
<file path=[Content_Types].xml><?xml version="1.0" encoding="utf-8"?>
<Types xmlns="http://schemas.openxmlformats.org/package/2006/content-types">
  <Default ContentType="application/vnd.openxmlformats-officedocument.spreadsheetml.printerSettings" Extension="bin"/>
  <Default ContentType="application/vnd.openxmlformats-package.relationships+xml" Extension="rels"/>
  <Default ContentType="application/xml" Extension="xml"/>
  <Override ContentType="application/vnd.openxmlformats-officedocument.extended-properties+xml" PartName="/docProps/app.xml"/>
  <Override ContentType="application/vnd.openxmlformats-package.core-properties+xml" PartName="/docProps/core.xml"/>
  <Override ContentType="application/vnd.openxmlformats-officedocument.spreadsheetml.calcChain+xml" PartName="/xl/calcChain.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worksheet+xml" PartName="/xl/worksheets/sheet13.xml"/>
  <Override ContentType="application/vnd.openxmlformats-officedocument.spreadsheetml.worksheet+xml" PartName="/xl/worksheets/sheet14.xml"/>
  <Override ContentType="application/vnd.openxmlformats-officedocument.spreadsheetml.worksheet+xml" PartName="/xl/worksheets/sheet15.xml"/>
  <Override ContentType="application/vnd.openxmlformats-officedocument.spreadsheetml.worksheet+xml" PartName="/xl/worksheets/sheet16.xml"/>
  <Override ContentType="application/vnd.openxmlformats-officedocument.spreadsheetml.worksheet+xml" PartName="/xl/worksheets/sheet17.xml"/>
  <Override ContentType="application/vnd.openxmlformats-officedocument.spreadsheetml.worksheet+xml" PartName="/xl/worksheets/sheet18.xml"/>
  <Override ContentType="application/vnd.openxmlformats-officedocument.spreadsheetml.worksheet+xml" PartName="/xl/worksheets/sheet19.xml"/>
  <Override ContentType="application/vnd.openxmlformats-officedocument.spreadsheetml.worksheet+xml" PartName="/xl/worksheets/sheet20.xml"/>
</Types>
</file>

<file path=_rels/.rels><?xml version="1.0" encoding="UTF-8" standalone="no"?><Relationships xmlns="http://schemas.openxmlformats.org/package/2006/relationships"><Relationship Id="rId1" Target="xl/workbook.xml" Type="http://schemas.openxmlformats.org/officeDocument/2006/relationships/officeDocument"/><Relationship Id="rId2" Target="docProps/core.xml" Type="http://schemas.openxmlformats.org/package/2006/relationships/metadata/core-properties"/><Relationship Id="rId3" Target="docProps/app.xml" Type="http://schemas.openxmlformats.org/officeDocument/2006/relationships/extended-propertie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32"/>
  <workbookPr showInkAnnotation="0" codeName="DieseArbeitsmappe"/>
  <mc:AlternateContent>
    <mc:Choice Requires="x15">
      <x15ac:absPath xmlns:x15ac="http://schemas.microsoft.com/office/spreadsheetml/2010/11/ac" url="Z:\Gas\EOG_2013\1_Alle Verfahren\4-RP (Alle Verfahren)\EHBs\RegKto\"/>
    </mc:Choice>
  </mc:AlternateContent>
  <xr:revisionPtr revIDLastSave="0" documentId="13_ncr:1_{59D1B618-FB46-4DC6-ADB7-EA132432719D}" xr6:coauthVersionLast="47" xr6:coauthVersionMax="47" xr10:uidLastSave="{00000000-0000-0000-0000-000000000000}"/>
  <bookViews>
    <workbookView xWindow="-108" yWindow="-108" windowWidth="23256" windowHeight="13536" firstSheet="11" activeTab="19" xr2:uid="{00000000-000D-0000-FFFF-FFFF00000000}"/>
  </bookViews>
  <sheets>
    <sheet name="Ausfüllhilfe" sheetId="26" r:id="rId1"/>
    <sheet name="A_Stammdaten" sheetId="37" r:id="rId2"/>
    <sheet name="A1_GuV" sheetId="3" r:id="rId3"/>
    <sheet name="A1a_Detailabfrage_GuV" sheetId="30" r:id="rId4"/>
    <sheet name="A1b_vorgel_Netzkosten" sheetId="46" r:id="rId5"/>
    <sheet name="B_Messstellenbetrieb" sheetId="6" r:id="rId6"/>
    <sheet name="C1_Treibenergie" sheetId="21" r:id="rId7"/>
    <sheet name="C2_KOLA" sheetId="22" r:id="rId8"/>
    <sheet name="C3_KOMBI" sheetId="32" r:id="rId9"/>
    <sheet name="C4_KOKOS" sheetId="34" r:id="rId10"/>
    <sheet name="C5_VOLKER" sheetId="35" r:id="rId11"/>
    <sheet name="D_KKAuf" sheetId="38" r:id="rId12"/>
    <sheet name="E_SAV" sheetId="39" r:id="rId13"/>
    <sheet name="E1_Anl_Spiegel" sheetId="45" r:id="rId14"/>
    <sheet name="E2_BKZ" sheetId="40" r:id="rId15"/>
    <sheet name="E3_WAV" sheetId="41" r:id="rId16"/>
    <sheet name="E4_Anmerkungen" sheetId="42" r:id="rId17"/>
    <sheet name="G_Annuität" sheetId="10" r:id="rId18"/>
    <sheet name="Listen" sheetId="44" state="hidden" r:id="rId19"/>
    <sheet name="Changelog" sheetId="29" r:id="rId20"/>
  </sheets>
  <definedNames>
    <definedName name="Anlagengruppen">Listen!$A$2:$A$45</definedName>
    <definedName name="Antragsjahre" localSheetId="18">Listen!$D$2:$D$6</definedName>
    <definedName name="_xlnm.Print_Area" localSheetId="2">A1_GuV!$A$1:$I$30</definedName>
    <definedName name="_xlnm.Print_Area" localSheetId="5">B_Messstellenbetrieb!$A$1:$E$17</definedName>
    <definedName name="Entgeltarten">Listen!$P$2:$P$5</definedName>
    <definedName name="Investitionsjahre">Listen!$H$2:$H$8</definedName>
    <definedName name="NetzIds">OFFSET(A_Stammdaten!$A$19,0,0,COUNTA(A_Stammdaten!$A$19:$A$222),1)</definedName>
    <definedName name="Selbst_geschaffene_gewerbliche_Schutzrechte_und_ähnliche_Rechte_und_Werte" localSheetId="18">Listen!$I$2:$I$8</definedName>
    <definedName name="WAV_Positionen">Listen!$E$2:$E$7</definedName>
    <definedName name="Zeitreihe_1">Listen!$I$2:$I$8</definedName>
    <definedName name="Zeitreihe_2">Listen!$J$2:$J$14</definedName>
    <definedName name="Zinstabelle">Listen!$E$23:$G$29</definedName>
  </definedNames>
  <calcPr calcId="191029" iterate="1"/>
  <customWorkbookViews>
    <customWorkbookView name="611e - Persönliche Ansicht" guid="{1C86D249-38D6-494B-9A9C-7DB890D2E43B}" mergeInterval="0" personalView="1" maximized="1" windowWidth="3820" windowHeight="801" tabRatio="873" activeSheetId="2"/>
    <customWorkbookView name="BK9-4 - Persönliche Ansicht" guid="{21DD1AAC-BC09-4161-82EE-F7E1955272A0}" mergeInterval="0" personalView="1" maximized="1" windowWidth="1920" windowHeight="855" tabRatio="873"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O17" i="37" l="1"/>
  <c r="F21" i="10" s="1"/>
  <c r="O4" i="37"/>
  <c r="F20" i="10" s="1"/>
  <c r="J41" i="37"/>
  <c r="J27" i="37"/>
  <c r="J25" i="37" l="1"/>
  <c r="J23" i="37"/>
  <c r="J20" i="37"/>
  <c r="J17" i="37"/>
  <c r="J14" i="37"/>
  <c r="J11" i="37"/>
  <c r="J6" i="37"/>
  <c r="D5" i="3"/>
  <c r="D4" i="3" s="1"/>
  <c r="C9" i="38"/>
  <c r="C10" i="38"/>
  <c r="C11" i="38"/>
  <c r="C12" i="38"/>
  <c r="C13" i="38"/>
  <c r="C14" i="38"/>
  <c r="C15" i="38"/>
  <c r="C16" i="38"/>
  <c r="C17" i="38"/>
  <c r="C18" i="38"/>
  <c r="C19" i="38"/>
  <c r="C20" i="38"/>
  <c r="C21" i="38"/>
  <c r="C22" i="38"/>
  <c r="C23" i="38"/>
  <c r="C24" i="38"/>
  <c r="C25" i="38"/>
  <c r="C26" i="38"/>
  <c r="C27" i="38"/>
  <c r="C28" i="38"/>
  <c r="C29" i="38"/>
  <c r="C30" i="38"/>
  <c r="C31" i="38"/>
  <c r="C32" i="38"/>
  <c r="C33" i="38"/>
  <c r="C34" i="38"/>
  <c r="C35" i="38"/>
  <c r="C36" i="38"/>
  <c r="C37" i="38"/>
  <c r="C38" i="38"/>
  <c r="C39" i="38"/>
  <c r="C40" i="38"/>
  <c r="C41" i="38"/>
  <c r="C42" i="38"/>
  <c r="C43" i="38"/>
  <c r="C44" i="38"/>
  <c r="C45" i="38"/>
  <c r="C46" i="38"/>
  <c r="C47" i="38"/>
  <c r="C48" i="38"/>
  <c r="C49" i="38"/>
  <c r="C50" i="38"/>
  <c r="C51" i="38"/>
  <c r="C52" i="38"/>
  <c r="C53" i="38"/>
  <c r="C54" i="38"/>
  <c r="C55" i="38"/>
  <c r="C56" i="38"/>
  <c r="C57" i="38"/>
  <c r="C58" i="38"/>
  <c r="C59" i="38"/>
  <c r="C60" i="38"/>
  <c r="C61" i="38"/>
  <c r="C62" i="38"/>
  <c r="C63" i="38"/>
  <c r="J4" i="37" l="1"/>
  <c r="S4" i="40"/>
  <c r="F19" i="10" l="1"/>
  <c r="F18" i="10"/>
  <c r="E18" i="10"/>
  <c r="B15" i="6"/>
  <c r="O204" i="46" l="1"/>
  <c r="S204" i="46" s="1"/>
  <c r="N204" i="46"/>
  <c r="L204" i="46"/>
  <c r="J204" i="46"/>
  <c r="O203" i="46"/>
  <c r="S203" i="46" s="1"/>
  <c r="N203" i="46"/>
  <c r="L203" i="46"/>
  <c r="J203" i="46"/>
  <c r="O202" i="46"/>
  <c r="S202" i="46" s="1"/>
  <c r="N202" i="46"/>
  <c r="L202" i="46"/>
  <c r="J202" i="46"/>
  <c r="O201" i="46"/>
  <c r="S201" i="46" s="1"/>
  <c r="N201" i="46"/>
  <c r="L201" i="46"/>
  <c r="J201" i="46"/>
  <c r="S200" i="46"/>
  <c r="O200" i="46"/>
  <c r="N200" i="46"/>
  <c r="L200" i="46"/>
  <c r="J200" i="46"/>
  <c r="O199" i="46"/>
  <c r="S199" i="46" s="1"/>
  <c r="N199" i="46"/>
  <c r="L199" i="46"/>
  <c r="J199" i="46"/>
  <c r="O198" i="46"/>
  <c r="S198" i="46" s="1"/>
  <c r="N198" i="46"/>
  <c r="L198" i="46"/>
  <c r="J198" i="46"/>
  <c r="O197" i="46"/>
  <c r="S197" i="46" s="1"/>
  <c r="N197" i="46"/>
  <c r="L197" i="46"/>
  <c r="J197" i="46"/>
  <c r="O196" i="46"/>
  <c r="S196" i="46" s="1"/>
  <c r="N196" i="46"/>
  <c r="L196" i="46"/>
  <c r="J196" i="46"/>
  <c r="O195" i="46"/>
  <c r="S195" i="46" s="1"/>
  <c r="N195" i="46"/>
  <c r="L195" i="46"/>
  <c r="J195" i="46"/>
  <c r="O194" i="46"/>
  <c r="S194" i="46" s="1"/>
  <c r="N194" i="46"/>
  <c r="L194" i="46"/>
  <c r="J194" i="46"/>
  <c r="O193" i="46"/>
  <c r="S193" i="46" s="1"/>
  <c r="N193" i="46"/>
  <c r="L193" i="46"/>
  <c r="J193" i="46"/>
  <c r="O192" i="46"/>
  <c r="S192" i="46" s="1"/>
  <c r="N192" i="46"/>
  <c r="L192" i="46"/>
  <c r="J192" i="46"/>
  <c r="O191" i="46"/>
  <c r="S191" i="46" s="1"/>
  <c r="N191" i="46"/>
  <c r="L191" i="46"/>
  <c r="J191" i="46"/>
  <c r="O190" i="46"/>
  <c r="S190" i="46" s="1"/>
  <c r="N190" i="46"/>
  <c r="L190" i="46"/>
  <c r="J190" i="46"/>
  <c r="O189" i="46"/>
  <c r="S189" i="46" s="1"/>
  <c r="N189" i="46"/>
  <c r="L189" i="46"/>
  <c r="J189" i="46"/>
  <c r="S188" i="46"/>
  <c r="O188" i="46"/>
  <c r="N188" i="46"/>
  <c r="L188" i="46"/>
  <c r="J188" i="46"/>
  <c r="O187" i="46"/>
  <c r="S187" i="46" s="1"/>
  <c r="N187" i="46"/>
  <c r="L187" i="46"/>
  <c r="J187" i="46"/>
  <c r="O186" i="46"/>
  <c r="S186" i="46" s="1"/>
  <c r="N186" i="46"/>
  <c r="L186" i="46"/>
  <c r="J186" i="46"/>
  <c r="O185" i="46"/>
  <c r="S185" i="46" s="1"/>
  <c r="N185" i="46"/>
  <c r="L185" i="46"/>
  <c r="J185" i="46"/>
  <c r="O184" i="46"/>
  <c r="S184" i="46" s="1"/>
  <c r="N184" i="46"/>
  <c r="L184" i="46"/>
  <c r="J184" i="46"/>
  <c r="O183" i="46"/>
  <c r="S183" i="46" s="1"/>
  <c r="N183" i="46"/>
  <c r="L183" i="46"/>
  <c r="J183" i="46"/>
  <c r="O182" i="46"/>
  <c r="S182" i="46" s="1"/>
  <c r="N182" i="46"/>
  <c r="L182" i="46"/>
  <c r="J182" i="46"/>
  <c r="O181" i="46"/>
  <c r="S181" i="46" s="1"/>
  <c r="N181" i="46"/>
  <c r="L181" i="46"/>
  <c r="J181" i="46"/>
  <c r="O180" i="46"/>
  <c r="S180" i="46" s="1"/>
  <c r="N180" i="46"/>
  <c r="L180" i="46"/>
  <c r="J180" i="46"/>
  <c r="O179" i="46"/>
  <c r="S179" i="46" s="1"/>
  <c r="N179" i="46"/>
  <c r="L179" i="46"/>
  <c r="J179" i="46"/>
  <c r="O178" i="46"/>
  <c r="S178" i="46" s="1"/>
  <c r="N178" i="46"/>
  <c r="L178" i="46"/>
  <c r="J178" i="46"/>
  <c r="O177" i="46"/>
  <c r="S177" i="46" s="1"/>
  <c r="N177" i="46"/>
  <c r="L177" i="46"/>
  <c r="J177" i="46"/>
  <c r="S176" i="46"/>
  <c r="O176" i="46"/>
  <c r="N176" i="46"/>
  <c r="L176" i="46"/>
  <c r="J176" i="46"/>
  <c r="O175" i="46"/>
  <c r="S175" i="46" s="1"/>
  <c r="N175" i="46"/>
  <c r="L175" i="46"/>
  <c r="J175" i="46"/>
  <c r="O174" i="46"/>
  <c r="S174" i="46" s="1"/>
  <c r="N174" i="46"/>
  <c r="L174" i="46"/>
  <c r="J174" i="46"/>
  <c r="O173" i="46"/>
  <c r="S173" i="46" s="1"/>
  <c r="N173" i="46"/>
  <c r="L173" i="46"/>
  <c r="J173" i="46"/>
  <c r="O172" i="46"/>
  <c r="S172" i="46" s="1"/>
  <c r="N172" i="46"/>
  <c r="L172" i="46"/>
  <c r="J172" i="46"/>
  <c r="O171" i="46"/>
  <c r="S171" i="46" s="1"/>
  <c r="N171" i="46"/>
  <c r="L171" i="46"/>
  <c r="J171" i="46"/>
  <c r="O170" i="46"/>
  <c r="S170" i="46" s="1"/>
  <c r="N170" i="46"/>
  <c r="L170" i="46"/>
  <c r="J170" i="46"/>
  <c r="O169" i="46"/>
  <c r="S169" i="46" s="1"/>
  <c r="N169" i="46"/>
  <c r="L169" i="46"/>
  <c r="J169" i="46"/>
  <c r="O168" i="46"/>
  <c r="S168" i="46" s="1"/>
  <c r="N168" i="46"/>
  <c r="L168" i="46"/>
  <c r="J168" i="46"/>
  <c r="O167" i="46"/>
  <c r="S167" i="46" s="1"/>
  <c r="N167" i="46"/>
  <c r="L167" i="46"/>
  <c r="J167" i="46"/>
  <c r="O166" i="46"/>
  <c r="S166" i="46" s="1"/>
  <c r="N166" i="46"/>
  <c r="L166" i="46"/>
  <c r="J166" i="46"/>
  <c r="O165" i="46"/>
  <c r="S165" i="46" s="1"/>
  <c r="N165" i="46"/>
  <c r="L165" i="46"/>
  <c r="J165" i="46"/>
  <c r="S164" i="46"/>
  <c r="O164" i="46"/>
  <c r="N164" i="46"/>
  <c r="L164" i="46"/>
  <c r="J164" i="46"/>
  <c r="O163" i="46"/>
  <c r="S163" i="46" s="1"/>
  <c r="N163" i="46"/>
  <c r="L163" i="46"/>
  <c r="J163" i="46"/>
  <c r="O162" i="46"/>
  <c r="S162" i="46" s="1"/>
  <c r="N162" i="46"/>
  <c r="L162" i="46"/>
  <c r="J162" i="46"/>
  <c r="O161" i="46"/>
  <c r="S161" i="46" s="1"/>
  <c r="N161" i="46"/>
  <c r="L161" i="46"/>
  <c r="J161" i="46"/>
  <c r="O160" i="46"/>
  <c r="S160" i="46" s="1"/>
  <c r="N160" i="46"/>
  <c r="L160" i="46"/>
  <c r="J160" i="46"/>
  <c r="O159" i="46"/>
  <c r="S159" i="46" s="1"/>
  <c r="N159" i="46"/>
  <c r="L159" i="46"/>
  <c r="J159" i="46"/>
  <c r="O158" i="46"/>
  <c r="S158" i="46" s="1"/>
  <c r="N158" i="46"/>
  <c r="L158" i="46"/>
  <c r="J158" i="46"/>
  <c r="O157" i="46"/>
  <c r="S157" i="46" s="1"/>
  <c r="N157" i="46"/>
  <c r="L157" i="46"/>
  <c r="J157" i="46"/>
  <c r="O156" i="46"/>
  <c r="S156" i="46" s="1"/>
  <c r="N156" i="46"/>
  <c r="L156" i="46"/>
  <c r="J156" i="46"/>
  <c r="O155" i="46"/>
  <c r="S155" i="46" s="1"/>
  <c r="N155" i="46"/>
  <c r="L155" i="46"/>
  <c r="J155" i="46"/>
  <c r="O154" i="46"/>
  <c r="S154" i="46" s="1"/>
  <c r="N154" i="46"/>
  <c r="L154" i="46"/>
  <c r="J154" i="46"/>
  <c r="O153" i="46"/>
  <c r="S153" i="46" s="1"/>
  <c r="N153" i="46"/>
  <c r="L153" i="46"/>
  <c r="J153" i="46"/>
  <c r="S152" i="46"/>
  <c r="O152" i="46"/>
  <c r="N152" i="46"/>
  <c r="L152" i="46"/>
  <c r="J152" i="46"/>
  <c r="O151" i="46"/>
  <c r="S151" i="46" s="1"/>
  <c r="N151" i="46"/>
  <c r="L151" i="46"/>
  <c r="J151" i="46"/>
  <c r="O150" i="46"/>
  <c r="S150" i="46" s="1"/>
  <c r="N150" i="46"/>
  <c r="L150" i="46"/>
  <c r="J150" i="46"/>
  <c r="O149" i="46"/>
  <c r="S149" i="46" s="1"/>
  <c r="N149" i="46"/>
  <c r="L149" i="46"/>
  <c r="J149" i="46"/>
  <c r="O148" i="46"/>
  <c r="S148" i="46" s="1"/>
  <c r="N148" i="46"/>
  <c r="L148" i="46"/>
  <c r="J148" i="46"/>
  <c r="O147" i="46"/>
  <c r="S147" i="46" s="1"/>
  <c r="N147" i="46"/>
  <c r="L147" i="46"/>
  <c r="J147" i="46"/>
  <c r="O146" i="46"/>
  <c r="S146" i="46" s="1"/>
  <c r="N146" i="46"/>
  <c r="L146" i="46"/>
  <c r="J146" i="46"/>
  <c r="O145" i="46"/>
  <c r="S145" i="46" s="1"/>
  <c r="N145" i="46"/>
  <c r="L145" i="46"/>
  <c r="J145" i="46"/>
  <c r="O144" i="46"/>
  <c r="S144" i="46" s="1"/>
  <c r="N144" i="46"/>
  <c r="L144" i="46"/>
  <c r="J144" i="46"/>
  <c r="O143" i="46"/>
  <c r="S143" i="46" s="1"/>
  <c r="N143" i="46"/>
  <c r="L143" i="46"/>
  <c r="J143" i="46"/>
  <c r="O142" i="46"/>
  <c r="S142" i="46" s="1"/>
  <c r="N142" i="46"/>
  <c r="L142" i="46"/>
  <c r="J142" i="46"/>
  <c r="O141" i="46"/>
  <c r="S141" i="46" s="1"/>
  <c r="N141" i="46"/>
  <c r="L141" i="46"/>
  <c r="J141" i="46"/>
  <c r="S140" i="46"/>
  <c r="O140" i="46"/>
  <c r="N140" i="46"/>
  <c r="L140" i="46"/>
  <c r="J140" i="46"/>
  <c r="O139" i="46"/>
  <c r="S139" i="46" s="1"/>
  <c r="N139" i="46"/>
  <c r="L139" i="46"/>
  <c r="J139" i="46"/>
  <c r="O138" i="46"/>
  <c r="S138" i="46" s="1"/>
  <c r="N138" i="46"/>
  <c r="L138" i="46"/>
  <c r="J138" i="46"/>
  <c r="O137" i="46"/>
  <c r="S137" i="46" s="1"/>
  <c r="N137" i="46"/>
  <c r="L137" i="46"/>
  <c r="J137" i="46"/>
  <c r="O136" i="46"/>
  <c r="S136" i="46" s="1"/>
  <c r="N136" i="46"/>
  <c r="L136" i="46"/>
  <c r="J136" i="46"/>
  <c r="O135" i="46"/>
  <c r="S135" i="46" s="1"/>
  <c r="N135" i="46"/>
  <c r="L135" i="46"/>
  <c r="J135" i="46"/>
  <c r="O134" i="46"/>
  <c r="S134" i="46" s="1"/>
  <c r="N134" i="46"/>
  <c r="L134" i="46"/>
  <c r="J134" i="46"/>
  <c r="O133" i="46"/>
  <c r="S133" i="46" s="1"/>
  <c r="N133" i="46"/>
  <c r="L133" i="46"/>
  <c r="J133" i="46"/>
  <c r="O132" i="46"/>
  <c r="S132" i="46" s="1"/>
  <c r="N132" i="46"/>
  <c r="L132" i="46"/>
  <c r="J132" i="46"/>
  <c r="O131" i="46"/>
  <c r="S131" i="46" s="1"/>
  <c r="N131" i="46"/>
  <c r="L131" i="46"/>
  <c r="J131" i="46"/>
  <c r="O130" i="46"/>
  <c r="S130" i="46" s="1"/>
  <c r="N130" i="46"/>
  <c r="L130" i="46"/>
  <c r="J130" i="46"/>
  <c r="O129" i="46"/>
  <c r="S129" i="46" s="1"/>
  <c r="N129" i="46"/>
  <c r="L129" i="46"/>
  <c r="J129" i="46"/>
  <c r="S128" i="46"/>
  <c r="O128" i="46"/>
  <c r="N128" i="46"/>
  <c r="L128" i="46"/>
  <c r="J128" i="46"/>
  <c r="O127" i="46"/>
  <c r="S127" i="46" s="1"/>
  <c r="N127" i="46"/>
  <c r="L127" i="46"/>
  <c r="J127" i="46"/>
  <c r="O126" i="46"/>
  <c r="S126" i="46" s="1"/>
  <c r="N126" i="46"/>
  <c r="L126" i="46"/>
  <c r="J126" i="46"/>
  <c r="O125" i="46"/>
  <c r="S125" i="46" s="1"/>
  <c r="N125" i="46"/>
  <c r="L125" i="46"/>
  <c r="J125" i="46"/>
  <c r="O124" i="46"/>
  <c r="S124" i="46" s="1"/>
  <c r="N124" i="46"/>
  <c r="L124" i="46"/>
  <c r="J124" i="46"/>
  <c r="O123" i="46"/>
  <c r="S123" i="46" s="1"/>
  <c r="N123" i="46"/>
  <c r="L123" i="46"/>
  <c r="J123" i="46"/>
  <c r="O122" i="46"/>
  <c r="S122" i="46" s="1"/>
  <c r="N122" i="46"/>
  <c r="L122" i="46"/>
  <c r="J122" i="46"/>
  <c r="O121" i="46"/>
  <c r="S121" i="46" s="1"/>
  <c r="N121" i="46"/>
  <c r="L121" i="46"/>
  <c r="J121" i="46"/>
  <c r="O120" i="46"/>
  <c r="S120" i="46" s="1"/>
  <c r="N120" i="46"/>
  <c r="L120" i="46"/>
  <c r="J120" i="46"/>
  <c r="O119" i="46"/>
  <c r="S119" i="46" s="1"/>
  <c r="N119" i="46"/>
  <c r="L119" i="46"/>
  <c r="J119" i="46"/>
  <c r="O118" i="46"/>
  <c r="S118" i="46" s="1"/>
  <c r="N118" i="46"/>
  <c r="L118" i="46"/>
  <c r="J118" i="46"/>
  <c r="O117" i="46"/>
  <c r="S117" i="46" s="1"/>
  <c r="N117" i="46"/>
  <c r="L117" i="46"/>
  <c r="J117" i="46"/>
  <c r="O116" i="46"/>
  <c r="S116" i="46" s="1"/>
  <c r="N116" i="46"/>
  <c r="L116" i="46"/>
  <c r="J116" i="46"/>
  <c r="O115" i="46"/>
  <c r="S115" i="46" s="1"/>
  <c r="N115" i="46"/>
  <c r="L115" i="46"/>
  <c r="J115" i="46"/>
  <c r="O114" i="46"/>
  <c r="S114" i="46" s="1"/>
  <c r="N114" i="46"/>
  <c r="L114" i="46"/>
  <c r="J114" i="46"/>
  <c r="S113" i="46"/>
  <c r="O113" i="46"/>
  <c r="N113" i="46"/>
  <c r="L113" i="46"/>
  <c r="J113" i="46"/>
  <c r="O112" i="46"/>
  <c r="S112" i="46" s="1"/>
  <c r="N112" i="46"/>
  <c r="L112" i="46"/>
  <c r="J112" i="46"/>
  <c r="O111" i="46"/>
  <c r="S111" i="46" s="1"/>
  <c r="N111" i="46"/>
  <c r="L111" i="46"/>
  <c r="J111" i="46"/>
  <c r="O110" i="46"/>
  <c r="S110" i="46" s="1"/>
  <c r="N110" i="46"/>
  <c r="L110" i="46"/>
  <c r="J110" i="46"/>
  <c r="O109" i="46"/>
  <c r="S109" i="46" s="1"/>
  <c r="N109" i="46"/>
  <c r="L109" i="46"/>
  <c r="J109" i="46"/>
  <c r="O108" i="46"/>
  <c r="S108" i="46" s="1"/>
  <c r="N108" i="46"/>
  <c r="L108" i="46"/>
  <c r="J108" i="46"/>
  <c r="S107" i="46"/>
  <c r="O107" i="46"/>
  <c r="N107" i="46"/>
  <c r="L107" i="46"/>
  <c r="J107" i="46"/>
  <c r="O106" i="46"/>
  <c r="S106" i="46" s="1"/>
  <c r="N106" i="46"/>
  <c r="L106" i="46"/>
  <c r="J106" i="46"/>
  <c r="S105" i="46"/>
  <c r="O105" i="46"/>
  <c r="N105" i="46"/>
  <c r="L105" i="46"/>
  <c r="J105" i="46"/>
  <c r="O104" i="46"/>
  <c r="S104" i="46" s="1"/>
  <c r="N104" i="46"/>
  <c r="L104" i="46"/>
  <c r="J104" i="46"/>
  <c r="O103" i="46"/>
  <c r="S103" i="46" s="1"/>
  <c r="N103" i="46"/>
  <c r="L103" i="46"/>
  <c r="J103" i="46"/>
  <c r="O102" i="46"/>
  <c r="S102" i="46" s="1"/>
  <c r="N102" i="46"/>
  <c r="L102" i="46"/>
  <c r="J102" i="46"/>
  <c r="O101" i="46"/>
  <c r="S101" i="46" s="1"/>
  <c r="N101" i="46"/>
  <c r="L101" i="46"/>
  <c r="J101" i="46"/>
  <c r="O100" i="46"/>
  <c r="S100" i="46" s="1"/>
  <c r="N100" i="46"/>
  <c r="L100" i="46"/>
  <c r="J100" i="46"/>
  <c r="O99" i="46"/>
  <c r="S99" i="46" s="1"/>
  <c r="N99" i="46"/>
  <c r="L99" i="46"/>
  <c r="J99" i="46"/>
  <c r="O98" i="46"/>
  <c r="S98" i="46" s="1"/>
  <c r="N98" i="46"/>
  <c r="L98" i="46"/>
  <c r="J98" i="46"/>
  <c r="O97" i="46"/>
  <c r="S97" i="46" s="1"/>
  <c r="N97" i="46"/>
  <c r="L97" i="46"/>
  <c r="J97" i="46"/>
  <c r="O96" i="46"/>
  <c r="S96" i="46" s="1"/>
  <c r="N96" i="46"/>
  <c r="L96" i="46"/>
  <c r="J96" i="46"/>
  <c r="S95" i="46"/>
  <c r="O95" i="46"/>
  <c r="N95" i="46"/>
  <c r="L95" i="46"/>
  <c r="J95" i="46"/>
  <c r="O94" i="46"/>
  <c r="S94" i="46" s="1"/>
  <c r="N94" i="46"/>
  <c r="L94" i="46"/>
  <c r="J94" i="46"/>
  <c r="O93" i="46"/>
  <c r="S93" i="46" s="1"/>
  <c r="N93" i="46"/>
  <c r="L93" i="46"/>
  <c r="J93" i="46"/>
  <c r="O92" i="46"/>
  <c r="S92" i="46" s="1"/>
  <c r="N92" i="46"/>
  <c r="L92" i="46"/>
  <c r="J92" i="46"/>
  <c r="O91" i="46"/>
  <c r="S91" i="46" s="1"/>
  <c r="N91" i="46"/>
  <c r="L91" i="46"/>
  <c r="J91" i="46"/>
  <c r="O90" i="46"/>
  <c r="S90" i="46" s="1"/>
  <c r="N90" i="46"/>
  <c r="L90" i="46"/>
  <c r="J90" i="46"/>
  <c r="S89" i="46"/>
  <c r="O89" i="46"/>
  <c r="N89" i="46"/>
  <c r="L89" i="46"/>
  <c r="J89" i="46"/>
  <c r="O88" i="46"/>
  <c r="S88" i="46" s="1"/>
  <c r="N88" i="46"/>
  <c r="L88" i="46"/>
  <c r="J88" i="46"/>
  <c r="S87" i="46"/>
  <c r="O87" i="46"/>
  <c r="N87" i="46"/>
  <c r="L87" i="46"/>
  <c r="J87" i="46"/>
  <c r="O86" i="46"/>
  <c r="S86" i="46" s="1"/>
  <c r="N86" i="46"/>
  <c r="L86" i="46"/>
  <c r="J86" i="46"/>
  <c r="O85" i="46"/>
  <c r="S85" i="46" s="1"/>
  <c r="N85" i="46"/>
  <c r="L85" i="46"/>
  <c r="J85" i="46"/>
  <c r="O84" i="46"/>
  <c r="S84" i="46" s="1"/>
  <c r="N84" i="46"/>
  <c r="L84" i="46"/>
  <c r="J84" i="46"/>
  <c r="O83" i="46"/>
  <c r="S83" i="46" s="1"/>
  <c r="N83" i="46"/>
  <c r="L83" i="46"/>
  <c r="J83" i="46"/>
  <c r="O82" i="46"/>
  <c r="S82" i="46" s="1"/>
  <c r="N82" i="46"/>
  <c r="L82" i="46"/>
  <c r="J82" i="46"/>
  <c r="O81" i="46"/>
  <c r="S81" i="46" s="1"/>
  <c r="N81" i="46"/>
  <c r="L81" i="46"/>
  <c r="J81" i="46"/>
  <c r="O80" i="46"/>
  <c r="S80" i="46" s="1"/>
  <c r="N80" i="46"/>
  <c r="L80" i="46"/>
  <c r="J80" i="46"/>
  <c r="O79" i="46"/>
  <c r="S79" i="46" s="1"/>
  <c r="N79" i="46"/>
  <c r="L79" i="46"/>
  <c r="J79" i="46"/>
  <c r="O78" i="46"/>
  <c r="S78" i="46" s="1"/>
  <c r="N78" i="46"/>
  <c r="L78" i="46"/>
  <c r="J78" i="46"/>
  <c r="S77" i="46"/>
  <c r="O77" i="46"/>
  <c r="N77" i="46"/>
  <c r="L77" i="46"/>
  <c r="J77" i="46"/>
  <c r="O76" i="46"/>
  <c r="S76" i="46" s="1"/>
  <c r="N76" i="46"/>
  <c r="L76" i="46"/>
  <c r="J76" i="46"/>
  <c r="O75" i="46"/>
  <c r="S75" i="46" s="1"/>
  <c r="N75" i="46"/>
  <c r="L75" i="46"/>
  <c r="J75" i="46"/>
  <c r="O74" i="46"/>
  <c r="S74" i="46" s="1"/>
  <c r="N74" i="46"/>
  <c r="L74" i="46"/>
  <c r="J74" i="46"/>
  <c r="O73" i="46"/>
  <c r="S73" i="46" s="1"/>
  <c r="N73" i="46"/>
  <c r="L73" i="46"/>
  <c r="J73" i="46"/>
  <c r="O72" i="46"/>
  <c r="S72" i="46" s="1"/>
  <c r="N72" i="46"/>
  <c r="L72" i="46"/>
  <c r="J72" i="46"/>
  <c r="S71" i="46"/>
  <c r="O71" i="46"/>
  <c r="N71" i="46"/>
  <c r="L71" i="46"/>
  <c r="J71" i="46"/>
  <c r="O70" i="46"/>
  <c r="S70" i="46" s="1"/>
  <c r="N70" i="46"/>
  <c r="L70" i="46"/>
  <c r="J70" i="46"/>
  <c r="S69" i="46"/>
  <c r="O69" i="46"/>
  <c r="N69" i="46"/>
  <c r="L69" i="46"/>
  <c r="J69" i="46"/>
  <c r="O68" i="46"/>
  <c r="S68" i="46" s="1"/>
  <c r="N68" i="46"/>
  <c r="L68" i="46"/>
  <c r="J68" i="46"/>
  <c r="O67" i="46"/>
  <c r="S67" i="46" s="1"/>
  <c r="N67" i="46"/>
  <c r="L67" i="46"/>
  <c r="J67" i="46"/>
  <c r="O66" i="46"/>
  <c r="S66" i="46" s="1"/>
  <c r="N66" i="46"/>
  <c r="L66" i="46"/>
  <c r="J66" i="46"/>
  <c r="O65" i="46"/>
  <c r="S65" i="46" s="1"/>
  <c r="N65" i="46"/>
  <c r="L65" i="46"/>
  <c r="J65" i="46"/>
  <c r="O64" i="46"/>
  <c r="S64" i="46" s="1"/>
  <c r="N64" i="46"/>
  <c r="L64" i="46"/>
  <c r="J64" i="46"/>
  <c r="O63" i="46"/>
  <c r="S63" i="46" s="1"/>
  <c r="N63" i="46"/>
  <c r="L63" i="46"/>
  <c r="J63" i="46"/>
  <c r="O62" i="46"/>
  <c r="S62" i="46" s="1"/>
  <c r="N62" i="46"/>
  <c r="L62" i="46"/>
  <c r="J62" i="46"/>
  <c r="O61" i="46"/>
  <c r="S61" i="46" s="1"/>
  <c r="N61" i="46"/>
  <c r="L61" i="46"/>
  <c r="J61" i="46"/>
  <c r="O60" i="46"/>
  <c r="S60" i="46" s="1"/>
  <c r="N60" i="46"/>
  <c r="L60" i="46"/>
  <c r="J60" i="46"/>
  <c r="S59" i="46"/>
  <c r="O59" i="46"/>
  <c r="N59" i="46"/>
  <c r="L59" i="46"/>
  <c r="J59" i="46"/>
  <c r="O58" i="46"/>
  <c r="S58" i="46" s="1"/>
  <c r="N58" i="46"/>
  <c r="L58" i="46"/>
  <c r="J58" i="46"/>
  <c r="O57" i="46"/>
  <c r="S57" i="46" s="1"/>
  <c r="N57" i="46"/>
  <c r="L57" i="46"/>
  <c r="J57" i="46"/>
  <c r="O56" i="46"/>
  <c r="S56" i="46" s="1"/>
  <c r="N56" i="46"/>
  <c r="L56" i="46"/>
  <c r="J56" i="46"/>
  <c r="O55" i="46"/>
  <c r="S55" i="46" s="1"/>
  <c r="N55" i="46"/>
  <c r="L55" i="46"/>
  <c r="J55" i="46"/>
  <c r="O54" i="46"/>
  <c r="S54" i="46" s="1"/>
  <c r="N54" i="46"/>
  <c r="L54" i="46"/>
  <c r="J54" i="46"/>
  <c r="S53" i="46"/>
  <c r="O53" i="46"/>
  <c r="N53" i="46"/>
  <c r="L53" i="46"/>
  <c r="J53" i="46"/>
  <c r="O52" i="46"/>
  <c r="S52" i="46" s="1"/>
  <c r="N52" i="46"/>
  <c r="L52" i="46"/>
  <c r="J52" i="46"/>
  <c r="S51" i="46"/>
  <c r="O51" i="46"/>
  <c r="N51" i="46"/>
  <c r="L51" i="46"/>
  <c r="J51" i="46"/>
  <c r="O50" i="46"/>
  <c r="S50" i="46" s="1"/>
  <c r="N50" i="46"/>
  <c r="L50" i="46"/>
  <c r="J50" i="46"/>
  <c r="O49" i="46"/>
  <c r="S49" i="46" s="1"/>
  <c r="N49" i="46"/>
  <c r="L49" i="46"/>
  <c r="J49" i="46"/>
  <c r="O48" i="46"/>
  <c r="S48" i="46" s="1"/>
  <c r="N48" i="46"/>
  <c r="L48" i="46"/>
  <c r="J48" i="46"/>
  <c r="O47" i="46"/>
  <c r="S47" i="46" s="1"/>
  <c r="N47" i="46"/>
  <c r="L47" i="46"/>
  <c r="J47" i="46"/>
  <c r="O46" i="46"/>
  <c r="S46" i="46" s="1"/>
  <c r="N46" i="46"/>
  <c r="L46" i="46"/>
  <c r="J46" i="46"/>
  <c r="O45" i="46"/>
  <c r="S45" i="46" s="1"/>
  <c r="N45" i="46"/>
  <c r="L45" i="46"/>
  <c r="J45" i="46"/>
  <c r="O44" i="46"/>
  <c r="S44" i="46" s="1"/>
  <c r="N44" i="46"/>
  <c r="L44" i="46"/>
  <c r="J44" i="46"/>
  <c r="O43" i="46"/>
  <c r="S43" i="46" s="1"/>
  <c r="N43" i="46"/>
  <c r="L43" i="46"/>
  <c r="J43" i="46"/>
  <c r="O42" i="46"/>
  <c r="S42" i="46" s="1"/>
  <c r="N42" i="46"/>
  <c r="L42" i="46"/>
  <c r="J42" i="46"/>
  <c r="S41" i="46"/>
  <c r="O41" i="46"/>
  <c r="N41" i="46"/>
  <c r="L41" i="46"/>
  <c r="J41" i="46"/>
  <c r="O40" i="46"/>
  <c r="S40" i="46" s="1"/>
  <c r="N40" i="46"/>
  <c r="L40" i="46"/>
  <c r="J40" i="46"/>
  <c r="O39" i="46"/>
  <c r="S39" i="46" s="1"/>
  <c r="N39" i="46"/>
  <c r="L39" i="46"/>
  <c r="J39" i="46"/>
  <c r="O38" i="46"/>
  <c r="S38" i="46" s="1"/>
  <c r="N38" i="46"/>
  <c r="L38" i="46"/>
  <c r="J38" i="46"/>
  <c r="O37" i="46"/>
  <c r="S37" i="46" s="1"/>
  <c r="N37" i="46"/>
  <c r="L37" i="46"/>
  <c r="J37" i="46"/>
  <c r="O36" i="46"/>
  <c r="S36" i="46" s="1"/>
  <c r="N36" i="46"/>
  <c r="L36" i="46"/>
  <c r="J36" i="46"/>
  <c r="S35" i="46"/>
  <c r="O35" i="46"/>
  <c r="N35" i="46"/>
  <c r="L35" i="46"/>
  <c r="J35" i="46"/>
  <c r="O34" i="46"/>
  <c r="S34" i="46" s="1"/>
  <c r="N34" i="46"/>
  <c r="L34" i="46"/>
  <c r="J34" i="46"/>
  <c r="S33" i="46"/>
  <c r="O33" i="46"/>
  <c r="N33" i="46"/>
  <c r="L33" i="46"/>
  <c r="J33" i="46"/>
  <c r="O32" i="46"/>
  <c r="S32" i="46" s="1"/>
  <c r="N32" i="46"/>
  <c r="L32" i="46"/>
  <c r="J32" i="46"/>
  <c r="O31" i="46"/>
  <c r="S31" i="46" s="1"/>
  <c r="N31" i="46"/>
  <c r="L31" i="46"/>
  <c r="J31" i="46"/>
  <c r="O30" i="46"/>
  <c r="S30" i="46" s="1"/>
  <c r="N30" i="46"/>
  <c r="L30" i="46"/>
  <c r="J30" i="46"/>
  <c r="O29" i="46"/>
  <c r="S29" i="46" s="1"/>
  <c r="N29" i="46"/>
  <c r="L29" i="46"/>
  <c r="J29" i="46"/>
  <c r="O28" i="46"/>
  <c r="S28" i="46" s="1"/>
  <c r="N28" i="46"/>
  <c r="L28" i="46"/>
  <c r="J28" i="46"/>
  <c r="O27" i="46"/>
  <c r="S27" i="46" s="1"/>
  <c r="N27" i="46"/>
  <c r="L27" i="46"/>
  <c r="J27" i="46"/>
  <c r="O26" i="46"/>
  <c r="S26" i="46" s="1"/>
  <c r="N26" i="46"/>
  <c r="L26" i="46"/>
  <c r="J26" i="46"/>
  <c r="O25" i="46"/>
  <c r="S25" i="46" s="1"/>
  <c r="N25" i="46"/>
  <c r="L25" i="46"/>
  <c r="J25" i="46"/>
  <c r="O24" i="46"/>
  <c r="S24" i="46" s="1"/>
  <c r="N24" i="46"/>
  <c r="L24" i="46"/>
  <c r="J24" i="46"/>
  <c r="S23" i="46"/>
  <c r="O23" i="46"/>
  <c r="N23" i="46"/>
  <c r="L23" i="46"/>
  <c r="J23" i="46"/>
  <c r="O22" i="46"/>
  <c r="S22" i="46" s="1"/>
  <c r="N22" i="46"/>
  <c r="L22" i="46"/>
  <c r="J22" i="46"/>
  <c r="O21" i="46"/>
  <c r="S21" i="46" s="1"/>
  <c r="N21" i="46"/>
  <c r="L21" i="46"/>
  <c r="J21" i="46"/>
  <c r="O20" i="46"/>
  <c r="S20" i="46" s="1"/>
  <c r="N20" i="46"/>
  <c r="L20" i="46"/>
  <c r="J20" i="46"/>
  <c r="O19" i="46"/>
  <c r="S19" i="46" s="1"/>
  <c r="N19" i="46"/>
  <c r="L19" i="46"/>
  <c r="J19" i="46"/>
  <c r="O18" i="46"/>
  <c r="S18" i="46" s="1"/>
  <c r="N18" i="46"/>
  <c r="L18" i="46"/>
  <c r="J18" i="46"/>
  <c r="S17" i="46"/>
  <c r="O17" i="46"/>
  <c r="N17" i="46"/>
  <c r="L17" i="46"/>
  <c r="J17" i="46"/>
  <c r="O16" i="46"/>
  <c r="S16" i="46" s="1"/>
  <c r="N16" i="46"/>
  <c r="L16" i="46"/>
  <c r="J16" i="46"/>
  <c r="S15" i="46"/>
  <c r="O15" i="46"/>
  <c r="N15" i="46"/>
  <c r="L15" i="46"/>
  <c r="J15" i="46"/>
  <c r="O14" i="46"/>
  <c r="S14" i="46" s="1"/>
  <c r="N14" i="46"/>
  <c r="L14" i="46"/>
  <c r="J14" i="46"/>
  <c r="O13" i="46"/>
  <c r="S13" i="46" s="1"/>
  <c r="N13" i="46"/>
  <c r="L13" i="46"/>
  <c r="J13" i="46"/>
  <c r="O12" i="46"/>
  <c r="S12" i="46" s="1"/>
  <c r="N12" i="46"/>
  <c r="L12" i="46"/>
  <c r="J12" i="46"/>
  <c r="O11" i="46"/>
  <c r="S11" i="46" s="1"/>
  <c r="N11" i="46"/>
  <c r="L11" i="46"/>
  <c r="J11" i="46"/>
  <c r="O10" i="46"/>
  <c r="S10" i="46" s="1"/>
  <c r="N10" i="46"/>
  <c r="L10" i="46"/>
  <c r="J10" i="46"/>
  <c r="O9" i="46"/>
  <c r="S9" i="46" s="1"/>
  <c r="N9" i="46"/>
  <c r="L9" i="46"/>
  <c r="J9" i="46"/>
  <c r="O8" i="46"/>
  <c r="S8" i="46" s="1"/>
  <c r="N8" i="46"/>
  <c r="L8" i="46"/>
  <c r="J8" i="46"/>
  <c r="O7" i="46"/>
  <c r="S7" i="46" s="1"/>
  <c r="N7" i="46"/>
  <c r="L7" i="46"/>
  <c r="J7" i="46"/>
  <c r="O6" i="46"/>
  <c r="S6" i="46" s="1"/>
  <c r="N6" i="46"/>
  <c r="L6" i="46"/>
  <c r="J6" i="46"/>
  <c r="O5" i="46"/>
  <c r="S5" i="46" s="1"/>
  <c r="N5" i="46"/>
  <c r="L5" i="46"/>
  <c r="J5" i="46"/>
  <c r="R4" i="46"/>
  <c r="Q4" i="46"/>
  <c r="P4" i="46"/>
  <c r="S4" i="46" l="1"/>
  <c r="O4" i="46"/>
  <c r="E6" i="10" l="1"/>
  <c r="D23" i="3"/>
  <c r="AZ5" i="38"/>
  <c r="A2" i="3" l="1"/>
  <c r="E13" i="10" l="1"/>
  <c r="J8" i="40" l="1"/>
  <c r="K8" i="40"/>
  <c r="L8" i="40"/>
  <c r="M8" i="40"/>
  <c r="N8" i="40"/>
  <c r="O8" i="40"/>
  <c r="P8" i="40"/>
  <c r="Q8" i="40"/>
  <c r="R8" i="40"/>
  <c r="J9" i="40"/>
  <c r="K9" i="40"/>
  <c r="L9" i="40"/>
  <c r="M9" i="40"/>
  <c r="N9" i="40"/>
  <c r="O9" i="40"/>
  <c r="P9" i="40"/>
  <c r="Q9" i="40"/>
  <c r="R9" i="40"/>
  <c r="J10" i="40"/>
  <c r="K10" i="40"/>
  <c r="L10" i="40"/>
  <c r="M10" i="40"/>
  <c r="N10" i="40"/>
  <c r="O10" i="40"/>
  <c r="P10" i="40"/>
  <c r="Q10" i="40"/>
  <c r="R10" i="40"/>
  <c r="J11" i="40"/>
  <c r="K11" i="40"/>
  <c r="L11" i="40"/>
  <c r="M11" i="40"/>
  <c r="N11" i="40"/>
  <c r="O11" i="40"/>
  <c r="P11" i="40"/>
  <c r="Q11" i="40"/>
  <c r="R11" i="40"/>
  <c r="J12" i="40"/>
  <c r="K12" i="40"/>
  <c r="L12" i="40"/>
  <c r="M12" i="40"/>
  <c r="N12" i="40"/>
  <c r="O12" i="40"/>
  <c r="P12" i="40"/>
  <c r="Q12" i="40"/>
  <c r="R12" i="40"/>
  <c r="J13" i="40"/>
  <c r="K13" i="40"/>
  <c r="L13" i="40"/>
  <c r="M13" i="40"/>
  <c r="N13" i="40"/>
  <c r="O13" i="40"/>
  <c r="P13" i="40"/>
  <c r="Q13" i="40"/>
  <c r="R13" i="40"/>
  <c r="J14" i="40"/>
  <c r="K14" i="40"/>
  <c r="L14" i="40"/>
  <c r="M14" i="40"/>
  <c r="N14" i="40"/>
  <c r="O14" i="40"/>
  <c r="P14" i="40"/>
  <c r="Q14" i="40"/>
  <c r="R14" i="40"/>
  <c r="J15" i="40"/>
  <c r="K15" i="40"/>
  <c r="L15" i="40"/>
  <c r="M15" i="40"/>
  <c r="N15" i="40"/>
  <c r="O15" i="40"/>
  <c r="P15" i="40"/>
  <c r="Q15" i="40"/>
  <c r="R15" i="40"/>
  <c r="J16" i="40"/>
  <c r="K16" i="40"/>
  <c r="L16" i="40"/>
  <c r="M16" i="40"/>
  <c r="N16" i="40"/>
  <c r="O16" i="40"/>
  <c r="P16" i="40"/>
  <c r="Q16" i="40"/>
  <c r="R16" i="40"/>
  <c r="J17" i="40"/>
  <c r="K17" i="40"/>
  <c r="L17" i="40"/>
  <c r="M17" i="40"/>
  <c r="N17" i="40"/>
  <c r="O17" i="40"/>
  <c r="P17" i="40"/>
  <c r="Q17" i="40"/>
  <c r="R17" i="40"/>
  <c r="J18" i="40"/>
  <c r="K18" i="40"/>
  <c r="L18" i="40"/>
  <c r="M18" i="40"/>
  <c r="N18" i="40"/>
  <c r="O18" i="40"/>
  <c r="P18" i="40"/>
  <c r="Q18" i="40"/>
  <c r="R18" i="40"/>
  <c r="J19" i="40"/>
  <c r="K19" i="40"/>
  <c r="L19" i="40"/>
  <c r="M19" i="40"/>
  <c r="N19" i="40"/>
  <c r="O19" i="40"/>
  <c r="P19" i="40"/>
  <c r="Q19" i="40"/>
  <c r="R19" i="40"/>
  <c r="J20" i="40"/>
  <c r="K20" i="40"/>
  <c r="L20" i="40"/>
  <c r="M20" i="40"/>
  <c r="N20" i="40"/>
  <c r="O20" i="40"/>
  <c r="P20" i="40"/>
  <c r="Q20" i="40"/>
  <c r="R20" i="40"/>
  <c r="J21" i="40"/>
  <c r="K21" i="40"/>
  <c r="L21" i="40"/>
  <c r="M21" i="40"/>
  <c r="N21" i="40"/>
  <c r="O21" i="40"/>
  <c r="P21" i="40"/>
  <c r="Q21" i="40"/>
  <c r="R21" i="40"/>
  <c r="J22" i="40"/>
  <c r="K22" i="40"/>
  <c r="L22" i="40"/>
  <c r="M22" i="40"/>
  <c r="N22" i="40"/>
  <c r="O22" i="40"/>
  <c r="P22" i="40"/>
  <c r="Q22" i="40"/>
  <c r="R22" i="40"/>
  <c r="J23" i="40"/>
  <c r="K23" i="40"/>
  <c r="L23" i="40"/>
  <c r="M23" i="40"/>
  <c r="N23" i="40"/>
  <c r="O23" i="40"/>
  <c r="P23" i="40"/>
  <c r="Q23" i="40"/>
  <c r="R23" i="40"/>
  <c r="J24" i="40"/>
  <c r="K24" i="40"/>
  <c r="L24" i="40"/>
  <c r="M24" i="40"/>
  <c r="N24" i="40"/>
  <c r="O24" i="40"/>
  <c r="P24" i="40"/>
  <c r="Q24" i="40"/>
  <c r="R24" i="40"/>
  <c r="J25" i="40"/>
  <c r="K25" i="40"/>
  <c r="L25" i="40"/>
  <c r="M25" i="40"/>
  <c r="N25" i="40"/>
  <c r="O25" i="40"/>
  <c r="P25" i="40"/>
  <c r="Q25" i="40"/>
  <c r="R25" i="40"/>
  <c r="J26" i="40"/>
  <c r="K26" i="40"/>
  <c r="L26" i="40"/>
  <c r="M26" i="40"/>
  <c r="N26" i="40"/>
  <c r="O26" i="40"/>
  <c r="P26" i="40"/>
  <c r="Q26" i="40"/>
  <c r="R26" i="40"/>
  <c r="J27" i="40"/>
  <c r="K27" i="40"/>
  <c r="L27" i="40"/>
  <c r="M27" i="40"/>
  <c r="N27" i="40"/>
  <c r="O27" i="40"/>
  <c r="P27" i="40"/>
  <c r="Q27" i="40"/>
  <c r="R27" i="40"/>
  <c r="J28" i="40"/>
  <c r="K28" i="40"/>
  <c r="L28" i="40"/>
  <c r="M28" i="40"/>
  <c r="N28" i="40"/>
  <c r="O28" i="40"/>
  <c r="P28" i="40"/>
  <c r="Q28" i="40"/>
  <c r="R28" i="40"/>
  <c r="J29" i="40"/>
  <c r="K29" i="40"/>
  <c r="L29" i="40"/>
  <c r="M29" i="40"/>
  <c r="N29" i="40"/>
  <c r="O29" i="40"/>
  <c r="P29" i="40"/>
  <c r="Q29" i="40"/>
  <c r="R29" i="40"/>
  <c r="J30" i="40"/>
  <c r="K30" i="40"/>
  <c r="L30" i="40"/>
  <c r="M30" i="40"/>
  <c r="N30" i="40"/>
  <c r="O30" i="40"/>
  <c r="P30" i="40"/>
  <c r="Q30" i="40"/>
  <c r="R30" i="40"/>
  <c r="J31" i="40"/>
  <c r="K31" i="40"/>
  <c r="L31" i="40"/>
  <c r="M31" i="40"/>
  <c r="N31" i="40"/>
  <c r="O31" i="40"/>
  <c r="P31" i="40"/>
  <c r="Q31" i="40"/>
  <c r="R31" i="40"/>
  <c r="J32" i="40"/>
  <c r="K32" i="40"/>
  <c r="L32" i="40"/>
  <c r="M32" i="40"/>
  <c r="N32" i="40"/>
  <c r="O32" i="40"/>
  <c r="P32" i="40"/>
  <c r="Q32" i="40"/>
  <c r="R32" i="40"/>
  <c r="J33" i="40"/>
  <c r="K33" i="40"/>
  <c r="L33" i="40"/>
  <c r="M33" i="40"/>
  <c r="N33" i="40"/>
  <c r="O33" i="40"/>
  <c r="P33" i="40"/>
  <c r="Q33" i="40"/>
  <c r="R33" i="40"/>
  <c r="J34" i="40"/>
  <c r="K34" i="40"/>
  <c r="L34" i="40"/>
  <c r="M34" i="40"/>
  <c r="N34" i="40"/>
  <c r="O34" i="40"/>
  <c r="P34" i="40"/>
  <c r="Q34" i="40"/>
  <c r="R34" i="40"/>
  <c r="J35" i="40"/>
  <c r="K35" i="40"/>
  <c r="L35" i="40"/>
  <c r="M35" i="40"/>
  <c r="N35" i="40"/>
  <c r="O35" i="40"/>
  <c r="P35" i="40"/>
  <c r="Q35" i="40"/>
  <c r="R35" i="40"/>
  <c r="J36" i="40"/>
  <c r="K36" i="40"/>
  <c r="L36" i="40"/>
  <c r="M36" i="40"/>
  <c r="N36" i="40"/>
  <c r="O36" i="40"/>
  <c r="P36" i="40"/>
  <c r="Q36" i="40"/>
  <c r="R36" i="40"/>
  <c r="J37" i="40"/>
  <c r="K37" i="40"/>
  <c r="L37" i="40"/>
  <c r="M37" i="40"/>
  <c r="N37" i="40"/>
  <c r="O37" i="40"/>
  <c r="P37" i="40"/>
  <c r="Q37" i="40"/>
  <c r="R37" i="40"/>
  <c r="J38" i="40"/>
  <c r="K38" i="40"/>
  <c r="L38" i="40"/>
  <c r="M38" i="40"/>
  <c r="N38" i="40"/>
  <c r="O38" i="40"/>
  <c r="P38" i="40"/>
  <c r="Q38" i="40"/>
  <c r="R38" i="40"/>
  <c r="J39" i="40"/>
  <c r="K39" i="40"/>
  <c r="L39" i="40"/>
  <c r="M39" i="40"/>
  <c r="N39" i="40"/>
  <c r="O39" i="40"/>
  <c r="P39" i="40"/>
  <c r="Q39" i="40"/>
  <c r="R39" i="40"/>
  <c r="J40" i="40"/>
  <c r="K40" i="40"/>
  <c r="L40" i="40"/>
  <c r="M40" i="40"/>
  <c r="N40" i="40"/>
  <c r="O40" i="40"/>
  <c r="P40" i="40"/>
  <c r="Q40" i="40"/>
  <c r="R40" i="40"/>
  <c r="J41" i="40"/>
  <c r="K41" i="40"/>
  <c r="L41" i="40"/>
  <c r="M41" i="40"/>
  <c r="N41" i="40"/>
  <c r="O41" i="40"/>
  <c r="P41" i="40"/>
  <c r="Q41" i="40"/>
  <c r="R41" i="40"/>
  <c r="J42" i="40"/>
  <c r="K42" i="40"/>
  <c r="L42" i="40"/>
  <c r="M42" i="40"/>
  <c r="N42" i="40"/>
  <c r="O42" i="40"/>
  <c r="P42" i="40"/>
  <c r="Q42" i="40"/>
  <c r="R42" i="40"/>
  <c r="J43" i="40"/>
  <c r="K43" i="40"/>
  <c r="L43" i="40"/>
  <c r="M43" i="40"/>
  <c r="N43" i="40"/>
  <c r="O43" i="40"/>
  <c r="P43" i="40"/>
  <c r="Q43" i="40"/>
  <c r="R43" i="40"/>
  <c r="J44" i="40"/>
  <c r="K44" i="40"/>
  <c r="L44" i="40"/>
  <c r="M44" i="40"/>
  <c r="N44" i="40"/>
  <c r="O44" i="40"/>
  <c r="P44" i="40"/>
  <c r="Q44" i="40"/>
  <c r="R44" i="40"/>
  <c r="J45" i="40"/>
  <c r="K45" i="40"/>
  <c r="L45" i="40"/>
  <c r="M45" i="40"/>
  <c r="N45" i="40"/>
  <c r="O45" i="40"/>
  <c r="P45" i="40"/>
  <c r="Q45" i="40"/>
  <c r="R45" i="40"/>
  <c r="J46" i="40"/>
  <c r="K46" i="40"/>
  <c r="L46" i="40"/>
  <c r="M46" i="40"/>
  <c r="N46" i="40"/>
  <c r="O46" i="40"/>
  <c r="P46" i="40"/>
  <c r="Q46" i="40"/>
  <c r="R46" i="40"/>
  <c r="J47" i="40"/>
  <c r="K47" i="40"/>
  <c r="L47" i="40"/>
  <c r="M47" i="40"/>
  <c r="N47" i="40"/>
  <c r="O47" i="40"/>
  <c r="P47" i="40"/>
  <c r="Q47" i="40"/>
  <c r="R47" i="40"/>
  <c r="J48" i="40"/>
  <c r="K48" i="40"/>
  <c r="L48" i="40"/>
  <c r="M48" i="40"/>
  <c r="N48" i="40"/>
  <c r="O48" i="40"/>
  <c r="P48" i="40"/>
  <c r="Q48" i="40"/>
  <c r="R48" i="40"/>
  <c r="J49" i="40"/>
  <c r="K49" i="40"/>
  <c r="L49" i="40"/>
  <c r="M49" i="40"/>
  <c r="N49" i="40"/>
  <c r="O49" i="40"/>
  <c r="P49" i="40"/>
  <c r="Q49" i="40"/>
  <c r="R49" i="40"/>
  <c r="J50" i="40"/>
  <c r="K50" i="40"/>
  <c r="L50" i="40"/>
  <c r="M50" i="40"/>
  <c r="N50" i="40"/>
  <c r="O50" i="40"/>
  <c r="P50" i="40"/>
  <c r="Q50" i="40"/>
  <c r="R50" i="40"/>
  <c r="J51" i="40"/>
  <c r="K51" i="40"/>
  <c r="L51" i="40"/>
  <c r="M51" i="40"/>
  <c r="N51" i="40"/>
  <c r="O51" i="40"/>
  <c r="P51" i="40"/>
  <c r="Q51" i="40"/>
  <c r="R51" i="40"/>
  <c r="J52" i="40"/>
  <c r="K52" i="40"/>
  <c r="L52" i="40"/>
  <c r="M52" i="40"/>
  <c r="N52" i="40"/>
  <c r="O52" i="40"/>
  <c r="P52" i="40"/>
  <c r="Q52" i="40"/>
  <c r="R52" i="40"/>
  <c r="J53" i="40"/>
  <c r="K53" i="40"/>
  <c r="L53" i="40"/>
  <c r="M53" i="40"/>
  <c r="N53" i="40"/>
  <c r="O53" i="40"/>
  <c r="P53" i="40"/>
  <c r="Q53" i="40"/>
  <c r="R53" i="40"/>
  <c r="J54" i="40"/>
  <c r="K54" i="40"/>
  <c r="L54" i="40"/>
  <c r="M54" i="40"/>
  <c r="N54" i="40"/>
  <c r="O54" i="40"/>
  <c r="P54" i="40"/>
  <c r="Q54" i="40"/>
  <c r="R54" i="40"/>
  <c r="J55" i="40"/>
  <c r="K55" i="40"/>
  <c r="L55" i="40"/>
  <c r="M55" i="40"/>
  <c r="N55" i="40"/>
  <c r="O55" i="40"/>
  <c r="P55" i="40"/>
  <c r="Q55" i="40"/>
  <c r="R55" i="40"/>
  <c r="J56" i="40"/>
  <c r="K56" i="40"/>
  <c r="L56" i="40"/>
  <c r="M56" i="40"/>
  <c r="N56" i="40"/>
  <c r="O56" i="40"/>
  <c r="P56" i="40"/>
  <c r="Q56" i="40"/>
  <c r="R56" i="40"/>
  <c r="J57" i="40"/>
  <c r="K57" i="40"/>
  <c r="L57" i="40"/>
  <c r="M57" i="40"/>
  <c r="N57" i="40"/>
  <c r="O57" i="40"/>
  <c r="P57" i="40"/>
  <c r="Q57" i="40"/>
  <c r="R57" i="40"/>
  <c r="J58" i="40"/>
  <c r="K58" i="40"/>
  <c r="L58" i="40"/>
  <c r="M58" i="40"/>
  <c r="N58" i="40"/>
  <c r="O58" i="40"/>
  <c r="P58" i="40"/>
  <c r="Q58" i="40"/>
  <c r="R58" i="40"/>
  <c r="J59" i="40"/>
  <c r="K59" i="40"/>
  <c r="L59" i="40"/>
  <c r="M59" i="40"/>
  <c r="N59" i="40"/>
  <c r="O59" i="40"/>
  <c r="P59" i="40"/>
  <c r="Q59" i="40"/>
  <c r="R59" i="40"/>
  <c r="J60" i="40"/>
  <c r="K60" i="40"/>
  <c r="L60" i="40"/>
  <c r="M60" i="40"/>
  <c r="N60" i="40"/>
  <c r="O60" i="40"/>
  <c r="P60" i="40"/>
  <c r="Q60" i="40"/>
  <c r="R60" i="40"/>
  <c r="J61" i="40"/>
  <c r="K61" i="40"/>
  <c r="L61" i="40"/>
  <c r="M61" i="40"/>
  <c r="N61" i="40"/>
  <c r="O61" i="40"/>
  <c r="P61" i="40"/>
  <c r="Q61" i="40"/>
  <c r="R61" i="40"/>
  <c r="J62" i="40"/>
  <c r="K62" i="40"/>
  <c r="L62" i="40"/>
  <c r="M62" i="40"/>
  <c r="N62" i="40"/>
  <c r="O62" i="40"/>
  <c r="P62" i="40"/>
  <c r="Q62" i="40"/>
  <c r="R62" i="40"/>
  <c r="J63" i="40"/>
  <c r="K63" i="40"/>
  <c r="L63" i="40"/>
  <c r="M63" i="40"/>
  <c r="N63" i="40"/>
  <c r="O63" i="40"/>
  <c r="P63" i="40"/>
  <c r="Q63" i="40"/>
  <c r="R63" i="40"/>
  <c r="J64" i="40"/>
  <c r="K64" i="40"/>
  <c r="L64" i="40"/>
  <c r="M64" i="40"/>
  <c r="N64" i="40"/>
  <c r="O64" i="40"/>
  <c r="P64" i="40"/>
  <c r="Q64" i="40"/>
  <c r="R64" i="40"/>
  <c r="J65" i="40"/>
  <c r="K65" i="40"/>
  <c r="L65" i="40"/>
  <c r="M65" i="40"/>
  <c r="N65" i="40"/>
  <c r="O65" i="40"/>
  <c r="P65" i="40"/>
  <c r="Q65" i="40"/>
  <c r="R65" i="40"/>
  <c r="J66" i="40"/>
  <c r="K66" i="40"/>
  <c r="L66" i="40"/>
  <c r="M66" i="40"/>
  <c r="N66" i="40"/>
  <c r="O66" i="40"/>
  <c r="P66" i="40"/>
  <c r="Q66" i="40"/>
  <c r="R66" i="40"/>
  <c r="J67" i="40"/>
  <c r="K67" i="40"/>
  <c r="L67" i="40"/>
  <c r="M67" i="40"/>
  <c r="N67" i="40"/>
  <c r="O67" i="40"/>
  <c r="P67" i="40"/>
  <c r="Q67" i="40"/>
  <c r="R67" i="40"/>
  <c r="J68" i="40"/>
  <c r="K68" i="40"/>
  <c r="L68" i="40"/>
  <c r="M68" i="40"/>
  <c r="N68" i="40"/>
  <c r="O68" i="40"/>
  <c r="P68" i="40"/>
  <c r="Q68" i="40"/>
  <c r="R68" i="40"/>
  <c r="J69" i="40"/>
  <c r="K69" i="40"/>
  <c r="L69" i="40"/>
  <c r="M69" i="40"/>
  <c r="N69" i="40"/>
  <c r="O69" i="40"/>
  <c r="P69" i="40"/>
  <c r="Q69" i="40"/>
  <c r="R69" i="40"/>
  <c r="J70" i="40"/>
  <c r="K70" i="40"/>
  <c r="L70" i="40"/>
  <c r="M70" i="40"/>
  <c r="N70" i="40"/>
  <c r="O70" i="40"/>
  <c r="P70" i="40"/>
  <c r="Q70" i="40"/>
  <c r="R70" i="40"/>
  <c r="J71" i="40"/>
  <c r="K71" i="40"/>
  <c r="L71" i="40"/>
  <c r="M71" i="40"/>
  <c r="N71" i="40"/>
  <c r="O71" i="40"/>
  <c r="P71" i="40"/>
  <c r="Q71" i="40"/>
  <c r="R71" i="40"/>
  <c r="J72" i="40"/>
  <c r="K72" i="40"/>
  <c r="L72" i="40"/>
  <c r="M72" i="40"/>
  <c r="N72" i="40"/>
  <c r="O72" i="40"/>
  <c r="P72" i="40"/>
  <c r="Q72" i="40"/>
  <c r="R72" i="40"/>
  <c r="J73" i="40"/>
  <c r="K73" i="40"/>
  <c r="L73" i="40"/>
  <c r="M73" i="40"/>
  <c r="N73" i="40"/>
  <c r="O73" i="40"/>
  <c r="P73" i="40"/>
  <c r="Q73" i="40"/>
  <c r="R73" i="40"/>
  <c r="J74" i="40"/>
  <c r="K74" i="40"/>
  <c r="L74" i="40"/>
  <c r="M74" i="40"/>
  <c r="N74" i="40"/>
  <c r="O74" i="40"/>
  <c r="P74" i="40"/>
  <c r="Q74" i="40"/>
  <c r="R74" i="40"/>
  <c r="J75" i="40"/>
  <c r="K75" i="40"/>
  <c r="L75" i="40"/>
  <c r="M75" i="40"/>
  <c r="N75" i="40"/>
  <c r="O75" i="40"/>
  <c r="P75" i="40"/>
  <c r="Q75" i="40"/>
  <c r="R75" i="40"/>
  <c r="J76" i="40"/>
  <c r="K76" i="40"/>
  <c r="L76" i="40"/>
  <c r="M76" i="40"/>
  <c r="N76" i="40"/>
  <c r="O76" i="40"/>
  <c r="P76" i="40"/>
  <c r="Q76" i="40"/>
  <c r="R76" i="40"/>
  <c r="J77" i="40"/>
  <c r="K77" i="40"/>
  <c r="L77" i="40"/>
  <c r="M77" i="40"/>
  <c r="N77" i="40"/>
  <c r="O77" i="40"/>
  <c r="P77" i="40"/>
  <c r="Q77" i="40"/>
  <c r="R77" i="40"/>
  <c r="J78" i="40"/>
  <c r="K78" i="40"/>
  <c r="L78" i="40"/>
  <c r="M78" i="40"/>
  <c r="N78" i="40"/>
  <c r="O78" i="40"/>
  <c r="P78" i="40"/>
  <c r="Q78" i="40"/>
  <c r="R78" i="40"/>
  <c r="J79" i="40"/>
  <c r="K79" i="40"/>
  <c r="L79" i="40"/>
  <c r="M79" i="40"/>
  <c r="N79" i="40"/>
  <c r="O79" i="40"/>
  <c r="P79" i="40"/>
  <c r="Q79" i="40"/>
  <c r="R79" i="40"/>
  <c r="J80" i="40"/>
  <c r="K80" i="40"/>
  <c r="L80" i="40"/>
  <c r="M80" i="40"/>
  <c r="N80" i="40"/>
  <c r="O80" i="40"/>
  <c r="P80" i="40"/>
  <c r="Q80" i="40"/>
  <c r="R80" i="40"/>
  <c r="J81" i="40"/>
  <c r="K81" i="40"/>
  <c r="L81" i="40"/>
  <c r="M81" i="40"/>
  <c r="N81" i="40"/>
  <c r="O81" i="40"/>
  <c r="P81" i="40"/>
  <c r="Q81" i="40"/>
  <c r="R81" i="40"/>
  <c r="J82" i="40"/>
  <c r="K82" i="40"/>
  <c r="L82" i="40"/>
  <c r="M82" i="40"/>
  <c r="N82" i="40"/>
  <c r="O82" i="40"/>
  <c r="P82" i="40"/>
  <c r="Q82" i="40"/>
  <c r="R82" i="40"/>
  <c r="J83" i="40"/>
  <c r="K83" i="40"/>
  <c r="L83" i="40"/>
  <c r="M83" i="40"/>
  <c r="N83" i="40"/>
  <c r="O83" i="40"/>
  <c r="P83" i="40"/>
  <c r="Q83" i="40"/>
  <c r="R83" i="40"/>
  <c r="J84" i="40"/>
  <c r="K84" i="40"/>
  <c r="L84" i="40"/>
  <c r="M84" i="40"/>
  <c r="N84" i="40"/>
  <c r="O84" i="40"/>
  <c r="P84" i="40"/>
  <c r="Q84" i="40"/>
  <c r="R84" i="40"/>
  <c r="J85" i="40"/>
  <c r="K85" i="40"/>
  <c r="L85" i="40"/>
  <c r="M85" i="40"/>
  <c r="N85" i="40"/>
  <c r="O85" i="40"/>
  <c r="P85" i="40"/>
  <c r="Q85" i="40"/>
  <c r="R85" i="40"/>
  <c r="J86" i="40"/>
  <c r="K86" i="40"/>
  <c r="L86" i="40"/>
  <c r="M86" i="40"/>
  <c r="N86" i="40"/>
  <c r="O86" i="40"/>
  <c r="P86" i="40"/>
  <c r="Q86" i="40"/>
  <c r="R86" i="40"/>
  <c r="J87" i="40"/>
  <c r="K87" i="40"/>
  <c r="L87" i="40"/>
  <c r="M87" i="40"/>
  <c r="N87" i="40"/>
  <c r="O87" i="40"/>
  <c r="P87" i="40"/>
  <c r="Q87" i="40"/>
  <c r="R87" i="40"/>
  <c r="J88" i="40"/>
  <c r="K88" i="40"/>
  <c r="L88" i="40"/>
  <c r="M88" i="40"/>
  <c r="N88" i="40"/>
  <c r="O88" i="40"/>
  <c r="P88" i="40"/>
  <c r="Q88" i="40"/>
  <c r="R88" i="40"/>
  <c r="J89" i="40"/>
  <c r="K89" i="40"/>
  <c r="L89" i="40"/>
  <c r="M89" i="40"/>
  <c r="N89" i="40"/>
  <c r="O89" i="40"/>
  <c r="P89" i="40"/>
  <c r="Q89" i="40"/>
  <c r="R89" i="40"/>
  <c r="J90" i="40"/>
  <c r="K90" i="40"/>
  <c r="L90" i="40"/>
  <c r="M90" i="40"/>
  <c r="N90" i="40"/>
  <c r="O90" i="40"/>
  <c r="P90" i="40"/>
  <c r="Q90" i="40"/>
  <c r="R90" i="40"/>
  <c r="J91" i="40"/>
  <c r="K91" i="40"/>
  <c r="L91" i="40"/>
  <c r="M91" i="40"/>
  <c r="N91" i="40"/>
  <c r="O91" i="40"/>
  <c r="P91" i="40"/>
  <c r="Q91" i="40"/>
  <c r="R91" i="40"/>
  <c r="J92" i="40"/>
  <c r="K92" i="40"/>
  <c r="L92" i="40"/>
  <c r="M92" i="40"/>
  <c r="N92" i="40"/>
  <c r="O92" i="40"/>
  <c r="P92" i="40"/>
  <c r="Q92" i="40"/>
  <c r="R92" i="40"/>
  <c r="J93" i="40"/>
  <c r="K93" i="40"/>
  <c r="L93" i="40"/>
  <c r="M93" i="40"/>
  <c r="N93" i="40"/>
  <c r="O93" i="40"/>
  <c r="P93" i="40"/>
  <c r="Q93" i="40"/>
  <c r="R93" i="40"/>
  <c r="J94" i="40"/>
  <c r="K94" i="40"/>
  <c r="L94" i="40"/>
  <c r="M94" i="40"/>
  <c r="N94" i="40"/>
  <c r="O94" i="40"/>
  <c r="P94" i="40"/>
  <c r="Q94" i="40"/>
  <c r="R94" i="40"/>
  <c r="J95" i="40"/>
  <c r="K95" i="40"/>
  <c r="L95" i="40"/>
  <c r="M95" i="40"/>
  <c r="N95" i="40"/>
  <c r="O95" i="40"/>
  <c r="P95" i="40"/>
  <c r="Q95" i="40"/>
  <c r="R95" i="40"/>
  <c r="J96" i="40"/>
  <c r="K96" i="40"/>
  <c r="L96" i="40"/>
  <c r="M96" i="40"/>
  <c r="N96" i="40"/>
  <c r="O96" i="40"/>
  <c r="P96" i="40"/>
  <c r="Q96" i="40"/>
  <c r="R96" i="40"/>
  <c r="J97" i="40"/>
  <c r="K97" i="40"/>
  <c r="L97" i="40"/>
  <c r="M97" i="40"/>
  <c r="N97" i="40"/>
  <c r="O97" i="40"/>
  <c r="P97" i="40"/>
  <c r="Q97" i="40"/>
  <c r="R97" i="40"/>
  <c r="J98" i="40"/>
  <c r="K98" i="40"/>
  <c r="L98" i="40"/>
  <c r="M98" i="40"/>
  <c r="N98" i="40"/>
  <c r="O98" i="40"/>
  <c r="P98" i="40"/>
  <c r="Q98" i="40"/>
  <c r="R98" i="40"/>
  <c r="J99" i="40"/>
  <c r="K99" i="40"/>
  <c r="L99" i="40"/>
  <c r="M99" i="40"/>
  <c r="N99" i="40"/>
  <c r="O99" i="40"/>
  <c r="P99" i="40"/>
  <c r="Q99" i="40"/>
  <c r="R99" i="40"/>
  <c r="J100" i="40"/>
  <c r="K100" i="40"/>
  <c r="L100" i="40"/>
  <c r="M100" i="40"/>
  <c r="N100" i="40"/>
  <c r="O100" i="40"/>
  <c r="P100" i="40"/>
  <c r="Q100" i="40"/>
  <c r="R100" i="40"/>
  <c r="J101" i="40"/>
  <c r="K101" i="40"/>
  <c r="L101" i="40"/>
  <c r="M101" i="40"/>
  <c r="N101" i="40"/>
  <c r="O101" i="40"/>
  <c r="P101" i="40"/>
  <c r="Q101" i="40"/>
  <c r="R101" i="40"/>
  <c r="J102" i="40"/>
  <c r="K102" i="40"/>
  <c r="L102" i="40"/>
  <c r="M102" i="40"/>
  <c r="N102" i="40"/>
  <c r="O102" i="40"/>
  <c r="P102" i="40"/>
  <c r="Q102" i="40"/>
  <c r="R102" i="40"/>
  <c r="J103" i="40"/>
  <c r="K103" i="40"/>
  <c r="L103" i="40"/>
  <c r="M103" i="40"/>
  <c r="N103" i="40"/>
  <c r="O103" i="40"/>
  <c r="P103" i="40"/>
  <c r="Q103" i="40"/>
  <c r="R103" i="40"/>
  <c r="J104" i="40"/>
  <c r="K104" i="40"/>
  <c r="L104" i="40"/>
  <c r="M104" i="40"/>
  <c r="N104" i="40"/>
  <c r="O104" i="40"/>
  <c r="P104" i="40"/>
  <c r="Q104" i="40"/>
  <c r="R104" i="40"/>
  <c r="J105" i="40"/>
  <c r="K105" i="40"/>
  <c r="L105" i="40"/>
  <c r="M105" i="40"/>
  <c r="N105" i="40"/>
  <c r="O105" i="40"/>
  <c r="P105" i="40"/>
  <c r="Q105" i="40"/>
  <c r="R105" i="40"/>
  <c r="J106" i="40"/>
  <c r="K106" i="40"/>
  <c r="L106" i="40"/>
  <c r="M106" i="40"/>
  <c r="N106" i="40"/>
  <c r="O106" i="40"/>
  <c r="P106" i="40"/>
  <c r="Q106" i="40"/>
  <c r="R106" i="40"/>
  <c r="J107" i="40"/>
  <c r="K107" i="40"/>
  <c r="L107" i="40"/>
  <c r="M107" i="40"/>
  <c r="N107" i="40"/>
  <c r="O107" i="40"/>
  <c r="P107" i="40"/>
  <c r="Q107" i="40"/>
  <c r="R107" i="40"/>
  <c r="J108" i="40"/>
  <c r="K108" i="40"/>
  <c r="L108" i="40"/>
  <c r="M108" i="40"/>
  <c r="N108" i="40"/>
  <c r="O108" i="40"/>
  <c r="P108" i="40"/>
  <c r="Q108" i="40"/>
  <c r="R108" i="40"/>
  <c r="J109" i="40"/>
  <c r="K109" i="40"/>
  <c r="L109" i="40"/>
  <c r="M109" i="40"/>
  <c r="N109" i="40"/>
  <c r="O109" i="40"/>
  <c r="P109" i="40"/>
  <c r="Q109" i="40"/>
  <c r="R109" i="40"/>
  <c r="J110" i="40"/>
  <c r="K110" i="40"/>
  <c r="L110" i="40"/>
  <c r="M110" i="40"/>
  <c r="N110" i="40"/>
  <c r="O110" i="40"/>
  <c r="P110" i="40"/>
  <c r="Q110" i="40"/>
  <c r="R110" i="40"/>
  <c r="J111" i="40"/>
  <c r="K111" i="40"/>
  <c r="L111" i="40"/>
  <c r="M111" i="40"/>
  <c r="N111" i="40"/>
  <c r="O111" i="40"/>
  <c r="P111" i="40"/>
  <c r="Q111" i="40"/>
  <c r="R111" i="40"/>
  <c r="J112" i="40"/>
  <c r="K112" i="40"/>
  <c r="L112" i="40"/>
  <c r="M112" i="40"/>
  <c r="N112" i="40"/>
  <c r="O112" i="40"/>
  <c r="P112" i="40"/>
  <c r="Q112" i="40"/>
  <c r="R112" i="40"/>
  <c r="J113" i="40"/>
  <c r="K113" i="40"/>
  <c r="L113" i="40"/>
  <c r="M113" i="40"/>
  <c r="N113" i="40"/>
  <c r="O113" i="40"/>
  <c r="P113" i="40"/>
  <c r="Q113" i="40"/>
  <c r="R113" i="40"/>
  <c r="J114" i="40"/>
  <c r="K114" i="40"/>
  <c r="L114" i="40"/>
  <c r="M114" i="40"/>
  <c r="N114" i="40"/>
  <c r="O114" i="40"/>
  <c r="P114" i="40"/>
  <c r="Q114" i="40"/>
  <c r="R114" i="40"/>
  <c r="J115" i="40"/>
  <c r="K115" i="40"/>
  <c r="L115" i="40"/>
  <c r="M115" i="40"/>
  <c r="N115" i="40"/>
  <c r="O115" i="40"/>
  <c r="P115" i="40"/>
  <c r="Q115" i="40"/>
  <c r="R115" i="40"/>
  <c r="J116" i="40"/>
  <c r="K116" i="40"/>
  <c r="L116" i="40"/>
  <c r="M116" i="40"/>
  <c r="N116" i="40"/>
  <c r="O116" i="40"/>
  <c r="P116" i="40"/>
  <c r="Q116" i="40"/>
  <c r="R116" i="40"/>
  <c r="J117" i="40"/>
  <c r="K117" i="40"/>
  <c r="L117" i="40"/>
  <c r="M117" i="40"/>
  <c r="N117" i="40"/>
  <c r="O117" i="40"/>
  <c r="P117" i="40"/>
  <c r="Q117" i="40"/>
  <c r="R117" i="40"/>
  <c r="J118" i="40"/>
  <c r="K118" i="40"/>
  <c r="L118" i="40"/>
  <c r="M118" i="40"/>
  <c r="N118" i="40"/>
  <c r="O118" i="40"/>
  <c r="P118" i="40"/>
  <c r="Q118" i="40"/>
  <c r="R118" i="40"/>
  <c r="J119" i="40"/>
  <c r="K119" i="40"/>
  <c r="L119" i="40"/>
  <c r="M119" i="40"/>
  <c r="N119" i="40"/>
  <c r="O119" i="40"/>
  <c r="P119" i="40"/>
  <c r="Q119" i="40"/>
  <c r="R119" i="40"/>
  <c r="J120" i="40"/>
  <c r="K120" i="40"/>
  <c r="L120" i="40"/>
  <c r="M120" i="40"/>
  <c r="N120" i="40"/>
  <c r="O120" i="40"/>
  <c r="P120" i="40"/>
  <c r="Q120" i="40"/>
  <c r="R120" i="40"/>
  <c r="J121" i="40"/>
  <c r="K121" i="40"/>
  <c r="L121" i="40"/>
  <c r="M121" i="40"/>
  <c r="N121" i="40"/>
  <c r="O121" i="40"/>
  <c r="P121" i="40"/>
  <c r="Q121" i="40"/>
  <c r="R121" i="40"/>
  <c r="J122" i="40"/>
  <c r="K122" i="40"/>
  <c r="L122" i="40"/>
  <c r="M122" i="40"/>
  <c r="N122" i="40"/>
  <c r="O122" i="40"/>
  <c r="P122" i="40"/>
  <c r="Q122" i="40"/>
  <c r="R122" i="40"/>
  <c r="J123" i="40"/>
  <c r="K123" i="40"/>
  <c r="L123" i="40"/>
  <c r="M123" i="40"/>
  <c r="N123" i="40"/>
  <c r="O123" i="40"/>
  <c r="P123" i="40"/>
  <c r="Q123" i="40"/>
  <c r="R123" i="40"/>
  <c r="J124" i="40"/>
  <c r="K124" i="40"/>
  <c r="L124" i="40"/>
  <c r="M124" i="40"/>
  <c r="N124" i="40"/>
  <c r="O124" i="40"/>
  <c r="P124" i="40"/>
  <c r="Q124" i="40"/>
  <c r="R124" i="40"/>
  <c r="J125" i="40"/>
  <c r="K125" i="40"/>
  <c r="L125" i="40"/>
  <c r="M125" i="40"/>
  <c r="N125" i="40"/>
  <c r="O125" i="40"/>
  <c r="P125" i="40"/>
  <c r="Q125" i="40"/>
  <c r="R125" i="40"/>
  <c r="J126" i="40"/>
  <c r="K126" i="40"/>
  <c r="L126" i="40"/>
  <c r="M126" i="40"/>
  <c r="N126" i="40"/>
  <c r="O126" i="40"/>
  <c r="P126" i="40"/>
  <c r="Q126" i="40"/>
  <c r="R126" i="40"/>
  <c r="J127" i="40"/>
  <c r="K127" i="40"/>
  <c r="L127" i="40"/>
  <c r="M127" i="40"/>
  <c r="N127" i="40"/>
  <c r="O127" i="40"/>
  <c r="P127" i="40"/>
  <c r="Q127" i="40"/>
  <c r="R127" i="40"/>
  <c r="J128" i="40"/>
  <c r="K128" i="40"/>
  <c r="L128" i="40"/>
  <c r="M128" i="40"/>
  <c r="N128" i="40"/>
  <c r="O128" i="40"/>
  <c r="P128" i="40"/>
  <c r="Q128" i="40"/>
  <c r="R128" i="40"/>
  <c r="J129" i="40"/>
  <c r="K129" i="40"/>
  <c r="L129" i="40"/>
  <c r="M129" i="40"/>
  <c r="N129" i="40"/>
  <c r="O129" i="40"/>
  <c r="P129" i="40"/>
  <c r="Q129" i="40"/>
  <c r="R129" i="40"/>
  <c r="J130" i="40"/>
  <c r="K130" i="40"/>
  <c r="L130" i="40"/>
  <c r="M130" i="40"/>
  <c r="N130" i="40"/>
  <c r="O130" i="40"/>
  <c r="P130" i="40"/>
  <c r="Q130" i="40"/>
  <c r="R130" i="40"/>
  <c r="J131" i="40"/>
  <c r="K131" i="40"/>
  <c r="L131" i="40"/>
  <c r="M131" i="40"/>
  <c r="N131" i="40"/>
  <c r="O131" i="40"/>
  <c r="P131" i="40"/>
  <c r="Q131" i="40"/>
  <c r="R131" i="40"/>
  <c r="J132" i="40"/>
  <c r="K132" i="40"/>
  <c r="L132" i="40"/>
  <c r="M132" i="40"/>
  <c r="N132" i="40"/>
  <c r="O132" i="40"/>
  <c r="P132" i="40"/>
  <c r="Q132" i="40"/>
  <c r="R132" i="40"/>
  <c r="J133" i="40"/>
  <c r="K133" i="40"/>
  <c r="L133" i="40"/>
  <c r="M133" i="40"/>
  <c r="N133" i="40"/>
  <c r="O133" i="40"/>
  <c r="P133" i="40"/>
  <c r="Q133" i="40"/>
  <c r="R133" i="40"/>
  <c r="J134" i="40"/>
  <c r="K134" i="40"/>
  <c r="L134" i="40"/>
  <c r="M134" i="40"/>
  <c r="N134" i="40"/>
  <c r="O134" i="40"/>
  <c r="P134" i="40"/>
  <c r="Q134" i="40"/>
  <c r="R134" i="40"/>
  <c r="J135" i="40"/>
  <c r="K135" i="40"/>
  <c r="L135" i="40"/>
  <c r="M135" i="40"/>
  <c r="N135" i="40"/>
  <c r="O135" i="40"/>
  <c r="P135" i="40"/>
  <c r="Q135" i="40"/>
  <c r="R135" i="40"/>
  <c r="J136" i="40"/>
  <c r="K136" i="40"/>
  <c r="L136" i="40"/>
  <c r="M136" i="40"/>
  <c r="N136" i="40"/>
  <c r="O136" i="40"/>
  <c r="P136" i="40"/>
  <c r="Q136" i="40"/>
  <c r="R136" i="40"/>
  <c r="J137" i="40"/>
  <c r="K137" i="40"/>
  <c r="L137" i="40"/>
  <c r="M137" i="40"/>
  <c r="N137" i="40"/>
  <c r="O137" i="40"/>
  <c r="P137" i="40"/>
  <c r="Q137" i="40"/>
  <c r="R137" i="40"/>
  <c r="J138" i="40"/>
  <c r="K138" i="40"/>
  <c r="L138" i="40"/>
  <c r="M138" i="40"/>
  <c r="N138" i="40"/>
  <c r="O138" i="40"/>
  <c r="P138" i="40"/>
  <c r="Q138" i="40"/>
  <c r="R138" i="40"/>
  <c r="J139" i="40"/>
  <c r="K139" i="40"/>
  <c r="L139" i="40"/>
  <c r="M139" i="40"/>
  <c r="N139" i="40"/>
  <c r="O139" i="40"/>
  <c r="P139" i="40"/>
  <c r="Q139" i="40"/>
  <c r="R139" i="40"/>
  <c r="J140" i="40"/>
  <c r="K140" i="40"/>
  <c r="L140" i="40"/>
  <c r="M140" i="40"/>
  <c r="N140" i="40"/>
  <c r="O140" i="40"/>
  <c r="P140" i="40"/>
  <c r="Q140" i="40"/>
  <c r="R140" i="40"/>
  <c r="J141" i="40"/>
  <c r="K141" i="40"/>
  <c r="L141" i="40"/>
  <c r="M141" i="40"/>
  <c r="N141" i="40"/>
  <c r="O141" i="40"/>
  <c r="P141" i="40"/>
  <c r="Q141" i="40"/>
  <c r="R141" i="40"/>
  <c r="J142" i="40"/>
  <c r="K142" i="40"/>
  <c r="L142" i="40"/>
  <c r="M142" i="40"/>
  <c r="N142" i="40"/>
  <c r="O142" i="40"/>
  <c r="P142" i="40"/>
  <c r="Q142" i="40"/>
  <c r="R142" i="40"/>
  <c r="J143" i="40"/>
  <c r="K143" i="40"/>
  <c r="L143" i="40"/>
  <c r="M143" i="40"/>
  <c r="N143" i="40"/>
  <c r="O143" i="40"/>
  <c r="P143" i="40"/>
  <c r="Q143" i="40"/>
  <c r="R143" i="40"/>
  <c r="J144" i="40"/>
  <c r="K144" i="40"/>
  <c r="L144" i="40"/>
  <c r="M144" i="40"/>
  <c r="N144" i="40"/>
  <c r="O144" i="40"/>
  <c r="P144" i="40"/>
  <c r="Q144" i="40"/>
  <c r="R144" i="40"/>
  <c r="J145" i="40"/>
  <c r="K145" i="40"/>
  <c r="L145" i="40"/>
  <c r="M145" i="40"/>
  <c r="N145" i="40"/>
  <c r="O145" i="40"/>
  <c r="P145" i="40"/>
  <c r="Q145" i="40"/>
  <c r="R145" i="40"/>
  <c r="J146" i="40"/>
  <c r="K146" i="40"/>
  <c r="L146" i="40"/>
  <c r="M146" i="40"/>
  <c r="N146" i="40"/>
  <c r="O146" i="40"/>
  <c r="P146" i="40"/>
  <c r="Q146" i="40"/>
  <c r="R146" i="40"/>
  <c r="J147" i="40"/>
  <c r="K147" i="40"/>
  <c r="L147" i="40"/>
  <c r="M147" i="40"/>
  <c r="N147" i="40"/>
  <c r="O147" i="40"/>
  <c r="P147" i="40"/>
  <c r="Q147" i="40"/>
  <c r="R147" i="40"/>
  <c r="J148" i="40"/>
  <c r="K148" i="40"/>
  <c r="L148" i="40"/>
  <c r="M148" i="40"/>
  <c r="N148" i="40"/>
  <c r="O148" i="40"/>
  <c r="P148" i="40"/>
  <c r="Q148" i="40"/>
  <c r="R148" i="40"/>
  <c r="J149" i="40"/>
  <c r="K149" i="40"/>
  <c r="L149" i="40"/>
  <c r="M149" i="40"/>
  <c r="N149" i="40"/>
  <c r="O149" i="40"/>
  <c r="P149" i="40"/>
  <c r="Q149" i="40"/>
  <c r="R149" i="40"/>
  <c r="J150" i="40"/>
  <c r="K150" i="40"/>
  <c r="L150" i="40"/>
  <c r="M150" i="40"/>
  <c r="N150" i="40"/>
  <c r="O150" i="40"/>
  <c r="P150" i="40"/>
  <c r="Q150" i="40"/>
  <c r="R150" i="40"/>
  <c r="J151" i="40"/>
  <c r="K151" i="40"/>
  <c r="L151" i="40"/>
  <c r="M151" i="40"/>
  <c r="N151" i="40"/>
  <c r="O151" i="40"/>
  <c r="P151" i="40"/>
  <c r="Q151" i="40"/>
  <c r="R151" i="40"/>
  <c r="J152" i="40"/>
  <c r="K152" i="40"/>
  <c r="L152" i="40"/>
  <c r="M152" i="40"/>
  <c r="N152" i="40"/>
  <c r="O152" i="40"/>
  <c r="P152" i="40"/>
  <c r="Q152" i="40"/>
  <c r="R152" i="40"/>
  <c r="J153" i="40"/>
  <c r="K153" i="40"/>
  <c r="L153" i="40"/>
  <c r="M153" i="40"/>
  <c r="N153" i="40"/>
  <c r="O153" i="40"/>
  <c r="P153" i="40"/>
  <c r="Q153" i="40"/>
  <c r="R153" i="40"/>
  <c r="J154" i="40"/>
  <c r="K154" i="40"/>
  <c r="L154" i="40"/>
  <c r="M154" i="40"/>
  <c r="N154" i="40"/>
  <c r="O154" i="40"/>
  <c r="P154" i="40"/>
  <c r="Q154" i="40"/>
  <c r="R154" i="40"/>
  <c r="J155" i="40"/>
  <c r="K155" i="40"/>
  <c r="L155" i="40"/>
  <c r="M155" i="40"/>
  <c r="N155" i="40"/>
  <c r="O155" i="40"/>
  <c r="P155" i="40"/>
  <c r="Q155" i="40"/>
  <c r="R155" i="40"/>
  <c r="J156" i="40"/>
  <c r="K156" i="40"/>
  <c r="L156" i="40"/>
  <c r="M156" i="40"/>
  <c r="N156" i="40"/>
  <c r="O156" i="40"/>
  <c r="P156" i="40"/>
  <c r="Q156" i="40"/>
  <c r="R156" i="40"/>
  <c r="J157" i="40"/>
  <c r="K157" i="40"/>
  <c r="L157" i="40"/>
  <c r="M157" i="40"/>
  <c r="N157" i="40"/>
  <c r="O157" i="40"/>
  <c r="P157" i="40"/>
  <c r="Q157" i="40"/>
  <c r="R157" i="40"/>
  <c r="J158" i="40"/>
  <c r="K158" i="40"/>
  <c r="L158" i="40"/>
  <c r="M158" i="40"/>
  <c r="N158" i="40"/>
  <c r="O158" i="40"/>
  <c r="P158" i="40"/>
  <c r="Q158" i="40"/>
  <c r="R158" i="40"/>
  <c r="J159" i="40"/>
  <c r="K159" i="40"/>
  <c r="L159" i="40"/>
  <c r="M159" i="40"/>
  <c r="N159" i="40"/>
  <c r="O159" i="40"/>
  <c r="P159" i="40"/>
  <c r="Q159" i="40"/>
  <c r="R159" i="40"/>
  <c r="J160" i="40"/>
  <c r="K160" i="40"/>
  <c r="L160" i="40"/>
  <c r="M160" i="40"/>
  <c r="N160" i="40"/>
  <c r="O160" i="40"/>
  <c r="P160" i="40"/>
  <c r="Q160" i="40"/>
  <c r="R160" i="40"/>
  <c r="J161" i="40"/>
  <c r="K161" i="40"/>
  <c r="L161" i="40"/>
  <c r="M161" i="40"/>
  <c r="N161" i="40"/>
  <c r="O161" i="40"/>
  <c r="P161" i="40"/>
  <c r="Q161" i="40"/>
  <c r="R161" i="40"/>
  <c r="J162" i="40"/>
  <c r="K162" i="40"/>
  <c r="L162" i="40"/>
  <c r="M162" i="40"/>
  <c r="N162" i="40"/>
  <c r="O162" i="40"/>
  <c r="P162" i="40"/>
  <c r="Q162" i="40"/>
  <c r="R162" i="40"/>
  <c r="J163" i="40"/>
  <c r="K163" i="40"/>
  <c r="L163" i="40"/>
  <c r="M163" i="40"/>
  <c r="N163" i="40"/>
  <c r="O163" i="40"/>
  <c r="P163" i="40"/>
  <c r="Q163" i="40"/>
  <c r="R163" i="40"/>
  <c r="J164" i="40"/>
  <c r="K164" i="40"/>
  <c r="L164" i="40"/>
  <c r="M164" i="40"/>
  <c r="N164" i="40"/>
  <c r="O164" i="40"/>
  <c r="P164" i="40"/>
  <c r="Q164" i="40"/>
  <c r="R164" i="40"/>
  <c r="J165" i="40"/>
  <c r="K165" i="40"/>
  <c r="L165" i="40"/>
  <c r="M165" i="40"/>
  <c r="N165" i="40"/>
  <c r="O165" i="40"/>
  <c r="P165" i="40"/>
  <c r="Q165" i="40"/>
  <c r="R165" i="40"/>
  <c r="J166" i="40"/>
  <c r="K166" i="40"/>
  <c r="L166" i="40"/>
  <c r="M166" i="40"/>
  <c r="N166" i="40"/>
  <c r="O166" i="40"/>
  <c r="P166" i="40"/>
  <c r="Q166" i="40"/>
  <c r="R166" i="40"/>
  <c r="J167" i="40"/>
  <c r="K167" i="40"/>
  <c r="L167" i="40"/>
  <c r="M167" i="40"/>
  <c r="N167" i="40"/>
  <c r="O167" i="40"/>
  <c r="P167" i="40"/>
  <c r="Q167" i="40"/>
  <c r="R167" i="40"/>
  <c r="J168" i="40"/>
  <c r="K168" i="40"/>
  <c r="L168" i="40"/>
  <c r="M168" i="40"/>
  <c r="N168" i="40"/>
  <c r="O168" i="40"/>
  <c r="P168" i="40"/>
  <c r="Q168" i="40"/>
  <c r="R168" i="40"/>
  <c r="J169" i="40"/>
  <c r="K169" i="40"/>
  <c r="L169" i="40"/>
  <c r="M169" i="40"/>
  <c r="N169" i="40"/>
  <c r="O169" i="40"/>
  <c r="P169" i="40"/>
  <c r="Q169" i="40"/>
  <c r="R169" i="40"/>
  <c r="J170" i="40"/>
  <c r="K170" i="40"/>
  <c r="L170" i="40"/>
  <c r="M170" i="40"/>
  <c r="N170" i="40"/>
  <c r="O170" i="40"/>
  <c r="P170" i="40"/>
  <c r="Q170" i="40"/>
  <c r="R170" i="40"/>
  <c r="J171" i="40"/>
  <c r="K171" i="40"/>
  <c r="L171" i="40"/>
  <c r="M171" i="40"/>
  <c r="N171" i="40"/>
  <c r="O171" i="40"/>
  <c r="P171" i="40"/>
  <c r="Q171" i="40"/>
  <c r="R171" i="40"/>
  <c r="J172" i="40"/>
  <c r="K172" i="40"/>
  <c r="L172" i="40"/>
  <c r="M172" i="40"/>
  <c r="N172" i="40"/>
  <c r="O172" i="40"/>
  <c r="P172" i="40"/>
  <c r="Q172" i="40"/>
  <c r="R172" i="40"/>
  <c r="J173" i="40"/>
  <c r="K173" i="40"/>
  <c r="L173" i="40"/>
  <c r="M173" i="40"/>
  <c r="N173" i="40"/>
  <c r="O173" i="40"/>
  <c r="P173" i="40"/>
  <c r="Q173" i="40"/>
  <c r="R173" i="40"/>
  <c r="J174" i="40"/>
  <c r="K174" i="40"/>
  <c r="L174" i="40"/>
  <c r="M174" i="40"/>
  <c r="N174" i="40"/>
  <c r="O174" i="40"/>
  <c r="P174" i="40"/>
  <c r="Q174" i="40"/>
  <c r="R174" i="40"/>
  <c r="J175" i="40"/>
  <c r="K175" i="40"/>
  <c r="L175" i="40"/>
  <c r="M175" i="40"/>
  <c r="N175" i="40"/>
  <c r="O175" i="40"/>
  <c r="P175" i="40"/>
  <c r="Q175" i="40"/>
  <c r="R175" i="40"/>
  <c r="J176" i="40"/>
  <c r="K176" i="40"/>
  <c r="L176" i="40"/>
  <c r="M176" i="40"/>
  <c r="N176" i="40"/>
  <c r="O176" i="40"/>
  <c r="P176" i="40"/>
  <c r="Q176" i="40"/>
  <c r="R176" i="40"/>
  <c r="J177" i="40"/>
  <c r="K177" i="40"/>
  <c r="L177" i="40"/>
  <c r="M177" i="40"/>
  <c r="N177" i="40"/>
  <c r="O177" i="40"/>
  <c r="P177" i="40"/>
  <c r="Q177" i="40"/>
  <c r="R177" i="40"/>
  <c r="J178" i="40"/>
  <c r="K178" i="40"/>
  <c r="L178" i="40"/>
  <c r="M178" i="40"/>
  <c r="N178" i="40"/>
  <c r="O178" i="40"/>
  <c r="P178" i="40"/>
  <c r="Q178" i="40"/>
  <c r="R178" i="40"/>
  <c r="J179" i="40"/>
  <c r="K179" i="40"/>
  <c r="L179" i="40"/>
  <c r="M179" i="40"/>
  <c r="N179" i="40"/>
  <c r="O179" i="40"/>
  <c r="P179" i="40"/>
  <c r="Q179" i="40"/>
  <c r="R179" i="40"/>
  <c r="J180" i="40"/>
  <c r="K180" i="40"/>
  <c r="L180" i="40"/>
  <c r="M180" i="40"/>
  <c r="N180" i="40"/>
  <c r="O180" i="40"/>
  <c r="P180" i="40"/>
  <c r="Q180" i="40"/>
  <c r="R180" i="40"/>
  <c r="J181" i="40"/>
  <c r="K181" i="40"/>
  <c r="L181" i="40"/>
  <c r="M181" i="40"/>
  <c r="N181" i="40"/>
  <c r="O181" i="40"/>
  <c r="P181" i="40"/>
  <c r="Q181" i="40"/>
  <c r="R181" i="40"/>
  <c r="J182" i="40"/>
  <c r="K182" i="40"/>
  <c r="L182" i="40"/>
  <c r="M182" i="40"/>
  <c r="N182" i="40"/>
  <c r="O182" i="40"/>
  <c r="P182" i="40"/>
  <c r="Q182" i="40"/>
  <c r="R182" i="40"/>
  <c r="J183" i="40"/>
  <c r="K183" i="40"/>
  <c r="L183" i="40"/>
  <c r="M183" i="40"/>
  <c r="N183" i="40"/>
  <c r="O183" i="40"/>
  <c r="P183" i="40"/>
  <c r="Q183" i="40"/>
  <c r="R183" i="40"/>
  <c r="J184" i="40"/>
  <c r="K184" i="40"/>
  <c r="L184" i="40"/>
  <c r="M184" i="40"/>
  <c r="N184" i="40"/>
  <c r="O184" i="40"/>
  <c r="P184" i="40"/>
  <c r="Q184" i="40"/>
  <c r="R184" i="40"/>
  <c r="J185" i="40"/>
  <c r="K185" i="40"/>
  <c r="L185" i="40"/>
  <c r="M185" i="40"/>
  <c r="N185" i="40"/>
  <c r="O185" i="40"/>
  <c r="P185" i="40"/>
  <c r="Q185" i="40"/>
  <c r="R185" i="40"/>
  <c r="J186" i="40"/>
  <c r="K186" i="40"/>
  <c r="L186" i="40"/>
  <c r="M186" i="40"/>
  <c r="N186" i="40"/>
  <c r="O186" i="40"/>
  <c r="P186" i="40"/>
  <c r="Q186" i="40"/>
  <c r="R186" i="40"/>
  <c r="J187" i="40"/>
  <c r="K187" i="40"/>
  <c r="L187" i="40"/>
  <c r="M187" i="40"/>
  <c r="N187" i="40"/>
  <c r="O187" i="40"/>
  <c r="P187" i="40"/>
  <c r="Q187" i="40"/>
  <c r="R187" i="40"/>
  <c r="J188" i="40"/>
  <c r="K188" i="40"/>
  <c r="L188" i="40"/>
  <c r="M188" i="40"/>
  <c r="N188" i="40"/>
  <c r="O188" i="40"/>
  <c r="P188" i="40"/>
  <c r="Q188" i="40"/>
  <c r="R188" i="40"/>
  <c r="J189" i="40"/>
  <c r="K189" i="40"/>
  <c r="L189" i="40"/>
  <c r="M189" i="40"/>
  <c r="N189" i="40"/>
  <c r="O189" i="40"/>
  <c r="P189" i="40"/>
  <c r="Q189" i="40"/>
  <c r="R189" i="40"/>
  <c r="J190" i="40"/>
  <c r="K190" i="40"/>
  <c r="L190" i="40"/>
  <c r="M190" i="40"/>
  <c r="N190" i="40"/>
  <c r="O190" i="40"/>
  <c r="P190" i="40"/>
  <c r="Q190" i="40"/>
  <c r="R190" i="40"/>
  <c r="J191" i="40"/>
  <c r="K191" i="40"/>
  <c r="L191" i="40"/>
  <c r="M191" i="40"/>
  <c r="N191" i="40"/>
  <c r="O191" i="40"/>
  <c r="P191" i="40"/>
  <c r="Q191" i="40"/>
  <c r="R191" i="40"/>
  <c r="J192" i="40"/>
  <c r="K192" i="40"/>
  <c r="L192" i="40"/>
  <c r="M192" i="40"/>
  <c r="N192" i="40"/>
  <c r="O192" i="40"/>
  <c r="P192" i="40"/>
  <c r="Q192" i="40"/>
  <c r="R192" i="40"/>
  <c r="J193" i="40"/>
  <c r="K193" i="40"/>
  <c r="L193" i="40"/>
  <c r="M193" i="40"/>
  <c r="N193" i="40"/>
  <c r="O193" i="40"/>
  <c r="P193" i="40"/>
  <c r="Q193" i="40"/>
  <c r="R193" i="40"/>
  <c r="J194" i="40"/>
  <c r="K194" i="40"/>
  <c r="L194" i="40"/>
  <c r="M194" i="40"/>
  <c r="N194" i="40"/>
  <c r="O194" i="40"/>
  <c r="P194" i="40"/>
  <c r="Q194" i="40"/>
  <c r="R194" i="40"/>
  <c r="J195" i="40"/>
  <c r="K195" i="40"/>
  <c r="L195" i="40"/>
  <c r="M195" i="40"/>
  <c r="N195" i="40"/>
  <c r="O195" i="40"/>
  <c r="P195" i="40"/>
  <c r="Q195" i="40"/>
  <c r="R195" i="40"/>
  <c r="J196" i="40"/>
  <c r="K196" i="40"/>
  <c r="L196" i="40"/>
  <c r="M196" i="40"/>
  <c r="N196" i="40"/>
  <c r="O196" i="40"/>
  <c r="P196" i="40"/>
  <c r="Q196" i="40"/>
  <c r="R196" i="40"/>
  <c r="J197" i="40"/>
  <c r="K197" i="40"/>
  <c r="L197" i="40"/>
  <c r="M197" i="40"/>
  <c r="N197" i="40"/>
  <c r="O197" i="40"/>
  <c r="P197" i="40"/>
  <c r="Q197" i="40"/>
  <c r="R197" i="40"/>
  <c r="J198" i="40"/>
  <c r="K198" i="40"/>
  <c r="L198" i="40"/>
  <c r="M198" i="40"/>
  <c r="N198" i="40"/>
  <c r="O198" i="40"/>
  <c r="P198" i="40"/>
  <c r="Q198" i="40"/>
  <c r="R198" i="40"/>
  <c r="J199" i="40"/>
  <c r="K199" i="40"/>
  <c r="L199" i="40"/>
  <c r="M199" i="40"/>
  <c r="N199" i="40"/>
  <c r="O199" i="40"/>
  <c r="P199" i="40"/>
  <c r="Q199" i="40"/>
  <c r="R199" i="40"/>
  <c r="J200" i="40"/>
  <c r="K200" i="40"/>
  <c r="L200" i="40"/>
  <c r="M200" i="40"/>
  <c r="N200" i="40"/>
  <c r="O200" i="40"/>
  <c r="P200" i="40"/>
  <c r="Q200" i="40"/>
  <c r="R200" i="40"/>
  <c r="J201" i="40"/>
  <c r="K201" i="40"/>
  <c r="L201" i="40"/>
  <c r="M201" i="40"/>
  <c r="N201" i="40"/>
  <c r="O201" i="40"/>
  <c r="P201" i="40"/>
  <c r="Q201" i="40"/>
  <c r="R201" i="40"/>
  <c r="J202" i="40"/>
  <c r="K202" i="40"/>
  <c r="L202" i="40"/>
  <c r="M202" i="40"/>
  <c r="N202" i="40"/>
  <c r="O202" i="40"/>
  <c r="P202" i="40"/>
  <c r="Q202" i="40"/>
  <c r="R202" i="40"/>
  <c r="J203" i="40"/>
  <c r="K203" i="40"/>
  <c r="L203" i="40"/>
  <c r="M203" i="40"/>
  <c r="N203" i="40"/>
  <c r="O203" i="40"/>
  <c r="P203" i="40"/>
  <c r="Q203" i="40"/>
  <c r="R203" i="40"/>
  <c r="J204" i="40"/>
  <c r="K204" i="40"/>
  <c r="L204" i="40"/>
  <c r="M204" i="40"/>
  <c r="N204" i="40"/>
  <c r="O204" i="40"/>
  <c r="P204" i="40"/>
  <c r="Q204" i="40"/>
  <c r="R204" i="40"/>
  <c r="J205" i="40"/>
  <c r="K205" i="40"/>
  <c r="L205" i="40"/>
  <c r="M205" i="40"/>
  <c r="N205" i="40"/>
  <c r="O205" i="40"/>
  <c r="P205" i="40"/>
  <c r="Q205" i="40"/>
  <c r="R205" i="40"/>
  <c r="J206" i="40"/>
  <c r="K206" i="40"/>
  <c r="L206" i="40"/>
  <c r="M206" i="40"/>
  <c r="N206" i="40"/>
  <c r="O206" i="40"/>
  <c r="P206" i="40"/>
  <c r="Q206" i="40"/>
  <c r="R206" i="40"/>
  <c r="J207" i="40"/>
  <c r="K207" i="40"/>
  <c r="L207" i="40"/>
  <c r="M207" i="40"/>
  <c r="N207" i="40"/>
  <c r="O207" i="40"/>
  <c r="P207" i="40"/>
  <c r="Q207" i="40"/>
  <c r="R207" i="40"/>
  <c r="J208" i="40"/>
  <c r="K208" i="40"/>
  <c r="L208" i="40"/>
  <c r="M208" i="40"/>
  <c r="N208" i="40"/>
  <c r="O208" i="40"/>
  <c r="P208" i="40"/>
  <c r="Q208" i="40"/>
  <c r="R208" i="40"/>
  <c r="J209" i="40"/>
  <c r="K209" i="40"/>
  <c r="L209" i="40"/>
  <c r="M209" i="40"/>
  <c r="N209" i="40"/>
  <c r="O209" i="40"/>
  <c r="P209" i="40"/>
  <c r="Q209" i="40"/>
  <c r="R209" i="40"/>
  <c r="J210" i="40"/>
  <c r="K210" i="40"/>
  <c r="L210" i="40"/>
  <c r="M210" i="40"/>
  <c r="N210" i="40"/>
  <c r="O210" i="40"/>
  <c r="P210" i="40"/>
  <c r="Q210" i="40"/>
  <c r="R210" i="40"/>
  <c r="J211" i="40"/>
  <c r="K211" i="40"/>
  <c r="L211" i="40"/>
  <c r="M211" i="40"/>
  <c r="N211" i="40"/>
  <c r="O211" i="40"/>
  <c r="P211" i="40"/>
  <c r="Q211" i="40"/>
  <c r="R211" i="40"/>
  <c r="J212" i="40"/>
  <c r="K212" i="40"/>
  <c r="L212" i="40"/>
  <c r="M212" i="40"/>
  <c r="N212" i="40"/>
  <c r="O212" i="40"/>
  <c r="P212" i="40"/>
  <c r="Q212" i="40"/>
  <c r="R212" i="40"/>
  <c r="J213" i="40"/>
  <c r="K213" i="40"/>
  <c r="L213" i="40"/>
  <c r="M213" i="40"/>
  <c r="N213" i="40"/>
  <c r="O213" i="40"/>
  <c r="P213" i="40"/>
  <c r="Q213" i="40"/>
  <c r="R213" i="40"/>
  <c r="J214" i="40"/>
  <c r="K214" i="40"/>
  <c r="L214" i="40"/>
  <c r="M214" i="40"/>
  <c r="N214" i="40"/>
  <c r="O214" i="40"/>
  <c r="P214" i="40"/>
  <c r="Q214" i="40"/>
  <c r="R214" i="40"/>
  <c r="J215" i="40"/>
  <c r="K215" i="40"/>
  <c r="L215" i="40"/>
  <c r="M215" i="40"/>
  <c r="N215" i="40"/>
  <c r="O215" i="40"/>
  <c r="P215" i="40"/>
  <c r="Q215" i="40"/>
  <c r="R215" i="40"/>
  <c r="J216" i="40"/>
  <c r="K216" i="40"/>
  <c r="L216" i="40"/>
  <c r="M216" i="40"/>
  <c r="N216" i="40"/>
  <c r="O216" i="40"/>
  <c r="P216" i="40"/>
  <c r="Q216" i="40"/>
  <c r="R216" i="40"/>
  <c r="J217" i="40"/>
  <c r="K217" i="40"/>
  <c r="L217" i="40"/>
  <c r="M217" i="40"/>
  <c r="N217" i="40"/>
  <c r="O217" i="40"/>
  <c r="P217" i="40"/>
  <c r="Q217" i="40"/>
  <c r="R217" i="40"/>
  <c r="J218" i="40"/>
  <c r="K218" i="40"/>
  <c r="L218" i="40"/>
  <c r="M218" i="40"/>
  <c r="N218" i="40"/>
  <c r="O218" i="40"/>
  <c r="P218" i="40"/>
  <c r="Q218" i="40"/>
  <c r="R218" i="40"/>
  <c r="J219" i="40"/>
  <c r="K219" i="40"/>
  <c r="L219" i="40"/>
  <c r="M219" i="40"/>
  <c r="N219" i="40"/>
  <c r="O219" i="40"/>
  <c r="P219" i="40"/>
  <c r="Q219" i="40"/>
  <c r="R219" i="40"/>
  <c r="J220" i="40"/>
  <c r="K220" i="40"/>
  <c r="L220" i="40"/>
  <c r="M220" i="40"/>
  <c r="N220" i="40"/>
  <c r="O220" i="40"/>
  <c r="P220" i="40"/>
  <c r="Q220" i="40"/>
  <c r="R220" i="40"/>
  <c r="J221" i="40"/>
  <c r="K221" i="40"/>
  <c r="L221" i="40"/>
  <c r="M221" i="40"/>
  <c r="N221" i="40"/>
  <c r="O221" i="40"/>
  <c r="P221" i="40"/>
  <c r="Q221" i="40"/>
  <c r="R221" i="40"/>
  <c r="J222" i="40"/>
  <c r="K222" i="40"/>
  <c r="L222" i="40"/>
  <c r="M222" i="40"/>
  <c r="N222" i="40"/>
  <c r="O222" i="40"/>
  <c r="P222" i="40"/>
  <c r="Q222" i="40"/>
  <c r="R222" i="40"/>
  <c r="J223" i="40"/>
  <c r="K223" i="40"/>
  <c r="L223" i="40"/>
  <c r="M223" i="40"/>
  <c r="N223" i="40"/>
  <c r="O223" i="40"/>
  <c r="P223" i="40"/>
  <c r="Q223" i="40"/>
  <c r="R223" i="40"/>
  <c r="J224" i="40"/>
  <c r="K224" i="40"/>
  <c r="L224" i="40"/>
  <c r="M224" i="40"/>
  <c r="N224" i="40"/>
  <c r="O224" i="40"/>
  <c r="P224" i="40"/>
  <c r="Q224" i="40"/>
  <c r="R224" i="40"/>
  <c r="J225" i="40"/>
  <c r="K225" i="40"/>
  <c r="L225" i="40"/>
  <c r="M225" i="40"/>
  <c r="N225" i="40"/>
  <c r="O225" i="40"/>
  <c r="P225" i="40"/>
  <c r="Q225" i="40"/>
  <c r="R225" i="40"/>
  <c r="J226" i="40"/>
  <c r="K226" i="40"/>
  <c r="L226" i="40"/>
  <c r="M226" i="40"/>
  <c r="N226" i="40"/>
  <c r="O226" i="40"/>
  <c r="P226" i="40"/>
  <c r="Q226" i="40"/>
  <c r="R226" i="40"/>
  <c r="J227" i="40"/>
  <c r="K227" i="40"/>
  <c r="L227" i="40"/>
  <c r="M227" i="40"/>
  <c r="N227" i="40"/>
  <c r="O227" i="40"/>
  <c r="P227" i="40"/>
  <c r="Q227" i="40"/>
  <c r="R227" i="40"/>
  <c r="J228" i="40"/>
  <c r="K228" i="40"/>
  <c r="L228" i="40"/>
  <c r="M228" i="40"/>
  <c r="N228" i="40"/>
  <c r="O228" i="40"/>
  <c r="P228" i="40"/>
  <c r="Q228" i="40"/>
  <c r="R228" i="40"/>
  <c r="J229" i="40"/>
  <c r="K229" i="40"/>
  <c r="L229" i="40"/>
  <c r="M229" i="40"/>
  <c r="N229" i="40"/>
  <c r="O229" i="40"/>
  <c r="P229" i="40"/>
  <c r="Q229" i="40"/>
  <c r="R229" i="40"/>
  <c r="J230" i="40"/>
  <c r="K230" i="40"/>
  <c r="L230" i="40"/>
  <c r="M230" i="40"/>
  <c r="N230" i="40"/>
  <c r="O230" i="40"/>
  <c r="P230" i="40"/>
  <c r="Q230" i="40"/>
  <c r="R230" i="40"/>
  <c r="J231" i="40"/>
  <c r="K231" i="40"/>
  <c r="L231" i="40"/>
  <c r="M231" i="40"/>
  <c r="N231" i="40"/>
  <c r="O231" i="40"/>
  <c r="P231" i="40"/>
  <c r="Q231" i="40"/>
  <c r="R231" i="40"/>
  <c r="J232" i="40"/>
  <c r="K232" i="40"/>
  <c r="L232" i="40"/>
  <c r="M232" i="40"/>
  <c r="N232" i="40"/>
  <c r="O232" i="40"/>
  <c r="P232" i="40"/>
  <c r="Q232" i="40"/>
  <c r="R232" i="40"/>
  <c r="J233" i="40"/>
  <c r="K233" i="40"/>
  <c r="L233" i="40"/>
  <c r="M233" i="40"/>
  <c r="N233" i="40"/>
  <c r="O233" i="40"/>
  <c r="P233" i="40"/>
  <c r="Q233" i="40"/>
  <c r="R233" i="40"/>
  <c r="J234" i="40"/>
  <c r="K234" i="40"/>
  <c r="L234" i="40"/>
  <c r="M234" i="40"/>
  <c r="N234" i="40"/>
  <c r="O234" i="40"/>
  <c r="P234" i="40"/>
  <c r="Q234" i="40"/>
  <c r="R234" i="40"/>
  <c r="J235" i="40"/>
  <c r="K235" i="40"/>
  <c r="L235" i="40"/>
  <c r="M235" i="40"/>
  <c r="N235" i="40"/>
  <c r="O235" i="40"/>
  <c r="P235" i="40"/>
  <c r="Q235" i="40"/>
  <c r="R235" i="40"/>
  <c r="J236" i="40"/>
  <c r="K236" i="40"/>
  <c r="L236" i="40"/>
  <c r="M236" i="40"/>
  <c r="N236" i="40"/>
  <c r="O236" i="40"/>
  <c r="P236" i="40"/>
  <c r="Q236" i="40"/>
  <c r="R236" i="40"/>
  <c r="J237" i="40"/>
  <c r="K237" i="40"/>
  <c r="L237" i="40"/>
  <c r="M237" i="40"/>
  <c r="N237" i="40"/>
  <c r="O237" i="40"/>
  <c r="P237" i="40"/>
  <c r="Q237" i="40"/>
  <c r="R237" i="40"/>
  <c r="J238" i="40"/>
  <c r="K238" i="40"/>
  <c r="L238" i="40"/>
  <c r="M238" i="40"/>
  <c r="N238" i="40"/>
  <c r="O238" i="40"/>
  <c r="P238" i="40"/>
  <c r="Q238" i="40"/>
  <c r="R238" i="40"/>
  <c r="J239" i="40"/>
  <c r="K239" i="40"/>
  <c r="L239" i="40"/>
  <c r="M239" i="40"/>
  <c r="N239" i="40"/>
  <c r="O239" i="40"/>
  <c r="P239" i="40"/>
  <c r="Q239" i="40"/>
  <c r="R239" i="40"/>
  <c r="J240" i="40"/>
  <c r="K240" i="40"/>
  <c r="L240" i="40"/>
  <c r="M240" i="40"/>
  <c r="N240" i="40"/>
  <c r="O240" i="40"/>
  <c r="P240" i="40"/>
  <c r="Q240" i="40"/>
  <c r="R240" i="40"/>
  <c r="J241" i="40"/>
  <c r="K241" i="40"/>
  <c r="L241" i="40"/>
  <c r="M241" i="40"/>
  <c r="N241" i="40"/>
  <c r="O241" i="40"/>
  <c r="P241" i="40"/>
  <c r="Q241" i="40"/>
  <c r="R241" i="40"/>
  <c r="J242" i="40"/>
  <c r="K242" i="40"/>
  <c r="L242" i="40"/>
  <c r="M242" i="40"/>
  <c r="N242" i="40"/>
  <c r="O242" i="40"/>
  <c r="P242" i="40"/>
  <c r="Q242" i="40"/>
  <c r="R242" i="40"/>
  <c r="J243" i="40"/>
  <c r="K243" i="40"/>
  <c r="L243" i="40"/>
  <c r="M243" i="40"/>
  <c r="N243" i="40"/>
  <c r="O243" i="40"/>
  <c r="P243" i="40"/>
  <c r="Q243" i="40"/>
  <c r="R243" i="40"/>
  <c r="J244" i="40"/>
  <c r="K244" i="40"/>
  <c r="L244" i="40"/>
  <c r="M244" i="40"/>
  <c r="N244" i="40"/>
  <c r="O244" i="40"/>
  <c r="P244" i="40"/>
  <c r="Q244" i="40"/>
  <c r="R244" i="40"/>
  <c r="J245" i="40"/>
  <c r="K245" i="40"/>
  <c r="L245" i="40"/>
  <c r="M245" i="40"/>
  <c r="N245" i="40"/>
  <c r="O245" i="40"/>
  <c r="P245" i="40"/>
  <c r="Q245" i="40"/>
  <c r="R245" i="40"/>
  <c r="J246" i="40"/>
  <c r="K246" i="40"/>
  <c r="L246" i="40"/>
  <c r="M246" i="40"/>
  <c r="N246" i="40"/>
  <c r="O246" i="40"/>
  <c r="P246" i="40"/>
  <c r="Q246" i="40"/>
  <c r="R246" i="40"/>
  <c r="J247" i="40"/>
  <c r="K247" i="40"/>
  <c r="L247" i="40"/>
  <c r="M247" i="40"/>
  <c r="N247" i="40"/>
  <c r="O247" i="40"/>
  <c r="P247" i="40"/>
  <c r="Q247" i="40"/>
  <c r="R247" i="40"/>
  <c r="J248" i="40"/>
  <c r="K248" i="40"/>
  <c r="L248" i="40"/>
  <c r="M248" i="40"/>
  <c r="N248" i="40"/>
  <c r="O248" i="40"/>
  <c r="P248" i="40"/>
  <c r="Q248" i="40"/>
  <c r="R248" i="40"/>
  <c r="J249" i="40"/>
  <c r="K249" i="40"/>
  <c r="L249" i="40"/>
  <c r="M249" i="40"/>
  <c r="N249" i="40"/>
  <c r="O249" i="40"/>
  <c r="P249" i="40"/>
  <c r="Q249" i="40"/>
  <c r="R249" i="40"/>
  <c r="J250" i="40"/>
  <c r="K250" i="40"/>
  <c r="L250" i="40"/>
  <c r="M250" i="40"/>
  <c r="N250" i="40"/>
  <c r="O250" i="40"/>
  <c r="P250" i="40"/>
  <c r="Q250" i="40"/>
  <c r="R250" i="40"/>
  <c r="J251" i="40"/>
  <c r="K251" i="40"/>
  <c r="L251" i="40"/>
  <c r="M251" i="40"/>
  <c r="N251" i="40"/>
  <c r="O251" i="40"/>
  <c r="P251" i="40"/>
  <c r="Q251" i="40"/>
  <c r="R251" i="40"/>
  <c r="J252" i="40"/>
  <c r="K252" i="40"/>
  <c r="L252" i="40"/>
  <c r="M252" i="40"/>
  <c r="N252" i="40"/>
  <c r="O252" i="40"/>
  <c r="P252" i="40"/>
  <c r="Q252" i="40"/>
  <c r="R252" i="40"/>
  <c r="J253" i="40"/>
  <c r="K253" i="40"/>
  <c r="L253" i="40"/>
  <c r="M253" i="40"/>
  <c r="N253" i="40"/>
  <c r="O253" i="40"/>
  <c r="P253" i="40"/>
  <c r="Q253" i="40"/>
  <c r="R253" i="40"/>
  <c r="J254" i="40"/>
  <c r="K254" i="40"/>
  <c r="L254" i="40"/>
  <c r="M254" i="40"/>
  <c r="N254" i="40"/>
  <c r="O254" i="40"/>
  <c r="P254" i="40"/>
  <c r="Q254" i="40"/>
  <c r="R254" i="40"/>
  <c r="J255" i="40"/>
  <c r="K255" i="40"/>
  <c r="L255" i="40"/>
  <c r="M255" i="40"/>
  <c r="N255" i="40"/>
  <c r="O255" i="40"/>
  <c r="P255" i="40"/>
  <c r="Q255" i="40"/>
  <c r="R255" i="40"/>
  <c r="J256" i="40"/>
  <c r="K256" i="40"/>
  <c r="L256" i="40"/>
  <c r="M256" i="40"/>
  <c r="N256" i="40"/>
  <c r="O256" i="40"/>
  <c r="P256" i="40"/>
  <c r="Q256" i="40"/>
  <c r="R256" i="40"/>
  <c r="J257" i="40"/>
  <c r="K257" i="40"/>
  <c r="L257" i="40"/>
  <c r="M257" i="40"/>
  <c r="N257" i="40"/>
  <c r="O257" i="40"/>
  <c r="P257" i="40"/>
  <c r="Q257" i="40"/>
  <c r="R257" i="40"/>
  <c r="J258" i="40"/>
  <c r="K258" i="40"/>
  <c r="L258" i="40"/>
  <c r="M258" i="40"/>
  <c r="N258" i="40"/>
  <c r="O258" i="40"/>
  <c r="P258" i="40"/>
  <c r="Q258" i="40"/>
  <c r="R258" i="40"/>
  <c r="J259" i="40"/>
  <c r="K259" i="40"/>
  <c r="L259" i="40"/>
  <c r="M259" i="40"/>
  <c r="N259" i="40"/>
  <c r="O259" i="40"/>
  <c r="P259" i="40"/>
  <c r="Q259" i="40"/>
  <c r="R259" i="40"/>
  <c r="J260" i="40"/>
  <c r="K260" i="40"/>
  <c r="L260" i="40"/>
  <c r="M260" i="40"/>
  <c r="N260" i="40"/>
  <c r="O260" i="40"/>
  <c r="P260" i="40"/>
  <c r="Q260" i="40"/>
  <c r="R260" i="40"/>
  <c r="J261" i="40"/>
  <c r="K261" i="40"/>
  <c r="L261" i="40"/>
  <c r="M261" i="40"/>
  <c r="N261" i="40"/>
  <c r="O261" i="40"/>
  <c r="P261" i="40"/>
  <c r="Q261" i="40"/>
  <c r="R261" i="40"/>
  <c r="J262" i="40"/>
  <c r="K262" i="40"/>
  <c r="L262" i="40"/>
  <c r="M262" i="40"/>
  <c r="N262" i="40"/>
  <c r="O262" i="40"/>
  <c r="P262" i="40"/>
  <c r="Q262" i="40"/>
  <c r="R262" i="40"/>
  <c r="J263" i="40"/>
  <c r="K263" i="40"/>
  <c r="L263" i="40"/>
  <c r="M263" i="40"/>
  <c r="N263" i="40"/>
  <c r="O263" i="40"/>
  <c r="P263" i="40"/>
  <c r="Q263" i="40"/>
  <c r="R263" i="40"/>
  <c r="J264" i="40"/>
  <c r="K264" i="40"/>
  <c r="L264" i="40"/>
  <c r="M264" i="40"/>
  <c r="N264" i="40"/>
  <c r="O264" i="40"/>
  <c r="P264" i="40"/>
  <c r="Q264" i="40"/>
  <c r="R264" i="40"/>
  <c r="J265" i="40"/>
  <c r="K265" i="40"/>
  <c r="L265" i="40"/>
  <c r="M265" i="40"/>
  <c r="N265" i="40"/>
  <c r="O265" i="40"/>
  <c r="P265" i="40"/>
  <c r="Q265" i="40"/>
  <c r="R265" i="40"/>
  <c r="J266" i="40"/>
  <c r="K266" i="40"/>
  <c r="L266" i="40"/>
  <c r="M266" i="40"/>
  <c r="N266" i="40"/>
  <c r="O266" i="40"/>
  <c r="P266" i="40"/>
  <c r="Q266" i="40"/>
  <c r="R266" i="40"/>
  <c r="J267" i="40"/>
  <c r="K267" i="40"/>
  <c r="L267" i="40"/>
  <c r="M267" i="40"/>
  <c r="N267" i="40"/>
  <c r="O267" i="40"/>
  <c r="P267" i="40"/>
  <c r="Q267" i="40"/>
  <c r="R267" i="40"/>
  <c r="J268" i="40"/>
  <c r="K268" i="40"/>
  <c r="L268" i="40"/>
  <c r="M268" i="40"/>
  <c r="N268" i="40"/>
  <c r="O268" i="40"/>
  <c r="P268" i="40"/>
  <c r="Q268" i="40"/>
  <c r="R268" i="40"/>
  <c r="J269" i="40"/>
  <c r="K269" i="40"/>
  <c r="L269" i="40"/>
  <c r="M269" i="40"/>
  <c r="N269" i="40"/>
  <c r="O269" i="40"/>
  <c r="P269" i="40"/>
  <c r="Q269" i="40"/>
  <c r="R269" i="40"/>
  <c r="J270" i="40"/>
  <c r="K270" i="40"/>
  <c r="L270" i="40"/>
  <c r="M270" i="40"/>
  <c r="N270" i="40"/>
  <c r="O270" i="40"/>
  <c r="P270" i="40"/>
  <c r="Q270" i="40"/>
  <c r="R270" i="40"/>
  <c r="J271" i="40"/>
  <c r="K271" i="40"/>
  <c r="L271" i="40"/>
  <c r="M271" i="40"/>
  <c r="N271" i="40"/>
  <c r="O271" i="40"/>
  <c r="P271" i="40"/>
  <c r="Q271" i="40"/>
  <c r="R271" i="40"/>
  <c r="J272" i="40"/>
  <c r="K272" i="40"/>
  <c r="L272" i="40"/>
  <c r="M272" i="40"/>
  <c r="N272" i="40"/>
  <c r="O272" i="40"/>
  <c r="P272" i="40"/>
  <c r="Q272" i="40"/>
  <c r="R272" i="40"/>
  <c r="J273" i="40"/>
  <c r="K273" i="40"/>
  <c r="L273" i="40"/>
  <c r="M273" i="40"/>
  <c r="N273" i="40"/>
  <c r="O273" i="40"/>
  <c r="P273" i="40"/>
  <c r="Q273" i="40"/>
  <c r="R273" i="40"/>
  <c r="J274" i="40"/>
  <c r="K274" i="40"/>
  <c r="L274" i="40"/>
  <c r="M274" i="40"/>
  <c r="N274" i="40"/>
  <c r="O274" i="40"/>
  <c r="P274" i="40"/>
  <c r="Q274" i="40"/>
  <c r="R274" i="40"/>
  <c r="J275" i="40"/>
  <c r="K275" i="40"/>
  <c r="L275" i="40"/>
  <c r="M275" i="40"/>
  <c r="N275" i="40"/>
  <c r="O275" i="40"/>
  <c r="P275" i="40"/>
  <c r="Q275" i="40"/>
  <c r="R275" i="40"/>
  <c r="J276" i="40"/>
  <c r="K276" i="40"/>
  <c r="L276" i="40"/>
  <c r="M276" i="40"/>
  <c r="N276" i="40"/>
  <c r="O276" i="40"/>
  <c r="P276" i="40"/>
  <c r="Q276" i="40"/>
  <c r="R276" i="40"/>
  <c r="J277" i="40"/>
  <c r="K277" i="40"/>
  <c r="L277" i="40"/>
  <c r="M277" i="40"/>
  <c r="N277" i="40"/>
  <c r="O277" i="40"/>
  <c r="P277" i="40"/>
  <c r="Q277" i="40"/>
  <c r="R277" i="40"/>
  <c r="J278" i="40"/>
  <c r="K278" i="40"/>
  <c r="L278" i="40"/>
  <c r="M278" i="40"/>
  <c r="N278" i="40"/>
  <c r="O278" i="40"/>
  <c r="P278" i="40"/>
  <c r="Q278" i="40"/>
  <c r="R278" i="40"/>
  <c r="J279" i="40"/>
  <c r="K279" i="40"/>
  <c r="L279" i="40"/>
  <c r="M279" i="40"/>
  <c r="N279" i="40"/>
  <c r="O279" i="40"/>
  <c r="P279" i="40"/>
  <c r="Q279" i="40"/>
  <c r="R279" i="40"/>
  <c r="J280" i="40"/>
  <c r="K280" i="40"/>
  <c r="L280" i="40"/>
  <c r="M280" i="40"/>
  <c r="N280" i="40"/>
  <c r="O280" i="40"/>
  <c r="P280" i="40"/>
  <c r="Q280" i="40"/>
  <c r="R280" i="40"/>
  <c r="J281" i="40"/>
  <c r="K281" i="40"/>
  <c r="L281" i="40"/>
  <c r="M281" i="40"/>
  <c r="N281" i="40"/>
  <c r="O281" i="40"/>
  <c r="P281" i="40"/>
  <c r="Q281" i="40"/>
  <c r="R281" i="40"/>
  <c r="J282" i="40"/>
  <c r="K282" i="40"/>
  <c r="L282" i="40"/>
  <c r="M282" i="40"/>
  <c r="N282" i="40"/>
  <c r="O282" i="40"/>
  <c r="P282" i="40"/>
  <c r="Q282" i="40"/>
  <c r="R282" i="40"/>
  <c r="J283" i="40"/>
  <c r="K283" i="40"/>
  <c r="L283" i="40"/>
  <c r="M283" i="40"/>
  <c r="N283" i="40"/>
  <c r="O283" i="40"/>
  <c r="P283" i="40"/>
  <c r="Q283" i="40"/>
  <c r="R283" i="40"/>
  <c r="J284" i="40"/>
  <c r="K284" i="40"/>
  <c r="L284" i="40"/>
  <c r="M284" i="40"/>
  <c r="N284" i="40"/>
  <c r="O284" i="40"/>
  <c r="P284" i="40"/>
  <c r="Q284" i="40"/>
  <c r="R284" i="40"/>
  <c r="J285" i="40"/>
  <c r="K285" i="40"/>
  <c r="L285" i="40"/>
  <c r="M285" i="40"/>
  <c r="N285" i="40"/>
  <c r="O285" i="40"/>
  <c r="P285" i="40"/>
  <c r="Q285" i="40"/>
  <c r="R285" i="40"/>
  <c r="J286" i="40"/>
  <c r="K286" i="40"/>
  <c r="L286" i="40"/>
  <c r="M286" i="40"/>
  <c r="N286" i="40"/>
  <c r="O286" i="40"/>
  <c r="P286" i="40"/>
  <c r="Q286" i="40"/>
  <c r="R286" i="40"/>
  <c r="J287" i="40"/>
  <c r="K287" i="40"/>
  <c r="L287" i="40"/>
  <c r="M287" i="40"/>
  <c r="N287" i="40"/>
  <c r="O287" i="40"/>
  <c r="P287" i="40"/>
  <c r="Q287" i="40"/>
  <c r="R287" i="40"/>
  <c r="J288" i="40"/>
  <c r="K288" i="40"/>
  <c r="L288" i="40"/>
  <c r="M288" i="40"/>
  <c r="N288" i="40"/>
  <c r="O288" i="40"/>
  <c r="P288" i="40"/>
  <c r="Q288" i="40"/>
  <c r="R288" i="40"/>
  <c r="J289" i="40"/>
  <c r="K289" i="40"/>
  <c r="L289" i="40"/>
  <c r="M289" i="40"/>
  <c r="N289" i="40"/>
  <c r="O289" i="40"/>
  <c r="P289" i="40"/>
  <c r="Q289" i="40"/>
  <c r="R289" i="40"/>
  <c r="J290" i="40"/>
  <c r="K290" i="40"/>
  <c r="L290" i="40"/>
  <c r="M290" i="40"/>
  <c r="N290" i="40"/>
  <c r="O290" i="40"/>
  <c r="P290" i="40"/>
  <c r="Q290" i="40"/>
  <c r="R290" i="40"/>
  <c r="J291" i="40"/>
  <c r="K291" i="40"/>
  <c r="L291" i="40"/>
  <c r="M291" i="40"/>
  <c r="N291" i="40"/>
  <c r="O291" i="40"/>
  <c r="P291" i="40"/>
  <c r="Q291" i="40"/>
  <c r="R291" i="40"/>
  <c r="J292" i="40"/>
  <c r="K292" i="40"/>
  <c r="L292" i="40"/>
  <c r="M292" i="40"/>
  <c r="N292" i="40"/>
  <c r="O292" i="40"/>
  <c r="P292" i="40"/>
  <c r="Q292" i="40"/>
  <c r="R292" i="40"/>
  <c r="J293" i="40"/>
  <c r="K293" i="40"/>
  <c r="L293" i="40"/>
  <c r="M293" i="40"/>
  <c r="N293" i="40"/>
  <c r="O293" i="40"/>
  <c r="P293" i="40"/>
  <c r="Q293" i="40"/>
  <c r="R293" i="40"/>
  <c r="J294" i="40"/>
  <c r="K294" i="40"/>
  <c r="L294" i="40"/>
  <c r="M294" i="40"/>
  <c r="N294" i="40"/>
  <c r="O294" i="40"/>
  <c r="P294" i="40"/>
  <c r="Q294" i="40"/>
  <c r="R294" i="40"/>
  <c r="J295" i="40"/>
  <c r="K295" i="40"/>
  <c r="L295" i="40"/>
  <c r="M295" i="40"/>
  <c r="N295" i="40"/>
  <c r="O295" i="40"/>
  <c r="P295" i="40"/>
  <c r="Q295" i="40"/>
  <c r="R295" i="40"/>
  <c r="J296" i="40"/>
  <c r="K296" i="40"/>
  <c r="L296" i="40"/>
  <c r="M296" i="40"/>
  <c r="N296" i="40"/>
  <c r="O296" i="40"/>
  <c r="P296" i="40"/>
  <c r="Q296" i="40"/>
  <c r="R296" i="40"/>
  <c r="J297" i="40"/>
  <c r="K297" i="40"/>
  <c r="L297" i="40"/>
  <c r="M297" i="40"/>
  <c r="N297" i="40"/>
  <c r="O297" i="40"/>
  <c r="P297" i="40"/>
  <c r="Q297" i="40"/>
  <c r="R297" i="40"/>
  <c r="J298" i="40"/>
  <c r="K298" i="40"/>
  <c r="L298" i="40"/>
  <c r="M298" i="40"/>
  <c r="N298" i="40"/>
  <c r="O298" i="40"/>
  <c r="P298" i="40"/>
  <c r="Q298" i="40"/>
  <c r="R298" i="40"/>
  <c r="J299" i="40"/>
  <c r="K299" i="40"/>
  <c r="L299" i="40"/>
  <c r="M299" i="40"/>
  <c r="N299" i="40"/>
  <c r="O299" i="40"/>
  <c r="P299" i="40"/>
  <c r="Q299" i="40"/>
  <c r="R299" i="40"/>
  <c r="J300" i="40"/>
  <c r="K300" i="40"/>
  <c r="L300" i="40"/>
  <c r="M300" i="40"/>
  <c r="N300" i="40"/>
  <c r="O300" i="40"/>
  <c r="P300" i="40"/>
  <c r="Q300" i="40"/>
  <c r="R300" i="40"/>
  <c r="J301" i="40"/>
  <c r="K301" i="40"/>
  <c r="L301" i="40"/>
  <c r="M301" i="40"/>
  <c r="N301" i="40"/>
  <c r="O301" i="40"/>
  <c r="P301" i="40"/>
  <c r="Q301" i="40"/>
  <c r="R301" i="40"/>
  <c r="J302" i="40"/>
  <c r="K302" i="40"/>
  <c r="L302" i="40"/>
  <c r="M302" i="40"/>
  <c r="N302" i="40"/>
  <c r="O302" i="40"/>
  <c r="P302" i="40"/>
  <c r="Q302" i="40"/>
  <c r="R302" i="40"/>
  <c r="J303" i="40"/>
  <c r="K303" i="40"/>
  <c r="L303" i="40"/>
  <c r="M303" i="40"/>
  <c r="N303" i="40"/>
  <c r="O303" i="40"/>
  <c r="P303" i="40"/>
  <c r="Q303" i="40"/>
  <c r="R303" i="40"/>
  <c r="J304" i="40"/>
  <c r="K304" i="40"/>
  <c r="L304" i="40"/>
  <c r="M304" i="40"/>
  <c r="N304" i="40"/>
  <c r="O304" i="40"/>
  <c r="P304" i="40"/>
  <c r="Q304" i="40"/>
  <c r="R304" i="40"/>
  <c r="J305" i="40"/>
  <c r="K305" i="40"/>
  <c r="L305" i="40"/>
  <c r="M305" i="40"/>
  <c r="N305" i="40"/>
  <c r="O305" i="40"/>
  <c r="P305" i="40"/>
  <c r="Q305" i="40"/>
  <c r="R305" i="40"/>
  <c r="J306" i="40"/>
  <c r="K306" i="40"/>
  <c r="L306" i="40"/>
  <c r="M306" i="40"/>
  <c r="N306" i="40"/>
  <c r="O306" i="40"/>
  <c r="P306" i="40"/>
  <c r="Q306" i="40"/>
  <c r="R306" i="40"/>
  <c r="J307" i="40"/>
  <c r="K307" i="40"/>
  <c r="L307" i="40"/>
  <c r="M307" i="40"/>
  <c r="N307" i="40"/>
  <c r="O307" i="40"/>
  <c r="P307" i="40"/>
  <c r="Q307" i="40"/>
  <c r="R307" i="40"/>
  <c r="J308" i="40"/>
  <c r="K308" i="40"/>
  <c r="L308" i="40"/>
  <c r="M308" i="40"/>
  <c r="N308" i="40"/>
  <c r="O308" i="40"/>
  <c r="P308" i="40"/>
  <c r="Q308" i="40"/>
  <c r="R308" i="40"/>
  <c r="J309" i="40"/>
  <c r="K309" i="40"/>
  <c r="L309" i="40"/>
  <c r="M309" i="40"/>
  <c r="N309" i="40"/>
  <c r="O309" i="40"/>
  <c r="P309" i="40"/>
  <c r="Q309" i="40"/>
  <c r="R309" i="40"/>
  <c r="J310" i="40"/>
  <c r="K310" i="40"/>
  <c r="L310" i="40"/>
  <c r="M310" i="40"/>
  <c r="N310" i="40"/>
  <c r="O310" i="40"/>
  <c r="P310" i="40"/>
  <c r="Q310" i="40"/>
  <c r="R310" i="40"/>
  <c r="J311" i="40"/>
  <c r="K311" i="40"/>
  <c r="L311" i="40"/>
  <c r="M311" i="40"/>
  <c r="N311" i="40"/>
  <c r="O311" i="40"/>
  <c r="P311" i="40"/>
  <c r="Q311" i="40"/>
  <c r="R311" i="40"/>
  <c r="J312" i="40"/>
  <c r="K312" i="40"/>
  <c r="L312" i="40"/>
  <c r="M312" i="40"/>
  <c r="N312" i="40"/>
  <c r="O312" i="40"/>
  <c r="P312" i="40"/>
  <c r="Q312" i="40"/>
  <c r="R312" i="40"/>
  <c r="J313" i="40"/>
  <c r="K313" i="40"/>
  <c r="L313" i="40"/>
  <c r="M313" i="40"/>
  <c r="N313" i="40"/>
  <c r="O313" i="40"/>
  <c r="P313" i="40"/>
  <c r="Q313" i="40"/>
  <c r="R313" i="40"/>
  <c r="J314" i="40"/>
  <c r="K314" i="40"/>
  <c r="L314" i="40"/>
  <c r="M314" i="40"/>
  <c r="N314" i="40"/>
  <c r="O314" i="40"/>
  <c r="P314" i="40"/>
  <c r="Q314" i="40"/>
  <c r="R314" i="40"/>
  <c r="J315" i="40"/>
  <c r="K315" i="40"/>
  <c r="L315" i="40"/>
  <c r="M315" i="40"/>
  <c r="N315" i="40"/>
  <c r="O315" i="40"/>
  <c r="P315" i="40"/>
  <c r="Q315" i="40"/>
  <c r="R315" i="40"/>
  <c r="J316" i="40"/>
  <c r="K316" i="40"/>
  <c r="L316" i="40"/>
  <c r="M316" i="40"/>
  <c r="N316" i="40"/>
  <c r="O316" i="40"/>
  <c r="P316" i="40"/>
  <c r="Q316" i="40"/>
  <c r="R316" i="40"/>
  <c r="J317" i="40"/>
  <c r="K317" i="40"/>
  <c r="L317" i="40"/>
  <c r="M317" i="40"/>
  <c r="N317" i="40"/>
  <c r="O317" i="40"/>
  <c r="P317" i="40"/>
  <c r="Q317" i="40"/>
  <c r="R317" i="40"/>
  <c r="J318" i="40"/>
  <c r="K318" i="40"/>
  <c r="L318" i="40"/>
  <c r="M318" i="40"/>
  <c r="N318" i="40"/>
  <c r="O318" i="40"/>
  <c r="P318" i="40"/>
  <c r="Q318" i="40"/>
  <c r="R318" i="40"/>
  <c r="J319" i="40"/>
  <c r="K319" i="40"/>
  <c r="L319" i="40"/>
  <c r="M319" i="40"/>
  <c r="N319" i="40"/>
  <c r="O319" i="40"/>
  <c r="P319" i="40"/>
  <c r="Q319" i="40"/>
  <c r="R319" i="40"/>
  <c r="J320" i="40"/>
  <c r="K320" i="40"/>
  <c r="L320" i="40"/>
  <c r="M320" i="40"/>
  <c r="N320" i="40"/>
  <c r="O320" i="40"/>
  <c r="P320" i="40"/>
  <c r="Q320" i="40"/>
  <c r="R320" i="40"/>
  <c r="J321" i="40"/>
  <c r="K321" i="40"/>
  <c r="L321" i="40"/>
  <c r="M321" i="40"/>
  <c r="N321" i="40"/>
  <c r="O321" i="40"/>
  <c r="P321" i="40"/>
  <c r="Q321" i="40"/>
  <c r="R321" i="40"/>
  <c r="J322" i="40"/>
  <c r="K322" i="40"/>
  <c r="L322" i="40"/>
  <c r="M322" i="40"/>
  <c r="N322" i="40"/>
  <c r="O322" i="40"/>
  <c r="P322" i="40"/>
  <c r="Q322" i="40"/>
  <c r="R322" i="40"/>
  <c r="J323" i="40"/>
  <c r="K323" i="40"/>
  <c r="L323" i="40"/>
  <c r="M323" i="40"/>
  <c r="N323" i="40"/>
  <c r="O323" i="40"/>
  <c r="P323" i="40"/>
  <c r="Q323" i="40"/>
  <c r="R323" i="40"/>
  <c r="J324" i="40"/>
  <c r="K324" i="40"/>
  <c r="L324" i="40"/>
  <c r="M324" i="40"/>
  <c r="N324" i="40"/>
  <c r="O324" i="40"/>
  <c r="P324" i="40"/>
  <c r="Q324" i="40"/>
  <c r="R324" i="40"/>
  <c r="J325" i="40"/>
  <c r="K325" i="40"/>
  <c r="L325" i="40"/>
  <c r="M325" i="40"/>
  <c r="N325" i="40"/>
  <c r="O325" i="40"/>
  <c r="P325" i="40"/>
  <c r="Q325" i="40"/>
  <c r="R325" i="40"/>
  <c r="J326" i="40"/>
  <c r="K326" i="40"/>
  <c r="L326" i="40"/>
  <c r="M326" i="40"/>
  <c r="N326" i="40"/>
  <c r="O326" i="40"/>
  <c r="P326" i="40"/>
  <c r="Q326" i="40"/>
  <c r="R326" i="40"/>
  <c r="J327" i="40"/>
  <c r="K327" i="40"/>
  <c r="L327" i="40"/>
  <c r="M327" i="40"/>
  <c r="N327" i="40"/>
  <c r="O327" i="40"/>
  <c r="P327" i="40"/>
  <c r="Q327" i="40"/>
  <c r="R327" i="40"/>
  <c r="J328" i="40"/>
  <c r="K328" i="40"/>
  <c r="L328" i="40"/>
  <c r="M328" i="40"/>
  <c r="N328" i="40"/>
  <c r="O328" i="40"/>
  <c r="P328" i="40"/>
  <c r="Q328" i="40"/>
  <c r="R328" i="40"/>
  <c r="J329" i="40"/>
  <c r="K329" i="40"/>
  <c r="L329" i="40"/>
  <c r="M329" i="40"/>
  <c r="N329" i="40"/>
  <c r="O329" i="40"/>
  <c r="P329" i="40"/>
  <c r="Q329" i="40"/>
  <c r="R329" i="40"/>
  <c r="J330" i="40"/>
  <c r="K330" i="40"/>
  <c r="L330" i="40"/>
  <c r="M330" i="40"/>
  <c r="N330" i="40"/>
  <c r="O330" i="40"/>
  <c r="P330" i="40"/>
  <c r="Q330" i="40"/>
  <c r="R330" i="40"/>
  <c r="J331" i="40"/>
  <c r="K331" i="40"/>
  <c r="L331" i="40"/>
  <c r="M331" i="40"/>
  <c r="N331" i="40"/>
  <c r="O331" i="40"/>
  <c r="P331" i="40"/>
  <c r="Q331" i="40"/>
  <c r="R331" i="40"/>
  <c r="J332" i="40"/>
  <c r="K332" i="40"/>
  <c r="L332" i="40"/>
  <c r="M332" i="40"/>
  <c r="N332" i="40"/>
  <c r="O332" i="40"/>
  <c r="P332" i="40"/>
  <c r="Q332" i="40"/>
  <c r="R332" i="40"/>
  <c r="J333" i="40"/>
  <c r="K333" i="40"/>
  <c r="L333" i="40"/>
  <c r="M333" i="40"/>
  <c r="N333" i="40"/>
  <c r="O333" i="40"/>
  <c r="P333" i="40"/>
  <c r="Q333" i="40"/>
  <c r="R333" i="40"/>
  <c r="J334" i="40"/>
  <c r="K334" i="40"/>
  <c r="L334" i="40"/>
  <c r="M334" i="40"/>
  <c r="N334" i="40"/>
  <c r="O334" i="40"/>
  <c r="P334" i="40"/>
  <c r="Q334" i="40"/>
  <c r="R334" i="40"/>
  <c r="J335" i="40"/>
  <c r="K335" i="40"/>
  <c r="L335" i="40"/>
  <c r="M335" i="40"/>
  <c r="N335" i="40"/>
  <c r="O335" i="40"/>
  <c r="P335" i="40"/>
  <c r="Q335" i="40"/>
  <c r="R335" i="40"/>
  <c r="J336" i="40"/>
  <c r="K336" i="40"/>
  <c r="L336" i="40"/>
  <c r="M336" i="40"/>
  <c r="N336" i="40"/>
  <c r="O336" i="40"/>
  <c r="P336" i="40"/>
  <c r="Q336" i="40"/>
  <c r="R336" i="40"/>
  <c r="J337" i="40"/>
  <c r="K337" i="40"/>
  <c r="L337" i="40"/>
  <c r="M337" i="40"/>
  <c r="N337" i="40"/>
  <c r="O337" i="40"/>
  <c r="P337" i="40"/>
  <c r="Q337" i="40"/>
  <c r="R337" i="40"/>
  <c r="J338" i="40"/>
  <c r="K338" i="40"/>
  <c r="L338" i="40"/>
  <c r="M338" i="40"/>
  <c r="N338" i="40"/>
  <c r="O338" i="40"/>
  <c r="P338" i="40"/>
  <c r="Q338" i="40"/>
  <c r="R338" i="40"/>
  <c r="J339" i="40"/>
  <c r="K339" i="40"/>
  <c r="L339" i="40"/>
  <c r="M339" i="40"/>
  <c r="N339" i="40"/>
  <c r="O339" i="40"/>
  <c r="P339" i="40"/>
  <c r="Q339" i="40"/>
  <c r="R339" i="40"/>
  <c r="J340" i="40"/>
  <c r="K340" i="40"/>
  <c r="L340" i="40"/>
  <c r="M340" i="40"/>
  <c r="N340" i="40"/>
  <c r="O340" i="40"/>
  <c r="P340" i="40"/>
  <c r="Q340" i="40"/>
  <c r="R340" i="40"/>
  <c r="J341" i="40"/>
  <c r="K341" i="40"/>
  <c r="L341" i="40"/>
  <c r="M341" i="40"/>
  <c r="N341" i="40"/>
  <c r="O341" i="40"/>
  <c r="P341" i="40"/>
  <c r="Q341" i="40"/>
  <c r="R341" i="40"/>
  <c r="J342" i="40"/>
  <c r="K342" i="40"/>
  <c r="L342" i="40"/>
  <c r="M342" i="40"/>
  <c r="N342" i="40"/>
  <c r="O342" i="40"/>
  <c r="P342" i="40"/>
  <c r="Q342" i="40"/>
  <c r="R342" i="40"/>
  <c r="J343" i="40"/>
  <c r="K343" i="40"/>
  <c r="L343" i="40"/>
  <c r="M343" i="40"/>
  <c r="N343" i="40"/>
  <c r="O343" i="40"/>
  <c r="P343" i="40"/>
  <c r="Q343" i="40"/>
  <c r="R343" i="40"/>
  <c r="J344" i="40"/>
  <c r="K344" i="40"/>
  <c r="L344" i="40"/>
  <c r="M344" i="40"/>
  <c r="N344" i="40"/>
  <c r="O344" i="40"/>
  <c r="P344" i="40"/>
  <c r="Q344" i="40"/>
  <c r="R344" i="40"/>
  <c r="J345" i="40"/>
  <c r="K345" i="40"/>
  <c r="L345" i="40"/>
  <c r="M345" i="40"/>
  <c r="N345" i="40"/>
  <c r="O345" i="40"/>
  <c r="P345" i="40"/>
  <c r="Q345" i="40"/>
  <c r="R345" i="40"/>
  <c r="J346" i="40"/>
  <c r="K346" i="40"/>
  <c r="L346" i="40"/>
  <c r="M346" i="40"/>
  <c r="N346" i="40"/>
  <c r="O346" i="40"/>
  <c r="P346" i="40"/>
  <c r="Q346" i="40"/>
  <c r="R346" i="40"/>
  <c r="J347" i="40"/>
  <c r="K347" i="40"/>
  <c r="L347" i="40"/>
  <c r="M347" i="40"/>
  <c r="N347" i="40"/>
  <c r="O347" i="40"/>
  <c r="P347" i="40"/>
  <c r="Q347" i="40"/>
  <c r="R347" i="40"/>
  <c r="J348" i="40"/>
  <c r="K348" i="40"/>
  <c r="L348" i="40"/>
  <c r="M348" i="40"/>
  <c r="N348" i="40"/>
  <c r="O348" i="40"/>
  <c r="P348" i="40"/>
  <c r="Q348" i="40"/>
  <c r="R348" i="40"/>
  <c r="J349" i="40"/>
  <c r="K349" i="40"/>
  <c r="L349" i="40"/>
  <c r="M349" i="40"/>
  <c r="N349" i="40"/>
  <c r="O349" i="40"/>
  <c r="P349" i="40"/>
  <c r="Q349" i="40"/>
  <c r="R349" i="40"/>
  <c r="J350" i="40"/>
  <c r="K350" i="40"/>
  <c r="L350" i="40"/>
  <c r="M350" i="40"/>
  <c r="N350" i="40"/>
  <c r="O350" i="40"/>
  <c r="P350" i="40"/>
  <c r="Q350" i="40"/>
  <c r="R350" i="40"/>
  <c r="J351" i="40"/>
  <c r="K351" i="40"/>
  <c r="L351" i="40"/>
  <c r="M351" i="40"/>
  <c r="N351" i="40"/>
  <c r="O351" i="40"/>
  <c r="P351" i="40"/>
  <c r="Q351" i="40"/>
  <c r="R351" i="40"/>
  <c r="J352" i="40"/>
  <c r="K352" i="40"/>
  <c r="L352" i="40"/>
  <c r="M352" i="40"/>
  <c r="N352" i="40"/>
  <c r="O352" i="40"/>
  <c r="P352" i="40"/>
  <c r="Q352" i="40"/>
  <c r="R352" i="40"/>
  <c r="J353" i="40"/>
  <c r="K353" i="40"/>
  <c r="L353" i="40"/>
  <c r="M353" i="40"/>
  <c r="N353" i="40"/>
  <c r="O353" i="40"/>
  <c r="P353" i="40"/>
  <c r="Q353" i="40"/>
  <c r="R353" i="40"/>
  <c r="J354" i="40"/>
  <c r="K354" i="40"/>
  <c r="L354" i="40"/>
  <c r="M354" i="40"/>
  <c r="N354" i="40"/>
  <c r="O354" i="40"/>
  <c r="P354" i="40"/>
  <c r="Q354" i="40"/>
  <c r="R354" i="40"/>
  <c r="J355" i="40"/>
  <c r="K355" i="40"/>
  <c r="L355" i="40"/>
  <c r="M355" i="40"/>
  <c r="N355" i="40"/>
  <c r="O355" i="40"/>
  <c r="P355" i="40"/>
  <c r="Q355" i="40"/>
  <c r="R355" i="40"/>
  <c r="J356" i="40"/>
  <c r="K356" i="40"/>
  <c r="L356" i="40"/>
  <c r="M356" i="40"/>
  <c r="N356" i="40"/>
  <c r="O356" i="40"/>
  <c r="P356" i="40"/>
  <c r="Q356" i="40"/>
  <c r="R356" i="40"/>
  <c r="J357" i="40"/>
  <c r="K357" i="40"/>
  <c r="L357" i="40"/>
  <c r="M357" i="40"/>
  <c r="N357" i="40"/>
  <c r="O357" i="40"/>
  <c r="P357" i="40"/>
  <c r="Q357" i="40"/>
  <c r="R357" i="40"/>
  <c r="J358" i="40"/>
  <c r="K358" i="40"/>
  <c r="L358" i="40"/>
  <c r="M358" i="40"/>
  <c r="N358" i="40"/>
  <c r="O358" i="40"/>
  <c r="P358" i="40"/>
  <c r="Q358" i="40"/>
  <c r="R358" i="40"/>
  <c r="J359" i="40"/>
  <c r="K359" i="40"/>
  <c r="L359" i="40"/>
  <c r="M359" i="40"/>
  <c r="N359" i="40"/>
  <c r="O359" i="40"/>
  <c r="P359" i="40"/>
  <c r="Q359" i="40"/>
  <c r="R359" i="40"/>
  <c r="J360" i="40"/>
  <c r="K360" i="40"/>
  <c r="L360" i="40"/>
  <c r="M360" i="40"/>
  <c r="N360" i="40"/>
  <c r="O360" i="40"/>
  <c r="P360" i="40"/>
  <c r="Q360" i="40"/>
  <c r="R360" i="40"/>
  <c r="J361" i="40"/>
  <c r="K361" i="40"/>
  <c r="L361" i="40"/>
  <c r="M361" i="40"/>
  <c r="N361" i="40"/>
  <c r="O361" i="40"/>
  <c r="P361" i="40"/>
  <c r="Q361" i="40"/>
  <c r="R361" i="40"/>
  <c r="J362" i="40"/>
  <c r="K362" i="40"/>
  <c r="L362" i="40"/>
  <c r="M362" i="40"/>
  <c r="N362" i="40"/>
  <c r="O362" i="40"/>
  <c r="P362" i="40"/>
  <c r="Q362" i="40"/>
  <c r="R362" i="40"/>
  <c r="J363" i="40"/>
  <c r="K363" i="40"/>
  <c r="L363" i="40"/>
  <c r="M363" i="40"/>
  <c r="N363" i="40"/>
  <c r="O363" i="40"/>
  <c r="P363" i="40"/>
  <c r="Q363" i="40"/>
  <c r="R363" i="40"/>
  <c r="J364" i="40"/>
  <c r="K364" i="40"/>
  <c r="L364" i="40"/>
  <c r="M364" i="40"/>
  <c r="N364" i="40"/>
  <c r="O364" i="40"/>
  <c r="P364" i="40"/>
  <c r="Q364" i="40"/>
  <c r="R364" i="40"/>
  <c r="J365" i="40"/>
  <c r="K365" i="40"/>
  <c r="L365" i="40"/>
  <c r="M365" i="40"/>
  <c r="N365" i="40"/>
  <c r="O365" i="40"/>
  <c r="P365" i="40"/>
  <c r="Q365" i="40"/>
  <c r="R365" i="40"/>
  <c r="J366" i="40"/>
  <c r="K366" i="40"/>
  <c r="L366" i="40"/>
  <c r="M366" i="40"/>
  <c r="N366" i="40"/>
  <c r="O366" i="40"/>
  <c r="P366" i="40"/>
  <c r="Q366" i="40"/>
  <c r="R366" i="40"/>
  <c r="J367" i="40"/>
  <c r="K367" i="40"/>
  <c r="L367" i="40"/>
  <c r="M367" i="40"/>
  <c r="N367" i="40"/>
  <c r="O367" i="40"/>
  <c r="P367" i="40"/>
  <c r="Q367" i="40"/>
  <c r="R367" i="40"/>
  <c r="J368" i="40"/>
  <c r="K368" i="40"/>
  <c r="L368" i="40"/>
  <c r="M368" i="40"/>
  <c r="N368" i="40"/>
  <c r="O368" i="40"/>
  <c r="P368" i="40"/>
  <c r="Q368" i="40"/>
  <c r="R368" i="40"/>
  <c r="J369" i="40"/>
  <c r="K369" i="40"/>
  <c r="L369" i="40"/>
  <c r="M369" i="40"/>
  <c r="N369" i="40"/>
  <c r="O369" i="40"/>
  <c r="P369" i="40"/>
  <c r="Q369" i="40"/>
  <c r="R369" i="40"/>
  <c r="J370" i="40"/>
  <c r="K370" i="40"/>
  <c r="L370" i="40"/>
  <c r="M370" i="40"/>
  <c r="N370" i="40"/>
  <c r="O370" i="40"/>
  <c r="P370" i="40"/>
  <c r="Q370" i="40"/>
  <c r="R370" i="40"/>
  <c r="J371" i="40"/>
  <c r="K371" i="40"/>
  <c r="L371" i="40"/>
  <c r="M371" i="40"/>
  <c r="N371" i="40"/>
  <c r="O371" i="40"/>
  <c r="P371" i="40"/>
  <c r="Q371" i="40"/>
  <c r="R371" i="40"/>
  <c r="J372" i="40"/>
  <c r="K372" i="40"/>
  <c r="L372" i="40"/>
  <c r="M372" i="40"/>
  <c r="N372" i="40"/>
  <c r="O372" i="40"/>
  <c r="P372" i="40"/>
  <c r="Q372" i="40"/>
  <c r="R372" i="40"/>
  <c r="J373" i="40"/>
  <c r="K373" i="40"/>
  <c r="L373" i="40"/>
  <c r="M373" i="40"/>
  <c r="N373" i="40"/>
  <c r="O373" i="40"/>
  <c r="P373" i="40"/>
  <c r="Q373" i="40"/>
  <c r="R373" i="40"/>
  <c r="J374" i="40"/>
  <c r="K374" i="40"/>
  <c r="L374" i="40"/>
  <c r="M374" i="40"/>
  <c r="N374" i="40"/>
  <c r="O374" i="40"/>
  <c r="P374" i="40"/>
  <c r="Q374" i="40"/>
  <c r="R374" i="40"/>
  <c r="J375" i="40"/>
  <c r="K375" i="40"/>
  <c r="L375" i="40"/>
  <c r="M375" i="40"/>
  <c r="N375" i="40"/>
  <c r="O375" i="40"/>
  <c r="P375" i="40"/>
  <c r="Q375" i="40"/>
  <c r="R375" i="40"/>
  <c r="J376" i="40"/>
  <c r="K376" i="40"/>
  <c r="L376" i="40"/>
  <c r="M376" i="40"/>
  <c r="N376" i="40"/>
  <c r="O376" i="40"/>
  <c r="P376" i="40"/>
  <c r="Q376" i="40"/>
  <c r="R376" i="40"/>
  <c r="J377" i="40"/>
  <c r="K377" i="40"/>
  <c r="L377" i="40"/>
  <c r="M377" i="40"/>
  <c r="N377" i="40"/>
  <c r="O377" i="40"/>
  <c r="P377" i="40"/>
  <c r="Q377" i="40"/>
  <c r="R377" i="40"/>
  <c r="J378" i="40"/>
  <c r="K378" i="40"/>
  <c r="L378" i="40"/>
  <c r="M378" i="40"/>
  <c r="N378" i="40"/>
  <c r="O378" i="40"/>
  <c r="P378" i="40"/>
  <c r="Q378" i="40"/>
  <c r="R378" i="40"/>
  <c r="J379" i="40"/>
  <c r="K379" i="40"/>
  <c r="L379" i="40"/>
  <c r="M379" i="40"/>
  <c r="N379" i="40"/>
  <c r="O379" i="40"/>
  <c r="P379" i="40"/>
  <c r="Q379" i="40"/>
  <c r="R379" i="40"/>
  <c r="J380" i="40"/>
  <c r="K380" i="40"/>
  <c r="L380" i="40"/>
  <c r="M380" i="40"/>
  <c r="N380" i="40"/>
  <c r="O380" i="40"/>
  <c r="P380" i="40"/>
  <c r="Q380" i="40"/>
  <c r="R380" i="40"/>
  <c r="J381" i="40"/>
  <c r="K381" i="40"/>
  <c r="L381" i="40"/>
  <c r="M381" i="40"/>
  <c r="N381" i="40"/>
  <c r="O381" i="40"/>
  <c r="P381" i="40"/>
  <c r="Q381" i="40"/>
  <c r="R381" i="40"/>
  <c r="J382" i="40"/>
  <c r="K382" i="40"/>
  <c r="L382" i="40"/>
  <c r="M382" i="40"/>
  <c r="N382" i="40"/>
  <c r="O382" i="40"/>
  <c r="P382" i="40"/>
  <c r="Q382" i="40"/>
  <c r="R382" i="40"/>
  <c r="J383" i="40"/>
  <c r="K383" i="40"/>
  <c r="L383" i="40"/>
  <c r="M383" i="40"/>
  <c r="N383" i="40"/>
  <c r="O383" i="40"/>
  <c r="P383" i="40"/>
  <c r="Q383" i="40"/>
  <c r="R383" i="40"/>
  <c r="J384" i="40"/>
  <c r="K384" i="40"/>
  <c r="L384" i="40"/>
  <c r="M384" i="40"/>
  <c r="N384" i="40"/>
  <c r="O384" i="40"/>
  <c r="P384" i="40"/>
  <c r="Q384" i="40"/>
  <c r="R384" i="40"/>
  <c r="J385" i="40"/>
  <c r="K385" i="40"/>
  <c r="L385" i="40"/>
  <c r="M385" i="40"/>
  <c r="N385" i="40"/>
  <c r="O385" i="40"/>
  <c r="P385" i="40"/>
  <c r="Q385" i="40"/>
  <c r="R385" i="40"/>
  <c r="J386" i="40"/>
  <c r="K386" i="40"/>
  <c r="L386" i="40"/>
  <c r="M386" i="40"/>
  <c r="N386" i="40"/>
  <c r="O386" i="40"/>
  <c r="P386" i="40"/>
  <c r="Q386" i="40"/>
  <c r="R386" i="40"/>
  <c r="J387" i="40"/>
  <c r="K387" i="40"/>
  <c r="L387" i="40"/>
  <c r="M387" i="40"/>
  <c r="N387" i="40"/>
  <c r="O387" i="40"/>
  <c r="P387" i="40"/>
  <c r="Q387" i="40"/>
  <c r="R387" i="40"/>
  <c r="J388" i="40"/>
  <c r="K388" i="40"/>
  <c r="L388" i="40"/>
  <c r="M388" i="40"/>
  <c r="N388" i="40"/>
  <c r="O388" i="40"/>
  <c r="P388" i="40"/>
  <c r="Q388" i="40"/>
  <c r="R388" i="40"/>
  <c r="J389" i="40"/>
  <c r="K389" i="40"/>
  <c r="L389" i="40"/>
  <c r="M389" i="40"/>
  <c r="N389" i="40"/>
  <c r="O389" i="40"/>
  <c r="P389" i="40"/>
  <c r="Q389" i="40"/>
  <c r="R389" i="40"/>
  <c r="J390" i="40"/>
  <c r="K390" i="40"/>
  <c r="L390" i="40"/>
  <c r="M390" i="40"/>
  <c r="N390" i="40"/>
  <c r="O390" i="40"/>
  <c r="P390" i="40"/>
  <c r="Q390" i="40"/>
  <c r="R390" i="40"/>
  <c r="J391" i="40"/>
  <c r="K391" i="40"/>
  <c r="L391" i="40"/>
  <c r="M391" i="40"/>
  <c r="N391" i="40"/>
  <c r="O391" i="40"/>
  <c r="P391" i="40"/>
  <c r="Q391" i="40"/>
  <c r="R391" i="40"/>
  <c r="J392" i="40"/>
  <c r="K392" i="40"/>
  <c r="L392" i="40"/>
  <c r="M392" i="40"/>
  <c r="N392" i="40"/>
  <c r="O392" i="40"/>
  <c r="P392" i="40"/>
  <c r="Q392" i="40"/>
  <c r="R392" i="40"/>
  <c r="J393" i="40"/>
  <c r="K393" i="40"/>
  <c r="L393" i="40"/>
  <c r="M393" i="40"/>
  <c r="N393" i="40"/>
  <c r="O393" i="40"/>
  <c r="P393" i="40"/>
  <c r="Q393" i="40"/>
  <c r="R393" i="40"/>
  <c r="J394" i="40"/>
  <c r="K394" i="40"/>
  <c r="L394" i="40"/>
  <c r="M394" i="40"/>
  <c r="N394" i="40"/>
  <c r="O394" i="40"/>
  <c r="P394" i="40"/>
  <c r="Q394" i="40"/>
  <c r="R394" i="40"/>
  <c r="J395" i="40"/>
  <c r="K395" i="40"/>
  <c r="L395" i="40"/>
  <c r="M395" i="40"/>
  <c r="N395" i="40"/>
  <c r="O395" i="40"/>
  <c r="P395" i="40"/>
  <c r="Q395" i="40"/>
  <c r="R395" i="40"/>
  <c r="J396" i="40"/>
  <c r="K396" i="40"/>
  <c r="L396" i="40"/>
  <c r="M396" i="40"/>
  <c r="N396" i="40"/>
  <c r="O396" i="40"/>
  <c r="P396" i="40"/>
  <c r="Q396" i="40"/>
  <c r="R396" i="40"/>
  <c r="J397" i="40"/>
  <c r="K397" i="40"/>
  <c r="L397" i="40"/>
  <c r="M397" i="40"/>
  <c r="N397" i="40"/>
  <c r="O397" i="40"/>
  <c r="P397" i="40"/>
  <c r="Q397" i="40"/>
  <c r="R397" i="40"/>
  <c r="J398" i="40"/>
  <c r="K398" i="40"/>
  <c r="L398" i="40"/>
  <c r="M398" i="40"/>
  <c r="N398" i="40"/>
  <c r="O398" i="40"/>
  <c r="P398" i="40"/>
  <c r="Q398" i="40"/>
  <c r="R398" i="40"/>
  <c r="J399" i="40"/>
  <c r="K399" i="40"/>
  <c r="L399" i="40"/>
  <c r="M399" i="40"/>
  <c r="N399" i="40"/>
  <c r="O399" i="40"/>
  <c r="P399" i="40"/>
  <c r="Q399" i="40"/>
  <c r="R399" i="40"/>
  <c r="J400" i="40"/>
  <c r="K400" i="40"/>
  <c r="L400" i="40"/>
  <c r="M400" i="40"/>
  <c r="N400" i="40"/>
  <c r="O400" i="40"/>
  <c r="P400" i="40"/>
  <c r="Q400" i="40"/>
  <c r="R400" i="40"/>
  <c r="J401" i="40"/>
  <c r="K401" i="40"/>
  <c r="L401" i="40"/>
  <c r="M401" i="40"/>
  <c r="N401" i="40"/>
  <c r="O401" i="40"/>
  <c r="P401" i="40"/>
  <c r="Q401" i="40"/>
  <c r="R401" i="40"/>
  <c r="J402" i="40"/>
  <c r="K402" i="40"/>
  <c r="L402" i="40"/>
  <c r="M402" i="40"/>
  <c r="N402" i="40"/>
  <c r="O402" i="40"/>
  <c r="P402" i="40"/>
  <c r="Q402" i="40"/>
  <c r="R402" i="40"/>
  <c r="J403" i="40"/>
  <c r="K403" i="40"/>
  <c r="L403" i="40"/>
  <c r="M403" i="40"/>
  <c r="N403" i="40"/>
  <c r="O403" i="40"/>
  <c r="P403" i="40"/>
  <c r="Q403" i="40"/>
  <c r="R403" i="40"/>
  <c r="J404" i="40"/>
  <c r="K404" i="40"/>
  <c r="L404" i="40"/>
  <c r="M404" i="40"/>
  <c r="N404" i="40"/>
  <c r="O404" i="40"/>
  <c r="P404" i="40"/>
  <c r="Q404" i="40"/>
  <c r="R404" i="40"/>
  <c r="J405" i="40"/>
  <c r="K405" i="40"/>
  <c r="L405" i="40"/>
  <c r="M405" i="40"/>
  <c r="N405" i="40"/>
  <c r="O405" i="40"/>
  <c r="P405" i="40"/>
  <c r="Q405" i="40"/>
  <c r="R405" i="40"/>
  <c r="J406" i="40"/>
  <c r="K406" i="40"/>
  <c r="L406" i="40"/>
  <c r="M406" i="40"/>
  <c r="N406" i="40"/>
  <c r="O406" i="40"/>
  <c r="P406" i="40"/>
  <c r="Q406" i="40"/>
  <c r="R406" i="40"/>
  <c r="J407" i="40"/>
  <c r="K407" i="40"/>
  <c r="L407" i="40"/>
  <c r="M407" i="40"/>
  <c r="N407" i="40"/>
  <c r="O407" i="40"/>
  <c r="P407" i="40"/>
  <c r="Q407" i="40"/>
  <c r="R407" i="40"/>
  <c r="J408" i="40"/>
  <c r="K408" i="40"/>
  <c r="L408" i="40"/>
  <c r="M408" i="40"/>
  <c r="N408" i="40"/>
  <c r="O408" i="40"/>
  <c r="P408" i="40"/>
  <c r="Q408" i="40"/>
  <c r="R408" i="40"/>
  <c r="J409" i="40"/>
  <c r="K409" i="40"/>
  <c r="L409" i="40"/>
  <c r="M409" i="40"/>
  <c r="N409" i="40"/>
  <c r="O409" i="40"/>
  <c r="P409" i="40"/>
  <c r="Q409" i="40"/>
  <c r="R409" i="40"/>
  <c r="J410" i="40"/>
  <c r="K410" i="40"/>
  <c r="L410" i="40"/>
  <c r="M410" i="40"/>
  <c r="N410" i="40"/>
  <c r="O410" i="40"/>
  <c r="P410" i="40"/>
  <c r="Q410" i="40"/>
  <c r="R410" i="40"/>
  <c r="J411" i="40"/>
  <c r="K411" i="40"/>
  <c r="L411" i="40"/>
  <c r="M411" i="40"/>
  <c r="N411" i="40"/>
  <c r="O411" i="40"/>
  <c r="P411" i="40"/>
  <c r="Q411" i="40"/>
  <c r="R411" i="40"/>
  <c r="J412" i="40"/>
  <c r="K412" i="40"/>
  <c r="L412" i="40"/>
  <c r="M412" i="40"/>
  <c r="N412" i="40"/>
  <c r="O412" i="40"/>
  <c r="P412" i="40"/>
  <c r="Q412" i="40"/>
  <c r="R412" i="40"/>
  <c r="J413" i="40"/>
  <c r="K413" i="40"/>
  <c r="L413" i="40"/>
  <c r="M413" i="40"/>
  <c r="N413" i="40"/>
  <c r="O413" i="40"/>
  <c r="P413" i="40"/>
  <c r="Q413" i="40"/>
  <c r="R413" i="40"/>
  <c r="J414" i="40"/>
  <c r="K414" i="40"/>
  <c r="L414" i="40"/>
  <c r="M414" i="40"/>
  <c r="N414" i="40"/>
  <c r="O414" i="40"/>
  <c r="P414" i="40"/>
  <c r="Q414" i="40"/>
  <c r="R414" i="40"/>
  <c r="J415" i="40"/>
  <c r="K415" i="40"/>
  <c r="L415" i="40"/>
  <c r="M415" i="40"/>
  <c r="N415" i="40"/>
  <c r="O415" i="40"/>
  <c r="P415" i="40"/>
  <c r="Q415" i="40"/>
  <c r="R415" i="40"/>
  <c r="J416" i="40"/>
  <c r="K416" i="40"/>
  <c r="L416" i="40"/>
  <c r="M416" i="40"/>
  <c r="N416" i="40"/>
  <c r="O416" i="40"/>
  <c r="P416" i="40"/>
  <c r="Q416" i="40"/>
  <c r="R416" i="40"/>
  <c r="J417" i="40"/>
  <c r="K417" i="40"/>
  <c r="L417" i="40"/>
  <c r="M417" i="40"/>
  <c r="N417" i="40"/>
  <c r="O417" i="40"/>
  <c r="P417" i="40"/>
  <c r="Q417" i="40"/>
  <c r="R417" i="40"/>
  <c r="J418" i="40"/>
  <c r="K418" i="40"/>
  <c r="L418" i="40"/>
  <c r="M418" i="40"/>
  <c r="N418" i="40"/>
  <c r="O418" i="40"/>
  <c r="P418" i="40"/>
  <c r="Q418" i="40"/>
  <c r="R418" i="40"/>
  <c r="J419" i="40"/>
  <c r="K419" i="40"/>
  <c r="L419" i="40"/>
  <c r="M419" i="40"/>
  <c r="N419" i="40"/>
  <c r="O419" i="40"/>
  <c r="P419" i="40"/>
  <c r="Q419" i="40"/>
  <c r="R419" i="40"/>
  <c r="J420" i="40"/>
  <c r="K420" i="40"/>
  <c r="L420" i="40"/>
  <c r="M420" i="40"/>
  <c r="N420" i="40"/>
  <c r="O420" i="40"/>
  <c r="P420" i="40"/>
  <c r="Q420" i="40"/>
  <c r="R420" i="40"/>
  <c r="J421" i="40"/>
  <c r="K421" i="40"/>
  <c r="L421" i="40"/>
  <c r="M421" i="40"/>
  <c r="N421" i="40"/>
  <c r="O421" i="40"/>
  <c r="P421" i="40"/>
  <c r="Q421" i="40"/>
  <c r="R421" i="40"/>
  <c r="J422" i="40"/>
  <c r="K422" i="40"/>
  <c r="L422" i="40"/>
  <c r="M422" i="40"/>
  <c r="N422" i="40"/>
  <c r="O422" i="40"/>
  <c r="P422" i="40"/>
  <c r="Q422" i="40"/>
  <c r="R422" i="40"/>
  <c r="J423" i="40"/>
  <c r="K423" i="40"/>
  <c r="L423" i="40"/>
  <c r="M423" i="40"/>
  <c r="N423" i="40"/>
  <c r="O423" i="40"/>
  <c r="P423" i="40"/>
  <c r="Q423" i="40"/>
  <c r="R423" i="40"/>
  <c r="J424" i="40"/>
  <c r="K424" i="40"/>
  <c r="L424" i="40"/>
  <c r="M424" i="40"/>
  <c r="N424" i="40"/>
  <c r="O424" i="40"/>
  <c r="P424" i="40"/>
  <c r="Q424" i="40"/>
  <c r="R424" i="40"/>
  <c r="J425" i="40"/>
  <c r="K425" i="40"/>
  <c r="L425" i="40"/>
  <c r="M425" i="40"/>
  <c r="N425" i="40"/>
  <c r="O425" i="40"/>
  <c r="P425" i="40"/>
  <c r="Q425" i="40"/>
  <c r="R425" i="40"/>
  <c r="J426" i="40"/>
  <c r="K426" i="40"/>
  <c r="L426" i="40"/>
  <c r="M426" i="40"/>
  <c r="N426" i="40"/>
  <c r="O426" i="40"/>
  <c r="P426" i="40"/>
  <c r="Q426" i="40"/>
  <c r="R426" i="40"/>
  <c r="J427" i="40"/>
  <c r="K427" i="40"/>
  <c r="L427" i="40"/>
  <c r="M427" i="40"/>
  <c r="N427" i="40"/>
  <c r="O427" i="40"/>
  <c r="P427" i="40"/>
  <c r="Q427" i="40"/>
  <c r="R427" i="40"/>
  <c r="J428" i="40"/>
  <c r="K428" i="40"/>
  <c r="L428" i="40"/>
  <c r="M428" i="40"/>
  <c r="N428" i="40"/>
  <c r="O428" i="40"/>
  <c r="P428" i="40"/>
  <c r="Q428" i="40"/>
  <c r="R428" i="40"/>
  <c r="J429" i="40"/>
  <c r="K429" i="40"/>
  <c r="L429" i="40"/>
  <c r="M429" i="40"/>
  <c r="N429" i="40"/>
  <c r="O429" i="40"/>
  <c r="P429" i="40"/>
  <c r="Q429" i="40"/>
  <c r="R429" i="40"/>
  <c r="J430" i="40"/>
  <c r="K430" i="40"/>
  <c r="L430" i="40"/>
  <c r="M430" i="40"/>
  <c r="N430" i="40"/>
  <c r="O430" i="40"/>
  <c r="P430" i="40"/>
  <c r="Q430" i="40"/>
  <c r="R430" i="40"/>
  <c r="J431" i="40"/>
  <c r="K431" i="40"/>
  <c r="L431" i="40"/>
  <c r="M431" i="40"/>
  <c r="N431" i="40"/>
  <c r="O431" i="40"/>
  <c r="P431" i="40"/>
  <c r="Q431" i="40"/>
  <c r="R431" i="40"/>
  <c r="J432" i="40"/>
  <c r="K432" i="40"/>
  <c r="L432" i="40"/>
  <c r="M432" i="40"/>
  <c r="N432" i="40"/>
  <c r="O432" i="40"/>
  <c r="P432" i="40"/>
  <c r="Q432" i="40"/>
  <c r="R432" i="40"/>
  <c r="J433" i="40"/>
  <c r="K433" i="40"/>
  <c r="L433" i="40"/>
  <c r="M433" i="40"/>
  <c r="N433" i="40"/>
  <c r="O433" i="40"/>
  <c r="P433" i="40"/>
  <c r="Q433" i="40"/>
  <c r="R433" i="40"/>
  <c r="J434" i="40"/>
  <c r="K434" i="40"/>
  <c r="L434" i="40"/>
  <c r="M434" i="40"/>
  <c r="N434" i="40"/>
  <c r="O434" i="40"/>
  <c r="P434" i="40"/>
  <c r="Q434" i="40"/>
  <c r="R434" i="40"/>
  <c r="J435" i="40"/>
  <c r="K435" i="40"/>
  <c r="L435" i="40"/>
  <c r="M435" i="40"/>
  <c r="N435" i="40"/>
  <c r="O435" i="40"/>
  <c r="P435" i="40"/>
  <c r="Q435" i="40"/>
  <c r="R435" i="40"/>
  <c r="J436" i="40"/>
  <c r="K436" i="40"/>
  <c r="L436" i="40"/>
  <c r="M436" i="40"/>
  <c r="N436" i="40"/>
  <c r="O436" i="40"/>
  <c r="P436" i="40"/>
  <c r="Q436" i="40"/>
  <c r="R436" i="40"/>
  <c r="J437" i="40"/>
  <c r="K437" i="40"/>
  <c r="L437" i="40"/>
  <c r="M437" i="40"/>
  <c r="N437" i="40"/>
  <c r="O437" i="40"/>
  <c r="P437" i="40"/>
  <c r="Q437" i="40"/>
  <c r="R437" i="40"/>
  <c r="J438" i="40"/>
  <c r="K438" i="40"/>
  <c r="L438" i="40"/>
  <c r="M438" i="40"/>
  <c r="N438" i="40"/>
  <c r="O438" i="40"/>
  <c r="P438" i="40"/>
  <c r="Q438" i="40"/>
  <c r="R438" i="40"/>
  <c r="J439" i="40"/>
  <c r="K439" i="40"/>
  <c r="L439" i="40"/>
  <c r="M439" i="40"/>
  <c r="N439" i="40"/>
  <c r="O439" i="40"/>
  <c r="P439" i="40"/>
  <c r="Q439" i="40"/>
  <c r="R439" i="40"/>
  <c r="J440" i="40"/>
  <c r="K440" i="40"/>
  <c r="L440" i="40"/>
  <c r="M440" i="40"/>
  <c r="N440" i="40"/>
  <c r="O440" i="40"/>
  <c r="P440" i="40"/>
  <c r="Q440" i="40"/>
  <c r="R440" i="40"/>
  <c r="J441" i="40"/>
  <c r="K441" i="40"/>
  <c r="L441" i="40"/>
  <c r="M441" i="40"/>
  <c r="N441" i="40"/>
  <c r="O441" i="40"/>
  <c r="P441" i="40"/>
  <c r="Q441" i="40"/>
  <c r="R441" i="40"/>
  <c r="J442" i="40"/>
  <c r="K442" i="40"/>
  <c r="L442" i="40"/>
  <c r="M442" i="40"/>
  <c r="N442" i="40"/>
  <c r="O442" i="40"/>
  <c r="P442" i="40"/>
  <c r="Q442" i="40"/>
  <c r="R442" i="40"/>
  <c r="J443" i="40"/>
  <c r="K443" i="40"/>
  <c r="L443" i="40"/>
  <c r="M443" i="40"/>
  <c r="N443" i="40"/>
  <c r="O443" i="40"/>
  <c r="P443" i="40"/>
  <c r="Q443" i="40"/>
  <c r="R443" i="40"/>
  <c r="J444" i="40"/>
  <c r="K444" i="40"/>
  <c r="L444" i="40"/>
  <c r="M444" i="40"/>
  <c r="N444" i="40"/>
  <c r="O444" i="40"/>
  <c r="P444" i="40"/>
  <c r="Q444" i="40"/>
  <c r="R444" i="40"/>
  <c r="J445" i="40"/>
  <c r="K445" i="40"/>
  <c r="L445" i="40"/>
  <c r="M445" i="40"/>
  <c r="N445" i="40"/>
  <c r="O445" i="40"/>
  <c r="P445" i="40"/>
  <c r="Q445" i="40"/>
  <c r="R445" i="40"/>
  <c r="J446" i="40"/>
  <c r="K446" i="40"/>
  <c r="L446" i="40"/>
  <c r="M446" i="40"/>
  <c r="N446" i="40"/>
  <c r="O446" i="40"/>
  <c r="P446" i="40"/>
  <c r="Q446" i="40"/>
  <c r="R446" i="40"/>
  <c r="J447" i="40"/>
  <c r="K447" i="40"/>
  <c r="L447" i="40"/>
  <c r="M447" i="40"/>
  <c r="N447" i="40"/>
  <c r="O447" i="40"/>
  <c r="P447" i="40"/>
  <c r="Q447" i="40"/>
  <c r="R447" i="40"/>
  <c r="J448" i="40"/>
  <c r="K448" i="40"/>
  <c r="L448" i="40"/>
  <c r="M448" i="40"/>
  <c r="N448" i="40"/>
  <c r="O448" i="40"/>
  <c r="P448" i="40"/>
  <c r="Q448" i="40"/>
  <c r="R448" i="40"/>
  <c r="J449" i="40"/>
  <c r="K449" i="40"/>
  <c r="L449" i="40"/>
  <c r="M449" i="40"/>
  <c r="N449" i="40"/>
  <c r="O449" i="40"/>
  <c r="P449" i="40"/>
  <c r="Q449" i="40"/>
  <c r="R449" i="40"/>
  <c r="J450" i="40"/>
  <c r="K450" i="40"/>
  <c r="L450" i="40"/>
  <c r="M450" i="40"/>
  <c r="N450" i="40"/>
  <c r="O450" i="40"/>
  <c r="P450" i="40"/>
  <c r="Q450" i="40"/>
  <c r="R450" i="40"/>
  <c r="J451" i="40"/>
  <c r="K451" i="40"/>
  <c r="L451" i="40"/>
  <c r="M451" i="40"/>
  <c r="N451" i="40"/>
  <c r="O451" i="40"/>
  <c r="P451" i="40"/>
  <c r="Q451" i="40"/>
  <c r="R451" i="40"/>
  <c r="J452" i="40"/>
  <c r="K452" i="40"/>
  <c r="L452" i="40"/>
  <c r="M452" i="40"/>
  <c r="N452" i="40"/>
  <c r="O452" i="40"/>
  <c r="P452" i="40"/>
  <c r="Q452" i="40"/>
  <c r="R452" i="40"/>
  <c r="J453" i="40"/>
  <c r="K453" i="40"/>
  <c r="L453" i="40"/>
  <c r="M453" i="40"/>
  <c r="N453" i="40"/>
  <c r="O453" i="40"/>
  <c r="P453" i="40"/>
  <c r="Q453" i="40"/>
  <c r="R453" i="40"/>
  <c r="J454" i="40"/>
  <c r="K454" i="40"/>
  <c r="L454" i="40"/>
  <c r="M454" i="40"/>
  <c r="N454" i="40"/>
  <c r="O454" i="40"/>
  <c r="P454" i="40"/>
  <c r="Q454" i="40"/>
  <c r="R454" i="40"/>
  <c r="J455" i="40"/>
  <c r="K455" i="40"/>
  <c r="L455" i="40"/>
  <c r="M455" i="40"/>
  <c r="N455" i="40"/>
  <c r="O455" i="40"/>
  <c r="P455" i="40"/>
  <c r="Q455" i="40"/>
  <c r="R455" i="40"/>
  <c r="J456" i="40"/>
  <c r="K456" i="40"/>
  <c r="L456" i="40"/>
  <c r="M456" i="40"/>
  <c r="N456" i="40"/>
  <c r="O456" i="40"/>
  <c r="P456" i="40"/>
  <c r="Q456" i="40"/>
  <c r="R456" i="40"/>
  <c r="J457" i="40"/>
  <c r="K457" i="40"/>
  <c r="L457" i="40"/>
  <c r="M457" i="40"/>
  <c r="N457" i="40"/>
  <c r="O457" i="40"/>
  <c r="P457" i="40"/>
  <c r="Q457" i="40"/>
  <c r="R457" i="40"/>
  <c r="J458" i="40"/>
  <c r="K458" i="40"/>
  <c r="L458" i="40"/>
  <c r="M458" i="40"/>
  <c r="N458" i="40"/>
  <c r="O458" i="40"/>
  <c r="P458" i="40"/>
  <c r="Q458" i="40"/>
  <c r="R458" i="40"/>
  <c r="J459" i="40"/>
  <c r="K459" i="40"/>
  <c r="L459" i="40"/>
  <c r="M459" i="40"/>
  <c r="N459" i="40"/>
  <c r="O459" i="40"/>
  <c r="P459" i="40"/>
  <c r="Q459" i="40"/>
  <c r="R459" i="40"/>
  <c r="J460" i="40"/>
  <c r="K460" i="40"/>
  <c r="L460" i="40"/>
  <c r="M460" i="40"/>
  <c r="N460" i="40"/>
  <c r="O460" i="40"/>
  <c r="P460" i="40"/>
  <c r="Q460" i="40"/>
  <c r="R460" i="40"/>
  <c r="J461" i="40"/>
  <c r="K461" i="40"/>
  <c r="L461" i="40"/>
  <c r="M461" i="40"/>
  <c r="N461" i="40"/>
  <c r="O461" i="40"/>
  <c r="P461" i="40"/>
  <c r="Q461" i="40"/>
  <c r="R461" i="40"/>
  <c r="J462" i="40"/>
  <c r="K462" i="40"/>
  <c r="L462" i="40"/>
  <c r="M462" i="40"/>
  <c r="N462" i="40"/>
  <c r="O462" i="40"/>
  <c r="P462" i="40"/>
  <c r="Q462" i="40"/>
  <c r="R462" i="40"/>
  <c r="J463" i="40"/>
  <c r="K463" i="40"/>
  <c r="L463" i="40"/>
  <c r="M463" i="40"/>
  <c r="N463" i="40"/>
  <c r="O463" i="40"/>
  <c r="P463" i="40"/>
  <c r="Q463" i="40"/>
  <c r="R463" i="40"/>
  <c r="J464" i="40"/>
  <c r="K464" i="40"/>
  <c r="L464" i="40"/>
  <c r="M464" i="40"/>
  <c r="N464" i="40"/>
  <c r="O464" i="40"/>
  <c r="P464" i="40"/>
  <c r="Q464" i="40"/>
  <c r="R464" i="40"/>
  <c r="J465" i="40"/>
  <c r="K465" i="40"/>
  <c r="L465" i="40"/>
  <c r="M465" i="40"/>
  <c r="N465" i="40"/>
  <c r="O465" i="40"/>
  <c r="P465" i="40"/>
  <c r="Q465" i="40"/>
  <c r="R465" i="40"/>
  <c r="J466" i="40"/>
  <c r="K466" i="40"/>
  <c r="L466" i="40"/>
  <c r="M466" i="40"/>
  <c r="N466" i="40"/>
  <c r="O466" i="40"/>
  <c r="P466" i="40"/>
  <c r="Q466" i="40"/>
  <c r="R466" i="40"/>
  <c r="J467" i="40"/>
  <c r="K467" i="40"/>
  <c r="L467" i="40"/>
  <c r="M467" i="40"/>
  <c r="N467" i="40"/>
  <c r="O467" i="40"/>
  <c r="P467" i="40"/>
  <c r="Q467" i="40"/>
  <c r="R467" i="40"/>
  <c r="J468" i="40"/>
  <c r="K468" i="40"/>
  <c r="L468" i="40"/>
  <c r="M468" i="40"/>
  <c r="N468" i="40"/>
  <c r="O468" i="40"/>
  <c r="P468" i="40"/>
  <c r="Q468" i="40"/>
  <c r="R468" i="40"/>
  <c r="J469" i="40"/>
  <c r="K469" i="40"/>
  <c r="L469" i="40"/>
  <c r="M469" i="40"/>
  <c r="N469" i="40"/>
  <c r="O469" i="40"/>
  <c r="P469" i="40"/>
  <c r="Q469" i="40"/>
  <c r="R469" i="40"/>
  <c r="J470" i="40"/>
  <c r="K470" i="40"/>
  <c r="L470" i="40"/>
  <c r="M470" i="40"/>
  <c r="N470" i="40"/>
  <c r="O470" i="40"/>
  <c r="P470" i="40"/>
  <c r="Q470" i="40"/>
  <c r="R470" i="40"/>
  <c r="J471" i="40"/>
  <c r="K471" i="40"/>
  <c r="L471" i="40"/>
  <c r="M471" i="40"/>
  <c r="N471" i="40"/>
  <c r="O471" i="40"/>
  <c r="P471" i="40"/>
  <c r="Q471" i="40"/>
  <c r="R471" i="40"/>
  <c r="J472" i="40"/>
  <c r="K472" i="40"/>
  <c r="L472" i="40"/>
  <c r="M472" i="40"/>
  <c r="N472" i="40"/>
  <c r="O472" i="40"/>
  <c r="P472" i="40"/>
  <c r="Q472" i="40"/>
  <c r="R472" i="40"/>
  <c r="J473" i="40"/>
  <c r="K473" i="40"/>
  <c r="L473" i="40"/>
  <c r="M473" i="40"/>
  <c r="N473" i="40"/>
  <c r="O473" i="40"/>
  <c r="P473" i="40"/>
  <c r="Q473" i="40"/>
  <c r="R473" i="40"/>
  <c r="J474" i="40"/>
  <c r="K474" i="40"/>
  <c r="L474" i="40"/>
  <c r="M474" i="40"/>
  <c r="N474" i="40"/>
  <c r="O474" i="40"/>
  <c r="P474" i="40"/>
  <c r="Q474" i="40"/>
  <c r="R474" i="40"/>
  <c r="J475" i="40"/>
  <c r="K475" i="40"/>
  <c r="L475" i="40"/>
  <c r="M475" i="40"/>
  <c r="N475" i="40"/>
  <c r="O475" i="40"/>
  <c r="P475" i="40"/>
  <c r="Q475" i="40"/>
  <c r="R475" i="40"/>
  <c r="J476" i="40"/>
  <c r="K476" i="40"/>
  <c r="L476" i="40"/>
  <c r="M476" i="40"/>
  <c r="N476" i="40"/>
  <c r="O476" i="40"/>
  <c r="P476" i="40"/>
  <c r="Q476" i="40"/>
  <c r="R476" i="40"/>
  <c r="J477" i="40"/>
  <c r="K477" i="40"/>
  <c r="L477" i="40"/>
  <c r="M477" i="40"/>
  <c r="N477" i="40"/>
  <c r="O477" i="40"/>
  <c r="P477" i="40"/>
  <c r="Q477" i="40"/>
  <c r="R477" i="40"/>
  <c r="J478" i="40"/>
  <c r="K478" i="40"/>
  <c r="L478" i="40"/>
  <c r="M478" i="40"/>
  <c r="N478" i="40"/>
  <c r="O478" i="40"/>
  <c r="P478" i="40"/>
  <c r="Q478" i="40"/>
  <c r="R478" i="40"/>
  <c r="J479" i="40"/>
  <c r="K479" i="40"/>
  <c r="L479" i="40"/>
  <c r="M479" i="40"/>
  <c r="N479" i="40"/>
  <c r="O479" i="40"/>
  <c r="P479" i="40"/>
  <c r="Q479" i="40"/>
  <c r="R479" i="40"/>
  <c r="J480" i="40"/>
  <c r="K480" i="40"/>
  <c r="L480" i="40"/>
  <c r="M480" i="40"/>
  <c r="N480" i="40"/>
  <c r="O480" i="40"/>
  <c r="P480" i="40"/>
  <c r="Q480" i="40"/>
  <c r="R480" i="40"/>
  <c r="J481" i="40"/>
  <c r="K481" i="40"/>
  <c r="L481" i="40"/>
  <c r="M481" i="40"/>
  <c r="N481" i="40"/>
  <c r="O481" i="40"/>
  <c r="P481" i="40"/>
  <c r="Q481" i="40"/>
  <c r="R481" i="40"/>
  <c r="J482" i="40"/>
  <c r="K482" i="40"/>
  <c r="L482" i="40"/>
  <c r="M482" i="40"/>
  <c r="N482" i="40"/>
  <c r="O482" i="40"/>
  <c r="P482" i="40"/>
  <c r="Q482" i="40"/>
  <c r="R482" i="40"/>
  <c r="J483" i="40"/>
  <c r="K483" i="40"/>
  <c r="L483" i="40"/>
  <c r="M483" i="40"/>
  <c r="N483" i="40"/>
  <c r="O483" i="40"/>
  <c r="P483" i="40"/>
  <c r="Q483" i="40"/>
  <c r="R483" i="40"/>
  <c r="J484" i="40"/>
  <c r="K484" i="40"/>
  <c r="L484" i="40"/>
  <c r="M484" i="40"/>
  <c r="N484" i="40"/>
  <c r="O484" i="40"/>
  <c r="P484" i="40"/>
  <c r="Q484" i="40"/>
  <c r="R484" i="40"/>
  <c r="J485" i="40"/>
  <c r="K485" i="40"/>
  <c r="L485" i="40"/>
  <c r="M485" i="40"/>
  <c r="N485" i="40"/>
  <c r="O485" i="40"/>
  <c r="P485" i="40"/>
  <c r="Q485" i="40"/>
  <c r="R485" i="40"/>
  <c r="J486" i="40"/>
  <c r="K486" i="40"/>
  <c r="L486" i="40"/>
  <c r="M486" i="40"/>
  <c r="N486" i="40"/>
  <c r="O486" i="40"/>
  <c r="P486" i="40"/>
  <c r="Q486" i="40"/>
  <c r="R486" i="40"/>
  <c r="J487" i="40"/>
  <c r="K487" i="40"/>
  <c r="L487" i="40"/>
  <c r="M487" i="40"/>
  <c r="N487" i="40"/>
  <c r="O487" i="40"/>
  <c r="P487" i="40"/>
  <c r="Q487" i="40"/>
  <c r="R487" i="40"/>
  <c r="J488" i="40"/>
  <c r="K488" i="40"/>
  <c r="L488" i="40"/>
  <c r="M488" i="40"/>
  <c r="N488" i="40"/>
  <c r="O488" i="40"/>
  <c r="P488" i="40"/>
  <c r="Q488" i="40"/>
  <c r="R488" i="40"/>
  <c r="J489" i="40"/>
  <c r="K489" i="40"/>
  <c r="L489" i="40"/>
  <c r="M489" i="40"/>
  <c r="N489" i="40"/>
  <c r="O489" i="40"/>
  <c r="P489" i="40"/>
  <c r="Q489" i="40"/>
  <c r="R489" i="40"/>
  <c r="J490" i="40"/>
  <c r="K490" i="40"/>
  <c r="L490" i="40"/>
  <c r="M490" i="40"/>
  <c r="N490" i="40"/>
  <c r="O490" i="40"/>
  <c r="P490" i="40"/>
  <c r="Q490" i="40"/>
  <c r="R490" i="40"/>
  <c r="J491" i="40"/>
  <c r="K491" i="40"/>
  <c r="L491" i="40"/>
  <c r="M491" i="40"/>
  <c r="N491" i="40"/>
  <c r="O491" i="40"/>
  <c r="P491" i="40"/>
  <c r="Q491" i="40"/>
  <c r="R491" i="40"/>
  <c r="J492" i="40"/>
  <c r="K492" i="40"/>
  <c r="L492" i="40"/>
  <c r="M492" i="40"/>
  <c r="N492" i="40"/>
  <c r="O492" i="40"/>
  <c r="P492" i="40"/>
  <c r="Q492" i="40"/>
  <c r="R492" i="40"/>
  <c r="J493" i="40"/>
  <c r="K493" i="40"/>
  <c r="L493" i="40"/>
  <c r="M493" i="40"/>
  <c r="N493" i="40"/>
  <c r="O493" i="40"/>
  <c r="P493" i="40"/>
  <c r="Q493" i="40"/>
  <c r="R493" i="40"/>
  <c r="J494" i="40"/>
  <c r="K494" i="40"/>
  <c r="L494" i="40"/>
  <c r="M494" i="40"/>
  <c r="N494" i="40"/>
  <c r="O494" i="40"/>
  <c r="P494" i="40"/>
  <c r="Q494" i="40"/>
  <c r="R494" i="40"/>
  <c r="J495" i="40"/>
  <c r="K495" i="40"/>
  <c r="L495" i="40"/>
  <c r="M495" i="40"/>
  <c r="N495" i="40"/>
  <c r="O495" i="40"/>
  <c r="P495" i="40"/>
  <c r="Q495" i="40"/>
  <c r="R495" i="40"/>
  <c r="J496" i="40"/>
  <c r="K496" i="40"/>
  <c r="L496" i="40"/>
  <c r="M496" i="40"/>
  <c r="N496" i="40"/>
  <c r="O496" i="40"/>
  <c r="P496" i="40"/>
  <c r="Q496" i="40"/>
  <c r="R496" i="40"/>
  <c r="J497" i="40"/>
  <c r="K497" i="40"/>
  <c r="L497" i="40"/>
  <c r="M497" i="40"/>
  <c r="N497" i="40"/>
  <c r="O497" i="40"/>
  <c r="P497" i="40"/>
  <c r="Q497" i="40"/>
  <c r="R497" i="40"/>
  <c r="J498" i="40"/>
  <c r="K498" i="40"/>
  <c r="L498" i="40"/>
  <c r="M498" i="40"/>
  <c r="N498" i="40"/>
  <c r="O498" i="40"/>
  <c r="P498" i="40"/>
  <c r="Q498" i="40"/>
  <c r="R498" i="40"/>
  <c r="J499" i="40"/>
  <c r="K499" i="40"/>
  <c r="L499" i="40"/>
  <c r="M499" i="40"/>
  <c r="N499" i="40"/>
  <c r="O499" i="40"/>
  <c r="P499" i="40"/>
  <c r="Q499" i="40"/>
  <c r="R499" i="40"/>
  <c r="J500" i="40"/>
  <c r="K500" i="40"/>
  <c r="L500" i="40"/>
  <c r="M500" i="40"/>
  <c r="N500" i="40"/>
  <c r="O500" i="40"/>
  <c r="P500" i="40"/>
  <c r="Q500" i="40"/>
  <c r="R500" i="40"/>
  <c r="J501" i="40"/>
  <c r="K501" i="40"/>
  <c r="L501" i="40"/>
  <c r="M501" i="40"/>
  <c r="N501" i="40"/>
  <c r="O501" i="40"/>
  <c r="P501" i="40"/>
  <c r="Q501" i="40"/>
  <c r="R501" i="40"/>
  <c r="J502" i="40"/>
  <c r="K502" i="40"/>
  <c r="L502" i="40"/>
  <c r="M502" i="40"/>
  <c r="N502" i="40"/>
  <c r="O502" i="40"/>
  <c r="P502" i="40"/>
  <c r="Q502" i="40"/>
  <c r="R502" i="40"/>
  <c r="J503" i="40"/>
  <c r="K503" i="40"/>
  <c r="L503" i="40"/>
  <c r="M503" i="40"/>
  <c r="N503" i="40"/>
  <c r="O503" i="40"/>
  <c r="P503" i="40"/>
  <c r="Q503" i="40"/>
  <c r="R503" i="40"/>
  <c r="J504" i="40"/>
  <c r="K504" i="40"/>
  <c r="L504" i="40"/>
  <c r="M504" i="40"/>
  <c r="N504" i="40"/>
  <c r="O504" i="40"/>
  <c r="P504" i="40"/>
  <c r="Q504" i="40"/>
  <c r="R504" i="40"/>
  <c r="J505" i="40"/>
  <c r="K505" i="40"/>
  <c r="L505" i="40"/>
  <c r="M505" i="40"/>
  <c r="N505" i="40"/>
  <c r="O505" i="40"/>
  <c r="P505" i="40"/>
  <c r="Q505" i="40"/>
  <c r="R505" i="40"/>
  <c r="J506" i="40"/>
  <c r="K506" i="40"/>
  <c r="L506" i="40"/>
  <c r="M506" i="40"/>
  <c r="N506" i="40"/>
  <c r="O506" i="40"/>
  <c r="P506" i="40"/>
  <c r="Q506" i="40"/>
  <c r="R506" i="40"/>
  <c r="J507" i="40"/>
  <c r="K507" i="40"/>
  <c r="L507" i="40"/>
  <c r="M507" i="40"/>
  <c r="N507" i="40"/>
  <c r="O507" i="40"/>
  <c r="P507" i="40"/>
  <c r="Q507" i="40"/>
  <c r="R507" i="40"/>
  <c r="J508" i="40"/>
  <c r="K508" i="40"/>
  <c r="L508" i="40"/>
  <c r="M508" i="40"/>
  <c r="N508" i="40"/>
  <c r="O508" i="40"/>
  <c r="P508" i="40"/>
  <c r="Q508" i="40"/>
  <c r="R508" i="40"/>
  <c r="J509" i="40"/>
  <c r="K509" i="40"/>
  <c r="L509" i="40"/>
  <c r="M509" i="40"/>
  <c r="N509" i="40"/>
  <c r="O509" i="40"/>
  <c r="P509" i="40"/>
  <c r="Q509" i="40"/>
  <c r="R509" i="40"/>
  <c r="J510" i="40"/>
  <c r="K510" i="40"/>
  <c r="L510" i="40"/>
  <c r="M510" i="40"/>
  <c r="N510" i="40"/>
  <c r="O510" i="40"/>
  <c r="P510" i="40"/>
  <c r="Q510" i="40"/>
  <c r="R510" i="40"/>
  <c r="J511" i="40"/>
  <c r="K511" i="40"/>
  <c r="L511" i="40"/>
  <c r="M511" i="40"/>
  <c r="N511" i="40"/>
  <c r="O511" i="40"/>
  <c r="P511" i="40"/>
  <c r="Q511" i="40"/>
  <c r="R511" i="40"/>
  <c r="J512" i="40"/>
  <c r="K512" i="40"/>
  <c r="L512" i="40"/>
  <c r="M512" i="40"/>
  <c r="N512" i="40"/>
  <c r="O512" i="40"/>
  <c r="P512" i="40"/>
  <c r="Q512" i="40"/>
  <c r="R512" i="40"/>
  <c r="J513" i="40"/>
  <c r="K513" i="40"/>
  <c r="L513" i="40"/>
  <c r="M513" i="40"/>
  <c r="N513" i="40"/>
  <c r="O513" i="40"/>
  <c r="P513" i="40"/>
  <c r="Q513" i="40"/>
  <c r="R513" i="40"/>
  <c r="J514" i="40"/>
  <c r="K514" i="40"/>
  <c r="L514" i="40"/>
  <c r="M514" i="40"/>
  <c r="N514" i="40"/>
  <c r="O514" i="40"/>
  <c r="P514" i="40"/>
  <c r="Q514" i="40"/>
  <c r="R514" i="40"/>
  <c r="J515" i="40"/>
  <c r="K515" i="40"/>
  <c r="L515" i="40"/>
  <c r="M515" i="40"/>
  <c r="N515" i="40"/>
  <c r="O515" i="40"/>
  <c r="P515" i="40"/>
  <c r="Q515" i="40"/>
  <c r="R515" i="40"/>
  <c r="J516" i="40"/>
  <c r="K516" i="40"/>
  <c r="L516" i="40"/>
  <c r="M516" i="40"/>
  <c r="N516" i="40"/>
  <c r="O516" i="40"/>
  <c r="P516" i="40"/>
  <c r="Q516" i="40"/>
  <c r="R516" i="40"/>
  <c r="J517" i="40"/>
  <c r="K517" i="40"/>
  <c r="L517" i="40"/>
  <c r="M517" i="40"/>
  <c r="N517" i="40"/>
  <c r="O517" i="40"/>
  <c r="P517" i="40"/>
  <c r="Q517" i="40"/>
  <c r="R517" i="40"/>
  <c r="J518" i="40"/>
  <c r="K518" i="40"/>
  <c r="L518" i="40"/>
  <c r="M518" i="40"/>
  <c r="N518" i="40"/>
  <c r="O518" i="40"/>
  <c r="P518" i="40"/>
  <c r="Q518" i="40"/>
  <c r="R518" i="40"/>
  <c r="J519" i="40"/>
  <c r="K519" i="40"/>
  <c r="L519" i="40"/>
  <c r="M519" i="40"/>
  <c r="N519" i="40"/>
  <c r="O519" i="40"/>
  <c r="P519" i="40"/>
  <c r="Q519" i="40"/>
  <c r="R519" i="40"/>
  <c r="J520" i="40"/>
  <c r="K520" i="40"/>
  <c r="L520" i="40"/>
  <c r="M520" i="40"/>
  <c r="N520" i="40"/>
  <c r="O520" i="40"/>
  <c r="P520" i="40"/>
  <c r="Q520" i="40"/>
  <c r="R520" i="40"/>
  <c r="J521" i="40"/>
  <c r="K521" i="40"/>
  <c r="L521" i="40"/>
  <c r="M521" i="40"/>
  <c r="N521" i="40"/>
  <c r="O521" i="40"/>
  <c r="P521" i="40"/>
  <c r="Q521" i="40"/>
  <c r="R521" i="40"/>
  <c r="J522" i="40"/>
  <c r="K522" i="40"/>
  <c r="L522" i="40"/>
  <c r="M522" i="40"/>
  <c r="N522" i="40"/>
  <c r="O522" i="40"/>
  <c r="P522" i="40"/>
  <c r="Q522" i="40"/>
  <c r="R522" i="40"/>
  <c r="J523" i="40"/>
  <c r="K523" i="40"/>
  <c r="L523" i="40"/>
  <c r="M523" i="40"/>
  <c r="N523" i="40"/>
  <c r="O523" i="40"/>
  <c r="P523" i="40"/>
  <c r="Q523" i="40"/>
  <c r="R523" i="40"/>
  <c r="J524" i="40"/>
  <c r="K524" i="40"/>
  <c r="L524" i="40"/>
  <c r="M524" i="40"/>
  <c r="N524" i="40"/>
  <c r="O524" i="40"/>
  <c r="P524" i="40"/>
  <c r="Q524" i="40"/>
  <c r="R524" i="40"/>
  <c r="J525" i="40"/>
  <c r="K525" i="40"/>
  <c r="L525" i="40"/>
  <c r="M525" i="40"/>
  <c r="N525" i="40"/>
  <c r="O525" i="40"/>
  <c r="P525" i="40"/>
  <c r="Q525" i="40"/>
  <c r="R525" i="40"/>
  <c r="J526" i="40"/>
  <c r="K526" i="40"/>
  <c r="L526" i="40"/>
  <c r="M526" i="40"/>
  <c r="N526" i="40"/>
  <c r="O526" i="40"/>
  <c r="P526" i="40"/>
  <c r="Q526" i="40"/>
  <c r="R526" i="40"/>
  <c r="J527" i="40"/>
  <c r="K527" i="40"/>
  <c r="L527" i="40"/>
  <c r="M527" i="40"/>
  <c r="N527" i="40"/>
  <c r="O527" i="40"/>
  <c r="P527" i="40"/>
  <c r="Q527" i="40"/>
  <c r="R527" i="40"/>
  <c r="J528" i="40"/>
  <c r="K528" i="40"/>
  <c r="L528" i="40"/>
  <c r="M528" i="40"/>
  <c r="N528" i="40"/>
  <c r="O528" i="40"/>
  <c r="P528" i="40"/>
  <c r="Q528" i="40"/>
  <c r="R528" i="40"/>
  <c r="J529" i="40"/>
  <c r="K529" i="40"/>
  <c r="L529" i="40"/>
  <c r="M529" i="40"/>
  <c r="N529" i="40"/>
  <c r="O529" i="40"/>
  <c r="P529" i="40"/>
  <c r="Q529" i="40"/>
  <c r="R529" i="40"/>
  <c r="J530" i="40"/>
  <c r="K530" i="40"/>
  <c r="L530" i="40"/>
  <c r="M530" i="40"/>
  <c r="N530" i="40"/>
  <c r="O530" i="40"/>
  <c r="P530" i="40"/>
  <c r="Q530" i="40"/>
  <c r="R530" i="40"/>
  <c r="J531" i="40"/>
  <c r="K531" i="40"/>
  <c r="L531" i="40"/>
  <c r="M531" i="40"/>
  <c r="N531" i="40"/>
  <c r="O531" i="40"/>
  <c r="P531" i="40"/>
  <c r="Q531" i="40"/>
  <c r="R531" i="40"/>
  <c r="J532" i="40"/>
  <c r="K532" i="40"/>
  <c r="L532" i="40"/>
  <c r="M532" i="40"/>
  <c r="N532" i="40"/>
  <c r="O532" i="40"/>
  <c r="P532" i="40"/>
  <c r="Q532" i="40"/>
  <c r="R532" i="40"/>
  <c r="J533" i="40"/>
  <c r="K533" i="40"/>
  <c r="L533" i="40"/>
  <c r="M533" i="40"/>
  <c r="N533" i="40"/>
  <c r="O533" i="40"/>
  <c r="P533" i="40"/>
  <c r="Q533" i="40"/>
  <c r="R533" i="40"/>
  <c r="J534" i="40"/>
  <c r="K534" i="40"/>
  <c r="L534" i="40"/>
  <c r="M534" i="40"/>
  <c r="N534" i="40"/>
  <c r="O534" i="40"/>
  <c r="P534" i="40"/>
  <c r="Q534" i="40"/>
  <c r="R534" i="40"/>
  <c r="J535" i="40"/>
  <c r="K535" i="40"/>
  <c r="L535" i="40"/>
  <c r="M535" i="40"/>
  <c r="N535" i="40"/>
  <c r="O535" i="40"/>
  <c r="P535" i="40"/>
  <c r="Q535" i="40"/>
  <c r="R535" i="40"/>
  <c r="J536" i="40"/>
  <c r="K536" i="40"/>
  <c r="L536" i="40"/>
  <c r="M536" i="40"/>
  <c r="N536" i="40"/>
  <c r="O536" i="40"/>
  <c r="P536" i="40"/>
  <c r="Q536" i="40"/>
  <c r="R536" i="40"/>
  <c r="J537" i="40"/>
  <c r="K537" i="40"/>
  <c r="L537" i="40"/>
  <c r="M537" i="40"/>
  <c r="N537" i="40"/>
  <c r="O537" i="40"/>
  <c r="P537" i="40"/>
  <c r="Q537" i="40"/>
  <c r="R537" i="40"/>
  <c r="J538" i="40"/>
  <c r="K538" i="40"/>
  <c r="L538" i="40"/>
  <c r="M538" i="40"/>
  <c r="N538" i="40"/>
  <c r="O538" i="40"/>
  <c r="P538" i="40"/>
  <c r="Q538" i="40"/>
  <c r="R538" i="40"/>
  <c r="J539" i="40"/>
  <c r="K539" i="40"/>
  <c r="L539" i="40"/>
  <c r="M539" i="40"/>
  <c r="N539" i="40"/>
  <c r="O539" i="40"/>
  <c r="P539" i="40"/>
  <c r="Q539" i="40"/>
  <c r="R539" i="40"/>
  <c r="J540" i="40"/>
  <c r="K540" i="40"/>
  <c r="L540" i="40"/>
  <c r="M540" i="40"/>
  <c r="N540" i="40"/>
  <c r="O540" i="40"/>
  <c r="P540" i="40"/>
  <c r="Q540" i="40"/>
  <c r="R540" i="40"/>
  <c r="J541" i="40"/>
  <c r="K541" i="40"/>
  <c r="L541" i="40"/>
  <c r="M541" i="40"/>
  <c r="N541" i="40"/>
  <c r="O541" i="40"/>
  <c r="P541" i="40"/>
  <c r="Q541" i="40"/>
  <c r="R541" i="40"/>
  <c r="J542" i="40"/>
  <c r="K542" i="40"/>
  <c r="L542" i="40"/>
  <c r="M542" i="40"/>
  <c r="N542" i="40"/>
  <c r="O542" i="40"/>
  <c r="P542" i="40"/>
  <c r="Q542" i="40"/>
  <c r="R542" i="40"/>
  <c r="J543" i="40"/>
  <c r="K543" i="40"/>
  <c r="L543" i="40"/>
  <c r="M543" i="40"/>
  <c r="N543" i="40"/>
  <c r="O543" i="40"/>
  <c r="P543" i="40"/>
  <c r="Q543" i="40"/>
  <c r="R543" i="40"/>
  <c r="J544" i="40"/>
  <c r="K544" i="40"/>
  <c r="L544" i="40"/>
  <c r="M544" i="40"/>
  <c r="N544" i="40"/>
  <c r="O544" i="40"/>
  <c r="P544" i="40"/>
  <c r="Q544" i="40"/>
  <c r="R544" i="40"/>
  <c r="J545" i="40"/>
  <c r="K545" i="40"/>
  <c r="L545" i="40"/>
  <c r="M545" i="40"/>
  <c r="N545" i="40"/>
  <c r="O545" i="40"/>
  <c r="P545" i="40"/>
  <c r="Q545" i="40"/>
  <c r="R545" i="40"/>
  <c r="J546" i="40"/>
  <c r="K546" i="40"/>
  <c r="L546" i="40"/>
  <c r="M546" i="40"/>
  <c r="N546" i="40"/>
  <c r="O546" i="40"/>
  <c r="P546" i="40"/>
  <c r="Q546" i="40"/>
  <c r="R546" i="40"/>
  <c r="J547" i="40"/>
  <c r="K547" i="40"/>
  <c r="L547" i="40"/>
  <c r="M547" i="40"/>
  <c r="N547" i="40"/>
  <c r="O547" i="40"/>
  <c r="P547" i="40"/>
  <c r="Q547" i="40"/>
  <c r="R547" i="40"/>
  <c r="J548" i="40"/>
  <c r="K548" i="40"/>
  <c r="L548" i="40"/>
  <c r="M548" i="40"/>
  <c r="N548" i="40"/>
  <c r="O548" i="40"/>
  <c r="P548" i="40"/>
  <c r="Q548" i="40"/>
  <c r="R548" i="40"/>
  <c r="J549" i="40"/>
  <c r="K549" i="40"/>
  <c r="L549" i="40"/>
  <c r="M549" i="40"/>
  <c r="N549" i="40"/>
  <c r="O549" i="40"/>
  <c r="P549" i="40"/>
  <c r="Q549" i="40"/>
  <c r="R549" i="40"/>
  <c r="J550" i="40"/>
  <c r="K550" i="40"/>
  <c r="L550" i="40"/>
  <c r="M550" i="40"/>
  <c r="N550" i="40"/>
  <c r="O550" i="40"/>
  <c r="P550" i="40"/>
  <c r="Q550" i="40"/>
  <c r="R550" i="40"/>
  <c r="J551" i="40"/>
  <c r="K551" i="40"/>
  <c r="L551" i="40"/>
  <c r="M551" i="40"/>
  <c r="N551" i="40"/>
  <c r="O551" i="40"/>
  <c r="P551" i="40"/>
  <c r="Q551" i="40"/>
  <c r="R551" i="40"/>
  <c r="J552" i="40"/>
  <c r="K552" i="40"/>
  <c r="L552" i="40"/>
  <c r="M552" i="40"/>
  <c r="N552" i="40"/>
  <c r="O552" i="40"/>
  <c r="P552" i="40"/>
  <c r="Q552" i="40"/>
  <c r="R552" i="40"/>
  <c r="J553" i="40"/>
  <c r="K553" i="40"/>
  <c r="L553" i="40"/>
  <c r="M553" i="40"/>
  <c r="N553" i="40"/>
  <c r="O553" i="40"/>
  <c r="P553" i="40"/>
  <c r="Q553" i="40"/>
  <c r="R553" i="40"/>
  <c r="J554" i="40"/>
  <c r="K554" i="40"/>
  <c r="L554" i="40"/>
  <c r="M554" i="40"/>
  <c r="N554" i="40"/>
  <c r="O554" i="40"/>
  <c r="P554" i="40"/>
  <c r="Q554" i="40"/>
  <c r="R554" i="40"/>
  <c r="J555" i="40"/>
  <c r="K555" i="40"/>
  <c r="L555" i="40"/>
  <c r="M555" i="40"/>
  <c r="N555" i="40"/>
  <c r="O555" i="40"/>
  <c r="P555" i="40"/>
  <c r="Q555" i="40"/>
  <c r="R555" i="40"/>
  <c r="J556" i="40"/>
  <c r="K556" i="40"/>
  <c r="L556" i="40"/>
  <c r="M556" i="40"/>
  <c r="N556" i="40"/>
  <c r="O556" i="40"/>
  <c r="P556" i="40"/>
  <c r="Q556" i="40"/>
  <c r="R556" i="40"/>
  <c r="J557" i="40"/>
  <c r="K557" i="40"/>
  <c r="L557" i="40"/>
  <c r="M557" i="40"/>
  <c r="N557" i="40"/>
  <c r="O557" i="40"/>
  <c r="P557" i="40"/>
  <c r="Q557" i="40"/>
  <c r="R557" i="40"/>
  <c r="J558" i="40"/>
  <c r="K558" i="40"/>
  <c r="L558" i="40"/>
  <c r="M558" i="40"/>
  <c r="N558" i="40"/>
  <c r="O558" i="40"/>
  <c r="P558" i="40"/>
  <c r="Q558" i="40"/>
  <c r="R558" i="40"/>
  <c r="J559" i="40"/>
  <c r="K559" i="40"/>
  <c r="L559" i="40"/>
  <c r="M559" i="40"/>
  <c r="N559" i="40"/>
  <c r="O559" i="40"/>
  <c r="P559" i="40"/>
  <c r="Q559" i="40"/>
  <c r="R559" i="40"/>
  <c r="J560" i="40"/>
  <c r="K560" i="40"/>
  <c r="L560" i="40"/>
  <c r="M560" i="40"/>
  <c r="N560" i="40"/>
  <c r="O560" i="40"/>
  <c r="P560" i="40"/>
  <c r="Q560" i="40"/>
  <c r="R560" i="40"/>
  <c r="J561" i="40"/>
  <c r="K561" i="40"/>
  <c r="L561" i="40"/>
  <c r="M561" i="40"/>
  <c r="N561" i="40"/>
  <c r="O561" i="40"/>
  <c r="P561" i="40"/>
  <c r="Q561" i="40"/>
  <c r="R561" i="40"/>
  <c r="J562" i="40"/>
  <c r="K562" i="40"/>
  <c r="L562" i="40"/>
  <c r="M562" i="40"/>
  <c r="N562" i="40"/>
  <c r="O562" i="40"/>
  <c r="P562" i="40"/>
  <c r="Q562" i="40"/>
  <c r="R562" i="40"/>
  <c r="J563" i="40"/>
  <c r="K563" i="40"/>
  <c r="L563" i="40"/>
  <c r="M563" i="40"/>
  <c r="N563" i="40"/>
  <c r="O563" i="40"/>
  <c r="P563" i="40"/>
  <c r="Q563" i="40"/>
  <c r="R563" i="40"/>
  <c r="J564" i="40"/>
  <c r="K564" i="40"/>
  <c r="L564" i="40"/>
  <c r="M564" i="40"/>
  <c r="N564" i="40"/>
  <c r="O564" i="40"/>
  <c r="P564" i="40"/>
  <c r="Q564" i="40"/>
  <c r="R564" i="40"/>
  <c r="J565" i="40"/>
  <c r="K565" i="40"/>
  <c r="L565" i="40"/>
  <c r="M565" i="40"/>
  <c r="N565" i="40"/>
  <c r="O565" i="40"/>
  <c r="P565" i="40"/>
  <c r="Q565" i="40"/>
  <c r="R565" i="40"/>
  <c r="J566" i="40"/>
  <c r="K566" i="40"/>
  <c r="L566" i="40"/>
  <c r="M566" i="40"/>
  <c r="N566" i="40"/>
  <c r="O566" i="40"/>
  <c r="P566" i="40"/>
  <c r="Q566" i="40"/>
  <c r="R566" i="40"/>
  <c r="J567" i="40"/>
  <c r="K567" i="40"/>
  <c r="L567" i="40"/>
  <c r="M567" i="40"/>
  <c r="N567" i="40"/>
  <c r="O567" i="40"/>
  <c r="P567" i="40"/>
  <c r="Q567" i="40"/>
  <c r="R567" i="40"/>
  <c r="J568" i="40"/>
  <c r="K568" i="40"/>
  <c r="L568" i="40"/>
  <c r="M568" i="40"/>
  <c r="N568" i="40"/>
  <c r="O568" i="40"/>
  <c r="P568" i="40"/>
  <c r="Q568" i="40"/>
  <c r="R568" i="40"/>
  <c r="J569" i="40"/>
  <c r="K569" i="40"/>
  <c r="L569" i="40"/>
  <c r="M569" i="40"/>
  <c r="N569" i="40"/>
  <c r="O569" i="40"/>
  <c r="P569" i="40"/>
  <c r="Q569" i="40"/>
  <c r="R569" i="40"/>
  <c r="J570" i="40"/>
  <c r="K570" i="40"/>
  <c r="L570" i="40"/>
  <c r="M570" i="40"/>
  <c r="N570" i="40"/>
  <c r="O570" i="40"/>
  <c r="P570" i="40"/>
  <c r="Q570" i="40"/>
  <c r="R570" i="40"/>
  <c r="J571" i="40"/>
  <c r="K571" i="40"/>
  <c r="L571" i="40"/>
  <c r="M571" i="40"/>
  <c r="N571" i="40"/>
  <c r="O571" i="40"/>
  <c r="P571" i="40"/>
  <c r="Q571" i="40"/>
  <c r="R571" i="40"/>
  <c r="J572" i="40"/>
  <c r="K572" i="40"/>
  <c r="L572" i="40"/>
  <c r="M572" i="40"/>
  <c r="N572" i="40"/>
  <c r="O572" i="40"/>
  <c r="P572" i="40"/>
  <c r="Q572" i="40"/>
  <c r="R572" i="40"/>
  <c r="J573" i="40"/>
  <c r="K573" i="40"/>
  <c r="L573" i="40"/>
  <c r="M573" i="40"/>
  <c r="N573" i="40"/>
  <c r="O573" i="40"/>
  <c r="P573" i="40"/>
  <c r="Q573" i="40"/>
  <c r="R573" i="40"/>
  <c r="J574" i="40"/>
  <c r="K574" i="40"/>
  <c r="L574" i="40"/>
  <c r="M574" i="40"/>
  <c r="N574" i="40"/>
  <c r="O574" i="40"/>
  <c r="P574" i="40"/>
  <c r="Q574" i="40"/>
  <c r="R574" i="40"/>
  <c r="J575" i="40"/>
  <c r="K575" i="40"/>
  <c r="L575" i="40"/>
  <c r="M575" i="40"/>
  <c r="N575" i="40"/>
  <c r="O575" i="40"/>
  <c r="P575" i="40"/>
  <c r="Q575" i="40"/>
  <c r="R575" i="40"/>
  <c r="J576" i="40"/>
  <c r="K576" i="40"/>
  <c r="L576" i="40"/>
  <c r="M576" i="40"/>
  <c r="N576" i="40"/>
  <c r="O576" i="40"/>
  <c r="P576" i="40"/>
  <c r="Q576" i="40"/>
  <c r="R576" i="40"/>
  <c r="J577" i="40"/>
  <c r="K577" i="40"/>
  <c r="L577" i="40"/>
  <c r="M577" i="40"/>
  <c r="N577" i="40"/>
  <c r="O577" i="40"/>
  <c r="P577" i="40"/>
  <c r="Q577" i="40"/>
  <c r="R577" i="40"/>
  <c r="J578" i="40"/>
  <c r="K578" i="40"/>
  <c r="L578" i="40"/>
  <c r="M578" i="40"/>
  <c r="N578" i="40"/>
  <c r="O578" i="40"/>
  <c r="P578" i="40"/>
  <c r="Q578" i="40"/>
  <c r="R578" i="40"/>
  <c r="J579" i="40"/>
  <c r="K579" i="40"/>
  <c r="L579" i="40"/>
  <c r="M579" i="40"/>
  <c r="N579" i="40"/>
  <c r="O579" i="40"/>
  <c r="P579" i="40"/>
  <c r="Q579" i="40"/>
  <c r="R579" i="40"/>
  <c r="J580" i="40"/>
  <c r="K580" i="40"/>
  <c r="L580" i="40"/>
  <c r="M580" i="40"/>
  <c r="N580" i="40"/>
  <c r="O580" i="40"/>
  <c r="P580" i="40"/>
  <c r="Q580" i="40"/>
  <c r="R580" i="40"/>
  <c r="J581" i="40"/>
  <c r="K581" i="40"/>
  <c r="L581" i="40"/>
  <c r="M581" i="40"/>
  <c r="N581" i="40"/>
  <c r="O581" i="40"/>
  <c r="P581" i="40"/>
  <c r="Q581" i="40"/>
  <c r="R581" i="40"/>
  <c r="J582" i="40"/>
  <c r="K582" i="40"/>
  <c r="L582" i="40"/>
  <c r="M582" i="40"/>
  <c r="N582" i="40"/>
  <c r="O582" i="40"/>
  <c r="P582" i="40"/>
  <c r="Q582" i="40"/>
  <c r="R582" i="40"/>
  <c r="J583" i="40"/>
  <c r="K583" i="40"/>
  <c r="L583" i="40"/>
  <c r="M583" i="40"/>
  <c r="N583" i="40"/>
  <c r="O583" i="40"/>
  <c r="P583" i="40"/>
  <c r="Q583" i="40"/>
  <c r="R583" i="40"/>
  <c r="J584" i="40"/>
  <c r="K584" i="40"/>
  <c r="L584" i="40"/>
  <c r="M584" i="40"/>
  <c r="N584" i="40"/>
  <c r="O584" i="40"/>
  <c r="P584" i="40"/>
  <c r="Q584" i="40"/>
  <c r="R584" i="40"/>
  <c r="J585" i="40"/>
  <c r="K585" i="40"/>
  <c r="L585" i="40"/>
  <c r="M585" i="40"/>
  <c r="N585" i="40"/>
  <c r="O585" i="40"/>
  <c r="P585" i="40"/>
  <c r="Q585" i="40"/>
  <c r="R585" i="40"/>
  <c r="J586" i="40"/>
  <c r="K586" i="40"/>
  <c r="L586" i="40"/>
  <c r="M586" i="40"/>
  <c r="N586" i="40"/>
  <c r="O586" i="40"/>
  <c r="P586" i="40"/>
  <c r="Q586" i="40"/>
  <c r="R586" i="40"/>
  <c r="J587" i="40"/>
  <c r="K587" i="40"/>
  <c r="L587" i="40"/>
  <c r="M587" i="40"/>
  <c r="N587" i="40"/>
  <c r="O587" i="40"/>
  <c r="P587" i="40"/>
  <c r="Q587" i="40"/>
  <c r="R587" i="40"/>
  <c r="J588" i="40"/>
  <c r="K588" i="40"/>
  <c r="L588" i="40"/>
  <c r="M588" i="40"/>
  <c r="N588" i="40"/>
  <c r="O588" i="40"/>
  <c r="P588" i="40"/>
  <c r="Q588" i="40"/>
  <c r="R588" i="40"/>
  <c r="J589" i="40"/>
  <c r="K589" i="40"/>
  <c r="L589" i="40"/>
  <c r="M589" i="40"/>
  <c r="N589" i="40"/>
  <c r="O589" i="40"/>
  <c r="P589" i="40"/>
  <c r="Q589" i="40"/>
  <c r="R589" i="40"/>
  <c r="J590" i="40"/>
  <c r="K590" i="40"/>
  <c r="L590" i="40"/>
  <c r="M590" i="40"/>
  <c r="N590" i="40"/>
  <c r="O590" i="40"/>
  <c r="P590" i="40"/>
  <c r="Q590" i="40"/>
  <c r="R590" i="40"/>
  <c r="J591" i="40"/>
  <c r="K591" i="40"/>
  <c r="L591" i="40"/>
  <c r="M591" i="40"/>
  <c r="N591" i="40"/>
  <c r="O591" i="40"/>
  <c r="P591" i="40"/>
  <c r="Q591" i="40"/>
  <c r="R591" i="40"/>
  <c r="J592" i="40"/>
  <c r="K592" i="40"/>
  <c r="L592" i="40"/>
  <c r="M592" i="40"/>
  <c r="N592" i="40"/>
  <c r="O592" i="40"/>
  <c r="P592" i="40"/>
  <c r="Q592" i="40"/>
  <c r="R592" i="40"/>
  <c r="J593" i="40"/>
  <c r="K593" i="40"/>
  <c r="L593" i="40"/>
  <c r="M593" i="40"/>
  <c r="N593" i="40"/>
  <c r="O593" i="40"/>
  <c r="P593" i="40"/>
  <c r="Q593" i="40"/>
  <c r="R593" i="40"/>
  <c r="J594" i="40"/>
  <c r="K594" i="40"/>
  <c r="L594" i="40"/>
  <c r="M594" i="40"/>
  <c r="N594" i="40"/>
  <c r="O594" i="40"/>
  <c r="P594" i="40"/>
  <c r="Q594" i="40"/>
  <c r="R594" i="40"/>
  <c r="J595" i="40"/>
  <c r="K595" i="40"/>
  <c r="L595" i="40"/>
  <c r="M595" i="40"/>
  <c r="N595" i="40"/>
  <c r="O595" i="40"/>
  <c r="P595" i="40"/>
  <c r="Q595" i="40"/>
  <c r="R595" i="40"/>
  <c r="J596" i="40"/>
  <c r="K596" i="40"/>
  <c r="L596" i="40"/>
  <c r="M596" i="40"/>
  <c r="N596" i="40"/>
  <c r="O596" i="40"/>
  <c r="P596" i="40"/>
  <c r="Q596" i="40"/>
  <c r="R596" i="40"/>
  <c r="J597" i="40"/>
  <c r="K597" i="40"/>
  <c r="L597" i="40"/>
  <c r="M597" i="40"/>
  <c r="N597" i="40"/>
  <c r="O597" i="40"/>
  <c r="P597" i="40"/>
  <c r="Q597" i="40"/>
  <c r="R597" i="40"/>
  <c r="J598" i="40"/>
  <c r="K598" i="40"/>
  <c r="L598" i="40"/>
  <c r="M598" i="40"/>
  <c r="N598" i="40"/>
  <c r="O598" i="40"/>
  <c r="P598" i="40"/>
  <c r="Q598" i="40"/>
  <c r="R598" i="40"/>
  <c r="J599" i="40"/>
  <c r="K599" i="40"/>
  <c r="L599" i="40"/>
  <c r="M599" i="40"/>
  <c r="N599" i="40"/>
  <c r="O599" i="40"/>
  <c r="P599" i="40"/>
  <c r="Q599" i="40"/>
  <c r="R599" i="40"/>
  <c r="J600" i="40"/>
  <c r="K600" i="40"/>
  <c r="L600" i="40"/>
  <c r="M600" i="40"/>
  <c r="N600" i="40"/>
  <c r="O600" i="40"/>
  <c r="P600" i="40"/>
  <c r="Q600" i="40"/>
  <c r="R600" i="40"/>
  <c r="J601" i="40"/>
  <c r="K601" i="40"/>
  <c r="L601" i="40"/>
  <c r="M601" i="40"/>
  <c r="N601" i="40"/>
  <c r="O601" i="40"/>
  <c r="P601" i="40"/>
  <c r="Q601" i="40"/>
  <c r="R601" i="40"/>
  <c r="J602" i="40"/>
  <c r="K602" i="40"/>
  <c r="L602" i="40"/>
  <c r="M602" i="40"/>
  <c r="N602" i="40"/>
  <c r="O602" i="40"/>
  <c r="P602" i="40"/>
  <c r="Q602" i="40"/>
  <c r="R602" i="40"/>
  <c r="J603" i="40"/>
  <c r="K603" i="40"/>
  <c r="L603" i="40"/>
  <c r="M603" i="40"/>
  <c r="N603" i="40"/>
  <c r="O603" i="40"/>
  <c r="P603" i="40"/>
  <c r="Q603" i="40"/>
  <c r="R603" i="40"/>
  <c r="J604" i="40"/>
  <c r="K604" i="40"/>
  <c r="L604" i="40"/>
  <c r="M604" i="40"/>
  <c r="N604" i="40"/>
  <c r="O604" i="40"/>
  <c r="P604" i="40"/>
  <c r="Q604" i="40"/>
  <c r="R604" i="40"/>
  <c r="J605" i="40"/>
  <c r="K605" i="40"/>
  <c r="L605" i="40"/>
  <c r="M605" i="40"/>
  <c r="N605" i="40"/>
  <c r="O605" i="40"/>
  <c r="P605" i="40"/>
  <c r="Q605" i="40"/>
  <c r="R605" i="40"/>
  <c r="J606" i="40"/>
  <c r="K606" i="40"/>
  <c r="L606" i="40"/>
  <c r="M606" i="40"/>
  <c r="N606" i="40"/>
  <c r="O606" i="40"/>
  <c r="P606" i="40"/>
  <c r="Q606" i="40"/>
  <c r="R606" i="40"/>
  <c r="J607" i="40"/>
  <c r="K607" i="40"/>
  <c r="L607" i="40"/>
  <c r="M607" i="40"/>
  <c r="N607" i="40"/>
  <c r="O607" i="40"/>
  <c r="P607" i="40"/>
  <c r="Q607" i="40"/>
  <c r="R607" i="40"/>
  <c r="J608" i="40"/>
  <c r="K608" i="40"/>
  <c r="L608" i="40"/>
  <c r="M608" i="40"/>
  <c r="N608" i="40"/>
  <c r="O608" i="40"/>
  <c r="P608" i="40"/>
  <c r="Q608" i="40"/>
  <c r="R608" i="40"/>
  <c r="J609" i="40"/>
  <c r="K609" i="40"/>
  <c r="L609" i="40"/>
  <c r="M609" i="40"/>
  <c r="N609" i="40"/>
  <c r="O609" i="40"/>
  <c r="P609" i="40"/>
  <c r="Q609" i="40"/>
  <c r="R609" i="40"/>
  <c r="J610" i="40"/>
  <c r="K610" i="40"/>
  <c r="L610" i="40"/>
  <c r="M610" i="40"/>
  <c r="N610" i="40"/>
  <c r="O610" i="40"/>
  <c r="P610" i="40"/>
  <c r="Q610" i="40"/>
  <c r="R610" i="40"/>
  <c r="J611" i="40"/>
  <c r="K611" i="40"/>
  <c r="L611" i="40"/>
  <c r="M611" i="40"/>
  <c r="N611" i="40"/>
  <c r="O611" i="40"/>
  <c r="P611" i="40"/>
  <c r="Q611" i="40"/>
  <c r="R611" i="40"/>
  <c r="J612" i="40"/>
  <c r="K612" i="40"/>
  <c r="L612" i="40"/>
  <c r="M612" i="40"/>
  <c r="N612" i="40"/>
  <c r="O612" i="40"/>
  <c r="P612" i="40"/>
  <c r="Q612" i="40"/>
  <c r="R612" i="40"/>
  <c r="J613" i="40"/>
  <c r="K613" i="40"/>
  <c r="L613" i="40"/>
  <c r="M613" i="40"/>
  <c r="N613" i="40"/>
  <c r="O613" i="40"/>
  <c r="P613" i="40"/>
  <c r="Q613" i="40"/>
  <c r="R613" i="40"/>
  <c r="J614" i="40"/>
  <c r="K614" i="40"/>
  <c r="L614" i="40"/>
  <c r="M614" i="40"/>
  <c r="N614" i="40"/>
  <c r="O614" i="40"/>
  <c r="P614" i="40"/>
  <c r="Q614" i="40"/>
  <c r="R614" i="40"/>
  <c r="J615" i="40"/>
  <c r="K615" i="40"/>
  <c r="L615" i="40"/>
  <c r="M615" i="40"/>
  <c r="N615" i="40"/>
  <c r="O615" i="40"/>
  <c r="P615" i="40"/>
  <c r="Q615" i="40"/>
  <c r="R615" i="40"/>
  <c r="J616" i="40"/>
  <c r="K616" i="40"/>
  <c r="L616" i="40"/>
  <c r="M616" i="40"/>
  <c r="N616" i="40"/>
  <c r="O616" i="40"/>
  <c r="P616" i="40"/>
  <c r="Q616" i="40"/>
  <c r="R616" i="40"/>
  <c r="J617" i="40"/>
  <c r="K617" i="40"/>
  <c r="L617" i="40"/>
  <c r="M617" i="40"/>
  <c r="N617" i="40"/>
  <c r="O617" i="40"/>
  <c r="P617" i="40"/>
  <c r="Q617" i="40"/>
  <c r="R617" i="40"/>
  <c r="J618" i="40"/>
  <c r="K618" i="40"/>
  <c r="L618" i="40"/>
  <c r="M618" i="40"/>
  <c r="N618" i="40"/>
  <c r="O618" i="40"/>
  <c r="P618" i="40"/>
  <c r="Q618" i="40"/>
  <c r="R618" i="40"/>
  <c r="J619" i="40"/>
  <c r="K619" i="40"/>
  <c r="L619" i="40"/>
  <c r="M619" i="40"/>
  <c r="N619" i="40"/>
  <c r="O619" i="40"/>
  <c r="P619" i="40"/>
  <c r="Q619" i="40"/>
  <c r="R619" i="40"/>
  <c r="J620" i="40"/>
  <c r="K620" i="40"/>
  <c r="L620" i="40"/>
  <c r="M620" i="40"/>
  <c r="N620" i="40"/>
  <c r="O620" i="40"/>
  <c r="P620" i="40"/>
  <c r="Q620" i="40"/>
  <c r="R620" i="40"/>
  <c r="J621" i="40"/>
  <c r="K621" i="40"/>
  <c r="L621" i="40"/>
  <c r="M621" i="40"/>
  <c r="N621" i="40"/>
  <c r="O621" i="40"/>
  <c r="P621" i="40"/>
  <c r="Q621" i="40"/>
  <c r="R621" i="40"/>
  <c r="J622" i="40"/>
  <c r="K622" i="40"/>
  <c r="L622" i="40"/>
  <c r="M622" i="40"/>
  <c r="N622" i="40"/>
  <c r="O622" i="40"/>
  <c r="P622" i="40"/>
  <c r="Q622" i="40"/>
  <c r="R622" i="40"/>
  <c r="J623" i="40"/>
  <c r="K623" i="40"/>
  <c r="L623" i="40"/>
  <c r="M623" i="40"/>
  <c r="N623" i="40"/>
  <c r="O623" i="40"/>
  <c r="P623" i="40"/>
  <c r="Q623" i="40"/>
  <c r="R623" i="40"/>
  <c r="J624" i="40"/>
  <c r="K624" i="40"/>
  <c r="L624" i="40"/>
  <c r="M624" i="40"/>
  <c r="N624" i="40"/>
  <c r="O624" i="40"/>
  <c r="P624" i="40"/>
  <c r="Q624" i="40"/>
  <c r="R624" i="40"/>
  <c r="J625" i="40"/>
  <c r="K625" i="40"/>
  <c r="L625" i="40"/>
  <c r="M625" i="40"/>
  <c r="N625" i="40"/>
  <c r="O625" i="40"/>
  <c r="P625" i="40"/>
  <c r="Q625" i="40"/>
  <c r="R625" i="40"/>
  <c r="J626" i="40"/>
  <c r="K626" i="40"/>
  <c r="L626" i="40"/>
  <c r="M626" i="40"/>
  <c r="N626" i="40"/>
  <c r="O626" i="40"/>
  <c r="P626" i="40"/>
  <c r="Q626" i="40"/>
  <c r="R626" i="40"/>
  <c r="J627" i="40"/>
  <c r="K627" i="40"/>
  <c r="L627" i="40"/>
  <c r="M627" i="40"/>
  <c r="N627" i="40"/>
  <c r="O627" i="40"/>
  <c r="P627" i="40"/>
  <c r="Q627" i="40"/>
  <c r="R627" i="40"/>
  <c r="J628" i="40"/>
  <c r="K628" i="40"/>
  <c r="L628" i="40"/>
  <c r="M628" i="40"/>
  <c r="N628" i="40"/>
  <c r="O628" i="40"/>
  <c r="P628" i="40"/>
  <c r="Q628" i="40"/>
  <c r="R628" i="40"/>
  <c r="J629" i="40"/>
  <c r="K629" i="40"/>
  <c r="L629" i="40"/>
  <c r="M629" i="40"/>
  <c r="N629" i="40"/>
  <c r="O629" i="40"/>
  <c r="P629" i="40"/>
  <c r="Q629" i="40"/>
  <c r="R629" i="40"/>
  <c r="J630" i="40"/>
  <c r="K630" i="40"/>
  <c r="L630" i="40"/>
  <c r="M630" i="40"/>
  <c r="N630" i="40"/>
  <c r="O630" i="40"/>
  <c r="P630" i="40"/>
  <c r="Q630" i="40"/>
  <c r="R630" i="40"/>
  <c r="J631" i="40"/>
  <c r="K631" i="40"/>
  <c r="L631" i="40"/>
  <c r="M631" i="40"/>
  <c r="N631" i="40"/>
  <c r="O631" i="40"/>
  <c r="P631" i="40"/>
  <c r="Q631" i="40"/>
  <c r="R631" i="40"/>
  <c r="J632" i="40"/>
  <c r="K632" i="40"/>
  <c r="L632" i="40"/>
  <c r="M632" i="40"/>
  <c r="N632" i="40"/>
  <c r="O632" i="40"/>
  <c r="P632" i="40"/>
  <c r="Q632" i="40"/>
  <c r="R632" i="40"/>
  <c r="J633" i="40"/>
  <c r="K633" i="40"/>
  <c r="L633" i="40"/>
  <c r="M633" i="40"/>
  <c r="N633" i="40"/>
  <c r="O633" i="40"/>
  <c r="P633" i="40"/>
  <c r="Q633" i="40"/>
  <c r="R633" i="40"/>
  <c r="J634" i="40"/>
  <c r="K634" i="40"/>
  <c r="L634" i="40"/>
  <c r="M634" i="40"/>
  <c r="N634" i="40"/>
  <c r="O634" i="40"/>
  <c r="P634" i="40"/>
  <c r="Q634" i="40"/>
  <c r="R634" i="40"/>
  <c r="J635" i="40"/>
  <c r="K635" i="40"/>
  <c r="L635" i="40"/>
  <c r="M635" i="40"/>
  <c r="N635" i="40"/>
  <c r="O635" i="40"/>
  <c r="P635" i="40"/>
  <c r="Q635" i="40"/>
  <c r="R635" i="40"/>
  <c r="J636" i="40"/>
  <c r="K636" i="40"/>
  <c r="L636" i="40"/>
  <c r="M636" i="40"/>
  <c r="N636" i="40"/>
  <c r="O636" i="40"/>
  <c r="P636" i="40"/>
  <c r="Q636" i="40"/>
  <c r="R636" i="40"/>
  <c r="J637" i="40"/>
  <c r="K637" i="40"/>
  <c r="L637" i="40"/>
  <c r="M637" i="40"/>
  <c r="N637" i="40"/>
  <c r="O637" i="40"/>
  <c r="P637" i="40"/>
  <c r="Q637" i="40"/>
  <c r="R637" i="40"/>
  <c r="J638" i="40"/>
  <c r="K638" i="40"/>
  <c r="L638" i="40"/>
  <c r="M638" i="40"/>
  <c r="N638" i="40"/>
  <c r="O638" i="40"/>
  <c r="P638" i="40"/>
  <c r="Q638" i="40"/>
  <c r="R638" i="40"/>
  <c r="J639" i="40"/>
  <c r="K639" i="40"/>
  <c r="L639" i="40"/>
  <c r="M639" i="40"/>
  <c r="N639" i="40"/>
  <c r="O639" i="40"/>
  <c r="P639" i="40"/>
  <c r="Q639" i="40"/>
  <c r="R639" i="40"/>
  <c r="J640" i="40"/>
  <c r="K640" i="40"/>
  <c r="L640" i="40"/>
  <c r="M640" i="40"/>
  <c r="N640" i="40"/>
  <c r="O640" i="40"/>
  <c r="P640" i="40"/>
  <c r="Q640" i="40"/>
  <c r="R640" i="40"/>
  <c r="J641" i="40"/>
  <c r="K641" i="40"/>
  <c r="L641" i="40"/>
  <c r="M641" i="40"/>
  <c r="N641" i="40"/>
  <c r="O641" i="40"/>
  <c r="P641" i="40"/>
  <c r="Q641" i="40"/>
  <c r="R641" i="40"/>
  <c r="J642" i="40"/>
  <c r="K642" i="40"/>
  <c r="L642" i="40"/>
  <c r="M642" i="40"/>
  <c r="N642" i="40"/>
  <c r="O642" i="40"/>
  <c r="P642" i="40"/>
  <c r="Q642" i="40"/>
  <c r="R642" i="40"/>
  <c r="J643" i="40"/>
  <c r="K643" i="40"/>
  <c r="L643" i="40"/>
  <c r="M643" i="40"/>
  <c r="N643" i="40"/>
  <c r="O643" i="40"/>
  <c r="P643" i="40"/>
  <c r="Q643" i="40"/>
  <c r="R643" i="40"/>
  <c r="J644" i="40"/>
  <c r="K644" i="40"/>
  <c r="L644" i="40"/>
  <c r="M644" i="40"/>
  <c r="N644" i="40"/>
  <c r="O644" i="40"/>
  <c r="P644" i="40"/>
  <c r="Q644" i="40"/>
  <c r="R644" i="40"/>
  <c r="J645" i="40"/>
  <c r="K645" i="40"/>
  <c r="L645" i="40"/>
  <c r="M645" i="40"/>
  <c r="N645" i="40"/>
  <c r="O645" i="40"/>
  <c r="P645" i="40"/>
  <c r="Q645" i="40"/>
  <c r="R645" i="40"/>
  <c r="J646" i="40"/>
  <c r="K646" i="40"/>
  <c r="L646" i="40"/>
  <c r="M646" i="40"/>
  <c r="N646" i="40"/>
  <c r="O646" i="40"/>
  <c r="P646" i="40"/>
  <c r="Q646" i="40"/>
  <c r="R646" i="40"/>
  <c r="J647" i="40"/>
  <c r="K647" i="40"/>
  <c r="L647" i="40"/>
  <c r="M647" i="40"/>
  <c r="N647" i="40"/>
  <c r="O647" i="40"/>
  <c r="P647" i="40"/>
  <c r="Q647" i="40"/>
  <c r="R647" i="40"/>
  <c r="J648" i="40"/>
  <c r="K648" i="40"/>
  <c r="L648" i="40"/>
  <c r="M648" i="40"/>
  <c r="N648" i="40"/>
  <c r="O648" i="40"/>
  <c r="P648" i="40"/>
  <c r="Q648" i="40"/>
  <c r="R648" i="40"/>
  <c r="J649" i="40"/>
  <c r="K649" i="40"/>
  <c r="L649" i="40"/>
  <c r="M649" i="40"/>
  <c r="N649" i="40"/>
  <c r="O649" i="40"/>
  <c r="P649" i="40"/>
  <c r="Q649" i="40"/>
  <c r="R649" i="40"/>
  <c r="J650" i="40"/>
  <c r="K650" i="40"/>
  <c r="L650" i="40"/>
  <c r="M650" i="40"/>
  <c r="N650" i="40"/>
  <c r="O650" i="40"/>
  <c r="P650" i="40"/>
  <c r="Q650" i="40"/>
  <c r="R650" i="40"/>
  <c r="J651" i="40"/>
  <c r="K651" i="40"/>
  <c r="L651" i="40"/>
  <c r="M651" i="40"/>
  <c r="N651" i="40"/>
  <c r="O651" i="40"/>
  <c r="P651" i="40"/>
  <c r="Q651" i="40"/>
  <c r="R651" i="40"/>
  <c r="J652" i="40"/>
  <c r="K652" i="40"/>
  <c r="L652" i="40"/>
  <c r="M652" i="40"/>
  <c r="N652" i="40"/>
  <c r="O652" i="40"/>
  <c r="P652" i="40"/>
  <c r="Q652" i="40"/>
  <c r="R652" i="40"/>
  <c r="J653" i="40"/>
  <c r="K653" i="40"/>
  <c r="L653" i="40"/>
  <c r="M653" i="40"/>
  <c r="N653" i="40"/>
  <c r="O653" i="40"/>
  <c r="P653" i="40"/>
  <c r="Q653" i="40"/>
  <c r="R653" i="40"/>
  <c r="J654" i="40"/>
  <c r="K654" i="40"/>
  <c r="L654" i="40"/>
  <c r="M654" i="40"/>
  <c r="N654" i="40"/>
  <c r="O654" i="40"/>
  <c r="P654" i="40"/>
  <c r="Q654" i="40"/>
  <c r="R654" i="40"/>
  <c r="J655" i="40"/>
  <c r="K655" i="40"/>
  <c r="L655" i="40"/>
  <c r="M655" i="40"/>
  <c r="N655" i="40"/>
  <c r="O655" i="40"/>
  <c r="P655" i="40"/>
  <c r="Q655" i="40"/>
  <c r="R655" i="40"/>
  <c r="J656" i="40"/>
  <c r="K656" i="40"/>
  <c r="L656" i="40"/>
  <c r="M656" i="40"/>
  <c r="N656" i="40"/>
  <c r="O656" i="40"/>
  <c r="P656" i="40"/>
  <c r="Q656" i="40"/>
  <c r="R656" i="40"/>
  <c r="J657" i="40"/>
  <c r="K657" i="40"/>
  <c r="L657" i="40"/>
  <c r="M657" i="40"/>
  <c r="N657" i="40"/>
  <c r="O657" i="40"/>
  <c r="P657" i="40"/>
  <c r="Q657" i="40"/>
  <c r="R657" i="40"/>
  <c r="J658" i="40"/>
  <c r="K658" i="40"/>
  <c r="L658" i="40"/>
  <c r="M658" i="40"/>
  <c r="N658" i="40"/>
  <c r="O658" i="40"/>
  <c r="P658" i="40"/>
  <c r="Q658" i="40"/>
  <c r="R658" i="40"/>
  <c r="J659" i="40"/>
  <c r="K659" i="40"/>
  <c r="L659" i="40"/>
  <c r="M659" i="40"/>
  <c r="N659" i="40"/>
  <c r="O659" i="40"/>
  <c r="P659" i="40"/>
  <c r="Q659" i="40"/>
  <c r="R659" i="40"/>
  <c r="J660" i="40"/>
  <c r="K660" i="40"/>
  <c r="L660" i="40"/>
  <c r="M660" i="40"/>
  <c r="N660" i="40"/>
  <c r="O660" i="40"/>
  <c r="P660" i="40"/>
  <c r="Q660" i="40"/>
  <c r="R660" i="40"/>
  <c r="J661" i="40"/>
  <c r="K661" i="40"/>
  <c r="L661" i="40"/>
  <c r="M661" i="40"/>
  <c r="N661" i="40"/>
  <c r="O661" i="40"/>
  <c r="P661" i="40"/>
  <c r="Q661" i="40"/>
  <c r="R661" i="40"/>
  <c r="J662" i="40"/>
  <c r="K662" i="40"/>
  <c r="L662" i="40"/>
  <c r="M662" i="40"/>
  <c r="N662" i="40"/>
  <c r="O662" i="40"/>
  <c r="P662" i="40"/>
  <c r="Q662" i="40"/>
  <c r="R662" i="40"/>
  <c r="J663" i="40"/>
  <c r="K663" i="40"/>
  <c r="L663" i="40"/>
  <c r="M663" i="40"/>
  <c r="N663" i="40"/>
  <c r="O663" i="40"/>
  <c r="P663" i="40"/>
  <c r="Q663" i="40"/>
  <c r="R663" i="40"/>
  <c r="J664" i="40"/>
  <c r="K664" i="40"/>
  <c r="L664" i="40"/>
  <c r="M664" i="40"/>
  <c r="N664" i="40"/>
  <c r="O664" i="40"/>
  <c r="P664" i="40"/>
  <c r="Q664" i="40"/>
  <c r="R664" i="40"/>
  <c r="J665" i="40"/>
  <c r="K665" i="40"/>
  <c r="L665" i="40"/>
  <c r="M665" i="40"/>
  <c r="N665" i="40"/>
  <c r="O665" i="40"/>
  <c r="P665" i="40"/>
  <c r="Q665" i="40"/>
  <c r="R665" i="40"/>
  <c r="J666" i="40"/>
  <c r="K666" i="40"/>
  <c r="L666" i="40"/>
  <c r="M666" i="40"/>
  <c r="N666" i="40"/>
  <c r="O666" i="40"/>
  <c r="P666" i="40"/>
  <c r="Q666" i="40"/>
  <c r="R666" i="40"/>
  <c r="J667" i="40"/>
  <c r="K667" i="40"/>
  <c r="L667" i="40"/>
  <c r="M667" i="40"/>
  <c r="N667" i="40"/>
  <c r="O667" i="40"/>
  <c r="P667" i="40"/>
  <c r="Q667" i="40"/>
  <c r="R667" i="40"/>
  <c r="J668" i="40"/>
  <c r="K668" i="40"/>
  <c r="L668" i="40"/>
  <c r="M668" i="40"/>
  <c r="N668" i="40"/>
  <c r="O668" i="40"/>
  <c r="P668" i="40"/>
  <c r="Q668" i="40"/>
  <c r="R668" i="40"/>
  <c r="J669" i="40"/>
  <c r="K669" i="40"/>
  <c r="L669" i="40"/>
  <c r="M669" i="40"/>
  <c r="N669" i="40"/>
  <c r="O669" i="40"/>
  <c r="P669" i="40"/>
  <c r="Q669" i="40"/>
  <c r="R669" i="40"/>
  <c r="J670" i="40"/>
  <c r="K670" i="40"/>
  <c r="L670" i="40"/>
  <c r="M670" i="40"/>
  <c r="N670" i="40"/>
  <c r="O670" i="40"/>
  <c r="P670" i="40"/>
  <c r="Q670" i="40"/>
  <c r="R670" i="40"/>
  <c r="J671" i="40"/>
  <c r="K671" i="40"/>
  <c r="L671" i="40"/>
  <c r="M671" i="40"/>
  <c r="N671" i="40"/>
  <c r="O671" i="40"/>
  <c r="P671" i="40"/>
  <c r="Q671" i="40"/>
  <c r="R671" i="40"/>
  <c r="J672" i="40"/>
  <c r="K672" i="40"/>
  <c r="L672" i="40"/>
  <c r="M672" i="40"/>
  <c r="N672" i="40"/>
  <c r="O672" i="40"/>
  <c r="P672" i="40"/>
  <c r="Q672" i="40"/>
  <c r="R672" i="40"/>
  <c r="J673" i="40"/>
  <c r="K673" i="40"/>
  <c r="L673" i="40"/>
  <c r="M673" i="40"/>
  <c r="N673" i="40"/>
  <c r="O673" i="40"/>
  <c r="P673" i="40"/>
  <c r="Q673" i="40"/>
  <c r="R673" i="40"/>
  <c r="J674" i="40"/>
  <c r="K674" i="40"/>
  <c r="L674" i="40"/>
  <c r="M674" i="40"/>
  <c r="N674" i="40"/>
  <c r="O674" i="40"/>
  <c r="P674" i="40"/>
  <c r="Q674" i="40"/>
  <c r="R674" i="40"/>
  <c r="J675" i="40"/>
  <c r="K675" i="40"/>
  <c r="L675" i="40"/>
  <c r="M675" i="40"/>
  <c r="N675" i="40"/>
  <c r="O675" i="40"/>
  <c r="P675" i="40"/>
  <c r="Q675" i="40"/>
  <c r="R675" i="40"/>
  <c r="J676" i="40"/>
  <c r="K676" i="40"/>
  <c r="L676" i="40"/>
  <c r="M676" i="40"/>
  <c r="N676" i="40"/>
  <c r="O676" i="40"/>
  <c r="P676" i="40"/>
  <c r="Q676" i="40"/>
  <c r="R676" i="40"/>
  <c r="J677" i="40"/>
  <c r="K677" i="40"/>
  <c r="L677" i="40"/>
  <c r="M677" i="40"/>
  <c r="N677" i="40"/>
  <c r="O677" i="40"/>
  <c r="P677" i="40"/>
  <c r="Q677" i="40"/>
  <c r="R677" i="40"/>
  <c r="J678" i="40"/>
  <c r="K678" i="40"/>
  <c r="L678" i="40"/>
  <c r="M678" i="40"/>
  <c r="N678" i="40"/>
  <c r="O678" i="40"/>
  <c r="P678" i="40"/>
  <c r="Q678" i="40"/>
  <c r="R678" i="40"/>
  <c r="J679" i="40"/>
  <c r="K679" i="40"/>
  <c r="L679" i="40"/>
  <c r="M679" i="40"/>
  <c r="N679" i="40"/>
  <c r="O679" i="40"/>
  <c r="P679" i="40"/>
  <c r="Q679" i="40"/>
  <c r="R679" i="40"/>
  <c r="J680" i="40"/>
  <c r="K680" i="40"/>
  <c r="L680" i="40"/>
  <c r="M680" i="40"/>
  <c r="N680" i="40"/>
  <c r="O680" i="40"/>
  <c r="P680" i="40"/>
  <c r="Q680" i="40"/>
  <c r="R680" i="40"/>
  <c r="J681" i="40"/>
  <c r="K681" i="40"/>
  <c r="L681" i="40"/>
  <c r="M681" i="40"/>
  <c r="N681" i="40"/>
  <c r="O681" i="40"/>
  <c r="P681" i="40"/>
  <c r="Q681" i="40"/>
  <c r="R681" i="40"/>
  <c r="J682" i="40"/>
  <c r="K682" i="40"/>
  <c r="L682" i="40"/>
  <c r="M682" i="40"/>
  <c r="N682" i="40"/>
  <c r="O682" i="40"/>
  <c r="P682" i="40"/>
  <c r="Q682" i="40"/>
  <c r="R682" i="40"/>
  <c r="J683" i="40"/>
  <c r="K683" i="40"/>
  <c r="L683" i="40"/>
  <c r="M683" i="40"/>
  <c r="N683" i="40"/>
  <c r="O683" i="40"/>
  <c r="P683" i="40"/>
  <c r="Q683" i="40"/>
  <c r="R683" i="40"/>
  <c r="J684" i="40"/>
  <c r="K684" i="40"/>
  <c r="L684" i="40"/>
  <c r="M684" i="40"/>
  <c r="N684" i="40"/>
  <c r="O684" i="40"/>
  <c r="P684" i="40"/>
  <c r="Q684" i="40"/>
  <c r="R684" i="40"/>
  <c r="J685" i="40"/>
  <c r="K685" i="40"/>
  <c r="L685" i="40"/>
  <c r="M685" i="40"/>
  <c r="N685" i="40"/>
  <c r="O685" i="40"/>
  <c r="P685" i="40"/>
  <c r="Q685" i="40"/>
  <c r="R685" i="40"/>
  <c r="J686" i="40"/>
  <c r="K686" i="40"/>
  <c r="L686" i="40"/>
  <c r="M686" i="40"/>
  <c r="N686" i="40"/>
  <c r="O686" i="40"/>
  <c r="P686" i="40"/>
  <c r="Q686" i="40"/>
  <c r="R686" i="40"/>
  <c r="J687" i="40"/>
  <c r="K687" i="40"/>
  <c r="L687" i="40"/>
  <c r="M687" i="40"/>
  <c r="N687" i="40"/>
  <c r="O687" i="40"/>
  <c r="P687" i="40"/>
  <c r="Q687" i="40"/>
  <c r="R687" i="40"/>
  <c r="J688" i="40"/>
  <c r="K688" i="40"/>
  <c r="L688" i="40"/>
  <c r="M688" i="40"/>
  <c r="N688" i="40"/>
  <c r="O688" i="40"/>
  <c r="P688" i="40"/>
  <c r="Q688" i="40"/>
  <c r="R688" i="40"/>
  <c r="J689" i="40"/>
  <c r="K689" i="40"/>
  <c r="L689" i="40"/>
  <c r="M689" i="40"/>
  <c r="N689" i="40"/>
  <c r="O689" i="40"/>
  <c r="P689" i="40"/>
  <c r="Q689" i="40"/>
  <c r="R689" i="40"/>
  <c r="J690" i="40"/>
  <c r="K690" i="40"/>
  <c r="L690" i="40"/>
  <c r="M690" i="40"/>
  <c r="N690" i="40"/>
  <c r="O690" i="40"/>
  <c r="P690" i="40"/>
  <c r="Q690" i="40"/>
  <c r="R690" i="40"/>
  <c r="J691" i="40"/>
  <c r="K691" i="40"/>
  <c r="L691" i="40"/>
  <c r="M691" i="40"/>
  <c r="N691" i="40"/>
  <c r="O691" i="40"/>
  <c r="P691" i="40"/>
  <c r="Q691" i="40"/>
  <c r="R691" i="40"/>
  <c r="J692" i="40"/>
  <c r="K692" i="40"/>
  <c r="L692" i="40"/>
  <c r="M692" i="40"/>
  <c r="N692" i="40"/>
  <c r="O692" i="40"/>
  <c r="P692" i="40"/>
  <c r="Q692" i="40"/>
  <c r="R692" i="40"/>
  <c r="J693" i="40"/>
  <c r="K693" i="40"/>
  <c r="L693" i="40"/>
  <c r="M693" i="40"/>
  <c r="N693" i="40"/>
  <c r="O693" i="40"/>
  <c r="P693" i="40"/>
  <c r="Q693" i="40"/>
  <c r="R693" i="40"/>
  <c r="J694" i="40"/>
  <c r="K694" i="40"/>
  <c r="L694" i="40"/>
  <c r="M694" i="40"/>
  <c r="N694" i="40"/>
  <c r="O694" i="40"/>
  <c r="P694" i="40"/>
  <c r="Q694" i="40"/>
  <c r="R694" i="40"/>
  <c r="J695" i="40"/>
  <c r="K695" i="40"/>
  <c r="L695" i="40"/>
  <c r="M695" i="40"/>
  <c r="N695" i="40"/>
  <c r="O695" i="40"/>
  <c r="P695" i="40"/>
  <c r="Q695" i="40"/>
  <c r="R695" i="40"/>
  <c r="J696" i="40"/>
  <c r="K696" i="40"/>
  <c r="L696" i="40"/>
  <c r="M696" i="40"/>
  <c r="N696" i="40"/>
  <c r="O696" i="40"/>
  <c r="P696" i="40"/>
  <c r="Q696" i="40"/>
  <c r="R696" i="40"/>
  <c r="J697" i="40"/>
  <c r="K697" i="40"/>
  <c r="L697" i="40"/>
  <c r="M697" i="40"/>
  <c r="N697" i="40"/>
  <c r="O697" i="40"/>
  <c r="P697" i="40"/>
  <c r="Q697" i="40"/>
  <c r="R697" i="40"/>
  <c r="J698" i="40"/>
  <c r="K698" i="40"/>
  <c r="L698" i="40"/>
  <c r="M698" i="40"/>
  <c r="N698" i="40"/>
  <c r="O698" i="40"/>
  <c r="P698" i="40"/>
  <c r="Q698" i="40"/>
  <c r="R698" i="40"/>
  <c r="J699" i="40"/>
  <c r="K699" i="40"/>
  <c r="L699" i="40"/>
  <c r="M699" i="40"/>
  <c r="N699" i="40"/>
  <c r="O699" i="40"/>
  <c r="P699" i="40"/>
  <c r="Q699" i="40"/>
  <c r="R699" i="40"/>
  <c r="J700" i="40"/>
  <c r="K700" i="40"/>
  <c r="L700" i="40"/>
  <c r="M700" i="40"/>
  <c r="N700" i="40"/>
  <c r="O700" i="40"/>
  <c r="P700" i="40"/>
  <c r="Q700" i="40"/>
  <c r="R700" i="40"/>
  <c r="J701" i="40"/>
  <c r="K701" i="40"/>
  <c r="L701" i="40"/>
  <c r="M701" i="40"/>
  <c r="N701" i="40"/>
  <c r="O701" i="40"/>
  <c r="P701" i="40"/>
  <c r="Q701" i="40"/>
  <c r="R701" i="40"/>
  <c r="J702" i="40"/>
  <c r="K702" i="40"/>
  <c r="L702" i="40"/>
  <c r="M702" i="40"/>
  <c r="N702" i="40"/>
  <c r="O702" i="40"/>
  <c r="P702" i="40"/>
  <c r="Q702" i="40"/>
  <c r="R702" i="40"/>
  <c r="J703" i="40"/>
  <c r="K703" i="40"/>
  <c r="L703" i="40"/>
  <c r="M703" i="40"/>
  <c r="N703" i="40"/>
  <c r="O703" i="40"/>
  <c r="P703" i="40"/>
  <c r="Q703" i="40"/>
  <c r="R703" i="40"/>
  <c r="J704" i="40"/>
  <c r="K704" i="40"/>
  <c r="L704" i="40"/>
  <c r="M704" i="40"/>
  <c r="N704" i="40"/>
  <c r="O704" i="40"/>
  <c r="P704" i="40"/>
  <c r="Q704" i="40"/>
  <c r="R704" i="40"/>
  <c r="J705" i="40"/>
  <c r="K705" i="40"/>
  <c r="L705" i="40"/>
  <c r="M705" i="40"/>
  <c r="N705" i="40"/>
  <c r="O705" i="40"/>
  <c r="P705" i="40"/>
  <c r="Q705" i="40"/>
  <c r="R705" i="40"/>
  <c r="J706" i="40"/>
  <c r="K706" i="40"/>
  <c r="L706" i="40"/>
  <c r="M706" i="40"/>
  <c r="N706" i="40"/>
  <c r="O706" i="40"/>
  <c r="P706" i="40"/>
  <c r="Q706" i="40"/>
  <c r="R706" i="40"/>
  <c r="J707" i="40"/>
  <c r="K707" i="40"/>
  <c r="L707" i="40"/>
  <c r="M707" i="40"/>
  <c r="N707" i="40"/>
  <c r="O707" i="40"/>
  <c r="P707" i="40"/>
  <c r="Q707" i="40"/>
  <c r="R707" i="40"/>
  <c r="J708" i="40"/>
  <c r="K708" i="40"/>
  <c r="L708" i="40"/>
  <c r="M708" i="40"/>
  <c r="N708" i="40"/>
  <c r="O708" i="40"/>
  <c r="P708" i="40"/>
  <c r="Q708" i="40"/>
  <c r="R708" i="40"/>
  <c r="J709" i="40"/>
  <c r="K709" i="40"/>
  <c r="L709" i="40"/>
  <c r="M709" i="40"/>
  <c r="N709" i="40"/>
  <c r="O709" i="40"/>
  <c r="P709" i="40"/>
  <c r="Q709" i="40"/>
  <c r="R709" i="40"/>
  <c r="J710" i="40"/>
  <c r="K710" i="40"/>
  <c r="L710" i="40"/>
  <c r="M710" i="40"/>
  <c r="N710" i="40"/>
  <c r="O710" i="40"/>
  <c r="P710" i="40"/>
  <c r="Q710" i="40"/>
  <c r="R710" i="40"/>
  <c r="J711" i="40"/>
  <c r="K711" i="40"/>
  <c r="L711" i="40"/>
  <c r="M711" i="40"/>
  <c r="N711" i="40"/>
  <c r="O711" i="40"/>
  <c r="P711" i="40"/>
  <c r="Q711" i="40"/>
  <c r="R711" i="40"/>
  <c r="J712" i="40"/>
  <c r="K712" i="40"/>
  <c r="L712" i="40"/>
  <c r="M712" i="40"/>
  <c r="N712" i="40"/>
  <c r="O712" i="40"/>
  <c r="P712" i="40"/>
  <c r="Q712" i="40"/>
  <c r="R712" i="40"/>
  <c r="J713" i="40"/>
  <c r="K713" i="40"/>
  <c r="L713" i="40"/>
  <c r="M713" i="40"/>
  <c r="N713" i="40"/>
  <c r="O713" i="40"/>
  <c r="P713" i="40"/>
  <c r="Q713" i="40"/>
  <c r="R713" i="40"/>
  <c r="J714" i="40"/>
  <c r="K714" i="40"/>
  <c r="L714" i="40"/>
  <c r="M714" i="40"/>
  <c r="N714" i="40"/>
  <c r="O714" i="40"/>
  <c r="P714" i="40"/>
  <c r="Q714" i="40"/>
  <c r="R714" i="40"/>
  <c r="J715" i="40"/>
  <c r="K715" i="40"/>
  <c r="L715" i="40"/>
  <c r="M715" i="40"/>
  <c r="N715" i="40"/>
  <c r="O715" i="40"/>
  <c r="P715" i="40"/>
  <c r="Q715" i="40"/>
  <c r="R715" i="40"/>
  <c r="J716" i="40"/>
  <c r="K716" i="40"/>
  <c r="L716" i="40"/>
  <c r="M716" i="40"/>
  <c r="N716" i="40"/>
  <c r="O716" i="40"/>
  <c r="P716" i="40"/>
  <c r="Q716" i="40"/>
  <c r="R716" i="40"/>
  <c r="J717" i="40"/>
  <c r="K717" i="40"/>
  <c r="L717" i="40"/>
  <c r="M717" i="40"/>
  <c r="N717" i="40"/>
  <c r="O717" i="40"/>
  <c r="P717" i="40"/>
  <c r="Q717" i="40"/>
  <c r="R717" i="40"/>
  <c r="J718" i="40"/>
  <c r="K718" i="40"/>
  <c r="L718" i="40"/>
  <c r="M718" i="40"/>
  <c r="N718" i="40"/>
  <c r="O718" i="40"/>
  <c r="P718" i="40"/>
  <c r="Q718" i="40"/>
  <c r="R718" i="40"/>
  <c r="J719" i="40"/>
  <c r="K719" i="40"/>
  <c r="L719" i="40"/>
  <c r="M719" i="40"/>
  <c r="N719" i="40"/>
  <c r="O719" i="40"/>
  <c r="P719" i="40"/>
  <c r="Q719" i="40"/>
  <c r="R719" i="40"/>
  <c r="J720" i="40"/>
  <c r="K720" i="40"/>
  <c r="L720" i="40"/>
  <c r="M720" i="40"/>
  <c r="N720" i="40"/>
  <c r="O720" i="40"/>
  <c r="P720" i="40"/>
  <c r="Q720" i="40"/>
  <c r="R720" i="40"/>
  <c r="J721" i="40"/>
  <c r="K721" i="40"/>
  <c r="L721" i="40"/>
  <c r="M721" i="40"/>
  <c r="N721" i="40"/>
  <c r="O721" i="40"/>
  <c r="P721" i="40"/>
  <c r="Q721" i="40"/>
  <c r="R721" i="40"/>
  <c r="J722" i="40"/>
  <c r="K722" i="40"/>
  <c r="L722" i="40"/>
  <c r="M722" i="40"/>
  <c r="N722" i="40"/>
  <c r="O722" i="40"/>
  <c r="P722" i="40"/>
  <c r="Q722" i="40"/>
  <c r="R722" i="40"/>
  <c r="J723" i="40"/>
  <c r="K723" i="40"/>
  <c r="L723" i="40"/>
  <c r="M723" i="40"/>
  <c r="N723" i="40"/>
  <c r="O723" i="40"/>
  <c r="P723" i="40"/>
  <c r="Q723" i="40"/>
  <c r="R723" i="40"/>
  <c r="J724" i="40"/>
  <c r="K724" i="40"/>
  <c r="L724" i="40"/>
  <c r="M724" i="40"/>
  <c r="N724" i="40"/>
  <c r="O724" i="40"/>
  <c r="P724" i="40"/>
  <c r="Q724" i="40"/>
  <c r="R724" i="40"/>
  <c r="J725" i="40"/>
  <c r="K725" i="40"/>
  <c r="L725" i="40"/>
  <c r="M725" i="40"/>
  <c r="N725" i="40"/>
  <c r="O725" i="40"/>
  <c r="P725" i="40"/>
  <c r="Q725" i="40"/>
  <c r="R725" i="40"/>
  <c r="J726" i="40"/>
  <c r="K726" i="40"/>
  <c r="L726" i="40"/>
  <c r="M726" i="40"/>
  <c r="N726" i="40"/>
  <c r="O726" i="40"/>
  <c r="P726" i="40"/>
  <c r="Q726" i="40"/>
  <c r="R726" i="40"/>
  <c r="J727" i="40"/>
  <c r="K727" i="40"/>
  <c r="L727" i="40"/>
  <c r="M727" i="40"/>
  <c r="N727" i="40"/>
  <c r="O727" i="40"/>
  <c r="P727" i="40"/>
  <c r="Q727" i="40"/>
  <c r="R727" i="40"/>
  <c r="J728" i="40"/>
  <c r="K728" i="40"/>
  <c r="L728" i="40"/>
  <c r="M728" i="40"/>
  <c r="N728" i="40"/>
  <c r="O728" i="40"/>
  <c r="P728" i="40"/>
  <c r="Q728" i="40"/>
  <c r="R728" i="40"/>
  <c r="J729" i="40"/>
  <c r="K729" i="40"/>
  <c r="L729" i="40"/>
  <c r="M729" i="40"/>
  <c r="N729" i="40"/>
  <c r="O729" i="40"/>
  <c r="P729" i="40"/>
  <c r="Q729" i="40"/>
  <c r="R729" i="40"/>
  <c r="J730" i="40"/>
  <c r="K730" i="40"/>
  <c r="L730" i="40"/>
  <c r="M730" i="40"/>
  <c r="N730" i="40"/>
  <c r="O730" i="40"/>
  <c r="P730" i="40"/>
  <c r="Q730" i="40"/>
  <c r="R730" i="40"/>
  <c r="J731" i="40"/>
  <c r="K731" i="40"/>
  <c r="L731" i="40"/>
  <c r="M731" i="40"/>
  <c r="N731" i="40"/>
  <c r="O731" i="40"/>
  <c r="P731" i="40"/>
  <c r="Q731" i="40"/>
  <c r="R731" i="40"/>
  <c r="J732" i="40"/>
  <c r="K732" i="40"/>
  <c r="L732" i="40"/>
  <c r="M732" i="40"/>
  <c r="N732" i="40"/>
  <c r="O732" i="40"/>
  <c r="P732" i="40"/>
  <c r="Q732" i="40"/>
  <c r="R732" i="40"/>
  <c r="J733" i="40"/>
  <c r="K733" i="40"/>
  <c r="L733" i="40"/>
  <c r="M733" i="40"/>
  <c r="N733" i="40"/>
  <c r="O733" i="40"/>
  <c r="P733" i="40"/>
  <c r="Q733" i="40"/>
  <c r="R733" i="40"/>
  <c r="J734" i="40"/>
  <c r="K734" i="40"/>
  <c r="L734" i="40"/>
  <c r="M734" i="40"/>
  <c r="N734" i="40"/>
  <c r="O734" i="40"/>
  <c r="P734" i="40"/>
  <c r="Q734" i="40"/>
  <c r="R734" i="40"/>
  <c r="J735" i="40"/>
  <c r="K735" i="40"/>
  <c r="L735" i="40"/>
  <c r="M735" i="40"/>
  <c r="N735" i="40"/>
  <c r="O735" i="40"/>
  <c r="P735" i="40"/>
  <c r="Q735" i="40"/>
  <c r="R735" i="40"/>
  <c r="J736" i="40"/>
  <c r="K736" i="40"/>
  <c r="L736" i="40"/>
  <c r="M736" i="40"/>
  <c r="N736" i="40"/>
  <c r="O736" i="40"/>
  <c r="P736" i="40"/>
  <c r="Q736" i="40"/>
  <c r="R736" i="40"/>
  <c r="J737" i="40"/>
  <c r="K737" i="40"/>
  <c r="L737" i="40"/>
  <c r="M737" i="40"/>
  <c r="N737" i="40"/>
  <c r="O737" i="40"/>
  <c r="P737" i="40"/>
  <c r="Q737" i="40"/>
  <c r="R737" i="40"/>
  <c r="J738" i="40"/>
  <c r="K738" i="40"/>
  <c r="L738" i="40"/>
  <c r="M738" i="40"/>
  <c r="N738" i="40"/>
  <c r="O738" i="40"/>
  <c r="P738" i="40"/>
  <c r="Q738" i="40"/>
  <c r="R738" i="40"/>
  <c r="J739" i="40"/>
  <c r="K739" i="40"/>
  <c r="L739" i="40"/>
  <c r="M739" i="40"/>
  <c r="N739" i="40"/>
  <c r="O739" i="40"/>
  <c r="P739" i="40"/>
  <c r="Q739" i="40"/>
  <c r="R739" i="40"/>
  <c r="J740" i="40"/>
  <c r="K740" i="40"/>
  <c r="L740" i="40"/>
  <c r="M740" i="40"/>
  <c r="N740" i="40"/>
  <c r="O740" i="40"/>
  <c r="P740" i="40"/>
  <c r="Q740" i="40"/>
  <c r="R740" i="40"/>
  <c r="J741" i="40"/>
  <c r="K741" i="40"/>
  <c r="L741" i="40"/>
  <c r="M741" i="40"/>
  <c r="N741" i="40"/>
  <c r="O741" i="40"/>
  <c r="P741" i="40"/>
  <c r="Q741" i="40"/>
  <c r="R741" i="40"/>
  <c r="J742" i="40"/>
  <c r="K742" i="40"/>
  <c r="L742" i="40"/>
  <c r="M742" i="40"/>
  <c r="N742" i="40"/>
  <c r="O742" i="40"/>
  <c r="P742" i="40"/>
  <c r="Q742" i="40"/>
  <c r="R742" i="40"/>
  <c r="J743" i="40"/>
  <c r="K743" i="40"/>
  <c r="L743" i="40"/>
  <c r="M743" i="40"/>
  <c r="N743" i="40"/>
  <c r="O743" i="40"/>
  <c r="P743" i="40"/>
  <c r="Q743" i="40"/>
  <c r="R743" i="40"/>
  <c r="J744" i="40"/>
  <c r="K744" i="40"/>
  <c r="L744" i="40"/>
  <c r="M744" i="40"/>
  <c r="N744" i="40"/>
  <c r="O744" i="40"/>
  <c r="P744" i="40"/>
  <c r="Q744" i="40"/>
  <c r="R744" i="40"/>
  <c r="J745" i="40"/>
  <c r="K745" i="40"/>
  <c r="L745" i="40"/>
  <c r="M745" i="40"/>
  <c r="N745" i="40"/>
  <c r="O745" i="40"/>
  <c r="P745" i="40"/>
  <c r="Q745" i="40"/>
  <c r="R745" i="40"/>
  <c r="J746" i="40"/>
  <c r="K746" i="40"/>
  <c r="L746" i="40"/>
  <c r="M746" i="40"/>
  <c r="N746" i="40"/>
  <c r="O746" i="40"/>
  <c r="P746" i="40"/>
  <c r="Q746" i="40"/>
  <c r="R746" i="40"/>
  <c r="J747" i="40"/>
  <c r="K747" i="40"/>
  <c r="L747" i="40"/>
  <c r="M747" i="40"/>
  <c r="N747" i="40"/>
  <c r="O747" i="40"/>
  <c r="P747" i="40"/>
  <c r="Q747" i="40"/>
  <c r="R747" i="40"/>
  <c r="J748" i="40"/>
  <c r="K748" i="40"/>
  <c r="L748" i="40"/>
  <c r="M748" i="40"/>
  <c r="N748" i="40"/>
  <c r="O748" i="40"/>
  <c r="P748" i="40"/>
  <c r="Q748" i="40"/>
  <c r="R748" i="40"/>
  <c r="J749" i="40"/>
  <c r="K749" i="40"/>
  <c r="L749" i="40"/>
  <c r="M749" i="40"/>
  <c r="N749" i="40"/>
  <c r="O749" i="40"/>
  <c r="P749" i="40"/>
  <c r="Q749" i="40"/>
  <c r="R749" i="40"/>
  <c r="J750" i="40"/>
  <c r="K750" i="40"/>
  <c r="L750" i="40"/>
  <c r="M750" i="40"/>
  <c r="N750" i="40"/>
  <c r="O750" i="40"/>
  <c r="P750" i="40"/>
  <c r="Q750" i="40"/>
  <c r="R750" i="40"/>
  <c r="J751" i="40"/>
  <c r="K751" i="40"/>
  <c r="L751" i="40"/>
  <c r="M751" i="40"/>
  <c r="N751" i="40"/>
  <c r="O751" i="40"/>
  <c r="P751" i="40"/>
  <c r="Q751" i="40"/>
  <c r="R751" i="40"/>
  <c r="J752" i="40"/>
  <c r="K752" i="40"/>
  <c r="L752" i="40"/>
  <c r="M752" i="40"/>
  <c r="N752" i="40"/>
  <c r="O752" i="40"/>
  <c r="P752" i="40"/>
  <c r="Q752" i="40"/>
  <c r="R752" i="40"/>
  <c r="J753" i="40"/>
  <c r="K753" i="40"/>
  <c r="L753" i="40"/>
  <c r="M753" i="40"/>
  <c r="N753" i="40"/>
  <c r="O753" i="40"/>
  <c r="P753" i="40"/>
  <c r="Q753" i="40"/>
  <c r="R753" i="40"/>
  <c r="J754" i="40"/>
  <c r="K754" i="40"/>
  <c r="L754" i="40"/>
  <c r="M754" i="40"/>
  <c r="N754" i="40"/>
  <c r="O754" i="40"/>
  <c r="P754" i="40"/>
  <c r="Q754" i="40"/>
  <c r="R754" i="40"/>
  <c r="J755" i="40"/>
  <c r="K755" i="40"/>
  <c r="L755" i="40"/>
  <c r="M755" i="40"/>
  <c r="N755" i="40"/>
  <c r="O755" i="40"/>
  <c r="P755" i="40"/>
  <c r="Q755" i="40"/>
  <c r="R755" i="40"/>
  <c r="J756" i="40"/>
  <c r="K756" i="40"/>
  <c r="L756" i="40"/>
  <c r="M756" i="40"/>
  <c r="N756" i="40"/>
  <c r="O756" i="40"/>
  <c r="P756" i="40"/>
  <c r="Q756" i="40"/>
  <c r="R756" i="40"/>
  <c r="J757" i="40"/>
  <c r="K757" i="40"/>
  <c r="L757" i="40"/>
  <c r="M757" i="40"/>
  <c r="N757" i="40"/>
  <c r="O757" i="40"/>
  <c r="P757" i="40"/>
  <c r="Q757" i="40"/>
  <c r="R757" i="40"/>
  <c r="J758" i="40"/>
  <c r="K758" i="40"/>
  <c r="L758" i="40"/>
  <c r="M758" i="40"/>
  <c r="N758" i="40"/>
  <c r="O758" i="40"/>
  <c r="P758" i="40"/>
  <c r="Q758" i="40"/>
  <c r="R758" i="40"/>
  <c r="J759" i="40"/>
  <c r="K759" i="40"/>
  <c r="L759" i="40"/>
  <c r="M759" i="40"/>
  <c r="N759" i="40"/>
  <c r="O759" i="40"/>
  <c r="P759" i="40"/>
  <c r="Q759" i="40"/>
  <c r="R759" i="40"/>
  <c r="J760" i="40"/>
  <c r="K760" i="40"/>
  <c r="L760" i="40"/>
  <c r="M760" i="40"/>
  <c r="N760" i="40"/>
  <c r="O760" i="40"/>
  <c r="P760" i="40"/>
  <c r="Q760" i="40"/>
  <c r="R760" i="40"/>
  <c r="J761" i="40"/>
  <c r="K761" i="40"/>
  <c r="L761" i="40"/>
  <c r="M761" i="40"/>
  <c r="N761" i="40"/>
  <c r="O761" i="40"/>
  <c r="P761" i="40"/>
  <c r="Q761" i="40"/>
  <c r="R761" i="40"/>
  <c r="J762" i="40"/>
  <c r="K762" i="40"/>
  <c r="L762" i="40"/>
  <c r="M762" i="40"/>
  <c r="N762" i="40"/>
  <c r="O762" i="40"/>
  <c r="P762" i="40"/>
  <c r="Q762" i="40"/>
  <c r="R762" i="40"/>
  <c r="J763" i="40"/>
  <c r="K763" i="40"/>
  <c r="L763" i="40"/>
  <c r="M763" i="40"/>
  <c r="N763" i="40"/>
  <c r="O763" i="40"/>
  <c r="P763" i="40"/>
  <c r="Q763" i="40"/>
  <c r="R763" i="40"/>
  <c r="J764" i="40"/>
  <c r="K764" i="40"/>
  <c r="L764" i="40"/>
  <c r="M764" i="40"/>
  <c r="N764" i="40"/>
  <c r="O764" i="40"/>
  <c r="P764" i="40"/>
  <c r="Q764" i="40"/>
  <c r="R764" i="40"/>
  <c r="J765" i="40"/>
  <c r="K765" i="40"/>
  <c r="L765" i="40"/>
  <c r="M765" i="40"/>
  <c r="N765" i="40"/>
  <c r="O765" i="40"/>
  <c r="P765" i="40"/>
  <c r="Q765" i="40"/>
  <c r="R765" i="40"/>
  <c r="J766" i="40"/>
  <c r="K766" i="40"/>
  <c r="L766" i="40"/>
  <c r="M766" i="40"/>
  <c r="N766" i="40"/>
  <c r="O766" i="40"/>
  <c r="P766" i="40"/>
  <c r="Q766" i="40"/>
  <c r="R766" i="40"/>
  <c r="J767" i="40"/>
  <c r="K767" i="40"/>
  <c r="L767" i="40"/>
  <c r="M767" i="40"/>
  <c r="N767" i="40"/>
  <c r="O767" i="40"/>
  <c r="P767" i="40"/>
  <c r="Q767" i="40"/>
  <c r="R767" i="40"/>
  <c r="J768" i="40"/>
  <c r="K768" i="40"/>
  <c r="L768" i="40"/>
  <c r="M768" i="40"/>
  <c r="N768" i="40"/>
  <c r="O768" i="40"/>
  <c r="P768" i="40"/>
  <c r="Q768" i="40"/>
  <c r="R768" i="40"/>
  <c r="J769" i="40"/>
  <c r="K769" i="40"/>
  <c r="L769" i="40"/>
  <c r="M769" i="40"/>
  <c r="N769" i="40"/>
  <c r="O769" i="40"/>
  <c r="P769" i="40"/>
  <c r="Q769" i="40"/>
  <c r="R769" i="40"/>
  <c r="J770" i="40"/>
  <c r="K770" i="40"/>
  <c r="L770" i="40"/>
  <c r="M770" i="40"/>
  <c r="N770" i="40"/>
  <c r="O770" i="40"/>
  <c r="P770" i="40"/>
  <c r="Q770" i="40"/>
  <c r="R770" i="40"/>
  <c r="J771" i="40"/>
  <c r="K771" i="40"/>
  <c r="L771" i="40"/>
  <c r="M771" i="40"/>
  <c r="N771" i="40"/>
  <c r="O771" i="40"/>
  <c r="P771" i="40"/>
  <c r="Q771" i="40"/>
  <c r="R771" i="40"/>
  <c r="J772" i="40"/>
  <c r="K772" i="40"/>
  <c r="L772" i="40"/>
  <c r="M772" i="40"/>
  <c r="N772" i="40"/>
  <c r="O772" i="40"/>
  <c r="P772" i="40"/>
  <c r="Q772" i="40"/>
  <c r="R772" i="40"/>
  <c r="J773" i="40"/>
  <c r="K773" i="40"/>
  <c r="L773" i="40"/>
  <c r="M773" i="40"/>
  <c r="N773" i="40"/>
  <c r="O773" i="40"/>
  <c r="P773" i="40"/>
  <c r="Q773" i="40"/>
  <c r="R773" i="40"/>
  <c r="J774" i="40"/>
  <c r="K774" i="40"/>
  <c r="L774" i="40"/>
  <c r="M774" i="40"/>
  <c r="N774" i="40"/>
  <c r="O774" i="40"/>
  <c r="P774" i="40"/>
  <c r="Q774" i="40"/>
  <c r="R774" i="40"/>
  <c r="J775" i="40"/>
  <c r="K775" i="40"/>
  <c r="L775" i="40"/>
  <c r="M775" i="40"/>
  <c r="N775" i="40"/>
  <c r="O775" i="40"/>
  <c r="P775" i="40"/>
  <c r="Q775" i="40"/>
  <c r="R775" i="40"/>
  <c r="J776" i="40"/>
  <c r="K776" i="40"/>
  <c r="L776" i="40"/>
  <c r="M776" i="40"/>
  <c r="N776" i="40"/>
  <c r="O776" i="40"/>
  <c r="P776" i="40"/>
  <c r="Q776" i="40"/>
  <c r="R776" i="40"/>
  <c r="J777" i="40"/>
  <c r="K777" i="40"/>
  <c r="L777" i="40"/>
  <c r="M777" i="40"/>
  <c r="N777" i="40"/>
  <c r="O777" i="40"/>
  <c r="P777" i="40"/>
  <c r="Q777" i="40"/>
  <c r="R777" i="40"/>
  <c r="J778" i="40"/>
  <c r="K778" i="40"/>
  <c r="L778" i="40"/>
  <c r="M778" i="40"/>
  <c r="N778" i="40"/>
  <c r="O778" i="40"/>
  <c r="P778" i="40"/>
  <c r="Q778" i="40"/>
  <c r="R778" i="40"/>
  <c r="J779" i="40"/>
  <c r="K779" i="40"/>
  <c r="L779" i="40"/>
  <c r="M779" i="40"/>
  <c r="N779" i="40"/>
  <c r="O779" i="40"/>
  <c r="P779" i="40"/>
  <c r="Q779" i="40"/>
  <c r="R779" i="40"/>
  <c r="J780" i="40"/>
  <c r="K780" i="40"/>
  <c r="L780" i="40"/>
  <c r="M780" i="40"/>
  <c r="N780" i="40"/>
  <c r="O780" i="40"/>
  <c r="P780" i="40"/>
  <c r="Q780" i="40"/>
  <c r="R780" i="40"/>
  <c r="J781" i="40"/>
  <c r="K781" i="40"/>
  <c r="L781" i="40"/>
  <c r="M781" i="40"/>
  <c r="N781" i="40"/>
  <c r="O781" i="40"/>
  <c r="P781" i="40"/>
  <c r="Q781" i="40"/>
  <c r="R781" i="40"/>
  <c r="J782" i="40"/>
  <c r="K782" i="40"/>
  <c r="L782" i="40"/>
  <c r="M782" i="40"/>
  <c r="N782" i="40"/>
  <c r="O782" i="40"/>
  <c r="P782" i="40"/>
  <c r="Q782" i="40"/>
  <c r="R782" i="40"/>
  <c r="J783" i="40"/>
  <c r="K783" i="40"/>
  <c r="L783" i="40"/>
  <c r="M783" i="40"/>
  <c r="N783" i="40"/>
  <c r="O783" i="40"/>
  <c r="P783" i="40"/>
  <c r="Q783" i="40"/>
  <c r="R783" i="40"/>
  <c r="J784" i="40"/>
  <c r="K784" i="40"/>
  <c r="L784" i="40"/>
  <c r="M784" i="40"/>
  <c r="N784" i="40"/>
  <c r="O784" i="40"/>
  <c r="P784" i="40"/>
  <c r="Q784" i="40"/>
  <c r="R784" i="40"/>
  <c r="J785" i="40"/>
  <c r="K785" i="40"/>
  <c r="L785" i="40"/>
  <c r="M785" i="40"/>
  <c r="N785" i="40"/>
  <c r="O785" i="40"/>
  <c r="P785" i="40"/>
  <c r="Q785" i="40"/>
  <c r="R785" i="40"/>
  <c r="J786" i="40"/>
  <c r="K786" i="40"/>
  <c r="L786" i="40"/>
  <c r="M786" i="40"/>
  <c r="N786" i="40"/>
  <c r="O786" i="40"/>
  <c r="P786" i="40"/>
  <c r="Q786" i="40"/>
  <c r="R786" i="40"/>
  <c r="J787" i="40"/>
  <c r="K787" i="40"/>
  <c r="L787" i="40"/>
  <c r="M787" i="40"/>
  <c r="N787" i="40"/>
  <c r="O787" i="40"/>
  <c r="P787" i="40"/>
  <c r="Q787" i="40"/>
  <c r="R787" i="40"/>
  <c r="J788" i="40"/>
  <c r="K788" i="40"/>
  <c r="L788" i="40"/>
  <c r="M788" i="40"/>
  <c r="N788" i="40"/>
  <c r="O788" i="40"/>
  <c r="P788" i="40"/>
  <c r="Q788" i="40"/>
  <c r="R788" i="40"/>
  <c r="J789" i="40"/>
  <c r="K789" i="40"/>
  <c r="L789" i="40"/>
  <c r="M789" i="40"/>
  <c r="N789" i="40"/>
  <c r="O789" i="40"/>
  <c r="P789" i="40"/>
  <c r="Q789" i="40"/>
  <c r="R789" i="40"/>
  <c r="J790" i="40"/>
  <c r="K790" i="40"/>
  <c r="L790" i="40"/>
  <c r="M790" i="40"/>
  <c r="N790" i="40"/>
  <c r="O790" i="40"/>
  <c r="P790" i="40"/>
  <c r="Q790" i="40"/>
  <c r="R790" i="40"/>
  <c r="J791" i="40"/>
  <c r="K791" i="40"/>
  <c r="L791" i="40"/>
  <c r="M791" i="40"/>
  <c r="N791" i="40"/>
  <c r="O791" i="40"/>
  <c r="P791" i="40"/>
  <c r="Q791" i="40"/>
  <c r="R791" i="40"/>
  <c r="J792" i="40"/>
  <c r="K792" i="40"/>
  <c r="L792" i="40"/>
  <c r="M792" i="40"/>
  <c r="N792" i="40"/>
  <c r="O792" i="40"/>
  <c r="P792" i="40"/>
  <c r="Q792" i="40"/>
  <c r="R792" i="40"/>
  <c r="J793" i="40"/>
  <c r="K793" i="40"/>
  <c r="L793" i="40"/>
  <c r="M793" i="40"/>
  <c r="N793" i="40"/>
  <c r="O793" i="40"/>
  <c r="P793" i="40"/>
  <c r="Q793" i="40"/>
  <c r="R793" i="40"/>
  <c r="J794" i="40"/>
  <c r="K794" i="40"/>
  <c r="L794" i="40"/>
  <c r="M794" i="40"/>
  <c r="N794" i="40"/>
  <c r="O794" i="40"/>
  <c r="P794" i="40"/>
  <c r="Q794" i="40"/>
  <c r="R794" i="40"/>
  <c r="J795" i="40"/>
  <c r="K795" i="40"/>
  <c r="L795" i="40"/>
  <c r="M795" i="40"/>
  <c r="N795" i="40"/>
  <c r="O795" i="40"/>
  <c r="P795" i="40"/>
  <c r="Q795" i="40"/>
  <c r="R795" i="40"/>
  <c r="J796" i="40"/>
  <c r="K796" i="40"/>
  <c r="L796" i="40"/>
  <c r="M796" i="40"/>
  <c r="N796" i="40"/>
  <c r="O796" i="40"/>
  <c r="P796" i="40"/>
  <c r="Q796" i="40"/>
  <c r="R796" i="40"/>
  <c r="J797" i="40"/>
  <c r="K797" i="40"/>
  <c r="L797" i="40"/>
  <c r="M797" i="40"/>
  <c r="N797" i="40"/>
  <c r="O797" i="40"/>
  <c r="P797" i="40"/>
  <c r="Q797" i="40"/>
  <c r="R797" i="40"/>
  <c r="J798" i="40"/>
  <c r="K798" i="40"/>
  <c r="L798" i="40"/>
  <c r="M798" i="40"/>
  <c r="N798" i="40"/>
  <c r="O798" i="40"/>
  <c r="P798" i="40"/>
  <c r="Q798" i="40"/>
  <c r="R798" i="40"/>
  <c r="J799" i="40"/>
  <c r="K799" i="40"/>
  <c r="L799" i="40"/>
  <c r="M799" i="40"/>
  <c r="N799" i="40"/>
  <c r="O799" i="40"/>
  <c r="P799" i="40"/>
  <c r="Q799" i="40"/>
  <c r="R799" i="40"/>
  <c r="J800" i="40"/>
  <c r="K800" i="40"/>
  <c r="L800" i="40"/>
  <c r="M800" i="40"/>
  <c r="N800" i="40"/>
  <c r="O800" i="40"/>
  <c r="P800" i="40"/>
  <c r="Q800" i="40"/>
  <c r="R800" i="40"/>
  <c r="J801" i="40"/>
  <c r="K801" i="40"/>
  <c r="L801" i="40"/>
  <c r="M801" i="40"/>
  <c r="N801" i="40"/>
  <c r="O801" i="40"/>
  <c r="P801" i="40"/>
  <c r="Q801" i="40"/>
  <c r="R801" i="40"/>
  <c r="J802" i="40"/>
  <c r="K802" i="40"/>
  <c r="L802" i="40"/>
  <c r="M802" i="40"/>
  <c r="N802" i="40"/>
  <c r="O802" i="40"/>
  <c r="P802" i="40"/>
  <c r="Q802" i="40"/>
  <c r="R802" i="40"/>
  <c r="J803" i="40"/>
  <c r="K803" i="40"/>
  <c r="L803" i="40"/>
  <c r="M803" i="40"/>
  <c r="N803" i="40"/>
  <c r="O803" i="40"/>
  <c r="P803" i="40"/>
  <c r="Q803" i="40"/>
  <c r="R803" i="40"/>
  <c r="J804" i="40"/>
  <c r="K804" i="40"/>
  <c r="L804" i="40"/>
  <c r="M804" i="40"/>
  <c r="N804" i="40"/>
  <c r="O804" i="40"/>
  <c r="P804" i="40"/>
  <c r="Q804" i="40"/>
  <c r="R804" i="40"/>
  <c r="J805" i="40"/>
  <c r="K805" i="40"/>
  <c r="L805" i="40"/>
  <c r="M805" i="40"/>
  <c r="N805" i="40"/>
  <c r="O805" i="40"/>
  <c r="P805" i="40"/>
  <c r="Q805" i="40"/>
  <c r="R805" i="40"/>
  <c r="J806" i="40"/>
  <c r="K806" i="40"/>
  <c r="L806" i="40"/>
  <c r="M806" i="40"/>
  <c r="N806" i="40"/>
  <c r="O806" i="40"/>
  <c r="P806" i="40"/>
  <c r="Q806" i="40"/>
  <c r="R806" i="40"/>
  <c r="J807" i="40"/>
  <c r="K807" i="40"/>
  <c r="L807" i="40"/>
  <c r="M807" i="40"/>
  <c r="N807" i="40"/>
  <c r="O807" i="40"/>
  <c r="P807" i="40"/>
  <c r="Q807" i="40"/>
  <c r="R807" i="40"/>
  <c r="J808" i="40"/>
  <c r="K808" i="40"/>
  <c r="L808" i="40"/>
  <c r="M808" i="40"/>
  <c r="N808" i="40"/>
  <c r="O808" i="40"/>
  <c r="P808" i="40"/>
  <c r="Q808" i="40"/>
  <c r="R808" i="40"/>
  <c r="J809" i="40"/>
  <c r="K809" i="40"/>
  <c r="L809" i="40"/>
  <c r="M809" i="40"/>
  <c r="N809" i="40"/>
  <c r="O809" i="40"/>
  <c r="P809" i="40"/>
  <c r="Q809" i="40"/>
  <c r="R809" i="40"/>
  <c r="J810" i="40"/>
  <c r="K810" i="40"/>
  <c r="L810" i="40"/>
  <c r="M810" i="40"/>
  <c r="N810" i="40"/>
  <c r="O810" i="40"/>
  <c r="P810" i="40"/>
  <c r="Q810" i="40"/>
  <c r="R810" i="40"/>
  <c r="J811" i="40"/>
  <c r="K811" i="40"/>
  <c r="L811" i="40"/>
  <c r="M811" i="40"/>
  <c r="N811" i="40"/>
  <c r="O811" i="40"/>
  <c r="P811" i="40"/>
  <c r="Q811" i="40"/>
  <c r="R811" i="40"/>
  <c r="J812" i="40"/>
  <c r="K812" i="40"/>
  <c r="L812" i="40"/>
  <c r="M812" i="40"/>
  <c r="N812" i="40"/>
  <c r="O812" i="40"/>
  <c r="P812" i="40"/>
  <c r="Q812" i="40"/>
  <c r="R812" i="40"/>
  <c r="J813" i="40"/>
  <c r="K813" i="40"/>
  <c r="L813" i="40"/>
  <c r="M813" i="40"/>
  <c r="N813" i="40"/>
  <c r="O813" i="40"/>
  <c r="P813" i="40"/>
  <c r="Q813" i="40"/>
  <c r="R813" i="40"/>
  <c r="J814" i="40"/>
  <c r="K814" i="40"/>
  <c r="L814" i="40"/>
  <c r="M814" i="40"/>
  <c r="N814" i="40"/>
  <c r="O814" i="40"/>
  <c r="P814" i="40"/>
  <c r="Q814" i="40"/>
  <c r="R814" i="40"/>
  <c r="J815" i="40"/>
  <c r="K815" i="40"/>
  <c r="L815" i="40"/>
  <c r="M815" i="40"/>
  <c r="N815" i="40"/>
  <c r="O815" i="40"/>
  <c r="P815" i="40"/>
  <c r="Q815" i="40"/>
  <c r="R815" i="40"/>
  <c r="J816" i="40"/>
  <c r="K816" i="40"/>
  <c r="L816" i="40"/>
  <c r="M816" i="40"/>
  <c r="N816" i="40"/>
  <c r="O816" i="40"/>
  <c r="P816" i="40"/>
  <c r="Q816" i="40"/>
  <c r="R816" i="40"/>
  <c r="J817" i="40"/>
  <c r="K817" i="40"/>
  <c r="L817" i="40"/>
  <c r="M817" i="40"/>
  <c r="N817" i="40"/>
  <c r="O817" i="40"/>
  <c r="P817" i="40"/>
  <c r="Q817" i="40"/>
  <c r="R817" i="40"/>
  <c r="J818" i="40"/>
  <c r="K818" i="40"/>
  <c r="L818" i="40"/>
  <c r="M818" i="40"/>
  <c r="N818" i="40"/>
  <c r="O818" i="40"/>
  <c r="P818" i="40"/>
  <c r="Q818" i="40"/>
  <c r="R818" i="40"/>
  <c r="J819" i="40"/>
  <c r="K819" i="40"/>
  <c r="L819" i="40"/>
  <c r="M819" i="40"/>
  <c r="N819" i="40"/>
  <c r="O819" i="40"/>
  <c r="P819" i="40"/>
  <c r="Q819" i="40"/>
  <c r="R819" i="40"/>
  <c r="J820" i="40"/>
  <c r="K820" i="40"/>
  <c r="L820" i="40"/>
  <c r="M820" i="40"/>
  <c r="N820" i="40"/>
  <c r="O820" i="40"/>
  <c r="P820" i="40"/>
  <c r="Q820" i="40"/>
  <c r="R820" i="40"/>
  <c r="J821" i="40"/>
  <c r="K821" i="40"/>
  <c r="L821" i="40"/>
  <c r="M821" i="40"/>
  <c r="N821" i="40"/>
  <c r="O821" i="40"/>
  <c r="P821" i="40"/>
  <c r="Q821" i="40"/>
  <c r="R821" i="40"/>
  <c r="J822" i="40"/>
  <c r="K822" i="40"/>
  <c r="L822" i="40"/>
  <c r="M822" i="40"/>
  <c r="N822" i="40"/>
  <c r="O822" i="40"/>
  <c r="P822" i="40"/>
  <c r="Q822" i="40"/>
  <c r="R822" i="40"/>
  <c r="J823" i="40"/>
  <c r="K823" i="40"/>
  <c r="L823" i="40"/>
  <c r="M823" i="40"/>
  <c r="N823" i="40"/>
  <c r="O823" i="40"/>
  <c r="P823" i="40"/>
  <c r="Q823" i="40"/>
  <c r="R823" i="40"/>
  <c r="J824" i="40"/>
  <c r="K824" i="40"/>
  <c r="L824" i="40"/>
  <c r="M824" i="40"/>
  <c r="N824" i="40"/>
  <c r="O824" i="40"/>
  <c r="P824" i="40"/>
  <c r="Q824" i="40"/>
  <c r="R824" i="40"/>
  <c r="J825" i="40"/>
  <c r="K825" i="40"/>
  <c r="L825" i="40"/>
  <c r="M825" i="40"/>
  <c r="N825" i="40"/>
  <c r="O825" i="40"/>
  <c r="P825" i="40"/>
  <c r="Q825" i="40"/>
  <c r="R825" i="40"/>
  <c r="J826" i="40"/>
  <c r="K826" i="40"/>
  <c r="L826" i="40"/>
  <c r="M826" i="40"/>
  <c r="N826" i="40"/>
  <c r="O826" i="40"/>
  <c r="P826" i="40"/>
  <c r="Q826" i="40"/>
  <c r="R826" i="40"/>
  <c r="J827" i="40"/>
  <c r="K827" i="40"/>
  <c r="L827" i="40"/>
  <c r="M827" i="40"/>
  <c r="N827" i="40"/>
  <c r="O827" i="40"/>
  <c r="P827" i="40"/>
  <c r="Q827" i="40"/>
  <c r="R827" i="40"/>
  <c r="J828" i="40"/>
  <c r="K828" i="40"/>
  <c r="L828" i="40"/>
  <c r="M828" i="40"/>
  <c r="N828" i="40"/>
  <c r="O828" i="40"/>
  <c r="P828" i="40"/>
  <c r="Q828" i="40"/>
  <c r="R828" i="40"/>
  <c r="J829" i="40"/>
  <c r="K829" i="40"/>
  <c r="L829" i="40"/>
  <c r="M829" i="40"/>
  <c r="N829" i="40"/>
  <c r="O829" i="40"/>
  <c r="P829" i="40"/>
  <c r="Q829" i="40"/>
  <c r="R829" i="40"/>
  <c r="J830" i="40"/>
  <c r="K830" i="40"/>
  <c r="L830" i="40"/>
  <c r="M830" i="40"/>
  <c r="N830" i="40"/>
  <c r="O830" i="40"/>
  <c r="P830" i="40"/>
  <c r="Q830" i="40"/>
  <c r="R830" i="40"/>
  <c r="J831" i="40"/>
  <c r="K831" i="40"/>
  <c r="L831" i="40"/>
  <c r="M831" i="40"/>
  <c r="N831" i="40"/>
  <c r="O831" i="40"/>
  <c r="P831" i="40"/>
  <c r="Q831" i="40"/>
  <c r="R831" i="40"/>
  <c r="J832" i="40"/>
  <c r="K832" i="40"/>
  <c r="L832" i="40"/>
  <c r="M832" i="40"/>
  <c r="N832" i="40"/>
  <c r="O832" i="40"/>
  <c r="P832" i="40"/>
  <c r="Q832" i="40"/>
  <c r="R832" i="40"/>
  <c r="J833" i="40"/>
  <c r="K833" i="40"/>
  <c r="L833" i="40"/>
  <c r="M833" i="40"/>
  <c r="N833" i="40"/>
  <c r="O833" i="40"/>
  <c r="P833" i="40"/>
  <c r="Q833" i="40"/>
  <c r="R833" i="40"/>
  <c r="J834" i="40"/>
  <c r="K834" i="40"/>
  <c r="L834" i="40"/>
  <c r="M834" i="40"/>
  <c r="N834" i="40"/>
  <c r="O834" i="40"/>
  <c r="P834" i="40"/>
  <c r="Q834" i="40"/>
  <c r="R834" i="40"/>
  <c r="J835" i="40"/>
  <c r="K835" i="40"/>
  <c r="L835" i="40"/>
  <c r="M835" i="40"/>
  <c r="N835" i="40"/>
  <c r="O835" i="40"/>
  <c r="P835" i="40"/>
  <c r="Q835" i="40"/>
  <c r="R835" i="40"/>
  <c r="J836" i="40"/>
  <c r="K836" i="40"/>
  <c r="L836" i="40"/>
  <c r="M836" i="40"/>
  <c r="N836" i="40"/>
  <c r="O836" i="40"/>
  <c r="P836" i="40"/>
  <c r="Q836" i="40"/>
  <c r="R836" i="40"/>
  <c r="J837" i="40"/>
  <c r="K837" i="40"/>
  <c r="L837" i="40"/>
  <c r="M837" i="40"/>
  <c r="N837" i="40"/>
  <c r="O837" i="40"/>
  <c r="P837" i="40"/>
  <c r="Q837" i="40"/>
  <c r="R837" i="40"/>
  <c r="J838" i="40"/>
  <c r="K838" i="40"/>
  <c r="L838" i="40"/>
  <c r="M838" i="40"/>
  <c r="N838" i="40"/>
  <c r="O838" i="40"/>
  <c r="P838" i="40"/>
  <c r="Q838" i="40"/>
  <c r="R838" i="40"/>
  <c r="J839" i="40"/>
  <c r="K839" i="40"/>
  <c r="L839" i="40"/>
  <c r="M839" i="40"/>
  <c r="N839" i="40"/>
  <c r="O839" i="40"/>
  <c r="P839" i="40"/>
  <c r="Q839" i="40"/>
  <c r="R839" i="40"/>
  <c r="J840" i="40"/>
  <c r="K840" i="40"/>
  <c r="L840" i="40"/>
  <c r="M840" i="40"/>
  <c r="N840" i="40"/>
  <c r="O840" i="40"/>
  <c r="P840" i="40"/>
  <c r="Q840" i="40"/>
  <c r="R840" i="40"/>
  <c r="J841" i="40"/>
  <c r="K841" i="40"/>
  <c r="L841" i="40"/>
  <c r="M841" i="40"/>
  <c r="N841" i="40"/>
  <c r="O841" i="40"/>
  <c r="P841" i="40"/>
  <c r="Q841" i="40"/>
  <c r="R841" i="40"/>
  <c r="J842" i="40"/>
  <c r="K842" i="40"/>
  <c r="L842" i="40"/>
  <c r="M842" i="40"/>
  <c r="N842" i="40"/>
  <c r="O842" i="40"/>
  <c r="P842" i="40"/>
  <c r="Q842" i="40"/>
  <c r="R842" i="40"/>
  <c r="J843" i="40"/>
  <c r="K843" i="40"/>
  <c r="L843" i="40"/>
  <c r="M843" i="40"/>
  <c r="N843" i="40"/>
  <c r="O843" i="40"/>
  <c r="P843" i="40"/>
  <c r="Q843" i="40"/>
  <c r="R843" i="40"/>
  <c r="J844" i="40"/>
  <c r="K844" i="40"/>
  <c r="L844" i="40"/>
  <c r="M844" i="40"/>
  <c r="N844" i="40"/>
  <c r="O844" i="40"/>
  <c r="P844" i="40"/>
  <c r="Q844" i="40"/>
  <c r="R844" i="40"/>
  <c r="J845" i="40"/>
  <c r="K845" i="40"/>
  <c r="L845" i="40"/>
  <c r="M845" i="40"/>
  <c r="N845" i="40"/>
  <c r="O845" i="40"/>
  <c r="P845" i="40"/>
  <c r="Q845" i="40"/>
  <c r="R845" i="40"/>
  <c r="J846" i="40"/>
  <c r="K846" i="40"/>
  <c r="L846" i="40"/>
  <c r="M846" i="40"/>
  <c r="N846" i="40"/>
  <c r="O846" i="40"/>
  <c r="P846" i="40"/>
  <c r="Q846" i="40"/>
  <c r="R846" i="40"/>
  <c r="J847" i="40"/>
  <c r="K847" i="40"/>
  <c r="L847" i="40"/>
  <c r="M847" i="40"/>
  <c r="N847" i="40"/>
  <c r="O847" i="40"/>
  <c r="P847" i="40"/>
  <c r="Q847" i="40"/>
  <c r="R847" i="40"/>
  <c r="J848" i="40"/>
  <c r="K848" i="40"/>
  <c r="L848" i="40"/>
  <c r="M848" i="40"/>
  <c r="N848" i="40"/>
  <c r="O848" i="40"/>
  <c r="P848" i="40"/>
  <c r="Q848" i="40"/>
  <c r="R848" i="40"/>
  <c r="J849" i="40"/>
  <c r="K849" i="40"/>
  <c r="L849" i="40"/>
  <c r="M849" i="40"/>
  <c r="N849" i="40"/>
  <c r="O849" i="40"/>
  <c r="P849" i="40"/>
  <c r="Q849" i="40"/>
  <c r="R849" i="40"/>
  <c r="J850" i="40"/>
  <c r="K850" i="40"/>
  <c r="L850" i="40"/>
  <c r="M850" i="40"/>
  <c r="N850" i="40"/>
  <c r="O850" i="40"/>
  <c r="P850" i="40"/>
  <c r="Q850" i="40"/>
  <c r="R850" i="40"/>
  <c r="J851" i="40"/>
  <c r="K851" i="40"/>
  <c r="L851" i="40"/>
  <c r="M851" i="40"/>
  <c r="N851" i="40"/>
  <c r="O851" i="40"/>
  <c r="P851" i="40"/>
  <c r="Q851" i="40"/>
  <c r="R851" i="40"/>
  <c r="J852" i="40"/>
  <c r="K852" i="40"/>
  <c r="L852" i="40"/>
  <c r="M852" i="40"/>
  <c r="N852" i="40"/>
  <c r="O852" i="40"/>
  <c r="P852" i="40"/>
  <c r="Q852" i="40"/>
  <c r="R852" i="40"/>
  <c r="J853" i="40"/>
  <c r="K853" i="40"/>
  <c r="L853" i="40"/>
  <c r="M853" i="40"/>
  <c r="N853" i="40"/>
  <c r="O853" i="40"/>
  <c r="P853" i="40"/>
  <c r="Q853" i="40"/>
  <c r="R853" i="40"/>
  <c r="J854" i="40"/>
  <c r="K854" i="40"/>
  <c r="L854" i="40"/>
  <c r="M854" i="40"/>
  <c r="N854" i="40"/>
  <c r="O854" i="40"/>
  <c r="P854" i="40"/>
  <c r="Q854" i="40"/>
  <c r="R854" i="40"/>
  <c r="J855" i="40"/>
  <c r="K855" i="40"/>
  <c r="L855" i="40"/>
  <c r="M855" i="40"/>
  <c r="N855" i="40"/>
  <c r="O855" i="40"/>
  <c r="P855" i="40"/>
  <c r="Q855" i="40"/>
  <c r="R855" i="40"/>
  <c r="J856" i="40"/>
  <c r="K856" i="40"/>
  <c r="L856" i="40"/>
  <c r="M856" i="40"/>
  <c r="N856" i="40"/>
  <c r="O856" i="40"/>
  <c r="P856" i="40"/>
  <c r="Q856" i="40"/>
  <c r="R856" i="40"/>
  <c r="J857" i="40"/>
  <c r="K857" i="40"/>
  <c r="L857" i="40"/>
  <c r="M857" i="40"/>
  <c r="N857" i="40"/>
  <c r="O857" i="40"/>
  <c r="P857" i="40"/>
  <c r="Q857" i="40"/>
  <c r="R857" i="40"/>
  <c r="J858" i="40"/>
  <c r="K858" i="40"/>
  <c r="L858" i="40"/>
  <c r="M858" i="40"/>
  <c r="N858" i="40"/>
  <c r="O858" i="40"/>
  <c r="P858" i="40"/>
  <c r="Q858" i="40"/>
  <c r="R858" i="40"/>
  <c r="J859" i="40"/>
  <c r="K859" i="40"/>
  <c r="L859" i="40"/>
  <c r="M859" i="40"/>
  <c r="N859" i="40"/>
  <c r="O859" i="40"/>
  <c r="P859" i="40"/>
  <c r="Q859" i="40"/>
  <c r="R859" i="40"/>
  <c r="J860" i="40"/>
  <c r="K860" i="40"/>
  <c r="L860" i="40"/>
  <c r="M860" i="40"/>
  <c r="N860" i="40"/>
  <c r="O860" i="40"/>
  <c r="P860" i="40"/>
  <c r="Q860" i="40"/>
  <c r="R860" i="40"/>
  <c r="J861" i="40"/>
  <c r="K861" i="40"/>
  <c r="L861" i="40"/>
  <c r="M861" i="40"/>
  <c r="N861" i="40"/>
  <c r="O861" i="40"/>
  <c r="P861" i="40"/>
  <c r="Q861" i="40"/>
  <c r="R861" i="40"/>
  <c r="J862" i="40"/>
  <c r="K862" i="40"/>
  <c r="L862" i="40"/>
  <c r="M862" i="40"/>
  <c r="N862" i="40"/>
  <c r="O862" i="40"/>
  <c r="P862" i="40"/>
  <c r="Q862" i="40"/>
  <c r="R862" i="40"/>
  <c r="J863" i="40"/>
  <c r="K863" i="40"/>
  <c r="L863" i="40"/>
  <c r="M863" i="40"/>
  <c r="N863" i="40"/>
  <c r="O863" i="40"/>
  <c r="P863" i="40"/>
  <c r="Q863" i="40"/>
  <c r="R863" i="40"/>
  <c r="J864" i="40"/>
  <c r="K864" i="40"/>
  <c r="L864" i="40"/>
  <c r="M864" i="40"/>
  <c r="N864" i="40"/>
  <c r="O864" i="40"/>
  <c r="P864" i="40"/>
  <c r="Q864" i="40"/>
  <c r="R864" i="40"/>
  <c r="J865" i="40"/>
  <c r="K865" i="40"/>
  <c r="L865" i="40"/>
  <c r="M865" i="40"/>
  <c r="N865" i="40"/>
  <c r="O865" i="40"/>
  <c r="P865" i="40"/>
  <c r="Q865" i="40"/>
  <c r="R865" i="40"/>
  <c r="J866" i="40"/>
  <c r="K866" i="40"/>
  <c r="L866" i="40"/>
  <c r="M866" i="40"/>
  <c r="N866" i="40"/>
  <c r="O866" i="40"/>
  <c r="P866" i="40"/>
  <c r="Q866" i="40"/>
  <c r="R866" i="40"/>
  <c r="J867" i="40"/>
  <c r="K867" i="40"/>
  <c r="L867" i="40"/>
  <c r="M867" i="40"/>
  <c r="N867" i="40"/>
  <c r="O867" i="40"/>
  <c r="P867" i="40"/>
  <c r="Q867" i="40"/>
  <c r="R867" i="40"/>
  <c r="J868" i="40"/>
  <c r="K868" i="40"/>
  <c r="L868" i="40"/>
  <c r="M868" i="40"/>
  <c r="N868" i="40"/>
  <c r="O868" i="40"/>
  <c r="P868" i="40"/>
  <c r="Q868" i="40"/>
  <c r="R868" i="40"/>
  <c r="J869" i="40"/>
  <c r="K869" i="40"/>
  <c r="L869" i="40"/>
  <c r="M869" i="40"/>
  <c r="N869" i="40"/>
  <c r="O869" i="40"/>
  <c r="P869" i="40"/>
  <c r="Q869" i="40"/>
  <c r="R869" i="40"/>
  <c r="J870" i="40"/>
  <c r="K870" i="40"/>
  <c r="L870" i="40"/>
  <c r="M870" i="40"/>
  <c r="N870" i="40"/>
  <c r="O870" i="40"/>
  <c r="P870" i="40"/>
  <c r="Q870" i="40"/>
  <c r="R870" i="40"/>
  <c r="J871" i="40"/>
  <c r="K871" i="40"/>
  <c r="L871" i="40"/>
  <c r="M871" i="40"/>
  <c r="N871" i="40"/>
  <c r="O871" i="40"/>
  <c r="P871" i="40"/>
  <c r="Q871" i="40"/>
  <c r="R871" i="40"/>
  <c r="J872" i="40"/>
  <c r="K872" i="40"/>
  <c r="L872" i="40"/>
  <c r="M872" i="40"/>
  <c r="N872" i="40"/>
  <c r="O872" i="40"/>
  <c r="P872" i="40"/>
  <c r="Q872" i="40"/>
  <c r="R872" i="40"/>
  <c r="J873" i="40"/>
  <c r="K873" i="40"/>
  <c r="L873" i="40"/>
  <c r="M873" i="40"/>
  <c r="N873" i="40"/>
  <c r="O873" i="40"/>
  <c r="P873" i="40"/>
  <c r="Q873" i="40"/>
  <c r="R873" i="40"/>
  <c r="J874" i="40"/>
  <c r="K874" i="40"/>
  <c r="L874" i="40"/>
  <c r="M874" i="40"/>
  <c r="N874" i="40"/>
  <c r="O874" i="40"/>
  <c r="P874" i="40"/>
  <c r="Q874" i="40"/>
  <c r="R874" i="40"/>
  <c r="J875" i="40"/>
  <c r="K875" i="40"/>
  <c r="L875" i="40"/>
  <c r="M875" i="40"/>
  <c r="N875" i="40"/>
  <c r="O875" i="40"/>
  <c r="P875" i="40"/>
  <c r="Q875" i="40"/>
  <c r="R875" i="40"/>
  <c r="J876" i="40"/>
  <c r="K876" i="40"/>
  <c r="L876" i="40"/>
  <c r="M876" i="40"/>
  <c r="N876" i="40"/>
  <c r="O876" i="40"/>
  <c r="P876" i="40"/>
  <c r="Q876" i="40"/>
  <c r="R876" i="40"/>
  <c r="J877" i="40"/>
  <c r="K877" i="40"/>
  <c r="L877" i="40"/>
  <c r="M877" i="40"/>
  <c r="N877" i="40"/>
  <c r="O877" i="40"/>
  <c r="P877" i="40"/>
  <c r="Q877" i="40"/>
  <c r="R877" i="40"/>
  <c r="J878" i="40"/>
  <c r="K878" i="40"/>
  <c r="L878" i="40"/>
  <c r="M878" i="40"/>
  <c r="N878" i="40"/>
  <c r="O878" i="40"/>
  <c r="P878" i="40"/>
  <c r="Q878" i="40"/>
  <c r="R878" i="40"/>
  <c r="J879" i="40"/>
  <c r="K879" i="40"/>
  <c r="L879" i="40"/>
  <c r="M879" i="40"/>
  <c r="N879" i="40"/>
  <c r="O879" i="40"/>
  <c r="P879" i="40"/>
  <c r="Q879" i="40"/>
  <c r="R879" i="40"/>
  <c r="J880" i="40"/>
  <c r="K880" i="40"/>
  <c r="L880" i="40"/>
  <c r="M880" i="40"/>
  <c r="N880" i="40"/>
  <c r="O880" i="40"/>
  <c r="P880" i="40"/>
  <c r="Q880" i="40"/>
  <c r="R880" i="40"/>
  <c r="J881" i="40"/>
  <c r="K881" i="40"/>
  <c r="L881" i="40"/>
  <c r="M881" i="40"/>
  <c r="N881" i="40"/>
  <c r="O881" i="40"/>
  <c r="P881" i="40"/>
  <c r="Q881" i="40"/>
  <c r="R881" i="40"/>
  <c r="J882" i="40"/>
  <c r="K882" i="40"/>
  <c r="L882" i="40"/>
  <c r="M882" i="40"/>
  <c r="N882" i="40"/>
  <c r="O882" i="40"/>
  <c r="P882" i="40"/>
  <c r="Q882" i="40"/>
  <c r="R882" i="40"/>
  <c r="J883" i="40"/>
  <c r="K883" i="40"/>
  <c r="L883" i="40"/>
  <c r="M883" i="40"/>
  <c r="N883" i="40"/>
  <c r="O883" i="40"/>
  <c r="P883" i="40"/>
  <c r="Q883" i="40"/>
  <c r="R883" i="40"/>
  <c r="J884" i="40"/>
  <c r="K884" i="40"/>
  <c r="L884" i="40"/>
  <c r="M884" i="40"/>
  <c r="N884" i="40"/>
  <c r="O884" i="40"/>
  <c r="P884" i="40"/>
  <c r="Q884" i="40"/>
  <c r="R884" i="40"/>
  <c r="J885" i="40"/>
  <c r="K885" i="40"/>
  <c r="L885" i="40"/>
  <c r="M885" i="40"/>
  <c r="N885" i="40"/>
  <c r="O885" i="40"/>
  <c r="P885" i="40"/>
  <c r="Q885" i="40"/>
  <c r="R885" i="40"/>
  <c r="J886" i="40"/>
  <c r="K886" i="40"/>
  <c r="L886" i="40"/>
  <c r="M886" i="40"/>
  <c r="N886" i="40"/>
  <c r="O886" i="40"/>
  <c r="P886" i="40"/>
  <c r="Q886" i="40"/>
  <c r="R886" i="40"/>
  <c r="J887" i="40"/>
  <c r="K887" i="40"/>
  <c r="L887" i="40"/>
  <c r="M887" i="40"/>
  <c r="N887" i="40"/>
  <c r="O887" i="40"/>
  <c r="P887" i="40"/>
  <c r="Q887" i="40"/>
  <c r="R887" i="40"/>
  <c r="J888" i="40"/>
  <c r="K888" i="40"/>
  <c r="L888" i="40"/>
  <c r="M888" i="40"/>
  <c r="N888" i="40"/>
  <c r="O888" i="40"/>
  <c r="P888" i="40"/>
  <c r="Q888" i="40"/>
  <c r="R888" i="40"/>
  <c r="J889" i="40"/>
  <c r="K889" i="40"/>
  <c r="L889" i="40"/>
  <c r="M889" i="40"/>
  <c r="N889" i="40"/>
  <c r="O889" i="40"/>
  <c r="P889" i="40"/>
  <c r="Q889" i="40"/>
  <c r="R889" i="40"/>
  <c r="J890" i="40"/>
  <c r="K890" i="40"/>
  <c r="L890" i="40"/>
  <c r="M890" i="40"/>
  <c r="N890" i="40"/>
  <c r="O890" i="40"/>
  <c r="P890" i="40"/>
  <c r="Q890" i="40"/>
  <c r="R890" i="40"/>
  <c r="J891" i="40"/>
  <c r="K891" i="40"/>
  <c r="L891" i="40"/>
  <c r="M891" i="40"/>
  <c r="N891" i="40"/>
  <c r="O891" i="40"/>
  <c r="P891" i="40"/>
  <c r="Q891" i="40"/>
  <c r="R891" i="40"/>
  <c r="J892" i="40"/>
  <c r="K892" i="40"/>
  <c r="L892" i="40"/>
  <c r="M892" i="40"/>
  <c r="N892" i="40"/>
  <c r="O892" i="40"/>
  <c r="P892" i="40"/>
  <c r="Q892" i="40"/>
  <c r="R892" i="40"/>
  <c r="J893" i="40"/>
  <c r="K893" i="40"/>
  <c r="L893" i="40"/>
  <c r="M893" i="40"/>
  <c r="N893" i="40"/>
  <c r="O893" i="40"/>
  <c r="P893" i="40"/>
  <c r="Q893" i="40"/>
  <c r="R893" i="40"/>
  <c r="J894" i="40"/>
  <c r="K894" i="40"/>
  <c r="L894" i="40"/>
  <c r="M894" i="40"/>
  <c r="N894" i="40"/>
  <c r="O894" i="40"/>
  <c r="P894" i="40"/>
  <c r="Q894" i="40"/>
  <c r="R894" i="40"/>
  <c r="J895" i="40"/>
  <c r="K895" i="40"/>
  <c r="L895" i="40"/>
  <c r="M895" i="40"/>
  <c r="N895" i="40"/>
  <c r="O895" i="40"/>
  <c r="P895" i="40"/>
  <c r="Q895" i="40"/>
  <c r="R895" i="40"/>
  <c r="J896" i="40"/>
  <c r="K896" i="40"/>
  <c r="L896" i="40"/>
  <c r="M896" i="40"/>
  <c r="N896" i="40"/>
  <c r="O896" i="40"/>
  <c r="P896" i="40"/>
  <c r="Q896" i="40"/>
  <c r="R896" i="40"/>
  <c r="J897" i="40"/>
  <c r="K897" i="40"/>
  <c r="L897" i="40"/>
  <c r="M897" i="40"/>
  <c r="N897" i="40"/>
  <c r="O897" i="40"/>
  <c r="P897" i="40"/>
  <c r="Q897" i="40"/>
  <c r="R897" i="40"/>
  <c r="J898" i="40"/>
  <c r="K898" i="40"/>
  <c r="L898" i="40"/>
  <c r="M898" i="40"/>
  <c r="N898" i="40"/>
  <c r="O898" i="40"/>
  <c r="P898" i="40"/>
  <c r="Q898" i="40"/>
  <c r="R898" i="40"/>
  <c r="J899" i="40"/>
  <c r="K899" i="40"/>
  <c r="L899" i="40"/>
  <c r="M899" i="40"/>
  <c r="N899" i="40"/>
  <c r="O899" i="40"/>
  <c r="P899" i="40"/>
  <c r="Q899" i="40"/>
  <c r="R899" i="40"/>
  <c r="J900" i="40"/>
  <c r="K900" i="40"/>
  <c r="L900" i="40"/>
  <c r="M900" i="40"/>
  <c r="N900" i="40"/>
  <c r="O900" i="40"/>
  <c r="P900" i="40"/>
  <c r="Q900" i="40"/>
  <c r="R900" i="40"/>
  <c r="J901" i="40"/>
  <c r="K901" i="40"/>
  <c r="L901" i="40"/>
  <c r="M901" i="40"/>
  <c r="N901" i="40"/>
  <c r="O901" i="40"/>
  <c r="P901" i="40"/>
  <c r="Q901" i="40"/>
  <c r="R901" i="40"/>
  <c r="J902" i="40"/>
  <c r="K902" i="40"/>
  <c r="L902" i="40"/>
  <c r="M902" i="40"/>
  <c r="N902" i="40"/>
  <c r="O902" i="40"/>
  <c r="P902" i="40"/>
  <c r="Q902" i="40"/>
  <c r="R902" i="40"/>
  <c r="J903" i="40"/>
  <c r="K903" i="40"/>
  <c r="L903" i="40"/>
  <c r="M903" i="40"/>
  <c r="N903" i="40"/>
  <c r="O903" i="40"/>
  <c r="P903" i="40"/>
  <c r="Q903" i="40"/>
  <c r="R903" i="40"/>
  <c r="J904" i="40"/>
  <c r="K904" i="40"/>
  <c r="L904" i="40"/>
  <c r="M904" i="40"/>
  <c r="N904" i="40"/>
  <c r="O904" i="40"/>
  <c r="P904" i="40"/>
  <c r="Q904" i="40"/>
  <c r="R904" i="40"/>
  <c r="J905" i="40"/>
  <c r="K905" i="40"/>
  <c r="L905" i="40"/>
  <c r="M905" i="40"/>
  <c r="N905" i="40"/>
  <c r="O905" i="40"/>
  <c r="P905" i="40"/>
  <c r="Q905" i="40"/>
  <c r="R905" i="40"/>
  <c r="J906" i="40"/>
  <c r="K906" i="40"/>
  <c r="L906" i="40"/>
  <c r="M906" i="40"/>
  <c r="N906" i="40"/>
  <c r="O906" i="40"/>
  <c r="P906" i="40"/>
  <c r="Q906" i="40"/>
  <c r="R906" i="40"/>
  <c r="J907" i="40"/>
  <c r="K907" i="40"/>
  <c r="L907" i="40"/>
  <c r="M907" i="40"/>
  <c r="N907" i="40"/>
  <c r="O907" i="40"/>
  <c r="P907" i="40"/>
  <c r="Q907" i="40"/>
  <c r="R907" i="40"/>
  <c r="J908" i="40"/>
  <c r="K908" i="40"/>
  <c r="L908" i="40"/>
  <c r="M908" i="40"/>
  <c r="N908" i="40"/>
  <c r="O908" i="40"/>
  <c r="P908" i="40"/>
  <c r="Q908" i="40"/>
  <c r="R908" i="40"/>
  <c r="J909" i="40"/>
  <c r="K909" i="40"/>
  <c r="L909" i="40"/>
  <c r="M909" i="40"/>
  <c r="N909" i="40"/>
  <c r="O909" i="40"/>
  <c r="P909" i="40"/>
  <c r="Q909" i="40"/>
  <c r="R909" i="40"/>
  <c r="J910" i="40"/>
  <c r="K910" i="40"/>
  <c r="L910" i="40"/>
  <c r="M910" i="40"/>
  <c r="N910" i="40"/>
  <c r="O910" i="40"/>
  <c r="P910" i="40"/>
  <c r="Q910" i="40"/>
  <c r="R910" i="40"/>
  <c r="J911" i="40"/>
  <c r="K911" i="40"/>
  <c r="L911" i="40"/>
  <c r="M911" i="40"/>
  <c r="N911" i="40"/>
  <c r="O911" i="40"/>
  <c r="P911" i="40"/>
  <c r="Q911" i="40"/>
  <c r="R911" i="40"/>
  <c r="J912" i="40"/>
  <c r="K912" i="40"/>
  <c r="L912" i="40"/>
  <c r="M912" i="40"/>
  <c r="N912" i="40"/>
  <c r="O912" i="40"/>
  <c r="P912" i="40"/>
  <c r="Q912" i="40"/>
  <c r="R912" i="40"/>
  <c r="J913" i="40"/>
  <c r="K913" i="40"/>
  <c r="L913" i="40"/>
  <c r="M913" i="40"/>
  <c r="N913" i="40"/>
  <c r="O913" i="40"/>
  <c r="P913" i="40"/>
  <c r="Q913" i="40"/>
  <c r="R913" i="40"/>
  <c r="J914" i="40"/>
  <c r="K914" i="40"/>
  <c r="L914" i="40"/>
  <c r="M914" i="40"/>
  <c r="N914" i="40"/>
  <c r="O914" i="40"/>
  <c r="P914" i="40"/>
  <c r="Q914" i="40"/>
  <c r="R914" i="40"/>
  <c r="J915" i="40"/>
  <c r="K915" i="40"/>
  <c r="L915" i="40"/>
  <c r="M915" i="40"/>
  <c r="N915" i="40"/>
  <c r="O915" i="40"/>
  <c r="P915" i="40"/>
  <c r="Q915" i="40"/>
  <c r="R915" i="40"/>
  <c r="J916" i="40"/>
  <c r="K916" i="40"/>
  <c r="L916" i="40"/>
  <c r="M916" i="40"/>
  <c r="N916" i="40"/>
  <c r="O916" i="40"/>
  <c r="P916" i="40"/>
  <c r="Q916" i="40"/>
  <c r="R916" i="40"/>
  <c r="J917" i="40"/>
  <c r="K917" i="40"/>
  <c r="L917" i="40"/>
  <c r="M917" i="40"/>
  <c r="N917" i="40"/>
  <c r="O917" i="40"/>
  <c r="P917" i="40"/>
  <c r="Q917" i="40"/>
  <c r="R917" i="40"/>
  <c r="J918" i="40"/>
  <c r="K918" i="40"/>
  <c r="L918" i="40"/>
  <c r="M918" i="40"/>
  <c r="N918" i="40"/>
  <c r="O918" i="40"/>
  <c r="P918" i="40"/>
  <c r="Q918" i="40"/>
  <c r="R918" i="40"/>
  <c r="J919" i="40"/>
  <c r="K919" i="40"/>
  <c r="L919" i="40"/>
  <c r="M919" i="40"/>
  <c r="N919" i="40"/>
  <c r="O919" i="40"/>
  <c r="P919" i="40"/>
  <c r="Q919" i="40"/>
  <c r="R919" i="40"/>
  <c r="J920" i="40"/>
  <c r="K920" i="40"/>
  <c r="L920" i="40"/>
  <c r="M920" i="40"/>
  <c r="N920" i="40"/>
  <c r="O920" i="40"/>
  <c r="P920" i="40"/>
  <c r="Q920" i="40"/>
  <c r="R920" i="40"/>
  <c r="J921" i="40"/>
  <c r="K921" i="40"/>
  <c r="L921" i="40"/>
  <c r="M921" i="40"/>
  <c r="N921" i="40"/>
  <c r="O921" i="40"/>
  <c r="P921" i="40"/>
  <c r="Q921" i="40"/>
  <c r="R921" i="40"/>
  <c r="J922" i="40"/>
  <c r="K922" i="40"/>
  <c r="L922" i="40"/>
  <c r="M922" i="40"/>
  <c r="N922" i="40"/>
  <c r="O922" i="40"/>
  <c r="P922" i="40"/>
  <c r="Q922" i="40"/>
  <c r="R922" i="40"/>
  <c r="J923" i="40"/>
  <c r="K923" i="40"/>
  <c r="L923" i="40"/>
  <c r="M923" i="40"/>
  <c r="N923" i="40"/>
  <c r="O923" i="40"/>
  <c r="P923" i="40"/>
  <c r="Q923" i="40"/>
  <c r="R923" i="40"/>
  <c r="J924" i="40"/>
  <c r="K924" i="40"/>
  <c r="L924" i="40"/>
  <c r="M924" i="40"/>
  <c r="N924" i="40"/>
  <c r="O924" i="40"/>
  <c r="P924" i="40"/>
  <c r="Q924" i="40"/>
  <c r="R924" i="40"/>
  <c r="J925" i="40"/>
  <c r="K925" i="40"/>
  <c r="L925" i="40"/>
  <c r="M925" i="40"/>
  <c r="N925" i="40"/>
  <c r="O925" i="40"/>
  <c r="P925" i="40"/>
  <c r="Q925" i="40"/>
  <c r="R925" i="40"/>
  <c r="J926" i="40"/>
  <c r="K926" i="40"/>
  <c r="L926" i="40"/>
  <c r="M926" i="40"/>
  <c r="N926" i="40"/>
  <c r="O926" i="40"/>
  <c r="P926" i="40"/>
  <c r="Q926" i="40"/>
  <c r="R926" i="40"/>
  <c r="J927" i="40"/>
  <c r="K927" i="40"/>
  <c r="L927" i="40"/>
  <c r="M927" i="40"/>
  <c r="N927" i="40"/>
  <c r="O927" i="40"/>
  <c r="P927" i="40"/>
  <c r="Q927" i="40"/>
  <c r="R927" i="40"/>
  <c r="J928" i="40"/>
  <c r="K928" i="40"/>
  <c r="L928" i="40"/>
  <c r="M928" i="40"/>
  <c r="N928" i="40"/>
  <c r="O928" i="40"/>
  <c r="P928" i="40"/>
  <c r="Q928" i="40"/>
  <c r="R928" i="40"/>
  <c r="J929" i="40"/>
  <c r="K929" i="40"/>
  <c r="L929" i="40"/>
  <c r="M929" i="40"/>
  <c r="N929" i="40"/>
  <c r="O929" i="40"/>
  <c r="P929" i="40"/>
  <c r="Q929" i="40"/>
  <c r="R929" i="40"/>
  <c r="J930" i="40"/>
  <c r="K930" i="40"/>
  <c r="L930" i="40"/>
  <c r="M930" i="40"/>
  <c r="N930" i="40"/>
  <c r="O930" i="40"/>
  <c r="P930" i="40"/>
  <c r="Q930" i="40"/>
  <c r="R930" i="40"/>
  <c r="J931" i="40"/>
  <c r="K931" i="40"/>
  <c r="L931" i="40"/>
  <c r="M931" i="40"/>
  <c r="N931" i="40"/>
  <c r="O931" i="40"/>
  <c r="P931" i="40"/>
  <c r="Q931" i="40"/>
  <c r="R931" i="40"/>
  <c r="J932" i="40"/>
  <c r="K932" i="40"/>
  <c r="L932" i="40"/>
  <c r="M932" i="40"/>
  <c r="N932" i="40"/>
  <c r="O932" i="40"/>
  <c r="P932" i="40"/>
  <c r="Q932" i="40"/>
  <c r="R932" i="40"/>
  <c r="J933" i="40"/>
  <c r="K933" i="40"/>
  <c r="L933" i="40"/>
  <c r="M933" i="40"/>
  <c r="N933" i="40"/>
  <c r="O933" i="40"/>
  <c r="P933" i="40"/>
  <c r="Q933" i="40"/>
  <c r="R933" i="40"/>
  <c r="J934" i="40"/>
  <c r="K934" i="40"/>
  <c r="L934" i="40"/>
  <c r="M934" i="40"/>
  <c r="N934" i="40"/>
  <c r="O934" i="40"/>
  <c r="P934" i="40"/>
  <c r="Q934" i="40"/>
  <c r="R934" i="40"/>
  <c r="J935" i="40"/>
  <c r="K935" i="40"/>
  <c r="L935" i="40"/>
  <c r="M935" i="40"/>
  <c r="N935" i="40"/>
  <c r="O935" i="40"/>
  <c r="P935" i="40"/>
  <c r="Q935" i="40"/>
  <c r="R935" i="40"/>
  <c r="J936" i="40"/>
  <c r="K936" i="40"/>
  <c r="L936" i="40"/>
  <c r="M936" i="40"/>
  <c r="N936" i="40"/>
  <c r="O936" i="40"/>
  <c r="P936" i="40"/>
  <c r="Q936" i="40"/>
  <c r="R936" i="40"/>
  <c r="J937" i="40"/>
  <c r="K937" i="40"/>
  <c r="L937" i="40"/>
  <c r="M937" i="40"/>
  <c r="N937" i="40"/>
  <c r="O937" i="40"/>
  <c r="P937" i="40"/>
  <c r="Q937" i="40"/>
  <c r="R937" i="40"/>
  <c r="J938" i="40"/>
  <c r="K938" i="40"/>
  <c r="L938" i="40"/>
  <c r="M938" i="40"/>
  <c r="N938" i="40"/>
  <c r="O938" i="40"/>
  <c r="P938" i="40"/>
  <c r="Q938" i="40"/>
  <c r="R938" i="40"/>
  <c r="J939" i="40"/>
  <c r="K939" i="40"/>
  <c r="L939" i="40"/>
  <c r="M939" i="40"/>
  <c r="N939" i="40"/>
  <c r="O939" i="40"/>
  <c r="P939" i="40"/>
  <c r="Q939" i="40"/>
  <c r="R939" i="40"/>
  <c r="J940" i="40"/>
  <c r="K940" i="40"/>
  <c r="L940" i="40"/>
  <c r="M940" i="40"/>
  <c r="N940" i="40"/>
  <c r="O940" i="40"/>
  <c r="P940" i="40"/>
  <c r="Q940" i="40"/>
  <c r="R940" i="40"/>
  <c r="J941" i="40"/>
  <c r="K941" i="40"/>
  <c r="L941" i="40"/>
  <c r="M941" i="40"/>
  <c r="N941" i="40"/>
  <c r="O941" i="40"/>
  <c r="P941" i="40"/>
  <c r="Q941" i="40"/>
  <c r="R941" i="40"/>
  <c r="J942" i="40"/>
  <c r="K942" i="40"/>
  <c r="L942" i="40"/>
  <c r="M942" i="40"/>
  <c r="N942" i="40"/>
  <c r="O942" i="40"/>
  <c r="P942" i="40"/>
  <c r="Q942" i="40"/>
  <c r="R942" i="40"/>
  <c r="J943" i="40"/>
  <c r="K943" i="40"/>
  <c r="L943" i="40"/>
  <c r="M943" i="40"/>
  <c r="N943" i="40"/>
  <c r="O943" i="40"/>
  <c r="P943" i="40"/>
  <c r="Q943" i="40"/>
  <c r="R943" i="40"/>
  <c r="J944" i="40"/>
  <c r="K944" i="40"/>
  <c r="L944" i="40"/>
  <c r="M944" i="40"/>
  <c r="N944" i="40"/>
  <c r="O944" i="40"/>
  <c r="P944" i="40"/>
  <c r="Q944" i="40"/>
  <c r="R944" i="40"/>
  <c r="J945" i="40"/>
  <c r="K945" i="40"/>
  <c r="L945" i="40"/>
  <c r="M945" i="40"/>
  <c r="N945" i="40"/>
  <c r="O945" i="40"/>
  <c r="P945" i="40"/>
  <c r="Q945" i="40"/>
  <c r="R945" i="40"/>
  <c r="J946" i="40"/>
  <c r="K946" i="40"/>
  <c r="L946" i="40"/>
  <c r="M946" i="40"/>
  <c r="N946" i="40"/>
  <c r="O946" i="40"/>
  <c r="P946" i="40"/>
  <c r="Q946" i="40"/>
  <c r="R946" i="40"/>
  <c r="J947" i="40"/>
  <c r="K947" i="40"/>
  <c r="L947" i="40"/>
  <c r="M947" i="40"/>
  <c r="N947" i="40"/>
  <c r="O947" i="40"/>
  <c r="P947" i="40"/>
  <c r="Q947" i="40"/>
  <c r="R947" i="40"/>
  <c r="J948" i="40"/>
  <c r="K948" i="40"/>
  <c r="L948" i="40"/>
  <c r="M948" i="40"/>
  <c r="N948" i="40"/>
  <c r="O948" i="40"/>
  <c r="P948" i="40"/>
  <c r="Q948" i="40"/>
  <c r="R948" i="40"/>
  <c r="J949" i="40"/>
  <c r="K949" i="40"/>
  <c r="L949" i="40"/>
  <c r="M949" i="40"/>
  <c r="N949" i="40"/>
  <c r="O949" i="40"/>
  <c r="P949" i="40"/>
  <c r="Q949" i="40"/>
  <c r="R949" i="40"/>
  <c r="J950" i="40"/>
  <c r="K950" i="40"/>
  <c r="L950" i="40"/>
  <c r="M950" i="40"/>
  <c r="N950" i="40"/>
  <c r="O950" i="40"/>
  <c r="P950" i="40"/>
  <c r="Q950" i="40"/>
  <c r="R950" i="40"/>
  <c r="J951" i="40"/>
  <c r="K951" i="40"/>
  <c r="L951" i="40"/>
  <c r="M951" i="40"/>
  <c r="N951" i="40"/>
  <c r="O951" i="40"/>
  <c r="P951" i="40"/>
  <c r="Q951" i="40"/>
  <c r="R951" i="40"/>
  <c r="J952" i="40"/>
  <c r="K952" i="40"/>
  <c r="L952" i="40"/>
  <c r="M952" i="40"/>
  <c r="N952" i="40"/>
  <c r="O952" i="40"/>
  <c r="P952" i="40"/>
  <c r="Q952" i="40"/>
  <c r="R952" i="40"/>
  <c r="J953" i="40"/>
  <c r="K953" i="40"/>
  <c r="L953" i="40"/>
  <c r="M953" i="40"/>
  <c r="N953" i="40"/>
  <c r="O953" i="40"/>
  <c r="P953" i="40"/>
  <c r="Q953" i="40"/>
  <c r="R953" i="40"/>
  <c r="J954" i="40"/>
  <c r="K954" i="40"/>
  <c r="L954" i="40"/>
  <c r="M954" i="40"/>
  <c r="N954" i="40"/>
  <c r="O954" i="40"/>
  <c r="P954" i="40"/>
  <c r="Q954" i="40"/>
  <c r="R954" i="40"/>
  <c r="J955" i="40"/>
  <c r="K955" i="40"/>
  <c r="L955" i="40"/>
  <c r="M955" i="40"/>
  <c r="N955" i="40"/>
  <c r="O955" i="40"/>
  <c r="P955" i="40"/>
  <c r="Q955" i="40"/>
  <c r="R955" i="40"/>
  <c r="J956" i="40"/>
  <c r="K956" i="40"/>
  <c r="L956" i="40"/>
  <c r="M956" i="40"/>
  <c r="N956" i="40"/>
  <c r="O956" i="40"/>
  <c r="P956" i="40"/>
  <c r="Q956" i="40"/>
  <c r="R956" i="40"/>
  <c r="J957" i="40"/>
  <c r="K957" i="40"/>
  <c r="L957" i="40"/>
  <c r="M957" i="40"/>
  <c r="N957" i="40"/>
  <c r="O957" i="40"/>
  <c r="P957" i="40"/>
  <c r="Q957" i="40"/>
  <c r="R957" i="40"/>
  <c r="J958" i="40"/>
  <c r="K958" i="40"/>
  <c r="L958" i="40"/>
  <c r="M958" i="40"/>
  <c r="N958" i="40"/>
  <c r="O958" i="40"/>
  <c r="P958" i="40"/>
  <c r="Q958" i="40"/>
  <c r="R958" i="40"/>
  <c r="J959" i="40"/>
  <c r="K959" i="40"/>
  <c r="L959" i="40"/>
  <c r="M959" i="40"/>
  <c r="N959" i="40"/>
  <c r="O959" i="40"/>
  <c r="P959" i="40"/>
  <c r="Q959" i="40"/>
  <c r="R959" i="40"/>
  <c r="J960" i="40"/>
  <c r="K960" i="40"/>
  <c r="L960" i="40"/>
  <c r="M960" i="40"/>
  <c r="N960" i="40"/>
  <c r="O960" i="40"/>
  <c r="P960" i="40"/>
  <c r="Q960" i="40"/>
  <c r="R960" i="40"/>
  <c r="J961" i="40"/>
  <c r="K961" i="40"/>
  <c r="L961" i="40"/>
  <c r="M961" i="40"/>
  <c r="N961" i="40"/>
  <c r="O961" i="40"/>
  <c r="P961" i="40"/>
  <c r="Q961" i="40"/>
  <c r="R961" i="40"/>
  <c r="J962" i="40"/>
  <c r="K962" i="40"/>
  <c r="L962" i="40"/>
  <c r="M962" i="40"/>
  <c r="N962" i="40"/>
  <c r="O962" i="40"/>
  <c r="P962" i="40"/>
  <c r="Q962" i="40"/>
  <c r="R962" i="40"/>
  <c r="J963" i="40"/>
  <c r="K963" i="40"/>
  <c r="L963" i="40"/>
  <c r="M963" i="40"/>
  <c r="N963" i="40"/>
  <c r="O963" i="40"/>
  <c r="P963" i="40"/>
  <c r="Q963" i="40"/>
  <c r="R963" i="40"/>
  <c r="J964" i="40"/>
  <c r="K964" i="40"/>
  <c r="L964" i="40"/>
  <c r="M964" i="40"/>
  <c r="N964" i="40"/>
  <c r="O964" i="40"/>
  <c r="P964" i="40"/>
  <c r="Q964" i="40"/>
  <c r="R964" i="40"/>
  <c r="J965" i="40"/>
  <c r="K965" i="40"/>
  <c r="L965" i="40"/>
  <c r="M965" i="40"/>
  <c r="N965" i="40"/>
  <c r="O965" i="40"/>
  <c r="P965" i="40"/>
  <c r="Q965" i="40"/>
  <c r="R965" i="40"/>
  <c r="J966" i="40"/>
  <c r="K966" i="40"/>
  <c r="L966" i="40"/>
  <c r="M966" i="40"/>
  <c r="N966" i="40"/>
  <c r="O966" i="40"/>
  <c r="P966" i="40"/>
  <c r="Q966" i="40"/>
  <c r="R966" i="40"/>
  <c r="J967" i="40"/>
  <c r="K967" i="40"/>
  <c r="L967" i="40"/>
  <c r="M967" i="40"/>
  <c r="N967" i="40"/>
  <c r="O967" i="40"/>
  <c r="P967" i="40"/>
  <c r="Q967" i="40"/>
  <c r="R967" i="40"/>
  <c r="J968" i="40"/>
  <c r="K968" i="40"/>
  <c r="L968" i="40"/>
  <c r="M968" i="40"/>
  <c r="N968" i="40"/>
  <c r="O968" i="40"/>
  <c r="P968" i="40"/>
  <c r="Q968" i="40"/>
  <c r="R968" i="40"/>
  <c r="J969" i="40"/>
  <c r="K969" i="40"/>
  <c r="L969" i="40"/>
  <c r="M969" i="40"/>
  <c r="N969" i="40"/>
  <c r="O969" i="40"/>
  <c r="P969" i="40"/>
  <c r="Q969" i="40"/>
  <c r="R969" i="40"/>
  <c r="J970" i="40"/>
  <c r="K970" i="40"/>
  <c r="L970" i="40"/>
  <c r="M970" i="40"/>
  <c r="N970" i="40"/>
  <c r="O970" i="40"/>
  <c r="P970" i="40"/>
  <c r="Q970" i="40"/>
  <c r="R970" i="40"/>
  <c r="J971" i="40"/>
  <c r="K971" i="40"/>
  <c r="L971" i="40"/>
  <c r="M971" i="40"/>
  <c r="N971" i="40"/>
  <c r="O971" i="40"/>
  <c r="P971" i="40"/>
  <c r="Q971" i="40"/>
  <c r="R971" i="40"/>
  <c r="J972" i="40"/>
  <c r="K972" i="40"/>
  <c r="L972" i="40"/>
  <c r="M972" i="40"/>
  <c r="N972" i="40"/>
  <c r="O972" i="40"/>
  <c r="P972" i="40"/>
  <c r="Q972" i="40"/>
  <c r="R972" i="40"/>
  <c r="J973" i="40"/>
  <c r="K973" i="40"/>
  <c r="L973" i="40"/>
  <c r="M973" i="40"/>
  <c r="N973" i="40"/>
  <c r="O973" i="40"/>
  <c r="P973" i="40"/>
  <c r="Q973" i="40"/>
  <c r="R973" i="40"/>
  <c r="J974" i="40"/>
  <c r="K974" i="40"/>
  <c r="L974" i="40"/>
  <c r="M974" i="40"/>
  <c r="N974" i="40"/>
  <c r="O974" i="40"/>
  <c r="P974" i="40"/>
  <c r="Q974" i="40"/>
  <c r="R974" i="40"/>
  <c r="J975" i="40"/>
  <c r="K975" i="40"/>
  <c r="L975" i="40"/>
  <c r="M975" i="40"/>
  <c r="N975" i="40"/>
  <c r="O975" i="40"/>
  <c r="P975" i="40"/>
  <c r="Q975" i="40"/>
  <c r="R975" i="40"/>
  <c r="J976" i="40"/>
  <c r="K976" i="40"/>
  <c r="L976" i="40"/>
  <c r="M976" i="40"/>
  <c r="N976" i="40"/>
  <c r="O976" i="40"/>
  <c r="P976" i="40"/>
  <c r="Q976" i="40"/>
  <c r="R976" i="40"/>
  <c r="J977" i="40"/>
  <c r="K977" i="40"/>
  <c r="L977" i="40"/>
  <c r="M977" i="40"/>
  <c r="N977" i="40"/>
  <c r="O977" i="40"/>
  <c r="P977" i="40"/>
  <c r="Q977" i="40"/>
  <c r="R977" i="40"/>
  <c r="J978" i="40"/>
  <c r="K978" i="40"/>
  <c r="L978" i="40"/>
  <c r="M978" i="40"/>
  <c r="N978" i="40"/>
  <c r="O978" i="40"/>
  <c r="P978" i="40"/>
  <c r="Q978" i="40"/>
  <c r="R978" i="40"/>
  <c r="J979" i="40"/>
  <c r="K979" i="40"/>
  <c r="L979" i="40"/>
  <c r="M979" i="40"/>
  <c r="N979" i="40"/>
  <c r="O979" i="40"/>
  <c r="P979" i="40"/>
  <c r="Q979" i="40"/>
  <c r="R979" i="40"/>
  <c r="J980" i="40"/>
  <c r="K980" i="40"/>
  <c r="L980" i="40"/>
  <c r="M980" i="40"/>
  <c r="N980" i="40"/>
  <c r="O980" i="40"/>
  <c r="P980" i="40"/>
  <c r="Q980" i="40"/>
  <c r="R980" i="40"/>
  <c r="J981" i="40"/>
  <c r="K981" i="40"/>
  <c r="L981" i="40"/>
  <c r="M981" i="40"/>
  <c r="N981" i="40"/>
  <c r="O981" i="40"/>
  <c r="P981" i="40"/>
  <c r="Q981" i="40"/>
  <c r="R981" i="40"/>
  <c r="J982" i="40"/>
  <c r="K982" i="40"/>
  <c r="L982" i="40"/>
  <c r="M982" i="40"/>
  <c r="N982" i="40"/>
  <c r="O982" i="40"/>
  <c r="P982" i="40"/>
  <c r="Q982" i="40"/>
  <c r="R982" i="40"/>
  <c r="J983" i="40"/>
  <c r="K983" i="40"/>
  <c r="L983" i="40"/>
  <c r="M983" i="40"/>
  <c r="N983" i="40"/>
  <c r="O983" i="40"/>
  <c r="P983" i="40"/>
  <c r="Q983" i="40"/>
  <c r="R983" i="40"/>
  <c r="J984" i="40"/>
  <c r="K984" i="40"/>
  <c r="L984" i="40"/>
  <c r="M984" i="40"/>
  <c r="N984" i="40"/>
  <c r="O984" i="40"/>
  <c r="P984" i="40"/>
  <c r="Q984" i="40"/>
  <c r="R984" i="40"/>
  <c r="J985" i="40"/>
  <c r="K985" i="40"/>
  <c r="L985" i="40"/>
  <c r="M985" i="40"/>
  <c r="N985" i="40"/>
  <c r="O985" i="40"/>
  <c r="P985" i="40"/>
  <c r="Q985" i="40"/>
  <c r="R985" i="40"/>
  <c r="J986" i="40"/>
  <c r="K986" i="40"/>
  <c r="L986" i="40"/>
  <c r="M986" i="40"/>
  <c r="N986" i="40"/>
  <c r="O986" i="40"/>
  <c r="P986" i="40"/>
  <c r="Q986" i="40"/>
  <c r="R986" i="40"/>
  <c r="J987" i="40"/>
  <c r="K987" i="40"/>
  <c r="L987" i="40"/>
  <c r="M987" i="40"/>
  <c r="N987" i="40"/>
  <c r="O987" i="40"/>
  <c r="P987" i="40"/>
  <c r="Q987" i="40"/>
  <c r="R987" i="40"/>
  <c r="J988" i="40"/>
  <c r="K988" i="40"/>
  <c r="L988" i="40"/>
  <c r="M988" i="40"/>
  <c r="N988" i="40"/>
  <c r="O988" i="40"/>
  <c r="P988" i="40"/>
  <c r="Q988" i="40"/>
  <c r="R988" i="40"/>
  <c r="J989" i="40"/>
  <c r="K989" i="40"/>
  <c r="L989" i="40"/>
  <c r="M989" i="40"/>
  <c r="N989" i="40"/>
  <c r="O989" i="40"/>
  <c r="P989" i="40"/>
  <c r="Q989" i="40"/>
  <c r="R989" i="40"/>
  <c r="J990" i="40"/>
  <c r="K990" i="40"/>
  <c r="L990" i="40"/>
  <c r="M990" i="40"/>
  <c r="N990" i="40"/>
  <c r="O990" i="40"/>
  <c r="P990" i="40"/>
  <c r="Q990" i="40"/>
  <c r="R990" i="40"/>
  <c r="J991" i="40"/>
  <c r="K991" i="40"/>
  <c r="L991" i="40"/>
  <c r="M991" i="40"/>
  <c r="N991" i="40"/>
  <c r="O991" i="40"/>
  <c r="P991" i="40"/>
  <c r="Q991" i="40"/>
  <c r="R991" i="40"/>
  <c r="J992" i="40"/>
  <c r="K992" i="40"/>
  <c r="L992" i="40"/>
  <c r="M992" i="40"/>
  <c r="N992" i="40"/>
  <c r="O992" i="40"/>
  <c r="P992" i="40"/>
  <c r="Q992" i="40"/>
  <c r="R992" i="40"/>
  <c r="J993" i="40"/>
  <c r="K993" i="40"/>
  <c r="L993" i="40"/>
  <c r="M993" i="40"/>
  <c r="N993" i="40"/>
  <c r="O993" i="40"/>
  <c r="P993" i="40"/>
  <c r="Q993" i="40"/>
  <c r="R993" i="40"/>
  <c r="J994" i="40"/>
  <c r="K994" i="40"/>
  <c r="L994" i="40"/>
  <c r="M994" i="40"/>
  <c r="N994" i="40"/>
  <c r="O994" i="40"/>
  <c r="P994" i="40"/>
  <c r="Q994" i="40"/>
  <c r="R994" i="40"/>
  <c r="J995" i="40"/>
  <c r="K995" i="40"/>
  <c r="L995" i="40"/>
  <c r="M995" i="40"/>
  <c r="N995" i="40"/>
  <c r="O995" i="40"/>
  <c r="P995" i="40"/>
  <c r="Q995" i="40"/>
  <c r="R995" i="40"/>
  <c r="J996" i="40"/>
  <c r="K996" i="40"/>
  <c r="L996" i="40"/>
  <c r="M996" i="40"/>
  <c r="N996" i="40"/>
  <c r="O996" i="40"/>
  <c r="P996" i="40"/>
  <c r="Q996" i="40"/>
  <c r="R996" i="40"/>
  <c r="J997" i="40"/>
  <c r="K997" i="40"/>
  <c r="L997" i="40"/>
  <c r="M997" i="40"/>
  <c r="N997" i="40"/>
  <c r="O997" i="40"/>
  <c r="P997" i="40"/>
  <c r="Q997" i="40"/>
  <c r="R997" i="40"/>
  <c r="J998" i="40"/>
  <c r="K998" i="40"/>
  <c r="L998" i="40"/>
  <c r="M998" i="40"/>
  <c r="N998" i="40"/>
  <c r="O998" i="40"/>
  <c r="P998" i="40"/>
  <c r="Q998" i="40"/>
  <c r="R998" i="40"/>
  <c r="J999" i="40"/>
  <c r="K999" i="40"/>
  <c r="L999" i="40"/>
  <c r="M999" i="40"/>
  <c r="N999" i="40"/>
  <c r="O999" i="40"/>
  <c r="P999" i="40"/>
  <c r="Q999" i="40"/>
  <c r="R999" i="40"/>
  <c r="J1000" i="40"/>
  <c r="K1000" i="40"/>
  <c r="L1000" i="40"/>
  <c r="M1000" i="40"/>
  <c r="N1000" i="40"/>
  <c r="O1000" i="40"/>
  <c r="P1000" i="40"/>
  <c r="Q1000" i="40"/>
  <c r="R1000" i="40"/>
  <c r="J1001" i="40"/>
  <c r="K1001" i="40"/>
  <c r="L1001" i="40"/>
  <c r="M1001" i="40"/>
  <c r="N1001" i="40"/>
  <c r="O1001" i="40"/>
  <c r="P1001" i="40"/>
  <c r="Q1001" i="40"/>
  <c r="R1001" i="40"/>
  <c r="J1002" i="40"/>
  <c r="K1002" i="40"/>
  <c r="L1002" i="40"/>
  <c r="M1002" i="40"/>
  <c r="N1002" i="40"/>
  <c r="O1002" i="40"/>
  <c r="P1002" i="40"/>
  <c r="Q1002" i="40"/>
  <c r="R1002" i="40"/>
  <c r="J1003" i="40"/>
  <c r="K1003" i="40"/>
  <c r="L1003" i="40"/>
  <c r="M1003" i="40"/>
  <c r="N1003" i="40"/>
  <c r="O1003" i="40"/>
  <c r="P1003" i="40"/>
  <c r="Q1003" i="40"/>
  <c r="R1003" i="40"/>
  <c r="J1004" i="40"/>
  <c r="K1004" i="40"/>
  <c r="L1004" i="40"/>
  <c r="M1004" i="40"/>
  <c r="N1004" i="40"/>
  <c r="O1004" i="40"/>
  <c r="P1004" i="40"/>
  <c r="Q1004" i="40"/>
  <c r="R1004" i="40"/>
  <c r="J1005" i="40"/>
  <c r="K1005" i="40"/>
  <c r="L1005" i="40"/>
  <c r="M1005" i="40"/>
  <c r="N1005" i="40"/>
  <c r="O1005" i="40"/>
  <c r="P1005" i="40"/>
  <c r="Q1005" i="40"/>
  <c r="R1005" i="40"/>
  <c r="J1006" i="40"/>
  <c r="K1006" i="40"/>
  <c r="L1006" i="40"/>
  <c r="M1006" i="40"/>
  <c r="N1006" i="40"/>
  <c r="O1006" i="40"/>
  <c r="P1006" i="40"/>
  <c r="Q1006" i="40"/>
  <c r="R1006" i="40"/>
  <c r="J1007" i="40"/>
  <c r="K1007" i="40"/>
  <c r="L1007" i="40"/>
  <c r="M1007" i="40"/>
  <c r="N1007" i="40"/>
  <c r="O1007" i="40"/>
  <c r="P1007" i="40"/>
  <c r="Q1007" i="40"/>
  <c r="R1007" i="40"/>
  <c r="J1008" i="40"/>
  <c r="K1008" i="40"/>
  <c r="L1008" i="40"/>
  <c r="M1008" i="40"/>
  <c r="N1008" i="40"/>
  <c r="O1008" i="40"/>
  <c r="P1008" i="40"/>
  <c r="Q1008" i="40"/>
  <c r="R1008" i="40"/>
  <c r="J1009" i="40"/>
  <c r="K1009" i="40"/>
  <c r="L1009" i="40"/>
  <c r="M1009" i="40"/>
  <c r="N1009" i="40"/>
  <c r="O1009" i="40"/>
  <c r="P1009" i="40"/>
  <c r="Q1009" i="40"/>
  <c r="R1009" i="40"/>
  <c r="J1010" i="40"/>
  <c r="K1010" i="40"/>
  <c r="L1010" i="40"/>
  <c r="M1010" i="40"/>
  <c r="N1010" i="40"/>
  <c r="O1010" i="40"/>
  <c r="P1010" i="40"/>
  <c r="Q1010" i="40"/>
  <c r="R1010" i="40"/>
  <c r="J1011" i="40"/>
  <c r="K1011" i="40"/>
  <c r="L1011" i="40"/>
  <c r="M1011" i="40"/>
  <c r="N1011" i="40"/>
  <c r="O1011" i="40"/>
  <c r="P1011" i="40"/>
  <c r="Q1011" i="40"/>
  <c r="R1011" i="40"/>
  <c r="J1012" i="40"/>
  <c r="K1012" i="40"/>
  <c r="L1012" i="40"/>
  <c r="M1012" i="40"/>
  <c r="N1012" i="40"/>
  <c r="O1012" i="40"/>
  <c r="P1012" i="40"/>
  <c r="Q1012" i="40"/>
  <c r="R1012" i="40"/>
  <c r="J1013" i="40"/>
  <c r="K1013" i="40"/>
  <c r="L1013" i="40"/>
  <c r="M1013" i="40"/>
  <c r="N1013" i="40"/>
  <c r="O1013" i="40"/>
  <c r="P1013" i="40"/>
  <c r="Q1013" i="40"/>
  <c r="R1013" i="40"/>
  <c r="J1014" i="40"/>
  <c r="K1014" i="40"/>
  <c r="L1014" i="40"/>
  <c r="M1014" i="40"/>
  <c r="N1014" i="40"/>
  <c r="O1014" i="40"/>
  <c r="P1014" i="40"/>
  <c r="Q1014" i="40"/>
  <c r="R1014" i="40"/>
  <c r="J1015" i="40"/>
  <c r="K1015" i="40"/>
  <c r="L1015" i="40"/>
  <c r="M1015" i="40"/>
  <c r="N1015" i="40"/>
  <c r="O1015" i="40"/>
  <c r="P1015" i="40"/>
  <c r="Q1015" i="40"/>
  <c r="R1015" i="40"/>
  <c r="J1016" i="40"/>
  <c r="K1016" i="40"/>
  <c r="L1016" i="40"/>
  <c r="M1016" i="40"/>
  <c r="N1016" i="40"/>
  <c r="O1016" i="40"/>
  <c r="P1016" i="40"/>
  <c r="Q1016" i="40"/>
  <c r="R1016" i="40"/>
  <c r="J1017" i="40"/>
  <c r="K1017" i="40"/>
  <c r="L1017" i="40"/>
  <c r="M1017" i="40"/>
  <c r="N1017" i="40"/>
  <c r="O1017" i="40"/>
  <c r="P1017" i="40"/>
  <c r="Q1017" i="40"/>
  <c r="R1017" i="40"/>
  <c r="J1018" i="40"/>
  <c r="K1018" i="40"/>
  <c r="L1018" i="40"/>
  <c r="M1018" i="40"/>
  <c r="N1018" i="40"/>
  <c r="O1018" i="40"/>
  <c r="P1018" i="40"/>
  <c r="Q1018" i="40"/>
  <c r="R1018" i="40"/>
  <c r="J1019" i="40"/>
  <c r="K1019" i="40"/>
  <c r="L1019" i="40"/>
  <c r="M1019" i="40"/>
  <c r="N1019" i="40"/>
  <c r="O1019" i="40"/>
  <c r="P1019" i="40"/>
  <c r="Q1019" i="40"/>
  <c r="R1019" i="40"/>
  <c r="J1020" i="40"/>
  <c r="K1020" i="40"/>
  <c r="L1020" i="40"/>
  <c r="M1020" i="40"/>
  <c r="N1020" i="40"/>
  <c r="O1020" i="40"/>
  <c r="P1020" i="40"/>
  <c r="Q1020" i="40"/>
  <c r="R1020" i="40"/>
  <c r="J1021" i="40"/>
  <c r="K1021" i="40"/>
  <c r="L1021" i="40"/>
  <c r="M1021" i="40"/>
  <c r="N1021" i="40"/>
  <c r="O1021" i="40"/>
  <c r="P1021" i="40"/>
  <c r="Q1021" i="40"/>
  <c r="R1021" i="40"/>
  <c r="J1022" i="40"/>
  <c r="K1022" i="40"/>
  <c r="L1022" i="40"/>
  <c r="M1022" i="40"/>
  <c r="N1022" i="40"/>
  <c r="O1022" i="40"/>
  <c r="P1022" i="40"/>
  <c r="Q1022" i="40"/>
  <c r="R1022" i="40"/>
  <c r="J1023" i="40"/>
  <c r="K1023" i="40"/>
  <c r="L1023" i="40"/>
  <c r="M1023" i="40"/>
  <c r="N1023" i="40"/>
  <c r="O1023" i="40"/>
  <c r="P1023" i="40"/>
  <c r="Q1023" i="40"/>
  <c r="R1023" i="40"/>
  <c r="J1024" i="40"/>
  <c r="K1024" i="40"/>
  <c r="L1024" i="40"/>
  <c r="M1024" i="40"/>
  <c r="N1024" i="40"/>
  <c r="O1024" i="40"/>
  <c r="P1024" i="40"/>
  <c r="Q1024" i="40"/>
  <c r="R1024" i="40"/>
  <c r="J1025" i="40"/>
  <c r="K1025" i="40"/>
  <c r="L1025" i="40"/>
  <c r="M1025" i="40"/>
  <c r="N1025" i="40"/>
  <c r="O1025" i="40"/>
  <c r="P1025" i="40"/>
  <c r="Q1025" i="40"/>
  <c r="R1025" i="40"/>
  <c r="J1026" i="40"/>
  <c r="K1026" i="40"/>
  <c r="L1026" i="40"/>
  <c r="M1026" i="40"/>
  <c r="N1026" i="40"/>
  <c r="O1026" i="40"/>
  <c r="P1026" i="40"/>
  <c r="Q1026" i="40"/>
  <c r="R1026" i="40"/>
  <c r="J1027" i="40"/>
  <c r="K1027" i="40"/>
  <c r="L1027" i="40"/>
  <c r="M1027" i="40"/>
  <c r="N1027" i="40"/>
  <c r="O1027" i="40"/>
  <c r="P1027" i="40"/>
  <c r="Q1027" i="40"/>
  <c r="R1027" i="40"/>
  <c r="J1028" i="40"/>
  <c r="K1028" i="40"/>
  <c r="L1028" i="40"/>
  <c r="M1028" i="40"/>
  <c r="N1028" i="40"/>
  <c r="O1028" i="40"/>
  <c r="P1028" i="40"/>
  <c r="Q1028" i="40"/>
  <c r="R1028" i="40"/>
  <c r="J1029" i="40"/>
  <c r="K1029" i="40"/>
  <c r="L1029" i="40"/>
  <c r="M1029" i="40"/>
  <c r="N1029" i="40"/>
  <c r="O1029" i="40"/>
  <c r="P1029" i="40"/>
  <c r="Q1029" i="40"/>
  <c r="R1029" i="40"/>
  <c r="J1030" i="40"/>
  <c r="K1030" i="40"/>
  <c r="L1030" i="40"/>
  <c r="M1030" i="40"/>
  <c r="N1030" i="40"/>
  <c r="O1030" i="40"/>
  <c r="P1030" i="40"/>
  <c r="Q1030" i="40"/>
  <c r="R1030" i="40"/>
  <c r="J1031" i="40"/>
  <c r="K1031" i="40"/>
  <c r="L1031" i="40"/>
  <c r="M1031" i="40"/>
  <c r="N1031" i="40"/>
  <c r="O1031" i="40"/>
  <c r="P1031" i="40"/>
  <c r="Q1031" i="40"/>
  <c r="R1031" i="40"/>
  <c r="J1032" i="40"/>
  <c r="K1032" i="40"/>
  <c r="L1032" i="40"/>
  <c r="M1032" i="40"/>
  <c r="N1032" i="40"/>
  <c r="O1032" i="40"/>
  <c r="P1032" i="40"/>
  <c r="Q1032" i="40"/>
  <c r="R1032" i="40"/>
  <c r="J1033" i="40"/>
  <c r="K1033" i="40"/>
  <c r="L1033" i="40"/>
  <c r="M1033" i="40"/>
  <c r="N1033" i="40"/>
  <c r="O1033" i="40"/>
  <c r="P1033" i="40"/>
  <c r="Q1033" i="40"/>
  <c r="R1033" i="40"/>
  <c r="J1034" i="40"/>
  <c r="K1034" i="40"/>
  <c r="L1034" i="40"/>
  <c r="M1034" i="40"/>
  <c r="N1034" i="40"/>
  <c r="O1034" i="40"/>
  <c r="P1034" i="40"/>
  <c r="Q1034" i="40"/>
  <c r="R1034" i="40"/>
  <c r="J1035" i="40"/>
  <c r="K1035" i="40"/>
  <c r="L1035" i="40"/>
  <c r="M1035" i="40"/>
  <c r="N1035" i="40"/>
  <c r="O1035" i="40"/>
  <c r="P1035" i="40"/>
  <c r="Q1035" i="40"/>
  <c r="R1035" i="40"/>
  <c r="J1036" i="40"/>
  <c r="K1036" i="40"/>
  <c r="L1036" i="40"/>
  <c r="M1036" i="40"/>
  <c r="N1036" i="40"/>
  <c r="O1036" i="40"/>
  <c r="P1036" i="40"/>
  <c r="Q1036" i="40"/>
  <c r="R1036" i="40"/>
  <c r="J1037" i="40"/>
  <c r="K1037" i="40"/>
  <c r="L1037" i="40"/>
  <c r="M1037" i="40"/>
  <c r="N1037" i="40"/>
  <c r="O1037" i="40"/>
  <c r="P1037" i="40"/>
  <c r="Q1037" i="40"/>
  <c r="R1037" i="40"/>
  <c r="J1038" i="40"/>
  <c r="K1038" i="40"/>
  <c r="L1038" i="40"/>
  <c r="M1038" i="40"/>
  <c r="N1038" i="40"/>
  <c r="O1038" i="40"/>
  <c r="P1038" i="40"/>
  <c r="Q1038" i="40"/>
  <c r="R1038" i="40"/>
  <c r="J1039" i="40"/>
  <c r="K1039" i="40"/>
  <c r="L1039" i="40"/>
  <c r="M1039" i="40"/>
  <c r="N1039" i="40"/>
  <c r="O1039" i="40"/>
  <c r="P1039" i="40"/>
  <c r="Q1039" i="40"/>
  <c r="R1039" i="40"/>
  <c r="J1040" i="40"/>
  <c r="K1040" i="40"/>
  <c r="L1040" i="40"/>
  <c r="M1040" i="40"/>
  <c r="N1040" i="40"/>
  <c r="O1040" i="40"/>
  <c r="P1040" i="40"/>
  <c r="Q1040" i="40"/>
  <c r="R1040" i="40"/>
  <c r="J1041" i="40"/>
  <c r="K1041" i="40"/>
  <c r="L1041" i="40"/>
  <c r="M1041" i="40"/>
  <c r="N1041" i="40"/>
  <c r="O1041" i="40"/>
  <c r="P1041" i="40"/>
  <c r="Q1041" i="40"/>
  <c r="R1041" i="40"/>
  <c r="J1042" i="40"/>
  <c r="K1042" i="40"/>
  <c r="L1042" i="40"/>
  <c r="M1042" i="40"/>
  <c r="N1042" i="40"/>
  <c r="O1042" i="40"/>
  <c r="P1042" i="40"/>
  <c r="Q1042" i="40"/>
  <c r="R1042" i="40"/>
  <c r="J1043" i="40"/>
  <c r="K1043" i="40"/>
  <c r="L1043" i="40"/>
  <c r="M1043" i="40"/>
  <c r="N1043" i="40"/>
  <c r="O1043" i="40"/>
  <c r="P1043" i="40"/>
  <c r="Q1043" i="40"/>
  <c r="R1043" i="40"/>
  <c r="J1044" i="40"/>
  <c r="K1044" i="40"/>
  <c r="L1044" i="40"/>
  <c r="M1044" i="40"/>
  <c r="N1044" i="40"/>
  <c r="O1044" i="40"/>
  <c r="P1044" i="40"/>
  <c r="Q1044" i="40"/>
  <c r="R1044" i="40"/>
  <c r="J1045" i="40"/>
  <c r="K1045" i="40"/>
  <c r="L1045" i="40"/>
  <c r="M1045" i="40"/>
  <c r="N1045" i="40"/>
  <c r="O1045" i="40"/>
  <c r="P1045" i="40"/>
  <c r="Q1045" i="40"/>
  <c r="R1045" i="40"/>
  <c r="J1046" i="40"/>
  <c r="K1046" i="40"/>
  <c r="L1046" i="40"/>
  <c r="M1046" i="40"/>
  <c r="N1046" i="40"/>
  <c r="O1046" i="40"/>
  <c r="P1046" i="40"/>
  <c r="Q1046" i="40"/>
  <c r="R1046" i="40"/>
  <c r="J1047" i="40"/>
  <c r="K1047" i="40"/>
  <c r="L1047" i="40"/>
  <c r="M1047" i="40"/>
  <c r="N1047" i="40"/>
  <c r="O1047" i="40"/>
  <c r="P1047" i="40"/>
  <c r="Q1047" i="40"/>
  <c r="R1047" i="40"/>
  <c r="J1048" i="40"/>
  <c r="K1048" i="40"/>
  <c r="L1048" i="40"/>
  <c r="M1048" i="40"/>
  <c r="N1048" i="40"/>
  <c r="O1048" i="40"/>
  <c r="P1048" i="40"/>
  <c r="Q1048" i="40"/>
  <c r="R1048" i="40"/>
  <c r="J1049" i="40"/>
  <c r="K1049" i="40"/>
  <c r="L1049" i="40"/>
  <c r="M1049" i="40"/>
  <c r="N1049" i="40"/>
  <c r="O1049" i="40"/>
  <c r="P1049" i="40"/>
  <c r="Q1049" i="40"/>
  <c r="R1049" i="40"/>
  <c r="J1050" i="40"/>
  <c r="K1050" i="40"/>
  <c r="L1050" i="40"/>
  <c r="M1050" i="40"/>
  <c r="N1050" i="40"/>
  <c r="O1050" i="40"/>
  <c r="P1050" i="40"/>
  <c r="Q1050" i="40"/>
  <c r="R1050" i="40"/>
  <c r="J1051" i="40"/>
  <c r="K1051" i="40"/>
  <c r="L1051" i="40"/>
  <c r="M1051" i="40"/>
  <c r="N1051" i="40"/>
  <c r="O1051" i="40"/>
  <c r="P1051" i="40"/>
  <c r="Q1051" i="40"/>
  <c r="R1051" i="40"/>
  <c r="J1052" i="40"/>
  <c r="K1052" i="40"/>
  <c r="L1052" i="40"/>
  <c r="M1052" i="40"/>
  <c r="N1052" i="40"/>
  <c r="O1052" i="40"/>
  <c r="P1052" i="40"/>
  <c r="Q1052" i="40"/>
  <c r="R1052" i="40"/>
  <c r="J1053" i="40"/>
  <c r="K1053" i="40"/>
  <c r="L1053" i="40"/>
  <c r="M1053" i="40"/>
  <c r="N1053" i="40"/>
  <c r="O1053" i="40"/>
  <c r="P1053" i="40"/>
  <c r="Q1053" i="40"/>
  <c r="R1053" i="40"/>
  <c r="J1054" i="40"/>
  <c r="K1054" i="40"/>
  <c r="L1054" i="40"/>
  <c r="M1054" i="40"/>
  <c r="N1054" i="40"/>
  <c r="O1054" i="40"/>
  <c r="P1054" i="40"/>
  <c r="Q1054" i="40"/>
  <c r="R1054" i="40"/>
  <c r="J1055" i="40"/>
  <c r="K1055" i="40"/>
  <c r="L1055" i="40"/>
  <c r="M1055" i="40"/>
  <c r="N1055" i="40"/>
  <c r="O1055" i="40"/>
  <c r="P1055" i="40"/>
  <c r="Q1055" i="40"/>
  <c r="R1055" i="40"/>
  <c r="J1056" i="40"/>
  <c r="K1056" i="40"/>
  <c r="L1056" i="40"/>
  <c r="M1056" i="40"/>
  <c r="N1056" i="40"/>
  <c r="O1056" i="40"/>
  <c r="P1056" i="40"/>
  <c r="Q1056" i="40"/>
  <c r="R1056" i="40"/>
  <c r="J1057" i="40"/>
  <c r="K1057" i="40"/>
  <c r="L1057" i="40"/>
  <c r="M1057" i="40"/>
  <c r="N1057" i="40"/>
  <c r="O1057" i="40"/>
  <c r="P1057" i="40"/>
  <c r="Q1057" i="40"/>
  <c r="R1057" i="40"/>
  <c r="J1058" i="40"/>
  <c r="K1058" i="40"/>
  <c r="L1058" i="40"/>
  <c r="M1058" i="40"/>
  <c r="N1058" i="40"/>
  <c r="O1058" i="40"/>
  <c r="P1058" i="40"/>
  <c r="Q1058" i="40"/>
  <c r="R1058" i="40"/>
  <c r="J1059" i="40"/>
  <c r="K1059" i="40"/>
  <c r="L1059" i="40"/>
  <c r="M1059" i="40"/>
  <c r="N1059" i="40"/>
  <c r="O1059" i="40"/>
  <c r="P1059" i="40"/>
  <c r="Q1059" i="40"/>
  <c r="R1059" i="40"/>
  <c r="J1060" i="40"/>
  <c r="K1060" i="40"/>
  <c r="L1060" i="40"/>
  <c r="M1060" i="40"/>
  <c r="N1060" i="40"/>
  <c r="O1060" i="40"/>
  <c r="P1060" i="40"/>
  <c r="Q1060" i="40"/>
  <c r="R1060" i="40"/>
  <c r="J1061" i="40"/>
  <c r="K1061" i="40"/>
  <c r="L1061" i="40"/>
  <c r="M1061" i="40"/>
  <c r="N1061" i="40"/>
  <c r="O1061" i="40"/>
  <c r="P1061" i="40"/>
  <c r="Q1061" i="40"/>
  <c r="R1061" i="40"/>
  <c r="J1062" i="40"/>
  <c r="K1062" i="40"/>
  <c r="L1062" i="40"/>
  <c r="M1062" i="40"/>
  <c r="N1062" i="40"/>
  <c r="O1062" i="40"/>
  <c r="P1062" i="40"/>
  <c r="Q1062" i="40"/>
  <c r="R1062" i="40"/>
  <c r="J1063" i="40"/>
  <c r="K1063" i="40"/>
  <c r="L1063" i="40"/>
  <c r="M1063" i="40"/>
  <c r="N1063" i="40"/>
  <c r="O1063" i="40"/>
  <c r="P1063" i="40"/>
  <c r="Q1063" i="40"/>
  <c r="R1063" i="40"/>
  <c r="J1064" i="40"/>
  <c r="K1064" i="40"/>
  <c r="L1064" i="40"/>
  <c r="M1064" i="40"/>
  <c r="N1064" i="40"/>
  <c r="O1064" i="40"/>
  <c r="P1064" i="40"/>
  <c r="Q1064" i="40"/>
  <c r="R1064" i="40"/>
  <c r="J1065" i="40"/>
  <c r="K1065" i="40"/>
  <c r="L1065" i="40"/>
  <c r="M1065" i="40"/>
  <c r="N1065" i="40"/>
  <c r="O1065" i="40"/>
  <c r="P1065" i="40"/>
  <c r="Q1065" i="40"/>
  <c r="R1065" i="40"/>
  <c r="J1066" i="40"/>
  <c r="K1066" i="40"/>
  <c r="L1066" i="40"/>
  <c r="M1066" i="40"/>
  <c r="N1066" i="40"/>
  <c r="O1066" i="40"/>
  <c r="P1066" i="40"/>
  <c r="Q1066" i="40"/>
  <c r="R1066" i="40"/>
  <c r="J1067" i="40"/>
  <c r="K1067" i="40"/>
  <c r="L1067" i="40"/>
  <c r="M1067" i="40"/>
  <c r="N1067" i="40"/>
  <c r="O1067" i="40"/>
  <c r="P1067" i="40"/>
  <c r="Q1067" i="40"/>
  <c r="R1067" i="40"/>
  <c r="J1068" i="40"/>
  <c r="K1068" i="40"/>
  <c r="L1068" i="40"/>
  <c r="M1068" i="40"/>
  <c r="N1068" i="40"/>
  <c r="O1068" i="40"/>
  <c r="P1068" i="40"/>
  <c r="Q1068" i="40"/>
  <c r="R1068" i="40"/>
  <c r="J1069" i="40"/>
  <c r="K1069" i="40"/>
  <c r="L1069" i="40"/>
  <c r="M1069" i="40"/>
  <c r="N1069" i="40"/>
  <c r="O1069" i="40"/>
  <c r="P1069" i="40"/>
  <c r="Q1069" i="40"/>
  <c r="R1069" i="40"/>
  <c r="J1070" i="40"/>
  <c r="K1070" i="40"/>
  <c r="L1070" i="40"/>
  <c r="M1070" i="40"/>
  <c r="N1070" i="40"/>
  <c r="O1070" i="40"/>
  <c r="P1070" i="40"/>
  <c r="Q1070" i="40"/>
  <c r="R1070" i="40"/>
  <c r="J1071" i="40"/>
  <c r="K1071" i="40"/>
  <c r="L1071" i="40"/>
  <c r="M1071" i="40"/>
  <c r="N1071" i="40"/>
  <c r="O1071" i="40"/>
  <c r="P1071" i="40"/>
  <c r="Q1071" i="40"/>
  <c r="R1071" i="40"/>
  <c r="J1072" i="40"/>
  <c r="K1072" i="40"/>
  <c r="L1072" i="40"/>
  <c r="M1072" i="40"/>
  <c r="N1072" i="40"/>
  <c r="O1072" i="40"/>
  <c r="P1072" i="40"/>
  <c r="Q1072" i="40"/>
  <c r="R1072" i="40"/>
  <c r="J1073" i="40"/>
  <c r="K1073" i="40"/>
  <c r="L1073" i="40"/>
  <c r="M1073" i="40"/>
  <c r="N1073" i="40"/>
  <c r="O1073" i="40"/>
  <c r="P1073" i="40"/>
  <c r="Q1073" i="40"/>
  <c r="R1073" i="40"/>
  <c r="J1074" i="40"/>
  <c r="K1074" i="40"/>
  <c r="L1074" i="40"/>
  <c r="M1074" i="40"/>
  <c r="N1074" i="40"/>
  <c r="O1074" i="40"/>
  <c r="P1074" i="40"/>
  <c r="Q1074" i="40"/>
  <c r="R1074" i="40"/>
  <c r="J1075" i="40"/>
  <c r="K1075" i="40"/>
  <c r="L1075" i="40"/>
  <c r="M1075" i="40"/>
  <c r="N1075" i="40"/>
  <c r="O1075" i="40"/>
  <c r="P1075" i="40"/>
  <c r="Q1075" i="40"/>
  <c r="R1075" i="40"/>
  <c r="J1076" i="40"/>
  <c r="K1076" i="40"/>
  <c r="L1076" i="40"/>
  <c r="M1076" i="40"/>
  <c r="N1076" i="40"/>
  <c r="O1076" i="40"/>
  <c r="P1076" i="40"/>
  <c r="Q1076" i="40"/>
  <c r="R1076" i="40"/>
  <c r="J1077" i="40"/>
  <c r="K1077" i="40"/>
  <c r="L1077" i="40"/>
  <c r="M1077" i="40"/>
  <c r="N1077" i="40"/>
  <c r="O1077" i="40"/>
  <c r="P1077" i="40"/>
  <c r="Q1077" i="40"/>
  <c r="R1077" i="40"/>
  <c r="J1078" i="40"/>
  <c r="K1078" i="40"/>
  <c r="L1078" i="40"/>
  <c r="M1078" i="40"/>
  <c r="N1078" i="40"/>
  <c r="O1078" i="40"/>
  <c r="P1078" i="40"/>
  <c r="Q1078" i="40"/>
  <c r="R1078" i="40"/>
  <c r="J1079" i="40"/>
  <c r="K1079" i="40"/>
  <c r="L1079" i="40"/>
  <c r="M1079" i="40"/>
  <c r="N1079" i="40"/>
  <c r="O1079" i="40"/>
  <c r="P1079" i="40"/>
  <c r="Q1079" i="40"/>
  <c r="R1079" i="40"/>
  <c r="J1080" i="40"/>
  <c r="K1080" i="40"/>
  <c r="L1080" i="40"/>
  <c r="M1080" i="40"/>
  <c r="N1080" i="40"/>
  <c r="O1080" i="40"/>
  <c r="P1080" i="40"/>
  <c r="Q1080" i="40"/>
  <c r="R1080" i="40"/>
  <c r="J1081" i="40"/>
  <c r="K1081" i="40"/>
  <c r="L1081" i="40"/>
  <c r="M1081" i="40"/>
  <c r="N1081" i="40"/>
  <c r="O1081" i="40"/>
  <c r="P1081" i="40"/>
  <c r="Q1081" i="40"/>
  <c r="R1081" i="40"/>
  <c r="J1082" i="40"/>
  <c r="K1082" i="40"/>
  <c r="L1082" i="40"/>
  <c r="M1082" i="40"/>
  <c r="N1082" i="40"/>
  <c r="O1082" i="40"/>
  <c r="P1082" i="40"/>
  <c r="Q1082" i="40"/>
  <c r="R1082" i="40"/>
  <c r="J1083" i="40"/>
  <c r="K1083" i="40"/>
  <c r="L1083" i="40"/>
  <c r="M1083" i="40"/>
  <c r="N1083" i="40"/>
  <c r="O1083" i="40"/>
  <c r="P1083" i="40"/>
  <c r="Q1083" i="40"/>
  <c r="R1083" i="40"/>
  <c r="J1084" i="40"/>
  <c r="K1084" i="40"/>
  <c r="L1084" i="40"/>
  <c r="M1084" i="40"/>
  <c r="N1084" i="40"/>
  <c r="O1084" i="40"/>
  <c r="P1084" i="40"/>
  <c r="Q1084" i="40"/>
  <c r="R1084" i="40"/>
  <c r="J1085" i="40"/>
  <c r="K1085" i="40"/>
  <c r="L1085" i="40"/>
  <c r="M1085" i="40"/>
  <c r="N1085" i="40"/>
  <c r="O1085" i="40"/>
  <c r="P1085" i="40"/>
  <c r="Q1085" i="40"/>
  <c r="R1085" i="40"/>
  <c r="J1086" i="40"/>
  <c r="K1086" i="40"/>
  <c r="L1086" i="40"/>
  <c r="M1086" i="40"/>
  <c r="N1086" i="40"/>
  <c r="O1086" i="40"/>
  <c r="P1086" i="40"/>
  <c r="Q1086" i="40"/>
  <c r="R1086" i="40"/>
  <c r="J1087" i="40"/>
  <c r="K1087" i="40"/>
  <c r="L1087" i="40"/>
  <c r="M1087" i="40"/>
  <c r="N1087" i="40"/>
  <c r="O1087" i="40"/>
  <c r="P1087" i="40"/>
  <c r="Q1087" i="40"/>
  <c r="R1087" i="40"/>
  <c r="J1088" i="40"/>
  <c r="K1088" i="40"/>
  <c r="L1088" i="40"/>
  <c r="M1088" i="40"/>
  <c r="N1088" i="40"/>
  <c r="O1088" i="40"/>
  <c r="P1088" i="40"/>
  <c r="Q1088" i="40"/>
  <c r="R1088" i="40"/>
  <c r="J1089" i="40"/>
  <c r="K1089" i="40"/>
  <c r="L1089" i="40"/>
  <c r="M1089" i="40"/>
  <c r="N1089" i="40"/>
  <c r="O1089" i="40"/>
  <c r="P1089" i="40"/>
  <c r="Q1089" i="40"/>
  <c r="R1089" i="40"/>
  <c r="J1090" i="40"/>
  <c r="K1090" i="40"/>
  <c r="L1090" i="40"/>
  <c r="M1090" i="40"/>
  <c r="N1090" i="40"/>
  <c r="O1090" i="40"/>
  <c r="P1090" i="40"/>
  <c r="Q1090" i="40"/>
  <c r="R1090" i="40"/>
  <c r="J1091" i="40"/>
  <c r="K1091" i="40"/>
  <c r="L1091" i="40"/>
  <c r="M1091" i="40"/>
  <c r="N1091" i="40"/>
  <c r="O1091" i="40"/>
  <c r="P1091" i="40"/>
  <c r="Q1091" i="40"/>
  <c r="R1091" i="40"/>
  <c r="J1092" i="40"/>
  <c r="K1092" i="40"/>
  <c r="L1092" i="40"/>
  <c r="M1092" i="40"/>
  <c r="N1092" i="40"/>
  <c r="O1092" i="40"/>
  <c r="P1092" i="40"/>
  <c r="Q1092" i="40"/>
  <c r="R1092" i="40"/>
  <c r="J1093" i="40"/>
  <c r="K1093" i="40"/>
  <c r="L1093" i="40"/>
  <c r="M1093" i="40"/>
  <c r="N1093" i="40"/>
  <c r="O1093" i="40"/>
  <c r="P1093" i="40"/>
  <c r="Q1093" i="40"/>
  <c r="R1093" i="40"/>
  <c r="J1094" i="40"/>
  <c r="K1094" i="40"/>
  <c r="L1094" i="40"/>
  <c r="M1094" i="40"/>
  <c r="N1094" i="40"/>
  <c r="O1094" i="40"/>
  <c r="P1094" i="40"/>
  <c r="Q1094" i="40"/>
  <c r="R1094" i="40"/>
  <c r="J1095" i="40"/>
  <c r="K1095" i="40"/>
  <c r="L1095" i="40"/>
  <c r="M1095" i="40"/>
  <c r="N1095" i="40"/>
  <c r="O1095" i="40"/>
  <c r="P1095" i="40"/>
  <c r="Q1095" i="40"/>
  <c r="R1095" i="40"/>
  <c r="J1096" i="40"/>
  <c r="K1096" i="40"/>
  <c r="L1096" i="40"/>
  <c r="M1096" i="40"/>
  <c r="N1096" i="40"/>
  <c r="O1096" i="40"/>
  <c r="P1096" i="40"/>
  <c r="Q1096" i="40"/>
  <c r="R1096" i="40"/>
  <c r="J1097" i="40"/>
  <c r="K1097" i="40"/>
  <c r="L1097" i="40"/>
  <c r="M1097" i="40"/>
  <c r="N1097" i="40"/>
  <c r="O1097" i="40"/>
  <c r="P1097" i="40"/>
  <c r="Q1097" i="40"/>
  <c r="R1097" i="40"/>
  <c r="J1098" i="40"/>
  <c r="K1098" i="40"/>
  <c r="L1098" i="40"/>
  <c r="M1098" i="40"/>
  <c r="N1098" i="40"/>
  <c r="O1098" i="40"/>
  <c r="P1098" i="40"/>
  <c r="Q1098" i="40"/>
  <c r="R1098" i="40"/>
  <c r="J1099" i="40"/>
  <c r="K1099" i="40"/>
  <c r="L1099" i="40"/>
  <c r="M1099" i="40"/>
  <c r="N1099" i="40"/>
  <c r="O1099" i="40"/>
  <c r="P1099" i="40"/>
  <c r="Q1099" i="40"/>
  <c r="R1099" i="40"/>
  <c r="J1100" i="40"/>
  <c r="K1100" i="40"/>
  <c r="L1100" i="40"/>
  <c r="M1100" i="40"/>
  <c r="N1100" i="40"/>
  <c r="O1100" i="40"/>
  <c r="P1100" i="40"/>
  <c r="Q1100" i="40"/>
  <c r="R1100" i="40"/>
  <c r="J1101" i="40"/>
  <c r="K1101" i="40"/>
  <c r="L1101" i="40"/>
  <c r="M1101" i="40"/>
  <c r="N1101" i="40"/>
  <c r="O1101" i="40"/>
  <c r="P1101" i="40"/>
  <c r="Q1101" i="40"/>
  <c r="R1101" i="40"/>
  <c r="J1102" i="40"/>
  <c r="K1102" i="40"/>
  <c r="L1102" i="40"/>
  <c r="M1102" i="40"/>
  <c r="N1102" i="40"/>
  <c r="O1102" i="40"/>
  <c r="P1102" i="40"/>
  <c r="Q1102" i="40"/>
  <c r="R1102" i="40"/>
  <c r="J1103" i="40"/>
  <c r="K1103" i="40"/>
  <c r="L1103" i="40"/>
  <c r="M1103" i="40"/>
  <c r="N1103" i="40"/>
  <c r="O1103" i="40"/>
  <c r="P1103" i="40"/>
  <c r="Q1103" i="40"/>
  <c r="R1103" i="40"/>
  <c r="J1104" i="40"/>
  <c r="K1104" i="40"/>
  <c r="L1104" i="40"/>
  <c r="M1104" i="40"/>
  <c r="N1104" i="40"/>
  <c r="O1104" i="40"/>
  <c r="P1104" i="40"/>
  <c r="Q1104" i="40"/>
  <c r="R1104" i="40"/>
  <c r="J1105" i="40"/>
  <c r="K1105" i="40"/>
  <c r="L1105" i="40"/>
  <c r="M1105" i="40"/>
  <c r="N1105" i="40"/>
  <c r="O1105" i="40"/>
  <c r="P1105" i="40"/>
  <c r="Q1105" i="40"/>
  <c r="R1105" i="40"/>
  <c r="J1106" i="40"/>
  <c r="K1106" i="40"/>
  <c r="L1106" i="40"/>
  <c r="M1106" i="40"/>
  <c r="N1106" i="40"/>
  <c r="O1106" i="40"/>
  <c r="P1106" i="40"/>
  <c r="Q1106" i="40"/>
  <c r="R1106" i="40"/>
  <c r="J1107" i="40"/>
  <c r="K1107" i="40"/>
  <c r="L1107" i="40"/>
  <c r="M1107" i="40"/>
  <c r="N1107" i="40"/>
  <c r="O1107" i="40"/>
  <c r="P1107" i="40"/>
  <c r="Q1107" i="40"/>
  <c r="R1107" i="40"/>
  <c r="J1108" i="40"/>
  <c r="K1108" i="40"/>
  <c r="L1108" i="40"/>
  <c r="M1108" i="40"/>
  <c r="N1108" i="40"/>
  <c r="O1108" i="40"/>
  <c r="P1108" i="40"/>
  <c r="Q1108" i="40"/>
  <c r="R1108" i="40"/>
  <c r="J1109" i="40"/>
  <c r="K1109" i="40"/>
  <c r="L1109" i="40"/>
  <c r="M1109" i="40"/>
  <c r="N1109" i="40"/>
  <c r="O1109" i="40"/>
  <c r="P1109" i="40"/>
  <c r="Q1109" i="40"/>
  <c r="R1109" i="40"/>
  <c r="J1110" i="40"/>
  <c r="K1110" i="40"/>
  <c r="L1110" i="40"/>
  <c r="M1110" i="40"/>
  <c r="N1110" i="40"/>
  <c r="O1110" i="40"/>
  <c r="P1110" i="40"/>
  <c r="Q1110" i="40"/>
  <c r="R1110" i="40"/>
  <c r="J1111" i="40"/>
  <c r="K1111" i="40"/>
  <c r="L1111" i="40"/>
  <c r="M1111" i="40"/>
  <c r="N1111" i="40"/>
  <c r="O1111" i="40"/>
  <c r="P1111" i="40"/>
  <c r="Q1111" i="40"/>
  <c r="R1111" i="40"/>
  <c r="J1112" i="40"/>
  <c r="K1112" i="40"/>
  <c r="L1112" i="40"/>
  <c r="M1112" i="40"/>
  <c r="N1112" i="40"/>
  <c r="O1112" i="40"/>
  <c r="P1112" i="40"/>
  <c r="Q1112" i="40"/>
  <c r="R1112" i="40"/>
  <c r="J1113" i="40"/>
  <c r="K1113" i="40"/>
  <c r="L1113" i="40"/>
  <c r="M1113" i="40"/>
  <c r="N1113" i="40"/>
  <c r="O1113" i="40"/>
  <c r="P1113" i="40"/>
  <c r="Q1113" i="40"/>
  <c r="R1113" i="40"/>
  <c r="J1114" i="40"/>
  <c r="K1114" i="40"/>
  <c r="L1114" i="40"/>
  <c r="M1114" i="40"/>
  <c r="N1114" i="40"/>
  <c r="O1114" i="40"/>
  <c r="P1114" i="40"/>
  <c r="Q1114" i="40"/>
  <c r="R1114" i="40"/>
  <c r="J1115" i="40"/>
  <c r="K1115" i="40"/>
  <c r="L1115" i="40"/>
  <c r="M1115" i="40"/>
  <c r="N1115" i="40"/>
  <c r="O1115" i="40"/>
  <c r="P1115" i="40"/>
  <c r="Q1115" i="40"/>
  <c r="R1115" i="40"/>
  <c r="J1116" i="40"/>
  <c r="K1116" i="40"/>
  <c r="L1116" i="40"/>
  <c r="M1116" i="40"/>
  <c r="N1116" i="40"/>
  <c r="O1116" i="40"/>
  <c r="P1116" i="40"/>
  <c r="Q1116" i="40"/>
  <c r="R1116" i="40"/>
  <c r="J1117" i="40"/>
  <c r="K1117" i="40"/>
  <c r="L1117" i="40"/>
  <c r="M1117" i="40"/>
  <c r="N1117" i="40"/>
  <c r="O1117" i="40"/>
  <c r="P1117" i="40"/>
  <c r="Q1117" i="40"/>
  <c r="R1117" i="40"/>
  <c r="J1118" i="40"/>
  <c r="K1118" i="40"/>
  <c r="L1118" i="40"/>
  <c r="M1118" i="40"/>
  <c r="N1118" i="40"/>
  <c r="O1118" i="40"/>
  <c r="P1118" i="40"/>
  <c r="Q1118" i="40"/>
  <c r="R1118" i="40"/>
  <c r="J1119" i="40"/>
  <c r="K1119" i="40"/>
  <c r="L1119" i="40"/>
  <c r="M1119" i="40"/>
  <c r="N1119" i="40"/>
  <c r="O1119" i="40"/>
  <c r="P1119" i="40"/>
  <c r="Q1119" i="40"/>
  <c r="R1119" i="40"/>
  <c r="J1120" i="40"/>
  <c r="K1120" i="40"/>
  <c r="L1120" i="40"/>
  <c r="M1120" i="40"/>
  <c r="N1120" i="40"/>
  <c r="O1120" i="40"/>
  <c r="P1120" i="40"/>
  <c r="Q1120" i="40"/>
  <c r="R1120" i="40"/>
  <c r="J1121" i="40"/>
  <c r="K1121" i="40"/>
  <c r="L1121" i="40"/>
  <c r="M1121" i="40"/>
  <c r="N1121" i="40"/>
  <c r="O1121" i="40"/>
  <c r="P1121" i="40"/>
  <c r="Q1121" i="40"/>
  <c r="R1121" i="40"/>
  <c r="J1122" i="40"/>
  <c r="K1122" i="40"/>
  <c r="L1122" i="40"/>
  <c r="M1122" i="40"/>
  <c r="N1122" i="40"/>
  <c r="O1122" i="40"/>
  <c r="P1122" i="40"/>
  <c r="Q1122" i="40"/>
  <c r="R1122" i="40"/>
  <c r="J1123" i="40"/>
  <c r="K1123" i="40"/>
  <c r="L1123" i="40"/>
  <c r="M1123" i="40"/>
  <c r="N1123" i="40"/>
  <c r="O1123" i="40"/>
  <c r="P1123" i="40"/>
  <c r="Q1123" i="40"/>
  <c r="R1123" i="40"/>
  <c r="J1124" i="40"/>
  <c r="K1124" i="40"/>
  <c r="L1124" i="40"/>
  <c r="M1124" i="40"/>
  <c r="N1124" i="40"/>
  <c r="O1124" i="40"/>
  <c r="P1124" i="40"/>
  <c r="Q1124" i="40"/>
  <c r="R1124" i="40"/>
  <c r="J1125" i="40"/>
  <c r="K1125" i="40"/>
  <c r="L1125" i="40"/>
  <c r="M1125" i="40"/>
  <c r="N1125" i="40"/>
  <c r="O1125" i="40"/>
  <c r="P1125" i="40"/>
  <c r="Q1125" i="40"/>
  <c r="R1125" i="40"/>
  <c r="J1126" i="40"/>
  <c r="K1126" i="40"/>
  <c r="L1126" i="40"/>
  <c r="M1126" i="40"/>
  <c r="N1126" i="40"/>
  <c r="O1126" i="40"/>
  <c r="P1126" i="40"/>
  <c r="Q1126" i="40"/>
  <c r="R1126" i="40"/>
  <c r="J1127" i="40"/>
  <c r="K1127" i="40"/>
  <c r="L1127" i="40"/>
  <c r="M1127" i="40"/>
  <c r="N1127" i="40"/>
  <c r="O1127" i="40"/>
  <c r="P1127" i="40"/>
  <c r="Q1127" i="40"/>
  <c r="R1127" i="40"/>
  <c r="J1128" i="40"/>
  <c r="K1128" i="40"/>
  <c r="L1128" i="40"/>
  <c r="M1128" i="40"/>
  <c r="N1128" i="40"/>
  <c r="O1128" i="40"/>
  <c r="P1128" i="40"/>
  <c r="Q1128" i="40"/>
  <c r="R1128" i="40"/>
  <c r="J1129" i="40"/>
  <c r="K1129" i="40"/>
  <c r="L1129" i="40"/>
  <c r="M1129" i="40"/>
  <c r="N1129" i="40"/>
  <c r="O1129" i="40"/>
  <c r="P1129" i="40"/>
  <c r="Q1129" i="40"/>
  <c r="R1129" i="40"/>
  <c r="J1130" i="40"/>
  <c r="K1130" i="40"/>
  <c r="L1130" i="40"/>
  <c r="M1130" i="40"/>
  <c r="N1130" i="40"/>
  <c r="O1130" i="40"/>
  <c r="P1130" i="40"/>
  <c r="Q1130" i="40"/>
  <c r="R1130" i="40"/>
  <c r="J1131" i="40"/>
  <c r="K1131" i="40"/>
  <c r="L1131" i="40"/>
  <c r="M1131" i="40"/>
  <c r="N1131" i="40"/>
  <c r="O1131" i="40"/>
  <c r="P1131" i="40"/>
  <c r="Q1131" i="40"/>
  <c r="R1131" i="40"/>
  <c r="J1132" i="40"/>
  <c r="K1132" i="40"/>
  <c r="L1132" i="40"/>
  <c r="M1132" i="40"/>
  <c r="N1132" i="40"/>
  <c r="O1132" i="40"/>
  <c r="P1132" i="40"/>
  <c r="Q1132" i="40"/>
  <c r="R1132" i="40"/>
  <c r="J1133" i="40"/>
  <c r="K1133" i="40"/>
  <c r="L1133" i="40"/>
  <c r="M1133" i="40"/>
  <c r="N1133" i="40"/>
  <c r="O1133" i="40"/>
  <c r="P1133" i="40"/>
  <c r="Q1133" i="40"/>
  <c r="R1133" i="40"/>
  <c r="J1134" i="40"/>
  <c r="K1134" i="40"/>
  <c r="L1134" i="40"/>
  <c r="M1134" i="40"/>
  <c r="N1134" i="40"/>
  <c r="O1134" i="40"/>
  <c r="P1134" i="40"/>
  <c r="Q1134" i="40"/>
  <c r="R1134" i="40"/>
  <c r="J1135" i="40"/>
  <c r="K1135" i="40"/>
  <c r="L1135" i="40"/>
  <c r="M1135" i="40"/>
  <c r="N1135" i="40"/>
  <c r="O1135" i="40"/>
  <c r="P1135" i="40"/>
  <c r="Q1135" i="40"/>
  <c r="R1135" i="40"/>
  <c r="J1136" i="40"/>
  <c r="K1136" i="40"/>
  <c r="L1136" i="40"/>
  <c r="M1136" i="40"/>
  <c r="N1136" i="40"/>
  <c r="O1136" i="40"/>
  <c r="P1136" i="40"/>
  <c r="Q1136" i="40"/>
  <c r="R1136" i="40"/>
  <c r="J1137" i="40"/>
  <c r="K1137" i="40"/>
  <c r="L1137" i="40"/>
  <c r="M1137" i="40"/>
  <c r="N1137" i="40"/>
  <c r="O1137" i="40"/>
  <c r="P1137" i="40"/>
  <c r="Q1137" i="40"/>
  <c r="R1137" i="40"/>
  <c r="J1138" i="40"/>
  <c r="K1138" i="40"/>
  <c r="L1138" i="40"/>
  <c r="M1138" i="40"/>
  <c r="N1138" i="40"/>
  <c r="O1138" i="40"/>
  <c r="P1138" i="40"/>
  <c r="Q1138" i="40"/>
  <c r="R1138" i="40"/>
  <c r="J1139" i="40"/>
  <c r="K1139" i="40"/>
  <c r="L1139" i="40"/>
  <c r="M1139" i="40"/>
  <c r="N1139" i="40"/>
  <c r="O1139" i="40"/>
  <c r="P1139" i="40"/>
  <c r="Q1139" i="40"/>
  <c r="R1139" i="40"/>
  <c r="J1140" i="40"/>
  <c r="K1140" i="40"/>
  <c r="L1140" i="40"/>
  <c r="M1140" i="40"/>
  <c r="N1140" i="40"/>
  <c r="O1140" i="40"/>
  <c r="P1140" i="40"/>
  <c r="Q1140" i="40"/>
  <c r="R1140" i="40"/>
  <c r="J1141" i="40"/>
  <c r="K1141" i="40"/>
  <c r="L1141" i="40"/>
  <c r="M1141" i="40"/>
  <c r="N1141" i="40"/>
  <c r="O1141" i="40"/>
  <c r="P1141" i="40"/>
  <c r="Q1141" i="40"/>
  <c r="R1141" i="40"/>
  <c r="J1142" i="40"/>
  <c r="K1142" i="40"/>
  <c r="L1142" i="40"/>
  <c r="M1142" i="40"/>
  <c r="N1142" i="40"/>
  <c r="O1142" i="40"/>
  <c r="P1142" i="40"/>
  <c r="Q1142" i="40"/>
  <c r="R1142" i="40"/>
  <c r="J1143" i="40"/>
  <c r="K1143" i="40"/>
  <c r="L1143" i="40"/>
  <c r="M1143" i="40"/>
  <c r="N1143" i="40"/>
  <c r="O1143" i="40"/>
  <c r="P1143" i="40"/>
  <c r="Q1143" i="40"/>
  <c r="R1143" i="40"/>
  <c r="J1144" i="40"/>
  <c r="K1144" i="40"/>
  <c r="L1144" i="40"/>
  <c r="M1144" i="40"/>
  <c r="N1144" i="40"/>
  <c r="O1144" i="40"/>
  <c r="P1144" i="40"/>
  <c r="Q1144" i="40"/>
  <c r="R1144" i="40"/>
  <c r="J1145" i="40"/>
  <c r="K1145" i="40"/>
  <c r="L1145" i="40"/>
  <c r="M1145" i="40"/>
  <c r="N1145" i="40"/>
  <c r="O1145" i="40"/>
  <c r="P1145" i="40"/>
  <c r="Q1145" i="40"/>
  <c r="R1145" i="40"/>
  <c r="J1146" i="40"/>
  <c r="K1146" i="40"/>
  <c r="L1146" i="40"/>
  <c r="M1146" i="40"/>
  <c r="N1146" i="40"/>
  <c r="O1146" i="40"/>
  <c r="P1146" i="40"/>
  <c r="Q1146" i="40"/>
  <c r="R1146" i="40"/>
  <c r="J1147" i="40"/>
  <c r="K1147" i="40"/>
  <c r="L1147" i="40"/>
  <c r="M1147" i="40"/>
  <c r="N1147" i="40"/>
  <c r="O1147" i="40"/>
  <c r="P1147" i="40"/>
  <c r="Q1147" i="40"/>
  <c r="R1147" i="40"/>
  <c r="J1148" i="40"/>
  <c r="K1148" i="40"/>
  <c r="L1148" i="40"/>
  <c r="M1148" i="40"/>
  <c r="N1148" i="40"/>
  <c r="O1148" i="40"/>
  <c r="P1148" i="40"/>
  <c r="Q1148" i="40"/>
  <c r="R1148" i="40"/>
  <c r="J1149" i="40"/>
  <c r="K1149" i="40"/>
  <c r="L1149" i="40"/>
  <c r="M1149" i="40"/>
  <c r="N1149" i="40"/>
  <c r="O1149" i="40"/>
  <c r="P1149" i="40"/>
  <c r="Q1149" i="40"/>
  <c r="R1149" i="40"/>
  <c r="J1150" i="40"/>
  <c r="K1150" i="40"/>
  <c r="L1150" i="40"/>
  <c r="M1150" i="40"/>
  <c r="N1150" i="40"/>
  <c r="O1150" i="40"/>
  <c r="P1150" i="40"/>
  <c r="Q1150" i="40"/>
  <c r="R1150" i="40"/>
  <c r="J1151" i="40"/>
  <c r="K1151" i="40"/>
  <c r="L1151" i="40"/>
  <c r="M1151" i="40"/>
  <c r="N1151" i="40"/>
  <c r="O1151" i="40"/>
  <c r="P1151" i="40"/>
  <c r="Q1151" i="40"/>
  <c r="R1151" i="40"/>
  <c r="J1152" i="40"/>
  <c r="K1152" i="40"/>
  <c r="L1152" i="40"/>
  <c r="M1152" i="40"/>
  <c r="N1152" i="40"/>
  <c r="O1152" i="40"/>
  <c r="P1152" i="40"/>
  <c r="Q1152" i="40"/>
  <c r="R1152" i="40"/>
  <c r="J1153" i="40"/>
  <c r="K1153" i="40"/>
  <c r="L1153" i="40"/>
  <c r="M1153" i="40"/>
  <c r="N1153" i="40"/>
  <c r="O1153" i="40"/>
  <c r="P1153" i="40"/>
  <c r="Q1153" i="40"/>
  <c r="R1153" i="40"/>
  <c r="J1154" i="40"/>
  <c r="K1154" i="40"/>
  <c r="L1154" i="40"/>
  <c r="M1154" i="40"/>
  <c r="N1154" i="40"/>
  <c r="O1154" i="40"/>
  <c r="P1154" i="40"/>
  <c r="Q1154" i="40"/>
  <c r="R1154" i="40"/>
  <c r="J1155" i="40"/>
  <c r="K1155" i="40"/>
  <c r="L1155" i="40"/>
  <c r="M1155" i="40"/>
  <c r="N1155" i="40"/>
  <c r="O1155" i="40"/>
  <c r="P1155" i="40"/>
  <c r="Q1155" i="40"/>
  <c r="R1155" i="40"/>
  <c r="J1156" i="40"/>
  <c r="K1156" i="40"/>
  <c r="L1156" i="40"/>
  <c r="M1156" i="40"/>
  <c r="N1156" i="40"/>
  <c r="O1156" i="40"/>
  <c r="P1156" i="40"/>
  <c r="Q1156" i="40"/>
  <c r="R1156" i="40"/>
  <c r="J1157" i="40"/>
  <c r="K1157" i="40"/>
  <c r="L1157" i="40"/>
  <c r="M1157" i="40"/>
  <c r="N1157" i="40"/>
  <c r="O1157" i="40"/>
  <c r="P1157" i="40"/>
  <c r="Q1157" i="40"/>
  <c r="R1157" i="40"/>
  <c r="J1158" i="40"/>
  <c r="K1158" i="40"/>
  <c r="L1158" i="40"/>
  <c r="M1158" i="40"/>
  <c r="N1158" i="40"/>
  <c r="O1158" i="40"/>
  <c r="P1158" i="40"/>
  <c r="Q1158" i="40"/>
  <c r="R1158" i="40"/>
  <c r="J1159" i="40"/>
  <c r="K1159" i="40"/>
  <c r="L1159" i="40"/>
  <c r="M1159" i="40"/>
  <c r="N1159" i="40"/>
  <c r="O1159" i="40"/>
  <c r="P1159" i="40"/>
  <c r="Q1159" i="40"/>
  <c r="R1159" i="40"/>
  <c r="J1160" i="40"/>
  <c r="K1160" i="40"/>
  <c r="L1160" i="40"/>
  <c r="M1160" i="40"/>
  <c r="N1160" i="40"/>
  <c r="O1160" i="40"/>
  <c r="P1160" i="40"/>
  <c r="Q1160" i="40"/>
  <c r="R1160" i="40"/>
  <c r="J1161" i="40"/>
  <c r="K1161" i="40"/>
  <c r="L1161" i="40"/>
  <c r="M1161" i="40"/>
  <c r="N1161" i="40"/>
  <c r="O1161" i="40"/>
  <c r="P1161" i="40"/>
  <c r="Q1161" i="40"/>
  <c r="R1161" i="40"/>
  <c r="J1162" i="40"/>
  <c r="K1162" i="40"/>
  <c r="L1162" i="40"/>
  <c r="M1162" i="40"/>
  <c r="N1162" i="40"/>
  <c r="O1162" i="40"/>
  <c r="P1162" i="40"/>
  <c r="Q1162" i="40"/>
  <c r="R1162" i="40"/>
  <c r="J1163" i="40"/>
  <c r="K1163" i="40"/>
  <c r="L1163" i="40"/>
  <c r="M1163" i="40"/>
  <c r="N1163" i="40"/>
  <c r="O1163" i="40"/>
  <c r="P1163" i="40"/>
  <c r="Q1163" i="40"/>
  <c r="R1163" i="40"/>
  <c r="J1164" i="40"/>
  <c r="K1164" i="40"/>
  <c r="L1164" i="40"/>
  <c r="M1164" i="40"/>
  <c r="N1164" i="40"/>
  <c r="O1164" i="40"/>
  <c r="P1164" i="40"/>
  <c r="Q1164" i="40"/>
  <c r="R1164" i="40"/>
  <c r="J1165" i="40"/>
  <c r="K1165" i="40"/>
  <c r="L1165" i="40"/>
  <c r="M1165" i="40"/>
  <c r="N1165" i="40"/>
  <c r="O1165" i="40"/>
  <c r="P1165" i="40"/>
  <c r="Q1165" i="40"/>
  <c r="R1165" i="40"/>
  <c r="J1166" i="40"/>
  <c r="K1166" i="40"/>
  <c r="L1166" i="40"/>
  <c r="M1166" i="40"/>
  <c r="N1166" i="40"/>
  <c r="O1166" i="40"/>
  <c r="P1166" i="40"/>
  <c r="Q1166" i="40"/>
  <c r="R1166" i="40"/>
  <c r="J1167" i="40"/>
  <c r="K1167" i="40"/>
  <c r="L1167" i="40"/>
  <c r="M1167" i="40"/>
  <c r="N1167" i="40"/>
  <c r="O1167" i="40"/>
  <c r="P1167" i="40"/>
  <c r="Q1167" i="40"/>
  <c r="R1167" i="40"/>
  <c r="J1168" i="40"/>
  <c r="K1168" i="40"/>
  <c r="L1168" i="40"/>
  <c r="M1168" i="40"/>
  <c r="N1168" i="40"/>
  <c r="O1168" i="40"/>
  <c r="P1168" i="40"/>
  <c r="Q1168" i="40"/>
  <c r="R1168" i="40"/>
  <c r="J1169" i="40"/>
  <c r="K1169" i="40"/>
  <c r="L1169" i="40"/>
  <c r="M1169" i="40"/>
  <c r="N1169" i="40"/>
  <c r="O1169" i="40"/>
  <c r="P1169" i="40"/>
  <c r="Q1169" i="40"/>
  <c r="R1169" i="40"/>
  <c r="J1170" i="40"/>
  <c r="K1170" i="40"/>
  <c r="L1170" i="40"/>
  <c r="M1170" i="40"/>
  <c r="N1170" i="40"/>
  <c r="O1170" i="40"/>
  <c r="P1170" i="40"/>
  <c r="Q1170" i="40"/>
  <c r="R1170" i="40"/>
  <c r="J1171" i="40"/>
  <c r="K1171" i="40"/>
  <c r="L1171" i="40"/>
  <c r="M1171" i="40"/>
  <c r="N1171" i="40"/>
  <c r="O1171" i="40"/>
  <c r="P1171" i="40"/>
  <c r="Q1171" i="40"/>
  <c r="R1171" i="40"/>
  <c r="J1172" i="40"/>
  <c r="K1172" i="40"/>
  <c r="L1172" i="40"/>
  <c r="M1172" i="40"/>
  <c r="N1172" i="40"/>
  <c r="O1172" i="40"/>
  <c r="P1172" i="40"/>
  <c r="Q1172" i="40"/>
  <c r="R1172" i="40"/>
  <c r="J1173" i="40"/>
  <c r="K1173" i="40"/>
  <c r="L1173" i="40"/>
  <c r="M1173" i="40"/>
  <c r="N1173" i="40"/>
  <c r="O1173" i="40"/>
  <c r="P1173" i="40"/>
  <c r="Q1173" i="40"/>
  <c r="R1173" i="40"/>
  <c r="J1174" i="40"/>
  <c r="K1174" i="40"/>
  <c r="L1174" i="40"/>
  <c r="M1174" i="40"/>
  <c r="N1174" i="40"/>
  <c r="O1174" i="40"/>
  <c r="P1174" i="40"/>
  <c r="Q1174" i="40"/>
  <c r="R1174" i="40"/>
  <c r="J1175" i="40"/>
  <c r="K1175" i="40"/>
  <c r="L1175" i="40"/>
  <c r="M1175" i="40"/>
  <c r="N1175" i="40"/>
  <c r="O1175" i="40"/>
  <c r="P1175" i="40"/>
  <c r="Q1175" i="40"/>
  <c r="R1175" i="40"/>
  <c r="J1176" i="40"/>
  <c r="K1176" i="40"/>
  <c r="L1176" i="40"/>
  <c r="M1176" i="40"/>
  <c r="N1176" i="40"/>
  <c r="O1176" i="40"/>
  <c r="P1176" i="40"/>
  <c r="Q1176" i="40"/>
  <c r="R1176" i="40"/>
  <c r="J1177" i="40"/>
  <c r="K1177" i="40"/>
  <c r="L1177" i="40"/>
  <c r="M1177" i="40"/>
  <c r="N1177" i="40"/>
  <c r="O1177" i="40"/>
  <c r="P1177" i="40"/>
  <c r="Q1177" i="40"/>
  <c r="R1177" i="40"/>
  <c r="J1178" i="40"/>
  <c r="K1178" i="40"/>
  <c r="L1178" i="40"/>
  <c r="M1178" i="40"/>
  <c r="N1178" i="40"/>
  <c r="O1178" i="40"/>
  <c r="P1178" i="40"/>
  <c r="Q1178" i="40"/>
  <c r="R1178" i="40"/>
  <c r="J1179" i="40"/>
  <c r="K1179" i="40"/>
  <c r="L1179" i="40"/>
  <c r="M1179" i="40"/>
  <c r="N1179" i="40"/>
  <c r="O1179" i="40"/>
  <c r="P1179" i="40"/>
  <c r="Q1179" i="40"/>
  <c r="R1179" i="40"/>
  <c r="J1180" i="40"/>
  <c r="K1180" i="40"/>
  <c r="L1180" i="40"/>
  <c r="M1180" i="40"/>
  <c r="N1180" i="40"/>
  <c r="O1180" i="40"/>
  <c r="P1180" i="40"/>
  <c r="Q1180" i="40"/>
  <c r="R1180" i="40"/>
  <c r="J1181" i="40"/>
  <c r="K1181" i="40"/>
  <c r="L1181" i="40"/>
  <c r="M1181" i="40"/>
  <c r="N1181" i="40"/>
  <c r="O1181" i="40"/>
  <c r="P1181" i="40"/>
  <c r="Q1181" i="40"/>
  <c r="R1181" i="40"/>
  <c r="J1182" i="40"/>
  <c r="K1182" i="40"/>
  <c r="L1182" i="40"/>
  <c r="M1182" i="40"/>
  <c r="N1182" i="40"/>
  <c r="O1182" i="40"/>
  <c r="P1182" i="40"/>
  <c r="Q1182" i="40"/>
  <c r="R1182" i="40"/>
  <c r="J1183" i="40"/>
  <c r="K1183" i="40"/>
  <c r="L1183" i="40"/>
  <c r="M1183" i="40"/>
  <c r="N1183" i="40"/>
  <c r="O1183" i="40"/>
  <c r="P1183" i="40"/>
  <c r="Q1183" i="40"/>
  <c r="R1183" i="40"/>
  <c r="J1184" i="40"/>
  <c r="K1184" i="40"/>
  <c r="L1184" i="40"/>
  <c r="M1184" i="40"/>
  <c r="N1184" i="40"/>
  <c r="O1184" i="40"/>
  <c r="P1184" i="40"/>
  <c r="Q1184" i="40"/>
  <c r="R1184" i="40"/>
  <c r="J1185" i="40"/>
  <c r="K1185" i="40"/>
  <c r="L1185" i="40"/>
  <c r="M1185" i="40"/>
  <c r="N1185" i="40"/>
  <c r="O1185" i="40"/>
  <c r="P1185" i="40"/>
  <c r="Q1185" i="40"/>
  <c r="R1185" i="40"/>
  <c r="J1186" i="40"/>
  <c r="K1186" i="40"/>
  <c r="L1186" i="40"/>
  <c r="M1186" i="40"/>
  <c r="N1186" i="40"/>
  <c r="O1186" i="40"/>
  <c r="P1186" i="40"/>
  <c r="Q1186" i="40"/>
  <c r="R1186" i="40"/>
  <c r="J1187" i="40"/>
  <c r="K1187" i="40"/>
  <c r="L1187" i="40"/>
  <c r="M1187" i="40"/>
  <c r="N1187" i="40"/>
  <c r="O1187" i="40"/>
  <c r="P1187" i="40"/>
  <c r="Q1187" i="40"/>
  <c r="R1187" i="40"/>
  <c r="J1188" i="40"/>
  <c r="K1188" i="40"/>
  <c r="L1188" i="40"/>
  <c r="M1188" i="40"/>
  <c r="N1188" i="40"/>
  <c r="O1188" i="40"/>
  <c r="P1188" i="40"/>
  <c r="Q1188" i="40"/>
  <c r="R1188" i="40"/>
  <c r="J1189" i="40"/>
  <c r="K1189" i="40"/>
  <c r="L1189" i="40"/>
  <c r="M1189" i="40"/>
  <c r="N1189" i="40"/>
  <c r="O1189" i="40"/>
  <c r="P1189" i="40"/>
  <c r="Q1189" i="40"/>
  <c r="R1189" i="40"/>
  <c r="J1190" i="40"/>
  <c r="K1190" i="40"/>
  <c r="L1190" i="40"/>
  <c r="M1190" i="40"/>
  <c r="N1190" i="40"/>
  <c r="O1190" i="40"/>
  <c r="P1190" i="40"/>
  <c r="Q1190" i="40"/>
  <c r="R1190" i="40"/>
  <c r="J1191" i="40"/>
  <c r="K1191" i="40"/>
  <c r="L1191" i="40"/>
  <c r="M1191" i="40"/>
  <c r="N1191" i="40"/>
  <c r="O1191" i="40"/>
  <c r="P1191" i="40"/>
  <c r="Q1191" i="40"/>
  <c r="R1191" i="40"/>
  <c r="J1192" i="40"/>
  <c r="K1192" i="40"/>
  <c r="L1192" i="40"/>
  <c r="M1192" i="40"/>
  <c r="N1192" i="40"/>
  <c r="O1192" i="40"/>
  <c r="P1192" i="40"/>
  <c r="Q1192" i="40"/>
  <c r="R1192" i="40"/>
  <c r="J1193" i="40"/>
  <c r="K1193" i="40"/>
  <c r="L1193" i="40"/>
  <c r="M1193" i="40"/>
  <c r="N1193" i="40"/>
  <c r="O1193" i="40"/>
  <c r="P1193" i="40"/>
  <c r="Q1193" i="40"/>
  <c r="R1193" i="40"/>
  <c r="J1194" i="40"/>
  <c r="K1194" i="40"/>
  <c r="L1194" i="40"/>
  <c r="M1194" i="40"/>
  <c r="N1194" i="40"/>
  <c r="O1194" i="40"/>
  <c r="P1194" i="40"/>
  <c r="Q1194" i="40"/>
  <c r="R1194" i="40"/>
  <c r="J1195" i="40"/>
  <c r="K1195" i="40"/>
  <c r="L1195" i="40"/>
  <c r="M1195" i="40"/>
  <c r="N1195" i="40"/>
  <c r="O1195" i="40"/>
  <c r="P1195" i="40"/>
  <c r="Q1195" i="40"/>
  <c r="R1195" i="40"/>
  <c r="J1196" i="40"/>
  <c r="K1196" i="40"/>
  <c r="L1196" i="40"/>
  <c r="M1196" i="40"/>
  <c r="N1196" i="40"/>
  <c r="O1196" i="40"/>
  <c r="P1196" i="40"/>
  <c r="Q1196" i="40"/>
  <c r="R1196" i="40"/>
  <c r="J1197" i="40"/>
  <c r="K1197" i="40"/>
  <c r="L1197" i="40"/>
  <c r="M1197" i="40"/>
  <c r="N1197" i="40"/>
  <c r="O1197" i="40"/>
  <c r="P1197" i="40"/>
  <c r="Q1197" i="40"/>
  <c r="R1197" i="40"/>
  <c r="J1198" i="40"/>
  <c r="K1198" i="40"/>
  <c r="L1198" i="40"/>
  <c r="M1198" i="40"/>
  <c r="N1198" i="40"/>
  <c r="O1198" i="40"/>
  <c r="P1198" i="40"/>
  <c r="Q1198" i="40"/>
  <c r="R1198" i="40"/>
  <c r="J1199" i="40"/>
  <c r="K1199" i="40"/>
  <c r="L1199" i="40"/>
  <c r="M1199" i="40"/>
  <c r="N1199" i="40"/>
  <c r="O1199" i="40"/>
  <c r="P1199" i="40"/>
  <c r="Q1199" i="40"/>
  <c r="R1199" i="40"/>
  <c r="J1200" i="40"/>
  <c r="K1200" i="40"/>
  <c r="L1200" i="40"/>
  <c r="M1200" i="40"/>
  <c r="N1200" i="40"/>
  <c r="O1200" i="40"/>
  <c r="P1200" i="40"/>
  <c r="Q1200" i="40"/>
  <c r="R1200" i="40"/>
  <c r="J1201" i="40"/>
  <c r="K1201" i="40"/>
  <c r="L1201" i="40"/>
  <c r="M1201" i="40"/>
  <c r="N1201" i="40"/>
  <c r="O1201" i="40"/>
  <c r="P1201" i="40"/>
  <c r="Q1201" i="40"/>
  <c r="R1201" i="40"/>
  <c r="J1202" i="40"/>
  <c r="K1202" i="40"/>
  <c r="L1202" i="40"/>
  <c r="M1202" i="40"/>
  <c r="N1202" i="40"/>
  <c r="O1202" i="40"/>
  <c r="P1202" i="40"/>
  <c r="Q1202" i="40"/>
  <c r="R1202" i="40"/>
  <c r="J1203" i="40"/>
  <c r="K1203" i="40"/>
  <c r="L1203" i="40"/>
  <c r="M1203" i="40"/>
  <c r="N1203" i="40"/>
  <c r="O1203" i="40"/>
  <c r="P1203" i="40"/>
  <c r="Q1203" i="40"/>
  <c r="R1203" i="40"/>
  <c r="J1204" i="40"/>
  <c r="K1204" i="40"/>
  <c r="L1204" i="40"/>
  <c r="M1204" i="40"/>
  <c r="N1204" i="40"/>
  <c r="O1204" i="40"/>
  <c r="P1204" i="40"/>
  <c r="Q1204" i="40"/>
  <c r="R1204" i="40"/>
  <c r="J1205" i="40"/>
  <c r="K1205" i="40"/>
  <c r="L1205" i="40"/>
  <c r="M1205" i="40"/>
  <c r="N1205" i="40"/>
  <c r="O1205" i="40"/>
  <c r="P1205" i="40"/>
  <c r="Q1205" i="40"/>
  <c r="R1205" i="40"/>
  <c r="J1206" i="40"/>
  <c r="K1206" i="40"/>
  <c r="L1206" i="40"/>
  <c r="M1206" i="40"/>
  <c r="N1206" i="40"/>
  <c r="O1206" i="40"/>
  <c r="P1206" i="40"/>
  <c r="Q1206" i="40"/>
  <c r="R1206" i="40"/>
  <c r="J1207" i="40"/>
  <c r="K1207" i="40"/>
  <c r="L1207" i="40"/>
  <c r="M1207" i="40"/>
  <c r="N1207" i="40"/>
  <c r="O1207" i="40"/>
  <c r="P1207" i="40"/>
  <c r="Q1207" i="40"/>
  <c r="R1207" i="40"/>
  <c r="J1208" i="40"/>
  <c r="K1208" i="40"/>
  <c r="L1208" i="40"/>
  <c r="M1208" i="40"/>
  <c r="N1208" i="40"/>
  <c r="O1208" i="40"/>
  <c r="P1208" i="40"/>
  <c r="Q1208" i="40"/>
  <c r="R1208" i="40"/>
  <c r="J1209" i="40"/>
  <c r="K1209" i="40"/>
  <c r="L1209" i="40"/>
  <c r="M1209" i="40"/>
  <c r="N1209" i="40"/>
  <c r="O1209" i="40"/>
  <c r="P1209" i="40"/>
  <c r="Q1209" i="40"/>
  <c r="R1209" i="40"/>
  <c r="J1210" i="40"/>
  <c r="K1210" i="40"/>
  <c r="L1210" i="40"/>
  <c r="M1210" i="40"/>
  <c r="N1210" i="40"/>
  <c r="O1210" i="40"/>
  <c r="P1210" i="40"/>
  <c r="Q1210" i="40"/>
  <c r="R1210" i="40"/>
  <c r="J1211" i="40"/>
  <c r="K1211" i="40"/>
  <c r="L1211" i="40"/>
  <c r="M1211" i="40"/>
  <c r="N1211" i="40"/>
  <c r="O1211" i="40"/>
  <c r="P1211" i="40"/>
  <c r="Q1211" i="40"/>
  <c r="R1211" i="40"/>
  <c r="J1212" i="40"/>
  <c r="K1212" i="40"/>
  <c r="L1212" i="40"/>
  <c r="M1212" i="40"/>
  <c r="N1212" i="40"/>
  <c r="O1212" i="40"/>
  <c r="P1212" i="40"/>
  <c r="Q1212" i="40"/>
  <c r="R1212" i="40"/>
  <c r="J1213" i="40"/>
  <c r="K1213" i="40"/>
  <c r="L1213" i="40"/>
  <c r="M1213" i="40"/>
  <c r="N1213" i="40"/>
  <c r="O1213" i="40"/>
  <c r="P1213" i="40"/>
  <c r="Q1213" i="40"/>
  <c r="R1213" i="40"/>
  <c r="J1214" i="40"/>
  <c r="K1214" i="40"/>
  <c r="L1214" i="40"/>
  <c r="M1214" i="40"/>
  <c r="N1214" i="40"/>
  <c r="O1214" i="40"/>
  <c r="P1214" i="40"/>
  <c r="Q1214" i="40"/>
  <c r="R1214" i="40"/>
  <c r="J1215" i="40"/>
  <c r="K1215" i="40"/>
  <c r="L1215" i="40"/>
  <c r="M1215" i="40"/>
  <c r="N1215" i="40"/>
  <c r="O1215" i="40"/>
  <c r="P1215" i="40"/>
  <c r="Q1215" i="40"/>
  <c r="R1215" i="40"/>
  <c r="J1216" i="40"/>
  <c r="K1216" i="40"/>
  <c r="L1216" i="40"/>
  <c r="M1216" i="40"/>
  <c r="N1216" i="40"/>
  <c r="O1216" i="40"/>
  <c r="P1216" i="40"/>
  <c r="Q1216" i="40"/>
  <c r="R1216" i="40"/>
  <c r="J1217" i="40"/>
  <c r="K1217" i="40"/>
  <c r="L1217" i="40"/>
  <c r="M1217" i="40"/>
  <c r="N1217" i="40"/>
  <c r="O1217" i="40"/>
  <c r="P1217" i="40"/>
  <c r="Q1217" i="40"/>
  <c r="R1217" i="40"/>
  <c r="J1218" i="40"/>
  <c r="K1218" i="40"/>
  <c r="L1218" i="40"/>
  <c r="M1218" i="40"/>
  <c r="N1218" i="40"/>
  <c r="O1218" i="40"/>
  <c r="P1218" i="40"/>
  <c r="Q1218" i="40"/>
  <c r="R1218" i="40"/>
  <c r="J1219" i="40"/>
  <c r="K1219" i="40"/>
  <c r="L1219" i="40"/>
  <c r="M1219" i="40"/>
  <c r="N1219" i="40"/>
  <c r="O1219" i="40"/>
  <c r="P1219" i="40"/>
  <c r="Q1219" i="40"/>
  <c r="R1219" i="40"/>
  <c r="J1220" i="40"/>
  <c r="K1220" i="40"/>
  <c r="L1220" i="40"/>
  <c r="M1220" i="40"/>
  <c r="N1220" i="40"/>
  <c r="O1220" i="40"/>
  <c r="P1220" i="40"/>
  <c r="Q1220" i="40"/>
  <c r="R1220" i="40"/>
  <c r="J1221" i="40"/>
  <c r="K1221" i="40"/>
  <c r="L1221" i="40"/>
  <c r="M1221" i="40"/>
  <c r="N1221" i="40"/>
  <c r="O1221" i="40"/>
  <c r="P1221" i="40"/>
  <c r="Q1221" i="40"/>
  <c r="R1221" i="40"/>
  <c r="J1222" i="40"/>
  <c r="K1222" i="40"/>
  <c r="L1222" i="40"/>
  <c r="M1222" i="40"/>
  <c r="N1222" i="40"/>
  <c r="O1222" i="40"/>
  <c r="P1222" i="40"/>
  <c r="Q1222" i="40"/>
  <c r="R1222" i="40"/>
  <c r="J1223" i="40"/>
  <c r="K1223" i="40"/>
  <c r="L1223" i="40"/>
  <c r="M1223" i="40"/>
  <c r="N1223" i="40"/>
  <c r="O1223" i="40"/>
  <c r="P1223" i="40"/>
  <c r="Q1223" i="40"/>
  <c r="R1223" i="40"/>
  <c r="J1224" i="40"/>
  <c r="K1224" i="40"/>
  <c r="L1224" i="40"/>
  <c r="M1224" i="40"/>
  <c r="N1224" i="40"/>
  <c r="O1224" i="40"/>
  <c r="P1224" i="40"/>
  <c r="Q1224" i="40"/>
  <c r="R1224" i="40"/>
  <c r="J1225" i="40"/>
  <c r="K1225" i="40"/>
  <c r="L1225" i="40"/>
  <c r="M1225" i="40"/>
  <c r="N1225" i="40"/>
  <c r="O1225" i="40"/>
  <c r="P1225" i="40"/>
  <c r="Q1225" i="40"/>
  <c r="R1225" i="40"/>
  <c r="J1226" i="40"/>
  <c r="K1226" i="40"/>
  <c r="L1226" i="40"/>
  <c r="M1226" i="40"/>
  <c r="N1226" i="40"/>
  <c r="O1226" i="40"/>
  <c r="P1226" i="40"/>
  <c r="Q1226" i="40"/>
  <c r="R1226" i="40"/>
  <c r="J1227" i="40"/>
  <c r="K1227" i="40"/>
  <c r="L1227" i="40"/>
  <c r="M1227" i="40"/>
  <c r="N1227" i="40"/>
  <c r="O1227" i="40"/>
  <c r="P1227" i="40"/>
  <c r="Q1227" i="40"/>
  <c r="R1227" i="40"/>
  <c r="J1228" i="40"/>
  <c r="K1228" i="40"/>
  <c r="L1228" i="40"/>
  <c r="M1228" i="40"/>
  <c r="N1228" i="40"/>
  <c r="O1228" i="40"/>
  <c r="P1228" i="40"/>
  <c r="Q1228" i="40"/>
  <c r="R1228" i="40"/>
  <c r="J1229" i="40"/>
  <c r="K1229" i="40"/>
  <c r="L1229" i="40"/>
  <c r="M1229" i="40"/>
  <c r="N1229" i="40"/>
  <c r="O1229" i="40"/>
  <c r="P1229" i="40"/>
  <c r="Q1229" i="40"/>
  <c r="R1229" i="40"/>
  <c r="J1230" i="40"/>
  <c r="K1230" i="40"/>
  <c r="L1230" i="40"/>
  <c r="M1230" i="40"/>
  <c r="N1230" i="40"/>
  <c r="O1230" i="40"/>
  <c r="P1230" i="40"/>
  <c r="Q1230" i="40"/>
  <c r="R1230" i="40"/>
  <c r="J1231" i="40"/>
  <c r="K1231" i="40"/>
  <c r="L1231" i="40"/>
  <c r="M1231" i="40"/>
  <c r="N1231" i="40"/>
  <c r="O1231" i="40"/>
  <c r="P1231" i="40"/>
  <c r="Q1231" i="40"/>
  <c r="R1231" i="40"/>
  <c r="J1232" i="40"/>
  <c r="K1232" i="40"/>
  <c r="L1232" i="40"/>
  <c r="M1232" i="40"/>
  <c r="N1232" i="40"/>
  <c r="O1232" i="40"/>
  <c r="P1232" i="40"/>
  <c r="Q1232" i="40"/>
  <c r="R1232" i="40"/>
  <c r="J1233" i="40"/>
  <c r="K1233" i="40"/>
  <c r="L1233" i="40"/>
  <c r="M1233" i="40"/>
  <c r="N1233" i="40"/>
  <c r="O1233" i="40"/>
  <c r="P1233" i="40"/>
  <c r="Q1233" i="40"/>
  <c r="R1233" i="40"/>
  <c r="J1234" i="40"/>
  <c r="K1234" i="40"/>
  <c r="L1234" i="40"/>
  <c r="M1234" i="40"/>
  <c r="N1234" i="40"/>
  <c r="O1234" i="40"/>
  <c r="P1234" i="40"/>
  <c r="Q1234" i="40"/>
  <c r="R1234" i="40"/>
  <c r="J1235" i="40"/>
  <c r="K1235" i="40"/>
  <c r="L1235" i="40"/>
  <c r="M1235" i="40"/>
  <c r="N1235" i="40"/>
  <c r="O1235" i="40"/>
  <c r="P1235" i="40"/>
  <c r="Q1235" i="40"/>
  <c r="R1235" i="40"/>
  <c r="J1236" i="40"/>
  <c r="K1236" i="40"/>
  <c r="L1236" i="40"/>
  <c r="M1236" i="40"/>
  <c r="N1236" i="40"/>
  <c r="O1236" i="40"/>
  <c r="P1236" i="40"/>
  <c r="Q1236" i="40"/>
  <c r="R1236" i="40"/>
  <c r="J1237" i="40"/>
  <c r="K1237" i="40"/>
  <c r="L1237" i="40"/>
  <c r="M1237" i="40"/>
  <c r="N1237" i="40"/>
  <c r="O1237" i="40"/>
  <c r="P1237" i="40"/>
  <c r="Q1237" i="40"/>
  <c r="R1237" i="40"/>
  <c r="J1238" i="40"/>
  <c r="K1238" i="40"/>
  <c r="L1238" i="40"/>
  <c r="M1238" i="40"/>
  <c r="N1238" i="40"/>
  <c r="O1238" i="40"/>
  <c r="P1238" i="40"/>
  <c r="Q1238" i="40"/>
  <c r="R1238" i="40"/>
  <c r="J1239" i="40"/>
  <c r="K1239" i="40"/>
  <c r="L1239" i="40"/>
  <c r="M1239" i="40"/>
  <c r="N1239" i="40"/>
  <c r="O1239" i="40"/>
  <c r="P1239" i="40"/>
  <c r="Q1239" i="40"/>
  <c r="R1239" i="40"/>
  <c r="J1240" i="40"/>
  <c r="K1240" i="40"/>
  <c r="L1240" i="40"/>
  <c r="M1240" i="40"/>
  <c r="N1240" i="40"/>
  <c r="O1240" i="40"/>
  <c r="P1240" i="40"/>
  <c r="Q1240" i="40"/>
  <c r="R1240" i="40"/>
  <c r="J1241" i="40"/>
  <c r="K1241" i="40"/>
  <c r="L1241" i="40"/>
  <c r="M1241" i="40"/>
  <c r="N1241" i="40"/>
  <c r="O1241" i="40"/>
  <c r="P1241" i="40"/>
  <c r="Q1241" i="40"/>
  <c r="R1241" i="40"/>
  <c r="J1242" i="40"/>
  <c r="K1242" i="40"/>
  <c r="L1242" i="40"/>
  <c r="M1242" i="40"/>
  <c r="N1242" i="40"/>
  <c r="O1242" i="40"/>
  <c r="P1242" i="40"/>
  <c r="Q1242" i="40"/>
  <c r="R1242" i="40"/>
  <c r="J1243" i="40"/>
  <c r="K1243" i="40"/>
  <c r="L1243" i="40"/>
  <c r="M1243" i="40"/>
  <c r="N1243" i="40"/>
  <c r="O1243" i="40"/>
  <c r="P1243" i="40"/>
  <c r="Q1243" i="40"/>
  <c r="R1243" i="40"/>
  <c r="J1244" i="40"/>
  <c r="K1244" i="40"/>
  <c r="L1244" i="40"/>
  <c r="M1244" i="40"/>
  <c r="N1244" i="40"/>
  <c r="O1244" i="40"/>
  <c r="P1244" i="40"/>
  <c r="Q1244" i="40"/>
  <c r="R1244" i="40"/>
  <c r="J1245" i="40"/>
  <c r="K1245" i="40"/>
  <c r="L1245" i="40"/>
  <c r="M1245" i="40"/>
  <c r="N1245" i="40"/>
  <c r="O1245" i="40"/>
  <c r="P1245" i="40"/>
  <c r="Q1245" i="40"/>
  <c r="R1245" i="40"/>
  <c r="J1246" i="40"/>
  <c r="K1246" i="40"/>
  <c r="L1246" i="40"/>
  <c r="M1246" i="40"/>
  <c r="N1246" i="40"/>
  <c r="O1246" i="40"/>
  <c r="P1246" i="40"/>
  <c r="Q1246" i="40"/>
  <c r="R1246" i="40"/>
  <c r="J1247" i="40"/>
  <c r="K1247" i="40"/>
  <c r="L1247" i="40"/>
  <c r="M1247" i="40"/>
  <c r="N1247" i="40"/>
  <c r="O1247" i="40"/>
  <c r="P1247" i="40"/>
  <c r="Q1247" i="40"/>
  <c r="R1247" i="40"/>
  <c r="J1248" i="40"/>
  <c r="K1248" i="40"/>
  <c r="L1248" i="40"/>
  <c r="M1248" i="40"/>
  <c r="N1248" i="40"/>
  <c r="O1248" i="40"/>
  <c r="P1248" i="40"/>
  <c r="Q1248" i="40"/>
  <c r="R1248" i="40"/>
  <c r="J1249" i="40"/>
  <c r="K1249" i="40"/>
  <c r="L1249" i="40"/>
  <c r="M1249" i="40"/>
  <c r="N1249" i="40"/>
  <c r="O1249" i="40"/>
  <c r="P1249" i="40"/>
  <c r="Q1249" i="40"/>
  <c r="R1249" i="40"/>
  <c r="J1250" i="40"/>
  <c r="K1250" i="40"/>
  <c r="L1250" i="40"/>
  <c r="M1250" i="40"/>
  <c r="N1250" i="40"/>
  <c r="O1250" i="40"/>
  <c r="P1250" i="40"/>
  <c r="Q1250" i="40"/>
  <c r="R1250" i="40"/>
  <c r="J1251" i="40"/>
  <c r="K1251" i="40"/>
  <c r="L1251" i="40"/>
  <c r="M1251" i="40"/>
  <c r="N1251" i="40"/>
  <c r="O1251" i="40"/>
  <c r="P1251" i="40"/>
  <c r="Q1251" i="40"/>
  <c r="R1251" i="40"/>
  <c r="J1252" i="40"/>
  <c r="K1252" i="40"/>
  <c r="L1252" i="40"/>
  <c r="M1252" i="40"/>
  <c r="N1252" i="40"/>
  <c r="O1252" i="40"/>
  <c r="P1252" i="40"/>
  <c r="Q1252" i="40"/>
  <c r="R1252" i="40"/>
  <c r="J1253" i="40"/>
  <c r="K1253" i="40"/>
  <c r="L1253" i="40"/>
  <c r="M1253" i="40"/>
  <c r="N1253" i="40"/>
  <c r="O1253" i="40"/>
  <c r="P1253" i="40"/>
  <c r="Q1253" i="40"/>
  <c r="R1253" i="40"/>
  <c r="J1254" i="40"/>
  <c r="K1254" i="40"/>
  <c r="L1254" i="40"/>
  <c r="M1254" i="40"/>
  <c r="N1254" i="40"/>
  <c r="O1254" i="40"/>
  <c r="P1254" i="40"/>
  <c r="Q1254" i="40"/>
  <c r="R1254" i="40"/>
  <c r="J1255" i="40"/>
  <c r="K1255" i="40"/>
  <c r="L1255" i="40"/>
  <c r="M1255" i="40"/>
  <c r="N1255" i="40"/>
  <c r="O1255" i="40"/>
  <c r="P1255" i="40"/>
  <c r="Q1255" i="40"/>
  <c r="R1255" i="40"/>
  <c r="J1256" i="40"/>
  <c r="K1256" i="40"/>
  <c r="L1256" i="40"/>
  <c r="M1256" i="40"/>
  <c r="N1256" i="40"/>
  <c r="O1256" i="40"/>
  <c r="P1256" i="40"/>
  <c r="Q1256" i="40"/>
  <c r="R1256" i="40"/>
  <c r="J1257" i="40"/>
  <c r="K1257" i="40"/>
  <c r="L1257" i="40"/>
  <c r="M1257" i="40"/>
  <c r="N1257" i="40"/>
  <c r="O1257" i="40"/>
  <c r="P1257" i="40"/>
  <c r="Q1257" i="40"/>
  <c r="R1257" i="40"/>
  <c r="J1258" i="40"/>
  <c r="K1258" i="40"/>
  <c r="L1258" i="40"/>
  <c r="M1258" i="40"/>
  <c r="N1258" i="40"/>
  <c r="O1258" i="40"/>
  <c r="P1258" i="40"/>
  <c r="Q1258" i="40"/>
  <c r="R1258" i="40"/>
  <c r="J1259" i="40"/>
  <c r="K1259" i="40"/>
  <c r="L1259" i="40"/>
  <c r="M1259" i="40"/>
  <c r="N1259" i="40"/>
  <c r="O1259" i="40"/>
  <c r="P1259" i="40"/>
  <c r="Q1259" i="40"/>
  <c r="R1259" i="40"/>
  <c r="J1260" i="40"/>
  <c r="K1260" i="40"/>
  <c r="L1260" i="40"/>
  <c r="M1260" i="40"/>
  <c r="N1260" i="40"/>
  <c r="O1260" i="40"/>
  <c r="P1260" i="40"/>
  <c r="Q1260" i="40"/>
  <c r="R1260" i="40"/>
  <c r="J1261" i="40"/>
  <c r="K1261" i="40"/>
  <c r="L1261" i="40"/>
  <c r="M1261" i="40"/>
  <c r="N1261" i="40"/>
  <c r="O1261" i="40"/>
  <c r="P1261" i="40"/>
  <c r="Q1261" i="40"/>
  <c r="R1261" i="40"/>
  <c r="J1262" i="40"/>
  <c r="K1262" i="40"/>
  <c r="L1262" i="40"/>
  <c r="M1262" i="40"/>
  <c r="N1262" i="40"/>
  <c r="O1262" i="40"/>
  <c r="P1262" i="40"/>
  <c r="Q1262" i="40"/>
  <c r="R1262" i="40"/>
  <c r="J1263" i="40"/>
  <c r="K1263" i="40"/>
  <c r="L1263" i="40"/>
  <c r="M1263" i="40"/>
  <c r="N1263" i="40"/>
  <c r="O1263" i="40"/>
  <c r="P1263" i="40"/>
  <c r="Q1263" i="40"/>
  <c r="R1263" i="40"/>
  <c r="J1264" i="40"/>
  <c r="K1264" i="40"/>
  <c r="L1264" i="40"/>
  <c r="M1264" i="40"/>
  <c r="N1264" i="40"/>
  <c r="O1264" i="40"/>
  <c r="P1264" i="40"/>
  <c r="Q1264" i="40"/>
  <c r="R1264" i="40"/>
  <c r="J1265" i="40"/>
  <c r="K1265" i="40"/>
  <c r="L1265" i="40"/>
  <c r="M1265" i="40"/>
  <c r="N1265" i="40"/>
  <c r="O1265" i="40"/>
  <c r="P1265" i="40"/>
  <c r="Q1265" i="40"/>
  <c r="R1265" i="40"/>
  <c r="J1266" i="40"/>
  <c r="K1266" i="40"/>
  <c r="L1266" i="40"/>
  <c r="M1266" i="40"/>
  <c r="N1266" i="40"/>
  <c r="O1266" i="40"/>
  <c r="P1266" i="40"/>
  <c r="Q1266" i="40"/>
  <c r="R1266" i="40"/>
  <c r="J1267" i="40"/>
  <c r="K1267" i="40"/>
  <c r="L1267" i="40"/>
  <c r="M1267" i="40"/>
  <c r="N1267" i="40"/>
  <c r="O1267" i="40"/>
  <c r="P1267" i="40"/>
  <c r="Q1267" i="40"/>
  <c r="R1267" i="40"/>
  <c r="J1268" i="40"/>
  <c r="K1268" i="40"/>
  <c r="L1268" i="40"/>
  <c r="M1268" i="40"/>
  <c r="N1268" i="40"/>
  <c r="O1268" i="40"/>
  <c r="P1268" i="40"/>
  <c r="Q1268" i="40"/>
  <c r="R1268" i="40"/>
  <c r="J1269" i="40"/>
  <c r="K1269" i="40"/>
  <c r="L1269" i="40"/>
  <c r="M1269" i="40"/>
  <c r="N1269" i="40"/>
  <c r="O1269" i="40"/>
  <c r="P1269" i="40"/>
  <c r="Q1269" i="40"/>
  <c r="R1269" i="40"/>
  <c r="J1270" i="40"/>
  <c r="K1270" i="40"/>
  <c r="L1270" i="40"/>
  <c r="M1270" i="40"/>
  <c r="N1270" i="40"/>
  <c r="O1270" i="40"/>
  <c r="P1270" i="40"/>
  <c r="Q1270" i="40"/>
  <c r="R1270" i="40"/>
  <c r="J1271" i="40"/>
  <c r="K1271" i="40"/>
  <c r="L1271" i="40"/>
  <c r="M1271" i="40"/>
  <c r="N1271" i="40"/>
  <c r="O1271" i="40"/>
  <c r="P1271" i="40"/>
  <c r="Q1271" i="40"/>
  <c r="R1271" i="40"/>
  <c r="J1272" i="40"/>
  <c r="K1272" i="40"/>
  <c r="L1272" i="40"/>
  <c r="M1272" i="40"/>
  <c r="N1272" i="40"/>
  <c r="O1272" i="40"/>
  <c r="P1272" i="40"/>
  <c r="Q1272" i="40"/>
  <c r="R1272" i="40"/>
  <c r="J1273" i="40"/>
  <c r="K1273" i="40"/>
  <c r="L1273" i="40"/>
  <c r="M1273" i="40"/>
  <c r="N1273" i="40"/>
  <c r="O1273" i="40"/>
  <c r="P1273" i="40"/>
  <c r="Q1273" i="40"/>
  <c r="R1273" i="40"/>
  <c r="J1274" i="40"/>
  <c r="K1274" i="40"/>
  <c r="L1274" i="40"/>
  <c r="M1274" i="40"/>
  <c r="N1274" i="40"/>
  <c r="O1274" i="40"/>
  <c r="P1274" i="40"/>
  <c r="Q1274" i="40"/>
  <c r="R1274" i="40"/>
  <c r="J1275" i="40"/>
  <c r="K1275" i="40"/>
  <c r="L1275" i="40"/>
  <c r="M1275" i="40"/>
  <c r="N1275" i="40"/>
  <c r="O1275" i="40"/>
  <c r="P1275" i="40"/>
  <c r="Q1275" i="40"/>
  <c r="R1275" i="40"/>
  <c r="J1276" i="40"/>
  <c r="K1276" i="40"/>
  <c r="L1276" i="40"/>
  <c r="M1276" i="40"/>
  <c r="N1276" i="40"/>
  <c r="O1276" i="40"/>
  <c r="P1276" i="40"/>
  <c r="Q1276" i="40"/>
  <c r="R1276" i="40"/>
  <c r="J1277" i="40"/>
  <c r="K1277" i="40"/>
  <c r="L1277" i="40"/>
  <c r="M1277" i="40"/>
  <c r="N1277" i="40"/>
  <c r="O1277" i="40"/>
  <c r="P1277" i="40"/>
  <c r="Q1277" i="40"/>
  <c r="R1277" i="40"/>
  <c r="J1278" i="40"/>
  <c r="K1278" i="40"/>
  <c r="L1278" i="40"/>
  <c r="M1278" i="40"/>
  <c r="N1278" i="40"/>
  <c r="O1278" i="40"/>
  <c r="P1278" i="40"/>
  <c r="Q1278" i="40"/>
  <c r="R1278" i="40"/>
  <c r="J1279" i="40"/>
  <c r="K1279" i="40"/>
  <c r="L1279" i="40"/>
  <c r="M1279" i="40"/>
  <c r="N1279" i="40"/>
  <c r="O1279" i="40"/>
  <c r="P1279" i="40"/>
  <c r="Q1279" i="40"/>
  <c r="R1279" i="40"/>
  <c r="J1280" i="40"/>
  <c r="K1280" i="40"/>
  <c r="L1280" i="40"/>
  <c r="M1280" i="40"/>
  <c r="N1280" i="40"/>
  <c r="O1280" i="40"/>
  <c r="P1280" i="40"/>
  <c r="Q1280" i="40"/>
  <c r="R1280" i="40"/>
  <c r="J1281" i="40"/>
  <c r="K1281" i="40"/>
  <c r="L1281" i="40"/>
  <c r="M1281" i="40"/>
  <c r="N1281" i="40"/>
  <c r="O1281" i="40"/>
  <c r="P1281" i="40"/>
  <c r="Q1281" i="40"/>
  <c r="R1281" i="40"/>
  <c r="J1282" i="40"/>
  <c r="K1282" i="40"/>
  <c r="L1282" i="40"/>
  <c r="M1282" i="40"/>
  <c r="N1282" i="40"/>
  <c r="O1282" i="40"/>
  <c r="P1282" i="40"/>
  <c r="Q1282" i="40"/>
  <c r="R1282" i="40"/>
  <c r="J1283" i="40"/>
  <c r="K1283" i="40"/>
  <c r="L1283" i="40"/>
  <c r="M1283" i="40"/>
  <c r="N1283" i="40"/>
  <c r="O1283" i="40"/>
  <c r="P1283" i="40"/>
  <c r="Q1283" i="40"/>
  <c r="R1283" i="40"/>
  <c r="J1284" i="40"/>
  <c r="K1284" i="40"/>
  <c r="L1284" i="40"/>
  <c r="M1284" i="40"/>
  <c r="N1284" i="40"/>
  <c r="O1284" i="40"/>
  <c r="P1284" i="40"/>
  <c r="Q1284" i="40"/>
  <c r="R1284" i="40"/>
  <c r="J1285" i="40"/>
  <c r="K1285" i="40"/>
  <c r="L1285" i="40"/>
  <c r="M1285" i="40"/>
  <c r="N1285" i="40"/>
  <c r="O1285" i="40"/>
  <c r="P1285" i="40"/>
  <c r="Q1285" i="40"/>
  <c r="R1285" i="40"/>
  <c r="J1286" i="40"/>
  <c r="K1286" i="40"/>
  <c r="L1286" i="40"/>
  <c r="M1286" i="40"/>
  <c r="N1286" i="40"/>
  <c r="O1286" i="40"/>
  <c r="P1286" i="40"/>
  <c r="Q1286" i="40"/>
  <c r="R1286" i="40"/>
  <c r="J1287" i="40"/>
  <c r="K1287" i="40"/>
  <c r="L1287" i="40"/>
  <c r="M1287" i="40"/>
  <c r="N1287" i="40"/>
  <c r="O1287" i="40"/>
  <c r="P1287" i="40"/>
  <c r="Q1287" i="40"/>
  <c r="R1287" i="40"/>
  <c r="J1288" i="40"/>
  <c r="K1288" i="40"/>
  <c r="L1288" i="40"/>
  <c r="M1288" i="40"/>
  <c r="N1288" i="40"/>
  <c r="O1288" i="40"/>
  <c r="P1288" i="40"/>
  <c r="Q1288" i="40"/>
  <c r="R1288" i="40"/>
  <c r="J1289" i="40"/>
  <c r="K1289" i="40"/>
  <c r="L1289" i="40"/>
  <c r="M1289" i="40"/>
  <c r="N1289" i="40"/>
  <c r="O1289" i="40"/>
  <c r="P1289" i="40"/>
  <c r="Q1289" i="40"/>
  <c r="R1289" i="40"/>
  <c r="J1290" i="40"/>
  <c r="K1290" i="40"/>
  <c r="L1290" i="40"/>
  <c r="M1290" i="40"/>
  <c r="N1290" i="40"/>
  <c r="O1290" i="40"/>
  <c r="P1290" i="40"/>
  <c r="Q1290" i="40"/>
  <c r="R1290" i="40"/>
  <c r="J1291" i="40"/>
  <c r="K1291" i="40"/>
  <c r="L1291" i="40"/>
  <c r="M1291" i="40"/>
  <c r="N1291" i="40"/>
  <c r="O1291" i="40"/>
  <c r="P1291" i="40"/>
  <c r="Q1291" i="40"/>
  <c r="R1291" i="40"/>
  <c r="J1292" i="40"/>
  <c r="K1292" i="40"/>
  <c r="L1292" i="40"/>
  <c r="M1292" i="40"/>
  <c r="N1292" i="40"/>
  <c r="O1292" i="40"/>
  <c r="P1292" i="40"/>
  <c r="Q1292" i="40"/>
  <c r="R1292" i="40"/>
  <c r="J1293" i="40"/>
  <c r="K1293" i="40"/>
  <c r="L1293" i="40"/>
  <c r="M1293" i="40"/>
  <c r="N1293" i="40"/>
  <c r="O1293" i="40"/>
  <c r="P1293" i="40"/>
  <c r="Q1293" i="40"/>
  <c r="R1293" i="40"/>
  <c r="J1294" i="40"/>
  <c r="K1294" i="40"/>
  <c r="L1294" i="40"/>
  <c r="M1294" i="40"/>
  <c r="N1294" i="40"/>
  <c r="O1294" i="40"/>
  <c r="P1294" i="40"/>
  <c r="Q1294" i="40"/>
  <c r="R1294" i="40"/>
  <c r="J1295" i="40"/>
  <c r="K1295" i="40"/>
  <c r="L1295" i="40"/>
  <c r="M1295" i="40"/>
  <c r="N1295" i="40"/>
  <c r="O1295" i="40"/>
  <c r="P1295" i="40"/>
  <c r="Q1295" i="40"/>
  <c r="R1295" i="40"/>
  <c r="J1296" i="40"/>
  <c r="K1296" i="40"/>
  <c r="L1296" i="40"/>
  <c r="M1296" i="40"/>
  <c r="N1296" i="40"/>
  <c r="O1296" i="40"/>
  <c r="P1296" i="40"/>
  <c r="Q1296" i="40"/>
  <c r="R1296" i="40"/>
  <c r="J1297" i="40"/>
  <c r="K1297" i="40"/>
  <c r="L1297" i="40"/>
  <c r="M1297" i="40"/>
  <c r="N1297" i="40"/>
  <c r="O1297" i="40"/>
  <c r="P1297" i="40"/>
  <c r="Q1297" i="40"/>
  <c r="R1297" i="40"/>
  <c r="J1298" i="40"/>
  <c r="K1298" i="40"/>
  <c r="L1298" i="40"/>
  <c r="M1298" i="40"/>
  <c r="N1298" i="40"/>
  <c r="O1298" i="40"/>
  <c r="P1298" i="40"/>
  <c r="Q1298" i="40"/>
  <c r="R1298" i="40"/>
  <c r="J1299" i="40"/>
  <c r="K1299" i="40"/>
  <c r="L1299" i="40"/>
  <c r="M1299" i="40"/>
  <c r="N1299" i="40"/>
  <c r="O1299" i="40"/>
  <c r="P1299" i="40"/>
  <c r="Q1299" i="40"/>
  <c r="R1299" i="40"/>
  <c r="J1300" i="40"/>
  <c r="K1300" i="40"/>
  <c r="L1300" i="40"/>
  <c r="M1300" i="40"/>
  <c r="N1300" i="40"/>
  <c r="O1300" i="40"/>
  <c r="P1300" i="40"/>
  <c r="Q1300" i="40"/>
  <c r="R1300" i="40"/>
  <c r="J1301" i="40"/>
  <c r="K1301" i="40"/>
  <c r="L1301" i="40"/>
  <c r="M1301" i="40"/>
  <c r="N1301" i="40"/>
  <c r="O1301" i="40"/>
  <c r="P1301" i="40"/>
  <c r="Q1301" i="40"/>
  <c r="R1301" i="40"/>
  <c r="J1302" i="40"/>
  <c r="K1302" i="40"/>
  <c r="L1302" i="40"/>
  <c r="M1302" i="40"/>
  <c r="N1302" i="40"/>
  <c r="O1302" i="40"/>
  <c r="P1302" i="40"/>
  <c r="Q1302" i="40"/>
  <c r="R1302" i="40"/>
  <c r="J1303" i="40"/>
  <c r="K1303" i="40"/>
  <c r="L1303" i="40"/>
  <c r="M1303" i="40"/>
  <c r="N1303" i="40"/>
  <c r="O1303" i="40"/>
  <c r="P1303" i="40"/>
  <c r="Q1303" i="40"/>
  <c r="R1303" i="40"/>
  <c r="J1304" i="40"/>
  <c r="K1304" i="40"/>
  <c r="L1304" i="40"/>
  <c r="M1304" i="40"/>
  <c r="N1304" i="40"/>
  <c r="O1304" i="40"/>
  <c r="P1304" i="40"/>
  <c r="Q1304" i="40"/>
  <c r="R1304" i="40"/>
  <c r="J1305" i="40"/>
  <c r="K1305" i="40"/>
  <c r="L1305" i="40"/>
  <c r="M1305" i="40"/>
  <c r="N1305" i="40"/>
  <c r="O1305" i="40"/>
  <c r="P1305" i="40"/>
  <c r="Q1305" i="40"/>
  <c r="R1305" i="40"/>
  <c r="J1306" i="40"/>
  <c r="K1306" i="40"/>
  <c r="L1306" i="40"/>
  <c r="M1306" i="40"/>
  <c r="N1306" i="40"/>
  <c r="O1306" i="40"/>
  <c r="P1306" i="40"/>
  <c r="Q1306" i="40"/>
  <c r="R1306" i="40"/>
  <c r="J1307" i="40"/>
  <c r="K1307" i="40"/>
  <c r="L1307" i="40"/>
  <c r="M1307" i="40"/>
  <c r="N1307" i="40"/>
  <c r="O1307" i="40"/>
  <c r="P1307" i="40"/>
  <c r="Q1307" i="40"/>
  <c r="R1307" i="40"/>
  <c r="J1308" i="40"/>
  <c r="K1308" i="40"/>
  <c r="L1308" i="40"/>
  <c r="M1308" i="40"/>
  <c r="N1308" i="40"/>
  <c r="O1308" i="40"/>
  <c r="P1308" i="40"/>
  <c r="Q1308" i="40"/>
  <c r="R1308" i="40"/>
  <c r="J1309" i="40"/>
  <c r="K1309" i="40"/>
  <c r="L1309" i="40"/>
  <c r="M1309" i="40"/>
  <c r="N1309" i="40"/>
  <c r="O1309" i="40"/>
  <c r="P1309" i="40"/>
  <c r="Q1309" i="40"/>
  <c r="R1309" i="40"/>
  <c r="J1310" i="40"/>
  <c r="K1310" i="40"/>
  <c r="L1310" i="40"/>
  <c r="M1310" i="40"/>
  <c r="N1310" i="40"/>
  <c r="O1310" i="40"/>
  <c r="P1310" i="40"/>
  <c r="Q1310" i="40"/>
  <c r="R1310" i="40"/>
  <c r="J1311" i="40"/>
  <c r="K1311" i="40"/>
  <c r="L1311" i="40"/>
  <c r="M1311" i="40"/>
  <c r="N1311" i="40"/>
  <c r="O1311" i="40"/>
  <c r="P1311" i="40"/>
  <c r="Q1311" i="40"/>
  <c r="R1311" i="40"/>
  <c r="J1312" i="40"/>
  <c r="K1312" i="40"/>
  <c r="L1312" i="40"/>
  <c r="M1312" i="40"/>
  <c r="N1312" i="40"/>
  <c r="O1312" i="40"/>
  <c r="P1312" i="40"/>
  <c r="Q1312" i="40"/>
  <c r="R1312" i="40"/>
  <c r="J1313" i="40"/>
  <c r="K1313" i="40"/>
  <c r="L1313" i="40"/>
  <c r="M1313" i="40"/>
  <c r="N1313" i="40"/>
  <c r="O1313" i="40"/>
  <c r="P1313" i="40"/>
  <c r="Q1313" i="40"/>
  <c r="R1313" i="40"/>
  <c r="J1314" i="40"/>
  <c r="K1314" i="40"/>
  <c r="L1314" i="40"/>
  <c r="M1314" i="40"/>
  <c r="N1314" i="40"/>
  <c r="O1314" i="40"/>
  <c r="P1314" i="40"/>
  <c r="Q1314" i="40"/>
  <c r="R1314" i="40"/>
  <c r="J1315" i="40"/>
  <c r="K1315" i="40"/>
  <c r="L1315" i="40"/>
  <c r="M1315" i="40"/>
  <c r="N1315" i="40"/>
  <c r="O1315" i="40"/>
  <c r="P1315" i="40"/>
  <c r="Q1315" i="40"/>
  <c r="R1315" i="40"/>
  <c r="J1316" i="40"/>
  <c r="K1316" i="40"/>
  <c r="L1316" i="40"/>
  <c r="M1316" i="40"/>
  <c r="N1316" i="40"/>
  <c r="O1316" i="40"/>
  <c r="P1316" i="40"/>
  <c r="Q1316" i="40"/>
  <c r="R1316" i="40"/>
  <c r="J1317" i="40"/>
  <c r="K1317" i="40"/>
  <c r="L1317" i="40"/>
  <c r="M1317" i="40"/>
  <c r="N1317" i="40"/>
  <c r="O1317" i="40"/>
  <c r="P1317" i="40"/>
  <c r="Q1317" i="40"/>
  <c r="R1317" i="40"/>
  <c r="J1318" i="40"/>
  <c r="K1318" i="40"/>
  <c r="L1318" i="40"/>
  <c r="M1318" i="40"/>
  <c r="N1318" i="40"/>
  <c r="O1318" i="40"/>
  <c r="P1318" i="40"/>
  <c r="Q1318" i="40"/>
  <c r="R1318" i="40"/>
  <c r="J1319" i="40"/>
  <c r="K1319" i="40"/>
  <c r="L1319" i="40"/>
  <c r="M1319" i="40"/>
  <c r="N1319" i="40"/>
  <c r="O1319" i="40"/>
  <c r="P1319" i="40"/>
  <c r="Q1319" i="40"/>
  <c r="R1319" i="40"/>
  <c r="J1320" i="40"/>
  <c r="K1320" i="40"/>
  <c r="L1320" i="40"/>
  <c r="M1320" i="40"/>
  <c r="N1320" i="40"/>
  <c r="O1320" i="40"/>
  <c r="P1320" i="40"/>
  <c r="Q1320" i="40"/>
  <c r="R1320" i="40"/>
  <c r="J1321" i="40"/>
  <c r="K1321" i="40"/>
  <c r="L1321" i="40"/>
  <c r="M1321" i="40"/>
  <c r="N1321" i="40"/>
  <c r="O1321" i="40"/>
  <c r="P1321" i="40"/>
  <c r="Q1321" i="40"/>
  <c r="R1321" i="40"/>
  <c r="J1322" i="40"/>
  <c r="K1322" i="40"/>
  <c r="L1322" i="40"/>
  <c r="M1322" i="40"/>
  <c r="N1322" i="40"/>
  <c r="O1322" i="40"/>
  <c r="P1322" i="40"/>
  <c r="Q1322" i="40"/>
  <c r="R1322" i="40"/>
  <c r="J1323" i="40"/>
  <c r="K1323" i="40"/>
  <c r="L1323" i="40"/>
  <c r="M1323" i="40"/>
  <c r="N1323" i="40"/>
  <c r="O1323" i="40"/>
  <c r="P1323" i="40"/>
  <c r="Q1323" i="40"/>
  <c r="R1323" i="40"/>
  <c r="J1324" i="40"/>
  <c r="K1324" i="40"/>
  <c r="L1324" i="40"/>
  <c r="M1324" i="40"/>
  <c r="N1324" i="40"/>
  <c r="O1324" i="40"/>
  <c r="P1324" i="40"/>
  <c r="Q1324" i="40"/>
  <c r="R1324" i="40"/>
  <c r="J1325" i="40"/>
  <c r="K1325" i="40"/>
  <c r="L1325" i="40"/>
  <c r="M1325" i="40"/>
  <c r="N1325" i="40"/>
  <c r="O1325" i="40"/>
  <c r="P1325" i="40"/>
  <c r="Q1325" i="40"/>
  <c r="R1325" i="40"/>
  <c r="J1326" i="40"/>
  <c r="K1326" i="40"/>
  <c r="L1326" i="40"/>
  <c r="M1326" i="40"/>
  <c r="N1326" i="40"/>
  <c r="O1326" i="40"/>
  <c r="P1326" i="40"/>
  <c r="Q1326" i="40"/>
  <c r="R1326" i="40"/>
  <c r="J1327" i="40"/>
  <c r="K1327" i="40"/>
  <c r="L1327" i="40"/>
  <c r="M1327" i="40"/>
  <c r="N1327" i="40"/>
  <c r="O1327" i="40"/>
  <c r="P1327" i="40"/>
  <c r="Q1327" i="40"/>
  <c r="R1327" i="40"/>
  <c r="J1328" i="40"/>
  <c r="K1328" i="40"/>
  <c r="L1328" i="40"/>
  <c r="M1328" i="40"/>
  <c r="N1328" i="40"/>
  <c r="O1328" i="40"/>
  <c r="P1328" i="40"/>
  <c r="Q1328" i="40"/>
  <c r="R1328" i="40"/>
  <c r="J1329" i="40"/>
  <c r="K1329" i="40"/>
  <c r="L1329" i="40"/>
  <c r="M1329" i="40"/>
  <c r="N1329" i="40"/>
  <c r="O1329" i="40"/>
  <c r="P1329" i="40"/>
  <c r="Q1329" i="40"/>
  <c r="R1329" i="40"/>
  <c r="J1330" i="40"/>
  <c r="K1330" i="40"/>
  <c r="L1330" i="40"/>
  <c r="M1330" i="40"/>
  <c r="N1330" i="40"/>
  <c r="O1330" i="40"/>
  <c r="P1330" i="40"/>
  <c r="Q1330" i="40"/>
  <c r="R1330" i="40"/>
  <c r="J1331" i="40"/>
  <c r="K1331" i="40"/>
  <c r="L1331" i="40"/>
  <c r="M1331" i="40"/>
  <c r="N1331" i="40"/>
  <c r="O1331" i="40"/>
  <c r="P1331" i="40"/>
  <c r="Q1331" i="40"/>
  <c r="R1331" i="40"/>
  <c r="J1332" i="40"/>
  <c r="K1332" i="40"/>
  <c r="L1332" i="40"/>
  <c r="M1332" i="40"/>
  <c r="N1332" i="40"/>
  <c r="O1332" i="40"/>
  <c r="P1332" i="40"/>
  <c r="Q1332" i="40"/>
  <c r="R1332" i="40"/>
  <c r="J1333" i="40"/>
  <c r="K1333" i="40"/>
  <c r="L1333" i="40"/>
  <c r="M1333" i="40"/>
  <c r="N1333" i="40"/>
  <c r="O1333" i="40"/>
  <c r="P1333" i="40"/>
  <c r="Q1333" i="40"/>
  <c r="R1333" i="40"/>
  <c r="J1334" i="40"/>
  <c r="K1334" i="40"/>
  <c r="L1334" i="40"/>
  <c r="M1334" i="40"/>
  <c r="N1334" i="40"/>
  <c r="O1334" i="40"/>
  <c r="P1334" i="40"/>
  <c r="Q1334" i="40"/>
  <c r="R1334" i="40"/>
  <c r="J1335" i="40"/>
  <c r="K1335" i="40"/>
  <c r="L1335" i="40"/>
  <c r="M1335" i="40"/>
  <c r="N1335" i="40"/>
  <c r="O1335" i="40"/>
  <c r="P1335" i="40"/>
  <c r="Q1335" i="40"/>
  <c r="R1335" i="40"/>
  <c r="J1336" i="40"/>
  <c r="K1336" i="40"/>
  <c r="L1336" i="40"/>
  <c r="M1336" i="40"/>
  <c r="N1336" i="40"/>
  <c r="O1336" i="40"/>
  <c r="P1336" i="40"/>
  <c r="Q1336" i="40"/>
  <c r="R1336" i="40"/>
  <c r="J1337" i="40"/>
  <c r="K1337" i="40"/>
  <c r="L1337" i="40"/>
  <c r="M1337" i="40"/>
  <c r="N1337" i="40"/>
  <c r="O1337" i="40"/>
  <c r="P1337" i="40"/>
  <c r="Q1337" i="40"/>
  <c r="R1337" i="40"/>
  <c r="J1338" i="40"/>
  <c r="K1338" i="40"/>
  <c r="L1338" i="40"/>
  <c r="M1338" i="40"/>
  <c r="N1338" i="40"/>
  <c r="O1338" i="40"/>
  <c r="P1338" i="40"/>
  <c r="Q1338" i="40"/>
  <c r="R1338" i="40"/>
  <c r="J1339" i="40"/>
  <c r="K1339" i="40"/>
  <c r="L1339" i="40"/>
  <c r="M1339" i="40"/>
  <c r="N1339" i="40"/>
  <c r="O1339" i="40"/>
  <c r="P1339" i="40"/>
  <c r="Q1339" i="40"/>
  <c r="R1339" i="40"/>
  <c r="J1340" i="40"/>
  <c r="K1340" i="40"/>
  <c r="L1340" i="40"/>
  <c r="M1340" i="40"/>
  <c r="N1340" i="40"/>
  <c r="O1340" i="40"/>
  <c r="P1340" i="40"/>
  <c r="Q1340" i="40"/>
  <c r="R1340" i="40"/>
  <c r="J1341" i="40"/>
  <c r="K1341" i="40"/>
  <c r="L1341" i="40"/>
  <c r="M1341" i="40"/>
  <c r="N1341" i="40"/>
  <c r="O1341" i="40"/>
  <c r="P1341" i="40"/>
  <c r="Q1341" i="40"/>
  <c r="R1341" i="40"/>
  <c r="J1342" i="40"/>
  <c r="K1342" i="40"/>
  <c r="L1342" i="40"/>
  <c r="M1342" i="40"/>
  <c r="N1342" i="40"/>
  <c r="O1342" i="40"/>
  <c r="P1342" i="40"/>
  <c r="Q1342" i="40"/>
  <c r="R1342" i="40"/>
  <c r="J1343" i="40"/>
  <c r="K1343" i="40"/>
  <c r="L1343" i="40"/>
  <c r="M1343" i="40"/>
  <c r="N1343" i="40"/>
  <c r="O1343" i="40"/>
  <c r="P1343" i="40"/>
  <c r="Q1343" i="40"/>
  <c r="R1343" i="40"/>
  <c r="J1344" i="40"/>
  <c r="K1344" i="40"/>
  <c r="L1344" i="40"/>
  <c r="M1344" i="40"/>
  <c r="N1344" i="40"/>
  <c r="O1344" i="40"/>
  <c r="P1344" i="40"/>
  <c r="Q1344" i="40"/>
  <c r="R1344" i="40"/>
  <c r="J1345" i="40"/>
  <c r="K1345" i="40"/>
  <c r="L1345" i="40"/>
  <c r="M1345" i="40"/>
  <c r="N1345" i="40"/>
  <c r="O1345" i="40"/>
  <c r="P1345" i="40"/>
  <c r="Q1345" i="40"/>
  <c r="R1345" i="40"/>
  <c r="J1346" i="40"/>
  <c r="K1346" i="40"/>
  <c r="L1346" i="40"/>
  <c r="M1346" i="40"/>
  <c r="N1346" i="40"/>
  <c r="O1346" i="40"/>
  <c r="P1346" i="40"/>
  <c r="Q1346" i="40"/>
  <c r="R1346" i="40"/>
  <c r="J1347" i="40"/>
  <c r="K1347" i="40"/>
  <c r="L1347" i="40"/>
  <c r="M1347" i="40"/>
  <c r="N1347" i="40"/>
  <c r="O1347" i="40"/>
  <c r="P1347" i="40"/>
  <c r="Q1347" i="40"/>
  <c r="R1347" i="40"/>
  <c r="J1348" i="40"/>
  <c r="K1348" i="40"/>
  <c r="L1348" i="40"/>
  <c r="M1348" i="40"/>
  <c r="N1348" i="40"/>
  <c r="O1348" i="40"/>
  <c r="P1348" i="40"/>
  <c r="Q1348" i="40"/>
  <c r="R1348" i="40"/>
  <c r="J1349" i="40"/>
  <c r="K1349" i="40"/>
  <c r="L1349" i="40"/>
  <c r="M1349" i="40"/>
  <c r="N1349" i="40"/>
  <c r="O1349" i="40"/>
  <c r="P1349" i="40"/>
  <c r="Q1349" i="40"/>
  <c r="R1349" i="40"/>
  <c r="J1350" i="40"/>
  <c r="K1350" i="40"/>
  <c r="L1350" i="40"/>
  <c r="M1350" i="40"/>
  <c r="N1350" i="40"/>
  <c r="O1350" i="40"/>
  <c r="P1350" i="40"/>
  <c r="Q1350" i="40"/>
  <c r="R1350" i="40"/>
  <c r="J1351" i="40"/>
  <c r="K1351" i="40"/>
  <c r="L1351" i="40"/>
  <c r="M1351" i="40"/>
  <c r="N1351" i="40"/>
  <c r="O1351" i="40"/>
  <c r="P1351" i="40"/>
  <c r="Q1351" i="40"/>
  <c r="R1351" i="40"/>
  <c r="J1352" i="40"/>
  <c r="K1352" i="40"/>
  <c r="L1352" i="40"/>
  <c r="M1352" i="40"/>
  <c r="N1352" i="40"/>
  <c r="O1352" i="40"/>
  <c r="P1352" i="40"/>
  <c r="Q1352" i="40"/>
  <c r="R1352" i="40"/>
  <c r="J1353" i="40"/>
  <c r="K1353" i="40"/>
  <c r="L1353" i="40"/>
  <c r="M1353" i="40"/>
  <c r="N1353" i="40"/>
  <c r="O1353" i="40"/>
  <c r="P1353" i="40"/>
  <c r="Q1353" i="40"/>
  <c r="R1353" i="40"/>
  <c r="J1354" i="40"/>
  <c r="K1354" i="40"/>
  <c r="L1354" i="40"/>
  <c r="M1354" i="40"/>
  <c r="N1354" i="40"/>
  <c r="O1354" i="40"/>
  <c r="P1354" i="40"/>
  <c r="Q1354" i="40"/>
  <c r="R1354" i="40"/>
  <c r="J1355" i="40"/>
  <c r="K1355" i="40"/>
  <c r="L1355" i="40"/>
  <c r="M1355" i="40"/>
  <c r="N1355" i="40"/>
  <c r="O1355" i="40"/>
  <c r="P1355" i="40"/>
  <c r="Q1355" i="40"/>
  <c r="R1355" i="40"/>
  <c r="J1356" i="40"/>
  <c r="K1356" i="40"/>
  <c r="L1356" i="40"/>
  <c r="M1356" i="40"/>
  <c r="N1356" i="40"/>
  <c r="O1356" i="40"/>
  <c r="P1356" i="40"/>
  <c r="Q1356" i="40"/>
  <c r="R1356" i="40"/>
  <c r="J1357" i="40"/>
  <c r="K1357" i="40"/>
  <c r="L1357" i="40"/>
  <c r="M1357" i="40"/>
  <c r="N1357" i="40"/>
  <c r="O1357" i="40"/>
  <c r="P1357" i="40"/>
  <c r="Q1357" i="40"/>
  <c r="R1357" i="40"/>
  <c r="J1358" i="40"/>
  <c r="K1358" i="40"/>
  <c r="L1358" i="40"/>
  <c r="M1358" i="40"/>
  <c r="N1358" i="40"/>
  <c r="O1358" i="40"/>
  <c r="P1358" i="40"/>
  <c r="Q1358" i="40"/>
  <c r="R1358" i="40"/>
  <c r="J1359" i="40"/>
  <c r="K1359" i="40"/>
  <c r="L1359" i="40"/>
  <c r="M1359" i="40"/>
  <c r="N1359" i="40"/>
  <c r="O1359" i="40"/>
  <c r="P1359" i="40"/>
  <c r="Q1359" i="40"/>
  <c r="R1359" i="40"/>
  <c r="J1360" i="40"/>
  <c r="K1360" i="40"/>
  <c r="L1360" i="40"/>
  <c r="M1360" i="40"/>
  <c r="N1360" i="40"/>
  <c r="O1360" i="40"/>
  <c r="P1360" i="40"/>
  <c r="Q1360" i="40"/>
  <c r="R1360" i="40"/>
  <c r="J1361" i="40"/>
  <c r="K1361" i="40"/>
  <c r="L1361" i="40"/>
  <c r="M1361" i="40"/>
  <c r="N1361" i="40"/>
  <c r="O1361" i="40"/>
  <c r="P1361" i="40"/>
  <c r="Q1361" i="40"/>
  <c r="R1361" i="40"/>
  <c r="J1362" i="40"/>
  <c r="K1362" i="40"/>
  <c r="L1362" i="40"/>
  <c r="M1362" i="40"/>
  <c r="N1362" i="40"/>
  <c r="O1362" i="40"/>
  <c r="P1362" i="40"/>
  <c r="Q1362" i="40"/>
  <c r="R1362" i="40"/>
  <c r="J1363" i="40"/>
  <c r="K1363" i="40"/>
  <c r="L1363" i="40"/>
  <c r="M1363" i="40"/>
  <c r="N1363" i="40"/>
  <c r="O1363" i="40"/>
  <c r="P1363" i="40"/>
  <c r="Q1363" i="40"/>
  <c r="R1363" i="40"/>
  <c r="J1364" i="40"/>
  <c r="K1364" i="40"/>
  <c r="L1364" i="40"/>
  <c r="M1364" i="40"/>
  <c r="N1364" i="40"/>
  <c r="O1364" i="40"/>
  <c r="P1364" i="40"/>
  <c r="Q1364" i="40"/>
  <c r="R1364" i="40"/>
  <c r="J1365" i="40"/>
  <c r="K1365" i="40"/>
  <c r="L1365" i="40"/>
  <c r="M1365" i="40"/>
  <c r="N1365" i="40"/>
  <c r="O1365" i="40"/>
  <c r="P1365" i="40"/>
  <c r="Q1365" i="40"/>
  <c r="R1365" i="40"/>
  <c r="J1366" i="40"/>
  <c r="K1366" i="40"/>
  <c r="L1366" i="40"/>
  <c r="M1366" i="40"/>
  <c r="N1366" i="40"/>
  <c r="O1366" i="40"/>
  <c r="P1366" i="40"/>
  <c r="Q1366" i="40"/>
  <c r="R1366" i="40"/>
  <c r="J1367" i="40"/>
  <c r="K1367" i="40"/>
  <c r="L1367" i="40"/>
  <c r="M1367" i="40"/>
  <c r="N1367" i="40"/>
  <c r="O1367" i="40"/>
  <c r="P1367" i="40"/>
  <c r="Q1367" i="40"/>
  <c r="R1367" i="40"/>
  <c r="J1368" i="40"/>
  <c r="K1368" i="40"/>
  <c r="L1368" i="40"/>
  <c r="M1368" i="40"/>
  <c r="N1368" i="40"/>
  <c r="O1368" i="40"/>
  <c r="P1368" i="40"/>
  <c r="Q1368" i="40"/>
  <c r="R1368" i="40"/>
  <c r="J1369" i="40"/>
  <c r="K1369" i="40"/>
  <c r="L1369" i="40"/>
  <c r="M1369" i="40"/>
  <c r="N1369" i="40"/>
  <c r="O1369" i="40"/>
  <c r="P1369" i="40"/>
  <c r="Q1369" i="40"/>
  <c r="R1369" i="40"/>
  <c r="J1370" i="40"/>
  <c r="K1370" i="40"/>
  <c r="L1370" i="40"/>
  <c r="M1370" i="40"/>
  <c r="N1370" i="40"/>
  <c r="O1370" i="40"/>
  <c r="P1370" i="40"/>
  <c r="Q1370" i="40"/>
  <c r="R1370" i="40"/>
  <c r="J1371" i="40"/>
  <c r="K1371" i="40"/>
  <c r="L1371" i="40"/>
  <c r="M1371" i="40"/>
  <c r="N1371" i="40"/>
  <c r="O1371" i="40"/>
  <c r="P1371" i="40"/>
  <c r="Q1371" i="40"/>
  <c r="R1371" i="40"/>
  <c r="J1372" i="40"/>
  <c r="K1372" i="40"/>
  <c r="L1372" i="40"/>
  <c r="M1372" i="40"/>
  <c r="N1372" i="40"/>
  <c r="O1372" i="40"/>
  <c r="P1372" i="40"/>
  <c r="Q1372" i="40"/>
  <c r="R1372" i="40"/>
  <c r="J1373" i="40"/>
  <c r="K1373" i="40"/>
  <c r="L1373" i="40"/>
  <c r="M1373" i="40"/>
  <c r="N1373" i="40"/>
  <c r="O1373" i="40"/>
  <c r="P1373" i="40"/>
  <c r="Q1373" i="40"/>
  <c r="R1373" i="40"/>
  <c r="J1374" i="40"/>
  <c r="K1374" i="40"/>
  <c r="L1374" i="40"/>
  <c r="M1374" i="40"/>
  <c r="N1374" i="40"/>
  <c r="O1374" i="40"/>
  <c r="P1374" i="40"/>
  <c r="Q1374" i="40"/>
  <c r="R1374" i="40"/>
  <c r="J1375" i="40"/>
  <c r="K1375" i="40"/>
  <c r="L1375" i="40"/>
  <c r="M1375" i="40"/>
  <c r="N1375" i="40"/>
  <c r="O1375" i="40"/>
  <c r="P1375" i="40"/>
  <c r="Q1375" i="40"/>
  <c r="R1375" i="40"/>
  <c r="J1376" i="40"/>
  <c r="K1376" i="40"/>
  <c r="L1376" i="40"/>
  <c r="M1376" i="40"/>
  <c r="N1376" i="40"/>
  <c r="O1376" i="40"/>
  <c r="P1376" i="40"/>
  <c r="Q1376" i="40"/>
  <c r="R1376" i="40"/>
  <c r="J1377" i="40"/>
  <c r="K1377" i="40"/>
  <c r="L1377" i="40"/>
  <c r="M1377" i="40"/>
  <c r="N1377" i="40"/>
  <c r="O1377" i="40"/>
  <c r="P1377" i="40"/>
  <c r="Q1377" i="40"/>
  <c r="R1377" i="40"/>
  <c r="J1378" i="40"/>
  <c r="K1378" i="40"/>
  <c r="L1378" i="40"/>
  <c r="M1378" i="40"/>
  <c r="N1378" i="40"/>
  <c r="O1378" i="40"/>
  <c r="P1378" i="40"/>
  <c r="Q1378" i="40"/>
  <c r="R1378" i="40"/>
  <c r="J1379" i="40"/>
  <c r="K1379" i="40"/>
  <c r="L1379" i="40"/>
  <c r="M1379" i="40"/>
  <c r="N1379" i="40"/>
  <c r="O1379" i="40"/>
  <c r="P1379" i="40"/>
  <c r="Q1379" i="40"/>
  <c r="R1379" i="40"/>
  <c r="J1380" i="40"/>
  <c r="K1380" i="40"/>
  <c r="L1380" i="40"/>
  <c r="M1380" i="40"/>
  <c r="N1380" i="40"/>
  <c r="O1380" i="40"/>
  <c r="P1380" i="40"/>
  <c r="Q1380" i="40"/>
  <c r="R1380" i="40"/>
  <c r="J1381" i="40"/>
  <c r="K1381" i="40"/>
  <c r="L1381" i="40"/>
  <c r="M1381" i="40"/>
  <c r="N1381" i="40"/>
  <c r="O1381" i="40"/>
  <c r="P1381" i="40"/>
  <c r="Q1381" i="40"/>
  <c r="R1381" i="40"/>
  <c r="J1382" i="40"/>
  <c r="K1382" i="40"/>
  <c r="L1382" i="40"/>
  <c r="M1382" i="40"/>
  <c r="N1382" i="40"/>
  <c r="O1382" i="40"/>
  <c r="P1382" i="40"/>
  <c r="Q1382" i="40"/>
  <c r="R1382" i="40"/>
  <c r="J1383" i="40"/>
  <c r="K1383" i="40"/>
  <c r="L1383" i="40"/>
  <c r="M1383" i="40"/>
  <c r="N1383" i="40"/>
  <c r="O1383" i="40"/>
  <c r="P1383" i="40"/>
  <c r="Q1383" i="40"/>
  <c r="R1383" i="40"/>
  <c r="J1384" i="40"/>
  <c r="K1384" i="40"/>
  <c r="L1384" i="40"/>
  <c r="M1384" i="40"/>
  <c r="N1384" i="40"/>
  <c r="O1384" i="40"/>
  <c r="P1384" i="40"/>
  <c r="Q1384" i="40"/>
  <c r="R1384" i="40"/>
  <c r="J1385" i="40"/>
  <c r="K1385" i="40"/>
  <c r="L1385" i="40"/>
  <c r="M1385" i="40"/>
  <c r="N1385" i="40"/>
  <c r="O1385" i="40"/>
  <c r="P1385" i="40"/>
  <c r="Q1385" i="40"/>
  <c r="R1385" i="40"/>
  <c r="J1386" i="40"/>
  <c r="K1386" i="40"/>
  <c r="L1386" i="40"/>
  <c r="M1386" i="40"/>
  <c r="N1386" i="40"/>
  <c r="O1386" i="40"/>
  <c r="P1386" i="40"/>
  <c r="Q1386" i="40"/>
  <c r="R1386" i="40"/>
  <c r="J1387" i="40"/>
  <c r="K1387" i="40"/>
  <c r="L1387" i="40"/>
  <c r="M1387" i="40"/>
  <c r="N1387" i="40"/>
  <c r="O1387" i="40"/>
  <c r="P1387" i="40"/>
  <c r="Q1387" i="40"/>
  <c r="R1387" i="40"/>
  <c r="J1388" i="40"/>
  <c r="K1388" i="40"/>
  <c r="L1388" i="40"/>
  <c r="M1388" i="40"/>
  <c r="N1388" i="40"/>
  <c r="O1388" i="40"/>
  <c r="P1388" i="40"/>
  <c r="Q1388" i="40"/>
  <c r="R1388" i="40"/>
  <c r="J1389" i="40"/>
  <c r="K1389" i="40"/>
  <c r="L1389" i="40"/>
  <c r="M1389" i="40"/>
  <c r="N1389" i="40"/>
  <c r="O1389" i="40"/>
  <c r="P1389" i="40"/>
  <c r="Q1389" i="40"/>
  <c r="R1389" i="40"/>
  <c r="J1390" i="40"/>
  <c r="K1390" i="40"/>
  <c r="L1390" i="40"/>
  <c r="M1390" i="40"/>
  <c r="N1390" i="40"/>
  <c r="O1390" i="40"/>
  <c r="P1390" i="40"/>
  <c r="Q1390" i="40"/>
  <c r="R1390" i="40"/>
  <c r="J1391" i="40"/>
  <c r="K1391" i="40"/>
  <c r="L1391" i="40"/>
  <c r="M1391" i="40"/>
  <c r="N1391" i="40"/>
  <c r="O1391" i="40"/>
  <c r="P1391" i="40"/>
  <c r="Q1391" i="40"/>
  <c r="R1391" i="40"/>
  <c r="J1392" i="40"/>
  <c r="K1392" i="40"/>
  <c r="L1392" i="40"/>
  <c r="M1392" i="40"/>
  <c r="N1392" i="40"/>
  <c r="O1392" i="40"/>
  <c r="P1392" i="40"/>
  <c r="Q1392" i="40"/>
  <c r="R1392" i="40"/>
  <c r="J1393" i="40"/>
  <c r="K1393" i="40"/>
  <c r="L1393" i="40"/>
  <c r="M1393" i="40"/>
  <c r="N1393" i="40"/>
  <c r="O1393" i="40"/>
  <c r="P1393" i="40"/>
  <c r="Q1393" i="40"/>
  <c r="R1393" i="40"/>
  <c r="J1394" i="40"/>
  <c r="K1394" i="40"/>
  <c r="L1394" i="40"/>
  <c r="M1394" i="40"/>
  <c r="N1394" i="40"/>
  <c r="O1394" i="40"/>
  <c r="P1394" i="40"/>
  <c r="Q1394" i="40"/>
  <c r="R1394" i="40"/>
  <c r="J1395" i="40"/>
  <c r="K1395" i="40"/>
  <c r="L1395" i="40"/>
  <c r="M1395" i="40"/>
  <c r="N1395" i="40"/>
  <c r="O1395" i="40"/>
  <c r="P1395" i="40"/>
  <c r="Q1395" i="40"/>
  <c r="R1395" i="40"/>
  <c r="J1396" i="40"/>
  <c r="K1396" i="40"/>
  <c r="L1396" i="40"/>
  <c r="M1396" i="40"/>
  <c r="N1396" i="40"/>
  <c r="O1396" i="40"/>
  <c r="P1396" i="40"/>
  <c r="Q1396" i="40"/>
  <c r="R1396" i="40"/>
  <c r="J1397" i="40"/>
  <c r="K1397" i="40"/>
  <c r="L1397" i="40"/>
  <c r="M1397" i="40"/>
  <c r="N1397" i="40"/>
  <c r="O1397" i="40"/>
  <c r="P1397" i="40"/>
  <c r="Q1397" i="40"/>
  <c r="R1397" i="40"/>
  <c r="J1398" i="40"/>
  <c r="K1398" i="40"/>
  <c r="L1398" i="40"/>
  <c r="M1398" i="40"/>
  <c r="N1398" i="40"/>
  <c r="O1398" i="40"/>
  <c r="P1398" i="40"/>
  <c r="Q1398" i="40"/>
  <c r="R1398" i="40"/>
  <c r="J1399" i="40"/>
  <c r="K1399" i="40"/>
  <c r="L1399" i="40"/>
  <c r="M1399" i="40"/>
  <c r="N1399" i="40"/>
  <c r="O1399" i="40"/>
  <c r="P1399" i="40"/>
  <c r="Q1399" i="40"/>
  <c r="R1399" i="40"/>
  <c r="J1400" i="40"/>
  <c r="K1400" i="40"/>
  <c r="L1400" i="40"/>
  <c r="M1400" i="40"/>
  <c r="N1400" i="40"/>
  <c r="O1400" i="40"/>
  <c r="P1400" i="40"/>
  <c r="Q1400" i="40"/>
  <c r="R1400" i="40"/>
  <c r="J1401" i="40"/>
  <c r="K1401" i="40"/>
  <c r="L1401" i="40"/>
  <c r="M1401" i="40"/>
  <c r="N1401" i="40"/>
  <c r="O1401" i="40"/>
  <c r="P1401" i="40"/>
  <c r="Q1401" i="40"/>
  <c r="R1401" i="40"/>
  <c r="J1402" i="40"/>
  <c r="K1402" i="40"/>
  <c r="L1402" i="40"/>
  <c r="M1402" i="40"/>
  <c r="N1402" i="40"/>
  <c r="O1402" i="40"/>
  <c r="P1402" i="40"/>
  <c r="Q1402" i="40"/>
  <c r="R1402" i="40"/>
  <c r="J1403" i="40"/>
  <c r="K1403" i="40"/>
  <c r="L1403" i="40"/>
  <c r="M1403" i="40"/>
  <c r="N1403" i="40"/>
  <c r="O1403" i="40"/>
  <c r="P1403" i="40"/>
  <c r="Q1403" i="40"/>
  <c r="R1403" i="40"/>
  <c r="J1404" i="40"/>
  <c r="K1404" i="40"/>
  <c r="L1404" i="40"/>
  <c r="M1404" i="40"/>
  <c r="N1404" i="40"/>
  <c r="O1404" i="40"/>
  <c r="P1404" i="40"/>
  <c r="Q1404" i="40"/>
  <c r="R1404" i="40"/>
  <c r="J1405" i="40"/>
  <c r="K1405" i="40"/>
  <c r="L1405" i="40"/>
  <c r="M1405" i="40"/>
  <c r="N1405" i="40"/>
  <c r="O1405" i="40"/>
  <c r="P1405" i="40"/>
  <c r="Q1405" i="40"/>
  <c r="R1405" i="40"/>
  <c r="J1406" i="40"/>
  <c r="K1406" i="40"/>
  <c r="L1406" i="40"/>
  <c r="M1406" i="40"/>
  <c r="N1406" i="40"/>
  <c r="O1406" i="40"/>
  <c r="P1406" i="40"/>
  <c r="Q1406" i="40"/>
  <c r="R1406" i="40"/>
  <c r="J1407" i="40"/>
  <c r="K1407" i="40"/>
  <c r="L1407" i="40"/>
  <c r="M1407" i="40"/>
  <c r="N1407" i="40"/>
  <c r="O1407" i="40"/>
  <c r="P1407" i="40"/>
  <c r="Q1407" i="40"/>
  <c r="R1407" i="40"/>
  <c r="J1408" i="40"/>
  <c r="K1408" i="40"/>
  <c r="L1408" i="40"/>
  <c r="M1408" i="40"/>
  <c r="N1408" i="40"/>
  <c r="O1408" i="40"/>
  <c r="P1408" i="40"/>
  <c r="Q1408" i="40"/>
  <c r="R1408" i="40"/>
  <c r="J1409" i="40"/>
  <c r="K1409" i="40"/>
  <c r="L1409" i="40"/>
  <c r="M1409" i="40"/>
  <c r="N1409" i="40"/>
  <c r="O1409" i="40"/>
  <c r="P1409" i="40"/>
  <c r="Q1409" i="40"/>
  <c r="R1409" i="40"/>
  <c r="J1410" i="40"/>
  <c r="K1410" i="40"/>
  <c r="L1410" i="40"/>
  <c r="M1410" i="40"/>
  <c r="N1410" i="40"/>
  <c r="O1410" i="40"/>
  <c r="P1410" i="40"/>
  <c r="Q1410" i="40"/>
  <c r="R1410" i="40"/>
  <c r="J1411" i="40"/>
  <c r="K1411" i="40"/>
  <c r="L1411" i="40"/>
  <c r="M1411" i="40"/>
  <c r="N1411" i="40"/>
  <c r="O1411" i="40"/>
  <c r="P1411" i="40"/>
  <c r="Q1411" i="40"/>
  <c r="R1411" i="40"/>
  <c r="J1412" i="40"/>
  <c r="K1412" i="40"/>
  <c r="L1412" i="40"/>
  <c r="M1412" i="40"/>
  <c r="N1412" i="40"/>
  <c r="O1412" i="40"/>
  <c r="P1412" i="40"/>
  <c r="Q1412" i="40"/>
  <c r="R1412" i="40"/>
  <c r="J1413" i="40"/>
  <c r="K1413" i="40"/>
  <c r="L1413" i="40"/>
  <c r="M1413" i="40"/>
  <c r="N1413" i="40"/>
  <c r="O1413" i="40"/>
  <c r="P1413" i="40"/>
  <c r="Q1413" i="40"/>
  <c r="R1413" i="40"/>
  <c r="J1414" i="40"/>
  <c r="K1414" i="40"/>
  <c r="L1414" i="40"/>
  <c r="M1414" i="40"/>
  <c r="N1414" i="40"/>
  <c r="O1414" i="40"/>
  <c r="P1414" i="40"/>
  <c r="Q1414" i="40"/>
  <c r="R1414" i="40"/>
  <c r="J1415" i="40"/>
  <c r="K1415" i="40"/>
  <c r="L1415" i="40"/>
  <c r="M1415" i="40"/>
  <c r="N1415" i="40"/>
  <c r="O1415" i="40"/>
  <c r="P1415" i="40"/>
  <c r="Q1415" i="40"/>
  <c r="R1415" i="40"/>
  <c r="J1416" i="40"/>
  <c r="K1416" i="40"/>
  <c r="L1416" i="40"/>
  <c r="M1416" i="40"/>
  <c r="N1416" i="40"/>
  <c r="O1416" i="40"/>
  <c r="P1416" i="40"/>
  <c r="Q1416" i="40"/>
  <c r="R1416" i="40"/>
  <c r="J1417" i="40"/>
  <c r="K1417" i="40"/>
  <c r="L1417" i="40"/>
  <c r="M1417" i="40"/>
  <c r="N1417" i="40"/>
  <c r="O1417" i="40"/>
  <c r="P1417" i="40"/>
  <c r="Q1417" i="40"/>
  <c r="R1417" i="40"/>
  <c r="J1418" i="40"/>
  <c r="K1418" i="40"/>
  <c r="L1418" i="40"/>
  <c r="M1418" i="40"/>
  <c r="N1418" i="40"/>
  <c r="O1418" i="40"/>
  <c r="P1418" i="40"/>
  <c r="Q1418" i="40"/>
  <c r="R1418" i="40"/>
  <c r="J1419" i="40"/>
  <c r="K1419" i="40"/>
  <c r="L1419" i="40"/>
  <c r="M1419" i="40"/>
  <c r="N1419" i="40"/>
  <c r="O1419" i="40"/>
  <c r="P1419" i="40"/>
  <c r="Q1419" i="40"/>
  <c r="R1419" i="40"/>
  <c r="J1420" i="40"/>
  <c r="K1420" i="40"/>
  <c r="L1420" i="40"/>
  <c r="M1420" i="40"/>
  <c r="N1420" i="40"/>
  <c r="O1420" i="40"/>
  <c r="P1420" i="40"/>
  <c r="Q1420" i="40"/>
  <c r="R1420" i="40"/>
  <c r="J1421" i="40"/>
  <c r="K1421" i="40"/>
  <c r="L1421" i="40"/>
  <c r="M1421" i="40"/>
  <c r="N1421" i="40"/>
  <c r="O1421" i="40"/>
  <c r="P1421" i="40"/>
  <c r="Q1421" i="40"/>
  <c r="R1421" i="40"/>
  <c r="J1422" i="40"/>
  <c r="K1422" i="40"/>
  <c r="L1422" i="40"/>
  <c r="M1422" i="40"/>
  <c r="N1422" i="40"/>
  <c r="O1422" i="40"/>
  <c r="P1422" i="40"/>
  <c r="Q1422" i="40"/>
  <c r="R1422" i="40"/>
  <c r="J1423" i="40"/>
  <c r="K1423" i="40"/>
  <c r="L1423" i="40"/>
  <c r="M1423" i="40"/>
  <c r="N1423" i="40"/>
  <c r="O1423" i="40"/>
  <c r="P1423" i="40"/>
  <c r="Q1423" i="40"/>
  <c r="R1423" i="40"/>
  <c r="J1424" i="40"/>
  <c r="K1424" i="40"/>
  <c r="L1424" i="40"/>
  <c r="M1424" i="40"/>
  <c r="N1424" i="40"/>
  <c r="O1424" i="40"/>
  <c r="P1424" i="40"/>
  <c r="Q1424" i="40"/>
  <c r="R1424" i="40"/>
  <c r="J1425" i="40"/>
  <c r="K1425" i="40"/>
  <c r="L1425" i="40"/>
  <c r="M1425" i="40"/>
  <c r="N1425" i="40"/>
  <c r="O1425" i="40"/>
  <c r="P1425" i="40"/>
  <c r="Q1425" i="40"/>
  <c r="R1425" i="40"/>
  <c r="J1426" i="40"/>
  <c r="K1426" i="40"/>
  <c r="L1426" i="40"/>
  <c r="M1426" i="40"/>
  <c r="N1426" i="40"/>
  <c r="O1426" i="40"/>
  <c r="P1426" i="40"/>
  <c r="Q1426" i="40"/>
  <c r="R1426" i="40"/>
  <c r="J1427" i="40"/>
  <c r="K1427" i="40"/>
  <c r="L1427" i="40"/>
  <c r="M1427" i="40"/>
  <c r="N1427" i="40"/>
  <c r="O1427" i="40"/>
  <c r="P1427" i="40"/>
  <c r="Q1427" i="40"/>
  <c r="R1427" i="40"/>
  <c r="J1428" i="40"/>
  <c r="K1428" i="40"/>
  <c r="L1428" i="40"/>
  <c r="M1428" i="40"/>
  <c r="N1428" i="40"/>
  <c r="O1428" i="40"/>
  <c r="P1428" i="40"/>
  <c r="Q1428" i="40"/>
  <c r="R1428" i="40"/>
  <c r="J1429" i="40"/>
  <c r="K1429" i="40"/>
  <c r="L1429" i="40"/>
  <c r="M1429" i="40"/>
  <c r="N1429" i="40"/>
  <c r="O1429" i="40"/>
  <c r="P1429" i="40"/>
  <c r="Q1429" i="40"/>
  <c r="R1429" i="40"/>
  <c r="J1430" i="40"/>
  <c r="K1430" i="40"/>
  <c r="L1430" i="40"/>
  <c r="M1430" i="40"/>
  <c r="N1430" i="40"/>
  <c r="O1430" i="40"/>
  <c r="P1430" i="40"/>
  <c r="Q1430" i="40"/>
  <c r="R1430" i="40"/>
  <c r="J1431" i="40"/>
  <c r="K1431" i="40"/>
  <c r="L1431" i="40"/>
  <c r="M1431" i="40"/>
  <c r="N1431" i="40"/>
  <c r="O1431" i="40"/>
  <c r="P1431" i="40"/>
  <c r="Q1431" i="40"/>
  <c r="R1431" i="40"/>
  <c r="J1432" i="40"/>
  <c r="K1432" i="40"/>
  <c r="L1432" i="40"/>
  <c r="M1432" i="40"/>
  <c r="N1432" i="40"/>
  <c r="O1432" i="40"/>
  <c r="P1432" i="40"/>
  <c r="Q1432" i="40"/>
  <c r="R1432" i="40"/>
  <c r="J1433" i="40"/>
  <c r="K1433" i="40"/>
  <c r="L1433" i="40"/>
  <c r="M1433" i="40"/>
  <c r="N1433" i="40"/>
  <c r="O1433" i="40"/>
  <c r="P1433" i="40"/>
  <c r="Q1433" i="40"/>
  <c r="R1433" i="40"/>
  <c r="J1434" i="40"/>
  <c r="K1434" i="40"/>
  <c r="L1434" i="40"/>
  <c r="M1434" i="40"/>
  <c r="N1434" i="40"/>
  <c r="O1434" i="40"/>
  <c r="P1434" i="40"/>
  <c r="Q1434" i="40"/>
  <c r="R1434" i="40"/>
  <c r="J1435" i="40"/>
  <c r="K1435" i="40"/>
  <c r="L1435" i="40"/>
  <c r="M1435" i="40"/>
  <c r="N1435" i="40"/>
  <c r="O1435" i="40"/>
  <c r="P1435" i="40"/>
  <c r="Q1435" i="40"/>
  <c r="R1435" i="40"/>
  <c r="J1436" i="40"/>
  <c r="K1436" i="40"/>
  <c r="L1436" i="40"/>
  <c r="M1436" i="40"/>
  <c r="N1436" i="40"/>
  <c r="O1436" i="40"/>
  <c r="P1436" i="40"/>
  <c r="Q1436" i="40"/>
  <c r="R1436" i="40"/>
  <c r="J1437" i="40"/>
  <c r="K1437" i="40"/>
  <c r="L1437" i="40"/>
  <c r="M1437" i="40"/>
  <c r="N1437" i="40"/>
  <c r="O1437" i="40"/>
  <c r="P1437" i="40"/>
  <c r="Q1437" i="40"/>
  <c r="R1437" i="40"/>
  <c r="J1438" i="40"/>
  <c r="K1438" i="40"/>
  <c r="L1438" i="40"/>
  <c r="M1438" i="40"/>
  <c r="N1438" i="40"/>
  <c r="O1438" i="40"/>
  <c r="P1438" i="40"/>
  <c r="Q1438" i="40"/>
  <c r="R1438" i="40"/>
  <c r="J1439" i="40"/>
  <c r="K1439" i="40"/>
  <c r="L1439" i="40"/>
  <c r="M1439" i="40"/>
  <c r="N1439" i="40"/>
  <c r="O1439" i="40"/>
  <c r="P1439" i="40"/>
  <c r="Q1439" i="40"/>
  <c r="R1439" i="40"/>
  <c r="J1440" i="40"/>
  <c r="K1440" i="40"/>
  <c r="L1440" i="40"/>
  <c r="M1440" i="40"/>
  <c r="N1440" i="40"/>
  <c r="O1440" i="40"/>
  <c r="P1440" i="40"/>
  <c r="Q1440" i="40"/>
  <c r="R1440" i="40"/>
  <c r="J1441" i="40"/>
  <c r="K1441" i="40"/>
  <c r="L1441" i="40"/>
  <c r="M1441" i="40"/>
  <c r="N1441" i="40"/>
  <c r="O1441" i="40"/>
  <c r="P1441" i="40"/>
  <c r="Q1441" i="40"/>
  <c r="R1441" i="40"/>
  <c r="J1442" i="40"/>
  <c r="K1442" i="40"/>
  <c r="L1442" i="40"/>
  <c r="M1442" i="40"/>
  <c r="N1442" i="40"/>
  <c r="O1442" i="40"/>
  <c r="P1442" i="40"/>
  <c r="Q1442" i="40"/>
  <c r="R1442" i="40"/>
  <c r="J1443" i="40"/>
  <c r="K1443" i="40"/>
  <c r="L1443" i="40"/>
  <c r="M1443" i="40"/>
  <c r="N1443" i="40"/>
  <c r="O1443" i="40"/>
  <c r="P1443" i="40"/>
  <c r="Q1443" i="40"/>
  <c r="R1443" i="40"/>
  <c r="J1444" i="40"/>
  <c r="K1444" i="40"/>
  <c r="L1444" i="40"/>
  <c r="M1444" i="40"/>
  <c r="N1444" i="40"/>
  <c r="O1444" i="40"/>
  <c r="P1444" i="40"/>
  <c r="Q1444" i="40"/>
  <c r="R1444" i="40"/>
  <c r="J1445" i="40"/>
  <c r="K1445" i="40"/>
  <c r="L1445" i="40"/>
  <c r="M1445" i="40"/>
  <c r="N1445" i="40"/>
  <c r="O1445" i="40"/>
  <c r="P1445" i="40"/>
  <c r="Q1445" i="40"/>
  <c r="R1445" i="40"/>
  <c r="J1446" i="40"/>
  <c r="K1446" i="40"/>
  <c r="L1446" i="40"/>
  <c r="M1446" i="40"/>
  <c r="N1446" i="40"/>
  <c r="O1446" i="40"/>
  <c r="P1446" i="40"/>
  <c r="Q1446" i="40"/>
  <c r="R1446" i="40"/>
  <c r="J1447" i="40"/>
  <c r="K1447" i="40"/>
  <c r="L1447" i="40"/>
  <c r="M1447" i="40"/>
  <c r="N1447" i="40"/>
  <c r="O1447" i="40"/>
  <c r="P1447" i="40"/>
  <c r="Q1447" i="40"/>
  <c r="R1447" i="40"/>
  <c r="J1448" i="40"/>
  <c r="K1448" i="40"/>
  <c r="L1448" i="40"/>
  <c r="M1448" i="40"/>
  <c r="N1448" i="40"/>
  <c r="O1448" i="40"/>
  <c r="P1448" i="40"/>
  <c r="Q1448" i="40"/>
  <c r="R1448" i="40"/>
  <c r="J1449" i="40"/>
  <c r="K1449" i="40"/>
  <c r="L1449" i="40"/>
  <c r="M1449" i="40"/>
  <c r="N1449" i="40"/>
  <c r="O1449" i="40"/>
  <c r="P1449" i="40"/>
  <c r="Q1449" i="40"/>
  <c r="R1449" i="40"/>
  <c r="J1450" i="40"/>
  <c r="K1450" i="40"/>
  <c r="L1450" i="40"/>
  <c r="M1450" i="40"/>
  <c r="N1450" i="40"/>
  <c r="O1450" i="40"/>
  <c r="P1450" i="40"/>
  <c r="Q1450" i="40"/>
  <c r="R1450" i="40"/>
  <c r="J1451" i="40"/>
  <c r="K1451" i="40"/>
  <c r="L1451" i="40"/>
  <c r="M1451" i="40"/>
  <c r="N1451" i="40"/>
  <c r="O1451" i="40"/>
  <c r="P1451" i="40"/>
  <c r="Q1451" i="40"/>
  <c r="R1451" i="40"/>
  <c r="J1452" i="40"/>
  <c r="K1452" i="40"/>
  <c r="L1452" i="40"/>
  <c r="M1452" i="40"/>
  <c r="N1452" i="40"/>
  <c r="O1452" i="40"/>
  <c r="P1452" i="40"/>
  <c r="Q1452" i="40"/>
  <c r="R1452" i="40"/>
  <c r="J1453" i="40"/>
  <c r="K1453" i="40"/>
  <c r="L1453" i="40"/>
  <c r="M1453" i="40"/>
  <c r="N1453" i="40"/>
  <c r="O1453" i="40"/>
  <c r="P1453" i="40"/>
  <c r="Q1453" i="40"/>
  <c r="R1453" i="40"/>
  <c r="J1454" i="40"/>
  <c r="K1454" i="40"/>
  <c r="L1454" i="40"/>
  <c r="M1454" i="40"/>
  <c r="N1454" i="40"/>
  <c r="O1454" i="40"/>
  <c r="P1454" i="40"/>
  <c r="Q1454" i="40"/>
  <c r="R1454" i="40"/>
  <c r="J1455" i="40"/>
  <c r="K1455" i="40"/>
  <c r="L1455" i="40"/>
  <c r="M1455" i="40"/>
  <c r="N1455" i="40"/>
  <c r="O1455" i="40"/>
  <c r="P1455" i="40"/>
  <c r="Q1455" i="40"/>
  <c r="R1455" i="40"/>
  <c r="J1456" i="40"/>
  <c r="K1456" i="40"/>
  <c r="L1456" i="40"/>
  <c r="M1456" i="40"/>
  <c r="N1456" i="40"/>
  <c r="O1456" i="40"/>
  <c r="P1456" i="40"/>
  <c r="Q1456" i="40"/>
  <c r="R1456" i="40"/>
  <c r="J1457" i="40"/>
  <c r="K1457" i="40"/>
  <c r="L1457" i="40"/>
  <c r="M1457" i="40"/>
  <c r="N1457" i="40"/>
  <c r="O1457" i="40"/>
  <c r="P1457" i="40"/>
  <c r="Q1457" i="40"/>
  <c r="R1457" i="40"/>
  <c r="J1458" i="40"/>
  <c r="K1458" i="40"/>
  <c r="L1458" i="40"/>
  <c r="M1458" i="40"/>
  <c r="N1458" i="40"/>
  <c r="O1458" i="40"/>
  <c r="P1458" i="40"/>
  <c r="Q1458" i="40"/>
  <c r="R1458" i="40"/>
  <c r="J1459" i="40"/>
  <c r="K1459" i="40"/>
  <c r="L1459" i="40"/>
  <c r="M1459" i="40"/>
  <c r="N1459" i="40"/>
  <c r="O1459" i="40"/>
  <c r="P1459" i="40"/>
  <c r="Q1459" i="40"/>
  <c r="R1459" i="40"/>
  <c r="J1460" i="40"/>
  <c r="K1460" i="40"/>
  <c r="L1460" i="40"/>
  <c r="M1460" i="40"/>
  <c r="N1460" i="40"/>
  <c r="O1460" i="40"/>
  <c r="P1460" i="40"/>
  <c r="Q1460" i="40"/>
  <c r="R1460" i="40"/>
  <c r="J1461" i="40"/>
  <c r="K1461" i="40"/>
  <c r="L1461" i="40"/>
  <c r="M1461" i="40"/>
  <c r="N1461" i="40"/>
  <c r="O1461" i="40"/>
  <c r="P1461" i="40"/>
  <c r="Q1461" i="40"/>
  <c r="R1461" i="40"/>
  <c r="J1462" i="40"/>
  <c r="K1462" i="40"/>
  <c r="L1462" i="40"/>
  <c r="M1462" i="40"/>
  <c r="N1462" i="40"/>
  <c r="O1462" i="40"/>
  <c r="P1462" i="40"/>
  <c r="Q1462" i="40"/>
  <c r="R1462" i="40"/>
  <c r="J1463" i="40"/>
  <c r="K1463" i="40"/>
  <c r="L1463" i="40"/>
  <c r="M1463" i="40"/>
  <c r="N1463" i="40"/>
  <c r="O1463" i="40"/>
  <c r="P1463" i="40"/>
  <c r="Q1463" i="40"/>
  <c r="R1463" i="40"/>
  <c r="J1464" i="40"/>
  <c r="K1464" i="40"/>
  <c r="L1464" i="40"/>
  <c r="M1464" i="40"/>
  <c r="N1464" i="40"/>
  <c r="O1464" i="40"/>
  <c r="P1464" i="40"/>
  <c r="Q1464" i="40"/>
  <c r="R1464" i="40"/>
  <c r="J1465" i="40"/>
  <c r="K1465" i="40"/>
  <c r="L1465" i="40"/>
  <c r="M1465" i="40"/>
  <c r="N1465" i="40"/>
  <c r="O1465" i="40"/>
  <c r="P1465" i="40"/>
  <c r="Q1465" i="40"/>
  <c r="R1465" i="40"/>
  <c r="J1466" i="40"/>
  <c r="K1466" i="40"/>
  <c r="L1466" i="40"/>
  <c r="M1466" i="40"/>
  <c r="N1466" i="40"/>
  <c r="O1466" i="40"/>
  <c r="P1466" i="40"/>
  <c r="Q1466" i="40"/>
  <c r="R1466" i="40"/>
  <c r="J1467" i="40"/>
  <c r="K1467" i="40"/>
  <c r="L1467" i="40"/>
  <c r="M1467" i="40"/>
  <c r="N1467" i="40"/>
  <c r="O1467" i="40"/>
  <c r="P1467" i="40"/>
  <c r="Q1467" i="40"/>
  <c r="R1467" i="40"/>
  <c r="J1468" i="40"/>
  <c r="K1468" i="40"/>
  <c r="L1468" i="40"/>
  <c r="M1468" i="40"/>
  <c r="N1468" i="40"/>
  <c r="O1468" i="40"/>
  <c r="P1468" i="40"/>
  <c r="Q1468" i="40"/>
  <c r="R1468" i="40"/>
  <c r="J1469" i="40"/>
  <c r="K1469" i="40"/>
  <c r="L1469" i="40"/>
  <c r="M1469" i="40"/>
  <c r="N1469" i="40"/>
  <c r="O1469" i="40"/>
  <c r="P1469" i="40"/>
  <c r="Q1469" i="40"/>
  <c r="R1469" i="40"/>
  <c r="J1470" i="40"/>
  <c r="K1470" i="40"/>
  <c r="L1470" i="40"/>
  <c r="M1470" i="40"/>
  <c r="N1470" i="40"/>
  <c r="O1470" i="40"/>
  <c r="P1470" i="40"/>
  <c r="Q1470" i="40"/>
  <c r="R1470" i="40"/>
  <c r="J1471" i="40"/>
  <c r="K1471" i="40"/>
  <c r="L1471" i="40"/>
  <c r="M1471" i="40"/>
  <c r="N1471" i="40"/>
  <c r="O1471" i="40"/>
  <c r="P1471" i="40"/>
  <c r="Q1471" i="40"/>
  <c r="R1471" i="40"/>
  <c r="J1472" i="40"/>
  <c r="K1472" i="40"/>
  <c r="L1472" i="40"/>
  <c r="M1472" i="40"/>
  <c r="N1472" i="40"/>
  <c r="O1472" i="40"/>
  <c r="P1472" i="40"/>
  <c r="Q1472" i="40"/>
  <c r="R1472" i="40"/>
  <c r="J1473" i="40"/>
  <c r="K1473" i="40"/>
  <c r="L1473" i="40"/>
  <c r="M1473" i="40"/>
  <c r="N1473" i="40"/>
  <c r="O1473" i="40"/>
  <c r="P1473" i="40"/>
  <c r="Q1473" i="40"/>
  <c r="R1473" i="40"/>
  <c r="J1474" i="40"/>
  <c r="K1474" i="40"/>
  <c r="L1474" i="40"/>
  <c r="M1474" i="40"/>
  <c r="N1474" i="40"/>
  <c r="O1474" i="40"/>
  <c r="P1474" i="40"/>
  <c r="Q1474" i="40"/>
  <c r="R1474" i="40"/>
  <c r="J1475" i="40"/>
  <c r="K1475" i="40"/>
  <c r="L1475" i="40"/>
  <c r="M1475" i="40"/>
  <c r="N1475" i="40"/>
  <c r="O1475" i="40"/>
  <c r="P1475" i="40"/>
  <c r="Q1475" i="40"/>
  <c r="R1475" i="40"/>
  <c r="J1476" i="40"/>
  <c r="K1476" i="40"/>
  <c r="L1476" i="40"/>
  <c r="M1476" i="40"/>
  <c r="N1476" i="40"/>
  <c r="O1476" i="40"/>
  <c r="P1476" i="40"/>
  <c r="Q1476" i="40"/>
  <c r="R1476" i="40"/>
  <c r="J1477" i="40"/>
  <c r="K1477" i="40"/>
  <c r="L1477" i="40"/>
  <c r="M1477" i="40"/>
  <c r="N1477" i="40"/>
  <c r="O1477" i="40"/>
  <c r="P1477" i="40"/>
  <c r="Q1477" i="40"/>
  <c r="R1477" i="40"/>
  <c r="J1478" i="40"/>
  <c r="K1478" i="40"/>
  <c r="L1478" i="40"/>
  <c r="M1478" i="40"/>
  <c r="N1478" i="40"/>
  <c r="O1478" i="40"/>
  <c r="P1478" i="40"/>
  <c r="Q1478" i="40"/>
  <c r="R1478" i="40"/>
  <c r="J1479" i="40"/>
  <c r="K1479" i="40"/>
  <c r="L1479" i="40"/>
  <c r="M1479" i="40"/>
  <c r="N1479" i="40"/>
  <c r="O1479" i="40"/>
  <c r="P1479" i="40"/>
  <c r="Q1479" i="40"/>
  <c r="R1479" i="40"/>
  <c r="J1480" i="40"/>
  <c r="K1480" i="40"/>
  <c r="L1480" i="40"/>
  <c r="M1480" i="40"/>
  <c r="N1480" i="40"/>
  <c r="O1480" i="40"/>
  <c r="P1480" i="40"/>
  <c r="Q1480" i="40"/>
  <c r="R1480" i="40"/>
  <c r="J1481" i="40"/>
  <c r="K1481" i="40"/>
  <c r="L1481" i="40"/>
  <c r="M1481" i="40"/>
  <c r="N1481" i="40"/>
  <c r="O1481" i="40"/>
  <c r="P1481" i="40"/>
  <c r="Q1481" i="40"/>
  <c r="R1481" i="40"/>
  <c r="J1482" i="40"/>
  <c r="K1482" i="40"/>
  <c r="L1482" i="40"/>
  <c r="M1482" i="40"/>
  <c r="N1482" i="40"/>
  <c r="O1482" i="40"/>
  <c r="P1482" i="40"/>
  <c r="Q1482" i="40"/>
  <c r="R1482" i="40"/>
  <c r="J1483" i="40"/>
  <c r="K1483" i="40"/>
  <c r="L1483" i="40"/>
  <c r="M1483" i="40"/>
  <c r="N1483" i="40"/>
  <c r="O1483" i="40"/>
  <c r="P1483" i="40"/>
  <c r="Q1483" i="40"/>
  <c r="R1483" i="40"/>
  <c r="J1484" i="40"/>
  <c r="K1484" i="40"/>
  <c r="L1484" i="40"/>
  <c r="M1484" i="40"/>
  <c r="N1484" i="40"/>
  <c r="O1484" i="40"/>
  <c r="P1484" i="40"/>
  <c r="Q1484" i="40"/>
  <c r="R1484" i="40"/>
  <c r="J1485" i="40"/>
  <c r="K1485" i="40"/>
  <c r="L1485" i="40"/>
  <c r="M1485" i="40"/>
  <c r="N1485" i="40"/>
  <c r="O1485" i="40"/>
  <c r="P1485" i="40"/>
  <c r="Q1485" i="40"/>
  <c r="R1485" i="40"/>
  <c r="J1486" i="40"/>
  <c r="K1486" i="40"/>
  <c r="L1486" i="40"/>
  <c r="M1486" i="40"/>
  <c r="N1486" i="40"/>
  <c r="O1486" i="40"/>
  <c r="P1486" i="40"/>
  <c r="Q1486" i="40"/>
  <c r="R1486" i="40"/>
  <c r="J1487" i="40"/>
  <c r="K1487" i="40"/>
  <c r="L1487" i="40"/>
  <c r="M1487" i="40"/>
  <c r="N1487" i="40"/>
  <c r="O1487" i="40"/>
  <c r="P1487" i="40"/>
  <c r="Q1487" i="40"/>
  <c r="R1487" i="40"/>
  <c r="J1488" i="40"/>
  <c r="K1488" i="40"/>
  <c r="L1488" i="40"/>
  <c r="M1488" i="40"/>
  <c r="N1488" i="40"/>
  <c r="O1488" i="40"/>
  <c r="P1488" i="40"/>
  <c r="Q1488" i="40"/>
  <c r="R1488" i="40"/>
  <c r="J1489" i="40"/>
  <c r="K1489" i="40"/>
  <c r="L1489" i="40"/>
  <c r="M1489" i="40"/>
  <c r="N1489" i="40"/>
  <c r="O1489" i="40"/>
  <c r="P1489" i="40"/>
  <c r="Q1489" i="40"/>
  <c r="R1489" i="40"/>
  <c r="J1490" i="40"/>
  <c r="K1490" i="40"/>
  <c r="L1490" i="40"/>
  <c r="M1490" i="40"/>
  <c r="N1490" i="40"/>
  <c r="O1490" i="40"/>
  <c r="P1490" i="40"/>
  <c r="Q1490" i="40"/>
  <c r="R1490" i="40"/>
  <c r="J1491" i="40"/>
  <c r="K1491" i="40"/>
  <c r="L1491" i="40"/>
  <c r="M1491" i="40"/>
  <c r="N1491" i="40"/>
  <c r="O1491" i="40"/>
  <c r="P1491" i="40"/>
  <c r="Q1491" i="40"/>
  <c r="R1491" i="40"/>
  <c r="J1492" i="40"/>
  <c r="K1492" i="40"/>
  <c r="L1492" i="40"/>
  <c r="M1492" i="40"/>
  <c r="N1492" i="40"/>
  <c r="O1492" i="40"/>
  <c r="P1492" i="40"/>
  <c r="Q1492" i="40"/>
  <c r="R1492" i="40"/>
  <c r="J1493" i="40"/>
  <c r="K1493" i="40"/>
  <c r="L1493" i="40"/>
  <c r="M1493" i="40"/>
  <c r="N1493" i="40"/>
  <c r="O1493" i="40"/>
  <c r="P1493" i="40"/>
  <c r="Q1493" i="40"/>
  <c r="R1493" i="40"/>
  <c r="J1494" i="40"/>
  <c r="K1494" i="40"/>
  <c r="L1494" i="40"/>
  <c r="M1494" i="40"/>
  <c r="N1494" i="40"/>
  <c r="O1494" i="40"/>
  <c r="P1494" i="40"/>
  <c r="Q1494" i="40"/>
  <c r="R1494" i="40"/>
  <c r="J1495" i="40"/>
  <c r="K1495" i="40"/>
  <c r="L1495" i="40"/>
  <c r="M1495" i="40"/>
  <c r="N1495" i="40"/>
  <c r="O1495" i="40"/>
  <c r="P1495" i="40"/>
  <c r="Q1495" i="40"/>
  <c r="R1495" i="40"/>
  <c r="J1496" i="40"/>
  <c r="K1496" i="40"/>
  <c r="L1496" i="40"/>
  <c r="M1496" i="40"/>
  <c r="N1496" i="40"/>
  <c r="O1496" i="40"/>
  <c r="P1496" i="40"/>
  <c r="Q1496" i="40"/>
  <c r="R1496" i="40"/>
  <c r="J1497" i="40"/>
  <c r="K1497" i="40"/>
  <c r="L1497" i="40"/>
  <c r="M1497" i="40"/>
  <c r="N1497" i="40"/>
  <c r="O1497" i="40"/>
  <c r="P1497" i="40"/>
  <c r="Q1497" i="40"/>
  <c r="R1497" i="40"/>
  <c r="J1498" i="40"/>
  <c r="K1498" i="40"/>
  <c r="L1498" i="40"/>
  <c r="M1498" i="40"/>
  <c r="N1498" i="40"/>
  <c r="O1498" i="40"/>
  <c r="P1498" i="40"/>
  <c r="Q1498" i="40"/>
  <c r="R1498" i="40"/>
  <c r="J1499" i="40"/>
  <c r="K1499" i="40"/>
  <c r="L1499" i="40"/>
  <c r="M1499" i="40"/>
  <c r="N1499" i="40"/>
  <c r="O1499" i="40"/>
  <c r="P1499" i="40"/>
  <c r="Q1499" i="40"/>
  <c r="R1499" i="40"/>
  <c r="J1500" i="40"/>
  <c r="K1500" i="40"/>
  <c r="L1500" i="40"/>
  <c r="M1500" i="40"/>
  <c r="N1500" i="40"/>
  <c r="O1500" i="40"/>
  <c r="P1500" i="40"/>
  <c r="Q1500" i="40"/>
  <c r="R1500" i="40"/>
  <c r="J1501" i="40"/>
  <c r="K1501" i="40"/>
  <c r="L1501" i="40"/>
  <c r="M1501" i="40"/>
  <c r="N1501" i="40"/>
  <c r="O1501" i="40"/>
  <c r="P1501" i="40"/>
  <c r="Q1501" i="40"/>
  <c r="R1501" i="40"/>
  <c r="J1502" i="40"/>
  <c r="K1502" i="40"/>
  <c r="L1502" i="40"/>
  <c r="M1502" i="40"/>
  <c r="N1502" i="40"/>
  <c r="O1502" i="40"/>
  <c r="P1502" i="40"/>
  <c r="Q1502" i="40"/>
  <c r="R1502" i="40"/>
  <c r="J1503" i="40"/>
  <c r="K1503" i="40"/>
  <c r="L1503" i="40"/>
  <c r="M1503" i="40"/>
  <c r="N1503" i="40"/>
  <c r="O1503" i="40"/>
  <c r="P1503" i="40"/>
  <c r="Q1503" i="40"/>
  <c r="R1503" i="40"/>
  <c r="J1504" i="40"/>
  <c r="K1504" i="40"/>
  <c r="L1504" i="40"/>
  <c r="M1504" i="40"/>
  <c r="N1504" i="40"/>
  <c r="O1504" i="40"/>
  <c r="P1504" i="40"/>
  <c r="Q1504" i="40"/>
  <c r="R1504" i="40"/>
  <c r="J1505" i="40"/>
  <c r="K1505" i="40"/>
  <c r="L1505" i="40"/>
  <c r="M1505" i="40"/>
  <c r="N1505" i="40"/>
  <c r="O1505" i="40"/>
  <c r="P1505" i="40"/>
  <c r="Q1505" i="40"/>
  <c r="R1505" i="40"/>
  <c r="J1506" i="40"/>
  <c r="K1506" i="40"/>
  <c r="L1506" i="40"/>
  <c r="M1506" i="40"/>
  <c r="N1506" i="40"/>
  <c r="O1506" i="40"/>
  <c r="P1506" i="40"/>
  <c r="Q1506" i="40"/>
  <c r="R1506" i="40"/>
  <c r="J1507" i="40"/>
  <c r="K1507" i="40"/>
  <c r="L1507" i="40"/>
  <c r="M1507" i="40"/>
  <c r="N1507" i="40"/>
  <c r="O1507" i="40"/>
  <c r="P1507" i="40"/>
  <c r="Q1507" i="40"/>
  <c r="R1507" i="40"/>
  <c r="J1508" i="40"/>
  <c r="K1508" i="40"/>
  <c r="L1508" i="40"/>
  <c r="M1508" i="40"/>
  <c r="N1508" i="40"/>
  <c r="O1508" i="40"/>
  <c r="P1508" i="40"/>
  <c r="Q1508" i="40"/>
  <c r="R1508" i="40"/>
  <c r="J1509" i="40"/>
  <c r="K1509" i="40"/>
  <c r="L1509" i="40"/>
  <c r="M1509" i="40"/>
  <c r="N1509" i="40"/>
  <c r="O1509" i="40"/>
  <c r="P1509" i="40"/>
  <c r="Q1509" i="40"/>
  <c r="R1509" i="40"/>
  <c r="J1510" i="40"/>
  <c r="K1510" i="40"/>
  <c r="L1510" i="40"/>
  <c r="M1510" i="40"/>
  <c r="N1510" i="40"/>
  <c r="O1510" i="40"/>
  <c r="P1510" i="40"/>
  <c r="Q1510" i="40"/>
  <c r="R1510" i="40"/>
  <c r="J1511" i="40"/>
  <c r="K1511" i="40"/>
  <c r="L1511" i="40"/>
  <c r="M1511" i="40"/>
  <c r="N1511" i="40"/>
  <c r="O1511" i="40"/>
  <c r="P1511" i="40"/>
  <c r="Q1511" i="40"/>
  <c r="R1511" i="40"/>
  <c r="J1512" i="40"/>
  <c r="K1512" i="40"/>
  <c r="L1512" i="40"/>
  <c r="M1512" i="40"/>
  <c r="N1512" i="40"/>
  <c r="O1512" i="40"/>
  <c r="P1512" i="40"/>
  <c r="Q1512" i="40"/>
  <c r="R1512" i="40"/>
  <c r="J1513" i="40"/>
  <c r="K1513" i="40"/>
  <c r="L1513" i="40"/>
  <c r="M1513" i="40"/>
  <c r="N1513" i="40"/>
  <c r="O1513" i="40"/>
  <c r="P1513" i="40"/>
  <c r="Q1513" i="40"/>
  <c r="R1513" i="40"/>
  <c r="J1514" i="40"/>
  <c r="K1514" i="40"/>
  <c r="L1514" i="40"/>
  <c r="M1514" i="40"/>
  <c r="N1514" i="40"/>
  <c r="O1514" i="40"/>
  <c r="P1514" i="40"/>
  <c r="Q1514" i="40"/>
  <c r="R1514" i="40"/>
  <c r="J1515" i="40"/>
  <c r="K1515" i="40"/>
  <c r="L1515" i="40"/>
  <c r="M1515" i="40"/>
  <c r="N1515" i="40"/>
  <c r="O1515" i="40"/>
  <c r="P1515" i="40"/>
  <c r="Q1515" i="40"/>
  <c r="R1515" i="40"/>
  <c r="J1516" i="40"/>
  <c r="K1516" i="40"/>
  <c r="L1516" i="40"/>
  <c r="M1516" i="40"/>
  <c r="N1516" i="40"/>
  <c r="O1516" i="40"/>
  <c r="P1516" i="40"/>
  <c r="Q1516" i="40"/>
  <c r="R1516" i="40"/>
  <c r="J1517" i="40"/>
  <c r="K1517" i="40"/>
  <c r="L1517" i="40"/>
  <c r="M1517" i="40"/>
  <c r="N1517" i="40"/>
  <c r="O1517" i="40"/>
  <c r="P1517" i="40"/>
  <c r="Q1517" i="40"/>
  <c r="R1517" i="40"/>
  <c r="J1518" i="40"/>
  <c r="K1518" i="40"/>
  <c r="L1518" i="40"/>
  <c r="M1518" i="40"/>
  <c r="N1518" i="40"/>
  <c r="O1518" i="40"/>
  <c r="P1518" i="40"/>
  <c r="Q1518" i="40"/>
  <c r="R1518" i="40"/>
  <c r="J1519" i="40"/>
  <c r="K1519" i="40"/>
  <c r="L1519" i="40"/>
  <c r="M1519" i="40"/>
  <c r="N1519" i="40"/>
  <c r="O1519" i="40"/>
  <c r="P1519" i="40"/>
  <c r="Q1519" i="40"/>
  <c r="R1519" i="40"/>
  <c r="J1520" i="40"/>
  <c r="K1520" i="40"/>
  <c r="L1520" i="40"/>
  <c r="M1520" i="40"/>
  <c r="N1520" i="40"/>
  <c r="O1520" i="40"/>
  <c r="P1520" i="40"/>
  <c r="Q1520" i="40"/>
  <c r="R1520" i="40"/>
  <c r="J1521" i="40"/>
  <c r="K1521" i="40"/>
  <c r="L1521" i="40"/>
  <c r="M1521" i="40"/>
  <c r="N1521" i="40"/>
  <c r="O1521" i="40"/>
  <c r="P1521" i="40"/>
  <c r="Q1521" i="40"/>
  <c r="R1521" i="40"/>
  <c r="J1522" i="40"/>
  <c r="K1522" i="40"/>
  <c r="L1522" i="40"/>
  <c r="M1522" i="40"/>
  <c r="N1522" i="40"/>
  <c r="O1522" i="40"/>
  <c r="P1522" i="40"/>
  <c r="Q1522" i="40"/>
  <c r="R1522" i="40"/>
  <c r="J1523" i="40"/>
  <c r="K1523" i="40"/>
  <c r="L1523" i="40"/>
  <c r="M1523" i="40"/>
  <c r="N1523" i="40"/>
  <c r="O1523" i="40"/>
  <c r="P1523" i="40"/>
  <c r="Q1523" i="40"/>
  <c r="R1523" i="40"/>
  <c r="J1524" i="40"/>
  <c r="K1524" i="40"/>
  <c r="L1524" i="40"/>
  <c r="M1524" i="40"/>
  <c r="N1524" i="40"/>
  <c r="O1524" i="40"/>
  <c r="P1524" i="40"/>
  <c r="Q1524" i="40"/>
  <c r="R1524" i="40"/>
  <c r="J1525" i="40"/>
  <c r="K1525" i="40"/>
  <c r="L1525" i="40"/>
  <c r="M1525" i="40"/>
  <c r="N1525" i="40"/>
  <c r="O1525" i="40"/>
  <c r="P1525" i="40"/>
  <c r="Q1525" i="40"/>
  <c r="R1525" i="40"/>
  <c r="J1526" i="40"/>
  <c r="K1526" i="40"/>
  <c r="L1526" i="40"/>
  <c r="M1526" i="40"/>
  <c r="N1526" i="40"/>
  <c r="O1526" i="40"/>
  <c r="P1526" i="40"/>
  <c r="Q1526" i="40"/>
  <c r="R1526" i="40"/>
  <c r="J1527" i="40"/>
  <c r="K1527" i="40"/>
  <c r="L1527" i="40"/>
  <c r="M1527" i="40"/>
  <c r="N1527" i="40"/>
  <c r="O1527" i="40"/>
  <c r="P1527" i="40"/>
  <c r="Q1527" i="40"/>
  <c r="R1527" i="40"/>
  <c r="J1528" i="40"/>
  <c r="K1528" i="40"/>
  <c r="L1528" i="40"/>
  <c r="M1528" i="40"/>
  <c r="N1528" i="40"/>
  <c r="O1528" i="40"/>
  <c r="P1528" i="40"/>
  <c r="Q1528" i="40"/>
  <c r="R1528" i="40"/>
  <c r="J1529" i="40"/>
  <c r="K1529" i="40"/>
  <c r="L1529" i="40"/>
  <c r="M1529" i="40"/>
  <c r="N1529" i="40"/>
  <c r="O1529" i="40"/>
  <c r="P1529" i="40"/>
  <c r="Q1529" i="40"/>
  <c r="R1529" i="40"/>
  <c r="J1530" i="40"/>
  <c r="K1530" i="40"/>
  <c r="L1530" i="40"/>
  <c r="M1530" i="40"/>
  <c r="N1530" i="40"/>
  <c r="O1530" i="40"/>
  <c r="P1530" i="40"/>
  <c r="Q1530" i="40"/>
  <c r="R1530" i="40"/>
  <c r="J1531" i="40"/>
  <c r="K1531" i="40"/>
  <c r="L1531" i="40"/>
  <c r="M1531" i="40"/>
  <c r="N1531" i="40"/>
  <c r="O1531" i="40"/>
  <c r="P1531" i="40"/>
  <c r="Q1531" i="40"/>
  <c r="R1531" i="40"/>
  <c r="J1532" i="40"/>
  <c r="K1532" i="40"/>
  <c r="L1532" i="40"/>
  <c r="M1532" i="40"/>
  <c r="N1532" i="40"/>
  <c r="O1532" i="40"/>
  <c r="P1532" i="40"/>
  <c r="Q1532" i="40"/>
  <c r="R1532" i="40"/>
  <c r="J1533" i="40"/>
  <c r="K1533" i="40"/>
  <c r="L1533" i="40"/>
  <c r="M1533" i="40"/>
  <c r="N1533" i="40"/>
  <c r="O1533" i="40"/>
  <c r="P1533" i="40"/>
  <c r="Q1533" i="40"/>
  <c r="R1533" i="40"/>
  <c r="J1534" i="40"/>
  <c r="K1534" i="40"/>
  <c r="L1534" i="40"/>
  <c r="M1534" i="40"/>
  <c r="N1534" i="40"/>
  <c r="O1534" i="40"/>
  <c r="P1534" i="40"/>
  <c r="Q1534" i="40"/>
  <c r="R1534" i="40"/>
  <c r="J1535" i="40"/>
  <c r="K1535" i="40"/>
  <c r="L1535" i="40"/>
  <c r="M1535" i="40"/>
  <c r="N1535" i="40"/>
  <c r="O1535" i="40"/>
  <c r="P1535" i="40"/>
  <c r="Q1535" i="40"/>
  <c r="R1535" i="40"/>
  <c r="J1536" i="40"/>
  <c r="K1536" i="40"/>
  <c r="L1536" i="40"/>
  <c r="M1536" i="40"/>
  <c r="N1536" i="40"/>
  <c r="O1536" i="40"/>
  <c r="P1536" i="40"/>
  <c r="Q1536" i="40"/>
  <c r="R1536" i="40"/>
  <c r="J1537" i="40"/>
  <c r="K1537" i="40"/>
  <c r="L1537" i="40"/>
  <c r="M1537" i="40"/>
  <c r="N1537" i="40"/>
  <c r="O1537" i="40"/>
  <c r="P1537" i="40"/>
  <c r="Q1537" i="40"/>
  <c r="R1537" i="40"/>
  <c r="J1538" i="40"/>
  <c r="K1538" i="40"/>
  <c r="L1538" i="40"/>
  <c r="M1538" i="40"/>
  <c r="N1538" i="40"/>
  <c r="O1538" i="40"/>
  <c r="P1538" i="40"/>
  <c r="Q1538" i="40"/>
  <c r="R1538" i="40"/>
  <c r="J1539" i="40"/>
  <c r="K1539" i="40"/>
  <c r="L1539" i="40"/>
  <c r="M1539" i="40"/>
  <c r="N1539" i="40"/>
  <c r="O1539" i="40"/>
  <c r="P1539" i="40"/>
  <c r="Q1539" i="40"/>
  <c r="R1539" i="40"/>
  <c r="J1540" i="40"/>
  <c r="K1540" i="40"/>
  <c r="L1540" i="40"/>
  <c r="M1540" i="40"/>
  <c r="N1540" i="40"/>
  <c r="O1540" i="40"/>
  <c r="P1540" i="40"/>
  <c r="Q1540" i="40"/>
  <c r="R1540" i="40"/>
  <c r="J1541" i="40"/>
  <c r="K1541" i="40"/>
  <c r="L1541" i="40"/>
  <c r="M1541" i="40"/>
  <c r="N1541" i="40"/>
  <c r="O1541" i="40"/>
  <c r="P1541" i="40"/>
  <c r="Q1541" i="40"/>
  <c r="R1541" i="40"/>
  <c r="J1542" i="40"/>
  <c r="K1542" i="40"/>
  <c r="L1542" i="40"/>
  <c r="M1542" i="40"/>
  <c r="N1542" i="40"/>
  <c r="O1542" i="40"/>
  <c r="P1542" i="40"/>
  <c r="Q1542" i="40"/>
  <c r="R1542" i="40"/>
  <c r="J1543" i="40"/>
  <c r="K1543" i="40"/>
  <c r="L1543" i="40"/>
  <c r="M1543" i="40"/>
  <c r="N1543" i="40"/>
  <c r="O1543" i="40"/>
  <c r="P1543" i="40"/>
  <c r="Q1543" i="40"/>
  <c r="R1543" i="40"/>
  <c r="J1544" i="40"/>
  <c r="K1544" i="40"/>
  <c r="L1544" i="40"/>
  <c r="M1544" i="40"/>
  <c r="N1544" i="40"/>
  <c r="O1544" i="40"/>
  <c r="P1544" i="40"/>
  <c r="Q1544" i="40"/>
  <c r="R1544" i="40"/>
  <c r="J1545" i="40"/>
  <c r="K1545" i="40"/>
  <c r="L1545" i="40"/>
  <c r="M1545" i="40"/>
  <c r="N1545" i="40"/>
  <c r="O1545" i="40"/>
  <c r="P1545" i="40"/>
  <c r="Q1545" i="40"/>
  <c r="R1545" i="40"/>
  <c r="J1546" i="40"/>
  <c r="K1546" i="40"/>
  <c r="L1546" i="40"/>
  <c r="M1546" i="40"/>
  <c r="N1546" i="40"/>
  <c r="O1546" i="40"/>
  <c r="P1546" i="40"/>
  <c r="Q1546" i="40"/>
  <c r="R1546" i="40"/>
  <c r="J1547" i="40"/>
  <c r="K1547" i="40"/>
  <c r="L1547" i="40"/>
  <c r="M1547" i="40"/>
  <c r="N1547" i="40"/>
  <c r="O1547" i="40"/>
  <c r="P1547" i="40"/>
  <c r="Q1547" i="40"/>
  <c r="R1547" i="40"/>
  <c r="J1548" i="40"/>
  <c r="K1548" i="40"/>
  <c r="L1548" i="40"/>
  <c r="M1548" i="40"/>
  <c r="N1548" i="40"/>
  <c r="O1548" i="40"/>
  <c r="P1548" i="40"/>
  <c r="Q1548" i="40"/>
  <c r="R1548" i="40"/>
  <c r="J1549" i="40"/>
  <c r="K1549" i="40"/>
  <c r="L1549" i="40"/>
  <c r="M1549" i="40"/>
  <c r="N1549" i="40"/>
  <c r="O1549" i="40"/>
  <c r="P1549" i="40"/>
  <c r="Q1549" i="40"/>
  <c r="R1549" i="40"/>
  <c r="J1550" i="40"/>
  <c r="K1550" i="40"/>
  <c r="L1550" i="40"/>
  <c r="M1550" i="40"/>
  <c r="N1550" i="40"/>
  <c r="O1550" i="40"/>
  <c r="P1550" i="40"/>
  <c r="Q1550" i="40"/>
  <c r="R1550" i="40"/>
  <c r="J1551" i="40"/>
  <c r="K1551" i="40"/>
  <c r="L1551" i="40"/>
  <c r="M1551" i="40"/>
  <c r="N1551" i="40"/>
  <c r="O1551" i="40"/>
  <c r="P1551" i="40"/>
  <c r="Q1551" i="40"/>
  <c r="R1551" i="40"/>
  <c r="J1552" i="40"/>
  <c r="K1552" i="40"/>
  <c r="L1552" i="40"/>
  <c r="M1552" i="40"/>
  <c r="N1552" i="40"/>
  <c r="O1552" i="40"/>
  <c r="P1552" i="40"/>
  <c r="Q1552" i="40"/>
  <c r="R1552" i="40"/>
  <c r="J1553" i="40"/>
  <c r="K1553" i="40"/>
  <c r="L1553" i="40"/>
  <c r="M1553" i="40"/>
  <c r="N1553" i="40"/>
  <c r="O1553" i="40"/>
  <c r="P1553" i="40"/>
  <c r="Q1553" i="40"/>
  <c r="R1553" i="40"/>
  <c r="J1554" i="40"/>
  <c r="K1554" i="40"/>
  <c r="L1554" i="40"/>
  <c r="M1554" i="40"/>
  <c r="N1554" i="40"/>
  <c r="O1554" i="40"/>
  <c r="P1554" i="40"/>
  <c r="Q1554" i="40"/>
  <c r="R1554" i="40"/>
  <c r="J1555" i="40"/>
  <c r="K1555" i="40"/>
  <c r="L1555" i="40"/>
  <c r="M1555" i="40"/>
  <c r="N1555" i="40"/>
  <c r="O1555" i="40"/>
  <c r="P1555" i="40"/>
  <c r="Q1555" i="40"/>
  <c r="R1555" i="40"/>
  <c r="J1556" i="40"/>
  <c r="K1556" i="40"/>
  <c r="L1556" i="40"/>
  <c r="M1556" i="40"/>
  <c r="N1556" i="40"/>
  <c r="O1556" i="40"/>
  <c r="P1556" i="40"/>
  <c r="Q1556" i="40"/>
  <c r="R1556" i="40"/>
  <c r="J1557" i="40"/>
  <c r="K1557" i="40"/>
  <c r="L1557" i="40"/>
  <c r="M1557" i="40"/>
  <c r="N1557" i="40"/>
  <c r="O1557" i="40"/>
  <c r="P1557" i="40"/>
  <c r="Q1557" i="40"/>
  <c r="R1557" i="40"/>
  <c r="J1558" i="40"/>
  <c r="K1558" i="40"/>
  <c r="L1558" i="40"/>
  <c r="M1558" i="40"/>
  <c r="N1558" i="40"/>
  <c r="O1558" i="40"/>
  <c r="P1558" i="40"/>
  <c r="Q1558" i="40"/>
  <c r="R1558" i="40"/>
  <c r="J1559" i="40"/>
  <c r="K1559" i="40"/>
  <c r="L1559" i="40"/>
  <c r="M1559" i="40"/>
  <c r="N1559" i="40"/>
  <c r="O1559" i="40"/>
  <c r="P1559" i="40"/>
  <c r="Q1559" i="40"/>
  <c r="R1559" i="40"/>
  <c r="J1560" i="40"/>
  <c r="K1560" i="40"/>
  <c r="L1560" i="40"/>
  <c r="M1560" i="40"/>
  <c r="N1560" i="40"/>
  <c r="O1560" i="40"/>
  <c r="P1560" i="40"/>
  <c r="Q1560" i="40"/>
  <c r="R1560" i="40"/>
  <c r="J1561" i="40"/>
  <c r="K1561" i="40"/>
  <c r="L1561" i="40"/>
  <c r="M1561" i="40"/>
  <c r="N1561" i="40"/>
  <c r="O1561" i="40"/>
  <c r="P1561" i="40"/>
  <c r="Q1561" i="40"/>
  <c r="R1561" i="40"/>
  <c r="J1562" i="40"/>
  <c r="K1562" i="40"/>
  <c r="L1562" i="40"/>
  <c r="M1562" i="40"/>
  <c r="N1562" i="40"/>
  <c r="O1562" i="40"/>
  <c r="P1562" i="40"/>
  <c r="Q1562" i="40"/>
  <c r="R1562" i="40"/>
  <c r="J1563" i="40"/>
  <c r="K1563" i="40"/>
  <c r="L1563" i="40"/>
  <c r="M1563" i="40"/>
  <c r="N1563" i="40"/>
  <c r="O1563" i="40"/>
  <c r="P1563" i="40"/>
  <c r="Q1563" i="40"/>
  <c r="R1563" i="40"/>
  <c r="J1564" i="40"/>
  <c r="K1564" i="40"/>
  <c r="L1564" i="40"/>
  <c r="M1564" i="40"/>
  <c r="N1564" i="40"/>
  <c r="O1564" i="40"/>
  <c r="P1564" i="40"/>
  <c r="Q1564" i="40"/>
  <c r="R1564" i="40"/>
  <c r="J1565" i="40"/>
  <c r="K1565" i="40"/>
  <c r="L1565" i="40"/>
  <c r="M1565" i="40"/>
  <c r="N1565" i="40"/>
  <c r="O1565" i="40"/>
  <c r="P1565" i="40"/>
  <c r="Q1565" i="40"/>
  <c r="R1565" i="40"/>
  <c r="J1566" i="40"/>
  <c r="K1566" i="40"/>
  <c r="L1566" i="40"/>
  <c r="M1566" i="40"/>
  <c r="N1566" i="40"/>
  <c r="O1566" i="40"/>
  <c r="P1566" i="40"/>
  <c r="Q1566" i="40"/>
  <c r="R1566" i="40"/>
  <c r="J1567" i="40"/>
  <c r="K1567" i="40"/>
  <c r="L1567" i="40"/>
  <c r="M1567" i="40"/>
  <c r="N1567" i="40"/>
  <c r="O1567" i="40"/>
  <c r="P1567" i="40"/>
  <c r="Q1567" i="40"/>
  <c r="R1567" i="40"/>
  <c r="J1568" i="40"/>
  <c r="K1568" i="40"/>
  <c r="L1568" i="40"/>
  <c r="M1568" i="40"/>
  <c r="N1568" i="40"/>
  <c r="O1568" i="40"/>
  <c r="P1568" i="40"/>
  <c r="Q1568" i="40"/>
  <c r="R1568" i="40"/>
  <c r="J1569" i="40"/>
  <c r="K1569" i="40"/>
  <c r="L1569" i="40"/>
  <c r="M1569" i="40"/>
  <c r="N1569" i="40"/>
  <c r="O1569" i="40"/>
  <c r="P1569" i="40"/>
  <c r="Q1569" i="40"/>
  <c r="R1569" i="40"/>
  <c r="J1570" i="40"/>
  <c r="K1570" i="40"/>
  <c r="L1570" i="40"/>
  <c r="M1570" i="40"/>
  <c r="N1570" i="40"/>
  <c r="O1570" i="40"/>
  <c r="P1570" i="40"/>
  <c r="Q1570" i="40"/>
  <c r="R1570" i="40"/>
  <c r="J1571" i="40"/>
  <c r="K1571" i="40"/>
  <c r="L1571" i="40"/>
  <c r="M1571" i="40"/>
  <c r="N1571" i="40"/>
  <c r="O1571" i="40"/>
  <c r="P1571" i="40"/>
  <c r="Q1571" i="40"/>
  <c r="R1571" i="40"/>
  <c r="J1572" i="40"/>
  <c r="K1572" i="40"/>
  <c r="L1572" i="40"/>
  <c r="M1572" i="40"/>
  <c r="N1572" i="40"/>
  <c r="O1572" i="40"/>
  <c r="P1572" i="40"/>
  <c r="Q1572" i="40"/>
  <c r="R1572" i="40"/>
  <c r="J1573" i="40"/>
  <c r="K1573" i="40"/>
  <c r="L1573" i="40"/>
  <c r="M1573" i="40"/>
  <c r="N1573" i="40"/>
  <c r="O1573" i="40"/>
  <c r="P1573" i="40"/>
  <c r="Q1573" i="40"/>
  <c r="R1573" i="40"/>
  <c r="J1574" i="40"/>
  <c r="K1574" i="40"/>
  <c r="L1574" i="40"/>
  <c r="M1574" i="40"/>
  <c r="N1574" i="40"/>
  <c r="O1574" i="40"/>
  <c r="P1574" i="40"/>
  <c r="Q1574" i="40"/>
  <c r="R1574" i="40"/>
  <c r="J1575" i="40"/>
  <c r="K1575" i="40"/>
  <c r="L1575" i="40"/>
  <c r="M1575" i="40"/>
  <c r="N1575" i="40"/>
  <c r="O1575" i="40"/>
  <c r="P1575" i="40"/>
  <c r="Q1575" i="40"/>
  <c r="R1575" i="40"/>
  <c r="J1576" i="40"/>
  <c r="K1576" i="40"/>
  <c r="L1576" i="40"/>
  <c r="M1576" i="40"/>
  <c r="N1576" i="40"/>
  <c r="O1576" i="40"/>
  <c r="P1576" i="40"/>
  <c r="Q1576" i="40"/>
  <c r="R1576" i="40"/>
  <c r="J1577" i="40"/>
  <c r="K1577" i="40"/>
  <c r="L1577" i="40"/>
  <c r="M1577" i="40"/>
  <c r="N1577" i="40"/>
  <c r="O1577" i="40"/>
  <c r="P1577" i="40"/>
  <c r="Q1577" i="40"/>
  <c r="R1577" i="40"/>
  <c r="J1578" i="40"/>
  <c r="K1578" i="40"/>
  <c r="L1578" i="40"/>
  <c r="M1578" i="40"/>
  <c r="N1578" i="40"/>
  <c r="O1578" i="40"/>
  <c r="P1578" i="40"/>
  <c r="Q1578" i="40"/>
  <c r="R1578" i="40"/>
  <c r="J1579" i="40"/>
  <c r="K1579" i="40"/>
  <c r="L1579" i="40"/>
  <c r="M1579" i="40"/>
  <c r="N1579" i="40"/>
  <c r="O1579" i="40"/>
  <c r="P1579" i="40"/>
  <c r="Q1579" i="40"/>
  <c r="R1579" i="40"/>
  <c r="J1580" i="40"/>
  <c r="K1580" i="40"/>
  <c r="L1580" i="40"/>
  <c r="M1580" i="40"/>
  <c r="N1580" i="40"/>
  <c r="O1580" i="40"/>
  <c r="P1580" i="40"/>
  <c r="Q1580" i="40"/>
  <c r="R1580" i="40"/>
  <c r="J1581" i="40"/>
  <c r="K1581" i="40"/>
  <c r="L1581" i="40"/>
  <c r="M1581" i="40"/>
  <c r="N1581" i="40"/>
  <c r="O1581" i="40"/>
  <c r="P1581" i="40"/>
  <c r="Q1581" i="40"/>
  <c r="R1581" i="40"/>
  <c r="J1582" i="40"/>
  <c r="K1582" i="40"/>
  <c r="L1582" i="40"/>
  <c r="M1582" i="40"/>
  <c r="N1582" i="40"/>
  <c r="O1582" i="40"/>
  <c r="P1582" i="40"/>
  <c r="Q1582" i="40"/>
  <c r="R1582" i="40"/>
  <c r="J1583" i="40"/>
  <c r="K1583" i="40"/>
  <c r="L1583" i="40"/>
  <c r="M1583" i="40"/>
  <c r="N1583" i="40"/>
  <c r="O1583" i="40"/>
  <c r="P1583" i="40"/>
  <c r="Q1583" i="40"/>
  <c r="R1583" i="40"/>
  <c r="J1584" i="40"/>
  <c r="K1584" i="40"/>
  <c r="L1584" i="40"/>
  <c r="M1584" i="40"/>
  <c r="N1584" i="40"/>
  <c r="O1584" i="40"/>
  <c r="P1584" i="40"/>
  <c r="Q1584" i="40"/>
  <c r="R1584" i="40"/>
  <c r="J1585" i="40"/>
  <c r="K1585" i="40"/>
  <c r="L1585" i="40"/>
  <c r="M1585" i="40"/>
  <c r="N1585" i="40"/>
  <c r="O1585" i="40"/>
  <c r="P1585" i="40"/>
  <c r="Q1585" i="40"/>
  <c r="R1585" i="40"/>
  <c r="J1586" i="40"/>
  <c r="K1586" i="40"/>
  <c r="L1586" i="40"/>
  <c r="M1586" i="40"/>
  <c r="N1586" i="40"/>
  <c r="O1586" i="40"/>
  <c r="P1586" i="40"/>
  <c r="Q1586" i="40"/>
  <c r="R1586" i="40"/>
  <c r="J1587" i="40"/>
  <c r="K1587" i="40"/>
  <c r="L1587" i="40"/>
  <c r="M1587" i="40"/>
  <c r="N1587" i="40"/>
  <c r="O1587" i="40"/>
  <c r="P1587" i="40"/>
  <c r="Q1587" i="40"/>
  <c r="R1587" i="40"/>
  <c r="J1588" i="40"/>
  <c r="K1588" i="40"/>
  <c r="L1588" i="40"/>
  <c r="M1588" i="40"/>
  <c r="N1588" i="40"/>
  <c r="O1588" i="40"/>
  <c r="P1588" i="40"/>
  <c r="Q1588" i="40"/>
  <c r="R1588" i="40"/>
  <c r="J1589" i="40"/>
  <c r="K1589" i="40"/>
  <c r="L1589" i="40"/>
  <c r="M1589" i="40"/>
  <c r="N1589" i="40"/>
  <c r="O1589" i="40"/>
  <c r="P1589" i="40"/>
  <c r="Q1589" i="40"/>
  <c r="R1589" i="40"/>
  <c r="J1590" i="40"/>
  <c r="K1590" i="40"/>
  <c r="L1590" i="40"/>
  <c r="M1590" i="40"/>
  <c r="N1590" i="40"/>
  <c r="O1590" i="40"/>
  <c r="P1590" i="40"/>
  <c r="Q1590" i="40"/>
  <c r="R1590" i="40"/>
  <c r="J1591" i="40"/>
  <c r="K1591" i="40"/>
  <c r="L1591" i="40"/>
  <c r="M1591" i="40"/>
  <c r="N1591" i="40"/>
  <c r="O1591" i="40"/>
  <c r="P1591" i="40"/>
  <c r="Q1591" i="40"/>
  <c r="R1591" i="40"/>
  <c r="J1592" i="40"/>
  <c r="K1592" i="40"/>
  <c r="L1592" i="40"/>
  <c r="M1592" i="40"/>
  <c r="N1592" i="40"/>
  <c r="O1592" i="40"/>
  <c r="P1592" i="40"/>
  <c r="Q1592" i="40"/>
  <c r="R1592" i="40"/>
  <c r="J1593" i="40"/>
  <c r="K1593" i="40"/>
  <c r="L1593" i="40"/>
  <c r="M1593" i="40"/>
  <c r="N1593" i="40"/>
  <c r="O1593" i="40"/>
  <c r="P1593" i="40"/>
  <c r="Q1593" i="40"/>
  <c r="R1593" i="40"/>
  <c r="J1594" i="40"/>
  <c r="K1594" i="40"/>
  <c r="L1594" i="40"/>
  <c r="M1594" i="40"/>
  <c r="N1594" i="40"/>
  <c r="O1594" i="40"/>
  <c r="P1594" i="40"/>
  <c r="Q1594" i="40"/>
  <c r="R1594" i="40"/>
  <c r="J1595" i="40"/>
  <c r="K1595" i="40"/>
  <c r="L1595" i="40"/>
  <c r="M1595" i="40"/>
  <c r="N1595" i="40"/>
  <c r="O1595" i="40"/>
  <c r="P1595" i="40"/>
  <c r="Q1595" i="40"/>
  <c r="R1595" i="40"/>
  <c r="J1596" i="40"/>
  <c r="K1596" i="40"/>
  <c r="L1596" i="40"/>
  <c r="M1596" i="40"/>
  <c r="N1596" i="40"/>
  <c r="O1596" i="40"/>
  <c r="P1596" i="40"/>
  <c r="Q1596" i="40"/>
  <c r="R1596" i="40"/>
  <c r="J1597" i="40"/>
  <c r="K1597" i="40"/>
  <c r="L1597" i="40"/>
  <c r="M1597" i="40"/>
  <c r="N1597" i="40"/>
  <c r="O1597" i="40"/>
  <c r="P1597" i="40"/>
  <c r="Q1597" i="40"/>
  <c r="R1597" i="40"/>
  <c r="J1598" i="40"/>
  <c r="K1598" i="40"/>
  <c r="L1598" i="40"/>
  <c r="M1598" i="40"/>
  <c r="N1598" i="40"/>
  <c r="O1598" i="40"/>
  <c r="P1598" i="40"/>
  <c r="Q1598" i="40"/>
  <c r="R1598" i="40"/>
  <c r="J1599" i="40"/>
  <c r="K1599" i="40"/>
  <c r="L1599" i="40"/>
  <c r="M1599" i="40"/>
  <c r="N1599" i="40"/>
  <c r="O1599" i="40"/>
  <c r="P1599" i="40"/>
  <c r="Q1599" i="40"/>
  <c r="R1599" i="40"/>
  <c r="J1600" i="40"/>
  <c r="K1600" i="40"/>
  <c r="L1600" i="40"/>
  <c r="M1600" i="40"/>
  <c r="N1600" i="40"/>
  <c r="O1600" i="40"/>
  <c r="P1600" i="40"/>
  <c r="Q1600" i="40"/>
  <c r="R1600" i="40"/>
  <c r="J1601" i="40"/>
  <c r="K1601" i="40"/>
  <c r="L1601" i="40"/>
  <c r="M1601" i="40"/>
  <c r="N1601" i="40"/>
  <c r="O1601" i="40"/>
  <c r="P1601" i="40"/>
  <c r="Q1601" i="40"/>
  <c r="R1601" i="40"/>
  <c r="J1602" i="40"/>
  <c r="K1602" i="40"/>
  <c r="L1602" i="40"/>
  <c r="M1602" i="40"/>
  <c r="N1602" i="40"/>
  <c r="O1602" i="40"/>
  <c r="P1602" i="40"/>
  <c r="Q1602" i="40"/>
  <c r="R1602" i="40"/>
  <c r="J1603" i="40"/>
  <c r="K1603" i="40"/>
  <c r="L1603" i="40"/>
  <c r="M1603" i="40"/>
  <c r="N1603" i="40"/>
  <c r="O1603" i="40"/>
  <c r="P1603" i="40"/>
  <c r="Q1603" i="40"/>
  <c r="R1603" i="40"/>
  <c r="J1604" i="40"/>
  <c r="K1604" i="40"/>
  <c r="L1604" i="40"/>
  <c r="M1604" i="40"/>
  <c r="N1604" i="40"/>
  <c r="O1604" i="40"/>
  <c r="P1604" i="40"/>
  <c r="Q1604" i="40"/>
  <c r="R1604" i="40"/>
  <c r="J1605" i="40"/>
  <c r="K1605" i="40"/>
  <c r="L1605" i="40"/>
  <c r="M1605" i="40"/>
  <c r="N1605" i="40"/>
  <c r="O1605" i="40"/>
  <c r="P1605" i="40"/>
  <c r="Q1605" i="40"/>
  <c r="R1605" i="40"/>
  <c r="J1606" i="40"/>
  <c r="K1606" i="40"/>
  <c r="L1606" i="40"/>
  <c r="M1606" i="40"/>
  <c r="N1606" i="40"/>
  <c r="O1606" i="40"/>
  <c r="P1606" i="40"/>
  <c r="Q1606" i="40"/>
  <c r="R1606" i="40"/>
  <c r="J1607" i="40"/>
  <c r="K1607" i="40"/>
  <c r="L1607" i="40"/>
  <c r="M1607" i="40"/>
  <c r="N1607" i="40"/>
  <c r="O1607" i="40"/>
  <c r="P1607" i="40"/>
  <c r="Q1607" i="40"/>
  <c r="R1607" i="40"/>
  <c r="J1608" i="40"/>
  <c r="K1608" i="40"/>
  <c r="L1608" i="40"/>
  <c r="M1608" i="40"/>
  <c r="N1608" i="40"/>
  <c r="O1608" i="40"/>
  <c r="P1608" i="40"/>
  <c r="Q1608" i="40"/>
  <c r="R1608" i="40"/>
  <c r="J1609" i="40"/>
  <c r="K1609" i="40"/>
  <c r="L1609" i="40"/>
  <c r="M1609" i="40"/>
  <c r="N1609" i="40"/>
  <c r="O1609" i="40"/>
  <c r="P1609" i="40"/>
  <c r="Q1609" i="40"/>
  <c r="R1609" i="40"/>
  <c r="J1610" i="40"/>
  <c r="K1610" i="40"/>
  <c r="L1610" i="40"/>
  <c r="M1610" i="40"/>
  <c r="N1610" i="40"/>
  <c r="O1610" i="40"/>
  <c r="P1610" i="40"/>
  <c r="Q1610" i="40"/>
  <c r="R1610" i="40"/>
  <c r="J1611" i="40"/>
  <c r="K1611" i="40"/>
  <c r="L1611" i="40"/>
  <c r="M1611" i="40"/>
  <c r="N1611" i="40"/>
  <c r="O1611" i="40"/>
  <c r="P1611" i="40"/>
  <c r="Q1611" i="40"/>
  <c r="R1611" i="40"/>
  <c r="J1612" i="40"/>
  <c r="K1612" i="40"/>
  <c r="L1612" i="40"/>
  <c r="M1612" i="40"/>
  <c r="N1612" i="40"/>
  <c r="O1612" i="40"/>
  <c r="P1612" i="40"/>
  <c r="Q1612" i="40"/>
  <c r="R1612" i="40"/>
  <c r="J1613" i="40"/>
  <c r="K1613" i="40"/>
  <c r="L1613" i="40"/>
  <c r="M1613" i="40"/>
  <c r="N1613" i="40"/>
  <c r="O1613" i="40"/>
  <c r="P1613" i="40"/>
  <c r="Q1613" i="40"/>
  <c r="R1613" i="40"/>
  <c r="J1614" i="40"/>
  <c r="K1614" i="40"/>
  <c r="L1614" i="40"/>
  <c r="M1614" i="40"/>
  <c r="N1614" i="40"/>
  <c r="O1614" i="40"/>
  <c r="P1614" i="40"/>
  <c r="Q1614" i="40"/>
  <c r="R1614" i="40"/>
  <c r="J1615" i="40"/>
  <c r="K1615" i="40"/>
  <c r="L1615" i="40"/>
  <c r="M1615" i="40"/>
  <c r="N1615" i="40"/>
  <c r="O1615" i="40"/>
  <c r="P1615" i="40"/>
  <c r="Q1615" i="40"/>
  <c r="R1615" i="40"/>
  <c r="J1616" i="40"/>
  <c r="K1616" i="40"/>
  <c r="L1616" i="40"/>
  <c r="M1616" i="40"/>
  <c r="N1616" i="40"/>
  <c r="O1616" i="40"/>
  <c r="P1616" i="40"/>
  <c r="Q1616" i="40"/>
  <c r="R1616" i="40"/>
  <c r="J1617" i="40"/>
  <c r="K1617" i="40"/>
  <c r="L1617" i="40"/>
  <c r="M1617" i="40"/>
  <c r="N1617" i="40"/>
  <c r="O1617" i="40"/>
  <c r="P1617" i="40"/>
  <c r="Q1617" i="40"/>
  <c r="R1617" i="40"/>
  <c r="J1618" i="40"/>
  <c r="K1618" i="40"/>
  <c r="L1618" i="40"/>
  <c r="M1618" i="40"/>
  <c r="N1618" i="40"/>
  <c r="O1618" i="40"/>
  <c r="P1618" i="40"/>
  <c r="Q1618" i="40"/>
  <c r="R1618" i="40"/>
  <c r="J1619" i="40"/>
  <c r="K1619" i="40"/>
  <c r="L1619" i="40"/>
  <c r="M1619" i="40"/>
  <c r="N1619" i="40"/>
  <c r="O1619" i="40"/>
  <c r="P1619" i="40"/>
  <c r="Q1619" i="40"/>
  <c r="R1619" i="40"/>
  <c r="J1620" i="40"/>
  <c r="K1620" i="40"/>
  <c r="L1620" i="40"/>
  <c r="M1620" i="40"/>
  <c r="N1620" i="40"/>
  <c r="O1620" i="40"/>
  <c r="P1620" i="40"/>
  <c r="Q1620" i="40"/>
  <c r="R1620" i="40"/>
  <c r="J1621" i="40"/>
  <c r="K1621" i="40"/>
  <c r="L1621" i="40"/>
  <c r="M1621" i="40"/>
  <c r="N1621" i="40"/>
  <c r="O1621" i="40"/>
  <c r="P1621" i="40"/>
  <c r="Q1621" i="40"/>
  <c r="R1621" i="40"/>
  <c r="J1622" i="40"/>
  <c r="K1622" i="40"/>
  <c r="L1622" i="40"/>
  <c r="M1622" i="40"/>
  <c r="N1622" i="40"/>
  <c r="O1622" i="40"/>
  <c r="P1622" i="40"/>
  <c r="Q1622" i="40"/>
  <c r="R1622" i="40"/>
  <c r="J1623" i="40"/>
  <c r="K1623" i="40"/>
  <c r="L1623" i="40"/>
  <c r="M1623" i="40"/>
  <c r="N1623" i="40"/>
  <c r="O1623" i="40"/>
  <c r="P1623" i="40"/>
  <c r="Q1623" i="40"/>
  <c r="R1623" i="40"/>
  <c r="J1624" i="40"/>
  <c r="K1624" i="40"/>
  <c r="L1624" i="40"/>
  <c r="M1624" i="40"/>
  <c r="N1624" i="40"/>
  <c r="O1624" i="40"/>
  <c r="P1624" i="40"/>
  <c r="Q1624" i="40"/>
  <c r="R1624" i="40"/>
  <c r="J1625" i="40"/>
  <c r="K1625" i="40"/>
  <c r="L1625" i="40"/>
  <c r="M1625" i="40"/>
  <c r="N1625" i="40"/>
  <c r="O1625" i="40"/>
  <c r="P1625" i="40"/>
  <c r="Q1625" i="40"/>
  <c r="R1625" i="40"/>
  <c r="J1626" i="40"/>
  <c r="K1626" i="40"/>
  <c r="L1626" i="40"/>
  <c r="M1626" i="40"/>
  <c r="N1626" i="40"/>
  <c r="O1626" i="40"/>
  <c r="P1626" i="40"/>
  <c r="Q1626" i="40"/>
  <c r="R1626" i="40"/>
  <c r="J1627" i="40"/>
  <c r="K1627" i="40"/>
  <c r="L1627" i="40"/>
  <c r="M1627" i="40"/>
  <c r="N1627" i="40"/>
  <c r="O1627" i="40"/>
  <c r="P1627" i="40"/>
  <c r="Q1627" i="40"/>
  <c r="R1627" i="40"/>
  <c r="J1628" i="40"/>
  <c r="K1628" i="40"/>
  <c r="L1628" i="40"/>
  <c r="M1628" i="40"/>
  <c r="N1628" i="40"/>
  <c r="O1628" i="40"/>
  <c r="P1628" i="40"/>
  <c r="Q1628" i="40"/>
  <c r="R1628" i="40"/>
  <c r="J1629" i="40"/>
  <c r="K1629" i="40"/>
  <c r="L1629" i="40"/>
  <c r="M1629" i="40"/>
  <c r="N1629" i="40"/>
  <c r="O1629" i="40"/>
  <c r="P1629" i="40"/>
  <c r="Q1629" i="40"/>
  <c r="R1629" i="40"/>
  <c r="J1630" i="40"/>
  <c r="K1630" i="40"/>
  <c r="L1630" i="40"/>
  <c r="M1630" i="40"/>
  <c r="N1630" i="40"/>
  <c r="O1630" i="40"/>
  <c r="P1630" i="40"/>
  <c r="Q1630" i="40"/>
  <c r="R1630" i="40"/>
  <c r="J1631" i="40"/>
  <c r="K1631" i="40"/>
  <c r="L1631" i="40"/>
  <c r="M1631" i="40"/>
  <c r="N1631" i="40"/>
  <c r="O1631" i="40"/>
  <c r="P1631" i="40"/>
  <c r="Q1631" i="40"/>
  <c r="R1631" i="40"/>
  <c r="J1632" i="40"/>
  <c r="K1632" i="40"/>
  <c r="L1632" i="40"/>
  <c r="M1632" i="40"/>
  <c r="N1632" i="40"/>
  <c r="O1632" i="40"/>
  <c r="P1632" i="40"/>
  <c r="Q1632" i="40"/>
  <c r="R1632" i="40"/>
  <c r="J1633" i="40"/>
  <c r="K1633" i="40"/>
  <c r="L1633" i="40"/>
  <c r="M1633" i="40"/>
  <c r="N1633" i="40"/>
  <c r="O1633" i="40"/>
  <c r="P1633" i="40"/>
  <c r="Q1633" i="40"/>
  <c r="R1633" i="40"/>
  <c r="J1634" i="40"/>
  <c r="K1634" i="40"/>
  <c r="L1634" i="40"/>
  <c r="M1634" i="40"/>
  <c r="N1634" i="40"/>
  <c r="O1634" i="40"/>
  <c r="P1634" i="40"/>
  <c r="Q1634" i="40"/>
  <c r="R1634" i="40"/>
  <c r="J1635" i="40"/>
  <c r="K1635" i="40"/>
  <c r="L1635" i="40"/>
  <c r="M1635" i="40"/>
  <c r="N1635" i="40"/>
  <c r="O1635" i="40"/>
  <c r="P1635" i="40"/>
  <c r="Q1635" i="40"/>
  <c r="R1635" i="40"/>
  <c r="J1636" i="40"/>
  <c r="K1636" i="40"/>
  <c r="L1636" i="40"/>
  <c r="M1636" i="40"/>
  <c r="N1636" i="40"/>
  <c r="O1636" i="40"/>
  <c r="P1636" i="40"/>
  <c r="Q1636" i="40"/>
  <c r="R1636" i="40"/>
  <c r="J1637" i="40"/>
  <c r="K1637" i="40"/>
  <c r="L1637" i="40"/>
  <c r="M1637" i="40"/>
  <c r="N1637" i="40"/>
  <c r="O1637" i="40"/>
  <c r="P1637" i="40"/>
  <c r="Q1637" i="40"/>
  <c r="R1637" i="40"/>
  <c r="J1638" i="40"/>
  <c r="K1638" i="40"/>
  <c r="L1638" i="40"/>
  <c r="M1638" i="40"/>
  <c r="N1638" i="40"/>
  <c r="O1638" i="40"/>
  <c r="P1638" i="40"/>
  <c r="Q1638" i="40"/>
  <c r="R1638" i="40"/>
  <c r="J1639" i="40"/>
  <c r="K1639" i="40"/>
  <c r="L1639" i="40"/>
  <c r="M1639" i="40"/>
  <c r="N1639" i="40"/>
  <c r="O1639" i="40"/>
  <c r="P1639" i="40"/>
  <c r="Q1639" i="40"/>
  <c r="R1639" i="40"/>
  <c r="J1640" i="40"/>
  <c r="K1640" i="40"/>
  <c r="L1640" i="40"/>
  <c r="M1640" i="40"/>
  <c r="N1640" i="40"/>
  <c r="O1640" i="40"/>
  <c r="P1640" i="40"/>
  <c r="Q1640" i="40"/>
  <c r="R1640" i="40"/>
  <c r="J1641" i="40"/>
  <c r="K1641" i="40"/>
  <c r="L1641" i="40"/>
  <c r="M1641" i="40"/>
  <c r="N1641" i="40"/>
  <c r="O1641" i="40"/>
  <c r="P1641" i="40"/>
  <c r="Q1641" i="40"/>
  <c r="R1641" i="40"/>
  <c r="J1642" i="40"/>
  <c r="K1642" i="40"/>
  <c r="L1642" i="40"/>
  <c r="M1642" i="40"/>
  <c r="N1642" i="40"/>
  <c r="O1642" i="40"/>
  <c r="P1642" i="40"/>
  <c r="Q1642" i="40"/>
  <c r="R1642" i="40"/>
  <c r="J1643" i="40"/>
  <c r="K1643" i="40"/>
  <c r="L1643" i="40"/>
  <c r="M1643" i="40"/>
  <c r="N1643" i="40"/>
  <c r="O1643" i="40"/>
  <c r="P1643" i="40"/>
  <c r="Q1643" i="40"/>
  <c r="R1643" i="40"/>
  <c r="J1644" i="40"/>
  <c r="K1644" i="40"/>
  <c r="L1644" i="40"/>
  <c r="M1644" i="40"/>
  <c r="N1644" i="40"/>
  <c r="O1644" i="40"/>
  <c r="P1644" i="40"/>
  <c r="Q1644" i="40"/>
  <c r="R1644" i="40"/>
  <c r="J1645" i="40"/>
  <c r="K1645" i="40"/>
  <c r="L1645" i="40"/>
  <c r="M1645" i="40"/>
  <c r="N1645" i="40"/>
  <c r="O1645" i="40"/>
  <c r="P1645" i="40"/>
  <c r="Q1645" i="40"/>
  <c r="R1645" i="40"/>
  <c r="J1646" i="40"/>
  <c r="K1646" i="40"/>
  <c r="L1646" i="40"/>
  <c r="M1646" i="40"/>
  <c r="N1646" i="40"/>
  <c r="O1646" i="40"/>
  <c r="P1646" i="40"/>
  <c r="Q1646" i="40"/>
  <c r="R1646" i="40"/>
  <c r="J1647" i="40"/>
  <c r="K1647" i="40"/>
  <c r="L1647" i="40"/>
  <c r="M1647" i="40"/>
  <c r="N1647" i="40"/>
  <c r="O1647" i="40"/>
  <c r="P1647" i="40"/>
  <c r="Q1647" i="40"/>
  <c r="R1647" i="40"/>
  <c r="J1648" i="40"/>
  <c r="K1648" i="40"/>
  <c r="L1648" i="40"/>
  <c r="M1648" i="40"/>
  <c r="N1648" i="40"/>
  <c r="O1648" i="40"/>
  <c r="P1648" i="40"/>
  <c r="Q1648" i="40"/>
  <c r="R1648" i="40"/>
  <c r="J1649" i="40"/>
  <c r="K1649" i="40"/>
  <c r="L1649" i="40"/>
  <c r="M1649" i="40"/>
  <c r="N1649" i="40"/>
  <c r="O1649" i="40"/>
  <c r="P1649" i="40"/>
  <c r="Q1649" i="40"/>
  <c r="R1649" i="40"/>
  <c r="J1650" i="40"/>
  <c r="K1650" i="40"/>
  <c r="L1650" i="40"/>
  <c r="M1650" i="40"/>
  <c r="N1650" i="40"/>
  <c r="O1650" i="40"/>
  <c r="P1650" i="40"/>
  <c r="Q1650" i="40"/>
  <c r="R1650" i="40"/>
  <c r="J1651" i="40"/>
  <c r="K1651" i="40"/>
  <c r="L1651" i="40"/>
  <c r="M1651" i="40"/>
  <c r="N1651" i="40"/>
  <c r="O1651" i="40"/>
  <c r="P1651" i="40"/>
  <c r="Q1651" i="40"/>
  <c r="R1651" i="40"/>
  <c r="J1652" i="40"/>
  <c r="K1652" i="40"/>
  <c r="L1652" i="40"/>
  <c r="M1652" i="40"/>
  <c r="N1652" i="40"/>
  <c r="O1652" i="40"/>
  <c r="P1652" i="40"/>
  <c r="Q1652" i="40"/>
  <c r="R1652" i="40"/>
  <c r="J1653" i="40"/>
  <c r="K1653" i="40"/>
  <c r="L1653" i="40"/>
  <c r="M1653" i="40"/>
  <c r="N1653" i="40"/>
  <c r="O1653" i="40"/>
  <c r="P1653" i="40"/>
  <c r="Q1653" i="40"/>
  <c r="R1653" i="40"/>
  <c r="J1654" i="40"/>
  <c r="K1654" i="40"/>
  <c r="L1654" i="40"/>
  <c r="M1654" i="40"/>
  <c r="N1654" i="40"/>
  <c r="O1654" i="40"/>
  <c r="P1654" i="40"/>
  <c r="Q1654" i="40"/>
  <c r="R1654" i="40"/>
  <c r="J1655" i="40"/>
  <c r="K1655" i="40"/>
  <c r="L1655" i="40"/>
  <c r="M1655" i="40"/>
  <c r="N1655" i="40"/>
  <c r="O1655" i="40"/>
  <c r="P1655" i="40"/>
  <c r="Q1655" i="40"/>
  <c r="R1655" i="40"/>
  <c r="J1656" i="40"/>
  <c r="K1656" i="40"/>
  <c r="L1656" i="40"/>
  <c r="M1656" i="40"/>
  <c r="N1656" i="40"/>
  <c r="O1656" i="40"/>
  <c r="P1656" i="40"/>
  <c r="Q1656" i="40"/>
  <c r="R1656" i="40"/>
  <c r="J1657" i="40"/>
  <c r="K1657" i="40"/>
  <c r="L1657" i="40"/>
  <c r="M1657" i="40"/>
  <c r="N1657" i="40"/>
  <c r="O1657" i="40"/>
  <c r="P1657" i="40"/>
  <c r="Q1657" i="40"/>
  <c r="R1657" i="40"/>
  <c r="J1658" i="40"/>
  <c r="K1658" i="40"/>
  <c r="L1658" i="40"/>
  <c r="M1658" i="40"/>
  <c r="N1658" i="40"/>
  <c r="O1658" i="40"/>
  <c r="P1658" i="40"/>
  <c r="Q1658" i="40"/>
  <c r="R1658" i="40"/>
  <c r="J1659" i="40"/>
  <c r="K1659" i="40"/>
  <c r="L1659" i="40"/>
  <c r="M1659" i="40"/>
  <c r="N1659" i="40"/>
  <c r="O1659" i="40"/>
  <c r="P1659" i="40"/>
  <c r="Q1659" i="40"/>
  <c r="R1659" i="40"/>
  <c r="J1660" i="40"/>
  <c r="K1660" i="40"/>
  <c r="L1660" i="40"/>
  <c r="M1660" i="40"/>
  <c r="N1660" i="40"/>
  <c r="O1660" i="40"/>
  <c r="P1660" i="40"/>
  <c r="Q1660" i="40"/>
  <c r="R1660" i="40"/>
  <c r="J1661" i="40"/>
  <c r="K1661" i="40"/>
  <c r="L1661" i="40"/>
  <c r="M1661" i="40"/>
  <c r="N1661" i="40"/>
  <c r="O1661" i="40"/>
  <c r="P1661" i="40"/>
  <c r="Q1661" i="40"/>
  <c r="R1661" i="40"/>
  <c r="J1662" i="40"/>
  <c r="K1662" i="40"/>
  <c r="L1662" i="40"/>
  <c r="M1662" i="40"/>
  <c r="N1662" i="40"/>
  <c r="O1662" i="40"/>
  <c r="P1662" i="40"/>
  <c r="Q1662" i="40"/>
  <c r="R1662" i="40"/>
  <c r="J1663" i="40"/>
  <c r="K1663" i="40"/>
  <c r="L1663" i="40"/>
  <c r="M1663" i="40"/>
  <c r="N1663" i="40"/>
  <c r="O1663" i="40"/>
  <c r="P1663" i="40"/>
  <c r="Q1663" i="40"/>
  <c r="R1663" i="40"/>
  <c r="J1664" i="40"/>
  <c r="K1664" i="40"/>
  <c r="L1664" i="40"/>
  <c r="M1664" i="40"/>
  <c r="N1664" i="40"/>
  <c r="O1664" i="40"/>
  <c r="P1664" i="40"/>
  <c r="Q1664" i="40"/>
  <c r="R1664" i="40"/>
  <c r="J1665" i="40"/>
  <c r="K1665" i="40"/>
  <c r="L1665" i="40"/>
  <c r="M1665" i="40"/>
  <c r="N1665" i="40"/>
  <c r="O1665" i="40"/>
  <c r="P1665" i="40"/>
  <c r="Q1665" i="40"/>
  <c r="R1665" i="40"/>
  <c r="J1666" i="40"/>
  <c r="K1666" i="40"/>
  <c r="L1666" i="40"/>
  <c r="M1666" i="40"/>
  <c r="N1666" i="40"/>
  <c r="O1666" i="40"/>
  <c r="P1666" i="40"/>
  <c r="Q1666" i="40"/>
  <c r="R1666" i="40"/>
  <c r="J1667" i="40"/>
  <c r="K1667" i="40"/>
  <c r="L1667" i="40"/>
  <c r="M1667" i="40"/>
  <c r="N1667" i="40"/>
  <c r="O1667" i="40"/>
  <c r="P1667" i="40"/>
  <c r="Q1667" i="40"/>
  <c r="R1667" i="40"/>
  <c r="J1668" i="40"/>
  <c r="K1668" i="40"/>
  <c r="L1668" i="40"/>
  <c r="M1668" i="40"/>
  <c r="N1668" i="40"/>
  <c r="O1668" i="40"/>
  <c r="P1668" i="40"/>
  <c r="Q1668" i="40"/>
  <c r="R1668" i="40"/>
  <c r="J1669" i="40"/>
  <c r="K1669" i="40"/>
  <c r="L1669" i="40"/>
  <c r="M1669" i="40"/>
  <c r="N1669" i="40"/>
  <c r="O1669" i="40"/>
  <c r="P1669" i="40"/>
  <c r="Q1669" i="40"/>
  <c r="R1669" i="40"/>
  <c r="J1670" i="40"/>
  <c r="K1670" i="40"/>
  <c r="L1670" i="40"/>
  <c r="M1670" i="40"/>
  <c r="N1670" i="40"/>
  <c r="O1670" i="40"/>
  <c r="P1670" i="40"/>
  <c r="Q1670" i="40"/>
  <c r="R1670" i="40"/>
  <c r="J1671" i="40"/>
  <c r="K1671" i="40"/>
  <c r="L1671" i="40"/>
  <c r="M1671" i="40"/>
  <c r="N1671" i="40"/>
  <c r="O1671" i="40"/>
  <c r="P1671" i="40"/>
  <c r="Q1671" i="40"/>
  <c r="R1671" i="40"/>
  <c r="J1672" i="40"/>
  <c r="K1672" i="40"/>
  <c r="L1672" i="40"/>
  <c r="M1672" i="40"/>
  <c r="N1672" i="40"/>
  <c r="O1672" i="40"/>
  <c r="P1672" i="40"/>
  <c r="Q1672" i="40"/>
  <c r="R1672" i="40"/>
  <c r="J1673" i="40"/>
  <c r="K1673" i="40"/>
  <c r="L1673" i="40"/>
  <c r="M1673" i="40"/>
  <c r="N1673" i="40"/>
  <c r="O1673" i="40"/>
  <c r="P1673" i="40"/>
  <c r="Q1673" i="40"/>
  <c r="R1673" i="40"/>
  <c r="J1674" i="40"/>
  <c r="K1674" i="40"/>
  <c r="L1674" i="40"/>
  <c r="M1674" i="40"/>
  <c r="N1674" i="40"/>
  <c r="O1674" i="40"/>
  <c r="P1674" i="40"/>
  <c r="Q1674" i="40"/>
  <c r="R1674" i="40"/>
  <c r="J1675" i="40"/>
  <c r="K1675" i="40"/>
  <c r="L1675" i="40"/>
  <c r="M1675" i="40"/>
  <c r="N1675" i="40"/>
  <c r="O1675" i="40"/>
  <c r="P1675" i="40"/>
  <c r="Q1675" i="40"/>
  <c r="R1675" i="40"/>
  <c r="J1676" i="40"/>
  <c r="K1676" i="40"/>
  <c r="L1676" i="40"/>
  <c r="M1676" i="40"/>
  <c r="N1676" i="40"/>
  <c r="O1676" i="40"/>
  <c r="P1676" i="40"/>
  <c r="Q1676" i="40"/>
  <c r="R1676" i="40"/>
  <c r="J1677" i="40"/>
  <c r="K1677" i="40"/>
  <c r="L1677" i="40"/>
  <c r="M1677" i="40"/>
  <c r="N1677" i="40"/>
  <c r="O1677" i="40"/>
  <c r="P1677" i="40"/>
  <c r="Q1677" i="40"/>
  <c r="R1677" i="40"/>
  <c r="J1678" i="40"/>
  <c r="K1678" i="40"/>
  <c r="L1678" i="40"/>
  <c r="M1678" i="40"/>
  <c r="N1678" i="40"/>
  <c r="O1678" i="40"/>
  <c r="P1678" i="40"/>
  <c r="Q1678" i="40"/>
  <c r="R1678" i="40"/>
  <c r="J1679" i="40"/>
  <c r="K1679" i="40"/>
  <c r="L1679" i="40"/>
  <c r="M1679" i="40"/>
  <c r="N1679" i="40"/>
  <c r="O1679" i="40"/>
  <c r="P1679" i="40"/>
  <c r="Q1679" i="40"/>
  <c r="R1679" i="40"/>
  <c r="J1680" i="40"/>
  <c r="K1680" i="40"/>
  <c r="L1680" i="40"/>
  <c r="M1680" i="40"/>
  <c r="N1680" i="40"/>
  <c r="O1680" i="40"/>
  <c r="P1680" i="40"/>
  <c r="Q1680" i="40"/>
  <c r="R1680" i="40"/>
  <c r="J1681" i="40"/>
  <c r="K1681" i="40"/>
  <c r="L1681" i="40"/>
  <c r="M1681" i="40"/>
  <c r="N1681" i="40"/>
  <c r="O1681" i="40"/>
  <c r="P1681" i="40"/>
  <c r="Q1681" i="40"/>
  <c r="R1681" i="40"/>
  <c r="J1682" i="40"/>
  <c r="K1682" i="40"/>
  <c r="L1682" i="40"/>
  <c r="M1682" i="40"/>
  <c r="N1682" i="40"/>
  <c r="O1682" i="40"/>
  <c r="P1682" i="40"/>
  <c r="Q1682" i="40"/>
  <c r="R1682" i="40"/>
  <c r="J1683" i="40"/>
  <c r="K1683" i="40"/>
  <c r="L1683" i="40"/>
  <c r="M1683" i="40"/>
  <c r="N1683" i="40"/>
  <c r="O1683" i="40"/>
  <c r="P1683" i="40"/>
  <c r="Q1683" i="40"/>
  <c r="R1683" i="40"/>
  <c r="J1684" i="40"/>
  <c r="K1684" i="40"/>
  <c r="L1684" i="40"/>
  <c r="M1684" i="40"/>
  <c r="N1684" i="40"/>
  <c r="O1684" i="40"/>
  <c r="P1684" i="40"/>
  <c r="Q1684" i="40"/>
  <c r="R1684" i="40"/>
  <c r="J1685" i="40"/>
  <c r="K1685" i="40"/>
  <c r="L1685" i="40"/>
  <c r="M1685" i="40"/>
  <c r="N1685" i="40"/>
  <c r="O1685" i="40"/>
  <c r="P1685" i="40"/>
  <c r="Q1685" i="40"/>
  <c r="R1685" i="40"/>
  <c r="J1686" i="40"/>
  <c r="K1686" i="40"/>
  <c r="L1686" i="40"/>
  <c r="M1686" i="40"/>
  <c r="N1686" i="40"/>
  <c r="O1686" i="40"/>
  <c r="P1686" i="40"/>
  <c r="Q1686" i="40"/>
  <c r="R1686" i="40"/>
  <c r="J1687" i="40"/>
  <c r="K1687" i="40"/>
  <c r="L1687" i="40"/>
  <c r="M1687" i="40"/>
  <c r="N1687" i="40"/>
  <c r="O1687" i="40"/>
  <c r="P1687" i="40"/>
  <c r="Q1687" i="40"/>
  <c r="R1687" i="40"/>
  <c r="J1688" i="40"/>
  <c r="K1688" i="40"/>
  <c r="L1688" i="40"/>
  <c r="M1688" i="40"/>
  <c r="N1688" i="40"/>
  <c r="O1688" i="40"/>
  <c r="P1688" i="40"/>
  <c r="Q1688" i="40"/>
  <c r="R1688" i="40"/>
  <c r="J1689" i="40"/>
  <c r="K1689" i="40"/>
  <c r="L1689" i="40"/>
  <c r="M1689" i="40"/>
  <c r="N1689" i="40"/>
  <c r="O1689" i="40"/>
  <c r="P1689" i="40"/>
  <c r="Q1689" i="40"/>
  <c r="R1689" i="40"/>
  <c r="J1690" i="40"/>
  <c r="K1690" i="40"/>
  <c r="L1690" i="40"/>
  <c r="M1690" i="40"/>
  <c r="N1690" i="40"/>
  <c r="O1690" i="40"/>
  <c r="P1690" i="40"/>
  <c r="Q1690" i="40"/>
  <c r="R1690" i="40"/>
  <c r="J1691" i="40"/>
  <c r="K1691" i="40"/>
  <c r="L1691" i="40"/>
  <c r="M1691" i="40"/>
  <c r="N1691" i="40"/>
  <c r="O1691" i="40"/>
  <c r="P1691" i="40"/>
  <c r="Q1691" i="40"/>
  <c r="R1691" i="40"/>
  <c r="J1692" i="40"/>
  <c r="K1692" i="40"/>
  <c r="L1692" i="40"/>
  <c r="M1692" i="40"/>
  <c r="N1692" i="40"/>
  <c r="O1692" i="40"/>
  <c r="P1692" i="40"/>
  <c r="Q1692" i="40"/>
  <c r="R1692" i="40"/>
  <c r="J1693" i="40"/>
  <c r="K1693" i="40"/>
  <c r="L1693" i="40"/>
  <c r="M1693" i="40"/>
  <c r="N1693" i="40"/>
  <c r="O1693" i="40"/>
  <c r="P1693" i="40"/>
  <c r="Q1693" i="40"/>
  <c r="R1693" i="40"/>
  <c r="J1694" i="40"/>
  <c r="K1694" i="40"/>
  <c r="L1694" i="40"/>
  <c r="M1694" i="40"/>
  <c r="N1694" i="40"/>
  <c r="O1694" i="40"/>
  <c r="P1694" i="40"/>
  <c r="Q1694" i="40"/>
  <c r="R1694" i="40"/>
  <c r="J1695" i="40"/>
  <c r="K1695" i="40"/>
  <c r="L1695" i="40"/>
  <c r="M1695" i="40"/>
  <c r="N1695" i="40"/>
  <c r="O1695" i="40"/>
  <c r="P1695" i="40"/>
  <c r="Q1695" i="40"/>
  <c r="R1695" i="40"/>
  <c r="J1696" i="40"/>
  <c r="K1696" i="40"/>
  <c r="L1696" i="40"/>
  <c r="M1696" i="40"/>
  <c r="N1696" i="40"/>
  <c r="O1696" i="40"/>
  <c r="P1696" i="40"/>
  <c r="Q1696" i="40"/>
  <c r="R1696" i="40"/>
  <c r="J1697" i="40"/>
  <c r="K1697" i="40"/>
  <c r="L1697" i="40"/>
  <c r="M1697" i="40"/>
  <c r="N1697" i="40"/>
  <c r="O1697" i="40"/>
  <c r="P1697" i="40"/>
  <c r="Q1697" i="40"/>
  <c r="R1697" i="40"/>
  <c r="J1698" i="40"/>
  <c r="K1698" i="40"/>
  <c r="L1698" i="40"/>
  <c r="M1698" i="40"/>
  <c r="N1698" i="40"/>
  <c r="O1698" i="40"/>
  <c r="P1698" i="40"/>
  <c r="Q1698" i="40"/>
  <c r="R1698" i="40"/>
  <c r="J1699" i="40"/>
  <c r="K1699" i="40"/>
  <c r="L1699" i="40"/>
  <c r="M1699" i="40"/>
  <c r="N1699" i="40"/>
  <c r="O1699" i="40"/>
  <c r="P1699" i="40"/>
  <c r="Q1699" i="40"/>
  <c r="R1699" i="40"/>
  <c r="J1700" i="40"/>
  <c r="K1700" i="40"/>
  <c r="L1700" i="40"/>
  <c r="M1700" i="40"/>
  <c r="N1700" i="40"/>
  <c r="O1700" i="40"/>
  <c r="P1700" i="40"/>
  <c r="Q1700" i="40"/>
  <c r="R1700" i="40"/>
  <c r="J1701" i="40"/>
  <c r="K1701" i="40"/>
  <c r="L1701" i="40"/>
  <c r="M1701" i="40"/>
  <c r="N1701" i="40"/>
  <c r="O1701" i="40"/>
  <c r="P1701" i="40"/>
  <c r="Q1701" i="40"/>
  <c r="R1701" i="40"/>
  <c r="J1702" i="40"/>
  <c r="K1702" i="40"/>
  <c r="L1702" i="40"/>
  <c r="M1702" i="40"/>
  <c r="N1702" i="40"/>
  <c r="O1702" i="40"/>
  <c r="P1702" i="40"/>
  <c r="Q1702" i="40"/>
  <c r="R1702" i="40"/>
  <c r="J1703" i="40"/>
  <c r="K1703" i="40"/>
  <c r="L1703" i="40"/>
  <c r="M1703" i="40"/>
  <c r="N1703" i="40"/>
  <c r="O1703" i="40"/>
  <c r="P1703" i="40"/>
  <c r="Q1703" i="40"/>
  <c r="R1703" i="40"/>
  <c r="J1704" i="40"/>
  <c r="K1704" i="40"/>
  <c r="L1704" i="40"/>
  <c r="M1704" i="40"/>
  <c r="N1704" i="40"/>
  <c r="O1704" i="40"/>
  <c r="P1704" i="40"/>
  <c r="Q1704" i="40"/>
  <c r="R1704" i="40"/>
  <c r="J1705" i="40"/>
  <c r="K1705" i="40"/>
  <c r="L1705" i="40"/>
  <c r="M1705" i="40"/>
  <c r="N1705" i="40"/>
  <c r="O1705" i="40"/>
  <c r="P1705" i="40"/>
  <c r="Q1705" i="40"/>
  <c r="R1705" i="40"/>
  <c r="J1706" i="40"/>
  <c r="K1706" i="40"/>
  <c r="L1706" i="40"/>
  <c r="M1706" i="40"/>
  <c r="N1706" i="40"/>
  <c r="O1706" i="40"/>
  <c r="P1706" i="40"/>
  <c r="Q1706" i="40"/>
  <c r="R1706" i="40"/>
  <c r="J1707" i="40"/>
  <c r="K1707" i="40"/>
  <c r="L1707" i="40"/>
  <c r="M1707" i="40"/>
  <c r="N1707" i="40"/>
  <c r="O1707" i="40"/>
  <c r="P1707" i="40"/>
  <c r="Q1707" i="40"/>
  <c r="R1707" i="40"/>
  <c r="J1708" i="40"/>
  <c r="K1708" i="40"/>
  <c r="L1708" i="40"/>
  <c r="M1708" i="40"/>
  <c r="N1708" i="40"/>
  <c r="O1708" i="40"/>
  <c r="P1708" i="40"/>
  <c r="Q1708" i="40"/>
  <c r="R1708" i="40"/>
  <c r="J1709" i="40"/>
  <c r="K1709" i="40"/>
  <c r="L1709" i="40"/>
  <c r="M1709" i="40"/>
  <c r="N1709" i="40"/>
  <c r="O1709" i="40"/>
  <c r="P1709" i="40"/>
  <c r="Q1709" i="40"/>
  <c r="R1709" i="40"/>
  <c r="J1710" i="40"/>
  <c r="K1710" i="40"/>
  <c r="L1710" i="40"/>
  <c r="M1710" i="40"/>
  <c r="N1710" i="40"/>
  <c r="O1710" i="40"/>
  <c r="P1710" i="40"/>
  <c r="Q1710" i="40"/>
  <c r="R1710" i="40"/>
  <c r="J1711" i="40"/>
  <c r="K1711" i="40"/>
  <c r="L1711" i="40"/>
  <c r="M1711" i="40"/>
  <c r="N1711" i="40"/>
  <c r="O1711" i="40"/>
  <c r="P1711" i="40"/>
  <c r="Q1711" i="40"/>
  <c r="R1711" i="40"/>
  <c r="J1712" i="40"/>
  <c r="K1712" i="40"/>
  <c r="L1712" i="40"/>
  <c r="M1712" i="40"/>
  <c r="N1712" i="40"/>
  <c r="O1712" i="40"/>
  <c r="P1712" i="40"/>
  <c r="Q1712" i="40"/>
  <c r="R1712" i="40"/>
  <c r="J1713" i="40"/>
  <c r="K1713" i="40"/>
  <c r="L1713" i="40"/>
  <c r="M1713" i="40"/>
  <c r="N1713" i="40"/>
  <c r="O1713" i="40"/>
  <c r="P1713" i="40"/>
  <c r="Q1713" i="40"/>
  <c r="R1713" i="40"/>
  <c r="J1714" i="40"/>
  <c r="K1714" i="40"/>
  <c r="L1714" i="40"/>
  <c r="M1714" i="40"/>
  <c r="N1714" i="40"/>
  <c r="O1714" i="40"/>
  <c r="P1714" i="40"/>
  <c r="Q1714" i="40"/>
  <c r="R1714" i="40"/>
  <c r="J1715" i="40"/>
  <c r="K1715" i="40"/>
  <c r="L1715" i="40"/>
  <c r="M1715" i="40"/>
  <c r="N1715" i="40"/>
  <c r="O1715" i="40"/>
  <c r="P1715" i="40"/>
  <c r="Q1715" i="40"/>
  <c r="R1715" i="40"/>
  <c r="J1716" i="40"/>
  <c r="K1716" i="40"/>
  <c r="L1716" i="40"/>
  <c r="M1716" i="40"/>
  <c r="N1716" i="40"/>
  <c r="O1716" i="40"/>
  <c r="P1716" i="40"/>
  <c r="Q1716" i="40"/>
  <c r="R1716" i="40"/>
  <c r="J1717" i="40"/>
  <c r="K1717" i="40"/>
  <c r="L1717" i="40"/>
  <c r="M1717" i="40"/>
  <c r="N1717" i="40"/>
  <c r="O1717" i="40"/>
  <c r="P1717" i="40"/>
  <c r="Q1717" i="40"/>
  <c r="R1717" i="40"/>
  <c r="J1718" i="40"/>
  <c r="K1718" i="40"/>
  <c r="L1718" i="40"/>
  <c r="M1718" i="40"/>
  <c r="N1718" i="40"/>
  <c r="O1718" i="40"/>
  <c r="P1718" i="40"/>
  <c r="Q1718" i="40"/>
  <c r="R1718" i="40"/>
  <c r="J1719" i="40"/>
  <c r="K1719" i="40"/>
  <c r="L1719" i="40"/>
  <c r="M1719" i="40"/>
  <c r="N1719" i="40"/>
  <c r="O1719" i="40"/>
  <c r="P1719" i="40"/>
  <c r="Q1719" i="40"/>
  <c r="R1719" i="40"/>
  <c r="J1720" i="40"/>
  <c r="K1720" i="40"/>
  <c r="L1720" i="40"/>
  <c r="M1720" i="40"/>
  <c r="N1720" i="40"/>
  <c r="O1720" i="40"/>
  <c r="P1720" i="40"/>
  <c r="Q1720" i="40"/>
  <c r="R1720" i="40"/>
  <c r="J1721" i="40"/>
  <c r="K1721" i="40"/>
  <c r="L1721" i="40"/>
  <c r="M1721" i="40"/>
  <c r="N1721" i="40"/>
  <c r="O1721" i="40"/>
  <c r="P1721" i="40"/>
  <c r="Q1721" i="40"/>
  <c r="R1721" i="40"/>
  <c r="J1722" i="40"/>
  <c r="K1722" i="40"/>
  <c r="L1722" i="40"/>
  <c r="M1722" i="40"/>
  <c r="N1722" i="40"/>
  <c r="O1722" i="40"/>
  <c r="P1722" i="40"/>
  <c r="Q1722" i="40"/>
  <c r="R1722" i="40"/>
  <c r="J1723" i="40"/>
  <c r="K1723" i="40"/>
  <c r="L1723" i="40"/>
  <c r="M1723" i="40"/>
  <c r="N1723" i="40"/>
  <c r="O1723" i="40"/>
  <c r="P1723" i="40"/>
  <c r="Q1723" i="40"/>
  <c r="R1723" i="40"/>
  <c r="J1724" i="40"/>
  <c r="K1724" i="40"/>
  <c r="L1724" i="40"/>
  <c r="M1724" i="40"/>
  <c r="N1724" i="40"/>
  <c r="O1724" i="40"/>
  <c r="P1724" i="40"/>
  <c r="Q1724" i="40"/>
  <c r="R1724" i="40"/>
  <c r="J1725" i="40"/>
  <c r="K1725" i="40"/>
  <c r="L1725" i="40"/>
  <c r="M1725" i="40"/>
  <c r="N1725" i="40"/>
  <c r="O1725" i="40"/>
  <c r="P1725" i="40"/>
  <c r="Q1725" i="40"/>
  <c r="R1725" i="40"/>
  <c r="J1726" i="40"/>
  <c r="K1726" i="40"/>
  <c r="L1726" i="40"/>
  <c r="M1726" i="40"/>
  <c r="N1726" i="40"/>
  <c r="O1726" i="40"/>
  <c r="P1726" i="40"/>
  <c r="Q1726" i="40"/>
  <c r="R1726" i="40"/>
  <c r="J1727" i="40"/>
  <c r="K1727" i="40"/>
  <c r="L1727" i="40"/>
  <c r="M1727" i="40"/>
  <c r="N1727" i="40"/>
  <c r="O1727" i="40"/>
  <c r="P1727" i="40"/>
  <c r="Q1727" i="40"/>
  <c r="R1727" i="40"/>
  <c r="J1728" i="40"/>
  <c r="K1728" i="40"/>
  <c r="L1728" i="40"/>
  <c r="M1728" i="40"/>
  <c r="N1728" i="40"/>
  <c r="O1728" i="40"/>
  <c r="P1728" i="40"/>
  <c r="Q1728" i="40"/>
  <c r="R1728" i="40"/>
  <c r="J1729" i="40"/>
  <c r="K1729" i="40"/>
  <c r="L1729" i="40"/>
  <c r="M1729" i="40"/>
  <c r="N1729" i="40"/>
  <c r="O1729" i="40"/>
  <c r="P1729" i="40"/>
  <c r="Q1729" i="40"/>
  <c r="R1729" i="40"/>
  <c r="J1730" i="40"/>
  <c r="K1730" i="40"/>
  <c r="L1730" i="40"/>
  <c r="M1730" i="40"/>
  <c r="N1730" i="40"/>
  <c r="O1730" i="40"/>
  <c r="P1730" i="40"/>
  <c r="Q1730" i="40"/>
  <c r="R1730" i="40"/>
  <c r="J1731" i="40"/>
  <c r="K1731" i="40"/>
  <c r="L1731" i="40"/>
  <c r="M1731" i="40"/>
  <c r="N1731" i="40"/>
  <c r="O1731" i="40"/>
  <c r="P1731" i="40"/>
  <c r="Q1731" i="40"/>
  <c r="R1731" i="40"/>
  <c r="J1732" i="40"/>
  <c r="K1732" i="40"/>
  <c r="L1732" i="40"/>
  <c r="M1732" i="40"/>
  <c r="N1732" i="40"/>
  <c r="O1732" i="40"/>
  <c r="P1732" i="40"/>
  <c r="Q1732" i="40"/>
  <c r="R1732" i="40"/>
  <c r="J1733" i="40"/>
  <c r="K1733" i="40"/>
  <c r="L1733" i="40"/>
  <c r="M1733" i="40"/>
  <c r="N1733" i="40"/>
  <c r="O1733" i="40"/>
  <c r="P1733" i="40"/>
  <c r="Q1733" i="40"/>
  <c r="R1733" i="40"/>
  <c r="J1734" i="40"/>
  <c r="K1734" i="40"/>
  <c r="L1734" i="40"/>
  <c r="M1734" i="40"/>
  <c r="N1734" i="40"/>
  <c r="O1734" i="40"/>
  <c r="P1734" i="40"/>
  <c r="Q1734" i="40"/>
  <c r="R1734" i="40"/>
  <c r="J1735" i="40"/>
  <c r="K1735" i="40"/>
  <c r="L1735" i="40"/>
  <c r="M1735" i="40"/>
  <c r="N1735" i="40"/>
  <c r="O1735" i="40"/>
  <c r="P1735" i="40"/>
  <c r="Q1735" i="40"/>
  <c r="R1735" i="40"/>
  <c r="J1736" i="40"/>
  <c r="K1736" i="40"/>
  <c r="L1736" i="40"/>
  <c r="M1736" i="40"/>
  <c r="N1736" i="40"/>
  <c r="O1736" i="40"/>
  <c r="P1736" i="40"/>
  <c r="Q1736" i="40"/>
  <c r="R1736" i="40"/>
  <c r="J1737" i="40"/>
  <c r="K1737" i="40"/>
  <c r="L1737" i="40"/>
  <c r="M1737" i="40"/>
  <c r="N1737" i="40"/>
  <c r="O1737" i="40"/>
  <c r="P1737" i="40"/>
  <c r="Q1737" i="40"/>
  <c r="R1737" i="40"/>
  <c r="J1738" i="40"/>
  <c r="K1738" i="40"/>
  <c r="L1738" i="40"/>
  <c r="M1738" i="40"/>
  <c r="N1738" i="40"/>
  <c r="O1738" i="40"/>
  <c r="P1738" i="40"/>
  <c r="Q1738" i="40"/>
  <c r="R1738" i="40"/>
  <c r="J1739" i="40"/>
  <c r="K1739" i="40"/>
  <c r="L1739" i="40"/>
  <c r="M1739" i="40"/>
  <c r="N1739" i="40"/>
  <c r="O1739" i="40"/>
  <c r="P1739" i="40"/>
  <c r="Q1739" i="40"/>
  <c r="R1739" i="40"/>
  <c r="J1740" i="40"/>
  <c r="K1740" i="40"/>
  <c r="L1740" i="40"/>
  <c r="M1740" i="40"/>
  <c r="N1740" i="40"/>
  <c r="O1740" i="40"/>
  <c r="P1740" i="40"/>
  <c r="Q1740" i="40"/>
  <c r="R1740" i="40"/>
  <c r="J1741" i="40"/>
  <c r="K1741" i="40"/>
  <c r="L1741" i="40"/>
  <c r="M1741" i="40"/>
  <c r="N1741" i="40"/>
  <c r="O1741" i="40"/>
  <c r="P1741" i="40"/>
  <c r="Q1741" i="40"/>
  <c r="R1741" i="40"/>
  <c r="J1742" i="40"/>
  <c r="K1742" i="40"/>
  <c r="L1742" i="40"/>
  <c r="M1742" i="40"/>
  <c r="N1742" i="40"/>
  <c r="O1742" i="40"/>
  <c r="P1742" i="40"/>
  <c r="Q1742" i="40"/>
  <c r="R1742" i="40"/>
  <c r="J1743" i="40"/>
  <c r="K1743" i="40"/>
  <c r="L1743" i="40"/>
  <c r="M1743" i="40"/>
  <c r="N1743" i="40"/>
  <c r="O1743" i="40"/>
  <c r="P1743" i="40"/>
  <c r="Q1743" i="40"/>
  <c r="R1743" i="40"/>
  <c r="J1744" i="40"/>
  <c r="K1744" i="40"/>
  <c r="L1744" i="40"/>
  <c r="M1744" i="40"/>
  <c r="N1744" i="40"/>
  <c r="O1744" i="40"/>
  <c r="P1744" i="40"/>
  <c r="Q1744" i="40"/>
  <c r="R1744" i="40"/>
  <c r="J1745" i="40"/>
  <c r="K1745" i="40"/>
  <c r="L1745" i="40"/>
  <c r="M1745" i="40"/>
  <c r="N1745" i="40"/>
  <c r="O1745" i="40"/>
  <c r="P1745" i="40"/>
  <c r="Q1745" i="40"/>
  <c r="R1745" i="40"/>
  <c r="J1746" i="40"/>
  <c r="K1746" i="40"/>
  <c r="L1746" i="40"/>
  <c r="M1746" i="40"/>
  <c r="N1746" i="40"/>
  <c r="O1746" i="40"/>
  <c r="P1746" i="40"/>
  <c r="Q1746" i="40"/>
  <c r="R1746" i="40"/>
  <c r="J1747" i="40"/>
  <c r="K1747" i="40"/>
  <c r="L1747" i="40"/>
  <c r="M1747" i="40"/>
  <c r="N1747" i="40"/>
  <c r="O1747" i="40"/>
  <c r="P1747" i="40"/>
  <c r="Q1747" i="40"/>
  <c r="R1747" i="40"/>
  <c r="J1748" i="40"/>
  <c r="K1748" i="40"/>
  <c r="L1748" i="40"/>
  <c r="M1748" i="40"/>
  <c r="N1748" i="40"/>
  <c r="O1748" i="40"/>
  <c r="P1748" i="40"/>
  <c r="Q1748" i="40"/>
  <c r="R1748" i="40"/>
  <c r="J1749" i="40"/>
  <c r="K1749" i="40"/>
  <c r="L1749" i="40"/>
  <c r="M1749" i="40"/>
  <c r="N1749" i="40"/>
  <c r="O1749" i="40"/>
  <c r="P1749" i="40"/>
  <c r="Q1749" i="40"/>
  <c r="R1749" i="40"/>
  <c r="J1750" i="40"/>
  <c r="K1750" i="40"/>
  <c r="L1750" i="40"/>
  <c r="M1750" i="40"/>
  <c r="N1750" i="40"/>
  <c r="O1750" i="40"/>
  <c r="P1750" i="40"/>
  <c r="Q1750" i="40"/>
  <c r="R1750" i="40"/>
  <c r="J1751" i="40"/>
  <c r="K1751" i="40"/>
  <c r="L1751" i="40"/>
  <c r="M1751" i="40"/>
  <c r="N1751" i="40"/>
  <c r="O1751" i="40"/>
  <c r="P1751" i="40"/>
  <c r="Q1751" i="40"/>
  <c r="R1751" i="40"/>
  <c r="J1752" i="40"/>
  <c r="K1752" i="40"/>
  <c r="L1752" i="40"/>
  <c r="M1752" i="40"/>
  <c r="N1752" i="40"/>
  <c r="O1752" i="40"/>
  <c r="P1752" i="40"/>
  <c r="Q1752" i="40"/>
  <c r="R1752" i="40"/>
  <c r="J1753" i="40"/>
  <c r="K1753" i="40"/>
  <c r="L1753" i="40"/>
  <c r="M1753" i="40"/>
  <c r="N1753" i="40"/>
  <c r="O1753" i="40"/>
  <c r="P1753" i="40"/>
  <c r="Q1753" i="40"/>
  <c r="R1753" i="40"/>
  <c r="J1754" i="40"/>
  <c r="K1754" i="40"/>
  <c r="L1754" i="40"/>
  <c r="M1754" i="40"/>
  <c r="N1754" i="40"/>
  <c r="O1754" i="40"/>
  <c r="P1754" i="40"/>
  <c r="Q1754" i="40"/>
  <c r="R1754" i="40"/>
  <c r="J1755" i="40"/>
  <c r="K1755" i="40"/>
  <c r="L1755" i="40"/>
  <c r="M1755" i="40"/>
  <c r="N1755" i="40"/>
  <c r="O1755" i="40"/>
  <c r="P1755" i="40"/>
  <c r="Q1755" i="40"/>
  <c r="R1755" i="40"/>
  <c r="J1756" i="40"/>
  <c r="K1756" i="40"/>
  <c r="L1756" i="40"/>
  <c r="M1756" i="40"/>
  <c r="N1756" i="40"/>
  <c r="O1756" i="40"/>
  <c r="P1756" i="40"/>
  <c r="Q1756" i="40"/>
  <c r="R1756" i="40"/>
  <c r="J1757" i="40"/>
  <c r="K1757" i="40"/>
  <c r="L1757" i="40"/>
  <c r="M1757" i="40"/>
  <c r="N1757" i="40"/>
  <c r="O1757" i="40"/>
  <c r="P1757" i="40"/>
  <c r="Q1757" i="40"/>
  <c r="R1757" i="40"/>
  <c r="J1758" i="40"/>
  <c r="K1758" i="40"/>
  <c r="L1758" i="40"/>
  <c r="M1758" i="40"/>
  <c r="N1758" i="40"/>
  <c r="O1758" i="40"/>
  <c r="P1758" i="40"/>
  <c r="Q1758" i="40"/>
  <c r="R1758" i="40"/>
  <c r="J1759" i="40"/>
  <c r="K1759" i="40"/>
  <c r="L1759" i="40"/>
  <c r="M1759" i="40"/>
  <c r="N1759" i="40"/>
  <c r="O1759" i="40"/>
  <c r="P1759" i="40"/>
  <c r="Q1759" i="40"/>
  <c r="R1759" i="40"/>
  <c r="J1760" i="40"/>
  <c r="K1760" i="40"/>
  <c r="L1760" i="40"/>
  <c r="M1760" i="40"/>
  <c r="N1760" i="40"/>
  <c r="O1760" i="40"/>
  <c r="P1760" i="40"/>
  <c r="Q1760" i="40"/>
  <c r="R1760" i="40"/>
  <c r="J1761" i="40"/>
  <c r="K1761" i="40"/>
  <c r="L1761" i="40"/>
  <c r="M1761" i="40"/>
  <c r="N1761" i="40"/>
  <c r="O1761" i="40"/>
  <c r="P1761" i="40"/>
  <c r="Q1761" i="40"/>
  <c r="R1761" i="40"/>
  <c r="J1762" i="40"/>
  <c r="K1762" i="40"/>
  <c r="L1762" i="40"/>
  <c r="M1762" i="40"/>
  <c r="N1762" i="40"/>
  <c r="O1762" i="40"/>
  <c r="P1762" i="40"/>
  <c r="Q1762" i="40"/>
  <c r="R1762" i="40"/>
  <c r="J1763" i="40"/>
  <c r="K1763" i="40"/>
  <c r="L1763" i="40"/>
  <c r="M1763" i="40"/>
  <c r="N1763" i="40"/>
  <c r="O1763" i="40"/>
  <c r="P1763" i="40"/>
  <c r="Q1763" i="40"/>
  <c r="R1763" i="40"/>
  <c r="J1764" i="40"/>
  <c r="K1764" i="40"/>
  <c r="L1764" i="40"/>
  <c r="M1764" i="40"/>
  <c r="N1764" i="40"/>
  <c r="O1764" i="40"/>
  <c r="P1764" i="40"/>
  <c r="Q1764" i="40"/>
  <c r="R1764" i="40"/>
  <c r="J1765" i="40"/>
  <c r="K1765" i="40"/>
  <c r="L1765" i="40"/>
  <c r="M1765" i="40"/>
  <c r="N1765" i="40"/>
  <c r="O1765" i="40"/>
  <c r="P1765" i="40"/>
  <c r="Q1765" i="40"/>
  <c r="R1765" i="40"/>
  <c r="J1766" i="40"/>
  <c r="K1766" i="40"/>
  <c r="L1766" i="40"/>
  <c r="M1766" i="40"/>
  <c r="N1766" i="40"/>
  <c r="O1766" i="40"/>
  <c r="P1766" i="40"/>
  <c r="Q1766" i="40"/>
  <c r="R1766" i="40"/>
  <c r="J1767" i="40"/>
  <c r="K1767" i="40"/>
  <c r="L1767" i="40"/>
  <c r="M1767" i="40"/>
  <c r="N1767" i="40"/>
  <c r="O1767" i="40"/>
  <c r="P1767" i="40"/>
  <c r="Q1767" i="40"/>
  <c r="R1767" i="40"/>
  <c r="J1768" i="40"/>
  <c r="K1768" i="40"/>
  <c r="L1768" i="40"/>
  <c r="M1768" i="40"/>
  <c r="N1768" i="40"/>
  <c r="O1768" i="40"/>
  <c r="P1768" i="40"/>
  <c r="Q1768" i="40"/>
  <c r="R1768" i="40"/>
  <c r="J1769" i="40"/>
  <c r="K1769" i="40"/>
  <c r="L1769" i="40"/>
  <c r="M1769" i="40"/>
  <c r="N1769" i="40"/>
  <c r="O1769" i="40"/>
  <c r="P1769" i="40"/>
  <c r="Q1769" i="40"/>
  <c r="R1769" i="40"/>
  <c r="J1770" i="40"/>
  <c r="K1770" i="40"/>
  <c r="L1770" i="40"/>
  <c r="M1770" i="40"/>
  <c r="N1770" i="40"/>
  <c r="O1770" i="40"/>
  <c r="P1770" i="40"/>
  <c r="Q1770" i="40"/>
  <c r="R1770" i="40"/>
  <c r="J1771" i="40"/>
  <c r="K1771" i="40"/>
  <c r="L1771" i="40"/>
  <c r="M1771" i="40"/>
  <c r="N1771" i="40"/>
  <c r="O1771" i="40"/>
  <c r="P1771" i="40"/>
  <c r="Q1771" i="40"/>
  <c r="R1771" i="40"/>
  <c r="J1772" i="40"/>
  <c r="K1772" i="40"/>
  <c r="L1772" i="40"/>
  <c r="M1772" i="40"/>
  <c r="N1772" i="40"/>
  <c r="O1772" i="40"/>
  <c r="P1772" i="40"/>
  <c r="Q1772" i="40"/>
  <c r="R1772" i="40"/>
  <c r="J1773" i="40"/>
  <c r="K1773" i="40"/>
  <c r="L1773" i="40"/>
  <c r="M1773" i="40"/>
  <c r="N1773" i="40"/>
  <c r="O1773" i="40"/>
  <c r="P1773" i="40"/>
  <c r="Q1773" i="40"/>
  <c r="R1773" i="40"/>
  <c r="J1774" i="40"/>
  <c r="K1774" i="40"/>
  <c r="L1774" i="40"/>
  <c r="M1774" i="40"/>
  <c r="N1774" i="40"/>
  <c r="O1774" i="40"/>
  <c r="P1774" i="40"/>
  <c r="Q1774" i="40"/>
  <c r="R1774" i="40"/>
  <c r="J1775" i="40"/>
  <c r="K1775" i="40"/>
  <c r="L1775" i="40"/>
  <c r="M1775" i="40"/>
  <c r="N1775" i="40"/>
  <c r="O1775" i="40"/>
  <c r="P1775" i="40"/>
  <c r="Q1775" i="40"/>
  <c r="R1775" i="40"/>
  <c r="J1776" i="40"/>
  <c r="K1776" i="40"/>
  <c r="L1776" i="40"/>
  <c r="M1776" i="40"/>
  <c r="N1776" i="40"/>
  <c r="O1776" i="40"/>
  <c r="P1776" i="40"/>
  <c r="Q1776" i="40"/>
  <c r="R1776" i="40"/>
  <c r="J1777" i="40"/>
  <c r="K1777" i="40"/>
  <c r="L1777" i="40"/>
  <c r="M1777" i="40"/>
  <c r="N1777" i="40"/>
  <c r="O1777" i="40"/>
  <c r="P1777" i="40"/>
  <c r="Q1777" i="40"/>
  <c r="R1777" i="40"/>
  <c r="J1778" i="40"/>
  <c r="K1778" i="40"/>
  <c r="L1778" i="40"/>
  <c r="M1778" i="40"/>
  <c r="N1778" i="40"/>
  <c r="O1778" i="40"/>
  <c r="P1778" i="40"/>
  <c r="Q1778" i="40"/>
  <c r="R1778" i="40"/>
  <c r="J1779" i="40"/>
  <c r="K1779" i="40"/>
  <c r="L1779" i="40"/>
  <c r="M1779" i="40"/>
  <c r="N1779" i="40"/>
  <c r="O1779" i="40"/>
  <c r="P1779" i="40"/>
  <c r="Q1779" i="40"/>
  <c r="R1779" i="40"/>
  <c r="J1780" i="40"/>
  <c r="K1780" i="40"/>
  <c r="L1780" i="40"/>
  <c r="M1780" i="40"/>
  <c r="N1780" i="40"/>
  <c r="O1780" i="40"/>
  <c r="P1780" i="40"/>
  <c r="Q1780" i="40"/>
  <c r="R1780" i="40"/>
  <c r="J1781" i="40"/>
  <c r="K1781" i="40"/>
  <c r="L1781" i="40"/>
  <c r="M1781" i="40"/>
  <c r="N1781" i="40"/>
  <c r="O1781" i="40"/>
  <c r="P1781" i="40"/>
  <c r="Q1781" i="40"/>
  <c r="R1781" i="40"/>
  <c r="J1782" i="40"/>
  <c r="K1782" i="40"/>
  <c r="L1782" i="40"/>
  <c r="M1782" i="40"/>
  <c r="N1782" i="40"/>
  <c r="O1782" i="40"/>
  <c r="P1782" i="40"/>
  <c r="Q1782" i="40"/>
  <c r="R1782" i="40"/>
  <c r="J1783" i="40"/>
  <c r="K1783" i="40"/>
  <c r="L1783" i="40"/>
  <c r="M1783" i="40"/>
  <c r="N1783" i="40"/>
  <c r="O1783" i="40"/>
  <c r="P1783" i="40"/>
  <c r="Q1783" i="40"/>
  <c r="R1783" i="40"/>
  <c r="J1784" i="40"/>
  <c r="K1784" i="40"/>
  <c r="L1784" i="40"/>
  <c r="M1784" i="40"/>
  <c r="N1784" i="40"/>
  <c r="O1784" i="40"/>
  <c r="P1784" i="40"/>
  <c r="Q1784" i="40"/>
  <c r="R1784" i="40"/>
  <c r="J1785" i="40"/>
  <c r="K1785" i="40"/>
  <c r="L1785" i="40"/>
  <c r="M1785" i="40"/>
  <c r="N1785" i="40"/>
  <c r="O1785" i="40"/>
  <c r="P1785" i="40"/>
  <c r="Q1785" i="40"/>
  <c r="R1785" i="40"/>
  <c r="J1786" i="40"/>
  <c r="K1786" i="40"/>
  <c r="L1786" i="40"/>
  <c r="M1786" i="40"/>
  <c r="N1786" i="40"/>
  <c r="O1786" i="40"/>
  <c r="P1786" i="40"/>
  <c r="Q1786" i="40"/>
  <c r="R1786" i="40"/>
  <c r="J1787" i="40"/>
  <c r="K1787" i="40"/>
  <c r="L1787" i="40"/>
  <c r="M1787" i="40"/>
  <c r="N1787" i="40"/>
  <c r="O1787" i="40"/>
  <c r="P1787" i="40"/>
  <c r="Q1787" i="40"/>
  <c r="R1787" i="40"/>
  <c r="J1788" i="40"/>
  <c r="K1788" i="40"/>
  <c r="L1788" i="40"/>
  <c r="M1788" i="40"/>
  <c r="N1788" i="40"/>
  <c r="O1788" i="40"/>
  <c r="P1788" i="40"/>
  <c r="Q1788" i="40"/>
  <c r="R1788" i="40"/>
  <c r="J1789" i="40"/>
  <c r="K1789" i="40"/>
  <c r="L1789" i="40"/>
  <c r="M1789" i="40"/>
  <c r="N1789" i="40"/>
  <c r="O1789" i="40"/>
  <c r="P1789" i="40"/>
  <c r="Q1789" i="40"/>
  <c r="R1789" i="40"/>
  <c r="J1790" i="40"/>
  <c r="K1790" i="40"/>
  <c r="L1790" i="40"/>
  <c r="M1790" i="40"/>
  <c r="N1790" i="40"/>
  <c r="O1790" i="40"/>
  <c r="P1790" i="40"/>
  <c r="Q1790" i="40"/>
  <c r="R1790" i="40"/>
  <c r="J1791" i="40"/>
  <c r="K1791" i="40"/>
  <c r="L1791" i="40"/>
  <c r="M1791" i="40"/>
  <c r="N1791" i="40"/>
  <c r="O1791" i="40"/>
  <c r="P1791" i="40"/>
  <c r="Q1791" i="40"/>
  <c r="R1791" i="40"/>
  <c r="J1792" i="40"/>
  <c r="K1792" i="40"/>
  <c r="L1792" i="40"/>
  <c r="M1792" i="40"/>
  <c r="N1792" i="40"/>
  <c r="O1792" i="40"/>
  <c r="P1792" i="40"/>
  <c r="Q1792" i="40"/>
  <c r="R1792" i="40"/>
  <c r="J1793" i="40"/>
  <c r="K1793" i="40"/>
  <c r="L1793" i="40"/>
  <c r="M1793" i="40"/>
  <c r="N1793" i="40"/>
  <c r="O1793" i="40"/>
  <c r="P1793" i="40"/>
  <c r="Q1793" i="40"/>
  <c r="R1793" i="40"/>
  <c r="J1794" i="40"/>
  <c r="K1794" i="40"/>
  <c r="L1794" i="40"/>
  <c r="M1794" i="40"/>
  <c r="N1794" i="40"/>
  <c r="O1794" i="40"/>
  <c r="P1794" i="40"/>
  <c r="Q1794" i="40"/>
  <c r="R1794" i="40"/>
  <c r="J1795" i="40"/>
  <c r="K1795" i="40"/>
  <c r="L1795" i="40"/>
  <c r="M1795" i="40"/>
  <c r="N1795" i="40"/>
  <c r="O1795" i="40"/>
  <c r="P1795" i="40"/>
  <c r="Q1795" i="40"/>
  <c r="R1795" i="40"/>
  <c r="J1796" i="40"/>
  <c r="K1796" i="40"/>
  <c r="L1796" i="40"/>
  <c r="M1796" i="40"/>
  <c r="N1796" i="40"/>
  <c r="O1796" i="40"/>
  <c r="P1796" i="40"/>
  <c r="Q1796" i="40"/>
  <c r="R1796" i="40"/>
  <c r="J1797" i="40"/>
  <c r="K1797" i="40"/>
  <c r="L1797" i="40"/>
  <c r="M1797" i="40"/>
  <c r="N1797" i="40"/>
  <c r="O1797" i="40"/>
  <c r="P1797" i="40"/>
  <c r="Q1797" i="40"/>
  <c r="R1797" i="40"/>
  <c r="J1798" i="40"/>
  <c r="K1798" i="40"/>
  <c r="L1798" i="40"/>
  <c r="M1798" i="40"/>
  <c r="N1798" i="40"/>
  <c r="O1798" i="40"/>
  <c r="P1798" i="40"/>
  <c r="Q1798" i="40"/>
  <c r="R1798" i="40"/>
  <c r="J1799" i="40"/>
  <c r="K1799" i="40"/>
  <c r="L1799" i="40"/>
  <c r="M1799" i="40"/>
  <c r="N1799" i="40"/>
  <c r="O1799" i="40"/>
  <c r="P1799" i="40"/>
  <c r="Q1799" i="40"/>
  <c r="R1799" i="40"/>
  <c r="J1800" i="40"/>
  <c r="K1800" i="40"/>
  <c r="L1800" i="40"/>
  <c r="M1800" i="40"/>
  <c r="N1800" i="40"/>
  <c r="O1800" i="40"/>
  <c r="P1800" i="40"/>
  <c r="Q1800" i="40"/>
  <c r="R1800" i="40"/>
  <c r="J1801" i="40"/>
  <c r="K1801" i="40"/>
  <c r="L1801" i="40"/>
  <c r="M1801" i="40"/>
  <c r="N1801" i="40"/>
  <c r="O1801" i="40"/>
  <c r="P1801" i="40"/>
  <c r="Q1801" i="40"/>
  <c r="R1801" i="40"/>
  <c r="J1802" i="40"/>
  <c r="K1802" i="40"/>
  <c r="L1802" i="40"/>
  <c r="M1802" i="40"/>
  <c r="N1802" i="40"/>
  <c r="O1802" i="40"/>
  <c r="P1802" i="40"/>
  <c r="Q1802" i="40"/>
  <c r="R1802" i="40"/>
  <c r="J1803" i="40"/>
  <c r="K1803" i="40"/>
  <c r="L1803" i="40"/>
  <c r="M1803" i="40"/>
  <c r="N1803" i="40"/>
  <c r="O1803" i="40"/>
  <c r="P1803" i="40"/>
  <c r="Q1803" i="40"/>
  <c r="R1803" i="40"/>
  <c r="J1804" i="40"/>
  <c r="K1804" i="40"/>
  <c r="L1804" i="40"/>
  <c r="M1804" i="40"/>
  <c r="N1804" i="40"/>
  <c r="O1804" i="40"/>
  <c r="P1804" i="40"/>
  <c r="Q1804" i="40"/>
  <c r="R1804" i="40"/>
  <c r="J1805" i="40"/>
  <c r="K1805" i="40"/>
  <c r="L1805" i="40"/>
  <c r="M1805" i="40"/>
  <c r="N1805" i="40"/>
  <c r="O1805" i="40"/>
  <c r="P1805" i="40"/>
  <c r="Q1805" i="40"/>
  <c r="R1805" i="40"/>
  <c r="J1806" i="40"/>
  <c r="K1806" i="40"/>
  <c r="L1806" i="40"/>
  <c r="M1806" i="40"/>
  <c r="N1806" i="40"/>
  <c r="O1806" i="40"/>
  <c r="P1806" i="40"/>
  <c r="Q1806" i="40"/>
  <c r="R1806" i="40"/>
  <c r="J1807" i="40"/>
  <c r="K1807" i="40"/>
  <c r="L1807" i="40"/>
  <c r="M1807" i="40"/>
  <c r="N1807" i="40"/>
  <c r="O1807" i="40"/>
  <c r="P1807" i="40"/>
  <c r="Q1807" i="40"/>
  <c r="R1807" i="40"/>
  <c r="J1808" i="40"/>
  <c r="K1808" i="40"/>
  <c r="L1808" i="40"/>
  <c r="M1808" i="40"/>
  <c r="N1808" i="40"/>
  <c r="O1808" i="40"/>
  <c r="P1808" i="40"/>
  <c r="Q1808" i="40"/>
  <c r="R1808" i="40"/>
  <c r="J1809" i="40"/>
  <c r="K1809" i="40"/>
  <c r="L1809" i="40"/>
  <c r="M1809" i="40"/>
  <c r="N1809" i="40"/>
  <c r="O1809" i="40"/>
  <c r="P1809" i="40"/>
  <c r="Q1809" i="40"/>
  <c r="R1809" i="40"/>
  <c r="J1810" i="40"/>
  <c r="K1810" i="40"/>
  <c r="L1810" i="40"/>
  <c r="M1810" i="40"/>
  <c r="N1810" i="40"/>
  <c r="O1810" i="40"/>
  <c r="P1810" i="40"/>
  <c r="Q1810" i="40"/>
  <c r="R1810" i="40"/>
  <c r="J1811" i="40"/>
  <c r="K1811" i="40"/>
  <c r="L1811" i="40"/>
  <c r="M1811" i="40"/>
  <c r="N1811" i="40"/>
  <c r="O1811" i="40"/>
  <c r="P1811" i="40"/>
  <c r="Q1811" i="40"/>
  <c r="R1811" i="40"/>
  <c r="J1812" i="40"/>
  <c r="K1812" i="40"/>
  <c r="L1812" i="40"/>
  <c r="M1812" i="40"/>
  <c r="N1812" i="40"/>
  <c r="O1812" i="40"/>
  <c r="P1812" i="40"/>
  <c r="Q1812" i="40"/>
  <c r="R1812" i="40"/>
  <c r="J1813" i="40"/>
  <c r="K1813" i="40"/>
  <c r="L1813" i="40"/>
  <c r="M1813" i="40"/>
  <c r="N1813" i="40"/>
  <c r="O1813" i="40"/>
  <c r="P1813" i="40"/>
  <c r="Q1813" i="40"/>
  <c r="R1813" i="40"/>
  <c r="J1814" i="40"/>
  <c r="K1814" i="40"/>
  <c r="L1814" i="40"/>
  <c r="M1814" i="40"/>
  <c r="N1814" i="40"/>
  <c r="O1814" i="40"/>
  <c r="P1814" i="40"/>
  <c r="Q1814" i="40"/>
  <c r="R1814" i="40"/>
  <c r="J1815" i="40"/>
  <c r="K1815" i="40"/>
  <c r="L1815" i="40"/>
  <c r="M1815" i="40"/>
  <c r="N1815" i="40"/>
  <c r="O1815" i="40"/>
  <c r="P1815" i="40"/>
  <c r="Q1815" i="40"/>
  <c r="R1815" i="40"/>
  <c r="J1816" i="40"/>
  <c r="K1816" i="40"/>
  <c r="L1816" i="40"/>
  <c r="M1816" i="40"/>
  <c r="N1816" i="40"/>
  <c r="O1816" i="40"/>
  <c r="P1816" i="40"/>
  <c r="Q1816" i="40"/>
  <c r="R1816" i="40"/>
  <c r="J1817" i="40"/>
  <c r="K1817" i="40"/>
  <c r="L1817" i="40"/>
  <c r="M1817" i="40"/>
  <c r="N1817" i="40"/>
  <c r="O1817" i="40"/>
  <c r="P1817" i="40"/>
  <c r="Q1817" i="40"/>
  <c r="R1817" i="40"/>
  <c r="J1818" i="40"/>
  <c r="K1818" i="40"/>
  <c r="L1818" i="40"/>
  <c r="M1818" i="40"/>
  <c r="N1818" i="40"/>
  <c r="O1818" i="40"/>
  <c r="P1818" i="40"/>
  <c r="Q1818" i="40"/>
  <c r="R1818" i="40"/>
  <c r="J1819" i="40"/>
  <c r="K1819" i="40"/>
  <c r="L1819" i="40"/>
  <c r="M1819" i="40"/>
  <c r="N1819" i="40"/>
  <c r="O1819" i="40"/>
  <c r="P1819" i="40"/>
  <c r="Q1819" i="40"/>
  <c r="R1819" i="40"/>
  <c r="J1820" i="40"/>
  <c r="K1820" i="40"/>
  <c r="L1820" i="40"/>
  <c r="M1820" i="40"/>
  <c r="N1820" i="40"/>
  <c r="O1820" i="40"/>
  <c r="P1820" i="40"/>
  <c r="Q1820" i="40"/>
  <c r="R1820" i="40"/>
  <c r="J1821" i="40"/>
  <c r="K1821" i="40"/>
  <c r="L1821" i="40"/>
  <c r="M1821" i="40"/>
  <c r="N1821" i="40"/>
  <c r="O1821" i="40"/>
  <c r="P1821" i="40"/>
  <c r="Q1821" i="40"/>
  <c r="R1821" i="40"/>
  <c r="J1822" i="40"/>
  <c r="K1822" i="40"/>
  <c r="L1822" i="40"/>
  <c r="M1822" i="40"/>
  <c r="N1822" i="40"/>
  <c r="O1822" i="40"/>
  <c r="P1822" i="40"/>
  <c r="Q1822" i="40"/>
  <c r="R1822" i="40"/>
  <c r="J1823" i="40"/>
  <c r="K1823" i="40"/>
  <c r="L1823" i="40"/>
  <c r="M1823" i="40"/>
  <c r="N1823" i="40"/>
  <c r="O1823" i="40"/>
  <c r="P1823" i="40"/>
  <c r="Q1823" i="40"/>
  <c r="R1823" i="40"/>
  <c r="J1824" i="40"/>
  <c r="K1824" i="40"/>
  <c r="L1824" i="40"/>
  <c r="M1824" i="40"/>
  <c r="N1824" i="40"/>
  <c r="O1824" i="40"/>
  <c r="P1824" i="40"/>
  <c r="Q1824" i="40"/>
  <c r="R1824" i="40"/>
  <c r="J1825" i="40"/>
  <c r="K1825" i="40"/>
  <c r="L1825" i="40"/>
  <c r="M1825" i="40"/>
  <c r="N1825" i="40"/>
  <c r="O1825" i="40"/>
  <c r="P1825" i="40"/>
  <c r="Q1825" i="40"/>
  <c r="R1825" i="40"/>
  <c r="J1826" i="40"/>
  <c r="K1826" i="40"/>
  <c r="L1826" i="40"/>
  <c r="M1826" i="40"/>
  <c r="N1826" i="40"/>
  <c r="O1826" i="40"/>
  <c r="P1826" i="40"/>
  <c r="Q1826" i="40"/>
  <c r="R1826" i="40"/>
  <c r="J1827" i="40"/>
  <c r="K1827" i="40"/>
  <c r="L1827" i="40"/>
  <c r="M1827" i="40"/>
  <c r="N1827" i="40"/>
  <c r="O1827" i="40"/>
  <c r="P1827" i="40"/>
  <c r="Q1827" i="40"/>
  <c r="R1827" i="40"/>
  <c r="J1828" i="40"/>
  <c r="K1828" i="40"/>
  <c r="L1828" i="40"/>
  <c r="M1828" i="40"/>
  <c r="N1828" i="40"/>
  <c r="O1828" i="40"/>
  <c r="P1828" i="40"/>
  <c r="Q1828" i="40"/>
  <c r="R1828" i="40"/>
  <c r="J1829" i="40"/>
  <c r="K1829" i="40"/>
  <c r="L1829" i="40"/>
  <c r="M1829" i="40"/>
  <c r="N1829" i="40"/>
  <c r="O1829" i="40"/>
  <c r="P1829" i="40"/>
  <c r="Q1829" i="40"/>
  <c r="R1829" i="40"/>
  <c r="J1830" i="40"/>
  <c r="K1830" i="40"/>
  <c r="L1830" i="40"/>
  <c r="M1830" i="40"/>
  <c r="N1830" i="40"/>
  <c r="O1830" i="40"/>
  <c r="P1830" i="40"/>
  <c r="Q1830" i="40"/>
  <c r="R1830" i="40"/>
  <c r="J1831" i="40"/>
  <c r="K1831" i="40"/>
  <c r="L1831" i="40"/>
  <c r="M1831" i="40"/>
  <c r="N1831" i="40"/>
  <c r="O1831" i="40"/>
  <c r="P1831" i="40"/>
  <c r="Q1831" i="40"/>
  <c r="R1831" i="40"/>
  <c r="J1832" i="40"/>
  <c r="K1832" i="40"/>
  <c r="L1832" i="40"/>
  <c r="M1832" i="40"/>
  <c r="N1832" i="40"/>
  <c r="O1832" i="40"/>
  <c r="P1832" i="40"/>
  <c r="Q1832" i="40"/>
  <c r="R1832" i="40"/>
  <c r="J1833" i="40"/>
  <c r="K1833" i="40"/>
  <c r="L1833" i="40"/>
  <c r="M1833" i="40"/>
  <c r="N1833" i="40"/>
  <c r="O1833" i="40"/>
  <c r="P1833" i="40"/>
  <c r="Q1833" i="40"/>
  <c r="R1833" i="40"/>
  <c r="J1834" i="40"/>
  <c r="K1834" i="40"/>
  <c r="L1834" i="40"/>
  <c r="M1834" i="40"/>
  <c r="N1834" i="40"/>
  <c r="O1834" i="40"/>
  <c r="P1834" i="40"/>
  <c r="Q1834" i="40"/>
  <c r="R1834" i="40"/>
  <c r="J1835" i="40"/>
  <c r="K1835" i="40"/>
  <c r="L1835" i="40"/>
  <c r="M1835" i="40"/>
  <c r="N1835" i="40"/>
  <c r="O1835" i="40"/>
  <c r="P1835" i="40"/>
  <c r="Q1835" i="40"/>
  <c r="R1835" i="40"/>
  <c r="J1836" i="40"/>
  <c r="K1836" i="40"/>
  <c r="L1836" i="40"/>
  <c r="M1836" i="40"/>
  <c r="N1836" i="40"/>
  <c r="O1836" i="40"/>
  <c r="P1836" i="40"/>
  <c r="Q1836" i="40"/>
  <c r="R1836" i="40"/>
  <c r="J1837" i="40"/>
  <c r="K1837" i="40"/>
  <c r="L1837" i="40"/>
  <c r="M1837" i="40"/>
  <c r="N1837" i="40"/>
  <c r="O1837" i="40"/>
  <c r="P1837" i="40"/>
  <c r="Q1837" i="40"/>
  <c r="R1837" i="40"/>
  <c r="J1838" i="40"/>
  <c r="K1838" i="40"/>
  <c r="L1838" i="40"/>
  <c r="M1838" i="40"/>
  <c r="N1838" i="40"/>
  <c r="O1838" i="40"/>
  <c r="P1838" i="40"/>
  <c r="Q1838" i="40"/>
  <c r="R1838" i="40"/>
  <c r="J1839" i="40"/>
  <c r="K1839" i="40"/>
  <c r="L1839" i="40"/>
  <c r="M1839" i="40"/>
  <c r="N1839" i="40"/>
  <c r="O1839" i="40"/>
  <c r="P1839" i="40"/>
  <c r="Q1839" i="40"/>
  <c r="R1839" i="40"/>
  <c r="J1840" i="40"/>
  <c r="K1840" i="40"/>
  <c r="L1840" i="40"/>
  <c r="M1840" i="40"/>
  <c r="N1840" i="40"/>
  <c r="O1840" i="40"/>
  <c r="P1840" i="40"/>
  <c r="Q1840" i="40"/>
  <c r="R1840" i="40"/>
  <c r="J1841" i="40"/>
  <c r="K1841" i="40"/>
  <c r="L1841" i="40"/>
  <c r="M1841" i="40"/>
  <c r="N1841" i="40"/>
  <c r="O1841" i="40"/>
  <c r="P1841" i="40"/>
  <c r="Q1841" i="40"/>
  <c r="R1841" i="40"/>
  <c r="J1842" i="40"/>
  <c r="K1842" i="40"/>
  <c r="L1842" i="40"/>
  <c r="M1842" i="40"/>
  <c r="N1842" i="40"/>
  <c r="O1842" i="40"/>
  <c r="P1842" i="40"/>
  <c r="Q1842" i="40"/>
  <c r="R1842" i="40"/>
  <c r="J1843" i="40"/>
  <c r="K1843" i="40"/>
  <c r="L1843" i="40"/>
  <c r="M1843" i="40"/>
  <c r="N1843" i="40"/>
  <c r="O1843" i="40"/>
  <c r="P1843" i="40"/>
  <c r="Q1843" i="40"/>
  <c r="R1843" i="40"/>
  <c r="J1844" i="40"/>
  <c r="K1844" i="40"/>
  <c r="L1844" i="40"/>
  <c r="M1844" i="40"/>
  <c r="N1844" i="40"/>
  <c r="O1844" i="40"/>
  <c r="P1844" i="40"/>
  <c r="Q1844" i="40"/>
  <c r="R1844" i="40"/>
  <c r="J1845" i="40"/>
  <c r="K1845" i="40"/>
  <c r="L1845" i="40"/>
  <c r="M1845" i="40"/>
  <c r="N1845" i="40"/>
  <c r="O1845" i="40"/>
  <c r="P1845" i="40"/>
  <c r="Q1845" i="40"/>
  <c r="R1845" i="40"/>
  <c r="J1846" i="40"/>
  <c r="K1846" i="40"/>
  <c r="L1846" i="40"/>
  <c r="M1846" i="40"/>
  <c r="N1846" i="40"/>
  <c r="O1846" i="40"/>
  <c r="P1846" i="40"/>
  <c r="Q1846" i="40"/>
  <c r="R1846" i="40"/>
  <c r="J1847" i="40"/>
  <c r="K1847" i="40"/>
  <c r="L1847" i="40"/>
  <c r="M1847" i="40"/>
  <c r="N1847" i="40"/>
  <c r="O1847" i="40"/>
  <c r="P1847" i="40"/>
  <c r="Q1847" i="40"/>
  <c r="R1847" i="40"/>
  <c r="J1848" i="40"/>
  <c r="K1848" i="40"/>
  <c r="L1848" i="40"/>
  <c r="M1848" i="40"/>
  <c r="N1848" i="40"/>
  <c r="O1848" i="40"/>
  <c r="P1848" i="40"/>
  <c r="Q1848" i="40"/>
  <c r="R1848" i="40"/>
  <c r="J1849" i="40"/>
  <c r="K1849" i="40"/>
  <c r="L1849" i="40"/>
  <c r="M1849" i="40"/>
  <c r="N1849" i="40"/>
  <c r="O1849" i="40"/>
  <c r="P1849" i="40"/>
  <c r="Q1849" i="40"/>
  <c r="R1849" i="40"/>
  <c r="J1850" i="40"/>
  <c r="K1850" i="40"/>
  <c r="L1850" i="40"/>
  <c r="M1850" i="40"/>
  <c r="N1850" i="40"/>
  <c r="O1850" i="40"/>
  <c r="P1850" i="40"/>
  <c r="Q1850" i="40"/>
  <c r="R1850" i="40"/>
  <c r="J1851" i="40"/>
  <c r="K1851" i="40"/>
  <c r="L1851" i="40"/>
  <c r="M1851" i="40"/>
  <c r="N1851" i="40"/>
  <c r="O1851" i="40"/>
  <c r="P1851" i="40"/>
  <c r="Q1851" i="40"/>
  <c r="R1851" i="40"/>
  <c r="J1852" i="40"/>
  <c r="K1852" i="40"/>
  <c r="L1852" i="40"/>
  <c r="M1852" i="40"/>
  <c r="N1852" i="40"/>
  <c r="O1852" i="40"/>
  <c r="P1852" i="40"/>
  <c r="Q1852" i="40"/>
  <c r="R1852" i="40"/>
  <c r="J1853" i="40"/>
  <c r="K1853" i="40"/>
  <c r="L1853" i="40"/>
  <c r="M1853" i="40"/>
  <c r="N1853" i="40"/>
  <c r="O1853" i="40"/>
  <c r="P1853" i="40"/>
  <c r="Q1853" i="40"/>
  <c r="R1853" i="40"/>
  <c r="J1854" i="40"/>
  <c r="K1854" i="40"/>
  <c r="L1854" i="40"/>
  <c r="M1854" i="40"/>
  <c r="N1854" i="40"/>
  <c r="O1854" i="40"/>
  <c r="P1854" i="40"/>
  <c r="Q1854" i="40"/>
  <c r="R1854" i="40"/>
  <c r="J1855" i="40"/>
  <c r="K1855" i="40"/>
  <c r="L1855" i="40"/>
  <c r="M1855" i="40"/>
  <c r="N1855" i="40"/>
  <c r="O1855" i="40"/>
  <c r="P1855" i="40"/>
  <c r="Q1855" i="40"/>
  <c r="R1855" i="40"/>
  <c r="J1856" i="40"/>
  <c r="K1856" i="40"/>
  <c r="L1856" i="40"/>
  <c r="M1856" i="40"/>
  <c r="N1856" i="40"/>
  <c r="O1856" i="40"/>
  <c r="P1856" i="40"/>
  <c r="Q1856" i="40"/>
  <c r="R1856" i="40"/>
  <c r="J1857" i="40"/>
  <c r="K1857" i="40"/>
  <c r="L1857" i="40"/>
  <c r="M1857" i="40"/>
  <c r="N1857" i="40"/>
  <c r="O1857" i="40"/>
  <c r="P1857" i="40"/>
  <c r="Q1857" i="40"/>
  <c r="R1857" i="40"/>
  <c r="J1858" i="40"/>
  <c r="K1858" i="40"/>
  <c r="L1858" i="40"/>
  <c r="M1858" i="40"/>
  <c r="N1858" i="40"/>
  <c r="O1858" i="40"/>
  <c r="P1858" i="40"/>
  <c r="Q1858" i="40"/>
  <c r="R1858" i="40"/>
  <c r="J1859" i="40"/>
  <c r="K1859" i="40"/>
  <c r="L1859" i="40"/>
  <c r="M1859" i="40"/>
  <c r="N1859" i="40"/>
  <c r="O1859" i="40"/>
  <c r="P1859" i="40"/>
  <c r="Q1859" i="40"/>
  <c r="R1859" i="40"/>
  <c r="J1860" i="40"/>
  <c r="K1860" i="40"/>
  <c r="L1860" i="40"/>
  <c r="M1860" i="40"/>
  <c r="N1860" i="40"/>
  <c r="O1860" i="40"/>
  <c r="P1860" i="40"/>
  <c r="Q1860" i="40"/>
  <c r="R1860" i="40"/>
  <c r="J1861" i="40"/>
  <c r="K1861" i="40"/>
  <c r="L1861" i="40"/>
  <c r="M1861" i="40"/>
  <c r="N1861" i="40"/>
  <c r="O1861" i="40"/>
  <c r="P1861" i="40"/>
  <c r="Q1861" i="40"/>
  <c r="R1861" i="40"/>
  <c r="J1862" i="40"/>
  <c r="K1862" i="40"/>
  <c r="L1862" i="40"/>
  <c r="M1862" i="40"/>
  <c r="N1862" i="40"/>
  <c r="O1862" i="40"/>
  <c r="P1862" i="40"/>
  <c r="Q1862" i="40"/>
  <c r="R1862" i="40"/>
  <c r="J1863" i="40"/>
  <c r="K1863" i="40"/>
  <c r="L1863" i="40"/>
  <c r="M1863" i="40"/>
  <c r="N1863" i="40"/>
  <c r="O1863" i="40"/>
  <c r="P1863" i="40"/>
  <c r="Q1863" i="40"/>
  <c r="R1863" i="40"/>
  <c r="J1864" i="40"/>
  <c r="K1864" i="40"/>
  <c r="L1864" i="40"/>
  <c r="M1864" i="40"/>
  <c r="N1864" i="40"/>
  <c r="O1864" i="40"/>
  <c r="P1864" i="40"/>
  <c r="Q1864" i="40"/>
  <c r="R1864" i="40"/>
  <c r="J1865" i="40"/>
  <c r="K1865" i="40"/>
  <c r="L1865" i="40"/>
  <c r="M1865" i="40"/>
  <c r="N1865" i="40"/>
  <c r="O1865" i="40"/>
  <c r="P1865" i="40"/>
  <c r="Q1865" i="40"/>
  <c r="R1865" i="40"/>
  <c r="J1866" i="40"/>
  <c r="K1866" i="40"/>
  <c r="L1866" i="40"/>
  <c r="M1866" i="40"/>
  <c r="N1866" i="40"/>
  <c r="O1866" i="40"/>
  <c r="P1866" i="40"/>
  <c r="Q1866" i="40"/>
  <c r="R1866" i="40"/>
  <c r="J1867" i="40"/>
  <c r="K1867" i="40"/>
  <c r="L1867" i="40"/>
  <c r="M1867" i="40"/>
  <c r="N1867" i="40"/>
  <c r="O1867" i="40"/>
  <c r="P1867" i="40"/>
  <c r="Q1867" i="40"/>
  <c r="R1867" i="40"/>
  <c r="J1868" i="40"/>
  <c r="K1868" i="40"/>
  <c r="L1868" i="40"/>
  <c r="M1868" i="40"/>
  <c r="N1868" i="40"/>
  <c r="O1868" i="40"/>
  <c r="P1868" i="40"/>
  <c r="Q1868" i="40"/>
  <c r="R1868" i="40"/>
  <c r="J1869" i="40"/>
  <c r="K1869" i="40"/>
  <c r="L1869" i="40"/>
  <c r="M1869" i="40"/>
  <c r="N1869" i="40"/>
  <c r="O1869" i="40"/>
  <c r="P1869" i="40"/>
  <c r="Q1869" i="40"/>
  <c r="R1869" i="40"/>
  <c r="J1870" i="40"/>
  <c r="K1870" i="40"/>
  <c r="L1870" i="40"/>
  <c r="M1870" i="40"/>
  <c r="N1870" i="40"/>
  <c r="O1870" i="40"/>
  <c r="P1870" i="40"/>
  <c r="Q1870" i="40"/>
  <c r="R1870" i="40"/>
  <c r="J1871" i="40"/>
  <c r="K1871" i="40"/>
  <c r="L1871" i="40"/>
  <c r="M1871" i="40"/>
  <c r="N1871" i="40"/>
  <c r="O1871" i="40"/>
  <c r="P1871" i="40"/>
  <c r="Q1871" i="40"/>
  <c r="R1871" i="40"/>
  <c r="J1872" i="40"/>
  <c r="K1872" i="40"/>
  <c r="L1872" i="40"/>
  <c r="M1872" i="40"/>
  <c r="N1872" i="40"/>
  <c r="O1872" i="40"/>
  <c r="P1872" i="40"/>
  <c r="Q1872" i="40"/>
  <c r="R1872" i="40"/>
  <c r="J1873" i="40"/>
  <c r="K1873" i="40"/>
  <c r="L1873" i="40"/>
  <c r="M1873" i="40"/>
  <c r="N1873" i="40"/>
  <c r="O1873" i="40"/>
  <c r="P1873" i="40"/>
  <c r="Q1873" i="40"/>
  <c r="R1873" i="40"/>
  <c r="J1874" i="40"/>
  <c r="K1874" i="40"/>
  <c r="L1874" i="40"/>
  <c r="M1874" i="40"/>
  <c r="N1874" i="40"/>
  <c r="O1874" i="40"/>
  <c r="P1874" i="40"/>
  <c r="Q1874" i="40"/>
  <c r="R1874" i="40"/>
  <c r="J1875" i="40"/>
  <c r="K1875" i="40"/>
  <c r="L1875" i="40"/>
  <c r="M1875" i="40"/>
  <c r="N1875" i="40"/>
  <c r="O1875" i="40"/>
  <c r="P1875" i="40"/>
  <c r="Q1875" i="40"/>
  <c r="R1875" i="40"/>
  <c r="J1876" i="40"/>
  <c r="K1876" i="40"/>
  <c r="L1876" i="40"/>
  <c r="M1876" i="40"/>
  <c r="N1876" i="40"/>
  <c r="O1876" i="40"/>
  <c r="P1876" i="40"/>
  <c r="Q1876" i="40"/>
  <c r="R1876" i="40"/>
  <c r="J1877" i="40"/>
  <c r="K1877" i="40"/>
  <c r="L1877" i="40"/>
  <c r="M1877" i="40"/>
  <c r="N1877" i="40"/>
  <c r="O1877" i="40"/>
  <c r="P1877" i="40"/>
  <c r="Q1877" i="40"/>
  <c r="R1877" i="40"/>
  <c r="J1878" i="40"/>
  <c r="K1878" i="40"/>
  <c r="L1878" i="40"/>
  <c r="M1878" i="40"/>
  <c r="N1878" i="40"/>
  <c r="O1878" i="40"/>
  <c r="P1878" i="40"/>
  <c r="Q1878" i="40"/>
  <c r="R1878" i="40"/>
  <c r="J1879" i="40"/>
  <c r="K1879" i="40"/>
  <c r="L1879" i="40"/>
  <c r="M1879" i="40"/>
  <c r="N1879" i="40"/>
  <c r="O1879" i="40"/>
  <c r="P1879" i="40"/>
  <c r="Q1879" i="40"/>
  <c r="R1879" i="40"/>
  <c r="J1880" i="40"/>
  <c r="K1880" i="40"/>
  <c r="L1880" i="40"/>
  <c r="M1880" i="40"/>
  <c r="N1880" i="40"/>
  <c r="O1880" i="40"/>
  <c r="P1880" i="40"/>
  <c r="Q1880" i="40"/>
  <c r="R1880" i="40"/>
  <c r="J1881" i="40"/>
  <c r="K1881" i="40"/>
  <c r="L1881" i="40"/>
  <c r="M1881" i="40"/>
  <c r="N1881" i="40"/>
  <c r="O1881" i="40"/>
  <c r="P1881" i="40"/>
  <c r="Q1881" i="40"/>
  <c r="R1881" i="40"/>
  <c r="J1882" i="40"/>
  <c r="K1882" i="40"/>
  <c r="L1882" i="40"/>
  <c r="M1882" i="40"/>
  <c r="N1882" i="40"/>
  <c r="O1882" i="40"/>
  <c r="P1882" i="40"/>
  <c r="Q1882" i="40"/>
  <c r="R1882" i="40"/>
  <c r="J1883" i="40"/>
  <c r="K1883" i="40"/>
  <c r="L1883" i="40"/>
  <c r="M1883" i="40"/>
  <c r="N1883" i="40"/>
  <c r="O1883" i="40"/>
  <c r="P1883" i="40"/>
  <c r="Q1883" i="40"/>
  <c r="R1883" i="40"/>
  <c r="J1884" i="40"/>
  <c r="K1884" i="40"/>
  <c r="L1884" i="40"/>
  <c r="M1884" i="40"/>
  <c r="N1884" i="40"/>
  <c r="O1884" i="40"/>
  <c r="P1884" i="40"/>
  <c r="Q1884" i="40"/>
  <c r="R1884" i="40"/>
  <c r="J1885" i="40"/>
  <c r="K1885" i="40"/>
  <c r="L1885" i="40"/>
  <c r="M1885" i="40"/>
  <c r="N1885" i="40"/>
  <c r="O1885" i="40"/>
  <c r="P1885" i="40"/>
  <c r="Q1885" i="40"/>
  <c r="R1885" i="40"/>
  <c r="J1886" i="40"/>
  <c r="K1886" i="40"/>
  <c r="L1886" i="40"/>
  <c r="M1886" i="40"/>
  <c r="N1886" i="40"/>
  <c r="O1886" i="40"/>
  <c r="P1886" i="40"/>
  <c r="Q1886" i="40"/>
  <c r="R1886" i="40"/>
  <c r="J1887" i="40"/>
  <c r="K1887" i="40"/>
  <c r="L1887" i="40"/>
  <c r="M1887" i="40"/>
  <c r="N1887" i="40"/>
  <c r="O1887" i="40"/>
  <c r="P1887" i="40"/>
  <c r="Q1887" i="40"/>
  <c r="R1887" i="40"/>
  <c r="J1888" i="40"/>
  <c r="K1888" i="40"/>
  <c r="L1888" i="40"/>
  <c r="M1888" i="40"/>
  <c r="N1888" i="40"/>
  <c r="O1888" i="40"/>
  <c r="P1888" i="40"/>
  <c r="Q1888" i="40"/>
  <c r="R1888" i="40"/>
  <c r="J1889" i="40"/>
  <c r="K1889" i="40"/>
  <c r="L1889" i="40"/>
  <c r="M1889" i="40"/>
  <c r="N1889" i="40"/>
  <c r="O1889" i="40"/>
  <c r="P1889" i="40"/>
  <c r="Q1889" i="40"/>
  <c r="R1889" i="40"/>
  <c r="J1890" i="40"/>
  <c r="K1890" i="40"/>
  <c r="L1890" i="40"/>
  <c r="M1890" i="40"/>
  <c r="N1890" i="40"/>
  <c r="O1890" i="40"/>
  <c r="P1890" i="40"/>
  <c r="Q1890" i="40"/>
  <c r="R1890" i="40"/>
  <c r="J1891" i="40"/>
  <c r="K1891" i="40"/>
  <c r="L1891" i="40"/>
  <c r="M1891" i="40"/>
  <c r="N1891" i="40"/>
  <c r="O1891" i="40"/>
  <c r="P1891" i="40"/>
  <c r="Q1891" i="40"/>
  <c r="R1891" i="40"/>
  <c r="J1892" i="40"/>
  <c r="K1892" i="40"/>
  <c r="L1892" i="40"/>
  <c r="M1892" i="40"/>
  <c r="N1892" i="40"/>
  <c r="O1892" i="40"/>
  <c r="P1892" i="40"/>
  <c r="Q1892" i="40"/>
  <c r="R1892" i="40"/>
  <c r="J1893" i="40"/>
  <c r="K1893" i="40"/>
  <c r="L1893" i="40"/>
  <c r="M1893" i="40"/>
  <c r="N1893" i="40"/>
  <c r="O1893" i="40"/>
  <c r="P1893" i="40"/>
  <c r="Q1893" i="40"/>
  <c r="R1893" i="40"/>
  <c r="J1894" i="40"/>
  <c r="K1894" i="40"/>
  <c r="L1894" i="40"/>
  <c r="M1894" i="40"/>
  <c r="N1894" i="40"/>
  <c r="O1894" i="40"/>
  <c r="P1894" i="40"/>
  <c r="Q1894" i="40"/>
  <c r="R1894" i="40"/>
  <c r="J1895" i="40"/>
  <c r="K1895" i="40"/>
  <c r="L1895" i="40"/>
  <c r="M1895" i="40"/>
  <c r="N1895" i="40"/>
  <c r="O1895" i="40"/>
  <c r="P1895" i="40"/>
  <c r="Q1895" i="40"/>
  <c r="R1895" i="40"/>
  <c r="J1896" i="40"/>
  <c r="K1896" i="40"/>
  <c r="L1896" i="40"/>
  <c r="M1896" i="40"/>
  <c r="N1896" i="40"/>
  <c r="O1896" i="40"/>
  <c r="P1896" i="40"/>
  <c r="Q1896" i="40"/>
  <c r="R1896" i="40"/>
  <c r="J1897" i="40"/>
  <c r="K1897" i="40"/>
  <c r="L1897" i="40"/>
  <c r="M1897" i="40"/>
  <c r="N1897" i="40"/>
  <c r="O1897" i="40"/>
  <c r="P1897" i="40"/>
  <c r="Q1897" i="40"/>
  <c r="R1897" i="40"/>
  <c r="J1898" i="40"/>
  <c r="K1898" i="40"/>
  <c r="L1898" i="40"/>
  <c r="M1898" i="40"/>
  <c r="N1898" i="40"/>
  <c r="O1898" i="40"/>
  <c r="P1898" i="40"/>
  <c r="Q1898" i="40"/>
  <c r="R1898" i="40"/>
  <c r="J1899" i="40"/>
  <c r="K1899" i="40"/>
  <c r="L1899" i="40"/>
  <c r="M1899" i="40"/>
  <c r="N1899" i="40"/>
  <c r="O1899" i="40"/>
  <c r="P1899" i="40"/>
  <c r="Q1899" i="40"/>
  <c r="R1899" i="40"/>
  <c r="J1900" i="40"/>
  <c r="K1900" i="40"/>
  <c r="L1900" i="40"/>
  <c r="M1900" i="40"/>
  <c r="N1900" i="40"/>
  <c r="O1900" i="40"/>
  <c r="P1900" i="40"/>
  <c r="Q1900" i="40"/>
  <c r="R1900" i="40"/>
  <c r="J1901" i="40"/>
  <c r="K1901" i="40"/>
  <c r="L1901" i="40"/>
  <c r="M1901" i="40"/>
  <c r="N1901" i="40"/>
  <c r="O1901" i="40"/>
  <c r="P1901" i="40"/>
  <c r="Q1901" i="40"/>
  <c r="R1901" i="40"/>
  <c r="J1902" i="40"/>
  <c r="K1902" i="40"/>
  <c r="L1902" i="40"/>
  <c r="M1902" i="40"/>
  <c r="N1902" i="40"/>
  <c r="O1902" i="40"/>
  <c r="P1902" i="40"/>
  <c r="Q1902" i="40"/>
  <c r="R1902" i="40"/>
  <c r="J1903" i="40"/>
  <c r="K1903" i="40"/>
  <c r="L1903" i="40"/>
  <c r="M1903" i="40"/>
  <c r="N1903" i="40"/>
  <c r="O1903" i="40"/>
  <c r="P1903" i="40"/>
  <c r="Q1903" i="40"/>
  <c r="R1903" i="40"/>
  <c r="J1904" i="40"/>
  <c r="K1904" i="40"/>
  <c r="L1904" i="40"/>
  <c r="M1904" i="40"/>
  <c r="N1904" i="40"/>
  <c r="O1904" i="40"/>
  <c r="P1904" i="40"/>
  <c r="Q1904" i="40"/>
  <c r="R1904" i="40"/>
  <c r="J1905" i="40"/>
  <c r="K1905" i="40"/>
  <c r="L1905" i="40"/>
  <c r="M1905" i="40"/>
  <c r="N1905" i="40"/>
  <c r="O1905" i="40"/>
  <c r="P1905" i="40"/>
  <c r="Q1905" i="40"/>
  <c r="R1905" i="40"/>
  <c r="J1906" i="40"/>
  <c r="K1906" i="40"/>
  <c r="L1906" i="40"/>
  <c r="M1906" i="40"/>
  <c r="N1906" i="40"/>
  <c r="O1906" i="40"/>
  <c r="P1906" i="40"/>
  <c r="Q1906" i="40"/>
  <c r="R1906" i="40"/>
  <c r="J1907" i="40"/>
  <c r="K1907" i="40"/>
  <c r="L1907" i="40"/>
  <c r="M1907" i="40"/>
  <c r="N1907" i="40"/>
  <c r="O1907" i="40"/>
  <c r="P1907" i="40"/>
  <c r="Q1907" i="40"/>
  <c r="R1907" i="40"/>
  <c r="J1908" i="40"/>
  <c r="K1908" i="40"/>
  <c r="L1908" i="40"/>
  <c r="M1908" i="40"/>
  <c r="N1908" i="40"/>
  <c r="O1908" i="40"/>
  <c r="P1908" i="40"/>
  <c r="Q1908" i="40"/>
  <c r="R1908" i="40"/>
  <c r="J1909" i="40"/>
  <c r="K1909" i="40"/>
  <c r="L1909" i="40"/>
  <c r="M1909" i="40"/>
  <c r="N1909" i="40"/>
  <c r="O1909" i="40"/>
  <c r="P1909" i="40"/>
  <c r="Q1909" i="40"/>
  <c r="R1909" i="40"/>
  <c r="J1910" i="40"/>
  <c r="K1910" i="40"/>
  <c r="L1910" i="40"/>
  <c r="M1910" i="40"/>
  <c r="N1910" i="40"/>
  <c r="O1910" i="40"/>
  <c r="P1910" i="40"/>
  <c r="Q1910" i="40"/>
  <c r="R1910" i="40"/>
  <c r="J1911" i="40"/>
  <c r="K1911" i="40"/>
  <c r="L1911" i="40"/>
  <c r="M1911" i="40"/>
  <c r="N1911" i="40"/>
  <c r="O1911" i="40"/>
  <c r="P1911" i="40"/>
  <c r="Q1911" i="40"/>
  <c r="R1911" i="40"/>
  <c r="J1912" i="40"/>
  <c r="K1912" i="40"/>
  <c r="L1912" i="40"/>
  <c r="M1912" i="40"/>
  <c r="N1912" i="40"/>
  <c r="O1912" i="40"/>
  <c r="P1912" i="40"/>
  <c r="Q1912" i="40"/>
  <c r="R1912" i="40"/>
  <c r="J1913" i="40"/>
  <c r="K1913" i="40"/>
  <c r="L1913" i="40"/>
  <c r="M1913" i="40"/>
  <c r="N1913" i="40"/>
  <c r="O1913" i="40"/>
  <c r="P1913" i="40"/>
  <c r="Q1913" i="40"/>
  <c r="R1913" i="40"/>
  <c r="J1914" i="40"/>
  <c r="K1914" i="40"/>
  <c r="L1914" i="40"/>
  <c r="M1914" i="40"/>
  <c r="N1914" i="40"/>
  <c r="O1914" i="40"/>
  <c r="P1914" i="40"/>
  <c r="Q1914" i="40"/>
  <c r="R1914" i="40"/>
  <c r="J1915" i="40"/>
  <c r="K1915" i="40"/>
  <c r="L1915" i="40"/>
  <c r="M1915" i="40"/>
  <c r="N1915" i="40"/>
  <c r="O1915" i="40"/>
  <c r="P1915" i="40"/>
  <c r="Q1915" i="40"/>
  <c r="R1915" i="40"/>
  <c r="J1916" i="40"/>
  <c r="K1916" i="40"/>
  <c r="L1916" i="40"/>
  <c r="M1916" i="40"/>
  <c r="N1916" i="40"/>
  <c r="O1916" i="40"/>
  <c r="P1916" i="40"/>
  <c r="Q1916" i="40"/>
  <c r="R1916" i="40"/>
  <c r="J1917" i="40"/>
  <c r="K1917" i="40"/>
  <c r="L1917" i="40"/>
  <c r="M1917" i="40"/>
  <c r="N1917" i="40"/>
  <c r="O1917" i="40"/>
  <c r="P1917" i="40"/>
  <c r="Q1917" i="40"/>
  <c r="R1917" i="40"/>
  <c r="J1918" i="40"/>
  <c r="K1918" i="40"/>
  <c r="L1918" i="40"/>
  <c r="M1918" i="40"/>
  <c r="N1918" i="40"/>
  <c r="O1918" i="40"/>
  <c r="P1918" i="40"/>
  <c r="Q1918" i="40"/>
  <c r="R1918" i="40"/>
  <c r="J1919" i="40"/>
  <c r="K1919" i="40"/>
  <c r="L1919" i="40"/>
  <c r="M1919" i="40"/>
  <c r="N1919" i="40"/>
  <c r="O1919" i="40"/>
  <c r="P1919" i="40"/>
  <c r="Q1919" i="40"/>
  <c r="R1919" i="40"/>
  <c r="J1920" i="40"/>
  <c r="K1920" i="40"/>
  <c r="L1920" i="40"/>
  <c r="M1920" i="40"/>
  <c r="N1920" i="40"/>
  <c r="O1920" i="40"/>
  <c r="P1920" i="40"/>
  <c r="Q1920" i="40"/>
  <c r="R1920" i="40"/>
  <c r="J1921" i="40"/>
  <c r="K1921" i="40"/>
  <c r="L1921" i="40"/>
  <c r="M1921" i="40"/>
  <c r="N1921" i="40"/>
  <c r="O1921" i="40"/>
  <c r="P1921" i="40"/>
  <c r="Q1921" i="40"/>
  <c r="R1921" i="40"/>
  <c r="J1922" i="40"/>
  <c r="K1922" i="40"/>
  <c r="L1922" i="40"/>
  <c r="M1922" i="40"/>
  <c r="N1922" i="40"/>
  <c r="O1922" i="40"/>
  <c r="P1922" i="40"/>
  <c r="Q1922" i="40"/>
  <c r="R1922" i="40"/>
  <c r="J1923" i="40"/>
  <c r="K1923" i="40"/>
  <c r="L1923" i="40"/>
  <c r="M1923" i="40"/>
  <c r="N1923" i="40"/>
  <c r="O1923" i="40"/>
  <c r="P1923" i="40"/>
  <c r="Q1923" i="40"/>
  <c r="R1923" i="40"/>
  <c r="J1924" i="40"/>
  <c r="K1924" i="40"/>
  <c r="L1924" i="40"/>
  <c r="M1924" i="40"/>
  <c r="N1924" i="40"/>
  <c r="O1924" i="40"/>
  <c r="P1924" i="40"/>
  <c r="Q1924" i="40"/>
  <c r="R1924" i="40"/>
  <c r="J1925" i="40"/>
  <c r="K1925" i="40"/>
  <c r="L1925" i="40"/>
  <c r="M1925" i="40"/>
  <c r="N1925" i="40"/>
  <c r="O1925" i="40"/>
  <c r="P1925" i="40"/>
  <c r="Q1925" i="40"/>
  <c r="R1925" i="40"/>
  <c r="J1926" i="40"/>
  <c r="K1926" i="40"/>
  <c r="L1926" i="40"/>
  <c r="M1926" i="40"/>
  <c r="N1926" i="40"/>
  <c r="O1926" i="40"/>
  <c r="P1926" i="40"/>
  <c r="Q1926" i="40"/>
  <c r="R1926" i="40"/>
  <c r="J1927" i="40"/>
  <c r="K1927" i="40"/>
  <c r="L1927" i="40"/>
  <c r="M1927" i="40"/>
  <c r="N1927" i="40"/>
  <c r="O1927" i="40"/>
  <c r="P1927" i="40"/>
  <c r="Q1927" i="40"/>
  <c r="R1927" i="40"/>
  <c r="J1928" i="40"/>
  <c r="K1928" i="40"/>
  <c r="L1928" i="40"/>
  <c r="M1928" i="40"/>
  <c r="N1928" i="40"/>
  <c r="O1928" i="40"/>
  <c r="P1928" i="40"/>
  <c r="Q1928" i="40"/>
  <c r="R1928" i="40"/>
  <c r="J1929" i="40"/>
  <c r="K1929" i="40"/>
  <c r="L1929" i="40"/>
  <c r="M1929" i="40"/>
  <c r="N1929" i="40"/>
  <c r="O1929" i="40"/>
  <c r="P1929" i="40"/>
  <c r="Q1929" i="40"/>
  <c r="R1929" i="40"/>
  <c r="J1930" i="40"/>
  <c r="K1930" i="40"/>
  <c r="L1930" i="40"/>
  <c r="M1930" i="40"/>
  <c r="N1930" i="40"/>
  <c r="O1930" i="40"/>
  <c r="P1930" i="40"/>
  <c r="Q1930" i="40"/>
  <c r="R1930" i="40"/>
  <c r="J1931" i="40"/>
  <c r="K1931" i="40"/>
  <c r="L1931" i="40"/>
  <c r="M1931" i="40"/>
  <c r="N1931" i="40"/>
  <c r="O1931" i="40"/>
  <c r="P1931" i="40"/>
  <c r="Q1931" i="40"/>
  <c r="R1931" i="40"/>
  <c r="J1932" i="40"/>
  <c r="K1932" i="40"/>
  <c r="L1932" i="40"/>
  <c r="M1932" i="40"/>
  <c r="N1932" i="40"/>
  <c r="O1932" i="40"/>
  <c r="P1932" i="40"/>
  <c r="Q1932" i="40"/>
  <c r="R1932" i="40"/>
  <c r="J1933" i="40"/>
  <c r="K1933" i="40"/>
  <c r="L1933" i="40"/>
  <c r="M1933" i="40"/>
  <c r="N1933" i="40"/>
  <c r="O1933" i="40"/>
  <c r="P1933" i="40"/>
  <c r="Q1933" i="40"/>
  <c r="R1933" i="40"/>
  <c r="J1934" i="40"/>
  <c r="K1934" i="40"/>
  <c r="L1934" i="40"/>
  <c r="M1934" i="40"/>
  <c r="N1934" i="40"/>
  <c r="O1934" i="40"/>
  <c r="P1934" i="40"/>
  <c r="Q1934" i="40"/>
  <c r="R1934" i="40"/>
  <c r="J1935" i="40"/>
  <c r="K1935" i="40"/>
  <c r="L1935" i="40"/>
  <c r="M1935" i="40"/>
  <c r="N1935" i="40"/>
  <c r="O1935" i="40"/>
  <c r="P1935" i="40"/>
  <c r="Q1935" i="40"/>
  <c r="R1935" i="40"/>
  <c r="J1936" i="40"/>
  <c r="K1936" i="40"/>
  <c r="L1936" i="40"/>
  <c r="M1936" i="40"/>
  <c r="N1936" i="40"/>
  <c r="O1936" i="40"/>
  <c r="P1936" i="40"/>
  <c r="Q1936" i="40"/>
  <c r="R1936" i="40"/>
  <c r="J1937" i="40"/>
  <c r="K1937" i="40"/>
  <c r="L1937" i="40"/>
  <c r="M1937" i="40"/>
  <c r="N1937" i="40"/>
  <c r="O1937" i="40"/>
  <c r="P1937" i="40"/>
  <c r="Q1937" i="40"/>
  <c r="R1937" i="40"/>
  <c r="J1938" i="40"/>
  <c r="K1938" i="40"/>
  <c r="L1938" i="40"/>
  <c r="M1938" i="40"/>
  <c r="N1938" i="40"/>
  <c r="O1938" i="40"/>
  <c r="P1938" i="40"/>
  <c r="Q1938" i="40"/>
  <c r="R1938" i="40"/>
  <c r="J1939" i="40"/>
  <c r="K1939" i="40"/>
  <c r="L1939" i="40"/>
  <c r="M1939" i="40"/>
  <c r="N1939" i="40"/>
  <c r="O1939" i="40"/>
  <c r="P1939" i="40"/>
  <c r="Q1939" i="40"/>
  <c r="R1939" i="40"/>
  <c r="J1940" i="40"/>
  <c r="K1940" i="40"/>
  <c r="L1940" i="40"/>
  <c r="M1940" i="40"/>
  <c r="N1940" i="40"/>
  <c r="O1940" i="40"/>
  <c r="P1940" i="40"/>
  <c r="Q1940" i="40"/>
  <c r="R1940" i="40"/>
  <c r="J1941" i="40"/>
  <c r="K1941" i="40"/>
  <c r="L1941" i="40"/>
  <c r="M1941" i="40"/>
  <c r="N1941" i="40"/>
  <c r="O1941" i="40"/>
  <c r="P1941" i="40"/>
  <c r="Q1941" i="40"/>
  <c r="R1941" i="40"/>
  <c r="J1942" i="40"/>
  <c r="K1942" i="40"/>
  <c r="L1942" i="40"/>
  <c r="M1942" i="40"/>
  <c r="N1942" i="40"/>
  <c r="O1942" i="40"/>
  <c r="P1942" i="40"/>
  <c r="Q1942" i="40"/>
  <c r="R1942" i="40"/>
  <c r="J1943" i="40"/>
  <c r="K1943" i="40"/>
  <c r="L1943" i="40"/>
  <c r="M1943" i="40"/>
  <c r="N1943" i="40"/>
  <c r="O1943" i="40"/>
  <c r="P1943" i="40"/>
  <c r="Q1943" i="40"/>
  <c r="R1943" i="40"/>
  <c r="J1944" i="40"/>
  <c r="K1944" i="40"/>
  <c r="L1944" i="40"/>
  <c r="M1944" i="40"/>
  <c r="N1944" i="40"/>
  <c r="O1944" i="40"/>
  <c r="P1944" i="40"/>
  <c r="Q1944" i="40"/>
  <c r="R1944" i="40"/>
  <c r="J1945" i="40"/>
  <c r="K1945" i="40"/>
  <c r="L1945" i="40"/>
  <c r="M1945" i="40"/>
  <c r="N1945" i="40"/>
  <c r="O1945" i="40"/>
  <c r="P1945" i="40"/>
  <c r="Q1945" i="40"/>
  <c r="R1945" i="40"/>
  <c r="J1946" i="40"/>
  <c r="K1946" i="40"/>
  <c r="L1946" i="40"/>
  <c r="M1946" i="40"/>
  <c r="N1946" i="40"/>
  <c r="O1946" i="40"/>
  <c r="P1946" i="40"/>
  <c r="Q1946" i="40"/>
  <c r="R1946" i="40"/>
  <c r="J1947" i="40"/>
  <c r="K1947" i="40"/>
  <c r="L1947" i="40"/>
  <c r="M1947" i="40"/>
  <c r="N1947" i="40"/>
  <c r="O1947" i="40"/>
  <c r="P1947" i="40"/>
  <c r="Q1947" i="40"/>
  <c r="R1947" i="40"/>
  <c r="J1948" i="40"/>
  <c r="K1948" i="40"/>
  <c r="L1948" i="40"/>
  <c r="M1948" i="40"/>
  <c r="N1948" i="40"/>
  <c r="O1948" i="40"/>
  <c r="P1948" i="40"/>
  <c r="Q1948" i="40"/>
  <c r="R1948" i="40"/>
  <c r="J1949" i="40"/>
  <c r="K1949" i="40"/>
  <c r="L1949" i="40"/>
  <c r="M1949" i="40"/>
  <c r="N1949" i="40"/>
  <c r="O1949" i="40"/>
  <c r="P1949" i="40"/>
  <c r="Q1949" i="40"/>
  <c r="R1949" i="40"/>
  <c r="J1950" i="40"/>
  <c r="K1950" i="40"/>
  <c r="L1950" i="40"/>
  <c r="M1950" i="40"/>
  <c r="N1950" i="40"/>
  <c r="O1950" i="40"/>
  <c r="P1950" i="40"/>
  <c r="Q1950" i="40"/>
  <c r="R1950" i="40"/>
  <c r="J1951" i="40"/>
  <c r="K1951" i="40"/>
  <c r="L1951" i="40"/>
  <c r="M1951" i="40"/>
  <c r="N1951" i="40"/>
  <c r="O1951" i="40"/>
  <c r="P1951" i="40"/>
  <c r="Q1951" i="40"/>
  <c r="R1951" i="40"/>
  <c r="J1952" i="40"/>
  <c r="K1952" i="40"/>
  <c r="L1952" i="40"/>
  <c r="M1952" i="40"/>
  <c r="N1952" i="40"/>
  <c r="O1952" i="40"/>
  <c r="P1952" i="40"/>
  <c r="Q1952" i="40"/>
  <c r="R1952" i="40"/>
  <c r="J1953" i="40"/>
  <c r="K1953" i="40"/>
  <c r="L1953" i="40"/>
  <c r="M1953" i="40"/>
  <c r="N1953" i="40"/>
  <c r="O1953" i="40"/>
  <c r="P1953" i="40"/>
  <c r="Q1953" i="40"/>
  <c r="R1953" i="40"/>
  <c r="J1954" i="40"/>
  <c r="K1954" i="40"/>
  <c r="L1954" i="40"/>
  <c r="M1954" i="40"/>
  <c r="N1954" i="40"/>
  <c r="O1954" i="40"/>
  <c r="P1954" i="40"/>
  <c r="Q1954" i="40"/>
  <c r="R1954" i="40"/>
  <c r="J1955" i="40"/>
  <c r="K1955" i="40"/>
  <c r="L1955" i="40"/>
  <c r="M1955" i="40"/>
  <c r="N1955" i="40"/>
  <c r="O1955" i="40"/>
  <c r="P1955" i="40"/>
  <c r="Q1955" i="40"/>
  <c r="R1955" i="40"/>
  <c r="J1956" i="40"/>
  <c r="K1956" i="40"/>
  <c r="L1956" i="40"/>
  <c r="M1956" i="40"/>
  <c r="N1956" i="40"/>
  <c r="O1956" i="40"/>
  <c r="P1956" i="40"/>
  <c r="Q1956" i="40"/>
  <c r="R1956" i="40"/>
  <c r="J1957" i="40"/>
  <c r="K1957" i="40"/>
  <c r="L1957" i="40"/>
  <c r="M1957" i="40"/>
  <c r="N1957" i="40"/>
  <c r="O1957" i="40"/>
  <c r="P1957" i="40"/>
  <c r="Q1957" i="40"/>
  <c r="R1957" i="40"/>
  <c r="J1958" i="40"/>
  <c r="K1958" i="40"/>
  <c r="L1958" i="40"/>
  <c r="M1958" i="40"/>
  <c r="N1958" i="40"/>
  <c r="O1958" i="40"/>
  <c r="P1958" i="40"/>
  <c r="Q1958" i="40"/>
  <c r="R1958" i="40"/>
  <c r="J1959" i="40"/>
  <c r="K1959" i="40"/>
  <c r="L1959" i="40"/>
  <c r="M1959" i="40"/>
  <c r="N1959" i="40"/>
  <c r="O1959" i="40"/>
  <c r="P1959" i="40"/>
  <c r="Q1959" i="40"/>
  <c r="R1959" i="40"/>
  <c r="J1960" i="40"/>
  <c r="K1960" i="40"/>
  <c r="L1960" i="40"/>
  <c r="M1960" i="40"/>
  <c r="N1960" i="40"/>
  <c r="O1960" i="40"/>
  <c r="P1960" i="40"/>
  <c r="Q1960" i="40"/>
  <c r="R1960" i="40"/>
  <c r="J1961" i="40"/>
  <c r="K1961" i="40"/>
  <c r="L1961" i="40"/>
  <c r="M1961" i="40"/>
  <c r="N1961" i="40"/>
  <c r="O1961" i="40"/>
  <c r="P1961" i="40"/>
  <c r="Q1961" i="40"/>
  <c r="R1961" i="40"/>
  <c r="J1962" i="40"/>
  <c r="K1962" i="40"/>
  <c r="L1962" i="40"/>
  <c r="M1962" i="40"/>
  <c r="N1962" i="40"/>
  <c r="O1962" i="40"/>
  <c r="P1962" i="40"/>
  <c r="Q1962" i="40"/>
  <c r="R1962" i="40"/>
  <c r="J1963" i="40"/>
  <c r="K1963" i="40"/>
  <c r="L1963" i="40"/>
  <c r="M1963" i="40"/>
  <c r="N1963" i="40"/>
  <c r="O1963" i="40"/>
  <c r="P1963" i="40"/>
  <c r="Q1963" i="40"/>
  <c r="R1963" i="40"/>
  <c r="J1964" i="40"/>
  <c r="K1964" i="40"/>
  <c r="L1964" i="40"/>
  <c r="M1964" i="40"/>
  <c r="N1964" i="40"/>
  <c r="O1964" i="40"/>
  <c r="P1964" i="40"/>
  <c r="Q1964" i="40"/>
  <c r="R1964" i="40"/>
  <c r="J1965" i="40"/>
  <c r="K1965" i="40"/>
  <c r="L1965" i="40"/>
  <c r="M1965" i="40"/>
  <c r="N1965" i="40"/>
  <c r="O1965" i="40"/>
  <c r="P1965" i="40"/>
  <c r="Q1965" i="40"/>
  <c r="R1965" i="40"/>
  <c r="J1966" i="40"/>
  <c r="K1966" i="40"/>
  <c r="L1966" i="40"/>
  <c r="M1966" i="40"/>
  <c r="N1966" i="40"/>
  <c r="O1966" i="40"/>
  <c r="P1966" i="40"/>
  <c r="Q1966" i="40"/>
  <c r="R1966" i="40"/>
  <c r="J1967" i="40"/>
  <c r="K1967" i="40"/>
  <c r="L1967" i="40"/>
  <c r="M1967" i="40"/>
  <c r="N1967" i="40"/>
  <c r="O1967" i="40"/>
  <c r="P1967" i="40"/>
  <c r="Q1967" i="40"/>
  <c r="R1967" i="40"/>
  <c r="J1968" i="40"/>
  <c r="K1968" i="40"/>
  <c r="L1968" i="40"/>
  <c r="M1968" i="40"/>
  <c r="N1968" i="40"/>
  <c r="O1968" i="40"/>
  <c r="P1968" i="40"/>
  <c r="Q1968" i="40"/>
  <c r="R1968" i="40"/>
  <c r="J1969" i="40"/>
  <c r="K1969" i="40"/>
  <c r="L1969" i="40"/>
  <c r="M1969" i="40"/>
  <c r="N1969" i="40"/>
  <c r="O1969" i="40"/>
  <c r="P1969" i="40"/>
  <c r="Q1969" i="40"/>
  <c r="R1969" i="40"/>
  <c r="J1970" i="40"/>
  <c r="K1970" i="40"/>
  <c r="L1970" i="40"/>
  <c r="M1970" i="40"/>
  <c r="N1970" i="40"/>
  <c r="O1970" i="40"/>
  <c r="P1970" i="40"/>
  <c r="Q1970" i="40"/>
  <c r="R1970" i="40"/>
  <c r="J1971" i="40"/>
  <c r="K1971" i="40"/>
  <c r="L1971" i="40"/>
  <c r="M1971" i="40"/>
  <c r="N1971" i="40"/>
  <c r="O1971" i="40"/>
  <c r="P1971" i="40"/>
  <c r="Q1971" i="40"/>
  <c r="R1971" i="40"/>
  <c r="J1972" i="40"/>
  <c r="K1972" i="40"/>
  <c r="L1972" i="40"/>
  <c r="M1972" i="40"/>
  <c r="N1972" i="40"/>
  <c r="O1972" i="40"/>
  <c r="P1972" i="40"/>
  <c r="Q1972" i="40"/>
  <c r="R1972" i="40"/>
  <c r="J1973" i="40"/>
  <c r="K1973" i="40"/>
  <c r="L1973" i="40"/>
  <c r="M1973" i="40"/>
  <c r="N1973" i="40"/>
  <c r="O1973" i="40"/>
  <c r="P1973" i="40"/>
  <c r="Q1973" i="40"/>
  <c r="R1973" i="40"/>
  <c r="J1974" i="40"/>
  <c r="K1974" i="40"/>
  <c r="L1974" i="40"/>
  <c r="M1974" i="40"/>
  <c r="N1974" i="40"/>
  <c r="O1974" i="40"/>
  <c r="P1974" i="40"/>
  <c r="Q1974" i="40"/>
  <c r="R1974" i="40"/>
  <c r="J1975" i="40"/>
  <c r="K1975" i="40"/>
  <c r="L1975" i="40"/>
  <c r="M1975" i="40"/>
  <c r="N1975" i="40"/>
  <c r="O1975" i="40"/>
  <c r="P1975" i="40"/>
  <c r="Q1975" i="40"/>
  <c r="R1975" i="40"/>
  <c r="J1976" i="40"/>
  <c r="K1976" i="40"/>
  <c r="L1976" i="40"/>
  <c r="M1976" i="40"/>
  <c r="N1976" i="40"/>
  <c r="O1976" i="40"/>
  <c r="P1976" i="40"/>
  <c r="Q1976" i="40"/>
  <c r="R1976" i="40"/>
  <c r="J1977" i="40"/>
  <c r="K1977" i="40"/>
  <c r="L1977" i="40"/>
  <c r="M1977" i="40"/>
  <c r="N1977" i="40"/>
  <c r="O1977" i="40"/>
  <c r="P1977" i="40"/>
  <c r="Q1977" i="40"/>
  <c r="R1977" i="40"/>
  <c r="J1978" i="40"/>
  <c r="K1978" i="40"/>
  <c r="L1978" i="40"/>
  <c r="M1978" i="40"/>
  <c r="N1978" i="40"/>
  <c r="O1978" i="40"/>
  <c r="P1978" i="40"/>
  <c r="Q1978" i="40"/>
  <c r="R1978" i="40"/>
  <c r="J1979" i="40"/>
  <c r="K1979" i="40"/>
  <c r="L1979" i="40"/>
  <c r="M1979" i="40"/>
  <c r="N1979" i="40"/>
  <c r="O1979" i="40"/>
  <c r="P1979" i="40"/>
  <c r="Q1979" i="40"/>
  <c r="R1979" i="40"/>
  <c r="J1980" i="40"/>
  <c r="K1980" i="40"/>
  <c r="L1980" i="40"/>
  <c r="M1980" i="40"/>
  <c r="N1980" i="40"/>
  <c r="O1980" i="40"/>
  <c r="P1980" i="40"/>
  <c r="Q1980" i="40"/>
  <c r="R1980" i="40"/>
  <c r="J1981" i="40"/>
  <c r="K1981" i="40"/>
  <c r="L1981" i="40"/>
  <c r="M1981" i="40"/>
  <c r="N1981" i="40"/>
  <c r="O1981" i="40"/>
  <c r="P1981" i="40"/>
  <c r="Q1981" i="40"/>
  <c r="R1981" i="40"/>
  <c r="J1982" i="40"/>
  <c r="K1982" i="40"/>
  <c r="L1982" i="40"/>
  <c r="M1982" i="40"/>
  <c r="N1982" i="40"/>
  <c r="O1982" i="40"/>
  <c r="P1982" i="40"/>
  <c r="Q1982" i="40"/>
  <c r="R1982" i="40"/>
  <c r="J1983" i="40"/>
  <c r="K1983" i="40"/>
  <c r="L1983" i="40"/>
  <c r="M1983" i="40"/>
  <c r="N1983" i="40"/>
  <c r="O1983" i="40"/>
  <c r="P1983" i="40"/>
  <c r="Q1983" i="40"/>
  <c r="R1983" i="40"/>
  <c r="J1984" i="40"/>
  <c r="K1984" i="40"/>
  <c r="L1984" i="40"/>
  <c r="M1984" i="40"/>
  <c r="N1984" i="40"/>
  <c r="O1984" i="40"/>
  <c r="P1984" i="40"/>
  <c r="Q1984" i="40"/>
  <c r="R1984" i="40"/>
  <c r="J1985" i="40"/>
  <c r="K1985" i="40"/>
  <c r="L1985" i="40"/>
  <c r="M1985" i="40"/>
  <c r="N1985" i="40"/>
  <c r="O1985" i="40"/>
  <c r="P1985" i="40"/>
  <c r="Q1985" i="40"/>
  <c r="R1985" i="40"/>
  <c r="J1986" i="40"/>
  <c r="K1986" i="40"/>
  <c r="L1986" i="40"/>
  <c r="M1986" i="40"/>
  <c r="N1986" i="40"/>
  <c r="O1986" i="40"/>
  <c r="P1986" i="40"/>
  <c r="Q1986" i="40"/>
  <c r="R1986" i="40"/>
  <c r="J1987" i="40"/>
  <c r="K1987" i="40"/>
  <c r="L1987" i="40"/>
  <c r="M1987" i="40"/>
  <c r="N1987" i="40"/>
  <c r="O1987" i="40"/>
  <c r="P1987" i="40"/>
  <c r="Q1987" i="40"/>
  <c r="R1987" i="40"/>
  <c r="J1988" i="40"/>
  <c r="K1988" i="40"/>
  <c r="L1988" i="40"/>
  <c r="M1988" i="40"/>
  <c r="N1988" i="40"/>
  <c r="O1988" i="40"/>
  <c r="P1988" i="40"/>
  <c r="Q1988" i="40"/>
  <c r="R1988" i="40"/>
  <c r="J1989" i="40"/>
  <c r="K1989" i="40"/>
  <c r="L1989" i="40"/>
  <c r="M1989" i="40"/>
  <c r="N1989" i="40"/>
  <c r="O1989" i="40"/>
  <c r="P1989" i="40"/>
  <c r="Q1989" i="40"/>
  <c r="R1989" i="40"/>
  <c r="J1990" i="40"/>
  <c r="K1990" i="40"/>
  <c r="L1990" i="40"/>
  <c r="M1990" i="40"/>
  <c r="N1990" i="40"/>
  <c r="O1990" i="40"/>
  <c r="P1990" i="40"/>
  <c r="Q1990" i="40"/>
  <c r="R1990" i="40"/>
  <c r="J1991" i="40"/>
  <c r="K1991" i="40"/>
  <c r="L1991" i="40"/>
  <c r="M1991" i="40"/>
  <c r="N1991" i="40"/>
  <c r="O1991" i="40"/>
  <c r="P1991" i="40"/>
  <c r="Q1991" i="40"/>
  <c r="R1991" i="40"/>
  <c r="J1992" i="40"/>
  <c r="K1992" i="40"/>
  <c r="L1992" i="40"/>
  <c r="M1992" i="40"/>
  <c r="N1992" i="40"/>
  <c r="O1992" i="40"/>
  <c r="P1992" i="40"/>
  <c r="Q1992" i="40"/>
  <c r="R1992" i="40"/>
  <c r="J1993" i="40"/>
  <c r="K1993" i="40"/>
  <c r="L1993" i="40"/>
  <c r="M1993" i="40"/>
  <c r="N1993" i="40"/>
  <c r="O1993" i="40"/>
  <c r="P1993" i="40"/>
  <c r="Q1993" i="40"/>
  <c r="R1993" i="40"/>
  <c r="J1994" i="40"/>
  <c r="K1994" i="40"/>
  <c r="L1994" i="40"/>
  <c r="M1994" i="40"/>
  <c r="N1994" i="40"/>
  <c r="O1994" i="40"/>
  <c r="P1994" i="40"/>
  <c r="Q1994" i="40"/>
  <c r="R1994" i="40"/>
  <c r="J1995" i="40"/>
  <c r="K1995" i="40"/>
  <c r="L1995" i="40"/>
  <c r="M1995" i="40"/>
  <c r="N1995" i="40"/>
  <c r="O1995" i="40"/>
  <c r="P1995" i="40"/>
  <c r="Q1995" i="40"/>
  <c r="R1995" i="40"/>
  <c r="J1996" i="40"/>
  <c r="K1996" i="40"/>
  <c r="L1996" i="40"/>
  <c r="M1996" i="40"/>
  <c r="N1996" i="40"/>
  <c r="O1996" i="40"/>
  <c r="P1996" i="40"/>
  <c r="Q1996" i="40"/>
  <c r="R1996" i="40"/>
  <c r="J1997" i="40"/>
  <c r="K1997" i="40"/>
  <c r="L1997" i="40"/>
  <c r="M1997" i="40"/>
  <c r="N1997" i="40"/>
  <c r="O1997" i="40"/>
  <c r="P1997" i="40"/>
  <c r="Q1997" i="40"/>
  <c r="R1997" i="40"/>
  <c r="J1998" i="40"/>
  <c r="K1998" i="40"/>
  <c r="L1998" i="40"/>
  <c r="M1998" i="40"/>
  <c r="N1998" i="40"/>
  <c r="O1998" i="40"/>
  <c r="P1998" i="40"/>
  <c r="Q1998" i="40"/>
  <c r="R1998" i="40"/>
  <c r="J1999" i="40"/>
  <c r="K1999" i="40"/>
  <c r="L1999" i="40"/>
  <c r="M1999" i="40"/>
  <c r="N1999" i="40"/>
  <c r="O1999" i="40"/>
  <c r="P1999" i="40"/>
  <c r="Q1999" i="40"/>
  <c r="R1999" i="40"/>
  <c r="J2000" i="40"/>
  <c r="K2000" i="40"/>
  <c r="L2000" i="40"/>
  <c r="M2000" i="40"/>
  <c r="N2000" i="40"/>
  <c r="O2000" i="40"/>
  <c r="P2000" i="40"/>
  <c r="Q2000" i="40"/>
  <c r="R2000" i="40"/>
  <c r="J2001" i="40"/>
  <c r="K2001" i="40"/>
  <c r="L2001" i="40"/>
  <c r="M2001" i="40"/>
  <c r="N2001" i="40"/>
  <c r="O2001" i="40"/>
  <c r="P2001" i="40"/>
  <c r="Q2001" i="40"/>
  <c r="R2001" i="40"/>
  <c r="J2002" i="40"/>
  <c r="K2002" i="40"/>
  <c r="L2002" i="40"/>
  <c r="M2002" i="40"/>
  <c r="N2002" i="40"/>
  <c r="O2002" i="40"/>
  <c r="P2002" i="40"/>
  <c r="Q2002" i="40"/>
  <c r="R2002" i="40"/>
  <c r="J2003" i="40"/>
  <c r="K2003" i="40"/>
  <c r="L2003" i="40"/>
  <c r="M2003" i="40"/>
  <c r="N2003" i="40"/>
  <c r="O2003" i="40"/>
  <c r="P2003" i="40"/>
  <c r="Q2003" i="40"/>
  <c r="R2003" i="40"/>
  <c r="J2004" i="40"/>
  <c r="K2004" i="40"/>
  <c r="L2004" i="40"/>
  <c r="M2004" i="40"/>
  <c r="N2004" i="40"/>
  <c r="O2004" i="40"/>
  <c r="P2004" i="40"/>
  <c r="Q2004" i="40"/>
  <c r="R2004" i="40"/>
  <c r="J2005" i="40"/>
  <c r="K2005" i="40"/>
  <c r="L2005" i="40"/>
  <c r="M2005" i="40"/>
  <c r="N2005" i="40"/>
  <c r="O2005" i="40"/>
  <c r="P2005" i="40"/>
  <c r="Q2005" i="40"/>
  <c r="R2005" i="40"/>
  <c r="J2006" i="40"/>
  <c r="K2006" i="40"/>
  <c r="L2006" i="40"/>
  <c r="M2006" i="40"/>
  <c r="N2006" i="40"/>
  <c r="O2006" i="40"/>
  <c r="P2006" i="40"/>
  <c r="Q2006" i="40"/>
  <c r="R2006" i="40"/>
  <c r="J2007" i="40"/>
  <c r="K2007" i="40"/>
  <c r="L2007" i="40"/>
  <c r="M2007" i="40"/>
  <c r="N2007" i="40"/>
  <c r="O2007" i="40"/>
  <c r="P2007" i="40"/>
  <c r="Q2007" i="40"/>
  <c r="R2007" i="40"/>
  <c r="J2008" i="40"/>
  <c r="K2008" i="40"/>
  <c r="L2008" i="40"/>
  <c r="M2008" i="40"/>
  <c r="N2008" i="40"/>
  <c r="O2008" i="40"/>
  <c r="P2008" i="40"/>
  <c r="Q2008" i="40"/>
  <c r="R2008" i="40"/>
  <c r="J2009" i="40"/>
  <c r="K2009" i="40"/>
  <c r="L2009" i="40"/>
  <c r="M2009" i="40"/>
  <c r="N2009" i="40"/>
  <c r="O2009" i="40"/>
  <c r="P2009" i="40"/>
  <c r="Q2009" i="40"/>
  <c r="R2009" i="40"/>
  <c r="J2010" i="40"/>
  <c r="K2010" i="40"/>
  <c r="L2010" i="40"/>
  <c r="M2010" i="40"/>
  <c r="N2010" i="40"/>
  <c r="O2010" i="40"/>
  <c r="P2010" i="40"/>
  <c r="Q2010" i="40"/>
  <c r="R2010" i="40"/>
  <c r="J2011" i="40"/>
  <c r="K2011" i="40"/>
  <c r="L2011" i="40"/>
  <c r="M2011" i="40"/>
  <c r="N2011" i="40"/>
  <c r="O2011" i="40"/>
  <c r="P2011" i="40"/>
  <c r="Q2011" i="40"/>
  <c r="R2011" i="40"/>
  <c r="J2012" i="40"/>
  <c r="K2012" i="40"/>
  <c r="L2012" i="40"/>
  <c r="M2012" i="40"/>
  <c r="N2012" i="40"/>
  <c r="O2012" i="40"/>
  <c r="P2012" i="40"/>
  <c r="Q2012" i="40"/>
  <c r="R2012" i="40"/>
  <c r="J2013" i="40"/>
  <c r="K2013" i="40"/>
  <c r="L2013" i="40"/>
  <c r="M2013" i="40"/>
  <c r="N2013" i="40"/>
  <c r="O2013" i="40"/>
  <c r="P2013" i="40"/>
  <c r="Q2013" i="40"/>
  <c r="R2013" i="40"/>
  <c r="J2014" i="40"/>
  <c r="K2014" i="40"/>
  <c r="L2014" i="40"/>
  <c r="M2014" i="40"/>
  <c r="N2014" i="40"/>
  <c r="O2014" i="40"/>
  <c r="P2014" i="40"/>
  <c r="Q2014" i="40"/>
  <c r="R2014" i="40"/>
  <c r="J2015" i="40"/>
  <c r="K2015" i="40"/>
  <c r="L2015" i="40"/>
  <c r="M2015" i="40"/>
  <c r="N2015" i="40"/>
  <c r="O2015" i="40"/>
  <c r="P2015" i="40"/>
  <c r="Q2015" i="40"/>
  <c r="R2015" i="40"/>
  <c r="J2016" i="40"/>
  <c r="K2016" i="40"/>
  <c r="L2016" i="40"/>
  <c r="M2016" i="40"/>
  <c r="N2016" i="40"/>
  <c r="O2016" i="40"/>
  <c r="P2016" i="40"/>
  <c r="Q2016" i="40"/>
  <c r="R2016" i="40"/>
  <c r="J2017" i="40"/>
  <c r="K2017" i="40"/>
  <c r="L2017" i="40"/>
  <c r="M2017" i="40"/>
  <c r="N2017" i="40"/>
  <c r="O2017" i="40"/>
  <c r="P2017" i="40"/>
  <c r="Q2017" i="40"/>
  <c r="R2017" i="40"/>
  <c r="J2018" i="40"/>
  <c r="K2018" i="40"/>
  <c r="L2018" i="40"/>
  <c r="M2018" i="40"/>
  <c r="N2018" i="40"/>
  <c r="O2018" i="40"/>
  <c r="P2018" i="40"/>
  <c r="Q2018" i="40"/>
  <c r="R2018" i="40"/>
  <c r="J2019" i="40"/>
  <c r="K2019" i="40"/>
  <c r="L2019" i="40"/>
  <c r="M2019" i="40"/>
  <c r="N2019" i="40"/>
  <c r="O2019" i="40"/>
  <c r="P2019" i="40"/>
  <c r="Q2019" i="40"/>
  <c r="R2019" i="40"/>
  <c r="J2020" i="40"/>
  <c r="K2020" i="40"/>
  <c r="L2020" i="40"/>
  <c r="M2020" i="40"/>
  <c r="N2020" i="40"/>
  <c r="O2020" i="40"/>
  <c r="P2020" i="40"/>
  <c r="Q2020" i="40"/>
  <c r="R2020" i="40"/>
  <c r="J2021" i="40"/>
  <c r="K2021" i="40"/>
  <c r="L2021" i="40"/>
  <c r="M2021" i="40"/>
  <c r="N2021" i="40"/>
  <c r="O2021" i="40"/>
  <c r="P2021" i="40"/>
  <c r="Q2021" i="40"/>
  <c r="R2021" i="40"/>
  <c r="J2022" i="40"/>
  <c r="K2022" i="40"/>
  <c r="L2022" i="40"/>
  <c r="M2022" i="40"/>
  <c r="N2022" i="40"/>
  <c r="O2022" i="40"/>
  <c r="P2022" i="40"/>
  <c r="Q2022" i="40"/>
  <c r="R2022" i="40"/>
  <c r="J2023" i="40"/>
  <c r="K2023" i="40"/>
  <c r="L2023" i="40"/>
  <c r="M2023" i="40"/>
  <c r="N2023" i="40"/>
  <c r="O2023" i="40"/>
  <c r="P2023" i="40"/>
  <c r="Q2023" i="40"/>
  <c r="R2023" i="40"/>
  <c r="J2024" i="40"/>
  <c r="K2024" i="40"/>
  <c r="L2024" i="40"/>
  <c r="M2024" i="40"/>
  <c r="N2024" i="40"/>
  <c r="O2024" i="40"/>
  <c r="P2024" i="40"/>
  <c r="Q2024" i="40"/>
  <c r="R2024" i="40"/>
  <c r="J2025" i="40"/>
  <c r="K2025" i="40"/>
  <c r="L2025" i="40"/>
  <c r="M2025" i="40"/>
  <c r="N2025" i="40"/>
  <c r="O2025" i="40"/>
  <c r="P2025" i="40"/>
  <c r="Q2025" i="40"/>
  <c r="R2025" i="40"/>
  <c r="J2026" i="40"/>
  <c r="K2026" i="40"/>
  <c r="L2026" i="40"/>
  <c r="M2026" i="40"/>
  <c r="N2026" i="40"/>
  <c r="O2026" i="40"/>
  <c r="P2026" i="40"/>
  <c r="Q2026" i="40"/>
  <c r="R2026" i="40"/>
  <c r="J2027" i="40"/>
  <c r="K2027" i="40"/>
  <c r="L2027" i="40"/>
  <c r="M2027" i="40"/>
  <c r="N2027" i="40"/>
  <c r="O2027" i="40"/>
  <c r="P2027" i="40"/>
  <c r="Q2027" i="40"/>
  <c r="R2027" i="40"/>
  <c r="J2028" i="40"/>
  <c r="K2028" i="40"/>
  <c r="L2028" i="40"/>
  <c r="M2028" i="40"/>
  <c r="N2028" i="40"/>
  <c r="O2028" i="40"/>
  <c r="P2028" i="40"/>
  <c r="Q2028" i="40"/>
  <c r="R2028" i="40"/>
  <c r="J2029" i="40"/>
  <c r="K2029" i="40"/>
  <c r="L2029" i="40"/>
  <c r="M2029" i="40"/>
  <c r="N2029" i="40"/>
  <c r="O2029" i="40"/>
  <c r="P2029" i="40"/>
  <c r="Q2029" i="40"/>
  <c r="R2029" i="40"/>
  <c r="J2030" i="40"/>
  <c r="K2030" i="40"/>
  <c r="L2030" i="40"/>
  <c r="M2030" i="40"/>
  <c r="N2030" i="40"/>
  <c r="O2030" i="40"/>
  <c r="P2030" i="40"/>
  <c r="Q2030" i="40"/>
  <c r="R2030" i="40"/>
  <c r="J2031" i="40"/>
  <c r="K2031" i="40"/>
  <c r="L2031" i="40"/>
  <c r="M2031" i="40"/>
  <c r="N2031" i="40"/>
  <c r="O2031" i="40"/>
  <c r="P2031" i="40"/>
  <c r="Q2031" i="40"/>
  <c r="R2031" i="40"/>
  <c r="J2032" i="40"/>
  <c r="K2032" i="40"/>
  <c r="L2032" i="40"/>
  <c r="M2032" i="40"/>
  <c r="N2032" i="40"/>
  <c r="O2032" i="40"/>
  <c r="P2032" i="40"/>
  <c r="Q2032" i="40"/>
  <c r="R2032" i="40"/>
  <c r="J2033" i="40"/>
  <c r="K2033" i="40"/>
  <c r="L2033" i="40"/>
  <c r="M2033" i="40"/>
  <c r="N2033" i="40"/>
  <c r="O2033" i="40"/>
  <c r="P2033" i="40"/>
  <c r="Q2033" i="40"/>
  <c r="R2033" i="40"/>
  <c r="J2034" i="40"/>
  <c r="K2034" i="40"/>
  <c r="L2034" i="40"/>
  <c r="M2034" i="40"/>
  <c r="N2034" i="40"/>
  <c r="O2034" i="40"/>
  <c r="P2034" i="40"/>
  <c r="Q2034" i="40"/>
  <c r="R2034" i="40"/>
  <c r="J2035" i="40"/>
  <c r="K2035" i="40"/>
  <c r="L2035" i="40"/>
  <c r="M2035" i="40"/>
  <c r="N2035" i="40"/>
  <c r="O2035" i="40"/>
  <c r="P2035" i="40"/>
  <c r="Q2035" i="40"/>
  <c r="R2035" i="40"/>
  <c r="J2036" i="40"/>
  <c r="K2036" i="40"/>
  <c r="L2036" i="40"/>
  <c r="M2036" i="40"/>
  <c r="N2036" i="40"/>
  <c r="O2036" i="40"/>
  <c r="P2036" i="40"/>
  <c r="Q2036" i="40"/>
  <c r="R2036" i="40"/>
  <c r="J2037" i="40"/>
  <c r="K2037" i="40"/>
  <c r="L2037" i="40"/>
  <c r="M2037" i="40"/>
  <c r="N2037" i="40"/>
  <c r="O2037" i="40"/>
  <c r="P2037" i="40"/>
  <c r="Q2037" i="40"/>
  <c r="R2037" i="40"/>
  <c r="J2038" i="40"/>
  <c r="K2038" i="40"/>
  <c r="L2038" i="40"/>
  <c r="M2038" i="40"/>
  <c r="N2038" i="40"/>
  <c r="O2038" i="40"/>
  <c r="P2038" i="40"/>
  <c r="Q2038" i="40"/>
  <c r="R2038" i="40"/>
  <c r="J2039" i="40"/>
  <c r="K2039" i="40"/>
  <c r="L2039" i="40"/>
  <c r="M2039" i="40"/>
  <c r="N2039" i="40"/>
  <c r="O2039" i="40"/>
  <c r="P2039" i="40"/>
  <c r="Q2039" i="40"/>
  <c r="R2039" i="40"/>
  <c r="J2040" i="40"/>
  <c r="K2040" i="40"/>
  <c r="L2040" i="40"/>
  <c r="M2040" i="40"/>
  <c r="N2040" i="40"/>
  <c r="O2040" i="40"/>
  <c r="P2040" i="40"/>
  <c r="Q2040" i="40"/>
  <c r="R2040" i="40"/>
  <c r="J2041" i="40"/>
  <c r="K2041" i="40"/>
  <c r="L2041" i="40"/>
  <c r="M2041" i="40"/>
  <c r="N2041" i="40"/>
  <c r="O2041" i="40"/>
  <c r="P2041" i="40"/>
  <c r="Q2041" i="40"/>
  <c r="R2041" i="40"/>
  <c r="J2042" i="40"/>
  <c r="K2042" i="40"/>
  <c r="L2042" i="40"/>
  <c r="M2042" i="40"/>
  <c r="N2042" i="40"/>
  <c r="O2042" i="40"/>
  <c r="P2042" i="40"/>
  <c r="Q2042" i="40"/>
  <c r="R2042" i="40"/>
  <c r="J2043" i="40"/>
  <c r="K2043" i="40"/>
  <c r="L2043" i="40"/>
  <c r="M2043" i="40"/>
  <c r="N2043" i="40"/>
  <c r="O2043" i="40"/>
  <c r="P2043" i="40"/>
  <c r="Q2043" i="40"/>
  <c r="R2043" i="40"/>
  <c r="J2044" i="40"/>
  <c r="K2044" i="40"/>
  <c r="L2044" i="40"/>
  <c r="M2044" i="40"/>
  <c r="N2044" i="40"/>
  <c r="O2044" i="40"/>
  <c r="P2044" i="40"/>
  <c r="Q2044" i="40"/>
  <c r="R2044" i="40"/>
  <c r="J2045" i="40"/>
  <c r="K2045" i="40"/>
  <c r="L2045" i="40"/>
  <c r="M2045" i="40"/>
  <c r="N2045" i="40"/>
  <c r="O2045" i="40"/>
  <c r="P2045" i="40"/>
  <c r="Q2045" i="40"/>
  <c r="R2045" i="40"/>
  <c r="J2046" i="40"/>
  <c r="K2046" i="40"/>
  <c r="L2046" i="40"/>
  <c r="M2046" i="40"/>
  <c r="N2046" i="40"/>
  <c r="O2046" i="40"/>
  <c r="P2046" i="40"/>
  <c r="Q2046" i="40"/>
  <c r="R2046" i="40"/>
  <c r="J2047" i="40"/>
  <c r="K2047" i="40"/>
  <c r="L2047" i="40"/>
  <c r="M2047" i="40"/>
  <c r="N2047" i="40"/>
  <c r="O2047" i="40"/>
  <c r="P2047" i="40"/>
  <c r="Q2047" i="40"/>
  <c r="R2047" i="40"/>
  <c r="J2048" i="40"/>
  <c r="K2048" i="40"/>
  <c r="L2048" i="40"/>
  <c r="M2048" i="40"/>
  <c r="N2048" i="40"/>
  <c r="O2048" i="40"/>
  <c r="P2048" i="40"/>
  <c r="Q2048" i="40"/>
  <c r="R2048" i="40"/>
  <c r="J2049" i="40"/>
  <c r="K2049" i="40"/>
  <c r="L2049" i="40"/>
  <c r="M2049" i="40"/>
  <c r="N2049" i="40"/>
  <c r="O2049" i="40"/>
  <c r="P2049" i="40"/>
  <c r="Q2049" i="40"/>
  <c r="R2049" i="40"/>
  <c r="J2050" i="40"/>
  <c r="K2050" i="40"/>
  <c r="L2050" i="40"/>
  <c r="M2050" i="40"/>
  <c r="N2050" i="40"/>
  <c r="O2050" i="40"/>
  <c r="P2050" i="40"/>
  <c r="Q2050" i="40"/>
  <c r="R2050" i="40"/>
  <c r="J2051" i="40"/>
  <c r="K2051" i="40"/>
  <c r="L2051" i="40"/>
  <c r="M2051" i="40"/>
  <c r="N2051" i="40"/>
  <c r="O2051" i="40"/>
  <c r="P2051" i="40"/>
  <c r="Q2051" i="40"/>
  <c r="R2051" i="40"/>
  <c r="J2052" i="40"/>
  <c r="K2052" i="40"/>
  <c r="L2052" i="40"/>
  <c r="M2052" i="40"/>
  <c r="N2052" i="40"/>
  <c r="O2052" i="40"/>
  <c r="P2052" i="40"/>
  <c r="Q2052" i="40"/>
  <c r="R2052" i="40"/>
  <c r="J2053" i="40"/>
  <c r="K2053" i="40"/>
  <c r="L2053" i="40"/>
  <c r="M2053" i="40"/>
  <c r="N2053" i="40"/>
  <c r="O2053" i="40"/>
  <c r="P2053" i="40"/>
  <c r="Q2053" i="40"/>
  <c r="R2053" i="40"/>
  <c r="J2054" i="40"/>
  <c r="K2054" i="40"/>
  <c r="L2054" i="40"/>
  <c r="M2054" i="40"/>
  <c r="N2054" i="40"/>
  <c r="O2054" i="40"/>
  <c r="P2054" i="40"/>
  <c r="Q2054" i="40"/>
  <c r="R2054" i="40"/>
  <c r="J2055" i="40"/>
  <c r="K2055" i="40"/>
  <c r="L2055" i="40"/>
  <c r="M2055" i="40"/>
  <c r="N2055" i="40"/>
  <c r="O2055" i="40"/>
  <c r="P2055" i="40"/>
  <c r="Q2055" i="40"/>
  <c r="R2055" i="40"/>
  <c r="J2056" i="40"/>
  <c r="K2056" i="40"/>
  <c r="L2056" i="40"/>
  <c r="M2056" i="40"/>
  <c r="N2056" i="40"/>
  <c r="O2056" i="40"/>
  <c r="P2056" i="40"/>
  <c r="Q2056" i="40"/>
  <c r="R2056" i="40"/>
  <c r="J2057" i="40"/>
  <c r="K2057" i="40"/>
  <c r="L2057" i="40"/>
  <c r="M2057" i="40"/>
  <c r="N2057" i="40"/>
  <c r="O2057" i="40"/>
  <c r="P2057" i="40"/>
  <c r="Q2057" i="40"/>
  <c r="R2057" i="40"/>
  <c r="J2058" i="40"/>
  <c r="K2058" i="40"/>
  <c r="L2058" i="40"/>
  <c r="M2058" i="40"/>
  <c r="N2058" i="40"/>
  <c r="O2058" i="40"/>
  <c r="P2058" i="40"/>
  <c r="Q2058" i="40"/>
  <c r="R2058" i="40"/>
  <c r="J2059" i="40"/>
  <c r="K2059" i="40"/>
  <c r="L2059" i="40"/>
  <c r="M2059" i="40"/>
  <c r="N2059" i="40"/>
  <c r="O2059" i="40"/>
  <c r="P2059" i="40"/>
  <c r="Q2059" i="40"/>
  <c r="R2059" i="40"/>
  <c r="J2060" i="40"/>
  <c r="K2060" i="40"/>
  <c r="L2060" i="40"/>
  <c r="M2060" i="40"/>
  <c r="N2060" i="40"/>
  <c r="O2060" i="40"/>
  <c r="P2060" i="40"/>
  <c r="Q2060" i="40"/>
  <c r="R2060" i="40"/>
  <c r="J2061" i="40"/>
  <c r="K2061" i="40"/>
  <c r="L2061" i="40"/>
  <c r="M2061" i="40"/>
  <c r="N2061" i="40"/>
  <c r="O2061" i="40"/>
  <c r="P2061" i="40"/>
  <c r="Q2061" i="40"/>
  <c r="R2061" i="40"/>
  <c r="J2062" i="40"/>
  <c r="K2062" i="40"/>
  <c r="L2062" i="40"/>
  <c r="M2062" i="40"/>
  <c r="N2062" i="40"/>
  <c r="O2062" i="40"/>
  <c r="P2062" i="40"/>
  <c r="Q2062" i="40"/>
  <c r="R2062" i="40"/>
  <c r="J2063" i="40"/>
  <c r="K2063" i="40"/>
  <c r="L2063" i="40"/>
  <c r="M2063" i="40"/>
  <c r="N2063" i="40"/>
  <c r="O2063" i="40"/>
  <c r="P2063" i="40"/>
  <c r="Q2063" i="40"/>
  <c r="R2063" i="40"/>
  <c r="J2064" i="40"/>
  <c r="K2064" i="40"/>
  <c r="L2064" i="40"/>
  <c r="M2064" i="40"/>
  <c r="N2064" i="40"/>
  <c r="O2064" i="40"/>
  <c r="P2064" i="40"/>
  <c r="Q2064" i="40"/>
  <c r="R2064" i="40"/>
  <c r="J2065" i="40"/>
  <c r="K2065" i="40"/>
  <c r="L2065" i="40"/>
  <c r="M2065" i="40"/>
  <c r="N2065" i="40"/>
  <c r="O2065" i="40"/>
  <c r="P2065" i="40"/>
  <c r="Q2065" i="40"/>
  <c r="R2065" i="40"/>
  <c r="J2066" i="40"/>
  <c r="K2066" i="40"/>
  <c r="L2066" i="40"/>
  <c r="M2066" i="40"/>
  <c r="N2066" i="40"/>
  <c r="O2066" i="40"/>
  <c r="P2066" i="40"/>
  <c r="Q2066" i="40"/>
  <c r="R2066" i="40"/>
  <c r="J2067" i="40"/>
  <c r="K2067" i="40"/>
  <c r="L2067" i="40"/>
  <c r="M2067" i="40"/>
  <c r="N2067" i="40"/>
  <c r="O2067" i="40"/>
  <c r="P2067" i="40"/>
  <c r="Q2067" i="40"/>
  <c r="R2067" i="40"/>
  <c r="J2068" i="40"/>
  <c r="K2068" i="40"/>
  <c r="L2068" i="40"/>
  <c r="M2068" i="40"/>
  <c r="N2068" i="40"/>
  <c r="O2068" i="40"/>
  <c r="P2068" i="40"/>
  <c r="Q2068" i="40"/>
  <c r="R2068" i="40"/>
  <c r="J2069" i="40"/>
  <c r="K2069" i="40"/>
  <c r="L2069" i="40"/>
  <c r="M2069" i="40"/>
  <c r="N2069" i="40"/>
  <c r="O2069" i="40"/>
  <c r="P2069" i="40"/>
  <c r="Q2069" i="40"/>
  <c r="R2069" i="40"/>
  <c r="J2070" i="40"/>
  <c r="K2070" i="40"/>
  <c r="L2070" i="40"/>
  <c r="M2070" i="40"/>
  <c r="N2070" i="40"/>
  <c r="O2070" i="40"/>
  <c r="P2070" i="40"/>
  <c r="Q2070" i="40"/>
  <c r="R2070" i="40"/>
  <c r="J2071" i="40"/>
  <c r="K2071" i="40"/>
  <c r="L2071" i="40"/>
  <c r="M2071" i="40"/>
  <c r="N2071" i="40"/>
  <c r="O2071" i="40"/>
  <c r="P2071" i="40"/>
  <c r="Q2071" i="40"/>
  <c r="R2071" i="40"/>
  <c r="J2072" i="40"/>
  <c r="K2072" i="40"/>
  <c r="L2072" i="40"/>
  <c r="M2072" i="40"/>
  <c r="N2072" i="40"/>
  <c r="O2072" i="40"/>
  <c r="P2072" i="40"/>
  <c r="Q2072" i="40"/>
  <c r="R2072" i="40"/>
  <c r="J2073" i="40"/>
  <c r="K2073" i="40"/>
  <c r="L2073" i="40"/>
  <c r="M2073" i="40"/>
  <c r="N2073" i="40"/>
  <c r="O2073" i="40"/>
  <c r="P2073" i="40"/>
  <c r="Q2073" i="40"/>
  <c r="R2073" i="40"/>
  <c r="J2074" i="40"/>
  <c r="K2074" i="40"/>
  <c r="L2074" i="40"/>
  <c r="M2074" i="40"/>
  <c r="N2074" i="40"/>
  <c r="O2074" i="40"/>
  <c r="P2074" i="40"/>
  <c r="Q2074" i="40"/>
  <c r="R2074" i="40"/>
  <c r="J2075" i="40"/>
  <c r="K2075" i="40"/>
  <c r="L2075" i="40"/>
  <c r="M2075" i="40"/>
  <c r="N2075" i="40"/>
  <c r="O2075" i="40"/>
  <c r="P2075" i="40"/>
  <c r="Q2075" i="40"/>
  <c r="R2075" i="40"/>
  <c r="J2076" i="40"/>
  <c r="K2076" i="40"/>
  <c r="L2076" i="40"/>
  <c r="M2076" i="40"/>
  <c r="N2076" i="40"/>
  <c r="O2076" i="40"/>
  <c r="P2076" i="40"/>
  <c r="Q2076" i="40"/>
  <c r="R2076" i="40"/>
  <c r="J2077" i="40"/>
  <c r="K2077" i="40"/>
  <c r="L2077" i="40"/>
  <c r="M2077" i="40"/>
  <c r="N2077" i="40"/>
  <c r="O2077" i="40"/>
  <c r="P2077" i="40"/>
  <c r="Q2077" i="40"/>
  <c r="R2077" i="40"/>
  <c r="J2078" i="40"/>
  <c r="K2078" i="40"/>
  <c r="L2078" i="40"/>
  <c r="M2078" i="40"/>
  <c r="N2078" i="40"/>
  <c r="O2078" i="40"/>
  <c r="P2078" i="40"/>
  <c r="Q2078" i="40"/>
  <c r="R2078" i="40"/>
  <c r="J2079" i="40"/>
  <c r="K2079" i="40"/>
  <c r="L2079" i="40"/>
  <c r="M2079" i="40"/>
  <c r="N2079" i="40"/>
  <c r="O2079" i="40"/>
  <c r="P2079" i="40"/>
  <c r="Q2079" i="40"/>
  <c r="R2079" i="40"/>
  <c r="J2080" i="40"/>
  <c r="K2080" i="40"/>
  <c r="L2080" i="40"/>
  <c r="M2080" i="40"/>
  <c r="N2080" i="40"/>
  <c r="O2080" i="40"/>
  <c r="P2080" i="40"/>
  <c r="Q2080" i="40"/>
  <c r="R2080" i="40"/>
  <c r="J2081" i="40"/>
  <c r="K2081" i="40"/>
  <c r="L2081" i="40"/>
  <c r="M2081" i="40"/>
  <c r="N2081" i="40"/>
  <c r="O2081" i="40"/>
  <c r="P2081" i="40"/>
  <c r="Q2081" i="40"/>
  <c r="R2081" i="40"/>
  <c r="J2082" i="40"/>
  <c r="K2082" i="40"/>
  <c r="L2082" i="40"/>
  <c r="M2082" i="40"/>
  <c r="N2082" i="40"/>
  <c r="O2082" i="40"/>
  <c r="P2082" i="40"/>
  <c r="Q2082" i="40"/>
  <c r="R2082" i="40"/>
  <c r="J2083" i="40"/>
  <c r="K2083" i="40"/>
  <c r="L2083" i="40"/>
  <c r="M2083" i="40"/>
  <c r="N2083" i="40"/>
  <c r="O2083" i="40"/>
  <c r="P2083" i="40"/>
  <c r="Q2083" i="40"/>
  <c r="R2083" i="40"/>
  <c r="J2084" i="40"/>
  <c r="K2084" i="40"/>
  <c r="L2084" i="40"/>
  <c r="M2084" i="40"/>
  <c r="N2084" i="40"/>
  <c r="O2084" i="40"/>
  <c r="P2084" i="40"/>
  <c r="Q2084" i="40"/>
  <c r="R2084" i="40"/>
  <c r="J2085" i="40"/>
  <c r="K2085" i="40"/>
  <c r="L2085" i="40"/>
  <c r="M2085" i="40"/>
  <c r="N2085" i="40"/>
  <c r="O2085" i="40"/>
  <c r="P2085" i="40"/>
  <c r="Q2085" i="40"/>
  <c r="R2085" i="40"/>
  <c r="J2086" i="40"/>
  <c r="K2086" i="40"/>
  <c r="L2086" i="40"/>
  <c r="M2086" i="40"/>
  <c r="N2086" i="40"/>
  <c r="O2086" i="40"/>
  <c r="P2086" i="40"/>
  <c r="Q2086" i="40"/>
  <c r="R2086" i="40"/>
  <c r="J2087" i="40"/>
  <c r="K2087" i="40"/>
  <c r="L2087" i="40"/>
  <c r="M2087" i="40"/>
  <c r="N2087" i="40"/>
  <c r="O2087" i="40"/>
  <c r="P2087" i="40"/>
  <c r="Q2087" i="40"/>
  <c r="R2087" i="40"/>
  <c r="J2088" i="40"/>
  <c r="K2088" i="40"/>
  <c r="L2088" i="40"/>
  <c r="M2088" i="40"/>
  <c r="N2088" i="40"/>
  <c r="O2088" i="40"/>
  <c r="P2088" i="40"/>
  <c r="Q2088" i="40"/>
  <c r="R2088" i="40"/>
  <c r="J2089" i="40"/>
  <c r="K2089" i="40"/>
  <c r="L2089" i="40"/>
  <c r="M2089" i="40"/>
  <c r="N2089" i="40"/>
  <c r="O2089" i="40"/>
  <c r="P2089" i="40"/>
  <c r="Q2089" i="40"/>
  <c r="R2089" i="40"/>
  <c r="J2090" i="40"/>
  <c r="K2090" i="40"/>
  <c r="L2090" i="40"/>
  <c r="M2090" i="40"/>
  <c r="N2090" i="40"/>
  <c r="O2090" i="40"/>
  <c r="P2090" i="40"/>
  <c r="Q2090" i="40"/>
  <c r="R2090" i="40"/>
  <c r="J2091" i="40"/>
  <c r="K2091" i="40"/>
  <c r="L2091" i="40"/>
  <c r="M2091" i="40"/>
  <c r="N2091" i="40"/>
  <c r="O2091" i="40"/>
  <c r="P2091" i="40"/>
  <c r="Q2091" i="40"/>
  <c r="R2091" i="40"/>
  <c r="J2092" i="40"/>
  <c r="K2092" i="40"/>
  <c r="L2092" i="40"/>
  <c r="M2092" i="40"/>
  <c r="N2092" i="40"/>
  <c r="O2092" i="40"/>
  <c r="P2092" i="40"/>
  <c r="Q2092" i="40"/>
  <c r="R2092" i="40"/>
  <c r="J2093" i="40"/>
  <c r="K2093" i="40"/>
  <c r="L2093" i="40"/>
  <c r="M2093" i="40"/>
  <c r="N2093" i="40"/>
  <c r="O2093" i="40"/>
  <c r="P2093" i="40"/>
  <c r="Q2093" i="40"/>
  <c r="R2093" i="40"/>
  <c r="J2094" i="40"/>
  <c r="K2094" i="40"/>
  <c r="L2094" i="40"/>
  <c r="M2094" i="40"/>
  <c r="N2094" i="40"/>
  <c r="O2094" i="40"/>
  <c r="P2094" i="40"/>
  <c r="Q2094" i="40"/>
  <c r="R2094" i="40"/>
  <c r="J2095" i="40"/>
  <c r="K2095" i="40"/>
  <c r="L2095" i="40"/>
  <c r="M2095" i="40"/>
  <c r="N2095" i="40"/>
  <c r="O2095" i="40"/>
  <c r="P2095" i="40"/>
  <c r="Q2095" i="40"/>
  <c r="R2095" i="40"/>
  <c r="J2096" i="40"/>
  <c r="K2096" i="40"/>
  <c r="L2096" i="40"/>
  <c r="M2096" i="40"/>
  <c r="N2096" i="40"/>
  <c r="O2096" i="40"/>
  <c r="P2096" i="40"/>
  <c r="Q2096" i="40"/>
  <c r="R2096" i="40"/>
  <c r="J2097" i="40"/>
  <c r="K2097" i="40"/>
  <c r="L2097" i="40"/>
  <c r="M2097" i="40"/>
  <c r="N2097" i="40"/>
  <c r="O2097" i="40"/>
  <c r="P2097" i="40"/>
  <c r="Q2097" i="40"/>
  <c r="R2097" i="40"/>
  <c r="J2098" i="40"/>
  <c r="K2098" i="40"/>
  <c r="L2098" i="40"/>
  <c r="M2098" i="40"/>
  <c r="N2098" i="40"/>
  <c r="O2098" i="40"/>
  <c r="P2098" i="40"/>
  <c r="Q2098" i="40"/>
  <c r="R2098" i="40"/>
  <c r="J2099" i="40"/>
  <c r="K2099" i="40"/>
  <c r="L2099" i="40"/>
  <c r="M2099" i="40"/>
  <c r="N2099" i="40"/>
  <c r="O2099" i="40"/>
  <c r="P2099" i="40"/>
  <c r="Q2099" i="40"/>
  <c r="R2099" i="40"/>
  <c r="J2100" i="40"/>
  <c r="K2100" i="40"/>
  <c r="L2100" i="40"/>
  <c r="M2100" i="40"/>
  <c r="N2100" i="40"/>
  <c r="O2100" i="40"/>
  <c r="P2100" i="40"/>
  <c r="Q2100" i="40"/>
  <c r="R2100" i="40"/>
  <c r="J2101" i="40"/>
  <c r="K2101" i="40"/>
  <c r="L2101" i="40"/>
  <c r="M2101" i="40"/>
  <c r="N2101" i="40"/>
  <c r="O2101" i="40"/>
  <c r="P2101" i="40"/>
  <c r="Q2101" i="40"/>
  <c r="R2101" i="40"/>
  <c r="J2102" i="40"/>
  <c r="K2102" i="40"/>
  <c r="L2102" i="40"/>
  <c r="M2102" i="40"/>
  <c r="N2102" i="40"/>
  <c r="O2102" i="40"/>
  <c r="P2102" i="40"/>
  <c r="Q2102" i="40"/>
  <c r="R2102" i="40"/>
  <c r="J2103" i="40"/>
  <c r="K2103" i="40"/>
  <c r="L2103" i="40"/>
  <c r="M2103" i="40"/>
  <c r="N2103" i="40"/>
  <c r="O2103" i="40"/>
  <c r="P2103" i="40"/>
  <c r="Q2103" i="40"/>
  <c r="R2103" i="40"/>
  <c r="J2104" i="40"/>
  <c r="K2104" i="40"/>
  <c r="L2104" i="40"/>
  <c r="M2104" i="40"/>
  <c r="N2104" i="40"/>
  <c r="O2104" i="40"/>
  <c r="P2104" i="40"/>
  <c r="Q2104" i="40"/>
  <c r="R2104" i="40"/>
  <c r="J2105" i="40"/>
  <c r="K2105" i="40"/>
  <c r="L2105" i="40"/>
  <c r="M2105" i="40"/>
  <c r="N2105" i="40"/>
  <c r="O2105" i="40"/>
  <c r="P2105" i="40"/>
  <c r="Q2105" i="40"/>
  <c r="R2105" i="40"/>
  <c r="J2106" i="40"/>
  <c r="K2106" i="40"/>
  <c r="L2106" i="40"/>
  <c r="M2106" i="40"/>
  <c r="N2106" i="40"/>
  <c r="O2106" i="40"/>
  <c r="P2106" i="40"/>
  <c r="Q2106" i="40"/>
  <c r="R2106" i="40"/>
  <c r="J2107" i="40"/>
  <c r="K2107" i="40"/>
  <c r="L2107" i="40"/>
  <c r="M2107" i="40"/>
  <c r="N2107" i="40"/>
  <c r="O2107" i="40"/>
  <c r="P2107" i="40"/>
  <c r="Q2107" i="40"/>
  <c r="R2107" i="40"/>
  <c r="J2108" i="40"/>
  <c r="K2108" i="40"/>
  <c r="L2108" i="40"/>
  <c r="M2108" i="40"/>
  <c r="N2108" i="40"/>
  <c r="O2108" i="40"/>
  <c r="P2108" i="40"/>
  <c r="Q2108" i="40"/>
  <c r="R2108" i="40"/>
  <c r="J2109" i="40"/>
  <c r="K2109" i="40"/>
  <c r="L2109" i="40"/>
  <c r="M2109" i="40"/>
  <c r="N2109" i="40"/>
  <c r="O2109" i="40"/>
  <c r="P2109" i="40"/>
  <c r="Q2109" i="40"/>
  <c r="R2109" i="40"/>
  <c r="J2110" i="40"/>
  <c r="K2110" i="40"/>
  <c r="L2110" i="40"/>
  <c r="M2110" i="40"/>
  <c r="N2110" i="40"/>
  <c r="O2110" i="40"/>
  <c r="P2110" i="40"/>
  <c r="Q2110" i="40"/>
  <c r="R2110" i="40"/>
  <c r="J2111" i="40"/>
  <c r="K2111" i="40"/>
  <c r="L2111" i="40"/>
  <c r="M2111" i="40"/>
  <c r="N2111" i="40"/>
  <c r="O2111" i="40"/>
  <c r="P2111" i="40"/>
  <c r="Q2111" i="40"/>
  <c r="R2111" i="40"/>
  <c r="J2112" i="40"/>
  <c r="K2112" i="40"/>
  <c r="L2112" i="40"/>
  <c r="M2112" i="40"/>
  <c r="N2112" i="40"/>
  <c r="O2112" i="40"/>
  <c r="P2112" i="40"/>
  <c r="Q2112" i="40"/>
  <c r="R2112" i="40"/>
  <c r="J2113" i="40"/>
  <c r="K2113" i="40"/>
  <c r="L2113" i="40"/>
  <c r="M2113" i="40"/>
  <c r="N2113" i="40"/>
  <c r="O2113" i="40"/>
  <c r="P2113" i="40"/>
  <c r="Q2113" i="40"/>
  <c r="R2113" i="40"/>
  <c r="J2114" i="40"/>
  <c r="K2114" i="40"/>
  <c r="L2114" i="40"/>
  <c r="M2114" i="40"/>
  <c r="N2114" i="40"/>
  <c r="O2114" i="40"/>
  <c r="P2114" i="40"/>
  <c r="Q2114" i="40"/>
  <c r="R2114" i="40"/>
  <c r="J2115" i="40"/>
  <c r="K2115" i="40"/>
  <c r="L2115" i="40"/>
  <c r="M2115" i="40"/>
  <c r="N2115" i="40"/>
  <c r="O2115" i="40"/>
  <c r="P2115" i="40"/>
  <c r="Q2115" i="40"/>
  <c r="R2115" i="40"/>
  <c r="J2116" i="40"/>
  <c r="K2116" i="40"/>
  <c r="L2116" i="40"/>
  <c r="M2116" i="40"/>
  <c r="N2116" i="40"/>
  <c r="O2116" i="40"/>
  <c r="P2116" i="40"/>
  <c r="Q2116" i="40"/>
  <c r="R2116" i="40"/>
  <c r="J2117" i="40"/>
  <c r="K2117" i="40"/>
  <c r="L2117" i="40"/>
  <c r="M2117" i="40"/>
  <c r="N2117" i="40"/>
  <c r="O2117" i="40"/>
  <c r="P2117" i="40"/>
  <c r="Q2117" i="40"/>
  <c r="R2117" i="40"/>
  <c r="J2118" i="40"/>
  <c r="K2118" i="40"/>
  <c r="L2118" i="40"/>
  <c r="M2118" i="40"/>
  <c r="N2118" i="40"/>
  <c r="O2118" i="40"/>
  <c r="P2118" i="40"/>
  <c r="Q2118" i="40"/>
  <c r="R2118" i="40"/>
  <c r="J2119" i="40"/>
  <c r="K2119" i="40"/>
  <c r="L2119" i="40"/>
  <c r="M2119" i="40"/>
  <c r="N2119" i="40"/>
  <c r="O2119" i="40"/>
  <c r="P2119" i="40"/>
  <c r="Q2119" i="40"/>
  <c r="R2119" i="40"/>
  <c r="J2120" i="40"/>
  <c r="K2120" i="40"/>
  <c r="L2120" i="40"/>
  <c r="M2120" i="40"/>
  <c r="N2120" i="40"/>
  <c r="O2120" i="40"/>
  <c r="P2120" i="40"/>
  <c r="Q2120" i="40"/>
  <c r="R2120" i="40"/>
  <c r="J2121" i="40"/>
  <c r="K2121" i="40"/>
  <c r="L2121" i="40"/>
  <c r="M2121" i="40"/>
  <c r="N2121" i="40"/>
  <c r="O2121" i="40"/>
  <c r="P2121" i="40"/>
  <c r="Q2121" i="40"/>
  <c r="R2121" i="40"/>
  <c r="J2122" i="40"/>
  <c r="K2122" i="40"/>
  <c r="L2122" i="40"/>
  <c r="M2122" i="40"/>
  <c r="N2122" i="40"/>
  <c r="O2122" i="40"/>
  <c r="P2122" i="40"/>
  <c r="Q2122" i="40"/>
  <c r="R2122" i="40"/>
  <c r="J2123" i="40"/>
  <c r="K2123" i="40"/>
  <c r="L2123" i="40"/>
  <c r="M2123" i="40"/>
  <c r="N2123" i="40"/>
  <c r="O2123" i="40"/>
  <c r="P2123" i="40"/>
  <c r="Q2123" i="40"/>
  <c r="R2123" i="40"/>
  <c r="J2124" i="40"/>
  <c r="K2124" i="40"/>
  <c r="L2124" i="40"/>
  <c r="M2124" i="40"/>
  <c r="N2124" i="40"/>
  <c r="O2124" i="40"/>
  <c r="P2124" i="40"/>
  <c r="Q2124" i="40"/>
  <c r="R2124" i="40"/>
  <c r="J2125" i="40"/>
  <c r="K2125" i="40"/>
  <c r="L2125" i="40"/>
  <c r="M2125" i="40"/>
  <c r="N2125" i="40"/>
  <c r="O2125" i="40"/>
  <c r="P2125" i="40"/>
  <c r="Q2125" i="40"/>
  <c r="R2125" i="40"/>
  <c r="J2126" i="40"/>
  <c r="K2126" i="40"/>
  <c r="L2126" i="40"/>
  <c r="M2126" i="40"/>
  <c r="N2126" i="40"/>
  <c r="O2126" i="40"/>
  <c r="P2126" i="40"/>
  <c r="Q2126" i="40"/>
  <c r="R2126" i="40"/>
  <c r="J2127" i="40"/>
  <c r="K2127" i="40"/>
  <c r="L2127" i="40"/>
  <c r="M2127" i="40"/>
  <c r="N2127" i="40"/>
  <c r="O2127" i="40"/>
  <c r="P2127" i="40"/>
  <c r="Q2127" i="40"/>
  <c r="R2127" i="40"/>
  <c r="J2128" i="40"/>
  <c r="K2128" i="40"/>
  <c r="L2128" i="40"/>
  <c r="M2128" i="40"/>
  <c r="N2128" i="40"/>
  <c r="O2128" i="40"/>
  <c r="P2128" i="40"/>
  <c r="Q2128" i="40"/>
  <c r="R2128" i="40"/>
  <c r="J2129" i="40"/>
  <c r="K2129" i="40"/>
  <c r="L2129" i="40"/>
  <c r="M2129" i="40"/>
  <c r="N2129" i="40"/>
  <c r="O2129" i="40"/>
  <c r="P2129" i="40"/>
  <c r="Q2129" i="40"/>
  <c r="R2129" i="40"/>
  <c r="J2130" i="40"/>
  <c r="K2130" i="40"/>
  <c r="L2130" i="40"/>
  <c r="M2130" i="40"/>
  <c r="N2130" i="40"/>
  <c r="O2130" i="40"/>
  <c r="P2130" i="40"/>
  <c r="Q2130" i="40"/>
  <c r="R2130" i="40"/>
  <c r="J2131" i="40"/>
  <c r="K2131" i="40"/>
  <c r="L2131" i="40"/>
  <c r="M2131" i="40"/>
  <c r="N2131" i="40"/>
  <c r="O2131" i="40"/>
  <c r="P2131" i="40"/>
  <c r="Q2131" i="40"/>
  <c r="R2131" i="40"/>
  <c r="J2132" i="40"/>
  <c r="K2132" i="40"/>
  <c r="L2132" i="40"/>
  <c r="M2132" i="40"/>
  <c r="N2132" i="40"/>
  <c r="O2132" i="40"/>
  <c r="P2132" i="40"/>
  <c r="Q2132" i="40"/>
  <c r="R2132" i="40"/>
  <c r="J2133" i="40"/>
  <c r="K2133" i="40"/>
  <c r="L2133" i="40"/>
  <c r="M2133" i="40"/>
  <c r="N2133" i="40"/>
  <c r="O2133" i="40"/>
  <c r="P2133" i="40"/>
  <c r="Q2133" i="40"/>
  <c r="R2133" i="40"/>
  <c r="J2134" i="40"/>
  <c r="K2134" i="40"/>
  <c r="L2134" i="40"/>
  <c r="M2134" i="40"/>
  <c r="N2134" i="40"/>
  <c r="O2134" i="40"/>
  <c r="P2134" i="40"/>
  <c r="Q2134" i="40"/>
  <c r="R2134" i="40"/>
  <c r="J2135" i="40"/>
  <c r="K2135" i="40"/>
  <c r="L2135" i="40"/>
  <c r="M2135" i="40"/>
  <c r="N2135" i="40"/>
  <c r="O2135" i="40"/>
  <c r="P2135" i="40"/>
  <c r="Q2135" i="40"/>
  <c r="R2135" i="40"/>
  <c r="J2136" i="40"/>
  <c r="K2136" i="40"/>
  <c r="L2136" i="40"/>
  <c r="M2136" i="40"/>
  <c r="N2136" i="40"/>
  <c r="O2136" i="40"/>
  <c r="P2136" i="40"/>
  <c r="Q2136" i="40"/>
  <c r="R2136" i="40"/>
  <c r="J2137" i="40"/>
  <c r="K2137" i="40"/>
  <c r="L2137" i="40"/>
  <c r="M2137" i="40"/>
  <c r="N2137" i="40"/>
  <c r="O2137" i="40"/>
  <c r="P2137" i="40"/>
  <c r="Q2137" i="40"/>
  <c r="R2137" i="40"/>
  <c r="J2138" i="40"/>
  <c r="K2138" i="40"/>
  <c r="L2138" i="40"/>
  <c r="M2138" i="40"/>
  <c r="N2138" i="40"/>
  <c r="O2138" i="40"/>
  <c r="P2138" i="40"/>
  <c r="Q2138" i="40"/>
  <c r="R2138" i="40"/>
  <c r="J2139" i="40"/>
  <c r="K2139" i="40"/>
  <c r="L2139" i="40"/>
  <c r="M2139" i="40"/>
  <c r="N2139" i="40"/>
  <c r="O2139" i="40"/>
  <c r="P2139" i="40"/>
  <c r="Q2139" i="40"/>
  <c r="R2139" i="40"/>
  <c r="J2140" i="40"/>
  <c r="K2140" i="40"/>
  <c r="L2140" i="40"/>
  <c r="M2140" i="40"/>
  <c r="N2140" i="40"/>
  <c r="O2140" i="40"/>
  <c r="P2140" i="40"/>
  <c r="Q2140" i="40"/>
  <c r="R2140" i="40"/>
  <c r="J2141" i="40"/>
  <c r="K2141" i="40"/>
  <c r="L2141" i="40"/>
  <c r="M2141" i="40"/>
  <c r="N2141" i="40"/>
  <c r="O2141" i="40"/>
  <c r="P2141" i="40"/>
  <c r="Q2141" i="40"/>
  <c r="R2141" i="40"/>
  <c r="J2142" i="40"/>
  <c r="K2142" i="40"/>
  <c r="L2142" i="40"/>
  <c r="M2142" i="40"/>
  <c r="N2142" i="40"/>
  <c r="O2142" i="40"/>
  <c r="P2142" i="40"/>
  <c r="Q2142" i="40"/>
  <c r="R2142" i="40"/>
  <c r="J2143" i="40"/>
  <c r="K2143" i="40"/>
  <c r="L2143" i="40"/>
  <c r="M2143" i="40"/>
  <c r="N2143" i="40"/>
  <c r="O2143" i="40"/>
  <c r="P2143" i="40"/>
  <c r="Q2143" i="40"/>
  <c r="R2143" i="40"/>
  <c r="J2144" i="40"/>
  <c r="K2144" i="40"/>
  <c r="L2144" i="40"/>
  <c r="M2144" i="40"/>
  <c r="N2144" i="40"/>
  <c r="O2144" i="40"/>
  <c r="P2144" i="40"/>
  <c r="Q2144" i="40"/>
  <c r="R2144" i="40"/>
  <c r="J2145" i="40"/>
  <c r="K2145" i="40"/>
  <c r="L2145" i="40"/>
  <c r="M2145" i="40"/>
  <c r="N2145" i="40"/>
  <c r="O2145" i="40"/>
  <c r="P2145" i="40"/>
  <c r="Q2145" i="40"/>
  <c r="R2145" i="40"/>
  <c r="J2146" i="40"/>
  <c r="K2146" i="40"/>
  <c r="L2146" i="40"/>
  <c r="M2146" i="40"/>
  <c r="N2146" i="40"/>
  <c r="O2146" i="40"/>
  <c r="P2146" i="40"/>
  <c r="Q2146" i="40"/>
  <c r="R2146" i="40"/>
  <c r="J2147" i="40"/>
  <c r="K2147" i="40"/>
  <c r="L2147" i="40"/>
  <c r="M2147" i="40"/>
  <c r="N2147" i="40"/>
  <c r="O2147" i="40"/>
  <c r="P2147" i="40"/>
  <c r="Q2147" i="40"/>
  <c r="R2147" i="40"/>
  <c r="J2148" i="40"/>
  <c r="K2148" i="40"/>
  <c r="L2148" i="40"/>
  <c r="M2148" i="40"/>
  <c r="N2148" i="40"/>
  <c r="O2148" i="40"/>
  <c r="P2148" i="40"/>
  <c r="Q2148" i="40"/>
  <c r="R2148" i="40"/>
  <c r="J2149" i="40"/>
  <c r="K2149" i="40"/>
  <c r="L2149" i="40"/>
  <c r="M2149" i="40"/>
  <c r="N2149" i="40"/>
  <c r="O2149" i="40"/>
  <c r="P2149" i="40"/>
  <c r="Q2149" i="40"/>
  <c r="R2149" i="40"/>
  <c r="J2150" i="40"/>
  <c r="K2150" i="40"/>
  <c r="L2150" i="40"/>
  <c r="M2150" i="40"/>
  <c r="N2150" i="40"/>
  <c r="O2150" i="40"/>
  <c r="P2150" i="40"/>
  <c r="Q2150" i="40"/>
  <c r="R2150" i="40"/>
  <c r="J2151" i="40"/>
  <c r="K2151" i="40"/>
  <c r="L2151" i="40"/>
  <c r="M2151" i="40"/>
  <c r="N2151" i="40"/>
  <c r="O2151" i="40"/>
  <c r="P2151" i="40"/>
  <c r="Q2151" i="40"/>
  <c r="R2151" i="40"/>
  <c r="J2152" i="40"/>
  <c r="K2152" i="40"/>
  <c r="L2152" i="40"/>
  <c r="M2152" i="40"/>
  <c r="N2152" i="40"/>
  <c r="O2152" i="40"/>
  <c r="P2152" i="40"/>
  <c r="Q2152" i="40"/>
  <c r="R2152" i="40"/>
  <c r="J2153" i="40"/>
  <c r="K2153" i="40"/>
  <c r="L2153" i="40"/>
  <c r="M2153" i="40"/>
  <c r="N2153" i="40"/>
  <c r="O2153" i="40"/>
  <c r="P2153" i="40"/>
  <c r="Q2153" i="40"/>
  <c r="R2153" i="40"/>
  <c r="J2154" i="40"/>
  <c r="K2154" i="40"/>
  <c r="L2154" i="40"/>
  <c r="M2154" i="40"/>
  <c r="N2154" i="40"/>
  <c r="O2154" i="40"/>
  <c r="P2154" i="40"/>
  <c r="Q2154" i="40"/>
  <c r="R2154" i="40"/>
  <c r="J2155" i="40"/>
  <c r="K2155" i="40"/>
  <c r="L2155" i="40"/>
  <c r="M2155" i="40"/>
  <c r="N2155" i="40"/>
  <c r="O2155" i="40"/>
  <c r="P2155" i="40"/>
  <c r="Q2155" i="40"/>
  <c r="R2155" i="40"/>
  <c r="J2156" i="40"/>
  <c r="K2156" i="40"/>
  <c r="L2156" i="40"/>
  <c r="M2156" i="40"/>
  <c r="N2156" i="40"/>
  <c r="O2156" i="40"/>
  <c r="P2156" i="40"/>
  <c r="Q2156" i="40"/>
  <c r="R2156" i="40"/>
  <c r="J2157" i="40"/>
  <c r="K2157" i="40"/>
  <c r="L2157" i="40"/>
  <c r="M2157" i="40"/>
  <c r="N2157" i="40"/>
  <c r="O2157" i="40"/>
  <c r="P2157" i="40"/>
  <c r="Q2157" i="40"/>
  <c r="R2157" i="40"/>
  <c r="J2158" i="40"/>
  <c r="K2158" i="40"/>
  <c r="L2158" i="40"/>
  <c r="M2158" i="40"/>
  <c r="N2158" i="40"/>
  <c r="O2158" i="40"/>
  <c r="P2158" i="40"/>
  <c r="Q2158" i="40"/>
  <c r="R2158" i="40"/>
  <c r="J2159" i="40"/>
  <c r="K2159" i="40"/>
  <c r="L2159" i="40"/>
  <c r="M2159" i="40"/>
  <c r="N2159" i="40"/>
  <c r="O2159" i="40"/>
  <c r="P2159" i="40"/>
  <c r="Q2159" i="40"/>
  <c r="R2159" i="40"/>
  <c r="J2160" i="40"/>
  <c r="K2160" i="40"/>
  <c r="L2160" i="40"/>
  <c r="M2160" i="40"/>
  <c r="N2160" i="40"/>
  <c r="O2160" i="40"/>
  <c r="P2160" i="40"/>
  <c r="Q2160" i="40"/>
  <c r="R2160" i="40"/>
  <c r="J2161" i="40"/>
  <c r="K2161" i="40"/>
  <c r="L2161" i="40"/>
  <c r="M2161" i="40"/>
  <c r="N2161" i="40"/>
  <c r="O2161" i="40"/>
  <c r="P2161" i="40"/>
  <c r="Q2161" i="40"/>
  <c r="R2161" i="40"/>
  <c r="J2162" i="40"/>
  <c r="K2162" i="40"/>
  <c r="L2162" i="40"/>
  <c r="M2162" i="40"/>
  <c r="N2162" i="40"/>
  <c r="O2162" i="40"/>
  <c r="P2162" i="40"/>
  <c r="Q2162" i="40"/>
  <c r="R2162" i="40"/>
  <c r="J2163" i="40"/>
  <c r="K2163" i="40"/>
  <c r="L2163" i="40"/>
  <c r="M2163" i="40"/>
  <c r="N2163" i="40"/>
  <c r="O2163" i="40"/>
  <c r="P2163" i="40"/>
  <c r="Q2163" i="40"/>
  <c r="R2163" i="40"/>
  <c r="J2164" i="40"/>
  <c r="K2164" i="40"/>
  <c r="L2164" i="40"/>
  <c r="M2164" i="40"/>
  <c r="N2164" i="40"/>
  <c r="O2164" i="40"/>
  <c r="P2164" i="40"/>
  <c r="Q2164" i="40"/>
  <c r="R2164" i="40"/>
  <c r="J2165" i="40"/>
  <c r="K2165" i="40"/>
  <c r="L2165" i="40"/>
  <c r="M2165" i="40"/>
  <c r="N2165" i="40"/>
  <c r="O2165" i="40"/>
  <c r="P2165" i="40"/>
  <c r="Q2165" i="40"/>
  <c r="R2165" i="40"/>
  <c r="J2166" i="40"/>
  <c r="K2166" i="40"/>
  <c r="L2166" i="40"/>
  <c r="M2166" i="40"/>
  <c r="N2166" i="40"/>
  <c r="O2166" i="40"/>
  <c r="P2166" i="40"/>
  <c r="Q2166" i="40"/>
  <c r="R2166" i="40"/>
  <c r="J2167" i="40"/>
  <c r="K2167" i="40"/>
  <c r="L2167" i="40"/>
  <c r="M2167" i="40"/>
  <c r="N2167" i="40"/>
  <c r="O2167" i="40"/>
  <c r="P2167" i="40"/>
  <c r="Q2167" i="40"/>
  <c r="R2167" i="40"/>
  <c r="J2168" i="40"/>
  <c r="K2168" i="40"/>
  <c r="L2168" i="40"/>
  <c r="M2168" i="40"/>
  <c r="N2168" i="40"/>
  <c r="O2168" i="40"/>
  <c r="P2168" i="40"/>
  <c r="Q2168" i="40"/>
  <c r="R2168" i="40"/>
  <c r="J2169" i="40"/>
  <c r="K2169" i="40"/>
  <c r="L2169" i="40"/>
  <c r="M2169" i="40"/>
  <c r="N2169" i="40"/>
  <c r="O2169" i="40"/>
  <c r="P2169" i="40"/>
  <c r="Q2169" i="40"/>
  <c r="R2169" i="40"/>
  <c r="J2170" i="40"/>
  <c r="K2170" i="40"/>
  <c r="L2170" i="40"/>
  <c r="M2170" i="40"/>
  <c r="N2170" i="40"/>
  <c r="O2170" i="40"/>
  <c r="P2170" i="40"/>
  <c r="Q2170" i="40"/>
  <c r="R2170" i="40"/>
  <c r="J2171" i="40"/>
  <c r="K2171" i="40"/>
  <c r="L2171" i="40"/>
  <c r="M2171" i="40"/>
  <c r="N2171" i="40"/>
  <c r="O2171" i="40"/>
  <c r="P2171" i="40"/>
  <c r="Q2171" i="40"/>
  <c r="R2171" i="40"/>
  <c r="J2172" i="40"/>
  <c r="K2172" i="40"/>
  <c r="L2172" i="40"/>
  <c r="M2172" i="40"/>
  <c r="N2172" i="40"/>
  <c r="O2172" i="40"/>
  <c r="P2172" i="40"/>
  <c r="Q2172" i="40"/>
  <c r="R2172" i="40"/>
  <c r="J2173" i="40"/>
  <c r="K2173" i="40"/>
  <c r="L2173" i="40"/>
  <c r="M2173" i="40"/>
  <c r="N2173" i="40"/>
  <c r="O2173" i="40"/>
  <c r="P2173" i="40"/>
  <c r="Q2173" i="40"/>
  <c r="R2173" i="40"/>
  <c r="J2174" i="40"/>
  <c r="K2174" i="40"/>
  <c r="L2174" i="40"/>
  <c r="M2174" i="40"/>
  <c r="N2174" i="40"/>
  <c r="O2174" i="40"/>
  <c r="P2174" i="40"/>
  <c r="Q2174" i="40"/>
  <c r="R2174" i="40"/>
  <c r="J2175" i="40"/>
  <c r="K2175" i="40"/>
  <c r="L2175" i="40"/>
  <c r="M2175" i="40"/>
  <c r="N2175" i="40"/>
  <c r="O2175" i="40"/>
  <c r="P2175" i="40"/>
  <c r="Q2175" i="40"/>
  <c r="R2175" i="40"/>
  <c r="J2176" i="40"/>
  <c r="K2176" i="40"/>
  <c r="L2176" i="40"/>
  <c r="M2176" i="40"/>
  <c r="N2176" i="40"/>
  <c r="O2176" i="40"/>
  <c r="P2176" i="40"/>
  <c r="Q2176" i="40"/>
  <c r="R2176" i="40"/>
  <c r="J2177" i="40"/>
  <c r="K2177" i="40"/>
  <c r="L2177" i="40"/>
  <c r="M2177" i="40"/>
  <c r="N2177" i="40"/>
  <c r="O2177" i="40"/>
  <c r="P2177" i="40"/>
  <c r="Q2177" i="40"/>
  <c r="R2177" i="40"/>
  <c r="J2178" i="40"/>
  <c r="K2178" i="40"/>
  <c r="L2178" i="40"/>
  <c r="M2178" i="40"/>
  <c r="N2178" i="40"/>
  <c r="O2178" i="40"/>
  <c r="P2178" i="40"/>
  <c r="Q2178" i="40"/>
  <c r="R2178" i="40"/>
  <c r="J2179" i="40"/>
  <c r="K2179" i="40"/>
  <c r="L2179" i="40"/>
  <c r="M2179" i="40"/>
  <c r="N2179" i="40"/>
  <c r="O2179" i="40"/>
  <c r="P2179" i="40"/>
  <c r="Q2179" i="40"/>
  <c r="R2179" i="40"/>
  <c r="J2180" i="40"/>
  <c r="K2180" i="40"/>
  <c r="L2180" i="40"/>
  <c r="M2180" i="40"/>
  <c r="N2180" i="40"/>
  <c r="O2180" i="40"/>
  <c r="P2180" i="40"/>
  <c r="Q2180" i="40"/>
  <c r="R2180" i="40"/>
  <c r="J2181" i="40"/>
  <c r="K2181" i="40"/>
  <c r="L2181" i="40"/>
  <c r="M2181" i="40"/>
  <c r="N2181" i="40"/>
  <c r="O2181" i="40"/>
  <c r="P2181" i="40"/>
  <c r="Q2181" i="40"/>
  <c r="R2181" i="40"/>
  <c r="J2182" i="40"/>
  <c r="K2182" i="40"/>
  <c r="L2182" i="40"/>
  <c r="M2182" i="40"/>
  <c r="N2182" i="40"/>
  <c r="O2182" i="40"/>
  <c r="P2182" i="40"/>
  <c r="Q2182" i="40"/>
  <c r="R2182" i="40"/>
  <c r="J2183" i="40"/>
  <c r="K2183" i="40"/>
  <c r="L2183" i="40"/>
  <c r="M2183" i="40"/>
  <c r="N2183" i="40"/>
  <c r="O2183" i="40"/>
  <c r="P2183" i="40"/>
  <c r="Q2183" i="40"/>
  <c r="R2183" i="40"/>
  <c r="J2184" i="40"/>
  <c r="K2184" i="40"/>
  <c r="L2184" i="40"/>
  <c r="M2184" i="40"/>
  <c r="N2184" i="40"/>
  <c r="O2184" i="40"/>
  <c r="P2184" i="40"/>
  <c r="Q2184" i="40"/>
  <c r="R2184" i="40"/>
  <c r="J2185" i="40"/>
  <c r="K2185" i="40"/>
  <c r="L2185" i="40"/>
  <c r="M2185" i="40"/>
  <c r="N2185" i="40"/>
  <c r="O2185" i="40"/>
  <c r="P2185" i="40"/>
  <c r="Q2185" i="40"/>
  <c r="R2185" i="40"/>
  <c r="J2186" i="40"/>
  <c r="K2186" i="40"/>
  <c r="L2186" i="40"/>
  <c r="M2186" i="40"/>
  <c r="N2186" i="40"/>
  <c r="O2186" i="40"/>
  <c r="P2186" i="40"/>
  <c r="Q2186" i="40"/>
  <c r="R2186" i="40"/>
  <c r="J2187" i="40"/>
  <c r="K2187" i="40"/>
  <c r="L2187" i="40"/>
  <c r="M2187" i="40"/>
  <c r="N2187" i="40"/>
  <c r="O2187" i="40"/>
  <c r="P2187" i="40"/>
  <c r="Q2187" i="40"/>
  <c r="R2187" i="40"/>
  <c r="J2188" i="40"/>
  <c r="K2188" i="40"/>
  <c r="L2188" i="40"/>
  <c r="M2188" i="40"/>
  <c r="N2188" i="40"/>
  <c r="O2188" i="40"/>
  <c r="P2188" i="40"/>
  <c r="Q2188" i="40"/>
  <c r="R2188" i="40"/>
  <c r="J2189" i="40"/>
  <c r="K2189" i="40"/>
  <c r="L2189" i="40"/>
  <c r="M2189" i="40"/>
  <c r="N2189" i="40"/>
  <c r="O2189" i="40"/>
  <c r="P2189" i="40"/>
  <c r="Q2189" i="40"/>
  <c r="R2189" i="40"/>
  <c r="J2190" i="40"/>
  <c r="K2190" i="40"/>
  <c r="L2190" i="40"/>
  <c r="M2190" i="40"/>
  <c r="N2190" i="40"/>
  <c r="O2190" i="40"/>
  <c r="P2190" i="40"/>
  <c r="Q2190" i="40"/>
  <c r="R2190" i="40"/>
  <c r="J2191" i="40"/>
  <c r="K2191" i="40"/>
  <c r="L2191" i="40"/>
  <c r="M2191" i="40"/>
  <c r="N2191" i="40"/>
  <c r="O2191" i="40"/>
  <c r="P2191" i="40"/>
  <c r="Q2191" i="40"/>
  <c r="R2191" i="40"/>
  <c r="J2192" i="40"/>
  <c r="K2192" i="40"/>
  <c r="L2192" i="40"/>
  <c r="M2192" i="40"/>
  <c r="N2192" i="40"/>
  <c r="O2192" i="40"/>
  <c r="P2192" i="40"/>
  <c r="Q2192" i="40"/>
  <c r="R2192" i="40"/>
  <c r="J2193" i="40"/>
  <c r="K2193" i="40"/>
  <c r="L2193" i="40"/>
  <c r="M2193" i="40"/>
  <c r="N2193" i="40"/>
  <c r="O2193" i="40"/>
  <c r="P2193" i="40"/>
  <c r="Q2193" i="40"/>
  <c r="R2193" i="40"/>
  <c r="J2194" i="40"/>
  <c r="K2194" i="40"/>
  <c r="L2194" i="40"/>
  <c r="M2194" i="40"/>
  <c r="N2194" i="40"/>
  <c r="O2194" i="40"/>
  <c r="P2194" i="40"/>
  <c r="Q2194" i="40"/>
  <c r="R2194" i="40"/>
  <c r="J2195" i="40"/>
  <c r="K2195" i="40"/>
  <c r="L2195" i="40"/>
  <c r="M2195" i="40"/>
  <c r="N2195" i="40"/>
  <c r="O2195" i="40"/>
  <c r="P2195" i="40"/>
  <c r="Q2195" i="40"/>
  <c r="R2195" i="40"/>
  <c r="J2196" i="40"/>
  <c r="K2196" i="40"/>
  <c r="L2196" i="40"/>
  <c r="M2196" i="40"/>
  <c r="N2196" i="40"/>
  <c r="O2196" i="40"/>
  <c r="P2196" i="40"/>
  <c r="Q2196" i="40"/>
  <c r="R2196" i="40"/>
  <c r="J2197" i="40"/>
  <c r="K2197" i="40"/>
  <c r="L2197" i="40"/>
  <c r="M2197" i="40"/>
  <c r="N2197" i="40"/>
  <c r="O2197" i="40"/>
  <c r="P2197" i="40"/>
  <c r="Q2197" i="40"/>
  <c r="R2197" i="40"/>
  <c r="J2198" i="40"/>
  <c r="K2198" i="40"/>
  <c r="L2198" i="40"/>
  <c r="M2198" i="40"/>
  <c r="N2198" i="40"/>
  <c r="O2198" i="40"/>
  <c r="P2198" i="40"/>
  <c r="Q2198" i="40"/>
  <c r="R2198" i="40"/>
  <c r="J2199" i="40"/>
  <c r="K2199" i="40"/>
  <c r="L2199" i="40"/>
  <c r="M2199" i="40"/>
  <c r="N2199" i="40"/>
  <c r="O2199" i="40"/>
  <c r="P2199" i="40"/>
  <c r="Q2199" i="40"/>
  <c r="R2199" i="40"/>
  <c r="J2200" i="40"/>
  <c r="K2200" i="40"/>
  <c r="L2200" i="40"/>
  <c r="M2200" i="40"/>
  <c r="N2200" i="40"/>
  <c r="O2200" i="40"/>
  <c r="P2200" i="40"/>
  <c r="Q2200" i="40"/>
  <c r="R2200" i="40"/>
  <c r="J2201" i="40"/>
  <c r="K2201" i="40"/>
  <c r="L2201" i="40"/>
  <c r="M2201" i="40"/>
  <c r="N2201" i="40"/>
  <c r="O2201" i="40"/>
  <c r="P2201" i="40"/>
  <c r="Q2201" i="40"/>
  <c r="R2201" i="40"/>
  <c r="J2202" i="40"/>
  <c r="K2202" i="40"/>
  <c r="L2202" i="40"/>
  <c r="M2202" i="40"/>
  <c r="N2202" i="40"/>
  <c r="O2202" i="40"/>
  <c r="P2202" i="40"/>
  <c r="Q2202" i="40"/>
  <c r="R2202" i="40"/>
  <c r="J2203" i="40"/>
  <c r="K2203" i="40"/>
  <c r="L2203" i="40"/>
  <c r="M2203" i="40"/>
  <c r="N2203" i="40"/>
  <c r="O2203" i="40"/>
  <c r="P2203" i="40"/>
  <c r="Q2203" i="40"/>
  <c r="R2203" i="40"/>
  <c r="J2204" i="40"/>
  <c r="K2204" i="40"/>
  <c r="L2204" i="40"/>
  <c r="M2204" i="40"/>
  <c r="N2204" i="40"/>
  <c r="O2204" i="40"/>
  <c r="P2204" i="40"/>
  <c r="Q2204" i="40"/>
  <c r="R2204" i="40"/>
  <c r="J2205" i="40"/>
  <c r="K2205" i="40"/>
  <c r="L2205" i="40"/>
  <c r="M2205" i="40"/>
  <c r="N2205" i="40"/>
  <c r="O2205" i="40"/>
  <c r="P2205" i="40"/>
  <c r="Q2205" i="40"/>
  <c r="R2205" i="40"/>
  <c r="J2206" i="40"/>
  <c r="K2206" i="40"/>
  <c r="L2206" i="40"/>
  <c r="M2206" i="40"/>
  <c r="N2206" i="40"/>
  <c r="O2206" i="40"/>
  <c r="P2206" i="40"/>
  <c r="Q2206" i="40"/>
  <c r="R2206" i="40"/>
  <c r="J2207" i="40"/>
  <c r="K2207" i="40"/>
  <c r="L2207" i="40"/>
  <c r="M2207" i="40"/>
  <c r="N2207" i="40"/>
  <c r="O2207" i="40"/>
  <c r="P2207" i="40"/>
  <c r="Q2207" i="40"/>
  <c r="R2207" i="40"/>
  <c r="J2208" i="40"/>
  <c r="K2208" i="40"/>
  <c r="L2208" i="40"/>
  <c r="M2208" i="40"/>
  <c r="N2208" i="40"/>
  <c r="O2208" i="40"/>
  <c r="P2208" i="40"/>
  <c r="Q2208" i="40"/>
  <c r="R2208" i="40"/>
  <c r="J2209" i="40"/>
  <c r="K2209" i="40"/>
  <c r="L2209" i="40"/>
  <c r="M2209" i="40"/>
  <c r="N2209" i="40"/>
  <c r="O2209" i="40"/>
  <c r="P2209" i="40"/>
  <c r="Q2209" i="40"/>
  <c r="R2209" i="40"/>
  <c r="J2210" i="40"/>
  <c r="K2210" i="40"/>
  <c r="L2210" i="40"/>
  <c r="M2210" i="40"/>
  <c r="N2210" i="40"/>
  <c r="O2210" i="40"/>
  <c r="P2210" i="40"/>
  <c r="Q2210" i="40"/>
  <c r="R2210" i="40"/>
  <c r="J2211" i="40"/>
  <c r="K2211" i="40"/>
  <c r="L2211" i="40"/>
  <c r="M2211" i="40"/>
  <c r="N2211" i="40"/>
  <c r="O2211" i="40"/>
  <c r="P2211" i="40"/>
  <c r="Q2211" i="40"/>
  <c r="R2211" i="40"/>
  <c r="J2212" i="40"/>
  <c r="K2212" i="40"/>
  <c r="L2212" i="40"/>
  <c r="M2212" i="40"/>
  <c r="N2212" i="40"/>
  <c r="O2212" i="40"/>
  <c r="P2212" i="40"/>
  <c r="Q2212" i="40"/>
  <c r="R2212" i="40"/>
  <c r="J2213" i="40"/>
  <c r="K2213" i="40"/>
  <c r="L2213" i="40"/>
  <c r="M2213" i="40"/>
  <c r="N2213" i="40"/>
  <c r="O2213" i="40"/>
  <c r="P2213" i="40"/>
  <c r="Q2213" i="40"/>
  <c r="R2213" i="40"/>
  <c r="J2214" i="40"/>
  <c r="K2214" i="40"/>
  <c r="L2214" i="40"/>
  <c r="M2214" i="40"/>
  <c r="N2214" i="40"/>
  <c r="O2214" i="40"/>
  <c r="P2214" i="40"/>
  <c r="Q2214" i="40"/>
  <c r="R2214" i="40"/>
  <c r="J2215" i="40"/>
  <c r="K2215" i="40"/>
  <c r="L2215" i="40"/>
  <c r="M2215" i="40"/>
  <c r="N2215" i="40"/>
  <c r="O2215" i="40"/>
  <c r="P2215" i="40"/>
  <c r="Q2215" i="40"/>
  <c r="R2215" i="40"/>
  <c r="J2216" i="40"/>
  <c r="K2216" i="40"/>
  <c r="L2216" i="40"/>
  <c r="M2216" i="40"/>
  <c r="N2216" i="40"/>
  <c r="O2216" i="40"/>
  <c r="P2216" i="40"/>
  <c r="Q2216" i="40"/>
  <c r="R2216" i="40"/>
  <c r="J2217" i="40"/>
  <c r="K2217" i="40"/>
  <c r="L2217" i="40"/>
  <c r="M2217" i="40"/>
  <c r="N2217" i="40"/>
  <c r="O2217" i="40"/>
  <c r="P2217" i="40"/>
  <c r="Q2217" i="40"/>
  <c r="R2217" i="40"/>
  <c r="J2218" i="40"/>
  <c r="K2218" i="40"/>
  <c r="L2218" i="40"/>
  <c r="M2218" i="40"/>
  <c r="N2218" i="40"/>
  <c r="O2218" i="40"/>
  <c r="P2218" i="40"/>
  <c r="Q2218" i="40"/>
  <c r="R2218" i="40"/>
  <c r="J2219" i="40"/>
  <c r="K2219" i="40"/>
  <c r="L2219" i="40"/>
  <c r="M2219" i="40"/>
  <c r="N2219" i="40"/>
  <c r="O2219" i="40"/>
  <c r="P2219" i="40"/>
  <c r="Q2219" i="40"/>
  <c r="R2219" i="40"/>
  <c r="J2220" i="40"/>
  <c r="K2220" i="40"/>
  <c r="L2220" i="40"/>
  <c r="M2220" i="40"/>
  <c r="N2220" i="40"/>
  <c r="O2220" i="40"/>
  <c r="P2220" i="40"/>
  <c r="Q2220" i="40"/>
  <c r="R2220" i="40"/>
  <c r="J2221" i="40"/>
  <c r="K2221" i="40"/>
  <c r="L2221" i="40"/>
  <c r="M2221" i="40"/>
  <c r="N2221" i="40"/>
  <c r="O2221" i="40"/>
  <c r="P2221" i="40"/>
  <c r="Q2221" i="40"/>
  <c r="R2221" i="40"/>
  <c r="J2222" i="40"/>
  <c r="K2222" i="40"/>
  <c r="L2222" i="40"/>
  <c r="M2222" i="40"/>
  <c r="N2222" i="40"/>
  <c r="O2222" i="40"/>
  <c r="P2222" i="40"/>
  <c r="Q2222" i="40"/>
  <c r="R2222" i="40"/>
  <c r="J2223" i="40"/>
  <c r="K2223" i="40"/>
  <c r="L2223" i="40"/>
  <c r="M2223" i="40"/>
  <c r="N2223" i="40"/>
  <c r="O2223" i="40"/>
  <c r="P2223" i="40"/>
  <c r="Q2223" i="40"/>
  <c r="R2223" i="40"/>
  <c r="J2224" i="40"/>
  <c r="K2224" i="40"/>
  <c r="L2224" i="40"/>
  <c r="M2224" i="40"/>
  <c r="N2224" i="40"/>
  <c r="O2224" i="40"/>
  <c r="P2224" i="40"/>
  <c r="Q2224" i="40"/>
  <c r="R2224" i="40"/>
  <c r="J2225" i="40"/>
  <c r="K2225" i="40"/>
  <c r="L2225" i="40"/>
  <c r="M2225" i="40"/>
  <c r="N2225" i="40"/>
  <c r="O2225" i="40"/>
  <c r="P2225" i="40"/>
  <c r="Q2225" i="40"/>
  <c r="R2225" i="40"/>
  <c r="J2226" i="40"/>
  <c r="K2226" i="40"/>
  <c r="L2226" i="40"/>
  <c r="M2226" i="40"/>
  <c r="N2226" i="40"/>
  <c r="O2226" i="40"/>
  <c r="P2226" i="40"/>
  <c r="Q2226" i="40"/>
  <c r="R2226" i="40"/>
  <c r="J2227" i="40"/>
  <c r="K2227" i="40"/>
  <c r="L2227" i="40"/>
  <c r="M2227" i="40"/>
  <c r="N2227" i="40"/>
  <c r="O2227" i="40"/>
  <c r="P2227" i="40"/>
  <c r="Q2227" i="40"/>
  <c r="R2227" i="40"/>
  <c r="J2228" i="40"/>
  <c r="K2228" i="40"/>
  <c r="L2228" i="40"/>
  <c r="M2228" i="40"/>
  <c r="N2228" i="40"/>
  <c r="O2228" i="40"/>
  <c r="P2228" i="40"/>
  <c r="Q2228" i="40"/>
  <c r="R2228" i="40"/>
  <c r="J2229" i="40"/>
  <c r="K2229" i="40"/>
  <c r="L2229" i="40"/>
  <c r="M2229" i="40"/>
  <c r="N2229" i="40"/>
  <c r="O2229" i="40"/>
  <c r="P2229" i="40"/>
  <c r="Q2229" i="40"/>
  <c r="R2229" i="40"/>
  <c r="J2230" i="40"/>
  <c r="K2230" i="40"/>
  <c r="L2230" i="40"/>
  <c r="M2230" i="40"/>
  <c r="N2230" i="40"/>
  <c r="O2230" i="40"/>
  <c r="P2230" i="40"/>
  <c r="Q2230" i="40"/>
  <c r="R2230" i="40"/>
  <c r="J2231" i="40"/>
  <c r="K2231" i="40"/>
  <c r="L2231" i="40"/>
  <c r="M2231" i="40"/>
  <c r="N2231" i="40"/>
  <c r="O2231" i="40"/>
  <c r="P2231" i="40"/>
  <c r="Q2231" i="40"/>
  <c r="R2231" i="40"/>
  <c r="J2232" i="40"/>
  <c r="K2232" i="40"/>
  <c r="L2232" i="40"/>
  <c r="M2232" i="40"/>
  <c r="N2232" i="40"/>
  <c r="O2232" i="40"/>
  <c r="P2232" i="40"/>
  <c r="Q2232" i="40"/>
  <c r="R2232" i="40"/>
  <c r="J2233" i="40"/>
  <c r="K2233" i="40"/>
  <c r="L2233" i="40"/>
  <c r="M2233" i="40"/>
  <c r="N2233" i="40"/>
  <c r="O2233" i="40"/>
  <c r="P2233" i="40"/>
  <c r="Q2233" i="40"/>
  <c r="R2233" i="40"/>
  <c r="J2234" i="40"/>
  <c r="K2234" i="40"/>
  <c r="L2234" i="40"/>
  <c r="M2234" i="40"/>
  <c r="N2234" i="40"/>
  <c r="O2234" i="40"/>
  <c r="P2234" i="40"/>
  <c r="Q2234" i="40"/>
  <c r="R2234" i="40"/>
  <c r="J2235" i="40"/>
  <c r="K2235" i="40"/>
  <c r="L2235" i="40"/>
  <c r="M2235" i="40"/>
  <c r="N2235" i="40"/>
  <c r="O2235" i="40"/>
  <c r="P2235" i="40"/>
  <c r="Q2235" i="40"/>
  <c r="R2235" i="40"/>
  <c r="J2236" i="40"/>
  <c r="K2236" i="40"/>
  <c r="L2236" i="40"/>
  <c r="M2236" i="40"/>
  <c r="N2236" i="40"/>
  <c r="O2236" i="40"/>
  <c r="P2236" i="40"/>
  <c r="Q2236" i="40"/>
  <c r="R2236" i="40"/>
  <c r="J2237" i="40"/>
  <c r="K2237" i="40"/>
  <c r="L2237" i="40"/>
  <c r="M2237" i="40"/>
  <c r="N2237" i="40"/>
  <c r="O2237" i="40"/>
  <c r="P2237" i="40"/>
  <c r="Q2237" i="40"/>
  <c r="R2237" i="40"/>
  <c r="J2238" i="40"/>
  <c r="K2238" i="40"/>
  <c r="L2238" i="40"/>
  <c r="M2238" i="40"/>
  <c r="N2238" i="40"/>
  <c r="O2238" i="40"/>
  <c r="P2238" i="40"/>
  <c r="Q2238" i="40"/>
  <c r="R2238" i="40"/>
  <c r="J2239" i="40"/>
  <c r="K2239" i="40"/>
  <c r="L2239" i="40"/>
  <c r="M2239" i="40"/>
  <c r="N2239" i="40"/>
  <c r="O2239" i="40"/>
  <c r="P2239" i="40"/>
  <c r="Q2239" i="40"/>
  <c r="R2239" i="40"/>
  <c r="J2240" i="40"/>
  <c r="K2240" i="40"/>
  <c r="L2240" i="40"/>
  <c r="M2240" i="40"/>
  <c r="N2240" i="40"/>
  <c r="O2240" i="40"/>
  <c r="P2240" i="40"/>
  <c r="Q2240" i="40"/>
  <c r="R2240" i="40"/>
  <c r="J2241" i="40"/>
  <c r="K2241" i="40"/>
  <c r="L2241" i="40"/>
  <c r="M2241" i="40"/>
  <c r="N2241" i="40"/>
  <c r="O2241" i="40"/>
  <c r="P2241" i="40"/>
  <c r="Q2241" i="40"/>
  <c r="R2241" i="40"/>
  <c r="J2242" i="40"/>
  <c r="K2242" i="40"/>
  <c r="L2242" i="40"/>
  <c r="M2242" i="40"/>
  <c r="N2242" i="40"/>
  <c r="O2242" i="40"/>
  <c r="P2242" i="40"/>
  <c r="Q2242" i="40"/>
  <c r="R2242" i="40"/>
  <c r="J2243" i="40"/>
  <c r="K2243" i="40"/>
  <c r="L2243" i="40"/>
  <c r="M2243" i="40"/>
  <c r="N2243" i="40"/>
  <c r="O2243" i="40"/>
  <c r="P2243" i="40"/>
  <c r="Q2243" i="40"/>
  <c r="R2243" i="40"/>
  <c r="J2244" i="40"/>
  <c r="K2244" i="40"/>
  <c r="L2244" i="40"/>
  <c r="M2244" i="40"/>
  <c r="N2244" i="40"/>
  <c r="O2244" i="40"/>
  <c r="P2244" i="40"/>
  <c r="Q2244" i="40"/>
  <c r="R2244" i="40"/>
  <c r="J2245" i="40"/>
  <c r="K2245" i="40"/>
  <c r="L2245" i="40"/>
  <c r="M2245" i="40"/>
  <c r="N2245" i="40"/>
  <c r="O2245" i="40"/>
  <c r="P2245" i="40"/>
  <c r="Q2245" i="40"/>
  <c r="R2245" i="40"/>
  <c r="J2246" i="40"/>
  <c r="K2246" i="40"/>
  <c r="L2246" i="40"/>
  <c r="M2246" i="40"/>
  <c r="N2246" i="40"/>
  <c r="O2246" i="40"/>
  <c r="P2246" i="40"/>
  <c r="Q2246" i="40"/>
  <c r="R2246" i="40"/>
  <c r="J2247" i="40"/>
  <c r="K2247" i="40"/>
  <c r="L2247" i="40"/>
  <c r="M2247" i="40"/>
  <c r="N2247" i="40"/>
  <c r="O2247" i="40"/>
  <c r="P2247" i="40"/>
  <c r="Q2247" i="40"/>
  <c r="R2247" i="40"/>
  <c r="J2248" i="40"/>
  <c r="K2248" i="40"/>
  <c r="L2248" i="40"/>
  <c r="M2248" i="40"/>
  <c r="N2248" i="40"/>
  <c r="O2248" i="40"/>
  <c r="P2248" i="40"/>
  <c r="Q2248" i="40"/>
  <c r="R2248" i="40"/>
  <c r="J2249" i="40"/>
  <c r="K2249" i="40"/>
  <c r="L2249" i="40"/>
  <c r="M2249" i="40"/>
  <c r="N2249" i="40"/>
  <c r="O2249" i="40"/>
  <c r="P2249" i="40"/>
  <c r="Q2249" i="40"/>
  <c r="R2249" i="40"/>
  <c r="J2250" i="40"/>
  <c r="K2250" i="40"/>
  <c r="L2250" i="40"/>
  <c r="M2250" i="40"/>
  <c r="N2250" i="40"/>
  <c r="O2250" i="40"/>
  <c r="P2250" i="40"/>
  <c r="Q2250" i="40"/>
  <c r="R2250" i="40"/>
  <c r="J2251" i="40"/>
  <c r="K2251" i="40"/>
  <c r="L2251" i="40"/>
  <c r="M2251" i="40"/>
  <c r="N2251" i="40"/>
  <c r="O2251" i="40"/>
  <c r="P2251" i="40"/>
  <c r="Q2251" i="40"/>
  <c r="R2251" i="40"/>
  <c r="J2252" i="40"/>
  <c r="K2252" i="40"/>
  <c r="L2252" i="40"/>
  <c r="M2252" i="40"/>
  <c r="N2252" i="40"/>
  <c r="O2252" i="40"/>
  <c r="P2252" i="40"/>
  <c r="Q2252" i="40"/>
  <c r="R2252" i="40"/>
  <c r="J2253" i="40"/>
  <c r="K2253" i="40"/>
  <c r="L2253" i="40"/>
  <c r="M2253" i="40"/>
  <c r="N2253" i="40"/>
  <c r="O2253" i="40"/>
  <c r="P2253" i="40"/>
  <c r="Q2253" i="40"/>
  <c r="R2253" i="40"/>
  <c r="J2254" i="40"/>
  <c r="K2254" i="40"/>
  <c r="L2254" i="40"/>
  <c r="M2254" i="40"/>
  <c r="N2254" i="40"/>
  <c r="O2254" i="40"/>
  <c r="P2254" i="40"/>
  <c r="Q2254" i="40"/>
  <c r="R2254" i="40"/>
  <c r="J2255" i="40"/>
  <c r="K2255" i="40"/>
  <c r="L2255" i="40"/>
  <c r="M2255" i="40"/>
  <c r="N2255" i="40"/>
  <c r="O2255" i="40"/>
  <c r="P2255" i="40"/>
  <c r="Q2255" i="40"/>
  <c r="R2255" i="40"/>
  <c r="J2256" i="40"/>
  <c r="K2256" i="40"/>
  <c r="L2256" i="40"/>
  <c r="M2256" i="40"/>
  <c r="N2256" i="40"/>
  <c r="O2256" i="40"/>
  <c r="P2256" i="40"/>
  <c r="Q2256" i="40"/>
  <c r="R2256" i="40"/>
  <c r="J2257" i="40"/>
  <c r="K2257" i="40"/>
  <c r="L2257" i="40"/>
  <c r="M2257" i="40"/>
  <c r="N2257" i="40"/>
  <c r="O2257" i="40"/>
  <c r="P2257" i="40"/>
  <c r="Q2257" i="40"/>
  <c r="R2257" i="40"/>
  <c r="J2258" i="40"/>
  <c r="K2258" i="40"/>
  <c r="L2258" i="40"/>
  <c r="M2258" i="40"/>
  <c r="N2258" i="40"/>
  <c r="O2258" i="40"/>
  <c r="P2258" i="40"/>
  <c r="Q2258" i="40"/>
  <c r="R2258" i="40"/>
  <c r="J2259" i="40"/>
  <c r="K2259" i="40"/>
  <c r="L2259" i="40"/>
  <c r="M2259" i="40"/>
  <c r="N2259" i="40"/>
  <c r="O2259" i="40"/>
  <c r="P2259" i="40"/>
  <c r="Q2259" i="40"/>
  <c r="R2259" i="40"/>
  <c r="J2260" i="40"/>
  <c r="K2260" i="40"/>
  <c r="L2260" i="40"/>
  <c r="M2260" i="40"/>
  <c r="N2260" i="40"/>
  <c r="O2260" i="40"/>
  <c r="P2260" i="40"/>
  <c r="Q2260" i="40"/>
  <c r="R2260" i="40"/>
  <c r="J2261" i="40"/>
  <c r="K2261" i="40"/>
  <c r="L2261" i="40"/>
  <c r="M2261" i="40"/>
  <c r="N2261" i="40"/>
  <c r="O2261" i="40"/>
  <c r="P2261" i="40"/>
  <c r="Q2261" i="40"/>
  <c r="R2261" i="40"/>
  <c r="J2262" i="40"/>
  <c r="K2262" i="40"/>
  <c r="L2262" i="40"/>
  <c r="M2262" i="40"/>
  <c r="N2262" i="40"/>
  <c r="O2262" i="40"/>
  <c r="P2262" i="40"/>
  <c r="Q2262" i="40"/>
  <c r="R2262" i="40"/>
  <c r="J2263" i="40"/>
  <c r="K2263" i="40"/>
  <c r="L2263" i="40"/>
  <c r="M2263" i="40"/>
  <c r="N2263" i="40"/>
  <c r="O2263" i="40"/>
  <c r="P2263" i="40"/>
  <c r="Q2263" i="40"/>
  <c r="R2263" i="40"/>
  <c r="J2264" i="40"/>
  <c r="K2264" i="40"/>
  <c r="L2264" i="40"/>
  <c r="M2264" i="40"/>
  <c r="N2264" i="40"/>
  <c r="O2264" i="40"/>
  <c r="P2264" i="40"/>
  <c r="Q2264" i="40"/>
  <c r="R2264" i="40"/>
  <c r="J2265" i="40"/>
  <c r="K2265" i="40"/>
  <c r="L2265" i="40"/>
  <c r="M2265" i="40"/>
  <c r="N2265" i="40"/>
  <c r="O2265" i="40"/>
  <c r="P2265" i="40"/>
  <c r="Q2265" i="40"/>
  <c r="R2265" i="40"/>
  <c r="J2266" i="40"/>
  <c r="K2266" i="40"/>
  <c r="L2266" i="40"/>
  <c r="M2266" i="40"/>
  <c r="N2266" i="40"/>
  <c r="O2266" i="40"/>
  <c r="P2266" i="40"/>
  <c r="Q2266" i="40"/>
  <c r="R2266" i="40"/>
  <c r="J2267" i="40"/>
  <c r="K2267" i="40"/>
  <c r="L2267" i="40"/>
  <c r="M2267" i="40"/>
  <c r="N2267" i="40"/>
  <c r="O2267" i="40"/>
  <c r="P2267" i="40"/>
  <c r="Q2267" i="40"/>
  <c r="R2267" i="40"/>
  <c r="J2268" i="40"/>
  <c r="K2268" i="40"/>
  <c r="L2268" i="40"/>
  <c r="M2268" i="40"/>
  <c r="N2268" i="40"/>
  <c r="O2268" i="40"/>
  <c r="P2268" i="40"/>
  <c r="Q2268" i="40"/>
  <c r="R2268" i="40"/>
  <c r="J2269" i="40"/>
  <c r="K2269" i="40"/>
  <c r="L2269" i="40"/>
  <c r="M2269" i="40"/>
  <c r="N2269" i="40"/>
  <c r="O2269" i="40"/>
  <c r="P2269" i="40"/>
  <c r="Q2269" i="40"/>
  <c r="R2269" i="40"/>
  <c r="J2270" i="40"/>
  <c r="K2270" i="40"/>
  <c r="L2270" i="40"/>
  <c r="M2270" i="40"/>
  <c r="N2270" i="40"/>
  <c r="O2270" i="40"/>
  <c r="P2270" i="40"/>
  <c r="Q2270" i="40"/>
  <c r="R2270" i="40"/>
  <c r="J2271" i="40"/>
  <c r="K2271" i="40"/>
  <c r="L2271" i="40"/>
  <c r="M2271" i="40"/>
  <c r="N2271" i="40"/>
  <c r="O2271" i="40"/>
  <c r="P2271" i="40"/>
  <c r="Q2271" i="40"/>
  <c r="R2271" i="40"/>
  <c r="J2272" i="40"/>
  <c r="K2272" i="40"/>
  <c r="L2272" i="40"/>
  <c r="M2272" i="40"/>
  <c r="N2272" i="40"/>
  <c r="O2272" i="40"/>
  <c r="P2272" i="40"/>
  <c r="Q2272" i="40"/>
  <c r="R2272" i="40"/>
  <c r="J2273" i="40"/>
  <c r="K2273" i="40"/>
  <c r="L2273" i="40"/>
  <c r="M2273" i="40"/>
  <c r="N2273" i="40"/>
  <c r="O2273" i="40"/>
  <c r="P2273" i="40"/>
  <c r="Q2273" i="40"/>
  <c r="R2273" i="40"/>
  <c r="J2274" i="40"/>
  <c r="K2274" i="40"/>
  <c r="L2274" i="40"/>
  <c r="M2274" i="40"/>
  <c r="N2274" i="40"/>
  <c r="O2274" i="40"/>
  <c r="P2274" i="40"/>
  <c r="Q2274" i="40"/>
  <c r="R2274" i="40"/>
  <c r="J2275" i="40"/>
  <c r="K2275" i="40"/>
  <c r="L2275" i="40"/>
  <c r="M2275" i="40"/>
  <c r="N2275" i="40"/>
  <c r="O2275" i="40"/>
  <c r="P2275" i="40"/>
  <c r="Q2275" i="40"/>
  <c r="R2275" i="40"/>
  <c r="J2276" i="40"/>
  <c r="K2276" i="40"/>
  <c r="L2276" i="40"/>
  <c r="M2276" i="40"/>
  <c r="N2276" i="40"/>
  <c r="O2276" i="40"/>
  <c r="P2276" i="40"/>
  <c r="Q2276" i="40"/>
  <c r="R2276" i="40"/>
  <c r="J2277" i="40"/>
  <c r="K2277" i="40"/>
  <c r="L2277" i="40"/>
  <c r="M2277" i="40"/>
  <c r="N2277" i="40"/>
  <c r="O2277" i="40"/>
  <c r="P2277" i="40"/>
  <c r="Q2277" i="40"/>
  <c r="R2277" i="40"/>
  <c r="J2278" i="40"/>
  <c r="K2278" i="40"/>
  <c r="L2278" i="40"/>
  <c r="M2278" i="40"/>
  <c r="N2278" i="40"/>
  <c r="O2278" i="40"/>
  <c r="P2278" i="40"/>
  <c r="Q2278" i="40"/>
  <c r="R2278" i="40"/>
  <c r="J2279" i="40"/>
  <c r="K2279" i="40"/>
  <c r="L2279" i="40"/>
  <c r="M2279" i="40"/>
  <c r="N2279" i="40"/>
  <c r="O2279" i="40"/>
  <c r="P2279" i="40"/>
  <c r="Q2279" i="40"/>
  <c r="R2279" i="40"/>
  <c r="J2280" i="40"/>
  <c r="K2280" i="40"/>
  <c r="L2280" i="40"/>
  <c r="M2280" i="40"/>
  <c r="N2280" i="40"/>
  <c r="O2280" i="40"/>
  <c r="P2280" i="40"/>
  <c r="Q2280" i="40"/>
  <c r="R2280" i="40"/>
  <c r="J2281" i="40"/>
  <c r="K2281" i="40"/>
  <c r="L2281" i="40"/>
  <c r="M2281" i="40"/>
  <c r="N2281" i="40"/>
  <c r="O2281" i="40"/>
  <c r="P2281" i="40"/>
  <c r="Q2281" i="40"/>
  <c r="R2281" i="40"/>
  <c r="J2282" i="40"/>
  <c r="K2282" i="40"/>
  <c r="L2282" i="40"/>
  <c r="M2282" i="40"/>
  <c r="N2282" i="40"/>
  <c r="O2282" i="40"/>
  <c r="P2282" i="40"/>
  <c r="Q2282" i="40"/>
  <c r="R2282" i="40"/>
  <c r="J2283" i="40"/>
  <c r="K2283" i="40"/>
  <c r="L2283" i="40"/>
  <c r="M2283" i="40"/>
  <c r="N2283" i="40"/>
  <c r="O2283" i="40"/>
  <c r="P2283" i="40"/>
  <c r="Q2283" i="40"/>
  <c r="R2283" i="40"/>
  <c r="J2284" i="40"/>
  <c r="K2284" i="40"/>
  <c r="L2284" i="40"/>
  <c r="M2284" i="40"/>
  <c r="N2284" i="40"/>
  <c r="O2284" i="40"/>
  <c r="P2284" i="40"/>
  <c r="Q2284" i="40"/>
  <c r="R2284" i="40"/>
  <c r="J2285" i="40"/>
  <c r="K2285" i="40"/>
  <c r="L2285" i="40"/>
  <c r="M2285" i="40"/>
  <c r="N2285" i="40"/>
  <c r="O2285" i="40"/>
  <c r="P2285" i="40"/>
  <c r="Q2285" i="40"/>
  <c r="R2285" i="40"/>
  <c r="J2286" i="40"/>
  <c r="K2286" i="40"/>
  <c r="L2286" i="40"/>
  <c r="M2286" i="40"/>
  <c r="N2286" i="40"/>
  <c r="O2286" i="40"/>
  <c r="P2286" i="40"/>
  <c r="Q2286" i="40"/>
  <c r="R2286" i="40"/>
  <c r="J2287" i="40"/>
  <c r="K2287" i="40"/>
  <c r="L2287" i="40"/>
  <c r="M2287" i="40"/>
  <c r="N2287" i="40"/>
  <c r="O2287" i="40"/>
  <c r="P2287" i="40"/>
  <c r="Q2287" i="40"/>
  <c r="R2287" i="40"/>
  <c r="J2288" i="40"/>
  <c r="K2288" i="40"/>
  <c r="L2288" i="40"/>
  <c r="M2288" i="40"/>
  <c r="N2288" i="40"/>
  <c r="O2288" i="40"/>
  <c r="P2288" i="40"/>
  <c r="Q2288" i="40"/>
  <c r="R2288" i="40"/>
  <c r="J2289" i="40"/>
  <c r="K2289" i="40"/>
  <c r="L2289" i="40"/>
  <c r="M2289" i="40"/>
  <c r="N2289" i="40"/>
  <c r="O2289" i="40"/>
  <c r="P2289" i="40"/>
  <c r="Q2289" i="40"/>
  <c r="R2289" i="40"/>
  <c r="J2290" i="40"/>
  <c r="K2290" i="40"/>
  <c r="L2290" i="40"/>
  <c r="M2290" i="40"/>
  <c r="N2290" i="40"/>
  <c r="O2290" i="40"/>
  <c r="P2290" i="40"/>
  <c r="Q2290" i="40"/>
  <c r="R2290" i="40"/>
  <c r="J2291" i="40"/>
  <c r="K2291" i="40"/>
  <c r="L2291" i="40"/>
  <c r="M2291" i="40"/>
  <c r="N2291" i="40"/>
  <c r="O2291" i="40"/>
  <c r="P2291" i="40"/>
  <c r="Q2291" i="40"/>
  <c r="R2291" i="40"/>
  <c r="J2292" i="40"/>
  <c r="K2292" i="40"/>
  <c r="L2292" i="40"/>
  <c r="M2292" i="40"/>
  <c r="N2292" i="40"/>
  <c r="O2292" i="40"/>
  <c r="P2292" i="40"/>
  <c r="Q2292" i="40"/>
  <c r="R2292" i="40"/>
  <c r="J2293" i="40"/>
  <c r="K2293" i="40"/>
  <c r="L2293" i="40"/>
  <c r="M2293" i="40"/>
  <c r="N2293" i="40"/>
  <c r="O2293" i="40"/>
  <c r="P2293" i="40"/>
  <c r="Q2293" i="40"/>
  <c r="R2293" i="40"/>
  <c r="J2294" i="40"/>
  <c r="K2294" i="40"/>
  <c r="L2294" i="40"/>
  <c r="M2294" i="40"/>
  <c r="N2294" i="40"/>
  <c r="O2294" i="40"/>
  <c r="P2294" i="40"/>
  <c r="Q2294" i="40"/>
  <c r="R2294" i="40"/>
  <c r="J2295" i="40"/>
  <c r="K2295" i="40"/>
  <c r="L2295" i="40"/>
  <c r="M2295" i="40"/>
  <c r="N2295" i="40"/>
  <c r="O2295" i="40"/>
  <c r="P2295" i="40"/>
  <c r="Q2295" i="40"/>
  <c r="R2295" i="40"/>
  <c r="J2296" i="40"/>
  <c r="K2296" i="40"/>
  <c r="L2296" i="40"/>
  <c r="M2296" i="40"/>
  <c r="N2296" i="40"/>
  <c r="O2296" i="40"/>
  <c r="P2296" i="40"/>
  <c r="Q2296" i="40"/>
  <c r="R2296" i="40"/>
  <c r="J2297" i="40"/>
  <c r="K2297" i="40"/>
  <c r="L2297" i="40"/>
  <c r="M2297" i="40"/>
  <c r="N2297" i="40"/>
  <c r="O2297" i="40"/>
  <c r="P2297" i="40"/>
  <c r="Q2297" i="40"/>
  <c r="R2297" i="40"/>
  <c r="J2298" i="40"/>
  <c r="K2298" i="40"/>
  <c r="L2298" i="40"/>
  <c r="M2298" i="40"/>
  <c r="N2298" i="40"/>
  <c r="O2298" i="40"/>
  <c r="P2298" i="40"/>
  <c r="Q2298" i="40"/>
  <c r="R2298" i="40"/>
  <c r="J2299" i="40"/>
  <c r="K2299" i="40"/>
  <c r="L2299" i="40"/>
  <c r="M2299" i="40"/>
  <c r="N2299" i="40"/>
  <c r="O2299" i="40"/>
  <c r="P2299" i="40"/>
  <c r="Q2299" i="40"/>
  <c r="R2299" i="40"/>
  <c r="J2300" i="40"/>
  <c r="K2300" i="40"/>
  <c r="L2300" i="40"/>
  <c r="M2300" i="40"/>
  <c r="N2300" i="40"/>
  <c r="O2300" i="40"/>
  <c r="P2300" i="40"/>
  <c r="Q2300" i="40"/>
  <c r="R2300" i="40"/>
  <c r="J2301" i="40"/>
  <c r="K2301" i="40"/>
  <c r="L2301" i="40"/>
  <c r="M2301" i="40"/>
  <c r="N2301" i="40"/>
  <c r="O2301" i="40"/>
  <c r="P2301" i="40"/>
  <c r="Q2301" i="40"/>
  <c r="R2301" i="40"/>
  <c r="J2302" i="40"/>
  <c r="K2302" i="40"/>
  <c r="L2302" i="40"/>
  <c r="M2302" i="40"/>
  <c r="N2302" i="40"/>
  <c r="O2302" i="40"/>
  <c r="P2302" i="40"/>
  <c r="Q2302" i="40"/>
  <c r="R2302" i="40"/>
  <c r="J2303" i="40"/>
  <c r="K2303" i="40"/>
  <c r="L2303" i="40"/>
  <c r="M2303" i="40"/>
  <c r="N2303" i="40"/>
  <c r="O2303" i="40"/>
  <c r="P2303" i="40"/>
  <c r="Q2303" i="40"/>
  <c r="R2303" i="40"/>
  <c r="J2304" i="40"/>
  <c r="K2304" i="40"/>
  <c r="L2304" i="40"/>
  <c r="M2304" i="40"/>
  <c r="N2304" i="40"/>
  <c r="O2304" i="40"/>
  <c r="P2304" i="40"/>
  <c r="Q2304" i="40"/>
  <c r="R2304" i="40"/>
  <c r="J2305" i="40"/>
  <c r="K2305" i="40"/>
  <c r="L2305" i="40"/>
  <c r="M2305" i="40"/>
  <c r="N2305" i="40"/>
  <c r="O2305" i="40"/>
  <c r="P2305" i="40"/>
  <c r="Q2305" i="40"/>
  <c r="R2305" i="40"/>
  <c r="J2306" i="40"/>
  <c r="K2306" i="40"/>
  <c r="L2306" i="40"/>
  <c r="M2306" i="40"/>
  <c r="N2306" i="40"/>
  <c r="O2306" i="40"/>
  <c r="P2306" i="40"/>
  <c r="Q2306" i="40"/>
  <c r="R2306" i="40"/>
  <c r="J2307" i="40"/>
  <c r="K2307" i="40"/>
  <c r="L2307" i="40"/>
  <c r="M2307" i="40"/>
  <c r="N2307" i="40"/>
  <c r="O2307" i="40"/>
  <c r="P2307" i="40"/>
  <c r="Q2307" i="40"/>
  <c r="R2307" i="40"/>
  <c r="J2308" i="40"/>
  <c r="K2308" i="40"/>
  <c r="L2308" i="40"/>
  <c r="M2308" i="40"/>
  <c r="N2308" i="40"/>
  <c r="O2308" i="40"/>
  <c r="P2308" i="40"/>
  <c r="Q2308" i="40"/>
  <c r="R2308" i="40"/>
  <c r="J2309" i="40"/>
  <c r="K2309" i="40"/>
  <c r="L2309" i="40"/>
  <c r="M2309" i="40"/>
  <c r="N2309" i="40"/>
  <c r="O2309" i="40"/>
  <c r="P2309" i="40"/>
  <c r="Q2309" i="40"/>
  <c r="R2309" i="40"/>
  <c r="J2310" i="40"/>
  <c r="K2310" i="40"/>
  <c r="L2310" i="40"/>
  <c r="M2310" i="40"/>
  <c r="N2310" i="40"/>
  <c r="O2310" i="40"/>
  <c r="P2310" i="40"/>
  <c r="Q2310" i="40"/>
  <c r="R2310" i="40"/>
  <c r="J2311" i="40"/>
  <c r="K2311" i="40"/>
  <c r="L2311" i="40"/>
  <c r="M2311" i="40"/>
  <c r="N2311" i="40"/>
  <c r="O2311" i="40"/>
  <c r="P2311" i="40"/>
  <c r="Q2311" i="40"/>
  <c r="R2311" i="40"/>
  <c r="J2312" i="40"/>
  <c r="K2312" i="40"/>
  <c r="L2312" i="40"/>
  <c r="M2312" i="40"/>
  <c r="N2312" i="40"/>
  <c r="O2312" i="40"/>
  <c r="P2312" i="40"/>
  <c r="Q2312" i="40"/>
  <c r="R2312" i="40"/>
  <c r="J2313" i="40"/>
  <c r="K2313" i="40"/>
  <c r="L2313" i="40"/>
  <c r="M2313" i="40"/>
  <c r="N2313" i="40"/>
  <c r="O2313" i="40"/>
  <c r="P2313" i="40"/>
  <c r="Q2313" i="40"/>
  <c r="R2313" i="40"/>
  <c r="J2314" i="40"/>
  <c r="K2314" i="40"/>
  <c r="L2314" i="40"/>
  <c r="M2314" i="40"/>
  <c r="N2314" i="40"/>
  <c r="O2314" i="40"/>
  <c r="P2314" i="40"/>
  <c r="Q2314" i="40"/>
  <c r="R2314" i="40"/>
  <c r="J2315" i="40"/>
  <c r="K2315" i="40"/>
  <c r="L2315" i="40"/>
  <c r="M2315" i="40"/>
  <c r="N2315" i="40"/>
  <c r="O2315" i="40"/>
  <c r="P2315" i="40"/>
  <c r="Q2315" i="40"/>
  <c r="R2315" i="40"/>
  <c r="J2316" i="40"/>
  <c r="K2316" i="40"/>
  <c r="L2316" i="40"/>
  <c r="M2316" i="40"/>
  <c r="N2316" i="40"/>
  <c r="O2316" i="40"/>
  <c r="P2316" i="40"/>
  <c r="Q2316" i="40"/>
  <c r="R2316" i="40"/>
  <c r="J2317" i="40"/>
  <c r="K2317" i="40"/>
  <c r="L2317" i="40"/>
  <c r="M2317" i="40"/>
  <c r="N2317" i="40"/>
  <c r="O2317" i="40"/>
  <c r="P2317" i="40"/>
  <c r="Q2317" i="40"/>
  <c r="R2317" i="40"/>
  <c r="J2318" i="40"/>
  <c r="K2318" i="40"/>
  <c r="L2318" i="40"/>
  <c r="M2318" i="40"/>
  <c r="N2318" i="40"/>
  <c r="O2318" i="40"/>
  <c r="P2318" i="40"/>
  <c r="Q2318" i="40"/>
  <c r="R2318" i="40"/>
  <c r="J2319" i="40"/>
  <c r="K2319" i="40"/>
  <c r="L2319" i="40"/>
  <c r="M2319" i="40"/>
  <c r="N2319" i="40"/>
  <c r="O2319" i="40"/>
  <c r="P2319" i="40"/>
  <c r="Q2319" i="40"/>
  <c r="R2319" i="40"/>
  <c r="J2320" i="40"/>
  <c r="K2320" i="40"/>
  <c r="L2320" i="40"/>
  <c r="M2320" i="40"/>
  <c r="N2320" i="40"/>
  <c r="O2320" i="40"/>
  <c r="P2320" i="40"/>
  <c r="Q2320" i="40"/>
  <c r="R2320" i="40"/>
  <c r="J2321" i="40"/>
  <c r="K2321" i="40"/>
  <c r="L2321" i="40"/>
  <c r="M2321" i="40"/>
  <c r="N2321" i="40"/>
  <c r="O2321" i="40"/>
  <c r="P2321" i="40"/>
  <c r="Q2321" i="40"/>
  <c r="R2321" i="40"/>
  <c r="J2322" i="40"/>
  <c r="K2322" i="40"/>
  <c r="L2322" i="40"/>
  <c r="M2322" i="40"/>
  <c r="N2322" i="40"/>
  <c r="O2322" i="40"/>
  <c r="P2322" i="40"/>
  <c r="Q2322" i="40"/>
  <c r="R2322" i="40"/>
  <c r="J2323" i="40"/>
  <c r="K2323" i="40"/>
  <c r="L2323" i="40"/>
  <c r="M2323" i="40"/>
  <c r="N2323" i="40"/>
  <c r="O2323" i="40"/>
  <c r="P2323" i="40"/>
  <c r="Q2323" i="40"/>
  <c r="R2323" i="40"/>
  <c r="J2324" i="40"/>
  <c r="K2324" i="40"/>
  <c r="L2324" i="40"/>
  <c r="M2324" i="40"/>
  <c r="N2324" i="40"/>
  <c r="O2324" i="40"/>
  <c r="P2324" i="40"/>
  <c r="Q2324" i="40"/>
  <c r="R2324" i="40"/>
  <c r="J2325" i="40"/>
  <c r="K2325" i="40"/>
  <c r="L2325" i="40"/>
  <c r="M2325" i="40"/>
  <c r="N2325" i="40"/>
  <c r="O2325" i="40"/>
  <c r="P2325" i="40"/>
  <c r="Q2325" i="40"/>
  <c r="R2325" i="40"/>
  <c r="J2326" i="40"/>
  <c r="K2326" i="40"/>
  <c r="L2326" i="40"/>
  <c r="M2326" i="40"/>
  <c r="N2326" i="40"/>
  <c r="O2326" i="40"/>
  <c r="P2326" i="40"/>
  <c r="Q2326" i="40"/>
  <c r="R2326" i="40"/>
  <c r="J2327" i="40"/>
  <c r="K2327" i="40"/>
  <c r="L2327" i="40"/>
  <c r="M2327" i="40"/>
  <c r="N2327" i="40"/>
  <c r="O2327" i="40"/>
  <c r="P2327" i="40"/>
  <c r="Q2327" i="40"/>
  <c r="R2327" i="40"/>
  <c r="J2328" i="40"/>
  <c r="K2328" i="40"/>
  <c r="L2328" i="40"/>
  <c r="M2328" i="40"/>
  <c r="N2328" i="40"/>
  <c r="O2328" i="40"/>
  <c r="P2328" i="40"/>
  <c r="Q2328" i="40"/>
  <c r="R2328" i="40"/>
  <c r="J2329" i="40"/>
  <c r="K2329" i="40"/>
  <c r="L2329" i="40"/>
  <c r="M2329" i="40"/>
  <c r="N2329" i="40"/>
  <c r="O2329" i="40"/>
  <c r="P2329" i="40"/>
  <c r="Q2329" i="40"/>
  <c r="R2329" i="40"/>
  <c r="J2330" i="40"/>
  <c r="K2330" i="40"/>
  <c r="L2330" i="40"/>
  <c r="M2330" i="40"/>
  <c r="N2330" i="40"/>
  <c r="O2330" i="40"/>
  <c r="P2330" i="40"/>
  <c r="Q2330" i="40"/>
  <c r="R2330" i="40"/>
  <c r="J2331" i="40"/>
  <c r="K2331" i="40"/>
  <c r="L2331" i="40"/>
  <c r="M2331" i="40"/>
  <c r="N2331" i="40"/>
  <c r="O2331" i="40"/>
  <c r="P2331" i="40"/>
  <c r="Q2331" i="40"/>
  <c r="R2331" i="40"/>
  <c r="J2332" i="40"/>
  <c r="K2332" i="40"/>
  <c r="L2332" i="40"/>
  <c r="M2332" i="40"/>
  <c r="N2332" i="40"/>
  <c r="O2332" i="40"/>
  <c r="P2332" i="40"/>
  <c r="Q2332" i="40"/>
  <c r="R2332" i="40"/>
  <c r="J2333" i="40"/>
  <c r="K2333" i="40"/>
  <c r="L2333" i="40"/>
  <c r="M2333" i="40"/>
  <c r="N2333" i="40"/>
  <c r="O2333" i="40"/>
  <c r="P2333" i="40"/>
  <c r="Q2333" i="40"/>
  <c r="R2333" i="40"/>
  <c r="J2334" i="40"/>
  <c r="K2334" i="40"/>
  <c r="L2334" i="40"/>
  <c r="M2334" i="40"/>
  <c r="N2334" i="40"/>
  <c r="O2334" i="40"/>
  <c r="P2334" i="40"/>
  <c r="Q2334" i="40"/>
  <c r="R2334" i="40"/>
  <c r="J2335" i="40"/>
  <c r="K2335" i="40"/>
  <c r="L2335" i="40"/>
  <c r="M2335" i="40"/>
  <c r="N2335" i="40"/>
  <c r="O2335" i="40"/>
  <c r="P2335" i="40"/>
  <c r="Q2335" i="40"/>
  <c r="R2335" i="40"/>
  <c r="J2336" i="40"/>
  <c r="K2336" i="40"/>
  <c r="L2336" i="40"/>
  <c r="M2336" i="40"/>
  <c r="N2336" i="40"/>
  <c r="O2336" i="40"/>
  <c r="P2336" i="40"/>
  <c r="Q2336" i="40"/>
  <c r="R2336" i="40"/>
  <c r="J2337" i="40"/>
  <c r="K2337" i="40"/>
  <c r="L2337" i="40"/>
  <c r="M2337" i="40"/>
  <c r="N2337" i="40"/>
  <c r="O2337" i="40"/>
  <c r="P2337" i="40"/>
  <c r="Q2337" i="40"/>
  <c r="R2337" i="40"/>
  <c r="J2338" i="40"/>
  <c r="K2338" i="40"/>
  <c r="L2338" i="40"/>
  <c r="M2338" i="40"/>
  <c r="N2338" i="40"/>
  <c r="O2338" i="40"/>
  <c r="P2338" i="40"/>
  <c r="Q2338" i="40"/>
  <c r="R2338" i="40"/>
  <c r="J2339" i="40"/>
  <c r="K2339" i="40"/>
  <c r="L2339" i="40"/>
  <c r="M2339" i="40"/>
  <c r="N2339" i="40"/>
  <c r="O2339" i="40"/>
  <c r="P2339" i="40"/>
  <c r="Q2339" i="40"/>
  <c r="R2339" i="40"/>
  <c r="J2340" i="40"/>
  <c r="K2340" i="40"/>
  <c r="L2340" i="40"/>
  <c r="M2340" i="40"/>
  <c r="N2340" i="40"/>
  <c r="O2340" i="40"/>
  <c r="P2340" i="40"/>
  <c r="Q2340" i="40"/>
  <c r="R2340" i="40"/>
  <c r="J2341" i="40"/>
  <c r="K2341" i="40"/>
  <c r="L2341" i="40"/>
  <c r="M2341" i="40"/>
  <c r="N2341" i="40"/>
  <c r="O2341" i="40"/>
  <c r="P2341" i="40"/>
  <c r="Q2341" i="40"/>
  <c r="R2341" i="40"/>
  <c r="J2342" i="40"/>
  <c r="K2342" i="40"/>
  <c r="L2342" i="40"/>
  <c r="M2342" i="40"/>
  <c r="N2342" i="40"/>
  <c r="O2342" i="40"/>
  <c r="P2342" i="40"/>
  <c r="Q2342" i="40"/>
  <c r="R2342" i="40"/>
  <c r="J2343" i="40"/>
  <c r="K2343" i="40"/>
  <c r="L2343" i="40"/>
  <c r="M2343" i="40"/>
  <c r="N2343" i="40"/>
  <c r="O2343" i="40"/>
  <c r="P2343" i="40"/>
  <c r="Q2343" i="40"/>
  <c r="R2343" i="40"/>
  <c r="J2344" i="40"/>
  <c r="K2344" i="40"/>
  <c r="L2344" i="40"/>
  <c r="M2344" i="40"/>
  <c r="N2344" i="40"/>
  <c r="O2344" i="40"/>
  <c r="P2344" i="40"/>
  <c r="Q2344" i="40"/>
  <c r="R2344" i="40"/>
  <c r="J2345" i="40"/>
  <c r="K2345" i="40"/>
  <c r="L2345" i="40"/>
  <c r="M2345" i="40"/>
  <c r="N2345" i="40"/>
  <c r="O2345" i="40"/>
  <c r="P2345" i="40"/>
  <c r="Q2345" i="40"/>
  <c r="R2345" i="40"/>
  <c r="J2346" i="40"/>
  <c r="K2346" i="40"/>
  <c r="L2346" i="40"/>
  <c r="M2346" i="40"/>
  <c r="N2346" i="40"/>
  <c r="O2346" i="40"/>
  <c r="P2346" i="40"/>
  <c r="Q2346" i="40"/>
  <c r="R2346" i="40"/>
  <c r="J2347" i="40"/>
  <c r="K2347" i="40"/>
  <c r="L2347" i="40"/>
  <c r="M2347" i="40"/>
  <c r="N2347" i="40"/>
  <c r="O2347" i="40"/>
  <c r="P2347" i="40"/>
  <c r="Q2347" i="40"/>
  <c r="R2347" i="40"/>
  <c r="J2348" i="40"/>
  <c r="K2348" i="40"/>
  <c r="L2348" i="40"/>
  <c r="M2348" i="40"/>
  <c r="N2348" i="40"/>
  <c r="O2348" i="40"/>
  <c r="P2348" i="40"/>
  <c r="Q2348" i="40"/>
  <c r="R2348" i="40"/>
  <c r="J2349" i="40"/>
  <c r="K2349" i="40"/>
  <c r="L2349" i="40"/>
  <c r="M2349" i="40"/>
  <c r="N2349" i="40"/>
  <c r="O2349" i="40"/>
  <c r="P2349" i="40"/>
  <c r="Q2349" i="40"/>
  <c r="R2349" i="40"/>
  <c r="J2350" i="40"/>
  <c r="K2350" i="40"/>
  <c r="L2350" i="40"/>
  <c r="M2350" i="40"/>
  <c r="N2350" i="40"/>
  <c r="O2350" i="40"/>
  <c r="P2350" i="40"/>
  <c r="Q2350" i="40"/>
  <c r="R2350" i="40"/>
  <c r="J2351" i="40"/>
  <c r="K2351" i="40"/>
  <c r="L2351" i="40"/>
  <c r="M2351" i="40"/>
  <c r="N2351" i="40"/>
  <c r="O2351" i="40"/>
  <c r="P2351" i="40"/>
  <c r="Q2351" i="40"/>
  <c r="R2351" i="40"/>
  <c r="J2352" i="40"/>
  <c r="K2352" i="40"/>
  <c r="L2352" i="40"/>
  <c r="M2352" i="40"/>
  <c r="N2352" i="40"/>
  <c r="O2352" i="40"/>
  <c r="P2352" i="40"/>
  <c r="Q2352" i="40"/>
  <c r="R2352" i="40"/>
  <c r="J2353" i="40"/>
  <c r="K2353" i="40"/>
  <c r="L2353" i="40"/>
  <c r="M2353" i="40"/>
  <c r="N2353" i="40"/>
  <c r="O2353" i="40"/>
  <c r="P2353" i="40"/>
  <c r="Q2353" i="40"/>
  <c r="R2353" i="40"/>
  <c r="J2354" i="40"/>
  <c r="K2354" i="40"/>
  <c r="L2354" i="40"/>
  <c r="M2354" i="40"/>
  <c r="N2354" i="40"/>
  <c r="O2354" i="40"/>
  <c r="P2354" i="40"/>
  <c r="Q2354" i="40"/>
  <c r="R2354" i="40"/>
  <c r="J2355" i="40"/>
  <c r="K2355" i="40"/>
  <c r="L2355" i="40"/>
  <c r="M2355" i="40"/>
  <c r="N2355" i="40"/>
  <c r="O2355" i="40"/>
  <c r="P2355" i="40"/>
  <c r="Q2355" i="40"/>
  <c r="R2355" i="40"/>
  <c r="J2356" i="40"/>
  <c r="K2356" i="40"/>
  <c r="L2356" i="40"/>
  <c r="M2356" i="40"/>
  <c r="N2356" i="40"/>
  <c r="O2356" i="40"/>
  <c r="P2356" i="40"/>
  <c r="Q2356" i="40"/>
  <c r="R2356" i="40"/>
  <c r="J2357" i="40"/>
  <c r="K2357" i="40"/>
  <c r="L2357" i="40"/>
  <c r="M2357" i="40"/>
  <c r="N2357" i="40"/>
  <c r="O2357" i="40"/>
  <c r="P2357" i="40"/>
  <c r="Q2357" i="40"/>
  <c r="R2357" i="40"/>
  <c r="J2358" i="40"/>
  <c r="K2358" i="40"/>
  <c r="L2358" i="40"/>
  <c r="M2358" i="40"/>
  <c r="N2358" i="40"/>
  <c r="O2358" i="40"/>
  <c r="P2358" i="40"/>
  <c r="Q2358" i="40"/>
  <c r="R2358" i="40"/>
  <c r="J2359" i="40"/>
  <c r="K2359" i="40"/>
  <c r="L2359" i="40"/>
  <c r="M2359" i="40"/>
  <c r="N2359" i="40"/>
  <c r="O2359" i="40"/>
  <c r="P2359" i="40"/>
  <c r="Q2359" i="40"/>
  <c r="R2359" i="40"/>
  <c r="J2360" i="40"/>
  <c r="K2360" i="40"/>
  <c r="L2360" i="40"/>
  <c r="M2360" i="40"/>
  <c r="N2360" i="40"/>
  <c r="O2360" i="40"/>
  <c r="P2360" i="40"/>
  <c r="Q2360" i="40"/>
  <c r="R2360" i="40"/>
  <c r="J2361" i="40"/>
  <c r="K2361" i="40"/>
  <c r="L2361" i="40"/>
  <c r="M2361" i="40"/>
  <c r="N2361" i="40"/>
  <c r="O2361" i="40"/>
  <c r="P2361" i="40"/>
  <c r="Q2361" i="40"/>
  <c r="R2361" i="40"/>
  <c r="J2362" i="40"/>
  <c r="K2362" i="40"/>
  <c r="L2362" i="40"/>
  <c r="M2362" i="40"/>
  <c r="N2362" i="40"/>
  <c r="O2362" i="40"/>
  <c r="P2362" i="40"/>
  <c r="Q2362" i="40"/>
  <c r="R2362" i="40"/>
  <c r="J2363" i="40"/>
  <c r="K2363" i="40"/>
  <c r="L2363" i="40"/>
  <c r="M2363" i="40"/>
  <c r="N2363" i="40"/>
  <c r="O2363" i="40"/>
  <c r="P2363" i="40"/>
  <c r="Q2363" i="40"/>
  <c r="R2363" i="40"/>
  <c r="J2364" i="40"/>
  <c r="K2364" i="40"/>
  <c r="L2364" i="40"/>
  <c r="M2364" i="40"/>
  <c r="N2364" i="40"/>
  <c r="O2364" i="40"/>
  <c r="P2364" i="40"/>
  <c r="Q2364" i="40"/>
  <c r="R2364" i="40"/>
  <c r="J2365" i="40"/>
  <c r="K2365" i="40"/>
  <c r="L2365" i="40"/>
  <c r="M2365" i="40"/>
  <c r="N2365" i="40"/>
  <c r="O2365" i="40"/>
  <c r="P2365" i="40"/>
  <c r="Q2365" i="40"/>
  <c r="R2365" i="40"/>
  <c r="J2366" i="40"/>
  <c r="K2366" i="40"/>
  <c r="L2366" i="40"/>
  <c r="M2366" i="40"/>
  <c r="N2366" i="40"/>
  <c r="O2366" i="40"/>
  <c r="P2366" i="40"/>
  <c r="Q2366" i="40"/>
  <c r="R2366" i="40"/>
  <c r="J2367" i="40"/>
  <c r="K2367" i="40"/>
  <c r="L2367" i="40"/>
  <c r="M2367" i="40"/>
  <c r="N2367" i="40"/>
  <c r="O2367" i="40"/>
  <c r="P2367" i="40"/>
  <c r="Q2367" i="40"/>
  <c r="R2367" i="40"/>
  <c r="J2368" i="40"/>
  <c r="K2368" i="40"/>
  <c r="L2368" i="40"/>
  <c r="M2368" i="40"/>
  <c r="N2368" i="40"/>
  <c r="O2368" i="40"/>
  <c r="P2368" i="40"/>
  <c r="Q2368" i="40"/>
  <c r="R2368" i="40"/>
  <c r="J2369" i="40"/>
  <c r="K2369" i="40"/>
  <c r="L2369" i="40"/>
  <c r="M2369" i="40"/>
  <c r="N2369" i="40"/>
  <c r="O2369" i="40"/>
  <c r="P2369" i="40"/>
  <c r="Q2369" i="40"/>
  <c r="R2369" i="40"/>
  <c r="J2370" i="40"/>
  <c r="K2370" i="40"/>
  <c r="L2370" i="40"/>
  <c r="M2370" i="40"/>
  <c r="N2370" i="40"/>
  <c r="O2370" i="40"/>
  <c r="P2370" i="40"/>
  <c r="Q2370" i="40"/>
  <c r="R2370" i="40"/>
  <c r="J2371" i="40"/>
  <c r="K2371" i="40"/>
  <c r="L2371" i="40"/>
  <c r="M2371" i="40"/>
  <c r="N2371" i="40"/>
  <c r="O2371" i="40"/>
  <c r="P2371" i="40"/>
  <c r="Q2371" i="40"/>
  <c r="R2371" i="40"/>
  <c r="J2372" i="40"/>
  <c r="K2372" i="40"/>
  <c r="L2372" i="40"/>
  <c r="M2372" i="40"/>
  <c r="N2372" i="40"/>
  <c r="O2372" i="40"/>
  <c r="P2372" i="40"/>
  <c r="Q2372" i="40"/>
  <c r="R2372" i="40"/>
  <c r="J2373" i="40"/>
  <c r="K2373" i="40"/>
  <c r="L2373" i="40"/>
  <c r="M2373" i="40"/>
  <c r="N2373" i="40"/>
  <c r="O2373" i="40"/>
  <c r="P2373" i="40"/>
  <c r="Q2373" i="40"/>
  <c r="R2373" i="40"/>
  <c r="J2374" i="40"/>
  <c r="K2374" i="40"/>
  <c r="L2374" i="40"/>
  <c r="M2374" i="40"/>
  <c r="N2374" i="40"/>
  <c r="O2374" i="40"/>
  <c r="P2374" i="40"/>
  <c r="Q2374" i="40"/>
  <c r="R2374" i="40"/>
  <c r="J2375" i="40"/>
  <c r="K2375" i="40"/>
  <c r="L2375" i="40"/>
  <c r="M2375" i="40"/>
  <c r="N2375" i="40"/>
  <c r="O2375" i="40"/>
  <c r="P2375" i="40"/>
  <c r="Q2375" i="40"/>
  <c r="R2375" i="40"/>
  <c r="J2376" i="40"/>
  <c r="K2376" i="40"/>
  <c r="L2376" i="40"/>
  <c r="M2376" i="40"/>
  <c r="N2376" i="40"/>
  <c r="O2376" i="40"/>
  <c r="P2376" i="40"/>
  <c r="Q2376" i="40"/>
  <c r="R2376" i="40"/>
  <c r="J2377" i="40"/>
  <c r="K2377" i="40"/>
  <c r="L2377" i="40"/>
  <c r="M2377" i="40"/>
  <c r="N2377" i="40"/>
  <c r="O2377" i="40"/>
  <c r="P2377" i="40"/>
  <c r="Q2377" i="40"/>
  <c r="R2377" i="40"/>
  <c r="J2378" i="40"/>
  <c r="K2378" i="40"/>
  <c r="L2378" i="40"/>
  <c r="M2378" i="40"/>
  <c r="N2378" i="40"/>
  <c r="O2378" i="40"/>
  <c r="P2378" i="40"/>
  <c r="Q2378" i="40"/>
  <c r="R2378" i="40"/>
  <c r="J2379" i="40"/>
  <c r="K2379" i="40"/>
  <c r="L2379" i="40"/>
  <c r="M2379" i="40"/>
  <c r="N2379" i="40"/>
  <c r="O2379" i="40"/>
  <c r="P2379" i="40"/>
  <c r="Q2379" i="40"/>
  <c r="R2379" i="40"/>
  <c r="J2380" i="40"/>
  <c r="K2380" i="40"/>
  <c r="L2380" i="40"/>
  <c r="M2380" i="40"/>
  <c r="N2380" i="40"/>
  <c r="O2380" i="40"/>
  <c r="P2380" i="40"/>
  <c r="Q2380" i="40"/>
  <c r="R2380" i="40"/>
  <c r="J2381" i="40"/>
  <c r="K2381" i="40"/>
  <c r="L2381" i="40"/>
  <c r="M2381" i="40"/>
  <c r="N2381" i="40"/>
  <c r="O2381" i="40"/>
  <c r="P2381" i="40"/>
  <c r="Q2381" i="40"/>
  <c r="R2381" i="40"/>
  <c r="J2382" i="40"/>
  <c r="K2382" i="40"/>
  <c r="L2382" i="40"/>
  <c r="M2382" i="40"/>
  <c r="N2382" i="40"/>
  <c r="O2382" i="40"/>
  <c r="P2382" i="40"/>
  <c r="Q2382" i="40"/>
  <c r="R2382" i="40"/>
  <c r="J2383" i="40"/>
  <c r="K2383" i="40"/>
  <c r="L2383" i="40"/>
  <c r="M2383" i="40"/>
  <c r="N2383" i="40"/>
  <c r="O2383" i="40"/>
  <c r="P2383" i="40"/>
  <c r="Q2383" i="40"/>
  <c r="R2383" i="40"/>
  <c r="J2384" i="40"/>
  <c r="K2384" i="40"/>
  <c r="L2384" i="40"/>
  <c r="M2384" i="40"/>
  <c r="N2384" i="40"/>
  <c r="O2384" i="40"/>
  <c r="P2384" i="40"/>
  <c r="Q2384" i="40"/>
  <c r="R2384" i="40"/>
  <c r="J2385" i="40"/>
  <c r="K2385" i="40"/>
  <c r="L2385" i="40"/>
  <c r="M2385" i="40"/>
  <c r="N2385" i="40"/>
  <c r="O2385" i="40"/>
  <c r="P2385" i="40"/>
  <c r="Q2385" i="40"/>
  <c r="R2385" i="40"/>
  <c r="J2386" i="40"/>
  <c r="K2386" i="40"/>
  <c r="L2386" i="40"/>
  <c r="M2386" i="40"/>
  <c r="N2386" i="40"/>
  <c r="O2386" i="40"/>
  <c r="P2386" i="40"/>
  <c r="Q2386" i="40"/>
  <c r="R2386" i="40"/>
  <c r="J2387" i="40"/>
  <c r="K2387" i="40"/>
  <c r="L2387" i="40"/>
  <c r="M2387" i="40"/>
  <c r="N2387" i="40"/>
  <c r="O2387" i="40"/>
  <c r="P2387" i="40"/>
  <c r="Q2387" i="40"/>
  <c r="R2387" i="40"/>
  <c r="J2388" i="40"/>
  <c r="K2388" i="40"/>
  <c r="L2388" i="40"/>
  <c r="M2388" i="40"/>
  <c r="N2388" i="40"/>
  <c r="O2388" i="40"/>
  <c r="P2388" i="40"/>
  <c r="Q2388" i="40"/>
  <c r="R2388" i="40"/>
  <c r="J2389" i="40"/>
  <c r="K2389" i="40"/>
  <c r="L2389" i="40"/>
  <c r="M2389" i="40"/>
  <c r="N2389" i="40"/>
  <c r="O2389" i="40"/>
  <c r="P2389" i="40"/>
  <c r="Q2389" i="40"/>
  <c r="R2389" i="40"/>
  <c r="J2390" i="40"/>
  <c r="K2390" i="40"/>
  <c r="L2390" i="40"/>
  <c r="M2390" i="40"/>
  <c r="N2390" i="40"/>
  <c r="O2390" i="40"/>
  <c r="P2390" i="40"/>
  <c r="Q2390" i="40"/>
  <c r="R2390" i="40"/>
  <c r="J2391" i="40"/>
  <c r="K2391" i="40"/>
  <c r="L2391" i="40"/>
  <c r="M2391" i="40"/>
  <c r="N2391" i="40"/>
  <c r="O2391" i="40"/>
  <c r="P2391" i="40"/>
  <c r="Q2391" i="40"/>
  <c r="R2391" i="40"/>
  <c r="J2392" i="40"/>
  <c r="K2392" i="40"/>
  <c r="L2392" i="40"/>
  <c r="M2392" i="40"/>
  <c r="N2392" i="40"/>
  <c r="O2392" i="40"/>
  <c r="P2392" i="40"/>
  <c r="Q2392" i="40"/>
  <c r="R2392" i="40"/>
  <c r="J2393" i="40"/>
  <c r="K2393" i="40"/>
  <c r="L2393" i="40"/>
  <c r="M2393" i="40"/>
  <c r="N2393" i="40"/>
  <c r="O2393" i="40"/>
  <c r="P2393" i="40"/>
  <c r="Q2393" i="40"/>
  <c r="R2393" i="40"/>
  <c r="J2394" i="40"/>
  <c r="K2394" i="40"/>
  <c r="L2394" i="40"/>
  <c r="M2394" i="40"/>
  <c r="N2394" i="40"/>
  <c r="O2394" i="40"/>
  <c r="P2394" i="40"/>
  <c r="Q2394" i="40"/>
  <c r="R2394" i="40"/>
  <c r="J2395" i="40"/>
  <c r="K2395" i="40"/>
  <c r="L2395" i="40"/>
  <c r="M2395" i="40"/>
  <c r="N2395" i="40"/>
  <c r="O2395" i="40"/>
  <c r="P2395" i="40"/>
  <c r="Q2395" i="40"/>
  <c r="R2395" i="40"/>
  <c r="J2396" i="40"/>
  <c r="K2396" i="40"/>
  <c r="L2396" i="40"/>
  <c r="M2396" i="40"/>
  <c r="N2396" i="40"/>
  <c r="O2396" i="40"/>
  <c r="P2396" i="40"/>
  <c r="Q2396" i="40"/>
  <c r="R2396" i="40"/>
  <c r="J2397" i="40"/>
  <c r="K2397" i="40"/>
  <c r="L2397" i="40"/>
  <c r="M2397" i="40"/>
  <c r="N2397" i="40"/>
  <c r="O2397" i="40"/>
  <c r="P2397" i="40"/>
  <c r="Q2397" i="40"/>
  <c r="R2397" i="40"/>
  <c r="J2398" i="40"/>
  <c r="K2398" i="40"/>
  <c r="L2398" i="40"/>
  <c r="M2398" i="40"/>
  <c r="N2398" i="40"/>
  <c r="O2398" i="40"/>
  <c r="P2398" i="40"/>
  <c r="Q2398" i="40"/>
  <c r="R2398" i="40"/>
  <c r="J2399" i="40"/>
  <c r="K2399" i="40"/>
  <c r="L2399" i="40"/>
  <c r="M2399" i="40"/>
  <c r="N2399" i="40"/>
  <c r="O2399" i="40"/>
  <c r="P2399" i="40"/>
  <c r="Q2399" i="40"/>
  <c r="R2399" i="40"/>
  <c r="J2400" i="40"/>
  <c r="K2400" i="40"/>
  <c r="L2400" i="40"/>
  <c r="M2400" i="40"/>
  <c r="N2400" i="40"/>
  <c r="O2400" i="40"/>
  <c r="P2400" i="40"/>
  <c r="Q2400" i="40"/>
  <c r="R2400" i="40"/>
  <c r="J2401" i="40"/>
  <c r="K2401" i="40"/>
  <c r="L2401" i="40"/>
  <c r="M2401" i="40"/>
  <c r="N2401" i="40"/>
  <c r="O2401" i="40"/>
  <c r="P2401" i="40"/>
  <c r="Q2401" i="40"/>
  <c r="R2401" i="40"/>
  <c r="J2402" i="40"/>
  <c r="K2402" i="40"/>
  <c r="L2402" i="40"/>
  <c r="M2402" i="40"/>
  <c r="N2402" i="40"/>
  <c r="O2402" i="40"/>
  <c r="P2402" i="40"/>
  <c r="Q2402" i="40"/>
  <c r="R2402" i="40"/>
  <c r="J2403" i="40"/>
  <c r="K2403" i="40"/>
  <c r="L2403" i="40"/>
  <c r="M2403" i="40"/>
  <c r="N2403" i="40"/>
  <c r="O2403" i="40"/>
  <c r="P2403" i="40"/>
  <c r="Q2403" i="40"/>
  <c r="R2403" i="40"/>
  <c r="J2404" i="40"/>
  <c r="K2404" i="40"/>
  <c r="L2404" i="40"/>
  <c r="M2404" i="40"/>
  <c r="N2404" i="40"/>
  <c r="O2404" i="40"/>
  <c r="P2404" i="40"/>
  <c r="Q2404" i="40"/>
  <c r="R2404" i="40"/>
  <c r="J2405" i="40"/>
  <c r="K2405" i="40"/>
  <c r="L2405" i="40"/>
  <c r="M2405" i="40"/>
  <c r="N2405" i="40"/>
  <c r="O2405" i="40"/>
  <c r="P2405" i="40"/>
  <c r="Q2405" i="40"/>
  <c r="R2405" i="40"/>
  <c r="J2406" i="40"/>
  <c r="K2406" i="40"/>
  <c r="L2406" i="40"/>
  <c r="M2406" i="40"/>
  <c r="N2406" i="40"/>
  <c r="O2406" i="40"/>
  <c r="P2406" i="40"/>
  <c r="Q2406" i="40"/>
  <c r="R2406" i="40"/>
  <c r="J2407" i="40"/>
  <c r="K2407" i="40"/>
  <c r="L2407" i="40"/>
  <c r="M2407" i="40"/>
  <c r="N2407" i="40"/>
  <c r="O2407" i="40"/>
  <c r="P2407" i="40"/>
  <c r="Q2407" i="40"/>
  <c r="R2407" i="40"/>
  <c r="J2408" i="40"/>
  <c r="K2408" i="40"/>
  <c r="L2408" i="40"/>
  <c r="M2408" i="40"/>
  <c r="N2408" i="40"/>
  <c r="O2408" i="40"/>
  <c r="P2408" i="40"/>
  <c r="Q2408" i="40"/>
  <c r="R2408" i="40"/>
  <c r="J2409" i="40"/>
  <c r="K2409" i="40"/>
  <c r="L2409" i="40"/>
  <c r="M2409" i="40"/>
  <c r="N2409" i="40"/>
  <c r="O2409" i="40"/>
  <c r="P2409" i="40"/>
  <c r="Q2409" i="40"/>
  <c r="R2409" i="40"/>
  <c r="J2410" i="40"/>
  <c r="K2410" i="40"/>
  <c r="L2410" i="40"/>
  <c r="M2410" i="40"/>
  <c r="N2410" i="40"/>
  <c r="O2410" i="40"/>
  <c r="P2410" i="40"/>
  <c r="Q2410" i="40"/>
  <c r="R2410" i="40"/>
  <c r="J2411" i="40"/>
  <c r="K2411" i="40"/>
  <c r="L2411" i="40"/>
  <c r="M2411" i="40"/>
  <c r="N2411" i="40"/>
  <c r="O2411" i="40"/>
  <c r="P2411" i="40"/>
  <c r="Q2411" i="40"/>
  <c r="R2411" i="40"/>
  <c r="J2412" i="40"/>
  <c r="K2412" i="40"/>
  <c r="L2412" i="40"/>
  <c r="M2412" i="40"/>
  <c r="N2412" i="40"/>
  <c r="O2412" i="40"/>
  <c r="P2412" i="40"/>
  <c r="Q2412" i="40"/>
  <c r="R2412" i="40"/>
  <c r="J2413" i="40"/>
  <c r="K2413" i="40"/>
  <c r="L2413" i="40"/>
  <c r="M2413" i="40"/>
  <c r="N2413" i="40"/>
  <c r="O2413" i="40"/>
  <c r="P2413" i="40"/>
  <c r="Q2413" i="40"/>
  <c r="R2413" i="40"/>
  <c r="J2414" i="40"/>
  <c r="K2414" i="40"/>
  <c r="L2414" i="40"/>
  <c r="M2414" i="40"/>
  <c r="N2414" i="40"/>
  <c r="O2414" i="40"/>
  <c r="P2414" i="40"/>
  <c r="Q2414" i="40"/>
  <c r="R2414" i="40"/>
  <c r="J2415" i="40"/>
  <c r="K2415" i="40"/>
  <c r="L2415" i="40"/>
  <c r="M2415" i="40"/>
  <c r="N2415" i="40"/>
  <c r="O2415" i="40"/>
  <c r="P2415" i="40"/>
  <c r="Q2415" i="40"/>
  <c r="R2415" i="40"/>
  <c r="J2416" i="40"/>
  <c r="K2416" i="40"/>
  <c r="L2416" i="40"/>
  <c r="M2416" i="40"/>
  <c r="N2416" i="40"/>
  <c r="O2416" i="40"/>
  <c r="P2416" i="40"/>
  <c r="Q2416" i="40"/>
  <c r="R2416" i="40"/>
  <c r="J2417" i="40"/>
  <c r="K2417" i="40"/>
  <c r="L2417" i="40"/>
  <c r="M2417" i="40"/>
  <c r="N2417" i="40"/>
  <c r="O2417" i="40"/>
  <c r="P2417" i="40"/>
  <c r="Q2417" i="40"/>
  <c r="R2417" i="40"/>
  <c r="J2418" i="40"/>
  <c r="K2418" i="40"/>
  <c r="L2418" i="40"/>
  <c r="M2418" i="40"/>
  <c r="N2418" i="40"/>
  <c r="O2418" i="40"/>
  <c r="P2418" i="40"/>
  <c r="Q2418" i="40"/>
  <c r="R2418" i="40"/>
  <c r="J2419" i="40"/>
  <c r="K2419" i="40"/>
  <c r="L2419" i="40"/>
  <c r="M2419" i="40"/>
  <c r="N2419" i="40"/>
  <c r="O2419" i="40"/>
  <c r="P2419" i="40"/>
  <c r="Q2419" i="40"/>
  <c r="R2419" i="40"/>
  <c r="J2420" i="40"/>
  <c r="K2420" i="40"/>
  <c r="L2420" i="40"/>
  <c r="M2420" i="40"/>
  <c r="N2420" i="40"/>
  <c r="O2420" i="40"/>
  <c r="P2420" i="40"/>
  <c r="Q2420" i="40"/>
  <c r="R2420" i="40"/>
  <c r="J2421" i="40"/>
  <c r="K2421" i="40"/>
  <c r="L2421" i="40"/>
  <c r="M2421" i="40"/>
  <c r="N2421" i="40"/>
  <c r="O2421" i="40"/>
  <c r="P2421" i="40"/>
  <c r="Q2421" i="40"/>
  <c r="R2421" i="40"/>
  <c r="J2422" i="40"/>
  <c r="K2422" i="40"/>
  <c r="L2422" i="40"/>
  <c r="M2422" i="40"/>
  <c r="N2422" i="40"/>
  <c r="O2422" i="40"/>
  <c r="P2422" i="40"/>
  <c r="Q2422" i="40"/>
  <c r="R2422" i="40"/>
  <c r="J2423" i="40"/>
  <c r="K2423" i="40"/>
  <c r="L2423" i="40"/>
  <c r="M2423" i="40"/>
  <c r="N2423" i="40"/>
  <c r="O2423" i="40"/>
  <c r="P2423" i="40"/>
  <c r="Q2423" i="40"/>
  <c r="R2423" i="40"/>
  <c r="J2424" i="40"/>
  <c r="K2424" i="40"/>
  <c r="L2424" i="40"/>
  <c r="M2424" i="40"/>
  <c r="N2424" i="40"/>
  <c r="O2424" i="40"/>
  <c r="P2424" i="40"/>
  <c r="Q2424" i="40"/>
  <c r="R2424" i="40"/>
  <c r="J2425" i="40"/>
  <c r="K2425" i="40"/>
  <c r="L2425" i="40"/>
  <c r="M2425" i="40"/>
  <c r="N2425" i="40"/>
  <c r="O2425" i="40"/>
  <c r="P2425" i="40"/>
  <c r="Q2425" i="40"/>
  <c r="R2425" i="40"/>
  <c r="J2426" i="40"/>
  <c r="K2426" i="40"/>
  <c r="L2426" i="40"/>
  <c r="M2426" i="40"/>
  <c r="N2426" i="40"/>
  <c r="O2426" i="40"/>
  <c r="P2426" i="40"/>
  <c r="Q2426" i="40"/>
  <c r="R2426" i="40"/>
  <c r="J2427" i="40"/>
  <c r="K2427" i="40"/>
  <c r="L2427" i="40"/>
  <c r="M2427" i="40"/>
  <c r="N2427" i="40"/>
  <c r="O2427" i="40"/>
  <c r="P2427" i="40"/>
  <c r="Q2427" i="40"/>
  <c r="R2427" i="40"/>
  <c r="J2428" i="40"/>
  <c r="K2428" i="40"/>
  <c r="L2428" i="40"/>
  <c r="M2428" i="40"/>
  <c r="N2428" i="40"/>
  <c r="O2428" i="40"/>
  <c r="P2428" i="40"/>
  <c r="Q2428" i="40"/>
  <c r="R2428" i="40"/>
  <c r="J2429" i="40"/>
  <c r="K2429" i="40"/>
  <c r="L2429" i="40"/>
  <c r="M2429" i="40"/>
  <c r="N2429" i="40"/>
  <c r="O2429" i="40"/>
  <c r="P2429" i="40"/>
  <c r="Q2429" i="40"/>
  <c r="R2429" i="40"/>
  <c r="J2430" i="40"/>
  <c r="K2430" i="40"/>
  <c r="L2430" i="40"/>
  <c r="M2430" i="40"/>
  <c r="N2430" i="40"/>
  <c r="O2430" i="40"/>
  <c r="P2430" i="40"/>
  <c r="Q2430" i="40"/>
  <c r="R2430" i="40"/>
  <c r="J2431" i="40"/>
  <c r="K2431" i="40"/>
  <c r="L2431" i="40"/>
  <c r="M2431" i="40"/>
  <c r="N2431" i="40"/>
  <c r="O2431" i="40"/>
  <c r="P2431" i="40"/>
  <c r="Q2431" i="40"/>
  <c r="R2431" i="40"/>
  <c r="J2432" i="40"/>
  <c r="K2432" i="40"/>
  <c r="L2432" i="40"/>
  <c r="M2432" i="40"/>
  <c r="N2432" i="40"/>
  <c r="O2432" i="40"/>
  <c r="P2432" i="40"/>
  <c r="Q2432" i="40"/>
  <c r="R2432" i="40"/>
  <c r="J2433" i="40"/>
  <c r="K2433" i="40"/>
  <c r="L2433" i="40"/>
  <c r="M2433" i="40"/>
  <c r="N2433" i="40"/>
  <c r="O2433" i="40"/>
  <c r="P2433" i="40"/>
  <c r="Q2433" i="40"/>
  <c r="R2433" i="40"/>
  <c r="J2434" i="40"/>
  <c r="K2434" i="40"/>
  <c r="L2434" i="40"/>
  <c r="M2434" i="40"/>
  <c r="N2434" i="40"/>
  <c r="O2434" i="40"/>
  <c r="P2434" i="40"/>
  <c r="Q2434" i="40"/>
  <c r="R2434" i="40"/>
  <c r="J2435" i="40"/>
  <c r="K2435" i="40"/>
  <c r="L2435" i="40"/>
  <c r="M2435" i="40"/>
  <c r="N2435" i="40"/>
  <c r="O2435" i="40"/>
  <c r="P2435" i="40"/>
  <c r="Q2435" i="40"/>
  <c r="R2435" i="40"/>
  <c r="J2436" i="40"/>
  <c r="K2436" i="40"/>
  <c r="L2436" i="40"/>
  <c r="M2436" i="40"/>
  <c r="N2436" i="40"/>
  <c r="O2436" i="40"/>
  <c r="P2436" i="40"/>
  <c r="Q2436" i="40"/>
  <c r="R2436" i="40"/>
  <c r="J2437" i="40"/>
  <c r="K2437" i="40"/>
  <c r="L2437" i="40"/>
  <c r="M2437" i="40"/>
  <c r="N2437" i="40"/>
  <c r="O2437" i="40"/>
  <c r="P2437" i="40"/>
  <c r="Q2437" i="40"/>
  <c r="R2437" i="40"/>
  <c r="J2438" i="40"/>
  <c r="K2438" i="40"/>
  <c r="L2438" i="40"/>
  <c r="M2438" i="40"/>
  <c r="N2438" i="40"/>
  <c r="O2438" i="40"/>
  <c r="P2438" i="40"/>
  <c r="Q2438" i="40"/>
  <c r="R2438" i="40"/>
  <c r="J2439" i="40"/>
  <c r="K2439" i="40"/>
  <c r="L2439" i="40"/>
  <c r="M2439" i="40"/>
  <c r="N2439" i="40"/>
  <c r="O2439" i="40"/>
  <c r="P2439" i="40"/>
  <c r="Q2439" i="40"/>
  <c r="R2439" i="40"/>
  <c r="J2440" i="40"/>
  <c r="K2440" i="40"/>
  <c r="L2440" i="40"/>
  <c r="M2440" i="40"/>
  <c r="N2440" i="40"/>
  <c r="O2440" i="40"/>
  <c r="P2440" i="40"/>
  <c r="Q2440" i="40"/>
  <c r="R2440" i="40"/>
  <c r="J2441" i="40"/>
  <c r="K2441" i="40"/>
  <c r="L2441" i="40"/>
  <c r="M2441" i="40"/>
  <c r="N2441" i="40"/>
  <c r="O2441" i="40"/>
  <c r="P2441" i="40"/>
  <c r="Q2441" i="40"/>
  <c r="R2441" i="40"/>
  <c r="J2442" i="40"/>
  <c r="K2442" i="40"/>
  <c r="L2442" i="40"/>
  <c r="M2442" i="40"/>
  <c r="N2442" i="40"/>
  <c r="O2442" i="40"/>
  <c r="P2442" i="40"/>
  <c r="Q2442" i="40"/>
  <c r="R2442" i="40"/>
  <c r="J2443" i="40"/>
  <c r="K2443" i="40"/>
  <c r="L2443" i="40"/>
  <c r="M2443" i="40"/>
  <c r="N2443" i="40"/>
  <c r="O2443" i="40"/>
  <c r="P2443" i="40"/>
  <c r="Q2443" i="40"/>
  <c r="R2443" i="40"/>
  <c r="J2444" i="40"/>
  <c r="K2444" i="40"/>
  <c r="L2444" i="40"/>
  <c r="M2444" i="40"/>
  <c r="N2444" i="40"/>
  <c r="O2444" i="40"/>
  <c r="P2444" i="40"/>
  <c r="Q2444" i="40"/>
  <c r="R2444" i="40"/>
  <c r="J2445" i="40"/>
  <c r="K2445" i="40"/>
  <c r="L2445" i="40"/>
  <c r="M2445" i="40"/>
  <c r="N2445" i="40"/>
  <c r="O2445" i="40"/>
  <c r="P2445" i="40"/>
  <c r="Q2445" i="40"/>
  <c r="R2445" i="40"/>
  <c r="J2446" i="40"/>
  <c r="K2446" i="40"/>
  <c r="L2446" i="40"/>
  <c r="M2446" i="40"/>
  <c r="N2446" i="40"/>
  <c r="O2446" i="40"/>
  <c r="P2446" i="40"/>
  <c r="Q2446" i="40"/>
  <c r="R2446" i="40"/>
  <c r="J2447" i="40"/>
  <c r="K2447" i="40"/>
  <c r="L2447" i="40"/>
  <c r="M2447" i="40"/>
  <c r="N2447" i="40"/>
  <c r="O2447" i="40"/>
  <c r="P2447" i="40"/>
  <c r="Q2447" i="40"/>
  <c r="R2447" i="40"/>
  <c r="J2448" i="40"/>
  <c r="K2448" i="40"/>
  <c r="L2448" i="40"/>
  <c r="M2448" i="40"/>
  <c r="N2448" i="40"/>
  <c r="O2448" i="40"/>
  <c r="P2448" i="40"/>
  <c r="Q2448" i="40"/>
  <c r="R2448" i="40"/>
  <c r="J2449" i="40"/>
  <c r="K2449" i="40"/>
  <c r="L2449" i="40"/>
  <c r="M2449" i="40"/>
  <c r="N2449" i="40"/>
  <c r="O2449" i="40"/>
  <c r="P2449" i="40"/>
  <c r="Q2449" i="40"/>
  <c r="R2449" i="40"/>
  <c r="J2450" i="40"/>
  <c r="K2450" i="40"/>
  <c r="L2450" i="40"/>
  <c r="M2450" i="40"/>
  <c r="N2450" i="40"/>
  <c r="O2450" i="40"/>
  <c r="P2450" i="40"/>
  <c r="Q2450" i="40"/>
  <c r="R2450" i="40"/>
  <c r="J2451" i="40"/>
  <c r="K2451" i="40"/>
  <c r="L2451" i="40"/>
  <c r="M2451" i="40"/>
  <c r="N2451" i="40"/>
  <c r="O2451" i="40"/>
  <c r="P2451" i="40"/>
  <c r="Q2451" i="40"/>
  <c r="R2451" i="40"/>
  <c r="J2452" i="40"/>
  <c r="K2452" i="40"/>
  <c r="L2452" i="40"/>
  <c r="M2452" i="40"/>
  <c r="N2452" i="40"/>
  <c r="O2452" i="40"/>
  <c r="P2452" i="40"/>
  <c r="Q2452" i="40"/>
  <c r="R2452" i="40"/>
  <c r="J2453" i="40"/>
  <c r="K2453" i="40"/>
  <c r="L2453" i="40"/>
  <c r="M2453" i="40"/>
  <c r="N2453" i="40"/>
  <c r="O2453" i="40"/>
  <c r="P2453" i="40"/>
  <c r="Q2453" i="40"/>
  <c r="R2453" i="40"/>
  <c r="J2454" i="40"/>
  <c r="K2454" i="40"/>
  <c r="L2454" i="40"/>
  <c r="M2454" i="40"/>
  <c r="N2454" i="40"/>
  <c r="O2454" i="40"/>
  <c r="P2454" i="40"/>
  <c r="Q2454" i="40"/>
  <c r="R2454" i="40"/>
  <c r="J2455" i="40"/>
  <c r="K2455" i="40"/>
  <c r="L2455" i="40"/>
  <c r="M2455" i="40"/>
  <c r="N2455" i="40"/>
  <c r="O2455" i="40"/>
  <c r="P2455" i="40"/>
  <c r="Q2455" i="40"/>
  <c r="R2455" i="40"/>
  <c r="J2456" i="40"/>
  <c r="K2456" i="40"/>
  <c r="L2456" i="40"/>
  <c r="M2456" i="40"/>
  <c r="N2456" i="40"/>
  <c r="O2456" i="40"/>
  <c r="P2456" i="40"/>
  <c r="Q2456" i="40"/>
  <c r="R2456" i="40"/>
  <c r="J2457" i="40"/>
  <c r="K2457" i="40"/>
  <c r="L2457" i="40"/>
  <c r="M2457" i="40"/>
  <c r="N2457" i="40"/>
  <c r="O2457" i="40"/>
  <c r="P2457" i="40"/>
  <c r="Q2457" i="40"/>
  <c r="R2457" i="40"/>
  <c r="J2458" i="40"/>
  <c r="K2458" i="40"/>
  <c r="L2458" i="40"/>
  <c r="M2458" i="40"/>
  <c r="N2458" i="40"/>
  <c r="O2458" i="40"/>
  <c r="P2458" i="40"/>
  <c r="Q2458" i="40"/>
  <c r="R2458" i="40"/>
  <c r="J2459" i="40"/>
  <c r="K2459" i="40"/>
  <c r="L2459" i="40"/>
  <c r="M2459" i="40"/>
  <c r="N2459" i="40"/>
  <c r="O2459" i="40"/>
  <c r="P2459" i="40"/>
  <c r="Q2459" i="40"/>
  <c r="R2459" i="40"/>
  <c r="J2460" i="40"/>
  <c r="K2460" i="40"/>
  <c r="L2460" i="40"/>
  <c r="M2460" i="40"/>
  <c r="N2460" i="40"/>
  <c r="O2460" i="40"/>
  <c r="P2460" i="40"/>
  <c r="Q2460" i="40"/>
  <c r="R2460" i="40"/>
  <c r="J2461" i="40"/>
  <c r="K2461" i="40"/>
  <c r="L2461" i="40"/>
  <c r="M2461" i="40"/>
  <c r="N2461" i="40"/>
  <c r="O2461" i="40"/>
  <c r="P2461" i="40"/>
  <c r="Q2461" i="40"/>
  <c r="R2461" i="40"/>
  <c r="J2462" i="40"/>
  <c r="K2462" i="40"/>
  <c r="L2462" i="40"/>
  <c r="M2462" i="40"/>
  <c r="N2462" i="40"/>
  <c r="O2462" i="40"/>
  <c r="P2462" i="40"/>
  <c r="Q2462" i="40"/>
  <c r="R2462" i="40"/>
  <c r="J2463" i="40"/>
  <c r="K2463" i="40"/>
  <c r="L2463" i="40"/>
  <c r="M2463" i="40"/>
  <c r="N2463" i="40"/>
  <c r="O2463" i="40"/>
  <c r="P2463" i="40"/>
  <c r="Q2463" i="40"/>
  <c r="R2463" i="40"/>
  <c r="J2464" i="40"/>
  <c r="K2464" i="40"/>
  <c r="L2464" i="40"/>
  <c r="M2464" i="40"/>
  <c r="N2464" i="40"/>
  <c r="O2464" i="40"/>
  <c r="P2464" i="40"/>
  <c r="Q2464" i="40"/>
  <c r="R2464" i="40"/>
  <c r="J2465" i="40"/>
  <c r="K2465" i="40"/>
  <c r="L2465" i="40"/>
  <c r="M2465" i="40"/>
  <c r="N2465" i="40"/>
  <c r="O2465" i="40"/>
  <c r="P2465" i="40"/>
  <c r="Q2465" i="40"/>
  <c r="R2465" i="40"/>
  <c r="J2466" i="40"/>
  <c r="K2466" i="40"/>
  <c r="L2466" i="40"/>
  <c r="M2466" i="40"/>
  <c r="N2466" i="40"/>
  <c r="O2466" i="40"/>
  <c r="P2466" i="40"/>
  <c r="Q2466" i="40"/>
  <c r="R2466" i="40"/>
  <c r="J2467" i="40"/>
  <c r="K2467" i="40"/>
  <c r="L2467" i="40"/>
  <c r="M2467" i="40"/>
  <c r="N2467" i="40"/>
  <c r="O2467" i="40"/>
  <c r="P2467" i="40"/>
  <c r="Q2467" i="40"/>
  <c r="R2467" i="40"/>
  <c r="J2468" i="40"/>
  <c r="K2468" i="40"/>
  <c r="L2468" i="40"/>
  <c r="M2468" i="40"/>
  <c r="N2468" i="40"/>
  <c r="O2468" i="40"/>
  <c r="P2468" i="40"/>
  <c r="Q2468" i="40"/>
  <c r="R2468" i="40"/>
  <c r="J2469" i="40"/>
  <c r="K2469" i="40"/>
  <c r="L2469" i="40"/>
  <c r="M2469" i="40"/>
  <c r="N2469" i="40"/>
  <c r="O2469" i="40"/>
  <c r="P2469" i="40"/>
  <c r="Q2469" i="40"/>
  <c r="R2469" i="40"/>
  <c r="J2470" i="40"/>
  <c r="K2470" i="40"/>
  <c r="L2470" i="40"/>
  <c r="M2470" i="40"/>
  <c r="N2470" i="40"/>
  <c r="O2470" i="40"/>
  <c r="P2470" i="40"/>
  <c r="Q2470" i="40"/>
  <c r="R2470" i="40"/>
  <c r="J2471" i="40"/>
  <c r="K2471" i="40"/>
  <c r="L2471" i="40"/>
  <c r="M2471" i="40"/>
  <c r="N2471" i="40"/>
  <c r="O2471" i="40"/>
  <c r="P2471" i="40"/>
  <c r="Q2471" i="40"/>
  <c r="R2471" i="40"/>
  <c r="J2472" i="40"/>
  <c r="K2472" i="40"/>
  <c r="L2472" i="40"/>
  <c r="M2472" i="40"/>
  <c r="N2472" i="40"/>
  <c r="O2472" i="40"/>
  <c r="P2472" i="40"/>
  <c r="Q2472" i="40"/>
  <c r="R2472" i="40"/>
  <c r="J2473" i="40"/>
  <c r="K2473" i="40"/>
  <c r="L2473" i="40"/>
  <c r="M2473" i="40"/>
  <c r="N2473" i="40"/>
  <c r="O2473" i="40"/>
  <c r="P2473" i="40"/>
  <c r="Q2473" i="40"/>
  <c r="R2473" i="40"/>
  <c r="J2474" i="40"/>
  <c r="K2474" i="40"/>
  <c r="L2474" i="40"/>
  <c r="M2474" i="40"/>
  <c r="N2474" i="40"/>
  <c r="O2474" i="40"/>
  <c r="P2474" i="40"/>
  <c r="Q2474" i="40"/>
  <c r="R2474" i="40"/>
  <c r="J2475" i="40"/>
  <c r="K2475" i="40"/>
  <c r="L2475" i="40"/>
  <c r="M2475" i="40"/>
  <c r="N2475" i="40"/>
  <c r="O2475" i="40"/>
  <c r="P2475" i="40"/>
  <c r="Q2475" i="40"/>
  <c r="R2475" i="40"/>
  <c r="J2476" i="40"/>
  <c r="K2476" i="40"/>
  <c r="L2476" i="40"/>
  <c r="M2476" i="40"/>
  <c r="N2476" i="40"/>
  <c r="O2476" i="40"/>
  <c r="P2476" i="40"/>
  <c r="Q2476" i="40"/>
  <c r="R2476" i="40"/>
  <c r="J2477" i="40"/>
  <c r="K2477" i="40"/>
  <c r="L2477" i="40"/>
  <c r="M2477" i="40"/>
  <c r="N2477" i="40"/>
  <c r="O2477" i="40"/>
  <c r="P2477" i="40"/>
  <c r="Q2477" i="40"/>
  <c r="R2477" i="40"/>
  <c r="J2478" i="40"/>
  <c r="K2478" i="40"/>
  <c r="L2478" i="40"/>
  <c r="M2478" i="40"/>
  <c r="N2478" i="40"/>
  <c r="O2478" i="40"/>
  <c r="P2478" i="40"/>
  <c r="Q2478" i="40"/>
  <c r="R2478" i="40"/>
  <c r="J2479" i="40"/>
  <c r="K2479" i="40"/>
  <c r="L2479" i="40"/>
  <c r="M2479" i="40"/>
  <c r="N2479" i="40"/>
  <c r="O2479" i="40"/>
  <c r="P2479" i="40"/>
  <c r="Q2479" i="40"/>
  <c r="R2479" i="40"/>
  <c r="J2480" i="40"/>
  <c r="K2480" i="40"/>
  <c r="L2480" i="40"/>
  <c r="M2480" i="40"/>
  <c r="N2480" i="40"/>
  <c r="O2480" i="40"/>
  <c r="P2480" i="40"/>
  <c r="Q2480" i="40"/>
  <c r="R2480" i="40"/>
  <c r="J2481" i="40"/>
  <c r="K2481" i="40"/>
  <c r="L2481" i="40"/>
  <c r="M2481" i="40"/>
  <c r="N2481" i="40"/>
  <c r="O2481" i="40"/>
  <c r="P2481" i="40"/>
  <c r="Q2481" i="40"/>
  <c r="R2481" i="40"/>
  <c r="J2482" i="40"/>
  <c r="K2482" i="40"/>
  <c r="L2482" i="40"/>
  <c r="M2482" i="40"/>
  <c r="N2482" i="40"/>
  <c r="O2482" i="40"/>
  <c r="P2482" i="40"/>
  <c r="Q2482" i="40"/>
  <c r="R2482" i="40"/>
  <c r="J2483" i="40"/>
  <c r="K2483" i="40"/>
  <c r="L2483" i="40"/>
  <c r="M2483" i="40"/>
  <c r="N2483" i="40"/>
  <c r="O2483" i="40"/>
  <c r="P2483" i="40"/>
  <c r="Q2483" i="40"/>
  <c r="R2483" i="40"/>
  <c r="J2484" i="40"/>
  <c r="K2484" i="40"/>
  <c r="L2484" i="40"/>
  <c r="M2484" i="40"/>
  <c r="N2484" i="40"/>
  <c r="O2484" i="40"/>
  <c r="P2484" i="40"/>
  <c r="Q2484" i="40"/>
  <c r="R2484" i="40"/>
  <c r="J2485" i="40"/>
  <c r="K2485" i="40"/>
  <c r="L2485" i="40"/>
  <c r="M2485" i="40"/>
  <c r="N2485" i="40"/>
  <c r="O2485" i="40"/>
  <c r="P2485" i="40"/>
  <c r="Q2485" i="40"/>
  <c r="R2485" i="40"/>
  <c r="J2486" i="40"/>
  <c r="K2486" i="40"/>
  <c r="L2486" i="40"/>
  <c r="M2486" i="40"/>
  <c r="N2486" i="40"/>
  <c r="O2486" i="40"/>
  <c r="P2486" i="40"/>
  <c r="Q2486" i="40"/>
  <c r="R2486" i="40"/>
  <c r="J2487" i="40"/>
  <c r="K2487" i="40"/>
  <c r="L2487" i="40"/>
  <c r="M2487" i="40"/>
  <c r="N2487" i="40"/>
  <c r="O2487" i="40"/>
  <c r="P2487" i="40"/>
  <c r="Q2487" i="40"/>
  <c r="R2487" i="40"/>
  <c r="J2488" i="40"/>
  <c r="K2488" i="40"/>
  <c r="L2488" i="40"/>
  <c r="M2488" i="40"/>
  <c r="N2488" i="40"/>
  <c r="O2488" i="40"/>
  <c r="P2488" i="40"/>
  <c r="Q2488" i="40"/>
  <c r="R2488" i="40"/>
  <c r="J2489" i="40"/>
  <c r="K2489" i="40"/>
  <c r="L2489" i="40"/>
  <c r="M2489" i="40"/>
  <c r="N2489" i="40"/>
  <c r="O2489" i="40"/>
  <c r="P2489" i="40"/>
  <c r="Q2489" i="40"/>
  <c r="R2489" i="40"/>
  <c r="J2490" i="40"/>
  <c r="K2490" i="40"/>
  <c r="L2490" i="40"/>
  <c r="M2490" i="40"/>
  <c r="N2490" i="40"/>
  <c r="O2490" i="40"/>
  <c r="P2490" i="40"/>
  <c r="Q2490" i="40"/>
  <c r="R2490" i="40"/>
  <c r="J2491" i="40"/>
  <c r="K2491" i="40"/>
  <c r="L2491" i="40"/>
  <c r="M2491" i="40"/>
  <c r="N2491" i="40"/>
  <c r="O2491" i="40"/>
  <c r="P2491" i="40"/>
  <c r="Q2491" i="40"/>
  <c r="R2491" i="40"/>
  <c r="J2492" i="40"/>
  <c r="K2492" i="40"/>
  <c r="L2492" i="40"/>
  <c r="M2492" i="40"/>
  <c r="N2492" i="40"/>
  <c r="O2492" i="40"/>
  <c r="P2492" i="40"/>
  <c r="Q2492" i="40"/>
  <c r="R2492" i="40"/>
  <c r="J2493" i="40"/>
  <c r="K2493" i="40"/>
  <c r="L2493" i="40"/>
  <c r="M2493" i="40"/>
  <c r="N2493" i="40"/>
  <c r="O2493" i="40"/>
  <c r="P2493" i="40"/>
  <c r="Q2493" i="40"/>
  <c r="R2493" i="40"/>
  <c r="J2494" i="40"/>
  <c r="K2494" i="40"/>
  <c r="L2494" i="40"/>
  <c r="M2494" i="40"/>
  <c r="N2494" i="40"/>
  <c r="O2494" i="40"/>
  <c r="P2494" i="40"/>
  <c r="Q2494" i="40"/>
  <c r="R2494" i="40"/>
  <c r="J2495" i="40"/>
  <c r="K2495" i="40"/>
  <c r="L2495" i="40"/>
  <c r="M2495" i="40"/>
  <c r="N2495" i="40"/>
  <c r="O2495" i="40"/>
  <c r="P2495" i="40"/>
  <c r="Q2495" i="40"/>
  <c r="R2495" i="40"/>
  <c r="J2496" i="40"/>
  <c r="K2496" i="40"/>
  <c r="L2496" i="40"/>
  <c r="M2496" i="40"/>
  <c r="N2496" i="40"/>
  <c r="O2496" i="40"/>
  <c r="P2496" i="40"/>
  <c r="Q2496" i="40"/>
  <c r="R2496" i="40"/>
  <c r="J2497" i="40"/>
  <c r="K2497" i="40"/>
  <c r="L2497" i="40"/>
  <c r="M2497" i="40"/>
  <c r="N2497" i="40"/>
  <c r="O2497" i="40"/>
  <c r="P2497" i="40"/>
  <c r="Q2497" i="40"/>
  <c r="R2497" i="40"/>
  <c r="J2498" i="40"/>
  <c r="K2498" i="40"/>
  <c r="L2498" i="40"/>
  <c r="M2498" i="40"/>
  <c r="N2498" i="40"/>
  <c r="O2498" i="40"/>
  <c r="P2498" i="40"/>
  <c r="Q2498" i="40"/>
  <c r="R2498" i="40"/>
  <c r="J2499" i="40"/>
  <c r="K2499" i="40"/>
  <c r="L2499" i="40"/>
  <c r="M2499" i="40"/>
  <c r="N2499" i="40"/>
  <c r="O2499" i="40"/>
  <c r="P2499" i="40"/>
  <c r="Q2499" i="40"/>
  <c r="R2499" i="40"/>
  <c r="J2500" i="40"/>
  <c r="K2500" i="40"/>
  <c r="L2500" i="40"/>
  <c r="M2500" i="40"/>
  <c r="N2500" i="40"/>
  <c r="O2500" i="40"/>
  <c r="P2500" i="40"/>
  <c r="Q2500" i="40"/>
  <c r="R2500" i="40"/>
  <c r="J2501" i="40"/>
  <c r="K2501" i="40"/>
  <c r="L2501" i="40"/>
  <c r="M2501" i="40"/>
  <c r="N2501" i="40"/>
  <c r="O2501" i="40"/>
  <c r="P2501" i="40"/>
  <c r="Q2501" i="40"/>
  <c r="R2501" i="40"/>
  <c r="J2502" i="40"/>
  <c r="K2502" i="40"/>
  <c r="L2502" i="40"/>
  <c r="M2502" i="40"/>
  <c r="N2502" i="40"/>
  <c r="O2502" i="40"/>
  <c r="P2502" i="40"/>
  <c r="Q2502" i="40"/>
  <c r="R2502" i="40"/>
  <c r="J2503" i="40"/>
  <c r="K2503" i="40"/>
  <c r="L2503" i="40"/>
  <c r="M2503" i="40"/>
  <c r="N2503" i="40"/>
  <c r="O2503" i="40"/>
  <c r="P2503" i="40"/>
  <c r="Q2503" i="40"/>
  <c r="R2503" i="40"/>
  <c r="J2504" i="40"/>
  <c r="K2504" i="40"/>
  <c r="L2504" i="40"/>
  <c r="M2504" i="40"/>
  <c r="N2504" i="40"/>
  <c r="O2504" i="40"/>
  <c r="P2504" i="40"/>
  <c r="Q2504" i="40"/>
  <c r="R2504" i="40"/>
  <c r="J5" i="40"/>
  <c r="I4" i="40"/>
  <c r="A1" i="37" l="1"/>
  <c r="A9" i="6"/>
  <c r="C25" i="10" l="1"/>
  <c r="E3" i="10"/>
  <c r="E35" i="10" s="1"/>
  <c r="L10" i="44"/>
  <c r="L7" i="44"/>
  <c r="L6" i="44"/>
  <c r="B33" i="10" l="1"/>
  <c r="F35" i="10"/>
  <c r="D35" i="10"/>
  <c r="C3" i="45"/>
  <c r="AHR3" i="45"/>
  <c r="AHC3" i="45"/>
  <c r="AGN3" i="45"/>
  <c r="AFY3" i="45"/>
  <c r="AFJ3" i="45"/>
  <c r="AEU3" i="45"/>
  <c r="AEF3" i="45"/>
  <c r="ADQ3" i="45"/>
  <c r="ADB3" i="45"/>
  <c r="ACM3" i="45"/>
  <c r="ABX3" i="45"/>
  <c r="ABI3" i="45"/>
  <c r="AAT3" i="45"/>
  <c r="AAE3" i="45"/>
  <c r="ZP3" i="45"/>
  <c r="ZA3" i="45"/>
  <c r="YL3" i="45"/>
  <c r="XW3" i="45"/>
  <c r="XH3" i="45"/>
  <c r="WS3" i="45"/>
  <c r="WD3" i="45"/>
  <c r="VO3" i="45"/>
  <c r="UZ3" i="45"/>
  <c r="UK3" i="45"/>
  <c r="TV3" i="45"/>
  <c r="TG3" i="45"/>
  <c r="SR3" i="45"/>
  <c r="SC3" i="45" l="1"/>
  <c r="RN3" i="45"/>
  <c r="QY3" i="45"/>
  <c r="QJ3" i="45"/>
  <c r="PU3" i="45"/>
  <c r="PF3" i="45"/>
  <c r="OQ3" i="45"/>
  <c r="OB3" i="45"/>
  <c r="NM3" i="45"/>
  <c r="MX3" i="45"/>
  <c r="MI3" i="45"/>
  <c r="LT3" i="45"/>
  <c r="LE3" i="45"/>
  <c r="KP3" i="45"/>
  <c r="KA3" i="45"/>
  <c r="JL3" i="45"/>
  <c r="IW3" i="45"/>
  <c r="IH3" i="45"/>
  <c r="HS3" i="45"/>
  <c r="HD3" i="45"/>
  <c r="GO3" i="45"/>
  <c r="FZ3" i="45"/>
  <c r="FK3" i="45"/>
  <c r="EV3" i="45"/>
  <c r="EG3" i="45"/>
  <c r="DR3" i="45"/>
  <c r="DC3" i="45"/>
  <c r="CN3" i="45"/>
  <c r="BY3" i="45"/>
  <c r="BJ3" i="45"/>
  <c r="AU3" i="45"/>
  <c r="AF3" i="45"/>
  <c r="Q3" i="45"/>
  <c r="AIC136" i="45" l="1"/>
  <c r="AHV136" i="45"/>
  <c r="AHN136" i="45"/>
  <c r="AHG136" i="45"/>
  <c r="AGY136" i="45"/>
  <c r="AGR136" i="45"/>
  <c r="AGJ136" i="45"/>
  <c r="AGC136" i="45"/>
  <c r="AFU136" i="45"/>
  <c r="AFN136" i="45"/>
  <c r="AFF136" i="45"/>
  <c r="AEY136" i="45"/>
  <c r="AEQ136" i="45"/>
  <c r="AEJ136" i="45"/>
  <c r="AEB136" i="45"/>
  <c r="ADU136" i="45"/>
  <c r="ADM136" i="45"/>
  <c r="ADF136" i="45"/>
  <c r="ACX136" i="45"/>
  <c r="ACQ136" i="45"/>
  <c r="ACI136" i="45"/>
  <c r="ACB136" i="45"/>
  <c r="ABT136" i="45"/>
  <c r="ABM136" i="45"/>
  <c r="ABE136" i="45"/>
  <c r="AAX136" i="45"/>
  <c r="AAP136" i="45"/>
  <c r="AAI136" i="45"/>
  <c r="AAA136" i="45"/>
  <c r="ZT136" i="45"/>
  <c r="ZL136" i="45"/>
  <c r="ZE136" i="45"/>
  <c r="YW136" i="45"/>
  <c r="YP136" i="45"/>
  <c r="YH136" i="45"/>
  <c r="YA136" i="45"/>
  <c r="XS136" i="45"/>
  <c r="XL136" i="45"/>
  <c r="XD136" i="45"/>
  <c r="WW136" i="45"/>
  <c r="WO136" i="45"/>
  <c r="WH136" i="45"/>
  <c r="VZ136" i="45"/>
  <c r="VS136" i="45"/>
  <c r="VK136" i="45"/>
  <c r="VD136" i="45"/>
  <c r="UV136" i="45"/>
  <c r="UO136" i="45"/>
  <c r="UG136" i="45"/>
  <c r="TZ136" i="45"/>
  <c r="TR136" i="45"/>
  <c r="TK136" i="45"/>
  <c r="TC136" i="45"/>
  <c r="SV136" i="45"/>
  <c r="SN136" i="45"/>
  <c r="SG136" i="45"/>
  <c r="RY136" i="45"/>
  <c r="RR136" i="45"/>
  <c r="RJ136" i="45"/>
  <c r="RC136" i="45"/>
  <c r="QU136" i="45"/>
  <c r="QN136" i="45"/>
  <c r="QF136" i="45"/>
  <c r="PY136" i="45"/>
  <c r="PQ136" i="45"/>
  <c r="PJ136" i="45"/>
  <c r="PB136" i="45"/>
  <c r="OU136" i="45"/>
  <c r="OM136" i="45"/>
  <c r="OF136" i="45"/>
  <c r="NX136" i="45"/>
  <c r="NQ136" i="45"/>
  <c r="NI136" i="45"/>
  <c r="NB136" i="45"/>
  <c r="MT136" i="45"/>
  <c r="MM136" i="45"/>
  <c r="ME136" i="45"/>
  <c r="LX136" i="45"/>
  <c r="LP136" i="45"/>
  <c r="LI136" i="45"/>
  <c r="LA136" i="45"/>
  <c r="KT136" i="45"/>
  <c r="KL136" i="45"/>
  <c r="KE136" i="45"/>
  <c r="JW136" i="45"/>
  <c r="JP136" i="45"/>
  <c r="JH136" i="45"/>
  <c r="JA136" i="45"/>
  <c r="IS136" i="45"/>
  <c r="IL136" i="45"/>
  <c r="ID136" i="45"/>
  <c r="HW136" i="45"/>
  <c r="HO136" i="45"/>
  <c r="HH136" i="45"/>
  <c r="GZ136" i="45"/>
  <c r="GS136" i="45"/>
  <c r="GK136" i="45"/>
  <c r="GD136" i="45"/>
  <c r="FV136" i="45"/>
  <c r="FO136" i="45"/>
  <c r="FG136" i="45"/>
  <c r="EZ136" i="45"/>
  <c r="ER136" i="45"/>
  <c r="EK136" i="45"/>
  <c r="EC136" i="45"/>
  <c r="DV136" i="45"/>
  <c r="DN136" i="45"/>
  <c r="DG136" i="45"/>
  <c r="CY136" i="45"/>
  <c r="CR136" i="45"/>
  <c r="CJ136" i="45"/>
  <c r="CC136" i="45"/>
  <c r="BU136" i="45"/>
  <c r="BN136" i="45"/>
  <c r="BF136" i="45"/>
  <c r="AY136" i="45"/>
  <c r="AQ136" i="45"/>
  <c r="AJ136" i="45"/>
  <c r="AB136" i="45"/>
  <c r="U136" i="45"/>
  <c r="N136" i="45"/>
  <c r="G136" i="45"/>
  <c r="AIC135" i="45"/>
  <c r="AHV135" i="45"/>
  <c r="AHN135" i="45"/>
  <c r="AHG135" i="45"/>
  <c r="AGY135" i="45"/>
  <c r="AGR135" i="45"/>
  <c r="AGJ135" i="45"/>
  <c r="AGC135" i="45"/>
  <c r="AFU135" i="45"/>
  <c r="AFN135" i="45"/>
  <c r="AFF135" i="45"/>
  <c r="AEY135" i="45"/>
  <c r="AEQ135" i="45"/>
  <c r="AEJ135" i="45"/>
  <c r="AEB135" i="45"/>
  <c r="ADU135" i="45"/>
  <c r="ADM135" i="45"/>
  <c r="ADF135" i="45"/>
  <c r="ACX135" i="45"/>
  <c r="ACQ135" i="45"/>
  <c r="ACI135" i="45"/>
  <c r="ACB135" i="45"/>
  <c r="ABT135" i="45"/>
  <c r="ABM135" i="45"/>
  <c r="ABE135" i="45"/>
  <c r="AAX135" i="45"/>
  <c r="AAP135" i="45"/>
  <c r="AAI135" i="45"/>
  <c r="AAA135" i="45"/>
  <c r="ZT135" i="45"/>
  <c r="ZL135" i="45"/>
  <c r="ZE135" i="45"/>
  <c r="YW135" i="45"/>
  <c r="YP135" i="45"/>
  <c r="YH135" i="45"/>
  <c r="YA135" i="45"/>
  <c r="XS135" i="45"/>
  <c r="XL135" i="45"/>
  <c r="XD135" i="45"/>
  <c r="WW135" i="45"/>
  <c r="WO135" i="45"/>
  <c r="WH135" i="45"/>
  <c r="VZ135" i="45"/>
  <c r="VS135" i="45"/>
  <c r="VK135" i="45"/>
  <c r="VD135" i="45"/>
  <c r="UV135" i="45"/>
  <c r="UO135" i="45"/>
  <c r="UG135" i="45"/>
  <c r="TZ135" i="45"/>
  <c r="TR135" i="45"/>
  <c r="TK135" i="45"/>
  <c r="TC135" i="45"/>
  <c r="SV135" i="45"/>
  <c r="SN135" i="45"/>
  <c r="SG135" i="45"/>
  <c r="RY135" i="45"/>
  <c r="RR135" i="45"/>
  <c r="RJ135" i="45"/>
  <c r="RC135" i="45"/>
  <c r="QU135" i="45"/>
  <c r="QN135" i="45"/>
  <c r="QF135" i="45"/>
  <c r="PY135" i="45"/>
  <c r="PQ135" i="45"/>
  <c r="PJ135" i="45"/>
  <c r="PB135" i="45"/>
  <c r="OU135" i="45"/>
  <c r="OM135" i="45"/>
  <c r="OF135" i="45"/>
  <c r="NX135" i="45"/>
  <c r="NQ135" i="45"/>
  <c r="NI135" i="45"/>
  <c r="NB135" i="45"/>
  <c r="MT135" i="45"/>
  <c r="MM135" i="45"/>
  <c r="ME135" i="45"/>
  <c r="LX135" i="45"/>
  <c r="LP135" i="45"/>
  <c r="LI135" i="45"/>
  <c r="LA135" i="45"/>
  <c r="KT135" i="45"/>
  <c r="KL135" i="45"/>
  <c r="KE135" i="45"/>
  <c r="JW135" i="45"/>
  <c r="JP135" i="45"/>
  <c r="JH135" i="45"/>
  <c r="JA135" i="45"/>
  <c r="IS135" i="45"/>
  <c r="IL135" i="45"/>
  <c r="ID135" i="45"/>
  <c r="HW135" i="45"/>
  <c r="HO135" i="45"/>
  <c r="HH135" i="45"/>
  <c r="GZ135" i="45"/>
  <c r="GS135" i="45"/>
  <c r="GK135" i="45"/>
  <c r="GD135" i="45"/>
  <c r="FV135" i="45"/>
  <c r="FO135" i="45"/>
  <c r="FG135" i="45"/>
  <c r="EZ135" i="45"/>
  <c r="ER135" i="45"/>
  <c r="EK135" i="45"/>
  <c r="EC135" i="45"/>
  <c r="DV135" i="45"/>
  <c r="DN135" i="45"/>
  <c r="DG135" i="45"/>
  <c r="CY135" i="45"/>
  <c r="CR135" i="45"/>
  <c r="CJ135" i="45"/>
  <c r="CC135" i="45"/>
  <c r="BU135" i="45"/>
  <c r="BN135" i="45"/>
  <c r="BF135" i="45"/>
  <c r="AY135" i="45"/>
  <c r="AQ135" i="45"/>
  <c r="AJ135" i="45"/>
  <c r="AB135" i="45"/>
  <c r="U135" i="45"/>
  <c r="N135" i="45"/>
  <c r="G135" i="45"/>
  <c r="AIC134" i="45"/>
  <c r="AHV134" i="45"/>
  <c r="AHN134" i="45"/>
  <c r="AHG134" i="45"/>
  <c r="AGY134" i="45"/>
  <c r="AGR134" i="45"/>
  <c r="AGJ134" i="45"/>
  <c r="AGC134" i="45"/>
  <c r="AFU134" i="45"/>
  <c r="AFN134" i="45"/>
  <c r="AFF134" i="45"/>
  <c r="AEY134" i="45"/>
  <c r="AEQ134" i="45"/>
  <c r="AEJ134" i="45"/>
  <c r="AEB134" i="45"/>
  <c r="ADU134" i="45"/>
  <c r="ADM134" i="45"/>
  <c r="ADF134" i="45"/>
  <c r="ACX134" i="45"/>
  <c r="ACQ134" i="45"/>
  <c r="ACI134" i="45"/>
  <c r="ACB134" i="45"/>
  <c r="ABT134" i="45"/>
  <c r="ABM134" i="45"/>
  <c r="ABE134" i="45"/>
  <c r="AAX134" i="45"/>
  <c r="AAP134" i="45"/>
  <c r="AAI134" i="45"/>
  <c r="AAA134" i="45"/>
  <c r="ZT134" i="45"/>
  <c r="ZL134" i="45"/>
  <c r="ZE134" i="45"/>
  <c r="YW134" i="45"/>
  <c r="YP134" i="45"/>
  <c r="YH134" i="45"/>
  <c r="YA134" i="45"/>
  <c r="XS134" i="45"/>
  <c r="XL134" i="45"/>
  <c r="XD134" i="45"/>
  <c r="WW134" i="45"/>
  <c r="WO134" i="45"/>
  <c r="WH134" i="45"/>
  <c r="VZ134" i="45"/>
  <c r="VS134" i="45"/>
  <c r="VK134" i="45"/>
  <c r="VD134" i="45"/>
  <c r="UV134" i="45"/>
  <c r="UO134" i="45"/>
  <c r="UG134" i="45"/>
  <c r="TZ134" i="45"/>
  <c r="TR134" i="45"/>
  <c r="TK134" i="45"/>
  <c r="TC134" i="45"/>
  <c r="SV134" i="45"/>
  <c r="SN134" i="45"/>
  <c r="SG134" i="45"/>
  <c r="RY134" i="45"/>
  <c r="RR134" i="45"/>
  <c r="RJ134" i="45"/>
  <c r="RC134" i="45"/>
  <c r="QU134" i="45"/>
  <c r="QN134" i="45"/>
  <c r="QF134" i="45"/>
  <c r="PY134" i="45"/>
  <c r="PQ134" i="45"/>
  <c r="PJ134" i="45"/>
  <c r="PB134" i="45"/>
  <c r="OU134" i="45"/>
  <c r="OM134" i="45"/>
  <c r="OF134" i="45"/>
  <c r="NX134" i="45"/>
  <c r="NQ134" i="45"/>
  <c r="NI134" i="45"/>
  <c r="NB134" i="45"/>
  <c r="MT134" i="45"/>
  <c r="MM134" i="45"/>
  <c r="ME134" i="45"/>
  <c r="LX134" i="45"/>
  <c r="LP134" i="45"/>
  <c r="LI134" i="45"/>
  <c r="LA134" i="45"/>
  <c r="KT134" i="45"/>
  <c r="KL134" i="45"/>
  <c r="KE134" i="45"/>
  <c r="JW134" i="45"/>
  <c r="JP134" i="45"/>
  <c r="JH134" i="45"/>
  <c r="JA134" i="45"/>
  <c r="IS134" i="45"/>
  <c r="IL134" i="45"/>
  <c r="ID134" i="45"/>
  <c r="HW134" i="45"/>
  <c r="HO134" i="45"/>
  <c r="HH134" i="45"/>
  <c r="GZ134" i="45"/>
  <c r="GS134" i="45"/>
  <c r="GK134" i="45"/>
  <c r="GD134" i="45"/>
  <c r="FV134" i="45"/>
  <c r="FO134" i="45"/>
  <c r="FG134" i="45"/>
  <c r="EZ134" i="45"/>
  <c r="ER134" i="45"/>
  <c r="EK134" i="45"/>
  <c r="EC134" i="45"/>
  <c r="DV134" i="45"/>
  <c r="DN134" i="45"/>
  <c r="DG134" i="45"/>
  <c r="CY134" i="45"/>
  <c r="CR134" i="45"/>
  <c r="CJ134" i="45"/>
  <c r="CC134" i="45"/>
  <c r="BU134" i="45"/>
  <c r="BN134" i="45"/>
  <c r="BF134" i="45"/>
  <c r="AY134" i="45"/>
  <c r="AQ134" i="45"/>
  <c r="AJ134" i="45"/>
  <c r="AB134" i="45"/>
  <c r="U134" i="45"/>
  <c r="N134" i="45"/>
  <c r="G134" i="45"/>
  <c r="AIC133" i="45"/>
  <c r="AHV133" i="45"/>
  <c r="AHN133" i="45"/>
  <c r="AHG133" i="45"/>
  <c r="AGY133" i="45"/>
  <c r="AGR133" i="45"/>
  <c r="AGJ133" i="45"/>
  <c r="AGC133" i="45"/>
  <c r="AFU133" i="45"/>
  <c r="AFN133" i="45"/>
  <c r="AFF133" i="45"/>
  <c r="AEY133" i="45"/>
  <c r="AEQ133" i="45"/>
  <c r="AEJ133" i="45"/>
  <c r="AEB133" i="45"/>
  <c r="ADU133" i="45"/>
  <c r="ADM133" i="45"/>
  <c r="ADF133" i="45"/>
  <c r="ACX133" i="45"/>
  <c r="ACQ133" i="45"/>
  <c r="ACI133" i="45"/>
  <c r="ACB133" i="45"/>
  <c r="ABT133" i="45"/>
  <c r="ABM133" i="45"/>
  <c r="ABE133" i="45"/>
  <c r="AAX133" i="45"/>
  <c r="AAP133" i="45"/>
  <c r="AAI133" i="45"/>
  <c r="AAA133" i="45"/>
  <c r="ZT133" i="45"/>
  <c r="ZL133" i="45"/>
  <c r="ZE133" i="45"/>
  <c r="YW133" i="45"/>
  <c r="YP133" i="45"/>
  <c r="YH133" i="45"/>
  <c r="YA133" i="45"/>
  <c r="XS133" i="45"/>
  <c r="XL133" i="45"/>
  <c r="XD133" i="45"/>
  <c r="WW133" i="45"/>
  <c r="WO133" i="45"/>
  <c r="WH133" i="45"/>
  <c r="VZ133" i="45"/>
  <c r="VS133" i="45"/>
  <c r="VK133" i="45"/>
  <c r="VD133" i="45"/>
  <c r="UV133" i="45"/>
  <c r="UO133" i="45"/>
  <c r="UG133" i="45"/>
  <c r="TZ133" i="45"/>
  <c r="TR133" i="45"/>
  <c r="TK133" i="45"/>
  <c r="TC133" i="45"/>
  <c r="SV133" i="45"/>
  <c r="SN133" i="45"/>
  <c r="SG133" i="45"/>
  <c r="RY133" i="45"/>
  <c r="RR133" i="45"/>
  <c r="RJ133" i="45"/>
  <c r="RC133" i="45"/>
  <c r="QU133" i="45"/>
  <c r="QN133" i="45"/>
  <c r="QF133" i="45"/>
  <c r="PY133" i="45"/>
  <c r="PQ133" i="45"/>
  <c r="PJ133" i="45"/>
  <c r="PJ130" i="45" s="1"/>
  <c r="PB133" i="45"/>
  <c r="OU133" i="45"/>
  <c r="OM133" i="45"/>
  <c r="OF133" i="45"/>
  <c r="NX133" i="45"/>
  <c r="NQ133" i="45"/>
  <c r="NI133" i="45"/>
  <c r="NB133" i="45"/>
  <c r="MT133" i="45"/>
  <c r="MM133" i="45"/>
  <c r="ME133" i="45"/>
  <c r="LX133" i="45"/>
  <c r="LX130" i="45" s="1"/>
  <c r="LP133" i="45"/>
  <c r="LI133" i="45"/>
  <c r="LA133" i="45"/>
  <c r="KT133" i="45"/>
  <c r="KL133" i="45"/>
  <c r="KE133" i="45"/>
  <c r="JW133" i="45"/>
  <c r="JP133" i="45"/>
  <c r="JH133" i="45"/>
  <c r="JA133" i="45"/>
  <c r="IS133" i="45"/>
  <c r="IL133" i="45"/>
  <c r="ID133" i="45"/>
  <c r="HW133" i="45"/>
  <c r="HO133" i="45"/>
  <c r="HH133" i="45"/>
  <c r="GZ133" i="45"/>
  <c r="GS133" i="45"/>
  <c r="GS130" i="45" s="1"/>
  <c r="GK133" i="45"/>
  <c r="GD133" i="45"/>
  <c r="FV133" i="45"/>
  <c r="FO133" i="45"/>
  <c r="FG133" i="45"/>
  <c r="EZ133" i="45"/>
  <c r="EZ130" i="45" s="1"/>
  <c r="ER133" i="45"/>
  <c r="EK133" i="45"/>
  <c r="EC133" i="45"/>
  <c r="DV133" i="45"/>
  <c r="DN133" i="45"/>
  <c r="DG133" i="45"/>
  <c r="CY133" i="45"/>
  <c r="CR133" i="45"/>
  <c r="CJ133" i="45"/>
  <c r="CC133" i="45"/>
  <c r="BU133" i="45"/>
  <c r="BN133" i="45"/>
  <c r="BF133" i="45"/>
  <c r="AY133" i="45"/>
  <c r="AQ133" i="45"/>
  <c r="AJ133" i="45"/>
  <c r="AB133" i="45"/>
  <c r="U133" i="45"/>
  <c r="U130" i="45" s="1"/>
  <c r="N133" i="45"/>
  <c r="G133" i="45"/>
  <c r="AIC132" i="45"/>
  <c r="AHV132" i="45"/>
  <c r="AHN132" i="45"/>
  <c r="AHG132" i="45"/>
  <c r="AHG130" i="45" s="1"/>
  <c r="AGY132" i="45"/>
  <c r="AGR132" i="45"/>
  <c r="AGJ132" i="45"/>
  <c r="AGC132" i="45"/>
  <c r="AFU132" i="45"/>
  <c r="AFN132" i="45"/>
  <c r="AFN130" i="45" s="1"/>
  <c r="AFF132" i="45"/>
  <c r="AEY132" i="45"/>
  <c r="AEQ132" i="45"/>
  <c r="AEJ132" i="45"/>
  <c r="AEB132" i="45"/>
  <c r="ADU132" i="45"/>
  <c r="ADU130" i="45" s="1"/>
  <c r="ADM132" i="45"/>
  <c r="ADF132" i="45"/>
  <c r="ACX132" i="45"/>
  <c r="ACQ132" i="45"/>
  <c r="ACI132" i="45"/>
  <c r="ACB132" i="45"/>
  <c r="ABT132" i="45"/>
  <c r="ABM132" i="45"/>
  <c r="ABE132" i="45"/>
  <c r="AAX132" i="45"/>
  <c r="AAP132" i="45"/>
  <c r="AAI132" i="45"/>
  <c r="AAA132" i="45"/>
  <c r="ZT132" i="45"/>
  <c r="ZL132" i="45"/>
  <c r="ZE132" i="45"/>
  <c r="YW132" i="45"/>
  <c r="YP132" i="45"/>
  <c r="YH132" i="45"/>
  <c r="YA132" i="45"/>
  <c r="XS132" i="45"/>
  <c r="XL132" i="45"/>
  <c r="XD132" i="45"/>
  <c r="WW132" i="45"/>
  <c r="WO132" i="45"/>
  <c r="WH132" i="45"/>
  <c r="VZ132" i="45"/>
  <c r="VS132" i="45"/>
  <c r="VK132" i="45"/>
  <c r="VD132" i="45"/>
  <c r="UV132" i="45"/>
  <c r="UO132" i="45"/>
  <c r="UG132" i="45"/>
  <c r="TZ132" i="45"/>
  <c r="TR132" i="45"/>
  <c r="TK132" i="45"/>
  <c r="TK130" i="45" s="1"/>
  <c r="TC132" i="45"/>
  <c r="SV132" i="45"/>
  <c r="SN132" i="45"/>
  <c r="SG132" i="45"/>
  <c r="RY132" i="45"/>
  <c r="RR132" i="45"/>
  <c r="RJ132" i="45"/>
  <c r="RC132" i="45"/>
  <c r="QU132" i="45"/>
  <c r="QN132" i="45"/>
  <c r="QF132" i="45"/>
  <c r="PY132" i="45"/>
  <c r="PY130" i="45" s="1"/>
  <c r="PQ132" i="45"/>
  <c r="PJ132" i="45"/>
  <c r="PB132" i="45"/>
  <c r="OU132" i="45"/>
  <c r="OM132" i="45"/>
  <c r="OF132" i="45"/>
  <c r="OF130" i="45" s="1"/>
  <c r="NX132" i="45"/>
  <c r="NQ132" i="45"/>
  <c r="NI132" i="45"/>
  <c r="NB132" i="45"/>
  <c r="MT132" i="45"/>
  <c r="MM132" i="45"/>
  <c r="ME132" i="45"/>
  <c r="LX132" i="45"/>
  <c r="LP132" i="45"/>
  <c r="LI132" i="45"/>
  <c r="LA132" i="45"/>
  <c r="KT132" i="45"/>
  <c r="KT130" i="45" s="1"/>
  <c r="KL132" i="45"/>
  <c r="KE132" i="45"/>
  <c r="JW132" i="45"/>
  <c r="JP132" i="45"/>
  <c r="JH132" i="45"/>
  <c r="JA132" i="45"/>
  <c r="JA130" i="45" s="1"/>
  <c r="IS132" i="45"/>
  <c r="IL132" i="45"/>
  <c r="ID132" i="45"/>
  <c r="HW132" i="45"/>
  <c r="HO132" i="45"/>
  <c r="HH132" i="45"/>
  <c r="HH130" i="45" s="1"/>
  <c r="GZ132" i="45"/>
  <c r="GS132" i="45"/>
  <c r="GK132" i="45"/>
  <c r="GD132" i="45"/>
  <c r="FV132" i="45"/>
  <c r="FO132" i="45"/>
  <c r="FO130" i="45" s="1"/>
  <c r="FG132" i="45"/>
  <c r="EZ132" i="45"/>
  <c r="ER132" i="45"/>
  <c r="EK132" i="45"/>
  <c r="EC132" i="45"/>
  <c r="DV132" i="45"/>
  <c r="DV130" i="45" s="1"/>
  <c r="DN132" i="45"/>
  <c r="DG132" i="45"/>
  <c r="CY132" i="45"/>
  <c r="CR132" i="45"/>
  <c r="CJ132" i="45"/>
  <c r="CC132" i="45"/>
  <c r="BU132" i="45"/>
  <c r="BN132" i="45"/>
  <c r="BF132" i="45"/>
  <c r="AY132" i="45"/>
  <c r="AQ132" i="45"/>
  <c r="AJ132" i="45"/>
  <c r="AJ130" i="45" s="1"/>
  <c r="AB132" i="45"/>
  <c r="U132" i="45"/>
  <c r="N132" i="45"/>
  <c r="G132" i="45"/>
  <c r="AIC131" i="45"/>
  <c r="AIC130" i="45" s="1"/>
  <c r="AHV131" i="45"/>
  <c r="AHN131" i="45"/>
  <c r="AHG131" i="45"/>
  <c r="AGY131" i="45"/>
  <c r="AGR131" i="45"/>
  <c r="AGJ131" i="45"/>
  <c r="AGC131" i="45"/>
  <c r="AFU131" i="45"/>
  <c r="AFN131" i="45"/>
  <c r="AFF131" i="45"/>
  <c r="AEY131" i="45"/>
  <c r="AEQ131" i="45"/>
  <c r="AEJ131" i="45"/>
  <c r="AEB131" i="45"/>
  <c r="ADU131" i="45"/>
  <c r="ADM131" i="45"/>
  <c r="ADF131" i="45"/>
  <c r="ACX131" i="45"/>
  <c r="ACX130" i="45" s="1"/>
  <c r="ACQ131" i="45"/>
  <c r="ACQ130" i="45" s="1"/>
  <c r="ACI131" i="45"/>
  <c r="ACB131" i="45"/>
  <c r="ABT131" i="45"/>
  <c r="ABM131" i="45"/>
  <c r="ABE131" i="45"/>
  <c r="AAX131" i="45"/>
  <c r="AAX130" i="45" s="1"/>
  <c r="AAP131" i="45"/>
  <c r="AAI131" i="45"/>
  <c r="AAA131" i="45"/>
  <c r="ZT131" i="45"/>
  <c r="ZL131" i="45"/>
  <c r="ZE131" i="45"/>
  <c r="YW131" i="45"/>
  <c r="YP131" i="45"/>
  <c r="YH131" i="45"/>
  <c r="YA131" i="45"/>
  <c r="XS131" i="45"/>
  <c r="XL131" i="45"/>
  <c r="XL130" i="45" s="1"/>
  <c r="XD131" i="45"/>
  <c r="WW131" i="45"/>
  <c r="WO131" i="45"/>
  <c r="WH131" i="45"/>
  <c r="VZ131" i="45"/>
  <c r="VZ130" i="45" s="1"/>
  <c r="VS131" i="45"/>
  <c r="VK131" i="45"/>
  <c r="VD131" i="45"/>
  <c r="UV131" i="45"/>
  <c r="UO131" i="45"/>
  <c r="UG131" i="45"/>
  <c r="TZ131" i="45"/>
  <c r="TR131" i="45"/>
  <c r="TK131" i="45"/>
  <c r="TC131" i="45"/>
  <c r="SV131" i="45"/>
  <c r="SN131" i="45"/>
  <c r="SG131" i="45"/>
  <c r="SG130" i="45" s="1"/>
  <c r="RY131" i="45"/>
  <c r="RR131" i="45"/>
  <c r="RJ131" i="45"/>
  <c r="RC131" i="45"/>
  <c r="QU131" i="45"/>
  <c r="QU130" i="45" s="1"/>
  <c r="QN131" i="45"/>
  <c r="QN130" i="45" s="1"/>
  <c r="QF131" i="45"/>
  <c r="PY131" i="45"/>
  <c r="PQ131" i="45"/>
  <c r="PJ131" i="45"/>
  <c r="PB131" i="45"/>
  <c r="OU131" i="45"/>
  <c r="OU130" i="45" s="1"/>
  <c r="OM131" i="45"/>
  <c r="OF131" i="45"/>
  <c r="NX131" i="45"/>
  <c r="NQ131" i="45"/>
  <c r="NI131" i="45"/>
  <c r="NB131" i="45"/>
  <c r="NB130" i="45" s="1"/>
  <c r="MT131" i="45"/>
  <c r="MM131" i="45"/>
  <c r="ME131" i="45"/>
  <c r="LX131" i="45"/>
  <c r="LP131" i="45"/>
  <c r="LP130" i="45" s="1"/>
  <c r="LI131" i="45"/>
  <c r="LA131" i="45"/>
  <c r="KT131" i="45"/>
  <c r="KL131" i="45"/>
  <c r="KE131" i="45"/>
  <c r="JW131" i="45"/>
  <c r="JP131" i="45"/>
  <c r="JH131" i="45"/>
  <c r="JA131" i="45"/>
  <c r="IS131" i="45"/>
  <c r="IL131" i="45"/>
  <c r="ID131" i="45"/>
  <c r="HW131" i="45"/>
  <c r="HW130" i="45" s="1"/>
  <c r="HO131" i="45"/>
  <c r="HH131" i="45"/>
  <c r="GZ131" i="45"/>
  <c r="GS131" i="45"/>
  <c r="GK131" i="45"/>
  <c r="GK130" i="45" s="1"/>
  <c r="GD131" i="45"/>
  <c r="GD130" i="45" s="1"/>
  <c r="FV131" i="45"/>
  <c r="FO131" i="45"/>
  <c r="FG131" i="45"/>
  <c r="EZ131" i="45"/>
  <c r="ER131" i="45"/>
  <c r="EK131" i="45"/>
  <c r="EK130" i="45" s="1"/>
  <c r="EC131" i="45"/>
  <c r="DV131" i="45"/>
  <c r="DN131" i="45"/>
  <c r="DG131" i="45"/>
  <c r="CY131" i="45"/>
  <c r="CR131" i="45"/>
  <c r="CR130" i="45" s="1"/>
  <c r="CJ131" i="45"/>
  <c r="CC131" i="45"/>
  <c r="BU131" i="45"/>
  <c r="BN131" i="45"/>
  <c r="BF131" i="45"/>
  <c r="BF130" i="45" s="1"/>
  <c r="AY131" i="45"/>
  <c r="AY130" i="45" s="1"/>
  <c r="AQ131" i="45"/>
  <c r="AJ131" i="45"/>
  <c r="AB131" i="45"/>
  <c r="U131" i="45"/>
  <c r="N131" i="45"/>
  <c r="G131" i="45"/>
  <c r="G130" i="45" s="1"/>
  <c r="AIE130" i="45"/>
  <c r="AID130" i="45"/>
  <c r="AIB130" i="45"/>
  <c r="AIA130" i="45"/>
  <c r="AHZ130" i="45"/>
  <c r="AHY130" i="45"/>
  <c r="AHX130" i="45"/>
  <c r="AHW130" i="45"/>
  <c r="AHU130" i="45"/>
  <c r="AHT130" i="45"/>
  <c r="AHS130" i="45"/>
  <c r="AHR130" i="45"/>
  <c r="AHP130" i="45"/>
  <c r="AHO130" i="45"/>
  <c r="AHM130" i="45"/>
  <c r="AHL130" i="45"/>
  <c r="AHK130" i="45"/>
  <c r="AHJ130" i="45"/>
  <c r="AHI130" i="45"/>
  <c r="AHH130" i="45"/>
  <c r="AHF130" i="45"/>
  <c r="AHE130" i="45"/>
  <c r="AHD130" i="45"/>
  <c r="AHC130" i="45"/>
  <c r="AHC120" i="45" s="1"/>
  <c r="AHA130" i="45"/>
  <c r="AGZ130" i="45"/>
  <c r="AGX130" i="45"/>
  <c r="AGW130" i="45"/>
  <c r="AGV130" i="45"/>
  <c r="AGU130" i="45"/>
  <c r="AGT130" i="45"/>
  <c r="AGS130" i="45"/>
  <c r="AGQ130" i="45"/>
  <c r="AGP130" i="45"/>
  <c r="AGO130" i="45"/>
  <c r="AGN130" i="45"/>
  <c r="AGL130" i="45"/>
  <c r="AGK130" i="45"/>
  <c r="AGI130" i="45"/>
  <c r="AGH130" i="45"/>
  <c r="AGG130" i="45"/>
  <c r="AGF130" i="45"/>
  <c r="AGF120" i="45" s="1"/>
  <c r="AGE130" i="45"/>
  <c r="AGD130" i="45"/>
  <c r="AGB130" i="45"/>
  <c r="AGA130" i="45"/>
  <c r="AFZ130" i="45"/>
  <c r="AFZ120" i="45" s="1"/>
  <c r="AFY130" i="45"/>
  <c r="AFW130" i="45"/>
  <c r="AFV130" i="45"/>
  <c r="AFT130" i="45"/>
  <c r="AFS130" i="45"/>
  <c r="AFR130" i="45"/>
  <c r="AFQ130" i="45"/>
  <c r="AFP130" i="45"/>
  <c r="AFO130" i="45"/>
  <c r="AFM130" i="45"/>
  <c r="AFL130" i="45"/>
  <c r="AFK130" i="45"/>
  <c r="AFJ130" i="45"/>
  <c r="AFH130" i="45"/>
  <c r="AFG130" i="45"/>
  <c r="AFE130" i="45"/>
  <c r="AFD130" i="45"/>
  <c r="AFC130" i="45"/>
  <c r="AFB130" i="45"/>
  <c r="AFA130" i="45"/>
  <c r="AEZ130" i="45"/>
  <c r="AEX130" i="45"/>
  <c r="AEW130" i="45"/>
  <c r="AEV130" i="45"/>
  <c r="AEU130" i="45"/>
  <c r="AES130" i="45"/>
  <c r="AER130" i="45"/>
  <c r="AEP130" i="45"/>
  <c r="AEO130" i="45"/>
  <c r="AEN130" i="45"/>
  <c r="AEM130" i="45"/>
  <c r="AEL130" i="45"/>
  <c r="AEK130" i="45"/>
  <c r="AEI130" i="45"/>
  <c r="AEH130" i="45"/>
  <c r="AEG130" i="45"/>
  <c r="AEF130" i="45"/>
  <c r="AED130" i="45"/>
  <c r="AEC130" i="45"/>
  <c r="AEA130" i="45"/>
  <c r="ADZ130" i="45"/>
  <c r="ADY130" i="45"/>
  <c r="ADY120" i="45" s="1"/>
  <c r="ADX130" i="45"/>
  <c r="ADW130" i="45"/>
  <c r="ADV130" i="45"/>
  <c r="ADT130" i="45"/>
  <c r="ADS130" i="45"/>
  <c r="ADR130" i="45"/>
  <c r="ADQ130" i="45"/>
  <c r="ADO130" i="45"/>
  <c r="ADN130" i="45"/>
  <c r="ADL130" i="45"/>
  <c r="ADK130" i="45"/>
  <c r="ADJ130" i="45"/>
  <c r="ADI130" i="45"/>
  <c r="ADH130" i="45"/>
  <c r="ADG130" i="45"/>
  <c r="ADE130" i="45"/>
  <c r="ADD130" i="45"/>
  <c r="ADC130" i="45"/>
  <c r="ADC120" i="45" s="1"/>
  <c r="ADB130" i="45"/>
  <c r="ADB120" i="45" s="1"/>
  <c r="ACZ130" i="45"/>
  <c r="ACY130" i="45"/>
  <c r="ACW130" i="45"/>
  <c r="ACV130" i="45"/>
  <c r="ACU130" i="45"/>
  <c r="ACT130" i="45"/>
  <c r="ACS130" i="45"/>
  <c r="ACR130" i="45"/>
  <c r="ACP130" i="45"/>
  <c r="ACO130" i="45"/>
  <c r="ACN130" i="45"/>
  <c r="ACN120" i="45" s="1"/>
  <c r="ACM130" i="45"/>
  <c r="ACK130" i="45"/>
  <c r="ACJ130" i="45"/>
  <c r="ACH130" i="45"/>
  <c r="ACG130" i="45"/>
  <c r="ACF130" i="45"/>
  <c r="ACE130" i="45"/>
  <c r="ACD130" i="45"/>
  <c r="ACC130" i="45"/>
  <c r="ACA130" i="45"/>
  <c r="ABZ130" i="45"/>
  <c r="ABY130" i="45"/>
  <c r="ABX130" i="45"/>
  <c r="ABV130" i="45"/>
  <c r="ABU130" i="45"/>
  <c r="ABS130" i="45"/>
  <c r="ABR130" i="45"/>
  <c r="ABQ130" i="45"/>
  <c r="ABQ120" i="45" s="1"/>
  <c r="ABP130" i="45"/>
  <c r="ABO130" i="45"/>
  <c r="ABN130" i="45"/>
  <c r="ABL130" i="45"/>
  <c r="ABK130" i="45"/>
  <c r="ABJ130" i="45"/>
  <c r="ABI130" i="45"/>
  <c r="ABG130" i="45"/>
  <c r="ABF130" i="45"/>
  <c r="ABD130" i="45"/>
  <c r="ABC130" i="45"/>
  <c r="ABB130" i="45"/>
  <c r="ABA130" i="45"/>
  <c r="AAZ130" i="45"/>
  <c r="AAY130" i="45"/>
  <c r="AAW130" i="45"/>
  <c r="AAV130" i="45"/>
  <c r="AAU130" i="45"/>
  <c r="AAT130" i="45"/>
  <c r="AAR130" i="45"/>
  <c r="AAQ130" i="45"/>
  <c r="AAO130" i="45"/>
  <c r="AAN130" i="45"/>
  <c r="AAM130" i="45"/>
  <c r="AAL130" i="45"/>
  <c r="AAK130" i="45"/>
  <c r="AAJ130" i="45"/>
  <c r="AAH130" i="45"/>
  <c r="AAG130" i="45"/>
  <c r="AAF130" i="45"/>
  <c r="AAE130" i="45"/>
  <c r="AAC130" i="45"/>
  <c r="AAB130" i="45"/>
  <c r="ZZ130" i="45"/>
  <c r="ZY130" i="45"/>
  <c r="ZX130" i="45"/>
  <c r="ZW130" i="45"/>
  <c r="ZV130" i="45"/>
  <c r="ZU130" i="45"/>
  <c r="ZS130" i="45"/>
  <c r="ZR130" i="45"/>
  <c r="ZQ130" i="45"/>
  <c r="ZP130" i="45"/>
  <c r="ZN130" i="45"/>
  <c r="ZM130" i="45"/>
  <c r="ZK130" i="45"/>
  <c r="ZJ130" i="45"/>
  <c r="ZI130" i="45"/>
  <c r="ZH130" i="45"/>
  <c r="ZG130" i="45"/>
  <c r="ZF130" i="45"/>
  <c r="ZD130" i="45"/>
  <c r="ZC130" i="45"/>
  <c r="ZB130" i="45"/>
  <c r="ZA130" i="45"/>
  <c r="YY130" i="45"/>
  <c r="YX130" i="45"/>
  <c r="YV130" i="45"/>
  <c r="YU130" i="45"/>
  <c r="YT130" i="45"/>
  <c r="YS130" i="45"/>
  <c r="YR130" i="45"/>
  <c r="YQ130" i="45"/>
  <c r="YO130" i="45"/>
  <c r="YN130" i="45"/>
  <c r="YM130" i="45"/>
  <c r="YL130" i="45"/>
  <c r="YJ130" i="45"/>
  <c r="YI130" i="45"/>
  <c r="YG130" i="45"/>
  <c r="YF130" i="45"/>
  <c r="YE130" i="45"/>
  <c r="YD130" i="45"/>
  <c r="YC130" i="45"/>
  <c r="YB130" i="45"/>
  <c r="XZ130" i="45"/>
  <c r="XY130" i="45"/>
  <c r="XX130" i="45"/>
  <c r="XW130" i="45"/>
  <c r="XU130" i="45"/>
  <c r="XT130" i="45"/>
  <c r="XR130" i="45"/>
  <c r="XQ130" i="45"/>
  <c r="XP130" i="45"/>
  <c r="XO130" i="45"/>
  <c r="XN130" i="45"/>
  <c r="XM130" i="45"/>
  <c r="XK130" i="45"/>
  <c r="XJ130" i="45"/>
  <c r="XI130" i="45"/>
  <c r="XH130" i="45"/>
  <c r="XF130" i="45"/>
  <c r="XE130" i="45"/>
  <c r="XC130" i="45"/>
  <c r="XB130" i="45"/>
  <c r="XA130" i="45"/>
  <c r="WZ130" i="45"/>
  <c r="WY130" i="45"/>
  <c r="WX130" i="45"/>
  <c r="WV130" i="45"/>
  <c r="WU130" i="45"/>
  <c r="WT130" i="45"/>
  <c r="WS130" i="45"/>
  <c r="WQ130" i="45"/>
  <c r="WP130" i="45"/>
  <c r="WN130" i="45"/>
  <c r="WM130" i="45"/>
  <c r="WL130" i="45"/>
  <c r="WK130" i="45"/>
  <c r="WJ130" i="45"/>
  <c r="WI130" i="45"/>
  <c r="WG130" i="45"/>
  <c r="WF130" i="45"/>
  <c r="WE130" i="45"/>
  <c r="WD130" i="45"/>
  <c r="WB130" i="45"/>
  <c r="WA130" i="45"/>
  <c r="VY130" i="45"/>
  <c r="VX130" i="45"/>
  <c r="VW130" i="45"/>
  <c r="VV130" i="45"/>
  <c r="VU130" i="45"/>
  <c r="VT130" i="45"/>
  <c r="VR130" i="45"/>
  <c r="VQ130" i="45"/>
  <c r="VP130" i="45"/>
  <c r="VO130" i="45"/>
  <c r="VM130" i="45"/>
  <c r="VL130" i="45"/>
  <c r="VJ130" i="45"/>
  <c r="VI130" i="45"/>
  <c r="VH130" i="45"/>
  <c r="VG130" i="45"/>
  <c r="VF130" i="45"/>
  <c r="VE130" i="45"/>
  <c r="VC130" i="45"/>
  <c r="VB130" i="45"/>
  <c r="VA130" i="45"/>
  <c r="UZ130" i="45"/>
  <c r="UX130" i="45"/>
  <c r="UW130" i="45"/>
  <c r="UU130" i="45"/>
  <c r="UT130" i="45"/>
  <c r="US130" i="45"/>
  <c r="UR130" i="45"/>
  <c r="UQ130" i="45"/>
  <c r="UP130" i="45"/>
  <c r="UN130" i="45"/>
  <c r="UM130" i="45"/>
  <c r="UL130" i="45"/>
  <c r="UK130" i="45"/>
  <c r="UI130" i="45"/>
  <c r="UH130" i="45"/>
  <c r="UF130" i="45"/>
  <c r="UE130" i="45"/>
  <c r="UD130" i="45"/>
  <c r="UC130" i="45"/>
  <c r="UB130" i="45"/>
  <c r="UA130" i="45"/>
  <c r="TY130" i="45"/>
  <c r="TX130" i="45"/>
  <c r="TW130" i="45"/>
  <c r="TV130" i="45"/>
  <c r="TT130" i="45"/>
  <c r="TS130" i="45"/>
  <c r="TQ130" i="45"/>
  <c r="TP130" i="45"/>
  <c r="TO130" i="45"/>
  <c r="TN130" i="45"/>
  <c r="TM130" i="45"/>
  <c r="TL130" i="45"/>
  <c r="TJ130" i="45"/>
  <c r="TI130" i="45"/>
  <c r="TH130" i="45"/>
  <c r="TG130" i="45"/>
  <c r="TE130" i="45"/>
  <c r="TD130" i="45"/>
  <c r="TB130" i="45"/>
  <c r="TA130" i="45"/>
  <c r="SZ130" i="45"/>
  <c r="SY130" i="45"/>
  <c r="SX130" i="45"/>
  <c r="SW130" i="45"/>
  <c r="SU130" i="45"/>
  <c r="ST130" i="45"/>
  <c r="SS130" i="45"/>
  <c r="SR130" i="45"/>
  <c r="SP130" i="45"/>
  <c r="SO130" i="45"/>
  <c r="SM130" i="45"/>
  <c r="SL130" i="45"/>
  <c r="SK130" i="45"/>
  <c r="SJ130" i="45"/>
  <c r="SI130" i="45"/>
  <c r="SH130" i="45"/>
  <c r="SF130" i="45"/>
  <c r="SE130" i="45"/>
  <c r="SD130" i="45"/>
  <c r="SC130" i="45"/>
  <c r="SA130" i="45"/>
  <c r="RZ130" i="45"/>
  <c r="RX130" i="45"/>
  <c r="RW130" i="45"/>
  <c r="RV130" i="45"/>
  <c r="RU130" i="45"/>
  <c r="RT130" i="45"/>
  <c r="RS130" i="45"/>
  <c r="RQ130" i="45"/>
  <c r="RP130" i="45"/>
  <c r="RO130" i="45"/>
  <c r="RN130" i="45"/>
  <c r="RL130" i="45"/>
  <c r="RK130" i="45"/>
  <c r="RI130" i="45"/>
  <c r="RH130" i="45"/>
  <c r="RG130" i="45"/>
  <c r="RF130" i="45"/>
  <c r="RE130" i="45"/>
  <c r="RD130" i="45"/>
  <c r="RB130" i="45"/>
  <c r="RA130" i="45"/>
  <c r="QZ130" i="45"/>
  <c r="QY130" i="45"/>
  <c r="QW130" i="45"/>
  <c r="QV130" i="45"/>
  <c r="QT130" i="45"/>
  <c r="QS130" i="45"/>
  <c r="QR130" i="45"/>
  <c r="QQ130" i="45"/>
  <c r="QP130" i="45"/>
  <c r="QO130" i="45"/>
  <c r="QM130" i="45"/>
  <c r="QL130" i="45"/>
  <c r="QK130" i="45"/>
  <c r="QJ130" i="45"/>
  <c r="QH130" i="45"/>
  <c r="QG130" i="45"/>
  <c r="QE130" i="45"/>
  <c r="QD130" i="45"/>
  <c r="QC130" i="45"/>
  <c r="QB130" i="45"/>
  <c r="QA130" i="45"/>
  <c r="PZ130" i="45"/>
  <c r="PX130" i="45"/>
  <c r="PW130" i="45"/>
  <c r="PV130" i="45"/>
  <c r="PU130" i="45"/>
  <c r="PS130" i="45"/>
  <c r="PR130" i="45"/>
  <c r="PP130" i="45"/>
  <c r="PO130" i="45"/>
  <c r="PN130" i="45"/>
  <c r="PM130" i="45"/>
  <c r="PL130" i="45"/>
  <c r="PK130" i="45"/>
  <c r="PI130" i="45"/>
  <c r="PH130" i="45"/>
  <c r="PG130" i="45"/>
  <c r="PF130" i="45"/>
  <c r="PD130" i="45"/>
  <c r="PC130" i="45"/>
  <c r="PA130" i="45"/>
  <c r="OZ130" i="45"/>
  <c r="OY130" i="45"/>
  <c r="OX130" i="45"/>
  <c r="OW130" i="45"/>
  <c r="OV130" i="45"/>
  <c r="OT130" i="45"/>
  <c r="OS130" i="45"/>
  <c r="OR130" i="45"/>
  <c r="OQ130" i="45"/>
  <c r="OO130" i="45"/>
  <c r="ON130" i="45"/>
  <c r="OL130" i="45"/>
  <c r="OK130" i="45"/>
  <c r="OJ130" i="45"/>
  <c r="OI130" i="45"/>
  <c r="OH130" i="45"/>
  <c r="OG130" i="45"/>
  <c r="OE130" i="45"/>
  <c r="OD130" i="45"/>
  <c r="OC130" i="45"/>
  <c r="OB130" i="45"/>
  <c r="NZ130" i="45"/>
  <c r="NY130" i="45"/>
  <c r="NW130" i="45"/>
  <c r="NV130" i="45"/>
  <c r="NU130" i="45"/>
  <c r="NT130" i="45"/>
  <c r="NS130" i="45"/>
  <c r="NR130" i="45"/>
  <c r="NP130" i="45"/>
  <c r="NO130" i="45"/>
  <c r="NN130" i="45"/>
  <c r="NM130" i="45"/>
  <c r="NK130" i="45"/>
  <c r="NJ130" i="45"/>
  <c r="NH130" i="45"/>
  <c r="NG130" i="45"/>
  <c r="NF130" i="45"/>
  <c r="NE130" i="45"/>
  <c r="ND130" i="45"/>
  <c r="NC130" i="45"/>
  <c r="NA130" i="45"/>
  <c r="MZ130" i="45"/>
  <c r="MY130" i="45"/>
  <c r="MX130" i="45"/>
  <c r="MV130" i="45"/>
  <c r="MU130" i="45"/>
  <c r="MS130" i="45"/>
  <c r="MR130" i="45"/>
  <c r="MQ130" i="45"/>
  <c r="MP130" i="45"/>
  <c r="MO130" i="45"/>
  <c r="MN130" i="45"/>
  <c r="ML130" i="45"/>
  <c r="MK130" i="45"/>
  <c r="MJ130" i="45"/>
  <c r="MI130" i="45"/>
  <c r="MG130" i="45"/>
  <c r="MF130" i="45"/>
  <c r="MD130" i="45"/>
  <c r="MC130" i="45"/>
  <c r="MB130" i="45"/>
  <c r="MA130" i="45"/>
  <c r="LZ130" i="45"/>
  <c r="LY130" i="45"/>
  <c r="LW130" i="45"/>
  <c r="LV130" i="45"/>
  <c r="LU130" i="45"/>
  <c r="LT130" i="45"/>
  <c r="LR130" i="45"/>
  <c r="LQ130" i="45"/>
  <c r="LO130" i="45"/>
  <c r="LN130" i="45"/>
  <c r="LM130" i="45"/>
  <c r="LL130" i="45"/>
  <c r="LK130" i="45"/>
  <c r="LJ130" i="45"/>
  <c r="LH130" i="45"/>
  <c r="LG130" i="45"/>
  <c r="LF130" i="45"/>
  <c r="LE130" i="45"/>
  <c r="LC130" i="45"/>
  <c r="LB130" i="45"/>
  <c r="KZ130" i="45"/>
  <c r="KY130" i="45"/>
  <c r="KX130" i="45"/>
  <c r="KW130" i="45"/>
  <c r="KV130" i="45"/>
  <c r="KU130" i="45"/>
  <c r="KS130" i="45"/>
  <c r="KR130" i="45"/>
  <c r="KQ130" i="45"/>
  <c r="KP130" i="45"/>
  <c r="KN130" i="45"/>
  <c r="KM130" i="45"/>
  <c r="KK130" i="45"/>
  <c r="KJ130" i="45"/>
  <c r="KI130" i="45"/>
  <c r="KH130" i="45"/>
  <c r="KG130" i="45"/>
  <c r="KF130" i="45"/>
  <c r="KD130" i="45"/>
  <c r="KC130" i="45"/>
  <c r="KB130" i="45"/>
  <c r="KA130" i="45"/>
  <c r="JY130" i="45"/>
  <c r="JX130" i="45"/>
  <c r="JV130" i="45"/>
  <c r="JU130" i="45"/>
  <c r="JT130" i="45"/>
  <c r="JS130" i="45"/>
  <c r="JR130" i="45"/>
  <c r="JQ130" i="45"/>
  <c r="JO130" i="45"/>
  <c r="JN130" i="45"/>
  <c r="JM130" i="45"/>
  <c r="JL130" i="45"/>
  <c r="JJ130" i="45"/>
  <c r="JI130" i="45"/>
  <c r="JG130" i="45"/>
  <c r="JF130" i="45"/>
  <c r="JE130" i="45"/>
  <c r="JD130" i="45"/>
  <c r="JC130" i="45"/>
  <c r="JB130" i="45"/>
  <c r="IZ130" i="45"/>
  <c r="IY130" i="45"/>
  <c r="IX130" i="45"/>
  <c r="IW130" i="45"/>
  <c r="IU130" i="45"/>
  <c r="IT130" i="45"/>
  <c r="IR130" i="45"/>
  <c r="IQ130" i="45"/>
  <c r="IP130" i="45"/>
  <c r="IO130" i="45"/>
  <c r="IN130" i="45"/>
  <c r="IM130" i="45"/>
  <c r="IK130" i="45"/>
  <c r="IJ130" i="45"/>
  <c r="II130" i="45"/>
  <c r="IH130" i="45"/>
  <c r="IF130" i="45"/>
  <c r="IE130" i="45"/>
  <c r="IC130" i="45"/>
  <c r="IB130" i="45"/>
  <c r="IA130" i="45"/>
  <c r="HZ130" i="45"/>
  <c r="HY130" i="45"/>
  <c r="HX130" i="45"/>
  <c r="HV130" i="45"/>
  <c r="HU130" i="45"/>
  <c r="HT130" i="45"/>
  <c r="HS130" i="45"/>
  <c r="HQ130" i="45"/>
  <c r="HP130" i="45"/>
  <c r="HN130" i="45"/>
  <c r="HM130" i="45"/>
  <c r="HL130" i="45"/>
  <c r="HK130" i="45"/>
  <c r="HJ130" i="45"/>
  <c r="HI130" i="45"/>
  <c r="HG130" i="45"/>
  <c r="HF130" i="45"/>
  <c r="HE130" i="45"/>
  <c r="HD130" i="45"/>
  <c r="HB130" i="45"/>
  <c r="HA130" i="45"/>
  <c r="GY130" i="45"/>
  <c r="GX130" i="45"/>
  <c r="GW130" i="45"/>
  <c r="GV130" i="45"/>
  <c r="GU130" i="45"/>
  <c r="GT130" i="45"/>
  <c r="GR130" i="45"/>
  <c r="GQ130" i="45"/>
  <c r="GP130" i="45"/>
  <c r="GO130" i="45"/>
  <c r="GM130" i="45"/>
  <c r="GL130" i="45"/>
  <c r="GJ130" i="45"/>
  <c r="GI130" i="45"/>
  <c r="GH130" i="45"/>
  <c r="GG130" i="45"/>
  <c r="GF130" i="45"/>
  <c r="GE130" i="45"/>
  <c r="GC130" i="45"/>
  <c r="GB130" i="45"/>
  <c r="GA130" i="45"/>
  <c r="FZ130" i="45"/>
  <c r="FX130" i="45"/>
  <c r="FW130" i="45"/>
  <c r="FU130" i="45"/>
  <c r="FT130" i="45"/>
  <c r="FS130" i="45"/>
  <c r="FR130" i="45"/>
  <c r="FQ130" i="45"/>
  <c r="FP130" i="45"/>
  <c r="FN130" i="45"/>
  <c r="FM130" i="45"/>
  <c r="FL130" i="45"/>
  <c r="FK130" i="45"/>
  <c r="FI130" i="45"/>
  <c r="FH130" i="45"/>
  <c r="FF130" i="45"/>
  <c r="FE130" i="45"/>
  <c r="FD130" i="45"/>
  <c r="FC130" i="45"/>
  <c r="FB130" i="45"/>
  <c r="FA130" i="45"/>
  <c r="EY130" i="45"/>
  <c r="EX130" i="45"/>
  <c r="EW130" i="45"/>
  <c r="EV130" i="45"/>
  <c r="ET130" i="45"/>
  <c r="ES130" i="45"/>
  <c r="EQ130" i="45"/>
  <c r="EP130" i="45"/>
  <c r="EO130" i="45"/>
  <c r="EN130" i="45"/>
  <c r="EM130" i="45"/>
  <c r="EL130" i="45"/>
  <c r="EJ130" i="45"/>
  <c r="EI130" i="45"/>
  <c r="EH130" i="45"/>
  <c r="EG130" i="45"/>
  <c r="EE130" i="45"/>
  <c r="ED130" i="45"/>
  <c r="EB130" i="45"/>
  <c r="EA130" i="45"/>
  <c r="DZ130" i="45"/>
  <c r="DY130" i="45"/>
  <c r="DX130" i="45"/>
  <c r="DW130" i="45"/>
  <c r="DU130" i="45"/>
  <c r="DT130" i="45"/>
  <c r="DS130" i="45"/>
  <c r="DR130" i="45"/>
  <c r="DP130" i="45"/>
  <c r="DO130" i="45"/>
  <c r="DM130" i="45"/>
  <c r="DL130" i="45"/>
  <c r="DK130" i="45"/>
  <c r="DJ130" i="45"/>
  <c r="DI130" i="45"/>
  <c r="DH130" i="45"/>
  <c r="DF130" i="45"/>
  <c r="DE130" i="45"/>
  <c r="DD130" i="45"/>
  <c r="DC130" i="45"/>
  <c r="DA130" i="45"/>
  <c r="CZ130" i="45"/>
  <c r="CX130" i="45"/>
  <c r="CW130" i="45"/>
  <c r="CV130" i="45"/>
  <c r="CU130" i="45"/>
  <c r="CT130" i="45"/>
  <c r="CS130" i="45"/>
  <c r="CQ130" i="45"/>
  <c r="CP130" i="45"/>
  <c r="CO130" i="45"/>
  <c r="CN130" i="45"/>
  <c r="CL130" i="45"/>
  <c r="CK130" i="45"/>
  <c r="CI130" i="45"/>
  <c r="CH130" i="45"/>
  <c r="CG130" i="45"/>
  <c r="CF130" i="45"/>
  <c r="CE130" i="45"/>
  <c r="CD130" i="45"/>
  <c r="CB130" i="45"/>
  <c r="CA130" i="45"/>
  <c r="BZ130" i="45"/>
  <c r="BY130" i="45"/>
  <c r="BW130" i="45"/>
  <c r="BV130" i="45"/>
  <c r="BT130" i="45"/>
  <c r="BS130" i="45"/>
  <c r="BR130" i="45"/>
  <c r="BQ130" i="45"/>
  <c r="BP130" i="45"/>
  <c r="BO130" i="45"/>
  <c r="BM130" i="45"/>
  <c r="BL130" i="45"/>
  <c r="BK130" i="45"/>
  <c r="BJ130" i="45"/>
  <c r="BH130" i="45"/>
  <c r="BG130" i="45"/>
  <c r="BE130" i="45"/>
  <c r="BD130" i="45"/>
  <c r="BC130" i="45"/>
  <c r="BB130" i="45"/>
  <c r="BA130" i="45"/>
  <c r="AZ130" i="45"/>
  <c r="AX130" i="45"/>
  <c r="AW130" i="45"/>
  <c r="AV130" i="45"/>
  <c r="AU130" i="45"/>
  <c r="AS130" i="45"/>
  <c r="AR130" i="45"/>
  <c r="AP130" i="45"/>
  <c r="AO130" i="45"/>
  <c r="AN130" i="45"/>
  <c r="AM130" i="45"/>
  <c r="AL130" i="45"/>
  <c r="AK130" i="45"/>
  <c r="AI130" i="45"/>
  <c r="AH130" i="45"/>
  <c r="AG130" i="45"/>
  <c r="AF130" i="45"/>
  <c r="AD130" i="45"/>
  <c r="AC130" i="45"/>
  <c r="AA130" i="45"/>
  <c r="Z130" i="45"/>
  <c r="Y130" i="45"/>
  <c r="X130" i="45"/>
  <c r="W130" i="45"/>
  <c r="V130" i="45"/>
  <c r="T130" i="45"/>
  <c r="S130" i="45"/>
  <c r="R130" i="45"/>
  <c r="Q130" i="45"/>
  <c r="P130" i="45"/>
  <c r="O130" i="45"/>
  <c r="M130" i="45"/>
  <c r="L130" i="45"/>
  <c r="K130" i="45"/>
  <c r="J130" i="45"/>
  <c r="I130" i="45"/>
  <c r="H130" i="45"/>
  <c r="F130" i="45"/>
  <c r="E130" i="45"/>
  <c r="D130" i="45"/>
  <c r="C130" i="45"/>
  <c r="AIC129" i="45"/>
  <c r="AHV129" i="45"/>
  <c r="AHN129" i="45"/>
  <c r="AHG129" i="45"/>
  <c r="AGY129" i="45"/>
  <c r="AGR129" i="45"/>
  <c r="AGJ129" i="45"/>
  <c r="AGC129" i="45"/>
  <c r="AFU129" i="45"/>
  <c r="AFN129" i="45"/>
  <c r="AFF129" i="45"/>
  <c r="AEY129" i="45"/>
  <c r="AEQ129" i="45"/>
  <c r="AEJ129" i="45"/>
  <c r="AEB129" i="45"/>
  <c r="ADU129" i="45"/>
  <c r="ADM129" i="45"/>
  <c r="ADF129" i="45"/>
  <c r="ACX129" i="45"/>
  <c r="ACQ129" i="45"/>
  <c r="ACI129" i="45"/>
  <c r="ACB129" i="45"/>
  <c r="ABT129" i="45"/>
  <c r="ABM129" i="45"/>
  <c r="ABE129" i="45"/>
  <c r="AAX129" i="45"/>
  <c r="AAP129" i="45"/>
  <c r="AAI129" i="45"/>
  <c r="AAA129" i="45"/>
  <c r="ZT129" i="45"/>
  <c r="ZL129" i="45"/>
  <c r="ZE129" i="45"/>
  <c r="YW129" i="45"/>
  <c r="YP129" i="45"/>
  <c r="YH129" i="45"/>
  <c r="YA129" i="45"/>
  <c r="XS129" i="45"/>
  <c r="XL129" i="45"/>
  <c r="XD129" i="45"/>
  <c r="WW129" i="45"/>
  <c r="WO129" i="45"/>
  <c r="WH129" i="45"/>
  <c r="VZ129" i="45"/>
  <c r="VS129" i="45"/>
  <c r="VK129" i="45"/>
  <c r="VD129" i="45"/>
  <c r="UV129" i="45"/>
  <c r="UO129" i="45"/>
  <c r="UG129" i="45"/>
  <c r="TZ129" i="45"/>
  <c r="TR129" i="45"/>
  <c r="TK129" i="45"/>
  <c r="TC129" i="45"/>
  <c r="SV129" i="45"/>
  <c r="SN129" i="45"/>
  <c r="SG129" i="45"/>
  <c r="RY129" i="45"/>
  <c r="RR129" i="45"/>
  <c r="RJ129" i="45"/>
  <c r="RC129" i="45"/>
  <c r="QU129" i="45"/>
  <c r="QN129" i="45"/>
  <c r="QF129" i="45"/>
  <c r="PY129" i="45"/>
  <c r="PQ129" i="45"/>
  <c r="PJ129" i="45"/>
  <c r="PB129" i="45"/>
  <c r="OU129" i="45"/>
  <c r="OM129" i="45"/>
  <c r="OF129" i="45"/>
  <c r="NX129" i="45"/>
  <c r="NQ129" i="45"/>
  <c r="NI129" i="45"/>
  <c r="NB129" i="45"/>
  <c r="MT129" i="45"/>
  <c r="MM129" i="45"/>
  <c r="ME129" i="45"/>
  <c r="LX129" i="45"/>
  <c r="LP129" i="45"/>
  <c r="LI129" i="45"/>
  <c r="LA129" i="45"/>
  <c r="KT129" i="45"/>
  <c r="KL129" i="45"/>
  <c r="KE129" i="45"/>
  <c r="JW129" i="45"/>
  <c r="JP129" i="45"/>
  <c r="JH129" i="45"/>
  <c r="JA129" i="45"/>
  <c r="IS129" i="45"/>
  <c r="IL129" i="45"/>
  <c r="ID129" i="45"/>
  <c r="HW129" i="45"/>
  <c r="HO129" i="45"/>
  <c r="HH129" i="45"/>
  <c r="GZ129" i="45"/>
  <c r="GS129" i="45"/>
  <c r="GK129" i="45"/>
  <c r="GD129" i="45"/>
  <c r="FV129" i="45"/>
  <c r="FO129" i="45"/>
  <c r="FG129" i="45"/>
  <c r="EZ129" i="45"/>
  <c r="ER129" i="45"/>
  <c r="EK129" i="45"/>
  <c r="EC129" i="45"/>
  <c r="DV129" i="45"/>
  <c r="DN129" i="45"/>
  <c r="DG129" i="45"/>
  <c r="CY129" i="45"/>
  <c r="CR129" i="45"/>
  <c r="CJ129" i="45"/>
  <c r="CC129" i="45"/>
  <c r="BU129" i="45"/>
  <c r="BN129" i="45"/>
  <c r="BF129" i="45"/>
  <c r="AY129" i="45"/>
  <c r="AQ129" i="45"/>
  <c r="AJ129" i="45"/>
  <c r="AB129" i="45"/>
  <c r="U129" i="45"/>
  <c r="N129" i="45"/>
  <c r="G129" i="45"/>
  <c r="AIC128" i="45"/>
  <c r="AHV128" i="45"/>
  <c r="AHN128" i="45"/>
  <c r="AHG128" i="45"/>
  <c r="AGY128" i="45"/>
  <c r="AGR128" i="45"/>
  <c r="AGJ128" i="45"/>
  <c r="AGC128" i="45"/>
  <c r="AFU128" i="45"/>
  <c r="AFN128" i="45"/>
  <c r="AFF128" i="45"/>
  <c r="AEY128" i="45"/>
  <c r="AEQ128" i="45"/>
  <c r="AEJ128" i="45"/>
  <c r="AEB128" i="45"/>
  <c r="ADU128" i="45"/>
  <c r="ADU125" i="45" s="1"/>
  <c r="ADM128" i="45"/>
  <c r="ADF128" i="45"/>
  <c r="ACX128" i="45"/>
  <c r="ACQ128" i="45"/>
  <c r="ACI128" i="45"/>
  <c r="ACB128" i="45"/>
  <c r="ABT128" i="45"/>
  <c r="ABM128" i="45"/>
  <c r="ABE128" i="45"/>
  <c r="AAX128" i="45"/>
  <c r="AAP128" i="45"/>
  <c r="AAI128" i="45"/>
  <c r="AAA128" i="45"/>
  <c r="ZT128" i="45"/>
  <c r="ZL128" i="45"/>
  <c r="ZE128" i="45"/>
  <c r="YW128" i="45"/>
  <c r="YP128" i="45"/>
  <c r="YH128" i="45"/>
  <c r="YA128" i="45"/>
  <c r="XS128" i="45"/>
  <c r="XL128" i="45"/>
  <c r="XD128" i="45"/>
  <c r="WW128" i="45"/>
  <c r="WO128" i="45"/>
  <c r="WH128" i="45"/>
  <c r="VZ128" i="45"/>
  <c r="VS128" i="45"/>
  <c r="VK128" i="45"/>
  <c r="VD128" i="45"/>
  <c r="UV128" i="45"/>
  <c r="UO128" i="45"/>
  <c r="UG128" i="45"/>
  <c r="TZ128" i="45"/>
  <c r="TR128" i="45"/>
  <c r="TK128" i="45"/>
  <c r="TC128" i="45"/>
  <c r="SV128" i="45"/>
  <c r="SN128" i="45"/>
  <c r="SG128" i="45"/>
  <c r="RY128" i="45"/>
  <c r="RR128" i="45"/>
  <c r="RR125" i="45" s="1"/>
  <c r="RJ128" i="45"/>
  <c r="RC128" i="45"/>
  <c r="QU128" i="45"/>
  <c r="QN128" i="45"/>
  <c r="QF128" i="45"/>
  <c r="PY128" i="45"/>
  <c r="PQ128" i="45"/>
  <c r="PJ128" i="45"/>
  <c r="PB128" i="45"/>
  <c r="OU128" i="45"/>
  <c r="OM128" i="45"/>
  <c r="OF128" i="45"/>
  <c r="NX128" i="45"/>
  <c r="NQ128" i="45"/>
  <c r="NI128" i="45"/>
  <c r="NB128" i="45"/>
  <c r="MT128" i="45"/>
  <c r="MM128" i="45"/>
  <c r="ME128" i="45"/>
  <c r="LX128" i="45"/>
  <c r="LP128" i="45"/>
  <c r="LI128" i="45"/>
  <c r="LA128" i="45"/>
  <c r="KT128" i="45"/>
  <c r="KL128" i="45"/>
  <c r="KE128" i="45"/>
  <c r="JW128" i="45"/>
  <c r="JP128" i="45"/>
  <c r="JH128" i="45"/>
  <c r="JA128" i="45"/>
  <c r="JA125" i="45" s="1"/>
  <c r="IS128" i="45"/>
  <c r="IL128" i="45"/>
  <c r="ID128" i="45"/>
  <c r="HW128" i="45"/>
  <c r="HO128" i="45"/>
  <c r="HH128" i="45"/>
  <c r="GZ128" i="45"/>
  <c r="GS128" i="45"/>
  <c r="GK128" i="45"/>
  <c r="GD128" i="45"/>
  <c r="FV128" i="45"/>
  <c r="FO128" i="45"/>
  <c r="FG128" i="45"/>
  <c r="EZ128" i="45"/>
  <c r="ER128" i="45"/>
  <c r="EK128" i="45"/>
  <c r="EC128" i="45"/>
  <c r="DV128" i="45"/>
  <c r="DN128" i="45"/>
  <c r="DG128" i="45"/>
  <c r="CY128" i="45"/>
  <c r="CR128" i="45"/>
  <c r="CJ128" i="45"/>
  <c r="CC128" i="45"/>
  <c r="CC125" i="45" s="1"/>
  <c r="BU128" i="45"/>
  <c r="BN128" i="45"/>
  <c r="BF128" i="45"/>
  <c r="AY128" i="45"/>
  <c r="AQ128" i="45"/>
  <c r="AJ128" i="45"/>
  <c r="AB128" i="45"/>
  <c r="U128" i="45"/>
  <c r="N128" i="45"/>
  <c r="G128" i="45"/>
  <c r="AIC127" i="45"/>
  <c r="AHV127" i="45"/>
  <c r="AHV125" i="45" s="1"/>
  <c r="AHN127" i="45"/>
  <c r="AHG127" i="45"/>
  <c r="AGY127" i="45"/>
  <c r="AGR127" i="45"/>
  <c r="AGJ127" i="45"/>
  <c r="AGC127" i="45"/>
  <c r="AGC125" i="45" s="1"/>
  <c r="AFU127" i="45"/>
  <c r="AFN127" i="45"/>
  <c r="AFF127" i="45"/>
  <c r="AEY127" i="45"/>
  <c r="AEQ127" i="45"/>
  <c r="AEJ127" i="45"/>
  <c r="AEB127" i="45"/>
  <c r="ADU127" i="45"/>
  <c r="ADM127" i="45"/>
  <c r="ADF127" i="45"/>
  <c r="ACX127" i="45"/>
  <c r="ACQ127" i="45"/>
  <c r="ACI127" i="45"/>
  <c r="ACB127" i="45"/>
  <c r="ABT127" i="45"/>
  <c r="ABM127" i="45"/>
  <c r="ABE127" i="45"/>
  <c r="AAX127" i="45"/>
  <c r="AAP127" i="45"/>
  <c r="AAP125" i="45" s="1"/>
  <c r="AAI127" i="45"/>
  <c r="AAA127" i="45"/>
  <c r="ZT127" i="45"/>
  <c r="ZL127" i="45"/>
  <c r="ZE127" i="45"/>
  <c r="YW127" i="45"/>
  <c r="YP127" i="45"/>
  <c r="YH127" i="45"/>
  <c r="YA127" i="45"/>
  <c r="XS127" i="45"/>
  <c r="XL127" i="45"/>
  <c r="XD127" i="45"/>
  <c r="WW127" i="45"/>
  <c r="WO127" i="45"/>
  <c r="WH127" i="45"/>
  <c r="VZ127" i="45"/>
  <c r="VS127" i="45"/>
  <c r="VK127" i="45"/>
  <c r="VD127" i="45"/>
  <c r="UV127" i="45"/>
  <c r="UO127" i="45"/>
  <c r="UG127" i="45"/>
  <c r="TZ127" i="45"/>
  <c r="TR127" i="45"/>
  <c r="TK127" i="45"/>
  <c r="TC127" i="45"/>
  <c r="SV127" i="45"/>
  <c r="SN127" i="45"/>
  <c r="SG127" i="45"/>
  <c r="RY127" i="45"/>
  <c r="RR127" i="45"/>
  <c r="RJ127" i="45"/>
  <c r="RC127" i="45"/>
  <c r="QU127" i="45"/>
  <c r="QN127" i="45"/>
  <c r="QF127" i="45"/>
  <c r="PY127" i="45"/>
  <c r="PQ127" i="45"/>
  <c r="PJ127" i="45"/>
  <c r="PB127" i="45"/>
  <c r="OU127" i="45"/>
  <c r="OM127" i="45"/>
  <c r="OF127" i="45"/>
  <c r="NX127" i="45"/>
  <c r="NQ127" i="45"/>
  <c r="NI127" i="45"/>
  <c r="NB127" i="45"/>
  <c r="MT127" i="45"/>
  <c r="MT125" i="45" s="1"/>
  <c r="MM127" i="45"/>
  <c r="ME127" i="45"/>
  <c r="LX127" i="45"/>
  <c r="LP127" i="45"/>
  <c r="LI127" i="45"/>
  <c r="LA127" i="45"/>
  <c r="KT127" i="45"/>
  <c r="KL127" i="45"/>
  <c r="KE127" i="45"/>
  <c r="JW127" i="45"/>
  <c r="JP127" i="45"/>
  <c r="JH127" i="45"/>
  <c r="JA127" i="45"/>
  <c r="IS127" i="45"/>
  <c r="IL127" i="45"/>
  <c r="ID127" i="45"/>
  <c r="HW127" i="45"/>
  <c r="HO127" i="45"/>
  <c r="HH127" i="45"/>
  <c r="GZ127" i="45"/>
  <c r="GS127" i="45"/>
  <c r="GK127" i="45"/>
  <c r="GD127" i="45"/>
  <c r="FV127" i="45"/>
  <c r="FO127" i="45"/>
  <c r="FG127" i="45"/>
  <c r="EZ127" i="45"/>
  <c r="ER127" i="45"/>
  <c r="EK127" i="45"/>
  <c r="EK125" i="45" s="1"/>
  <c r="EC127" i="45"/>
  <c r="DV127" i="45"/>
  <c r="DN127" i="45"/>
  <c r="DG127" i="45"/>
  <c r="CY127" i="45"/>
  <c r="CR127" i="45"/>
  <c r="CJ127" i="45"/>
  <c r="CC127" i="45"/>
  <c r="BU127" i="45"/>
  <c r="BN127" i="45"/>
  <c r="BF127" i="45"/>
  <c r="AY127" i="45"/>
  <c r="AQ127" i="45"/>
  <c r="AJ127" i="45"/>
  <c r="AB127" i="45"/>
  <c r="U127" i="45"/>
  <c r="N127" i="45"/>
  <c r="G127" i="45"/>
  <c r="G125" i="45" s="1"/>
  <c r="AIC126" i="45"/>
  <c r="AHV126" i="45"/>
  <c r="AHN126" i="45"/>
  <c r="AHG126" i="45"/>
  <c r="AGY126" i="45"/>
  <c r="AGR126" i="45"/>
  <c r="AGR125" i="45" s="1"/>
  <c r="AGJ126" i="45"/>
  <c r="AGC126" i="45"/>
  <c r="AFU126" i="45"/>
  <c r="AFN126" i="45"/>
  <c r="AFF126" i="45"/>
  <c r="AEY126" i="45"/>
  <c r="AEY125" i="45" s="1"/>
  <c r="AEQ126" i="45"/>
  <c r="AEJ126" i="45"/>
  <c r="AEB126" i="45"/>
  <c r="ADU126" i="45"/>
  <c r="ADM126" i="45"/>
  <c r="ADF126" i="45"/>
  <c r="ACX126" i="45"/>
  <c r="ACQ126" i="45"/>
  <c r="ACI126" i="45"/>
  <c r="ACB126" i="45"/>
  <c r="ABT126" i="45"/>
  <c r="ABM126" i="45"/>
  <c r="ABM125" i="45" s="1"/>
  <c r="ABE126" i="45"/>
  <c r="AAX126" i="45"/>
  <c r="AAP126" i="45"/>
  <c r="AAI126" i="45"/>
  <c r="AAA126" i="45"/>
  <c r="ZT126" i="45"/>
  <c r="ZT125" i="45" s="1"/>
  <c r="ZL126" i="45"/>
  <c r="ZE126" i="45"/>
  <c r="YW126" i="45"/>
  <c r="YP126" i="45"/>
  <c r="YH126" i="45"/>
  <c r="YA126" i="45"/>
  <c r="YA125" i="45" s="1"/>
  <c r="XS126" i="45"/>
  <c r="XL126" i="45"/>
  <c r="XD126" i="45"/>
  <c r="WW126" i="45"/>
  <c r="WO126" i="45"/>
  <c r="WH126" i="45"/>
  <c r="WH125" i="45" s="1"/>
  <c r="VZ126" i="45"/>
  <c r="VS126" i="45"/>
  <c r="VK126" i="45"/>
  <c r="VD126" i="45"/>
  <c r="UV126" i="45"/>
  <c r="UO126" i="45"/>
  <c r="UG126" i="45"/>
  <c r="TZ126" i="45"/>
  <c r="TR126" i="45"/>
  <c r="TK126" i="45"/>
  <c r="TC126" i="45"/>
  <c r="SV126" i="45"/>
  <c r="SN126" i="45"/>
  <c r="SG126" i="45"/>
  <c r="RY126" i="45"/>
  <c r="RR126" i="45"/>
  <c r="RJ126" i="45"/>
  <c r="RC126" i="45"/>
  <c r="QU126" i="45"/>
  <c r="QN126" i="45"/>
  <c r="QF126" i="45"/>
  <c r="PY126" i="45"/>
  <c r="PQ126" i="45"/>
  <c r="PJ126" i="45"/>
  <c r="PJ125" i="45" s="1"/>
  <c r="PB126" i="45"/>
  <c r="OU126" i="45"/>
  <c r="OM126" i="45"/>
  <c r="OF126" i="45"/>
  <c r="NX126" i="45"/>
  <c r="NQ126" i="45"/>
  <c r="NQ125" i="45" s="1"/>
  <c r="NI126" i="45"/>
  <c r="NB126" i="45"/>
  <c r="MT126" i="45"/>
  <c r="MM126" i="45"/>
  <c r="ME126" i="45"/>
  <c r="LX126" i="45"/>
  <c r="LX125" i="45" s="1"/>
  <c r="LP126" i="45"/>
  <c r="LI126" i="45"/>
  <c r="LA126" i="45"/>
  <c r="KT126" i="45"/>
  <c r="KL126" i="45"/>
  <c r="KE126" i="45"/>
  <c r="JW126" i="45"/>
  <c r="JP126" i="45"/>
  <c r="JH126" i="45"/>
  <c r="JA126" i="45"/>
  <c r="IS126" i="45"/>
  <c r="IL126" i="45"/>
  <c r="ID126" i="45"/>
  <c r="HW126" i="45"/>
  <c r="HO126" i="45"/>
  <c r="HH126" i="45"/>
  <c r="GZ126" i="45"/>
  <c r="GS126" i="45"/>
  <c r="GK126" i="45"/>
  <c r="GD126" i="45"/>
  <c r="FV126" i="45"/>
  <c r="FO126" i="45"/>
  <c r="FG126" i="45"/>
  <c r="EZ126" i="45"/>
  <c r="ER126" i="45"/>
  <c r="EK126" i="45"/>
  <c r="EC126" i="45"/>
  <c r="DV126" i="45"/>
  <c r="DN126" i="45"/>
  <c r="DG126" i="45"/>
  <c r="DG125" i="45" s="1"/>
  <c r="CY126" i="45"/>
  <c r="CR126" i="45"/>
  <c r="CJ126" i="45"/>
  <c r="CC126" i="45"/>
  <c r="BU126" i="45"/>
  <c r="BN126" i="45"/>
  <c r="BN125" i="45" s="1"/>
  <c r="BF126" i="45"/>
  <c r="AY126" i="45"/>
  <c r="AQ126" i="45"/>
  <c r="AJ126" i="45"/>
  <c r="AB126" i="45"/>
  <c r="U126" i="45"/>
  <c r="U125" i="45" s="1"/>
  <c r="N126" i="45"/>
  <c r="G126" i="45"/>
  <c r="AIE125" i="45"/>
  <c r="AID125" i="45"/>
  <c r="AIB125" i="45"/>
  <c r="AIA125" i="45"/>
  <c r="AHZ125" i="45"/>
  <c r="AHY125" i="45"/>
  <c r="AHX125" i="45"/>
  <c r="AHW125" i="45"/>
  <c r="AHU125" i="45"/>
  <c r="AHT125" i="45"/>
  <c r="AHT120" i="45" s="1"/>
  <c r="AHS125" i="45"/>
  <c r="AHR125" i="45"/>
  <c r="AHP125" i="45"/>
  <c r="AHO125" i="45"/>
  <c r="AHM125" i="45"/>
  <c r="AHL125" i="45"/>
  <c r="AHK125" i="45"/>
  <c r="AHJ125" i="45"/>
  <c r="AHI125" i="45"/>
  <c r="AHH125" i="45"/>
  <c r="AHF125" i="45"/>
  <c r="AHE125" i="45"/>
  <c r="AHD125" i="45"/>
  <c r="AHC125" i="45"/>
  <c r="AHA125" i="45"/>
  <c r="AGZ125" i="45"/>
  <c r="AGX125" i="45"/>
  <c r="AGW125" i="45"/>
  <c r="AGV125" i="45"/>
  <c r="AGU125" i="45"/>
  <c r="AGT125" i="45"/>
  <c r="AGS125" i="45"/>
  <c r="AGQ125" i="45"/>
  <c r="AGP125" i="45"/>
  <c r="AGO125" i="45"/>
  <c r="AGN125" i="45"/>
  <c r="AGL125" i="45"/>
  <c r="AGK125" i="45"/>
  <c r="AGI125" i="45"/>
  <c r="AGH125" i="45"/>
  <c r="AGH120" i="45" s="1"/>
  <c r="AGG125" i="45"/>
  <c r="AGF125" i="45"/>
  <c r="AGE125" i="45"/>
  <c r="AGD125" i="45"/>
  <c r="AGB125" i="45"/>
  <c r="AGA125" i="45"/>
  <c r="AFZ125" i="45"/>
  <c r="AFY125" i="45"/>
  <c r="AFW125" i="45"/>
  <c r="AFV125" i="45"/>
  <c r="AFT125" i="45"/>
  <c r="AFS125" i="45"/>
  <c r="AFR125" i="45"/>
  <c r="AFQ125" i="45"/>
  <c r="AFP125" i="45"/>
  <c r="AFO125" i="45"/>
  <c r="AFM125" i="45"/>
  <c r="AFL125" i="45"/>
  <c r="AFK125" i="45"/>
  <c r="AFJ125" i="45"/>
  <c r="AFH125" i="45"/>
  <c r="AFG125" i="45"/>
  <c r="AFE125" i="45"/>
  <c r="AFD125" i="45"/>
  <c r="AFC125" i="45"/>
  <c r="AFB125" i="45"/>
  <c r="AFA125" i="45"/>
  <c r="AEZ125" i="45"/>
  <c r="AEX125" i="45"/>
  <c r="AEW125" i="45"/>
  <c r="AEW120" i="45" s="1"/>
  <c r="AEV125" i="45"/>
  <c r="AEU125" i="45"/>
  <c r="AES125" i="45"/>
  <c r="AER125" i="45"/>
  <c r="AEP125" i="45"/>
  <c r="AEO125" i="45"/>
  <c r="AEN125" i="45"/>
  <c r="AEM125" i="45"/>
  <c r="AEL125" i="45"/>
  <c r="AEK125" i="45"/>
  <c r="AEI125" i="45"/>
  <c r="AEH125" i="45"/>
  <c r="AEH120" i="45" s="1"/>
  <c r="AEG125" i="45"/>
  <c r="AEF125" i="45"/>
  <c r="AED125" i="45"/>
  <c r="AEC125" i="45"/>
  <c r="AEA125" i="45"/>
  <c r="ADZ125" i="45"/>
  <c r="ADY125" i="45"/>
  <c r="ADX125" i="45"/>
  <c r="ADW125" i="45"/>
  <c r="ADV125" i="45"/>
  <c r="ADT125" i="45"/>
  <c r="ADS125" i="45"/>
  <c r="ADR125" i="45"/>
  <c r="ADQ125" i="45"/>
  <c r="ADO125" i="45"/>
  <c r="ADN125" i="45"/>
  <c r="ADL125" i="45"/>
  <c r="ADK125" i="45"/>
  <c r="ADJ125" i="45"/>
  <c r="ADI125" i="45"/>
  <c r="ADH125" i="45"/>
  <c r="ADG125" i="45"/>
  <c r="ADE125" i="45"/>
  <c r="ADD125" i="45"/>
  <c r="ADC125" i="45"/>
  <c r="ADB125" i="45"/>
  <c r="ACZ125" i="45"/>
  <c r="ACY125" i="45"/>
  <c r="ACW125" i="45"/>
  <c r="ACV125" i="45"/>
  <c r="ACU125" i="45"/>
  <c r="ACT125" i="45"/>
  <c r="ACS125" i="45"/>
  <c r="ACR125" i="45"/>
  <c r="ACP125" i="45"/>
  <c r="ACO125" i="45"/>
  <c r="ACN125" i="45"/>
  <c r="ACM125" i="45"/>
  <c r="ACK125" i="45"/>
  <c r="ACJ125" i="45"/>
  <c r="ACH125" i="45"/>
  <c r="ACG125" i="45"/>
  <c r="ACF125" i="45"/>
  <c r="ACE125" i="45"/>
  <c r="ACD125" i="45"/>
  <c r="ACC125" i="45"/>
  <c r="ACB125" i="45"/>
  <c r="ACA125" i="45"/>
  <c r="ABZ125" i="45"/>
  <c r="ABY125" i="45"/>
  <c r="ABX125" i="45"/>
  <c r="ABV125" i="45"/>
  <c r="ABV120" i="45" s="1"/>
  <c r="ABU125" i="45"/>
  <c r="ABS125" i="45"/>
  <c r="ABR125" i="45"/>
  <c r="ABQ125" i="45"/>
  <c r="ABP125" i="45"/>
  <c r="ABO125" i="45"/>
  <c r="ABO120" i="45" s="1"/>
  <c r="ABN125" i="45"/>
  <c r="ABL125" i="45"/>
  <c r="ABK125" i="45"/>
  <c r="ABJ125" i="45"/>
  <c r="ABI125" i="45"/>
  <c r="ABG125" i="45"/>
  <c r="ABF125" i="45"/>
  <c r="ABD125" i="45"/>
  <c r="ABC125" i="45"/>
  <c r="ABB125" i="45"/>
  <c r="ABA125" i="45"/>
  <c r="AAZ125" i="45"/>
  <c r="AAY125" i="45"/>
  <c r="AAW125" i="45"/>
  <c r="AAV125" i="45"/>
  <c r="AAU125" i="45"/>
  <c r="AAT125" i="45"/>
  <c r="AAR125" i="45"/>
  <c r="AAQ125" i="45"/>
  <c r="AAO125" i="45"/>
  <c r="AAN125" i="45"/>
  <c r="AAM125" i="45"/>
  <c r="AAL125" i="45"/>
  <c r="AAK125" i="45"/>
  <c r="AAJ125" i="45"/>
  <c r="AAH125" i="45"/>
  <c r="AAG125" i="45"/>
  <c r="AAF125" i="45"/>
  <c r="AAE125" i="45"/>
  <c r="AAC125" i="45"/>
  <c r="AAB125" i="45"/>
  <c r="ZZ125" i="45"/>
  <c r="ZY125" i="45"/>
  <c r="ZX125" i="45"/>
  <c r="ZW125" i="45"/>
  <c r="ZV125" i="45"/>
  <c r="ZU125" i="45"/>
  <c r="ZS125" i="45"/>
  <c r="ZR125" i="45"/>
  <c r="ZQ125" i="45"/>
  <c r="ZP125" i="45"/>
  <c r="ZN125" i="45"/>
  <c r="ZM125" i="45"/>
  <c r="ZK125" i="45"/>
  <c r="ZJ125" i="45"/>
  <c r="ZI125" i="45"/>
  <c r="ZH125" i="45"/>
  <c r="ZH120" i="45" s="1"/>
  <c r="ZG125" i="45"/>
  <c r="ZF125" i="45"/>
  <c r="ZD125" i="45"/>
  <c r="ZC125" i="45"/>
  <c r="ZB125" i="45"/>
  <c r="ZA125" i="45"/>
  <c r="YY125" i="45"/>
  <c r="YX125" i="45"/>
  <c r="YV125" i="45"/>
  <c r="YU125" i="45"/>
  <c r="YT125" i="45"/>
  <c r="YS125" i="45"/>
  <c r="YR125" i="45"/>
  <c r="YQ125" i="45"/>
  <c r="YO125" i="45"/>
  <c r="YN125" i="45"/>
  <c r="YM125" i="45"/>
  <c r="YL125" i="45"/>
  <c r="YJ125" i="45"/>
  <c r="YI125" i="45"/>
  <c r="YG125" i="45"/>
  <c r="YF125" i="45"/>
  <c r="YE125" i="45"/>
  <c r="YD125" i="45"/>
  <c r="YC125" i="45"/>
  <c r="YB125" i="45"/>
  <c r="XZ125" i="45"/>
  <c r="XY125" i="45"/>
  <c r="XX125" i="45"/>
  <c r="XW125" i="45"/>
  <c r="XU125" i="45"/>
  <c r="XT125" i="45"/>
  <c r="XR125" i="45"/>
  <c r="XQ125" i="45"/>
  <c r="XP125" i="45"/>
  <c r="XO125" i="45"/>
  <c r="XN125" i="45"/>
  <c r="XM125" i="45"/>
  <c r="XK125" i="45"/>
  <c r="XJ125" i="45"/>
  <c r="XI125" i="45"/>
  <c r="XH125" i="45"/>
  <c r="XF125" i="45"/>
  <c r="XE125" i="45"/>
  <c r="XC125" i="45"/>
  <c r="XB125" i="45"/>
  <c r="XA125" i="45"/>
  <c r="WZ125" i="45"/>
  <c r="WZ120" i="45" s="1"/>
  <c r="WY125" i="45"/>
  <c r="WX125" i="45"/>
  <c r="WV125" i="45"/>
  <c r="WU125" i="45"/>
  <c r="WT125" i="45"/>
  <c r="WS125" i="45"/>
  <c r="WS120" i="45" s="1"/>
  <c r="WQ125" i="45"/>
  <c r="WP125" i="45"/>
  <c r="WN125" i="45"/>
  <c r="WM125" i="45"/>
  <c r="WL125" i="45"/>
  <c r="WK125" i="45"/>
  <c r="WK120" i="45" s="1"/>
  <c r="WJ125" i="45"/>
  <c r="WI125" i="45"/>
  <c r="WG125" i="45"/>
  <c r="WF125" i="45"/>
  <c r="WE125" i="45"/>
  <c r="WD125" i="45"/>
  <c r="WB125" i="45"/>
  <c r="WA125" i="45"/>
  <c r="VY125" i="45"/>
  <c r="VX125" i="45"/>
  <c r="VW125" i="45"/>
  <c r="VV125" i="45"/>
  <c r="VU125" i="45"/>
  <c r="VT125" i="45"/>
  <c r="VR125" i="45"/>
  <c r="VQ125" i="45"/>
  <c r="VP125" i="45"/>
  <c r="VP120" i="45" s="1"/>
  <c r="VO125" i="45"/>
  <c r="VM125" i="45"/>
  <c r="VL125" i="45"/>
  <c r="VJ125" i="45"/>
  <c r="VI125" i="45"/>
  <c r="VH125" i="45"/>
  <c r="VH120" i="45" s="1"/>
  <c r="VG125" i="45"/>
  <c r="VF125" i="45"/>
  <c r="VE125" i="45"/>
  <c r="VC125" i="45"/>
  <c r="VB125" i="45"/>
  <c r="VA125" i="45"/>
  <c r="UZ125" i="45"/>
  <c r="UX125" i="45"/>
  <c r="UW125" i="45"/>
  <c r="UU125" i="45"/>
  <c r="UT125" i="45"/>
  <c r="US125" i="45"/>
  <c r="UR125" i="45"/>
  <c r="UQ125" i="45"/>
  <c r="UP125" i="45"/>
  <c r="UN125" i="45"/>
  <c r="UM125" i="45"/>
  <c r="UL125" i="45"/>
  <c r="UK125" i="45"/>
  <c r="UI125" i="45"/>
  <c r="UH125" i="45"/>
  <c r="UF125" i="45"/>
  <c r="UE125" i="45"/>
  <c r="UD125" i="45"/>
  <c r="UC125" i="45"/>
  <c r="UB125" i="45"/>
  <c r="UA125" i="45"/>
  <c r="TY125" i="45"/>
  <c r="TX125" i="45"/>
  <c r="TW125" i="45"/>
  <c r="TV125" i="45"/>
  <c r="TT125" i="45"/>
  <c r="TS125" i="45"/>
  <c r="TQ125" i="45"/>
  <c r="TP125" i="45"/>
  <c r="TO125" i="45"/>
  <c r="TN125" i="45"/>
  <c r="TM125" i="45"/>
  <c r="TL125" i="45"/>
  <c r="TJ125" i="45"/>
  <c r="TI125" i="45"/>
  <c r="TH125" i="45"/>
  <c r="TG125" i="45"/>
  <c r="TE125" i="45"/>
  <c r="TD125" i="45"/>
  <c r="TB125" i="45"/>
  <c r="TA125" i="45"/>
  <c r="SZ125" i="45"/>
  <c r="SY125" i="45"/>
  <c r="SX125" i="45"/>
  <c r="SW125" i="45"/>
  <c r="SU125" i="45"/>
  <c r="ST125" i="45"/>
  <c r="SS125" i="45"/>
  <c r="SR125" i="45"/>
  <c r="SP125" i="45"/>
  <c r="SO125" i="45"/>
  <c r="SM125" i="45"/>
  <c r="SL125" i="45"/>
  <c r="SK125" i="45"/>
  <c r="SJ125" i="45"/>
  <c r="SI125" i="45"/>
  <c r="SH125" i="45"/>
  <c r="SF125" i="45"/>
  <c r="SE125" i="45"/>
  <c r="SD125" i="45"/>
  <c r="SC125" i="45"/>
  <c r="SA125" i="45"/>
  <c r="RZ125" i="45"/>
  <c r="RX125" i="45"/>
  <c r="RW125" i="45"/>
  <c r="RV125" i="45"/>
  <c r="RU125" i="45"/>
  <c r="RT125" i="45"/>
  <c r="RS125" i="45"/>
  <c r="RQ125" i="45"/>
  <c r="RP125" i="45"/>
  <c r="RO125" i="45"/>
  <c r="RN125" i="45"/>
  <c r="RL125" i="45"/>
  <c r="RK125" i="45"/>
  <c r="RI125" i="45"/>
  <c r="RH125" i="45"/>
  <c r="RG125" i="45"/>
  <c r="RF125" i="45"/>
  <c r="RE125" i="45"/>
  <c r="RD125" i="45"/>
  <c r="RB125" i="45"/>
  <c r="RA125" i="45"/>
  <c r="QZ125" i="45"/>
  <c r="QY125" i="45"/>
  <c r="QW125" i="45"/>
  <c r="QV125" i="45"/>
  <c r="QT125" i="45"/>
  <c r="QS125" i="45"/>
  <c r="QR125" i="45"/>
  <c r="QQ125" i="45"/>
  <c r="QP125" i="45"/>
  <c r="QO125" i="45"/>
  <c r="QM125" i="45"/>
  <c r="QL125" i="45"/>
  <c r="QK125" i="45"/>
  <c r="QJ125" i="45"/>
  <c r="QH125" i="45"/>
  <c r="QG125" i="45"/>
  <c r="QE125" i="45"/>
  <c r="QD125" i="45"/>
  <c r="QC125" i="45"/>
  <c r="QB125" i="45"/>
  <c r="QA125" i="45"/>
  <c r="PZ125" i="45"/>
  <c r="PX125" i="45"/>
  <c r="PW125" i="45"/>
  <c r="PV125" i="45"/>
  <c r="PU125" i="45"/>
  <c r="PS125" i="45"/>
  <c r="PR125" i="45"/>
  <c r="PP125" i="45"/>
  <c r="PO125" i="45"/>
  <c r="PN125" i="45"/>
  <c r="PM125" i="45"/>
  <c r="PL125" i="45"/>
  <c r="PK125" i="45"/>
  <c r="PI125" i="45"/>
  <c r="PH125" i="45"/>
  <c r="PG125" i="45"/>
  <c r="PF125" i="45"/>
  <c r="PD125" i="45"/>
  <c r="PC125" i="45"/>
  <c r="PA125" i="45"/>
  <c r="OZ125" i="45"/>
  <c r="OY125" i="45"/>
  <c r="OX125" i="45"/>
  <c r="OW125" i="45"/>
  <c r="OV125" i="45"/>
  <c r="OT125" i="45"/>
  <c r="OS125" i="45"/>
  <c r="OR125" i="45"/>
  <c r="OQ125" i="45"/>
  <c r="OO125" i="45"/>
  <c r="ON125" i="45"/>
  <c r="OL125" i="45"/>
  <c r="OK125" i="45"/>
  <c r="OJ125" i="45"/>
  <c r="OI125" i="45"/>
  <c r="OH125" i="45"/>
  <c r="OG125" i="45"/>
  <c r="OE125" i="45"/>
  <c r="OD125" i="45"/>
  <c r="OC125" i="45"/>
  <c r="OB125" i="45"/>
  <c r="NZ125" i="45"/>
  <c r="NY125" i="45"/>
  <c r="NW125" i="45"/>
  <c r="NV125" i="45"/>
  <c r="NU125" i="45"/>
  <c r="NT125" i="45"/>
  <c r="NS125" i="45"/>
  <c r="NR125" i="45"/>
  <c r="NP125" i="45"/>
  <c r="NO125" i="45"/>
  <c r="NN125" i="45"/>
  <c r="NM125" i="45"/>
  <c r="NK125" i="45"/>
  <c r="NJ125" i="45"/>
  <c r="NH125" i="45"/>
  <c r="NG125" i="45"/>
  <c r="NF125" i="45"/>
  <c r="NE125" i="45"/>
  <c r="ND125" i="45"/>
  <c r="NC125" i="45"/>
  <c r="NA125" i="45"/>
  <c r="MZ125" i="45"/>
  <c r="MY125" i="45"/>
  <c r="MX125" i="45"/>
  <c r="MV125" i="45"/>
  <c r="MU125" i="45"/>
  <c r="MS125" i="45"/>
  <c r="MR125" i="45"/>
  <c r="MQ125" i="45"/>
  <c r="MP125" i="45"/>
  <c r="MO125" i="45"/>
  <c r="MN125" i="45"/>
  <c r="ML125" i="45"/>
  <c r="MK125" i="45"/>
  <c r="MJ125" i="45"/>
  <c r="MI125" i="45"/>
  <c r="MG125" i="45"/>
  <c r="MF125" i="45"/>
  <c r="MD125" i="45"/>
  <c r="MC125" i="45"/>
  <c r="MB125" i="45"/>
  <c r="MA125" i="45"/>
  <c r="LZ125" i="45"/>
  <c r="LY125" i="45"/>
  <c r="LW125" i="45"/>
  <c r="LV125" i="45"/>
  <c r="LU125" i="45"/>
  <c r="LT125" i="45"/>
  <c r="LR125" i="45"/>
  <c r="LQ125" i="45"/>
  <c r="LO125" i="45"/>
  <c r="LN125" i="45"/>
  <c r="LM125" i="45"/>
  <c r="LL125" i="45"/>
  <c r="LK125" i="45"/>
  <c r="LJ125" i="45"/>
  <c r="LH125" i="45"/>
  <c r="LG125" i="45"/>
  <c r="LF125" i="45"/>
  <c r="LE125" i="45"/>
  <c r="LC125" i="45"/>
  <c r="LB125" i="45"/>
  <c r="KZ125" i="45"/>
  <c r="KY125" i="45"/>
  <c r="KX125" i="45"/>
  <c r="KX120" i="45" s="1"/>
  <c r="KW125" i="45"/>
  <c r="KV125" i="45"/>
  <c r="KU125" i="45"/>
  <c r="KS125" i="45"/>
  <c r="KR125" i="45"/>
  <c r="KR120" i="45" s="1"/>
  <c r="KQ125" i="45"/>
  <c r="KP125" i="45"/>
  <c r="KN125" i="45"/>
  <c r="KM125" i="45"/>
  <c r="KK125" i="45"/>
  <c r="KJ125" i="45"/>
  <c r="KI125" i="45"/>
  <c r="KH125" i="45"/>
  <c r="KG125" i="45"/>
  <c r="KF125" i="45"/>
  <c r="KD125" i="45"/>
  <c r="KC125" i="45"/>
  <c r="KB125" i="45"/>
  <c r="KA125" i="45"/>
  <c r="JY125" i="45"/>
  <c r="JX125" i="45"/>
  <c r="JV125" i="45"/>
  <c r="JU125" i="45"/>
  <c r="JT125" i="45"/>
  <c r="JS125" i="45"/>
  <c r="JR125" i="45"/>
  <c r="JQ125" i="45"/>
  <c r="JO125" i="45"/>
  <c r="JN125" i="45"/>
  <c r="JM125" i="45"/>
  <c r="JM120" i="45" s="1"/>
  <c r="JL125" i="45"/>
  <c r="JJ125" i="45"/>
  <c r="JI125" i="45"/>
  <c r="JG125" i="45"/>
  <c r="JF125" i="45"/>
  <c r="JE125" i="45"/>
  <c r="JD125" i="45"/>
  <c r="JC125" i="45"/>
  <c r="JB125" i="45"/>
  <c r="IZ125" i="45"/>
  <c r="IY125" i="45"/>
  <c r="IX125" i="45"/>
  <c r="IW125" i="45"/>
  <c r="IU125" i="45"/>
  <c r="IT125" i="45"/>
  <c r="IR125" i="45"/>
  <c r="IQ125" i="45"/>
  <c r="IP125" i="45"/>
  <c r="IO125" i="45"/>
  <c r="IN125" i="45"/>
  <c r="IM125" i="45"/>
  <c r="IK125" i="45"/>
  <c r="IJ125" i="45"/>
  <c r="II125" i="45"/>
  <c r="IH125" i="45"/>
  <c r="IF125" i="45"/>
  <c r="IE125" i="45"/>
  <c r="IC125" i="45"/>
  <c r="IB125" i="45"/>
  <c r="IA125" i="45"/>
  <c r="HZ125" i="45"/>
  <c r="HY125" i="45"/>
  <c r="HX125" i="45"/>
  <c r="HV125" i="45"/>
  <c r="HU125" i="45"/>
  <c r="HU120" i="45" s="1"/>
  <c r="HT125" i="45"/>
  <c r="HS125" i="45"/>
  <c r="HQ125" i="45"/>
  <c r="HP125" i="45"/>
  <c r="HN125" i="45"/>
  <c r="HN120" i="45" s="1"/>
  <c r="HM125" i="45"/>
  <c r="HM120" i="45" s="1"/>
  <c r="HL125" i="45"/>
  <c r="HK125" i="45"/>
  <c r="HJ125" i="45"/>
  <c r="HI125" i="45"/>
  <c r="HG125" i="45"/>
  <c r="HF125" i="45"/>
  <c r="HF120" i="45" s="1"/>
  <c r="HE125" i="45"/>
  <c r="HD125" i="45"/>
  <c r="HB125" i="45"/>
  <c r="HA125" i="45"/>
  <c r="GY125" i="45"/>
  <c r="GX125" i="45"/>
  <c r="GX120" i="45" s="1"/>
  <c r="GW125" i="45"/>
  <c r="GV125" i="45"/>
  <c r="GU125" i="45"/>
  <c r="GT125" i="45"/>
  <c r="GR125" i="45"/>
  <c r="GQ125" i="45"/>
  <c r="GP125" i="45"/>
  <c r="GP120" i="45" s="1"/>
  <c r="GO125" i="45"/>
  <c r="GM125" i="45"/>
  <c r="GL125" i="45"/>
  <c r="GK125" i="45"/>
  <c r="GJ125" i="45"/>
  <c r="GI125" i="45"/>
  <c r="GH125" i="45"/>
  <c r="GG125" i="45"/>
  <c r="GF125" i="45"/>
  <c r="GE125" i="45"/>
  <c r="GC125" i="45"/>
  <c r="GC120" i="45" s="1"/>
  <c r="GB125" i="45"/>
  <c r="GA125" i="45"/>
  <c r="FZ125" i="45"/>
  <c r="FX125" i="45"/>
  <c r="FW125" i="45"/>
  <c r="FW120" i="45" s="1"/>
  <c r="FU125" i="45"/>
  <c r="FT125" i="45"/>
  <c r="FS125" i="45"/>
  <c r="FR125" i="45"/>
  <c r="FQ125" i="45"/>
  <c r="FP125" i="45"/>
  <c r="FO125" i="45"/>
  <c r="FN125" i="45"/>
  <c r="FM125" i="45"/>
  <c r="FL125" i="45"/>
  <c r="FK125" i="45"/>
  <c r="FI125" i="45"/>
  <c r="FH125" i="45"/>
  <c r="FF125" i="45"/>
  <c r="FE125" i="45"/>
  <c r="FD125" i="45"/>
  <c r="FC125" i="45"/>
  <c r="FB125" i="45"/>
  <c r="FA125" i="45"/>
  <c r="EY125" i="45"/>
  <c r="EX125" i="45"/>
  <c r="EW125" i="45"/>
  <c r="EV125" i="45"/>
  <c r="ET125" i="45"/>
  <c r="ES125" i="45"/>
  <c r="ES120" i="45" s="1"/>
  <c r="EQ125" i="45"/>
  <c r="EP125" i="45"/>
  <c r="EO125" i="45"/>
  <c r="EN125" i="45"/>
  <c r="EM125" i="45"/>
  <c r="EL125" i="45"/>
  <c r="EJ125" i="45"/>
  <c r="EI125" i="45"/>
  <c r="EH125" i="45"/>
  <c r="EG125" i="45"/>
  <c r="EE125" i="45"/>
  <c r="ED125" i="45"/>
  <c r="EB125" i="45"/>
  <c r="EA125" i="45"/>
  <c r="DZ125" i="45"/>
  <c r="DY125" i="45"/>
  <c r="DX125" i="45"/>
  <c r="DW125" i="45"/>
  <c r="DU125" i="45"/>
  <c r="DT125" i="45"/>
  <c r="DS125" i="45"/>
  <c r="DR125" i="45"/>
  <c r="DP125" i="45"/>
  <c r="DO125" i="45"/>
  <c r="DM125" i="45"/>
  <c r="DL125" i="45"/>
  <c r="DK125" i="45"/>
  <c r="DJ125" i="45"/>
  <c r="DJ120" i="45" s="1"/>
  <c r="DI125" i="45"/>
  <c r="DI120" i="45" s="1"/>
  <c r="DH125" i="45"/>
  <c r="DF125" i="45"/>
  <c r="DE125" i="45"/>
  <c r="DD125" i="45"/>
  <c r="DC125" i="45"/>
  <c r="DA125" i="45"/>
  <c r="CZ125" i="45"/>
  <c r="CX125" i="45"/>
  <c r="CW125" i="45"/>
  <c r="CV125" i="45"/>
  <c r="CU125" i="45"/>
  <c r="CT125" i="45"/>
  <c r="CT120" i="45" s="1"/>
  <c r="CS125" i="45"/>
  <c r="CQ125" i="45"/>
  <c r="CP125" i="45"/>
  <c r="CO125" i="45"/>
  <c r="CN125" i="45"/>
  <c r="CL125" i="45"/>
  <c r="CL120" i="45" s="1"/>
  <c r="CK125" i="45"/>
  <c r="CI125" i="45"/>
  <c r="CH125" i="45"/>
  <c r="CG125" i="45"/>
  <c r="CF125" i="45"/>
  <c r="CE125" i="45"/>
  <c r="CE120" i="45" s="1"/>
  <c r="CD125" i="45"/>
  <c r="CB125" i="45"/>
  <c r="CA125" i="45"/>
  <c r="BZ125" i="45"/>
  <c r="BY125" i="45"/>
  <c r="BW125" i="45"/>
  <c r="BV125" i="45"/>
  <c r="BT125" i="45"/>
  <c r="BS125" i="45"/>
  <c r="BR125" i="45"/>
  <c r="BR120" i="45" s="1"/>
  <c r="BQ125" i="45"/>
  <c r="BP125" i="45"/>
  <c r="BO125" i="45"/>
  <c r="BM125" i="45"/>
  <c r="BL125" i="45"/>
  <c r="BK125" i="45"/>
  <c r="BJ125" i="45"/>
  <c r="BH125" i="45"/>
  <c r="BG125" i="45"/>
  <c r="BE125" i="45"/>
  <c r="BD125" i="45"/>
  <c r="BC125" i="45"/>
  <c r="BB125" i="45"/>
  <c r="BA125" i="45"/>
  <c r="AZ125" i="45"/>
  <c r="AX125" i="45"/>
  <c r="AW125" i="45"/>
  <c r="AV125" i="45"/>
  <c r="AU125" i="45"/>
  <c r="AS125" i="45"/>
  <c r="AR125" i="45"/>
  <c r="AP125" i="45"/>
  <c r="AO125" i="45"/>
  <c r="AN125" i="45"/>
  <c r="AM125" i="45"/>
  <c r="AL125" i="45"/>
  <c r="AK125" i="45"/>
  <c r="AI125" i="45"/>
  <c r="AH125" i="45"/>
  <c r="AG125" i="45"/>
  <c r="AF125" i="45"/>
  <c r="AD125" i="45"/>
  <c r="AC125" i="45"/>
  <c r="AA125" i="45"/>
  <c r="Z125" i="45"/>
  <c r="Y125" i="45"/>
  <c r="Y120" i="45" s="1"/>
  <c r="X125" i="45"/>
  <c r="W125" i="45"/>
  <c r="V125" i="45"/>
  <c r="T125" i="45"/>
  <c r="S125" i="45"/>
  <c r="R125" i="45"/>
  <c r="R120" i="45" s="1"/>
  <c r="Q125" i="45"/>
  <c r="P125" i="45"/>
  <c r="O125" i="45"/>
  <c r="M125" i="45"/>
  <c r="L125" i="45"/>
  <c r="K125" i="45"/>
  <c r="J125" i="45"/>
  <c r="I125" i="45"/>
  <c r="H125" i="45"/>
  <c r="F125" i="45"/>
  <c r="E125" i="45"/>
  <c r="E120" i="45" s="1"/>
  <c r="D125" i="45"/>
  <c r="C125" i="45"/>
  <c r="AIC124" i="45"/>
  <c r="AHV124" i="45"/>
  <c r="AHN124" i="45"/>
  <c r="AHG124" i="45"/>
  <c r="AGY124" i="45"/>
  <c r="AGR124" i="45"/>
  <c r="AGJ124" i="45"/>
  <c r="AGC124" i="45"/>
  <c r="AFU124" i="45"/>
  <c r="AFN124" i="45"/>
  <c r="AFF124" i="45"/>
  <c r="AEY124" i="45"/>
  <c r="AEQ124" i="45"/>
  <c r="AEJ124" i="45"/>
  <c r="AEB124" i="45"/>
  <c r="ADU124" i="45"/>
  <c r="ADM124" i="45"/>
  <c r="ADF124" i="45"/>
  <c r="ACX124" i="45"/>
  <c r="ACQ124" i="45"/>
  <c r="ACI124" i="45"/>
  <c r="ACB124" i="45"/>
  <c r="ABT124" i="45"/>
  <c r="ABM124" i="45"/>
  <c r="ABE124" i="45"/>
  <c r="AAX124" i="45"/>
  <c r="AAP124" i="45"/>
  <c r="AAI124" i="45"/>
  <c r="AAA124" i="45"/>
  <c r="ZT124" i="45"/>
  <c r="ZL124" i="45"/>
  <c r="ZE124" i="45"/>
  <c r="YW124" i="45"/>
  <c r="YP124" i="45"/>
  <c r="YH124" i="45"/>
  <c r="YA124" i="45"/>
  <c r="XS124" i="45"/>
  <c r="XL124" i="45"/>
  <c r="XD124" i="45"/>
  <c r="WW124" i="45"/>
  <c r="WO124" i="45"/>
  <c r="WH124" i="45"/>
  <c r="VZ124" i="45"/>
  <c r="VS124" i="45"/>
  <c r="VK124" i="45"/>
  <c r="VD124" i="45"/>
  <c r="UV124" i="45"/>
  <c r="UO124" i="45"/>
  <c r="UG124" i="45"/>
  <c r="TZ124" i="45"/>
  <c r="TR124" i="45"/>
  <c r="TK124" i="45"/>
  <c r="TC124" i="45"/>
  <c r="SV124" i="45"/>
  <c r="SN124" i="45"/>
  <c r="SG124" i="45"/>
  <c r="RY124" i="45"/>
  <c r="RR124" i="45"/>
  <c r="RJ124" i="45"/>
  <c r="RC124" i="45"/>
  <c r="QU124" i="45"/>
  <c r="QN124" i="45"/>
  <c r="QF124" i="45"/>
  <c r="PY124" i="45"/>
  <c r="PQ124" i="45"/>
  <c r="PJ124" i="45"/>
  <c r="PB124" i="45"/>
  <c r="OU124" i="45"/>
  <c r="OM124" i="45"/>
  <c r="OF124" i="45"/>
  <c r="NX124" i="45"/>
  <c r="NQ124" i="45"/>
  <c r="NI124" i="45"/>
  <c r="NB124" i="45"/>
  <c r="MT124" i="45"/>
  <c r="MM124" i="45"/>
  <c r="ME124" i="45"/>
  <c r="LX124" i="45"/>
  <c r="LP124" i="45"/>
  <c r="LI124" i="45"/>
  <c r="LA124" i="45"/>
  <c r="KT124" i="45"/>
  <c r="KL124" i="45"/>
  <c r="KE124" i="45"/>
  <c r="JW124" i="45"/>
  <c r="JP124" i="45"/>
  <c r="JH124" i="45"/>
  <c r="JA124" i="45"/>
  <c r="IS124" i="45"/>
  <c r="IL124" i="45"/>
  <c r="ID124" i="45"/>
  <c r="HW124" i="45"/>
  <c r="HO124" i="45"/>
  <c r="HH124" i="45"/>
  <c r="GZ124" i="45"/>
  <c r="GS124" i="45"/>
  <c r="GK124" i="45"/>
  <c r="GD124" i="45"/>
  <c r="FV124" i="45"/>
  <c r="FO124" i="45"/>
  <c r="FG124" i="45"/>
  <c r="EZ124" i="45"/>
  <c r="ER124" i="45"/>
  <c r="EK124" i="45"/>
  <c r="EC124" i="45"/>
  <c r="DV124" i="45"/>
  <c r="DN124" i="45"/>
  <c r="DG124" i="45"/>
  <c r="CY124" i="45"/>
  <c r="CR124" i="45"/>
  <c r="CJ124" i="45"/>
  <c r="CC124" i="45"/>
  <c r="BU124" i="45"/>
  <c r="BN124" i="45"/>
  <c r="BF124" i="45"/>
  <c r="AY124" i="45"/>
  <c r="AQ124" i="45"/>
  <c r="AJ124" i="45"/>
  <c r="AB124" i="45"/>
  <c r="U124" i="45"/>
  <c r="N124" i="45"/>
  <c r="G124" i="45"/>
  <c r="AIC123" i="45"/>
  <c r="AHV123" i="45"/>
  <c r="AHN123" i="45"/>
  <c r="AHG123" i="45"/>
  <c r="AGY123" i="45"/>
  <c r="AGR123" i="45"/>
  <c r="AGJ123" i="45"/>
  <c r="AGC123" i="45"/>
  <c r="AFU123" i="45"/>
  <c r="AFN123" i="45"/>
  <c r="AFF123" i="45"/>
  <c r="AEY123" i="45"/>
  <c r="AEQ123" i="45"/>
  <c r="AEJ123" i="45"/>
  <c r="AEB123" i="45"/>
  <c r="ADU123" i="45"/>
  <c r="ADM123" i="45"/>
  <c r="ADF123" i="45"/>
  <c r="ACX123" i="45"/>
  <c r="ACQ123" i="45"/>
  <c r="ACI123" i="45"/>
  <c r="ACB123" i="45"/>
  <c r="ABT123" i="45"/>
  <c r="ABM123" i="45"/>
  <c r="ABE123" i="45"/>
  <c r="AAX123" i="45"/>
  <c r="AAP123" i="45"/>
  <c r="AAI123" i="45"/>
  <c r="AAA123" i="45"/>
  <c r="ZT123" i="45"/>
  <c r="ZL123" i="45"/>
  <c r="ZE123" i="45"/>
  <c r="YW123" i="45"/>
  <c r="YP123" i="45"/>
  <c r="YH123" i="45"/>
  <c r="YA123" i="45"/>
  <c r="XS123" i="45"/>
  <c r="XL123" i="45"/>
  <c r="XD123" i="45"/>
  <c r="WW123" i="45"/>
  <c r="WO123" i="45"/>
  <c r="WH123" i="45"/>
  <c r="VZ123" i="45"/>
  <c r="VS123" i="45"/>
  <c r="VK123" i="45"/>
  <c r="VD123" i="45"/>
  <c r="UV123" i="45"/>
  <c r="UO123" i="45"/>
  <c r="UG123" i="45"/>
  <c r="TZ123" i="45"/>
  <c r="TR123" i="45"/>
  <c r="TK123" i="45"/>
  <c r="TC123" i="45"/>
  <c r="SV123" i="45"/>
  <c r="SN123" i="45"/>
  <c r="SG123" i="45"/>
  <c r="RY123" i="45"/>
  <c r="RR123" i="45"/>
  <c r="RJ123" i="45"/>
  <c r="RC123" i="45"/>
  <c r="QU123" i="45"/>
  <c r="QN123" i="45"/>
  <c r="QF123" i="45"/>
  <c r="PY123" i="45"/>
  <c r="PQ123" i="45"/>
  <c r="PJ123" i="45"/>
  <c r="PB123" i="45"/>
  <c r="OU123" i="45"/>
  <c r="OM123" i="45"/>
  <c r="OF123" i="45"/>
  <c r="NX123" i="45"/>
  <c r="NQ123" i="45"/>
  <c r="NI123" i="45"/>
  <c r="NB123" i="45"/>
  <c r="MT123" i="45"/>
  <c r="MM123" i="45"/>
  <c r="ME123" i="45"/>
  <c r="LX123" i="45"/>
  <c r="LP123" i="45"/>
  <c r="LI123" i="45"/>
  <c r="LA123" i="45"/>
  <c r="KT123" i="45"/>
  <c r="KL123" i="45"/>
  <c r="KE123" i="45"/>
  <c r="JW123" i="45"/>
  <c r="JP123" i="45"/>
  <c r="JH123" i="45"/>
  <c r="JA123" i="45"/>
  <c r="IS123" i="45"/>
  <c r="IL123" i="45"/>
  <c r="ID123" i="45"/>
  <c r="HW123" i="45"/>
  <c r="HO123" i="45"/>
  <c r="HH123" i="45"/>
  <c r="GZ123" i="45"/>
  <c r="GS123" i="45"/>
  <c r="GK123" i="45"/>
  <c r="GD123" i="45"/>
  <c r="FV123" i="45"/>
  <c r="FO123" i="45"/>
  <c r="FG123" i="45"/>
  <c r="EZ123" i="45"/>
  <c r="ER123" i="45"/>
  <c r="EK123" i="45"/>
  <c r="EC123" i="45"/>
  <c r="DV123" i="45"/>
  <c r="DN123" i="45"/>
  <c r="DG123" i="45"/>
  <c r="CY123" i="45"/>
  <c r="CR123" i="45"/>
  <c r="CJ123" i="45"/>
  <c r="CC123" i="45"/>
  <c r="BU123" i="45"/>
  <c r="BN123" i="45"/>
  <c r="BF123" i="45"/>
  <c r="AY123" i="45"/>
  <c r="AQ123" i="45"/>
  <c r="AJ123" i="45"/>
  <c r="AB123" i="45"/>
  <c r="U123" i="45"/>
  <c r="N123" i="45"/>
  <c r="N121" i="45" s="1"/>
  <c r="G123" i="45"/>
  <c r="AIC122" i="45"/>
  <c r="AHV122" i="45"/>
  <c r="AHN122" i="45"/>
  <c r="AHG122" i="45"/>
  <c r="AGY122" i="45"/>
  <c r="AGR122" i="45"/>
  <c r="AGJ122" i="45"/>
  <c r="AGC122" i="45"/>
  <c r="AFU122" i="45"/>
  <c r="AFN122" i="45"/>
  <c r="AFF122" i="45"/>
  <c r="AEY122" i="45"/>
  <c r="AEQ122" i="45"/>
  <c r="AEJ122" i="45"/>
  <c r="AEB122" i="45"/>
  <c r="ADU122" i="45"/>
  <c r="ADM122" i="45"/>
  <c r="ADF122" i="45"/>
  <c r="ACX122" i="45"/>
  <c r="ACQ122" i="45"/>
  <c r="ACI122" i="45"/>
  <c r="ACB122" i="45"/>
  <c r="ABT122" i="45"/>
  <c r="ABM122" i="45"/>
  <c r="ABE122" i="45"/>
  <c r="AAX122" i="45"/>
  <c r="AAP122" i="45"/>
  <c r="AAI122" i="45"/>
  <c r="AAA122" i="45"/>
  <c r="ZT122" i="45"/>
  <c r="ZL122" i="45"/>
  <c r="ZE122" i="45"/>
  <c r="YW122" i="45"/>
  <c r="YP122" i="45"/>
  <c r="YH122" i="45"/>
  <c r="YA122" i="45"/>
  <c r="XS122" i="45"/>
  <c r="XL122" i="45"/>
  <c r="XD122" i="45"/>
  <c r="WW122" i="45"/>
  <c r="WO122" i="45"/>
  <c r="WH122" i="45"/>
  <c r="VZ122" i="45"/>
  <c r="VS122" i="45"/>
  <c r="VK122" i="45"/>
  <c r="VD122" i="45"/>
  <c r="UV122" i="45"/>
  <c r="UO122" i="45"/>
  <c r="UG122" i="45"/>
  <c r="TZ122" i="45"/>
  <c r="TR122" i="45"/>
  <c r="TK122" i="45"/>
  <c r="TC122" i="45"/>
  <c r="SV122" i="45"/>
  <c r="SN122" i="45"/>
  <c r="SG122" i="45"/>
  <c r="RY122" i="45"/>
  <c r="RR122" i="45"/>
  <c r="RJ122" i="45"/>
  <c r="RC122" i="45"/>
  <c r="QU122" i="45"/>
  <c r="QN122" i="45"/>
  <c r="QF122" i="45"/>
  <c r="PY122" i="45"/>
  <c r="PQ122" i="45"/>
  <c r="PJ122" i="45"/>
  <c r="PB122" i="45"/>
  <c r="OU122" i="45"/>
  <c r="OM122" i="45"/>
  <c r="OF122" i="45"/>
  <c r="NX122" i="45"/>
  <c r="NQ122" i="45"/>
  <c r="NI122" i="45"/>
  <c r="NB122" i="45"/>
  <c r="MT122" i="45"/>
  <c r="MM122" i="45"/>
  <c r="ME122" i="45"/>
  <c r="LX122" i="45"/>
  <c r="LP122" i="45"/>
  <c r="LI122" i="45"/>
  <c r="LA122" i="45"/>
  <c r="KT122" i="45"/>
  <c r="KL122" i="45"/>
  <c r="KE122" i="45"/>
  <c r="JW122" i="45"/>
  <c r="JP122" i="45"/>
  <c r="JH122" i="45"/>
  <c r="JA122" i="45"/>
  <c r="IS122" i="45"/>
  <c r="IL122" i="45"/>
  <c r="ID122" i="45"/>
  <c r="HW122" i="45"/>
  <c r="HO122" i="45"/>
  <c r="HH122" i="45"/>
  <c r="GZ122" i="45"/>
  <c r="GS122" i="45"/>
  <c r="GK122" i="45"/>
  <c r="GD122" i="45"/>
  <c r="FV122" i="45"/>
  <c r="FO122" i="45"/>
  <c r="FG122" i="45"/>
  <c r="EZ122" i="45"/>
  <c r="ER122" i="45"/>
  <c r="EK122" i="45"/>
  <c r="EC122" i="45"/>
  <c r="DV122" i="45"/>
  <c r="DN122" i="45"/>
  <c r="DG122" i="45"/>
  <c r="CY122" i="45"/>
  <c r="CR122" i="45"/>
  <c r="CJ122" i="45"/>
  <c r="CC122" i="45"/>
  <c r="BU122" i="45"/>
  <c r="BN122" i="45"/>
  <c r="BF122" i="45"/>
  <c r="AY122" i="45"/>
  <c r="AQ122" i="45"/>
  <c r="AJ122" i="45"/>
  <c r="AB122" i="45"/>
  <c r="U122" i="45"/>
  <c r="N122" i="45"/>
  <c r="G122" i="45"/>
  <c r="AIE121" i="45"/>
  <c r="AIE120" i="45" s="1"/>
  <c r="AID121" i="45"/>
  <c r="AIB121" i="45"/>
  <c r="AIA121" i="45"/>
  <c r="AHZ121" i="45"/>
  <c r="AHY121" i="45"/>
  <c r="AHX121" i="45"/>
  <c r="AHX120" i="45" s="1"/>
  <c r="AHW121" i="45"/>
  <c r="AHU121" i="45"/>
  <c r="AHU120" i="45" s="1"/>
  <c r="AHT121" i="45"/>
  <c r="AHS121" i="45"/>
  <c r="AHR121" i="45"/>
  <c r="AHP121" i="45"/>
  <c r="AHP120" i="45" s="1"/>
  <c r="AHO121" i="45"/>
  <c r="AHM121" i="45"/>
  <c r="AHL121" i="45"/>
  <c r="AHK121" i="45"/>
  <c r="AHJ121" i="45"/>
  <c r="AHI121" i="45"/>
  <c r="AHI120" i="45" s="1"/>
  <c r="AHH121" i="45"/>
  <c r="AHH120" i="45" s="1"/>
  <c r="AHF121" i="45"/>
  <c r="AHE121" i="45"/>
  <c r="AHD121" i="45"/>
  <c r="AHC121" i="45"/>
  <c r="AHA121" i="45"/>
  <c r="AGZ121" i="45"/>
  <c r="AGX121" i="45"/>
  <c r="AGW121" i="45"/>
  <c r="AGV121" i="45"/>
  <c r="AGU121" i="45"/>
  <c r="AGT121" i="45"/>
  <c r="AGS121" i="45"/>
  <c r="AGQ121" i="45"/>
  <c r="AGP121" i="45"/>
  <c r="AGO121" i="45"/>
  <c r="AGN121" i="45"/>
  <c r="AGL121" i="45"/>
  <c r="AGL120" i="45" s="1"/>
  <c r="AGK121" i="45"/>
  <c r="AGK120" i="45" s="1"/>
  <c r="AGI121" i="45"/>
  <c r="AGH121" i="45"/>
  <c r="AGG121" i="45"/>
  <c r="AGF121" i="45"/>
  <c r="AGE121" i="45"/>
  <c r="AGE120" i="45" s="1"/>
  <c r="AGD121" i="45"/>
  <c r="AGB121" i="45"/>
  <c r="AGA121" i="45"/>
  <c r="AFZ121" i="45"/>
  <c r="AFY121" i="45"/>
  <c r="AFW121" i="45"/>
  <c r="AFV121" i="45"/>
  <c r="AFT121" i="45"/>
  <c r="AFS121" i="45"/>
  <c r="AFR121" i="45"/>
  <c r="AFQ121" i="45"/>
  <c r="AFP121" i="45"/>
  <c r="AFO121" i="45"/>
  <c r="AFO120" i="45" s="1"/>
  <c r="AFM121" i="45"/>
  <c r="AFL121" i="45"/>
  <c r="AFK121" i="45"/>
  <c r="AFJ121" i="45"/>
  <c r="AFH121" i="45"/>
  <c r="AFG121" i="45"/>
  <c r="AFE121" i="45"/>
  <c r="AFE120" i="45" s="1"/>
  <c r="AFD121" i="45"/>
  <c r="AFC121" i="45"/>
  <c r="AFB121" i="45"/>
  <c r="AFA121" i="45"/>
  <c r="AEZ121" i="45"/>
  <c r="AEZ120" i="45" s="1"/>
  <c r="AEX121" i="45"/>
  <c r="AEX120" i="45" s="1"/>
  <c r="AEW121" i="45"/>
  <c r="AEV121" i="45"/>
  <c r="AEU121" i="45"/>
  <c r="AES121" i="45"/>
  <c r="AER121" i="45"/>
  <c r="AER120" i="45" s="1"/>
  <c r="AEP121" i="45"/>
  <c r="AEO121" i="45"/>
  <c r="AEN121" i="45"/>
  <c r="AEM121" i="45"/>
  <c r="AEL121" i="45"/>
  <c r="AEL120" i="45" s="1"/>
  <c r="AEK121" i="45"/>
  <c r="AEK120" i="45" s="1"/>
  <c r="AEI121" i="45"/>
  <c r="AEH121" i="45"/>
  <c r="AEG121" i="45"/>
  <c r="AEF121" i="45"/>
  <c r="AED121" i="45"/>
  <c r="AED120" i="45" s="1"/>
  <c r="AEC121" i="45"/>
  <c r="AEC120" i="45" s="1"/>
  <c r="AEA121" i="45"/>
  <c r="AEA120" i="45" s="1"/>
  <c r="ADZ121" i="45"/>
  <c r="ADY121" i="45"/>
  <c r="ADX121" i="45"/>
  <c r="ADW121" i="45"/>
  <c r="ADW120" i="45" s="1"/>
  <c r="ADV121" i="45"/>
  <c r="ADT121" i="45"/>
  <c r="ADS121" i="45"/>
  <c r="ADS120" i="45" s="1"/>
  <c r="ADR121" i="45"/>
  <c r="ADQ121" i="45"/>
  <c r="ADO121" i="45"/>
  <c r="ADN121" i="45"/>
  <c r="ADL121" i="45"/>
  <c r="ADK121" i="45"/>
  <c r="ADK120" i="45" s="1"/>
  <c r="ADJ121" i="45"/>
  <c r="ADI121" i="45"/>
  <c r="ADH121" i="45"/>
  <c r="ADH120" i="45" s="1"/>
  <c r="ADG121" i="45"/>
  <c r="ADE121" i="45"/>
  <c r="ADD121" i="45"/>
  <c r="ADD120" i="45" s="1"/>
  <c r="ADC121" i="45"/>
  <c r="ADB121" i="45"/>
  <c r="ACZ121" i="45"/>
  <c r="ACY121" i="45"/>
  <c r="ACW121" i="45"/>
  <c r="ACV121" i="45"/>
  <c r="ACU121" i="45"/>
  <c r="ACT121" i="45"/>
  <c r="ACT120" i="45" s="1"/>
  <c r="ACS121" i="45"/>
  <c r="ACR121" i="45"/>
  <c r="ACP121" i="45"/>
  <c r="ACO121" i="45"/>
  <c r="ACN121" i="45"/>
  <c r="ACM121" i="45"/>
  <c r="ACK121" i="45"/>
  <c r="ACK120" i="45" s="1"/>
  <c r="ACJ121" i="45"/>
  <c r="ACH121" i="45"/>
  <c r="ACG121" i="45"/>
  <c r="ACF121" i="45"/>
  <c r="ACE121" i="45"/>
  <c r="ACE120" i="45" s="1"/>
  <c r="ACD121" i="45"/>
  <c r="ACC121" i="45"/>
  <c r="ACA121" i="45"/>
  <c r="ACA120" i="45" s="1"/>
  <c r="ABZ121" i="45"/>
  <c r="ABY121" i="45"/>
  <c r="ABX121" i="45"/>
  <c r="ABV121" i="45"/>
  <c r="ABU121" i="45"/>
  <c r="ABS121" i="45"/>
  <c r="ABR121" i="45"/>
  <c r="ABQ121" i="45"/>
  <c r="ABP121" i="45"/>
  <c r="ABO121" i="45"/>
  <c r="ABN121" i="45"/>
  <c r="ABL121" i="45"/>
  <c r="ABK121" i="45"/>
  <c r="ABJ121" i="45"/>
  <c r="ABI121" i="45"/>
  <c r="ABI120" i="45" s="1"/>
  <c r="ABG121" i="45"/>
  <c r="ABF121" i="45"/>
  <c r="ABD121" i="45"/>
  <c r="ABC121" i="45"/>
  <c r="ABB121" i="45"/>
  <c r="ABA121" i="45"/>
  <c r="ABA120" i="45" s="1"/>
  <c r="AAZ121" i="45"/>
  <c r="AAY121" i="45"/>
  <c r="AAY120" i="45" s="1"/>
  <c r="AAW121" i="45"/>
  <c r="AAV121" i="45"/>
  <c r="AAU121" i="45"/>
  <c r="AAT121" i="45"/>
  <c r="AAT120" i="45" s="1"/>
  <c r="AAR121" i="45"/>
  <c r="AAQ121" i="45"/>
  <c r="AAQ120" i="45" s="1"/>
  <c r="AAO121" i="45"/>
  <c r="AAN121" i="45"/>
  <c r="AAM121" i="45"/>
  <c r="AAL121" i="45"/>
  <c r="AAK121" i="45"/>
  <c r="AAJ121" i="45"/>
  <c r="AAH121" i="45"/>
  <c r="AAH120" i="45" s="1"/>
  <c r="AAG121" i="45"/>
  <c r="AAF121" i="45"/>
  <c r="AAE121" i="45"/>
  <c r="AAC121" i="45"/>
  <c r="AAB121" i="45"/>
  <c r="ZZ121" i="45"/>
  <c r="ZZ120" i="45" s="1"/>
  <c r="ZY121" i="45"/>
  <c r="ZX121" i="45"/>
  <c r="ZW121" i="45"/>
  <c r="ZV121" i="45"/>
  <c r="ZU121" i="45"/>
  <c r="ZS121" i="45"/>
  <c r="ZR121" i="45"/>
  <c r="ZQ121" i="45"/>
  <c r="ZP121" i="45"/>
  <c r="ZN121" i="45"/>
  <c r="ZM121" i="45"/>
  <c r="ZK121" i="45"/>
  <c r="ZK120" i="45" s="1"/>
  <c r="ZJ121" i="45"/>
  <c r="ZI121" i="45"/>
  <c r="ZH121" i="45"/>
  <c r="ZG121" i="45"/>
  <c r="ZF121" i="45"/>
  <c r="ZD121" i="45"/>
  <c r="ZD120" i="45" s="1"/>
  <c r="ZC121" i="45"/>
  <c r="ZB121" i="45"/>
  <c r="ZA121" i="45"/>
  <c r="YY121" i="45"/>
  <c r="YX121" i="45"/>
  <c r="YX120" i="45" s="1"/>
  <c r="YV121" i="45"/>
  <c r="YV120" i="45" s="1"/>
  <c r="YU121" i="45"/>
  <c r="YT121" i="45"/>
  <c r="YT120" i="45" s="1"/>
  <c r="YS121" i="45"/>
  <c r="YR121" i="45"/>
  <c r="YQ121" i="45"/>
  <c r="YQ120" i="45" s="1"/>
  <c r="YO121" i="45"/>
  <c r="YO120" i="45" s="1"/>
  <c r="YN121" i="45"/>
  <c r="YM121" i="45"/>
  <c r="YL121" i="45"/>
  <c r="YJ121" i="45"/>
  <c r="YI121" i="45"/>
  <c r="YI120" i="45" s="1"/>
  <c r="YG121" i="45"/>
  <c r="YF121" i="45"/>
  <c r="YE121" i="45"/>
  <c r="YD121" i="45"/>
  <c r="YC121" i="45"/>
  <c r="YB121" i="45"/>
  <c r="YB120" i="45" s="1"/>
  <c r="XZ121" i="45"/>
  <c r="XY121" i="45"/>
  <c r="XY120" i="45" s="1"/>
  <c r="XX121" i="45"/>
  <c r="XW121" i="45"/>
  <c r="XU121" i="45"/>
  <c r="XU120" i="45" s="1"/>
  <c r="XT121" i="45"/>
  <c r="XT120" i="45" s="1"/>
  <c r="XR121" i="45"/>
  <c r="XR120" i="45" s="1"/>
  <c r="XQ121" i="45"/>
  <c r="XP121" i="45"/>
  <c r="XO121" i="45"/>
  <c r="XN121" i="45"/>
  <c r="XN120" i="45" s="1"/>
  <c r="XM121" i="45"/>
  <c r="XM120" i="45" s="1"/>
  <c r="XK121" i="45"/>
  <c r="XK120" i="45" s="1"/>
  <c r="XJ121" i="45"/>
  <c r="XI121" i="45"/>
  <c r="XH121" i="45"/>
  <c r="XF121" i="45"/>
  <c r="XE121" i="45"/>
  <c r="XE120" i="45" s="1"/>
  <c r="XC121" i="45"/>
  <c r="XC120" i="45" s="1"/>
  <c r="XB121" i="45"/>
  <c r="XA121" i="45"/>
  <c r="WZ121" i="45"/>
  <c r="WY121" i="45"/>
  <c r="WX121" i="45"/>
  <c r="WV121" i="45"/>
  <c r="WV120" i="45" s="1"/>
  <c r="WU121" i="45"/>
  <c r="WT121" i="45"/>
  <c r="WS121" i="45"/>
  <c r="WQ121" i="45"/>
  <c r="WP121" i="45"/>
  <c r="WN121" i="45"/>
  <c r="WN120" i="45" s="1"/>
  <c r="WM121" i="45"/>
  <c r="WL121" i="45"/>
  <c r="WK121" i="45"/>
  <c r="WJ121" i="45"/>
  <c r="WI121" i="45"/>
  <c r="WG121" i="45"/>
  <c r="WF121" i="45"/>
  <c r="WF120" i="45" s="1"/>
  <c r="WE121" i="45"/>
  <c r="WD121" i="45"/>
  <c r="WB121" i="45"/>
  <c r="WB120" i="45" s="1"/>
  <c r="WA121" i="45"/>
  <c r="WA120" i="45" s="1"/>
  <c r="VY121" i="45"/>
  <c r="VX121" i="45"/>
  <c r="VX120" i="45" s="1"/>
  <c r="VW121" i="45"/>
  <c r="VV121" i="45"/>
  <c r="VU121" i="45"/>
  <c r="VU120" i="45" s="1"/>
  <c r="VT121" i="45"/>
  <c r="VT120" i="45" s="1"/>
  <c r="VR121" i="45"/>
  <c r="VQ121" i="45"/>
  <c r="VQ120" i="45" s="1"/>
  <c r="VP121" i="45"/>
  <c r="VO121" i="45"/>
  <c r="VO120" i="45" s="1"/>
  <c r="VM121" i="45"/>
  <c r="VM120" i="45" s="1"/>
  <c r="VL121" i="45"/>
  <c r="VJ121" i="45"/>
  <c r="VI121" i="45"/>
  <c r="VI120" i="45" s="1"/>
  <c r="VH121" i="45"/>
  <c r="VG121" i="45"/>
  <c r="VG120" i="45" s="1"/>
  <c r="VF121" i="45"/>
  <c r="VE121" i="45"/>
  <c r="VE120" i="45" s="1"/>
  <c r="VC121" i="45"/>
  <c r="VC120" i="45" s="1"/>
  <c r="VB121" i="45"/>
  <c r="VB120" i="45" s="1"/>
  <c r="VA121" i="45"/>
  <c r="UZ121" i="45"/>
  <c r="UX121" i="45"/>
  <c r="UX120" i="45" s="1"/>
  <c r="UW121" i="45"/>
  <c r="UW120" i="45" s="1"/>
  <c r="UU121" i="45"/>
  <c r="UU120" i="45" s="1"/>
  <c r="UT121" i="45"/>
  <c r="US121" i="45"/>
  <c r="US120" i="45" s="1"/>
  <c r="UR121" i="45"/>
  <c r="UQ121" i="45"/>
  <c r="UP121" i="45"/>
  <c r="UN121" i="45"/>
  <c r="UN120" i="45" s="1"/>
  <c r="UM121" i="45"/>
  <c r="UM120" i="45" s="1"/>
  <c r="UL121" i="45"/>
  <c r="UK121" i="45"/>
  <c r="UK120" i="45" s="1"/>
  <c r="UI121" i="45"/>
  <c r="UI120" i="45" s="1"/>
  <c r="UH121" i="45"/>
  <c r="UF121" i="45"/>
  <c r="UE121" i="45"/>
  <c r="UE120" i="45" s="1"/>
  <c r="UD121" i="45"/>
  <c r="UD120" i="45" s="1"/>
  <c r="UC121" i="45"/>
  <c r="UB121" i="45"/>
  <c r="UA121" i="45"/>
  <c r="UA120" i="45" s="1"/>
  <c r="TY121" i="45"/>
  <c r="TY120" i="45" s="1"/>
  <c r="TX121" i="45"/>
  <c r="TX120" i="45" s="1"/>
  <c r="TW121" i="45"/>
  <c r="TW120" i="45" s="1"/>
  <c r="TV121" i="45"/>
  <c r="TT121" i="45"/>
  <c r="TS121" i="45"/>
  <c r="TS120" i="45" s="1"/>
  <c r="TQ121" i="45"/>
  <c r="TQ120" i="45" s="1"/>
  <c r="TP121" i="45"/>
  <c r="TP120" i="45" s="1"/>
  <c r="TO121" i="45"/>
  <c r="TO120" i="45" s="1"/>
  <c r="TN121" i="45"/>
  <c r="TM121" i="45"/>
  <c r="TM120" i="45" s="1"/>
  <c r="TL121" i="45"/>
  <c r="TJ121" i="45"/>
  <c r="TJ120" i="45" s="1"/>
  <c r="TI121" i="45"/>
  <c r="TI120" i="45" s="1"/>
  <c r="TH121" i="45"/>
  <c r="TG121" i="45"/>
  <c r="TE121" i="45"/>
  <c r="TD121" i="45"/>
  <c r="TD120" i="45" s="1"/>
  <c r="TB121" i="45"/>
  <c r="TA121" i="45"/>
  <c r="TA120" i="45" s="1"/>
  <c r="SZ121" i="45"/>
  <c r="SZ120" i="45" s="1"/>
  <c r="SY121" i="45"/>
  <c r="SX121" i="45"/>
  <c r="SX120" i="45" s="1"/>
  <c r="SW121" i="45"/>
  <c r="SW120" i="45" s="1"/>
  <c r="SU121" i="45"/>
  <c r="SU120" i="45" s="1"/>
  <c r="ST121" i="45"/>
  <c r="ST120" i="45" s="1"/>
  <c r="SS121" i="45"/>
  <c r="SR121" i="45"/>
  <c r="SP121" i="45"/>
  <c r="SO121" i="45"/>
  <c r="SM121" i="45"/>
  <c r="SM120" i="45" s="1"/>
  <c r="SL121" i="45"/>
  <c r="SL120" i="45" s="1"/>
  <c r="SK121" i="45"/>
  <c r="SK120" i="45" s="1"/>
  <c r="SJ121" i="45"/>
  <c r="SI121" i="45"/>
  <c r="SH121" i="45"/>
  <c r="SH120" i="45" s="1"/>
  <c r="SF121" i="45"/>
  <c r="SE121" i="45"/>
  <c r="SE120" i="45" s="1"/>
  <c r="SD121" i="45"/>
  <c r="SD120" i="45" s="1"/>
  <c r="SC121" i="45"/>
  <c r="SA121" i="45"/>
  <c r="SA120" i="45" s="1"/>
  <c r="RZ121" i="45"/>
  <c r="RZ120" i="45" s="1"/>
  <c r="RX121" i="45"/>
  <c r="RW121" i="45"/>
  <c r="RV121" i="45"/>
  <c r="RV120" i="45" s="1"/>
  <c r="RU121" i="45"/>
  <c r="RT121" i="45"/>
  <c r="RS121" i="45"/>
  <c r="RS120" i="45" s="1"/>
  <c r="RQ121" i="45"/>
  <c r="RQ120" i="45" s="1"/>
  <c r="RP121" i="45"/>
  <c r="RP120" i="45" s="1"/>
  <c r="RO121" i="45"/>
  <c r="RN121" i="45"/>
  <c r="RL121" i="45"/>
  <c r="RL120" i="45" s="1"/>
  <c r="RK121" i="45"/>
  <c r="RI121" i="45"/>
  <c r="RI120" i="45" s="1"/>
  <c r="RH121" i="45"/>
  <c r="RG121" i="45"/>
  <c r="RF121" i="45"/>
  <c r="RE121" i="45"/>
  <c r="RD121" i="45"/>
  <c r="RB121" i="45"/>
  <c r="RA121" i="45"/>
  <c r="RA120" i="45" s="1"/>
  <c r="QZ121" i="45"/>
  <c r="QY121" i="45"/>
  <c r="QW121" i="45"/>
  <c r="QV121" i="45"/>
  <c r="QT121" i="45"/>
  <c r="QT120" i="45" s="1"/>
  <c r="QS121" i="45"/>
  <c r="QS120" i="45" s="1"/>
  <c r="QR121" i="45"/>
  <c r="QQ121" i="45"/>
  <c r="QP121" i="45"/>
  <c r="QO121" i="45"/>
  <c r="QM121" i="45"/>
  <c r="QL121" i="45"/>
  <c r="QL120" i="45" s="1"/>
  <c r="QK121" i="45"/>
  <c r="QJ121" i="45"/>
  <c r="QJ120" i="45" s="1"/>
  <c r="QH121" i="45"/>
  <c r="QH120" i="45" s="1"/>
  <c r="QG121" i="45"/>
  <c r="QE121" i="45"/>
  <c r="QE120" i="45" s="1"/>
  <c r="QD121" i="45"/>
  <c r="QC121" i="45"/>
  <c r="QB121" i="45"/>
  <c r="QA121" i="45"/>
  <c r="QA120" i="45" s="1"/>
  <c r="PZ121" i="45"/>
  <c r="PX121" i="45"/>
  <c r="PX120" i="45" s="1"/>
  <c r="PW121" i="45"/>
  <c r="PW120" i="45" s="1"/>
  <c r="PV121" i="45"/>
  <c r="PV120" i="45" s="1"/>
  <c r="PU121" i="45"/>
  <c r="PS121" i="45"/>
  <c r="PS120" i="45" s="1"/>
  <c r="PR121" i="45"/>
  <c r="PP121" i="45"/>
  <c r="PO121" i="45"/>
  <c r="PN121" i="45"/>
  <c r="PM121" i="45"/>
  <c r="PL121" i="45"/>
  <c r="PL120" i="45" s="1"/>
  <c r="PK121" i="45"/>
  <c r="PI121" i="45"/>
  <c r="PH121" i="45"/>
  <c r="PH120" i="45" s="1"/>
  <c r="PG121" i="45"/>
  <c r="PG120" i="45" s="1"/>
  <c r="PF121" i="45"/>
  <c r="PF120" i="45" s="1"/>
  <c r="PD121" i="45"/>
  <c r="PC121" i="45"/>
  <c r="PA121" i="45"/>
  <c r="OZ121" i="45"/>
  <c r="OZ120" i="45" s="1"/>
  <c r="OY121" i="45"/>
  <c r="OX121" i="45"/>
  <c r="OW121" i="45"/>
  <c r="OV121" i="45"/>
  <c r="OT121" i="45"/>
  <c r="OS121" i="45"/>
  <c r="OR121" i="45"/>
  <c r="OQ121" i="45"/>
  <c r="OO121" i="45"/>
  <c r="ON121" i="45"/>
  <c r="ON120" i="45" s="1"/>
  <c r="OL121" i="45"/>
  <c r="OL120" i="45" s="1"/>
  <c r="OK121" i="45"/>
  <c r="OJ121" i="45"/>
  <c r="OJ120" i="45" s="1"/>
  <c r="OI121" i="45"/>
  <c r="OH121" i="45"/>
  <c r="OG121" i="45"/>
  <c r="OG120" i="45" s="1"/>
  <c r="OE121" i="45"/>
  <c r="OE120" i="45" s="1"/>
  <c r="OD121" i="45"/>
  <c r="OC121" i="45"/>
  <c r="OB121" i="45"/>
  <c r="OB120" i="45" s="1"/>
  <c r="NZ121" i="45"/>
  <c r="NY121" i="45"/>
  <c r="NW121" i="45"/>
  <c r="NW120" i="45" s="1"/>
  <c r="NV121" i="45"/>
  <c r="NU121" i="45"/>
  <c r="NT121" i="45"/>
  <c r="NT120" i="45" s="1"/>
  <c r="NS121" i="45"/>
  <c r="NR121" i="45"/>
  <c r="NR120" i="45" s="1"/>
  <c r="NP121" i="45"/>
  <c r="NP120" i="45" s="1"/>
  <c r="NO121" i="45"/>
  <c r="NO120" i="45" s="1"/>
  <c r="NN121" i="45"/>
  <c r="NN120" i="45" s="1"/>
  <c r="NM121" i="45"/>
  <c r="NK121" i="45"/>
  <c r="NJ121" i="45"/>
  <c r="NJ120" i="45" s="1"/>
  <c r="NI121" i="45"/>
  <c r="NH121" i="45"/>
  <c r="NG121" i="45"/>
  <c r="NF121" i="45"/>
  <c r="NE121" i="45"/>
  <c r="ND121" i="45"/>
  <c r="ND120" i="45" s="1"/>
  <c r="NC121" i="45"/>
  <c r="NC120" i="45" s="1"/>
  <c r="NA121" i="45"/>
  <c r="NA120" i="45" s="1"/>
  <c r="MZ121" i="45"/>
  <c r="MY121" i="45"/>
  <c r="MX121" i="45"/>
  <c r="MV121" i="45"/>
  <c r="MV120" i="45" s="1"/>
  <c r="MU121" i="45"/>
  <c r="MU120" i="45" s="1"/>
  <c r="MS121" i="45"/>
  <c r="MS120" i="45" s="1"/>
  <c r="MR121" i="45"/>
  <c r="MQ121" i="45"/>
  <c r="MP121" i="45"/>
  <c r="MO121" i="45"/>
  <c r="MO120" i="45" s="1"/>
  <c r="MN121" i="45"/>
  <c r="MN120" i="45" s="1"/>
  <c r="ML121" i="45"/>
  <c r="ML120" i="45" s="1"/>
  <c r="MK121" i="45"/>
  <c r="MK120" i="45" s="1"/>
  <c r="MJ121" i="45"/>
  <c r="MI121" i="45"/>
  <c r="MG121" i="45"/>
  <c r="MG120" i="45" s="1"/>
  <c r="MF121" i="45"/>
  <c r="MF120" i="45" s="1"/>
  <c r="MD121" i="45"/>
  <c r="MD120" i="45" s="1"/>
  <c r="MC121" i="45"/>
  <c r="MB121" i="45"/>
  <c r="MA121" i="45"/>
  <c r="MA120" i="45" s="1"/>
  <c r="LZ121" i="45"/>
  <c r="LZ120" i="45" s="1"/>
  <c r="LY121" i="45"/>
  <c r="LW121" i="45"/>
  <c r="LV121" i="45"/>
  <c r="LU121" i="45"/>
  <c r="LT121" i="45"/>
  <c r="LR121" i="45"/>
  <c r="LQ121" i="45"/>
  <c r="LQ120" i="45" s="1"/>
  <c r="LO121" i="45"/>
  <c r="LN121" i="45"/>
  <c r="LM121" i="45"/>
  <c r="LL121" i="45"/>
  <c r="LL120" i="45" s="1"/>
  <c r="LK121" i="45"/>
  <c r="LK120" i="45" s="1"/>
  <c r="LJ121" i="45"/>
  <c r="LJ120" i="45" s="1"/>
  <c r="LH121" i="45"/>
  <c r="LG121" i="45"/>
  <c r="LF121" i="45"/>
  <c r="LE121" i="45"/>
  <c r="LC121" i="45"/>
  <c r="LB121" i="45"/>
  <c r="KZ121" i="45"/>
  <c r="KY121" i="45"/>
  <c r="KX121" i="45"/>
  <c r="KW121" i="45"/>
  <c r="KV121" i="45"/>
  <c r="KU121" i="45"/>
  <c r="KU120" i="45" s="1"/>
  <c r="KS121" i="45"/>
  <c r="KR121" i="45"/>
  <c r="KQ121" i="45"/>
  <c r="KP121" i="45"/>
  <c r="KN121" i="45"/>
  <c r="KN120" i="45" s="1"/>
  <c r="KM121" i="45"/>
  <c r="KM120" i="45" s="1"/>
  <c r="KK121" i="45"/>
  <c r="KJ121" i="45"/>
  <c r="KI121" i="45"/>
  <c r="KH121" i="45"/>
  <c r="KG121" i="45"/>
  <c r="KF121" i="45"/>
  <c r="KF120" i="45" s="1"/>
  <c r="KD121" i="45"/>
  <c r="KC121" i="45"/>
  <c r="KB121" i="45"/>
  <c r="KA121" i="45"/>
  <c r="JY121" i="45"/>
  <c r="JY120" i="45" s="1"/>
  <c r="JX121" i="45"/>
  <c r="JX120" i="45" s="1"/>
  <c r="JV121" i="45"/>
  <c r="JV120" i="45" s="1"/>
  <c r="JU121" i="45"/>
  <c r="JT121" i="45"/>
  <c r="JS121" i="45"/>
  <c r="JR121" i="45"/>
  <c r="JR120" i="45" s="1"/>
  <c r="JQ121" i="45"/>
  <c r="JQ120" i="45" s="1"/>
  <c r="JO121" i="45"/>
  <c r="JN121" i="45"/>
  <c r="JM121" i="45"/>
  <c r="JL121" i="45"/>
  <c r="JJ121" i="45"/>
  <c r="JJ120" i="45" s="1"/>
  <c r="JI121" i="45"/>
  <c r="JI120" i="45" s="1"/>
  <c r="JG121" i="45"/>
  <c r="JF121" i="45"/>
  <c r="JE121" i="45"/>
  <c r="JD121" i="45"/>
  <c r="JC121" i="45"/>
  <c r="JB121" i="45"/>
  <c r="JB120" i="45" s="1"/>
  <c r="IZ121" i="45"/>
  <c r="IY121" i="45"/>
  <c r="IX121" i="45"/>
  <c r="IW121" i="45"/>
  <c r="IU121" i="45"/>
  <c r="IU120" i="45" s="1"/>
  <c r="IT121" i="45"/>
  <c r="IR121" i="45"/>
  <c r="IQ121" i="45"/>
  <c r="IP121" i="45"/>
  <c r="IO121" i="45"/>
  <c r="IN121" i="45"/>
  <c r="IN120" i="45" s="1"/>
  <c r="IM121" i="45"/>
  <c r="IK121" i="45"/>
  <c r="IJ121" i="45"/>
  <c r="II121" i="45"/>
  <c r="IH121" i="45"/>
  <c r="IF121" i="45"/>
  <c r="IE121" i="45"/>
  <c r="IE120" i="45" s="1"/>
  <c r="IC121" i="45"/>
  <c r="IB121" i="45"/>
  <c r="IA121" i="45"/>
  <c r="HZ121" i="45"/>
  <c r="HY121" i="45"/>
  <c r="HY120" i="45" s="1"/>
  <c r="HX121" i="45"/>
  <c r="HX120" i="45" s="1"/>
  <c r="HV121" i="45"/>
  <c r="HU121" i="45"/>
  <c r="HT121" i="45"/>
  <c r="HS121" i="45"/>
  <c r="HS120" i="45" s="1"/>
  <c r="HQ121" i="45"/>
  <c r="HQ120" i="45" s="1"/>
  <c r="HP121" i="45"/>
  <c r="HN121" i="45"/>
  <c r="HM121" i="45"/>
  <c r="HL121" i="45"/>
  <c r="HK121" i="45"/>
  <c r="HK120" i="45" s="1"/>
  <c r="HJ121" i="45"/>
  <c r="HJ120" i="45" s="1"/>
  <c r="HI121" i="45"/>
  <c r="HG121" i="45"/>
  <c r="HF121" i="45"/>
  <c r="HE121" i="45"/>
  <c r="HD121" i="45"/>
  <c r="HD120" i="45" s="1"/>
  <c r="HB121" i="45"/>
  <c r="HB120" i="45" s="1"/>
  <c r="HA121" i="45"/>
  <c r="HA120" i="45" s="1"/>
  <c r="GY121" i="45"/>
  <c r="GX121" i="45"/>
  <c r="GW121" i="45"/>
  <c r="GV121" i="45"/>
  <c r="GV120" i="45" s="1"/>
  <c r="GU121" i="45"/>
  <c r="GU120" i="45" s="1"/>
  <c r="GT121" i="45"/>
  <c r="GR121" i="45"/>
  <c r="GQ121" i="45"/>
  <c r="GP121" i="45"/>
  <c r="GO121" i="45"/>
  <c r="GO120" i="45" s="1"/>
  <c r="GM121" i="45"/>
  <c r="GL121" i="45"/>
  <c r="GL120" i="45" s="1"/>
  <c r="GJ121" i="45"/>
  <c r="GI121" i="45"/>
  <c r="GH121" i="45"/>
  <c r="GG121" i="45"/>
  <c r="GF121" i="45"/>
  <c r="GF120" i="45" s="1"/>
  <c r="GE121" i="45"/>
  <c r="GC121" i="45"/>
  <c r="GB121" i="45"/>
  <c r="GA121" i="45"/>
  <c r="FZ121" i="45"/>
  <c r="FZ120" i="45" s="1"/>
  <c r="FX121" i="45"/>
  <c r="FW121" i="45"/>
  <c r="FU121" i="45"/>
  <c r="FT121" i="45"/>
  <c r="FS121" i="45"/>
  <c r="FR121" i="45"/>
  <c r="FR120" i="45" s="1"/>
  <c r="FQ121" i="45"/>
  <c r="FP121" i="45"/>
  <c r="FN121" i="45"/>
  <c r="FM121" i="45"/>
  <c r="FM120" i="45" s="1"/>
  <c r="FL121" i="45"/>
  <c r="FL120" i="45" s="1"/>
  <c r="FK121" i="45"/>
  <c r="FI121" i="45"/>
  <c r="FH121" i="45"/>
  <c r="FF121" i="45"/>
  <c r="FE121" i="45"/>
  <c r="FE120" i="45" s="1"/>
  <c r="FD121" i="45"/>
  <c r="FD120" i="45" s="1"/>
  <c r="FC121" i="45"/>
  <c r="FC120" i="45" s="1"/>
  <c r="FB121" i="45"/>
  <c r="FA121" i="45"/>
  <c r="EY121" i="45"/>
  <c r="EX121" i="45"/>
  <c r="EW121" i="45"/>
  <c r="EW120" i="45" s="1"/>
  <c r="EV121" i="45"/>
  <c r="ET121" i="45"/>
  <c r="ES121" i="45"/>
  <c r="EQ121" i="45"/>
  <c r="EP121" i="45"/>
  <c r="EO121" i="45"/>
  <c r="EO120" i="45" s="1"/>
  <c r="EN121" i="45"/>
  <c r="EM121" i="45"/>
  <c r="EL121" i="45"/>
  <c r="EJ121" i="45"/>
  <c r="EJ120" i="45" s="1"/>
  <c r="EI121" i="45"/>
  <c r="EI120" i="45" s="1"/>
  <c r="EH121" i="45"/>
  <c r="EG121" i="45"/>
  <c r="EE121" i="45"/>
  <c r="ED121" i="45"/>
  <c r="EB121" i="45"/>
  <c r="EA121" i="45"/>
  <c r="EA120" i="45" s="1"/>
  <c r="DZ121" i="45"/>
  <c r="DY121" i="45"/>
  <c r="DX121" i="45"/>
  <c r="DW121" i="45"/>
  <c r="DU121" i="45"/>
  <c r="DU120" i="45" s="1"/>
  <c r="DT121" i="45"/>
  <c r="DT120" i="45" s="1"/>
  <c r="DS121" i="45"/>
  <c r="DS120" i="45" s="1"/>
  <c r="DR121" i="45"/>
  <c r="DP121" i="45"/>
  <c r="DO121" i="45"/>
  <c r="DM121" i="45"/>
  <c r="DL121" i="45"/>
  <c r="DL120" i="45" s="1"/>
  <c r="DK121" i="45"/>
  <c r="DJ121" i="45"/>
  <c r="DI121" i="45"/>
  <c r="DH121" i="45"/>
  <c r="DF121" i="45"/>
  <c r="DF120" i="45" s="1"/>
  <c r="DE121" i="45"/>
  <c r="DE120" i="45" s="1"/>
  <c r="DD121" i="45"/>
  <c r="DD120" i="45" s="1"/>
  <c r="DC121" i="45"/>
  <c r="DA121" i="45"/>
  <c r="CZ121" i="45"/>
  <c r="CX121" i="45"/>
  <c r="CW121" i="45"/>
  <c r="CW120" i="45" s="1"/>
  <c r="CV121" i="45"/>
  <c r="CV120" i="45" s="1"/>
  <c r="CU121" i="45"/>
  <c r="CT121" i="45"/>
  <c r="CS121" i="45"/>
  <c r="CQ121" i="45"/>
  <c r="CQ120" i="45" s="1"/>
  <c r="CP121" i="45"/>
  <c r="CP120" i="45" s="1"/>
  <c r="CO121" i="45"/>
  <c r="CO120" i="45" s="1"/>
  <c r="CN121" i="45"/>
  <c r="CL121" i="45"/>
  <c r="CK121" i="45"/>
  <c r="CI121" i="45"/>
  <c r="CI120" i="45" s="1"/>
  <c r="CH121" i="45"/>
  <c r="CH120" i="45" s="1"/>
  <c r="CG121" i="45"/>
  <c r="CG120" i="45" s="1"/>
  <c r="CF121" i="45"/>
  <c r="CE121" i="45"/>
  <c r="CD121" i="45"/>
  <c r="CD120" i="45" s="1"/>
  <c r="CB121" i="45"/>
  <c r="CB120" i="45" s="1"/>
  <c r="CA121" i="45"/>
  <c r="CA120" i="45" s="1"/>
  <c r="BZ121" i="45"/>
  <c r="BY121" i="45"/>
  <c r="BW121" i="45"/>
  <c r="BW120" i="45" s="1"/>
  <c r="BV121" i="45"/>
  <c r="BV120" i="45" s="1"/>
  <c r="BT121" i="45"/>
  <c r="BS121" i="45"/>
  <c r="BR121" i="45"/>
  <c r="BQ121" i="45"/>
  <c r="BP121" i="45"/>
  <c r="BP120" i="45" s="1"/>
  <c r="BO121" i="45"/>
  <c r="BO120" i="45" s="1"/>
  <c r="BM121" i="45"/>
  <c r="BM120" i="45" s="1"/>
  <c r="BL121" i="45"/>
  <c r="BL120" i="45" s="1"/>
  <c r="BK121" i="45"/>
  <c r="BJ121" i="45"/>
  <c r="BH121" i="45"/>
  <c r="BH120" i="45" s="1"/>
  <c r="BG121" i="45"/>
  <c r="BG120" i="45" s="1"/>
  <c r="BE121" i="45"/>
  <c r="BE120" i="45" s="1"/>
  <c r="BD121" i="45"/>
  <c r="BD120" i="45" s="1"/>
  <c r="BC121" i="45"/>
  <c r="BB121" i="45"/>
  <c r="BA121" i="45"/>
  <c r="AZ121" i="45"/>
  <c r="AX121" i="45"/>
  <c r="AX120" i="45" s="1"/>
  <c r="AW121" i="45"/>
  <c r="AW120" i="45" s="1"/>
  <c r="AV121" i="45"/>
  <c r="AU121" i="45"/>
  <c r="AS121" i="45"/>
  <c r="AR121" i="45"/>
  <c r="AR120" i="45" s="1"/>
  <c r="AP121" i="45"/>
  <c r="AP120" i="45" s="1"/>
  <c r="AO121" i="45"/>
  <c r="AN121" i="45"/>
  <c r="AM121" i="45"/>
  <c r="AL121" i="45"/>
  <c r="AK121" i="45"/>
  <c r="AK120" i="45" s="1"/>
  <c r="AI121" i="45"/>
  <c r="AI120" i="45" s="1"/>
  <c r="AH121" i="45"/>
  <c r="AG121" i="45"/>
  <c r="AF121" i="45"/>
  <c r="AD121" i="45"/>
  <c r="AD120" i="45" s="1"/>
  <c r="AC121" i="45"/>
  <c r="AC120" i="45" s="1"/>
  <c r="AA121" i="45"/>
  <c r="AA120" i="45" s="1"/>
  <c r="Z121" i="45"/>
  <c r="Y121" i="45"/>
  <c r="X121" i="45"/>
  <c r="W121" i="45"/>
  <c r="W120" i="45" s="1"/>
  <c r="V121" i="45"/>
  <c r="V120" i="45" s="1"/>
  <c r="T121" i="45"/>
  <c r="T120" i="45" s="1"/>
  <c r="S121" i="45"/>
  <c r="R121" i="45"/>
  <c r="Q121" i="45"/>
  <c r="P121" i="45"/>
  <c r="P120" i="45" s="1"/>
  <c r="O121" i="45"/>
  <c r="M121" i="45"/>
  <c r="L121" i="45"/>
  <c r="K121" i="45"/>
  <c r="J121" i="45"/>
  <c r="I121" i="45"/>
  <c r="I120" i="45" s="1"/>
  <c r="H121" i="45"/>
  <c r="H120" i="45" s="1"/>
  <c r="F121" i="45"/>
  <c r="E121" i="45"/>
  <c r="D121" i="45"/>
  <c r="C121" i="45"/>
  <c r="C120" i="45" s="1"/>
  <c r="AIB120" i="45"/>
  <c r="AGI120" i="45"/>
  <c r="AGA120" i="45"/>
  <c r="AES120" i="45"/>
  <c r="AEP120" i="45"/>
  <c r="AEI120" i="45"/>
  <c r="ADV120" i="45"/>
  <c r="ADO120" i="45"/>
  <c r="ACZ120" i="45"/>
  <c r="ACV120" i="45"/>
  <c r="ACO120" i="45"/>
  <c r="ACD120" i="45"/>
  <c r="ABX120" i="45"/>
  <c r="ABS120" i="45"/>
  <c r="ABK120" i="45"/>
  <c r="AAZ120" i="45"/>
  <c r="AAG120" i="45"/>
  <c r="AAF120" i="45"/>
  <c r="ZX120" i="45"/>
  <c r="ZS120" i="45"/>
  <c r="ZG120" i="45"/>
  <c r="ZB120" i="45"/>
  <c r="YM120" i="45"/>
  <c r="YF120" i="45"/>
  <c r="YE120" i="45"/>
  <c r="XZ120" i="45"/>
  <c r="XQ120" i="45"/>
  <c r="XF120" i="45"/>
  <c r="WY120" i="45"/>
  <c r="WQ120" i="45"/>
  <c r="WJ120" i="45"/>
  <c r="WD120" i="45"/>
  <c r="VY120" i="45"/>
  <c r="VV120" i="45"/>
  <c r="VL120" i="45"/>
  <c r="UZ120" i="45"/>
  <c r="UQ120" i="45"/>
  <c r="UP120" i="45"/>
  <c r="UL120" i="45"/>
  <c r="UF120" i="45"/>
  <c r="UC120" i="45"/>
  <c r="TN120" i="45"/>
  <c r="TL120" i="45"/>
  <c r="TH120" i="45"/>
  <c r="TG120" i="45"/>
  <c r="TE120" i="45"/>
  <c r="SR120" i="45"/>
  <c r="SP120" i="45"/>
  <c r="SO120" i="45"/>
  <c r="SJ120" i="45"/>
  <c r="SI120" i="45"/>
  <c r="SF120" i="45"/>
  <c r="RW120" i="45"/>
  <c r="RU120" i="45"/>
  <c r="RT120" i="45"/>
  <c r="RO120" i="45"/>
  <c r="RN120" i="45"/>
  <c r="RF120" i="45"/>
  <c r="RE120" i="45"/>
  <c r="QZ120" i="45"/>
  <c r="QY120" i="45"/>
  <c r="QW120" i="45"/>
  <c r="QQ120" i="45"/>
  <c r="QP120" i="45"/>
  <c r="QM120" i="45"/>
  <c r="QB120" i="45"/>
  <c r="PU120" i="45"/>
  <c r="PO120" i="45"/>
  <c r="PM120" i="45"/>
  <c r="PI120" i="45"/>
  <c r="PA120" i="45"/>
  <c r="OX120" i="45"/>
  <c r="OT120" i="45"/>
  <c r="OQ120" i="45"/>
  <c r="OI120" i="45"/>
  <c r="NY120" i="45"/>
  <c r="NS120" i="45"/>
  <c r="NG120" i="45"/>
  <c r="MR120" i="45"/>
  <c r="MQ120" i="45"/>
  <c r="MP120" i="45"/>
  <c r="MJ120" i="45"/>
  <c r="MI120" i="45"/>
  <c r="MC120" i="45"/>
  <c r="LY120" i="45"/>
  <c r="LW120" i="45"/>
  <c r="LT120" i="45"/>
  <c r="LR120" i="45"/>
  <c r="LF120" i="45"/>
  <c r="LE120" i="45"/>
  <c r="LB120" i="45"/>
  <c r="KZ120" i="45"/>
  <c r="KS120" i="45"/>
  <c r="KP120" i="45"/>
  <c r="JO120" i="45"/>
  <c r="JG120" i="45"/>
  <c r="JC120" i="45"/>
  <c r="IW120" i="45"/>
  <c r="IH120" i="45"/>
  <c r="IF120" i="45"/>
  <c r="HZ120" i="45"/>
  <c r="GH120" i="45"/>
  <c r="FS120" i="45"/>
  <c r="FQ120" i="45"/>
  <c r="FF120" i="45"/>
  <c r="EP120" i="45"/>
  <c r="EN120" i="45"/>
  <c r="EH120" i="45"/>
  <c r="EB120" i="45"/>
  <c r="DZ120" i="45"/>
  <c r="CX120" i="45"/>
  <c r="CN120" i="45"/>
  <c r="CK120" i="45"/>
  <c r="BZ120" i="45"/>
  <c r="BT120" i="45"/>
  <c r="BS120" i="45"/>
  <c r="BC120" i="45"/>
  <c r="AO120" i="45"/>
  <c r="Q120" i="45"/>
  <c r="O120" i="45"/>
  <c r="M120" i="45"/>
  <c r="J120" i="45"/>
  <c r="D120" i="45"/>
  <c r="B119" i="45"/>
  <c r="AIC117" i="45"/>
  <c r="AHV117" i="45"/>
  <c r="AHN117" i="45"/>
  <c r="AHG117" i="45"/>
  <c r="AGY117" i="45"/>
  <c r="AGR117" i="45"/>
  <c r="AGJ117" i="45"/>
  <c r="AGC117" i="45"/>
  <c r="AFU117" i="45"/>
  <c r="AFN117" i="45"/>
  <c r="AFF117" i="45"/>
  <c r="AEY117" i="45"/>
  <c r="AEQ117" i="45"/>
  <c r="AEJ117" i="45"/>
  <c r="AEB117" i="45"/>
  <c r="ADU117" i="45"/>
  <c r="ADM117" i="45"/>
  <c r="ADF117" i="45"/>
  <c r="ACX117" i="45"/>
  <c r="ACQ117" i="45"/>
  <c r="ACI117" i="45"/>
  <c r="ACB117" i="45"/>
  <c r="ABT117" i="45"/>
  <c r="ABM117" i="45"/>
  <c r="ABE117" i="45"/>
  <c r="AAX117" i="45"/>
  <c r="AAP117" i="45"/>
  <c r="AAI117" i="45"/>
  <c r="AAA117" i="45"/>
  <c r="ZT117" i="45"/>
  <c r="ZL117" i="45"/>
  <c r="ZE117" i="45"/>
  <c r="YW117" i="45"/>
  <c r="YP117" i="45"/>
  <c r="YH117" i="45"/>
  <c r="YA117" i="45"/>
  <c r="XS117" i="45"/>
  <c r="XL117" i="45"/>
  <c r="XD117" i="45"/>
  <c r="WW117" i="45"/>
  <c r="WO117" i="45"/>
  <c r="WH117" i="45"/>
  <c r="VZ117" i="45"/>
  <c r="VS117" i="45"/>
  <c r="VK117" i="45"/>
  <c r="VD117" i="45"/>
  <c r="UV117" i="45"/>
  <c r="UO117" i="45"/>
  <c r="UG117" i="45"/>
  <c r="TZ117" i="45"/>
  <c r="TR117" i="45"/>
  <c r="TK117" i="45"/>
  <c r="TC117" i="45"/>
  <c r="SV117" i="45"/>
  <c r="SN117" i="45"/>
  <c r="SG117" i="45"/>
  <c r="RY117" i="45"/>
  <c r="RR117" i="45"/>
  <c r="RJ117" i="45"/>
  <c r="RC117" i="45"/>
  <c r="QU117" i="45"/>
  <c r="QN117" i="45"/>
  <c r="QF117" i="45"/>
  <c r="PY117" i="45"/>
  <c r="PQ117" i="45"/>
  <c r="PJ117" i="45"/>
  <c r="PB117" i="45"/>
  <c r="OU117" i="45"/>
  <c r="OM117" i="45"/>
  <c r="OF117" i="45"/>
  <c r="NX117" i="45"/>
  <c r="NQ117" i="45"/>
  <c r="NI117" i="45"/>
  <c r="NB117" i="45"/>
  <c r="MT117" i="45"/>
  <c r="MM117" i="45"/>
  <c r="ME117" i="45"/>
  <c r="LX117" i="45"/>
  <c r="LP117" i="45"/>
  <c r="LI117" i="45"/>
  <c r="LA117" i="45"/>
  <c r="KT117" i="45"/>
  <c r="KL117" i="45"/>
  <c r="KE117" i="45"/>
  <c r="JW117" i="45"/>
  <c r="JP117" i="45"/>
  <c r="JH117" i="45"/>
  <c r="JA117" i="45"/>
  <c r="IS117" i="45"/>
  <c r="IL117" i="45"/>
  <c r="ID117" i="45"/>
  <c r="HW117" i="45"/>
  <c r="HO117" i="45"/>
  <c r="HH117" i="45"/>
  <c r="GZ117" i="45"/>
  <c r="GS117" i="45"/>
  <c r="GK117" i="45"/>
  <c r="GD117" i="45"/>
  <c r="FV117" i="45"/>
  <c r="FO117" i="45"/>
  <c r="FG117" i="45"/>
  <c r="EZ117" i="45"/>
  <c r="ER117" i="45"/>
  <c r="EK117" i="45"/>
  <c r="EC117" i="45"/>
  <c r="DV117" i="45"/>
  <c r="DN117" i="45"/>
  <c r="DG117" i="45"/>
  <c r="CY117" i="45"/>
  <c r="CR117" i="45"/>
  <c r="CJ117" i="45"/>
  <c r="CC117" i="45"/>
  <c r="BU117" i="45"/>
  <c r="BN117" i="45"/>
  <c r="BF117" i="45"/>
  <c r="AY117" i="45"/>
  <c r="AQ117" i="45"/>
  <c r="AJ117" i="45"/>
  <c r="AB117" i="45"/>
  <c r="U117" i="45"/>
  <c r="N117" i="45"/>
  <c r="G117" i="45"/>
  <c r="AIC116" i="45"/>
  <c r="AHV116" i="45"/>
  <c r="AHN116" i="45"/>
  <c r="AHG116" i="45"/>
  <c r="AGY116" i="45"/>
  <c r="AGR116" i="45"/>
  <c r="AGJ116" i="45"/>
  <c r="AGC116" i="45"/>
  <c r="AFU116" i="45"/>
  <c r="AFN116" i="45"/>
  <c r="AFF116" i="45"/>
  <c r="AEY116" i="45"/>
  <c r="AEQ116" i="45"/>
  <c r="AEJ116" i="45"/>
  <c r="AEB116" i="45"/>
  <c r="ADU116" i="45"/>
  <c r="ADM116" i="45"/>
  <c r="ADF116" i="45"/>
  <c r="ACX116" i="45"/>
  <c r="ACQ116" i="45"/>
  <c r="ACI116" i="45"/>
  <c r="ACB116" i="45"/>
  <c r="ABT116" i="45"/>
  <c r="ABM116" i="45"/>
  <c r="ABE116" i="45"/>
  <c r="AAX116" i="45"/>
  <c r="AAP116" i="45"/>
  <c r="AAI116" i="45"/>
  <c r="AAA116" i="45"/>
  <c r="ZT116" i="45"/>
  <c r="ZL116" i="45"/>
  <c r="ZE116" i="45"/>
  <c r="YW116" i="45"/>
  <c r="YP116" i="45"/>
  <c r="YH116" i="45"/>
  <c r="YA116" i="45"/>
  <c r="XS116" i="45"/>
  <c r="XL116" i="45"/>
  <c r="XD116" i="45"/>
  <c r="WW116" i="45"/>
  <c r="WO116" i="45"/>
  <c r="WH116" i="45"/>
  <c r="VZ116" i="45"/>
  <c r="VS116" i="45"/>
  <c r="VK116" i="45"/>
  <c r="VD116" i="45"/>
  <c r="UV116" i="45"/>
  <c r="UO116" i="45"/>
  <c r="UG116" i="45"/>
  <c r="TZ116" i="45"/>
  <c r="TR116" i="45"/>
  <c r="TK116" i="45"/>
  <c r="TC116" i="45"/>
  <c r="SV116" i="45"/>
  <c r="SN116" i="45"/>
  <c r="SG116" i="45"/>
  <c r="RY116" i="45"/>
  <c r="RR116" i="45"/>
  <c r="RJ116" i="45"/>
  <c r="RC116" i="45"/>
  <c r="QU116" i="45"/>
  <c r="QN116" i="45"/>
  <c r="QF116" i="45"/>
  <c r="PY116" i="45"/>
  <c r="PQ116" i="45"/>
  <c r="PJ116" i="45"/>
  <c r="PB116" i="45"/>
  <c r="OU116" i="45"/>
  <c r="OM116" i="45"/>
  <c r="OF116" i="45"/>
  <c r="NX116" i="45"/>
  <c r="NQ116" i="45"/>
  <c r="NI116" i="45"/>
  <c r="NB116" i="45"/>
  <c r="MT116" i="45"/>
  <c r="MM116" i="45"/>
  <c r="ME116" i="45"/>
  <c r="LX116" i="45"/>
  <c r="LP116" i="45"/>
  <c r="LI116" i="45"/>
  <c r="LA116" i="45"/>
  <c r="KT116" i="45"/>
  <c r="KL116" i="45"/>
  <c r="KE116" i="45"/>
  <c r="JW116" i="45"/>
  <c r="JP116" i="45"/>
  <c r="JH116" i="45"/>
  <c r="JA116" i="45"/>
  <c r="IS116" i="45"/>
  <c r="IL116" i="45"/>
  <c r="ID116" i="45"/>
  <c r="HW116" i="45"/>
  <c r="HO116" i="45"/>
  <c r="HH116" i="45"/>
  <c r="GZ116" i="45"/>
  <c r="GS116" i="45"/>
  <c r="GK116" i="45"/>
  <c r="GD116" i="45"/>
  <c r="FV116" i="45"/>
  <c r="FO116" i="45"/>
  <c r="FG116" i="45"/>
  <c r="EZ116" i="45"/>
  <c r="ER116" i="45"/>
  <c r="EK116" i="45"/>
  <c r="EC116" i="45"/>
  <c r="DV116" i="45"/>
  <c r="DN116" i="45"/>
  <c r="DG116" i="45"/>
  <c r="CY116" i="45"/>
  <c r="CR116" i="45"/>
  <c r="CJ116" i="45"/>
  <c r="CC116" i="45"/>
  <c r="BU116" i="45"/>
  <c r="BN116" i="45"/>
  <c r="BF116" i="45"/>
  <c r="AY116" i="45"/>
  <c r="AQ116" i="45"/>
  <c r="AJ116" i="45"/>
  <c r="AB116" i="45"/>
  <c r="U116" i="45"/>
  <c r="N116" i="45"/>
  <c r="G116" i="45"/>
  <c r="AIC115" i="45"/>
  <c r="AHV115" i="45"/>
  <c r="AHN115" i="45"/>
  <c r="AHG115" i="45"/>
  <c r="AGY115" i="45"/>
  <c r="AGR115" i="45"/>
  <c r="AGJ115" i="45"/>
  <c r="AGC115" i="45"/>
  <c r="AFU115" i="45"/>
  <c r="AFN115" i="45"/>
  <c r="AFF115" i="45"/>
  <c r="AEY115" i="45"/>
  <c r="AEQ115" i="45"/>
  <c r="AEJ115" i="45"/>
  <c r="AEB115" i="45"/>
  <c r="ADU115" i="45"/>
  <c r="ADM115" i="45"/>
  <c r="ADF115" i="45"/>
  <c r="ACX115" i="45"/>
  <c r="ACQ115" i="45"/>
  <c r="ACI115" i="45"/>
  <c r="ACB115" i="45"/>
  <c r="ABT115" i="45"/>
  <c r="ABM115" i="45"/>
  <c r="ABE115" i="45"/>
  <c r="AAX115" i="45"/>
  <c r="AAP115" i="45"/>
  <c r="AAI115" i="45"/>
  <c r="AAA115" i="45"/>
  <c r="ZT115" i="45"/>
  <c r="ZL115" i="45"/>
  <c r="ZE115" i="45"/>
  <c r="YW115" i="45"/>
  <c r="YP115" i="45"/>
  <c r="YH115" i="45"/>
  <c r="YA115" i="45"/>
  <c r="XS115" i="45"/>
  <c r="XL115" i="45"/>
  <c r="XD115" i="45"/>
  <c r="WW115" i="45"/>
  <c r="WO115" i="45"/>
  <c r="WH115" i="45"/>
  <c r="VZ115" i="45"/>
  <c r="VS115" i="45"/>
  <c r="VK115" i="45"/>
  <c r="VD115" i="45"/>
  <c r="UV115" i="45"/>
  <c r="UO115" i="45"/>
  <c r="UG115" i="45"/>
  <c r="TZ115" i="45"/>
  <c r="TR115" i="45"/>
  <c r="TK115" i="45"/>
  <c r="TC115" i="45"/>
  <c r="SV115" i="45"/>
  <c r="SN115" i="45"/>
  <c r="SG115" i="45"/>
  <c r="RY115" i="45"/>
  <c r="RR115" i="45"/>
  <c r="RJ115" i="45"/>
  <c r="RC115" i="45"/>
  <c r="QU115" i="45"/>
  <c r="QN115" i="45"/>
  <c r="QF115" i="45"/>
  <c r="PY115" i="45"/>
  <c r="PQ115" i="45"/>
  <c r="PJ115" i="45"/>
  <c r="PB115" i="45"/>
  <c r="OU115" i="45"/>
  <c r="OM115" i="45"/>
  <c r="OF115" i="45"/>
  <c r="NX115" i="45"/>
  <c r="NQ115" i="45"/>
  <c r="NI115" i="45"/>
  <c r="NB115" i="45"/>
  <c r="MT115" i="45"/>
  <c r="MM115" i="45"/>
  <c r="ME115" i="45"/>
  <c r="LX115" i="45"/>
  <c r="LP115" i="45"/>
  <c r="LI115" i="45"/>
  <c r="LA115" i="45"/>
  <c r="KT115" i="45"/>
  <c r="KL115" i="45"/>
  <c r="KE115" i="45"/>
  <c r="JW115" i="45"/>
  <c r="JP115" i="45"/>
  <c r="JH115" i="45"/>
  <c r="JA115" i="45"/>
  <c r="IS115" i="45"/>
  <c r="IL115" i="45"/>
  <c r="ID115" i="45"/>
  <c r="HW115" i="45"/>
  <c r="HO115" i="45"/>
  <c r="HH115" i="45"/>
  <c r="GZ115" i="45"/>
  <c r="GS115" i="45"/>
  <c r="GK115" i="45"/>
  <c r="GD115" i="45"/>
  <c r="FV115" i="45"/>
  <c r="FO115" i="45"/>
  <c r="FG115" i="45"/>
  <c r="EZ115" i="45"/>
  <c r="ER115" i="45"/>
  <c r="EK115" i="45"/>
  <c r="EC115" i="45"/>
  <c r="DV115" i="45"/>
  <c r="DN115" i="45"/>
  <c r="DG115" i="45"/>
  <c r="CY115" i="45"/>
  <c r="CR115" i="45"/>
  <c r="CJ115" i="45"/>
  <c r="CC115" i="45"/>
  <c r="BU115" i="45"/>
  <c r="BN115" i="45"/>
  <c r="BF115" i="45"/>
  <c r="AY115" i="45"/>
  <c r="AQ115" i="45"/>
  <c r="AJ115" i="45"/>
  <c r="AB115" i="45"/>
  <c r="U115" i="45"/>
  <c r="N115" i="45"/>
  <c r="G115" i="45"/>
  <c r="AIC114" i="45"/>
  <c r="AHV114" i="45"/>
  <c r="AHN114" i="45"/>
  <c r="AHG114" i="45"/>
  <c r="AGY114" i="45"/>
  <c r="AGR114" i="45"/>
  <c r="AGJ114" i="45"/>
  <c r="AGC114" i="45"/>
  <c r="AFU114" i="45"/>
  <c r="AFN114" i="45"/>
  <c r="AFF114" i="45"/>
  <c r="AEY114" i="45"/>
  <c r="AEQ114" i="45"/>
  <c r="AEJ114" i="45"/>
  <c r="AEB114" i="45"/>
  <c r="ADU114" i="45"/>
  <c r="ADM114" i="45"/>
  <c r="ADF114" i="45"/>
  <c r="ACX114" i="45"/>
  <c r="ACQ114" i="45"/>
  <c r="ACI114" i="45"/>
  <c r="ACB114" i="45"/>
  <c r="ABT114" i="45"/>
  <c r="ABM114" i="45"/>
  <c r="ABE114" i="45"/>
  <c r="AAX114" i="45"/>
  <c r="AAP114" i="45"/>
  <c r="AAI114" i="45"/>
  <c r="AAA114" i="45"/>
  <c r="ZT114" i="45"/>
  <c r="ZL114" i="45"/>
  <c r="ZE114" i="45"/>
  <c r="YW114" i="45"/>
  <c r="YP114" i="45"/>
  <c r="YH114" i="45"/>
  <c r="YA114" i="45"/>
  <c r="XS114" i="45"/>
  <c r="XL114" i="45"/>
  <c r="XD114" i="45"/>
  <c r="WW114" i="45"/>
  <c r="WO114" i="45"/>
  <c r="WH114" i="45"/>
  <c r="VZ114" i="45"/>
  <c r="VS114" i="45"/>
  <c r="VK114" i="45"/>
  <c r="VD114" i="45"/>
  <c r="UV114" i="45"/>
  <c r="UO114" i="45"/>
  <c r="UG114" i="45"/>
  <c r="TZ114" i="45"/>
  <c r="TR114" i="45"/>
  <c r="TK114" i="45"/>
  <c r="TC114" i="45"/>
  <c r="SV114" i="45"/>
  <c r="SN114" i="45"/>
  <c r="SG114" i="45"/>
  <c r="RY114" i="45"/>
  <c r="RR114" i="45"/>
  <c r="RJ114" i="45"/>
  <c r="RC114" i="45"/>
  <c r="QU114" i="45"/>
  <c r="QN114" i="45"/>
  <c r="QF114" i="45"/>
  <c r="PY114" i="45"/>
  <c r="PQ114" i="45"/>
  <c r="PJ114" i="45"/>
  <c r="PB114" i="45"/>
  <c r="OU114" i="45"/>
  <c r="OM114" i="45"/>
  <c r="OF114" i="45"/>
  <c r="NX114" i="45"/>
  <c r="NQ114" i="45"/>
  <c r="NI114" i="45"/>
  <c r="NB114" i="45"/>
  <c r="MT114" i="45"/>
  <c r="MM114" i="45"/>
  <c r="ME114" i="45"/>
  <c r="LX114" i="45"/>
  <c r="LP114" i="45"/>
  <c r="LI114" i="45"/>
  <c r="LA114" i="45"/>
  <c r="KT114" i="45"/>
  <c r="KL114" i="45"/>
  <c r="KE114" i="45"/>
  <c r="JW114" i="45"/>
  <c r="JP114" i="45"/>
  <c r="JH114" i="45"/>
  <c r="JA114" i="45"/>
  <c r="IS114" i="45"/>
  <c r="IL114" i="45"/>
  <c r="ID114" i="45"/>
  <c r="HW114" i="45"/>
  <c r="HO114" i="45"/>
  <c r="HH114" i="45"/>
  <c r="GZ114" i="45"/>
  <c r="GS114" i="45"/>
  <c r="GK114" i="45"/>
  <c r="GD114" i="45"/>
  <c r="FV114" i="45"/>
  <c r="FO114" i="45"/>
  <c r="FG114" i="45"/>
  <c r="EZ114" i="45"/>
  <c r="ER114" i="45"/>
  <c r="EK114" i="45"/>
  <c r="EC114" i="45"/>
  <c r="DV114" i="45"/>
  <c r="DN114" i="45"/>
  <c r="DG114" i="45"/>
  <c r="CY114" i="45"/>
  <c r="CR114" i="45"/>
  <c r="CJ114" i="45"/>
  <c r="CC114" i="45"/>
  <c r="BU114" i="45"/>
  <c r="BN114" i="45"/>
  <c r="BF114" i="45"/>
  <c r="AY114" i="45"/>
  <c r="AQ114" i="45"/>
  <c r="AJ114" i="45"/>
  <c r="AB114" i="45"/>
  <c r="U114" i="45"/>
  <c r="N114" i="45"/>
  <c r="G114" i="45"/>
  <c r="AIC113" i="45"/>
  <c r="AHV113" i="45"/>
  <c r="AHN113" i="45"/>
  <c r="AHG113" i="45"/>
  <c r="AGY113" i="45"/>
  <c r="AGR113" i="45"/>
  <c r="AGJ113" i="45"/>
  <c r="AGC113" i="45"/>
  <c r="AFU113" i="45"/>
  <c r="AFN113" i="45"/>
  <c r="AFF113" i="45"/>
  <c r="AEY113" i="45"/>
  <c r="AEQ113" i="45"/>
  <c r="AEJ113" i="45"/>
  <c r="AEB113" i="45"/>
  <c r="ADU113" i="45"/>
  <c r="ADM113" i="45"/>
  <c r="ADF113" i="45"/>
  <c r="ACX113" i="45"/>
  <c r="ACQ113" i="45"/>
  <c r="ACI113" i="45"/>
  <c r="ACB113" i="45"/>
  <c r="ABT113" i="45"/>
  <c r="ABT111" i="45" s="1"/>
  <c r="ABM113" i="45"/>
  <c r="ABE113" i="45"/>
  <c r="AAX113" i="45"/>
  <c r="AAP113" i="45"/>
  <c r="AAI113" i="45"/>
  <c r="AAA113" i="45"/>
  <c r="ZT113" i="45"/>
  <c r="ZL113" i="45"/>
  <c r="ZE113" i="45"/>
  <c r="YW113" i="45"/>
  <c r="YP113" i="45"/>
  <c r="YH113" i="45"/>
  <c r="YA113" i="45"/>
  <c r="XS113" i="45"/>
  <c r="XL113" i="45"/>
  <c r="XD113" i="45"/>
  <c r="WW113" i="45"/>
  <c r="WO113" i="45"/>
  <c r="WH113" i="45"/>
  <c r="VZ113" i="45"/>
  <c r="VS113" i="45"/>
  <c r="VK113" i="45"/>
  <c r="VD113" i="45"/>
  <c r="UV113" i="45"/>
  <c r="UO113" i="45"/>
  <c r="UG113" i="45"/>
  <c r="TZ113" i="45"/>
  <c r="TR113" i="45"/>
  <c r="TK113" i="45"/>
  <c r="TC113" i="45"/>
  <c r="SV113" i="45"/>
  <c r="SN113" i="45"/>
  <c r="SG113" i="45"/>
  <c r="RY113" i="45"/>
  <c r="RR113" i="45"/>
  <c r="RJ113" i="45"/>
  <c r="RC113" i="45"/>
  <c r="QU113" i="45"/>
  <c r="QN113" i="45"/>
  <c r="QF113" i="45"/>
  <c r="PY113" i="45"/>
  <c r="PQ113" i="45"/>
  <c r="PJ113" i="45"/>
  <c r="PB113" i="45"/>
  <c r="OU113" i="45"/>
  <c r="OM113" i="45"/>
  <c r="OF113" i="45"/>
  <c r="NX113" i="45"/>
  <c r="NQ113" i="45"/>
  <c r="NI113" i="45"/>
  <c r="NB113" i="45"/>
  <c r="MT113" i="45"/>
  <c r="MM113" i="45"/>
  <c r="ME113" i="45"/>
  <c r="LX113" i="45"/>
  <c r="LP113" i="45"/>
  <c r="LI113" i="45"/>
  <c r="LA113" i="45"/>
  <c r="KT113" i="45"/>
  <c r="KL113" i="45"/>
  <c r="KE113" i="45"/>
  <c r="JW113" i="45"/>
  <c r="JP113" i="45"/>
  <c r="JH113" i="45"/>
  <c r="JA113" i="45"/>
  <c r="IS113" i="45"/>
  <c r="IL113" i="45"/>
  <c r="ID113" i="45"/>
  <c r="HW113" i="45"/>
  <c r="HO113" i="45"/>
  <c r="HH113" i="45"/>
  <c r="GZ113" i="45"/>
  <c r="GS113" i="45"/>
  <c r="GK113" i="45"/>
  <c r="GD113" i="45"/>
  <c r="FV113" i="45"/>
  <c r="FO113" i="45"/>
  <c r="FG113" i="45"/>
  <c r="EZ113" i="45"/>
  <c r="ER113" i="45"/>
  <c r="EK113" i="45"/>
  <c r="EC113" i="45"/>
  <c r="DV113" i="45"/>
  <c r="DN113" i="45"/>
  <c r="DG113" i="45"/>
  <c r="CY113" i="45"/>
  <c r="CR113" i="45"/>
  <c r="CJ113" i="45"/>
  <c r="CC113" i="45"/>
  <c r="BU113" i="45"/>
  <c r="BN113" i="45"/>
  <c r="BF113" i="45"/>
  <c r="AY113" i="45"/>
  <c r="AQ113" i="45"/>
  <c r="AJ113" i="45"/>
  <c r="AB113" i="45"/>
  <c r="U113" i="45"/>
  <c r="N113" i="45"/>
  <c r="G113" i="45"/>
  <c r="AIC112" i="45"/>
  <c r="AHV112" i="45"/>
  <c r="AHV111" i="45" s="1"/>
  <c r="AHN112" i="45"/>
  <c r="AHG112" i="45"/>
  <c r="AGY112" i="45"/>
  <c r="AGR112" i="45"/>
  <c r="AGJ112" i="45"/>
  <c r="AGC112" i="45"/>
  <c r="AGC111" i="45" s="1"/>
  <c r="AFU112" i="45"/>
  <c r="AFN112" i="45"/>
  <c r="AFF112" i="45"/>
  <c r="AEY112" i="45"/>
  <c r="AEQ112" i="45"/>
  <c r="AEJ112" i="45"/>
  <c r="AEJ111" i="45" s="1"/>
  <c r="AEB112" i="45"/>
  <c r="ADU112" i="45"/>
  <c r="ADM112" i="45"/>
  <c r="ADF112" i="45"/>
  <c r="ACX112" i="45"/>
  <c r="ACQ112" i="45"/>
  <c r="ACQ111" i="45" s="1"/>
  <c r="ACI112" i="45"/>
  <c r="ACB112" i="45"/>
  <c r="ABT112" i="45"/>
  <c r="ABM112" i="45"/>
  <c r="ABE112" i="45"/>
  <c r="AAX112" i="45"/>
  <c r="AAP112" i="45"/>
  <c r="AAI112" i="45"/>
  <c r="AAA112" i="45"/>
  <c r="ZT112" i="45"/>
  <c r="ZL112" i="45"/>
  <c r="ZE112" i="45"/>
  <c r="YW112" i="45"/>
  <c r="YP112" i="45"/>
  <c r="YH112" i="45"/>
  <c r="YA112" i="45"/>
  <c r="XS112" i="45"/>
  <c r="XL112" i="45"/>
  <c r="XL111" i="45" s="1"/>
  <c r="XD112" i="45"/>
  <c r="WW112" i="45"/>
  <c r="WO112" i="45"/>
  <c r="WH112" i="45"/>
  <c r="VZ112" i="45"/>
  <c r="VS112" i="45"/>
  <c r="VK112" i="45"/>
  <c r="VD112" i="45"/>
  <c r="UV112" i="45"/>
  <c r="UO112" i="45"/>
  <c r="UG112" i="45"/>
  <c r="TZ112" i="45"/>
  <c r="TR112" i="45"/>
  <c r="TK112" i="45"/>
  <c r="TC112" i="45"/>
  <c r="SV112" i="45"/>
  <c r="SN112" i="45"/>
  <c r="SG112" i="45"/>
  <c r="SG111" i="45" s="1"/>
  <c r="RY112" i="45"/>
  <c r="RR112" i="45"/>
  <c r="RJ112" i="45"/>
  <c r="RC112" i="45"/>
  <c r="QU112" i="45"/>
  <c r="QN112" i="45"/>
  <c r="QF112" i="45"/>
  <c r="PY112" i="45"/>
  <c r="PQ112" i="45"/>
  <c r="PJ112" i="45"/>
  <c r="PB112" i="45"/>
  <c r="OU112" i="45"/>
  <c r="OM112" i="45"/>
  <c r="OF112" i="45"/>
  <c r="NX112" i="45"/>
  <c r="NQ112" i="45"/>
  <c r="NI112" i="45"/>
  <c r="NB112" i="45"/>
  <c r="MT112" i="45"/>
  <c r="MM112" i="45"/>
  <c r="ME112" i="45"/>
  <c r="LX112" i="45"/>
  <c r="LP112" i="45"/>
  <c r="LI112" i="45"/>
  <c r="LA112" i="45"/>
  <c r="KT112" i="45"/>
  <c r="KL112" i="45"/>
  <c r="KL111" i="45" s="1"/>
  <c r="KE112" i="45"/>
  <c r="JW112" i="45"/>
  <c r="JP112" i="45"/>
  <c r="JP111" i="45" s="1"/>
  <c r="JH112" i="45"/>
  <c r="JA112" i="45"/>
  <c r="IS112" i="45"/>
  <c r="IL112" i="45"/>
  <c r="ID112" i="45"/>
  <c r="HW112" i="45"/>
  <c r="HO112" i="45"/>
  <c r="HH112" i="45"/>
  <c r="GZ112" i="45"/>
  <c r="GS112" i="45"/>
  <c r="GK112" i="45"/>
  <c r="GD112" i="45"/>
  <c r="FV112" i="45"/>
  <c r="FO112" i="45"/>
  <c r="FG112" i="45"/>
  <c r="EZ112" i="45"/>
  <c r="ER112" i="45"/>
  <c r="EK112" i="45"/>
  <c r="EC112" i="45"/>
  <c r="DV112" i="45"/>
  <c r="DN112" i="45"/>
  <c r="DG112" i="45"/>
  <c r="CY112" i="45"/>
  <c r="CR112" i="45"/>
  <c r="CJ112" i="45"/>
  <c r="CC112" i="45"/>
  <c r="BU112" i="45"/>
  <c r="BN112" i="45"/>
  <c r="BF112" i="45"/>
  <c r="AY112" i="45"/>
  <c r="AQ112" i="45"/>
  <c r="AJ112" i="45"/>
  <c r="AB112" i="45"/>
  <c r="U112" i="45"/>
  <c r="N112" i="45"/>
  <c r="G112" i="45"/>
  <c r="AIE111" i="45"/>
  <c r="AID111" i="45"/>
  <c r="AIB111" i="45"/>
  <c r="AIA111" i="45"/>
  <c r="AHZ111" i="45"/>
  <c r="AHY111" i="45"/>
  <c r="AHX111" i="45"/>
  <c r="AHW111" i="45"/>
  <c r="AHU111" i="45"/>
  <c r="AHT111" i="45"/>
  <c r="AHS111" i="45"/>
  <c r="AHR111" i="45"/>
  <c r="AHP111" i="45"/>
  <c r="AHO111" i="45"/>
  <c r="AHM111" i="45"/>
  <c r="AHL111" i="45"/>
  <c r="AHK111" i="45"/>
  <c r="AHJ111" i="45"/>
  <c r="AHI111" i="45"/>
  <c r="AHH111" i="45"/>
  <c r="AHF111" i="45"/>
  <c r="AHE111" i="45"/>
  <c r="AHD111" i="45"/>
  <c r="AHC111" i="45"/>
  <c r="AHA111" i="45"/>
  <c r="AGZ111" i="45"/>
  <c r="AGX111" i="45"/>
  <c r="AGW111" i="45"/>
  <c r="AGV111" i="45"/>
  <c r="AGU111" i="45"/>
  <c r="AGT111" i="45"/>
  <c r="AGS111" i="45"/>
  <c r="AGQ111" i="45"/>
  <c r="AGP111" i="45"/>
  <c r="AGO111" i="45"/>
  <c r="AGN111" i="45"/>
  <c r="AGL111" i="45"/>
  <c r="AGK111" i="45"/>
  <c r="AGI111" i="45"/>
  <c r="AGH111" i="45"/>
  <c r="AGG111" i="45"/>
  <c r="AGF111" i="45"/>
  <c r="AGF101" i="45" s="1"/>
  <c r="AGE111" i="45"/>
  <c r="AGD111" i="45"/>
  <c r="AGB111" i="45"/>
  <c r="AGA111" i="45"/>
  <c r="AFZ111" i="45"/>
  <c r="AFY111" i="45"/>
  <c r="AFW111" i="45"/>
  <c r="AFV111" i="45"/>
  <c r="AFT111" i="45"/>
  <c r="AFS111" i="45"/>
  <c r="AFR111" i="45"/>
  <c r="AFQ111" i="45"/>
  <c r="AFP111" i="45"/>
  <c r="AFO111" i="45"/>
  <c r="AFM111" i="45"/>
  <c r="AFL111" i="45"/>
  <c r="AFK111" i="45"/>
  <c r="AFJ111" i="45"/>
  <c r="AFJ101" i="45" s="1"/>
  <c r="AFH111" i="45"/>
  <c r="AFG111" i="45"/>
  <c r="AFE111" i="45"/>
  <c r="AFD111" i="45"/>
  <c r="AFC111" i="45"/>
  <c r="AFB111" i="45"/>
  <c r="AFA111" i="45"/>
  <c r="AEZ111" i="45"/>
  <c r="AEX111" i="45"/>
  <c r="AEW111" i="45"/>
  <c r="AEV111" i="45"/>
  <c r="AEU111" i="45"/>
  <c r="AES111" i="45"/>
  <c r="AER111" i="45"/>
  <c r="AEP111" i="45"/>
  <c r="AEO111" i="45"/>
  <c r="AEN111" i="45"/>
  <c r="AEM111" i="45"/>
  <c r="AEL111" i="45"/>
  <c r="AEK111" i="45"/>
  <c r="AEI111" i="45"/>
  <c r="AEH111" i="45"/>
  <c r="AEG111" i="45"/>
  <c r="AEF111" i="45"/>
  <c r="AED111" i="45"/>
  <c r="AEC111" i="45"/>
  <c r="AEA111" i="45"/>
  <c r="ADZ111" i="45"/>
  <c r="ADY111" i="45"/>
  <c r="ADX111" i="45"/>
  <c r="ADW111" i="45"/>
  <c r="ADV111" i="45"/>
  <c r="ADT111" i="45"/>
  <c r="ADS111" i="45"/>
  <c r="ADR111" i="45"/>
  <c r="ADQ111" i="45"/>
  <c r="ADO111" i="45"/>
  <c r="ADN111" i="45"/>
  <c r="ADL111" i="45"/>
  <c r="ADK111" i="45"/>
  <c r="ADJ111" i="45"/>
  <c r="ADI111" i="45"/>
  <c r="ADH111" i="45"/>
  <c r="ADG111" i="45"/>
  <c r="ADE111" i="45"/>
  <c r="ADD111" i="45"/>
  <c r="ADC111" i="45"/>
  <c r="ADB111" i="45"/>
  <c r="ACZ111" i="45"/>
  <c r="ACY111" i="45"/>
  <c r="ACW111" i="45"/>
  <c r="ACV111" i="45"/>
  <c r="ACU111" i="45"/>
  <c r="ACT111" i="45"/>
  <c r="ACS111" i="45"/>
  <c r="ACR111" i="45"/>
  <c r="ACP111" i="45"/>
  <c r="ACO111" i="45"/>
  <c r="ACN111" i="45"/>
  <c r="ACM111" i="45"/>
  <c r="ACK111" i="45"/>
  <c r="ACJ111" i="45"/>
  <c r="ACH111" i="45"/>
  <c r="ACG111" i="45"/>
  <c r="ACF111" i="45"/>
  <c r="ACE111" i="45"/>
  <c r="ACD111" i="45"/>
  <c r="ACC111" i="45"/>
  <c r="ACA111" i="45"/>
  <c r="ABZ111" i="45"/>
  <c r="ABY111" i="45"/>
  <c r="ABX111" i="45"/>
  <c r="ABV111" i="45"/>
  <c r="ABU111" i="45"/>
  <c r="ABS111" i="45"/>
  <c r="ABR111" i="45"/>
  <c r="ABQ111" i="45"/>
  <c r="ABP111" i="45"/>
  <c r="ABP101" i="45" s="1"/>
  <c r="ABO111" i="45"/>
  <c r="ABN111" i="45"/>
  <c r="ABL111" i="45"/>
  <c r="ABK111" i="45"/>
  <c r="ABJ111" i="45"/>
  <c r="ABI111" i="45"/>
  <c r="ABG111" i="45"/>
  <c r="ABF111" i="45"/>
  <c r="ABD111" i="45"/>
  <c r="ABC111" i="45"/>
  <c r="ABB111" i="45"/>
  <c r="ABA111" i="45"/>
  <c r="AAZ111" i="45"/>
  <c r="AAY111" i="45"/>
  <c r="AAW111" i="45"/>
  <c r="AAV111" i="45"/>
  <c r="AAU111" i="45"/>
  <c r="AAT111" i="45"/>
  <c r="AAR111" i="45"/>
  <c r="AAQ111" i="45"/>
  <c r="AAO111" i="45"/>
  <c r="AAN111" i="45"/>
  <c r="AAM111" i="45"/>
  <c r="AAL111" i="45"/>
  <c r="AAK111" i="45"/>
  <c r="AAJ111" i="45"/>
  <c r="AAH111" i="45"/>
  <c r="AAG111" i="45"/>
  <c r="AAF111" i="45"/>
  <c r="AAE111" i="45"/>
  <c r="AAC111" i="45"/>
  <c r="AAB111" i="45"/>
  <c r="ZZ111" i="45"/>
  <c r="ZY111" i="45"/>
  <c r="ZX111" i="45"/>
  <c r="ZW111" i="45"/>
  <c r="ZV111" i="45"/>
  <c r="ZU111" i="45"/>
  <c r="ZS111" i="45"/>
  <c r="ZR111" i="45"/>
  <c r="ZQ111" i="45"/>
  <c r="ZP111" i="45"/>
  <c r="ZN111" i="45"/>
  <c r="ZM111" i="45"/>
  <c r="ZK111" i="45"/>
  <c r="ZJ111" i="45"/>
  <c r="ZI111" i="45"/>
  <c r="ZH111" i="45"/>
  <c r="ZG111" i="45"/>
  <c r="ZF111" i="45"/>
  <c r="ZD111" i="45"/>
  <c r="ZC111" i="45"/>
  <c r="ZB111" i="45"/>
  <c r="ZA111" i="45"/>
  <c r="YY111" i="45"/>
  <c r="YX111" i="45"/>
  <c r="YV111" i="45"/>
  <c r="YU111" i="45"/>
  <c r="YT111" i="45"/>
  <c r="YS111" i="45"/>
  <c r="YR111" i="45"/>
  <c r="YQ111" i="45"/>
  <c r="YO111" i="45"/>
  <c r="YN111" i="45"/>
  <c r="YM111" i="45"/>
  <c r="YL111" i="45"/>
  <c r="YJ111" i="45"/>
  <c r="YI111" i="45"/>
  <c r="YG111" i="45"/>
  <c r="YF111" i="45"/>
  <c r="YE111" i="45"/>
  <c r="YD111" i="45"/>
  <c r="YC111" i="45"/>
  <c r="YB111" i="45"/>
  <c r="XZ111" i="45"/>
  <c r="XY111" i="45"/>
  <c r="XX111" i="45"/>
  <c r="XW111" i="45"/>
  <c r="XU111" i="45"/>
  <c r="XT111" i="45"/>
  <c r="XR111" i="45"/>
  <c r="XQ111" i="45"/>
  <c r="XP111" i="45"/>
  <c r="XO111" i="45"/>
  <c r="XN111" i="45"/>
  <c r="XM111" i="45"/>
  <c r="XK111" i="45"/>
  <c r="XJ111" i="45"/>
  <c r="XI111" i="45"/>
  <c r="XH111" i="45"/>
  <c r="XF111" i="45"/>
  <c r="XE111" i="45"/>
  <c r="XC111" i="45"/>
  <c r="XB111" i="45"/>
  <c r="XA111" i="45"/>
  <c r="WZ111" i="45"/>
  <c r="WY111" i="45"/>
  <c r="WX111" i="45"/>
  <c r="WV111" i="45"/>
  <c r="WU111" i="45"/>
  <c r="WT111" i="45"/>
  <c r="WS111" i="45"/>
  <c r="WQ111" i="45"/>
  <c r="WP111" i="45"/>
  <c r="WN111" i="45"/>
  <c r="WM111" i="45"/>
  <c r="WL111" i="45"/>
  <c r="WK111" i="45"/>
  <c r="WJ111" i="45"/>
  <c r="WI111" i="45"/>
  <c r="WG111" i="45"/>
  <c r="WF111" i="45"/>
  <c r="WE111" i="45"/>
  <c r="WD111" i="45"/>
  <c r="WB111" i="45"/>
  <c r="WA111" i="45"/>
  <c r="VY111" i="45"/>
  <c r="VX111" i="45"/>
  <c r="VW111" i="45"/>
  <c r="VV111" i="45"/>
  <c r="VU111" i="45"/>
  <c r="VT111" i="45"/>
  <c r="VR111" i="45"/>
  <c r="VQ111" i="45"/>
  <c r="VP111" i="45"/>
  <c r="VO111" i="45"/>
  <c r="VM111" i="45"/>
  <c r="VL111" i="45"/>
  <c r="VJ111" i="45"/>
  <c r="VI111" i="45"/>
  <c r="VH111" i="45"/>
  <c r="VG111" i="45"/>
  <c r="VF111" i="45"/>
  <c r="VE111" i="45"/>
  <c r="VC111" i="45"/>
  <c r="VB111" i="45"/>
  <c r="VA111" i="45"/>
  <c r="UZ111" i="45"/>
  <c r="UX111" i="45"/>
  <c r="UW111" i="45"/>
  <c r="UU111" i="45"/>
  <c r="UT111" i="45"/>
  <c r="US111" i="45"/>
  <c r="UR111" i="45"/>
  <c r="UQ111" i="45"/>
  <c r="UP111" i="45"/>
  <c r="UN111" i="45"/>
  <c r="UM111" i="45"/>
  <c r="UL111" i="45"/>
  <c r="UK111" i="45"/>
  <c r="UI111" i="45"/>
  <c r="UH111" i="45"/>
  <c r="UF111" i="45"/>
  <c r="UE111" i="45"/>
  <c r="UD111" i="45"/>
  <c r="UC111" i="45"/>
  <c r="UB111" i="45"/>
  <c r="UA111" i="45"/>
  <c r="TY111" i="45"/>
  <c r="TX111" i="45"/>
  <c r="TW111" i="45"/>
  <c r="TV111" i="45"/>
  <c r="TT111" i="45"/>
  <c r="TS111" i="45"/>
  <c r="TQ111" i="45"/>
  <c r="TP111" i="45"/>
  <c r="TO111" i="45"/>
  <c r="TN111" i="45"/>
  <c r="TM111" i="45"/>
  <c r="TL111" i="45"/>
  <c r="TJ111" i="45"/>
  <c r="TI111" i="45"/>
  <c r="TH111" i="45"/>
  <c r="TG111" i="45"/>
  <c r="TE111" i="45"/>
  <c r="TD111" i="45"/>
  <c r="TB111" i="45"/>
  <c r="TA111" i="45"/>
  <c r="SZ111" i="45"/>
  <c r="SY111" i="45"/>
  <c r="SX111" i="45"/>
  <c r="SW111" i="45"/>
  <c r="SU111" i="45"/>
  <c r="ST111" i="45"/>
  <c r="SS111" i="45"/>
  <c r="SR111" i="45"/>
  <c r="SP111" i="45"/>
  <c r="SO111" i="45"/>
  <c r="SM111" i="45"/>
  <c r="SL111" i="45"/>
  <c r="SK111" i="45"/>
  <c r="SJ111" i="45"/>
  <c r="SI111" i="45"/>
  <c r="SH111" i="45"/>
  <c r="SF111" i="45"/>
  <c r="SE111" i="45"/>
  <c r="SD111" i="45"/>
  <c r="SC111" i="45"/>
  <c r="SA111" i="45"/>
  <c r="RZ111" i="45"/>
  <c r="RX111" i="45"/>
  <c r="RW111" i="45"/>
  <c r="RV111" i="45"/>
  <c r="RU111" i="45"/>
  <c r="RT111" i="45"/>
  <c r="RS111" i="45"/>
  <c r="RQ111" i="45"/>
  <c r="RP111" i="45"/>
  <c r="RO111" i="45"/>
  <c r="RN111" i="45"/>
  <c r="RL111" i="45"/>
  <c r="RK111" i="45"/>
  <c r="RI111" i="45"/>
  <c r="RH111" i="45"/>
  <c r="RG111" i="45"/>
  <c r="RF111" i="45"/>
  <c r="RE111" i="45"/>
  <c r="RD111" i="45"/>
  <c r="RB111" i="45"/>
  <c r="RA111" i="45"/>
  <c r="QZ111" i="45"/>
  <c r="QY111" i="45"/>
  <c r="QW111" i="45"/>
  <c r="QV111" i="45"/>
  <c r="QT111" i="45"/>
  <c r="QS111" i="45"/>
  <c r="QR111" i="45"/>
  <c r="QQ111" i="45"/>
  <c r="QP111" i="45"/>
  <c r="QO111" i="45"/>
  <c r="QM111" i="45"/>
  <c r="QL111" i="45"/>
  <c r="QK111" i="45"/>
  <c r="QJ111" i="45"/>
  <c r="QH111" i="45"/>
  <c r="QG111" i="45"/>
  <c r="QE111" i="45"/>
  <c r="QD111" i="45"/>
  <c r="QC111" i="45"/>
  <c r="QB111" i="45"/>
  <c r="QA111" i="45"/>
  <c r="PZ111" i="45"/>
  <c r="PX111" i="45"/>
  <c r="PW111" i="45"/>
  <c r="PV111" i="45"/>
  <c r="PU111" i="45"/>
  <c r="PS111" i="45"/>
  <c r="PR111" i="45"/>
  <c r="PP111" i="45"/>
  <c r="PO111" i="45"/>
  <c r="PN111" i="45"/>
  <c r="PM111" i="45"/>
  <c r="PL111" i="45"/>
  <c r="PK111" i="45"/>
  <c r="PI111" i="45"/>
  <c r="PH111" i="45"/>
  <c r="PG111" i="45"/>
  <c r="PF111" i="45"/>
  <c r="PD111" i="45"/>
  <c r="PC111" i="45"/>
  <c r="PA111" i="45"/>
  <c r="OZ111" i="45"/>
  <c r="OY111" i="45"/>
  <c r="OX111" i="45"/>
  <c r="OW111" i="45"/>
  <c r="OV111" i="45"/>
  <c r="OT111" i="45"/>
  <c r="OS111" i="45"/>
  <c r="OR111" i="45"/>
  <c r="OQ111" i="45"/>
  <c r="OO111" i="45"/>
  <c r="ON111" i="45"/>
  <c r="OL111" i="45"/>
  <c r="OK111" i="45"/>
  <c r="OJ111" i="45"/>
  <c r="OI111" i="45"/>
  <c r="OH111" i="45"/>
  <c r="OG111" i="45"/>
  <c r="OE111" i="45"/>
  <c r="OD111" i="45"/>
  <c r="OC111" i="45"/>
  <c r="OB111" i="45"/>
  <c r="NZ111" i="45"/>
  <c r="NY111" i="45"/>
  <c r="NW111" i="45"/>
  <c r="NV111" i="45"/>
  <c r="NU111" i="45"/>
  <c r="NT111" i="45"/>
  <c r="NS111" i="45"/>
  <c r="NR111" i="45"/>
  <c r="NP111" i="45"/>
  <c r="NO111" i="45"/>
  <c r="NN111" i="45"/>
  <c r="NM111" i="45"/>
  <c r="NK111" i="45"/>
  <c r="NJ111" i="45"/>
  <c r="NH111" i="45"/>
  <c r="NG111" i="45"/>
  <c r="NF111" i="45"/>
  <c r="NE111" i="45"/>
  <c r="ND111" i="45"/>
  <c r="NC111" i="45"/>
  <c r="NA111" i="45"/>
  <c r="MZ111" i="45"/>
  <c r="MY111" i="45"/>
  <c r="MX111" i="45"/>
  <c r="MV111" i="45"/>
  <c r="MU111" i="45"/>
  <c r="MS111" i="45"/>
  <c r="MR111" i="45"/>
  <c r="MQ111" i="45"/>
  <c r="MP111" i="45"/>
  <c r="MO111" i="45"/>
  <c r="MN111" i="45"/>
  <c r="ML111" i="45"/>
  <c r="MK111" i="45"/>
  <c r="MJ111" i="45"/>
  <c r="MI111" i="45"/>
  <c r="MG111" i="45"/>
  <c r="MF111" i="45"/>
  <c r="MD111" i="45"/>
  <c r="MC111" i="45"/>
  <c r="MB111" i="45"/>
  <c r="MA111" i="45"/>
  <c r="LZ111" i="45"/>
  <c r="LY111" i="45"/>
  <c r="LW111" i="45"/>
  <c r="LV111" i="45"/>
  <c r="LU111" i="45"/>
  <c r="LT111" i="45"/>
  <c r="LR111" i="45"/>
  <c r="LQ111" i="45"/>
  <c r="LO111" i="45"/>
  <c r="LN111" i="45"/>
  <c r="LM111" i="45"/>
  <c r="LL111" i="45"/>
  <c r="LK111" i="45"/>
  <c r="LJ111" i="45"/>
  <c r="LH111" i="45"/>
  <c r="LG111" i="45"/>
  <c r="LF111" i="45"/>
  <c r="LE111" i="45"/>
  <c r="LC111" i="45"/>
  <c r="LB111" i="45"/>
  <c r="KZ111" i="45"/>
  <c r="KY111" i="45"/>
  <c r="KX111" i="45"/>
  <c r="KW111" i="45"/>
  <c r="KV111" i="45"/>
  <c r="KU111" i="45"/>
  <c r="KS111" i="45"/>
  <c r="KR111" i="45"/>
  <c r="KQ111" i="45"/>
  <c r="KP111" i="45"/>
  <c r="KN111" i="45"/>
  <c r="KM111" i="45"/>
  <c r="KK111" i="45"/>
  <c r="KJ111" i="45"/>
  <c r="KI111" i="45"/>
  <c r="KH111" i="45"/>
  <c r="KG111" i="45"/>
  <c r="KF111" i="45"/>
  <c r="KD111" i="45"/>
  <c r="KC111" i="45"/>
  <c r="KB111" i="45"/>
  <c r="KA111" i="45"/>
  <c r="JY111" i="45"/>
  <c r="JX111" i="45"/>
  <c r="JV111" i="45"/>
  <c r="JV101" i="45" s="1"/>
  <c r="JU111" i="45"/>
  <c r="JT111" i="45"/>
  <c r="JS111" i="45"/>
  <c r="JR111" i="45"/>
  <c r="JQ111" i="45"/>
  <c r="JO111" i="45"/>
  <c r="JN111" i="45"/>
  <c r="JM111" i="45"/>
  <c r="JL111" i="45"/>
  <c r="JJ111" i="45"/>
  <c r="JI111" i="45"/>
  <c r="JG111" i="45"/>
  <c r="JF111" i="45"/>
  <c r="JE111" i="45"/>
  <c r="JD111" i="45"/>
  <c r="JC111" i="45"/>
  <c r="JB111" i="45"/>
  <c r="IZ111" i="45"/>
  <c r="IY111" i="45"/>
  <c r="IX111" i="45"/>
  <c r="IW111" i="45"/>
  <c r="IU111" i="45"/>
  <c r="IT111" i="45"/>
  <c r="IR111" i="45"/>
  <c r="IQ111" i="45"/>
  <c r="IP111" i="45"/>
  <c r="IO111" i="45"/>
  <c r="IN111" i="45"/>
  <c r="IM111" i="45"/>
  <c r="IK111" i="45"/>
  <c r="IJ111" i="45"/>
  <c r="II111" i="45"/>
  <c r="IH111" i="45"/>
  <c r="IF111" i="45"/>
  <c r="IE111" i="45"/>
  <c r="IC111" i="45"/>
  <c r="IB111" i="45"/>
  <c r="IA111" i="45"/>
  <c r="HZ111" i="45"/>
  <c r="HY111" i="45"/>
  <c r="HX111" i="45"/>
  <c r="HV111" i="45"/>
  <c r="HU111" i="45"/>
  <c r="HT111" i="45"/>
  <c r="HS111" i="45"/>
  <c r="HQ111" i="45"/>
  <c r="HP111" i="45"/>
  <c r="HN111" i="45"/>
  <c r="HM111" i="45"/>
  <c r="HL111" i="45"/>
  <c r="HK111" i="45"/>
  <c r="HJ111" i="45"/>
  <c r="HI111" i="45"/>
  <c r="HG111" i="45"/>
  <c r="HF111" i="45"/>
  <c r="HE111" i="45"/>
  <c r="HD111" i="45"/>
  <c r="HB111" i="45"/>
  <c r="HA111" i="45"/>
  <c r="GY111" i="45"/>
  <c r="GX111" i="45"/>
  <c r="GW111" i="45"/>
  <c r="GV111" i="45"/>
  <c r="GU111" i="45"/>
  <c r="GT111" i="45"/>
  <c r="GR111" i="45"/>
  <c r="GQ111" i="45"/>
  <c r="GP111" i="45"/>
  <c r="GO111" i="45"/>
  <c r="GM111" i="45"/>
  <c r="GL111" i="45"/>
  <c r="GJ111" i="45"/>
  <c r="GI111" i="45"/>
  <c r="GH111" i="45"/>
  <c r="GG111" i="45"/>
  <c r="GF111" i="45"/>
  <c r="GE111" i="45"/>
  <c r="GC111" i="45"/>
  <c r="GB111" i="45"/>
  <c r="GA111" i="45"/>
  <c r="FZ111" i="45"/>
  <c r="FX111" i="45"/>
  <c r="FW111" i="45"/>
  <c r="FU111" i="45"/>
  <c r="FT111" i="45"/>
  <c r="FS111" i="45"/>
  <c r="FR111" i="45"/>
  <c r="FQ111" i="45"/>
  <c r="FP111" i="45"/>
  <c r="FN111" i="45"/>
  <c r="FM111" i="45"/>
  <c r="FL111" i="45"/>
  <c r="FK111" i="45"/>
  <c r="FI111" i="45"/>
  <c r="FH111" i="45"/>
  <c r="FF111" i="45"/>
  <c r="FE111" i="45"/>
  <c r="FD111" i="45"/>
  <c r="FC111" i="45"/>
  <c r="FB111" i="45"/>
  <c r="FA111" i="45"/>
  <c r="EY111" i="45"/>
  <c r="EX111" i="45"/>
  <c r="EW111" i="45"/>
  <c r="EV111" i="45"/>
  <c r="ET111" i="45"/>
  <c r="ES111" i="45"/>
  <c r="EQ111" i="45"/>
  <c r="EP111" i="45"/>
  <c r="EO111" i="45"/>
  <c r="EN111" i="45"/>
  <c r="EM111" i="45"/>
  <c r="EL111" i="45"/>
  <c r="EJ111" i="45"/>
  <c r="EI111" i="45"/>
  <c r="EH111" i="45"/>
  <c r="EG111" i="45"/>
  <c r="EE111" i="45"/>
  <c r="ED111" i="45"/>
  <c r="EB111" i="45"/>
  <c r="EA111" i="45"/>
  <c r="DZ111" i="45"/>
  <c r="DY111" i="45"/>
  <c r="DX111" i="45"/>
  <c r="DW111" i="45"/>
  <c r="DU111" i="45"/>
  <c r="DT111" i="45"/>
  <c r="DS111" i="45"/>
  <c r="DR111" i="45"/>
  <c r="DP111" i="45"/>
  <c r="DO111" i="45"/>
  <c r="DM111" i="45"/>
  <c r="DL111" i="45"/>
  <c r="DK111" i="45"/>
  <c r="DJ111" i="45"/>
  <c r="DI111" i="45"/>
  <c r="DH111" i="45"/>
  <c r="DF111" i="45"/>
  <c r="DE111" i="45"/>
  <c r="DD111" i="45"/>
  <c r="DC111" i="45"/>
  <c r="DA111" i="45"/>
  <c r="CZ111" i="45"/>
  <c r="CX111" i="45"/>
  <c r="CW111" i="45"/>
  <c r="CV111" i="45"/>
  <c r="CU111" i="45"/>
  <c r="CT111" i="45"/>
  <c r="CS111" i="45"/>
  <c r="CQ111" i="45"/>
  <c r="CP111" i="45"/>
  <c r="CO111" i="45"/>
  <c r="CN111" i="45"/>
  <c r="CL111" i="45"/>
  <c r="CK111" i="45"/>
  <c r="CI111" i="45"/>
  <c r="CH111" i="45"/>
  <c r="CG111" i="45"/>
  <c r="CF111" i="45"/>
  <c r="CE111" i="45"/>
  <c r="CD111" i="45"/>
  <c r="CB111" i="45"/>
  <c r="CA111" i="45"/>
  <c r="BZ111" i="45"/>
  <c r="BY111" i="45"/>
  <c r="BW111" i="45"/>
  <c r="BV111" i="45"/>
  <c r="BT111" i="45"/>
  <c r="BS111" i="45"/>
  <c r="BR111" i="45"/>
  <c r="BQ111" i="45"/>
  <c r="BP111" i="45"/>
  <c r="BO111" i="45"/>
  <c r="BM111" i="45"/>
  <c r="BL111" i="45"/>
  <c r="BK111" i="45"/>
  <c r="BJ111" i="45"/>
  <c r="BH111" i="45"/>
  <c r="BG111" i="45"/>
  <c r="BE111" i="45"/>
  <c r="BD111" i="45"/>
  <c r="BC111" i="45"/>
  <c r="BB111" i="45"/>
  <c r="BA111" i="45"/>
  <c r="AZ111" i="45"/>
  <c r="AX111" i="45"/>
  <c r="AW111" i="45"/>
  <c r="AV111" i="45"/>
  <c r="AU111" i="45"/>
  <c r="AS111" i="45"/>
  <c r="AR111" i="45"/>
  <c r="AP111" i="45"/>
  <c r="AO111" i="45"/>
  <c r="AN111" i="45"/>
  <c r="AM111" i="45"/>
  <c r="AL111" i="45"/>
  <c r="AK111" i="45"/>
  <c r="AI111" i="45"/>
  <c r="AH111" i="45"/>
  <c r="AG111" i="45"/>
  <c r="AF111" i="45"/>
  <c r="AD111" i="45"/>
  <c r="AC111" i="45"/>
  <c r="AA111" i="45"/>
  <c r="Z111" i="45"/>
  <c r="Y111" i="45"/>
  <c r="X111" i="45"/>
  <c r="W111" i="45"/>
  <c r="V111" i="45"/>
  <c r="T111" i="45"/>
  <c r="S111" i="45"/>
  <c r="R111" i="45"/>
  <c r="Q111" i="45"/>
  <c r="P111" i="45"/>
  <c r="O111" i="45"/>
  <c r="M111" i="45"/>
  <c r="L111" i="45"/>
  <c r="K111" i="45"/>
  <c r="J111" i="45"/>
  <c r="I111" i="45"/>
  <c r="H111" i="45"/>
  <c r="F111" i="45"/>
  <c r="E111" i="45"/>
  <c r="D111" i="45"/>
  <c r="C111" i="45"/>
  <c r="AIC110" i="45"/>
  <c r="AHV110" i="45"/>
  <c r="AHN110" i="45"/>
  <c r="AHG110" i="45"/>
  <c r="AGY110" i="45"/>
  <c r="AGR110" i="45"/>
  <c r="AGJ110" i="45"/>
  <c r="AGC110" i="45"/>
  <c r="AFU110" i="45"/>
  <c r="AFN110" i="45"/>
  <c r="AFF110" i="45"/>
  <c r="AEY110" i="45"/>
  <c r="AEQ110" i="45"/>
  <c r="AEJ110" i="45"/>
  <c r="AEB110" i="45"/>
  <c r="ADU110" i="45"/>
  <c r="ADM110" i="45"/>
  <c r="ADF110" i="45"/>
  <c r="ACX110" i="45"/>
  <c r="ACQ110" i="45"/>
  <c r="ACI110" i="45"/>
  <c r="ACB110" i="45"/>
  <c r="ABT110" i="45"/>
  <c r="ABM110" i="45"/>
  <c r="ABE110" i="45"/>
  <c r="AAX110" i="45"/>
  <c r="AAP110" i="45"/>
  <c r="AAI110" i="45"/>
  <c r="AAA110" i="45"/>
  <c r="ZT110" i="45"/>
  <c r="ZL110" i="45"/>
  <c r="ZE110" i="45"/>
  <c r="YW110" i="45"/>
  <c r="YP110" i="45"/>
  <c r="YH110" i="45"/>
  <c r="YA110" i="45"/>
  <c r="XS110" i="45"/>
  <c r="XL110" i="45"/>
  <c r="XD110" i="45"/>
  <c r="WW110" i="45"/>
  <c r="WO110" i="45"/>
  <c r="WH110" i="45"/>
  <c r="VZ110" i="45"/>
  <c r="VS110" i="45"/>
  <c r="VK110" i="45"/>
  <c r="VD110" i="45"/>
  <c r="UV110" i="45"/>
  <c r="UO110" i="45"/>
  <c r="UG110" i="45"/>
  <c r="TZ110" i="45"/>
  <c r="TR110" i="45"/>
  <c r="TK110" i="45"/>
  <c r="TC110" i="45"/>
  <c r="SV110" i="45"/>
  <c r="SN110" i="45"/>
  <c r="SG110" i="45"/>
  <c r="RY110" i="45"/>
  <c r="RR110" i="45"/>
  <c r="RJ110" i="45"/>
  <c r="RC110" i="45"/>
  <c r="QU110" i="45"/>
  <c r="QN110" i="45"/>
  <c r="QF110" i="45"/>
  <c r="PY110" i="45"/>
  <c r="PQ110" i="45"/>
  <c r="PJ110" i="45"/>
  <c r="PB110" i="45"/>
  <c r="OU110" i="45"/>
  <c r="OM110" i="45"/>
  <c r="OF110" i="45"/>
  <c r="NX110" i="45"/>
  <c r="NQ110" i="45"/>
  <c r="NI110" i="45"/>
  <c r="NB110" i="45"/>
  <c r="MT110" i="45"/>
  <c r="MM110" i="45"/>
  <c r="ME110" i="45"/>
  <c r="LX110" i="45"/>
  <c r="LP110" i="45"/>
  <c r="LI110" i="45"/>
  <c r="LA110" i="45"/>
  <c r="KT110" i="45"/>
  <c r="KL110" i="45"/>
  <c r="KE110" i="45"/>
  <c r="JW110" i="45"/>
  <c r="JP110" i="45"/>
  <c r="JH110" i="45"/>
  <c r="JA110" i="45"/>
  <c r="IS110" i="45"/>
  <c r="IL110" i="45"/>
  <c r="ID110" i="45"/>
  <c r="HW110" i="45"/>
  <c r="HO110" i="45"/>
  <c r="HH110" i="45"/>
  <c r="GZ110" i="45"/>
  <c r="GS110" i="45"/>
  <c r="GK110" i="45"/>
  <c r="GD110" i="45"/>
  <c r="FV110" i="45"/>
  <c r="FO110" i="45"/>
  <c r="FG110" i="45"/>
  <c r="EZ110" i="45"/>
  <c r="ER110" i="45"/>
  <c r="EK110" i="45"/>
  <c r="EC110" i="45"/>
  <c r="DV110" i="45"/>
  <c r="DN110" i="45"/>
  <c r="DG110" i="45"/>
  <c r="CY110" i="45"/>
  <c r="CR110" i="45"/>
  <c r="CJ110" i="45"/>
  <c r="CC110" i="45"/>
  <c r="BU110" i="45"/>
  <c r="BN110" i="45"/>
  <c r="BF110" i="45"/>
  <c r="AY110" i="45"/>
  <c r="AQ110" i="45"/>
  <c r="AJ110" i="45"/>
  <c r="AB110" i="45"/>
  <c r="U110" i="45"/>
  <c r="N110" i="45"/>
  <c r="G110" i="45"/>
  <c r="AIC109" i="45"/>
  <c r="AHV109" i="45"/>
  <c r="AHN109" i="45"/>
  <c r="AHG109" i="45"/>
  <c r="AGY109" i="45"/>
  <c r="AGR109" i="45"/>
  <c r="AGJ109" i="45"/>
  <c r="AGC109" i="45"/>
  <c r="AFU109" i="45"/>
  <c r="AFN109" i="45"/>
  <c r="AFF109" i="45"/>
  <c r="AEY109" i="45"/>
  <c r="AEQ109" i="45"/>
  <c r="AEJ109" i="45"/>
  <c r="AEB109" i="45"/>
  <c r="ADU109" i="45"/>
  <c r="ADM109" i="45"/>
  <c r="ADF109" i="45"/>
  <c r="ACX109" i="45"/>
  <c r="ACQ109" i="45"/>
  <c r="ACI109" i="45"/>
  <c r="ACB109" i="45"/>
  <c r="ABT109" i="45"/>
  <c r="ABM109" i="45"/>
  <c r="ABE109" i="45"/>
  <c r="AAX109" i="45"/>
  <c r="AAP109" i="45"/>
  <c r="AAI109" i="45"/>
  <c r="AAA109" i="45"/>
  <c r="ZT109" i="45"/>
  <c r="ZL109" i="45"/>
  <c r="ZE109" i="45"/>
  <c r="YW109" i="45"/>
  <c r="YP109" i="45"/>
  <c r="YH109" i="45"/>
  <c r="YA109" i="45"/>
  <c r="XS109" i="45"/>
  <c r="XL109" i="45"/>
  <c r="XD109" i="45"/>
  <c r="WW109" i="45"/>
  <c r="WO109" i="45"/>
  <c r="WH109" i="45"/>
  <c r="VZ109" i="45"/>
  <c r="VS109" i="45"/>
  <c r="VK109" i="45"/>
  <c r="VD109" i="45"/>
  <c r="UV109" i="45"/>
  <c r="UO109" i="45"/>
  <c r="UG109" i="45"/>
  <c r="TZ109" i="45"/>
  <c r="TR109" i="45"/>
  <c r="TK109" i="45"/>
  <c r="TC109" i="45"/>
  <c r="SV109" i="45"/>
  <c r="SN109" i="45"/>
  <c r="SG109" i="45"/>
  <c r="RY109" i="45"/>
  <c r="RR109" i="45"/>
  <c r="RJ109" i="45"/>
  <c r="RC109" i="45"/>
  <c r="QU109" i="45"/>
  <c r="QN109" i="45"/>
  <c r="QF109" i="45"/>
  <c r="PY109" i="45"/>
  <c r="PQ109" i="45"/>
  <c r="PJ109" i="45"/>
  <c r="PB109" i="45"/>
  <c r="OU109" i="45"/>
  <c r="OM109" i="45"/>
  <c r="OF109" i="45"/>
  <c r="NX109" i="45"/>
  <c r="NQ109" i="45"/>
  <c r="NI109" i="45"/>
  <c r="NB109" i="45"/>
  <c r="MT109" i="45"/>
  <c r="MM109" i="45"/>
  <c r="ME109" i="45"/>
  <c r="LX109" i="45"/>
  <c r="LP109" i="45"/>
  <c r="LI109" i="45"/>
  <c r="LA109" i="45"/>
  <c r="KT109" i="45"/>
  <c r="KL109" i="45"/>
  <c r="KE109" i="45"/>
  <c r="JW109" i="45"/>
  <c r="JP109" i="45"/>
  <c r="JH109" i="45"/>
  <c r="JA109" i="45"/>
  <c r="IS109" i="45"/>
  <c r="IL109" i="45"/>
  <c r="ID109" i="45"/>
  <c r="HW109" i="45"/>
  <c r="HO109" i="45"/>
  <c r="HH109" i="45"/>
  <c r="GZ109" i="45"/>
  <c r="GS109" i="45"/>
  <c r="GK109" i="45"/>
  <c r="GD109" i="45"/>
  <c r="FV109" i="45"/>
  <c r="FO109" i="45"/>
  <c r="FG109" i="45"/>
  <c r="EZ109" i="45"/>
  <c r="ER109" i="45"/>
  <c r="EK109" i="45"/>
  <c r="EC109" i="45"/>
  <c r="DV109" i="45"/>
  <c r="DN109" i="45"/>
  <c r="DG109" i="45"/>
  <c r="CY109" i="45"/>
  <c r="CR109" i="45"/>
  <c r="CJ109" i="45"/>
  <c r="CC109" i="45"/>
  <c r="BU109" i="45"/>
  <c r="BN109" i="45"/>
  <c r="BF109" i="45"/>
  <c r="AY109" i="45"/>
  <c r="AQ109" i="45"/>
  <c r="AJ109" i="45"/>
  <c r="AB109" i="45"/>
  <c r="U109" i="45"/>
  <c r="N109" i="45"/>
  <c r="G109" i="45"/>
  <c r="AIC108" i="45"/>
  <c r="AHV108" i="45"/>
  <c r="AHN108" i="45"/>
  <c r="AHG108" i="45"/>
  <c r="AGY108" i="45"/>
  <c r="AGR108" i="45"/>
  <c r="AGJ108" i="45"/>
  <c r="AGC108" i="45"/>
  <c r="AFU108" i="45"/>
  <c r="AFN108" i="45"/>
  <c r="AFF108" i="45"/>
  <c r="AEY108" i="45"/>
  <c r="AEQ108" i="45"/>
  <c r="AEJ108" i="45"/>
  <c r="AEB108" i="45"/>
  <c r="ADU108" i="45"/>
  <c r="ADM108" i="45"/>
  <c r="ADF108" i="45"/>
  <c r="ACX108" i="45"/>
  <c r="ACQ108" i="45"/>
  <c r="ACI108" i="45"/>
  <c r="ACB108" i="45"/>
  <c r="ABT108" i="45"/>
  <c r="ABM108" i="45"/>
  <c r="ABE108" i="45"/>
  <c r="AAX108" i="45"/>
  <c r="AAX106" i="45" s="1"/>
  <c r="AAP108" i="45"/>
  <c r="AAI108" i="45"/>
  <c r="AAA108" i="45"/>
  <c r="ZT108" i="45"/>
  <c r="ZL108" i="45"/>
  <c r="ZE108" i="45"/>
  <c r="YW108" i="45"/>
  <c r="YP108" i="45"/>
  <c r="YH108" i="45"/>
  <c r="YA108" i="45"/>
  <c r="XS108" i="45"/>
  <c r="XL108" i="45"/>
  <c r="XD108" i="45"/>
  <c r="WW108" i="45"/>
  <c r="WO108" i="45"/>
  <c r="WH108" i="45"/>
  <c r="VZ108" i="45"/>
  <c r="VS108" i="45"/>
  <c r="VK108" i="45"/>
  <c r="VD108" i="45"/>
  <c r="UV108" i="45"/>
  <c r="UO108" i="45"/>
  <c r="UG108" i="45"/>
  <c r="TZ108" i="45"/>
  <c r="TR108" i="45"/>
  <c r="TK108" i="45"/>
  <c r="TC108" i="45"/>
  <c r="SV108" i="45"/>
  <c r="SN108" i="45"/>
  <c r="SG108" i="45"/>
  <c r="RY108" i="45"/>
  <c r="RR108" i="45"/>
  <c r="RJ108" i="45"/>
  <c r="RC108" i="45"/>
  <c r="QU108" i="45"/>
  <c r="QN108" i="45"/>
  <c r="QF108" i="45"/>
  <c r="PY108" i="45"/>
  <c r="PQ108" i="45"/>
  <c r="PJ108" i="45"/>
  <c r="PB108" i="45"/>
  <c r="OU108" i="45"/>
  <c r="OM108" i="45"/>
  <c r="OF108" i="45"/>
  <c r="NX108" i="45"/>
  <c r="NQ108" i="45"/>
  <c r="NI108" i="45"/>
  <c r="NB108" i="45"/>
  <c r="MT108" i="45"/>
  <c r="MM108" i="45"/>
  <c r="ME108" i="45"/>
  <c r="LX108" i="45"/>
  <c r="LP108" i="45"/>
  <c r="LI108" i="45"/>
  <c r="LA108" i="45"/>
  <c r="KT108" i="45"/>
  <c r="KL108" i="45"/>
  <c r="KE108" i="45"/>
  <c r="JW108" i="45"/>
  <c r="JP108" i="45"/>
  <c r="JH108" i="45"/>
  <c r="JA108" i="45"/>
  <c r="IS108" i="45"/>
  <c r="IL108" i="45"/>
  <c r="ID108" i="45"/>
  <c r="HW108" i="45"/>
  <c r="HO108" i="45"/>
  <c r="HH108" i="45"/>
  <c r="GZ108" i="45"/>
  <c r="GS108" i="45"/>
  <c r="GK108" i="45"/>
  <c r="GD108" i="45"/>
  <c r="FV108" i="45"/>
  <c r="FO108" i="45"/>
  <c r="FG108" i="45"/>
  <c r="EZ108" i="45"/>
  <c r="ER108" i="45"/>
  <c r="EK108" i="45"/>
  <c r="EC108" i="45"/>
  <c r="DV108" i="45"/>
  <c r="DN108" i="45"/>
  <c r="DG108" i="45"/>
  <c r="CY108" i="45"/>
  <c r="CR108" i="45"/>
  <c r="CJ108" i="45"/>
  <c r="CC108" i="45"/>
  <c r="BU108" i="45"/>
  <c r="BN108" i="45"/>
  <c r="BF108" i="45"/>
  <c r="AY108" i="45"/>
  <c r="AQ108" i="45"/>
  <c r="AJ108" i="45"/>
  <c r="AB108" i="45"/>
  <c r="U108" i="45"/>
  <c r="N108" i="45"/>
  <c r="G108" i="45"/>
  <c r="AIC107" i="45"/>
  <c r="AHV107" i="45"/>
  <c r="AHN107" i="45"/>
  <c r="AHG107" i="45"/>
  <c r="AGY107" i="45"/>
  <c r="AGR107" i="45"/>
  <c r="AGJ107" i="45"/>
  <c r="AGC107" i="45"/>
  <c r="AFU107" i="45"/>
  <c r="AFN107" i="45"/>
  <c r="AFF107" i="45"/>
  <c r="AEY107" i="45"/>
  <c r="AEQ107" i="45"/>
  <c r="AEJ107" i="45"/>
  <c r="AEB107" i="45"/>
  <c r="ADU107" i="45"/>
  <c r="ADM107" i="45"/>
  <c r="ADF107" i="45"/>
  <c r="ACX107" i="45"/>
  <c r="ACQ107" i="45"/>
  <c r="ACI107" i="45"/>
  <c r="ACB107" i="45"/>
  <c r="ABT107" i="45"/>
  <c r="ABM107" i="45"/>
  <c r="ABE107" i="45"/>
  <c r="AAX107" i="45"/>
  <c r="AAP107" i="45"/>
  <c r="AAI107" i="45"/>
  <c r="AAA107" i="45"/>
  <c r="ZT107" i="45"/>
  <c r="ZL107" i="45"/>
  <c r="ZE107" i="45"/>
  <c r="YW107" i="45"/>
  <c r="YP107" i="45"/>
  <c r="YH107" i="45"/>
  <c r="YA107" i="45"/>
  <c r="XS107" i="45"/>
  <c r="XL107" i="45"/>
  <c r="XD107" i="45"/>
  <c r="WW107" i="45"/>
  <c r="WO107" i="45"/>
  <c r="WH107" i="45"/>
  <c r="VZ107" i="45"/>
  <c r="VS107" i="45"/>
  <c r="VK107" i="45"/>
  <c r="VD107" i="45"/>
  <c r="UV107" i="45"/>
  <c r="UO107" i="45"/>
  <c r="UG107" i="45"/>
  <c r="TZ107" i="45"/>
  <c r="TR107" i="45"/>
  <c r="TK107" i="45"/>
  <c r="TC107" i="45"/>
  <c r="SV107" i="45"/>
  <c r="SN107" i="45"/>
  <c r="SG107" i="45"/>
  <c r="RY107" i="45"/>
  <c r="RR107" i="45"/>
  <c r="RJ107" i="45"/>
  <c r="RC107" i="45"/>
  <c r="QU107" i="45"/>
  <c r="QN107" i="45"/>
  <c r="QF107" i="45"/>
  <c r="PY107" i="45"/>
  <c r="PQ107" i="45"/>
  <c r="PJ107" i="45"/>
  <c r="PB107" i="45"/>
  <c r="OU107" i="45"/>
  <c r="OM107" i="45"/>
  <c r="OF107" i="45"/>
  <c r="NX107" i="45"/>
  <c r="NQ107" i="45"/>
  <c r="NI107" i="45"/>
  <c r="NB107" i="45"/>
  <c r="MT107" i="45"/>
  <c r="MM107" i="45"/>
  <c r="ME107" i="45"/>
  <c r="LX107" i="45"/>
  <c r="LP107" i="45"/>
  <c r="LI107" i="45"/>
  <c r="LA107" i="45"/>
  <c r="KT107" i="45"/>
  <c r="KL107" i="45"/>
  <c r="KE107" i="45"/>
  <c r="JW107" i="45"/>
  <c r="JP107" i="45"/>
  <c r="JH107" i="45"/>
  <c r="JA107" i="45"/>
  <c r="IS107" i="45"/>
  <c r="IL107" i="45"/>
  <c r="ID107" i="45"/>
  <c r="HW107" i="45"/>
  <c r="HO107" i="45"/>
  <c r="HH107" i="45"/>
  <c r="GZ107" i="45"/>
  <c r="GS107" i="45"/>
  <c r="GK107" i="45"/>
  <c r="GD107" i="45"/>
  <c r="FV107" i="45"/>
  <c r="FO107" i="45"/>
  <c r="FG107" i="45"/>
  <c r="EZ107" i="45"/>
  <c r="ER107" i="45"/>
  <c r="EK107" i="45"/>
  <c r="EC107" i="45"/>
  <c r="DV107" i="45"/>
  <c r="DN107" i="45"/>
  <c r="DG107" i="45"/>
  <c r="CY107" i="45"/>
  <c r="CR107" i="45"/>
  <c r="CJ107" i="45"/>
  <c r="CC107" i="45"/>
  <c r="BU107" i="45"/>
  <c r="BN107" i="45"/>
  <c r="BF107" i="45"/>
  <c r="AY107" i="45"/>
  <c r="AQ107" i="45"/>
  <c r="AJ107" i="45"/>
  <c r="AB107" i="45"/>
  <c r="U107" i="45"/>
  <c r="N107" i="45"/>
  <c r="G107" i="45"/>
  <c r="AIE106" i="45"/>
  <c r="AIE101" i="45" s="1"/>
  <c r="AID106" i="45"/>
  <c r="AIB106" i="45"/>
  <c r="AIA106" i="45"/>
  <c r="AHZ106" i="45"/>
  <c r="AHY106" i="45"/>
  <c r="AHX106" i="45"/>
  <c r="AHW106" i="45"/>
  <c r="AHU106" i="45"/>
  <c r="AHT106" i="45"/>
  <c r="AHS106" i="45"/>
  <c r="AHR106" i="45"/>
  <c r="AHP106" i="45"/>
  <c r="AHO106" i="45"/>
  <c r="AHO101" i="45" s="1"/>
  <c r="AHM106" i="45"/>
  <c r="AHM101" i="45" s="1"/>
  <c r="AHL106" i="45"/>
  <c r="AHK106" i="45"/>
  <c r="AHJ106" i="45"/>
  <c r="AHI106" i="45"/>
  <c r="AHH106" i="45"/>
  <c r="AHF106" i="45"/>
  <c r="AHE106" i="45"/>
  <c r="AHD106" i="45"/>
  <c r="AHC106" i="45"/>
  <c r="AHA106" i="45"/>
  <c r="AGZ106" i="45"/>
  <c r="AGX106" i="45"/>
  <c r="AGW106" i="45"/>
  <c r="AGV106" i="45"/>
  <c r="AGU106" i="45"/>
  <c r="AGT106" i="45"/>
  <c r="AGS106" i="45"/>
  <c r="AGQ106" i="45"/>
  <c r="AGP106" i="45"/>
  <c r="AGO106" i="45"/>
  <c r="AGN106" i="45"/>
  <c r="AGL106" i="45"/>
  <c r="AGK106" i="45"/>
  <c r="AGI106" i="45"/>
  <c r="AGH106" i="45"/>
  <c r="AGG106" i="45"/>
  <c r="AGF106" i="45"/>
  <c r="AGE106" i="45"/>
  <c r="AGD106" i="45"/>
  <c r="AGB106" i="45"/>
  <c r="AGB101" i="45" s="1"/>
  <c r="AGA106" i="45"/>
  <c r="AFZ106" i="45"/>
  <c r="AFY106" i="45"/>
  <c r="AFW106" i="45"/>
  <c r="AFV106" i="45"/>
  <c r="AFV101" i="45" s="1"/>
  <c r="AFT106" i="45"/>
  <c r="AFS106" i="45"/>
  <c r="AFR106" i="45"/>
  <c r="AFQ106" i="45"/>
  <c r="AFP106" i="45"/>
  <c r="AFO106" i="45"/>
  <c r="AFM106" i="45"/>
  <c r="AFL106" i="45"/>
  <c r="AFK106" i="45"/>
  <c r="AFJ106" i="45"/>
  <c r="AFH106" i="45"/>
  <c r="AFG106" i="45"/>
  <c r="AFE106" i="45"/>
  <c r="AFD106" i="45"/>
  <c r="AFC106" i="45"/>
  <c r="AFB106" i="45"/>
  <c r="AFA106" i="45"/>
  <c r="AFA101" i="45" s="1"/>
  <c r="AEZ106" i="45"/>
  <c r="AEX106" i="45"/>
  <c r="AEW106" i="45"/>
  <c r="AEV106" i="45"/>
  <c r="AEU106" i="45"/>
  <c r="AES106" i="45"/>
  <c r="AER106" i="45"/>
  <c r="AEP106" i="45"/>
  <c r="AEO106" i="45"/>
  <c r="AEN106" i="45"/>
  <c r="AEM106" i="45"/>
  <c r="AEL106" i="45"/>
  <c r="AEK106" i="45"/>
  <c r="AEI106" i="45"/>
  <c r="AEH106" i="45"/>
  <c r="AEG106" i="45"/>
  <c r="AEF106" i="45"/>
  <c r="AED106" i="45"/>
  <c r="AEC106" i="45"/>
  <c r="AEA106" i="45"/>
  <c r="AEA101" i="45" s="1"/>
  <c r="ADZ106" i="45"/>
  <c r="ADY106" i="45"/>
  <c r="ADX106" i="45"/>
  <c r="ADW106" i="45"/>
  <c r="ADV106" i="45"/>
  <c r="ADT106" i="45"/>
  <c r="ADT101" i="45" s="1"/>
  <c r="ADS106" i="45"/>
  <c r="ADR106" i="45"/>
  <c r="ADQ106" i="45"/>
  <c r="ADO106" i="45"/>
  <c r="ADN106" i="45"/>
  <c r="ADL106" i="45"/>
  <c r="ADK106" i="45"/>
  <c r="ADJ106" i="45"/>
  <c r="ADI106" i="45"/>
  <c r="ADH106" i="45"/>
  <c r="ADH101" i="45" s="1"/>
  <c r="ADG106" i="45"/>
  <c r="ADE106" i="45"/>
  <c r="ADD106" i="45"/>
  <c r="ADC106" i="45"/>
  <c r="ADB106" i="45"/>
  <c r="ACZ106" i="45"/>
  <c r="ACY106" i="45"/>
  <c r="ACW106" i="45"/>
  <c r="ACV106" i="45"/>
  <c r="ACU106" i="45"/>
  <c r="ACT106" i="45"/>
  <c r="ACS106" i="45"/>
  <c r="ACR106" i="45"/>
  <c r="ACP106" i="45"/>
  <c r="ACP101" i="45" s="1"/>
  <c r="ACO106" i="45"/>
  <c r="ACN106" i="45"/>
  <c r="ACM106" i="45"/>
  <c r="ACK106" i="45"/>
  <c r="ACJ106" i="45"/>
  <c r="ACH106" i="45"/>
  <c r="ACG106" i="45"/>
  <c r="ACF106" i="45"/>
  <c r="ACE106" i="45"/>
  <c r="ACD106" i="45"/>
  <c r="ACC106" i="45"/>
  <c r="ACA106" i="45"/>
  <c r="ABZ106" i="45"/>
  <c r="ABY106" i="45"/>
  <c r="ABX106" i="45"/>
  <c r="ABV106" i="45"/>
  <c r="ABU106" i="45"/>
  <c r="ABS106" i="45"/>
  <c r="ABR106" i="45"/>
  <c r="ABQ106" i="45"/>
  <c r="ABP106" i="45"/>
  <c r="ABO106" i="45"/>
  <c r="ABN106" i="45"/>
  <c r="ABL106" i="45"/>
  <c r="ABK106" i="45"/>
  <c r="ABJ106" i="45"/>
  <c r="ABI106" i="45"/>
  <c r="ABG106" i="45"/>
  <c r="ABF106" i="45"/>
  <c r="ABD106" i="45"/>
  <c r="ABC106" i="45"/>
  <c r="ABB106" i="45"/>
  <c r="ABA106" i="45"/>
  <c r="AAZ106" i="45"/>
  <c r="AAY106" i="45"/>
  <c r="AAW106" i="45"/>
  <c r="AAV106" i="45"/>
  <c r="AAU106" i="45"/>
  <c r="AAT106" i="45"/>
  <c r="AAR106" i="45"/>
  <c r="AAQ106" i="45"/>
  <c r="AAO106" i="45"/>
  <c r="AAO101" i="45" s="1"/>
  <c r="AAN106" i="45"/>
  <c r="AAM106" i="45"/>
  <c r="AAL106" i="45"/>
  <c r="AAK106" i="45"/>
  <c r="AAJ106" i="45"/>
  <c r="AAH106" i="45"/>
  <c r="AAG106" i="45"/>
  <c r="AAF106" i="45"/>
  <c r="AAE106" i="45"/>
  <c r="AAE101" i="45" s="1"/>
  <c r="AAC106" i="45"/>
  <c r="AAB106" i="45"/>
  <c r="ZZ106" i="45"/>
  <c r="ZY106" i="45"/>
  <c r="ZX106" i="45"/>
  <c r="ZW106" i="45"/>
  <c r="ZV106" i="45"/>
  <c r="ZU106" i="45"/>
  <c r="ZS106" i="45"/>
  <c r="ZR106" i="45"/>
  <c r="ZQ106" i="45"/>
  <c r="ZP106" i="45"/>
  <c r="ZN106" i="45"/>
  <c r="ZM106" i="45"/>
  <c r="ZK106" i="45"/>
  <c r="ZK101" i="45" s="1"/>
  <c r="ZJ106" i="45"/>
  <c r="ZI106" i="45"/>
  <c r="ZH106" i="45"/>
  <c r="ZG106" i="45"/>
  <c r="ZF106" i="45"/>
  <c r="ZD106" i="45"/>
  <c r="ZC106" i="45"/>
  <c r="ZB106" i="45"/>
  <c r="ZA106" i="45"/>
  <c r="YY106" i="45"/>
  <c r="YX106" i="45"/>
  <c r="YX101" i="45" s="1"/>
  <c r="YV106" i="45"/>
  <c r="YU106" i="45"/>
  <c r="YT106" i="45"/>
  <c r="YS106" i="45"/>
  <c r="YR106" i="45"/>
  <c r="YR101" i="45" s="1"/>
  <c r="YQ106" i="45"/>
  <c r="YO106" i="45"/>
  <c r="YN106" i="45"/>
  <c r="YM106" i="45"/>
  <c r="YL106" i="45"/>
  <c r="YJ106" i="45"/>
  <c r="YI106" i="45"/>
  <c r="YG106" i="45"/>
  <c r="YF106" i="45"/>
  <c r="YE106" i="45"/>
  <c r="YD106" i="45"/>
  <c r="YC106" i="45"/>
  <c r="YC101" i="45" s="1"/>
  <c r="YB106" i="45"/>
  <c r="XZ106" i="45"/>
  <c r="XZ101" i="45" s="1"/>
  <c r="XY106" i="45"/>
  <c r="XX106" i="45"/>
  <c r="XW106" i="45"/>
  <c r="XW101" i="45" s="1"/>
  <c r="XU106" i="45"/>
  <c r="XT106" i="45"/>
  <c r="XR106" i="45"/>
  <c r="XQ106" i="45"/>
  <c r="XP106" i="45"/>
  <c r="XO106" i="45"/>
  <c r="XN106" i="45"/>
  <c r="XM106" i="45"/>
  <c r="XK106" i="45"/>
  <c r="XJ106" i="45"/>
  <c r="XI106" i="45"/>
  <c r="XH106" i="45"/>
  <c r="XF106" i="45"/>
  <c r="XF101" i="45" s="1"/>
  <c r="XE106" i="45"/>
  <c r="XC106" i="45"/>
  <c r="XB106" i="45"/>
  <c r="XA106" i="45"/>
  <c r="WZ106" i="45"/>
  <c r="WY106" i="45"/>
  <c r="WX106" i="45"/>
  <c r="WV106" i="45"/>
  <c r="WU106" i="45"/>
  <c r="WT106" i="45"/>
  <c r="WS106" i="45"/>
  <c r="WS101" i="45" s="1"/>
  <c r="WQ106" i="45"/>
  <c r="WP106" i="45"/>
  <c r="WN106" i="45"/>
  <c r="WM106" i="45"/>
  <c r="WL106" i="45"/>
  <c r="WK106" i="45"/>
  <c r="WJ106" i="45"/>
  <c r="WJ101" i="45" s="1"/>
  <c r="WI106" i="45"/>
  <c r="WG106" i="45"/>
  <c r="WF106" i="45"/>
  <c r="WE106" i="45"/>
  <c r="WD106" i="45"/>
  <c r="WB106" i="45"/>
  <c r="WA106" i="45"/>
  <c r="VY106" i="45"/>
  <c r="VX106" i="45"/>
  <c r="VW106" i="45"/>
  <c r="VV106" i="45"/>
  <c r="VV101" i="45" s="1"/>
  <c r="VU106" i="45"/>
  <c r="VT106" i="45"/>
  <c r="VR106" i="45"/>
  <c r="VQ106" i="45"/>
  <c r="VP106" i="45"/>
  <c r="VO106" i="45"/>
  <c r="VM106" i="45"/>
  <c r="VL106" i="45"/>
  <c r="VJ106" i="45"/>
  <c r="VI106" i="45"/>
  <c r="VH106" i="45"/>
  <c r="VG106" i="45"/>
  <c r="VG101" i="45" s="1"/>
  <c r="VF106" i="45"/>
  <c r="VE106" i="45"/>
  <c r="VC106" i="45"/>
  <c r="VB106" i="45"/>
  <c r="VA106" i="45"/>
  <c r="UZ106" i="45"/>
  <c r="UX106" i="45"/>
  <c r="UW106" i="45"/>
  <c r="UU106" i="45"/>
  <c r="UT106" i="45"/>
  <c r="US106" i="45"/>
  <c r="UR106" i="45"/>
  <c r="UQ106" i="45"/>
  <c r="UP106" i="45"/>
  <c r="UN106" i="45"/>
  <c r="UM106" i="45"/>
  <c r="UL106" i="45"/>
  <c r="UK106" i="45"/>
  <c r="UI106" i="45"/>
  <c r="UH106" i="45"/>
  <c r="UF106" i="45"/>
  <c r="UE106" i="45"/>
  <c r="UD106" i="45"/>
  <c r="UC106" i="45"/>
  <c r="UB106" i="45"/>
  <c r="UA106" i="45"/>
  <c r="TY106" i="45"/>
  <c r="TX106" i="45"/>
  <c r="TW106" i="45"/>
  <c r="TV106" i="45"/>
  <c r="TT106" i="45"/>
  <c r="TS106" i="45"/>
  <c r="TQ106" i="45"/>
  <c r="TP106" i="45"/>
  <c r="TO106" i="45"/>
  <c r="TN106" i="45"/>
  <c r="TM106" i="45"/>
  <c r="TL106" i="45"/>
  <c r="TJ106" i="45"/>
  <c r="TI106" i="45"/>
  <c r="TH106" i="45"/>
  <c r="TG106" i="45"/>
  <c r="TE106" i="45"/>
  <c r="TD106" i="45"/>
  <c r="TB106" i="45"/>
  <c r="TA106" i="45"/>
  <c r="SZ106" i="45"/>
  <c r="SY106" i="45"/>
  <c r="SX106" i="45"/>
  <c r="SW106" i="45"/>
  <c r="SU106" i="45"/>
  <c r="ST106" i="45"/>
  <c r="SS106" i="45"/>
  <c r="SR106" i="45"/>
  <c r="SP106" i="45"/>
  <c r="SP101" i="45" s="1"/>
  <c r="SO106" i="45"/>
  <c r="SM106" i="45"/>
  <c r="SL106" i="45"/>
  <c r="SK106" i="45"/>
  <c r="SJ106" i="45"/>
  <c r="SI106" i="45"/>
  <c r="SH106" i="45"/>
  <c r="SG106" i="45"/>
  <c r="SF106" i="45"/>
  <c r="SE106" i="45"/>
  <c r="SD106" i="45"/>
  <c r="SC106" i="45"/>
  <c r="SA106" i="45"/>
  <c r="RZ106" i="45"/>
  <c r="RX106" i="45"/>
  <c r="RW106" i="45"/>
  <c r="RV106" i="45"/>
  <c r="RU106" i="45"/>
  <c r="RT106" i="45"/>
  <c r="RS106" i="45"/>
  <c r="RQ106" i="45"/>
  <c r="RP106" i="45"/>
  <c r="RO106" i="45"/>
  <c r="RN106" i="45"/>
  <c r="RL106" i="45"/>
  <c r="RK106" i="45"/>
  <c r="RI106" i="45"/>
  <c r="RH106" i="45"/>
  <c r="RG106" i="45"/>
  <c r="RG101" i="45" s="1"/>
  <c r="RF106" i="45"/>
  <c r="RE106" i="45"/>
  <c r="RD106" i="45"/>
  <c r="RB106" i="45"/>
  <c r="RA106" i="45"/>
  <c r="QZ106" i="45"/>
  <c r="QY106" i="45"/>
  <c r="QW106" i="45"/>
  <c r="QV106" i="45"/>
  <c r="QT106" i="45"/>
  <c r="QS106" i="45"/>
  <c r="QR106" i="45"/>
  <c r="QQ106" i="45"/>
  <c r="QP106" i="45"/>
  <c r="QO106" i="45"/>
  <c r="QM106" i="45"/>
  <c r="QL106" i="45"/>
  <c r="QK106" i="45"/>
  <c r="QJ106" i="45"/>
  <c r="QH106" i="45"/>
  <c r="QG106" i="45"/>
  <c r="QE106" i="45"/>
  <c r="QD106" i="45"/>
  <c r="QC106" i="45"/>
  <c r="QB106" i="45"/>
  <c r="QA106" i="45"/>
  <c r="PZ106" i="45"/>
  <c r="PX106" i="45"/>
  <c r="PW106" i="45"/>
  <c r="PV106" i="45"/>
  <c r="PV101" i="45" s="1"/>
  <c r="PU106" i="45"/>
  <c r="PS106" i="45"/>
  <c r="PR106" i="45"/>
  <c r="PP106" i="45"/>
  <c r="PO106" i="45"/>
  <c r="PN106" i="45"/>
  <c r="PM106" i="45"/>
  <c r="PL106" i="45"/>
  <c r="PK106" i="45"/>
  <c r="PI106" i="45"/>
  <c r="PH106" i="45"/>
  <c r="PG106" i="45"/>
  <c r="PF106" i="45"/>
  <c r="PD106" i="45"/>
  <c r="PC106" i="45"/>
  <c r="PA106" i="45"/>
  <c r="OZ106" i="45"/>
  <c r="OY106" i="45"/>
  <c r="OY101" i="45" s="1"/>
  <c r="OX106" i="45"/>
  <c r="OW106" i="45"/>
  <c r="OV106" i="45"/>
  <c r="OT106" i="45"/>
  <c r="OS106" i="45"/>
  <c r="OR106" i="45"/>
  <c r="OQ106" i="45"/>
  <c r="OO106" i="45"/>
  <c r="ON106" i="45"/>
  <c r="OL106" i="45"/>
  <c r="OK106" i="45"/>
  <c r="OJ106" i="45"/>
  <c r="OI106" i="45"/>
  <c r="OH106" i="45"/>
  <c r="OG106" i="45"/>
  <c r="OE106" i="45"/>
  <c r="OD106" i="45"/>
  <c r="OC106" i="45"/>
  <c r="OB106" i="45"/>
  <c r="NZ106" i="45"/>
  <c r="NY106" i="45"/>
  <c r="NW106" i="45"/>
  <c r="NV106" i="45"/>
  <c r="NU106" i="45"/>
  <c r="NU101" i="45" s="1"/>
  <c r="NT106" i="45"/>
  <c r="NS106" i="45"/>
  <c r="NR106" i="45"/>
  <c r="NP106" i="45"/>
  <c r="NO106" i="45"/>
  <c r="NN106" i="45"/>
  <c r="NM106" i="45"/>
  <c r="NK106" i="45"/>
  <c r="NJ106" i="45"/>
  <c r="NH106" i="45"/>
  <c r="NG106" i="45"/>
  <c r="NF106" i="45"/>
  <c r="NE106" i="45"/>
  <c r="ND106" i="45"/>
  <c r="NC106" i="45"/>
  <c r="NA106" i="45"/>
  <c r="MZ106" i="45"/>
  <c r="MY106" i="45"/>
  <c r="MX106" i="45"/>
  <c r="MV106" i="45"/>
  <c r="MU106" i="45"/>
  <c r="MS106" i="45"/>
  <c r="MR106" i="45"/>
  <c r="MQ106" i="45"/>
  <c r="MQ101" i="45" s="1"/>
  <c r="MP106" i="45"/>
  <c r="MO106" i="45"/>
  <c r="MN106" i="45"/>
  <c r="ML106" i="45"/>
  <c r="MK106" i="45"/>
  <c r="MJ106" i="45"/>
  <c r="MI106" i="45"/>
  <c r="MG106" i="45"/>
  <c r="MF106" i="45"/>
  <c r="MD106" i="45"/>
  <c r="MC106" i="45"/>
  <c r="MB106" i="45"/>
  <c r="MA106" i="45"/>
  <c r="LZ106" i="45"/>
  <c r="LY106" i="45"/>
  <c r="LW106" i="45"/>
  <c r="LV106" i="45"/>
  <c r="LU106" i="45"/>
  <c r="LT106" i="45"/>
  <c r="LR106" i="45"/>
  <c r="LQ106" i="45"/>
  <c r="LO106" i="45"/>
  <c r="LN106" i="45"/>
  <c r="LM106" i="45"/>
  <c r="LL106" i="45"/>
  <c r="LK106" i="45"/>
  <c r="LJ106" i="45"/>
  <c r="LH106" i="45"/>
  <c r="LG106" i="45"/>
  <c r="LF106" i="45"/>
  <c r="LE106" i="45"/>
  <c r="LE101" i="45" s="1"/>
  <c r="LC106" i="45"/>
  <c r="LB106" i="45"/>
  <c r="KZ106" i="45"/>
  <c r="KY106" i="45"/>
  <c r="KX106" i="45"/>
  <c r="KW106" i="45"/>
  <c r="KV106" i="45"/>
  <c r="KV101" i="45" s="1"/>
  <c r="KU106" i="45"/>
  <c r="KS106" i="45"/>
  <c r="KR106" i="45"/>
  <c r="KQ106" i="45"/>
  <c r="KP106" i="45"/>
  <c r="KP101" i="45" s="1"/>
  <c r="KN106" i="45"/>
  <c r="KM106" i="45"/>
  <c r="KK106" i="45"/>
  <c r="KJ106" i="45"/>
  <c r="KI106" i="45"/>
  <c r="KH106" i="45"/>
  <c r="KG106" i="45"/>
  <c r="KF106" i="45"/>
  <c r="KD106" i="45"/>
  <c r="KC106" i="45"/>
  <c r="KB106" i="45"/>
  <c r="KA106" i="45"/>
  <c r="JY106" i="45"/>
  <c r="JX106" i="45"/>
  <c r="JV106" i="45"/>
  <c r="JU106" i="45"/>
  <c r="JT106" i="45"/>
  <c r="JS106" i="45"/>
  <c r="JR106" i="45"/>
  <c r="JQ106" i="45"/>
  <c r="JO106" i="45"/>
  <c r="JN106" i="45"/>
  <c r="JM106" i="45"/>
  <c r="JM101" i="45" s="1"/>
  <c r="JL106" i="45"/>
  <c r="JJ106" i="45"/>
  <c r="JI106" i="45"/>
  <c r="JG106" i="45"/>
  <c r="JF106" i="45"/>
  <c r="JE106" i="45"/>
  <c r="JD106" i="45"/>
  <c r="JD101" i="45" s="1"/>
  <c r="JC106" i="45"/>
  <c r="JB106" i="45"/>
  <c r="IZ106" i="45"/>
  <c r="IY106" i="45"/>
  <c r="IX106" i="45"/>
  <c r="IW106" i="45"/>
  <c r="IU106" i="45"/>
  <c r="IT106" i="45"/>
  <c r="IR106" i="45"/>
  <c r="IQ106" i="45"/>
  <c r="IP106" i="45"/>
  <c r="IO106" i="45"/>
  <c r="IN106" i="45"/>
  <c r="IM106" i="45"/>
  <c r="IK106" i="45"/>
  <c r="IJ106" i="45"/>
  <c r="II106" i="45"/>
  <c r="II101" i="45" s="1"/>
  <c r="IH106" i="45"/>
  <c r="IH101" i="45" s="1"/>
  <c r="IF106" i="45"/>
  <c r="IE106" i="45"/>
  <c r="IC106" i="45"/>
  <c r="IB106" i="45"/>
  <c r="IA106" i="45"/>
  <c r="HZ106" i="45"/>
  <c r="HY106" i="45"/>
  <c r="HX106" i="45"/>
  <c r="HV106" i="45"/>
  <c r="HU106" i="45"/>
  <c r="HT106" i="45"/>
  <c r="HS106" i="45"/>
  <c r="HQ106" i="45"/>
  <c r="HP106" i="45"/>
  <c r="HN106" i="45"/>
  <c r="HM106" i="45"/>
  <c r="HL106" i="45"/>
  <c r="HK106" i="45"/>
  <c r="HJ106" i="45"/>
  <c r="HI106" i="45"/>
  <c r="HG106" i="45"/>
  <c r="HF106" i="45"/>
  <c r="HE106" i="45"/>
  <c r="HD106" i="45"/>
  <c r="HB106" i="45"/>
  <c r="HA106" i="45"/>
  <c r="GY106" i="45"/>
  <c r="GX106" i="45"/>
  <c r="GW106" i="45"/>
  <c r="GV106" i="45"/>
  <c r="GU106" i="45"/>
  <c r="GT106" i="45"/>
  <c r="GR106" i="45"/>
  <c r="GQ106" i="45"/>
  <c r="GP106" i="45"/>
  <c r="GP101" i="45" s="1"/>
  <c r="GO106" i="45"/>
  <c r="GM106" i="45"/>
  <c r="GL106" i="45"/>
  <c r="GJ106" i="45"/>
  <c r="GI106" i="45"/>
  <c r="GH106" i="45"/>
  <c r="GG106" i="45"/>
  <c r="GF106" i="45"/>
  <c r="GE106" i="45"/>
  <c r="GC106" i="45"/>
  <c r="GB106" i="45"/>
  <c r="GA106" i="45"/>
  <c r="FZ106" i="45"/>
  <c r="FX106" i="45"/>
  <c r="FW106" i="45"/>
  <c r="FU106" i="45"/>
  <c r="FT106" i="45"/>
  <c r="FS106" i="45"/>
  <c r="FR106" i="45"/>
  <c r="FQ106" i="45"/>
  <c r="FP106" i="45"/>
  <c r="FN106" i="45"/>
  <c r="FM106" i="45"/>
  <c r="FL106" i="45"/>
  <c r="FK106" i="45"/>
  <c r="FI106" i="45"/>
  <c r="FH106" i="45"/>
  <c r="FF106" i="45"/>
  <c r="FE106" i="45"/>
  <c r="FE101" i="45" s="1"/>
  <c r="FD106" i="45"/>
  <c r="FC106" i="45"/>
  <c r="FB106" i="45"/>
  <c r="FA106" i="45"/>
  <c r="EY106" i="45"/>
  <c r="EX106" i="45"/>
  <c r="EW106" i="45"/>
  <c r="EV106" i="45"/>
  <c r="ET106" i="45"/>
  <c r="ES106" i="45"/>
  <c r="EQ106" i="45"/>
  <c r="EP106" i="45"/>
  <c r="EP101" i="45" s="1"/>
  <c r="EO106" i="45"/>
  <c r="EN106" i="45"/>
  <c r="EM106" i="45"/>
  <c r="EL106" i="45"/>
  <c r="EJ106" i="45"/>
  <c r="EI106" i="45"/>
  <c r="EH106" i="45"/>
  <c r="EG106" i="45"/>
  <c r="EE106" i="45"/>
  <c r="ED106" i="45"/>
  <c r="EB106" i="45"/>
  <c r="EA106" i="45"/>
  <c r="DZ106" i="45"/>
  <c r="DY106" i="45"/>
  <c r="DX106" i="45"/>
  <c r="DW106" i="45"/>
  <c r="DU106" i="45"/>
  <c r="DT106" i="45"/>
  <c r="DS106" i="45"/>
  <c r="DR106" i="45"/>
  <c r="DP106" i="45"/>
  <c r="DO106" i="45"/>
  <c r="DM106" i="45"/>
  <c r="DL106" i="45"/>
  <c r="DK106" i="45"/>
  <c r="DJ106" i="45"/>
  <c r="DI106" i="45"/>
  <c r="DH106" i="45"/>
  <c r="DF106" i="45"/>
  <c r="DE106" i="45"/>
  <c r="DD106" i="45"/>
  <c r="DC106" i="45"/>
  <c r="DA106" i="45"/>
  <c r="CZ106" i="45"/>
  <c r="CX106" i="45"/>
  <c r="CW106" i="45"/>
  <c r="CV106" i="45"/>
  <c r="CU106" i="45"/>
  <c r="CT106" i="45"/>
  <c r="CS106" i="45"/>
  <c r="CQ106" i="45"/>
  <c r="CP106" i="45"/>
  <c r="CO106" i="45"/>
  <c r="CN106" i="45"/>
  <c r="CL106" i="45"/>
  <c r="CK106" i="45"/>
  <c r="CI106" i="45"/>
  <c r="CH106" i="45"/>
  <c r="CG106" i="45"/>
  <c r="CF106" i="45"/>
  <c r="CE106" i="45"/>
  <c r="CD106" i="45"/>
  <c r="CB106" i="45"/>
  <c r="CA106" i="45"/>
  <c r="BZ106" i="45"/>
  <c r="BY106" i="45"/>
  <c r="BW106" i="45"/>
  <c r="BV106" i="45"/>
  <c r="BT106" i="45"/>
  <c r="BS106" i="45"/>
  <c r="BR106" i="45"/>
  <c r="BQ106" i="45"/>
  <c r="BP106" i="45"/>
  <c r="BO106" i="45"/>
  <c r="BM106" i="45"/>
  <c r="BL106" i="45"/>
  <c r="BK106" i="45"/>
  <c r="BJ106" i="45"/>
  <c r="BH106" i="45"/>
  <c r="BG106" i="45"/>
  <c r="BE106" i="45"/>
  <c r="BD106" i="45"/>
  <c r="BC106" i="45"/>
  <c r="BB106" i="45"/>
  <c r="BA106" i="45"/>
  <c r="AZ106" i="45"/>
  <c r="AZ101" i="45" s="1"/>
  <c r="AX106" i="45"/>
  <c r="AW106" i="45"/>
  <c r="AV106" i="45"/>
  <c r="AU106" i="45"/>
  <c r="AS106" i="45"/>
  <c r="AR106" i="45"/>
  <c r="AP106" i="45"/>
  <c r="AO106" i="45"/>
  <c r="AO101" i="45" s="1"/>
  <c r="AN106" i="45"/>
  <c r="AM106" i="45"/>
  <c r="AL106" i="45"/>
  <c r="AK106" i="45"/>
  <c r="AI106" i="45"/>
  <c r="AH106" i="45"/>
  <c r="AG106" i="45"/>
  <c r="AF106" i="45"/>
  <c r="AD106" i="45"/>
  <c r="AC106" i="45"/>
  <c r="AA106" i="45"/>
  <c r="Z106" i="45"/>
  <c r="Y106" i="45"/>
  <c r="X106" i="45"/>
  <c r="W106" i="45"/>
  <c r="V106" i="45"/>
  <c r="T106" i="45"/>
  <c r="S106" i="45"/>
  <c r="S101" i="45" s="1"/>
  <c r="R106" i="45"/>
  <c r="Q106" i="45"/>
  <c r="P106" i="45"/>
  <c r="O106" i="45"/>
  <c r="M106" i="45"/>
  <c r="L106" i="45"/>
  <c r="K106" i="45"/>
  <c r="J106" i="45"/>
  <c r="I106" i="45"/>
  <c r="H106" i="45"/>
  <c r="F106" i="45"/>
  <c r="E106" i="45"/>
  <c r="D106" i="45"/>
  <c r="C106" i="45"/>
  <c r="AIC105" i="45"/>
  <c r="AHV105" i="45"/>
  <c r="AHN105" i="45"/>
  <c r="AHG105" i="45"/>
  <c r="AGY105" i="45"/>
  <c r="AGR105" i="45"/>
  <c r="AGJ105" i="45"/>
  <c r="AGC105" i="45"/>
  <c r="AFU105" i="45"/>
  <c r="AFN105" i="45"/>
  <c r="AFF105" i="45"/>
  <c r="AEY105" i="45"/>
  <c r="AEQ105" i="45"/>
  <c r="AEJ105" i="45"/>
  <c r="AEB105" i="45"/>
  <c r="ADU105" i="45"/>
  <c r="ADM105" i="45"/>
  <c r="ADF105" i="45"/>
  <c r="ACX105" i="45"/>
  <c r="ACQ105" i="45"/>
  <c r="ACI105" i="45"/>
  <c r="ACB105" i="45"/>
  <c r="ABT105" i="45"/>
  <c r="ABM105" i="45"/>
  <c r="ABE105" i="45"/>
  <c r="AAX105" i="45"/>
  <c r="AAP105" i="45"/>
  <c r="AAI105" i="45"/>
  <c r="AAA105" i="45"/>
  <c r="ZT105" i="45"/>
  <c r="ZL105" i="45"/>
  <c r="ZE105" i="45"/>
  <c r="YW105" i="45"/>
  <c r="YP105" i="45"/>
  <c r="YH105" i="45"/>
  <c r="YA105" i="45"/>
  <c r="XS105" i="45"/>
  <c r="XL105" i="45"/>
  <c r="XD105" i="45"/>
  <c r="WW105" i="45"/>
  <c r="WO105" i="45"/>
  <c r="WH105" i="45"/>
  <c r="VZ105" i="45"/>
  <c r="VS105" i="45"/>
  <c r="VK105" i="45"/>
  <c r="VD105" i="45"/>
  <c r="UV105" i="45"/>
  <c r="UO105" i="45"/>
  <c r="UG105" i="45"/>
  <c r="TZ105" i="45"/>
  <c r="TR105" i="45"/>
  <c r="TK105" i="45"/>
  <c r="TC105" i="45"/>
  <c r="SV105" i="45"/>
  <c r="SN105" i="45"/>
  <c r="SG105" i="45"/>
  <c r="RY105" i="45"/>
  <c r="RR105" i="45"/>
  <c r="RJ105" i="45"/>
  <c r="RC105" i="45"/>
  <c r="QU105" i="45"/>
  <c r="QN105" i="45"/>
  <c r="QF105" i="45"/>
  <c r="PY105" i="45"/>
  <c r="PQ105" i="45"/>
  <c r="PJ105" i="45"/>
  <c r="PB105" i="45"/>
  <c r="OU105" i="45"/>
  <c r="OM105" i="45"/>
  <c r="OF105" i="45"/>
  <c r="NX105" i="45"/>
  <c r="NQ105" i="45"/>
  <c r="NI105" i="45"/>
  <c r="NB105" i="45"/>
  <c r="MT105" i="45"/>
  <c r="MM105" i="45"/>
  <c r="ME105" i="45"/>
  <c r="LX105" i="45"/>
  <c r="LP105" i="45"/>
  <c r="LI105" i="45"/>
  <c r="LA105" i="45"/>
  <c r="KT105" i="45"/>
  <c r="KL105" i="45"/>
  <c r="KE105" i="45"/>
  <c r="JW105" i="45"/>
  <c r="JP105" i="45"/>
  <c r="JH105" i="45"/>
  <c r="JA105" i="45"/>
  <c r="IS105" i="45"/>
  <c r="IL105" i="45"/>
  <c r="ID105" i="45"/>
  <c r="HW105" i="45"/>
  <c r="HO105" i="45"/>
  <c r="HH105" i="45"/>
  <c r="GZ105" i="45"/>
  <c r="GS105" i="45"/>
  <c r="GK105" i="45"/>
  <c r="GD105" i="45"/>
  <c r="FV105" i="45"/>
  <c r="FO105" i="45"/>
  <c r="FG105" i="45"/>
  <c r="EZ105" i="45"/>
  <c r="ER105" i="45"/>
  <c r="EK105" i="45"/>
  <c r="EC105" i="45"/>
  <c r="DV105" i="45"/>
  <c r="DN105" i="45"/>
  <c r="DG105" i="45"/>
  <c r="CY105" i="45"/>
  <c r="CR105" i="45"/>
  <c r="CJ105" i="45"/>
  <c r="CC105" i="45"/>
  <c r="BU105" i="45"/>
  <c r="BN105" i="45"/>
  <c r="BF105" i="45"/>
  <c r="AY105" i="45"/>
  <c r="AQ105" i="45"/>
  <c r="AJ105" i="45"/>
  <c r="AB105" i="45"/>
  <c r="U105" i="45"/>
  <c r="N105" i="45"/>
  <c r="G105" i="45"/>
  <c r="AIC104" i="45"/>
  <c r="AHV104" i="45"/>
  <c r="AHN104" i="45"/>
  <c r="AHG104" i="45"/>
  <c r="AGY104" i="45"/>
  <c r="AGR104" i="45"/>
  <c r="AGJ104" i="45"/>
  <c r="AGC104" i="45"/>
  <c r="AFU104" i="45"/>
  <c r="AFN104" i="45"/>
  <c r="AFF104" i="45"/>
  <c r="AEY104" i="45"/>
  <c r="AEQ104" i="45"/>
  <c r="AEJ104" i="45"/>
  <c r="AEB104" i="45"/>
  <c r="ADU104" i="45"/>
  <c r="ADM104" i="45"/>
  <c r="ADF104" i="45"/>
  <c r="ACX104" i="45"/>
  <c r="ACQ104" i="45"/>
  <c r="ACI104" i="45"/>
  <c r="ACB104" i="45"/>
  <c r="ABT104" i="45"/>
  <c r="ABM104" i="45"/>
  <c r="ABE104" i="45"/>
  <c r="AAX104" i="45"/>
  <c r="AAP104" i="45"/>
  <c r="AAI104" i="45"/>
  <c r="AAA104" i="45"/>
  <c r="ZT104" i="45"/>
  <c r="ZL104" i="45"/>
  <c r="ZE104" i="45"/>
  <c r="YW104" i="45"/>
  <c r="YP104" i="45"/>
  <c r="YH104" i="45"/>
  <c r="YA104" i="45"/>
  <c r="XS104" i="45"/>
  <c r="XL104" i="45"/>
  <c r="XD104" i="45"/>
  <c r="WW104" i="45"/>
  <c r="WO104" i="45"/>
  <c r="WH104" i="45"/>
  <c r="VZ104" i="45"/>
  <c r="VS104" i="45"/>
  <c r="VK104" i="45"/>
  <c r="VD104" i="45"/>
  <c r="UV104" i="45"/>
  <c r="UO104" i="45"/>
  <c r="UG104" i="45"/>
  <c r="TZ104" i="45"/>
  <c r="TR104" i="45"/>
  <c r="TK104" i="45"/>
  <c r="TC104" i="45"/>
  <c r="SV104" i="45"/>
  <c r="SN104" i="45"/>
  <c r="SG104" i="45"/>
  <c r="RY104" i="45"/>
  <c r="RR104" i="45"/>
  <c r="RJ104" i="45"/>
  <c r="RC104" i="45"/>
  <c r="QU104" i="45"/>
  <c r="QN104" i="45"/>
  <c r="QF104" i="45"/>
  <c r="PY104" i="45"/>
  <c r="PQ104" i="45"/>
  <c r="PJ104" i="45"/>
  <c r="PB104" i="45"/>
  <c r="OU104" i="45"/>
  <c r="OM104" i="45"/>
  <c r="OF104" i="45"/>
  <c r="NX104" i="45"/>
  <c r="NQ104" i="45"/>
  <c r="NI104" i="45"/>
  <c r="NB104" i="45"/>
  <c r="MT104" i="45"/>
  <c r="MM104" i="45"/>
  <c r="ME104" i="45"/>
  <c r="LX104" i="45"/>
  <c r="LP104" i="45"/>
  <c r="LI104" i="45"/>
  <c r="LA104" i="45"/>
  <c r="KT104" i="45"/>
  <c r="KL104" i="45"/>
  <c r="KE104" i="45"/>
  <c r="JW104" i="45"/>
  <c r="JP104" i="45"/>
  <c r="JH104" i="45"/>
  <c r="JA104" i="45"/>
  <c r="IS104" i="45"/>
  <c r="IL104" i="45"/>
  <c r="ID104" i="45"/>
  <c r="HW104" i="45"/>
  <c r="HO104" i="45"/>
  <c r="HH104" i="45"/>
  <c r="GZ104" i="45"/>
  <c r="GS104" i="45"/>
  <c r="GK104" i="45"/>
  <c r="GD104" i="45"/>
  <c r="FV104" i="45"/>
  <c r="FO104" i="45"/>
  <c r="FG104" i="45"/>
  <c r="EZ104" i="45"/>
  <c r="ER104" i="45"/>
  <c r="EK104" i="45"/>
  <c r="EC104" i="45"/>
  <c r="DV104" i="45"/>
  <c r="DN104" i="45"/>
  <c r="DG104" i="45"/>
  <c r="CY104" i="45"/>
  <c r="CR104" i="45"/>
  <c r="CJ104" i="45"/>
  <c r="CC104" i="45"/>
  <c r="BU104" i="45"/>
  <c r="BN104" i="45"/>
  <c r="BF104" i="45"/>
  <c r="AY104" i="45"/>
  <c r="AQ104" i="45"/>
  <c r="AJ104" i="45"/>
  <c r="AB104" i="45"/>
  <c r="U104" i="45"/>
  <c r="N104" i="45"/>
  <c r="G104" i="45"/>
  <c r="AIC103" i="45"/>
  <c r="AHV103" i="45"/>
  <c r="AHN103" i="45"/>
  <c r="AHG103" i="45"/>
  <c r="AGY103" i="45"/>
  <c r="AGR103" i="45"/>
  <c r="AGJ103" i="45"/>
  <c r="AGJ102" i="45" s="1"/>
  <c r="AGC103" i="45"/>
  <c r="AFU103" i="45"/>
  <c r="AFN103" i="45"/>
  <c r="AFF103" i="45"/>
  <c r="AEY103" i="45"/>
  <c r="AEQ103" i="45"/>
  <c r="AEJ103" i="45"/>
  <c r="AEB103" i="45"/>
  <c r="ADU103" i="45"/>
  <c r="ADM103" i="45"/>
  <c r="ADF103" i="45"/>
  <c r="ADF102" i="45" s="1"/>
  <c r="ACX103" i="45"/>
  <c r="ACQ103" i="45"/>
  <c r="ACI103" i="45"/>
  <c r="ACB103" i="45"/>
  <c r="ABT103" i="45"/>
  <c r="ABM103" i="45"/>
  <c r="ABE103" i="45"/>
  <c r="AAX103" i="45"/>
  <c r="AAP103" i="45"/>
  <c r="AAI103" i="45"/>
  <c r="AAA103" i="45"/>
  <c r="ZT103" i="45"/>
  <c r="ZL103" i="45"/>
  <c r="ZE103" i="45"/>
  <c r="YW103" i="45"/>
  <c r="YP103" i="45"/>
  <c r="YH103" i="45"/>
  <c r="YA103" i="45"/>
  <c r="XS103" i="45"/>
  <c r="XL103" i="45"/>
  <c r="XD103" i="45"/>
  <c r="WW103" i="45"/>
  <c r="WO103" i="45"/>
  <c r="WH103" i="45"/>
  <c r="VZ103" i="45"/>
  <c r="VZ102" i="45" s="1"/>
  <c r="VS103" i="45"/>
  <c r="VK103" i="45"/>
  <c r="VD103" i="45"/>
  <c r="UV103" i="45"/>
  <c r="UO103" i="45"/>
  <c r="UG103" i="45"/>
  <c r="TZ103" i="45"/>
  <c r="TR103" i="45"/>
  <c r="TK103" i="45"/>
  <c r="TC103" i="45"/>
  <c r="SV103" i="45"/>
  <c r="SN103" i="45"/>
  <c r="SG103" i="45"/>
  <c r="RY103" i="45"/>
  <c r="RR103" i="45"/>
  <c r="RJ103" i="45"/>
  <c r="RC103" i="45"/>
  <c r="QU103" i="45"/>
  <c r="QN103" i="45"/>
  <c r="QF103" i="45"/>
  <c r="PY103" i="45"/>
  <c r="PQ103" i="45"/>
  <c r="PJ103" i="45"/>
  <c r="PB103" i="45"/>
  <c r="OU103" i="45"/>
  <c r="OM103" i="45"/>
  <c r="OF103" i="45"/>
  <c r="NX103" i="45"/>
  <c r="NQ103" i="45"/>
  <c r="NI103" i="45"/>
  <c r="NB103" i="45"/>
  <c r="MT103" i="45"/>
  <c r="MM103" i="45"/>
  <c r="ME103" i="45"/>
  <c r="LX103" i="45"/>
  <c r="LP103" i="45"/>
  <c r="LI103" i="45"/>
  <c r="LA103" i="45"/>
  <c r="KT103" i="45"/>
  <c r="KL103" i="45"/>
  <c r="KE103" i="45"/>
  <c r="JW103" i="45"/>
  <c r="JP103" i="45"/>
  <c r="JH103" i="45"/>
  <c r="JA103" i="45"/>
  <c r="IS103" i="45"/>
  <c r="IL103" i="45"/>
  <c r="ID103" i="45"/>
  <c r="HW103" i="45"/>
  <c r="HO103" i="45"/>
  <c r="HH103" i="45"/>
  <c r="GZ103" i="45"/>
  <c r="GS103" i="45"/>
  <c r="GK103" i="45"/>
  <c r="GD103" i="45"/>
  <c r="FV103" i="45"/>
  <c r="FO103" i="45"/>
  <c r="FG103" i="45"/>
  <c r="EZ103" i="45"/>
  <c r="ER103" i="45"/>
  <c r="EK103" i="45"/>
  <c r="EC103" i="45"/>
  <c r="DV103" i="45"/>
  <c r="DN103" i="45"/>
  <c r="DG103" i="45"/>
  <c r="DG102" i="45" s="1"/>
  <c r="CY103" i="45"/>
  <c r="CR103" i="45"/>
  <c r="CJ103" i="45"/>
  <c r="CC103" i="45"/>
  <c r="BU103" i="45"/>
  <c r="BN103" i="45"/>
  <c r="BF103" i="45"/>
  <c r="BF102" i="45" s="1"/>
  <c r="AY103" i="45"/>
  <c r="AQ103" i="45"/>
  <c r="AJ103" i="45"/>
  <c r="AB103" i="45"/>
  <c r="U103" i="45"/>
  <c r="N103" i="45"/>
  <c r="G103" i="45"/>
  <c r="AIE102" i="45"/>
  <c r="AID102" i="45"/>
  <c r="AIB102" i="45"/>
  <c r="AIA102" i="45"/>
  <c r="AIA101" i="45" s="1"/>
  <c r="AHZ102" i="45"/>
  <c r="AHY102" i="45"/>
  <c r="AHX102" i="45"/>
  <c r="AHW102" i="45"/>
  <c r="AHU102" i="45"/>
  <c r="AHT102" i="45"/>
  <c r="AHT101" i="45" s="1"/>
  <c r="AHS102" i="45"/>
  <c r="AHR102" i="45"/>
  <c r="AHP102" i="45"/>
  <c r="AHO102" i="45"/>
  <c r="AHM102" i="45"/>
  <c r="AHL102" i="45"/>
  <c r="AHK102" i="45"/>
  <c r="AHK101" i="45" s="1"/>
  <c r="AHJ102" i="45"/>
  <c r="AHI102" i="45"/>
  <c r="AHH102" i="45"/>
  <c r="AHF102" i="45"/>
  <c r="AHE102" i="45"/>
  <c r="AHD102" i="45"/>
  <c r="AHD101" i="45" s="1"/>
  <c r="AHC102" i="45"/>
  <c r="AHA102" i="45"/>
  <c r="AGZ102" i="45"/>
  <c r="AGX102" i="45"/>
  <c r="AGW102" i="45"/>
  <c r="AGW101" i="45" s="1"/>
  <c r="AGV102" i="45"/>
  <c r="AGV101" i="45" s="1"/>
  <c r="AGU102" i="45"/>
  <c r="AGT102" i="45"/>
  <c r="AGS102" i="45"/>
  <c r="AGQ102" i="45"/>
  <c r="AGP102" i="45"/>
  <c r="AGP101" i="45" s="1"/>
  <c r="AGO102" i="45"/>
  <c r="AGO101" i="45" s="1"/>
  <c r="AGN102" i="45"/>
  <c r="AGL102" i="45"/>
  <c r="AGK102" i="45"/>
  <c r="AGI102" i="45"/>
  <c r="AGH102" i="45"/>
  <c r="AGH101" i="45" s="1"/>
  <c r="AGG102" i="45"/>
  <c r="AGF102" i="45"/>
  <c r="AGE102" i="45"/>
  <c r="AGD102" i="45"/>
  <c r="AGB102" i="45"/>
  <c r="AGA102" i="45"/>
  <c r="AGA101" i="45" s="1"/>
  <c r="AFZ102" i="45"/>
  <c r="AFY102" i="45"/>
  <c r="AFW102" i="45"/>
  <c r="AFV102" i="45"/>
  <c r="AFT102" i="45"/>
  <c r="AFS102" i="45"/>
  <c r="AFS101" i="45" s="1"/>
  <c r="AFR102" i="45"/>
  <c r="AFQ102" i="45"/>
  <c r="AFP102" i="45"/>
  <c r="AFO102" i="45"/>
  <c r="AFM102" i="45"/>
  <c r="AFL102" i="45"/>
  <c r="AFK102" i="45"/>
  <c r="AFJ102" i="45"/>
  <c r="AFH102" i="45"/>
  <c r="AFG102" i="45"/>
  <c r="AFE102" i="45"/>
  <c r="AFD102" i="45"/>
  <c r="AFC102" i="45"/>
  <c r="AFB102" i="45"/>
  <c r="AFA102" i="45"/>
  <c r="AEZ102" i="45"/>
  <c r="AEX102" i="45"/>
  <c r="AEW102" i="45"/>
  <c r="AEV102" i="45"/>
  <c r="AEV101" i="45" s="1"/>
  <c r="AEU102" i="45"/>
  <c r="AES102" i="45"/>
  <c r="AER102" i="45"/>
  <c r="AEP102" i="45"/>
  <c r="AEO102" i="45"/>
  <c r="AEO101" i="45" s="1"/>
  <c r="AEN102" i="45"/>
  <c r="AEN101" i="45" s="1"/>
  <c r="AEM102" i="45"/>
  <c r="AEL102" i="45"/>
  <c r="AEK102" i="45"/>
  <c r="AEI102" i="45"/>
  <c r="AEH102" i="45"/>
  <c r="AEH101" i="45" s="1"/>
  <c r="AEG102" i="45"/>
  <c r="AEF102" i="45"/>
  <c r="AED102" i="45"/>
  <c r="AEC102" i="45"/>
  <c r="AEA102" i="45"/>
  <c r="ADZ102" i="45"/>
  <c r="ADY102" i="45"/>
  <c r="ADY101" i="45" s="1"/>
  <c r="ADX102" i="45"/>
  <c r="ADW102" i="45"/>
  <c r="ADV102" i="45"/>
  <c r="ADT102" i="45"/>
  <c r="ADS102" i="45"/>
  <c r="ADR102" i="45"/>
  <c r="ADQ102" i="45"/>
  <c r="ADO102" i="45"/>
  <c r="ADN102" i="45"/>
  <c r="ADL102" i="45"/>
  <c r="ADK102" i="45"/>
  <c r="ADK101" i="45" s="1"/>
  <c r="ADJ102" i="45"/>
  <c r="ADI102" i="45"/>
  <c r="ADH102" i="45"/>
  <c r="ADG102" i="45"/>
  <c r="ADE102" i="45"/>
  <c r="ADD102" i="45"/>
  <c r="ADD101" i="45" s="1"/>
  <c r="ADC102" i="45"/>
  <c r="ADB102" i="45"/>
  <c r="ACZ102" i="45"/>
  <c r="ACY102" i="45"/>
  <c r="ACW102" i="45"/>
  <c r="ACV102" i="45"/>
  <c r="ACV101" i="45" s="1"/>
  <c r="ACU102" i="45"/>
  <c r="ACU101" i="45" s="1"/>
  <c r="ACT102" i="45"/>
  <c r="ACS102" i="45"/>
  <c r="ACR102" i="45"/>
  <c r="ACP102" i="45"/>
  <c r="ACO102" i="45"/>
  <c r="ACO101" i="45" s="1"/>
  <c r="ACN102" i="45"/>
  <c r="ACM102" i="45"/>
  <c r="ACK102" i="45"/>
  <c r="ACJ102" i="45"/>
  <c r="ACH102" i="45"/>
  <c r="ACG102" i="45"/>
  <c r="ACF102" i="45"/>
  <c r="ACE102" i="45"/>
  <c r="ACD102" i="45"/>
  <c r="ACC102" i="45"/>
  <c r="ACA102" i="45"/>
  <c r="ABZ102" i="45"/>
  <c r="ABY102" i="45"/>
  <c r="ABY101" i="45" s="1"/>
  <c r="ABX102" i="45"/>
  <c r="ABV102" i="45"/>
  <c r="ABU102" i="45"/>
  <c r="ABS102" i="45"/>
  <c r="ABR102" i="45"/>
  <c r="ABR101" i="45" s="1"/>
  <c r="ABQ102" i="45"/>
  <c r="ABQ101" i="45" s="1"/>
  <c r="ABP102" i="45"/>
  <c r="ABO102" i="45"/>
  <c r="ABN102" i="45"/>
  <c r="ABL102" i="45"/>
  <c r="ABK102" i="45"/>
  <c r="ABK101" i="45" s="1"/>
  <c r="ABJ102" i="45"/>
  <c r="ABJ101" i="45" s="1"/>
  <c r="ABI102" i="45"/>
  <c r="ABG102" i="45"/>
  <c r="ABF102" i="45"/>
  <c r="ABD102" i="45"/>
  <c r="ABC102" i="45"/>
  <c r="ABB102" i="45"/>
  <c r="ABB101" i="45" s="1"/>
  <c r="ABA102" i="45"/>
  <c r="AAZ102" i="45"/>
  <c r="AAY102" i="45"/>
  <c r="AAW102" i="45"/>
  <c r="AAV102" i="45"/>
  <c r="AAU102" i="45"/>
  <c r="AAT102" i="45"/>
  <c r="AAR102" i="45"/>
  <c r="AAQ102" i="45"/>
  <c r="AAO102" i="45"/>
  <c r="AAN102" i="45"/>
  <c r="AAN101" i="45" s="1"/>
  <c r="AAM102" i="45"/>
  <c r="AAM101" i="45" s="1"/>
  <c r="AAL102" i="45"/>
  <c r="AAK102" i="45"/>
  <c r="AAJ102" i="45"/>
  <c r="AAH102" i="45"/>
  <c r="AAG102" i="45"/>
  <c r="AAG101" i="45" s="1"/>
  <c r="AAF102" i="45"/>
  <c r="AAF101" i="45" s="1"/>
  <c r="AAE102" i="45"/>
  <c r="AAC102" i="45"/>
  <c r="AAB102" i="45"/>
  <c r="ZZ102" i="45"/>
  <c r="ZY102" i="45"/>
  <c r="ZY101" i="45" s="1"/>
  <c r="ZX102" i="45"/>
  <c r="ZX101" i="45" s="1"/>
  <c r="ZW102" i="45"/>
  <c r="ZV102" i="45"/>
  <c r="ZU102" i="45"/>
  <c r="ZS102" i="45"/>
  <c r="ZR102" i="45"/>
  <c r="ZR101" i="45" s="1"/>
  <c r="ZQ102" i="45"/>
  <c r="ZQ101" i="45" s="1"/>
  <c r="ZP102" i="45"/>
  <c r="ZN102" i="45"/>
  <c r="ZM102" i="45"/>
  <c r="ZK102" i="45"/>
  <c r="ZJ102" i="45"/>
  <c r="ZJ101" i="45" s="1"/>
  <c r="ZI102" i="45"/>
  <c r="ZI101" i="45" s="1"/>
  <c r="ZH102" i="45"/>
  <c r="ZG102" i="45"/>
  <c r="ZF102" i="45"/>
  <c r="ZD102" i="45"/>
  <c r="ZC102" i="45"/>
  <c r="ZB102" i="45"/>
  <c r="ZB101" i="45" s="1"/>
  <c r="ZA102" i="45"/>
  <c r="YY102" i="45"/>
  <c r="YX102" i="45"/>
  <c r="YV102" i="45"/>
  <c r="YU102" i="45"/>
  <c r="YU101" i="45" s="1"/>
  <c r="YT102" i="45"/>
  <c r="YT101" i="45" s="1"/>
  <c r="YS102" i="45"/>
  <c r="YR102" i="45"/>
  <c r="YQ102" i="45"/>
  <c r="YO102" i="45"/>
  <c r="YN102" i="45"/>
  <c r="YN101" i="45" s="1"/>
  <c r="YM102" i="45"/>
  <c r="YM101" i="45" s="1"/>
  <c r="YL102" i="45"/>
  <c r="YJ102" i="45"/>
  <c r="YI102" i="45"/>
  <c r="YG102" i="45"/>
  <c r="YF102" i="45"/>
  <c r="YF101" i="45" s="1"/>
  <c r="YE102" i="45"/>
  <c r="YE101" i="45" s="1"/>
  <c r="YD102" i="45"/>
  <c r="YC102" i="45"/>
  <c r="YB102" i="45"/>
  <c r="XZ102" i="45"/>
  <c r="XY102" i="45"/>
  <c r="XY101" i="45" s="1"/>
  <c r="XX102" i="45"/>
  <c r="XX101" i="45" s="1"/>
  <c r="XW102" i="45"/>
  <c r="XU102" i="45"/>
  <c r="XT102" i="45"/>
  <c r="XR102" i="45"/>
  <c r="XQ102" i="45"/>
  <c r="XQ101" i="45" s="1"/>
  <c r="XP102" i="45"/>
  <c r="XP101" i="45" s="1"/>
  <c r="XO102" i="45"/>
  <c r="XN102" i="45"/>
  <c r="XM102" i="45"/>
  <c r="XK102" i="45"/>
  <c r="XJ102" i="45"/>
  <c r="XJ101" i="45" s="1"/>
  <c r="XI102" i="45"/>
  <c r="XI101" i="45" s="1"/>
  <c r="XH102" i="45"/>
  <c r="XF102" i="45"/>
  <c r="XE102" i="45"/>
  <c r="XC102" i="45"/>
  <c r="XB102" i="45"/>
  <c r="XB101" i="45" s="1"/>
  <c r="XA102" i="45"/>
  <c r="XA101" i="45" s="1"/>
  <c r="WZ102" i="45"/>
  <c r="WY102" i="45"/>
  <c r="WX102" i="45"/>
  <c r="WV102" i="45"/>
  <c r="WU102" i="45"/>
  <c r="WU101" i="45" s="1"/>
  <c r="WT102" i="45"/>
  <c r="WT101" i="45" s="1"/>
  <c r="WS102" i="45"/>
  <c r="WQ102" i="45"/>
  <c r="WP102" i="45"/>
  <c r="WN102" i="45"/>
  <c r="WM102" i="45"/>
  <c r="WL102" i="45"/>
  <c r="WK102" i="45"/>
  <c r="WJ102" i="45"/>
  <c r="WI102" i="45"/>
  <c r="WG102" i="45"/>
  <c r="WF102" i="45"/>
  <c r="WE102" i="45"/>
  <c r="WE101" i="45" s="1"/>
  <c r="WD102" i="45"/>
  <c r="WB102" i="45"/>
  <c r="WA102" i="45"/>
  <c r="VY102" i="45"/>
  <c r="VX102" i="45"/>
  <c r="VX101" i="45" s="1"/>
  <c r="VW102" i="45"/>
  <c r="VV102" i="45"/>
  <c r="VU102" i="45"/>
  <c r="VT102" i="45"/>
  <c r="VR102" i="45"/>
  <c r="VQ102" i="45"/>
  <c r="VQ101" i="45" s="1"/>
  <c r="VP102" i="45"/>
  <c r="VO102" i="45"/>
  <c r="VM102" i="45"/>
  <c r="VL102" i="45"/>
  <c r="VJ102" i="45"/>
  <c r="VI102" i="45"/>
  <c r="VI101" i="45" s="1"/>
  <c r="VH102" i="45"/>
  <c r="VG102" i="45"/>
  <c r="VF102" i="45"/>
  <c r="VE102" i="45"/>
  <c r="VC102" i="45"/>
  <c r="VB102" i="45"/>
  <c r="VB101" i="45" s="1"/>
  <c r="VA102" i="45"/>
  <c r="UZ102" i="45"/>
  <c r="UX102" i="45"/>
  <c r="UW102" i="45"/>
  <c r="UU102" i="45"/>
  <c r="UU101" i="45" s="1"/>
  <c r="UT102" i="45"/>
  <c r="US102" i="45"/>
  <c r="UR102" i="45"/>
  <c r="UQ102" i="45"/>
  <c r="UP102" i="45"/>
  <c r="UN102" i="45"/>
  <c r="UN101" i="45" s="1"/>
  <c r="UM102" i="45"/>
  <c r="UL102" i="45"/>
  <c r="UK102" i="45"/>
  <c r="UI102" i="45"/>
  <c r="UH102" i="45"/>
  <c r="UF102" i="45"/>
  <c r="UE102" i="45"/>
  <c r="UE101" i="45" s="1"/>
  <c r="UD102" i="45"/>
  <c r="UC102" i="45"/>
  <c r="UB102" i="45"/>
  <c r="UA102" i="45"/>
  <c r="TY102" i="45"/>
  <c r="TX102" i="45"/>
  <c r="TX101" i="45" s="1"/>
  <c r="TW102" i="45"/>
  <c r="TV102" i="45"/>
  <c r="TT102" i="45"/>
  <c r="TS102" i="45"/>
  <c r="TQ102" i="45"/>
  <c r="TP102" i="45"/>
  <c r="TP101" i="45" s="1"/>
  <c r="TO102" i="45"/>
  <c r="TN102" i="45"/>
  <c r="TM102" i="45"/>
  <c r="TL102" i="45"/>
  <c r="TJ102" i="45"/>
  <c r="TJ101" i="45" s="1"/>
  <c r="TI102" i="45"/>
  <c r="TI101" i="45" s="1"/>
  <c r="TH102" i="45"/>
  <c r="TG102" i="45"/>
  <c r="TE102" i="45"/>
  <c r="TD102" i="45"/>
  <c r="TB102" i="45"/>
  <c r="TA102" i="45"/>
  <c r="TA101" i="45" s="1"/>
  <c r="SZ102" i="45"/>
  <c r="SY102" i="45"/>
  <c r="SX102" i="45"/>
  <c r="SW102" i="45"/>
  <c r="SU102" i="45"/>
  <c r="ST102" i="45"/>
  <c r="ST101" i="45" s="1"/>
  <c r="SS102" i="45"/>
  <c r="SR102" i="45"/>
  <c r="SP102" i="45"/>
  <c r="SO102" i="45"/>
  <c r="SM102" i="45"/>
  <c r="SM101" i="45" s="1"/>
  <c r="SL102" i="45"/>
  <c r="SL101" i="45" s="1"/>
  <c r="SK102" i="45"/>
  <c r="SJ102" i="45"/>
  <c r="SI102" i="45"/>
  <c r="SH102" i="45"/>
  <c r="SF102" i="45"/>
  <c r="SF101" i="45" s="1"/>
  <c r="SE102" i="45"/>
  <c r="SE101" i="45" s="1"/>
  <c r="SD102" i="45"/>
  <c r="SC102" i="45"/>
  <c r="SA102" i="45"/>
  <c r="RZ102" i="45"/>
  <c r="RX102" i="45"/>
  <c r="RW102" i="45"/>
  <c r="RW101" i="45" s="1"/>
  <c r="RV102" i="45"/>
  <c r="RU102" i="45"/>
  <c r="RT102" i="45"/>
  <c r="RS102" i="45"/>
  <c r="RQ102" i="45"/>
  <c r="RP102" i="45"/>
  <c r="RP101" i="45" s="1"/>
  <c r="RO102" i="45"/>
  <c r="RN102" i="45"/>
  <c r="RL102" i="45"/>
  <c r="RK102" i="45"/>
  <c r="RI102" i="45"/>
  <c r="RH102" i="45"/>
  <c r="RH101" i="45" s="1"/>
  <c r="RG102" i="45"/>
  <c r="RF102" i="45"/>
  <c r="RE102" i="45"/>
  <c r="RD102" i="45"/>
  <c r="RB102" i="45"/>
  <c r="RA102" i="45"/>
  <c r="RA101" i="45" s="1"/>
  <c r="QZ102" i="45"/>
  <c r="QY102" i="45"/>
  <c r="QW102" i="45"/>
  <c r="QV102" i="45"/>
  <c r="QT102" i="45"/>
  <c r="QT101" i="45" s="1"/>
  <c r="QS102" i="45"/>
  <c r="QS101" i="45" s="1"/>
  <c r="QR102" i="45"/>
  <c r="QQ102" i="45"/>
  <c r="QP102" i="45"/>
  <c r="QO102" i="45"/>
  <c r="QM102" i="45"/>
  <c r="QM101" i="45" s="1"/>
  <c r="QL102" i="45"/>
  <c r="QL101" i="45" s="1"/>
  <c r="QK102" i="45"/>
  <c r="QJ102" i="45"/>
  <c r="QH102" i="45"/>
  <c r="QG102" i="45"/>
  <c r="QE102" i="45"/>
  <c r="QD102" i="45"/>
  <c r="QC102" i="45"/>
  <c r="QB102" i="45"/>
  <c r="QA102" i="45"/>
  <c r="PZ102" i="45"/>
  <c r="PX102" i="45"/>
  <c r="PW102" i="45"/>
  <c r="PV102" i="45"/>
  <c r="PU102" i="45"/>
  <c r="PS102" i="45"/>
  <c r="PR102" i="45"/>
  <c r="PR101" i="45" s="1"/>
  <c r="PP102" i="45"/>
  <c r="PO102" i="45"/>
  <c r="PO101" i="45" s="1"/>
  <c r="PN102" i="45"/>
  <c r="PM102" i="45"/>
  <c r="PL102" i="45"/>
  <c r="PK102" i="45"/>
  <c r="PI102" i="45"/>
  <c r="PI101" i="45" s="1"/>
  <c r="PH102" i="45"/>
  <c r="PH101" i="45" s="1"/>
  <c r="PG102" i="45"/>
  <c r="PF102" i="45"/>
  <c r="PD102" i="45"/>
  <c r="PC102" i="45"/>
  <c r="PA102" i="45"/>
  <c r="PA101" i="45" s="1"/>
  <c r="OZ102" i="45"/>
  <c r="OZ101" i="45" s="1"/>
  <c r="OY102" i="45"/>
  <c r="OX102" i="45"/>
  <c r="OW102" i="45"/>
  <c r="OV102" i="45"/>
  <c r="OT102" i="45"/>
  <c r="OS102" i="45"/>
  <c r="OS101" i="45" s="1"/>
  <c r="OR102" i="45"/>
  <c r="OQ102" i="45"/>
  <c r="OO102" i="45"/>
  <c r="ON102" i="45"/>
  <c r="OL102" i="45"/>
  <c r="OL101" i="45" s="1"/>
  <c r="OK102" i="45"/>
  <c r="OK101" i="45" s="1"/>
  <c r="OJ102" i="45"/>
  <c r="OI102" i="45"/>
  <c r="OH102" i="45"/>
  <c r="OG102" i="45"/>
  <c r="OG101" i="45" s="1"/>
  <c r="OE102" i="45"/>
  <c r="OE101" i="45" s="1"/>
  <c r="OD102" i="45"/>
  <c r="OD101" i="45" s="1"/>
  <c r="OC102" i="45"/>
  <c r="OB102" i="45"/>
  <c r="NZ102" i="45"/>
  <c r="NY102" i="45"/>
  <c r="NW102" i="45"/>
  <c r="NW101" i="45" s="1"/>
  <c r="NV102" i="45"/>
  <c r="NV101" i="45" s="1"/>
  <c r="NU102" i="45"/>
  <c r="NT102" i="45"/>
  <c r="NS102" i="45"/>
  <c r="NR102" i="45"/>
  <c r="NR101" i="45" s="1"/>
  <c r="NP102" i="45"/>
  <c r="NP101" i="45" s="1"/>
  <c r="NO102" i="45"/>
  <c r="NO101" i="45" s="1"/>
  <c r="NN102" i="45"/>
  <c r="NM102" i="45"/>
  <c r="NM101" i="45" s="1"/>
  <c r="NK102" i="45"/>
  <c r="NJ102" i="45"/>
  <c r="NJ101" i="45" s="1"/>
  <c r="NH102" i="45"/>
  <c r="NH101" i="45" s="1"/>
  <c r="NG102" i="45"/>
  <c r="NG101" i="45" s="1"/>
  <c r="NF102" i="45"/>
  <c r="NE102" i="45"/>
  <c r="ND102" i="45"/>
  <c r="NC102" i="45"/>
  <c r="NC101" i="45" s="1"/>
  <c r="NA102" i="45"/>
  <c r="NA101" i="45" s="1"/>
  <c r="MZ102" i="45"/>
  <c r="MZ101" i="45" s="1"/>
  <c r="MY102" i="45"/>
  <c r="MX102" i="45"/>
  <c r="MV102" i="45"/>
  <c r="MU102" i="45"/>
  <c r="MS102" i="45"/>
  <c r="MS101" i="45" s="1"/>
  <c r="MR102" i="45"/>
  <c r="MR101" i="45" s="1"/>
  <c r="MQ102" i="45"/>
  <c r="MP102" i="45"/>
  <c r="MO102" i="45"/>
  <c r="MN102" i="45"/>
  <c r="MN101" i="45" s="1"/>
  <c r="ML102" i="45"/>
  <c r="ML101" i="45" s="1"/>
  <c r="MK102" i="45"/>
  <c r="MK101" i="45" s="1"/>
  <c r="MJ102" i="45"/>
  <c r="MI102" i="45"/>
  <c r="MG102" i="45"/>
  <c r="MG101" i="45" s="1"/>
  <c r="MF102" i="45"/>
  <c r="MD102" i="45"/>
  <c r="MD101" i="45" s="1"/>
  <c r="MC102" i="45"/>
  <c r="MC101" i="45" s="1"/>
  <c r="MB102" i="45"/>
  <c r="MA102" i="45"/>
  <c r="LZ102" i="45"/>
  <c r="LZ101" i="45" s="1"/>
  <c r="LY102" i="45"/>
  <c r="LW102" i="45"/>
  <c r="LW101" i="45" s="1"/>
  <c r="LV102" i="45"/>
  <c r="LV101" i="45" s="1"/>
  <c r="LU102" i="45"/>
  <c r="LT102" i="45"/>
  <c r="LR102" i="45"/>
  <c r="LQ102" i="45"/>
  <c r="LP102" i="45"/>
  <c r="LO102" i="45"/>
  <c r="LO101" i="45" s="1"/>
  <c r="LN102" i="45"/>
  <c r="LM102" i="45"/>
  <c r="LL102" i="45"/>
  <c r="LK102" i="45"/>
  <c r="LJ102" i="45"/>
  <c r="LJ101" i="45" s="1"/>
  <c r="LH102" i="45"/>
  <c r="LH101" i="45" s="1"/>
  <c r="LG102" i="45"/>
  <c r="LF102" i="45"/>
  <c r="LF101" i="45" s="1"/>
  <c r="LE102" i="45"/>
  <c r="LC102" i="45"/>
  <c r="LB102" i="45"/>
  <c r="LB101" i="45" s="1"/>
  <c r="KZ102" i="45"/>
  <c r="KZ101" i="45" s="1"/>
  <c r="KY102" i="45"/>
  <c r="KX102" i="45"/>
  <c r="KX101" i="45" s="1"/>
  <c r="KW102" i="45"/>
  <c r="KV102" i="45"/>
  <c r="KU102" i="45"/>
  <c r="KU101" i="45" s="1"/>
  <c r="KS102" i="45"/>
  <c r="KS101" i="45" s="1"/>
  <c r="KR102" i="45"/>
  <c r="KQ102" i="45"/>
  <c r="KQ101" i="45" s="1"/>
  <c r="KP102" i="45"/>
  <c r="KN102" i="45"/>
  <c r="KM102" i="45"/>
  <c r="KL102" i="45"/>
  <c r="KK102" i="45"/>
  <c r="KJ102" i="45"/>
  <c r="KJ101" i="45" s="1"/>
  <c r="KI102" i="45"/>
  <c r="KH102" i="45"/>
  <c r="KG102" i="45"/>
  <c r="KF102" i="45"/>
  <c r="KD102" i="45"/>
  <c r="KC102" i="45"/>
  <c r="KB102" i="45"/>
  <c r="KA102" i="45"/>
  <c r="JY102" i="45"/>
  <c r="JX102" i="45"/>
  <c r="JX101" i="45" s="1"/>
  <c r="JV102" i="45"/>
  <c r="JU102" i="45"/>
  <c r="JT102" i="45"/>
  <c r="JS102" i="45"/>
  <c r="JR102" i="45"/>
  <c r="JQ102" i="45"/>
  <c r="JQ101" i="45" s="1"/>
  <c r="JO102" i="45"/>
  <c r="JN102" i="45"/>
  <c r="JN101" i="45" s="1"/>
  <c r="JM102" i="45"/>
  <c r="JL102" i="45"/>
  <c r="JJ102" i="45"/>
  <c r="JJ101" i="45" s="1"/>
  <c r="JI102" i="45"/>
  <c r="JI101" i="45" s="1"/>
  <c r="JG102" i="45"/>
  <c r="JF102" i="45"/>
  <c r="JE102" i="45"/>
  <c r="JD102" i="45"/>
  <c r="JC102" i="45"/>
  <c r="JB102" i="45"/>
  <c r="JB101" i="45" s="1"/>
  <c r="IZ102" i="45"/>
  <c r="IY102" i="45"/>
  <c r="IY101" i="45" s="1"/>
  <c r="IX102" i="45"/>
  <c r="IW102" i="45"/>
  <c r="IU102" i="45"/>
  <c r="IU101" i="45" s="1"/>
  <c r="IT102" i="45"/>
  <c r="IT101" i="45" s="1"/>
  <c r="IR102" i="45"/>
  <c r="IQ102" i="45"/>
  <c r="IQ101" i="45" s="1"/>
  <c r="IP102" i="45"/>
  <c r="IO102" i="45"/>
  <c r="IN102" i="45"/>
  <c r="IN101" i="45" s="1"/>
  <c r="IM102" i="45"/>
  <c r="IM101" i="45" s="1"/>
  <c r="IK102" i="45"/>
  <c r="IJ102" i="45"/>
  <c r="IJ101" i="45" s="1"/>
  <c r="II102" i="45"/>
  <c r="IH102" i="45"/>
  <c r="IF102" i="45"/>
  <c r="IF101" i="45" s="1"/>
  <c r="IE102" i="45"/>
  <c r="IE101" i="45" s="1"/>
  <c r="IC102" i="45"/>
  <c r="IB102" i="45"/>
  <c r="IB101" i="45" s="1"/>
  <c r="IA102" i="45"/>
  <c r="HZ102" i="45"/>
  <c r="HY102" i="45"/>
  <c r="HY101" i="45" s="1"/>
  <c r="HX102" i="45"/>
  <c r="HX101" i="45" s="1"/>
  <c r="HV102" i="45"/>
  <c r="HU102" i="45"/>
  <c r="HT102" i="45"/>
  <c r="HS102" i="45"/>
  <c r="HQ102" i="45"/>
  <c r="HP102" i="45"/>
  <c r="HN102" i="45"/>
  <c r="HM102" i="45"/>
  <c r="HL102" i="45"/>
  <c r="HK102" i="45"/>
  <c r="HJ102" i="45"/>
  <c r="HI102" i="45"/>
  <c r="HG102" i="45"/>
  <c r="HF102" i="45"/>
  <c r="HE102" i="45"/>
  <c r="HD102" i="45"/>
  <c r="HB102" i="45"/>
  <c r="HA102" i="45"/>
  <c r="GY102" i="45"/>
  <c r="GX102" i="45"/>
  <c r="GW102" i="45"/>
  <c r="GV102" i="45"/>
  <c r="GU102" i="45"/>
  <c r="GT102" i="45"/>
  <c r="GR102" i="45"/>
  <c r="GQ102" i="45"/>
  <c r="GP102" i="45"/>
  <c r="GO102" i="45"/>
  <c r="GM102" i="45"/>
  <c r="GL102" i="45"/>
  <c r="GJ102" i="45"/>
  <c r="GI102" i="45"/>
  <c r="GH102" i="45"/>
  <c r="GG102" i="45"/>
  <c r="GF102" i="45"/>
  <c r="GE102" i="45"/>
  <c r="GE101" i="45" s="1"/>
  <c r="GC102" i="45"/>
  <c r="GB102" i="45"/>
  <c r="GA102" i="45"/>
  <c r="FZ102" i="45"/>
  <c r="FX102" i="45"/>
  <c r="FW102" i="45"/>
  <c r="FW101" i="45" s="1"/>
  <c r="FU102" i="45"/>
  <c r="FT102" i="45"/>
  <c r="FS102" i="45"/>
  <c r="FR102" i="45"/>
  <c r="FQ102" i="45"/>
  <c r="FP102" i="45"/>
  <c r="FP101" i="45" s="1"/>
  <c r="FN102" i="45"/>
  <c r="FM102" i="45"/>
  <c r="FL102" i="45"/>
  <c r="FK102" i="45"/>
  <c r="FI102" i="45"/>
  <c r="FH102" i="45"/>
  <c r="FH101" i="45" s="1"/>
  <c r="FF102" i="45"/>
  <c r="FE102" i="45"/>
  <c r="FD102" i="45"/>
  <c r="FC102" i="45"/>
  <c r="FB102" i="45"/>
  <c r="FA102" i="45"/>
  <c r="FA101" i="45" s="1"/>
  <c r="EY102" i="45"/>
  <c r="EX102" i="45"/>
  <c r="EW102" i="45"/>
  <c r="EV102" i="45"/>
  <c r="ET102" i="45"/>
  <c r="ES102" i="45"/>
  <c r="ES101" i="45" s="1"/>
  <c r="EQ102" i="45"/>
  <c r="EP102" i="45"/>
  <c r="EO102" i="45"/>
  <c r="EN102" i="45"/>
  <c r="EM102" i="45"/>
  <c r="EL102" i="45"/>
  <c r="EL101" i="45" s="1"/>
  <c r="EJ102" i="45"/>
  <c r="EI102" i="45"/>
  <c r="EH102" i="45"/>
  <c r="EG102" i="45"/>
  <c r="EE102" i="45"/>
  <c r="ED102" i="45"/>
  <c r="ED101" i="45" s="1"/>
  <c r="EB102" i="45"/>
  <c r="EA102" i="45"/>
  <c r="DZ102" i="45"/>
  <c r="DY102" i="45"/>
  <c r="DX102" i="45"/>
  <c r="DW102" i="45"/>
  <c r="DW101" i="45" s="1"/>
  <c r="DU102" i="45"/>
  <c r="DT102" i="45"/>
  <c r="DS102" i="45"/>
  <c r="DR102" i="45"/>
  <c r="DP102" i="45"/>
  <c r="DO102" i="45"/>
  <c r="DO101" i="45" s="1"/>
  <c r="DM102" i="45"/>
  <c r="DL102" i="45"/>
  <c r="DK102" i="45"/>
  <c r="DJ102" i="45"/>
  <c r="DI102" i="45"/>
  <c r="DH102" i="45"/>
  <c r="DH101" i="45" s="1"/>
  <c r="DF102" i="45"/>
  <c r="DE102" i="45"/>
  <c r="DD102" i="45"/>
  <c r="DC102" i="45"/>
  <c r="DA102" i="45"/>
  <c r="CZ102" i="45"/>
  <c r="CX102" i="45"/>
  <c r="CW102" i="45"/>
  <c r="CV102" i="45"/>
  <c r="CU102" i="45"/>
  <c r="CT102" i="45"/>
  <c r="CS102" i="45"/>
  <c r="CQ102" i="45"/>
  <c r="CP102" i="45"/>
  <c r="CO102" i="45"/>
  <c r="CN102" i="45"/>
  <c r="CL102" i="45"/>
  <c r="CK102" i="45"/>
  <c r="CK101" i="45" s="1"/>
  <c r="CI102" i="45"/>
  <c r="CH102" i="45"/>
  <c r="CG102" i="45"/>
  <c r="CF102" i="45"/>
  <c r="CE102" i="45"/>
  <c r="CD102" i="45"/>
  <c r="CB102" i="45"/>
  <c r="CA102" i="45"/>
  <c r="BZ102" i="45"/>
  <c r="BY102" i="45"/>
  <c r="BW102" i="45"/>
  <c r="BV102" i="45"/>
  <c r="BT102" i="45"/>
  <c r="BS102" i="45"/>
  <c r="BR102" i="45"/>
  <c r="BQ102" i="45"/>
  <c r="BP102" i="45"/>
  <c r="BO102" i="45"/>
  <c r="BO101" i="45" s="1"/>
  <c r="BM102" i="45"/>
  <c r="BL102" i="45"/>
  <c r="BK102" i="45"/>
  <c r="BJ102" i="45"/>
  <c r="BH102" i="45"/>
  <c r="BG102" i="45"/>
  <c r="BG101" i="45" s="1"/>
  <c r="BE102" i="45"/>
  <c r="BE101" i="45" s="1"/>
  <c r="BD102" i="45"/>
  <c r="BC102" i="45"/>
  <c r="BB102" i="45"/>
  <c r="BA102" i="45"/>
  <c r="BA101" i="45" s="1"/>
  <c r="AZ102" i="45"/>
  <c r="AX102" i="45"/>
  <c r="AX101" i="45" s="1"/>
  <c r="AW102" i="45"/>
  <c r="AV102" i="45"/>
  <c r="AU102" i="45"/>
  <c r="AS102" i="45"/>
  <c r="AS101" i="45" s="1"/>
  <c r="AR102" i="45"/>
  <c r="AP102" i="45"/>
  <c r="AP101" i="45" s="1"/>
  <c r="AO102" i="45"/>
  <c r="AN102" i="45"/>
  <c r="AM102" i="45"/>
  <c r="AL102" i="45"/>
  <c r="AL101" i="45" s="1"/>
  <c r="AK102" i="45"/>
  <c r="AI102" i="45"/>
  <c r="AI101" i="45" s="1"/>
  <c r="AH102" i="45"/>
  <c r="AG102" i="45"/>
  <c r="AF102" i="45"/>
  <c r="AD102" i="45"/>
  <c r="AC102" i="45"/>
  <c r="AB102" i="45"/>
  <c r="AA102" i="45"/>
  <c r="AA101" i="45" s="1"/>
  <c r="Z102" i="45"/>
  <c r="Y102" i="45"/>
  <c r="X102" i="45"/>
  <c r="X101" i="45" s="1"/>
  <c r="W102" i="45"/>
  <c r="V102" i="45"/>
  <c r="V101" i="45" s="1"/>
  <c r="T102" i="45"/>
  <c r="T101" i="45" s="1"/>
  <c r="S102" i="45"/>
  <c r="R102" i="45"/>
  <c r="Q102" i="45"/>
  <c r="Q101" i="45" s="1"/>
  <c r="P102" i="45"/>
  <c r="O102" i="45"/>
  <c r="M102" i="45"/>
  <c r="L102" i="45"/>
  <c r="K102" i="45"/>
  <c r="J102" i="45"/>
  <c r="J101" i="45" s="1"/>
  <c r="I102" i="45"/>
  <c r="H102" i="45"/>
  <c r="H101" i="45" s="1"/>
  <c r="F102" i="45"/>
  <c r="F101" i="45" s="1"/>
  <c r="E102" i="45"/>
  <c r="D102" i="45"/>
  <c r="C102" i="45"/>
  <c r="C101" i="45" s="1"/>
  <c r="AIB101" i="45"/>
  <c r="AHZ101" i="45"/>
  <c r="AHW101" i="45"/>
  <c r="AHF101" i="45"/>
  <c r="AHC101" i="45"/>
  <c r="AGU101" i="45"/>
  <c r="AFQ101" i="45"/>
  <c r="AFK101" i="45"/>
  <c r="AFC101" i="45"/>
  <c r="AEX101" i="45"/>
  <c r="AEG101" i="45"/>
  <c r="ADI101" i="45"/>
  <c r="ADE101" i="45"/>
  <c r="ACZ101" i="45"/>
  <c r="ACW101" i="45"/>
  <c r="ACK101" i="45"/>
  <c r="ACD101" i="45"/>
  <c r="ACC101" i="45"/>
  <c r="ABX101" i="45"/>
  <c r="ABV101" i="45"/>
  <c r="ABN101" i="45"/>
  <c r="ABD101" i="45"/>
  <c r="AAW101" i="45"/>
  <c r="AAB101" i="45"/>
  <c r="ZW101" i="45"/>
  <c r="ZV101" i="45"/>
  <c r="ZU101" i="45"/>
  <c r="ZP101" i="45"/>
  <c r="ZF101" i="45"/>
  <c r="YS101" i="45"/>
  <c r="YL101" i="45"/>
  <c r="YI101" i="45"/>
  <c r="YB101" i="45"/>
  <c r="XU101" i="45"/>
  <c r="XO101" i="45"/>
  <c r="XM101" i="45"/>
  <c r="XE101" i="45"/>
  <c r="WK101" i="45"/>
  <c r="WI101" i="45"/>
  <c r="WB101" i="45"/>
  <c r="UW101" i="45"/>
  <c r="UQ101" i="45"/>
  <c r="TD101" i="45"/>
  <c r="SK101" i="45"/>
  <c r="SJ101" i="45"/>
  <c r="SH101" i="45"/>
  <c r="QH101" i="45"/>
  <c r="QG101" i="45"/>
  <c r="PZ101" i="45"/>
  <c r="PL101" i="45"/>
  <c r="PK101" i="45"/>
  <c r="OR101" i="45"/>
  <c r="OO101" i="45"/>
  <c r="OH101" i="45"/>
  <c r="NY101" i="45"/>
  <c r="NK101" i="45"/>
  <c r="NF101" i="45"/>
  <c r="MY101" i="45"/>
  <c r="MX101" i="45"/>
  <c r="MU101" i="45"/>
  <c r="MO101" i="45"/>
  <c r="MI101" i="45"/>
  <c r="LR101" i="45"/>
  <c r="LN101" i="45"/>
  <c r="LG101" i="45"/>
  <c r="LC101" i="45"/>
  <c r="KY101" i="45"/>
  <c r="KW101" i="45"/>
  <c r="KR101" i="45"/>
  <c r="KC101" i="45"/>
  <c r="KB101" i="45"/>
  <c r="JU101" i="45"/>
  <c r="JT101" i="45"/>
  <c r="JF101" i="45"/>
  <c r="JC101" i="45"/>
  <c r="IP101" i="45"/>
  <c r="IO101" i="45"/>
  <c r="IA101" i="45"/>
  <c r="HT101" i="45"/>
  <c r="HS101" i="45"/>
  <c r="HL101" i="45"/>
  <c r="FF101" i="45"/>
  <c r="EY101" i="45"/>
  <c r="DS101" i="45"/>
  <c r="CX101" i="45"/>
  <c r="CN101" i="45"/>
  <c r="BY101" i="45"/>
  <c r="BQ101" i="45"/>
  <c r="AR101" i="45"/>
  <c r="AK101" i="45"/>
  <c r="AD101" i="45"/>
  <c r="AC101" i="45"/>
  <c r="W101" i="45"/>
  <c r="P101" i="45"/>
  <c r="O101" i="45"/>
  <c r="M101" i="45"/>
  <c r="I101" i="45"/>
  <c r="B100" i="45"/>
  <c r="AIC98" i="45"/>
  <c r="AHV98" i="45"/>
  <c r="AHN98" i="45"/>
  <c r="AHG98" i="45"/>
  <c r="AGY98" i="45"/>
  <c r="AGR98" i="45"/>
  <c r="AGJ98" i="45"/>
  <c r="AGC98" i="45"/>
  <c r="AFU98" i="45"/>
  <c r="AFN98" i="45"/>
  <c r="AFF98" i="45"/>
  <c r="AEY98" i="45"/>
  <c r="AEQ98" i="45"/>
  <c r="AEJ98" i="45"/>
  <c r="AEB98" i="45"/>
  <c r="ADU98" i="45"/>
  <c r="ADM98" i="45"/>
  <c r="ADF98" i="45"/>
  <c r="ACX98" i="45"/>
  <c r="ACQ98" i="45"/>
  <c r="ACI98" i="45"/>
  <c r="ACB98" i="45"/>
  <c r="ABT98" i="45"/>
  <c r="ABM98" i="45"/>
  <c r="ABE98" i="45"/>
  <c r="AAX98" i="45"/>
  <c r="AAP98" i="45"/>
  <c r="AAI98" i="45"/>
  <c r="AAA98" i="45"/>
  <c r="ZT98" i="45"/>
  <c r="ZL98" i="45"/>
  <c r="ZE98" i="45"/>
  <c r="YW98" i="45"/>
  <c r="YP98" i="45"/>
  <c r="YH98" i="45"/>
  <c r="YA98" i="45"/>
  <c r="XS98" i="45"/>
  <c r="XL98" i="45"/>
  <c r="XD98" i="45"/>
  <c r="WW98" i="45"/>
  <c r="WO98" i="45"/>
  <c r="WH98" i="45"/>
  <c r="VZ98" i="45"/>
  <c r="VS98" i="45"/>
  <c r="VK98" i="45"/>
  <c r="VD98" i="45"/>
  <c r="UV98" i="45"/>
  <c r="UO98" i="45"/>
  <c r="UG98" i="45"/>
  <c r="TZ98" i="45"/>
  <c r="TR98" i="45"/>
  <c r="TK98" i="45"/>
  <c r="TC98" i="45"/>
  <c r="SV98" i="45"/>
  <c r="SN98" i="45"/>
  <c r="SG98" i="45"/>
  <c r="RY98" i="45"/>
  <c r="RR98" i="45"/>
  <c r="RJ98" i="45"/>
  <c r="RC98" i="45"/>
  <c r="QU98" i="45"/>
  <c r="QN98" i="45"/>
  <c r="QF98" i="45"/>
  <c r="PY98" i="45"/>
  <c r="PQ98" i="45"/>
  <c r="PJ98" i="45"/>
  <c r="PB98" i="45"/>
  <c r="OU98" i="45"/>
  <c r="OM98" i="45"/>
  <c r="OF98" i="45"/>
  <c r="NX98" i="45"/>
  <c r="NQ98" i="45"/>
  <c r="NI98" i="45"/>
  <c r="NB98" i="45"/>
  <c r="MT98" i="45"/>
  <c r="MM98" i="45"/>
  <c r="ME98" i="45"/>
  <c r="LX98" i="45"/>
  <c r="LP98" i="45"/>
  <c r="LI98" i="45"/>
  <c r="LA98" i="45"/>
  <c r="KT98" i="45"/>
  <c r="KL98" i="45"/>
  <c r="KE98" i="45"/>
  <c r="JW98" i="45"/>
  <c r="JP98" i="45"/>
  <c r="JH98" i="45"/>
  <c r="JA98" i="45"/>
  <c r="IS98" i="45"/>
  <c r="IL98" i="45"/>
  <c r="ID98" i="45"/>
  <c r="HW98" i="45"/>
  <c r="HO98" i="45"/>
  <c r="HH98" i="45"/>
  <c r="GZ98" i="45"/>
  <c r="GS98" i="45"/>
  <c r="GK98" i="45"/>
  <c r="GD98" i="45"/>
  <c r="FV98" i="45"/>
  <c r="FO98" i="45"/>
  <c r="FG98" i="45"/>
  <c r="EZ98" i="45"/>
  <c r="ER98" i="45"/>
  <c r="EK98" i="45"/>
  <c r="EC98" i="45"/>
  <c r="DV98" i="45"/>
  <c r="DN98" i="45"/>
  <c r="DG98" i="45"/>
  <c r="CY98" i="45"/>
  <c r="CR98" i="45"/>
  <c r="CJ98" i="45"/>
  <c r="CC98" i="45"/>
  <c r="BU98" i="45"/>
  <c r="BN98" i="45"/>
  <c r="BF98" i="45"/>
  <c r="AY98" i="45"/>
  <c r="AQ98" i="45"/>
  <c r="AJ98" i="45"/>
  <c r="AB98" i="45"/>
  <c r="U98" i="45"/>
  <c r="N98" i="45"/>
  <c r="G98" i="45"/>
  <c r="AIC97" i="45"/>
  <c r="AHV97" i="45"/>
  <c r="AHN97" i="45"/>
  <c r="AHG97" i="45"/>
  <c r="AGY97" i="45"/>
  <c r="AGR97" i="45"/>
  <c r="AGJ97" i="45"/>
  <c r="AGC97" i="45"/>
  <c r="AFU97" i="45"/>
  <c r="AFN97" i="45"/>
  <c r="AFF97" i="45"/>
  <c r="AEY97" i="45"/>
  <c r="AEQ97" i="45"/>
  <c r="AEJ97" i="45"/>
  <c r="AEB97" i="45"/>
  <c r="ADU97" i="45"/>
  <c r="ADM97" i="45"/>
  <c r="ADF97" i="45"/>
  <c r="ACX97" i="45"/>
  <c r="ACQ97" i="45"/>
  <c r="ACI97" i="45"/>
  <c r="ACB97" i="45"/>
  <c r="ABT97" i="45"/>
  <c r="ABM97" i="45"/>
  <c r="ABE97" i="45"/>
  <c r="AAX97" i="45"/>
  <c r="AAP97" i="45"/>
  <c r="AAI97" i="45"/>
  <c r="AAA97" i="45"/>
  <c r="ZT97" i="45"/>
  <c r="ZL97" i="45"/>
  <c r="ZE97" i="45"/>
  <c r="YW97" i="45"/>
  <c r="YP97" i="45"/>
  <c r="YH97" i="45"/>
  <c r="YA97" i="45"/>
  <c r="XS97" i="45"/>
  <c r="XL97" i="45"/>
  <c r="XD97" i="45"/>
  <c r="WW97" i="45"/>
  <c r="WO97" i="45"/>
  <c r="WH97" i="45"/>
  <c r="VZ97" i="45"/>
  <c r="VS97" i="45"/>
  <c r="VK97" i="45"/>
  <c r="VD97" i="45"/>
  <c r="UV97" i="45"/>
  <c r="UO97" i="45"/>
  <c r="UG97" i="45"/>
  <c r="TZ97" i="45"/>
  <c r="TR97" i="45"/>
  <c r="TK97" i="45"/>
  <c r="TC97" i="45"/>
  <c r="SV97" i="45"/>
  <c r="SN97" i="45"/>
  <c r="SG97" i="45"/>
  <c r="RY97" i="45"/>
  <c r="RR97" i="45"/>
  <c r="RJ97" i="45"/>
  <c r="RC97" i="45"/>
  <c r="QU97" i="45"/>
  <c r="QN97" i="45"/>
  <c r="QF97" i="45"/>
  <c r="PY97" i="45"/>
  <c r="PQ97" i="45"/>
  <c r="PJ97" i="45"/>
  <c r="PB97" i="45"/>
  <c r="OU97" i="45"/>
  <c r="OM97" i="45"/>
  <c r="OF97" i="45"/>
  <c r="NX97" i="45"/>
  <c r="NQ97" i="45"/>
  <c r="NI97" i="45"/>
  <c r="NB97" i="45"/>
  <c r="MT97" i="45"/>
  <c r="MM97" i="45"/>
  <c r="ME97" i="45"/>
  <c r="LX97" i="45"/>
  <c r="LP97" i="45"/>
  <c r="LI97" i="45"/>
  <c r="LA97" i="45"/>
  <c r="KT97" i="45"/>
  <c r="KL97" i="45"/>
  <c r="KE97" i="45"/>
  <c r="JW97" i="45"/>
  <c r="JP97" i="45"/>
  <c r="JH97" i="45"/>
  <c r="JA97" i="45"/>
  <c r="IS97" i="45"/>
  <c r="IL97" i="45"/>
  <c r="ID97" i="45"/>
  <c r="HW97" i="45"/>
  <c r="HO97" i="45"/>
  <c r="HH97" i="45"/>
  <c r="GZ97" i="45"/>
  <c r="GS97" i="45"/>
  <c r="GK97" i="45"/>
  <c r="GD97" i="45"/>
  <c r="FV97" i="45"/>
  <c r="FO97" i="45"/>
  <c r="FG97" i="45"/>
  <c r="EZ97" i="45"/>
  <c r="ER97" i="45"/>
  <c r="EK97" i="45"/>
  <c r="EC97" i="45"/>
  <c r="DV97" i="45"/>
  <c r="DN97" i="45"/>
  <c r="DG97" i="45"/>
  <c r="CY97" i="45"/>
  <c r="CR97" i="45"/>
  <c r="CJ97" i="45"/>
  <c r="CC97" i="45"/>
  <c r="BU97" i="45"/>
  <c r="BN97" i="45"/>
  <c r="BF97" i="45"/>
  <c r="AY97" i="45"/>
  <c r="AQ97" i="45"/>
  <c r="AJ97" i="45"/>
  <c r="AB97" i="45"/>
  <c r="U97" i="45"/>
  <c r="N97" i="45"/>
  <c r="G97" i="45"/>
  <c r="AIC96" i="45"/>
  <c r="AHV96" i="45"/>
  <c r="AHN96" i="45"/>
  <c r="AHG96" i="45"/>
  <c r="AGY96" i="45"/>
  <c r="AGR96" i="45"/>
  <c r="AGJ96" i="45"/>
  <c r="AGC96" i="45"/>
  <c r="AFU96" i="45"/>
  <c r="AFN96" i="45"/>
  <c r="AFF96" i="45"/>
  <c r="AEY96" i="45"/>
  <c r="AEQ96" i="45"/>
  <c r="AEJ96" i="45"/>
  <c r="AEB96" i="45"/>
  <c r="ADU96" i="45"/>
  <c r="ADM96" i="45"/>
  <c r="ADF96" i="45"/>
  <c r="ACX96" i="45"/>
  <c r="ACQ96" i="45"/>
  <c r="ACI96" i="45"/>
  <c r="ACB96" i="45"/>
  <c r="ABT96" i="45"/>
  <c r="ABM96" i="45"/>
  <c r="ABE96" i="45"/>
  <c r="AAX96" i="45"/>
  <c r="AAP96" i="45"/>
  <c r="AAI96" i="45"/>
  <c r="AAA96" i="45"/>
  <c r="ZT96" i="45"/>
  <c r="ZL96" i="45"/>
  <c r="ZE96" i="45"/>
  <c r="YW96" i="45"/>
  <c r="YP96" i="45"/>
  <c r="YH96" i="45"/>
  <c r="YA96" i="45"/>
  <c r="XS96" i="45"/>
  <c r="XL96" i="45"/>
  <c r="XD96" i="45"/>
  <c r="WW96" i="45"/>
  <c r="WO96" i="45"/>
  <c r="WH96" i="45"/>
  <c r="VZ96" i="45"/>
  <c r="VS96" i="45"/>
  <c r="VK96" i="45"/>
  <c r="VD96" i="45"/>
  <c r="UV96" i="45"/>
  <c r="UO96" i="45"/>
  <c r="UG96" i="45"/>
  <c r="TZ96" i="45"/>
  <c r="TR96" i="45"/>
  <c r="TK96" i="45"/>
  <c r="TC96" i="45"/>
  <c r="SV96" i="45"/>
  <c r="SN96" i="45"/>
  <c r="SG96" i="45"/>
  <c r="RY96" i="45"/>
  <c r="RR96" i="45"/>
  <c r="RJ96" i="45"/>
  <c r="RC96" i="45"/>
  <c r="QU96" i="45"/>
  <c r="QN96" i="45"/>
  <c r="QF96" i="45"/>
  <c r="PY96" i="45"/>
  <c r="PQ96" i="45"/>
  <c r="PJ96" i="45"/>
  <c r="PB96" i="45"/>
  <c r="OU96" i="45"/>
  <c r="OM96" i="45"/>
  <c r="OF96" i="45"/>
  <c r="NX96" i="45"/>
  <c r="NQ96" i="45"/>
  <c r="NI96" i="45"/>
  <c r="NB96" i="45"/>
  <c r="MT96" i="45"/>
  <c r="MM96" i="45"/>
  <c r="ME96" i="45"/>
  <c r="LX96" i="45"/>
  <c r="LP96" i="45"/>
  <c r="LI96" i="45"/>
  <c r="LA96" i="45"/>
  <c r="KT96" i="45"/>
  <c r="KL96" i="45"/>
  <c r="KE96" i="45"/>
  <c r="JW96" i="45"/>
  <c r="JP96" i="45"/>
  <c r="JH96" i="45"/>
  <c r="JA96" i="45"/>
  <c r="IS96" i="45"/>
  <c r="IL96" i="45"/>
  <c r="ID96" i="45"/>
  <c r="HW96" i="45"/>
  <c r="HO96" i="45"/>
  <c r="HH96" i="45"/>
  <c r="GZ96" i="45"/>
  <c r="GS96" i="45"/>
  <c r="GK96" i="45"/>
  <c r="GD96" i="45"/>
  <c r="FV96" i="45"/>
  <c r="FO96" i="45"/>
  <c r="FG96" i="45"/>
  <c r="EZ96" i="45"/>
  <c r="ER96" i="45"/>
  <c r="EK96" i="45"/>
  <c r="EC96" i="45"/>
  <c r="DV96" i="45"/>
  <c r="DN96" i="45"/>
  <c r="DG96" i="45"/>
  <c r="CY96" i="45"/>
  <c r="CR96" i="45"/>
  <c r="CJ96" i="45"/>
  <c r="CC96" i="45"/>
  <c r="BU96" i="45"/>
  <c r="BN96" i="45"/>
  <c r="BF96" i="45"/>
  <c r="AY96" i="45"/>
  <c r="AQ96" i="45"/>
  <c r="AJ96" i="45"/>
  <c r="AB96" i="45"/>
  <c r="U96" i="45"/>
  <c r="N96" i="45"/>
  <c r="G96" i="45"/>
  <c r="AIC95" i="45"/>
  <c r="AHV95" i="45"/>
  <c r="AHN95" i="45"/>
  <c r="AHG95" i="45"/>
  <c r="AGY95" i="45"/>
  <c r="AGR95" i="45"/>
  <c r="AGJ95" i="45"/>
  <c r="AGC95" i="45"/>
  <c r="AFU95" i="45"/>
  <c r="AFN95" i="45"/>
  <c r="AFF95" i="45"/>
  <c r="AEY95" i="45"/>
  <c r="AEQ95" i="45"/>
  <c r="AEJ95" i="45"/>
  <c r="AEB95" i="45"/>
  <c r="ADU95" i="45"/>
  <c r="ADM95" i="45"/>
  <c r="ADF95" i="45"/>
  <c r="ACX95" i="45"/>
  <c r="ACQ95" i="45"/>
  <c r="ACI95" i="45"/>
  <c r="ACB95" i="45"/>
  <c r="ABT95" i="45"/>
  <c r="ABM95" i="45"/>
  <c r="ABE95" i="45"/>
  <c r="AAX95" i="45"/>
  <c r="AAP95" i="45"/>
  <c r="AAI95" i="45"/>
  <c r="AAA95" i="45"/>
  <c r="ZT95" i="45"/>
  <c r="ZL95" i="45"/>
  <c r="ZE95" i="45"/>
  <c r="YW95" i="45"/>
  <c r="YP95" i="45"/>
  <c r="YH95" i="45"/>
  <c r="YA95" i="45"/>
  <c r="XS95" i="45"/>
  <c r="XL95" i="45"/>
  <c r="XD95" i="45"/>
  <c r="WW95" i="45"/>
  <c r="WO95" i="45"/>
  <c r="WH95" i="45"/>
  <c r="VZ95" i="45"/>
  <c r="VS95" i="45"/>
  <c r="VK95" i="45"/>
  <c r="VD95" i="45"/>
  <c r="UV95" i="45"/>
  <c r="UO95" i="45"/>
  <c r="UG95" i="45"/>
  <c r="TZ95" i="45"/>
  <c r="TR95" i="45"/>
  <c r="TK95" i="45"/>
  <c r="TC95" i="45"/>
  <c r="SV95" i="45"/>
  <c r="SN95" i="45"/>
  <c r="SG95" i="45"/>
  <c r="RY95" i="45"/>
  <c r="RR95" i="45"/>
  <c r="RJ95" i="45"/>
  <c r="RC95" i="45"/>
  <c r="QU95" i="45"/>
  <c r="QN95" i="45"/>
  <c r="QF95" i="45"/>
  <c r="PY95" i="45"/>
  <c r="PQ95" i="45"/>
  <c r="PJ95" i="45"/>
  <c r="PB95" i="45"/>
  <c r="OU95" i="45"/>
  <c r="OM95" i="45"/>
  <c r="OF95" i="45"/>
  <c r="NX95" i="45"/>
  <c r="NQ95" i="45"/>
  <c r="NI95" i="45"/>
  <c r="NB95" i="45"/>
  <c r="MT95" i="45"/>
  <c r="MM95" i="45"/>
  <c r="ME95" i="45"/>
  <c r="LX95" i="45"/>
  <c r="LP95" i="45"/>
  <c r="LI95" i="45"/>
  <c r="LA95" i="45"/>
  <c r="KT95" i="45"/>
  <c r="KL95" i="45"/>
  <c r="KE95" i="45"/>
  <c r="JW95" i="45"/>
  <c r="JP95" i="45"/>
  <c r="JH95" i="45"/>
  <c r="JA95" i="45"/>
  <c r="IS95" i="45"/>
  <c r="IL95" i="45"/>
  <c r="ID95" i="45"/>
  <c r="HW95" i="45"/>
  <c r="HO95" i="45"/>
  <c r="HH95" i="45"/>
  <c r="GZ95" i="45"/>
  <c r="GS95" i="45"/>
  <c r="GK95" i="45"/>
  <c r="GD95" i="45"/>
  <c r="FV95" i="45"/>
  <c r="FO95" i="45"/>
  <c r="FG95" i="45"/>
  <c r="EZ95" i="45"/>
  <c r="ER95" i="45"/>
  <c r="EK95" i="45"/>
  <c r="EC95" i="45"/>
  <c r="DV95" i="45"/>
  <c r="DN95" i="45"/>
  <c r="DG95" i="45"/>
  <c r="CY95" i="45"/>
  <c r="CR95" i="45"/>
  <c r="CJ95" i="45"/>
  <c r="CC95" i="45"/>
  <c r="BU95" i="45"/>
  <c r="BN95" i="45"/>
  <c r="BF95" i="45"/>
  <c r="AY95" i="45"/>
  <c r="AQ95" i="45"/>
  <c r="AJ95" i="45"/>
  <c r="AB95" i="45"/>
  <c r="U95" i="45"/>
  <c r="N95" i="45"/>
  <c r="G95" i="45"/>
  <c r="AIC94" i="45"/>
  <c r="AHV94" i="45"/>
  <c r="AHN94" i="45"/>
  <c r="AHG94" i="45"/>
  <c r="AGY94" i="45"/>
  <c r="AGR94" i="45"/>
  <c r="AGJ94" i="45"/>
  <c r="AGC94" i="45"/>
  <c r="AFU94" i="45"/>
  <c r="AFN94" i="45"/>
  <c r="AFF94" i="45"/>
  <c r="AEY94" i="45"/>
  <c r="AEQ94" i="45"/>
  <c r="AEJ94" i="45"/>
  <c r="AEB94" i="45"/>
  <c r="ADU94" i="45"/>
  <c r="ADM94" i="45"/>
  <c r="ADF94" i="45"/>
  <c r="ACX94" i="45"/>
  <c r="ACQ94" i="45"/>
  <c r="ACI94" i="45"/>
  <c r="ACB94" i="45"/>
  <c r="ABT94" i="45"/>
  <c r="ABM94" i="45"/>
  <c r="ABE94" i="45"/>
  <c r="AAX94" i="45"/>
  <c r="AAP94" i="45"/>
  <c r="AAI94" i="45"/>
  <c r="AAA94" i="45"/>
  <c r="ZT94" i="45"/>
  <c r="ZL94" i="45"/>
  <c r="ZE94" i="45"/>
  <c r="YW94" i="45"/>
  <c r="YP94" i="45"/>
  <c r="YH94" i="45"/>
  <c r="YA94" i="45"/>
  <c r="XS94" i="45"/>
  <c r="XL94" i="45"/>
  <c r="XD94" i="45"/>
  <c r="WW94" i="45"/>
  <c r="WO94" i="45"/>
  <c r="WH94" i="45"/>
  <c r="VZ94" i="45"/>
  <c r="VS94" i="45"/>
  <c r="VK94" i="45"/>
  <c r="VD94" i="45"/>
  <c r="UV94" i="45"/>
  <c r="UO94" i="45"/>
  <c r="UG94" i="45"/>
  <c r="TZ94" i="45"/>
  <c r="TR94" i="45"/>
  <c r="TK94" i="45"/>
  <c r="TC94" i="45"/>
  <c r="SV94" i="45"/>
  <c r="SN94" i="45"/>
  <c r="SG94" i="45"/>
  <c r="RY94" i="45"/>
  <c r="RR94" i="45"/>
  <c r="RJ94" i="45"/>
  <c r="RC94" i="45"/>
  <c r="QU94" i="45"/>
  <c r="QN94" i="45"/>
  <c r="QF94" i="45"/>
  <c r="PY94" i="45"/>
  <c r="PQ94" i="45"/>
  <c r="PJ94" i="45"/>
  <c r="PB94" i="45"/>
  <c r="OU94" i="45"/>
  <c r="OM94" i="45"/>
  <c r="OF94" i="45"/>
  <c r="NX94" i="45"/>
  <c r="NQ94" i="45"/>
  <c r="NI94" i="45"/>
  <c r="NB94" i="45"/>
  <c r="MT94" i="45"/>
  <c r="MM94" i="45"/>
  <c r="ME94" i="45"/>
  <c r="LX94" i="45"/>
  <c r="LP94" i="45"/>
  <c r="LI94" i="45"/>
  <c r="LA94" i="45"/>
  <c r="KT94" i="45"/>
  <c r="KL94" i="45"/>
  <c r="KE94" i="45"/>
  <c r="JW94" i="45"/>
  <c r="JP94" i="45"/>
  <c r="JH94" i="45"/>
  <c r="JA94" i="45"/>
  <c r="IS94" i="45"/>
  <c r="IL94" i="45"/>
  <c r="ID94" i="45"/>
  <c r="HW94" i="45"/>
  <c r="HO94" i="45"/>
  <c r="HH94" i="45"/>
  <c r="GZ94" i="45"/>
  <c r="GS94" i="45"/>
  <c r="GK94" i="45"/>
  <c r="GD94" i="45"/>
  <c r="FV94" i="45"/>
  <c r="FO94" i="45"/>
  <c r="FG94" i="45"/>
  <c r="EZ94" i="45"/>
  <c r="ER94" i="45"/>
  <c r="EK94" i="45"/>
  <c r="EC94" i="45"/>
  <c r="DV94" i="45"/>
  <c r="DN94" i="45"/>
  <c r="DG94" i="45"/>
  <c r="CY94" i="45"/>
  <c r="CR94" i="45"/>
  <c r="CJ94" i="45"/>
  <c r="CC94" i="45"/>
  <c r="BU94" i="45"/>
  <c r="BN94" i="45"/>
  <c r="BF94" i="45"/>
  <c r="AY94" i="45"/>
  <c r="AQ94" i="45"/>
  <c r="AJ94" i="45"/>
  <c r="AB94" i="45"/>
  <c r="U94" i="45"/>
  <c r="N94" i="45"/>
  <c r="G94" i="45"/>
  <c r="AIC93" i="45"/>
  <c r="AIC92" i="45" s="1"/>
  <c r="AHV93" i="45"/>
  <c r="AHN93" i="45"/>
  <c r="AHG93" i="45"/>
  <c r="AGY93" i="45"/>
  <c r="AGR93" i="45"/>
  <c r="AGJ93" i="45"/>
  <c r="AGC93" i="45"/>
  <c r="AFU93" i="45"/>
  <c r="AFN93" i="45"/>
  <c r="AFF93" i="45"/>
  <c r="AEY93" i="45"/>
  <c r="AEQ93" i="45"/>
  <c r="AEJ93" i="45"/>
  <c r="AEB93" i="45"/>
  <c r="ADU93" i="45"/>
  <c r="ADM93" i="45"/>
  <c r="ADF93" i="45"/>
  <c r="ACX93" i="45"/>
  <c r="ACQ93" i="45"/>
  <c r="ACI93" i="45"/>
  <c r="ACB93" i="45"/>
  <c r="ACB92" i="45" s="1"/>
  <c r="ABT93" i="45"/>
  <c r="ABM93" i="45"/>
  <c r="ABE93" i="45"/>
  <c r="AAX93" i="45"/>
  <c r="AAP93" i="45"/>
  <c r="AAI93" i="45"/>
  <c r="AAA93" i="45"/>
  <c r="ZT93" i="45"/>
  <c r="ZL93" i="45"/>
  <c r="ZE93" i="45"/>
  <c r="YW93" i="45"/>
  <c r="YP93" i="45"/>
  <c r="YH93" i="45"/>
  <c r="YA93" i="45"/>
  <c r="XS93" i="45"/>
  <c r="XL93" i="45"/>
  <c r="XD93" i="45"/>
  <c r="WW93" i="45"/>
  <c r="WO93" i="45"/>
  <c r="WH93" i="45"/>
  <c r="VZ93" i="45"/>
  <c r="VS93" i="45"/>
  <c r="VK93" i="45"/>
  <c r="VD93" i="45"/>
  <c r="UV93" i="45"/>
  <c r="UO93" i="45"/>
  <c r="UG93" i="45"/>
  <c r="TZ93" i="45"/>
  <c r="TR93" i="45"/>
  <c r="TK93" i="45"/>
  <c r="TC93" i="45"/>
  <c r="SV93" i="45"/>
  <c r="SN93" i="45"/>
  <c r="SG93" i="45"/>
  <c r="RY93" i="45"/>
  <c r="RR93" i="45"/>
  <c r="RJ93" i="45"/>
  <c r="RC93" i="45"/>
  <c r="QU93" i="45"/>
  <c r="QN93" i="45"/>
  <c r="QF93" i="45"/>
  <c r="PY93" i="45"/>
  <c r="PQ93" i="45"/>
  <c r="PJ93" i="45"/>
  <c r="PB93" i="45"/>
  <c r="OU93" i="45"/>
  <c r="OM93" i="45"/>
  <c r="OF93" i="45"/>
  <c r="NX93" i="45"/>
  <c r="NQ93" i="45"/>
  <c r="NI93" i="45"/>
  <c r="NB93" i="45"/>
  <c r="MT93" i="45"/>
  <c r="MM93" i="45"/>
  <c r="MM92" i="45" s="1"/>
  <c r="ME93" i="45"/>
  <c r="LX93" i="45"/>
  <c r="LP93" i="45"/>
  <c r="LI93" i="45"/>
  <c r="LA93" i="45"/>
  <c r="KT93" i="45"/>
  <c r="KL93" i="45"/>
  <c r="KE93" i="45"/>
  <c r="JW93" i="45"/>
  <c r="JP93" i="45"/>
  <c r="JH93" i="45"/>
  <c r="JA93" i="45"/>
  <c r="IS93" i="45"/>
  <c r="IL93" i="45"/>
  <c r="ID93" i="45"/>
  <c r="HW93" i="45"/>
  <c r="HO93" i="45"/>
  <c r="HH93" i="45"/>
  <c r="GZ93" i="45"/>
  <c r="GS93" i="45"/>
  <c r="GK93" i="45"/>
  <c r="GD93" i="45"/>
  <c r="FV93" i="45"/>
  <c r="FO93" i="45"/>
  <c r="FG93" i="45"/>
  <c r="EZ93" i="45"/>
  <c r="ER93" i="45"/>
  <c r="EK93" i="45"/>
  <c r="EC93" i="45"/>
  <c r="DV93" i="45"/>
  <c r="DN93" i="45"/>
  <c r="DG93" i="45"/>
  <c r="CY93" i="45"/>
  <c r="CR93" i="45"/>
  <c r="CJ93" i="45"/>
  <c r="CC93" i="45"/>
  <c r="BU93" i="45"/>
  <c r="BN93" i="45"/>
  <c r="BF93" i="45"/>
  <c r="AY93" i="45"/>
  <c r="AQ93" i="45"/>
  <c r="AJ93" i="45"/>
  <c r="AB93" i="45"/>
  <c r="U93" i="45"/>
  <c r="N93" i="45"/>
  <c r="G93" i="45"/>
  <c r="AIE92" i="45"/>
  <c r="AID92" i="45"/>
  <c r="AIB92" i="45"/>
  <c r="AIA92" i="45"/>
  <c r="AHZ92" i="45"/>
  <c r="AHY92" i="45"/>
  <c r="AHX92" i="45"/>
  <c r="AHW92" i="45"/>
  <c r="AHU92" i="45"/>
  <c r="AHT92" i="45"/>
  <c r="AHS92" i="45"/>
  <c r="AHR92" i="45"/>
  <c r="AHP92" i="45"/>
  <c r="AHO92" i="45"/>
  <c r="AHM92" i="45"/>
  <c r="AHL92" i="45"/>
  <c r="AHK92" i="45"/>
  <c r="AHJ92" i="45"/>
  <c r="AHI92" i="45"/>
  <c r="AHH92" i="45"/>
  <c r="AHF92" i="45"/>
  <c r="AHE92" i="45"/>
  <c r="AHD92" i="45"/>
  <c r="AHC92" i="45"/>
  <c r="AHA92" i="45"/>
  <c r="AGZ92" i="45"/>
  <c r="AGX92" i="45"/>
  <c r="AGW92" i="45"/>
  <c r="AGV92" i="45"/>
  <c r="AGU92" i="45"/>
  <c r="AGT92" i="45"/>
  <c r="AGS92" i="45"/>
  <c r="AGQ92" i="45"/>
  <c r="AGP92" i="45"/>
  <c r="AGO92" i="45"/>
  <c r="AGN92" i="45"/>
  <c r="AGL92" i="45"/>
  <c r="AGK92" i="45"/>
  <c r="AGI92" i="45"/>
  <c r="AGH92" i="45"/>
  <c r="AGG92" i="45"/>
  <c r="AGF92" i="45"/>
  <c r="AGE92" i="45"/>
  <c r="AGD92" i="45"/>
  <c r="AGB92" i="45"/>
  <c r="AGA92" i="45"/>
  <c r="AFZ92" i="45"/>
  <c r="AFY92" i="45"/>
  <c r="AFW92" i="45"/>
  <c r="AFV92" i="45"/>
  <c r="AFT92" i="45"/>
  <c r="AFS92" i="45"/>
  <c r="AFR92" i="45"/>
  <c r="AFQ92" i="45"/>
  <c r="AFP92" i="45"/>
  <c r="AFO92" i="45"/>
  <c r="AFM92" i="45"/>
  <c r="AFL92" i="45"/>
  <c r="AFK92" i="45"/>
  <c r="AFJ92" i="45"/>
  <c r="AFH92" i="45"/>
  <c r="AFG92" i="45"/>
  <c r="AFE92" i="45"/>
  <c r="AFD92" i="45"/>
  <c r="AFC92" i="45"/>
  <c r="AFB92" i="45"/>
  <c r="AFA92" i="45"/>
  <c r="AEZ92" i="45"/>
  <c r="AEX92" i="45"/>
  <c r="AEW92" i="45"/>
  <c r="AEV92" i="45"/>
  <c r="AEU92" i="45"/>
  <c r="AES92" i="45"/>
  <c r="AER92" i="45"/>
  <c r="AEP92" i="45"/>
  <c r="AEO92" i="45"/>
  <c r="AEN92" i="45"/>
  <c r="AEM92" i="45"/>
  <c r="AEL92" i="45"/>
  <c r="AEK92" i="45"/>
  <c r="AEI92" i="45"/>
  <c r="AEH92" i="45"/>
  <c r="AEG92" i="45"/>
  <c r="AEF92" i="45"/>
  <c r="AED92" i="45"/>
  <c r="AEC92" i="45"/>
  <c r="AEA92" i="45"/>
  <c r="ADZ92" i="45"/>
  <c r="ADY92" i="45"/>
  <c r="ADX92" i="45"/>
  <c r="ADW92" i="45"/>
  <c r="ADV92" i="45"/>
  <c r="ADT92" i="45"/>
  <c r="ADS92" i="45"/>
  <c r="ADR92" i="45"/>
  <c r="ADQ92" i="45"/>
  <c r="ADO92" i="45"/>
  <c r="ADN92" i="45"/>
  <c r="ADL92" i="45"/>
  <c r="ADK92" i="45"/>
  <c r="ADJ92" i="45"/>
  <c r="ADI92" i="45"/>
  <c r="ADH92" i="45"/>
  <c r="ADG92" i="45"/>
  <c r="ADE92" i="45"/>
  <c r="ADD92" i="45"/>
  <c r="ADC92" i="45"/>
  <c r="ADB92" i="45"/>
  <c r="ACZ92" i="45"/>
  <c r="ACY92" i="45"/>
  <c r="ACW92" i="45"/>
  <c r="ACV92" i="45"/>
  <c r="ACU92" i="45"/>
  <c r="ACT92" i="45"/>
  <c r="ACS92" i="45"/>
  <c r="ACR92" i="45"/>
  <c r="ACP92" i="45"/>
  <c r="ACO92" i="45"/>
  <c r="ACN92" i="45"/>
  <c r="ACM92" i="45"/>
  <c r="ACK92" i="45"/>
  <c r="ACJ92" i="45"/>
  <c r="ACH92" i="45"/>
  <c r="ACG92" i="45"/>
  <c r="ACF92" i="45"/>
  <c r="ACE92" i="45"/>
  <c r="ACD92" i="45"/>
  <c r="ACC92" i="45"/>
  <c r="ACA92" i="45"/>
  <c r="ABZ92" i="45"/>
  <c r="ABY92" i="45"/>
  <c r="ABX92" i="45"/>
  <c r="ABV92" i="45"/>
  <c r="ABU92" i="45"/>
  <c r="ABS92" i="45"/>
  <c r="ABR92" i="45"/>
  <c r="ABQ92" i="45"/>
  <c r="ABP92" i="45"/>
  <c r="ABO92" i="45"/>
  <c r="ABN92" i="45"/>
  <c r="ABL92" i="45"/>
  <c r="ABK92" i="45"/>
  <c r="ABJ92" i="45"/>
  <c r="ABI92" i="45"/>
  <c r="ABG92" i="45"/>
  <c r="ABF92" i="45"/>
  <c r="ABD92" i="45"/>
  <c r="ABC92" i="45"/>
  <c r="ABB92" i="45"/>
  <c r="ABA92" i="45"/>
  <c r="AAZ92" i="45"/>
  <c r="AAY92" i="45"/>
  <c r="AAW92" i="45"/>
  <c r="AAV92" i="45"/>
  <c r="AAU92" i="45"/>
  <c r="AAT92" i="45"/>
  <c r="AAR92" i="45"/>
  <c r="AAQ92" i="45"/>
  <c r="AAO92" i="45"/>
  <c r="AAN92" i="45"/>
  <c r="AAM92" i="45"/>
  <c r="AAL92" i="45"/>
  <c r="AAK92" i="45"/>
  <c r="AAJ92" i="45"/>
  <c r="AAH92" i="45"/>
  <c r="AAG92" i="45"/>
  <c r="AAF92" i="45"/>
  <c r="AAE92" i="45"/>
  <c r="AAC92" i="45"/>
  <c r="AAB92" i="45"/>
  <c r="ZZ92" i="45"/>
  <c r="ZY92" i="45"/>
  <c r="ZX92" i="45"/>
  <c r="ZW92" i="45"/>
  <c r="ZV92" i="45"/>
  <c r="ZU92" i="45"/>
  <c r="ZS92" i="45"/>
  <c r="ZR92" i="45"/>
  <c r="ZQ92" i="45"/>
  <c r="ZP92" i="45"/>
  <c r="ZN92" i="45"/>
  <c r="ZM92" i="45"/>
  <c r="ZK92" i="45"/>
  <c r="ZJ92" i="45"/>
  <c r="ZI92" i="45"/>
  <c r="ZH92" i="45"/>
  <c r="ZG92" i="45"/>
  <c r="ZF92" i="45"/>
  <c r="ZD92" i="45"/>
  <c r="ZC92" i="45"/>
  <c r="ZB92" i="45"/>
  <c r="ZA92" i="45"/>
  <c r="YY92" i="45"/>
  <c r="YX92" i="45"/>
  <c r="YV92" i="45"/>
  <c r="YU92" i="45"/>
  <c r="YT92" i="45"/>
  <c r="YS92" i="45"/>
  <c r="YR92" i="45"/>
  <c r="YQ92" i="45"/>
  <c r="YO92" i="45"/>
  <c r="YN92" i="45"/>
  <c r="YM92" i="45"/>
  <c r="YL92" i="45"/>
  <c r="YJ92" i="45"/>
  <c r="YI92" i="45"/>
  <c r="YG92" i="45"/>
  <c r="YF92" i="45"/>
  <c r="YE92" i="45"/>
  <c r="YD92" i="45"/>
  <c r="YC92" i="45"/>
  <c r="YB92" i="45"/>
  <c r="XZ92" i="45"/>
  <c r="XY92" i="45"/>
  <c r="XX92" i="45"/>
  <c r="XW92" i="45"/>
  <c r="XU92" i="45"/>
  <c r="XT92" i="45"/>
  <c r="XR92" i="45"/>
  <c r="XQ92" i="45"/>
  <c r="XP92" i="45"/>
  <c r="XO92" i="45"/>
  <c r="XN92" i="45"/>
  <c r="XM92" i="45"/>
  <c r="XK92" i="45"/>
  <c r="XJ92" i="45"/>
  <c r="XI92" i="45"/>
  <c r="XH92" i="45"/>
  <c r="XF92" i="45"/>
  <c r="XE92" i="45"/>
  <c r="XC92" i="45"/>
  <c r="XB92" i="45"/>
  <c r="XA92" i="45"/>
  <c r="WZ92" i="45"/>
  <c r="WY92" i="45"/>
  <c r="WX92" i="45"/>
  <c r="WV92" i="45"/>
  <c r="WU92" i="45"/>
  <c r="WT92" i="45"/>
  <c r="WS92" i="45"/>
  <c r="WQ92" i="45"/>
  <c r="WP92" i="45"/>
  <c r="WN92" i="45"/>
  <c r="WM92" i="45"/>
  <c r="WL92" i="45"/>
  <c r="WK92" i="45"/>
  <c r="WJ92" i="45"/>
  <c r="WI92" i="45"/>
  <c r="WG92" i="45"/>
  <c r="WF92" i="45"/>
  <c r="WE92" i="45"/>
  <c r="WD92" i="45"/>
  <c r="WB92" i="45"/>
  <c r="WA92" i="45"/>
  <c r="VY92" i="45"/>
  <c r="VX92" i="45"/>
  <c r="VW92" i="45"/>
  <c r="VV92" i="45"/>
  <c r="VU92" i="45"/>
  <c r="VT92" i="45"/>
  <c r="VR92" i="45"/>
  <c r="VQ92" i="45"/>
  <c r="VP92" i="45"/>
  <c r="VO92" i="45"/>
  <c r="VM92" i="45"/>
  <c r="VL92" i="45"/>
  <c r="VJ92" i="45"/>
  <c r="VI92" i="45"/>
  <c r="VH92" i="45"/>
  <c r="VG92" i="45"/>
  <c r="VF92" i="45"/>
  <c r="VE92" i="45"/>
  <c r="VC92" i="45"/>
  <c r="VB92" i="45"/>
  <c r="VA92" i="45"/>
  <c r="UZ92" i="45"/>
  <c r="UX92" i="45"/>
  <c r="UW92" i="45"/>
  <c r="UU92" i="45"/>
  <c r="UT92" i="45"/>
  <c r="US92" i="45"/>
  <c r="UR92" i="45"/>
  <c r="UQ92" i="45"/>
  <c r="UP92" i="45"/>
  <c r="UN92" i="45"/>
  <c r="UM92" i="45"/>
  <c r="UL92" i="45"/>
  <c r="UK92" i="45"/>
  <c r="UI92" i="45"/>
  <c r="UH92" i="45"/>
  <c r="UF92" i="45"/>
  <c r="UE92" i="45"/>
  <c r="UD92" i="45"/>
  <c r="UC92" i="45"/>
  <c r="UB92" i="45"/>
  <c r="UA92" i="45"/>
  <c r="TY92" i="45"/>
  <c r="TX92" i="45"/>
  <c r="TW92" i="45"/>
  <c r="TV92" i="45"/>
  <c r="TT92" i="45"/>
  <c r="TS92" i="45"/>
  <c r="TQ92" i="45"/>
  <c r="TP92" i="45"/>
  <c r="TO92" i="45"/>
  <c r="TN92" i="45"/>
  <c r="TM92" i="45"/>
  <c r="TL92" i="45"/>
  <c r="TJ92" i="45"/>
  <c r="TI92" i="45"/>
  <c r="TH92" i="45"/>
  <c r="TG92" i="45"/>
  <c r="TE92" i="45"/>
  <c r="TD92" i="45"/>
  <c r="TB92" i="45"/>
  <c r="TA92" i="45"/>
  <c r="SZ92" i="45"/>
  <c r="SY92" i="45"/>
  <c r="SX92" i="45"/>
  <c r="SW92" i="45"/>
  <c r="SU92" i="45"/>
  <c r="ST92" i="45"/>
  <c r="SS92" i="45"/>
  <c r="SR92" i="45"/>
  <c r="SP92" i="45"/>
  <c r="SO92" i="45"/>
  <c r="SM92" i="45"/>
  <c r="SL92" i="45"/>
  <c r="SK92" i="45"/>
  <c r="SJ92" i="45"/>
  <c r="SI92" i="45"/>
  <c r="SH92" i="45"/>
  <c r="SF92" i="45"/>
  <c r="SE92" i="45"/>
  <c r="SD92" i="45"/>
  <c r="SC92" i="45"/>
  <c r="SA92" i="45"/>
  <c r="RZ92" i="45"/>
  <c r="RX92" i="45"/>
  <c r="RW92" i="45"/>
  <c r="RV92" i="45"/>
  <c r="RU92" i="45"/>
  <c r="RT92" i="45"/>
  <c r="RS92" i="45"/>
  <c r="RQ92" i="45"/>
  <c r="RP92" i="45"/>
  <c r="RO92" i="45"/>
  <c r="RN92" i="45"/>
  <c r="RL92" i="45"/>
  <c r="RK92" i="45"/>
  <c r="RI92" i="45"/>
  <c r="RH92" i="45"/>
  <c r="RG92" i="45"/>
  <c r="RF92" i="45"/>
  <c r="RE92" i="45"/>
  <c r="RD92" i="45"/>
  <c r="RB92" i="45"/>
  <c r="RA92" i="45"/>
  <c r="QZ92" i="45"/>
  <c r="QY92" i="45"/>
  <c r="QW92" i="45"/>
  <c r="QV92" i="45"/>
  <c r="QT92" i="45"/>
  <c r="QS92" i="45"/>
  <c r="QR92" i="45"/>
  <c r="QQ92" i="45"/>
  <c r="QP92" i="45"/>
  <c r="QO92" i="45"/>
  <c r="QM92" i="45"/>
  <c r="QL92" i="45"/>
  <c r="QK92" i="45"/>
  <c r="QJ92" i="45"/>
  <c r="QH92" i="45"/>
  <c r="QG92" i="45"/>
  <c r="QE92" i="45"/>
  <c r="QD92" i="45"/>
  <c r="QC92" i="45"/>
  <c r="QB92" i="45"/>
  <c r="QA92" i="45"/>
  <c r="PZ92" i="45"/>
  <c r="PX92" i="45"/>
  <c r="PW92" i="45"/>
  <c r="PV92" i="45"/>
  <c r="PU92" i="45"/>
  <c r="PS92" i="45"/>
  <c r="PR92" i="45"/>
  <c r="PP92" i="45"/>
  <c r="PO92" i="45"/>
  <c r="PN92" i="45"/>
  <c r="PM92" i="45"/>
  <c r="PL92" i="45"/>
  <c r="PK92" i="45"/>
  <c r="PI92" i="45"/>
  <c r="PH92" i="45"/>
  <c r="PG92" i="45"/>
  <c r="PF92" i="45"/>
  <c r="PD92" i="45"/>
  <c r="PC92" i="45"/>
  <c r="PA92" i="45"/>
  <c r="OZ92" i="45"/>
  <c r="OY92" i="45"/>
  <c r="OX92" i="45"/>
  <c r="OW92" i="45"/>
  <c r="OV92" i="45"/>
  <c r="OT92" i="45"/>
  <c r="OS92" i="45"/>
  <c r="OR92" i="45"/>
  <c r="OQ92" i="45"/>
  <c r="OO92" i="45"/>
  <c r="ON92" i="45"/>
  <c r="OL92" i="45"/>
  <c r="OK92" i="45"/>
  <c r="OJ92" i="45"/>
  <c r="OI92" i="45"/>
  <c r="OH92" i="45"/>
  <c r="OG92" i="45"/>
  <c r="OE92" i="45"/>
  <c r="OD92" i="45"/>
  <c r="OC92" i="45"/>
  <c r="OB92" i="45"/>
  <c r="NZ92" i="45"/>
  <c r="NY92" i="45"/>
  <c r="NW92" i="45"/>
  <c r="NV92" i="45"/>
  <c r="NU92" i="45"/>
  <c r="NT92" i="45"/>
  <c r="NS92" i="45"/>
  <c r="NR92" i="45"/>
  <c r="NP92" i="45"/>
  <c r="NO92" i="45"/>
  <c r="NN92" i="45"/>
  <c r="NM92" i="45"/>
  <c r="NK92" i="45"/>
  <c r="NJ92" i="45"/>
  <c r="NH92" i="45"/>
  <c r="NG92" i="45"/>
  <c r="NF92" i="45"/>
  <c r="NE92" i="45"/>
  <c r="ND92" i="45"/>
  <c r="NC92" i="45"/>
  <c r="NA92" i="45"/>
  <c r="MZ92" i="45"/>
  <c r="MY92" i="45"/>
  <c r="MX92" i="45"/>
  <c r="MV92" i="45"/>
  <c r="MU92" i="45"/>
  <c r="MS92" i="45"/>
  <c r="MR92" i="45"/>
  <c r="MQ92" i="45"/>
  <c r="MP92" i="45"/>
  <c r="MO92" i="45"/>
  <c r="MN92" i="45"/>
  <c r="ML92" i="45"/>
  <c r="MK92" i="45"/>
  <c r="MJ92" i="45"/>
  <c r="MI92" i="45"/>
  <c r="MG92" i="45"/>
  <c r="MF92" i="45"/>
  <c r="MD92" i="45"/>
  <c r="MC92" i="45"/>
  <c r="MB92" i="45"/>
  <c r="MA92" i="45"/>
  <c r="LZ92" i="45"/>
  <c r="LY92" i="45"/>
  <c r="LW92" i="45"/>
  <c r="LV92" i="45"/>
  <c r="LU92" i="45"/>
  <c r="LT92" i="45"/>
  <c r="LR92" i="45"/>
  <c r="LQ92" i="45"/>
  <c r="LO92" i="45"/>
  <c r="LN92" i="45"/>
  <c r="LM92" i="45"/>
  <c r="LL92" i="45"/>
  <c r="LK92" i="45"/>
  <c r="LJ92" i="45"/>
  <c r="LH92" i="45"/>
  <c r="LG92" i="45"/>
  <c r="LF92" i="45"/>
  <c r="LE92" i="45"/>
  <c r="LC92" i="45"/>
  <c r="LB92" i="45"/>
  <c r="KZ92" i="45"/>
  <c r="KY92" i="45"/>
  <c r="KX92" i="45"/>
  <c r="KW92" i="45"/>
  <c r="KV92" i="45"/>
  <c r="KU92" i="45"/>
  <c r="KS92" i="45"/>
  <c r="KR92" i="45"/>
  <c r="KQ92" i="45"/>
  <c r="KP92" i="45"/>
  <c r="KN92" i="45"/>
  <c r="KM92" i="45"/>
  <c r="KK92" i="45"/>
  <c r="KJ92" i="45"/>
  <c r="KI92" i="45"/>
  <c r="KH92" i="45"/>
  <c r="KG92" i="45"/>
  <c r="KF92" i="45"/>
  <c r="KD92" i="45"/>
  <c r="KC92" i="45"/>
  <c r="KB92" i="45"/>
  <c r="KA92" i="45"/>
  <c r="JY92" i="45"/>
  <c r="JX92" i="45"/>
  <c r="JV92" i="45"/>
  <c r="JU92" i="45"/>
  <c r="JT92" i="45"/>
  <c r="JS92" i="45"/>
  <c r="JR92" i="45"/>
  <c r="JQ92" i="45"/>
  <c r="JO92" i="45"/>
  <c r="JN92" i="45"/>
  <c r="JM92" i="45"/>
  <c r="JL92" i="45"/>
  <c r="JJ92" i="45"/>
  <c r="JI92" i="45"/>
  <c r="JG92" i="45"/>
  <c r="JF92" i="45"/>
  <c r="JE92" i="45"/>
  <c r="JD92" i="45"/>
  <c r="JC92" i="45"/>
  <c r="JB92" i="45"/>
  <c r="IZ92" i="45"/>
  <c r="IY92" i="45"/>
  <c r="IX92" i="45"/>
  <c r="IW92" i="45"/>
  <c r="IU92" i="45"/>
  <c r="IT92" i="45"/>
  <c r="IR92" i="45"/>
  <c r="IQ92" i="45"/>
  <c r="IP92" i="45"/>
  <c r="IO92" i="45"/>
  <c r="IN92" i="45"/>
  <c r="IM92" i="45"/>
  <c r="IK92" i="45"/>
  <c r="IJ92" i="45"/>
  <c r="II92" i="45"/>
  <c r="IH92" i="45"/>
  <c r="IF92" i="45"/>
  <c r="IE92" i="45"/>
  <c r="IC92" i="45"/>
  <c r="IB92" i="45"/>
  <c r="IA92" i="45"/>
  <c r="HZ92" i="45"/>
  <c r="HY92" i="45"/>
  <c r="HX92" i="45"/>
  <c r="HV92" i="45"/>
  <c r="HU92" i="45"/>
  <c r="HT92" i="45"/>
  <c r="HS92" i="45"/>
  <c r="HQ92" i="45"/>
  <c r="HP92" i="45"/>
  <c r="HN92" i="45"/>
  <c r="HM92" i="45"/>
  <c r="HL92" i="45"/>
  <c r="HK92" i="45"/>
  <c r="HJ92" i="45"/>
  <c r="HI92" i="45"/>
  <c r="HG92" i="45"/>
  <c r="HF92" i="45"/>
  <c r="HE92" i="45"/>
  <c r="HD92" i="45"/>
  <c r="HB92" i="45"/>
  <c r="HA92" i="45"/>
  <c r="GY92" i="45"/>
  <c r="GX92" i="45"/>
  <c r="GW92" i="45"/>
  <c r="GV92" i="45"/>
  <c r="GU92" i="45"/>
  <c r="GT92" i="45"/>
  <c r="GR92" i="45"/>
  <c r="GQ92" i="45"/>
  <c r="GP92" i="45"/>
  <c r="GO92" i="45"/>
  <c r="GM92" i="45"/>
  <c r="GL92" i="45"/>
  <c r="GJ92" i="45"/>
  <c r="GI92" i="45"/>
  <c r="GH92" i="45"/>
  <c r="GG92" i="45"/>
  <c r="GF92" i="45"/>
  <c r="GE92" i="45"/>
  <c r="GC92" i="45"/>
  <c r="GB92" i="45"/>
  <c r="GA92" i="45"/>
  <c r="FZ92" i="45"/>
  <c r="FX92" i="45"/>
  <c r="FW92" i="45"/>
  <c r="FU92" i="45"/>
  <c r="FT92" i="45"/>
  <c r="FS92" i="45"/>
  <c r="FR92" i="45"/>
  <c r="FQ92" i="45"/>
  <c r="FP92" i="45"/>
  <c r="FN92" i="45"/>
  <c r="FM92" i="45"/>
  <c r="FL92" i="45"/>
  <c r="FK92" i="45"/>
  <c r="FI92" i="45"/>
  <c r="FH92" i="45"/>
  <c r="FF92" i="45"/>
  <c r="FE92" i="45"/>
  <c r="FD92" i="45"/>
  <c r="FC92" i="45"/>
  <c r="FB92" i="45"/>
  <c r="FA92" i="45"/>
  <c r="EY92" i="45"/>
  <c r="EX92" i="45"/>
  <c r="EW92" i="45"/>
  <c r="EV92" i="45"/>
  <c r="ET92" i="45"/>
  <c r="ES92" i="45"/>
  <c r="EQ92" i="45"/>
  <c r="EP92" i="45"/>
  <c r="EO92" i="45"/>
  <c r="EN92" i="45"/>
  <c r="EM92" i="45"/>
  <c r="EL92" i="45"/>
  <c r="EJ92" i="45"/>
  <c r="EI92" i="45"/>
  <c r="EH92" i="45"/>
  <c r="EG92" i="45"/>
  <c r="EE92" i="45"/>
  <c r="ED92" i="45"/>
  <c r="EB92" i="45"/>
  <c r="EA92" i="45"/>
  <c r="DZ92" i="45"/>
  <c r="DY92" i="45"/>
  <c r="DX92" i="45"/>
  <c r="DW92" i="45"/>
  <c r="DU92" i="45"/>
  <c r="DT92" i="45"/>
  <c r="DS92" i="45"/>
  <c r="DR92" i="45"/>
  <c r="DP92" i="45"/>
  <c r="DO92" i="45"/>
  <c r="DM92" i="45"/>
  <c r="DL92" i="45"/>
  <c r="DK92" i="45"/>
  <c r="DJ92" i="45"/>
  <c r="DI92" i="45"/>
  <c r="DH92" i="45"/>
  <c r="DF92" i="45"/>
  <c r="DE92" i="45"/>
  <c r="DD92" i="45"/>
  <c r="DC92" i="45"/>
  <c r="DA92" i="45"/>
  <c r="CZ92" i="45"/>
  <c r="CX92" i="45"/>
  <c r="CW92" i="45"/>
  <c r="CV92" i="45"/>
  <c r="CU92" i="45"/>
  <c r="CT92" i="45"/>
  <c r="CS92" i="45"/>
  <c r="CQ92" i="45"/>
  <c r="CP92" i="45"/>
  <c r="CO92" i="45"/>
  <c r="CN92" i="45"/>
  <c r="CL92" i="45"/>
  <c r="CK92" i="45"/>
  <c r="CI92" i="45"/>
  <c r="CI82" i="45" s="1"/>
  <c r="CH92" i="45"/>
  <c r="CG92" i="45"/>
  <c r="CF92" i="45"/>
  <c r="CE92" i="45"/>
  <c r="CD92" i="45"/>
  <c r="CB92" i="45"/>
  <c r="CA92" i="45"/>
  <c r="BZ92" i="45"/>
  <c r="BY92" i="45"/>
  <c r="BW92" i="45"/>
  <c r="BV92" i="45"/>
  <c r="BT92" i="45"/>
  <c r="BS92" i="45"/>
  <c r="BR92" i="45"/>
  <c r="BQ92" i="45"/>
  <c r="BP92" i="45"/>
  <c r="BO92" i="45"/>
  <c r="BM92" i="45"/>
  <c r="BL92" i="45"/>
  <c r="BK92" i="45"/>
  <c r="BJ92" i="45"/>
  <c r="BH92" i="45"/>
  <c r="BG92" i="45"/>
  <c r="BE92" i="45"/>
  <c r="BE82" i="45" s="1"/>
  <c r="BD92" i="45"/>
  <c r="BC92" i="45"/>
  <c r="BB92" i="45"/>
  <c r="BA92" i="45"/>
  <c r="AZ92" i="45"/>
  <c r="AX92" i="45"/>
  <c r="AW92" i="45"/>
  <c r="AV92" i="45"/>
  <c r="AU92" i="45"/>
  <c r="AS92" i="45"/>
  <c r="AR92" i="45"/>
  <c r="AP92" i="45"/>
  <c r="AO92" i="45"/>
  <c r="AN92" i="45"/>
  <c r="AM92" i="45"/>
  <c r="AL92" i="45"/>
  <c r="AK92" i="45"/>
  <c r="AI92" i="45"/>
  <c r="AI82" i="45" s="1"/>
  <c r="AH92" i="45"/>
  <c r="AG92" i="45"/>
  <c r="AF92" i="45"/>
  <c r="AD92" i="45"/>
  <c r="AC92" i="45"/>
  <c r="AA92" i="45"/>
  <c r="Z92" i="45"/>
  <c r="Y92" i="45"/>
  <c r="X92" i="45"/>
  <c r="W92" i="45"/>
  <c r="V92" i="45"/>
  <c r="T92" i="45"/>
  <c r="T82" i="45" s="1"/>
  <c r="S92" i="45"/>
  <c r="R92" i="45"/>
  <c r="Q92" i="45"/>
  <c r="P92" i="45"/>
  <c r="O92" i="45"/>
  <c r="M92" i="45"/>
  <c r="L92" i="45"/>
  <c r="K92" i="45"/>
  <c r="J92" i="45"/>
  <c r="I92" i="45"/>
  <c r="H92" i="45"/>
  <c r="F92" i="45"/>
  <c r="E92" i="45"/>
  <c r="D92" i="45"/>
  <c r="C92" i="45"/>
  <c r="AIC91" i="45"/>
  <c r="AHV91" i="45"/>
  <c r="AHN91" i="45"/>
  <c r="AHG91" i="45"/>
  <c r="AGY91" i="45"/>
  <c r="AGR91" i="45"/>
  <c r="AGJ91" i="45"/>
  <c r="AGC91" i="45"/>
  <c r="AFU91" i="45"/>
  <c r="AFN91" i="45"/>
  <c r="AFF91" i="45"/>
  <c r="AEY91" i="45"/>
  <c r="AEQ91" i="45"/>
  <c r="AEJ91" i="45"/>
  <c r="AEB91" i="45"/>
  <c r="ADU91" i="45"/>
  <c r="ADM91" i="45"/>
  <c r="ADF91" i="45"/>
  <c r="ACX91" i="45"/>
  <c r="ACQ91" i="45"/>
  <c r="ACI91" i="45"/>
  <c r="ACB91" i="45"/>
  <c r="ABT91" i="45"/>
  <c r="ABM91" i="45"/>
  <c r="ABE91" i="45"/>
  <c r="AAX91" i="45"/>
  <c r="AAP91" i="45"/>
  <c r="AAI91" i="45"/>
  <c r="AAA91" i="45"/>
  <c r="ZT91" i="45"/>
  <c r="ZL91" i="45"/>
  <c r="ZE91" i="45"/>
  <c r="YW91" i="45"/>
  <c r="YP91" i="45"/>
  <c r="YH91" i="45"/>
  <c r="YA91" i="45"/>
  <c r="XS91" i="45"/>
  <c r="XL91" i="45"/>
  <c r="XD91" i="45"/>
  <c r="WW91" i="45"/>
  <c r="WO91" i="45"/>
  <c r="WH91" i="45"/>
  <c r="VZ91" i="45"/>
  <c r="VS91" i="45"/>
  <c r="VK91" i="45"/>
  <c r="VD91" i="45"/>
  <c r="UV91" i="45"/>
  <c r="UO91" i="45"/>
  <c r="UG91" i="45"/>
  <c r="TZ91" i="45"/>
  <c r="TR91" i="45"/>
  <c r="TK91" i="45"/>
  <c r="TC91" i="45"/>
  <c r="SV91" i="45"/>
  <c r="SN91" i="45"/>
  <c r="SG91" i="45"/>
  <c r="RY91" i="45"/>
  <c r="RR91" i="45"/>
  <c r="RJ91" i="45"/>
  <c r="RC91" i="45"/>
  <c r="QU91" i="45"/>
  <c r="QN91" i="45"/>
  <c r="QF91" i="45"/>
  <c r="PY91" i="45"/>
  <c r="PQ91" i="45"/>
  <c r="PJ91" i="45"/>
  <c r="PB91" i="45"/>
  <c r="OU91" i="45"/>
  <c r="OM91" i="45"/>
  <c r="OF91" i="45"/>
  <c r="NX91" i="45"/>
  <c r="NQ91" i="45"/>
  <c r="NI91" i="45"/>
  <c r="NB91" i="45"/>
  <c r="MT91" i="45"/>
  <c r="MM91" i="45"/>
  <c r="ME91" i="45"/>
  <c r="LX91" i="45"/>
  <c r="LP91" i="45"/>
  <c r="LI91" i="45"/>
  <c r="LA91" i="45"/>
  <c r="KT91" i="45"/>
  <c r="KL91" i="45"/>
  <c r="KE91" i="45"/>
  <c r="JW91" i="45"/>
  <c r="JP91" i="45"/>
  <c r="JH91" i="45"/>
  <c r="JA91" i="45"/>
  <c r="IS91" i="45"/>
  <c r="IL91" i="45"/>
  <c r="ID91" i="45"/>
  <c r="HW91" i="45"/>
  <c r="HO91" i="45"/>
  <c r="HH91" i="45"/>
  <c r="GZ91" i="45"/>
  <c r="GS91" i="45"/>
  <c r="GK91" i="45"/>
  <c r="GD91" i="45"/>
  <c r="FV91" i="45"/>
  <c r="FO91" i="45"/>
  <c r="FG91" i="45"/>
  <c r="EZ91" i="45"/>
  <c r="ER91" i="45"/>
  <c r="EK91" i="45"/>
  <c r="EC91" i="45"/>
  <c r="DV91" i="45"/>
  <c r="DN91" i="45"/>
  <c r="DG91" i="45"/>
  <c r="CY91" i="45"/>
  <c r="CR91" i="45"/>
  <c r="CJ91" i="45"/>
  <c r="CC91" i="45"/>
  <c r="BU91" i="45"/>
  <c r="BN91" i="45"/>
  <c r="BF91" i="45"/>
  <c r="AY91" i="45"/>
  <c r="AQ91" i="45"/>
  <c r="AJ91" i="45"/>
  <c r="AB91" i="45"/>
  <c r="U91" i="45"/>
  <c r="N91" i="45"/>
  <c r="G91" i="45"/>
  <c r="AIC90" i="45"/>
  <c r="AIC87" i="45" s="1"/>
  <c r="AHV90" i="45"/>
  <c r="AHN90" i="45"/>
  <c r="AHG90" i="45"/>
  <c r="AGY90" i="45"/>
  <c r="AGR90" i="45"/>
  <c r="AGJ90" i="45"/>
  <c r="AGC90" i="45"/>
  <c r="AFU90" i="45"/>
  <c r="AFN90" i="45"/>
  <c r="AFF90" i="45"/>
  <c r="AEY90" i="45"/>
  <c r="AEQ90" i="45"/>
  <c r="AEJ90" i="45"/>
  <c r="AEB90" i="45"/>
  <c r="ADU90" i="45"/>
  <c r="ADM90" i="45"/>
  <c r="ADF90" i="45"/>
  <c r="ACX90" i="45"/>
  <c r="ACQ90" i="45"/>
  <c r="ACI90" i="45"/>
  <c r="ACB90" i="45"/>
  <c r="ABT90" i="45"/>
  <c r="ABM90" i="45"/>
  <c r="ABE90" i="45"/>
  <c r="AAX90" i="45"/>
  <c r="AAP90" i="45"/>
  <c r="AAI90" i="45"/>
  <c r="AAA90" i="45"/>
  <c r="ZT90" i="45"/>
  <c r="ZL90" i="45"/>
  <c r="ZE90" i="45"/>
  <c r="YW90" i="45"/>
  <c r="YP90" i="45"/>
  <c r="YH90" i="45"/>
  <c r="YA90" i="45"/>
  <c r="XS90" i="45"/>
  <c r="XL90" i="45"/>
  <c r="XD90" i="45"/>
  <c r="WW90" i="45"/>
  <c r="WO90" i="45"/>
  <c r="WH90" i="45"/>
  <c r="VZ90" i="45"/>
  <c r="VS90" i="45"/>
  <c r="VK90" i="45"/>
  <c r="VD90" i="45"/>
  <c r="UV90" i="45"/>
  <c r="UO90" i="45"/>
  <c r="UG90" i="45"/>
  <c r="TZ90" i="45"/>
  <c r="TR90" i="45"/>
  <c r="TK90" i="45"/>
  <c r="TC90" i="45"/>
  <c r="SV90" i="45"/>
  <c r="SN90" i="45"/>
  <c r="SG90" i="45"/>
  <c r="RY90" i="45"/>
  <c r="RR90" i="45"/>
  <c r="RJ90" i="45"/>
  <c r="RC90" i="45"/>
  <c r="QU90" i="45"/>
  <c r="QN90" i="45"/>
  <c r="QF90" i="45"/>
  <c r="PY90" i="45"/>
  <c r="PQ90" i="45"/>
  <c r="PJ90" i="45"/>
  <c r="PB90" i="45"/>
  <c r="OU90" i="45"/>
  <c r="OM90" i="45"/>
  <c r="OF90" i="45"/>
  <c r="NX90" i="45"/>
  <c r="NQ90" i="45"/>
  <c r="NI90" i="45"/>
  <c r="NB90" i="45"/>
  <c r="MT90" i="45"/>
  <c r="MM90" i="45"/>
  <c r="ME90" i="45"/>
  <c r="LX90" i="45"/>
  <c r="LP90" i="45"/>
  <c r="LI90" i="45"/>
  <c r="LA90" i="45"/>
  <c r="KT90" i="45"/>
  <c r="KL90" i="45"/>
  <c r="KE90" i="45"/>
  <c r="JW90" i="45"/>
  <c r="JP90" i="45"/>
  <c r="JH90" i="45"/>
  <c r="JA90" i="45"/>
  <c r="IS90" i="45"/>
  <c r="IL90" i="45"/>
  <c r="ID90" i="45"/>
  <c r="HW90" i="45"/>
  <c r="HO90" i="45"/>
  <c r="HH90" i="45"/>
  <c r="GZ90" i="45"/>
  <c r="GS90" i="45"/>
  <c r="GK90" i="45"/>
  <c r="GD90" i="45"/>
  <c r="FV90" i="45"/>
  <c r="FO90" i="45"/>
  <c r="FG90" i="45"/>
  <c r="EZ90" i="45"/>
  <c r="ER90" i="45"/>
  <c r="EK90" i="45"/>
  <c r="EC90" i="45"/>
  <c r="DV90" i="45"/>
  <c r="DN90" i="45"/>
  <c r="DG90" i="45"/>
  <c r="CY90" i="45"/>
  <c r="CR90" i="45"/>
  <c r="CJ90" i="45"/>
  <c r="CC90" i="45"/>
  <c r="BU90" i="45"/>
  <c r="BN90" i="45"/>
  <c r="BF90" i="45"/>
  <c r="AY90" i="45"/>
  <c r="AQ90" i="45"/>
  <c r="AJ90" i="45"/>
  <c r="AB90" i="45"/>
  <c r="U90" i="45"/>
  <c r="N90" i="45"/>
  <c r="G90" i="45"/>
  <c r="AIC89" i="45"/>
  <c r="AHV89" i="45"/>
  <c r="AHN89" i="45"/>
  <c r="AHG89" i="45"/>
  <c r="AGY89" i="45"/>
  <c r="AGR89" i="45"/>
  <c r="AGJ89" i="45"/>
  <c r="AGC89" i="45"/>
  <c r="AFU89" i="45"/>
  <c r="AFN89" i="45"/>
  <c r="AFF89" i="45"/>
  <c r="AEY89" i="45"/>
  <c r="AEQ89" i="45"/>
  <c r="AEJ89" i="45"/>
  <c r="AEB89" i="45"/>
  <c r="ADU89" i="45"/>
  <c r="ADM89" i="45"/>
  <c r="ADF89" i="45"/>
  <c r="ACX89" i="45"/>
  <c r="ACQ89" i="45"/>
  <c r="ACI89" i="45"/>
  <c r="ACB89" i="45"/>
  <c r="ABT89" i="45"/>
  <c r="ABM89" i="45"/>
  <c r="ABE89" i="45"/>
  <c r="AAX89" i="45"/>
  <c r="AAP89" i="45"/>
  <c r="AAI89" i="45"/>
  <c r="AAA89" i="45"/>
  <c r="ZT89" i="45"/>
  <c r="ZL89" i="45"/>
  <c r="ZE89" i="45"/>
  <c r="YW89" i="45"/>
  <c r="YP89" i="45"/>
  <c r="YH89" i="45"/>
  <c r="YA89" i="45"/>
  <c r="XS89" i="45"/>
  <c r="XL89" i="45"/>
  <c r="XD89" i="45"/>
  <c r="WW89" i="45"/>
  <c r="WO89" i="45"/>
  <c r="WH89" i="45"/>
  <c r="VZ89" i="45"/>
  <c r="VS89" i="45"/>
  <c r="VK89" i="45"/>
  <c r="VD89" i="45"/>
  <c r="UV89" i="45"/>
  <c r="UO89" i="45"/>
  <c r="UG89" i="45"/>
  <c r="TZ89" i="45"/>
  <c r="TR89" i="45"/>
  <c r="TK89" i="45"/>
  <c r="TC89" i="45"/>
  <c r="SV89" i="45"/>
  <c r="SN89" i="45"/>
  <c r="SG89" i="45"/>
  <c r="RY89" i="45"/>
  <c r="RR89" i="45"/>
  <c r="RJ89" i="45"/>
  <c r="RC89" i="45"/>
  <c r="RC87" i="45" s="1"/>
  <c r="QU89" i="45"/>
  <c r="QN89" i="45"/>
  <c r="QF89" i="45"/>
  <c r="PY89" i="45"/>
  <c r="PQ89" i="45"/>
  <c r="PJ89" i="45"/>
  <c r="PB89" i="45"/>
  <c r="OU89" i="45"/>
  <c r="OM89" i="45"/>
  <c r="OF89" i="45"/>
  <c r="NX89" i="45"/>
  <c r="NQ89" i="45"/>
  <c r="NI89" i="45"/>
  <c r="NB89" i="45"/>
  <c r="MT89" i="45"/>
  <c r="MM89" i="45"/>
  <c r="ME89" i="45"/>
  <c r="LX89" i="45"/>
  <c r="LP89" i="45"/>
  <c r="LI89" i="45"/>
  <c r="LA89" i="45"/>
  <c r="KT89" i="45"/>
  <c r="KL89" i="45"/>
  <c r="KE89" i="45"/>
  <c r="JW89" i="45"/>
  <c r="JP89" i="45"/>
  <c r="JH89" i="45"/>
  <c r="JA89" i="45"/>
  <c r="IS89" i="45"/>
  <c r="IL89" i="45"/>
  <c r="ID89" i="45"/>
  <c r="HW89" i="45"/>
  <c r="HO89" i="45"/>
  <c r="HH89" i="45"/>
  <c r="GZ89" i="45"/>
  <c r="GS89" i="45"/>
  <c r="GK89" i="45"/>
  <c r="GD89" i="45"/>
  <c r="FV89" i="45"/>
  <c r="FO89" i="45"/>
  <c r="FG89" i="45"/>
  <c r="EZ89" i="45"/>
  <c r="ER89" i="45"/>
  <c r="EK89" i="45"/>
  <c r="EC89" i="45"/>
  <c r="DV89" i="45"/>
  <c r="DN89" i="45"/>
  <c r="DG89" i="45"/>
  <c r="CY89" i="45"/>
  <c r="CR89" i="45"/>
  <c r="CJ89" i="45"/>
  <c r="CC89" i="45"/>
  <c r="BU89" i="45"/>
  <c r="BN89" i="45"/>
  <c r="BF89" i="45"/>
  <c r="AY89" i="45"/>
  <c r="AQ89" i="45"/>
  <c r="AJ89" i="45"/>
  <c r="AB89" i="45"/>
  <c r="U89" i="45"/>
  <c r="N89" i="45"/>
  <c r="G89" i="45"/>
  <c r="AIC88" i="45"/>
  <c r="AHV88" i="45"/>
  <c r="AHN88" i="45"/>
  <c r="AHG88" i="45"/>
  <c r="AGY88" i="45"/>
  <c r="AGR88" i="45"/>
  <c r="AGJ88" i="45"/>
  <c r="AGC88" i="45"/>
  <c r="AFU88" i="45"/>
  <c r="AFN88" i="45"/>
  <c r="AFF88" i="45"/>
  <c r="AEY88" i="45"/>
  <c r="AEQ88" i="45"/>
  <c r="AEJ88" i="45"/>
  <c r="AEB88" i="45"/>
  <c r="ADU88" i="45"/>
  <c r="ADM88" i="45"/>
  <c r="ADF88" i="45"/>
  <c r="ACX88" i="45"/>
  <c r="ACQ88" i="45"/>
  <c r="ACI88" i="45"/>
  <c r="ACB88" i="45"/>
  <c r="ABT88" i="45"/>
  <c r="ABM88" i="45"/>
  <c r="ABE88" i="45"/>
  <c r="AAX88" i="45"/>
  <c r="AAP88" i="45"/>
  <c r="AAI88" i="45"/>
  <c r="AAA88" i="45"/>
  <c r="ZT88" i="45"/>
  <c r="ZL88" i="45"/>
  <c r="ZE88" i="45"/>
  <c r="YW88" i="45"/>
  <c r="YP88" i="45"/>
  <c r="YH88" i="45"/>
  <c r="YA88" i="45"/>
  <c r="XS88" i="45"/>
  <c r="XL88" i="45"/>
  <c r="XD88" i="45"/>
  <c r="WW88" i="45"/>
  <c r="WO88" i="45"/>
  <c r="WH88" i="45"/>
  <c r="VZ88" i="45"/>
  <c r="VS88" i="45"/>
  <c r="VK88" i="45"/>
  <c r="VD88" i="45"/>
  <c r="UV88" i="45"/>
  <c r="UO88" i="45"/>
  <c r="UG88" i="45"/>
  <c r="TZ88" i="45"/>
  <c r="TR88" i="45"/>
  <c r="TK88" i="45"/>
  <c r="TC88" i="45"/>
  <c r="SV88" i="45"/>
  <c r="SN88" i="45"/>
  <c r="SG88" i="45"/>
  <c r="RY88" i="45"/>
  <c r="RR88" i="45"/>
  <c r="RJ88" i="45"/>
  <c r="RC88" i="45"/>
  <c r="QU88" i="45"/>
  <c r="QN88" i="45"/>
  <c r="QF88" i="45"/>
  <c r="PY88" i="45"/>
  <c r="PQ88" i="45"/>
  <c r="PJ88" i="45"/>
  <c r="PB88" i="45"/>
  <c r="OU88" i="45"/>
  <c r="OM88" i="45"/>
  <c r="OF88" i="45"/>
  <c r="NX88" i="45"/>
  <c r="NQ88" i="45"/>
  <c r="NI88" i="45"/>
  <c r="NB88" i="45"/>
  <c r="MT88" i="45"/>
  <c r="MM88" i="45"/>
  <c r="ME88" i="45"/>
  <c r="LX88" i="45"/>
  <c r="LP88" i="45"/>
  <c r="LI88" i="45"/>
  <c r="LA88" i="45"/>
  <c r="KT88" i="45"/>
  <c r="KL88" i="45"/>
  <c r="KE88" i="45"/>
  <c r="JW88" i="45"/>
  <c r="JP88" i="45"/>
  <c r="JH88" i="45"/>
  <c r="JA88" i="45"/>
  <c r="IS88" i="45"/>
  <c r="IL88" i="45"/>
  <c r="ID88" i="45"/>
  <c r="HW88" i="45"/>
  <c r="HO88" i="45"/>
  <c r="HH88" i="45"/>
  <c r="GZ88" i="45"/>
  <c r="GS88" i="45"/>
  <c r="GK88" i="45"/>
  <c r="GD88" i="45"/>
  <c r="FV88" i="45"/>
  <c r="FO88" i="45"/>
  <c r="FG88" i="45"/>
  <c r="EZ88" i="45"/>
  <c r="ER88" i="45"/>
  <c r="EK88" i="45"/>
  <c r="EC88" i="45"/>
  <c r="DV88" i="45"/>
  <c r="DN88" i="45"/>
  <c r="DG88" i="45"/>
  <c r="CY88" i="45"/>
  <c r="CR88" i="45"/>
  <c r="CJ88" i="45"/>
  <c r="CC88" i="45"/>
  <c r="BU88" i="45"/>
  <c r="BN88" i="45"/>
  <c r="BF88" i="45"/>
  <c r="AY88" i="45"/>
  <c r="AQ88" i="45"/>
  <c r="AJ88" i="45"/>
  <c r="AB88" i="45"/>
  <c r="U88" i="45"/>
  <c r="N88" i="45"/>
  <c r="G88" i="45"/>
  <c r="AIE87" i="45"/>
  <c r="AID87" i="45"/>
  <c r="AIB87" i="45"/>
  <c r="AIA87" i="45"/>
  <c r="AHZ87" i="45"/>
  <c r="AHY87" i="45"/>
  <c r="AHX87" i="45"/>
  <c r="AHW87" i="45"/>
  <c r="AHU87" i="45"/>
  <c r="AHT87" i="45"/>
  <c r="AHS87" i="45"/>
  <c r="AHR87" i="45"/>
  <c r="AHP87" i="45"/>
  <c r="AHO87" i="45"/>
  <c r="AHM87" i="45"/>
  <c r="AHM82" i="45" s="1"/>
  <c r="AHL87" i="45"/>
  <c r="AHK87" i="45"/>
  <c r="AHJ87" i="45"/>
  <c r="AHI87" i="45"/>
  <c r="AHH87" i="45"/>
  <c r="AHF87" i="45"/>
  <c r="AHE87" i="45"/>
  <c r="AHD87" i="45"/>
  <c r="AHC87" i="45"/>
  <c r="AHA87" i="45"/>
  <c r="AGZ87" i="45"/>
  <c r="AGX87" i="45"/>
  <c r="AGW87" i="45"/>
  <c r="AGV87" i="45"/>
  <c r="AGU87" i="45"/>
  <c r="AGT87" i="45"/>
  <c r="AGS87" i="45"/>
  <c r="AGQ87" i="45"/>
  <c r="AGP87" i="45"/>
  <c r="AGO87" i="45"/>
  <c r="AGN87" i="45"/>
  <c r="AGL87" i="45"/>
  <c r="AGK87" i="45"/>
  <c r="AGI87" i="45"/>
  <c r="AGH87" i="45"/>
  <c r="AGG87" i="45"/>
  <c r="AGF87" i="45"/>
  <c r="AGE87" i="45"/>
  <c r="AGD87" i="45"/>
  <c r="AGB87" i="45"/>
  <c r="AGA87" i="45"/>
  <c r="AFZ87" i="45"/>
  <c r="AFY87" i="45"/>
  <c r="AFW87" i="45"/>
  <c r="AFV87" i="45"/>
  <c r="AFT87" i="45"/>
  <c r="AFT82" i="45" s="1"/>
  <c r="AFS87" i="45"/>
  <c r="AFR87" i="45"/>
  <c r="AFQ87" i="45"/>
  <c r="AFP87" i="45"/>
  <c r="AFO87" i="45"/>
  <c r="AFM87" i="45"/>
  <c r="AFL87" i="45"/>
  <c r="AFK87" i="45"/>
  <c r="AFJ87" i="45"/>
  <c r="AFH87" i="45"/>
  <c r="AFG87" i="45"/>
  <c r="AFE87" i="45"/>
  <c r="AFE82" i="45" s="1"/>
  <c r="AFD87" i="45"/>
  <c r="AFC87" i="45"/>
  <c r="AFB87" i="45"/>
  <c r="AFA87" i="45"/>
  <c r="AEZ87" i="45"/>
  <c r="AEX87" i="45"/>
  <c r="AEW87" i="45"/>
  <c r="AEV87" i="45"/>
  <c r="AEU87" i="45"/>
  <c r="AES87" i="45"/>
  <c r="AER87" i="45"/>
  <c r="AEP87" i="45"/>
  <c r="AEO87" i="45"/>
  <c r="AEN87" i="45"/>
  <c r="AEM87" i="45"/>
  <c r="AEL87" i="45"/>
  <c r="AEK87" i="45"/>
  <c r="AEI87" i="45"/>
  <c r="AEH87" i="45"/>
  <c r="AEG87" i="45"/>
  <c r="AEF87" i="45"/>
  <c r="AED87" i="45"/>
  <c r="AEC87" i="45"/>
  <c r="AEA87" i="45"/>
  <c r="ADZ87" i="45"/>
  <c r="ADY87" i="45"/>
  <c r="ADX87" i="45"/>
  <c r="ADW87" i="45"/>
  <c r="ADV87" i="45"/>
  <c r="ADT87" i="45"/>
  <c r="ADS87" i="45"/>
  <c r="ADR87" i="45"/>
  <c r="ADQ87" i="45"/>
  <c r="ADO87" i="45"/>
  <c r="ADN87" i="45"/>
  <c r="ADL87" i="45"/>
  <c r="ADK87" i="45"/>
  <c r="ADJ87" i="45"/>
  <c r="ADI87" i="45"/>
  <c r="ADH87" i="45"/>
  <c r="ADG87" i="45"/>
  <c r="ADE87" i="45"/>
  <c r="ADD87" i="45"/>
  <c r="ADC87" i="45"/>
  <c r="ADB87" i="45"/>
  <c r="ACZ87" i="45"/>
  <c r="ACY87" i="45"/>
  <c r="ACW87" i="45"/>
  <c r="ACV87" i="45"/>
  <c r="ACU87" i="45"/>
  <c r="ACT87" i="45"/>
  <c r="ACS87" i="45"/>
  <c r="ACR87" i="45"/>
  <c r="ACP87" i="45"/>
  <c r="ACO87" i="45"/>
  <c r="ACN87" i="45"/>
  <c r="ACM87" i="45"/>
  <c r="ACK87" i="45"/>
  <c r="ACJ87" i="45"/>
  <c r="ACH87" i="45"/>
  <c r="ACG87" i="45"/>
  <c r="ACF87" i="45"/>
  <c r="ACE87" i="45"/>
  <c r="ACD87" i="45"/>
  <c r="ACC87" i="45"/>
  <c r="ACA87" i="45"/>
  <c r="ABZ87" i="45"/>
  <c r="ABY87" i="45"/>
  <c r="ABX87" i="45"/>
  <c r="ABV87" i="45"/>
  <c r="ABU87" i="45"/>
  <c r="ABS87" i="45"/>
  <c r="ABS82" i="45" s="1"/>
  <c r="ABR87" i="45"/>
  <c r="ABQ87" i="45"/>
  <c r="ABP87" i="45"/>
  <c r="ABO87" i="45"/>
  <c r="ABN87" i="45"/>
  <c r="ABL87" i="45"/>
  <c r="ABK87" i="45"/>
  <c r="ABJ87" i="45"/>
  <c r="ABI87" i="45"/>
  <c r="ABG87" i="45"/>
  <c r="ABF87" i="45"/>
  <c r="ABD87" i="45"/>
  <c r="ABC87" i="45"/>
  <c r="ABB87" i="45"/>
  <c r="ABA87" i="45"/>
  <c r="AAZ87" i="45"/>
  <c r="AAY87" i="45"/>
  <c r="AAW87" i="45"/>
  <c r="AAV87" i="45"/>
  <c r="AAU87" i="45"/>
  <c r="AAT87" i="45"/>
  <c r="AAR87" i="45"/>
  <c r="AAQ87" i="45"/>
  <c r="AAO87" i="45"/>
  <c r="AAO82" i="45" s="1"/>
  <c r="AAN87" i="45"/>
  <c r="AAM87" i="45"/>
  <c r="AAL87" i="45"/>
  <c r="AAK87" i="45"/>
  <c r="AAJ87" i="45"/>
  <c r="AAH87" i="45"/>
  <c r="AAG87" i="45"/>
  <c r="AAF87" i="45"/>
  <c r="AAE87" i="45"/>
  <c r="AAC87" i="45"/>
  <c r="AAB87" i="45"/>
  <c r="ZZ87" i="45"/>
  <c r="ZY87" i="45"/>
  <c r="ZX87" i="45"/>
  <c r="ZW87" i="45"/>
  <c r="ZV87" i="45"/>
  <c r="ZU87" i="45"/>
  <c r="ZS87" i="45"/>
  <c r="ZR87" i="45"/>
  <c r="ZQ87" i="45"/>
  <c r="ZP87" i="45"/>
  <c r="ZN87" i="45"/>
  <c r="ZM87" i="45"/>
  <c r="ZK87" i="45"/>
  <c r="ZJ87" i="45"/>
  <c r="ZI87" i="45"/>
  <c r="ZH87" i="45"/>
  <c r="ZG87" i="45"/>
  <c r="ZF87" i="45"/>
  <c r="ZD87" i="45"/>
  <c r="ZC87" i="45"/>
  <c r="ZB87" i="45"/>
  <c r="ZA87" i="45"/>
  <c r="YY87" i="45"/>
  <c r="YX87" i="45"/>
  <c r="YV87" i="45"/>
  <c r="YU87" i="45"/>
  <c r="YT87" i="45"/>
  <c r="YS87" i="45"/>
  <c r="YR87" i="45"/>
  <c r="YQ87" i="45"/>
  <c r="YO87" i="45"/>
  <c r="YN87" i="45"/>
  <c r="YM87" i="45"/>
  <c r="YL87" i="45"/>
  <c r="YJ87" i="45"/>
  <c r="YI87" i="45"/>
  <c r="YG87" i="45"/>
  <c r="YF87" i="45"/>
  <c r="YE87" i="45"/>
  <c r="YD87" i="45"/>
  <c r="YC87" i="45"/>
  <c r="YB87" i="45"/>
  <c r="XZ87" i="45"/>
  <c r="XZ82" i="45" s="1"/>
  <c r="XY87" i="45"/>
  <c r="XX87" i="45"/>
  <c r="XW87" i="45"/>
  <c r="XU87" i="45"/>
  <c r="XT87" i="45"/>
  <c r="XT82" i="45" s="1"/>
  <c r="XR87" i="45"/>
  <c r="XQ87" i="45"/>
  <c r="XP87" i="45"/>
  <c r="XO87" i="45"/>
  <c r="XN87" i="45"/>
  <c r="XM87" i="45"/>
  <c r="XK87" i="45"/>
  <c r="XJ87" i="45"/>
  <c r="XI87" i="45"/>
  <c r="XH87" i="45"/>
  <c r="XF87" i="45"/>
  <c r="XE87" i="45"/>
  <c r="XC87" i="45"/>
  <c r="XB87" i="45"/>
  <c r="XA87" i="45"/>
  <c r="WZ87" i="45"/>
  <c r="WY87" i="45"/>
  <c r="WX87" i="45"/>
  <c r="WV87" i="45"/>
  <c r="WU87" i="45"/>
  <c r="WT87" i="45"/>
  <c r="WS87" i="45"/>
  <c r="WQ87" i="45"/>
  <c r="WP87" i="45"/>
  <c r="WN87" i="45"/>
  <c r="WM87" i="45"/>
  <c r="WL87" i="45"/>
  <c r="WK87" i="45"/>
  <c r="WJ87" i="45"/>
  <c r="WI87" i="45"/>
  <c r="WG87" i="45"/>
  <c r="WF87" i="45"/>
  <c r="WE87" i="45"/>
  <c r="WD87" i="45"/>
  <c r="WB87" i="45"/>
  <c r="WA87" i="45"/>
  <c r="VY87" i="45"/>
  <c r="VX87" i="45"/>
  <c r="VW87" i="45"/>
  <c r="VV87" i="45"/>
  <c r="VU87" i="45"/>
  <c r="VT87" i="45"/>
  <c r="VT82" i="45" s="1"/>
  <c r="VR87" i="45"/>
  <c r="VQ87" i="45"/>
  <c r="VP87" i="45"/>
  <c r="VO87" i="45"/>
  <c r="VM87" i="45"/>
  <c r="VL87" i="45"/>
  <c r="VJ87" i="45"/>
  <c r="VI87" i="45"/>
  <c r="VH87" i="45"/>
  <c r="VG87" i="45"/>
  <c r="VF87" i="45"/>
  <c r="VF82" i="45" s="1"/>
  <c r="VE87" i="45"/>
  <c r="VC87" i="45"/>
  <c r="VB87" i="45"/>
  <c r="VA87" i="45"/>
  <c r="UZ87" i="45"/>
  <c r="UX87" i="45"/>
  <c r="UW87" i="45"/>
  <c r="UU87" i="45"/>
  <c r="UT87" i="45"/>
  <c r="US87" i="45"/>
  <c r="UR87" i="45"/>
  <c r="UQ87" i="45"/>
  <c r="UP87" i="45"/>
  <c r="UN87" i="45"/>
  <c r="UM87" i="45"/>
  <c r="UL87" i="45"/>
  <c r="UK87" i="45"/>
  <c r="UI87" i="45"/>
  <c r="UH87" i="45"/>
  <c r="UF87" i="45"/>
  <c r="UE87" i="45"/>
  <c r="UD87" i="45"/>
  <c r="UC87" i="45"/>
  <c r="UB87" i="45"/>
  <c r="UA87" i="45"/>
  <c r="TY87" i="45"/>
  <c r="TX87" i="45"/>
  <c r="TW87" i="45"/>
  <c r="TV87" i="45"/>
  <c r="TT87" i="45"/>
  <c r="TS87" i="45"/>
  <c r="TQ87" i="45"/>
  <c r="TP87" i="45"/>
  <c r="TO87" i="45"/>
  <c r="TN87" i="45"/>
  <c r="TM87" i="45"/>
  <c r="TL87" i="45"/>
  <c r="TJ87" i="45"/>
  <c r="TI87" i="45"/>
  <c r="TH87" i="45"/>
  <c r="TG87" i="45"/>
  <c r="TE87" i="45"/>
  <c r="TE82" i="45" s="1"/>
  <c r="TD87" i="45"/>
  <c r="TB87" i="45"/>
  <c r="TA87" i="45"/>
  <c r="SZ87" i="45"/>
  <c r="SY87" i="45"/>
  <c r="SX87" i="45"/>
  <c r="SW87" i="45"/>
  <c r="SU87" i="45"/>
  <c r="ST87" i="45"/>
  <c r="SS87" i="45"/>
  <c r="SR87" i="45"/>
  <c r="SP87" i="45"/>
  <c r="SO87" i="45"/>
  <c r="SM87" i="45"/>
  <c r="SL87" i="45"/>
  <c r="SK87" i="45"/>
  <c r="SJ87" i="45"/>
  <c r="SI87" i="45"/>
  <c r="SH87" i="45"/>
  <c r="SF87" i="45"/>
  <c r="SE87" i="45"/>
  <c r="SD87" i="45"/>
  <c r="SC87" i="45"/>
  <c r="SA87" i="45"/>
  <c r="RZ87" i="45"/>
  <c r="RX87" i="45"/>
  <c r="RW87" i="45"/>
  <c r="RV87" i="45"/>
  <c r="RU87" i="45"/>
  <c r="RT87" i="45"/>
  <c r="RS87" i="45"/>
  <c r="RQ87" i="45"/>
  <c r="RP87" i="45"/>
  <c r="RO87" i="45"/>
  <c r="RN87" i="45"/>
  <c r="RN82" i="45" s="1"/>
  <c r="RL87" i="45"/>
  <c r="RK87" i="45"/>
  <c r="RI87" i="45"/>
  <c r="RH87" i="45"/>
  <c r="RG87" i="45"/>
  <c r="RF87" i="45"/>
  <c r="RF82" i="45" s="1"/>
  <c r="RE87" i="45"/>
  <c r="RD87" i="45"/>
  <c r="RB87" i="45"/>
  <c r="RA87" i="45"/>
  <c r="QZ87" i="45"/>
  <c r="QY87" i="45"/>
  <c r="QW87" i="45"/>
  <c r="QV87" i="45"/>
  <c r="QT87" i="45"/>
  <c r="QS87" i="45"/>
  <c r="QR87" i="45"/>
  <c r="QQ87" i="45"/>
  <c r="QP87" i="45"/>
  <c r="QO87" i="45"/>
  <c r="QM87" i="45"/>
  <c r="QL87" i="45"/>
  <c r="QK87" i="45"/>
  <c r="QJ87" i="45"/>
  <c r="QH87" i="45"/>
  <c r="QG87" i="45"/>
  <c r="QE87" i="45"/>
  <c r="QD87" i="45"/>
  <c r="QC87" i="45"/>
  <c r="QB87" i="45"/>
  <c r="QA87" i="45"/>
  <c r="PZ87" i="45"/>
  <c r="PX87" i="45"/>
  <c r="PW87" i="45"/>
  <c r="PV87" i="45"/>
  <c r="PU87" i="45"/>
  <c r="PS87" i="45"/>
  <c r="PR87" i="45"/>
  <c r="PP87" i="45"/>
  <c r="PO87" i="45"/>
  <c r="PN87" i="45"/>
  <c r="PM87" i="45"/>
  <c r="PL87" i="45"/>
  <c r="PK87" i="45"/>
  <c r="PI87" i="45"/>
  <c r="PH87" i="45"/>
  <c r="PG87" i="45"/>
  <c r="PF87" i="45"/>
  <c r="PD87" i="45"/>
  <c r="PC87" i="45"/>
  <c r="PA87" i="45"/>
  <c r="OZ87" i="45"/>
  <c r="OY87" i="45"/>
  <c r="OX87" i="45"/>
  <c r="OW87" i="45"/>
  <c r="OV87" i="45"/>
  <c r="OT87" i="45"/>
  <c r="OS87" i="45"/>
  <c r="OR87" i="45"/>
  <c r="OQ87" i="45"/>
  <c r="OO87" i="45"/>
  <c r="OO82" i="45" s="1"/>
  <c r="ON87" i="45"/>
  <c r="OL87" i="45"/>
  <c r="OK87" i="45"/>
  <c r="OJ87" i="45"/>
  <c r="OI87" i="45"/>
  <c r="OH87" i="45"/>
  <c r="OH82" i="45" s="1"/>
  <c r="OG87" i="45"/>
  <c r="OE87" i="45"/>
  <c r="OD87" i="45"/>
  <c r="OC87" i="45"/>
  <c r="OB87" i="45"/>
  <c r="NZ87" i="45"/>
  <c r="NY87" i="45"/>
  <c r="NW87" i="45"/>
  <c r="NV87" i="45"/>
  <c r="NU87" i="45"/>
  <c r="NT87" i="45"/>
  <c r="NT82" i="45" s="1"/>
  <c r="NS87" i="45"/>
  <c r="NR87" i="45"/>
  <c r="NP87" i="45"/>
  <c r="NO87" i="45"/>
  <c r="NN87" i="45"/>
  <c r="NM87" i="45"/>
  <c r="NM82" i="45" s="1"/>
  <c r="NK87" i="45"/>
  <c r="NJ87" i="45"/>
  <c r="NH87" i="45"/>
  <c r="NG87" i="45"/>
  <c r="NF87" i="45"/>
  <c r="NE87" i="45"/>
  <c r="ND87" i="45"/>
  <c r="NC87" i="45"/>
  <c r="NA87" i="45"/>
  <c r="MZ87" i="45"/>
  <c r="MY87" i="45"/>
  <c r="MX87" i="45"/>
  <c r="MV87" i="45"/>
  <c r="MU87" i="45"/>
  <c r="MS87" i="45"/>
  <c r="MR87" i="45"/>
  <c r="MQ87" i="45"/>
  <c r="MP87" i="45"/>
  <c r="MP82" i="45" s="1"/>
  <c r="MO87" i="45"/>
  <c r="MN87" i="45"/>
  <c r="ML87" i="45"/>
  <c r="MK87" i="45"/>
  <c r="MJ87" i="45"/>
  <c r="MI87" i="45"/>
  <c r="MG87" i="45"/>
  <c r="MF87" i="45"/>
  <c r="MD87" i="45"/>
  <c r="MC87" i="45"/>
  <c r="MB87" i="45"/>
  <c r="MA87" i="45"/>
  <c r="MA82" i="45" s="1"/>
  <c r="LZ87" i="45"/>
  <c r="LY87" i="45"/>
  <c r="LW87" i="45"/>
  <c r="LV87" i="45"/>
  <c r="LU87" i="45"/>
  <c r="LU82" i="45" s="1"/>
  <c r="LT87" i="45"/>
  <c r="LR87" i="45"/>
  <c r="LQ87" i="45"/>
  <c r="LO87" i="45"/>
  <c r="LN87" i="45"/>
  <c r="LM87" i="45"/>
  <c r="LL87" i="45"/>
  <c r="LK87" i="45"/>
  <c r="LJ87" i="45"/>
  <c r="LH87" i="45"/>
  <c r="LG87" i="45"/>
  <c r="LF87" i="45"/>
  <c r="LE87" i="45"/>
  <c r="LE82" i="45" s="1"/>
  <c r="LC87" i="45"/>
  <c r="LC82" i="45" s="1"/>
  <c r="LB87" i="45"/>
  <c r="KZ87" i="45"/>
  <c r="KY87" i="45"/>
  <c r="KX87" i="45"/>
  <c r="KW87" i="45"/>
  <c r="KV87" i="45"/>
  <c r="KU87" i="45"/>
  <c r="KS87" i="45"/>
  <c r="KR87" i="45"/>
  <c r="KQ87" i="45"/>
  <c r="KP87" i="45"/>
  <c r="KN87" i="45"/>
  <c r="KM87" i="45"/>
  <c r="KK87" i="45"/>
  <c r="KJ87" i="45"/>
  <c r="KI87" i="45"/>
  <c r="KH87" i="45"/>
  <c r="KH82" i="45" s="1"/>
  <c r="KG87" i="45"/>
  <c r="KF87" i="45"/>
  <c r="KD87" i="45"/>
  <c r="KC87" i="45"/>
  <c r="KB87" i="45"/>
  <c r="KA87" i="45"/>
  <c r="KA82" i="45" s="1"/>
  <c r="JY87" i="45"/>
  <c r="JX87" i="45"/>
  <c r="JV87" i="45"/>
  <c r="JU87" i="45"/>
  <c r="JT87" i="45"/>
  <c r="JS87" i="45"/>
  <c r="JR87" i="45"/>
  <c r="JQ87" i="45"/>
  <c r="JO87" i="45"/>
  <c r="JN87" i="45"/>
  <c r="JM87" i="45"/>
  <c r="JL87" i="45"/>
  <c r="JJ87" i="45"/>
  <c r="JI87" i="45"/>
  <c r="JG87" i="45"/>
  <c r="JF87" i="45"/>
  <c r="JE87" i="45"/>
  <c r="JD87" i="45"/>
  <c r="JD82" i="45" s="1"/>
  <c r="JC87" i="45"/>
  <c r="JB87" i="45"/>
  <c r="IZ87" i="45"/>
  <c r="IY87" i="45"/>
  <c r="IX87" i="45"/>
  <c r="IX82" i="45" s="1"/>
  <c r="IW87" i="45"/>
  <c r="IW82" i="45" s="1"/>
  <c r="IU87" i="45"/>
  <c r="IT87" i="45"/>
  <c r="IR87" i="45"/>
  <c r="IQ87" i="45"/>
  <c r="IP87" i="45"/>
  <c r="IO87" i="45"/>
  <c r="IN87" i="45"/>
  <c r="IM87" i="45"/>
  <c r="IK87" i="45"/>
  <c r="IJ87" i="45"/>
  <c r="II87" i="45"/>
  <c r="IH87" i="45"/>
  <c r="IH82" i="45" s="1"/>
  <c r="IF87" i="45"/>
  <c r="IE87" i="45"/>
  <c r="IC87" i="45"/>
  <c r="IB87" i="45"/>
  <c r="IA87" i="45"/>
  <c r="HZ87" i="45"/>
  <c r="HZ82" i="45" s="1"/>
  <c r="HY87" i="45"/>
  <c r="HX87" i="45"/>
  <c r="HV87" i="45"/>
  <c r="HU87" i="45"/>
  <c r="HT87" i="45"/>
  <c r="HS87" i="45"/>
  <c r="HQ87" i="45"/>
  <c r="HP87" i="45"/>
  <c r="HN87" i="45"/>
  <c r="HM87" i="45"/>
  <c r="HL87" i="45"/>
  <c r="HK87" i="45"/>
  <c r="HJ87" i="45"/>
  <c r="HI87" i="45"/>
  <c r="HG87" i="45"/>
  <c r="HF87" i="45"/>
  <c r="HE87" i="45"/>
  <c r="HD87" i="45"/>
  <c r="HB87" i="45"/>
  <c r="HA87" i="45"/>
  <c r="GY87" i="45"/>
  <c r="GX87" i="45"/>
  <c r="GW87" i="45"/>
  <c r="GV87" i="45"/>
  <c r="GU87" i="45"/>
  <c r="GT87" i="45"/>
  <c r="GR87" i="45"/>
  <c r="GQ87" i="45"/>
  <c r="GP87" i="45"/>
  <c r="GO87" i="45"/>
  <c r="GM87" i="45"/>
  <c r="GL87" i="45"/>
  <c r="GJ87" i="45"/>
  <c r="GI87" i="45"/>
  <c r="GH87" i="45"/>
  <c r="GG87" i="45"/>
  <c r="GF87" i="45"/>
  <c r="GE87" i="45"/>
  <c r="GC87" i="45"/>
  <c r="GB87" i="45"/>
  <c r="GA87" i="45"/>
  <c r="FZ87" i="45"/>
  <c r="FX87" i="45"/>
  <c r="FW87" i="45"/>
  <c r="FU87" i="45"/>
  <c r="FT87" i="45"/>
  <c r="FS87" i="45"/>
  <c r="FR87" i="45"/>
  <c r="FR82" i="45" s="1"/>
  <c r="FQ87" i="45"/>
  <c r="FP87" i="45"/>
  <c r="FN87" i="45"/>
  <c r="FM87" i="45"/>
  <c r="FL87" i="45"/>
  <c r="FK87" i="45"/>
  <c r="FK82" i="45" s="1"/>
  <c r="FI87" i="45"/>
  <c r="FH87" i="45"/>
  <c r="FF87" i="45"/>
  <c r="FE87" i="45"/>
  <c r="FD87" i="45"/>
  <c r="FC87" i="45"/>
  <c r="FB87" i="45"/>
  <c r="FA87" i="45"/>
  <c r="EY87" i="45"/>
  <c r="EX87" i="45"/>
  <c r="EW87" i="45"/>
  <c r="EV87" i="45"/>
  <c r="ET87" i="45"/>
  <c r="ET82" i="45" s="1"/>
  <c r="ES87" i="45"/>
  <c r="EQ87" i="45"/>
  <c r="EP87" i="45"/>
  <c r="EO87" i="45"/>
  <c r="EN87" i="45"/>
  <c r="EM87" i="45"/>
  <c r="EM82" i="45" s="1"/>
  <c r="EL87" i="45"/>
  <c r="EJ87" i="45"/>
  <c r="EI87" i="45"/>
  <c r="EH87" i="45"/>
  <c r="EG87" i="45"/>
  <c r="EG82" i="45" s="1"/>
  <c r="EE87" i="45"/>
  <c r="EE82" i="45" s="1"/>
  <c r="ED87" i="45"/>
  <c r="EB87" i="45"/>
  <c r="EA87" i="45"/>
  <c r="DZ87" i="45"/>
  <c r="DY87" i="45"/>
  <c r="DX87" i="45"/>
  <c r="DW87" i="45"/>
  <c r="DU87" i="45"/>
  <c r="DT87" i="45"/>
  <c r="DS87" i="45"/>
  <c r="DR87" i="45"/>
  <c r="DR82" i="45" s="1"/>
  <c r="DP87" i="45"/>
  <c r="DO87" i="45"/>
  <c r="DM87" i="45"/>
  <c r="DL87" i="45"/>
  <c r="DK87" i="45"/>
  <c r="DK82" i="45" s="1"/>
  <c r="DJ87" i="45"/>
  <c r="DI87" i="45"/>
  <c r="DH87" i="45"/>
  <c r="DF87" i="45"/>
  <c r="DE87" i="45"/>
  <c r="DD87" i="45"/>
  <c r="DC87" i="45"/>
  <c r="DA87" i="45"/>
  <c r="CZ87" i="45"/>
  <c r="CX87" i="45"/>
  <c r="CW87" i="45"/>
  <c r="CV87" i="45"/>
  <c r="CV82" i="45" s="1"/>
  <c r="CU87" i="45"/>
  <c r="CU82" i="45" s="1"/>
  <c r="CT87" i="45"/>
  <c r="CS87" i="45"/>
  <c r="CQ87" i="45"/>
  <c r="CP87" i="45"/>
  <c r="CO87" i="45"/>
  <c r="CO82" i="45" s="1"/>
  <c r="CN87" i="45"/>
  <c r="CL87" i="45"/>
  <c r="CK87" i="45"/>
  <c r="CI87" i="45"/>
  <c r="CH87" i="45"/>
  <c r="CG87" i="45"/>
  <c r="CF87" i="45"/>
  <c r="CE87" i="45"/>
  <c r="CD87" i="45"/>
  <c r="CB87" i="45"/>
  <c r="CA87" i="45"/>
  <c r="BZ87" i="45"/>
  <c r="BY87" i="45"/>
  <c r="BW87" i="45"/>
  <c r="BV87" i="45"/>
  <c r="BT87" i="45"/>
  <c r="BS87" i="45"/>
  <c r="BR87" i="45"/>
  <c r="BR82" i="45" s="1"/>
  <c r="BQ87" i="45"/>
  <c r="BP87" i="45"/>
  <c r="BP82" i="45" s="1"/>
  <c r="BO87" i="45"/>
  <c r="BM87" i="45"/>
  <c r="BL87" i="45"/>
  <c r="BK87" i="45"/>
  <c r="BJ87" i="45"/>
  <c r="BH87" i="45"/>
  <c r="BG87" i="45"/>
  <c r="BE87" i="45"/>
  <c r="BD87" i="45"/>
  <c r="BC87" i="45"/>
  <c r="BB87" i="45"/>
  <c r="BA87" i="45"/>
  <c r="AZ87" i="45"/>
  <c r="AX87" i="45"/>
  <c r="AW87" i="45"/>
  <c r="AV87" i="45"/>
  <c r="AU87" i="45"/>
  <c r="AS87" i="45"/>
  <c r="AR87" i="45"/>
  <c r="AP87" i="45"/>
  <c r="AO87" i="45"/>
  <c r="AN87" i="45"/>
  <c r="AM87" i="45"/>
  <c r="AL87" i="45"/>
  <c r="AL82" i="45" s="1"/>
  <c r="AK87" i="45"/>
  <c r="AI87" i="45"/>
  <c r="AH87" i="45"/>
  <c r="AG87" i="45"/>
  <c r="AF87" i="45"/>
  <c r="AF82" i="45" s="1"/>
  <c r="AD87" i="45"/>
  <c r="AC87" i="45"/>
  <c r="AA87" i="45"/>
  <c r="Z87" i="45"/>
  <c r="Y87" i="45"/>
  <c r="X87" i="45"/>
  <c r="W87" i="45"/>
  <c r="V87" i="45"/>
  <c r="T87" i="45"/>
  <c r="S87" i="45"/>
  <c r="R87" i="45"/>
  <c r="Q87" i="45"/>
  <c r="P87" i="45"/>
  <c r="O87" i="45"/>
  <c r="M87" i="45"/>
  <c r="L87" i="45"/>
  <c r="K87" i="45"/>
  <c r="J87" i="45"/>
  <c r="I87" i="45"/>
  <c r="I82" i="45" s="1"/>
  <c r="H87" i="45"/>
  <c r="F87" i="45"/>
  <c r="E87" i="45"/>
  <c r="D87" i="45"/>
  <c r="C87" i="45"/>
  <c r="AIC86" i="45"/>
  <c r="AHV86" i="45"/>
  <c r="AHN86" i="45"/>
  <c r="AHG86" i="45"/>
  <c r="AGY86" i="45"/>
  <c r="AGR86" i="45"/>
  <c r="AGJ86" i="45"/>
  <c r="AGC86" i="45"/>
  <c r="AFU86" i="45"/>
  <c r="AFN86" i="45"/>
  <c r="AFF86" i="45"/>
  <c r="AEY86" i="45"/>
  <c r="AEQ86" i="45"/>
  <c r="AEJ86" i="45"/>
  <c r="AEB86" i="45"/>
  <c r="ADU86" i="45"/>
  <c r="ADM86" i="45"/>
  <c r="ADF86" i="45"/>
  <c r="ACX86" i="45"/>
  <c r="ACQ86" i="45"/>
  <c r="ACI86" i="45"/>
  <c r="ACB86" i="45"/>
  <c r="ABT86" i="45"/>
  <c r="ABM86" i="45"/>
  <c r="ABE86" i="45"/>
  <c r="AAX86" i="45"/>
  <c r="AAP86" i="45"/>
  <c r="AAI86" i="45"/>
  <c r="AAA86" i="45"/>
  <c r="ZT86" i="45"/>
  <c r="ZL86" i="45"/>
  <c r="ZE86" i="45"/>
  <c r="YW86" i="45"/>
  <c r="YP86" i="45"/>
  <c r="YH86" i="45"/>
  <c r="YA86" i="45"/>
  <c r="XS86" i="45"/>
  <c r="XL86" i="45"/>
  <c r="XD86" i="45"/>
  <c r="WW86" i="45"/>
  <c r="WO86" i="45"/>
  <c r="WH86" i="45"/>
  <c r="VZ86" i="45"/>
  <c r="VS86" i="45"/>
  <c r="VK86" i="45"/>
  <c r="VD86" i="45"/>
  <c r="UV86" i="45"/>
  <c r="UO86" i="45"/>
  <c r="UG86" i="45"/>
  <c r="TZ86" i="45"/>
  <c r="TR86" i="45"/>
  <c r="TK86" i="45"/>
  <c r="TC86" i="45"/>
  <c r="SV86" i="45"/>
  <c r="SN86" i="45"/>
  <c r="SG86" i="45"/>
  <c r="RY86" i="45"/>
  <c r="RR86" i="45"/>
  <c r="RJ86" i="45"/>
  <c r="RC86" i="45"/>
  <c r="QU86" i="45"/>
  <c r="QN86" i="45"/>
  <c r="QF86" i="45"/>
  <c r="PY86" i="45"/>
  <c r="PQ86" i="45"/>
  <c r="PJ86" i="45"/>
  <c r="PB86" i="45"/>
  <c r="OU86" i="45"/>
  <c r="OM86" i="45"/>
  <c r="OF86" i="45"/>
  <c r="NX86" i="45"/>
  <c r="NQ86" i="45"/>
  <c r="NI86" i="45"/>
  <c r="NB86" i="45"/>
  <c r="MT86" i="45"/>
  <c r="MM86" i="45"/>
  <c r="ME86" i="45"/>
  <c r="LX86" i="45"/>
  <c r="LP86" i="45"/>
  <c r="LI86" i="45"/>
  <c r="LA86" i="45"/>
  <c r="KT86" i="45"/>
  <c r="KL86" i="45"/>
  <c r="KE86" i="45"/>
  <c r="JW86" i="45"/>
  <c r="JP86" i="45"/>
  <c r="JH86" i="45"/>
  <c r="JA86" i="45"/>
  <c r="IS86" i="45"/>
  <c r="IL86" i="45"/>
  <c r="ID86" i="45"/>
  <c r="HW86" i="45"/>
  <c r="HO86" i="45"/>
  <c r="HH86" i="45"/>
  <c r="GZ86" i="45"/>
  <c r="GS86" i="45"/>
  <c r="GK86" i="45"/>
  <c r="GD86" i="45"/>
  <c r="FV86" i="45"/>
  <c r="FO86" i="45"/>
  <c r="FG86" i="45"/>
  <c r="EZ86" i="45"/>
  <c r="ER86" i="45"/>
  <c r="EK86" i="45"/>
  <c r="EC86" i="45"/>
  <c r="DV86" i="45"/>
  <c r="DN86" i="45"/>
  <c r="DG86" i="45"/>
  <c r="CY86" i="45"/>
  <c r="CR86" i="45"/>
  <c r="CJ86" i="45"/>
  <c r="CC86" i="45"/>
  <c r="BU86" i="45"/>
  <c r="BN86" i="45"/>
  <c r="BF86" i="45"/>
  <c r="AY86" i="45"/>
  <c r="AQ86" i="45"/>
  <c r="AJ86" i="45"/>
  <c r="AB86" i="45"/>
  <c r="U86" i="45"/>
  <c r="N86" i="45"/>
  <c r="G86" i="45"/>
  <c r="AIC85" i="45"/>
  <c r="AHV85" i="45"/>
  <c r="AHN85" i="45"/>
  <c r="AHG85" i="45"/>
  <c r="AGY85" i="45"/>
  <c r="AGR85" i="45"/>
  <c r="AGJ85" i="45"/>
  <c r="AGC85" i="45"/>
  <c r="AFU85" i="45"/>
  <c r="AFN85" i="45"/>
  <c r="AFF85" i="45"/>
  <c r="AEY85" i="45"/>
  <c r="AEQ85" i="45"/>
  <c r="AEJ85" i="45"/>
  <c r="AEB85" i="45"/>
  <c r="ADU85" i="45"/>
  <c r="ADM85" i="45"/>
  <c r="ADF85" i="45"/>
  <c r="ACX85" i="45"/>
  <c r="ACQ85" i="45"/>
  <c r="ACI85" i="45"/>
  <c r="ACB85" i="45"/>
  <c r="ABT85" i="45"/>
  <c r="ABM85" i="45"/>
  <c r="ABE85" i="45"/>
  <c r="AAX85" i="45"/>
  <c r="AAP85" i="45"/>
  <c r="AAI85" i="45"/>
  <c r="AAA85" i="45"/>
  <c r="ZT85" i="45"/>
  <c r="ZL85" i="45"/>
  <c r="ZE85" i="45"/>
  <c r="YW85" i="45"/>
  <c r="YP85" i="45"/>
  <c r="YH85" i="45"/>
  <c r="YA85" i="45"/>
  <c r="XS85" i="45"/>
  <c r="XL85" i="45"/>
  <c r="XD85" i="45"/>
  <c r="WW85" i="45"/>
  <c r="WO85" i="45"/>
  <c r="WH85" i="45"/>
  <c r="VZ85" i="45"/>
  <c r="VS85" i="45"/>
  <c r="VK85" i="45"/>
  <c r="VD85" i="45"/>
  <c r="UV85" i="45"/>
  <c r="UO85" i="45"/>
  <c r="UG85" i="45"/>
  <c r="TZ85" i="45"/>
  <c r="TR85" i="45"/>
  <c r="TK85" i="45"/>
  <c r="TC85" i="45"/>
  <c r="SV85" i="45"/>
  <c r="SN85" i="45"/>
  <c r="SG85" i="45"/>
  <c r="RY85" i="45"/>
  <c r="RR85" i="45"/>
  <c r="RJ85" i="45"/>
  <c r="RC85" i="45"/>
  <c r="QU85" i="45"/>
  <c r="QN85" i="45"/>
  <c r="QF85" i="45"/>
  <c r="PY85" i="45"/>
  <c r="PQ85" i="45"/>
  <c r="PJ85" i="45"/>
  <c r="PB85" i="45"/>
  <c r="OU85" i="45"/>
  <c r="OM85" i="45"/>
  <c r="OF85" i="45"/>
  <c r="OF83" i="45" s="1"/>
  <c r="NX85" i="45"/>
  <c r="NQ85" i="45"/>
  <c r="NI85" i="45"/>
  <c r="NB85" i="45"/>
  <c r="MT85" i="45"/>
  <c r="MM85" i="45"/>
  <c r="MM83" i="45" s="1"/>
  <c r="ME85" i="45"/>
  <c r="LX85" i="45"/>
  <c r="LP85" i="45"/>
  <c r="LI85" i="45"/>
  <c r="LA85" i="45"/>
  <c r="KT85" i="45"/>
  <c r="KT83" i="45" s="1"/>
  <c r="KL85" i="45"/>
  <c r="KE85" i="45"/>
  <c r="JW85" i="45"/>
  <c r="JP85" i="45"/>
  <c r="JH85" i="45"/>
  <c r="JA85" i="45"/>
  <c r="JA83" i="45" s="1"/>
  <c r="IS85" i="45"/>
  <c r="IL85" i="45"/>
  <c r="ID85" i="45"/>
  <c r="HW85" i="45"/>
  <c r="HO85" i="45"/>
  <c r="HH85" i="45"/>
  <c r="GZ85" i="45"/>
  <c r="GS85" i="45"/>
  <c r="GK85" i="45"/>
  <c r="GD85" i="45"/>
  <c r="FV85" i="45"/>
  <c r="FO85" i="45"/>
  <c r="FO83" i="45" s="1"/>
  <c r="FG85" i="45"/>
  <c r="EZ85" i="45"/>
  <c r="ER85" i="45"/>
  <c r="EK85" i="45"/>
  <c r="EC85" i="45"/>
  <c r="DV85" i="45"/>
  <c r="DN85" i="45"/>
  <c r="DG85" i="45"/>
  <c r="CY85" i="45"/>
  <c r="CR85" i="45"/>
  <c r="CJ85" i="45"/>
  <c r="CC85" i="45"/>
  <c r="CC83" i="45" s="1"/>
  <c r="BU85" i="45"/>
  <c r="BN85" i="45"/>
  <c r="BF85" i="45"/>
  <c r="AY85" i="45"/>
  <c r="AQ85" i="45"/>
  <c r="AJ85" i="45"/>
  <c r="AJ83" i="45" s="1"/>
  <c r="AB85" i="45"/>
  <c r="U85" i="45"/>
  <c r="N85" i="45"/>
  <c r="G85" i="45"/>
  <c r="AIC84" i="45"/>
  <c r="AHV84" i="45"/>
  <c r="AHN84" i="45"/>
  <c r="AHG84" i="45"/>
  <c r="AGY84" i="45"/>
  <c r="AGR84" i="45"/>
  <c r="AGJ84" i="45"/>
  <c r="AGC84" i="45"/>
  <c r="AFU84" i="45"/>
  <c r="AFN84" i="45"/>
  <c r="AFF84" i="45"/>
  <c r="AEY84" i="45"/>
  <c r="AEQ84" i="45"/>
  <c r="AEJ84" i="45"/>
  <c r="AEJ83" i="45" s="1"/>
  <c r="AEB84" i="45"/>
  <c r="ADU84" i="45"/>
  <c r="ADM84" i="45"/>
  <c r="ADF84" i="45"/>
  <c r="ACX84" i="45"/>
  <c r="ACQ84" i="45"/>
  <c r="ACQ83" i="45" s="1"/>
  <c r="ACI84" i="45"/>
  <c r="ACI83" i="45" s="1"/>
  <c r="ACB84" i="45"/>
  <c r="ABT84" i="45"/>
  <c r="ABM84" i="45"/>
  <c r="ABE84" i="45"/>
  <c r="AAX84" i="45"/>
  <c r="AAX83" i="45" s="1"/>
  <c r="AAP84" i="45"/>
  <c r="AAI84" i="45"/>
  <c r="AAA84" i="45"/>
  <c r="ZT84" i="45"/>
  <c r="ZL84" i="45"/>
  <c r="ZE84" i="45"/>
  <c r="ZE83" i="45" s="1"/>
  <c r="YW84" i="45"/>
  <c r="YP84" i="45"/>
  <c r="YH84" i="45"/>
  <c r="YA84" i="45"/>
  <c r="XS84" i="45"/>
  <c r="XL84" i="45"/>
  <c r="XL83" i="45" s="1"/>
  <c r="XD84" i="45"/>
  <c r="XD83" i="45" s="1"/>
  <c r="WW84" i="45"/>
  <c r="WO84" i="45"/>
  <c r="WH84" i="45"/>
  <c r="VZ84" i="45"/>
  <c r="VS84" i="45"/>
  <c r="VK84" i="45"/>
  <c r="VD84" i="45"/>
  <c r="UV84" i="45"/>
  <c r="UO84" i="45"/>
  <c r="UG84" i="45"/>
  <c r="TZ84" i="45"/>
  <c r="TZ83" i="45" s="1"/>
  <c r="TR84" i="45"/>
  <c r="TK84" i="45"/>
  <c r="TC84" i="45"/>
  <c r="SV84" i="45"/>
  <c r="SN84" i="45"/>
  <c r="SG84" i="45"/>
  <c r="RY84" i="45"/>
  <c r="RY83" i="45" s="1"/>
  <c r="RR84" i="45"/>
  <c r="RJ84" i="45"/>
  <c r="RC84" i="45"/>
  <c r="QU84" i="45"/>
  <c r="QN84" i="45"/>
  <c r="QN83" i="45" s="1"/>
  <c r="QF84" i="45"/>
  <c r="PY84" i="45"/>
  <c r="PQ84" i="45"/>
  <c r="PJ84" i="45"/>
  <c r="PB84" i="45"/>
  <c r="OU84" i="45"/>
  <c r="OU83" i="45" s="1"/>
  <c r="OM84" i="45"/>
  <c r="OF84" i="45"/>
  <c r="NX84" i="45"/>
  <c r="NQ84" i="45"/>
  <c r="NI84" i="45"/>
  <c r="NB84" i="45"/>
  <c r="MT84" i="45"/>
  <c r="MM84" i="45"/>
  <c r="ME84" i="45"/>
  <c r="LX84" i="45"/>
  <c r="LP84" i="45"/>
  <c r="LI84" i="45"/>
  <c r="LA84" i="45"/>
  <c r="KT84" i="45"/>
  <c r="KL84" i="45"/>
  <c r="KE84" i="45"/>
  <c r="JW84" i="45"/>
  <c r="JP84" i="45"/>
  <c r="JH84" i="45"/>
  <c r="JA84" i="45"/>
  <c r="IS84" i="45"/>
  <c r="IL84" i="45"/>
  <c r="ID84" i="45"/>
  <c r="HW84" i="45"/>
  <c r="HO84" i="45"/>
  <c r="HH84" i="45"/>
  <c r="GZ84" i="45"/>
  <c r="GS84" i="45"/>
  <c r="GK84" i="45"/>
  <c r="GD84" i="45"/>
  <c r="FV84" i="45"/>
  <c r="FO84" i="45"/>
  <c r="FG84" i="45"/>
  <c r="EZ84" i="45"/>
  <c r="ER84" i="45"/>
  <c r="EK84" i="45"/>
  <c r="EC84" i="45"/>
  <c r="DV84" i="45"/>
  <c r="DN84" i="45"/>
  <c r="DG84" i="45"/>
  <c r="CY84" i="45"/>
  <c r="CR84" i="45"/>
  <c r="CJ84" i="45"/>
  <c r="CC84" i="45"/>
  <c r="BU84" i="45"/>
  <c r="BN84" i="45"/>
  <c r="BF84" i="45"/>
  <c r="AY84" i="45"/>
  <c r="AQ84" i="45"/>
  <c r="AJ84" i="45"/>
  <c r="AB84" i="45"/>
  <c r="U84" i="45"/>
  <c r="N84" i="45"/>
  <c r="G84" i="45"/>
  <c r="G83" i="45" s="1"/>
  <c r="AIE83" i="45"/>
  <c r="AIE82" i="45" s="1"/>
  <c r="AID83" i="45"/>
  <c r="AID82" i="45" s="1"/>
  <c r="AIB83" i="45"/>
  <c r="AIA83" i="45"/>
  <c r="AIA82" i="45" s="1"/>
  <c r="AHZ83" i="45"/>
  <c r="AHY83" i="45"/>
  <c r="AHY82" i="45" s="1"/>
  <c r="AHX83" i="45"/>
  <c r="AHX82" i="45" s="1"/>
  <c r="AHW83" i="45"/>
  <c r="AHU83" i="45"/>
  <c r="AHT83" i="45"/>
  <c r="AHT82" i="45" s="1"/>
  <c r="AHS83" i="45"/>
  <c r="AHR83" i="45"/>
  <c r="AHR82" i="45" s="1"/>
  <c r="AHP83" i="45"/>
  <c r="AHP82" i="45" s="1"/>
  <c r="AHO83" i="45"/>
  <c r="AHM83" i="45"/>
  <c r="AHL83" i="45"/>
  <c r="AHK83" i="45"/>
  <c r="AHK82" i="45" s="1"/>
  <c r="AHJ83" i="45"/>
  <c r="AHJ82" i="45" s="1"/>
  <c r="AHI83" i="45"/>
  <c r="AHI82" i="45" s="1"/>
  <c r="AHH83" i="45"/>
  <c r="AHF83" i="45"/>
  <c r="AHE83" i="45"/>
  <c r="AHD83" i="45"/>
  <c r="AHC83" i="45"/>
  <c r="AHC82" i="45" s="1"/>
  <c r="AHA83" i="45"/>
  <c r="AGZ83" i="45"/>
  <c r="AGX83" i="45"/>
  <c r="AGW83" i="45"/>
  <c r="AGV83" i="45"/>
  <c r="AGV82" i="45" s="1"/>
  <c r="AGU83" i="45"/>
  <c r="AGU82" i="45" s="1"/>
  <c r="AGT83" i="45"/>
  <c r="AGS83" i="45"/>
  <c r="AGQ83" i="45"/>
  <c r="AGP83" i="45"/>
  <c r="AGO83" i="45"/>
  <c r="AGO82" i="45" s="1"/>
  <c r="AGN83" i="45"/>
  <c r="AGN82" i="45" s="1"/>
  <c r="AGL83" i="45"/>
  <c r="AGK83" i="45"/>
  <c r="AGI83" i="45"/>
  <c r="AGH83" i="45"/>
  <c r="AGG83" i="45"/>
  <c r="AGF83" i="45"/>
  <c r="AGF82" i="45" s="1"/>
  <c r="AGE83" i="45"/>
  <c r="AGD83" i="45"/>
  <c r="AGB83" i="45"/>
  <c r="AGA83" i="45"/>
  <c r="AGA82" i="45" s="1"/>
  <c r="AFZ83" i="45"/>
  <c r="AFZ82" i="45" s="1"/>
  <c r="AFY83" i="45"/>
  <c r="AFY82" i="45" s="1"/>
  <c r="AFW83" i="45"/>
  <c r="AFV83" i="45"/>
  <c r="AFT83" i="45"/>
  <c r="AFS83" i="45"/>
  <c r="AFR83" i="45"/>
  <c r="AFR82" i="45" s="1"/>
  <c r="AFQ83" i="45"/>
  <c r="AFQ82" i="45" s="1"/>
  <c r="AFP83" i="45"/>
  <c r="AFO83" i="45"/>
  <c r="AFM83" i="45"/>
  <c r="AFL83" i="45"/>
  <c r="AFL82" i="45" s="1"/>
  <c r="AFK83" i="45"/>
  <c r="AFK82" i="45" s="1"/>
  <c r="AFJ83" i="45"/>
  <c r="AFJ82" i="45" s="1"/>
  <c r="AFH83" i="45"/>
  <c r="AFH82" i="45" s="1"/>
  <c r="AFG83" i="45"/>
  <c r="AFE83" i="45"/>
  <c r="AFD83" i="45"/>
  <c r="AFD82" i="45" s="1"/>
  <c r="AFC83" i="45"/>
  <c r="AFC82" i="45" s="1"/>
  <c r="AFB83" i="45"/>
  <c r="AFB82" i="45" s="1"/>
  <c r="AFA83" i="45"/>
  <c r="AFA82" i="45" s="1"/>
  <c r="AEZ83" i="45"/>
  <c r="AEX83" i="45"/>
  <c r="AEW83" i="45"/>
  <c r="AEW82" i="45" s="1"/>
  <c r="AEV83" i="45"/>
  <c r="AEV82" i="45" s="1"/>
  <c r="AEU83" i="45"/>
  <c r="AEU82" i="45" s="1"/>
  <c r="AES83" i="45"/>
  <c r="AES82" i="45" s="1"/>
  <c r="AER83" i="45"/>
  <c r="AER82" i="45" s="1"/>
  <c r="AEP83" i="45"/>
  <c r="AEO83" i="45"/>
  <c r="AEO82" i="45" s="1"/>
  <c r="AEN83" i="45"/>
  <c r="AEN82" i="45" s="1"/>
  <c r="AEM83" i="45"/>
  <c r="AEM82" i="45" s="1"/>
  <c r="AEL83" i="45"/>
  <c r="AEL82" i="45" s="1"/>
  <c r="AEK83" i="45"/>
  <c r="AEI83" i="45"/>
  <c r="AEH83" i="45"/>
  <c r="AEH82" i="45" s="1"/>
  <c r="AEG83" i="45"/>
  <c r="AEG82" i="45" s="1"/>
  <c r="AEF83" i="45"/>
  <c r="AEF82" i="45" s="1"/>
  <c r="AED83" i="45"/>
  <c r="AED82" i="45" s="1"/>
  <c r="AEC83" i="45"/>
  <c r="AEA83" i="45"/>
  <c r="ADZ83" i="45"/>
  <c r="ADY83" i="45"/>
  <c r="ADX83" i="45"/>
  <c r="ADX82" i="45" s="1"/>
  <c r="ADW83" i="45"/>
  <c r="ADW82" i="45" s="1"/>
  <c r="ADV83" i="45"/>
  <c r="ADT83" i="45"/>
  <c r="ADS83" i="45"/>
  <c r="ADR83" i="45"/>
  <c r="ADQ83" i="45"/>
  <c r="ADQ82" i="45" s="1"/>
  <c r="ADO83" i="45"/>
  <c r="ADN83" i="45"/>
  <c r="ADL83" i="45"/>
  <c r="ADK83" i="45"/>
  <c r="ADJ83" i="45"/>
  <c r="ADJ82" i="45" s="1"/>
  <c r="ADI83" i="45"/>
  <c r="ADI82" i="45" s="1"/>
  <c r="ADH83" i="45"/>
  <c r="ADG83" i="45"/>
  <c r="ADE83" i="45"/>
  <c r="ADD83" i="45"/>
  <c r="ADD82" i="45" s="1"/>
  <c r="ADC83" i="45"/>
  <c r="ADB83" i="45"/>
  <c r="ADB82" i="45" s="1"/>
  <c r="ACZ83" i="45"/>
  <c r="ACZ82" i="45" s="1"/>
  <c r="ACY83" i="45"/>
  <c r="ACW83" i="45"/>
  <c r="ACV83" i="45"/>
  <c r="ACU83" i="45"/>
  <c r="ACT83" i="45"/>
  <c r="ACT82" i="45" s="1"/>
  <c r="ACS83" i="45"/>
  <c r="ACR83" i="45"/>
  <c r="ACP83" i="45"/>
  <c r="ACO83" i="45"/>
  <c r="ACN83" i="45"/>
  <c r="ACM83" i="45"/>
  <c r="ACM82" i="45" s="1"/>
  <c r="ACK83" i="45"/>
  <c r="ACJ83" i="45"/>
  <c r="ACH83" i="45"/>
  <c r="ACG83" i="45"/>
  <c r="ACF83" i="45"/>
  <c r="ACF82" i="45" s="1"/>
  <c r="ACE83" i="45"/>
  <c r="ACD83" i="45"/>
  <c r="ACC83" i="45"/>
  <c r="ACA83" i="45"/>
  <c r="ABZ83" i="45"/>
  <c r="ABY83" i="45"/>
  <c r="ABY82" i="45" s="1"/>
  <c r="ABX83" i="45"/>
  <c r="ABX82" i="45" s="1"/>
  <c r="ABV83" i="45"/>
  <c r="ABU83" i="45"/>
  <c r="ABS83" i="45"/>
  <c r="ABR83" i="45"/>
  <c r="ABQ83" i="45"/>
  <c r="ABQ82" i="45" s="1"/>
  <c r="ABP83" i="45"/>
  <c r="ABO83" i="45"/>
  <c r="ABN83" i="45"/>
  <c r="ABL83" i="45"/>
  <c r="ABK83" i="45"/>
  <c r="ABJ83" i="45"/>
  <c r="ABJ82" i="45" s="1"/>
  <c r="ABI83" i="45"/>
  <c r="ABI82" i="45" s="1"/>
  <c r="ABG83" i="45"/>
  <c r="ABF83" i="45"/>
  <c r="ABD83" i="45"/>
  <c r="ABC83" i="45"/>
  <c r="ABC82" i="45" s="1"/>
  <c r="ABB83" i="45"/>
  <c r="ABB82" i="45" s="1"/>
  <c r="ABA83" i="45"/>
  <c r="AAZ83" i="45"/>
  <c r="AAY83" i="45"/>
  <c r="AAW83" i="45"/>
  <c r="AAV83" i="45"/>
  <c r="AAV82" i="45" s="1"/>
  <c r="AAU83" i="45"/>
  <c r="AAU82" i="45" s="1"/>
  <c r="AAT83" i="45"/>
  <c r="AAT82" i="45" s="1"/>
  <c r="AAR83" i="45"/>
  <c r="AAQ83" i="45"/>
  <c r="AAO83" i="45"/>
  <c r="AAN83" i="45"/>
  <c r="AAM83" i="45"/>
  <c r="AAM82" i="45" s="1"/>
  <c r="AAL83" i="45"/>
  <c r="AAL82" i="45" s="1"/>
  <c r="AAK83" i="45"/>
  <c r="AAJ83" i="45"/>
  <c r="AAH83" i="45"/>
  <c r="AAG83" i="45"/>
  <c r="AAF83" i="45"/>
  <c r="AAF82" i="45" s="1"/>
  <c r="AAE83" i="45"/>
  <c r="AAC83" i="45"/>
  <c r="AAB83" i="45"/>
  <c r="ZZ83" i="45"/>
  <c r="ZY83" i="45"/>
  <c r="ZY82" i="45" s="1"/>
  <c r="ZX83" i="45"/>
  <c r="ZW83" i="45"/>
  <c r="ZV83" i="45"/>
  <c r="ZV82" i="45" s="1"/>
  <c r="ZU83" i="45"/>
  <c r="ZS83" i="45"/>
  <c r="ZR83" i="45"/>
  <c r="ZR82" i="45" s="1"/>
  <c r="ZQ83" i="45"/>
  <c r="ZP83" i="45"/>
  <c r="ZP82" i="45" s="1"/>
  <c r="ZN83" i="45"/>
  <c r="ZM83" i="45"/>
  <c r="ZK83" i="45"/>
  <c r="ZJ83" i="45"/>
  <c r="ZJ82" i="45" s="1"/>
  <c r="ZI83" i="45"/>
  <c r="ZH83" i="45"/>
  <c r="ZH82" i="45" s="1"/>
  <c r="ZG83" i="45"/>
  <c r="ZF83" i="45"/>
  <c r="ZD83" i="45"/>
  <c r="ZC83" i="45"/>
  <c r="ZB83" i="45"/>
  <c r="ZA83" i="45"/>
  <c r="ZA82" i="45" s="1"/>
  <c r="YY83" i="45"/>
  <c r="YX83" i="45"/>
  <c r="YV83" i="45"/>
  <c r="YU83" i="45"/>
  <c r="YT83" i="45"/>
  <c r="YS83" i="45"/>
  <c r="YR83" i="45"/>
  <c r="YQ83" i="45"/>
  <c r="YO83" i="45"/>
  <c r="YN83" i="45"/>
  <c r="YN82" i="45" s="1"/>
  <c r="YM83" i="45"/>
  <c r="YL83" i="45"/>
  <c r="YL82" i="45" s="1"/>
  <c r="YJ83" i="45"/>
  <c r="YI83" i="45"/>
  <c r="YG83" i="45"/>
  <c r="YF83" i="45"/>
  <c r="YF82" i="45" s="1"/>
  <c r="YE83" i="45"/>
  <c r="YD83" i="45"/>
  <c r="YD82" i="45" s="1"/>
  <c r="YC83" i="45"/>
  <c r="YB83" i="45"/>
  <c r="XZ83" i="45"/>
  <c r="XY83" i="45"/>
  <c r="XY82" i="45" s="1"/>
  <c r="XX83" i="45"/>
  <c r="XW83" i="45"/>
  <c r="XW82" i="45" s="1"/>
  <c r="XU83" i="45"/>
  <c r="XT83" i="45"/>
  <c r="XR83" i="45"/>
  <c r="XQ83" i="45"/>
  <c r="XQ82" i="45" s="1"/>
  <c r="XP83" i="45"/>
  <c r="XO83" i="45"/>
  <c r="XO82" i="45" s="1"/>
  <c r="XN83" i="45"/>
  <c r="XM83" i="45"/>
  <c r="XK83" i="45"/>
  <c r="XJ83" i="45"/>
  <c r="XJ82" i="45" s="1"/>
  <c r="XI83" i="45"/>
  <c r="XH83" i="45"/>
  <c r="XH82" i="45" s="1"/>
  <c r="XF83" i="45"/>
  <c r="XE83" i="45"/>
  <c r="XC83" i="45"/>
  <c r="XB83" i="45"/>
  <c r="XA83" i="45"/>
  <c r="WZ83" i="45"/>
  <c r="WY83" i="45"/>
  <c r="WX83" i="45"/>
  <c r="WV83" i="45"/>
  <c r="WU83" i="45"/>
  <c r="WT83" i="45"/>
  <c r="WS83" i="45"/>
  <c r="WQ83" i="45"/>
  <c r="WP83" i="45"/>
  <c r="WN83" i="45"/>
  <c r="WN82" i="45" s="1"/>
  <c r="WM83" i="45"/>
  <c r="WM82" i="45" s="1"/>
  <c r="WL83" i="45"/>
  <c r="WK83" i="45"/>
  <c r="WJ83" i="45"/>
  <c r="WI83" i="45"/>
  <c r="WG83" i="45"/>
  <c r="WG82" i="45" s="1"/>
  <c r="WF83" i="45"/>
  <c r="WE83" i="45"/>
  <c r="WD83" i="45"/>
  <c r="WB83" i="45"/>
  <c r="WA83" i="45"/>
  <c r="VY83" i="45"/>
  <c r="VX83" i="45"/>
  <c r="VX82" i="45" s="1"/>
  <c r="VW83" i="45"/>
  <c r="VV83" i="45"/>
  <c r="VU83" i="45"/>
  <c r="VT83" i="45"/>
  <c r="VR83" i="45"/>
  <c r="VQ83" i="45"/>
  <c r="VP83" i="45"/>
  <c r="VO83" i="45"/>
  <c r="VM83" i="45"/>
  <c r="VL83" i="45"/>
  <c r="VJ83" i="45"/>
  <c r="VI83" i="45"/>
  <c r="VH83" i="45"/>
  <c r="VG83" i="45"/>
  <c r="VF83" i="45"/>
  <c r="VE83" i="45"/>
  <c r="VC83" i="45"/>
  <c r="VC82" i="45" s="1"/>
  <c r="VB83" i="45"/>
  <c r="VA83" i="45"/>
  <c r="UZ83" i="45"/>
  <c r="UX83" i="45"/>
  <c r="UW83" i="45"/>
  <c r="UU83" i="45"/>
  <c r="UU82" i="45" s="1"/>
  <c r="UT83" i="45"/>
  <c r="UT82" i="45" s="1"/>
  <c r="US83" i="45"/>
  <c r="UR83" i="45"/>
  <c r="UQ83" i="45"/>
  <c r="UP83" i="45"/>
  <c r="UN83" i="45"/>
  <c r="UN82" i="45" s="1"/>
  <c r="UM83" i="45"/>
  <c r="UM82" i="45" s="1"/>
  <c r="UL83" i="45"/>
  <c r="UK83" i="45"/>
  <c r="UK82" i="45" s="1"/>
  <c r="UI83" i="45"/>
  <c r="UH83" i="45"/>
  <c r="UF83" i="45"/>
  <c r="UE83" i="45"/>
  <c r="UD83" i="45"/>
  <c r="UD82" i="45" s="1"/>
  <c r="UC83" i="45"/>
  <c r="UB83" i="45"/>
  <c r="UA83" i="45"/>
  <c r="TY83" i="45"/>
  <c r="TY82" i="45" s="1"/>
  <c r="TX83" i="45"/>
  <c r="TW83" i="45"/>
  <c r="TW82" i="45" s="1"/>
  <c r="TV83" i="45"/>
  <c r="TT83" i="45"/>
  <c r="TS83" i="45"/>
  <c r="TQ83" i="45"/>
  <c r="TP83" i="45"/>
  <c r="TO83" i="45"/>
  <c r="TO82" i="45" s="1"/>
  <c r="TN83" i="45"/>
  <c r="TM83" i="45"/>
  <c r="TL83" i="45"/>
  <c r="TJ83" i="45"/>
  <c r="TI83" i="45"/>
  <c r="TH83" i="45"/>
  <c r="TH82" i="45" s="1"/>
  <c r="TG83" i="45"/>
  <c r="TE83" i="45"/>
  <c r="TD83" i="45"/>
  <c r="TB83" i="45"/>
  <c r="TA83" i="45"/>
  <c r="SZ83" i="45"/>
  <c r="SZ82" i="45" s="1"/>
  <c r="SY83" i="45"/>
  <c r="SX83" i="45"/>
  <c r="SW83" i="45"/>
  <c r="SU83" i="45"/>
  <c r="SU82" i="45" s="1"/>
  <c r="ST83" i="45"/>
  <c r="SS83" i="45"/>
  <c r="SR83" i="45"/>
  <c r="SP83" i="45"/>
  <c r="SO83" i="45"/>
  <c r="SM83" i="45"/>
  <c r="SM82" i="45" s="1"/>
  <c r="SL83" i="45"/>
  <c r="SK83" i="45"/>
  <c r="SK82" i="45" s="1"/>
  <c r="SJ83" i="45"/>
  <c r="SI83" i="45"/>
  <c r="SH83" i="45"/>
  <c r="SF83" i="45"/>
  <c r="SF82" i="45" s="1"/>
  <c r="SE83" i="45"/>
  <c r="SE82" i="45" s="1"/>
  <c r="SD83" i="45"/>
  <c r="SD82" i="45" s="1"/>
  <c r="SC83" i="45"/>
  <c r="SA83" i="45"/>
  <c r="RZ83" i="45"/>
  <c r="RX83" i="45"/>
  <c r="RX82" i="45" s="1"/>
  <c r="RW83" i="45"/>
  <c r="RV83" i="45"/>
  <c r="RU83" i="45"/>
  <c r="RT83" i="45"/>
  <c r="RS83" i="45"/>
  <c r="RS82" i="45" s="1"/>
  <c r="RQ83" i="45"/>
  <c r="RP83" i="45"/>
  <c r="RP82" i="45" s="1"/>
  <c r="RO83" i="45"/>
  <c r="RN83" i="45"/>
  <c r="RL83" i="45"/>
  <c r="RK83" i="45"/>
  <c r="RI83" i="45"/>
  <c r="RH83" i="45"/>
  <c r="RG83" i="45"/>
  <c r="RF83" i="45"/>
  <c r="RE83" i="45"/>
  <c r="RD83" i="45"/>
  <c r="RB83" i="45"/>
  <c r="RA83" i="45"/>
  <c r="QZ83" i="45"/>
  <c r="QY83" i="45"/>
  <c r="QW83" i="45"/>
  <c r="QV83" i="45"/>
  <c r="QV82" i="45" s="1"/>
  <c r="QT83" i="45"/>
  <c r="QS83" i="45"/>
  <c r="QS82" i="45" s="1"/>
  <c r="QR83" i="45"/>
  <c r="QQ83" i="45"/>
  <c r="QP83" i="45"/>
  <c r="QO83" i="45"/>
  <c r="QO82" i="45" s="1"/>
  <c r="QM83" i="45"/>
  <c r="QL83" i="45"/>
  <c r="QL82" i="45" s="1"/>
  <c r="QK83" i="45"/>
  <c r="QJ83" i="45"/>
  <c r="QH83" i="45"/>
  <c r="QG83" i="45"/>
  <c r="QE83" i="45"/>
  <c r="QE82" i="45" s="1"/>
  <c r="QD83" i="45"/>
  <c r="QC83" i="45"/>
  <c r="QB83" i="45"/>
  <c r="QA83" i="45"/>
  <c r="PZ83" i="45"/>
  <c r="PX83" i="45"/>
  <c r="PX82" i="45" s="1"/>
  <c r="PW83" i="45"/>
  <c r="PW82" i="45" s="1"/>
  <c r="PV83" i="45"/>
  <c r="PU83" i="45"/>
  <c r="PS83" i="45"/>
  <c r="PR83" i="45"/>
  <c r="PP83" i="45"/>
  <c r="PO83" i="45"/>
  <c r="PO82" i="45" s="1"/>
  <c r="PN83" i="45"/>
  <c r="PM83" i="45"/>
  <c r="PL83" i="45"/>
  <c r="PK83" i="45"/>
  <c r="PK82" i="45" s="1"/>
  <c r="PI83" i="45"/>
  <c r="PI82" i="45" s="1"/>
  <c r="PH83" i="45"/>
  <c r="PG83" i="45"/>
  <c r="PF83" i="45"/>
  <c r="PD83" i="45"/>
  <c r="PC83" i="45"/>
  <c r="PA83" i="45"/>
  <c r="OZ83" i="45"/>
  <c r="OY83" i="45"/>
  <c r="OX83" i="45"/>
  <c r="OW83" i="45"/>
  <c r="OV83" i="45"/>
  <c r="OT83" i="45"/>
  <c r="OS83" i="45"/>
  <c r="OR83" i="45"/>
  <c r="OQ83" i="45"/>
  <c r="OO83" i="45"/>
  <c r="ON83" i="45"/>
  <c r="ON82" i="45" s="1"/>
  <c r="OL83" i="45"/>
  <c r="OL82" i="45" s="1"/>
  <c r="OK83" i="45"/>
  <c r="OJ83" i="45"/>
  <c r="OI83" i="45"/>
  <c r="OH83" i="45"/>
  <c r="OG83" i="45"/>
  <c r="OG82" i="45" s="1"/>
  <c r="OE83" i="45"/>
  <c r="OD83" i="45"/>
  <c r="OD82" i="45" s="1"/>
  <c r="OC83" i="45"/>
  <c r="OB83" i="45"/>
  <c r="NZ83" i="45"/>
  <c r="NY83" i="45"/>
  <c r="NY82" i="45" s="1"/>
  <c r="NW83" i="45"/>
  <c r="NV83" i="45"/>
  <c r="NV82" i="45" s="1"/>
  <c r="NU83" i="45"/>
  <c r="NT83" i="45"/>
  <c r="NS83" i="45"/>
  <c r="NR83" i="45"/>
  <c r="NP83" i="45"/>
  <c r="NP82" i="45" s="1"/>
  <c r="NO83" i="45"/>
  <c r="NO82" i="45" s="1"/>
  <c r="NN83" i="45"/>
  <c r="NM83" i="45"/>
  <c r="NK83" i="45"/>
  <c r="NJ83" i="45"/>
  <c r="NJ82" i="45" s="1"/>
  <c r="NH83" i="45"/>
  <c r="NG83" i="45"/>
  <c r="NG82" i="45" s="1"/>
  <c r="NF83" i="45"/>
  <c r="NE83" i="45"/>
  <c r="ND83" i="45"/>
  <c r="NC83" i="45"/>
  <c r="NA83" i="45"/>
  <c r="MZ83" i="45"/>
  <c r="MZ82" i="45" s="1"/>
  <c r="MY83" i="45"/>
  <c r="MX83" i="45"/>
  <c r="MV83" i="45"/>
  <c r="MU83" i="45"/>
  <c r="MU82" i="45" s="1"/>
  <c r="MS83" i="45"/>
  <c r="MR83" i="45"/>
  <c r="MQ83" i="45"/>
  <c r="MP83" i="45"/>
  <c r="MO83" i="45"/>
  <c r="MN83" i="45"/>
  <c r="MN82" i="45" s="1"/>
  <c r="ML83" i="45"/>
  <c r="MK83" i="45"/>
  <c r="MJ83" i="45"/>
  <c r="MJ82" i="45" s="1"/>
  <c r="MI83" i="45"/>
  <c r="MG83" i="45"/>
  <c r="MF83" i="45"/>
  <c r="MF82" i="45" s="1"/>
  <c r="MD83" i="45"/>
  <c r="MC83" i="45"/>
  <c r="MC82" i="45" s="1"/>
  <c r="MB83" i="45"/>
  <c r="MA83" i="45"/>
  <c r="LZ83" i="45"/>
  <c r="LY83" i="45"/>
  <c r="LW83" i="45"/>
  <c r="LV83" i="45"/>
  <c r="LV82" i="45" s="1"/>
  <c r="LU83" i="45"/>
  <c r="LT83" i="45"/>
  <c r="LR83" i="45"/>
  <c r="LQ83" i="45"/>
  <c r="LO83" i="45"/>
  <c r="LN83" i="45"/>
  <c r="LM83" i="45"/>
  <c r="LL83" i="45"/>
  <c r="LK83" i="45"/>
  <c r="LJ83" i="45"/>
  <c r="LH83" i="45"/>
  <c r="LG83" i="45"/>
  <c r="LG82" i="45" s="1"/>
  <c r="LF83" i="45"/>
  <c r="LE83" i="45"/>
  <c r="LC83" i="45"/>
  <c r="LB83" i="45"/>
  <c r="KZ83" i="45"/>
  <c r="KY83" i="45"/>
  <c r="KY82" i="45" s="1"/>
  <c r="KX83" i="45"/>
  <c r="KW83" i="45"/>
  <c r="KV83" i="45"/>
  <c r="KU83" i="45"/>
  <c r="KS83" i="45"/>
  <c r="KR83" i="45"/>
  <c r="KR82" i="45" s="1"/>
  <c r="KQ83" i="45"/>
  <c r="KP83" i="45"/>
  <c r="KN83" i="45"/>
  <c r="KM83" i="45"/>
  <c r="KK83" i="45"/>
  <c r="KJ83" i="45"/>
  <c r="KJ82" i="45" s="1"/>
  <c r="KI83" i="45"/>
  <c r="KH83" i="45"/>
  <c r="KG83" i="45"/>
  <c r="KF83" i="45"/>
  <c r="KF82" i="45" s="1"/>
  <c r="KD83" i="45"/>
  <c r="KC83" i="45"/>
  <c r="KB83" i="45"/>
  <c r="KA83" i="45"/>
  <c r="JY83" i="45"/>
  <c r="JX83" i="45"/>
  <c r="JX82" i="45" s="1"/>
  <c r="JV83" i="45"/>
  <c r="JU83" i="45"/>
  <c r="JU82" i="45" s="1"/>
  <c r="JT83" i="45"/>
  <c r="JS83" i="45"/>
  <c r="JR83" i="45"/>
  <c r="JQ83" i="45"/>
  <c r="JO83" i="45"/>
  <c r="JN83" i="45"/>
  <c r="JN82" i="45" s="1"/>
  <c r="JM83" i="45"/>
  <c r="JL83" i="45"/>
  <c r="JJ83" i="45"/>
  <c r="JI83" i="45"/>
  <c r="JG83" i="45"/>
  <c r="JF83" i="45"/>
  <c r="JE83" i="45"/>
  <c r="JD83" i="45"/>
  <c r="JC83" i="45"/>
  <c r="JB83" i="45"/>
  <c r="IZ83" i="45"/>
  <c r="IY83" i="45"/>
  <c r="IX83" i="45"/>
  <c r="IW83" i="45"/>
  <c r="IU83" i="45"/>
  <c r="IT83" i="45"/>
  <c r="IR83" i="45"/>
  <c r="IQ83" i="45"/>
  <c r="IQ82" i="45" s="1"/>
  <c r="IP83" i="45"/>
  <c r="IO83" i="45"/>
  <c r="IN83" i="45"/>
  <c r="IM83" i="45"/>
  <c r="IM82" i="45" s="1"/>
  <c r="IK83" i="45"/>
  <c r="IK82" i="45" s="1"/>
  <c r="IJ83" i="45"/>
  <c r="IJ82" i="45" s="1"/>
  <c r="II83" i="45"/>
  <c r="IH83" i="45"/>
  <c r="IF83" i="45"/>
  <c r="IE83" i="45"/>
  <c r="IC83" i="45"/>
  <c r="IB83" i="45"/>
  <c r="IA83" i="45"/>
  <c r="HZ83" i="45"/>
  <c r="HY83" i="45"/>
  <c r="HX83" i="45"/>
  <c r="HX82" i="45" s="1"/>
  <c r="HV83" i="45"/>
  <c r="HU83" i="45"/>
  <c r="HT83" i="45"/>
  <c r="HS83" i="45"/>
  <c r="HQ83" i="45"/>
  <c r="HP83" i="45"/>
  <c r="HN83" i="45"/>
  <c r="HM83" i="45"/>
  <c r="HM82" i="45" s="1"/>
  <c r="HL83" i="45"/>
  <c r="HK83" i="45"/>
  <c r="HJ83" i="45"/>
  <c r="HI83" i="45"/>
  <c r="HG83" i="45"/>
  <c r="HF83" i="45"/>
  <c r="HF82" i="45" s="1"/>
  <c r="HE83" i="45"/>
  <c r="HD83" i="45"/>
  <c r="HB83" i="45"/>
  <c r="HA83" i="45"/>
  <c r="HA82" i="45" s="1"/>
  <c r="GY83" i="45"/>
  <c r="GX83" i="45"/>
  <c r="GX82" i="45" s="1"/>
  <c r="GW83" i="45"/>
  <c r="GV83" i="45"/>
  <c r="GU83" i="45"/>
  <c r="GT83" i="45"/>
  <c r="GR83" i="45"/>
  <c r="GQ83" i="45"/>
  <c r="GQ82" i="45" s="1"/>
  <c r="GP83" i="45"/>
  <c r="GO83" i="45"/>
  <c r="GM83" i="45"/>
  <c r="GL83" i="45"/>
  <c r="GJ83" i="45"/>
  <c r="GI83" i="45"/>
  <c r="GI82" i="45" s="1"/>
  <c r="GH83" i="45"/>
  <c r="GG83" i="45"/>
  <c r="GF83" i="45"/>
  <c r="GE83" i="45"/>
  <c r="GE82" i="45" s="1"/>
  <c r="GC83" i="45"/>
  <c r="GB83" i="45"/>
  <c r="GB82" i="45" s="1"/>
  <c r="GA83" i="45"/>
  <c r="FZ83" i="45"/>
  <c r="FX83" i="45"/>
  <c r="FW83" i="45"/>
  <c r="FW82" i="45" s="1"/>
  <c r="FU83" i="45"/>
  <c r="FT83" i="45"/>
  <c r="FS83" i="45"/>
  <c r="FR83" i="45"/>
  <c r="FQ83" i="45"/>
  <c r="FP83" i="45"/>
  <c r="FN83" i="45"/>
  <c r="FM83" i="45"/>
  <c r="FL83" i="45"/>
  <c r="FK83" i="45"/>
  <c r="FI83" i="45"/>
  <c r="FH83" i="45"/>
  <c r="FF83" i="45"/>
  <c r="FE83" i="45"/>
  <c r="FE82" i="45" s="1"/>
  <c r="FD83" i="45"/>
  <c r="FC83" i="45"/>
  <c r="FB83" i="45"/>
  <c r="FA83" i="45"/>
  <c r="EY83" i="45"/>
  <c r="EX83" i="45"/>
  <c r="EX82" i="45" s="1"/>
  <c r="EW83" i="45"/>
  <c r="EV83" i="45"/>
  <c r="ET83" i="45"/>
  <c r="ES83" i="45"/>
  <c r="EQ83" i="45"/>
  <c r="EP83" i="45"/>
  <c r="EP82" i="45" s="1"/>
  <c r="EO83" i="45"/>
  <c r="EN83" i="45"/>
  <c r="EM83" i="45"/>
  <c r="EL83" i="45"/>
  <c r="EL82" i="45" s="1"/>
  <c r="EJ83" i="45"/>
  <c r="EI83" i="45"/>
  <c r="EI82" i="45" s="1"/>
  <c r="EH83" i="45"/>
  <c r="EG83" i="45"/>
  <c r="EE83" i="45"/>
  <c r="ED83" i="45"/>
  <c r="ED82" i="45" s="1"/>
  <c r="EB83" i="45"/>
  <c r="EA83" i="45"/>
  <c r="DZ83" i="45"/>
  <c r="DY83" i="45"/>
  <c r="DX83" i="45"/>
  <c r="DW83" i="45"/>
  <c r="DW82" i="45" s="1"/>
  <c r="DU83" i="45"/>
  <c r="DT83" i="45"/>
  <c r="DT82" i="45" s="1"/>
  <c r="DS83" i="45"/>
  <c r="DR83" i="45"/>
  <c r="DP83" i="45"/>
  <c r="DO83" i="45"/>
  <c r="DM83" i="45"/>
  <c r="DL83" i="45"/>
  <c r="DK83" i="45"/>
  <c r="DJ83" i="45"/>
  <c r="DI83" i="45"/>
  <c r="DH83" i="45"/>
  <c r="DH82" i="45" s="1"/>
  <c r="DF83" i="45"/>
  <c r="DE83" i="45"/>
  <c r="DE82" i="45" s="1"/>
  <c r="DD83" i="45"/>
  <c r="DC83" i="45"/>
  <c r="DA83" i="45"/>
  <c r="CZ83" i="45"/>
  <c r="CX83" i="45"/>
  <c r="CW83" i="45"/>
  <c r="CW82" i="45" s="1"/>
  <c r="CV83" i="45"/>
  <c r="CU83" i="45"/>
  <c r="CT83" i="45"/>
  <c r="CS83" i="45"/>
  <c r="CQ83" i="45"/>
  <c r="CP83" i="45"/>
  <c r="CP82" i="45" s="1"/>
  <c r="CO83" i="45"/>
  <c r="CN83" i="45"/>
  <c r="CL83" i="45"/>
  <c r="CK83" i="45"/>
  <c r="CI83" i="45"/>
  <c r="CH83" i="45"/>
  <c r="CH82" i="45" s="1"/>
  <c r="CG83" i="45"/>
  <c r="CF83" i="45"/>
  <c r="CE83" i="45"/>
  <c r="CD83" i="45"/>
  <c r="CB83" i="45"/>
  <c r="CA83" i="45"/>
  <c r="BZ83" i="45"/>
  <c r="BY83" i="45"/>
  <c r="BW83" i="45"/>
  <c r="BV83" i="45"/>
  <c r="BT83" i="45"/>
  <c r="BS83" i="45"/>
  <c r="BS82" i="45" s="1"/>
  <c r="BR83" i="45"/>
  <c r="BQ83" i="45"/>
  <c r="BP83" i="45"/>
  <c r="BO83" i="45"/>
  <c r="BO82" i="45" s="1"/>
  <c r="BM83" i="45"/>
  <c r="BM82" i="45" s="1"/>
  <c r="BL83" i="45"/>
  <c r="BL82" i="45" s="1"/>
  <c r="BK83" i="45"/>
  <c r="BJ83" i="45"/>
  <c r="BH83" i="45"/>
  <c r="BG83" i="45"/>
  <c r="BG82" i="45" s="1"/>
  <c r="BE83" i="45"/>
  <c r="BD83" i="45"/>
  <c r="BC83" i="45"/>
  <c r="BB83" i="45"/>
  <c r="BA83" i="45"/>
  <c r="AZ83" i="45"/>
  <c r="AZ82" i="45" s="1"/>
  <c r="AX83" i="45"/>
  <c r="AW83" i="45"/>
  <c r="AV83" i="45"/>
  <c r="AU83" i="45"/>
  <c r="AS83" i="45"/>
  <c r="AR83" i="45"/>
  <c r="AP83" i="45"/>
  <c r="AO83" i="45"/>
  <c r="AN83" i="45"/>
  <c r="AN82" i="45" s="1"/>
  <c r="AM83" i="45"/>
  <c r="AL83" i="45"/>
  <c r="AK83" i="45"/>
  <c r="AI83" i="45"/>
  <c r="AH83" i="45"/>
  <c r="AH82" i="45" s="1"/>
  <c r="AG83" i="45"/>
  <c r="AF83" i="45"/>
  <c r="AD83" i="45"/>
  <c r="AC83" i="45"/>
  <c r="AC82" i="45" s="1"/>
  <c r="AA83" i="45"/>
  <c r="AA82" i="45" s="1"/>
  <c r="Z83" i="45"/>
  <c r="Z82" i="45" s="1"/>
  <c r="Y83" i="45"/>
  <c r="Y82" i="45" s="1"/>
  <c r="X83" i="45"/>
  <c r="W83" i="45"/>
  <c r="V83" i="45"/>
  <c r="V82" i="45" s="1"/>
  <c r="T83" i="45"/>
  <c r="S83" i="45"/>
  <c r="R83" i="45"/>
  <c r="Q83" i="45"/>
  <c r="P83" i="45"/>
  <c r="O83" i="45"/>
  <c r="O82" i="45" s="1"/>
  <c r="M83" i="45"/>
  <c r="L83" i="45"/>
  <c r="L82" i="45" s="1"/>
  <c r="K83" i="45"/>
  <c r="J83" i="45"/>
  <c r="I83" i="45"/>
  <c r="H83" i="45"/>
  <c r="H82" i="45" s="1"/>
  <c r="F83" i="45"/>
  <c r="E83" i="45"/>
  <c r="E82" i="45" s="1"/>
  <c r="D83" i="45"/>
  <c r="C83" i="45"/>
  <c r="AGG82" i="45"/>
  <c r="AGD82" i="45"/>
  <c r="AGB82" i="45"/>
  <c r="AEX82" i="45"/>
  <c r="AEK82" i="45"/>
  <c r="AEI82" i="45"/>
  <c r="AEC82" i="45"/>
  <c r="ADK82" i="45"/>
  <c r="ACW82" i="45"/>
  <c r="ACJ82" i="45"/>
  <c r="ABO82" i="45"/>
  <c r="ABD82" i="45"/>
  <c r="ZS82" i="45"/>
  <c r="ZM82" i="45"/>
  <c r="YM82" i="45"/>
  <c r="YG82" i="45"/>
  <c r="XR82" i="45"/>
  <c r="XM82" i="45"/>
  <c r="VQ82" i="45"/>
  <c r="VM82" i="45"/>
  <c r="RB82" i="45"/>
  <c r="PV82" i="45"/>
  <c r="OV82" i="45"/>
  <c r="MX82" i="45"/>
  <c r="MV82" i="45"/>
  <c r="MO82" i="45"/>
  <c r="LN82" i="45"/>
  <c r="LK82" i="45"/>
  <c r="KZ82" i="45"/>
  <c r="KX82" i="45"/>
  <c r="KV82" i="45"/>
  <c r="KG82" i="45"/>
  <c r="JY82" i="45"/>
  <c r="JR82" i="45"/>
  <c r="IU82" i="45"/>
  <c r="GT82" i="45"/>
  <c r="DX82" i="45"/>
  <c r="DO82" i="45"/>
  <c r="CE82" i="45"/>
  <c r="BV82" i="45"/>
  <c r="AR82" i="45"/>
  <c r="S82" i="45"/>
  <c r="P82" i="45"/>
  <c r="B81" i="45"/>
  <c r="AIC79" i="45"/>
  <c r="AHV79" i="45"/>
  <c r="AHN79" i="45"/>
  <c r="AHG79" i="45"/>
  <c r="AGY79" i="45"/>
  <c r="AGR79" i="45"/>
  <c r="AGJ79" i="45"/>
  <c r="AGC79" i="45"/>
  <c r="AFU79" i="45"/>
  <c r="AFN79" i="45"/>
  <c r="AFF79" i="45"/>
  <c r="AEY79" i="45"/>
  <c r="AEQ79" i="45"/>
  <c r="AEJ79" i="45"/>
  <c r="AEB79" i="45"/>
  <c r="ADU79" i="45"/>
  <c r="ADM79" i="45"/>
  <c r="ADF79" i="45"/>
  <c r="ACX79" i="45"/>
  <c r="ACQ79" i="45"/>
  <c r="ACI79" i="45"/>
  <c r="ACB79" i="45"/>
  <c r="ABT79" i="45"/>
  <c r="ABM79" i="45"/>
  <c r="ABE79" i="45"/>
  <c r="AAX79" i="45"/>
  <c r="AAP79" i="45"/>
  <c r="AAI79" i="45"/>
  <c r="AAA79" i="45"/>
  <c r="ZT79" i="45"/>
  <c r="ZL79" i="45"/>
  <c r="ZE79" i="45"/>
  <c r="YW79" i="45"/>
  <c r="YP79" i="45"/>
  <c r="YH79" i="45"/>
  <c r="YA79" i="45"/>
  <c r="XS79" i="45"/>
  <c r="XL79" i="45"/>
  <c r="XD79" i="45"/>
  <c r="WW79" i="45"/>
  <c r="WO79" i="45"/>
  <c r="WH79" i="45"/>
  <c r="VZ79" i="45"/>
  <c r="VS79" i="45"/>
  <c r="VK79" i="45"/>
  <c r="VD79" i="45"/>
  <c r="UV79" i="45"/>
  <c r="UO79" i="45"/>
  <c r="UG79" i="45"/>
  <c r="TZ79" i="45"/>
  <c r="TR79" i="45"/>
  <c r="TK79" i="45"/>
  <c r="TC79" i="45"/>
  <c r="SV79" i="45"/>
  <c r="SN79" i="45"/>
  <c r="SG79" i="45"/>
  <c r="RY79" i="45"/>
  <c r="RR79" i="45"/>
  <c r="RJ79" i="45"/>
  <c r="RC79" i="45"/>
  <c r="QU79" i="45"/>
  <c r="QN79" i="45"/>
  <c r="QF79" i="45"/>
  <c r="PY79" i="45"/>
  <c r="PQ79" i="45"/>
  <c r="PJ79" i="45"/>
  <c r="PB79" i="45"/>
  <c r="OU79" i="45"/>
  <c r="OM79" i="45"/>
  <c r="OF79" i="45"/>
  <c r="NX79" i="45"/>
  <c r="NQ79" i="45"/>
  <c r="NI79" i="45"/>
  <c r="NB79" i="45"/>
  <c r="MT79" i="45"/>
  <c r="MM79" i="45"/>
  <c r="ME79" i="45"/>
  <c r="LX79" i="45"/>
  <c r="LP79" i="45"/>
  <c r="LI79" i="45"/>
  <c r="LA79" i="45"/>
  <c r="KT79" i="45"/>
  <c r="KL79" i="45"/>
  <c r="KE79" i="45"/>
  <c r="JW79" i="45"/>
  <c r="JP79" i="45"/>
  <c r="JH79" i="45"/>
  <c r="JA79" i="45"/>
  <c r="IS79" i="45"/>
  <c r="IL79" i="45"/>
  <c r="ID79" i="45"/>
  <c r="HW79" i="45"/>
  <c r="HO79" i="45"/>
  <c r="HH79" i="45"/>
  <c r="GZ79" i="45"/>
  <c r="GS79" i="45"/>
  <c r="GK79" i="45"/>
  <c r="GD79" i="45"/>
  <c r="FV79" i="45"/>
  <c r="FO79" i="45"/>
  <c r="FG79" i="45"/>
  <c r="EZ79" i="45"/>
  <c r="ER79" i="45"/>
  <c r="EK79" i="45"/>
  <c r="EC79" i="45"/>
  <c r="DV79" i="45"/>
  <c r="DN79" i="45"/>
  <c r="DG79" i="45"/>
  <c r="CY79" i="45"/>
  <c r="CR79" i="45"/>
  <c r="CJ79" i="45"/>
  <c r="CC79" i="45"/>
  <c r="BU79" i="45"/>
  <c r="BN79" i="45"/>
  <c r="BF79" i="45"/>
  <c r="AY79" i="45"/>
  <c r="AQ79" i="45"/>
  <c r="AJ79" i="45"/>
  <c r="AB79" i="45"/>
  <c r="U79" i="45"/>
  <c r="N79" i="45"/>
  <c r="G79" i="45"/>
  <c r="AIC78" i="45"/>
  <c r="AHV78" i="45"/>
  <c r="AHN78" i="45"/>
  <c r="AHG78" i="45"/>
  <c r="AGY78" i="45"/>
  <c r="AGR78" i="45"/>
  <c r="AGJ78" i="45"/>
  <c r="AGC78" i="45"/>
  <c r="AFU78" i="45"/>
  <c r="AFN78" i="45"/>
  <c r="AFF78" i="45"/>
  <c r="AEY78" i="45"/>
  <c r="AEQ78" i="45"/>
  <c r="AEJ78" i="45"/>
  <c r="AEB78" i="45"/>
  <c r="ADU78" i="45"/>
  <c r="ADM78" i="45"/>
  <c r="ADF78" i="45"/>
  <c r="ACX78" i="45"/>
  <c r="ACQ78" i="45"/>
  <c r="ACI78" i="45"/>
  <c r="ACB78" i="45"/>
  <c r="ABT78" i="45"/>
  <c r="ABM78" i="45"/>
  <c r="ABE78" i="45"/>
  <c r="AAX78" i="45"/>
  <c r="AAP78" i="45"/>
  <c r="AAI78" i="45"/>
  <c r="AAA78" i="45"/>
  <c r="ZT78" i="45"/>
  <c r="ZL78" i="45"/>
  <c r="ZE78" i="45"/>
  <c r="YW78" i="45"/>
  <c r="YP78" i="45"/>
  <c r="YH78" i="45"/>
  <c r="YA78" i="45"/>
  <c r="XS78" i="45"/>
  <c r="XL78" i="45"/>
  <c r="XD78" i="45"/>
  <c r="WW78" i="45"/>
  <c r="WO78" i="45"/>
  <c r="WH78" i="45"/>
  <c r="VZ78" i="45"/>
  <c r="VS78" i="45"/>
  <c r="VK78" i="45"/>
  <c r="VD78" i="45"/>
  <c r="UV78" i="45"/>
  <c r="UO78" i="45"/>
  <c r="UG78" i="45"/>
  <c r="TZ78" i="45"/>
  <c r="TR78" i="45"/>
  <c r="TK78" i="45"/>
  <c r="TC78" i="45"/>
  <c r="SV78" i="45"/>
  <c r="SN78" i="45"/>
  <c r="SG78" i="45"/>
  <c r="RY78" i="45"/>
  <c r="RR78" i="45"/>
  <c r="RJ78" i="45"/>
  <c r="RC78" i="45"/>
  <c r="QU78" i="45"/>
  <c r="QN78" i="45"/>
  <c r="QF78" i="45"/>
  <c r="PY78" i="45"/>
  <c r="PQ78" i="45"/>
  <c r="PJ78" i="45"/>
  <c r="PB78" i="45"/>
  <c r="OU78" i="45"/>
  <c r="OM78" i="45"/>
  <c r="OF78" i="45"/>
  <c r="NX78" i="45"/>
  <c r="NQ78" i="45"/>
  <c r="NI78" i="45"/>
  <c r="NB78" i="45"/>
  <c r="MT78" i="45"/>
  <c r="MM78" i="45"/>
  <c r="ME78" i="45"/>
  <c r="LX78" i="45"/>
  <c r="LP78" i="45"/>
  <c r="LI78" i="45"/>
  <c r="LA78" i="45"/>
  <c r="KT78" i="45"/>
  <c r="KL78" i="45"/>
  <c r="KE78" i="45"/>
  <c r="JW78" i="45"/>
  <c r="JP78" i="45"/>
  <c r="JH78" i="45"/>
  <c r="JA78" i="45"/>
  <c r="IS78" i="45"/>
  <c r="IL78" i="45"/>
  <c r="ID78" i="45"/>
  <c r="HW78" i="45"/>
  <c r="HO78" i="45"/>
  <c r="HH78" i="45"/>
  <c r="GZ78" i="45"/>
  <c r="GS78" i="45"/>
  <c r="GK78" i="45"/>
  <c r="GD78" i="45"/>
  <c r="FV78" i="45"/>
  <c r="FO78" i="45"/>
  <c r="FG78" i="45"/>
  <c r="EZ78" i="45"/>
  <c r="ER78" i="45"/>
  <c r="EK78" i="45"/>
  <c r="EC78" i="45"/>
  <c r="DV78" i="45"/>
  <c r="DN78" i="45"/>
  <c r="DG78" i="45"/>
  <c r="CY78" i="45"/>
  <c r="CR78" i="45"/>
  <c r="CJ78" i="45"/>
  <c r="CC78" i="45"/>
  <c r="BU78" i="45"/>
  <c r="BN78" i="45"/>
  <c r="BF78" i="45"/>
  <c r="AY78" i="45"/>
  <c r="AQ78" i="45"/>
  <c r="AJ78" i="45"/>
  <c r="AB78" i="45"/>
  <c r="U78" i="45"/>
  <c r="N78" i="45"/>
  <c r="G78" i="45"/>
  <c r="AIC77" i="45"/>
  <c r="AHV77" i="45"/>
  <c r="AHN77" i="45"/>
  <c r="AHG77" i="45"/>
  <c r="AGY77" i="45"/>
  <c r="AGR77" i="45"/>
  <c r="AGJ77" i="45"/>
  <c r="AGC77" i="45"/>
  <c r="AFU77" i="45"/>
  <c r="AFN77" i="45"/>
  <c r="AFF77" i="45"/>
  <c r="AEY77" i="45"/>
  <c r="AEQ77" i="45"/>
  <c r="AEJ77" i="45"/>
  <c r="AEB77" i="45"/>
  <c r="ADU77" i="45"/>
  <c r="ADM77" i="45"/>
  <c r="ADF77" i="45"/>
  <c r="ACX77" i="45"/>
  <c r="ACQ77" i="45"/>
  <c r="ACI77" i="45"/>
  <c r="ACB77" i="45"/>
  <c r="ABT77" i="45"/>
  <c r="ABM77" i="45"/>
  <c r="ABE77" i="45"/>
  <c r="AAX77" i="45"/>
  <c r="AAP77" i="45"/>
  <c r="AAI77" i="45"/>
  <c r="AAA77" i="45"/>
  <c r="ZT77" i="45"/>
  <c r="ZL77" i="45"/>
  <c r="ZE77" i="45"/>
  <c r="YW77" i="45"/>
  <c r="YP77" i="45"/>
  <c r="YH77" i="45"/>
  <c r="YA77" i="45"/>
  <c r="XS77" i="45"/>
  <c r="XL77" i="45"/>
  <c r="XD77" i="45"/>
  <c r="WW77" i="45"/>
  <c r="WO77" i="45"/>
  <c r="WH77" i="45"/>
  <c r="VZ77" i="45"/>
  <c r="VS77" i="45"/>
  <c r="VK77" i="45"/>
  <c r="VD77" i="45"/>
  <c r="UV77" i="45"/>
  <c r="UO77" i="45"/>
  <c r="UG77" i="45"/>
  <c r="TZ77" i="45"/>
  <c r="TR77" i="45"/>
  <c r="TK77" i="45"/>
  <c r="TC77" i="45"/>
  <c r="SV77" i="45"/>
  <c r="SN77" i="45"/>
  <c r="SG77" i="45"/>
  <c r="RY77" i="45"/>
  <c r="RR77" i="45"/>
  <c r="RJ77" i="45"/>
  <c r="RC77" i="45"/>
  <c r="QU77" i="45"/>
  <c r="QN77" i="45"/>
  <c r="QF77" i="45"/>
  <c r="PY77" i="45"/>
  <c r="PQ77" i="45"/>
  <c r="PJ77" i="45"/>
  <c r="PB77" i="45"/>
  <c r="OU77" i="45"/>
  <c r="OM77" i="45"/>
  <c r="OF77" i="45"/>
  <c r="NX77" i="45"/>
  <c r="NQ77" i="45"/>
  <c r="NI77" i="45"/>
  <c r="NB77" i="45"/>
  <c r="MT77" i="45"/>
  <c r="MM77" i="45"/>
  <c r="ME77" i="45"/>
  <c r="LX77" i="45"/>
  <c r="LP77" i="45"/>
  <c r="LI77" i="45"/>
  <c r="LA77" i="45"/>
  <c r="KT77" i="45"/>
  <c r="KL77" i="45"/>
  <c r="KE77" i="45"/>
  <c r="JW77" i="45"/>
  <c r="JP77" i="45"/>
  <c r="JH77" i="45"/>
  <c r="JA77" i="45"/>
  <c r="IS77" i="45"/>
  <c r="IL77" i="45"/>
  <c r="ID77" i="45"/>
  <c r="HW77" i="45"/>
  <c r="HO77" i="45"/>
  <c r="HH77" i="45"/>
  <c r="GZ77" i="45"/>
  <c r="GS77" i="45"/>
  <c r="GK77" i="45"/>
  <c r="GD77" i="45"/>
  <c r="FV77" i="45"/>
  <c r="FO77" i="45"/>
  <c r="FG77" i="45"/>
  <c r="EZ77" i="45"/>
  <c r="ER77" i="45"/>
  <c r="EK77" i="45"/>
  <c r="EC77" i="45"/>
  <c r="DV77" i="45"/>
  <c r="DN77" i="45"/>
  <c r="DG77" i="45"/>
  <c r="CY77" i="45"/>
  <c r="CR77" i="45"/>
  <c r="CJ77" i="45"/>
  <c r="CC77" i="45"/>
  <c r="BU77" i="45"/>
  <c r="BN77" i="45"/>
  <c r="BF77" i="45"/>
  <c r="AY77" i="45"/>
  <c r="AQ77" i="45"/>
  <c r="AJ77" i="45"/>
  <c r="AB77" i="45"/>
  <c r="U77" i="45"/>
  <c r="N77" i="45"/>
  <c r="G77" i="45"/>
  <c r="AIC76" i="45"/>
  <c r="AHV76" i="45"/>
  <c r="AHN76" i="45"/>
  <c r="AHG76" i="45"/>
  <c r="AGY76" i="45"/>
  <c r="AGR76" i="45"/>
  <c r="AGJ76" i="45"/>
  <c r="AGC76" i="45"/>
  <c r="AFU76" i="45"/>
  <c r="AFN76" i="45"/>
  <c r="AFF76" i="45"/>
  <c r="AEY76" i="45"/>
  <c r="AEQ76" i="45"/>
  <c r="AEJ76" i="45"/>
  <c r="AEB76" i="45"/>
  <c r="ADU76" i="45"/>
  <c r="ADM76" i="45"/>
  <c r="ADF76" i="45"/>
  <c r="ACX76" i="45"/>
  <c r="ACX73" i="45" s="1"/>
  <c r="ACQ76" i="45"/>
  <c r="ACI76" i="45"/>
  <c r="ACB76" i="45"/>
  <c r="ABT76" i="45"/>
  <c r="ABM76" i="45"/>
  <c r="ABE76" i="45"/>
  <c r="AAX76" i="45"/>
  <c r="AAP76" i="45"/>
  <c r="AAI76" i="45"/>
  <c r="AAA76" i="45"/>
  <c r="ZT76" i="45"/>
  <c r="ZL76" i="45"/>
  <c r="ZE76" i="45"/>
  <c r="YW76" i="45"/>
  <c r="YP76" i="45"/>
  <c r="YH76" i="45"/>
  <c r="YA76" i="45"/>
  <c r="XS76" i="45"/>
  <c r="XL76" i="45"/>
  <c r="XD76" i="45"/>
  <c r="WW76" i="45"/>
  <c r="WO76" i="45"/>
  <c r="WH76" i="45"/>
  <c r="VZ76" i="45"/>
  <c r="VZ73" i="45" s="1"/>
  <c r="VS76" i="45"/>
  <c r="VK76" i="45"/>
  <c r="VD76" i="45"/>
  <c r="UV76" i="45"/>
  <c r="UO76" i="45"/>
  <c r="UG76" i="45"/>
  <c r="TZ76" i="45"/>
  <c r="TR76" i="45"/>
  <c r="TK76" i="45"/>
  <c r="TC76" i="45"/>
  <c r="SV76" i="45"/>
  <c r="SN76" i="45"/>
  <c r="SG76" i="45"/>
  <c r="RY76" i="45"/>
  <c r="RR76" i="45"/>
  <c r="RJ76" i="45"/>
  <c r="RC76" i="45"/>
  <c r="QU76" i="45"/>
  <c r="QN76" i="45"/>
  <c r="QF76" i="45"/>
  <c r="PY76" i="45"/>
  <c r="PQ76" i="45"/>
  <c r="PJ76" i="45"/>
  <c r="PB76" i="45"/>
  <c r="PB73" i="45" s="1"/>
  <c r="OU76" i="45"/>
  <c r="OM76" i="45"/>
  <c r="OF76" i="45"/>
  <c r="NX76" i="45"/>
  <c r="NQ76" i="45"/>
  <c r="NI76" i="45"/>
  <c r="NB76" i="45"/>
  <c r="MT76" i="45"/>
  <c r="MM76" i="45"/>
  <c r="ME76" i="45"/>
  <c r="LX76" i="45"/>
  <c r="LP76" i="45"/>
  <c r="LI76" i="45"/>
  <c r="LA76" i="45"/>
  <c r="KT76" i="45"/>
  <c r="KL76" i="45"/>
  <c r="KE76" i="45"/>
  <c r="JW76" i="45"/>
  <c r="JP76" i="45"/>
  <c r="JH76" i="45"/>
  <c r="JA76" i="45"/>
  <c r="IS76" i="45"/>
  <c r="IL76" i="45"/>
  <c r="ID76" i="45"/>
  <c r="HW76" i="45"/>
  <c r="HO76" i="45"/>
  <c r="HH76" i="45"/>
  <c r="GZ76" i="45"/>
  <c r="GS76" i="45"/>
  <c r="GK76" i="45"/>
  <c r="GK73" i="45" s="1"/>
  <c r="GD76" i="45"/>
  <c r="FV76" i="45"/>
  <c r="FO76" i="45"/>
  <c r="FG76" i="45"/>
  <c r="EZ76" i="45"/>
  <c r="ER76" i="45"/>
  <c r="EK76" i="45"/>
  <c r="EC76" i="45"/>
  <c r="DV76" i="45"/>
  <c r="DN76" i="45"/>
  <c r="DG76" i="45"/>
  <c r="CY76" i="45"/>
  <c r="CR76" i="45"/>
  <c r="CJ76" i="45"/>
  <c r="CC76" i="45"/>
  <c r="BU76" i="45"/>
  <c r="BN76" i="45"/>
  <c r="BF76" i="45"/>
  <c r="AY76" i="45"/>
  <c r="AQ76" i="45"/>
  <c r="AJ76" i="45"/>
  <c r="AB76" i="45"/>
  <c r="U76" i="45"/>
  <c r="N76" i="45"/>
  <c r="G76" i="45"/>
  <c r="AIC75" i="45"/>
  <c r="AHV75" i="45"/>
  <c r="AHN75" i="45"/>
  <c r="AHG75" i="45"/>
  <c r="AGY75" i="45"/>
  <c r="AGR75" i="45"/>
  <c r="AGJ75" i="45"/>
  <c r="AGC75" i="45"/>
  <c r="AFU75" i="45"/>
  <c r="AFN75" i="45"/>
  <c r="AFF75" i="45"/>
  <c r="AFF73" i="45" s="1"/>
  <c r="AEY75" i="45"/>
  <c r="AEQ75" i="45"/>
  <c r="AEJ75" i="45"/>
  <c r="AEB75" i="45"/>
  <c r="ADU75" i="45"/>
  <c r="ADM75" i="45"/>
  <c r="ADF75" i="45"/>
  <c r="ACX75" i="45"/>
  <c r="ACQ75" i="45"/>
  <c r="ACI75" i="45"/>
  <c r="ACB75" i="45"/>
  <c r="ABT75" i="45"/>
  <c r="ABM75" i="45"/>
  <c r="ABE75" i="45"/>
  <c r="AAX75" i="45"/>
  <c r="AAP75" i="45"/>
  <c r="AAI75" i="45"/>
  <c r="AAA75" i="45"/>
  <c r="ZT75" i="45"/>
  <c r="ZL75" i="45"/>
  <c r="ZE75" i="45"/>
  <c r="YW75" i="45"/>
  <c r="YP75" i="45"/>
  <c r="YH75" i="45"/>
  <c r="YA75" i="45"/>
  <c r="XS75" i="45"/>
  <c r="XL75" i="45"/>
  <c r="XD75" i="45"/>
  <c r="WW75" i="45"/>
  <c r="WO75" i="45"/>
  <c r="WO73" i="45" s="1"/>
  <c r="WH75" i="45"/>
  <c r="VZ75" i="45"/>
  <c r="VS75" i="45"/>
  <c r="VK75" i="45"/>
  <c r="VD75" i="45"/>
  <c r="UV75" i="45"/>
  <c r="UO75" i="45"/>
  <c r="UG75" i="45"/>
  <c r="TZ75" i="45"/>
  <c r="TR75" i="45"/>
  <c r="TK75" i="45"/>
  <c r="TC75" i="45"/>
  <c r="TC73" i="45" s="1"/>
  <c r="SV75" i="45"/>
  <c r="SN75" i="45"/>
  <c r="SG75" i="45"/>
  <c r="RY75" i="45"/>
  <c r="RR75" i="45"/>
  <c r="RJ75" i="45"/>
  <c r="RC75" i="45"/>
  <c r="QU75" i="45"/>
  <c r="QN75" i="45"/>
  <c r="QF75" i="45"/>
  <c r="PY75" i="45"/>
  <c r="PQ75" i="45"/>
  <c r="PJ75" i="45"/>
  <c r="PB75" i="45"/>
  <c r="OU75" i="45"/>
  <c r="OM75" i="45"/>
  <c r="OF75" i="45"/>
  <c r="NX75" i="45"/>
  <c r="NX73" i="45" s="1"/>
  <c r="NQ75" i="45"/>
  <c r="NI75" i="45"/>
  <c r="NB75" i="45"/>
  <c r="MT75" i="45"/>
  <c r="MM75" i="45"/>
  <c r="ME75" i="45"/>
  <c r="ME73" i="45" s="1"/>
  <c r="LX75" i="45"/>
  <c r="LP75" i="45"/>
  <c r="LI75" i="45"/>
  <c r="LA75" i="45"/>
  <c r="KT75" i="45"/>
  <c r="KL75" i="45"/>
  <c r="KL73" i="45" s="1"/>
  <c r="KE75" i="45"/>
  <c r="JW75" i="45"/>
  <c r="JP75" i="45"/>
  <c r="JH75" i="45"/>
  <c r="JA75" i="45"/>
  <c r="IS75" i="45"/>
  <c r="IS73" i="45" s="1"/>
  <c r="IL75" i="45"/>
  <c r="ID75" i="45"/>
  <c r="HW75" i="45"/>
  <c r="HO75" i="45"/>
  <c r="HH75" i="45"/>
  <c r="GZ75" i="45"/>
  <c r="GS75" i="45"/>
  <c r="GK75" i="45"/>
  <c r="GD75" i="45"/>
  <c r="FV75" i="45"/>
  <c r="FO75" i="45"/>
  <c r="FG75" i="45"/>
  <c r="FG73" i="45" s="1"/>
  <c r="EZ75" i="45"/>
  <c r="ER75" i="45"/>
  <c r="EK75" i="45"/>
  <c r="EC75" i="45"/>
  <c r="DV75" i="45"/>
  <c r="DN75" i="45"/>
  <c r="DG75" i="45"/>
  <c r="CY75" i="45"/>
  <c r="CR75" i="45"/>
  <c r="CJ75" i="45"/>
  <c r="CC75" i="45"/>
  <c r="BU75" i="45"/>
  <c r="BN75" i="45"/>
  <c r="BF75" i="45"/>
  <c r="AY75" i="45"/>
  <c r="AQ75" i="45"/>
  <c r="AJ75" i="45"/>
  <c r="AB75" i="45"/>
  <c r="AB73" i="45" s="1"/>
  <c r="U75" i="45"/>
  <c r="N75" i="45"/>
  <c r="G75" i="45"/>
  <c r="AIC74" i="45"/>
  <c r="AHV74" i="45"/>
  <c r="AHN74" i="45"/>
  <c r="AHG74" i="45"/>
  <c r="AGY74" i="45"/>
  <c r="AGR74" i="45"/>
  <c r="AGJ74" i="45"/>
  <c r="AGC74" i="45"/>
  <c r="AFU74" i="45"/>
  <c r="AFU73" i="45" s="1"/>
  <c r="AFN74" i="45"/>
  <c r="AFF74" i="45"/>
  <c r="AEY74" i="45"/>
  <c r="AEQ74" i="45"/>
  <c r="AEJ74" i="45"/>
  <c r="AEB74" i="45"/>
  <c r="ADU74" i="45"/>
  <c r="ADM74" i="45"/>
  <c r="ADF74" i="45"/>
  <c r="ACX74" i="45"/>
  <c r="ACQ74" i="45"/>
  <c r="ACI74" i="45"/>
  <c r="ACI73" i="45" s="1"/>
  <c r="ACB74" i="45"/>
  <c r="ABT74" i="45"/>
  <c r="ABM74" i="45"/>
  <c r="ABE74" i="45"/>
  <c r="AAX74" i="45"/>
  <c r="AAP74" i="45"/>
  <c r="AAI74" i="45"/>
  <c r="AAA74" i="45"/>
  <c r="ZT74" i="45"/>
  <c r="ZL74" i="45"/>
  <c r="ZE74" i="45"/>
  <c r="YW74" i="45"/>
  <c r="YP74" i="45"/>
  <c r="YH74" i="45"/>
  <c r="YA74" i="45"/>
  <c r="XS74" i="45"/>
  <c r="XL74" i="45"/>
  <c r="XD74" i="45"/>
  <c r="WW74" i="45"/>
  <c r="WO74" i="45"/>
  <c r="WH74" i="45"/>
  <c r="VZ74" i="45"/>
  <c r="VS74" i="45"/>
  <c r="VK74" i="45"/>
  <c r="VD74" i="45"/>
  <c r="UV74" i="45"/>
  <c r="UO74" i="45"/>
  <c r="UG74" i="45"/>
  <c r="TZ74" i="45"/>
  <c r="TR74" i="45"/>
  <c r="TR73" i="45" s="1"/>
  <c r="TK74" i="45"/>
  <c r="TC74" i="45"/>
  <c r="SV74" i="45"/>
  <c r="SN74" i="45"/>
  <c r="SG74" i="45"/>
  <c r="RY74" i="45"/>
  <c r="RY73" i="45" s="1"/>
  <c r="RR74" i="45"/>
  <c r="RJ74" i="45"/>
  <c r="RC74" i="45"/>
  <c r="QU74" i="45"/>
  <c r="QN74" i="45"/>
  <c r="QF74" i="45"/>
  <c r="QF73" i="45" s="1"/>
  <c r="PY74" i="45"/>
  <c r="PQ74" i="45"/>
  <c r="PJ74" i="45"/>
  <c r="PB74" i="45"/>
  <c r="OU74" i="45"/>
  <c r="OM74" i="45"/>
  <c r="OF74" i="45"/>
  <c r="NX74" i="45"/>
  <c r="NQ74" i="45"/>
  <c r="NI74" i="45"/>
  <c r="NB74" i="45"/>
  <c r="MT74" i="45"/>
  <c r="MT73" i="45" s="1"/>
  <c r="MM74" i="45"/>
  <c r="ME74" i="45"/>
  <c r="LX74" i="45"/>
  <c r="LP74" i="45"/>
  <c r="LI74" i="45"/>
  <c r="LA74" i="45"/>
  <c r="LA73" i="45" s="1"/>
  <c r="KT74" i="45"/>
  <c r="KL74" i="45"/>
  <c r="KE74" i="45"/>
  <c r="JW74" i="45"/>
  <c r="JP74" i="45"/>
  <c r="JH74" i="45"/>
  <c r="JH73" i="45" s="1"/>
  <c r="JA74" i="45"/>
  <c r="IS74" i="45"/>
  <c r="IL74" i="45"/>
  <c r="ID74" i="45"/>
  <c r="HW74" i="45"/>
  <c r="HO74" i="45"/>
  <c r="HH74" i="45"/>
  <c r="GZ74" i="45"/>
  <c r="GS74" i="45"/>
  <c r="GK74" i="45"/>
  <c r="GD74" i="45"/>
  <c r="FV74" i="45"/>
  <c r="FV73" i="45" s="1"/>
  <c r="FO74" i="45"/>
  <c r="FG74" i="45"/>
  <c r="EZ74" i="45"/>
  <c r="ER74" i="45"/>
  <c r="EK74" i="45"/>
  <c r="EC74" i="45"/>
  <c r="EC73" i="45" s="1"/>
  <c r="DV74" i="45"/>
  <c r="DN74" i="45"/>
  <c r="DG74" i="45"/>
  <c r="CY74" i="45"/>
  <c r="CR74" i="45"/>
  <c r="CJ74" i="45"/>
  <c r="CC74" i="45"/>
  <c r="BU74" i="45"/>
  <c r="BN74" i="45"/>
  <c r="BF74" i="45"/>
  <c r="AY74" i="45"/>
  <c r="AQ74" i="45"/>
  <c r="AQ73" i="45" s="1"/>
  <c r="AJ74" i="45"/>
  <c r="AB74" i="45"/>
  <c r="U74" i="45"/>
  <c r="N74" i="45"/>
  <c r="G74" i="45"/>
  <c r="AIE73" i="45"/>
  <c r="AID73" i="45"/>
  <c r="AIB73" i="45"/>
  <c r="AIA73" i="45"/>
  <c r="AHZ73" i="45"/>
  <c r="AHY73" i="45"/>
  <c r="AHX73" i="45"/>
  <c r="AHW73" i="45"/>
  <c r="AHU73" i="45"/>
  <c r="AHT73" i="45"/>
  <c r="AHS73" i="45"/>
  <c r="AHR73" i="45"/>
  <c r="AHP73" i="45"/>
  <c r="AHO73" i="45"/>
  <c r="AHM73" i="45"/>
  <c r="AHL73" i="45"/>
  <c r="AHK73" i="45"/>
  <c r="AHJ73" i="45"/>
  <c r="AHI73" i="45"/>
  <c r="AHH73" i="45"/>
  <c r="AHF73" i="45"/>
  <c r="AHE73" i="45"/>
  <c r="AHD73" i="45"/>
  <c r="AHC73" i="45"/>
  <c r="AHA73" i="45"/>
  <c r="AGZ73" i="45"/>
  <c r="AGX73" i="45"/>
  <c r="AGW73" i="45"/>
  <c r="AGV73" i="45"/>
  <c r="AGU73" i="45"/>
  <c r="AGT73" i="45"/>
  <c r="AGS73" i="45"/>
  <c r="AGQ73" i="45"/>
  <c r="AGP73" i="45"/>
  <c r="AGO73" i="45"/>
  <c r="AGN73" i="45"/>
  <c r="AGL73" i="45"/>
  <c r="AGK73" i="45"/>
  <c r="AGI73" i="45"/>
  <c r="AGH73" i="45"/>
  <c r="AGG73" i="45"/>
  <c r="AGF73" i="45"/>
  <c r="AGE73" i="45"/>
  <c r="AGD73" i="45"/>
  <c r="AGB73" i="45"/>
  <c r="AGA73" i="45"/>
  <c r="AFZ73" i="45"/>
  <c r="AFY73" i="45"/>
  <c r="AFW73" i="45"/>
  <c r="AFV73" i="45"/>
  <c r="AFT73" i="45"/>
  <c r="AFS73" i="45"/>
  <c r="AFR73" i="45"/>
  <c r="AFQ73" i="45"/>
  <c r="AFP73" i="45"/>
  <c r="AFO73" i="45"/>
  <c r="AFM73" i="45"/>
  <c r="AFL73" i="45"/>
  <c r="AFK73" i="45"/>
  <c r="AFJ73" i="45"/>
  <c r="AFH73" i="45"/>
  <c r="AFH63" i="45" s="1"/>
  <c r="AFG73" i="45"/>
  <c r="AFE73" i="45"/>
  <c r="AFD73" i="45"/>
  <c r="AFC73" i="45"/>
  <c r="AFB73" i="45"/>
  <c r="AFA73" i="45"/>
  <c r="AEZ73" i="45"/>
  <c r="AEX73" i="45"/>
  <c r="AEW73" i="45"/>
  <c r="AEV73" i="45"/>
  <c r="AEU73" i="45"/>
  <c r="AES73" i="45"/>
  <c r="AER73" i="45"/>
  <c r="AEP73" i="45"/>
  <c r="AEO73" i="45"/>
  <c r="AEN73" i="45"/>
  <c r="AEM73" i="45"/>
  <c r="AEL73" i="45"/>
  <c r="AEK73" i="45"/>
  <c r="AEI73" i="45"/>
  <c r="AEH73" i="45"/>
  <c r="AEG73" i="45"/>
  <c r="AEF73" i="45"/>
  <c r="AED73" i="45"/>
  <c r="AEC73" i="45"/>
  <c r="AEA73" i="45"/>
  <c r="ADZ73" i="45"/>
  <c r="ADY73" i="45"/>
  <c r="ADX73" i="45"/>
  <c r="ADW73" i="45"/>
  <c r="ADV73" i="45"/>
  <c r="ADT73" i="45"/>
  <c r="ADS73" i="45"/>
  <c r="ADR73" i="45"/>
  <c r="ADQ73" i="45"/>
  <c r="ADO73" i="45"/>
  <c r="ADN73" i="45"/>
  <c r="ADL73" i="45"/>
  <c r="ADK73" i="45"/>
  <c r="ADJ73" i="45"/>
  <c r="ADI73" i="45"/>
  <c r="ADH73" i="45"/>
  <c r="ADG73" i="45"/>
  <c r="ADE73" i="45"/>
  <c r="ADD73" i="45"/>
  <c r="ADC73" i="45"/>
  <c r="ADB73" i="45"/>
  <c r="ACZ73" i="45"/>
  <c r="ACY73" i="45"/>
  <c r="ACW73" i="45"/>
  <c r="ACV73" i="45"/>
  <c r="ACU73" i="45"/>
  <c r="ACT73" i="45"/>
  <c r="ACS73" i="45"/>
  <c r="ACR73" i="45"/>
  <c r="ACP73" i="45"/>
  <c r="ACO73" i="45"/>
  <c r="ACN73" i="45"/>
  <c r="ACM73" i="45"/>
  <c r="ACK73" i="45"/>
  <c r="ACJ73" i="45"/>
  <c r="ACH73" i="45"/>
  <c r="ACG73" i="45"/>
  <c r="ACF73" i="45"/>
  <c r="ACE73" i="45"/>
  <c r="ACD73" i="45"/>
  <c r="ACC73" i="45"/>
  <c r="ACA73" i="45"/>
  <c r="ABZ73" i="45"/>
  <c r="ABY73" i="45"/>
  <c r="ABX73" i="45"/>
  <c r="ABV73" i="45"/>
  <c r="ABU73" i="45"/>
  <c r="ABU63" i="45" s="1"/>
  <c r="ABS73" i="45"/>
  <c r="ABR73" i="45"/>
  <c r="ABQ73" i="45"/>
  <c r="ABP73" i="45"/>
  <c r="ABO73" i="45"/>
  <c r="ABN73" i="45"/>
  <c r="ABL73" i="45"/>
  <c r="ABK73" i="45"/>
  <c r="ABJ73" i="45"/>
  <c r="ABI73" i="45"/>
  <c r="ABG73" i="45"/>
  <c r="ABF73" i="45"/>
  <c r="ABD73" i="45"/>
  <c r="ABC73" i="45"/>
  <c r="ABB73" i="45"/>
  <c r="ABA73" i="45"/>
  <c r="AAZ73" i="45"/>
  <c r="AAY73" i="45"/>
  <c r="AAW73" i="45"/>
  <c r="AAV73" i="45"/>
  <c r="AAU73" i="45"/>
  <c r="AAT73" i="45"/>
  <c r="AAR73" i="45"/>
  <c r="AAQ73" i="45"/>
  <c r="AAO73" i="45"/>
  <c r="AAN73" i="45"/>
  <c r="AAM73" i="45"/>
  <c r="AAL73" i="45"/>
  <c r="AAK73" i="45"/>
  <c r="AAJ73" i="45"/>
  <c r="AAH73" i="45"/>
  <c r="AAG73" i="45"/>
  <c r="AAF73" i="45"/>
  <c r="AAE73" i="45"/>
  <c r="AAC73" i="45"/>
  <c r="AAB73" i="45"/>
  <c r="ZZ73" i="45"/>
  <c r="ZY73" i="45"/>
  <c r="ZX73" i="45"/>
  <c r="ZW73" i="45"/>
  <c r="ZV73" i="45"/>
  <c r="ZU73" i="45"/>
  <c r="ZS73" i="45"/>
  <c r="ZR73" i="45"/>
  <c r="ZQ73" i="45"/>
  <c r="ZP73" i="45"/>
  <c r="ZN73" i="45"/>
  <c r="ZM73" i="45"/>
  <c r="ZK73" i="45"/>
  <c r="ZJ73" i="45"/>
  <c r="ZI73" i="45"/>
  <c r="ZH73" i="45"/>
  <c r="ZG73" i="45"/>
  <c r="ZF73" i="45"/>
  <c r="ZD73" i="45"/>
  <c r="ZC73" i="45"/>
  <c r="ZB73" i="45"/>
  <c r="ZA73" i="45"/>
  <c r="YY73" i="45"/>
  <c r="YX73" i="45"/>
  <c r="YV73" i="45"/>
  <c r="YU73" i="45"/>
  <c r="YT73" i="45"/>
  <c r="YS73" i="45"/>
  <c r="YR73" i="45"/>
  <c r="YQ73" i="45"/>
  <c r="YO73" i="45"/>
  <c r="YN73" i="45"/>
  <c r="YM73" i="45"/>
  <c r="YL73" i="45"/>
  <c r="YJ73" i="45"/>
  <c r="YI73" i="45"/>
  <c r="YI63" i="45" s="1"/>
  <c r="YG73" i="45"/>
  <c r="YF73" i="45"/>
  <c r="YE73" i="45"/>
  <c r="YD73" i="45"/>
  <c r="YC73" i="45"/>
  <c r="YB73" i="45"/>
  <c r="XZ73" i="45"/>
  <c r="XY73" i="45"/>
  <c r="XX73" i="45"/>
  <c r="XW73" i="45"/>
  <c r="XU73" i="45"/>
  <c r="XT73" i="45"/>
  <c r="XR73" i="45"/>
  <c r="XQ73" i="45"/>
  <c r="XP73" i="45"/>
  <c r="XO73" i="45"/>
  <c r="XN73" i="45"/>
  <c r="XM73" i="45"/>
  <c r="XK73" i="45"/>
  <c r="XJ73" i="45"/>
  <c r="XI73" i="45"/>
  <c r="XH73" i="45"/>
  <c r="XF73" i="45"/>
  <c r="XE73" i="45"/>
  <c r="XC73" i="45"/>
  <c r="XB73" i="45"/>
  <c r="XA73" i="45"/>
  <c r="WZ73" i="45"/>
  <c r="WY73" i="45"/>
  <c r="WX73" i="45"/>
  <c r="WV73" i="45"/>
  <c r="WU73" i="45"/>
  <c r="WT73" i="45"/>
  <c r="WS73" i="45"/>
  <c r="WQ73" i="45"/>
  <c r="WP73" i="45"/>
  <c r="WN73" i="45"/>
  <c r="WM73" i="45"/>
  <c r="WL73" i="45"/>
  <c r="WK73" i="45"/>
  <c r="WJ73" i="45"/>
  <c r="WI73" i="45"/>
  <c r="WG73" i="45"/>
  <c r="WF73" i="45"/>
  <c r="WE73" i="45"/>
  <c r="WD73" i="45"/>
  <c r="WB73" i="45"/>
  <c r="WA73" i="45"/>
  <c r="VY73" i="45"/>
  <c r="VX73" i="45"/>
  <c r="VW73" i="45"/>
  <c r="VV73" i="45"/>
  <c r="VU73" i="45"/>
  <c r="VT73" i="45"/>
  <c r="VR73" i="45"/>
  <c r="VQ73" i="45"/>
  <c r="VP73" i="45"/>
  <c r="VO73" i="45"/>
  <c r="VM73" i="45"/>
  <c r="VL73" i="45"/>
  <c r="VJ73" i="45"/>
  <c r="VI73" i="45"/>
  <c r="VH73" i="45"/>
  <c r="VG73" i="45"/>
  <c r="VF73" i="45"/>
  <c r="VE73" i="45"/>
  <c r="VC73" i="45"/>
  <c r="VB73" i="45"/>
  <c r="VA73" i="45"/>
  <c r="UZ73" i="45"/>
  <c r="UX73" i="45"/>
  <c r="UW73" i="45"/>
  <c r="UU73" i="45"/>
  <c r="UT73" i="45"/>
  <c r="US73" i="45"/>
  <c r="UR73" i="45"/>
  <c r="UQ73" i="45"/>
  <c r="UP73" i="45"/>
  <c r="UN73" i="45"/>
  <c r="UM73" i="45"/>
  <c r="UL73" i="45"/>
  <c r="UK73" i="45"/>
  <c r="UI73" i="45"/>
  <c r="UH73" i="45"/>
  <c r="UF73" i="45"/>
  <c r="UE73" i="45"/>
  <c r="UD73" i="45"/>
  <c r="UC73" i="45"/>
  <c r="UB73" i="45"/>
  <c r="UA73" i="45"/>
  <c r="TY73" i="45"/>
  <c r="TX73" i="45"/>
  <c r="TW73" i="45"/>
  <c r="TV73" i="45"/>
  <c r="TT73" i="45"/>
  <c r="TS73" i="45"/>
  <c r="TQ73" i="45"/>
  <c r="TP73" i="45"/>
  <c r="TO73" i="45"/>
  <c r="TN73" i="45"/>
  <c r="TM73" i="45"/>
  <c r="TL73" i="45"/>
  <c r="TJ73" i="45"/>
  <c r="TI73" i="45"/>
  <c r="TH73" i="45"/>
  <c r="TG73" i="45"/>
  <c r="TE73" i="45"/>
  <c r="TD73" i="45"/>
  <c r="TB73" i="45"/>
  <c r="TA73" i="45"/>
  <c r="SZ73" i="45"/>
  <c r="SY73" i="45"/>
  <c r="SX73" i="45"/>
  <c r="SW73" i="45"/>
  <c r="SU73" i="45"/>
  <c r="ST73" i="45"/>
  <c r="SS73" i="45"/>
  <c r="SR73" i="45"/>
  <c r="SP73" i="45"/>
  <c r="SO73" i="45"/>
  <c r="SM73" i="45"/>
  <c r="SL73" i="45"/>
  <c r="SK73" i="45"/>
  <c r="SJ73" i="45"/>
  <c r="SI73" i="45"/>
  <c r="SH73" i="45"/>
  <c r="SF73" i="45"/>
  <c r="SE73" i="45"/>
  <c r="SD73" i="45"/>
  <c r="SC73" i="45"/>
  <c r="SA73" i="45"/>
  <c r="RZ73" i="45"/>
  <c r="RX73" i="45"/>
  <c r="RW73" i="45"/>
  <c r="RV73" i="45"/>
  <c r="RU73" i="45"/>
  <c r="RT73" i="45"/>
  <c r="RS73" i="45"/>
  <c r="RQ73" i="45"/>
  <c r="RP73" i="45"/>
  <c r="RO73" i="45"/>
  <c r="RN73" i="45"/>
  <c r="RL73" i="45"/>
  <c r="RK73" i="45"/>
  <c r="RI73" i="45"/>
  <c r="RH73" i="45"/>
  <c r="RG73" i="45"/>
  <c r="RF73" i="45"/>
  <c r="RE73" i="45"/>
  <c r="RD73" i="45"/>
  <c r="RB73" i="45"/>
  <c r="RA73" i="45"/>
  <c r="QZ73" i="45"/>
  <c r="QY73" i="45"/>
  <c r="QW73" i="45"/>
  <c r="QV73" i="45"/>
  <c r="QT73" i="45"/>
  <c r="QS73" i="45"/>
  <c r="QR73" i="45"/>
  <c r="QQ73" i="45"/>
  <c r="QP73" i="45"/>
  <c r="QO73" i="45"/>
  <c r="QM73" i="45"/>
  <c r="QL73" i="45"/>
  <c r="QK73" i="45"/>
  <c r="QJ73" i="45"/>
  <c r="QH73" i="45"/>
  <c r="QG73" i="45"/>
  <c r="QE73" i="45"/>
  <c r="QD73" i="45"/>
  <c r="QC73" i="45"/>
  <c r="QB73" i="45"/>
  <c r="QA73" i="45"/>
  <c r="PZ73" i="45"/>
  <c r="PX73" i="45"/>
  <c r="PW73" i="45"/>
  <c r="PV73" i="45"/>
  <c r="PU73" i="45"/>
  <c r="PS73" i="45"/>
  <c r="PR73" i="45"/>
  <c r="PP73" i="45"/>
  <c r="PO73" i="45"/>
  <c r="PN73" i="45"/>
  <c r="PM73" i="45"/>
  <c r="PL73" i="45"/>
  <c r="PK73" i="45"/>
  <c r="PI73" i="45"/>
  <c r="PH73" i="45"/>
  <c r="PG73" i="45"/>
  <c r="PF73" i="45"/>
  <c r="PD73" i="45"/>
  <c r="PC73" i="45"/>
  <c r="PA73" i="45"/>
  <c r="OZ73" i="45"/>
  <c r="OY73" i="45"/>
  <c r="OX73" i="45"/>
  <c r="OW73" i="45"/>
  <c r="OV73" i="45"/>
  <c r="OT73" i="45"/>
  <c r="OS73" i="45"/>
  <c r="OR73" i="45"/>
  <c r="OQ73" i="45"/>
  <c r="OO73" i="45"/>
  <c r="ON73" i="45"/>
  <c r="OL73" i="45"/>
  <c r="OK73" i="45"/>
  <c r="OJ73" i="45"/>
  <c r="OI73" i="45"/>
  <c r="OH73" i="45"/>
  <c r="OG73" i="45"/>
  <c r="OE73" i="45"/>
  <c r="OD73" i="45"/>
  <c r="OC73" i="45"/>
  <c r="OB73" i="45"/>
  <c r="NZ73" i="45"/>
  <c r="NY73" i="45"/>
  <c r="NW73" i="45"/>
  <c r="NV73" i="45"/>
  <c r="NU73" i="45"/>
  <c r="NT73" i="45"/>
  <c r="NS73" i="45"/>
  <c r="NR73" i="45"/>
  <c r="NP73" i="45"/>
  <c r="NO73" i="45"/>
  <c r="NN73" i="45"/>
  <c r="NM73" i="45"/>
  <c r="NK73" i="45"/>
  <c r="NJ73" i="45"/>
  <c r="NH73" i="45"/>
  <c r="NG73" i="45"/>
  <c r="NF73" i="45"/>
  <c r="NE73" i="45"/>
  <c r="ND73" i="45"/>
  <c r="NC73" i="45"/>
  <c r="NA73" i="45"/>
  <c r="MZ73" i="45"/>
  <c r="MY73" i="45"/>
  <c r="MX73" i="45"/>
  <c r="MV73" i="45"/>
  <c r="MU73" i="45"/>
  <c r="MS73" i="45"/>
  <c r="MR73" i="45"/>
  <c r="MQ73" i="45"/>
  <c r="MP73" i="45"/>
  <c r="MO73" i="45"/>
  <c r="MN73" i="45"/>
  <c r="ML73" i="45"/>
  <c r="MK73" i="45"/>
  <c r="MJ73" i="45"/>
  <c r="MI73" i="45"/>
  <c r="MG73" i="45"/>
  <c r="MF73" i="45"/>
  <c r="MD73" i="45"/>
  <c r="MC73" i="45"/>
  <c r="MB73" i="45"/>
  <c r="MA73" i="45"/>
  <c r="LZ73" i="45"/>
  <c r="LY73" i="45"/>
  <c r="LW73" i="45"/>
  <c r="LV73" i="45"/>
  <c r="LU73" i="45"/>
  <c r="LT73" i="45"/>
  <c r="LR73" i="45"/>
  <c r="LQ73" i="45"/>
  <c r="LO73" i="45"/>
  <c r="LN73" i="45"/>
  <c r="LM73" i="45"/>
  <c r="LL73" i="45"/>
  <c r="LK73" i="45"/>
  <c r="LJ73" i="45"/>
  <c r="LH73" i="45"/>
  <c r="LG73" i="45"/>
  <c r="LF73" i="45"/>
  <c r="LE73" i="45"/>
  <c r="LC73" i="45"/>
  <c r="LB73" i="45"/>
  <c r="KZ73" i="45"/>
  <c r="KY73" i="45"/>
  <c r="KX73" i="45"/>
  <c r="KW73" i="45"/>
  <c r="KV73" i="45"/>
  <c r="KU73" i="45"/>
  <c r="KS73" i="45"/>
  <c r="KR73" i="45"/>
  <c r="KQ73" i="45"/>
  <c r="KP73" i="45"/>
  <c r="KN73" i="45"/>
  <c r="KM73" i="45"/>
  <c r="KK73" i="45"/>
  <c r="KJ73" i="45"/>
  <c r="KI73" i="45"/>
  <c r="KH73" i="45"/>
  <c r="KG73" i="45"/>
  <c r="KF73" i="45"/>
  <c r="KD73" i="45"/>
  <c r="KC73" i="45"/>
  <c r="KB73" i="45"/>
  <c r="KA73" i="45"/>
  <c r="JY73" i="45"/>
  <c r="JX73" i="45"/>
  <c r="JV73" i="45"/>
  <c r="JU73" i="45"/>
  <c r="JT73" i="45"/>
  <c r="JS73" i="45"/>
  <c r="JR73" i="45"/>
  <c r="JQ73" i="45"/>
  <c r="JO73" i="45"/>
  <c r="JN73" i="45"/>
  <c r="JM73" i="45"/>
  <c r="JL73" i="45"/>
  <c r="JJ73" i="45"/>
  <c r="JI73" i="45"/>
  <c r="JG73" i="45"/>
  <c r="JF73" i="45"/>
  <c r="JE73" i="45"/>
  <c r="JD73" i="45"/>
  <c r="JC73" i="45"/>
  <c r="JB73" i="45"/>
  <c r="IZ73" i="45"/>
  <c r="IY73" i="45"/>
  <c r="IX73" i="45"/>
  <c r="IW73" i="45"/>
  <c r="IU73" i="45"/>
  <c r="IT73" i="45"/>
  <c r="IR73" i="45"/>
  <c r="IQ73" i="45"/>
  <c r="IP73" i="45"/>
  <c r="IO73" i="45"/>
  <c r="IN73" i="45"/>
  <c r="IM73" i="45"/>
  <c r="IK73" i="45"/>
  <c r="IJ73" i="45"/>
  <c r="II73" i="45"/>
  <c r="IH73" i="45"/>
  <c r="IF73" i="45"/>
  <c r="IE73" i="45"/>
  <c r="IC73" i="45"/>
  <c r="IB73" i="45"/>
  <c r="IA73" i="45"/>
  <c r="HZ73" i="45"/>
  <c r="HY73" i="45"/>
  <c r="HX73" i="45"/>
  <c r="HV73" i="45"/>
  <c r="HU73" i="45"/>
  <c r="HT73" i="45"/>
  <c r="HS73" i="45"/>
  <c r="HQ73" i="45"/>
  <c r="HP73" i="45"/>
  <c r="HN73" i="45"/>
  <c r="HM73" i="45"/>
  <c r="HL73" i="45"/>
  <c r="HK73" i="45"/>
  <c r="HJ73" i="45"/>
  <c r="HI73" i="45"/>
  <c r="HG73" i="45"/>
  <c r="HF73" i="45"/>
  <c r="HE73" i="45"/>
  <c r="HD73" i="45"/>
  <c r="HB73" i="45"/>
  <c r="HA73" i="45"/>
  <c r="GZ73" i="45"/>
  <c r="GY73" i="45"/>
  <c r="GX73" i="45"/>
  <c r="GW73" i="45"/>
  <c r="GV73" i="45"/>
  <c r="GU73" i="45"/>
  <c r="GT73" i="45"/>
  <c r="GT63" i="45" s="1"/>
  <c r="GR73" i="45"/>
  <c r="GQ73" i="45"/>
  <c r="GP73" i="45"/>
  <c r="GO73" i="45"/>
  <c r="GM73" i="45"/>
  <c r="GL73" i="45"/>
  <c r="GJ73" i="45"/>
  <c r="GI73" i="45"/>
  <c r="GH73" i="45"/>
  <c r="GG73" i="45"/>
  <c r="GF73" i="45"/>
  <c r="GE73" i="45"/>
  <c r="GC73" i="45"/>
  <c r="GB73" i="45"/>
  <c r="GA73" i="45"/>
  <c r="FZ73" i="45"/>
  <c r="FX73" i="45"/>
  <c r="FW73" i="45"/>
  <c r="FU73" i="45"/>
  <c r="FT73" i="45"/>
  <c r="FS73" i="45"/>
  <c r="FR73" i="45"/>
  <c r="FQ73" i="45"/>
  <c r="FP73" i="45"/>
  <c r="FP63" i="45" s="1"/>
  <c r="FN73" i="45"/>
  <c r="FM73" i="45"/>
  <c r="FL73" i="45"/>
  <c r="FK73" i="45"/>
  <c r="FI73" i="45"/>
  <c r="FH73" i="45"/>
  <c r="FF73" i="45"/>
  <c r="FE73" i="45"/>
  <c r="FD73" i="45"/>
  <c r="FC73" i="45"/>
  <c r="FB73" i="45"/>
  <c r="FA73" i="45"/>
  <c r="EY73" i="45"/>
  <c r="EX73" i="45"/>
  <c r="EW73" i="45"/>
  <c r="EV73" i="45"/>
  <c r="ET73" i="45"/>
  <c r="ES73" i="45"/>
  <c r="EQ73" i="45"/>
  <c r="EP73" i="45"/>
  <c r="EO73" i="45"/>
  <c r="EN73" i="45"/>
  <c r="EM73" i="45"/>
  <c r="EL73" i="45"/>
  <c r="EJ73" i="45"/>
  <c r="EI73" i="45"/>
  <c r="EH73" i="45"/>
  <c r="EG73" i="45"/>
  <c r="EE73" i="45"/>
  <c r="ED73" i="45"/>
  <c r="EB73" i="45"/>
  <c r="EA73" i="45"/>
  <c r="DZ73" i="45"/>
  <c r="DY73" i="45"/>
  <c r="DX73" i="45"/>
  <c r="DW73" i="45"/>
  <c r="DU73" i="45"/>
  <c r="DT73" i="45"/>
  <c r="DS73" i="45"/>
  <c r="DR73" i="45"/>
  <c r="DP73" i="45"/>
  <c r="DO73" i="45"/>
  <c r="DM73" i="45"/>
  <c r="DL73" i="45"/>
  <c r="DK73" i="45"/>
  <c r="DJ73" i="45"/>
  <c r="DI73" i="45"/>
  <c r="DH73" i="45"/>
  <c r="DF73" i="45"/>
  <c r="DE73" i="45"/>
  <c r="DD73" i="45"/>
  <c r="DC73" i="45"/>
  <c r="DA73" i="45"/>
  <c r="CZ73" i="45"/>
  <c r="CX73" i="45"/>
  <c r="CW73" i="45"/>
  <c r="CV73" i="45"/>
  <c r="CU73" i="45"/>
  <c r="CT73" i="45"/>
  <c r="CS73" i="45"/>
  <c r="CQ73" i="45"/>
  <c r="CP73" i="45"/>
  <c r="CO73" i="45"/>
  <c r="CN73" i="45"/>
  <c r="CL73" i="45"/>
  <c r="CK73" i="45"/>
  <c r="CI73" i="45"/>
  <c r="CH73" i="45"/>
  <c r="CG73" i="45"/>
  <c r="CF73" i="45"/>
  <c r="CE73" i="45"/>
  <c r="CD73" i="45"/>
  <c r="CB73" i="45"/>
  <c r="CA73" i="45"/>
  <c r="BZ73" i="45"/>
  <c r="BY73" i="45"/>
  <c r="BW73" i="45"/>
  <c r="BV73" i="45"/>
  <c r="BT73" i="45"/>
  <c r="BS73" i="45"/>
  <c r="BR73" i="45"/>
  <c r="BQ73" i="45"/>
  <c r="BP73" i="45"/>
  <c r="BO73" i="45"/>
  <c r="BM73" i="45"/>
  <c r="BL73" i="45"/>
  <c r="BK73" i="45"/>
  <c r="BJ73" i="45"/>
  <c r="BH73" i="45"/>
  <c r="BG73" i="45"/>
  <c r="BE73" i="45"/>
  <c r="BD73" i="45"/>
  <c r="BC73" i="45"/>
  <c r="BB73" i="45"/>
  <c r="BA73" i="45"/>
  <c r="AZ73" i="45"/>
  <c r="AX73" i="45"/>
  <c r="AW73" i="45"/>
  <c r="AV73" i="45"/>
  <c r="AU73" i="45"/>
  <c r="AS73" i="45"/>
  <c r="AR73" i="45"/>
  <c r="AP73" i="45"/>
  <c r="AO73" i="45"/>
  <c r="AN73" i="45"/>
  <c r="AM73" i="45"/>
  <c r="AL73" i="45"/>
  <c r="AK73" i="45"/>
  <c r="AI73" i="45"/>
  <c r="AH73" i="45"/>
  <c r="AG73" i="45"/>
  <c r="AF73" i="45"/>
  <c r="AD73" i="45"/>
  <c r="AC73" i="45"/>
  <c r="AA73" i="45"/>
  <c r="Z73" i="45"/>
  <c r="Y73" i="45"/>
  <c r="X73" i="45"/>
  <c r="W73" i="45"/>
  <c r="V73" i="45"/>
  <c r="T73" i="45"/>
  <c r="S73" i="45"/>
  <c r="R73" i="45"/>
  <c r="Q73" i="45"/>
  <c r="P73" i="45"/>
  <c r="O73" i="45"/>
  <c r="M73" i="45"/>
  <c r="L73" i="45"/>
  <c r="K73" i="45"/>
  <c r="J73" i="45"/>
  <c r="I73" i="45"/>
  <c r="H73" i="45"/>
  <c r="F73" i="45"/>
  <c r="E73" i="45"/>
  <c r="D73" i="45"/>
  <c r="C73" i="45"/>
  <c r="AIC72" i="45"/>
  <c r="AHV72" i="45"/>
  <c r="AHN72" i="45"/>
  <c r="AHG72" i="45"/>
  <c r="AGY72" i="45"/>
  <c r="AGR72" i="45"/>
  <c r="AGJ72" i="45"/>
  <c r="AGC72" i="45"/>
  <c r="AFU72" i="45"/>
  <c r="AFN72" i="45"/>
  <c r="AFF72" i="45"/>
  <c r="AEY72" i="45"/>
  <c r="AEQ72" i="45"/>
  <c r="AEJ72" i="45"/>
  <c r="AEB72" i="45"/>
  <c r="ADU72" i="45"/>
  <c r="ADM72" i="45"/>
  <c r="ADF72" i="45"/>
  <c r="ACX72" i="45"/>
  <c r="ACQ72" i="45"/>
  <c r="ACI72" i="45"/>
  <c r="ACB72" i="45"/>
  <c r="ABT72" i="45"/>
  <c r="ABM72" i="45"/>
  <c r="ABE72" i="45"/>
  <c r="AAX72" i="45"/>
  <c r="AAP72" i="45"/>
  <c r="AAI72" i="45"/>
  <c r="AAA72" i="45"/>
  <c r="ZT72" i="45"/>
  <c r="ZL72" i="45"/>
  <c r="ZE72" i="45"/>
  <c r="YW72" i="45"/>
  <c r="YP72" i="45"/>
  <c r="YH72" i="45"/>
  <c r="YA72" i="45"/>
  <c r="XS72" i="45"/>
  <c r="XL72" i="45"/>
  <c r="XD72" i="45"/>
  <c r="WW72" i="45"/>
  <c r="WO72" i="45"/>
  <c r="WH72" i="45"/>
  <c r="VZ72" i="45"/>
  <c r="VS72" i="45"/>
  <c r="VK72" i="45"/>
  <c r="VD72" i="45"/>
  <c r="UV72" i="45"/>
  <c r="UO72" i="45"/>
  <c r="UG72" i="45"/>
  <c r="TZ72" i="45"/>
  <c r="TR72" i="45"/>
  <c r="TK72" i="45"/>
  <c r="TC72" i="45"/>
  <c r="SV72" i="45"/>
  <c r="SN72" i="45"/>
  <c r="SG72" i="45"/>
  <c r="RY72" i="45"/>
  <c r="RR72" i="45"/>
  <c r="RJ72" i="45"/>
  <c r="RC72" i="45"/>
  <c r="QU72" i="45"/>
  <c r="QN72" i="45"/>
  <c r="QF72" i="45"/>
  <c r="PY72" i="45"/>
  <c r="PQ72" i="45"/>
  <c r="PJ72" i="45"/>
  <c r="PB72" i="45"/>
  <c r="OU72" i="45"/>
  <c r="OM72" i="45"/>
  <c r="OF72" i="45"/>
  <c r="NX72" i="45"/>
  <c r="NQ72" i="45"/>
  <c r="NI72" i="45"/>
  <c r="NB72" i="45"/>
  <c r="MT72" i="45"/>
  <c r="MM72" i="45"/>
  <c r="ME72" i="45"/>
  <c r="LX72" i="45"/>
  <c r="LP72" i="45"/>
  <c r="LI72" i="45"/>
  <c r="LA72" i="45"/>
  <c r="KT72" i="45"/>
  <c r="KL72" i="45"/>
  <c r="KE72" i="45"/>
  <c r="JW72" i="45"/>
  <c r="JP72" i="45"/>
  <c r="JH72" i="45"/>
  <c r="JA72" i="45"/>
  <c r="IS72" i="45"/>
  <c r="IL72" i="45"/>
  <c r="ID72" i="45"/>
  <c r="HW72" i="45"/>
  <c r="HO72" i="45"/>
  <c r="HH72" i="45"/>
  <c r="GZ72" i="45"/>
  <c r="GS72" i="45"/>
  <c r="GK72" i="45"/>
  <c r="GD72" i="45"/>
  <c r="FV72" i="45"/>
  <c r="FO72" i="45"/>
  <c r="FG72" i="45"/>
  <c r="EZ72" i="45"/>
  <c r="ER72" i="45"/>
  <c r="EK72" i="45"/>
  <c r="EC72" i="45"/>
  <c r="DV72" i="45"/>
  <c r="DN72" i="45"/>
  <c r="DG72" i="45"/>
  <c r="CY72" i="45"/>
  <c r="CR72" i="45"/>
  <c r="CJ72" i="45"/>
  <c r="CC72" i="45"/>
  <c r="BU72" i="45"/>
  <c r="BN72" i="45"/>
  <c r="BF72" i="45"/>
  <c r="AY72" i="45"/>
  <c r="AQ72" i="45"/>
  <c r="AJ72" i="45"/>
  <c r="AB72" i="45"/>
  <c r="U72" i="45"/>
  <c r="N72" i="45"/>
  <c r="G72" i="45"/>
  <c r="AIC71" i="45"/>
  <c r="AHV71" i="45"/>
  <c r="AHN71" i="45"/>
  <c r="AHN68" i="45" s="1"/>
  <c r="AHG71" i="45"/>
  <c r="AGY71" i="45"/>
  <c r="AGR71" i="45"/>
  <c r="AGJ71" i="45"/>
  <c r="AGC71" i="45"/>
  <c r="AFU71" i="45"/>
  <c r="AFU68" i="45" s="1"/>
  <c r="AFN71" i="45"/>
  <c r="AFF71" i="45"/>
  <c r="AEY71" i="45"/>
  <c r="AEQ71" i="45"/>
  <c r="AEJ71" i="45"/>
  <c r="AEB71" i="45"/>
  <c r="ADU71" i="45"/>
  <c r="ADM71" i="45"/>
  <c r="ADF71" i="45"/>
  <c r="ACX71" i="45"/>
  <c r="ACQ71" i="45"/>
  <c r="ACI71" i="45"/>
  <c r="ACB71" i="45"/>
  <c r="ABT71" i="45"/>
  <c r="ABM71" i="45"/>
  <c r="ABE71" i="45"/>
  <c r="AAX71" i="45"/>
  <c r="AAP71" i="45"/>
  <c r="AAI71" i="45"/>
  <c r="AAA71" i="45"/>
  <c r="ZT71" i="45"/>
  <c r="ZL71" i="45"/>
  <c r="ZE71" i="45"/>
  <c r="YW71" i="45"/>
  <c r="YP71" i="45"/>
  <c r="YH71" i="45"/>
  <c r="YA71" i="45"/>
  <c r="XS71" i="45"/>
  <c r="XL71" i="45"/>
  <c r="XD71" i="45"/>
  <c r="XD68" i="45" s="1"/>
  <c r="WW71" i="45"/>
  <c r="WO71" i="45"/>
  <c r="WH71" i="45"/>
  <c r="VZ71" i="45"/>
  <c r="VS71" i="45"/>
  <c r="VK71" i="45"/>
  <c r="VD71" i="45"/>
  <c r="UV71" i="45"/>
  <c r="UO71" i="45"/>
  <c r="UG71" i="45"/>
  <c r="TZ71" i="45"/>
  <c r="TR71" i="45"/>
  <c r="TK71" i="45"/>
  <c r="TC71" i="45"/>
  <c r="SV71" i="45"/>
  <c r="SN71" i="45"/>
  <c r="SG71" i="45"/>
  <c r="RY71" i="45"/>
  <c r="RR71" i="45"/>
  <c r="RJ71" i="45"/>
  <c r="RC71" i="45"/>
  <c r="QU71" i="45"/>
  <c r="QN71" i="45"/>
  <c r="QF71" i="45"/>
  <c r="PY71" i="45"/>
  <c r="PQ71" i="45"/>
  <c r="PJ71" i="45"/>
  <c r="PB71" i="45"/>
  <c r="OU71" i="45"/>
  <c r="OM71" i="45"/>
  <c r="OF71" i="45"/>
  <c r="NX71" i="45"/>
  <c r="NQ71" i="45"/>
  <c r="NI71" i="45"/>
  <c r="NB71" i="45"/>
  <c r="MT71" i="45"/>
  <c r="MM71" i="45"/>
  <c r="ME71" i="45"/>
  <c r="LX71" i="45"/>
  <c r="LP71" i="45"/>
  <c r="LI71" i="45"/>
  <c r="LA71" i="45"/>
  <c r="KT71" i="45"/>
  <c r="KL71" i="45"/>
  <c r="KE71" i="45"/>
  <c r="JW71" i="45"/>
  <c r="JP71" i="45"/>
  <c r="JH71" i="45"/>
  <c r="JA71" i="45"/>
  <c r="IS71" i="45"/>
  <c r="IL71" i="45"/>
  <c r="ID71" i="45"/>
  <c r="HW71" i="45"/>
  <c r="HO71" i="45"/>
  <c r="HO68" i="45" s="1"/>
  <c r="HH71" i="45"/>
  <c r="GZ71" i="45"/>
  <c r="GS71" i="45"/>
  <c r="GK71" i="45"/>
  <c r="GD71" i="45"/>
  <c r="FV71" i="45"/>
  <c r="FO71" i="45"/>
  <c r="FG71" i="45"/>
  <c r="EZ71" i="45"/>
  <c r="ER71" i="45"/>
  <c r="EK71" i="45"/>
  <c r="EC71" i="45"/>
  <c r="DV71" i="45"/>
  <c r="DN71" i="45"/>
  <c r="DG71" i="45"/>
  <c r="CY71" i="45"/>
  <c r="CR71" i="45"/>
  <c r="CJ71" i="45"/>
  <c r="CC71" i="45"/>
  <c r="BU71" i="45"/>
  <c r="BN71" i="45"/>
  <c r="BF71" i="45"/>
  <c r="AY71" i="45"/>
  <c r="AQ71" i="45"/>
  <c r="AJ71" i="45"/>
  <c r="AB71" i="45"/>
  <c r="U71" i="45"/>
  <c r="N71" i="45"/>
  <c r="G71" i="45"/>
  <c r="AIC70" i="45"/>
  <c r="AHV70" i="45"/>
  <c r="AHN70" i="45"/>
  <c r="AHG70" i="45"/>
  <c r="AGY70" i="45"/>
  <c r="AGR70" i="45"/>
  <c r="AGJ70" i="45"/>
  <c r="AGJ68" i="45" s="1"/>
  <c r="AGC70" i="45"/>
  <c r="AFU70" i="45"/>
  <c r="AFN70" i="45"/>
  <c r="AFF70" i="45"/>
  <c r="AEY70" i="45"/>
  <c r="AEQ70" i="45"/>
  <c r="AEJ70" i="45"/>
  <c r="AEB70" i="45"/>
  <c r="ADU70" i="45"/>
  <c r="ADM70" i="45"/>
  <c r="ADF70" i="45"/>
  <c r="ACX70" i="45"/>
  <c r="ACQ70" i="45"/>
  <c r="ACI70" i="45"/>
  <c r="ACB70" i="45"/>
  <c r="ABT70" i="45"/>
  <c r="ABM70" i="45"/>
  <c r="ABE70" i="45"/>
  <c r="ABE68" i="45" s="1"/>
  <c r="AAX70" i="45"/>
  <c r="AAP70" i="45"/>
  <c r="AAI70" i="45"/>
  <c r="AAA70" i="45"/>
  <c r="ZT70" i="45"/>
  <c r="ZL70" i="45"/>
  <c r="ZE70" i="45"/>
  <c r="YW70" i="45"/>
  <c r="YP70" i="45"/>
  <c r="YH70" i="45"/>
  <c r="YA70" i="45"/>
  <c r="XS70" i="45"/>
  <c r="XS68" i="45" s="1"/>
  <c r="XL70" i="45"/>
  <c r="XD70" i="45"/>
  <c r="WW70" i="45"/>
  <c r="WO70" i="45"/>
  <c r="WH70" i="45"/>
  <c r="VZ70" i="45"/>
  <c r="VS70" i="45"/>
  <c r="VK70" i="45"/>
  <c r="VD70" i="45"/>
  <c r="UV70" i="45"/>
  <c r="UO70" i="45"/>
  <c r="UG70" i="45"/>
  <c r="TZ70" i="45"/>
  <c r="TR70" i="45"/>
  <c r="TK70" i="45"/>
  <c r="TC70" i="45"/>
  <c r="SV70" i="45"/>
  <c r="SN70" i="45"/>
  <c r="SN68" i="45" s="1"/>
  <c r="SG70" i="45"/>
  <c r="RY70" i="45"/>
  <c r="RR70" i="45"/>
  <c r="RJ70" i="45"/>
  <c r="RC70" i="45"/>
  <c r="QU70" i="45"/>
  <c r="QU68" i="45" s="1"/>
  <c r="QN70" i="45"/>
  <c r="QF70" i="45"/>
  <c r="PY70" i="45"/>
  <c r="PQ70" i="45"/>
  <c r="PJ70" i="45"/>
  <c r="PB70" i="45"/>
  <c r="OU70" i="45"/>
  <c r="OM70" i="45"/>
  <c r="OF70" i="45"/>
  <c r="NX70" i="45"/>
  <c r="NQ70" i="45"/>
  <c r="NI70" i="45"/>
  <c r="NB70" i="45"/>
  <c r="MT70" i="45"/>
  <c r="MM70" i="45"/>
  <c r="ME70" i="45"/>
  <c r="LX70" i="45"/>
  <c r="LP70" i="45"/>
  <c r="LI70" i="45"/>
  <c r="LA70" i="45"/>
  <c r="KT70" i="45"/>
  <c r="KL70" i="45"/>
  <c r="KE70" i="45"/>
  <c r="JW70" i="45"/>
  <c r="JP70" i="45"/>
  <c r="JH70" i="45"/>
  <c r="JA70" i="45"/>
  <c r="IS70" i="45"/>
  <c r="IL70" i="45"/>
  <c r="ID70" i="45"/>
  <c r="HW70" i="45"/>
  <c r="HO70" i="45"/>
  <c r="HH70" i="45"/>
  <c r="GZ70" i="45"/>
  <c r="GS70" i="45"/>
  <c r="GK70" i="45"/>
  <c r="GD70" i="45"/>
  <c r="FV70" i="45"/>
  <c r="FO70" i="45"/>
  <c r="FG70" i="45"/>
  <c r="EZ70" i="45"/>
  <c r="ER70" i="45"/>
  <c r="EK70" i="45"/>
  <c r="EC70" i="45"/>
  <c r="DV70" i="45"/>
  <c r="DN70" i="45"/>
  <c r="DG70" i="45"/>
  <c r="CY70" i="45"/>
  <c r="CY68" i="45" s="1"/>
  <c r="CR70" i="45"/>
  <c r="CJ70" i="45"/>
  <c r="CC70" i="45"/>
  <c r="BU70" i="45"/>
  <c r="BN70" i="45"/>
  <c r="BF70" i="45"/>
  <c r="AY70" i="45"/>
  <c r="AQ70" i="45"/>
  <c r="AJ70" i="45"/>
  <c r="AB70" i="45"/>
  <c r="U70" i="45"/>
  <c r="N70" i="45"/>
  <c r="G70" i="45"/>
  <c r="AIC69" i="45"/>
  <c r="AHV69" i="45"/>
  <c r="AHN69" i="45"/>
  <c r="AHG69" i="45"/>
  <c r="AGY69" i="45"/>
  <c r="AGR69" i="45"/>
  <c r="AGJ69" i="45"/>
  <c r="AGC69" i="45"/>
  <c r="AFU69" i="45"/>
  <c r="AFN69" i="45"/>
  <c r="AFF69" i="45"/>
  <c r="AEY69" i="45"/>
  <c r="AEQ69" i="45"/>
  <c r="AEJ69" i="45"/>
  <c r="AEB69" i="45"/>
  <c r="ADU69" i="45"/>
  <c r="ADM69" i="45"/>
  <c r="ADF69" i="45"/>
  <c r="ACX69" i="45"/>
  <c r="ACQ69" i="45"/>
  <c r="ACI69" i="45"/>
  <c r="ACB69" i="45"/>
  <c r="ABT69" i="45"/>
  <c r="ABT68" i="45" s="1"/>
  <c r="ABM69" i="45"/>
  <c r="ABE69" i="45"/>
  <c r="AAX69" i="45"/>
  <c r="AAP69" i="45"/>
  <c r="AAI69" i="45"/>
  <c r="AAA69" i="45"/>
  <c r="ZT69" i="45"/>
  <c r="ZL69" i="45"/>
  <c r="ZE69" i="45"/>
  <c r="YW69" i="45"/>
  <c r="YP69" i="45"/>
  <c r="YH69" i="45"/>
  <c r="YA69" i="45"/>
  <c r="XS69" i="45"/>
  <c r="XL69" i="45"/>
  <c r="XD69" i="45"/>
  <c r="WW69" i="45"/>
  <c r="WO69" i="45"/>
  <c r="WH69" i="45"/>
  <c r="VZ69" i="45"/>
  <c r="VS69" i="45"/>
  <c r="VK69" i="45"/>
  <c r="VD69" i="45"/>
  <c r="UV69" i="45"/>
  <c r="UO69" i="45"/>
  <c r="UG69" i="45"/>
  <c r="TZ69" i="45"/>
  <c r="TR69" i="45"/>
  <c r="TK69" i="45"/>
  <c r="TC69" i="45"/>
  <c r="SV69" i="45"/>
  <c r="SN69" i="45"/>
  <c r="SG69" i="45"/>
  <c r="RY69" i="45"/>
  <c r="RR69" i="45"/>
  <c r="RJ69" i="45"/>
  <c r="RC69" i="45"/>
  <c r="QU69" i="45"/>
  <c r="QN69" i="45"/>
  <c r="QF69" i="45"/>
  <c r="PY69" i="45"/>
  <c r="PQ69" i="45"/>
  <c r="PQ68" i="45" s="1"/>
  <c r="PJ69" i="45"/>
  <c r="PB69" i="45"/>
  <c r="OU69" i="45"/>
  <c r="OM69" i="45"/>
  <c r="OF69" i="45"/>
  <c r="NX69" i="45"/>
  <c r="NQ69" i="45"/>
  <c r="NI69" i="45"/>
  <c r="NB69" i="45"/>
  <c r="MT69" i="45"/>
  <c r="MM69" i="45"/>
  <c r="ME69" i="45"/>
  <c r="ME68" i="45" s="1"/>
  <c r="LX69" i="45"/>
  <c r="LP69" i="45"/>
  <c r="LI69" i="45"/>
  <c r="LA69" i="45"/>
  <c r="KT69" i="45"/>
  <c r="KL69" i="45"/>
  <c r="KL68" i="45" s="1"/>
  <c r="KE69" i="45"/>
  <c r="JW69" i="45"/>
  <c r="JP69" i="45"/>
  <c r="JH69" i="45"/>
  <c r="JA69" i="45"/>
  <c r="IS69" i="45"/>
  <c r="IS68" i="45" s="1"/>
  <c r="IL69" i="45"/>
  <c r="ID69" i="45"/>
  <c r="HW69" i="45"/>
  <c r="HO69" i="45"/>
  <c r="HH69" i="45"/>
  <c r="GZ69" i="45"/>
  <c r="GZ68" i="45" s="1"/>
  <c r="GS69" i="45"/>
  <c r="GK69" i="45"/>
  <c r="GD69" i="45"/>
  <c r="FV69" i="45"/>
  <c r="FO69" i="45"/>
  <c r="FG69" i="45"/>
  <c r="EZ69" i="45"/>
  <c r="ER69" i="45"/>
  <c r="EK69" i="45"/>
  <c r="EC69" i="45"/>
  <c r="DV69" i="45"/>
  <c r="DN69" i="45"/>
  <c r="DG69" i="45"/>
  <c r="CY69" i="45"/>
  <c r="CR69" i="45"/>
  <c r="CJ69" i="45"/>
  <c r="CC69" i="45"/>
  <c r="BU69" i="45"/>
  <c r="BU68" i="45" s="1"/>
  <c r="BN69" i="45"/>
  <c r="BF69" i="45"/>
  <c r="AY69" i="45"/>
  <c r="AQ69" i="45"/>
  <c r="AJ69" i="45"/>
  <c r="AB69" i="45"/>
  <c r="AB68" i="45" s="1"/>
  <c r="U69" i="45"/>
  <c r="N69" i="45"/>
  <c r="G69" i="45"/>
  <c r="AIE68" i="45"/>
  <c r="AID68" i="45"/>
  <c r="AIC68" i="45"/>
  <c r="AIB68" i="45"/>
  <c r="AIA68" i="45"/>
  <c r="AHZ68" i="45"/>
  <c r="AHY68" i="45"/>
  <c r="AHX68" i="45"/>
  <c r="AHW68" i="45"/>
  <c r="AHU68" i="45"/>
  <c r="AHT68" i="45"/>
  <c r="AHS68" i="45"/>
  <c r="AHR68" i="45"/>
  <c r="AHP68" i="45"/>
  <c r="AHO68" i="45"/>
  <c r="AHM68" i="45"/>
  <c r="AHL68" i="45"/>
  <c r="AHK68" i="45"/>
  <c r="AHJ68" i="45"/>
  <c r="AHI68" i="45"/>
  <c r="AHH68" i="45"/>
  <c r="AHF68" i="45"/>
  <c r="AHE68" i="45"/>
  <c r="AHD68" i="45"/>
  <c r="AHC68" i="45"/>
  <c r="AHA68" i="45"/>
  <c r="AGZ68" i="45"/>
  <c r="AGX68" i="45"/>
  <c r="AGW68" i="45"/>
  <c r="AGV68" i="45"/>
  <c r="AGU68" i="45"/>
  <c r="AGT68" i="45"/>
  <c r="AGS68" i="45"/>
  <c r="AGQ68" i="45"/>
  <c r="AGP68" i="45"/>
  <c r="AGO68" i="45"/>
  <c r="AGN68" i="45"/>
  <c r="AGL68" i="45"/>
  <c r="AGK68" i="45"/>
  <c r="AGI68" i="45"/>
  <c r="AGH68" i="45"/>
  <c r="AGG68" i="45"/>
  <c r="AGF68" i="45"/>
  <c r="AGE68" i="45"/>
  <c r="AGD68" i="45"/>
  <c r="AGB68" i="45"/>
  <c r="AGA68" i="45"/>
  <c r="AFZ68" i="45"/>
  <c r="AFY68" i="45"/>
  <c r="AFW68" i="45"/>
  <c r="AFV68" i="45"/>
  <c r="AFT68" i="45"/>
  <c r="AFS68" i="45"/>
  <c r="AFR68" i="45"/>
  <c r="AFQ68" i="45"/>
  <c r="AFP68" i="45"/>
  <c r="AFO68" i="45"/>
  <c r="AFM68" i="45"/>
  <c r="AFL68" i="45"/>
  <c r="AFK68" i="45"/>
  <c r="AFJ68" i="45"/>
  <c r="AFH68" i="45"/>
  <c r="AFG68" i="45"/>
  <c r="AFE68" i="45"/>
  <c r="AFD68" i="45"/>
  <c r="AFC68" i="45"/>
  <c r="AFB68" i="45"/>
  <c r="AFA68" i="45"/>
  <c r="AEZ68" i="45"/>
  <c r="AEX68" i="45"/>
  <c r="AEW68" i="45"/>
  <c r="AEV68" i="45"/>
  <c r="AEU68" i="45"/>
  <c r="AES68" i="45"/>
  <c r="AER68" i="45"/>
  <c r="AEP68" i="45"/>
  <c r="AEO68" i="45"/>
  <c r="AEN68" i="45"/>
  <c r="AEM68" i="45"/>
  <c r="AEL68" i="45"/>
  <c r="AEK68" i="45"/>
  <c r="AEI68" i="45"/>
  <c r="AEH68" i="45"/>
  <c r="AEG68" i="45"/>
  <c r="AEF68" i="45"/>
  <c r="AED68" i="45"/>
  <c r="AEC68" i="45"/>
  <c r="AEA68" i="45"/>
  <c r="ADZ68" i="45"/>
  <c r="ADY68" i="45"/>
  <c r="ADX68" i="45"/>
  <c r="ADW68" i="45"/>
  <c r="ADV68" i="45"/>
  <c r="ADT68" i="45"/>
  <c r="ADS68" i="45"/>
  <c r="ADR68" i="45"/>
  <c r="ADQ68" i="45"/>
  <c r="ADO68" i="45"/>
  <c r="ADN68" i="45"/>
  <c r="ADL68" i="45"/>
  <c r="ADK68" i="45"/>
  <c r="ADJ68" i="45"/>
  <c r="ADI68" i="45"/>
  <c r="ADH68" i="45"/>
  <c r="ADG68" i="45"/>
  <c r="ADE68" i="45"/>
  <c r="ADD68" i="45"/>
  <c r="ADC68" i="45"/>
  <c r="ADB68" i="45"/>
  <c r="ACZ68" i="45"/>
  <c r="ACY68" i="45"/>
  <c r="ACW68" i="45"/>
  <c r="ACV68" i="45"/>
  <c r="ACU68" i="45"/>
  <c r="ACT68" i="45"/>
  <c r="ACS68" i="45"/>
  <c r="ACR68" i="45"/>
  <c r="ACP68" i="45"/>
  <c r="ACO68" i="45"/>
  <c r="ACN68" i="45"/>
  <c r="ACM68" i="45"/>
  <c r="ACK68" i="45"/>
  <c r="ACJ68" i="45"/>
  <c r="ACH68" i="45"/>
  <c r="ACG68" i="45"/>
  <c r="ACF68" i="45"/>
  <c r="ACE68" i="45"/>
  <c r="ACD68" i="45"/>
  <c r="ACC68" i="45"/>
  <c r="ACA68" i="45"/>
  <c r="ABZ68" i="45"/>
  <c r="ABY68" i="45"/>
  <c r="ABX68" i="45"/>
  <c r="ABV68" i="45"/>
  <c r="ABU68" i="45"/>
  <c r="ABS68" i="45"/>
  <c r="ABR68" i="45"/>
  <c r="ABQ68" i="45"/>
  <c r="ABP68" i="45"/>
  <c r="ABO68" i="45"/>
  <c r="ABN68" i="45"/>
  <c r="ABL68" i="45"/>
  <c r="ABK68" i="45"/>
  <c r="ABJ68" i="45"/>
  <c r="ABI68" i="45"/>
  <c r="ABG68" i="45"/>
  <c r="ABF68" i="45"/>
  <c r="ABD68" i="45"/>
  <c r="ABC68" i="45"/>
  <c r="ABB68" i="45"/>
  <c r="ABA68" i="45"/>
  <c r="AAZ68" i="45"/>
  <c r="AAY68" i="45"/>
  <c r="AAW68" i="45"/>
  <c r="AAV68" i="45"/>
  <c r="AAU68" i="45"/>
  <c r="AAT68" i="45"/>
  <c r="AAR68" i="45"/>
  <c r="AAQ68" i="45"/>
  <c r="AAO68" i="45"/>
  <c r="AAN68" i="45"/>
  <c r="AAM68" i="45"/>
  <c r="AAL68" i="45"/>
  <c r="AAK68" i="45"/>
  <c r="AAJ68" i="45"/>
  <c r="AAH68" i="45"/>
  <c r="AAG68" i="45"/>
  <c r="AAF68" i="45"/>
  <c r="AAE68" i="45"/>
  <c r="AAC68" i="45"/>
  <c r="AAB68" i="45"/>
  <c r="ZZ68" i="45"/>
  <c r="ZY68" i="45"/>
  <c r="ZX68" i="45"/>
  <c r="ZW68" i="45"/>
  <c r="ZV68" i="45"/>
  <c r="ZU68" i="45"/>
  <c r="ZS68" i="45"/>
  <c r="ZR68" i="45"/>
  <c r="ZQ68" i="45"/>
  <c r="ZP68" i="45"/>
  <c r="ZN68" i="45"/>
  <c r="ZM68" i="45"/>
  <c r="ZK68" i="45"/>
  <c r="ZJ68" i="45"/>
  <c r="ZI68" i="45"/>
  <c r="ZH68" i="45"/>
  <c r="ZG68" i="45"/>
  <c r="ZF68" i="45"/>
  <c r="ZD68" i="45"/>
  <c r="ZC68" i="45"/>
  <c r="ZB68" i="45"/>
  <c r="ZA68" i="45"/>
  <c r="YY68" i="45"/>
  <c r="YX68" i="45"/>
  <c r="YV68" i="45"/>
  <c r="YU68" i="45"/>
  <c r="YT68" i="45"/>
  <c r="YS68" i="45"/>
  <c r="YR68" i="45"/>
  <c r="YQ68" i="45"/>
  <c r="YO68" i="45"/>
  <c r="YN68" i="45"/>
  <c r="YM68" i="45"/>
  <c r="YL68" i="45"/>
  <c r="YJ68" i="45"/>
  <c r="YI68" i="45"/>
  <c r="YG68" i="45"/>
  <c r="YF68" i="45"/>
  <c r="YE68" i="45"/>
  <c r="YD68" i="45"/>
  <c r="YC68" i="45"/>
  <c r="YB68" i="45"/>
  <c r="XZ68" i="45"/>
  <c r="XY68" i="45"/>
  <c r="XX68" i="45"/>
  <c r="XW68" i="45"/>
  <c r="XU68" i="45"/>
  <c r="XT68" i="45"/>
  <c r="XR68" i="45"/>
  <c r="XQ68" i="45"/>
  <c r="XP68" i="45"/>
  <c r="XO68" i="45"/>
  <c r="XN68" i="45"/>
  <c r="XM68" i="45"/>
  <c r="XK68" i="45"/>
  <c r="XJ68" i="45"/>
  <c r="XI68" i="45"/>
  <c r="XH68" i="45"/>
  <c r="XF68" i="45"/>
  <c r="XE68" i="45"/>
  <c r="XC68" i="45"/>
  <c r="XB68" i="45"/>
  <c r="XA68" i="45"/>
  <c r="WZ68" i="45"/>
  <c r="WY68" i="45"/>
  <c r="WX68" i="45"/>
  <c r="WV68" i="45"/>
  <c r="WU68" i="45"/>
  <c r="WT68" i="45"/>
  <c r="WS68" i="45"/>
  <c r="WQ68" i="45"/>
  <c r="WP68" i="45"/>
  <c r="WN68" i="45"/>
  <c r="WM68" i="45"/>
  <c r="WL68" i="45"/>
  <c r="WL63" i="45" s="1"/>
  <c r="WK68" i="45"/>
  <c r="WJ68" i="45"/>
  <c r="WI68" i="45"/>
  <c r="WG68" i="45"/>
  <c r="WF68" i="45"/>
  <c r="WE68" i="45"/>
  <c r="WD68" i="45"/>
  <c r="WB68" i="45"/>
  <c r="WA68" i="45"/>
  <c r="VY68" i="45"/>
  <c r="VX68" i="45"/>
  <c r="VW68" i="45"/>
  <c r="VV68" i="45"/>
  <c r="VU68" i="45"/>
  <c r="VT68" i="45"/>
  <c r="VR68" i="45"/>
  <c r="VQ68" i="45"/>
  <c r="VP68" i="45"/>
  <c r="VO68" i="45"/>
  <c r="VM68" i="45"/>
  <c r="VL68" i="45"/>
  <c r="VJ68" i="45"/>
  <c r="VI68" i="45"/>
  <c r="VH68" i="45"/>
  <c r="VH63" i="45" s="1"/>
  <c r="VG68" i="45"/>
  <c r="VF68" i="45"/>
  <c r="VE68" i="45"/>
  <c r="VC68" i="45"/>
  <c r="VB68" i="45"/>
  <c r="VA68" i="45"/>
  <c r="UZ68" i="45"/>
  <c r="UX68" i="45"/>
  <c r="UW68" i="45"/>
  <c r="UU68" i="45"/>
  <c r="UT68" i="45"/>
  <c r="US68" i="45"/>
  <c r="UR68" i="45"/>
  <c r="UQ68" i="45"/>
  <c r="UP68" i="45"/>
  <c r="UN68" i="45"/>
  <c r="UM68" i="45"/>
  <c r="UL68" i="45"/>
  <c r="UK68" i="45"/>
  <c r="UI68" i="45"/>
  <c r="UH68" i="45"/>
  <c r="UF68" i="45"/>
  <c r="UE68" i="45"/>
  <c r="UD68" i="45"/>
  <c r="UC68" i="45"/>
  <c r="UB68" i="45"/>
  <c r="UA68" i="45"/>
  <c r="TY68" i="45"/>
  <c r="TX68" i="45"/>
  <c r="TW68" i="45"/>
  <c r="TW63" i="45" s="1"/>
  <c r="TV68" i="45"/>
  <c r="TT68" i="45"/>
  <c r="TS68" i="45"/>
  <c r="TQ68" i="45"/>
  <c r="TP68" i="45"/>
  <c r="TO68" i="45"/>
  <c r="TN68" i="45"/>
  <c r="TM68" i="45"/>
  <c r="TL68" i="45"/>
  <c r="TJ68" i="45"/>
  <c r="TI68" i="45"/>
  <c r="TH68" i="45"/>
  <c r="TG68" i="45"/>
  <c r="TE68" i="45"/>
  <c r="TD68" i="45"/>
  <c r="TB68" i="45"/>
  <c r="TA68" i="45"/>
  <c r="SZ68" i="45"/>
  <c r="SY68" i="45"/>
  <c r="SX68" i="45"/>
  <c r="SW68" i="45"/>
  <c r="SU68" i="45"/>
  <c r="ST68" i="45"/>
  <c r="SS68" i="45"/>
  <c r="SR68" i="45"/>
  <c r="SP68" i="45"/>
  <c r="SO68" i="45"/>
  <c r="SM68" i="45"/>
  <c r="SL68" i="45"/>
  <c r="SL63" i="45" s="1"/>
  <c r="SK68" i="45"/>
  <c r="SK63" i="45" s="1"/>
  <c r="SJ68" i="45"/>
  <c r="SI68" i="45"/>
  <c r="SH68" i="45"/>
  <c r="SF68" i="45"/>
  <c r="SE68" i="45"/>
  <c r="SD68" i="45"/>
  <c r="SC68" i="45"/>
  <c r="SA68" i="45"/>
  <c r="RZ68" i="45"/>
  <c r="RX68" i="45"/>
  <c r="RW68" i="45"/>
  <c r="RW63" i="45" s="1"/>
  <c r="RV68" i="45"/>
  <c r="RU68" i="45"/>
  <c r="RT68" i="45"/>
  <c r="RS68" i="45"/>
  <c r="RQ68" i="45"/>
  <c r="RP68" i="45"/>
  <c r="RO68" i="45"/>
  <c r="RN68" i="45"/>
  <c r="RL68" i="45"/>
  <c r="RK68" i="45"/>
  <c r="RI68" i="45"/>
  <c r="RH68" i="45"/>
  <c r="RG68" i="45"/>
  <c r="RF68" i="45"/>
  <c r="RE68" i="45"/>
  <c r="RD68" i="45"/>
  <c r="RB68" i="45"/>
  <c r="RA68" i="45"/>
  <c r="QZ68" i="45"/>
  <c r="QY68" i="45"/>
  <c r="QW68" i="45"/>
  <c r="QV68" i="45"/>
  <c r="QT68" i="45"/>
  <c r="QS68" i="45"/>
  <c r="QR68" i="45"/>
  <c r="QQ68" i="45"/>
  <c r="QP68" i="45"/>
  <c r="QO68" i="45"/>
  <c r="QM68" i="45"/>
  <c r="QL68" i="45"/>
  <c r="QK68" i="45"/>
  <c r="QJ68" i="45"/>
  <c r="QH68" i="45"/>
  <c r="QG68" i="45"/>
  <c r="QE68" i="45"/>
  <c r="QD68" i="45"/>
  <c r="QC68" i="45"/>
  <c r="QB68" i="45"/>
  <c r="QA68" i="45"/>
  <c r="PZ68" i="45"/>
  <c r="PX68" i="45"/>
  <c r="PW68" i="45"/>
  <c r="PV68" i="45"/>
  <c r="PU68" i="45"/>
  <c r="PS68" i="45"/>
  <c r="PR68" i="45"/>
  <c r="PP68" i="45"/>
  <c r="PO68" i="45"/>
  <c r="PN68" i="45"/>
  <c r="PM68" i="45"/>
  <c r="PL68" i="45"/>
  <c r="PK68" i="45"/>
  <c r="PI68" i="45"/>
  <c r="PH68" i="45"/>
  <c r="PG68" i="45"/>
  <c r="PF68" i="45"/>
  <c r="PD68" i="45"/>
  <c r="PC68" i="45"/>
  <c r="PA68" i="45"/>
  <c r="OZ68" i="45"/>
  <c r="OY68" i="45"/>
  <c r="OX68" i="45"/>
  <c r="OW68" i="45"/>
  <c r="OV68" i="45"/>
  <c r="OT68" i="45"/>
  <c r="OS68" i="45"/>
  <c r="OR68" i="45"/>
  <c r="OQ68" i="45"/>
  <c r="OO68" i="45"/>
  <c r="ON68" i="45"/>
  <c r="OL68" i="45"/>
  <c r="OK68" i="45"/>
  <c r="OJ68" i="45"/>
  <c r="OI68" i="45"/>
  <c r="OH68" i="45"/>
  <c r="OG68" i="45"/>
  <c r="OE68" i="45"/>
  <c r="OD68" i="45"/>
  <c r="OC68" i="45"/>
  <c r="OB68" i="45"/>
  <c r="NZ68" i="45"/>
  <c r="NY68" i="45"/>
  <c r="NW68" i="45"/>
  <c r="NV68" i="45"/>
  <c r="NU68" i="45"/>
  <c r="NT68" i="45"/>
  <c r="NS68" i="45"/>
  <c r="NR68" i="45"/>
  <c r="NP68" i="45"/>
  <c r="NO68" i="45"/>
  <c r="NN68" i="45"/>
  <c r="NM68" i="45"/>
  <c r="NK68" i="45"/>
  <c r="NJ68" i="45"/>
  <c r="NH68" i="45"/>
  <c r="NG68" i="45"/>
  <c r="NF68" i="45"/>
  <c r="NE68" i="45"/>
  <c r="ND68" i="45"/>
  <c r="NC68" i="45"/>
  <c r="NA68" i="45"/>
  <c r="MZ68" i="45"/>
  <c r="MZ63" i="45" s="1"/>
  <c r="MY68" i="45"/>
  <c r="MX68" i="45"/>
  <c r="MV68" i="45"/>
  <c r="MU68" i="45"/>
  <c r="MS68" i="45"/>
  <c r="MR68" i="45"/>
  <c r="MR63" i="45" s="1"/>
  <c r="MQ68" i="45"/>
  <c r="MQ63" i="45" s="1"/>
  <c r="MP68" i="45"/>
  <c r="MO68" i="45"/>
  <c r="MN68" i="45"/>
  <c r="ML68" i="45"/>
  <c r="MK68" i="45"/>
  <c r="MK63" i="45" s="1"/>
  <c r="MJ68" i="45"/>
  <c r="MI68" i="45"/>
  <c r="MG68" i="45"/>
  <c r="MF68" i="45"/>
  <c r="MD68" i="45"/>
  <c r="MC68" i="45"/>
  <c r="MB68" i="45"/>
  <c r="MA68" i="45"/>
  <c r="LZ68" i="45"/>
  <c r="LY68" i="45"/>
  <c r="LW68" i="45"/>
  <c r="LV68" i="45"/>
  <c r="LU68" i="45"/>
  <c r="LU63" i="45" s="1"/>
  <c r="LT68" i="45"/>
  <c r="LR68" i="45"/>
  <c r="LQ68" i="45"/>
  <c r="LO68" i="45"/>
  <c r="LN68" i="45"/>
  <c r="LM68" i="45"/>
  <c r="LL68" i="45"/>
  <c r="LK68" i="45"/>
  <c r="LJ68" i="45"/>
  <c r="LH68" i="45"/>
  <c r="LG68" i="45"/>
  <c r="LF68" i="45"/>
  <c r="LF63" i="45" s="1"/>
  <c r="LE68" i="45"/>
  <c r="LC68" i="45"/>
  <c r="LB68" i="45"/>
  <c r="LA68" i="45"/>
  <c r="KZ68" i="45"/>
  <c r="KZ63" i="45" s="1"/>
  <c r="KY68" i="45"/>
  <c r="KX68" i="45"/>
  <c r="KW68" i="45"/>
  <c r="KV68" i="45"/>
  <c r="KU68" i="45"/>
  <c r="KS68" i="45"/>
  <c r="KR68" i="45"/>
  <c r="KR63" i="45" s="1"/>
  <c r="KQ68" i="45"/>
  <c r="KP68" i="45"/>
  <c r="KN68" i="45"/>
  <c r="KM68" i="45"/>
  <c r="KK68" i="45"/>
  <c r="KK63" i="45" s="1"/>
  <c r="KJ68" i="45"/>
  <c r="KI68" i="45"/>
  <c r="KH68" i="45"/>
  <c r="KG68" i="45"/>
  <c r="KF68" i="45"/>
  <c r="KD68" i="45"/>
  <c r="KC68" i="45"/>
  <c r="KB68" i="45"/>
  <c r="KA68" i="45"/>
  <c r="JY68" i="45"/>
  <c r="JX68" i="45"/>
  <c r="JV68" i="45"/>
  <c r="JU68" i="45"/>
  <c r="JT68" i="45"/>
  <c r="JS68" i="45"/>
  <c r="JR68" i="45"/>
  <c r="JQ68" i="45"/>
  <c r="JO68" i="45"/>
  <c r="JO63" i="45" s="1"/>
  <c r="JN68" i="45"/>
  <c r="JM68" i="45"/>
  <c r="JL68" i="45"/>
  <c r="JJ68" i="45"/>
  <c r="JI68" i="45"/>
  <c r="JI63" i="45" s="1"/>
  <c r="JG68" i="45"/>
  <c r="JG63" i="45" s="1"/>
  <c r="JF68" i="45"/>
  <c r="JE68" i="45"/>
  <c r="JD68" i="45"/>
  <c r="JC68" i="45"/>
  <c r="JB68" i="45"/>
  <c r="IZ68" i="45"/>
  <c r="IY68" i="45"/>
  <c r="IX68" i="45"/>
  <c r="IW68" i="45"/>
  <c r="IU68" i="45"/>
  <c r="IT68" i="45"/>
  <c r="IR68" i="45"/>
  <c r="IR63" i="45" s="1"/>
  <c r="IQ68" i="45"/>
  <c r="IP68" i="45"/>
  <c r="IO68" i="45"/>
  <c r="IN68" i="45"/>
  <c r="IM68" i="45"/>
  <c r="IK68" i="45"/>
  <c r="IJ68" i="45"/>
  <c r="II68" i="45"/>
  <c r="IH68" i="45"/>
  <c r="IF68" i="45"/>
  <c r="IE68" i="45"/>
  <c r="IC68" i="45"/>
  <c r="IC63" i="45" s="1"/>
  <c r="IB68" i="45"/>
  <c r="IA68" i="45"/>
  <c r="HZ68" i="45"/>
  <c r="HY68" i="45"/>
  <c r="HX68" i="45"/>
  <c r="HV68" i="45"/>
  <c r="HU68" i="45"/>
  <c r="HT68" i="45"/>
  <c r="HS68" i="45"/>
  <c r="HQ68" i="45"/>
  <c r="HP68" i="45"/>
  <c r="HN68" i="45"/>
  <c r="HM68" i="45"/>
  <c r="HL68" i="45"/>
  <c r="HK68" i="45"/>
  <c r="HJ68" i="45"/>
  <c r="HI68" i="45"/>
  <c r="HG68" i="45"/>
  <c r="HF68" i="45"/>
  <c r="HE68" i="45"/>
  <c r="HD68" i="45"/>
  <c r="HB68" i="45"/>
  <c r="HA68" i="45"/>
  <c r="GY68" i="45"/>
  <c r="GY63" i="45" s="1"/>
  <c r="GX68" i="45"/>
  <c r="GW68" i="45"/>
  <c r="GV68" i="45"/>
  <c r="GU68" i="45"/>
  <c r="GT68" i="45"/>
  <c r="GR68" i="45"/>
  <c r="GQ68" i="45"/>
  <c r="GP68" i="45"/>
  <c r="GO68" i="45"/>
  <c r="GM68" i="45"/>
  <c r="GL68" i="45"/>
  <c r="GJ68" i="45"/>
  <c r="GI68" i="45"/>
  <c r="GH68" i="45"/>
  <c r="GG68" i="45"/>
  <c r="GF68" i="45"/>
  <c r="GE68" i="45"/>
  <c r="GC68" i="45"/>
  <c r="GB68" i="45"/>
  <c r="GA68" i="45"/>
  <c r="FZ68" i="45"/>
  <c r="FX68" i="45"/>
  <c r="FW68" i="45"/>
  <c r="FU68" i="45"/>
  <c r="FT68" i="45"/>
  <c r="FS68" i="45"/>
  <c r="FR68" i="45"/>
  <c r="FQ68" i="45"/>
  <c r="FP68" i="45"/>
  <c r="FN68" i="45"/>
  <c r="FM68" i="45"/>
  <c r="FL68" i="45"/>
  <c r="FK68" i="45"/>
  <c r="FI68" i="45"/>
  <c r="FH68" i="45"/>
  <c r="FF68" i="45"/>
  <c r="FE68" i="45"/>
  <c r="FD68" i="45"/>
  <c r="FC68" i="45"/>
  <c r="FB68" i="45"/>
  <c r="FA68" i="45"/>
  <c r="EY68" i="45"/>
  <c r="EX68" i="45"/>
  <c r="EW68" i="45"/>
  <c r="EV68" i="45"/>
  <c r="ET68" i="45"/>
  <c r="ES68" i="45"/>
  <c r="EQ68" i="45"/>
  <c r="EP68" i="45"/>
  <c r="EO68" i="45"/>
  <c r="EN68" i="45"/>
  <c r="EM68" i="45"/>
  <c r="EL68" i="45"/>
  <c r="EJ68" i="45"/>
  <c r="EJ63" i="45" s="1"/>
  <c r="EI68" i="45"/>
  <c r="EH68" i="45"/>
  <c r="EG68" i="45"/>
  <c r="EE68" i="45"/>
  <c r="ED68" i="45"/>
  <c r="EC68" i="45"/>
  <c r="EB68" i="45"/>
  <c r="EA68" i="45"/>
  <c r="DZ68" i="45"/>
  <c r="DY68" i="45"/>
  <c r="DX68" i="45"/>
  <c r="DW68" i="45"/>
  <c r="DU68" i="45"/>
  <c r="DU63" i="45" s="1"/>
  <c r="DT68" i="45"/>
  <c r="DS68" i="45"/>
  <c r="DR68" i="45"/>
  <c r="DP68" i="45"/>
  <c r="DO68" i="45"/>
  <c r="DM68" i="45"/>
  <c r="DL68" i="45"/>
  <c r="DK68" i="45"/>
  <c r="DJ68" i="45"/>
  <c r="DI68" i="45"/>
  <c r="DH68" i="45"/>
  <c r="DF68" i="45"/>
  <c r="DE68" i="45"/>
  <c r="DD68" i="45"/>
  <c r="DC68" i="45"/>
  <c r="DA68" i="45"/>
  <c r="CZ68" i="45"/>
  <c r="CX68" i="45"/>
  <c r="CW68" i="45"/>
  <c r="CV68" i="45"/>
  <c r="CU68" i="45"/>
  <c r="CT68" i="45"/>
  <c r="CS68" i="45"/>
  <c r="CQ68" i="45"/>
  <c r="CP68" i="45"/>
  <c r="CO68" i="45"/>
  <c r="CN68" i="45"/>
  <c r="CL68" i="45"/>
  <c r="CK68" i="45"/>
  <c r="CJ68" i="45"/>
  <c r="CI68" i="45"/>
  <c r="CH68" i="45"/>
  <c r="CG68" i="45"/>
  <c r="CF68" i="45"/>
  <c r="CE68" i="45"/>
  <c r="CD68" i="45"/>
  <c r="CB68" i="45"/>
  <c r="CA68" i="45"/>
  <c r="BZ68" i="45"/>
  <c r="BY68" i="45"/>
  <c r="BW68" i="45"/>
  <c r="BV68" i="45"/>
  <c r="BT68" i="45"/>
  <c r="BS68" i="45"/>
  <c r="BR68" i="45"/>
  <c r="BQ68" i="45"/>
  <c r="BP68" i="45"/>
  <c r="BO68" i="45"/>
  <c r="BO63" i="45" s="1"/>
  <c r="BM68" i="45"/>
  <c r="BL68" i="45"/>
  <c r="BK68" i="45"/>
  <c r="BJ68" i="45"/>
  <c r="BH68" i="45"/>
  <c r="BH63" i="45" s="1"/>
  <c r="BG68" i="45"/>
  <c r="BE68" i="45"/>
  <c r="BD68" i="45"/>
  <c r="BC68" i="45"/>
  <c r="BB68" i="45"/>
  <c r="BA68" i="45"/>
  <c r="BA63" i="45" s="1"/>
  <c r="AZ68" i="45"/>
  <c r="AX68" i="45"/>
  <c r="AW68" i="45"/>
  <c r="AV68" i="45"/>
  <c r="AU68" i="45"/>
  <c r="AS68" i="45"/>
  <c r="AR68" i="45"/>
  <c r="AP68" i="45"/>
  <c r="AO68" i="45"/>
  <c r="AN68" i="45"/>
  <c r="AM68" i="45"/>
  <c r="AL68" i="45"/>
  <c r="AL63" i="45" s="1"/>
  <c r="AK68" i="45"/>
  <c r="AK63" i="45" s="1"/>
  <c r="AI68" i="45"/>
  <c r="AH68" i="45"/>
  <c r="AG68" i="45"/>
  <c r="AF68" i="45"/>
  <c r="AD68" i="45"/>
  <c r="AD63" i="45" s="1"/>
  <c r="AC68" i="45"/>
  <c r="AA68" i="45"/>
  <c r="Z68" i="45"/>
  <c r="Y68" i="45"/>
  <c r="X68" i="45"/>
  <c r="W68" i="45"/>
  <c r="V68" i="45"/>
  <c r="V63" i="45" s="1"/>
  <c r="T68" i="45"/>
  <c r="S68" i="45"/>
  <c r="R68" i="45"/>
  <c r="Q68" i="45"/>
  <c r="P68" i="45"/>
  <c r="O68" i="45"/>
  <c r="O63" i="45" s="1"/>
  <c r="N68" i="45"/>
  <c r="M68" i="45"/>
  <c r="L68" i="45"/>
  <c r="K68" i="45"/>
  <c r="J68" i="45"/>
  <c r="I68" i="45"/>
  <c r="H68" i="45"/>
  <c r="F68" i="45"/>
  <c r="E68" i="45"/>
  <c r="D68" i="45"/>
  <c r="C68" i="45"/>
  <c r="AIC67" i="45"/>
  <c r="AHV67" i="45"/>
  <c r="AHN67" i="45"/>
  <c r="AHG67" i="45"/>
  <c r="AGY67" i="45"/>
  <c r="AGR67" i="45"/>
  <c r="AGJ67" i="45"/>
  <c r="AGC67" i="45"/>
  <c r="AFU67" i="45"/>
  <c r="AFN67" i="45"/>
  <c r="AFF67" i="45"/>
  <c r="AEY67" i="45"/>
  <c r="AEQ67" i="45"/>
  <c r="AEQ64" i="45" s="1"/>
  <c r="AEJ67" i="45"/>
  <c r="AEB67" i="45"/>
  <c r="ADU67" i="45"/>
  <c r="ADM67" i="45"/>
  <c r="ADF67" i="45"/>
  <c r="ACX67" i="45"/>
  <c r="ACQ67" i="45"/>
  <c r="ACI67" i="45"/>
  <c r="ACB67" i="45"/>
  <c r="ABT67" i="45"/>
  <c r="ABM67" i="45"/>
  <c r="ABE67" i="45"/>
  <c r="AAX67" i="45"/>
  <c r="AAP67" i="45"/>
  <c r="AAI67" i="45"/>
  <c r="AAA67" i="45"/>
  <c r="ZT67" i="45"/>
  <c r="ZL67" i="45"/>
  <c r="ZE67" i="45"/>
  <c r="YW67" i="45"/>
  <c r="YP67" i="45"/>
  <c r="YH67" i="45"/>
  <c r="YA67" i="45"/>
  <c r="XS67" i="45"/>
  <c r="XL67" i="45"/>
  <c r="XD67" i="45"/>
  <c r="WW67" i="45"/>
  <c r="WO67" i="45"/>
  <c r="WH67" i="45"/>
  <c r="VZ67" i="45"/>
  <c r="VS67" i="45"/>
  <c r="VK67" i="45"/>
  <c r="VD67" i="45"/>
  <c r="UV67" i="45"/>
  <c r="UO67" i="45"/>
  <c r="UG67" i="45"/>
  <c r="TZ67" i="45"/>
  <c r="TR67" i="45"/>
  <c r="TK67" i="45"/>
  <c r="TC67" i="45"/>
  <c r="SV67" i="45"/>
  <c r="SN67" i="45"/>
  <c r="SG67" i="45"/>
  <c r="RY67" i="45"/>
  <c r="RR67" i="45"/>
  <c r="RJ67" i="45"/>
  <c r="RC67" i="45"/>
  <c r="QU67" i="45"/>
  <c r="QN67" i="45"/>
  <c r="QF67" i="45"/>
  <c r="PY67" i="45"/>
  <c r="PQ67" i="45"/>
  <c r="PJ67" i="45"/>
  <c r="PB67" i="45"/>
  <c r="OU67" i="45"/>
  <c r="OM67" i="45"/>
  <c r="OF67" i="45"/>
  <c r="NX67" i="45"/>
  <c r="NQ67" i="45"/>
  <c r="NI67" i="45"/>
  <c r="NB67" i="45"/>
  <c r="MT67" i="45"/>
  <c r="MM67" i="45"/>
  <c r="ME67" i="45"/>
  <c r="LX67" i="45"/>
  <c r="LP67" i="45"/>
  <c r="LI67" i="45"/>
  <c r="LA67" i="45"/>
  <c r="KT67" i="45"/>
  <c r="KL67" i="45"/>
  <c r="KE67" i="45"/>
  <c r="JW67" i="45"/>
  <c r="JP67" i="45"/>
  <c r="JH67" i="45"/>
  <c r="JA67" i="45"/>
  <c r="IS67" i="45"/>
  <c r="IL67" i="45"/>
  <c r="ID67" i="45"/>
  <c r="HW67" i="45"/>
  <c r="HO67" i="45"/>
  <c r="HH67" i="45"/>
  <c r="GZ67" i="45"/>
  <c r="GS67" i="45"/>
  <c r="GK67" i="45"/>
  <c r="GD67" i="45"/>
  <c r="FV67" i="45"/>
  <c r="FO67" i="45"/>
  <c r="FG67" i="45"/>
  <c r="EZ67" i="45"/>
  <c r="ER67" i="45"/>
  <c r="EK67" i="45"/>
  <c r="EC67" i="45"/>
  <c r="DV67" i="45"/>
  <c r="DN67" i="45"/>
  <c r="DG67" i="45"/>
  <c r="CY67" i="45"/>
  <c r="CR67" i="45"/>
  <c r="CJ67" i="45"/>
  <c r="CC67" i="45"/>
  <c r="BU67" i="45"/>
  <c r="BN67" i="45"/>
  <c r="BF67" i="45"/>
  <c r="AY67" i="45"/>
  <c r="AQ67" i="45"/>
  <c r="AJ67" i="45"/>
  <c r="AB67" i="45"/>
  <c r="U67" i="45"/>
  <c r="N67" i="45"/>
  <c r="G67" i="45"/>
  <c r="AIC66" i="45"/>
  <c r="AHV66" i="45"/>
  <c r="AHN66" i="45"/>
  <c r="AHG66" i="45"/>
  <c r="AGY66" i="45"/>
  <c r="AGR66" i="45"/>
  <c r="AGJ66" i="45"/>
  <c r="AGC66" i="45"/>
  <c r="AFU66" i="45"/>
  <c r="AFN66" i="45"/>
  <c r="AFF66" i="45"/>
  <c r="AFF64" i="45" s="1"/>
  <c r="AEY66" i="45"/>
  <c r="AEQ66" i="45"/>
  <c r="AEJ66" i="45"/>
  <c r="AEB66" i="45"/>
  <c r="ADU66" i="45"/>
  <c r="ADM66" i="45"/>
  <c r="ADF66" i="45"/>
  <c r="ACX66" i="45"/>
  <c r="ACQ66" i="45"/>
  <c r="ACI66" i="45"/>
  <c r="ACB66" i="45"/>
  <c r="ABT66" i="45"/>
  <c r="ABT64" i="45" s="1"/>
  <c r="ABM66" i="45"/>
  <c r="ABE66" i="45"/>
  <c r="AAX66" i="45"/>
  <c r="AAP66" i="45"/>
  <c r="AAI66" i="45"/>
  <c r="AAA66" i="45"/>
  <c r="AAA64" i="45" s="1"/>
  <c r="ZT66" i="45"/>
  <c r="ZL66" i="45"/>
  <c r="ZE66" i="45"/>
  <c r="YW66" i="45"/>
  <c r="YP66" i="45"/>
  <c r="YH66" i="45"/>
  <c r="YA66" i="45"/>
  <c r="XS66" i="45"/>
  <c r="XL66" i="45"/>
  <c r="XD66" i="45"/>
  <c r="WW66" i="45"/>
  <c r="WO66" i="45"/>
  <c r="WH66" i="45"/>
  <c r="VZ66" i="45"/>
  <c r="VS66" i="45"/>
  <c r="VK66" i="45"/>
  <c r="VD66" i="45"/>
  <c r="UV66" i="45"/>
  <c r="UV64" i="45" s="1"/>
  <c r="UO66" i="45"/>
  <c r="UG66" i="45"/>
  <c r="TZ66" i="45"/>
  <c r="TR66" i="45"/>
  <c r="TK66" i="45"/>
  <c r="TC66" i="45"/>
  <c r="SV66" i="45"/>
  <c r="SN66" i="45"/>
  <c r="SG66" i="45"/>
  <c r="RY66" i="45"/>
  <c r="RR66" i="45"/>
  <c r="RJ66" i="45"/>
  <c r="RC66" i="45"/>
  <c r="QU66" i="45"/>
  <c r="QN66" i="45"/>
  <c r="QF66" i="45"/>
  <c r="PY66" i="45"/>
  <c r="PQ66" i="45"/>
  <c r="PJ66" i="45"/>
  <c r="PB66" i="45"/>
  <c r="OU66" i="45"/>
  <c r="OM66" i="45"/>
  <c r="OF66" i="45"/>
  <c r="NX66" i="45"/>
  <c r="NQ66" i="45"/>
  <c r="NI66" i="45"/>
  <c r="NB66" i="45"/>
  <c r="MT66" i="45"/>
  <c r="MM66" i="45"/>
  <c r="ME66" i="45"/>
  <c r="ME64" i="45" s="1"/>
  <c r="LX66" i="45"/>
  <c r="LP66" i="45"/>
  <c r="LI66" i="45"/>
  <c r="LA66" i="45"/>
  <c r="KT66" i="45"/>
  <c r="KL66" i="45"/>
  <c r="KL64" i="45" s="1"/>
  <c r="KE66" i="45"/>
  <c r="JW66" i="45"/>
  <c r="JP66" i="45"/>
  <c r="JH66" i="45"/>
  <c r="JA66" i="45"/>
  <c r="IS66" i="45"/>
  <c r="IL66" i="45"/>
  <c r="ID66" i="45"/>
  <c r="HW66" i="45"/>
  <c r="HO66" i="45"/>
  <c r="HH66" i="45"/>
  <c r="GZ66" i="45"/>
  <c r="GS66" i="45"/>
  <c r="GK66" i="45"/>
  <c r="GD66" i="45"/>
  <c r="FV66" i="45"/>
  <c r="FO66" i="45"/>
  <c r="FG66" i="45"/>
  <c r="FG64" i="45" s="1"/>
  <c r="EZ66" i="45"/>
  <c r="ER66" i="45"/>
  <c r="EK66" i="45"/>
  <c r="EC66" i="45"/>
  <c r="DV66" i="45"/>
  <c r="DN66" i="45"/>
  <c r="DG66" i="45"/>
  <c r="CY66" i="45"/>
  <c r="CR66" i="45"/>
  <c r="CJ66" i="45"/>
  <c r="CC66" i="45"/>
  <c r="BU66" i="45"/>
  <c r="BU64" i="45" s="1"/>
  <c r="BN66" i="45"/>
  <c r="BF66" i="45"/>
  <c r="AY66" i="45"/>
  <c r="AQ66" i="45"/>
  <c r="AJ66" i="45"/>
  <c r="AB66" i="45"/>
  <c r="AB64" i="45" s="1"/>
  <c r="U66" i="45"/>
  <c r="N66" i="45"/>
  <c r="G66" i="45"/>
  <c r="AIC65" i="45"/>
  <c r="AIC64" i="45" s="1"/>
  <c r="AHV65" i="45"/>
  <c r="AHN65" i="45"/>
  <c r="AHG65" i="45"/>
  <c r="AGY65" i="45"/>
  <c r="AGR65" i="45"/>
  <c r="AGJ65" i="45"/>
  <c r="AGC65" i="45"/>
  <c r="AFU65" i="45"/>
  <c r="AFU64" i="45" s="1"/>
  <c r="AFN65" i="45"/>
  <c r="AFF65" i="45"/>
  <c r="AEY65" i="45"/>
  <c r="AEQ65" i="45"/>
  <c r="AEJ65" i="45"/>
  <c r="AEJ64" i="45" s="1"/>
  <c r="AEB65" i="45"/>
  <c r="ADU65" i="45"/>
  <c r="ADM65" i="45"/>
  <c r="ADF65" i="45"/>
  <c r="ACX65" i="45"/>
  <c r="ACQ65" i="45"/>
  <c r="ACI65" i="45"/>
  <c r="ACI64" i="45" s="1"/>
  <c r="ACB65" i="45"/>
  <c r="ABT65" i="45"/>
  <c r="ABM65" i="45"/>
  <c r="ABE65" i="45"/>
  <c r="AAX65" i="45"/>
  <c r="AAP65" i="45"/>
  <c r="AAP64" i="45" s="1"/>
  <c r="AAI65" i="45"/>
  <c r="AAA65" i="45"/>
  <c r="ZT65" i="45"/>
  <c r="ZL65" i="45"/>
  <c r="ZE65" i="45"/>
  <c r="YW65" i="45"/>
  <c r="YP65" i="45"/>
  <c r="YH65" i="45"/>
  <c r="YA65" i="45"/>
  <c r="XS65" i="45"/>
  <c r="XL65" i="45"/>
  <c r="XL64" i="45" s="1"/>
  <c r="XD65" i="45"/>
  <c r="WW65" i="45"/>
  <c r="WO65" i="45"/>
  <c r="WH65" i="45"/>
  <c r="VZ65" i="45"/>
  <c r="VS65" i="45"/>
  <c r="VK65" i="45"/>
  <c r="VD65" i="45"/>
  <c r="UV65" i="45"/>
  <c r="UO65" i="45"/>
  <c r="UG65" i="45"/>
  <c r="TZ65" i="45"/>
  <c r="TR65" i="45"/>
  <c r="TK65" i="45"/>
  <c r="TC65" i="45"/>
  <c r="SV65" i="45"/>
  <c r="SN65" i="45"/>
  <c r="SG65" i="45"/>
  <c r="RY65" i="45"/>
  <c r="RR65" i="45"/>
  <c r="RJ65" i="45"/>
  <c r="RC65" i="45"/>
  <c r="QU65" i="45"/>
  <c r="QN65" i="45"/>
  <c r="QN64" i="45" s="1"/>
  <c r="QF65" i="45"/>
  <c r="PY65" i="45"/>
  <c r="PQ65" i="45"/>
  <c r="PJ65" i="45"/>
  <c r="PB65" i="45"/>
  <c r="OU65" i="45"/>
  <c r="OM65" i="45"/>
  <c r="OF65" i="45"/>
  <c r="NX65" i="45"/>
  <c r="NQ65" i="45"/>
  <c r="NI65" i="45"/>
  <c r="NB65" i="45"/>
  <c r="NB64" i="45" s="1"/>
  <c r="MT65" i="45"/>
  <c r="MT64" i="45" s="1"/>
  <c r="MM65" i="45"/>
  <c r="ME65" i="45"/>
  <c r="LX65" i="45"/>
  <c r="LP65" i="45"/>
  <c r="LI65" i="45"/>
  <c r="LA65" i="45"/>
  <c r="LA64" i="45" s="1"/>
  <c r="KT65" i="45"/>
  <c r="KL65" i="45"/>
  <c r="KE65" i="45"/>
  <c r="JW65" i="45"/>
  <c r="JP65" i="45"/>
  <c r="JP64" i="45" s="1"/>
  <c r="JH65" i="45"/>
  <c r="JH64" i="45" s="1"/>
  <c r="JA65" i="45"/>
  <c r="IS65" i="45"/>
  <c r="IL65" i="45"/>
  <c r="ID65" i="45"/>
  <c r="HW65" i="45"/>
  <c r="HO65" i="45"/>
  <c r="HO64" i="45" s="1"/>
  <c r="HH65" i="45"/>
  <c r="GZ65" i="45"/>
  <c r="GS65" i="45"/>
  <c r="GK65" i="45"/>
  <c r="GD65" i="45"/>
  <c r="GD64" i="45" s="1"/>
  <c r="FV65" i="45"/>
  <c r="FV64" i="45" s="1"/>
  <c r="FO65" i="45"/>
  <c r="FG65" i="45"/>
  <c r="EZ65" i="45"/>
  <c r="ER65" i="45"/>
  <c r="EK65" i="45"/>
  <c r="EC65" i="45"/>
  <c r="DV65" i="45"/>
  <c r="DN65" i="45"/>
  <c r="DG65" i="45"/>
  <c r="CY65" i="45"/>
  <c r="CR65" i="45"/>
  <c r="CJ65" i="45"/>
  <c r="CC65" i="45"/>
  <c r="BU65" i="45"/>
  <c r="BN65" i="45"/>
  <c r="BF65" i="45"/>
  <c r="AY65" i="45"/>
  <c r="AQ65" i="45"/>
  <c r="AQ64" i="45" s="1"/>
  <c r="AJ65" i="45"/>
  <c r="AB65" i="45"/>
  <c r="U65" i="45"/>
  <c r="N65" i="45"/>
  <c r="G65" i="45"/>
  <c r="G64" i="45" s="1"/>
  <c r="AIE64" i="45"/>
  <c r="AID64" i="45"/>
  <c r="AIB64" i="45"/>
  <c r="AIA64" i="45"/>
  <c r="AIA63" i="45" s="1"/>
  <c r="AHZ64" i="45"/>
  <c r="AHZ63" i="45" s="1"/>
  <c r="AHY64" i="45"/>
  <c r="AHX64" i="45"/>
  <c r="AHW64" i="45"/>
  <c r="AHU64" i="45"/>
  <c r="AHU63" i="45" s="1"/>
  <c r="AHT64" i="45"/>
  <c r="AHT63" i="45" s="1"/>
  <c r="AHS64" i="45"/>
  <c r="AHR64" i="45"/>
  <c r="AHP64" i="45"/>
  <c r="AHO64" i="45"/>
  <c r="AHM64" i="45"/>
  <c r="AHL64" i="45"/>
  <c r="AHL63" i="45" s="1"/>
  <c r="AHK64" i="45"/>
  <c r="AHK63" i="45" s="1"/>
  <c r="AHJ64" i="45"/>
  <c r="AHI64" i="45"/>
  <c r="AHH64" i="45"/>
  <c r="AHF64" i="45"/>
  <c r="AHE64" i="45"/>
  <c r="AHE63" i="45" s="1"/>
  <c r="AHD64" i="45"/>
  <c r="AHD63" i="45" s="1"/>
  <c r="AHC64" i="45"/>
  <c r="AHA64" i="45"/>
  <c r="AGZ64" i="45"/>
  <c r="AGX64" i="45"/>
  <c r="AGW64" i="45"/>
  <c r="AGW63" i="45" s="1"/>
  <c r="AGV64" i="45"/>
  <c r="AGU64" i="45"/>
  <c r="AGT64" i="45"/>
  <c r="AGS64" i="45"/>
  <c r="AGQ64" i="45"/>
  <c r="AGP64" i="45"/>
  <c r="AGP63" i="45" s="1"/>
  <c r="AGO64" i="45"/>
  <c r="AGO63" i="45" s="1"/>
  <c r="AGN64" i="45"/>
  <c r="AGL64" i="45"/>
  <c r="AGK64" i="45"/>
  <c r="AGI64" i="45"/>
  <c r="AGI63" i="45" s="1"/>
  <c r="AGH64" i="45"/>
  <c r="AGG64" i="45"/>
  <c r="AGF64" i="45"/>
  <c r="AGE64" i="45"/>
  <c r="AGD64" i="45"/>
  <c r="AGB64" i="45"/>
  <c r="AGB63" i="45" s="1"/>
  <c r="AGA64" i="45"/>
  <c r="AFZ64" i="45"/>
  <c r="AFY64" i="45"/>
  <c r="AFW64" i="45"/>
  <c r="AFV64" i="45"/>
  <c r="AFT64" i="45"/>
  <c r="AFS64" i="45"/>
  <c r="AFS63" i="45" s="1"/>
  <c r="AFR64" i="45"/>
  <c r="AFQ64" i="45"/>
  <c r="AFP64" i="45"/>
  <c r="AFO64" i="45"/>
  <c r="AFM64" i="45"/>
  <c r="AFL64" i="45"/>
  <c r="AFL63" i="45" s="1"/>
  <c r="AFK64" i="45"/>
  <c r="AFJ64" i="45"/>
  <c r="AFH64" i="45"/>
  <c r="AFG64" i="45"/>
  <c r="AFE64" i="45"/>
  <c r="AFD64" i="45"/>
  <c r="AFC64" i="45"/>
  <c r="AFB64" i="45"/>
  <c r="AFA64" i="45"/>
  <c r="AEZ64" i="45"/>
  <c r="AEX64" i="45"/>
  <c r="AEX63" i="45" s="1"/>
  <c r="AEW64" i="45"/>
  <c r="AEV64" i="45"/>
  <c r="AEU64" i="45"/>
  <c r="AES64" i="45"/>
  <c r="AER64" i="45"/>
  <c r="AEP64" i="45"/>
  <c r="AEP63" i="45" s="1"/>
  <c r="AEO64" i="45"/>
  <c r="AEN64" i="45"/>
  <c r="AEN63" i="45" s="1"/>
  <c r="AEM64" i="45"/>
  <c r="AEL64" i="45"/>
  <c r="AEK64" i="45"/>
  <c r="AEI64" i="45"/>
  <c r="AEI63" i="45" s="1"/>
  <c r="AEH64" i="45"/>
  <c r="AEG64" i="45"/>
  <c r="AEF64" i="45"/>
  <c r="AED64" i="45"/>
  <c r="AEC64" i="45"/>
  <c r="AEA64" i="45"/>
  <c r="ADZ64" i="45"/>
  <c r="ADZ63" i="45" s="1"/>
  <c r="ADY64" i="45"/>
  <c r="ADX64" i="45"/>
  <c r="ADW64" i="45"/>
  <c r="ADV64" i="45"/>
  <c r="ADT64" i="45"/>
  <c r="ADS64" i="45"/>
  <c r="ADR64" i="45"/>
  <c r="ADQ64" i="45"/>
  <c r="ADO64" i="45"/>
  <c r="ADN64" i="45"/>
  <c r="ADL64" i="45"/>
  <c r="ADK64" i="45"/>
  <c r="ADJ64" i="45"/>
  <c r="ADI64" i="45"/>
  <c r="ADH64" i="45"/>
  <c r="ADG64" i="45"/>
  <c r="ADE64" i="45"/>
  <c r="ADD64" i="45"/>
  <c r="ADC64" i="45"/>
  <c r="ADB64" i="45"/>
  <c r="ACZ64" i="45"/>
  <c r="ACY64" i="45"/>
  <c r="ACW64" i="45"/>
  <c r="ACV64" i="45"/>
  <c r="ACU64" i="45"/>
  <c r="ACT64" i="45"/>
  <c r="ACS64" i="45"/>
  <c r="ACR64" i="45"/>
  <c r="ACP64" i="45"/>
  <c r="ACO64" i="45"/>
  <c r="ACN64" i="45"/>
  <c r="ACM64" i="45"/>
  <c r="ACK64" i="45"/>
  <c r="ACJ64" i="45"/>
  <c r="ACH64" i="45"/>
  <c r="ACH63" i="45" s="1"/>
  <c r="ACG64" i="45"/>
  <c r="ACF64" i="45"/>
  <c r="ACE64" i="45"/>
  <c r="ACD64" i="45"/>
  <c r="ACC64" i="45"/>
  <c r="ACC63" i="45" s="1"/>
  <c r="ACA64" i="45"/>
  <c r="ACA63" i="45" s="1"/>
  <c r="ABZ64" i="45"/>
  <c r="ABY64" i="45"/>
  <c r="ABX64" i="45"/>
  <c r="ABV64" i="45"/>
  <c r="ABU64" i="45"/>
  <c r="ABS64" i="45"/>
  <c r="ABS63" i="45" s="1"/>
  <c r="ABR64" i="45"/>
  <c r="ABQ64" i="45"/>
  <c r="ABP64" i="45"/>
  <c r="ABO64" i="45"/>
  <c r="ABN64" i="45"/>
  <c r="ABL64" i="45"/>
  <c r="ABL63" i="45" s="1"/>
  <c r="ABK64" i="45"/>
  <c r="ABJ64" i="45"/>
  <c r="ABI64" i="45"/>
  <c r="ABG64" i="45"/>
  <c r="ABF64" i="45"/>
  <c r="ABF63" i="45" s="1"/>
  <c r="ABD64" i="45"/>
  <c r="ABC64" i="45"/>
  <c r="ABB64" i="45"/>
  <c r="ABA64" i="45"/>
  <c r="ABA63" i="45" s="1"/>
  <c r="AAZ64" i="45"/>
  <c r="AAZ63" i="45" s="1"/>
  <c r="AAY64" i="45"/>
  <c r="AAW64" i="45"/>
  <c r="AAW63" i="45" s="1"/>
  <c r="AAV64" i="45"/>
  <c r="AAU64" i="45"/>
  <c r="AAT64" i="45"/>
  <c r="AAR64" i="45"/>
  <c r="AAQ64" i="45"/>
  <c r="AAQ63" i="45" s="1"/>
  <c r="AAO64" i="45"/>
  <c r="AAO63" i="45" s="1"/>
  <c r="AAN64" i="45"/>
  <c r="AAM64" i="45"/>
  <c r="AAL64" i="45"/>
  <c r="AAK64" i="45"/>
  <c r="AAJ64" i="45"/>
  <c r="AAH64" i="45"/>
  <c r="AAG64" i="45"/>
  <c r="AAF64" i="45"/>
  <c r="AAE64" i="45"/>
  <c r="AAC64" i="45"/>
  <c r="AAB64" i="45"/>
  <c r="ZZ64" i="45"/>
  <c r="ZZ63" i="45" s="1"/>
  <c r="ZY64" i="45"/>
  <c r="ZX64" i="45"/>
  <c r="ZW64" i="45"/>
  <c r="ZV64" i="45"/>
  <c r="ZU64" i="45"/>
  <c r="ZS64" i="45"/>
  <c r="ZS63" i="45" s="1"/>
  <c r="ZR64" i="45"/>
  <c r="ZQ64" i="45"/>
  <c r="ZP64" i="45"/>
  <c r="ZP63" i="45" s="1"/>
  <c r="ZN64" i="45"/>
  <c r="ZM64" i="45"/>
  <c r="ZK64" i="45"/>
  <c r="ZK63" i="45" s="1"/>
  <c r="ZJ64" i="45"/>
  <c r="ZJ63" i="45" s="1"/>
  <c r="ZI64" i="45"/>
  <c r="ZH64" i="45"/>
  <c r="ZG64" i="45"/>
  <c r="ZF64" i="45"/>
  <c r="ZD64" i="45"/>
  <c r="ZD63" i="45" s="1"/>
  <c r="ZC64" i="45"/>
  <c r="ZC63" i="45" s="1"/>
  <c r="ZB64" i="45"/>
  <c r="ZA64" i="45"/>
  <c r="ZA63" i="45" s="1"/>
  <c r="YY64" i="45"/>
  <c r="YX64" i="45"/>
  <c r="YV64" i="45"/>
  <c r="YV63" i="45" s="1"/>
  <c r="YU64" i="45"/>
  <c r="YU63" i="45" s="1"/>
  <c r="YT64" i="45"/>
  <c r="YS64" i="45"/>
  <c r="YS63" i="45" s="1"/>
  <c r="YR64" i="45"/>
  <c r="YQ64" i="45"/>
  <c r="YO64" i="45"/>
  <c r="YO63" i="45" s="1"/>
  <c r="YN64" i="45"/>
  <c r="YN63" i="45" s="1"/>
  <c r="YM64" i="45"/>
  <c r="YL64" i="45"/>
  <c r="YL63" i="45" s="1"/>
  <c r="YJ64" i="45"/>
  <c r="YI64" i="45"/>
  <c r="YG64" i="45"/>
  <c r="YG63" i="45" s="1"/>
  <c r="YF64" i="45"/>
  <c r="YF63" i="45" s="1"/>
  <c r="YE64" i="45"/>
  <c r="YD64" i="45"/>
  <c r="YC64" i="45"/>
  <c r="YB64" i="45"/>
  <c r="XZ64" i="45"/>
  <c r="XZ63" i="45" s="1"/>
  <c r="XY64" i="45"/>
  <c r="XY63" i="45" s="1"/>
  <c r="XX64" i="45"/>
  <c r="XW64" i="45"/>
  <c r="XU64" i="45"/>
  <c r="XT64" i="45"/>
  <c r="XR64" i="45"/>
  <c r="XR63" i="45" s="1"/>
  <c r="XQ64" i="45"/>
  <c r="XQ63" i="45" s="1"/>
  <c r="XP64" i="45"/>
  <c r="XO64" i="45"/>
  <c r="XN64" i="45"/>
  <c r="XM64" i="45"/>
  <c r="XK64" i="45"/>
  <c r="XK63" i="45" s="1"/>
  <c r="XJ64" i="45"/>
  <c r="XJ63" i="45" s="1"/>
  <c r="XI64" i="45"/>
  <c r="XH64" i="45"/>
  <c r="XF64" i="45"/>
  <c r="XE64" i="45"/>
  <c r="XC64" i="45"/>
  <c r="XC63" i="45" s="1"/>
  <c r="XB64" i="45"/>
  <c r="XA64" i="45"/>
  <c r="WZ64" i="45"/>
  <c r="WY64" i="45"/>
  <c r="WX64" i="45"/>
  <c r="WV64" i="45"/>
  <c r="WU64" i="45"/>
  <c r="WT64" i="45"/>
  <c r="WS64" i="45"/>
  <c r="WQ64" i="45"/>
  <c r="WP64" i="45"/>
  <c r="WO64" i="45"/>
  <c r="WN64" i="45"/>
  <c r="WM64" i="45"/>
  <c r="WL64" i="45"/>
  <c r="WK64" i="45"/>
  <c r="WJ64" i="45"/>
  <c r="WI64" i="45"/>
  <c r="WI63" i="45" s="1"/>
  <c r="WG64" i="45"/>
  <c r="WF64" i="45"/>
  <c r="WE64" i="45"/>
  <c r="WD64" i="45"/>
  <c r="WB64" i="45"/>
  <c r="WB63" i="45" s="1"/>
  <c r="WA64" i="45"/>
  <c r="VY64" i="45"/>
  <c r="VY63" i="45" s="1"/>
  <c r="VX64" i="45"/>
  <c r="VW64" i="45"/>
  <c r="VV64" i="45"/>
  <c r="VU64" i="45"/>
  <c r="VU63" i="45" s="1"/>
  <c r="VT64" i="45"/>
  <c r="VT63" i="45" s="1"/>
  <c r="VR64" i="45"/>
  <c r="VR63" i="45" s="1"/>
  <c r="VQ64" i="45"/>
  <c r="VP64" i="45"/>
  <c r="VO64" i="45"/>
  <c r="VM64" i="45"/>
  <c r="VM63" i="45" s="1"/>
  <c r="VL64" i="45"/>
  <c r="VL63" i="45" s="1"/>
  <c r="VJ64" i="45"/>
  <c r="VJ63" i="45" s="1"/>
  <c r="VI64" i="45"/>
  <c r="VH64" i="45"/>
  <c r="VG64" i="45"/>
  <c r="VF64" i="45"/>
  <c r="VF63" i="45" s="1"/>
  <c r="VE64" i="45"/>
  <c r="VE63" i="45" s="1"/>
  <c r="VC64" i="45"/>
  <c r="VB64" i="45"/>
  <c r="VA64" i="45"/>
  <c r="UZ64" i="45"/>
  <c r="UX64" i="45"/>
  <c r="UW64" i="45"/>
  <c r="UW63" i="45" s="1"/>
  <c r="UU64" i="45"/>
  <c r="UU63" i="45" s="1"/>
  <c r="UT64" i="45"/>
  <c r="US64" i="45"/>
  <c r="UR64" i="45"/>
  <c r="UQ64" i="45"/>
  <c r="UQ63" i="45" s="1"/>
  <c r="UP64" i="45"/>
  <c r="UN64" i="45"/>
  <c r="UM64" i="45"/>
  <c r="UL64" i="45"/>
  <c r="UK64" i="45"/>
  <c r="UI64" i="45"/>
  <c r="UH64" i="45"/>
  <c r="UH63" i="45" s="1"/>
  <c r="UF64" i="45"/>
  <c r="UE64" i="45"/>
  <c r="UD64" i="45"/>
  <c r="UC64" i="45"/>
  <c r="UB64" i="45"/>
  <c r="UA64" i="45"/>
  <c r="TY64" i="45"/>
  <c r="TX64" i="45"/>
  <c r="TW64" i="45"/>
  <c r="TV64" i="45"/>
  <c r="TV63" i="45" s="1"/>
  <c r="TT64" i="45"/>
  <c r="TT63" i="45" s="1"/>
  <c r="TS64" i="45"/>
  <c r="TS63" i="45" s="1"/>
  <c r="TQ64" i="45"/>
  <c r="TP64" i="45"/>
  <c r="TO64" i="45"/>
  <c r="TN64" i="45"/>
  <c r="TM64" i="45"/>
  <c r="TM63" i="45" s="1"/>
  <c r="TL64" i="45"/>
  <c r="TL63" i="45" s="1"/>
  <c r="TJ64" i="45"/>
  <c r="TJ63" i="45" s="1"/>
  <c r="TI64" i="45"/>
  <c r="TH64" i="45"/>
  <c r="TG64" i="45"/>
  <c r="TE64" i="45"/>
  <c r="TD64" i="45"/>
  <c r="TD63" i="45" s="1"/>
  <c r="TB64" i="45"/>
  <c r="TA64" i="45"/>
  <c r="SZ64" i="45"/>
  <c r="SY64" i="45"/>
  <c r="SX64" i="45"/>
  <c r="SW64" i="45"/>
  <c r="SW63" i="45" s="1"/>
  <c r="SU64" i="45"/>
  <c r="ST64" i="45"/>
  <c r="SS64" i="45"/>
  <c r="SR64" i="45"/>
  <c r="SP64" i="45"/>
  <c r="SO64" i="45"/>
  <c r="SO63" i="45" s="1"/>
  <c r="SM64" i="45"/>
  <c r="SM63" i="45" s="1"/>
  <c r="SL64" i="45"/>
  <c r="SK64" i="45"/>
  <c r="SJ64" i="45"/>
  <c r="SI64" i="45"/>
  <c r="SI63" i="45" s="1"/>
  <c r="SH64" i="45"/>
  <c r="SF64" i="45"/>
  <c r="SF63" i="45" s="1"/>
  <c r="SE64" i="45"/>
  <c r="SD64" i="45"/>
  <c r="SC64" i="45"/>
  <c r="SA64" i="45"/>
  <c r="RZ64" i="45"/>
  <c r="RX64" i="45"/>
  <c r="RX63" i="45" s="1"/>
  <c r="RW64" i="45"/>
  <c r="RV64" i="45"/>
  <c r="RU64" i="45"/>
  <c r="RU63" i="45" s="1"/>
  <c r="RT64" i="45"/>
  <c r="RS64" i="45"/>
  <c r="RQ64" i="45"/>
  <c r="RQ63" i="45" s="1"/>
  <c r="RP64" i="45"/>
  <c r="RO64" i="45"/>
  <c r="RN64" i="45"/>
  <c r="RN63" i="45" s="1"/>
  <c r="RL64" i="45"/>
  <c r="RL63" i="45" s="1"/>
  <c r="RK64" i="45"/>
  <c r="RJ64" i="45"/>
  <c r="RI64" i="45"/>
  <c r="RH64" i="45"/>
  <c r="RG64" i="45"/>
  <c r="RF64" i="45"/>
  <c r="RF63" i="45" s="1"/>
  <c r="RE64" i="45"/>
  <c r="RE63" i="45" s="1"/>
  <c r="RD64" i="45"/>
  <c r="RB64" i="45"/>
  <c r="RA64" i="45"/>
  <c r="QZ64" i="45"/>
  <c r="QY64" i="45"/>
  <c r="QY63" i="45" s="1"/>
  <c r="QW64" i="45"/>
  <c r="QW63" i="45" s="1"/>
  <c r="QV64" i="45"/>
  <c r="QT64" i="45"/>
  <c r="QS64" i="45"/>
  <c r="QR64" i="45"/>
  <c r="QQ64" i="45"/>
  <c r="QP64" i="45"/>
  <c r="QP63" i="45" s="1"/>
  <c r="QO64" i="45"/>
  <c r="QM64" i="45"/>
  <c r="QM63" i="45" s="1"/>
  <c r="QL64" i="45"/>
  <c r="QK64" i="45"/>
  <c r="QJ64" i="45"/>
  <c r="QJ63" i="45" s="1"/>
  <c r="QH64" i="45"/>
  <c r="QG64" i="45"/>
  <c r="QE64" i="45"/>
  <c r="QE63" i="45" s="1"/>
  <c r="QD64" i="45"/>
  <c r="QC64" i="45"/>
  <c r="QC63" i="45" s="1"/>
  <c r="QB64" i="45"/>
  <c r="QA64" i="45"/>
  <c r="PZ64" i="45"/>
  <c r="PZ63" i="45" s="1"/>
  <c r="PX64" i="45"/>
  <c r="PW64" i="45"/>
  <c r="PV64" i="45"/>
  <c r="PU64" i="45"/>
  <c r="PS64" i="45"/>
  <c r="PS63" i="45" s="1"/>
  <c r="PR64" i="45"/>
  <c r="PP64" i="45"/>
  <c r="PO64" i="45"/>
  <c r="PN64" i="45"/>
  <c r="PM64" i="45"/>
  <c r="PM63" i="45" s="1"/>
  <c r="PL64" i="45"/>
  <c r="PK64" i="45"/>
  <c r="PI64" i="45"/>
  <c r="PI63" i="45" s="1"/>
  <c r="PH64" i="45"/>
  <c r="PG64" i="45"/>
  <c r="PF64" i="45"/>
  <c r="PF63" i="45" s="1"/>
  <c r="PD64" i="45"/>
  <c r="PD63" i="45" s="1"/>
  <c r="PC64" i="45"/>
  <c r="PA64" i="45"/>
  <c r="OZ64" i="45"/>
  <c r="OY64" i="45"/>
  <c r="OX64" i="45"/>
  <c r="OX63" i="45" s="1"/>
  <c r="OW64" i="45"/>
  <c r="OW63" i="45" s="1"/>
  <c r="OV64" i="45"/>
  <c r="OT64" i="45"/>
  <c r="OT63" i="45" s="1"/>
  <c r="OS64" i="45"/>
  <c r="OR64" i="45"/>
  <c r="OQ64" i="45"/>
  <c r="OQ63" i="45" s="1"/>
  <c r="OO64" i="45"/>
  <c r="OO63" i="45" s="1"/>
  <c r="ON64" i="45"/>
  <c r="OL64" i="45"/>
  <c r="OL63" i="45" s="1"/>
  <c r="OK64" i="45"/>
  <c r="OJ64" i="45"/>
  <c r="OI64" i="45"/>
  <c r="OH64" i="45"/>
  <c r="OH63" i="45" s="1"/>
  <c r="OG64" i="45"/>
  <c r="OE64" i="45"/>
  <c r="OE63" i="45" s="1"/>
  <c r="OD64" i="45"/>
  <c r="OC64" i="45"/>
  <c r="OB64" i="45"/>
  <c r="NZ64" i="45"/>
  <c r="NZ63" i="45" s="1"/>
  <c r="NY64" i="45"/>
  <c r="NW64" i="45"/>
  <c r="NV64" i="45"/>
  <c r="NU64" i="45"/>
  <c r="NT64" i="45"/>
  <c r="NT63" i="45" s="1"/>
  <c r="NS64" i="45"/>
  <c r="NS63" i="45" s="1"/>
  <c r="NR64" i="45"/>
  <c r="NP64" i="45"/>
  <c r="NO64" i="45"/>
  <c r="NN64" i="45"/>
  <c r="NM64" i="45"/>
  <c r="NM63" i="45" s="1"/>
  <c r="NK64" i="45"/>
  <c r="NJ64" i="45"/>
  <c r="NH64" i="45"/>
  <c r="NG64" i="45"/>
  <c r="NF64" i="45"/>
  <c r="NE64" i="45"/>
  <c r="ND64" i="45"/>
  <c r="ND63" i="45" s="1"/>
  <c r="NC64" i="45"/>
  <c r="NA64" i="45"/>
  <c r="NA63" i="45" s="1"/>
  <c r="MZ64" i="45"/>
  <c r="MY64" i="45"/>
  <c r="MX64" i="45"/>
  <c r="MV64" i="45"/>
  <c r="MV63" i="45" s="1"/>
  <c r="MU64" i="45"/>
  <c r="MS64" i="45"/>
  <c r="MR64" i="45"/>
  <c r="MQ64" i="45"/>
  <c r="MP64" i="45"/>
  <c r="MP63" i="45" s="1"/>
  <c r="MO64" i="45"/>
  <c r="MN64" i="45"/>
  <c r="ML64" i="45"/>
  <c r="MK64" i="45"/>
  <c r="MJ64" i="45"/>
  <c r="MI64" i="45"/>
  <c r="MI63" i="45" s="1"/>
  <c r="MG64" i="45"/>
  <c r="MF64" i="45"/>
  <c r="MD64" i="45"/>
  <c r="MC64" i="45"/>
  <c r="MB64" i="45"/>
  <c r="MA64" i="45"/>
  <c r="LZ64" i="45"/>
  <c r="LY64" i="45"/>
  <c r="LW64" i="45"/>
  <c r="LV64" i="45"/>
  <c r="LU64" i="45"/>
  <c r="LT64" i="45"/>
  <c r="LR64" i="45"/>
  <c r="LQ64" i="45"/>
  <c r="LO64" i="45"/>
  <c r="LN64" i="45"/>
  <c r="LM64" i="45"/>
  <c r="LM63" i="45" s="1"/>
  <c r="LL64" i="45"/>
  <c r="LL63" i="45" s="1"/>
  <c r="LK64" i="45"/>
  <c r="LJ64" i="45"/>
  <c r="LH64" i="45"/>
  <c r="LG64" i="45"/>
  <c r="LF64" i="45"/>
  <c r="LE64" i="45"/>
  <c r="LC64" i="45"/>
  <c r="LB64" i="45"/>
  <c r="KZ64" i="45"/>
  <c r="KY64" i="45"/>
  <c r="KX64" i="45"/>
  <c r="KW64" i="45"/>
  <c r="KV64" i="45"/>
  <c r="KV63" i="45" s="1"/>
  <c r="KU64" i="45"/>
  <c r="KU63" i="45" s="1"/>
  <c r="KS64" i="45"/>
  <c r="KR64" i="45"/>
  <c r="KQ64" i="45"/>
  <c r="KQ63" i="45" s="1"/>
  <c r="KP64" i="45"/>
  <c r="KN64" i="45"/>
  <c r="KM64" i="45"/>
  <c r="KK64" i="45"/>
  <c r="KJ64" i="45"/>
  <c r="KI64" i="45"/>
  <c r="KI63" i="45" s="1"/>
  <c r="KH64" i="45"/>
  <c r="KH63" i="45" s="1"/>
  <c r="KG64" i="45"/>
  <c r="KF64" i="45"/>
  <c r="KD64" i="45"/>
  <c r="KC64" i="45"/>
  <c r="KB64" i="45"/>
  <c r="KB63" i="45" s="1"/>
  <c r="KA64" i="45"/>
  <c r="JY64" i="45"/>
  <c r="JX64" i="45"/>
  <c r="JV64" i="45"/>
  <c r="JU64" i="45"/>
  <c r="JT64" i="45"/>
  <c r="JT63" i="45" s="1"/>
  <c r="JS64" i="45"/>
  <c r="JR64" i="45"/>
  <c r="JR63" i="45" s="1"/>
  <c r="JQ64" i="45"/>
  <c r="JO64" i="45"/>
  <c r="JN64" i="45"/>
  <c r="JM64" i="45"/>
  <c r="JM63" i="45" s="1"/>
  <c r="JL64" i="45"/>
  <c r="JJ64" i="45"/>
  <c r="JJ63" i="45" s="1"/>
  <c r="JI64" i="45"/>
  <c r="JG64" i="45"/>
  <c r="JF64" i="45"/>
  <c r="JE64" i="45"/>
  <c r="JD64" i="45"/>
  <c r="JC64" i="45"/>
  <c r="JB64" i="45"/>
  <c r="IZ64" i="45"/>
  <c r="IY64" i="45"/>
  <c r="IX64" i="45"/>
  <c r="IX63" i="45" s="1"/>
  <c r="IW64" i="45"/>
  <c r="IU64" i="45"/>
  <c r="IU63" i="45" s="1"/>
  <c r="IT64" i="45"/>
  <c r="IR64" i="45"/>
  <c r="IQ64" i="45"/>
  <c r="IP64" i="45"/>
  <c r="IP63" i="45" s="1"/>
  <c r="IO64" i="45"/>
  <c r="IN64" i="45"/>
  <c r="IM64" i="45"/>
  <c r="IK64" i="45"/>
  <c r="IJ64" i="45"/>
  <c r="II64" i="45"/>
  <c r="IH64" i="45"/>
  <c r="IH63" i="45" s="1"/>
  <c r="IF64" i="45"/>
  <c r="IF63" i="45" s="1"/>
  <c r="IE64" i="45"/>
  <c r="IE63" i="45" s="1"/>
  <c r="IC64" i="45"/>
  <c r="IB64" i="45"/>
  <c r="IA64" i="45"/>
  <c r="HZ64" i="45"/>
  <c r="HY64" i="45"/>
  <c r="HX64" i="45"/>
  <c r="HV64" i="45"/>
  <c r="HU64" i="45"/>
  <c r="HT64" i="45"/>
  <c r="HS64" i="45"/>
  <c r="HQ64" i="45"/>
  <c r="HP64" i="45"/>
  <c r="HN64" i="45"/>
  <c r="HM64" i="45"/>
  <c r="HL64" i="45"/>
  <c r="HL63" i="45" s="1"/>
  <c r="HK64" i="45"/>
  <c r="HJ64" i="45"/>
  <c r="HI64" i="45"/>
  <c r="HG64" i="45"/>
  <c r="HF64" i="45"/>
  <c r="HE64" i="45"/>
  <c r="HE63" i="45" s="1"/>
  <c r="HD64" i="45"/>
  <c r="HB64" i="45"/>
  <c r="HB63" i="45" s="1"/>
  <c r="HA64" i="45"/>
  <c r="GY64" i="45"/>
  <c r="GX64" i="45"/>
  <c r="GW64" i="45"/>
  <c r="GW63" i="45" s="1"/>
  <c r="GV64" i="45"/>
  <c r="GU64" i="45"/>
  <c r="GT64" i="45"/>
  <c r="GR64" i="45"/>
  <c r="GQ64" i="45"/>
  <c r="GP64" i="45"/>
  <c r="GP63" i="45" s="1"/>
  <c r="GO64" i="45"/>
  <c r="GM64" i="45"/>
  <c r="GL64" i="45"/>
  <c r="GJ64" i="45"/>
  <c r="GI64" i="45"/>
  <c r="GH64" i="45"/>
  <c r="GG64" i="45"/>
  <c r="GF64" i="45"/>
  <c r="GE64" i="45"/>
  <c r="GC64" i="45"/>
  <c r="GB64" i="45"/>
  <c r="GA64" i="45"/>
  <c r="FZ64" i="45"/>
  <c r="FZ63" i="45" s="1"/>
  <c r="FX64" i="45"/>
  <c r="FX63" i="45" s="1"/>
  <c r="FW64" i="45"/>
  <c r="FU64" i="45"/>
  <c r="FT64" i="45"/>
  <c r="FS64" i="45"/>
  <c r="FS63" i="45" s="1"/>
  <c r="FR64" i="45"/>
  <c r="FR63" i="45" s="1"/>
  <c r="FQ64" i="45"/>
  <c r="FQ63" i="45" s="1"/>
  <c r="FP64" i="45"/>
  <c r="FN64" i="45"/>
  <c r="FM64" i="45"/>
  <c r="FL64" i="45"/>
  <c r="FK64" i="45"/>
  <c r="FI64" i="45"/>
  <c r="FI63" i="45" s="1"/>
  <c r="FH64" i="45"/>
  <c r="FF64" i="45"/>
  <c r="FE64" i="45"/>
  <c r="FD64" i="45"/>
  <c r="FD63" i="45" s="1"/>
  <c r="FC64" i="45"/>
  <c r="FB64" i="45"/>
  <c r="FA64" i="45"/>
  <c r="EY64" i="45"/>
  <c r="EX64" i="45"/>
  <c r="EW64" i="45"/>
  <c r="EW63" i="45" s="1"/>
  <c r="EV64" i="45"/>
  <c r="EV63" i="45" s="1"/>
  <c r="ET64" i="45"/>
  <c r="ES64" i="45"/>
  <c r="EQ64" i="45"/>
  <c r="EP64" i="45"/>
  <c r="EO64" i="45"/>
  <c r="EO63" i="45" s="1"/>
  <c r="EN64" i="45"/>
  <c r="EN63" i="45" s="1"/>
  <c r="EM64" i="45"/>
  <c r="EM63" i="45" s="1"/>
  <c r="EL64" i="45"/>
  <c r="EJ64" i="45"/>
  <c r="EI64" i="45"/>
  <c r="EH64" i="45"/>
  <c r="EH63" i="45" s="1"/>
  <c r="EG64" i="45"/>
  <c r="EG63" i="45" s="1"/>
  <c r="EE64" i="45"/>
  <c r="ED64" i="45"/>
  <c r="EB64" i="45"/>
  <c r="EA64" i="45"/>
  <c r="EA63" i="45" s="1"/>
  <c r="DZ64" i="45"/>
  <c r="DY64" i="45"/>
  <c r="DY63" i="45" s="1"/>
  <c r="DX64" i="45"/>
  <c r="DW64" i="45"/>
  <c r="DU64" i="45"/>
  <c r="DT64" i="45"/>
  <c r="DT63" i="45" s="1"/>
  <c r="DS64" i="45"/>
  <c r="DR64" i="45"/>
  <c r="DR63" i="45" s="1"/>
  <c r="DP64" i="45"/>
  <c r="DO64" i="45"/>
  <c r="DM64" i="45"/>
  <c r="DL64" i="45"/>
  <c r="DK64" i="45"/>
  <c r="DK63" i="45" s="1"/>
  <c r="DJ64" i="45"/>
  <c r="DJ63" i="45" s="1"/>
  <c r="DI64" i="45"/>
  <c r="DH64" i="45"/>
  <c r="DF64" i="45"/>
  <c r="DE64" i="45"/>
  <c r="DE63" i="45" s="1"/>
  <c r="DD64" i="45"/>
  <c r="DC64" i="45"/>
  <c r="DC63" i="45" s="1"/>
  <c r="DA64" i="45"/>
  <c r="CZ64" i="45"/>
  <c r="CX64" i="45"/>
  <c r="CW64" i="45"/>
  <c r="CW63" i="45" s="1"/>
  <c r="CV64" i="45"/>
  <c r="CV63" i="45" s="1"/>
  <c r="CU64" i="45"/>
  <c r="CU63" i="45" s="1"/>
  <c r="CT64" i="45"/>
  <c r="CS64" i="45"/>
  <c r="CQ64" i="45"/>
  <c r="CP64" i="45"/>
  <c r="CP63" i="45" s="1"/>
  <c r="CO64" i="45"/>
  <c r="CO63" i="45" s="1"/>
  <c r="CN64" i="45"/>
  <c r="CN63" i="45" s="1"/>
  <c r="CL64" i="45"/>
  <c r="CK64" i="45"/>
  <c r="CI64" i="45"/>
  <c r="CH64" i="45"/>
  <c r="CH63" i="45" s="1"/>
  <c r="CG64" i="45"/>
  <c r="CF64" i="45"/>
  <c r="CE64" i="45"/>
  <c r="CD64" i="45"/>
  <c r="CB64" i="45"/>
  <c r="CA64" i="45"/>
  <c r="CA63" i="45" s="1"/>
  <c r="BZ64" i="45"/>
  <c r="BY64" i="45"/>
  <c r="BY63" i="45" s="1"/>
  <c r="BW64" i="45"/>
  <c r="BV64" i="45"/>
  <c r="BT64" i="45"/>
  <c r="BT63" i="45" s="1"/>
  <c r="BS64" i="45"/>
  <c r="BS63" i="45" s="1"/>
  <c r="BR64" i="45"/>
  <c r="BQ64" i="45"/>
  <c r="BP64" i="45"/>
  <c r="BO64" i="45"/>
  <c r="BM64" i="45"/>
  <c r="BM63" i="45" s="1"/>
  <c r="BL64" i="45"/>
  <c r="BL63" i="45" s="1"/>
  <c r="BK64" i="45"/>
  <c r="BK63" i="45" s="1"/>
  <c r="BJ64" i="45"/>
  <c r="BH64" i="45"/>
  <c r="BG64" i="45"/>
  <c r="BE64" i="45"/>
  <c r="BE63" i="45" s="1"/>
  <c r="BD64" i="45"/>
  <c r="BC64" i="45"/>
  <c r="BC63" i="45" s="1"/>
  <c r="BB64" i="45"/>
  <c r="BA64" i="45"/>
  <c r="AZ64" i="45"/>
  <c r="AX64" i="45"/>
  <c r="AX63" i="45" s="1"/>
  <c r="AW64" i="45"/>
  <c r="AV64" i="45"/>
  <c r="AV63" i="45" s="1"/>
  <c r="AU64" i="45"/>
  <c r="AS64" i="45"/>
  <c r="AR64" i="45"/>
  <c r="AP64" i="45"/>
  <c r="AO64" i="45"/>
  <c r="AO63" i="45" s="1"/>
  <c r="AN64" i="45"/>
  <c r="AM64" i="45"/>
  <c r="AL64" i="45"/>
  <c r="AK64" i="45"/>
  <c r="AI64" i="45"/>
  <c r="AH64" i="45"/>
  <c r="AH63" i="45" s="1"/>
  <c r="AG64" i="45"/>
  <c r="AG63" i="45" s="1"/>
  <c r="AF64" i="45"/>
  <c r="AF63" i="45" s="1"/>
  <c r="AD64" i="45"/>
  <c r="AC64" i="45"/>
  <c r="AA64" i="45"/>
  <c r="Z64" i="45"/>
  <c r="Z63" i="45" s="1"/>
  <c r="Y64" i="45"/>
  <c r="X64" i="45"/>
  <c r="W64" i="45"/>
  <c r="V64" i="45"/>
  <c r="T64" i="45"/>
  <c r="S64" i="45"/>
  <c r="S63" i="45" s="1"/>
  <c r="R64" i="45"/>
  <c r="R63" i="45" s="1"/>
  <c r="Q64" i="45"/>
  <c r="P64" i="45"/>
  <c r="O64" i="45"/>
  <c r="M64" i="45"/>
  <c r="M63" i="45" s="1"/>
  <c r="L64" i="45"/>
  <c r="K64" i="45"/>
  <c r="K63" i="45" s="1"/>
  <c r="J64" i="45"/>
  <c r="I64" i="45"/>
  <c r="H64" i="45"/>
  <c r="F64" i="45"/>
  <c r="F63" i="45" s="1"/>
  <c r="E64" i="45"/>
  <c r="E63" i="45" s="1"/>
  <c r="D64" i="45"/>
  <c r="D63" i="45" s="1"/>
  <c r="C64" i="45"/>
  <c r="C63" i="45" s="1"/>
  <c r="AGX63" i="45"/>
  <c r="AGK63" i="45"/>
  <c r="AFE63" i="45"/>
  <c r="AFA63" i="45"/>
  <c r="ADH63" i="45"/>
  <c r="ACM63" i="45"/>
  <c r="ABQ63" i="45"/>
  <c r="ABN63" i="45"/>
  <c r="AAC63" i="45"/>
  <c r="AAB63" i="45"/>
  <c r="ZW63" i="45"/>
  <c r="ZH63" i="45"/>
  <c r="ZB63" i="45"/>
  <c r="YX63" i="45"/>
  <c r="YJ63" i="45"/>
  <c r="YC63" i="45"/>
  <c r="XW63" i="45"/>
  <c r="XU63" i="45"/>
  <c r="VX63" i="45"/>
  <c r="VW63" i="45"/>
  <c r="VP63" i="45"/>
  <c r="UK63" i="45"/>
  <c r="UC63" i="45"/>
  <c r="TE63" i="45"/>
  <c r="SZ63" i="45"/>
  <c r="SY63" i="45"/>
  <c r="SC63" i="45"/>
  <c r="RV63" i="45"/>
  <c r="PP63" i="45"/>
  <c r="PG63" i="45"/>
  <c r="PA63" i="45"/>
  <c r="NW63" i="45"/>
  <c r="NU63" i="45"/>
  <c r="NH63" i="45"/>
  <c r="MD63" i="45"/>
  <c r="MA63" i="45"/>
  <c r="KY63" i="45"/>
  <c r="KX63" i="45"/>
  <c r="JU63" i="45"/>
  <c r="IO63" i="45"/>
  <c r="HV63" i="45"/>
  <c r="HJ63" i="45"/>
  <c r="HI63" i="45"/>
  <c r="FC63" i="45"/>
  <c r="ET63" i="45"/>
  <c r="DZ63" i="45"/>
  <c r="DD63" i="45"/>
  <c r="BV63" i="45"/>
  <c r="BR63" i="45"/>
  <c r="AN63" i="45"/>
  <c r="AA63" i="45"/>
  <c r="X63" i="45"/>
  <c r="J63" i="45"/>
  <c r="I63" i="45"/>
  <c r="B62" i="45"/>
  <c r="AIC60" i="45"/>
  <c r="AHV60" i="45"/>
  <c r="AHN60" i="45"/>
  <c r="AHG60" i="45"/>
  <c r="AGY60" i="45"/>
  <c r="AGR60" i="45"/>
  <c r="AGJ60" i="45"/>
  <c r="AGC60" i="45"/>
  <c r="AFU60" i="45"/>
  <c r="AFN60" i="45"/>
  <c r="AFF60" i="45"/>
  <c r="AEY60" i="45"/>
  <c r="AEQ60" i="45"/>
  <c r="AEJ60" i="45"/>
  <c r="AEB60" i="45"/>
  <c r="ADU60" i="45"/>
  <c r="ADM60" i="45"/>
  <c r="ADF60" i="45"/>
  <c r="ACX60" i="45"/>
  <c r="ACQ60" i="45"/>
  <c r="ACI60" i="45"/>
  <c r="ACB60" i="45"/>
  <c r="ABT60" i="45"/>
  <c r="ABM60" i="45"/>
  <c r="ABE60" i="45"/>
  <c r="AAX60" i="45"/>
  <c r="AAP60" i="45"/>
  <c r="AAI60" i="45"/>
  <c r="AAA60" i="45"/>
  <c r="ZT60" i="45"/>
  <c r="ZL60" i="45"/>
  <c r="ZE60" i="45"/>
  <c r="YW60" i="45"/>
  <c r="YP60" i="45"/>
  <c r="YH60" i="45"/>
  <c r="YA60" i="45"/>
  <c r="XS60" i="45"/>
  <c r="XL60" i="45"/>
  <c r="XD60" i="45"/>
  <c r="WW60" i="45"/>
  <c r="WO60" i="45"/>
  <c r="WH60" i="45"/>
  <c r="VZ60" i="45"/>
  <c r="VS60" i="45"/>
  <c r="VK60" i="45"/>
  <c r="VD60" i="45"/>
  <c r="UV60" i="45"/>
  <c r="UO60" i="45"/>
  <c r="UG60" i="45"/>
  <c r="TZ60" i="45"/>
  <c r="TR60" i="45"/>
  <c r="TK60" i="45"/>
  <c r="TC60" i="45"/>
  <c r="SV60" i="45"/>
  <c r="SN60" i="45"/>
  <c r="SG60" i="45"/>
  <c r="RY60" i="45"/>
  <c r="RR60" i="45"/>
  <c r="RJ60" i="45"/>
  <c r="RC60" i="45"/>
  <c r="QU60" i="45"/>
  <c r="QN60" i="45"/>
  <c r="QF60" i="45"/>
  <c r="PY60" i="45"/>
  <c r="PQ60" i="45"/>
  <c r="PJ60" i="45"/>
  <c r="PB60" i="45"/>
  <c r="OU60" i="45"/>
  <c r="OM60" i="45"/>
  <c r="OF60" i="45"/>
  <c r="NX60" i="45"/>
  <c r="NQ60" i="45"/>
  <c r="NI60" i="45"/>
  <c r="NB60" i="45"/>
  <c r="MT60" i="45"/>
  <c r="MM60" i="45"/>
  <c r="ME60" i="45"/>
  <c r="LX60" i="45"/>
  <c r="LP60" i="45"/>
  <c r="LI60" i="45"/>
  <c r="LA60" i="45"/>
  <c r="KT60" i="45"/>
  <c r="KL60" i="45"/>
  <c r="KE60" i="45"/>
  <c r="JW60" i="45"/>
  <c r="JP60" i="45"/>
  <c r="JH60" i="45"/>
  <c r="JA60" i="45"/>
  <c r="IS60" i="45"/>
  <c r="IL60" i="45"/>
  <c r="ID60" i="45"/>
  <c r="HW60" i="45"/>
  <c r="HO60" i="45"/>
  <c r="HH60" i="45"/>
  <c r="GZ60" i="45"/>
  <c r="GS60" i="45"/>
  <c r="GK60" i="45"/>
  <c r="GD60" i="45"/>
  <c r="FV60" i="45"/>
  <c r="FO60" i="45"/>
  <c r="FG60" i="45"/>
  <c r="EZ60" i="45"/>
  <c r="ER60" i="45"/>
  <c r="EK60" i="45"/>
  <c r="EC60" i="45"/>
  <c r="DV60" i="45"/>
  <c r="DN60" i="45"/>
  <c r="DG60" i="45"/>
  <c r="CY60" i="45"/>
  <c r="CR60" i="45"/>
  <c r="CJ60" i="45"/>
  <c r="CC60" i="45"/>
  <c r="BU60" i="45"/>
  <c r="BN60" i="45"/>
  <c r="BF60" i="45"/>
  <c r="AY60" i="45"/>
  <c r="AQ60" i="45"/>
  <c r="AJ60" i="45"/>
  <c r="AB60" i="45"/>
  <c r="U60" i="45"/>
  <c r="N60" i="45"/>
  <c r="G60" i="45"/>
  <c r="AIC59" i="45"/>
  <c r="AHV59" i="45"/>
  <c r="AHN59" i="45"/>
  <c r="AHG59" i="45"/>
  <c r="AGY59" i="45"/>
  <c r="AGR59" i="45"/>
  <c r="AGJ59" i="45"/>
  <c r="AGC59" i="45"/>
  <c r="AFU59" i="45"/>
  <c r="AFN59" i="45"/>
  <c r="AFF59" i="45"/>
  <c r="AEY59" i="45"/>
  <c r="AEQ59" i="45"/>
  <c r="AEJ59" i="45"/>
  <c r="AEB59" i="45"/>
  <c r="ADU59" i="45"/>
  <c r="ADM59" i="45"/>
  <c r="ADF59" i="45"/>
  <c r="ACX59" i="45"/>
  <c r="ACQ59" i="45"/>
  <c r="ACI59" i="45"/>
  <c r="ACB59" i="45"/>
  <c r="ABT59" i="45"/>
  <c r="ABM59" i="45"/>
  <c r="ABE59" i="45"/>
  <c r="AAX59" i="45"/>
  <c r="AAP59" i="45"/>
  <c r="AAI59" i="45"/>
  <c r="AAA59" i="45"/>
  <c r="ZT59" i="45"/>
  <c r="ZL59" i="45"/>
  <c r="ZE59" i="45"/>
  <c r="YW59" i="45"/>
  <c r="YP59" i="45"/>
  <c r="YH59" i="45"/>
  <c r="YA59" i="45"/>
  <c r="XS59" i="45"/>
  <c r="XL59" i="45"/>
  <c r="XD59" i="45"/>
  <c r="WW59" i="45"/>
  <c r="WO59" i="45"/>
  <c r="WH59" i="45"/>
  <c r="VZ59" i="45"/>
  <c r="VS59" i="45"/>
  <c r="VK59" i="45"/>
  <c r="VD59" i="45"/>
  <c r="UV59" i="45"/>
  <c r="UO59" i="45"/>
  <c r="UG59" i="45"/>
  <c r="TZ59" i="45"/>
  <c r="TR59" i="45"/>
  <c r="TK59" i="45"/>
  <c r="TC59" i="45"/>
  <c r="SV59" i="45"/>
  <c r="SN59" i="45"/>
  <c r="SG59" i="45"/>
  <c r="RY59" i="45"/>
  <c r="RR59" i="45"/>
  <c r="RJ59" i="45"/>
  <c r="RC59" i="45"/>
  <c r="QU59" i="45"/>
  <c r="QN59" i="45"/>
  <c r="QF59" i="45"/>
  <c r="PY59" i="45"/>
  <c r="PQ59" i="45"/>
  <c r="PJ59" i="45"/>
  <c r="PB59" i="45"/>
  <c r="OU59" i="45"/>
  <c r="OM59" i="45"/>
  <c r="OF59" i="45"/>
  <c r="NX59" i="45"/>
  <c r="NQ59" i="45"/>
  <c r="NI59" i="45"/>
  <c r="NB59" i="45"/>
  <c r="MT59" i="45"/>
  <c r="MM59" i="45"/>
  <c r="ME59" i="45"/>
  <c r="LX59" i="45"/>
  <c r="LP59" i="45"/>
  <c r="LI59" i="45"/>
  <c r="LA59" i="45"/>
  <c r="KT59" i="45"/>
  <c r="KL59" i="45"/>
  <c r="KE59" i="45"/>
  <c r="JW59" i="45"/>
  <c r="JP59" i="45"/>
  <c r="JH59" i="45"/>
  <c r="JA59" i="45"/>
  <c r="IS59" i="45"/>
  <c r="IL59" i="45"/>
  <c r="ID59" i="45"/>
  <c r="HW59" i="45"/>
  <c r="HO59" i="45"/>
  <c r="HH59" i="45"/>
  <c r="GZ59" i="45"/>
  <c r="GS59" i="45"/>
  <c r="GK59" i="45"/>
  <c r="GD59" i="45"/>
  <c r="FV59" i="45"/>
  <c r="FO59" i="45"/>
  <c r="FG59" i="45"/>
  <c r="EZ59" i="45"/>
  <c r="ER59" i="45"/>
  <c r="EK59" i="45"/>
  <c r="EC59" i="45"/>
  <c r="DV59" i="45"/>
  <c r="DN59" i="45"/>
  <c r="DG59" i="45"/>
  <c r="CY59" i="45"/>
  <c r="CR59" i="45"/>
  <c r="CJ59" i="45"/>
  <c r="CC59" i="45"/>
  <c r="BU59" i="45"/>
  <c r="BN59" i="45"/>
  <c r="BF59" i="45"/>
  <c r="AY59" i="45"/>
  <c r="AQ59" i="45"/>
  <c r="AJ59" i="45"/>
  <c r="AB59" i="45"/>
  <c r="U59" i="45"/>
  <c r="N59" i="45"/>
  <c r="G59" i="45"/>
  <c r="AIC58" i="45"/>
  <c r="AHV58" i="45"/>
  <c r="AHN58" i="45"/>
  <c r="AHG58" i="45"/>
  <c r="AGY58" i="45"/>
  <c r="AGR58" i="45"/>
  <c r="AGJ58" i="45"/>
  <c r="AGC58" i="45"/>
  <c r="AFU58" i="45"/>
  <c r="AFN58" i="45"/>
  <c r="AFF58" i="45"/>
  <c r="AEY58" i="45"/>
  <c r="AEQ58" i="45"/>
  <c r="AEJ58" i="45"/>
  <c r="AEB58" i="45"/>
  <c r="ADU58" i="45"/>
  <c r="ADM58" i="45"/>
  <c r="ADF58" i="45"/>
  <c r="ACX58" i="45"/>
  <c r="ACQ58" i="45"/>
  <c r="ACI58" i="45"/>
  <c r="ACB58" i="45"/>
  <c r="ABT58" i="45"/>
  <c r="ABM58" i="45"/>
  <c r="ABE58" i="45"/>
  <c r="AAX58" i="45"/>
  <c r="AAP58" i="45"/>
  <c r="AAI58" i="45"/>
  <c r="AAA58" i="45"/>
  <c r="ZT58" i="45"/>
  <c r="ZL58" i="45"/>
  <c r="ZE58" i="45"/>
  <c r="YW58" i="45"/>
  <c r="YP58" i="45"/>
  <c r="YH58" i="45"/>
  <c r="YA58" i="45"/>
  <c r="XS58" i="45"/>
  <c r="XL58" i="45"/>
  <c r="XD58" i="45"/>
  <c r="WW58" i="45"/>
  <c r="WO58" i="45"/>
  <c r="WH58" i="45"/>
  <c r="VZ58" i="45"/>
  <c r="VS58" i="45"/>
  <c r="VK58" i="45"/>
  <c r="VD58" i="45"/>
  <c r="UV58" i="45"/>
  <c r="UO58" i="45"/>
  <c r="UG58" i="45"/>
  <c r="TZ58" i="45"/>
  <c r="TR58" i="45"/>
  <c r="TK58" i="45"/>
  <c r="TC58" i="45"/>
  <c r="SV58" i="45"/>
  <c r="SN58" i="45"/>
  <c r="SG58" i="45"/>
  <c r="RY58" i="45"/>
  <c r="RR58" i="45"/>
  <c r="RJ58" i="45"/>
  <c r="RC58" i="45"/>
  <c r="QU58" i="45"/>
  <c r="QN58" i="45"/>
  <c r="QF58" i="45"/>
  <c r="PY58" i="45"/>
  <c r="PQ58" i="45"/>
  <c r="PJ58" i="45"/>
  <c r="PB58" i="45"/>
  <c r="OU58" i="45"/>
  <c r="OM58" i="45"/>
  <c r="OF58" i="45"/>
  <c r="NX58" i="45"/>
  <c r="NQ58" i="45"/>
  <c r="NI58" i="45"/>
  <c r="NB58" i="45"/>
  <c r="MT58" i="45"/>
  <c r="MM58" i="45"/>
  <c r="ME58" i="45"/>
  <c r="LX58" i="45"/>
  <c r="LP58" i="45"/>
  <c r="LI58" i="45"/>
  <c r="LA58" i="45"/>
  <c r="KT58" i="45"/>
  <c r="KL58" i="45"/>
  <c r="KE58" i="45"/>
  <c r="JW58" i="45"/>
  <c r="JP58" i="45"/>
  <c r="JH58" i="45"/>
  <c r="JA58" i="45"/>
  <c r="IS58" i="45"/>
  <c r="IL58" i="45"/>
  <c r="ID58" i="45"/>
  <c r="HW58" i="45"/>
  <c r="HO58" i="45"/>
  <c r="HH58" i="45"/>
  <c r="GZ58" i="45"/>
  <c r="GS58" i="45"/>
  <c r="GK58" i="45"/>
  <c r="GD58" i="45"/>
  <c r="FV58" i="45"/>
  <c r="FO58" i="45"/>
  <c r="FG58" i="45"/>
  <c r="EZ58" i="45"/>
  <c r="ER58" i="45"/>
  <c r="EK58" i="45"/>
  <c r="EC58" i="45"/>
  <c r="DV58" i="45"/>
  <c r="DN58" i="45"/>
  <c r="DG58" i="45"/>
  <c r="CY58" i="45"/>
  <c r="CR58" i="45"/>
  <c r="CJ58" i="45"/>
  <c r="CC58" i="45"/>
  <c r="BU58" i="45"/>
  <c r="BN58" i="45"/>
  <c r="BF58" i="45"/>
  <c r="AY58" i="45"/>
  <c r="AQ58" i="45"/>
  <c r="AJ58" i="45"/>
  <c r="AB58" i="45"/>
  <c r="U58" i="45"/>
  <c r="N58" i="45"/>
  <c r="G58" i="45"/>
  <c r="AIC57" i="45"/>
  <c r="AHV57" i="45"/>
  <c r="AHN57" i="45"/>
  <c r="AHG57" i="45"/>
  <c r="AGY57" i="45"/>
  <c r="AGR57" i="45"/>
  <c r="AGJ57" i="45"/>
  <c r="AGC57" i="45"/>
  <c r="AFU57" i="45"/>
  <c r="AFN57" i="45"/>
  <c r="AFF57" i="45"/>
  <c r="AEY57" i="45"/>
  <c r="AEQ57" i="45"/>
  <c r="AEJ57" i="45"/>
  <c r="AEB57" i="45"/>
  <c r="ADU57" i="45"/>
  <c r="ADM57" i="45"/>
  <c r="ADF57" i="45"/>
  <c r="ACX57" i="45"/>
  <c r="ACQ57" i="45"/>
  <c r="ACI57" i="45"/>
  <c r="ACB57" i="45"/>
  <c r="ABT57" i="45"/>
  <c r="ABM57" i="45"/>
  <c r="ABE57" i="45"/>
  <c r="AAX57" i="45"/>
  <c r="AAP57" i="45"/>
  <c r="AAI57" i="45"/>
  <c r="AAA57" i="45"/>
  <c r="ZT57" i="45"/>
  <c r="ZL57" i="45"/>
  <c r="ZE57" i="45"/>
  <c r="YW57" i="45"/>
  <c r="YP57" i="45"/>
  <c r="YH57" i="45"/>
  <c r="YA57" i="45"/>
  <c r="XS57" i="45"/>
  <c r="XL57" i="45"/>
  <c r="XD57" i="45"/>
  <c r="WW57" i="45"/>
  <c r="WO57" i="45"/>
  <c r="WH57" i="45"/>
  <c r="VZ57" i="45"/>
  <c r="VS57" i="45"/>
  <c r="VK57" i="45"/>
  <c r="VD57" i="45"/>
  <c r="UV57" i="45"/>
  <c r="UO57" i="45"/>
  <c r="UG57" i="45"/>
  <c r="TZ57" i="45"/>
  <c r="TR57" i="45"/>
  <c r="TK57" i="45"/>
  <c r="TC57" i="45"/>
  <c r="SV57" i="45"/>
  <c r="SN57" i="45"/>
  <c r="SG57" i="45"/>
  <c r="RY57" i="45"/>
  <c r="RR57" i="45"/>
  <c r="RJ57" i="45"/>
  <c r="RC57" i="45"/>
  <c r="QU57" i="45"/>
  <c r="QN57" i="45"/>
  <c r="QF57" i="45"/>
  <c r="PY57" i="45"/>
  <c r="PQ57" i="45"/>
  <c r="PJ57" i="45"/>
  <c r="PB57" i="45"/>
  <c r="OU57" i="45"/>
  <c r="OM57" i="45"/>
  <c r="OF57" i="45"/>
  <c r="NX57" i="45"/>
  <c r="NQ57" i="45"/>
  <c r="NI57" i="45"/>
  <c r="NB57" i="45"/>
  <c r="MT57" i="45"/>
  <c r="MM57" i="45"/>
  <c r="ME57" i="45"/>
  <c r="LX57" i="45"/>
  <c r="LP57" i="45"/>
  <c r="LI57" i="45"/>
  <c r="LA57" i="45"/>
  <c r="KT57" i="45"/>
  <c r="KL57" i="45"/>
  <c r="KE57" i="45"/>
  <c r="JW57" i="45"/>
  <c r="JP57" i="45"/>
  <c r="JH57" i="45"/>
  <c r="JA57" i="45"/>
  <c r="IS57" i="45"/>
  <c r="IL57" i="45"/>
  <c r="ID57" i="45"/>
  <c r="HW57" i="45"/>
  <c r="HO57" i="45"/>
  <c r="HH57" i="45"/>
  <c r="GZ57" i="45"/>
  <c r="GS57" i="45"/>
  <c r="GK57" i="45"/>
  <c r="GD57" i="45"/>
  <c r="FV57" i="45"/>
  <c r="FO57" i="45"/>
  <c r="FG57" i="45"/>
  <c r="EZ57" i="45"/>
  <c r="ER57" i="45"/>
  <c r="EK57" i="45"/>
  <c r="EC57" i="45"/>
  <c r="DV57" i="45"/>
  <c r="DN57" i="45"/>
  <c r="DG57" i="45"/>
  <c r="CY57" i="45"/>
  <c r="CR57" i="45"/>
  <c r="CJ57" i="45"/>
  <c r="CC57" i="45"/>
  <c r="BU57" i="45"/>
  <c r="BN57" i="45"/>
  <c r="BF57" i="45"/>
  <c r="AY57" i="45"/>
  <c r="AQ57" i="45"/>
  <c r="AJ57" i="45"/>
  <c r="AB57" i="45"/>
  <c r="U57" i="45"/>
  <c r="N57" i="45"/>
  <c r="G57" i="45"/>
  <c r="AIC56" i="45"/>
  <c r="AHV56" i="45"/>
  <c r="AHN56" i="45"/>
  <c r="AHG56" i="45"/>
  <c r="AGY56" i="45"/>
  <c r="AGR56" i="45"/>
  <c r="AGJ56" i="45"/>
  <c r="AGC56" i="45"/>
  <c r="AFU56" i="45"/>
  <c r="AFN56" i="45"/>
  <c r="AFF56" i="45"/>
  <c r="AEY56" i="45"/>
  <c r="AEQ56" i="45"/>
  <c r="AEJ56" i="45"/>
  <c r="AEB56" i="45"/>
  <c r="ADU56" i="45"/>
  <c r="ADM56" i="45"/>
  <c r="ADF56" i="45"/>
  <c r="ACX56" i="45"/>
  <c r="ACQ56" i="45"/>
  <c r="ACI56" i="45"/>
  <c r="ACB56" i="45"/>
  <c r="ABT56" i="45"/>
  <c r="ABM56" i="45"/>
  <c r="ABE56" i="45"/>
  <c r="AAX56" i="45"/>
  <c r="AAP56" i="45"/>
  <c r="AAI56" i="45"/>
  <c r="AAA56" i="45"/>
  <c r="ZT56" i="45"/>
  <c r="ZL56" i="45"/>
  <c r="ZE56" i="45"/>
  <c r="YW56" i="45"/>
  <c r="YP56" i="45"/>
  <c r="YH56" i="45"/>
  <c r="YA56" i="45"/>
  <c r="XS56" i="45"/>
  <c r="XL56" i="45"/>
  <c r="XD56" i="45"/>
  <c r="WW56" i="45"/>
  <c r="WO56" i="45"/>
  <c r="WH56" i="45"/>
  <c r="VZ56" i="45"/>
  <c r="VS56" i="45"/>
  <c r="VK56" i="45"/>
  <c r="VD56" i="45"/>
  <c r="UV56" i="45"/>
  <c r="UO56" i="45"/>
  <c r="UG56" i="45"/>
  <c r="TZ56" i="45"/>
  <c r="TR56" i="45"/>
  <c r="TK56" i="45"/>
  <c r="TC56" i="45"/>
  <c r="SV56" i="45"/>
  <c r="SN56" i="45"/>
  <c r="SG56" i="45"/>
  <c r="RY56" i="45"/>
  <c r="RR56" i="45"/>
  <c r="RJ56" i="45"/>
  <c r="RC56" i="45"/>
  <c r="QU56" i="45"/>
  <c r="QN56" i="45"/>
  <c r="QF56" i="45"/>
  <c r="PY56" i="45"/>
  <c r="PQ56" i="45"/>
  <c r="PJ56" i="45"/>
  <c r="PB56" i="45"/>
  <c r="OU56" i="45"/>
  <c r="OM56" i="45"/>
  <c r="OF56" i="45"/>
  <c r="NX56" i="45"/>
  <c r="NQ56" i="45"/>
  <c r="NI56" i="45"/>
  <c r="NB56" i="45"/>
  <c r="MT56" i="45"/>
  <c r="MM56" i="45"/>
  <c r="ME56" i="45"/>
  <c r="LX56" i="45"/>
  <c r="LP56" i="45"/>
  <c r="LI56" i="45"/>
  <c r="LA56" i="45"/>
  <c r="KT56" i="45"/>
  <c r="KL56" i="45"/>
  <c r="KE56" i="45"/>
  <c r="JW56" i="45"/>
  <c r="JP56" i="45"/>
  <c r="JH56" i="45"/>
  <c r="JA56" i="45"/>
  <c r="IS56" i="45"/>
  <c r="IL56" i="45"/>
  <c r="ID56" i="45"/>
  <c r="HW56" i="45"/>
  <c r="HO56" i="45"/>
  <c r="HH56" i="45"/>
  <c r="GZ56" i="45"/>
  <c r="GS56" i="45"/>
  <c r="GK56" i="45"/>
  <c r="GD56" i="45"/>
  <c r="FV56" i="45"/>
  <c r="FO56" i="45"/>
  <c r="FG56" i="45"/>
  <c r="EZ56" i="45"/>
  <c r="ER56" i="45"/>
  <c r="EK56" i="45"/>
  <c r="EC56" i="45"/>
  <c r="DV56" i="45"/>
  <c r="DN56" i="45"/>
  <c r="DG56" i="45"/>
  <c r="CY56" i="45"/>
  <c r="CR56" i="45"/>
  <c r="CJ56" i="45"/>
  <c r="CC56" i="45"/>
  <c r="BU56" i="45"/>
  <c r="BN56" i="45"/>
  <c r="BF56" i="45"/>
  <c r="AY56" i="45"/>
  <c r="AQ56" i="45"/>
  <c r="AJ56" i="45"/>
  <c r="AB56" i="45"/>
  <c r="U56" i="45"/>
  <c r="N56" i="45"/>
  <c r="G56" i="45"/>
  <c r="AIC55" i="45"/>
  <c r="AHV55" i="45"/>
  <c r="AHN55" i="45"/>
  <c r="AHG55" i="45"/>
  <c r="AGY55" i="45"/>
  <c r="AGR55" i="45"/>
  <c r="AGJ55" i="45"/>
  <c r="AGC55" i="45"/>
  <c r="AFU55" i="45"/>
  <c r="AFN55" i="45"/>
  <c r="AFF55" i="45"/>
  <c r="AEY55" i="45"/>
  <c r="AEQ55" i="45"/>
  <c r="AEJ55" i="45"/>
  <c r="AEB55" i="45"/>
  <c r="ADU55" i="45"/>
  <c r="ADM55" i="45"/>
  <c r="ADF55" i="45"/>
  <c r="ACX55" i="45"/>
  <c r="ACQ55" i="45"/>
  <c r="ACI55" i="45"/>
  <c r="ACB55" i="45"/>
  <c r="ABT55" i="45"/>
  <c r="ABM55" i="45"/>
  <c r="ABE55" i="45"/>
  <c r="AAX55" i="45"/>
  <c r="AAP55" i="45"/>
  <c r="AAI55" i="45"/>
  <c r="AAA55" i="45"/>
  <c r="ZT55" i="45"/>
  <c r="ZL55" i="45"/>
  <c r="ZE55" i="45"/>
  <c r="YW55" i="45"/>
  <c r="YP55" i="45"/>
  <c r="YH55" i="45"/>
  <c r="YA55" i="45"/>
  <c r="XS55" i="45"/>
  <c r="XL55" i="45"/>
  <c r="XD55" i="45"/>
  <c r="WW55" i="45"/>
  <c r="WO55" i="45"/>
  <c r="WH55" i="45"/>
  <c r="VZ55" i="45"/>
  <c r="VS55" i="45"/>
  <c r="VK55" i="45"/>
  <c r="VD55" i="45"/>
  <c r="UV55" i="45"/>
  <c r="UO55" i="45"/>
  <c r="UG55" i="45"/>
  <c r="TZ55" i="45"/>
  <c r="TR55" i="45"/>
  <c r="TK55" i="45"/>
  <c r="TC55" i="45"/>
  <c r="SV55" i="45"/>
  <c r="SN55" i="45"/>
  <c r="SG55" i="45"/>
  <c r="RY55" i="45"/>
  <c r="RR55" i="45"/>
  <c r="RJ55" i="45"/>
  <c r="RC55" i="45"/>
  <c r="QU55" i="45"/>
  <c r="QN55" i="45"/>
  <c r="QF55" i="45"/>
  <c r="PY55" i="45"/>
  <c r="PQ55" i="45"/>
  <c r="PJ55" i="45"/>
  <c r="PB55" i="45"/>
  <c r="OU55" i="45"/>
  <c r="OM55" i="45"/>
  <c r="OF55" i="45"/>
  <c r="NX55" i="45"/>
  <c r="NQ55" i="45"/>
  <c r="NI55" i="45"/>
  <c r="NB55" i="45"/>
  <c r="MT55" i="45"/>
  <c r="MM55" i="45"/>
  <c r="ME55" i="45"/>
  <c r="LX55" i="45"/>
  <c r="LP55" i="45"/>
  <c r="LI55" i="45"/>
  <c r="LA55" i="45"/>
  <c r="KT55" i="45"/>
  <c r="KL55" i="45"/>
  <c r="KE55" i="45"/>
  <c r="JW55" i="45"/>
  <c r="JP55" i="45"/>
  <c r="JH55" i="45"/>
  <c r="JA55" i="45"/>
  <c r="IS55" i="45"/>
  <c r="IL55" i="45"/>
  <c r="ID55" i="45"/>
  <c r="HW55" i="45"/>
  <c r="HO55" i="45"/>
  <c r="HH55" i="45"/>
  <c r="GZ55" i="45"/>
  <c r="GS55" i="45"/>
  <c r="GK55" i="45"/>
  <c r="GD55" i="45"/>
  <c r="FV55" i="45"/>
  <c r="FO55" i="45"/>
  <c r="FG55" i="45"/>
  <c r="EZ55" i="45"/>
  <c r="ER55" i="45"/>
  <c r="EK55" i="45"/>
  <c r="EC55" i="45"/>
  <c r="DV55" i="45"/>
  <c r="DN55" i="45"/>
  <c r="DG55" i="45"/>
  <c r="CY55" i="45"/>
  <c r="CR55" i="45"/>
  <c r="CJ55" i="45"/>
  <c r="CC55" i="45"/>
  <c r="BU55" i="45"/>
  <c r="BN55" i="45"/>
  <c r="BF55" i="45"/>
  <c r="AY55" i="45"/>
  <c r="AQ55" i="45"/>
  <c r="AJ55" i="45"/>
  <c r="AB55" i="45"/>
  <c r="U55" i="45"/>
  <c r="N55" i="45"/>
  <c r="G55" i="45"/>
  <c r="AIE54" i="45"/>
  <c r="AIE44" i="45" s="1"/>
  <c r="AID54" i="45"/>
  <c r="AIB54" i="45"/>
  <c r="AIA54" i="45"/>
  <c r="AHZ54" i="45"/>
  <c r="AHY54" i="45"/>
  <c r="AHX54" i="45"/>
  <c r="AHW54" i="45"/>
  <c r="AHU54" i="45"/>
  <c r="AHU44" i="45" s="1"/>
  <c r="AHT54" i="45"/>
  <c r="AHS54" i="45"/>
  <c r="AHR54" i="45"/>
  <c r="AHP54" i="45"/>
  <c r="AHO54" i="45"/>
  <c r="AHM54" i="45"/>
  <c r="AHL54" i="45"/>
  <c r="AHK54" i="45"/>
  <c r="AHJ54" i="45"/>
  <c r="AHI54" i="45"/>
  <c r="AHH54" i="45"/>
  <c r="AHF54" i="45"/>
  <c r="AHE54" i="45"/>
  <c r="AHD54" i="45"/>
  <c r="AHC54" i="45"/>
  <c r="AHA54" i="45"/>
  <c r="AGZ54" i="45"/>
  <c r="AGX54" i="45"/>
  <c r="AGW54" i="45"/>
  <c r="AGV54" i="45"/>
  <c r="AGU54" i="45"/>
  <c r="AGT54" i="45"/>
  <c r="AGS54" i="45"/>
  <c r="AGQ54" i="45"/>
  <c r="AGP54" i="45"/>
  <c r="AGO54" i="45"/>
  <c r="AGN54" i="45"/>
  <c r="AGL54" i="45"/>
  <c r="AGK54" i="45"/>
  <c r="AGI54" i="45"/>
  <c r="AGH54" i="45"/>
  <c r="AGG54" i="45"/>
  <c r="AGF54" i="45"/>
  <c r="AGE54" i="45"/>
  <c r="AGD54" i="45"/>
  <c r="AGB54" i="45"/>
  <c r="AGA54" i="45"/>
  <c r="AFZ54" i="45"/>
  <c r="AFY54" i="45"/>
  <c r="AFW54" i="45"/>
  <c r="AFV54" i="45"/>
  <c r="AFT54" i="45"/>
  <c r="AFS54" i="45"/>
  <c r="AFR54" i="45"/>
  <c r="AFQ54" i="45"/>
  <c r="AFP54" i="45"/>
  <c r="AFO54" i="45"/>
  <c r="AFM54" i="45"/>
  <c r="AFL54" i="45"/>
  <c r="AFK54" i="45"/>
  <c r="AFJ54" i="45"/>
  <c r="AFH54" i="45"/>
  <c r="AFG54" i="45"/>
  <c r="AFE54" i="45"/>
  <c r="AFD54" i="45"/>
  <c r="AFC54" i="45"/>
  <c r="AFB54" i="45"/>
  <c r="AFA54" i="45"/>
  <c r="AEZ54" i="45"/>
  <c r="AEX54" i="45"/>
  <c r="AEW54" i="45"/>
  <c r="AEV54" i="45"/>
  <c r="AEU54" i="45"/>
  <c r="AES54" i="45"/>
  <c r="AER54" i="45"/>
  <c r="AEP54" i="45"/>
  <c r="AEO54" i="45"/>
  <c r="AEN54" i="45"/>
  <c r="AEM54" i="45"/>
  <c r="AEL54" i="45"/>
  <c r="AEK54" i="45"/>
  <c r="AEI54" i="45"/>
  <c r="AEI44" i="45" s="1"/>
  <c r="AEH54" i="45"/>
  <c r="AEG54" i="45"/>
  <c r="AEF54" i="45"/>
  <c r="AED54" i="45"/>
  <c r="AEC54" i="45"/>
  <c r="AEA54" i="45"/>
  <c r="ADZ54" i="45"/>
  <c r="ADY54" i="45"/>
  <c r="ADX54" i="45"/>
  <c r="ADW54" i="45"/>
  <c r="ADV54" i="45"/>
  <c r="ADT54" i="45"/>
  <c r="ADT44" i="45" s="1"/>
  <c r="ADS54" i="45"/>
  <c r="ADR54" i="45"/>
  <c r="ADQ54" i="45"/>
  <c r="ADO54" i="45"/>
  <c r="ADN54" i="45"/>
  <c r="ADL54" i="45"/>
  <c r="ADK54" i="45"/>
  <c r="ADJ54" i="45"/>
  <c r="ADI54" i="45"/>
  <c r="ADH54" i="45"/>
  <c r="ADG54" i="45"/>
  <c r="ADE54" i="45"/>
  <c r="ADD54" i="45"/>
  <c r="ADC54" i="45"/>
  <c r="ADB54" i="45"/>
  <c r="ACZ54" i="45"/>
  <c r="ACY54" i="45"/>
  <c r="ACW54" i="45"/>
  <c r="ACV54" i="45"/>
  <c r="ACU54" i="45"/>
  <c r="ACT54" i="45"/>
  <c r="ACS54" i="45"/>
  <c r="ACR54" i="45"/>
  <c r="ACP54" i="45"/>
  <c r="ACO54" i="45"/>
  <c r="ACN54" i="45"/>
  <c r="ACM54" i="45"/>
  <c r="ACK54" i="45"/>
  <c r="ACJ54" i="45"/>
  <c r="ACI54" i="45"/>
  <c r="ACH54" i="45"/>
  <c r="ACG54" i="45"/>
  <c r="ACF54" i="45"/>
  <c r="ACE54" i="45"/>
  <c r="ACD54" i="45"/>
  <c r="ACC54" i="45"/>
  <c r="ACA54" i="45"/>
  <c r="ABZ54" i="45"/>
  <c r="ABY54" i="45"/>
  <c r="ABX54" i="45"/>
  <c r="ABV54" i="45"/>
  <c r="ABU54" i="45"/>
  <c r="ABS54" i="45"/>
  <c r="ABR54" i="45"/>
  <c r="ABQ54" i="45"/>
  <c r="ABP54" i="45"/>
  <c r="ABO54" i="45"/>
  <c r="ABN54" i="45"/>
  <c r="ABL54" i="45"/>
  <c r="ABK54" i="45"/>
  <c r="ABJ54" i="45"/>
  <c r="ABI54" i="45"/>
  <c r="ABG54" i="45"/>
  <c r="ABF54" i="45"/>
  <c r="ABD54" i="45"/>
  <c r="ABC54" i="45"/>
  <c r="ABB54" i="45"/>
  <c r="ABA54" i="45"/>
  <c r="AAZ54" i="45"/>
  <c r="AAY54" i="45"/>
  <c r="AAW54" i="45"/>
  <c r="AAV54" i="45"/>
  <c r="AAU54" i="45"/>
  <c r="AAT54" i="45"/>
  <c r="AAR54" i="45"/>
  <c r="AAQ54" i="45"/>
  <c r="AAO54" i="45"/>
  <c r="AAN54" i="45"/>
  <c r="AAM54" i="45"/>
  <c r="AAL54" i="45"/>
  <c r="AAK54" i="45"/>
  <c r="AAJ54" i="45"/>
  <c r="AAH54" i="45"/>
  <c r="AAG54" i="45"/>
  <c r="AAF54" i="45"/>
  <c r="AAE54" i="45"/>
  <c r="AAC54" i="45"/>
  <c r="AAB54" i="45"/>
  <c r="ZZ54" i="45"/>
  <c r="ZY54" i="45"/>
  <c r="ZX54" i="45"/>
  <c r="ZW54" i="45"/>
  <c r="ZV54" i="45"/>
  <c r="ZU54" i="45"/>
  <c r="ZS54" i="45"/>
  <c r="ZR54" i="45"/>
  <c r="ZQ54" i="45"/>
  <c r="ZP54" i="45"/>
  <c r="ZN54" i="45"/>
  <c r="ZM54" i="45"/>
  <c r="ZK54" i="45"/>
  <c r="ZJ54" i="45"/>
  <c r="ZI54" i="45"/>
  <c r="ZH54" i="45"/>
  <c r="ZG54" i="45"/>
  <c r="ZF54" i="45"/>
  <c r="ZD54" i="45"/>
  <c r="ZC54" i="45"/>
  <c r="ZB54" i="45"/>
  <c r="ZA54" i="45"/>
  <c r="YY54" i="45"/>
  <c r="YX54" i="45"/>
  <c r="YX44" i="45" s="1"/>
  <c r="YV54" i="45"/>
  <c r="YU54" i="45"/>
  <c r="YT54" i="45"/>
  <c r="YS54" i="45"/>
  <c r="YR54" i="45"/>
  <c r="YQ54" i="45"/>
  <c r="YO54" i="45"/>
  <c r="YN54" i="45"/>
  <c r="YM54" i="45"/>
  <c r="YL54" i="45"/>
  <c r="YJ54" i="45"/>
  <c r="YI54" i="45"/>
  <c r="YG54" i="45"/>
  <c r="YF54" i="45"/>
  <c r="YE54" i="45"/>
  <c r="YD54" i="45"/>
  <c r="YC54" i="45"/>
  <c r="YB54" i="45"/>
  <c r="YB44" i="45" s="1"/>
  <c r="XZ54" i="45"/>
  <c r="XY54" i="45"/>
  <c r="XX54" i="45"/>
  <c r="XW54" i="45"/>
  <c r="XU54" i="45"/>
  <c r="XT54" i="45"/>
  <c r="XR54" i="45"/>
  <c r="XQ54" i="45"/>
  <c r="XP54" i="45"/>
  <c r="XO54" i="45"/>
  <c r="XN54" i="45"/>
  <c r="XM54" i="45"/>
  <c r="XM44" i="45" s="1"/>
  <c r="XK54" i="45"/>
  <c r="XJ54" i="45"/>
  <c r="XI54" i="45"/>
  <c r="XH54" i="45"/>
  <c r="XF54" i="45"/>
  <c r="XE54" i="45"/>
  <c r="XC54" i="45"/>
  <c r="XB54" i="45"/>
  <c r="XA54" i="45"/>
  <c r="WZ54" i="45"/>
  <c r="WY54" i="45"/>
  <c r="WX54" i="45"/>
  <c r="WV54" i="45"/>
  <c r="WU54" i="45"/>
  <c r="WT54" i="45"/>
  <c r="WS54" i="45"/>
  <c r="WQ54" i="45"/>
  <c r="WP54" i="45"/>
  <c r="WN54" i="45"/>
  <c r="WM54" i="45"/>
  <c r="WL54" i="45"/>
  <c r="WK54" i="45"/>
  <c r="WJ54" i="45"/>
  <c r="WI54" i="45"/>
  <c r="WG54" i="45"/>
  <c r="WF54" i="45"/>
  <c r="WE54" i="45"/>
  <c r="WD54" i="45"/>
  <c r="WB54" i="45"/>
  <c r="WA54" i="45"/>
  <c r="VY54" i="45"/>
  <c r="VX54" i="45"/>
  <c r="VW54" i="45"/>
  <c r="VV54" i="45"/>
  <c r="VU54" i="45"/>
  <c r="VT54" i="45"/>
  <c r="VR54" i="45"/>
  <c r="VQ54" i="45"/>
  <c r="VP54" i="45"/>
  <c r="VO54" i="45"/>
  <c r="VM54" i="45"/>
  <c r="VL54" i="45"/>
  <c r="VJ54" i="45"/>
  <c r="VI54" i="45"/>
  <c r="VH54" i="45"/>
  <c r="VG54" i="45"/>
  <c r="VF54" i="45"/>
  <c r="VE54" i="45"/>
  <c r="VC54" i="45"/>
  <c r="VB54" i="45"/>
  <c r="VA54" i="45"/>
  <c r="UZ54" i="45"/>
  <c r="UX54" i="45"/>
  <c r="UW54" i="45"/>
  <c r="UU54" i="45"/>
  <c r="UT54" i="45"/>
  <c r="US54" i="45"/>
  <c r="UR54" i="45"/>
  <c r="UQ54" i="45"/>
  <c r="UP54" i="45"/>
  <c r="UN54" i="45"/>
  <c r="UM54" i="45"/>
  <c r="UL54" i="45"/>
  <c r="UK54" i="45"/>
  <c r="UI54" i="45"/>
  <c r="UH54" i="45"/>
  <c r="UF54" i="45"/>
  <c r="UE54" i="45"/>
  <c r="UD54" i="45"/>
  <c r="UC54" i="45"/>
  <c r="UB54" i="45"/>
  <c r="UA54" i="45"/>
  <c r="TY54" i="45"/>
  <c r="TX54" i="45"/>
  <c r="TW54" i="45"/>
  <c r="TV54" i="45"/>
  <c r="TT54" i="45"/>
  <c r="TS54" i="45"/>
  <c r="TQ54" i="45"/>
  <c r="TP54" i="45"/>
  <c r="TO54" i="45"/>
  <c r="TN54" i="45"/>
  <c r="TM54" i="45"/>
  <c r="TL54" i="45"/>
  <c r="TJ54" i="45"/>
  <c r="TI54" i="45"/>
  <c r="TH54" i="45"/>
  <c r="TG54" i="45"/>
  <c r="TE54" i="45"/>
  <c r="TD54" i="45"/>
  <c r="TB54" i="45"/>
  <c r="TA54" i="45"/>
  <c r="SZ54" i="45"/>
  <c r="SY54" i="45"/>
  <c r="SX54" i="45"/>
  <c r="SW54" i="45"/>
  <c r="SU54" i="45"/>
  <c r="ST54" i="45"/>
  <c r="SS54" i="45"/>
  <c r="SR54" i="45"/>
  <c r="SP54" i="45"/>
  <c r="SO54" i="45"/>
  <c r="SM54" i="45"/>
  <c r="SL54" i="45"/>
  <c r="SK54" i="45"/>
  <c r="SJ54" i="45"/>
  <c r="SI54" i="45"/>
  <c r="SH54" i="45"/>
  <c r="SF54" i="45"/>
  <c r="SE54" i="45"/>
  <c r="SD54" i="45"/>
  <c r="SC54" i="45"/>
  <c r="SA54" i="45"/>
  <c r="RZ54" i="45"/>
  <c r="RX54" i="45"/>
  <c r="RW54" i="45"/>
  <c r="RV54" i="45"/>
  <c r="RU54" i="45"/>
  <c r="RT54" i="45"/>
  <c r="RS54" i="45"/>
  <c r="RQ54" i="45"/>
  <c r="RP54" i="45"/>
  <c r="RO54" i="45"/>
  <c r="RN54" i="45"/>
  <c r="RL54" i="45"/>
  <c r="RK54" i="45"/>
  <c r="RI54" i="45"/>
  <c r="RH54" i="45"/>
  <c r="RG54" i="45"/>
  <c r="RF54" i="45"/>
  <c r="RE54" i="45"/>
  <c r="RD54" i="45"/>
  <c r="RB54" i="45"/>
  <c r="RA54" i="45"/>
  <c r="QZ54" i="45"/>
  <c r="QY54" i="45"/>
  <c r="QW54" i="45"/>
  <c r="QV54" i="45"/>
  <c r="QT54" i="45"/>
  <c r="QS54" i="45"/>
  <c r="QR54" i="45"/>
  <c r="QQ54" i="45"/>
  <c r="QP54" i="45"/>
  <c r="QO54" i="45"/>
  <c r="QO44" i="45" s="1"/>
  <c r="QM54" i="45"/>
  <c r="QL54" i="45"/>
  <c r="QK54" i="45"/>
  <c r="QJ54" i="45"/>
  <c r="QH54" i="45"/>
  <c r="QG54" i="45"/>
  <c r="QE54" i="45"/>
  <c r="QD54" i="45"/>
  <c r="QC54" i="45"/>
  <c r="QB54" i="45"/>
  <c r="QA54" i="45"/>
  <c r="PZ54" i="45"/>
  <c r="PX54" i="45"/>
  <c r="PW54" i="45"/>
  <c r="PV54" i="45"/>
  <c r="PU54" i="45"/>
  <c r="PS54" i="45"/>
  <c r="PR54" i="45"/>
  <c r="PP54" i="45"/>
  <c r="PO54" i="45"/>
  <c r="PN54" i="45"/>
  <c r="PM54" i="45"/>
  <c r="PL54" i="45"/>
  <c r="PK54" i="45"/>
  <c r="PI54" i="45"/>
  <c r="PH54" i="45"/>
  <c r="PG54" i="45"/>
  <c r="PF54" i="45"/>
  <c r="PD54" i="45"/>
  <c r="PC54" i="45"/>
  <c r="PA54" i="45"/>
  <c r="OZ54" i="45"/>
  <c r="OY54" i="45"/>
  <c r="OX54" i="45"/>
  <c r="OW54" i="45"/>
  <c r="OV54" i="45"/>
  <c r="OT54" i="45"/>
  <c r="OS54" i="45"/>
  <c r="OR54" i="45"/>
  <c r="OQ54" i="45"/>
  <c r="OO54" i="45"/>
  <c r="ON54" i="45"/>
  <c r="OL54" i="45"/>
  <c r="OK54" i="45"/>
  <c r="OJ54" i="45"/>
  <c r="OI54" i="45"/>
  <c r="OH54" i="45"/>
  <c r="OG54" i="45"/>
  <c r="OE54" i="45"/>
  <c r="OD54" i="45"/>
  <c r="OC54" i="45"/>
  <c r="OB54" i="45"/>
  <c r="NZ54" i="45"/>
  <c r="NY54" i="45"/>
  <c r="NW54" i="45"/>
  <c r="NV54" i="45"/>
  <c r="NU54" i="45"/>
  <c r="NT54" i="45"/>
  <c r="NS54" i="45"/>
  <c r="NR54" i="45"/>
  <c r="NP54" i="45"/>
  <c r="NO54" i="45"/>
  <c r="NN54" i="45"/>
  <c r="NM54" i="45"/>
  <c r="NK54" i="45"/>
  <c r="NJ54" i="45"/>
  <c r="NH54" i="45"/>
  <c r="NG54" i="45"/>
  <c r="NF54" i="45"/>
  <c r="NE54" i="45"/>
  <c r="ND54" i="45"/>
  <c r="NC54" i="45"/>
  <c r="NC44" i="45" s="1"/>
  <c r="NA54" i="45"/>
  <c r="MZ54" i="45"/>
  <c r="MY54" i="45"/>
  <c r="MX54" i="45"/>
  <c r="MV54" i="45"/>
  <c r="MU54" i="45"/>
  <c r="MS54" i="45"/>
  <c r="MR54" i="45"/>
  <c r="MQ54" i="45"/>
  <c r="MP54" i="45"/>
  <c r="MO54" i="45"/>
  <c r="MN54" i="45"/>
  <c r="ML54" i="45"/>
  <c r="MK54" i="45"/>
  <c r="MJ54" i="45"/>
  <c r="MI54" i="45"/>
  <c r="MG54" i="45"/>
  <c r="MF54" i="45"/>
  <c r="MD54" i="45"/>
  <c r="MC54" i="45"/>
  <c r="MB54" i="45"/>
  <c r="MA54" i="45"/>
  <c r="LZ54" i="45"/>
  <c r="LY54" i="45"/>
  <c r="LW54" i="45"/>
  <c r="LV54" i="45"/>
  <c r="LU54" i="45"/>
  <c r="LT54" i="45"/>
  <c r="LR54" i="45"/>
  <c r="LQ54" i="45"/>
  <c r="LO54" i="45"/>
  <c r="LN54" i="45"/>
  <c r="LM54" i="45"/>
  <c r="LL54" i="45"/>
  <c r="LK54" i="45"/>
  <c r="LJ54" i="45"/>
  <c r="LH54" i="45"/>
  <c r="LG54" i="45"/>
  <c r="LF54" i="45"/>
  <c r="LE54" i="45"/>
  <c r="LC54" i="45"/>
  <c r="LB54" i="45"/>
  <c r="KZ54" i="45"/>
  <c r="KY54" i="45"/>
  <c r="KX54" i="45"/>
  <c r="KW54" i="45"/>
  <c r="KV54" i="45"/>
  <c r="KU54" i="45"/>
  <c r="KS54" i="45"/>
  <c r="KR54" i="45"/>
  <c r="KQ54" i="45"/>
  <c r="KP54" i="45"/>
  <c r="KN54" i="45"/>
  <c r="KM54" i="45"/>
  <c r="KK54" i="45"/>
  <c r="KJ54" i="45"/>
  <c r="KI54" i="45"/>
  <c r="KH54" i="45"/>
  <c r="KG54" i="45"/>
  <c r="KF54" i="45"/>
  <c r="KD54" i="45"/>
  <c r="KC54" i="45"/>
  <c r="KB54" i="45"/>
  <c r="KA54" i="45"/>
  <c r="JY54" i="45"/>
  <c r="JX54" i="45"/>
  <c r="JV54" i="45"/>
  <c r="JU54" i="45"/>
  <c r="JT54" i="45"/>
  <c r="JS54" i="45"/>
  <c r="JR54" i="45"/>
  <c r="JQ54" i="45"/>
  <c r="JO54" i="45"/>
  <c r="JN54" i="45"/>
  <c r="JM54" i="45"/>
  <c r="JL54" i="45"/>
  <c r="JJ54" i="45"/>
  <c r="JI54" i="45"/>
  <c r="JG54" i="45"/>
  <c r="JF54" i="45"/>
  <c r="JE54" i="45"/>
  <c r="JD54" i="45"/>
  <c r="JC54" i="45"/>
  <c r="JB54" i="45"/>
  <c r="IZ54" i="45"/>
  <c r="IY54" i="45"/>
  <c r="IX54" i="45"/>
  <c r="IW54" i="45"/>
  <c r="IU54" i="45"/>
  <c r="IT54" i="45"/>
  <c r="IR54" i="45"/>
  <c r="IQ54" i="45"/>
  <c r="IP54" i="45"/>
  <c r="IO54" i="45"/>
  <c r="IN54" i="45"/>
  <c r="IM54" i="45"/>
  <c r="IK54" i="45"/>
  <c r="IJ54" i="45"/>
  <c r="II54" i="45"/>
  <c r="IH54" i="45"/>
  <c r="IF54" i="45"/>
  <c r="IE54" i="45"/>
  <c r="IC54" i="45"/>
  <c r="IB54" i="45"/>
  <c r="IA54" i="45"/>
  <c r="HZ54" i="45"/>
  <c r="HY54" i="45"/>
  <c r="HX54" i="45"/>
  <c r="HV54" i="45"/>
  <c r="HU54" i="45"/>
  <c r="HT54" i="45"/>
  <c r="HS54" i="45"/>
  <c r="HQ54" i="45"/>
  <c r="HP54" i="45"/>
  <c r="HN54" i="45"/>
  <c r="HM54" i="45"/>
  <c r="HL54" i="45"/>
  <c r="HK54" i="45"/>
  <c r="HJ54" i="45"/>
  <c r="HI54" i="45"/>
  <c r="HG54" i="45"/>
  <c r="HF54" i="45"/>
  <c r="HE54" i="45"/>
  <c r="HD54" i="45"/>
  <c r="HB54" i="45"/>
  <c r="HA54" i="45"/>
  <c r="GY54" i="45"/>
  <c r="GX54" i="45"/>
  <c r="GW54" i="45"/>
  <c r="GV54" i="45"/>
  <c r="GU54" i="45"/>
  <c r="GT54" i="45"/>
  <c r="GR54" i="45"/>
  <c r="GQ54" i="45"/>
  <c r="GP54" i="45"/>
  <c r="GO54" i="45"/>
  <c r="GM54" i="45"/>
  <c r="GL54" i="45"/>
  <c r="GJ54" i="45"/>
  <c r="GI54" i="45"/>
  <c r="GH54" i="45"/>
  <c r="GG54" i="45"/>
  <c r="GF54" i="45"/>
  <c r="GE54" i="45"/>
  <c r="GC54" i="45"/>
  <c r="GB54" i="45"/>
  <c r="GA54" i="45"/>
  <c r="FZ54" i="45"/>
  <c r="FX54" i="45"/>
  <c r="FW54" i="45"/>
  <c r="FU54" i="45"/>
  <c r="FT54" i="45"/>
  <c r="FS54" i="45"/>
  <c r="FR54" i="45"/>
  <c r="FQ54" i="45"/>
  <c r="FP54" i="45"/>
  <c r="FN54" i="45"/>
  <c r="FM54" i="45"/>
  <c r="FL54" i="45"/>
  <c r="FK54" i="45"/>
  <c r="FI54" i="45"/>
  <c r="FH54" i="45"/>
  <c r="FF54" i="45"/>
  <c r="FE54" i="45"/>
  <c r="FD54" i="45"/>
  <c r="FC54" i="45"/>
  <c r="FB54" i="45"/>
  <c r="FA54" i="45"/>
  <c r="EY54" i="45"/>
  <c r="EX54" i="45"/>
  <c r="EW54" i="45"/>
  <c r="EV54" i="45"/>
  <c r="ET54" i="45"/>
  <c r="ES54" i="45"/>
  <c r="EQ54" i="45"/>
  <c r="EP54" i="45"/>
  <c r="EO54" i="45"/>
  <c r="EN54" i="45"/>
  <c r="EM54" i="45"/>
  <c r="EL54" i="45"/>
  <c r="EJ54" i="45"/>
  <c r="EI54" i="45"/>
  <c r="EH54" i="45"/>
  <c r="EG54" i="45"/>
  <c r="EE54" i="45"/>
  <c r="ED54" i="45"/>
  <c r="EB54" i="45"/>
  <c r="EA54" i="45"/>
  <c r="DZ54" i="45"/>
  <c r="DY54" i="45"/>
  <c r="DX54" i="45"/>
  <c r="DW54" i="45"/>
  <c r="DU54" i="45"/>
  <c r="DT54" i="45"/>
  <c r="DS54" i="45"/>
  <c r="DR54" i="45"/>
  <c r="DP54" i="45"/>
  <c r="DO54" i="45"/>
  <c r="DM54" i="45"/>
  <c r="DL54" i="45"/>
  <c r="DK54" i="45"/>
  <c r="DJ54" i="45"/>
  <c r="DI54" i="45"/>
  <c r="DH54" i="45"/>
  <c r="DF54" i="45"/>
  <c r="DE54" i="45"/>
  <c r="DD54" i="45"/>
  <c r="DC54" i="45"/>
  <c r="DA54" i="45"/>
  <c r="CZ54" i="45"/>
  <c r="CX54" i="45"/>
  <c r="CW54" i="45"/>
  <c r="CV54" i="45"/>
  <c r="CU54" i="45"/>
  <c r="CT54" i="45"/>
  <c r="CS54" i="45"/>
  <c r="CQ54" i="45"/>
  <c r="CP54" i="45"/>
  <c r="CO54" i="45"/>
  <c r="CN54" i="45"/>
  <c r="CL54" i="45"/>
  <c r="CK54" i="45"/>
  <c r="CI54" i="45"/>
  <c r="CH54" i="45"/>
  <c r="CG54" i="45"/>
  <c r="CF54" i="45"/>
  <c r="CE54" i="45"/>
  <c r="CD54" i="45"/>
  <c r="CB54" i="45"/>
  <c r="CA54" i="45"/>
  <c r="BZ54" i="45"/>
  <c r="BY54" i="45"/>
  <c r="BW54" i="45"/>
  <c r="BV54" i="45"/>
  <c r="BT54" i="45"/>
  <c r="BS54" i="45"/>
  <c r="BR54" i="45"/>
  <c r="BQ54" i="45"/>
  <c r="BP54" i="45"/>
  <c r="BO54" i="45"/>
  <c r="BM54" i="45"/>
  <c r="BL54" i="45"/>
  <c r="BK54" i="45"/>
  <c r="BJ54" i="45"/>
  <c r="BH54" i="45"/>
  <c r="BG54" i="45"/>
  <c r="BE54" i="45"/>
  <c r="BD54" i="45"/>
  <c r="BC54" i="45"/>
  <c r="BB54" i="45"/>
  <c r="BA54" i="45"/>
  <c r="AZ54" i="45"/>
  <c r="AX54" i="45"/>
  <c r="AW54" i="45"/>
  <c r="AV54" i="45"/>
  <c r="AU54" i="45"/>
  <c r="AS54" i="45"/>
  <c r="AR54" i="45"/>
  <c r="AP54" i="45"/>
  <c r="AO54" i="45"/>
  <c r="AN54" i="45"/>
  <c r="AM54" i="45"/>
  <c r="AL54" i="45"/>
  <c r="AK54" i="45"/>
  <c r="AI54" i="45"/>
  <c r="AH54" i="45"/>
  <c r="AG54" i="45"/>
  <c r="AF54" i="45"/>
  <c r="AD54" i="45"/>
  <c r="AC54" i="45"/>
  <c r="AA54" i="45"/>
  <c r="Z54" i="45"/>
  <c r="Y54" i="45"/>
  <c r="X54" i="45"/>
  <c r="W54" i="45"/>
  <c r="V54" i="45"/>
  <c r="T54" i="45"/>
  <c r="S54" i="45"/>
  <c r="R54" i="45"/>
  <c r="Q54" i="45"/>
  <c r="P54" i="45"/>
  <c r="O54" i="45"/>
  <c r="M54" i="45"/>
  <c r="L54" i="45"/>
  <c r="K54" i="45"/>
  <c r="J54" i="45"/>
  <c r="I54" i="45"/>
  <c r="H54" i="45"/>
  <c r="F54" i="45"/>
  <c r="E54" i="45"/>
  <c r="D54" i="45"/>
  <c r="C54" i="45"/>
  <c r="AIC53" i="45"/>
  <c r="AHV53" i="45"/>
  <c r="AHN53" i="45"/>
  <c r="AHG53" i="45"/>
  <c r="AGY53" i="45"/>
  <c r="AGR53" i="45"/>
  <c r="AGJ53" i="45"/>
  <c r="AGC53" i="45"/>
  <c r="AFU53" i="45"/>
  <c r="AFN53" i="45"/>
  <c r="AFF53" i="45"/>
  <c r="AEY53" i="45"/>
  <c r="AEQ53" i="45"/>
  <c r="AEJ53" i="45"/>
  <c r="AEB53" i="45"/>
  <c r="ADU53" i="45"/>
  <c r="ADM53" i="45"/>
  <c r="ADF53" i="45"/>
  <c r="ACX53" i="45"/>
  <c r="ACQ53" i="45"/>
  <c r="ACI53" i="45"/>
  <c r="ACB53" i="45"/>
  <c r="ABT53" i="45"/>
  <c r="ABM53" i="45"/>
  <c r="ABE53" i="45"/>
  <c r="AAX53" i="45"/>
  <c r="AAP53" i="45"/>
  <c r="AAI53" i="45"/>
  <c r="AAA53" i="45"/>
  <c r="ZT53" i="45"/>
  <c r="ZL53" i="45"/>
  <c r="ZE53" i="45"/>
  <c r="YW53" i="45"/>
  <c r="YP53" i="45"/>
  <c r="YH53" i="45"/>
  <c r="YA53" i="45"/>
  <c r="XS53" i="45"/>
  <c r="XL53" i="45"/>
  <c r="XD53" i="45"/>
  <c r="WW53" i="45"/>
  <c r="WO53" i="45"/>
  <c r="WH53" i="45"/>
  <c r="VZ53" i="45"/>
  <c r="VS53" i="45"/>
  <c r="VK53" i="45"/>
  <c r="VD53" i="45"/>
  <c r="UV53" i="45"/>
  <c r="UO53" i="45"/>
  <c r="UG53" i="45"/>
  <c r="TZ53" i="45"/>
  <c r="TR53" i="45"/>
  <c r="TK53" i="45"/>
  <c r="TC53" i="45"/>
  <c r="SV53" i="45"/>
  <c r="SN53" i="45"/>
  <c r="SG53" i="45"/>
  <c r="RY53" i="45"/>
  <c r="RR53" i="45"/>
  <c r="RJ53" i="45"/>
  <c r="RC53" i="45"/>
  <c r="QU53" i="45"/>
  <c r="QN53" i="45"/>
  <c r="QF53" i="45"/>
  <c r="PY53" i="45"/>
  <c r="PQ53" i="45"/>
  <c r="PJ53" i="45"/>
  <c r="PB53" i="45"/>
  <c r="OU53" i="45"/>
  <c r="OM53" i="45"/>
  <c r="OF53" i="45"/>
  <c r="NX53" i="45"/>
  <c r="NQ53" i="45"/>
  <c r="NI53" i="45"/>
  <c r="NB53" i="45"/>
  <c r="MT53" i="45"/>
  <c r="MM53" i="45"/>
  <c r="ME53" i="45"/>
  <c r="LX53" i="45"/>
  <c r="LP53" i="45"/>
  <c r="LI53" i="45"/>
  <c r="LA53" i="45"/>
  <c r="KT53" i="45"/>
  <c r="KL53" i="45"/>
  <c r="KE53" i="45"/>
  <c r="JW53" i="45"/>
  <c r="JP53" i="45"/>
  <c r="JH53" i="45"/>
  <c r="JA53" i="45"/>
  <c r="IS53" i="45"/>
  <c r="IL53" i="45"/>
  <c r="ID53" i="45"/>
  <c r="HW53" i="45"/>
  <c r="HO53" i="45"/>
  <c r="HH53" i="45"/>
  <c r="GZ53" i="45"/>
  <c r="GS53" i="45"/>
  <c r="GK53" i="45"/>
  <c r="GD53" i="45"/>
  <c r="FV53" i="45"/>
  <c r="FO53" i="45"/>
  <c r="FG53" i="45"/>
  <c r="EZ53" i="45"/>
  <c r="ER53" i="45"/>
  <c r="EK53" i="45"/>
  <c r="EC53" i="45"/>
  <c r="DV53" i="45"/>
  <c r="DN53" i="45"/>
  <c r="DG53" i="45"/>
  <c r="CY53" i="45"/>
  <c r="CR53" i="45"/>
  <c r="CJ53" i="45"/>
  <c r="CC53" i="45"/>
  <c r="BU53" i="45"/>
  <c r="BN53" i="45"/>
  <c r="BF53" i="45"/>
  <c r="AY53" i="45"/>
  <c r="AQ53" i="45"/>
  <c r="AJ53" i="45"/>
  <c r="AB53" i="45"/>
  <c r="U53" i="45"/>
  <c r="N53" i="45"/>
  <c r="G53" i="45"/>
  <c r="AIC52" i="45"/>
  <c r="AHV52" i="45"/>
  <c r="AHN52" i="45"/>
  <c r="AHN49" i="45" s="1"/>
  <c r="AHG52" i="45"/>
  <c r="AGY52" i="45"/>
  <c r="AGR52" i="45"/>
  <c r="AGJ52" i="45"/>
  <c r="AGC52" i="45"/>
  <c r="AFU52" i="45"/>
  <c r="AFN52" i="45"/>
  <c r="AFF52" i="45"/>
  <c r="AEY52" i="45"/>
  <c r="AEQ52" i="45"/>
  <c r="AEJ52" i="45"/>
  <c r="AEB52" i="45"/>
  <c r="ADU52" i="45"/>
  <c r="ADM52" i="45"/>
  <c r="ADF52" i="45"/>
  <c r="ACX52" i="45"/>
  <c r="ACQ52" i="45"/>
  <c r="ACI52" i="45"/>
  <c r="ACB52" i="45"/>
  <c r="ABT52" i="45"/>
  <c r="ABM52" i="45"/>
  <c r="ABE52" i="45"/>
  <c r="AAX52" i="45"/>
  <c r="AAP52" i="45"/>
  <c r="AAI52" i="45"/>
  <c r="AAA52" i="45"/>
  <c r="ZT52" i="45"/>
  <c r="ZL52" i="45"/>
  <c r="ZE52" i="45"/>
  <c r="YW52" i="45"/>
  <c r="YW49" i="45" s="1"/>
  <c r="YP52" i="45"/>
  <c r="YH52" i="45"/>
  <c r="YA52" i="45"/>
  <c r="XS52" i="45"/>
  <c r="XL52" i="45"/>
  <c r="XD52" i="45"/>
  <c r="WW52" i="45"/>
  <c r="WO52" i="45"/>
  <c r="WH52" i="45"/>
  <c r="VZ52" i="45"/>
  <c r="VS52" i="45"/>
  <c r="VK52" i="45"/>
  <c r="VD52" i="45"/>
  <c r="UV52" i="45"/>
  <c r="UO52" i="45"/>
  <c r="UG52" i="45"/>
  <c r="TZ52" i="45"/>
  <c r="TR52" i="45"/>
  <c r="TR49" i="45" s="1"/>
  <c r="TK52" i="45"/>
  <c r="TC52" i="45"/>
  <c r="SV52" i="45"/>
  <c r="SN52" i="45"/>
  <c r="SG52" i="45"/>
  <c r="RY52" i="45"/>
  <c r="RY49" i="45" s="1"/>
  <c r="RR52" i="45"/>
  <c r="RJ52" i="45"/>
  <c r="RC52" i="45"/>
  <c r="QU52" i="45"/>
  <c r="QN52" i="45"/>
  <c r="QF52" i="45"/>
  <c r="PY52" i="45"/>
  <c r="PQ52" i="45"/>
  <c r="PJ52" i="45"/>
  <c r="PB52" i="45"/>
  <c r="OU52" i="45"/>
  <c r="OM52" i="45"/>
  <c r="OF52" i="45"/>
  <c r="NX52" i="45"/>
  <c r="NQ52" i="45"/>
  <c r="NI52" i="45"/>
  <c r="NB52" i="45"/>
  <c r="MT52" i="45"/>
  <c r="MT49" i="45" s="1"/>
  <c r="MM52" i="45"/>
  <c r="ME52" i="45"/>
  <c r="LX52" i="45"/>
  <c r="LP52" i="45"/>
  <c r="LI52" i="45"/>
  <c r="LA52" i="45"/>
  <c r="KT52" i="45"/>
  <c r="KL52" i="45"/>
  <c r="KE52" i="45"/>
  <c r="JW52" i="45"/>
  <c r="JP52" i="45"/>
  <c r="JH52" i="45"/>
  <c r="JA52" i="45"/>
  <c r="IS52" i="45"/>
  <c r="IL52" i="45"/>
  <c r="ID52" i="45"/>
  <c r="HW52" i="45"/>
  <c r="HO52" i="45"/>
  <c r="HO49" i="45" s="1"/>
  <c r="HH52" i="45"/>
  <c r="GZ52" i="45"/>
  <c r="GS52" i="45"/>
  <c r="GK52" i="45"/>
  <c r="GD52" i="45"/>
  <c r="FV52" i="45"/>
  <c r="FO52" i="45"/>
  <c r="FG52" i="45"/>
  <c r="EZ52" i="45"/>
  <c r="ER52" i="45"/>
  <c r="EK52" i="45"/>
  <c r="EC52" i="45"/>
  <c r="DV52" i="45"/>
  <c r="DN52" i="45"/>
  <c r="DG52" i="45"/>
  <c r="CY52" i="45"/>
  <c r="CR52" i="45"/>
  <c r="CJ52" i="45"/>
  <c r="CJ49" i="45" s="1"/>
  <c r="CC52" i="45"/>
  <c r="BU52" i="45"/>
  <c r="BN52" i="45"/>
  <c r="BF52" i="45"/>
  <c r="AY52" i="45"/>
  <c r="AQ52" i="45"/>
  <c r="AJ52" i="45"/>
  <c r="AB52" i="45"/>
  <c r="U52" i="45"/>
  <c r="N52" i="45"/>
  <c r="G52" i="45"/>
  <c r="AIC51" i="45"/>
  <c r="AHV51" i="45"/>
  <c r="AHN51" i="45"/>
  <c r="AHG51" i="45"/>
  <c r="AGY51" i="45"/>
  <c r="AGR51" i="45"/>
  <c r="AGJ51" i="45"/>
  <c r="AGC51" i="45"/>
  <c r="AFU51" i="45"/>
  <c r="AFN51" i="45"/>
  <c r="AFF51" i="45"/>
  <c r="AEY51" i="45"/>
  <c r="AEQ51" i="45"/>
  <c r="AEQ49" i="45" s="1"/>
  <c r="AEJ51" i="45"/>
  <c r="AEB51" i="45"/>
  <c r="ADU51" i="45"/>
  <c r="ADM51" i="45"/>
  <c r="ADF51" i="45"/>
  <c r="ACX51" i="45"/>
  <c r="ACX49" i="45" s="1"/>
  <c r="ACQ51" i="45"/>
  <c r="ACI51" i="45"/>
  <c r="ACB51" i="45"/>
  <c r="ABT51" i="45"/>
  <c r="ABM51" i="45"/>
  <c r="ABE51" i="45"/>
  <c r="ABE49" i="45" s="1"/>
  <c r="AAX51" i="45"/>
  <c r="AAP51" i="45"/>
  <c r="AAI51" i="45"/>
  <c r="AAA51" i="45"/>
  <c r="ZT51" i="45"/>
  <c r="ZL51" i="45"/>
  <c r="ZE51" i="45"/>
  <c r="YW51" i="45"/>
  <c r="YP51" i="45"/>
  <c r="YH51" i="45"/>
  <c r="YA51" i="45"/>
  <c r="XS51" i="45"/>
  <c r="XL51" i="45"/>
  <c r="XD51" i="45"/>
  <c r="WW51" i="45"/>
  <c r="WO51" i="45"/>
  <c r="WH51" i="45"/>
  <c r="VZ51" i="45"/>
  <c r="VS51" i="45"/>
  <c r="VK51" i="45"/>
  <c r="VD51" i="45"/>
  <c r="UV51" i="45"/>
  <c r="UO51" i="45"/>
  <c r="UG51" i="45"/>
  <c r="TZ51" i="45"/>
  <c r="TR51" i="45"/>
  <c r="TK51" i="45"/>
  <c r="TC51" i="45"/>
  <c r="SV51" i="45"/>
  <c r="SN51" i="45"/>
  <c r="SN49" i="45" s="1"/>
  <c r="SG51" i="45"/>
  <c r="RY51" i="45"/>
  <c r="RR51" i="45"/>
  <c r="RJ51" i="45"/>
  <c r="RC51" i="45"/>
  <c r="QU51" i="45"/>
  <c r="QN51" i="45"/>
  <c r="QF51" i="45"/>
  <c r="PY51" i="45"/>
  <c r="PQ51" i="45"/>
  <c r="PJ51" i="45"/>
  <c r="PB51" i="45"/>
  <c r="OU51" i="45"/>
  <c r="OM51" i="45"/>
  <c r="OF51" i="45"/>
  <c r="NX51" i="45"/>
  <c r="NQ51" i="45"/>
  <c r="NI51" i="45"/>
  <c r="NI49" i="45" s="1"/>
  <c r="NB51" i="45"/>
  <c r="MT51" i="45"/>
  <c r="MM51" i="45"/>
  <c r="ME51" i="45"/>
  <c r="LX51" i="45"/>
  <c r="LP51" i="45"/>
  <c r="LI51" i="45"/>
  <c r="LA51" i="45"/>
  <c r="KT51" i="45"/>
  <c r="KL51" i="45"/>
  <c r="KE51" i="45"/>
  <c r="JW51" i="45"/>
  <c r="JP51" i="45"/>
  <c r="JH51" i="45"/>
  <c r="JA51" i="45"/>
  <c r="IS51" i="45"/>
  <c r="IL51" i="45"/>
  <c r="ID51" i="45"/>
  <c r="HW51" i="45"/>
  <c r="HO51" i="45"/>
  <c r="HH51" i="45"/>
  <c r="GZ51" i="45"/>
  <c r="GS51" i="45"/>
  <c r="GK51" i="45"/>
  <c r="GK49" i="45" s="1"/>
  <c r="GD51" i="45"/>
  <c r="FV51" i="45"/>
  <c r="FO51" i="45"/>
  <c r="FG51" i="45"/>
  <c r="EZ51" i="45"/>
  <c r="ER51" i="45"/>
  <c r="EK51" i="45"/>
  <c r="EC51" i="45"/>
  <c r="DV51" i="45"/>
  <c r="DN51" i="45"/>
  <c r="DG51" i="45"/>
  <c r="CY51" i="45"/>
  <c r="CY49" i="45" s="1"/>
  <c r="CR51" i="45"/>
  <c r="CJ51" i="45"/>
  <c r="CC51" i="45"/>
  <c r="BU51" i="45"/>
  <c r="BN51" i="45"/>
  <c r="BF51" i="45"/>
  <c r="AY51" i="45"/>
  <c r="AQ51" i="45"/>
  <c r="AJ51" i="45"/>
  <c r="AB51" i="45"/>
  <c r="U51" i="45"/>
  <c r="N51" i="45"/>
  <c r="G51" i="45"/>
  <c r="AIC50" i="45"/>
  <c r="AHV50" i="45"/>
  <c r="AHN50" i="45"/>
  <c r="AHG50" i="45"/>
  <c r="AGY50" i="45"/>
  <c r="AGR50" i="45"/>
  <c r="AGJ50" i="45"/>
  <c r="AGC50" i="45"/>
  <c r="AFU50" i="45"/>
  <c r="AFN50" i="45"/>
  <c r="AFF50" i="45"/>
  <c r="AFF49" i="45" s="1"/>
  <c r="AEY50" i="45"/>
  <c r="AEQ50" i="45"/>
  <c r="AEJ50" i="45"/>
  <c r="AEB50" i="45"/>
  <c r="ADU50" i="45"/>
  <c r="ADM50" i="45"/>
  <c r="ADF50" i="45"/>
  <c r="ACX50" i="45"/>
  <c r="ACQ50" i="45"/>
  <c r="ACI50" i="45"/>
  <c r="ACB50" i="45"/>
  <c r="ABT50" i="45"/>
  <c r="ABM50" i="45"/>
  <c r="ABE50" i="45"/>
  <c r="AAX50" i="45"/>
  <c r="AAP50" i="45"/>
  <c r="AAI50" i="45"/>
  <c r="AAA50" i="45"/>
  <c r="ZT50" i="45"/>
  <c r="ZL50" i="45"/>
  <c r="ZE50" i="45"/>
  <c r="YW50" i="45"/>
  <c r="YP50" i="45"/>
  <c r="YH50" i="45"/>
  <c r="YA50" i="45"/>
  <c r="XS50" i="45"/>
  <c r="XL50" i="45"/>
  <c r="XD50" i="45"/>
  <c r="WW50" i="45"/>
  <c r="WO50" i="45"/>
  <c r="WO49" i="45" s="1"/>
  <c r="WH50" i="45"/>
  <c r="VZ50" i="45"/>
  <c r="VS50" i="45"/>
  <c r="VK50" i="45"/>
  <c r="VD50" i="45"/>
  <c r="UV50" i="45"/>
  <c r="UV49" i="45" s="1"/>
  <c r="UO50" i="45"/>
  <c r="UG50" i="45"/>
  <c r="TZ50" i="45"/>
  <c r="TR50" i="45"/>
  <c r="TK50" i="45"/>
  <c r="TC50" i="45"/>
  <c r="TC49" i="45" s="1"/>
  <c r="SV50" i="45"/>
  <c r="SN50" i="45"/>
  <c r="SG50" i="45"/>
  <c r="RY50" i="45"/>
  <c r="RR50" i="45"/>
  <c r="RJ50" i="45"/>
  <c r="RJ49" i="45" s="1"/>
  <c r="RC50" i="45"/>
  <c r="QU50" i="45"/>
  <c r="QN50" i="45"/>
  <c r="QF50" i="45"/>
  <c r="PY50" i="45"/>
  <c r="PQ50" i="45"/>
  <c r="PQ49" i="45" s="1"/>
  <c r="PJ50" i="45"/>
  <c r="PB50" i="45"/>
  <c r="OU50" i="45"/>
  <c r="OM50" i="45"/>
  <c r="OF50" i="45"/>
  <c r="NX50" i="45"/>
  <c r="NQ50" i="45"/>
  <c r="NI50" i="45"/>
  <c r="NB50" i="45"/>
  <c r="MT50" i="45"/>
  <c r="MM50" i="45"/>
  <c r="ME50" i="45"/>
  <c r="ME49" i="45" s="1"/>
  <c r="LX50" i="45"/>
  <c r="LP50" i="45"/>
  <c r="LI50" i="45"/>
  <c r="LA50" i="45"/>
  <c r="KT50" i="45"/>
  <c r="KL50" i="45"/>
  <c r="KE50" i="45"/>
  <c r="JW50" i="45"/>
  <c r="JP50" i="45"/>
  <c r="JH50" i="45"/>
  <c r="JA50" i="45"/>
  <c r="IS50" i="45"/>
  <c r="IS49" i="45" s="1"/>
  <c r="IL50" i="45"/>
  <c r="ID50" i="45"/>
  <c r="HW50" i="45"/>
  <c r="HO50" i="45"/>
  <c r="HH50" i="45"/>
  <c r="GZ50" i="45"/>
  <c r="GS50" i="45"/>
  <c r="GK50" i="45"/>
  <c r="GD50" i="45"/>
  <c r="FV50" i="45"/>
  <c r="FO50" i="45"/>
  <c r="FG50" i="45"/>
  <c r="FG49" i="45" s="1"/>
  <c r="EZ50" i="45"/>
  <c r="ER50" i="45"/>
  <c r="EK50" i="45"/>
  <c r="EC50" i="45"/>
  <c r="DV50" i="45"/>
  <c r="DN50" i="45"/>
  <c r="DN49" i="45" s="1"/>
  <c r="DG50" i="45"/>
  <c r="CY50" i="45"/>
  <c r="CR50" i="45"/>
  <c r="CJ50" i="45"/>
  <c r="CC50" i="45"/>
  <c r="BU50" i="45"/>
  <c r="BU49" i="45" s="1"/>
  <c r="BN50" i="45"/>
  <c r="BF50" i="45"/>
  <c r="AY50" i="45"/>
  <c r="AQ50" i="45"/>
  <c r="AJ50" i="45"/>
  <c r="AB50" i="45"/>
  <c r="U50" i="45"/>
  <c r="N50" i="45"/>
  <c r="G50" i="45"/>
  <c r="AIE49" i="45"/>
  <c r="AID49" i="45"/>
  <c r="AIB49" i="45"/>
  <c r="AIA49" i="45"/>
  <c r="AHZ49" i="45"/>
  <c r="AHY49" i="45"/>
  <c r="AHX49" i="45"/>
  <c r="AHW49" i="45"/>
  <c r="AHU49" i="45"/>
  <c r="AHT49" i="45"/>
  <c r="AHS49" i="45"/>
  <c r="AHR49" i="45"/>
  <c r="AHP49" i="45"/>
  <c r="AHO49" i="45"/>
  <c r="AHM49" i="45"/>
  <c r="AHL49" i="45"/>
  <c r="AHK49" i="45"/>
  <c r="AHJ49" i="45"/>
  <c r="AHI49" i="45"/>
  <c r="AHH49" i="45"/>
  <c r="AHF49" i="45"/>
  <c r="AHE49" i="45"/>
  <c r="AHD49" i="45"/>
  <c r="AHC49" i="45"/>
  <c r="AHA49" i="45"/>
  <c r="AGZ49" i="45"/>
  <c r="AGX49" i="45"/>
  <c r="AGW49" i="45"/>
  <c r="AGV49" i="45"/>
  <c r="AGU49" i="45"/>
  <c r="AGT49" i="45"/>
  <c r="AGS49" i="45"/>
  <c r="AGQ49" i="45"/>
  <c r="AGP49" i="45"/>
  <c r="AGO49" i="45"/>
  <c r="AGN49" i="45"/>
  <c r="AGL49" i="45"/>
  <c r="AGK49" i="45"/>
  <c r="AGI49" i="45"/>
  <c r="AGH49" i="45"/>
  <c r="AGG49" i="45"/>
  <c r="AGF49" i="45"/>
  <c r="AGE49" i="45"/>
  <c r="AGD49" i="45"/>
  <c r="AGB49" i="45"/>
  <c r="AGA49" i="45"/>
  <c r="AFZ49" i="45"/>
  <c r="AFY49" i="45"/>
  <c r="AFW49" i="45"/>
  <c r="AFV49" i="45"/>
  <c r="AFT49" i="45"/>
  <c r="AFS49" i="45"/>
  <c r="AFR49" i="45"/>
  <c r="AFQ49" i="45"/>
  <c r="AFP49" i="45"/>
  <c r="AFO49" i="45"/>
  <c r="AFM49" i="45"/>
  <c r="AFL49" i="45"/>
  <c r="AFK49" i="45"/>
  <c r="AFK44" i="45" s="1"/>
  <c r="AFJ49" i="45"/>
  <c r="AFH49" i="45"/>
  <c r="AFG49" i="45"/>
  <c r="AFE49" i="45"/>
  <c r="AFD49" i="45"/>
  <c r="AFC49" i="45"/>
  <c r="AFB49" i="45"/>
  <c r="AFA49" i="45"/>
  <c r="AEZ49" i="45"/>
  <c r="AEX49" i="45"/>
  <c r="AEW49" i="45"/>
  <c r="AEW44" i="45" s="1"/>
  <c r="AEV49" i="45"/>
  <c r="AEU49" i="45"/>
  <c r="AES49" i="45"/>
  <c r="AER49" i="45"/>
  <c r="AEP49" i="45"/>
  <c r="AEO49" i="45"/>
  <c r="AEN49" i="45"/>
  <c r="AEM49" i="45"/>
  <c r="AEL49" i="45"/>
  <c r="AEK49" i="45"/>
  <c r="AEI49" i="45"/>
  <c r="AEH49" i="45"/>
  <c r="AEG49" i="45"/>
  <c r="AEF49" i="45"/>
  <c r="AED49" i="45"/>
  <c r="AEC49" i="45"/>
  <c r="AEA49" i="45"/>
  <c r="ADZ49" i="45"/>
  <c r="ADY49" i="45"/>
  <c r="ADX49" i="45"/>
  <c r="ADW49" i="45"/>
  <c r="ADV49" i="45"/>
  <c r="ADT49" i="45"/>
  <c r="ADS49" i="45"/>
  <c r="ADR49" i="45"/>
  <c r="ADQ49" i="45"/>
  <c r="ADO49" i="45"/>
  <c r="ADN49" i="45"/>
  <c r="ADL49" i="45"/>
  <c r="ADK49" i="45"/>
  <c r="ADJ49" i="45"/>
  <c r="ADI49" i="45"/>
  <c r="ADH49" i="45"/>
  <c r="ADG49" i="45"/>
  <c r="ADE49" i="45"/>
  <c r="ADD49" i="45"/>
  <c r="ADC49" i="45"/>
  <c r="ADB49" i="45"/>
  <c r="ACZ49" i="45"/>
  <c r="ACY49" i="45"/>
  <c r="ACW49" i="45"/>
  <c r="ACV49" i="45"/>
  <c r="ACU49" i="45"/>
  <c r="ACT49" i="45"/>
  <c r="ACS49" i="45"/>
  <c r="ACR49" i="45"/>
  <c r="ACP49" i="45"/>
  <c r="ACO49" i="45"/>
  <c r="ACN49" i="45"/>
  <c r="ACM49" i="45"/>
  <c r="ACK49" i="45"/>
  <c r="ACJ49" i="45"/>
  <c r="ACH49" i="45"/>
  <c r="ACG49" i="45"/>
  <c r="ACF49" i="45"/>
  <c r="ACE49" i="45"/>
  <c r="ACD49" i="45"/>
  <c r="ACC49" i="45"/>
  <c r="ACA49" i="45"/>
  <c r="ABZ49" i="45"/>
  <c r="ABY49" i="45"/>
  <c r="ABX49" i="45"/>
  <c r="ABV49" i="45"/>
  <c r="ABU49" i="45"/>
  <c r="ABS49" i="45"/>
  <c r="ABR49" i="45"/>
  <c r="ABQ49" i="45"/>
  <c r="ABP49" i="45"/>
  <c r="ABO49" i="45"/>
  <c r="ABN49" i="45"/>
  <c r="ABL49" i="45"/>
  <c r="ABK49" i="45"/>
  <c r="ABJ49" i="45"/>
  <c r="ABI49" i="45"/>
  <c r="ABG49" i="45"/>
  <c r="ABF49" i="45"/>
  <c r="ABD49" i="45"/>
  <c r="ABC49" i="45"/>
  <c r="ABB49" i="45"/>
  <c r="ABA49" i="45"/>
  <c r="AAZ49" i="45"/>
  <c r="AAY49" i="45"/>
  <c r="AAW49" i="45"/>
  <c r="AAV49" i="45"/>
  <c r="AAU49" i="45"/>
  <c r="AAT49" i="45"/>
  <c r="AAR49" i="45"/>
  <c r="AAQ49" i="45"/>
  <c r="AAO49" i="45"/>
  <c r="AAN49" i="45"/>
  <c r="AAM49" i="45"/>
  <c r="AAL49" i="45"/>
  <c r="AAK49" i="45"/>
  <c r="AAJ49" i="45"/>
  <c r="AAH49" i="45"/>
  <c r="AAG49" i="45"/>
  <c r="AAF49" i="45"/>
  <c r="AAE49" i="45"/>
  <c r="AAC49" i="45"/>
  <c r="AAB49" i="45"/>
  <c r="ZZ49" i="45"/>
  <c r="ZY49" i="45"/>
  <c r="ZX49" i="45"/>
  <c r="ZW49" i="45"/>
  <c r="ZV49" i="45"/>
  <c r="ZU49" i="45"/>
  <c r="ZS49" i="45"/>
  <c r="ZS44" i="45" s="1"/>
  <c r="ZR49" i="45"/>
  <c r="ZQ49" i="45"/>
  <c r="ZP49" i="45"/>
  <c r="ZN49" i="45"/>
  <c r="ZM49" i="45"/>
  <c r="ZK49" i="45"/>
  <c r="ZJ49" i="45"/>
  <c r="ZI49" i="45"/>
  <c r="ZH49" i="45"/>
  <c r="ZG49" i="45"/>
  <c r="ZF49" i="45"/>
  <c r="ZD49" i="45"/>
  <c r="ZC49" i="45"/>
  <c r="ZB49" i="45"/>
  <c r="ZA49" i="45"/>
  <c r="YY49" i="45"/>
  <c r="YX49" i="45"/>
  <c r="YV49" i="45"/>
  <c r="YU49" i="45"/>
  <c r="YT49" i="45"/>
  <c r="YS49" i="45"/>
  <c r="YR49" i="45"/>
  <c r="YQ49" i="45"/>
  <c r="YO49" i="45"/>
  <c r="YN49" i="45"/>
  <c r="YM49" i="45"/>
  <c r="YL49" i="45"/>
  <c r="YJ49" i="45"/>
  <c r="YI49" i="45"/>
  <c r="YG49" i="45"/>
  <c r="YF49" i="45"/>
  <c r="YF44" i="45" s="1"/>
  <c r="YE49" i="45"/>
  <c r="YD49" i="45"/>
  <c r="YC49" i="45"/>
  <c r="YB49" i="45"/>
  <c r="XZ49" i="45"/>
  <c r="XY49" i="45"/>
  <c r="XX49" i="45"/>
  <c r="XW49" i="45"/>
  <c r="XU49" i="45"/>
  <c r="XT49" i="45"/>
  <c r="XR49" i="45"/>
  <c r="XQ49" i="45"/>
  <c r="XP49" i="45"/>
  <c r="XO49" i="45"/>
  <c r="XN49" i="45"/>
  <c r="XM49" i="45"/>
  <c r="XK49" i="45"/>
  <c r="XJ49" i="45"/>
  <c r="XI49" i="45"/>
  <c r="XH49" i="45"/>
  <c r="XF49" i="45"/>
  <c r="XE49" i="45"/>
  <c r="XC49" i="45"/>
  <c r="XB49" i="45"/>
  <c r="XA49" i="45"/>
  <c r="WZ49" i="45"/>
  <c r="WY49" i="45"/>
  <c r="WX49" i="45"/>
  <c r="WV49" i="45"/>
  <c r="WU49" i="45"/>
  <c r="WT49" i="45"/>
  <c r="WS49" i="45"/>
  <c r="WQ49" i="45"/>
  <c r="WP49" i="45"/>
  <c r="WN49" i="45"/>
  <c r="WM49" i="45"/>
  <c r="WL49" i="45"/>
  <c r="WK49" i="45"/>
  <c r="WJ49" i="45"/>
  <c r="WI49" i="45"/>
  <c r="WG49" i="45"/>
  <c r="WF49" i="45"/>
  <c r="WE49" i="45"/>
  <c r="WD49" i="45"/>
  <c r="WB49" i="45"/>
  <c r="WA49" i="45"/>
  <c r="VY49" i="45"/>
  <c r="VX49" i="45"/>
  <c r="VW49" i="45"/>
  <c r="VV49" i="45"/>
  <c r="VU49" i="45"/>
  <c r="VT49" i="45"/>
  <c r="VR49" i="45"/>
  <c r="VQ49" i="45"/>
  <c r="VP49" i="45"/>
  <c r="VO49" i="45"/>
  <c r="VM49" i="45"/>
  <c r="VL49" i="45"/>
  <c r="VJ49" i="45"/>
  <c r="VI49" i="45"/>
  <c r="VH49" i="45"/>
  <c r="VG49" i="45"/>
  <c r="VF49" i="45"/>
  <c r="VE49" i="45"/>
  <c r="VC49" i="45"/>
  <c r="VB49" i="45"/>
  <c r="VA49" i="45"/>
  <c r="UZ49" i="45"/>
  <c r="UX49" i="45"/>
  <c r="UW49" i="45"/>
  <c r="UU49" i="45"/>
  <c r="UT49" i="45"/>
  <c r="US49" i="45"/>
  <c r="UR49" i="45"/>
  <c r="UQ49" i="45"/>
  <c r="UP49" i="45"/>
  <c r="UN49" i="45"/>
  <c r="UM49" i="45"/>
  <c r="UL49" i="45"/>
  <c r="UK49" i="45"/>
  <c r="UI49" i="45"/>
  <c r="UH49" i="45"/>
  <c r="UF49" i="45"/>
  <c r="UE49" i="45"/>
  <c r="UD49" i="45"/>
  <c r="UC49" i="45"/>
  <c r="UB49" i="45"/>
  <c r="UA49" i="45"/>
  <c r="TY49" i="45"/>
  <c r="TX49" i="45"/>
  <c r="TW49" i="45"/>
  <c r="TV49" i="45"/>
  <c r="TT49" i="45"/>
  <c r="TS49" i="45"/>
  <c r="TQ49" i="45"/>
  <c r="TP49" i="45"/>
  <c r="TO49" i="45"/>
  <c r="TN49" i="45"/>
  <c r="TM49" i="45"/>
  <c r="TL49" i="45"/>
  <c r="TJ49" i="45"/>
  <c r="TI49" i="45"/>
  <c r="TH49" i="45"/>
  <c r="TG49" i="45"/>
  <c r="TE49" i="45"/>
  <c r="TD49" i="45"/>
  <c r="TB49" i="45"/>
  <c r="TA49" i="45"/>
  <c r="SZ49" i="45"/>
  <c r="SY49" i="45"/>
  <c r="SX49" i="45"/>
  <c r="SW49" i="45"/>
  <c r="SU49" i="45"/>
  <c r="ST49" i="45"/>
  <c r="SS49" i="45"/>
  <c r="SR49" i="45"/>
  <c r="SP49" i="45"/>
  <c r="SO49" i="45"/>
  <c r="SM49" i="45"/>
  <c r="SL49" i="45"/>
  <c r="SK49" i="45"/>
  <c r="SJ49" i="45"/>
  <c r="SI49" i="45"/>
  <c r="SH49" i="45"/>
  <c r="SF49" i="45"/>
  <c r="SE49" i="45"/>
  <c r="SD49" i="45"/>
  <c r="SC49" i="45"/>
  <c r="SA49" i="45"/>
  <c r="RZ49" i="45"/>
  <c r="RX49" i="45"/>
  <c r="RW49" i="45"/>
  <c r="RV49" i="45"/>
  <c r="RU49" i="45"/>
  <c r="RT49" i="45"/>
  <c r="RS49" i="45"/>
  <c r="RQ49" i="45"/>
  <c r="RP49" i="45"/>
  <c r="RO49" i="45"/>
  <c r="RN49" i="45"/>
  <c r="RL49" i="45"/>
  <c r="RK49" i="45"/>
  <c r="RI49" i="45"/>
  <c r="RH49" i="45"/>
  <c r="RG49" i="45"/>
  <c r="RF49" i="45"/>
  <c r="RE49" i="45"/>
  <c r="RD49" i="45"/>
  <c r="RB49" i="45"/>
  <c r="RA49" i="45"/>
  <c r="QZ49" i="45"/>
  <c r="QY49" i="45"/>
  <c r="QW49" i="45"/>
  <c r="QV49" i="45"/>
  <c r="QT49" i="45"/>
  <c r="QS49" i="45"/>
  <c r="QR49" i="45"/>
  <c r="QQ49" i="45"/>
  <c r="QP49" i="45"/>
  <c r="QO49" i="45"/>
  <c r="QM49" i="45"/>
  <c r="QL49" i="45"/>
  <c r="QK49" i="45"/>
  <c r="QJ49" i="45"/>
  <c r="QH49" i="45"/>
  <c r="QG49" i="45"/>
  <c r="QE49" i="45"/>
  <c r="QD49" i="45"/>
  <c r="QC49" i="45"/>
  <c r="QB49" i="45"/>
  <c r="QA49" i="45"/>
  <c r="PZ49" i="45"/>
  <c r="PX49" i="45"/>
  <c r="PW49" i="45"/>
  <c r="PV49" i="45"/>
  <c r="PU49" i="45"/>
  <c r="PS49" i="45"/>
  <c r="PR49" i="45"/>
  <c r="PP49" i="45"/>
  <c r="PO49" i="45"/>
  <c r="PN49" i="45"/>
  <c r="PM49" i="45"/>
  <c r="PL49" i="45"/>
  <c r="PK49" i="45"/>
  <c r="PI49" i="45"/>
  <c r="PH49" i="45"/>
  <c r="PG49" i="45"/>
  <c r="PF49" i="45"/>
  <c r="PD49" i="45"/>
  <c r="PC49" i="45"/>
  <c r="PA49" i="45"/>
  <c r="OZ49" i="45"/>
  <c r="OY49" i="45"/>
  <c r="OX49" i="45"/>
  <c r="OW49" i="45"/>
  <c r="OV49" i="45"/>
  <c r="OT49" i="45"/>
  <c r="OS49" i="45"/>
  <c r="OR49" i="45"/>
  <c r="OQ49" i="45"/>
  <c r="OO49" i="45"/>
  <c r="ON49" i="45"/>
  <c r="OL49" i="45"/>
  <c r="OK49" i="45"/>
  <c r="OJ49" i="45"/>
  <c r="OI49" i="45"/>
  <c r="OH49" i="45"/>
  <c r="OG49" i="45"/>
  <c r="OE49" i="45"/>
  <c r="OD49" i="45"/>
  <c r="OC49" i="45"/>
  <c r="OB49" i="45"/>
  <c r="NZ49" i="45"/>
  <c r="NY49" i="45"/>
  <c r="NW49" i="45"/>
  <c r="NV49" i="45"/>
  <c r="NU49" i="45"/>
  <c r="NU44" i="45" s="1"/>
  <c r="NT49" i="45"/>
  <c r="NS49" i="45"/>
  <c r="NR49" i="45"/>
  <c r="NP49" i="45"/>
  <c r="NO49" i="45"/>
  <c r="NN49" i="45"/>
  <c r="NM49" i="45"/>
  <c r="NK49" i="45"/>
  <c r="NJ49" i="45"/>
  <c r="NH49" i="45"/>
  <c r="NG49" i="45"/>
  <c r="NF49" i="45"/>
  <c r="NE49" i="45"/>
  <c r="ND49" i="45"/>
  <c r="NC49" i="45"/>
  <c r="NA49" i="45"/>
  <c r="MZ49" i="45"/>
  <c r="MY49" i="45"/>
  <c r="MX49" i="45"/>
  <c r="MV49" i="45"/>
  <c r="MU49" i="45"/>
  <c r="MS49" i="45"/>
  <c r="MR49" i="45"/>
  <c r="MQ49" i="45"/>
  <c r="MP49" i="45"/>
  <c r="MO49" i="45"/>
  <c r="MN49" i="45"/>
  <c r="ML49" i="45"/>
  <c r="ML44" i="45" s="1"/>
  <c r="MK49" i="45"/>
  <c r="MJ49" i="45"/>
  <c r="MI49" i="45"/>
  <c r="MG49" i="45"/>
  <c r="MF49" i="45"/>
  <c r="MD49" i="45"/>
  <c r="MC49" i="45"/>
  <c r="MB49" i="45"/>
  <c r="MB44" i="45" s="1"/>
  <c r="MA49" i="45"/>
  <c r="LZ49" i="45"/>
  <c r="LY49" i="45"/>
  <c r="LW49" i="45"/>
  <c r="LV49" i="45"/>
  <c r="LU49" i="45"/>
  <c r="LU44" i="45" s="1"/>
  <c r="LT49" i="45"/>
  <c r="LR49" i="45"/>
  <c r="LQ49" i="45"/>
  <c r="LO49" i="45"/>
  <c r="LN49" i="45"/>
  <c r="LM49" i="45"/>
  <c r="LL49" i="45"/>
  <c r="LK49" i="45"/>
  <c r="LJ49" i="45"/>
  <c r="LH49" i="45"/>
  <c r="LG49" i="45"/>
  <c r="LF49" i="45"/>
  <c r="LF44" i="45" s="1"/>
  <c r="LE49" i="45"/>
  <c r="LC49" i="45"/>
  <c r="LB49" i="45"/>
  <c r="KZ49" i="45"/>
  <c r="KY49" i="45"/>
  <c r="KX49" i="45"/>
  <c r="KW49" i="45"/>
  <c r="KV49" i="45"/>
  <c r="KU49" i="45"/>
  <c r="KS49" i="45"/>
  <c r="KR49" i="45"/>
  <c r="KQ49" i="45"/>
  <c r="KP49" i="45"/>
  <c r="KN49" i="45"/>
  <c r="KM49" i="45"/>
  <c r="KK49" i="45"/>
  <c r="KJ49" i="45"/>
  <c r="KI49" i="45"/>
  <c r="KH49" i="45"/>
  <c r="KG49" i="45"/>
  <c r="KF49" i="45"/>
  <c r="KD49" i="45"/>
  <c r="KD44" i="45" s="1"/>
  <c r="KC49" i="45"/>
  <c r="KB49" i="45"/>
  <c r="KA49" i="45"/>
  <c r="JY49" i="45"/>
  <c r="JX49" i="45"/>
  <c r="JV49" i="45"/>
  <c r="JU49" i="45"/>
  <c r="JT49" i="45"/>
  <c r="JS49" i="45"/>
  <c r="JR49" i="45"/>
  <c r="JQ49" i="45"/>
  <c r="JO49" i="45"/>
  <c r="JN49" i="45"/>
  <c r="JM49" i="45"/>
  <c r="JL49" i="45"/>
  <c r="JJ49" i="45"/>
  <c r="JI49" i="45"/>
  <c r="JG49" i="45"/>
  <c r="JF49" i="45"/>
  <c r="JE49" i="45"/>
  <c r="JD49" i="45"/>
  <c r="JC49" i="45"/>
  <c r="JB49" i="45"/>
  <c r="IZ49" i="45"/>
  <c r="IY49" i="45"/>
  <c r="IX49" i="45"/>
  <c r="IW49" i="45"/>
  <c r="IU49" i="45"/>
  <c r="IT49" i="45"/>
  <c r="IR49" i="45"/>
  <c r="IQ49" i="45"/>
  <c r="IP49" i="45"/>
  <c r="IO49" i="45"/>
  <c r="IN49" i="45"/>
  <c r="IM49" i="45"/>
  <c r="IK49" i="45"/>
  <c r="IJ49" i="45"/>
  <c r="II49" i="45"/>
  <c r="IH49" i="45"/>
  <c r="IF49" i="45"/>
  <c r="IE49" i="45"/>
  <c r="IC49" i="45"/>
  <c r="IB49" i="45"/>
  <c r="IA49" i="45"/>
  <c r="HZ49" i="45"/>
  <c r="HY49" i="45"/>
  <c r="HX49" i="45"/>
  <c r="HV49" i="45"/>
  <c r="HU49" i="45"/>
  <c r="HT49" i="45"/>
  <c r="HS49" i="45"/>
  <c r="HQ49" i="45"/>
  <c r="HP49" i="45"/>
  <c r="HN49" i="45"/>
  <c r="HM49" i="45"/>
  <c r="HL49" i="45"/>
  <c r="HK49" i="45"/>
  <c r="HJ49" i="45"/>
  <c r="HI49" i="45"/>
  <c r="HG49" i="45"/>
  <c r="HF49" i="45"/>
  <c r="HE49" i="45"/>
  <c r="HD49" i="45"/>
  <c r="HB49" i="45"/>
  <c r="HA49" i="45"/>
  <c r="GY49" i="45"/>
  <c r="GX49" i="45"/>
  <c r="GW49" i="45"/>
  <c r="GV49" i="45"/>
  <c r="GU49" i="45"/>
  <c r="GT49" i="45"/>
  <c r="GR49" i="45"/>
  <c r="GQ49" i="45"/>
  <c r="GP49" i="45"/>
  <c r="GO49" i="45"/>
  <c r="GM49" i="45"/>
  <c r="GL49" i="45"/>
  <c r="GJ49" i="45"/>
  <c r="GI49" i="45"/>
  <c r="GH49" i="45"/>
  <c r="GG49" i="45"/>
  <c r="GF49" i="45"/>
  <c r="GE49" i="45"/>
  <c r="GC49" i="45"/>
  <c r="GB49" i="45"/>
  <c r="GA49" i="45"/>
  <c r="FZ49" i="45"/>
  <c r="FX49" i="45"/>
  <c r="FW49" i="45"/>
  <c r="FU49" i="45"/>
  <c r="FT49" i="45"/>
  <c r="FS49" i="45"/>
  <c r="FR49" i="45"/>
  <c r="FQ49" i="45"/>
  <c r="FP49" i="45"/>
  <c r="FN49" i="45"/>
  <c r="FM49" i="45"/>
  <c r="FL49" i="45"/>
  <c r="FK49" i="45"/>
  <c r="FI49" i="45"/>
  <c r="FH49" i="45"/>
  <c r="FF49" i="45"/>
  <c r="FE49" i="45"/>
  <c r="FD49" i="45"/>
  <c r="FC49" i="45"/>
  <c r="FB49" i="45"/>
  <c r="FA49" i="45"/>
  <c r="EY49" i="45"/>
  <c r="EX49" i="45"/>
  <c r="EW49" i="45"/>
  <c r="EV49" i="45"/>
  <c r="ET49" i="45"/>
  <c r="ES49" i="45"/>
  <c r="EQ49" i="45"/>
  <c r="EP49" i="45"/>
  <c r="EO49" i="45"/>
  <c r="EN49" i="45"/>
  <c r="EM49" i="45"/>
  <c r="EL49" i="45"/>
  <c r="EJ49" i="45"/>
  <c r="EI49" i="45"/>
  <c r="EH49" i="45"/>
  <c r="EG49" i="45"/>
  <c r="EE49" i="45"/>
  <c r="ED49" i="45"/>
  <c r="EB49" i="45"/>
  <c r="EA49" i="45"/>
  <c r="DZ49" i="45"/>
  <c r="DY49" i="45"/>
  <c r="DX49" i="45"/>
  <c r="DW49" i="45"/>
  <c r="DU49" i="45"/>
  <c r="DT49" i="45"/>
  <c r="DS49" i="45"/>
  <c r="DR49" i="45"/>
  <c r="DP49" i="45"/>
  <c r="DO49" i="45"/>
  <c r="DM49" i="45"/>
  <c r="DL49" i="45"/>
  <c r="DK49" i="45"/>
  <c r="DJ49" i="45"/>
  <c r="DI49" i="45"/>
  <c r="DH49" i="45"/>
  <c r="DF49" i="45"/>
  <c r="DE49" i="45"/>
  <c r="DD49" i="45"/>
  <c r="DD44" i="45" s="1"/>
  <c r="DC49" i="45"/>
  <c r="DA49" i="45"/>
  <c r="CZ49" i="45"/>
  <c r="CX49" i="45"/>
  <c r="CW49" i="45"/>
  <c r="CV49" i="45"/>
  <c r="CU49" i="45"/>
  <c r="CT49" i="45"/>
  <c r="CS49" i="45"/>
  <c r="CQ49" i="45"/>
  <c r="CP49" i="45"/>
  <c r="CO49" i="45"/>
  <c r="CN49" i="45"/>
  <c r="CL49" i="45"/>
  <c r="CK49" i="45"/>
  <c r="CI49" i="45"/>
  <c r="CH49" i="45"/>
  <c r="CG49" i="45"/>
  <c r="CF49" i="45"/>
  <c r="CE49" i="45"/>
  <c r="CD49" i="45"/>
  <c r="CB49" i="45"/>
  <c r="CA49" i="45"/>
  <c r="BZ49" i="45"/>
  <c r="BY49" i="45"/>
  <c r="BW49" i="45"/>
  <c r="BV49" i="45"/>
  <c r="BT49" i="45"/>
  <c r="BS49" i="45"/>
  <c r="BR49" i="45"/>
  <c r="BQ49" i="45"/>
  <c r="BP49" i="45"/>
  <c r="BO49" i="45"/>
  <c r="BM49" i="45"/>
  <c r="BL49" i="45"/>
  <c r="BK49" i="45"/>
  <c r="BJ49" i="45"/>
  <c r="BH49" i="45"/>
  <c r="BG49" i="45"/>
  <c r="BE49" i="45"/>
  <c r="BD49" i="45"/>
  <c r="BC49" i="45"/>
  <c r="BB49" i="45"/>
  <c r="BA49" i="45"/>
  <c r="AZ49" i="45"/>
  <c r="AX49" i="45"/>
  <c r="AW49" i="45"/>
  <c r="AV49" i="45"/>
  <c r="AU49" i="45"/>
  <c r="AS49" i="45"/>
  <c r="AR49" i="45"/>
  <c r="AP49" i="45"/>
  <c r="AO49" i="45"/>
  <c r="AN49" i="45"/>
  <c r="AM49" i="45"/>
  <c r="AL49" i="45"/>
  <c r="AK49" i="45"/>
  <c r="AI49" i="45"/>
  <c r="AH49" i="45"/>
  <c r="AG49" i="45"/>
  <c r="AF49" i="45"/>
  <c r="AD49" i="45"/>
  <c r="AC49" i="45"/>
  <c r="AA49" i="45"/>
  <c r="Z49" i="45"/>
  <c r="Y49" i="45"/>
  <c r="X49" i="45"/>
  <c r="W49" i="45"/>
  <c r="V49" i="45"/>
  <c r="T49" i="45"/>
  <c r="S49" i="45"/>
  <c r="R49" i="45"/>
  <c r="Q49" i="45"/>
  <c r="P49" i="45"/>
  <c r="O49" i="45"/>
  <c r="M49" i="45"/>
  <c r="L49" i="45"/>
  <c r="K49" i="45"/>
  <c r="J49" i="45"/>
  <c r="I49" i="45"/>
  <c r="H49" i="45"/>
  <c r="F49" i="45"/>
  <c r="F44" i="45" s="1"/>
  <c r="E49" i="45"/>
  <c r="D49" i="45"/>
  <c r="C49" i="45"/>
  <c r="AIC48" i="45"/>
  <c r="AHV48" i="45"/>
  <c r="AHN48" i="45"/>
  <c r="AHG48" i="45"/>
  <c r="AGY48" i="45"/>
  <c r="AGR48" i="45"/>
  <c r="AGJ48" i="45"/>
  <c r="AGC48" i="45"/>
  <c r="AFU48" i="45"/>
  <c r="AFN48" i="45"/>
  <c r="AFF48" i="45"/>
  <c r="AEY48" i="45"/>
  <c r="AEQ48" i="45"/>
  <c r="AEJ48" i="45"/>
  <c r="AEB48" i="45"/>
  <c r="ADU48" i="45"/>
  <c r="ADM48" i="45"/>
  <c r="ADF48" i="45"/>
  <c r="ACX48" i="45"/>
  <c r="ACQ48" i="45"/>
  <c r="ACI48" i="45"/>
  <c r="ACB48" i="45"/>
  <c r="ABT48" i="45"/>
  <c r="ABM48" i="45"/>
  <c r="ABE48" i="45"/>
  <c r="AAX48" i="45"/>
  <c r="AAP48" i="45"/>
  <c r="AAI48" i="45"/>
  <c r="AAA48" i="45"/>
  <c r="ZT48" i="45"/>
  <c r="ZL48" i="45"/>
  <c r="ZE48" i="45"/>
  <c r="YW48" i="45"/>
  <c r="YP48" i="45"/>
  <c r="YH48" i="45"/>
  <c r="YA48" i="45"/>
  <c r="XS48" i="45"/>
  <c r="XL48" i="45"/>
  <c r="XD48" i="45"/>
  <c r="WW48" i="45"/>
  <c r="WO48" i="45"/>
  <c r="WH48" i="45"/>
  <c r="VZ48" i="45"/>
  <c r="VS48" i="45"/>
  <c r="VK48" i="45"/>
  <c r="VD48" i="45"/>
  <c r="UV48" i="45"/>
  <c r="UO48" i="45"/>
  <c r="UG48" i="45"/>
  <c r="TZ48" i="45"/>
  <c r="TR48" i="45"/>
  <c r="TK48" i="45"/>
  <c r="TC48" i="45"/>
  <c r="SV48" i="45"/>
  <c r="SN48" i="45"/>
  <c r="SG48" i="45"/>
  <c r="RY48" i="45"/>
  <c r="RR48" i="45"/>
  <c r="RJ48" i="45"/>
  <c r="RC48" i="45"/>
  <c r="QU48" i="45"/>
  <c r="QN48" i="45"/>
  <c r="QF48" i="45"/>
  <c r="PY48" i="45"/>
  <c r="PQ48" i="45"/>
  <c r="PJ48" i="45"/>
  <c r="PB48" i="45"/>
  <c r="OU48" i="45"/>
  <c r="OM48" i="45"/>
  <c r="OF48" i="45"/>
  <c r="NX48" i="45"/>
  <c r="NQ48" i="45"/>
  <c r="NI48" i="45"/>
  <c r="NB48" i="45"/>
  <c r="MT48" i="45"/>
  <c r="MM48" i="45"/>
  <c r="ME48" i="45"/>
  <c r="LX48" i="45"/>
  <c r="LP48" i="45"/>
  <c r="LI48" i="45"/>
  <c r="LA48" i="45"/>
  <c r="KT48" i="45"/>
  <c r="KL48" i="45"/>
  <c r="KE48" i="45"/>
  <c r="JW48" i="45"/>
  <c r="JP48" i="45"/>
  <c r="JH48" i="45"/>
  <c r="JA48" i="45"/>
  <c r="JA45" i="45" s="1"/>
  <c r="IS48" i="45"/>
  <c r="IL48" i="45"/>
  <c r="ID48" i="45"/>
  <c r="HW48" i="45"/>
  <c r="HO48" i="45"/>
  <c r="HH48" i="45"/>
  <c r="GZ48" i="45"/>
  <c r="GS48" i="45"/>
  <c r="GK48" i="45"/>
  <c r="GD48" i="45"/>
  <c r="FV48" i="45"/>
  <c r="FO48" i="45"/>
  <c r="FG48" i="45"/>
  <c r="EZ48" i="45"/>
  <c r="ER48" i="45"/>
  <c r="EK48" i="45"/>
  <c r="EC48" i="45"/>
  <c r="DV48" i="45"/>
  <c r="DN48" i="45"/>
  <c r="DG48" i="45"/>
  <c r="CY48" i="45"/>
  <c r="CR48" i="45"/>
  <c r="CJ48" i="45"/>
  <c r="CC48" i="45"/>
  <c r="BU48" i="45"/>
  <c r="BN48" i="45"/>
  <c r="BF48" i="45"/>
  <c r="AY48" i="45"/>
  <c r="AQ48" i="45"/>
  <c r="AJ48" i="45"/>
  <c r="AB48" i="45"/>
  <c r="U48" i="45"/>
  <c r="N48" i="45"/>
  <c r="G48" i="45"/>
  <c r="AIC47" i="45"/>
  <c r="AHV47" i="45"/>
  <c r="AHN47" i="45"/>
  <c r="AHG47" i="45"/>
  <c r="AGY47" i="45"/>
  <c r="AGR47" i="45"/>
  <c r="AGJ47" i="45"/>
  <c r="AGC47" i="45"/>
  <c r="AFU47" i="45"/>
  <c r="AFN47" i="45"/>
  <c r="AFF47" i="45"/>
  <c r="AEY47" i="45"/>
  <c r="AEQ47" i="45"/>
  <c r="AEJ47" i="45"/>
  <c r="AEB47" i="45"/>
  <c r="AEB45" i="45" s="1"/>
  <c r="ADU47" i="45"/>
  <c r="ADM47" i="45"/>
  <c r="ADF47" i="45"/>
  <c r="ACX47" i="45"/>
  <c r="ACQ47" i="45"/>
  <c r="ACI47" i="45"/>
  <c r="ACI45" i="45" s="1"/>
  <c r="ACB47" i="45"/>
  <c r="ABT47" i="45"/>
  <c r="ABM47" i="45"/>
  <c r="ABE47" i="45"/>
  <c r="AAX47" i="45"/>
  <c r="AAP47" i="45"/>
  <c r="AAI47" i="45"/>
  <c r="AAA47" i="45"/>
  <c r="ZT47" i="45"/>
  <c r="ZL47" i="45"/>
  <c r="ZE47" i="45"/>
  <c r="YW47" i="45"/>
  <c r="YP47" i="45"/>
  <c r="YH47" i="45"/>
  <c r="YA47" i="45"/>
  <c r="XS47" i="45"/>
  <c r="XL47" i="45"/>
  <c r="XD47" i="45"/>
  <c r="XD45" i="45" s="1"/>
  <c r="WW47" i="45"/>
  <c r="WO47" i="45"/>
  <c r="WH47" i="45"/>
  <c r="VZ47" i="45"/>
  <c r="VS47" i="45"/>
  <c r="VK47" i="45"/>
  <c r="VD47" i="45"/>
  <c r="UV47" i="45"/>
  <c r="UO47" i="45"/>
  <c r="UG47" i="45"/>
  <c r="TZ47" i="45"/>
  <c r="TR47" i="45"/>
  <c r="TR45" i="45" s="1"/>
  <c r="TK47" i="45"/>
  <c r="TC47" i="45"/>
  <c r="SV47" i="45"/>
  <c r="SN47" i="45"/>
  <c r="SG47" i="45"/>
  <c r="RY47" i="45"/>
  <c r="RY45" i="45" s="1"/>
  <c r="RR47" i="45"/>
  <c r="RJ47" i="45"/>
  <c r="RC47" i="45"/>
  <c r="QU47" i="45"/>
  <c r="QN47" i="45"/>
  <c r="QF47" i="45"/>
  <c r="PY47" i="45"/>
  <c r="PQ47" i="45"/>
  <c r="PJ47" i="45"/>
  <c r="PB47" i="45"/>
  <c r="OU47" i="45"/>
  <c r="OM47" i="45"/>
  <c r="OM45" i="45" s="1"/>
  <c r="OF47" i="45"/>
  <c r="NX47" i="45"/>
  <c r="NQ47" i="45"/>
  <c r="NI47" i="45"/>
  <c r="NB47" i="45"/>
  <c r="MT47" i="45"/>
  <c r="MT45" i="45" s="1"/>
  <c r="MM47" i="45"/>
  <c r="ME47" i="45"/>
  <c r="LX47" i="45"/>
  <c r="LP47" i="45"/>
  <c r="LI47" i="45"/>
  <c r="LA47" i="45"/>
  <c r="LA45" i="45" s="1"/>
  <c r="KT47" i="45"/>
  <c r="KL47" i="45"/>
  <c r="KE47" i="45"/>
  <c r="JW47" i="45"/>
  <c r="JP47" i="45"/>
  <c r="JH47" i="45"/>
  <c r="JA47" i="45"/>
  <c r="IS47" i="45"/>
  <c r="IL47" i="45"/>
  <c r="ID47" i="45"/>
  <c r="HW47" i="45"/>
  <c r="HO47" i="45"/>
  <c r="HO45" i="45" s="1"/>
  <c r="HH47" i="45"/>
  <c r="GZ47" i="45"/>
  <c r="GS47" i="45"/>
  <c r="GK47" i="45"/>
  <c r="GD47" i="45"/>
  <c r="FV47" i="45"/>
  <c r="FO47" i="45"/>
  <c r="FG47" i="45"/>
  <c r="EZ47" i="45"/>
  <c r="ER47" i="45"/>
  <c r="EK47" i="45"/>
  <c r="EC47" i="45"/>
  <c r="DV47" i="45"/>
  <c r="DN47" i="45"/>
  <c r="DG47" i="45"/>
  <c r="CY47" i="45"/>
  <c r="CR47" i="45"/>
  <c r="CJ47" i="45"/>
  <c r="CJ45" i="45" s="1"/>
  <c r="CC47" i="45"/>
  <c r="BU47" i="45"/>
  <c r="BN47" i="45"/>
  <c r="BF47" i="45"/>
  <c r="AY47" i="45"/>
  <c r="AQ47" i="45"/>
  <c r="AQ45" i="45" s="1"/>
  <c r="AJ47" i="45"/>
  <c r="AB47" i="45"/>
  <c r="U47" i="45"/>
  <c r="N47" i="45"/>
  <c r="G47" i="45"/>
  <c r="AIC46" i="45"/>
  <c r="AHV46" i="45"/>
  <c r="AHN46" i="45"/>
  <c r="AHG46" i="45"/>
  <c r="AGY46" i="45"/>
  <c r="AGY45" i="45" s="1"/>
  <c r="AGR46" i="45"/>
  <c r="AGJ46" i="45"/>
  <c r="AGC46" i="45"/>
  <c r="AFU46" i="45"/>
  <c r="AFN46" i="45"/>
  <c r="AFF46" i="45"/>
  <c r="AFF45" i="45" s="1"/>
  <c r="AEY46" i="45"/>
  <c r="AEQ46" i="45"/>
  <c r="AEQ45" i="45" s="1"/>
  <c r="AEJ46" i="45"/>
  <c r="AEB46" i="45"/>
  <c r="ADU46" i="45"/>
  <c r="ADM46" i="45"/>
  <c r="ADM45" i="45" s="1"/>
  <c r="ADF46" i="45"/>
  <c r="ACX46" i="45"/>
  <c r="ACQ46" i="45"/>
  <c r="ACI46" i="45"/>
  <c r="ACB46" i="45"/>
  <c r="ABT46" i="45"/>
  <c r="ABM46" i="45"/>
  <c r="ABE46" i="45"/>
  <c r="ABE45" i="45" s="1"/>
  <c r="AAX46" i="45"/>
  <c r="AAP46" i="45"/>
  <c r="AAI46" i="45"/>
  <c r="AAA46" i="45"/>
  <c r="AAA45" i="45" s="1"/>
  <c r="ZT46" i="45"/>
  <c r="ZL46" i="45"/>
  <c r="ZL45" i="45" s="1"/>
  <c r="ZE46" i="45"/>
  <c r="YW46" i="45"/>
  <c r="YP46" i="45"/>
  <c r="YH46" i="45"/>
  <c r="YA46" i="45"/>
  <c r="YA45" i="45" s="1"/>
  <c r="XS46" i="45"/>
  <c r="XS45" i="45" s="1"/>
  <c r="XL46" i="45"/>
  <c r="XD46" i="45"/>
  <c r="WW46" i="45"/>
  <c r="WO46" i="45"/>
  <c r="WH46" i="45"/>
  <c r="WH45" i="45" s="1"/>
  <c r="VZ46" i="45"/>
  <c r="VS46" i="45"/>
  <c r="VK46" i="45"/>
  <c r="VD46" i="45"/>
  <c r="UV46" i="45"/>
  <c r="UO46" i="45"/>
  <c r="UO45" i="45" s="1"/>
  <c r="UG46" i="45"/>
  <c r="TZ46" i="45"/>
  <c r="TR46" i="45"/>
  <c r="TK46" i="45"/>
  <c r="TC46" i="45"/>
  <c r="SV46" i="45"/>
  <c r="SN46" i="45"/>
  <c r="SG46" i="45"/>
  <c r="RY46" i="45"/>
  <c r="RR46" i="45"/>
  <c r="RJ46" i="45"/>
  <c r="RC46" i="45"/>
  <c r="QU46" i="45"/>
  <c r="QN46" i="45"/>
  <c r="QF46" i="45"/>
  <c r="PY46" i="45"/>
  <c r="PQ46" i="45"/>
  <c r="PJ46" i="45"/>
  <c r="PB46" i="45"/>
  <c r="OU46" i="45"/>
  <c r="OM46" i="45"/>
  <c r="OF46" i="45"/>
  <c r="NX46" i="45"/>
  <c r="NQ46" i="45"/>
  <c r="NI46" i="45"/>
  <c r="NB46" i="45"/>
  <c r="MT46" i="45"/>
  <c r="MM46" i="45"/>
  <c r="ME46" i="45"/>
  <c r="LX46" i="45"/>
  <c r="LP46" i="45"/>
  <c r="LP45" i="45" s="1"/>
  <c r="LI46" i="45"/>
  <c r="LA46" i="45"/>
  <c r="KT46" i="45"/>
  <c r="KL46" i="45"/>
  <c r="KL45" i="45" s="1"/>
  <c r="KE46" i="45"/>
  <c r="JW46" i="45"/>
  <c r="JW45" i="45" s="1"/>
  <c r="JP46" i="45"/>
  <c r="JH46" i="45"/>
  <c r="JA46" i="45"/>
  <c r="IS46" i="45"/>
  <c r="IL46" i="45"/>
  <c r="ID46" i="45"/>
  <c r="HW46" i="45"/>
  <c r="HO46" i="45"/>
  <c r="HH46" i="45"/>
  <c r="GZ46" i="45"/>
  <c r="GS46" i="45"/>
  <c r="GK46" i="45"/>
  <c r="GK45" i="45" s="1"/>
  <c r="GD46" i="45"/>
  <c r="FV46" i="45"/>
  <c r="FO46" i="45"/>
  <c r="FG46" i="45"/>
  <c r="EZ46" i="45"/>
  <c r="ER46" i="45"/>
  <c r="EK46" i="45"/>
  <c r="EC46" i="45"/>
  <c r="DV46" i="45"/>
  <c r="DN46" i="45"/>
  <c r="DG46" i="45"/>
  <c r="CY46" i="45"/>
  <c r="CR46" i="45"/>
  <c r="CJ46" i="45"/>
  <c r="CC46" i="45"/>
  <c r="BU46" i="45"/>
  <c r="BU45" i="45" s="1"/>
  <c r="BN46" i="45"/>
  <c r="BF46" i="45"/>
  <c r="AY46" i="45"/>
  <c r="AQ46" i="45"/>
  <c r="AJ46" i="45"/>
  <c r="AB46" i="45"/>
  <c r="U46" i="45"/>
  <c r="N46" i="45"/>
  <c r="N45" i="45" s="1"/>
  <c r="G46" i="45"/>
  <c r="AIE45" i="45"/>
  <c r="AID45" i="45"/>
  <c r="AIB45" i="45"/>
  <c r="AIA45" i="45"/>
  <c r="AIA44" i="45" s="1"/>
  <c r="AHZ45" i="45"/>
  <c r="AHY45" i="45"/>
  <c r="AHX45" i="45"/>
  <c r="AHW45" i="45"/>
  <c r="AHU45" i="45"/>
  <c r="AHT45" i="45"/>
  <c r="AHT44" i="45" s="1"/>
  <c r="AHS45" i="45"/>
  <c r="AHR45" i="45"/>
  <c r="AHP45" i="45"/>
  <c r="AHO45" i="45"/>
  <c r="AHN45" i="45"/>
  <c r="AHM45" i="45"/>
  <c r="AHL45" i="45"/>
  <c r="AHL44" i="45" s="1"/>
  <c r="AHK45" i="45"/>
  <c r="AHJ45" i="45"/>
  <c r="AHI45" i="45"/>
  <c r="AHI44" i="45" s="1"/>
  <c r="AHH45" i="45"/>
  <c r="AHF45" i="45"/>
  <c r="AHE45" i="45"/>
  <c r="AHD45" i="45"/>
  <c r="AHC45" i="45"/>
  <c r="AHA45" i="45"/>
  <c r="AHA44" i="45" s="1"/>
  <c r="AGZ45" i="45"/>
  <c r="AGX45" i="45"/>
  <c r="AGW45" i="45"/>
  <c r="AGV45" i="45"/>
  <c r="AGU45" i="45"/>
  <c r="AGU44" i="45" s="1"/>
  <c r="AGT45" i="45"/>
  <c r="AGT44" i="45" s="1"/>
  <c r="AGS45" i="45"/>
  <c r="AGQ45" i="45"/>
  <c r="AGP45" i="45"/>
  <c r="AGP44" i="45" s="1"/>
  <c r="AGO45" i="45"/>
  <c r="AGN45" i="45"/>
  <c r="AGN44" i="45" s="1"/>
  <c r="AGL45" i="45"/>
  <c r="AGK45" i="45"/>
  <c r="AGK44" i="45" s="1"/>
  <c r="AGI45" i="45"/>
  <c r="AGH45" i="45"/>
  <c r="AGH44" i="45" s="1"/>
  <c r="AGG45" i="45"/>
  <c r="AGF45" i="45"/>
  <c r="AGE45" i="45"/>
  <c r="AGE44" i="45" s="1"/>
  <c r="AGD45" i="45"/>
  <c r="AGB45" i="45"/>
  <c r="AGA45" i="45"/>
  <c r="AFZ45" i="45"/>
  <c r="AFY45" i="45"/>
  <c r="AFY44" i="45" s="1"/>
  <c r="AFW45" i="45"/>
  <c r="AFV45" i="45"/>
  <c r="AFV44" i="45" s="1"/>
  <c r="AFT45" i="45"/>
  <c r="AFS45" i="45"/>
  <c r="AFR45" i="45"/>
  <c r="AFQ45" i="45"/>
  <c r="AFP45" i="45"/>
  <c r="AFO45" i="45"/>
  <c r="AFN45" i="45"/>
  <c r="AFM45" i="45"/>
  <c r="AFL45" i="45"/>
  <c r="AFK45" i="45"/>
  <c r="AFJ45" i="45"/>
  <c r="AFH45" i="45"/>
  <c r="AFG45" i="45"/>
  <c r="AFE45" i="45"/>
  <c r="AFD45" i="45"/>
  <c r="AFC45" i="45"/>
  <c r="AFB45" i="45"/>
  <c r="AFA45" i="45"/>
  <c r="AFA44" i="45" s="1"/>
  <c r="AEZ45" i="45"/>
  <c r="AEY45" i="45"/>
  <c r="AEX45" i="45"/>
  <c r="AEW45" i="45"/>
  <c r="AEV45" i="45"/>
  <c r="AEU45" i="45"/>
  <c r="AEU44" i="45" s="1"/>
  <c r="AES45" i="45"/>
  <c r="AER45" i="45"/>
  <c r="AER44" i="45" s="1"/>
  <c r="AEP45" i="45"/>
  <c r="AEO45" i="45"/>
  <c r="AEN45" i="45"/>
  <c r="AEN44" i="45" s="1"/>
  <c r="AEM45" i="45"/>
  <c r="AEM44" i="45" s="1"/>
  <c r="AEL45" i="45"/>
  <c r="AEL44" i="45" s="1"/>
  <c r="AEK45" i="45"/>
  <c r="AEI45" i="45"/>
  <c r="AEH45" i="45"/>
  <c r="AEG45" i="45"/>
  <c r="AEF45" i="45"/>
  <c r="AEF44" i="45" s="1"/>
  <c r="AED45" i="45"/>
  <c r="AED44" i="45" s="1"/>
  <c r="AEC45" i="45"/>
  <c r="AEC44" i="45" s="1"/>
  <c r="AEA45" i="45"/>
  <c r="ADZ45" i="45"/>
  <c r="ADZ44" i="45" s="1"/>
  <c r="ADY45" i="45"/>
  <c r="ADX45" i="45"/>
  <c r="ADW45" i="45"/>
  <c r="ADV45" i="45"/>
  <c r="ADT45" i="45"/>
  <c r="ADS45" i="45"/>
  <c r="ADS44" i="45" s="1"/>
  <c r="ADR45" i="45"/>
  <c r="ADR44" i="45" s="1"/>
  <c r="ADQ45" i="45"/>
  <c r="ADO45" i="45"/>
  <c r="ADN45" i="45"/>
  <c r="ADL45" i="45"/>
  <c r="ADK45" i="45"/>
  <c r="ADK44" i="45" s="1"/>
  <c r="ADJ45" i="45"/>
  <c r="ADI45" i="45"/>
  <c r="ADH45" i="45"/>
  <c r="ADG45" i="45"/>
  <c r="ADE45" i="45"/>
  <c r="ADD45" i="45"/>
  <c r="ADD44" i="45" s="1"/>
  <c r="ADC45" i="45"/>
  <c r="ADB45" i="45"/>
  <c r="ADB44" i="45" s="1"/>
  <c r="ACZ45" i="45"/>
  <c r="ACY45" i="45"/>
  <c r="ACX45" i="45"/>
  <c r="ACW45" i="45"/>
  <c r="ACV45" i="45"/>
  <c r="ACU45" i="45"/>
  <c r="ACT45" i="45"/>
  <c r="ACS45" i="45"/>
  <c r="ACR45" i="45"/>
  <c r="ACP45" i="45"/>
  <c r="ACO45" i="45"/>
  <c r="ACN45" i="45"/>
  <c r="ACN44" i="45" s="1"/>
  <c r="ACM45" i="45"/>
  <c r="ACK45" i="45"/>
  <c r="ACJ45" i="45"/>
  <c r="ACH45" i="45"/>
  <c r="ACG45" i="45"/>
  <c r="ACG44" i="45" s="1"/>
  <c r="ACF45" i="45"/>
  <c r="ACE45" i="45"/>
  <c r="ACD45" i="45"/>
  <c r="ACC45" i="45"/>
  <c r="ACA45" i="45"/>
  <c r="ABZ45" i="45"/>
  <c r="ABZ44" i="45" s="1"/>
  <c r="ABY45" i="45"/>
  <c r="ABX45" i="45"/>
  <c r="ABV45" i="45"/>
  <c r="ABU45" i="45"/>
  <c r="ABS45" i="45"/>
  <c r="ABR45" i="45"/>
  <c r="ABQ45" i="45"/>
  <c r="ABP45" i="45"/>
  <c r="ABO45" i="45"/>
  <c r="ABN45" i="45"/>
  <c r="ABL45" i="45"/>
  <c r="ABK45" i="45"/>
  <c r="ABK44" i="45" s="1"/>
  <c r="ABJ45" i="45"/>
  <c r="ABI45" i="45"/>
  <c r="ABG45" i="45"/>
  <c r="ABF45" i="45"/>
  <c r="ABD45" i="45"/>
  <c r="ABC45" i="45"/>
  <c r="ABC44" i="45" s="1"/>
  <c r="ABB45" i="45"/>
  <c r="ABA45" i="45"/>
  <c r="AAZ45" i="45"/>
  <c r="AAY45" i="45"/>
  <c r="AAW45" i="45"/>
  <c r="AAV45" i="45"/>
  <c r="AAV44" i="45" s="1"/>
  <c r="AAU45" i="45"/>
  <c r="AAT45" i="45"/>
  <c r="AAR45" i="45"/>
  <c r="AAQ45" i="45"/>
  <c r="AAO45" i="45"/>
  <c r="AAN45" i="45"/>
  <c r="AAM45" i="45"/>
  <c r="AAL45" i="45"/>
  <c r="AAK45" i="45"/>
  <c r="AAJ45" i="45"/>
  <c r="AAJ44" i="45" s="1"/>
  <c r="AAH45" i="45"/>
  <c r="AAG45" i="45"/>
  <c r="AAF45" i="45"/>
  <c r="AAE45" i="45"/>
  <c r="AAC45" i="45"/>
  <c r="AAB45" i="45"/>
  <c r="ZZ45" i="45"/>
  <c r="ZZ44" i="45" s="1"/>
  <c r="ZY45" i="45"/>
  <c r="ZX45" i="45"/>
  <c r="ZW45" i="45"/>
  <c r="ZW44" i="45" s="1"/>
  <c r="ZV45" i="45"/>
  <c r="ZU45" i="45"/>
  <c r="ZT45" i="45"/>
  <c r="ZS45" i="45"/>
  <c r="ZR45" i="45"/>
  <c r="ZQ45" i="45"/>
  <c r="ZP45" i="45"/>
  <c r="ZN45" i="45"/>
  <c r="ZM45" i="45"/>
  <c r="ZK45" i="45"/>
  <c r="ZJ45" i="45"/>
  <c r="ZI45" i="45"/>
  <c r="ZI44" i="45" s="1"/>
  <c r="ZH45" i="45"/>
  <c r="ZG45" i="45"/>
  <c r="ZF45" i="45"/>
  <c r="ZD45" i="45"/>
  <c r="ZC45" i="45"/>
  <c r="ZB45" i="45"/>
  <c r="ZA45" i="45"/>
  <c r="YY45" i="45"/>
  <c r="YX45" i="45"/>
  <c r="YV45" i="45"/>
  <c r="YU45" i="45"/>
  <c r="YT45" i="45"/>
  <c r="YS45" i="45"/>
  <c r="YR45" i="45"/>
  <c r="YQ45" i="45"/>
  <c r="YO45" i="45"/>
  <c r="YN45" i="45"/>
  <c r="YM45" i="45"/>
  <c r="YL45" i="45"/>
  <c r="YJ45" i="45"/>
  <c r="YI45" i="45"/>
  <c r="YG45" i="45"/>
  <c r="YF45" i="45"/>
  <c r="YE45" i="45"/>
  <c r="YD45" i="45"/>
  <c r="YC45" i="45"/>
  <c r="YB45" i="45"/>
  <c r="XZ45" i="45"/>
  <c r="XY45" i="45"/>
  <c r="XY44" i="45" s="1"/>
  <c r="XX45" i="45"/>
  <c r="XX44" i="45" s="1"/>
  <c r="XW45" i="45"/>
  <c r="XW44" i="45" s="1"/>
  <c r="XU45" i="45"/>
  <c r="XT45" i="45"/>
  <c r="XR45" i="45"/>
  <c r="XR44" i="45" s="1"/>
  <c r="XQ45" i="45"/>
  <c r="XP45" i="45"/>
  <c r="XP44" i="45" s="1"/>
  <c r="XO45" i="45"/>
  <c r="XN45" i="45"/>
  <c r="XM45" i="45"/>
  <c r="XK45" i="45"/>
  <c r="XJ45" i="45"/>
  <c r="XJ44" i="45" s="1"/>
  <c r="XI45" i="45"/>
  <c r="XI44" i="45" s="1"/>
  <c r="XH45" i="45"/>
  <c r="XF45" i="45"/>
  <c r="XE45" i="45"/>
  <c r="XC45" i="45"/>
  <c r="XB45" i="45"/>
  <c r="XB44" i="45" s="1"/>
  <c r="XA45" i="45"/>
  <c r="WZ45" i="45"/>
  <c r="WY45" i="45"/>
  <c r="WX45" i="45"/>
  <c r="WV45" i="45"/>
  <c r="WU45" i="45"/>
  <c r="WT45" i="45"/>
  <c r="WS45" i="45"/>
  <c r="WQ45" i="45"/>
  <c r="WP45" i="45"/>
  <c r="WN45" i="45"/>
  <c r="WM45" i="45"/>
  <c r="WL45" i="45"/>
  <c r="WL44" i="45" s="1"/>
  <c r="WK45" i="45"/>
  <c r="WJ45" i="45"/>
  <c r="WI45" i="45"/>
  <c r="WG45" i="45"/>
  <c r="WF45" i="45"/>
  <c r="WE45" i="45"/>
  <c r="WE44" i="45" s="1"/>
  <c r="WD45" i="45"/>
  <c r="WB45" i="45"/>
  <c r="WA45" i="45"/>
  <c r="VY45" i="45"/>
  <c r="VX45" i="45"/>
  <c r="VX44" i="45" s="1"/>
  <c r="VW45" i="45"/>
  <c r="VW44" i="45" s="1"/>
  <c r="VV45" i="45"/>
  <c r="VU45" i="45"/>
  <c r="VT45" i="45"/>
  <c r="VR45" i="45"/>
  <c r="VQ45" i="45"/>
  <c r="VQ44" i="45" s="1"/>
  <c r="VP45" i="45"/>
  <c r="VO45" i="45"/>
  <c r="VM45" i="45"/>
  <c r="VL45" i="45"/>
  <c r="VJ45" i="45"/>
  <c r="VI45" i="45"/>
  <c r="VH45" i="45"/>
  <c r="VH44" i="45" s="1"/>
  <c r="VG45" i="45"/>
  <c r="VF45" i="45"/>
  <c r="VE45" i="45"/>
  <c r="VD45" i="45"/>
  <c r="VC45" i="45"/>
  <c r="VB45" i="45"/>
  <c r="VA45" i="45"/>
  <c r="VA44" i="45" s="1"/>
  <c r="UZ45" i="45"/>
  <c r="UX45" i="45"/>
  <c r="UW45" i="45"/>
  <c r="UU45" i="45"/>
  <c r="UT45" i="45"/>
  <c r="US45" i="45"/>
  <c r="UR45" i="45"/>
  <c r="UQ45" i="45"/>
  <c r="UP45" i="45"/>
  <c r="UN45" i="45"/>
  <c r="UM45" i="45"/>
  <c r="UL45" i="45"/>
  <c r="UL44" i="45" s="1"/>
  <c r="UK45" i="45"/>
  <c r="UI45" i="45"/>
  <c r="UH45" i="45"/>
  <c r="UF45" i="45"/>
  <c r="UF44" i="45" s="1"/>
  <c r="UE45" i="45"/>
  <c r="UD45" i="45"/>
  <c r="UC45" i="45"/>
  <c r="UB45" i="45"/>
  <c r="UA45" i="45"/>
  <c r="TY45" i="45"/>
  <c r="TY44" i="45" s="1"/>
  <c r="TX45" i="45"/>
  <c r="TW45" i="45"/>
  <c r="TV45" i="45"/>
  <c r="TT45" i="45"/>
  <c r="TS45" i="45"/>
  <c r="TQ45" i="45"/>
  <c r="TQ44" i="45" s="1"/>
  <c r="TP45" i="45"/>
  <c r="TP44" i="45" s="1"/>
  <c r="TO45" i="45"/>
  <c r="TN45" i="45"/>
  <c r="TM45" i="45"/>
  <c r="TL45" i="45"/>
  <c r="TJ45" i="45"/>
  <c r="TI45" i="45"/>
  <c r="TI44" i="45" s="1"/>
  <c r="TH45" i="45"/>
  <c r="TG45" i="45"/>
  <c r="TE45" i="45"/>
  <c r="TD45" i="45"/>
  <c r="TC45" i="45"/>
  <c r="TB45" i="45"/>
  <c r="TA45" i="45"/>
  <c r="TA44" i="45" s="1"/>
  <c r="SZ45" i="45"/>
  <c r="SY45" i="45"/>
  <c r="SX45" i="45"/>
  <c r="SW45" i="45"/>
  <c r="SU45" i="45"/>
  <c r="ST45" i="45"/>
  <c r="SS45" i="45"/>
  <c r="SR45" i="45"/>
  <c r="SP45" i="45"/>
  <c r="SO45" i="45"/>
  <c r="SN45" i="45"/>
  <c r="SM45" i="45"/>
  <c r="SL45" i="45"/>
  <c r="SK45" i="45"/>
  <c r="SJ45" i="45"/>
  <c r="SI45" i="45"/>
  <c r="SI44" i="45" s="1"/>
  <c r="SH45" i="45"/>
  <c r="SF45" i="45"/>
  <c r="SE45" i="45"/>
  <c r="SD45" i="45"/>
  <c r="SC45" i="45"/>
  <c r="SA45" i="45"/>
  <c r="RZ45" i="45"/>
  <c r="RX45" i="45"/>
  <c r="RW45" i="45"/>
  <c r="RV45" i="45"/>
  <c r="RU45" i="45"/>
  <c r="RT45" i="45"/>
  <c r="RT44" i="45" s="1"/>
  <c r="RS45" i="45"/>
  <c r="RQ45" i="45"/>
  <c r="RP45" i="45"/>
  <c r="RO45" i="45"/>
  <c r="RN45" i="45"/>
  <c r="RL45" i="45"/>
  <c r="RL44" i="45" s="1"/>
  <c r="RK45" i="45"/>
  <c r="RI45" i="45"/>
  <c r="RH45" i="45"/>
  <c r="RG45" i="45"/>
  <c r="RF45" i="45"/>
  <c r="RF44" i="45" s="1"/>
  <c r="RE45" i="45"/>
  <c r="RD45" i="45"/>
  <c r="RB45" i="45"/>
  <c r="RA45" i="45"/>
  <c r="QZ45" i="45"/>
  <c r="QY45" i="45"/>
  <c r="QY44" i="45" s="1"/>
  <c r="QW45" i="45"/>
  <c r="QW44" i="45" s="1"/>
  <c r="QV45" i="45"/>
  <c r="QT45" i="45"/>
  <c r="QS45" i="45"/>
  <c r="QR45" i="45"/>
  <c r="QQ45" i="45"/>
  <c r="QQ44" i="45" s="1"/>
  <c r="QP45" i="45"/>
  <c r="QO45" i="45"/>
  <c r="QM45" i="45"/>
  <c r="QL45" i="45"/>
  <c r="QK45" i="45"/>
  <c r="QJ45" i="45"/>
  <c r="QJ44" i="45" s="1"/>
  <c r="QH45" i="45"/>
  <c r="QH44" i="45" s="1"/>
  <c r="QG45" i="45"/>
  <c r="QE45" i="45"/>
  <c r="QD45" i="45"/>
  <c r="QC45" i="45"/>
  <c r="QB45" i="45"/>
  <c r="QB44" i="45" s="1"/>
  <c r="QA45" i="45"/>
  <c r="PZ45" i="45"/>
  <c r="PX45" i="45"/>
  <c r="PW45" i="45"/>
  <c r="PV45" i="45"/>
  <c r="PU45" i="45"/>
  <c r="PS45" i="45"/>
  <c r="PS44" i="45" s="1"/>
  <c r="PR45" i="45"/>
  <c r="PP45" i="45"/>
  <c r="PO45" i="45"/>
  <c r="PN45" i="45"/>
  <c r="PM45" i="45"/>
  <c r="PM44" i="45" s="1"/>
  <c r="PL45" i="45"/>
  <c r="PL44" i="45" s="1"/>
  <c r="PK45" i="45"/>
  <c r="PI45" i="45"/>
  <c r="PH45" i="45"/>
  <c r="PG45" i="45"/>
  <c r="PF45" i="45"/>
  <c r="PD45" i="45"/>
  <c r="PC45" i="45"/>
  <c r="PA45" i="45"/>
  <c r="OZ45" i="45"/>
  <c r="OY45" i="45"/>
  <c r="OX45" i="45"/>
  <c r="OW45" i="45"/>
  <c r="OV45" i="45"/>
  <c r="OT45" i="45"/>
  <c r="OS45" i="45"/>
  <c r="OR45" i="45"/>
  <c r="OQ45" i="45"/>
  <c r="OO45" i="45"/>
  <c r="OO44" i="45" s="1"/>
  <c r="ON45" i="45"/>
  <c r="OL45" i="45"/>
  <c r="OK45" i="45"/>
  <c r="OJ45" i="45"/>
  <c r="OI45" i="45"/>
  <c r="OH45" i="45"/>
  <c r="OH44" i="45" s="1"/>
  <c r="OG45" i="45"/>
  <c r="OE45" i="45"/>
  <c r="OD45" i="45"/>
  <c r="OC45" i="45"/>
  <c r="OB45" i="45"/>
  <c r="NZ45" i="45"/>
  <c r="NY45" i="45"/>
  <c r="NW45" i="45"/>
  <c r="NV45" i="45"/>
  <c r="NU45" i="45"/>
  <c r="NT45" i="45"/>
  <c r="NS45" i="45"/>
  <c r="NR45" i="45"/>
  <c r="NP45" i="45"/>
  <c r="NO45" i="45"/>
  <c r="NN45" i="45"/>
  <c r="NM45" i="45"/>
  <c r="NK45" i="45"/>
  <c r="NK44" i="45" s="1"/>
  <c r="NJ45" i="45"/>
  <c r="NH45" i="45"/>
  <c r="NG45" i="45"/>
  <c r="NF45" i="45"/>
  <c r="NE45" i="45"/>
  <c r="ND45" i="45"/>
  <c r="ND44" i="45" s="1"/>
  <c r="NC45" i="45"/>
  <c r="NA45" i="45"/>
  <c r="MZ45" i="45"/>
  <c r="MY45" i="45"/>
  <c r="MX45" i="45"/>
  <c r="MV45" i="45"/>
  <c r="MV44" i="45" s="1"/>
  <c r="MU45" i="45"/>
  <c r="MS45" i="45"/>
  <c r="MR45" i="45"/>
  <c r="MQ45" i="45"/>
  <c r="MP45" i="45"/>
  <c r="MP44" i="45" s="1"/>
  <c r="MO45" i="45"/>
  <c r="MO44" i="45" s="1"/>
  <c r="MN45" i="45"/>
  <c r="MN44" i="45" s="1"/>
  <c r="ML45" i="45"/>
  <c r="MK45" i="45"/>
  <c r="MJ45" i="45"/>
  <c r="MI45" i="45"/>
  <c r="MI44" i="45" s="1"/>
  <c r="MG45" i="45"/>
  <c r="MG44" i="45" s="1"/>
  <c r="MF45" i="45"/>
  <c r="MD45" i="45"/>
  <c r="MC45" i="45"/>
  <c r="MB45" i="45"/>
  <c r="MA45" i="45"/>
  <c r="LZ45" i="45"/>
  <c r="LZ44" i="45" s="1"/>
  <c r="LY45" i="45"/>
  <c r="LW45" i="45"/>
  <c r="LV45" i="45"/>
  <c r="LU45" i="45"/>
  <c r="LT45" i="45"/>
  <c r="LR45" i="45"/>
  <c r="LQ45" i="45"/>
  <c r="LO45" i="45"/>
  <c r="LN45" i="45"/>
  <c r="LM45" i="45"/>
  <c r="LL45" i="45"/>
  <c r="LK45" i="45"/>
  <c r="LK44" i="45" s="1"/>
  <c r="LJ45" i="45"/>
  <c r="LH45" i="45"/>
  <c r="LG45" i="45"/>
  <c r="LF45" i="45"/>
  <c r="LE45" i="45"/>
  <c r="LE44" i="45" s="1"/>
  <c r="LC45" i="45"/>
  <c r="LB45" i="45"/>
  <c r="LB44" i="45" s="1"/>
  <c r="KZ45" i="45"/>
  <c r="KY45" i="45"/>
  <c r="KX45" i="45"/>
  <c r="KW45" i="45"/>
  <c r="KV45" i="45"/>
  <c r="KV44" i="45" s="1"/>
  <c r="KU45" i="45"/>
  <c r="KS45" i="45"/>
  <c r="KR45" i="45"/>
  <c r="KQ45" i="45"/>
  <c r="KP45" i="45"/>
  <c r="KN45" i="45"/>
  <c r="KM45" i="45"/>
  <c r="KK45" i="45"/>
  <c r="KJ45" i="45"/>
  <c r="KJ44" i="45" s="1"/>
  <c r="KI45" i="45"/>
  <c r="KH45" i="45"/>
  <c r="KG45" i="45"/>
  <c r="KF45" i="45"/>
  <c r="KD45" i="45"/>
  <c r="KC45" i="45"/>
  <c r="KB45" i="45"/>
  <c r="KA45" i="45"/>
  <c r="JY45" i="45"/>
  <c r="JX45" i="45"/>
  <c r="JV45" i="45"/>
  <c r="JU45" i="45"/>
  <c r="JU44" i="45" s="1"/>
  <c r="JT45" i="45"/>
  <c r="JS45" i="45"/>
  <c r="JR45" i="45"/>
  <c r="JQ45" i="45"/>
  <c r="JO45" i="45"/>
  <c r="JN45" i="45"/>
  <c r="JM45" i="45"/>
  <c r="JL45" i="45"/>
  <c r="JJ45" i="45"/>
  <c r="JI45" i="45"/>
  <c r="JG45" i="45"/>
  <c r="JF45" i="45"/>
  <c r="JE45" i="45"/>
  <c r="JD45" i="45"/>
  <c r="JC45" i="45"/>
  <c r="JB45" i="45"/>
  <c r="IZ45" i="45"/>
  <c r="IZ44" i="45" s="1"/>
  <c r="IY45" i="45"/>
  <c r="IX45" i="45"/>
  <c r="IW45" i="45"/>
  <c r="IU45" i="45"/>
  <c r="IT45" i="45"/>
  <c r="IT44" i="45" s="1"/>
  <c r="IR45" i="45"/>
  <c r="IQ45" i="45"/>
  <c r="IP45" i="45"/>
  <c r="IO45" i="45"/>
  <c r="IN45" i="45"/>
  <c r="IN44" i="45" s="1"/>
  <c r="IM45" i="45"/>
  <c r="IM44" i="45" s="1"/>
  <c r="IK45" i="45"/>
  <c r="IJ45" i="45"/>
  <c r="II45" i="45"/>
  <c r="IH45" i="45"/>
  <c r="IF45" i="45"/>
  <c r="IE45" i="45"/>
  <c r="IC45" i="45"/>
  <c r="IB45" i="45"/>
  <c r="IA45" i="45"/>
  <c r="HZ45" i="45"/>
  <c r="HY45" i="45"/>
  <c r="HX45" i="45"/>
  <c r="HV45" i="45"/>
  <c r="HU45" i="45"/>
  <c r="HT45" i="45"/>
  <c r="HS45" i="45"/>
  <c r="HQ45" i="45"/>
  <c r="HP45" i="45"/>
  <c r="HP44" i="45" s="1"/>
  <c r="HN45" i="45"/>
  <c r="HN44" i="45" s="1"/>
  <c r="HM45" i="45"/>
  <c r="HL45" i="45"/>
  <c r="HL44" i="45" s="1"/>
  <c r="HK45" i="45"/>
  <c r="HJ45" i="45"/>
  <c r="HI45" i="45"/>
  <c r="HG45" i="45"/>
  <c r="HF45" i="45"/>
  <c r="HE45" i="45"/>
  <c r="HD45" i="45"/>
  <c r="HB45" i="45"/>
  <c r="HB44" i="45" s="1"/>
  <c r="HA45" i="45"/>
  <c r="GY45" i="45"/>
  <c r="GX45" i="45"/>
  <c r="GW45" i="45"/>
  <c r="GW44" i="45" s="1"/>
  <c r="GV45" i="45"/>
  <c r="GU45" i="45"/>
  <c r="GU44" i="45" s="1"/>
  <c r="GT45" i="45"/>
  <c r="GR45" i="45"/>
  <c r="GR44" i="45" s="1"/>
  <c r="GQ45" i="45"/>
  <c r="GP45" i="45"/>
  <c r="GP44" i="45" s="1"/>
  <c r="GO45" i="45"/>
  <c r="GM45" i="45"/>
  <c r="GL45" i="45"/>
  <c r="GJ45" i="45"/>
  <c r="GJ44" i="45" s="1"/>
  <c r="GI45" i="45"/>
  <c r="GI44" i="45" s="1"/>
  <c r="GH45" i="45"/>
  <c r="GH44" i="45" s="1"/>
  <c r="GG45" i="45"/>
  <c r="GF45" i="45"/>
  <c r="GF44" i="45" s="1"/>
  <c r="GE45" i="45"/>
  <c r="GC45" i="45"/>
  <c r="GB45" i="45"/>
  <c r="GB44" i="45" s="1"/>
  <c r="GA45" i="45"/>
  <c r="GA44" i="45" s="1"/>
  <c r="FZ45" i="45"/>
  <c r="FX45" i="45"/>
  <c r="FW45" i="45"/>
  <c r="FU45" i="45"/>
  <c r="FU44" i="45" s="1"/>
  <c r="FT45" i="45"/>
  <c r="FT44" i="45" s="1"/>
  <c r="FS45" i="45"/>
  <c r="FR45" i="45"/>
  <c r="FQ45" i="45"/>
  <c r="FQ44" i="45" s="1"/>
  <c r="FP45" i="45"/>
  <c r="FN45" i="45"/>
  <c r="FM45" i="45"/>
  <c r="FM44" i="45" s="1"/>
  <c r="FL45" i="45"/>
  <c r="FK45" i="45"/>
  <c r="FI45" i="45"/>
  <c r="FH45" i="45"/>
  <c r="FH44" i="45" s="1"/>
  <c r="FF45" i="45"/>
  <c r="FF44" i="45" s="1"/>
  <c r="FE45" i="45"/>
  <c r="FE44" i="45" s="1"/>
  <c r="FD45" i="45"/>
  <c r="FD44" i="45" s="1"/>
  <c r="FC45" i="45"/>
  <c r="FB45" i="45"/>
  <c r="FB44" i="45" s="1"/>
  <c r="FA45" i="45"/>
  <c r="EY45" i="45"/>
  <c r="EY44" i="45" s="1"/>
  <c r="EX45" i="45"/>
  <c r="EX44" i="45" s="1"/>
  <c r="EW45" i="45"/>
  <c r="EV45" i="45"/>
  <c r="ET45" i="45"/>
  <c r="ES45" i="45"/>
  <c r="ES44" i="45" s="1"/>
  <c r="EQ45" i="45"/>
  <c r="EP45" i="45"/>
  <c r="EO45" i="45"/>
  <c r="EO44" i="45" s="1"/>
  <c r="EN45" i="45"/>
  <c r="EM45" i="45"/>
  <c r="EM44" i="45" s="1"/>
  <c r="EL45" i="45"/>
  <c r="EJ45" i="45"/>
  <c r="EI45" i="45"/>
  <c r="EI44" i="45" s="1"/>
  <c r="EH45" i="45"/>
  <c r="EG45" i="45"/>
  <c r="EE45" i="45"/>
  <c r="EE44" i="45" s="1"/>
  <c r="ED45" i="45"/>
  <c r="EC45" i="45"/>
  <c r="EB45" i="45"/>
  <c r="EA45" i="45"/>
  <c r="DZ45" i="45"/>
  <c r="DY45" i="45"/>
  <c r="DX45" i="45"/>
  <c r="DW45" i="45"/>
  <c r="DU45" i="45"/>
  <c r="DT45" i="45"/>
  <c r="DS45" i="45"/>
  <c r="DR45" i="45"/>
  <c r="DP45" i="45"/>
  <c r="DO45" i="45"/>
  <c r="DO44" i="45" s="1"/>
  <c r="DM45" i="45"/>
  <c r="DL45" i="45"/>
  <c r="DK45" i="45"/>
  <c r="DJ45" i="45"/>
  <c r="DI45" i="45"/>
  <c r="DI44" i="45" s="1"/>
  <c r="DH45" i="45"/>
  <c r="DF45" i="45"/>
  <c r="DE45" i="45"/>
  <c r="DE44" i="45" s="1"/>
  <c r="DD45" i="45"/>
  <c r="DC45" i="45"/>
  <c r="DA45" i="45"/>
  <c r="DA44" i="45" s="1"/>
  <c r="CZ45" i="45"/>
  <c r="CX45" i="45"/>
  <c r="CW45" i="45"/>
  <c r="CW44" i="45" s="1"/>
  <c r="CV45" i="45"/>
  <c r="CU45" i="45"/>
  <c r="CT45" i="45"/>
  <c r="CT44" i="45" s="1"/>
  <c r="CS45" i="45"/>
  <c r="CQ45" i="45"/>
  <c r="CP45" i="45"/>
  <c r="CO45" i="45"/>
  <c r="CN45" i="45"/>
  <c r="CL45" i="45"/>
  <c r="CL44" i="45" s="1"/>
  <c r="CK45" i="45"/>
  <c r="CI45" i="45"/>
  <c r="CH45" i="45"/>
  <c r="CG45" i="45"/>
  <c r="CF45" i="45"/>
  <c r="CE45" i="45"/>
  <c r="CE44" i="45" s="1"/>
  <c r="CD45" i="45"/>
  <c r="CD44" i="45" s="1"/>
  <c r="CB45" i="45"/>
  <c r="CA45" i="45"/>
  <c r="CA44" i="45" s="1"/>
  <c r="BZ45" i="45"/>
  <c r="BY45" i="45"/>
  <c r="BY44" i="45" s="1"/>
  <c r="BW45" i="45"/>
  <c r="BV45" i="45"/>
  <c r="BT45" i="45"/>
  <c r="BT44" i="45" s="1"/>
  <c r="BS45" i="45"/>
  <c r="BR45" i="45"/>
  <c r="BQ45" i="45"/>
  <c r="BP45" i="45"/>
  <c r="BO45" i="45"/>
  <c r="BO44" i="45" s="1"/>
  <c r="BM45" i="45"/>
  <c r="BL45" i="45"/>
  <c r="BK45" i="45"/>
  <c r="BJ45" i="45"/>
  <c r="BJ44" i="45" s="1"/>
  <c r="BH45" i="45"/>
  <c r="BG45" i="45"/>
  <c r="BF45" i="45"/>
  <c r="BE45" i="45"/>
  <c r="BD45" i="45"/>
  <c r="BC45" i="45"/>
  <c r="BB45" i="45"/>
  <c r="BA45" i="45"/>
  <c r="AZ45" i="45"/>
  <c r="AX45" i="45"/>
  <c r="AW45" i="45"/>
  <c r="AV45" i="45"/>
  <c r="AU45" i="45"/>
  <c r="AS45" i="45"/>
  <c r="AR45" i="45"/>
  <c r="AR44" i="45" s="1"/>
  <c r="AP45" i="45"/>
  <c r="AP44" i="45" s="1"/>
  <c r="AO45" i="45"/>
  <c r="AN45" i="45"/>
  <c r="AM45" i="45"/>
  <c r="AL45" i="45"/>
  <c r="AK45" i="45"/>
  <c r="AJ45" i="45"/>
  <c r="AI45" i="45"/>
  <c r="AH45" i="45"/>
  <c r="AG45" i="45"/>
  <c r="AF45" i="45"/>
  <c r="AD45" i="45"/>
  <c r="AC45" i="45"/>
  <c r="AC44" i="45" s="1"/>
  <c r="AA45" i="45"/>
  <c r="Z45" i="45"/>
  <c r="Y45" i="45"/>
  <c r="X45" i="45"/>
  <c r="W45" i="45"/>
  <c r="W44" i="45" s="1"/>
  <c r="V45" i="45"/>
  <c r="T45" i="45"/>
  <c r="S45" i="45"/>
  <c r="R45" i="45"/>
  <c r="R44" i="45" s="1"/>
  <c r="Q45" i="45"/>
  <c r="P45" i="45"/>
  <c r="P44" i="45" s="1"/>
  <c r="O45" i="45"/>
  <c r="O44" i="45" s="1"/>
  <c r="M45" i="45"/>
  <c r="L45" i="45"/>
  <c r="K45" i="45"/>
  <c r="J45" i="45"/>
  <c r="J44" i="45" s="1"/>
  <c r="I45" i="45"/>
  <c r="I44" i="45" s="1"/>
  <c r="H45" i="45"/>
  <c r="F45" i="45"/>
  <c r="E45" i="45"/>
  <c r="D45" i="45"/>
  <c r="C45" i="45"/>
  <c r="C44" i="45" s="1"/>
  <c r="AHY44" i="45"/>
  <c r="AHC44" i="45"/>
  <c r="AGV44" i="45"/>
  <c r="AFO44" i="45"/>
  <c r="AFJ44" i="45"/>
  <c r="AFD44" i="45"/>
  <c r="AFB44" i="45"/>
  <c r="AEV44" i="45"/>
  <c r="AES44" i="45"/>
  <c r="AEO44" i="45"/>
  <c r="AEK44" i="45"/>
  <c r="ACT44" i="45"/>
  <c r="ACA44" i="45"/>
  <c r="ABJ44" i="45"/>
  <c r="XQ44" i="45"/>
  <c r="XF44" i="45"/>
  <c r="WX44" i="45"/>
  <c r="VF44" i="45"/>
  <c r="US44" i="45"/>
  <c r="UN44" i="45"/>
  <c r="UC44" i="45"/>
  <c r="TG44" i="45"/>
  <c r="SJ44" i="45"/>
  <c r="RN44" i="45"/>
  <c r="RA44" i="45"/>
  <c r="PO44" i="45"/>
  <c r="PH44" i="45"/>
  <c r="NG44" i="45"/>
  <c r="LH44" i="45"/>
  <c r="KU44" i="45"/>
  <c r="KH44" i="45"/>
  <c r="JS44" i="45"/>
  <c r="JQ44" i="45"/>
  <c r="JM44" i="45"/>
  <c r="JB44" i="45"/>
  <c r="IW44" i="45"/>
  <c r="IJ44" i="45"/>
  <c r="IF44" i="45"/>
  <c r="HM44" i="45"/>
  <c r="HG44" i="45"/>
  <c r="FX44" i="45"/>
  <c r="FC44" i="45"/>
  <c r="DY44" i="45"/>
  <c r="DU44" i="45"/>
  <c r="DS44" i="45"/>
  <c r="CH44" i="45"/>
  <c r="CB44" i="45"/>
  <c r="BW44" i="45"/>
  <c r="BQ44" i="45"/>
  <c r="BL44" i="45"/>
  <c r="AL44" i="45"/>
  <c r="AK44" i="45"/>
  <c r="AG44" i="45"/>
  <c r="AF44" i="45"/>
  <c r="AD44" i="45"/>
  <c r="S44" i="45"/>
  <c r="M44" i="45"/>
  <c r="L44" i="45"/>
  <c r="B43" i="45"/>
  <c r="AIC41" i="45"/>
  <c r="AHV41" i="45"/>
  <c r="AHN41" i="45"/>
  <c r="AHG41" i="45"/>
  <c r="AGY41" i="45"/>
  <c r="AGR41" i="45"/>
  <c r="AGJ41" i="45"/>
  <c r="AGC41" i="45"/>
  <c r="AFU41" i="45"/>
  <c r="AFN41" i="45"/>
  <c r="AFF41" i="45"/>
  <c r="AEY41" i="45"/>
  <c r="AEQ41" i="45"/>
  <c r="AEJ41" i="45"/>
  <c r="AEB41" i="45"/>
  <c r="ADU41" i="45"/>
  <c r="ADM41" i="45"/>
  <c r="ADF41" i="45"/>
  <c r="ACX41" i="45"/>
  <c r="ACQ41" i="45"/>
  <c r="ACI41" i="45"/>
  <c r="ACB41" i="45"/>
  <c r="ABT41" i="45"/>
  <c r="ABM41" i="45"/>
  <c r="ABE41" i="45"/>
  <c r="AAX41" i="45"/>
  <c r="AAP41" i="45"/>
  <c r="AAI41" i="45"/>
  <c r="AAA41" i="45"/>
  <c r="ZT41" i="45"/>
  <c r="ZL41" i="45"/>
  <c r="ZE41" i="45"/>
  <c r="YW41" i="45"/>
  <c r="YP41" i="45"/>
  <c r="YH41" i="45"/>
  <c r="YA41" i="45"/>
  <c r="XS41" i="45"/>
  <c r="XL41" i="45"/>
  <c r="XD41" i="45"/>
  <c r="WW41" i="45"/>
  <c r="WO41" i="45"/>
  <c r="WH41" i="45"/>
  <c r="VZ41" i="45"/>
  <c r="VS41" i="45"/>
  <c r="VK41" i="45"/>
  <c r="VD41" i="45"/>
  <c r="UV41" i="45"/>
  <c r="UO41" i="45"/>
  <c r="UG41" i="45"/>
  <c r="TZ41" i="45"/>
  <c r="TR41" i="45"/>
  <c r="TK41" i="45"/>
  <c r="TC41" i="45"/>
  <c r="SV41" i="45"/>
  <c r="SN41" i="45"/>
  <c r="SG41" i="45"/>
  <c r="RY41" i="45"/>
  <c r="RR41" i="45"/>
  <c r="RJ41" i="45"/>
  <c r="RC41" i="45"/>
  <c r="QU41" i="45"/>
  <c r="QN41" i="45"/>
  <c r="QF41" i="45"/>
  <c r="PY41" i="45"/>
  <c r="PQ41" i="45"/>
  <c r="PJ41" i="45"/>
  <c r="PB41" i="45"/>
  <c r="OU41" i="45"/>
  <c r="OM41" i="45"/>
  <c r="OF41" i="45"/>
  <c r="NX41" i="45"/>
  <c r="NQ41" i="45"/>
  <c r="NI41" i="45"/>
  <c r="NB41" i="45"/>
  <c r="MT41" i="45"/>
  <c r="MM41" i="45"/>
  <c r="ME41" i="45"/>
  <c r="LX41" i="45"/>
  <c r="LP41" i="45"/>
  <c r="LI41" i="45"/>
  <c r="LA41" i="45"/>
  <c r="KT41" i="45"/>
  <c r="KL41" i="45"/>
  <c r="KE41" i="45"/>
  <c r="JW41" i="45"/>
  <c r="JP41" i="45"/>
  <c r="JH41" i="45"/>
  <c r="JA41" i="45"/>
  <c r="IS41" i="45"/>
  <c r="IL41" i="45"/>
  <c r="ID41" i="45"/>
  <c r="HW41" i="45"/>
  <c r="HO41" i="45"/>
  <c r="HH41" i="45"/>
  <c r="GZ41" i="45"/>
  <c r="GS41" i="45"/>
  <c r="GK41" i="45"/>
  <c r="GD41" i="45"/>
  <c r="FV41" i="45"/>
  <c r="FO41" i="45"/>
  <c r="FG41" i="45"/>
  <c r="EZ41" i="45"/>
  <c r="ER41" i="45"/>
  <c r="EK41" i="45"/>
  <c r="EC41" i="45"/>
  <c r="DV41" i="45"/>
  <c r="DN41" i="45"/>
  <c r="DG41" i="45"/>
  <c r="CY41" i="45"/>
  <c r="CR41" i="45"/>
  <c r="CJ41" i="45"/>
  <c r="CC41" i="45"/>
  <c r="BU41" i="45"/>
  <c r="BN41" i="45"/>
  <c r="BF41" i="45"/>
  <c r="AY41" i="45"/>
  <c r="AQ41" i="45"/>
  <c r="AJ41" i="45"/>
  <c r="AB41" i="45"/>
  <c r="U41" i="45"/>
  <c r="N41" i="45"/>
  <c r="G41" i="45"/>
  <c r="AIC40" i="45"/>
  <c r="AHV40" i="45"/>
  <c r="AHN40" i="45"/>
  <c r="AHG40" i="45"/>
  <c r="AGY40" i="45"/>
  <c r="AGR40" i="45"/>
  <c r="AGJ40" i="45"/>
  <c r="AGC40" i="45"/>
  <c r="AFU40" i="45"/>
  <c r="AFN40" i="45"/>
  <c r="AFF40" i="45"/>
  <c r="AEY40" i="45"/>
  <c r="AEQ40" i="45"/>
  <c r="AEJ40" i="45"/>
  <c r="AEB40" i="45"/>
  <c r="ADU40" i="45"/>
  <c r="ADM40" i="45"/>
  <c r="ADF40" i="45"/>
  <c r="ACX40" i="45"/>
  <c r="ACQ40" i="45"/>
  <c r="ACI40" i="45"/>
  <c r="ACB40" i="45"/>
  <c r="ABT40" i="45"/>
  <c r="ABM40" i="45"/>
  <c r="ABE40" i="45"/>
  <c r="AAX40" i="45"/>
  <c r="AAP40" i="45"/>
  <c r="AAI40" i="45"/>
  <c r="AAA40" i="45"/>
  <c r="ZT40" i="45"/>
  <c r="ZL40" i="45"/>
  <c r="ZE40" i="45"/>
  <c r="YW40" i="45"/>
  <c r="YP40" i="45"/>
  <c r="YH40" i="45"/>
  <c r="YA40" i="45"/>
  <c r="XS40" i="45"/>
  <c r="XL40" i="45"/>
  <c r="XD40" i="45"/>
  <c r="WW40" i="45"/>
  <c r="WO40" i="45"/>
  <c r="WH40" i="45"/>
  <c r="VZ40" i="45"/>
  <c r="VS40" i="45"/>
  <c r="VK40" i="45"/>
  <c r="VD40" i="45"/>
  <c r="UV40" i="45"/>
  <c r="UO40" i="45"/>
  <c r="UG40" i="45"/>
  <c r="TZ40" i="45"/>
  <c r="TR40" i="45"/>
  <c r="TK40" i="45"/>
  <c r="TC40" i="45"/>
  <c r="SV40" i="45"/>
  <c r="SN40" i="45"/>
  <c r="SG40" i="45"/>
  <c r="RY40" i="45"/>
  <c r="RR40" i="45"/>
  <c r="RJ40" i="45"/>
  <c r="RC40" i="45"/>
  <c r="QU40" i="45"/>
  <c r="QN40" i="45"/>
  <c r="QF40" i="45"/>
  <c r="PY40" i="45"/>
  <c r="PQ40" i="45"/>
  <c r="PJ40" i="45"/>
  <c r="PB40" i="45"/>
  <c r="OU40" i="45"/>
  <c r="OM40" i="45"/>
  <c r="OF40" i="45"/>
  <c r="NX40" i="45"/>
  <c r="NQ40" i="45"/>
  <c r="NI40" i="45"/>
  <c r="NB40" i="45"/>
  <c r="MT40" i="45"/>
  <c r="MM40" i="45"/>
  <c r="ME40" i="45"/>
  <c r="LX40" i="45"/>
  <c r="LP40" i="45"/>
  <c r="LI40" i="45"/>
  <c r="LA40" i="45"/>
  <c r="KT40" i="45"/>
  <c r="KL40" i="45"/>
  <c r="KE40" i="45"/>
  <c r="JW40" i="45"/>
  <c r="JP40" i="45"/>
  <c r="JH40" i="45"/>
  <c r="JA40" i="45"/>
  <c r="IS40" i="45"/>
  <c r="IL40" i="45"/>
  <c r="ID40" i="45"/>
  <c r="HW40" i="45"/>
  <c r="HO40" i="45"/>
  <c r="HH40" i="45"/>
  <c r="GZ40" i="45"/>
  <c r="GS40" i="45"/>
  <c r="GK40" i="45"/>
  <c r="GD40" i="45"/>
  <c r="FV40" i="45"/>
  <c r="FO40" i="45"/>
  <c r="FG40" i="45"/>
  <c r="EZ40" i="45"/>
  <c r="ER40" i="45"/>
  <c r="EK40" i="45"/>
  <c r="EC40" i="45"/>
  <c r="DV40" i="45"/>
  <c r="DN40" i="45"/>
  <c r="DG40" i="45"/>
  <c r="CY40" i="45"/>
  <c r="CR40" i="45"/>
  <c r="CJ40" i="45"/>
  <c r="CC40" i="45"/>
  <c r="BU40" i="45"/>
  <c r="BN40" i="45"/>
  <c r="BF40" i="45"/>
  <c r="AY40" i="45"/>
  <c r="AQ40" i="45"/>
  <c r="AJ40" i="45"/>
  <c r="AB40" i="45"/>
  <c r="U40" i="45"/>
  <c r="N40" i="45"/>
  <c r="G40" i="45"/>
  <c r="AIC39" i="45"/>
  <c r="AHV39" i="45"/>
  <c r="AHN39" i="45"/>
  <c r="AHG39" i="45"/>
  <c r="AGY39" i="45"/>
  <c r="AGR39" i="45"/>
  <c r="AGJ39" i="45"/>
  <c r="AGC39" i="45"/>
  <c r="AFU39" i="45"/>
  <c r="AFN39" i="45"/>
  <c r="AFF39" i="45"/>
  <c r="AEY39" i="45"/>
  <c r="AEQ39" i="45"/>
  <c r="AEJ39" i="45"/>
  <c r="AEB39" i="45"/>
  <c r="ADU39" i="45"/>
  <c r="ADM39" i="45"/>
  <c r="ADF39" i="45"/>
  <c r="ACX39" i="45"/>
  <c r="ACQ39" i="45"/>
  <c r="ACI39" i="45"/>
  <c r="ACB39" i="45"/>
  <c r="ABT39" i="45"/>
  <c r="ABM39" i="45"/>
  <c r="ABE39" i="45"/>
  <c r="AAX39" i="45"/>
  <c r="AAP39" i="45"/>
  <c r="AAI39" i="45"/>
  <c r="AAA39" i="45"/>
  <c r="ZT39" i="45"/>
  <c r="ZL39" i="45"/>
  <c r="ZE39" i="45"/>
  <c r="YW39" i="45"/>
  <c r="YP39" i="45"/>
  <c r="YH39" i="45"/>
  <c r="YA39" i="45"/>
  <c r="XS39" i="45"/>
  <c r="XL39" i="45"/>
  <c r="XD39" i="45"/>
  <c r="WW39" i="45"/>
  <c r="WO39" i="45"/>
  <c r="WH39" i="45"/>
  <c r="VZ39" i="45"/>
  <c r="VS39" i="45"/>
  <c r="VK39" i="45"/>
  <c r="VD39" i="45"/>
  <c r="UV39" i="45"/>
  <c r="UO39" i="45"/>
  <c r="UG39" i="45"/>
  <c r="TZ39" i="45"/>
  <c r="TR39" i="45"/>
  <c r="TK39" i="45"/>
  <c r="TC39" i="45"/>
  <c r="SV39" i="45"/>
  <c r="SN39" i="45"/>
  <c r="SG39" i="45"/>
  <c r="RY39" i="45"/>
  <c r="RR39" i="45"/>
  <c r="RJ39" i="45"/>
  <c r="RC39" i="45"/>
  <c r="QU39" i="45"/>
  <c r="QN39" i="45"/>
  <c r="QF39" i="45"/>
  <c r="PY39" i="45"/>
  <c r="PQ39" i="45"/>
  <c r="PJ39" i="45"/>
  <c r="PB39" i="45"/>
  <c r="OU39" i="45"/>
  <c r="OM39" i="45"/>
  <c r="OF39" i="45"/>
  <c r="NX39" i="45"/>
  <c r="NQ39" i="45"/>
  <c r="NI39" i="45"/>
  <c r="NB39" i="45"/>
  <c r="MT39" i="45"/>
  <c r="MM39" i="45"/>
  <c r="ME39" i="45"/>
  <c r="LX39" i="45"/>
  <c r="LP39" i="45"/>
  <c r="LI39" i="45"/>
  <c r="LA39" i="45"/>
  <c r="KT39" i="45"/>
  <c r="KL39" i="45"/>
  <c r="KE39" i="45"/>
  <c r="JW39" i="45"/>
  <c r="JP39" i="45"/>
  <c r="JH39" i="45"/>
  <c r="JA39" i="45"/>
  <c r="IS39" i="45"/>
  <c r="IL39" i="45"/>
  <c r="ID39" i="45"/>
  <c r="HW39" i="45"/>
  <c r="HO39" i="45"/>
  <c r="HH39" i="45"/>
  <c r="GZ39" i="45"/>
  <c r="GS39" i="45"/>
  <c r="GK39" i="45"/>
  <c r="GD39" i="45"/>
  <c r="FV39" i="45"/>
  <c r="FO39" i="45"/>
  <c r="FG39" i="45"/>
  <c r="EZ39" i="45"/>
  <c r="ER39" i="45"/>
  <c r="EK39" i="45"/>
  <c r="EC39" i="45"/>
  <c r="DV39" i="45"/>
  <c r="DN39" i="45"/>
  <c r="DG39" i="45"/>
  <c r="CY39" i="45"/>
  <c r="CR39" i="45"/>
  <c r="CJ39" i="45"/>
  <c r="CC39" i="45"/>
  <c r="BU39" i="45"/>
  <c r="BN39" i="45"/>
  <c r="BF39" i="45"/>
  <c r="AY39" i="45"/>
  <c r="AQ39" i="45"/>
  <c r="AJ39" i="45"/>
  <c r="AB39" i="45"/>
  <c r="U39" i="45"/>
  <c r="N39" i="45"/>
  <c r="G39" i="45"/>
  <c r="AIC38" i="45"/>
  <c r="AHV38" i="45"/>
  <c r="AHN38" i="45"/>
  <c r="AHG38" i="45"/>
  <c r="AGY38" i="45"/>
  <c r="AGR38" i="45"/>
  <c r="AGJ38" i="45"/>
  <c r="AGC38" i="45"/>
  <c r="AFU38" i="45"/>
  <c r="AFN38" i="45"/>
  <c r="AFF38" i="45"/>
  <c r="AEY38" i="45"/>
  <c r="AEQ38" i="45"/>
  <c r="AEJ38" i="45"/>
  <c r="AEB38" i="45"/>
  <c r="ADU38" i="45"/>
  <c r="ADM38" i="45"/>
  <c r="ADF38" i="45"/>
  <c r="ACX38" i="45"/>
  <c r="ACQ38" i="45"/>
  <c r="ACI38" i="45"/>
  <c r="ACB38" i="45"/>
  <c r="ACB35" i="45" s="1"/>
  <c r="ABT38" i="45"/>
  <c r="ABM38" i="45"/>
  <c r="ABE38" i="45"/>
  <c r="AAX38" i="45"/>
  <c r="AAP38" i="45"/>
  <c r="AAI38" i="45"/>
  <c r="AAA38" i="45"/>
  <c r="ZT38" i="45"/>
  <c r="ZL38" i="45"/>
  <c r="ZE38" i="45"/>
  <c r="YW38" i="45"/>
  <c r="YP38" i="45"/>
  <c r="YH38" i="45"/>
  <c r="YA38" i="45"/>
  <c r="XS38" i="45"/>
  <c r="XL38" i="45"/>
  <c r="XD38" i="45"/>
  <c r="WW38" i="45"/>
  <c r="WO38" i="45"/>
  <c r="WH38" i="45"/>
  <c r="VZ38" i="45"/>
  <c r="VZ35" i="45" s="1"/>
  <c r="VS38" i="45"/>
  <c r="VK38" i="45"/>
  <c r="VD38" i="45"/>
  <c r="UV38" i="45"/>
  <c r="UO38" i="45"/>
  <c r="UG38" i="45"/>
  <c r="TZ38" i="45"/>
  <c r="TR38" i="45"/>
  <c r="TK38" i="45"/>
  <c r="TC38" i="45"/>
  <c r="SV38" i="45"/>
  <c r="SN38" i="45"/>
  <c r="SG38" i="45"/>
  <c r="RY38" i="45"/>
  <c r="RR38" i="45"/>
  <c r="RJ38" i="45"/>
  <c r="RC38" i="45"/>
  <c r="QU38" i="45"/>
  <c r="QN38" i="45"/>
  <c r="QF38" i="45"/>
  <c r="PY38" i="45"/>
  <c r="PQ38" i="45"/>
  <c r="PJ38" i="45"/>
  <c r="PB38" i="45"/>
  <c r="OU38" i="45"/>
  <c r="OM38" i="45"/>
  <c r="OF38" i="45"/>
  <c r="NX38" i="45"/>
  <c r="NQ38" i="45"/>
  <c r="NI38" i="45"/>
  <c r="NB38" i="45"/>
  <c r="MT38" i="45"/>
  <c r="MM38" i="45"/>
  <c r="ME38" i="45"/>
  <c r="LX38" i="45"/>
  <c r="LP38" i="45"/>
  <c r="LI38" i="45"/>
  <c r="LA38" i="45"/>
  <c r="KT38" i="45"/>
  <c r="KL38" i="45"/>
  <c r="KE38" i="45"/>
  <c r="JW38" i="45"/>
  <c r="JP38" i="45"/>
  <c r="JH38" i="45"/>
  <c r="JA38" i="45"/>
  <c r="IS38" i="45"/>
  <c r="IL38" i="45"/>
  <c r="ID38" i="45"/>
  <c r="HW38" i="45"/>
  <c r="HO38" i="45"/>
  <c r="HH38" i="45"/>
  <c r="GZ38" i="45"/>
  <c r="GS38" i="45"/>
  <c r="GK38" i="45"/>
  <c r="GD38" i="45"/>
  <c r="FV38" i="45"/>
  <c r="FO38" i="45"/>
  <c r="FG38" i="45"/>
  <c r="EZ38" i="45"/>
  <c r="ER38" i="45"/>
  <c r="EK38" i="45"/>
  <c r="EC38" i="45"/>
  <c r="DV38" i="45"/>
  <c r="DN38" i="45"/>
  <c r="DG38" i="45"/>
  <c r="CY38" i="45"/>
  <c r="CR38" i="45"/>
  <c r="CJ38" i="45"/>
  <c r="CC38" i="45"/>
  <c r="BU38" i="45"/>
  <c r="BN38" i="45"/>
  <c r="BF38" i="45"/>
  <c r="AY38" i="45"/>
  <c r="AQ38" i="45"/>
  <c r="AJ38" i="45"/>
  <c r="AB38" i="45"/>
  <c r="U38" i="45"/>
  <c r="N38" i="45"/>
  <c r="G38" i="45"/>
  <c r="AIC37" i="45"/>
  <c r="AHV37" i="45"/>
  <c r="AHN37" i="45"/>
  <c r="AHG37" i="45"/>
  <c r="AGY37" i="45"/>
  <c r="AGR37" i="45"/>
  <c r="AGJ37" i="45"/>
  <c r="AGC37" i="45"/>
  <c r="AFU37" i="45"/>
  <c r="AFN37" i="45"/>
  <c r="AFF37" i="45"/>
  <c r="AEY37" i="45"/>
  <c r="AEQ37" i="45"/>
  <c r="AEJ37" i="45"/>
  <c r="AEB37" i="45"/>
  <c r="ADU37" i="45"/>
  <c r="ADM37" i="45"/>
  <c r="ADF37" i="45"/>
  <c r="ACX37" i="45"/>
  <c r="ACQ37" i="45"/>
  <c r="ACI37" i="45"/>
  <c r="ACB37" i="45"/>
  <c r="ABT37" i="45"/>
  <c r="ABT35" i="45" s="1"/>
  <c r="ABM37" i="45"/>
  <c r="ABE37" i="45"/>
  <c r="AAX37" i="45"/>
  <c r="AAP37" i="45"/>
  <c r="AAI37" i="45"/>
  <c r="AAA37" i="45"/>
  <c r="ZT37" i="45"/>
  <c r="ZL37" i="45"/>
  <c r="ZE37" i="45"/>
  <c r="YW37" i="45"/>
  <c r="YP37" i="45"/>
  <c r="YH37" i="45"/>
  <c r="YA37" i="45"/>
  <c r="XS37" i="45"/>
  <c r="XL37" i="45"/>
  <c r="XD37" i="45"/>
  <c r="WW37" i="45"/>
  <c r="WO37" i="45"/>
  <c r="WH37" i="45"/>
  <c r="VZ37" i="45"/>
  <c r="VS37" i="45"/>
  <c r="VK37" i="45"/>
  <c r="VD37" i="45"/>
  <c r="UV37" i="45"/>
  <c r="UO37" i="45"/>
  <c r="UG37" i="45"/>
  <c r="TZ37" i="45"/>
  <c r="TR37" i="45"/>
  <c r="TK37" i="45"/>
  <c r="TC37" i="45"/>
  <c r="SV37" i="45"/>
  <c r="SN37" i="45"/>
  <c r="SG37" i="45"/>
  <c r="RY37" i="45"/>
  <c r="RR37" i="45"/>
  <c r="RJ37" i="45"/>
  <c r="RJ35" i="45" s="1"/>
  <c r="RC37" i="45"/>
  <c r="QU37" i="45"/>
  <c r="QN37" i="45"/>
  <c r="QF37" i="45"/>
  <c r="PY37" i="45"/>
  <c r="PQ37" i="45"/>
  <c r="PJ37" i="45"/>
  <c r="PB37" i="45"/>
  <c r="OU37" i="45"/>
  <c r="OM37" i="45"/>
  <c r="OF37" i="45"/>
  <c r="NX37" i="45"/>
  <c r="NQ37" i="45"/>
  <c r="NI37" i="45"/>
  <c r="NB37" i="45"/>
  <c r="MT37" i="45"/>
  <c r="MM37" i="45"/>
  <c r="ME37" i="45"/>
  <c r="LX37" i="45"/>
  <c r="LP37" i="45"/>
  <c r="LI37" i="45"/>
  <c r="LA37" i="45"/>
  <c r="KT37" i="45"/>
  <c r="KL37" i="45"/>
  <c r="KE37" i="45"/>
  <c r="JW37" i="45"/>
  <c r="JP37" i="45"/>
  <c r="JP35" i="45" s="1"/>
  <c r="JH37" i="45"/>
  <c r="JA37" i="45"/>
  <c r="IS37" i="45"/>
  <c r="IL37" i="45"/>
  <c r="ID37" i="45"/>
  <c r="HW37" i="45"/>
  <c r="HO37" i="45"/>
  <c r="HH37" i="45"/>
  <c r="GZ37" i="45"/>
  <c r="GS37" i="45"/>
  <c r="GK37" i="45"/>
  <c r="GD37" i="45"/>
  <c r="FV37" i="45"/>
  <c r="FO37" i="45"/>
  <c r="FG37" i="45"/>
  <c r="FG35" i="45" s="1"/>
  <c r="EZ37" i="45"/>
  <c r="ER37" i="45"/>
  <c r="EK37" i="45"/>
  <c r="EC37" i="45"/>
  <c r="DV37" i="45"/>
  <c r="DN37" i="45"/>
  <c r="DG37" i="45"/>
  <c r="CY37" i="45"/>
  <c r="CR37" i="45"/>
  <c r="CJ37" i="45"/>
  <c r="CC37" i="45"/>
  <c r="BU37" i="45"/>
  <c r="BN37" i="45"/>
  <c r="BF37" i="45"/>
  <c r="AY37" i="45"/>
  <c r="AQ37" i="45"/>
  <c r="AJ37" i="45"/>
  <c r="AB37" i="45"/>
  <c r="U37" i="45"/>
  <c r="N37" i="45"/>
  <c r="G37" i="45"/>
  <c r="AIC36" i="45"/>
  <c r="AHV36" i="45"/>
  <c r="AHN36" i="45"/>
  <c r="AHG36" i="45"/>
  <c r="AGY36" i="45"/>
  <c r="AGR36" i="45"/>
  <c r="AGJ36" i="45"/>
  <c r="AGC36" i="45"/>
  <c r="AFU36" i="45"/>
  <c r="AFN36" i="45"/>
  <c r="AFF36" i="45"/>
  <c r="AEY36" i="45"/>
  <c r="AEQ36" i="45"/>
  <c r="AEJ36" i="45"/>
  <c r="AEB36" i="45"/>
  <c r="ADU36" i="45"/>
  <c r="ADM36" i="45"/>
  <c r="ADF36" i="45"/>
  <c r="ACX36" i="45"/>
  <c r="ACQ36" i="45"/>
  <c r="ACI36" i="45"/>
  <c r="ACB36" i="45"/>
  <c r="ABT36" i="45"/>
  <c r="ABM36" i="45"/>
  <c r="ABE36" i="45"/>
  <c r="AAX36" i="45"/>
  <c r="AAP36" i="45"/>
  <c r="AAI36" i="45"/>
  <c r="AAA36" i="45"/>
  <c r="ZT36" i="45"/>
  <c r="ZL36" i="45"/>
  <c r="ZE36" i="45"/>
  <c r="YW36" i="45"/>
  <c r="YP36" i="45"/>
  <c r="YH36" i="45"/>
  <c r="YA36" i="45"/>
  <c r="XS36" i="45"/>
  <c r="XL36" i="45"/>
  <c r="XD36" i="45"/>
  <c r="WW36" i="45"/>
  <c r="WO36" i="45"/>
  <c r="WH36" i="45"/>
  <c r="VZ36" i="45"/>
  <c r="VS36" i="45"/>
  <c r="VK36" i="45"/>
  <c r="VD36" i="45"/>
  <c r="UV36" i="45"/>
  <c r="UO36" i="45"/>
  <c r="UG36" i="45"/>
  <c r="TZ36" i="45"/>
  <c r="TR36" i="45"/>
  <c r="TK36" i="45"/>
  <c r="TC36" i="45"/>
  <c r="SV36" i="45"/>
  <c r="SN36" i="45"/>
  <c r="SG36" i="45"/>
  <c r="RY36" i="45"/>
  <c r="RR36" i="45"/>
  <c r="RJ36" i="45"/>
  <c r="RC36" i="45"/>
  <c r="QU36" i="45"/>
  <c r="QN36" i="45"/>
  <c r="QF36" i="45"/>
  <c r="PY36" i="45"/>
  <c r="PQ36" i="45"/>
  <c r="PJ36" i="45"/>
  <c r="PB36" i="45"/>
  <c r="OU36" i="45"/>
  <c r="OM36" i="45"/>
  <c r="OF36" i="45"/>
  <c r="NX36" i="45"/>
  <c r="NQ36" i="45"/>
  <c r="NI36" i="45"/>
  <c r="NB36" i="45"/>
  <c r="MT36" i="45"/>
  <c r="MM36" i="45"/>
  <c r="ME36" i="45"/>
  <c r="LX36" i="45"/>
  <c r="LP36" i="45"/>
  <c r="LI36" i="45"/>
  <c r="LA36" i="45"/>
  <c r="KT36" i="45"/>
  <c r="KL36" i="45"/>
  <c r="KE36" i="45"/>
  <c r="JW36" i="45"/>
  <c r="JP36" i="45"/>
  <c r="JH36" i="45"/>
  <c r="JA36" i="45"/>
  <c r="IS36" i="45"/>
  <c r="IL36" i="45"/>
  <c r="ID36" i="45"/>
  <c r="HW36" i="45"/>
  <c r="HO36" i="45"/>
  <c r="HH36" i="45"/>
  <c r="GZ36" i="45"/>
  <c r="GS36" i="45"/>
  <c r="GK36" i="45"/>
  <c r="GD36" i="45"/>
  <c r="FV36" i="45"/>
  <c r="FO36" i="45"/>
  <c r="FG36" i="45"/>
  <c r="EZ36" i="45"/>
  <c r="ER36" i="45"/>
  <c r="EK36" i="45"/>
  <c r="EC36" i="45"/>
  <c r="DV36" i="45"/>
  <c r="DN36" i="45"/>
  <c r="DG36" i="45"/>
  <c r="CY36" i="45"/>
  <c r="CR36" i="45"/>
  <c r="CJ36" i="45"/>
  <c r="CC36" i="45"/>
  <c r="BU36" i="45"/>
  <c r="BN36" i="45"/>
  <c r="BF36" i="45"/>
  <c r="AY36" i="45"/>
  <c r="AQ36" i="45"/>
  <c r="AJ36" i="45"/>
  <c r="AB36" i="45"/>
  <c r="U36" i="45"/>
  <c r="N36" i="45"/>
  <c r="G36" i="45"/>
  <c r="AIE35" i="45"/>
  <c r="AID35" i="45"/>
  <c r="AIB35" i="45"/>
  <c r="AIA35" i="45"/>
  <c r="AHZ35" i="45"/>
  <c r="AHY35" i="45"/>
  <c r="AHX35" i="45"/>
  <c r="AHW35" i="45"/>
  <c r="AHU35" i="45"/>
  <c r="AHT35" i="45"/>
  <c r="AHS35" i="45"/>
  <c r="AHR35" i="45"/>
  <c r="AHP35" i="45"/>
  <c r="AHO35" i="45"/>
  <c r="AHM35" i="45"/>
  <c r="AHL35" i="45"/>
  <c r="AHK35" i="45"/>
  <c r="AHJ35" i="45"/>
  <c r="AHI35" i="45"/>
  <c r="AHH35" i="45"/>
  <c r="AHF35" i="45"/>
  <c r="AHE35" i="45"/>
  <c r="AHD35" i="45"/>
  <c r="AHC35" i="45"/>
  <c r="AHA35" i="45"/>
  <c r="AGZ35" i="45"/>
  <c r="AGX35" i="45"/>
  <c r="AGW35" i="45"/>
  <c r="AGV35" i="45"/>
  <c r="AGU35" i="45"/>
  <c r="AGT35" i="45"/>
  <c r="AGS35" i="45"/>
  <c r="AGQ35" i="45"/>
  <c r="AGP35" i="45"/>
  <c r="AGO35" i="45"/>
  <c r="AGN35" i="45"/>
  <c r="AGL35" i="45"/>
  <c r="AGK35" i="45"/>
  <c r="AGI35" i="45"/>
  <c r="AGH35" i="45"/>
  <c r="AGG35" i="45"/>
  <c r="AGF35" i="45"/>
  <c r="AGE35" i="45"/>
  <c r="AGD35" i="45"/>
  <c r="AGB35" i="45"/>
  <c r="AGA35" i="45"/>
  <c r="AFZ35" i="45"/>
  <c r="AFY35" i="45"/>
  <c r="AFW35" i="45"/>
  <c r="AFV35" i="45"/>
  <c r="AFT35" i="45"/>
  <c r="AFS35" i="45"/>
  <c r="AFR35" i="45"/>
  <c r="AFQ35" i="45"/>
  <c r="AFP35" i="45"/>
  <c r="AFO35" i="45"/>
  <c r="AFM35" i="45"/>
  <c r="AFL35" i="45"/>
  <c r="AFK35" i="45"/>
  <c r="AFJ35" i="45"/>
  <c r="AFH35" i="45"/>
  <c r="AFG35" i="45"/>
  <c r="AFE35" i="45"/>
  <c r="AFD35" i="45"/>
  <c r="AFC35" i="45"/>
  <c r="AFB35" i="45"/>
  <c r="AFA35" i="45"/>
  <c r="AEZ35" i="45"/>
  <c r="AEX35" i="45"/>
  <c r="AEW35" i="45"/>
  <c r="AEV35" i="45"/>
  <c r="AEU35" i="45"/>
  <c r="AES35" i="45"/>
  <c r="AER35" i="45"/>
  <c r="AEP35" i="45"/>
  <c r="AEO35" i="45"/>
  <c r="AEN35" i="45"/>
  <c r="AEM35" i="45"/>
  <c r="AEL35" i="45"/>
  <c r="AEK35" i="45"/>
  <c r="AEI35" i="45"/>
  <c r="AEH35" i="45"/>
  <c r="AEG35" i="45"/>
  <c r="AEF35" i="45"/>
  <c r="AED35" i="45"/>
  <c r="AEC35" i="45"/>
  <c r="AEA35" i="45"/>
  <c r="ADZ35" i="45"/>
  <c r="ADY35" i="45"/>
  <c r="ADX35" i="45"/>
  <c r="ADW35" i="45"/>
  <c r="ADV35" i="45"/>
  <c r="ADT35" i="45"/>
  <c r="ADS35" i="45"/>
  <c r="ADS25" i="45" s="1"/>
  <c r="ADR35" i="45"/>
  <c r="ADQ35" i="45"/>
  <c r="ADO35" i="45"/>
  <c r="ADN35" i="45"/>
  <c r="ADL35" i="45"/>
  <c r="ADK35" i="45"/>
  <c r="ADK25" i="45" s="1"/>
  <c r="ADJ35" i="45"/>
  <c r="ADI35" i="45"/>
  <c r="ADH35" i="45"/>
  <c r="ADG35" i="45"/>
  <c r="ADE35" i="45"/>
  <c r="ADD35" i="45"/>
  <c r="ADC35" i="45"/>
  <c r="ADB35" i="45"/>
  <c r="ACZ35" i="45"/>
  <c r="ACY35" i="45"/>
  <c r="ACW35" i="45"/>
  <c r="ACV35" i="45"/>
  <c r="ACU35" i="45"/>
  <c r="ACT35" i="45"/>
  <c r="ACS35" i="45"/>
  <c r="ACR35" i="45"/>
  <c r="ACP35" i="45"/>
  <c r="ACO35" i="45"/>
  <c r="ACN35" i="45"/>
  <c r="ACM35" i="45"/>
  <c r="ACK35" i="45"/>
  <c r="ACJ35" i="45"/>
  <c r="ACH35" i="45"/>
  <c r="ACG35" i="45"/>
  <c r="ACF35" i="45"/>
  <c r="ACE35" i="45"/>
  <c r="ACD35" i="45"/>
  <c r="ACC35" i="45"/>
  <c r="ACA35" i="45"/>
  <c r="ACA25" i="45" s="1"/>
  <c r="ABZ35" i="45"/>
  <c r="ABY35" i="45"/>
  <c r="ABX35" i="45"/>
  <c r="ABV35" i="45"/>
  <c r="ABU35" i="45"/>
  <c r="ABS35" i="45"/>
  <c r="ABS25" i="45" s="1"/>
  <c r="ABR35" i="45"/>
  <c r="ABQ35" i="45"/>
  <c r="ABP35" i="45"/>
  <c r="ABO35" i="45"/>
  <c r="ABN35" i="45"/>
  <c r="ABL35" i="45"/>
  <c r="ABK35" i="45"/>
  <c r="ABJ35" i="45"/>
  <c r="ABI35" i="45"/>
  <c r="ABG35" i="45"/>
  <c r="ABF35" i="45"/>
  <c r="ABD35" i="45"/>
  <c r="ABC35" i="45"/>
  <c r="ABB35" i="45"/>
  <c r="ABA35" i="45"/>
  <c r="AAZ35" i="45"/>
  <c r="AAY35" i="45"/>
  <c r="AAW35" i="45"/>
  <c r="AAV35" i="45"/>
  <c r="AAU35" i="45"/>
  <c r="AAT35" i="45"/>
  <c r="AAR35" i="45"/>
  <c r="AAQ35" i="45"/>
  <c r="AAO35" i="45"/>
  <c r="AAN35" i="45"/>
  <c r="AAM35" i="45"/>
  <c r="AAL35" i="45"/>
  <c r="AAK35" i="45"/>
  <c r="AAJ35" i="45"/>
  <c r="AAH35" i="45"/>
  <c r="AAG35" i="45"/>
  <c r="AAF35" i="45"/>
  <c r="AAE35" i="45"/>
  <c r="AAC35" i="45"/>
  <c r="AAB35" i="45"/>
  <c r="ZZ35" i="45"/>
  <c r="ZZ25" i="45" s="1"/>
  <c r="ZY35" i="45"/>
  <c r="ZX35" i="45"/>
  <c r="ZW35" i="45"/>
  <c r="ZV35" i="45"/>
  <c r="ZU35" i="45"/>
  <c r="ZS35" i="45"/>
  <c r="ZR35" i="45"/>
  <c r="ZQ35" i="45"/>
  <c r="ZP35" i="45"/>
  <c r="ZN35" i="45"/>
  <c r="ZM35" i="45"/>
  <c r="ZK35" i="45"/>
  <c r="ZJ35" i="45"/>
  <c r="ZI35" i="45"/>
  <c r="ZH35" i="45"/>
  <c r="ZG35" i="45"/>
  <c r="ZF35" i="45"/>
  <c r="ZD35" i="45"/>
  <c r="ZC35" i="45"/>
  <c r="ZB35" i="45"/>
  <c r="ZA35" i="45"/>
  <c r="YY35" i="45"/>
  <c r="YX35" i="45"/>
  <c r="YV35" i="45"/>
  <c r="YU35" i="45"/>
  <c r="YT35" i="45"/>
  <c r="YS35" i="45"/>
  <c r="YR35" i="45"/>
  <c r="YQ35" i="45"/>
  <c r="YO35" i="45"/>
  <c r="YO25" i="45" s="1"/>
  <c r="YN35" i="45"/>
  <c r="YM35" i="45"/>
  <c r="YL35" i="45"/>
  <c r="YJ35" i="45"/>
  <c r="YI35" i="45"/>
  <c r="YG35" i="45"/>
  <c r="YF35" i="45"/>
  <c r="YE35" i="45"/>
  <c r="YD35" i="45"/>
  <c r="YC35" i="45"/>
  <c r="YB35" i="45"/>
  <c r="XZ35" i="45"/>
  <c r="XY35" i="45"/>
  <c r="XX35" i="45"/>
  <c r="XW35" i="45"/>
  <c r="XU35" i="45"/>
  <c r="XT35" i="45"/>
  <c r="XR35" i="45"/>
  <c r="XQ35" i="45"/>
  <c r="XP35" i="45"/>
  <c r="XO35" i="45"/>
  <c r="XN35" i="45"/>
  <c r="XM35" i="45"/>
  <c r="XK35" i="45"/>
  <c r="XJ35" i="45"/>
  <c r="XI35" i="45"/>
  <c r="XH35" i="45"/>
  <c r="XF35" i="45"/>
  <c r="XE35" i="45"/>
  <c r="XC35" i="45"/>
  <c r="XB35" i="45"/>
  <c r="XA35" i="45"/>
  <c r="WZ35" i="45"/>
  <c r="WY35" i="45"/>
  <c r="WX35" i="45"/>
  <c r="WV35" i="45"/>
  <c r="WU35" i="45"/>
  <c r="WT35" i="45"/>
  <c r="WS35" i="45"/>
  <c r="WQ35" i="45"/>
  <c r="WP35" i="45"/>
  <c r="WN35" i="45"/>
  <c r="WM35" i="45"/>
  <c r="WL35" i="45"/>
  <c r="WK35" i="45"/>
  <c r="WJ35" i="45"/>
  <c r="WI35" i="45"/>
  <c r="WG35" i="45"/>
  <c r="WF35" i="45"/>
  <c r="WE35" i="45"/>
  <c r="WD35" i="45"/>
  <c r="WB35" i="45"/>
  <c r="WA35" i="45"/>
  <c r="VY35" i="45"/>
  <c r="VX35" i="45"/>
  <c r="VW35" i="45"/>
  <c r="VV35" i="45"/>
  <c r="VU35" i="45"/>
  <c r="VT35" i="45"/>
  <c r="VR35" i="45"/>
  <c r="VQ35" i="45"/>
  <c r="VP35" i="45"/>
  <c r="VO35" i="45"/>
  <c r="VM35" i="45"/>
  <c r="VL35" i="45"/>
  <c r="VJ35" i="45"/>
  <c r="VI35" i="45"/>
  <c r="VH35" i="45"/>
  <c r="VG35" i="45"/>
  <c r="VF35" i="45"/>
  <c r="VE35" i="45"/>
  <c r="VC35" i="45"/>
  <c r="VB35" i="45"/>
  <c r="VA35" i="45"/>
  <c r="UZ35" i="45"/>
  <c r="UX35" i="45"/>
  <c r="UW35" i="45"/>
  <c r="UU35" i="45"/>
  <c r="UT35" i="45"/>
  <c r="US35" i="45"/>
  <c r="UR35" i="45"/>
  <c r="UQ35" i="45"/>
  <c r="UP35" i="45"/>
  <c r="UN35" i="45"/>
  <c r="UN25" i="45" s="1"/>
  <c r="UM35" i="45"/>
  <c r="UL35" i="45"/>
  <c r="UK35" i="45"/>
  <c r="UI35" i="45"/>
  <c r="UH35" i="45"/>
  <c r="UF35" i="45"/>
  <c r="UE35" i="45"/>
  <c r="UD35" i="45"/>
  <c r="UC35" i="45"/>
  <c r="UB35" i="45"/>
  <c r="UA35" i="45"/>
  <c r="TY35" i="45"/>
  <c r="TX35" i="45"/>
  <c r="TW35" i="45"/>
  <c r="TV35" i="45"/>
  <c r="TT35" i="45"/>
  <c r="TS35" i="45"/>
  <c r="TQ35" i="45"/>
  <c r="TP35" i="45"/>
  <c r="TO35" i="45"/>
  <c r="TN35" i="45"/>
  <c r="TM35" i="45"/>
  <c r="TL35" i="45"/>
  <c r="TJ35" i="45"/>
  <c r="TI35" i="45"/>
  <c r="TH35" i="45"/>
  <c r="TG35" i="45"/>
  <c r="TE35" i="45"/>
  <c r="TD35" i="45"/>
  <c r="TB35" i="45"/>
  <c r="TB25" i="45" s="1"/>
  <c r="TA35" i="45"/>
  <c r="SZ35" i="45"/>
  <c r="SY35" i="45"/>
  <c r="SX35" i="45"/>
  <c r="SW35" i="45"/>
  <c r="SU35" i="45"/>
  <c r="ST35" i="45"/>
  <c r="SS35" i="45"/>
  <c r="SR35" i="45"/>
  <c r="SP35" i="45"/>
  <c r="SO35" i="45"/>
  <c r="SM35" i="45"/>
  <c r="SL35" i="45"/>
  <c r="SK35" i="45"/>
  <c r="SJ35" i="45"/>
  <c r="SI35" i="45"/>
  <c r="SH35" i="45"/>
  <c r="SF35" i="45"/>
  <c r="SE35" i="45"/>
  <c r="SD35" i="45"/>
  <c r="SC35" i="45"/>
  <c r="SA35" i="45"/>
  <c r="RZ35" i="45"/>
  <c r="RX35" i="45"/>
  <c r="RW35" i="45"/>
  <c r="RV35" i="45"/>
  <c r="RU35" i="45"/>
  <c r="RT35" i="45"/>
  <c r="RS35" i="45"/>
  <c r="RQ35" i="45"/>
  <c r="RP35" i="45"/>
  <c r="RO35" i="45"/>
  <c r="RN35" i="45"/>
  <c r="RL35" i="45"/>
  <c r="RK35" i="45"/>
  <c r="RI35" i="45"/>
  <c r="RH35" i="45"/>
  <c r="RG35" i="45"/>
  <c r="RF35" i="45"/>
  <c r="RE35" i="45"/>
  <c r="RD35" i="45"/>
  <c r="RB35" i="45"/>
  <c r="RA35" i="45"/>
  <c r="QZ35" i="45"/>
  <c r="QY35" i="45"/>
  <c r="QW35" i="45"/>
  <c r="QV35" i="45"/>
  <c r="QT35" i="45"/>
  <c r="QS35" i="45"/>
  <c r="QR35" i="45"/>
  <c r="QQ35" i="45"/>
  <c r="QP35" i="45"/>
  <c r="QO35" i="45"/>
  <c r="QM35" i="45"/>
  <c r="QM25" i="45" s="1"/>
  <c r="QL35" i="45"/>
  <c r="QK35" i="45"/>
  <c r="QJ35" i="45"/>
  <c r="QH35" i="45"/>
  <c r="QG35" i="45"/>
  <c r="QE35" i="45"/>
  <c r="QD35" i="45"/>
  <c r="QC35" i="45"/>
  <c r="QB35" i="45"/>
  <c r="QA35" i="45"/>
  <c r="PZ35" i="45"/>
  <c r="PX35" i="45"/>
  <c r="PW35" i="45"/>
  <c r="PV35" i="45"/>
  <c r="PU35" i="45"/>
  <c r="PS35" i="45"/>
  <c r="PR35" i="45"/>
  <c r="PP35" i="45"/>
  <c r="PO35" i="45"/>
  <c r="PN35" i="45"/>
  <c r="PM35" i="45"/>
  <c r="PL35" i="45"/>
  <c r="PK35" i="45"/>
  <c r="PI35" i="45"/>
  <c r="PH35" i="45"/>
  <c r="PG35" i="45"/>
  <c r="PF35" i="45"/>
  <c r="PD35" i="45"/>
  <c r="PC35" i="45"/>
  <c r="PA35" i="45"/>
  <c r="OZ35" i="45"/>
  <c r="OY35" i="45"/>
  <c r="OX35" i="45"/>
  <c r="OW35" i="45"/>
  <c r="OV35" i="45"/>
  <c r="OT35" i="45"/>
  <c r="OS35" i="45"/>
  <c r="OR35" i="45"/>
  <c r="OQ35" i="45"/>
  <c r="OO35" i="45"/>
  <c r="ON35" i="45"/>
  <c r="OL35" i="45"/>
  <c r="OK35" i="45"/>
  <c r="OJ35" i="45"/>
  <c r="OI35" i="45"/>
  <c r="OH35" i="45"/>
  <c r="OG35" i="45"/>
  <c r="OE35" i="45"/>
  <c r="OD35" i="45"/>
  <c r="OC35" i="45"/>
  <c r="OB35" i="45"/>
  <c r="NZ35" i="45"/>
  <c r="NY35" i="45"/>
  <c r="NW35" i="45"/>
  <c r="NV35" i="45"/>
  <c r="NU35" i="45"/>
  <c r="NT35" i="45"/>
  <c r="NS35" i="45"/>
  <c r="NR35" i="45"/>
  <c r="NP35" i="45"/>
  <c r="NO35" i="45"/>
  <c r="NN35" i="45"/>
  <c r="NM35" i="45"/>
  <c r="NK35" i="45"/>
  <c r="NJ35" i="45"/>
  <c r="NH35" i="45"/>
  <c r="NG35" i="45"/>
  <c r="NF35" i="45"/>
  <c r="NE35" i="45"/>
  <c r="ND35" i="45"/>
  <c r="NC35" i="45"/>
  <c r="NA35" i="45"/>
  <c r="MZ35" i="45"/>
  <c r="MY35" i="45"/>
  <c r="MX35" i="45"/>
  <c r="MV35" i="45"/>
  <c r="MU35" i="45"/>
  <c r="MS35" i="45"/>
  <c r="MR35" i="45"/>
  <c r="MQ35" i="45"/>
  <c r="MP35" i="45"/>
  <c r="MO35" i="45"/>
  <c r="MN35" i="45"/>
  <c r="ML35" i="45"/>
  <c r="MK35" i="45"/>
  <c r="MJ35" i="45"/>
  <c r="MI35" i="45"/>
  <c r="MG35" i="45"/>
  <c r="MF35" i="45"/>
  <c r="MD35" i="45"/>
  <c r="MC35" i="45"/>
  <c r="MB35" i="45"/>
  <c r="MA35" i="45"/>
  <c r="LZ35" i="45"/>
  <c r="LY35" i="45"/>
  <c r="LW35" i="45"/>
  <c r="LW25" i="45" s="1"/>
  <c r="LV35" i="45"/>
  <c r="LU35" i="45"/>
  <c r="LT35" i="45"/>
  <c r="LR35" i="45"/>
  <c r="LQ35" i="45"/>
  <c r="LP35" i="45"/>
  <c r="LO35" i="45"/>
  <c r="LN35" i="45"/>
  <c r="LM35" i="45"/>
  <c r="LL35" i="45"/>
  <c r="LK35" i="45"/>
  <c r="LJ35" i="45"/>
  <c r="LH35" i="45"/>
  <c r="LG35" i="45"/>
  <c r="LF35" i="45"/>
  <c r="LE35" i="45"/>
  <c r="LC35" i="45"/>
  <c r="LB35" i="45"/>
  <c r="KZ35" i="45"/>
  <c r="KY35" i="45"/>
  <c r="KX35" i="45"/>
  <c r="KW35" i="45"/>
  <c r="KV35" i="45"/>
  <c r="KU35" i="45"/>
  <c r="KS35" i="45"/>
  <c r="KR35" i="45"/>
  <c r="KQ35" i="45"/>
  <c r="KP35" i="45"/>
  <c r="KN35" i="45"/>
  <c r="KM35" i="45"/>
  <c r="KK35" i="45"/>
  <c r="KJ35" i="45"/>
  <c r="KI35" i="45"/>
  <c r="KH35" i="45"/>
  <c r="KG35" i="45"/>
  <c r="KF35" i="45"/>
  <c r="KD35" i="45"/>
  <c r="KC35" i="45"/>
  <c r="KB35" i="45"/>
  <c r="KA35" i="45"/>
  <c r="JY35" i="45"/>
  <c r="JX35" i="45"/>
  <c r="JV35" i="45"/>
  <c r="JU35" i="45"/>
  <c r="JT35" i="45"/>
  <c r="JS35" i="45"/>
  <c r="JR35" i="45"/>
  <c r="JQ35" i="45"/>
  <c r="JO35" i="45"/>
  <c r="JN35" i="45"/>
  <c r="JM35" i="45"/>
  <c r="JL35" i="45"/>
  <c r="JJ35" i="45"/>
  <c r="JJ25" i="45" s="1"/>
  <c r="JI35" i="45"/>
  <c r="JG35" i="45"/>
  <c r="JF35" i="45"/>
  <c r="JE35" i="45"/>
  <c r="JD35" i="45"/>
  <c r="JC35" i="45"/>
  <c r="JB35" i="45"/>
  <c r="IZ35" i="45"/>
  <c r="IY35" i="45"/>
  <c r="IX35" i="45"/>
  <c r="IW35" i="45"/>
  <c r="IU35" i="45"/>
  <c r="IT35" i="45"/>
  <c r="IR35" i="45"/>
  <c r="IQ35" i="45"/>
  <c r="IP35" i="45"/>
  <c r="IO35" i="45"/>
  <c r="IN35" i="45"/>
  <c r="IM35" i="45"/>
  <c r="IK35" i="45"/>
  <c r="IJ35" i="45"/>
  <c r="II35" i="45"/>
  <c r="IH35" i="45"/>
  <c r="IF35" i="45"/>
  <c r="IE35" i="45"/>
  <c r="IC35" i="45"/>
  <c r="IB35" i="45"/>
  <c r="IA35" i="45"/>
  <c r="HZ35" i="45"/>
  <c r="HY35" i="45"/>
  <c r="HY25" i="45" s="1"/>
  <c r="HX35" i="45"/>
  <c r="HV35" i="45"/>
  <c r="HU35" i="45"/>
  <c r="HT35" i="45"/>
  <c r="HS35" i="45"/>
  <c r="HQ35" i="45"/>
  <c r="HQ25" i="45" s="1"/>
  <c r="HP35" i="45"/>
  <c r="HN35" i="45"/>
  <c r="HM35" i="45"/>
  <c r="HL35" i="45"/>
  <c r="HK35" i="45"/>
  <c r="HJ35" i="45"/>
  <c r="HJ25" i="45" s="1"/>
  <c r="HI35" i="45"/>
  <c r="HG35" i="45"/>
  <c r="HF35" i="45"/>
  <c r="HE35" i="45"/>
  <c r="HD35" i="45"/>
  <c r="HB35" i="45"/>
  <c r="HB25" i="45" s="1"/>
  <c r="HA35" i="45"/>
  <c r="GY35" i="45"/>
  <c r="GX35" i="45"/>
  <c r="GW35" i="45"/>
  <c r="GV35" i="45"/>
  <c r="GU35" i="45"/>
  <c r="GT35" i="45"/>
  <c r="GR35" i="45"/>
  <c r="GQ35" i="45"/>
  <c r="GP35" i="45"/>
  <c r="GO35" i="45"/>
  <c r="GM35" i="45"/>
  <c r="GL35" i="45"/>
  <c r="GJ35" i="45"/>
  <c r="GI35" i="45"/>
  <c r="GH35" i="45"/>
  <c r="GG35" i="45"/>
  <c r="GF35" i="45"/>
  <c r="GE35" i="45"/>
  <c r="GC35" i="45"/>
  <c r="GB35" i="45"/>
  <c r="GA35" i="45"/>
  <c r="FZ35" i="45"/>
  <c r="FX35" i="45"/>
  <c r="FW35" i="45"/>
  <c r="FU35" i="45"/>
  <c r="FT35" i="45"/>
  <c r="FS35" i="45"/>
  <c r="FR35" i="45"/>
  <c r="FQ35" i="45"/>
  <c r="FP35" i="45"/>
  <c r="FN35" i="45"/>
  <c r="FM35" i="45"/>
  <c r="FL35" i="45"/>
  <c r="FK35" i="45"/>
  <c r="FI35" i="45"/>
  <c r="FH35" i="45"/>
  <c r="FF35" i="45"/>
  <c r="FE35" i="45"/>
  <c r="FD35" i="45"/>
  <c r="FC35" i="45"/>
  <c r="FB35" i="45"/>
  <c r="FA35" i="45"/>
  <c r="EY35" i="45"/>
  <c r="EX35" i="45"/>
  <c r="EW35" i="45"/>
  <c r="EV35" i="45"/>
  <c r="ET35" i="45"/>
  <c r="ES35" i="45"/>
  <c r="EQ35" i="45"/>
  <c r="EP35" i="45"/>
  <c r="EO35" i="45"/>
  <c r="EN35" i="45"/>
  <c r="EM35" i="45"/>
  <c r="EL35" i="45"/>
  <c r="EJ35" i="45"/>
  <c r="EI35" i="45"/>
  <c r="EH35" i="45"/>
  <c r="EG35" i="45"/>
  <c r="EE35" i="45"/>
  <c r="ED35" i="45"/>
  <c r="EB35" i="45"/>
  <c r="EA35" i="45"/>
  <c r="DZ35" i="45"/>
  <c r="DY35" i="45"/>
  <c r="DX35" i="45"/>
  <c r="DW35" i="45"/>
  <c r="DU35" i="45"/>
  <c r="DT35" i="45"/>
  <c r="DS35" i="45"/>
  <c r="DR35" i="45"/>
  <c r="DP35" i="45"/>
  <c r="DO35" i="45"/>
  <c r="DM35" i="45"/>
  <c r="DL35" i="45"/>
  <c r="DK35" i="45"/>
  <c r="DJ35" i="45"/>
  <c r="DI35" i="45"/>
  <c r="DH35" i="45"/>
  <c r="DF35" i="45"/>
  <c r="DE35" i="45"/>
  <c r="DD35" i="45"/>
  <c r="DC35" i="45"/>
  <c r="DA35" i="45"/>
  <c r="CZ35" i="45"/>
  <c r="CX35" i="45"/>
  <c r="CW35" i="45"/>
  <c r="CV35" i="45"/>
  <c r="CU35" i="45"/>
  <c r="CT35" i="45"/>
  <c r="CS35" i="45"/>
  <c r="CQ35" i="45"/>
  <c r="CP35" i="45"/>
  <c r="CO35" i="45"/>
  <c r="CN35" i="45"/>
  <c r="CL35" i="45"/>
  <c r="CK35" i="45"/>
  <c r="CI35" i="45"/>
  <c r="CH35" i="45"/>
  <c r="CG35" i="45"/>
  <c r="CF35" i="45"/>
  <c r="CE35" i="45"/>
  <c r="CD35" i="45"/>
  <c r="CB35" i="45"/>
  <c r="CA35" i="45"/>
  <c r="BZ35" i="45"/>
  <c r="BY35" i="45"/>
  <c r="BW35" i="45"/>
  <c r="BV35" i="45"/>
  <c r="BT35" i="45"/>
  <c r="BS35" i="45"/>
  <c r="BR35" i="45"/>
  <c r="BQ35" i="45"/>
  <c r="BP35" i="45"/>
  <c r="BO35" i="45"/>
  <c r="BM35" i="45"/>
  <c r="BL35" i="45"/>
  <c r="BK35" i="45"/>
  <c r="BJ35" i="45"/>
  <c r="BH35" i="45"/>
  <c r="BG35" i="45"/>
  <c r="BE35" i="45"/>
  <c r="BD35" i="45"/>
  <c r="BC35" i="45"/>
  <c r="BB35" i="45"/>
  <c r="BA35" i="45"/>
  <c r="AZ35" i="45"/>
  <c r="AX35" i="45"/>
  <c r="AW35" i="45"/>
  <c r="AV35" i="45"/>
  <c r="AU35" i="45"/>
  <c r="AS35" i="45"/>
  <c r="AS25" i="45" s="1"/>
  <c r="AR35" i="45"/>
  <c r="AP35" i="45"/>
  <c r="AO35" i="45"/>
  <c r="AN35" i="45"/>
  <c r="AM35" i="45"/>
  <c r="AL35" i="45"/>
  <c r="AK35" i="45"/>
  <c r="AI35" i="45"/>
  <c r="AH35" i="45"/>
  <c r="AG35" i="45"/>
  <c r="AF35" i="45"/>
  <c r="AD35" i="45"/>
  <c r="AC35" i="45"/>
  <c r="AA35" i="45"/>
  <c r="Z35" i="45"/>
  <c r="Y35" i="45"/>
  <c r="X35" i="45"/>
  <c r="W35" i="45"/>
  <c r="V35" i="45"/>
  <c r="T35" i="45"/>
  <c r="S35" i="45"/>
  <c r="R35" i="45"/>
  <c r="Q35" i="45"/>
  <c r="P35" i="45"/>
  <c r="O35" i="45"/>
  <c r="M35" i="45"/>
  <c r="L35" i="45"/>
  <c r="K35" i="45"/>
  <c r="J35" i="45"/>
  <c r="I35" i="45"/>
  <c r="H35" i="45"/>
  <c r="F35" i="45"/>
  <c r="E35" i="45"/>
  <c r="D35" i="45"/>
  <c r="C35" i="45"/>
  <c r="AIC34" i="45"/>
  <c r="AHV34" i="45"/>
  <c r="AHN34" i="45"/>
  <c r="AHG34" i="45"/>
  <c r="AGY34" i="45"/>
  <c r="AGR34" i="45"/>
  <c r="AGJ34" i="45"/>
  <c r="AGC34" i="45"/>
  <c r="AFU34" i="45"/>
  <c r="AFN34" i="45"/>
  <c r="AFF34" i="45"/>
  <c r="AEY34" i="45"/>
  <c r="AEQ34" i="45"/>
  <c r="AEJ34" i="45"/>
  <c r="AEB34" i="45"/>
  <c r="ADU34" i="45"/>
  <c r="ADM34" i="45"/>
  <c r="ADF34" i="45"/>
  <c r="ACX34" i="45"/>
  <c r="ACQ34" i="45"/>
  <c r="ACI34" i="45"/>
  <c r="ACB34" i="45"/>
  <c r="ABT34" i="45"/>
  <c r="ABM34" i="45"/>
  <c r="ABE34" i="45"/>
  <c r="AAX34" i="45"/>
  <c r="AAP34" i="45"/>
  <c r="AAI34" i="45"/>
  <c r="AAA34" i="45"/>
  <c r="ZT34" i="45"/>
  <c r="ZL34" i="45"/>
  <c r="ZE34" i="45"/>
  <c r="YW34" i="45"/>
  <c r="YP34" i="45"/>
  <c r="YH34" i="45"/>
  <c r="YA34" i="45"/>
  <c r="XS34" i="45"/>
  <c r="XL34" i="45"/>
  <c r="XD34" i="45"/>
  <c r="WW34" i="45"/>
  <c r="WO34" i="45"/>
  <c r="WH34" i="45"/>
  <c r="VZ34" i="45"/>
  <c r="VS34" i="45"/>
  <c r="VK34" i="45"/>
  <c r="VD34" i="45"/>
  <c r="UV34" i="45"/>
  <c r="UO34" i="45"/>
  <c r="UG34" i="45"/>
  <c r="TZ34" i="45"/>
  <c r="TR34" i="45"/>
  <c r="TK34" i="45"/>
  <c r="TC34" i="45"/>
  <c r="SV34" i="45"/>
  <c r="SN34" i="45"/>
  <c r="SG34" i="45"/>
  <c r="RY34" i="45"/>
  <c r="RR34" i="45"/>
  <c r="RJ34" i="45"/>
  <c r="RC34" i="45"/>
  <c r="QU34" i="45"/>
  <c r="QN34" i="45"/>
  <c r="QF34" i="45"/>
  <c r="PY34" i="45"/>
  <c r="PQ34" i="45"/>
  <c r="PJ34" i="45"/>
  <c r="PB34" i="45"/>
  <c r="OU34" i="45"/>
  <c r="OM34" i="45"/>
  <c r="OF34" i="45"/>
  <c r="NX34" i="45"/>
  <c r="NQ34" i="45"/>
  <c r="NI34" i="45"/>
  <c r="NB34" i="45"/>
  <c r="MT34" i="45"/>
  <c r="MM34" i="45"/>
  <c r="ME34" i="45"/>
  <c r="LX34" i="45"/>
  <c r="LP34" i="45"/>
  <c r="LI34" i="45"/>
  <c r="LA34" i="45"/>
  <c r="KT34" i="45"/>
  <c r="KL34" i="45"/>
  <c r="KE34" i="45"/>
  <c r="JW34" i="45"/>
  <c r="JP34" i="45"/>
  <c r="JH34" i="45"/>
  <c r="JA34" i="45"/>
  <c r="IS34" i="45"/>
  <c r="IL34" i="45"/>
  <c r="ID34" i="45"/>
  <c r="HW34" i="45"/>
  <c r="HO34" i="45"/>
  <c r="HH34" i="45"/>
  <c r="GZ34" i="45"/>
  <c r="GS34" i="45"/>
  <c r="GK34" i="45"/>
  <c r="GD34" i="45"/>
  <c r="FV34" i="45"/>
  <c r="FO34" i="45"/>
  <c r="FG34" i="45"/>
  <c r="EZ34" i="45"/>
  <c r="ER34" i="45"/>
  <c r="EK34" i="45"/>
  <c r="EC34" i="45"/>
  <c r="DV34" i="45"/>
  <c r="DN34" i="45"/>
  <c r="DG34" i="45"/>
  <c r="CY34" i="45"/>
  <c r="CR34" i="45"/>
  <c r="CJ34" i="45"/>
  <c r="CC34" i="45"/>
  <c r="BU34" i="45"/>
  <c r="BN34" i="45"/>
  <c r="BF34" i="45"/>
  <c r="AY34" i="45"/>
  <c r="AQ34" i="45"/>
  <c r="AJ34" i="45"/>
  <c r="AB34" i="45"/>
  <c r="U34" i="45"/>
  <c r="N34" i="45"/>
  <c r="G34" i="45"/>
  <c r="AIC33" i="45"/>
  <c r="AHV33" i="45"/>
  <c r="AHN33" i="45"/>
  <c r="AHG33" i="45"/>
  <c r="AGY33" i="45"/>
  <c r="AGR33" i="45"/>
  <c r="AGJ33" i="45"/>
  <c r="AGC33" i="45"/>
  <c r="AFU33" i="45"/>
  <c r="AFN33" i="45"/>
  <c r="AFF33" i="45"/>
  <c r="AEY33" i="45"/>
  <c r="AEQ33" i="45"/>
  <c r="AEJ33" i="45"/>
  <c r="AEB33" i="45"/>
  <c r="ADU33" i="45"/>
  <c r="ADM33" i="45"/>
  <c r="ADF33" i="45"/>
  <c r="ACX33" i="45"/>
  <c r="ACQ33" i="45"/>
  <c r="ACI33" i="45"/>
  <c r="ACB33" i="45"/>
  <c r="ABT33" i="45"/>
  <c r="ABM33" i="45"/>
  <c r="ABE33" i="45"/>
  <c r="AAX33" i="45"/>
  <c r="AAP33" i="45"/>
  <c r="AAI33" i="45"/>
  <c r="AAA33" i="45"/>
  <c r="ZT33" i="45"/>
  <c r="ZL33" i="45"/>
  <c r="ZE33" i="45"/>
  <c r="YW33" i="45"/>
  <c r="YP33" i="45"/>
  <c r="YH33" i="45"/>
  <c r="YA33" i="45"/>
  <c r="XS33" i="45"/>
  <c r="XL33" i="45"/>
  <c r="XD33" i="45"/>
  <c r="WW33" i="45"/>
  <c r="WO33" i="45"/>
  <c r="WO30" i="45" s="1"/>
  <c r="WH33" i="45"/>
  <c r="VZ33" i="45"/>
  <c r="VS33" i="45"/>
  <c r="VK33" i="45"/>
  <c r="VD33" i="45"/>
  <c r="UV33" i="45"/>
  <c r="UO33" i="45"/>
  <c r="UG33" i="45"/>
  <c r="TZ33" i="45"/>
  <c r="TR33" i="45"/>
  <c r="TK33" i="45"/>
  <c r="TC33" i="45"/>
  <c r="SV33" i="45"/>
  <c r="SN33" i="45"/>
  <c r="SG33" i="45"/>
  <c r="RY33" i="45"/>
  <c r="RR33" i="45"/>
  <c r="RJ33" i="45"/>
  <c r="RJ30" i="45" s="1"/>
  <c r="RC33" i="45"/>
  <c r="QU33" i="45"/>
  <c r="QN33" i="45"/>
  <c r="QF33" i="45"/>
  <c r="PY33" i="45"/>
  <c r="PQ33" i="45"/>
  <c r="PQ30" i="45" s="1"/>
  <c r="PJ33" i="45"/>
  <c r="PB33" i="45"/>
  <c r="OU33" i="45"/>
  <c r="OM33" i="45"/>
  <c r="OF33" i="45"/>
  <c r="NX33" i="45"/>
  <c r="NQ33" i="45"/>
  <c r="NI33" i="45"/>
  <c r="NB33" i="45"/>
  <c r="MT33" i="45"/>
  <c r="MM33" i="45"/>
  <c r="ME33" i="45"/>
  <c r="LX33" i="45"/>
  <c r="LP33" i="45"/>
  <c r="LI33" i="45"/>
  <c r="LA33" i="45"/>
  <c r="KT33" i="45"/>
  <c r="KL33" i="45"/>
  <c r="KE33" i="45"/>
  <c r="JW33" i="45"/>
  <c r="JP33" i="45"/>
  <c r="JH33" i="45"/>
  <c r="JA33" i="45"/>
  <c r="IS33" i="45"/>
  <c r="IL33" i="45"/>
  <c r="ID33" i="45"/>
  <c r="HW33" i="45"/>
  <c r="HO33" i="45"/>
  <c r="HH33" i="45"/>
  <c r="GZ33" i="45"/>
  <c r="GZ30" i="45" s="1"/>
  <c r="GS33" i="45"/>
  <c r="GK33" i="45"/>
  <c r="GD33" i="45"/>
  <c r="FV33" i="45"/>
  <c r="FO33" i="45"/>
  <c r="FG33" i="45"/>
  <c r="EZ33" i="45"/>
  <c r="ER33" i="45"/>
  <c r="EK33" i="45"/>
  <c r="EC33" i="45"/>
  <c r="DV33" i="45"/>
  <c r="DN33" i="45"/>
  <c r="DG33" i="45"/>
  <c r="CY33" i="45"/>
  <c r="CR33" i="45"/>
  <c r="CJ33" i="45"/>
  <c r="CC33" i="45"/>
  <c r="BU33" i="45"/>
  <c r="BN33" i="45"/>
  <c r="BF33" i="45"/>
  <c r="AY33" i="45"/>
  <c r="AQ33" i="45"/>
  <c r="AJ33" i="45"/>
  <c r="AB33" i="45"/>
  <c r="AB30" i="45" s="1"/>
  <c r="U33" i="45"/>
  <c r="N33" i="45"/>
  <c r="G33" i="45"/>
  <c r="AIC32" i="45"/>
  <c r="AHV32" i="45"/>
  <c r="AHN32" i="45"/>
  <c r="AHG32" i="45"/>
  <c r="AGY32" i="45"/>
  <c r="AGR32" i="45"/>
  <c r="AGJ32" i="45"/>
  <c r="AGC32" i="45"/>
  <c r="AFU32" i="45"/>
  <c r="AFU30" i="45" s="1"/>
  <c r="AFN32" i="45"/>
  <c r="AFF32" i="45"/>
  <c r="AEY32" i="45"/>
  <c r="AEQ32" i="45"/>
  <c r="AEJ32" i="45"/>
  <c r="AEB32" i="45"/>
  <c r="ADU32" i="45"/>
  <c r="ADM32" i="45"/>
  <c r="ADF32" i="45"/>
  <c r="ACX32" i="45"/>
  <c r="ACQ32" i="45"/>
  <c r="ACI32" i="45"/>
  <c r="ACB32" i="45"/>
  <c r="ABT32" i="45"/>
  <c r="ABM32" i="45"/>
  <c r="ABE32" i="45"/>
  <c r="AAX32" i="45"/>
  <c r="AAP32" i="45"/>
  <c r="AAI32" i="45"/>
  <c r="AAA32" i="45"/>
  <c r="ZT32" i="45"/>
  <c r="ZL32" i="45"/>
  <c r="ZE32" i="45"/>
  <c r="YW32" i="45"/>
  <c r="YP32" i="45"/>
  <c r="YH32" i="45"/>
  <c r="YA32" i="45"/>
  <c r="XS32" i="45"/>
  <c r="XL32" i="45"/>
  <c r="XD32" i="45"/>
  <c r="XD30" i="45" s="1"/>
  <c r="WW32" i="45"/>
  <c r="WO32" i="45"/>
  <c r="WH32" i="45"/>
  <c r="VZ32" i="45"/>
  <c r="VS32" i="45"/>
  <c r="VK32" i="45"/>
  <c r="VD32" i="45"/>
  <c r="UV32" i="45"/>
  <c r="UO32" i="45"/>
  <c r="UG32" i="45"/>
  <c r="TZ32" i="45"/>
  <c r="TR32" i="45"/>
  <c r="TK32" i="45"/>
  <c r="TC32" i="45"/>
  <c r="SV32" i="45"/>
  <c r="SN32" i="45"/>
  <c r="SG32" i="45"/>
  <c r="RY32" i="45"/>
  <c r="RR32" i="45"/>
  <c r="RJ32" i="45"/>
  <c r="RC32" i="45"/>
  <c r="QU32" i="45"/>
  <c r="QN32" i="45"/>
  <c r="QF32" i="45"/>
  <c r="PY32" i="45"/>
  <c r="PQ32" i="45"/>
  <c r="PJ32" i="45"/>
  <c r="PB32" i="45"/>
  <c r="OU32" i="45"/>
  <c r="OM32" i="45"/>
  <c r="OF32" i="45"/>
  <c r="NX32" i="45"/>
  <c r="NQ32" i="45"/>
  <c r="NI32" i="45"/>
  <c r="NB32" i="45"/>
  <c r="MT32" i="45"/>
  <c r="MM32" i="45"/>
  <c r="ME32" i="45"/>
  <c r="LX32" i="45"/>
  <c r="LP32" i="45"/>
  <c r="LI32" i="45"/>
  <c r="LA32" i="45"/>
  <c r="LA30" i="45" s="1"/>
  <c r="KT32" i="45"/>
  <c r="KL32" i="45"/>
  <c r="KE32" i="45"/>
  <c r="JW32" i="45"/>
  <c r="JP32" i="45"/>
  <c r="JH32" i="45"/>
  <c r="JH30" i="45" s="1"/>
  <c r="JA32" i="45"/>
  <c r="IS32" i="45"/>
  <c r="IL32" i="45"/>
  <c r="ID32" i="45"/>
  <c r="HW32" i="45"/>
  <c r="HO32" i="45"/>
  <c r="HH32" i="45"/>
  <c r="GZ32" i="45"/>
  <c r="GS32" i="45"/>
  <c r="GK32" i="45"/>
  <c r="GD32" i="45"/>
  <c r="FV32" i="45"/>
  <c r="FV30" i="45" s="1"/>
  <c r="FO32" i="45"/>
  <c r="FG32" i="45"/>
  <c r="EZ32" i="45"/>
  <c r="ER32" i="45"/>
  <c r="EK32" i="45"/>
  <c r="EC32" i="45"/>
  <c r="DV32" i="45"/>
  <c r="DN32" i="45"/>
  <c r="DG32" i="45"/>
  <c r="CY32" i="45"/>
  <c r="CR32" i="45"/>
  <c r="CJ32" i="45"/>
  <c r="CC32" i="45"/>
  <c r="BU32" i="45"/>
  <c r="BN32" i="45"/>
  <c r="BF32" i="45"/>
  <c r="AY32" i="45"/>
  <c r="AQ32" i="45"/>
  <c r="AQ30" i="45" s="1"/>
  <c r="AJ32" i="45"/>
  <c r="AB32" i="45"/>
  <c r="U32" i="45"/>
  <c r="N32" i="45"/>
  <c r="G32" i="45"/>
  <c r="AIC31" i="45"/>
  <c r="AIC30" i="45" s="1"/>
  <c r="AHV31" i="45"/>
  <c r="AHN31" i="45"/>
  <c r="AHG31" i="45"/>
  <c r="AGY31" i="45"/>
  <c r="AGR31" i="45"/>
  <c r="AGJ31" i="45"/>
  <c r="AGJ30" i="45" s="1"/>
  <c r="AGC31" i="45"/>
  <c r="AFU31" i="45"/>
  <c r="AFN31" i="45"/>
  <c r="AFF31" i="45"/>
  <c r="AEY31" i="45"/>
  <c r="AEQ31" i="45"/>
  <c r="AEQ30" i="45" s="1"/>
  <c r="AEJ31" i="45"/>
  <c r="AEB31" i="45"/>
  <c r="ADU31" i="45"/>
  <c r="ADM31" i="45"/>
  <c r="ADF31" i="45"/>
  <c r="ACX31" i="45"/>
  <c r="ACX30" i="45" s="1"/>
  <c r="ACQ31" i="45"/>
  <c r="ACI31" i="45"/>
  <c r="ACB31" i="45"/>
  <c r="ABT31" i="45"/>
  <c r="ABM31" i="45"/>
  <c r="ABE31" i="45"/>
  <c r="ABE30" i="45" s="1"/>
  <c r="AAX31" i="45"/>
  <c r="AAP31" i="45"/>
  <c r="AAI31" i="45"/>
  <c r="AAA31" i="45"/>
  <c r="ZT31" i="45"/>
  <c r="ZL31" i="45"/>
  <c r="ZE31" i="45"/>
  <c r="YW31" i="45"/>
  <c r="YP31" i="45"/>
  <c r="YH31" i="45"/>
  <c r="YA31" i="45"/>
  <c r="XS31" i="45"/>
  <c r="XS30" i="45" s="1"/>
  <c r="XL31" i="45"/>
  <c r="XD31" i="45"/>
  <c r="WW31" i="45"/>
  <c r="WO31" i="45"/>
  <c r="WH31" i="45"/>
  <c r="VZ31" i="45"/>
  <c r="VZ30" i="45" s="1"/>
  <c r="VS31" i="45"/>
  <c r="VK31" i="45"/>
  <c r="VD31" i="45"/>
  <c r="UV31" i="45"/>
  <c r="UO31" i="45"/>
  <c r="UG31" i="45"/>
  <c r="UG30" i="45" s="1"/>
  <c r="TZ31" i="45"/>
  <c r="TR31" i="45"/>
  <c r="TK31" i="45"/>
  <c r="TK30" i="45" s="1"/>
  <c r="TC31" i="45"/>
  <c r="SV31" i="45"/>
  <c r="SN31" i="45"/>
  <c r="SG31" i="45"/>
  <c r="RY31" i="45"/>
  <c r="RR31" i="45"/>
  <c r="RJ31" i="45"/>
  <c r="RC31" i="45"/>
  <c r="QU31" i="45"/>
  <c r="QU30" i="45" s="1"/>
  <c r="QN31" i="45"/>
  <c r="QF31" i="45"/>
  <c r="PY31" i="45"/>
  <c r="PQ31" i="45"/>
  <c r="PJ31" i="45"/>
  <c r="PB31" i="45"/>
  <c r="PB30" i="45" s="1"/>
  <c r="OU31" i="45"/>
  <c r="OM31" i="45"/>
  <c r="OF31" i="45"/>
  <c r="NX31" i="45"/>
  <c r="NQ31" i="45"/>
  <c r="NI31" i="45"/>
  <c r="NB31" i="45"/>
  <c r="MT31" i="45"/>
  <c r="MM31" i="45"/>
  <c r="ME31" i="45"/>
  <c r="LX31" i="45"/>
  <c r="LP31" i="45"/>
  <c r="LI31" i="45"/>
  <c r="LA31" i="45"/>
  <c r="KT31" i="45"/>
  <c r="KL31" i="45"/>
  <c r="KE31" i="45"/>
  <c r="JW31" i="45"/>
  <c r="JW30" i="45" s="1"/>
  <c r="JP31" i="45"/>
  <c r="JH31" i="45"/>
  <c r="JA31" i="45"/>
  <c r="IS31" i="45"/>
  <c r="IL31" i="45"/>
  <c r="ID31" i="45"/>
  <c r="HW31" i="45"/>
  <c r="HO31" i="45"/>
  <c r="HH31" i="45"/>
  <c r="HH30" i="45" s="1"/>
  <c r="GZ31" i="45"/>
  <c r="GS31" i="45"/>
  <c r="GK31" i="45"/>
  <c r="GD31" i="45"/>
  <c r="FV31" i="45"/>
  <c r="FO31" i="45"/>
  <c r="FG31" i="45"/>
  <c r="EZ31" i="45"/>
  <c r="ER31" i="45"/>
  <c r="EK31" i="45"/>
  <c r="EC31" i="45"/>
  <c r="DV31" i="45"/>
  <c r="DN31" i="45"/>
  <c r="DG31" i="45"/>
  <c r="CY31" i="45"/>
  <c r="CR31" i="45"/>
  <c r="CJ31" i="45"/>
  <c r="CC31" i="45"/>
  <c r="BU31" i="45"/>
  <c r="BN31" i="45"/>
  <c r="BF31" i="45"/>
  <c r="AY31" i="45"/>
  <c r="AQ31" i="45"/>
  <c r="AJ31" i="45"/>
  <c r="AB31" i="45"/>
  <c r="U31" i="45"/>
  <c r="N31" i="45"/>
  <c r="G31" i="45"/>
  <c r="AIE30" i="45"/>
  <c r="AID30" i="45"/>
  <c r="AIB30" i="45"/>
  <c r="AIA30" i="45"/>
  <c r="AHZ30" i="45"/>
  <c r="AHY30" i="45"/>
  <c r="AHX30" i="45"/>
  <c r="AHW30" i="45"/>
  <c r="AHU30" i="45"/>
  <c r="AHT30" i="45"/>
  <c r="AHS30" i="45"/>
  <c r="AHR30" i="45"/>
  <c r="AHP30" i="45"/>
  <c r="AHO30" i="45"/>
  <c r="AHM30" i="45"/>
  <c r="AHL30" i="45"/>
  <c r="AHK30" i="45"/>
  <c r="AHJ30" i="45"/>
  <c r="AHI30" i="45"/>
  <c r="AHH30" i="45"/>
  <c r="AHF30" i="45"/>
  <c r="AHE30" i="45"/>
  <c r="AHD30" i="45"/>
  <c r="AHC30" i="45"/>
  <c r="AHA30" i="45"/>
  <c r="AGZ30" i="45"/>
  <c r="AGX30" i="45"/>
  <c r="AGW30" i="45"/>
  <c r="AGV30" i="45"/>
  <c r="AGU30" i="45"/>
  <c r="AGT30" i="45"/>
  <c r="AGS30" i="45"/>
  <c r="AGQ30" i="45"/>
  <c r="AGP30" i="45"/>
  <c r="AGO30" i="45"/>
  <c r="AGN30" i="45"/>
  <c r="AGL30" i="45"/>
  <c r="AGK30" i="45"/>
  <c r="AGI30" i="45"/>
  <c r="AGH30" i="45"/>
  <c r="AGG30" i="45"/>
  <c r="AGF30" i="45"/>
  <c r="AGE30" i="45"/>
  <c r="AGD30" i="45"/>
  <c r="AGB30" i="45"/>
  <c r="AGA30" i="45"/>
  <c r="AFZ30" i="45"/>
  <c r="AFY30" i="45"/>
  <c r="AFW30" i="45"/>
  <c r="AFV30" i="45"/>
  <c r="AFT30" i="45"/>
  <c r="AFS30" i="45"/>
  <c r="AFR30" i="45"/>
  <c r="AFQ30" i="45"/>
  <c r="AFP30" i="45"/>
  <c r="AFO30" i="45"/>
  <c r="AFM30" i="45"/>
  <c r="AFL30" i="45"/>
  <c r="AFK30" i="45"/>
  <c r="AFJ30" i="45"/>
  <c r="AFH30" i="45"/>
  <c r="AFG30" i="45"/>
  <c r="AFE30" i="45"/>
  <c r="AFD30" i="45"/>
  <c r="AFC30" i="45"/>
  <c r="AFB30" i="45"/>
  <c r="AFA30" i="45"/>
  <c r="AEZ30" i="45"/>
  <c r="AEX30" i="45"/>
  <c r="AEW30" i="45"/>
  <c r="AEV30" i="45"/>
  <c r="AEU30" i="45"/>
  <c r="AES30" i="45"/>
  <c r="AER30" i="45"/>
  <c r="AEP30" i="45"/>
  <c r="AEO30" i="45"/>
  <c r="AEN30" i="45"/>
  <c r="AEM30" i="45"/>
  <c r="AEL30" i="45"/>
  <c r="AEK30" i="45"/>
  <c r="AEI30" i="45"/>
  <c r="AEH30" i="45"/>
  <c r="AEG30" i="45"/>
  <c r="AEF30" i="45"/>
  <c r="AED30" i="45"/>
  <c r="AEC30" i="45"/>
  <c r="AEA30" i="45"/>
  <c r="ADZ30" i="45"/>
  <c r="ADY30" i="45"/>
  <c r="ADX30" i="45"/>
  <c r="ADW30" i="45"/>
  <c r="ADV30" i="45"/>
  <c r="ADT30" i="45"/>
  <c r="ADS30" i="45"/>
  <c r="ADR30" i="45"/>
  <c r="ADQ30" i="45"/>
  <c r="ADO30" i="45"/>
  <c r="ADN30" i="45"/>
  <c r="ADL30" i="45"/>
  <c r="ADK30" i="45"/>
  <c r="ADJ30" i="45"/>
  <c r="ADI30" i="45"/>
  <c r="ADH30" i="45"/>
  <c r="ADG30" i="45"/>
  <c r="ADE30" i="45"/>
  <c r="ADD30" i="45"/>
  <c r="ADC30" i="45"/>
  <c r="ADB30" i="45"/>
  <c r="ACZ30" i="45"/>
  <c r="ACY30" i="45"/>
  <c r="ACW30" i="45"/>
  <c r="ACV30" i="45"/>
  <c r="ACU30" i="45"/>
  <c r="ACT30" i="45"/>
  <c r="ACS30" i="45"/>
  <c r="ACR30" i="45"/>
  <c r="ACP30" i="45"/>
  <c r="ACO30" i="45"/>
  <c r="ACN30" i="45"/>
  <c r="ACM30" i="45"/>
  <c r="ACK30" i="45"/>
  <c r="ACJ30" i="45"/>
  <c r="ACH30" i="45"/>
  <c r="ACG30" i="45"/>
  <c r="ACF30" i="45"/>
  <c r="ACE30" i="45"/>
  <c r="ACD30" i="45"/>
  <c r="ACC30" i="45"/>
  <c r="ACA30" i="45"/>
  <c r="ABZ30" i="45"/>
  <c r="ABY30" i="45"/>
  <c r="ABX30" i="45"/>
  <c r="ABV30" i="45"/>
  <c r="ABU30" i="45"/>
  <c r="ABS30" i="45"/>
  <c r="ABR30" i="45"/>
  <c r="ABQ30" i="45"/>
  <c r="ABP30" i="45"/>
  <c r="ABO30" i="45"/>
  <c r="ABN30" i="45"/>
  <c r="ABL30" i="45"/>
  <c r="ABK30" i="45"/>
  <c r="ABJ30" i="45"/>
  <c r="ABI30" i="45"/>
  <c r="ABG30" i="45"/>
  <c r="ABF30" i="45"/>
  <c r="ABD30" i="45"/>
  <c r="ABC30" i="45"/>
  <c r="ABB30" i="45"/>
  <c r="ABA30" i="45"/>
  <c r="AAZ30" i="45"/>
  <c r="AAY30" i="45"/>
  <c r="AAW30" i="45"/>
  <c r="AAV30" i="45"/>
  <c r="AAU30" i="45"/>
  <c r="AAT30" i="45"/>
  <c r="AAR30" i="45"/>
  <c r="AAQ30" i="45"/>
  <c r="AAO30" i="45"/>
  <c r="AAN30" i="45"/>
  <c r="AAM30" i="45"/>
  <c r="AAL30" i="45"/>
  <c r="AAK30" i="45"/>
  <c r="AAJ30" i="45"/>
  <c r="AAH30" i="45"/>
  <c r="AAG30" i="45"/>
  <c r="AAF30" i="45"/>
  <c r="AAE30" i="45"/>
  <c r="AAC30" i="45"/>
  <c r="AAB30" i="45"/>
  <c r="ZZ30" i="45"/>
  <c r="ZY30" i="45"/>
  <c r="ZX30" i="45"/>
  <c r="ZW30" i="45"/>
  <c r="ZV30" i="45"/>
  <c r="ZU30" i="45"/>
  <c r="ZS30" i="45"/>
  <c r="ZR30" i="45"/>
  <c r="ZQ30" i="45"/>
  <c r="ZP30" i="45"/>
  <c r="ZN30" i="45"/>
  <c r="ZM30" i="45"/>
  <c r="ZK30" i="45"/>
  <c r="ZJ30" i="45"/>
  <c r="ZI30" i="45"/>
  <c r="ZH30" i="45"/>
  <c r="ZG30" i="45"/>
  <c r="ZF30" i="45"/>
  <c r="ZD30" i="45"/>
  <c r="ZC30" i="45"/>
  <c r="ZB30" i="45"/>
  <c r="ZA30" i="45"/>
  <c r="YY30" i="45"/>
  <c r="YX30" i="45"/>
  <c r="YV30" i="45"/>
  <c r="YU30" i="45"/>
  <c r="YT30" i="45"/>
  <c r="YS30" i="45"/>
  <c r="YR30" i="45"/>
  <c r="YQ30" i="45"/>
  <c r="YO30" i="45"/>
  <c r="YN30" i="45"/>
  <c r="YM30" i="45"/>
  <c r="YL30" i="45"/>
  <c r="YJ30" i="45"/>
  <c r="YI30" i="45"/>
  <c r="YG30" i="45"/>
  <c r="YF30" i="45"/>
  <c r="YE30" i="45"/>
  <c r="YD30" i="45"/>
  <c r="YC30" i="45"/>
  <c r="YB30" i="45"/>
  <c r="XZ30" i="45"/>
  <c r="XY30" i="45"/>
  <c r="XX30" i="45"/>
  <c r="XW30" i="45"/>
  <c r="XU30" i="45"/>
  <c r="XT30" i="45"/>
  <c r="XR30" i="45"/>
  <c r="XQ30" i="45"/>
  <c r="XP30" i="45"/>
  <c r="XO30" i="45"/>
  <c r="XN30" i="45"/>
  <c r="XM30" i="45"/>
  <c r="XK30" i="45"/>
  <c r="XJ30" i="45"/>
  <c r="XI30" i="45"/>
  <c r="XH30" i="45"/>
  <c r="XF30" i="45"/>
  <c r="XE30" i="45"/>
  <c r="XC30" i="45"/>
  <c r="XB30" i="45"/>
  <c r="XA30" i="45"/>
  <c r="WZ30" i="45"/>
  <c r="WY30" i="45"/>
  <c r="WX30" i="45"/>
  <c r="WV30" i="45"/>
  <c r="WU30" i="45"/>
  <c r="WT30" i="45"/>
  <c r="WS30" i="45"/>
  <c r="WQ30" i="45"/>
  <c r="WP30" i="45"/>
  <c r="WN30" i="45"/>
  <c r="WM30" i="45"/>
  <c r="WL30" i="45"/>
  <c r="WK30" i="45"/>
  <c r="WJ30" i="45"/>
  <c r="WI30" i="45"/>
  <c r="WG30" i="45"/>
  <c r="WF30" i="45"/>
  <c r="WE30" i="45"/>
  <c r="WD30" i="45"/>
  <c r="WB30" i="45"/>
  <c r="WA30" i="45"/>
  <c r="VY30" i="45"/>
  <c r="VX30" i="45"/>
  <c r="VW30" i="45"/>
  <c r="VV30" i="45"/>
  <c r="VU30" i="45"/>
  <c r="VT30" i="45"/>
  <c r="VR30" i="45"/>
  <c r="VQ30" i="45"/>
  <c r="VP30" i="45"/>
  <c r="VP25" i="45" s="1"/>
  <c r="VO30" i="45"/>
  <c r="VM30" i="45"/>
  <c r="VL30" i="45"/>
  <c r="VJ30" i="45"/>
  <c r="VI30" i="45"/>
  <c r="VH30" i="45"/>
  <c r="VG30" i="45"/>
  <c r="VF30" i="45"/>
  <c r="VE30" i="45"/>
  <c r="VC30" i="45"/>
  <c r="VB30" i="45"/>
  <c r="VA30" i="45"/>
  <c r="UZ30" i="45"/>
  <c r="UX30" i="45"/>
  <c r="UW30" i="45"/>
  <c r="UU30" i="45"/>
  <c r="UT30" i="45"/>
  <c r="US30" i="45"/>
  <c r="UR30" i="45"/>
  <c r="UQ30" i="45"/>
  <c r="UP30" i="45"/>
  <c r="UN30" i="45"/>
  <c r="UM30" i="45"/>
  <c r="UL30" i="45"/>
  <c r="UK30" i="45"/>
  <c r="UI30" i="45"/>
  <c r="UH30" i="45"/>
  <c r="UF30" i="45"/>
  <c r="UE30" i="45"/>
  <c r="UD30" i="45"/>
  <c r="UC30" i="45"/>
  <c r="UB30" i="45"/>
  <c r="UA30" i="45"/>
  <c r="TY30" i="45"/>
  <c r="TX30" i="45"/>
  <c r="TW30" i="45"/>
  <c r="TV30" i="45"/>
  <c r="TT30" i="45"/>
  <c r="TS30" i="45"/>
  <c r="TQ30" i="45"/>
  <c r="TP30" i="45"/>
  <c r="TO30" i="45"/>
  <c r="TN30" i="45"/>
  <c r="TM30" i="45"/>
  <c r="TL30" i="45"/>
  <c r="TJ30" i="45"/>
  <c r="TI30" i="45"/>
  <c r="TH30" i="45"/>
  <c r="TG30" i="45"/>
  <c r="TE30" i="45"/>
  <c r="TD30" i="45"/>
  <c r="TB30" i="45"/>
  <c r="TA30" i="45"/>
  <c r="SZ30" i="45"/>
  <c r="SY30" i="45"/>
  <c r="SX30" i="45"/>
  <c r="SW30" i="45"/>
  <c r="SU30" i="45"/>
  <c r="ST30" i="45"/>
  <c r="SS30" i="45"/>
  <c r="SR30" i="45"/>
  <c r="SP30" i="45"/>
  <c r="SO30" i="45"/>
  <c r="SM30" i="45"/>
  <c r="SL30" i="45"/>
  <c r="SK30" i="45"/>
  <c r="SJ30" i="45"/>
  <c r="SI30" i="45"/>
  <c r="SH30" i="45"/>
  <c r="SF30" i="45"/>
  <c r="SE30" i="45"/>
  <c r="SD30" i="45"/>
  <c r="SC30" i="45"/>
  <c r="SA30" i="45"/>
  <c r="RZ30" i="45"/>
  <c r="RX30" i="45"/>
  <c r="RW30" i="45"/>
  <c r="RV30" i="45"/>
  <c r="RU30" i="45"/>
  <c r="RT30" i="45"/>
  <c r="RS30" i="45"/>
  <c r="RQ30" i="45"/>
  <c r="RP30" i="45"/>
  <c r="RO30" i="45"/>
  <c r="RO25" i="45" s="1"/>
  <c r="RN30" i="45"/>
  <c r="RL30" i="45"/>
  <c r="RK30" i="45"/>
  <c r="RI30" i="45"/>
  <c r="RH30" i="45"/>
  <c r="RG30" i="45"/>
  <c r="RF30" i="45"/>
  <c r="RE30" i="45"/>
  <c r="RD30" i="45"/>
  <c r="RB30" i="45"/>
  <c r="RA30" i="45"/>
  <c r="QZ30" i="45"/>
  <c r="QY30" i="45"/>
  <c r="QW30" i="45"/>
  <c r="QV30" i="45"/>
  <c r="QT30" i="45"/>
  <c r="QS30" i="45"/>
  <c r="QR30" i="45"/>
  <c r="QQ30" i="45"/>
  <c r="QP30" i="45"/>
  <c r="QO30" i="45"/>
  <c r="QM30" i="45"/>
  <c r="QL30" i="45"/>
  <c r="QK30" i="45"/>
  <c r="QJ30" i="45"/>
  <c r="QH30" i="45"/>
  <c r="QG30" i="45"/>
  <c r="QE30" i="45"/>
  <c r="QD30" i="45"/>
  <c r="QD25" i="45" s="1"/>
  <c r="QC30" i="45"/>
  <c r="QB30" i="45"/>
  <c r="QA30" i="45"/>
  <c r="PZ30" i="45"/>
  <c r="PX30" i="45"/>
  <c r="PW30" i="45"/>
  <c r="PW25" i="45" s="1"/>
  <c r="PV30" i="45"/>
  <c r="PU30" i="45"/>
  <c r="PS30" i="45"/>
  <c r="PR30" i="45"/>
  <c r="PP30" i="45"/>
  <c r="PO30" i="45"/>
  <c r="PO25" i="45" s="1"/>
  <c r="PN30" i="45"/>
  <c r="PM30" i="45"/>
  <c r="PL30" i="45"/>
  <c r="PK30" i="45"/>
  <c r="PI30" i="45"/>
  <c r="PH30" i="45"/>
  <c r="PG30" i="45"/>
  <c r="PF30" i="45"/>
  <c r="PD30" i="45"/>
  <c r="PC30" i="45"/>
  <c r="PA30" i="45"/>
  <c r="OZ30" i="45"/>
  <c r="OY30" i="45"/>
  <c r="OX30" i="45"/>
  <c r="OW30" i="45"/>
  <c r="OV30" i="45"/>
  <c r="OT30" i="45"/>
  <c r="OS30" i="45"/>
  <c r="OR30" i="45"/>
  <c r="OQ30" i="45"/>
  <c r="OO30" i="45"/>
  <c r="ON30" i="45"/>
  <c r="OL30" i="45"/>
  <c r="OK30" i="45"/>
  <c r="OJ30" i="45"/>
  <c r="OI30" i="45"/>
  <c r="OH30" i="45"/>
  <c r="OH25" i="45" s="1"/>
  <c r="OG30" i="45"/>
  <c r="OE30" i="45"/>
  <c r="OD30" i="45"/>
  <c r="OC30" i="45"/>
  <c r="OB30" i="45"/>
  <c r="NZ30" i="45"/>
  <c r="NY30" i="45"/>
  <c r="NW30" i="45"/>
  <c r="NV30" i="45"/>
  <c r="NU30" i="45"/>
  <c r="NT30" i="45"/>
  <c r="NS30" i="45"/>
  <c r="NR30" i="45"/>
  <c r="NP30" i="45"/>
  <c r="NO30" i="45"/>
  <c r="NN30" i="45"/>
  <c r="NM30" i="45"/>
  <c r="NK30" i="45"/>
  <c r="NJ30" i="45"/>
  <c r="NH30" i="45"/>
  <c r="NG30" i="45"/>
  <c r="NF30" i="45"/>
  <c r="NE30" i="45"/>
  <c r="ND30" i="45"/>
  <c r="NC30" i="45"/>
  <c r="NA30" i="45"/>
  <c r="MZ30" i="45"/>
  <c r="MY30" i="45"/>
  <c r="MX30" i="45"/>
  <c r="MV30" i="45"/>
  <c r="MU30" i="45"/>
  <c r="MS30" i="45"/>
  <c r="MR30" i="45"/>
  <c r="MR25" i="45" s="1"/>
  <c r="MQ30" i="45"/>
  <c r="MP30" i="45"/>
  <c r="MO30" i="45"/>
  <c r="MN30" i="45"/>
  <c r="ML30" i="45"/>
  <c r="MK30" i="45"/>
  <c r="MJ30" i="45"/>
  <c r="MI30" i="45"/>
  <c r="MG30" i="45"/>
  <c r="MF30" i="45"/>
  <c r="MD30" i="45"/>
  <c r="MC30" i="45"/>
  <c r="MB30" i="45"/>
  <c r="MA30" i="45"/>
  <c r="LZ30" i="45"/>
  <c r="LY30" i="45"/>
  <c r="LW30" i="45"/>
  <c r="LV30" i="45"/>
  <c r="LU30" i="45"/>
  <c r="LT30" i="45"/>
  <c r="LR30" i="45"/>
  <c r="LQ30" i="45"/>
  <c r="LO30" i="45"/>
  <c r="LN30" i="45"/>
  <c r="LM30" i="45"/>
  <c r="LL30" i="45"/>
  <c r="LK30" i="45"/>
  <c r="LJ30" i="45"/>
  <c r="LH30" i="45"/>
  <c r="LG30" i="45"/>
  <c r="LF30" i="45"/>
  <c r="LE30" i="45"/>
  <c r="LC30" i="45"/>
  <c r="LB30" i="45"/>
  <c r="KZ30" i="45"/>
  <c r="KY30" i="45"/>
  <c r="KY25" i="45" s="1"/>
  <c r="KX30" i="45"/>
  <c r="KW30" i="45"/>
  <c r="KV30" i="45"/>
  <c r="KU30" i="45"/>
  <c r="KS30" i="45"/>
  <c r="KR30" i="45"/>
  <c r="KR25" i="45" s="1"/>
  <c r="KQ30" i="45"/>
  <c r="KP30" i="45"/>
  <c r="KN30" i="45"/>
  <c r="KM30" i="45"/>
  <c r="KK30" i="45"/>
  <c r="KJ30" i="45"/>
  <c r="KI30" i="45"/>
  <c r="KH30" i="45"/>
  <c r="KG30" i="45"/>
  <c r="KF30" i="45"/>
  <c r="KD30" i="45"/>
  <c r="KC30" i="45"/>
  <c r="KB30" i="45"/>
  <c r="KA30" i="45"/>
  <c r="JY30" i="45"/>
  <c r="JX30" i="45"/>
  <c r="JV30" i="45"/>
  <c r="JV25" i="45" s="1"/>
  <c r="JU30" i="45"/>
  <c r="JU25" i="45" s="1"/>
  <c r="JT30" i="45"/>
  <c r="JS30" i="45"/>
  <c r="JR30" i="45"/>
  <c r="JQ30" i="45"/>
  <c r="JO30" i="45"/>
  <c r="JN30" i="45"/>
  <c r="JM30" i="45"/>
  <c r="JL30" i="45"/>
  <c r="JJ30" i="45"/>
  <c r="JI30" i="45"/>
  <c r="JG30" i="45"/>
  <c r="JF30" i="45"/>
  <c r="JE30" i="45"/>
  <c r="JD30" i="45"/>
  <c r="JC30" i="45"/>
  <c r="JB30" i="45"/>
  <c r="IZ30" i="45"/>
  <c r="IY30" i="45"/>
  <c r="IX30" i="45"/>
  <c r="IW30" i="45"/>
  <c r="IU30" i="45"/>
  <c r="IT30" i="45"/>
  <c r="IR30" i="45"/>
  <c r="IR25" i="45" s="1"/>
  <c r="IQ30" i="45"/>
  <c r="IP30" i="45"/>
  <c r="IO30" i="45"/>
  <c r="IN30" i="45"/>
  <c r="IM30" i="45"/>
  <c r="IK30" i="45"/>
  <c r="IJ30" i="45"/>
  <c r="II30" i="45"/>
  <c r="IH30" i="45"/>
  <c r="IF30" i="45"/>
  <c r="IE30" i="45"/>
  <c r="IC30" i="45"/>
  <c r="IB30" i="45"/>
  <c r="IA30" i="45"/>
  <c r="HZ30" i="45"/>
  <c r="HY30" i="45"/>
  <c r="HX30" i="45"/>
  <c r="HV30" i="45"/>
  <c r="HU30" i="45"/>
  <c r="HT30" i="45"/>
  <c r="HS30" i="45"/>
  <c r="HQ30" i="45"/>
  <c r="HP30" i="45"/>
  <c r="HN30" i="45"/>
  <c r="HM30" i="45"/>
  <c r="HL30" i="45"/>
  <c r="HK30" i="45"/>
  <c r="HJ30" i="45"/>
  <c r="HI30" i="45"/>
  <c r="HG30" i="45"/>
  <c r="HG25" i="45" s="1"/>
  <c r="HF30" i="45"/>
  <c r="HE30" i="45"/>
  <c r="HD30" i="45"/>
  <c r="HB30" i="45"/>
  <c r="HA30" i="45"/>
  <c r="GY30" i="45"/>
  <c r="GY25" i="45" s="1"/>
  <c r="GX30" i="45"/>
  <c r="GW30" i="45"/>
  <c r="GV30" i="45"/>
  <c r="GU30" i="45"/>
  <c r="GT30" i="45"/>
  <c r="GR30" i="45"/>
  <c r="GQ30" i="45"/>
  <c r="GP30" i="45"/>
  <c r="GO30" i="45"/>
  <c r="GM30" i="45"/>
  <c r="GL30" i="45"/>
  <c r="GJ30" i="45"/>
  <c r="GI30" i="45"/>
  <c r="GH30" i="45"/>
  <c r="GG30" i="45"/>
  <c r="GG25" i="45" s="1"/>
  <c r="GF30" i="45"/>
  <c r="GE30" i="45"/>
  <c r="GC30" i="45"/>
  <c r="GC25" i="45" s="1"/>
  <c r="GB30" i="45"/>
  <c r="GA30" i="45"/>
  <c r="FZ30" i="45"/>
  <c r="FX30" i="45"/>
  <c r="FW30" i="45"/>
  <c r="FU30" i="45"/>
  <c r="FT30" i="45"/>
  <c r="FS30" i="45"/>
  <c r="FR30" i="45"/>
  <c r="FR25" i="45" s="1"/>
  <c r="FQ30" i="45"/>
  <c r="FP30" i="45"/>
  <c r="FN30" i="45"/>
  <c r="FM30" i="45"/>
  <c r="FL30" i="45"/>
  <c r="FK30" i="45"/>
  <c r="FI30" i="45"/>
  <c r="FH30" i="45"/>
  <c r="FF30" i="45"/>
  <c r="FE30" i="45"/>
  <c r="FD30" i="45"/>
  <c r="FC30" i="45"/>
  <c r="FB30" i="45"/>
  <c r="FA30" i="45"/>
  <c r="EY30" i="45"/>
  <c r="EX30" i="45"/>
  <c r="EW30" i="45"/>
  <c r="EV30" i="45"/>
  <c r="ET30" i="45"/>
  <c r="ES30" i="45"/>
  <c r="EQ30" i="45"/>
  <c r="EP30" i="45"/>
  <c r="EO30" i="45"/>
  <c r="EN30" i="45"/>
  <c r="EN25" i="45" s="1"/>
  <c r="EM30" i="45"/>
  <c r="EL30" i="45"/>
  <c r="EJ30" i="45"/>
  <c r="EI30" i="45"/>
  <c r="EH30" i="45"/>
  <c r="EG30" i="45"/>
  <c r="EG25" i="45" s="1"/>
  <c r="EE30" i="45"/>
  <c r="ED30" i="45"/>
  <c r="EB30" i="45"/>
  <c r="EA30" i="45"/>
  <c r="DZ30" i="45"/>
  <c r="DY30" i="45"/>
  <c r="DX30" i="45"/>
  <c r="DW30" i="45"/>
  <c r="DU30" i="45"/>
  <c r="DT30" i="45"/>
  <c r="DS30" i="45"/>
  <c r="DR30" i="45"/>
  <c r="DP30" i="45"/>
  <c r="DO30" i="45"/>
  <c r="DM30" i="45"/>
  <c r="DL30" i="45"/>
  <c r="DK30" i="45"/>
  <c r="DJ30" i="45"/>
  <c r="DI30" i="45"/>
  <c r="DH30" i="45"/>
  <c r="DF30" i="45"/>
  <c r="DE30" i="45"/>
  <c r="DD30" i="45"/>
  <c r="DC30" i="45"/>
  <c r="DA30" i="45"/>
  <c r="CZ30" i="45"/>
  <c r="CX30" i="45"/>
  <c r="CW30" i="45"/>
  <c r="CV30" i="45"/>
  <c r="CU30" i="45"/>
  <c r="CU25" i="45" s="1"/>
  <c r="CT30" i="45"/>
  <c r="CS30" i="45"/>
  <c r="CQ30" i="45"/>
  <c r="CP30" i="45"/>
  <c r="CO30" i="45"/>
  <c r="CN30" i="45"/>
  <c r="CL30" i="45"/>
  <c r="CK30" i="45"/>
  <c r="CI30" i="45"/>
  <c r="CH30" i="45"/>
  <c r="CG30" i="45"/>
  <c r="CF30" i="45"/>
  <c r="CF25" i="45" s="1"/>
  <c r="CE30" i="45"/>
  <c r="CD30" i="45"/>
  <c r="CB30" i="45"/>
  <c r="CA30" i="45"/>
  <c r="BZ30" i="45"/>
  <c r="BY30" i="45"/>
  <c r="BW30" i="45"/>
  <c r="BV30" i="45"/>
  <c r="BT30" i="45"/>
  <c r="BS30" i="45"/>
  <c r="BR30" i="45"/>
  <c r="BQ30" i="45"/>
  <c r="BQ25" i="45" s="1"/>
  <c r="BP30" i="45"/>
  <c r="BO30" i="45"/>
  <c r="BM30" i="45"/>
  <c r="BM25" i="45" s="1"/>
  <c r="BL30" i="45"/>
  <c r="BK30" i="45"/>
  <c r="BJ30" i="45"/>
  <c r="BH30" i="45"/>
  <c r="BG30" i="45"/>
  <c r="BE30" i="45"/>
  <c r="BD30" i="45"/>
  <c r="BC30" i="45"/>
  <c r="BB30" i="45"/>
  <c r="BB25" i="45" s="1"/>
  <c r="BA30" i="45"/>
  <c r="AZ30" i="45"/>
  <c r="AX30" i="45"/>
  <c r="AW30" i="45"/>
  <c r="AV30" i="45"/>
  <c r="AU30" i="45"/>
  <c r="AU25" i="45" s="1"/>
  <c r="AS30" i="45"/>
  <c r="AR30" i="45"/>
  <c r="AP30" i="45"/>
  <c r="AO30" i="45"/>
  <c r="AN30" i="45"/>
  <c r="AM30" i="45"/>
  <c r="AL30" i="45"/>
  <c r="AK30" i="45"/>
  <c r="AI30" i="45"/>
  <c r="AH30" i="45"/>
  <c r="AG30" i="45"/>
  <c r="AF30" i="45"/>
  <c r="AF25" i="45" s="1"/>
  <c r="AD30" i="45"/>
  <c r="AC30" i="45"/>
  <c r="AA30" i="45"/>
  <c r="Z30" i="45"/>
  <c r="Y30" i="45"/>
  <c r="X30" i="45"/>
  <c r="W30" i="45"/>
  <c r="V30" i="45"/>
  <c r="T30" i="45"/>
  <c r="S30" i="45"/>
  <c r="R30" i="45"/>
  <c r="Q30" i="45"/>
  <c r="P30" i="45"/>
  <c r="O30" i="45"/>
  <c r="M30" i="45"/>
  <c r="L30" i="45"/>
  <c r="K30" i="45"/>
  <c r="J30" i="45"/>
  <c r="I30" i="45"/>
  <c r="H30" i="45"/>
  <c r="F30" i="45"/>
  <c r="E30" i="45"/>
  <c r="D30" i="45"/>
  <c r="C30" i="45"/>
  <c r="AIC29" i="45"/>
  <c r="AHV29" i="45"/>
  <c r="AHN29" i="45"/>
  <c r="AHG29" i="45"/>
  <c r="AGY29" i="45"/>
  <c r="AGR29" i="45"/>
  <c r="AGJ29" i="45"/>
  <c r="AGC29" i="45"/>
  <c r="AFU29" i="45"/>
  <c r="AFN29" i="45"/>
  <c r="AFF29" i="45"/>
  <c r="AEY29" i="45"/>
  <c r="AEQ29" i="45"/>
  <c r="AEJ29" i="45"/>
  <c r="AEB29" i="45"/>
  <c r="ADU29" i="45"/>
  <c r="ADM29" i="45"/>
  <c r="ADF29" i="45"/>
  <c r="ACX29" i="45"/>
  <c r="ACQ29" i="45"/>
  <c r="ACI29" i="45"/>
  <c r="ACI26" i="45" s="1"/>
  <c r="ACB29" i="45"/>
  <c r="ABT29" i="45"/>
  <c r="ABM29" i="45"/>
  <c r="ABE29" i="45"/>
  <c r="AAX29" i="45"/>
  <c r="AAP29" i="45"/>
  <c r="AAI29" i="45"/>
  <c r="AAA29" i="45"/>
  <c r="ZT29" i="45"/>
  <c r="ZL29" i="45"/>
  <c r="ZE29" i="45"/>
  <c r="YW29" i="45"/>
  <c r="YP29" i="45"/>
  <c r="YH29" i="45"/>
  <c r="YA29" i="45"/>
  <c r="XS29" i="45"/>
  <c r="XL29" i="45"/>
  <c r="XD29" i="45"/>
  <c r="WW29" i="45"/>
  <c r="WO29" i="45"/>
  <c r="WH29" i="45"/>
  <c r="VZ29" i="45"/>
  <c r="VS29" i="45"/>
  <c r="VK29" i="45"/>
  <c r="VD29" i="45"/>
  <c r="UV29" i="45"/>
  <c r="UO29" i="45"/>
  <c r="UG29" i="45"/>
  <c r="TZ29" i="45"/>
  <c r="TR29" i="45"/>
  <c r="TK29" i="45"/>
  <c r="TC29" i="45"/>
  <c r="SV29" i="45"/>
  <c r="SN29" i="45"/>
  <c r="SG29" i="45"/>
  <c r="RY29" i="45"/>
  <c r="RR29" i="45"/>
  <c r="RJ29" i="45"/>
  <c r="RC29" i="45"/>
  <c r="QU29" i="45"/>
  <c r="QN29" i="45"/>
  <c r="QF29" i="45"/>
  <c r="PY29" i="45"/>
  <c r="PQ29" i="45"/>
  <c r="PJ29" i="45"/>
  <c r="PB29" i="45"/>
  <c r="OU29" i="45"/>
  <c r="OM29" i="45"/>
  <c r="OF29" i="45"/>
  <c r="NX29" i="45"/>
  <c r="NQ29" i="45"/>
  <c r="NI29" i="45"/>
  <c r="NB29" i="45"/>
  <c r="MT29" i="45"/>
  <c r="MM29" i="45"/>
  <c r="ME29" i="45"/>
  <c r="LX29" i="45"/>
  <c r="LP29" i="45"/>
  <c r="LI29" i="45"/>
  <c r="LA29" i="45"/>
  <c r="LA26" i="45" s="1"/>
  <c r="KT29" i="45"/>
  <c r="KL29" i="45"/>
  <c r="KE29" i="45"/>
  <c r="JW29" i="45"/>
  <c r="JP29" i="45"/>
  <c r="JH29" i="45"/>
  <c r="JH26" i="45" s="1"/>
  <c r="JA29" i="45"/>
  <c r="IS29" i="45"/>
  <c r="IL29" i="45"/>
  <c r="ID29" i="45"/>
  <c r="HW29" i="45"/>
  <c r="HO29" i="45"/>
  <c r="HH29" i="45"/>
  <c r="GZ29" i="45"/>
  <c r="GS29" i="45"/>
  <c r="GK29" i="45"/>
  <c r="GD29" i="45"/>
  <c r="FV29" i="45"/>
  <c r="FO29" i="45"/>
  <c r="FG29" i="45"/>
  <c r="EZ29" i="45"/>
  <c r="ER29" i="45"/>
  <c r="EK29" i="45"/>
  <c r="EC29" i="45"/>
  <c r="EC26" i="45" s="1"/>
  <c r="DV29" i="45"/>
  <c r="DN29" i="45"/>
  <c r="DG29" i="45"/>
  <c r="CY29" i="45"/>
  <c r="CR29" i="45"/>
  <c r="CJ29" i="45"/>
  <c r="CC29" i="45"/>
  <c r="BU29" i="45"/>
  <c r="BN29" i="45"/>
  <c r="BF29" i="45"/>
  <c r="AY29" i="45"/>
  <c r="AQ29" i="45"/>
  <c r="AQ26" i="45" s="1"/>
  <c r="AJ29" i="45"/>
  <c r="AB29" i="45"/>
  <c r="U29" i="45"/>
  <c r="N29" i="45"/>
  <c r="G29" i="45"/>
  <c r="AIC28" i="45"/>
  <c r="AHV28" i="45"/>
  <c r="AHN28" i="45"/>
  <c r="AHG28" i="45"/>
  <c r="AGY28" i="45"/>
  <c r="AGR28" i="45"/>
  <c r="AGJ28" i="45"/>
  <c r="AGJ26" i="45" s="1"/>
  <c r="AGC28" i="45"/>
  <c r="AFU28" i="45"/>
  <c r="AFN28" i="45"/>
  <c r="AFF28" i="45"/>
  <c r="AEY28" i="45"/>
  <c r="AEQ28" i="45"/>
  <c r="AEJ28" i="45"/>
  <c r="AEB28" i="45"/>
  <c r="ADU28" i="45"/>
  <c r="ADM28" i="45"/>
  <c r="ADF28" i="45"/>
  <c r="ACX28" i="45"/>
  <c r="ACQ28" i="45"/>
  <c r="ACI28" i="45"/>
  <c r="ACB28" i="45"/>
  <c r="ABT28" i="45"/>
  <c r="ABM28" i="45"/>
  <c r="ABE28" i="45"/>
  <c r="AAX28" i="45"/>
  <c r="AAP28" i="45"/>
  <c r="AAI28" i="45"/>
  <c r="AAA28" i="45"/>
  <c r="ZT28" i="45"/>
  <c r="ZL28" i="45"/>
  <c r="ZE28" i="45"/>
  <c r="YW28" i="45"/>
  <c r="YP28" i="45"/>
  <c r="YH28" i="45"/>
  <c r="YA28" i="45"/>
  <c r="XS28" i="45"/>
  <c r="XL28" i="45"/>
  <c r="XD28" i="45"/>
  <c r="WW28" i="45"/>
  <c r="WO28" i="45"/>
  <c r="WH28" i="45"/>
  <c r="VZ28" i="45"/>
  <c r="VZ26" i="45" s="1"/>
  <c r="VS28" i="45"/>
  <c r="VK28" i="45"/>
  <c r="VD28" i="45"/>
  <c r="UV28" i="45"/>
  <c r="UO28" i="45"/>
  <c r="UG28" i="45"/>
  <c r="TZ28" i="45"/>
  <c r="TR28" i="45"/>
  <c r="TK28" i="45"/>
  <c r="TC28" i="45"/>
  <c r="SV28" i="45"/>
  <c r="SN28" i="45"/>
  <c r="SN26" i="45" s="1"/>
  <c r="SG28" i="45"/>
  <c r="RY28" i="45"/>
  <c r="RR28" i="45"/>
  <c r="RJ28" i="45"/>
  <c r="RC28" i="45"/>
  <c r="QU28" i="45"/>
  <c r="QN28" i="45"/>
  <c r="QF28" i="45"/>
  <c r="PY28" i="45"/>
  <c r="PQ28" i="45"/>
  <c r="PJ28" i="45"/>
  <c r="PB28" i="45"/>
  <c r="OU28" i="45"/>
  <c r="OM28" i="45"/>
  <c r="OF28" i="45"/>
  <c r="NX28" i="45"/>
  <c r="NQ28" i="45"/>
  <c r="NI28" i="45"/>
  <c r="NB28" i="45"/>
  <c r="MT28" i="45"/>
  <c r="MM28" i="45"/>
  <c r="ME28" i="45"/>
  <c r="LX28" i="45"/>
  <c r="LP28" i="45"/>
  <c r="LP26" i="45" s="1"/>
  <c r="LI28" i="45"/>
  <c r="LA28" i="45"/>
  <c r="KT28" i="45"/>
  <c r="KL28" i="45"/>
  <c r="KE28" i="45"/>
  <c r="JW28" i="45"/>
  <c r="JP28" i="45"/>
  <c r="JH28" i="45"/>
  <c r="JA28" i="45"/>
  <c r="IS28" i="45"/>
  <c r="IL28" i="45"/>
  <c r="ID28" i="45"/>
  <c r="HW28" i="45"/>
  <c r="HO28" i="45"/>
  <c r="HH28" i="45"/>
  <c r="GZ28" i="45"/>
  <c r="GS28" i="45"/>
  <c r="GK28" i="45"/>
  <c r="GD28" i="45"/>
  <c r="FV28" i="45"/>
  <c r="FO28" i="45"/>
  <c r="FG28" i="45"/>
  <c r="EZ28" i="45"/>
  <c r="ER28" i="45"/>
  <c r="ER26" i="45" s="1"/>
  <c r="EK28" i="45"/>
  <c r="EC28" i="45"/>
  <c r="DV28" i="45"/>
  <c r="DN28" i="45"/>
  <c r="DG28" i="45"/>
  <c r="CY28" i="45"/>
  <c r="CR28" i="45"/>
  <c r="CJ28" i="45"/>
  <c r="CC28" i="45"/>
  <c r="BU28" i="45"/>
  <c r="BN28" i="45"/>
  <c r="BF28" i="45"/>
  <c r="BF26" i="45" s="1"/>
  <c r="AY28" i="45"/>
  <c r="AQ28" i="45"/>
  <c r="AJ28" i="45"/>
  <c r="AB28" i="45"/>
  <c r="U28" i="45"/>
  <c r="N28" i="45"/>
  <c r="G28" i="45"/>
  <c r="AIC27" i="45"/>
  <c r="AHV27" i="45"/>
  <c r="AHN27" i="45"/>
  <c r="AHG27" i="45"/>
  <c r="AGY27" i="45"/>
  <c r="AGR27" i="45"/>
  <c r="AGJ27" i="45"/>
  <c r="AGC27" i="45"/>
  <c r="AFU27" i="45"/>
  <c r="AFN27" i="45"/>
  <c r="AFF27" i="45"/>
  <c r="AEY27" i="45"/>
  <c r="AEQ27" i="45"/>
  <c r="AEJ27" i="45"/>
  <c r="AEB27" i="45"/>
  <c r="ADU27" i="45"/>
  <c r="ADM27" i="45"/>
  <c r="ADF27" i="45"/>
  <c r="ACX27" i="45"/>
  <c r="ACQ27" i="45"/>
  <c r="ACI27" i="45"/>
  <c r="ACB27" i="45"/>
  <c r="ABT27" i="45"/>
  <c r="ABM27" i="45"/>
  <c r="ABE27" i="45"/>
  <c r="AAX27" i="45"/>
  <c r="AAP27" i="45"/>
  <c r="AAI27" i="45"/>
  <c r="AAA27" i="45"/>
  <c r="ZT27" i="45"/>
  <c r="ZL27" i="45"/>
  <c r="ZE27" i="45"/>
  <c r="YW27" i="45"/>
  <c r="YP27" i="45"/>
  <c r="YH27" i="45"/>
  <c r="YA27" i="45"/>
  <c r="XS27" i="45"/>
  <c r="XL27" i="45"/>
  <c r="XD27" i="45"/>
  <c r="WW27" i="45"/>
  <c r="WO27" i="45"/>
  <c r="WH27" i="45"/>
  <c r="VZ27" i="45"/>
  <c r="VS27" i="45"/>
  <c r="VK27" i="45"/>
  <c r="VD27" i="45"/>
  <c r="UV27" i="45"/>
  <c r="UO27" i="45"/>
  <c r="UG27" i="45"/>
  <c r="TZ27" i="45"/>
  <c r="TR27" i="45"/>
  <c r="TK27" i="45"/>
  <c r="TC27" i="45"/>
  <c r="SV27" i="45"/>
  <c r="SN27" i="45"/>
  <c r="SG27" i="45"/>
  <c r="RY27" i="45"/>
  <c r="RR27" i="45"/>
  <c r="RJ27" i="45"/>
  <c r="RC27" i="45"/>
  <c r="QU27" i="45"/>
  <c r="QN27" i="45"/>
  <c r="QF27" i="45"/>
  <c r="QF26" i="45" s="1"/>
  <c r="PY27" i="45"/>
  <c r="PQ27" i="45"/>
  <c r="PJ27" i="45"/>
  <c r="PB27" i="45"/>
  <c r="OU27" i="45"/>
  <c r="OM27" i="45"/>
  <c r="OF27" i="45"/>
  <c r="NX27" i="45"/>
  <c r="NQ27" i="45"/>
  <c r="NI27" i="45"/>
  <c r="NB27" i="45"/>
  <c r="MT27" i="45"/>
  <c r="MM27" i="45"/>
  <c r="ME27" i="45"/>
  <c r="LX27" i="45"/>
  <c r="LP27" i="45"/>
  <c r="LI27" i="45"/>
  <c r="LA27" i="45"/>
  <c r="KT27" i="45"/>
  <c r="KL27" i="45"/>
  <c r="KE27" i="45"/>
  <c r="JW27" i="45"/>
  <c r="JP27" i="45"/>
  <c r="JH27" i="45"/>
  <c r="JA27" i="45"/>
  <c r="IS27" i="45"/>
  <c r="IL27" i="45"/>
  <c r="ID27" i="45"/>
  <c r="HW27" i="45"/>
  <c r="HO27" i="45"/>
  <c r="HH27" i="45"/>
  <c r="GZ27" i="45"/>
  <c r="GS27" i="45"/>
  <c r="GK27" i="45"/>
  <c r="GD27" i="45"/>
  <c r="FV27" i="45"/>
  <c r="FO27" i="45"/>
  <c r="FG27" i="45"/>
  <c r="EZ27" i="45"/>
  <c r="ER27" i="45"/>
  <c r="EK27" i="45"/>
  <c r="EC27" i="45"/>
  <c r="DV27" i="45"/>
  <c r="DN27" i="45"/>
  <c r="DG27" i="45"/>
  <c r="CY27" i="45"/>
  <c r="CR27" i="45"/>
  <c r="CJ27" i="45"/>
  <c r="CC27" i="45"/>
  <c r="BU27" i="45"/>
  <c r="BN27" i="45"/>
  <c r="BF27" i="45"/>
  <c r="AY27" i="45"/>
  <c r="AQ27" i="45"/>
  <c r="AJ27" i="45"/>
  <c r="AB27" i="45"/>
  <c r="U27" i="45"/>
  <c r="N27" i="45"/>
  <c r="G27" i="45"/>
  <c r="AIE26" i="45"/>
  <c r="AID26" i="45"/>
  <c r="AIB26" i="45"/>
  <c r="AIA26" i="45"/>
  <c r="AHZ26" i="45"/>
  <c r="AHY26" i="45"/>
  <c r="AHX26" i="45"/>
  <c r="AHW26" i="45"/>
  <c r="AHU26" i="45"/>
  <c r="AHT26" i="45"/>
  <c r="AHS26" i="45"/>
  <c r="AHR26" i="45"/>
  <c r="AHP26" i="45"/>
  <c r="AHO26" i="45"/>
  <c r="AHM26" i="45"/>
  <c r="AHL26" i="45"/>
  <c r="AHK26" i="45"/>
  <c r="AHJ26" i="45"/>
  <c r="AHI26" i="45"/>
  <c r="AHH26" i="45"/>
  <c r="AHF26" i="45"/>
  <c r="AHF25" i="45" s="1"/>
  <c r="AHE26" i="45"/>
  <c r="AHD26" i="45"/>
  <c r="AHC26" i="45"/>
  <c r="AHA26" i="45"/>
  <c r="AGZ26" i="45"/>
  <c r="AGX26" i="45"/>
  <c r="AGW26" i="45"/>
  <c r="AGV26" i="45"/>
  <c r="AGU26" i="45"/>
  <c r="AGT26" i="45"/>
  <c r="AGS26" i="45"/>
  <c r="AGQ26" i="45"/>
  <c r="AGP26" i="45"/>
  <c r="AGO26" i="45"/>
  <c r="AGN26" i="45"/>
  <c r="AGL26" i="45"/>
  <c r="AGK26" i="45"/>
  <c r="AGI26" i="45"/>
  <c r="AGH26" i="45"/>
  <c r="AGG26" i="45"/>
  <c r="AGF26" i="45"/>
  <c r="AGF25" i="45" s="1"/>
  <c r="AGE26" i="45"/>
  <c r="AGD26" i="45"/>
  <c r="AGB26" i="45"/>
  <c r="AGA26" i="45"/>
  <c r="AFZ26" i="45"/>
  <c r="AFY26" i="45"/>
  <c r="AFY25" i="45" s="1"/>
  <c r="AFW26" i="45"/>
  <c r="AFW25" i="45" s="1"/>
  <c r="AFV26" i="45"/>
  <c r="AFT26" i="45"/>
  <c r="AFS26" i="45"/>
  <c r="AFR26" i="45"/>
  <c r="AFQ26" i="45"/>
  <c r="AFQ25" i="45" s="1"/>
  <c r="AFP26" i="45"/>
  <c r="AFO26" i="45"/>
  <c r="AFM26" i="45"/>
  <c r="AFL26" i="45"/>
  <c r="AFK26" i="45"/>
  <c r="AFJ26" i="45"/>
  <c r="AFH26" i="45"/>
  <c r="AFG26" i="45"/>
  <c r="AFE26" i="45"/>
  <c r="AFD26" i="45"/>
  <c r="AFC26" i="45"/>
  <c r="AFB26" i="45"/>
  <c r="AFA26" i="45"/>
  <c r="AEZ26" i="45"/>
  <c r="AEX26" i="45"/>
  <c r="AEW26" i="45"/>
  <c r="AEV26" i="45"/>
  <c r="AEU26" i="45"/>
  <c r="AES26" i="45"/>
  <c r="AER26" i="45"/>
  <c r="AER25" i="45" s="1"/>
  <c r="AEP26" i="45"/>
  <c r="AEO26" i="45"/>
  <c r="AEN26" i="45"/>
  <c r="AEM26" i="45"/>
  <c r="AEM25" i="45" s="1"/>
  <c r="AEL26" i="45"/>
  <c r="AEK26" i="45"/>
  <c r="AEI26" i="45"/>
  <c r="AEH26" i="45"/>
  <c r="AEG26" i="45"/>
  <c r="AEF26" i="45"/>
  <c r="AEF25" i="45" s="1"/>
  <c r="AED26" i="45"/>
  <c r="AED25" i="45" s="1"/>
  <c r="AEC26" i="45"/>
  <c r="AEB26" i="45"/>
  <c r="AEA26" i="45"/>
  <c r="ADZ26" i="45"/>
  <c r="ADY26" i="45"/>
  <c r="ADY25" i="45" s="1"/>
  <c r="ADX26" i="45"/>
  <c r="ADW26" i="45"/>
  <c r="ADW25" i="45" s="1"/>
  <c r="ADV26" i="45"/>
  <c r="ADT26" i="45"/>
  <c r="ADS26" i="45"/>
  <c r="ADR26" i="45"/>
  <c r="ADR25" i="45" s="1"/>
  <c r="ADQ26" i="45"/>
  <c r="ADO26" i="45"/>
  <c r="ADO25" i="45" s="1"/>
  <c r="ADN26" i="45"/>
  <c r="ADN25" i="45" s="1"/>
  <c r="ADL26" i="45"/>
  <c r="ADL25" i="45" s="1"/>
  <c r="ADK26" i="45"/>
  <c r="ADJ26" i="45"/>
  <c r="ADJ25" i="45" s="1"/>
  <c r="ADI26" i="45"/>
  <c r="ADH26" i="45"/>
  <c r="ADH25" i="45" s="1"/>
  <c r="ADG26" i="45"/>
  <c r="ADG25" i="45" s="1"/>
  <c r="ADE26" i="45"/>
  <c r="ADD26" i="45"/>
  <c r="ADC26" i="45"/>
  <c r="ADC25" i="45" s="1"/>
  <c r="ADB26" i="45"/>
  <c r="ACZ26" i="45"/>
  <c r="ACY26" i="45"/>
  <c r="ACY25" i="45" s="1"/>
  <c r="ACW26" i="45"/>
  <c r="ACV26" i="45"/>
  <c r="ACU26" i="45"/>
  <c r="ACU25" i="45" s="1"/>
  <c r="ACT26" i="45"/>
  <c r="ACS26" i="45"/>
  <c r="ACR26" i="45"/>
  <c r="ACR25" i="45" s="1"/>
  <c r="ACP26" i="45"/>
  <c r="ACO26" i="45"/>
  <c r="ACN26" i="45"/>
  <c r="ACN25" i="45" s="1"/>
  <c r="ACM26" i="45"/>
  <c r="ACK26" i="45"/>
  <c r="ACJ26" i="45"/>
  <c r="ACJ25" i="45" s="1"/>
  <c r="ACH26" i="45"/>
  <c r="ACG26" i="45"/>
  <c r="ACF26" i="45"/>
  <c r="ACE26" i="45"/>
  <c r="ACD26" i="45"/>
  <c r="ACC26" i="45"/>
  <c r="ACA26" i="45"/>
  <c r="ABZ26" i="45"/>
  <c r="ABY26" i="45"/>
  <c r="ABX26" i="45"/>
  <c r="ABX25" i="45" s="1"/>
  <c r="ABV26" i="45"/>
  <c r="ABU26" i="45"/>
  <c r="ABS26" i="45"/>
  <c r="ABR26" i="45"/>
  <c r="ABQ26" i="45"/>
  <c r="ABP26" i="45"/>
  <c r="ABO26" i="45"/>
  <c r="ABO25" i="45" s="1"/>
  <c r="ABN26" i="45"/>
  <c r="ABL26" i="45"/>
  <c r="ABK26" i="45"/>
  <c r="ABJ26" i="45"/>
  <c r="ABI26" i="45"/>
  <c r="ABG26" i="45"/>
  <c r="ABF26" i="45"/>
  <c r="ABD26" i="45"/>
  <c r="ABC26" i="45"/>
  <c r="ABC25" i="45" s="1"/>
  <c r="ABB26" i="45"/>
  <c r="ABA26" i="45"/>
  <c r="ABA25" i="45" s="1"/>
  <c r="AAZ26" i="45"/>
  <c r="AAZ25" i="45" s="1"/>
  <c r="AAY26" i="45"/>
  <c r="AAW26" i="45"/>
  <c r="AAV26" i="45"/>
  <c r="AAV25" i="45" s="1"/>
  <c r="AAU26" i="45"/>
  <c r="AAU25" i="45" s="1"/>
  <c r="AAT26" i="45"/>
  <c r="AAR26" i="45"/>
  <c r="AAQ26" i="45"/>
  <c r="AAO26" i="45"/>
  <c r="AAN26" i="45"/>
  <c r="AAN25" i="45" s="1"/>
  <c r="AAM26" i="45"/>
  <c r="AAL26" i="45"/>
  <c r="AAK26" i="45"/>
  <c r="AAK25" i="45" s="1"/>
  <c r="AAJ26" i="45"/>
  <c r="AAH26" i="45"/>
  <c r="AAG26" i="45"/>
  <c r="AAG25" i="45" s="1"/>
  <c r="AAF26" i="45"/>
  <c r="AAE26" i="45"/>
  <c r="AAC26" i="45"/>
  <c r="AAB26" i="45"/>
  <c r="ZZ26" i="45"/>
  <c r="ZY26" i="45"/>
  <c r="ZY25" i="45" s="1"/>
  <c r="ZX26" i="45"/>
  <c r="ZW26" i="45"/>
  <c r="ZV26" i="45"/>
  <c r="ZU26" i="45"/>
  <c r="ZS26" i="45"/>
  <c r="ZR26" i="45"/>
  <c r="ZR25" i="45" s="1"/>
  <c r="ZQ26" i="45"/>
  <c r="ZP26" i="45"/>
  <c r="ZN26" i="45"/>
  <c r="ZN25" i="45" s="1"/>
  <c r="ZM26" i="45"/>
  <c r="ZK26" i="45"/>
  <c r="ZJ26" i="45"/>
  <c r="ZJ25" i="45" s="1"/>
  <c r="ZI26" i="45"/>
  <c r="ZH26" i="45"/>
  <c r="ZH25" i="45" s="1"/>
  <c r="ZG26" i="45"/>
  <c r="ZG25" i="45" s="1"/>
  <c r="ZF26" i="45"/>
  <c r="ZD26" i="45"/>
  <c r="ZC26" i="45"/>
  <c r="ZB26" i="45"/>
  <c r="ZA26" i="45"/>
  <c r="ZA25" i="45" s="1"/>
  <c r="YY26" i="45"/>
  <c r="YY25" i="45" s="1"/>
  <c r="YX26" i="45"/>
  <c r="YV26" i="45"/>
  <c r="YU26" i="45"/>
  <c r="YT26" i="45"/>
  <c r="YS26" i="45"/>
  <c r="YS25" i="45" s="1"/>
  <c r="YR26" i="45"/>
  <c r="YR25" i="45" s="1"/>
  <c r="YQ26" i="45"/>
  <c r="YO26" i="45"/>
  <c r="YN26" i="45"/>
  <c r="YN25" i="45" s="1"/>
  <c r="YM26" i="45"/>
  <c r="YL26" i="45"/>
  <c r="YL25" i="45" s="1"/>
  <c r="YJ26" i="45"/>
  <c r="YJ25" i="45" s="1"/>
  <c r="YI26" i="45"/>
  <c r="YG26" i="45"/>
  <c r="YF26" i="45"/>
  <c r="YF25" i="45" s="1"/>
  <c r="YE26" i="45"/>
  <c r="YD26" i="45"/>
  <c r="YD25" i="45" s="1"/>
  <c r="YC26" i="45"/>
  <c r="YC25" i="45" s="1"/>
  <c r="YB26" i="45"/>
  <c r="XZ26" i="45"/>
  <c r="XY26" i="45"/>
  <c r="XX26" i="45"/>
  <c r="XW26" i="45"/>
  <c r="XU26" i="45"/>
  <c r="XT26" i="45"/>
  <c r="XR26" i="45"/>
  <c r="XQ26" i="45"/>
  <c r="XQ25" i="45" s="1"/>
  <c r="XP26" i="45"/>
  <c r="XO26" i="45"/>
  <c r="XO25" i="45" s="1"/>
  <c r="XN26" i="45"/>
  <c r="XN25" i="45" s="1"/>
  <c r="XM26" i="45"/>
  <c r="XK26" i="45"/>
  <c r="XJ26" i="45"/>
  <c r="XJ25" i="45" s="1"/>
  <c r="XI26" i="45"/>
  <c r="XH26" i="45"/>
  <c r="XF26" i="45"/>
  <c r="XF25" i="45" s="1"/>
  <c r="XE26" i="45"/>
  <c r="XC26" i="45"/>
  <c r="XB26" i="45"/>
  <c r="XB25" i="45" s="1"/>
  <c r="XA26" i="45"/>
  <c r="WZ26" i="45"/>
  <c r="WY26" i="45"/>
  <c r="WX26" i="45"/>
  <c r="WV26" i="45"/>
  <c r="WU26" i="45"/>
  <c r="WU25" i="45" s="1"/>
  <c r="WT26" i="45"/>
  <c r="WS26" i="45"/>
  <c r="WQ26" i="45"/>
  <c r="WQ25" i="45" s="1"/>
  <c r="WP26" i="45"/>
  <c r="WN26" i="45"/>
  <c r="WM26" i="45"/>
  <c r="WM25" i="45" s="1"/>
  <c r="WL26" i="45"/>
  <c r="WK26" i="45"/>
  <c r="WJ26" i="45"/>
  <c r="WJ25" i="45" s="1"/>
  <c r="WI26" i="45"/>
  <c r="WG26" i="45"/>
  <c r="WF26" i="45"/>
  <c r="WE26" i="45"/>
  <c r="WD26" i="45"/>
  <c r="WB26" i="45"/>
  <c r="WA26" i="45"/>
  <c r="VY26" i="45"/>
  <c r="VX26" i="45"/>
  <c r="VW26" i="45"/>
  <c r="VV26" i="45"/>
  <c r="VU26" i="45"/>
  <c r="VT26" i="45"/>
  <c r="VR26" i="45"/>
  <c r="VQ26" i="45"/>
  <c r="VP26" i="45"/>
  <c r="VO26" i="45"/>
  <c r="VO25" i="45" s="1"/>
  <c r="VM26" i="45"/>
  <c r="VL26" i="45"/>
  <c r="VJ26" i="45"/>
  <c r="VI26" i="45"/>
  <c r="VH26" i="45"/>
  <c r="VG26" i="45"/>
  <c r="VF26" i="45"/>
  <c r="VF25" i="45" s="1"/>
  <c r="VE26" i="45"/>
  <c r="VC26" i="45"/>
  <c r="VB26" i="45"/>
  <c r="VB25" i="45" s="1"/>
  <c r="VA26" i="45"/>
  <c r="UZ26" i="45"/>
  <c r="UX26" i="45"/>
  <c r="UW26" i="45"/>
  <c r="UU26" i="45"/>
  <c r="UT26" i="45"/>
  <c r="UT25" i="45" s="1"/>
  <c r="US26" i="45"/>
  <c r="UR26" i="45"/>
  <c r="UQ26" i="45"/>
  <c r="UP26" i="45"/>
  <c r="UN26" i="45"/>
  <c r="UM26" i="45"/>
  <c r="UL26" i="45"/>
  <c r="UK26" i="45"/>
  <c r="UI26" i="45"/>
  <c r="UH26" i="45"/>
  <c r="UF26" i="45"/>
  <c r="UE26" i="45"/>
  <c r="UE25" i="45" s="1"/>
  <c r="UD26" i="45"/>
  <c r="UC26" i="45"/>
  <c r="UB26" i="45"/>
  <c r="UB25" i="45" s="1"/>
  <c r="UA26" i="45"/>
  <c r="TY26" i="45"/>
  <c r="TX26" i="45"/>
  <c r="TX25" i="45" s="1"/>
  <c r="TW26" i="45"/>
  <c r="TV26" i="45"/>
  <c r="TT26" i="45"/>
  <c r="TS26" i="45"/>
  <c r="TQ26" i="45"/>
  <c r="TP26" i="45"/>
  <c r="TP25" i="45" s="1"/>
  <c r="TO26" i="45"/>
  <c r="TN26" i="45"/>
  <c r="TM26" i="45"/>
  <c r="TM25" i="45" s="1"/>
  <c r="TL26" i="45"/>
  <c r="TJ26" i="45"/>
  <c r="TI26" i="45"/>
  <c r="TH26" i="45"/>
  <c r="TG26" i="45"/>
  <c r="TE26" i="45"/>
  <c r="TD26" i="45"/>
  <c r="TB26" i="45"/>
  <c r="TA26" i="45"/>
  <c r="SZ26" i="45"/>
  <c r="SY26" i="45"/>
  <c r="SX26" i="45"/>
  <c r="SX25" i="45" s="1"/>
  <c r="SW26" i="45"/>
  <c r="SU26" i="45"/>
  <c r="ST26" i="45"/>
  <c r="SS26" i="45"/>
  <c r="SR26" i="45"/>
  <c r="SP26" i="45"/>
  <c r="SP25" i="45" s="1"/>
  <c r="SO26" i="45"/>
  <c r="SO25" i="45" s="1"/>
  <c r="SM26" i="45"/>
  <c r="SL26" i="45"/>
  <c r="SK26" i="45"/>
  <c r="SJ26" i="45"/>
  <c r="SI26" i="45"/>
  <c r="SH26" i="45"/>
  <c r="SF26" i="45"/>
  <c r="SE26" i="45"/>
  <c r="SD26" i="45"/>
  <c r="SC26" i="45"/>
  <c r="SA26" i="45"/>
  <c r="SA25" i="45" s="1"/>
  <c r="RZ26" i="45"/>
  <c r="RX26" i="45"/>
  <c r="RW26" i="45"/>
  <c r="RV26" i="45"/>
  <c r="RU26" i="45"/>
  <c r="RT26" i="45"/>
  <c r="RS26" i="45"/>
  <c r="RQ26" i="45"/>
  <c r="RP26" i="45"/>
  <c r="RO26" i="45"/>
  <c r="RN26" i="45"/>
  <c r="RL26" i="45"/>
  <c r="RL25" i="45" s="1"/>
  <c r="RK26" i="45"/>
  <c r="RI26" i="45"/>
  <c r="RH26" i="45"/>
  <c r="RG26" i="45"/>
  <c r="RF26" i="45"/>
  <c r="RF25" i="45" s="1"/>
  <c r="RE26" i="45"/>
  <c r="RD26" i="45"/>
  <c r="RB26" i="45"/>
  <c r="RA26" i="45"/>
  <c r="QZ26" i="45"/>
  <c r="QY26" i="45"/>
  <c r="QY25" i="45" s="1"/>
  <c r="QW26" i="45"/>
  <c r="QV26" i="45"/>
  <c r="QV25" i="45" s="1"/>
  <c r="QT26" i="45"/>
  <c r="QS26" i="45"/>
  <c r="QR26" i="45"/>
  <c r="QQ26" i="45"/>
  <c r="QQ25" i="45" s="1"/>
  <c r="QP26" i="45"/>
  <c r="QO26" i="45"/>
  <c r="QM26" i="45"/>
  <c r="QL26" i="45"/>
  <c r="QK26" i="45"/>
  <c r="QJ26" i="45"/>
  <c r="QJ25" i="45" s="1"/>
  <c r="QH26" i="45"/>
  <c r="QH25" i="45" s="1"/>
  <c r="QG26" i="45"/>
  <c r="QE26" i="45"/>
  <c r="QD26" i="45"/>
  <c r="QC26" i="45"/>
  <c r="QB26" i="45"/>
  <c r="QB25" i="45" s="1"/>
  <c r="QA26" i="45"/>
  <c r="PZ26" i="45"/>
  <c r="PX26" i="45"/>
  <c r="PW26" i="45"/>
  <c r="PV26" i="45"/>
  <c r="PU26" i="45"/>
  <c r="PS26" i="45"/>
  <c r="PR26" i="45"/>
  <c r="PP26" i="45"/>
  <c r="PO26" i="45"/>
  <c r="PN26" i="45"/>
  <c r="PM26" i="45"/>
  <c r="PL26" i="45"/>
  <c r="PK26" i="45"/>
  <c r="PI26" i="45"/>
  <c r="PH26" i="45"/>
  <c r="PG26" i="45"/>
  <c r="PG25" i="45" s="1"/>
  <c r="PF26" i="45"/>
  <c r="PD26" i="45"/>
  <c r="PC26" i="45"/>
  <c r="PB26" i="45"/>
  <c r="PA26" i="45"/>
  <c r="OZ26" i="45"/>
  <c r="OY26" i="45"/>
  <c r="OX26" i="45"/>
  <c r="OW26" i="45"/>
  <c r="OV26" i="45"/>
  <c r="OV25" i="45" s="1"/>
  <c r="OT26" i="45"/>
  <c r="OS26" i="45"/>
  <c r="OR26" i="45"/>
  <c r="OQ26" i="45"/>
  <c r="OO26" i="45"/>
  <c r="ON26" i="45"/>
  <c r="OL26" i="45"/>
  <c r="OK26" i="45"/>
  <c r="OJ26" i="45"/>
  <c r="OJ25" i="45" s="1"/>
  <c r="OI26" i="45"/>
  <c r="OH26" i="45"/>
  <c r="OG26" i="45"/>
  <c r="OE26" i="45"/>
  <c r="OD26" i="45"/>
  <c r="OC26" i="45"/>
  <c r="OC25" i="45" s="1"/>
  <c r="OB26" i="45"/>
  <c r="NZ26" i="45"/>
  <c r="NY26" i="45"/>
  <c r="NY25" i="45" s="1"/>
  <c r="NW26" i="45"/>
  <c r="NV26" i="45"/>
  <c r="NU26" i="45"/>
  <c r="NU25" i="45" s="1"/>
  <c r="NT26" i="45"/>
  <c r="NS26" i="45"/>
  <c r="NR26" i="45"/>
  <c r="NR25" i="45" s="1"/>
  <c r="NP26" i="45"/>
  <c r="NO26" i="45"/>
  <c r="NN26" i="45"/>
  <c r="NN25" i="45" s="1"/>
  <c r="NM26" i="45"/>
  <c r="NK26" i="45"/>
  <c r="NJ26" i="45"/>
  <c r="NJ25" i="45" s="1"/>
  <c r="NH26" i="45"/>
  <c r="NG26" i="45"/>
  <c r="NF26" i="45"/>
  <c r="NF25" i="45" s="1"/>
  <c r="NE26" i="45"/>
  <c r="ND26" i="45"/>
  <c r="NC26" i="45"/>
  <c r="NC25" i="45" s="1"/>
  <c r="NA26" i="45"/>
  <c r="MZ26" i="45"/>
  <c r="MY26" i="45"/>
  <c r="MX26" i="45"/>
  <c r="MX25" i="45" s="1"/>
  <c r="MV26" i="45"/>
  <c r="MU26" i="45"/>
  <c r="MU25" i="45" s="1"/>
  <c r="MS26" i="45"/>
  <c r="MR26" i="45"/>
  <c r="MQ26" i="45"/>
  <c r="MQ25" i="45" s="1"/>
  <c r="MP26" i="45"/>
  <c r="MO26" i="45"/>
  <c r="MN26" i="45"/>
  <c r="MN25" i="45" s="1"/>
  <c r="ML26" i="45"/>
  <c r="MK26" i="45"/>
  <c r="MJ26" i="45"/>
  <c r="MI26" i="45"/>
  <c r="MG26" i="45"/>
  <c r="MF26" i="45"/>
  <c r="MD26" i="45"/>
  <c r="MC26" i="45"/>
  <c r="MC25" i="45" s="1"/>
  <c r="MB26" i="45"/>
  <c r="MA26" i="45"/>
  <c r="LZ26" i="45"/>
  <c r="LY26" i="45"/>
  <c r="LW26" i="45"/>
  <c r="LV26" i="45"/>
  <c r="LU26" i="45"/>
  <c r="LT26" i="45"/>
  <c r="LR26" i="45"/>
  <c r="LQ26" i="45"/>
  <c r="LQ25" i="45" s="1"/>
  <c r="LO26" i="45"/>
  <c r="LN26" i="45"/>
  <c r="LM26" i="45"/>
  <c r="LL26" i="45"/>
  <c r="LL25" i="45" s="1"/>
  <c r="LK26" i="45"/>
  <c r="LJ26" i="45"/>
  <c r="LH26" i="45"/>
  <c r="LG26" i="45"/>
  <c r="LF26" i="45"/>
  <c r="LE26" i="45"/>
  <c r="LE25" i="45" s="1"/>
  <c r="LC26" i="45"/>
  <c r="LB26" i="45"/>
  <c r="KZ26" i="45"/>
  <c r="KY26" i="45"/>
  <c r="KX26" i="45"/>
  <c r="KW26" i="45"/>
  <c r="KW25" i="45" s="1"/>
  <c r="KV26" i="45"/>
  <c r="KU26" i="45"/>
  <c r="KS26" i="45"/>
  <c r="KS25" i="45" s="1"/>
  <c r="KR26" i="45"/>
  <c r="KQ26" i="45"/>
  <c r="KP26" i="45"/>
  <c r="KN26" i="45"/>
  <c r="KM26" i="45"/>
  <c r="KK26" i="45"/>
  <c r="KJ26" i="45"/>
  <c r="KI26" i="45"/>
  <c r="KH26" i="45"/>
  <c r="KH25" i="45" s="1"/>
  <c r="KG26" i="45"/>
  <c r="KF26" i="45"/>
  <c r="KD26" i="45"/>
  <c r="KC26" i="45"/>
  <c r="KB26" i="45"/>
  <c r="KB25" i="45" s="1"/>
  <c r="KA26" i="45"/>
  <c r="KA25" i="45" s="1"/>
  <c r="JY26" i="45"/>
  <c r="JX26" i="45"/>
  <c r="JV26" i="45"/>
  <c r="JU26" i="45"/>
  <c r="JT26" i="45"/>
  <c r="JS26" i="45"/>
  <c r="JS25" i="45" s="1"/>
  <c r="JR26" i="45"/>
  <c r="JQ26" i="45"/>
  <c r="JO26" i="45"/>
  <c r="JN26" i="45"/>
  <c r="JM26" i="45"/>
  <c r="JM25" i="45" s="1"/>
  <c r="JL26" i="45"/>
  <c r="JL25" i="45" s="1"/>
  <c r="JJ26" i="45"/>
  <c r="JI26" i="45"/>
  <c r="JG26" i="45"/>
  <c r="JF26" i="45"/>
  <c r="JE26" i="45"/>
  <c r="JD26" i="45"/>
  <c r="JD25" i="45" s="1"/>
  <c r="JC26" i="45"/>
  <c r="JB26" i="45"/>
  <c r="JB25" i="45" s="1"/>
  <c r="IZ26" i="45"/>
  <c r="IY26" i="45"/>
  <c r="IX26" i="45"/>
  <c r="IX25" i="45" s="1"/>
  <c r="IW26" i="45"/>
  <c r="IW25" i="45" s="1"/>
  <c r="IU26" i="45"/>
  <c r="IT26" i="45"/>
  <c r="IT25" i="45" s="1"/>
  <c r="IR26" i="45"/>
  <c r="IQ26" i="45"/>
  <c r="IP26" i="45"/>
  <c r="IO26" i="45"/>
  <c r="IN26" i="45"/>
  <c r="IM26" i="45"/>
  <c r="IM25" i="45" s="1"/>
  <c r="IK26" i="45"/>
  <c r="IJ26" i="45"/>
  <c r="II26" i="45"/>
  <c r="IH26" i="45"/>
  <c r="IF26" i="45"/>
  <c r="IE26" i="45"/>
  <c r="IC26" i="45"/>
  <c r="IB26" i="45"/>
  <c r="IA26" i="45"/>
  <c r="HZ26" i="45"/>
  <c r="HY26" i="45"/>
  <c r="HX26" i="45"/>
  <c r="HV26" i="45"/>
  <c r="HU26" i="45"/>
  <c r="HT26" i="45"/>
  <c r="HT25" i="45" s="1"/>
  <c r="HS26" i="45"/>
  <c r="HS25" i="45" s="1"/>
  <c r="HQ26" i="45"/>
  <c r="HP26" i="45"/>
  <c r="HP25" i="45" s="1"/>
  <c r="HN26" i="45"/>
  <c r="HM26" i="45"/>
  <c r="HL26" i="45"/>
  <c r="HL25" i="45" s="1"/>
  <c r="HK26" i="45"/>
  <c r="HK25" i="45" s="1"/>
  <c r="HJ26" i="45"/>
  <c r="HI26" i="45"/>
  <c r="HG26" i="45"/>
  <c r="HF26" i="45"/>
  <c r="HF25" i="45" s="1"/>
  <c r="HE26" i="45"/>
  <c r="HE25" i="45" s="1"/>
  <c r="HD26" i="45"/>
  <c r="HB26" i="45"/>
  <c r="HA26" i="45"/>
  <c r="GY26" i="45"/>
  <c r="GX26" i="45"/>
  <c r="GX25" i="45" s="1"/>
  <c r="GW26" i="45"/>
  <c r="GW25" i="45" s="1"/>
  <c r="GV26" i="45"/>
  <c r="GU26" i="45"/>
  <c r="GT26" i="45"/>
  <c r="GR26" i="45"/>
  <c r="GQ26" i="45"/>
  <c r="GQ25" i="45" s="1"/>
  <c r="GP26" i="45"/>
  <c r="GP25" i="45" s="1"/>
  <c r="GO26" i="45"/>
  <c r="GM26" i="45"/>
  <c r="GL26" i="45"/>
  <c r="GL25" i="45" s="1"/>
  <c r="GJ26" i="45"/>
  <c r="GI26" i="45"/>
  <c r="GI25" i="45" s="1"/>
  <c r="GH26" i="45"/>
  <c r="GH25" i="45" s="1"/>
  <c r="GG26" i="45"/>
  <c r="GF26" i="45"/>
  <c r="GE26" i="45"/>
  <c r="GC26" i="45"/>
  <c r="GB26" i="45"/>
  <c r="GB25" i="45" s="1"/>
  <c r="GA26" i="45"/>
  <c r="FZ26" i="45"/>
  <c r="FZ25" i="45" s="1"/>
  <c r="FX26" i="45"/>
  <c r="FW26" i="45"/>
  <c r="FU26" i="45"/>
  <c r="FT26" i="45"/>
  <c r="FT25" i="45" s="1"/>
  <c r="FS26" i="45"/>
  <c r="FR26" i="45"/>
  <c r="FQ26" i="45"/>
  <c r="FP26" i="45"/>
  <c r="FN26" i="45"/>
  <c r="FM26" i="45"/>
  <c r="FM25" i="45" s="1"/>
  <c r="FL26" i="45"/>
  <c r="FK26" i="45"/>
  <c r="FI26" i="45"/>
  <c r="FH26" i="45"/>
  <c r="FF26" i="45"/>
  <c r="FE26" i="45"/>
  <c r="FE25" i="45" s="1"/>
  <c r="FD26" i="45"/>
  <c r="FC26" i="45"/>
  <c r="FB26" i="45"/>
  <c r="FA26" i="45"/>
  <c r="FA25" i="45" s="1"/>
  <c r="EY26" i="45"/>
  <c r="EX26" i="45"/>
  <c r="EX25" i="45" s="1"/>
  <c r="EW26" i="45"/>
  <c r="EV26" i="45"/>
  <c r="ET26" i="45"/>
  <c r="ES26" i="45"/>
  <c r="EQ26" i="45"/>
  <c r="EP26" i="45"/>
  <c r="EP25" i="45" s="1"/>
  <c r="EO26" i="45"/>
  <c r="EN26" i="45"/>
  <c r="EM26" i="45"/>
  <c r="EL26" i="45"/>
  <c r="EJ26" i="45"/>
  <c r="EI26" i="45"/>
  <c r="EH26" i="45"/>
  <c r="EH25" i="45" s="1"/>
  <c r="EG26" i="45"/>
  <c r="EE26" i="45"/>
  <c r="ED26" i="45"/>
  <c r="ED25" i="45" s="1"/>
  <c r="EB26" i="45"/>
  <c r="EA26" i="45"/>
  <c r="DZ26" i="45"/>
  <c r="DY26" i="45"/>
  <c r="DX26" i="45"/>
  <c r="DW26" i="45"/>
  <c r="DU26" i="45"/>
  <c r="DT26" i="45"/>
  <c r="DT25" i="45" s="1"/>
  <c r="DS26" i="45"/>
  <c r="DR26" i="45"/>
  <c r="DP26" i="45"/>
  <c r="DO26" i="45"/>
  <c r="DO25" i="45" s="1"/>
  <c r="DM26" i="45"/>
  <c r="DL26" i="45"/>
  <c r="DK26" i="45"/>
  <c r="DK25" i="45" s="1"/>
  <c r="DJ26" i="45"/>
  <c r="DI26" i="45"/>
  <c r="DH26" i="45"/>
  <c r="DH25" i="45" s="1"/>
  <c r="DF26" i="45"/>
  <c r="DE26" i="45"/>
  <c r="DD26" i="45"/>
  <c r="DC26" i="45"/>
  <c r="DA26" i="45"/>
  <c r="CZ26" i="45"/>
  <c r="CZ25" i="45" s="1"/>
  <c r="CX26" i="45"/>
  <c r="CW26" i="45"/>
  <c r="CW25" i="45" s="1"/>
  <c r="CV26" i="45"/>
  <c r="CU26" i="45"/>
  <c r="CT26" i="45"/>
  <c r="CS26" i="45"/>
  <c r="CS25" i="45" s="1"/>
  <c r="CQ26" i="45"/>
  <c r="CP26" i="45"/>
  <c r="CO26" i="45"/>
  <c r="CN26" i="45"/>
  <c r="CN25" i="45" s="1"/>
  <c r="CL26" i="45"/>
  <c r="CK26" i="45"/>
  <c r="CK25" i="45" s="1"/>
  <c r="CI26" i="45"/>
  <c r="CH26" i="45"/>
  <c r="CH25" i="45" s="1"/>
  <c r="CG26" i="45"/>
  <c r="CG25" i="45" s="1"/>
  <c r="CF26" i="45"/>
  <c r="CE26" i="45"/>
  <c r="CD26" i="45"/>
  <c r="CD25" i="45" s="1"/>
  <c r="CB26" i="45"/>
  <c r="CA26" i="45"/>
  <c r="CA25" i="45" s="1"/>
  <c r="BZ26" i="45"/>
  <c r="BY26" i="45"/>
  <c r="BY25" i="45" s="1"/>
  <c r="BW26" i="45"/>
  <c r="BV26" i="45"/>
  <c r="BV25" i="45" s="1"/>
  <c r="BT26" i="45"/>
  <c r="BS26" i="45"/>
  <c r="BS25" i="45" s="1"/>
  <c r="BR26" i="45"/>
  <c r="BQ26" i="45"/>
  <c r="BP26" i="45"/>
  <c r="BO26" i="45"/>
  <c r="BM26" i="45"/>
  <c r="BL26" i="45"/>
  <c r="BL25" i="45" s="1"/>
  <c r="BK26" i="45"/>
  <c r="BJ26" i="45"/>
  <c r="BH26" i="45"/>
  <c r="BG26" i="45"/>
  <c r="BG25" i="45" s="1"/>
  <c r="BE26" i="45"/>
  <c r="BD26" i="45"/>
  <c r="BC26" i="45"/>
  <c r="BB26" i="45"/>
  <c r="BA26" i="45"/>
  <c r="AZ26" i="45"/>
  <c r="AZ25" i="45" s="1"/>
  <c r="AX26" i="45"/>
  <c r="AW26" i="45"/>
  <c r="AV26" i="45"/>
  <c r="AU26" i="45"/>
  <c r="AS26" i="45"/>
  <c r="AR26" i="45"/>
  <c r="AR25" i="45" s="1"/>
  <c r="AP26" i="45"/>
  <c r="AO26" i="45"/>
  <c r="AO25" i="45" s="1"/>
  <c r="AN26" i="45"/>
  <c r="AN25" i="45" s="1"/>
  <c r="AM26" i="45"/>
  <c r="AL26" i="45"/>
  <c r="AK26" i="45"/>
  <c r="AI26" i="45"/>
  <c r="AH26" i="45"/>
  <c r="AG26" i="45"/>
  <c r="AF26" i="45"/>
  <c r="AD26" i="45"/>
  <c r="AC26" i="45"/>
  <c r="AA26" i="45"/>
  <c r="Z26" i="45"/>
  <c r="Z25" i="45" s="1"/>
  <c r="Y26" i="45"/>
  <c r="X26" i="45"/>
  <c r="W26" i="45"/>
  <c r="V26" i="45"/>
  <c r="T26" i="45"/>
  <c r="S26" i="45"/>
  <c r="S25" i="45" s="1"/>
  <c r="R26" i="45"/>
  <c r="Q26" i="45"/>
  <c r="P26" i="45"/>
  <c r="O26" i="45"/>
  <c r="M26" i="45"/>
  <c r="L26" i="45"/>
  <c r="L25" i="45" s="1"/>
  <c r="K26" i="45"/>
  <c r="J26" i="45"/>
  <c r="I26" i="45"/>
  <c r="H26" i="45"/>
  <c r="F26" i="45"/>
  <c r="E26" i="45"/>
  <c r="D26" i="45"/>
  <c r="C26" i="45"/>
  <c r="AIE25" i="45"/>
  <c r="AGX25" i="45"/>
  <c r="AGK25" i="45"/>
  <c r="AEX25" i="45"/>
  <c r="AEG25" i="45"/>
  <c r="ACS25" i="45"/>
  <c r="ACK25" i="45"/>
  <c r="ACE25" i="45"/>
  <c r="ABL25" i="45"/>
  <c r="ABF25" i="45"/>
  <c r="AAL25" i="45"/>
  <c r="ZU25" i="45"/>
  <c r="YU25" i="45"/>
  <c r="XH25" i="45"/>
  <c r="WA25" i="45"/>
  <c r="VV25" i="45"/>
  <c r="VM25" i="45"/>
  <c r="UH25" i="45"/>
  <c r="UC25" i="45"/>
  <c r="SD25" i="45"/>
  <c r="RV25" i="45"/>
  <c r="RU25" i="45"/>
  <c r="QC25" i="45"/>
  <c r="OE25" i="45"/>
  <c r="NE25" i="45"/>
  <c r="ND25" i="45"/>
  <c r="LC25" i="45"/>
  <c r="KP25" i="45"/>
  <c r="JO25" i="45"/>
  <c r="HZ25" i="45"/>
  <c r="GT25" i="45"/>
  <c r="DX25" i="45"/>
  <c r="BH25" i="45"/>
  <c r="AG25" i="45"/>
  <c r="H25" i="45"/>
  <c r="B24" i="45"/>
  <c r="AIC22" i="45"/>
  <c r="AHV22" i="45"/>
  <c r="AHN22" i="45"/>
  <c r="AHG22" i="45"/>
  <c r="AGY22" i="45"/>
  <c r="AGR22" i="45"/>
  <c r="AGJ22" i="45"/>
  <c r="AGC22" i="45"/>
  <c r="AFU22" i="45"/>
  <c r="AFN22" i="45"/>
  <c r="AFF22" i="45"/>
  <c r="AEY22" i="45"/>
  <c r="AEQ22" i="45"/>
  <c r="AEJ22" i="45"/>
  <c r="AEB22" i="45"/>
  <c r="ADU22" i="45"/>
  <c r="ADM22" i="45"/>
  <c r="ADF22" i="45"/>
  <c r="ACX22" i="45"/>
  <c r="ACQ22" i="45"/>
  <c r="ACI22" i="45"/>
  <c r="ACB22" i="45"/>
  <c r="ABT22" i="45"/>
  <c r="ABM22" i="45"/>
  <c r="ABE22" i="45"/>
  <c r="AAX22" i="45"/>
  <c r="AAP22" i="45"/>
  <c r="AAI22" i="45"/>
  <c r="AAA22" i="45"/>
  <c r="ZT22" i="45"/>
  <c r="ZL22" i="45"/>
  <c r="ZE22" i="45"/>
  <c r="YW22" i="45"/>
  <c r="YP22" i="45"/>
  <c r="YH22" i="45"/>
  <c r="YA22" i="45"/>
  <c r="XS22" i="45"/>
  <c r="XL22" i="45"/>
  <c r="XD22" i="45"/>
  <c r="WW22" i="45"/>
  <c r="WO22" i="45"/>
  <c r="WH22" i="45"/>
  <c r="VZ22" i="45"/>
  <c r="VS22" i="45"/>
  <c r="VK22" i="45"/>
  <c r="VD22" i="45"/>
  <c r="UV22" i="45"/>
  <c r="UO22" i="45"/>
  <c r="UG22" i="45"/>
  <c r="TZ22" i="45"/>
  <c r="TR22" i="45"/>
  <c r="TK22" i="45"/>
  <c r="TC22" i="45"/>
  <c r="SV22" i="45"/>
  <c r="SN22" i="45"/>
  <c r="SG22" i="45"/>
  <c r="RY22" i="45"/>
  <c r="RR22" i="45"/>
  <c r="RJ22" i="45"/>
  <c r="RC22" i="45"/>
  <c r="QU22" i="45"/>
  <c r="QN22" i="45"/>
  <c r="QF22" i="45"/>
  <c r="PY22" i="45"/>
  <c r="PQ22" i="45"/>
  <c r="PJ22" i="45"/>
  <c r="PB22" i="45"/>
  <c r="OU22" i="45"/>
  <c r="OM22" i="45"/>
  <c r="OF22" i="45"/>
  <c r="NX22" i="45"/>
  <c r="NQ22" i="45"/>
  <c r="NI22" i="45"/>
  <c r="NB22" i="45"/>
  <c r="MT22" i="45"/>
  <c r="MM22" i="45"/>
  <c r="ME22" i="45"/>
  <c r="LX22" i="45"/>
  <c r="LP22" i="45"/>
  <c r="LI22" i="45"/>
  <c r="LA22" i="45"/>
  <c r="KT22" i="45"/>
  <c r="KL22" i="45"/>
  <c r="KE22" i="45"/>
  <c r="JW22" i="45"/>
  <c r="JP22" i="45"/>
  <c r="JH22" i="45"/>
  <c r="JA22" i="45"/>
  <c r="IS22" i="45"/>
  <c r="IL22" i="45"/>
  <c r="ID22" i="45"/>
  <c r="HW22" i="45"/>
  <c r="HO22" i="45"/>
  <c r="HH22" i="45"/>
  <c r="GZ22" i="45"/>
  <c r="GS22" i="45"/>
  <c r="GK22" i="45"/>
  <c r="GD22" i="45"/>
  <c r="FV22" i="45"/>
  <c r="FO22" i="45"/>
  <c r="FG22" i="45"/>
  <c r="EZ22" i="45"/>
  <c r="ER22" i="45"/>
  <c r="EK22" i="45"/>
  <c r="EC22" i="45"/>
  <c r="DV22" i="45"/>
  <c r="DN22" i="45"/>
  <c r="DG22" i="45"/>
  <c r="CY22" i="45"/>
  <c r="CR22" i="45"/>
  <c r="CJ22" i="45"/>
  <c r="CC22" i="45"/>
  <c r="BU22" i="45"/>
  <c r="BN22" i="45"/>
  <c r="BF22" i="45"/>
  <c r="AY22" i="45"/>
  <c r="AQ22" i="45"/>
  <c r="AJ22" i="45"/>
  <c r="AB22" i="45"/>
  <c r="U22" i="45"/>
  <c r="N22" i="45"/>
  <c r="G22" i="45"/>
  <c r="AIC21" i="45"/>
  <c r="AHV21" i="45"/>
  <c r="AHN21" i="45"/>
  <c r="AHG21" i="45"/>
  <c r="AGY21" i="45"/>
  <c r="AGR21" i="45"/>
  <c r="AGJ21" i="45"/>
  <c r="AGC21" i="45"/>
  <c r="AFU21" i="45"/>
  <c r="AFN21" i="45"/>
  <c r="AFF21" i="45"/>
  <c r="AEY21" i="45"/>
  <c r="AEQ21" i="45"/>
  <c r="AEJ21" i="45"/>
  <c r="AEB21" i="45"/>
  <c r="ADU21" i="45"/>
  <c r="ADM21" i="45"/>
  <c r="ADF21" i="45"/>
  <c r="ACX21" i="45"/>
  <c r="ACQ21" i="45"/>
  <c r="ACI21" i="45"/>
  <c r="ACB21" i="45"/>
  <c r="ABT21" i="45"/>
  <c r="ABM21" i="45"/>
  <c r="ABE21" i="45"/>
  <c r="AAX21" i="45"/>
  <c r="AAP21" i="45"/>
  <c r="AAI21" i="45"/>
  <c r="AAA21" i="45"/>
  <c r="ZT21" i="45"/>
  <c r="ZL21" i="45"/>
  <c r="ZE21" i="45"/>
  <c r="YW21" i="45"/>
  <c r="YP21" i="45"/>
  <c r="YH21" i="45"/>
  <c r="YA21" i="45"/>
  <c r="XS21" i="45"/>
  <c r="XL21" i="45"/>
  <c r="XD21" i="45"/>
  <c r="WW21" i="45"/>
  <c r="WO21" i="45"/>
  <c r="WH21" i="45"/>
  <c r="VZ21" i="45"/>
  <c r="VS21" i="45"/>
  <c r="VK21" i="45"/>
  <c r="VD21" i="45"/>
  <c r="UV21" i="45"/>
  <c r="UO21" i="45"/>
  <c r="UG21" i="45"/>
  <c r="TZ21" i="45"/>
  <c r="TR21" i="45"/>
  <c r="TK21" i="45"/>
  <c r="TC21" i="45"/>
  <c r="SV21" i="45"/>
  <c r="SN21" i="45"/>
  <c r="SG21" i="45"/>
  <c r="RY21" i="45"/>
  <c r="RR21" i="45"/>
  <c r="RJ21" i="45"/>
  <c r="RC21" i="45"/>
  <c r="QU21" i="45"/>
  <c r="QN21" i="45"/>
  <c r="QF21" i="45"/>
  <c r="PY21" i="45"/>
  <c r="PQ21" i="45"/>
  <c r="PJ21" i="45"/>
  <c r="PB21" i="45"/>
  <c r="OU21" i="45"/>
  <c r="OM21" i="45"/>
  <c r="OF21" i="45"/>
  <c r="NX21" i="45"/>
  <c r="NQ21" i="45"/>
  <c r="NI21" i="45"/>
  <c r="NB21" i="45"/>
  <c r="MT21" i="45"/>
  <c r="MM21" i="45"/>
  <c r="ME21" i="45"/>
  <c r="LX21" i="45"/>
  <c r="LP21" i="45"/>
  <c r="LI21" i="45"/>
  <c r="LA21" i="45"/>
  <c r="KT21" i="45"/>
  <c r="KL21" i="45"/>
  <c r="KE21" i="45"/>
  <c r="JW21" i="45"/>
  <c r="JP21" i="45"/>
  <c r="JH21" i="45"/>
  <c r="JA21" i="45"/>
  <c r="IS21" i="45"/>
  <c r="IL21" i="45"/>
  <c r="ID21" i="45"/>
  <c r="HW21" i="45"/>
  <c r="HO21" i="45"/>
  <c r="HH21" i="45"/>
  <c r="GZ21" i="45"/>
  <c r="GS21" i="45"/>
  <c r="GK21" i="45"/>
  <c r="GD21" i="45"/>
  <c r="FV21" i="45"/>
  <c r="FO21" i="45"/>
  <c r="FG21" i="45"/>
  <c r="EZ21" i="45"/>
  <c r="ER21" i="45"/>
  <c r="EK21" i="45"/>
  <c r="EC21" i="45"/>
  <c r="DV21" i="45"/>
  <c r="DN21" i="45"/>
  <c r="DG21" i="45"/>
  <c r="CY21" i="45"/>
  <c r="CR21" i="45"/>
  <c r="CJ21" i="45"/>
  <c r="CC21" i="45"/>
  <c r="BU21" i="45"/>
  <c r="BN21" i="45"/>
  <c r="BF21" i="45"/>
  <c r="AY21" i="45"/>
  <c r="AQ21" i="45"/>
  <c r="AJ21" i="45"/>
  <c r="AB21" i="45"/>
  <c r="U21" i="45"/>
  <c r="N21" i="45"/>
  <c r="G21" i="45"/>
  <c r="AIC20" i="45"/>
  <c r="AHV20" i="45"/>
  <c r="AHN20" i="45"/>
  <c r="AHG20" i="45"/>
  <c r="AGY20" i="45"/>
  <c r="AGR20" i="45"/>
  <c r="AGJ20" i="45"/>
  <c r="AGC20" i="45"/>
  <c r="AFU20" i="45"/>
  <c r="AFN20" i="45"/>
  <c r="AFF20" i="45"/>
  <c r="AEY20" i="45"/>
  <c r="AEQ20" i="45"/>
  <c r="AEJ20" i="45"/>
  <c r="AEB20" i="45"/>
  <c r="ADU20" i="45"/>
  <c r="ADM20" i="45"/>
  <c r="ADF20" i="45"/>
  <c r="ACX20" i="45"/>
  <c r="ACQ20" i="45"/>
  <c r="ACI20" i="45"/>
  <c r="ACB20" i="45"/>
  <c r="ABT20" i="45"/>
  <c r="ABM20" i="45"/>
  <c r="ABE20" i="45"/>
  <c r="AAX20" i="45"/>
  <c r="AAP20" i="45"/>
  <c r="AAI20" i="45"/>
  <c r="AAA20" i="45"/>
  <c r="ZT20" i="45"/>
  <c r="ZL20" i="45"/>
  <c r="ZE20" i="45"/>
  <c r="YW20" i="45"/>
  <c r="YP20" i="45"/>
  <c r="YH20" i="45"/>
  <c r="YA20" i="45"/>
  <c r="XS20" i="45"/>
  <c r="XL20" i="45"/>
  <c r="XD20" i="45"/>
  <c r="WW20" i="45"/>
  <c r="WO20" i="45"/>
  <c r="WH20" i="45"/>
  <c r="VZ20" i="45"/>
  <c r="VS20" i="45"/>
  <c r="VK20" i="45"/>
  <c r="VD20" i="45"/>
  <c r="UV20" i="45"/>
  <c r="UO20" i="45"/>
  <c r="UG20" i="45"/>
  <c r="TZ20" i="45"/>
  <c r="TR20" i="45"/>
  <c r="TK20" i="45"/>
  <c r="TC20" i="45"/>
  <c r="SV20" i="45"/>
  <c r="SN20" i="45"/>
  <c r="SG20" i="45"/>
  <c r="RY20" i="45"/>
  <c r="RR20" i="45"/>
  <c r="RJ20" i="45"/>
  <c r="RC20" i="45"/>
  <c r="QU20" i="45"/>
  <c r="QN20" i="45"/>
  <c r="QF20" i="45"/>
  <c r="PY20" i="45"/>
  <c r="PQ20" i="45"/>
  <c r="PJ20" i="45"/>
  <c r="PB20" i="45"/>
  <c r="OU20" i="45"/>
  <c r="OM20" i="45"/>
  <c r="OF20" i="45"/>
  <c r="NX20" i="45"/>
  <c r="NQ20" i="45"/>
  <c r="NI20" i="45"/>
  <c r="NB20" i="45"/>
  <c r="MT20" i="45"/>
  <c r="MM20" i="45"/>
  <c r="ME20" i="45"/>
  <c r="LX20" i="45"/>
  <c r="LP20" i="45"/>
  <c r="LI20" i="45"/>
  <c r="LA20" i="45"/>
  <c r="KT20" i="45"/>
  <c r="KL20" i="45"/>
  <c r="KE20" i="45"/>
  <c r="JW20" i="45"/>
  <c r="JP20" i="45"/>
  <c r="JH20" i="45"/>
  <c r="JA20" i="45"/>
  <c r="IS20" i="45"/>
  <c r="IL20" i="45"/>
  <c r="ID20" i="45"/>
  <c r="HW20" i="45"/>
  <c r="HO20" i="45"/>
  <c r="HH20" i="45"/>
  <c r="GZ20" i="45"/>
  <c r="GS20" i="45"/>
  <c r="GK20" i="45"/>
  <c r="GD20" i="45"/>
  <c r="FV20" i="45"/>
  <c r="FO20" i="45"/>
  <c r="FG20" i="45"/>
  <c r="EZ20" i="45"/>
  <c r="ER20" i="45"/>
  <c r="EK20" i="45"/>
  <c r="EC20" i="45"/>
  <c r="DV20" i="45"/>
  <c r="DN20" i="45"/>
  <c r="DG20" i="45"/>
  <c r="CY20" i="45"/>
  <c r="CR20" i="45"/>
  <c r="CJ20" i="45"/>
  <c r="CC20" i="45"/>
  <c r="BU20" i="45"/>
  <c r="BN20" i="45"/>
  <c r="BF20" i="45"/>
  <c r="AY20" i="45"/>
  <c r="AQ20" i="45"/>
  <c r="AJ20" i="45"/>
  <c r="AB20" i="45"/>
  <c r="U20" i="45"/>
  <c r="N20" i="45"/>
  <c r="G20" i="45"/>
  <c r="AIC19" i="45"/>
  <c r="AHV19" i="45"/>
  <c r="AHN19" i="45"/>
  <c r="AHG19" i="45"/>
  <c r="AGY19" i="45"/>
  <c r="AGR19" i="45"/>
  <c r="AGJ19" i="45"/>
  <c r="AGC19" i="45"/>
  <c r="AFU19" i="45"/>
  <c r="AFN19" i="45"/>
  <c r="AFF19" i="45"/>
  <c r="AEY19" i="45"/>
  <c r="AEQ19" i="45"/>
  <c r="AEJ19" i="45"/>
  <c r="AEB19" i="45"/>
  <c r="ADU19" i="45"/>
  <c r="ADM19" i="45"/>
  <c r="ADF19" i="45"/>
  <c r="ACX19" i="45"/>
  <c r="ACQ19" i="45"/>
  <c r="ACI19" i="45"/>
  <c r="ACB19" i="45"/>
  <c r="ABT19" i="45"/>
  <c r="ABM19" i="45"/>
  <c r="ABE19" i="45"/>
  <c r="AAX19" i="45"/>
  <c r="AAP19" i="45"/>
  <c r="AAI19" i="45"/>
  <c r="AAA19" i="45"/>
  <c r="ZT19" i="45"/>
  <c r="ZL19" i="45"/>
  <c r="ZE19" i="45"/>
  <c r="YW19" i="45"/>
  <c r="YP19" i="45"/>
  <c r="YH19" i="45"/>
  <c r="YA19" i="45"/>
  <c r="XS19" i="45"/>
  <c r="XL19" i="45"/>
  <c r="XD19" i="45"/>
  <c r="WW19" i="45"/>
  <c r="WO19" i="45"/>
  <c r="WH19" i="45"/>
  <c r="VZ19" i="45"/>
  <c r="VS19" i="45"/>
  <c r="VK19" i="45"/>
  <c r="VD19" i="45"/>
  <c r="UV19" i="45"/>
  <c r="UO19" i="45"/>
  <c r="UG19" i="45"/>
  <c r="TZ19" i="45"/>
  <c r="TR19" i="45"/>
  <c r="TK19" i="45"/>
  <c r="TC19" i="45"/>
  <c r="SV19" i="45"/>
  <c r="SN19" i="45"/>
  <c r="SG19" i="45"/>
  <c r="RY19" i="45"/>
  <c r="RR19" i="45"/>
  <c r="RJ19" i="45"/>
  <c r="RC19" i="45"/>
  <c r="QU19" i="45"/>
  <c r="QN19" i="45"/>
  <c r="QF19" i="45"/>
  <c r="PY19" i="45"/>
  <c r="PQ19" i="45"/>
  <c r="PJ19" i="45"/>
  <c r="PB19" i="45"/>
  <c r="OU19" i="45"/>
  <c r="OM19" i="45"/>
  <c r="OF19" i="45"/>
  <c r="NX19" i="45"/>
  <c r="NQ19" i="45"/>
  <c r="NI19" i="45"/>
  <c r="NB19" i="45"/>
  <c r="MT19" i="45"/>
  <c r="MM19" i="45"/>
  <c r="ME19" i="45"/>
  <c r="LX19" i="45"/>
  <c r="LP19" i="45"/>
  <c r="LI19" i="45"/>
  <c r="LA19" i="45"/>
  <c r="KT19" i="45"/>
  <c r="KL19" i="45"/>
  <c r="KE19" i="45"/>
  <c r="JW19" i="45"/>
  <c r="JP19" i="45"/>
  <c r="JH19" i="45"/>
  <c r="JA19" i="45"/>
  <c r="IS19" i="45"/>
  <c r="IL19" i="45"/>
  <c r="ID19" i="45"/>
  <c r="HW19" i="45"/>
  <c r="HO19" i="45"/>
  <c r="HH19" i="45"/>
  <c r="GZ19" i="45"/>
  <c r="GS19" i="45"/>
  <c r="GK19" i="45"/>
  <c r="GD19" i="45"/>
  <c r="FV19" i="45"/>
  <c r="FO19" i="45"/>
  <c r="FG19" i="45"/>
  <c r="EZ19" i="45"/>
  <c r="ER19" i="45"/>
  <c r="EK19" i="45"/>
  <c r="EC19" i="45"/>
  <c r="DV19" i="45"/>
  <c r="DN19" i="45"/>
  <c r="DG19" i="45"/>
  <c r="CY19" i="45"/>
  <c r="CR19" i="45"/>
  <c r="CJ19" i="45"/>
  <c r="CC19" i="45"/>
  <c r="BU19" i="45"/>
  <c r="BN19" i="45"/>
  <c r="BF19" i="45"/>
  <c r="AY19" i="45"/>
  <c r="AQ19" i="45"/>
  <c r="AJ19" i="45"/>
  <c r="AB19" i="45"/>
  <c r="U19" i="45"/>
  <c r="N19" i="45"/>
  <c r="G19" i="45"/>
  <c r="AIC18" i="45"/>
  <c r="AHV18" i="45"/>
  <c r="AHN18" i="45"/>
  <c r="AHG18" i="45"/>
  <c r="AGY18" i="45"/>
  <c r="AGR18" i="45"/>
  <c r="AGJ18" i="45"/>
  <c r="AGC18" i="45"/>
  <c r="AFU18" i="45"/>
  <c r="AFN18" i="45"/>
  <c r="AFF18" i="45"/>
  <c r="AEY18" i="45"/>
  <c r="AEQ18" i="45"/>
  <c r="AEJ18" i="45"/>
  <c r="AEB18" i="45"/>
  <c r="ADU18" i="45"/>
  <c r="ADM18" i="45"/>
  <c r="ADF18" i="45"/>
  <c r="ACX18" i="45"/>
  <c r="ACQ18" i="45"/>
  <c r="ACI18" i="45"/>
  <c r="ACB18" i="45"/>
  <c r="ABT18" i="45"/>
  <c r="ABM18" i="45"/>
  <c r="ABE18" i="45"/>
  <c r="AAX18" i="45"/>
  <c r="AAP18" i="45"/>
  <c r="AAI18" i="45"/>
  <c r="AAA18" i="45"/>
  <c r="ZT18" i="45"/>
  <c r="ZL18" i="45"/>
  <c r="ZE18" i="45"/>
  <c r="YW18" i="45"/>
  <c r="YP18" i="45"/>
  <c r="YH18" i="45"/>
  <c r="YA18" i="45"/>
  <c r="XS18" i="45"/>
  <c r="XL18" i="45"/>
  <c r="XD18" i="45"/>
  <c r="WW18" i="45"/>
  <c r="WO18" i="45"/>
  <c r="WH18" i="45"/>
  <c r="VZ18" i="45"/>
  <c r="VS18" i="45"/>
  <c r="VK18" i="45"/>
  <c r="VD18" i="45"/>
  <c r="VD16" i="45" s="1"/>
  <c r="UV18" i="45"/>
  <c r="UO18" i="45"/>
  <c r="UG18" i="45"/>
  <c r="TZ18" i="45"/>
  <c r="TR18" i="45"/>
  <c r="TK18" i="45"/>
  <c r="TC18" i="45"/>
  <c r="SV18" i="45"/>
  <c r="SN18" i="45"/>
  <c r="SG18" i="45"/>
  <c r="RY18" i="45"/>
  <c r="RR18" i="45"/>
  <c r="RR16" i="45" s="1"/>
  <c r="RJ18" i="45"/>
  <c r="RC18" i="45"/>
  <c r="QU18" i="45"/>
  <c r="QN18" i="45"/>
  <c r="QF18" i="45"/>
  <c r="PY18" i="45"/>
  <c r="PQ18" i="45"/>
  <c r="PJ18" i="45"/>
  <c r="PB18" i="45"/>
  <c r="OU18" i="45"/>
  <c r="OM18" i="45"/>
  <c r="OF18" i="45"/>
  <c r="NX18" i="45"/>
  <c r="NQ18" i="45"/>
  <c r="NI18" i="45"/>
  <c r="NB18" i="45"/>
  <c r="MT18" i="45"/>
  <c r="MM18" i="45"/>
  <c r="ME18" i="45"/>
  <c r="LX18" i="45"/>
  <c r="LP18" i="45"/>
  <c r="LI18" i="45"/>
  <c r="LA18" i="45"/>
  <c r="KT18" i="45"/>
  <c r="KL18" i="45"/>
  <c r="KE18" i="45"/>
  <c r="JW18" i="45"/>
  <c r="JP18" i="45"/>
  <c r="JH18" i="45"/>
  <c r="JA18" i="45"/>
  <c r="IS18" i="45"/>
  <c r="IL18" i="45"/>
  <c r="ID18" i="45"/>
  <c r="HW18" i="45"/>
  <c r="HO18" i="45"/>
  <c r="HH18" i="45"/>
  <c r="GZ18" i="45"/>
  <c r="GS18" i="45"/>
  <c r="GK18" i="45"/>
  <c r="GD18" i="45"/>
  <c r="FV18" i="45"/>
  <c r="FO18" i="45"/>
  <c r="FG18" i="45"/>
  <c r="EZ18" i="45"/>
  <c r="ER18" i="45"/>
  <c r="EK18" i="45"/>
  <c r="EC18" i="45"/>
  <c r="DV18" i="45"/>
  <c r="DV16" i="45" s="1"/>
  <c r="DN18" i="45"/>
  <c r="DG18" i="45"/>
  <c r="CY18" i="45"/>
  <c r="CR18" i="45"/>
  <c r="CJ18" i="45"/>
  <c r="CC18" i="45"/>
  <c r="CC16" i="45" s="1"/>
  <c r="BU18" i="45"/>
  <c r="BN18" i="45"/>
  <c r="BF18" i="45"/>
  <c r="AY18" i="45"/>
  <c r="AQ18" i="45"/>
  <c r="AJ18" i="45"/>
  <c r="AB18" i="45"/>
  <c r="U18" i="45"/>
  <c r="N18" i="45"/>
  <c r="G18" i="45"/>
  <c r="AIC17" i="45"/>
  <c r="AIC16" i="45" s="1"/>
  <c r="AHV17" i="45"/>
  <c r="AHV16" i="45" s="1"/>
  <c r="AHN17" i="45"/>
  <c r="AHG17" i="45"/>
  <c r="AGY17" i="45"/>
  <c r="AGR17" i="45"/>
  <c r="AGJ17" i="45"/>
  <c r="AGJ16" i="45" s="1"/>
  <c r="AGC17" i="45"/>
  <c r="AFU17" i="45"/>
  <c r="AFN17" i="45"/>
  <c r="AFF17" i="45"/>
  <c r="AFF16" i="45" s="1"/>
  <c r="AEY17" i="45"/>
  <c r="AEQ17" i="45"/>
  <c r="AEQ16" i="45" s="1"/>
  <c r="AEJ17" i="45"/>
  <c r="AEJ16" i="45" s="1"/>
  <c r="AEB17" i="45"/>
  <c r="ADU17" i="45"/>
  <c r="ADM17" i="45"/>
  <c r="ADF17" i="45"/>
  <c r="ACX17" i="45"/>
  <c r="ACX16" i="45" s="1"/>
  <c r="ACQ17" i="45"/>
  <c r="ACI17" i="45"/>
  <c r="ACB17" i="45"/>
  <c r="ABT17" i="45"/>
  <c r="ABM17" i="45"/>
  <c r="ABE17" i="45"/>
  <c r="ABE16" i="45" s="1"/>
  <c r="AAX17" i="45"/>
  <c r="AAP17" i="45"/>
  <c r="AAI17" i="45"/>
  <c r="AAA17" i="45"/>
  <c r="ZT17" i="45"/>
  <c r="ZL17" i="45"/>
  <c r="ZE17" i="45"/>
  <c r="YW17" i="45"/>
  <c r="YP17" i="45"/>
  <c r="YH17" i="45"/>
  <c r="YA17" i="45"/>
  <c r="XS17" i="45"/>
  <c r="XS16" i="45" s="1"/>
  <c r="XL17" i="45"/>
  <c r="XD17" i="45"/>
  <c r="WW17" i="45"/>
  <c r="WO17" i="45"/>
  <c r="WH17" i="45"/>
  <c r="VZ17" i="45"/>
  <c r="VS17" i="45"/>
  <c r="VK17" i="45"/>
  <c r="VD17" i="45"/>
  <c r="UV17" i="45"/>
  <c r="UO17" i="45"/>
  <c r="UG17" i="45"/>
  <c r="TZ17" i="45"/>
  <c r="TR17" i="45"/>
  <c r="TK17" i="45"/>
  <c r="TC17" i="45"/>
  <c r="SV17" i="45"/>
  <c r="SN17" i="45"/>
  <c r="SN16" i="45" s="1"/>
  <c r="SG17" i="45"/>
  <c r="RY17" i="45"/>
  <c r="RR17" i="45"/>
  <c r="RJ17" i="45"/>
  <c r="RC17" i="45"/>
  <c r="QU17" i="45"/>
  <c r="QU16" i="45" s="1"/>
  <c r="QN17" i="45"/>
  <c r="QF17" i="45"/>
  <c r="PY17" i="45"/>
  <c r="PQ17" i="45"/>
  <c r="PJ17" i="45"/>
  <c r="PB17" i="45"/>
  <c r="PB16" i="45" s="1"/>
  <c r="OU17" i="45"/>
  <c r="OM17" i="45"/>
  <c r="OF17" i="45"/>
  <c r="NX17" i="45"/>
  <c r="NQ17" i="45"/>
  <c r="NI17" i="45"/>
  <c r="NB17" i="45"/>
  <c r="MT17" i="45"/>
  <c r="MM17" i="45"/>
  <c r="ME17" i="45"/>
  <c r="LX17" i="45"/>
  <c r="LP17" i="45"/>
  <c r="LI17" i="45"/>
  <c r="LA17" i="45"/>
  <c r="KT17" i="45"/>
  <c r="KL17" i="45"/>
  <c r="KE17" i="45"/>
  <c r="JW17" i="45"/>
  <c r="JP17" i="45"/>
  <c r="JH17" i="45"/>
  <c r="JA17" i="45"/>
  <c r="IS17" i="45"/>
  <c r="IL17" i="45"/>
  <c r="ID17" i="45"/>
  <c r="ID16" i="45" s="1"/>
  <c r="HW17" i="45"/>
  <c r="HO17" i="45"/>
  <c r="HH17" i="45"/>
  <c r="GZ17" i="45"/>
  <c r="GS17" i="45"/>
  <c r="GK17" i="45"/>
  <c r="GD17" i="45"/>
  <c r="FV17" i="45"/>
  <c r="FO17" i="45"/>
  <c r="FG17" i="45"/>
  <c r="EZ17" i="45"/>
  <c r="ER17" i="45"/>
  <c r="EK17" i="45"/>
  <c r="EC17" i="45"/>
  <c r="DV17" i="45"/>
  <c r="DN17" i="45"/>
  <c r="DG17" i="45"/>
  <c r="CY17" i="45"/>
  <c r="CY16" i="45" s="1"/>
  <c r="CR17" i="45"/>
  <c r="CJ17" i="45"/>
  <c r="CC17" i="45"/>
  <c r="BU17" i="45"/>
  <c r="BN17" i="45"/>
  <c r="BF17" i="45"/>
  <c r="BF16" i="45" s="1"/>
  <c r="AY17" i="45"/>
  <c r="AQ17" i="45"/>
  <c r="AJ17" i="45"/>
  <c r="AB17" i="45"/>
  <c r="AB16" i="45" s="1"/>
  <c r="U17" i="45"/>
  <c r="N17" i="45"/>
  <c r="N16" i="45" s="1"/>
  <c r="G17" i="45"/>
  <c r="AIE16" i="45"/>
  <c r="AID16" i="45"/>
  <c r="AIB16" i="45"/>
  <c r="AIA16" i="45"/>
  <c r="AHZ16" i="45"/>
  <c r="AHY16" i="45"/>
  <c r="AHX16" i="45"/>
  <c r="AHW16" i="45"/>
  <c r="AHU16" i="45"/>
  <c r="AHT16" i="45"/>
  <c r="AHS16" i="45"/>
  <c r="AHR16" i="45"/>
  <c r="AHP16" i="45"/>
  <c r="AHO16" i="45"/>
  <c r="AHM16" i="45"/>
  <c r="AHL16" i="45"/>
  <c r="AHK16" i="45"/>
  <c r="AHJ16" i="45"/>
  <c r="AHI16" i="45"/>
  <c r="AHH16" i="45"/>
  <c r="AHG16" i="45"/>
  <c r="AHF16" i="45"/>
  <c r="AHE16" i="45"/>
  <c r="AHD16" i="45"/>
  <c r="AHC16" i="45"/>
  <c r="AHA16" i="45"/>
  <c r="AGZ16" i="45"/>
  <c r="AGX16" i="45"/>
  <c r="AGW16" i="45"/>
  <c r="AGV16" i="45"/>
  <c r="AGU16" i="45"/>
  <c r="AGT16" i="45"/>
  <c r="AGS16" i="45"/>
  <c r="AGQ16" i="45"/>
  <c r="AGP16" i="45"/>
  <c r="AGO16" i="45"/>
  <c r="AGN16" i="45"/>
  <c r="AGL16" i="45"/>
  <c r="AGK16" i="45"/>
  <c r="AGI16" i="45"/>
  <c r="AGH16" i="45"/>
  <c r="AGG16" i="45"/>
  <c r="AGF16" i="45"/>
  <c r="AGE16" i="45"/>
  <c r="AGD16" i="45"/>
  <c r="AGB16" i="45"/>
  <c r="AGA16" i="45"/>
  <c r="AFZ16" i="45"/>
  <c r="AFY16" i="45"/>
  <c r="AFW16" i="45"/>
  <c r="AFV16" i="45"/>
  <c r="AFT16" i="45"/>
  <c r="AFS16" i="45"/>
  <c r="AFR16" i="45"/>
  <c r="AFQ16" i="45"/>
  <c r="AFP16" i="45"/>
  <c r="AFO16" i="45"/>
  <c r="AFM16" i="45"/>
  <c r="AFL16" i="45"/>
  <c r="AFK16" i="45"/>
  <c r="AFJ16" i="45"/>
  <c r="AFH16" i="45"/>
  <c r="AFG16" i="45"/>
  <c r="AFE16" i="45"/>
  <c r="AFD16" i="45"/>
  <c r="AFC16" i="45"/>
  <c r="AFB16" i="45"/>
  <c r="AFA16" i="45"/>
  <c r="AEZ16" i="45"/>
  <c r="AEX16" i="45"/>
  <c r="AEW16" i="45"/>
  <c r="AEV16" i="45"/>
  <c r="AEU16" i="45"/>
  <c r="AES16" i="45"/>
  <c r="AER16" i="45"/>
  <c r="AEP16" i="45"/>
  <c r="AEO16" i="45"/>
  <c r="AEN16" i="45"/>
  <c r="AEM16" i="45"/>
  <c r="AEL16" i="45"/>
  <c r="AEK16" i="45"/>
  <c r="AEI16" i="45"/>
  <c r="AEH16" i="45"/>
  <c r="AEG16" i="45"/>
  <c r="AEF16" i="45"/>
  <c r="AED16" i="45"/>
  <c r="AEC16" i="45"/>
  <c r="AEA16" i="45"/>
  <c r="AEA6" i="45" s="1"/>
  <c r="ADZ16" i="45"/>
  <c r="ADY16" i="45"/>
  <c r="ADX16" i="45"/>
  <c r="ADW16" i="45"/>
  <c r="ADV16" i="45"/>
  <c r="ADT16" i="45"/>
  <c r="ADS16" i="45"/>
  <c r="ADR16" i="45"/>
  <c r="ADQ16" i="45"/>
  <c r="ADO16" i="45"/>
  <c r="ADN16" i="45"/>
  <c r="ADL16" i="45"/>
  <c r="ADL6" i="45" s="1"/>
  <c r="ADK16" i="45"/>
  <c r="ADJ16" i="45"/>
  <c r="ADI16" i="45"/>
  <c r="ADH16" i="45"/>
  <c r="ADG16" i="45"/>
  <c r="ADE16" i="45"/>
  <c r="ADD16" i="45"/>
  <c r="ADC16" i="45"/>
  <c r="ADB16" i="45"/>
  <c r="ACZ16" i="45"/>
  <c r="ACY16" i="45"/>
  <c r="ACW16" i="45"/>
  <c r="ACV16" i="45"/>
  <c r="ACU16" i="45"/>
  <c r="ACT16" i="45"/>
  <c r="ACS16" i="45"/>
  <c r="ACR16" i="45"/>
  <c r="ACP16" i="45"/>
  <c r="ACP6" i="45" s="1"/>
  <c r="ACO16" i="45"/>
  <c r="ACN16" i="45"/>
  <c r="ACM16" i="45"/>
  <c r="ACK16" i="45"/>
  <c r="ACJ16" i="45"/>
  <c r="ACH16" i="45"/>
  <c r="ACG16" i="45"/>
  <c r="ACF16" i="45"/>
  <c r="ACE16" i="45"/>
  <c r="ACD16" i="45"/>
  <c r="ACC16" i="45"/>
  <c r="ACA16" i="45"/>
  <c r="ABZ16" i="45"/>
  <c r="ABY16" i="45"/>
  <c r="ABX16" i="45"/>
  <c r="ABV16" i="45"/>
  <c r="ABU16" i="45"/>
  <c r="ABS16" i="45"/>
  <c r="ABS6" i="45" s="1"/>
  <c r="ABR16" i="45"/>
  <c r="ABR6" i="45" s="1"/>
  <c r="ABQ16" i="45"/>
  <c r="ABP16" i="45"/>
  <c r="ABO16" i="45"/>
  <c r="ABN16" i="45"/>
  <c r="ABL16" i="45"/>
  <c r="ABK16" i="45"/>
  <c r="ABJ16" i="45"/>
  <c r="ABI16" i="45"/>
  <c r="ABG16" i="45"/>
  <c r="ABF16" i="45"/>
  <c r="ABD16" i="45"/>
  <c r="ABC16" i="45"/>
  <c r="ABB16" i="45"/>
  <c r="ABA16" i="45"/>
  <c r="AAZ16" i="45"/>
  <c r="AAY16" i="45"/>
  <c r="AAX16" i="45"/>
  <c r="AAW16" i="45"/>
  <c r="AAV16" i="45"/>
  <c r="AAU16" i="45"/>
  <c r="AAT16" i="45"/>
  <c r="AAR16" i="45"/>
  <c r="AAQ16" i="45"/>
  <c r="AAO16" i="45"/>
  <c r="AAN16" i="45"/>
  <c r="AAM16" i="45"/>
  <c r="AAL16" i="45"/>
  <c r="AAK16" i="45"/>
  <c r="AAJ16" i="45"/>
  <c r="AAH16" i="45"/>
  <c r="AAG16" i="45"/>
  <c r="AAF16" i="45"/>
  <c r="AAE16" i="45"/>
  <c r="AAC16" i="45"/>
  <c r="AAB16" i="45"/>
  <c r="AAB6" i="45" s="1"/>
  <c r="AAA16" i="45"/>
  <c r="ZZ16" i="45"/>
  <c r="ZY16" i="45"/>
  <c r="ZX16" i="45"/>
  <c r="ZW16" i="45"/>
  <c r="ZV16" i="45"/>
  <c r="ZU16" i="45"/>
  <c r="ZS16" i="45"/>
  <c r="ZR16" i="45"/>
  <c r="ZQ16" i="45"/>
  <c r="ZP16" i="45"/>
  <c r="ZN16" i="45"/>
  <c r="ZN6" i="45" s="1"/>
  <c r="ZM16" i="45"/>
  <c r="ZM6" i="45" s="1"/>
  <c r="ZK16" i="45"/>
  <c r="ZJ16" i="45"/>
  <c r="ZI16" i="45"/>
  <c r="ZH16" i="45"/>
  <c r="ZG16" i="45"/>
  <c r="ZF16" i="45"/>
  <c r="ZD16" i="45"/>
  <c r="ZC16" i="45"/>
  <c r="ZB16" i="45"/>
  <c r="ZA16" i="45"/>
  <c r="YY16" i="45"/>
  <c r="YX16" i="45"/>
  <c r="YX6" i="45" s="1"/>
  <c r="YV16" i="45"/>
  <c r="YU16" i="45"/>
  <c r="YT16" i="45"/>
  <c r="YS16" i="45"/>
  <c r="YR16" i="45"/>
  <c r="YQ16" i="45"/>
  <c r="YQ6" i="45" s="1"/>
  <c r="YO16" i="45"/>
  <c r="YN16" i="45"/>
  <c r="YM16" i="45"/>
  <c r="YL16" i="45"/>
  <c r="YJ16" i="45"/>
  <c r="YI16" i="45"/>
  <c r="YI6" i="45" s="1"/>
  <c r="YG16" i="45"/>
  <c r="YF16" i="45"/>
  <c r="YE16" i="45"/>
  <c r="YD16" i="45"/>
  <c r="YC16" i="45"/>
  <c r="YB16" i="45"/>
  <c r="XZ16" i="45"/>
  <c r="XY16" i="45"/>
  <c r="XX16" i="45"/>
  <c r="XW16" i="45"/>
  <c r="XU16" i="45"/>
  <c r="XT16" i="45"/>
  <c r="XT6" i="45" s="1"/>
  <c r="XR16" i="45"/>
  <c r="XQ16" i="45"/>
  <c r="XP16" i="45"/>
  <c r="XO16" i="45"/>
  <c r="XN16" i="45"/>
  <c r="XN6" i="45" s="1"/>
  <c r="XM16" i="45"/>
  <c r="XK16" i="45"/>
  <c r="XJ16" i="45"/>
  <c r="XI16" i="45"/>
  <c r="XH16" i="45"/>
  <c r="XF16" i="45"/>
  <c r="XE16" i="45"/>
  <c r="XC16" i="45"/>
  <c r="XB16" i="45"/>
  <c r="XA16" i="45"/>
  <c r="WZ16" i="45"/>
  <c r="WY16" i="45"/>
  <c r="WX16" i="45"/>
  <c r="WV16" i="45"/>
  <c r="WU16" i="45"/>
  <c r="WT16" i="45"/>
  <c r="WS16" i="45"/>
  <c r="WQ16" i="45"/>
  <c r="WQ6" i="45" s="1"/>
  <c r="WP16" i="45"/>
  <c r="WN16" i="45"/>
  <c r="WM16" i="45"/>
  <c r="WL16" i="45"/>
  <c r="WK16" i="45"/>
  <c r="WJ16" i="45"/>
  <c r="WI16" i="45"/>
  <c r="WG16" i="45"/>
  <c r="WF16" i="45"/>
  <c r="WE16" i="45"/>
  <c r="WD16" i="45"/>
  <c r="WB16" i="45"/>
  <c r="WA16" i="45"/>
  <c r="VY16" i="45"/>
  <c r="VX16" i="45"/>
  <c r="VW16" i="45"/>
  <c r="VV16" i="45"/>
  <c r="VU16" i="45"/>
  <c r="VT16" i="45"/>
  <c r="VS16" i="45"/>
  <c r="VR16" i="45"/>
  <c r="VQ16" i="45"/>
  <c r="VP16" i="45"/>
  <c r="VO16" i="45"/>
  <c r="VM16" i="45"/>
  <c r="VL16" i="45"/>
  <c r="VJ16" i="45"/>
  <c r="VI16" i="45"/>
  <c r="VH16" i="45"/>
  <c r="VG16" i="45"/>
  <c r="VF16" i="45"/>
  <c r="VE16" i="45"/>
  <c r="VC16" i="45"/>
  <c r="VB16" i="45"/>
  <c r="VA16" i="45"/>
  <c r="UZ16" i="45"/>
  <c r="UZ6" i="45" s="1"/>
  <c r="UX16" i="45"/>
  <c r="UW16" i="45"/>
  <c r="UU16" i="45"/>
  <c r="UT16" i="45"/>
  <c r="US16" i="45"/>
  <c r="UR16" i="45"/>
  <c r="UQ16" i="45"/>
  <c r="UP16" i="45"/>
  <c r="UN16" i="45"/>
  <c r="UM16" i="45"/>
  <c r="UL16" i="45"/>
  <c r="UK16" i="45"/>
  <c r="UI16" i="45"/>
  <c r="UH16" i="45"/>
  <c r="UF16" i="45"/>
  <c r="UE16" i="45"/>
  <c r="UD16" i="45"/>
  <c r="UC16" i="45"/>
  <c r="UC6" i="45" s="1"/>
  <c r="UB16" i="45"/>
  <c r="UA16" i="45"/>
  <c r="TY16" i="45"/>
  <c r="TX16" i="45"/>
  <c r="TW16" i="45"/>
  <c r="TV16" i="45"/>
  <c r="TV6" i="45" s="1"/>
  <c r="TT16" i="45"/>
  <c r="TS16" i="45"/>
  <c r="TQ16" i="45"/>
  <c r="TP16" i="45"/>
  <c r="TO16" i="45"/>
  <c r="TN16" i="45"/>
  <c r="TM16" i="45"/>
  <c r="TL16" i="45"/>
  <c r="TJ16" i="45"/>
  <c r="TI16" i="45"/>
  <c r="TH16" i="45"/>
  <c r="TG16" i="45"/>
  <c r="TE16" i="45"/>
  <c r="TD16" i="45"/>
  <c r="TB16" i="45"/>
  <c r="TA16" i="45"/>
  <c r="SZ16" i="45"/>
  <c r="SY16" i="45"/>
  <c r="SX16" i="45"/>
  <c r="SW16" i="45"/>
  <c r="SU16" i="45"/>
  <c r="ST16" i="45"/>
  <c r="SS16" i="45"/>
  <c r="SR16" i="45"/>
  <c r="SP16" i="45"/>
  <c r="SO16" i="45"/>
  <c r="SM16" i="45"/>
  <c r="SL16" i="45"/>
  <c r="SK16" i="45"/>
  <c r="SJ16" i="45"/>
  <c r="SI16" i="45"/>
  <c r="SH16" i="45"/>
  <c r="SG16" i="45"/>
  <c r="SF16" i="45"/>
  <c r="SE16" i="45"/>
  <c r="SD16" i="45"/>
  <c r="SC16" i="45"/>
  <c r="SA16" i="45"/>
  <c r="RZ16" i="45"/>
  <c r="RX16" i="45"/>
  <c r="RW16" i="45"/>
  <c r="RV16" i="45"/>
  <c r="RU16" i="45"/>
  <c r="RT16" i="45"/>
  <c r="RS16" i="45"/>
  <c r="RQ16" i="45"/>
  <c r="RP16" i="45"/>
  <c r="RO16" i="45"/>
  <c r="RO6" i="45" s="1"/>
  <c r="RN16" i="45"/>
  <c r="RL16" i="45"/>
  <c r="RK16" i="45"/>
  <c r="RI16" i="45"/>
  <c r="RH16" i="45"/>
  <c r="RG16" i="45"/>
  <c r="RF16" i="45"/>
  <c r="RE16" i="45"/>
  <c r="RD16" i="45"/>
  <c r="RB16" i="45"/>
  <c r="RA16" i="45"/>
  <c r="QZ16" i="45"/>
  <c r="QY16" i="45"/>
  <c r="QW16" i="45"/>
  <c r="QV16" i="45"/>
  <c r="QT16" i="45"/>
  <c r="QS16" i="45"/>
  <c r="QR16" i="45"/>
  <c r="QQ16" i="45"/>
  <c r="QP16" i="45"/>
  <c r="QO16" i="45"/>
  <c r="QM16" i="45"/>
  <c r="QL16" i="45"/>
  <c r="QK16" i="45"/>
  <c r="QJ16" i="45"/>
  <c r="QH16" i="45"/>
  <c r="QG16" i="45"/>
  <c r="QE16" i="45"/>
  <c r="QD16" i="45"/>
  <c r="QC16" i="45"/>
  <c r="QB16" i="45"/>
  <c r="QA16" i="45"/>
  <c r="PZ16" i="45"/>
  <c r="PX16" i="45"/>
  <c r="PW16" i="45"/>
  <c r="PV16" i="45"/>
  <c r="PU16" i="45"/>
  <c r="PS16" i="45"/>
  <c r="PR16" i="45"/>
  <c r="PP16" i="45"/>
  <c r="PO16" i="45"/>
  <c r="PN16" i="45"/>
  <c r="PN6" i="45" s="1"/>
  <c r="PM16" i="45"/>
  <c r="PL16" i="45"/>
  <c r="PK16" i="45"/>
  <c r="PI16" i="45"/>
  <c r="PH16" i="45"/>
  <c r="PG16" i="45"/>
  <c r="PG6" i="45" s="1"/>
  <c r="PF16" i="45"/>
  <c r="PD16" i="45"/>
  <c r="PC16" i="45"/>
  <c r="PA16" i="45"/>
  <c r="OZ16" i="45"/>
  <c r="OY16" i="45"/>
  <c r="OY6" i="45" s="1"/>
  <c r="OX16" i="45"/>
  <c r="OW16" i="45"/>
  <c r="OV16" i="45"/>
  <c r="OT16" i="45"/>
  <c r="OS16" i="45"/>
  <c r="OR16" i="45"/>
  <c r="OR6" i="45" s="1"/>
  <c r="OQ16" i="45"/>
  <c r="OO16" i="45"/>
  <c r="ON16" i="45"/>
  <c r="OL16" i="45"/>
  <c r="OK16" i="45"/>
  <c r="OJ16" i="45"/>
  <c r="OJ6" i="45" s="1"/>
  <c r="OI16" i="45"/>
  <c r="OH16" i="45"/>
  <c r="OG16" i="45"/>
  <c r="OE16" i="45"/>
  <c r="OD16" i="45"/>
  <c r="OC16" i="45"/>
  <c r="OB16" i="45"/>
  <c r="NZ16" i="45"/>
  <c r="NY16" i="45"/>
  <c r="NW16" i="45"/>
  <c r="NV16" i="45"/>
  <c r="NU16" i="45"/>
  <c r="NT16" i="45"/>
  <c r="NS16" i="45"/>
  <c r="NR16" i="45"/>
  <c r="NP16" i="45"/>
  <c r="NO16" i="45"/>
  <c r="NN16" i="45"/>
  <c r="NM16" i="45"/>
  <c r="NK16" i="45"/>
  <c r="NJ16" i="45"/>
  <c r="NH16" i="45"/>
  <c r="NG16" i="45"/>
  <c r="NF16" i="45"/>
  <c r="NE16" i="45"/>
  <c r="ND16" i="45"/>
  <c r="NC16" i="45"/>
  <c r="NA16" i="45"/>
  <c r="MZ16" i="45"/>
  <c r="MY16" i="45"/>
  <c r="MX16" i="45"/>
  <c r="MV16" i="45"/>
  <c r="MU16" i="45"/>
  <c r="MS16" i="45"/>
  <c r="MR16" i="45"/>
  <c r="MQ16" i="45"/>
  <c r="MP16" i="45"/>
  <c r="MO16" i="45"/>
  <c r="MN16" i="45"/>
  <c r="ML16" i="45"/>
  <c r="MK16" i="45"/>
  <c r="MJ16" i="45"/>
  <c r="MI16" i="45"/>
  <c r="MG16" i="45"/>
  <c r="MF16" i="45"/>
  <c r="MD16" i="45"/>
  <c r="MC16" i="45"/>
  <c r="MB16" i="45"/>
  <c r="MA16" i="45"/>
  <c r="LZ16" i="45"/>
  <c r="LY16" i="45"/>
  <c r="LW16" i="45"/>
  <c r="LV16" i="45"/>
  <c r="LU16" i="45"/>
  <c r="LT16" i="45"/>
  <c r="LR16" i="45"/>
  <c r="LQ16" i="45"/>
  <c r="LO16" i="45"/>
  <c r="LN16" i="45"/>
  <c r="LM16" i="45"/>
  <c r="LL16" i="45"/>
  <c r="LK16" i="45"/>
  <c r="LJ16" i="45"/>
  <c r="LI16" i="45"/>
  <c r="LH16" i="45"/>
  <c r="LG16" i="45"/>
  <c r="LF16" i="45"/>
  <c r="LE16" i="45"/>
  <c r="LC16" i="45"/>
  <c r="LB16" i="45"/>
  <c r="KZ16" i="45"/>
  <c r="KY16" i="45"/>
  <c r="KX16" i="45"/>
  <c r="KW16" i="45"/>
  <c r="KV16" i="45"/>
  <c r="KU16" i="45"/>
  <c r="KT16" i="45"/>
  <c r="KS16" i="45"/>
  <c r="KR16" i="45"/>
  <c r="KQ16" i="45"/>
  <c r="KP16" i="45"/>
  <c r="KN16" i="45"/>
  <c r="KM16" i="45"/>
  <c r="KK16" i="45"/>
  <c r="KJ16" i="45"/>
  <c r="KI16" i="45"/>
  <c r="KH16" i="45"/>
  <c r="KG16" i="45"/>
  <c r="KF16" i="45"/>
  <c r="KD16" i="45"/>
  <c r="KC16" i="45"/>
  <c r="KB16" i="45"/>
  <c r="KA16" i="45"/>
  <c r="JY16" i="45"/>
  <c r="JX16" i="45"/>
  <c r="JW16" i="45"/>
  <c r="JV16" i="45"/>
  <c r="JU16" i="45"/>
  <c r="JT16" i="45"/>
  <c r="JS16" i="45"/>
  <c r="JR16" i="45"/>
  <c r="JQ16" i="45"/>
  <c r="JO16" i="45"/>
  <c r="JN16" i="45"/>
  <c r="JM16" i="45"/>
  <c r="JL16" i="45"/>
  <c r="JJ16" i="45"/>
  <c r="JI16" i="45"/>
  <c r="JG16" i="45"/>
  <c r="JF16" i="45"/>
  <c r="JE16" i="45"/>
  <c r="JD16" i="45"/>
  <c r="JC16" i="45"/>
  <c r="JB16" i="45"/>
  <c r="IZ16" i="45"/>
  <c r="IY16" i="45"/>
  <c r="IX16" i="45"/>
  <c r="IW16" i="45"/>
  <c r="IU16" i="45"/>
  <c r="IT16" i="45"/>
  <c r="IR16" i="45"/>
  <c r="IQ16" i="45"/>
  <c r="IP16" i="45"/>
  <c r="IO16" i="45"/>
  <c r="IN16" i="45"/>
  <c r="IM16" i="45"/>
  <c r="IK16" i="45"/>
  <c r="IJ16" i="45"/>
  <c r="II16" i="45"/>
  <c r="IH16" i="45"/>
  <c r="IF16" i="45"/>
  <c r="IE16" i="45"/>
  <c r="IC16" i="45"/>
  <c r="IB16" i="45"/>
  <c r="IA16" i="45"/>
  <c r="HZ16" i="45"/>
  <c r="HY16" i="45"/>
  <c r="HX16" i="45"/>
  <c r="HV16" i="45"/>
  <c r="HU16" i="45"/>
  <c r="HT16" i="45"/>
  <c r="HS16" i="45"/>
  <c r="HQ16" i="45"/>
  <c r="HP16" i="45"/>
  <c r="HN16" i="45"/>
  <c r="HM16" i="45"/>
  <c r="HL16" i="45"/>
  <c r="HK16" i="45"/>
  <c r="HJ16" i="45"/>
  <c r="HI16" i="45"/>
  <c r="HG16" i="45"/>
  <c r="HF16" i="45"/>
  <c r="HE16" i="45"/>
  <c r="HD16" i="45"/>
  <c r="HB16" i="45"/>
  <c r="HA16" i="45"/>
  <c r="GY16" i="45"/>
  <c r="GX16" i="45"/>
  <c r="GW16" i="45"/>
  <c r="GV16" i="45"/>
  <c r="GU16" i="45"/>
  <c r="GT16" i="45"/>
  <c r="GR16" i="45"/>
  <c r="GQ16" i="45"/>
  <c r="GP16" i="45"/>
  <c r="GO16" i="45"/>
  <c r="GM16" i="45"/>
  <c r="GL16" i="45"/>
  <c r="GJ16" i="45"/>
  <c r="GI16" i="45"/>
  <c r="GH16" i="45"/>
  <c r="GG16" i="45"/>
  <c r="GF16" i="45"/>
  <c r="GE16" i="45"/>
  <c r="GC16" i="45"/>
  <c r="GB16" i="45"/>
  <c r="GA16" i="45"/>
  <c r="FZ16" i="45"/>
  <c r="FX16" i="45"/>
  <c r="FW16" i="45"/>
  <c r="FU16" i="45"/>
  <c r="FT16" i="45"/>
  <c r="FS16" i="45"/>
  <c r="FR16" i="45"/>
  <c r="FQ16" i="45"/>
  <c r="FP16" i="45"/>
  <c r="FN16" i="45"/>
  <c r="FM16" i="45"/>
  <c r="FL16" i="45"/>
  <c r="FK16" i="45"/>
  <c r="FI16" i="45"/>
  <c r="FH16" i="45"/>
  <c r="FF16" i="45"/>
  <c r="FE16" i="45"/>
  <c r="FD16" i="45"/>
  <c r="FC16" i="45"/>
  <c r="FB16" i="45"/>
  <c r="FA16" i="45"/>
  <c r="EY16" i="45"/>
  <c r="EX16" i="45"/>
  <c r="EW16" i="45"/>
  <c r="EV16" i="45"/>
  <c r="ET16" i="45"/>
  <c r="ES16" i="45"/>
  <c r="ES6" i="45" s="1"/>
  <c r="EQ16" i="45"/>
  <c r="EP16" i="45"/>
  <c r="EO16" i="45"/>
  <c r="EN16" i="45"/>
  <c r="EM16" i="45"/>
  <c r="EL16" i="45"/>
  <c r="EJ16" i="45"/>
  <c r="EI16" i="45"/>
  <c r="EH16" i="45"/>
  <c r="EG16" i="45"/>
  <c r="EE16" i="45"/>
  <c r="ED16" i="45"/>
  <c r="EB16" i="45"/>
  <c r="EA16" i="45"/>
  <c r="DZ16" i="45"/>
  <c r="DY16" i="45"/>
  <c r="DX16" i="45"/>
  <c r="DW16" i="45"/>
  <c r="DW6" i="45" s="1"/>
  <c r="DU16" i="45"/>
  <c r="DT16" i="45"/>
  <c r="DS16" i="45"/>
  <c r="DR16" i="45"/>
  <c r="DP16" i="45"/>
  <c r="DO16" i="45"/>
  <c r="DM16" i="45"/>
  <c r="DL16" i="45"/>
  <c r="DK16" i="45"/>
  <c r="DJ16" i="45"/>
  <c r="DI16" i="45"/>
  <c r="DH16" i="45"/>
  <c r="DF16" i="45"/>
  <c r="DE16" i="45"/>
  <c r="DD16" i="45"/>
  <c r="DC16" i="45"/>
  <c r="DA16" i="45"/>
  <c r="CZ16" i="45"/>
  <c r="CX16" i="45"/>
  <c r="CW16" i="45"/>
  <c r="CV16" i="45"/>
  <c r="CU16" i="45"/>
  <c r="CT16" i="45"/>
  <c r="CS16" i="45"/>
  <c r="CR16" i="45"/>
  <c r="CQ16" i="45"/>
  <c r="CP16" i="45"/>
  <c r="CO16" i="45"/>
  <c r="CN16" i="45"/>
  <c r="CL16" i="45"/>
  <c r="CK16" i="45"/>
  <c r="CI16" i="45"/>
  <c r="CH16" i="45"/>
  <c r="CG16" i="45"/>
  <c r="CF16" i="45"/>
  <c r="CE16" i="45"/>
  <c r="CD16" i="45"/>
  <c r="CB16" i="45"/>
  <c r="CA16" i="45"/>
  <c r="BZ16" i="45"/>
  <c r="BY16" i="45"/>
  <c r="BW16" i="45"/>
  <c r="BV16" i="45"/>
  <c r="BT16" i="45"/>
  <c r="BS16" i="45"/>
  <c r="BR16" i="45"/>
  <c r="BQ16" i="45"/>
  <c r="BP16" i="45"/>
  <c r="BO16" i="45"/>
  <c r="BM16" i="45"/>
  <c r="BL16" i="45"/>
  <c r="BK16" i="45"/>
  <c r="BJ16" i="45"/>
  <c r="BH16" i="45"/>
  <c r="BG16" i="45"/>
  <c r="BE16" i="45"/>
  <c r="BD16" i="45"/>
  <c r="BC16" i="45"/>
  <c r="BB16" i="45"/>
  <c r="BA16" i="45"/>
  <c r="AZ16" i="45"/>
  <c r="AX16" i="45"/>
  <c r="AW16" i="45"/>
  <c r="AV16" i="45"/>
  <c r="AU16" i="45"/>
  <c r="AS16" i="45"/>
  <c r="AS6" i="45" s="1"/>
  <c r="AR16" i="45"/>
  <c r="AP16" i="45"/>
  <c r="AO16" i="45"/>
  <c r="AN16" i="45"/>
  <c r="AM16" i="45"/>
  <c r="AL16" i="45"/>
  <c r="AL6" i="45" s="1"/>
  <c r="AK16" i="45"/>
  <c r="AI16" i="45"/>
  <c r="AH16" i="45"/>
  <c r="AG16" i="45"/>
  <c r="AF16" i="45"/>
  <c r="AD16" i="45"/>
  <c r="AC16" i="45"/>
  <c r="AA16" i="45"/>
  <c r="Z16" i="45"/>
  <c r="Y16" i="45"/>
  <c r="X16" i="45"/>
  <c r="X6" i="45" s="1"/>
  <c r="W16" i="45"/>
  <c r="V16" i="45"/>
  <c r="T16" i="45"/>
  <c r="S16" i="45"/>
  <c r="R16" i="45"/>
  <c r="Q16" i="45"/>
  <c r="P16" i="45"/>
  <c r="O16" i="45"/>
  <c r="M16" i="45"/>
  <c r="L16" i="45"/>
  <c r="K16" i="45"/>
  <c r="J16" i="45"/>
  <c r="I16" i="45"/>
  <c r="H16" i="45"/>
  <c r="G16" i="45"/>
  <c r="F16" i="45"/>
  <c r="E16" i="45"/>
  <c r="D16" i="45"/>
  <c r="C16" i="45"/>
  <c r="AIC15" i="45"/>
  <c r="AHV15" i="45"/>
  <c r="AHN15" i="45"/>
  <c r="AHG15" i="45"/>
  <c r="AGY15" i="45"/>
  <c r="AGR15" i="45"/>
  <c r="AGJ15" i="45"/>
  <c r="AGC15" i="45"/>
  <c r="AFU15" i="45"/>
  <c r="AFN15" i="45"/>
  <c r="AFF15" i="45"/>
  <c r="AEY15" i="45"/>
  <c r="AEQ15" i="45"/>
  <c r="AEJ15" i="45"/>
  <c r="AEB15" i="45"/>
  <c r="ADU15" i="45"/>
  <c r="ADM15" i="45"/>
  <c r="ADF15" i="45"/>
  <c r="ACX15" i="45"/>
  <c r="ACQ15" i="45"/>
  <c r="ACI15" i="45"/>
  <c r="ACB15" i="45"/>
  <c r="ABT15" i="45"/>
  <c r="ABM15" i="45"/>
  <c r="ABE15" i="45"/>
  <c r="AAX15" i="45"/>
  <c r="AAP15" i="45"/>
  <c r="AAI15" i="45"/>
  <c r="AAA15" i="45"/>
  <c r="ZT15" i="45"/>
  <c r="ZL15" i="45"/>
  <c r="ZE15" i="45"/>
  <c r="YW15" i="45"/>
  <c r="YP15" i="45"/>
  <c r="YH15" i="45"/>
  <c r="YA15" i="45"/>
  <c r="XS15" i="45"/>
  <c r="XL15" i="45"/>
  <c r="XD15" i="45"/>
  <c r="WW15" i="45"/>
  <c r="WO15" i="45"/>
  <c r="WH15" i="45"/>
  <c r="VZ15" i="45"/>
  <c r="VS15" i="45"/>
  <c r="VK15" i="45"/>
  <c r="VD15" i="45"/>
  <c r="UV15" i="45"/>
  <c r="UO15" i="45"/>
  <c r="UG15" i="45"/>
  <c r="TZ15" i="45"/>
  <c r="TR15" i="45"/>
  <c r="TK15" i="45"/>
  <c r="TC15" i="45"/>
  <c r="SV15" i="45"/>
  <c r="SN15" i="45"/>
  <c r="SG15" i="45"/>
  <c r="RY15" i="45"/>
  <c r="RR15" i="45"/>
  <c r="RJ15" i="45"/>
  <c r="RC15" i="45"/>
  <c r="QU15" i="45"/>
  <c r="QN15" i="45"/>
  <c r="QF15" i="45"/>
  <c r="PY15" i="45"/>
  <c r="PQ15" i="45"/>
  <c r="PJ15" i="45"/>
  <c r="PB15" i="45"/>
  <c r="OU15" i="45"/>
  <c r="OM15" i="45"/>
  <c r="OF15" i="45"/>
  <c r="NX15" i="45"/>
  <c r="NQ15" i="45"/>
  <c r="NI15" i="45"/>
  <c r="NB15" i="45"/>
  <c r="MT15" i="45"/>
  <c r="MM15" i="45"/>
  <c r="ME15" i="45"/>
  <c r="LX15" i="45"/>
  <c r="LP15" i="45"/>
  <c r="LI15" i="45"/>
  <c r="LA15" i="45"/>
  <c r="KT15" i="45"/>
  <c r="KL15" i="45"/>
  <c r="KE15" i="45"/>
  <c r="JW15" i="45"/>
  <c r="JP15" i="45"/>
  <c r="JH15" i="45"/>
  <c r="JA15" i="45"/>
  <c r="IS15" i="45"/>
  <c r="IL15" i="45"/>
  <c r="ID15" i="45"/>
  <c r="HW15" i="45"/>
  <c r="HO15" i="45"/>
  <c r="HH15" i="45"/>
  <c r="GZ15" i="45"/>
  <c r="GS15" i="45"/>
  <c r="GK15" i="45"/>
  <c r="GD15" i="45"/>
  <c r="FV15" i="45"/>
  <c r="FO15" i="45"/>
  <c r="FG15" i="45"/>
  <c r="EZ15" i="45"/>
  <c r="ER15" i="45"/>
  <c r="EK15" i="45"/>
  <c r="EC15" i="45"/>
  <c r="DV15" i="45"/>
  <c r="DN15" i="45"/>
  <c r="DG15" i="45"/>
  <c r="CY15" i="45"/>
  <c r="CR15" i="45"/>
  <c r="CJ15" i="45"/>
  <c r="CC15" i="45"/>
  <c r="BU15" i="45"/>
  <c r="BN15" i="45"/>
  <c r="BF15" i="45"/>
  <c r="AY15" i="45"/>
  <c r="AQ15" i="45"/>
  <c r="AJ15" i="45"/>
  <c r="AB15" i="45"/>
  <c r="U15" i="45"/>
  <c r="N15" i="45"/>
  <c r="G15" i="45"/>
  <c r="AIC14" i="45"/>
  <c r="AHV14" i="45"/>
  <c r="AHN14" i="45"/>
  <c r="AHN11" i="45" s="1"/>
  <c r="AHG14" i="45"/>
  <c r="AGY14" i="45"/>
  <c r="AGR14" i="45"/>
  <c r="AGJ14" i="45"/>
  <c r="AGC14" i="45"/>
  <c r="AFU14" i="45"/>
  <c r="AFN14" i="45"/>
  <c r="AFF14" i="45"/>
  <c r="AEY14" i="45"/>
  <c r="AEQ14" i="45"/>
  <c r="AEJ14" i="45"/>
  <c r="AEB14" i="45"/>
  <c r="ADU14" i="45"/>
  <c r="ADM14" i="45"/>
  <c r="ADF14" i="45"/>
  <c r="ADF11" i="45" s="1"/>
  <c r="ACX14" i="45"/>
  <c r="ACQ14" i="45"/>
  <c r="ACI14" i="45"/>
  <c r="ACB14" i="45"/>
  <c r="ABT14" i="45"/>
  <c r="ABM14" i="45"/>
  <c r="ABE14" i="45"/>
  <c r="AAX14" i="45"/>
  <c r="AAP14" i="45"/>
  <c r="AAI14" i="45"/>
  <c r="AAA14" i="45"/>
  <c r="ZT14" i="45"/>
  <c r="ZL14" i="45"/>
  <c r="ZE14" i="45"/>
  <c r="YW14" i="45"/>
  <c r="YP14" i="45"/>
  <c r="YH14" i="45"/>
  <c r="YA14" i="45"/>
  <c r="XS14" i="45"/>
  <c r="XL14" i="45"/>
  <c r="XD14" i="45"/>
  <c r="WW14" i="45"/>
  <c r="WO14" i="45"/>
  <c r="WH14" i="45"/>
  <c r="VZ14" i="45"/>
  <c r="VS14" i="45"/>
  <c r="VK14" i="45"/>
  <c r="VD14" i="45"/>
  <c r="UV14" i="45"/>
  <c r="UO14" i="45"/>
  <c r="UG14" i="45"/>
  <c r="TZ14" i="45"/>
  <c r="TR14" i="45"/>
  <c r="TK14" i="45"/>
  <c r="TC14" i="45"/>
  <c r="SV14" i="45"/>
  <c r="SN14" i="45"/>
  <c r="SG14" i="45"/>
  <c r="RY14" i="45"/>
  <c r="RR14" i="45"/>
  <c r="RJ14" i="45"/>
  <c r="RC14" i="45"/>
  <c r="RC11" i="45" s="1"/>
  <c r="QU14" i="45"/>
  <c r="QN14" i="45"/>
  <c r="QF14" i="45"/>
  <c r="PY14" i="45"/>
  <c r="PQ14" i="45"/>
  <c r="PJ14" i="45"/>
  <c r="PB14" i="45"/>
  <c r="OU14" i="45"/>
  <c r="OM14" i="45"/>
  <c r="OM11" i="45" s="1"/>
  <c r="OF14" i="45"/>
  <c r="NX14" i="45"/>
  <c r="NQ14" i="45"/>
  <c r="NI14" i="45"/>
  <c r="NB14" i="45"/>
  <c r="MT14" i="45"/>
  <c r="MM14" i="45"/>
  <c r="ME14" i="45"/>
  <c r="LX14" i="45"/>
  <c r="LX11" i="45" s="1"/>
  <c r="LP14" i="45"/>
  <c r="LI14" i="45"/>
  <c r="LA14" i="45"/>
  <c r="KT14" i="45"/>
  <c r="KL14" i="45"/>
  <c r="KE14" i="45"/>
  <c r="JW14" i="45"/>
  <c r="JP14" i="45"/>
  <c r="JH14" i="45"/>
  <c r="JH11" i="45" s="1"/>
  <c r="JA14" i="45"/>
  <c r="IS14" i="45"/>
  <c r="IL14" i="45"/>
  <c r="ID14" i="45"/>
  <c r="HW14" i="45"/>
  <c r="HO14" i="45"/>
  <c r="HH14" i="45"/>
  <c r="GZ14" i="45"/>
  <c r="GS14" i="45"/>
  <c r="GK14" i="45"/>
  <c r="GD14" i="45"/>
  <c r="FV14" i="45"/>
  <c r="FV11" i="45" s="1"/>
  <c r="FO14" i="45"/>
  <c r="FG14" i="45"/>
  <c r="EZ14" i="45"/>
  <c r="ER14" i="45"/>
  <c r="EK14" i="45"/>
  <c r="EC14" i="45"/>
  <c r="DV14" i="45"/>
  <c r="DN14" i="45"/>
  <c r="DG14" i="45"/>
  <c r="CY14" i="45"/>
  <c r="CR14" i="45"/>
  <c r="CJ14" i="45"/>
  <c r="CC14" i="45"/>
  <c r="BU14" i="45"/>
  <c r="BN14" i="45"/>
  <c r="BN11" i="45" s="1"/>
  <c r="BF14" i="45"/>
  <c r="AY14" i="45"/>
  <c r="AQ14" i="45"/>
  <c r="AQ11" i="45" s="1"/>
  <c r="AJ14" i="45"/>
  <c r="AB14" i="45"/>
  <c r="U14" i="45"/>
  <c r="N14" i="45"/>
  <c r="G14" i="45"/>
  <c r="AIC13" i="45"/>
  <c r="AHV13" i="45"/>
  <c r="AHN13" i="45"/>
  <c r="AHG13" i="45"/>
  <c r="AGY13" i="45"/>
  <c r="AGR13" i="45"/>
  <c r="AGJ13" i="45"/>
  <c r="AGC13" i="45"/>
  <c r="AFU13" i="45"/>
  <c r="AFN13" i="45"/>
  <c r="AFF13" i="45"/>
  <c r="AEY13" i="45"/>
  <c r="AEQ13" i="45"/>
  <c r="AEJ13" i="45"/>
  <c r="AEB13" i="45"/>
  <c r="ADU13" i="45"/>
  <c r="ADM13" i="45"/>
  <c r="ADF13" i="45"/>
  <c r="ACX13" i="45"/>
  <c r="ACX11" i="45" s="1"/>
  <c r="ACQ13" i="45"/>
  <c r="ACI13" i="45"/>
  <c r="ACB13" i="45"/>
  <c r="ACB11" i="45" s="1"/>
  <c r="ABT13" i="45"/>
  <c r="ABM13" i="45"/>
  <c r="ABE13" i="45"/>
  <c r="ABE11" i="45" s="1"/>
  <c r="AAX13" i="45"/>
  <c r="AAP13" i="45"/>
  <c r="AAI13" i="45"/>
  <c r="AAI11" i="45" s="1"/>
  <c r="AAA13" i="45"/>
  <c r="ZT13" i="45"/>
  <c r="ZL13" i="45"/>
  <c r="ZE13" i="45"/>
  <c r="YW13" i="45"/>
  <c r="YP13" i="45"/>
  <c r="YH13" i="45"/>
  <c r="YA13" i="45"/>
  <c r="XS13" i="45"/>
  <c r="XS11" i="45" s="1"/>
  <c r="XL13" i="45"/>
  <c r="XD13" i="45"/>
  <c r="WW13" i="45"/>
  <c r="WO13" i="45"/>
  <c r="WH13" i="45"/>
  <c r="VZ13" i="45"/>
  <c r="VZ11" i="45" s="1"/>
  <c r="VS13" i="45"/>
  <c r="VK13" i="45"/>
  <c r="VD13" i="45"/>
  <c r="VD11" i="45" s="1"/>
  <c r="UV13" i="45"/>
  <c r="UO13" i="45"/>
  <c r="UG13" i="45"/>
  <c r="UG11" i="45" s="1"/>
  <c r="TZ13" i="45"/>
  <c r="TR13" i="45"/>
  <c r="TK13" i="45"/>
  <c r="TC13" i="45"/>
  <c r="SV13" i="45"/>
  <c r="SN13" i="45"/>
  <c r="SG13" i="45"/>
  <c r="RY13" i="45"/>
  <c r="RR13" i="45"/>
  <c r="RR11" i="45" s="1"/>
  <c r="RJ13" i="45"/>
  <c r="RC13" i="45"/>
  <c r="QU13" i="45"/>
  <c r="QU11" i="45" s="1"/>
  <c r="QN13" i="45"/>
  <c r="QF13" i="45"/>
  <c r="PY13" i="45"/>
  <c r="PQ13" i="45"/>
  <c r="PJ13" i="45"/>
  <c r="PB13" i="45"/>
  <c r="OU13" i="45"/>
  <c r="OM13" i="45"/>
  <c r="OF13" i="45"/>
  <c r="NX13" i="45"/>
  <c r="NQ13" i="45"/>
  <c r="NI13" i="45"/>
  <c r="NB13" i="45"/>
  <c r="MT13" i="45"/>
  <c r="MM13" i="45"/>
  <c r="MM11" i="45" s="1"/>
  <c r="ME13" i="45"/>
  <c r="LX13" i="45"/>
  <c r="LP13" i="45"/>
  <c r="LI13" i="45"/>
  <c r="LA13" i="45"/>
  <c r="KT13" i="45"/>
  <c r="KT11" i="45" s="1"/>
  <c r="KL13" i="45"/>
  <c r="KE13" i="45"/>
  <c r="JW13" i="45"/>
  <c r="JP13" i="45"/>
  <c r="JH13" i="45"/>
  <c r="JA13" i="45"/>
  <c r="JA11" i="45" s="1"/>
  <c r="IS13" i="45"/>
  <c r="IL13" i="45"/>
  <c r="ID13" i="45"/>
  <c r="HW13" i="45"/>
  <c r="HO13" i="45"/>
  <c r="HH13" i="45"/>
  <c r="HH11" i="45" s="1"/>
  <c r="GZ13" i="45"/>
  <c r="GS13" i="45"/>
  <c r="GK13" i="45"/>
  <c r="GK11" i="45" s="1"/>
  <c r="GD13" i="45"/>
  <c r="FV13" i="45"/>
  <c r="FO13" i="45"/>
  <c r="FG13" i="45"/>
  <c r="EZ13" i="45"/>
  <c r="ER13" i="45"/>
  <c r="EK13" i="45"/>
  <c r="EC13" i="45"/>
  <c r="DV13" i="45"/>
  <c r="DN13" i="45"/>
  <c r="DG13" i="45"/>
  <c r="CY13" i="45"/>
  <c r="CR13" i="45"/>
  <c r="CJ13" i="45"/>
  <c r="CC13" i="45"/>
  <c r="CC11" i="45" s="1"/>
  <c r="BU13" i="45"/>
  <c r="BN13" i="45"/>
  <c r="BF13" i="45"/>
  <c r="BF11" i="45" s="1"/>
  <c r="AY13" i="45"/>
  <c r="AQ13" i="45"/>
  <c r="AJ13" i="45"/>
  <c r="AJ11" i="45" s="1"/>
  <c r="AB13" i="45"/>
  <c r="U13" i="45"/>
  <c r="N13" i="45"/>
  <c r="G13" i="45"/>
  <c r="AIC12" i="45"/>
  <c r="AHV12" i="45"/>
  <c r="AHV11" i="45" s="1"/>
  <c r="AHN12" i="45"/>
  <c r="AHG12" i="45"/>
  <c r="AGY12" i="45"/>
  <c r="AGY11" i="45" s="1"/>
  <c r="AGR12" i="45"/>
  <c r="AGJ12" i="45"/>
  <c r="AGC12" i="45"/>
  <c r="AFU12" i="45"/>
  <c r="AFN12" i="45"/>
  <c r="AFF12" i="45"/>
  <c r="AFF11" i="45" s="1"/>
  <c r="AEY12" i="45"/>
  <c r="AEQ12" i="45"/>
  <c r="AEJ12" i="45"/>
  <c r="AEB12" i="45"/>
  <c r="ADU12" i="45"/>
  <c r="ADM12" i="45"/>
  <c r="ADF12" i="45"/>
  <c r="ACX12" i="45"/>
  <c r="ACQ12" i="45"/>
  <c r="ACI12" i="45"/>
  <c r="ACB12" i="45"/>
  <c r="ABT12" i="45"/>
  <c r="ABT11" i="45" s="1"/>
  <c r="ABM12" i="45"/>
  <c r="ABE12" i="45"/>
  <c r="AAX12" i="45"/>
  <c r="AAP12" i="45"/>
  <c r="AAI12" i="45"/>
  <c r="AAA12" i="45"/>
  <c r="AAA11" i="45" s="1"/>
  <c r="ZT12" i="45"/>
  <c r="ZL12" i="45"/>
  <c r="ZE12" i="45"/>
  <c r="YW12" i="45"/>
  <c r="YP12" i="45"/>
  <c r="YH12" i="45"/>
  <c r="YH11" i="45" s="1"/>
  <c r="YA12" i="45"/>
  <c r="XS12" i="45"/>
  <c r="XL12" i="45"/>
  <c r="XL11" i="45" s="1"/>
  <c r="XD12" i="45"/>
  <c r="WW12" i="45"/>
  <c r="WO12" i="45"/>
  <c r="WO11" i="45" s="1"/>
  <c r="WH12" i="45"/>
  <c r="VZ12" i="45"/>
  <c r="VS12" i="45"/>
  <c r="VK12" i="45"/>
  <c r="VD12" i="45"/>
  <c r="UV12" i="45"/>
  <c r="UV11" i="45" s="1"/>
  <c r="UO12" i="45"/>
  <c r="UG12" i="45"/>
  <c r="TZ12" i="45"/>
  <c r="TZ11" i="45" s="1"/>
  <c r="TR12" i="45"/>
  <c r="TK12" i="45"/>
  <c r="TC12" i="45"/>
  <c r="TC11" i="45" s="1"/>
  <c r="SV12" i="45"/>
  <c r="SN12" i="45"/>
  <c r="SG12" i="45"/>
  <c r="RY12" i="45"/>
  <c r="RR12" i="45"/>
  <c r="RJ12" i="45"/>
  <c r="RC12" i="45"/>
  <c r="QU12" i="45"/>
  <c r="QN12" i="45"/>
  <c r="QF12" i="45"/>
  <c r="PY12" i="45"/>
  <c r="PQ12" i="45"/>
  <c r="PQ11" i="45" s="1"/>
  <c r="PJ12" i="45"/>
  <c r="PB12" i="45"/>
  <c r="OU12" i="45"/>
  <c r="OU11" i="45" s="1"/>
  <c r="OM12" i="45"/>
  <c r="OF12" i="45"/>
  <c r="NX12" i="45"/>
  <c r="NX11" i="45" s="1"/>
  <c r="NQ12" i="45"/>
  <c r="NI12" i="45"/>
  <c r="NB12" i="45"/>
  <c r="NB11" i="45" s="1"/>
  <c r="MT12" i="45"/>
  <c r="MM12" i="45"/>
  <c r="ME12" i="45"/>
  <c r="ME11" i="45" s="1"/>
  <c r="LX12" i="45"/>
  <c r="LP12" i="45"/>
  <c r="LI12" i="45"/>
  <c r="LI11" i="45" s="1"/>
  <c r="LA12" i="45"/>
  <c r="KT12" i="45"/>
  <c r="KL12" i="45"/>
  <c r="KL11" i="45" s="1"/>
  <c r="KE12" i="45"/>
  <c r="JW12" i="45"/>
  <c r="JP12" i="45"/>
  <c r="JP11" i="45" s="1"/>
  <c r="JH12" i="45"/>
  <c r="JA12" i="45"/>
  <c r="IS12" i="45"/>
  <c r="IS11" i="45" s="1"/>
  <c r="IL12" i="45"/>
  <c r="ID12" i="45"/>
  <c r="HW12" i="45"/>
  <c r="HO12" i="45"/>
  <c r="HH12" i="45"/>
  <c r="GZ12" i="45"/>
  <c r="GS12" i="45"/>
  <c r="GK12" i="45"/>
  <c r="GD12" i="45"/>
  <c r="GD11" i="45" s="1"/>
  <c r="FV12" i="45"/>
  <c r="FO12" i="45"/>
  <c r="FG12" i="45"/>
  <c r="EZ12" i="45"/>
  <c r="ER12" i="45"/>
  <c r="EK12" i="45"/>
  <c r="EK11" i="45" s="1"/>
  <c r="EC12" i="45"/>
  <c r="DV12" i="45"/>
  <c r="DN12" i="45"/>
  <c r="DN11" i="45" s="1"/>
  <c r="DG12" i="45"/>
  <c r="CY12" i="45"/>
  <c r="CR12" i="45"/>
  <c r="CJ12" i="45"/>
  <c r="CC12" i="45"/>
  <c r="BU12" i="45"/>
  <c r="BU11" i="45" s="1"/>
  <c r="BN12" i="45"/>
  <c r="BF12" i="45"/>
  <c r="AY12" i="45"/>
  <c r="AQ12" i="45"/>
  <c r="AJ12" i="45"/>
  <c r="AB12" i="45"/>
  <c r="U12" i="45"/>
  <c r="N12" i="45"/>
  <c r="G12" i="45"/>
  <c r="G11" i="45" s="1"/>
  <c r="AIE11" i="45"/>
  <c r="AID11" i="45"/>
  <c r="AIC11" i="45"/>
  <c r="AIB11" i="45"/>
  <c r="AIA11" i="45"/>
  <c r="AHZ11" i="45"/>
  <c r="AHY11" i="45"/>
  <c r="AHY6" i="45" s="1"/>
  <c r="AHX11" i="45"/>
  <c r="AHW11" i="45"/>
  <c r="AHU11" i="45"/>
  <c r="AHT11" i="45"/>
  <c r="AHS11" i="45"/>
  <c r="AHR11" i="45"/>
  <c r="AHP11" i="45"/>
  <c r="AHO11" i="45"/>
  <c r="AHM11" i="45"/>
  <c r="AHL11" i="45"/>
  <c r="AHK11" i="45"/>
  <c r="AHJ11" i="45"/>
  <c r="AHI11" i="45"/>
  <c r="AHH11" i="45"/>
  <c r="AHF11" i="45"/>
  <c r="AHE11" i="45"/>
  <c r="AHD11" i="45"/>
  <c r="AHC11" i="45"/>
  <c r="AHA11" i="45"/>
  <c r="AGZ11" i="45"/>
  <c r="AGX11" i="45"/>
  <c r="AGW11" i="45"/>
  <c r="AGV11" i="45"/>
  <c r="AGU11" i="45"/>
  <c r="AGT11" i="45"/>
  <c r="AGS11" i="45"/>
  <c r="AGQ11" i="45"/>
  <c r="AGP11" i="45"/>
  <c r="AGO11" i="45"/>
  <c r="AGN11" i="45"/>
  <c r="AGL11" i="45"/>
  <c r="AGK11" i="45"/>
  <c r="AGI11" i="45"/>
  <c r="AGH11" i="45"/>
  <c r="AGG11" i="45"/>
  <c r="AGF11" i="45"/>
  <c r="AGE11" i="45"/>
  <c r="AGD11" i="45"/>
  <c r="AGB11" i="45"/>
  <c r="AGA11" i="45"/>
  <c r="AFZ11" i="45"/>
  <c r="AFY11" i="45"/>
  <c r="AFW11" i="45"/>
  <c r="AFV11" i="45"/>
  <c r="AFT11" i="45"/>
  <c r="AFS11" i="45"/>
  <c r="AFR11" i="45"/>
  <c r="AFQ11" i="45"/>
  <c r="AFP11" i="45"/>
  <c r="AFO11" i="45"/>
  <c r="AFM11" i="45"/>
  <c r="AFL11" i="45"/>
  <c r="AFK11" i="45"/>
  <c r="AFJ11" i="45"/>
  <c r="AFH11" i="45"/>
  <c r="AFG11" i="45"/>
  <c r="AFE11" i="45"/>
  <c r="AFD11" i="45"/>
  <c r="AFC11" i="45"/>
  <c r="AFB11" i="45"/>
  <c r="AFA11" i="45"/>
  <c r="AEZ11" i="45"/>
  <c r="AEZ6" i="45" s="1"/>
  <c r="AEX11" i="45"/>
  <c r="AEW11" i="45"/>
  <c r="AEV11" i="45"/>
  <c r="AEU11" i="45"/>
  <c r="AES11" i="45"/>
  <c r="AER11" i="45"/>
  <c r="AEP11" i="45"/>
  <c r="AEO11" i="45"/>
  <c r="AEN11" i="45"/>
  <c r="AEM11" i="45"/>
  <c r="AEL11" i="45"/>
  <c r="AEK11" i="45"/>
  <c r="AEI11" i="45"/>
  <c r="AEH11" i="45"/>
  <c r="AEG11" i="45"/>
  <c r="AEF11" i="45"/>
  <c r="AED11" i="45"/>
  <c r="AEC11" i="45"/>
  <c r="AEA11" i="45"/>
  <c r="ADZ11" i="45"/>
  <c r="ADY11" i="45"/>
  <c r="ADX11" i="45"/>
  <c r="ADW11" i="45"/>
  <c r="ADV11" i="45"/>
  <c r="ADT11" i="45"/>
  <c r="ADS11" i="45"/>
  <c r="ADR11" i="45"/>
  <c r="ADQ11" i="45"/>
  <c r="ADO11" i="45"/>
  <c r="ADN11" i="45"/>
  <c r="ADL11" i="45"/>
  <c r="ADK11" i="45"/>
  <c r="ADK6" i="45" s="1"/>
  <c r="ADJ11" i="45"/>
  <c r="ADI11" i="45"/>
  <c r="ADH11" i="45"/>
  <c r="ADG11" i="45"/>
  <c r="ADE11" i="45"/>
  <c r="ADE6" i="45" s="1"/>
  <c r="ADD11" i="45"/>
  <c r="ADC11" i="45"/>
  <c r="ADB11" i="45"/>
  <c r="ACZ11" i="45"/>
  <c r="ACY11" i="45"/>
  <c r="ACW11" i="45"/>
  <c r="ACV11" i="45"/>
  <c r="ACU11" i="45"/>
  <c r="ACT11" i="45"/>
  <c r="ACS11" i="45"/>
  <c r="ACS6" i="45" s="1"/>
  <c r="ACR11" i="45"/>
  <c r="ACP11" i="45"/>
  <c r="ACO11" i="45"/>
  <c r="ACN11" i="45"/>
  <c r="ACM11" i="45"/>
  <c r="ACK11" i="45"/>
  <c r="ACJ11" i="45"/>
  <c r="ACH11" i="45"/>
  <c r="ACH6" i="45" s="1"/>
  <c r="ACG11" i="45"/>
  <c r="ACF11" i="45"/>
  <c r="ACE11" i="45"/>
  <c r="ACD11" i="45"/>
  <c r="ACC11" i="45"/>
  <c r="ACA11" i="45"/>
  <c r="ABZ11" i="45"/>
  <c r="ABY11" i="45"/>
  <c r="ABX11" i="45"/>
  <c r="ABV11" i="45"/>
  <c r="ABU11" i="45"/>
  <c r="ABS11" i="45"/>
  <c r="ABR11" i="45"/>
  <c r="ABQ11" i="45"/>
  <c r="ABP11" i="45"/>
  <c r="ABO11" i="45"/>
  <c r="ABO6" i="45" s="1"/>
  <c r="ABN11" i="45"/>
  <c r="ABL11" i="45"/>
  <c r="ABK11" i="45"/>
  <c r="ABJ11" i="45"/>
  <c r="ABI11" i="45"/>
  <c r="ABG11" i="45"/>
  <c r="ABF11" i="45"/>
  <c r="ABD11" i="45"/>
  <c r="ABC11" i="45"/>
  <c r="ABB11" i="45"/>
  <c r="ABA11" i="45"/>
  <c r="AAZ11" i="45"/>
  <c r="AAY11" i="45"/>
  <c r="AAW11" i="45"/>
  <c r="AAV11" i="45"/>
  <c r="AAU11" i="45"/>
  <c r="AAT11" i="45"/>
  <c r="AAR11" i="45"/>
  <c r="AAR6" i="45" s="1"/>
  <c r="AAQ11" i="45"/>
  <c r="AAO11" i="45"/>
  <c r="AAN11" i="45"/>
  <c r="AAM11" i="45"/>
  <c r="AAL11" i="45"/>
  <c r="AAK11" i="45"/>
  <c r="AAJ11" i="45"/>
  <c r="AAH11" i="45"/>
  <c r="AAG11" i="45"/>
  <c r="AAF11" i="45"/>
  <c r="AAE11" i="45"/>
  <c r="AAC11" i="45"/>
  <c r="AAB11" i="45"/>
  <c r="ZZ11" i="45"/>
  <c r="ZY11" i="45"/>
  <c r="ZX11" i="45"/>
  <c r="ZW11" i="45"/>
  <c r="ZV11" i="45"/>
  <c r="ZU11" i="45"/>
  <c r="ZS11" i="45"/>
  <c r="ZR11" i="45"/>
  <c r="ZQ11" i="45"/>
  <c r="ZP11" i="45"/>
  <c r="ZN11" i="45"/>
  <c r="ZM11" i="45"/>
  <c r="ZK11" i="45"/>
  <c r="ZJ11" i="45"/>
  <c r="ZI11" i="45"/>
  <c r="ZH11" i="45"/>
  <c r="ZG11" i="45"/>
  <c r="ZF11" i="45"/>
  <c r="ZD11" i="45"/>
  <c r="ZC11" i="45"/>
  <c r="ZB11" i="45"/>
  <c r="ZA11" i="45"/>
  <c r="YY11" i="45"/>
  <c r="YX11" i="45"/>
  <c r="YV11" i="45"/>
  <c r="YU11" i="45"/>
  <c r="YT11" i="45"/>
  <c r="YS11" i="45"/>
  <c r="YR11" i="45"/>
  <c r="YQ11" i="45"/>
  <c r="YO11" i="45"/>
  <c r="YN11" i="45"/>
  <c r="YM11" i="45"/>
  <c r="YL11" i="45"/>
  <c r="YJ11" i="45"/>
  <c r="YI11" i="45"/>
  <c r="YG11" i="45"/>
  <c r="YF11" i="45"/>
  <c r="YE11" i="45"/>
  <c r="YD11" i="45"/>
  <c r="YC11" i="45"/>
  <c r="YB11" i="45"/>
  <c r="XZ11" i="45"/>
  <c r="XY11" i="45"/>
  <c r="XX11" i="45"/>
  <c r="XW11" i="45"/>
  <c r="XU11" i="45"/>
  <c r="XT11" i="45"/>
  <c r="XR11" i="45"/>
  <c r="XQ11" i="45"/>
  <c r="XP11" i="45"/>
  <c r="XO11" i="45"/>
  <c r="XN11" i="45"/>
  <c r="XM11" i="45"/>
  <c r="XK11" i="45"/>
  <c r="XJ11" i="45"/>
  <c r="XI11" i="45"/>
  <c r="XH11" i="45"/>
  <c r="XF11" i="45"/>
  <c r="XE11" i="45"/>
  <c r="XC11" i="45"/>
  <c r="XB11" i="45"/>
  <c r="XA11" i="45"/>
  <c r="WZ11" i="45"/>
  <c r="WY11" i="45"/>
  <c r="WX11" i="45"/>
  <c r="WV11" i="45"/>
  <c r="WU11" i="45"/>
  <c r="WT11" i="45"/>
  <c r="WS11" i="45"/>
  <c r="WQ11" i="45"/>
  <c r="WP11" i="45"/>
  <c r="WN11" i="45"/>
  <c r="WM11" i="45"/>
  <c r="WL11" i="45"/>
  <c r="WK11" i="45"/>
  <c r="WJ11" i="45"/>
  <c r="WI11" i="45"/>
  <c r="WG11" i="45"/>
  <c r="WF11" i="45"/>
  <c r="WE11" i="45"/>
  <c r="WD11" i="45"/>
  <c r="WB11" i="45"/>
  <c r="WA11" i="45"/>
  <c r="VY11" i="45"/>
  <c r="VX11" i="45"/>
  <c r="VW11" i="45"/>
  <c r="VV11" i="45"/>
  <c r="VU11" i="45"/>
  <c r="VT11" i="45"/>
  <c r="VR11" i="45"/>
  <c r="VQ11" i="45"/>
  <c r="VP11" i="45"/>
  <c r="VO11" i="45"/>
  <c r="VM11" i="45"/>
  <c r="VL11" i="45"/>
  <c r="VJ11" i="45"/>
  <c r="VI11" i="45"/>
  <c r="VH11" i="45"/>
  <c r="VG11" i="45"/>
  <c r="VG6" i="45" s="1"/>
  <c r="VF11" i="45"/>
  <c r="VE11" i="45"/>
  <c r="VC11" i="45"/>
  <c r="VB11" i="45"/>
  <c r="VA11" i="45"/>
  <c r="VA6" i="45" s="1"/>
  <c r="UZ11" i="45"/>
  <c r="UX11" i="45"/>
  <c r="UW11" i="45"/>
  <c r="UU11" i="45"/>
  <c r="UT11" i="45"/>
  <c r="US11" i="45"/>
  <c r="UR11" i="45"/>
  <c r="UQ11" i="45"/>
  <c r="UP11" i="45"/>
  <c r="UN11" i="45"/>
  <c r="UM11" i="45"/>
  <c r="UL11" i="45"/>
  <c r="UK11" i="45"/>
  <c r="UI11" i="45"/>
  <c r="UH11" i="45"/>
  <c r="UF11" i="45"/>
  <c r="UE11" i="45"/>
  <c r="UD11" i="45"/>
  <c r="UC11" i="45"/>
  <c r="UB11" i="45"/>
  <c r="UA11" i="45"/>
  <c r="TY11" i="45"/>
  <c r="TX11" i="45"/>
  <c r="TW11" i="45"/>
  <c r="TV11" i="45"/>
  <c r="TT11" i="45"/>
  <c r="TS11" i="45"/>
  <c r="TQ11" i="45"/>
  <c r="TP11" i="45"/>
  <c r="TO11" i="45"/>
  <c r="TO6" i="45" s="1"/>
  <c r="TN11" i="45"/>
  <c r="TM11" i="45"/>
  <c r="TL11" i="45"/>
  <c r="TJ11" i="45"/>
  <c r="TI11" i="45"/>
  <c r="TH11" i="45"/>
  <c r="TG11" i="45"/>
  <c r="TE11" i="45"/>
  <c r="TD11" i="45"/>
  <c r="TB11" i="45"/>
  <c r="TA11" i="45"/>
  <c r="SZ11" i="45"/>
  <c r="SY11" i="45"/>
  <c r="SX11" i="45"/>
  <c r="SW11" i="45"/>
  <c r="SU11" i="45"/>
  <c r="ST11" i="45"/>
  <c r="SS11" i="45"/>
  <c r="SR11" i="45"/>
  <c r="SP11" i="45"/>
  <c r="SO11" i="45"/>
  <c r="SM11" i="45"/>
  <c r="SL11" i="45"/>
  <c r="SK11" i="45"/>
  <c r="SJ11" i="45"/>
  <c r="SI11" i="45"/>
  <c r="SH11" i="45"/>
  <c r="SF11" i="45"/>
  <c r="SE11" i="45"/>
  <c r="SD11" i="45"/>
  <c r="SC11" i="45"/>
  <c r="SA11" i="45"/>
  <c r="RZ11" i="45"/>
  <c r="RX11" i="45"/>
  <c r="RW11" i="45"/>
  <c r="RW6" i="45" s="1"/>
  <c r="RV11" i="45"/>
  <c r="RU11" i="45"/>
  <c r="RT11" i="45"/>
  <c r="RS11" i="45"/>
  <c r="RQ11" i="45"/>
  <c r="RP11" i="45"/>
  <c r="RO11" i="45"/>
  <c r="RN11" i="45"/>
  <c r="RL11" i="45"/>
  <c r="RK11" i="45"/>
  <c r="RI11" i="45"/>
  <c r="RH11" i="45"/>
  <c r="RG11" i="45"/>
  <c r="RF11" i="45"/>
  <c r="RE11" i="45"/>
  <c r="RD11" i="45"/>
  <c r="RB11" i="45"/>
  <c r="RA11" i="45"/>
  <c r="QZ11" i="45"/>
  <c r="QY11" i="45"/>
  <c r="QW11" i="45"/>
  <c r="QV11" i="45"/>
  <c r="QT11" i="45"/>
  <c r="QS11" i="45"/>
  <c r="QR11" i="45"/>
  <c r="QQ11" i="45"/>
  <c r="QP11" i="45"/>
  <c r="QO11" i="45"/>
  <c r="QM11" i="45"/>
  <c r="QL11" i="45"/>
  <c r="QL6" i="45" s="1"/>
  <c r="QK11" i="45"/>
  <c r="QJ11" i="45"/>
  <c r="QH11" i="45"/>
  <c r="QG11" i="45"/>
  <c r="QE11" i="45"/>
  <c r="QD11" i="45"/>
  <c r="QC11" i="45"/>
  <c r="QB11" i="45"/>
  <c r="QA11" i="45"/>
  <c r="PZ11" i="45"/>
  <c r="PX11" i="45"/>
  <c r="PW11" i="45"/>
  <c r="PV11" i="45"/>
  <c r="PU11" i="45"/>
  <c r="PS11" i="45"/>
  <c r="PR11" i="45"/>
  <c r="PP11" i="45"/>
  <c r="PO11" i="45"/>
  <c r="PO6" i="45" s="1"/>
  <c r="PN11" i="45"/>
  <c r="PM11" i="45"/>
  <c r="PL11" i="45"/>
  <c r="PK11" i="45"/>
  <c r="PI11" i="45"/>
  <c r="PH11" i="45"/>
  <c r="PG11" i="45"/>
  <c r="PF11" i="45"/>
  <c r="PD11" i="45"/>
  <c r="PC11" i="45"/>
  <c r="PA11" i="45"/>
  <c r="OZ11" i="45"/>
  <c r="OZ6" i="45" s="1"/>
  <c r="OY11" i="45"/>
  <c r="OX11" i="45"/>
  <c r="OW11" i="45"/>
  <c r="OV11" i="45"/>
  <c r="OT11" i="45"/>
  <c r="OS11" i="45"/>
  <c r="OS6" i="45" s="1"/>
  <c r="OR11" i="45"/>
  <c r="OQ11" i="45"/>
  <c r="OO11" i="45"/>
  <c r="ON11" i="45"/>
  <c r="OL11" i="45"/>
  <c r="OK11" i="45"/>
  <c r="OJ11" i="45"/>
  <c r="OI11" i="45"/>
  <c r="OH11" i="45"/>
  <c r="OG11" i="45"/>
  <c r="OE11" i="45"/>
  <c r="OD11" i="45"/>
  <c r="OC11" i="45"/>
  <c r="OB11" i="45"/>
  <c r="NZ11" i="45"/>
  <c r="NY11" i="45"/>
  <c r="NW11" i="45"/>
  <c r="NV11" i="45"/>
  <c r="NU11" i="45"/>
  <c r="NT11" i="45"/>
  <c r="NS11" i="45"/>
  <c r="NR11" i="45"/>
  <c r="NP11" i="45"/>
  <c r="NO11" i="45"/>
  <c r="NN11" i="45"/>
  <c r="NM11" i="45"/>
  <c r="NK11" i="45"/>
  <c r="NJ11" i="45"/>
  <c r="NH11" i="45"/>
  <c r="NG11" i="45"/>
  <c r="NF11" i="45"/>
  <c r="NE11" i="45"/>
  <c r="ND11" i="45"/>
  <c r="NC11" i="45"/>
  <c r="NA11" i="45"/>
  <c r="MZ11" i="45"/>
  <c r="MY11" i="45"/>
  <c r="MX11" i="45"/>
  <c r="MV11" i="45"/>
  <c r="MU11" i="45"/>
  <c r="MS11" i="45"/>
  <c r="MR11" i="45"/>
  <c r="MQ11" i="45"/>
  <c r="MP11" i="45"/>
  <c r="MO11" i="45"/>
  <c r="MN11" i="45"/>
  <c r="ML11" i="45"/>
  <c r="MK11" i="45"/>
  <c r="MJ11" i="45"/>
  <c r="MI11" i="45"/>
  <c r="MG11" i="45"/>
  <c r="MF11" i="45"/>
  <c r="MD11" i="45"/>
  <c r="MC11" i="45"/>
  <c r="MB11" i="45"/>
  <c r="MA11" i="45"/>
  <c r="LZ11" i="45"/>
  <c r="LY11" i="45"/>
  <c r="LW11" i="45"/>
  <c r="LV11" i="45"/>
  <c r="LU11" i="45"/>
  <c r="LT11" i="45"/>
  <c r="LR11" i="45"/>
  <c r="LQ11" i="45"/>
  <c r="LO11" i="45"/>
  <c r="LN11" i="45"/>
  <c r="LM11" i="45"/>
  <c r="LM6" i="45" s="1"/>
  <c r="LL11" i="45"/>
  <c r="LK11" i="45"/>
  <c r="LJ11" i="45"/>
  <c r="LH11" i="45"/>
  <c r="LG11" i="45"/>
  <c r="LF11" i="45"/>
  <c r="LE11" i="45"/>
  <c r="LC11" i="45"/>
  <c r="LB11" i="45"/>
  <c r="KZ11" i="45"/>
  <c r="KY11" i="45"/>
  <c r="KX11" i="45"/>
  <c r="KX6" i="45" s="1"/>
  <c r="KW11" i="45"/>
  <c r="KV11" i="45"/>
  <c r="KU11" i="45"/>
  <c r="KS11" i="45"/>
  <c r="KR11" i="45"/>
  <c r="KR6" i="45" s="1"/>
  <c r="KQ11" i="45"/>
  <c r="KP11" i="45"/>
  <c r="KN11" i="45"/>
  <c r="KM11" i="45"/>
  <c r="KK11" i="45"/>
  <c r="KJ11" i="45"/>
  <c r="KI11" i="45"/>
  <c r="KI6" i="45" s="1"/>
  <c r="KH11" i="45"/>
  <c r="KG11" i="45"/>
  <c r="KF11" i="45"/>
  <c r="KD11" i="45"/>
  <c r="KC11" i="45"/>
  <c r="KC6" i="45" s="1"/>
  <c r="KB11" i="45"/>
  <c r="KB6" i="45" s="1"/>
  <c r="KA11" i="45"/>
  <c r="JY11" i="45"/>
  <c r="JX11" i="45"/>
  <c r="JV11" i="45"/>
  <c r="JU11" i="45"/>
  <c r="JU6" i="45" s="1"/>
  <c r="JT11" i="45"/>
  <c r="JS11" i="45"/>
  <c r="JR11" i="45"/>
  <c r="JQ11" i="45"/>
  <c r="JO11" i="45"/>
  <c r="JN11" i="45"/>
  <c r="JM11" i="45"/>
  <c r="JL11" i="45"/>
  <c r="JJ11" i="45"/>
  <c r="JI11" i="45"/>
  <c r="JG11" i="45"/>
  <c r="JF11" i="45"/>
  <c r="JE11" i="45"/>
  <c r="JD11" i="45"/>
  <c r="JC11" i="45"/>
  <c r="JB11" i="45"/>
  <c r="IZ11" i="45"/>
  <c r="IY11" i="45"/>
  <c r="IX11" i="45"/>
  <c r="IW11" i="45"/>
  <c r="IU11" i="45"/>
  <c r="IT11" i="45"/>
  <c r="IR11" i="45"/>
  <c r="IQ11" i="45"/>
  <c r="IP11" i="45"/>
  <c r="IO11" i="45"/>
  <c r="IN11" i="45"/>
  <c r="IM11" i="45"/>
  <c r="IK11" i="45"/>
  <c r="IJ11" i="45"/>
  <c r="IJ6" i="45" s="1"/>
  <c r="II11" i="45"/>
  <c r="II6" i="45" s="1"/>
  <c r="IH11" i="45"/>
  <c r="IF11" i="45"/>
  <c r="IE11" i="45"/>
  <c r="IC11" i="45"/>
  <c r="IB11" i="45"/>
  <c r="IA11" i="45"/>
  <c r="HZ11" i="45"/>
  <c r="HY11" i="45"/>
  <c r="HX11" i="45"/>
  <c r="HV11" i="45"/>
  <c r="HU11" i="45"/>
  <c r="HT11" i="45"/>
  <c r="HS11" i="45"/>
  <c r="HQ11" i="45"/>
  <c r="HP11" i="45"/>
  <c r="HN11" i="45"/>
  <c r="HM11" i="45"/>
  <c r="HM6" i="45" s="1"/>
  <c r="HL11" i="45"/>
  <c r="HK11" i="45"/>
  <c r="HJ11" i="45"/>
  <c r="HI11" i="45"/>
  <c r="HG11" i="45"/>
  <c r="HG6" i="45" s="1"/>
  <c r="HF11" i="45"/>
  <c r="HE11" i="45"/>
  <c r="HD11" i="45"/>
  <c r="HB11" i="45"/>
  <c r="HA11" i="45"/>
  <c r="GY11" i="45"/>
  <c r="GX11" i="45"/>
  <c r="GW11" i="45"/>
  <c r="GV11" i="45"/>
  <c r="GU11" i="45"/>
  <c r="GT11" i="45"/>
  <c r="GR11" i="45"/>
  <c r="GQ11" i="45"/>
  <c r="GP11" i="45"/>
  <c r="GO11" i="45"/>
  <c r="GM11" i="45"/>
  <c r="GL11" i="45"/>
  <c r="GJ11" i="45"/>
  <c r="GI11" i="45"/>
  <c r="GI6" i="45" s="1"/>
  <c r="GH11" i="45"/>
  <c r="GG11" i="45"/>
  <c r="GF11" i="45"/>
  <c r="GE11" i="45"/>
  <c r="GC11" i="45"/>
  <c r="GB11" i="45"/>
  <c r="GA11" i="45"/>
  <c r="FZ11" i="45"/>
  <c r="FX11" i="45"/>
  <c r="FW11" i="45"/>
  <c r="FU11" i="45"/>
  <c r="FU6" i="45" s="1"/>
  <c r="FT11" i="45"/>
  <c r="FS11" i="45"/>
  <c r="FR11" i="45"/>
  <c r="FQ11" i="45"/>
  <c r="FP11" i="45"/>
  <c r="FN11" i="45"/>
  <c r="FM11" i="45"/>
  <c r="FL11" i="45"/>
  <c r="FK11" i="45"/>
  <c r="FI11" i="45"/>
  <c r="FH11" i="45"/>
  <c r="FF11" i="45"/>
  <c r="FE11" i="45"/>
  <c r="FD11" i="45"/>
  <c r="FC11" i="45"/>
  <c r="FB11" i="45"/>
  <c r="FA11" i="45"/>
  <c r="EY11" i="45"/>
  <c r="EX11" i="45"/>
  <c r="EW11" i="45"/>
  <c r="EV11" i="45"/>
  <c r="ET11" i="45"/>
  <c r="ES11" i="45"/>
  <c r="EQ11" i="45"/>
  <c r="EP11" i="45"/>
  <c r="EO11" i="45"/>
  <c r="EN11" i="45"/>
  <c r="EM11" i="45"/>
  <c r="EL11" i="45"/>
  <c r="EJ11" i="45"/>
  <c r="EI11" i="45"/>
  <c r="EH11" i="45"/>
  <c r="EG11" i="45"/>
  <c r="EE11" i="45"/>
  <c r="ED11" i="45"/>
  <c r="EB11" i="45"/>
  <c r="EA11" i="45"/>
  <c r="DZ11" i="45"/>
  <c r="DY11" i="45"/>
  <c r="DX11" i="45"/>
  <c r="DW11" i="45"/>
  <c r="DU11" i="45"/>
  <c r="DT11" i="45"/>
  <c r="DS11" i="45"/>
  <c r="DR11" i="45"/>
  <c r="DP11" i="45"/>
  <c r="DO11" i="45"/>
  <c r="DM11" i="45"/>
  <c r="DL11" i="45"/>
  <c r="DK11" i="45"/>
  <c r="DJ11" i="45"/>
  <c r="DI11" i="45"/>
  <c r="DH11" i="45"/>
  <c r="DF11" i="45"/>
  <c r="DE11" i="45"/>
  <c r="DD11" i="45"/>
  <c r="DC11" i="45"/>
  <c r="DA11" i="45"/>
  <c r="CZ11" i="45"/>
  <c r="CX11" i="45"/>
  <c r="CW11" i="45"/>
  <c r="CV11" i="45"/>
  <c r="CU11" i="45"/>
  <c r="CT11" i="45"/>
  <c r="CS11" i="45"/>
  <c r="CQ11" i="45"/>
  <c r="CP11" i="45"/>
  <c r="CO11" i="45"/>
  <c r="CN11" i="45"/>
  <c r="CL11" i="45"/>
  <c r="CK11" i="45"/>
  <c r="CI11" i="45"/>
  <c r="CH11" i="45"/>
  <c r="CH6" i="45" s="1"/>
  <c r="CG11" i="45"/>
  <c r="CF11" i="45"/>
  <c r="CE11" i="45"/>
  <c r="CD11" i="45"/>
  <c r="CB11" i="45"/>
  <c r="CA11" i="45"/>
  <c r="CA6" i="45" s="1"/>
  <c r="BZ11" i="45"/>
  <c r="BY11" i="45"/>
  <c r="BW11" i="45"/>
  <c r="BW6" i="45" s="1"/>
  <c r="BV11" i="45"/>
  <c r="BT11" i="45"/>
  <c r="BT6" i="45" s="1"/>
  <c r="BS11" i="45"/>
  <c r="BS6" i="45" s="1"/>
  <c r="BR11" i="45"/>
  <c r="BQ11" i="45"/>
  <c r="BP11" i="45"/>
  <c r="BO11" i="45"/>
  <c r="BM11" i="45"/>
  <c r="BL11" i="45"/>
  <c r="BL6" i="45" s="1"/>
  <c r="BK11" i="45"/>
  <c r="BJ11" i="45"/>
  <c r="BH11" i="45"/>
  <c r="BH6" i="45" s="1"/>
  <c r="BG11" i="45"/>
  <c r="BE11" i="45"/>
  <c r="BD11" i="45"/>
  <c r="BD6" i="45" s="1"/>
  <c r="BC11" i="45"/>
  <c r="BB11" i="45"/>
  <c r="BA11" i="45"/>
  <c r="AZ11" i="45"/>
  <c r="AX11" i="45"/>
  <c r="AW11" i="45"/>
  <c r="AV11" i="45"/>
  <c r="AU11" i="45"/>
  <c r="AS11" i="45"/>
  <c r="AR11" i="45"/>
  <c r="AP11" i="45"/>
  <c r="AP6" i="45" s="1"/>
  <c r="AO11" i="45"/>
  <c r="AN11" i="45"/>
  <c r="AM11" i="45"/>
  <c r="AL11" i="45"/>
  <c r="AK11" i="45"/>
  <c r="AI11" i="45"/>
  <c r="AH11" i="45"/>
  <c r="AG11" i="45"/>
  <c r="AF11" i="45"/>
  <c r="AF6" i="45" s="1"/>
  <c r="AD11" i="45"/>
  <c r="AC11" i="45"/>
  <c r="AB11" i="45"/>
  <c r="AA11" i="45"/>
  <c r="Z11" i="45"/>
  <c r="Y11" i="45"/>
  <c r="X11" i="45"/>
  <c r="W11" i="45"/>
  <c r="V11" i="45"/>
  <c r="V6" i="45" s="1"/>
  <c r="T11" i="45"/>
  <c r="S11" i="45"/>
  <c r="R11" i="45"/>
  <c r="Q11" i="45"/>
  <c r="P11" i="45"/>
  <c r="O11" i="45"/>
  <c r="M11" i="45"/>
  <c r="L11" i="45"/>
  <c r="K11" i="45"/>
  <c r="J11" i="45"/>
  <c r="I11" i="45"/>
  <c r="H11" i="45"/>
  <c r="H6" i="45" s="1"/>
  <c r="F11" i="45"/>
  <c r="E11" i="45"/>
  <c r="D11" i="45"/>
  <c r="D6" i="45" s="1"/>
  <c r="C11" i="45"/>
  <c r="AIC10" i="45"/>
  <c r="AHV10" i="45"/>
  <c r="AHV7" i="45" s="1"/>
  <c r="AHN10" i="45"/>
  <c r="AHG10" i="45"/>
  <c r="AGY10" i="45"/>
  <c r="AGR10" i="45"/>
  <c r="AGJ10" i="45"/>
  <c r="AGC10" i="45"/>
  <c r="AFU10" i="45"/>
  <c r="AFN10" i="45"/>
  <c r="AFF10" i="45"/>
  <c r="AEY10" i="45"/>
  <c r="AEQ10" i="45"/>
  <c r="AEJ10" i="45"/>
  <c r="AEB10" i="45"/>
  <c r="ADU10" i="45"/>
  <c r="ADM10" i="45"/>
  <c r="ADF10" i="45"/>
  <c r="ACX10" i="45"/>
  <c r="ACQ10" i="45"/>
  <c r="ACI10" i="45"/>
  <c r="ACB10" i="45"/>
  <c r="ABT10" i="45"/>
  <c r="ABM10" i="45"/>
  <c r="ABE10" i="45"/>
  <c r="AAX10" i="45"/>
  <c r="AAX7" i="45" s="1"/>
  <c r="AAP10" i="45"/>
  <c r="AAI10" i="45"/>
  <c r="AAA10" i="45"/>
  <c r="ZT10" i="45"/>
  <c r="ZL10" i="45"/>
  <c r="ZE10" i="45"/>
  <c r="YW10" i="45"/>
  <c r="YP10" i="45"/>
  <c r="YH10" i="45"/>
  <c r="YA10" i="45"/>
  <c r="XS10" i="45"/>
  <c r="XL10" i="45"/>
  <c r="XD10" i="45"/>
  <c r="WW10" i="45"/>
  <c r="WO10" i="45"/>
  <c r="WH10" i="45"/>
  <c r="VZ10" i="45"/>
  <c r="VS10" i="45"/>
  <c r="VK10" i="45"/>
  <c r="VD10" i="45"/>
  <c r="UV10" i="45"/>
  <c r="UO10" i="45"/>
  <c r="UG10" i="45"/>
  <c r="TZ10" i="45"/>
  <c r="TR10" i="45"/>
  <c r="TK10" i="45"/>
  <c r="TC10" i="45"/>
  <c r="SV10" i="45"/>
  <c r="SN10" i="45"/>
  <c r="SG10" i="45"/>
  <c r="RY10" i="45"/>
  <c r="RR10" i="45"/>
  <c r="RJ10" i="45"/>
  <c r="RC10" i="45"/>
  <c r="QU10" i="45"/>
  <c r="QN10" i="45"/>
  <c r="QN7" i="45" s="1"/>
  <c r="QF10" i="45"/>
  <c r="PY10" i="45"/>
  <c r="PQ10" i="45"/>
  <c r="PJ10" i="45"/>
  <c r="PB10" i="45"/>
  <c r="OU10" i="45"/>
  <c r="OM10" i="45"/>
  <c r="OF10" i="45"/>
  <c r="NX10" i="45"/>
  <c r="NQ10" i="45"/>
  <c r="NI10" i="45"/>
  <c r="NB10" i="45"/>
  <c r="MT10" i="45"/>
  <c r="MM10" i="45"/>
  <c r="ME10" i="45"/>
  <c r="LX10" i="45"/>
  <c r="LP10" i="45"/>
  <c r="LI10" i="45"/>
  <c r="LA10" i="45"/>
  <c r="KT10" i="45"/>
  <c r="KL10" i="45"/>
  <c r="KE10" i="45"/>
  <c r="JW10" i="45"/>
  <c r="JP10" i="45"/>
  <c r="JH10" i="45"/>
  <c r="JA10" i="45"/>
  <c r="IS10" i="45"/>
  <c r="IL10" i="45"/>
  <c r="ID10" i="45"/>
  <c r="HW10" i="45"/>
  <c r="HO10" i="45"/>
  <c r="HH10" i="45"/>
  <c r="GZ10" i="45"/>
  <c r="GS10" i="45"/>
  <c r="GK10" i="45"/>
  <c r="GD10" i="45"/>
  <c r="FV10" i="45"/>
  <c r="FO10" i="45"/>
  <c r="FG10" i="45"/>
  <c r="EZ10" i="45"/>
  <c r="ER10" i="45"/>
  <c r="EK10" i="45"/>
  <c r="EK7" i="45" s="1"/>
  <c r="EC10" i="45"/>
  <c r="DV10" i="45"/>
  <c r="DN10" i="45"/>
  <c r="DG10" i="45"/>
  <c r="CY10" i="45"/>
  <c r="CR10" i="45"/>
  <c r="CJ10" i="45"/>
  <c r="CC10" i="45"/>
  <c r="BU10" i="45"/>
  <c r="BN10" i="45"/>
  <c r="BF10" i="45"/>
  <c r="AY10" i="45"/>
  <c r="AQ10" i="45"/>
  <c r="AJ10" i="45"/>
  <c r="AB10" i="45"/>
  <c r="U10" i="45"/>
  <c r="N10" i="45"/>
  <c r="G10" i="45"/>
  <c r="AIC9" i="45"/>
  <c r="AHV9" i="45"/>
  <c r="AHN9" i="45"/>
  <c r="AHG9" i="45"/>
  <c r="AGY9" i="45"/>
  <c r="AGR9" i="45"/>
  <c r="AGJ9" i="45"/>
  <c r="AGJ7" i="45" s="1"/>
  <c r="AGC9" i="45"/>
  <c r="AFU9" i="45"/>
  <c r="AFN9" i="45"/>
  <c r="AFF9" i="45"/>
  <c r="AEY9" i="45"/>
  <c r="AEQ9" i="45"/>
  <c r="AEJ9" i="45"/>
  <c r="AEB9" i="45"/>
  <c r="ADU9" i="45"/>
  <c r="ADM9" i="45"/>
  <c r="ADF9" i="45"/>
  <c r="ACX9" i="45"/>
  <c r="ACQ9" i="45"/>
  <c r="ACI9" i="45"/>
  <c r="ACB9" i="45"/>
  <c r="ABT9" i="45"/>
  <c r="ABM9" i="45"/>
  <c r="ABE9" i="45"/>
  <c r="AAX9" i="45"/>
  <c r="AAP9" i="45"/>
  <c r="AAI9" i="45"/>
  <c r="AAA9" i="45"/>
  <c r="ZT9" i="45"/>
  <c r="ZL9" i="45"/>
  <c r="ZE9" i="45"/>
  <c r="YW9" i="45"/>
  <c r="YP9" i="45"/>
  <c r="YH9" i="45"/>
  <c r="YA9" i="45"/>
  <c r="XS9" i="45"/>
  <c r="XL9" i="45"/>
  <c r="XD9" i="45"/>
  <c r="WW9" i="45"/>
  <c r="WO9" i="45"/>
  <c r="WH9" i="45"/>
  <c r="VZ9" i="45"/>
  <c r="VS9" i="45"/>
  <c r="VK9" i="45"/>
  <c r="VD9" i="45"/>
  <c r="UV9" i="45"/>
  <c r="UO9" i="45"/>
  <c r="UG9" i="45"/>
  <c r="TZ9" i="45"/>
  <c r="TR9" i="45"/>
  <c r="TK9" i="45"/>
  <c r="TC9" i="45"/>
  <c r="SV9" i="45"/>
  <c r="SN9" i="45"/>
  <c r="SG9" i="45"/>
  <c r="RY9" i="45"/>
  <c r="RR9" i="45"/>
  <c r="RJ9" i="45"/>
  <c r="RC9" i="45"/>
  <c r="QU9" i="45"/>
  <c r="QN9" i="45"/>
  <c r="QF9" i="45"/>
  <c r="PY9" i="45"/>
  <c r="PQ9" i="45"/>
  <c r="PJ9" i="45"/>
  <c r="PB9" i="45"/>
  <c r="OU9" i="45"/>
  <c r="OM9" i="45"/>
  <c r="OF9" i="45"/>
  <c r="NX9" i="45"/>
  <c r="NQ9" i="45"/>
  <c r="NQ7" i="45" s="1"/>
  <c r="NI9" i="45"/>
  <c r="NB9" i="45"/>
  <c r="MT9" i="45"/>
  <c r="MM9" i="45"/>
  <c r="ME9" i="45"/>
  <c r="LX9" i="45"/>
  <c r="LX7" i="45" s="1"/>
  <c r="LP9" i="45"/>
  <c r="LI9" i="45"/>
  <c r="LA9" i="45"/>
  <c r="KT9" i="45"/>
  <c r="KL9" i="45"/>
  <c r="KE9" i="45"/>
  <c r="JW9" i="45"/>
  <c r="JP9" i="45"/>
  <c r="JH9" i="45"/>
  <c r="JA9" i="45"/>
  <c r="IS9" i="45"/>
  <c r="IL9" i="45"/>
  <c r="ID9" i="45"/>
  <c r="HW9" i="45"/>
  <c r="HO9" i="45"/>
  <c r="HH9" i="45"/>
  <c r="GZ9" i="45"/>
  <c r="GS9" i="45"/>
  <c r="GK9" i="45"/>
  <c r="GD9" i="45"/>
  <c r="FV9" i="45"/>
  <c r="FO9" i="45"/>
  <c r="FG9" i="45"/>
  <c r="EZ9" i="45"/>
  <c r="ER9" i="45"/>
  <c r="EK9" i="45"/>
  <c r="EC9" i="45"/>
  <c r="DV9" i="45"/>
  <c r="DN9" i="45"/>
  <c r="DG9" i="45"/>
  <c r="CY9" i="45"/>
  <c r="CR9" i="45"/>
  <c r="CJ9" i="45"/>
  <c r="CC9" i="45"/>
  <c r="BU9" i="45"/>
  <c r="BN9" i="45"/>
  <c r="BF9" i="45"/>
  <c r="AY9" i="45"/>
  <c r="AQ9" i="45"/>
  <c r="AJ9" i="45"/>
  <c r="AB9" i="45"/>
  <c r="U9" i="45"/>
  <c r="U7" i="45" s="1"/>
  <c r="N9" i="45"/>
  <c r="G9" i="45"/>
  <c r="AIC8" i="45"/>
  <c r="AHV8" i="45"/>
  <c r="AHN8" i="45"/>
  <c r="AHG8" i="45"/>
  <c r="AGY8" i="45"/>
  <c r="AGR8" i="45"/>
  <c r="AGJ8" i="45"/>
  <c r="AGC8" i="45"/>
  <c r="AFU8" i="45"/>
  <c r="AFN8" i="45"/>
  <c r="AFN7" i="45" s="1"/>
  <c r="AFF8" i="45"/>
  <c r="AEY8" i="45"/>
  <c r="AEQ8" i="45"/>
  <c r="AEJ8" i="45"/>
  <c r="AEB8" i="45"/>
  <c r="AEB7" i="45" s="1"/>
  <c r="ADU8" i="45"/>
  <c r="ADM8" i="45"/>
  <c r="ADF8" i="45"/>
  <c r="ACX8" i="45"/>
  <c r="ACQ8" i="45"/>
  <c r="ACI8" i="45"/>
  <c r="ACB8" i="45"/>
  <c r="ABT8" i="45"/>
  <c r="ABM8" i="45"/>
  <c r="ABE8" i="45"/>
  <c r="AAX8" i="45"/>
  <c r="AAP8" i="45"/>
  <c r="AAP7" i="45" s="1"/>
  <c r="AAI8" i="45"/>
  <c r="AAI7" i="45" s="1"/>
  <c r="AAA8" i="45"/>
  <c r="ZT8" i="45"/>
  <c r="ZL8" i="45"/>
  <c r="ZE8" i="45"/>
  <c r="YW8" i="45"/>
  <c r="YP8" i="45"/>
  <c r="YH8" i="45"/>
  <c r="YA8" i="45"/>
  <c r="XS8" i="45"/>
  <c r="XS7" i="45" s="1"/>
  <c r="XL8" i="45"/>
  <c r="XD8" i="45"/>
  <c r="WW8" i="45"/>
  <c r="WO8" i="45"/>
  <c r="WH8" i="45"/>
  <c r="VZ8" i="45"/>
  <c r="VS8" i="45"/>
  <c r="VK8" i="45"/>
  <c r="VD8" i="45"/>
  <c r="VD7" i="45" s="1"/>
  <c r="UV8" i="45"/>
  <c r="UO8" i="45"/>
  <c r="UG8" i="45"/>
  <c r="TZ8" i="45"/>
  <c r="TR8" i="45"/>
  <c r="TK8" i="45"/>
  <c r="TC8" i="45"/>
  <c r="SV8" i="45"/>
  <c r="SN8" i="45"/>
  <c r="SG8" i="45"/>
  <c r="RY8" i="45"/>
  <c r="RR8" i="45"/>
  <c r="RR7" i="45" s="1"/>
  <c r="RJ8" i="45"/>
  <c r="RC8" i="45"/>
  <c r="QU8" i="45"/>
  <c r="QN8" i="45"/>
  <c r="QF8" i="45"/>
  <c r="PY8" i="45"/>
  <c r="PQ8" i="45"/>
  <c r="PJ8" i="45"/>
  <c r="PB8" i="45"/>
  <c r="OU8" i="45"/>
  <c r="OM8" i="45"/>
  <c r="OF8" i="45"/>
  <c r="NX8" i="45"/>
  <c r="NQ8" i="45"/>
  <c r="NI8" i="45"/>
  <c r="NB8" i="45"/>
  <c r="MT8" i="45"/>
  <c r="MM8" i="45"/>
  <c r="ME8" i="45"/>
  <c r="LX8" i="45"/>
  <c r="LP8" i="45"/>
  <c r="LP7" i="45" s="1"/>
  <c r="LI8" i="45"/>
  <c r="LA8" i="45"/>
  <c r="KT8" i="45"/>
  <c r="KL8" i="45"/>
  <c r="KE8" i="45"/>
  <c r="JW8" i="45"/>
  <c r="JP8" i="45"/>
  <c r="JH8" i="45"/>
  <c r="JA8" i="45"/>
  <c r="JA7" i="45" s="1"/>
  <c r="IS8" i="45"/>
  <c r="IL8" i="45"/>
  <c r="ID8" i="45"/>
  <c r="HW8" i="45"/>
  <c r="HO8" i="45"/>
  <c r="HH8" i="45"/>
  <c r="GZ8" i="45"/>
  <c r="GS8" i="45"/>
  <c r="GK8" i="45"/>
  <c r="GD8" i="45"/>
  <c r="FV8" i="45"/>
  <c r="FO8" i="45"/>
  <c r="FG8" i="45"/>
  <c r="EZ8" i="45"/>
  <c r="ER8" i="45"/>
  <c r="EK8" i="45"/>
  <c r="EC8" i="45"/>
  <c r="DV8" i="45"/>
  <c r="DN8" i="45"/>
  <c r="DG8" i="45"/>
  <c r="CY8" i="45"/>
  <c r="CR8" i="45"/>
  <c r="CJ8" i="45"/>
  <c r="CC8" i="45"/>
  <c r="CC7" i="45" s="1"/>
  <c r="BU8" i="45"/>
  <c r="BN8" i="45"/>
  <c r="BF8" i="45"/>
  <c r="AY8" i="45"/>
  <c r="AQ8" i="45"/>
  <c r="AJ8" i="45"/>
  <c r="AJ7" i="45" s="1"/>
  <c r="AB8" i="45"/>
  <c r="U8" i="45"/>
  <c r="N8" i="45"/>
  <c r="G8" i="45"/>
  <c r="AIE7" i="45"/>
  <c r="AID7" i="45"/>
  <c r="AIB7" i="45"/>
  <c r="AIB6" i="45" s="1"/>
  <c r="AIA7" i="45"/>
  <c r="AHZ7" i="45"/>
  <c r="AHY7" i="45"/>
  <c r="AHX7" i="45"/>
  <c r="AHX6" i="45" s="1"/>
  <c r="AHW7" i="45"/>
  <c r="AHU7" i="45"/>
  <c r="AHT7" i="45"/>
  <c r="AHT6" i="45" s="1"/>
  <c r="AHS7" i="45"/>
  <c r="AHR7" i="45"/>
  <c r="AHP7" i="45"/>
  <c r="AHP6" i="45" s="1"/>
  <c r="AHO7" i="45"/>
  <c r="AHM7" i="45"/>
  <c r="AHL7" i="45"/>
  <c r="AHK7" i="45"/>
  <c r="AHJ7" i="45"/>
  <c r="AHI7" i="45"/>
  <c r="AHH7" i="45"/>
  <c r="AHF7" i="45"/>
  <c r="AHE7" i="45"/>
  <c r="AHD7" i="45"/>
  <c r="AHC7" i="45"/>
  <c r="AHA7" i="45"/>
  <c r="AHA6" i="45" s="1"/>
  <c r="AGZ7" i="45"/>
  <c r="AGX7" i="45"/>
  <c r="AGW7" i="45"/>
  <c r="AGV7" i="45"/>
  <c r="AGU7" i="45"/>
  <c r="AGT7" i="45"/>
  <c r="AGT6" i="45" s="1"/>
  <c r="AGS7" i="45"/>
  <c r="AGQ7" i="45"/>
  <c r="AGP7" i="45"/>
  <c r="AGO7" i="45"/>
  <c r="AGN7" i="45"/>
  <c r="AGL7" i="45"/>
  <c r="AGK7" i="45"/>
  <c r="AGI7" i="45"/>
  <c r="AGI6" i="45" s="1"/>
  <c r="AGH7" i="45"/>
  <c r="AGG7" i="45"/>
  <c r="AGF7" i="45"/>
  <c r="AGE7" i="45"/>
  <c r="AGE6" i="45" s="1"/>
  <c r="AGD7" i="45"/>
  <c r="AGB7" i="45"/>
  <c r="AGA7" i="45"/>
  <c r="AFZ7" i="45"/>
  <c r="AFY7" i="45"/>
  <c r="AFW7" i="45"/>
  <c r="AFV7" i="45"/>
  <c r="AFT7" i="45"/>
  <c r="AFS7" i="45"/>
  <c r="AFR7" i="45"/>
  <c r="AFQ7" i="45"/>
  <c r="AFP7" i="45"/>
  <c r="AFO7" i="45"/>
  <c r="AFM7" i="45"/>
  <c r="AFL7" i="45"/>
  <c r="AFK7" i="45"/>
  <c r="AFJ7" i="45"/>
  <c r="AFH7" i="45"/>
  <c r="AFG7" i="45"/>
  <c r="AFE7" i="45"/>
  <c r="AFD7" i="45"/>
  <c r="AFC7" i="45"/>
  <c r="AFC6" i="45" s="1"/>
  <c r="AFB7" i="45"/>
  <c r="AFB6" i="45" s="1"/>
  <c r="AFA7" i="45"/>
  <c r="AEZ7" i="45"/>
  <c r="AEX7" i="45"/>
  <c r="AEX6" i="45" s="1"/>
  <c r="AEW7" i="45"/>
  <c r="AEV7" i="45"/>
  <c r="AEV6" i="45" s="1"/>
  <c r="AEU7" i="45"/>
  <c r="AES7" i="45"/>
  <c r="AES6" i="45" s="1"/>
  <c r="AER7" i="45"/>
  <c r="AEP7" i="45"/>
  <c r="AEO7" i="45"/>
  <c r="AEN7" i="45"/>
  <c r="AEN6" i="45" s="1"/>
  <c r="AEM7" i="45"/>
  <c r="AEL7" i="45"/>
  <c r="AEL6" i="45" s="1"/>
  <c r="AEK7" i="45"/>
  <c r="AEI7" i="45"/>
  <c r="AEH7" i="45"/>
  <c r="AEG7" i="45"/>
  <c r="AEG6" i="45" s="1"/>
  <c r="AEF7" i="45"/>
  <c r="AEF6" i="45" s="1"/>
  <c r="AED7" i="45"/>
  <c r="AED6" i="45" s="1"/>
  <c r="AEC7" i="45"/>
  <c r="AEA7" i="45"/>
  <c r="ADZ7" i="45"/>
  <c r="ADY7" i="45"/>
  <c r="ADY6" i="45" s="1"/>
  <c r="ADX7" i="45"/>
  <c r="ADW7" i="45"/>
  <c r="ADV7" i="45"/>
  <c r="ADT7" i="45"/>
  <c r="ADS7" i="45"/>
  <c r="ADR7" i="45"/>
  <c r="ADR6" i="45" s="1"/>
  <c r="ADQ7" i="45"/>
  <c r="ADO7" i="45"/>
  <c r="ADN7" i="45"/>
  <c r="ADL7" i="45"/>
  <c r="ADK7" i="45"/>
  <c r="ADJ7" i="45"/>
  <c r="ADI7" i="45"/>
  <c r="ADI6" i="45" s="1"/>
  <c r="ADH7" i="45"/>
  <c r="ADG7" i="45"/>
  <c r="ADE7" i="45"/>
  <c r="ADD7" i="45"/>
  <c r="ADC7" i="45"/>
  <c r="ADC6" i="45" s="1"/>
  <c r="ADB7" i="45"/>
  <c r="ADB6" i="45" s="1"/>
  <c r="ACZ7" i="45"/>
  <c r="ACY7" i="45"/>
  <c r="ACW7" i="45"/>
  <c r="ACV7" i="45"/>
  <c r="ACU7" i="45"/>
  <c r="ACT7" i="45"/>
  <c r="ACS7" i="45"/>
  <c r="ACR7" i="45"/>
  <c r="ACP7" i="45"/>
  <c r="ACO7" i="45"/>
  <c r="ACN7" i="45"/>
  <c r="ACM7" i="45"/>
  <c r="ACK7" i="45"/>
  <c r="ACJ7" i="45"/>
  <c r="ACH7" i="45"/>
  <c r="ACG7" i="45"/>
  <c r="ACF7" i="45"/>
  <c r="ACE7" i="45"/>
  <c r="ACD7" i="45"/>
  <c r="ACC7" i="45"/>
  <c r="ACA7" i="45"/>
  <c r="ABZ7" i="45"/>
  <c r="ABY7" i="45"/>
  <c r="ABX7" i="45"/>
  <c r="ABX6" i="45" s="1"/>
  <c r="ABV7" i="45"/>
  <c r="ABU7" i="45"/>
  <c r="ABS7" i="45"/>
  <c r="ABR7" i="45"/>
  <c r="ABQ7" i="45"/>
  <c r="ABP7" i="45"/>
  <c r="ABO7" i="45"/>
  <c r="ABN7" i="45"/>
  <c r="ABL7" i="45"/>
  <c r="ABK7" i="45"/>
  <c r="ABJ7" i="45"/>
  <c r="ABI7" i="45"/>
  <c r="ABG7" i="45"/>
  <c r="ABF7" i="45"/>
  <c r="ABD7" i="45"/>
  <c r="ABD6" i="45" s="1"/>
  <c r="ABC7" i="45"/>
  <c r="ABB7" i="45"/>
  <c r="ABA7" i="45"/>
  <c r="AAZ7" i="45"/>
  <c r="AAY7" i="45"/>
  <c r="AAW7" i="45"/>
  <c r="AAV7" i="45"/>
  <c r="AAU7" i="45"/>
  <c r="AAU6" i="45" s="1"/>
  <c r="AAT7" i="45"/>
  <c r="AAR7" i="45"/>
  <c r="AAQ7" i="45"/>
  <c r="AAO7" i="45"/>
  <c r="AAO6" i="45" s="1"/>
  <c r="AAN7" i="45"/>
  <c r="AAN6" i="45" s="1"/>
  <c r="AAM7" i="45"/>
  <c r="AAL7" i="45"/>
  <c r="AAK7" i="45"/>
  <c r="AAJ7" i="45"/>
  <c r="AAH7" i="45"/>
  <c r="AAH6" i="45" s="1"/>
  <c r="AAG7" i="45"/>
  <c r="AAG6" i="45" s="1"/>
  <c r="AAF7" i="45"/>
  <c r="AAE7" i="45"/>
  <c r="AAC7" i="45"/>
  <c r="AAB7" i="45"/>
  <c r="ZZ7" i="45"/>
  <c r="ZZ6" i="45" s="1"/>
  <c r="ZY7" i="45"/>
  <c r="ZY6" i="45" s="1"/>
  <c r="ZX7" i="45"/>
  <c r="ZW7" i="45"/>
  <c r="ZV7" i="45"/>
  <c r="ZU7" i="45"/>
  <c r="ZS7" i="45"/>
  <c r="ZS6" i="45" s="1"/>
  <c r="ZR7" i="45"/>
  <c r="ZQ7" i="45"/>
  <c r="ZP7" i="45"/>
  <c r="ZP6" i="45" s="1"/>
  <c r="ZN7" i="45"/>
  <c r="ZM7" i="45"/>
  <c r="ZK7" i="45"/>
  <c r="ZK6" i="45" s="1"/>
  <c r="ZJ7" i="45"/>
  <c r="ZI7" i="45"/>
  <c r="ZH7" i="45"/>
  <c r="ZH6" i="45" s="1"/>
  <c r="ZG7" i="45"/>
  <c r="ZF7" i="45"/>
  <c r="ZD7" i="45"/>
  <c r="ZD6" i="45" s="1"/>
  <c r="ZC7" i="45"/>
  <c r="ZB7" i="45"/>
  <c r="ZA7" i="45"/>
  <c r="YY7" i="45"/>
  <c r="YY6" i="45" s="1"/>
  <c r="YX7" i="45"/>
  <c r="YV7" i="45"/>
  <c r="YV6" i="45" s="1"/>
  <c r="YU7" i="45"/>
  <c r="YT7" i="45"/>
  <c r="YS7" i="45"/>
  <c r="YS6" i="45" s="1"/>
  <c r="YR7" i="45"/>
  <c r="YQ7" i="45"/>
  <c r="YO7" i="45"/>
  <c r="YO6" i="45" s="1"/>
  <c r="YN7" i="45"/>
  <c r="YN6" i="45" s="1"/>
  <c r="YM7" i="45"/>
  <c r="YL7" i="45"/>
  <c r="YJ7" i="45"/>
  <c r="YI7" i="45"/>
  <c r="YG7" i="45"/>
  <c r="YG6" i="45" s="1"/>
  <c r="YF7" i="45"/>
  <c r="YE7" i="45"/>
  <c r="YD7" i="45"/>
  <c r="YC7" i="45"/>
  <c r="YB7" i="45"/>
  <c r="XZ7" i="45"/>
  <c r="XZ6" i="45" s="1"/>
  <c r="XY7" i="45"/>
  <c r="XX7" i="45"/>
  <c r="XW7" i="45"/>
  <c r="XU7" i="45"/>
  <c r="XU6" i="45" s="1"/>
  <c r="XT7" i="45"/>
  <c r="XR7" i="45"/>
  <c r="XQ7" i="45"/>
  <c r="XP7" i="45"/>
  <c r="XO7" i="45"/>
  <c r="XN7" i="45"/>
  <c r="XM7" i="45"/>
  <c r="XK7" i="45"/>
  <c r="XJ7" i="45"/>
  <c r="XI7" i="45"/>
  <c r="XI6" i="45" s="1"/>
  <c r="XH7" i="45"/>
  <c r="XH6" i="45" s="1"/>
  <c r="XF7" i="45"/>
  <c r="XE7" i="45"/>
  <c r="XC7" i="45"/>
  <c r="XC6" i="45" s="1"/>
  <c r="XB7" i="45"/>
  <c r="XA7" i="45"/>
  <c r="WZ7" i="45"/>
  <c r="WZ6" i="45" s="1"/>
  <c r="WY7" i="45"/>
  <c r="WX7" i="45"/>
  <c r="WW7" i="45"/>
  <c r="WV7" i="45"/>
  <c r="WU7" i="45"/>
  <c r="WT7" i="45"/>
  <c r="WT6" i="45" s="1"/>
  <c r="WS7" i="45"/>
  <c r="WQ7" i="45"/>
  <c r="WP7" i="45"/>
  <c r="WP6" i="45" s="1"/>
  <c r="WN7" i="45"/>
  <c r="WM7" i="45"/>
  <c r="WL7" i="45"/>
  <c r="WL6" i="45" s="1"/>
  <c r="WK7" i="45"/>
  <c r="WJ7" i="45"/>
  <c r="WJ6" i="45" s="1"/>
  <c r="WI7" i="45"/>
  <c r="WI6" i="45" s="1"/>
  <c r="WG7" i="45"/>
  <c r="WF7" i="45"/>
  <c r="WE7" i="45"/>
  <c r="WE6" i="45" s="1"/>
  <c r="WD7" i="45"/>
  <c r="WB7" i="45"/>
  <c r="WA7" i="45"/>
  <c r="WA6" i="45" s="1"/>
  <c r="VY7" i="45"/>
  <c r="VX7" i="45"/>
  <c r="VW7" i="45"/>
  <c r="VW6" i="45" s="1"/>
  <c r="VV7" i="45"/>
  <c r="VU7" i="45"/>
  <c r="VT7" i="45"/>
  <c r="VR7" i="45"/>
  <c r="VR6" i="45" s="1"/>
  <c r="VQ7" i="45"/>
  <c r="VP7" i="45"/>
  <c r="VO7" i="45"/>
  <c r="VM7" i="45"/>
  <c r="VM6" i="45" s="1"/>
  <c r="VL7" i="45"/>
  <c r="VL6" i="45" s="1"/>
  <c r="VJ7" i="45"/>
  <c r="VI7" i="45"/>
  <c r="VH7" i="45"/>
  <c r="VG7" i="45"/>
  <c r="VF7" i="45"/>
  <c r="VE7" i="45"/>
  <c r="VE6" i="45" s="1"/>
  <c r="VC7" i="45"/>
  <c r="VB7" i="45"/>
  <c r="VA7" i="45"/>
  <c r="UZ7" i="45"/>
  <c r="UX7" i="45"/>
  <c r="UW7" i="45"/>
  <c r="UU7" i="45"/>
  <c r="UU6" i="45" s="1"/>
  <c r="UT7" i="45"/>
  <c r="UT6" i="45" s="1"/>
  <c r="US7" i="45"/>
  <c r="UR7" i="45"/>
  <c r="UQ7" i="45"/>
  <c r="UP7" i="45"/>
  <c r="UP6" i="45" s="1"/>
  <c r="UN7" i="45"/>
  <c r="UN6" i="45" s="1"/>
  <c r="UM7" i="45"/>
  <c r="UM6" i="45" s="1"/>
  <c r="UL7" i="45"/>
  <c r="UK7" i="45"/>
  <c r="UI7" i="45"/>
  <c r="UI6" i="45" s="1"/>
  <c r="UH7" i="45"/>
  <c r="UH6" i="45" s="1"/>
  <c r="UF7" i="45"/>
  <c r="UE7" i="45"/>
  <c r="UE6" i="45" s="1"/>
  <c r="UD7" i="45"/>
  <c r="UC7" i="45"/>
  <c r="UB7" i="45"/>
  <c r="UB6" i="45" s="1"/>
  <c r="UA7" i="45"/>
  <c r="UA6" i="45" s="1"/>
  <c r="TY7" i="45"/>
  <c r="TX7" i="45"/>
  <c r="TX6" i="45" s="1"/>
  <c r="TW7" i="45"/>
  <c r="TW6" i="45" s="1"/>
  <c r="TV7" i="45"/>
  <c r="TT7" i="45"/>
  <c r="TT6" i="45" s="1"/>
  <c r="TS7" i="45"/>
  <c r="TS6" i="45" s="1"/>
  <c r="TQ7" i="45"/>
  <c r="TP7" i="45"/>
  <c r="TO7" i="45"/>
  <c r="TN7" i="45"/>
  <c r="TM7" i="45"/>
  <c r="TM6" i="45" s="1"/>
  <c r="TL7" i="45"/>
  <c r="TL6" i="45" s="1"/>
  <c r="TJ7" i="45"/>
  <c r="TJ6" i="45" s="1"/>
  <c r="TI7" i="45"/>
  <c r="TH7" i="45"/>
  <c r="TG7" i="45"/>
  <c r="TE7" i="45"/>
  <c r="TD7" i="45"/>
  <c r="TC7" i="45"/>
  <c r="TB7" i="45"/>
  <c r="TA7" i="45"/>
  <c r="SZ7" i="45"/>
  <c r="SY7" i="45"/>
  <c r="SX7" i="45"/>
  <c r="SW7" i="45"/>
  <c r="SW6" i="45" s="1"/>
  <c r="SU7" i="45"/>
  <c r="ST7" i="45"/>
  <c r="SS7" i="45"/>
  <c r="SR7" i="45"/>
  <c r="SP7" i="45"/>
  <c r="SO7" i="45"/>
  <c r="SO6" i="45" s="1"/>
  <c r="SM7" i="45"/>
  <c r="SL7" i="45"/>
  <c r="SL6" i="45" s="1"/>
  <c r="SK7" i="45"/>
  <c r="SJ7" i="45"/>
  <c r="SI7" i="45"/>
  <c r="SH7" i="45"/>
  <c r="SH6" i="45" s="1"/>
  <c r="SF7" i="45"/>
  <c r="SE7" i="45"/>
  <c r="SD7" i="45"/>
  <c r="SC7" i="45"/>
  <c r="SA7" i="45"/>
  <c r="SA6" i="45" s="1"/>
  <c r="RZ7" i="45"/>
  <c r="RZ6" i="45" s="1"/>
  <c r="RX7" i="45"/>
  <c r="RW7" i="45"/>
  <c r="RV7" i="45"/>
  <c r="RU7" i="45"/>
  <c r="RT7" i="45"/>
  <c r="RS7" i="45"/>
  <c r="RS6" i="45" s="1"/>
  <c r="RQ7" i="45"/>
  <c r="RP7" i="45"/>
  <c r="RO7" i="45"/>
  <c r="RN7" i="45"/>
  <c r="RN6" i="45" s="1"/>
  <c r="RL7" i="45"/>
  <c r="RK7" i="45"/>
  <c r="RI7" i="45"/>
  <c r="RH7" i="45"/>
  <c r="RG7" i="45"/>
  <c r="RF7" i="45"/>
  <c r="RE7" i="45"/>
  <c r="RD7" i="45"/>
  <c r="RD6" i="45" s="1"/>
  <c r="RB7" i="45"/>
  <c r="RB6" i="45" s="1"/>
  <c r="RA7" i="45"/>
  <c r="QZ7" i="45"/>
  <c r="QY7" i="45"/>
  <c r="QW7" i="45"/>
  <c r="QV7" i="45"/>
  <c r="QT7" i="45"/>
  <c r="QT6" i="45" s="1"/>
  <c r="QS7" i="45"/>
  <c r="QR7" i="45"/>
  <c r="QQ7" i="45"/>
  <c r="QQ6" i="45" s="1"/>
  <c r="QP7" i="45"/>
  <c r="QO7" i="45"/>
  <c r="QM7" i="45"/>
  <c r="QM6" i="45" s="1"/>
  <c r="QL7" i="45"/>
  <c r="QK7" i="45"/>
  <c r="QJ7" i="45"/>
  <c r="QH7" i="45"/>
  <c r="QH6" i="45" s="1"/>
  <c r="QG7" i="45"/>
  <c r="QE7" i="45"/>
  <c r="QE6" i="45" s="1"/>
  <c r="QD7" i="45"/>
  <c r="QC7" i="45"/>
  <c r="QB7" i="45"/>
  <c r="QB6" i="45" s="1"/>
  <c r="QA7" i="45"/>
  <c r="PZ7" i="45"/>
  <c r="PX7" i="45"/>
  <c r="PX6" i="45" s="1"/>
  <c r="PW7" i="45"/>
  <c r="PV7" i="45"/>
  <c r="PU7" i="45"/>
  <c r="PS7" i="45"/>
  <c r="PR7" i="45"/>
  <c r="PP7" i="45"/>
  <c r="PP6" i="45" s="1"/>
  <c r="PO7" i="45"/>
  <c r="PN7" i="45"/>
  <c r="PM7" i="45"/>
  <c r="PM6" i="45" s="1"/>
  <c r="PL7" i="45"/>
  <c r="PL6" i="45" s="1"/>
  <c r="PK7" i="45"/>
  <c r="PK6" i="45" s="1"/>
  <c r="PI7" i="45"/>
  <c r="PH7" i="45"/>
  <c r="PG7" i="45"/>
  <c r="PF7" i="45"/>
  <c r="PF6" i="45" s="1"/>
  <c r="PD7" i="45"/>
  <c r="PD6" i="45" s="1"/>
  <c r="PC7" i="45"/>
  <c r="PC6" i="45" s="1"/>
  <c r="PA7" i="45"/>
  <c r="PA6" i="45" s="1"/>
  <c r="OZ7" i="45"/>
  <c r="OY7" i="45"/>
  <c r="OX7" i="45"/>
  <c r="OX6" i="45" s="1"/>
  <c r="OW7" i="45"/>
  <c r="OW6" i="45" s="1"/>
  <c r="OV7" i="45"/>
  <c r="OV6" i="45" s="1"/>
  <c r="OT7" i="45"/>
  <c r="OS7" i="45"/>
  <c r="OR7" i="45"/>
  <c r="OQ7" i="45"/>
  <c r="OQ6" i="45" s="1"/>
  <c r="OO7" i="45"/>
  <c r="OO6" i="45" s="1"/>
  <c r="ON7" i="45"/>
  <c r="ON6" i="45" s="1"/>
  <c r="OL7" i="45"/>
  <c r="OL6" i="45" s="1"/>
  <c r="OK7" i="45"/>
  <c r="OJ7" i="45"/>
  <c r="OI7" i="45"/>
  <c r="OI6" i="45" s="1"/>
  <c r="OH7" i="45"/>
  <c r="OH6" i="45" s="1"/>
  <c r="OG7" i="45"/>
  <c r="OG6" i="45" s="1"/>
  <c r="OE7" i="45"/>
  <c r="OE6" i="45" s="1"/>
  <c r="OD7" i="45"/>
  <c r="OC7" i="45"/>
  <c r="OB7" i="45"/>
  <c r="OB6" i="45" s="1"/>
  <c r="NZ7" i="45"/>
  <c r="NY7" i="45"/>
  <c r="NW7" i="45"/>
  <c r="NW6" i="45" s="1"/>
  <c r="NV7" i="45"/>
  <c r="NU7" i="45"/>
  <c r="NU6" i="45" s="1"/>
  <c r="NT7" i="45"/>
  <c r="NS7" i="45"/>
  <c r="NS6" i="45" s="1"/>
  <c r="NR7" i="45"/>
  <c r="NR6" i="45" s="1"/>
  <c r="NP7" i="45"/>
  <c r="NP6" i="45" s="1"/>
  <c r="NO7" i="45"/>
  <c r="NN7" i="45"/>
  <c r="NN6" i="45" s="1"/>
  <c r="NM7" i="45"/>
  <c r="NK7" i="45"/>
  <c r="NJ7" i="45"/>
  <c r="NJ6" i="45" s="1"/>
  <c r="NH7" i="45"/>
  <c r="NG7" i="45"/>
  <c r="NF7" i="45"/>
  <c r="NE7" i="45"/>
  <c r="ND7" i="45"/>
  <c r="ND6" i="45" s="1"/>
  <c r="NC7" i="45"/>
  <c r="NC6" i="45" s="1"/>
  <c r="NA7" i="45"/>
  <c r="MZ7" i="45"/>
  <c r="MY7" i="45"/>
  <c r="MX7" i="45"/>
  <c r="MX6" i="45" s="1"/>
  <c r="MV7" i="45"/>
  <c r="MV6" i="45" s="1"/>
  <c r="MU7" i="45"/>
  <c r="MS7" i="45"/>
  <c r="MR7" i="45"/>
  <c r="MQ7" i="45"/>
  <c r="MQ6" i="45" s="1"/>
  <c r="MP7" i="45"/>
  <c r="MP6" i="45" s="1"/>
  <c r="MO7" i="45"/>
  <c r="MO6" i="45" s="1"/>
  <c r="MN7" i="45"/>
  <c r="ML7" i="45"/>
  <c r="MK7" i="45"/>
  <c r="MJ7" i="45"/>
  <c r="MJ6" i="45" s="1"/>
  <c r="MI7" i="45"/>
  <c r="MI6" i="45" s="1"/>
  <c r="MG7" i="45"/>
  <c r="MG6" i="45" s="1"/>
  <c r="MF7" i="45"/>
  <c r="MD7" i="45"/>
  <c r="MD6" i="45" s="1"/>
  <c r="MC7" i="45"/>
  <c r="MB7" i="45"/>
  <c r="MA7" i="45"/>
  <c r="MA6" i="45" s="1"/>
  <c r="LZ7" i="45"/>
  <c r="LY7" i="45"/>
  <c r="LW7" i="45"/>
  <c r="LV7" i="45"/>
  <c r="LV6" i="45" s="1"/>
  <c r="LU7" i="45"/>
  <c r="LT7" i="45"/>
  <c r="LR7" i="45"/>
  <c r="LQ7" i="45"/>
  <c r="LO7" i="45"/>
  <c r="LO6" i="45" s="1"/>
  <c r="LN7" i="45"/>
  <c r="LM7" i="45"/>
  <c r="LL7" i="45"/>
  <c r="LL6" i="45" s="1"/>
  <c r="LK7" i="45"/>
  <c r="LJ7" i="45"/>
  <c r="LJ6" i="45" s="1"/>
  <c r="LH7" i="45"/>
  <c r="LG7" i="45"/>
  <c r="LF7" i="45"/>
  <c r="LE7" i="45"/>
  <c r="LC7" i="45"/>
  <c r="LB7" i="45"/>
  <c r="KZ7" i="45"/>
  <c r="KZ6" i="45" s="1"/>
  <c r="KY7" i="45"/>
  <c r="KX7" i="45"/>
  <c r="KW7" i="45"/>
  <c r="KW6" i="45" s="1"/>
  <c r="KV7" i="45"/>
  <c r="KV6" i="45" s="1"/>
  <c r="KU7" i="45"/>
  <c r="KS7" i="45"/>
  <c r="KR7" i="45"/>
  <c r="KQ7" i="45"/>
  <c r="KP7" i="45"/>
  <c r="KN7" i="45"/>
  <c r="KM7" i="45"/>
  <c r="KM6" i="45" s="1"/>
  <c r="KK7" i="45"/>
  <c r="KK6" i="45" s="1"/>
  <c r="KJ7" i="45"/>
  <c r="KI7" i="45"/>
  <c r="KH7" i="45"/>
  <c r="KG7" i="45"/>
  <c r="KG6" i="45" s="1"/>
  <c r="KF7" i="45"/>
  <c r="KF6" i="45" s="1"/>
  <c r="KD7" i="45"/>
  <c r="KD6" i="45" s="1"/>
  <c r="KC7" i="45"/>
  <c r="KB7" i="45"/>
  <c r="KA7" i="45"/>
  <c r="JY7" i="45"/>
  <c r="JY6" i="45" s="1"/>
  <c r="JX7" i="45"/>
  <c r="JW7" i="45"/>
  <c r="JV7" i="45"/>
  <c r="JU7" i="45"/>
  <c r="JT7" i="45"/>
  <c r="JT6" i="45" s="1"/>
  <c r="JS7" i="45"/>
  <c r="JS6" i="45" s="1"/>
  <c r="JR7" i="45"/>
  <c r="JQ7" i="45"/>
  <c r="JQ6" i="45" s="1"/>
  <c r="JO7" i="45"/>
  <c r="JO6" i="45" s="1"/>
  <c r="JN7" i="45"/>
  <c r="JM7" i="45"/>
  <c r="JM6" i="45" s="1"/>
  <c r="JL7" i="45"/>
  <c r="JJ7" i="45"/>
  <c r="JI7" i="45"/>
  <c r="JG7" i="45"/>
  <c r="JF7" i="45"/>
  <c r="JE7" i="45"/>
  <c r="JE6" i="45" s="1"/>
  <c r="JD7" i="45"/>
  <c r="JC7" i="45"/>
  <c r="JB7" i="45"/>
  <c r="JB6" i="45" s="1"/>
  <c r="IZ7" i="45"/>
  <c r="IY7" i="45"/>
  <c r="IX7" i="45"/>
  <c r="IW7" i="45"/>
  <c r="IU7" i="45"/>
  <c r="IU6" i="45" s="1"/>
  <c r="IT7" i="45"/>
  <c r="IT6" i="45" s="1"/>
  <c r="IS7" i="45"/>
  <c r="IR7" i="45"/>
  <c r="IQ7" i="45"/>
  <c r="IP7" i="45"/>
  <c r="IO7" i="45"/>
  <c r="IO6" i="45" s="1"/>
  <c r="IN7" i="45"/>
  <c r="IM7" i="45"/>
  <c r="IK7" i="45"/>
  <c r="IJ7" i="45"/>
  <c r="II7" i="45"/>
  <c r="IH7" i="45"/>
  <c r="IF7" i="45"/>
  <c r="IF6" i="45" s="1"/>
  <c r="IE7" i="45"/>
  <c r="IC7" i="45"/>
  <c r="IB7" i="45"/>
  <c r="IA7" i="45"/>
  <c r="HZ7" i="45"/>
  <c r="HZ6" i="45" s="1"/>
  <c r="HY7" i="45"/>
  <c r="HY6" i="45" s="1"/>
  <c r="HX7" i="45"/>
  <c r="HV7" i="45"/>
  <c r="HU7" i="45"/>
  <c r="HT7" i="45"/>
  <c r="HS7" i="45"/>
  <c r="HS6" i="45" s="1"/>
  <c r="HQ7" i="45"/>
  <c r="HQ6" i="45" s="1"/>
  <c r="HP7" i="45"/>
  <c r="HN7" i="45"/>
  <c r="HM7" i="45"/>
  <c r="HL7" i="45"/>
  <c r="HK7" i="45"/>
  <c r="HK6" i="45" s="1"/>
  <c r="HJ7" i="45"/>
  <c r="HJ6" i="45" s="1"/>
  <c r="HI7" i="45"/>
  <c r="HG7" i="45"/>
  <c r="HF7" i="45"/>
  <c r="HE7" i="45"/>
  <c r="HD7" i="45"/>
  <c r="HD6" i="45" s="1"/>
  <c r="HB7" i="45"/>
  <c r="HB6" i="45" s="1"/>
  <c r="HA7" i="45"/>
  <c r="GY7" i="45"/>
  <c r="GX7" i="45"/>
  <c r="GW7" i="45"/>
  <c r="GV7" i="45"/>
  <c r="GU7" i="45"/>
  <c r="GT7" i="45"/>
  <c r="GR7" i="45"/>
  <c r="GQ7" i="45"/>
  <c r="GP7" i="45"/>
  <c r="GO7" i="45"/>
  <c r="GO6" i="45" s="1"/>
  <c r="GM7" i="45"/>
  <c r="GL7" i="45"/>
  <c r="GJ7" i="45"/>
  <c r="GI7" i="45"/>
  <c r="GH7" i="45"/>
  <c r="GG7" i="45"/>
  <c r="GF7" i="45"/>
  <c r="GE7" i="45"/>
  <c r="GC7" i="45"/>
  <c r="GB7" i="45"/>
  <c r="GA7" i="45"/>
  <c r="FZ7" i="45"/>
  <c r="FZ6" i="45" s="1"/>
  <c r="FX7" i="45"/>
  <c r="FW7" i="45"/>
  <c r="FU7" i="45"/>
  <c r="FT7" i="45"/>
  <c r="FS7" i="45"/>
  <c r="FR7" i="45"/>
  <c r="FQ7" i="45"/>
  <c r="FP7" i="45"/>
  <c r="FN7" i="45"/>
  <c r="FM7" i="45"/>
  <c r="FL7" i="45"/>
  <c r="FK7" i="45"/>
  <c r="FI7" i="45"/>
  <c r="FH7" i="45"/>
  <c r="FF7" i="45"/>
  <c r="FE7" i="45"/>
  <c r="FD7" i="45"/>
  <c r="FC7" i="45"/>
  <c r="FB7" i="45"/>
  <c r="FB6" i="45" s="1"/>
  <c r="FA7" i="45"/>
  <c r="EY7" i="45"/>
  <c r="EX7" i="45"/>
  <c r="EW7" i="45"/>
  <c r="EV7" i="45"/>
  <c r="ET7" i="45"/>
  <c r="ES7" i="45"/>
  <c r="EQ7" i="45"/>
  <c r="EP7" i="45"/>
  <c r="EO7" i="45"/>
  <c r="EN7" i="45"/>
  <c r="EN6" i="45" s="1"/>
  <c r="EM7" i="45"/>
  <c r="EM6" i="45" s="1"/>
  <c r="EL7" i="45"/>
  <c r="EJ7" i="45"/>
  <c r="EI7" i="45"/>
  <c r="EH7" i="45"/>
  <c r="EG7" i="45"/>
  <c r="EE7" i="45"/>
  <c r="EE6" i="45" s="1"/>
  <c r="ED7" i="45"/>
  <c r="EB7" i="45"/>
  <c r="EB6" i="45" s="1"/>
  <c r="EA7" i="45"/>
  <c r="DZ7" i="45"/>
  <c r="DZ6" i="45" s="1"/>
  <c r="DY7" i="45"/>
  <c r="DX7" i="45"/>
  <c r="DX6" i="45" s="1"/>
  <c r="DW7" i="45"/>
  <c r="DU7" i="45"/>
  <c r="DT7" i="45"/>
  <c r="DS7" i="45"/>
  <c r="DS6" i="45" s="1"/>
  <c r="DR7" i="45"/>
  <c r="DP7" i="45"/>
  <c r="DO7" i="45"/>
  <c r="DO6" i="45" s="1"/>
  <c r="DM7" i="45"/>
  <c r="DL7" i="45"/>
  <c r="DK7" i="45"/>
  <c r="DK6" i="45" s="1"/>
  <c r="DJ7" i="45"/>
  <c r="DI7" i="45"/>
  <c r="DH7" i="45"/>
  <c r="DF7" i="45"/>
  <c r="DE7" i="45"/>
  <c r="DD7" i="45"/>
  <c r="DD6" i="45" s="1"/>
  <c r="DC7" i="45"/>
  <c r="DA7" i="45"/>
  <c r="CZ7" i="45"/>
  <c r="CZ6" i="45" s="1"/>
  <c r="CX7" i="45"/>
  <c r="CX6" i="45" s="1"/>
  <c r="CW7" i="45"/>
  <c r="CV7" i="45"/>
  <c r="CU7" i="45"/>
  <c r="CT7" i="45"/>
  <c r="CT6" i="45" s="1"/>
  <c r="CS7" i="45"/>
  <c r="CS6" i="45" s="1"/>
  <c r="CQ7" i="45"/>
  <c r="CQ6" i="45" s="1"/>
  <c r="CP7" i="45"/>
  <c r="CO7" i="45"/>
  <c r="CO6" i="45" s="1"/>
  <c r="CN7" i="45"/>
  <c r="CL7" i="45"/>
  <c r="CL6" i="45" s="1"/>
  <c r="CK7" i="45"/>
  <c r="CI7" i="45"/>
  <c r="CH7" i="45"/>
  <c r="CG7" i="45"/>
  <c r="CF7" i="45"/>
  <c r="CE7" i="45"/>
  <c r="CE6" i="45" s="1"/>
  <c r="CD7" i="45"/>
  <c r="CB7" i="45"/>
  <c r="CA7" i="45"/>
  <c r="BZ7" i="45"/>
  <c r="BZ6" i="45" s="1"/>
  <c r="BY7" i="45"/>
  <c r="BY6" i="45" s="1"/>
  <c r="BW7" i="45"/>
  <c r="BV7" i="45"/>
  <c r="BV6" i="45" s="1"/>
  <c r="BT7" i="45"/>
  <c r="BS7" i="45"/>
  <c r="BR7" i="45"/>
  <c r="BR6" i="45" s="1"/>
  <c r="BQ7" i="45"/>
  <c r="BP7" i="45"/>
  <c r="BO7" i="45"/>
  <c r="BM7" i="45"/>
  <c r="BL7" i="45"/>
  <c r="BK7" i="45"/>
  <c r="BJ7" i="45"/>
  <c r="BJ6" i="45" s="1"/>
  <c r="BH7" i="45"/>
  <c r="BG7" i="45"/>
  <c r="BE7" i="45"/>
  <c r="BD7" i="45"/>
  <c r="BC7" i="45"/>
  <c r="BB7" i="45"/>
  <c r="BB6" i="45" s="1"/>
  <c r="BA7" i="45"/>
  <c r="AZ7" i="45"/>
  <c r="AX7" i="45"/>
  <c r="AW7" i="45"/>
  <c r="AW6" i="45" s="1"/>
  <c r="AV7" i="45"/>
  <c r="AU7" i="45"/>
  <c r="AU6" i="45" s="1"/>
  <c r="AS7" i="45"/>
  <c r="AR7" i="45"/>
  <c r="AP7" i="45"/>
  <c r="AO7" i="45"/>
  <c r="AN7" i="45"/>
  <c r="AN6" i="45" s="1"/>
  <c r="AM7" i="45"/>
  <c r="AM6" i="45" s="1"/>
  <c r="AL7" i="45"/>
  <c r="AK7" i="45"/>
  <c r="AK6" i="45" s="1"/>
  <c r="AI7" i="45"/>
  <c r="AI6" i="45" s="1"/>
  <c r="AH7" i="45"/>
  <c r="AH6" i="45" s="1"/>
  <c r="AG7" i="45"/>
  <c r="AG6" i="45" s="1"/>
  <c r="AF7" i="45"/>
  <c r="AD7" i="45"/>
  <c r="AD6" i="45" s="1"/>
  <c r="AC7" i="45"/>
  <c r="AA7" i="45"/>
  <c r="Z7" i="45"/>
  <c r="Y7" i="45"/>
  <c r="X7" i="45"/>
  <c r="W7" i="45"/>
  <c r="V7" i="45"/>
  <c r="T7" i="45"/>
  <c r="T6" i="45" s="1"/>
  <c r="S7" i="45"/>
  <c r="R7" i="45"/>
  <c r="Q7" i="45"/>
  <c r="P7" i="45"/>
  <c r="O7" i="45"/>
  <c r="M7" i="45"/>
  <c r="L7" i="45"/>
  <c r="L6" i="45" s="1"/>
  <c r="K7" i="45"/>
  <c r="J7" i="45"/>
  <c r="I7" i="45"/>
  <c r="H7" i="45"/>
  <c r="F7" i="45"/>
  <c r="F6" i="45" s="1"/>
  <c r="E7" i="45"/>
  <c r="E6" i="45" s="1"/>
  <c r="D7" i="45"/>
  <c r="C7" i="45"/>
  <c r="C6" i="45" s="1"/>
  <c r="AHK6" i="45"/>
  <c r="AHJ6" i="45"/>
  <c r="AHE6" i="45"/>
  <c r="AHD6" i="45"/>
  <c r="AGX6" i="45"/>
  <c r="AGF6" i="45"/>
  <c r="AFY6" i="45"/>
  <c r="AEM6" i="45"/>
  <c r="ADS6" i="45"/>
  <c r="ACW6" i="45"/>
  <c r="ACV6" i="45"/>
  <c r="ACG6" i="45"/>
  <c r="ABU6" i="45"/>
  <c r="ABQ6" i="45"/>
  <c r="ABN6" i="45"/>
  <c r="ABJ6" i="45"/>
  <c r="ABF6" i="45"/>
  <c r="ABB6" i="45"/>
  <c r="AAY6" i="45"/>
  <c r="AAW6" i="45"/>
  <c r="AAV6" i="45"/>
  <c r="AAT6" i="45"/>
  <c r="ZX6" i="45"/>
  <c r="ZR6" i="45"/>
  <c r="YT6" i="45"/>
  <c r="YM6" i="45"/>
  <c r="YL6" i="45"/>
  <c r="YE6" i="45"/>
  <c r="XQ6" i="45"/>
  <c r="XO6" i="45"/>
  <c r="XM6" i="45"/>
  <c r="XB6" i="45"/>
  <c r="WU6" i="45"/>
  <c r="VX6" i="45"/>
  <c r="VU6" i="45"/>
  <c r="VQ6" i="45"/>
  <c r="VF6" i="45"/>
  <c r="VC6" i="45"/>
  <c r="TP6" i="45"/>
  <c r="TI6" i="45"/>
  <c r="TE6" i="45"/>
  <c r="TD6" i="45"/>
  <c r="SX6" i="45"/>
  <c r="ST6" i="45"/>
  <c r="SS6" i="45"/>
  <c r="SI6" i="45"/>
  <c r="SF6" i="45"/>
  <c r="SE6" i="45"/>
  <c r="RQ6" i="45"/>
  <c r="RI6" i="45"/>
  <c r="QW6" i="45"/>
  <c r="QS6" i="45"/>
  <c r="PZ6" i="45"/>
  <c r="PS6" i="45"/>
  <c r="PR6" i="45"/>
  <c r="OK6" i="45"/>
  <c r="NY6" i="45"/>
  <c r="NH6" i="45"/>
  <c r="NA6" i="45"/>
  <c r="MU6" i="45"/>
  <c r="MS6" i="45"/>
  <c r="MN6" i="45"/>
  <c r="ML6" i="45"/>
  <c r="LZ6" i="45"/>
  <c r="LQ6" i="45"/>
  <c r="LK6" i="45"/>
  <c r="LH6" i="45"/>
  <c r="LE6" i="45"/>
  <c r="LC6" i="45"/>
  <c r="LB6" i="45"/>
  <c r="KQ6" i="45"/>
  <c r="KP6" i="45"/>
  <c r="KN6" i="45"/>
  <c r="KH6" i="45"/>
  <c r="JX6" i="45"/>
  <c r="JV6" i="45"/>
  <c r="JR6" i="45"/>
  <c r="JL6" i="45"/>
  <c r="IN6" i="45"/>
  <c r="GV6" i="45"/>
  <c r="GR6" i="45"/>
  <c r="ET6" i="45"/>
  <c r="DP6" i="45"/>
  <c r="DI6" i="45"/>
  <c r="CV6" i="45"/>
  <c r="CK6" i="45"/>
  <c r="CG6" i="45"/>
  <c r="BO6" i="45"/>
  <c r="AR6" i="45"/>
  <c r="AC6" i="45"/>
  <c r="AA6" i="45"/>
  <c r="W6" i="45"/>
  <c r="P6" i="45"/>
  <c r="J6" i="45"/>
  <c r="B5" i="45"/>
  <c r="XS6" i="45" l="1"/>
  <c r="MK6" i="45"/>
  <c r="MZ6" i="45"/>
  <c r="PV6" i="45"/>
  <c r="SR6" i="45"/>
  <c r="AQ7" i="45"/>
  <c r="AQ6" i="45" s="1"/>
  <c r="LA7" i="45"/>
  <c r="ADQ6" i="45"/>
  <c r="TH6" i="45"/>
  <c r="JQ25" i="45"/>
  <c r="JX25" i="45"/>
  <c r="KF25" i="45"/>
  <c r="AHW6" i="45"/>
  <c r="O6" i="45"/>
  <c r="MC6" i="45"/>
  <c r="MR6" i="45"/>
  <c r="NG6" i="45"/>
  <c r="SY6" i="45"/>
  <c r="CJ7" i="45"/>
  <c r="FV7" i="45"/>
  <c r="HO7" i="45"/>
  <c r="MT7" i="45"/>
  <c r="AHN7" i="45"/>
  <c r="I6" i="45"/>
  <c r="BM6" i="45"/>
  <c r="CP6" i="45"/>
  <c r="DE6" i="45"/>
  <c r="DT6" i="45"/>
  <c r="EO6" i="45"/>
  <c r="EW6" i="45"/>
  <c r="FD6" i="45"/>
  <c r="FS6" i="45"/>
  <c r="GA6" i="45"/>
  <c r="GP6" i="45"/>
  <c r="GW6" i="45"/>
  <c r="HE6" i="45"/>
  <c r="HL6" i="45"/>
  <c r="HT6" i="45"/>
  <c r="IA6" i="45"/>
  <c r="IP6" i="45"/>
  <c r="PH6" i="45"/>
  <c r="QD6" i="45"/>
  <c r="QR6" i="45"/>
  <c r="QZ6" i="45"/>
  <c r="RV6" i="45"/>
  <c r="SD6" i="45"/>
  <c r="SK6" i="45"/>
  <c r="SZ6" i="45"/>
  <c r="TG6" i="45"/>
  <c r="TN6" i="45"/>
  <c r="VO6" i="45"/>
  <c r="WD6" i="45"/>
  <c r="WK6" i="45"/>
  <c r="XF6" i="45"/>
  <c r="AAJ6" i="45"/>
  <c r="ABC6" i="45"/>
  <c r="ABK6" i="45"/>
  <c r="ACO6" i="45"/>
  <c r="AFR6" i="45"/>
  <c r="AGG6" i="45"/>
  <c r="MF6" i="45"/>
  <c r="AGU6" i="45"/>
  <c r="AHR6" i="45"/>
  <c r="VK11" i="45"/>
  <c r="AFU11" i="45"/>
  <c r="S6" i="45"/>
  <c r="Z6" i="45"/>
  <c r="QL25" i="45"/>
  <c r="QS25" i="45"/>
  <c r="RA25" i="45"/>
  <c r="RH25" i="45"/>
  <c r="RP25" i="45"/>
  <c r="SL25" i="45"/>
  <c r="ST25" i="45"/>
  <c r="TA25" i="45"/>
  <c r="TI25" i="45"/>
  <c r="ACG25" i="45"/>
  <c r="P25" i="45"/>
  <c r="MU44" i="45"/>
  <c r="NJ44" i="45"/>
  <c r="NR44" i="45"/>
  <c r="OV44" i="45"/>
  <c r="PC44" i="45"/>
  <c r="PR44" i="45"/>
  <c r="PZ44" i="45"/>
  <c r="QG44" i="45"/>
  <c r="RZ44" i="45"/>
  <c r="EX6" i="45"/>
  <c r="FT6" i="45"/>
  <c r="HF6" i="45"/>
  <c r="UD6" i="45"/>
  <c r="N7" i="45"/>
  <c r="GK7" i="45"/>
  <c r="NI7" i="45"/>
  <c r="RY7" i="45"/>
  <c r="XD7" i="45"/>
  <c r="AB7" i="45"/>
  <c r="AB6" i="45" s="1"/>
  <c r="PQ7" i="45"/>
  <c r="AAA7" i="45"/>
  <c r="AAA6" i="45" s="1"/>
  <c r="AJ6" i="45"/>
  <c r="AEU6" i="45"/>
  <c r="AGN6" i="45"/>
  <c r="AHL25" i="45"/>
  <c r="ACW44" i="45"/>
  <c r="Q6" i="45"/>
  <c r="FE6" i="45"/>
  <c r="FM6" i="45"/>
  <c r="GQ6" i="45"/>
  <c r="GX6" i="45"/>
  <c r="RP6" i="45"/>
  <c r="YC6" i="45"/>
  <c r="YR6" i="45"/>
  <c r="ZV6" i="45"/>
  <c r="ID7" i="45"/>
  <c r="PB7" i="45"/>
  <c r="SN7" i="45"/>
  <c r="AEQ7" i="45"/>
  <c r="AIC7" i="45"/>
  <c r="TR7" i="45"/>
  <c r="BU7" i="45"/>
  <c r="RJ7" i="45"/>
  <c r="ADM7" i="45"/>
  <c r="Y6" i="45"/>
  <c r="GF6" i="45"/>
  <c r="XE6" i="45"/>
  <c r="M6" i="45"/>
  <c r="K6" i="45"/>
  <c r="R6" i="45"/>
  <c r="BP6" i="45"/>
  <c r="ED6" i="45"/>
  <c r="EQ6" i="45"/>
  <c r="EY6" i="45"/>
  <c r="FN6" i="45"/>
  <c r="GY6" i="45"/>
  <c r="HN6" i="45"/>
  <c r="IC6" i="45"/>
  <c r="IR6" i="45"/>
  <c r="IY6" i="45"/>
  <c r="JN6" i="45"/>
  <c r="LF6" i="45"/>
  <c r="SU6" i="45"/>
  <c r="TB6" i="45"/>
  <c r="WF6" i="45"/>
  <c r="WM6" i="45"/>
  <c r="ADG6" i="45"/>
  <c r="ADV6" i="45"/>
  <c r="AEI6" i="45"/>
  <c r="AFT6" i="45"/>
  <c r="AHM6" i="45"/>
  <c r="RU6" i="45"/>
  <c r="SC6" i="45"/>
  <c r="ACC6" i="45"/>
  <c r="ADT6" i="45"/>
  <c r="AFS6" i="45"/>
  <c r="AGP6" i="45"/>
  <c r="AGW6" i="45"/>
  <c r="RY11" i="45"/>
  <c r="ACI11" i="45"/>
  <c r="AEB11" i="45"/>
  <c r="ACF6" i="45"/>
  <c r="EL6" i="45"/>
  <c r="FA6" i="45"/>
  <c r="FH6" i="45"/>
  <c r="FP6" i="45"/>
  <c r="FW6" i="45"/>
  <c r="GL6" i="45"/>
  <c r="HI6" i="45"/>
  <c r="LG6" i="45"/>
  <c r="LN6" i="45"/>
  <c r="LU6" i="45"/>
  <c r="AO6" i="45"/>
  <c r="AV6" i="45"/>
  <c r="BK6" i="45"/>
  <c r="QK6" i="45"/>
  <c r="AQ16" i="45"/>
  <c r="EC16" i="45"/>
  <c r="MT16" i="45"/>
  <c r="OM16" i="45"/>
  <c r="RY16" i="45"/>
  <c r="TR16" i="45"/>
  <c r="VK16" i="45"/>
  <c r="AHN16" i="45"/>
  <c r="DN16" i="45"/>
  <c r="IS16" i="45"/>
  <c r="KL16" i="45"/>
  <c r="UV16" i="45"/>
  <c r="UV6" i="45" s="1"/>
  <c r="ABT16" i="45"/>
  <c r="F25" i="45"/>
  <c r="M25" i="45"/>
  <c r="T25" i="45"/>
  <c r="AA25" i="45"/>
  <c r="AI25" i="45"/>
  <c r="JF25" i="45"/>
  <c r="LN25" i="45"/>
  <c r="AEK25" i="45"/>
  <c r="AEZ25" i="45"/>
  <c r="AFG25" i="45"/>
  <c r="AFO25" i="45"/>
  <c r="AGD25" i="45"/>
  <c r="AHW25" i="45"/>
  <c r="AID25" i="45"/>
  <c r="QN26" i="45"/>
  <c r="GE25" i="45"/>
  <c r="ML25" i="45"/>
  <c r="SO44" i="45"/>
  <c r="SW44" i="45"/>
  <c r="AFE44" i="45"/>
  <c r="AB45" i="45"/>
  <c r="DN45" i="45"/>
  <c r="RJ45" i="45"/>
  <c r="RJ44" i="45" s="1"/>
  <c r="ABT45" i="45"/>
  <c r="ABL6" i="45"/>
  <c r="ACA6" i="45"/>
  <c r="AEH6" i="45"/>
  <c r="AEO6" i="45"/>
  <c r="AEW6" i="45"/>
  <c r="AFD6" i="45"/>
  <c r="AFL6" i="45"/>
  <c r="AGA6" i="45"/>
  <c r="AGH6" i="45"/>
  <c r="AHS6" i="45"/>
  <c r="AZ6" i="45"/>
  <c r="BG6" i="45"/>
  <c r="HA6" i="45"/>
  <c r="IZ6" i="45"/>
  <c r="JG6" i="45"/>
  <c r="VI6" i="45"/>
  <c r="XA6" i="45"/>
  <c r="XP6" i="45"/>
  <c r="XW6" i="45"/>
  <c r="ZW6" i="45"/>
  <c r="AAL6" i="45"/>
  <c r="AFO6" i="45"/>
  <c r="RX6" i="45"/>
  <c r="AEP6" i="45"/>
  <c r="AGB6" i="45"/>
  <c r="AGQ6" i="45"/>
  <c r="AIA6" i="45"/>
  <c r="U16" i="45"/>
  <c r="BN16" i="45"/>
  <c r="BN6" i="45" s="1"/>
  <c r="DG16" i="45"/>
  <c r="GS16" i="45"/>
  <c r="IL16" i="45"/>
  <c r="KE16" i="45"/>
  <c r="NQ16" i="45"/>
  <c r="PJ16" i="45"/>
  <c r="PJ6" i="45" s="1"/>
  <c r="RC16" i="45"/>
  <c r="SV16" i="45"/>
  <c r="UO16" i="45"/>
  <c r="ABM16" i="45"/>
  <c r="ADF16" i="45"/>
  <c r="AEY16" i="45"/>
  <c r="JP16" i="45"/>
  <c r="OU16" i="45"/>
  <c r="QN16" i="45"/>
  <c r="TZ16" i="45"/>
  <c r="XL16" i="45"/>
  <c r="ZE16" i="45"/>
  <c r="ACQ16" i="45"/>
  <c r="AJ16" i="45"/>
  <c r="MM16" i="45"/>
  <c r="PY16" i="45"/>
  <c r="TK16" i="45"/>
  <c r="WW16" i="45"/>
  <c r="WW6" i="45" s="1"/>
  <c r="ACB16" i="45"/>
  <c r="AC25" i="45"/>
  <c r="AK25" i="45"/>
  <c r="AX25" i="45"/>
  <c r="BE25" i="45"/>
  <c r="BT25" i="45"/>
  <c r="CB25" i="45"/>
  <c r="CI25" i="45"/>
  <c r="CQ25" i="45"/>
  <c r="DM25" i="45"/>
  <c r="DU25" i="45"/>
  <c r="EQ25" i="45"/>
  <c r="EY25" i="45"/>
  <c r="FF25" i="45"/>
  <c r="FN25" i="45"/>
  <c r="FU25" i="45"/>
  <c r="GJ25" i="45"/>
  <c r="GR25" i="45"/>
  <c r="QR25" i="45"/>
  <c r="QZ25" i="45"/>
  <c r="RG25" i="45"/>
  <c r="TO25" i="45"/>
  <c r="UD25" i="45"/>
  <c r="UL25" i="45"/>
  <c r="US25" i="45"/>
  <c r="VA25" i="45"/>
  <c r="VH25" i="45"/>
  <c r="WE25" i="45"/>
  <c r="WL25" i="45"/>
  <c r="XP25" i="45"/>
  <c r="YM25" i="45"/>
  <c r="YT25" i="45"/>
  <c r="AAM25" i="45"/>
  <c r="ABJ25" i="45"/>
  <c r="ABQ25" i="45"/>
  <c r="ABY25" i="45"/>
  <c r="ACT25" i="45"/>
  <c r="ADQ25" i="45"/>
  <c r="ADX25" i="45"/>
  <c r="AES25" i="45"/>
  <c r="AGT25" i="45"/>
  <c r="AHA25" i="45"/>
  <c r="AHX25" i="45"/>
  <c r="XD26" i="45"/>
  <c r="SH25" i="45"/>
  <c r="UU25" i="45"/>
  <c r="WN25" i="45"/>
  <c r="AGQ25" i="45"/>
  <c r="AJ35" i="45"/>
  <c r="CC35" i="45"/>
  <c r="JA35" i="45"/>
  <c r="KT35" i="45"/>
  <c r="MM35" i="45"/>
  <c r="RR35" i="45"/>
  <c r="TK35" i="45"/>
  <c r="VD35" i="45"/>
  <c r="WW35" i="45"/>
  <c r="BN35" i="45"/>
  <c r="PJ35" i="45"/>
  <c r="WH35" i="45"/>
  <c r="YA35" i="45"/>
  <c r="AGR35" i="45"/>
  <c r="CR35" i="45"/>
  <c r="HW35" i="45"/>
  <c r="CX44" i="45"/>
  <c r="KQ44" i="45"/>
  <c r="MQ44" i="45"/>
  <c r="SX44" i="45"/>
  <c r="TD44" i="45"/>
  <c r="TL44" i="45"/>
  <c r="UA44" i="45"/>
  <c r="UH44" i="45"/>
  <c r="UW44" i="45"/>
  <c r="VJ44" i="45"/>
  <c r="WV44" i="45"/>
  <c r="XK44" i="45"/>
  <c r="AFT44" i="45"/>
  <c r="AGI44" i="45"/>
  <c r="JF44" i="45"/>
  <c r="HO54" i="45"/>
  <c r="LA54" i="45"/>
  <c r="MT54" i="45"/>
  <c r="MT44" i="45" s="1"/>
  <c r="RY54" i="45"/>
  <c r="YI44" i="45"/>
  <c r="ZF44" i="45"/>
  <c r="ZM44" i="45"/>
  <c r="AIB44" i="45"/>
  <c r="IC44" i="45"/>
  <c r="AHF44" i="45"/>
  <c r="ACX44" i="45"/>
  <c r="IX44" i="45"/>
  <c r="RE6" i="45"/>
  <c r="RL6" i="45"/>
  <c r="SP6" i="45"/>
  <c r="VJ6" i="45"/>
  <c r="WG6" i="45"/>
  <c r="WN6" i="45"/>
  <c r="WV6" i="45"/>
  <c r="XJ6" i="45"/>
  <c r="XX6" i="45"/>
  <c r="ZI6" i="45"/>
  <c r="AAM6" i="45"/>
  <c r="ABG6" i="45"/>
  <c r="ACD6" i="45"/>
  <c r="ADO6" i="45"/>
  <c r="ADW6" i="45"/>
  <c r="AFG6" i="45"/>
  <c r="AGD6" i="45"/>
  <c r="AGK6" i="45"/>
  <c r="AGZ6" i="45"/>
  <c r="AHH6" i="45"/>
  <c r="BN7" i="45"/>
  <c r="EZ7" i="45"/>
  <c r="GS7" i="45"/>
  <c r="IL7" i="45"/>
  <c r="PJ7" i="45"/>
  <c r="RC7" i="45"/>
  <c r="WH7" i="45"/>
  <c r="YA7" i="45"/>
  <c r="ZT7" i="45"/>
  <c r="ABM7" i="45"/>
  <c r="ADF7" i="45"/>
  <c r="AGR7" i="45"/>
  <c r="G7" i="45"/>
  <c r="G6" i="45" s="1"/>
  <c r="CR7" i="45"/>
  <c r="GD7" i="45"/>
  <c r="HW7" i="45"/>
  <c r="JP7" i="45"/>
  <c r="LI7" i="45"/>
  <c r="SG7" i="45"/>
  <c r="TZ7" i="45"/>
  <c r="TZ6" i="45" s="1"/>
  <c r="VS7" i="45"/>
  <c r="XL7" i="45"/>
  <c r="ZE7" i="45"/>
  <c r="ACQ7" i="45"/>
  <c r="AEJ7" i="45"/>
  <c r="AGC7" i="45"/>
  <c r="PY7" i="45"/>
  <c r="BQ6" i="45"/>
  <c r="CF6" i="45"/>
  <c r="CN6" i="45"/>
  <c r="CU6" i="45"/>
  <c r="DJ6" i="45"/>
  <c r="EG6" i="45"/>
  <c r="XK6" i="45"/>
  <c r="XR6" i="45"/>
  <c r="ADD6" i="45"/>
  <c r="AGL6" i="45"/>
  <c r="AFA6" i="45"/>
  <c r="AFH6" i="45"/>
  <c r="JA16" i="45"/>
  <c r="AFN16" i="45"/>
  <c r="J25" i="45"/>
  <c r="Q25" i="45"/>
  <c r="X25" i="45"/>
  <c r="AM25" i="45"/>
  <c r="BA25" i="45"/>
  <c r="JR25" i="45"/>
  <c r="JY25" i="45"/>
  <c r="KG25" i="45"/>
  <c r="KN25" i="45"/>
  <c r="KV25" i="45"/>
  <c r="LK25" i="45"/>
  <c r="LR25" i="45"/>
  <c r="MO25" i="45"/>
  <c r="NS25" i="45"/>
  <c r="NZ25" i="45"/>
  <c r="OO25" i="45"/>
  <c r="OW25" i="45"/>
  <c r="PC25" i="45"/>
  <c r="PK25" i="45"/>
  <c r="PZ25" i="45"/>
  <c r="RI25" i="45"/>
  <c r="RQ25" i="45"/>
  <c r="SF25" i="45"/>
  <c r="SM25" i="45"/>
  <c r="WG25" i="45"/>
  <c r="ZD25" i="45"/>
  <c r="ZK25" i="45"/>
  <c r="AAW25" i="45"/>
  <c r="ACO25" i="45"/>
  <c r="ACV25" i="45"/>
  <c r="ADD25" i="45"/>
  <c r="AHD25" i="45"/>
  <c r="MI25" i="45"/>
  <c r="MP25" i="45"/>
  <c r="OX25" i="45"/>
  <c r="AHP25" i="45"/>
  <c r="AEJ35" i="45"/>
  <c r="E44" i="45"/>
  <c r="Z44" i="45"/>
  <c r="AH44" i="45"/>
  <c r="AN44" i="45"/>
  <c r="JO44" i="45"/>
  <c r="XU44" i="45"/>
  <c r="YC44" i="45"/>
  <c r="YR44" i="45"/>
  <c r="YY44" i="45"/>
  <c r="ZG44" i="45"/>
  <c r="AAO44" i="45"/>
  <c r="AAW44" i="45"/>
  <c r="AHG45" i="45"/>
  <c r="GE44" i="45"/>
  <c r="CC49" i="45"/>
  <c r="GD49" i="45"/>
  <c r="IQ44" i="45"/>
  <c r="MT63" i="45"/>
  <c r="AEV63" i="45"/>
  <c r="HD25" i="45"/>
  <c r="PD25" i="45"/>
  <c r="TL25" i="45"/>
  <c r="TS25" i="45"/>
  <c r="VL25" i="45"/>
  <c r="VT25" i="45"/>
  <c r="WP25" i="45"/>
  <c r="WX25" i="45"/>
  <c r="XM25" i="45"/>
  <c r="XT25" i="45"/>
  <c r="AAB25" i="45"/>
  <c r="AAQ25" i="45"/>
  <c r="AAY25" i="45"/>
  <c r="ABN25" i="45"/>
  <c r="ABU25" i="45"/>
  <c r="ACC25" i="45"/>
  <c r="AEW25" i="45"/>
  <c r="AFD25" i="45"/>
  <c r="AFL25" i="45"/>
  <c r="AFS25" i="45"/>
  <c r="AGP25" i="45"/>
  <c r="AGW25" i="45"/>
  <c r="AH25" i="45"/>
  <c r="KI25" i="45"/>
  <c r="LF25" i="45"/>
  <c r="TN25" i="45"/>
  <c r="TV25" i="45"/>
  <c r="AHR25" i="45"/>
  <c r="AHY25" i="45"/>
  <c r="EK30" i="45"/>
  <c r="JP30" i="45"/>
  <c r="NB30" i="45"/>
  <c r="OU30" i="45"/>
  <c r="SG30" i="45"/>
  <c r="AHV30" i="45"/>
  <c r="AJ30" i="45"/>
  <c r="CC30" i="45"/>
  <c r="DV30" i="45"/>
  <c r="MM30" i="45"/>
  <c r="OF30" i="45"/>
  <c r="VD30" i="45"/>
  <c r="WW30" i="45"/>
  <c r="YP30" i="45"/>
  <c r="AFN30" i="45"/>
  <c r="LX30" i="45"/>
  <c r="PJ30" i="45"/>
  <c r="SV30" i="45"/>
  <c r="YA30" i="45"/>
  <c r="AEY30" i="45"/>
  <c r="AGR30" i="45"/>
  <c r="JI25" i="45"/>
  <c r="MK25" i="45"/>
  <c r="OZ25" i="45"/>
  <c r="PH25" i="45"/>
  <c r="AFK25" i="45"/>
  <c r="XS35" i="45"/>
  <c r="AIC35" i="45"/>
  <c r="BK44" i="45"/>
  <c r="BR44" i="45"/>
  <c r="RB44" i="45"/>
  <c r="RQ44" i="45"/>
  <c r="RX44" i="45"/>
  <c r="TH44" i="45"/>
  <c r="TW44" i="45"/>
  <c r="AAB44" i="45"/>
  <c r="AAY44" i="45"/>
  <c r="ABN44" i="45"/>
  <c r="ABU44" i="45"/>
  <c r="IS54" i="45"/>
  <c r="WP63" i="45"/>
  <c r="XM63" i="45"/>
  <c r="XT63" i="45"/>
  <c r="YB63" i="45"/>
  <c r="YQ63" i="45"/>
  <c r="ZF63" i="45"/>
  <c r="ACY63" i="45"/>
  <c r="ADG63" i="45"/>
  <c r="ADN63" i="45"/>
  <c r="N64" i="45"/>
  <c r="BF64" i="45"/>
  <c r="CY64" i="45"/>
  <c r="ER64" i="45"/>
  <c r="GK64" i="45"/>
  <c r="GK63" i="45" s="1"/>
  <c r="LP64" i="45"/>
  <c r="NI64" i="45"/>
  <c r="PB64" i="45"/>
  <c r="QU64" i="45"/>
  <c r="XS64" i="45"/>
  <c r="ZL64" i="45"/>
  <c r="ABE64" i="45"/>
  <c r="ACX64" i="45"/>
  <c r="AGJ64" i="45"/>
  <c r="KM63" i="45"/>
  <c r="KK44" i="45"/>
  <c r="LV44" i="45"/>
  <c r="MK44" i="45"/>
  <c r="MR44" i="45"/>
  <c r="NN44" i="45"/>
  <c r="PV44" i="45"/>
  <c r="QK44" i="45"/>
  <c r="QZ44" i="45"/>
  <c r="RG44" i="45"/>
  <c r="SD44" i="45"/>
  <c r="SK44" i="45"/>
  <c r="SR44" i="45"/>
  <c r="TM44" i="45"/>
  <c r="TT44" i="45"/>
  <c r="UB44" i="45"/>
  <c r="UI44" i="45"/>
  <c r="UQ44" i="45"/>
  <c r="VL44" i="45"/>
  <c r="WA44" i="45"/>
  <c r="WI44" i="45"/>
  <c r="ABX44" i="45"/>
  <c r="ACY44" i="45"/>
  <c r="AEH44" i="45"/>
  <c r="AFC44" i="45"/>
  <c r="AAC44" i="45"/>
  <c r="AAR44" i="45"/>
  <c r="ACD44" i="45"/>
  <c r="AFP44" i="45"/>
  <c r="G54" i="45"/>
  <c r="JP54" i="45"/>
  <c r="AEJ54" i="45"/>
  <c r="AR63" i="45"/>
  <c r="AZ63" i="45"/>
  <c r="BG63" i="45"/>
  <c r="CQ63" i="45"/>
  <c r="CX63" i="45"/>
  <c r="DF63" i="45"/>
  <c r="DM63" i="45"/>
  <c r="FM63" i="45"/>
  <c r="FT63" i="45"/>
  <c r="GB63" i="45"/>
  <c r="GI63" i="45"/>
  <c r="HF63" i="45"/>
  <c r="HM63" i="45"/>
  <c r="HU63" i="45"/>
  <c r="IB63" i="45"/>
  <c r="IJ63" i="45"/>
  <c r="IQ63" i="45"/>
  <c r="IY63" i="45"/>
  <c r="JN63" i="45"/>
  <c r="OR63" i="45"/>
  <c r="OY63" i="45"/>
  <c r="XN63" i="45"/>
  <c r="AAK63" i="45"/>
  <c r="AAR63" i="45"/>
  <c r="ABG63" i="45"/>
  <c r="ACZ63" i="45"/>
  <c r="ADO63" i="45"/>
  <c r="ADW63" i="45"/>
  <c r="AED63" i="45"/>
  <c r="AEL63" i="45"/>
  <c r="AER63" i="45"/>
  <c r="AJ73" i="45"/>
  <c r="HH73" i="45"/>
  <c r="KT73" i="45"/>
  <c r="F82" i="45"/>
  <c r="AP82" i="45"/>
  <c r="BT82" i="45"/>
  <c r="CB82" i="45"/>
  <c r="CQ82" i="45"/>
  <c r="CX82" i="45"/>
  <c r="DF82" i="45"/>
  <c r="DM82" i="45"/>
  <c r="FN82" i="45"/>
  <c r="FU82" i="45"/>
  <c r="GJ82" i="45"/>
  <c r="GR82" i="45"/>
  <c r="GY82" i="45"/>
  <c r="HG82" i="45"/>
  <c r="HN82" i="45"/>
  <c r="HV82" i="45"/>
  <c r="IC82" i="45"/>
  <c r="JO82" i="45"/>
  <c r="JV82" i="45"/>
  <c r="KD82" i="45"/>
  <c r="KK82" i="45"/>
  <c r="KS82" i="45"/>
  <c r="LW82" i="45"/>
  <c r="MD82" i="45"/>
  <c r="AX44" i="45"/>
  <c r="BE44" i="45"/>
  <c r="CG44" i="45"/>
  <c r="CO44" i="45"/>
  <c r="DK44" i="45"/>
  <c r="DZ44" i="45"/>
  <c r="FR44" i="45"/>
  <c r="GG44" i="45"/>
  <c r="GO44" i="45"/>
  <c r="GV44" i="45"/>
  <c r="HD44" i="45"/>
  <c r="HS44" i="45"/>
  <c r="HZ44" i="45"/>
  <c r="IH44" i="45"/>
  <c r="JX44" i="45"/>
  <c r="KZ44" i="45"/>
  <c r="TN44" i="45"/>
  <c r="TV44" i="45"/>
  <c r="UK44" i="45"/>
  <c r="UR44" i="45"/>
  <c r="WY44" i="45"/>
  <c r="ZK44" i="45"/>
  <c r="AAF44" i="45"/>
  <c r="AAM44" i="45"/>
  <c r="ABQ44" i="45"/>
  <c r="ACF44" i="45"/>
  <c r="ADV44" i="45"/>
  <c r="AFL44" i="45"/>
  <c r="AGO44" i="45"/>
  <c r="G45" i="45"/>
  <c r="CR45" i="45"/>
  <c r="GD45" i="45"/>
  <c r="JP45" i="45"/>
  <c r="QN45" i="45"/>
  <c r="VS45" i="45"/>
  <c r="XL45" i="45"/>
  <c r="AAX45" i="45"/>
  <c r="AEJ45" i="45"/>
  <c r="AGC45" i="45"/>
  <c r="CC45" i="45"/>
  <c r="FO45" i="45"/>
  <c r="KT45" i="45"/>
  <c r="TK45" i="45"/>
  <c r="WW45" i="45"/>
  <c r="ADU45" i="45"/>
  <c r="CF44" i="45"/>
  <c r="DJ44" i="45"/>
  <c r="NE44" i="45"/>
  <c r="OB44" i="45"/>
  <c r="OI44" i="45"/>
  <c r="WZ44" i="45"/>
  <c r="YD44" i="45"/>
  <c r="ABA44" i="45"/>
  <c r="ADQ44" i="45"/>
  <c r="ADX44" i="45"/>
  <c r="LO44" i="45"/>
  <c r="LW44" i="45"/>
  <c r="NO44" i="45"/>
  <c r="NV44" i="45"/>
  <c r="RW44" i="45"/>
  <c r="N54" i="45"/>
  <c r="BF54" i="45"/>
  <c r="CY54" i="45"/>
  <c r="GK54" i="45"/>
  <c r="PB54" i="45"/>
  <c r="QU54" i="45"/>
  <c r="SN54" i="45"/>
  <c r="XS54" i="45"/>
  <c r="ABE54" i="45"/>
  <c r="ACX54" i="45"/>
  <c r="AEQ54" i="45"/>
  <c r="AEQ44" i="45" s="1"/>
  <c r="AQ54" i="45"/>
  <c r="CJ54" i="45"/>
  <c r="JH54" i="45"/>
  <c r="AAP54" i="45"/>
  <c r="DN54" i="45"/>
  <c r="GZ54" i="45"/>
  <c r="NX54" i="45"/>
  <c r="TC54" i="45"/>
  <c r="UV54" i="45"/>
  <c r="AAA54" i="45"/>
  <c r="ABT54" i="45"/>
  <c r="DO63" i="45"/>
  <c r="ED63" i="45"/>
  <c r="EL63" i="45"/>
  <c r="ES63" i="45"/>
  <c r="FA63" i="45"/>
  <c r="FN63" i="45"/>
  <c r="FU63" i="45"/>
  <c r="GC63" i="45"/>
  <c r="GJ63" i="45"/>
  <c r="IZ63" i="45"/>
  <c r="JV63" i="45"/>
  <c r="NG63" i="45"/>
  <c r="NO63" i="45"/>
  <c r="NV63" i="45"/>
  <c r="RO63" i="45"/>
  <c r="SS63" i="45"/>
  <c r="UD63" i="45"/>
  <c r="UL63" i="45"/>
  <c r="AES63" i="45"/>
  <c r="AFG63" i="45"/>
  <c r="AGD63" i="45"/>
  <c r="AGS63" i="45"/>
  <c r="AGZ63" i="45"/>
  <c r="AHH63" i="45"/>
  <c r="YH64" i="45"/>
  <c r="AGY64" i="45"/>
  <c r="YR63" i="45"/>
  <c r="ZG63" i="45"/>
  <c r="ZV63" i="45"/>
  <c r="FO68" i="45"/>
  <c r="JA68" i="45"/>
  <c r="MM68" i="45"/>
  <c r="YP68" i="45"/>
  <c r="AFN68" i="45"/>
  <c r="L63" i="45"/>
  <c r="MY63" i="45"/>
  <c r="NN63" i="45"/>
  <c r="YM44" i="45"/>
  <c r="AIC49" i="45"/>
  <c r="JY44" i="45"/>
  <c r="NA44" i="45"/>
  <c r="NH44" i="45"/>
  <c r="PA44" i="45"/>
  <c r="PX44" i="45"/>
  <c r="BJ63" i="45"/>
  <c r="BQ63" i="45"/>
  <c r="BW63" i="45"/>
  <c r="CE63" i="45"/>
  <c r="CT63" i="45"/>
  <c r="DI63" i="45"/>
  <c r="DX63" i="45"/>
  <c r="IT63" i="45"/>
  <c r="KF63" i="45"/>
  <c r="KS63" i="45"/>
  <c r="LO63" i="45"/>
  <c r="LW63" i="45"/>
  <c r="ML63" i="45"/>
  <c r="MS63" i="45"/>
  <c r="XP63" i="45"/>
  <c r="YM63" i="45"/>
  <c r="YT63" i="45"/>
  <c r="ZI63" i="45"/>
  <c r="ZQ63" i="45"/>
  <c r="ACU63" i="45"/>
  <c r="AEG63" i="45"/>
  <c r="AI63" i="45"/>
  <c r="YD63" i="45"/>
  <c r="ADI63" i="45"/>
  <c r="MT68" i="45"/>
  <c r="ABK82" i="45"/>
  <c r="ABZ82" i="45"/>
  <c r="AH101" i="45"/>
  <c r="TP63" i="45"/>
  <c r="AGH63" i="45"/>
  <c r="GK68" i="45"/>
  <c r="VK68" i="45"/>
  <c r="OD63" i="45"/>
  <c r="OK63" i="45"/>
  <c r="OS63" i="45"/>
  <c r="PH63" i="45"/>
  <c r="QD63" i="45"/>
  <c r="RP63" i="45"/>
  <c r="SE63" i="45"/>
  <c r="WF63" i="45"/>
  <c r="WU63" i="45"/>
  <c r="AAG63" i="45"/>
  <c r="ABK63" i="45"/>
  <c r="ACG63" i="45"/>
  <c r="ACO63" i="45"/>
  <c r="W82" i="45"/>
  <c r="CL82" i="45"/>
  <c r="DA82" i="45"/>
  <c r="FX82" i="45"/>
  <c r="GF82" i="45"/>
  <c r="GM82" i="45"/>
  <c r="GU82" i="45"/>
  <c r="HB82" i="45"/>
  <c r="HJ82" i="45"/>
  <c r="HY82" i="45"/>
  <c r="IF82" i="45"/>
  <c r="IN82" i="45"/>
  <c r="JC82" i="45"/>
  <c r="LZ82" i="45"/>
  <c r="MG82" i="45"/>
  <c r="ND82" i="45"/>
  <c r="NK82" i="45"/>
  <c r="NZ82" i="45"/>
  <c r="QP82" i="45"/>
  <c r="RE82" i="45"/>
  <c r="RT82" i="45"/>
  <c r="SH82" i="45"/>
  <c r="TL82" i="45"/>
  <c r="TS82" i="45"/>
  <c r="UP82" i="45"/>
  <c r="UW82" i="45"/>
  <c r="VL82" i="45"/>
  <c r="WI82" i="45"/>
  <c r="WP82" i="45"/>
  <c r="WX82" i="45"/>
  <c r="XK82" i="45"/>
  <c r="ZD82" i="45"/>
  <c r="ZK82" i="45"/>
  <c r="ACA82" i="45"/>
  <c r="ACH82" i="45"/>
  <c r="VW82" i="45"/>
  <c r="WE82" i="45"/>
  <c r="XP82" i="45"/>
  <c r="ADR82" i="45"/>
  <c r="ADY82" i="45"/>
  <c r="AHZ82" i="45"/>
  <c r="QT82" i="45"/>
  <c r="AHL101" i="45"/>
  <c r="U106" i="45"/>
  <c r="DG106" i="45"/>
  <c r="IL106" i="45"/>
  <c r="KE106" i="45"/>
  <c r="YA106" i="45"/>
  <c r="AEY106" i="45"/>
  <c r="G106" i="45"/>
  <c r="HW106" i="45"/>
  <c r="JP106" i="45"/>
  <c r="NB106" i="45"/>
  <c r="QN106" i="45"/>
  <c r="TZ106" i="45"/>
  <c r="XL106" i="45"/>
  <c r="ZE106" i="45"/>
  <c r="GV63" i="45"/>
  <c r="HD63" i="45"/>
  <c r="JL63" i="45"/>
  <c r="JS63" i="45"/>
  <c r="LR63" i="45"/>
  <c r="MU63" i="45"/>
  <c r="NJ63" i="45"/>
  <c r="NR63" i="45"/>
  <c r="OG63" i="45"/>
  <c r="ON63" i="45"/>
  <c r="PR63" i="45"/>
  <c r="QV63" i="45"/>
  <c r="RD63" i="45"/>
  <c r="TQ63" i="45"/>
  <c r="AHF63" i="45"/>
  <c r="AU63" i="45"/>
  <c r="BB63" i="45"/>
  <c r="LB63" i="45"/>
  <c r="LY63" i="45"/>
  <c r="ADT63" i="45"/>
  <c r="AEA63" i="45"/>
  <c r="X82" i="45"/>
  <c r="AM82" i="45"/>
  <c r="AU82" i="45"/>
  <c r="BB82" i="45"/>
  <c r="BJ82" i="45"/>
  <c r="BQ82" i="45"/>
  <c r="BY82" i="45"/>
  <c r="CF82" i="45"/>
  <c r="EN82" i="45"/>
  <c r="EV82" i="45"/>
  <c r="FZ82" i="45"/>
  <c r="GG82" i="45"/>
  <c r="GO82" i="45"/>
  <c r="HK82" i="45"/>
  <c r="IO82" i="45"/>
  <c r="KW82" i="45"/>
  <c r="MI82" i="45"/>
  <c r="OB82" i="45"/>
  <c r="OI82" i="45"/>
  <c r="OQ82" i="45"/>
  <c r="OX82" i="45"/>
  <c r="PM82" i="45"/>
  <c r="QB82" i="45"/>
  <c r="QQ82" i="45"/>
  <c r="QY82" i="45"/>
  <c r="SX82" i="45"/>
  <c r="UI82" i="45"/>
  <c r="UQ82" i="45"/>
  <c r="VU82" i="45"/>
  <c r="WB82" i="45"/>
  <c r="WY82" i="45"/>
  <c r="AAB82" i="45"/>
  <c r="AAQ82" i="45"/>
  <c r="ABN82" i="45"/>
  <c r="ABU82" i="45"/>
  <c r="ACC82" i="45"/>
  <c r="ACP82" i="45"/>
  <c r="ADT82" i="45"/>
  <c r="AEA82" i="45"/>
  <c r="AEP82" i="45"/>
  <c r="AGI82" i="45"/>
  <c r="AGQ82" i="45"/>
  <c r="PQ83" i="45"/>
  <c r="AAA83" i="45"/>
  <c r="MT83" i="45"/>
  <c r="EB82" i="45"/>
  <c r="NH82" i="45"/>
  <c r="UE82" i="45"/>
  <c r="AGP82" i="45"/>
  <c r="AGW82" i="45"/>
  <c r="YI82" i="45"/>
  <c r="ZF82" i="45"/>
  <c r="E101" i="45"/>
  <c r="L101" i="45"/>
  <c r="Z101" i="45"/>
  <c r="AG101" i="45"/>
  <c r="AN101" i="45"/>
  <c r="BK101" i="45"/>
  <c r="CG101" i="45"/>
  <c r="FL101" i="45"/>
  <c r="FS101" i="45"/>
  <c r="GH101" i="45"/>
  <c r="HE101" i="45"/>
  <c r="IX101" i="45"/>
  <c r="JE101" i="45"/>
  <c r="KI101" i="45"/>
  <c r="LL101" i="45"/>
  <c r="D82" i="45"/>
  <c r="K82" i="45"/>
  <c r="R82" i="45"/>
  <c r="MQ82" i="45"/>
  <c r="MY82" i="45"/>
  <c r="NF82" i="45"/>
  <c r="NN82" i="45"/>
  <c r="NU82" i="45"/>
  <c r="OR82" i="45"/>
  <c r="QC82" i="45"/>
  <c r="QK82" i="45"/>
  <c r="QR82" i="45"/>
  <c r="QZ82" i="45"/>
  <c r="RG82" i="45"/>
  <c r="RV82" i="45"/>
  <c r="SR82" i="45"/>
  <c r="SY82" i="45"/>
  <c r="TV82" i="45"/>
  <c r="UC82" i="45"/>
  <c r="VO82" i="45"/>
  <c r="WS82" i="45"/>
  <c r="WZ82" i="45"/>
  <c r="XF82" i="45"/>
  <c r="XN82" i="45"/>
  <c r="XU82" i="45"/>
  <c r="YC82" i="45"/>
  <c r="YJ82" i="45"/>
  <c r="YR82" i="45"/>
  <c r="ZN82" i="45"/>
  <c r="AAZ82" i="45"/>
  <c r="ABV82" i="45"/>
  <c r="ADG82" i="45"/>
  <c r="ADN82" i="45"/>
  <c r="AFG82" i="45"/>
  <c r="AGS82" i="45"/>
  <c r="JQ82" i="45"/>
  <c r="KM82" i="45"/>
  <c r="LJ82" i="45"/>
  <c r="U87" i="45"/>
  <c r="DG87" i="45"/>
  <c r="EZ87" i="45"/>
  <c r="GS87" i="45"/>
  <c r="IL87" i="45"/>
  <c r="KE87" i="45"/>
  <c r="LX87" i="45"/>
  <c r="NQ87" i="45"/>
  <c r="ABM87" i="45"/>
  <c r="AEY87" i="45"/>
  <c r="JL82" i="45"/>
  <c r="JS82" i="45"/>
  <c r="KP82" i="45"/>
  <c r="AJ92" i="45"/>
  <c r="CC92" i="45"/>
  <c r="FO92" i="45"/>
  <c r="JA92" i="45"/>
  <c r="KT92" i="45"/>
  <c r="RR92" i="45"/>
  <c r="AAI92" i="45"/>
  <c r="AHG92" i="45"/>
  <c r="AW101" i="45"/>
  <c r="CH101" i="45"/>
  <c r="DE101" i="45"/>
  <c r="DL101" i="45"/>
  <c r="EA101" i="45"/>
  <c r="EX101" i="45"/>
  <c r="GI101" i="45"/>
  <c r="HU101" i="45"/>
  <c r="BU87" i="45"/>
  <c r="DN87" i="45"/>
  <c r="FG87" i="45"/>
  <c r="GZ87" i="45"/>
  <c r="IS87" i="45"/>
  <c r="KL87" i="45"/>
  <c r="KL82" i="45" s="1"/>
  <c r="ME87" i="45"/>
  <c r="NX87" i="45"/>
  <c r="PQ87" i="45"/>
  <c r="RJ87" i="45"/>
  <c r="TC87" i="45"/>
  <c r="AAA87" i="45"/>
  <c r="ABT87" i="45"/>
  <c r="AFF87" i="45"/>
  <c r="BF87" i="45"/>
  <c r="CY87" i="45"/>
  <c r="GK87" i="45"/>
  <c r="ID87" i="45"/>
  <c r="JW87" i="45"/>
  <c r="NI87" i="45"/>
  <c r="SN87" i="45"/>
  <c r="UG87" i="45"/>
  <c r="VZ87" i="45"/>
  <c r="XS87" i="45"/>
  <c r="ACX87" i="45"/>
  <c r="AEQ87" i="45"/>
  <c r="DS82" i="45"/>
  <c r="DZ82" i="45"/>
  <c r="EO82" i="45"/>
  <c r="EW82" i="45"/>
  <c r="FD82" i="45"/>
  <c r="GA82" i="45"/>
  <c r="GW82" i="45"/>
  <c r="IP82" i="45"/>
  <c r="JM82" i="45"/>
  <c r="KI82" i="45"/>
  <c r="KQ82" i="45"/>
  <c r="D101" i="45"/>
  <c r="K101" i="45"/>
  <c r="R101" i="45"/>
  <c r="Y101" i="45"/>
  <c r="AF101" i="45"/>
  <c r="AM101" i="45"/>
  <c r="AU101" i="45"/>
  <c r="BB101" i="45"/>
  <c r="BJ101" i="45"/>
  <c r="CU101" i="45"/>
  <c r="DC101" i="45"/>
  <c r="DJ101" i="45"/>
  <c r="DR101" i="45"/>
  <c r="DY101" i="45"/>
  <c r="EG101" i="45"/>
  <c r="EV101" i="45"/>
  <c r="FC101" i="45"/>
  <c r="FZ101" i="45"/>
  <c r="GG101" i="45"/>
  <c r="GO101" i="45"/>
  <c r="GV101" i="45"/>
  <c r="HD101" i="45"/>
  <c r="HK101" i="45"/>
  <c r="HZ101" i="45"/>
  <c r="IW101" i="45"/>
  <c r="JL101" i="45"/>
  <c r="JS101" i="45"/>
  <c r="KA101" i="45"/>
  <c r="KH101" i="45"/>
  <c r="KN101" i="45"/>
  <c r="LK101" i="45"/>
  <c r="QO101" i="45"/>
  <c r="RD101" i="45"/>
  <c r="RK101" i="45"/>
  <c r="RS101" i="45"/>
  <c r="RZ101" i="45"/>
  <c r="SO101" i="45"/>
  <c r="SW101" i="45"/>
  <c r="TS101" i="45"/>
  <c r="UP101" i="45"/>
  <c r="VE101" i="45"/>
  <c r="VL101" i="45"/>
  <c r="VT101" i="45"/>
  <c r="WG101" i="45"/>
  <c r="WN101" i="45"/>
  <c r="WV101" i="45"/>
  <c r="XC101" i="45"/>
  <c r="XK101" i="45"/>
  <c r="XR101" i="45"/>
  <c r="ZS101" i="45"/>
  <c r="ZZ101" i="45"/>
  <c r="ACH101" i="45"/>
  <c r="AEP101" i="45"/>
  <c r="AFM101" i="45"/>
  <c r="AFT101" i="45"/>
  <c r="FG102" i="45"/>
  <c r="UV102" i="45"/>
  <c r="AFF102" i="45"/>
  <c r="ABE102" i="45"/>
  <c r="ABE101" i="45" s="1"/>
  <c r="GJ101" i="45"/>
  <c r="KT111" i="45"/>
  <c r="MV101" i="45"/>
  <c r="QP101" i="45"/>
  <c r="QW101" i="45"/>
  <c r="RT101" i="45"/>
  <c r="SA101" i="45"/>
  <c r="SI101" i="45"/>
  <c r="SX101" i="45"/>
  <c r="TT101" i="45"/>
  <c r="VF101" i="45"/>
  <c r="VM101" i="45"/>
  <c r="VU101" i="45"/>
  <c r="WA101" i="45"/>
  <c r="WP101" i="45"/>
  <c r="WX101" i="45"/>
  <c r="AAJ101" i="45"/>
  <c r="AAY101" i="45"/>
  <c r="ABU101" i="45"/>
  <c r="ADG101" i="45"/>
  <c r="ADN101" i="45"/>
  <c r="ADV101" i="45"/>
  <c r="AEC101" i="45"/>
  <c r="AEK101" i="45"/>
  <c r="AER101" i="45"/>
  <c r="AFG101" i="45"/>
  <c r="AFO101" i="45"/>
  <c r="AGD101" i="45"/>
  <c r="AGS101" i="45"/>
  <c r="AGZ101" i="45"/>
  <c r="AHH101" i="45"/>
  <c r="AID101" i="45"/>
  <c r="ADW101" i="45"/>
  <c r="AED101" i="45"/>
  <c r="BF106" i="45"/>
  <c r="ER106" i="45"/>
  <c r="ID106" i="45"/>
  <c r="LP106" i="45"/>
  <c r="SN106" i="45"/>
  <c r="VZ106" i="45"/>
  <c r="XS106" i="45"/>
  <c r="ZL106" i="45"/>
  <c r="ABE106" i="45"/>
  <c r="AGJ106" i="45"/>
  <c r="DX120" i="45"/>
  <c r="ET120" i="45"/>
  <c r="LM101" i="45"/>
  <c r="MA101" i="45"/>
  <c r="MP101" i="45"/>
  <c r="NE101" i="45"/>
  <c r="OX101" i="45"/>
  <c r="PF101" i="45"/>
  <c r="PM101" i="45"/>
  <c r="PU101" i="45"/>
  <c r="QB101" i="45"/>
  <c r="QJ101" i="45"/>
  <c r="QY101" i="45"/>
  <c r="RF101" i="45"/>
  <c r="SC101" i="45"/>
  <c r="SR101" i="45"/>
  <c r="SY101" i="45"/>
  <c r="TN101" i="45"/>
  <c r="WQ101" i="45"/>
  <c r="ABG101" i="45"/>
  <c r="ABO101" i="45"/>
  <c r="ACS101" i="45"/>
  <c r="ADO101" i="45"/>
  <c r="AEL101" i="45"/>
  <c r="AES101" i="45"/>
  <c r="AFH101" i="45"/>
  <c r="AFP101" i="45"/>
  <c r="AFW101" i="45"/>
  <c r="AHI101" i="45"/>
  <c r="AHX101" i="45"/>
  <c r="BH101" i="45"/>
  <c r="DI101" i="45"/>
  <c r="GF101" i="45"/>
  <c r="HB101" i="45"/>
  <c r="HJ101" i="45"/>
  <c r="IZ101" i="45"/>
  <c r="JG101" i="45"/>
  <c r="SZ101" i="45"/>
  <c r="UD101" i="45"/>
  <c r="VA101" i="45"/>
  <c r="ADQ101" i="45"/>
  <c r="ADX101" i="45"/>
  <c r="AY106" i="45"/>
  <c r="EK106" i="45"/>
  <c r="OU106" i="45"/>
  <c r="AHV106" i="45"/>
  <c r="AGY111" i="45"/>
  <c r="F120" i="45"/>
  <c r="S120" i="45"/>
  <c r="Z120" i="45"/>
  <c r="AH120" i="45"/>
  <c r="KY120" i="45"/>
  <c r="VW120" i="45"/>
  <c r="XX120" i="45"/>
  <c r="AAM120" i="45"/>
  <c r="LI125" i="45"/>
  <c r="AJ125" i="45"/>
  <c r="VD125" i="45"/>
  <c r="AHG125" i="45"/>
  <c r="BM101" i="45"/>
  <c r="BT101" i="45"/>
  <c r="CB101" i="45"/>
  <c r="CI101" i="45"/>
  <c r="CQ101" i="45"/>
  <c r="DM101" i="45"/>
  <c r="EJ101" i="45"/>
  <c r="EQ101" i="45"/>
  <c r="GC101" i="45"/>
  <c r="GR101" i="45"/>
  <c r="GY101" i="45"/>
  <c r="HG101" i="45"/>
  <c r="HV101" i="45"/>
  <c r="KD101" i="45"/>
  <c r="KK101" i="45"/>
  <c r="AAT101" i="45"/>
  <c r="ABI101" i="45"/>
  <c r="ACE101" i="45"/>
  <c r="AEF101" i="45"/>
  <c r="AEM101" i="45"/>
  <c r="AEU101" i="45"/>
  <c r="AFB101" i="45"/>
  <c r="AGN101" i="45"/>
  <c r="AHJ101" i="45"/>
  <c r="AHR101" i="45"/>
  <c r="AHY101" i="45"/>
  <c r="AHS101" i="45"/>
  <c r="AIC106" i="45"/>
  <c r="ADZ101" i="45"/>
  <c r="GR120" i="45"/>
  <c r="GY120" i="45"/>
  <c r="HV120" i="45"/>
  <c r="IC120" i="45"/>
  <c r="IR120" i="45"/>
  <c r="IZ120" i="45"/>
  <c r="AFL120" i="45"/>
  <c r="AHL120" i="45"/>
  <c r="RD120" i="45"/>
  <c r="RK120" i="45"/>
  <c r="RX120" i="45"/>
  <c r="FG111" i="45"/>
  <c r="IS111" i="45"/>
  <c r="PQ111" i="45"/>
  <c r="RJ111" i="45"/>
  <c r="ID111" i="45"/>
  <c r="NI111" i="45"/>
  <c r="QU111" i="45"/>
  <c r="ABE111" i="45"/>
  <c r="AGJ111" i="45"/>
  <c r="FP120" i="45"/>
  <c r="GE120" i="45"/>
  <c r="ABU120" i="45"/>
  <c r="ACH120" i="45"/>
  <c r="AAI130" i="45"/>
  <c r="BR101" i="45"/>
  <c r="CO101" i="45"/>
  <c r="DK101" i="45"/>
  <c r="EH101" i="45"/>
  <c r="EO101" i="45"/>
  <c r="EW101" i="45"/>
  <c r="FD101" i="45"/>
  <c r="YY101" i="45"/>
  <c r="AAC101" i="45"/>
  <c r="AAR101" i="45"/>
  <c r="DP120" i="45"/>
  <c r="EM120" i="45"/>
  <c r="FI120" i="45"/>
  <c r="ADG120" i="45"/>
  <c r="ADN120" i="45"/>
  <c r="CF120" i="45"/>
  <c r="CU120" i="45"/>
  <c r="DC120" i="45"/>
  <c r="DR120" i="45"/>
  <c r="DY120" i="45"/>
  <c r="EG120" i="45"/>
  <c r="ZN120" i="45"/>
  <c r="AAK120" i="45"/>
  <c r="EC121" i="45"/>
  <c r="FV121" i="45"/>
  <c r="HO121" i="45"/>
  <c r="LA121" i="45"/>
  <c r="MT121" i="45"/>
  <c r="OM121" i="45"/>
  <c r="RY121" i="45"/>
  <c r="TR121" i="45"/>
  <c r="XD121" i="45"/>
  <c r="AFU121" i="45"/>
  <c r="AHN121" i="45"/>
  <c r="AB121" i="45"/>
  <c r="AB120" i="45" s="1"/>
  <c r="DN121" i="45"/>
  <c r="GZ121" i="45"/>
  <c r="KL121" i="45"/>
  <c r="NX121" i="45"/>
  <c r="UV121" i="45"/>
  <c r="AAA121" i="45"/>
  <c r="LP121" i="45"/>
  <c r="QU121" i="45"/>
  <c r="SN121" i="45"/>
  <c r="ABE121" i="45"/>
  <c r="AIC121" i="45"/>
  <c r="XJ120" i="45"/>
  <c r="ZQ120" i="45"/>
  <c r="AFG120" i="45"/>
  <c r="EC111" i="45"/>
  <c r="MT111" i="45"/>
  <c r="TR111" i="45"/>
  <c r="YW111" i="45"/>
  <c r="YW101" i="45" s="1"/>
  <c r="L120" i="45"/>
  <c r="AG120" i="45"/>
  <c r="AN120" i="45"/>
  <c r="AV120" i="45"/>
  <c r="BK120" i="45"/>
  <c r="KB120" i="45"/>
  <c r="KI120" i="45"/>
  <c r="KQ120" i="45"/>
  <c r="LM120" i="45"/>
  <c r="XW120" i="45"/>
  <c r="YD120" i="45"/>
  <c r="YL120" i="45"/>
  <c r="YS120" i="45"/>
  <c r="ZA120" i="45"/>
  <c r="ZP120" i="45"/>
  <c r="AAE120" i="45"/>
  <c r="AAL120" i="45"/>
  <c r="ADI120" i="45"/>
  <c r="AEF120" i="45"/>
  <c r="AEM120" i="45"/>
  <c r="AFQ120" i="45"/>
  <c r="AFY120" i="45"/>
  <c r="AGN120" i="45"/>
  <c r="AGU120" i="45"/>
  <c r="AHR120" i="45"/>
  <c r="OC120" i="45"/>
  <c r="AFA120" i="45"/>
  <c r="AFH120" i="45"/>
  <c r="AFP120" i="45"/>
  <c r="AGT120" i="45"/>
  <c r="AHA120" i="45"/>
  <c r="AID120" i="45"/>
  <c r="IB120" i="45"/>
  <c r="IJ120" i="45"/>
  <c r="IQ120" i="45"/>
  <c r="IY120" i="45"/>
  <c r="JF120" i="45"/>
  <c r="KC120" i="45"/>
  <c r="WL120" i="45"/>
  <c r="XA120" i="45"/>
  <c r="AAU120" i="45"/>
  <c r="ABY120" i="45"/>
  <c r="ACF120" i="45"/>
  <c r="ACU120" i="45"/>
  <c r="ADJ120" i="45"/>
  <c r="AFC120" i="45"/>
  <c r="AFK120" i="45"/>
  <c r="AHZ120" i="45"/>
  <c r="KG120" i="45"/>
  <c r="KV120" i="45"/>
  <c r="LC120" i="45"/>
  <c r="NH120" i="45"/>
  <c r="PN120" i="45"/>
  <c r="QC120" i="45"/>
  <c r="SC120" i="45"/>
  <c r="AEU120" i="45"/>
  <c r="FV125" i="45"/>
  <c r="QF125" i="45"/>
  <c r="QU125" i="45"/>
  <c r="UG125" i="45"/>
  <c r="YN120" i="45"/>
  <c r="YU120" i="45"/>
  <c r="ZR120" i="45"/>
  <c r="ZY120" i="45"/>
  <c r="AAN120" i="45"/>
  <c r="AAV120" i="45"/>
  <c r="ABR120" i="45"/>
  <c r="ABZ120" i="45"/>
  <c r="ACG120" i="45"/>
  <c r="ADZ120" i="45"/>
  <c r="AFD120" i="45"/>
  <c r="DG121" i="45"/>
  <c r="EZ121" i="45"/>
  <c r="GS121" i="45"/>
  <c r="IL121" i="45"/>
  <c r="LX121" i="45"/>
  <c r="LX120" i="45" s="1"/>
  <c r="PJ121" i="45"/>
  <c r="PJ120" i="45" s="1"/>
  <c r="RC121" i="45"/>
  <c r="SV121" i="45"/>
  <c r="UO121" i="45"/>
  <c r="WH121" i="45"/>
  <c r="ABM121" i="45"/>
  <c r="ADF121" i="45"/>
  <c r="AEY121" i="45"/>
  <c r="AY121" i="45"/>
  <c r="CR121" i="45"/>
  <c r="EK121" i="45"/>
  <c r="EK120" i="45" s="1"/>
  <c r="GD121" i="45"/>
  <c r="HW121" i="45"/>
  <c r="JP121" i="45"/>
  <c r="NB121" i="45"/>
  <c r="SG121" i="45"/>
  <c r="XL121" i="45"/>
  <c r="ZE121" i="45"/>
  <c r="ACQ121" i="45"/>
  <c r="AEJ121" i="45"/>
  <c r="CC121" i="45"/>
  <c r="FO121" i="45"/>
  <c r="RR121" i="45"/>
  <c r="K120" i="45"/>
  <c r="X120" i="45"/>
  <c r="AF120" i="45"/>
  <c r="CS120" i="45"/>
  <c r="CZ120" i="45"/>
  <c r="DW120" i="45"/>
  <c r="ED120" i="45"/>
  <c r="EQ120" i="45"/>
  <c r="FN120" i="45"/>
  <c r="FT120" i="45"/>
  <c r="GB120" i="45"/>
  <c r="GI120" i="45"/>
  <c r="HE120" i="45"/>
  <c r="HT120" i="45"/>
  <c r="IA120" i="45"/>
  <c r="II120" i="45"/>
  <c r="IX120" i="45"/>
  <c r="JD120" i="45"/>
  <c r="JS120" i="45"/>
  <c r="KA120" i="45"/>
  <c r="ZF120" i="45"/>
  <c r="ZM120" i="45"/>
  <c r="ZU120" i="45"/>
  <c r="ABD120" i="45"/>
  <c r="AEG120" i="45"/>
  <c r="AEN120" i="45"/>
  <c r="AY125" i="45"/>
  <c r="CR125" i="45"/>
  <c r="GD125" i="45"/>
  <c r="JP125" i="45"/>
  <c r="OU125" i="45"/>
  <c r="QN125" i="45"/>
  <c r="SG125" i="45"/>
  <c r="SG120" i="45" s="1"/>
  <c r="TZ125" i="45"/>
  <c r="VS125" i="45"/>
  <c r="ZE125" i="45"/>
  <c r="ACQ125" i="45"/>
  <c r="DV125" i="45"/>
  <c r="KT125" i="45"/>
  <c r="OF125" i="45"/>
  <c r="AAI125" i="45"/>
  <c r="AFN125" i="45"/>
  <c r="AIC45" i="45"/>
  <c r="AHS44" i="45"/>
  <c r="AIC54" i="45"/>
  <c r="AHS82" i="45"/>
  <c r="AHW120" i="45"/>
  <c r="AHV130" i="45"/>
  <c r="AHU6" i="45"/>
  <c r="AHU25" i="45"/>
  <c r="AIB25" i="45"/>
  <c r="AHS25" i="45"/>
  <c r="AHR63" i="45"/>
  <c r="AIE63" i="45"/>
  <c r="AID63" i="45"/>
  <c r="AHU82" i="45"/>
  <c r="AIB82" i="45"/>
  <c r="AHV26" i="45"/>
  <c r="AHW44" i="45"/>
  <c r="AHV64" i="45"/>
  <c r="AHY63" i="45"/>
  <c r="AID6" i="45"/>
  <c r="AHZ6" i="45"/>
  <c r="AHV6" i="45"/>
  <c r="AHV35" i="45"/>
  <c r="AHW82" i="45"/>
  <c r="AHU101" i="45"/>
  <c r="AIA120" i="45"/>
  <c r="AIE6" i="45"/>
  <c r="AHV45" i="45"/>
  <c r="AHV83" i="45"/>
  <c r="AHC25" i="45"/>
  <c r="AHJ25" i="45"/>
  <c r="AHH44" i="45"/>
  <c r="AHF120" i="45"/>
  <c r="AHI6" i="45"/>
  <c r="AHO6" i="45"/>
  <c r="AHC6" i="45"/>
  <c r="AHG30" i="45"/>
  <c r="AHP44" i="45"/>
  <c r="AHN54" i="45"/>
  <c r="AHN44" i="45" s="1"/>
  <c r="AHN64" i="45"/>
  <c r="AHG68" i="45"/>
  <c r="AHN73" i="45"/>
  <c r="AHG83" i="45"/>
  <c r="AHE101" i="45"/>
  <c r="AHJ120" i="45"/>
  <c r="AHO120" i="45"/>
  <c r="AHN30" i="45"/>
  <c r="AHJ44" i="45"/>
  <c r="AHD82" i="45"/>
  <c r="AHD120" i="45"/>
  <c r="AHG11" i="45"/>
  <c r="AHH25" i="45"/>
  <c r="AHO25" i="45"/>
  <c r="AHE25" i="45"/>
  <c r="AHG121" i="45"/>
  <c r="AHN125" i="45"/>
  <c r="AHN6" i="45"/>
  <c r="AHO44" i="45"/>
  <c r="AHL6" i="45"/>
  <c r="AHF6" i="45"/>
  <c r="AHI25" i="45"/>
  <c r="AHN26" i="45"/>
  <c r="AHG35" i="45"/>
  <c r="AHM44" i="45"/>
  <c r="AHF82" i="45"/>
  <c r="AHN83" i="45"/>
  <c r="AHM120" i="45"/>
  <c r="AGO6" i="45"/>
  <c r="AGV6" i="45"/>
  <c r="AGO25" i="45"/>
  <c r="AGV25" i="45"/>
  <c r="AGZ44" i="45"/>
  <c r="AGR45" i="45"/>
  <c r="AGW44" i="45"/>
  <c r="AGU63" i="45"/>
  <c r="AGT63" i="45"/>
  <c r="AGY73" i="45"/>
  <c r="AGY49" i="45"/>
  <c r="AGR87" i="45"/>
  <c r="AGV120" i="45"/>
  <c r="AGQ44" i="45"/>
  <c r="AGY7" i="45"/>
  <c r="AGS6" i="45"/>
  <c r="AGQ63" i="45"/>
  <c r="AHA82" i="45"/>
  <c r="AGY87" i="45"/>
  <c r="AGQ101" i="45"/>
  <c r="AGX101" i="45"/>
  <c r="AGR106" i="45"/>
  <c r="AGP120" i="45"/>
  <c r="AGR121" i="45"/>
  <c r="AHA101" i="45"/>
  <c r="AGR16" i="45"/>
  <c r="AGR6" i="45" s="1"/>
  <c r="AGN25" i="45"/>
  <c r="AGU25" i="45"/>
  <c r="AGS25" i="45"/>
  <c r="AGS44" i="45"/>
  <c r="AGY68" i="45"/>
  <c r="AGS120" i="45"/>
  <c r="AGZ120" i="45"/>
  <c r="AGC106" i="45"/>
  <c r="AGC130" i="45"/>
  <c r="AGC11" i="45"/>
  <c r="AFZ25" i="45"/>
  <c r="AGG25" i="45"/>
  <c r="AGE25" i="45"/>
  <c r="AGC35" i="45"/>
  <c r="AGJ45" i="45"/>
  <c r="AGJ54" i="45"/>
  <c r="AGH82" i="45"/>
  <c r="AGK101" i="45"/>
  <c r="AGL101" i="45"/>
  <c r="AGA25" i="45"/>
  <c r="AGH25" i="45"/>
  <c r="AGC30" i="45"/>
  <c r="AGE63" i="45"/>
  <c r="AGC121" i="45"/>
  <c r="AGC120" i="45" s="1"/>
  <c r="AGB44" i="45"/>
  <c r="AGJ87" i="45"/>
  <c r="AGG101" i="45"/>
  <c r="AGB120" i="45"/>
  <c r="AGC16" i="45"/>
  <c r="AGG44" i="45"/>
  <c r="AGD44" i="45"/>
  <c r="AFZ63" i="45"/>
  <c r="AGC83" i="45"/>
  <c r="AFZ6" i="45"/>
  <c r="AGL25" i="45"/>
  <c r="AFY63" i="45"/>
  <c r="AGF63" i="45"/>
  <c r="AGL63" i="45"/>
  <c r="AGJ92" i="45"/>
  <c r="AGJ121" i="45"/>
  <c r="AFV6" i="45"/>
  <c r="AFU7" i="45"/>
  <c r="AFU6" i="45" s="1"/>
  <c r="AFU26" i="45"/>
  <c r="AFM25" i="45"/>
  <c r="AFN35" i="45"/>
  <c r="AFS44" i="45"/>
  <c r="AFT63" i="45"/>
  <c r="AFN11" i="45"/>
  <c r="AFN6" i="45" s="1"/>
  <c r="AFJ6" i="45"/>
  <c r="AFP6" i="45"/>
  <c r="AFW6" i="45"/>
  <c r="AFJ25" i="45"/>
  <c r="AFO63" i="45"/>
  <c r="AFV63" i="45"/>
  <c r="AFU54" i="45"/>
  <c r="AFK6" i="45"/>
  <c r="AFQ6" i="45"/>
  <c r="AFU16" i="45"/>
  <c r="AFR25" i="45"/>
  <c r="AFR44" i="45"/>
  <c r="AFP63" i="45"/>
  <c r="AFW63" i="45"/>
  <c r="AFM82" i="45"/>
  <c r="AFL101" i="45"/>
  <c r="AFM120" i="45"/>
  <c r="AFT120" i="45"/>
  <c r="AFV82" i="45"/>
  <c r="AFN92" i="45"/>
  <c r="AFM6" i="45"/>
  <c r="AFU63" i="45"/>
  <c r="AFP82" i="45"/>
  <c r="AFW82" i="45"/>
  <c r="AEY11" i="45"/>
  <c r="AFH44" i="45"/>
  <c r="AFG44" i="45"/>
  <c r="AFE6" i="45"/>
  <c r="AEY7" i="45"/>
  <c r="AFB25" i="45"/>
  <c r="AFE101" i="45"/>
  <c r="AFF68" i="45"/>
  <c r="AFF83" i="45"/>
  <c r="AEZ101" i="45"/>
  <c r="AFF121" i="45"/>
  <c r="AEX44" i="45"/>
  <c r="AEU63" i="45"/>
  <c r="AEZ82" i="45"/>
  <c r="AEK6" i="45"/>
  <c r="AER6" i="45"/>
  <c r="AEO25" i="45"/>
  <c r="AEQ68" i="45"/>
  <c r="AEQ63" i="45" s="1"/>
  <c r="AEJ130" i="45"/>
  <c r="AEJ11" i="45"/>
  <c r="AEI25" i="45"/>
  <c r="AEP25" i="45"/>
  <c r="AEJ30" i="45"/>
  <c r="AEF63" i="45"/>
  <c r="AEM63" i="45"/>
  <c r="AEJ26" i="45"/>
  <c r="AEJ106" i="45"/>
  <c r="AEH63" i="45"/>
  <c r="AEO63" i="45"/>
  <c r="AEQ106" i="45"/>
  <c r="AEQ121" i="45"/>
  <c r="AEQ125" i="45"/>
  <c r="AEL25" i="45"/>
  <c r="AEG44" i="45"/>
  <c r="AEJ125" i="45"/>
  <c r="AEJ120" i="45" s="1"/>
  <c r="ADU35" i="45"/>
  <c r="AEB49" i="45"/>
  <c r="AEB64" i="45"/>
  <c r="AEB68" i="45"/>
  <c r="ADU83" i="45"/>
  <c r="AEB102" i="45"/>
  <c r="ADX6" i="45"/>
  <c r="ADU11" i="45"/>
  <c r="ADU16" i="45"/>
  <c r="ADT25" i="45"/>
  <c r="AEA25" i="45"/>
  <c r="AEB54" i="45"/>
  <c r="AEB44" i="45" s="1"/>
  <c r="ADV63" i="45"/>
  <c r="AEC63" i="45"/>
  <c r="ADU68" i="45"/>
  <c r="AEB73" i="45"/>
  <c r="ADT120" i="45"/>
  <c r="ADV25" i="45"/>
  <c r="ADU7" i="45"/>
  <c r="ADU6" i="45" s="1"/>
  <c r="AEC6" i="45"/>
  <c r="AEC25" i="45"/>
  <c r="AEB30" i="45"/>
  <c r="ADZ25" i="45"/>
  <c r="ADQ120" i="45"/>
  <c r="AEB121" i="45"/>
  <c r="ADZ6" i="45"/>
  <c r="AEB16" i="45"/>
  <c r="AEB6" i="45" s="1"/>
  <c r="AEA44" i="45"/>
  <c r="ADR63" i="45"/>
  <c r="ADY63" i="45"/>
  <c r="ADS63" i="45"/>
  <c r="ADU92" i="45"/>
  <c r="SN6" i="45"/>
  <c r="EV6" i="45"/>
  <c r="FC6" i="45"/>
  <c r="FK6" i="45"/>
  <c r="KJ6" i="45"/>
  <c r="QY6" i="45"/>
  <c r="RF6" i="45"/>
  <c r="XY6" i="45"/>
  <c r="YF6" i="45"/>
  <c r="YU6" i="45"/>
  <c r="ZC6" i="45"/>
  <c r="ACR6" i="45"/>
  <c r="FO7" i="45"/>
  <c r="KT7" i="45"/>
  <c r="KT6" i="45" s="1"/>
  <c r="TK7" i="45"/>
  <c r="YP7" i="45"/>
  <c r="ACB7" i="45"/>
  <c r="ACB6" i="45" s="1"/>
  <c r="AHG7" i="45"/>
  <c r="DG7" i="45"/>
  <c r="KE7" i="45"/>
  <c r="AY7" i="45"/>
  <c r="DA6" i="45"/>
  <c r="GE6" i="45"/>
  <c r="HV6" i="45"/>
  <c r="IK6" i="45"/>
  <c r="JF6" i="45"/>
  <c r="QG6" i="45"/>
  <c r="QO6" i="45"/>
  <c r="AAC6" i="45"/>
  <c r="DH6" i="45"/>
  <c r="FF6" i="45"/>
  <c r="NE6" i="45"/>
  <c r="NT6" i="45"/>
  <c r="QJ6" i="45"/>
  <c r="SM6" i="45"/>
  <c r="YD6" i="45"/>
  <c r="ZA6" i="45"/>
  <c r="AAK6" i="45"/>
  <c r="BU16" i="45"/>
  <c r="BU6" i="45" s="1"/>
  <c r="FG16" i="45"/>
  <c r="ME16" i="45"/>
  <c r="RJ16" i="45"/>
  <c r="WO16" i="45"/>
  <c r="AGY16" i="45"/>
  <c r="ER16" i="45"/>
  <c r="GK16" i="45"/>
  <c r="NI16" i="45"/>
  <c r="UG16" i="45"/>
  <c r="FV16" i="45"/>
  <c r="FV6" i="45" s="1"/>
  <c r="YW16" i="45"/>
  <c r="AHK25" i="45"/>
  <c r="ABA6" i="45"/>
  <c r="RR6" i="45"/>
  <c r="VB6" i="45"/>
  <c r="ABI6" i="45"/>
  <c r="AEJ6" i="45"/>
  <c r="CC6" i="45"/>
  <c r="JA6" i="45"/>
  <c r="VD6" i="45"/>
  <c r="KS6" i="45"/>
  <c r="KY6" i="45"/>
  <c r="BC6" i="45"/>
  <c r="KU6" i="45"/>
  <c r="MB6" i="45"/>
  <c r="SJ6" i="45"/>
  <c r="TY6" i="45"/>
  <c r="YB6" i="45"/>
  <c r="ZF6" i="45"/>
  <c r="ACN6" i="45"/>
  <c r="ACT6" i="45"/>
  <c r="GU6" i="45"/>
  <c r="ZB6" i="45"/>
  <c r="ZQ6" i="45"/>
  <c r="AAF6" i="45"/>
  <c r="ACK6" i="45"/>
  <c r="ACZ6" i="45"/>
  <c r="N11" i="45"/>
  <c r="N6" i="45" s="1"/>
  <c r="CY11" i="45"/>
  <c r="ER11" i="45"/>
  <c r="JW11" i="45"/>
  <c r="JW6" i="45" s="1"/>
  <c r="NI11" i="45"/>
  <c r="NI6" i="45" s="1"/>
  <c r="PB11" i="45"/>
  <c r="PB6" i="45" s="1"/>
  <c r="SN11" i="45"/>
  <c r="ZL11" i="45"/>
  <c r="AEQ11" i="45"/>
  <c r="AEQ6" i="45" s="1"/>
  <c r="AGJ11" i="45"/>
  <c r="AGJ6" i="45" s="1"/>
  <c r="CJ11" i="45"/>
  <c r="HO11" i="45"/>
  <c r="LA11" i="45"/>
  <c r="FG11" i="45"/>
  <c r="JC6" i="45"/>
  <c r="NV6" i="45"/>
  <c r="OD6" i="45"/>
  <c r="BK25" i="45"/>
  <c r="BR25" i="45"/>
  <c r="BZ25" i="45"/>
  <c r="PM25" i="45"/>
  <c r="AFE25" i="45"/>
  <c r="VZ25" i="45"/>
  <c r="JH7" i="45"/>
  <c r="RY6" i="45"/>
  <c r="AX6" i="45"/>
  <c r="BE6" i="45"/>
  <c r="QC6" i="45"/>
  <c r="UW6" i="45"/>
  <c r="U11" i="45"/>
  <c r="DG11" i="45"/>
  <c r="EZ11" i="45"/>
  <c r="IL11" i="45"/>
  <c r="IL6" i="45" s="1"/>
  <c r="NQ11" i="45"/>
  <c r="PJ11" i="45"/>
  <c r="SV11" i="45"/>
  <c r="UO11" i="45"/>
  <c r="WH11" i="45"/>
  <c r="YA11" i="45"/>
  <c r="AGR11" i="45"/>
  <c r="DV11" i="45"/>
  <c r="OF11" i="45"/>
  <c r="YP11" i="45"/>
  <c r="IH6" i="45"/>
  <c r="IW6" i="45"/>
  <c r="LW6" i="45"/>
  <c r="VY6" i="45"/>
  <c r="O25" i="45"/>
  <c r="V25" i="45"/>
  <c r="HP6" i="45"/>
  <c r="IS6" i="45"/>
  <c r="PI6" i="45"/>
  <c r="UQ6" i="45"/>
  <c r="CI6" i="45"/>
  <c r="DL6" i="45"/>
  <c r="EH6" i="45"/>
  <c r="FL6" i="45"/>
  <c r="AIC6" i="45"/>
  <c r="GT6" i="45"/>
  <c r="IE6" i="45"/>
  <c r="IM6" i="45"/>
  <c r="ADF6" i="45"/>
  <c r="OT6" i="45"/>
  <c r="PW6" i="45"/>
  <c r="RG6" i="45"/>
  <c r="UX6" i="45"/>
  <c r="DC6" i="45"/>
  <c r="DR6" i="45"/>
  <c r="DY6" i="45"/>
  <c r="FI6" i="45"/>
  <c r="FQ6" i="45"/>
  <c r="LR6" i="45"/>
  <c r="NO6" i="45"/>
  <c r="OC6" i="45"/>
  <c r="RK6" i="45"/>
  <c r="WX6" i="45"/>
  <c r="ACJ6" i="45"/>
  <c r="DN7" i="45"/>
  <c r="KL7" i="45"/>
  <c r="KL6" i="45" s="1"/>
  <c r="WO7" i="45"/>
  <c r="YH7" i="45"/>
  <c r="ABT7" i="45"/>
  <c r="ABT6" i="45" s="1"/>
  <c r="AFF7" i="45"/>
  <c r="AFF6" i="45" s="1"/>
  <c r="BF7" i="45"/>
  <c r="UG7" i="45"/>
  <c r="UG6" i="45" s="1"/>
  <c r="VZ7" i="45"/>
  <c r="ABE7" i="45"/>
  <c r="EC7" i="45"/>
  <c r="QF7" i="45"/>
  <c r="GC6" i="45"/>
  <c r="GJ6" i="45"/>
  <c r="HU6" i="45"/>
  <c r="IB6" i="45"/>
  <c r="IQ6" i="45"/>
  <c r="IX6" i="45"/>
  <c r="RA6" i="45"/>
  <c r="RH6" i="45"/>
  <c r="ADJ6" i="45"/>
  <c r="DF6" i="45"/>
  <c r="DM6" i="45"/>
  <c r="GB6" i="45"/>
  <c r="YJ6" i="45"/>
  <c r="ZG6" i="45"/>
  <c r="AAQ6" i="45"/>
  <c r="ABZ6" i="45"/>
  <c r="U6" i="45"/>
  <c r="AL25" i="45"/>
  <c r="PX25" i="45"/>
  <c r="JP26" i="45"/>
  <c r="JP25" i="45" s="1"/>
  <c r="XL26" i="45"/>
  <c r="GM25" i="45"/>
  <c r="PI25" i="45"/>
  <c r="PP25" i="45"/>
  <c r="AEH25" i="45"/>
  <c r="AEN25" i="45"/>
  <c r="AEV25" i="45"/>
  <c r="AFC25" i="45"/>
  <c r="DA25" i="45"/>
  <c r="EM25" i="45"/>
  <c r="ET25" i="45"/>
  <c r="HM25" i="45"/>
  <c r="IJ25" i="45"/>
  <c r="IQ25" i="45"/>
  <c r="IY25" i="45"/>
  <c r="I25" i="45"/>
  <c r="AD25" i="45"/>
  <c r="IK25" i="45"/>
  <c r="JN25" i="45"/>
  <c r="JT25" i="45"/>
  <c r="KQ25" i="45"/>
  <c r="KX25" i="45"/>
  <c r="LT25" i="45"/>
  <c r="MA25" i="45"/>
  <c r="NM25" i="45"/>
  <c r="OB25" i="45"/>
  <c r="OI25" i="45"/>
  <c r="OQ25" i="45"/>
  <c r="RS25" i="45"/>
  <c r="RZ25" i="45"/>
  <c r="TY25" i="45"/>
  <c r="UF25" i="45"/>
  <c r="VC25" i="45"/>
  <c r="AFT25" i="45"/>
  <c r="CJ26" i="45"/>
  <c r="HO26" i="45"/>
  <c r="MT26" i="45"/>
  <c r="TR26" i="45"/>
  <c r="VK26" i="45"/>
  <c r="ID26" i="45"/>
  <c r="DD25" i="45"/>
  <c r="DS25" i="45"/>
  <c r="HX25" i="45"/>
  <c r="IE25" i="45"/>
  <c r="ACZ25" i="45"/>
  <c r="ADE25" i="45"/>
  <c r="TC44" i="45"/>
  <c r="G44" i="45"/>
  <c r="AAP11" i="45"/>
  <c r="AAP6" i="45" s="1"/>
  <c r="HX6" i="45"/>
  <c r="KA6" i="45"/>
  <c r="LY6" i="45"/>
  <c r="TQ6" i="45"/>
  <c r="US6" i="45"/>
  <c r="VT6" i="45"/>
  <c r="AAE6" i="45"/>
  <c r="AAZ6" i="45"/>
  <c r="AAI16" i="45"/>
  <c r="AAI6" i="45" s="1"/>
  <c r="EK16" i="45"/>
  <c r="NB16" i="45"/>
  <c r="NB6" i="45" s="1"/>
  <c r="FW25" i="45"/>
  <c r="HA25" i="45"/>
  <c r="LU25" i="45"/>
  <c r="MB25" i="45"/>
  <c r="MJ25" i="45"/>
  <c r="QP25" i="45"/>
  <c r="QW25" i="45"/>
  <c r="RE25" i="45"/>
  <c r="TD25" i="45"/>
  <c r="AGB25" i="45"/>
  <c r="AGI25" i="45"/>
  <c r="GD26" i="45"/>
  <c r="TZ26" i="45"/>
  <c r="AAX26" i="45"/>
  <c r="BU30" i="45"/>
  <c r="KL30" i="45"/>
  <c r="ABG25" i="45"/>
  <c r="GL44" i="45"/>
  <c r="GT44" i="45"/>
  <c r="OM7" i="45"/>
  <c r="OM6" i="45" s="1"/>
  <c r="VK7" i="45"/>
  <c r="VK6" i="45" s="1"/>
  <c r="YW7" i="45"/>
  <c r="ACI7" i="45"/>
  <c r="FG7" i="45"/>
  <c r="FG6" i="45" s="1"/>
  <c r="GZ7" i="45"/>
  <c r="ME7" i="45"/>
  <c r="NX7" i="45"/>
  <c r="UV7" i="45"/>
  <c r="CY7" i="45"/>
  <c r="ER7" i="45"/>
  <c r="ER6" i="45" s="1"/>
  <c r="QU7" i="45"/>
  <c r="ZL7" i="45"/>
  <c r="ACX7" i="45"/>
  <c r="BA6" i="45"/>
  <c r="CB6" i="45"/>
  <c r="CW6" i="45"/>
  <c r="EA6" i="45"/>
  <c r="EI6" i="45"/>
  <c r="EP6" i="45"/>
  <c r="GH6" i="45"/>
  <c r="NM6" i="45"/>
  <c r="QA6" i="45"/>
  <c r="QP6" i="45"/>
  <c r="QV6" i="45"/>
  <c r="TA6" i="45"/>
  <c r="UK6" i="45"/>
  <c r="UR6" i="45"/>
  <c r="WY6" i="45"/>
  <c r="ABY6" i="45"/>
  <c r="ACE6" i="45"/>
  <c r="ACM6" i="45"/>
  <c r="FO11" i="45"/>
  <c r="PY11" i="45"/>
  <c r="PY6" i="45" s="1"/>
  <c r="TK11" i="45"/>
  <c r="WW11" i="45"/>
  <c r="GS11" i="45"/>
  <c r="KE11" i="45"/>
  <c r="ZT11" i="45"/>
  <c r="ABM11" i="45"/>
  <c r="FX6" i="45"/>
  <c r="GM6" i="45"/>
  <c r="WB6" i="45"/>
  <c r="ZJ6" i="45"/>
  <c r="ABP6" i="45"/>
  <c r="ABV6" i="45"/>
  <c r="ACY6" i="45"/>
  <c r="ADN6" i="45"/>
  <c r="CJ16" i="45"/>
  <c r="HO16" i="45"/>
  <c r="JH16" i="45"/>
  <c r="LA16" i="45"/>
  <c r="QF16" i="45"/>
  <c r="XD16" i="45"/>
  <c r="AAP16" i="45"/>
  <c r="ACI16" i="45"/>
  <c r="GZ16" i="45"/>
  <c r="NX16" i="45"/>
  <c r="PQ16" i="45"/>
  <c r="PQ6" i="45" s="1"/>
  <c r="TC16" i="45"/>
  <c r="TC6" i="45" s="1"/>
  <c r="YH16" i="45"/>
  <c r="ADM16" i="45"/>
  <c r="LP16" i="45"/>
  <c r="VZ16" i="45"/>
  <c r="ZL16" i="45"/>
  <c r="BP25" i="45"/>
  <c r="BW25" i="45"/>
  <c r="CE25" i="45"/>
  <c r="CT25" i="45"/>
  <c r="DI25" i="45"/>
  <c r="DP25" i="45"/>
  <c r="EE25" i="45"/>
  <c r="FB25" i="45"/>
  <c r="FI25" i="45"/>
  <c r="FX25" i="45"/>
  <c r="GF25" i="45"/>
  <c r="GU25" i="45"/>
  <c r="IF25" i="45"/>
  <c r="IN25" i="45"/>
  <c r="IU25" i="45"/>
  <c r="JC25" i="45"/>
  <c r="KD25" i="45"/>
  <c r="KK25" i="45"/>
  <c r="LH25" i="45"/>
  <c r="LO25" i="45"/>
  <c r="MZ25" i="45"/>
  <c r="NG25" i="45"/>
  <c r="NO25" i="45"/>
  <c r="OD25" i="45"/>
  <c r="XK25" i="45"/>
  <c r="AFA25" i="45"/>
  <c r="AFH25" i="45"/>
  <c r="AFP25" i="45"/>
  <c r="AFV25" i="45"/>
  <c r="AHM25" i="45"/>
  <c r="AHT25" i="45"/>
  <c r="AHZ25" i="45"/>
  <c r="N26" i="45"/>
  <c r="JW26" i="45"/>
  <c r="NI26" i="45"/>
  <c r="XS26" i="45"/>
  <c r="XS25" i="45" s="1"/>
  <c r="ZL26" i="45"/>
  <c r="ACX26" i="45"/>
  <c r="AEQ26" i="45"/>
  <c r="AIC26" i="45"/>
  <c r="AIC25" i="45" s="1"/>
  <c r="FV26" i="45"/>
  <c r="QT25" i="45"/>
  <c r="RB25" i="45"/>
  <c r="TW25" i="45"/>
  <c r="XA25" i="45"/>
  <c r="ZB25" i="45"/>
  <c r="NB7" i="45"/>
  <c r="OU7" i="45"/>
  <c r="OU6" i="45" s="1"/>
  <c r="DV7" i="45"/>
  <c r="HH7" i="45"/>
  <c r="MM7" i="45"/>
  <c r="MM6" i="45" s="1"/>
  <c r="OF7" i="45"/>
  <c r="CD6" i="45"/>
  <c r="DU6" i="45"/>
  <c r="EJ6" i="45"/>
  <c r="JD6" i="45"/>
  <c r="JJ6" i="45"/>
  <c r="MY6" i="45"/>
  <c r="NF6" i="45"/>
  <c r="PU6" i="45"/>
  <c r="RT6" i="45"/>
  <c r="UL6" i="45"/>
  <c r="VH6" i="45"/>
  <c r="WS6" i="45"/>
  <c r="ZU6" i="45"/>
  <c r="ACU6" i="45"/>
  <c r="EC11" i="45"/>
  <c r="MT11" i="45"/>
  <c r="QF11" i="45"/>
  <c r="TR11" i="45"/>
  <c r="XD11" i="45"/>
  <c r="YW11" i="45"/>
  <c r="GZ11" i="45"/>
  <c r="RJ11" i="45"/>
  <c r="RJ6" i="45" s="1"/>
  <c r="ADM11" i="45"/>
  <c r="ID11" i="45"/>
  <c r="LP11" i="45"/>
  <c r="FR6" i="45"/>
  <c r="GG6" i="45"/>
  <c r="JI6" i="45"/>
  <c r="LT6" i="45"/>
  <c r="NK6" i="45"/>
  <c r="NZ6" i="45"/>
  <c r="UF6" i="45"/>
  <c r="VP6" i="45"/>
  <c r="VV6" i="45"/>
  <c r="ADH6" i="45"/>
  <c r="AY16" i="45"/>
  <c r="GD16" i="45"/>
  <c r="HW16" i="45"/>
  <c r="FO16" i="45"/>
  <c r="HH16" i="45"/>
  <c r="OF16" i="45"/>
  <c r="YP16" i="45"/>
  <c r="AV25" i="45"/>
  <c r="BJ25" i="45"/>
  <c r="DR25" i="45"/>
  <c r="DY25" i="45"/>
  <c r="EV25" i="45"/>
  <c r="FC25" i="45"/>
  <c r="FK25" i="45"/>
  <c r="GO25" i="45"/>
  <c r="GV25" i="45"/>
  <c r="LB25" i="45"/>
  <c r="MD25" i="45"/>
  <c r="NA25" i="45"/>
  <c r="NH25" i="45"/>
  <c r="NP25" i="45"/>
  <c r="NW25" i="45"/>
  <c r="PA25" i="45"/>
  <c r="XR25" i="45"/>
  <c r="XZ25" i="45"/>
  <c r="ACH25" i="45"/>
  <c r="AEU25" i="45"/>
  <c r="AGZ25" i="45"/>
  <c r="AIA25" i="45"/>
  <c r="BN26" i="45"/>
  <c r="EZ26" i="45"/>
  <c r="KE26" i="45"/>
  <c r="SV26" i="45"/>
  <c r="ZT26" i="45"/>
  <c r="ABM26" i="45"/>
  <c r="AEY26" i="45"/>
  <c r="AGR26" i="45"/>
  <c r="AGR25" i="45" s="1"/>
  <c r="G26" i="45"/>
  <c r="CR26" i="45"/>
  <c r="CR25" i="45" s="1"/>
  <c r="NB26" i="45"/>
  <c r="AGC26" i="45"/>
  <c r="AJ26" i="45"/>
  <c r="AJ25" i="45" s="1"/>
  <c r="CC26" i="45"/>
  <c r="OF26" i="45"/>
  <c r="WW26" i="45"/>
  <c r="WW25" i="45" s="1"/>
  <c r="ACB26" i="45"/>
  <c r="ADU26" i="45"/>
  <c r="AFN26" i="45"/>
  <c r="AHG26" i="45"/>
  <c r="EL25" i="45"/>
  <c r="ES25" i="45"/>
  <c r="FP25" i="45"/>
  <c r="JE25" i="45"/>
  <c r="ON25" i="45"/>
  <c r="QO25" i="45"/>
  <c r="RD25" i="45"/>
  <c r="SU25" i="45"/>
  <c r="OM26" i="45"/>
  <c r="RY26" i="45"/>
  <c r="YW26" i="45"/>
  <c r="AAP26" i="45"/>
  <c r="D25" i="45"/>
  <c r="R25" i="45"/>
  <c r="Y25" i="45"/>
  <c r="LV25" i="45"/>
  <c r="MY25" i="45"/>
  <c r="OR25" i="45"/>
  <c r="TT25" i="45"/>
  <c r="VU25" i="45"/>
  <c r="WB25" i="45"/>
  <c r="ZF25" i="45"/>
  <c r="ZM25" i="45"/>
  <c r="FO30" i="45"/>
  <c r="JA30" i="45"/>
  <c r="KT30" i="45"/>
  <c r="PY30" i="45"/>
  <c r="ACB30" i="45"/>
  <c r="ADU30" i="45"/>
  <c r="BD25" i="45"/>
  <c r="IB25" i="45"/>
  <c r="ACM25" i="45"/>
  <c r="U35" i="45"/>
  <c r="DG35" i="45"/>
  <c r="NQ35" i="45"/>
  <c r="ZT35" i="45"/>
  <c r="ADF35" i="45"/>
  <c r="AEY35" i="45"/>
  <c r="G35" i="45"/>
  <c r="AY35" i="45"/>
  <c r="EK35" i="45"/>
  <c r="GD35" i="45"/>
  <c r="ZE35" i="45"/>
  <c r="HH35" i="45"/>
  <c r="HT44" i="45"/>
  <c r="IA44" i="45"/>
  <c r="IP44" i="45"/>
  <c r="KG44" i="45"/>
  <c r="KM44" i="45"/>
  <c r="AAE44" i="45"/>
  <c r="AAL44" i="45"/>
  <c r="AAT44" i="45"/>
  <c r="ABG44" i="45"/>
  <c r="ABO44" i="45"/>
  <c r="ADL44" i="45"/>
  <c r="CJ44" i="45"/>
  <c r="D44" i="45"/>
  <c r="QA44" i="45"/>
  <c r="AFZ44" i="45"/>
  <c r="EQ44" i="45"/>
  <c r="GC44" i="45"/>
  <c r="KA63" i="45"/>
  <c r="LC63" i="45"/>
  <c r="LK63" i="45"/>
  <c r="MG63" i="45"/>
  <c r="MO63" i="45"/>
  <c r="RK63" i="45"/>
  <c r="RS63" i="45"/>
  <c r="RZ63" i="45"/>
  <c r="SH63" i="45"/>
  <c r="AHX63" i="45"/>
  <c r="II63" i="45"/>
  <c r="WZ25" i="45"/>
  <c r="AAR25" i="45"/>
  <c r="CJ30" i="45"/>
  <c r="OM30" i="45"/>
  <c r="RY30" i="45"/>
  <c r="TR30" i="45"/>
  <c r="VK30" i="45"/>
  <c r="AAP30" i="45"/>
  <c r="DN30" i="45"/>
  <c r="NX30" i="45"/>
  <c r="DF25" i="45"/>
  <c r="SC25" i="45"/>
  <c r="SJ25" i="45"/>
  <c r="VG25" i="45"/>
  <c r="YG25" i="45"/>
  <c r="ZS25" i="45"/>
  <c r="AAH25" i="45"/>
  <c r="ABZ25" i="45"/>
  <c r="ACF25" i="45"/>
  <c r="BU35" i="45"/>
  <c r="GZ35" i="45"/>
  <c r="IS35" i="45"/>
  <c r="KL35" i="45"/>
  <c r="YH35" i="45"/>
  <c r="AAA35" i="45"/>
  <c r="AFF35" i="45"/>
  <c r="AGY35" i="45"/>
  <c r="BF35" i="45"/>
  <c r="AEQ35" i="45"/>
  <c r="AGJ35" i="45"/>
  <c r="AGJ25" i="45" s="1"/>
  <c r="LQ44" i="45"/>
  <c r="MF44" i="45"/>
  <c r="NP44" i="45"/>
  <c r="OE44" i="45"/>
  <c r="OL44" i="45"/>
  <c r="PI44" i="45"/>
  <c r="PP44" i="45"/>
  <c r="QM44" i="45"/>
  <c r="ST44" i="45"/>
  <c r="UZ44" i="45"/>
  <c r="VU44" i="45"/>
  <c r="WJ44" i="45"/>
  <c r="WQ44" i="45"/>
  <c r="HH45" i="45"/>
  <c r="MM45" i="45"/>
  <c r="OF45" i="45"/>
  <c r="YP45" i="45"/>
  <c r="ACB45" i="45"/>
  <c r="BD44" i="45"/>
  <c r="ACJ44" i="45"/>
  <c r="LP49" i="45"/>
  <c r="AGJ49" i="45"/>
  <c r="JH49" i="45"/>
  <c r="EL44" i="45"/>
  <c r="ADM54" i="45"/>
  <c r="KP63" i="45"/>
  <c r="KW63" i="45"/>
  <c r="IR44" i="45"/>
  <c r="JN44" i="45"/>
  <c r="WK44" i="45"/>
  <c r="WS44" i="45"/>
  <c r="XO44" i="45"/>
  <c r="KB44" i="45"/>
  <c r="DW63" i="45"/>
  <c r="AFF63" i="45"/>
  <c r="C25" i="45"/>
  <c r="IO25" i="45"/>
  <c r="AAT25" i="45"/>
  <c r="LI35" i="45"/>
  <c r="TZ35" i="45"/>
  <c r="VS35" i="45"/>
  <c r="EZ35" i="45"/>
  <c r="CN44" i="45"/>
  <c r="CU44" i="45"/>
  <c r="KR44" i="45"/>
  <c r="KX44" i="45"/>
  <c r="PF44" i="45"/>
  <c r="ZP44" i="45"/>
  <c r="ZV44" i="45"/>
  <c r="AGA44" i="45"/>
  <c r="AFU45" i="45"/>
  <c r="DP44" i="45"/>
  <c r="DX44" i="45"/>
  <c r="GM44" i="45"/>
  <c r="HJ44" i="45"/>
  <c r="AAQ44" i="45"/>
  <c r="ABI63" i="45"/>
  <c r="ABP63" i="45"/>
  <c r="ABX63" i="45"/>
  <c r="ACE63" i="45"/>
  <c r="ADB63" i="45"/>
  <c r="ADQ63" i="45"/>
  <c r="ADX63" i="45"/>
  <c r="PU25" i="45"/>
  <c r="SI25" i="45"/>
  <c r="WI25" i="45"/>
  <c r="YB25" i="45"/>
  <c r="FG30" i="45"/>
  <c r="IS30" i="45"/>
  <c r="ME30" i="45"/>
  <c r="TC30" i="45"/>
  <c r="UV30" i="45"/>
  <c r="EC30" i="45"/>
  <c r="HO30" i="45"/>
  <c r="MT30" i="45"/>
  <c r="QF30" i="45"/>
  <c r="YW30" i="45"/>
  <c r="CO25" i="45"/>
  <c r="DZ25" i="45"/>
  <c r="UA25" i="45"/>
  <c r="UP25" i="45"/>
  <c r="CY35" i="45"/>
  <c r="NI35" i="45"/>
  <c r="JR44" i="45"/>
  <c r="LG44" i="45"/>
  <c r="LN44" i="45"/>
  <c r="ADY44" i="45"/>
  <c r="RD44" i="45"/>
  <c r="UE44" i="45"/>
  <c r="UT44" i="45"/>
  <c r="ACP44" i="45"/>
  <c r="ZX63" i="45"/>
  <c r="AAM63" i="45"/>
  <c r="AAU63" i="45"/>
  <c r="ABB63" i="45"/>
  <c r="PQ64" i="45"/>
  <c r="ADM64" i="45"/>
  <c r="ADM63" i="45" s="1"/>
  <c r="FH63" i="45"/>
  <c r="FW63" i="45"/>
  <c r="JE63" i="45"/>
  <c r="LE63" i="45"/>
  <c r="WN63" i="45"/>
  <c r="ZR63" i="45"/>
  <c r="AAV63" i="45"/>
  <c r="ADC63" i="45"/>
  <c r="AGG63" i="45"/>
  <c r="AGN63" i="45"/>
  <c r="CG63" i="45"/>
  <c r="HS63" i="45"/>
  <c r="HZ63" i="45"/>
  <c r="ACZ44" i="45"/>
  <c r="ADH44" i="45"/>
  <c r="ADN44" i="45"/>
  <c r="FG45" i="45"/>
  <c r="GZ45" i="45"/>
  <c r="ME45" i="45"/>
  <c r="UV45" i="45"/>
  <c r="WO45" i="45"/>
  <c r="YH45" i="45"/>
  <c r="YH44" i="45" s="1"/>
  <c r="CY45" i="45"/>
  <c r="ER45" i="45"/>
  <c r="ID45" i="45"/>
  <c r="NI45" i="45"/>
  <c r="PB45" i="45"/>
  <c r="UG45" i="45"/>
  <c r="UG44" i="45" s="1"/>
  <c r="VZ45" i="45"/>
  <c r="FV45" i="45"/>
  <c r="AAP45" i="45"/>
  <c r="FL44" i="45"/>
  <c r="MY44" i="45"/>
  <c r="OC44" i="45"/>
  <c r="VI44" i="45"/>
  <c r="WF44" i="45"/>
  <c r="AEZ44" i="45"/>
  <c r="AFM44" i="45"/>
  <c r="AQ49" i="45"/>
  <c r="FV49" i="45"/>
  <c r="LA49" i="45"/>
  <c r="QF49" i="45"/>
  <c r="ACI49" i="45"/>
  <c r="AFU49" i="45"/>
  <c r="NX49" i="45"/>
  <c r="YH49" i="45"/>
  <c r="ADM49" i="45"/>
  <c r="BF49" i="45"/>
  <c r="JW49" i="45"/>
  <c r="QU49" i="45"/>
  <c r="UG49" i="45"/>
  <c r="FI44" i="45"/>
  <c r="YL44" i="45"/>
  <c r="YS44" i="45"/>
  <c r="ABP44" i="45"/>
  <c r="ABV44" i="45"/>
  <c r="ADG44" i="45"/>
  <c r="AFQ44" i="45"/>
  <c r="AFW44" i="45"/>
  <c r="H63" i="45"/>
  <c r="T63" i="45"/>
  <c r="HG63" i="45"/>
  <c r="IK63" i="45"/>
  <c r="MJ63" i="45"/>
  <c r="NF63" i="45"/>
  <c r="VO63" i="45"/>
  <c r="VV63" i="45"/>
  <c r="WD63" i="45"/>
  <c r="WK63" i="45"/>
  <c r="AAN63" i="45"/>
  <c r="ABC63" i="45"/>
  <c r="ABR63" i="45"/>
  <c r="ABZ63" i="45"/>
  <c r="ADK63" i="45"/>
  <c r="AFB63" i="45"/>
  <c r="AHM63" i="45"/>
  <c r="MX63" i="45"/>
  <c r="PU63" i="45"/>
  <c r="WA63" i="45"/>
  <c r="WX63" i="45"/>
  <c r="XE63" i="45"/>
  <c r="AHV68" i="45"/>
  <c r="AHV63" i="45" s="1"/>
  <c r="CC68" i="45"/>
  <c r="EI63" i="45"/>
  <c r="EP63" i="45"/>
  <c r="EX63" i="45"/>
  <c r="HT63" i="45"/>
  <c r="IA63" i="45"/>
  <c r="AEZ63" i="45"/>
  <c r="AFM63" i="45"/>
  <c r="U73" i="45"/>
  <c r="EZ73" i="45"/>
  <c r="YA73" i="45"/>
  <c r="ZT73" i="45"/>
  <c r="ABM73" i="45"/>
  <c r="ADF73" i="45"/>
  <c r="AEY73" i="45"/>
  <c r="AGR73" i="45"/>
  <c r="G73" i="45"/>
  <c r="EK73" i="45"/>
  <c r="HW73" i="45"/>
  <c r="NB73" i="45"/>
  <c r="QN73" i="45"/>
  <c r="SG73" i="45"/>
  <c r="VS73" i="45"/>
  <c r="XL73" i="45"/>
  <c r="AEJ73" i="45"/>
  <c r="AGC73" i="45"/>
  <c r="AHV73" i="45"/>
  <c r="FO73" i="45"/>
  <c r="ML82" i="45"/>
  <c r="XA82" i="45"/>
  <c r="AGZ82" i="45"/>
  <c r="AHX44" i="45"/>
  <c r="AID44" i="45"/>
  <c r="DV45" i="45"/>
  <c r="PY45" i="45"/>
  <c r="RR45" i="45"/>
  <c r="SV45" i="45"/>
  <c r="ADF45" i="45"/>
  <c r="OZ44" i="45"/>
  <c r="RO44" i="45"/>
  <c r="SP44" i="45"/>
  <c r="UP44" i="45"/>
  <c r="ZJ44" i="45"/>
  <c r="ZR44" i="45"/>
  <c r="ZY44" i="45"/>
  <c r="ADJ44" i="45"/>
  <c r="G49" i="45"/>
  <c r="JP49" i="45"/>
  <c r="JP44" i="45" s="1"/>
  <c r="QN49" i="45"/>
  <c r="SG49" i="45"/>
  <c r="TZ49" i="45"/>
  <c r="XL49" i="45"/>
  <c r="XL44" i="45" s="1"/>
  <c r="AAX49" i="45"/>
  <c r="AEJ49" i="45"/>
  <c r="AEJ44" i="45" s="1"/>
  <c r="AGC49" i="45"/>
  <c r="AHV49" i="45"/>
  <c r="AHV44" i="45" s="1"/>
  <c r="HH49" i="45"/>
  <c r="OF49" i="45"/>
  <c r="RR49" i="45"/>
  <c r="TK49" i="45"/>
  <c r="AAI49" i="45"/>
  <c r="ADU49" i="45"/>
  <c r="AFN49" i="45"/>
  <c r="AHG49" i="45"/>
  <c r="BZ44" i="45"/>
  <c r="DR44" i="45"/>
  <c r="KI44" i="45"/>
  <c r="MA44" i="45"/>
  <c r="PD44" i="45"/>
  <c r="RS44" i="45"/>
  <c r="SF44" i="45"/>
  <c r="SM44" i="45"/>
  <c r="TJ44" i="45"/>
  <c r="AAU44" i="45"/>
  <c r="AB54" i="45"/>
  <c r="BU54" i="45"/>
  <c r="FG54" i="45"/>
  <c r="PQ54" i="45"/>
  <c r="RJ54" i="45"/>
  <c r="WO54" i="45"/>
  <c r="AFF54" i="45"/>
  <c r="AFF44" i="45" s="1"/>
  <c r="AGY54" i="45"/>
  <c r="ER54" i="45"/>
  <c r="JW54" i="45"/>
  <c r="UG54" i="45"/>
  <c r="ZL54" i="45"/>
  <c r="QF54" i="45"/>
  <c r="XD54" i="45"/>
  <c r="GL63" i="45"/>
  <c r="LG63" i="45"/>
  <c r="LN63" i="45"/>
  <c r="LV63" i="45"/>
  <c r="MC63" i="45"/>
  <c r="QL63" i="45"/>
  <c r="US63" i="45"/>
  <c r="VA63" i="45"/>
  <c r="WS63" i="45"/>
  <c r="WZ63" i="45"/>
  <c r="XH63" i="45"/>
  <c r="AHW63" i="45"/>
  <c r="DN64" i="45"/>
  <c r="GZ64" i="45"/>
  <c r="IS64" i="45"/>
  <c r="NX64" i="45"/>
  <c r="TC64" i="45"/>
  <c r="JW64" i="45"/>
  <c r="AW63" i="45"/>
  <c r="BD63" i="45"/>
  <c r="OJ63" i="45"/>
  <c r="PN63" i="45"/>
  <c r="TG63" i="45"/>
  <c r="ER68" i="45"/>
  <c r="ID68" i="45"/>
  <c r="LP68" i="45"/>
  <c r="PB68" i="45"/>
  <c r="UG68" i="45"/>
  <c r="ACX68" i="45"/>
  <c r="AQ68" i="45"/>
  <c r="AQ63" i="45" s="1"/>
  <c r="FV68" i="45"/>
  <c r="RY68" i="45"/>
  <c r="RT63" i="45"/>
  <c r="SP63" i="45"/>
  <c r="UB63" i="45"/>
  <c r="UI63" i="45"/>
  <c r="UX63" i="45"/>
  <c r="BU73" i="45"/>
  <c r="BU63" i="45" s="1"/>
  <c r="DN73" i="45"/>
  <c r="PQ73" i="45"/>
  <c r="RJ73" i="45"/>
  <c r="UV73" i="45"/>
  <c r="YH73" i="45"/>
  <c r="AAA73" i="45"/>
  <c r="ABT73" i="45"/>
  <c r="ABT63" i="45" s="1"/>
  <c r="ADM73" i="45"/>
  <c r="C82" i="45"/>
  <c r="J82" i="45"/>
  <c r="Q82" i="45"/>
  <c r="DC82" i="45"/>
  <c r="AHO82" i="45"/>
  <c r="CK44" i="45"/>
  <c r="CZ44" i="45"/>
  <c r="DH44" i="45"/>
  <c r="EB44" i="45"/>
  <c r="HF44" i="45"/>
  <c r="HU44" i="45"/>
  <c r="IY44" i="45"/>
  <c r="JT44" i="45"/>
  <c r="MZ44" i="45"/>
  <c r="QD44" i="45"/>
  <c r="RP44" i="45"/>
  <c r="SE44" i="45"/>
  <c r="SZ44" i="45"/>
  <c r="UX44" i="45"/>
  <c r="YE44" i="45"/>
  <c r="YT44" i="45"/>
  <c r="ACH44" i="45"/>
  <c r="ACO44" i="45"/>
  <c r="AGX44" i="45"/>
  <c r="AHE44" i="45"/>
  <c r="JH45" i="45"/>
  <c r="QF45" i="45"/>
  <c r="VK45" i="45"/>
  <c r="YW45" i="45"/>
  <c r="IS45" i="45"/>
  <c r="IS44" i="45" s="1"/>
  <c r="NX45" i="45"/>
  <c r="NX44" i="45" s="1"/>
  <c r="PQ45" i="45"/>
  <c r="QU45" i="45"/>
  <c r="CQ44" i="45"/>
  <c r="DF44" i="45"/>
  <c r="JD44" i="45"/>
  <c r="JJ44" i="45"/>
  <c r="KN44" i="45"/>
  <c r="LY44" i="45"/>
  <c r="QS44" i="45"/>
  <c r="VE44" i="45"/>
  <c r="YQ44" i="45"/>
  <c r="ABD44" i="45"/>
  <c r="N49" i="45"/>
  <c r="ID49" i="45"/>
  <c r="VZ49" i="45"/>
  <c r="VZ44" i="45" s="1"/>
  <c r="XS49" i="45"/>
  <c r="XS44" i="45" s="1"/>
  <c r="ZL49" i="45"/>
  <c r="EC49" i="45"/>
  <c r="OM49" i="45"/>
  <c r="XD49" i="45"/>
  <c r="AAP49" i="45"/>
  <c r="AAP44" i="45" s="1"/>
  <c r="AB49" i="45"/>
  <c r="AB44" i="45" s="1"/>
  <c r="KL49" i="45"/>
  <c r="AAA49" i="45"/>
  <c r="H44" i="45"/>
  <c r="T44" i="45"/>
  <c r="KC44" i="45"/>
  <c r="VR44" i="45"/>
  <c r="VY44" i="45"/>
  <c r="WG44" i="45"/>
  <c r="AAN44" i="45"/>
  <c r="ADW44" i="45"/>
  <c r="AEP44" i="45"/>
  <c r="AJ54" i="45"/>
  <c r="DV54" i="45"/>
  <c r="FO54" i="45"/>
  <c r="HH54" i="45"/>
  <c r="KT54" i="45"/>
  <c r="MM54" i="45"/>
  <c r="OF54" i="45"/>
  <c r="PY54" i="45"/>
  <c r="VD54" i="45"/>
  <c r="WW54" i="45"/>
  <c r="YP54" i="45"/>
  <c r="ACB54" i="45"/>
  <c r="ADU54" i="45"/>
  <c r="AFN54" i="45"/>
  <c r="AHG54" i="45"/>
  <c r="BN54" i="45"/>
  <c r="GS54" i="45"/>
  <c r="LX54" i="45"/>
  <c r="NQ54" i="45"/>
  <c r="PJ54" i="45"/>
  <c r="RC54" i="45"/>
  <c r="YA54" i="45"/>
  <c r="EK54" i="45"/>
  <c r="TZ54" i="45"/>
  <c r="XL54" i="45"/>
  <c r="AGC54" i="45"/>
  <c r="AHV54" i="45"/>
  <c r="NP63" i="45"/>
  <c r="AEW63" i="45"/>
  <c r="AFD63" i="45"/>
  <c r="AFK63" i="45"/>
  <c r="AFR63" i="45"/>
  <c r="AHA63" i="45"/>
  <c r="AHI63" i="45"/>
  <c r="AHP63" i="45"/>
  <c r="CR64" i="45"/>
  <c r="TZ64" i="45"/>
  <c r="GH63" i="45"/>
  <c r="HY63" i="45"/>
  <c r="LH63" i="45"/>
  <c r="ZT68" i="45"/>
  <c r="CZ63" i="45"/>
  <c r="JF63" i="45"/>
  <c r="AG82" i="45"/>
  <c r="BZ82" i="45"/>
  <c r="GS45" i="45"/>
  <c r="KE45" i="45"/>
  <c r="PJ45" i="45"/>
  <c r="RC45" i="45"/>
  <c r="ABM45" i="45"/>
  <c r="X44" i="45"/>
  <c r="CS44" i="45"/>
  <c r="ED44" i="45"/>
  <c r="FP44" i="45"/>
  <c r="OG44" i="45"/>
  <c r="ON44" i="45"/>
  <c r="YJ44" i="45"/>
  <c r="ABL44" i="45"/>
  <c r="AGF44" i="45"/>
  <c r="AGL44" i="45"/>
  <c r="DL44" i="45"/>
  <c r="XE44" i="45"/>
  <c r="XZ44" i="45"/>
  <c r="YO44" i="45"/>
  <c r="AHD44" i="45"/>
  <c r="FV54" i="45"/>
  <c r="OM54" i="45"/>
  <c r="TR54" i="45"/>
  <c r="VK54" i="45"/>
  <c r="KL54" i="45"/>
  <c r="YH54" i="45"/>
  <c r="LP54" i="45"/>
  <c r="NI54" i="45"/>
  <c r="VZ54" i="45"/>
  <c r="AS63" i="45"/>
  <c r="TY63" i="45"/>
  <c r="XB63" i="45"/>
  <c r="AEK63" i="45"/>
  <c r="AGV63" i="45"/>
  <c r="AHC63" i="45"/>
  <c r="AHJ63" i="45"/>
  <c r="LA63" i="45"/>
  <c r="ID64" i="45"/>
  <c r="SN64" i="45"/>
  <c r="UG64" i="45"/>
  <c r="VZ64" i="45"/>
  <c r="QT63" i="45"/>
  <c r="VI63" i="45"/>
  <c r="WE63" i="45"/>
  <c r="DP63" i="45"/>
  <c r="GF63" i="45"/>
  <c r="GM63" i="45"/>
  <c r="GU63" i="45"/>
  <c r="HA63" i="45"/>
  <c r="IM63" i="45"/>
  <c r="QK63" i="45"/>
  <c r="QZ63" i="45"/>
  <c r="TO63" i="45"/>
  <c r="ABJ63" i="45"/>
  <c r="ACF63" i="45"/>
  <c r="CB63" i="45"/>
  <c r="FK63" i="45"/>
  <c r="HP63" i="45"/>
  <c r="KC63" i="45"/>
  <c r="MB63" i="45"/>
  <c r="NK63" i="45"/>
  <c r="VQ63" i="45"/>
  <c r="XX63" i="45"/>
  <c r="AAT63" i="45"/>
  <c r="ABO63" i="45"/>
  <c r="ABV63" i="45"/>
  <c r="ACD63" i="45"/>
  <c r="ACS63" i="45"/>
  <c r="U68" i="45"/>
  <c r="BN68" i="45"/>
  <c r="DG68" i="45"/>
  <c r="EZ68" i="45"/>
  <c r="KE68" i="45"/>
  <c r="NQ68" i="45"/>
  <c r="PJ68" i="45"/>
  <c r="SV68" i="45"/>
  <c r="YA68" i="45"/>
  <c r="AEY68" i="45"/>
  <c r="AGR68" i="45"/>
  <c r="G68" i="45"/>
  <c r="CR68" i="45"/>
  <c r="EK68" i="45"/>
  <c r="JP68" i="45"/>
  <c r="OU68" i="45"/>
  <c r="VS68" i="45"/>
  <c r="XL68" i="45"/>
  <c r="ZE68" i="45"/>
  <c r="ACQ68" i="45"/>
  <c r="AEJ68" i="45"/>
  <c r="AGC68" i="45"/>
  <c r="PY68" i="45"/>
  <c r="CI63" i="45"/>
  <c r="EQ63" i="45"/>
  <c r="FF63" i="45"/>
  <c r="NY63" i="45"/>
  <c r="PC63" i="45"/>
  <c r="PK63" i="45"/>
  <c r="TB63" i="45"/>
  <c r="WV63" i="45"/>
  <c r="AAH63" i="45"/>
  <c r="ACP63" i="45"/>
  <c r="AHS63" i="45"/>
  <c r="AEQ73" i="45"/>
  <c r="AGJ73" i="45"/>
  <c r="AGJ63" i="45" s="1"/>
  <c r="AIC73" i="45"/>
  <c r="AIC63" i="45" s="1"/>
  <c r="AV82" i="45"/>
  <c r="BK82" i="45"/>
  <c r="DY82" i="45"/>
  <c r="LB82" i="45"/>
  <c r="MS82" i="45"/>
  <c r="YB82" i="45"/>
  <c r="YQ82" i="45"/>
  <c r="YX82" i="45"/>
  <c r="ZU82" i="45"/>
  <c r="AGL82" i="45"/>
  <c r="AGT82" i="45"/>
  <c r="AHH82" i="45"/>
  <c r="U83" i="45"/>
  <c r="BN83" i="45"/>
  <c r="DG83" i="45"/>
  <c r="EZ83" i="45"/>
  <c r="IL83" i="45"/>
  <c r="IL82" i="45" s="1"/>
  <c r="KE83" i="45"/>
  <c r="WH83" i="45"/>
  <c r="YA83" i="45"/>
  <c r="ZT83" i="45"/>
  <c r="ABM83" i="45"/>
  <c r="AEY83" i="45"/>
  <c r="AGR83" i="45"/>
  <c r="AY83" i="45"/>
  <c r="HW83" i="45"/>
  <c r="LI83" i="45"/>
  <c r="RR83" i="45"/>
  <c r="TK83" i="45"/>
  <c r="TK82" i="45" s="1"/>
  <c r="ZC82" i="45"/>
  <c r="HT82" i="45"/>
  <c r="IA82" i="45"/>
  <c r="PS82" i="45"/>
  <c r="QA82" i="45"/>
  <c r="QH82" i="45"/>
  <c r="RZ82" i="45"/>
  <c r="JE82" i="45"/>
  <c r="JT82" i="45"/>
  <c r="KB82" i="45"/>
  <c r="VA82" i="45"/>
  <c r="WL82" i="45"/>
  <c r="WT82" i="45"/>
  <c r="AFN83" i="45"/>
  <c r="CZ82" i="45"/>
  <c r="TD82" i="45"/>
  <c r="Y63" i="45"/>
  <c r="AM63" i="45"/>
  <c r="CD63" i="45"/>
  <c r="CK63" i="45"/>
  <c r="DH63" i="45"/>
  <c r="EB63" i="45"/>
  <c r="FL63" i="45"/>
  <c r="GA63" i="45"/>
  <c r="GG63" i="45"/>
  <c r="GO63" i="45"/>
  <c r="JD63" i="45"/>
  <c r="KG63" i="45"/>
  <c r="LJ63" i="45"/>
  <c r="LQ63" i="45"/>
  <c r="MF63" i="45"/>
  <c r="MN63" i="45"/>
  <c r="QG63" i="45"/>
  <c r="QO63" i="45"/>
  <c r="RB63" i="45"/>
  <c r="RI63" i="45"/>
  <c r="ST63" i="45"/>
  <c r="TA63" i="45"/>
  <c r="TI63" i="45"/>
  <c r="TX63" i="45"/>
  <c r="UE63" i="45"/>
  <c r="UM63" i="45"/>
  <c r="UT63" i="45"/>
  <c r="VB63" i="45"/>
  <c r="WT63" i="45"/>
  <c r="XA63" i="45"/>
  <c r="YY63" i="45"/>
  <c r="ZN63" i="45"/>
  <c r="AAJ63" i="45"/>
  <c r="ACR63" i="45"/>
  <c r="ADE63" i="45"/>
  <c r="ADL63" i="45"/>
  <c r="AFC63" i="45"/>
  <c r="AFJ63" i="45"/>
  <c r="AFQ63" i="45"/>
  <c r="AHO63" i="45"/>
  <c r="AIB63" i="45"/>
  <c r="U64" i="45"/>
  <c r="BN64" i="45"/>
  <c r="EZ64" i="45"/>
  <c r="GS64" i="45"/>
  <c r="IL64" i="45"/>
  <c r="LX64" i="45"/>
  <c r="NQ64" i="45"/>
  <c r="PJ64" i="45"/>
  <c r="RC64" i="45"/>
  <c r="SV64" i="45"/>
  <c r="ABM64" i="45"/>
  <c r="ADF64" i="45"/>
  <c r="AEY64" i="45"/>
  <c r="AGR64" i="45"/>
  <c r="EK64" i="45"/>
  <c r="OU64" i="45"/>
  <c r="SG64" i="45"/>
  <c r="VS64" i="45"/>
  <c r="VS63" i="45" s="1"/>
  <c r="AAX64" i="45"/>
  <c r="AGC64" i="45"/>
  <c r="AJ64" i="45"/>
  <c r="FO64" i="45"/>
  <c r="FO63" i="45" s="1"/>
  <c r="JA64" i="45"/>
  <c r="WW64" i="45"/>
  <c r="ADU64" i="45"/>
  <c r="AFN64" i="45"/>
  <c r="AHG64" i="45"/>
  <c r="KN63" i="45"/>
  <c r="OZ63" i="45"/>
  <c r="PW63" i="45"/>
  <c r="QS63" i="45"/>
  <c r="RA63" i="45"/>
  <c r="ACV63" i="45"/>
  <c r="AGA63" i="45"/>
  <c r="JH68" i="45"/>
  <c r="OM68" i="45"/>
  <c r="QF68" i="45"/>
  <c r="TR68" i="45"/>
  <c r="BF68" i="45"/>
  <c r="BF63" i="45" s="1"/>
  <c r="JW68" i="45"/>
  <c r="NI68" i="45"/>
  <c r="VZ68" i="45"/>
  <c r="JB63" i="45"/>
  <c r="JX63" i="45"/>
  <c r="QQ63" i="45"/>
  <c r="UR63" i="45"/>
  <c r="DV73" i="45"/>
  <c r="EJ82" i="45"/>
  <c r="EQ82" i="45"/>
  <c r="EY82" i="45"/>
  <c r="LM82" i="45"/>
  <c r="MB82" i="45"/>
  <c r="NE82" i="45"/>
  <c r="PD82" i="45"/>
  <c r="PL82" i="45"/>
  <c r="PR82" i="45"/>
  <c r="RI82" i="45"/>
  <c r="RQ82" i="45"/>
  <c r="SL82" i="45"/>
  <c r="ST82" i="45"/>
  <c r="TA82" i="45"/>
  <c r="TX82" i="45"/>
  <c r="VB82" i="45"/>
  <c r="VI82" i="45"/>
  <c r="WF82" i="45"/>
  <c r="XI82" i="45"/>
  <c r="YT82" i="45"/>
  <c r="ZX82" i="45"/>
  <c r="ABP82" i="45"/>
  <c r="ACE82" i="45"/>
  <c r="ADV82" i="45"/>
  <c r="BH82" i="45"/>
  <c r="ZG82" i="45"/>
  <c r="AAC82" i="45"/>
  <c r="DJ82" i="45"/>
  <c r="HD82" i="45"/>
  <c r="M82" i="45"/>
  <c r="AW82" i="45"/>
  <c r="BD82" i="45"/>
  <c r="EH82" i="45"/>
  <c r="GP82" i="45"/>
  <c r="HE82" i="45"/>
  <c r="HL82" i="45"/>
  <c r="XE82" i="45"/>
  <c r="ACN82" i="45"/>
  <c r="ADC82" i="45"/>
  <c r="AQ83" i="45"/>
  <c r="AQ82" i="45" s="1"/>
  <c r="CJ83" i="45"/>
  <c r="HO83" i="45"/>
  <c r="JH83" i="45"/>
  <c r="LA83" i="45"/>
  <c r="CS82" i="45"/>
  <c r="FL82" i="45"/>
  <c r="FS82" i="45"/>
  <c r="LH82" i="45"/>
  <c r="LO82" i="45"/>
  <c r="AAY82" i="45"/>
  <c r="ABF82" i="45"/>
  <c r="ADE82" i="45"/>
  <c r="AY92" i="45"/>
  <c r="CR92" i="45"/>
  <c r="EK92" i="45"/>
  <c r="LI92" i="45"/>
  <c r="OU92" i="45"/>
  <c r="SG92" i="45"/>
  <c r="XL92" i="45"/>
  <c r="AAX92" i="45"/>
  <c r="AAX82" i="45" s="1"/>
  <c r="AEJ92" i="45"/>
  <c r="AGC92" i="45"/>
  <c r="AHV92" i="45"/>
  <c r="OF92" i="45"/>
  <c r="OF82" i="45" s="1"/>
  <c r="PY92" i="45"/>
  <c r="VD92" i="45"/>
  <c r="BN92" i="45"/>
  <c r="EZ92" i="45"/>
  <c r="KE92" i="45"/>
  <c r="NQ92" i="45"/>
  <c r="PJ92" i="45"/>
  <c r="RC92" i="45"/>
  <c r="SV92" i="45"/>
  <c r="YA92" i="45"/>
  <c r="AEY92" i="45"/>
  <c r="AGR92" i="45"/>
  <c r="KL83" i="45"/>
  <c r="UV83" i="45"/>
  <c r="ES82" i="45"/>
  <c r="FA82" i="45"/>
  <c r="HU82" i="45"/>
  <c r="OT82" i="45"/>
  <c r="QM82" i="45"/>
  <c r="RH82" i="45"/>
  <c r="SS82" i="45"/>
  <c r="UR82" i="45"/>
  <c r="VG82" i="45"/>
  <c r="YS82" i="45"/>
  <c r="ZW82" i="45"/>
  <c r="ACD82" i="45"/>
  <c r="DI82" i="45"/>
  <c r="DP82" i="45"/>
  <c r="FI82" i="45"/>
  <c r="FQ82" i="45"/>
  <c r="PZ82" i="45"/>
  <c r="UF82" i="45"/>
  <c r="VY82" i="45"/>
  <c r="XC82" i="45"/>
  <c r="AAW82" i="45"/>
  <c r="ACO82" i="45"/>
  <c r="WL101" i="45"/>
  <c r="BP101" i="45"/>
  <c r="BW101" i="45"/>
  <c r="CE101" i="45"/>
  <c r="CL101" i="45"/>
  <c r="DA101" i="45"/>
  <c r="DP101" i="45"/>
  <c r="AFS82" i="45"/>
  <c r="DV83" i="45"/>
  <c r="HH83" i="45"/>
  <c r="PY83" i="45"/>
  <c r="VD83" i="45"/>
  <c r="WW83" i="45"/>
  <c r="YP83" i="45"/>
  <c r="AAI83" i="45"/>
  <c r="ACB83" i="45"/>
  <c r="NB83" i="45"/>
  <c r="SG83" i="45"/>
  <c r="VS83" i="45"/>
  <c r="JJ82" i="45"/>
  <c r="QJ82" i="45"/>
  <c r="UA82" i="45"/>
  <c r="VJ82" i="45"/>
  <c r="AJ87" i="45"/>
  <c r="AJ82" i="45" s="1"/>
  <c r="DV87" i="45"/>
  <c r="HH87" i="45"/>
  <c r="KT87" i="45"/>
  <c r="KT82" i="45" s="1"/>
  <c r="MM87" i="45"/>
  <c r="MM82" i="45" s="1"/>
  <c r="PY87" i="45"/>
  <c r="WW87" i="45"/>
  <c r="ACB87" i="45"/>
  <c r="ADU87" i="45"/>
  <c r="ADU82" i="45" s="1"/>
  <c r="AFN87" i="45"/>
  <c r="AHG87" i="45"/>
  <c r="AHG82" i="45" s="1"/>
  <c r="BN87" i="45"/>
  <c r="PJ87" i="45"/>
  <c r="SV87" i="45"/>
  <c r="WH87" i="45"/>
  <c r="ZT87" i="45"/>
  <c r="AY87" i="45"/>
  <c r="CR87" i="45"/>
  <c r="GD87" i="45"/>
  <c r="HW87" i="45"/>
  <c r="OU87" i="45"/>
  <c r="OU82" i="45" s="1"/>
  <c r="TZ87" i="45"/>
  <c r="ZE87" i="45"/>
  <c r="AAX87" i="45"/>
  <c r="AEJ87" i="45"/>
  <c r="AGC87" i="45"/>
  <c r="AHV87" i="45"/>
  <c r="AHV82" i="45" s="1"/>
  <c r="AV101" i="45"/>
  <c r="BC101" i="45"/>
  <c r="DX101" i="45"/>
  <c r="EE101" i="45"/>
  <c r="EM101" i="45"/>
  <c r="ET101" i="45"/>
  <c r="FB101" i="45"/>
  <c r="FI101" i="45"/>
  <c r="FQ101" i="45"/>
  <c r="FX101" i="45"/>
  <c r="GM101" i="45"/>
  <c r="RQ101" i="45"/>
  <c r="RX101" i="45"/>
  <c r="BZ101" i="45"/>
  <c r="CV101" i="45"/>
  <c r="DD101" i="45"/>
  <c r="AQ87" i="45"/>
  <c r="EC87" i="45"/>
  <c r="JH87" i="45"/>
  <c r="LA87" i="45"/>
  <c r="MT87" i="45"/>
  <c r="QF87" i="45"/>
  <c r="TR87" i="45"/>
  <c r="VK87" i="45"/>
  <c r="YW87" i="45"/>
  <c r="AEB87" i="45"/>
  <c r="AFU87" i="45"/>
  <c r="AHN87" i="45"/>
  <c r="WO87" i="45"/>
  <c r="ADM87" i="45"/>
  <c r="LP87" i="45"/>
  <c r="PB87" i="45"/>
  <c r="QU87" i="45"/>
  <c r="ABE87" i="45"/>
  <c r="AO82" i="45"/>
  <c r="DL82" i="45"/>
  <c r="KC82" i="45"/>
  <c r="PF82" i="45"/>
  <c r="WJ82" i="45"/>
  <c r="AAK82" i="45"/>
  <c r="AAR82" i="45"/>
  <c r="ACR82" i="45"/>
  <c r="CY92" i="45"/>
  <c r="JW92" i="45"/>
  <c r="PB92" i="45"/>
  <c r="SN92" i="45"/>
  <c r="UG92" i="45"/>
  <c r="XS92" i="45"/>
  <c r="ABE92" i="45"/>
  <c r="AEQ92" i="45"/>
  <c r="AQ92" i="45"/>
  <c r="FV92" i="45"/>
  <c r="MT92" i="45"/>
  <c r="AAP92" i="45"/>
  <c r="AEB92" i="45"/>
  <c r="AFU92" i="45"/>
  <c r="AHN92" i="45"/>
  <c r="IS92" i="45"/>
  <c r="PQ92" i="45"/>
  <c r="TC92" i="45"/>
  <c r="YH92" i="45"/>
  <c r="AFF92" i="45"/>
  <c r="AGY92" i="45"/>
  <c r="DZ101" i="45"/>
  <c r="ACG101" i="45"/>
  <c r="FC82" i="45"/>
  <c r="NC82" i="45"/>
  <c r="SC82" i="45"/>
  <c r="TT82" i="45"/>
  <c r="UB82" i="45"/>
  <c r="UH82" i="45"/>
  <c r="WA82" i="45"/>
  <c r="AAG82" i="45"/>
  <c r="ACU82" i="45"/>
  <c r="UO87" i="45"/>
  <c r="YA87" i="45"/>
  <c r="ADF87" i="45"/>
  <c r="OC82" i="45"/>
  <c r="OJ82" i="45"/>
  <c r="RO82" i="45"/>
  <c r="RU82" i="45"/>
  <c r="ADO82" i="45"/>
  <c r="DV92" i="45"/>
  <c r="HH92" i="45"/>
  <c r="TK92" i="45"/>
  <c r="WW92" i="45"/>
  <c r="YP92" i="45"/>
  <c r="AGJ101" i="45"/>
  <c r="JR101" i="45"/>
  <c r="JY101" i="45"/>
  <c r="KG101" i="45"/>
  <c r="TR83" i="45"/>
  <c r="AEB83" i="45"/>
  <c r="AFU83" i="45"/>
  <c r="BU83" i="45"/>
  <c r="DN83" i="45"/>
  <c r="IS83" i="45"/>
  <c r="IS82" i="45" s="1"/>
  <c r="NX83" i="45"/>
  <c r="TC83" i="45"/>
  <c r="TC82" i="45" s="1"/>
  <c r="ABT83" i="45"/>
  <c r="ADM83" i="45"/>
  <c r="AGY83" i="45"/>
  <c r="HP82" i="45"/>
  <c r="IR82" i="45"/>
  <c r="IZ82" i="45"/>
  <c r="NW82" i="45"/>
  <c r="OS82" i="45"/>
  <c r="OZ82" i="45"/>
  <c r="PH82" i="45"/>
  <c r="TG82" i="45"/>
  <c r="TN82" i="45"/>
  <c r="UX82" i="45"/>
  <c r="ABL82" i="45"/>
  <c r="ABR82" i="45"/>
  <c r="ADS82" i="45"/>
  <c r="AGE82" i="45"/>
  <c r="AGK82" i="45"/>
  <c r="AGX82" i="45"/>
  <c r="AHE82" i="45"/>
  <c r="N87" i="45"/>
  <c r="ER87" i="45"/>
  <c r="ZL87" i="45"/>
  <c r="AB87" i="45"/>
  <c r="UV87" i="45"/>
  <c r="YH87" i="45"/>
  <c r="CK82" i="45"/>
  <c r="JB82" i="45"/>
  <c r="JI82" i="45"/>
  <c r="RA82" i="45"/>
  <c r="VH82" i="45"/>
  <c r="YE82" i="45"/>
  <c r="AFO82" i="45"/>
  <c r="AGE101" i="45"/>
  <c r="EN101" i="45"/>
  <c r="FK101" i="45"/>
  <c r="FR101" i="45"/>
  <c r="IC101" i="45"/>
  <c r="IK101" i="45"/>
  <c r="IR101" i="45"/>
  <c r="JO101" i="45"/>
  <c r="MJ101" i="45"/>
  <c r="NN101" i="45"/>
  <c r="OC101" i="45"/>
  <c r="OJ101" i="45"/>
  <c r="PG101" i="45"/>
  <c r="PN101" i="45"/>
  <c r="RO101" i="45"/>
  <c r="RV101" i="45"/>
  <c r="TO101" i="45"/>
  <c r="TW101" i="45"/>
  <c r="UL101" i="45"/>
  <c r="US101" i="45"/>
  <c r="VP101" i="45"/>
  <c r="VW101" i="45"/>
  <c r="WD101" i="45"/>
  <c r="XH101" i="45"/>
  <c r="YD101" i="45"/>
  <c r="AEI101" i="45"/>
  <c r="N102" i="45"/>
  <c r="ER102" i="45"/>
  <c r="NI102" i="45"/>
  <c r="PB102" i="45"/>
  <c r="SN102" i="45"/>
  <c r="UG102" i="45"/>
  <c r="XS102" i="45"/>
  <c r="ACX102" i="45"/>
  <c r="AEQ102" i="45"/>
  <c r="AIC102" i="45"/>
  <c r="AQ102" i="45"/>
  <c r="HO102" i="45"/>
  <c r="JH102" i="45"/>
  <c r="LA102" i="45"/>
  <c r="MT102" i="45"/>
  <c r="TR102" i="45"/>
  <c r="VK102" i="45"/>
  <c r="XD102" i="45"/>
  <c r="AAP102" i="45"/>
  <c r="AAP101" i="45" s="1"/>
  <c r="AHN102" i="45"/>
  <c r="AAA102" i="45"/>
  <c r="ADM102" i="45"/>
  <c r="AGY102" i="45"/>
  <c r="CD101" i="45"/>
  <c r="CS101" i="45"/>
  <c r="TG101" i="45"/>
  <c r="WY101" i="45"/>
  <c r="ACN101" i="45"/>
  <c r="ADJ101" i="45"/>
  <c r="ADR101" i="45"/>
  <c r="GL101" i="45"/>
  <c r="GT101" i="45"/>
  <c r="HI101" i="45"/>
  <c r="HP101" i="45"/>
  <c r="LU101" i="45"/>
  <c r="MB101" i="45"/>
  <c r="UX101" i="45"/>
  <c r="ABL120" i="45"/>
  <c r="QD101" i="45"/>
  <c r="AJ102" i="45"/>
  <c r="JA102" i="45"/>
  <c r="KT102" i="45"/>
  <c r="MM102" i="45"/>
  <c r="MM101" i="45" s="1"/>
  <c r="PY102" i="45"/>
  <c r="TK102" i="45"/>
  <c r="VD102" i="45"/>
  <c r="ACB102" i="45"/>
  <c r="ADU102" i="45"/>
  <c r="AFN102" i="45"/>
  <c r="AHG102" i="45"/>
  <c r="BN102" i="45"/>
  <c r="EZ102" i="45"/>
  <c r="IL102" i="45"/>
  <c r="KE102" i="45"/>
  <c r="NQ102" i="45"/>
  <c r="NQ101" i="45" s="1"/>
  <c r="PJ102" i="45"/>
  <c r="RC102" i="45"/>
  <c r="WH102" i="45"/>
  <c r="AEY102" i="45"/>
  <c r="AGR102" i="45"/>
  <c r="BD101" i="45"/>
  <c r="RE101" i="45"/>
  <c r="RL101" i="45"/>
  <c r="TQ101" i="45"/>
  <c r="VJ101" i="45"/>
  <c r="VR101" i="45"/>
  <c r="WF101" i="45"/>
  <c r="WM101" i="45"/>
  <c r="AAK101" i="45"/>
  <c r="ACJ101" i="45"/>
  <c r="AEW101" i="45"/>
  <c r="AFD101" i="45"/>
  <c r="DV106" i="45"/>
  <c r="HH106" i="45"/>
  <c r="KT106" i="45"/>
  <c r="MM106" i="45"/>
  <c r="OF106" i="45"/>
  <c r="PY106" i="45"/>
  <c r="TK106" i="45"/>
  <c r="AAI106" i="45"/>
  <c r="ADU106" i="45"/>
  <c r="AFN106" i="45"/>
  <c r="AHG106" i="45"/>
  <c r="LI106" i="45"/>
  <c r="VS106" i="45"/>
  <c r="ACQ106" i="45"/>
  <c r="EI101" i="45"/>
  <c r="GW101" i="45"/>
  <c r="LQ101" i="45"/>
  <c r="EK111" i="45"/>
  <c r="AJ121" i="45"/>
  <c r="AJ120" i="45" s="1"/>
  <c r="DV121" i="45"/>
  <c r="DV120" i="45" s="1"/>
  <c r="HH121" i="45"/>
  <c r="JA121" i="45"/>
  <c r="MM121" i="45"/>
  <c r="OF121" i="45"/>
  <c r="OF120" i="45" s="1"/>
  <c r="PY121" i="45"/>
  <c r="VD121" i="45"/>
  <c r="YP121" i="45"/>
  <c r="YP120" i="45" s="1"/>
  <c r="AAI121" i="45"/>
  <c r="ACB121" i="45"/>
  <c r="ADU121" i="45"/>
  <c r="AFN121" i="45"/>
  <c r="AFN120" i="45" s="1"/>
  <c r="U121" i="45"/>
  <c r="U120" i="45" s="1"/>
  <c r="BN121" i="45"/>
  <c r="ZT121" i="45"/>
  <c r="LI121" i="45"/>
  <c r="VS121" i="45"/>
  <c r="MB120" i="45"/>
  <c r="OW120" i="45"/>
  <c r="PD120" i="45"/>
  <c r="ZW120" i="45"/>
  <c r="NS101" i="45"/>
  <c r="NZ101" i="45"/>
  <c r="OW101" i="45"/>
  <c r="PD101" i="45"/>
  <c r="PS101" i="45"/>
  <c r="QA101" i="45"/>
  <c r="XT101" i="45"/>
  <c r="ZM101" i="45"/>
  <c r="AAQ101" i="45"/>
  <c r="ABL101" i="45"/>
  <c r="ABS101" i="45"/>
  <c r="ACA101" i="45"/>
  <c r="ADS101" i="45"/>
  <c r="AFY101" i="45"/>
  <c r="AGT101" i="45"/>
  <c r="AHP101" i="45"/>
  <c r="EC102" i="45"/>
  <c r="OM102" i="45"/>
  <c r="YW102" i="45"/>
  <c r="AFU102" i="45"/>
  <c r="PQ102" i="45"/>
  <c r="GK102" i="45"/>
  <c r="QU102" i="45"/>
  <c r="BL101" i="45"/>
  <c r="BS101" i="45"/>
  <c r="CA101" i="45"/>
  <c r="KM101" i="45"/>
  <c r="RN101" i="45"/>
  <c r="AAL101" i="45"/>
  <c r="AQ106" i="45"/>
  <c r="EC106" i="45"/>
  <c r="HO106" i="45"/>
  <c r="JH106" i="45"/>
  <c r="LA106" i="45"/>
  <c r="MT106" i="45"/>
  <c r="OM106" i="45"/>
  <c r="QF106" i="45"/>
  <c r="RY106" i="45"/>
  <c r="VK106" i="45"/>
  <c r="VK101" i="45" s="1"/>
  <c r="AAP106" i="45"/>
  <c r="ACI106" i="45"/>
  <c r="AEB106" i="45"/>
  <c r="AFU106" i="45"/>
  <c r="UF101" i="45"/>
  <c r="YO101" i="45"/>
  <c r="YV101" i="45"/>
  <c r="AAV101" i="45"/>
  <c r="ABC101" i="45"/>
  <c r="ADB101" i="45"/>
  <c r="AQ111" i="45"/>
  <c r="CJ111" i="45"/>
  <c r="JH111" i="45"/>
  <c r="LA111" i="45"/>
  <c r="OM111" i="45"/>
  <c r="RY111" i="45"/>
  <c r="VK111" i="45"/>
  <c r="XD111" i="45"/>
  <c r="ACI111" i="45"/>
  <c r="AEB111" i="45"/>
  <c r="AFU111" i="45"/>
  <c r="AHN111" i="45"/>
  <c r="AB111" i="45"/>
  <c r="TC111" i="45"/>
  <c r="WO111" i="45"/>
  <c r="AAA111" i="45"/>
  <c r="AFF111" i="45"/>
  <c r="AEQ111" i="45"/>
  <c r="EE120" i="45"/>
  <c r="QO120" i="45"/>
  <c r="QV120" i="45"/>
  <c r="AEV120" i="45"/>
  <c r="AFB120" i="45"/>
  <c r="AFJ120" i="45"/>
  <c r="NT101" i="45"/>
  <c r="OB101" i="45"/>
  <c r="OI101" i="45"/>
  <c r="OQ101" i="45"/>
  <c r="TV101" i="45"/>
  <c r="UC101" i="45"/>
  <c r="UK101" i="45"/>
  <c r="UR101" i="45"/>
  <c r="UZ101" i="45"/>
  <c r="VO101" i="45"/>
  <c r="XN101" i="45"/>
  <c r="YJ101" i="45"/>
  <c r="ZG101" i="45"/>
  <c r="ZN101" i="45"/>
  <c r="AAZ101" i="45"/>
  <c r="ABF101" i="45"/>
  <c r="ADL101" i="45"/>
  <c r="AFR101" i="45"/>
  <c r="AFZ101" i="45"/>
  <c r="WW102" i="45"/>
  <c r="DF101" i="45"/>
  <c r="FM101" i="45"/>
  <c r="GB101" i="45"/>
  <c r="GQ101" i="45"/>
  <c r="HF101" i="45"/>
  <c r="HM101" i="45"/>
  <c r="LY101" i="45"/>
  <c r="QZ101" i="45"/>
  <c r="TM101" i="45"/>
  <c r="ZC101" i="45"/>
  <c r="ACT101" i="45"/>
  <c r="AGI101" i="45"/>
  <c r="CR106" i="45"/>
  <c r="GD106" i="45"/>
  <c r="FN101" i="45"/>
  <c r="FU101" i="45"/>
  <c r="UA101" i="45"/>
  <c r="CC111" i="45"/>
  <c r="HH111" i="45"/>
  <c r="MM111" i="45"/>
  <c r="AAI111" i="45"/>
  <c r="ADU111" i="45"/>
  <c r="AFN111" i="45"/>
  <c r="AHG111" i="45"/>
  <c r="GS111" i="45"/>
  <c r="IL111" i="45"/>
  <c r="KE111" i="45"/>
  <c r="NQ111" i="45"/>
  <c r="SV111" i="45"/>
  <c r="BB120" i="45"/>
  <c r="BJ120" i="45"/>
  <c r="BQ120" i="45"/>
  <c r="BY120" i="45"/>
  <c r="AEO120" i="45"/>
  <c r="AHN106" i="45"/>
  <c r="BU106" i="45"/>
  <c r="DN106" i="45"/>
  <c r="PQ106" i="45"/>
  <c r="RJ106" i="45"/>
  <c r="TC106" i="45"/>
  <c r="WO106" i="45"/>
  <c r="ABT106" i="45"/>
  <c r="ABT101" i="45" s="1"/>
  <c r="AFF106" i="45"/>
  <c r="AFF101" i="45" s="1"/>
  <c r="AGY106" i="45"/>
  <c r="NI106" i="45"/>
  <c r="PB106" i="45"/>
  <c r="QU106" i="45"/>
  <c r="ACX106" i="45"/>
  <c r="DU101" i="45"/>
  <c r="EB101" i="45"/>
  <c r="QE101" i="45"/>
  <c r="ACR101" i="45"/>
  <c r="CY111" i="45"/>
  <c r="GK111" i="45"/>
  <c r="LP111" i="45"/>
  <c r="LP101" i="45" s="1"/>
  <c r="SN111" i="45"/>
  <c r="VZ111" i="45"/>
  <c r="XS111" i="45"/>
  <c r="ACX111" i="45"/>
  <c r="AIC111" i="45"/>
  <c r="EL120" i="45"/>
  <c r="FA120" i="45"/>
  <c r="FH120" i="45"/>
  <c r="OR120" i="45"/>
  <c r="OY120" i="45"/>
  <c r="QK120" i="45"/>
  <c r="QR120" i="45"/>
  <c r="ACR120" i="45"/>
  <c r="ACY120" i="45"/>
  <c r="AGG120" i="45"/>
  <c r="AGO120" i="45"/>
  <c r="AHV121" i="45"/>
  <c r="AHV120" i="45" s="1"/>
  <c r="UH120" i="45"/>
  <c r="OV101" i="45"/>
  <c r="SU101" i="45"/>
  <c r="ABM111" i="45"/>
  <c r="ADF111" i="45"/>
  <c r="AEY111" i="45"/>
  <c r="AGR111" i="45"/>
  <c r="NV120" i="45"/>
  <c r="OD120" i="45"/>
  <c r="OK120" i="45"/>
  <c r="OS120" i="45"/>
  <c r="AFS120" i="45"/>
  <c r="LO120" i="45"/>
  <c r="UB120" i="45"/>
  <c r="FK120" i="45"/>
  <c r="PZ120" i="45"/>
  <c r="QG120" i="45"/>
  <c r="ACP120" i="45"/>
  <c r="AHG120" i="45"/>
  <c r="RC125" i="45"/>
  <c r="UO125" i="45"/>
  <c r="ADF125" i="45"/>
  <c r="GA120" i="45"/>
  <c r="GG120" i="45"/>
  <c r="OH120" i="45"/>
  <c r="OO120" i="45"/>
  <c r="VF120" i="45"/>
  <c r="ADL120" i="45"/>
  <c r="AZ120" i="45"/>
  <c r="DO120" i="45"/>
  <c r="GQ120" i="45"/>
  <c r="GW120" i="45"/>
  <c r="HL120" i="45"/>
  <c r="JL120" i="45"/>
  <c r="RG120" i="45"/>
  <c r="AAB120" i="45"/>
  <c r="AFV120" i="45"/>
  <c r="AGQ120" i="45"/>
  <c r="AGW120" i="45"/>
  <c r="AHE120" i="45"/>
  <c r="AHK120" i="45"/>
  <c r="AHS120" i="45"/>
  <c r="AHY120" i="45"/>
  <c r="G121" i="45"/>
  <c r="G120" i="45" s="1"/>
  <c r="OU121" i="45"/>
  <c r="OU120" i="45" s="1"/>
  <c r="QN121" i="45"/>
  <c r="QN120" i="45" s="1"/>
  <c r="TZ121" i="45"/>
  <c r="AAX121" i="45"/>
  <c r="TK121" i="45"/>
  <c r="WW121" i="45"/>
  <c r="KE121" i="45"/>
  <c r="NQ121" i="45"/>
  <c r="YA121" i="45"/>
  <c r="HG120" i="45"/>
  <c r="JN120" i="45"/>
  <c r="JT120" i="45"/>
  <c r="QD120" i="45"/>
  <c r="RH120" i="45"/>
  <c r="SY120" i="45"/>
  <c r="TV120" i="45"/>
  <c r="WI120" i="45"/>
  <c r="WP120" i="45"/>
  <c r="WX120" i="45"/>
  <c r="YG120" i="45"/>
  <c r="N125" i="45"/>
  <c r="BF125" i="45"/>
  <c r="CY125" i="45"/>
  <c r="ER125" i="45"/>
  <c r="SN125" i="45"/>
  <c r="XS125" i="45"/>
  <c r="AGJ125" i="45"/>
  <c r="AGJ120" i="45" s="1"/>
  <c r="AIC125" i="45"/>
  <c r="AQ125" i="45"/>
  <c r="CJ125" i="45"/>
  <c r="EC125" i="45"/>
  <c r="JH125" i="45"/>
  <c r="OM125" i="45"/>
  <c r="YW125" i="45"/>
  <c r="AEB125" i="45"/>
  <c r="AFU125" i="45"/>
  <c r="AL120" i="45"/>
  <c r="AS120" i="45"/>
  <c r="NM120" i="45"/>
  <c r="UR120" i="45"/>
  <c r="DA120" i="45"/>
  <c r="EY120" i="45"/>
  <c r="FU120" i="45"/>
  <c r="IP120" i="45"/>
  <c r="JE120" i="45"/>
  <c r="KH120" i="45"/>
  <c r="MX120" i="45"/>
  <c r="NZ120" i="45"/>
  <c r="PK120" i="45"/>
  <c r="PR120" i="45"/>
  <c r="XH120" i="45"/>
  <c r="YC120" i="45"/>
  <c r="YJ120" i="45"/>
  <c r="YR120" i="45"/>
  <c r="YY120" i="45"/>
  <c r="AAR120" i="45"/>
  <c r="ABN120" i="45"/>
  <c r="ACC120" i="45"/>
  <c r="ACJ120" i="45"/>
  <c r="ACW120" i="45"/>
  <c r="ADE120" i="45"/>
  <c r="AFW120" i="45"/>
  <c r="AGD120" i="45"/>
  <c r="AGX120" i="45"/>
  <c r="CY121" i="45"/>
  <c r="UG121" i="45"/>
  <c r="DK120" i="45"/>
  <c r="FX120" i="45"/>
  <c r="IM120" i="45"/>
  <c r="IT120" i="45"/>
  <c r="OV120" i="45"/>
  <c r="PC120" i="45"/>
  <c r="PP120" i="45"/>
  <c r="RB120" i="45"/>
  <c r="SS120" i="45"/>
  <c r="ACM120" i="45"/>
  <c r="AFR120" i="45"/>
  <c r="NB125" i="45"/>
  <c r="XL125" i="45"/>
  <c r="XL120" i="45" s="1"/>
  <c r="AAX125" i="45"/>
  <c r="WW125" i="45"/>
  <c r="DM120" i="45"/>
  <c r="LU120" i="45"/>
  <c r="NF120" i="45"/>
  <c r="WE120" i="45"/>
  <c r="WT120" i="45"/>
  <c r="BU130" i="45"/>
  <c r="ABT130" i="45"/>
  <c r="AFF130" i="45"/>
  <c r="AGY130" i="45"/>
  <c r="SN130" i="45"/>
  <c r="ZL130" i="45"/>
  <c r="ABE130" i="45"/>
  <c r="AEQ130" i="45"/>
  <c r="AEQ120" i="45" s="1"/>
  <c r="AGJ130" i="45"/>
  <c r="JW125" i="45"/>
  <c r="ABE125" i="45"/>
  <c r="XD125" i="45"/>
  <c r="GJ120" i="45"/>
  <c r="JU120" i="45"/>
  <c r="LG120" i="45"/>
  <c r="LN120" i="45"/>
  <c r="MZ120" i="45"/>
  <c r="ZJ120" i="45"/>
  <c r="ABB120" i="45"/>
  <c r="YP130" i="45"/>
  <c r="GM120" i="45"/>
  <c r="NU120" i="45"/>
  <c r="VJ120" i="45"/>
  <c r="VR120" i="45"/>
  <c r="WG120" i="45"/>
  <c r="WM120" i="45"/>
  <c r="WU120" i="45"/>
  <c r="XB120" i="45"/>
  <c r="ZI120" i="45"/>
  <c r="ME121" i="45"/>
  <c r="YH121" i="45"/>
  <c r="AGY121" i="45"/>
  <c r="BF121" i="45"/>
  <c r="ER121" i="45"/>
  <c r="JW121" i="45"/>
  <c r="PB121" i="45"/>
  <c r="AM120" i="45"/>
  <c r="AU120" i="45"/>
  <c r="BA120" i="45"/>
  <c r="EX120" i="45"/>
  <c r="IO120" i="45"/>
  <c r="LV120" i="45"/>
  <c r="TB120" i="45"/>
  <c r="XP120" i="45"/>
  <c r="ABF120" i="45"/>
  <c r="HH125" i="45"/>
  <c r="MM125" i="45"/>
  <c r="PY125" i="45"/>
  <c r="TK125" i="45"/>
  <c r="YP125" i="45"/>
  <c r="EZ125" i="45"/>
  <c r="EZ120" i="45" s="1"/>
  <c r="GS125" i="45"/>
  <c r="GS120" i="45" s="1"/>
  <c r="IL125" i="45"/>
  <c r="KE125" i="45"/>
  <c r="SV125" i="45"/>
  <c r="HW125" i="45"/>
  <c r="HW120" i="45" s="1"/>
  <c r="GT120" i="45"/>
  <c r="HI120" i="45"/>
  <c r="HP120" i="45"/>
  <c r="IK120" i="45"/>
  <c r="KK120" i="45"/>
  <c r="LH120" i="45"/>
  <c r="AEB130" i="45"/>
  <c r="AFU130" i="45"/>
  <c r="AHN130" i="45"/>
  <c r="AHN120" i="45" s="1"/>
  <c r="ADM6" i="45"/>
  <c r="ADF30" i="45"/>
  <c r="ADM68" i="45"/>
  <c r="ADM92" i="45"/>
  <c r="ADL82" i="45"/>
  <c r="ADF106" i="45"/>
  <c r="ADF101" i="45" s="1"/>
  <c r="ADB25" i="45"/>
  <c r="ADI25" i="45"/>
  <c r="ADE44" i="45"/>
  <c r="ADI44" i="45"/>
  <c r="ADO44" i="45"/>
  <c r="ADF83" i="45"/>
  <c r="ADC101" i="45"/>
  <c r="ADM111" i="45"/>
  <c r="ADM130" i="45"/>
  <c r="ADC44" i="45"/>
  <c r="ADH82" i="45"/>
  <c r="ADM121" i="45"/>
  <c r="ADF26" i="45"/>
  <c r="ADM35" i="45"/>
  <c r="ADJ63" i="45"/>
  <c r="ADF68" i="45"/>
  <c r="ADF92" i="45"/>
  <c r="ADM106" i="45"/>
  <c r="ACX25" i="45"/>
  <c r="ACX6" i="45"/>
  <c r="ACU44" i="45"/>
  <c r="ACV44" i="45"/>
  <c r="ACY101" i="45"/>
  <c r="ACQ120" i="45"/>
  <c r="ACX63" i="45"/>
  <c r="ACP25" i="45"/>
  <c r="ACW25" i="45"/>
  <c r="ACQ26" i="45"/>
  <c r="ACX35" i="45"/>
  <c r="ACQ64" i="45"/>
  <c r="ACQ87" i="45"/>
  <c r="ACQ82" i="45" s="1"/>
  <c r="ACQ92" i="45"/>
  <c r="ACM101" i="45"/>
  <c r="ACS120" i="45"/>
  <c r="ACX125" i="45"/>
  <c r="ACQ45" i="45"/>
  <c r="ACQ49" i="45"/>
  <c r="ACQ73" i="45"/>
  <c r="ACV82" i="45"/>
  <c r="ACX92" i="45"/>
  <c r="ACQ35" i="45"/>
  <c r="ACQ11" i="45"/>
  <c r="ACQ6" i="45" s="1"/>
  <c r="ACS44" i="45"/>
  <c r="ACR44" i="45"/>
  <c r="ACQ54" i="45"/>
  <c r="ACT63" i="45"/>
  <c r="ACQ30" i="45"/>
  <c r="ACM44" i="45"/>
  <c r="ACN63" i="45"/>
  <c r="ACS82" i="45"/>
  <c r="ACY82" i="45"/>
  <c r="ACX121" i="45"/>
  <c r="ACI6" i="45"/>
  <c r="ACB130" i="45"/>
  <c r="ACE44" i="45"/>
  <c r="ACK44" i="45"/>
  <c r="ACK63" i="45"/>
  <c r="ACB64" i="45"/>
  <c r="ACI68" i="45"/>
  <c r="ACI63" i="45" s="1"/>
  <c r="ACI30" i="45"/>
  <c r="ABY44" i="45"/>
  <c r="ACB68" i="45"/>
  <c r="ACI87" i="45"/>
  <c r="ACI92" i="45"/>
  <c r="ACB106" i="45"/>
  <c r="ACB111" i="45"/>
  <c r="ACI125" i="45"/>
  <c r="ACC44" i="45"/>
  <c r="ACI44" i="45"/>
  <c r="ABY63" i="45"/>
  <c r="ACI102" i="45"/>
  <c r="ACK82" i="45"/>
  <c r="ACB49" i="45"/>
  <c r="ACB44" i="45" s="1"/>
  <c r="ABZ101" i="45"/>
  <c r="ACF101" i="45"/>
  <c r="ACI121" i="45"/>
  <c r="ACI130" i="45"/>
  <c r="ABJ120" i="45"/>
  <c r="ABP120" i="45"/>
  <c r="ABV25" i="45"/>
  <c r="ABM35" i="45"/>
  <c r="ABI44" i="45"/>
  <c r="ABT49" i="45"/>
  <c r="ABT44" i="45" s="1"/>
  <c r="ABM6" i="45"/>
  <c r="ABI25" i="45"/>
  <c r="ABP25" i="45"/>
  <c r="ABR44" i="45"/>
  <c r="ABT102" i="45"/>
  <c r="ABK25" i="45"/>
  <c r="ABR25" i="45"/>
  <c r="ABM92" i="45"/>
  <c r="ABM82" i="45" s="1"/>
  <c r="ABM30" i="45"/>
  <c r="ABM25" i="45" s="1"/>
  <c r="ABS44" i="45"/>
  <c r="ABM54" i="45"/>
  <c r="ABM68" i="45"/>
  <c r="ABT92" i="45"/>
  <c r="ABM102" i="45"/>
  <c r="ABM106" i="45"/>
  <c r="ABT121" i="45"/>
  <c r="ABE44" i="45"/>
  <c r="ABE6" i="45"/>
  <c r="ABA101" i="45"/>
  <c r="AAW120" i="45"/>
  <c r="ABC120" i="45"/>
  <c r="ABD25" i="45"/>
  <c r="ABE26" i="45"/>
  <c r="AAZ44" i="45"/>
  <c r="ABF44" i="45"/>
  <c r="ABD63" i="45"/>
  <c r="AAX73" i="45"/>
  <c r="AAU101" i="45"/>
  <c r="AAX111" i="45"/>
  <c r="AAX35" i="45"/>
  <c r="AAY63" i="45"/>
  <c r="AAX11" i="45"/>
  <c r="AAX6" i="45" s="1"/>
  <c r="ABE35" i="45"/>
  <c r="ABB44" i="45"/>
  <c r="ABG120" i="45"/>
  <c r="ABE120" i="45"/>
  <c r="AAX30" i="45"/>
  <c r="AAX68" i="45"/>
  <c r="AAX63" i="45" s="1"/>
  <c r="ABE73" i="45"/>
  <c r="ABE63" i="45" s="1"/>
  <c r="ABG82" i="45"/>
  <c r="ABB25" i="45"/>
  <c r="ABA82" i="45"/>
  <c r="AAI120" i="45"/>
  <c r="AAF25" i="45"/>
  <c r="AAJ120" i="45"/>
  <c r="AAO25" i="45"/>
  <c r="AAI30" i="45"/>
  <c r="AAI35" i="45"/>
  <c r="AAG44" i="45"/>
  <c r="AAH44" i="45"/>
  <c r="AAE63" i="45"/>
  <c r="AAL63" i="45"/>
  <c r="AAE82" i="45"/>
  <c r="AAP83" i="45"/>
  <c r="AAH101" i="45"/>
  <c r="AAP121" i="45"/>
  <c r="AAJ25" i="45"/>
  <c r="AAI54" i="45"/>
  <c r="AAF63" i="45"/>
  <c r="AAP73" i="45"/>
  <c r="AAI102" i="45"/>
  <c r="AAI101" i="45" s="1"/>
  <c r="AAI45" i="45"/>
  <c r="AAI64" i="45"/>
  <c r="AAP68" i="45"/>
  <c r="AAI87" i="45"/>
  <c r="AAI26" i="45"/>
  <c r="AAK44" i="45"/>
  <c r="AAI68" i="45"/>
  <c r="AAH82" i="45"/>
  <c r="AAN82" i="45"/>
  <c r="AAP87" i="45"/>
  <c r="AAJ82" i="45"/>
  <c r="AAP111" i="45"/>
  <c r="AAO120" i="45"/>
  <c r="AAP130" i="45"/>
  <c r="AAA44" i="45"/>
  <c r="ZV25" i="45"/>
  <c r="AAC25" i="45"/>
  <c r="ZQ44" i="45"/>
  <c r="ZX44" i="45"/>
  <c r="AAC120" i="45"/>
  <c r="ZQ25" i="45"/>
  <c r="ZX25" i="45"/>
  <c r="ZT30" i="45"/>
  <c r="ZT25" i="45" s="1"/>
  <c r="ZY63" i="45"/>
  <c r="ZT92" i="45"/>
  <c r="AAA106" i="45"/>
  <c r="AAA101" i="45" s="1"/>
  <c r="ZU44" i="45"/>
  <c r="ZT64" i="45"/>
  <c r="AAA68" i="45"/>
  <c r="ZU63" i="45"/>
  <c r="AAA92" i="45"/>
  <c r="AAA82" i="45" s="1"/>
  <c r="ZT111" i="45"/>
  <c r="AAA130" i="45"/>
  <c r="ZT16" i="45"/>
  <c r="ZT6" i="45" s="1"/>
  <c r="ZT54" i="45"/>
  <c r="ZQ82" i="45"/>
  <c r="ZZ82" i="45"/>
  <c r="ZT102" i="45"/>
  <c r="ZT106" i="45"/>
  <c r="ZV120" i="45"/>
  <c r="ZE49" i="45"/>
  <c r="ZB44" i="45"/>
  <c r="ZD101" i="45"/>
  <c r="ZE111" i="45"/>
  <c r="ZC120" i="45"/>
  <c r="ZE130" i="45"/>
  <c r="ZE120" i="45" s="1"/>
  <c r="ZL44" i="45"/>
  <c r="ZE30" i="45"/>
  <c r="ZL35" i="45"/>
  <c r="ZA44" i="45"/>
  <c r="ZD44" i="45"/>
  <c r="ZE64" i="45"/>
  <c r="ZM63" i="45"/>
  <c r="ZL68" i="45"/>
  <c r="ZL73" i="45"/>
  <c r="ZB82" i="45"/>
  <c r="ZE92" i="45"/>
  <c r="ZE82" i="45" s="1"/>
  <c r="ZL125" i="45"/>
  <c r="ZL30" i="45"/>
  <c r="ZE45" i="45"/>
  <c r="ZI82" i="45"/>
  <c r="ZL92" i="45"/>
  <c r="ZA101" i="45"/>
  <c r="ZH101" i="45"/>
  <c r="ZC44" i="45"/>
  <c r="ZE11" i="45"/>
  <c r="ZI25" i="45"/>
  <c r="ZE26" i="45"/>
  <c r="ZH44" i="45"/>
  <c r="ZN44" i="45"/>
  <c r="ZE73" i="45"/>
  <c r="ZL102" i="45"/>
  <c r="ZL111" i="45"/>
  <c r="ZL121" i="45"/>
  <c r="ZL120" i="45" s="1"/>
  <c r="YP6" i="45"/>
  <c r="YX25" i="45"/>
  <c r="YU44" i="45"/>
  <c r="YW64" i="45"/>
  <c r="YV82" i="45"/>
  <c r="YY82" i="45"/>
  <c r="YW92" i="45"/>
  <c r="YP102" i="45"/>
  <c r="YP35" i="45"/>
  <c r="YP26" i="45"/>
  <c r="YV44" i="45"/>
  <c r="YP64" i="45"/>
  <c r="YW68" i="45"/>
  <c r="YW73" i="45"/>
  <c r="YP87" i="45"/>
  <c r="YP82" i="45" s="1"/>
  <c r="YQ101" i="45"/>
  <c r="YP106" i="45"/>
  <c r="YP111" i="45"/>
  <c r="YQ25" i="45"/>
  <c r="YP49" i="45"/>
  <c r="YW54" i="45"/>
  <c r="YW44" i="45" s="1"/>
  <c r="YO82" i="45"/>
  <c r="YW83" i="45"/>
  <c r="YW106" i="45"/>
  <c r="YW121" i="45"/>
  <c r="YW130" i="45"/>
  <c r="YH6" i="45"/>
  <c r="XW25" i="45"/>
  <c r="XX25" i="45"/>
  <c r="YE25" i="45"/>
  <c r="XX82" i="45"/>
  <c r="YA16" i="45"/>
  <c r="YA6" i="45" s="1"/>
  <c r="XY25" i="45"/>
  <c r="YA26" i="45"/>
  <c r="YA25" i="45" s="1"/>
  <c r="YA64" i="45"/>
  <c r="YA63" i="45" s="1"/>
  <c r="YH68" i="45"/>
  <c r="YG101" i="45"/>
  <c r="YH102" i="45"/>
  <c r="YH111" i="45"/>
  <c r="YH130" i="45"/>
  <c r="YI25" i="45"/>
  <c r="YE63" i="45"/>
  <c r="YH83" i="45"/>
  <c r="YH106" i="45"/>
  <c r="YA102" i="45"/>
  <c r="XI63" i="45"/>
  <c r="XL87" i="45"/>
  <c r="XL6" i="45"/>
  <c r="XI25" i="45"/>
  <c r="XL63" i="45"/>
  <c r="XI120" i="45"/>
  <c r="XO120" i="45"/>
  <c r="XS121" i="45"/>
  <c r="XS130" i="45"/>
  <c r="XL30" i="45"/>
  <c r="XS73" i="45"/>
  <c r="XS63" i="45" s="1"/>
  <c r="XU25" i="45"/>
  <c r="XL35" i="45"/>
  <c r="XO63" i="45"/>
  <c r="WY25" i="45"/>
  <c r="XC25" i="45"/>
  <c r="WU44" i="45"/>
  <c r="WW49" i="45"/>
  <c r="WW44" i="45" s="1"/>
  <c r="WY63" i="45"/>
  <c r="XF63" i="45"/>
  <c r="XD92" i="45"/>
  <c r="WW130" i="45"/>
  <c r="WW120" i="45" s="1"/>
  <c r="WS25" i="45"/>
  <c r="WW68" i="45"/>
  <c r="XD73" i="45"/>
  <c r="XD87" i="45"/>
  <c r="XD82" i="45" s="1"/>
  <c r="WW106" i="45"/>
  <c r="WW111" i="45"/>
  <c r="XE25" i="45"/>
  <c r="WT25" i="45"/>
  <c r="WV25" i="45"/>
  <c r="XD106" i="45"/>
  <c r="XC44" i="45"/>
  <c r="WT44" i="45"/>
  <c r="XD64" i="45"/>
  <c r="WV82" i="45"/>
  <c r="WU82" i="45"/>
  <c r="WZ101" i="45"/>
  <c r="XD130" i="45"/>
  <c r="WO6" i="45"/>
  <c r="WD25" i="45"/>
  <c r="WK25" i="45"/>
  <c r="WD44" i="45"/>
  <c r="WP44" i="45"/>
  <c r="WO44" i="45"/>
  <c r="WF25" i="45"/>
  <c r="WH68" i="45"/>
  <c r="WH73" i="45"/>
  <c r="WM63" i="45"/>
  <c r="WH64" i="45"/>
  <c r="WJ63" i="45"/>
  <c r="WQ63" i="45"/>
  <c r="WO68" i="45"/>
  <c r="WO63" i="45" s="1"/>
  <c r="WQ82" i="45"/>
  <c r="WH92" i="45"/>
  <c r="WO130" i="45"/>
  <c r="WH16" i="45"/>
  <c r="WH6" i="45" s="1"/>
  <c r="WH26" i="45"/>
  <c r="WN44" i="45"/>
  <c r="WG63" i="45"/>
  <c r="WD82" i="45"/>
  <c r="WK82" i="45"/>
  <c r="WO83" i="45"/>
  <c r="WO92" i="45"/>
  <c r="WH106" i="45"/>
  <c r="WH30" i="45"/>
  <c r="WO35" i="45"/>
  <c r="WM44" i="45"/>
  <c r="WO102" i="45"/>
  <c r="WO121" i="45"/>
  <c r="VR25" i="45"/>
  <c r="VY25" i="45"/>
  <c r="VS54" i="45"/>
  <c r="VZ92" i="45"/>
  <c r="VY101" i="45"/>
  <c r="VS111" i="45"/>
  <c r="VS130" i="45"/>
  <c r="VS120" i="45" s="1"/>
  <c r="VR82" i="45"/>
  <c r="VS11" i="45"/>
  <c r="VS6" i="45" s="1"/>
  <c r="VS26" i="45"/>
  <c r="VO44" i="45"/>
  <c r="VV44" i="45"/>
  <c r="WB44" i="45"/>
  <c r="VS87" i="45"/>
  <c r="VZ101" i="45"/>
  <c r="VS30" i="45"/>
  <c r="VP44" i="45"/>
  <c r="VS49" i="45"/>
  <c r="VX25" i="45"/>
  <c r="VT44" i="45"/>
  <c r="VP82" i="45"/>
  <c r="VV82" i="45"/>
  <c r="VS92" i="45"/>
  <c r="VZ121" i="45"/>
  <c r="VZ120" i="45" s="1"/>
  <c r="VZ125" i="45"/>
  <c r="UZ25" i="45"/>
  <c r="VD26" i="45"/>
  <c r="VD49" i="45"/>
  <c r="VD44" i="45" s="1"/>
  <c r="VK83" i="45"/>
  <c r="VH101" i="45"/>
  <c r="VD106" i="45"/>
  <c r="VD130" i="45"/>
  <c r="VI25" i="45"/>
  <c r="VC44" i="45"/>
  <c r="UZ63" i="45"/>
  <c r="VG63" i="45"/>
  <c r="VK64" i="45"/>
  <c r="VK73" i="45"/>
  <c r="VK92" i="45"/>
  <c r="VC101" i="45"/>
  <c r="VD111" i="45"/>
  <c r="VA120" i="45"/>
  <c r="VD87" i="45"/>
  <c r="VE25" i="45"/>
  <c r="VG44" i="45"/>
  <c r="VM44" i="45"/>
  <c r="UZ82" i="45"/>
  <c r="VE82" i="45"/>
  <c r="VB44" i="45"/>
  <c r="VK49" i="45"/>
  <c r="VD64" i="45"/>
  <c r="VD68" i="45"/>
  <c r="VC63" i="45"/>
  <c r="VK121" i="45"/>
  <c r="VK125" i="45"/>
  <c r="VK130" i="45"/>
  <c r="UM25" i="45"/>
  <c r="UV44" i="45"/>
  <c r="UO30" i="45"/>
  <c r="UO35" i="45"/>
  <c r="UN63" i="45"/>
  <c r="UO83" i="45"/>
  <c r="UO92" i="45"/>
  <c r="UO102" i="45"/>
  <c r="UV106" i="45"/>
  <c r="UV111" i="45"/>
  <c r="UO7" i="45"/>
  <c r="UO6" i="45" s="1"/>
  <c r="UW25" i="45"/>
  <c r="UV35" i="45"/>
  <c r="UO64" i="45"/>
  <c r="UO68" i="45"/>
  <c r="UL82" i="45"/>
  <c r="US82" i="45"/>
  <c r="UV92" i="45"/>
  <c r="UQ25" i="45"/>
  <c r="UX25" i="45"/>
  <c r="UU44" i="45"/>
  <c r="UM44" i="45"/>
  <c r="UV68" i="45"/>
  <c r="UP63" i="45"/>
  <c r="UO73" i="45"/>
  <c r="UT120" i="45"/>
  <c r="UK25" i="45"/>
  <c r="UR25" i="45"/>
  <c r="UO26" i="45"/>
  <c r="UO106" i="45"/>
  <c r="UV130" i="45"/>
  <c r="UM101" i="45"/>
  <c r="UT101" i="45"/>
  <c r="UA63" i="45"/>
  <c r="TY101" i="45"/>
  <c r="TZ130" i="45"/>
  <c r="UG26" i="45"/>
  <c r="UG25" i="45" s="1"/>
  <c r="UI25" i="45"/>
  <c r="UG35" i="45"/>
  <c r="TZ45" i="45"/>
  <c r="TZ68" i="45"/>
  <c r="UH101" i="45"/>
  <c r="UG106" i="45"/>
  <c r="UG111" i="45"/>
  <c r="TZ73" i="45"/>
  <c r="TZ92" i="45"/>
  <c r="UB101" i="45"/>
  <c r="UI101" i="45"/>
  <c r="TZ111" i="45"/>
  <c r="UG130" i="45"/>
  <c r="UD44" i="45"/>
  <c r="TZ30" i="45"/>
  <c r="TZ25" i="45" s="1"/>
  <c r="TX44" i="45"/>
  <c r="UF63" i="45"/>
  <c r="UG73" i="45"/>
  <c r="UG63" i="45" s="1"/>
  <c r="TR44" i="45"/>
  <c r="TR6" i="45"/>
  <c r="TJ25" i="45"/>
  <c r="TS44" i="45"/>
  <c r="TQ82" i="45"/>
  <c r="TK87" i="45"/>
  <c r="TR92" i="45"/>
  <c r="TK111" i="45"/>
  <c r="TR82" i="45"/>
  <c r="TG25" i="45"/>
  <c r="TO44" i="45"/>
  <c r="TN63" i="45"/>
  <c r="TK64" i="45"/>
  <c r="TM82" i="45"/>
  <c r="TH101" i="45"/>
  <c r="TH25" i="45"/>
  <c r="TH63" i="45"/>
  <c r="TK68" i="45"/>
  <c r="TI82" i="45"/>
  <c r="TK26" i="45"/>
  <c r="TK25" i="45" s="1"/>
  <c r="TL101" i="45"/>
  <c r="TT120" i="45"/>
  <c r="TR125" i="45"/>
  <c r="TQ25" i="45"/>
  <c r="TK54" i="45"/>
  <c r="TR64" i="45"/>
  <c r="TR63" i="45" s="1"/>
  <c r="TJ82" i="45"/>
  <c r="TR106" i="45"/>
  <c r="TR101" i="45" s="1"/>
  <c r="TR130" i="45"/>
  <c r="SV7" i="45"/>
  <c r="SV6" i="45" s="1"/>
  <c r="TC35" i="45"/>
  <c r="SY25" i="45"/>
  <c r="TB44" i="45"/>
  <c r="SU44" i="45"/>
  <c r="SS44" i="45"/>
  <c r="SR63" i="45"/>
  <c r="SW82" i="45"/>
  <c r="SV102" i="45"/>
  <c r="SV101" i="45" s="1"/>
  <c r="SV130" i="45"/>
  <c r="SS25" i="45"/>
  <c r="SZ25" i="45"/>
  <c r="TE101" i="45"/>
  <c r="SV35" i="45"/>
  <c r="SU63" i="45"/>
  <c r="TC68" i="45"/>
  <c r="TC63" i="45" s="1"/>
  <c r="SS101" i="45"/>
  <c r="TC102" i="45"/>
  <c r="TC121" i="45"/>
  <c r="TC130" i="45"/>
  <c r="SV73" i="45"/>
  <c r="SV63" i="45" s="1"/>
  <c r="SV83" i="45"/>
  <c r="SV82" i="45" s="1"/>
  <c r="SV106" i="45"/>
  <c r="TE25" i="45"/>
  <c r="SW25" i="45"/>
  <c r="SY44" i="45"/>
  <c r="TE44" i="45"/>
  <c r="SX63" i="45"/>
  <c r="TB82" i="45"/>
  <c r="TB101" i="45"/>
  <c r="SG26" i="45"/>
  <c r="SN30" i="45"/>
  <c r="SG45" i="45"/>
  <c r="SG44" i="45" s="1"/>
  <c r="SG54" i="45"/>
  <c r="SD63" i="45"/>
  <c r="SJ82" i="45"/>
  <c r="SG87" i="45"/>
  <c r="SD101" i="45"/>
  <c r="SG63" i="45"/>
  <c r="SN73" i="45"/>
  <c r="SN63" i="45" s="1"/>
  <c r="SG11" i="45"/>
  <c r="SG6" i="45" s="1"/>
  <c r="SN35" i="45"/>
  <c r="SH44" i="45"/>
  <c r="SG68" i="45"/>
  <c r="SG35" i="45"/>
  <c r="SC44" i="45"/>
  <c r="SL44" i="45"/>
  <c r="SI82" i="45"/>
  <c r="SO82" i="45"/>
  <c r="SJ63" i="45"/>
  <c r="SP82" i="45"/>
  <c r="RV44" i="45"/>
  <c r="RU44" i="45"/>
  <c r="SA44" i="45"/>
  <c r="SA63" i="45"/>
  <c r="RY64" i="45"/>
  <c r="RY87" i="45"/>
  <c r="RY102" i="45"/>
  <c r="RY101" i="45" s="1"/>
  <c r="RR130" i="45"/>
  <c r="RR120" i="45" s="1"/>
  <c r="RY44" i="45"/>
  <c r="RR26" i="45"/>
  <c r="RR30" i="45"/>
  <c r="SA82" i="45"/>
  <c r="RT25" i="45"/>
  <c r="RW25" i="45"/>
  <c r="RR54" i="45"/>
  <c r="RR64" i="45"/>
  <c r="RR102" i="45"/>
  <c r="RR106" i="45"/>
  <c r="RY125" i="45"/>
  <c r="RN25" i="45"/>
  <c r="RR68" i="45"/>
  <c r="RR87" i="45"/>
  <c r="RR82" i="45" s="1"/>
  <c r="RY92" i="45"/>
  <c r="RU101" i="45"/>
  <c r="RR111" i="45"/>
  <c r="RY130" i="45"/>
  <c r="RC6" i="45"/>
  <c r="RJ83" i="45"/>
  <c r="RC130" i="45"/>
  <c r="RC68" i="45"/>
  <c r="RI44" i="45"/>
  <c r="RJ68" i="45"/>
  <c r="RJ63" i="45" s="1"/>
  <c r="RD82" i="45"/>
  <c r="RK82" i="45"/>
  <c r="RJ92" i="45"/>
  <c r="RJ102" i="45"/>
  <c r="RC111" i="45"/>
  <c r="RC35" i="45"/>
  <c r="RG63" i="45"/>
  <c r="RL82" i="45"/>
  <c r="RC83" i="45"/>
  <c r="RC82" i="45" s="1"/>
  <c r="RC106" i="45"/>
  <c r="RC101" i="45" s="1"/>
  <c r="RJ121" i="45"/>
  <c r="RJ130" i="45"/>
  <c r="RK25" i="45"/>
  <c r="RC26" i="45"/>
  <c r="RC30" i="45"/>
  <c r="RE44" i="45"/>
  <c r="RK44" i="45"/>
  <c r="RH44" i="45"/>
  <c r="RH63" i="45"/>
  <c r="RC73" i="45"/>
  <c r="RB101" i="45"/>
  <c r="RI101" i="45"/>
  <c r="QU6" i="45"/>
  <c r="QU63" i="45"/>
  <c r="QU120" i="45"/>
  <c r="QR44" i="45"/>
  <c r="QN92" i="45"/>
  <c r="QN35" i="45"/>
  <c r="QL44" i="45"/>
  <c r="QT44" i="45"/>
  <c r="QW82" i="45"/>
  <c r="QN87" i="45"/>
  <c r="QU92" i="45"/>
  <c r="QV101" i="45"/>
  <c r="QU35" i="45"/>
  <c r="QN68" i="45"/>
  <c r="QN63" i="45" s="1"/>
  <c r="QU73" i="45"/>
  <c r="QQ101" i="45"/>
  <c r="QU26" i="45"/>
  <c r="QK25" i="45"/>
  <c r="QK101" i="45"/>
  <c r="QR101" i="45"/>
  <c r="QN11" i="45"/>
  <c r="QN6" i="45" s="1"/>
  <c r="QN30" i="45"/>
  <c r="QP44" i="45"/>
  <c r="QV44" i="45"/>
  <c r="QR63" i="45"/>
  <c r="QN111" i="45"/>
  <c r="QF44" i="45"/>
  <c r="QA25" i="45"/>
  <c r="QG25" i="45"/>
  <c r="PW44" i="45"/>
  <c r="QC44" i="45"/>
  <c r="PX63" i="45"/>
  <c r="QF92" i="45"/>
  <c r="QA63" i="45"/>
  <c r="QH63" i="45"/>
  <c r="PY64" i="45"/>
  <c r="QC101" i="45"/>
  <c r="QF111" i="45"/>
  <c r="PV25" i="45"/>
  <c r="PY35" i="45"/>
  <c r="QE44" i="45"/>
  <c r="PY49" i="45"/>
  <c r="PY44" i="45" s="1"/>
  <c r="QB63" i="45"/>
  <c r="QF83" i="45"/>
  <c r="PW101" i="45"/>
  <c r="QF102" i="45"/>
  <c r="QF101" i="45" s="1"/>
  <c r="PY111" i="45"/>
  <c r="PV63" i="45"/>
  <c r="QG82" i="45"/>
  <c r="PX101" i="45"/>
  <c r="QF121" i="45"/>
  <c r="PY26" i="45"/>
  <c r="PY25" i="45" s="1"/>
  <c r="QE25" i="45"/>
  <c r="PU44" i="45"/>
  <c r="QF64" i="45"/>
  <c r="PU82" i="45"/>
  <c r="QF130" i="45"/>
  <c r="PQ101" i="45"/>
  <c r="PJ63" i="45"/>
  <c r="PJ101" i="45"/>
  <c r="PR25" i="45"/>
  <c r="PK44" i="45"/>
  <c r="PL25" i="45"/>
  <c r="PS25" i="45"/>
  <c r="PF25" i="45"/>
  <c r="PJ26" i="45"/>
  <c r="PJ25" i="45" s="1"/>
  <c r="PO63" i="45"/>
  <c r="PJ73" i="45"/>
  <c r="PG82" i="45"/>
  <c r="PN82" i="45"/>
  <c r="PP82" i="45"/>
  <c r="PP101" i="45"/>
  <c r="PQ130" i="45"/>
  <c r="PN25" i="45"/>
  <c r="PG44" i="45"/>
  <c r="PN44" i="45"/>
  <c r="PL63" i="45"/>
  <c r="PJ83" i="45"/>
  <c r="PJ106" i="45"/>
  <c r="PJ111" i="45"/>
  <c r="PQ121" i="45"/>
  <c r="PQ35" i="45"/>
  <c r="PB63" i="45"/>
  <c r="OT44" i="45"/>
  <c r="OT101" i="45"/>
  <c r="OU26" i="45"/>
  <c r="OW44" i="45"/>
  <c r="OU45" i="45"/>
  <c r="OY82" i="45"/>
  <c r="PC101" i="45"/>
  <c r="PB111" i="45"/>
  <c r="PB125" i="45"/>
  <c r="PB120" i="45" s="1"/>
  <c r="OU35" i="45"/>
  <c r="OQ44" i="45"/>
  <c r="OU49" i="45"/>
  <c r="OU54" i="45"/>
  <c r="OV63" i="45"/>
  <c r="OU73" i="45"/>
  <c r="OU63" i="45" s="1"/>
  <c r="OW82" i="45"/>
  <c r="PC82" i="45"/>
  <c r="OU111" i="45"/>
  <c r="PB130" i="45"/>
  <c r="OT25" i="45"/>
  <c r="PB35" i="45"/>
  <c r="PB25" i="45" s="1"/>
  <c r="OY44" i="45"/>
  <c r="PB49" i="45"/>
  <c r="OX44" i="45"/>
  <c r="PA82" i="45"/>
  <c r="OS44" i="45"/>
  <c r="OR44" i="45"/>
  <c r="OF6" i="45"/>
  <c r="OM101" i="45"/>
  <c r="OG25" i="45"/>
  <c r="OC63" i="45"/>
  <c r="OF64" i="45"/>
  <c r="ON101" i="45"/>
  <c r="OK25" i="45"/>
  <c r="OB63" i="45"/>
  <c r="OI63" i="45"/>
  <c r="OK44" i="45"/>
  <c r="OF68" i="45"/>
  <c r="OM73" i="45"/>
  <c r="OM83" i="45"/>
  <c r="OF87" i="45"/>
  <c r="OM87" i="45"/>
  <c r="OF35" i="45"/>
  <c r="OF25" i="45" s="1"/>
  <c r="OJ44" i="45"/>
  <c r="OM64" i="45"/>
  <c r="OM63" i="45" s="1"/>
  <c r="OE82" i="45"/>
  <c r="OM92" i="45"/>
  <c r="OF102" i="45"/>
  <c r="OF111" i="45"/>
  <c r="OM130" i="45"/>
  <c r="OM120" i="45" s="1"/>
  <c r="NX6" i="45"/>
  <c r="NV25" i="45"/>
  <c r="NQ26" i="45"/>
  <c r="NQ30" i="45"/>
  <c r="NX35" i="45"/>
  <c r="NQ45" i="45"/>
  <c r="NQ106" i="45"/>
  <c r="NX111" i="45"/>
  <c r="NQ130" i="45"/>
  <c r="NQ6" i="45"/>
  <c r="NT44" i="45"/>
  <c r="NZ44" i="45"/>
  <c r="NS44" i="45"/>
  <c r="NY44" i="45"/>
  <c r="NX68" i="45"/>
  <c r="NX63" i="45" s="1"/>
  <c r="NX92" i="45"/>
  <c r="NX82" i="45" s="1"/>
  <c r="NX106" i="45"/>
  <c r="NX130" i="45"/>
  <c r="NT25" i="45"/>
  <c r="NM44" i="45"/>
  <c r="NR82" i="45"/>
  <c r="NQ83" i="45"/>
  <c r="NX102" i="45"/>
  <c r="NQ73" i="45"/>
  <c r="NS82" i="45"/>
  <c r="NI44" i="45"/>
  <c r="NB120" i="45"/>
  <c r="NB54" i="45"/>
  <c r="NE63" i="45"/>
  <c r="NI125" i="45"/>
  <c r="MX44" i="45"/>
  <c r="NI101" i="45"/>
  <c r="NI30" i="45"/>
  <c r="NI25" i="45" s="1"/>
  <c r="NF44" i="45"/>
  <c r="NB49" i="45"/>
  <c r="NB87" i="45"/>
  <c r="ND101" i="45"/>
  <c r="MY120" i="45"/>
  <c r="NE120" i="45"/>
  <c r="NK120" i="45"/>
  <c r="NI130" i="45"/>
  <c r="NB35" i="45"/>
  <c r="NB25" i="45" s="1"/>
  <c r="NC63" i="45"/>
  <c r="NA82" i="45"/>
  <c r="NB92" i="45"/>
  <c r="NK25" i="45"/>
  <c r="NB45" i="45"/>
  <c r="NB68" i="45"/>
  <c r="NB63" i="45" s="1"/>
  <c r="NI73" i="45"/>
  <c r="NI92" i="45"/>
  <c r="NB111" i="45"/>
  <c r="MT6" i="45"/>
  <c r="MS44" i="45"/>
  <c r="MM49" i="45"/>
  <c r="MM130" i="45"/>
  <c r="MJ44" i="45"/>
  <c r="MM64" i="45"/>
  <c r="MV25" i="45"/>
  <c r="MS25" i="45"/>
  <c r="MK82" i="45"/>
  <c r="MM26" i="45"/>
  <c r="MM25" i="45" s="1"/>
  <c r="MT130" i="45"/>
  <c r="MT120" i="45" s="1"/>
  <c r="ME6" i="45"/>
  <c r="LZ25" i="45"/>
  <c r="MG25" i="45"/>
  <c r="LY25" i="45"/>
  <c r="LX73" i="45"/>
  <c r="LY82" i="45"/>
  <c r="ME83" i="45"/>
  <c r="MF101" i="45"/>
  <c r="ME102" i="45"/>
  <c r="ME35" i="45"/>
  <c r="LT44" i="45"/>
  <c r="LX45" i="45"/>
  <c r="LZ63" i="45"/>
  <c r="LT82" i="45"/>
  <c r="LX92" i="45"/>
  <c r="LT101" i="45"/>
  <c r="LX106" i="45"/>
  <c r="ME111" i="45"/>
  <c r="LX16" i="45"/>
  <c r="LX6" i="45" s="1"/>
  <c r="LX35" i="45"/>
  <c r="MC44" i="45"/>
  <c r="ME54" i="45"/>
  <c r="ME44" i="45" s="1"/>
  <c r="LT63" i="45"/>
  <c r="LX68" i="45"/>
  <c r="LX83" i="45"/>
  <c r="ME92" i="45"/>
  <c r="LX102" i="45"/>
  <c r="LX111" i="45"/>
  <c r="ME130" i="45"/>
  <c r="ME63" i="45"/>
  <c r="MF25" i="45"/>
  <c r="LX26" i="45"/>
  <c r="LX25" i="45" s="1"/>
  <c r="MD44" i="45"/>
  <c r="ME106" i="45"/>
  <c r="LP6" i="45"/>
  <c r="LP44" i="45"/>
  <c r="LP30" i="45"/>
  <c r="LP25" i="45" s="1"/>
  <c r="LJ44" i="45"/>
  <c r="LI54" i="45"/>
  <c r="LF82" i="45"/>
  <c r="LL82" i="45"/>
  <c r="LI87" i="45"/>
  <c r="LI82" i="45" s="1"/>
  <c r="LI111" i="45"/>
  <c r="LI130" i="45"/>
  <c r="LI120" i="45" s="1"/>
  <c r="LI6" i="45"/>
  <c r="LJ25" i="45"/>
  <c r="LI49" i="45"/>
  <c r="LI68" i="45"/>
  <c r="LP73" i="45"/>
  <c r="LP92" i="45"/>
  <c r="LI26" i="45"/>
  <c r="LM44" i="45"/>
  <c r="LI45" i="45"/>
  <c r="LL44" i="45"/>
  <c r="LR44" i="45"/>
  <c r="LQ82" i="45"/>
  <c r="LI30" i="45"/>
  <c r="LI64" i="45"/>
  <c r="LI73" i="45"/>
  <c r="LR82" i="45"/>
  <c r="LP125" i="45"/>
  <c r="LP120" i="45" s="1"/>
  <c r="KU25" i="45"/>
  <c r="KS44" i="45"/>
  <c r="LA44" i="45"/>
  <c r="KP44" i="45"/>
  <c r="KW44" i="45"/>
  <c r="LC44" i="45"/>
  <c r="KT121" i="45"/>
  <c r="KT26" i="45"/>
  <c r="KT25" i="45" s="1"/>
  <c r="KT49" i="45"/>
  <c r="KT44" i="45" s="1"/>
  <c r="KT68" i="45"/>
  <c r="LA92" i="45"/>
  <c r="LA82" i="45" s="1"/>
  <c r="KW120" i="45"/>
  <c r="KU82" i="45"/>
  <c r="KY44" i="45"/>
  <c r="KT64" i="45"/>
  <c r="LA125" i="45"/>
  <c r="LA130" i="45"/>
  <c r="KL44" i="45"/>
  <c r="KM25" i="45"/>
  <c r="KE35" i="45"/>
  <c r="KD63" i="45"/>
  <c r="KE130" i="45"/>
  <c r="KE6" i="45"/>
  <c r="KL63" i="45"/>
  <c r="KE82" i="45"/>
  <c r="KA44" i="45"/>
  <c r="KL92" i="45"/>
  <c r="KD120" i="45"/>
  <c r="KJ120" i="45"/>
  <c r="KL130" i="45"/>
  <c r="KF101" i="45"/>
  <c r="KC25" i="45"/>
  <c r="KJ25" i="45"/>
  <c r="KE64" i="45"/>
  <c r="KL106" i="45"/>
  <c r="KL101" i="45" s="1"/>
  <c r="KE30" i="45"/>
  <c r="KE25" i="45" s="1"/>
  <c r="KF44" i="45"/>
  <c r="KJ63" i="45"/>
  <c r="KE73" i="45"/>
  <c r="KN82" i="45"/>
  <c r="JP130" i="45"/>
  <c r="JP6" i="45"/>
  <c r="JL44" i="45"/>
  <c r="JQ63" i="45"/>
  <c r="JY63" i="45"/>
  <c r="JP73" i="45"/>
  <c r="JP63" i="45" s="1"/>
  <c r="JP87" i="45"/>
  <c r="JW111" i="45"/>
  <c r="JP83" i="45"/>
  <c r="JP92" i="45"/>
  <c r="JW102" i="45"/>
  <c r="JW106" i="45"/>
  <c r="JW130" i="45"/>
  <c r="JW120" i="45" s="1"/>
  <c r="JV44" i="45"/>
  <c r="JW25" i="45"/>
  <c r="JW35" i="45"/>
  <c r="JW73" i="45"/>
  <c r="JW63" i="45" s="1"/>
  <c r="JA120" i="45"/>
  <c r="JE44" i="45"/>
  <c r="JA49" i="45"/>
  <c r="JA54" i="45"/>
  <c r="JC63" i="45"/>
  <c r="JG82" i="45"/>
  <c r="JA87" i="45"/>
  <c r="IW63" i="45"/>
  <c r="JH63" i="45"/>
  <c r="JA73" i="45"/>
  <c r="JA26" i="45"/>
  <c r="JG44" i="45"/>
  <c r="JC44" i="45"/>
  <c r="JI44" i="45"/>
  <c r="JA111" i="45"/>
  <c r="JG25" i="45"/>
  <c r="IY82" i="45"/>
  <c r="JF82" i="45"/>
  <c r="JH92" i="45"/>
  <c r="JH82" i="45" s="1"/>
  <c r="JA106" i="45"/>
  <c r="JA101" i="45" s="1"/>
  <c r="IZ25" i="45"/>
  <c r="JH121" i="45"/>
  <c r="JH120" i="45" s="1"/>
  <c r="JH130" i="45"/>
  <c r="IL35" i="45"/>
  <c r="II44" i="45"/>
  <c r="IS63" i="45"/>
  <c r="IL92" i="45"/>
  <c r="IL130" i="45"/>
  <c r="IL45" i="45"/>
  <c r="IS121" i="45"/>
  <c r="IK44" i="45"/>
  <c r="IL73" i="45"/>
  <c r="IT82" i="45"/>
  <c r="IS130" i="45"/>
  <c r="II25" i="45"/>
  <c r="IP25" i="45"/>
  <c r="IL30" i="45"/>
  <c r="II82" i="45"/>
  <c r="IL26" i="45"/>
  <c r="IO44" i="45"/>
  <c r="IU44" i="45"/>
  <c r="IN63" i="45"/>
  <c r="IL68" i="45"/>
  <c r="IS102" i="45"/>
  <c r="IS106" i="45"/>
  <c r="ID35" i="45"/>
  <c r="HY44" i="45"/>
  <c r="IE44" i="45"/>
  <c r="HX44" i="45"/>
  <c r="HW49" i="45"/>
  <c r="HW54" i="45"/>
  <c r="ID102" i="45"/>
  <c r="ID101" i="45" s="1"/>
  <c r="HS82" i="45"/>
  <c r="HW11" i="45"/>
  <c r="HW30" i="45"/>
  <c r="ID54" i="45"/>
  <c r="HX63" i="45"/>
  <c r="HW68" i="45"/>
  <c r="ID121" i="45"/>
  <c r="ID130" i="45"/>
  <c r="HV25" i="45"/>
  <c r="IC25" i="45"/>
  <c r="HW26" i="45"/>
  <c r="HW25" i="45" s="1"/>
  <c r="ID30" i="45"/>
  <c r="ID25" i="45" s="1"/>
  <c r="HW45" i="45"/>
  <c r="IB44" i="45"/>
  <c r="HW64" i="45"/>
  <c r="ID73" i="45"/>
  <c r="IB82" i="45"/>
  <c r="HW92" i="45"/>
  <c r="HW82" i="45" s="1"/>
  <c r="ID125" i="45"/>
  <c r="HV44" i="45"/>
  <c r="IE82" i="45"/>
  <c r="ID92" i="45"/>
  <c r="HW111" i="45"/>
  <c r="HH6" i="45"/>
  <c r="HO6" i="45"/>
  <c r="HI44" i="45"/>
  <c r="HO44" i="45"/>
  <c r="HK44" i="45"/>
  <c r="HQ44" i="45"/>
  <c r="HO87" i="45"/>
  <c r="HO82" i="45" s="1"/>
  <c r="HO63" i="45"/>
  <c r="HE44" i="45"/>
  <c r="HH68" i="45"/>
  <c r="HN101" i="45"/>
  <c r="HI25" i="45"/>
  <c r="HH26" i="45"/>
  <c r="HH25" i="45" s="1"/>
  <c r="HQ63" i="45"/>
  <c r="HH64" i="45"/>
  <c r="HI82" i="45"/>
  <c r="HQ82" i="45"/>
  <c r="HH102" i="45"/>
  <c r="HH101" i="45" s="1"/>
  <c r="HO125" i="45"/>
  <c r="HO120" i="45" s="1"/>
  <c r="HK63" i="45"/>
  <c r="HN63" i="45"/>
  <c r="HO73" i="45"/>
  <c r="HO92" i="45"/>
  <c r="HQ101" i="45"/>
  <c r="HO111" i="45"/>
  <c r="HO101" i="45" s="1"/>
  <c r="HO130" i="45"/>
  <c r="GZ6" i="45"/>
  <c r="GS6" i="45"/>
  <c r="GQ63" i="45"/>
  <c r="GX63" i="45"/>
  <c r="GZ83" i="45"/>
  <c r="GZ82" i="45" s="1"/>
  <c r="GX101" i="45"/>
  <c r="GY44" i="45"/>
  <c r="GR63" i="45"/>
  <c r="GS26" i="45"/>
  <c r="GS30" i="45"/>
  <c r="GS35" i="45"/>
  <c r="GS73" i="45"/>
  <c r="GV82" i="45"/>
  <c r="GS92" i="45"/>
  <c r="HA101" i="45"/>
  <c r="GS102" i="45"/>
  <c r="GS106" i="45"/>
  <c r="HA44" i="45"/>
  <c r="GQ44" i="45"/>
  <c r="GX44" i="45"/>
  <c r="GZ49" i="45"/>
  <c r="GS68" i="45"/>
  <c r="GS63" i="45" s="1"/>
  <c r="GS83" i="45"/>
  <c r="GZ92" i="45"/>
  <c r="GU101" i="45"/>
  <c r="GZ111" i="45"/>
  <c r="GZ130" i="45"/>
  <c r="GZ63" i="45"/>
  <c r="GZ102" i="45"/>
  <c r="GZ106" i="45"/>
  <c r="GK6" i="45"/>
  <c r="GD120" i="45"/>
  <c r="GK44" i="45"/>
  <c r="GD6" i="45"/>
  <c r="FZ44" i="45"/>
  <c r="GH82" i="45"/>
  <c r="GD83" i="45"/>
  <c r="GK92" i="45"/>
  <c r="GA101" i="45"/>
  <c r="GK26" i="45"/>
  <c r="GA25" i="45"/>
  <c r="GK35" i="45"/>
  <c r="GE63" i="45"/>
  <c r="GL82" i="45"/>
  <c r="GD30" i="45"/>
  <c r="GD73" i="45"/>
  <c r="GC82" i="45"/>
  <c r="GK106" i="45"/>
  <c r="GD111" i="45"/>
  <c r="GK30" i="45"/>
  <c r="GD68" i="45"/>
  <c r="GD92" i="45"/>
  <c r="GK121" i="45"/>
  <c r="GK120" i="45" s="1"/>
  <c r="FL25" i="45"/>
  <c r="FO35" i="45"/>
  <c r="FK44" i="45"/>
  <c r="FP82" i="45"/>
  <c r="FV63" i="45"/>
  <c r="FO49" i="45"/>
  <c r="FO44" i="45" s="1"/>
  <c r="FO87" i="45"/>
  <c r="FO82" i="45" s="1"/>
  <c r="FT101" i="45"/>
  <c r="FV102" i="45"/>
  <c r="FO106" i="45"/>
  <c r="FV111" i="45"/>
  <c r="FS25" i="45"/>
  <c r="FS44" i="45"/>
  <c r="FV83" i="45"/>
  <c r="FV87" i="45"/>
  <c r="FV106" i="45"/>
  <c r="FO111" i="45"/>
  <c r="FQ25" i="45"/>
  <c r="FO26" i="45"/>
  <c r="FO25" i="45" s="1"/>
  <c r="FW44" i="45"/>
  <c r="FN44" i="45"/>
  <c r="FM82" i="45"/>
  <c r="FT82" i="45"/>
  <c r="FO102" i="45"/>
  <c r="FV130" i="45"/>
  <c r="FV120" i="45" s="1"/>
  <c r="FG44" i="45"/>
  <c r="EY63" i="45"/>
  <c r="EZ82" i="45"/>
  <c r="FF82" i="45"/>
  <c r="EZ16" i="45"/>
  <c r="EZ6" i="45" s="1"/>
  <c r="EW25" i="45"/>
  <c r="FD25" i="45"/>
  <c r="EZ45" i="45"/>
  <c r="FB63" i="45"/>
  <c r="FG68" i="45"/>
  <c r="FG63" i="45" s="1"/>
  <c r="FH82" i="45"/>
  <c r="FG92" i="45"/>
  <c r="EZ106" i="45"/>
  <c r="EZ30" i="45"/>
  <c r="EZ25" i="45" s="1"/>
  <c r="FB82" i="45"/>
  <c r="FG83" i="45"/>
  <c r="FG121" i="45"/>
  <c r="FG130" i="45"/>
  <c r="EV44" i="45"/>
  <c r="EZ54" i="45"/>
  <c r="EV120" i="45"/>
  <c r="FB120" i="45"/>
  <c r="FH25" i="45"/>
  <c r="EW44" i="45"/>
  <c r="FA44" i="45"/>
  <c r="FE63" i="45"/>
  <c r="FG106" i="45"/>
  <c r="FG101" i="45" s="1"/>
  <c r="EZ111" i="45"/>
  <c r="EJ25" i="45"/>
  <c r="ER30" i="45"/>
  <c r="ER35" i="45"/>
  <c r="EP44" i="45"/>
  <c r="ER92" i="45"/>
  <c r="ER111" i="45"/>
  <c r="EJ44" i="45"/>
  <c r="EK49" i="45"/>
  <c r="EN44" i="45"/>
  <c r="ET44" i="45"/>
  <c r="EK87" i="45"/>
  <c r="EK45" i="45"/>
  <c r="ER49" i="45"/>
  <c r="ER44" i="45" s="1"/>
  <c r="EH44" i="45"/>
  <c r="ER73" i="45"/>
  <c r="ER130" i="45"/>
  <c r="ER120" i="45" s="1"/>
  <c r="EK26" i="45"/>
  <c r="EK25" i="45" s="1"/>
  <c r="EG44" i="45"/>
  <c r="EK83" i="45"/>
  <c r="EK6" i="45"/>
  <c r="ER63" i="45"/>
  <c r="ER101" i="45"/>
  <c r="DV6" i="45"/>
  <c r="DV82" i="45"/>
  <c r="EC6" i="45"/>
  <c r="DW25" i="45"/>
  <c r="EA44" i="45"/>
  <c r="DV64" i="45"/>
  <c r="DU82" i="45"/>
  <c r="EA82" i="45"/>
  <c r="EE63" i="45"/>
  <c r="DV68" i="45"/>
  <c r="DV102" i="45"/>
  <c r="DT101" i="45"/>
  <c r="DV111" i="45"/>
  <c r="EC54" i="45"/>
  <c r="EC44" i="45" s="1"/>
  <c r="DS63" i="45"/>
  <c r="EC64" i="45"/>
  <c r="EC63" i="45" s="1"/>
  <c r="EC83" i="45"/>
  <c r="DV26" i="45"/>
  <c r="DV25" i="45" s="1"/>
  <c r="EA25" i="45"/>
  <c r="DV35" i="45"/>
  <c r="DW44" i="45"/>
  <c r="DV49" i="45"/>
  <c r="DV44" i="45" s="1"/>
  <c r="EC92" i="45"/>
  <c r="DT44" i="45"/>
  <c r="EC130" i="45"/>
  <c r="EC120" i="45" s="1"/>
  <c r="DN44" i="45"/>
  <c r="DN6" i="45"/>
  <c r="DG92" i="45"/>
  <c r="DG82" i="45" s="1"/>
  <c r="DN102" i="45"/>
  <c r="DG130" i="45"/>
  <c r="DG120" i="45" s="1"/>
  <c r="DC25" i="45"/>
  <c r="DG30" i="45"/>
  <c r="DC44" i="45"/>
  <c r="DG64" i="45"/>
  <c r="DD82" i="45"/>
  <c r="DN92" i="45"/>
  <c r="DN82" i="45" s="1"/>
  <c r="DH120" i="45"/>
  <c r="DE25" i="45"/>
  <c r="DL25" i="45"/>
  <c r="DG26" i="45"/>
  <c r="DN35" i="45"/>
  <c r="DG45" i="45"/>
  <c r="DG54" i="45"/>
  <c r="DN68" i="45"/>
  <c r="DN63" i="45" s="1"/>
  <c r="DN111" i="45"/>
  <c r="DN130" i="45"/>
  <c r="DG6" i="45"/>
  <c r="DJ25" i="45"/>
  <c r="DM44" i="45"/>
  <c r="DL63" i="45"/>
  <c r="DG73" i="45"/>
  <c r="DG111" i="45"/>
  <c r="DG101" i="45" s="1"/>
  <c r="CY44" i="45"/>
  <c r="CR11" i="45"/>
  <c r="CR6" i="45" s="1"/>
  <c r="CX25" i="45"/>
  <c r="CV44" i="45"/>
  <c r="CY73" i="45"/>
  <c r="CY63" i="45" s="1"/>
  <c r="CT101" i="45"/>
  <c r="CY102" i="45"/>
  <c r="CR111" i="45"/>
  <c r="CS63" i="45"/>
  <c r="DA63" i="45"/>
  <c r="CR73" i="45"/>
  <c r="CR83" i="45"/>
  <c r="CR82" i="45" s="1"/>
  <c r="CP101" i="45"/>
  <c r="CW101" i="45"/>
  <c r="CY106" i="45"/>
  <c r="CY130" i="45"/>
  <c r="CY120" i="45" s="1"/>
  <c r="CP25" i="45"/>
  <c r="CV25" i="45"/>
  <c r="CY26" i="45"/>
  <c r="CR30" i="45"/>
  <c r="CR49" i="45"/>
  <c r="CR54" i="45"/>
  <c r="CT82" i="45"/>
  <c r="CY30" i="45"/>
  <c r="CN82" i="45"/>
  <c r="CZ101" i="45"/>
  <c r="CJ6" i="45"/>
  <c r="CJ73" i="45"/>
  <c r="CG82" i="45"/>
  <c r="CC130" i="45"/>
  <c r="CC120" i="45" s="1"/>
  <c r="CJ64" i="45"/>
  <c r="CJ102" i="45"/>
  <c r="CL63" i="45"/>
  <c r="CF101" i="45"/>
  <c r="CL25" i="45"/>
  <c r="CF63" i="45"/>
  <c r="CC73" i="45"/>
  <c r="CD82" i="45"/>
  <c r="CC87" i="45"/>
  <c r="CC82" i="45" s="1"/>
  <c r="CC106" i="45"/>
  <c r="CC54" i="45"/>
  <c r="CC44" i="45" s="1"/>
  <c r="BZ63" i="45"/>
  <c r="CC64" i="45"/>
  <c r="CC63" i="45" s="1"/>
  <c r="CJ87" i="45"/>
  <c r="CJ92" i="45"/>
  <c r="CC102" i="45"/>
  <c r="CJ106" i="45"/>
  <c r="CJ121" i="45"/>
  <c r="CJ130" i="45"/>
  <c r="BN30" i="45"/>
  <c r="BN25" i="45" s="1"/>
  <c r="BS44" i="45"/>
  <c r="BN111" i="45"/>
  <c r="BN130" i="45"/>
  <c r="BN120" i="45" s="1"/>
  <c r="BM44" i="45"/>
  <c r="BP63" i="45"/>
  <c r="BN73" i="45"/>
  <c r="BN63" i="45" s="1"/>
  <c r="BU121" i="45"/>
  <c r="BN45" i="45"/>
  <c r="BW82" i="45"/>
  <c r="BU44" i="45"/>
  <c r="BU92" i="45"/>
  <c r="BU82" i="45" s="1"/>
  <c r="BV101" i="45"/>
  <c r="BO25" i="45"/>
  <c r="BU102" i="45"/>
  <c r="BN106" i="45"/>
  <c r="BU111" i="45"/>
  <c r="BF6" i="45"/>
  <c r="BF44" i="45"/>
  <c r="BC82" i="45"/>
  <c r="AY26" i="45"/>
  <c r="BG44" i="45"/>
  <c r="AY49" i="45"/>
  <c r="AY11" i="45"/>
  <c r="BF30" i="45"/>
  <c r="BF25" i="45" s="1"/>
  <c r="AU44" i="45"/>
  <c r="AY54" i="45"/>
  <c r="BF73" i="45"/>
  <c r="BF92" i="45"/>
  <c r="BC44" i="45"/>
  <c r="AY45" i="45"/>
  <c r="BB44" i="45"/>
  <c r="BH44" i="45"/>
  <c r="AY68" i="45"/>
  <c r="AX82" i="45"/>
  <c r="AY111" i="45"/>
  <c r="AY30" i="45"/>
  <c r="BA44" i="45"/>
  <c r="BF120" i="45"/>
  <c r="AW44" i="45"/>
  <c r="AV44" i="45"/>
  <c r="AZ44" i="45"/>
  <c r="BA82" i="45"/>
  <c r="BF111" i="45"/>
  <c r="BF101" i="45" s="1"/>
  <c r="AY64" i="45"/>
  <c r="AY73" i="45"/>
  <c r="AQ121" i="45"/>
  <c r="AQ130" i="45"/>
  <c r="AJ111" i="45"/>
  <c r="AJ106" i="45"/>
  <c r="AS82" i="45"/>
  <c r="AK82" i="45"/>
  <c r="AP63" i="45"/>
  <c r="AJ68" i="45"/>
  <c r="AJ49" i="45"/>
  <c r="AJ44" i="45" s="1"/>
  <c r="AO44" i="45"/>
  <c r="AM44" i="45"/>
  <c r="AS44" i="45"/>
  <c r="AI44" i="45"/>
  <c r="AQ44" i="45"/>
  <c r="AB130" i="45"/>
  <c r="N130" i="45"/>
  <c r="G111" i="45"/>
  <c r="U111" i="45"/>
  <c r="U102" i="45"/>
  <c r="AB106" i="45"/>
  <c r="AB101" i="45" s="1"/>
  <c r="N106" i="45"/>
  <c r="N111" i="45"/>
  <c r="AD82" i="45"/>
  <c r="AB83" i="45"/>
  <c r="G87" i="45"/>
  <c r="G92" i="45"/>
  <c r="U92" i="45"/>
  <c r="U82" i="45" s="1"/>
  <c r="N92" i="45"/>
  <c r="AB92" i="45"/>
  <c r="P63" i="45"/>
  <c r="W63" i="45"/>
  <c r="AC63" i="45"/>
  <c r="N73" i="45"/>
  <c r="N63" i="45" s="1"/>
  <c r="Q63" i="45"/>
  <c r="AB63" i="45"/>
  <c r="N44" i="45"/>
  <c r="U45" i="45"/>
  <c r="K44" i="45"/>
  <c r="Q44" i="45"/>
  <c r="AA44" i="45"/>
  <c r="V44" i="45"/>
  <c r="Y44" i="45"/>
  <c r="E25" i="45"/>
  <c r="K25" i="45"/>
  <c r="N30" i="45"/>
  <c r="W25" i="45"/>
  <c r="U26" i="45"/>
  <c r="G30" i="45"/>
  <c r="G25" i="45" s="1"/>
  <c r="U30" i="45"/>
  <c r="AB35" i="45"/>
  <c r="N35" i="45"/>
  <c r="VD25" i="45"/>
  <c r="ACB25" i="45"/>
  <c r="ADU25" i="45"/>
  <c r="AP25" i="45"/>
  <c r="AW25" i="45"/>
  <c r="BC25" i="45"/>
  <c r="EB25" i="45"/>
  <c r="EI25" i="45"/>
  <c r="EO25" i="45"/>
  <c r="HN25" i="45"/>
  <c r="HU25" i="45"/>
  <c r="IA25" i="45"/>
  <c r="IH25" i="45"/>
  <c r="KZ25" i="45"/>
  <c r="LG25" i="45"/>
  <c r="LM25" i="45"/>
  <c r="OL25" i="45"/>
  <c r="OS25" i="45"/>
  <c r="OY25" i="45"/>
  <c r="RX25" i="45"/>
  <c r="SE25" i="45"/>
  <c r="SK25" i="45"/>
  <c r="SR25" i="45"/>
  <c r="VJ25" i="45"/>
  <c r="VQ25" i="45"/>
  <c r="VW25" i="45"/>
  <c r="YV25" i="45"/>
  <c r="ZC25" i="45"/>
  <c r="ZP25" i="45"/>
  <c r="ZW25" i="45"/>
  <c r="AAE25" i="45"/>
  <c r="AB26" i="45"/>
  <c r="BU26" i="45"/>
  <c r="BU25" i="45" s="1"/>
  <c r="DN26" i="45"/>
  <c r="FG26" i="45"/>
  <c r="FG25" i="45" s="1"/>
  <c r="GZ26" i="45"/>
  <c r="GZ25" i="45" s="1"/>
  <c r="IS26" i="45"/>
  <c r="IS25" i="45" s="1"/>
  <c r="KL26" i="45"/>
  <c r="KL25" i="45" s="1"/>
  <c r="ME26" i="45"/>
  <c r="NX26" i="45"/>
  <c r="PQ26" i="45"/>
  <c r="RJ26" i="45"/>
  <c r="RJ25" i="45" s="1"/>
  <c r="TC26" i="45"/>
  <c r="TC25" i="45" s="1"/>
  <c r="UV26" i="45"/>
  <c r="WO26" i="45"/>
  <c r="YH26" i="45"/>
  <c r="AAA26" i="45"/>
  <c r="ABT26" i="45"/>
  <c r="ADM26" i="45"/>
  <c r="AFF26" i="45"/>
  <c r="AGY26" i="45"/>
  <c r="ACD25" i="45"/>
  <c r="AQ35" i="45"/>
  <c r="AQ25" i="45" s="1"/>
  <c r="CJ35" i="45"/>
  <c r="CJ25" i="45" s="1"/>
  <c r="EC35" i="45"/>
  <c r="EC25" i="45" s="1"/>
  <c r="FV35" i="45"/>
  <c r="FV25" i="45" s="1"/>
  <c r="HO35" i="45"/>
  <c r="JH35" i="45"/>
  <c r="JH25" i="45" s="1"/>
  <c r="LA35" i="45"/>
  <c r="LA25" i="45" s="1"/>
  <c r="MT35" i="45"/>
  <c r="MT25" i="45" s="1"/>
  <c r="OM35" i="45"/>
  <c r="OM25" i="45" s="1"/>
  <c r="QF35" i="45"/>
  <c r="QF25" i="45" s="1"/>
  <c r="RY35" i="45"/>
  <c r="RY25" i="45" s="1"/>
  <c r="TR35" i="45"/>
  <c r="TR25" i="45" s="1"/>
  <c r="VK35" i="45"/>
  <c r="XD35" i="45"/>
  <c r="XD25" i="45" s="1"/>
  <c r="YW35" i="45"/>
  <c r="YW25" i="45" s="1"/>
  <c r="AAP35" i="45"/>
  <c r="AAP25" i="45" s="1"/>
  <c r="ACI35" i="45"/>
  <c r="ACI25" i="45" s="1"/>
  <c r="AEB35" i="45"/>
  <c r="AEB25" i="45" s="1"/>
  <c r="AFU35" i="45"/>
  <c r="AFU25" i="45" s="1"/>
  <c r="AHN35" i="45"/>
  <c r="AHN25" i="45" s="1"/>
  <c r="BP44" i="45"/>
  <c r="BV44" i="45"/>
  <c r="CI44" i="45"/>
  <c r="CP44" i="45"/>
  <c r="XN44" i="45"/>
  <c r="XT44" i="45"/>
  <c r="YG44" i="45"/>
  <c r="YN44" i="45"/>
  <c r="XA44" i="45"/>
  <c r="XH44" i="45"/>
  <c r="AHK44" i="45"/>
  <c r="AHR44" i="45"/>
  <c r="OM44" i="45"/>
  <c r="SN44" i="45"/>
  <c r="U54" i="45"/>
  <c r="IL54" i="45"/>
  <c r="KE54" i="45"/>
  <c r="SV54" i="45"/>
  <c r="UO54" i="45"/>
  <c r="WH54" i="45"/>
  <c r="ADF54" i="45"/>
  <c r="AEY54" i="45"/>
  <c r="AGR54" i="45"/>
  <c r="GD54" i="45"/>
  <c r="GD44" i="45" s="1"/>
  <c r="QN54" i="45"/>
  <c r="QN44" i="45" s="1"/>
  <c r="ZE54" i="45"/>
  <c r="ZE44" i="45" s="1"/>
  <c r="AAX54" i="45"/>
  <c r="AAX44" i="45" s="1"/>
  <c r="YH30" i="45"/>
  <c r="AAA30" i="45"/>
  <c r="ABT30" i="45"/>
  <c r="ADM30" i="45"/>
  <c r="AFF30" i="45"/>
  <c r="AGY30" i="45"/>
  <c r="NW44" i="45"/>
  <c r="OD44" i="45"/>
  <c r="AHZ44" i="45"/>
  <c r="ID44" i="45"/>
  <c r="AHG44" i="45"/>
  <c r="U49" i="45"/>
  <c r="BN49" i="45"/>
  <c r="DG49" i="45"/>
  <c r="EZ49" i="45"/>
  <c r="EZ44" i="45" s="1"/>
  <c r="GS49" i="45"/>
  <c r="GS44" i="45" s="1"/>
  <c r="IL49" i="45"/>
  <c r="KE49" i="45"/>
  <c r="LX49" i="45"/>
  <c r="NQ49" i="45"/>
  <c r="PJ49" i="45"/>
  <c r="RC49" i="45"/>
  <c r="RC44" i="45" s="1"/>
  <c r="SV49" i="45"/>
  <c r="UO49" i="45"/>
  <c r="WH49" i="45"/>
  <c r="WH44" i="45" s="1"/>
  <c r="YA49" i="45"/>
  <c r="YA44" i="45" s="1"/>
  <c r="ZT49" i="45"/>
  <c r="ZT44" i="45" s="1"/>
  <c r="ABM49" i="45"/>
  <c r="ADF49" i="45"/>
  <c r="AEY49" i="45"/>
  <c r="AGR49" i="45"/>
  <c r="ACJ63" i="45"/>
  <c r="ACW63" i="45"/>
  <c r="ADD63" i="45"/>
  <c r="PQ63" i="45"/>
  <c r="UV63" i="45"/>
  <c r="MM73" i="45"/>
  <c r="MM63" i="45" s="1"/>
  <c r="OF73" i="45"/>
  <c r="PY73" i="45"/>
  <c r="RR73" i="45"/>
  <c r="TK73" i="45"/>
  <c r="VD73" i="45"/>
  <c r="WW73" i="45"/>
  <c r="YP73" i="45"/>
  <c r="YP63" i="45" s="1"/>
  <c r="AAI73" i="45"/>
  <c r="ACB73" i="45"/>
  <c r="ADU73" i="45"/>
  <c r="ADU63" i="45" s="1"/>
  <c r="AFN73" i="45"/>
  <c r="AFN63" i="45" s="1"/>
  <c r="AHG73" i="45"/>
  <c r="CA82" i="45"/>
  <c r="PQ82" i="45"/>
  <c r="QD82" i="45"/>
  <c r="AFF82" i="45"/>
  <c r="MR82" i="45"/>
  <c r="RW82" i="45"/>
  <c r="XB82" i="45"/>
  <c r="ACG82" i="45"/>
  <c r="AHL82" i="45"/>
  <c r="N83" i="45"/>
  <c r="N82" i="45" s="1"/>
  <c r="BF83" i="45"/>
  <c r="BF82" i="45" s="1"/>
  <c r="CY83" i="45"/>
  <c r="CY82" i="45" s="1"/>
  <c r="ER83" i="45"/>
  <c r="GK83" i="45"/>
  <c r="ID83" i="45"/>
  <c r="JW83" i="45"/>
  <c r="JW82" i="45" s="1"/>
  <c r="LP83" i="45"/>
  <c r="LP82" i="45" s="1"/>
  <c r="NI83" i="45"/>
  <c r="PB83" i="45"/>
  <c r="QU83" i="45"/>
  <c r="SN83" i="45"/>
  <c r="SN82" i="45" s="1"/>
  <c r="UG83" i="45"/>
  <c r="UG82" i="45" s="1"/>
  <c r="VZ83" i="45"/>
  <c r="XS83" i="45"/>
  <c r="XS82" i="45" s="1"/>
  <c r="ZL83" i="45"/>
  <c r="ABE83" i="45"/>
  <c r="ABE82" i="45" s="1"/>
  <c r="ACX83" i="45"/>
  <c r="AEQ83" i="45"/>
  <c r="AEQ82" i="45" s="1"/>
  <c r="AGJ83" i="45"/>
  <c r="AGJ82" i="45" s="1"/>
  <c r="AIC83" i="45"/>
  <c r="AIC82" i="45" s="1"/>
  <c r="OK82" i="45"/>
  <c r="TP82" i="45"/>
  <c r="YU82" i="45"/>
  <c r="ADZ82" i="45"/>
  <c r="RJ101" i="45"/>
  <c r="AGY101" i="45"/>
  <c r="G102" i="45"/>
  <c r="AY102" i="45"/>
  <c r="AY101" i="45" s="1"/>
  <c r="CR102" i="45"/>
  <c r="EK102" i="45"/>
  <c r="EK101" i="45" s="1"/>
  <c r="GD102" i="45"/>
  <c r="GD101" i="45" s="1"/>
  <c r="HW102" i="45"/>
  <c r="JP102" i="45"/>
  <c r="JP101" i="45" s="1"/>
  <c r="LI102" i="45"/>
  <c r="NB102" i="45"/>
  <c r="OU102" i="45"/>
  <c r="QN102" i="45"/>
  <c r="QN101" i="45" s="1"/>
  <c r="SG102" i="45"/>
  <c r="SG101" i="45" s="1"/>
  <c r="TZ102" i="45"/>
  <c r="VS102" i="45"/>
  <c r="XL102" i="45"/>
  <c r="ZE102" i="45"/>
  <c r="AAX102" i="45"/>
  <c r="ACQ102" i="45"/>
  <c r="ACQ101" i="45" s="1"/>
  <c r="AEJ102" i="45"/>
  <c r="AEJ101" i="45" s="1"/>
  <c r="AGC102" i="45"/>
  <c r="AGC101" i="45" s="1"/>
  <c r="AHV102" i="45"/>
  <c r="UO111" i="45"/>
  <c r="WH111" i="45"/>
  <c r="WH101" i="45" s="1"/>
  <c r="YA111" i="45"/>
  <c r="FO120" i="45"/>
  <c r="RY120" i="45"/>
  <c r="VK120" i="45"/>
  <c r="YW120" i="45"/>
  <c r="SN120" i="45"/>
  <c r="ACX120" i="45"/>
  <c r="AIC120" i="45"/>
  <c r="ADU120" i="45"/>
  <c r="AB125" i="45"/>
  <c r="BU125" i="45"/>
  <c r="DN125" i="45"/>
  <c r="DN120" i="45" s="1"/>
  <c r="FG125" i="45"/>
  <c r="GZ125" i="45"/>
  <c r="IS125" i="45"/>
  <c r="KL125" i="45"/>
  <c r="ME125" i="45"/>
  <c r="NX125" i="45"/>
  <c r="NX120" i="45" s="1"/>
  <c r="PQ125" i="45"/>
  <c r="RJ125" i="45"/>
  <c r="TC125" i="45"/>
  <c r="UV125" i="45"/>
  <c r="WO125" i="45"/>
  <c r="YH125" i="45"/>
  <c r="AAA125" i="45"/>
  <c r="ABT125" i="45"/>
  <c r="ABT120" i="45" s="1"/>
  <c r="ADM125" i="45"/>
  <c r="AFF125" i="45"/>
  <c r="AFF120" i="45" s="1"/>
  <c r="AGY125" i="45"/>
  <c r="AGY120" i="45" s="1"/>
  <c r="UO130" i="45"/>
  <c r="UO120" i="45" s="1"/>
  <c r="WH130" i="45"/>
  <c r="WH120" i="45" s="1"/>
  <c r="YA130" i="45"/>
  <c r="ZT130" i="45"/>
  <c r="ZT120" i="45" s="1"/>
  <c r="ABM130" i="45"/>
  <c r="ABM120" i="45" s="1"/>
  <c r="ADF130" i="45"/>
  <c r="AEY130" i="45"/>
  <c r="AEY120" i="45" s="1"/>
  <c r="AGR130" i="45"/>
  <c r="AGR120" i="45" s="1"/>
  <c r="ADR120" i="45"/>
  <c r="ADX120" i="45"/>
  <c r="WW101" i="45" l="1"/>
  <c r="AHV101" i="45"/>
  <c r="XL101" i="45"/>
  <c r="NB101" i="45"/>
  <c r="CR101" i="45"/>
  <c r="ID82" i="45"/>
  <c r="ABM44" i="45"/>
  <c r="VK25" i="45"/>
  <c r="AJ63" i="45"/>
  <c r="AY44" i="45"/>
  <c r="CR63" i="45"/>
  <c r="DV101" i="45"/>
  <c r="GD25" i="45"/>
  <c r="GZ44" i="45"/>
  <c r="ID63" i="45"/>
  <c r="JA25" i="45"/>
  <c r="LI44" i="45"/>
  <c r="MM120" i="45"/>
  <c r="NI63" i="45"/>
  <c r="NQ82" i="45"/>
  <c r="PB101" i="45"/>
  <c r="RC25" i="45"/>
  <c r="RJ82" i="45"/>
  <c r="RY63" i="45"/>
  <c r="SV25" i="45"/>
  <c r="TK44" i="45"/>
  <c r="TZ44" i="45"/>
  <c r="UO101" i="45"/>
  <c r="UV82" i="45"/>
  <c r="XL25" i="45"/>
  <c r="YH82" i="45"/>
  <c r="YP44" i="45"/>
  <c r="ZE6" i="45"/>
  <c r="AAP120" i="45"/>
  <c r="ABE25" i="45"/>
  <c r="ABM63" i="45"/>
  <c r="ACB120" i="45"/>
  <c r="ADM101" i="45"/>
  <c r="ADF82" i="45"/>
  <c r="KE120" i="45"/>
  <c r="PY120" i="45"/>
  <c r="XD120" i="45"/>
  <c r="AAX120" i="45"/>
  <c r="NQ120" i="45"/>
  <c r="AFU101" i="45"/>
  <c r="KE101" i="45"/>
  <c r="KT101" i="45"/>
  <c r="XD44" i="45"/>
  <c r="G63" i="45"/>
  <c r="XD6" i="45"/>
  <c r="CY6" i="45"/>
  <c r="AGY6" i="45"/>
  <c r="AEY6" i="45"/>
  <c r="AGY63" i="45"/>
  <c r="YA120" i="45"/>
  <c r="VS101" i="45"/>
  <c r="QU82" i="45"/>
  <c r="DG25" i="45"/>
  <c r="EZ101" i="45"/>
  <c r="JA63" i="45"/>
  <c r="MM44" i="45"/>
  <c r="RR25" i="45"/>
  <c r="VK44" i="45"/>
  <c r="XD101" i="45"/>
  <c r="AAA63" i="45"/>
  <c r="CC25" i="45"/>
  <c r="ID6" i="45"/>
  <c r="AGC6" i="45"/>
  <c r="AIC44" i="45"/>
  <c r="PJ44" i="45"/>
  <c r="AY6" i="45"/>
  <c r="SG82" i="45"/>
  <c r="YH63" i="45"/>
  <c r="AAA120" i="45"/>
  <c r="PQ120" i="45"/>
  <c r="G101" i="45"/>
  <c r="PB82" i="45"/>
  <c r="ER82" i="45"/>
  <c r="HO25" i="45"/>
  <c r="AB82" i="45"/>
  <c r="HH63" i="45"/>
  <c r="HW6" i="45"/>
  <c r="NB44" i="45"/>
  <c r="NB82" i="45"/>
  <c r="PJ82" i="45"/>
  <c r="QF63" i="45"/>
  <c r="RR44" i="45"/>
  <c r="UG120" i="45"/>
  <c r="VD82" i="45"/>
  <c r="VD101" i="45"/>
  <c r="XL82" i="45"/>
  <c r="ZT63" i="45"/>
  <c r="AAI25" i="45"/>
  <c r="ACI120" i="45"/>
  <c r="ACQ25" i="45"/>
  <c r="ADF63" i="45"/>
  <c r="ADM82" i="45"/>
  <c r="HH120" i="45"/>
  <c r="TZ82" i="45"/>
  <c r="AAI82" i="45"/>
  <c r="AEJ82" i="45"/>
  <c r="AEJ63" i="45"/>
  <c r="AFN44" i="45"/>
  <c r="JW44" i="45"/>
  <c r="AGJ44" i="45"/>
  <c r="AEY25" i="45"/>
  <c r="LA6" i="45"/>
  <c r="AHG6" i="45"/>
  <c r="NI82" i="45"/>
  <c r="AHG63" i="45"/>
  <c r="LX44" i="45"/>
  <c r="UV25" i="45"/>
  <c r="ID120" i="45"/>
  <c r="JP120" i="45"/>
  <c r="KT120" i="45"/>
  <c r="PB44" i="45"/>
  <c r="QN25" i="45"/>
  <c r="VS44" i="45"/>
  <c r="AEB120" i="45"/>
  <c r="EC101" i="45"/>
  <c r="WH82" i="45"/>
  <c r="CR120" i="45"/>
  <c r="N120" i="45"/>
  <c r="AY63" i="45"/>
  <c r="JA82" i="45"/>
  <c r="KE63" i="45"/>
  <c r="LP63" i="45"/>
  <c r="NQ63" i="45"/>
  <c r="QN82" i="45"/>
  <c r="SV120" i="45"/>
  <c r="TZ120" i="45"/>
  <c r="WO101" i="45"/>
  <c r="VD120" i="45"/>
  <c r="PY101" i="45"/>
  <c r="ACX101" i="45"/>
  <c r="ABT82" i="45"/>
  <c r="YA82" i="45"/>
  <c r="AGR82" i="45"/>
  <c r="ADM44" i="45"/>
  <c r="AY120" i="45"/>
  <c r="AHV25" i="45"/>
  <c r="AHN82" i="45"/>
  <c r="AHN63" i="45"/>
  <c r="AHG25" i="45"/>
  <c r="AGR101" i="45"/>
  <c r="AGY44" i="45"/>
  <c r="AGC25" i="45"/>
  <c r="AGC82" i="45"/>
  <c r="AGC44" i="45"/>
  <c r="AFU82" i="45"/>
  <c r="AFU44" i="45"/>
  <c r="AFN25" i="45"/>
  <c r="AFF25" i="45"/>
  <c r="AEJ25" i="45"/>
  <c r="AEB82" i="45"/>
  <c r="AEB101" i="45"/>
  <c r="AEB63" i="45"/>
  <c r="ADU44" i="45"/>
  <c r="G82" i="45"/>
  <c r="IS120" i="45"/>
  <c r="ZE101" i="45"/>
  <c r="OF63" i="45"/>
  <c r="WO25" i="45"/>
  <c r="ME25" i="45"/>
  <c r="N25" i="45"/>
  <c r="AJ101" i="45"/>
  <c r="GK101" i="45"/>
  <c r="JA44" i="45"/>
  <c r="LA120" i="45"/>
  <c r="LX63" i="45"/>
  <c r="NX101" i="45"/>
  <c r="OM82" i="45"/>
  <c r="RC120" i="45"/>
  <c r="RY82" i="45"/>
  <c r="UO63" i="45"/>
  <c r="VK63" i="45"/>
  <c r="AAX25" i="45"/>
  <c r="ACI101" i="45"/>
  <c r="ACB101" i="45"/>
  <c r="QU101" i="45"/>
  <c r="MT101" i="45"/>
  <c r="AEQ101" i="45"/>
  <c r="ACB82" i="45"/>
  <c r="HH82" i="45"/>
  <c r="AEY63" i="45"/>
  <c r="U63" i="45"/>
  <c r="VZ63" i="45"/>
  <c r="JH44" i="45"/>
  <c r="TK6" i="45"/>
  <c r="AHG101" i="45"/>
  <c r="AHN101" i="45"/>
  <c r="LA101" i="45"/>
  <c r="BN82" i="45"/>
  <c r="UG101" i="45"/>
  <c r="UO82" i="45"/>
  <c r="ACI82" i="45"/>
  <c r="AFN101" i="45"/>
  <c r="JH101" i="45"/>
  <c r="XS101" i="45"/>
  <c r="AFN82" i="45"/>
  <c r="AY82" i="45"/>
  <c r="OF44" i="45"/>
  <c r="VZ6" i="45"/>
  <c r="FO6" i="45"/>
  <c r="TR120" i="45"/>
  <c r="CC101" i="45"/>
  <c r="YH120" i="45"/>
  <c r="ABT25" i="45"/>
  <c r="AQ120" i="45"/>
  <c r="ER25" i="45"/>
  <c r="GD63" i="45"/>
  <c r="GZ120" i="45"/>
  <c r="GS25" i="45"/>
  <c r="ME101" i="45"/>
  <c r="QU25" i="45"/>
  <c r="YP25" i="45"/>
  <c r="AFU120" i="45"/>
  <c r="ADU101" i="45"/>
  <c r="MT82" i="45"/>
  <c r="WW82" i="45"/>
  <c r="YW6" i="45"/>
  <c r="NQ44" i="45"/>
  <c r="GS101" i="45"/>
  <c r="TZ101" i="45"/>
  <c r="BN44" i="45"/>
  <c r="BU120" i="45"/>
  <c r="ACB63" i="45"/>
  <c r="RR63" i="45"/>
  <c r="AEY44" i="45"/>
  <c r="KE44" i="45"/>
  <c r="U44" i="45"/>
  <c r="PQ25" i="45"/>
  <c r="CJ101" i="45"/>
  <c r="EK82" i="45"/>
  <c r="IS101" i="45"/>
  <c r="NQ25" i="45"/>
  <c r="OF101" i="45"/>
  <c r="RJ120" i="45"/>
  <c r="TC101" i="45"/>
  <c r="TK101" i="45"/>
  <c r="TZ63" i="45"/>
  <c r="UV101" i="45"/>
  <c r="VS82" i="45"/>
  <c r="XD63" i="45"/>
  <c r="YP101" i="45"/>
  <c r="ZL63" i="45"/>
  <c r="ZT82" i="45"/>
  <c r="TK120" i="45"/>
  <c r="AEY101" i="45"/>
  <c r="IL101" i="45"/>
  <c r="AQ101" i="45"/>
  <c r="SN101" i="45"/>
  <c r="EK63" i="45"/>
  <c r="EZ63" i="45"/>
  <c r="AEY82" i="45"/>
  <c r="FV44" i="45"/>
  <c r="HH44" i="45"/>
  <c r="AEQ25" i="45"/>
  <c r="JH6" i="45"/>
  <c r="VD63" i="45"/>
  <c r="DG44" i="45"/>
  <c r="LI63" i="45"/>
  <c r="AGR44" i="45"/>
  <c r="CR44" i="45"/>
  <c r="ADF120" i="45"/>
  <c r="WO120" i="45"/>
  <c r="ME120" i="45"/>
  <c r="HW101" i="45"/>
  <c r="UV120" i="45"/>
  <c r="KL120" i="45"/>
  <c r="ZL82" i="45"/>
  <c r="AAI63" i="45"/>
  <c r="ADF44" i="45"/>
  <c r="NX25" i="45"/>
  <c r="DN25" i="45"/>
  <c r="N101" i="45"/>
  <c r="BN101" i="45"/>
  <c r="CJ63" i="45"/>
  <c r="CY25" i="45"/>
  <c r="IL63" i="45"/>
  <c r="IL120" i="45"/>
  <c r="JP82" i="45"/>
  <c r="LX82" i="45"/>
  <c r="TK63" i="45"/>
  <c r="VS25" i="45"/>
  <c r="WO82" i="45"/>
  <c r="XS120" i="45"/>
  <c r="ZL25" i="45"/>
  <c r="AAP63" i="45"/>
  <c r="ACQ44" i="45"/>
  <c r="ACQ63" i="45"/>
  <c r="AIC101" i="45"/>
  <c r="AGY82" i="45"/>
  <c r="PY82" i="45"/>
  <c r="AGC63" i="45"/>
  <c r="AGR63" i="45"/>
  <c r="QU44" i="45"/>
  <c r="PQ44" i="45"/>
  <c r="ZL6" i="45"/>
  <c r="QF6" i="45"/>
  <c r="ADM120" i="45"/>
  <c r="ADF25" i="45"/>
  <c r="ACX82" i="45"/>
  <c r="ABM101" i="45"/>
  <c r="AAX101" i="45"/>
  <c r="AAI44" i="45"/>
  <c r="AAP82" i="45"/>
  <c r="ZT101" i="45"/>
  <c r="ZL101" i="45"/>
  <c r="ZE63" i="45"/>
  <c r="ZE25" i="45"/>
  <c r="YW82" i="45"/>
  <c r="YW63" i="45"/>
  <c r="YH101" i="45"/>
  <c r="YH25" i="45"/>
  <c r="YA101" i="45"/>
  <c r="WW63" i="45"/>
  <c r="WH63" i="45"/>
  <c r="WH25" i="45"/>
  <c r="VZ82" i="45"/>
  <c r="VK82" i="45"/>
  <c r="UO44" i="45"/>
  <c r="UO25" i="45"/>
  <c r="TC120" i="45"/>
  <c r="SV44" i="45"/>
  <c r="SN25" i="45"/>
  <c r="SG25" i="45"/>
  <c r="RR101" i="45"/>
  <c r="RC63" i="45"/>
  <c r="PY63" i="45"/>
  <c r="QF120" i="45"/>
  <c r="QF82" i="45"/>
  <c r="OU25" i="45"/>
  <c r="OU44" i="45"/>
  <c r="OU101" i="45"/>
  <c r="NI120" i="45"/>
  <c r="LX101" i="45"/>
  <c r="ME82" i="45"/>
  <c r="LI101" i="45"/>
  <c r="LI25" i="45"/>
  <c r="KT63" i="45"/>
  <c r="JW101" i="45"/>
  <c r="IL44" i="45"/>
  <c r="IL25" i="45"/>
  <c r="HW44" i="45"/>
  <c r="HW63" i="45"/>
  <c r="GZ101" i="45"/>
  <c r="GS82" i="45"/>
  <c r="GK25" i="45"/>
  <c r="GD82" i="45"/>
  <c r="GK82" i="45"/>
  <c r="FV101" i="45"/>
  <c r="FO101" i="45"/>
  <c r="FV82" i="45"/>
  <c r="FG82" i="45"/>
  <c r="FG120" i="45"/>
  <c r="EK44" i="45"/>
  <c r="EC82" i="45"/>
  <c r="DV63" i="45"/>
  <c r="DN101" i="45"/>
  <c r="DG63" i="45"/>
  <c r="CY101" i="45"/>
  <c r="CJ120" i="45"/>
  <c r="CJ82" i="45"/>
  <c r="BU101" i="45"/>
  <c r="AY25" i="45"/>
  <c r="U101" i="45"/>
  <c r="AB25" i="45"/>
  <c r="U25" i="45"/>
  <c r="AAA25" i="45"/>
  <c r="AGY25" i="45"/>
  <c r="ADM25" i="45"/>
  <c r="B10" i="3" l="1"/>
  <c r="B7" i="3"/>
  <c r="B6" i="3"/>
  <c r="U4004" i="39"/>
  <c r="T4004" i="39"/>
  <c r="U4003" i="39"/>
  <c r="T4003" i="39"/>
  <c r="U4002" i="39"/>
  <c r="T4002" i="39"/>
  <c r="U4001" i="39"/>
  <c r="T4001" i="39"/>
  <c r="U4000" i="39"/>
  <c r="T4000" i="39"/>
  <c r="U3999" i="39"/>
  <c r="T3999" i="39"/>
  <c r="U3998" i="39"/>
  <c r="T3998" i="39"/>
  <c r="U3997" i="39"/>
  <c r="T3997" i="39"/>
  <c r="U3996" i="39"/>
  <c r="T3996" i="39"/>
  <c r="U3995" i="39"/>
  <c r="T3995" i="39"/>
  <c r="U3994" i="39"/>
  <c r="T3994" i="39"/>
  <c r="U3993" i="39"/>
  <c r="T3993" i="39"/>
  <c r="U3992" i="39"/>
  <c r="T3992" i="39"/>
  <c r="U3991" i="39"/>
  <c r="T3991" i="39"/>
  <c r="U3990" i="39"/>
  <c r="T3990" i="39"/>
  <c r="U3989" i="39"/>
  <c r="T3989" i="39"/>
  <c r="U3988" i="39"/>
  <c r="T3988" i="39"/>
  <c r="U3987" i="39"/>
  <c r="T3987" i="39"/>
  <c r="U3986" i="39"/>
  <c r="T3986" i="39"/>
  <c r="U3985" i="39"/>
  <c r="T3985" i="39"/>
  <c r="U3984" i="39"/>
  <c r="T3984" i="39"/>
  <c r="U3983" i="39"/>
  <c r="T3983" i="39"/>
  <c r="U3982" i="39"/>
  <c r="T3982" i="39"/>
  <c r="U3981" i="39"/>
  <c r="T3981" i="39"/>
  <c r="U3980" i="39"/>
  <c r="T3980" i="39"/>
  <c r="U3979" i="39"/>
  <c r="T3979" i="39"/>
  <c r="U3978" i="39"/>
  <c r="T3978" i="39"/>
  <c r="U3977" i="39"/>
  <c r="T3977" i="39"/>
  <c r="U3976" i="39"/>
  <c r="T3976" i="39"/>
  <c r="U3975" i="39"/>
  <c r="T3975" i="39"/>
  <c r="U3974" i="39"/>
  <c r="T3974" i="39"/>
  <c r="U3973" i="39"/>
  <c r="T3973" i="39"/>
  <c r="U3972" i="39"/>
  <c r="T3972" i="39"/>
  <c r="U3971" i="39"/>
  <c r="T3971" i="39"/>
  <c r="U3970" i="39"/>
  <c r="T3970" i="39"/>
  <c r="U3969" i="39"/>
  <c r="T3969" i="39"/>
  <c r="U3968" i="39"/>
  <c r="T3968" i="39"/>
  <c r="U3967" i="39"/>
  <c r="T3967" i="39"/>
  <c r="U3966" i="39"/>
  <c r="T3966" i="39"/>
  <c r="U3965" i="39"/>
  <c r="T3965" i="39"/>
  <c r="U3964" i="39"/>
  <c r="T3964" i="39"/>
  <c r="U3963" i="39"/>
  <c r="T3963" i="39"/>
  <c r="U3962" i="39"/>
  <c r="T3962" i="39"/>
  <c r="U3961" i="39"/>
  <c r="T3961" i="39"/>
  <c r="U3960" i="39"/>
  <c r="T3960" i="39"/>
  <c r="U3959" i="39"/>
  <c r="T3959" i="39"/>
  <c r="U3958" i="39"/>
  <c r="T3958" i="39"/>
  <c r="U3957" i="39"/>
  <c r="T3957" i="39"/>
  <c r="U3956" i="39"/>
  <c r="T3956" i="39"/>
  <c r="U3955" i="39"/>
  <c r="T3955" i="39"/>
  <c r="U3954" i="39"/>
  <c r="T3954" i="39"/>
  <c r="U3953" i="39"/>
  <c r="T3953" i="39"/>
  <c r="U3952" i="39"/>
  <c r="T3952" i="39"/>
  <c r="U3951" i="39"/>
  <c r="T3951" i="39"/>
  <c r="U3950" i="39"/>
  <c r="T3950" i="39"/>
  <c r="U3949" i="39"/>
  <c r="T3949" i="39"/>
  <c r="U3948" i="39"/>
  <c r="T3948" i="39"/>
  <c r="U3947" i="39"/>
  <c r="T3947" i="39"/>
  <c r="U3946" i="39"/>
  <c r="T3946" i="39"/>
  <c r="U3945" i="39"/>
  <c r="T3945" i="39"/>
  <c r="U3944" i="39"/>
  <c r="T3944" i="39"/>
  <c r="U3943" i="39"/>
  <c r="T3943" i="39"/>
  <c r="U3942" i="39"/>
  <c r="T3942" i="39"/>
  <c r="U3941" i="39"/>
  <c r="T3941" i="39"/>
  <c r="U3940" i="39"/>
  <c r="T3940" i="39"/>
  <c r="U3939" i="39"/>
  <c r="T3939" i="39"/>
  <c r="U3938" i="39"/>
  <c r="T3938" i="39"/>
  <c r="U3937" i="39"/>
  <c r="T3937" i="39"/>
  <c r="U3936" i="39"/>
  <c r="T3936" i="39"/>
  <c r="U3935" i="39"/>
  <c r="T3935" i="39"/>
  <c r="U3934" i="39"/>
  <c r="T3934" i="39"/>
  <c r="U3933" i="39"/>
  <c r="T3933" i="39"/>
  <c r="U3932" i="39"/>
  <c r="T3932" i="39"/>
  <c r="U3931" i="39"/>
  <c r="T3931" i="39"/>
  <c r="U3930" i="39"/>
  <c r="T3930" i="39"/>
  <c r="U3929" i="39"/>
  <c r="T3929" i="39"/>
  <c r="U3928" i="39"/>
  <c r="T3928" i="39"/>
  <c r="U3927" i="39"/>
  <c r="T3927" i="39"/>
  <c r="U3926" i="39"/>
  <c r="T3926" i="39"/>
  <c r="U3925" i="39"/>
  <c r="T3925" i="39"/>
  <c r="U3924" i="39"/>
  <c r="T3924" i="39"/>
  <c r="U3923" i="39"/>
  <c r="T3923" i="39"/>
  <c r="U3922" i="39"/>
  <c r="T3922" i="39"/>
  <c r="U3921" i="39"/>
  <c r="T3921" i="39"/>
  <c r="U3920" i="39"/>
  <c r="T3920" i="39"/>
  <c r="U3919" i="39"/>
  <c r="T3919" i="39"/>
  <c r="U3918" i="39"/>
  <c r="T3918" i="39"/>
  <c r="U3917" i="39"/>
  <c r="T3917" i="39"/>
  <c r="U3916" i="39"/>
  <c r="T3916" i="39"/>
  <c r="U3915" i="39"/>
  <c r="T3915" i="39"/>
  <c r="U3914" i="39"/>
  <c r="T3914" i="39"/>
  <c r="U3913" i="39"/>
  <c r="T3913" i="39"/>
  <c r="U3912" i="39"/>
  <c r="T3912" i="39"/>
  <c r="U3911" i="39"/>
  <c r="T3911" i="39"/>
  <c r="U3910" i="39"/>
  <c r="T3910" i="39"/>
  <c r="U3909" i="39"/>
  <c r="T3909" i="39"/>
  <c r="U3908" i="39"/>
  <c r="T3908" i="39"/>
  <c r="U3907" i="39"/>
  <c r="T3907" i="39"/>
  <c r="U3906" i="39"/>
  <c r="T3906" i="39"/>
  <c r="U3905" i="39"/>
  <c r="T3905" i="39"/>
  <c r="U3904" i="39"/>
  <c r="T3904" i="39"/>
  <c r="U3903" i="39"/>
  <c r="T3903" i="39"/>
  <c r="U3902" i="39"/>
  <c r="T3902" i="39"/>
  <c r="U3901" i="39"/>
  <c r="T3901" i="39"/>
  <c r="U3900" i="39"/>
  <c r="T3900" i="39"/>
  <c r="U3899" i="39"/>
  <c r="T3899" i="39"/>
  <c r="U3898" i="39"/>
  <c r="T3898" i="39"/>
  <c r="U3897" i="39"/>
  <c r="T3897" i="39"/>
  <c r="U3896" i="39"/>
  <c r="T3896" i="39"/>
  <c r="U3895" i="39"/>
  <c r="T3895" i="39"/>
  <c r="U3894" i="39"/>
  <c r="T3894" i="39"/>
  <c r="U3893" i="39"/>
  <c r="T3893" i="39"/>
  <c r="U3892" i="39"/>
  <c r="T3892" i="39"/>
  <c r="U3891" i="39"/>
  <c r="T3891" i="39"/>
  <c r="U3890" i="39"/>
  <c r="T3890" i="39"/>
  <c r="U3889" i="39"/>
  <c r="T3889" i="39"/>
  <c r="U3888" i="39"/>
  <c r="T3888" i="39"/>
  <c r="U3887" i="39"/>
  <c r="T3887" i="39"/>
  <c r="U3886" i="39"/>
  <c r="T3886" i="39"/>
  <c r="U3885" i="39"/>
  <c r="T3885" i="39"/>
  <c r="U3884" i="39"/>
  <c r="T3884" i="39"/>
  <c r="U3883" i="39"/>
  <c r="T3883" i="39"/>
  <c r="U3882" i="39"/>
  <c r="T3882" i="39"/>
  <c r="U3881" i="39"/>
  <c r="T3881" i="39"/>
  <c r="U3880" i="39"/>
  <c r="T3880" i="39"/>
  <c r="U3879" i="39"/>
  <c r="T3879" i="39"/>
  <c r="U3878" i="39"/>
  <c r="T3878" i="39"/>
  <c r="U3877" i="39"/>
  <c r="T3877" i="39"/>
  <c r="U3876" i="39"/>
  <c r="T3876" i="39"/>
  <c r="U3875" i="39"/>
  <c r="T3875" i="39"/>
  <c r="U3874" i="39"/>
  <c r="T3874" i="39"/>
  <c r="U3873" i="39"/>
  <c r="T3873" i="39"/>
  <c r="U3872" i="39"/>
  <c r="T3872" i="39"/>
  <c r="U3871" i="39"/>
  <c r="T3871" i="39"/>
  <c r="U3870" i="39"/>
  <c r="T3870" i="39"/>
  <c r="U3869" i="39"/>
  <c r="T3869" i="39"/>
  <c r="U3868" i="39"/>
  <c r="T3868" i="39"/>
  <c r="U3867" i="39"/>
  <c r="T3867" i="39"/>
  <c r="U3866" i="39"/>
  <c r="T3866" i="39"/>
  <c r="U3865" i="39"/>
  <c r="T3865" i="39"/>
  <c r="U3864" i="39"/>
  <c r="T3864" i="39"/>
  <c r="U3863" i="39"/>
  <c r="T3863" i="39"/>
  <c r="U3862" i="39"/>
  <c r="T3862" i="39"/>
  <c r="U3861" i="39"/>
  <c r="T3861" i="39"/>
  <c r="U3860" i="39"/>
  <c r="T3860" i="39"/>
  <c r="U3859" i="39"/>
  <c r="T3859" i="39"/>
  <c r="U3858" i="39"/>
  <c r="T3858" i="39"/>
  <c r="U3857" i="39"/>
  <c r="T3857" i="39"/>
  <c r="U3856" i="39"/>
  <c r="T3856" i="39"/>
  <c r="U3855" i="39"/>
  <c r="T3855" i="39"/>
  <c r="U3854" i="39"/>
  <c r="T3854" i="39"/>
  <c r="U3853" i="39"/>
  <c r="T3853" i="39"/>
  <c r="U3852" i="39"/>
  <c r="T3852" i="39"/>
  <c r="U3851" i="39"/>
  <c r="T3851" i="39"/>
  <c r="U3850" i="39"/>
  <c r="T3850" i="39"/>
  <c r="U3849" i="39"/>
  <c r="T3849" i="39"/>
  <c r="U3848" i="39"/>
  <c r="T3848" i="39"/>
  <c r="U3847" i="39"/>
  <c r="T3847" i="39"/>
  <c r="U3846" i="39"/>
  <c r="T3846" i="39"/>
  <c r="U3845" i="39"/>
  <c r="T3845" i="39"/>
  <c r="U3844" i="39"/>
  <c r="T3844" i="39"/>
  <c r="U3843" i="39"/>
  <c r="T3843" i="39"/>
  <c r="U3842" i="39"/>
  <c r="T3842" i="39"/>
  <c r="U3841" i="39"/>
  <c r="T3841" i="39"/>
  <c r="U3840" i="39"/>
  <c r="T3840" i="39"/>
  <c r="U3839" i="39"/>
  <c r="T3839" i="39"/>
  <c r="U3838" i="39"/>
  <c r="T3838" i="39"/>
  <c r="U3837" i="39"/>
  <c r="T3837" i="39"/>
  <c r="U3836" i="39"/>
  <c r="T3836" i="39"/>
  <c r="U3835" i="39"/>
  <c r="T3835" i="39"/>
  <c r="U3834" i="39"/>
  <c r="T3834" i="39"/>
  <c r="U3833" i="39"/>
  <c r="T3833" i="39"/>
  <c r="U3832" i="39"/>
  <c r="T3832" i="39"/>
  <c r="U3831" i="39"/>
  <c r="T3831" i="39"/>
  <c r="U3830" i="39"/>
  <c r="T3830" i="39"/>
  <c r="U3829" i="39"/>
  <c r="T3829" i="39"/>
  <c r="U3828" i="39"/>
  <c r="T3828" i="39"/>
  <c r="U3827" i="39"/>
  <c r="T3827" i="39"/>
  <c r="U3826" i="39"/>
  <c r="T3826" i="39"/>
  <c r="U3825" i="39"/>
  <c r="T3825" i="39"/>
  <c r="U3824" i="39"/>
  <c r="T3824" i="39"/>
  <c r="U3823" i="39"/>
  <c r="T3823" i="39"/>
  <c r="U3822" i="39"/>
  <c r="T3822" i="39"/>
  <c r="U3821" i="39"/>
  <c r="T3821" i="39"/>
  <c r="U3820" i="39"/>
  <c r="T3820" i="39"/>
  <c r="U3819" i="39"/>
  <c r="T3819" i="39"/>
  <c r="U3818" i="39"/>
  <c r="T3818" i="39"/>
  <c r="U3817" i="39"/>
  <c r="T3817" i="39"/>
  <c r="U3816" i="39"/>
  <c r="T3816" i="39"/>
  <c r="U3815" i="39"/>
  <c r="T3815" i="39"/>
  <c r="U3814" i="39"/>
  <c r="T3814" i="39"/>
  <c r="U3813" i="39"/>
  <c r="T3813" i="39"/>
  <c r="U3812" i="39"/>
  <c r="T3812" i="39"/>
  <c r="U3811" i="39"/>
  <c r="T3811" i="39"/>
  <c r="U3810" i="39"/>
  <c r="T3810" i="39"/>
  <c r="U3809" i="39"/>
  <c r="T3809" i="39"/>
  <c r="U3808" i="39"/>
  <c r="T3808" i="39"/>
  <c r="U3807" i="39"/>
  <c r="T3807" i="39"/>
  <c r="U3806" i="39"/>
  <c r="T3806" i="39"/>
  <c r="U3805" i="39"/>
  <c r="T3805" i="39"/>
  <c r="U3804" i="39"/>
  <c r="T3804" i="39"/>
  <c r="U3803" i="39"/>
  <c r="T3803" i="39"/>
  <c r="U3802" i="39"/>
  <c r="T3802" i="39"/>
  <c r="U3801" i="39"/>
  <c r="T3801" i="39"/>
  <c r="U3800" i="39"/>
  <c r="T3800" i="39"/>
  <c r="U3799" i="39"/>
  <c r="T3799" i="39"/>
  <c r="U3798" i="39"/>
  <c r="T3798" i="39"/>
  <c r="U3797" i="39"/>
  <c r="T3797" i="39"/>
  <c r="U3796" i="39"/>
  <c r="T3796" i="39"/>
  <c r="U3795" i="39"/>
  <c r="T3795" i="39"/>
  <c r="U3794" i="39"/>
  <c r="T3794" i="39"/>
  <c r="U3793" i="39"/>
  <c r="T3793" i="39"/>
  <c r="U3792" i="39"/>
  <c r="T3792" i="39"/>
  <c r="U3791" i="39"/>
  <c r="T3791" i="39"/>
  <c r="U3790" i="39"/>
  <c r="T3790" i="39"/>
  <c r="U3789" i="39"/>
  <c r="T3789" i="39"/>
  <c r="U3788" i="39"/>
  <c r="T3788" i="39"/>
  <c r="U3787" i="39"/>
  <c r="T3787" i="39"/>
  <c r="U3786" i="39"/>
  <c r="T3786" i="39"/>
  <c r="U3785" i="39"/>
  <c r="T3785" i="39"/>
  <c r="U3784" i="39"/>
  <c r="T3784" i="39"/>
  <c r="U3783" i="39"/>
  <c r="T3783" i="39"/>
  <c r="U3782" i="39"/>
  <c r="T3782" i="39"/>
  <c r="U3781" i="39"/>
  <c r="T3781" i="39"/>
  <c r="U3780" i="39"/>
  <c r="T3780" i="39"/>
  <c r="U3779" i="39"/>
  <c r="T3779" i="39"/>
  <c r="U3778" i="39"/>
  <c r="T3778" i="39"/>
  <c r="U3777" i="39"/>
  <c r="T3777" i="39"/>
  <c r="U3776" i="39"/>
  <c r="T3776" i="39"/>
  <c r="U3775" i="39"/>
  <c r="T3775" i="39"/>
  <c r="U3774" i="39"/>
  <c r="T3774" i="39"/>
  <c r="U3773" i="39"/>
  <c r="T3773" i="39"/>
  <c r="U3772" i="39"/>
  <c r="T3772" i="39"/>
  <c r="U3771" i="39"/>
  <c r="T3771" i="39"/>
  <c r="U3770" i="39"/>
  <c r="T3770" i="39"/>
  <c r="U3769" i="39"/>
  <c r="T3769" i="39"/>
  <c r="U3768" i="39"/>
  <c r="T3768" i="39"/>
  <c r="U3767" i="39"/>
  <c r="T3767" i="39"/>
  <c r="U3766" i="39"/>
  <c r="T3766" i="39"/>
  <c r="U3765" i="39"/>
  <c r="T3765" i="39"/>
  <c r="U3764" i="39"/>
  <c r="T3764" i="39"/>
  <c r="U3763" i="39"/>
  <c r="T3763" i="39"/>
  <c r="U3762" i="39"/>
  <c r="T3762" i="39"/>
  <c r="U3761" i="39"/>
  <c r="T3761" i="39"/>
  <c r="U3760" i="39"/>
  <c r="T3760" i="39"/>
  <c r="U3759" i="39"/>
  <c r="T3759" i="39"/>
  <c r="U3758" i="39"/>
  <c r="T3758" i="39"/>
  <c r="U3757" i="39"/>
  <c r="T3757" i="39"/>
  <c r="U3756" i="39"/>
  <c r="T3756" i="39"/>
  <c r="U3755" i="39"/>
  <c r="T3755" i="39"/>
  <c r="U3754" i="39"/>
  <c r="T3754" i="39"/>
  <c r="U3753" i="39"/>
  <c r="T3753" i="39"/>
  <c r="U3752" i="39"/>
  <c r="T3752" i="39"/>
  <c r="U3751" i="39"/>
  <c r="T3751" i="39"/>
  <c r="U3750" i="39"/>
  <c r="T3750" i="39"/>
  <c r="U3749" i="39"/>
  <c r="T3749" i="39"/>
  <c r="U3748" i="39"/>
  <c r="T3748" i="39"/>
  <c r="U3747" i="39"/>
  <c r="T3747" i="39"/>
  <c r="U3746" i="39"/>
  <c r="T3746" i="39"/>
  <c r="U3745" i="39"/>
  <c r="T3745" i="39"/>
  <c r="U3744" i="39"/>
  <c r="T3744" i="39"/>
  <c r="U3743" i="39"/>
  <c r="T3743" i="39"/>
  <c r="U3742" i="39"/>
  <c r="T3742" i="39"/>
  <c r="U3741" i="39"/>
  <c r="T3741" i="39"/>
  <c r="U3740" i="39"/>
  <c r="T3740" i="39"/>
  <c r="U3739" i="39"/>
  <c r="T3739" i="39"/>
  <c r="U3738" i="39"/>
  <c r="T3738" i="39"/>
  <c r="U3737" i="39"/>
  <c r="T3737" i="39"/>
  <c r="U3736" i="39"/>
  <c r="T3736" i="39"/>
  <c r="U3735" i="39"/>
  <c r="T3735" i="39"/>
  <c r="U3734" i="39"/>
  <c r="T3734" i="39"/>
  <c r="U3733" i="39"/>
  <c r="T3733" i="39"/>
  <c r="U3732" i="39"/>
  <c r="T3732" i="39"/>
  <c r="U3731" i="39"/>
  <c r="T3731" i="39"/>
  <c r="U3730" i="39"/>
  <c r="T3730" i="39"/>
  <c r="U3729" i="39"/>
  <c r="T3729" i="39"/>
  <c r="U3728" i="39"/>
  <c r="T3728" i="39"/>
  <c r="U3727" i="39"/>
  <c r="T3727" i="39"/>
  <c r="U3726" i="39"/>
  <c r="T3726" i="39"/>
  <c r="U3725" i="39"/>
  <c r="T3725" i="39"/>
  <c r="U3724" i="39"/>
  <c r="T3724" i="39"/>
  <c r="U3723" i="39"/>
  <c r="T3723" i="39"/>
  <c r="U3722" i="39"/>
  <c r="T3722" i="39"/>
  <c r="U3721" i="39"/>
  <c r="T3721" i="39"/>
  <c r="U3720" i="39"/>
  <c r="T3720" i="39"/>
  <c r="U3719" i="39"/>
  <c r="T3719" i="39"/>
  <c r="U3718" i="39"/>
  <c r="T3718" i="39"/>
  <c r="U3717" i="39"/>
  <c r="T3717" i="39"/>
  <c r="U3716" i="39"/>
  <c r="T3716" i="39"/>
  <c r="U3715" i="39"/>
  <c r="T3715" i="39"/>
  <c r="U3714" i="39"/>
  <c r="T3714" i="39"/>
  <c r="U3713" i="39"/>
  <c r="T3713" i="39"/>
  <c r="U3712" i="39"/>
  <c r="T3712" i="39"/>
  <c r="U3711" i="39"/>
  <c r="T3711" i="39"/>
  <c r="U3710" i="39"/>
  <c r="T3710" i="39"/>
  <c r="U3709" i="39"/>
  <c r="T3709" i="39"/>
  <c r="U3708" i="39"/>
  <c r="T3708" i="39"/>
  <c r="U3707" i="39"/>
  <c r="T3707" i="39"/>
  <c r="U3706" i="39"/>
  <c r="T3706" i="39"/>
  <c r="U3705" i="39"/>
  <c r="T3705" i="39"/>
  <c r="U3704" i="39"/>
  <c r="T3704" i="39"/>
  <c r="U3703" i="39"/>
  <c r="T3703" i="39"/>
  <c r="U3702" i="39"/>
  <c r="T3702" i="39"/>
  <c r="U3701" i="39"/>
  <c r="T3701" i="39"/>
  <c r="U3700" i="39"/>
  <c r="T3700" i="39"/>
  <c r="U3699" i="39"/>
  <c r="T3699" i="39"/>
  <c r="U3698" i="39"/>
  <c r="T3698" i="39"/>
  <c r="U3697" i="39"/>
  <c r="T3697" i="39"/>
  <c r="U3696" i="39"/>
  <c r="T3696" i="39"/>
  <c r="U3695" i="39"/>
  <c r="T3695" i="39"/>
  <c r="U3694" i="39"/>
  <c r="T3694" i="39"/>
  <c r="U3693" i="39"/>
  <c r="T3693" i="39"/>
  <c r="U3692" i="39"/>
  <c r="T3692" i="39"/>
  <c r="U3691" i="39"/>
  <c r="T3691" i="39"/>
  <c r="U3690" i="39"/>
  <c r="T3690" i="39"/>
  <c r="U3689" i="39"/>
  <c r="T3689" i="39"/>
  <c r="U3688" i="39"/>
  <c r="T3688" i="39"/>
  <c r="U3687" i="39"/>
  <c r="T3687" i="39"/>
  <c r="U3686" i="39"/>
  <c r="T3686" i="39"/>
  <c r="U3685" i="39"/>
  <c r="T3685" i="39"/>
  <c r="U3684" i="39"/>
  <c r="T3684" i="39"/>
  <c r="U3683" i="39"/>
  <c r="T3683" i="39"/>
  <c r="U3682" i="39"/>
  <c r="T3682" i="39"/>
  <c r="U3681" i="39"/>
  <c r="T3681" i="39"/>
  <c r="U3680" i="39"/>
  <c r="T3680" i="39"/>
  <c r="U3679" i="39"/>
  <c r="T3679" i="39"/>
  <c r="U3678" i="39"/>
  <c r="T3678" i="39"/>
  <c r="U3677" i="39"/>
  <c r="T3677" i="39"/>
  <c r="U3676" i="39"/>
  <c r="T3676" i="39"/>
  <c r="U3675" i="39"/>
  <c r="T3675" i="39"/>
  <c r="U3674" i="39"/>
  <c r="T3674" i="39"/>
  <c r="U3673" i="39"/>
  <c r="T3673" i="39"/>
  <c r="U3672" i="39"/>
  <c r="T3672" i="39"/>
  <c r="U3671" i="39"/>
  <c r="T3671" i="39"/>
  <c r="U3670" i="39"/>
  <c r="T3670" i="39"/>
  <c r="U3669" i="39"/>
  <c r="T3669" i="39"/>
  <c r="U3668" i="39"/>
  <c r="T3668" i="39"/>
  <c r="U3667" i="39"/>
  <c r="T3667" i="39"/>
  <c r="U3666" i="39"/>
  <c r="T3666" i="39"/>
  <c r="U3665" i="39"/>
  <c r="T3665" i="39"/>
  <c r="U3664" i="39"/>
  <c r="T3664" i="39"/>
  <c r="U3663" i="39"/>
  <c r="T3663" i="39"/>
  <c r="U3662" i="39"/>
  <c r="T3662" i="39"/>
  <c r="U3661" i="39"/>
  <c r="T3661" i="39"/>
  <c r="U3660" i="39"/>
  <c r="T3660" i="39"/>
  <c r="U3659" i="39"/>
  <c r="T3659" i="39"/>
  <c r="U3658" i="39"/>
  <c r="T3658" i="39"/>
  <c r="U3657" i="39"/>
  <c r="T3657" i="39"/>
  <c r="U3656" i="39"/>
  <c r="T3656" i="39"/>
  <c r="U3655" i="39"/>
  <c r="T3655" i="39"/>
  <c r="U3654" i="39"/>
  <c r="T3654" i="39"/>
  <c r="U3653" i="39"/>
  <c r="T3653" i="39"/>
  <c r="U3652" i="39"/>
  <c r="T3652" i="39"/>
  <c r="U3651" i="39"/>
  <c r="T3651" i="39"/>
  <c r="U3650" i="39"/>
  <c r="T3650" i="39"/>
  <c r="U3649" i="39"/>
  <c r="T3649" i="39"/>
  <c r="U3648" i="39"/>
  <c r="T3648" i="39"/>
  <c r="U3647" i="39"/>
  <c r="T3647" i="39"/>
  <c r="U3646" i="39"/>
  <c r="T3646" i="39"/>
  <c r="U3645" i="39"/>
  <c r="T3645" i="39"/>
  <c r="U3644" i="39"/>
  <c r="T3644" i="39"/>
  <c r="U3643" i="39"/>
  <c r="T3643" i="39"/>
  <c r="U3642" i="39"/>
  <c r="T3642" i="39"/>
  <c r="U3641" i="39"/>
  <c r="T3641" i="39"/>
  <c r="U3640" i="39"/>
  <c r="T3640" i="39"/>
  <c r="U3639" i="39"/>
  <c r="T3639" i="39"/>
  <c r="U3638" i="39"/>
  <c r="T3638" i="39"/>
  <c r="U3637" i="39"/>
  <c r="T3637" i="39"/>
  <c r="U3636" i="39"/>
  <c r="T3636" i="39"/>
  <c r="U3635" i="39"/>
  <c r="T3635" i="39"/>
  <c r="U3634" i="39"/>
  <c r="T3634" i="39"/>
  <c r="U3633" i="39"/>
  <c r="T3633" i="39"/>
  <c r="U3632" i="39"/>
  <c r="T3632" i="39"/>
  <c r="U3631" i="39"/>
  <c r="T3631" i="39"/>
  <c r="U3630" i="39"/>
  <c r="T3630" i="39"/>
  <c r="U3629" i="39"/>
  <c r="T3629" i="39"/>
  <c r="U3628" i="39"/>
  <c r="T3628" i="39"/>
  <c r="U3627" i="39"/>
  <c r="T3627" i="39"/>
  <c r="U3626" i="39"/>
  <c r="T3626" i="39"/>
  <c r="U3625" i="39"/>
  <c r="T3625" i="39"/>
  <c r="U3624" i="39"/>
  <c r="T3624" i="39"/>
  <c r="U3623" i="39"/>
  <c r="T3623" i="39"/>
  <c r="U3622" i="39"/>
  <c r="T3622" i="39"/>
  <c r="U3621" i="39"/>
  <c r="T3621" i="39"/>
  <c r="U3620" i="39"/>
  <c r="T3620" i="39"/>
  <c r="U3619" i="39"/>
  <c r="T3619" i="39"/>
  <c r="U3618" i="39"/>
  <c r="T3618" i="39"/>
  <c r="U3617" i="39"/>
  <c r="T3617" i="39"/>
  <c r="U3616" i="39"/>
  <c r="T3616" i="39"/>
  <c r="U3615" i="39"/>
  <c r="T3615" i="39"/>
  <c r="U3614" i="39"/>
  <c r="T3614" i="39"/>
  <c r="U3613" i="39"/>
  <c r="T3613" i="39"/>
  <c r="U3612" i="39"/>
  <c r="T3612" i="39"/>
  <c r="U3611" i="39"/>
  <c r="T3611" i="39"/>
  <c r="U3610" i="39"/>
  <c r="T3610" i="39"/>
  <c r="U3609" i="39"/>
  <c r="T3609" i="39"/>
  <c r="U3608" i="39"/>
  <c r="T3608" i="39"/>
  <c r="U3607" i="39"/>
  <c r="T3607" i="39"/>
  <c r="U3606" i="39"/>
  <c r="T3606" i="39"/>
  <c r="U3605" i="39"/>
  <c r="T3605" i="39"/>
  <c r="U3604" i="39"/>
  <c r="T3604" i="39"/>
  <c r="U3603" i="39"/>
  <c r="T3603" i="39"/>
  <c r="U3602" i="39"/>
  <c r="T3602" i="39"/>
  <c r="U3601" i="39"/>
  <c r="T3601" i="39"/>
  <c r="U3600" i="39"/>
  <c r="T3600" i="39"/>
  <c r="U3599" i="39"/>
  <c r="T3599" i="39"/>
  <c r="U3598" i="39"/>
  <c r="T3598" i="39"/>
  <c r="U3597" i="39"/>
  <c r="T3597" i="39"/>
  <c r="U3596" i="39"/>
  <c r="T3596" i="39"/>
  <c r="U3595" i="39"/>
  <c r="T3595" i="39"/>
  <c r="U3594" i="39"/>
  <c r="T3594" i="39"/>
  <c r="U3593" i="39"/>
  <c r="T3593" i="39"/>
  <c r="U3592" i="39"/>
  <c r="T3592" i="39"/>
  <c r="U3591" i="39"/>
  <c r="T3591" i="39"/>
  <c r="U3590" i="39"/>
  <c r="T3590" i="39"/>
  <c r="U3589" i="39"/>
  <c r="T3589" i="39"/>
  <c r="U3588" i="39"/>
  <c r="T3588" i="39"/>
  <c r="U3587" i="39"/>
  <c r="T3587" i="39"/>
  <c r="U3586" i="39"/>
  <c r="T3586" i="39"/>
  <c r="U3585" i="39"/>
  <c r="T3585" i="39"/>
  <c r="U3584" i="39"/>
  <c r="T3584" i="39"/>
  <c r="U3583" i="39"/>
  <c r="T3583" i="39"/>
  <c r="U3582" i="39"/>
  <c r="T3582" i="39"/>
  <c r="U3581" i="39"/>
  <c r="T3581" i="39"/>
  <c r="U3580" i="39"/>
  <c r="T3580" i="39"/>
  <c r="U3579" i="39"/>
  <c r="T3579" i="39"/>
  <c r="U3578" i="39"/>
  <c r="T3578" i="39"/>
  <c r="U3577" i="39"/>
  <c r="T3577" i="39"/>
  <c r="U3576" i="39"/>
  <c r="T3576" i="39"/>
  <c r="U3575" i="39"/>
  <c r="T3575" i="39"/>
  <c r="U3574" i="39"/>
  <c r="T3574" i="39"/>
  <c r="U3573" i="39"/>
  <c r="T3573" i="39"/>
  <c r="U3572" i="39"/>
  <c r="T3572" i="39"/>
  <c r="U3571" i="39"/>
  <c r="T3571" i="39"/>
  <c r="U3570" i="39"/>
  <c r="T3570" i="39"/>
  <c r="U3569" i="39"/>
  <c r="T3569" i="39"/>
  <c r="U3568" i="39"/>
  <c r="T3568" i="39"/>
  <c r="U3567" i="39"/>
  <c r="T3567" i="39"/>
  <c r="U3566" i="39"/>
  <c r="T3566" i="39"/>
  <c r="U3565" i="39"/>
  <c r="T3565" i="39"/>
  <c r="U3564" i="39"/>
  <c r="T3564" i="39"/>
  <c r="U3563" i="39"/>
  <c r="T3563" i="39"/>
  <c r="U3562" i="39"/>
  <c r="T3562" i="39"/>
  <c r="U3561" i="39"/>
  <c r="T3561" i="39"/>
  <c r="U3560" i="39"/>
  <c r="T3560" i="39"/>
  <c r="U3559" i="39"/>
  <c r="T3559" i="39"/>
  <c r="U3558" i="39"/>
  <c r="T3558" i="39"/>
  <c r="U3557" i="39"/>
  <c r="T3557" i="39"/>
  <c r="U3556" i="39"/>
  <c r="T3556" i="39"/>
  <c r="U3555" i="39"/>
  <c r="T3555" i="39"/>
  <c r="U3554" i="39"/>
  <c r="T3554" i="39"/>
  <c r="U3553" i="39"/>
  <c r="T3553" i="39"/>
  <c r="U3552" i="39"/>
  <c r="T3552" i="39"/>
  <c r="U3551" i="39"/>
  <c r="T3551" i="39"/>
  <c r="U3550" i="39"/>
  <c r="T3550" i="39"/>
  <c r="U3549" i="39"/>
  <c r="T3549" i="39"/>
  <c r="U3548" i="39"/>
  <c r="T3548" i="39"/>
  <c r="U3547" i="39"/>
  <c r="T3547" i="39"/>
  <c r="U3546" i="39"/>
  <c r="T3546" i="39"/>
  <c r="U3545" i="39"/>
  <c r="T3545" i="39"/>
  <c r="U3544" i="39"/>
  <c r="T3544" i="39"/>
  <c r="U3543" i="39"/>
  <c r="T3543" i="39"/>
  <c r="U3542" i="39"/>
  <c r="T3542" i="39"/>
  <c r="U3541" i="39"/>
  <c r="T3541" i="39"/>
  <c r="U3540" i="39"/>
  <c r="T3540" i="39"/>
  <c r="U3539" i="39"/>
  <c r="T3539" i="39"/>
  <c r="U3538" i="39"/>
  <c r="T3538" i="39"/>
  <c r="U3537" i="39"/>
  <c r="T3537" i="39"/>
  <c r="U3536" i="39"/>
  <c r="T3536" i="39"/>
  <c r="U3535" i="39"/>
  <c r="T3535" i="39"/>
  <c r="U3534" i="39"/>
  <c r="T3534" i="39"/>
  <c r="U3533" i="39"/>
  <c r="T3533" i="39"/>
  <c r="U3532" i="39"/>
  <c r="T3532" i="39"/>
  <c r="U3531" i="39"/>
  <c r="T3531" i="39"/>
  <c r="U3530" i="39"/>
  <c r="T3530" i="39"/>
  <c r="U3529" i="39"/>
  <c r="T3529" i="39"/>
  <c r="U3528" i="39"/>
  <c r="T3528" i="39"/>
  <c r="U3527" i="39"/>
  <c r="T3527" i="39"/>
  <c r="U3526" i="39"/>
  <c r="T3526" i="39"/>
  <c r="U3525" i="39"/>
  <c r="T3525" i="39"/>
  <c r="U3524" i="39"/>
  <c r="T3524" i="39"/>
  <c r="U3523" i="39"/>
  <c r="T3523" i="39"/>
  <c r="U3522" i="39"/>
  <c r="T3522" i="39"/>
  <c r="U3521" i="39"/>
  <c r="T3521" i="39"/>
  <c r="U3520" i="39"/>
  <c r="T3520" i="39"/>
  <c r="U3519" i="39"/>
  <c r="T3519" i="39"/>
  <c r="U3518" i="39"/>
  <c r="T3518" i="39"/>
  <c r="U3517" i="39"/>
  <c r="T3517" i="39"/>
  <c r="U3516" i="39"/>
  <c r="T3516" i="39"/>
  <c r="U3515" i="39"/>
  <c r="T3515" i="39"/>
  <c r="U3514" i="39"/>
  <c r="T3514" i="39"/>
  <c r="U3513" i="39"/>
  <c r="T3513" i="39"/>
  <c r="U3512" i="39"/>
  <c r="T3512" i="39"/>
  <c r="U3511" i="39"/>
  <c r="T3511" i="39"/>
  <c r="U3510" i="39"/>
  <c r="T3510" i="39"/>
  <c r="U3509" i="39"/>
  <c r="T3509" i="39"/>
  <c r="U3508" i="39"/>
  <c r="T3508" i="39"/>
  <c r="U3507" i="39"/>
  <c r="T3507" i="39"/>
  <c r="U3506" i="39"/>
  <c r="T3506" i="39"/>
  <c r="U3505" i="39"/>
  <c r="T3505" i="39"/>
  <c r="U3504" i="39"/>
  <c r="T3504" i="39"/>
  <c r="U3503" i="39"/>
  <c r="T3503" i="39"/>
  <c r="U3502" i="39"/>
  <c r="T3502" i="39"/>
  <c r="U3501" i="39"/>
  <c r="T3501" i="39"/>
  <c r="U3500" i="39"/>
  <c r="T3500" i="39"/>
  <c r="U3499" i="39"/>
  <c r="T3499" i="39"/>
  <c r="U3498" i="39"/>
  <c r="T3498" i="39"/>
  <c r="U3497" i="39"/>
  <c r="T3497" i="39"/>
  <c r="U3496" i="39"/>
  <c r="T3496" i="39"/>
  <c r="U3495" i="39"/>
  <c r="T3495" i="39"/>
  <c r="U3494" i="39"/>
  <c r="T3494" i="39"/>
  <c r="U3493" i="39"/>
  <c r="T3493" i="39"/>
  <c r="U3492" i="39"/>
  <c r="T3492" i="39"/>
  <c r="U3491" i="39"/>
  <c r="T3491" i="39"/>
  <c r="U3490" i="39"/>
  <c r="T3490" i="39"/>
  <c r="U3489" i="39"/>
  <c r="T3489" i="39"/>
  <c r="U3488" i="39"/>
  <c r="T3488" i="39"/>
  <c r="U3487" i="39"/>
  <c r="T3487" i="39"/>
  <c r="U3486" i="39"/>
  <c r="T3486" i="39"/>
  <c r="U3485" i="39"/>
  <c r="T3485" i="39"/>
  <c r="U3484" i="39"/>
  <c r="T3484" i="39"/>
  <c r="U3483" i="39"/>
  <c r="T3483" i="39"/>
  <c r="U3482" i="39"/>
  <c r="T3482" i="39"/>
  <c r="U3481" i="39"/>
  <c r="T3481" i="39"/>
  <c r="U3480" i="39"/>
  <c r="T3480" i="39"/>
  <c r="U3479" i="39"/>
  <c r="T3479" i="39"/>
  <c r="U3478" i="39"/>
  <c r="T3478" i="39"/>
  <c r="U3477" i="39"/>
  <c r="T3477" i="39"/>
  <c r="U3476" i="39"/>
  <c r="T3476" i="39"/>
  <c r="U3475" i="39"/>
  <c r="T3475" i="39"/>
  <c r="U3474" i="39"/>
  <c r="T3474" i="39"/>
  <c r="U3473" i="39"/>
  <c r="T3473" i="39"/>
  <c r="U3472" i="39"/>
  <c r="T3472" i="39"/>
  <c r="U3471" i="39"/>
  <c r="T3471" i="39"/>
  <c r="U3470" i="39"/>
  <c r="T3470" i="39"/>
  <c r="U3469" i="39"/>
  <c r="T3469" i="39"/>
  <c r="U3468" i="39"/>
  <c r="T3468" i="39"/>
  <c r="U3467" i="39"/>
  <c r="T3467" i="39"/>
  <c r="U3466" i="39"/>
  <c r="T3466" i="39"/>
  <c r="U3465" i="39"/>
  <c r="T3465" i="39"/>
  <c r="U3464" i="39"/>
  <c r="T3464" i="39"/>
  <c r="U3463" i="39"/>
  <c r="T3463" i="39"/>
  <c r="U3462" i="39"/>
  <c r="T3462" i="39"/>
  <c r="U3461" i="39"/>
  <c r="T3461" i="39"/>
  <c r="U3460" i="39"/>
  <c r="T3460" i="39"/>
  <c r="U3459" i="39"/>
  <c r="T3459" i="39"/>
  <c r="U3458" i="39"/>
  <c r="T3458" i="39"/>
  <c r="U3457" i="39"/>
  <c r="T3457" i="39"/>
  <c r="U3456" i="39"/>
  <c r="T3456" i="39"/>
  <c r="U3455" i="39"/>
  <c r="T3455" i="39"/>
  <c r="U3454" i="39"/>
  <c r="T3454" i="39"/>
  <c r="U3453" i="39"/>
  <c r="T3453" i="39"/>
  <c r="U3452" i="39"/>
  <c r="T3452" i="39"/>
  <c r="U3451" i="39"/>
  <c r="T3451" i="39"/>
  <c r="U3450" i="39"/>
  <c r="T3450" i="39"/>
  <c r="U3449" i="39"/>
  <c r="T3449" i="39"/>
  <c r="U3448" i="39"/>
  <c r="T3448" i="39"/>
  <c r="U3447" i="39"/>
  <c r="T3447" i="39"/>
  <c r="U3446" i="39"/>
  <c r="T3446" i="39"/>
  <c r="U3445" i="39"/>
  <c r="T3445" i="39"/>
  <c r="U3444" i="39"/>
  <c r="T3444" i="39"/>
  <c r="U3443" i="39"/>
  <c r="T3443" i="39"/>
  <c r="U3442" i="39"/>
  <c r="T3442" i="39"/>
  <c r="U3441" i="39"/>
  <c r="T3441" i="39"/>
  <c r="U3440" i="39"/>
  <c r="T3440" i="39"/>
  <c r="U3439" i="39"/>
  <c r="T3439" i="39"/>
  <c r="U3438" i="39"/>
  <c r="T3438" i="39"/>
  <c r="U3437" i="39"/>
  <c r="T3437" i="39"/>
  <c r="U3436" i="39"/>
  <c r="T3436" i="39"/>
  <c r="U3435" i="39"/>
  <c r="T3435" i="39"/>
  <c r="U3434" i="39"/>
  <c r="T3434" i="39"/>
  <c r="U3433" i="39"/>
  <c r="T3433" i="39"/>
  <c r="U3432" i="39"/>
  <c r="T3432" i="39"/>
  <c r="U3431" i="39"/>
  <c r="T3431" i="39"/>
  <c r="U3430" i="39"/>
  <c r="T3430" i="39"/>
  <c r="U3429" i="39"/>
  <c r="T3429" i="39"/>
  <c r="U3428" i="39"/>
  <c r="T3428" i="39"/>
  <c r="U3427" i="39"/>
  <c r="T3427" i="39"/>
  <c r="U3426" i="39"/>
  <c r="T3426" i="39"/>
  <c r="U3425" i="39"/>
  <c r="T3425" i="39"/>
  <c r="U3424" i="39"/>
  <c r="T3424" i="39"/>
  <c r="U3423" i="39"/>
  <c r="T3423" i="39"/>
  <c r="U3422" i="39"/>
  <c r="T3422" i="39"/>
  <c r="U3421" i="39"/>
  <c r="T3421" i="39"/>
  <c r="U3420" i="39"/>
  <c r="T3420" i="39"/>
  <c r="U3419" i="39"/>
  <c r="T3419" i="39"/>
  <c r="U3418" i="39"/>
  <c r="T3418" i="39"/>
  <c r="U3417" i="39"/>
  <c r="T3417" i="39"/>
  <c r="U3416" i="39"/>
  <c r="T3416" i="39"/>
  <c r="U3415" i="39"/>
  <c r="T3415" i="39"/>
  <c r="U3414" i="39"/>
  <c r="T3414" i="39"/>
  <c r="U3413" i="39"/>
  <c r="T3413" i="39"/>
  <c r="U3412" i="39"/>
  <c r="T3412" i="39"/>
  <c r="U3411" i="39"/>
  <c r="T3411" i="39"/>
  <c r="U3410" i="39"/>
  <c r="T3410" i="39"/>
  <c r="U3409" i="39"/>
  <c r="T3409" i="39"/>
  <c r="U3408" i="39"/>
  <c r="T3408" i="39"/>
  <c r="U3407" i="39"/>
  <c r="T3407" i="39"/>
  <c r="U3406" i="39"/>
  <c r="T3406" i="39"/>
  <c r="U3405" i="39"/>
  <c r="T3405" i="39"/>
  <c r="U3404" i="39"/>
  <c r="T3404" i="39"/>
  <c r="U3403" i="39"/>
  <c r="T3403" i="39"/>
  <c r="U3402" i="39"/>
  <c r="T3402" i="39"/>
  <c r="U3401" i="39"/>
  <c r="T3401" i="39"/>
  <c r="U3400" i="39"/>
  <c r="T3400" i="39"/>
  <c r="U3399" i="39"/>
  <c r="T3399" i="39"/>
  <c r="U3398" i="39"/>
  <c r="T3398" i="39"/>
  <c r="U3397" i="39"/>
  <c r="T3397" i="39"/>
  <c r="U3396" i="39"/>
  <c r="T3396" i="39"/>
  <c r="U3395" i="39"/>
  <c r="T3395" i="39"/>
  <c r="U3394" i="39"/>
  <c r="T3394" i="39"/>
  <c r="U3393" i="39"/>
  <c r="T3393" i="39"/>
  <c r="U3392" i="39"/>
  <c r="T3392" i="39"/>
  <c r="U3391" i="39"/>
  <c r="T3391" i="39"/>
  <c r="U3390" i="39"/>
  <c r="T3390" i="39"/>
  <c r="U3389" i="39"/>
  <c r="T3389" i="39"/>
  <c r="U3388" i="39"/>
  <c r="T3388" i="39"/>
  <c r="U3387" i="39"/>
  <c r="T3387" i="39"/>
  <c r="U3386" i="39"/>
  <c r="T3386" i="39"/>
  <c r="U3385" i="39"/>
  <c r="T3385" i="39"/>
  <c r="U3384" i="39"/>
  <c r="T3384" i="39"/>
  <c r="U3383" i="39"/>
  <c r="T3383" i="39"/>
  <c r="U3382" i="39"/>
  <c r="T3382" i="39"/>
  <c r="U3381" i="39"/>
  <c r="T3381" i="39"/>
  <c r="U3380" i="39"/>
  <c r="T3380" i="39"/>
  <c r="U3379" i="39"/>
  <c r="T3379" i="39"/>
  <c r="U3378" i="39"/>
  <c r="T3378" i="39"/>
  <c r="U3377" i="39"/>
  <c r="T3377" i="39"/>
  <c r="U3376" i="39"/>
  <c r="T3376" i="39"/>
  <c r="U3375" i="39"/>
  <c r="T3375" i="39"/>
  <c r="U3374" i="39"/>
  <c r="T3374" i="39"/>
  <c r="U3373" i="39"/>
  <c r="T3373" i="39"/>
  <c r="U3372" i="39"/>
  <c r="T3372" i="39"/>
  <c r="U3371" i="39"/>
  <c r="T3371" i="39"/>
  <c r="U3370" i="39"/>
  <c r="T3370" i="39"/>
  <c r="U3369" i="39"/>
  <c r="T3369" i="39"/>
  <c r="U3368" i="39"/>
  <c r="T3368" i="39"/>
  <c r="U3367" i="39"/>
  <c r="T3367" i="39"/>
  <c r="U3366" i="39"/>
  <c r="T3366" i="39"/>
  <c r="U3365" i="39"/>
  <c r="T3365" i="39"/>
  <c r="U3364" i="39"/>
  <c r="T3364" i="39"/>
  <c r="U3363" i="39"/>
  <c r="T3363" i="39"/>
  <c r="U3362" i="39"/>
  <c r="T3362" i="39"/>
  <c r="U3361" i="39"/>
  <c r="T3361" i="39"/>
  <c r="U3360" i="39"/>
  <c r="T3360" i="39"/>
  <c r="U3359" i="39"/>
  <c r="T3359" i="39"/>
  <c r="U3358" i="39"/>
  <c r="T3358" i="39"/>
  <c r="U3357" i="39"/>
  <c r="T3357" i="39"/>
  <c r="U3356" i="39"/>
  <c r="T3356" i="39"/>
  <c r="U3355" i="39"/>
  <c r="T3355" i="39"/>
  <c r="U3354" i="39"/>
  <c r="T3354" i="39"/>
  <c r="U3353" i="39"/>
  <c r="T3353" i="39"/>
  <c r="U3352" i="39"/>
  <c r="T3352" i="39"/>
  <c r="U3351" i="39"/>
  <c r="T3351" i="39"/>
  <c r="U3350" i="39"/>
  <c r="T3350" i="39"/>
  <c r="U3349" i="39"/>
  <c r="T3349" i="39"/>
  <c r="U3348" i="39"/>
  <c r="T3348" i="39"/>
  <c r="U3347" i="39"/>
  <c r="T3347" i="39"/>
  <c r="U3346" i="39"/>
  <c r="T3346" i="39"/>
  <c r="U3345" i="39"/>
  <c r="T3345" i="39"/>
  <c r="U3344" i="39"/>
  <c r="T3344" i="39"/>
  <c r="U3343" i="39"/>
  <c r="T3343" i="39"/>
  <c r="U3342" i="39"/>
  <c r="T3342" i="39"/>
  <c r="U3341" i="39"/>
  <c r="T3341" i="39"/>
  <c r="U3340" i="39"/>
  <c r="T3340" i="39"/>
  <c r="U3339" i="39"/>
  <c r="T3339" i="39"/>
  <c r="U3338" i="39"/>
  <c r="T3338" i="39"/>
  <c r="U3337" i="39"/>
  <c r="T3337" i="39"/>
  <c r="U3336" i="39"/>
  <c r="T3336" i="39"/>
  <c r="U3335" i="39"/>
  <c r="T3335" i="39"/>
  <c r="U3334" i="39"/>
  <c r="T3334" i="39"/>
  <c r="U3333" i="39"/>
  <c r="T3333" i="39"/>
  <c r="U3332" i="39"/>
  <c r="T3332" i="39"/>
  <c r="U3331" i="39"/>
  <c r="T3331" i="39"/>
  <c r="U3330" i="39"/>
  <c r="T3330" i="39"/>
  <c r="U3329" i="39"/>
  <c r="T3329" i="39"/>
  <c r="U3328" i="39"/>
  <c r="T3328" i="39"/>
  <c r="U3327" i="39"/>
  <c r="T3327" i="39"/>
  <c r="U3326" i="39"/>
  <c r="T3326" i="39"/>
  <c r="U3325" i="39"/>
  <c r="T3325" i="39"/>
  <c r="U3324" i="39"/>
  <c r="T3324" i="39"/>
  <c r="U3323" i="39"/>
  <c r="T3323" i="39"/>
  <c r="U3322" i="39"/>
  <c r="T3322" i="39"/>
  <c r="U3321" i="39"/>
  <c r="T3321" i="39"/>
  <c r="U3320" i="39"/>
  <c r="T3320" i="39"/>
  <c r="U3319" i="39"/>
  <c r="T3319" i="39"/>
  <c r="U3318" i="39"/>
  <c r="T3318" i="39"/>
  <c r="U3317" i="39"/>
  <c r="T3317" i="39"/>
  <c r="U3316" i="39"/>
  <c r="T3316" i="39"/>
  <c r="U3315" i="39"/>
  <c r="T3315" i="39"/>
  <c r="U3314" i="39"/>
  <c r="T3314" i="39"/>
  <c r="U3313" i="39"/>
  <c r="T3313" i="39"/>
  <c r="U3312" i="39"/>
  <c r="T3312" i="39"/>
  <c r="U3311" i="39"/>
  <c r="T3311" i="39"/>
  <c r="U3310" i="39"/>
  <c r="T3310" i="39"/>
  <c r="U3309" i="39"/>
  <c r="T3309" i="39"/>
  <c r="U3308" i="39"/>
  <c r="T3308" i="39"/>
  <c r="U3307" i="39"/>
  <c r="T3307" i="39"/>
  <c r="U3306" i="39"/>
  <c r="T3306" i="39"/>
  <c r="U3305" i="39"/>
  <c r="T3305" i="39"/>
  <c r="U3304" i="39"/>
  <c r="T3304" i="39"/>
  <c r="U3303" i="39"/>
  <c r="T3303" i="39"/>
  <c r="U3302" i="39"/>
  <c r="T3302" i="39"/>
  <c r="U3301" i="39"/>
  <c r="T3301" i="39"/>
  <c r="U3300" i="39"/>
  <c r="T3300" i="39"/>
  <c r="U3299" i="39"/>
  <c r="T3299" i="39"/>
  <c r="U3298" i="39"/>
  <c r="T3298" i="39"/>
  <c r="U3297" i="39"/>
  <c r="T3297" i="39"/>
  <c r="U3296" i="39"/>
  <c r="T3296" i="39"/>
  <c r="U3295" i="39"/>
  <c r="T3295" i="39"/>
  <c r="U3294" i="39"/>
  <c r="T3294" i="39"/>
  <c r="U3293" i="39"/>
  <c r="T3293" i="39"/>
  <c r="U3292" i="39"/>
  <c r="T3292" i="39"/>
  <c r="U3291" i="39"/>
  <c r="T3291" i="39"/>
  <c r="U3290" i="39"/>
  <c r="T3290" i="39"/>
  <c r="U3289" i="39"/>
  <c r="T3289" i="39"/>
  <c r="U3288" i="39"/>
  <c r="T3288" i="39"/>
  <c r="U3287" i="39"/>
  <c r="T3287" i="39"/>
  <c r="U3286" i="39"/>
  <c r="T3286" i="39"/>
  <c r="U3285" i="39"/>
  <c r="T3285" i="39"/>
  <c r="U3284" i="39"/>
  <c r="T3284" i="39"/>
  <c r="U3283" i="39"/>
  <c r="T3283" i="39"/>
  <c r="U3282" i="39"/>
  <c r="T3282" i="39"/>
  <c r="U3281" i="39"/>
  <c r="T3281" i="39"/>
  <c r="U3280" i="39"/>
  <c r="T3280" i="39"/>
  <c r="U3279" i="39"/>
  <c r="T3279" i="39"/>
  <c r="U3278" i="39"/>
  <c r="T3278" i="39"/>
  <c r="U3277" i="39"/>
  <c r="T3277" i="39"/>
  <c r="U3276" i="39"/>
  <c r="T3276" i="39"/>
  <c r="U3275" i="39"/>
  <c r="T3275" i="39"/>
  <c r="U3274" i="39"/>
  <c r="T3274" i="39"/>
  <c r="U3273" i="39"/>
  <c r="T3273" i="39"/>
  <c r="U3272" i="39"/>
  <c r="T3272" i="39"/>
  <c r="U3271" i="39"/>
  <c r="T3271" i="39"/>
  <c r="U3270" i="39"/>
  <c r="T3270" i="39"/>
  <c r="U3269" i="39"/>
  <c r="T3269" i="39"/>
  <c r="U3268" i="39"/>
  <c r="T3268" i="39"/>
  <c r="U3267" i="39"/>
  <c r="T3267" i="39"/>
  <c r="U3266" i="39"/>
  <c r="T3266" i="39"/>
  <c r="U3265" i="39"/>
  <c r="T3265" i="39"/>
  <c r="U3264" i="39"/>
  <c r="T3264" i="39"/>
  <c r="U3263" i="39"/>
  <c r="T3263" i="39"/>
  <c r="U3262" i="39"/>
  <c r="T3262" i="39"/>
  <c r="U3261" i="39"/>
  <c r="T3261" i="39"/>
  <c r="U3260" i="39"/>
  <c r="T3260" i="39"/>
  <c r="U3259" i="39"/>
  <c r="T3259" i="39"/>
  <c r="U3258" i="39"/>
  <c r="T3258" i="39"/>
  <c r="U3257" i="39"/>
  <c r="T3257" i="39"/>
  <c r="U3256" i="39"/>
  <c r="T3256" i="39"/>
  <c r="U3255" i="39"/>
  <c r="T3255" i="39"/>
  <c r="U3254" i="39"/>
  <c r="T3254" i="39"/>
  <c r="U3253" i="39"/>
  <c r="T3253" i="39"/>
  <c r="U3252" i="39"/>
  <c r="T3252" i="39"/>
  <c r="U3251" i="39"/>
  <c r="T3251" i="39"/>
  <c r="U3250" i="39"/>
  <c r="T3250" i="39"/>
  <c r="U3249" i="39"/>
  <c r="T3249" i="39"/>
  <c r="U3248" i="39"/>
  <c r="T3248" i="39"/>
  <c r="U3247" i="39"/>
  <c r="T3247" i="39"/>
  <c r="U3246" i="39"/>
  <c r="T3246" i="39"/>
  <c r="U3245" i="39"/>
  <c r="T3245" i="39"/>
  <c r="U3244" i="39"/>
  <c r="T3244" i="39"/>
  <c r="U3243" i="39"/>
  <c r="T3243" i="39"/>
  <c r="U3242" i="39"/>
  <c r="T3242" i="39"/>
  <c r="U3241" i="39"/>
  <c r="T3241" i="39"/>
  <c r="U3240" i="39"/>
  <c r="T3240" i="39"/>
  <c r="U3239" i="39"/>
  <c r="T3239" i="39"/>
  <c r="U3238" i="39"/>
  <c r="T3238" i="39"/>
  <c r="U3237" i="39"/>
  <c r="T3237" i="39"/>
  <c r="U3236" i="39"/>
  <c r="T3236" i="39"/>
  <c r="U3235" i="39"/>
  <c r="T3235" i="39"/>
  <c r="U3234" i="39"/>
  <c r="T3234" i="39"/>
  <c r="U3233" i="39"/>
  <c r="T3233" i="39"/>
  <c r="U3232" i="39"/>
  <c r="T3232" i="39"/>
  <c r="U3231" i="39"/>
  <c r="T3231" i="39"/>
  <c r="U3230" i="39"/>
  <c r="T3230" i="39"/>
  <c r="U3229" i="39"/>
  <c r="T3229" i="39"/>
  <c r="U3228" i="39"/>
  <c r="T3228" i="39"/>
  <c r="U3227" i="39"/>
  <c r="T3227" i="39"/>
  <c r="U3226" i="39"/>
  <c r="T3226" i="39"/>
  <c r="U3225" i="39"/>
  <c r="T3225" i="39"/>
  <c r="U3224" i="39"/>
  <c r="T3224" i="39"/>
  <c r="U3223" i="39"/>
  <c r="T3223" i="39"/>
  <c r="U3222" i="39"/>
  <c r="T3222" i="39"/>
  <c r="U3221" i="39"/>
  <c r="T3221" i="39"/>
  <c r="U3220" i="39"/>
  <c r="T3220" i="39"/>
  <c r="U3219" i="39"/>
  <c r="T3219" i="39"/>
  <c r="U3218" i="39"/>
  <c r="T3218" i="39"/>
  <c r="U3217" i="39"/>
  <c r="T3217" i="39"/>
  <c r="U3216" i="39"/>
  <c r="T3216" i="39"/>
  <c r="U3215" i="39"/>
  <c r="T3215" i="39"/>
  <c r="U3214" i="39"/>
  <c r="T3214" i="39"/>
  <c r="U3213" i="39"/>
  <c r="T3213" i="39"/>
  <c r="U3212" i="39"/>
  <c r="T3212" i="39"/>
  <c r="U3211" i="39"/>
  <c r="T3211" i="39"/>
  <c r="U3210" i="39"/>
  <c r="T3210" i="39"/>
  <c r="U3209" i="39"/>
  <c r="T3209" i="39"/>
  <c r="U3208" i="39"/>
  <c r="T3208" i="39"/>
  <c r="U3207" i="39"/>
  <c r="T3207" i="39"/>
  <c r="U3206" i="39"/>
  <c r="T3206" i="39"/>
  <c r="U3205" i="39"/>
  <c r="T3205" i="39"/>
  <c r="U3204" i="39"/>
  <c r="T3204" i="39"/>
  <c r="U3203" i="39"/>
  <c r="T3203" i="39"/>
  <c r="U3202" i="39"/>
  <c r="T3202" i="39"/>
  <c r="U3201" i="39"/>
  <c r="T3201" i="39"/>
  <c r="U3200" i="39"/>
  <c r="T3200" i="39"/>
  <c r="U3199" i="39"/>
  <c r="T3199" i="39"/>
  <c r="U3198" i="39"/>
  <c r="T3198" i="39"/>
  <c r="U3197" i="39"/>
  <c r="T3197" i="39"/>
  <c r="U3196" i="39"/>
  <c r="T3196" i="39"/>
  <c r="U3195" i="39"/>
  <c r="T3195" i="39"/>
  <c r="U3194" i="39"/>
  <c r="T3194" i="39"/>
  <c r="U3193" i="39"/>
  <c r="T3193" i="39"/>
  <c r="U3192" i="39"/>
  <c r="T3192" i="39"/>
  <c r="U3191" i="39"/>
  <c r="T3191" i="39"/>
  <c r="U3190" i="39"/>
  <c r="T3190" i="39"/>
  <c r="U3189" i="39"/>
  <c r="T3189" i="39"/>
  <c r="U3188" i="39"/>
  <c r="T3188" i="39"/>
  <c r="U3187" i="39"/>
  <c r="T3187" i="39"/>
  <c r="U3186" i="39"/>
  <c r="T3186" i="39"/>
  <c r="U3185" i="39"/>
  <c r="T3185" i="39"/>
  <c r="U3184" i="39"/>
  <c r="T3184" i="39"/>
  <c r="U3183" i="39"/>
  <c r="T3183" i="39"/>
  <c r="U3182" i="39"/>
  <c r="T3182" i="39"/>
  <c r="U3181" i="39"/>
  <c r="T3181" i="39"/>
  <c r="U3180" i="39"/>
  <c r="T3180" i="39"/>
  <c r="U3179" i="39"/>
  <c r="T3179" i="39"/>
  <c r="U3178" i="39"/>
  <c r="T3178" i="39"/>
  <c r="U3177" i="39"/>
  <c r="T3177" i="39"/>
  <c r="U3176" i="39"/>
  <c r="T3176" i="39"/>
  <c r="U3175" i="39"/>
  <c r="T3175" i="39"/>
  <c r="U3174" i="39"/>
  <c r="T3174" i="39"/>
  <c r="U3173" i="39"/>
  <c r="T3173" i="39"/>
  <c r="U3172" i="39"/>
  <c r="T3172" i="39"/>
  <c r="U3171" i="39"/>
  <c r="T3171" i="39"/>
  <c r="U3170" i="39"/>
  <c r="T3170" i="39"/>
  <c r="U3169" i="39"/>
  <c r="T3169" i="39"/>
  <c r="U3168" i="39"/>
  <c r="T3168" i="39"/>
  <c r="U3167" i="39"/>
  <c r="T3167" i="39"/>
  <c r="U3166" i="39"/>
  <c r="T3166" i="39"/>
  <c r="U3165" i="39"/>
  <c r="T3165" i="39"/>
  <c r="U3164" i="39"/>
  <c r="T3164" i="39"/>
  <c r="U3163" i="39"/>
  <c r="T3163" i="39"/>
  <c r="U3162" i="39"/>
  <c r="T3162" i="39"/>
  <c r="U3161" i="39"/>
  <c r="T3161" i="39"/>
  <c r="U3160" i="39"/>
  <c r="T3160" i="39"/>
  <c r="U3159" i="39"/>
  <c r="T3159" i="39"/>
  <c r="U3158" i="39"/>
  <c r="T3158" i="39"/>
  <c r="U3157" i="39"/>
  <c r="T3157" i="39"/>
  <c r="U3156" i="39"/>
  <c r="T3156" i="39"/>
  <c r="U3155" i="39"/>
  <c r="T3155" i="39"/>
  <c r="U3154" i="39"/>
  <c r="T3154" i="39"/>
  <c r="U3153" i="39"/>
  <c r="T3153" i="39"/>
  <c r="U3152" i="39"/>
  <c r="T3152" i="39"/>
  <c r="U3151" i="39"/>
  <c r="T3151" i="39"/>
  <c r="U3150" i="39"/>
  <c r="T3150" i="39"/>
  <c r="U3149" i="39"/>
  <c r="T3149" i="39"/>
  <c r="U3148" i="39"/>
  <c r="T3148" i="39"/>
  <c r="U3147" i="39"/>
  <c r="T3147" i="39"/>
  <c r="U3146" i="39"/>
  <c r="T3146" i="39"/>
  <c r="U3145" i="39"/>
  <c r="T3145" i="39"/>
  <c r="U3144" i="39"/>
  <c r="T3144" i="39"/>
  <c r="U3143" i="39"/>
  <c r="T3143" i="39"/>
  <c r="U3142" i="39"/>
  <c r="T3142" i="39"/>
  <c r="U3141" i="39"/>
  <c r="T3141" i="39"/>
  <c r="U3140" i="39"/>
  <c r="T3140" i="39"/>
  <c r="U3139" i="39"/>
  <c r="T3139" i="39"/>
  <c r="U3138" i="39"/>
  <c r="T3138" i="39"/>
  <c r="U3137" i="39"/>
  <c r="T3137" i="39"/>
  <c r="U3136" i="39"/>
  <c r="T3136" i="39"/>
  <c r="U3135" i="39"/>
  <c r="T3135" i="39"/>
  <c r="U3134" i="39"/>
  <c r="T3134" i="39"/>
  <c r="U3133" i="39"/>
  <c r="T3133" i="39"/>
  <c r="U3132" i="39"/>
  <c r="T3132" i="39"/>
  <c r="U3131" i="39"/>
  <c r="T3131" i="39"/>
  <c r="U3130" i="39"/>
  <c r="T3130" i="39"/>
  <c r="U3129" i="39"/>
  <c r="T3129" i="39"/>
  <c r="U3128" i="39"/>
  <c r="T3128" i="39"/>
  <c r="U3127" i="39"/>
  <c r="T3127" i="39"/>
  <c r="U3126" i="39"/>
  <c r="T3126" i="39"/>
  <c r="U3125" i="39"/>
  <c r="T3125" i="39"/>
  <c r="U3124" i="39"/>
  <c r="T3124" i="39"/>
  <c r="U3123" i="39"/>
  <c r="T3123" i="39"/>
  <c r="U3122" i="39"/>
  <c r="T3122" i="39"/>
  <c r="U3121" i="39"/>
  <c r="T3121" i="39"/>
  <c r="U3120" i="39"/>
  <c r="T3120" i="39"/>
  <c r="U3119" i="39"/>
  <c r="T3119" i="39"/>
  <c r="U3118" i="39"/>
  <c r="T3118" i="39"/>
  <c r="U3117" i="39"/>
  <c r="T3117" i="39"/>
  <c r="U3116" i="39"/>
  <c r="T3116" i="39"/>
  <c r="U3115" i="39"/>
  <c r="T3115" i="39"/>
  <c r="U3114" i="39"/>
  <c r="T3114" i="39"/>
  <c r="U3113" i="39"/>
  <c r="T3113" i="39"/>
  <c r="U3112" i="39"/>
  <c r="T3112" i="39"/>
  <c r="U3111" i="39"/>
  <c r="T3111" i="39"/>
  <c r="U3110" i="39"/>
  <c r="T3110" i="39"/>
  <c r="U3109" i="39"/>
  <c r="T3109" i="39"/>
  <c r="U3108" i="39"/>
  <c r="T3108" i="39"/>
  <c r="U3107" i="39"/>
  <c r="T3107" i="39"/>
  <c r="U3106" i="39"/>
  <c r="T3106" i="39"/>
  <c r="U3105" i="39"/>
  <c r="T3105" i="39"/>
  <c r="U3104" i="39"/>
  <c r="T3104" i="39"/>
  <c r="U3103" i="39"/>
  <c r="T3103" i="39"/>
  <c r="U3102" i="39"/>
  <c r="T3102" i="39"/>
  <c r="U3101" i="39"/>
  <c r="T3101" i="39"/>
  <c r="U3100" i="39"/>
  <c r="T3100" i="39"/>
  <c r="U3099" i="39"/>
  <c r="T3099" i="39"/>
  <c r="U3098" i="39"/>
  <c r="T3098" i="39"/>
  <c r="U3097" i="39"/>
  <c r="T3097" i="39"/>
  <c r="U3096" i="39"/>
  <c r="T3096" i="39"/>
  <c r="U3095" i="39"/>
  <c r="T3095" i="39"/>
  <c r="U3094" i="39"/>
  <c r="T3094" i="39"/>
  <c r="U3093" i="39"/>
  <c r="T3093" i="39"/>
  <c r="U3092" i="39"/>
  <c r="T3092" i="39"/>
  <c r="U3091" i="39"/>
  <c r="T3091" i="39"/>
  <c r="U3090" i="39"/>
  <c r="T3090" i="39"/>
  <c r="U3089" i="39"/>
  <c r="T3089" i="39"/>
  <c r="U3088" i="39"/>
  <c r="T3088" i="39"/>
  <c r="U3087" i="39"/>
  <c r="T3087" i="39"/>
  <c r="U3086" i="39"/>
  <c r="T3086" i="39"/>
  <c r="U3085" i="39"/>
  <c r="T3085" i="39"/>
  <c r="U3084" i="39"/>
  <c r="T3084" i="39"/>
  <c r="U3083" i="39"/>
  <c r="T3083" i="39"/>
  <c r="U3082" i="39"/>
  <c r="T3082" i="39"/>
  <c r="U3081" i="39"/>
  <c r="T3081" i="39"/>
  <c r="U3080" i="39"/>
  <c r="T3080" i="39"/>
  <c r="U3079" i="39"/>
  <c r="T3079" i="39"/>
  <c r="U3078" i="39"/>
  <c r="T3078" i="39"/>
  <c r="U3077" i="39"/>
  <c r="T3077" i="39"/>
  <c r="U3076" i="39"/>
  <c r="T3076" i="39"/>
  <c r="U3075" i="39"/>
  <c r="T3075" i="39"/>
  <c r="U3074" i="39"/>
  <c r="T3074" i="39"/>
  <c r="U3073" i="39"/>
  <c r="T3073" i="39"/>
  <c r="U3072" i="39"/>
  <c r="T3072" i="39"/>
  <c r="U3071" i="39"/>
  <c r="T3071" i="39"/>
  <c r="U3070" i="39"/>
  <c r="T3070" i="39"/>
  <c r="U3069" i="39"/>
  <c r="T3069" i="39"/>
  <c r="U3068" i="39"/>
  <c r="T3068" i="39"/>
  <c r="U3067" i="39"/>
  <c r="T3067" i="39"/>
  <c r="U3066" i="39"/>
  <c r="T3066" i="39"/>
  <c r="U3065" i="39"/>
  <c r="T3065" i="39"/>
  <c r="U3064" i="39"/>
  <c r="T3064" i="39"/>
  <c r="U3063" i="39"/>
  <c r="T3063" i="39"/>
  <c r="U3062" i="39"/>
  <c r="T3062" i="39"/>
  <c r="U3061" i="39"/>
  <c r="T3061" i="39"/>
  <c r="U3060" i="39"/>
  <c r="T3060" i="39"/>
  <c r="U3059" i="39"/>
  <c r="T3059" i="39"/>
  <c r="U3058" i="39"/>
  <c r="T3058" i="39"/>
  <c r="U3057" i="39"/>
  <c r="T3057" i="39"/>
  <c r="U3056" i="39"/>
  <c r="T3056" i="39"/>
  <c r="U3055" i="39"/>
  <c r="T3055" i="39"/>
  <c r="U3054" i="39"/>
  <c r="T3054" i="39"/>
  <c r="U3053" i="39"/>
  <c r="T3053" i="39"/>
  <c r="U3052" i="39"/>
  <c r="T3052" i="39"/>
  <c r="U3051" i="39"/>
  <c r="T3051" i="39"/>
  <c r="U3050" i="39"/>
  <c r="T3050" i="39"/>
  <c r="U3049" i="39"/>
  <c r="T3049" i="39"/>
  <c r="U3048" i="39"/>
  <c r="T3048" i="39"/>
  <c r="U3047" i="39"/>
  <c r="T3047" i="39"/>
  <c r="U3046" i="39"/>
  <c r="T3046" i="39"/>
  <c r="U3045" i="39"/>
  <c r="T3045" i="39"/>
  <c r="U3044" i="39"/>
  <c r="T3044" i="39"/>
  <c r="U3043" i="39"/>
  <c r="T3043" i="39"/>
  <c r="U3042" i="39"/>
  <c r="T3042" i="39"/>
  <c r="U3041" i="39"/>
  <c r="T3041" i="39"/>
  <c r="U3040" i="39"/>
  <c r="T3040" i="39"/>
  <c r="U3039" i="39"/>
  <c r="T3039" i="39"/>
  <c r="U3038" i="39"/>
  <c r="T3038" i="39"/>
  <c r="U3037" i="39"/>
  <c r="T3037" i="39"/>
  <c r="U3036" i="39"/>
  <c r="T3036" i="39"/>
  <c r="U3035" i="39"/>
  <c r="T3035" i="39"/>
  <c r="U3034" i="39"/>
  <c r="T3034" i="39"/>
  <c r="U3033" i="39"/>
  <c r="T3033" i="39"/>
  <c r="U3032" i="39"/>
  <c r="T3032" i="39"/>
  <c r="U3031" i="39"/>
  <c r="T3031" i="39"/>
  <c r="U3030" i="39"/>
  <c r="T3030" i="39"/>
  <c r="U3029" i="39"/>
  <c r="T3029" i="39"/>
  <c r="U3028" i="39"/>
  <c r="T3028" i="39"/>
  <c r="U3027" i="39"/>
  <c r="T3027" i="39"/>
  <c r="U3026" i="39"/>
  <c r="T3026" i="39"/>
  <c r="U3025" i="39"/>
  <c r="T3025" i="39"/>
  <c r="U3024" i="39"/>
  <c r="T3024" i="39"/>
  <c r="U3023" i="39"/>
  <c r="T3023" i="39"/>
  <c r="U3022" i="39"/>
  <c r="T3022" i="39"/>
  <c r="U3021" i="39"/>
  <c r="T3021" i="39"/>
  <c r="U3020" i="39"/>
  <c r="T3020" i="39"/>
  <c r="U3019" i="39"/>
  <c r="T3019" i="39"/>
  <c r="U3018" i="39"/>
  <c r="T3018" i="39"/>
  <c r="U3017" i="39"/>
  <c r="T3017" i="39"/>
  <c r="U3016" i="39"/>
  <c r="T3016" i="39"/>
  <c r="U3015" i="39"/>
  <c r="T3015" i="39"/>
  <c r="U3014" i="39"/>
  <c r="T3014" i="39"/>
  <c r="U3013" i="39"/>
  <c r="T3013" i="39"/>
  <c r="U3012" i="39"/>
  <c r="T3012" i="39"/>
  <c r="U3011" i="39"/>
  <c r="T3011" i="39"/>
  <c r="U3010" i="39"/>
  <c r="T3010" i="39"/>
  <c r="U3009" i="39"/>
  <c r="T3009" i="39"/>
  <c r="U3008" i="39"/>
  <c r="T3008" i="39"/>
  <c r="U3007" i="39"/>
  <c r="T3007" i="39"/>
  <c r="U3006" i="39"/>
  <c r="T3006" i="39"/>
  <c r="U3005" i="39"/>
  <c r="T3005" i="39"/>
  <c r="U3004" i="39"/>
  <c r="T3004" i="39"/>
  <c r="U3003" i="39"/>
  <c r="T3003" i="39"/>
  <c r="U3002" i="39"/>
  <c r="T3002" i="39"/>
  <c r="U3001" i="39"/>
  <c r="T3001" i="39"/>
  <c r="U3000" i="39"/>
  <c r="T3000" i="39"/>
  <c r="U2999" i="39"/>
  <c r="T2999" i="39"/>
  <c r="U2998" i="39"/>
  <c r="T2998" i="39"/>
  <c r="U2997" i="39"/>
  <c r="T2997" i="39"/>
  <c r="U2996" i="39"/>
  <c r="T2996" i="39"/>
  <c r="U2995" i="39"/>
  <c r="T2995" i="39"/>
  <c r="U2994" i="39"/>
  <c r="T2994" i="39"/>
  <c r="U2993" i="39"/>
  <c r="T2993" i="39"/>
  <c r="U2992" i="39"/>
  <c r="T2992" i="39"/>
  <c r="U2991" i="39"/>
  <c r="T2991" i="39"/>
  <c r="U2990" i="39"/>
  <c r="T2990" i="39"/>
  <c r="U2989" i="39"/>
  <c r="T2989" i="39"/>
  <c r="U2988" i="39"/>
  <c r="T2988" i="39"/>
  <c r="U2987" i="39"/>
  <c r="T2987" i="39"/>
  <c r="U2986" i="39"/>
  <c r="T2986" i="39"/>
  <c r="U2985" i="39"/>
  <c r="T2985" i="39"/>
  <c r="U2984" i="39"/>
  <c r="T2984" i="39"/>
  <c r="U2983" i="39"/>
  <c r="T2983" i="39"/>
  <c r="U2982" i="39"/>
  <c r="T2982" i="39"/>
  <c r="U2981" i="39"/>
  <c r="T2981" i="39"/>
  <c r="U2980" i="39"/>
  <c r="T2980" i="39"/>
  <c r="U2979" i="39"/>
  <c r="T2979" i="39"/>
  <c r="U2978" i="39"/>
  <c r="T2978" i="39"/>
  <c r="U2977" i="39"/>
  <c r="T2977" i="39"/>
  <c r="U2976" i="39"/>
  <c r="T2976" i="39"/>
  <c r="U2975" i="39"/>
  <c r="T2975" i="39"/>
  <c r="U2974" i="39"/>
  <c r="T2974" i="39"/>
  <c r="U2973" i="39"/>
  <c r="T2973" i="39"/>
  <c r="U2972" i="39"/>
  <c r="T2972" i="39"/>
  <c r="U2971" i="39"/>
  <c r="T2971" i="39"/>
  <c r="U2970" i="39"/>
  <c r="T2970" i="39"/>
  <c r="U2969" i="39"/>
  <c r="T2969" i="39"/>
  <c r="U2968" i="39"/>
  <c r="T2968" i="39"/>
  <c r="U2967" i="39"/>
  <c r="T2967" i="39"/>
  <c r="U2966" i="39"/>
  <c r="T2966" i="39"/>
  <c r="U2965" i="39"/>
  <c r="T2965" i="39"/>
  <c r="U2964" i="39"/>
  <c r="T2964" i="39"/>
  <c r="U2963" i="39"/>
  <c r="T2963" i="39"/>
  <c r="U2962" i="39"/>
  <c r="T2962" i="39"/>
  <c r="U2961" i="39"/>
  <c r="T2961" i="39"/>
  <c r="U2960" i="39"/>
  <c r="T2960" i="39"/>
  <c r="U2959" i="39"/>
  <c r="T2959" i="39"/>
  <c r="U2958" i="39"/>
  <c r="T2958" i="39"/>
  <c r="U2957" i="39"/>
  <c r="T2957" i="39"/>
  <c r="U2956" i="39"/>
  <c r="T2956" i="39"/>
  <c r="U2955" i="39"/>
  <c r="T2955" i="39"/>
  <c r="U2954" i="39"/>
  <c r="T2954" i="39"/>
  <c r="U2953" i="39"/>
  <c r="T2953" i="39"/>
  <c r="U2952" i="39"/>
  <c r="T2952" i="39"/>
  <c r="U2951" i="39"/>
  <c r="T2951" i="39"/>
  <c r="U2950" i="39"/>
  <c r="T2950" i="39"/>
  <c r="U2949" i="39"/>
  <c r="T2949" i="39"/>
  <c r="U2948" i="39"/>
  <c r="T2948" i="39"/>
  <c r="U2947" i="39"/>
  <c r="T2947" i="39"/>
  <c r="U2946" i="39"/>
  <c r="T2946" i="39"/>
  <c r="U2945" i="39"/>
  <c r="T2945" i="39"/>
  <c r="U2944" i="39"/>
  <c r="T2944" i="39"/>
  <c r="U2943" i="39"/>
  <c r="T2943" i="39"/>
  <c r="U2942" i="39"/>
  <c r="T2942" i="39"/>
  <c r="U2941" i="39"/>
  <c r="T2941" i="39"/>
  <c r="U2940" i="39"/>
  <c r="T2940" i="39"/>
  <c r="U2939" i="39"/>
  <c r="T2939" i="39"/>
  <c r="U2938" i="39"/>
  <c r="T2938" i="39"/>
  <c r="U2937" i="39"/>
  <c r="T2937" i="39"/>
  <c r="U2936" i="39"/>
  <c r="T2936" i="39"/>
  <c r="U2935" i="39"/>
  <c r="T2935" i="39"/>
  <c r="U2934" i="39"/>
  <c r="T2934" i="39"/>
  <c r="U2933" i="39"/>
  <c r="T2933" i="39"/>
  <c r="U2932" i="39"/>
  <c r="T2932" i="39"/>
  <c r="U2931" i="39"/>
  <c r="T2931" i="39"/>
  <c r="U2930" i="39"/>
  <c r="T2930" i="39"/>
  <c r="U2929" i="39"/>
  <c r="T2929" i="39"/>
  <c r="U2928" i="39"/>
  <c r="T2928" i="39"/>
  <c r="U2927" i="39"/>
  <c r="T2927" i="39"/>
  <c r="U2926" i="39"/>
  <c r="T2926" i="39"/>
  <c r="U2925" i="39"/>
  <c r="T2925" i="39"/>
  <c r="U2924" i="39"/>
  <c r="T2924" i="39"/>
  <c r="U2923" i="39"/>
  <c r="T2923" i="39"/>
  <c r="U2922" i="39"/>
  <c r="T2922" i="39"/>
  <c r="U2921" i="39"/>
  <c r="T2921" i="39"/>
  <c r="U2920" i="39"/>
  <c r="T2920" i="39"/>
  <c r="U2919" i="39"/>
  <c r="T2919" i="39"/>
  <c r="U2918" i="39"/>
  <c r="T2918" i="39"/>
  <c r="U2917" i="39"/>
  <c r="T2917" i="39"/>
  <c r="U2916" i="39"/>
  <c r="T2916" i="39"/>
  <c r="U2915" i="39"/>
  <c r="T2915" i="39"/>
  <c r="U2914" i="39"/>
  <c r="T2914" i="39"/>
  <c r="U2913" i="39"/>
  <c r="T2913" i="39"/>
  <c r="U2912" i="39"/>
  <c r="T2912" i="39"/>
  <c r="U2911" i="39"/>
  <c r="T2911" i="39"/>
  <c r="U2910" i="39"/>
  <c r="T2910" i="39"/>
  <c r="U2909" i="39"/>
  <c r="T2909" i="39"/>
  <c r="U2908" i="39"/>
  <c r="T2908" i="39"/>
  <c r="U2907" i="39"/>
  <c r="T2907" i="39"/>
  <c r="U2906" i="39"/>
  <c r="T2906" i="39"/>
  <c r="U2905" i="39"/>
  <c r="T2905" i="39"/>
  <c r="U2904" i="39"/>
  <c r="T2904" i="39"/>
  <c r="U2903" i="39"/>
  <c r="T2903" i="39"/>
  <c r="U2902" i="39"/>
  <c r="T2902" i="39"/>
  <c r="U2901" i="39"/>
  <c r="T2901" i="39"/>
  <c r="U2900" i="39"/>
  <c r="T2900" i="39"/>
  <c r="U2899" i="39"/>
  <c r="T2899" i="39"/>
  <c r="U2898" i="39"/>
  <c r="T2898" i="39"/>
  <c r="U2897" i="39"/>
  <c r="T2897" i="39"/>
  <c r="U2896" i="39"/>
  <c r="T2896" i="39"/>
  <c r="U2895" i="39"/>
  <c r="T2895" i="39"/>
  <c r="U2894" i="39"/>
  <c r="T2894" i="39"/>
  <c r="U2893" i="39"/>
  <c r="T2893" i="39"/>
  <c r="U2892" i="39"/>
  <c r="T2892" i="39"/>
  <c r="U2891" i="39"/>
  <c r="T2891" i="39"/>
  <c r="U2890" i="39"/>
  <c r="T2890" i="39"/>
  <c r="U2889" i="39"/>
  <c r="T2889" i="39"/>
  <c r="U2888" i="39"/>
  <c r="T2888" i="39"/>
  <c r="U2887" i="39"/>
  <c r="T2887" i="39"/>
  <c r="U2886" i="39"/>
  <c r="T2886" i="39"/>
  <c r="U2885" i="39"/>
  <c r="T2885" i="39"/>
  <c r="U2884" i="39"/>
  <c r="T2884" i="39"/>
  <c r="U2883" i="39"/>
  <c r="T2883" i="39"/>
  <c r="U2882" i="39"/>
  <c r="T2882" i="39"/>
  <c r="U2881" i="39"/>
  <c r="T2881" i="39"/>
  <c r="U2880" i="39"/>
  <c r="T2880" i="39"/>
  <c r="U2879" i="39"/>
  <c r="T2879" i="39"/>
  <c r="U2878" i="39"/>
  <c r="T2878" i="39"/>
  <c r="U2877" i="39"/>
  <c r="T2877" i="39"/>
  <c r="U2876" i="39"/>
  <c r="T2876" i="39"/>
  <c r="U2875" i="39"/>
  <c r="T2875" i="39"/>
  <c r="U2874" i="39"/>
  <c r="T2874" i="39"/>
  <c r="U2873" i="39"/>
  <c r="T2873" i="39"/>
  <c r="U2872" i="39"/>
  <c r="T2872" i="39"/>
  <c r="U2871" i="39"/>
  <c r="T2871" i="39"/>
  <c r="U2870" i="39"/>
  <c r="T2870" i="39"/>
  <c r="U2869" i="39"/>
  <c r="T2869" i="39"/>
  <c r="U2868" i="39"/>
  <c r="T2868" i="39"/>
  <c r="U2867" i="39"/>
  <c r="T2867" i="39"/>
  <c r="U2866" i="39"/>
  <c r="T2866" i="39"/>
  <c r="U2865" i="39"/>
  <c r="T2865" i="39"/>
  <c r="U2864" i="39"/>
  <c r="T2864" i="39"/>
  <c r="U2863" i="39"/>
  <c r="T2863" i="39"/>
  <c r="U2862" i="39"/>
  <c r="T2862" i="39"/>
  <c r="U2861" i="39"/>
  <c r="T2861" i="39"/>
  <c r="U2860" i="39"/>
  <c r="T2860" i="39"/>
  <c r="U2859" i="39"/>
  <c r="T2859" i="39"/>
  <c r="U2858" i="39"/>
  <c r="T2858" i="39"/>
  <c r="U2857" i="39"/>
  <c r="T2857" i="39"/>
  <c r="U2856" i="39"/>
  <c r="T2856" i="39"/>
  <c r="U2855" i="39"/>
  <c r="T2855" i="39"/>
  <c r="U2854" i="39"/>
  <c r="T2854" i="39"/>
  <c r="U2853" i="39"/>
  <c r="T2853" i="39"/>
  <c r="U2852" i="39"/>
  <c r="T2852" i="39"/>
  <c r="U2851" i="39"/>
  <c r="T2851" i="39"/>
  <c r="U2850" i="39"/>
  <c r="T2850" i="39"/>
  <c r="U2849" i="39"/>
  <c r="T2849" i="39"/>
  <c r="U2848" i="39"/>
  <c r="T2848" i="39"/>
  <c r="U2847" i="39"/>
  <c r="T2847" i="39"/>
  <c r="U2846" i="39"/>
  <c r="T2846" i="39"/>
  <c r="U2845" i="39"/>
  <c r="T2845" i="39"/>
  <c r="U2844" i="39"/>
  <c r="T2844" i="39"/>
  <c r="U2843" i="39"/>
  <c r="T2843" i="39"/>
  <c r="U2842" i="39"/>
  <c r="T2842" i="39"/>
  <c r="U2841" i="39"/>
  <c r="T2841" i="39"/>
  <c r="U2840" i="39"/>
  <c r="T2840" i="39"/>
  <c r="U2839" i="39"/>
  <c r="T2839" i="39"/>
  <c r="U2838" i="39"/>
  <c r="T2838" i="39"/>
  <c r="U2837" i="39"/>
  <c r="T2837" i="39"/>
  <c r="U2836" i="39"/>
  <c r="T2836" i="39"/>
  <c r="U2835" i="39"/>
  <c r="T2835" i="39"/>
  <c r="U2834" i="39"/>
  <c r="T2834" i="39"/>
  <c r="U2833" i="39"/>
  <c r="T2833" i="39"/>
  <c r="U2832" i="39"/>
  <c r="T2832" i="39"/>
  <c r="U2831" i="39"/>
  <c r="T2831" i="39"/>
  <c r="U2830" i="39"/>
  <c r="T2830" i="39"/>
  <c r="U2829" i="39"/>
  <c r="T2829" i="39"/>
  <c r="U2828" i="39"/>
  <c r="T2828" i="39"/>
  <c r="U2827" i="39"/>
  <c r="T2827" i="39"/>
  <c r="U2826" i="39"/>
  <c r="T2826" i="39"/>
  <c r="U2825" i="39"/>
  <c r="T2825" i="39"/>
  <c r="U2824" i="39"/>
  <c r="T2824" i="39"/>
  <c r="U2823" i="39"/>
  <c r="T2823" i="39"/>
  <c r="U2822" i="39"/>
  <c r="T2822" i="39"/>
  <c r="U2821" i="39"/>
  <c r="T2821" i="39"/>
  <c r="U2820" i="39"/>
  <c r="T2820" i="39"/>
  <c r="U2819" i="39"/>
  <c r="T2819" i="39"/>
  <c r="U2818" i="39"/>
  <c r="T2818" i="39"/>
  <c r="U2817" i="39"/>
  <c r="T2817" i="39"/>
  <c r="U2816" i="39"/>
  <c r="T2816" i="39"/>
  <c r="U2815" i="39"/>
  <c r="T2815" i="39"/>
  <c r="U2814" i="39"/>
  <c r="T2814" i="39"/>
  <c r="U2813" i="39"/>
  <c r="T2813" i="39"/>
  <c r="U2812" i="39"/>
  <c r="T2812" i="39"/>
  <c r="U2811" i="39"/>
  <c r="T2811" i="39"/>
  <c r="U2810" i="39"/>
  <c r="T2810" i="39"/>
  <c r="U2809" i="39"/>
  <c r="T2809" i="39"/>
  <c r="U2808" i="39"/>
  <c r="T2808" i="39"/>
  <c r="U2807" i="39"/>
  <c r="T2807" i="39"/>
  <c r="U2806" i="39"/>
  <c r="T2806" i="39"/>
  <c r="U2805" i="39"/>
  <c r="T2805" i="39"/>
  <c r="U2804" i="39"/>
  <c r="T2804" i="39"/>
  <c r="U2803" i="39"/>
  <c r="T2803" i="39"/>
  <c r="U2802" i="39"/>
  <c r="T2802" i="39"/>
  <c r="U2801" i="39"/>
  <c r="T2801" i="39"/>
  <c r="U2800" i="39"/>
  <c r="T2800" i="39"/>
  <c r="U2799" i="39"/>
  <c r="T2799" i="39"/>
  <c r="U2798" i="39"/>
  <c r="T2798" i="39"/>
  <c r="U2797" i="39"/>
  <c r="T2797" i="39"/>
  <c r="U2796" i="39"/>
  <c r="T2796" i="39"/>
  <c r="U2795" i="39"/>
  <c r="T2795" i="39"/>
  <c r="U2794" i="39"/>
  <c r="T2794" i="39"/>
  <c r="U2793" i="39"/>
  <c r="T2793" i="39"/>
  <c r="U2792" i="39"/>
  <c r="T2792" i="39"/>
  <c r="U2791" i="39"/>
  <c r="T2791" i="39"/>
  <c r="U2790" i="39"/>
  <c r="T2790" i="39"/>
  <c r="U2789" i="39"/>
  <c r="T2789" i="39"/>
  <c r="U2788" i="39"/>
  <c r="T2788" i="39"/>
  <c r="U2787" i="39"/>
  <c r="T2787" i="39"/>
  <c r="U2786" i="39"/>
  <c r="T2786" i="39"/>
  <c r="U2785" i="39"/>
  <c r="T2785" i="39"/>
  <c r="U2784" i="39"/>
  <c r="T2784" i="39"/>
  <c r="U2783" i="39"/>
  <c r="T2783" i="39"/>
  <c r="U2782" i="39"/>
  <c r="T2782" i="39"/>
  <c r="U2781" i="39"/>
  <c r="T2781" i="39"/>
  <c r="U2780" i="39"/>
  <c r="T2780" i="39"/>
  <c r="U2779" i="39"/>
  <c r="T2779" i="39"/>
  <c r="U2778" i="39"/>
  <c r="T2778" i="39"/>
  <c r="U2777" i="39"/>
  <c r="T2777" i="39"/>
  <c r="U2776" i="39"/>
  <c r="T2776" i="39"/>
  <c r="U2775" i="39"/>
  <c r="T2775" i="39"/>
  <c r="U2774" i="39"/>
  <c r="T2774" i="39"/>
  <c r="U2773" i="39"/>
  <c r="T2773" i="39"/>
  <c r="U2772" i="39"/>
  <c r="T2772" i="39"/>
  <c r="U2771" i="39"/>
  <c r="T2771" i="39"/>
  <c r="U2770" i="39"/>
  <c r="T2770" i="39"/>
  <c r="U2769" i="39"/>
  <c r="T2769" i="39"/>
  <c r="U2768" i="39"/>
  <c r="T2768" i="39"/>
  <c r="U2767" i="39"/>
  <c r="T2767" i="39"/>
  <c r="U2766" i="39"/>
  <c r="T2766" i="39"/>
  <c r="U2765" i="39"/>
  <c r="T2765" i="39"/>
  <c r="U2764" i="39"/>
  <c r="T2764" i="39"/>
  <c r="U2763" i="39"/>
  <c r="T2763" i="39"/>
  <c r="U2762" i="39"/>
  <c r="T2762" i="39"/>
  <c r="U2761" i="39"/>
  <c r="T2761" i="39"/>
  <c r="U2760" i="39"/>
  <c r="T2760" i="39"/>
  <c r="U2759" i="39"/>
  <c r="T2759" i="39"/>
  <c r="U2758" i="39"/>
  <c r="T2758" i="39"/>
  <c r="U2757" i="39"/>
  <c r="T2757" i="39"/>
  <c r="U2756" i="39"/>
  <c r="T2756" i="39"/>
  <c r="U2755" i="39"/>
  <c r="T2755" i="39"/>
  <c r="U2754" i="39"/>
  <c r="T2754" i="39"/>
  <c r="U2753" i="39"/>
  <c r="T2753" i="39"/>
  <c r="U2752" i="39"/>
  <c r="T2752" i="39"/>
  <c r="U2751" i="39"/>
  <c r="T2751" i="39"/>
  <c r="U2750" i="39"/>
  <c r="T2750" i="39"/>
  <c r="U2749" i="39"/>
  <c r="T2749" i="39"/>
  <c r="U2748" i="39"/>
  <c r="T2748" i="39"/>
  <c r="U2747" i="39"/>
  <c r="T2747" i="39"/>
  <c r="U2746" i="39"/>
  <c r="T2746" i="39"/>
  <c r="U2745" i="39"/>
  <c r="T2745" i="39"/>
  <c r="U2744" i="39"/>
  <c r="T2744" i="39"/>
  <c r="U2743" i="39"/>
  <c r="T2743" i="39"/>
  <c r="U2742" i="39"/>
  <c r="T2742" i="39"/>
  <c r="U2741" i="39"/>
  <c r="T2741" i="39"/>
  <c r="U2740" i="39"/>
  <c r="T2740" i="39"/>
  <c r="U2739" i="39"/>
  <c r="T2739" i="39"/>
  <c r="U2738" i="39"/>
  <c r="T2738" i="39"/>
  <c r="U2737" i="39"/>
  <c r="T2737" i="39"/>
  <c r="U2736" i="39"/>
  <c r="T2736" i="39"/>
  <c r="U2735" i="39"/>
  <c r="T2735" i="39"/>
  <c r="U2734" i="39"/>
  <c r="T2734" i="39"/>
  <c r="U2733" i="39"/>
  <c r="T2733" i="39"/>
  <c r="U2732" i="39"/>
  <c r="T2732" i="39"/>
  <c r="U2731" i="39"/>
  <c r="T2731" i="39"/>
  <c r="U2730" i="39"/>
  <c r="T2730" i="39"/>
  <c r="U2729" i="39"/>
  <c r="T2729" i="39"/>
  <c r="U2728" i="39"/>
  <c r="T2728" i="39"/>
  <c r="U2727" i="39"/>
  <c r="T2727" i="39"/>
  <c r="U2726" i="39"/>
  <c r="T2726" i="39"/>
  <c r="U2725" i="39"/>
  <c r="T2725" i="39"/>
  <c r="U2724" i="39"/>
  <c r="T2724" i="39"/>
  <c r="U2723" i="39"/>
  <c r="T2723" i="39"/>
  <c r="U2722" i="39"/>
  <c r="T2722" i="39"/>
  <c r="U2721" i="39"/>
  <c r="T2721" i="39"/>
  <c r="U2720" i="39"/>
  <c r="T2720" i="39"/>
  <c r="U2719" i="39"/>
  <c r="T2719" i="39"/>
  <c r="U2718" i="39"/>
  <c r="T2718" i="39"/>
  <c r="U2717" i="39"/>
  <c r="T2717" i="39"/>
  <c r="U2716" i="39"/>
  <c r="T2716" i="39"/>
  <c r="U2715" i="39"/>
  <c r="T2715" i="39"/>
  <c r="U2714" i="39"/>
  <c r="T2714" i="39"/>
  <c r="U2713" i="39"/>
  <c r="T2713" i="39"/>
  <c r="U2712" i="39"/>
  <c r="T2712" i="39"/>
  <c r="U2711" i="39"/>
  <c r="T2711" i="39"/>
  <c r="U2710" i="39"/>
  <c r="T2710" i="39"/>
  <c r="U2709" i="39"/>
  <c r="T2709" i="39"/>
  <c r="U2708" i="39"/>
  <c r="T2708" i="39"/>
  <c r="U2707" i="39"/>
  <c r="T2707" i="39"/>
  <c r="U2706" i="39"/>
  <c r="T2706" i="39"/>
  <c r="U2705" i="39"/>
  <c r="T2705" i="39"/>
  <c r="U2704" i="39"/>
  <c r="T2704" i="39"/>
  <c r="U2703" i="39"/>
  <c r="T2703" i="39"/>
  <c r="U2702" i="39"/>
  <c r="T2702" i="39"/>
  <c r="U2701" i="39"/>
  <c r="T2701" i="39"/>
  <c r="U2700" i="39"/>
  <c r="T2700" i="39"/>
  <c r="U2699" i="39"/>
  <c r="T2699" i="39"/>
  <c r="U2698" i="39"/>
  <c r="T2698" i="39"/>
  <c r="U2697" i="39"/>
  <c r="T2697" i="39"/>
  <c r="U2696" i="39"/>
  <c r="T2696" i="39"/>
  <c r="U2695" i="39"/>
  <c r="T2695" i="39"/>
  <c r="U2694" i="39"/>
  <c r="T2694" i="39"/>
  <c r="U2693" i="39"/>
  <c r="T2693" i="39"/>
  <c r="U2692" i="39"/>
  <c r="T2692" i="39"/>
  <c r="U2691" i="39"/>
  <c r="T2691" i="39"/>
  <c r="U2690" i="39"/>
  <c r="T2690" i="39"/>
  <c r="U2689" i="39"/>
  <c r="T2689" i="39"/>
  <c r="U2688" i="39"/>
  <c r="T2688" i="39"/>
  <c r="U2687" i="39"/>
  <c r="T2687" i="39"/>
  <c r="U2686" i="39"/>
  <c r="T2686" i="39"/>
  <c r="U2685" i="39"/>
  <c r="T2685" i="39"/>
  <c r="U2684" i="39"/>
  <c r="T2684" i="39"/>
  <c r="U2683" i="39"/>
  <c r="T2683" i="39"/>
  <c r="U2682" i="39"/>
  <c r="T2682" i="39"/>
  <c r="U2681" i="39"/>
  <c r="T2681" i="39"/>
  <c r="U2680" i="39"/>
  <c r="T2680" i="39"/>
  <c r="U2679" i="39"/>
  <c r="T2679" i="39"/>
  <c r="U2678" i="39"/>
  <c r="T2678" i="39"/>
  <c r="U2677" i="39"/>
  <c r="T2677" i="39"/>
  <c r="U2676" i="39"/>
  <c r="T2676" i="39"/>
  <c r="U2675" i="39"/>
  <c r="T2675" i="39"/>
  <c r="U2674" i="39"/>
  <c r="T2674" i="39"/>
  <c r="U2673" i="39"/>
  <c r="T2673" i="39"/>
  <c r="U2672" i="39"/>
  <c r="T2672" i="39"/>
  <c r="U2671" i="39"/>
  <c r="T2671" i="39"/>
  <c r="U2670" i="39"/>
  <c r="T2670" i="39"/>
  <c r="U2669" i="39"/>
  <c r="T2669" i="39"/>
  <c r="U2668" i="39"/>
  <c r="T2668" i="39"/>
  <c r="U2667" i="39"/>
  <c r="T2667" i="39"/>
  <c r="U2666" i="39"/>
  <c r="T2666" i="39"/>
  <c r="U2665" i="39"/>
  <c r="T2665" i="39"/>
  <c r="U2664" i="39"/>
  <c r="T2664" i="39"/>
  <c r="U2663" i="39"/>
  <c r="T2663" i="39"/>
  <c r="U2662" i="39"/>
  <c r="T2662" i="39"/>
  <c r="U2661" i="39"/>
  <c r="T2661" i="39"/>
  <c r="U2660" i="39"/>
  <c r="T2660" i="39"/>
  <c r="U2659" i="39"/>
  <c r="T2659" i="39"/>
  <c r="U2658" i="39"/>
  <c r="T2658" i="39"/>
  <c r="U2657" i="39"/>
  <c r="T2657" i="39"/>
  <c r="U2656" i="39"/>
  <c r="T2656" i="39"/>
  <c r="U2655" i="39"/>
  <c r="T2655" i="39"/>
  <c r="U2654" i="39"/>
  <c r="T2654" i="39"/>
  <c r="U2653" i="39"/>
  <c r="T2653" i="39"/>
  <c r="U2652" i="39"/>
  <c r="T2652" i="39"/>
  <c r="U2651" i="39"/>
  <c r="T2651" i="39"/>
  <c r="U2650" i="39"/>
  <c r="T2650" i="39"/>
  <c r="U2649" i="39"/>
  <c r="T2649" i="39"/>
  <c r="U2648" i="39"/>
  <c r="T2648" i="39"/>
  <c r="U2647" i="39"/>
  <c r="T2647" i="39"/>
  <c r="U2646" i="39"/>
  <c r="T2646" i="39"/>
  <c r="U2645" i="39"/>
  <c r="T2645" i="39"/>
  <c r="U2644" i="39"/>
  <c r="T2644" i="39"/>
  <c r="U2643" i="39"/>
  <c r="T2643" i="39"/>
  <c r="U2642" i="39"/>
  <c r="T2642" i="39"/>
  <c r="U2641" i="39"/>
  <c r="T2641" i="39"/>
  <c r="U2640" i="39"/>
  <c r="T2640" i="39"/>
  <c r="U2639" i="39"/>
  <c r="T2639" i="39"/>
  <c r="U2638" i="39"/>
  <c r="T2638" i="39"/>
  <c r="U2637" i="39"/>
  <c r="T2637" i="39"/>
  <c r="U2636" i="39"/>
  <c r="T2636" i="39"/>
  <c r="U2635" i="39"/>
  <c r="T2635" i="39"/>
  <c r="U2634" i="39"/>
  <c r="T2634" i="39"/>
  <c r="U2633" i="39"/>
  <c r="T2633" i="39"/>
  <c r="U2632" i="39"/>
  <c r="T2632" i="39"/>
  <c r="U2631" i="39"/>
  <c r="T2631" i="39"/>
  <c r="U2630" i="39"/>
  <c r="T2630" i="39"/>
  <c r="U2629" i="39"/>
  <c r="T2629" i="39"/>
  <c r="U2628" i="39"/>
  <c r="T2628" i="39"/>
  <c r="U2627" i="39"/>
  <c r="T2627" i="39"/>
  <c r="U2626" i="39"/>
  <c r="T2626" i="39"/>
  <c r="U2625" i="39"/>
  <c r="T2625" i="39"/>
  <c r="U2624" i="39"/>
  <c r="T2624" i="39"/>
  <c r="U2623" i="39"/>
  <c r="T2623" i="39"/>
  <c r="U2622" i="39"/>
  <c r="T2622" i="39"/>
  <c r="U2621" i="39"/>
  <c r="T2621" i="39"/>
  <c r="U2620" i="39"/>
  <c r="T2620" i="39"/>
  <c r="U2619" i="39"/>
  <c r="T2619" i="39"/>
  <c r="U2618" i="39"/>
  <c r="T2618" i="39"/>
  <c r="U2617" i="39"/>
  <c r="T2617" i="39"/>
  <c r="U2616" i="39"/>
  <c r="T2616" i="39"/>
  <c r="U2615" i="39"/>
  <c r="T2615" i="39"/>
  <c r="U2614" i="39"/>
  <c r="T2614" i="39"/>
  <c r="U2613" i="39"/>
  <c r="T2613" i="39"/>
  <c r="U2612" i="39"/>
  <c r="T2612" i="39"/>
  <c r="U2611" i="39"/>
  <c r="T2611" i="39"/>
  <c r="U2610" i="39"/>
  <c r="T2610" i="39"/>
  <c r="U2609" i="39"/>
  <c r="T2609" i="39"/>
  <c r="U2608" i="39"/>
  <c r="T2608" i="39"/>
  <c r="U2607" i="39"/>
  <c r="T2607" i="39"/>
  <c r="U2606" i="39"/>
  <c r="T2606" i="39"/>
  <c r="U2605" i="39"/>
  <c r="T2605" i="39"/>
  <c r="U2604" i="39"/>
  <c r="T2604" i="39"/>
  <c r="U2603" i="39"/>
  <c r="T2603" i="39"/>
  <c r="U2602" i="39"/>
  <c r="T2602" i="39"/>
  <c r="U2601" i="39"/>
  <c r="T2601" i="39"/>
  <c r="U2600" i="39"/>
  <c r="T2600" i="39"/>
  <c r="U2599" i="39"/>
  <c r="T2599" i="39"/>
  <c r="U2598" i="39"/>
  <c r="T2598" i="39"/>
  <c r="U2597" i="39"/>
  <c r="T2597" i="39"/>
  <c r="U2596" i="39"/>
  <c r="T2596" i="39"/>
  <c r="U2595" i="39"/>
  <c r="T2595" i="39"/>
  <c r="U2594" i="39"/>
  <c r="T2594" i="39"/>
  <c r="U2593" i="39"/>
  <c r="T2593" i="39"/>
  <c r="U2592" i="39"/>
  <c r="T2592" i="39"/>
  <c r="U2591" i="39"/>
  <c r="T2591" i="39"/>
  <c r="U2590" i="39"/>
  <c r="T2590" i="39"/>
  <c r="U2589" i="39"/>
  <c r="T2589" i="39"/>
  <c r="U2588" i="39"/>
  <c r="T2588" i="39"/>
  <c r="U2587" i="39"/>
  <c r="T2587" i="39"/>
  <c r="U2586" i="39"/>
  <c r="T2586" i="39"/>
  <c r="U2585" i="39"/>
  <c r="T2585" i="39"/>
  <c r="U2584" i="39"/>
  <c r="T2584" i="39"/>
  <c r="U2583" i="39"/>
  <c r="T2583" i="39"/>
  <c r="U2582" i="39"/>
  <c r="T2582" i="39"/>
  <c r="U2581" i="39"/>
  <c r="T2581" i="39"/>
  <c r="U2580" i="39"/>
  <c r="T2580" i="39"/>
  <c r="U2579" i="39"/>
  <c r="T2579" i="39"/>
  <c r="U2578" i="39"/>
  <c r="T2578" i="39"/>
  <c r="U2577" i="39"/>
  <c r="T2577" i="39"/>
  <c r="U2576" i="39"/>
  <c r="T2576" i="39"/>
  <c r="U2575" i="39"/>
  <c r="T2575" i="39"/>
  <c r="U2574" i="39"/>
  <c r="T2574" i="39"/>
  <c r="U2573" i="39"/>
  <c r="T2573" i="39"/>
  <c r="U2572" i="39"/>
  <c r="T2572" i="39"/>
  <c r="U2571" i="39"/>
  <c r="T2571" i="39"/>
  <c r="U2570" i="39"/>
  <c r="T2570" i="39"/>
  <c r="U2569" i="39"/>
  <c r="T2569" i="39"/>
  <c r="U2568" i="39"/>
  <c r="T2568" i="39"/>
  <c r="U2567" i="39"/>
  <c r="T2567" i="39"/>
  <c r="U2566" i="39"/>
  <c r="T2566" i="39"/>
  <c r="U2565" i="39"/>
  <c r="T2565" i="39"/>
  <c r="U2564" i="39"/>
  <c r="T2564" i="39"/>
  <c r="U2563" i="39"/>
  <c r="T2563" i="39"/>
  <c r="U2562" i="39"/>
  <c r="T2562" i="39"/>
  <c r="U2561" i="39"/>
  <c r="T2561" i="39"/>
  <c r="U2560" i="39"/>
  <c r="T2560" i="39"/>
  <c r="U2559" i="39"/>
  <c r="T2559" i="39"/>
  <c r="U2558" i="39"/>
  <c r="T2558" i="39"/>
  <c r="U2557" i="39"/>
  <c r="T2557" i="39"/>
  <c r="U2556" i="39"/>
  <c r="T2556" i="39"/>
  <c r="U2555" i="39"/>
  <c r="T2555" i="39"/>
  <c r="U2554" i="39"/>
  <c r="T2554" i="39"/>
  <c r="U2553" i="39"/>
  <c r="T2553" i="39"/>
  <c r="U2552" i="39"/>
  <c r="T2552" i="39"/>
  <c r="U2551" i="39"/>
  <c r="T2551" i="39"/>
  <c r="U2550" i="39"/>
  <c r="T2550" i="39"/>
  <c r="U2549" i="39"/>
  <c r="T2549" i="39"/>
  <c r="U2548" i="39"/>
  <c r="T2548" i="39"/>
  <c r="U2547" i="39"/>
  <c r="T2547" i="39"/>
  <c r="U2546" i="39"/>
  <c r="T2546" i="39"/>
  <c r="U2545" i="39"/>
  <c r="T2545" i="39"/>
  <c r="U2544" i="39"/>
  <c r="T2544" i="39"/>
  <c r="U2543" i="39"/>
  <c r="T2543" i="39"/>
  <c r="U2542" i="39"/>
  <c r="T2542" i="39"/>
  <c r="U2541" i="39"/>
  <c r="T2541" i="39"/>
  <c r="U2540" i="39"/>
  <c r="T2540" i="39"/>
  <c r="U2539" i="39"/>
  <c r="T2539" i="39"/>
  <c r="U2538" i="39"/>
  <c r="T2538" i="39"/>
  <c r="U2537" i="39"/>
  <c r="T2537" i="39"/>
  <c r="U2536" i="39"/>
  <c r="T2536" i="39"/>
  <c r="U2535" i="39"/>
  <c r="T2535" i="39"/>
  <c r="U2534" i="39"/>
  <c r="T2534" i="39"/>
  <c r="U2533" i="39"/>
  <c r="T2533" i="39"/>
  <c r="U2532" i="39"/>
  <c r="T2532" i="39"/>
  <c r="U2531" i="39"/>
  <c r="T2531" i="39"/>
  <c r="U2530" i="39"/>
  <c r="T2530" i="39"/>
  <c r="U2529" i="39"/>
  <c r="T2529" i="39"/>
  <c r="U2528" i="39"/>
  <c r="T2528" i="39"/>
  <c r="U2527" i="39"/>
  <c r="T2527" i="39"/>
  <c r="U2526" i="39"/>
  <c r="T2526" i="39"/>
  <c r="U2525" i="39"/>
  <c r="T2525" i="39"/>
  <c r="U2524" i="39"/>
  <c r="T2524" i="39"/>
  <c r="U2523" i="39"/>
  <c r="T2523" i="39"/>
  <c r="U2522" i="39"/>
  <c r="T2522" i="39"/>
  <c r="U2521" i="39"/>
  <c r="T2521" i="39"/>
  <c r="U2520" i="39"/>
  <c r="T2520" i="39"/>
  <c r="U2519" i="39"/>
  <c r="T2519" i="39"/>
  <c r="U2518" i="39"/>
  <c r="T2518" i="39"/>
  <c r="U2517" i="39"/>
  <c r="T2517" i="39"/>
  <c r="U2516" i="39"/>
  <c r="T2516" i="39"/>
  <c r="U2515" i="39"/>
  <c r="T2515" i="39"/>
  <c r="U2514" i="39"/>
  <c r="T2514" i="39"/>
  <c r="U2513" i="39"/>
  <c r="T2513" i="39"/>
  <c r="U2512" i="39"/>
  <c r="T2512" i="39"/>
  <c r="U2511" i="39"/>
  <c r="T2511" i="39"/>
  <c r="U2510" i="39"/>
  <c r="T2510" i="39"/>
  <c r="U2509" i="39"/>
  <c r="T2509" i="39"/>
  <c r="U2508" i="39"/>
  <c r="T2508" i="39"/>
  <c r="U2507" i="39"/>
  <c r="T2507" i="39"/>
  <c r="U2506" i="39"/>
  <c r="T2506" i="39"/>
  <c r="U2505" i="39"/>
  <c r="T2505" i="39"/>
  <c r="U2504" i="39"/>
  <c r="T2504" i="39"/>
  <c r="U2503" i="39"/>
  <c r="T2503" i="39"/>
  <c r="U2502" i="39"/>
  <c r="T2502" i="39"/>
  <c r="U2501" i="39"/>
  <c r="T2501" i="39"/>
  <c r="U2500" i="39"/>
  <c r="T2500" i="39"/>
  <c r="U2499" i="39"/>
  <c r="T2499" i="39"/>
  <c r="U2498" i="39"/>
  <c r="T2498" i="39"/>
  <c r="U2497" i="39"/>
  <c r="T2497" i="39"/>
  <c r="U2496" i="39"/>
  <c r="T2496" i="39"/>
  <c r="U2495" i="39"/>
  <c r="T2495" i="39"/>
  <c r="U2494" i="39"/>
  <c r="T2494" i="39"/>
  <c r="U2493" i="39"/>
  <c r="T2493" i="39"/>
  <c r="U2492" i="39"/>
  <c r="T2492" i="39"/>
  <c r="U2491" i="39"/>
  <c r="T2491" i="39"/>
  <c r="U2490" i="39"/>
  <c r="T2490" i="39"/>
  <c r="U2489" i="39"/>
  <c r="T2489" i="39"/>
  <c r="U2488" i="39"/>
  <c r="T2488" i="39"/>
  <c r="U2487" i="39"/>
  <c r="T2487" i="39"/>
  <c r="U2486" i="39"/>
  <c r="T2486" i="39"/>
  <c r="U2485" i="39"/>
  <c r="T2485" i="39"/>
  <c r="U2484" i="39"/>
  <c r="T2484" i="39"/>
  <c r="U2483" i="39"/>
  <c r="T2483" i="39"/>
  <c r="U2482" i="39"/>
  <c r="T2482" i="39"/>
  <c r="U2481" i="39"/>
  <c r="T2481" i="39"/>
  <c r="U2480" i="39"/>
  <c r="T2480" i="39"/>
  <c r="U2479" i="39"/>
  <c r="T2479" i="39"/>
  <c r="U2478" i="39"/>
  <c r="T2478" i="39"/>
  <c r="U2477" i="39"/>
  <c r="T2477" i="39"/>
  <c r="U2476" i="39"/>
  <c r="T2476" i="39"/>
  <c r="U2475" i="39"/>
  <c r="T2475" i="39"/>
  <c r="U2474" i="39"/>
  <c r="T2474" i="39"/>
  <c r="U2473" i="39"/>
  <c r="T2473" i="39"/>
  <c r="U2472" i="39"/>
  <c r="T2472" i="39"/>
  <c r="U2471" i="39"/>
  <c r="T2471" i="39"/>
  <c r="U2470" i="39"/>
  <c r="T2470" i="39"/>
  <c r="U2469" i="39"/>
  <c r="T2469" i="39"/>
  <c r="U2468" i="39"/>
  <c r="T2468" i="39"/>
  <c r="U2467" i="39"/>
  <c r="T2467" i="39"/>
  <c r="U2466" i="39"/>
  <c r="T2466" i="39"/>
  <c r="U2465" i="39"/>
  <c r="T2465" i="39"/>
  <c r="U2464" i="39"/>
  <c r="T2464" i="39"/>
  <c r="U2463" i="39"/>
  <c r="T2463" i="39"/>
  <c r="U2462" i="39"/>
  <c r="T2462" i="39"/>
  <c r="U2461" i="39"/>
  <c r="T2461" i="39"/>
  <c r="U2460" i="39"/>
  <c r="T2460" i="39"/>
  <c r="U2459" i="39"/>
  <c r="T2459" i="39"/>
  <c r="U2458" i="39"/>
  <c r="T2458" i="39"/>
  <c r="U2457" i="39"/>
  <c r="T2457" i="39"/>
  <c r="U2456" i="39"/>
  <c r="T2456" i="39"/>
  <c r="U2455" i="39"/>
  <c r="T2455" i="39"/>
  <c r="U2454" i="39"/>
  <c r="T2454" i="39"/>
  <c r="U2453" i="39"/>
  <c r="T2453" i="39"/>
  <c r="U2452" i="39"/>
  <c r="T2452" i="39"/>
  <c r="U2451" i="39"/>
  <c r="T2451" i="39"/>
  <c r="U2450" i="39"/>
  <c r="T2450" i="39"/>
  <c r="U2449" i="39"/>
  <c r="T2449" i="39"/>
  <c r="U2448" i="39"/>
  <c r="T2448" i="39"/>
  <c r="U2447" i="39"/>
  <c r="T2447" i="39"/>
  <c r="U2446" i="39"/>
  <c r="T2446" i="39"/>
  <c r="U2445" i="39"/>
  <c r="T2445" i="39"/>
  <c r="U2444" i="39"/>
  <c r="T2444" i="39"/>
  <c r="U2443" i="39"/>
  <c r="T2443" i="39"/>
  <c r="U2442" i="39"/>
  <c r="T2442" i="39"/>
  <c r="U2441" i="39"/>
  <c r="T2441" i="39"/>
  <c r="U2440" i="39"/>
  <c r="T2440" i="39"/>
  <c r="U2439" i="39"/>
  <c r="T2439" i="39"/>
  <c r="U2438" i="39"/>
  <c r="T2438" i="39"/>
  <c r="U2437" i="39"/>
  <c r="T2437" i="39"/>
  <c r="U2436" i="39"/>
  <c r="T2436" i="39"/>
  <c r="U2435" i="39"/>
  <c r="T2435" i="39"/>
  <c r="U2434" i="39"/>
  <c r="T2434" i="39"/>
  <c r="U2433" i="39"/>
  <c r="T2433" i="39"/>
  <c r="U2432" i="39"/>
  <c r="T2432" i="39"/>
  <c r="U2431" i="39"/>
  <c r="T2431" i="39"/>
  <c r="U2430" i="39"/>
  <c r="T2430" i="39"/>
  <c r="U2429" i="39"/>
  <c r="T2429" i="39"/>
  <c r="U2428" i="39"/>
  <c r="T2428" i="39"/>
  <c r="U2427" i="39"/>
  <c r="T2427" i="39"/>
  <c r="U2426" i="39"/>
  <c r="T2426" i="39"/>
  <c r="U2425" i="39"/>
  <c r="T2425" i="39"/>
  <c r="U2424" i="39"/>
  <c r="T2424" i="39"/>
  <c r="U2423" i="39"/>
  <c r="T2423" i="39"/>
  <c r="U2422" i="39"/>
  <c r="T2422" i="39"/>
  <c r="U2421" i="39"/>
  <c r="T2421" i="39"/>
  <c r="U2420" i="39"/>
  <c r="T2420" i="39"/>
  <c r="U2419" i="39"/>
  <c r="T2419" i="39"/>
  <c r="U2418" i="39"/>
  <c r="T2418" i="39"/>
  <c r="U2417" i="39"/>
  <c r="T2417" i="39"/>
  <c r="U2416" i="39"/>
  <c r="T2416" i="39"/>
  <c r="U2415" i="39"/>
  <c r="T2415" i="39"/>
  <c r="U2414" i="39"/>
  <c r="T2414" i="39"/>
  <c r="U2413" i="39"/>
  <c r="T2413" i="39"/>
  <c r="U2412" i="39"/>
  <c r="T2412" i="39"/>
  <c r="U2411" i="39"/>
  <c r="T2411" i="39"/>
  <c r="U2410" i="39"/>
  <c r="T2410" i="39"/>
  <c r="U2409" i="39"/>
  <c r="T2409" i="39"/>
  <c r="U2408" i="39"/>
  <c r="T2408" i="39"/>
  <c r="U2407" i="39"/>
  <c r="T2407" i="39"/>
  <c r="U2406" i="39"/>
  <c r="T2406" i="39"/>
  <c r="U2405" i="39"/>
  <c r="T2405" i="39"/>
  <c r="U2404" i="39"/>
  <c r="T2404" i="39"/>
  <c r="U2403" i="39"/>
  <c r="T2403" i="39"/>
  <c r="U2402" i="39"/>
  <c r="T2402" i="39"/>
  <c r="U2401" i="39"/>
  <c r="T2401" i="39"/>
  <c r="U2400" i="39"/>
  <c r="T2400" i="39"/>
  <c r="U2399" i="39"/>
  <c r="T2399" i="39"/>
  <c r="U2398" i="39"/>
  <c r="T2398" i="39"/>
  <c r="U2397" i="39"/>
  <c r="T2397" i="39"/>
  <c r="U2396" i="39"/>
  <c r="T2396" i="39"/>
  <c r="U2395" i="39"/>
  <c r="T2395" i="39"/>
  <c r="U2394" i="39"/>
  <c r="T2394" i="39"/>
  <c r="U2393" i="39"/>
  <c r="T2393" i="39"/>
  <c r="U2392" i="39"/>
  <c r="T2392" i="39"/>
  <c r="U2391" i="39"/>
  <c r="T2391" i="39"/>
  <c r="U2390" i="39"/>
  <c r="T2390" i="39"/>
  <c r="U2389" i="39"/>
  <c r="T2389" i="39"/>
  <c r="U2388" i="39"/>
  <c r="T2388" i="39"/>
  <c r="U2387" i="39"/>
  <c r="T2387" i="39"/>
  <c r="U2386" i="39"/>
  <c r="T2386" i="39"/>
  <c r="U2385" i="39"/>
  <c r="T2385" i="39"/>
  <c r="U2384" i="39"/>
  <c r="T2384" i="39"/>
  <c r="U2383" i="39"/>
  <c r="T2383" i="39"/>
  <c r="U2382" i="39"/>
  <c r="T2382" i="39"/>
  <c r="U2381" i="39"/>
  <c r="T2381" i="39"/>
  <c r="U2380" i="39"/>
  <c r="T2380" i="39"/>
  <c r="U2379" i="39"/>
  <c r="T2379" i="39"/>
  <c r="U2378" i="39"/>
  <c r="T2378" i="39"/>
  <c r="U2377" i="39"/>
  <c r="T2377" i="39"/>
  <c r="U2376" i="39"/>
  <c r="T2376" i="39"/>
  <c r="U2375" i="39"/>
  <c r="T2375" i="39"/>
  <c r="U2374" i="39"/>
  <c r="T2374" i="39"/>
  <c r="U2373" i="39"/>
  <c r="T2373" i="39"/>
  <c r="U2372" i="39"/>
  <c r="T2372" i="39"/>
  <c r="U2371" i="39"/>
  <c r="T2371" i="39"/>
  <c r="U2370" i="39"/>
  <c r="T2370" i="39"/>
  <c r="U2369" i="39"/>
  <c r="T2369" i="39"/>
  <c r="U2368" i="39"/>
  <c r="T2368" i="39"/>
  <c r="U2367" i="39"/>
  <c r="T2367" i="39"/>
  <c r="U2366" i="39"/>
  <c r="T2366" i="39"/>
  <c r="U2365" i="39"/>
  <c r="T2365" i="39"/>
  <c r="U2364" i="39"/>
  <c r="T2364" i="39"/>
  <c r="U2363" i="39"/>
  <c r="T2363" i="39"/>
  <c r="U2362" i="39"/>
  <c r="T2362" i="39"/>
  <c r="U2361" i="39"/>
  <c r="T2361" i="39"/>
  <c r="U2360" i="39"/>
  <c r="T2360" i="39"/>
  <c r="U2359" i="39"/>
  <c r="T2359" i="39"/>
  <c r="U2358" i="39"/>
  <c r="T2358" i="39"/>
  <c r="U2357" i="39"/>
  <c r="T2357" i="39"/>
  <c r="U2356" i="39"/>
  <c r="T2356" i="39"/>
  <c r="U2355" i="39"/>
  <c r="T2355" i="39"/>
  <c r="U2354" i="39"/>
  <c r="T2354" i="39"/>
  <c r="U2353" i="39"/>
  <c r="T2353" i="39"/>
  <c r="U2352" i="39"/>
  <c r="T2352" i="39"/>
  <c r="U2351" i="39"/>
  <c r="T2351" i="39"/>
  <c r="U2350" i="39"/>
  <c r="T2350" i="39"/>
  <c r="U2349" i="39"/>
  <c r="T2349" i="39"/>
  <c r="U2348" i="39"/>
  <c r="T2348" i="39"/>
  <c r="U2347" i="39"/>
  <c r="T2347" i="39"/>
  <c r="U2346" i="39"/>
  <c r="T2346" i="39"/>
  <c r="U2345" i="39"/>
  <c r="T2345" i="39"/>
  <c r="U2344" i="39"/>
  <c r="T2344" i="39"/>
  <c r="U2343" i="39"/>
  <c r="T2343" i="39"/>
  <c r="U2342" i="39"/>
  <c r="T2342" i="39"/>
  <c r="U2341" i="39"/>
  <c r="T2341" i="39"/>
  <c r="U2340" i="39"/>
  <c r="T2340" i="39"/>
  <c r="U2339" i="39"/>
  <c r="T2339" i="39"/>
  <c r="U2338" i="39"/>
  <c r="T2338" i="39"/>
  <c r="U2337" i="39"/>
  <c r="T2337" i="39"/>
  <c r="U2336" i="39"/>
  <c r="T2336" i="39"/>
  <c r="U2335" i="39"/>
  <c r="T2335" i="39"/>
  <c r="U2334" i="39"/>
  <c r="T2334" i="39"/>
  <c r="U2333" i="39"/>
  <c r="T2333" i="39"/>
  <c r="U2332" i="39"/>
  <c r="T2332" i="39"/>
  <c r="U2331" i="39"/>
  <c r="T2331" i="39"/>
  <c r="U2330" i="39"/>
  <c r="T2330" i="39"/>
  <c r="U2329" i="39"/>
  <c r="T2329" i="39"/>
  <c r="U2328" i="39"/>
  <c r="T2328" i="39"/>
  <c r="U2327" i="39"/>
  <c r="T2327" i="39"/>
  <c r="U2326" i="39"/>
  <c r="T2326" i="39"/>
  <c r="U2325" i="39"/>
  <c r="T2325" i="39"/>
  <c r="U2324" i="39"/>
  <c r="T2324" i="39"/>
  <c r="U2323" i="39"/>
  <c r="T2323" i="39"/>
  <c r="U2322" i="39"/>
  <c r="T2322" i="39"/>
  <c r="U2321" i="39"/>
  <c r="T2321" i="39"/>
  <c r="U2320" i="39"/>
  <c r="T2320" i="39"/>
  <c r="U2319" i="39"/>
  <c r="T2319" i="39"/>
  <c r="U2318" i="39"/>
  <c r="T2318" i="39"/>
  <c r="U2317" i="39"/>
  <c r="T2317" i="39"/>
  <c r="U2316" i="39"/>
  <c r="T2316" i="39"/>
  <c r="U2315" i="39"/>
  <c r="T2315" i="39"/>
  <c r="U2314" i="39"/>
  <c r="T2314" i="39"/>
  <c r="U2313" i="39"/>
  <c r="T2313" i="39"/>
  <c r="U2312" i="39"/>
  <c r="T2312" i="39"/>
  <c r="U2311" i="39"/>
  <c r="T2311" i="39"/>
  <c r="U2310" i="39"/>
  <c r="T2310" i="39"/>
  <c r="U2309" i="39"/>
  <c r="T2309" i="39"/>
  <c r="U2308" i="39"/>
  <c r="T2308" i="39"/>
  <c r="U2307" i="39"/>
  <c r="T2307" i="39"/>
  <c r="U2306" i="39"/>
  <c r="T2306" i="39"/>
  <c r="U2305" i="39"/>
  <c r="T2305" i="39"/>
  <c r="U2304" i="39"/>
  <c r="T2304" i="39"/>
  <c r="U2303" i="39"/>
  <c r="T2303" i="39"/>
  <c r="U2302" i="39"/>
  <c r="T2302" i="39"/>
  <c r="U2301" i="39"/>
  <c r="T2301" i="39"/>
  <c r="U2300" i="39"/>
  <c r="T2300" i="39"/>
  <c r="U2299" i="39"/>
  <c r="T2299" i="39"/>
  <c r="U2298" i="39"/>
  <c r="T2298" i="39"/>
  <c r="U2297" i="39"/>
  <c r="T2297" i="39"/>
  <c r="U2296" i="39"/>
  <c r="T2296" i="39"/>
  <c r="U2295" i="39"/>
  <c r="T2295" i="39"/>
  <c r="U2294" i="39"/>
  <c r="T2294" i="39"/>
  <c r="U2293" i="39"/>
  <c r="T2293" i="39"/>
  <c r="U2292" i="39"/>
  <c r="T2292" i="39"/>
  <c r="U2291" i="39"/>
  <c r="T2291" i="39"/>
  <c r="U2290" i="39"/>
  <c r="T2290" i="39"/>
  <c r="U2289" i="39"/>
  <c r="T2289" i="39"/>
  <c r="U2288" i="39"/>
  <c r="T2288" i="39"/>
  <c r="U2287" i="39"/>
  <c r="T2287" i="39"/>
  <c r="U2286" i="39"/>
  <c r="T2286" i="39"/>
  <c r="U2285" i="39"/>
  <c r="T2285" i="39"/>
  <c r="U2284" i="39"/>
  <c r="T2284" i="39"/>
  <c r="U2283" i="39"/>
  <c r="T2283" i="39"/>
  <c r="U2282" i="39"/>
  <c r="T2282" i="39"/>
  <c r="U2281" i="39"/>
  <c r="T2281" i="39"/>
  <c r="U2280" i="39"/>
  <c r="T2280" i="39"/>
  <c r="U2279" i="39"/>
  <c r="T2279" i="39"/>
  <c r="U2278" i="39"/>
  <c r="T2278" i="39"/>
  <c r="U2277" i="39"/>
  <c r="T2277" i="39"/>
  <c r="U2276" i="39"/>
  <c r="T2276" i="39"/>
  <c r="U2275" i="39"/>
  <c r="T2275" i="39"/>
  <c r="U2274" i="39"/>
  <c r="T2274" i="39"/>
  <c r="U2273" i="39"/>
  <c r="T2273" i="39"/>
  <c r="U2272" i="39"/>
  <c r="T2272" i="39"/>
  <c r="U2271" i="39"/>
  <c r="T2271" i="39"/>
  <c r="U2270" i="39"/>
  <c r="T2270" i="39"/>
  <c r="U2269" i="39"/>
  <c r="T2269" i="39"/>
  <c r="U2268" i="39"/>
  <c r="T2268" i="39"/>
  <c r="U2267" i="39"/>
  <c r="T2267" i="39"/>
  <c r="U2266" i="39"/>
  <c r="T2266" i="39"/>
  <c r="U2265" i="39"/>
  <c r="T2265" i="39"/>
  <c r="U2264" i="39"/>
  <c r="T2264" i="39"/>
  <c r="U2263" i="39"/>
  <c r="T2263" i="39"/>
  <c r="U2262" i="39"/>
  <c r="T2262" i="39"/>
  <c r="U2261" i="39"/>
  <c r="T2261" i="39"/>
  <c r="U2260" i="39"/>
  <c r="T2260" i="39"/>
  <c r="U2259" i="39"/>
  <c r="T2259" i="39"/>
  <c r="U2258" i="39"/>
  <c r="T2258" i="39"/>
  <c r="U2257" i="39"/>
  <c r="T2257" i="39"/>
  <c r="U2256" i="39"/>
  <c r="T2256" i="39"/>
  <c r="U2255" i="39"/>
  <c r="T2255" i="39"/>
  <c r="U2254" i="39"/>
  <c r="T2254" i="39"/>
  <c r="U2253" i="39"/>
  <c r="T2253" i="39"/>
  <c r="U2252" i="39"/>
  <c r="T2252" i="39"/>
  <c r="U2251" i="39"/>
  <c r="T2251" i="39"/>
  <c r="U2250" i="39"/>
  <c r="T2250" i="39"/>
  <c r="U2249" i="39"/>
  <c r="T2249" i="39"/>
  <c r="U2248" i="39"/>
  <c r="T2248" i="39"/>
  <c r="U2247" i="39"/>
  <c r="T2247" i="39"/>
  <c r="U2246" i="39"/>
  <c r="T2246" i="39"/>
  <c r="U2245" i="39"/>
  <c r="T2245" i="39"/>
  <c r="U2244" i="39"/>
  <c r="T2244" i="39"/>
  <c r="U2243" i="39"/>
  <c r="T2243" i="39"/>
  <c r="U2242" i="39"/>
  <c r="T2242" i="39"/>
  <c r="U2241" i="39"/>
  <c r="T2241" i="39"/>
  <c r="U2240" i="39"/>
  <c r="T2240" i="39"/>
  <c r="U2239" i="39"/>
  <c r="T2239" i="39"/>
  <c r="U2238" i="39"/>
  <c r="T2238" i="39"/>
  <c r="U2237" i="39"/>
  <c r="T2237" i="39"/>
  <c r="U2236" i="39"/>
  <c r="T2236" i="39"/>
  <c r="U2235" i="39"/>
  <c r="T2235" i="39"/>
  <c r="U2234" i="39"/>
  <c r="T2234" i="39"/>
  <c r="U2233" i="39"/>
  <c r="T2233" i="39"/>
  <c r="U2232" i="39"/>
  <c r="T2232" i="39"/>
  <c r="U2231" i="39"/>
  <c r="T2231" i="39"/>
  <c r="U2230" i="39"/>
  <c r="T2230" i="39"/>
  <c r="U2229" i="39"/>
  <c r="T2229" i="39"/>
  <c r="U2228" i="39"/>
  <c r="T2228" i="39"/>
  <c r="U2227" i="39"/>
  <c r="T2227" i="39"/>
  <c r="U2226" i="39"/>
  <c r="T2226" i="39"/>
  <c r="U2225" i="39"/>
  <c r="T2225" i="39"/>
  <c r="U2224" i="39"/>
  <c r="T2224" i="39"/>
  <c r="U2223" i="39"/>
  <c r="T2223" i="39"/>
  <c r="U2222" i="39"/>
  <c r="T2222" i="39"/>
  <c r="U2221" i="39"/>
  <c r="T2221" i="39"/>
  <c r="U2220" i="39"/>
  <c r="T2220" i="39"/>
  <c r="U2219" i="39"/>
  <c r="T2219" i="39"/>
  <c r="U2218" i="39"/>
  <c r="T2218" i="39"/>
  <c r="U2217" i="39"/>
  <c r="T2217" i="39"/>
  <c r="U2216" i="39"/>
  <c r="T2216" i="39"/>
  <c r="U2215" i="39"/>
  <c r="T2215" i="39"/>
  <c r="U2214" i="39"/>
  <c r="T2214" i="39"/>
  <c r="U2213" i="39"/>
  <c r="T2213" i="39"/>
  <c r="U2212" i="39"/>
  <c r="T2212" i="39"/>
  <c r="U2211" i="39"/>
  <c r="T2211" i="39"/>
  <c r="U2210" i="39"/>
  <c r="T2210" i="39"/>
  <c r="U2209" i="39"/>
  <c r="T2209" i="39"/>
  <c r="U2208" i="39"/>
  <c r="T2208" i="39"/>
  <c r="U2207" i="39"/>
  <c r="T2207" i="39"/>
  <c r="U2206" i="39"/>
  <c r="T2206" i="39"/>
  <c r="U2205" i="39"/>
  <c r="T2205" i="39"/>
  <c r="U2204" i="39"/>
  <c r="T2204" i="39"/>
  <c r="U2203" i="39"/>
  <c r="T2203" i="39"/>
  <c r="U2202" i="39"/>
  <c r="T2202" i="39"/>
  <c r="U2201" i="39"/>
  <c r="T2201" i="39"/>
  <c r="U2200" i="39"/>
  <c r="T2200" i="39"/>
  <c r="U2199" i="39"/>
  <c r="T2199" i="39"/>
  <c r="U2198" i="39"/>
  <c r="T2198" i="39"/>
  <c r="U2197" i="39"/>
  <c r="T2197" i="39"/>
  <c r="U2196" i="39"/>
  <c r="T2196" i="39"/>
  <c r="U2195" i="39"/>
  <c r="T2195" i="39"/>
  <c r="U2194" i="39"/>
  <c r="T2194" i="39"/>
  <c r="U2193" i="39"/>
  <c r="T2193" i="39"/>
  <c r="U2192" i="39"/>
  <c r="T2192" i="39"/>
  <c r="U2191" i="39"/>
  <c r="T2191" i="39"/>
  <c r="U2190" i="39"/>
  <c r="T2190" i="39"/>
  <c r="U2189" i="39"/>
  <c r="T2189" i="39"/>
  <c r="U2188" i="39"/>
  <c r="T2188" i="39"/>
  <c r="U2187" i="39"/>
  <c r="T2187" i="39"/>
  <c r="U2186" i="39"/>
  <c r="T2186" i="39"/>
  <c r="U2185" i="39"/>
  <c r="T2185" i="39"/>
  <c r="U2184" i="39"/>
  <c r="T2184" i="39"/>
  <c r="U2183" i="39"/>
  <c r="T2183" i="39"/>
  <c r="U2182" i="39"/>
  <c r="T2182" i="39"/>
  <c r="U2181" i="39"/>
  <c r="T2181" i="39"/>
  <c r="U2180" i="39"/>
  <c r="T2180" i="39"/>
  <c r="U2179" i="39"/>
  <c r="T2179" i="39"/>
  <c r="U2178" i="39"/>
  <c r="T2178" i="39"/>
  <c r="U2177" i="39"/>
  <c r="T2177" i="39"/>
  <c r="U2176" i="39"/>
  <c r="T2176" i="39"/>
  <c r="U2175" i="39"/>
  <c r="T2175" i="39"/>
  <c r="U2174" i="39"/>
  <c r="T2174" i="39"/>
  <c r="U2173" i="39"/>
  <c r="T2173" i="39"/>
  <c r="U2172" i="39"/>
  <c r="T2172" i="39"/>
  <c r="U2171" i="39"/>
  <c r="T2171" i="39"/>
  <c r="U2170" i="39"/>
  <c r="T2170" i="39"/>
  <c r="U2169" i="39"/>
  <c r="T2169" i="39"/>
  <c r="U2168" i="39"/>
  <c r="T2168" i="39"/>
  <c r="U2167" i="39"/>
  <c r="T2167" i="39"/>
  <c r="U2166" i="39"/>
  <c r="T2166" i="39"/>
  <c r="U2165" i="39"/>
  <c r="T2165" i="39"/>
  <c r="U2164" i="39"/>
  <c r="T2164" i="39"/>
  <c r="U2163" i="39"/>
  <c r="T2163" i="39"/>
  <c r="U2162" i="39"/>
  <c r="T2162" i="39"/>
  <c r="U2161" i="39"/>
  <c r="T2161" i="39"/>
  <c r="U2160" i="39"/>
  <c r="T2160" i="39"/>
  <c r="U2159" i="39"/>
  <c r="T2159" i="39"/>
  <c r="U2158" i="39"/>
  <c r="T2158" i="39"/>
  <c r="U2157" i="39"/>
  <c r="T2157" i="39"/>
  <c r="U2156" i="39"/>
  <c r="T2156" i="39"/>
  <c r="U2155" i="39"/>
  <c r="T2155" i="39"/>
  <c r="U2154" i="39"/>
  <c r="T2154" i="39"/>
  <c r="U2153" i="39"/>
  <c r="T2153" i="39"/>
  <c r="U2152" i="39"/>
  <c r="T2152" i="39"/>
  <c r="U2151" i="39"/>
  <c r="T2151" i="39"/>
  <c r="U2150" i="39"/>
  <c r="T2150" i="39"/>
  <c r="U2149" i="39"/>
  <c r="T2149" i="39"/>
  <c r="U2148" i="39"/>
  <c r="T2148" i="39"/>
  <c r="U2147" i="39"/>
  <c r="T2147" i="39"/>
  <c r="U2146" i="39"/>
  <c r="T2146" i="39"/>
  <c r="U2145" i="39"/>
  <c r="T2145" i="39"/>
  <c r="U2144" i="39"/>
  <c r="T2144" i="39"/>
  <c r="U2143" i="39"/>
  <c r="T2143" i="39"/>
  <c r="U2142" i="39"/>
  <c r="T2142" i="39"/>
  <c r="U2141" i="39"/>
  <c r="T2141" i="39"/>
  <c r="U2140" i="39"/>
  <c r="T2140" i="39"/>
  <c r="U2139" i="39"/>
  <c r="T2139" i="39"/>
  <c r="U2138" i="39"/>
  <c r="T2138" i="39"/>
  <c r="U2137" i="39"/>
  <c r="T2137" i="39"/>
  <c r="U2136" i="39"/>
  <c r="T2136" i="39"/>
  <c r="U2135" i="39"/>
  <c r="T2135" i="39"/>
  <c r="U2134" i="39"/>
  <c r="T2134" i="39"/>
  <c r="U2133" i="39"/>
  <c r="T2133" i="39"/>
  <c r="U2132" i="39"/>
  <c r="T2132" i="39"/>
  <c r="U2131" i="39"/>
  <c r="T2131" i="39"/>
  <c r="U2130" i="39"/>
  <c r="T2130" i="39"/>
  <c r="U2129" i="39"/>
  <c r="T2129" i="39"/>
  <c r="U2128" i="39"/>
  <c r="T2128" i="39"/>
  <c r="U2127" i="39"/>
  <c r="T2127" i="39"/>
  <c r="U2126" i="39"/>
  <c r="T2126" i="39"/>
  <c r="U2125" i="39"/>
  <c r="T2125" i="39"/>
  <c r="U2124" i="39"/>
  <c r="T2124" i="39"/>
  <c r="U2123" i="39"/>
  <c r="T2123" i="39"/>
  <c r="U2122" i="39"/>
  <c r="T2122" i="39"/>
  <c r="U2121" i="39"/>
  <c r="T2121" i="39"/>
  <c r="U2120" i="39"/>
  <c r="T2120" i="39"/>
  <c r="U2119" i="39"/>
  <c r="T2119" i="39"/>
  <c r="U2118" i="39"/>
  <c r="T2118" i="39"/>
  <c r="U2117" i="39"/>
  <c r="T2117" i="39"/>
  <c r="U2116" i="39"/>
  <c r="T2116" i="39"/>
  <c r="U2115" i="39"/>
  <c r="T2115" i="39"/>
  <c r="U2114" i="39"/>
  <c r="T2114" i="39"/>
  <c r="U2113" i="39"/>
  <c r="T2113" i="39"/>
  <c r="U2112" i="39"/>
  <c r="T2112" i="39"/>
  <c r="U2111" i="39"/>
  <c r="T2111" i="39"/>
  <c r="U2110" i="39"/>
  <c r="T2110" i="39"/>
  <c r="U2109" i="39"/>
  <c r="T2109" i="39"/>
  <c r="U2108" i="39"/>
  <c r="T2108" i="39"/>
  <c r="U2107" i="39"/>
  <c r="T2107" i="39"/>
  <c r="U2106" i="39"/>
  <c r="T2106" i="39"/>
  <c r="U2105" i="39"/>
  <c r="T2105" i="39"/>
  <c r="U2104" i="39"/>
  <c r="T2104" i="39"/>
  <c r="U2103" i="39"/>
  <c r="T2103" i="39"/>
  <c r="U2102" i="39"/>
  <c r="T2102" i="39"/>
  <c r="U2101" i="39"/>
  <c r="T2101" i="39"/>
  <c r="U2100" i="39"/>
  <c r="T2100" i="39"/>
  <c r="U2099" i="39"/>
  <c r="T2099" i="39"/>
  <c r="U2098" i="39"/>
  <c r="T2098" i="39"/>
  <c r="U2097" i="39"/>
  <c r="T2097" i="39"/>
  <c r="U2096" i="39"/>
  <c r="T2096" i="39"/>
  <c r="U2095" i="39"/>
  <c r="T2095" i="39"/>
  <c r="U2094" i="39"/>
  <c r="T2094" i="39"/>
  <c r="U2093" i="39"/>
  <c r="T2093" i="39"/>
  <c r="U2092" i="39"/>
  <c r="T2092" i="39"/>
  <c r="U2091" i="39"/>
  <c r="T2091" i="39"/>
  <c r="U2090" i="39"/>
  <c r="T2090" i="39"/>
  <c r="U2089" i="39"/>
  <c r="T2089" i="39"/>
  <c r="U2088" i="39"/>
  <c r="T2088" i="39"/>
  <c r="U2087" i="39"/>
  <c r="T2087" i="39"/>
  <c r="U2086" i="39"/>
  <c r="T2086" i="39"/>
  <c r="U2085" i="39"/>
  <c r="T2085" i="39"/>
  <c r="U2084" i="39"/>
  <c r="T2084" i="39"/>
  <c r="U2083" i="39"/>
  <c r="T2083" i="39"/>
  <c r="U2082" i="39"/>
  <c r="T2082" i="39"/>
  <c r="U2081" i="39"/>
  <c r="T2081" i="39"/>
  <c r="U2080" i="39"/>
  <c r="T2080" i="39"/>
  <c r="U2079" i="39"/>
  <c r="T2079" i="39"/>
  <c r="U2078" i="39"/>
  <c r="T2078" i="39"/>
  <c r="U2077" i="39"/>
  <c r="T2077" i="39"/>
  <c r="U2076" i="39"/>
  <c r="T2076" i="39"/>
  <c r="U2075" i="39"/>
  <c r="T2075" i="39"/>
  <c r="U2074" i="39"/>
  <c r="T2074" i="39"/>
  <c r="U2073" i="39"/>
  <c r="T2073" i="39"/>
  <c r="U2072" i="39"/>
  <c r="T2072" i="39"/>
  <c r="U2071" i="39"/>
  <c r="T2071" i="39"/>
  <c r="U2070" i="39"/>
  <c r="T2070" i="39"/>
  <c r="U2069" i="39"/>
  <c r="T2069" i="39"/>
  <c r="U2068" i="39"/>
  <c r="T2068" i="39"/>
  <c r="U2067" i="39"/>
  <c r="T2067" i="39"/>
  <c r="U2066" i="39"/>
  <c r="T2066" i="39"/>
  <c r="U2065" i="39"/>
  <c r="T2065" i="39"/>
  <c r="U2064" i="39"/>
  <c r="T2064" i="39"/>
  <c r="U2063" i="39"/>
  <c r="T2063" i="39"/>
  <c r="U2062" i="39"/>
  <c r="T2062" i="39"/>
  <c r="U2061" i="39"/>
  <c r="T2061" i="39"/>
  <c r="U2060" i="39"/>
  <c r="T2060" i="39"/>
  <c r="U2059" i="39"/>
  <c r="T2059" i="39"/>
  <c r="U2058" i="39"/>
  <c r="T2058" i="39"/>
  <c r="U2057" i="39"/>
  <c r="T2057" i="39"/>
  <c r="U2056" i="39"/>
  <c r="T2056" i="39"/>
  <c r="U2055" i="39"/>
  <c r="T2055" i="39"/>
  <c r="U2054" i="39"/>
  <c r="T2054" i="39"/>
  <c r="U2053" i="39"/>
  <c r="T2053" i="39"/>
  <c r="U2052" i="39"/>
  <c r="T2052" i="39"/>
  <c r="U2051" i="39"/>
  <c r="T2051" i="39"/>
  <c r="U2050" i="39"/>
  <c r="T2050" i="39"/>
  <c r="U2049" i="39"/>
  <c r="T2049" i="39"/>
  <c r="U2048" i="39"/>
  <c r="T2048" i="39"/>
  <c r="U2047" i="39"/>
  <c r="T2047" i="39"/>
  <c r="U2046" i="39"/>
  <c r="T2046" i="39"/>
  <c r="U2045" i="39"/>
  <c r="T2045" i="39"/>
  <c r="U2044" i="39"/>
  <c r="T2044" i="39"/>
  <c r="U2043" i="39"/>
  <c r="T2043" i="39"/>
  <c r="U2042" i="39"/>
  <c r="T2042" i="39"/>
  <c r="U2041" i="39"/>
  <c r="T2041" i="39"/>
  <c r="U2040" i="39"/>
  <c r="T2040" i="39"/>
  <c r="U2039" i="39"/>
  <c r="T2039" i="39"/>
  <c r="U2038" i="39"/>
  <c r="T2038" i="39"/>
  <c r="U2037" i="39"/>
  <c r="T2037" i="39"/>
  <c r="U2036" i="39"/>
  <c r="T2036" i="39"/>
  <c r="U2035" i="39"/>
  <c r="T2035" i="39"/>
  <c r="U2034" i="39"/>
  <c r="T2034" i="39"/>
  <c r="U2033" i="39"/>
  <c r="T2033" i="39"/>
  <c r="U2032" i="39"/>
  <c r="T2032" i="39"/>
  <c r="U2031" i="39"/>
  <c r="T2031" i="39"/>
  <c r="U2030" i="39"/>
  <c r="T2030" i="39"/>
  <c r="U2029" i="39"/>
  <c r="T2029" i="39"/>
  <c r="U2028" i="39"/>
  <c r="T2028" i="39"/>
  <c r="U2027" i="39"/>
  <c r="T2027" i="39"/>
  <c r="U2026" i="39"/>
  <c r="T2026" i="39"/>
  <c r="U2025" i="39"/>
  <c r="T2025" i="39"/>
  <c r="U2024" i="39"/>
  <c r="T2024" i="39"/>
  <c r="U2023" i="39"/>
  <c r="T2023" i="39"/>
  <c r="U2022" i="39"/>
  <c r="T2022" i="39"/>
  <c r="U2021" i="39"/>
  <c r="T2021" i="39"/>
  <c r="U2020" i="39"/>
  <c r="T2020" i="39"/>
  <c r="U2019" i="39"/>
  <c r="T2019" i="39"/>
  <c r="U2018" i="39"/>
  <c r="T2018" i="39"/>
  <c r="U2017" i="39"/>
  <c r="T2017" i="39"/>
  <c r="U2016" i="39"/>
  <c r="T2016" i="39"/>
  <c r="U2015" i="39"/>
  <c r="T2015" i="39"/>
  <c r="U2014" i="39"/>
  <c r="T2014" i="39"/>
  <c r="U2013" i="39"/>
  <c r="T2013" i="39"/>
  <c r="U2012" i="39"/>
  <c r="T2012" i="39"/>
  <c r="U2011" i="39"/>
  <c r="T2011" i="39"/>
  <c r="U2010" i="39"/>
  <c r="T2010" i="39"/>
  <c r="U2009" i="39"/>
  <c r="T2009" i="39"/>
  <c r="U2008" i="39"/>
  <c r="T2008" i="39"/>
  <c r="U2007" i="39"/>
  <c r="T2007" i="39"/>
  <c r="U2006" i="39"/>
  <c r="T2006" i="39"/>
  <c r="U2005" i="39"/>
  <c r="T2005" i="39"/>
  <c r="U2004" i="39"/>
  <c r="T2004" i="39"/>
  <c r="U2003" i="39"/>
  <c r="T2003" i="39"/>
  <c r="U2002" i="39"/>
  <c r="T2002" i="39"/>
  <c r="U2001" i="39"/>
  <c r="T2001" i="39"/>
  <c r="U2000" i="39"/>
  <c r="T2000" i="39"/>
  <c r="U1999" i="39"/>
  <c r="T1999" i="39"/>
  <c r="U1998" i="39"/>
  <c r="T1998" i="39"/>
  <c r="U1997" i="39"/>
  <c r="T1997" i="39"/>
  <c r="U1996" i="39"/>
  <c r="T1996" i="39"/>
  <c r="U1995" i="39"/>
  <c r="T1995" i="39"/>
  <c r="U1994" i="39"/>
  <c r="T1994" i="39"/>
  <c r="U1993" i="39"/>
  <c r="T1993" i="39"/>
  <c r="U1992" i="39"/>
  <c r="T1992" i="39"/>
  <c r="U1991" i="39"/>
  <c r="T1991" i="39"/>
  <c r="U1990" i="39"/>
  <c r="T1990" i="39"/>
  <c r="U1989" i="39"/>
  <c r="T1989" i="39"/>
  <c r="U1988" i="39"/>
  <c r="T1988" i="39"/>
  <c r="U1987" i="39"/>
  <c r="T1987" i="39"/>
  <c r="U1986" i="39"/>
  <c r="T1986" i="39"/>
  <c r="U1985" i="39"/>
  <c r="T1985" i="39"/>
  <c r="U1984" i="39"/>
  <c r="T1984" i="39"/>
  <c r="U1983" i="39"/>
  <c r="T1983" i="39"/>
  <c r="U1982" i="39"/>
  <c r="T1982" i="39"/>
  <c r="U1981" i="39"/>
  <c r="T1981" i="39"/>
  <c r="U1980" i="39"/>
  <c r="T1980" i="39"/>
  <c r="U1979" i="39"/>
  <c r="T1979" i="39"/>
  <c r="U1978" i="39"/>
  <c r="T1978" i="39"/>
  <c r="U1977" i="39"/>
  <c r="T1977" i="39"/>
  <c r="U1976" i="39"/>
  <c r="T1976" i="39"/>
  <c r="U1975" i="39"/>
  <c r="T1975" i="39"/>
  <c r="U1974" i="39"/>
  <c r="T1974" i="39"/>
  <c r="U1973" i="39"/>
  <c r="T1973" i="39"/>
  <c r="U1972" i="39"/>
  <c r="T1972" i="39"/>
  <c r="U1971" i="39"/>
  <c r="T1971" i="39"/>
  <c r="U1970" i="39"/>
  <c r="T1970" i="39"/>
  <c r="U1969" i="39"/>
  <c r="T1969" i="39"/>
  <c r="U1968" i="39"/>
  <c r="T1968" i="39"/>
  <c r="U1967" i="39"/>
  <c r="T1967" i="39"/>
  <c r="U1966" i="39"/>
  <c r="T1966" i="39"/>
  <c r="U1965" i="39"/>
  <c r="T1965" i="39"/>
  <c r="U1964" i="39"/>
  <c r="T1964" i="39"/>
  <c r="U1963" i="39"/>
  <c r="T1963" i="39"/>
  <c r="U1962" i="39"/>
  <c r="T1962" i="39"/>
  <c r="U1961" i="39"/>
  <c r="T1961" i="39"/>
  <c r="U1960" i="39"/>
  <c r="T1960" i="39"/>
  <c r="U1959" i="39"/>
  <c r="T1959" i="39"/>
  <c r="U1958" i="39"/>
  <c r="T1958" i="39"/>
  <c r="U1957" i="39"/>
  <c r="T1957" i="39"/>
  <c r="U1956" i="39"/>
  <c r="T1956" i="39"/>
  <c r="U1955" i="39"/>
  <c r="T1955" i="39"/>
  <c r="U1954" i="39"/>
  <c r="T1954" i="39"/>
  <c r="U1953" i="39"/>
  <c r="T1953" i="39"/>
  <c r="U1952" i="39"/>
  <c r="T1952" i="39"/>
  <c r="U1951" i="39"/>
  <c r="T1951" i="39"/>
  <c r="U1950" i="39"/>
  <c r="T1950" i="39"/>
  <c r="U1949" i="39"/>
  <c r="T1949" i="39"/>
  <c r="U1948" i="39"/>
  <c r="T1948" i="39"/>
  <c r="U1947" i="39"/>
  <c r="T1947" i="39"/>
  <c r="U1946" i="39"/>
  <c r="T1946" i="39"/>
  <c r="U1945" i="39"/>
  <c r="T1945" i="39"/>
  <c r="U1944" i="39"/>
  <c r="T1944" i="39"/>
  <c r="U1943" i="39"/>
  <c r="T1943" i="39"/>
  <c r="U1942" i="39"/>
  <c r="T1942" i="39"/>
  <c r="U1941" i="39"/>
  <c r="T1941" i="39"/>
  <c r="U1940" i="39"/>
  <c r="T1940" i="39"/>
  <c r="U1939" i="39"/>
  <c r="T1939" i="39"/>
  <c r="U1938" i="39"/>
  <c r="T1938" i="39"/>
  <c r="U1937" i="39"/>
  <c r="T1937" i="39"/>
  <c r="U1936" i="39"/>
  <c r="T1936" i="39"/>
  <c r="U1935" i="39"/>
  <c r="T1935" i="39"/>
  <c r="U1934" i="39"/>
  <c r="T1934" i="39"/>
  <c r="U1933" i="39"/>
  <c r="T1933" i="39"/>
  <c r="U1932" i="39"/>
  <c r="T1932" i="39"/>
  <c r="U1931" i="39"/>
  <c r="T1931" i="39"/>
  <c r="U1930" i="39"/>
  <c r="T1930" i="39"/>
  <c r="U1929" i="39"/>
  <c r="T1929" i="39"/>
  <c r="U1928" i="39"/>
  <c r="T1928" i="39"/>
  <c r="U1927" i="39"/>
  <c r="T1927" i="39"/>
  <c r="U1926" i="39"/>
  <c r="T1926" i="39"/>
  <c r="U1925" i="39"/>
  <c r="T1925" i="39"/>
  <c r="U1924" i="39"/>
  <c r="T1924" i="39"/>
  <c r="U1923" i="39"/>
  <c r="T1923" i="39"/>
  <c r="U1922" i="39"/>
  <c r="T1922" i="39"/>
  <c r="U1921" i="39"/>
  <c r="T1921" i="39"/>
  <c r="U1920" i="39"/>
  <c r="T1920" i="39"/>
  <c r="U1919" i="39"/>
  <c r="T1919" i="39"/>
  <c r="U1918" i="39"/>
  <c r="T1918" i="39"/>
  <c r="U1917" i="39"/>
  <c r="T1917" i="39"/>
  <c r="U1916" i="39"/>
  <c r="T1916" i="39"/>
  <c r="U1915" i="39"/>
  <c r="T1915" i="39"/>
  <c r="U1914" i="39"/>
  <c r="T1914" i="39"/>
  <c r="U1913" i="39"/>
  <c r="T1913" i="39"/>
  <c r="U1912" i="39"/>
  <c r="T1912" i="39"/>
  <c r="U1911" i="39"/>
  <c r="T1911" i="39"/>
  <c r="U1910" i="39"/>
  <c r="T1910" i="39"/>
  <c r="U1909" i="39"/>
  <c r="T1909" i="39"/>
  <c r="U1908" i="39"/>
  <c r="T1908" i="39"/>
  <c r="U1907" i="39"/>
  <c r="T1907" i="39"/>
  <c r="U1906" i="39"/>
  <c r="T1906" i="39"/>
  <c r="U1905" i="39"/>
  <c r="T1905" i="39"/>
  <c r="U1904" i="39"/>
  <c r="T1904" i="39"/>
  <c r="U1903" i="39"/>
  <c r="T1903" i="39"/>
  <c r="U1902" i="39"/>
  <c r="T1902" i="39"/>
  <c r="U1901" i="39"/>
  <c r="T1901" i="39"/>
  <c r="U1900" i="39"/>
  <c r="T1900" i="39"/>
  <c r="U1899" i="39"/>
  <c r="T1899" i="39"/>
  <c r="U1898" i="39"/>
  <c r="T1898" i="39"/>
  <c r="U1897" i="39"/>
  <c r="T1897" i="39"/>
  <c r="U1896" i="39"/>
  <c r="T1896" i="39"/>
  <c r="U1895" i="39"/>
  <c r="T1895" i="39"/>
  <c r="U1894" i="39"/>
  <c r="T1894" i="39"/>
  <c r="U1893" i="39"/>
  <c r="T1893" i="39"/>
  <c r="U1892" i="39"/>
  <c r="T1892" i="39"/>
  <c r="U1891" i="39"/>
  <c r="T1891" i="39"/>
  <c r="U1890" i="39"/>
  <c r="T1890" i="39"/>
  <c r="U1889" i="39"/>
  <c r="T1889" i="39"/>
  <c r="U1888" i="39"/>
  <c r="T1888" i="39"/>
  <c r="U1887" i="39"/>
  <c r="T1887" i="39"/>
  <c r="U1886" i="39"/>
  <c r="T1886" i="39"/>
  <c r="U1885" i="39"/>
  <c r="T1885" i="39"/>
  <c r="U1884" i="39"/>
  <c r="T1884" i="39"/>
  <c r="U1883" i="39"/>
  <c r="T1883" i="39"/>
  <c r="U1882" i="39"/>
  <c r="T1882" i="39"/>
  <c r="U1881" i="39"/>
  <c r="T1881" i="39"/>
  <c r="U1880" i="39"/>
  <c r="T1880" i="39"/>
  <c r="U1879" i="39"/>
  <c r="T1879" i="39"/>
  <c r="U1878" i="39"/>
  <c r="T1878" i="39"/>
  <c r="U1877" i="39"/>
  <c r="T1877" i="39"/>
  <c r="U1876" i="39"/>
  <c r="T1876" i="39"/>
  <c r="U1875" i="39"/>
  <c r="T1875" i="39"/>
  <c r="U1874" i="39"/>
  <c r="T1874" i="39"/>
  <c r="U1873" i="39"/>
  <c r="T1873" i="39"/>
  <c r="U1872" i="39"/>
  <c r="T1872" i="39"/>
  <c r="U1871" i="39"/>
  <c r="T1871" i="39"/>
  <c r="U1870" i="39"/>
  <c r="T1870" i="39"/>
  <c r="U1869" i="39"/>
  <c r="T1869" i="39"/>
  <c r="U1868" i="39"/>
  <c r="T1868" i="39"/>
  <c r="U1867" i="39"/>
  <c r="T1867" i="39"/>
  <c r="U1866" i="39"/>
  <c r="T1866" i="39"/>
  <c r="U1865" i="39"/>
  <c r="T1865" i="39"/>
  <c r="U1864" i="39"/>
  <c r="T1864" i="39"/>
  <c r="U1863" i="39"/>
  <c r="T1863" i="39"/>
  <c r="U1862" i="39"/>
  <c r="T1862" i="39"/>
  <c r="U1861" i="39"/>
  <c r="T1861" i="39"/>
  <c r="U1860" i="39"/>
  <c r="T1860" i="39"/>
  <c r="U1859" i="39"/>
  <c r="T1859" i="39"/>
  <c r="U1858" i="39"/>
  <c r="T1858" i="39"/>
  <c r="U1857" i="39"/>
  <c r="T1857" i="39"/>
  <c r="U1856" i="39"/>
  <c r="T1856" i="39"/>
  <c r="U1855" i="39"/>
  <c r="T1855" i="39"/>
  <c r="U1854" i="39"/>
  <c r="T1854" i="39"/>
  <c r="U1853" i="39"/>
  <c r="T1853" i="39"/>
  <c r="U1852" i="39"/>
  <c r="T1852" i="39"/>
  <c r="U1851" i="39"/>
  <c r="T1851" i="39"/>
  <c r="U1850" i="39"/>
  <c r="T1850" i="39"/>
  <c r="U1849" i="39"/>
  <c r="T1849" i="39"/>
  <c r="U1848" i="39"/>
  <c r="T1848" i="39"/>
  <c r="U1847" i="39"/>
  <c r="T1847" i="39"/>
  <c r="U1846" i="39"/>
  <c r="T1846" i="39"/>
  <c r="U1845" i="39"/>
  <c r="T1845" i="39"/>
  <c r="U1844" i="39"/>
  <c r="T1844" i="39"/>
  <c r="U1843" i="39"/>
  <c r="T1843" i="39"/>
  <c r="U1842" i="39"/>
  <c r="T1842" i="39"/>
  <c r="U1841" i="39"/>
  <c r="T1841" i="39"/>
  <c r="U1840" i="39"/>
  <c r="T1840" i="39"/>
  <c r="U1839" i="39"/>
  <c r="T1839" i="39"/>
  <c r="U1838" i="39"/>
  <c r="T1838" i="39"/>
  <c r="U1837" i="39"/>
  <c r="T1837" i="39"/>
  <c r="U1836" i="39"/>
  <c r="T1836" i="39"/>
  <c r="U1835" i="39"/>
  <c r="T1835" i="39"/>
  <c r="U1834" i="39"/>
  <c r="T1834" i="39"/>
  <c r="U1833" i="39"/>
  <c r="T1833" i="39"/>
  <c r="U1832" i="39"/>
  <c r="T1832" i="39"/>
  <c r="U1831" i="39"/>
  <c r="T1831" i="39"/>
  <c r="U1830" i="39"/>
  <c r="T1830" i="39"/>
  <c r="U1829" i="39"/>
  <c r="T1829" i="39"/>
  <c r="U1828" i="39"/>
  <c r="T1828" i="39"/>
  <c r="U1827" i="39"/>
  <c r="T1827" i="39"/>
  <c r="U1826" i="39"/>
  <c r="T1826" i="39"/>
  <c r="U1825" i="39"/>
  <c r="T1825" i="39"/>
  <c r="U1824" i="39"/>
  <c r="T1824" i="39"/>
  <c r="U1823" i="39"/>
  <c r="T1823" i="39"/>
  <c r="U1822" i="39"/>
  <c r="T1822" i="39"/>
  <c r="U1821" i="39"/>
  <c r="T1821" i="39"/>
  <c r="U1820" i="39"/>
  <c r="T1820" i="39"/>
  <c r="U1819" i="39"/>
  <c r="T1819" i="39"/>
  <c r="U1818" i="39"/>
  <c r="T1818" i="39"/>
  <c r="U1817" i="39"/>
  <c r="T1817" i="39"/>
  <c r="U1816" i="39"/>
  <c r="T1816" i="39"/>
  <c r="U1815" i="39"/>
  <c r="T1815" i="39"/>
  <c r="U1814" i="39"/>
  <c r="T1814" i="39"/>
  <c r="U1813" i="39"/>
  <c r="T1813" i="39"/>
  <c r="U1812" i="39"/>
  <c r="T1812" i="39"/>
  <c r="U1811" i="39"/>
  <c r="T1811" i="39"/>
  <c r="U1810" i="39"/>
  <c r="T1810" i="39"/>
  <c r="U1809" i="39"/>
  <c r="T1809" i="39"/>
  <c r="U1808" i="39"/>
  <c r="T1808" i="39"/>
  <c r="U1807" i="39"/>
  <c r="T1807" i="39"/>
  <c r="U1806" i="39"/>
  <c r="T1806" i="39"/>
  <c r="U1805" i="39"/>
  <c r="T1805" i="39"/>
  <c r="U1804" i="39"/>
  <c r="T1804" i="39"/>
  <c r="U1803" i="39"/>
  <c r="T1803" i="39"/>
  <c r="U1802" i="39"/>
  <c r="T1802" i="39"/>
  <c r="U1801" i="39"/>
  <c r="T1801" i="39"/>
  <c r="U1800" i="39"/>
  <c r="T1800" i="39"/>
  <c r="U1799" i="39"/>
  <c r="T1799" i="39"/>
  <c r="U1798" i="39"/>
  <c r="T1798" i="39"/>
  <c r="U1797" i="39"/>
  <c r="T1797" i="39"/>
  <c r="U1796" i="39"/>
  <c r="T1796" i="39"/>
  <c r="U1795" i="39"/>
  <c r="T1795" i="39"/>
  <c r="U1794" i="39"/>
  <c r="T1794" i="39"/>
  <c r="U1793" i="39"/>
  <c r="T1793" i="39"/>
  <c r="U1792" i="39"/>
  <c r="T1792" i="39"/>
  <c r="U1791" i="39"/>
  <c r="T1791" i="39"/>
  <c r="U1790" i="39"/>
  <c r="T1790" i="39"/>
  <c r="U1789" i="39"/>
  <c r="T1789" i="39"/>
  <c r="U1788" i="39"/>
  <c r="T1788" i="39"/>
  <c r="U1787" i="39"/>
  <c r="T1787" i="39"/>
  <c r="U1786" i="39"/>
  <c r="T1786" i="39"/>
  <c r="U1785" i="39"/>
  <c r="T1785" i="39"/>
  <c r="U1784" i="39"/>
  <c r="T1784" i="39"/>
  <c r="U1783" i="39"/>
  <c r="T1783" i="39"/>
  <c r="U1782" i="39"/>
  <c r="T1782" i="39"/>
  <c r="U1781" i="39"/>
  <c r="T1781" i="39"/>
  <c r="U1780" i="39"/>
  <c r="T1780" i="39"/>
  <c r="U1779" i="39"/>
  <c r="T1779" i="39"/>
  <c r="U1778" i="39"/>
  <c r="T1778" i="39"/>
  <c r="U1777" i="39"/>
  <c r="T1777" i="39"/>
  <c r="U1776" i="39"/>
  <c r="T1776" i="39"/>
  <c r="U1775" i="39"/>
  <c r="T1775" i="39"/>
  <c r="U1774" i="39"/>
  <c r="T1774" i="39"/>
  <c r="U1773" i="39"/>
  <c r="T1773" i="39"/>
  <c r="U1772" i="39"/>
  <c r="T1772" i="39"/>
  <c r="U1771" i="39"/>
  <c r="T1771" i="39"/>
  <c r="U1770" i="39"/>
  <c r="T1770" i="39"/>
  <c r="U1769" i="39"/>
  <c r="T1769" i="39"/>
  <c r="U1768" i="39"/>
  <c r="T1768" i="39"/>
  <c r="U1767" i="39"/>
  <c r="T1767" i="39"/>
  <c r="U1766" i="39"/>
  <c r="T1766" i="39"/>
  <c r="U1765" i="39"/>
  <c r="T1765" i="39"/>
  <c r="U1764" i="39"/>
  <c r="T1764" i="39"/>
  <c r="U1763" i="39"/>
  <c r="T1763" i="39"/>
  <c r="U1762" i="39"/>
  <c r="T1762" i="39"/>
  <c r="U1761" i="39"/>
  <c r="T1761" i="39"/>
  <c r="U1760" i="39"/>
  <c r="T1760" i="39"/>
  <c r="U1759" i="39"/>
  <c r="T1759" i="39"/>
  <c r="U1758" i="39"/>
  <c r="T1758" i="39"/>
  <c r="U1757" i="39"/>
  <c r="T1757" i="39"/>
  <c r="U1756" i="39"/>
  <c r="T1756" i="39"/>
  <c r="U1755" i="39"/>
  <c r="T1755" i="39"/>
  <c r="U1754" i="39"/>
  <c r="T1754" i="39"/>
  <c r="U1753" i="39"/>
  <c r="T1753" i="39"/>
  <c r="U1752" i="39"/>
  <c r="T1752" i="39"/>
  <c r="U1751" i="39"/>
  <c r="T1751" i="39"/>
  <c r="U1750" i="39"/>
  <c r="T1750" i="39"/>
  <c r="U1749" i="39"/>
  <c r="T1749" i="39"/>
  <c r="U1748" i="39"/>
  <c r="T1748" i="39"/>
  <c r="U1747" i="39"/>
  <c r="T1747" i="39"/>
  <c r="U1746" i="39"/>
  <c r="T1746" i="39"/>
  <c r="U1745" i="39"/>
  <c r="T1745" i="39"/>
  <c r="U1744" i="39"/>
  <c r="T1744" i="39"/>
  <c r="U1743" i="39"/>
  <c r="T1743" i="39"/>
  <c r="U1742" i="39"/>
  <c r="T1742" i="39"/>
  <c r="U1741" i="39"/>
  <c r="T1741" i="39"/>
  <c r="U1740" i="39"/>
  <c r="T1740" i="39"/>
  <c r="U1739" i="39"/>
  <c r="T1739" i="39"/>
  <c r="U1738" i="39"/>
  <c r="T1738" i="39"/>
  <c r="U1737" i="39"/>
  <c r="T1737" i="39"/>
  <c r="U1736" i="39"/>
  <c r="T1736" i="39"/>
  <c r="U1735" i="39"/>
  <c r="T1735" i="39"/>
  <c r="U1734" i="39"/>
  <c r="T1734" i="39"/>
  <c r="U1733" i="39"/>
  <c r="T1733" i="39"/>
  <c r="U1732" i="39"/>
  <c r="T1732" i="39"/>
  <c r="U1731" i="39"/>
  <c r="T1731" i="39"/>
  <c r="U1730" i="39"/>
  <c r="T1730" i="39"/>
  <c r="U1729" i="39"/>
  <c r="T1729" i="39"/>
  <c r="U1728" i="39"/>
  <c r="T1728" i="39"/>
  <c r="U1727" i="39"/>
  <c r="T1727" i="39"/>
  <c r="U1726" i="39"/>
  <c r="T1726" i="39"/>
  <c r="U1725" i="39"/>
  <c r="T1725" i="39"/>
  <c r="U1724" i="39"/>
  <c r="T1724" i="39"/>
  <c r="U1723" i="39"/>
  <c r="T1723" i="39"/>
  <c r="U1722" i="39"/>
  <c r="T1722" i="39"/>
  <c r="U1721" i="39"/>
  <c r="T1721" i="39"/>
  <c r="U1720" i="39"/>
  <c r="T1720" i="39"/>
  <c r="U1719" i="39"/>
  <c r="T1719" i="39"/>
  <c r="U1718" i="39"/>
  <c r="T1718" i="39"/>
  <c r="U1717" i="39"/>
  <c r="T1717" i="39"/>
  <c r="U1716" i="39"/>
  <c r="T1716" i="39"/>
  <c r="U1715" i="39"/>
  <c r="T1715" i="39"/>
  <c r="U1714" i="39"/>
  <c r="T1714" i="39"/>
  <c r="U1713" i="39"/>
  <c r="T1713" i="39"/>
  <c r="U1712" i="39"/>
  <c r="T1712" i="39"/>
  <c r="U1711" i="39"/>
  <c r="T1711" i="39"/>
  <c r="U1710" i="39"/>
  <c r="T1710" i="39"/>
  <c r="U1709" i="39"/>
  <c r="T1709" i="39"/>
  <c r="U1708" i="39"/>
  <c r="T1708" i="39"/>
  <c r="U1707" i="39"/>
  <c r="T1707" i="39"/>
  <c r="U1706" i="39"/>
  <c r="T1706" i="39"/>
  <c r="U1705" i="39"/>
  <c r="T1705" i="39"/>
  <c r="U1704" i="39"/>
  <c r="T1704" i="39"/>
  <c r="U1703" i="39"/>
  <c r="T1703" i="39"/>
  <c r="U1702" i="39"/>
  <c r="T1702" i="39"/>
  <c r="U1701" i="39"/>
  <c r="T1701" i="39"/>
  <c r="U1700" i="39"/>
  <c r="T1700" i="39"/>
  <c r="U1699" i="39"/>
  <c r="T1699" i="39"/>
  <c r="U1698" i="39"/>
  <c r="T1698" i="39"/>
  <c r="U1697" i="39"/>
  <c r="T1697" i="39"/>
  <c r="U1696" i="39"/>
  <c r="T1696" i="39"/>
  <c r="U1695" i="39"/>
  <c r="T1695" i="39"/>
  <c r="U1694" i="39"/>
  <c r="T1694" i="39"/>
  <c r="U1693" i="39"/>
  <c r="T1693" i="39"/>
  <c r="U1692" i="39"/>
  <c r="T1692" i="39"/>
  <c r="U1691" i="39"/>
  <c r="T1691" i="39"/>
  <c r="U1690" i="39"/>
  <c r="T1690" i="39"/>
  <c r="U1689" i="39"/>
  <c r="T1689" i="39"/>
  <c r="U1688" i="39"/>
  <c r="T1688" i="39"/>
  <c r="U1687" i="39"/>
  <c r="T1687" i="39"/>
  <c r="U1686" i="39"/>
  <c r="T1686" i="39"/>
  <c r="U1685" i="39"/>
  <c r="T1685" i="39"/>
  <c r="U1684" i="39"/>
  <c r="T1684" i="39"/>
  <c r="U1683" i="39"/>
  <c r="T1683" i="39"/>
  <c r="U1682" i="39"/>
  <c r="T1682" i="39"/>
  <c r="U1681" i="39"/>
  <c r="T1681" i="39"/>
  <c r="U1680" i="39"/>
  <c r="T1680" i="39"/>
  <c r="U1679" i="39"/>
  <c r="T1679" i="39"/>
  <c r="U1678" i="39"/>
  <c r="T1678" i="39"/>
  <c r="U1677" i="39"/>
  <c r="T1677" i="39"/>
  <c r="U1676" i="39"/>
  <c r="T1676" i="39"/>
  <c r="U1675" i="39"/>
  <c r="T1675" i="39"/>
  <c r="U1674" i="39"/>
  <c r="T1674" i="39"/>
  <c r="U1673" i="39"/>
  <c r="T1673" i="39"/>
  <c r="U1672" i="39"/>
  <c r="T1672" i="39"/>
  <c r="U1671" i="39"/>
  <c r="T1671" i="39"/>
  <c r="U1670" i="39"/>
  <c r="T1670" i="39"/>
  <c r="U1669" i="39"/>
  <c r="T1669" i="39"/>
  <c r="U1668" i="39"/>
  <c r="T1668" i="39"/>
  <c r="U1667" i="39"/>
  <c r="T1667" i="39"/>
  <c r="U1666" i="39"/>
  <c r="T1666" i="39"/>
  <c r="U1665" i="39"/>
  <c r="T1665" i="39"/>
  <c r="U1664" i="39"/>
  <c r="T1664" i="39"/>
  <c r="U1663" i="39"/>
  <c r="T1663" i="39"/>
  <c r="U1662" i="39"/>
  <c r="T1662" i="39"/>
  <c r="U1661" i="39"/>
  <c r="T1661" i="39"/>
  <c r="U1660" i="39"/>
  <c r="T1660" i="39"/>
  <c r="U1659" i="39"/>
  <c r="T1659" i="39"/>
  <c r="U1658" i="39"/>
  <c r="T1658" i="39"/>
  <c r="U1657" i="39"/>
  <c r="T1657" i="39"/>
  <c r="U1656" i="39"/>
  <c r="T1656" i="39"/>
  <c r="U1655" i="39"/>
  <c r="T1655" i="39"/>
  <c r="U1654" i="39"/>
  <c r="T1654" i="39"/>
  <c r="U1653" i="39"/>
  <c r="T1653" i="39"/>
  <c r="U1652" i="39"/>
  <c r="T1652" i="39"/>
  <c r="U1651" i="39"/>
  <c r="T1651" i="39"/>
  <c r="U1650" i="39"/>
  <c r="T1650" i="39"/>
  <c r="U1649" i="39"/>
  <c r="T1649" i="39"/>
  <c r="U1648" i="39"/>
  <c r="T1648" i="39"/>
  <c r="U1647" i="39"/>
  <c r="T1647" i="39"/>
  <c r="U1646" i="39"/>
  <c r="T1646" i="39"/>
  <c r="U1645" i="39"/>
  <c r="T1645" i="39"/>
  <c r="U1644" i="39"/>
  <c r="T1644" i="39"/>
  <c r="U1643" i="39"/>
  <c r="T1643" i="39"/>
  <c r="U1642" i="39"/>
  <c r="T1642" i="39"/>
  <c r="U1641" i="39"/>
  <c r="T1641" i="39"/>
  <c r="U1640" i="39"/>
  <c r="T1640" i="39"/>
  <c r="U1639" i="39"/>
  <c r="T1639" i="39"/>
  <c r="U1638" i="39"/>
  <c r="T1638" i="39"/>
  <c r="U1637" i="39"/>
  <c r="T1637" i="39"/>
  <c r="U1636" i="39"/>
  <c r="T1636" i="39"/>
  <c r="U1635" i="39"/>
  <c r="T1635" i="39"/>
  <c r="U1634" i="39"/>
  <c r="T1634" i="39"/>
  <c r="U1633" i="39"/>
  <c r="T1633" i="39"/>
  <c r="U1632" i="39"/>
  <c r="T1632" i="39"/>
  <c r="U1631" i="39"/>
  <c r="T1631" i="39"/>
  <c r="U1630" i="39"/>
  <c r="T1630" i="39"/>
  <c r="U1629" i="39"/>
  <c r="T1629" i="39"/>
  <c r="U1628" i="39"/>
  <c r="T1628" i="39"/>
  <c r="U1627" i="39"/>
  <c r="T1627" i="39"/>
  <c r="U1626" i="39"/>
  <c r="T1626" i="39"/>
  <c r="U1625" i="39"/>
  <c r="T1625" i="39"/>
  <c r="U1624" i="39"/>
  <c r="T1624" i="39"/>
  <c r="U1623" i="39"/>
  <c r="T1623" i="39"/>
  <c r="U1622" i="39"/>
  <c r="T1622" i="39"/>
  <c r="U1621" i="39"/>
  <c r="T1621" i="39"/>
  <c r="U1620" i="39"/>
  <c r="T1620" i="39"/>
  <c r="U1619" i="39"/>
  <c r="T1619" i="39"/>
  <c r="U1618" i="39"/>
  <c r="T1618" i="39"/>
  <c r="U1617" i="39"/>
  <c r="T1617" i="39"/>
  <c r="U1616" i="39"/>
  <c r="T1616" i="39"/>
  <c r="U1615" i="39"/>
  <c r="T1615" i="39"/>
  <c r="U1614" i="39"/>
  <c r="T1614" i="39"/>
  <c r="U1613" i="39"/>
  <c r="T1613" i="39"/>
  <c r="U1612" i="39"/>
  <c r="T1612" i="39"/>
  <c r="U1611" i="39"/>
  <c r="T1611" i="39"/>
  <c r="U1610" i="39"/>
  <c r="T1610" i="39"/>
  <c r="U1609" i="39"/>
  <c r="T1609" i="39"/>
  <c r="U1608" i="39"/>
  <c r="T1608" i="39"/>
  <c r="U1607" i="39"/>
  <c r="T1607" i="39"/>
  <c r="U1606" i="39"/>
  <c r="T1606" i="39"/>
  <c r="U1605" i="39"/>
  <c r="T1605" i="39"/>
  <c r="U1604" i="39"/>
  <c r="T1604" i="39"/>
  <c r="U1603" i="39"/>
  <c r="T1603" i="39"/>
  <c r="U1602" i="39"/>
  <c r="T1602" i="39"/>
  <c r="U1601" i="39"/>
  <c r="T1601" i="39"/>
  <c r="U1600" i="39"/>
  <c r="T1600" i="39"/>
  <c r="U1599" i="39"/>
  <c r="T1599" i="39"/>
  <c r="U1598" i="39"/>
  <c r="T1598" i="39"/>
  <c r="U1597" i="39"/>
  <c r="T1597" i="39"/>
  <c r="U1596" i="39"/>
  <c r="T1596" i="39"/>
  <c r="U1595" i="39"/>
  <c r="T1595" i="39"/>
  <c r="U1594" i="39"/>
  <c r="T1594" i="39"/>
  <c r="U1593" i="39"/>
  <c r="T1593" i="39"/>
  <c r="U1592" i="39"/>
  <c r="T1592" i="39"/>
  <c r="U1591" i="39"/>
  <c r="T1591" i="39"/>
  <c r="U1590" i="39"/>
  <c r="T1590" i="39"/>
  <c r="U1589" i="39"/>
  <c r="T1589" i="39"/>
  <c r="U1588" i="39"/>
  <c r="T1588" i="39"/>
  <c r="U1587" i="39"/>
  <c r="T1587" i="39"/>
  <c r="U1586" i="39"/>
  <c r="T1586" i="39"/>
  <c r="U1585" i="39"/>
  <c r="T1585" i="39"/>
  <c r="U1584" i="39"/>
  <c r="T1584" i="39"/>
  <c r="U1583" i="39"/>
  <c r="T1583" i="39"/>
  <c r="U1582" i="39"/>
  <c r="T1582" i="39"/>
  <c r="U1581" i="39"/>
  <c r="T1581" i="39"/>
  <c r="U1580" i="39"/>
  <c r="T1580" i="39"/>
  <c r="U1579" i="39"/>
  <c r="T1579" i="39"/>
  <c r="U1578" i="39"/>
  <c r="T1578" i="39"/>
  <c r="U1577" i="39"/>
  <c r="T1577" i="39"/>
  <c r="U1576" i="39"/>
  <c r="T1576" i="39"/>
  <c r="U1575" i="39"/>
  <c r="T1575" i="39"/>
  <c r="U1574" i="39"/>
  <c r="T1574" i="39"/>
  <c r="U1573" i="39"/>
  <c r="T1573" i="39"/>
  <c r="U1572" i="39"/>
  <c r="T1572" i="39"/>
  <c r="U1571" i="39"/>
  <c r="T1571" i="39"/>
  <c r="U1570" i="39"/>
  <c r="T1570" i="39"/>
  <c r="U1569" i="39"/>
  <c r="T1569" i="39"/>
  <c r="U1568" i="39"/>
  <c r="T1568" i="39"/>
  <c r="U1567" i="39"/>
  <c r="T1567" i="39"/>
  <c r="U1566" i="39"/>
  <c r="T1566" i="39"/>
  <c r="U1565" i="39"/>
  <c r="T1565" i="39"/>
  <c r="U1564" i="39"/>
  <c r="T1564" i="39"/>
  <c r="U1563" i="39"/>
  <c r="T1563" i="39"/>
  <c r="U1562" i="39"/>
  <c r="T1562" i="39"/>
  <c r="U1561" i="39"/>
  <c r="T1561" i="39"/>
  <c r="U1560" i="39"/>
  <c r="T1560" i="39"/>
  <c r="U1559" i="39"/>
  <c r="T1559" i="39"/>
  <c r="U1558" i="39"/>
  <c r="T1558" i="39"/>
  <c r="U1557" i="39"/>
  <c r="T1557" i="39"/>
  <c r="U1556" i="39"/>
  <c r="T1556" i="39"/>
  <c r="U1555" i="39"/>
  <c r="T1555" i="39"/>
  <c r="U1554" i="39"/>
  <c r="T1554" i="39"/>
  <c r="U1553" i="39"/>
  <c r="T1553" i="39"/>
  <c r="U1552" i="39"/>
  <c r="T1552" i="39"/>
  <c r="U1551" i="39"/>
  <c r="T1551" i="39"/>
  <c r="U1550" i="39"/>
  <c r="T1550" i="39"/>
  <c r="U1549" i="39"/>
  <c r="T1549" i="39"/>
  <c r="U1548" i="39"/>
  <c r="T1548" i="39"/>
  <c r="U1547" i="39"/>
  <c r="T1547" i="39"/>
  <c r="U1546" i="39"/>
  <c r="T1546" i="39"/>
  <c r="U1545" i="39"/>
  <c r="T1545" i="39"/>
  <c r="U1544" i="39"/>
  <c r="T1544" i="39"/>
  <c r="U1543" i="39"/>
  <c r="T1543" i="39"/>
  <c r="U1542" i="39"/>
  <c r="T1542" i="39"/>
  <c r="U1541" i="39"/>
  <c r="T1541" i="39"/>
  <c r="U1540" i="39"/>
  <c r="T1540" i="39"/>
  <c r="U1539" i="39"/>
  <c r="T1539" i="39"/>
  <c r="U1538" i="39"/>
  <c r="T1538" i="39"/>
  <c r="U1537" i="39"/>
  <c r="T1537" i="39"/>
  <c r="U1536" i="39"/>
  <c r="T1536" i="39"/>
  <c r="U1535" i="39"/>
  <c r="T1535" i="39"/>
  <c r="U1534" i="39"/>
  <c r="T1534" i="39"/>
  <c r="U1533" i="39"/>
  <c r="T1533" i="39"/>
  <c r="U1532" i="39"/>
  <c r="T1532" i="39"/>
  <c r="U1531" i="39"/>
  <c r="T1531" i="39"/>
  <c r="U1530" i="39"/>
  <c r="T1530" i="39"/>
  <c r="U1529" i="39"/>
  <c r="T1529" i="39"/>
  <c r="U1528" i="39"/>
  <c r="T1528" i="39"/>
  <c r="U1527" i="39"/>
  <c r="T1527" i="39"/>
  <c r="U1526" i="39"/>
  <c r="T1526" i="39"/>
  <c r="U1525" i="39"/>
  <c r="T1525" i="39"/>
  <c r="U1524" i="39"/>
  <c r="T1524" i="39"/>
  <c r="U1523" i="39"/>
  <c r="T1523" i="39"/>
  <c r="U1522" i="39"/>
  <c r="T1522" i="39"/>
  <c r="U1521" i="39"/>
  <c r="T1521" i="39"/>
  <c r="U1520" i="39"/>
  <c r="T1520" i="39"/>
  <c r="U1519" i="39"/>
  <c r="T1519" i="39"/>
  <c r="U1518" i="39"/>
  <c r="T1518" i="39"/>
  <c r="U1517" i="39"/>
  <c r="T1517" i="39"/>
  <c r="U1516" i="39"/>
  <c r="T1516" i="39"/>
  <c r="U1515" i="39"/>
  <c r="T1515" i="39"/>
  <c r="U1514" i="39"/>
  <c r="T1514" i="39"/>
  <c r="U1513" i="39"/>
  <c r="T1513" i="39"/>
  <c r="U1512" i="39"/>
  <c r="T1512" i="39"/>
  <c r="U1511" i="39"/>
  <c r="T1511" i="39"/>
  <c r="U1510" i="39"/>
  <c r="T1510" i="39"/>
  <c r="U1509" i="39"/>
  <c r="T1509" i="39"/>
  <c r="U1508" i="39"/>
  <c r="T1508" i="39"/>
  <c r="U1507" i="39"/>
  <c r="T1507" i="39"/>
  <c r="U1506" i="39"/>
  <c r="T1506" i="39"/>
  <c r="U1505" i="39"/>
  <c r="T1505" i="39"/>
  <c r="U1504" i="39"/>
  <c r="T1504" i="39"/>
  <c r="U1503" i="39"/>
  <c r="T1503" i="39"/>
  <c r="U1502" i="39"/>
  <c r="T1502" i="39"/>
  <c r="U1501" i="39"/>
  <c r="T1501" i="39"/>
  <c r="U1500" i="39"/>
  <c r="T1500" i="39"/>
  <c r="U1499" i="39"/>
  <c r="T1499" i="39"/>
  <c r="U1498" i="39"/>
  <c r="T1498" i="39"/>
  <c r="U1497" i="39"/>
  <c r="T1497" i="39"/>
  <c r="U1496" i="39"/>
  <c r="T1496" i="39"/>
  <c r="U1495" i="39"/>
  <c r="T1495" i="39"/>
  <c r="U1494" i="39"/>
  <c r="T1494" i="39"/>
  <c r="U1493" i="39"/>
  <c r="T1493" i="39"/>
  <c r="U1492" i="39"/>
  <c r="T1492" i="39"/>
  <c r="U1491" i="39"/>
  <c r="T1491" i="39"/>
  <c r="U1490" i="39"/>
  <c r="T1490" i="39"/>
  <c r="U1489" i="39"/>
  <c r="T1489" i="39"/>
  <c r="U1488" i="39"/>
  <c r="T1488" i="39"/>
  <c r="U1487" i="39"/>
  <c r="T1487" i="39"/>
  <c r="U1486" i="39"/>
  <c r="T1486" i="39"/>
  <c r="U1485" i="39"/>
  <c r="T1485" i="39"/>
  <c r="U1484" i="39"/>
  <c r="T1484" i="39"/>
  <c r="U1483" i="39"/>
  <c r="T1483" i="39"/>
  <c r="U1482" i="39"/>
  <c r="T1482" i="39"/>
  <c r="U1481" i="39"/>
  <c r="T1481" i="39"/>
  <c r="U1480" i="39"/>
  <c r="T1480" i="39"/>
  <c r="U1479" i="39"/>
  <c r="T1479" i="39"/>
  <c r="U1478" i="39"/>
  <c r="T1478" i="39"/>
  <c r="U1477" i="39"/>
  <c r="T1477" i="39"/>
  <c r="U1476" i="39"/>
  <c r="T1476" i="39"/>
  <c r="U1475" i="39"/>
  <c r="T1475" i="39"/>
  <c r="U1474" i="39"/>
  <c r="T1474" i="39"/>
  <c r="U1473" i="39"/>
  <c r="T1473" i="39"/>
  <c r="U1472" i="39"/>
  <c r="T1472" i="39"/>
  <c r="U1471" i="39"/>
  <c r="T1471" i="39"/>
  <c r="U1470" i="39"/>
  <c r="T1470" i="39"/>
  <c r="U1469" i="39"/>
  <c r="T1469" i="39"/>
  <c r="U1468" i="39"/>
  <c r="T1468" i="39"/>
  <c r="U1467" i="39"/>
  <c r="T1467" i="39"/>
  <c r="U1466" i="39"/>
  <c r="T1466" i="39"/>
  <c r="U1465" i="39"/>
  <c r="T1465" i="39"/>
  <c r="U1464" i="39"/>
  <c r="T1464" i="39"/>
  <c r="U1463" i="39"/>
  <c r="T1463" i="39"/>
  <c r="U1462" i="39"/>
  <c r="T1462" i="39"/>
  <c r="U1461" i="39"/>
  <c r="T1461" i="39"/>
  <c r="U1460" i="39"/>
  <c r="T1460" i="39"/>
  <c r="U1459" i="39"/>
  <c r="T1459" i="39"/>
  <c r="U1458" i="39"/>
  <c r="T1458" i="39"/>
  <c r="U1457" i="39"/>
  <c r="T1457" i="39"/>
  <c r="U1456" i="39"/>
  <c r="T1456" i="39"/>
  <c r="U1455" i="39"/>
  <c r="T1455" i="39"/>
  <c r="U1454" i="39"/>
  <c r="T1454" i="39"/>
  <c r="U1453" i="39"/>
  <c r="T1453" i="39"/>
  <c r="U1452" i="39"/>
  <c r="T1452" i="39"/>
  <c r="U1451" i="39"/>
  <c r="T1451" i="39"/>
  <c r="U1450" i="39"/>
  <c r="T1450" i="39"/>
  <c r="U1449" i="39"/>
  <c r="T1449" i="39"/>
  <c r="U1448" i="39"/>
  <c r="T1448" i="39"/>
  <c r="U1447" i="39"/>
  <c r="T1447" i="39"/>
  <c r="U1446" i="39"/>
  <c r="T1446" i="39"/>
  <c r="U1445" i="39"/>
  <c r="T1445" i="39"/>
  <c r="U1444" i="39"/>
  <c r="T1444" i="39"/>
  <c r="U1443" i="39"/>
  <c r="T1443" i="39"/>
  <c r="U1442" i="39"/>
  <c r="T1442" i="39"/>
  <c r="U1441" i="39"/>
  <c r="T1441" i="39"/>
  <c r="U1440" i="39"/>
  <c r="T1440" i="39"/>
  <c r="U1439" i="39"/>
  <c r="T1439" i="39"/>
  <c r="U1438" i="39"/>
  <c r="T1438" i="39"/>
  <c r="U1437" i="39"/>
  <c r="T1437" i="39"/>
  <c r="U1436" i="39"/>
  <c r="T1436" i="39"/>
  <c r="U1435" i="39"/>
  <c r="T1435" i="39"/>
  <c r="U1434" i="39"/>
  <c r="T1434" i="39"/>
  <c r="U1433" i="39"/>
  <c r="T1433" i="39"/>
  <c r="U1432" i="39"/>
  <c r="T1432" i="39"/>
  <c r="U1431" i="39"/>
  <c r="T1431" i="39"/>
  <c r="U1430" i="39"/>
  <c r="T1430" i="39"/>
  <c r="U1429" i="39"/>
  <c r="T1429" i="39"/>
  <c r="U1428" i="39"/>
  <c r="T1428" i="39"/>
  <c r="U1427" i="39"/>
  <c r="T1427" i="39"/>
  <c r="U1426" i="39"/>
  <c r="T1426" i="39"/>
  <c r="U1425" i="39"/>
  <c r="T1425" i="39"/>
  <c r="U1424" i="39"/>
  <c r="T1424" i="39"/>
  <c r="U1423" i="39"/>
  <c r="T1423" i="39"/>
  <c r="U1422" i="39"/>
  <c r="T1422" i="39"/>
  <c r="U1421" i="39"/>
  <c r="T1421" i="39"/>
  <c r="U1420" i="39"/>
  <c r="T1420" i="39"/>
  <c r="U1419" i="39"/>
  <c r="T1419" i="39"/>
  <c r="U1418" i="39"/>
  <c r="T1418" i="39"/>
  <c r="U1417" i="39"/>
  <c r="T1417" i="39"/>
  <c r="U1416" i="39"/>
  <c r="T1416" i="39"/>
  <c r="U1415" i="39"/>
  <c r="T1415" i="39"/>
  <c r="U1414" i="39"/>
  <c r="T1414" i="39"/>
  <c r="U1413" i="39"/>
  <c r="T1413" i="39"/>
  <c r="U1412" i="39"/>
  <c r="T1412" i="39"/>
  <c r="U1411" i="39"/>
  <c r="T1411" i="39"/>
  <c r="U1410" i="39"/>
  <c r="T1410" i="39"/>
  <c r="U1409" i="39"/>
  <c r="T1409" i="39"/>
  <c r="U1408" i="39"/>
  <c r="T1408" i="39"/>
  <c r="U1407" i="39"/>
  <c r="T1407" i="39"/>
  <c r="U1406" i="39"/>
  <c r="T1406" i="39"/>
  <c r="U1405" i="39"/>
  <c r="T1405" i="39"/>
  <c r="U1404" i="39"/>
  <c r="T1404" i="39"/>
  <c r="U1403" i="39"/>
  <c r="T1403" i="39"/>
  <c r="U1402" i="39"/>
  <c r="T1402" i="39"/>
  <c r="U1401" i="39"/>
  <c r="T1401" i="39"/>
  <c r="U1400" i="39"/>
  <c r="T1400" i="39"/>
  <c r="U1399" i="39"/>
  <c r="T1399" i="39"/>
  <c r="U1398" i="39"/>
  <c r="T1398" i="39"/>
  <c r="U1397" i="39"/>
  <c r="T1397" i="39"/>
  <c r="U1396" i="39"/>
  <c r="T1396" i="39"/>
  <c r="U1395" i="39"/>
  <c r="T1395" i="39"/>
  <c r="U1394" i="39"/>
  <c r="T1394" i="39"/>
  <c r="U1393" i="39"/>
  <c r="T1393" i="39"/>
  <c r="U1392" i="39"/>
  <c r="T1392" i="39"/>
  <c r="U1391" i="39"/>
  <c r="T1391" i="39"/>
  <c r="U1390" i="39"/>
  <c r="T1390" i="39"/>
  <c r="U1389" i="39"/>
  <c r="T1389" i="39"/>
  <c r="U1388" i="39"/>
  <c r="T1388" i="39"/>
  <c r="U1387" i="39"/>
  <c r="T1387" i="39"/>
  <c r="U1386" i="39"/>
  <c r="T1386" i="39"/>
  <c r="U1385" i="39"/>
  <c r="T1385" i="39"/>
  <c r="U1384" i="39"/>
  <c r="T1384" i="39"/>
  <c r="U1383" i="39"/>
  <c r="T1383" i="39"/>
  <c r="U1382" i="39"/>
  <c r="T1382" i="39"/>
  <c r="U1381" i="39"/>
  <c r="T1381" i="39"/>
  <c r="U1380" i="39"/>
  <c r="T1380" i="39"/>
  <c r="U1379" i="39"/>
  <c r="T1379" i="39"/>
  <c r="U1378" i="39"/>
  <c r="T1378" i="39"/>
  <c r="U1377" i="39"/>
  <c r="T1377" i="39"/>
  <c r="U1376" i="39"/>
  <c r="T1376" i="39"/>
  <c r="U1375" i="39"/>
  <c r="T1375" i="39"/>
  <c r="U1374" i="39"/>
  <c r="T1374" i="39"/>
  <c r="U1373" i="39"/>
  <c r="T1373" i="39"/>
  <c r="U1372" i="39"/>
  <c r="T1372" i="39"/>
  <c r="U1371" i="39"/>
  <c r="T1371" i="39"/>
  <c r="U1370" i="39"/>
  <c r="T1370" i="39"/>
  <c r="U1369" i="39"/>
  <c r="T1369" i="39"/>
  <c r="U1368" i="39"/>
  <c r="T1368" i="39"/>
  <c r="U1367" i="39"/>
  <c r="T1367" i="39"/>
  <c r="U1366" i="39"/>
  <c r="T1366" i="39"/>
  <c r="U1365" i="39"/>
  <c r="T1365" i="39"/>
  <c r="U1364" i="39"/>
  <c r="T1364" i="39"/>
  <c r="U1363" i="39"/>
  <c r="T1363" i="39"/>
  <c r="U1362" i="39"/>
  <c r="T1362" i="39"/>
  <c r="U1361" i="39"/>
  <c r="T1361" i="39"/>
  <c r="U1360" i="39"/>
  <c r="T1360" i="39"/>
  <c r="U1359" i="39"/>
  <c r="T1359" i="39"/>
  <c r="U1358" i="39"/>
  <c r="T1358" i="39"/>
  <c r="U1357" i="39"/>
  <c r="T1357" i="39"/>
  <c r="U1356" i="39"/>
  <c r="T1356" i="39"/>
  <c r="U1355" i="39"/>
  <c r="T1355" i="39"/>
  <c r="U1354" i="39"/>
  <c r="T1354" i="39"/>
  <c r="U1353" i="39"/>
  <c r="T1353" i="39"/>
  <c r="U1352" i="39"/>
  <c r="T1352" i="39"/>
  <c r="U1351" i="39"/>
  <c r="T1351" i="39"/>
  <c r="U1350" i="39"/>
  <c r="T1350" i="39"/>
  <c r="U1349" i="39"/>
  <c r="T1349" i="39"/>
  <c r="U1348" i="39"/>
  <c r="T1348" i="39"/>
  <c r="U1347" i="39"/>
  <c r="T1347" i="39"/>
  <c r="U1346" i="39"/>
  <c r="T1346" i="39"/>
  <c r="U1345" i="39"/>
  <c r="T1345" i="39"/>
  <c r="U1344" i="39"/>
  <c r="T1344" i="39"/>
  <c r="U1343" i="39"/>
  <c r="T1343" i="39"/>
  <c r="U1342" i="39"/>
  <c r="T1342" i="39"/>
  <c r="U1341" i="39"/>
  <c r="T1341" i="39"/>
  <c r="U1340" i="39"/>
  <c r="T1340" i="39"/>
  <c r="U1339" i="39"/>
  <c r="T1339" i="39"/>
  <c r="U1338" i="39"/>
  <c r="T1338" i="39"/>
  <c r="U1337" i="39"/>
  <c r="T1337" i="39"/>
  <c r="U1336" i="39"/>
  <c r="T1336" i="39"/>
  <c r="U1335" i="39"/>
  <c r="T1335" i="39"/>
  <c r="U1334" i="39"/>
  <c r="T1334" i="39"/>
  <c r="U1333" i="39"/>
  <c r="T1333" i="39"/>
  <c r="U1332" i="39"/>
  <c r="T1332" i="39"/>
  <c r="U1331" i="39"/>
  <c r="T1331" i="39"/>
  <c r="U1330" i="39"/>
  <c r="T1330" i="39"/>
  <c r="U1329" i="39"/>
  <c r="T1329" i="39"/>
  <c r="U1328" i="39"/>
  <c r="T1328" i="39"/>
  <c r="U1327" i="39"/>
  <c r="T1327" i="39"/>
  <c r="U1326" i="39"/>
  <c r="T1326" i="39"/>
  <c r="U1325" i="39"/>
  <c r="T1325" i="39"/>
  <c r="U1324" i="39"/>
  <c r="T1324" i="39"/>
  <c r="U1323" i="39"/>
  <c r="T1323" i="39"/>
  <c r="U1322" i="39"/>
  <c r="T1322" i="39"/>
  <c r="U1321" i="39"/>
  <c r="T1321" i="39"/>
  <c r="U1320" i="39"/>
  <c r="T1320" i="39"/>
  <c r="U1319" i="39"/>
  <c r="T1319" i="39"/>
  <c r="U1318" i="39"/>
  <c r="T1318" i="39"/>
  <c r="U1317" i="39"/>
  <c r="T1317" i="39"/>
  <c r="U1316" i="39"/>
  <c r="T1316" i="39"/>
  <c r="U1315" i="39"/>
  <c r="T1315" i="39"/>
  <c r="U1314" i="39"/>
  <c r="T1314" i="39"/>
  <c r="U1313" i="39"/>
  <c r="T1313" i="39"/>
  <c r="U1312" i="39"/>
  <c r="T1312" i="39"/>
  <c r="U1311" i="39"/>
  <c r="T1311" i="39"/>
  <c r="U1310" i="39"/>
  <c r="T1310" i="39"/>
  <c r="U1309" i="39"/>
  <c r="T1309" i="39"/>
  <c r="U1308" i="39"/>
  <c r="T1308" i="39"/>
  <c r="U1307" i="39"/>
  <c r="T1307" i="39"/>
  <c r="U1306" i="39"/>
  <c r="T1306" i="39"/>
  <c r="U1305" i="39"/>
  <c r="T1305" i="39"/>
  <c r="U1304" i="39"/>
  <c r="T1304" i="39"/>
  <c r="U1303" i="39"/>
  <c r="T1303" i="39"/>
  <c r="U1302" i="39"/>
  <c r="T1302" i="39"/>
  <c r="U1301" i="39"/>
  <c r="T1301" i="39"/>
  <c r="U1300" i="39"/>
  <c r="T1300" i="39"/>
  <c r="U1299" i="39"/>
  <c r="T1299" i="39"/>
  <c r="U1298" i="39"/>
  <c r="T1298" i="39"/>
  <c r="U1297" i="39"/>
  <c r="T1297" i="39"/>
  <c r="U1296" i="39"/>
  <c r="T1296" i="39"/>
  <c r="U1295" i="39"/>
  <c r="T1295" i="39"/>
  <c r="U1294" i="39"/>
  <c r="T1294" i="39"/>
  <c r="U1293" i="39"/>
  <c r="T1293" i="39"/>
  <c r="U1292" i="39"/>
  <c r="T1292" i="39"/>
  <c r="U1291" i="39"/>
  <c r="T1291" i="39"/>
  <c r="U1290" i="39"/>
  <c r="T1290" i="39"/>
  <c r="U1289" i="39"/>
  <c r="T1289" i="39"/>
  <c r="U1288" i="39"/>
  <c r="T1288" i="39"/>
  <c r="U1287" i="39"/>
  <c r="T1287" i="39"/>
  <c r="U1286" i="39"/>
  <c r="T1286" i="39"/>
  <c r="U1285" i="39"/>
  <c r="T1285" i="39"/>
  <c r="U1284" i="39"/>
  <c r="T1284" i="39"/>
  <c r="U1283" i="39"/>
  <c r="T1283" i="39"/>
  <c r="U1282" i="39"/>
  <c r="T1282" i="39"/>
  <c r="U1281" i="39"/>
  <c r="T1281" i="39"/>
  <c r="U1280" i="39"/>
  <c r="T1280" i="39"/>
  <c r="U1279" i="39"/>
  <c r="T1279" i="39"/>
  <c r="U1278" i="39"/>
  <c r="T1278" i="39"/>
  <c r="U1277" i="39"/>
  <c r="T1277" i="39"/>
  <c r="U1276" i="39"/>
  <c r="T1276" i="39"/>
  <c r="U1275" i="39"/>
  <c r="T1275" i="39"/>
  <c r="U1274" i="39"/>
  <c r="T1274" i="39"/>
  <c r="U1273" i="39"/>
  <c r="T1273" i="39"/>
  <c r="U1272" i="39"/>
  <c r="T1272" i="39"/>
  <c r="U1271" i="39"/>
  <c r="T1271" i="39"/>
  <c r="U1270" i="39"/>
  <c r="T1270" i="39"/>
  <c r="U1269" i="39"/>
  <c r="T1269" i="39"/>
  <c r="U1268" i="39"/>
  <c r="T1268" i="39"/>
  <c r="U1267" i="39"/>
  <c r="T1267" i="39"/>
  <c r="U1266" i="39"/>
  <c r="T1266" i="39"/>
  <c r="U1265" i="39"/>
  <c r="T1265" i="39"/>
  <c r="U1264" i="39"/>
  <c r="T1264" i="39"/>
  <c r="U1263" i="39"/>
  <c r="T1263" i="39"/>
  <c r="U1262" i="39"/>
  <c r="T1262" i="39"/>
  <c r="U1261" i="39"/>
  <c r="T1261" i="39"/>
  <c r="U1260" i="39"/>
  <c r="T1260" i="39"/>
  <c r="U1259" i="39"/>
  <c r="T1259" i="39"/>
  <c r="U1258" i="39"/>
  <c r="T1258" i="39"/>
  <c r="U1257" i="39"/>
  <c r="T1257" i="39"/>
  <c r="U1256" i="39"/>
  <c r="T1256" i="39"/>
  <c r="U1255" i="39"/>
  <c r="T1255" i="39"/>
  <c r="U1254" i="39"/>
  <c r="T1254" i="39"/>
  <c r="U1253" i="39"/>
  <c r="T1253" i="39"/>
  <c r="U1252" i="39"/>
  <c r="T1252" i="39"/>
  <c r="U1251" i="39"/>
  <c r="T1251" i="39"/>
  <c r="U1250" i="39"/>
  <c r="T1250" i="39"/>
  <c r="U1249" i="39"/>
  <c r="T1249" i="39"/>
  <c r="U1248" i="39"/>
  <c r="T1248" i="39"/>
  <c r="U1247" i="39"/>
  <c r="T1247" i="39"/>
  <c r="U1246" i="39"/>
  <c r="T1246" i="39"/>
  <c r="U1245" i="39"/>
  <c r="T1245" i="39"/>
  <c r="U1244" i="39"/>
  <c r="T1244" i="39"/>
  <c r="U1243" i="39"/>
  <c r="T1243" i="39"/>
  <c r="U1242" i="39"/>
  <c r="T1242" i="39"/>
  <c r="U1241" i="39"/>
  <c r="T1241" i="39"/>
  <c r="U1240" i="39"/>
  <c r="T1240" i="39"/>
  <c r="U1239" i="39"/>
  <c r="T1239" i="39"/>
  <c r="U1238" i="39"/>
  <c r="T1238" i="39"/>
  <c r="U1237" i="39"/>
  <c r="T1237" i="39"/>
  <c r="U1236" i="39"/>
  <c r="T1236" i="39"/>
  <c r="U1235" i="39"/>
  <c r="T1235" i="39"/>
  <c r="U1234" i="39"/>
  <c r="T1234" i="39"/>
  <c r="U1233" i="39"/>
  <c r="T1233" i="39"/>
  <c r="U1232" i="39"/>
  <c r="T1232" i="39"/>
  <c r="U1231" i="39"/>
  <c r="T1231" i="39"/>
  <c r="U1230" i="39"/>
  <c r="T1230" i="39"/>
  <c r="U1229" i="39"/>
  <c r="T1229" i="39"/>
  <c r="U1228" i="39"/>
  <c r="T1228" i="39"/>
  <c r="U1227" i="39"/>
  <c r="T1227" i="39"/>
  <c r="U1226" i="39"/>
  <c r="T1226" i="39"/>
  <c r="U1225" i="39"/>
  <c r="T1225" i="39"/>
  <c r="U1224" i="39"/>
  <c r="T1224" i="39"/>
  <c r="U1223" i="39"/>
  <c r="T1223" i="39"/>
  <c r="U1222" i="39"/>
  <c r="T1222" i="39"/>
  <c r="U1221" i="39"/>
  <c r="T1221" i="39"/>
  <c r="U1220" i="39"/>
  <c r="T1220" i="39"/>
  <c r="U1219" i="39"/>
  <c r="T1219" i="39"/>
  <c r="U1218" i="39"/>
  <c r="T1218" i="39"/>
  <c r="U1217" i="39"/>
  <c r="T1217" i="39"/>
  <c r="U1216" i="39"/>
  <c r="T1216" i="39"/>
  <c r="U1215" i="39"/>
  <c r="T1215" i="39"/>
  <c r="U1214" i="39"/>
  <c r="T1214" i="39"/>
  <c r="U1213" i="39"/>
  <c r="T1213" i="39"/>
  <c r="U1212" i="39"/>
  <c r="T1212" i="39"/>
  <c r="U1211" i="39"/>
  <c r="T1211" i="39"/>
  <c r="U1210" i="39"/>
  <c r="T1210" i="39"/>
  <c r="U1209" i="39"/>
  <c r="T1209" i="39"/>
  <c r="U1208" i="39"/>
  <c r="T1208" i="39"/>
  <c r="U1207" i="39"/>
  <c r="T1207" i="39"/>
  <c r="U1206" i="39"/>
  <c r="T1206" i="39"/>
  <c r="U1205" i="39"/>
  <c r="T1205" i="39"/>
  <c r="U1204" i="39"/>
  <c r="T1204" i="39"/>
  <c r="U1203" i="39"/>
  <c r="T1203" i="39"/>
  <c r="U1202" i="39"/>
  <c r="T1202" i="39"/>
  <c r="U1201" i="39"/>
  <c r="T1201" i="39"/>
  <c r="U1200" i="39"/>
  <c r="T1200" i="39"/>
  <c r="U1199" i="39"/>
  <c r="T1199" i="39"/>
  <c r="U1198" i="39"/>
  <c r="T1198" i="39"/>
  <c r="U1197" i="39"/>
  <c r="T1197" i="39"/>
  <c r="U1196" i="39"/>
  <c r="T1196" i="39"/>
  <c r="U1195" i="39"/>
  <c r="T1195" i="39"/>
  <c r="U1194" i="39"/>
  <c r="T1194" i="39"/>
  <c r="U1193" i="39"/>
  <c r="T1193" i="39"/>
  <c r="U1192" i="39"/>
  <c r="T1192" i="39"/>
  <c r="U1191" i="39"/>
  <c r="T1191" i="39"/>
  <c r="U1190" i="39"/>
  <c r="T1190" i="39"/>
  <c r="U1189" i="39"/>
  <c r="T1189" i="39"/>
  <c r="U1188" i="39"/>
  <c r="T1188" i="39"/>
  <c r="U1187" i="39"/>
  <c r="T1187" i="39"/>
  <c r="U1186" i="39"/>
  <c r="T1186" i="39"/>
  <c r="U1185" i="39"/>
  <c r="T1185" i="39"/>
  <c r="U1184" i="39"/>
  <c r="T1184" i="39"/>
  <c r="U1183" i="39"/>
  <c r="T1183" i="39"/>
  <c r="U1182" i="39"/>
  <c r="T1182" i="39"/>
  <c r="U1181" i="39"/>
  <c r="T1181" i="39"/>
  <c r="U1180" i="39"/>
  <c r="T1180" i="39"/>
  <c r="U1179" i="39"/>
  <c r="T1179" i="39"/>
  <c r="U1178" i="39"/>
  <c r="T1178" i="39"/>
  <c r="U1177" i="39"/>
  <c r="T1177" i="39"/>
  <c r="U1176" i="39"/>
  <c r="T1176" i="39"/>
  <c r="U1175" i="39"/>
  <c r="T1175" i="39"/>
  <c r="U1174" i="39"/>
  <c r="T1174" i="39"/>
  <c r="U1173" i="39"/>
  <c r="T1173" i="39"/>
  <c r="U1172" i="39"/>
  <c r="T1172" i="39"/>
  <c r="U1171" i="39"/>
  <c r="T1171" i="39"/>
  <c r="U1170" i="39"/>
  <c r="T1170" i="39"/>
  <c r="U1169" i="39"/>
  <c r="T1169" i="39"/>
  <c r="U1168" i="39"/>
  <c r="T1168" i="39"/>
  <c r="U1167" i="39"/>
  <c r="T1167" i="39"/>
  <c r="U1166" i="39"/>
  <c r="T1166" i="39"/>
  <c r="U1165" i="39"/>
  <c r="T1165" i="39"/>
  <c r="U1164" i="39"/>
  <c r="T1164" i="39"/>
  <c r="U1163" i="39"/>
  <c r="T1163" i="39"/>
  <c r="U1162" i="39"/>
  <c r="T1162" i="39"/>
  <c r="U1161" i="39"/>
  <c r="T1161" i="39"/>
  <c r="U1160" i="39"/>
  <c r="T1160" i="39"/>
  <c r="U1159" i="39"/>
  <c r="T1159" i="39"/>
  <c r="U1158" i="39"/>
  <c r="T1158" i="39"/>
  <c r="U1157" i="39"/>
  <c r="T1157" i="39"/>
  <c r="U1156" i="39"/>
  <c r="T1156" i="39"/>
  <c r="U1155" i="39"/>
  <c r="T1155" i="39"/>
  <c r="U1154" i="39"/>
  <c r="T1154" i="39"/>
  <c r="U1153" i="39"/>
  <c r="T1153" i="39"/>
  <c r="U1152" i="39"/>
  <c r="T1152" i="39"/>
  <c r="U1151" i="39"/>
  <c r="T1151" i="39"/>
  <c r="U1150" i="39"/>
  <c r="T1150" i="39"/>
  <c r="U1149" i="39"/>
  <c r="T1149" i="39"/>
  <c r="U1148" i="39"/>
  <c r="T1148" i="39"/>
  <c r="U1147" i="39"/>
  <c r="T1147" i="39"/>
  <c r="U1146" i="39"/>
  <c r="T1146" i="39"/>
  <c r="U1145" i="39"/>
  <c r="T1145" i="39"/>
  <c r="U1144" i="39"/>
  <c r="T1144" i="39"/>
  <c r="U1143" i="39"/>
  <c r="T1143" i="39"/>
  <c r="U1142" i="39"/>
  <c r="T1142" i="39"/>
  <c r="U1141" i="39"/>
  <c r="T1141" i="39"/>
  <c r="U1140" i="39"/>
  <c r="T1140" i="39"/>
  <c r="U1139" i="39"/>
  <c r="T1139" i="39"/>
  <c r="U1138" i="39"/>
  <c r="T1138" i="39"/>
  <c r="U1137" i="39"/>
  <c r="T1137" i="39"/>
  <c r="U1136" i="39"/>
  <c r="T1136" i="39"/>
  <c r="U1135" i="39"/>
  <c r="T1135" i="39"/>
  <c r="U1134" i="39"/>
  <c r="T1134" i="39"/>
  <c r="U1133" i="39"/>
  <c r="T1133" i="39"/>
  <c r="U1132" i="39"/>
  <c r="T1132" i="39"/>
  <c r="U1131" i="39"/>
  <c r="T1131" i="39"/>
  <c r="U1130" i="39"/>
  <c r="T1130" i="39"/>
  <c r="U1129" i="39"/>
  <c r="T1129" i="39"/>
  <c r="U1128" i="39"/>
  <c r="T1128" i="39"/>
  <c r="U1127" i="39"/>
  <c r="T1127" i="39"/>
  <c r="U1126" i="39"/>
  <c r="T1126" i="39"/>
  <c r="U1125" i="39"/>
  <c r="T1125" i="39"/>
  <c r="U1124" i="39"/>
  <c r="T1124" i="39"/>
  <c r="U1123" i="39"/>
  <c r="T1123" i="39"/>
  <c r="U1122" i="39"/>
  <c r="T1122" i="39"/>
  <c r="U1121" i="39"/>
  <c r="T1121" i="39"/>
  <c r="U1120" i="39"/>
  <c r="T1120" i="39"/>
  <c r="U1119" i="39"/>
  <c r="T1119" i="39"/>
  <c r="U1118" i="39"/>
  <c r="T1118" i="39"/>
  <c r="U1117" i="39"/>
  <c r="T1117" i="39"/>
  <c r="U1116" i="39"/>
  <c r="T1116" i="39"/>
  <c r="U1115" i="39"/>
  <c r="T1115" i="39"/>
  <c r="U1114" i="39"/>
  <c r="T1114" i="39"/>
  <c r="U1113" i="39"/>
  <c r="T1113" i="39"/>
  <c r="U1112" i="39"/>
  <c r="T1112" i="39"/>
  <c r="U1111" i="39"/>
  <c r="T1111" i="39"/>
  <c r="U1110" i="39"/>
  <c r="T1110" i="39"/>
  <c r="U1109" i="39"/>
  <c r="T1109" i="39"/>
  <c r="U1108" i="39"/>
  <c r="T1108" i="39"/>
  <c r="U1107" i="39"/>
  <c r="T1107" i="39"/>
  <c r="U1106" i="39"/>
  <c r="T1106" i="39"/>
  <c r="U1105" i="39"/>
  <c r="T1105" i="39"/>
  <c r="U1104" i="39"/>
  <c r="T1104" i="39"/>
  <c r="U1103" i="39"/>
  <c r="T1103" i="39"/>
  <c r="U1102" i="39"/>
  <c r="T1102" i="39"/>
  <c r="U1101" i="39"/>
  <c r="T1101" i="39"/>
  <c r="U1100" i="39"/>
  <c r="T1100" i="39"/>
  <c r="U1099" i="39"/>
  <c r="T1099" i="39"/>
  <c r="U1098" i="39"/>
  <c r="T1098" i="39"/>
  <c r="U1097" i="39"/>
  <c r="T1097" i="39"/>
  <c r="U1096" i="39"/>
  <c r="T1096" i="39"/>
  <c r="U1095" i="39"/>
  <c r="T1095" i="39"/>
  <c r="U1094" i="39"/>
  <c r="T1094" i="39"/>
  <c r="U1093" i="39"/>
  <c r="T1093" i="39"/>
  <c r="U1092" i="39"/>
  <c r="T1092" i="39"/>
  <c r="U1091" i="39"/>
  <c r="T1091" i="39"/>
  <c r="U1090" i="39"/>
  <c r="T1090" i="39"/>
  <c r="U1089" i="39"/>
  <c r="T1089" i="39"/>
  <c r="U1088" i="39"/>
  <c r="T1088" i="39"/>
  <c r="U1087" i="39"/>
  <c r="T1087" i="39"/>
  <c r="U1086" i="39"/>
  <c r="T1086" i="39"/>
  <c r="U1085" i="39"/>
  <c r="T1085" i="39"/>
  <c r="U1084" i="39"/>
  <c r="T1084" i="39"/>
  <c r="U1083" i="39"/>
  <c r="T1083" i="39"/>
  <c r="U1082" i="39"/>
  <c r="T1082" i="39"/>
  <c r="U1081" i="39"/>
  <c r="T1081" i="39"/>
  <c r="U1080" i="39"/>
  <c r="T1080" i="39"/>
  <c r="U1079" i="39"/>
  <c r="T1079" i="39"/>
  <c r="U1078" i="39"/>
  <c r="T1078" i="39"/>
  <c r="U1077" i="39"/>
  <c r="T1077" i="39"/>
  <c r="U1076" i="39"/>
  <c r="T1076" i="39"/>
  <c r="U1075" i="39"/>
  <c r="T1075" i="39"/>
  <c r="U1074" i="39"/>
  <c r="T1074" i="39"/>
  <c r="U1073" i="39"/>
  <c r="T1073" i="39"/>
  <c r="U1072" i="39"/>
  <c r="T1072" i="39"/>
  <c r="U1071" i="39"/>
  <c r="T1071" i="39"/>
  <c r="U1070" i="39"/>
  <c r="T1070" i="39"/>
  <c r="U1069" i="39"/>
  <c r="T1069" i="39"/>
  <c r="U1068" i="39"/>
  <c r="T1068" i="39"/>
  <c r="U1067" i="39"/>
  <c r="T1067" i="39"/>
  <c r="U1066" i="39"/>
  <c r="T1066" i="39"/>
  <c r="U1065" i="39"/>
  <c r="T1065" i="39"/>
  <c r="U1064" i="39"/>
  <c r="T1064" i="39"/>
  <c r="U1063" i="39"/>
  <c r="T1063" i="39"/>
  <c r="U1062" i="39"/>
  <c r="T1062" i="39"/>
  <c r="U1061" i="39"/>
  <c r="T1061" i="39"/>
  <c r="U1060" i="39"/>
  <c r="T1060" i="39"/>
  <c r="U1059" i="39"/>
  <c r="T1059" i="39"/>
  <c r="U1058" i="39"/>
  <c r="T1058" i="39"/>
  <c r="U1057" i="39"/>
  <c r="T1057" i="39"/>
  <c r="U1056" i="39"/>
  <c r="T1056" i="39"/>
  <c r="U1055" i="39"/>
  <c r="T1055" i="39"/>
  <c r="U1054" i="39"/>
  <c r="T1054" i="39"/>
  <c r="U1053" i="39"/>
  <c r="T1053" i="39"/>
  <c r="U1052" i="39"/>
  <c r="T1052" i="39"/>
  <c r="U1051" i="39"/>
  <c r="T1051" i="39"/>
  <c r="U1050" i="39"/>
  <c r="T1050" i="39"/>
  <c r="U1049" i="39"/>
  <c r="T1049" i="39"/>
  <c r="U1048" i="39"/>
  <c r="T1048" i="39"/>
  <c r="U1047" i="39"/>
  <c r="T1047" i="39"/>
  <c r="U1046" i="39"/>
  <c r="T1046" i="39"/>
  <c r="U1045" i="39"/>
  <c r="T1045" i="39"/>
  <c r="U1044" i="39"/>
  <c r="T1044" i="39"/>
  <c r="U1043" i="39"/>
  <c r="T1043" i="39"/>
  <c r="U1042" i="39"/>
  <c r="T1042" i="39"/>
  <c r="U1041" i="39"/>
  <c r="T1041" i="39"/>
  <c r="U1040" i="39"/>
  <c r="T1040" i="39"/>
  <c r="U1039" i="39"/>
  <c r="T1039" i="39"/>
  <c r="U1038" i="39"/>
  <c r="T1038" i="39"/>
  <c r="U1037" i="39"/>
  <c r="T1037" i="39"/>
  <c r="U1036" i="39"/>
  <c r="T1036" i="39"/>
  <c r="U1035" i="39"/>
  <c r="T1035" i="39"/>
  <c r="U1034" i="39"/>
  <c r="T1034" i="39"/>
  <c r="U1033" i="39"/>
  <c r="T1033" i="39"/>
  <c r="U1032" i="39"/>
  <c r="T1032" i="39"/>
  <c r="U1031" i="39"/>
  <c r="T1031" i="39"/>
  <c r="U1030" i="39"/>
  <c r="T1030" i="39"/>
  <c r="U1029" i="39"/>
  <c r="T1029" i="39"/>
  <c r="U1028" i="39"/>
  <c r="T1028" i="39"/>
  <c r="U1027" i="39"/>
  <c r="T1027" i="39"/>
  <c r="U1026" i="39"/>
  <c r="T1026" i="39"/>
  <c r="U1025" i="39"/>
  <c r="T1025" i="39"/>
  <c r="U1024" i="39"/>
  <c r="T1024" i="39"/>
  <c r="U1023" i="39"/>
  <c r="T1023" i="39"/>
  <c r="U1022" i="39"/>
  <c r="T1022" i="39"/>
  <c r="U1021" i="39"/>
  <c r="T1021" i="39"/>
  <c r="U1020" i="39"/>
  <c r="T1020" i="39"/>
  <c r="U1019" i="39"/>
  <c r="T1019" i="39"/>
  <c r="U1018" i="39"/>
  <c r="T1018" i="39"/>
  <c r="U1017" i="39"/>
  <c r="T1017" i="39"/>
  <c r="U1016" i="39"/>
  <c r="T1016" i="39"/>
  <c r="U1015" i="39"/>
  <c r="T1015" i="39"/>
  <c r="U1014" i="39"/>
  <c r="T1014" i="39"/>
  <c r="U1013" i="39"/>
  <c r="T1013" i="39"/>
  <c r="U1012" i="39"/>
  <c r="T1012" i="39"/>
  <c r="U1011" i="39"/>
  <c r="T1011" i="39"/>
  <c r="U1010" i="39"/>
  <c r="T1010" i="39"/>
  <c r="U1009" i="39"/>
  <c r="T1009" i="39"/>
  <c r="U1008" i="39"/>
  <c r="T1008" i="39"/>
  <c r="U1007" i="39"/>
  <c r="T1007" i="39"/>
  <c r="U1006" i="39"/>
  <c r="T1006" i="39"/>
  <c r="U1005" i="39"/>
  <c r="T1005" i="39"/>
  <c r="U1004" i="39"/>
  <c r="T1004" i="39"/>
  <c r="U1003" i="39"/>
  <c r="T1003" i="39"/>
  <c r="U1002" i="39"/>
  <c r="T1002" i="39"/>
  <c r="U1001" i="39"/>
  <c r="T1001" i="39"/>
  <c r="U1000" i="39"/>
  <c r="T1000" i="39"/>
  <c r="U999" i="39"/>
  <c r="T999" i="39"/>
  <c r="U998" i="39"/>
  <c r="T998" i="39"/>
  <c r="U997" i="39"/>
  <c r="T997" i="39"/>
  <c r="U996" i="39"/>
  <c r="T996" i="39"/>
  <c r="U995" i="39"/>
  <c r="T995" i="39"/>
  <c r="U994" i="39"/>
  <c r="T994" i="39"/>
  <c r="U993" i="39"/>
  <c r="T993" i="39"/>
  <c r="U992" i="39"/>
  <c r="T992" i="39"/>
  <c r="U991" i="39"/>
  <c r="T991" i="39"/>
  <c r="U990" i="39"/>
  <c r="T990" i="39"/>
  <c r="U989" i="39"/>
  <c r="T989" i="39"/>
  <c r="U988" i="39"/>
  <c r="T988" i="39"/>
  <c r="U987" i="39"/>
  <c r="T987" i="39"/>
  <c r="U986" i="39"/>
  <c r="T986" i="39"/>
  <c r="U985" i="39"/>
  <c r="T985" i="39"/>
  <c r="U984" i="39"/>
  <c r="T984" i="39"/>
  <c r="U983" i="39"/>
  <c r="T983" i="39"/>
  <c r="U982" i="39"/>
  <c r="T982" i="39"/>
  <c r="U981" i="39"/>
  <c r="T981" i="39"/>
  <c r="U980" i="39"/>
  <c r="T980" i="39"/>
  <c r="U979" i="39"/>
  <c r="T979" i="39"/>
  <c r="U978" i="39"/>
  <c r="T978" i="39"/>
  <c r="U977" i="39"/>
  <c r="T977" i="39"/>
  <c r="U976" i="39"/>
  <c r="T976" i="39"/>
  <c r="U975" i="39"/>
  <c r="T975" i="39"/>
  <c r="U974" i="39"/>
  <c r="T974" i="39"/>
  <c r="U973" i="39"/>
  <c r="T973" i="39"/>
  <c r="U972" i="39"/>
  <c r="T972" i="39"/>
  <c r="U971" i="39"/>
  <c r="T971" i="39"/>
  <c r="U970" i="39"/>
  <c r="T970" i="39"/>
  <c r="U969" i="39"/>
  <c r="T969" i="39"/>
  <c r="U968" i="39"/>
  <c r="T968" i="39"/>
  <c r="U967" i="39"/>
  <c r="T967" i="39"/>
  <c r="U966" i="39"/>
  <c r="T966" i="39"/>
  <c r="U965" i="39"/>
  <c r="T965" i="39"/>
  <c r="U964" i="39"/>
  <c r="T964" i="39"/>
  <c r="U963" i="39"/>
  <c r="T963" i="39"/>
  <c r="U962" i="39"/>
  <c r="T962" i="39"/>
  <c r="U961" i="39"/>
  <c r="T961" i="39"/>
  <c r="U960" i="39"/>
  <c r="T960" i="39"/>
  <c r="U959" i="39"/>
  <c r="T959" i="39"/>
  <c r="U958" i="39"/>
  <c r="T958" i="39"/>
  <c r="U957" i="39"/>
  <c r="T957" i="39"/>
  <c r="U956" i="39"/>
  <c r="T956" i="39"/>
  <c r="U955" i="39"/>
  <c r="T955" i="39"/>
  <c r="U954" i="39"/>
  <c r="T954" i="39"/>
  <c r="U953" i="39"/>
  <c r="T953" i="39"/>
  <c r="U952" i="39"/>
  <c r="T952" i="39"/>
  <c r="U951" i="39"/>
  <c r="T951" i="39"/>
  <c r="U950" i="39"/>
  <c r="T950" i="39"/>
  <c r="U949" i="39"/>
  <c r="T949" i="39"/>
  <c r="U948" i="39"/>
  <c r="T948" i="39"/>
  <c r="U947" i="39"/>
  <c r="T947" i="39"/>
  <c r="U946" i="39"/>
  <c r="T946" i="39"/>
  <c r="U945" i="39"/>
  <c r="T945" i="39"/>
  <c r="U944" i="39"/>
  <c r="T944" i="39"/>
  <c r="U943" i="39"/>
  <c r="T943" i="39"/>
  <c r="U942" i="39"/>
  <c r="T942" i="39"/>
  <c r="U941" i="39"/>
  <c r="T941" i="39"/>
  <c r="U940" i="39"/>
  <c r="T940" i="39"/>
  <c r="U939" i="39"/>
  <c r="T939" i="39"/>
  <c r="U938" i="39"/>
  <c r="T938" i="39"/>
  <c r="U937" i="39"/>
  <c r="T937" i="39"/>
  <c r="U936" i="39"/>
  <c r="T936" i="39"/>
  <c r="U935" i="39"/>
  <c r="T935" i="39"/>
  <c r="U934" i="39"/>
  <c r="T934" i="39"/>
  <c r="U933" i="39"/>
  <c r="T933" i="39"/>
  <c r="U932" i="39"/>
  <c r="T932" i="39"/>
  <c r="U931" i="39"/>
  <c r="T931" i="39"/>
  <c r="U930" i="39"/>
  <c r="T930" i="39"/>
  <c r="U929" i="39"/>
  <c r="T929" i="39"/>
  <c r="U928" i="39"/>
  <c r="T928" i="39"/>
  <c r="U927" i="39"/>
  <c r="T927" i="39"/>
  <c r="U926" i="39"/>
  <c r="T926" i="39"/>
  <c r="U925" i="39"/>
  <c r="T925" i="39"/>
  <c r="U924" i="39"/>
  <c r="T924" i="39"/>
  <c r="U923" i="39"/>
  <c r="T923" i="39"/>
  <c r="U922" i="39"/>
  <c r="T922" i="39"/>
  <c r="U921" i="39"/>
  <c r="T921" i="39"/>
  <c r="U920" i="39"/>
  <c r="T920" i="39"/>
  <c r="U919" i="39"/>
  <c r="T919" i="39"/>
  <c r="U918" i="39"/>
  <c r="T918" i="39"/>
  <c r="U917" i="39"/>
  <c r="T917" i="39"/>
  <c r="U916" i="39"/>
  <c r="T916" i="39"/>
  <c r="U915" i="39"/>
  <c r="T915" i="39"/>
  <c r="U914" i="39"/>
  <c r="T914" i="39"/>
  <c r="U913" i="39"/>
  <c r="T913" i="39"/>
  <c r="U912" i="39"/>
  <c r="T912" i="39"/>
  <c r="U911" i="39"/>
  <c r="T911" i="39"/>
  <c r="U910" i="39"/>
  <c r="T910" i="39"/>
  <c r="U909" i="39"/>
  <c r="T909" i="39"/>
  <c r="U908" i="39"/>
  <c r="T908" i="39"/>
  <c r="U907" i="39"/>
  <c r="T907" i="39"/>
  <c r="U906" i="39"/>
  <c r="T906" i="39"/>
  <c r="U905" i="39"/>
  <c r="T905" i="39"/>
  <c r="U904" i="39"/>
  <c r="T904" i="39"/>
  <c r="U903" i="39"/>
  <c r="T903" i="39"/>
  <c r="U902" i="39"/>
  <c r="T902" i="39"/>
  <c r="U901" i="39"/>
  <c r="T901" i="39"/>
  <c r="U900" i="39"/>
  <c r="T900" i="39"/>
  <c r="U899" i="39"/>
  <c r="T899" i="39"/>
  <c r="U898" i="39"/>
  <c r="T898" i="39"/>
  <c r="U897" i="39"/>
  <c r="T897" i="39"/>
  <c r="U896" i="39"/>
  <c r="T896" i="39"/>
  <c r="U895" i="39"/>
  <c r="T895" i="39"/>
  <c r="U894" i="39"/>
  <c r="T894" i="39"/>
  <c r="U893" i="39"/>
  <c r="T893" i="39"/>
  <c r="U892" i="39"/>
  <c r="T892" i="39"/>
  <c r="U891" i="39"/>
  <c r="T891" i="39"/>
  <c r="U890" i="39"/>
  <c r="T890" i="39"/>
  <c r="U889" i="39"/>
  <c r="T889" i="39"/>
  <c r="U888" i="39"/>
  <c r="T888" i="39"/>
  <c r="U887" i="39"/>
  <c r="T887" i="39"/>
  <c r="U886" i="39"/>
  <c r="T886" i="39"/>
  <c r="U885" i="39"/>
  <c r="T885" i="39"/>
  <c r="U884" i="39"/>
  <c r="T884" i="39"/>
  <c r="U883" i="39"/>
  <c r="T883" i="39"/>
  <c r="U882" i="39"/>
  <c r="T882" i="39"/>
  <c r="U881" i="39"/>
  <c r="T881" i="39"/>
  <c r="U880" i="39"/>
  <c r="T880" i="39"/>
  <c r="U879" i="39"/>
  <c r="T879" i="39"/>
  <c r="U878" i="39"/>
  <c r="T878" i="39"/>
  <c r="U877" i="39"/>
  <c r="T877" i="39"/>
  <c r="U876" i="39"/>
  <c r="T876" i="39"/>
  <c r="U875" i="39"/>
  <c r="T875" i="39"/>
  <c r="U874" i="39"/>
  <c r="T874" i="39"/>
  <c r="U873" i="39"/>
  <c r="T873" i="39"/>
  <c r="U872" i="39"/>
  <c r="T872" i="39"/>
  <c r="U871" i="39"/>
  <c r="T871" i="39"/>
  <c r="U870" i="39"/>
  <c r="T870" i="39"/>
  <c r="U869" i="39"/>
  <c r="T869" i="39"/>
  <c r="U868" i="39"/>
  <c r="T868" i="39"/>
  <c r="U867" i="39"/>
  <c r="T867" i="39"/>
  <c r="U866" i="39"/>
  <c r="T866" i="39"/>
  <c r="U865" i="39"/>
  <c r="T865" i="39"/>
  <c r="U864" i="39"/>
  <c r="T864" i="39"/>
  <c r="U863" i="39"/>
  <c r="T863" i="39"/>
  <c r="U862" i="39"/>
  <c r="T862" i="39"/>
  <c r="U861" i="39"/>
  <c r="T861" i="39"/>
  <c r="U860" i="39"/>
  <c r="T860" i="39"/>
  <c r="U859" i="39"/>
  <c r="T859" i="39"/>
  <c r="U858" i="39"/>
  <c r="T858" i="39"/>
  <c r="U857" i="39"/>
  <c r="T857" i="39"/>
  <c r="U856" i="39"/>
  <c r="T856" i="39"/>
  <c r="U855" i="39"/>
  <c r="T855" i="39"/>
  <c r="U854" i="39"/>
  <c r="T854" i="39"/>
  <c r="U853" i="39"/>
  <c r="T853" i="39"/>
  <c r="U852" i="39"/>
  <c r="T852" i="39"/>
  <c r="U851" i="39"/>
  <c r="T851" i="39"/>
  <c r="U850" i="39"/>
  <c r="T850" i="39"/>
  <c r="U849" i="39"/>
  <c r="T849" i="39"/>
  <c r="U848" i="39"/>
  <c r="T848" i="39"/>
  <c r="U847" i="39"/>
  <c r="T847" i="39"/>
  <c r="U846" i="39"/>
  <c r="T846" i="39"/>
  <c r="U845" i="39"/>
  <c r="T845" i="39"/>
  <c r="U844" i="39"/>
  <c r="T844" i="39"/>
  <c r="U843" i="39"/>
  <c r="T843" i="39"/>
  <c r="U842" i="39"/>
  <c r="T842" i="39"/>
  <c r="U841" i="39"/>
  <c r="T841" i="39"/>
  <c r="U840" i="39"/>
  <c r="T840" i="39"/>
  <c r="U839" i="39"/>
  <c r="T839" i="39"/>
  <c r="U838" i="39"/>
  <c r="T838" i="39"/>
  <c r="U837" i="39"/>
  <c r="T837" i="39"/>
  <c r="U836" i="39"/>
  <c r="T836" i="39"/>
  <c r="U835" i="39"/>
  <c r="T835" i="39"/>
  <c r="U834" i="39"/>
  <c r="T834" i="39"/>
  <c r="U833" i="39"/>
  <c r="T833" i="39"/>
  <c r="U832" i="39"/>
  <c r="T832" i="39"/>
  <c r="U831" i="39"/>
  <c r="T831" i="39"/>
  <c r="U830" i="39"/>
  <c r="T830" i="39"/>
  <c r="U829" i="39"/>
  <c r="T829" i="39"/>
  <c r="U828" i="39"/>
  <c r="T828" i="39"/>
  <c r="U827" i="39"/>
  <c r="T827" i="39"/>
  <c r="U826" i="39"/>
  <c r="T826" i="39"/>
  <c r="U825" i="39"/>
  <c r="T825" i="39"/>
  <c r="U824" i="39"/>
  <c r="T824" i="39"/>
  <c r="U823" i="39"/>
  <c r="T823" i="39"/>
  <c r="U822" i="39"/>
  <c r="T822" i="39"/>
  <c r="U821" i="39"/>
  <c r="T821" i="39"/>
  <c r="U820" i="39"/>
  <c r="T820" i="39"/>
  <c r="U819" i="39"/>
  <c r="T819" i="39"/>
  <c r="U818" i="39"/>
  <c r="T818" i="39"/>
  <c r="U817" i="39"/>
  <c r="T817" i="39"/>
  <c r="U816" i="39"/>
  <c r="T816" i="39"/>
  <c r="U815" i="39"/>
  <c r="T815" i="39"/>
  <c r="U814" i="39"/>
  <c r="T814" i="39"/>
  <c r="U813" i="39"/>
  <c r="T813" i="39"/>
  <c r="U812" i="39"/>
  <c r="T812" i="39"/>
  <c r="U811" i="39"/>
  <c r="T811" i="39"/>
  <c r="U810" i="39"/>
  <c r="T810" i="39"/>
  <c r="U809" i="39"/>
  <c r="T809" i="39"/>
  <c r="U808" i="39"/>
  <c r="T808" i="39"/>
  <c r="U807" i="39"/>
  <c r="T807" i="39"/>
  <c r="U806" i="39"/>
  <c r="T806" i="39"/>
  <c r="U805" i="39"/>
  <c r="T805" i="39"/>
  <c r="U804" i="39"/>
  <c r="T804" i="39"/>
  <c r="U803" i="39"/>
  <c r="T803" i="39"/>
  <c r="U802" i="39"/>
  <c r="T802" i="39"/>
  <c r="U801" i="39"/>
  <c r="T801" i="39"/>
  <c r="U800" i="39"/>
  <c r="T800" i="39"/>
  <c r="U799" i="39"/>
  <c r="T799" i="39"/>
  <c r="U798" i="39"/>
  <c r="T798" i="39"/>
  <c r="U797" i="39"/>
  <c r="T797" i="39"/>
  <c r="U796" i="39"/>
  <c r="T796" i="39"/>
  <c r="U795" i="39"/>
  <c r="T795" i="39"/>
  <c r="U794" i="39"/>
  <c r="T794" i="39"/>
  <c r="U793" i="39"/>
  <c r="T793" i="39"/>
  <c r="U792" i="39"/>
  <c r="T792" i="39"/>
  <c r="U791" i="39"/>
  <c r="T791" i="39"/>
  <c r="U790" i="39"/>
  <c r="T790" i="39"/>
  <c r="U789" i="39"/>
  <c r="T789" i="39"/>
  <c r="U788" i="39"/>
  <c r="T788" i="39"/>
  <c r="U787" i="39"/>
  <c r="T787" i="39"/>
  <c r="U786" i="39"/>
  <c r="T786" i="39"/>
  <c r="U785" i="39"/>
  <c r="T785" i="39"/>
  <c r="U784" i="39"/>
  <c r="T784" i="39"/>
  <c r="U783" i="39"/>
  <c r="T783" i="39"/>
  <c r="U782" i="39"/>
  <c r="T782" i="39"/>
  <c r="U781" i="39"/>
  <c r="T781" i="39"/>
  <c r="U780" i="39"/>
  <c r="T780" i="39"/>
  <c r="U779" i="39"/>
  <c r="T779" i="39"/>
  <c r="U778" i="39"/>
  <c r="T778" i="39"/>
  <c r="U777" i="39"/>
  <c r="T777" i="39"/>
  <c r="U776" i="39"/>
  <c r="T776" i="39"/>
  <c r="U775" i="39"/>
  <c r="T775" i="39"/>
  <c r="U774" i="39"/>
  <c r="T774" i="39"/>
  <c r="U773" i="39"/>
  <c r="T773" i="39"/>
  <c r="U772" i="39"/>
  <c r="T772" i="39"/>
  <c r="U771" i="39"/>
  <c r="T771" i="39"/>
  <c r="U770" i="39"/>
  <c r="T770" i="39"/>
  <c r="U769" i="39"/>
  <c r="T769" i="39"/>
  <c r="U768" i="39"/>
  <c r="T768" i="39"/>
  <c r="U767" i="39"/>
  <c r="T767" i="39"/>
  <c r="U766" i="39"/>
  <c r="T766" i="39"/>
  <c r="U765" i="39"/>
  <c r="T765" i="39"/>
  <c r="U764" i="39"/>
  <c r="T764" i="39"/>
  <c r="U763" i="39"/>
  <c r="T763" i="39"/>
  <c r="U762" i="39"/>
  <c r="T762" i="39"/>
  <c r="U761" i="39"/>
  <c r="T761" i="39"/>
  <c r="U760" i="39"/>
  <c r="T760" i="39"/>
  <c r="U759" i="39"/>
  <c r="T759" i="39"/>
  <c r="U758" i="39"/>
  <c r="T758" i="39"/>
  <c r="U757" i="39"/>
  <c r="T757" i="39"/>
  <c r="U756" i="39"/>
  <c r="T756" i="39"/>
  <c r="U755" i="39"/>
  <c r="T755" i="39"/>
  <c r="U754" i="39"/>
  <c r="T754" i="39"/>
  <c r="U753" i="39"/>
  <c r="T753" i="39"/>
  <c r="U752" i="39"/>
  <c r="T752" i="39"/>
  <c r="U751" i="39"/>
  <c r="T751" i="39"/>
  <c r="U750" i="39"/>
  <c r="T750" i="39"/>
  <c r="U749" i="39"/>
  <c r="T749" i="39"/>
  <c r="U748" i="39"/>
  <c r="T748" i="39"/>
  <c r="U747" i="39"/>
  <c r="T747" i="39"/>
  <c r="U746" i="39"/>
  <c r="T746" i="39"/>
  <c r="U745" i="39"/>
  <c r="T745" i="39"/>
  <c r="U744" i="39"/>
  <c r="T744" i="39"/>
  <c r="U743" i="39"/>
  <c r="T743" i="39"/>
  <c r="U742" i="39"/>
  <c r="T742" i="39"/>
  <c r="U741" i="39"/>
  <c r="T741" i="39"/>
  <c r="U740" i="39"/>
  <c r="T740" i="39"/>
  <c r="U739" i="39"/>
  <c r="T739" i="39"/>
  <c r="U738" i="39"/>
  <c r="T738" i="39"/>
  <c r="U737" i="39"/>
  <c r="T737" i="39"/>
  <c r="U736" i="39"/>
  <c r="T736" i="39"/>
  <c r="U735" i="39"/>
  <c r="T735" i="39"/>
  <c r="U734" i="39"/>
  <c r="T734" i="39"/>
  <c r="U733" i="39"/>
  <c r="T733" i="39"/>
  <c r="U732" i="39"/>
  <c r="T732" i="39"/>
  <c r="U731" i="39"/>
  <c r="T731" i="39"/>
  <c r="U730" i="39"/>
  <c r="T730" i="39"/>
  <c r="U729" i="39"/>
  <c r="T729" i="39"/>
  <c r="U728" i="39"/>
  <c r="T728" i="39"/>
  <c r="U727" i="39"/>
  <c r="T727" i="39"/>
  <c r="U726" i="39"/>
  <c r="T726" i="39"/>
  <c r="U725" i="39"/>
  <c r="T725" i="39"/>
  <c r="U724" i="39"/>
  <c r="T724" i="39"/>
  <c r="U723" i="39"/>
  <c r="T723" i="39"/>
  <c r="U722" i="39"/>
  <c r="T722" i="39"/>
  <c r="U721" i="39"/>
  <c r="T721" i="39"/>
  <c r="U720" i="39"/>
  <c r="T720" i="39"/>
  <c r="U719" i="39"/>
  <c r="T719" i="39"/>
  <c r="U718" i="39"/>
  <c r="T718" i="39"/>
  <c r="U717" i="39"/>
  <c r="T717" i="39"/>
  <c r="U716" i="39"/>
  <c r="T716" i="39"/>
  <c r="U715" i="39"/>
  <c r="T715" i="39"/>
  <c r="U714" i="39"/>
  <c r="T714" i="39"/>
  <c r="U713" i="39"/>
  <c r="T713" i="39"/>
  <c r="U712" i="39"/>
  <c r="T712" i="39"/>
  <c r="U711" i="39"/>
  <c r="T711" i="39"/>
  <c r="U710" i="39"/>
  <c r="T710" i="39"/>
  <c r="U709" i="39"/>
  <c r="T709" i="39"/>
  <c r="U708" i="39"/>
  <c r="T708" i="39"/>
  <c r="U707" i="39"/>
  <c r="T707" i="39"/>
  <c r="U706" i="39"/>
  <c r="T706" i="39"/>
  <c r="U705" i="39"/>
  <c r="T705" i="39"/>
  <c r="U704" i="39"/>
  <c r="T704" i="39"/>
  <c r="U703" i="39"/>
  <c r="T703" i="39"/>
  <c r="U702" i="39"/>
  <c r="T702" i="39"/>
  <c r="U701" i="39"/>
  <c r="T701" i="39"/>
  <c r="U700" i="39"/>
  <c r="T700" i="39"/>
  <c r="U699" i="39"/>
  <c r="T699" i="39"/>
  <c r="U698" i="39"/>
  <c r="T698" i="39"/>
  <c r="U697" i="39"/>
  <c r="T697" i="39"/>
  <c r="U696" i="39"/>
  <c r="T696" i="39"/>
  <c r="U695" i="39"/>
  <c r="T695" i="39"/>
  <c r="U694" i="39"/>
  <c r="T694" i="39"/>
  <c r="U693" i="39"/>
  <c r="T693" i="39"/>
  <c r="U692" i="39"/>
  <c r="T692" i="39"/>
  <c r="U691" i="39"/>
  <c r="T691" i="39"/>
  <c r="U690" i="39"/>
  <c r="T690" i="39"/>
  <c r="U689" i="39"/>
  <c r="T689" i="39"/>
  <c r="U688" i="39"/>
  <c r="T688" i="39"/>
  <c r="U687" i="39"/>
  <c r="T687" i="39"/>
  <c r="U686" i="39"/>
  <c r="T686" i="39"/>
  <c r="U685" i="39"/>
  <c r="T685" i="39"/>
  <c r="U684" i="39"/>
  <c r="T684" i="39"/>
  <c r="U683" i="39"/>
  <c r="T683" i="39"/>
  <c r="U682" i="39"/>
  <c r="T682" i="39"/>
  <c r="U681" i="39"/>
  <c r="T681" i="39"/>
  <c r="U680" i="39"/>
  <c r="T680" i="39"/>
  <c r="U679" i="39"/>
  <c r="T679" i="39"/>
  <c r="U678" i="39"/>
  <c r="T678" i="39"/>
  <c r="U677" i="39"/>
  <c r="T677" i="39"/>
  <c r="U676" i="39"/>
  <c r="T676" i="39"/>
  <c r="U675" i="39"/>
  <c r="T675" i="39"/>
  <c r="U674" i="39"/>
  <c r="T674" i="39"/>
  <c r="U673" i="39"/>
  <c r="T673" i="39"/>
  <c r="U672" i="39"/>
  <c r="T672" i="39"/>
  <c r="U671" i="39"/>
  <c r="T671" i="39"/>
  <c r="U670" i="39"/>
  <c r="T670" i="39"/>
  <c r="U669" i="39"/>
  <c r="T669" i="39"/>
  <c r="U668" i="39"/>
  <c r="T668" i="39"/>
  <c r="U667" i="39"/>
  <c r="T667" i="39"/>
  <c r="U666" i="39"/>
  <c r="T666" i="39"/>
  <c r="U665" i="39"/>
  <c r="T665" i="39"/>
  <c r="U664" i="39"/>
  <c r="T664" i="39"/>
  <c r="U663" i="39"/>
  <c r="T663" i="39"/>
  <c r="U662" i="39"/>
  <c r="T662" i="39"/>
  <c r="U661" i="39"/>
  <c r="T661" i="39"/>
  <c r="U660" i="39"/>
  <c r="T660" i="39"/>
  <c r="U659" i="39"/>
  <c r="T659" i="39"/>
  <c r="U658" i="39"/>
  <c r="T658" i="39"/>
  <c r="U657" i="39"/>
  <c r="T657" i="39"/>
  <c r="U656" i="39"/>
  <c r="T656" i="39"/>
  <c r="U655" i="39"/>
  <c r="T655" i="39"/>
  <c r="U654" i="39"/>
  <c r="T654" i="39"/>
  <c r="U653" i="39"/>
  <c r="T653" i="39"/>
  <c r="U652" i="39"/>
  <c r="T652" i="39"/>
  <c r="U651" i="39"/>
  <c r="T651" i="39"/>
  <c r="U650" i="39"/>
  <c r="T650" i="39"/>
  <c r="U649" i="39"/>
  <c r="T649" i="39"/>
  <c r="U648" i="39"/>
  <c r="T648" i="39"/>
  <c r="U647" i="39"/>
  <c r="T647" i="39"/>
  <c r="U646" i="39"/>
  <c r="T646" i="39"/>
  <c r="U645" i="39"/>
  <c r="T645" i="39"/>
  <c r="U644" i="39"/>
  <c r="T644" i="39"/>
  <c r="U643" i="39"/>
  <c r="T643" i="39"/>
  <c r="U642" i="39"/>
  <c r="T642" i="39"/>
  <c r="U641" i="39"/>
  <c r="T641" i="39"/>
  <c r="U640" i="39"/>
  <c r="T640" i="39"/>
  <c r="U639" i="39"/>
  <c r="T639" i="39"/>
  <c r="U638" i="39"/>
  <c r="T638" i="39"/>
  <c r="U637" i="39"/>
  <c r="T637" i="39"/>
  <c r="U636" i="39"/>
  <c r="T636" i="39"/>
  <c r="U635" i="39"/>
  <c r="T635" i="39"/>
  <c r="U634" i="39"/>
  <c r="T634" i="39"/>
  <c r="U633" i="39"/>
  <c r="T633" i="39"/>
  <c r="U632" i="39"/>
  <c r="T632" i="39"/>
  <c r="U631" i="39"/>
  <c r="T631" i="39"/>
  <c r="U630" i="39"/>
  <c r="T630" i="39"/>
  <c r="U629" i="39"/>
  <c r="T629" i="39"/>
  <c r="U628" i="39"/>
  <c r="T628" i="39"/>
  <c r="U627" i="39"/>
  <c r="T627" i="39"/>
  <c r="U626" i="39"/>
  <c r="T626" i="39"/>
  <c r="U625" i="39"/>
  <c r="T625" i="39"/>
  <c r="U624" i="39"/>
  <c r="T624" i="39"/>
  <c r="U623" i="39"/>
  <c r="T623" i="39"/>
  <c r="U622" i="39"/>
  <c r="T622" i="39"/>
  <c r="U621" i="39"/>
  <c r="T621" i="39"/>
  <c r="U620" i="39"/>
  <c r="T620" i="39"/>
  <c r="U619" i="39"/>
  <c r="T619" i="39"/>
  <c r="U618" i="39"/>
  <c r="T618" i="39"/>
  <c r="U617" i="39"/>
  <c r="T617" i="39"/>
  <c r="U616" i="39"/>
  <c r="T616" i="39"/>
  <c r="U615" i="39"/>
  <c r="T615" i="39"/>
  <c r="U614" i="39"/>
  <c r="T614" i="39"/>
  <c r="U613" i="39"/>
  <c r="T613" i="39"/>
  <c r="U612" i="39"/>
  <c r="T612" i="39"/>
  <c r="U611" i="39"/>
  <c r="T611" i="39"/>
  <c r="U610" i="39"/>
  <c r="T610" i="39"/>
  <c r="U609" i="39"/>
  <c r="T609" i="39"/>
  <c r="U608" i="39"/>
  <c r="T608" i="39"/>
  <c r="U607" i="39"/>
  <c r="T607" i="39"/>
  <c r="U606" i="39"/>
  <c r="T606" i="39"/>
  <c r="U605" i="39"/>
  <c r="T605" i="39"/>
  <c r="U604" i="39"/>
  <c r="T604" i="39"/>
  <c r="U603" i="39"/>
  <c r="T603" i="39"/>
  <c r="U602" i="39"/>
  <c r="T602" i="39"/>
  <c r="U601" i="39"/>
  <c r="T601" i="39"/>
  <c r="U600" i="39"/>
  <c r="T600" i="39"/>
  <c r="U599" i="39"/>
  <c r="T599" i="39"/>
  <c r="U598" i="39"/>
  <c r="T598" i="39"/>
  <c r="U597" i="39"/>
  <c r="T597" i="39"/>
  <c r="U596" i="39"/>
  <c r="T596" i="39"/>
  <c r="U595" i="39"/>
  <c r="T595" i="39"/>
  <c r="U594" i="39"/>
  <c r="T594" i="39"/>
  <c r="U593" i="39"/>
  <c r="T593" i="39"/>
  <c r="U592" i="39"/>
  <c r="T592" i="39"/>
  <c r="U591" i="39"/>
  <c r="T591" i="39"/>
  <c r="U590" i="39"/>
  <c r="T590" i="39"/>
  <c r="U589" i="39"/>
  <c r="T589" i="39"/>
  <c r="U588" i="39"/>
  <c r="T588" i="39"/>
  <c r="U587" i="39"/>
  <c r="T587" i="39"/>
  <c r="U586" i="39"/>
  <c r="T586" i="39"/>
  <c r="U585" i="39"/>
  <c r="T585" i="39"/>
  <c r="U584" i="39"/>
  <c r="T584" i="39"/>
  <c r="U583" i="39"/>
  <c r="T583" i="39"/>
  <c r="U582" i="39"/>
  <c r="T582" i="39"/>
  <c r="U581" i="39"/>
  <c r="T581" i="39"/>
  <c r="U580" i="39"/>
  <c r="T580" i="39"/>
  <c r="U579" i="39"/>
  <c r="T579" i="39"/>
  <c r="U578" i="39"/>
  <c r="T578" i="39"/>
  <c r="U577" i="39"/>
  <c r="T577" i="39"/>
  <c r="U576" i="39"/>
  <c r="T576" i="39"/>
  <c r="U575" i="39"/>
  <c r="T575" i="39"/>
  <c r="U574" i="39"/>
  <c r="T574" i="39"/>
  <c r="U573" i="39"/>
  <c r="T573" i="39"/>
  <c r="U572" i="39"/>
  <c r="T572" i="39"/>
  <c r="U571" i="39"/>
  <c r="T571" i="39"/>
  <c r="U570" i="39"/>
  <c r="T570" i="39"/>
  <c r="U569" i="39"/>
  <c r="T569" i="39"/>
  <c r="U568" i="39"/>
  <c r="T568" i="39"/>
  <c r="U567" i="39"/>
  <c r="T567" i="39"/>
  <c r="U566" i="39"/>
  <c r="T566" i="39"/>
  <c r="U565" i="39"/>
  <c r="T565" i="39"/>
  <c r="U564" i="39"/>
  <c r="T564" i="39"/>
  <c r="U563" i="39"/>
  <c r="T563" i="39"/>
  <c r="U562" i="39"/>
  <c r="T562" i="39"/>
  <c r="U561" i="39"/>
  <c r="T561" i="39"/>
  <c r="U560" i="39"/>
  <c r="T560" i="39"/>
  <c r="U559" i="39"/>
  <c r="T559" i="39"/>
  <c r="U558" i="39"/>
  <c r="T558" i="39"/>
  <c r="U557" i="39"/>
  <c r="T557" i="39"/>
  <c r="U556" i="39"/>
  <c r="T556" i="39"/>
  <c r="U555" i="39"/>
  <c r="T555" i="39"/>
  <c r="U554" i="39"/>
  <c r="T554" i="39"/>
  <c r="U553" i="39"/>
  <c r="T553" i="39"/>
  <c r="U552" i="39"/>
  <c r="T552" i="39"/>
  <c r="U551" i="39"/>
  <c r="T551" i="39"/>
  <c r="U550" i="39"/>
  <c r="T550" i="39"/>
  <c r="U549" i="39"/>
  <c r="T549" i="39"/>
  <c r="U548" i="39"/>
  <c r="T548" i="39"/>
  <c r="U547" i="39"/>
  <c r="T547" i="39"/>
  <c r="U546" i="39"/>
  <c r="T546" i="39"/>
  <c r="U545" i="39"/>
  <c r="T545" i="39"/>
  <c r="U544" i="39"/>
  <c r="T544" i="39"/>
  <c r="U543" i="39"/>
  <c r="T543" i="39"/>
  <c r="U542" i="39"/>
  <c r="T542" i="39"/>
  <c r="U541" i="39"/>
  <c r="T541" i="39"/>
  <c r="U540" i="39"/>
  <c r="T540" i="39"/>
  <c r="U539" i="39"/>
  <c r="T539" i="39"/>
  <c r="U538" i="39"/>
  <c r="T538" i="39"/>
  <c r="U537" i="39"/>
  <c r="T537" i="39"/>
  <c r="U536" i="39"/>
  <c r="T536" i="39"/>
  <c r="U535" i="39"/>
  <c r="T535" i="39"/>
  <c r="U534" i="39"/>
  <c r="T534" i="39"/>
  <c r="U533" i="39"/>
  <c r="T533" i="39"/>
  <c r="U532" i="39"/>
  <c r="T532" i="39"/>
  <c r="U531" i="39"/>
  <c r="T531" i="39"/>
  <c r="U530" i="39"/>
  <c r="T530" i="39"/>
  <c r="U529" i="39"/>
  <c r="T529" i="39"/>
  <c r="U528" i="39"/>
  <c r="T528" i="39"/>
  <c r="U527" i="39"/>
  <c r="T527" i="39"/>
  <c r="U526" i="39"/>
  <c r="T526" i="39"/>
  <c r="U525" i="39"/>
  <c r="T525" i="39"/>
  <c r="U524" i="39"/>
  <c r="T524" i="39"/>
  <c r="U523" i="39"/>
  <c r="T523" i="39"/>
  <c r="U522" i="39"/>
  <c r="T522" i="39"/>
  <c r="U521" i="39"/>
  <c r="T521" i="39"/>
  <c r="U520" i="39"/>
  <c r="T520" i="39"/>
  <c r="U519" i="39"/>
  <c r="T519" i="39"/>
  <c r="U518" i="39"/>
  <c r="T518" i="39"/>
  <c r="U517" i="39"/>
  <c r="T517" i="39"/>
  <c r="U516" i="39"/>
  <c r="T516" i="39"/>
  <c r="U515" i="39"/>
  <c r="T515" i="39"/>
  <c r="U514" i="39"/>
  <c r="T514" i="39"/>
  <c r="U513" i="39"/>
  <c r="T513" i="39"/>
  <c r="U512" i="39"/>
  <c r="T512" i="39"/>
  <c r="U511" i="39"/>
  <c r="T511" i="39"/>
  <c r="U510" i="39"/>
  <c r="T510" i="39"/>
  <c r="U509" i="39"/>
  <c r="T509" i="39"/>
  <c r="U508" i="39"/>
  <c r="T508" i="39"/>
  <c r="U507" i="39"/>
  <c r="T507" i="39"/>
  <c r="U506" i="39"/>
  <c r="T506" i="39"/>
  <c r="U505" i="39"/>
  <c r="T505" i="39"/>
  <c r="U504" i="39"/>
  <c r="T504" i="39"/>
  <c r="U503" i="39"/>
  <c r="T503" i="39"/>
  <c r="U502" i="39"/>
  <c r="T502" i="39"/>
  <c r="U501" i="39"/>
  <c r="T501" i="39"/>
  <c r="U500" i="39"/>
  <c r="T500" i="39"/>
  <c r="U499" i="39"/>
  <c r="T499" i="39"/>
  <c r="U498" i="39"/>
  <c r="T498" i="39"/>
  <c r="U497" i="39"/>
  <c r="T497" i="39"/>
  <c r="U496" i="39"/>
  <c r="T496" i="39"/>
  <c r="U495" i="39"/>
  <c r="T495" i="39"/>
  <c r="U494" i="39"/>
  <c r="T494" i="39"/>
  <c r="U493" i="39"/>
  <c r="T493" i="39"/>
  <c r="U492" i="39"/>
  <c r="T492" i="39"/>
  <c r="U491" i="39"/>
  <c r="T491" i="39"/>
  <c r="U490" i="39"/>
  <c r="T490" i="39"/>
  <c r="U489" i="39"/>
  <c r="T489" i="39"/>
  <c r="U488" i="39"/>
  <c r="T488" i="39"/>
  <c r="U487" i="39"/>
  <c r="T487" i="39"/>
  <c r="U486" i="39"/>
  <c r="T486" i="39"/>
  <c r="U485" i="39"/>
  <c r="T485" i="39"/>
  <c r="U484" i="39"/>
  <c r="T484" i="39"/>
  <c r="U483" i="39"/>
  <c r="T483" i="39"/>
  <c r="U482" i="39"/>
  <c r="T482" i="39"/>
  <c r="U481" i="39"/>
  <c r="T481" i="39"/>
  <c r="U480" i="39"/>
  <c r="T480" i="39"/>
  <c r="U479" i="39"/>
  <c r="T479" i="39"/>
  <c r="U478" i="39"/>
  <c r="T478" i="39"/>
  <c r="U477" i="39"/>
  <c r="T477" i="39"/>
  <c r="U476" i="39"/>
  <c r="T476" i="39"/>
  <c r="U475" i="39"/>
  <c r="T475" i="39"/>
  <c r="U474" i="39"/>
  <c r="T474" i="39"/>
  <c r="U473" i="39"/>
  <c r="T473" i="39"/>
  <c r="U472" i="39"/>
  <c r="T472" i="39"/>
  <c r="U471" i="39"/>
  <c r="T471" i="39"/>
  <c r="U470" i="39"/>
  <c r="T470" i="39"/>
  <c r="U469" i="39"/>
  <c r="T469" i="39"/>
  <c r="U468" i="39"/>
  <c r="T468" i="39"/>
  <c r="U467" i="39"/>
  <c r="T467" i="39"/>
  <c r="U466" i="39"/>
  <c r="T466" i="39"/>
  <c r="U465" i="39"/>
  <c r="T465" i="39"/>
  <c r="U464" i="39"/>
  <c r="T464" i="39"/>
  <c r="U463" i="39"/>
  <c r="T463" i="39"/>
  <c r="U462" i="39"/>
  <c r="T462" i="39"/>
  <c r="U461" i="39"/>
  <c r="T461" i="39"/>
  <c r="U460" i="39"/>
  <c r="T460" i="39"/>
  <c r="U459" i="39"/>
  <c r="T459" i="39"/>
  <c r="U458" i="39"/>
  <c r="T458" i="39"/>
  <c r="U457" i="39"/>
  <c r="T457" i="39"/>
  <c r="U456" i="39"/>
  <c r="T456" i="39"/>
  <c r="U455" i="39"/>
  <c r="T455" i="39"/>
  <c r="U454" i="39"/>
  <c r="T454" i="39"/>
  <c r="U453" i="39"/>
  <c r="T453" i="39"/>
  <c r="U452" i="39"/>
  <c r="T452" i="39"/>
  <c r="U451" i="39"/>
  <c r="T451" i="39"/>
  <c r="U450" i="39"/>
  <c r="T450" i="39"/>
  <c r="U449" i="39"/>
  <c r="T449" i="39"/>
  <c r="U448" i="39"/>
  <c r="T448" i="39"/>
  <c r="U447" i="39"/>
  <c r="T447" i="39"/>
  <c r="U446" i="39"/>
  <c r="T446" i="39"/>
  <c r="U445" i="39"/>
  <c r="T445" i="39"/>
  <c r="U444" i="39"/>
  <c r="T444" i="39"/>
  <c r="U443" i="39"/>
  <c r="T443" i="39"/>
  <c r="U442" i="39"/>
  <c r="T442" i="39"/>
  <c r="U441" i="39"/>
  <c r="T441" i="39"/>
  <c r="U440" i="39"/>
  <c r="T440" i="39"/>
  <c r="U439" i="39"/>
  <c r="T439" i="39"/>
  <c r="U438" i="39"/>
  <c r="T438" i="39"/>
  <c r="U437" i="39"/>
  <c r="T437" i="39"/>
  <c r="U436" i="39"/>
  <c r="T436" i="39"/>
  <c r="U435" i="39"/>
  <c r="T435" i="39"/>
  <c r="U434" i="39"/>
  <c r="T434" i="39"/>
  <c r="U433" i="39"/>
  <c r="T433" i="39"/>
  <c r="U432" i="39"/>
  <c r="T432" i="39"/>
  <c r="U431" i="39"/>
  <c r="T431" i="39"/>
  <c r="U430" i="39"/>
  <c r="T430" i="39"/>
  <c r="U429" i="39"/>
  <c r="T429" i="39"/>
  <c r="U428" i="39"/>
  <c r="T428" i="39"/>
  <c r="U427" i="39"/>
  <c r="T427" i="39"/>
  <c r="U426" i="39"/>
  <c r="T426" i="39"/>
  <c r="U425" i="39"/>
  <c r="T425" i="39"/>
  <c r="U424" i="39"/>
  <c r="T424" i="39"/>
  <c r="U423" i="39"/>
  <c r="T423" i="39"/>
  <c r="U422" i="39"/>
  <c r="T422" i="39"/>
  <c r="U421" i="39"/>
  <c r="T421" i="39"/>
  <c r="U420" i="39"/>
  <c r="T420" i="39"/>
  <c r="U419" i="39"/>
  <c r="T419" i="39"/>
  <c r="U418" i="39"/>
  <c r="T418" i="39"/>
  <c r="U417" i="39"/>
  <c r="T417" i="39"/>
  <c r="U416" i="39"/>
  <c r="T416" i="39"/>
  <c r="U415" i="39"/>
  <c r="T415" i="39"/>
  <c r="U414" i="39"/>
  <c r="T414" i="39"/>
  <c r="U413" i="39"/>
  <c r="T413" i="39"/>
  <c r="U412" i="39"/>
  <c r="T412" i="39"/>
  <c r="U411" i="39"/>
  <c r="T411" i="39"/>
  <c r="U410" i="39"/>
  <c r="T410" i="39"/>
  <c r="U409" i="39"/>
  <c r="T409" i="39"/>
  <c r="U408" i="39"/>
  <c r="T408" i="39"/>
  <c r="U407" i="39"/>
  <c r="T407" i="39"/>
  <c r="U406" i="39"/>
  <c r="T406" i="39"/>
  <c r="U405" i="39"/>
  <c r="T405" i="39"/>
  <c r="U404" i="39"/>
  <c r="T404" i="39"/>
  <c r="U403" i="39"/>
  <c r="T403" i="39"/>
  <c r="U402" i="39"/>
  <c r="T402" i="39"/>
  <c r="U401" i="39"/>
  <c r="T401" i="39"/>
  <c r="U400" i="39"/>
  <c r="T400" i="39"/>
  <c r="U399" i="39"/>
  <c r="T399" i="39"/>
  <c r="U398" i="39"/>
  <c r="T398" i="39"/>
  <c r="U397" i="39"/>
  <c r="T397" i="39"/>
  <c r="U396" i="39"/>
  <c r="T396" i="39"/>
  <c r="U395" i="39"/>
  <c r="T395" i="39"/>
  <c r="U394" i="39"/>
  <c r="T394" i="39"/>
  <c r="U393" i="39"/>
  <c r="T393" i="39"/>
  <c r="U392" i="39"/>
  <c r="T392" i="39"/>
  <c r="U391" i="39"/>
  <c r="T391" i="39"/>
  <c r="U390" i="39"/>
  <c r="T390" i="39"/>
  <c r="U389" i="39"/>
  <c r="T389" i="39"/>
  <c r="U388" i="39"/>
  <c r="T388" i="39"/>
  <c r="U387" i="39"/>
  <c r="T387" i="39"/>
  <c r="U386" i="39"/>
  <c r="T386" i="39"/>
  <c r="U385" i="39"/>
  <c r="T385" i="39"/>
  <c r="U384" i="39"/>
  <c r="T384" i="39"/>
  <c r="U383" i="39"/>
  <c r="T383" i="39"/>
  <c r="U382" i="39"/>
  <c r="T382" i="39"/>
  <c r="U381" i="39"/>
  <c r="T381" i="39"/>
  <c r="U380" i="39"/>
  <c r="T380" i="39"/>
  <c r="U379" i="39"/>
  <c r="T379" i="39"/>
  <c r="U378" i="39"/>
  <c r="T378" i="39"/>
  <c r="U377" i="39"/>
  <c r="T377" i="39"/>
  <c r="U376" i="39"/>
  <c r="T376" i="39"/>
  <c r="U375" i="39"/>
  <c r="T375" i="39"/>
  <c r="U374" i="39"/>
  <c r="T374" i="39"/>
  <c r="U373" i="39"/>
  <c r="T373" i="39"/>
  <c r="U372" i="39"/>
  <c r="T372" i="39"/>
  <c r="U371" i="39"/>
  <c r="T371" i="39"/>
  <c r="U370" i="39"/>
  <c r="T370" i="39"/>
  <c r="U369" i="39"/>
  <c r="T369" i="39"/>
  <c r="U368" i="39"/>
  <c r="T368" i="39"/>
  <c r="U367" i="39"/>
  <c r="T367" i="39"/>
  <c r="U366" i="39"/>
  <c r="T366" i="39"/>
  <c r="U365" i="39"/>
  <c r="T365" i="39"/>
  <c r="U364" i="39"/>
  <c r="T364" i="39"/>
  <c r="U363" i="39"/>
  <c r="T363" i="39"/>
  <c r="U362" i="39"/>
  <c r="T362" i="39"/>
  <c r="U361" i="39"/>
  <c r="T361" i="39"/>
  <c r="U360" i="39"/>
  <c r="T360" i="39"/>
  <c r="U359" i="39"/>
  <c r="T359" i="39"/>
  <c r="U358" i="39"/>
  <c r="T358" i="39"/>
  <c r="U357" i="39"/>
  <c r="T357" i="39"/>
  <c r="U356" i="39"/>
  <c r="T356" i="39"/>
  <c r="U355" i="39"/>
  <c r="T355" i="39"/>
  <c r="U354" i="39"/>
  <c r="T354" i="39"/>
  <c r="U353" i="39"/>
  <c r="T353" i="39"/>
  <c r="U352" i="39"/>
  <c r="T352" i="39"/>
  <c r="U351" i="39"/>
  <c r="T351" i="39"/>
  <c r="U350" i="39"/>
  <c r="T350" i="39"/>
  <c r="U349" i="39"/>
  <c r="T349" i="39"/>
  <c r="U348" i="39"/>
  <c r="T348" i="39"/>
  <c r="U347" i="39"/>
  <c r="T347" i="39"/>
  <c r="U346" i="39"/>
  <c r="T346" i="39"/>
  <c r="U345" i="39"/>
  <c r="T345" i="39"/>
  <c r="U344" i="39"/>
  <c r="T344" i="39"/>
  <c r="U343" i="39"/>
  <c r="T343" i="39"/>
  <c r="U342" i="39"/>
  <c r="T342" i="39"/>
  <c r="U341" i="39"/>
  <c r="T341" i="39"/>
  <c r="U340" i="39"/>
  <c r="T340" i="39"/>
  <c r="U339" i="39"/>
  <c r="T339" i="39"/>
  <c r="U338" i="39"/>
  <c r="T338" i="39"/>
  <c r="U337" i="39"/>
  <c r="T337" i="39"/>
  <c r="U336" i="39"/>
  <c r="T336" i="39"/>
  <c r="U335" i="39"/>
  <c r="T335" i="39"/>
  <c r="U334" i="39"/>
  <c r="T334" i="39"/>
  <c r="U333" i="39"/>
  <c r="T333" i="39"/>
  <c r="U332" i="39"/>
  <c r="T332" i="39"/>
  <c r="U331" i="39"/>
  <c r="T331" i="39"/>
  <c r="U330" i="39"/>
  <c r="T330" i="39"/>
  <c r="U329" i="39"/>
  <c r="T329" i="39"/>
  <c r="U328" i="39"/>
  <c r="T328" i="39"/>
  <c r="U327" i="39"/>
  <c r="T327" i="39"/>
  <c r="U326" i="39"/>
  <c r="T326" i="39"/>
  <c r="U325" i="39"/>
  <c r="T325" i="39"/>
  <c r="U324" i="39"/>
  <c r="T324" i="39"/>
  <c r="U323" i="39"/>
  <c r="T323" i="39"/>
  <c r="U322" i="39"/>
  <c r="T322" i="39"/>
  <c r="U321" i="39"/>
  <c r="T321" i="39"/>
  <c r="U320" i="39"/>
  <c r="T320" i="39"/>
  <c r="U319" i="39"/>
  <c r="T319" i="39"/>
  <c r="U318" i="39"/>
  <c r="T318" i="39"/>
  <c r="U317" i="39"/>
  <c r="T317" i="39"/>
  <c r="U316" i="39"/>
  <c r="T316" i="39"/>
  <c r="U315" i="39"/>
  <c r="T315" i="39"/>
  <c r="U314" i="39"/>
  <c r="T314" i="39"/>
  <c r="U313" i="39"/>
  <c r="T313" i="39"/>
  <c r="U312" i="39"/>
  <c r="T312" i="39"/>
  <c r="U311" i="39"/>
  <c r="T311" i="39"/>
  <c r="U310" i="39"/>
  <c r="T310" i="39"/>
  <c r="U309" i="39"/>
  <c r="T309" i="39"/>
  <c r="U308" i="39"/>
  <c r="T308" i="39"/>
  <c r="U307" i="39"/>
  <c r="T307" i="39"/>
  <c r="U306" i="39"/>
  <c r="T306" i="39"/>
  <c r="U305" i="39"/>
  <c r="T305" i="39"/>
  <c r="U304" i="39"/>
  <c r="T304" i="39"/>
  <c r="U303" i="39"/>
  <c r="T303" i="39"/>
  <c r="U302" i="39"/>
  <c r="T302" i="39"/>
  <c r="U301" i="39"/>
  <c r="T301" i="39"/>
  <c r="U300" i="39"/>
  <c r="T300" i="39"/>
  <c r="U299" i="39"/>
  <c r="T299" i="39"/>
  <c r="U298" i="39"/>
  <c r="T298" i="39"/>
  <c r="U297" i="39"/>
  <c r="T297" i="39"/>
  <c r="U296" i="39"/>
  <c r="T296" i="39"/>
  <c r="U295" i="39"/>
  <c r="T295" i="39"/>
  <c r="U294" i="39"/>
  <c r="T294" i="39"/>
  <c r="U293" i="39"/>
  <c r="T293" i="39"/>
  <c r="U292" i="39"/>
  <c r="T292" i="39"/>
  <c r="U291" i="39"/>
  <c r="T291" i="39"/>
  <c r="U290" i="39"/>
  <c r="T290" i="39"/>
  <c r="U289" i="39"/>
  <c r="T289" i="39"/>
  <c r="U288" i="39"/>
  <c r="T288" i="39"/>
  <c r="U287" i="39"/>
  <c r="T287" i="39"/>
  <c r="U286" i="39"/>
  <c r="T286" i="39"/>
  <c r="U285" i="39"/>
  <c r="T285" i="39"/>
  <c r="U284" i="39"/>
  <c r="T284" i="39"/>
  <c r="U283" i="39"/>
  <c r="T283" i="39"/>
  <c r="U282" i="39"/>
  <c r="T282" i="39"/>
  <c r="U281" i="39"/>
  <c r="T281" i="39"/>
  <c r="U280" i="39"/>
  <c r="T280" i="39"/>
  <c r="U279" i="39"/>
  <c r="T279" i="39"/>
  <c r="U278" i="39"/>
  <c r="T278" i="39"/>
  <c r="U277" i="39"/>
  <c r="T277" i="39"/>
  <c r="U276" i="39"/>
  <c r="T276" i="39"/>
  <c r="U275" i="39"/>
  <c r="T275" i="39"/>
  <c r="U274" i="39"/>
  <c r="T274" i="39"/>
  <c r="U273" i="39"/>
  <c r="T273" i="39"/>
  <c r="U272" i="39"/>
  <c r="T272" i="39"/>
  <c r="U271" i="39"/>
  <c r="T271" i="39"/>
  <c r="U270" i="39"/>
  <c r="T270" i="39"/>
  <c r="U269" i="39"/>
  <c r="T269" i="39"/>
  <c r="U268" i="39"/>
  <c r="T268" i="39"/>
  <c r="U267" i="39"/>
  <c r="T267" i="39"/>
  <c r="U266" i="39"/>
  <c r="T266" i="39"/>
  <c r="U265" i="39"/>
  <c r="T265" i="39"/>
  <c r="U264" i="39"/>
  <c r="T264" i="39"/>
  <c r="U263" i="39"/>
  <c r="T263" i="39"/>
  <c r="U262" i="39"/>
  <c r="T262" i="39"/>
  <c r="U261" i="39"/>
  <c r="T261" i="39"/>
  <c r="U260" i="39"/>
  <c r="T260" i="39"/>
  <c r="U259" i="39"/>
  <c r="T259" i="39"/>
  <c r="U258" i="39"/>
  <c r="T258" i="39"/>
  <c r="U257" i="39"/>
  <c r="T257" i="39"/>
  <c r="U256" i="39"/>
  <c r="T256" i="39"/>
  <c r="U255" i="39"/>
  <c r="T255" i="39"/>
  <c r="U254" i="39"/>
  <c r="T254" i="39"/>
  <c r="U253" i="39"/>
  <c r="T253" i="39"/>
  <c r="U252" i="39"/>
  <c r="T252" i="39"/>
  <c r="U251" i="39"/>
  <c r="T251" i="39"/>
  <c r="U250" i="39"/>
  <c r="T250" i="39"/>
  <c r="U249" i="39"/>
  <c r="T249" i="39"/>
  <c r="U248" i="39"/>
  <c r="T248" i="39"/>
  <c r="U247" i="39"/>
  <c r="T247" i="39"/>
  <c r="U246" i="39"/>
  <c r="T246" i="39"/>
  <c r="U245" i="39"/>
  <c r="T245" i="39"/>
  <c r="U244" i="39"/>
  <c r="T244" i="39"/>
  <c r="U243" i="39"/>
  <c r="T243" i="39"/>
  <c r="U242" i="39"/>
  <c r="T242" i="39"/>
  <c r="U241" i="39"/>
  <c r="T241" i="39"/>
  <c r="U240" i="39"/>
  <c r="T240" i="39"/>
  <c r="U239" i="39"/>
  <c r="T239" i="39"/>
  <c r="U238" i="39"/>
  <c r="T238" i="39"/>
  <c r="U237" i="39"/>
  <c r="T237" i="39"/>
  <c r="U236" i="39"/>
  <c r="T236" i="39"/>
  <c r="U235" i="39"/>
  <c r="T235" i="39"/>
  <c r="U234" i="39"/>
  <c r="T234" i="39"/>
  <c r="U233" i="39"/>
  <c r="T233" i="39"/>
  <c r="U232" i="39"/>
  <c r="T232" i="39"/>
  <c r="U231" i="39"/>
  <c r="T231" i="39"/>
  <c r="U230" i="39"/>
  <c r="T230" i="39"/>
  <c r="U229" i="39"/>
  <c r="T229" i="39"/>
  <c r="U228" i="39"/>
  <c r="T228" i="39"/>
  <c r="U227" i="39"/>
  <c r="T227" i="39"/>
  <c r="U226" i="39"/>
  <c r="T226" i="39"/>
  <c r="U225" i="39"/>
  <c r="T225" i="39"/>
  <c r="U224" i="39"/>
  <c r="T224" i="39"/>
  <c r="U223" i="39"/>
  <c r="T223" i="39"/>
  <c r="U222" i="39"/>
  <c r="T222" i="39"/>
  <c r="U221" i="39"/>
  <c r="T221" i="39"/>
  <c r="U220" i="39"/>
  <c r="T220" i="39"/>
  <c r="U219" i="39"/>
  <c r="T219" i="39"/>
  <c r="U218" i="39"/>
  <c r="T218" i="39"/>
  <c r="U217" i="39"/>
  <c r="T217" i="39"/>
  <c r="U216" i="39"/>
  <c r="T216" i="39"/>
  <c r="U215" i="39"/>
  <c r="T215" i="39"/>
  <c r="U214" i="39"/>
  <c r="T214" i="39"/>
  <c r="U213" i="39"/>
  <c r="T213" i="39"/>
  <c r="U212" i="39"/>
  <c r="T212" i="39"/>
  <c r="U211" i="39"/>
  <c r="T211" i="39"/>
  <c r="U210" i="39"/>
  <c r="T210" i="39"/>
  <c r="U209" i="39"/>
  <c r="T209" i="39"/>
  <c r="U208" i="39"/>
  <c r="T208" i="39"/>
  <c r="U207" i="39"/>
  <c r="T207" i="39"/>
  <c r="U206" i="39"/>
  <c r="T206" i="39"/>
  <c r="U205" i="39"/>
  <c r="T205" i="39"/>
  <c r="U204" i="39"/>
  <c r="T204" i="39"/>
  <c r="U203" i="39"/>
  <c r="T203" i="39"/>
  <c r="U202" i="39"/>
  <c r="T202" i="39"/>
  <c r="U201" i="39"/>
  <c r="T201" i="39"/>
  <c r="U200" i="39"/>
  <c r="T200" i="39"/>
  <c r="U199" i="39"/>
  <c r="T199" i="39"/>
  <c r="U198" i="39"/>
  <c r="T198" i="39"/>
  <c r="U197" i="39"/>
  <c r="T197" i="39"/>
  <c r="U196" i="39"/>
  <c r="T196" i="39"/>
  <c r="U195" i="39"/>
  <c r="T195" i="39"/>
  <c r="U194" i="39"/>
  <c r="T194" i="39"/>
  <c r="U193" i="39"/>
  <c r="T193" i="39"/>
  <c r="U192" i="39"/>
  <c r="T192" i="39"/>
  <c r="U191" i="39"/>
  <c r="T191" i="39"/>
  <c r="U190" i="39"/>
  <c r="T190" i="39"/>
  <c r="U189" i="39"/>
  <c r="T189" i="39"/>
  <c r="U188" i="39"/>
  <c r="T188" i="39"/>
  <c r="U187" i="39"/>
  <c r="T187" i="39"/>
  <c r="U186" i="39"/>
  <c r="T186" i="39"/>
  <c r="U185" i="39"/>
  <c r="T185" i="39"/>
  <c r="U184" i="39"/>
  <c r="T184" i="39"/>
  <c r="U183" i="39"/>
  <c r="T183" i="39"/>
  <c r="U182" i="39"/>
  <c r="T182" i="39"/>
  <c r="U181" i="39"/>
  <c r="T181" i="39"/>
  <c r="U180" i="39"/>
  <c r="T180" i="39"/>
  <c r="U179" i="39"/>
  <c r="T179" i="39"/>
  <c r="U178" i="39"/>
  <c r="T178" i="39"/>
  <c r="U177" i="39"/>
  <c r="T177" i="39"/>
  <c r="U176" i="39"/>
  <c r="T176" i="39"/>
  <c r="U175" i="39"/>
  <c r="T175" i="39"/>
  <c r="U174" i="39"/>
  <c r="T174" i="39"/>
  <c r="U173" i="39"/>
  <c r="T173" i="39"/>
  <c r="U172" i="39"/>
  <c r="T172" i="39"/>
  <c r="U171" i="39"/>
  <c r="T171" i="39"/>
  <c r="U170" i="39"/>
  <c r="T170" i="39"/>
  <c r="U169" i="39"/>
  <c r="T169" i="39"/>
  <c r="U168" i="39"/>
  <c r="T168" i="39"/>
  <c r="U167" i="39"/>
  <c r="T167" i="39"/>
  <c r="U166" i="39"/>
  <c r="T166" i="39"/>
  <c r="U165" i="39"/>
  <c r="T165" i="39"/>
  <c r="U164" i="39"/>
  <c r="T164" i="39"/>
  <c r="U163" i="39"/>
  <c r="T163" i="39"/>
  <c r="U162" i="39"/>
  <c r="T162" i="39"/>
  <c r="U161" i="39"/>
  <c r="T161" i="39"/>
  <c r="U160" i="39"/>
  <c r="T160" i="39"/>
  <c r="U159" i="39"/>
  <c r="T159" i="39"/>
  <c r="U158" i="39"/>
  <c r="T158" i="39"/>
  <c r="U157" i="39"/>
  <c r="T157" i="39"/>
  <c r="U156" i="39"/>
  <c r="T156" i="39"/>
  <c r="U155" i="39"/>
  <c r="T155" i="39"/>
  <c r="U154" i="39"/>
  <c r="T154" i="39"/>
  <c r="U153" i="39"/>
  <c r="T153" i="39"/>
  <c r="U152" i="39"/>
  <c r="T152" i="39"/>
  <c r="U151" i="39"/>
  <c r="T151" i="39"/>
  <c r="U150" i="39"/>
  <c r="T150" i="39"/>
  <c r="U149" i="39"/>
  <c r="T149" i="39"/>
  <c r="U148" i="39"/>
  <c r="T148" i="39"/>
  <c r="U147" i="39"/>
  <c r="T147" i="39"/>
  <c r="U146" i="39"/>
  <c r="T146" i="39"/>
  <c r="U145" i="39"/>
  <c r="T145" i="39"/>
  <c r="U144" i="39"/>
  <c r="T144" i="39"/>
  <c r="U143" i="39"/>
  <c r="T143" i="39"/>
  <c r="U142" i="39"/>
  <c r="T142" i="39"/>
  <c r="U141" i="39"/>
  <c r="T141" i="39"/>
  <c r="U140" i="39"/>
  <c r="T140" i="39"/>
  <c r="U139" i="39"/>
  <c r="T139" i="39"/>
  <c r="U138" i="39"/>
  <c r="T138" i="39"/>
  <c r="U137" i="39"/>
  <c r="T137" i="39"/>
  <c r="U136" i="39"/>
  <c r="T136" i="39"/>
  <c r="U135" i="39"/>
  <c r="T135" i="39"/>
  <c r="U134" i="39"/>
  <c r="T134" i="39"/>
  <c r="U133" i="39"/>
  <c r="T133" i="39"/>
  <c r="U132" i="39"/>
  <c r="T132" i="39"/>
  <c r="U131" i="39"/>
  <c r="T131" i="39"/>
  <c r="U130" i="39"/>
  <c r="T130" i="39"/>
  <c r="U129" i="39"/>
  <c r="T129" i="39"/>
  <c r="U128" i="39"/>
  <c r="T128" i="39"/>
  <c r="U127" i="39"/>
  <c r="T127" i="39"/>
  <c r="U126" i="39"/>
  <c r="T126" i="39"/>
  <c r="U125" i="39"/>
  <c r="T125" i="39"/>
  <c r="U124" i="39"/>
  <c r="T124" i="39"/>
  <c r="U123" i="39"/>
  <c r="T123" i="39"/>
  <c r="U122" i="39"/>
  <c r="T122" i="39"/>
  <c r="U121" i="39"/>
  <c r="T121" i="39"/>
  <c r="U120" i="39"/>
  <c r="T120" i="39"/>
  <c r="U119" i="39"/>
  <c r="T119" i="39"/>
  <c r="U118" i="39"/>
  <c r="T118" i="39"/>
  <c r="U117" i="39"/>
  <c r="T117" i="39"/>
  <c r="U116" i="39"/>
  <c r="T116" i="39"/>
  <c r="U115" i="39"/>
  <c r="T115" i="39"/>
  <c r="U114" i="39"/>
  <c r="T114" i="39"/>
  <c r="U113" i="39"/>
  <c r="T113" i="39"/>
  <c r="U112" i="39"/>
  <c r="T112" i="39"/>
  <c r="U111" i="39"/>
  <c r="T111" i="39"/>
  <c r="U110" i="39"/>
  <c r="T110" i="39"/>
  <c r="U109" i="39"/>
  <c r="T109" i="39"/>
  <c r="U108" i="39"/>
  <c r="T108" i="39"/>
  <c r="U107" i="39"/>
  <c r="T107" i="39"/>
  <c r="U106" i="39"/>
  <c r="T106" i="39"/>
  <c r="U105" i="39"/>
  <c r="T105" i="39"/>
  <c r="U104" i="39"/>
  <c r="T104" i="39"/>
  <c r="U103" i="39"/>
  <c r="T103" i="39"/>
  <c r="U102" i="39"/>
  <c r="T102" i="39"/>
  <c r="U101" i="39"/>
  <c r="T101" i="39"/>
  <c r="U100" i="39"/>
  <c r="T100" i="39"/>
  <c r="U99" i="39"/>
  <c r="T99" i="39"/>
  <c r="U98" i="39"/>
  <c r="T98" i="39"/>
  <c r="U97" i="39"/>
  <c r="T97" i="39"/>
  <c r="U96" i="39"/>
  <c r="T96" i="39"/>
  <c r="U95" i="39"/>
  <c r="T95" i="39"/>
  <c r="U94" i="39"/>
  <c r="T94" i="39"/>
  <c r="U93" i="39"/>
  <c r="T93" i="39"/>
  <c r="U92" i="39"/>
  <c r="T92" i="39"/>
  <c r="U91" i="39"/>
  <c r="T91" i="39"/>
  <c r="U90" i="39"/>
  <c r="T90" i="39"/>
  <c r="U89" i="39"/>
  <c r="T89" i="39"/>
  <c r="U88" i="39"/>
  <c r="T88" i="39"/>
  <c r="U87" i="39"/>
  <c r="T87" i="39"/>
  <c r="U86" i="39"/>
  <c r="T86" i="39"/>
  <c r="U85" i="39"/>
  <c r="T85" i="39"/>
  <c r="U84" i="39"/>
  <c r="T84" i="39"/>
  <c r="U83" i="39"/>
  <c r="T83" i="39"/>
  <c r="U82" i="39"/>
  <c r="T82" i="39"/>
  <c r="U81" i="39"/>
  <c r="T81" i="39"/>
  <c r="U80" i="39"/>
  <c r="T80" i="39"/>
  <c r="U79" i="39"/>
  <c r="T79" i="39"/>
  <c r="U78" i="39"/>
  <c r="T78" i="39"/>
  <c r="U77" i="39"/>
  <c r="T77" i="39"/>
  <c r="U76" i="39"/>
  <c r="T76" i="39"/>
  <c r="U75" i="39"/>
  <c r="T75" i="39"/>
  <c r="U74" i="39"/>
  <c r="T74" i="39"/>
  <c r="U73" i="39"/>
  <c r="T73" i="39"/>
  <c r="U72" i="39"/>
  <c r="T72" i="39"/>
  <c r="U71" i="39"/>
  <c r="T71" i="39"/>
  <c r="U70" i="39"/>
  <c r="T70" i="39"/>
  <c r="U69" i="39"/>
  <c r="T69" i="39"/>
  <c r="U68" i="39"/>
  <c r="T68" i="39"/>
  <c r="U67" i="39"/>
  <c r="T67" i="39"/>
  <c r="U66" i="39"/>
  <c r="T66" i="39"/>
  <c r="U65" i="39"/>
  <c r="T65" i="39"/>
  <c r="U64" i="39"/>
  <c r="T64" i="39"/>
  <c r="U63" i="39"/>
  <c r="T63" i="39"/>
  <c r="U62" i="39"/>
  <c r="T62" i="39"/>
  <c r="U61" i="39"/>
  <c r="T61" i="39"/>
  <c r="U60" i="39"/>
  <c r="T60" i="39"/>
  <c r="U59" i="39"/>
  <c r="T59" i="39"/>
  <c r="U58" i="39"/>
  <c r="T58" i="39"/>
  <c r="U57" i="39"/>
  <c r="T57" i="39"/>
  <c r="U56" i="39"/>
  <c r="T56" i="39"/>
  <c r="U55" i="39"/>
  <c r="T55" i="39"/>
  <c r="U54" i="39"/>
  <c r="T54" i="39"/>
  <c r="U53" i="39"/>
  <c r="T53" i="39"/>
  <c r="U52" i="39"/>
  <c r="T52" i="39"/>
  <c r="U51" i="39"/>
  <c r="T51" i="39"/>
  <c r="U50" i="39"/>
  <c r="T50" i="39"/>
  <c r="U49" i="39"/>
  <c r="T49" i="39"/>
  <c r="U48" i="39"/>
  <c r="T48" i="39"/>
  <c r="U47" i="39"/>
  <c r="T47" i="39"/>
  <c r="U46" i="39"/>
  <c r="T46" i="39"/>
  <c r="U45" i="39"/>
  <c r="T45" i="39"/>
  <c r="U44" i="39"/>
  <c r="T44" i="39"/>
  <c r="U43" i="39"/>
  <c r="T43" i="39"/>
  <c r="U42" i="39"/>
  <c r="T42" i="39"/>
  <c r="U41" i="39"/>
  <c r="T41" i="39"/>
  <c r="U40" i="39"/>
  <c r="T40" i="39"/>
  <c r="U39" i="39"/>
  <c r="T39" i="39"/>
  <c r="U38" i="39"/>
  <c r="T38" i="39"/>
  <c r="U37" i="39"/>
  <c r="T37" i="39"/>
  <c r="U36" i="39"/>
  <c r="T36" i="39"/>
  <c r="U35" i="39"/>
  <c r="T35" i="39"/>
  <c r="U34" i="39"/>
  <c r="T34" i="39"/>
  <c r="U33" i="39"/>
  <c r="T33" i="39"/>
  <c r="U32" i="39"/>
  <c r="T32" i="39"/>
  <c r="U31" i="39"/>
  <c r="T31" i="39"/>
  <c r="U30" i="39"/>
  <c r="T30" i="39"/>
  <c r="U29" i="39"/>
  <c r="T29" i="39"/>
  <c r="U28" i="39"/>
  <c r="T28" i="39"/>
  <c r="U27" i="39"/>
  <c r="T27" i="39"/>
  <c r="U26" i="39"/>
  <c r="T26" i="39"/>
  <c r="U25" i="39"/>
  <c r="T25" i="39"/>
  <c r="U24" i="39"/>
  <c r="T24" i="39"/>
  <c r="U23" i="39"/>
  <c r="T23" i="39"/>
  <c r="U22" i="39"/>
  <c r="T22" i="39"/>
  <c r="U21" i="39"/>
  <c r="T21" i="39"/>
  <c r="U20" i="39"/>
  <c r="T20" i="39"/>
  <c r="U19" i="39"/>
  <c r="T19" i="39"/>
  <c r="U18" i="39"/>
  <c r="T18" i="39"/>
  <c r="U17" i="39"/>
  <c r="T17" i="39"/>
  <c r="U16" i="39"/>
  <c r="T16" i="39"/>
  <c r="U15" i="39"/>
  <c r="T15" i="39"/>
  <c r="U14" i="39"/>
  <c r="T14" i="39"/>
  <c r="U13" i="39"/>
  <c r="T13" i="39"/>
  <c r="U12" i="39"/>
  <c r="T12" i="39"/>
  <c r="U11" i="39"/>
  <c r="T11" i="39"/>
  <c r="U10" i="39"/>
  <c r="T10" i="39"/>
  <c r="U9" i="39"/>
  <c r="T9" i="39"/>
  <c r="U8" i="39"/>
  <c r="T8" i="39"/>
  <c r="U7" i="39"/>
  <c r="T7" i="39"/>
  <c r="U6" i="39"/>
  <c r="T6" i="39"/>
  <c r="U5" i="39"/>
  <c r="T5" i="39"/>
  <c r="H21" i="44"/>
  <c r="H20" i="44"/>
  <c r="H19" i="44"/>
  <c r="H18" i="44"/>
  <c r="H17" i="44"/>
  <c r="H16" i="44"/>
  <c r="H15" i="44"/>
  <c r="AG204" i="41" l="1"/>
  <c r="V204" i="41"/>
  <c r="T204" i="41" s="1"/>
  <c r="L204" i="41"/>
  <c r="Q204" i="41" s="1"/>
  <c r="W204" i="41" s="1"/>
  <c r="AG203" i="41"/>
  <c r="V203" i="41"/>
  <c r="T203" i="41" s="1"/>
  <c r="L203" i="41"/>
  <c r="Q203" i="41" s="1"/>
  <c r="W203" i="41" s="1"/>
  <c r="AG202" i="41"/>
  <c r="V202" i="41"/>
  <c r="T202" i="41" s="1"/>
  <c r="L202" i="41"/>
  <c r="Q202" i="41" s="1"/>
  <c r="W202" i="41" s="1"/>
  <c r="AG201" i="41"/>
  <c r="V201" i="41"/>
  <c r="T201" i="41" s="1"/>
  <c r="L201" i="41"/>
  <c r="Q201" i="41" s="1"/>
  <c r="W201" i="41" s="1"/>
  <c r="AG200" i="41"/>
  <c r="V200" i="41"/>
  <c r="T200" i="41" s="1"/>
  <c r="L200" i="41"/>
  <c r="Q200" i="41" s="1"/>
  <c r="W200" i="41" s="1"/>
  <c r="AG199" i="41"/>
  <c r="V199" i="41"/>
  <c r="T199" i="41" s="1"/>
  <c r="L199" i="41"/>
  <c r="Q199" i="41" s="1"/>
  <c r="AG198" i="41"/>
  <c r="V198" i="41"/>
  <c r="T198" i="41" s="1"/>
  <c r="L198" i="41"/>
  <c r="Q198" i="41" s="1"/>
  <c r="AG197" i="41"/>
  <c r="V197" i="41"/>
  <c r="T197" i="41" s="1"/>
  <c r="L197" i="41"/>
  <c r="Q197" i="41" s="1"/>
  <c r="Y197" i="41" s="1"/>
  <c r="AG196" i="41"/>
  <c r="V196" i="41"/>
  <c r="T196" i="41" s="1"/>
  <c r="L196" i="41"/>
  <c r="Q196" i="41" s="1"/>
  <c r="AG195" i="41"/>
  <c r="V195" i="41"/>
  <c r="T195" i="41" s="1"/>
  <c r="L195" i="41"/>
  <c r="Q195" i="41" s="1"/>
  <c r="AG194" i="41"/>
  <c r="V194" i="41"/>
  <c r="T194" i="41" s="1"/>
  <c r="L194" i="41"/>
  <c r="Q194" i="41" s="1"/>
  <c r="AG193" i="41"/>
  <c r="V193" i="41"/>
  <c r="T193" i="41" s="1"/>
  <c r="L193" i="41"/>
  <c r="Q193" i="41" s="1"/>
  <c r="AG192" i="41"/>
  <c r="V192" i="41"/>
  <c r="T192" i="41" s="1"/>
  <c r="L192" i="41"/>
  <c r="Q192" i="41" s="1"/>
  <c r="AG191" i="41"/>
  <c r="V191" i="41"/>
  <c r="T191" i="41" s="1"/>
  <c r="L191" i="41"/>
  <c r="Q191" i="41" s="1"/>
  <c r="AG190" i="41"/>
  <c r="V190" i="41"/>
  <c r="T190" i="41" s="1"/>
  <c r="L190" i="41"/>
  <c r="Q190" i="41" s="1"/>
  <c r="X190" i="41" s="1"/>
  <c r="AG189" i="41"/>
  <c r="V189" i="41"/>
  <c r="T189" i="41" s="1"/>
  <c r="L189" i="41"/>
  <c r="Q189" i="41" s="1"/>
  <c r="AG188" i="41"/>
  <c r="V188" i="41"/>
  <c r="T188" i="41" s="1"/>
  <c r="L188" i="41"/>
  <c r="Q188" i="41" s="1"/>
  <c r="AA188" i="41" s="1"/>
  <c r="AG187" i="41"/>
  <c r="V187" i="41"/>
  <c r="T187" i="41" s="1"/>
  <c r="L187" i="41"/>
  <c r="Q187" i="41" s="1"/>
  <c r="AG186" i="41"/>
  <c r="V186" i="41"/>
  <c r="T186" i="41" s="1"/>
  <c r="L186" i="41"/>
  <c r="Q186" i="41" s="1"/>
  <c r="AG185" i="41"/>
  <c r="V185" i="41"/>
  <c r="T185" i="41" s="1"/>
  <c r="L185" i="41"/>
  <c r="Q185" i="41" s="1"/>
  <c r="AG184" i="41"/>
  <c r="V184" i="41"/>
  <c r="T184" i="41" s="1"/>
  <c r="L184" i="41"/>
  <c r="Q184" i="41" s="1"/>
  <c r="AG183" i="41"/>
  <c r="V183" i="41"/>
  <c r="T183" i="41" s="1"/>
  <c r="L183" i="41"/>
  <c r="Q183" i="41" s="1"/>
  <c r="AG182" i="41"/>
  <c r="V182" i="41"/>
  <c r="T182" i="41" s="1"/>
  <c r="L182" i="41"/>
  <c r="Q182" i="41" s="1"/>
  <c r="AG181" i="41"/>
  <c r="V181" i="41"/>
  <c r="T181" i="41" s="1"/>
  <c r="L181" i="41"/>
  <c r="Q181" i="41" s="1"/>
  <c r="AG180" i="41"/>
  <c r="V180" i="41"/>
  <c r="T180" i="41" s="1"/>
  <c r="L180" i="41"/>
  <c r="Q180" i="41" s="1"/>
  <c r="AG179" i="41"/>
  <c r="V179" i="41"/>
  <c r="T179" i="41" s="1"/>
  <c r="L179" i="41"/>
  <c r="Q179" i="41" s="1"/>
  <c r="AA179" i="41" s="1"/>
  <c r="AG178" i="41"/>
  <c r="V178" i="41"/>
  <c r="T178" i="41" s="1"/>
  <c r="L178" i="41"/>
  <c r="Q178" i="41" s="1"/>
  <c r="AG177" i="41"/>
  <c r="V177" i="41"/>
  <c r="T177" i="41" s="1"/>
  <c r="L177" i="41"/>
  <c r="Q177" i="41" s="1"/>
  <c r="W177" i="41" s="1"/>
  <c r="AG176" i="41"/>
  <c r="V176" i="41"/>
  <c r="T176" i="41" s="1"/>
  <c r="L176" i="41"/>
  <c r="Q176" i="41" s="1"/>
  <c r="AG175" i="41"/>
  <c r="V175" i="41"/>
  <c r="T175" i="41" s="1"/>
  <c r="L175" i="41"/>
  <c r="Q175" i="41" s="1"/>
  <c r="AG174" i="41"/>
  <c r="V174" i="41"/>
  <c r="T174" i="41" s="1"/>
  <c r="L174" i="41"/>
  <c r="Q174" i="41" s="1"/>
  <c r="Z174" i="41" s="1"/>
  <c r="AG173" i="41"/>
  <c r="V173" i="41"/>
  <c r="T173" i="41" s="1"/>
  <c r="L173" i="41"/>
  <c r="Q173" i="41" s="1"/>
  <c r="AG172" i="41"/>
  <c r="V172" i="41"/>
  <c r="T172" i="41" s="1"/>
  <c r="L172" i="41"/>
  <c r="Q172" i="41" s="1"/>
  <c r="Y172" i="41" s="1"/>
  <c r="AG171" i="41"/>
  <c r="V171" i="41"/>
  <c r="T171" i="41" s="1"/>
  <c r="L171" i="41"/>
  <c r="Q171" i="41" s="1"/>
  <c r="AG170" i="41"/>
  <c r="V170" i="41"/>
  <c r="T170" i="41" s="1"/>
  <c r="L170" i="41"/>
  <c r="Q170" i="41" s="1"/>
  <c r="AG169" i="41"/>
  <c r="V169" i="41"/>
  <c r="T169" i="41" s="1"/>
  <c r="L169" i="41"/>
  <c r="Q169" i="41" s="1"/>
  <c r="AG168" i="41"/>
  <c r="V168" i="41"/>
  <c r="T168" i="41" s="1"/>
  <c r="L168" i="41"/>
  <c r="Q168" i="41" s="1"/>
  <c r="Z168" i="41" s="1"/>
  <c r="AG167" i="41"/>
  <c r="V167" i="41"/>
  <c r="T167" i="41" s="1"/>
  <c r="L167" i="41"/>
  <c r="Q167" i="41" s="1"/>
  <c r="AG166" i="41"/>
  <c r="V166" i="41"/>
  <c r="T166" i="41" s="1"/>
  <c r="L166" i="41"/>
  <c r="Q166" i="41" s="1"/>
  <c r="AG165" i="41"/>
  <c r="V165" i="41"/>
  <c r="T165" i="41" s="1"/>
  <c r="L165" i="41"/>
  <c r="Q165" i="41" s="1"/>
  <c r="AG164" i="41"/>
  <c r="V164" i="41"/>
  <c r="T164" i="41" s="1"/>
  <c r="L164" i="41"/>
  <c r="Q164" i="41" s="1"/>
  <c r="AG163" i="41"/>
  <c r="V163" i="41"/>
  <c r="T163" i="41" s="1"/>
  <c r="L163" i="41"/>
  <c r="Q163" i="41" s="1"/>
  <c r="Y163" i="41" s="1"/>
  <c r="AG162" i="41"/>
  <c r="V162" i="41"/>
  <c r="T162" i="41" s="1"/>
  <c r="L162" i="41"/>
  <c r="Q162" i="41" s="1"/>
  <c r="AG161" i="41"/>
  <c r="V161" i="41"/>
  <c r="T161" i="41" s="1"/>
  <c r="L161" i="41"/>
  <c r="Q161" i="41" s="1"/>
  <c r="W161" i="41" s="1"/>
  <c r="AG160" i="41"/>
  <c r="V160" i="41"/>
  <c r="T160" i="41" s="1"/>
  <c r="L160" i="41"/>
  <c r="Q160" i="41" s="1"/>
  <c r="AG159" i="41"/>
  <c r="V159" i="41"/>
  <c r="T159" i="41" s="1"/>
  <c r="L159" i="41"/>
  <c r="Q159" i="41" s="1"/>
  <c r="W159" i="41" s="1"/>
  <c r="AG158" i="41"/>
  <c r="V158" i="41"/>
  <c r="T158" i="41" s="1"/>
  <c r="L158" i="41"/>
  <c r="Q158" i="41" s="1"/>
  <c r="X158" i="41" s="1"/>
  <c r="AG157" i="41"/>
  <c r="V157" i="41"/>
  <c r="T157" i="41" s="1"/>
  <c r="L157" i="41"/>
  <c r="Q157" i="41" s="1"/>
  <c r="X157" i="41" s="1"/>
  <c r="AG156" i="41"/>
  <c r="V156" i="41"/>
  <c r="T156" i="41" s="1"/>
  <c r="L156" i="41"/>
  <c r="Q156" i="41" s="1"/>
  <c r="Z156" i="41" s="1"/>
  <c r="AG155" i="41"/>
  <c r="V155" i="41"/>
  <c r="T155" i="41" s="1"/>
  <c r="L155" i="41"/>
  <c r="Q155" i="41" s="1"/>
  <c r="AG154" i="41"/>
  <c r="V154" i="41"/>
  <c r="T154" i="41" s="1"/>
  <c r="L154" i="41"/>
  <c r="Q154" i="41" s="1"/>
  <c r="X154" i="41" s="1"/>
  <c r="AG153" i="41"/>
  <c r="V153" i="41"/>
  <c r="T153" i="41" s="1"/>
  <c r="L153" i="41"/>
  <c r="Q153" i="41" s="1"/>
  <c r="W153" i="41" s="1"/>
  <c r="AG152" i="41"/>
  <c r="V152" i="41"/>
  <c r="T152" i="41" s="1"/>
  <c r="L152" i="41"/>
  <c r="Q152" i="41" s="1"/>
  <c r="X152" i="41" s="1"/>
  <c r="AG151" i="41"/>
  <c r="V151" i="41"/>
  <c r="T151" i="41" s="1"/>
  <c r="L151" i="41"/>
  <c r="Q151" i="41" s="1"/>
  <c r="AG150" i="41"/>
  <c r="V150" i="41"/>
  <c r="T150" i="41" s="1"/>
  <c r="L150" i="41"/>
  <c r="Q150" i="41" s="1"/>
  <c r="Y150" i="41" s="1"/>
  <c r="AG149" i="41"/>
  <c r="V149" i="41"/>
  <c r="T149" i="41" s="1"/>
  <c r="L149" i="41"/>
  <c r="Q149" i="41" s="1"/>
  <c r="X149" i="41" s="1"/>
  <c r="AG148" i="41"/>
  <c r="V148" i="41"/>
  <c r="T148" i="41" s="1"/>
  <c r="L148" i="41"/>
  <c r="Q148" i="41" s="1"/>
  <c r="X148" i="41" s="1"/>
  <c r="AG147" i="41"/>
  <c r="V147" i="41"/>
  <c r="T147" i="41" s="1"/>
  <c r="L147" i="41"/>
  <c r="Q147" i="41" s="1"/>
  <c r="W147" i="41" s="1"/>
  <c r="AG146" i="41"/>
  <c r="V146" i="41"/>
  <c r="T146" i="41" s="1"/>
  <c r="L146" i="41"/>
  <c r="Q146" i="41" s="1"/>
  <c r="X146" i="41" s="1"/>
  <c r="AG145" i="41"/>
  <c r="V145" i="41"/>
  <c r="T145" i="41" s="1"/>
  <c r="L145" i="41"/>
  <c r="Q145" i="41" s="1"/>
  <c r="AG144" i="41"/>
  <c r="V144" i="41"/>
  <c r="T144" i="41" s="1"/>
  <c r="L144" i="41"/>
  <c r="Q144" i="41" s="1"/>
  <c r="Z144" i="41" s="1"/>
  <c r="AG143" i="41"/>
  <c r="V143" i="41"/>
  <c r="T143" i="41" s="1"/>
  <c r="L143" i="41"/>
  <c r="Q143" i="41" s="1"/>
  <c r="X143" i="41" s="1"/>
  <c r="AG142" i="41"/>
  <c r="V142" i="41"/>
  <c r="T142" i="41" s="1"/>
  <c r="L142" i="41"/>
  <c r="Q142" i="41" s="1"/>
  <c r="AG141" i="41"/>
  <c r="V141" i="41"/>
  <c r="T141" i="41" s="1"/>
  <c r="L141" i="41"/>
  <c r="Q141" i="41" s="1"/>
  <c r="Y141" i="41" s="1"/>
  <c r="AG140" i="41"/>
  <c r="V140" i="41"/>
  <c r="T140" i="41" s="1"/>
  <c r="L140" i="41"/>
  <c r="Q140" i="41" s="1"/>
  <c r="AG139" i="41"/>
  <c r="V139" i="41"/>
  <c r="T139" i="41" s="1"/>
  <c r="L139" i="41"/>
  <c r="Q139" i="41" s="1"/>
  <c r="X139" i="41" s="1"/>
  <c r="AG138" i="41"/>
  <c r="V138" i="41"/>
  <c r="T138" i="41" s="1"/>
  <c r="L138" i="41"/>
  <c r="Q138" i="41" s="1"/>
  <c r="AG137" i="41"/>
  <c r="V137" i="41"/>
  <c r="T137" i="41" s="1"/>
  <c r="L137" i="41"/>
  <c r="Q137" i="41" s="1"/>
  <c r="AG136" i="41"/>
  <c r="V136" i="41"/>
  <c r="T136" i="41" s="1"/>
  <c r="L136" i="41"/>
  <c r="Q136" i="41" s="1"/>
  <c r="AG135" i="41"/>
  <c r="V135" i="41"/>
  <c r="T135" i="41" s="1"/>
  <c r="L135" i="41"/>
  <c r="Q135" i="41" s="1"/>
  <c r="AG134" i="41"/>
  <c r="V134" i="41"/>
  <c r="T134" i="41" s="1"/>
  <c r="L134" i="41"/>
  <c r="Q134" i="41" s="1"/>
  <c r="AG133" i="41"/>
  <c r="V133" i="41"/>
  <c r="T133" i="41" s="1"/>
  <c r="L133" i="41"/>
  <c r="Q133" i="41" s="1"/>
  <c r="X133" i="41" s="1"/>
  <c r="AG132" i="41"/>
  <c r="V132" i="41"/>
  <c r="T132" i="41" s="1"/>
  <c r="L132" i="41"/>
  <c r="Q132" i="41" s="1"/>
  <c r="AG131" i="41"/>
  <c r="V131" i="41"/>
  <c r="T131" i="41" s="1"/>
  <c r="L131" i="41"/>
  <c r="Q131" i="41" s="1"/>
  <c r="X131" i="41" s="1"/>
  <c r="AG130" i="41"/>
  <c r="V130" i="41"/>
  <c r="T130" i="41" s="1"/>
  <c r="L130" i="41"/>
  <c r="Q130" i="41" s="1"/>
  <c r="AG129" i="41"/>
  <c r="V129" i="41"/>
  <c r="T129" i="41" s="1"/>
  <c r="L129" i="41"/>
  <c r="Q129" i="41" s="1"/>
  <c r="X129" i="41" s="1"/>
  <c r="AG128" i="41"/>
  <c r="V128" i="41"/>
  <c r="T128" i="41" s="1"/>
  <c r="L128" i="41"/>
  <c r="Q128" i="41" s="1"/>
  <c r="AG127" i="41"/>
  <c r="V127" i="41"/>
  <c r="T127" i="41" s="1"/>
  <c r="L127" i="41"/>
  <c r="Q127" i="41" s="1"/>
  <c r="AG126" i="41"/>
  <c r="V126" i="41"/>
  <c r="T126" i="41" s="1"/>
  <c r="L126" i="41"/>
  <c r="Q126" i="41" s="1"/>
  <c r="AG125" i="41"/>
  <c r="V125" i="41"/>
  <c r="T125" i="41" s="1"/>
  <c r="L125" i="41"/>
  <c r="Q125" i="41" s="1"/>
  <c r="AG124" i="41"/>
  <c r="V124" i="41"/>
  <c r="T124" i="41" s="1"/>
  <c r="L124" i="41"/>
  <c r="Q124" i="41" s="1"/>
  <c r="AG123" i="41"/>
  <c r="V123" i="41"/>
  <c r="T123" i="41" s="1"/>
  <c r="L123" i="41"/>
  <c r="Q123" i="41" s="1"/>
  <c r="X123" i="41" s="1"/>
  <c r="AG122" i="41"/>
  <c r="V122" i="41"/>
  <c r="T122" i="41" s="1"/>
  <c r="L122" i="41"/>
  <c r="Q122" i="41" s="1"/>
  <c r="X122" i="41" s="1"/>
  <c r="AG121" i="41"/>
  <c r="V121" i="41"/>
  <c r="T121" i="41" s="1"/>
  <c r="L121" i="41"/>
  <c r="Q121" i="41" s="1"/>
  <c r="X121" i="41" s="1"/>
  <c r="AG120" i="41"/>
  <c r="V120" i="41"/>
  <c r="T120" i="41" s="1"/>
  <c r="L120" i="41"/>
  <c r="Q120" i="41" s="1"/>
  <c r="AG119" i="41"/>
  <c r="V119" i="41"/>
  <c r="T119" i="41" s="1"/>
  <c r="L119" i="41"/>
  <c r="Q119" i="41" s="1"/>
  <c r="AG118" i="41"/>
  <c r="V118" i="41"/>
  <c r="T118" i="41" s="1"/>
  <c r="L118" i="41"/>
  <c r="Q118" i="41" s="1"/>
  <c r="AG117" i="41"/>
  <c r="V117" i="41"/>
  <c r="T117" i="41" s="1"/>
  <c r="L117" i="41"/>
  <c r="Q117" i="41" s="1"/>
  <c r="AG116" i="41"/>
  <c r="V116" i="41"/>
  <c r="T116" i="41" s="1"/>
  <c r="L116" i="41"/>
  <c r="Q116" i="41" s="1"/>
  <c r="W116" i="41" s="1"/>
  <c r="AG115" i="41"/>
  <c r="V115" i="41"/>
  <c r="T115" i="41" s="1"/>
  <c r="L115" i="41"/>
  <c r="Q115" i="41" s="1"/>
  <c r="AG114" i="41"/>
  <c r="V114" i="41"/>
  <c r="T114" i="41" s="1"/>
  <c r="L114" i="41"/>
  <c r="Q114" i="41" s="1"/>
  <c r="AG113" i="41"/>
  <c r="V113" i="41"/>
  <c r="T113" i="41" s="1"/>
  <c r="L113" i="41"/>
  <c r="Q113" i="41" s="1"/>
  <c r="W113" i="41" s="1"/>
  <c r="AG112" i="41"/>
  <c r="V112" i="41"/>
  <c r="T112" i="41" s="1"/>
  <c r="L112" i="41"/>
  <c r="Q112" i="41" s="1"/>
  <c r="X112" i="41" s="1"/>
  <c r="AG111" i="41"/>
  <c r="V111" i="41"/>
  <c r="T111" i="41" s="1"/>
  <c r="L111" i="41"/>
  <c r="Q111" i="41" s="1"/>
  <c r="AG110" i="41"/>
  <c r="V110" i="41"/>
  <c r="T110" i="41" s="1"/>
  <c r="L110" i="41"/>
  <c r="Q110" i="41" s="1"/>
  <c r="W110" i="41" s="1"/>
  <c r="AG109" i="41"/>
  <c r="V109" i="41"/>
  <c r="T109" i="41" s="1"/>
  <c r="L109" i="41"/>
  <c r="Q109" i="41" s="1"/>
  <c r="AG108" i="41"/>
  <c r="V108" i="41"/>
  <c r="T108" i="41" s="1"/>
  <c r="L108" i="41"/>
  <c r="Q108" i="41" s="1"/>
  <c r="AG107" i="41"/>
  <c r="V107" i="41"/>
  <c r="T107" i="41" s="1"/>
  <c r="L107" i="41"/>
  <c r="Q107" i="41" s="1"/>
  <c r="W107" i="41" s="1"/>
  <c r="AG106" i="41"/>
  <c r="V106" i="41"/>
  <c r="T106" i="41" s="1"/>
  <c r="L106" i="41"/>
  <c r="Q106" i="41" s="1"/>
  <c r="AG105" i="41"/>
  <c r="V105" i="41"/>
  <c r="T105" i="41" s="1"/>
  <c r="L105" i="41"/>
  <c r="Q105" i="41" s="1"/>
  <c r="AG104" i="41"/>
  <c r="V104" i="41"/>
  <c r="T104" i="41" s="1"/>
  <c r="L104" i="41"/>
  <c r="Q104" i="41" s="1"/>
  <c r="W104" i="41" s="1"/>
  <c r="AG103" i="41"/>
  <c r="V103" i="41"/>
  <c r="T103" i="41" s="1"/>
  <c r="L103" i="41"/>
  <c r="Q103" i="41" s="1"/>
  <c r="X103" i="41" s="1"/>
  <c r="AG102" i="41"/>
  <c r="V102" i="41"/>
  <c r="T102" i="41" s="1"/>
  <c r="L102" i="41"/>
  <c r="Q102" i="41" s="1"/>
  <c r="AG101" i="41"/>
  <c r="V101" i="41"/>
  <c r="T101" i="41" s="1"/>
  <c r="Q101" i="41"/>
  <c r="W101" i="41" s="1"/>
  <c r="L101" i="41"/>
  <c r="AG100" i="41"/>
  <c r="V100" i="41"/>
  <c r="T100" i="41" s="1"/>
  <c r="L100" i="41"/>
  <c r="Q100" i="41" s="1"/>
  <c r="AG99" i="41"/>
  <c r="V99" i="41"/>
  <c r="T99" i="41" s="1"/>
  <c r="L99" i="41"/>
  <c r="Q99" i="41" s="1"/>
  <c r="AG98" i="41"/>
  <c r="V98" i="41"/>
  <c r="T98" i="41" s="1"/>
  <c r="L98" i="41"/>
  <c r="Q98" i="41" s="1"/>
  <c r="W98" i="41" s="1"/>
  <c r="AG97" i="41"/>
  <c r="V97" i="41"/>
  <c r="T97" i="41" s="1"/>
  <c r="L97" i="41"/>
  <c r="Q97" i="41" s="1"/>
  <c r="AG96" i="41"/>
  <c r="V96" i="41"/>
  <c r="T96" i="41" s="1"/>
  <c r="L96" i="41"/>
  <c r="Q96" i="41" s="1"/>
  <c r="AG95" i="41"/>
  <c r="V95" i="41"/>
  <c r="T95" i="41" s="1"/>
  <c r="L95" i="41"/>
  <c r="Q95" i="41" s="1"/>
  <c r="W95" i="41" s="1"/>
  <c r="AG94" i="41"/>
  <c r="V94" i="41"/>
  <c r="T94" i="41" s="1"/>
  <c r="L94" i="41"/>
  <c r="Q94" i="41" s="1"/>
  <c r="AG93" i="41"/>
  <c r="V93" i="41"/>
  <c r="T93" i="41" s="1"/>
  <c r="L93" i="41"/>
  <c r="Q93" i="41" s="1"/>
  <c r="Y93" i="41" s="1"/>
  <c r="AG92" i="41"/>
  <c r="V92" i="41"/>
  <c r="T92" i="41" s="1"/>
  <c r="L92" i="41"/>
  <c r="Q92" i="41" s="1"/>
  <c r="AG91" i="41"/>
  <c r="V91" i="41"/>
  <c r="T91" i="41" s="1"/>
  <c r="L91" i="41"/>
  <c r="Q91" i="41" s="1"/>
  <c r="AG90" i="41"/>
  <c r="V90" i="41"/>
  <c r="T90" i="41" s="1"/>
  <c r="L90" i="41"/>
  <c r="Q90" i="41" s="1"/>
  <c r="Y90" i="41" s="1"/>
  <c r="AG89" i="41"/>
  <c r="V89" i="41"/>
  <c r="T89" i="41" s="1"/>
  <c r="L89" i="41"/>
  <c r="Q89" i="41" s="1"/>
  <c r="AG88" i="41"/>
  <c r="V88" i="41"/>
  <c r="T88" i="41" s="1"/>
  <c r="L88" i="41"/>
  <c r="Q88" i="41" s="1"/>
  <c r="AG87" i="41"/>
  <c r="V87" i="41"/>
  <c r="T87" i="41" s="1"/>
  <c r="L87" i="41"/>
  <c r="Q87" i="41" s="1"/>
  <c r="AG86" i="41"/>
  <c r="V86" i="41"/>
  <c r="T86" i="41" s="1"/>
  <c r="L86" i="41"/>
  <c r="Q86" i="41" s="1"/>
  <c r="AG85" i="41"/>
  <c r="V85" i="41"/>
  <c r="T85" i="41" s="1"/>
  <c r="L85" i="41"/>
  <c r="Q85" i="41" s="1"/>
  <c r="Y85" i="41" s="1"/>
  <c r="AG84" i="41"/>
  <c r="V84" i="41"/>
  <c r="T84" i="41" s="1"/>
  <c r="L84" i="41"/>
  <c r="Q84" i="41" s="1"/>
  <c r="Y84" i="41" s="1"/>
  <c r="AG83" i="41"/>
  <c r="V83" i="41"/>
  <c r="T83" i="41" s="1"/>
  <c r="L83" i="41"/>
  <c r="Q83" i="41" s="1"/>
  <c r="AG82" i="41"/>
  <c r="V82" i="41"/>
  <c r="T82" i="41" s="1"/>
  <c r="L82" i="41"/>
  <c r="Q82" i="41" s="1"/>
  <c r="AG81" i="41"/>
  <c r="V81" i="41"/>
  <c r="T81" i="41" s="1"/>
  <c r="L81" i="41"/>
  <c r="Q81" i="41" s="1"/>
  <c r="Y81" i="41" s="1"/>
  <c r="AG80" i="41"/>
  <c r="V80" i="41"/>
  <c r="T80" i="41" s="1"/>
  <c r="L80" i="41"/>
  <c r="Q80" i="41" s="1"/>
  <c r="AG79" i="41"/>
  <c r="V79" i="41"/>
  <c r="T79" i="41" s="1"/>
  <c r="L79" i="41"/>
  <c r="Q79" i="41" s="1"/>
  <c r="AG78" i="41"/>
  <c r="V78" i="41"/>
  <c r="T78" i="41" s="1"/>
  <c r="L78" i="41"/>
  <c r="Q78" i="41" s="1"/>
  <c r="AG77" i="41"/>
  <c r="V77" i="41"/>
  <c r="T77" i="41" s="1"/>
  <c r="L77" i="41"/>
  <c r="Q77" i="41" s="1"/>
  <c r="AG76" i="41"/>
  <c r="V76" i="41"/>
  <c r="T76" i="41" s="1"/>
  <c r="L76" i="41"/>
  <c r="Q76" i="41" s="1"/>
  <c r="AG75" i="41"/>
  <c r="V75" i="41"/>
  <c r="T75" i="41" s="1"/>
  <c r="L75" i="41"/>
  <c r="Q75" i="41" s="1"/>
  <c r="AG74" i="41"/>
  <c r="V74" i="41"/>
  <c r="T74" i="41" s="1"/>
  <c r="L74" i="41"/>
  <c r="Q74" i="41" s="1"/>
  <c r="AG73" i="41"/>
  <c r="V73" i="41"/>
  <c r="T73" i="41" s="1"/>
  <c r="L73" i="41"/>
  <c r="Q73" i="41" s="1"/>
  <c r="AG72" i="41"/>
  <c r="V72" i="41"/>
  <c r="T72" i="41" s="1"/>
  <c r="L72" i="41"/>
  <c r="Q72" i="41" s="1"/>
  <c r="Y72" i="41" s="1"/>
  <c r="AG71" i="41"/>
  <c r="V71" i="41"/>
  <c r="T71" i="41" s="1"/>
  <c r="L71" i="41"/>
  <c r="Q71" i="41" s="1"/>
  <c r="AA71" i="41" s="1"/>
  <c r="AG70" i="41"/>
  <c r="V70" i="41"/>
  <c r="T70" i="41" s="1"/>
  <c r="L70" i="41"/>
  <c r="Q70" i="41" s="1"/>
  <c r="AG69" i="41"/>
  <c r="V69" i="41"/>
  <c r="T69" i="41" s="1"/>
  <c r="L69" i="41"/>
  <c r="Q69" i="41" s="1"/>
  <c r="X69" i="41" s="1"/>
  <c r="AG68" i="41"/>
  <c r="V68" i="41"/>
  <c r="T68" i="41" s="1"/>
  <c r="L68" i="41"/>
  <c r="Q68" i="41" s="1"/>
  <c r="AG67" i="41"/>
  <c r="V67" i="41"/>
  <c r="T67" i="41" s="1"/>
  <c r="L67" i="41"/>
  <c r="Q67" i="41" s="1"/>
  <c r="AA67" i="41" s="1"/>
  <c r="AG66" i="41"/>
  <c r="V66" i="41"/>
  <c r="T66" i="41" s="1"/>
  <c r="L66" i="41"/>
  <c r="Q66" i="41" s="1"/>
  <c r="X66" i="41" s="1"/>
  <c r="AG65" i="41"/>
  <c r="V65" i="41"/>
  <c r="T65" i="41" s="1"/>
  <c r="L65" i="41"/>
  <c r="Q65" i="41" s="1"/>
  <c r="AG64" i="41"/>
  <c r="V64" i="41"/>
  <c r="T64" i="41" s="1"/>
  <c r="L64" i="41"/>
  <c r="Q64" i="41" s="1"/>
  <c r="AG63" i="41"/>
  <c r="V63" i="41"/>
  <c r="T63" i="41" s="1"/>
  <c r="L63" i="41"/>
  <c r="Q63" i="41" s="1"/>
  <c r="X63" i="41" s="1"/>
  <c r="AG62" i="41"/>
  <c r="V62" i="41"/>
  <c r="T62" i="41" s="1"/>
  <c r="L62" i="41"/>
  <c r="Q62" i="41" s="1"/>
  <c r="AG61" i="41"/>
  <c r="V61" i="41"/>
  <c r="T61" i="41" s="1"/>
  <c r="L61" i="41"/>
  <c r="Q61" i="41" s="1"/>
  <c r="AG60" i="41"/>
  <c r="V60" i="41"/>
  <c r="T60" i="41" s="1"/>
  <c r="L60" i="41"/>
  <c r="Q60" i="41" s="1"/>
  <c r="AG59" i="41"/>
  <c r="V59" i="41"/>
  <c r="T59" i="41" s="1"/>
  <c r="L59" i="41"/>
  <c r="Q59" i="41" s="1"/>
  <c r="AA59" i="41" s="1"/>
  <c r="AG58" i="41"/>
  <c r="V58" i="41"/>
  <c r="T58" i="41" s="1"/>
  <c r="L58" i="41"/>
  <c r="Q58" i="41" s="1"/>
  <c r="AA58" i="41" s="1"/>
  <c r="AG57" i="41"/>
  <c r="V57" i="41"/>
  <c r="T57" i="41" s="1"/>
  <c r="L57" i="41"/>
  <c r="Q57" i="41" s="1"/>
  <c r="AG56" i="41"/>
  <c r="V56" i="41"/>
  <c r="T56" i="41" s="1"/>
  <c r="L56" i="41"/>
  <c r="Q56" i="41" s="1"/>
  <c r="AA56" i="41" s="1"/>
  <c r="AG55" i="41"/>
  <c r="V55" i="41"/>
  <c r="T55" i="41" s="1"/>
  <c r="L55" i="41"/>
  <c r="Q55" i="41" s="1"/>
  <c r="AA55" i="41" s="1"/>
  <c r="AG54" i="41"/>
  <c r="V54" i="41"/>
  <c r="T54" i="41" s="1"/>
  <c r="L54" i="41"/>
  <c r="Q54" i="41" s="1"/>
  <c r="AG53" i="41"/>
  <c r="V53" i="41"/>
  <c r="T53" i="41" s="1"/>
  <c r="L53" i="41"/>
  <c r="Q53" i="41" s="1"/>
  <c r="AG52" i="41"/>
  <c r="V52" i="41"/>
  <c r="T52" i="41" s="1"/>
  <c r="L52" i="41"/>
  <c r="Q52" i="41" s="1"/>
  <c r="AG51" i="41"/>
  <c r="V51" i="41"/>
  <c r="T51" i="41" s="1"/>
  <c r="L51" i="41"/>
  <c r="Q51" i="41" s="1"/>
  <c r="AG50" i="41"/>
  <c r="V50" i="41"/>
  <c r="T50" i="41" s="1"/>
  <c r="L50" i="41"/>
  <c r="Q50" i="41" s="1"/>
  <c r="AA50" i="41" s="1"/>
  <c r="AG49" i="41"/>
  <c r="V49" i="41"/>
  <c r="T49" i="41" s="1"/>
  <c r="L49" i="41"/>
  <c r="Q49" i="41" s="1"/>
  <c r="AA49" i="41" s="1"/>
  <c r="AG48" i="41"/>
  <c r="V48" i="41"/>
  <c r="T48" i="41" s="1"/>
  <c r="L48" i="41"/>
  <c r="Q48" i="41" s="1"/>
  <c r="AG47" i="41"/>
  <c r="V47" i="41"/>
  <c r="T47" i="41" s="1"/>
  <c r="L47" i="41"/>
  <c r="Q47" i="41" s="1"/>
  <c r="AG46" i="41"/>
  <c r="V46" i="41"/>
  <c r="T46" i="41" s="1"/>
  <c r="L46" i="41"/>
  <c r="Q46" i="41" s="1"/>
  <c r="AG45" i="41"/>
  <c r="V45" i="41"/>
  <c r="T45" i="41" s="1"/>
  <c r="L45" i="41"/>
  <c r="Q45" i="41" s="1"/>
  <c r="AG44" i="41"/>
  <c r="V44" i="41"/>
  <c r="T44" i="41" s="1"/>
  <c r="L44" i="41"/>
  <c r="Q44" i="41" s="1"/>
  <c r="AA44" i="41" s="1"/>
  <c r="AG43" i="41"/>
  <c r="V43" i="41"/>
  <c r="T43" i="41" s="1"/>
  <c r="L43" i="41"/>
  <c r="Q43" i="41" s="1"/>
  <c r="AA43" i="41" s="1"/>
  <c r="AG42" i="41"/>
  <c r="V42" i="41"/>
  <c r="T42" i="41" s="1"/>
  <c r="L42" i="41"/>
  <c r="Q42" i="41" s="1"/>
  <c r="AG41" i="41"/>
  <c r="V41" i="41"/>
  <c r="T41" i="41" s="1"/>
  <c r="L41" i="41"/>
  <c r="Q41" i="41" s="1"/>
  <c r="X41" i="41" s="1"/>
  <c r="AG40" i="41"/>
  <c r="V40" i="41"/>
  <c r="T40" i="41" s="1"/>
  <c r="L40" i="41"/>
  <c r="Q40" i="41" s="1"/>
  <c r="X40" i="41" s="1"/>
  <c r="AG39" i="41"/>
  <c r="V39" i="41"/>
  <c r="T39" i="41" s="1"/>
  <c r="L39" i="41"/>
  <c r="Q39" i="41" s="1"/>
  <c r="AG38" i="41"/>
  <c r="V38" i="41"/>
  <c r="T38" i="41" s="1"/>
  <c r="L38" i="41"/>
  <c r="Q38" i="41" s="1"/>
  <c r="AA38" i="41" s="1"/>
  <c r="AG37" i="41"/>
  <c r="V37" i="41"/>
  <c r="T37" i="41" s="1"/>
  <c r="L37" i="41"/>
  <c r="Q37" i="41" s="1"/>
  <c r="AA37" i="41" s="1"/>
  <c r="AG36" i="41"/>
  <c r="V36" i="41"/>
  <c r="T36" i="41" s="1"/>
  <c r="L36" i="41"/>
  <c r="Q36" i="41" s="1"/>
  <c r="AG35" i="41"/>
  <c r="V35" i="41"/>
  <c r="T35" i="41" s="1"/>
  <c r="L35" i="41"/>
  <c r="Q35" i="41" s="1"/>
  <c r="AG34" i="41"/>
  <c r="V34" i="41"/>
  <c r="T34" i="41" s="1"/>
  <c r="L34" i="41"/>
  <c r="Q34" i="41" s="1"/>
  <c r="AA34" i="41" s="1"/>
  <c r="AG33" i="41"/>
  <c r="V33" i="41"/>
  <c r="T33" i="41" s="1"/>
  <c r="L33" i="41"/>
  <c r="Q33" i="41" s="1"/>
  <c r="AG32" i="41"/>
  <c r="V32" i="41"/>
  <c r="T32" i="41" s="1"/>
  <c r="L32" i="41"/>
  <c r="Q32" i="41" s="1"/>
  <c r="AA32" i="41" s="1"/>
  <c r="AG31" i="41"/>
  <c r="V31" i="41"/>
  <c r="T31" i="41" s="1"/>
  <c r="L31" i="41"/>
  <c r="Q31" i="41" s="1"/>
  <c r="AA31" i="41" s="1"/>
  <c r="AG30" i="41"/>
  <c r="V30" i="41"/>
  <c r="T30" i="41" s="1"/>
  <c r="L30" i="41"/>
  <c r="Q30" i="41" s="1"/>
  <c r="AG29" i="41"/>
  <c r="V29" i="41"/>
  <c r="T29" i="41" s="1"/>
  <c r="L29" i="41"/>
  <c r="Q29" i="41" s="1"/>
  <c r="AG28" i="41"/>
  <c r="V28" i="41"/>
  <c r="T28" i="41" s="1"/>
  <c r="L28" i="41"/>
  <c r="Q28" i="41" s="1"/>
  <c r="AG27" i="41"/>
  <c r="V27" i="41"/>
  <c r="T27" i="41" s="1"/>
  <c r="L27" i="41"/>
  <c r="Q27" i="41" s="1"/>
  <c r="AG26" i="41"/>
  <c r="V26" i="41"/>
  <c r="T26" i="41" s="1"/>
  <c r="L26" i="41"/>
  <c r="Q26" i="41" s="1"/>
  <c r="AG25" i="41"/>
  <c r="V25" i="41"/>
  <c r="T25" i="41" s="1"/>
  <c r="L25" i="41"/>
  <c r="Q25" i="41" s="1"/>
  <c r="AA25" i="41" s="1"/>
  <c r="AG24" i="41"/>
  <c r="V24" i="41"/>
  <c r="T24" i="41" s="1"/>
  <c r="L24" i="41"/>
  <c r="Q24" i="41" s="1"/>
  <c r="AA24" i="41" s="1"/>
  <c r="AG23" i="41"/>
  <c r="V23" i="41"/>
  <c r="T23" i="41" s="1"/>
  <c r="L23" i="41"/>
  <c r="Q23" i="41" s="1"/>
  <c r="AG22" i="41"/>
  <c r="V22" i="41"/>
  <c r="T22" i="41" s="1"/>
  <c r="L22" i="41"/>
  <c r="Q22" i="41" s="1"/>
  <c r="AG21" i="41"/>
  <c r="V21" i="41"/>
  <c r="T21" i="41" s="1"/>
  <c r="L21" i="41"/>
  <c r="Q21" i="41" s="1"/>
  <c r="AG20" i="41"/>
  <c r="V20" i="41"/>
  <c r="T20" i="41" s="1"/>
  <c r="L20" i="41"/>
  <c r="Q20" i="41" s="1"/>
  <c r="AA20" i="41" s="1"/>
  <c r="AG19" i="41"/>
  <c r="V19" i="41"/>
  <c r="T19" i="41" s="1"/>
  <c r="L19" i="41"/>
  <c r="Q19" i="41" s="1"/>
  <c r="AG18" i="41"/>
  <c r="V18" i="41"/>
  <c r="T18" i="41" s="1"/>
  <c r="L18" i="41"/>
  <c r="Q18" i="41" s="1"/>
  <c r="AG17" i="41"/>
  <c r="V17" i="41"/>
  <c r="T17" i="41" s="1"/>
  <c r="L17" i="41"/>
  <c r="Q17" i="41" s="1"/>
  <c r="AA17" i="41" s="1"/>
  <c r="AG16" i="41"/>
  <c r="V16" i="41"/>
  <c r="T16" i="41" s="1"/>
  <c r="L16" i="41"/>
  <c r="Q16" i="41" s="1"/>
  <c r="X16" i="41" s="1"/>
  <c r="AG15" i="41"/>
  <c r="V15" i="41"/>
  <c r="T15" i="41" s="1"/>
  <c r="L15" i="41"/>
  <c r="Q15" i="41" s="1"/>
  <c r="AG14" i="41"/>
  <c r="V14" i="41"/>
  <c r="T14" i="41" s="1"/>
  <c r="L14" i="41"/>
  <c r="Q14" i="41" s="1"/>
  <c r="AA14" i="41" s="1"/>
  <c r="AG13" i="41"/>
  <c r="V13" i="41"/>
  <c r="T13" i="41" s="1"/>
  <c r="L13" i="41"/>
  <c r="Q13" i="41" s="1"/>
  <c r="W13" i="41" s="1"/>
  <c r="AG12" i="41"/>
  <c r="V12" i="41"/>
  <c r="T12" i="41" s="1"/>
  <c r="L12" i="41"/>
  <c r="Q12" i="41" s="1"/>
  <c r="AG11" i="41"/>
  <c r="V11" i="41"/>
  <c r="T11" i="41" s="1"/>
  <c r="L11" i="41"/>
  <c r="Q11" i="41" s="1"/>
  <c r="AA11" i="41" s="1"/>
  <c r="AG10" i="41"/>
  <c r="V10" i="41"/>
  <c r="T10" i="41" s="1"/>
  <c r="L10" i="41"/>
  <c r="Q10" i="41" s="1"/>
  <c r="AG9" i="41"/>
  <c r="V9" i="41"/>
  <c r="T9" i="41" s="1"/>
  <c r="L9" i="41"/>
  <c r="Q9" i="41" s="1"/>
  <c r="AA9" i="41" s="1"/>
  <c r="AG8" i="41"/>
  <c r="V8" i="41"/>
  <c r="T8" i="41" s="1"/>
  <c r="L8" i="41"/>
  <c r="Q8" i="41" s="1"/>
  <c r="AA8" i="41" s="1"/>
  <c r="AG7" i="41"/>
  <c r="V7" i="41"/>
  <c r="T7" i="41" s="1"/>
  <c r="L7" i="41"/>
  <c r="Q7" i="41" s="1"/>
  <c r="W7" i="41" s="1"/>
  <c r="AG6" i="41"/>
  <c r="V6" i="41"/>
  <c r="T6" i="41" s="1"/>
  <c r="L6" i="41"/>
  <c r="Q6" i="41" s="1"/>
  <c r="W6" i="41" s="1"/>
  <c r="AG5" i="41"/>
  <c r="V5" i="41"/>
  <c r="T5" i="41" s="1"/>
  <c r="L5" i="41"/>
  <c r="Q5" i="41" s="1"/>
  <c r="Y5" i="41" s="1"/>
  <c r="U4" i="41"/>
  <c r="T4" i="41"/>
  <c r="S4" i="41"/>
  <c r="Q4" i="41"/>
  <c r="L4" i="41"/>
  <c r="I2504" i="40"/>
  <c r="I2503" i="40"/>
  <c r="I2502" i="40"/>
  <c r="I2501" i="40"/>
  <c r="I2500" i="40"/>
  <c r="I2499" i="40"/>
  <c r="I2498" i="40"/>
  <c r="I2497" i="40"/>
  <c r="I2496" i="40"/>
  <c r="I2495" i="40"/>
  <c r="I2494" i="40"/>
  <c r="I2493" i="40"/>
  <c r="I2492" i="40"/>
  <c r="I2491" i="40"/>
  <c r="I2490" i="40"/>
  <c r="I2489" i="40"/>
  <c r="I2488" i="40"/>
  <c r="I2487" i="40"/>
  <c r="I2486" i="40"/>
  <c r="I2485" i="40"/>
  <c r="I2484" i="40"/>
  <c r="I2483" i="40"/>
  <c r="I2482" i="40"/>
  <c r="I2481" i="40"/>
  <c r="I2480" i="40"/>
  <c r="I2479" i="40"/>
  <c r="I2478" i="40"/>
  <c r="I2477" i="40"/>
  <c r="I2476" i="40"/>
  <c r="I2475" i="40"/>
  <c r="I2474" i="40"/>
  <c r="I2473" i="40"/>
  <c r="I2472" i="40"/>
  <c r="I2471" i="40"/>
  <c r="I2470" i="40"/>
  <c r="I2469" i="40"/>
  <c r="I2468" i="40"/>
  <c r="I2467" i="40"/>
  <c r="I2466" i="40"/>
  <c r="I2465" i="40"/>
  <c r="I2464" i="40"/>
  <c r="I2463" i="40"/>
  <c r="I2462" i="40"/>
  <c r="I2461" i="40"/>
  <c r="I2460" i="40"/>
  <c r="I2459" i="40"/>
  <c r="I2458" i="40"/>
  <c r="I2457" i="40"/>
  <c r="I2456" i="40"/>
  <c r="I2455" i="40"/>
  <c r="I2454" i="40"/>
  <c r="I2453" i="40"/>
  <c r="I2452" i="40"/>
  <c r="I2451" i="40"/>
  <c r="I2450" i="40"/>
  <c r="I2449" i="40"/>
  <c r="I2448" i="40"/>
  <c r="I2447" i="40"/>
  <c r="I2446" i="40"/>
  <c r="I2445" i="40"/>
  <c r="I2444" i="40"/>
  <c r="I2443" i="40"/>
  <c r="I2442" i="40"/>
  <c r="I2441" i="40"/>
  <c r="I2440" i="40"/>
  <c r="I2439" i="40"/>
  <c r="I2438" i="40"/>
  <c r="I2437" i="40"/>
  <c r="I2436" i="40"/>
  <c r="I2435" i="40"/>
  <c r="I2434" i="40"/>
  <c r="I2433" i="40"/>
  <c r="I2432" i="40"/>
  <c r="I2431" i="40"/>
  <c r="I2430" i="40"/>
  <c r="I2429" i="40"/>
  <c r="I2428" i="40"/>
  <c r="I2427" i="40"/>
  <c r="I2426" i="40"/>
  <c r="I2425" i="40"/>
  <c r="I2424" i="40"/>
  <c r="I2423" i="40"/>
  <c r="I2422" i="40"/>
  <c r="I2421" i="40"/>
  <c r="I2420" i="40"/>
  <c r="I2419" i="40"/>
  <c r="I2418" i="40"/>
  <c r="I2417" i="40"/>
  <c r="I2416" i="40"/>
  <c r="I2415" i="40"/>
  <c r="I2414" i="40"/>
  <c r="I2413" i="40"/>
  <c r="I2412" i="40"/>
  <c r="I2411" i="40"/>
  <c r="I2410" i="40"/>
  <c r="I2409" i="40"/>
  <c r="I2408" i="40"/>
  <c r="I2407" i="40"/>
  <c r="I2406" i="40"/>
  <c r="I2405" i="40"/>
  <c r="I2404" i="40"/>
  <c r="I2403" i="40"/>
  <c r="I2402" i="40"/>
  <c r="I2401" i="40"/>
  <c r="I2400" i="40"/>
  <c r="I2399" i="40"/>
  <c r="I2398" i="40"/>
  <c r="I2397" i="40"/>
  <c r="I2396" i="40"/>
  <c r="I2395" i="40"/>
  <c r="I2394" i="40"/>
  <c r="I2393" i="40"/>
  <c r="I2392" i="40"/>
  <c r="I2391" i="40"/>
  <c r="I2390" i="40"/>
  <c r="I2389" i="40"/>
  <c r="I2388" i="40"/>
  <c r="I2387" i="40"/>
  <c r="I2386" i="40"/>
  <c r="I2385" i="40"/>
  <c r="I2384" i="40"/>
  <c r="I2383" i="40"/>
  <c r="I2382" i="40"/>
  <c r="I2381" i="40"/>
  <c r="I2380" i="40"/>
  <c r="I2379" i="40"/>
  <c r="I2378" i="40"/>
  <c r="I2377" i="40"/>
  <c r="I2376" i="40"/>
  <c r="I2375" i="40"/>
  <c r="I2374" i="40"/>
  <c r="I2373" i="40"/>
  <c r="I2372" i="40"/>
  <c r="I2371" i="40"/>
  <c r="I2370" i="40"/>
  <c r="I2369" i="40"/>
  <c r="I2368" i="40"/>
  <c r="I2367" i="40"/>
  <c r="I2366" i="40"/>
  <c r="I2365" i="40"/>
  <c r="I2364" i="40"/>
  <c r="I2363" i="40"/>
  <c r="I2362" i="40"/>
  <c r="I2361" i="40"/>
  <c r="I2360" i="40"/>
  <c r="I2359" i="40"/>
  <c r="I2358" i="40"/>
  <c r="I2357" i="40"/>
  <c r="I2356" i="40"/>
  <c r="I2355" i="40"/>
  <c r="I2354" i="40"/>
  <c r="I2353" i="40"/>
  <c r="I2352" i="40"/>
  <c r="I2351" i="40"/>
  <c r="I2350" i="40"/>
  <c r="I2349" i="40"/>
  <c r="I2348" i="40"/>
  <c r="I2347" i="40"/>
  <c r="I2346" i="40"/>
  <c r="I2345" i="40"/>
  <c r="I2344" i="40"/>
  <c r="I2343" i="40"/>
  <c r="I2342" i="40"/>
  <c r="I2341" i="40"/>
  <c r="I2340" i="40"/>
  <c r="I2339" i="40"/>
  <c r="I2338" i="40"/>
  <c r="I2337" i="40"/>
  <c r="I2336" i="40"/>
  <c r="I2335" i="40"/>
  <c r="I2334" i="40"/>
  <c r="I2333" i="40"/>
  <c r="I2332" i="40"/>
  <c r="I2331" i="40"/>
  <c r="I2330" i="40"/>
  <c r="I2329" i="40"/>
  <c r="I2328" i="40"/>
  <c r="I2327" i="40"/>
  <c r="I2326" i="40"/>
  <c r="I2325" i="40"/>
  <c r="I2324" i="40"/>
  <c r="I2323" i="40"/>
  <c r="I2322" i="40"/>
  <c r="I2321" i="40"/>
  <c r="I2320" i="40"/>
  <c r="I2319" i="40"/>
  <c r="I2318" i="40"/>
  <c r="I2317" i="40"/>
  <c r="I2316" i="40"/>
  <c r="I2315" i="40"/>
  <c r="I2314" i="40"/>
  <c r="I2313" i="40"/>
  <c r="I2312" i="40"/>
  <c r="I2311" i="40"/>
  <c r="I2310" i="40"/>
  <c r="I2309" i="40"/>
  <c r="I2308" i="40"/>
  <c r="I2307" i="40"/>
  <c r="I2306" i="40"/>
  <c r="I2305" i="40"/>
  <c r="I2304" i="40"/>
  <c r="I2303" i="40"/>
  <c r="I2302" i="40"/>
  <c r="I2301" i="40"/>
  <c r="I2300" i="40"/>
  <c r="I2299" i="40"/>
  <c r="I2298" i="40"/>
  <c r="I2297" i="40"/>
  <c r="I2296" i="40"/>
  <c r="I2295" i="40"/>
  <c r="I2294" i="40"/>
  <c r="I2293" i="40"/>
  <c r="I2292" i="40"/>
  <c r="I2291" i="40"/>
  <c r="I2290" i="40"/>
  <c r="I2289" i="40"/>
  <c r="I2288" i="40"/>
  <c r="I2287" i="40"/>
  <c r="I2286" i="40"/>
  <c r="I2285" i="40"/>
  <c r="I2284" i="40"/>
  <c r="I2283" i="40"/>
  <c r="I2282" i="40"/>
  <c r="I2281" i="40"/>
  <c r="I2280" i="40"/>
  <c r="I2279" i="40"/>
  <c r="I2278" i="40"/>
  <c r="I2277" i="40"/>
  <c r="I2276" i="40"/>
  <c r="I2275" i="40"/>
  <c r="I2274" i="40"/>
  <c r="I2273" i="40"/>
  <c r="I2272" i="40"/>
  <c r="I2271" i="40"/>
  <c r="I2270" i="40"/>
  <c r="I2269" i="40"/>
  <c r="I2268" i="40"/>
  <c r="I2267" i="40"/>
  <c r="I2266" i="40"/>
  <c r="I2265" i="40"/>
  <c r="I2264" i="40"/>
  <c r="I2263" i="40"/>
  <c r="I2262" i="40"/>
  <c r="I2261" i="40"/>
  <c r="I2260" i="40"/>
  <c r="I2259" i="40"/>
  <c r="I2258" i="40"/>
  <c r="I2257" i="40"/>
  <c r="I2256" i="40"/>
  <c r="I2255" i="40"/>
  <c r="I2254" i="40"/>
  <c r="I2253" i="40"/>
  <c r="I2252" i="40"/>
  <c r="I2251" i="40"/>
  <c r="I2250" i="40"/>
  <c r="I2249" i="40"/>
  <c r="I2248" i="40"/>
  <c r="I2247" i="40"/>
  <c r="I2246" i="40"/>
  <c r="I2245" i="40"/>
  <c r="I2244" i="40"/>
  <c r="I2243" i="40"/>
  <c r="I2242" i="40"/>
  <c r="I2241" i="40"/>
  <c r="I2240" i="40"/>
  <c r="I2239" i="40"/>
  <c r="I2238" i="40"/>
  <c r="I2237" i="40"/>
  <c r="I2236" i="40"/>
  <c r="I2235" i="40"/>
  <c r="I2234" i="40"/>
  <c r="I2233" i="40"/>
  <c r="I2232" i="40"/>
  <c r="I2231" i="40"/>
  <c r="I2230" i="40"/>
  <c r="I2229" i="40"/>
  <c r="I2228" i="40"/>
  <c r="I2227" i="40"/>
  <c r="I2226" i="40"/>
  <c r="I2225" i="40"/>
  <c r="I2224" i="40"/>
  <c r="I2223" i="40"/>
  <c r="I2222" i="40"/>
  <c r="I2221" i="40"/>
  <c r="I2220" i="40"/>
  <c r="I2219" i="40"/>
  <c r="I2218" i="40"/>
  <c r="I2217" i="40"/>
  <c r="I2216" i="40"/>
  <c r="I2215" i="40"/>
  <c r="I2214" i="40"/>
  <c r="I2213" i="40"/>
  <c r="I2212" i="40"/>
  <c r="I2211" i="40"/>
  <c r="I2210" i="40"/>
  <c r="I2209" i="40"/>
  <c r="I2208" i="40"/>
  <c r="I2207" i="40"/>
  <c r="I2206" i="40"/>
  <c r="I2205" i="40"/>
  <c r="I2204" i="40"/>
  <c r="I2203" i="40"/>
  <c r="I2202" i="40"/>
  <c r="I2201" i="40"/>
  <c r="I2200" i="40"/>
  <c r="I2199" i="40"/>
  <c r="I2198" i="40"/>
  <c r="I2197" i="40"/>
  <c r="I2196" i="40"/>
  <c r="I2195" i="40"/>
  <c r="I2194" i="40"/>
  <c r="I2193" i="40"/>
  <c r="I2192" i="40"/>
  <c r="I2191" i="40"/>
  <c r="I2190" i="40"/>
  <c r="I2189" i="40"/>
  <c r="I2188" i="40"/>
  <c r="I2187" i="40"/>
  <c r="I2186" i="40"/>
  <c r="I2185" i="40"/>
  <c r="I2184" i="40"/>
  <c r="I2183" i="40"/>
  <c r="I2182" i="40"/>
  <c r="I2181" i="40"/>
  <c r="I2180" i="40"/>
  <c r="I2179" i="40"/>
  <c r="I2178" i="40"/>
  <c r="I2177" i="40"/>
  <c r="I2176" i="40"/>
  <c r="I2175" i="40"/>
  <c r="I2174" i="40"/>
  <c r="I2173" i="40"/>
  <c r="I2172" i="40"/>
  <c r="I2171" i="40"/>
  <c r="I2170" i="40"/>
  <c r="I2169" i="40"/>
  <c r="I2168" i="40"/>
  <c r="I2167" i="40"/>
  <c r="I2166" i="40"/>
  <c r="I2165" i="40"/>
  <c r="I2164" i="40"/>
  <c r="I2163" i="40"/>
  <c r="I2162" i="40"/>
  <c r="I2161" i="40"/>
  <c r="I2160" i="40"/>
  <c r="I2159" i="40"/>
  <c r="I2158" i="40"/>
  <c r="I2157" i="40"/>
  <c r="I2156" i="40"/>
  <c r="I2155" i="40"/>
  <c r="I2154" i="40"/>
  <c r="I2153" i="40"/>
  <c r="I2152" i="40"/>
  <c r="I2151" i="40"/>
  <c r="I2150" i="40"/>
  <c r="I2149" i="40"/>
  <c r="I2148" i="40"/>
  <c r="I2147" i="40"/>
  <c r="I2146" i="40"/>
  <c r="I2145" i="40"/>
  <c r="I2144" i="40"/>
  <c r="I2143" i="40"/>
  <c r="I2142" i="40"/>
  <c r="I2141" i="40"/>
  <c r="I2140" i="40"/>
  <c r="I2139" i="40"/>
  <c r="I2138" i="40"/>
  <c r="I2137" i="40"/>
  <c r="I2136" i="40"/>
  <c r="I2135" i="40"/>
  <c r="I2134" i="40"/>
  <c r="I2133" i="40"/>
  <c r="I2132" i="40"/>
  <c r="I2131" i="40"/>
  <c r="I2130" i="40"/>
  <c r="I2129" i="40"/>
  <c r="I2128" i="40"/>
  <c r="I2127" i="40"/>
  <c r="I2126" i="40"/>
  <c r="I2125" i="40"/>
  <c r="I2124" i="40"/>
  <c r="I2123" i="40"/>
  <c r="I2122" i="40"/>
  <c r="I2121" i="40"/>
  <c r="I2120" i="40"/>
  <c r="I2119" i="40"/>
  <c r="I2118" i="40"/>
  <c r="I2117" i="40"/>
  <c r="I2116" i="40"/>
  <c r="I2115" i="40"/>
  <c r="I2114" i="40"/>
  <c r="I2113" i="40"/>
  <c r="I2112" i="40"/>
  <c r="I2111" i="40"/>
  <c r="I2110" i="40"/>
  <c r="I2109" i="40"/>
  <c r="I2108" i="40"/>
  <c r="I2107" i="40"/>
  <c r="I2106" i="40"/>
  <c r="I2105" i="40"/>
  <c r="I2104" i="40"/>
  <c r="I2103" i="40"/>
  <c r="I2102" i="40"/>
  <c r="I2101" i="40"/>
  <c r="I2100" i="40"/>
  <c r="I2099" i="40"/>
  <c r="I2098" i="40"/>
  <c r="I2097" i="40"/>
  <c r="I2096" i="40"/>
  <c r="I2095" i="40"/>
  <c r="I2094" i="40"/>
  <c r="I2093" i="40"/>
  <c r="I2092" i="40"/>
  <c r="I2091" i="40"/>
  <c r="I2090" i="40"/>
  <c r="I2089" i="40"/>
  <c r="I2088" i="40"/>
  <c r="I2087" i="40"/>
  <c r="I2086" i="40"/>
  <c r="I2085" i="40"/>
  <c r="I2084" i="40"/>
  <c r="I2083" i="40"/>
  <c r="I2082" i="40"/>
  <c r="I2081" i="40"/>
  <c r="I2080" i="40"/>
  <c r="I2079" i="40"/>
  <c r="I2078" i="40"/>
  <c r="I2077" i="40"/>
  <c r="I2076" i="40"/>
  <c r="I2075" i="40"/>
  <c r="I2074" i="40"/>
  <c r="I2073" i="40"/>
  <c r="I2072" i="40"/>
  <c r="I2071" i="40"/>
  <c r="I2070" i="40"/>
  <c r="I2069" i="40"/>
  <c r="I2068" i="40"/>
  <c r="I2067" i="40"/>
  <c r="I2066" i="40"/>
  <c r="I2065" i="40"/>
  <c r="I2064" i="40"/>
  <c r="I2063" i="40"/>
  <c r="I2062" i="40"/>
  <c r="I2061" i="40"/>
  <c r="I2060" i="40"/>
  <c r="I2059" i="40"/>
  <c r="I2058" i="40"/>
  <c r="I2057" i="40"/>
  <c r="I2056" i="40"/>
  <c r="I2055" i="40"/>
  <c r="I2054" i="40"/>
  <c r="I2053" i="40"/>
  <c r="I2052" i="40"/>
  <c r="I2051" i="40"/>
  <c r="I2050" i="40"/>
  <c r="I2049" i="40"/>
  <c r="I2048" i="40"/>
  <c r="I2047" i="40"/>
  <c r="I2046" i="40"/>
  <c r="I2045" i="40"/>
  <c r="I2044" i="40"/>
  <c r="I2043" i="40"/>
  <c r="I2042" i="40"/>
  <c r="I2041" i="40"/>
  <c r="I2040" i="40"/>
  <c r="I2039" i="40"/>
  <c r="I2038" i="40"/>
  <c r="I2037" i="40"/>
  <c r="I2036" i="40"/>
  <c r="I2035" i="40"/>
  <c r="I2034" i="40"/>
  <c r="I2033" i="40"/>
  <c r="I2032" i="40"/>
  <c r="I2031" i="40"/>
  <c r="I2030" i="40"/>
  <c r="I2029" i="40"/>
  <c r="I2028" i="40"/>
  <c r="I2027" i="40"/>
  <c r="I2026" i="40"/>
  <c r="I2025" i="40"/>
  <c r="I2024" i="40"/>
  <c r="I2023" i="40"/>
  <c r="I2022" i="40"/>
  <c r="I2021" i="40"/>
  <c r="I2020" i="40"/>
  <c r="I2019" i="40"/>
  <c r="I2018" i="40"/>
  <c r="I2017" i="40"/>
  <c r="I2016" i="40"/>
  <c r="I2015" i="40"/>
  <c r="I2014" i="40"/>
  <c r="I2013" i="40"/>
  <c r="I2012" i="40"/>
  <c r="I2011" i="40"/>
  <c r="I2010" i="40"/>
  <c r="I2009" i="40"/>
  <c r="I2008" i="40"/>
  <c r="I2007" i="40"/>
  <c r="I2006" i="40"/>
  <c r="I2005" i="40"/>
  <c r="I2004" i="40"/>
  <c r="I2003" i="40"/>
  <c r="I2002" i="40"/>
  <c r="I2001" i="40"/>
  <c r="I2000" i="40"/>
  <c r="I1999" i="40"/>
  <c r="I1998" i="40"/>
  <c r="I1997" i="40"/>
  <c r="I1996" i="40"/>
  <c r="I1995" i="40"/>
  <c r="I1994" i="40"/>
  <c r="I1993" i="40"/>
  <c r="I1992" i="40"/>
  <c r="I1991" i="40"/>
  <c r="I1990" i="40"/>
  <c r="I1989" i="40"/>
  <c r="I1988" i="40"/>
  <c r="I1987" i="40"/>
  <c r="I1986" i="40"/>
  <c r="I1985" i="40"/>
  <c r="I1984" i="40"/>
  <c r="I1983" i="40"/>
  <c r="I1982" i="40"/>
  <c r="I1981" i="40"/>
  <c r="I1980" i="40"/>
  <c r="I1979" i="40"/>
  <c r="I1978" i="40"/>
  <c r="I1977" i="40"/>
  <c r="I1976" i="40"/>
  <c r="I1975" i="40"/>
  <c r="I1974" i="40"/>
  <c r="I1973" i="40"/>
  <c r="I1972" i="40"/>
  <c r="I1971" i="40"/>
  <c r="I1970" i="40"/>
  <c r="I1969" i="40"/>
  <c r="I1968" i="40"/>
  <c r="I1967" i="40"/>
  <c r="I1966" i="40"/>
  <c r="I1965" i="40"/>
  <c r="I1964" i="40"/>
  <c r="I1963" i="40"/>
  <c r="I1962" i="40"/>
  <c r="I1961" i="40"/>
  <c r="I1960" i="40"/>
  <c r="I1959" i="40"/>
  <c r="I1958" i="40"/>
  <c r="I1957" i="40"/>
  <c r="I1956" i="40"/>
  <c r="I1955" i="40"/>
  <c r="I1954" i="40"/>
  <c r="I1953" i="40"/>
  <c r="I1952" i="40"/>
  <c r="I1951" i="40"/>
  <c r="I1950" i="40"/>
  <c r="I1949" i="40"/>
  <c r="I1948" i="40"/>
  <c r="I1947" i="40"/>
  <c r="I1946" i="40"/>
  <c r="I1945" i="40"/>
  <c r="I1944" i="40"/>
  <c r="I1943" i="40"/>
  <c r="I1942" i="40"/>
  <c r="I1941" i="40"/>
  <c r="I1940" i="40"/>
  <c r="I1939" i="40"/>
  <c r="I1938" i="40"/>
  <c r="I1937" i="40"/>
  <c r="I1936" i="40"/>
  <c r="I1935" i="40"/>
  <c r="I1934" i="40"/>
  <c r="I1933" i="40"/>
  <c r="I1932" i="40"/>
  <c r="I1931" i="40"/>
  <c r="I1930" i="40"/>
  <c r="I1929" i="40"/>
  <c r="I1928" i="40"/>
  <c r="I1927" i="40"/>
  <c r="I1926" i="40"/>
  <c r="I1925" i="40"/>
  <c r="I1924" i="40"/>
  <c r="I1923" i="40"/>
  <c r="I1922" i="40"/>
  <c r="I1921" i="40"/>
  <c r="I1920" i="40"/>
  <c r="I1919" i="40"/>
  <c r="I1918" i="40"/>
  <c r="I1917" i="40"/>
  <c r="I1916" i="40"/>
  <c r="I1915" i="40"/>
  <c r="I1914" i="40"/>
  <c r="I1913" i="40"/>
  <c r="I1912" i="40"/>
  <c r="I1911" i="40"/>
  <c r="I1910" i="40"/>
  <c r="I1909" i="40"/>
  <c r="I1908" i="40"/>
  <c r="I1907" i="40"/>
  <c r="I1906" i="40"/>
  <c r="I1905" i="40"/>
  <c r="I1904" i="40"/>
  <c r="I1903" i="40"/>
  <c r="I1902" i="40"/>
  <c r="I1901" i="40"/>
  <c r="I1900" i="40"/>
  <c r="I1899" i="40"/>
  <c r="I1898" i="40"/>
  <c r="I1897" i="40"/>
  <c r="I1896" i="40"/>
  <c r="I1895" i="40"/>
  <c r="I1894" i="40"/>
  <c r="I1893" i="40"/>
  <c r="I1892" i="40"/>
  <c r="I1891" i="40"/>
  <c r="I1890" i="40"/>
  <c r="I1889" i="40"/>
  <c r="I1888" i="40"/>
  <c r="I1887" i="40"/>
  <c r="I1886" i="40"/>
  <c r="I1885" i="40"/>
  <c r="I1884" i="40"/>
  <c r="I1883" i="40"/>
  <c r="I1882" i="40"/>
  <c r="I1881" i="40"/>
  <c r="I1880" i="40"/>
  <c r="I1879" i="40"/>
  <c r="I1878" i="40"/>
  <c r="I1877" i="40"/>
  <c r="I1876" i="40"/>
  <c r="I1875" i="40"/>
  <c r="I1874" i="40"/>
  <c r="I1873" i="40"/>
  <c r="I1872" i="40"/>
  <c r="I1871" i="40"/>
  <c r="I1870" i="40"/>
  <c r="I1869" i="40"/>
  <c r="I1868" i="40"/>
  <c r="I1867" i="40"/>
  <c r="I1866" i="40"/>
  <c r="I1865" i="40"/>
  <c r="I1864" i="40"/>
  <c r="I1863" i="40"/>
  <c r="I1862" i="40"/>
  <c r="I1861" i="40"/>
  <c r="I1860" i="40"/>
  <c r="I1859" i="40"/>
  <c r="I1858" i="40"/>
  <c r="I1857" i="40"/>
  <c r="I1856" i="40"/>
  <c r="I1855" i="40"/>
  <c r="I1854" i="40"/>
  <c r="I1853" i="40"/>
  <c r="I1852" i="40"/>
  <c r="I1851" i="40"/>
  <c r="I1850" i="40"/>
  <c r="I1849" i="40"/>
  <c r="I1848" i="40"/>
  <c r="I1847" i="40"/>
  <c r="I1846" i="40"/>
  <c r="I1845" i="40"/>
  <c r="I1844" i="40"/>
  <c r="I1843" i="40"/>
  <c r="I1842" i="40"/>
  <c r="I1841" i="40"/>
  <c r="I1840" i="40"/>
  <c r="I1839" i="40"/>
  <c r="I1838" i="40"/>
  <c r="I1837" i="40"/>
  <c r="I1836" i="40"/>
  <c r="I1835" i="40"/>
  <c r="I1834" i="40"/>
  <c r="I1833" i="40"/>
  <c r="I1832" i="40"/>
  <c r="I1831" i="40"/>
  <c r="I1830" i="40"/>
  <c r="I1829" i="40"/>
  <c r="I1828" i="40"/>
  <c r="I1827" i="40"/>
  <c r="I1826" i="40"/>
  <c r="I1825" i="40"/>
  <c r="I1824" i="40"/>
  <c r="I1823" i="40"/>
  <c r="I1822" i="40"/>
  <c r="I1821" i="40"/>
  <c r="I1820" i="40"/>
  <c r="I1819" i="40"/>
  <c r="I1818" i="40"/>
  <c r="I1817" i="40"/>
  <c r="I1816" i="40"/>
  <c r="I1815" i="40"/>
  <c r="I1814" i="40"/>
  <c r="I1813" i="40"/>
  <c r="I1812" i="40"/>
  <c r="I1811" i="40"/>
  <c r="I1810" i="40"/>
  <c r="I1809" i="40"/>
  <c r="I1808" i="40"/>
  <c r="I1807" i="40"/>
  <c r="I1806" i="40"/>
  <c r="I1805" i="40"/>
  <c r="I1804" i="40"/>
  <c r="I1803" i="40"/>
  <c r="I1802" i="40"/>
  <c r="I1801" i="40"/>
  <c r="I1800" i="40"/>
  <c r="I1799" i="40"/>
  <c r="I1798" i="40"/>
  <c r="I1797" i="40"/>
  <c r="I1796" i="40"/>
  <c r="I1795" i="40"/>
  <c r="I1794" i="40"/>
  <c r="I1793" i="40"/>
  <c r="I1792" i="40"/>
  <c r="I1791" i="40"/>
  <c r="I1790" i="40"/>
  <c r="I1789" i="40"/>
  <c r="I1788" i="40"/>
  <c r="I1787" i="40"/>
  <c r="I1786" i="40"/>
  <c r="I1785" i="40"/>
  <c r="I1784" i="40"/>
  <c r="I1783" i="40"/>
  <c r="I1782" i="40"/>
  <c r="I1781" i="40"/>
  <c r="I1780" i="40"/>
  <c r="I1779" i="40"/>
  <c r="I1778" i="40"/>
  <c r="I1777" i="40"/>
  <c r="I1776" i="40"/>
  <c r="I1775" i="40"/>
  <c r="I1774" i="40"/>
  <c r="I1773" i="40"/>
  <c r="I1772" i="40"/>
  <c r="I1771" i="40"/>
  <c r="I1770" i="40"/>
  <c r="I1769" i="40"/>
  <c r="I1768" i="40"/>
  <c r="I1767" i="40"/>
  <c r="I1766" i="40"/>
  <c r="I1765" i="40"/>
  <c r="I1764" i="40"/>
  <c r="I1763" i="40"/>
  <c r="I1762" i="40"/>
  <c r="I1761" i="40"/>
  <c r="I1760" i="40"/>
  <c r="I1759" i="40"/>
  <c r="I1758" i="40"/>
  <c r="I1757" i="40"/>
  <c r="I1756" i="40"/>
  <c r="I1755" i="40"/>
  <c r="I1754" i="40"/>
  <c r="I1753" i="40"/>
  <c r="I1752" i="40"/>
  <c r="I1751" i="40"/>
  <c r="I1750" i="40"/>
  <c r="I1749" i="40"/>
  <c r="I1748" i="40"/>
  <c r="I1747" i="40"/>
  <c r="I1746" i="40"/>
  <c r="I1745" i="40"/>
  <c r="I1744" i="40"/>
  <c r="I1743" i="40"/>
  <c r="I1742" i="40"/>
  <c r="I1741" i="40"/>
  <c r="I1740" i="40"/>
  <c r="I1739" i="40"/>
  <c r="I1738" i="40"/>
  <c r="I1737" i="40"/>
  <c r="I1736" i="40"/>
  <c r="I1735" i="40"/>
  <c r="I1734" i="40"/>
  <c r="I1733" i="40"/>
  <c r="I1732" i="40"/>
  <c r="I1731" i="40"/>
  <c r="I1730" i="40"/>
  <c r="I1729" i="40"/>
  <c r="I1728" i="40"/>
  <c r="I1727" i="40"/>
  <c r="I1726" i="40"/>
  <c r="I1725" i="40"/>
  <c r="I1724" i="40"/>
  <c r="I1723" i="40"/>
  <c r="I1722" i="40"/>
  <c r="I1721" i="40"/>
  <c r="I1720" i="40"/>
  <c r="I1719" i="40"/>
  <c r="I1718" i="40"/>
  <c r="I1717" i="40"/>
  <c r="I1716" i="40"/>
  <c r="I1715" i="40"/>
  <c r="I1714" i="40"/>
  <c r="I1713" i="40"/>
  <c r="I1712" i="40"/>
  <c r="I1711" i="40"/>
  <c r="I1710" i="40"/>
  <c r="I1709" i="40"/>
  <c r="I1708" i="40"/>
  <c r="I1707" i="40"/>
  <c r="I1706" i="40"/>
  <c r="I1705" i="40"/>
  <c r="I1704" i="40"/>
  <c r="I1703" i="40"/>
  <c r="I1702" i="40"/>
  <c r="I1701" i="40"/>
  <c r="I1700" i="40"/>
  <c r="I1699" i="40"/>
  <c r="I1698" i="40"/>
  <c r="I1697" i="40"/>
  <c r="I1696" i="40"/>
  <c r="I1695" i="40"/>
  <c r="I1694" i="40"/>
  <c r="I1693" i="40"/>
  <c r="I1692" i="40"/>
  <c r="I1691" i="40"/>
  <c r="I1690" i="40"/>
  <c r="I1689" i="40"/>
  <c r="I1688" i="40"/>
  <c r="I1687" i="40"/>
  <c r="I1686" i="40"/>
  <c r="I1685" i="40"/>
  <c r="I1684" i="40"/>
  <c r="I1683" i="40"/>
  <c r="I1682" i="40"/>
  <c r="I1681" i="40"/>
  <c r="I1680" i="40"/>
  <c r="I1679" i="40"/>
  <c r="I1678" i="40"/>
  <c r="I1677" i="40"/>
  <c r="I1676" i="40"/>
  <c r="I1675" i="40"/>
  <c r="I1674" i="40"/>
  <c r="I1673" i="40"/>
  <c r="I1672" i="40"/>
  <c r="I1671" i="40"/>
  <c r="I1670" i="40"/>
  <c r="I1669" i="40"/>
  <c r="I1668" i="40"/>
  <c r="I1667" i="40"/>
  <c r="I1666" i="40"/>
  <c r="I1665" i="40"/>
  <c r="I1664" i="40"/>
  <c r="I1663" i="40"/>
  <c r="I1662" i="40"/>
  <c r="I1661" i="40"/>
  <c r="I1660" i="40"/>
  <c r="I1659" i="40"/>
  <c r="I1658" i="40"/>
  <c r="I1657" i="40"/>
  <c r="I1656" i="40"/>
  <c r="I1655" i="40"/>
  <c r="I1654" i="40"/>
  <c r="I1653" i="40"/>
  <c r="I1652" i="40"/>
  <c r="I1651" i="40"/>
  <c r="I1650" i="40"/>
  <c r="I1649" i="40"/>
  <c r="I1648" i="40"/>
  <c r="I1647" i="40"/>
  <c r="I1646" i="40"/>
  <c r="I1645" i="40"/>
  <c r="I1644" i="40"/>
  <c r="I1643" i="40"/>
  <c r="I1642" i="40"/>
  <c r="I1641" i="40"/>
  <c r="I1640" i="40"/>
  <c r="I1639" i="40"/>
  <c r="I1638" i="40"/>
  <c r="I1637" i="40"/>
  <c r="I1636" i="40"/>
  <c r="I1635" i="40"/>
  <c r="I1634" i="40"/>
  <c r="I1633" i="40"/>
  <c r="I1632" i="40"/>
  <c r="I1631" i="40"/>
  <c r="I1630" i="40"/>
  <c r="I1629" i="40"/>
  <c r="I1628" i="40"/>
  <c r="I1627" i="40"/>
  <c r="I1626" i="40"/>
  <c r="I1625" i="40"/>
  <c r="I1624" i="40"/>
  <c r="I1623" i="40"/>
  <c r="I1622" i="40"/>
  <c r="I1621" i="40"/>
  <c r="I1620" i="40"/>
  <c r="I1619" i="40"/>
  <c r="I1618" i="40"/>
  <c r="I1617" i="40"/>
  <c r="I1616" i="40"/>
  <c r="I1615" i="40"/>
  <c r="I1614" i="40"/>
  <c r="I1613" i="40"/>
  <c r="I1612" i="40"/>
  <c r="I1611" i="40"/>
  <c r="I1610" i="40"/>
  <c r="I1609" i="40"/>
  <c r="I1608" i="40"/>
  <c r="I1607" i="40"/>
  <c r="I1606" i="40"/>
  <c r="I1605" i="40"/>
  <c r="I1604" i="40"/>
  <c r="I1603" i="40"/>
  <c r="I1602" i="40"/>
  <c r="I1601" i="40"/>
  <c r="I1600" i="40"/>
  <c r="I1599" i="40"/>
  <c r="I1598" i="40"/>
  <c r="I1597" i="40"/>
  <c r="I1596" i="40"/>
  <c r="I1595" i="40"/>
  <c r="I1594" i="40"/>
  <c r="I1593" i="40"/>
  <c r="I1592" i="40"/>
  <c r="I1591" i="40"/>
  <c r="I1590" i="40"/>
  <c r="I1589" i="40"/>
  <c r="I1588" i="40"/>
  <c r="I1587" i="40"/>
  <c r="I1586" i="40"/>
  <c r="I1585" i="40"/>
  <c r="I1584" i="40"/>
  <c r="I1583" i="40"/>
  <c r="I1582" i="40"/>
  <c r="I1581" i="40"/>
  <c r="I1580" i="40"/>
  <c r="I1579" i="40"/>
  <c r="I1578" i="40"/>
  <c r="I1577" i="40"/>
  <c r="I1576" i="40"/>
  <c r="I1575" i="40"/>
  <c r="I1574" i="40"/>
  <c r="I1573" i="40"/>
  <c r="I1572" i="40"/>
  <c r="I1571" i="40"/>
  <c r="I1570" i="40"/>
  <c r="I1569" i="40"/>
  <c r="I1568" i="40"/>
  <c r="I1567" i="40"/>
  <c r="I1566" i="40"/>
  <c r="I1565" i="40"/>
  <c r="I1564" i="40"/>
  <c r="I1563" i="40"/>
  <c r="I1562" i="40"/>
  <c r="I1561" i="40"/>
  <c r="I1560" i="40"/>
  <c r="I1559" i="40"/>
  <c r="I1558" i="40"/>
  <c r="I1557" i="40"/>
  <c r="I1556" i="40"/>
  <c r="I1555" i="40"/>
  <c r="I1554" i="40"/>
  <c r="I1553" i="40"/>
  <c r="I1552" i="40"/>
  <c r="I1551" i="40"/>
  <c r="I1550" i="40"/>
  <c r="I1549" i="40"/>
  <c r="I1548" i="40"/>
  <c r="I1547" i="40"/>
  <c r="I1546" i="40"/>
  <c r="I1545" i="40"/>
  <c r="I1544" i="40"/>
  <c r="I1543" i="40"/>
  <c r="I1542" i="40"/>
  <c r="I1541" i="40"/>
  <c r="I1540" i="40"/>
  <c r="I1539" i="40"/>
  <c r="I1538" i="40"/>
  <c r="I1537" i="40"/>
  <c r="I1536" i="40"/>
  <c r="I1535" i="40"/>
  <c r="I1534" i="40"/>
  <c r="I1533" i="40"/>
  <c r="I1532" i="40"/>
  <c r="I1531" i="40"/>
  <c r="I1530" i="40"/>
  <c r="I1529" i="40"/>
  <c r="I1528" i="40"/>
  <c r="I1527" i="40"/>
  <c r="I1526" i="40"/>
  <c r="I1525" i="40"/>
  <c r="I1524" i="40"/>
  <c r="I1523" i="40"/>
  <c r="I1522" i="40"/>
  <c r="I1521" i="40"/>
  <c r="I1520" i="40"/>
  <c r="I1519" i="40"/>
  <c r="I1518" i="40"/>
  <c r="I1517" i="40"/>
  <c r="I1516" i="40"/>
  <c r="I1515" i="40"/>
  <c r="I1514" i="40"/>
  <c r="I1513" i="40"/>
  <c r="I1512" i="40"/>
  <c r="I1511" i="40"/>
  <c r="I1510" i="40"/>
  <c r="I1509" i="40"/>
  <c r="I1508" i="40"/>
  <c r="I1507" i="40"/>
  <c r="I1506" i="40"/>
  <c r="I1505" i="40"/>
  <c r="I1504" i="40"/>
  <c r="I1503" i="40"/>
  <c r="I1502" i="40"/>
  <c r="I1501" i="40"/>
  <c r="I1500" i="40"/>
  <c r="I1499" i="40"/>
  <c r="I1498" i="40"/>
  <c r="I1497" i="40"/>
  <c r="I1496" i="40"/>
  <c r="I1495" i="40"/>
  <c r="I1494" i="40"/>
  <c r="I1493" i="40"/>
  <c r="I1492" i="40"/>
  <c r="I1491" i="40"/>
  <c r="I1490" i="40"/>
  <c r="I1489" i="40"/>
  <c r="I1488" i="40"/>
  <c r="I1487" i="40"/>
  <c r="I1486" i="40"/>
  <c r="I1485" i="40"/>
  <c r="I1484" i="40"/>
  <c r="I1483" i="40"/>
  <c r="I1482" i="40"/>
  <c r="I1481" i="40"/>
  <c r="I1480" i="40"/>
  <c r="I1479" i="40"/>
  <c r="I1478" i="40"/>
  <c r="I1477" i="40"/>
  <c r="I1476" i="40"/>
  <c r="I1475" i="40"/>
  <c r="I1474" i="40"/>
  <c r="I1473" i="40"/>
  <c r="I1472" i="40"/>
  <c r="I1471" i="40"/>
  <c r="I1470" i="40"/>
  <c r="I1469" i="40"/>
  <c r="I1468" i="40"/>
  <c r="I1467" i="40"/>
  <c r="I1466" i="40"/>
  <c r="I1465" i="40"/>
  <c r="I1464" i="40"/>
  <c r="I1463" i="40"/>
  <c r="I1462" i="40"/>
  <c r="I1461" i="40"/>
  <c r="I1460" i="40"/>
  <c r="I1459" i="40"/>
  <c r="I1458" i="40"/>
  <c r="I1457" i="40"/>
  <c r="I1456" i="40"/>
  <c r="I1455" i="40"/>
  <c r="I1454" i="40"/>
  <c r="I1453" i="40"/>
  <c r="I1452" i="40"/>
  <c r="I1451" i="40"/>
  <c r="I1450" i="40"/>
  <c r="I1449" i="40"/>
  <c r="I1448" i="40"/>
  <c r="I1447" i="40"/>
  <c r="I1446" i="40"/>
  <c r="I1445" i="40"/>
  <c r="I1444" i="40"/>
  <c r="I1443" i="40"/>
  <c r="I1442" i="40"/>
  <c r="I1441" i="40"/>
  <c r="I1440" i="40"/>
  <c r="I1439" i="40"/>
  <c r="I1438" i="40"/>
  <c r="I1437" i="40"/>
  <c r="I1436" i="40"/>
  <c r="I1435" i="40"/>
  <c r="I1434" i="40"/>
  <c r="I1433" i="40"/>
  <c r="I1432" i="40"/>
  <c r="I1431" i="40"/>
  <c r="I1430" i="40"/>
  <c r="I1429" i="40"/>
  <c r="I1428" i="40"/>
  <c r="I1427" i="40"/>
  <c r="I1426" i="40"/>
  <c r="I1425" i="40"/>
  <c r="I1424" i="40"/>
  <c r="I1423" i="40"/>
  <c r="I1422" i="40"/>
  <c r="I1421" i="40"/>
  <c r="I1420" i="40"/>
  <c r="I1419" i="40"/>
  <c r="I1418" i="40"/>
  <c r="I1417" i="40"/>
  <c r="I1416" i="40"/>
  <c r="I1415" i="40"/>
  <c r="I1414" i="40"/>
  <c r="I1413" i="40"/>
  <c r="I1412" i="40"/>
  <c r="I1411" i="40"/>
  <c r="I1410" i="40"/>
  <c r="I1409" i="40"/>
  <c r="I1408" i="40"/>
  <c r="I1407" i="40"/>
  <c r="I1406" i="40"/>
  <c r="I1405" i="40"/>
  <c r="I1404" i="40"/>
  <c r="I1403" i="40"/>
  <c r="I1402" i="40"/>
  <c r="I1401" i="40"/>
  <c r="I1400" i="40"/>
  <c r="I1399" i="40"/>
  <c r="I1398" i="40"/>
  <c r="I1397" i="40"/>
  <c r="I1396" i="40"/>
  <c r="I1395" i="40"/>
  <c r="I1394" i="40"/>
  <c r="I1393" i="40"/>
  <c r="I1392" i="40"/>
  <c r="I1391" i="40"/>
  <c r="I1390" i="40"/>
  <c r="I1389" i="40"/>
  <c r="I1388" i="40"/>
  <c r="I1387" i="40"/>
  <c r="I1386" i="40"/>
  <c r="I1385" i="40"/>
  <c r="I1384" i="40"/>
  <c r="I1383" i="40"/>
  <c r="I1382" i="40"/>
  <c r="I1381" i="40"/>
  <c r="I1380" i="40"/>
  <c r="I1379" i="40"/>
  <c r="I1378" i="40"/>
  <c r="I1377" i="40"/>
  <c r="I1376" i="40"/>
  <c r="I1375" i="40"/>
  <c r="I1374" i="40"/>
  <c r="I1373" i="40"/>
  <c r="I1372" i="40"/>
  <c r="I1371" i="40"/>
  <c r="I1370" i="40"/>
  <c r="I1369" i="40"/>
  <c r="I1368" i="40"/>
  <c r="I1367" i="40"/>
  <c r="I1366" i="40"/>
  <c r="I1365" i="40"/>
  <c r="I1364" i="40"/>
  <c r="I1363" i="40"/>
  <c r="I1362" i="40"/>
  <c r="I1361" i="40"/>
  <c r="I1360" i="40"/>
  <c r="I1359" i="40"/>
  <c r="I1358" i="40"/>
  <c r="I1357" i="40"/>
  <c r="I1356" i="40"/>
  <c r="I1355" i="40"/>
  <c r="I1354" i="40"/>
  <c r="I1353" i="40"/>
  <c r="I1352" i="40"/>
  <c r="I1351" i="40"/>
  <c r="I1350" i="40"/>
  <c r="I1349" i="40"/>
  <c r="I1348" i="40"/>
  <c r="I1347" i="40"/>
  <c r="I1346" i="40"/>
  <c r="I1345" i="40"/>
  <c r="I1344" i="40"/>
  <c r="I1343" i="40"/>
  <c r="I1342" i="40"/>
  <c r="I1341" i="40"/>
  <c r="I1340" i="40"/>
  <c r="I1339" i="40"/>
  <c r="I1338" i="40"/>
  <c r="I1337" i="40"/>
  <c r="I1336" i="40"/>
  <c r="I1335" i="40"/>
  <c r="I1334" i="40"/>
  <c r="I1333" i="40"/>
  <c r="I1332" i="40"/>
  <c r="I1331" i="40"/>
  <c r="I1330" i="40"/>
  <c r="I1329" i="40"/>
  <c r="I1328" i="40"/>
  <c r="I1327" i="40"/>
  <c r="I1326" i="40"/>
  <c r="I1325" i="40"/>
  <c r="I1324" i="40"/>
  <c r="I1323" i="40"/>
  <c r="I1322" i="40"/>
  <c r="I1321" i="40"/>
  <c r="I1320" i="40"/>
  <c r="I1319" i="40"/>
  <c r="I1318" i="40"/>
  <c r="I1317" i="40"/>
  <c r="I1316" i="40"/>
  <c r="I1315" i="40"/>
  <c r="I1314" i="40"/>
  <c r="I1313" i="40"/>
  <c r="I1312" i="40"/>
  <c r="I1311" i="40"/>
  <c r="I1310" i="40"/>
  <c r="I1309" i="40"/>
  <c r="I1308" i="40"/>
  <c r="I1307" i="40"/>
  <c r="I1306" i="40"/>
  <c r="I1305" i="40"/>
  <c r="I1304" i="40"/>
  <c r="I1303" i="40"/>
  <c r="I1302" i="40"/>
  <c r="I1301" i="40"/>
  <c r="I1300" i="40"/>
  <c r="I1299" i="40"/>
  <c r="I1298" i="40"/>
  <c r="I1297" i="40"/>
  <c r="I1296" i="40"/>
  <c r="I1295" i="40"/>
  <c r="I1294" i="40"/>
  <c r="I1293" i="40"/>
  <c r="I1292" i="40"/>
  <c r="I1291" i="40"/>
  <c r="I1290" i="40"/>
  <c r="I1289" i="40"/>
  <c r="I1288" i="40"/>
  <c r="I1287" i="40"/>
  <c r="I1286" i="40"/>
  <c r="I1285" i="40"/>
  <c r="I1284" i="40"/>
  <c r="I1283" i="40"/>
  <c r="I1282" i="40"/>
  <c r="I1281" i="40"/>
  <c r="I1280" i="40"/>
  <c r="I1279" i="40"/>
  <c r="I1278" i="40"/>
  <c r="I1277" i="40"/>
  <c r="I1276" i="40"/>
  <c r="I1275" i="40"/>
  <c r="I1274" i="40"/>
  <c r="I1273" i="40"/>
  <c r="I1272" i="40"/>
  <c r="I1271" i="40"/>
  <c r="I1270" i="40"/>
  <c r="I1269" i="40"/>
  <c r="I1268" i="40"/>
  <c r="I1267" i="40"/>
  <c r="I1266" i="40"/>
  <c r="I1265" i="40"/>
  <c r="I1264" i="40"/>
  <c r="I1263" i="40"/>
  <c r="I1262" i="40"/>
  <c r="I1261" i="40"/>
  <c r="I1260" i="40"/>
  <c r="I1259" i="40"/>
  <c r="I1258" i="40"/>
  <c r="I1257" i="40"/>
  <c r="I1256" i="40"/>
  <c r="I1255" i="40"/>
  <c r="I1254" i="40"/>
  <c r="I1253" i="40"/>
  <c r="I1252" i="40"/>
  <c r="I1251" i="40"/>
  <c r="I1250" i="40"/>
  <c r="I1249" i="40"/>
  <c r="I1248" i="40"/>
  <c r="I1247" i="40"/>
  <c r="I1246" i="40"/>
  <c r="I1245" i="40"/>
  <c r="I1244" i="40"/>
  <c r="I1243" i="40"/>
  <c r="I1242" i="40"/>
  <c r="I1241" i="40"/>
  <c r="I1240" i="40"/>
  <c r="I1239" i="40"/>
  <c r="I1238" i="40"/>
  <c r="I1237" i="40"/>
  <c r="I1236" i="40"/>
  <c r="I1235" i="40"/>
  <c r="I1234" i="40"/>
  <c r="I1233" i="40"/>
  <c r="I1232" i="40"/>
  <c r="I1231" i="40"/>
  <c r="I1230" i="40"/>
  <c r="I1229" i="40"/>
  <c r="I1228" i="40"/>
  <c r="I1227" i="40"/>
  <c r="I1226" i="40"/>
  <c r="I1225" i="40"/>
  <c r="I1224" i="40"/>
  <c r="I1223" i="40"/>
  <c r="I1222" i="40"/>
  <c r="I1221" i="40"/>
  <c r="I1220" i="40"/>
  <c r="I1219" i="40"/>
  <c r="I1218" i="40"/>
  <c r="I1217" i="40"/>
  <c r="I1216" i="40"/>
  <c r="I1215" i="40"/>
  <c r="I1214" i="40"/>
  <c r="I1213" i="40"/>
  <c r="I1212" i="40"/>
  <c r="I1211" i="40"/>
  <c r="I1210" i="40"/>
  <c r="I1209" i="40"/>
  <c r="I1208" i="40"/>
  <c r="I1207" i="40"/>
  <c r="I1206" i="40"/>
  <c r="I1205" i="40"/>
  <c r="I1204" i="40"/>
  <c r="I1203" i="40"/>
  <c r="I1202" i="40"/>
  <c r="I1201" i="40"/>
  <c r="I1200" i="40"/>
  <c r="I1199" i="40"/>
  <c r="I1198" i="40"/>
  <c r="I1197" i="40"/>
  <c r="I1196" i="40"/>
  <c r="I1195" i="40"/>
  <c r="I1194" i="40"/>
  <c r="I1193" i="40"/>
  <c r="I1192" i="40"/>
  <c r="I1191" i="40"/>
  <c r="I1190" i="40"/>
  <c r="I1189" i="40"/>
  <c r="I1188" i="40"/>
  <c r="I1187" i="40"/>
  <c r="I1186" i="40"/>
  <c r="I1185" i="40"/>
  <c r="I1184" i="40"/>
  <c r="I1183" i="40"/>
  <c r="I1182" i="40"/>
  <c r="I1181" i="40"/>
  <c r="I1180" i="40"/>
  <c r="I1179" i="40"/>
  <c r="I1178" i="40"/>
  <c r="I1177" i="40"/>
  <c r="I1176" i="40"/>
  <c r="I1175" i="40"/>
  <c r="I1174" i="40"/>
  <c r="I1173" i="40"/>
  <c r="I1172" i="40"/>
  <c r="I1171" i="40"/>
  <c r="I1170" i="40"/>
  <c r="I1169" i="40"/>
  <c r="I1168" i="40"/>
  <c r="I1167" i="40"/>
  <c r="I1166" i="40"/>
  <c r="I1165" i="40"/>
  <c r="I1164" i="40"/>
  <c r="I1163" i="40"/>
  <c r="I1162" i="40"/>
  <c r="I1161" i="40"/>
  <c r="I1160" i="40"/>
  <c r="I1159" i="40"/>
  <c r="I1158" i="40"/>
  <c r="I1157" i="40"/>
  <c r="I1156" i="40"/>
  <c r="I1155" i="40"/>
  <c r="I1154" i="40"/>
  <c r="I1153" i="40"/>
  <c r="I1152" i="40"/>
  <c r="I1151" i="40"/>
  <c r="I1150" i="40"/>
  <c r="I1149" i="40"/>
  <c r="I1148" i="40"/>
  <c r="I1147" i="40"/>
  <c r="I1146" i="40"/>
  <c r="I1145" i="40"/>
  <c r="I1144" i="40"/>
  <c r="I1143" i="40"/>
  <c r="I1142" i="40"/>
  <c r="I1141" i="40"/>
  <c r="I1140" i="40"/>
  <c r="I1139" i="40"/>
  <c r="I1138" i="40"/>
  <c r="I1137" i="40"/>
  <c r="I1136" i="40"/>
  <c r="I1135" i="40"/>
  <c r="I1134" i="40"/>
  <c r="I1133" i="40"/>
  <c r="I1132" i="40"/>
  <c r="I1131" i="40"/>
  <c r="I1130" i="40"/>
  <c r="I1129" i="40"/>
  <c r="I1128" i="40"/>
  <c r="I1127" i="40"/>
  <c r="I1126" i="40"/>
  <c r="I1125" i="40"/>
  <c r="I1124" i="40"/>
  <c r="I1123" i="40"/>
  <c r="I1122" i="40"/>
  <c r="I1121" i="40"/>
  <c r="I1120" i="40"/>
  <c r="I1119" i="40"/>
  <c r="I1118" i="40"/>
  <c r="I1117" i="40"/>
  <c r="I1116" i="40"/>
  <c r="I1115" i="40"/>
  <c r="I1114" i="40"/>
  <c r="I1113" i="40"/>
  <c r="I1112" i="40"/>
  <c r="I1111" i="40"/>
  <c r="I1110" i="40"/>
  <c r="I1109" i="40"/>
  <c r="I1108" i="40"/>
  <c r="I1107" i="40"/>
  <c r="I1106" i="40"/>
  <c r="I1105" i="40"/>
  <c r="I1104" i="40"/>
  <c r="I1103" i="40"/>
  <c r="I1102" i="40"/>
  <c r="I1101" i="40"/>
  <c r="I1100" i="40"/>
  <c r="I1099" i="40"/>
  <c r="I1098" i="40"/>
  <c r="I1097" i="40"/>
  <c r="I1096" i="40"/>
  <c r="I1095" i="40"/>
  <c r="I1094" i="40"/>
  <c r="I1093" i="40"/>
  <c r="I1092" i="40"/>
  <c r="I1091" i="40"/>
  <c r="I1090" i="40"/>
  <c r="I1089" i="40"/>
  <c r="I1088" i="40"/>
  <c r="I1087" i="40"/>
  <c r="I1086" i="40"/>
  <c r="I1085" i="40"/>
  <c r="I1084" i="40"/>
  <c r="I1083" i="40"/>
  <c r="I1082" i="40"/>
  <c r="I1081" i="40"/>
  <c r="I1080" i="40"/>
  <c r="I1079" i="40"/>
  <c r="I1078" i="40"/>
  <c r="I1077" i="40"/>
  <c r="I1076" i="40"/>
  <c r="I1075" i="40"/>
  <c r="I1074" i="40"/>
  <c r="I1073" i="40"/>
  <c r="I1072" i="40"/>
  <c r="I1071" i="40"/>
  <c r="I1070" i="40"/>
  <c r="I1069" i="40"/>
  <c r="I1068" i="40"/>
  <c r="I1067" i="40"/>
  <c r="I1066" i="40"/>
  <c r="I1065" i="40"/>
  <c r="I1064" i="40"/>
  <c r="I1063" i="40"/>
  <c r="I1062" i="40"/>
  <c r="I1061" i="40"/>
  <c r="I1060" i="40"/>
  <c r="I1059" i="40"/>
  <c r="I1058" i="40"/>
  <c r="I1057" i="40"/>
  <c r="I1056" i="40"/>
  <c r="I1055" i="40"/>
  <c r="I1054" i="40"/>
  <c r="I1053" i="40"/>
  <c r="I1052" i="40"/>
  <c r="I1051" i="40"/>
  <c r="I1050" i="40"/>
  <c r="I1049" i="40"/>
  <c r="I1048" i="40"/>
  <c r="I1047" i="40"/>
  <c r="I1046" i="40"/>
  <c r="I1045" i="40"/>
  <c r="I1044" i="40"/>
  <c r="I1043" i="40"/>
  <c r="I1042" i="40"/>
  <c r="I1041" i="40"/>
  <c r="I1040" i="40"/>
  <c r="I1039" i="40"/>
  <c r="I1038" i="40"/>
  <c r="I1037" i="40"/>
  <c r="I1036" i="40"/>
  <c r="I1035" i="40"/>
  <c r="I1034" i="40"/>
  <c r="I1033" i="40"/>
  <c r="I1032" i="40"/>
  <c r="I1031" i="40"/>
  <c r="I1030" i="40"/>
  <c r="I1029" i="40"/>
  <c r="I1028" i="40"/>
  <c r="I1027" i="40"/>
  <c r="I1026" i="40"/>
  <c r="I1025" i="40"/>
  <c r="I1024" i="40"/>
  <c r="I1023" i="40"/>
  <c r="I1022" i="40"/>
  <c r="I1021" i="40"/>
  <c r="I1020" i="40"/>
  <c r="I1019" i="40"/>
  <c r="I1018" i="40"/>
  <c r="I1017" i="40"/>
  <c r="I1016" i="40"/>
  <c r="I1015" i="40"/>
  <c r="I1014" i="40"/>
  <c r="I1013" i="40"/>
  <c r="I1012" i="40"/>
  <c r="I1011" i="40"/>
  <c r="I1010" i="40"/>
  <c r="I1009" i="40"/>
  <c r="I1008" i="40"/>
  <c r="I1007" i="40"/>
  <c r="I1006" i="40"/>
  <c r="I1005" i="40"/>
  <c r="I1004" i="40"/>
  <c r="I1003" i="40"/>
  <c r="I1002" i="40"/>
  <c r="I1001" i="40"/>
  <c r="I1000" i="40"/>
  <c r="I999" i="40"/>
  <c r="I998" i="40"/>
  <c r="I997" i="40"/>
  <c r="I996" i="40"/>
  <c r="I995" i="40"/>
  <c r="I994" i="40"/>
  <c r="I993" i="40"/>
  <c r="I992" i="40"/>
  <c r="I991" i="40"/>
  <c r="I990" i="40"/>
  <c r="I989" i="40"/>
  <c r="I988" i="40"/>
  <c r="I987" i="40"/>
  <c r="I986" i="40"/>
  <c r="I985" i="40"/>
  <c r="I984" i="40"/>
  <c r="I983" i="40"/>
  <c r="I982" i="40"/>
  <c r="I981" i="40"/>
  <c r="I980" i="40"/>
  <c r="I979" i="40"/>
  <c r="I978" i="40"/>
  <c r="I977" i="40"/>
  <c r="I976" i="40"/>
  <c r="I975" i="40"/>
  <c r="I974" i="40"/>
  <c r="I973" i="40"/>
  <c r="I972" i="40"/>
  <c r="I971" i="40"/>
  <c r="I970" i="40"/>
  <c r="I969" i="40"/>
  <c r="I968" i="40"/>
  <c r="I967" i="40"/>
  <c r="I966" i="40"/>
  <c r="I965" i="40"/>
  <c r="I964" i="40"/>
  <c r="I963" i="40"/>
  <c r="I962" i="40"/>
  <c r="I961" i="40"/>
  <c r="I960" i="40"/>
  <c r="I959" i="40"/>
  <c r="I958" i="40"/>
  <c r="I957" i="40"/>
  <c r="I956" i="40"/>
  <c r="I955" i="40"/>
  <c r="I954" i="40"/>
  <c r="I953" i="40"/>
  <c r="I952" i="40"/>
  <c r="I951" i="40"/>
  <c r="I950" i="40"/>
  <c r="I949" i="40"/>
  <c r="I948" i="40"/>
  <c r="I947" i="40"/>
  <c r="I946" i="40"/>
  <c r="I945" i="40"/>
  <c r="I944" i="40"/>
  <c r="I943" i="40"/>
  <c r="I942" i="40"/>
  <c r="I941" i="40"/>
  <c r="I940" i="40"/>
  <c r="I939" i="40"/>
  <c r="I938" i="40"/>
  <c r="I937" i="40"/>
  <c r="I936" i="40"/>
  <c r="I935" i="40"/>
  <c r="I934" i="40"/>
  <c r="I933" i="40"/>
  <c r="I932" i="40"/>
  <c r="I931" i="40"/>
  <c r="I930" i="40"/>
  <c r="I929" i="40"/>
  <c r="I928" i="40"/>
  <c r="I927" i="40"/>
  <c r="I926" i="40"/>
  <c r="I925" i="40"/>
  <c r="I924" i="40"/>
  <c r="I923" i="40"/>
  <c r="I922" i="40"/>
  <c r="I921" i="40"/>
  <c r="I920" i="40"/>
  <c r="I919" i="40"/>
  <c r="I918" i="40"/>
  <c r="I917" i="40"/>
  <c r="I916" i="40"/>
  <c r="I915" i="40"/>
  <c r="I914" i="40"/>
  <c r="I913" i="40"/>
  <c r="I912" i="40"/>
  <c r="I911" i="40"/>
  <c r="I910" i="40"/>
  <c r="I909" i="40"/>
  <c r="I908" i="40"/>
  <c r="I907" i="40"/>
  <c r="I906" i="40"/>
  <c r="I905" i="40"/>
  <c r="I904" i="40"/>
  <c r="I903" i="40"/>
  <c r="I902" i="40"/>
  <c r="I901" i="40"/>
  <c r="I900" i="40"/>
  <c r="I899" i="40"/>
  <c r="I898" i="40"/>
  <c r="I897" i="40"/>
  <c r="I896" i="40"/>
  <c r="I895" i="40"/>
  <c r="I894" i="40"/>
  <c r="I893" i="40"/>
  <c r="I892" i="40"/>
  <c r="I891" i="40"/>
  <c r="I890" i="40"/>
  <c r="I889" i="40"/>
  <c r="I888" i="40"/>
  <c r="I887" i="40"/>
  <c r="I886" i="40"/>
  <c r="I885" i="40"/>
  <c r="I884" i="40"/>
  <c r="I883" i="40"/>
  <c r="I882" i="40"/>
  <c r="I881" i="40"/>
  <c r="I880" i="40"/>
  <c r="I879" i="40"/>
  <c r="I878" i="40"/>
  <c r="I877" i="40"/>
  <c r="I876" i="40"/>
  <c r="I875" i="40"/>
  <c r="I874" i="40"/>
  <c r="I873" i="40"/>
  <c r="I872" i="40"/>
  <c r="I871" i="40"/>
  <c r="I870" i="40"/>
  <c r="I869" i="40"/>
  <c r="I868" i="40"/>
  <c r="I867" i="40"/>
  <c r="I866" i="40"/>
  <c r="I865" i="40"/>
  <c r="I864" i="40"/>
  <c r="I863" i="40"/>
  <c r="I862" i="40"/>
  <c r="I861" i="40"/>
  <c r="I860" i="40"/>
  <c r="I859" i="40"/>
  <c r="I858" i="40"/>
  <c r="I857" i="40"/>
  <c r="I856" i="40"/>
  <c r="I855" i="40"/>
  <c r="I854" i="40"/>
  <c r="I853" i="40"/>
  <c r="I852" i="40"/>
  <c r="I851" i="40"/>
  <c r="I850" i="40"/>
  <c r="I849" i="40"/>
  <c r="I848" i="40"/>
  <c r="I847" i="40"/>
  <c r="I846" i="40"/>
  <c r="I845" i="40"/>
  <c r="I844" i="40"/>
  <c r="I843" i="40"/>
  <c r="I842" i="40"/>
  <c r="I841" i="40"/>
  <c r="I840" i="40"/>
  <c r="I839" i="40"/>
  <c r="I838" i="40"/>
  <c r="I837" i="40"/>
  <c r="I836" i="40"/>
  <c r="I835" i="40"/>
  <c r="I834" i="40"/>
  <c r="I833" i="40"/>
  <c r="I832" i="40"/>
  <c r="I831" i="40"/>
  <c r="I830" i="40"/>
  <c r="I829" i="40"/>
  <c r="I828" i="40"/>
  <c r="I827" i="40"/>
  <c r="I826" i="40"/>
  <c r="I825" i="40"/>
  <c r="I824" i="40"/>
  <c r="I823" i="40"/>
  <c r="I822" i="40"/>
  <c r="I821" i="40"/>
  <c r="I820" i="40"/>
  <c r="I819" i="40"/>
  <c r="I818" i="40"/>
  <c r="I817" i="40"/>
  <c r="I816" i="40"/>
  <c r="I815" i="40"/>
  <c r="I814" i="40"/>
  <c r="I813" i="40"/>
  <c r="I812" i="40"/>
  <c r="I811" i="40"/>
  <c r="I810" i="40"/>
  <c r="I809" i="40"/>
  <c r="I808" i="40"/>
  <c r="I807" i="40"/>
  <c r="I806" i="40"/>
  <c r="I805" i="40"/>
  <c r="I804" i="40"/>
  <c r="I803" i="40"/>
  <c r="I802" i="40"/>
  <c r="I801" i="40"/>
  <c r="I800" i="40"/>
  <c r="I799" i="40"/>
  <c r="I798" i="40"/>
  <c r="I797" i="40"/>
  <c r="I796" i="40"/>
  <c r="I795" i="40"/>
  <c r="I794" i="40"/>
  <c r="I793" i="40"/>
  <c r="I792" i="40"/>
  <c r="I791" i="40"/>
  <c r="I790" i="40"/>
  <c r="I789" i="40"/>
  <c r="I788" i="40"/>
  <c r="I787" i="40"/>
  <c r="I786" i="40"/>
  <c r="I785" i="40"/>
  <c r="I784" i="40"/>
  <c r="I783" i="40"/>
  <c r="I782" i="40"/>
  <c r="I781" i="40"/>
  <c r="I780" i="40"/>
  <c r="I779" i="40"/>
  <c r="I778" i="40"/>
  <c r="I777" i="40"/>
  <c r="I776" i="40"/>
  <c r="I775" i="40"/>
  <c r="I774" i="40"/>
  <c r="I773" i="40"/>
  <c r="I772" i="40"/>
  <c r="I771" i="40"/>
  <c r="I770" i="40"/>
  <c r="I769" i="40"/>
  <c r="I768" i="40"/>
  <c r="I767" i="40"/>
  <c r="I766" i="40"/>
  <c r="I765" i="40"/>
  <c r="I764" i="40"/>
  <c r="I763" i="40"/>
  <c r="I762" i="40"/>
  <c r="I761" i="40"/>
  <c r="I760" i="40"/>
  <c r="I759" i="40"/>
  <c r="I758" i="40"/>
  <c r="I757" i="40"/>
  <c r="I756" i="40"/>
  <c r="I755" i="40"/>
  <c r="I754" i="40"/>
  <c r="I753" i="40"/>
  <c r="I752" i="40"/>
  <c r="I751" i="40"/>
  <c r="I750" i="40"/>
  <c r="I749" i="40"/>
  <c r="I748" i="40"/>
  <c r="I747" i="40"/>
  <c r="I746" i="40"/>
  <c r="I745" i="40"/>
  <c r="I744" i="40"/>
  <c r="I743" i="40"/>
  <c r="I742" i="40"/>
  <c r="I741" i="40"/>
  <c r="I740" i="40"/>
  <c r="I739" i="40"/>
  <c r="I738" i="40"/>
  <c r="I737" i="40"/>
  <c r="I736" i="40"/>
  <c r="I735" i="40"/>
  <c r="I734" i="40"/>
  <c r="I733" i="40"/>
  <c r="I732" i="40"/>
  <c r="I731" i="40"/>
  <c r="I730" i="40"/>
  <c r="I729" i="40"/>
  <c r="I728" i="40"/>
  <c r="I727" i="40"/>
  <c r="I726" i="40"/>
  <c r="I725" i="40"/>
  <c r="I724" i="40"/>
  <c r="I723" i="40"/>
  <c r="I722" i="40"/>
  <c r="I721" i="40"/>
  <c r="I720" i="40"/>
  <c r="I719" i="40"/>
  <c r="I718" i="40"/>
  <c r="I717" i="40"/>
  <c r="I716" i="40"/>
  <c r="I715" i="40"/>
  <c r="I714" i="40"/>
  <c r="I713" i="40"/>
  <c r="I712" i="40"/>
  <c r="I711" i="40"/>
  <c r="I710" i="40"/>
  <c r="I709" i="40"/>
  <c r="I708" i="40"/>
  <c r="I707" i="40"/>
  <c r="I706" i="40"/>
  <c r="I705" i="40"/>
  <c r="I704" i="40"/>
  <c r="I703" i="40"/>
  <c r="I702" i="40"/>
  <c r="I701" i="40"/>
  <c r="I700" i="40"/>
  <c r="I699" i="40"/>
  <c r="I698" i="40"/>
  <c r="I697" i="40"/>
  <c r="I696" i="40"/>
  <c r="I695" i="40"/>
  <c r="I694" i="40"/>
  <c r="I693" i="40"/>
  <c r="I692" i="40"/>
  <c r="I691" i="40"/>
  <c r="I690" i="40"/>
  <c r="I689" i="40"/>
  <c r="I688" i="40"/>
  <c r="I687" i="40"/>
  <c r="I686" i="40"/>
  <c r="I685" i="40"/>
  <c r="I684" i="40"/>
  <c r="I683" i="40"/>
  <c r="I682" i="40"/>
  <c r="I681" i="40"/>
  <c r="I680" i="40"/>
  <c r="I679" i="40"/>
  <c r="I678" i="40"/>
  <c r="I677" i="40"/>
  <c r="I676" i="40"/>
  <c r="I675" i="40"/>
  <c r="I674" i="40"/>
  <c r="I673" i="40"/>
  <c r="I672" i="40"/>
  <c r="I671" i="40"/>
  <c r="I670" i="40"/>
  <c r="I669" i="40"/>
  <c r="I668" i="40"/>
  <c r="I667" i="40"/>
  <c r="I666" i="40"/>
  <c r="I665" i="40"/>
  <c r="I664" i="40"/>
  <c r="I663" i="40"/>
  <c r="I662" i="40"/>
  <c r="I661" i="40"/>
  <c r="I660" i="40"/>
  <c r="I659" i="40"/>
  <c r="I658" i="40"/>
  <c r="I657" i="40"/>
  <c r="I656" i="40"/>
  <c r="I655" i="40"/>
  <c r="I654" i="40"/>
  <c r="I653" i="40"/>
  <c r="I652" i="40"/>
  <c r="I651" i="40"/>
  <c r="I650" i="40"/>
  <c r="I649" i="40"/>
  <c r="I648" i="40"/>
  <c r="I647" i="40"/>
  <c r="I646" i="40"/>
  <c r="I645" i="40"/>
  <c r="I644" i="40"/>
  <c r="I643" i="40"/>
  <c r="I642" i="40"/>
  <c r="I641" i="40"/>
  <c r="I640" i="40"/>
  <c r="I639" i="40"/>
  <c r="I638" i="40"/>
  <c r="I637" i="40"/>
  <c r="I636" i="40"/>
  <c r="I635" i="40"/>
  <c r="I634" i="40"/>
  <c r="I633" i="40"/>
  <c r="I632" i="40"/>
  <c r="I631" i="40"/>
  <c r="I630" i="40"/>
  <c r="I629" i="40"/>
  <c r="I628" i="40"/>
  <c r="I627" i="40"/>
  <c r="I626" i="40"/>
  <c r="I625" i="40"/>
  <c r="I624" i="40"/>
  <c r="I623" i="40"/>
  <c r="I622" i="40"/>
  <c r="I621" i="40"/>
  <c r="I620" i="40"/>
  <c r="I619" i="40"/>
  <c r="I618" i="40"/>
  <c r="I617" i="40"/>
  <c r="I616" i="40"/>
  <c r="I615" i="40"/>
  <c r="I614" i="40"/>
  <c r="I613" i="40"/>
  <c r="I612" i="40"/>
  <c r="I611" i="40"/>
  <c r="I610" i="40"/>
  <c r="I609" i="40"/>
  <c r="I608" i="40"/>
  <c r="I607" i="40"/>
  <c r="I606" i="40"/>
  <c r="I605" i="40"/>
  <c r="I604" i="40"/>
  <c r="I603" i="40"/>
  <c r="I602" i="40"/>
  <c r="I601" i="40"/>
  <c r="I600" i="40"/>
  <c r="I599" i="40"/>
  <c r="I598" i="40"/>
  <c r="I597" i="40"/>
  <c r="I596" i="40"/>
  <c r="I595" i="40"/>
  <c r="I594" i="40"/>
  <c r="I593" i="40"/>
  <c r="I592" i="40"/>
  <c r="I591" i="40"/>
  <c r="I590" i="40"/>
  <c r="I589" i="40"/>
  <c r="I588" i="40"/>
  <c r="I587" i="40"/>
  <c r="I586" i="40"/>
  <c r="I585" i="40"/>
  <c r="I584" i="40"/>
  <c r="I583" i="40"/>
  <c r="I582" i="40"/>
  <c r="I581" i="40"/>
  <c r="I580" i="40"/>
  <c r="I579" i="40"/>
  <c r="I578" i="40"/>
  <c r="I577" i="40"/>
  <c r="I576" i="40"/>
  <c r="I575" i="40"/>
  <c r="I574" i="40"/>
  <c r="I573" i="40"/>
  <c r="I572" i="40"/>
  <c r="I571" i="40"/>
  <c r="I570" i="40"/>
  <c r="I569" i="40"/>
  <c r="I568" i="40"/>
  <c r="I567" i="40"/>
  <c r="I566" i="40"/>
  <c r="I565" i="40"/>
  <c r="I564" i="40"/>
  <c r="I563" i="40"/>
  <c r="I562" i="40"/>
  <c r="I561" i="40"/>
  <c r="I560" i="40"/>
  <c r="I559" i="40"/>
  <c r="I558" i="40"/>
  <c r="I557" i="40"/>
  <c r="I556" i="40"/>
  <c r="I555" i="40"/>
  <c r="I554" i="40"/>
  <c r="I553" i="40"/>
  <c r="I552" i="40"/>
  <c r="I551" i="40"/>
  <c r="I550" i="40"/>
  <c r="I549" i="40"/>
  <c r="I548" i="40"/>
  <c r="I547" i="40"/>
  <c r="I546" i="40"/>
  <c r="I545" i="40"/>
  <c r="I544" i="40"/>
  <c r="I543" i="40"/>
  <c r="I542" i="40"/>
  <c r="I541" i="40"/>
  <c r="I540" i="40"/>
  <c r="I539" i="40"/>
  <c r="I538" i="40"/>
  <c r="I537" i="40"/>
  <c r="I536" i="40"/>
  <c r="I535" i="40"/>
  <c r="I534" i="40"/>
  <c r="I533" i="40"/>
  <c r="I532" i="40"/>
  <c r="I531" i="40"/>
  <c r="I530" i="40"/>
  <c r="I529" i="40"/>
  <c r="I528" i="40"/>
  <c r="I527" i="40"/>
  <c r="I526" i="40"/>
  <c r="I525" i="40"/>
  <c r="I524" i="40"/>
  <c r="I523" i="40"/>
  <c r="I522" i="40"/>
  <c r="I521" i="40"/>
  <c r="I520" i="40"/>
  <c r="I519" i="40"/>
  <c r="I518" i="40"/>
  <c r="I517" i="40"/>
  <c r="I516" i="40"/>
  <c r="I515" i="40"/>
  <c r="I514" i="40"/>
  <c r="I513" i="40"/>
  <c r="I512" i="40"/>
  <c r="I511" i="40"/>
  <c r="I510" i="40"/>
  <c r="I509" i="40"/>
  <c r="I508" i="40"/>
  <c r="I507" i="40"/>
  <c r="I506" i="40"/>
  <c r="I505" i="40"/>
  <c r="I504" i="40"/>
  <c r="I503" i="40"/>
  <c r="I502" i="40"/>
  <c r="I501" i="40"/>
  <c r="I500" i="40"/>
  <c r="I499" i="40"/>
  <c r="I498" i="40"/>
  <c r="I497" i="40"/>
  <c r="I496" i="40"/>
  <c r="I495" i="40"/>
  <c r="I494" i="40"/>
  <c r="I493" i="40"/>
  <c r="I492" i="40"/>
  <c r="I491" i="40"/>
  <c r="I490" i="40"/>
  <c r="I489" i="40"/>
  <c r="I488" i="40"/>
  <c r="I487" i="40"/>
  <c r="I486" i="40"/>
  <c r="I485" i="40"/>
  <c r="I484" i="40"/>
  <c r="I483" i="40"/>
  <c r="I482" i="40"/>
  <c r="I481" i="40"/>
  <c r="I480" i="40"/>
  <c r="I479" i="40"/>
  <c r="I478" i="40"/>
  <c r="I477" i="40"/>
  <c r="I476" i="40"/>
  <c r="I475" i="40"/>
  <c r="I474" i="40"/>
  <c r="I473" i="40"/>
  <c r="I472" i="40"/>
  <c r="I471" i="40"/>
  <c r="I470" i="40"/>
  <c r="I469" i="40"/>
  <c r="I468" i="40"/>
  <c r="I467" i="40"/>
  <c r="I466" i="40"/>
  <c r="I465" i="40"/>
  <c r="I464" i="40"/>
  <c r="I463" i="40"/>
  <c r="I462" i="40"/>
  <c r="I461" i="40"/>
  <c r="I460" i="40"/>
  <c r="I459" i="40"/>
  <c r="I458" i="40"/>
  <c r="I457" i="40"/>
  <c r="I456" i="40"/>
  <c r="I455" i="40"/>
  <c r="I454" i="40"/>
  <c r="I453" i="40"/>
  <c r="I452" i="40"/>
  <c r="I451" i="40"/>
  <c r="I450" i="40"/>
  <c r="I449" i="40"/>
  <c r="I448" i="40"/>
  <c r="I447" i="40"/>
  <c r="I446" i="40"/>
  <c r="I445" i="40"/>
  <c r="I444" i="40"/>
  <c r="I443" i="40"/>
  <c r="I442" i="40"/>
  <c r="I441" i="40"/>
  <c r="I440" i="40"/>
  <c r="I439" i="40"/>
  <c r="I438" i="40"/>
  <c r="I437" i="40"/>
  <c r="I436" i="40"/>
  <c r="I435" i="40"/>
  <c r="I434" i="40"/>
  <c r="I433" i="40"/>
  <c r="I432" i="40"/>
  <c r="I431" i="40"/>
  <c r="I430" i="40"/>
  <c r="I429" i="40"/>
  <c r="I428" i="40"/>
  <c r="I427" i="40"/>
  <c r="I426" i="40"/>
  <c r="I425" i="40"/>
  <c r="I424" i="40"/>
  <c r="I423" i="40"/>
  <c r="I422" i="40"/>
  <c r="I421" i="40"/>
  <c r="I420" i="40"/>
  <c r="I419" i="40"/>
  <c r="I418" i="40"/>
  <c r="I417" i="40"/>
  <c r="I416" i="40"/>
  <c r="I415" i="40"/>
  <c r="I414" i="40"/>
  <c r="I413" i="40"/>
  <c r="I412" i="40"/>
  <c r="I411" i="40"/>
  <c r="I410" i="40"/>
  <c r="I409" i="40"/>
  <c r="I408" i="40"/>
  <c r="I407" i="40"/>
  <c r="I406" i="40"/>
  <c r="I405" i="40"/>
  <c r="I404" i="40"/>
  <c r="I403" i="40"/>
  <c r="I402" i="40"/>
  <c r="I401" i="40"/>
  <c r="I400" i="40"/>
  <c r="I399" i="40"/>
  <c r="I398" i="40"/>
  <c r="I397" i="40"/>
  <c r="I396" i="40"/>
  <c r="I395" i="40"/>
  <c r="I394" i="40"/>
  <c r="I393" i="40"/>
  <c r="I392" i="40"/>
  <c r="I391" i="40"/>
  <c r="I390" i="40"/>
  <c r="I389" i="40"/>
  <c r="I388" i="40"/>
  <c r="I387" i="40"/>
  <c r="I386" i="40"/>
  <c r="I385" i="40"/>
  <c r="I384" i="40"/>
  <c r="I383" i="40"/>
  <c r="I382" i="40"/>
  <c r="I381" i="40"/>
  <c r="I380" i="40"/>
  <c r="I379" i="40"/>
  <c r="I378" i="40"/>
  <c r="I377" i="40"/>
  <c r="I376" i="40"/>
  <c r="I375" i="40"/>
  <c r="I374" i="40"/>
  <c r="I373" i="40"/>
  <c r="I372" i="40"/>
  <c r="I371" i="40"/>
  <c r="I370" i="40"/>
  <c r="I369" i="40"/>
  <c r="I368" i="40"/>
  <c r="I367" i="40"/>
  <c r="I366" i="40"/>
  <c r="I365" i="40"/>
  <c r="I364" i="40"/>
  <c r="I363" i="40"/>
  <c r="I362" i="40"/>
  <c r="I361" i="40"/>
  <c r="I360" i="40"/>
  <c r="I359" i="40"/>
  <c r="I358" i="40"/>
  <c r="I357" i="40"/>
  <c r="I356" i="40"/>
  <c r="I355" i="40"/>
  <c r="I354" i="40"/>
  <c r="I353" i="40"/>
  <c r="I352" i="40"/>
  <c r="I351" i="40"/>
  <c r="I350" i="40"/>
  <c r="I349" i="40"/>
  <c r="I348" i="40"/>
  <c r="I347" i="40"/>
  <c r="I346" i="40"/>
  <c r="I345" i="40"/>
  <c r="I344" i="40"/>
  <c r="I343" i="40"/>
  <c r="I342" i="40"/>
  <c r="I341" i="40"/>
  <c r="I340" i="40"/>
  <c r="I339" i="40"/>
  <c r="I338" i="40"/>
  <c r="I337" i="40"/>
  <c r="I336" i="40"/>
  <c r="I335" i="40"/>
  <c r="I334" i="40"/>
  <c r="I333" i="40"/>
  <c r="I332" i="40"/>
  <c r="I331" i="40"/>
  <c r="I330" i="40"/>
  <c r="I329" i="40"/>
  <c r="I328" i="40"/>
  <c r="I327" i="40"/>
  <c r="I326" i="40"/>
  <c r="I325" i="40"/>
  <c r="I324" i="40"/>
  <c r="I323" i="40"/>
  <c r="I322" i="40"/>
  <c r="I321" i="40"/>
  <c r="I320" i="40"/>
  <c r="I319" i="40"/>
  <c r="I318" i="40"/>
  <c r="I317" i="40"/>
  <c r="I316" i="40"/>
  <c r="I315" i="40"/>
  <c r="I314" i="40"/>
  <c r="I313" i="40"/>
  <c r="I312" i="40"/>
  <c r="I311" i="40"/>
  <c r="I310" i="40"/>
  <c r="I309" i="40"/>
  <c r="I308" i="40"/>
  <c r="I307" i="40"/>
  <c r="I306" i="40"/>
  <c r="I305" i="40"/>
  <c r="I304" i="40"/>
  <c r="I303" i="40"/>
  <c r="I302" i="40"/>
  <c r="I301" i="40"/>
  <c r="I300" i="40"/>
  <c r="I299" i="40"/>
  <c r="I298" i="40"/>
  <c r="I297" i="40"/>
  <c r="I296" i="40"/>
  <c r="I295" i="40"/>
  <c r="I294" i="40"/>
  <c r="I293" i="40"/>
  <c r="I292" i="40"/>
  <c r="I291" i="40"/>
  <c r="I290" i="40"/>
  <c r="I289" i="40"/>
  <c r="I288" i="40"/>
  <c r="I287" i="40"/>
  <c r="I286" i="40"/>
  <c r="I285" i="40"/>
  <c r="I284" i="40"/>
  <c r="I283" i="40"/>
  <c r="I282" i="40"/>
  <c r="I281" i="40"/>
  <c r="I280" i="40"/>
  <c r="I279" i="40"/>
  <c r="I278" i="40"/>
  <c r="I277" i="40"/>
  <c r="I276" i="40"/>
  <c r="I275" i="40"/>
  <c r="I274" i="40"/>
  <c r="I273" i="40"/>
  <c r="I272" i="40"/>
  <c r="I271" i="40"/>
  <c r="I270" i="40"/>
  <c r="I269" i="40"/>
  <c r="I268" i="40"/>
  <c r="I267" i="40"/>
  <c r="I266" i="40"/>
  <c r="I265" i="40"/>
  <c r="I264" i="40"/>
  <c r="I263" i="40"/>
  <c r="I262" i="40"/>
  <c r="I261" i="40"/>
  <c r="I260" i="40"/>
  <c r="I259" i="40"/>
  <c r="I258" i="40"/>
  <c r="I257" i="40"/>
  <c r="I256" i="40"/>
  <c r="I255" i="40"/>
  <c r="I254" i="40"/>
  <c r="I253" i="40"/>
  <c r="I252" i="40"/>
  <c r="I251" i="40"/>
  <c r="I250" i="40"/>
  <c r="I249" i="40"/>
  <c r="I248" i="40"/>
  <c r="I247" i="40"/>
  <c r="I246" i="40"/>
  <c r="I245" i="40"/>
  <c r="I244" i="40"/>
  <c r="I243" i="40"/>
  <c r="I242" i="40"/>
  <c r="I241" i="40"/>
  <c r="I240" i="40"/>
  <c r="I239" i="40"/>
  <c r="I238" i="40"/>
  <c r="I237" i="40"/>
  <c r="I236" i="40"/>
  <c r="I235" i="40"/>
  <c r="I234" i="40"/>
  <c r="I233" i="40"/>
  <c r="I232" i="40"/>
  <c r="I231" i="40"/>
  <c r="I230" i="40"/>
  <c r="I229" i="40"/>
  <c r="I228" i="40"/>
  <c r="I227" i="40"/>
  <c r="I226" i="40"/>
  <c r="I225" i="40"/>
  <c r="I224" i="40"/>
  <c r="I223" i="40"/>
  <c r="I222" i="40"/>
  <c r="I221" i="40"/>
  <c r="I220" i="40"/>
  <c r="I219" i="40"/>
  <c r="I218" i="40"/>
  <c r="I217" i="40"/>
  <c r="I216" i="40"/>
  <c r="I215" i="40"/>
  <c r="I214" i="40"/>
  <c r="I213" i="40"/>
  <c r="I212" i="40"/>
  <c r="I211" i="40"/>
  <c r="I210" i="40"/>
  <c r="I209" i="40"/>
  <c r="I208" i="40"/>
  <c r="I207" i="40"/>
  <c r="I206" i="40"/>
  <c r="I205" i="40"/>
  <c r="I204" i="40"/>
  <c r="I203" i="40"/>
  <c r="I202" i="40"/>
  <c r="I201" i="40"/>
  <c r="I200" i="40"/>
  <c r="I199" i="40"/>
  <c r="I198" i="40"/>
  <c r="I197" i="40"/>
  <c r="I196" i="40"/>
  <c r="I195" i="40"/>
  <c r="I194" i="40"/>
  <c r="I193" i="40"/>
  <c r="I192" i="40"/>
  <c r="I191" i="40"/>
  <c r="I190" i="40"/>
  <c r="I189" i="40"/>
  <c r="I188" i="40"/>
  <c r="I187" i="40"/>
  <c r="I186" i="40"/>
  <c r="I185" i="40"/>
  <c r="I184" i="40"/>
  <c r="I183" i="40"/>
  <c r="I182" i="40"/>
  <c r="I181" i="40"/>
  <c r="I180" i="40"/>
  <c r="I179" i="40"/>
  <c r="I178" i="40"/>
  <c r="I177" i="40"/>
  <c r="I176" i="40"/>
  <c r="I175" i="40"/>
  <c r="I174" i="40"/>
  <c r="I173" i="40"/>
  <c r="I172" i="40"/>
  <c r="I171" i="40"/>
  <c r="I170" i="40"/>
  <c r="I169" i="40"/>
  <c r="I168" i="40"/>
  <c r="I167" i="40"/>
  <c r="I166" i="40"/>
  <c r="I165" i="40"/>
  <c r="I164" i="40"/>
  <c r="I163" i="40"/>
  <c r="I162" i="40"/>
  <c r="I161" i="40"/>
  <c r="I160" i="40"/>
  <c r="I159" i="40"/>
  <c r="I158" i="40"/>
  <c r="I157" i="40"/>
  <c r="I156" i="40"/>
  <c r="I155" i="40"/>
  <c r="I154" i="40"/>
  <c r="I153" i="40"/>
  <c r="I152" i="40"/>
  <c r="I151" i="40"/>
  <c r="I150" i="40"/>
  <c r="I149" i="40"/>
  <c r="I148" i="40"/>
  <c r="I147" i="40"/>
  <c r="I146" i="40"/>
  <c r="I145" i="40"/>
  <c r="I144" i="40"/>
  <c r="I143" i="40"/>
  <c r="I142" i="40"/>
  <c r="I141" i="40"/>
  <c r="I140" i="40"/>
  <c r="I139" i="40"/>
  <c r="I138" i="40"/>
  <c r="I137" i="40"/>
  <c r="I136" i="40"/>
  <c r="I135" i="40"/>
  <c r="I134" i="40"/>
  <c r="I133" i="40"/>
  <c r="I132" i="40"/>
  <c r="I131" i="40"/>
  <c r="I130" i="40"/>
  <c r="I129" i="40"/>
  <c r="I128" i="40"/>
  <c r="I127" i="40"/>
  <c r="I126" i="40"/>
  <c r="I125" i="40"/>
  <c r="I124" i="40"/>
  <c r="I123" i="40"/>
  <c r="I122" i="40"/>
  <c r="I121" i="40"/>
  <c r="I120" i="40"/>
  <c r="I119" i="40"/>
  <c r="I118" i="40"/>
  <c r="I117" i="40"/>
  <c r="I116" i="40"/>
  <c r="I115" i="40"/>
  <c r="I114" i="40"/>
  <c r="I113" i="40"/>
  <c r="I112" i="40"/>
  <c r="I111" i="40"/>
  <c r="I110" i="40"/>
  <c r="I109" i="40"/>
  <c r="I108" i="40"/>
  <c r="I107" i="40"/>
  <c r="I106" i="40"/>
  <c r="I105" i="40"/>
  <c r="I104" i="40"/>
  <c r="I103" i="40"/>
  <c r="I102" i="40"/>
  <c r="I101" i="40"/>
  <c r="I100" i="40"/>
  <c r="I99" i="40"/>
  <c r="I98" i="40"/>
  <c r="I97" i="40"/>
  <c r="I96" i="40"/>
  <c r="I95" i="40"/>
  <c r="I94" i="40"/>
  <c r="I93" i="40"/>
  <c r="I92" i="40"/>
  <c r="I91" i="40"/>
  <c r="I90" i="40"/>
  <c r="I89" i="40"/>
  <c r="I88" i="40"/>
  <c r="I87" i="40"/>
  <c r="I86" i="40"/>
  <c r="I85" i="40"/>
  <c r="I84" i="40"/>
  <c r="I83" i="40"/>
  <c r="I82" i="40"/>
  <c r="I81" i="40"/>
  <c r="I80" i="40"/>
  <c r="I79" i="40"/>
  <c r="I78" i="40"/>
  <c r="I77" i="40"/>
  <c r="I76" i="40"/>
  <c r="I75" i="40"/>
  <c r="I74" i="40"/>
  <c r="I73" i="40"/>
  <c r="I72" i="40"/>
  <c r="I71" i="40"/>
  <c r="I70" i="40"/>
  <c r="I69" i="40"/>
  <c r="I68" i="40"/>
  <c r="I67" i="40"/>
  <c r="I66" i="40"/>
  <c r="I65" i="40"/>
  <c r="I64" i="40"/>
  <c r="I63" i="40"/>
  <c r="I62" i="40"/>
  <c r="I61" i="40"/>
  <c r="I60" i="40"/>
  <c r="I59" i="40"/>
  <c r="I58" i="40"/>
  <c r="I57" i="40"/>
  <c r="I56" i="40"/>
  <c r="I55" i="40"/>
  <c r="I54" i="40"/>
  <c r="I53" i="40"/>
  <c r="I52" i="40"/>
  <c r="I51" i="40"/>
  <c r="I50" i="40"/>
  <c r="I49" i="40"/>
  <c r="I48" i="40"/>
  <c r="I47" i="40"/>
  <c r="I46" i="40"/>
  <c r="I45" i="40"/>
  <c r="I44" i="40"/>
  <c r="I43" i="40"/>
  <c r="I42" i="40"/>
  <c r="I41" i="40"/>
  <c r="I40" i="40"/>
  <c r="I39" i="40"/>
  <c r="I38" i="40"/>
  <c r="I37" i="40"/>
  <c r="I36" i="40"/>
  <c r="I35" i="40"/>
  <c r="I34" i="40"/>
  <c r="I33" i="40"/>
  <c r="I32" i="40"/>
  <c r="I31" i="40"/>
  <c r="I30" i="40"/>
  <c r="I29" i="40"/>
  <c r="I28" i="40"/>
  <c r="I27" i="40"/>
  <c r="I26" i="40"/>
  <c r="I25" i="40"/>
  <c r="I24" i="40"/>
  <c r="I23" i="40"/>
  <c r="I22" i="40"/>
  <c r="I21" i="40"/>
  <c r="I20" i="40"/>
  <c r="I19" i="40"/>
  <c r="I18" i="40"/>
  <c r="I17" i="40"/>
  <c r="I16" i="40"/>
  <c r="I15" i="40"/>
  <c r="I14" i="40"/>
  <c r="I13" i="40"/>
  <c r="I12" i="40"/>
  <c r="I11" i="40"/>
  <c r="I10" i="40"/>
  <c r="I9" i="40"/>
  <c r="I8" i="40"/>
  <c r="I7" i="40"/>
  <c r="I6" i="40"/>
  <c r="I5" i="40"/>
  <c r="K4" i="40"/>
  <c r="J4" i="40"/>
  <c r="AA4004" i="39"/>
  <c r="Y4004" i="39"/>
  <c r="W4004" i="39"/>
  <c r="X4004" i="39"/>
  <c r="N4004" i="39"/>
  <c r="S4004" i="39" s="1"/>
  <c r="AB4003" i="39"/>
  <c r="N4003" i="39"/>
  <c r="S4003" i="39" s="1"/>
  <c r="AA4002" i="39"/>
  <c r="Y4002" i="39"/>
  <c r="W4002" i="39"/>
  <c r="X4002" i="39"/>
  <c r="N4002" i="39"/>
  <c r="S4002" i="39" s="1"/>
  <c r="Z4001" i="39"/>
  <c r="X4001" i="39"/>
  <c r="AB4001" i="39"/>
  <c r="N4001" i="39"/>
  <c r="S4001" i="39" s="1"/>
  <c r="AA4000" i="39"/>
  <c r="Y4000" i="39"/>
  <c r="W4000" i="39"/>
  <c r="X4000" i="39"/>
  <c r="N4000" i="39"/>
  <c r="S4000" i="39" s="1"/>
  <c r="Z3999" i="39"/>
  <c r="X3999" i="39"/>
  <c r="V3999" i="39"/>
  <c r="AB3999" i="39"/>
  <c r="N3999" i="39"/>
  <c r="S3999" i="39" s="1"/>
  <c r="AA3998" i="39"/>
  <c r="Y3998" i="39"/>
  <c r="W3998" i="39"/>
  <c r="X3998" i="39"/>
  <c r="N3998" i="39"/>
  <c r="S3998" i="39" s="1"/>
  <c r="AB3997" i="39"/>
  <c r="N3997" i="39"/>
  <c r="S3997" i="39" s="1"/>
  <c r="AA3996" i="39"/>
  <c r="Y3996" i="39"/>
  <c r="W3996" i="39"/>
  <c r="X3996" i="39"/>
  <c r="N3996" i="39"/>
  <c r="S3996" i="39" s="1"/>
  <c r="AG3996" i="39" s="1"/>
  <c r="Z3995" i="39"/>
  <c r="X3995" i="39"/>
  <c r="AB3995" i="39"/>
  <c r="N3995" i="39"/>
  <c r="S3995" i="39" s="1"/>
  <c r="AL3995" i="39" s="1"/>
  <c r="AA3994" i="39"/>
  <c r="Y3994" i="39"/>
  <c r="W3994" i="39"/>
  <c r="X3994" i="39"/>
  <c r="N3994" i="39"/>
  <c r="S3994" i="39" s="1"/>
  <c r="Z3993" i="39"/>
  <c r="X3993" i="39"/>
  <c r="V3993" i="39"/>
  <c r="AB3993" i="39"/>
  <c r="N3993" i="39"/>
  <c r="S3993" i="39" s="1"/>
  <c r="AA3992" i="39"/>
  <c r="Y3992" i="39"/>
  <c r="W3992" i="39"/>
  <c r="X3992" i="39"/>
  <c r="N3992" i="39"/>
  <c r="S3992" i="39" s="1"/>
  <c r="AB3991" i="39"/>
  <c r="N3991" i="39"/>
  <c r="S3991" i="39" s="1"/>
  <c r="AA3990" i="39"/>
  <c r="Y3990" i="39"/>
  <c r="W3990" i="39"/>
  <c r="X3990" i="39"/>
  <c r="N3990" i="39"/>
  <c r="S3990" i="39" s="1"/>
  <c r="Z3989" i="39"/>
  <c r="X3989" i="39"/>
  <c r="AB3989" i="39"/>
  <c r="N3989" i="39"/>
  <c r="S3989" i="39" s="1"/>
  <c r="AA3988" i="39"/>
  <c r="Y3988" i="39"/>
  <c r="W3988" i="39"/>
  <c r="X3988" i="39"/>
  <c r="N3988" i="39"/>
  <c r="S3988" i="39" s="1"/>
  <c r="Z3987" i="39"/>
  <c r="X3987" i="39"/>
  <c r="V3987" i="39"/>
  <c r="AB3987" i="39"/>
  <c r="N3987" i="39"/>
  <c r="S3987" i="39" s="1"/>
  <c r="AA3986" i="39"/>
  <c r="Y3986" i="39"/>
  <c r="W3986" i="39"/>
  <c r="X3986" i="39"/>
  <c r="N3986" i="39"/>
  <c r="S3986" i="39" s="1"/>
  <c r="AB3985" i="39"/>
  <c r="N3985" i="39"/>
  <c r="S3985" i="39" s="1"/>
  <c r="AA3984" i="39"/>
  <c r="Y3984" i="39"/>
  <c r="W3984" i="39"/>
  <c r="X3984" i="39"/>
  <c r="N3984" i="39"/>
  <c r="S3984" i="39" s="1"/>
  <c r="Z3983" i="39"/>
  <c r="X3983" i="39"/>
  <c r="AB3983" i="39"/>
  <c r="N3983" i="39"/>
  <c r="S3983" i="39" s="1"/>
  <c r="AA3982" i="39"/>
  <c r="Y3982" i="39"/>
  <c r="W3982" i="39"/>
  <c r="X3982" i="39"/>
  <c r="N3982" i="39"/>
  <c r="S3982" i="39" s="1"/>
  <c r="Z3981" i="39"/>
  <c r="X3981" i="39"/>
  <c r="V3981" i="39"/>
  <c r="AB3981" i="39"/>
  <c r="N3981" i="39"/>
  <c r="S3981" i="39" s="1"/>
  <c r="AA3980" i="39"/>
  <c r="Y3980" i="39"/>
  <c r="W3980" i="39"/>
  <c r="X3980" i="39"/>
  <c r="N3980" i="39"/>
  <c r="S3980" i="39" s="1"/>
  <c r="AB3979" i="39"/>
  <c r="N3979" i="39"/>
  <c r="S3979" i="39" s="1"/>
  <c r="AA3978" i="39"/>
  <c r="Y3978" i="39"/>
  <c r="W3978" i="39"/>
  <c r="X3978" i="39"/>
  <c r="N3978" i="39"/>
  <c r="S3978" i="39" s="1"/>
  <c r="AG3978" i="39" s="1"/>
  <c r="Z3977" i="39"/>
  <c r="X3977" i="39"/>
  <c r="AB3977" i="39"/>
  <c r="N3977" i="39"/>
  <c r="S3977" i="39" s="1"/>
  <c r="AA3976" i="39"/>
  <c r="Y3976" i="39"/>
  <c r="W3976" i="39"/>
  <c r="X3976" i="39"/>
  <c r="N3976" i="39"/>
  <c r="S3976" i="39" s="1"/>
  <c r="Z3975" i="39"/>
  <c r="X3975" i="39"/>
  <c r="V3975" i="39"/>
  <c r="AB3975" i="39"/>
  <c r="N3975" i="39"/>
  <c r="S3975" i="39" s="1"/>
  <c r="AA3974" i="39"/>
  <c r="Y3974" i="39"/>
  <c r="W3974" i="39"/>
  <c r="X3974" i="39"/>
  <c r="N3974" i="39"/>
  <c r="S3974" i="39" s="1"/>
  <c r="AB3973" i="39"/>
  <c r="N3973" i="39"/>
  <c r="S3973" i="39" s="1"/>
  <c r="AA3972" i="39"/>
  <c r="Y3972" i="39"/>
  <c r="W3972" i="39"/>
  <c r="X3972" i="39"/>
  <c r="N3972" i="39"/>
  <c r="S3972" i="39" s="1"/>
  <c r="AG3972" i="39" s="1"/>
  <c r="Z3971" i="39"/>
  <c r="X3971" i="39"/>
  <c r="AB3971" i="39"/>
  <c r="N3971" i="39"/>
  <c r="S3971" i="39" s="1"/>
  <c r="AA3970" i="39"/>
  <c r="Y3970" i="39"/>
  <c r="W3970" i="39"/>
  <c r="X3970" i="39"/>
  <c r="N3970" i="39"/>
  <c r="S3970" i="39" s="1"/>
  <c r="Z3969" i="39"/>
  <c r="X3969" i="39"/>
  <c r="V3969" i="39"/>
  <c r="AB3969" i="39"/>
  <c r="N3969" i="39"/>
  <c r="S3969" i="39" s="1"/>
  <c r="AA3968" i="39"/>
  <c r="Y3968" i="39"/>
  <c r="W3968" i="39"/>
  <c r="X3968" i="39"/>
  <c r="N3968" i="39"/>
  <c r="S3968" i="39" s="1"/>
  <c r="AB3967" i="39"/>
  <c r="N3967" i="39"/>
  <c r="S3967" i="39" s="1"/>
  <c r="AA3966" i="39"/>
  <c r="Y3966" i="39"/>
  <c r="W3966" i="39"/>
  <c r="X3966" i="39"/>
  <c r="N3966" i="39"/>
  <c r="S3966" i="39" s="1"/>
  <c r="Z3965" i="39"/>
  <c r="X3965" i="39"/>
  <c r="AB3965" i="39"/>
  <c r="N3965" i="39"/>
  <c r="S3965" i="39" s="1"/>
  <c r="AL3965" i="39" s="1"/>
  <c r="AA3964" i="39"/>
  <c r="Y3964" i="39"/>
  <c r="W3964" i="39"/>
  <c r="X3964" i="39"/>
  <c r="N3964" i="39"/>
  <c r="S3964" i="39" s="1"/>
  <c r="Z3963" i="39"/>
  <c r="X3963" i="39"/>
  <c r="V3963" i="39"/>
  <c r="AB3963" i="39"/>
  <c r="N3963" i="39"/>
  <c r="S3963" i="39" s="1"/>
  <c r="AH3963" i="39" s="1"/>
  <c r="AA3962" i="39"/>
  <c r="Y3962" i="39"/>
  <c r="W3962" i="39"/>
  <c r="X3962" i="39"/>
  <c r="N3962" i="39"/>
  <c r="S3962" i="39" s="1"/>
  <c r="AB3961" i="39"/>
  <c r="N3961" i="39"/>
  <c r="S3961" i="39" s="1"/>
  <c r="AA3960" i="39"/>
  <c r="Y3960" i="39"/>
  <c r="W3960" i="39"/>
  <c r="X3960" i="39"/>
  <c r="N3960" i="39"/>
  <c r="S3960" i="39" s="1"/>
  <c r="Z3959" i="39"/>
  <c r="X3959" i="39"/>
  <c r="AB3959" i="39"/>
  <c r="N3959" i="39"/>
  <c r="S3959" i="39" s="1"/>
  <c r="AL3959" i="39" s="1"/>
  <c r="AA3958" i="39"/>
  <c r="Y3958" i="39"/>
  <c r="W3958" i="39"/>
  <c r="X3958" i="39"/>
  <c r="N3958" i="39"/>
  <c r="S3958" i="39" s="1"/>
  <c r="Z3957" i="39"/>
  <c r="X3957" i="39"/>
  <c r="V3957" i="39"/>
  <c r="AB3957" i="39"/>
  <c r="N3957" i="39"/>
  <c r="S3957" i="39" s="1"/>
  <c r="AH3957" i="39" s="1"/>
  <c r="AA3956" i="39"/>
  <c r="Y3956" i="39"/>
  <c r="W3956" i="39"/>
  <c r="X3956" i="39"/>
  <c r="N3956" i="39"/>
  <c r="S3956" i="39" s="1"/>
  <c r="AB3955" i="39"/>
  <c r="N3955" i="39"/>
  <c r="S3955" i="39" s="1"/>
  <c r="AA3954" i="39"/>
  <c r="Y3954" i="39"/>
  <c r="W3954" i="39"/>
  <c r="X3954" i="39"/>
  <c r="N3954" i="39"/>
  <c r="S3954" i="39" s="1"/>
  <c r="AG3954" i="39" s="1"/>
  <c r="Z3953" i="39"/>
  <c r="X3953" i="39"/>
  <c r="AB3953" i="39"/>
  <c r="N3953" i="39"/>
  <c r="S3953" i="39" s="1"/>
  <c r="AL3953" i="39" s="1"/>
  <c r="AA3952" i="39"/>
  <c r="Y3952" i="39"/>
  <c r="W3952" i="39"/>
  <c r="X3952" i="39"/>
  <c r="N3952" i="39"/>
  <c r="S3952" i="39" s="1"/>
  <c r="Z3951" i="39"/>
  <c r="X3951" i="39"/>
  <c r="V3951" i="39"/>
  <c r="AB3951" i="39"/>
  <c r="N3951" i="39"/>
  <c r="S3951" i="39" s="1"/>
  <c r="AA3950" i="39"/>
  <c r="Y3950" i="39"/>
  <c r="W3950" i="39"/>
  <c r="X3950" i="39"/>
  <c r="N3950" i="39"/>
  <c r="S3950" i="39" s="1"/>
  <c r="AB3949" i="39"/>
  <c r="N3949" i="39"/>
  <c r="S3949" i="39" s="1"/>
  <c r="AA3948" i="39"/>
  <c r="Y3948" i="39"/>
  <c r="W3948" i="39"/>
  <c r="X3948" i="39"/>
  <c r="N3948" i="39"/>
  <c r="S3948" i="39" s="1"/>
  <c r="Z3947" i="39"/>
  <c r="X3947" i="39"/>
  <c r="AB3947" i="39"/>
  <c r="N3947" i="39"/>
  <c r="S3947" i="39" s="1"/>
  <c r="AL3947" i="39" s="1"/>
  <c r="AA3946" i="39"/>
  <c r="Y3946" i="39"/>
  <c r="W3946" i="39"/>
  <c r="X3946" i="39"/>
  <c r="N3946" i="39"/>
  <c r="S3946" i="39" s="1"/>
  <c r="Z3945" i="39"/>
  <c r="X3945" i="39"/>
  <c r="V3945" i="39"/>
  <c r="AB3945" i="39"/>
  <c r="N3945" i="39"/>
  <c r="S3945" i="39" s="1"/>
  <c r="AH3945" i="39" s="1"/>
  <c r="AA3944" i="39"/>
  <c r="Y3944" i="39"/>
  <c r="W3944" i="39"/>
  <c r="X3944" i="39"/>
  <c r="N3944" i="39"/>
  <c r="S3944" i="39" s="1"/>
  <c r="AB3943" i="39"/>
  <c r="N3943" i="39"/>
  <c r="S3943" i="39" s="1"/>
  <c r="AA3942" i="39"/>
  <c r="Y3942" i="39"/>
  <c r="W3942" i="39"/>
  <c r="X3942" i="39"/>
  <c r="N3942" i="39"/>
  <c r="S3942" i="39" s="1"/>
  <c r="Z3941" i="39"/>
  <c r="X3941" i="39"/>
  <c r="AB3941" i="39"/>
  <c r="N3941" i="39"/>
  <c r="S3941" i="39" s="1"/>
  <c r="AL3941" i="39" s="1"/>
  <c r="AA3940" i="39"/>
  <c r="Y3940" i="39"/>
  <c r="W3940" i="39"/>
  <c r="X3940" i="39"/>
  <c r="N3940" i="39"/>
  <c r="S3940" i="39" s="1"/>
  <c r="Z3939" i="39"/>
  <c r="X3939" i="39"/>
  <c r="V3939" i="39"/>
  <c r="AB3939" i="39"/>
  <c r="N3939" i="39"/>
  <c r="S3939" i="39" s="1"/>
  <c r="AH3939" i="39" s="1"/>
  <c r="AA3938" i="39"/>
  <c r="Y3938" i="39"/>
  <c r="W3938" i="39"/>
  <c r="X3938" i="39"/>
  <c r="N3938" i="39"/>
  <c r="S3938" i="39" s="1"/>
  <c r="AB3937" i="39"/>
  <c r="N3937" i="39"/>
  <c r="S3937" i="39" s="1"/>
  <c r="AA3936" i="39"/>
  <c r="Y3936" i="39"/>
  <c r="W3936" i="39"/>
  <c r="X3936" i="39"/>
  <c r="N3936" i="39"/>
  <c r="S3936" i="39" s="1"/>
  <c r="AG3936" i="39" s="1"/>
  <c r="Z3935" i="39"/>
  <c r="X3935" i="39"/>
  <c r="AB3935" i="39"/>
  <c r="N3935" i="39"/>
  <c r="S3935" i="39" s="1"/>
  <c r="AL3935" i="39" s="1"/>
  <c r="AA3934" i="39"/>
  <c r="Y3934" i="39"/>
  <c r="W3934" i="39"/>
  <c r="X3934" i="39"/>
  <c r="N3934" i="39"/>
  <c r="S3934" i="39" s="1"/>
  <c r="Z3933" i="39"/>
  <c r="X3933" i="39"/>
  <c r="V3933" i="39"/>
  <c r="AB3933" i="39"/>
  <c r="N3933" i="39"/>
  <c r="S3933" i="39" s="1"/>
  <c r="AA3932" i="39"/>
  <c r="Y3932" i="39"/>
  <c r="W3932" i="39"/>
  <c r="X3932" i="39"/>
  <c r="N3932" i="39"/>
  <c r="S3932" i="39" s="1"/>
  <c r="AB3931" i="39"/>
  <c r="N3931" i="39"/>
  <c r="S3931" i="39" s="1"/>
  <c r="AA3930" i="39"/>
  <c r="Y3930" i="39"/>
  <c r="W3930" i="39"/>
  <c r="X3930" i="39"/>
  <c r="N3930" i="39"/>
  <c r="S3930" i="39" s="1"/>
  <c r="Z3929" i="39"/>
  <c r="X3929" i="39"/>
  <c r="AB3929" i="39"/>
  <c r="N3929" i="39"/>
  <c r="S3929" i="39" s="1"/>
  <c r="AL3929" i="39" s="1"/>
  <c r="AA3928" i="39"/>
  <c r="Y3928" i="39"/>
  <c r="W3928" i="39"/>
  <c r="X3928" i="39"/>
  <c r="N3928" i="39"/>
  <c r="S3928" i="39" s="1"/>
  <c r="Z3927" i="39"/>
  <c r="X3927" i="39"/>
  <c r="V3927" i="39"/>
  <c r="AB3927" i="39"/>
  <c r="N3927" i="39"/>
  <c r="S3927" i="39" s="1"/>
  <c r="AH3927" i="39" s="1"/>
  <c r="AA3926" i="39"/>
  <c r="Y3926" i="39"/>
  <c r="W3926" i="39"/>
  <c r="X3926" i="39"/>
  <c r="N3926" i="39"/>
  <c r="S3926" i="39" s="1"/>
  <c r="AB3925" i="39"/>
  <c r="N3925" i="39"/>
  <c r="S3925" i="39" s="1"/>
  <c r="AA3924" i="39"/>
  <c r="Y3924" i="39"/>
  <c r="W3924" i="39"/>
  <c r="X3924" i="39"/>
  <c r="N3924" i="39"/>
  <c r="S3924" i="39" s="1"/>
  <c r="Z3923" i="39"/>
  <c r="X3923" i="39"/>
  <c r="AB3923" i="39"/>
  <c r="N3923" i="39"/>
  <c r="S3923" i="39" s="1"/>
  <c r="AL3923" i="39" s="1"/>
  <c r="AA3922" i="39"/>
  <c r="Y3922" i="39"/>
  <c r="W3922" i="39"/>
  <c r="X3922" i="39"/>
  <c r="N3922" i="39"/>
  <c r="S3922" i="39" s="1"/>
  <c r="Z3921" i="39"/>
  <c r="X3921" i="39"/>
  <c r="V3921" i="39"/>
  <c r="AB3921" i="39"/>
  <c r="N3921" i="39"/>
  <c r="S3921" i="39" s="1"/>
  <c r="AH3921" i="39" s="1"/>
  <c r="N3920" i="39"/>
  <c r="S3920" i="39" s="1"/>
  <c r="Z3919" i="39"/>
  <c r="X3919" i="39"/>
  <c r="W3919" i="39"/>
  <c r="V3919" i="39"/>
  <c r="N3919" i="39"/>
  <c r="S3919" i="39" s="1"/>
  <c r="AH3919" i="39" s="1"/>
  <c r="AA3918" i="39"/>
  <c r="Z3918" i="39"/>
  <c r="Y3918" i="39"/>
  <c r="N3918" i="39"/>
  <c r="S3918" i="39" s="1"/>
  <c r="AK3918" i="39" s="1"/>
  <c r="Z3917" i="39"/>
  <c r="X3917" i="39"/>
  <c r="W3917" i="39"/>
  <c r="V3917" i="39"/>
  <c r="N3917" i="39"/>
  <c r="S3917" i="39" s="1"/>
  <c r="AA3916" i="39"/>
  <c r="N3916" i="39"/>
  <c r="S3916" i="39" s="1"/>
  <c r="Z3915" i="39"/>
  <c r="X3915" i="39"/>
  <c r="W3915" i="39"/>
  <c r="V3915" i="39"/>
  <c r="N3915" i="39"/>
  <c r="S3915" i="39" s="1"/>
  <c r="N3914" i="39"/>
  <c r="S3914" i="39" s="1"/>
  <c r="Z3913" i="39"/>
  <c r="X3913" i="39"/>
  <c r="W3913" i="39"/>
  <c r="V3913" i="39"/>
  <c r="N3913" i="39"/>
  <c r="S3913" i="39" s="1"/>
  <c r="AA3912" i="39"/>
  <c r="Z3912" i="39"/>
  <c r="Y3912" i="39"/>
  <c r="N3912" i="39"/>
  <c r="S3912" i="39" s="1"/>
  <c r="Z3911" i="39"/>
  <c r="X3911" i="39"/>
  <c r="W3911" i="39"/>
  <c r="V3911" i="39"/>
  <c r="N3911" i="39"/>
  <c r="S3911" i="39" s="1"/>
  <c r="AA3910" i="39"/>
  <c r="N3910" i="39"/>
  <c r="S3910" i="39" s="1"/>
  <c r="Z3909" i="39"/>
  <c r="X3909" i="39"/>
  <c r="W3909" i="39"/>
  <c r="V3909" i="39"/>
  <c r="N3909" i="39"/>
  <c r="S3909" i="39" s="1"/>
  <c r="AF3909" i="39" s="1"/>
  <c r="N3908" i="39"/>
  <c r="S3908" i="39" s="1"/>
  <c r="Z3907" i="39"/>
  <c r="X3907" i="39"/>
  <c r="W3907" i="39"/>
  <c r="V3907" i="39"/>
  <c r="N3907" i="39"/>
  <c r="S3907" i="39" s="1"/>
  <c r="AF3907" i="39" s="1"/>
  <c r="AA3906" i="39"/>
  <c r="Z3906" i="39"/>
  <c r="Y3906" i="39"/>
  <c r="N3906" i="39"/>
  <c r="S3906" i="39" s="1"/>
  <c r="Z3905" i="39"/>
  <c r="X3905" i="39"/>
  <c r="W3905" i="39"/>
  <c r="V3905" i="39"/>
  <c r="N3905" i="39"/>
  <c r="S3905" i="39" s="1"/>
  <c r="AA3904" i="39"/>
  <c r="N3904" i="39"/>
  <c r="S3904" i="39" s="1"/>
  <c r="Z3903" i="39"/>
  <c r="X3903" i="39"/>
  <c r="W3903" i="39"/>
  <c r="V3903" i="39"/>
  <c r="N3903" i="39"/>
  <c r="S3903" i="39" s="1"/>
  <c r="AF3903" i="39" s="1"/>
  <c r="N3902" i="39"/>
  <c r="S3902" i="39" s="1"/>
  <c r="Z3901" i="39"/>
  <c r="X3901" i="39"/>
  <c r="W3901" i="39"/>
  <c r="V3901" i="39"/>
  <c r="N3901" i="39"/>
  <c r="S3901" i="39" s="1"/>
  <c r="AF3901" i="39" s="1"/>
  <c r="AA3900" i="39"/>
  <c r="Z3900" i="39"/>
  <c r="Y3900" i="39"/>
  <c r="N3900" i="39"/>
  <c r="S3900" i="39" s="1"/>
  <c r="Z3899" i="39"/>
  <c r="X3899" i="39"/>
  <c r="W3899" i="39"/>
  <c r="V3899" i="39"/>
  <c r="N3899" i="39"/>
  <c r="S3899" i="39" s="1"/>
  <c r="AA3898" i="39"/>
  <c r="N3898" i="39"/>
  <c r="S3898" i="39" s="1"/>
  <c r="Z3897" i="39"/>
  <c r="X3897" i="39"/>
  <c r="W3897" i="39"/>
  <c r="V3897" i="39"/>
  <c r="N3897" i="39"/>
  <c r="S3897" i="39" s="1"/>
  <c r="AF3897" i="39" s="1"/>
  <c r="N3896" i="39"/>
  <c r="S3896" i="39" s="1"/>
  <c r="Z3895" i="39"/>
  <c r="X3895" i="39"/>
  <c r="W3895" i="39"/>
  <c r="V3895" i="39"/>
  <c r="N3895" i="39"/>
  <c r="S3895" i="39" s="1"/>
  <c r="AA3894" i="39"/>
  <c r="Z3894" i="39"/>
  <c r="Y3894" i="39"/>
  <c r="N3894" i="39"/>
  <c r="S3894" i="39" s="1"/>
  <c r="Z3893" i="39"/>
  <c r="X3893" i="39"/>
  <c r="W3893" i="39"/>
  <c r="V3893" i="39"/>
  <c r="N3893" i="39"/>
  <c r="S3893" i="39" s="1"/>
  <c r="AA3892" i="39"/>
  <c r="N3892" i="39"/>
  <c r="S3892" i="39" s="1"/>
  <c r="Z3891" i="39"/>
  <c r="X3891" i="39"/>
  <c r="W3891" i="39"/>
  <c r="V3891" i="39"/>
  <c r="N3891" i="39"/>
  <c r="S3891" i="39" s="1"/>
  <c r="AF3891" i="39" s="1"/>
  <c r="N3890" i="39"/>
  <c r="S3890" i="39" s="1"/>
  <c r="Z3889" i="39"/>
  <c r="X3889" i="39"/>
  <c r="W3889" i="39"/>
  <c r="V3889" i="39"/>
  <c r="N3889" i="39"/>
  <c r="S3889" i="39" s="1"/>
  <c r="AA3888" i="39"/>
  <c r="Z3888" i="39"/>
  <c r="Y3888" i="39"/>
  <c r="N3888" i="39"/>
  <c r="S3888" i="39" s="1"/>
  <c r="Z3887" i="39"/>
  <c r="X3887" i="39"/>
  <c r="W3887" i="39"/>
  <c r="V3887" i="39"/>
  <c r="N3887" i="39"/>
  <c r="S3887" i="39" s="1"/>
  <c r="AA3886" i="39"/>
  <c r="N3886" i="39"/>
  <c r="S3886" i="39" s="1"/>
  <c r="Z3885" i="39"/>
  <c r="X3885" i="39"/>
  <c r="W3885" i="39"/>
  <c r="V3885" i="39"/>
  <c r="N3885" i="39"/>
  <c r="S3885" i="39" s="1"/>
  <c r="N3884" i="39"/>
  <c r="S3884" i="39" s="1"/>
  <c r="Z3883" i="39"/>
  <c r="X3883" i="39"/>
  <c r="W3883" i="39"/>
  <c r="V3883" i="39"/>
  <c r="N3883" i="39"/>
  <c r="S3883" i="39" s="1"/>
  <c r="AF3883" i="39" s="1"/>
  <c r="AA3882" i="39"/>
  <c r="Z3882" i="39"/>
  <c r="Y3882" i="39"/>
  <c r="N3882" i="39"/>
  <c r="S3882" i="39" s="1"/>
  <c r="AK3882" i="39" s="1"/>
  <c r="Z3881" i="39"/>
  <c r="X3881" i="39"/>
  <c r="W3881" i="39"/>
  <c r="V3881" i="39"/>
  <c r="N3881" i="39"/>
  <c r="S3881" i="39" s="1"/>
  <c r="AA3880" i="39"/>
  <c r="N3880" i="39"/>
  <c r="S3880" i="39" s="1"/>
  <c r="Z3879" i="39"/>
  <c r="X3879" i="39"/>
  <c r="W3879" i="39"/>
  <c r="V3879" i="39"/>
  <c r="N3879" i="39"/>
  <c r="S3879" i="39" s="1"/>
  <c r="AF3879" i="39" s="1"/>
  <c r="N3878" i="39"/>
  <c r="S3878" i="39" s="1"/>
  <c r="Z3877" i="39"/>
  <c r="X3877" i="39"/>
  <c r="W3877" i="39"/>
  <c r="V3877" i="39"/>
  <c r="N3877" i="39"/>
  <c r="S3877" i="39" s="1"/>
  <c r="AF3877" i="39" s="1"/>
  <c r="AA3876" i="39"/>
  <c r="Z3876" i="39"/>
  <c r="Y3876" i="39"/>
  <c r="N3876" i="39"/>
  <c r="S3876" i="39" s="1"/>
  <c r="AI3876" i="39" s="1"/>
  <c r="Z3875" i="39"/>
  <c r="X3875" i="39"/>
  <c r="W3875" i="39"/>
  <c r="V3875" i="39"/>
  <c r="N3875" i="39"/>
  <c r="S3875" i="39" s="1"/>
  <c r="AA3874" i="39"/>
  <c r="N3874" i="39"/>
  <c r="S3874" i="39" s="1"/>
  <c r="Z3873" i="39"/>
  <c r="X3873" i="39"/>
  <c r="W3873" i="39"/>
  <c r="V3873" i="39"/>
  <c r="N3873" i="39"/>
  <c r="S3873" i="39" s="1"/>
  <c r="N3872" i="39"/>
  <c r="S3872" i="39" s="1"/>
  <c r="Z3871" i="39"/>
  <c r="X3871" i="39"/>
  <c r="W3871" i="39"/>
  <c r="V3871" i="39"/>
  <c r="N3871" i="39"/>
  <c r="S3871" i="39" s="1"/>
  <c r="AA3870" i="39"/>
  <c r="Z3870" i="39"/>
  <c r="Y3870" i="39"/>
  <c r="N3870" i="39"/>
  <c r="S3870" i="39" s="1"/>
  <c r="Z3869" i="39"/>
  <c r="X3869" i="39"/>
  <c r="W3869" i="39"/>
  <c r="V3869" i="39"/>
  <c r="N3869" i="39"/>
  <c r="S3869" i="39" s="1"/>
  <c r="AA3868" i="39"/>
  <c r="N3868" i="39"/>
  <c r="S3868" i="39" s="1"/>
  <c r="Z3867" i="39"/>
  <c r="X3867" i="39"/>
  <c r="W3867" i="39"/>
  <c r="V3867" i="39"/>
  <c r="N3867" i="39"/>
  <c r="S3867" i="39" s="1"/>
  <c r="AF3867" i="39" s="1"/>
  <c r="N3866" i="39"/>
  <c r="S3866" i="39" s="1"/>
  <c r="Z3865" i="39"/>
  <c r="X3865" i="39"/>
  <c r="W3865" i="39"/>
  <c r="V3865" i="39"/>
  <c r="N3865" i="39"/>
  <c r="S3865" i="39" s="1"/>
  <c r="AA3864" i="39"/>
  <c r="Z3864" i="39"/>
  <c r="Y3864" i="39"/>
  <c r="N3864" i="39"/>
  <c r="S3864" i="39" s="1"/>
  <c r="Z3863" i="39"/>
  <c r="X3863" i="39"/>
  <c r="W3863" i="39"/>
  <c r="V3863" i="39"/>
  <c r="N3863" i="39"/>
  <c r="S3863" i="39" s="1"/>
  <c r="AA3862" i="39"/>
  <c r="N3862" i="39"/>
  <c r="S3862" i="39" s="1"/>
  <c r="Z3861" i="39"/>
  <c r="X3861" i="39"/>
  <c r="W3861" i="39"/>
  <c r="V3861" i="39"/>
  <c r="N3861" i="39"/>
  <c r="S3861" i="39" s="1"/>
  <c r="AH3861" i="39" s="1"/>
  <c r="N3860" i="39"/>
  <c r="S3860" i="39" s="1"/>
  <c r="Z3859" i="39"/>
  <c r="X3859" i="39"/>
  <c r="W3859" i="39"/>
  <c r="V3859" i="39"/>
  <c r="N3859" i="39"/>
  <c r="S3859" i="39" s="1"/>
  <c r="AH3859" i="39" s="1"/>
  <c r="AA3858" i="39"/>
  <c r="Z3858" i="39"/>
  <c r="Y3858" i="39"/>
  <c r="N3858" i="39"/>
  <c r="S3858" i="39" s="1"/>
  <c r="Z3857" i="39"/>
  <c r="X3857" i="39"/>
  <c r="W3857" i="39"/>
  <c r="V3857" i="39"/>
  <c r="N3857" i="39"/>
  <c r="S3857" i="39" s="1"/>
  <c r="AA3856" i="39"/>
  <c r="N3856" i="39"/>
  <c r="S3856" i="39" s="1"/>
  <c r="Z3855" i="39"/>
  <c r="X3855" i="39"/>
  <c r="W3855" i="39"/>
  <c r="V3855" i="39"/>
  <c r="N3855" i="39"/>
  <c r="S3855" i="39" s="1"/>
  <c r="N3854" i="39"/>
  <c r="S3854" i="39" s="1"/>
  <c r="Z3853" i="39"/>
  <c r="X3853" i="39"/>
  <c r="W3853" i="39"/>
  <c r="V3853" i="39"/>
  <c r="N3853" i="39"/>
  <c r="S3853" i="39" s="1"/>
  <c r="AA3852" i="39"/>
  <c r="Z3852" i="39"/>
  <c r="Y3852" i="39"/>
  <c r="N3852" i="39"/>
  <c r="S3852" i="39" s="1"/>
  <c r="Z3851" i="39"/>
  <c r="X3851" i="39"/>
  <c r="W3851" i="39"/>
  <c r="V3851" i="39"/>
  <c r="N3851" i="39"/>
  <c r="S3851" i="39" s="1"/>
  <c r="AA3850" i="39"/>
  <c r="N3850" i="39"/>
  <c r="S3850" i="39" s="1"/>
  <c r="Z3849" i="39"/>
  <c r="X3849" i="39"/>
  <c r="W3849" i="39"/>
  <c r="V3849" i="39"/>
  <c r="N3849" i="39"/>
  <c r="S3849" i="39" s="1"/>
  <c r="N3848" i="39"/>
  <c r="S3848" i="39" s="1"/>
  <c r="Z3847" i="39"/>
  <c r="X3847" i="39"/>
  <c r="W3847" i="39"/>
  <c r="V3847" i="39"/>
  <c r="N3847" i="39"/>
  <c r="S3847" i="39" s="1"/>
  <c r="AF3847" i="39" s="1"/>
  <c r="AA3846" i="39"/>
  <c r="Z3846" i="39"/>
  <c r="Y3846" i="39"/>
  <c r="N3846" i="39"/>
  <c r="S3846" i="39" s="1"/>
  <c r="AK3846" i="39" s="1"/>
  <c r="Z3845" i="39"/>
  <c r="X3845" i="39"/>
  <c r="W3845" i="39"/>
  <c r="V3845" i="39"/>
  <c r="N3845" i="39"/>
  <c r="S3845" i="39" s="1"/>
  <c r="AA3844" i="39"/>
  <c r="Z3844" i="39"/>
  <c r="N3844" i="39"/>
  <c r="S3844" i="39" s="1"/>
  <c r="Z3843" i="39"/>
  <c r="X3843" i="39"/>
  <c r="W3843" i="39"/>
  <c r="V3843" i="39"/>
  <c r="N3843" i="39"/>
  <c r="S3843" i="39" s="1"/>
  <c r="AH3843" i="39" s="1"/>
  <c r="N3842" i="39"/>
  <c r="S3842" i="39" s="1"/>
  <c r="Z3841" i="39"/>
  <c r="X3841" i="39"/>
  <c r="W3841" i="39"/>
  <c r="V3841" i="39"/>
  <c r="N3841" i="39"/>
  <c r="S3841" i="39" s="1"/>
  <c r="AF3841" i="39" s="1"/>
  <c r="AA3840" i="39"/>
  <c r="Z3840" i="39"/>
  <c r="Y3840" i="39"/>
  <c r="N3840" i="39"/>
  <c r="S3840" i="39" s="1"/>
  <c r="Z3839" i="39"/>
  <c r="X3839" i="39"/>
  <c r="W3839" i="39"/>
  <c r="V3839" i="39"/>
  <c r="N3839" i="39"/>
  <c r="S3839" i="39" s="1"/>
  <c r="AA3838" i="39"/>
  <c r="Z3838" i="39"/>
  <c r="N3838" i="39"/>
  <c r="S3838" i="39" s="1"/>
  <c r="Z3837" i="39"/>
  <c r="X3837" i="39"/>
  <c r="W3837" i="39"/>
  <c r="V3837" i="39"/>
  <c r="N3837" i="39"/>
  <c r="S3837" i="39" s="1"/>
  <c r="AH3837" i="39" s="1"/>
  <c r="N3836" i="39"/>
  <c r="S3836" i="39" s="1"/>
  <c r="Z3835" i="39"/>
  <c r="X3835" i="39"/>
  <c r="W3835" i="39"/>
  <c r="V3835" i="39"/>
  <c r="N3835" i="39"/>
  <c r="S3835" i="39" s="1"/>
  <c r="AF3835" i="39" s="1"/>
  <c r="AA3834" i="39"/>
  <c r="Z3834" i="39"/>
  <c r="Y3834" i="39"/>
  <c r="N3834" i="39"/>
  <c r="S3834" i="39" s="1"/>
  <c r="Z3833" i="39"/>
  <c r="X3833" i="39"/>
  <c r="W3833" i="39"/>
  <c r="V3833" i="39"/>
  <c r="N3833" i="39"/>
  <c r="S3833" i="39" s="1"/>
  <c r="AA3832" i="39"/>
  <c r="Z3832" i="39"/>
  <c r="N3832" i="39"/>
  <c r="S3832" i="39" s="1"/>
  <c r="Z3831" i="39"/>
  <c r="X3831" i="39"/>
  <c r="W3831" i="39"/>
  <c r="V3831" i="39"/>
  <c r="N3831" i="39"/>
  <c r="S3831" i="39" s="1"/>
  <c r="N3830" i="39"/>
  <c r="S3830" i="39" s="1"/>
  <c r="Z3829" i="39"/>
  <c r="X3829" i="39"/>
  <c r="W3829" i="39"/>
  <c r="V3829" i="39"/>
  <c r="N3829" i="39"/>
  <c r="S3829" i="39" s="1"/>
  <c r="AF3829" i="39" s="1"/>
  <c r="AA3828" i="39"/>
  <c r="Z3828" i="39"/>
  <c r="Y3828" i="39"/>
  <c r="N3828" i="39"/>
  <c r="S3828" i="39" s="1"/>
  <c r="Z3827" i="39"/>
  <c r="X3827" i="39"/>
  <c r="W3827" i="39"/>
  <c r="V3827" i="39"/>
  <c r="N3827" i="39"/>
  <c r="S3827" i="39" s="1"/>
  <c r="AA3826" i="39"/>
  <c r="Z3826" i="39"/>
  <c r="N3826" i="39"/>
  <c r="S3826" i="39" s="1"/>
  <c r="Z3825" i="39"/>
  <c r="X3825" i="39"/>
  <c r="W3825" i="39"/>
  <c r="V3825" i="39"/>
  <c r="N3825" i="39"/>
  <c r="S3825" i="39" s="1"/>
  <c r="N3824" i="39"/>
  <c r="S3824" i="39" s="1"/>
  <c r="Z3823" i="39"/>
  <c r="X3823" i="39"/>
  <c r="W3823" i="39"/>
  <c r="V3823" i="39"/>
  <c r="N3823" i="39"/>
  <c r="S3823" i="39" s="1"/>
  <c r="AA3822" i="39"/>
  <c r="Z3822" i="39"/>
  <c r="Y3822" i="39"/>
  <c r="N3822" i="39"/>
  <c r="S3822" i="39" s="1"/>
  <c r="Z3821" i="39"/>
  <c r="X3821" i="39"/>
  <c r="W3821" i="39"/>
  <c r="V3821" i="39"/>
  <c r="N3821" i="39"/>
  <c r="S3821" i="39" s="1"/>
  <c r="AA3820" i="39"/>
  <c r="Z3820" i="39"/>
  <c r="N3820" i="39"/>
  <c r="S3820" i="39" s="1"/>
  <c r="Z3819" i="39"/>
  <c r="X3819" i="39"/>
  <c r="W3819" i="39"/>
  <c r="V3819" i="39"/>
  <c r="N3819" i="39"/>
  <c r="S3819" i="39" s="1"/>
  <c r="Z3818" i="39"/>
  <c r="W3818" i="39"/>
  <c r="AA3818" i="39"/>
  <c r="N3818" i="39"/>
  <c r="S3818" i="39" s="1"/>
  <c r="AB3817" i="39"/>
  <c r="Z3817" i="39"/>
  <c r="N3817" i="39"/>
  <c r="S3817" i="39" s="1"/>
  <c r="Y3816" i="39"/>
  <c r="X3816" i="39"/>
  <c r="Z3816" i="39"/>
  <c r="N3816" i="39"/>
  <c r="S3816" i="39" s="1"/>
  <c r="X3815" i="39"/>
  <c r="W3815" i="39"/>
  <c r="Y3815" i="39"/>
  <c r="N3815" i="39"/>
  <c r="S3815" i="39" s="1"/>
  <c r="AF3815" i="39" s="1"/>
  <c r="Z3814" i="39"/>
  <c r="Y3814" i="39"/>
  <c r="X3814" i="39"/>
  <c r="W3814" i="39"/>
  <c r="N3814" i="39"/>
  <c r="S3814" i="39" s="1"/>
  <c r="AF3814" i="39" s="1"/>
  <c r="AB3813" i="39"/>
  <c r="Z3813" i="39"/>
  <c r="X3813" i="39"/>
  <c r="W3813" i="39"/>
  <c r="V3813" i="39"/>
  <c r="Y3813" i="39"/>
  <c r="N3813" i="39"/>
  <c r="S3813" i="39" s="1"/>
  <c r="AF3813" i="39" s="1"/>
  <c r="Y3812" i="39"/>
  <c r="W3812" i="39"/>
  <c r="Z3812" i="39"/>
  <c r="N3812" i="39"/>
  <c r="S3812" i="39" s="1"/>
  <c r="AB3811" i="39"/>
  <c r="X3811" i="39"/>
  <c r="V3811" i="39"/>
  <c r="Y3811" i="39"/>
  <c r="N3811" i="39"/>
  <c r="S3811" i="39" s="1"/>
  <c r="AF3811" i="39" s="1"/>
  <c r="AA3810" i="39"/>
  <c r="N3810" i="39"/>
  <c r="S3810" i="39" s="1"/>
  <c r="AF3810" i="39" s="1"/>
  <c r="AB3809" i="39"/>
  <c r="N3809" i="39"/>
  <c r="S3809" i="39" s="1"/>
  <c r="AF3809" i="39" s="1"/>
  <c r="Z3808" i="39"/>
  <c r="N3808" i="39"/>
  <c r="S3808" i="39" s="1"/>
  <c r="N3807" i="39"/>
  <c r="S3807" i="39" s="1"/>
  <c r="Z3806" i="39"/>
  <c r="Y3806" i="39"/>
  <c r="X3806" i="39"/>
  <c r="N3806" i="39"/>
  <c r="S3806" i="39" s="1"/>
  <c r="AB3805" i="39"/>
  <c r="Z3805" i="39"/>
  <c r="X3805" i="39"/>
  <c r="W3805" i="39"/>
  <c r="Y3805" i="39"/>
  <c r="N3805" i="39"/>
  <c r="S3805" i="39" s="1"/>
  <c r="Y3804" i="39"/>
  <c r="X3804" i="39"/>
  <c r="Z3804" i="39"/>
  <c r="N3804" i="39"/>
  <c r="S3804" i="39" s="1"/>
  <c r="N3803" i="39"/>
  <c r="S3803" i="39" s="1"/>
  <c r="AF3803" i="39" s="1"/>
  <c r="Z3802" i="39"/>
  <c r="Y3802" i="39"/>
  <c r="X3802" i="39"/>
  <c r="W3802" i="39"/>
  <c r="N3802" i="39"/>
  <c r="S3802" i="39" s="1"/>
  <c r="AB3801" i="39"/>
  <c r="Z3801" i="39"/>
  <c r="X3801" i="39"/>
  <c r="W3801" i="39"/>
  <c r="V3801" i="39"/>
  <c r="Y3801" i="39"/>
  <c r="N3801" i="39"/>
  <c r="S3801" i="39" s="1"/>
  <c r="Y3800" i="39"/>
  <c r="W3800" i="39"/>
  <c r="Z3800" i="39"/>
  <c r="N3800" i="39"/>
  <c r="S3800" i="39" s="1"/>
  <c r="AF3800" i="39" s="1"/>
  <c r="AB3799" i="39"/>
  <c r="X3799" i="39"/>
  <c r="W3799" i="39"/>
  <c r="V3799" i="39"/>
  <c r="Y3799" i="39"/>
  <c r="N3799" i="39"/>
  <c r="S3799" i="39" s="1"/>
  <c r="AF3799" i="39" s="1"/>
  <c r="AA3798" i="39"/>
  <c r="X3798" i="39"/>
  <c r="N3798" i="39"/>
  <c r="S3798" i="39" s="1"/>
  <c r="AF3798" i="39" s="1"/>
  <c r="AB3797" i="39"/>
  <c r="AA3797" i="39"/>
  <c r="W3797" i="39"/>
  <c r="N3797" i="39"/>
  <c r="S3797" i="39" s="1"/>
  <c r="AF3797" i="39" s="1"/>
  <c r="N3796" i="39"/>
  <c r="S3796" i="39" s="1"/>
  <c r="AA3795" i="39"/>
  <c r="V3795" i="39"/>
  <c r="N3795" i="39"/>
  <c r="S3795" i="39" s="1"/>
  <c r="Z3794" i="39"/>
  <c r="Y3794" i="39"/>
  <c r="N3794" i="39"/>
  <c r="S3794" i="39" s="1"/>
  <c r="AJ3794" i="39" s="1"/>
  <c r="AB3793" i="39"/>
  <c r="Z3793" i="39"/>
  <c r="X3793" i="39"/>
  <c r="W3793" i="39"/>
  <c r="Y3793" i="39"/>
  <c r="N3793" i="39"/>
  <c r="S3793" i="39" s="1"/>
  <c r="AF3793" i="39" s="1"/>
  <c r="AA3792" i="39"/>
  <c r="X3792" i="39"/>
  <c r="N3792" i="39"/>
  <c r="S3792" i="39" s="1"/>
  <c r="X3791" i="39"/>
  <c r="AA3791" i="39"/>
  <c r="N3791" i="39"/>
  <c r="S3791" i="39" s="1"/>
  <c r="AF3791" i="39" s="1"/>
  <c r="Z3790" i="39"/>
  <c r="Y3790" i="39"/>
  <c r="X3790" i="39"/>
  <c r="W3790" i="39"/>
  <c r="N3790" i="39"/>
  <c r="S3790" i="39" s="1"/>
  <c r="AB3789" i="39"/>
  <c r="Z3789" i="39"/>
  <c r="X3789" i="39"/>
  <c r="W3789" i="39"/>
  <c r="V3789" i="39"/>
  <c r="Y3789" i="39"/>
  <c r="N3789" i="39"/>
  <c r="S3789" i="39" s="1"/>
  <c r="AJ3789" i="39" s="1"/>
  <c r="Y3788" i="39"/>
  <c r="X3788" i="39"/>
  <c r="W3788" i="39"/>
  <c r="Z3788" i="39"/>
  <c r="N3788" i="39"/>
  <c r="S3788" i="39" s="1"/>
  <c r="AF3788" i="39" s="1"/>
  <c r="AB3787" i="39"/>
  <c r="X3787" i="39"/>
  <c r="W3787" i="39"/>
  <c r="V3787" i="39"/>
  <c r="Y3787" i="39"/>
  <c r="N3787" i="39"/>
  <c r="S3787" i="39" s="1"/>
  <c r="AF3787" i="39" s="1"/>
  <c r="AB3786" i="39"/>
  <c r="AA3786" i="39"/>
  <c r="Y3786" i="39"/>
  <c r="X3786" i="39"/>
  <c r="W3786" i="39"/>
  <c r="V3786" i="39"/>
  <c r="Z3786" i="39"/>
  <c r="N3786" i="39"/>
  <c r="S3786" i="39" s="1"/>
  <c r="AI3786" i="39" s="1"/>
  <c r="AB3785" i="39"/>
  <c r="N3785" i="39"/>
  <c r="S3785" i="39" s="1"/>
  <c r="AB3784" i="39"/>
  <c r="AA3784" i="39"/>
  <c r="Y3784" i="39"/>
  <c r="X3784" i="39"/>
  <c r="W3784" i="39"/>
  <c r="V3784" i="39"/>
  <c r="Z3784" i="39"/>
  <c r="N3784" i="39"/>
  <c r="S3784" i="39" s="1"/>
  <c r="Z3783" i="39"/>
  <c r="Y3783" i="39"/>
  <c r="AB3783" i="39"/>
  <c r="N3783" i="39"/>
  <c r="S3783" i="39" s="1"/>
  <c r="AF3783" i="39" s="1"/>
  <c r="AB3782" i="39"/>
  <c r="AA3782" i="39"/>
  <c r="Y3782" i="39"/>
  <c r="X3782" i="39"/>
  <c r="W3782" i="39"/>
  <c r="V3782" i="39"/>
  <c r="Z3782" i="39"/>
  <c r="N3782" i="39"/>
  <c r="S3782" i="39" s="1"/>
  <c r="AB3781" i="39"/>
  <c r="Z3781" i="39"/>
  <c r="Y3781" i="39"/>
  <c r="V3781" i="39"/>
  <c r="N3781" i="39"/>
  <c r="S3781" i="39" s="1"/>
  <c r="AB3780" i="39"/>
  <c r="AA3780" i="39"/>
  <c r="Y3780" i="39"/>
  <c r="X3780" i="39"/>
  <c r="W3780" i="39"/>
  <c r="V3780" i="39"/>
  <c r="Z3780" i="39"/>
  <c r="N3780" i="39"/>
  <c r="S3780" i="39" s="1"/>
  <c r="AH3780" i="39" s="1"/>
  <c r="AB3779" i="39"/>
  <c r="N3779" i="39"/>
  <c r="S3779" i="39" s="1"/>
  <c r="AB3778" i="39"/>
  <c r="AA3778" i="39"/>
  <c r="Y3778" i="39"/>
  <c r="X3778" i="39"/>
  <c r="W3778" i="39"/>
  <c r="V3778" i="39"/>
  <c r="Z3778" i="39"/>
  <c r="N3778" i="39"/>
  <c r="S3778" i="39" s="1"/>
  <c r="Z3777" i="39"/>
  <c r="Y3777" i="39"/>
  <c r="AB3777" i="39"/>
  <c r="N3777" i="39"/>
  <c r="S3777" i="39" s="1"/>
  <c r="AF3777" i="39" s="1"/>
  <c r="AB3776" i="39"/>
  <c r="AA3776" i="39"/>
  <c r="Y3776" i="39"/>
  <c r="X3776" i="39"/>
  <c r="W3776" i="39"/>
  <c r="V3776" i="39"/>
  <c r="Z3776" i="39"/>
  <c r="N3776" i="39"/>
  <c r="S3776" i="39" s="1"/>
  <c r="AB3775" i="39"/>
  <c r="Z3775" i="39"/>
  <c r="Y3775" i="39"/>
  <c r="V3775" i="39"/>
  <c r="N3775" i="39"/>
  <c r="S3775" i="39" s="1"/>
  <c r="AB3774" i="39"/>
  <c r="AA3774" i="39"/>
  <c r="Y3774" i="39"/>
  <c r="X3774" i="39"/>
  <c r="W3774" i="39"/>
  <c r="V3774" i="39"/>
  <c r="Z3774" i="39"/>
  <c r="N3774" i="39"/>
  <c r="S3774" i="39" s="1"/>
  <c r="AB3773" i="39"/>
  <c r="N3773" i="39"/>
  <c r="S3773" i="39" s="1"/>
  <c r="AB3772" i="39"/>
  <c r="AA3772" i="39"/>
  <c r="Y3772" i="39"/>
  <c r="X3772" i="39"/>
  <c r="W3772" i="39"/>
  <c r="V3772" i="39"/>
  <c r="Z3772" i="39"/>
  <c r="N3772" i="39"/>
  <c r="S3772" i="39" s="1"/>
  <c r="Z3771" i="39"/>
  <c r="Y3771" i="39"/>
  <c r="AB3771" i="39"/>
  <c r="N3771" i="39"/>
  <c r="S3771" i="39" s="1"/>
  <c r="AF3771" i="39" s="1"/>
  <c r="AB3770" i="39"/>
  <c r="AA3770" i="39"/>
  <c r="Y3770" i="39"/>
  <c r="X3770" i="39"/>
  <c r="W3770" i="39"/>
  <c r="V3770" i="39"/>
  <c r="Z3770" i="39"/>
  <c r="N3770" i="39"/>
  <c r="S3770" i="39" s="1"/>
  <c r="AK3770" i="39" s="1"/>
  <c r="AB3769" i="39"/>
  <c r="Z3769" i="39"/>
  <c r="Y3769" i="39"/>
  <c r="V3769" i="39"/>
  <c r="N3769" i="39"/>
  <c r="S3769" i="39" s="1"/>
  <c r="AB3768" i="39"/>
  <c r="AA3768" i="39"/>
  <c r="Y3768" i="39"/>
  <c r="X3768" i="39"/>
  <c r="W3768" i="39"/>
  <c r="V3768" i="39"/>
  <c r="Z3768" i="39"/>
  <c r="N3768" i="39"/>
  <c r="S3768" i="39" s="1"/>
  <c r="N3767" i="39"/>
  <c r="S3767" i="39" s="1"/>
  <c r="AB3766" i="39"/>
  <c r="AA3766" i="39"/>
  <c r="Y3766" i="39"/>
  <c r="X3766" i="39"/>
  <c r="W3766" i="39"/>
  <c r="V3766" i="39"/>
  <c r="Z3766" i="39"/>
  <c r="N3766" i="39"/>
  <c r="S3766" i="39" s="1"/>
  <c r="Z3765" i="39"/>
  <c r="Y3765" i="39"/>
  <c r="AB3765" i="39"/>
  <c r="N3765" i="39"/>
  <c r="S3765" i="39" s="1"/>
  <c r="AF3765" i="39" s="1"/>
  <c r="AB3764" i="39"/>
  <c r="AA3764" i="39"/>
  <c r="Y3764" i="39"/>
  <c r="X3764" i="39"/>
  <c r="W3764" i="39"/>
  <c r="V3764" i="39"/>
  <c r="Z3764" i="39"/>
  <c r="N3764" i="39"/>
  <c r="S3764" i="39" s="1"/>
  <c r="AK3764" i="39" s="1"/>
  <c r="AB3763" i="39"/>
  <c r="Z3763" i="39"/>
  <c r="Y3763" i="39"/>
  <c r="V3763" i="39"/>
  <c r="N3763" i="39"/>
  <c r="S3763" i="39" s="1"/>
  <c r="AL3763" i="39" s="1"/>
  <c r="AB3762" i="39"/>
  <c r="AA3762" i="39"/>
  <c r="Y3762" i="39"/>
  <c r="X3762" i="39"/>
  <c r="W3762" i="39"/>
  <c r="V3762" i="39"/>
  <c r="Z3762" i="39"/>
  <c r="N3762" i="39"/>
  <c r="S3762" i="39" s="1"/>
  <c r="AA3761" i="39"/>
  <c r="Z3761" i="39"/>
  <c r="Y3761" i="39"/>
  <c r="V3761" i="39"/>
  <c r="N3761" i="39"/>
  <c r="S3761" i="39" s="1"/>
  <c r="AF3761" i="39" s="1"/>
  <c r="AB3760" i="39"/>
  <c r="AA3760" i="39"/>
  <c r="Y3760" i="39"/>
  <c r="X3760" i="39"/>
  <c r="W3760" i="39"/>
  <c r="V3760" i="39"/>
  <c r="Z3760" i="39"/>
  <c r="N3760" i="39"/>
  <c r="S3760" i="39" s="1"/>
  <c r="AJ3760" i="39" s="1"/>
  <c r="Z3759" i="39"/>
  <c r="Y3759" i="39"/>
  <c r="AA3759" i="39"/>
  <c r="N3759" i="39"/>
  <c r="S3759" i="39" s="1"/>
  <c r="AB3758" i="39"/>
  <c r="AA3758" i="39"/>
  <c r="Y3758" i="39"/>
  <c r="X3758" i="39"/>
  <c r="W3758" i="39"/>
  <c r="V3758" i="39"/>
  <c r="Z3758" i="39"/>
  <c r="N3758" i="39"/>
  <c r="S3758" i="39" s="1"/>
  <c r="AB3757" i="39"/>
  <c r="Y3757" i="39"/>
  <c r="N3757" i="39"/>
  <c r="S3757" i="39" s="1"/>
  <c r="AL3757" i="39" s="1"/>
  <c r="AB3756" i="39"/>
  <c r="AA3756" i="39"/>
  <c r="Y3756" i="39"/>
  <c r="X3756" i="39"/>
  <c r="W3756" i="39"/>
  <c r="V3756" i="39"/>
  <c r="Z3756" i="39"/>
  <c r="N3756" i="39"/>
  <c r="S3756" i="39" s="1"/>
  <c r="AK3756" i="39" s="1"/>
  <c r="AA3755" i="39"/>
  <c r="Z3755" i="39"/>
  <c r="Y3755" i="39"/>
  <c r="V3755" i="39"/>
  <c r="N3755" i="39"/>
  <c r="S3755" i="39" s="1"/>
  <c r="AB3754" i="39"/>
  <c r="AA3754" i="39"/>
  <c r="Y3754" i="39"/>
  <c r="X3754" i="39"/>
  <c r="W3754" i="39"/>
  <c r="V3754" i="39"/>
  <c r="Z3754" i="39"/>
  <c r="N3754" i="39"/>
  <c r="S3754" i="39" s="1"/>
  <c r="AJ3754" i="39" s="1"/>
  <c r="AB3753" i="39"/>
  <c r="Y3753" i="39"/>
  <c r="W3753" i="39"/>
  <c r="N3753" i="39"/>
  <c r="S3753" i="39" s="1"/>
  <c r="AF3753" i="39" s="1"/>
  <c r="AB3752" i="39"/>
  <c r="AA3752" i="39"/>
  <c r="Y3752" i="39"/>
  <c r="X3752" i="39"/>
  <c r="W3752" i="39"/>
  <c r="V3752" i="39"/>
  <c r="Z3752" i="39"/>
  <c r="N3752" i="39"/>
  <c r="S3752" i="39" s="1"/>
  <c r="AI3752" i="39" s="1"/>
  <c r="AB3751" i="39"/>
  <c r="Y3751" i="39"/>
  <c r="W3751" i="39"/>
  <c r="N3751" i="39"/>
  <c r="S3751" i="39" s="1"/>
  <c r="AF3751" i="39" s="1"/>
  <c r="AB3750" i="39"/>
  <c r="AA3750" i="39"/>
  <c r="Y3750" i="39"/>
  <c r="X3750" i="39"/>
  <c r="W3750" i="39"/>
  <c r="V3750" i="39"/>
  <c r="Z3750" i="39"/>
  <c r="N3750" i="39"/>
  <c r="S3750" i="39" s="1"/>
  <c r="AI3750" i="39" s="1"/>
  <c r="AB3749" i="39"/>
  <c r="Y3749" i="39"/>
  <c r="W3749" i="39"/>
  <c r="N3749" i="39"/>
  <c r="S3749" i="39" s="1"/>
  <c r="AF3749" i="39" s="1"/>
  <c r="AB3748" i="39"/>
  <c r="AA3748" i="39"/>
  <c r="Y3748" i="39"/>
  <c r="X3748" i="39"/>
  <c r="W3748" i="39"/>
  <c r="V3748" i="39"/>
  <c r="Z3748" i="39"/>
  <c r="N3748" i="39"/>
  <c r="S3748" i="39" s="1"/>
  <c r="AI3748" i="39" s="1"/>
  <c r="AB3747" i="39"/>
  <c r="Y3747" i="39"/>
  <c r="W3747" i="39"/>
  <c r="N3747" i="39"/>
  <c r="S3747" i="39" s="1"/>
  <c r="AF3747" i="39" s="1"/>
  <c r="AB3746" i="39"/>
  <c r="AA3746" i="39"/>
  <c r="Y3746" i="39"/>
  <c r="X3746" i="39"/>
  <c r="W3746" i="39"/>
  <c r="V3746" i="39"/>
  <c r="Z3746" i="39"/>
  <c r="N3746" i="39"/>
  <c r="S3746" i="39" s="1"/>
  <c r="AI3746" i="39" s="1"/>
  <c r="AB3745" i="39"/>
  <c r="Y3745" i="39"/>
  <c r="X3745" i="39"/>
  <c r="W3745" i="39"/>
  <c r="N3745" i="39"/>
  <c r="S3745" i="39" s="1"/>
  <c r="AB3744" i="39"/>
  <c r="AA3744" i="39"/>
  <c r="Y3744" i="39"/>
  <c r="X3744" i="39"/>
  <c r="W3744" i="39"/>
  <c r="V3744" i="39"/>
  <c r="Z3744" i="39"/>
  <c r="N3744" i="39"/>
  <c r="S3744" i="39" s="1"/>
  <c r="AB3743" i="39"/>
  <c r="Y3743" i="39"/>
  <c r="X3743" i="39"/>
  <c r="W3743" i="39"/>
  <c r="N3743" i="39"/>
  <c r="S3743" i="39" s="1"/>
  <c r="AB3742" i="39"/>
  <c r="AA3742" i="39"/>
  <c r="Y3742" i="39"/>
  <c r="X3742" i="39"/>
  <c r="W3742" i="39"/>
  <c r="V3742" i="39"/>
  <c r="Z3742" i="39"/>
  <c r="N3742" i="39"/>
  <c r="S3742" i="39" s="1"/>
  <c r="AB3741" i="39"/>
  <c r="Y3741" i="39"/>
  <c r="X3741" i="39"/>
  <c r="W3741" i="39"/>
  <c r="N3741" i="39"/>
  <c r="S3741" i="39" s="1"/>
  <c r="AB3740" i="39"/>
  <c r="AA3740" i="39"/>
  <c r="Y3740" i="39"/>
  <c r="X3740" i="39"/>
  <c r="W3740" i="39"/>
  <c r="V3740" i="39"/>
  <c r="Z3740" i="39"/>
  <c r="N3740" i="39"/>
  <c r="S3740" i="39" s="1"/>
  <c r="AI3740" i="39" s="1"/>
  <c r="AB3739" i="39"/>
  <c r="Y3739" i="39"/>
  <c r="X3739" i="39"/>
  <c r="W3739" i="39"/>
  <c r="N3739" i="39"/>
  <c r="S3739" i="39" s="1"/>
  <c r="AB3738" i="39"/>
  <c r="AA3738" i="39"/>
  <c r="Y3738" i="39"/>
  <c r="X3738" i="39"/>
  <c r="W3738" i="39"/>
  <c r="V3738" i="39"/>
  <c r="Z3738" i="39"/>
  <c r="N3738" i="39"/>
  <c r="S3738" i="39" s="1"/>
  <c r="AI3738" i="39" s="1"/>
  <c r="AB3737" i="39"/>
  <c r="Y3737" i="39"/>
  <c r="X3737" i="39"/>
  <c r="W3737" i="39"/>
  <c r="N3737" i="39"/>
  <c r="S3737" i="39" s="1"/>
  <c r="AB3736" i="39"/>
  <c r="AA3736" i="39"/>
  <c r="Y3736" i="39"/>
  <c r="X3736" i="39"/>
  <c r="W3736" i="39"/>
  <c r="V3736" i="39"/>
  <c r="Z3736" i="39"/>
  <c r="N3736" i="39"/>
  <c r="S3736" i="39" s="1"/>
  <c r="AB3735" i="39"/>
  <c r="Y3735" i="39"/>
  <c r="X3735" i="39"/>
  <c r="W3735" i="39"/>
  <c r="N3735" i="39"/>
  <c r="S3735" i="39" s="1"/>
  <c r="AB3734" i="39"/>
  <c r="AA3734" i="39"/>
  <c r="Y3734" i="39"/>
  <c r="X3734" i="39"/>
  <c r="W3734" i="39"/>
  <c r="V3734" i="39"/>
  <c r="Z3734" i="39"/>
  <c r="N3734" i="39"/>
  <c r="S3734" i="39" s="1"/>
  <c r="AI3734" i="39" s="1"/>
  <c r="AB3733" i="39"/>
  <c r="Y3733" i="39"/>
  <c r="X3733" i="39"/>
  <c r="W3733" i="39"/>
  <c r="N3733" i="39"/>
  <c r="S3733" i="39" s="1"/>
  <c r="AB3732" i="39"/>
  <c r="AA3732" i="39"/>
  <c r="Y3732" i="39"/>
  <c r="X3732" i="39"/>
  <c r="W3732" i="39"/>
  <c r="V3732" i="39"/>
  <c r="Z3732" i="39"/>
  <c r="N3732" i="39"/>
  <c r="S3732" i="39" s="1"/>
  <c r="AB3731" i="39"/>
  <c r="Y3731" i="39"/>
  <c r="X3731" i="39"/>
  <c r="W3731" i="39"/>
  <c r="N3731" i="39"/>
  <c r="S3731" i="39" s="1"/>
  <c r="AB3730" i="39"/>
  <c r="AA3730" i="39"/>
  <c r="Y3730" i="39"/>
  <c r="X3730" i="39"/>
  <c r="W3730" i="39"/>
  <c r="V3730" i="39"/>
  <c r="Z3730" i="39"/>
  <c r="N3730" i="39"/>
  <c r="S3730" i="39" s="1"/>
  <c r="AB3729" i="39"/>
  <c r="Y3729" i="39"/>
  <c r="X3729" i="39"/>
  <c r="W3729" i="39"/>
  <c r="N3729" i="39"/>
  <c r="S3729" i="39" s="1"/>
  <c r="AB3728" i="39"/>
  <c r="AA3728" i="39"/>
  <c r="Y3728" i="39"/>
  <c r="X3728" i="39"/>
  <c r="W3728" i="39"/>
  <c r="V3728" i="39"/>
  <c r="Z3728" i="39"/>
  <c r="N3728" i="39"/>
  <c r="S3728" i="39" s="1"/>
  <c r="AI3728" i="39" s="1"/>
  <c r="AB3727" i="39"/>
  <c r="Y3727" i="39"/>
  <c r="X3727" i="39"/>
  <c r="W3727" i="39"/>
  <c r="N3727" i="39"/>
  <c r="S3727" i="39" s="1"/>
  <c r="AB3726" i="39"/>
  <c r="AA3726" i="39"/>
  <c r="Y3726" i="39"/>
  <c r="X3726" i="39"/>
  <c r="W3726" i="39"/>
  <c r="V3726" i="39"/>
  <c r="Z3726" i="39"/>
  <c r="N3726" i="39"/>
  <c r="S3726" i="39" s="1"/>
  <c r="AI3726" i="39" s="1"/>
  <c r="AB3725" i="39"/>
  <c r="Y3725" i="39"/>
  <c r="X3725" i="39"/>
  <c r="W3725" i="39"/>
  <c r="N3725" i="39"/>
  <c r="S3725" i="39" s="1"/>
  <c r="AB3724" i="39"/>
  <c r="AA3724" i="39"/>
  <c r="Y3724" i="39"/>
  <c r="X3724" i="39"/>
  <c r="W3724" i="39"/>
  <c r="V3724" i="39"/>
  <c r="Z3724" i="39"/>
  <c r="N3724" i="39"/>
  <c r="S3724" i="39" s="1"/>
  <c r="AB3723" i="39"/>
  <c r="Y3723" i="39"/>
  <c r="X3723" i="39"/>
  <c r="W3723" i="39"/>
  <c r="N3723" i="39"/>
  <c r="S3723" i="39" s="1"/>
  <c r="AB3722" i="39"/>
  <c r="AA3722" i="39"/>
  <c r="Y3722" i="39"/>
  <c r="X3722" i="39"/>
  <c r="W3722" i="39"/>
  <c r="V3722" i="39"/>
  <c r="Z3722" i="39"/>
  <c r="N3722" i="39"/>
  <c r="S3722" i="39" s="1"/>
  <c r="AI3722" i="39" s="1"/>
  <c r="AB3721" i="39"/>
  <c r="Y3721" i="39"/>
  <c r="X3721" i="39"/>
  <c r="W3721" i="39"/>
  <c r="N3721" i="39"/>
  <c r="S3721" i="39" s="1"/>
  <c r="AB3720" i="39"/>
  <c r="AA3720" i="39"/>
  <c r="Y3720" i="39"/>
  <c r="X3720" i="39"/>
  <c r="W3720" i="39"/>
  <c r="V3720" i="39"/>
  <c r="Z3720" i="39"/>
  <c r="N3720" i="39"/>
  <c r="S3720" i="39" s="1"/>
  <c r="AB3719" i="39"/>
  <c r="Y3719" i="39"/>
  <c r="X3719" i="39"/>
  <c r="W3719" i="39"/>
  <c r="N3719" i="39"/>
  <c r="S3719" i="39" s="1"/>
  <c r="AB3718" i="39"/>
  <c r="AA3718" i="39"/>
  <c r="Y3718" i="39"/>
  <c r="X3718" i="39"/>
  <c r="W3718" i="39"/>
  <c r="V3718" i="39"/>
  <c r="Z3718" i="39"/>
  <c r="N3718" i="39"/>
  <c r="S3718" i="39" s="1"/>
  <c r="AB3717" i="39"/>
  <c r="Y3717" i="39"/>
  <c r="X3717" i="39"/>
  <c r="W3717" i="39"/>
  <c r="N3717" i="39"/>
  <c r="S3717" i="39" s="1"/>
  <c r="AB3716" i="39"/>
  <c r="AA3716" i="39"/>
  <c r="Y3716" i="39"/>
  <c r="X3716" i="39"/>
  <c r="W3716" i="39"/>
  <c r="V3716" i="39"/>
  <c r="Z3716" i="39"/>
  <c r="N3716" i="39"/>
  <c r="S3716" i="39" s="1"/>
  <c r="AI3716" i="39" s="1"/>
  <c r="AB3715" i="39"/>
  <c r="Y3715" i="39"/>
  <c r="X3715" i="39"/>
  <c r="W3715" i="39"/>
  <c r="N3715" i="39"/>
  <c r="S3715" i="39" s="1"/>
  <c r="AB3714" i="39"/>
  <c r="AA3714" i="39"/>
  <c r="Y3714" i="39"/>
  <c r="X3714" i="39"/>
  <c r="W3714" i="39"/>
  <c r="V3714" i="39"/>
  <c r="Z3714" i="39"/>
  <c r="N3714" i="39"/>
  <c r="S3714" i="39" s="1"/>
  <c r="AI3714" i="39" s="1"/>
  <c r="AB3713" i="39"/>
  <c r="Y3713" i="39"/>
  <c r="X3713" i="39"/>
  <c r="W3713" i="39"/>
  <c r="N3713" i="39"/>
  <c r="S3713" i="39" s="1"/>
  <c r="AB3712" i="39"/>
  <c r="AA3712" i="39"/>
  <c r="Y3712" i="39"/>
  <c r="X3712" i="39"/>
  <c r="W3712" i="39"/>
  <c r="V3712" i="39"/>
  <c r="Z3712" i="39"/>
  <c r="N3712" i="39"/>
  <c r="S3712" i="39" s="1"/>
  <c r="AB3711" i="39"/>
  <c r="Y3711" i="39"/>
  <c r="X3711" i="39"/>
  <c r="W3711" i="39"/>
  <c r="N3711" i="39"/>
  <c r="S3711" i="39" s="1"/>
  <c r="AB3710" i="39"/>
  <c r="AA3710" i="39"/>
  <c r="Y3710" i="39"/>
  <c r="X3710" i="39"/>
  <c r="W3710" i="39"/>
  <c r="V3710" i="39"/>
  <c r="Z3710" i="39"/>
  <c r="N3710" i="39"/>
  <c r="S3710" i="39" s="1"/>
  <c r="AB3709" i="39"/>
  <c r="Y3709" i="39"/>
  <c r="X3709" i="39"/>
  <c r="W3709" i="39"/>
  <c r="N3709" i="39"/>
  <c r="S3709" i="39" s="1"/>
  <c r="AB3708" i="39"/>
  <c r="AA3708" i="39"/>
  <c r="Y3708" i="39"/>
  <c r="X3708" i="39"/>
  <c r="W3708" i="39"/>
  <c r="V3708" i="39"/>
  <c r="Z3708" i="39"/>
  <c r="N3708" i="39"/>
  <c r="S3708" i="39" s="1"/>
  <c r="AB3707" i="39"/>
  <c r="Y3707" i="39"/>
  <c r="X3707" i="39"/>
  <c r="W3707" i="39"/>
  <c r="N3707" i="39"/>
  <c r="S3707" i="39" s="1"/>
  <c r="AB3706" i="39"/>
  <c r="AA3706" i="39"/>
  <c r="Y3706" i="39"/>
  <c r="X3706" i="39"/>
  <c r="W3706" i="39"/>
  <c r="V3706" i="39"/>
  <c r="Z3706" i="39"/>
  <c r="N3706" i="39"/>
  <c r="S3706" i="39" s="1"/>
  <c r="AB3705" i="39"/>
  <c r="Y3705" i="39"/>
  <c r="X3705" i="39"/>
  <c r="W3705" i="39"/>
  <c r="N3705" i="39"/>
  <c r="S3705" i="39" s="1"/>
  <c r="AB3704" i="39"/>
  <c r="AA3704" i="39"/>
  <c r="Y3704" i="39"/>
  <c r="X3704" i="39"/>
  <c r="W3704" i="39"/>
  <c r="V3704" i="39"/>
  <c r="Z3704" i="39"/>
  <c r="N3704" i="39"/>
  <c r="S3704" i="39" s="1"/>
  <c r="AI3704" i="39" s="1"/>
  <c r="AB3703" i="39"/>
  <c r="Y3703" i="39"/>
  <c r="X3703" i="39"/>
  <c r="W3703" i="39"/>
  <c r="N3703" i="39"/>
  <c r="S3703" i="39" s="1"/>
  <c r="AB3702" i="39"/>
  <c r="AA3702" i="39"/>
  <c r="Y3702" i="39"/>
  <c r="X3702" i="39"/>
  <c r="W3702" i="39"/>
  <c r="V3702" i="39"/>
  <c r="Z3702" i="39"/>
  <c r="N3702" i="39"/>
  <c r="S3702" i="39" s="1"/>
  <c r="AI3702" i="39" s="1"/>
  <c r="AB3701" i="39"/>
  <c r="Y3701" i="39"/>
  <c r="X3701" i="39"/>
  <c r="W3701" i="39"/>
  <c r="N3701" i="39"/>
  <c r="S3701" i="39" s="1"/>
  <c r="AB3700" i="39"/>
  <c r="AA3700" i="39"/>
  <c r="Y3700" i="39"/>
  <c r="X3700" i="39"/>
  <c r="W3700" i="39"/>
  <c r="V3700" i="39"/>
  <c r="Z3700" i="39"/>
  <c r="N3700" i="39"/>
  <c r="S3700" i="39" s="1"/>
  <c r="AB3699" i="39"/>
  <c r="Y3699" i="39"/>
  <c r="X3699" i="39"/>
  <c r="W3699" i="39"/>
  <c r="N3699" i="39"/>
  <c r="S3699" i="39" s="1"/>
  <c r="AB3698" i="39"/>
  <c r="AA3698" i="39"/>
  <c r="Y3698" i="39"/>
  <c r="X3698" i="39"/>
  <c r="W3698" i="39"/>
  <c r="V3698" i="39"/>
  <c r="Z3698" i="39"/>
  <c r="N3698" i="39"/>
  <c r="S3698" i="39" s="1"/>
  <c r="AB3697" i="39"/>
  <c r="Y3697" i="39"/>
  <c r="X3697" i="39"/>
  <c r="W3697" i="39"/>
  <c r="N3697" i="39"/>
  <c r="S3697" i="39" s="1"/>
  <c r="AB3696" i="39"/>
  <c r="AA3696" i="39"/>
  <c r="Y3696" i="39"/>
  <c r="X3696" i="39"/>
  <c r="W3696" i="39"/>
  <c r="V3696" i="39"/>
  <c r="Z3696" i="39"/>
  <c r="N3696" i="39"/>
  <c r="S3696" i="39" s="1"/>
  <c r="AB3695" i="39"/>
  <c r="Y3695" i="39"/>
  <c r="X3695" i="39"/>
  <c r="W3695" i="39"/>
  <c r="N3695" i="39"/>
  <c r="S3695" i="39" s="1"/>
  <c r="AB3694" i="39"/>
  <c r="AA3694" i="39"/>
  <c r="Y3694" i="39"/>
  <c r="X3694" i="39"/>
  <c r="W3694" i="39"/>
  <c r="V3694" i="39"/>
  <c r="Z3694" i="39"/>
  <c r="N3694" i="39"/>
  <c r="S3694" i="39" s="1"/>
  <c r="AB3693" i="39"/>
  <c r="Y3693" i="39"/>
  <c r="X3693" i="39"/>
  <c r="W3693" i="39"/>
  <c r="N3693" i="39"/>
  <c r="S3693" i="39" s="1"/>
  <c r="AB3692" i="39"/>
  <c r="AA3692" i="39"/>
  <c r="Y3692" i="39"/>
  <c r="X3692" i="39"/>
  <c r="W3692" i="39"/>
  <c r="V3692" i="39"/>
  <c r="Z3692" i="39"/>
  <c r="N3692" i="39"/>
  <c r="S3692" i="39" s="1"/>
  <c r="AI3692" i="39" s="1"/>
  <c r="AB3691" i="39"/>
  <c r="Y3691" i="39"/>
  <c r="X3691" i="39"/>
  <c r="W3691" i="39"/>
  <c r="N3691" i="39"/>
  <c r="S3691" i="39" s="1"/>
  <c r="AB3690" i="39"/>
  <c r="AA3690" i="39"/>
  <c r="Y3690" i="39"/>
  <c r="X3690" i="39"/>
  <c r="W3690" i="39"/>
  <c r="V3690" i="39"/>
  <c r="Z3690" i="39"/>
  <c r="N3690" i="39"/>
  <c r="S3690" i="39" s="1"/>
  <c r="AI3690" i="39" s="1"/>
  <c r="AB3689" i="39"/>
  <c r="Y3689" i="39"/>
  <c r="X3689" i="39"/>
  <c r="W3689" i="39"/>
  <c r="N3689" i="39"/>
  <c r="S3689" i="39" s="1"/>
  <c r="AB3688" i="39"/>
  <c r="AA3688" i="39"/>
  <c r="Y3688" i="39"/>
  <c r="X3688" i="39"/>
  <c r="W3688" i="39"/>
  <c r="V3688" i="39"/>
  <c r="Z3688" i="39"/>
  <c r="N3688" i="39"/>
  <c r="S3688" i="39" s="1"/>
  <c r="AB3687" i="39"/>
  <c r="Y3687" i="39"/>
  <c r="X3687" i="39"/>
  <c r="W3687" i="39"/>
  <c r="N3687" i="39"/>
  <c r="S3687" i="39" s="1"/>
  <c r="AB3686" i="39"/>
  <c r="AA3686" i="39"/>
  <c r="Y3686" i="39"/>
  <c r="X3686" i="39"/>
  <c r="W3686" i="39"/>
  <c r="V3686" i="39"/>
  <c r="Z3686" i="39"/>
  <c r="N3686" i="39"/>
  <c r="S3686" i="39" s="1"/>
  <c r="AI3686" i="39" s="1"/>
  <c r="AB3685" i="39"/>
  <c r="Y3685" i="39"/>
  <c r="X3685" i="39"/>
  <c r="W3685" i="39"/>
  <c r="N3685" i="39"/>
  <c r="S3685" i="39" s="1"/>
  <c r="AB3684" i="39"/>
  <c r="AA3684" i="39"/>
  <c r="Y3684" i="39"/>
  <c r="X3684" i="39"/>
  <c r="W3684" i="39"/>
  <c r="V3684" i="39"/>
  <c r="Z3684" i="39"/>
  <c r="N3684" i="39"/>
  <c r="S3684" i="39" s="1"/>
  <c r="AB3683" i="39"/>
  <c r="Y3683" i="39"/>
  <c r="X3683" i="39"/>
  <c r="W3683" i="39"/>
  <c r="N3683" i="39"/>
  <c r="S3683" i="39" s="1"/>
  <c r="AB3682" i="39"/>
  <c r="AA3682" i="39"/>
  <c r="Y3682" i="39"/>
  <c r="X3682" i="39"/>
  <c r="W3682" i="39"/>
  <c r="V3682" i="39"/>
  <c r="Z3682" i="39"/>
  <c r="N3682" i="39"/>
  <c r="S3682" i="39" s="1"/>
  <c r="AB3681" i="39"/>
  <c r="Y3681" i="39"/>
  <c r="X3681" i="39"/>
  <c r="W3681" i="39"/>
  <c r="N3681" i="39"/>
  <c r="S3681" i="39" s="1"/>
  <c r="AB3680" i="39"/>
  <c r="AA3680" i="39"/>
  <c r="Y3680" i="39"/>
  <c r="X3680" i="39"/>
  <c r="W3680" i="39"/>
  <c r="V3680" i="39"/>
  <c r="Z3680" i="39"/>
  <c r="N3680" i="39"/>
  <c r="S3680" i="39" s="1"/>
  <c r="AI3680" i="39" s="1"/>
  <c r="AB3679" i="39"/>
  <c r="Y3679" i="39"/>
  <c r="X3679" i="39"/>
  <c r="W3679" i="39"/>
  <c r="N3679" i="39"/>
  <c r="S3679" i="39" s="1"/>
  <c r="AB3678" i="39"/>
  <c r="AA3678" i="39"/>
  <c r="Y3678" i="39"/>
  <c r="X3678" i="39"/>
  <c r="W3678" i="39"/>
  <c r="V3678" i="39"/>
  <c r="Z3678" i="39"/>
  <c r="N3678" i="39"/>
  <c r="S3678" i="39" s="1"/>
  <c r="AI3678" i="39" s="1"/>
  <c r="AB3677" i="39"/>
  <c r="Y3677" i="39"/>
  <c r="X3677" i="39"/>
  <c r="W3677" i="39"/>
  <c r="N3677" i="39"/>
  <c r="S3677" i="39" s="1"/>
  <c r="AB3676" i="39"/>
  <c r="AA3676" i="39"/>
  <c r="Y3676" i="39"/>
  <c r="X3676" i="39"/>
  <c r="W3676" i="39"/>
  <c r="V3676" i="39"/>
  <c r="Z3676" i="39"/>
  <c r="N3676" i="39"/>
  <c r="S3676" i="39" s="1"/>
  <c r="AB3675" i="39"/>
  <c r="Y3675" i="39"/>
  <c r="X3675" i="39"/>
  <c r="W3675" i="39"/>
  <c r="N3675" i="39"/>
  <c r="S3675" i="39" s="1"/>
  <c r="AB3674" i="39"/>
  <c r="AA3674" i="39"/>
  <c r="Y3674" i="39"/>
  <c r="X3674" i="39"/>
  <c r="W3674" i="39"/>
  <c r="V3674" i="39"/>
  <c r="Z3674" i="39"/>
  <c r="N3674" i="39"/>
  <c r="S3674" i="39" s="1"/>
  <c r="AI3674" i="39" s="1"/>
  <c r="AB3673" i="39"/>
  <c r="Y3673" i="39"/>
  <c r="X3673" i="39"/>
  <c r="W3673" i="39"/>
  <c r="N3673" i="39"/>
  <c r="S3673" i="39" s="1"/>
  <c r="AB3672" i="39"/>
  <c r="AA3672" i="39"/>
  <c r="Y3672" i="39"/>
  <c r="X3672" i="39"/>
  <c r="W3672" i="39"/>
  <c r="V3672" i="39"/>
  <c r="Z3672" i="39"/>
  <c r="N3672" i="39"/>
  <c r="S3672" i="39" s="1"/>
  <c r="AB3671" i="39"/>
  <c r="Y3671" i="39"/>
  <c r="X3671" i="39"/>
  <c r="W3671" i="39"/>
  <c r="N3671" i="39"/>
  <c r="S3671" i="39" s="1"/>
  <c r="AB3670" i="39"/>
  <c r="AA3670" i="39"/>
  <c r="Y3670" i="39"/>
  <c r="X3670" i="39"/>
  <c r="W3670" i="39"/>
  <c r="V3670" i="39"/>
  <c r="Z3670" i="39"/>
  <c r="N3670" i="39"/>
  <c r="S3670" i="39" s="1"/>
  <c r="AB3669" i="39"/>
  <c r="Y3669" i="39"/>
  <c r="X3669" i="39"/>
  <c r="W3669" i="39"/>
  <c r="N3669" i="39"/>
  <c r="S3669" i="39" s="1"/>
  <c r="Z3668" i="39"/>
  <c r="W3668" i="39"/>
  <c r="N3668" i="39"/>
  <c r="S3668" i="39" s="1"/>
  <c r="AF3668" i="39" s="1"/>
  <c r="N3667" i="39"/>
  <c r="S3667" i="39" s="1"/>
  <c r="AF3667" i="39" s="1"/>
  <c r="Z3666" i="39"/>
  <c r="W3666" i="39"/>
  <c r="N3666" i="39"/>
  <c r="S3666" i="39" s="1"/>
  <c r="Z3665" i="39"/>
  <c r="W3665" i="39"/>
  <c r="N3665" i="39"/>
  <c r="S3665" i="39" s="1"/>
  <c r="AF3665" i="39" s="1"/>
  <c r="N3664" i="39"/>
  <c r="S3664" i="39" s="1"/>
  <c r="AF3664" i="39" s="1"/>
  <c r="Z3663" i="39"/>
  <c r="W3663" i="39"/>
  <c r="N3663" i="39"/>
  <c r="S3663" i="39" s="1"/>
  <c r="Z3662" i="39"/>
  <c r="W3662" i="39"/>
  <c r="N3662" i="39"/>
  <c r="S3662" i="39" s="1"/>
  <c r="AF3662" i="39" s="1"/>
  <c r="N3661" i="39"/>
  <c r="S3661" i="39" s="1"/>
  <c r="AF3661" i="39" s="1"/>
  <c r="Z3660" i="39"/>
  <c r="W3660" i="39"/>
  <c r="N3660" i="39"/>
  <c r="S3660" i="39" s="1"/>
  <c r="Z3659" i="39"/>
  <c r="W3659" i="39"/>
  <c r="N3659" i="39"/>
  <c r="S3659" i="39" s="1"/>
  <c r="AF3659" i="39" s="1"/>
  <c r="N3658" i="39"/>
  <c r="S3658" i="39" s="1"/>
  <c r="AF3658" i="39" s="1"/>
  <c r="Z3657" i="39"/>
  <c r="W3657" i="39"/>
  <c r="N3657" i="39"/>
  <c r="S3657" i="39" s="1"/>
  <c r="Z3656" i="39"/>
  <c r="W3656" i="39"/>
  <c r="N3656" i="39"/>
  <c r="S3656" i="39" s="1"/>
  <c r="AF3656" i="39" s="1"/>
  <c r="W3655" i="39"/>
  <c r="AB3655" i="39"/>
  <c r="N3655" i="39"/>
  <c r="S3655" i="39" s="1"/>
  <c r="AF3655" i="39" s="1"/>
  <c r="Z3654" i="39"/>
  <c r="Y3654" i="39"/>
  <c r="W3654" i="39"/>
  <c r="N3654" i="39"/>
  <c r="S3654" i="39" s="1"/>
  <c r="AF3654" i="39" s="1"/>
  <c r="AB3653" i="39"/>
  <c r="Z3653" i="39"/>
  <c r="W3653" i="39"/>
  <c r="V3653" i="39"/>
  <c r="N3653" i="39"/>
  <c r="S3653" i="39" s="1"/>
  <c r="N3652" i="39"/>
  <c r="S3652" i="39" s="1"/>
  <c r="Z3651" i="39"/>
  <c r="N3651" i="39"/>
  <c r="S3651" i="39" s="1"/>
  <c r="AF3651" i="39" s="1"/>
  <c r="W3650" i="39"/>
  <c r="Z3650" i="39"/>
  <c r="N3650" i="39"/>
  <c r="S3650" i="39" s="1"/>
  <c r="W3649" i="39"/>
  <c r="AB3649" i="39"/>
  <c r="N3649" i="39"/>
  <c r="S3649" i="39" s="1"/>
  <c r="AF3649" i="39" s="1"/>
  <c r="Z3648" i="39"/>
  <c r="Y3648" i="39"/>
  <c r="W3648" i="39"/>
  <c r="N3648" i="39"/>
  <c r="S3648" i="39" s="1"/>
  <c r="AI3648" i="39" s="1"/>
  <c r="AB3647" i="39"/>
  <c r="Z3647" i="39"/>
  <c r="W3647" i="39"/>
  <c r="V3647" i="39"/>
  <c r="N3647" i="39"/>
  <c r="S3647" i="39" s="1"/>
  <c r="N3646" i="39"/>
  <c r="S3646" i="39" s="1"/>
  <c r="AB3645" i="39"/>
  <c r="Z3645" i="39"/>
  <c r="N3645" i="39"/>
  <c r="S3645" i="39" s="1"/>
  <c r="AF3645" i="39" s="1"/>
  <c r="W3644" i="39"/>
  <c r="Z3644" i="39"/>
  <c r="N3644" i="39"/>
  <c r="S3644" i="39" s="1"/>
  <c r="W3643" i="39"/>
  <c r="AB3643" i="39"/>
  <c r="N3643" i="39"/>
  <c r="S3643" i="39" s="1"/>
  <c r="AF3643" i="39" s="1"/>
  <c r="Z3642" i="39"/>
  <c r="Y3642" i="39"/>
  <c r="W3642" i="39"/>
  <c r="N3642" i="39"/>
  <c r="S3642" i="39" s="1"/>
  <c r="AB3641" i="39"/>
  <c r="Z3641" i="39"/>
  <c r="W3641" i="39"/>
  <c r="V3641" i="39"/>
  <c r="N3641" i="39"/>
  <c r="S3641" i="39" s="1"/>
  <c r="N3640" i="39"/>
  <c r="S3640" i="39" s="1"/>
  <c r="AB3639" i="39"/>
  <c r="Z3639" i="39"/>
  <c r="N3639" i="39"/>
  <c r="S3639" i="39" s="1"/>
  <c r="W3638" i="39"/>
  <c r="Z3638" i="39"/>
  <c r="N3638" i="39"/>
  <c r="S3638" i="39" s="1"/>
  <c r="W3637" i="39"/>
  <c r="AB3637" i="39"/>
  <c r="N3637" i="39"/>
  <c r="S3637" i="39" s="1"/>
  <c r="AF3637" i="39" s="1"/>
  <c r="Z3636" i="39"/>
  <c r="Y3636" i="39"/>
  <c r="W3636" i="39"/>
  <c r="N3636" i="39"/>
  <c r="S3636" i="39" s="1"/>
  <c r="AF3636" i="39" s="1"/>
  <c r="AB3635" i="39"/>
  <c r="Z3635" i="39"/>
  <c r="W3635" i="39"/>
  <c r="V3635" i="39"/>
  <c r="N3635" i="39"/>
  <c r="S3635" i="39" s="1"/>
  <c r="N3634" i="39"/>
  <c r="S3634" i="39" s="1"/>
  <c r="AB3633" i="39"/>
  <c r="Z3633" i="39"/>
  <c r="N3633" i="39"/>
  <c r="S3633" i="39" s="1"/>
  <c r="W3632" i="39"/>
  <c r="Z3632" i="39"/>
  <c r="N3632" i="39"/>
  <c r="S3632" i="39" s="1"/>
  <c r="W3631" i="39"/>
  <c r="AB3631" i="39"/>
  <c r="N3631" i="39"/>
  <c r="S3631" i="39" s="1"/>
  <c r="AF3631" i="39" s="1"/>
  <c r="Z3630" i="39"/>
  <c r="Y3630" i="39"/>
  <c r="W3630" i="39"/>
  <c r="N3630" i="39"/>
  <c r="S3630" i="39" s="1"/>
  <c r="AB3629" i="39"/>
  <c r="Z3629" i="39"/>
  <c r="W3629" i="39"/>
  <c r="V3629" i="39"/>
  <c r="N3629" i="39"/>
  <c r="S3629" i="39" s="1"/>
  <c r="N3628" i="39"/>
  <c r="S3628" i="39" s="1"/>
  <c r="AB3627" i="39"/>
  <c r="Z3627" i="39"/>
  <c r="N3627" i="39"/>
  <c r="S3627" i="39" s="1"/>
  <c r="AF3627" i="39" s="1"/>
  <c r="Z3626" i="39"/>
  <c r="Y3626" i="39"/>
  <c r="W3626" i="39"/>
  <c r="V3626" i="39"/>
  <c r="N3626" i="39"/>
  <c r="S3626" i="39" s="1"/>
  <c r="W3625" i="39"/>
  <c r="Z3625" i="39"/>
  <c r="N3625" i="39"/>
  <c r="S3625" i="39" s="1"/>
  <c r="AF3625" i="39" s="1"/>
  <c r="Z3624" i="39"/>
  <c r="Y3624" i="39"/>
  <c r="N3624" i="39"/>
  <c r="S3624" i="39" s="1"/>
  <c r="AF3624" i="39" s="1"/>
  <c r="AB3623" i="39"/>
  <c r="Z3623" i="39"/>
  <c r="Y3623" i="39"/>
  <c r="X3623" i="39"/>
  <c r="N3623" i="39"/>
  <c r="S3623" i="39" s="1"/>
  <c r="Y3622" i="39"/>
  <c r="V3622" i="39"/>
  <c r="AA3622" i="39"/>
  <c r="N3622" i="39"/>
  <c r="S3622" i="39" s="1"/>
  <c r="Z3621" i="39"/>
  <c r="V3621" i="39"/>
  <c r="X3621" i="39"/>
  <c r="N3621" i="39"/>
  <c r="S3621" i="39" s="1"/>
  <c r="W3620" i="39"/>
  <c r="AA3620" i="39"/>
  <c r="N3620" i="39"/>
  <c r="S3620" i="39" s="1"/>
  <c r="W3619" i="39"/>
  <c r="X3619" i="39"/>
  <c r="N3619" i="39"/>
  <c r="S3619" i="39" s="1"/>
  <c r="AF3619" i="39" s="1"/>
  <c r="AB3618" i="39"/>
  <c r="X3618" i="39"/>
  <c r="W3618" i="39"/>
  <c r="V3618" i="39"/>
  <c r="AA3618" i="39"/>
  <c r="N3618" i="39"/>
  <c r="S3618" i="39" s="1"/>
  <c r="AB3617" i="39"/>
  <c r="Y3617" i="39"/>
  <c r="W3617" i="39"/>
  <c r="V3617" i="39"/>
  <c r="X3617" i="39"/>
  <c r="N3617" i="39"/>
  <c r="S3617" i="39" s="1"/>
  <c r="AF3617" i="39" s="1"/>
  <c r="AB3616" i="39"/>
  <c r="Y3616" i="39"/>
  <c r="X3616" i="39"/>
  <c r="W3616" i="39"/>
  <c r="V3616" i="39"/>
  <c r="AA3616" i="39"/>
  <c r="N3616" i="39"/>
  <c r="S3616" i="39" s="1"/>
  <c r="AB3615" i="39"/>
  <c r="Z3615" i="39"/>
  <c r="Y3615" i="39"/>
  <c r="W3615" i="39"/>
  <c r="V3615" i="39"/>
  <c r="X3615" i="39"/>
  <c r="N3615" i="39"/>
  <c r="S3615" i="39" s="1"/>
  <c r="AJ3615" i="39" s="1"/>
  <c r="AA3614" i="39"/>
  <c r="N3614" i="39"/>
  <c r="S3614" i="39" s="1"/>
  <c r="X3613" i="39"/>
  <c r="N3613" i="39"/>
  <c r="S3613" i="39" s="1"/>
  <c r="AF3613" i="39" s="1"/>
  <c r="AB3612" i="39"/>
  <c r="Y3612" i="39"/>
  <c r="X3612" i="39"/>
  <c r="AA3612" i="39"/>
  <c r="N3612" i="39"/>
  <c r="S3612" i="39" s="1"/>
  <c r="AB3611" i="39"/>
  <c r="Z3611" i="39"/>
  <c r="Y3611" i="39"/>
  <c r="X3611" i="39"/>
  <c r="N3611" i="39"/>
  <c r="S3611" i="39" s="1"/>
  <c r="Y3610" i="39"/>
  <c r="V3610" i="39"/>
  <c r="AA3610" i="39"/>
  <c r="N3610" i="39"/>
  <c r="S3610" i="39" s="1"/>
  <c r="Z3609" i="39"/>
  <c r="V3609" i="39"/>
  <c r="X3609" i="39"/>
  <c r="N3609" i="39"/>
  <c r="S3609" i="39" s="1"/>
  <c r="AJ3609" i="39" s="1"/>
  <c r="W3608" i="39"/>
  <c r="AA3608" i="39"/>
  <c r="N3608" i="39"/>
  <c r="S3608" i="39" s="1"/>
  <c r="W3607" i="39"/>
  <c r="X3607" i="39"/>
  <c r="N3607" i="39"/>
  <c r="S3607" i="39" s="1"/>
  <c r="AF3607" i="39" s="1"/>
  <c r="AB3606" i="39"/>
  <c r="X3606" i="39"/>
  <c r="W3606" i="39"/>
  <c r="V3606" i="39"/>
  <c r="AA3606" i="39"/>
  <c r="N3606" i="39"/>
  <c r="S3606" i="39" s="1"/>
  <c r="AB3605" i="39"/>
  <c r="Y3605" i="39"/>
  <c r="W3605" i="39"/>
  <c r="V3605" i="39"/>
  <c r="X3605" i="39"/>
  <c r="N3605" i="39"/>
  <c r="S3605" i="39" s="1"/>
  <c r="AF3605" i="39" s="1"/>
  <c r="AB3604" i="39"/>
  <c r="Y3604" i="39"/>
  <c r="X3604" i="39"/>
  <c r="W3604" i="39"/>
  <c r="V3604" i="39"/>
  <c r="AA3604" i="39"/>
  <c r="N3604" i="39"/>
  <c r="S3604" i="39" s="1"/>
  <c r="AB3603" i="39"/>
  <c r="Z3603" i="39"/>
  <c r="Y3603" i="39"/>
  <c r="W3603" i="39"/>
  <c r="V3603" i="39"/>
  <c r="X3603" i="39"/>
  <c r="N3603" i="39"/>
  <c r="S3603" i="39" s="1"/>
  <c r="AJ3603" i="39" s="1"/>
  <c r="AA3602" i="39"/>
  <c r="N3602" i="39"/>
  <c r="S3602" i="39" s="1"/>
  <c r="X3601" i="39"/>
  <c r="N3601" i="39"/>
  <c r="S3601" i="39" s="1"/>
  <c r="AF3601" i="39" s="1"/>
  <c r="AB3600" i="39"/>
  <c r="Y3600" i="39"/>
  <c r="X3600" i="39"/>
  <c r="AA3600" i="39"/>
  <c r="N3600" i="39"/>
  <c r="S3600" i="39" s="1"/>
  <c r="AB3599" i="39"/>
  <c r="Z3599" i="39"/>
  <c r="Y3599" i="39"/>
  <c r="X3599" i="39"/>
  <c r="N3599" i="39"/>
  <c r="S3599" i="39" s="1"/>
  <c r="Y3598" i="39"/>
  <c r="V3598" i="39"/>
  <c r="AA3598" i="39"/>
  <c r="N3598" i="39"/>
  <c r="S3598" i="39" s="1"/>
  <c r="Z3597" i="39"/>
  <c r="V3597" i="39"/>
  <c r="X3597" i="39"/>
  <c r="N3597" i="39"/>
  <c r="S3597" i="39" s="1"/>
  <c r="AJ3597" i="39" s="1"/>
  <c r="W3596" i="39"/>
  <c r="AA3596" i="39"/>
  <c r="N3596" i="39"/>
  <c r="S3596" i="39" s="1"/>
  <c r="W3595" i="39"/>
  <c r="X3595" i="39"/>
  <c r="N3595" i="39"/>
  <c r="S3595" i="39" s="1"/>
  <c r="AF3595" i="39" s="1"/>
  <c r="AB3594" i="39"/>
  <c r="X3594" i="39"/>
  <c r="W3594" i="39"/>
  <c r="V3594" i="39"/>
  <c r="AA3594" i="39"/>
  <c r="N3594" i="39"/>
  <c r="S3594" i="39" s="1"/>
  <c r="AB3593" i="39"/>
  <c r="Y3593" i="39"/>
  <c r="W3593" i="39"/>
  <c r="V3593" i="39"/>
  <c r="X3593" i="39"/>
  <c r="N3593" i="39"/>
  <c r="S3593" i="39" s="1"/>
  <c r="AF3593" i="39" s="1"/>
  <c r="AB3592" i="39"/>
  <c r="Y3592" i="39"/>
  <c r="X3592" i="39"/>
  <c r="W3592" i="39"/>
  <c r="V3592" i="39"/>
  <c r="AA3592" i="39"/>
  <c r="N3592" i="39"/>
  <c r="S3592" i="39" s="1"/>
  <c r="AB3591" i="39"/>
  <c r="Z3591" i="39"/>
  <c r="Y3591" i="39"/>
  <c r="W3591" i="39"/>
  <c r="V3591" i="39"/>
  <c r="X3591" i="39"/>
  <c r="N3591" i="39"/>
  <c r="S3591" i="39" s="1"/>
  <c r="AJ3591" i="39" s="1"/>
  <c r="AA3590" i="39"/>
  <c r="N3590" i="39"/>
  <c r="S3590" i="39" s="1"/>
  <c r="X3589" i="39"/>
  <c r="N3589" i="39"/>
  <c r="S3589" i="39" s="1"/>
  <c r="AF3589" i="39" s="1"/>
  <c r="AB3588" i="39"/>
  <c r="Y3588" i="39"/>
  <c r="X3588" i="39"/>
  <c r="AA3588" i="39"/>
  <c r="N3588" i="39"/>
  <c r="S3588" i="39" s="1"/>
  <c r="AB3587" i="39"/>
  <c r="Z3587" i="39"/>
  <c r="Y3587" i="39"/>
  <c r="X3587" i="39"/>
  <c r="N3587" i="39"/>
  <c r="S3587" i="39" s="1"/>
  <c r="Y3586" i="39"/>
  <c r="V3586" i="39"/>
  <c r="AA3586" i="39"/>
  <c r="N3586" i="39"/>
  <c r="S3586" i="39" s="1"/>
  <c r="Z3585" i="39"/>
  <c r="V3585" i="39"/>
  <c r="X3585" i="39"/>
  <c r="N3585" i="39"/>
  <c r="S3585" i="39" s="1"/>
  <c r="AJ3585" i="39" s="1"/>
  <c r="W3584" i="39"/>
  <c r="AA3584" i="39"/>
  <c r="N3584" i="39"/>
  <c r="S3584" i="39" s="1"/>
  <c r="W3583" i="39"/>
  <c r="X3583" i="39"/>
  <c r="N3583" i="39"/>
  <c r="S3583" i="39" s="1"/>
  <c r="AF3583" i="39" s="1"/>
  <c r="AB3582" i="39"/>
  <c r="X3582" i="39"/>
  <c r="W3582" i="39"/>
  <c r="V3582" i="39"/>
  <c r="AA3582" i="39"/>
  <c r="N3582" i="39"/>
  <c r="S3582" i="39" s="1"/>
  <c r="AB3581" i="39"/>
  <c r="Y3581" i="39"/>
  <c r="W3581" i="39"/>
  <c r="V3581" i="39"/>
  <c r="X3581" i="39"/>
  <c r="N3581" i="39"/>
  <c r="S3581" i="39" s="1"/>
  <c r="AF3581" i="39" s="1"/>
  <c r="AB3580" i="39"/>
  <c r="Y3580" i="39"/>
  <c r="X3580" i="39"/>
  <c r="W3580" i="39"/>
  <c r="V3580" i="39"/>
  <c r="AA3580" i="39"/>
  <c r="N3580" i="39"/>
  <c r="S3580" i="39" s="1"/>
  <c r="AB3579" i="39"/>
  <c r="Z3579" i="39"/>
  <c r="Y3579" i="39"/>
  <c r="W3579" i="39"/>
  <c r="V3579" i="39"/>
  <c r="X3579" i="39"/>
  <c r="N3579" i="39"/>
  <c r="S3579" i="39" s="1"/>
  <c r="AJ3579" i="39" s="1"/>
  <c r="AA3578" i="39"/>
  <c r="N3578" i="39"/>
  <c r="S3578" i="39" s="1"/>
  <c r="X3577" i="39"/>
  <c r="N3577" i="39"/>
  <c r="S3577" i="39" s="1"/>
  <c r="AF3577" i="39" s="1"/>
  <c r="AB3576" i="39"/>
  <c r="X3576" i="39"/>
  <c r="AA3576" i="39"/>
  <c r="N3576" i="39"/>
  <c r="S3576" i="39" s="1"/>
  <c r="AB3575" i="39"/>
  <c r="Y3575" i="39"/>
  <c r="X3575" i="39"/>
  <c r="N3575" i="39"/>
  <c r="S3575" i="39" s="1"/>
  <c r="AF3575" i="39" s="1"/>
  <c r="AB3574" i="39"/>
  <c r="Y3574" i="39"/>
  <c r="V3574" i="39"/>
  <c r="AA3574" i="39"/>
  <c r="N3574" i="39"/>
  <c r="S3574" i="39" s="1"/>
  <c r="AL3574" i="39" s="1"/>
  <c r="W3573" i="39"/>
  <c r="AA3573" i="39"/>
  <c r="N3573" i="39"/>
  <c r="S3573" i="39" s="1"/>
  <c r="X3572" i="39"/>
  <c r="N3572" i="39"/>
  <c r="S3572" i="39" s="1"/>
  <c r="W3571" i="39"/>
  <c r="AA3571" i="39"/>
  <c r="N3571" i="39"/>
  <c r="S3571" i="39" s="1"/>
  <c r="AF3571" i="39" s="1"/>
  <c r="X3570" i="39"/>
  <c r="N3570" i="39"/>
  <c r="S3570" i="39" s="1"/>
  <c r="W3569" i="39"/>
  <c r="AA3569" i="39"/>
  <c r="N3569" i="39"/>
  <c r="S3569" i="39" s="1"/>
  <c r="AF3569" i="39" s="1"/>
  <c r="X3568" i="39"/>
  <c r="N3568" i="39"/>
  <c r="S3568" i="39" s="1"/>
  <c r="W3567" i="39"/>
  <c r="AA3567" i="39"/>
  <c r="N3567" i="39"/>
  <c r="S3567" i="39" s="1"/>
  <c r="AF3567" i="39" s="1"/>
  <c r="Z3566" i="39"/>
  <c r="N3566" i="39"/>
  <c r="S3566" i="39" s="1"/>
  <c r="W3565" i="39"/>
  <c r="AA3565" i="39"/>
  <c r="N3565" i="39"/>
  <c r="S3565" i="39" s="1"/>
  <c r="AF3565" i="39" s="1"/>
  <c r="Z3564" i="39"/>
  <c r="N3564" i="39"/>
  <c r="S3564" i="39" s="1"/>
  <c r="W3563" i="39"/>
  <c r="AA3563" i="39"/>
  <c r="N3563" i="39"/>
  <c r="S3563" i="39" s="1"/>
  <c r="N3562" i="39"/>
  <c r="S3562" i="39" s="1"/>
  <c r="AF3562" i="39" s="1"/>
  <c r="W3561" i="39"/>
  <c r="AA3561" i="39"/>
  <c r="N3561" i="39"/>
  <c r="S3561" i="39" s="1"/>
  <c r="Z3560" i="39"/>
  <c r="N3560" i="39"/>
  <c r="S3560" i="39" s="1"/>
  <c r="AF3560" i="39" s="1"/>
  <c r="W3559" i="39"/>
  <c r="AA3559" i="39"/>
  <c r="N3559" i="39"/>
  <c r="S3559" i="39" s="1"/>
  <c r="AF3559" i="39" s="1"/>
  <c r="Z3558" i="39"/>
  <c r="N3558" i="39"/>
  <c r="S3558" i="39" s="1"/>
  <c r="W3557" i="39"/>
  <c r="AA3557" i="39"/>
  <c r="N3557" i="39"/>
  <c r="S3557" i="39" s="1"/>
  <c r="N3556" i="39"/>
  <c r="S3556" i="39" s="1"/>
  <c r="AF3556" i="39" s="1"/>
  <c r="W3555" i="39"/>
  <c r="AA3555" i="39"/>
  <c r="N3555" i="39"/>
  <c r="S3555" i="39" s="1"/>
  <c r="AK3555" i="39" s="1"/>
  <c r="Z3554" i="39"/>
  <c r="N3554" i="39"/>
  <c r="S3554" i="39" s="1"/>
  <c r="AF3554" i="39" s="1"/>
  <c r="W3553" i="39"/>
  <c r="AA3553" i="39"/>
  <c r="N3553" i="39"/>
  <c r="S3553" i="39" s="1"/>
  <c r="AF3553" i="39" s="1"/>
  <c r="Z3552" i="39"/>
  <c r="N3552" i="39"/>
  <c r="S3552" i="39" s="1"/>
  <c r="N3551" i="39"/>
  <c r="S3551" i="39" s="1"/>
  <c r="AF3551" i="39" s="1"/>
  <c r="Z3550" i="39"/>
  <c r="W3550" i="39"/>
  <c r="N3550" i="39"/>
  <c r="S3550" i="39" s="1"/>
  <c r="N3549" i="39"/>
  <c r="S3549" i="39" s="1"/>
  <c r="AF3549" i="39" s="1"/>
  <c r="Z3548" i="39"/>
  <c r="W3548" i="39"/>
  <c r="N3548" i="39"/>
  <c r="S3548" i="39" s="1"/>
  <c r="W3547" i="39"/>
  <c r="Z3547" i="39"/>
  <c r="N3547" i="39"/>
  <c r="S3547" i="39" s="1"/>
  <c r="AF3547" i="39" s="1"/>
  <c r="Z3546" i="39"/>
  <c r="N3546" i="39"/>
  <c r="S3546" i="39" s="1"/>
  <c r="W3545" i="39"/>
  <c r="N3545" i="39"/>
  <c r="S3545" i="39" s="1"/>
  <c r="AF3545" i="39" s="1"/>
  <c r="N3544" i="39"/>
  <c r="S3544" i="39" s="1"/>
  <c r="Z3543" i="39"/>
  <c r="W3543" i="39"/>
  <c r="N3543" i="39"/>
  <c r="S3543" i="39" s="1"/>
  <c r="AF3543" i="39" s="1"/>
  <c r="W3542" i="39"/>
  <c r="Z3542" i="39"/>
  <c r="N3542" i="39"/>
  <c r="S3542" i="39" s="1"/>
  <c r="AF3542" i="39" s="1"/>
  <c r="Z3541" i="39"/>
  <c r="W3541" i="39"/>
  <c r="N3541" i="39"/>
  <c r="S3541" i="39" s="1"/>
  <c r="AF3541" i="39" s="1"/>
  <c r="W3540" i="39"/>
  <c r="N3540" i="39"/>
  <c r="S3540" i="39" s="1"/>
  <c r="Z3539" i="39"/>
  <c r="N3539" i="39"/>
  <c r="S3539" i="39" s="1"/>
  <c r="AF3539" i="39" s="1"/>
  <c r="N3538" i="39"/>
  <c r="S3538" i="39" s="1"/>
  <c r="Z3537" i="39"/>
  <c r="N3537" i="39"/>
  <c r="S3537" i="39" s="1"/>
  <c r="N3536" i="39"/>
  <c r="S3536" i="39" s="1"/>
  <c r="Z3535" i="39"/>
  <c r="N3535" i="39"/>
  <c r="S3535" i="39" s="1"/>
  <c r="AF3535" i="39" s="1"/>
  <c r="W3534" i="39"/>
  <c r="N3534" i="39"/>
  <c r="S3534" i="39" s="1"/>
  <c r="Z3533" i="39"/>
  <c r="N3533" i="39"/>
  <c r="S3533" i="39" s="1"/>
  <c r="AF3533" i="39" s="1"/>
  <c r="N3532" i="39"/>
  <c r="S3532" i="39" s="1"/>
  <c r="Z3531" i="39"/>
  <c r="N3531" i="39"/>
  <c r="S3531" i="39" s="1"/>
  <c r="N3530" i="39"/>
  <c r="S3530" i="39" s="1"/>
  <c r="Z3529" i="39"/>
  <c r="N3529" i="39"/>
  <c r="S3529" i="39" s="1"/>
  <c r="AF3529" i="39" s="1"/>
  <c r="W3528" i="39"/>
  <c r="N3528" i="39"/>
  <c r="S3528" i="39" s="1"/>
  <c r="Z3527" i="39"/>
  <c r="N3527" i="39"/>
  <c r="S3527" i="39" s="1"/>
  <c r="AF3527" i="39" s="1"/>
  <c r="N3526" i="39"/>
  <c r="S3526" i="39" s="1"/>
  <c r="Z3525" i="39"/>
  <c r="N3525" i="39"/>
  <c r="S3525" i="39" s="1"/>
  <c r="N3524" i="39"/>
  <c r="S3524" i="39" s="1"/>
  <c r="Z3523" i="39"/>
  <c r="N3523" i="39"/>
  <c r="S3523" i="39" s="1"/>
  <c r="AF3523" i="39" s="1"/>
  <c r="W3522" i="39"/>
  <c r="N3522" i="39"/>
  <c r="S3522" i="39" s="1"/>
  <c r="Z3521" i="39"/>
  <c r="N3521" i="39"/>
  <c r="S3521" i="39" s="1"/>
  <c r="AF3521" i="39" s="1"/>
  <c r="N3520" i="39"/>
  <c r="S3520" i="39" s="1"/>
  <c r="Z3519" i="39"/>
  <c r="N3519" i="39"/>
  <c r="S3519" i="39" s="1"/>
  <c r="N3518" i="39"/>
  <c r="S3518" i="39" s="1"/>
  <c r="Z3517" i="39"/>
  <c r="N3517" i="39"/>
  <c r="S3517" i="39" s="1"/>
  <c r="AF3517" i="39" s="1"/>
  <c r="W3516" i="39"/>
  <c r="N3516" i="39"/>
  <c r="S3516" i="39" s="1"/>
  <c r="Z3515" i="39"/>
  <c r="N3515" i="39"/>
  <c r="S3515" i="39" s="1"/>
  <c r="AF3515" i="39" s="1"/>
  <c r="N3514" i="39"/>
  <c r="S3514" i="39" s="1"/>
  <c r="Z3513" i="39"/>
  <c r="N3513" i="39"/>
  <c r="S3513" i="39" s="1"/>
  <c r="N3512" i="39"/>
  <c r="S3512" i="39" s="1"/>
  <c r="Z3511" i="39"/>
  <c r="N3511" i="39"/>
  <c r="S3511" i="39" s="1"/>
  <c r="AF3511" i="39" s="1"/>
  <c r="W3510" i="39"/>
  <c r="N3510" i="39"/>
  <c r="S3510" i="39" s="1"/>
  <c r="Z3509" i="39"/>
  <c r="N3509" i="39"/>
  <c r="S3509" i="39" s="1"/>
  <c r="AF3509" i="39" s="1"/>
  <c r="N3508" i="39"/>
  <c r="S3508" i="39" s="1"/>
  <c r="Z3507" i="39"/>
  <c r="N3507" i="39"/>
  <c r="S3507" i="39" s="1"/>
  <c r="N3506" i="39"/>
  <c r="S3506" i="39" s="1"/>
  <c r="Z3505" i="39"/>
  <c r="N3505" i="39"/>
  <c r="S3505" i="39" s="1"/>
  <c r="AF3505" i="39" s="1"/>
  <c r="W3504" i="39"/>
  <c r="N3504" i="39"/>
  <c r="S3504" i="39" s="1"/>
  <c r="Z3503" i="39"/>
  <c r="N3503" i="39"/>
  <c r="S3503" i="39" s="1"/>
  <c r="AF3503" i="39" s="1"/>
  <c r="N3502" i="39"/>
  <c r="S3502" i="39" s="1"/>
  <c r="Z3501" i="39"/>
  <c r="N3501" i="39"/>
  <c r="S3501" i="39" s="1"/>
  <c r="N3500" i="39"/>
  <c r="S3500" i="39" s="1"/>
  <c r="Z3499" i="39"/>
  <c r="N3499" i="39"/>
  <c r="S3499" i="39" s="1"/>
  <c r="AF3499" i="39" s="1"/>
  <c r="W3498" i="39"/>
  <c r="N3498" i="39"/>
  <c r="S3498" i="39" s="1"/>
  <c r="Z3497" i="39"/>
  <c r="N3497" i="39"/>
  <c r="S3497" i="39" s="1"/>
  <c r="AF3497" i="39" s="1"/>
  <c r="N3496" i="39"/>
  <c r="S3496" i="39" s="1"/>
  <c r="Z3495" i="39"/>
  <c r="N3495" i="39"/>
  <c r="S3495" i="39" s="1"/>
  <c r="N3494" i="39"/>
  <c r="S3494" i="39" s="1"/>
  <c r="Z3493" i="39"/>
  <c r="N3493" i="39"/>
  <c r="S3493" i="39" s="1"/>
  <c r="AF3493" i="39" s="1"/>
  <c r="W3492" i="39"/>
  <c r="N3492" i="39"/>
  <c r="S3492" i="39" s="1"/>
  <c r="Z3491" i="39"/>
  <c r="N3491" i="39"/>
  <c r="S3491" i="39" s="1"/>
  <c r="AF3491" i="39" s="1"/>
  <c r="N3490" i="39"/>
  <c r="S3490" i="39" s="1"/>
  <c r="Z3489" i="39"/>
  <c r="N3489" i="39"/>
  <c r="S3489" i="39" s="1"/>
  <c r="N3488" i="39"/>
  <c r="S3488" i="39" s="1"/>
  <c r="Z3487" i="39"/>
  <c r="N3487" i="39"/>
  <c r="S3487" i="39" s="1"/>
  <c r="AF3487" i="39" s="1"/>
  <c r="W3486" i="39"/>
  <c r="N3486" i="39"/>
  <c r="S3486" i="39" s="1"/>
  <c r="Z3485" i="39"/>
  <c r="N3485" i="39"/>
  <c r="S3485" i="39" s="1"/>
  <c r="AF3485" i="39" s="1"/>
  <c r="N3484" i="39"/>
  <c r="S3484" i="39" s="1"/>
  <c r="Z3483" i="39"/>
  <c r="N3483" i="39"/>
  <c r="S3483" i="39" s="1"/>
  <c r="N3482" i="39"/>
  <c r="S3482" i="39" s="1"/>
  <c r="Z3481" i="39"/>
  <c r="N3481" i="39"/>
  <c r="S3481" i="39" s="1"/>
  <c r="AF3481" i="39" s="1"/>
  <c r="W3480" i="39"/>
  <c r="N3480" i="39"/>
  <c r="S3480" i="39" s="1"/>
  <c r="Z3479" i="39"/>
  <c r="N3479" i="39"/>
  <c r="S3479" i="39" s="1"/>
  <c r="AF3479" i="39" s="1"/>
  <c r="N3478" i="39"/>
  <c r="S3478" i="39" s="1"/>
  <c r="Z3477" i="39"/>
  <c r="N3477" i="39"/>
  <c r="S3477" i="39" s="1"/>
  <c r="N3476" i="39"/>
  <c r="S3476" i="39" s="1"/>
  <c r="Z3475" i="39"/>
  <c r="N3475" i="39"/>
  <c r="S3475" i="39" s="1"/>
  <c r="AF3475" i="39" s="1"/>
  <c r="W3474" i="39"/>
  <c r="N3474" i="39"/>
  <c r="S3474" i="39" s="1"/>
  <c r="Z3473" i="39"/>
  <c r="N3473" i="39"/>
  <c r="S3473" i="39" s="1"/>
  <c r="AF3473" i="39" s="1"/>
  <c r="N3472" i="39"/>
  <c r="S3472" i="39" s="1"/>
  <c r="Z3471" i="39"/>
  <c r="N3471" i="39"/>
  <c r="S3471" i="39" s="1"/>
  <c r="N3470" i="39"/>
  <c r="S3470" i="39" s="1"/>
  <c r="Z3469" i="39"/>
  <c r="N3469" i="39"/>
  <c r="S3469" i="39" s="1"/>
  <c r="AF3469" i="39" s="1"/>
  <c r="W3468" i="39"/>
  <c r="N3468" i="39"/>
  <c r="S3468" i="39" s="1"/>
  <c r="Z3467" i="39"/>
  <c r="N3467" i="39"/>
  <c r="S3467" i="39" s="1"/>
  <c r="AF3467" i="39" s="1"/>
  <c r="Z3466" i="39"/>
  <c r="X3466" i="39"/>
  <c r="W3466" i="39"/>
  <c r="N3466" i="39"/>
  <c r="S3466" i="39" s="1"/>
  <c r="AA3465" i="39"/>
  <c r="Z3465" i="39"/>
  <c r="W3465" i="39"/>
  <c r="N3465" i="39"/>
  <c r="S3465" i="39" s="1"/>
  <c r="AF3465" i="39" s="1"/>
  <c r="Z3464" i="39"/>
  <c r="X3464" i="39"/>
  <c r="W3464" i="39"/>
  <c r="N3464" i="39"/>
  <c r="S3464" i="39" s="1"/>
  <c r="AJ3464" i="39" s="1"/>
  <c r="N3463" i="39"/>
  <c r="S3463" i="39" s="1"/>
  <c r="AF3463" i="39" s="1"/>
  <c r="W3462" i="39"/>
  <c r="N3462" i="39"/>
  <c r="S3462" i="39" s="1"/>
  <c r="AF3462" i="39" s="1"/>
  <c r="W3461" i="39"/>
  <c r="AA3461" i="39"/>
  <c r="N3461" i="39"/>
  <c r="S3461" i="39" s="1"/>
  <c r="AG3461" i="39" s="1"/>
  <c r="W3460" i="39"/>
  <c r="Z3460" i="39"/>
  <c r="N3460" i="39"/>
  <c r="S3460" i="39" s="1"/>
  <c r="AF3460" i="39" s="1"/>
  <c r="AA3459" i="39"/>
  <c r="N3459" i="39"/>
  <c r="S3459" i="39" s="1"/>
  <c r="AF3459" i="39" s="1"/>
  <c r="N3458" i="39"/>
  <c r="S3458" i="39" s="1"/>
  <c r="AF3458" i="39" s="1"/>
  <c r="Z3457" i="39"/>
  <c r="N3457" i="39"/>
  <c r="S3457" i="39" s="1"/>
  <c r="AF3457" i="39" s="1"/>
  <c r="X3456" i="39"/>
  <c r="N3456" i="39"/>
  <c r="S3456" i="39" s="1"/>
  <c r="AA3455" i="39"/>
  <c r="Z3455" i="39"/>
  <c r="W3455" i="39"/>
  <c r="N3455" i="39"/>
  <c r="S3455" i="39" s="1"/>
  <c r="Z3454" i="39"/>
  <c r="X3454" i="39"/>
  <c r="W3454" i="39"/>
  <c r="N3454" i="39"/>
  <c r="S3454" i="39" s="1"/>
  <c r="AA3453" i="39"/>
  <c r="Z3453" i="39"/>
  <c r="W3453" i="39"/>
  <c r="N3453" i="39"/>
  <c r="S3453" i="39" s="1"/>
  <c r="AF3453" i="39" s="1"/>
  <c r="Z3452" i="39"/>
  <c r="X3452" i="39"/>
  <c r="W3452" i="39"/>
  <c r="N3452" i="39"/>
  <c r="S3452" i="39" s="1"/>
  <c r="AF3452" i="39" s="1"/>
  <c r="N3451" i="39"/>
  <c r="S3451" i="39" s="1"/>
  <c r="AF3451" i="39" s="1"/>
  <c r="X3450" i="39"/>
  <c r="N3450" i="39"/>
  <c r="S3450" i="39" s="1"/>
  <c r="AF3450" i="39" s="1"/>
  <c r="W3449" i="39"/>
  <c r="AA3449" i="39"/>
  <c r="N3449" i="39"/>
  <c r="S3449" i="39" s="1"/>
  <c r="W3448" i="39"/>
  <c r="Z3448" i="39"/>
  <c r="N3448" i="39"/>
  <c r="S3448" i="39" s="1"/>
  <c r="N3447" i="39"/>
  <c r="S3447" i="39" s="1"/>
  <c r="AF3447" i="39" s="1"/>
  <c r="N3446" i="39"/>
  <c r="S3446" i="39" s="1"/>
  <c r="AF3446" i="39" s="1"/>
  <c r="Z3445" i="39"/>
  <c r="N3445" i="39"/>
  <c r="S3445" i="39" s="1"/>
  <c r="AF3445" i="39" s="1"/>
  <c r="X3444" i="39"/>
  <c r="N3444" i="39"/>
  <c r="S3444" i="39" s="1"/>
  <c r="AA3443" i="39"/>
  <c r="Z3443" i="39"/>
  <c r="W3443" i="39"/>
  <c r="N3443" i="39"/>
  <c r="S3443" i="39" s="1"/>
  <c r="Z3442" i="39"/>
  <c r="X3442" i="39"/>
  <c r="W3442" i="39"/>
  <c r="N3442" i="39"/>
  <c r="S3442" i="39" s="1"/>
  <c r="AA3441" i="39"/>
  <c r="Z3441" i="39"/>
  <c r="X3441" i="39"/>
  <c r="W3441" i="39"/>
  <c r="N3441" i="39"/>
  <c r="S3441" i="39" s="1"/>
  <c r="N3440" i="39"/>
  <c r="S3440" i="39" s="1"/>
  <c r="X3439" i="39"/>
  <c r="N3439" i="39"/>
  <c r="S3439" i="39" s="1"/>
  <c r="AF3439" i="39" s="1"/>
  <c r="AA3438" i="39"/>
  <c r="Z3438" i="39"/>
  <c r="X3438" i="39"/>
  <c r="W3438" i="39"/>
  <c r="N3438" i="39"/>
  <c r="S3438" i="39" s="1"/>
  <c r="N3437" i="39"/>
  <c r="S3437" i="39" s="1"/>
  <c r="AA3436" i="39"/>
  <c r="Z3436" i="39"/>
  <c r="X3436" i="39"/>
  <c r="N3436" i="39"/>
  <c r="S3436" i="39" s="1"/>
  <c r="N3435" i="39"/>
  <c r="S3435" i="39" s="1"/>
  <c r="Z3434" i="39"/>
  <c r="Y3434" i="39"/>
  <c r="X3434" i="39"/>
  <c r="W3434" i="39"/>
  <c r="N3434" i="39"/>
  <c r="S3434" i="39" s="1"/>
  <c r="AB3433" i="39"/>
  <c r="Z3433" i="39"/>
  <c r="X3433" i="39"/>
  <c r="W3433" i="39"/>
  <c r="V3433" i="39"/>
  <c r="Y3433" i="39"/>
  <c r="N3433" i="39"/>
  <c r="S3433" i="39" s="1"/>
  <c r="Y3432" i="39"/>
  <c r="X3432" i="39"/>
  <c r="W3432" i="39"/>
  <c r="Z3432" i="39"/>
  <c r="N3432" i="39"/>
  <c r="S3432" i="39" s="1"/>
  <c r="AB3431" i="39"/>
  <c r="X3431" i="39"/>
  <c r="W3431" i="39"/>
  <c r="V3431" i="39"/>
  <c r="Y3431" i="39"/>
  <c r="N3431" i="39"/>
  <c r="S3431" i="39" s="1"/>
  <c r="X3430" i="39"/>
  <c r="AA3430" i="39"/>
  <c r="N3430" i="39"/>
  <c r="S3430" i="39" s="1"/>
  <c r="AF3430" i="39" s="1"/>
  <c r="W3429" i="39"/>
  <c r="AA3429" i="39"/>
  <c r="N3429" i="39"/>
  <c r="S3429" i="39" s="1"/>
  <c r="AF3429" i="39" s="1"/>
  <c r="Z3428" i="39"/>
  <c r="W3428" i="39"/>
  <c r="Y3428" i="39"/>
  <c r="N3428" i="39"/>
  <c r="S3428" i="39" s="1"/>
  <c r="AJ3428" i="39" s="1"/>
  <c r="AB3427" i="39"/>
  <c r="Z3427" i="39"/>
  <c r="V3427" i="39"/>
  <c r="Y3427" i="39"/>
  <c r="N3427" i="39"/>
  <c r="S3427" i="39" s="1"/>
  <c r="AA3426" i="39"/>
  <c r="N3426" i="39"/>
  <c r="S3426" i="39" s="1"/>
  <c r="N3425" i="39"/>
  <c r="S3425" i="39" s="1"/>
  <c r="AF3425" i="39" s="1"/>
  <c r="AA3424" i="39"/>
  <c r="X3424" i="39"/>
  <c r="N3424" i="39"/>
  <c r="S3424" i="39" s="1"/>
  <c r="Z3423" i="39"/>
  <c r="AA3423" i="39"/>
  <c r="N3423" i="39"/>
  <c r="S3423" i="39" s="1"/>
  <c r="Z3422" i="39"/>
  <c r="Y3422" i="39"/>
  <c r="X3422" i="39"/>
  <c r="W3422" i="39"/>
  <c r="N3422" i="39"/>
  <c r="S3422" i="39" s="1"/>
  <c r="AB3421" i="39"/>
  <c r="Z3421" i="39"/>
  <c r="X3421" i="39"/>
  <c r="W3421" i="39"/>
  <c r="V3421" i="39"/>
  <c r="Y3421" i="39"/>
  <c r="N3421" i="39"/>
  <c r="S3421" i="39" s="1"/>
  <c r="Y3420" i="39"/>
  <c r="X3420" i="39"/>
  <c r="W3420" i="39"/>
  <c r="Z3420" i="39"/>
  <c r="N3420" i="39"/>
  <c r="S3420" i="39" s="1"/>
  <c r="AB3419" i="39"/>
  <c r="X3419" i="39"/>
  <c r="W3419" i="39"/>
  <c r="V3419" i="39"/>
  <c r="Y3419" i="39"/>
  <c r="N3419" i="39"/>
  <c r="S3419" i="39" s="1"/>
  <c r="N3418" i="39"/>
  <c r="S3418" i="39" s="1"/>
  <c r="AF3418" i="39" s="1"/>
  <c r="N3417" i="39"/>
  <c r="S3417" i="39" s="1"/>
  <c r="AF3417" i="39" s="1"/>
  <c r="Z3416" i="39"/>
  <c r="W3416" i="39"/>
  <c r="Y3416" i="39"/>
  <c r="N3416" i="39"/>
  <c r="S3416" i="39" s="1"/>
  <c r="AB3415" i="39"/>
  <c r="Z3415" i="39"/>
  <c r="V3415" i="39"/>
  <c r="Y3415" i="39"/>
  <c r="N3415" i="39"/>
  <c r="S3415" i="39" s="1"/>
  <c r="AI3415" i="39" s="1"/>
  <c r="N3414" i="39"/>
  <c r="S3414" i="39" s="1"/>
  <c r="AA3413" i="39"/>
  <c r="AB3413" i="39"/>
  <c r="N3413" i="39"/>
  <c r="S3413" i="39" s="1"/>
  <c r="AF3413" i="39" s="1"/>
  <c r="AA3412" i="39"/>
  <c r="Z3412" i="39"/>
  <c r="X3412" i="39"/>
  <c r="N3412" i="39"/>
  <c r="S3412" i="39" s="1"/>
  <c r="N3411" i="39"/>
  <c r="S3411" i="39" s="1"/>
  <c r="Z3410" i="39"/>
  <c r="Y3410" i="39"/>
  <c r="X3410" i="39"/>
  <c r="W3410" i="39"/>
  <c r="N3410" i="39"/>
  <c r="S3410" i="39" s="1"/>
  <c r="AF3409" i="39"/>
  <c r="AB3409" i="39"/>
  <c r="Z3409" i="39"/>
  <c r="X3409" i="39"/>
  <c r="W3409" i="39"/>
  <c r="V3409" i="39"/>
  <c r="Y3409" i="39"/>
  <c r="N3409" i="39"/>
  <c r="S3409" i="39" s="1"/>
  <c r="Y3408" i="39"/>
  <c r="X3408" i="39"/>
  <c r="W3408" i="39"/>
  <c r="Z3408" i="39"/>
  <c r="N3408" i="39"/>
  <c r="S3408" i="39" s="1"/>
  <c r="AB3407" i="39"/>
  <c r="X3407" i="39"/>
  <c r="W3407" i="39"/>
  <c r="V3407" i="39"/>
  <c r="Y3407" i="39"/>
  <c r="N3407" i="39"/>
  <c r="S3407" i="39" s="1"/>
  <c r="AF3407" i="39" s="1"/>
  <c r="X3406" i="39"/>
  <c r="AA3406" i="39"/>
  <c r="N3406" i="39"/>
  <c r="S3406" i="39" s="1"/>
  <c r="AF3406" i="39" s="1"/>
  <c r="W3405" i="39"/>
  <c r="AA3405" i="39"/>
  <c r="N3405" i="39"/>
  <c r="S3405" i="39" s="1"/>
  <c r="AF3405" i="39" s="1"/>
  <c r="Z3404" i="39"/>
  <c r="W3404" i="39"/>
  <c r="Y3404" i="39"/>
  <c r="N3404" i="39"/>
  <c r="S3404" i="39" s="1"/>
  <c r="AB3403" i="39"/>
  <c r="Z3403" i="39"/>
  <c r="V3403" i="39"/>
  <c r="Y3403" i="39"/>
  <c r="N3403" i="39"/>
  <c r="S3403" i="39" s="1"/>
  <c r="AI3403" i="39" s="1"/>
  <c r="AA3402" i="39"/>
  <c r="N3402" i="39"/>
  <c r="S3402" i="39" s="1"/>
  <c r="N3401" i="39"/>
  <c r="S3401" i="39" s="1"/>
  <c r="AF3401" i="39" s="1"/>
  <c r="AA3400" i="39"/>
  <c r="X3400" i="39"/>
  <c r="N3400" i="39"/>
  <c r="S3400" i="39" s="1"/>
  <c r="Z3399" i="39"/>
  <c r="AA3399" i="39"/>
  <c r="N3399" i="39"/>
  <c r="S3399" i="39" s="1"/>
  <c r="Z3398" i="39"/>
  <c r="Y3398" i="39"/>
  <c r="X3398" i="39"/>
  <c r="W3398" i="39"/>
  <c r="N3398" i="39"/>
  <c r="S3398" i="39" s="1"/>
  <c r="AB3397" i="39"/>
  <c r="Z3397" i="39"/>
  <c r="X3397" i="39"/>
  <c r="W3397" i="39"/>
  <c r="V3397" i="39"/>
  <c r="Y3397" i="39"/>
  <c r="N3397" i="39"/>
  <c r="S3397" i="39" s="1"/>
  <c r="Y3396" i="39"/>
  <c r="X3396" i="39"/>
  <c r="W3396" i="39"/>
  <c r="Z3396" i="39"/>
  <c r="N3396" i="39"/>
  <c r="S3396" i="39" s="1"/>
  <c r="AJ3396" i="39" s="1"/>
  <c r="AB3395" i="39"/>
  <c r="X3395" i="39"/>
  <c r="W3395" i="39"/>
  <c r="V3395" i="39"/>
  <c r="Y3395" i="39"/>
  <c r="N3395" i="39"/>
  <c r="S3395" i="39" s="1"/>
  <c r="AI3395" i="39" s="1"/>
  <c r="N3394" i="39"/>
  <c r="S3394" i="39" s="1"/>
  <c r="AF3394" i="39" s="1"/>
  <c r="N3393" i="39"/>
  <c r="S3393" i="39" s="1"/>
  <c r="AF3393" i="39" s="1"/>
  <c r="Z3392" i="39"/>
  <c r="Y3392" i="39"/>
  <c r="W3392" i="39"/>
  <c r="N3392" i="39"/>
  <c r="S3392" i="39" s="1"/>
  <c r="AF3392" i="39" s="1"/>
  <c r="V3391" i="39"/>
  <c r="AB3391" i="39"/>
  <c r="N3391" i="39"/>
  <c r="S3391" i="39" s="1"/>
  <c r="AF3391" i="39" s="1"/>
  <c r="Y3390" i="39"/>
  <c r="Z3390" i="39"/>
  <c r="N3390" i="39"/>
  <c r="S3390" i="39" s="1"/>
  <c r="AF3390" i="39" s="1"/>
  <c r="Z3389" i="39"/>
  <c r="V3389" i="39"/>
  <c r="AB3389" i="39"/>
  <c r="N3389" i="39"/>
  <c r="S3389" i="39" s="1"/>
  <c r="AF3389" i="39" s="1"/>
  <c r="Y3388" i="39"/>
  <c r="W3388" i="39"/>
  <c r="N3388" i="39"/>
  <c r="S3388" i="39" s="1"/>
  <c r="N3387" i="39"/>
  <c r="S3387" i="39" s="1"/>
  <c r="AF3387" i="39" s="1"/>
  <c r="Z3386" i="39"/>
  <c r="Y3386" i="39"/>
  <c r="W3386" i="39"/>
  <c r="N3386" i="39"/>
  <c r="S3386" i="39" s="1"/>
  <c r="AF3386" i="39" s="1"/>
  <c r="V3385" i="39"/>
  <c r="AB3385" i="39"/>
  <c r="N3385" i="39"/>
  <c r="S3385" i="39" s="1"/>
  <c r="AF3385" i="39" s="1"/>
  <c r="Y3384" i="39"/>
  <c r="Z3384" i="39"/>
  <c r="N3384" i="39"/>
  <c r="S3384" i="39" s="1"/>
  <c r="AF3384" i="39" s="1"/>
  <c r="AB3383" i="39"/>
  <c r="Z3383" i="39"/>
  <c r="V3383" i="39"/>
  <c r="N3383" i="39"/>
  <c r="S3383" i="39" s="1"/>
  <c r="AL3383" i="39" s="1"/>
  <c r="Y3382" i="39"/>
  <c r="N3382" i="39"/>
  <c r="S3382" i="39" s="1"/>
  <c r="N3381" i="39"/>
  <c r="S3381" i="39" s="1"/>
  <c r="AF3381" i="39" s="1"/>
  <c r="Z3380" i="39"/>
  <c r="Y3380" i="39"/>
  <c r="W3380" i="39"/>
  <c r="N3380" i="39"/>
  <c r="S3380" i="39" s="1"/>
  <c r="AF3380" i="39" s="1"/>
  <c r="V3379" i="39"/>
  <c r="AB3379" i="39"/>
  <c r="N3379" i="39"/>
  <c r="S3379" i="39" s="1"/>
  <c r="AF3379" i="39" s="1"/>
  <c r="Y3378" i="39"/>
  <c r="Z3378" i="39"/>
  <c r="N3378" i="39"/>
  <c r="S3378" i="39" s="1"/>
  <c r="AF3378" i="39" s="1"/>
  <c r="AB3377" i="39"/>
  <c r="Z3377" i="39"/>
  <c r="V3377" i="39"/>
  <c r="N3377" i="39"/>
  <c r="S3377" i="39" s="1"/>
  <c r="AL3377" i="39" s="1"/>
  <c r="Y3376" i="39"/>
  <c r="N3376" i="39"/>
  <c r="S3376" i="39" s="1"/>
  <c r="N3375" i="39"/>
  <c r="S3375" i="39" s="1"/>
  <c r="AF3375" i="39" s="1"/>
  <c r="Z3374" i="39"/>
  <c r="Y3374" i="39"/>
  <c r="W3374" i="39"/>
  <c r="N3374" i="39"/>
  <c r="S3374" i="39" s="1"/>
  <c r="AF3374" i="39" s="1"/>
  <c r="V3373" i="39"/>
  <c r="AB3373" i="39"/>
  <c r="N3373" i="39"/>
  <c r="S3373" i="39" s="1"/>
  <c r="AF3373" i="39" s="1"/>
  <c r="Z3372" i="39"/>
  <c r="Y3372" i="39"/>
  <c r="N3372" i="39"/>
  <c r="S3372" i="39" s="1"/>
  <c r="AF3372" i="39" s="1"/>
  <c r="AB3371" i="39"/>
  <c r="Z3371" i="39"/>
  <c r="V3371" i="39"/>
  <c r="N3371" i="39"/>
  <c r="S3371" i="39" s="1"/>
  <c r="Y3370" i="39"/>
  <c r="N3370" i="39"/>
  <c r="S3370" i="39" s="1"/>
  <c r="N3369" i="39"/>
  <c r="S3369" i="39" s="1"/>
  <c r="AF3369" i="39" s="1"/>
  <c r="Z3368" i="39"/>
  <c r="Y3368" i="39"/>
  <c r="W3368" i="39"/>
  <c r="N3368" i="39"/>
  <c r="S3368" i="39" s="1"/>
  <c r="AF3368" i="39" s="1"/>
  <c r="V3367" i="39"/>
  <c r="AB3367" i="39"/>
  <c r="N3367" i="39"/>
  <c r="S3367" i="39" s="1"/>
  <c r="AF3367" i="39" s="1"/>
  <c r="Z3366" i="39"/>
  <c r="Y3366" i="39"/>
  <c r="N3366" i="39"/>
  <c r="S3366" i="39" s="1"/>
  <c r="AF3366" i="39" s="1"/>
  <c r="AB3365" i="39"/>
  <c r="Z3365" i="39"/>
  <c r="V3365" i="39"/>
  <c r="N3365" i="39"/>
  <c r="S3365" i="39" s="1"/>
  <c r="Y3364" i="39"/>
  <c r="N3364" i="39"/>
  <c r="S3364" i="39" s="1"/>
  <c r="N3363" i="39"/>
  <c r="S3363" i="39" s="1"/>
  <c r="AF3363" i="39" s="1"/>
  <c r="Z3362" i="39"/>
  <c r="Y3362" i="39"/>
  <c r="W3362" i="39"/>
  <c r="N3362" i="39"/>
  <c r="S3362" i="39" s="1"/>
  <c r="AF3362" i="39" s="1"/>
  <c r="V3361" i="39"/>
  <c r="AB3361" i="39"/>
  <c r="N3361" i="39"/>
  <c r="S3361" i="39" s="1"/>
  <c r="AF3361" i="39" s="1"/>
  <c r="Z3360" i="39"/>
  <c r="Y3360" i="39"/>
  <c r="N3360" i="39"/>
  <c r="S3360" i="39" s="1"/>
  <c r="AF3360" i="39" s="1"/>
  <c r="AB3359" i="39"/>
  <c r="Z3359" i="39"/>
  <c r="V3359" i="39"/>
  <c r="N3359" i="39"/>
  <c r="S3359" i="39" s="1"/>
  <c r="Y3358" i="39"/>
  <c r="N3358" i="39"/>
  <c r="S3358" i="39" s="1"/>
  <c r="N3357" i="39"/>
  <c r="S3357" i="39" s="1"/>
  <c r="AF3357" i="39" s="1"/>
  <c r="Z3356" i="39"/>
  <c r="Y3356" i="39"/>
  <c r="W3356" i="39"/>
  <c r="N3356" i="39"/>
  <c r="S3356" i="39" s="1"/>
  <c r="AF3356" i="39" s="1"/>
  <c r="V3355" i="39"/>
  <c r="AB3355" i="39"/>
  <c r="N3355" i="39"/>
  <c r="S3355" i="39" s="1"/>
  <c r="AF3355" i="39" s="1"/>
  <c r="Y3354" i="39"/>
  <c r="Z3354" i="39"/>
  <c r="N3354" i="39"/>
  <c r="S3354" i="39" s="1"/>
  <c r="AF3354" i="39" s="1"/>
  <c r="AB3353" i="39"/>
  <c r="Z3353" i="39"/>
  <c r="V3353" i="39"/>
  <c r="N3353" i="39"/>
  <c r="S3353" i="39" s="1"/>
  <c r="Y3352" i="39"/>
  <c r="N3352" i="39"/>
  <c r="S3352" i="39" s="1"/>
  <c r="N3351" i="39"/>
  <c r="S3351" i="39" s="1"/>
  <c r="AF3351" i="39" s="1"/>
  <c r="Z3350" i="39"/>
  <c r="Y3350" i="39"/>
  <c r="W3350" i="39"/>
  <c r="N3350" i="39"/>
  <c r="S3350" i="39" s="1"/>
  <c r="AF3350" i="39" s="1"/>
  <c r="V3349" i="39"/>
  <c r="AB3349" i="39"/>
  <c r="N3349" i="39"/>
  <c r="S3349" i="39" s="1"/>
  <c r="AF3349" i="39" s="1"/>
  <c r="Y3348" i="39"/>
  <c r="Z3348" i="39"/>
  <c r="N3348" i="39"/>
  <c r="S3348" i="39" s="1"/>
  <c r="AF3348" i="39" s="1"/>
  <c r="AB3347" i="39"/>
  <c r="Z3347" i="39"/>
  <c r="V3347" i="39"/>
  <c r="N3347" i="39"/>
  <c r="S3347" i="39" s="1"/>
  <c r="AL3347" i="39" s="1"/>
  <c r="Y3346" i="39"/>
  <c r="N3346" i="39"/>
  <c r="S3346" i="39" s="1"/>
  <c r="N3345" i="39"/>
  <c r="S3345" i="39" s="1"/>
  <c r="AF3345" i="39" s="1"/>
  <c r="Z3344" i="39"/>
  <c r="Y3344" i="39"/>
  <c r="W3344" i="39"/>
  <c r="N3344" i="39"/>
  <c r="S3344" i="39" s="1"/>
  <c r="AF3344" i="39" s="1"/>
  <c r="V3343" i="39"/>
  <c r="AB3343" i="39"/>
  <c r="N3343" i="39"/>
  <c r="S3343" i="39" s="1"/>
  <c r="AF3343" i="39" s="1"/>
  <c r="Y3342" i="39"/>
  <c r="Z3342" i="39"/>
  <c r="N3342" i="39"/>
  <c r="S3342" i="39" s="1"/>
  <c r="AF3342" i="39" s="1"/>
  <c r="AB3341" i="39"/>
  <c r="Z3341" i="39"/>
  <c r="V3341" i="39"/>
  <c r="N3341" i="39"/>
  <c r="S3341" i="39" s="1"/>
  <c r="AL3341" i="39" s="1"/>
  <c r="Y3340" i="39"/>
  <c r="N3340" i="39"/>
  <c r="S3340" i="39" s="1"/>
  <c r="N3339" i="39"/>
  <c r="S3339" i="39" s="1"/>
  <c r="AF3339" i="39" s="1"/>
  <c r="Z3338" i="39"/>
  <c r="Y3338" i="39"/>
  <c r="W3338" i="39"/>
  <c r="N3338" i="39"/>
  <c r="S3338" i="39" s="1"/>
  <c r="AF3338" i="39" s="1"/>
  <c r="V3337" i="39"/>
  <c r="AB3337" i="39"/>
  <c r="N3337" i="39"/>
  <c r="S3337" i="39" s="1"/>
  <c r="W3336" i="39"/>
  <c r="Z3336" i="39"/>
  <c r="N3336" i="39"/>
  <c r="S3336" i="39" s="1"/>
  <c r="Z3335" i="39"/>
  <c r="W3335" i="39"/>
  <c r="AB3335" i="39"/>
  <c r="N3335" i="39"/>
  <c r="S3335" i="39" s="1"/>
  <c r="AF3335" i="39" s="1"/>
  <c r="Y3334" i="39"/>
  <c r="Z3334" i="39"/>
  <c r="N3334" i="39"/>
  <c r="S3334" i="39" s="1"/>
  <c r="AF3334" i="39" s="1"/>
  <c r="AB3333" i="39"/>
  <c r="Z3333" i="39"/>
  <c r="V3333" i="39"/>
  <c r="N3333" i="39"/>
  <c r="S3333" i="39" s="1"/>
  <c r="AL3333" i="39" s="1"/>
  <c r="Z3332" i="39"/>
  <c r="W3332" i="39"/>
  <c r="N3332" i="39"/>
  <c r="S3332" i="39" s="1"/>
  <c r="AB3331" i="39"/>
  <c r="W3331" i="39"/>
  <c r="N3331" i="39"/>
  <c r="S3331" i="39" s="1"/>
  <c r="Y3330" i="39"/>
  <c r="N3330" i="39"/>
  <c r="S3330" i="39" s="1"/>
  <c r="N3329" i="39"/>
  <c r="S3329" i="39" s="1"/>
  <c r="AF3329" i="39" s="1"/>
  <c r="N3328" i="39"/>
  <c r="S3328" i="39" s="1"/>
  <c r="AF3328" i="39" s="1"/>
  <c r="AB3327" i="39"/>
  <c r="Z3327" i="39"/>
  <c r="W3327" i="39"/>
  <c r="V3327" i="39"/>
  <c r="N3327" i="39"/>
  <c r="S3327" i="39" s="1"/>
  <c r="AL3327" i="39" s="1"/>
  <c r="Z3326" i="39"/>
  <c r="Y3326" i="39"/>
  <c r="W3326" i="39"/>
  <c r="N3326" i="39"/>
  <c r="S3326" i="39" s="1"/>
  <c r="AF3326" i="39" s="1"/>
  <c r="V3325" i="39"/>
  <c r="N3325" i="39"/>
  <c r="S3325" i="39" s="1"/>
  <c r="W3324" i="39"/>
  <c r="N3324" i="39"/>
  <c r="S3324" i="39" s="1"/>
  <c r="Z3323" i="39"/>
  <c r="W3323" i="39"/>
  <c r="AB3323" i="39"/>
  <c r="N3323" i="39"/>
  <c r="S3323" i="39" s="1"/>
  <c r="AF3323" i="39" s="1"/>
  <c r="Z3322" i="39"/>
  <c r="Y3322" i="39"/>
  <c r="N3322" i="39"/>
  <c r="S3322" i="39" s="1"/>
  <c r="AF3322" i="39" s="1"/>
  <c r="AB3321" i="39"/>
  <c r="Z3321" i="39"/>
  <c r="V3321" i="39"/>
  <c r="N3321" i="39"/>
  <c r="S3321" i="39" s="1"/>
  <c r="N3320" i="39"/>
  <c r="S3320" i="39" s="1"/>
  <c r="Z3319" i="39"/>
  <c r="W3319" i="39"/>
  <c r="AA3319" i="39"/>
  <c r="N3319" i="39"/>
  <c r="S3319" i="39" s="1"/>
  <c r="N3318" i="39"/>
  <c r="S3318" i="39" s="1"/>
  <c r="Z3317" i="39"/>
  <c r="W3317" i="39"/>
  <c r="AA3317" i="39"/>
  <c r="N3317" i="39"/>
  <c r="S3317" i="39" s="1"/>
  <c r="Y3316" i="39"/>
  <c r="N3316" i="39"/>
  <c r="S3316" i="39" s="1"/>
  <c r="Z3315" i="39"/>
  <c r="W3315" i="39"/>
  <c r="AA3315" i="39"/>
  <c r="N3315" i="39"/>
  <c r="S3315" i="39" s="1"/>
  <c r="Y3314" i="39"/>
  <c r="N3314" i="39"/>
  <c r="S3314" i="39" s="1"/>
  <c r="AI3314" i="39" s="1"/>
  <c r="Z3313" i="39"/>
  <c r="W3313" i="39"/>
  <c r="AA3313" i="39"/>
  <c r="N3313" i="39"/>
  <c r="S3313" i="39" s="1"/>
  <c r="N3312" i="39"/>
  <c r="S3312" i="39" s="1"/>
  <c r="Z3311" i="39"/>
  <c r="W3311" i="39"/>
  <c r="AA3311" i="39"/>
  <c r="N3311" i="39"/>
  <c r="S3311" i="39" s="1"/>
  <c r="AG3311" i="39" s="1"/>
  <c r="Y3310" i="39"/>
  <c r="N3310" i="39"/>
  <c r="S3310" i="39" s="1"/>
  <c r="Z3309" i="39"/>
  <c r="W3309" i="39"/>
  <c r="AA3309" i="39"/>
  <c r="N3309" i="39"/>
  <c r="S3309" i="39" s="1"/>
  <c r="Y3308" i="39"/>
  <c r="N3308" i="39"/>
  <c r="S3308" i="39" s="1"/>
  <c r="Z3307" i="39"/>
  <c r="W3307" i="39"/>
  <c r="AA3307" i="39"/>
  <c r="N3307" i="39"/>
  <c r="S3307" i="39" s="1"/>
  <c r="AG3307" i="39" s="1"/>
  <c r="N3306" i="39"/>
  <c r="S3306" i="39" s="1"/>
  <c r="Z3305" i="39"/>
  <c r="W3305" i="39"/>
  <c r="AA3305" i="39"/>
  <c r="N3305" i="39"/>
  <c r="S3305" i="39" s="1"/>
  <c r="AG3305" i="39" s="1"/>
  <c r="Y3304" i="39"/>
  <c r="N3304" i="39"/>
  <c r="S3304" i="39" s="1"/>
  <c r="Z3303" i="39"/>
  <c r="W3303" i="39"/>
  <c r="AA3303" i="39"/>
  <c r="N3303" i="39"/>
  <c r="S3303" i="39" s="1"/>
  <c r="Y3302" i="39"/>
  <c r="N3302" i="39"/>
  <c r="S3302" i="39" s="1"/>
  <c r="Z3301" i="39"/>
  <c r="W3301" i="39"/>
  <c r="AA3301" i="39"/>
  <c r="N3301" i="39"/>
  <c r="S3301" i="39" s="1"/>
  <c r="AG3301" i="39" s="1"/>
  <c r="N3300" i="39"/>
  <c r="S3300" i="39" s="1"/>
  <c r="Z3299" i="39"/>
  <c r="W3299" i="39"/>
  <c r="AA3299" i="39"/>
  <c r="N3299" i="39"/>
  <c r="S3299" i="39" s="1"/>
  <c r="Y3298" i="39"/>
  <c r="N3298" i="39"/>
  <c r="S3298" i="39" s="1"/>
  <c r="AI3298" i="39" s="1"/>
  <c r="Z3297" i="39"/>
  <c r="W3297" i="39"/>
  <c r="AA3297" i="39"/>
  <c r="N3297" i="39"/>
  <c r="S3297" i="39" s="1"/>
  <c r="Y3296" i="39"/>
  <c r="N3296" i="39"/>
  <c r="S3296" i="39" s="1"/>
  <c r="AI3296" i="39" s="1"/>
  <c r="Z3295" i="39"/>
  <c r="W3295" i="39"/>
  <c r="AA3295" i="39"/>
  <c r="N3295" i="39"/>
  <c r="S3295" i="39" s="1"/>
  <c r="N3294" i="39"/>
  <c r="S3294" i="39" s="1"/>
  <c r="Z3293" i="39"/>
  <c r="W3293" i="39"/>
  <c r="AA3293" i="39"/>
  <c r="N3293" i="39"/>
  <c r="S3293" i="39" s="1"/>
  <c r="Y3292" i="39"/>
  <c r="N3292" i="39"/>
  <c r="S3292" i="39" s="1"/>
  <c r="Z3291" i="39"/>
  <c r="W3291" i="39"/>
  <c r="AA3291" i="39"/>
  <c r="N3291" i="39"/>
  <c r="S3291" i="39" s="1"/>
  <c r="Y3290" i="39"/>
  <c r="N3290" i="39"/>
  <c r="S3290" i="39" s="1"/>
  <c r="Z3289" i="39"/>
  <c r="W3289" i="39"/>
  <c r="AA3289" i="39"/>
  <c r="N3289" i="39"/>
  <c r="S3289" i="39" s="1"/>
  <c r="AG3289" i="39" s="1"/>
  <c r="N3288" i="39"/>
  <c r="S3288" i="39" s="1"/>
  <c r="Z3287" i="39"/>
  <c r="W3287" i="39"/>
  <c r="AA3287" i="39"/>
  <c r="N3287" i="39"/>
  <c r="S3287" i="39" s="1"/>
  <c r="Y3286" i="39"/>
  <c r="N3286" i="39"/>
  <c r="S3286" i="39" s="1"/>
  <c r="Z3285" i="39"/>
  <c r="W3285" i="39"/>
  <c r="AA3285" i="39"/>
  <c r="N3285" i="39"/>
  <c r="S3285" i="39" s="1"/>
  <c r="Y3284" i="39"/>
  <c r="N3284" i="39"/>
  <c r="S3284" i="39" s="1"/>
  <c r="Z3283" i="39"/>
  <c r="W3283" i="39"/>
  <c r="AA3283" i="39"/>
  <c r="N3283" i="39"/>
  <c r="S3283" i="39" s="1"/>
  <c r="N3282" i="39"/>
  <c r="S3282" i="39" s="1"/>
  <c r="Z3281" i="39"/>
  <c r="W3281" i="39"/>
  <c r="AA3281" i="39"/>
  <c r="N3281" i="39"/>
  <c r="S3281" i="39" s="1"/>
  <c r="Y3280" i="39"/>
  <c r="N3280" i="39"/>
  <c r="S3280" i="39" s="1"/>
  <c r="Z3279" i="39"/>
  <c r="W3279" i="39"/>
  <c r="AA3279" i="39"/>
  <c r="N3279" i="39"/>
  <c r="S3279" i="39" s="1"/>
  <c r="Y3278" i="39"/>
  <c r="N3278" i="39"/>
  <c r="S3278" i="39" s="1"/>
  <c r="AI3278" i="39" s="1"/>
  <c r="Z3277" i="39"/>
  <c r="W3277" i="39"/>
  <c r="AA3277" i="39"/>
  <c r="N3277" i="39"/>
  <c r="S3277" i="39" s="1"/>
  <c r="N3276" i="39"/>
  <c r="S3276" i="39" s="1"/>
  <c r="Z3275" i="39"/>
  <c r="W3275" i="39"/>
  <c r="AA3275" i="39"/>
  <c r="N3275" i="39"/>
  <c r="S3275" i="39" s="1"/>
  <c r="AG3275" i="39" s="1"/>
  <c r="Y3274" i="39"/>
  <c r="N3274" i="39"/>
  <c r="S3274" i="39" s="1"/>
  <c r="Z3273" i="39"/>
  <c r="W3273" i="39"/>
  <c r="AA3273" i="39"/>
  <c r="N3273" i="39"/>
  <c r="S3273" i="39" s="1"/>
  <c r="Y3272" i="39"/>
  <c r="N3272" i="39"/>
  <c r="S3272" i="39" s="1"/>
  <c r="Z3271" i="39"/>
  <c r="W3271" i="39"/>
  <c r="AA3271" i="39"/>
  <c r="N3271" i="39"/>
  <c r="S3271" i="39" s="1"/>
  <c r="AG3271" i="39" s="1"/>
  <c r="N3270" i="39"/>
  <c r="S3270" i="39" s="1"/>
  <c r="Z3269" i="39"/>
  <c r="W3269" i="39"/>
  <c r="AA3269" i="39"/>
  <c r="N3269" i="39"/>
  <c r="S3269" i="39" s="1"/>
  <c r="AG3269" i="39" s="1"/>
  <c r="Y3268" i="39"/>
  <c r="N3268" i="39"/>
  <c r="S3268" i="39" s="1"/>
  <c r="Z3267" i="39"/>
  <c r="W3267" i="39"/>
  <c r="AA3267" i="39"/>
  <c r="N3267" i="39"/>
  <c r="S3267" i="39" s="1"/>
  <c r="Y3266" i="39"/>
  <c r="N3266" i="39"/>
  <c r="S3266" i="39" s="1"/>
  <c r="Z3265" i="39"/>
  <c r="W3265" i="39"/>
  <c r="AA3265" i="39"/>
  <c r="N3265" i="39"/>
  <c r="S3265" i="39" s="1"/>
  <c r="AG3265" i="39" s="1"/>
  <c r="N3264" i="39"/>
  <c r="S3264" i="39" s="1"/>
  <c r="Z3263" i="39"/>
  <c r="W3263" i="39"/>
  <c r="AA3263" i="39"/>
  <c r="N3263" i="39"/>
  <c r="S3263" i="39" s="1"/>
  <c r="Y3262" i="39"/>
  <c r="N3262" i="39"/>
  <c r="S3262" i="39" s="1"/>
  <c r="AI3262" i="39" s="1"/>
  <c r="Z3261" i="39"/>
  <c r="W3261" i="39"/>
  <c r="AA3261" i="39"/>
  <c r="N3261" i="39"/>
  <c r="S3261" i="39" s="1"/>
  <c r="Y3260" i="39"/>
  <c r="N3260" i="39"/>
  <c r="S3260" i="39" s="1"/>
  <c r="AI3260" i="39" s="1"/>
  <c r="Z3259" i="39"/>
  <c r="W3259" i="39"/>
  <c r="AA3259" i="39"/>
  <c r="N3259" i="39"/>
  <c r="S3259" i="39" s="1"/>
  <c r="AG3259" i="39" s="1"/>
  <c r="N3258" i="39"/>
  <c r="S3258" i="39" s="1"/>
  <c r="Z3257" i="39"/>
  <c r="W3257" i="39"/>
  <c r="AA3257" i="39"/>
  <c r="N3257" i="39"/>
  <c r="S3257" i="39" s="1"/>
  <c r="AG3257" i="39" s="1"/>
  <c r="Y3256" i="39"/>
  <c r="N3256" i="39"/>
  <c r="S3256" i="39" s="1"/>
  <c r="Z3255" i="39"/>
  <c r="W3255" i="39"/>
  <c r="AA3255" i="39"/>
  <c r="N3255" i="39"/>
  <c r="S3255" i="39" s="1"/>
  <c r="Y3254" i="39"/>
  <c r="N3254" i="39"/>
  <c r="S3254" i="39" s="1"/>
  <c r="AI3254" i="39" s="1"/>
  <c r="Z3253" i="39"/>
  <c r="W3253" i="39"/>
  <c r="AA3253" i="39"/>
  <c r="N3253" i="39"/>
  <c r="S3253" i="39" s="1"/>
  <c r="AG3253" i="39" s="1"/>
  <c r="N3252" i="39"/>
  <c r="S3252" i="39" s="1"/>
  <c r="Z3251" i="39"/>
  <c r="W3251" i="39"/>
  <c r="AA3251" i="39"/>
  <c r="N3251" i="39"/>
  <c r="S3251" i="39" s="1"/>
  <c r="AG3251" i="39" s="1"/>
  <c r="Y3250" i="39"/>
  <c r="N3250" i="39"/>
  <c r="S3250" i="39" s="1"/>
  <c r="Z3249" i="39"/>
  <c r="W3249" i="39"/>
  <c r="AA3249" i="39"/>
  <c r="N3249" i="39"/>
  <c r="S3249" i="39" s="1"/>
  <c r="Y3248" i="39"/>
  <c r="N3248" i="39"/>
  <c r="S3248" i="39" s="1"/>
  <c r="Z3247" i="39"/>
  <c r="W3247" i="39"/>
  <c r="AA3247" i="39"/>
  <c r="N3247" i="39"/>
  <c r="S3247" i="39" s="1"/>
  <c r="N3246" i="39"/>
  <c r="S3246" i="39" s="1"/>
  <c r="Z3245" i="39"/>
  <c r="W3245" i="39"/>
  <c r="AA3245" i="39"/>
  <c r="N3245" i="39"/>
  <c r="S3245" i="39" s="1"/>
  <c r="Y3244" i="39"/>
  <c r="N3244" i="39"/>
  <c r="S3244" i="39" s="1"/>
  <c r="Z3243" i="39"/>
  <c r="W3243" i="39"/>
  <c r="AA3243" i="39"/>
  <c r="N3243" i="39"/>
  <c r="S3243" i="39" s="1"/>
  <c r="Y3242" i="39"/>
  <c r="N3242" i="39"/>
  <c r="S3242" i="39" s="1"/>
  <c r="Z3241" i="39"/>
  <c r="W3241" i="39"/>
  <c r="AA3241" i="39"/>
  <c r="N3241" i="39"/>
  <c r="S3241" i="39" s="1"/>
  <c r="N3240" i="39"/>
  <c r="S3240" i="39" s="1"/>
  <c r="Z3239" i="39"/>
  <c r="W3239" i="39"/>
  <c r="AA3239" i="39"/>
  <c r="N3239" i="39"/>
  <c r="S3239" i="39" s="1"/>
  <c r="Y3238" i="39"/>
  <c r="N3238" i="39"/>
  <c r="S3238" i="39" s="1"/>
  <c r="AA3237" i="39"/>
  <c r="Z3237" i="39"/>
  <c r="W3237" i="39"/>
  <c r="N3237" i="39"/>
  <c r="S3237" i="39" s="1"/>
  <c r="Y3236" i="39"/>
  <c r="N3236" i="39"/>
  <c r="S3236" i="39" s="1"/>
  <c r="AA3235" i="39"/>
  <c r="Z3235" i="39"/>
  <c r="W3235" i="39"/>
  <c r="N3235" i="39"/>
  <c r="S3235" i="39" s="1"/>
  <c r="Y3234" i="39"/>
  <c r="N3234" i="39"/>
  <c r="S3234" i="39" s="1"/>
  <c r="AI3234" i="39" s="1"/>
  <c r="AA3233" i="39"/>
  <c r="Z3233" i="39"/>
  <c r="W3233" i="39"/>
  <c r="N3233" i="39"/>
  <c r="S3233" i="39" s="1"/>
  <c r="Y3232" i="39"/>
  <c r="N3232" i="39"/>
  <c r="S3232" i="39" s="1"/>
  <c r="AA3231" i="39"/>
  <c r="Z3231" i="39"/>
  <c r="W3231" i="39"/>
  <c r="N3231" i="39"/>
  <c r="S3231" i="39" s="1"/>
  <c r="Y3230" i="39"/>
  <c r="N3230" i="39"/>
  <c r="S3230" i="39" s="1"/>
  <c r="AA3229" i="39"/>
  <c r="Z3229" i="39"/>
  <c r="W3229" i="39"/>
  <c r="N3229" i="39"/>
  <c r="S3229" i="39" s="1"/>
  <c r="Y3228" i="39"/>
  <c r="N3228" i="39"/>
  <c r="S3228" i="39" s="1"/>
  <c r="AA3227" i="39"/>
  <c r="Z3227" i="39"/>
  <c r="W3227" i="39"/>
  <c r="N3227" i="39"/>
  <c r="S3227" i="39" s="1"/>
  <c r="Z3226" i="39"/>
  <c r="Y3226" i="39"/>
  <c r="X3226" i="39"/>
  <c r="W3226" i="39"/>
  <c r="N3226" i="39"/>
  <c r="S3226" i="39" s="1"/>
  <c r="AB3225" i="39"/>
  <c r="Z3225" i="39"/>
  <c r="X3225" i="39"/>
  <c r="W3225" i="39"/>
  <c r="V3225" i="39"/>
  <c r="Y3225" i="39"/>
  <c r="N3225" i="39"/>
  <c r="S3225" i="39" s="1"/>
  <c r="AA3224" i="39"/>
  <c r="Y3224" i="39"/>
  <c r="N3224" i="39"/>
  <c r="S3224" i="39" s="1"/>
  <c r="N3223" i="39"/>
  <c r="S3223" i="39" s="1"/>
  <c r="AF3223" i="39" s="1"/>
  <c r="Z3222" i="39"/>
  <c r="X3222" i="39"/>
  <c r="N3222" i="39"/>
  <c r="S3222" i="39" s="1"/>
  <c r="Z3221" i="39"/>
  <c r="W3221" i="39"/>
  <c r="Y3221" i="39"/>
  <c r="N3221" i="39"/>
  <c r="S3221" i="39" s="1"/>
  <c r="AG3221" i="39" s="1"/>
  <c r="Z3220" i="39"/>
  <c r="Y3220" i="39"/>
  <c r="W3220" i="39"/>
  <c r="N3220" i="39"/>
  <c r="S3220" i="39" s="1"/>
  <c r="Z3219" i="39"/>
  <c r="X3219" i="39"/>
  <c r="V3219" i="39"/>
  <c r="Y3219" i="39"/>
  <c r="N3219" i="39"/>
  <c r="S3219" i="39" s="1"/>
  <c r="Z3218" i="39"/>
  <c r="Y3218" i="39"/>
  <c r="X3218" i="39"/>
  <c r="N3218" i="39"/>
  <c r="S3218" i="39" s="1"/>
  <c r="AJ3218" i="39" s="1"/>
  <c r="AB3217" i="39"/>
  <c r="Z3217" i="39"/>
  <c r="X3217" i="39"/>
  <c r="W3217" i="39"/>
  <c r="Y3217" i="39"/>
  <c r="N3217" i="39"/>
  <c r="S3217" i="39" s="1"/>
  <c r="AA3216" i="39"/>
  <c r="W3216" i="39"/>
  <c r="N3216" i="39"/>
  <c r="S3216" i="39" s="1"/>
  <c r="AA3215" i="39"/>
  <c r="N3215" i="39"/>
  <c r="S3215" i="39" s="1"/>
  <c r="AF3215" i="39" s="1"/>
  <c r="Z3214" i="39"/>
  <c r="Y3214" i="39"/>
  <c r="X3214" i="39"/>
  <c r="W3214" i="39"/>
  <c r="N3214" i="39"/>
  <c r="S3214" i="39" s="1"/>
  <c r="AB3213" i="39"/>
  <c r="Z3213" i="39"/>
  <c r="X3213" i="39"/>
  <c r="W3213" i="39"/>
  <c r="V3213" i="39"/>
  <c r="Y3213" i="39"/>
  <c r="N3213" i="39"/>
  <c r="S3213" i="39" s="1"/>
  <c r="AI3213" i="39" s="1"/>
  <c r="AA3212" i="39"/>
  <c r="Y3212" i="39"/>
  <c r="N3212" i="39"/>
  <c r="S3212" i="39" s="1"/>
  <c r="AI3212" i="39" s="1"/>
  <c r="N3211" i="39"/>
  <c r="S3211" i="39" s="1"/>
  <c r="AF3211" i="39" s="1"/>
  <c r="Z3210" i="39"/>
  <c r="X3210" i="39"/>
  <c r="N3210" i="39"/>
  <c r="S3210" i="39" s="1"/>
  <c r="Z3209" i="39"/>
  <c r="W3209" i="39"/>
  <c r="Y3209" i="39"/>
  <c r="N3209" i="39"/>
  <c r="S3209" i="39" s="1"/>
  <c r="AG3209" i="39" s="1"/>
  <c r="Z3208" i="39"/>
  <c r="Y3208" i="39"/>
  <c r="W3208" i="39"/>
  <c r="N3208" i="39"/>
  <c r="S3208" i="39" s="1"/>
  <c r="Z3207" i="39"/>
  <c r="X3207" i="39"/>
  <c r="V3207" i="39"/>
  <c r="Y3207" i="39"/>
  <c r="N3207" i="39"/>
  <c r="S3207" i="39" s="1"/>
  <c r="Z3206" i="39"/>
  <c r="Y3206" i="39"/>
  <c r="X3206" i="39"/>
  <c r="N3206" i="39"/>
  <c r="S3206" i="39" s="1"/>
  <c r="AJ3206" i="39" s="1"/>
  <c r="AB3205" i="39"/>
  <c r="Z3205" i="39"/>
  <c r="X3205" i="39"/>
  <c r="W3205" i="39"/>
  <c r="Y3205" i="39"/>
  <c r="N3205" i="39"/>
  <c r="S3205" i="39" s="1"/>
  <c r="AA3204" i="39"/>
  <c r="W3204" i="39"/>
  <c r="N3204" i="39"/>
  <c r="S3204" i="39" s="1"/>
  <c r="AA3203" i="39"/>
  <c r="N3203" i="39"/>
  <c r="S3203" i="39" s="1"/>
  <c r="AF3203" i="39" s="1"/>
  <c r="Z3202" i="39"/>
  <c r="Y3202" i="39"/>
  <c r="X3202" i="39"/>
  <c r="W3202" i="39"/>
  <c r="N3202" i="39"/>
  <c r="S3202" i="39" s="1"/>
  <c r="AB3201" i="39"/>
  <c r="Z3201" i="39"/>
  <c r="X3201" i="39"/>
  <c r="W3201" i="39"/>
  <c r="V3201" i="39"/>
  <c r="Y3201" i="39"/>
  <c r="N3201" i="39"/>
  <c r="S3201" i="39" s="1"/>
  <c r="AG3201" i="39" s="1"/>
  <c r="AA3200" i="39"/>
  <c r="Y3200" i="39"/>
  <c r="N3200" i="39"/>
  <c r="S3200" i="39" s="1"/>
  <c r="AI3200" i="39" s="1"/>
  <c r="N3199" i="39"/>
  <c r="S3199" i="39" s="1"/>
  <c r="AF3199" i="39" s="1"/>
  <c r="Z3198" i="39"/>
  <c r="X3198" i="39"/>
  <c r="N3198" i="39"/>
  <c r="S3198" i="39" s="1"/>
  <c r="Z3197" i="39"/>
  <c r="W3197" i="39"/>
  <c r="Y3197" i="39"/>
  <c r="N3197" i="39"/>
  <c r="S3197" i="39" s="1"/>
  <c r="AG3197" i="39" s="1"/>
  <c r="Z3196" i="39"/>
  <c r="Y3196" i="39"/>
  <c r="W3196" i="39"/>
  <c r="N3196" i="39"/>
  <c r="S3196" i="39" s="1"/>
  <c r="Z3195" i="39"/>
  <c r="X3195" i="39"/>
  <c r="V3195" i="39"/>
  <c r="Y3195" i="39"/>
  <c r="N3195" i="39"/>
  <c r="S3195" i="39" s="1"/>
  <c r="Z3194" i="39"/>
  <c r="Y3194" i="39"/>
  <c r="X3194" i="39"/>
  <c r="N3194" i="39"/>
  <c r="S3194" i="39" s="1"/>
  <c r="AJ3194" i="39" s="1"/>
  <c r="AB3193" i="39"/>
  <c r="Z3193" i="39"/>
  <c r="X3193" i="39"/>
  <c r="W3193" i="39"/>
  <c r="Y3193" i="39"/>
  <c r="N3193" i="39"/>
  <c r="S3193" i="39" s="1"/>
  <c r="AA3192" i="39"/>
  <c r="W3192" i="39"/>
  <c r="N3192" i="39"/>
  <c r="S3192" i="39" s="1"/>
  <c r="AA3191" i="39"/>
  <c r="N3191" i="39"/>
  <c r="S3191" i="39" s="1"/>
  <c r="AF3191" i="39" s="1"/>
  <c r="Z3190" i="39"/>
  <c r="Y3190" i="39"/>
  <c r="X3190" i="39"/>
  <c r="W3190" i="39"/>
  <c r="N3190" i="39"/>
  <c r="S3190" i="39" s="1"/>
  <c r="AB3189" i="39"/>
  <c r="Z3189" i="39"/>
  <c r="X3189" i="39"/>
  <c r="W3189" i="39"/>
  <c r="V3189" i="39"/>
  <c r="Y3189" i="39"/>
  <c r="N3189" i="39"/>
  <c r="S3189" i="39" s="1"/>
  <c r="AI3189" i="39" s="1"/>
  <c r="AA3188" i="39"/>
  <c r="Y3188" i="39"/>
  <c r="N3188" i="39"/>
  <c r="S3188" i="39" s="1"/>
  <c r="N3187" i="39"/>
  <c r="S3187" i="39" s="1"/>
  <c r="AF3187" i="39" s="1"/>
  <c r="Z3186" i="39"/>
  <c r="X3186" i="39"/>
  <c r="N3186" i="39"/>
  <c r="S3186" i="39" s="1"/>
  <c r="Z3185" i="39"/>
  <c r="W3185" i="39"/>
  <c r="Y3185" i="39"/>
  <c r="N3185" i="39"/>
  <c r="S3185" i="39" s="1"/>
  <c r="AG3185" i="39" s="1"/>
  <c r="Z3184" i="39"/>
  <c r="Y3184" i="39"/>
  <c r="W3184" i="39"/>
  <c r="N3184" i="39"/>
  <c r="S3184" i="39" s="1"/>
  <c r="Z3183" i="39"/>
  <c r="X3183" i="39"/>
  <c r="V3183" i="39"/>
  <c r="Y3183" i="39"/>
  <c r="N3183" i="39"/>
  <c r="S3183" i="39" s="1"/>
  <c r="Z3182" i="39"/>
  <c r="Y3182" i="39"/>
  <c r="X3182" i="39"/>
  <c r="N3182" i="39"/>
  <c r="S3182" i="39" s="1"/>
  <c r="AJ3182" i="39" s="1"/>
  <c r="AB3181" i="39"/>
  <c r="Z3181" i="39"/>
  <c r="X3181" i="39"/>
  <c r="W3181" i="39"/>
  <c r="Y3181" i="39"/>
  <c r="N3181" i="39"/>
  <c r="S3181" i="39" s="1"/>
  <c r="AF3181" i="39" s="1"/>
  <c r="AA3180" i="39"/>
  <c r="W3180" i="39"/>
  <c r="N3180" i="39"/>
  <c r="S3180" i="39" s="1"/>
  <c r="AA3179" i="39"/>
  <c r="Y3179" i="39"/>
  <c r="X3179" i="39"/>
  <c r="W3179" i="39"/>
  <c r="AB3179" i="39"/>
  <c r="N3179" i="39"/>
  <c r="S3179" i="39" s="1"/>
  <c r="Z3178" i="39"/>
  <c r="X3178" i="39"/>
  <c r="N3178" i="39"/>
  <c r="S3178" i="39" s="1"/>
  <c r="AF3178" i="39" s="1"/>
  <c r="AA3177" i="39"/>
  <c r="Y3177" i="39"/>
  <c r="X3177" i="39"/>
  <c r="W3177" i="39"/>
  <c r="AB3177" i="39"/>
  <c r="N3177" i="39"/>
  <c r="S3177" i="39" s="1"/>
  <c r="AI3177" i="39" s="1"/>
  <c r="N3176" i="39"/>
  <c r="S3176" i="39" s="1"/>
  <c r="AA3175" i="39"/>
  <c r="Y3175" i="39"/>
  <c r="X3175" i="39"/>
  <c r="W3175" i="39"/>
  <c r="AB3175" i="39"/>
  <c r="N3175" i="39"/>
  <c r="S3175" i="39" s="1"/>
  <c r="AI3175" i="39" s="1"/>
  <c r="Z3174" i="39"/>
  <c r="N3174" i="39"/>
  <c r="S3174" i="39" s="1"/>
  <c r="AA3173" i="39"/>
  <c r="Y3173" i="39"/>
  <c r="X3173" i="39"/>
  <c r="W3173" i="39"/>
  <c r="AB3173" i="39"/>
  <c r="N3173" i="39"/>
  <c r="S3173" i="39" s="1"/>
  <c r="X3172" i="39"/>
  <c r="Z3172" i="39"/>
  <c r="N3172" i="39"/>
  <c r="S3172" i="39" s="1"/>
  <c r="AA3171" i="39"/>
  <c r="Y3171" i="39"/>
  <c r="X3171" i="39"/>
  <c r="W3171" i="39"/>
  <c r="AB3171" i="39"/>
  <c r="N3171" i="39"/>
  <c r="S3171" i="39" s="1"/>
  <c r="AI3171" i="39" s="1"/>
  <c r="Z3170" i="39"/>
  <c r="X3170" i="39"/>
  <c r="N3170" i="39"/>
  <c r="S3170" i="39" s="1"/>
  <c r="AA3169" i="39"/>
  <c r="Y3169" i="39"/>
  <c r="X3169" i="39"/>
  <c r="W3169" i="39"/>
  <c r="AB3169" i="39"/>
  <c r="N3169" i="39"/>
  <c r="S3169" i="39" s="1"/>
  <c r="Z3168" i="39"/>
  <c r="X3168" i="39"/>
  <c r="N3168" i="39"/>
  <c r="S3168" i="39" s="1"/>
  <c r="AA3167" i="39"/>
  <c r="Y3167" i="39"/>
  <c r="X3167" i="39"/>
  <c r="W3167" i="39"/>
  <c r="AB3167" i="39"/>
  <c r="N3167" i="39"/>
  <c r="S3167" i="39" s="1"/>
  <c r="AI3167" i="39" s="1"/>
  <c r="Z3166" i="39"/>
  <c r="X3166" i="39"/>
  <c r="N3166" i="39"/>
  <c r="S3166" i="39" s="1"/>
  <c r="AF3166" i="39" s="1"/>
  <c r="AA3165" i="39"/>
  <c r="Y3165" i="39"/>
  <c r="X3165" i="39"/>
  <c r="W3165" i="39"/>
  <c r="AB3165" i="39"/>
  <c r="N3165" i="39"/>
  <c r="S3165" i="39" s="1"/>
  <c r="AI3165" i="39" s="1"/>
  <c r="N3164" i="39"/>
  <c r="S3164" i="39" s="1"/>
  <c r="AA3163" i="39"/>
  <c r="Y3163" i="39"/>
  <c r="X3163" i="39"/>
  <c r="W3163" i="39"/>
  <c r="AB3163" i="39"/>
  <c r="N3163" i="39"/>
  <c r="S3163" i="39" s="1"/>
  <c r="Z3162" i="39"/>
  <c r="N3162" i="39"/>
  <c r="S3162" i="39" s="1"/>
  <c r="AA3161" i="39"/>
  <c r="Y3161" i="39"/>
  <c r="X3161" i="39"/>
  <c r="W3161" i="39"/>
  <c r="AB3161" i="39"/>
  <c r="N3161" i="39"/>
  <c r="S3161" i="39" s="1"/>
  <c r="X3160" i="39"/>
  <c r="Z3160" i="39"/>
  <c r="N3160" i="39"/>
  <c r="S3160" i="39" s="1"/>
  <c r="AA3159" i="39"/>
  <c r="Y3159" i="39"/>
  <c r="X3159" i="39"/>
  <c r="W3159" i="39"/>
  <c r="AB3159" i="39"/>
  <c r="N3159" i="39"/>
  <c r="S3159" i="39" s="1"/>
  <c r="AI3159" i="39" s="1"/>
  <c r="Z3158" i="39"/>
  <c r="X3158" i="39"/>
  <c r="N3158" i="39"/>
  <c r="S3158" i="39" s="1"/>
  <c r="AA3157" i="39"/>
  <c r="Y3157" i="39"/>
  <c r="X3157" i="39"/>
  <c r="W3157" i="39"/>
  <c r="AB3157" i="39"/>
  <c r="N3157" i="39"/>
  <c r="S3157" i="39" s="1"/>
  <c r="AI3157" i="39" s="1"/>
  <c r="Z3156" i="39"/>
  <c r="X3156" i="39"/>
  <c r="N3156" i="39"/>
  <c r="S3156" i="39" s="1"/>
  <c r="AA3155" i="39"/>
  <c r="Y3155" i="39"/>
  <c r="X3155" i="39"/>
  <c r="W3155" i="39"/>
  <c r="AB3155" i="39"/>
  <c r="N3155" i="39"/>
  <c r="S3155" i="39" s="1"/>
  <c r="AI3155" i="39" s="1"/>
  <c r="Z3154" i="39"/>
  <c r="X3154" i="39"/>
  <c r="N3154" i="39"/>
  <c r="S3154" i="39" s="1"/>
  <c r="AF3154" i="39" s="1"/>
  <c r="AA3153" i="39"/>
  <c r="Y3153" i="39"/>
  <c r="X3153" i="39"/>
  <c r="W3153" i="39"/>
  <c r="AB3153" i="39"/>
  <c r="N3153" i="39"/>
  <c r="S3153" i="39" s="1"/>
  <c r="AI3153" i="39" s="1"/>
  <c r="N3152" i="39"/>
  <c r="S3152" i="39" s="1"/>
  <c r="AA3151" i="39"/>
  <c r="Y3151" i="39"/>
  <c r="X3151" i="39"/>
  <c r="W3151" i="39"/>
  <c r="AB3151" i="39"/>
  <c r="N3151" i="39"/>
  <c r="S3151" i="39" s="1"/>
  <c r="AG3151" i="39" s="1"/>
  <c r="Z3150" i="39"/>
  <c r="N3150" i="39"/>
  <c r="S3150" i="39" s="1"/>
  <c r="AA3149" i="39"/>
  <c r="Y3149" i="39"/>
  <c r="X3149" i="39"/>
  <c r="W3149" i="39"/>
  <c r="AB3149" i="39"/>
  <c r="N3149" i="39"/>
  <c r="S3149" i="39" s="1"/>
  <c r="X3148" i="39"/>
  <c r="Z3148" i="39"/>
  <c r="N3148" i="39"/>
  <c r="S3148" i="39" s="1"/>
  <c r="AA3147" i="39"/>
  <c r="Y3147" i="39"/>
  <c r="X3147" i="39"/>
  <c r="W3147" i="39"/>
  <c r="AB3147" i="39"/>
  <c r="N3147" i="39"/>
  <c r="S3147" i="39" s="1"/>
  <c r="AI3147" i="39" s="1"/>
  <c r="Z3146" i="39"/>
  <c r="X3146" i="39"/>
  <c r="N3146" i="39"/>
  <c r="S3146" i="39" s="1"/>
  <c r="AA3145" i="39"/>
  <c r="Y3145" i="39"/>
  <c r="X3145" i="39"/>
  <c r="W3145" i="39"/>
  <c r="AB3145" i="39"/>
  <c r="N3145" i="39"/>
  <c r="S3145" i="39" s="1"/>
  <c r="Z3144" i="39"/>
  <c r="X3144" i="39"/>
  <c r="N3144" i="39"/>
  <c r="S3144" i="39" s="1"/>
  <c r="AA3143" i="39"/>
  <c r="Y3143" i="39"/>
  <c r="X3143" i="39"/>
  <c r="W3143" i="39"/>
  <c r="AB3143" i="39"/>
  <c r="N3143" i="39"/>
  <c r="S3143" i="39" s="1"/>
  <c r="AI3143" i="39" s="1"/>
  <c r="Z3142" i="39"/>
  <c r="X3142" i="39"/>
  <c r="N3142" i="39"/>
  <c r="S3142" i="39" s="1"/>
  <c r="AF3142" i="39" s="1"/>
  <c r="AA3141" i="39"/>
  <c r="Y3141" i="39"/>
  <c r="X3141" i="39"/>
  <c r="W3141" i="39"/>
  <c r="AB3141" i="39"/>
  <c r="N3141" i="39"/>
  <c r="S3141" i="39" s="1"/>
  <c r="AI3141" i="39" s="1"/>
  <c r="N3140" i="39"/>
  <c r="S3140" i="39" s="1"/>
  <c r="AA3139" i="39"/>
  <c r="Y3139" i="39"/>
  <c r="X3139" i="39"/>
  <c r="W3139" i="39"/>
  <c r="AB3139" i="39"/>
  <c r="N3139" i="39"/>
  <c r="S3139" i="39" s="1"/>
  <c r="AG3139" i="39" s="1"/>
  <c r="Z3138" i="39"/>
  <c r="N3138" i="39"/>
  <c r="S3138" i="39" s="1"/>
  <c r="AA3137" i="39"/>
  <c r="Y3137" i="39"/>
  <c r="X3137" i="39"/>
  <c r="W3137" i="39"/>
  <c r="AB3137" i="39"/>
  <c r="N3137" i="39"/>
  <c r="S3137" i="39" s="1"/>
  <c r="X3136" i="39"/>
  <c r="Z3136" i="39"/>
  <c r="N3136" i="39"/>
  <c r="S3136" i="39" s="1"/>
  <c r="AA3135" i="39"/>
  <c r="Y3135" i="39"/>
  <c r="X3135" i="39"/>
  <c r="W3135" i="39"/>
  <c r="AB3135" i="39"/>
  <c r="N3135" i="39"/>
  <c r="S3135" i="39" s="1"/>
  <c r="AI3135" i="39" s="1"/>
  <c r="Z3134" i="39"/>
  <c r="X3134" i="39"/>
  <c r="N3134" i="39"/>
  <c r="S3134" i="39" s="1"/>
  <c r="AA3133" i="39"/>
  <c r="Y3133" i="39"/>
  <c r="X3133" i="39"/>
  <c r="W3133" i="39"/>
  <c r="AB3133" i="39"/>
  <c r="N3133" i="39"/>
  <c r="S3133" i="39" s="1"/>
  <c r="AI3133" i="39" s="1"/>
  <c r="Z3132" i="39"/>
  <c r="X3132" i="39"/>
  <c r="N3132" i="39"/>
  <c r="S3132" i="39" s="1"/>
  <c r="AA3131" i="39"/>
  <c r="Y3131" i="39"/>
  <c r="X3131" i="39"/>
  <c r="W3131" i="39"/>
  <c r="AB3131" i="39"/>
  <c r="N3131" i="39"/>
  <c r="S3131" i="39" s="1"/>
  <c r="AI3131" i="39" s="1"/>
  <c r="Z3130" i="39"/>
  <c r="X3130" i="39"/>
  <c r="N3130" i="39"/>
  <c r="S3130" i="39" s="1"/>
  <c r="AF3130" i="39" s="1"/>
  <c r="AA3129" i="39"/>
  <c r="Y3129" i="39"/>
  <c r="X3129" i="39"/>
  <c r="W3129" i="39"/>
  <c r="AB3129" i="39"/>
  <c r="N3129" i="39"/>
  <c r="S3129" i="39" s="1"/>
  <c r="AI3129" i="39" s="1"/>
  <c r="N3128" i="39"/>
  <c r="S3128" i="39" s="1"/>
  <c r="AA3127" i="39"/>
  <c r="Y3127" i="39"/>
  <c r="X3127" i="39"/>
  <c r="W3127" i="39"/>
  <c r="AB3127" i="39"/>
  <c r="N3127" i="39"/>
  <c r="S3127" i="39" s="1"/>
  <c r="AG3127" i="39" s="1"/>
  <c r="Z3126" i="39"/>
  <c r="N3126" i="39"/>
  <c r="S3126" i="39" s="1"/>
  <c r="AA3125" i="39"/>
  <c r="Y3125" i="39"/>
  <c r="X3125" i="39"/>
  <c r="W3125" i="39"/>
  <c r="AB3125" i="39"/>
  <c r="N3125" i="39"/>
  <c r="S3125" i="39" s="1"/>
  <c r="X3124" i="39"/>
  <c r="Z3124" i="39"/>
  <c r="N3124" i="39"/>
  <c r="S3124" i="39" s="1"/>
  <c r="AA3123" i="39"/>
  <c r="Y3123" i="39"/>
  <c r="X3123" i="39"/>
  <c r="W3123" i="39"/>
  <c r="AB3123" i="39"/>
  <c r="N3123" i="39"/>
  <c r="S3123" i="39" s="1"/>
  <c r="AI3123" i="39" s="1"/>
  <c r="Z3122" i="39"/>
  <c r="X3122" i="39"/>
  <c r="N3122" i="39"/>
  <c r="S3122" i="39" s="1"/>
  <c r="AA3121" i="39"/>
  <c r="Y3121" i="39"/>
  <c r="X3121" i="39"/>
  <c r="W3121" i="39"/>
  <c r="AB3121" i="39"/>
  <c r="N3121" i="39"/>
  <c r="S3121" i="39" s="1"/>
  <c r="AI3121" i="39" s="1"/>
  <c r="Z3120" i="39"/>
  <c r="X3120" i="39"/>
  <c r="N3120" i="39"/>
  <c r="S3120" i="39" s="1"/>
  <c r="AA3119" i="39"/>
  <c r="Y3119" i="39"/>
  <c r="X3119" i="39"/>
  <c r="W3119" i="39"/>
  <c r="AB3119" i="39"/>
  <c r="N3119" i="39"/>
  <c r="S3119" i="39" s="1"/>
  <c r="AI3119" i="39" s="1"/>
  <c r="Z3118" i="39"/>
  <c r="X3118" i="39"/>
  <c r="N3118" i="39"/>
  <c r="S3118" i="39" s="1"/>
  <c r="AA3117" i="39"/>
  <c r="Y3117" i="39"/>
  <c r="X3117" i="39"/>
  <c r="W3117" i="39"/>
  <c r="AB3117" i="39"/>
  <c r="N3117" i="39"/>
  <c r="S3117" i="39" s="1"/>
  <c r="AI3117" i="39" s="1"/>
  <c r="N3116" i="39"/>
  <c r="S3116" i="39" s="1"/>
  <c r="AA3115" i="39"/>
  <c r="Y3115" i="39"/>
  <c r="X3115" i="39"/>
  <c r="W3115" i="39"/>
  <c r="AB3115" i="39"/>
  <c r="N3115" i="39"/>
  <c r="S3115" i="39" s="1"/>
  <c r="AG3115" i="39" s="1"/>
  <c r="Z3114" i="39"/>
  <c r="N3114" i="39"/>
  <c r="S3114" i="39" s="1"/>
  <c r="AA3113" i="39"/>
  <c r="Y3113" i="39"/>
  <c r="X3113" i="39"/>
  <c r="W3113" i="39"/>
  <c r="AB3113" i="39"/>
  <c r="N3113" i="39"/>
  <c r="S3113" i="39" s="1"/>
  <c r="X3112" i="39"/>
  <c r="Z3112" i="39"/>
  <c r="N3112" i="39"/>
  <c r="S3112" i="39" s="1"/>
  <c r="AA3111" i="39"/>
  <c r="Y3111" i="39"/>
  <c r="X3111" i="39"/>
  <c r="W3111" i="39"/>
  <c r="AB3111" i="39"/>
  <c r="N3111" i="39"/>
  <c r="S3111" i="39" s="1"/>
  <c r="AI3111" i="39" s="1"/>
  <c r="Z3110" i="39"/>
  <c r="X3110" i="39"/>
  <c r="N3110" i="39"/>
  <c r="S3110" i="39" s="1"/>
  <c r="AA3109" i="39"/>
  <c r="Y3109" i="39"/>
  <c r="X3109" i="39"/>
  <c r="W3109" i="39"/>
  <c r="AB3109" i="39"/>
  <c r="N3109" i="39"/>
  <c r="S3109" i="39" s="1"/>
  <c r="Z3108" i="39"/>
  <c r="X3108" i="39"/>
  <c r="N3108" i="39"/>
  <c r="S3108" i="39" s="1"/>
  <c r="AA3107" i="39"/>
  <c r="Y3107" i="39"/>
  <c r="X3107" i="39"/>
  <c r="W3107" i="39"/>
  <c r="AB3107" i="39"/>
  <c r="N3107" i="39"/>
  <c r="S3107" i="39" s="1"/>
  <c r="Z3106" i="39"/>
  <c r="X3106" i="39"/>
  <c r="N3106" i="39"/>
  <c r="S3106" i="39" s="1"/>
  <c r="AF3106" i="39" s="1"/>
  <c r="AB3105" i="39"/>
  <c r="AA3105" i="39"/>
  <c r="Y3105" i="39"/>
  <c r="X3105" i="39"/>
  <c r="W3105" i="39"/>
  <c r="V3105" i="39"/>
  <c r="Z3105" i="39"/>
  <c r="N3105" i="39"/>
  <c r="S3105" i="39" s="1"/>
  <c r="X3104" i="39"/>
  <c r="Z3104" i="39"/>
  <c r="N3104" i="39"/>
  <c r="S3104" i="39" s="1"/>
  <c r="AB3103" i="39"/>
  <c r="AA3103" i="39"/>
  <c r="Y3103" i="39"/>
  <c r="X3103" i="39"/>
  <c r="W3103" i="39"/>
  <c r="V3103" i="39"/>
  <c r="Z3103" i="39"/>
  <c r="N3103" i="39"/>
  <c r="S3103" i="39" s="1"/>
  <c r="AI3103" i="39" s="1"/>
  <c r="Z3102" i="39"/>
  <c r="X3102" i="39"/>
  <c r="N3102" i="39"/>
  <c r="S3102" i="39" s="1"/>
  <c r="AA3101" i="39"/>
  <c r="Y3101" i="39"/>
  <c r="X3101" i="39"/>
  <c r="W3101" i="39"/>
  <c r="V3101" i="39"/>
  <c r="AB3101" i="39"/>
  <c r="N3101" i="39"/>
  <c r="S3101" i="39" s="1"/>
  <c r="Z3100" i="39"/>
  <c r="N3100" i="39"/>
  <c r="S3100" i="39" s="1"/>
  <c r="AB3099" i="39"/>
  <c r="AA3099" i="39"/>
  <c r="Y3099" i="39"/>
  <c r="X3099" i="39"/>
  <c r="W3099" i="39"/>
  <c r="V3099" i="39"/>
  <c r="Z3099" i="39"/>
  <c r="N3099" i="39"/>
  <c r="S3099" i="39" s="1"/>
  <c r="Z3098" i="39"/>
  <c r="X3098" i="39"/>
  <c r="N3098" i="39"/>
  <c r="S3098" i="39" s="1"/>
  <c r="AB3097" i="39"/>
  <c r="AA3097" i="39"/>
  <c r="Y3097" i="39"/>
  <c r="X3097" i="39"/>
  <c r="W3097" i="39"/>
  <c r="V3097" i="39"/>
  <c r="Z3097" i="39"/>
  <c r="N3097" i="39"/>
  <c r="S3097" i="39" s="1"/>
  <c r="Z3096" i="39"/>
  <c r="N3096" i="39"/>
  <c r="S3096" i="39" s="1"/>
  <c r="AB3095" i="39"/>
  <c r="AA3095" i="39"/>
  <c r="Y3095" i="39"/>
  <c r="X3095" i="39"/>
  <c r="W3095" i="39"/>
  <c r="V3095" i="39"/>
  <c r="Z3095" i="39"/>
  <c r="N3095" i="39"/>
  <c r="S3095" i="39" s="1"/>
  <c r="AG3095" i="39" s="1"/>
  <c r="Z3094" i="39"/>
  <c r="X3094" i="39"/>
  <c r="N3094" i="39"/>
  <c r="S3094" i="39" s="1"/>
  <c r="AB3093" i="39"/>
  <c r="AA3093" i="39"/>
  <c r="Y3093" i="39"/>
  <c r="X3093" i="39"/>
  <c r="W3093" i="39"/>
  <c r="V3093" i="39"/>
  <c r="Z3093" i="39"/>
  <c r="N3093" i="39"/>
  <c r="S3093" i="39" s="1"/>
  <c r="Z3092" i="39"/>
  <c r="N3092" i="39"/>
  <c r="S3092" i="39" s="1"/>
  <c r="AB3091" i="39"/>
  <c r="AA3091" i="39"/>
  <c r="Y3091" i="39"/>
  <c r="X3091" i="39"/>
  <c r="W3091" i="39"/>
  <c r="V3091" i="39"/>
  <c r="Z3091" i="39"/>
  <c r="N3091" i="39"/>
  <c r="S3091" i="39" s="1"/>
  <c r="Z3090" i="39"/>
  <c r="X3090" i="39"/>
  <c r="N3090" i="39"/>
  <c r="S3090" i="39" s="1"/>
  <c r="AB3089" i="39"/>
  <c r="AA3089" i="39"/>
  <c r="Y3089" i="39"/>
  <c r="X3089" i="39"/>
  <c r="W3089" i="39"/>
  <c r="V3089" i="39"/>
  <c r="Z3089" i="39"/>
  <c r="N3089" i="39"/>
  <c r="S3089" i="39" s="1"/>
  <c r="Z3088" i="39"/>
  <c r="N3088" i="39"/>
  <c r="S3088" i="39" s="1"/>
  <c r="AB3087" i="39"/>
  <c r="AA3087" i="39"/>
  <c r="Y3087" i="39"/>
  <c r="X3087" i="39"/>
  <c r="W3087" i="39"/>
  <c r="V3087" i="39"/>
  <c r="Z3087" i="39"/>
  <c r="N3087" i="39"/>
  <c r="S3087" i="39" s="1"/>
  <c r="AG3087" i="39" s="1"/>
  <c r="Z3086" i="39"/>
  <c r="X3086" i="39"/>
  <c r="N3086" i="39"/>
  <c r="S3086" i="39" s="1"/>
  <c r="AB3085" i="39"/>
  <c r="AA3085" i="39"/>
  <c r="Y3085" i="39"/>
  <c r="X3085" i="39"/>
  <c r="W3085" i="39"/>
  <c r="V3085" i="39"/>
  <c r="Z3085" i="39"/>
  <c r="N3085" i="39"/>
  <c r="S3085" i="39" s="1"/>
  <c r="Z3084" i="39"/>
  <c r="N3084" i="39"/>
  <c r="S3084" i="39" s="1"/>
  <c r="AB3083" i="39"/>
  <c r="AA3083" i="39"/>
  <c r="Y3083" i="39"/>
  <c r="X3083" i="39"/>
  <c r="W3083" i="39"/>
  <c r="V3083" i="39"/>
  <c r="Z3083" i="39"/>
  <c r="N3083" i="39"/>
  <c r="S3083" i="39" s="1"/>
  <c r="Z3082" i="39"/>
  <c r="X3082" i="39"/>
  <c r="N3082" i="39"/>
  <c r="S3082" i="39" s="1"/>
  <c r="AB3081" i="39"/>
  <c r="AA3081" i="39"/>
  <c r="Y3081" i="39"/>
  <c r="X3081" i="39"/>
  <c r="W3081" i="39"/>
  <c r="V3081" i="39"/>
  <c r="Z3081" i="39"/>
  <c r="N3081" i="39"/>
  <c r="S3081" i="39" s="1"/>
  <c r="Z3080" i="39"/>
  <c r="N3080" i="39"/>
  <c r="S3080" i="39" s="1"/>
  <c r="AB3079" i="39"/>
  <c r="AA3079" i="39"/>
  <c r="Y3079" i="39"/>
  <c r="X3079" i="39"/>
  <c r="W3079" i="39"/>
  <c r="V3079" i="39"/>
  <c r="Z3079" i="39"/>
  <c r="N3079" i="39"/>
  <c r="S3079" i="39" s="1"/>
  <c r="Z3078" i="39"/>
  <c r="X3078" i="39"/>
  <c r="N3078" i="39"/>
  <c r="S3078" i="39" s="1"/>
  <c r="AB3077" i="39"/>
  <c r="AA3077" i="39"/>
  <c r="Y3077" i="39"/>
  <c r="X3077" i="39"/>
  <c r="W3077" i="39"/>
  <c r="V3077" i="39"/>
  <c r="Z3077" i="39"/>
  <c r="N3077" i="39"/>
  <c r="S3077" i="39" s="1"/>
  <c r="Z3076" i="39"/>
  <c r="N3076" i="39"/>
  <c r="S3076" i="39" s="1"/>
  <c r="AB3075" i="39"/>
  <c r="AA3075" i="39"/>
  <c r="Y3075" i="39"/>
  <c r="X3075" i="39"/>
  <c r="W3075" i="39"/>
  <c r="V3075" i="39"/>
  <c r="Z3075" i="39"/>
  <c r="N3075" i="39"/>
  <c r="S3075" i="39" s="1"/>
  <c r="Z3074" i="39"/>
  <c r="X3074" i="39"/>
  <c r="N3074" i="39"/>
  <c r="S3074" i="39" s="1"/>
  <c r="AB3073" i="39"/>
  <c r="AA3073" i="39"/>
  <c r="Y3073" i="39"/>
  <c r="X3073" i="39"/>
  <c r="W3073" i="39"/>
  <c r="V3073" i="39"/>
  <c r="Z3073" i="39"/>
  <c r="N3073" i="39"/>
  <c r="S3073" i="39" s="1"/>
  <c r="Z3072" i="39"/>
  <c r="N3072" i="39"/>
  <c r="S3072" i="39" s="1"/>
  <c r="AB3071" i="39"/>
  <c r="AA3071" i="39"/>
  <c r="Y3071" i="39"/>
  <c r="X3071" i="39"/>
  <c r="W3071" i="39"/>
  <c r="V3071" i="39"/>
  <c r="Z3071" i="39"/>
  <c r="N3071" i="39"/>
  <c r="S3071" i="39" s="1"/>
  <c r="AG3071" i="39" s="1"/>
  <c r="Z3070" i="39"/>
  <c r="X3070" i="39"/>
  <c r="N3070" i="39"/>
  <c r="S3070" i="39" s="1"/>
  <c r="AB3069" i="39"/>
  <c r="AA3069" i="39"/>
  <c r="Y3069" i="39"/>
  <c r="X3069" i="39"/>
  <c r="W3069" i="39"/>
  <c r="V3069" i="39"/>
  <c r="Z3069" i="39"/>
  <c r="N3069" i="39"/>
  <c r="S3069" i="39" s="1"/>
  <c r="Z3068" i="39"/>
  <c r="N3068" i="39"/>
  <c r="S3068" i="39" s="1"/>
  <c r="AB3067" i="39"/>
  <c r="AA3067" i="39"/>
  <c r="Y3067" i="39"/>
  <c r="X3067" i="39"/>
  <c r="W3067" i="39"/>
  <c r="V3067" i="39"/>
  <c r="Z3067" i="39"/>
  <c r="N3067" i="39"/>
  <c r="S3067" i="39" s="1"/>
  <c r="Z3066" i="39"/>
  <c r="X3066" i="39"/>
  <c r="N3066" i="39"/>
  <c r="S3066" i="39" s="1"/>
  <c r="AB3065" i="39"/>
  <c r="AA3065" i="39"/>
  <c r="Y3065" i="39"/>
  <c r="X3065" i="39"/>
  <c r="W3065" i="39"/>
  <c r="V3065" i="39"/>
  <c r="Z3065" i="39"/>
  <c r="N3065" i="39"/>
  <c r="S3065" i="39" s="1"/>
  <c r="Z3064" i="39"/>
  <c r="N3064" i="39"/>
  <c r="S3064" i="39" s="1"/>
  <c r="AB3063" i="39"/>
  <c r="AA3063" i="39"/>
  <c r="Y3063" i="39"/>
  <c r="X3063" i="39"/>
  <c r="W3063" i="39"/>
  <c r="V3063" i="39"/>
  <c r="Z3063" i="39"/>
  <c r="N3063" i="39"/>
  <c r="S3063" i="39" s="1"/>
  <c r="Z3062" i="39"/>
  <c r="X3062" i="39"/>
  <c r="N3062" i="39"/>
  <c r="S3062" i="39" s="1"/>
  <c r="AB3061" i="39"/>
  <c r="AA3061" i="39"/>
  <c r="Y3061" i="39"/>
  <c r="X3061" i="39"/>
  <c r="W3061" i="39"/>
  <c r="V3061" i="39"/>
  <c r="Z3061" i="39"/>
  <c r="N3061" i="39"/>
  <c r="S3061" i="39" s="1"/>
  <c r="Z3060" i="39"/>
  <c r="N3060" i="39"/>
  <c r="S3060" i="39" s="1"/>
  <c r="AB3059" i="39"/>
  <c r="AA3059" i="39"/>
  <c r="Y3059" i="39"/>
  <c r="X3059" i="39"/>
  <c r="W3059" i="39"/>
  <c r="V3059" i="39"/>
  <c r="Z3059" i="39"/>
  <c r="N3059" i="39"/>
  <c r="S3059" i="39" s="1"/>
  <c r="Z3058" i="39"/>
  <c r="X3058" i="39"/>
  <c r="N3058" i="39"/>
  <c r="S3058" i="39" s="1"/>
  <c r="AB3057" i="39"/>
  <c r="AA3057" i="39"/>
  <c r="Y3057" i="39"/>
  <c r="X3057" i="39"/>
  <c r="W3057" i="39"/>
  <c r="V3057" i="39"/>
  <c r="Z3057" i="39"/>
  <c r="N3057" i="39"/>
  <c r="S3057" i="39" s="1"/>
  <c r="Z3056" i="39"/>
  <c r="N3056" i="39"/>
  <c r="S3056" i="39" s="1"/>
  <c r="AB3055" i="39"/>
  <c r="AA3055" i="39"/>
  <c r="Y3055" i="39"/>
  <c r="X3055" i="39"/>
  <c r="W3055" i="39"/>
  <c r="V3055" i="39"/>
  <c r="Z3055" i="39"/>
  <c r="N3055" i="39"/>
  <c r="S3055" i="39" s="1"/>
  <c r="AG3055" i="39" s="1"/>
  <c r="Z3054" i="39"/>
  <c r="X3054" i="39"/>
  <c r="N3054" i="39"/>
  <c r="S3054" i="39" s="1"/>
  <c r="AB3053" i="39"/>
  <c r="AA3053" i="39"/>
  <c r="Y3053" i="39"/>
  <c r="X3053" i="39"/>
  <c r="W3053" i="39"/>
  <c r="V3053" i="39"/>
  <c r="Z3053" i="39"/>
  <c r="N3053" i="39"/>
  <c r="S3053" i="39" s="1"/>
  <c r="Z3052" i="39"/>
  <c r="N3052" i="39"/>
  <c r="S3052" i="39" s="1"/>
  <c r="AB3051" i="39"/>
  <c r="AA3051" i="39"/>
  <c r="Y3051" i="39"/>
  <c r="X3051" i="39"/>
  <c r="W3051" i="39"/>
  <c r="V3051" i="39"/>
  <c r="Z3051" i="39"/>
  <c r="N3051" i="39"/>
  <c r="S3051" i="39" s="1"/>
  <c r="Z3050" i="39"/>
  <c r="X3050" i="39"/>
  <c r="N3050" i="39"/>
  <c r="S3050" i="39" s="1"/>
  <c r="AB3049" i="39"/>
  <c r="AA3049" i="39"/>
  <c r="Y3049" i="39"/>
  <c r="X3049" i="39"/>
  <c r="W3049" i="39"/>
  <c r="V3049" i="39"/>
  <c r="Z3049" i="39"/>
  <c r="N3049" i="39"/>
  <c r="S3049" i="39" s="1"/>
  <c r="Z3048" i="39"/>
  <c r="N3048" i="39"/>
  <c r="S3048" i="39" s="1"/>
  <c r="AB3047" i="39"/>
  <c r="AA3047" i="39"/>
  <c r="Y3047" i="39"/>
  <c r="X3047" i="39"/>
  <c r="W3047" i="39"/>
  <c r="V3047" i="39"/>
  <c r="Z3047" i="39"/>
  <c r="N3047" i="39"/>
  <c r="S3047" i="39" s="1"/>
  <c r="AG3047" i="39" s="1"/>
  <c r="Z3046" i="39"/>
  <c r="X3046" i="39"/>
  <c r="N3046" i="39"/>
  <c r="S3046" i="39" s="1"/>
  <c r="AB3045" i="39"/>
  <c r="AA3045" i="39"/>
  <c r="Y3045" i="39"/>
  <c r="X3045" i="39"/>
  <c r="W3045" i="39"/>
  <c r="V3045" i="39"/>
  <c r="Z3045" i="39"/>
  <c r="N3045" i="39"/>
  <c r="S3045" i="39" s="1"/>
  <c r="Z3044" i="39"/>
  <c r="N3044" i="39"/>
  <c r="S3044" i="39" s="1"/>
  <c r="AB3043" i="39"/>
  <c r="AA3043" i="39"/>
  <c r="Y3043" i="39"/>
  <c r="X3043" i="39"/>
  <c r="W3043" i="39"/>
  <c r="V3043" i="39"/>
  <c r="Z3043" i="39"/>
  <c r="N3043" i="39"/>
  <c r="S3043" i="39" s="1"/>
  <c r="Z3042" i="39"/>
  <c r="X3042" i="39"/>
  <c r="N3042" i="39"/>
  <c r="S3042" i="39" s="1"/>
  <c r="AB3041" i="39"/>
  <c r="AA3041" i="39"/>
  <c r="Y3041" i="39"/>
  <c r="X3041" i="39"/>
  <c r="W3041" i="39"/>
  <c r="V3041" i="39"/>
  <c r="Z3041" i="39"/>
  <c r="N3041" i="39"/>
  <c r="S3041" i="39" s="1"/>
  <c r="Z3040" i="39"/>
  <c r="N3040" i="39"/>
  <c r="S3040" i="39" s="1"/>
  <c r="AB3039" i="39"/>
  <c r="AA3039" i="39"/>
  <c r="Y3039" i="39"/>
  <c r="X3039" i="39"/>
  <c r="W3039" i="39"/>
  <c r="V3039" i="39"/>
  <c r="Z3039" i="39"/>
  <c r="N3039" i="39"/>
  <c r="S3039" i="39" s="1"/>
  <c r="AG3039" i="39" s="1"/>
  <c r="Z3038" i="39"/>
  <c r="X3038" i="39"/>
  <c r="N3038" i="39"/>
  <c r="S3038" i="39" s="1"/>
  <c r="AB3037" i="39"/>
  <c r="AA3037" i="39"/>
  <c r="Y3037" i="39"/>
  <c r="X3037" i="39"/>
  <c r="W3037" i="39"/>
  <c r="V3037" i="39"/>
  <c r="Z3037" i="39"/>
  <c r="N3037" i="39"/>
  <c r="S3037" i="39" s="1"/>
  <c r="Z3036" i="39"/>
  <c r="N3036" i="39"/>
  <c r="S3036" i="39" s="1"/>
  <c r="AB3035" i="39"/>
  <c r="AA3035" i="39"/>
  <c r="Y3035" i="39"/>
  <c r="X3035" i="39"/>
  <c r="W3035" i="39"/>
  <c r="V3035" i="39"/>
  <c r="Z3035" i="39"/>
  <c r="N3035" i="39"/>
  <c r="S3035" i="39" s="1"/>
  <c r="Z3034" i="39"/>
  <c r="X3034" i="39"/>
  <c r="N3034" i="39"/>
  <c r="S3034" i="39" s="1"/>
  <c r="AB3033" i="39"/>
  <c r="AA3033" i="39"/>
  <c r="Y3033" i="39"/>
  <c r="X3033" i="39"/>
  <c r="W3033" i="39"/>
  <c r="V3033" i="39"/>
  <c r="Z3033" i="39"/>
  <c r="N3033" i="39"/>
  <c r="S3033" i="39" s="1"/>
  <c r="Z3032" i="39"/>
  <c r="N3032" i="39"/>
  <c r="S3032" i="39" s="1"/>
  <c r="AB3031" i="39"/>
  <c r="AA3031" i="39"/>
  <c r="Y3031" i="39"/>
  <c r="X3031" i="39"/>
  <c r="W3031" i="39"/>
  <c r="V3031" i="39"/>
  <c r="Z3031" i="39"/>
  <c r="N3031" i="39"/>
  <c r="S3031" i="39" s="1"/>
  <c r="AG3031" i="39" s="1"/>
  <c r="Z3030" i="39"/>
  <c r="X3030" i="39"/>
  <c r="N3030" i="39"/>
  <c r="S3030" i="39" s="1"/>
  <c r="AB3029" i="39"/>
  <c r="AA3029" i="39"/>
  <c r="Y3029" i="39"/>
  <c r="X3029" i="39"/>
  <c r="W3029" i="39"/>
  <c r="V3029" i="39"/>
  <c r="Z3029" i="39"/>
  <c r="N3029" i="39"/>
  <c r="S3029" i="39" s="1"/>
  <c r="Z3028" i="39"/>
  <c r="N3028" i="39"/>
  <c r="S3028" i="39" s="1"/>
  <c r="AB3027" i="39"/>
  <c r="AA3027" i="39"/>
  <c r="Y3027" i="39"/>
  <c r="X3027" i="39"/>
  <c r="W3027" i="39"/>
  <c r="V3027" i="39"/>
  <c r="Z3027" i="39"/>
  <c r="N3027" i="39"/>
  <c r="S3027" i="39" s="1"/>
  <c r="N3026" i="39"/>
  <c r="S3026" i="39" s="1"/>
  <c r="AF3026" i="39" s="1"/>
  <c r="AB3025" i="39"/>
  <c r="AA3025" i="39"/>
  <c r="Y3025" i="39"/>
  <c r="X3025" i="39"/>
  <c r="W3025" i="39"/>
  <c r="V3025" i="39"/>
  <c r="Z3025" i="39"/>
  <c r="N3025" i="39"/>
  <c r="S3025" i="39" s="1"/>
  <c r="AG3025" i="39" s="1"/>
  <c r="AA3024" i="39"/>
  <c r="Z3024" i="39"/>
  <c r="N3024" i="39"/>
  <c r="S3024" i="39" s="1"/>
  <c r="AB3023" i="39"/>
  <c r="AA3023" i="39"/>
  <c r="Y3023" i="39"/>
  <c r="X3023" i="39"/>
  <c r="W3023" i="39"/>
  <c r="V3023" i="39"/>
  <c r="Z3023" i="39"/>
  <c r="N3023" i="39"/>
  <c r="S3023" i="39" s="1"/>
  <c r="X3022" i="39"/>
  <c r="AA3022" i="39"/>
  <c r="N3022" i="39"/>
  <c r="S3022" i="39" s="1"/>
  <c r="AB3021" i="39"/>
  <c r="AA3021" i="39"/>
  <c r="Y3021" i="39"/>
  <c r="X3021" i="39"/>
  <c r="W3021" i="39"/>
  <c r="V3021" i="39"/>
  <c r="Z3021" i="39"/>
  <c r="N3021" i="39"/>
  <c r="S3021" i="39" s="1"/>
  <c r="Z3020" i="39"/>
  <c r="AA3020" i="39"/>
  <c r="N3020" i="39"/>
  <c r="S3020" i="39" s="1"/>
  <c r="AF3020" i="39" s="1"/>
  <c r="AB3019" i="39"/>
  <c r="AA3019" i="39"/>
  <c r="Y3019" i="39"/>
  <c r="X3019" i="39"/>
  <c r="W3019" i="39"/>
  <c r="V3019" i="39"/>
  <c r="Z3019" i="39"/>
  <c r="N3019" i="39"/>
  <c r="S3019" i="39" s="1"/>
  <c r="AA3018" i="39"/>
  <c r="Z3018" i="39"/>
  <c r="X3018" i="39"/>
  <c r="N3018" i="39"/>
  <c r="S3018" i="39" s="1"/>
  <c r="AB3017" i="39"/>
  <c r="AA3017" i="39"/>
  <c r="Y3017" i="39"/>
  <c r="X3017" i="39"/>
  <c r="W3017" i="39"/>
  <c r="V3017" i="39"/>
  <c r="Z3017" i="39"/>
  <c r="N3017" i="39"/>
  <c r="S3017" i="39" s="1"/>
  <c r="AJ3017" i="39" s="1"/>
  <c r="AA3016" i="39"/>
  <c r="Z3016" i="39"/>
  <c r="X3016" i="39"/>
  <c r="N3016" i="39"/>
  <c r="S3016" i="39" s="1"/>
  <c r="AB3015" i="39"/>
  <c r="AA3015" i="39"/>
  <c r="Y3015" i="39"/>
  <c r="X3015" i="39"/>
  <c r="W3015" i="39"/>
  <c r="V3015" i="39"/>
  <c r="Z3015" i="39"/>
  <c r="N3015" i="39"/>
  <c r="S3015" i="39" s="1"/>
  <c r="N3014" i="39"/>
  <c r="S3014" i="39" s="1"/>
  <c r="AF3014" i="39" s="1"/>
  <c r="AB3013" i="39"/>
  <c r="AA3013" i="39"/>
  <c r="Y3013" i="39"/>
  <c r="X3013" i="39"/>
  <c r="W3013" i="39"/>
  <c r="V3013" i="39"/>
  <c r="Z3013" i="39"/>
  <c r="N3013" i="39"/>
  <c r="S3013" i="39" s="1"/>
  <c r="AG3013" i="39" s="1"/>
  <c r="AA3012" i="39"/>
  <c r="Z3012" i="39"/>
  <c r="N3012" i="39"/>
  <c r="S3012" i="39" s="1"/>
  <c r="AB3011" i="39"/>
  <c r="AA3011" i="39"/>
  <c r="Y3011" i="39"/>
  <c r="X3011" i="39"/>
  <c r="W3011" i="39"/>
  <c r="V3011" i="39"/>
  <c r="Z3011" i="39"/>
  <c r="N3011" i="39"/>
  <c r="S3011" i="39" s="1"/>
  <c r="X3010" i="39"/>
  <c r="AA3010" i="39"/>
  <c r="N3010" i="39"/>
  <c r="S3010" i="39" s="1"/>
  <c r="AB3009" i="39"/>
  <c r="AA3009" i="39"/>
  <c r="Y3009" i="39"/>
  <c r="X3009" i="39"/>
  <c r="W3009" i="39"/>
  <c r="V3009" i="39"/>
  <c r="Z3009" i="39"/>
  <c r="N3009" i="39"/>
  <c r="S3009" i="39" s="1"/>
  <c r="Z3008" i="39"/>
  <c r="AA3008" i="39"/>
  <c r="N3008" i="39"/>
  <c r="S3008" i="39" s="1"/>
  <c r="AF3008" i="39" s="1"/>
  <c r="AB3007" i="39"/>
  <c r="AA3007" i="39"/>
  <c r="Y3007" i="39"/>
  <c r="X3007" i="39"/>
  <c r="W3007" i="39"/>
  <c r="V3007" i="39"/>
  <c r="Z3007" i="39"/>
  <c r="N3007" i="39"/>
  <c r="S3007" i="39" s="1"/>
  <c r="AA3006" i="39"/>
  <c r="Z3006" i="39"/>
  <c r="X3006" i="39"/>
  <c r="N3006" i="39"/>
  <c r="S3006" i="39" s="1"/>
  <c r="AF3006" i="39" s="1"/>
  <c r="AB3005" i="39"/>
  <c r="AA3005" i="39"/>
  <c r="Y3005" i="39"/>
  <c r="X3005" i="39"/>
  <c r="W3005" i="39"/>
  <c r="V3005" i="39"/>
  <c r="Z3005" i="39"/>
  <c r="N3005" i="39"/>
  <c r="S3005" i="39" s="1"/>
  <c r="AJ3005" i="39" s="1"/>
  <c r="AA3004" i="39"/>
  <c r="Z3004" i="39"/>
  <c r="X3004" i="39"/>
  <c r="N3004" i="39"/>
  <c r="S3004" i="39" s="1"/>
  <c r="AB3003" i="39"/>
  <c r="AA3003" i="39"/>
  <c r="Y3003" i="39"/>
  <c r="X3003" i="39"/>
  <c r="W3003" i="39"/>
  <c r="V3003" i="39"/>
  <c r="Z3003" i="39"/>
  <c r="N3003" i="39"/>
  <c r="S3003" i="39" s="1"/>
  <c r="N3002" i="39"/>
  <c r="S3002" i="39" s="1"/>
  <c r="AF3002" i="39" s="1"/>
  <c r="AB3001" i="39"/>
  <c r="AA3001" i="39"/>
  <c r="Y3001" i="39"/>
  <c r="X3001" i="39"/>
  <c r="W3001" i="39"/>
  <c r="V3001" i="39"/>
  <c r="Z3001" i="39"/>
  <c r="N3001" i="39"/>
  <c r="S3001" i="39" s="1"/>
  <c r="AA3000" i="39"/>
  <c r="Z3000" i="39"/>
  <c r="N3000" i="39"/>
  <c r="S3000" i="39" s="1"/>
  <c r="AB2999" i="39"/>
  <c r="AA2999" i="39"/>
  <c r="Y2999" i="39"/>
  <c r="X2999" i="39"/>
  <c r="W2999" i="39"/>
  <c r="V2999" i="39"/>
  <c r="Z2999" i="39"/>
  <c r="N2999" i="39"/>
  <c r="S2999" i="39" s="1"/>
  <c r="AG2999" i="39" s="1"/>
  <c r="X2998" i="39"/>
  <c r="AA2998" i="39"/>
  <c r="N2998" i="39"/>
  <c r="S2998" i="39" s="1"/>
  <c r="AB2997" i="39"/>
  <c r="AA2997" i="39"/>
  <c r="Y2997" i="39"/>
  <c r="X2997" i="39"/>
  <c r="W2997" i="39"/>
  <c r="V2997" i="39"/>
  <c r="Z2997" i="39"/>
  <c r="N2997" i="39"/>
  <c r="S2997" i="39" s="1"/>
  <c r="Z2996" i="39"/>
  <c r="AA2996" i="39"/>
  <c r="N2996" i="39"/>
  <c r="S2996" i="39" s="1"/>
  <c r="AF2996" i="39" s="1"/>
  <c r="AB2995" i="39"/>
  <c r="AA2995" i="39"/>
  <c r="Y2995" i="39"/>
  <c r="X2995" i="39"/>
  <c r="W2995" i="39"/>
  <c r="V2995" i="39"/>
  <c r="Z2995" i="39"/>
  <c r="N2995" i="39"/>
  <c r="S2995" i="39" s="1"/>
  <c r="AA2994" i="39"/>
  <c r="Z2994" i="39"/>
  <c r="X2994" i="39"/>
  <c r="N2994" i="39"/>
  <c r="S2994" i="39" s="1"/>
  <c r="AB2993" i="39"/>
  <c r="AA2993" i="39"/>
  <c r="Y2993" i="39"/>
  <c r="X2993" i="39"/>
  <c r="W2993" i="39"/>
  <c r="V2993" i="39"/>
  <c r="Z2993" i="39"/>
  <c r="N2993" i="39"/>
  <c r="S2993" i="39" s="1"/>
  <c r="AA2992" i="39"/>
  <c r="Z2992" i="39"/>
  <c r="X2992" i="39"/>
  <c r="N2992" i="39"/>
  <c r="S2992" i="39" s="1"/>
  <c r="AB2991" i="39"/>
  <c r="AA2991" i="39"/>
  <c r="Y2991" i="39"/>
  <c r="X2991" i="39"/>
  <c r="W2991" i="39"/>
  <c r="V2991" i="39"/>
  <c r="Z2991" i="39"/>
  <c r="N2991" i="39"/>
  <c r="S2991" i="39" s="1"/>
  <c r="N2990" i="39"/>
  <c r="S2990" i="39" s="1"/>
  <c r="AF2990" i="39" s="1"/>
  <c r="AB2989" i="39"/>
  <c r="AA2989" i="39"/>
  <c r="Y2989" i="39"/>
  <c r="X2989" i="39"/>
  <c r="W2989" i="39"/>
  <c r="V2989" i="39"/>
  <c r="Z2989" i="39"/>
  <c r="N2989" i="39"/>
  <c r="S2989" i="39" s="1"/>
  <c r="AA2988" i="39"/>
  <c r="Z2988" i="39"/>
  <c r="N2988" i="39"/>
  <c r="S2988" i="39" s="1"/>
  <c r="AB2987" i="39"/>
  <c r="AA2987" i="39"/>
  <c r="Y2987" i="39"/>
  <c r="X2987" i="39"/>
  <c r="W2987" i="39"/>
  <c r="V2987" i="39"/>
  <c r="Z2987" i="39"/>
  <c r="N2987" i="39"/>
  <c r="S2987" i="39" s="1"/>
  <c r="AG2987" i="39" s="1"/>
  <c r="X2986" i="39"/>
  <c r="AA2986" i="39"/>
  <c r="N2986" i="39"/>
  <c r="S2986" i="39" s="1"/>
  <c r="AB2985" i="39"/>
  <c r="AA2985" i="39"/>
  <c r="Y2985" i="39"/>
  <c r="X2985" i="39"/>
  <c r="W2985" i="39"/>
  <c r="V2985" i="39"/>
  <c r="Z2985" i="39"/>
  <c r="N2985" i="39"/>
  <c r="S2985" i="39" s="1"/>
  <c r="Z2984" i="39"/>
  <c r="AA2984" i="39"/>
  <c r="N2984" i="39"/>
  <c r="S2984" i="39" s="1"/>
  <c r="AF2984" i="39" s="1"/>
  <c r="AB2983" i="39"/>
  <c r="AA2983" i="39"/>
  <c r="Y2983" i="39"/>
  <c r="X2983" i="39"/>
  <c r="W2983" i="39"/>
  <c r="V2983" i="39"/>
  <c r="Z2983" i="39"/>
  <c r="N2983" i="39"/>
  <c r="S2983" i="39" s="1"/>
  <c r="AA2982" i="39"/>
  <c r="Z2982" i="39"/>
  <c r="X2982" i="39"/>
  <c r="N2982" i="39"/>
  <c r="S2982" i="39" s="1"/>
  <c r="AB2981" i="39"/>
  <c r="AA2981" i="39"/>
  <c r="Y2981" i="39"/>
  <c r="X2981" i="39"/>
  <c r="W2981" i="39"/>
  <c r="V2981" i="39"/>
  <c r="Z2981" i="39"/>
  <c r="N2981" i="39"/>
  <c r="S2981" i="39" s="1"/>
  <c r="AJ2981" i="39" s="1"/>
  <c r="AA2980" i="39"/>
  <c r="Z2980" i="39"/>
  <c r="X2980" i="39"/>
  <c r="N2980" i="39"/>
  <c r="S2980" i="39" s="1"/>
  <c r="AB2979" i="39"/>
  <c r="AA2979" i="39"/>
  <c r="Y2979" i="39"/>
  <c r="X2979" i="39"/>
  <c r="W2979" i="39"/>
  <c r="V2979" i="39"/>
  <c r="Z2979" i="39"/>
  <c r="N2979" i="39"/>
  <c r="S2979" i="39" s="1"/>
  <c r="N2978" i="39"/>
  <c r="S2978" i="39" s="1"/>
  <c r="AF2978" i="39" s="1"/>
  <c r="AB2977" i="39"/>
  <c r="AA2977" i="39"/>
  <c r="Y2977" i="39"/>
  <c r="X2977" i="39"/>
  <c r="W2977" i="39"/>
  <c r="V2977" i="39"/>
  <c r="Z2977" i="39"/>
  <c r="N2977" i="39"/>
  <c r="S2977" i="39" s="1"/>
  <c r="AA2976" i="39"/>
  <c r="Z2976" i="39"/>
  <c r="N2976" i="39"/>
  <c r="S2976" i="39" s="1"/>
  <c r="AB2975" i="39"/>
  <c r="AA2975" i="39"/>
  <c r="Y2975" i="39"/>
  <c r="X2975" i="39"/>
  <c r="W2975" i="39"/>
  <c r="V2975" i="39"/>
  <c r="Z2975" i="39"/>
  <c r="N2975" i="39"/>
  <c r="S2975" i="39" s="1"/>
  <c r="X2974" i="39"/>
  <c r="AA2974" i="39"/>
  <c r="N2974" i="39"/>
  <c r="S2974" i="39" s="1"/>
  <c r="AB2973" i="39"/>
  <c r="AA2973" i="39"/>
  <c r="Y2973" i="39"/>
  <c r="X2973" i="39"/>
  <c r="W2973" i="39"/>
  <c r="V2973" i="39"/>
  <c r="Z2973" i="39"/>
  <c r="N2973" i="39"/>
  <c r="S2973" i="39" s="1"/>
  <c r="Z2972" i="39"/>
  <c r="AA2972" i="39"/>
  <c r="N2972" i="39"/>
  <c r="S2972" i="39" s="1"/>
  <c r="AF2972" i="39" s="1"/>
  <c r="AB2971" i="39"/>
  <c r="AA2971" i="39"/>
  <c r="Y2971" i="39"/>
  <c r="X2971" i="39"/>
  <c r="W2971" i="39"/>
  <c r="V2971" i="39"/>
  <c r="Z2971" i="39"/>
  <c r="N2971" i="39"/>
  <c r="S2971" i="39" s="1"/>
  <c r="AA2970" i="39"/>
  <c r="Z2970" i="39"/>
  <c r="X2970" i="39"/>
  <c r="N2970" i="39"/>
  <c r="S2970" i="39" s="1"/>
  <c r="AB2969" i="39"/>
  <c r="AA2969" i="39"/>
  <c r="Y2969" i="39"/>
  <c r="X2969" i="39"/>
  <c r="W2969" i="39"/>
  <c r="V2969" i="39"/>
  <c r="Z2969" i="39"/>
  <c r="N2969" i="39"/>
  <c r="S2969" i="39" s="1"/>
  <c r="AJ2969" i="39" s="1"/>
  <c r="AA2968" i="39"/>
  <c r="Z2968" i="39"/>
  <c r="X2968" i="39"/>
  <c r="N2968" i="39"/>
  <c r="S2968" i="39" s="1"/>
  <c r="AB2967" i="39"/>
  <c r="AA2967" i="39"/>
  <c r="Y2967" i="39"/>
  <c r="X2967" i="39"/>
  <c r="W2967" i="39"/>
  <c r="V2967" i="39"/>
  <c r="Z2967" i="39"/>
  <c r="N2967" i="39"/>
  <c r="S2967" i="39" s="1"/>
  <c r="N2966" i="39"/>
  <c r="S2966" i="39" s="1"/>
  <c r="AF2966" i="39" s="1"/>
  <c r="AB2965" i="39"/>
  <c r="AA2965" i="39"/>
  <c r="Y2965" i="39"/>
  <c r="X2965" i="39"/>
  <c r="W2965" i="39"/>
  <c r="V2965" i="39"/>
  <c r="Z2965" i="39"/>
  <c r="N2965" i="39"/>
  <c r="S2965" i="39" s="1"/>
  <c r="AA2964" i="39"/>
  <c r="Z2964" i="39"/>
  <c r="N2964" i="39"/>
  <c r="S2964" i="39" s="1"/>
  <c r="AB2963" i="39"/>
  <c r="AA2963" i="39"/>
  <c r="Y2963" i="39"/>
  <c r="X2963" i="39"/>
  <c r="W2963" i="39"/>
  <c r="V2963" i="39"/>
  <c r="Z2963" i="39"/>
  <c r="N2963" i="39"/>
  <c r="S2963" i="39" s="1"/>
  <c r="AG2963" i="39" s="1"/>
  <c r="X2962" i="39"/>
  <c r="AA2962" i="39"/>
  <c r="N2962" i="39"/>
  <c r="S2962" i="39" s="1"/>
  <c r="AB2961" i="39"/>
  <c r="AA2961" i="39"/>
  <c r="Y2961" i="39"/>
  <c r="X2961" i="39"/>
  <c r="W2961" i="39"/>
  <c r="V2961" i="39"/>
  <c r="Z2961" i="39"/>
  <c r="N2961" i="39"/>
  <c r="S2961" i="39" s="1"/>
  <c r="Z2960" i="39"/>
  <c r="AA2960" i="39"/>
  <c r="N2960" i="39"/>
  <c r="S2960" i="39" s="1"/>
  <c r="AF2960" i="39" s="1"/>
  <c r="AB2959" i="39"/>
  <c r="AA2959" i="39"/>
  <c r="Y2959" i="39"/>
  <c r="X2959" i="39"/>
  <c r="W2959" i="39"/>
  <c r="V2959" i="39"/>
  <c r="Z2959" i="39"/>
  <c r="N2959" i="39"/>
  <c r="S2959" i="39" s="1"/>
  <c r="AA2958" i="39"/>
  <c r="Z2958" i="39"/>
  <c r="X2958" i="39"/>
  <c r="N2958" i="39"/>
  <c r="S2958" i="39" s="1"/>
  <c r="AB2957" i="39"/>
  <c r="AA2957" i="39"/>
  <c r="Y2957" i="39"/>
  <c r="X2957" i="39"/>
  <c r="W2957" i="39"/>
  <c r="V2957" i="39"/>
  <c r="Z2957" i="39"/>
  <c r="N2957" i="39"/>
  <c r="S2957" i="39" s="1"/>
  <c r="AA2956" i="39"/>
  <c r="Z2956" i="39"/>
  <c r="X2956" i="39"/>
  <c r="N2956" i="39"/>
  <c r="S2956" i="39" s="1"/>
  <c r="AB2955" i="39"/>
  <c r="AA2955" i="39"/>
  <c r="Y2955" i="39"/>
  <c r="X2955" i="39"/>
  <c r="W2955" i="39"/>
  <c r="V2955" i="39"/>
  <c r="Z2955" i="39"/>
  <c r="N2955" i="39"/>
  <c r="S2955" i="39" s="1"/>
  <c r="N2954" i="39"/>
  <c r="S2954" i="39" s="1"/>
  <c r="AF2954" i="39" s="1"/>
  <c r="AB2953" i="39"/>
  <c r="AA2953" i="39"/>
  <c r="Y2953" i="39"/>
  <c r="X2953" i="39"/>
  <c r="W2953" i="39"/>
  <c r="V2953" i="39"/>
  <c r="Z2953" i="39"/>
  <c r="N2953" i="39"/>
  <c r="S2953" i="39" s="1"/>
  <c r="AA2952" i="39"/>
  <c r="Z2952" i="39"/>
  <c r="N2952" i="39"/>
  <c r="S2952" i="39" s="1"/>
  <c r="AB2951" i="39"/>
  <c r="AA2951" i="39"/>
  <c r="Y2951" i="39"/>
  <c r="X2951" i="39"/>
  <c r="W2951" i="39"/>
  <c r="V2951" i="39"/>
  <c r="Z2951" i="39"/>
  <c r="N2951" i="39"/>
  <c r="S2951" i="39" s="1"/>
  <c r="AG2951" i="39" s="1"/>
  <c r="X2950" i="39"/>
  <c r="AA2950" i="39"/>
  <c r="N2950" i="39"/>
  <c r="S2950" i="39" s="1"/>
  <c r="AB2949" i="39"/>
  <c r="AA2949" i="39"/>
  <c r="Y2949" i="39"/>
  <c r="X2949" i="39"/>
  <c r="W2949" i="39"/>
  <c r="V2949" i="39"/>
  <c r="Z2949" i="39"/>
  <c r="N2949" i="39"/>
  <c r="S2949" i="39" s="1"/>
  <c r="Z2948" i="39"/>
  <c r="AA2948" i="39"/>
  <c r="N2948" i="39"/>
  <c r="S2948" i="39" s="1"/>
  <c r="AF2948" i="39" s="1"/>
  <c r="AB2947" i="39"/>
  <c r="AA2947" i="39"/>
  <c r="Y2947" i="39"/>
  <c r="X2947" i="39"/>
  <c r="W2947" i="39"/>
  <c r="V2947" i="39"/>
  <c r="Z2947" i="39"/>
  <c r="N2947" i="39"/>
  <c r="S2947" i="39" s="1"/>
  <c r="AA2946" i="39"/>
  <c r="Z2946" i="39"/>
  <c r="X2946" i="39"/>
  <c r="N2946" i="39"/>
  <c r="S2946" i="39" s="1"/>
  <c r="AB2945" i="39"/>
  <c r="AA2945" i="39"/>
  <c r="Y2945" i="39"/>
  <c r="X2945" i="39"/>
  <c r="W2945" i="39"/>
  <c r="V2945" i="39"/>
  <c r="Z2945" i="39"/>
  <c r="N2945" i="39"/>
  <c r="S2945" i="39" s="1"/>
  <c r="AA2944" i="39"/>
  <c r="Z2944" i="39"/>
  <c r="X2944" i="39"/>
  <c r="N2944" i="39"/>
  <c r="S2944" i="39" s="1"/>
  <c r="AB2943" i="39"/>
  <c r="AA2943" i="39"/>
  <c r="Y2943" i="39"/>
  <c r="X2943" i="39"/>
  <c r="W2943" i="39"/>
  <c r="V2943" i="39"/>
  <c r="Z2943" i="39"/>
  <c r="N2943" i="39"/>
  <c r="S2943" i="39" s="1"/>
  <c r="N2942" i="39"/>
  <c r="S2942" i="39" s="1"/>
  <c r="AF2942" i="39" s="1"/>
  <c r="AB2941" i="39"/>
  <c r="AA2941" i="39"/>
  <c r="Y2941" i="39"/>
  <c r="X2941" i="39"/>
  <c r="W2941" i="39"/>
  <c r="V2941" i="39"/>
  <c r="Z2941" i="39"/>
  <c r="N2941" i="39"/>
  <c r="S2941" i="39" s="1"/>
  <c r="AA2940" i="39"/>
  <c r="Z2940" i="39"/>
  <c r="N2940" i="39"/>
  <c r="S2940" i="39" s="1"/>
  <c r="AB2939" i="39"/>
  <c r="AA2939" i="39"/>
  <c r="Y2939" i="39"/>
  <c r="X2939" i="39"/>
  <c r="W2939" i="39"/>
  <c r="V2939" i="39"/>
  <c r="Z2939" i="39"/>
  <c r="N2939" i="39"/>
  <c r="S2939" i="39" s="1"/>
  <c r="X2938" i="39"/>
  <c r="AA2938" i="39"/>
  <c r="N2938" i="39"/>
  <c r="S2938" i="39" s="1"/>
  <c r="AB2937" i="39"/>
  <c r="AA2937" i="39"/>
  <c r="Y2937" i="39"/>
  <c r="X2937" i="39"/>
  <c r="W2937" i="39"/>
  <c r="V2937" i="39"/>
  <c r="Z2937" i="39"/>
  <c r="N2937" i="39"/>
  <c r="S2937" i="39" s="1"/>
  <c r="Z2936" i="39"/>
  <c r="AA2936" i="39"/>
  <c r="N2936" i="39"/>
  <c r="S2936" i="39" s="1"/>
  <c r="AF2936" i="39" s="1"/>
  <c r="AB2935" i="39"/>
  <c r="AA2935" i="39"/>
  <c r="Y2935" i="39"/>
  <c r="X2935" i="39"/>
  <c r="W2935" i="39"/>
  <c r="V2935" i="39"/>
  <c r="Z2935" i="39"/>
  <c r="N2935" i="39"/>
  <c r="S2935" i="39" s="1"/>
  <c r="AA2934" i="39"/>
  <c r="Z2934" i="39"/>
  <c r="X2934" i="39"/>
  <c r="N2934" i="39"/>
  <c r="S2934" i="39" s="1"/>
  <c r="AB2933" i="39"/>
  <c r="AA2933" i="39"/>
  <c r="Y2933" i="39"/>
  <c r="X2933" i="39"/>
  <c r="W2933" i="39"/>
  <c r="V2933" i="39"/>
  <c r="Z2933" i="39"/>
  <c r="N2933" i="39"/>
  <c r="S2933" i="39" s="1"/>
  <c r="AJ2933" i="39" s="1"/>
  <c r="AA2932" i="39"/>
  <c r="X2932" i="39"/>
  <c r="Z2932" i="39"/>
  <c r="N2932" i="39"/>
  <c r="S2932" i="39" s="1"/>
  <c r="AB2931" i="39"/>
  <c r="AA2931" i="39"/>
  <c r="Y2931" i="39"/>
  <c r="X2931" i="39"/>
  <c r="W2931" i="39"/>
  <c r="V2931" i="39"/>
  <c r="Z2931" i="39"/>
  <c r="N2931" i="39"/>
  <c r="S2931" i="39" s="1"/>
  <c r="AA2930" i="39"/>
  <c r="X2930" i="39"/>
  <c r="Z2930" i="39"/>
  <c r="N2930" i="39"/>
  <c r="S2930" i="39" s="1"/>
  <c r="AF2930" i="39" s="1"/>
  <c r="AB2929" i="39"/>
  <c r="AA2929" i="39"/>
  <c r="Y2929" i="39"/>
  <c r="X2929" i="39"/>
  <c r="W2929" i="39"/>
  <c r="V2929" i="39"/>
  <c r="Z2929" i="39"/>
  <c r="N2929" i="39"/>
  <c r="S2929" i="39" s="1"/>
  <c r="AA2928" i="39"/>
  <c r="X2928" i="39"/>
  <c r="Z2928" i="39"/>
  <c r="N2928" i="39"/>
  <c r="S2928" i="39" s="1"/>
  <c r="AB2927" i="39"/>
  <c r="AA2927" i="39"/>
  <c r="Y2927" i="39"/>
  <c r="X2927" i="39"/>
  <c r="W2927" i="39"/>
  <c r="V2927" i="39"/>
  <c r="Z2927" i="39"/>
  <c r="N2927" i="39"/>
  <c r="S2927" i="39" s="1"/>
  <c r="AA2926" i="39"/>
  <c r="X2926" i="39"/>
  <c r="Z2926" i="39"/>
  <c r="N2926" i="39"/>
  <c r="S2926" i="39" s="1"/>
  <c r="AF2926" i="39" s="1"/>
  <c r="AB2925" i="39"/>
  <c r="AA2925" i="39"/>
  <c r="Y2925" i="39"/>
  <c r="X2925" i="39"/>
  <c r="W2925" i="39"/>
  <c r="V2925" i="39"/>
  <c r="Z2925" i="39"/>
  <c r="N2925" i="39"/>
  <c r="S2925" i="39" s="1"/>
  <c r="AJ2925" i="39" s="1"/>
  <c r="AA2924" i="39"/>
  <c r="X2924" i="39"/>
  <c r="Z2924" i="39"/>
  <c r="N2924" i="39"/>
  <c r="S2924" i="39" s="1"/>
  <c r="AB2923" i="39"/>
  <c r="AA2923" i="39"/>
  <c r="Y2923" i="39"/>
  <c r="X2923" i="39"/>
  <c r="W2923" i="39"/>
  <c r="V2923" i="39"/>
  <c r="Z2923" i="39"/>
  <c r="N2923" i="39"/>
  <c r="S2923" i="39" s="1"/>
  <c r="AJ2923" i="39" s="1"/>
  <c r="AA2922" i="39"/>
  <c r="X2922" i="39"/>
  <c r="Z2922" i="39"/>
  <c r="N2922" i="39"/>
  <c r="S2922" i="39" s="1"/>
  <c r="AB2921" i="39"/>
  <c r="AA2921" i="39"/>
  <c r="Y2921" i="39"/>
  <c r="X2921" i="39"/>
  <c r="W2921" i="39"/>
  <c r="V2921" i="39"/>
  <c r="Z2921" i="39"/>
  <c r="N2921" i="39"/>
  <c r="S2921" i="39" s="1"/>
  <c r="AJ2921" i="39" s="1"/>
  <c r="AA2920" i="39"/>
  <c r="X2920" i="39"/>
  <c r="Z2920" i="39"/>
  <c r="N2920" i="39"/>
  <c r="S2920" i="39" s="1"/>
  <c r="AB2919" i="39"/>
  <c r="AA2919" i="39"/>
  <c r="Y2919" i="39"/>
  <c r="X2919" i="39"/>
  <c r="W2919" i="39"/>
  <c r="V2919" i="39"/>
  <c r="Z2919" i="39"/>
  <c r="N2919" i="39"/>
  <c r="S2919" i="39" s="1"/>
  <c r="AA2918" i="39"/>
  <c r="X2918" i="39"/>
  <c r="Z2918" i="39"/>
  <c r="N2918" i="39"/>
  <c r="S2918" i="39" s="1"/>
  <c r="AF2918" i="39" s="1"/>
  <c r="AB2917" i="39"/>
  <c r="AA2917" i="39"/>
  <c r="Y2917" i="39"/>
  <c r="X2917" i="39"/>
  <c r="W2917" i="39"/>
  <c r="V2917" i="39"/>
  <c r="Z2917" i="39"/>
  <c r="N2917" i="39"/>
  <c r="S2917" i="39" s="1"/>
  <c r="AJ2917" i="39" s="1"/>
  <c r="AA2916" i="39"/>
  <c r="X2916" i="39"/>
  <c r="Z2916" i="39"/>
  <c r="N2916" i="39"/>
  <c r="S2916" i="39" s="1"/>
  <c r="AB2915" i="39"/>
  <c r="AA2915" i="39"/>
  <c r="Y2915" i="39"/>
  <c r="X2915" i="39"/>
  <c r="W2915" i="39"/>
  <c r="V2915" i="39"/>
  <c r="Z2915" i="39"/>
  <c r="N2915" i="39"/>
  <c r="S2915" i="39" s="1"/>
  <c r="AA2914" i="39"/>
  <c r="X2914" i="39"/>
  <c r="Z2914" i="39"/>
  <c r="N2914" i="39"/>
  <c r="S2914" i="39" s="1"/>
  <c r="AF2914" i="39" s="1"/>
  <c r="AB2913" i="39"/>
  <c r="AA2913" i="39"/>
  <c r="Y2913" i="39"/>
  <c r="X2913" i="39"/>
  <c r="W2913" i="39"/>
  <c r="V2913" i="39"/>
  <c r="Z2913" i="39"/>
  <c r="N2913" i="39"/>
  <c r="S2913" i="39" s="1"/>
  <c r="AJ2913" i="39" s="1"/>
  <c r="AA2912" i="39"/>
  <c r="X2912" i="39"/>
  <c r="Z2912" i="39"/>
  <c r="N2912" i="39"/>
  <c r="S2912" i="39" s="1"/>
  <c r="AJ2912" i="39" s="1"/>
  <c r="AB2911" i="39"/>
  <c r="AA2911" i="39"/>
  <c r="Y2911" i="39"/>
  <c r="X2911" i="39"/>
  <c r="W2911" i="39"/>
  <c r="V2911" i="39"/>
  <c r="Z2911" i="39"/>
  <c r="N2911" i="39"/>
  <c r="S2911" i="39" s="1"/>
  <c r="AJ2911" i="39" s="1"/>
  <c r="AA2910" i="39"/>
  <c r="X2910" i="39"/>
  <c r="Z2910" i="39"/>
  <c r="N2910" i="39"/>
  <c r="S2910" i="39" s="1"/>
  <c r="AB2909" i="39"/>
  <c r="AA2909" i="39"/>
  <c r="Y2909" i="39"/>
  <c r="X2909" i="39"/>
  <c r="W2909" i="39"/>
  <c r="V2909" i="39"/>
  <c r="Z2909" i="39"/>
  <c r="N2909" i="39"/>
  <c r="S2909" i="39" s="1"/>
  <c r="AJ2909" i="39" s="1"/>
  <c r="AA2908" i="39"/>
  <c r="X2908" i="39"/>
  <c r="Z2908" i="39"/>
  <c r="N2908" i="39"/>
  <c r="S2908" i="39" s="1"/>
  <c r="AB2907" i="39"/>
  <c r="AA2907" i="39"/>
  <c r="Y2907" i="39"/>
  <c r="X2907" i="39"/>
  <c r="W2907" i="39"/>
  <c r="V2907" i="39"/>
  <c r="Z2907" i="39"/>
  <c r="N2907" i="39"/>
  <c r="S2907" i="39" s="1"/>
  <c r="AA2906" i="39"/>
  <c r="X2906" i="39"/>
  <c r="Z2906" i="39"/>
  <c r="N2906" i="39"/>
  <c r="S2906" i="39" s="1"/>
  <c r="AF2906" i="39" s="1"/>
  <c r="AB2905" i="39"/>
  <c r="AA2905" i="39"/>
  <c r="Y2905" i="39"/>
  <c r="X2905" i="39"/>
  <c r="W2905" i="39"/>
  <c r="V2905" i="39"/>
  <c r="Z2905" i="39"/>
  <c r="N2905" i="39"/>
  <c r="S2905" i="39" s="1"/>
  <c r="AJ2905" i="39" s="1"/>
  <c r="AA2904" i="39"/>
  <c r="X2904" i="39"/>
  <c r="Z2904" i="39"/>
  <c r="N2904" i="39"/>
  <c r="S2904" i="39" s="1"/>
  <c r="AB2903" i="39"/>
  <c r="AA2903" i="39"/>
  <c r="Y2903" i="39"/>
  <c r="X2903" i="39"/>
  <c r="W2903" i="39"/>
  <c r="V2903" i="39"/>
  <c r="Z2903" i="39"/>
  <c r="N2903" i="39"/>
  <c r="S2903" i="39" s="1"/>
  <c r="AA2902" i="39"/>
  <c r="X2902" i="39"/>
  <c r="Z2902" i="39"/>
  <c r="N2902" i="39"/>
  <c r="S2902" i="39" s="1"/>
  <c r="AF2902" i="39" s="1"/>
  <c r="AB2901" i="39"/>
  <c r="AA2901" i="39"/>
  <c r="Y2901" i="39"/>
  <c r="X2901" i="39"/>
  <c r="W2901" i="39"/>
  <c r="V2901" i="39"/>
  <c r="Z2901" i="39"/>
  <c r="N2901" i="39"/>
  <c r="S2901" i="39" s="1"/>
  <c r="AJ2901" i="39" s="1"/>
  <c r="AA2900" i="39"/>
  <c r="X2900" i="39"/>
  <c r="Z2900" i="39"/>
  <c r="N2900" i="39"/>
  <c r="S2900" i="39" s="1"/>
  <c r="AJ2900" i="39" s="1"/>
  <c r="AB2899" i="39"/>
  <c r="AA2899" i="39"/>
  <c r="Y2899" i="39"/>
  <c r="X2899" i="39"/>
  <c r="W2899" i="39"/>
  <c r="V2899" i="39"/>
  <c r="Z2899" i="39"/>
  <c r="N2899" i="39"/>
  <c r="S2899" i="39" s="1"/>
  <c r="AJ2899" i="39" s="1"/>
  <c r="AA2898" i="39"/>
  <c r="X2898" i="39"/>
  <c r="Z2898" i="39"/>
  <c r="N2898" i="39"/>
  <c r="S2898" i="39" s="1"/>
  <c r="AB2897" i="39"/>
  <c r="AA2897" i="39"/>
  <c r="Y2897" i="39"/>
  <c r="X2897" i="39"/>
  <c r="W2897" i="39"/>
  <c r="V2897" i="39"/>
  <c r="Z2897" i="39"/>
  <c r="N2897" i="39"/>
  <c r="S2897" i="39" s="1"/>
  <c r="AJ2897" i="39" s="1"/>
  <c r="AA2896" i="39"/>
  <c r="X2896" i="39"/>
  <c r="Z2896" i="39"/>
  <c r="N2896" i="39"/>
  <c r="S2896" i="39" s="1"/>
  <c r="AB2895" i="39"/>
  <c r="AA2895" i="39"/>
  <c r="Y2895" i="39"/>
  <c r="X2895" i="39"/>
  <c r="W2895" i="39"/>
  <c r="V2895" i="39"/>
  <c r="Z2895" i="39"/>
  <c r="N2895" i="39"/>
  <c r="S2895" i="39" s="1"/>
  <c r="AA2894" i="39"/>
  <c r="X2894" i="39"/>
  <c r="Z2894" i="39"/>
  <c r="N2894" i="39"/>
  <c r="S2894" i="39" s="1"/>
  <c r="AF2894" i="39" s="1"/>
  <c r="AB2893" i="39"/>
  <c r="AA2893" i="39"/>
  <c r="Y2893" i="39"/>
  <c r="X2893" i="39"/>
  <c r="W2893" i="39"/>
  <c r="V2893" i="39"/>
  <c r="Z2893" i="39"/>
  <c r="N2893" i="39"/>
  <c r="S2893" i="39" s="1"/>
  <c r="AJ2893" i="39" s="1"/>
  <c r="AA2892" i="39"/>
  <c r="X2892" i="39"/>
  <c r="Z2892" i="39"/>
  <c r="N2892" i="39"/>
  <c r="S2892" i="39" s="1"/>
  <c r="AB2891" i="39"/>
  <c r="AA2891" i="39"/>
  <c r="Y2891" i="39"/>
  <c r="X2891" i="39"/>
  <c r="W2891" i="39"/>
  <c r="AG2891" i="39" s="1"/>
  <c r="V2891" i="39"/>
  <c r="Z2891" i="39"/>
  <c r="N2891" i="39"/>
  <c r="S2891" i="39" s="1"/>
  <c r="AA2890" i="39"/>
  <c r="X2890" i="39"/>
  <c r="Z2890" i="39"/>
  <c r="N2890" i="39"/>
  <c r="S2890" i="39" s="1"/>
  <c r="AF2890" i="39" s="1"/>
  <c r="AB2889" i="39"/>
  <c r="AA2889" i="39"/>
  <c r="Y2889" i="39"/>
  <c r="X2889" i="39"/>
  <c r="W2889" i="39"/>
  <c r="V2889" i="39"/>
  <c r="Z2889" i="39"/>
  <c r="N2889" i="39"/>
  <c r="S2889" i="39" s="1"/>
  <c r="AJ2889" i="39" s="1"/>
  <c r="AA2888" i="39"/>
  <c r="X2888" i="39"/>
  <c r="Z2888" i="39"/>
  <c r="N2888" i="39"/>
  <c r="S2888" i="39" s="1"/>
  <c r="AB2887" i="39"/>
  <c r="AA2887" i="39"/>
  <c r="Y2887" i="39"/>
  <c r="X2887" i="39"/>
  <c r="W2887" i="39"/>
  <c r="V2887" i="39"/>
  <c r="Z2887" i="39"/>
  <c r="N2887" i="39"/>
  <c r="S2887" i="39" s="1"/>
  <c r="AJ2887" i="39" s="1"/>
  <c r="AA2886" i="39"/>
  <c r="X2886" i="39"/>
  <c r="Z2886" i="39"/>
  <c r="N2886" i="39"/>
  <c r="S2886" i="39" s="1"/>
  <c r="AB2885" i="39"/>
  <c r="AA2885" i="39"/>
  <c r="Y2885" i="39"/>
  <c r="X2885" i="39"/>
  <c r="W2885" i="39"/>
  <c r="V2885" i="39"/>
  <c r="Z2885" i="39"/>
  <c r="N2885" i="39"/>
  <c r="S2885" i="39" s="1"/>
  <c r="N2884" i="39"/>
  <c r="S2884" i="39" s="1"/>
  <c r="AB2883" i="39"/>
  <c r="AA2883" i="39"/>
  <c r="Y2883" i="39"/>
  <c r="X2883" i="39"/>
  <c r="W2883" i="39"/>
  <c r="V2883" i="39"/>
  <c r="Z2883" i="39"/>
  <c r="N2883" i="39"/>
  <c r="S2883" i="39" s="1"/>
  <c r="AH2883" i="39" s="1"/>
  <c r="N2882" i="39"/>
  <c r="S2882" i="39" s="1"/>
  <c r="AB2881" i="39"/>
  <c r="AA2881" i="39"/>
  <c r="Y2881" i="39"/>
  <c r="X2881" i="39"/>
  <c r="W2881" i="39"/>
  <c r="V2881" i="39"/>
  <c r="Z2881" i="39"/>
  <c r="N2881" i="39"/>
  <c r="S2881" i="39" s="1"/>
  <c r="AA2880" i="39"/>
  <c r="N2880" i="39"/>
  <c r="S2880" i="39" s="1"/>
  <c r="AB2879" i="39"/>
  <c r="AA2879" i="39"/>
  <c r="Y2879" i="39"/>
  <c r="X2879" i="39"/>
  <c r="W2879" i="39"/>
  <c r="V2879" i="39"/>
  <c r="Z2879" i="39"/>
  <c r="N2879" i="39"/>
  <c r="S2879" i="39" s="1"/>
  <c r="AH2879" i="39" s="1"/>
  <c r="N2878" i="39"/>
  <c r="S2878" i="39" s="1"/>
  <c r="AB2877" i="39"/>
  <c r="AA2877" i="39"/>
  <c r="Y2877" i="39"/>
  <c r="X2877" i="39"/>
  <c r="W2877" i="39"/>
  <c r="V2877" i="39"/>
  <c r="Z2877" i="39"/>
  <c r="N2877" i="39"/>
  <c r="S2877" i="39" s="1"/>
  <c r="AA2876" i="39"/>
  <c r="N2876" i="39"/>
  <c r="S2876" i="39" s="1"/>
  <c r="AB2875" i="39"/>
  <c r="AA2875" i="39"/>
  <c r="Y2875" i="39"/>
  <c r="X2875" i="39"/>
  <c r="W2875" i="39"/>
  <c r="V2875" i="39"/>
  <c r="Z2875" i="39"/>
  <c r="N2875" i="39"/>
  <c r="S2875" i="39" s="1"/>
  <c r="N2874" i="39"/>
  <c r="S2874" i="39" s="1"/>
  <c r="AB2873" i="39"/>
  <c r="AA2873" i="39"/>
  <c r="Y2873" i="39"/>
  <c r="X2873" i="39"/>
  <c r="W2873" i="39"/>
  <c r="V2873" i="39"/>
  <c r="Z2873" i="39"/>
  <c r="N2873" i="39"/>
  <c r="S2873" i="39" s="1"/>
  <c r="N2872" i="39"/>
  <c r="S2872" i="39" s="1"/>
  <c r="AB2871" i="39"/>
  <c r="AA2871" i="39"/>
  <c r="Y2871" i="39"/>
  <c r="X2871" i="39"/>
  <c r="W2871" i="39"/>
  <c r="V2871" i="39"/>
  <c r="Z2871" i="39"/>
  <c r="N2871" i="39"/>
  <c r="S2871" i="39" s="1"/>
  <c r="N2870" i="39"/>
  <c r="S2870" i="39" s="1"/>
  <c r="AB2869" i="39"/>
  <c r="AA2869" i="39"/>
  <c r="Y2869" i="39"/>
  <c r="X2869" i="39"/>
  <c r="W2869" i="39"/>
  <c r="V2869" i="39"/>
  <c r="Z2869" i="39"/>
  <c r="N2869" i="39"/>
  <c r="S2869" i="39" s="1"/>
  <c r="AA2868" i="39"/>
  <c r="N2868" i="39"/>
  <c r="S2868" i="39" s="1"/>
  <c r="AB2867" i="39"/>
  <c r="AA2867" i="39"/>
  <c r="Y2867" i="39"/>
  <c r="X2867" i="39"/>
  <c r="W2867" i="39"/>
  <c r="V2867" i="39"/>
  <c r="Z2867" i="39"/>
  <c r="N2867" i="39"/>
  <c r="S2867" i="39" s="1"/>
  <c r="N2866" i="39"/>
  <c r="S2866" i="39" s="1"/>
  <c r="AB2865" i="39"/>
  <c r="AA2865" i="39"/>
  <c r="Y2865" i="39"/>
  <c r="X2865" i="39"/>
  <c r="W2865" i="39"/>
  <c r="V2865" i="39"/>
  <c r="Z2865" i="39"/>
  <c r="N2865" i="39"/>
  <c r="S2865" i="39" s="1"/>
  <c r="AA2864" i="39"/>
  <c r="N2864" i="39"/>
  <c r="S2864" i="39" s="1"/>
  <c r="AB2863" i="39"/>
  <c r="AA2863" i="39"/>
  <c r="Y2863" i="39"/>
  <c r="X2863" i="39"/>
  <c r="W2863" i="39"/>
  <c r="V2863" i="39"/>
  <c r="Z2863" i="39"/>
  <c r="N2863" i="39"/>
  <c r="S2863" i="39" s="1"/>
  <c r="N2862" i="39"/>
  <c r="S2862" i="39" s="1"/>
  <c r="AB2861" i="39"/>
  <c r="AA2861" i="39"/>
  <c r="Y2861" i="39"/>
  <c r="X2861" i="39"/>
  <c r="W2861" i="39"/>
  <c r="V2861" i="39"/>
  <c r="Z2861" i="39"/>
  <c r="N2861" i="39"/>
  <c r="S2861" i="39" s="1"/>
  <c r="N2860" i="39"/>
  <c r="S2860" i="39" s="1"/>
  <c r="AB2859" i="39"/>
  <c r="AA2859" i="39"/>
  <c r="Y2859" i="39"/>
  <c r="X2859" i="39"/>
  <c r="W2859" i="39"/>
  <c r="V2859" i="39"/>
  <c r="Z2859" i="39"/>
  <c r="N2859" i="39"/>
  <c r="S2859" i="39" s="1"/>
  <c r="N2858" i="39"/>
  <c r="S2858" i="39" s="1"/>
  <c r="AB2857" i="39"/>
  <c r="AA2857" i="39"/>
  <c r="Y2857" i="39"/>
  <c r="X2857" i="39"/>
  <c r="W2857" i="39"/>
  <c r="V2857" i="39"/>
  <c r="Z2857" i="39"/>
  <c r="N2857" i="39"/>
  <c r="S2857" i="39" s="1"/>
  <c r="AA2856" i="39"/>
  <c r="N2856" i="39"/>
  <c r="S2856" i="39" s="1"/>
  <c r="AA2855" i="39"/>
  <c r="Y2855" i="39"/>
  <c r="X2855" i="39"/>
  <c r="Z2855" i="39"/>
  <c r="N2855" i="39"/>
  <c r="S2855" i="39" s="1"/>
  <c r="AB2854" i="39"/>
  <c r="AA2854" i="39"/>
  <c r="X2854" i="39"/>
  <c r="W2854" i="39"/>
  <c r="V2854" i="39"/>
  <c r="Z2854" i="39"/>
  <c r="N2854" i="39"/>
  <c r="S2854" i="39" s="1"/>
  <c r="AA2853" i="39"/>
  <c r="Y2853" i="39"/>
  <c r="X2853" i="39"/>
  <c r="Z2853" i="39"/>
  <c r="N2853" i="39"/>
  <c r="S2853" i="39" s="1"/>
  <c r="AB2852" i="39"/>
  <c r="AA2852" i="39"/>
  <c r="X2852" i="39"/>
  <c r="W2852" i="39"/>
  <c r="V2852" i="39"/>
  <c r="Z2852" i="39"/>
  <c r="N2852" i="39"/>
  <c r="S2852" i="39" s="1"/>
  <c r="AA2851" i="39"/>
  <c r="Y2851" i="39"/>
  <c r="X2851" i="39"/>
  <c r="Z2851" i="39"/>
  <c r="N2851" i="39"/>
  <c r="S2851" i="39" s="1"/>
  <c r="AB2850" i="39"/>
  <c r="AA2850" i="39"/>
  <c r="X2850" i="39"/>
  <c r="W2850" i="39"/>
  <c r="V2850" i="39"/>
  <c r="Z2850" i="39"/>
  <c r="N2850" i="39"/>
  <c r="S2850" i="39" s="1"/>
  <c r="AA2849" i="39"/>
  <c r="Y2849" i="39"/>
  <c r="X2849" i="39"/>
  <c r="Z2849" i="39"/>
  <c r="N2849" i="39"/>
  <c r="S2849" i="39" s="1"/>
  <c r="AB2848" i="39"/>
  <c r="AA2848" i="39"/>
  <c r="X2848" i="39"/>
  <c r="W2848" i="39"/>
  <c r="V2848" i="39"/>
  <c r="Z2848" i="39"/>
  <c r="N2848" i="39"/>
  <c r="S2848" i="39" s="1"/>
  <c r="AA2847" i="39"/>
  <c r="Y2847" i="39"/>
  <c r="X2847" i="39"/>
  <c r="Z2847" i="39"/>
  <c r="N2847" i="39"/>
  <c r="S2847" i="39" s="1"/>
  <c r="AB2846" i="39"/>
  <c r="AA2846" i="39"/>
  <c r="X2846" i="39"/>
  <c r="W2846" i="39"/>
  <c r="V2846" i="39"/>
  <c r="Z2846" i="39"/>
  <c r="N2846" i="39"/>
  <c r="S2846" i="39" s="1"/>
  <c r="AA2845" i="39"/>
  <c r="Y2845" i="39"/>
  <c r="X2845" i="39"/>
  <c r="Z2845" i="39"/>
  <c r="N2845" i="39"/>
  <c r="S2845" i="39" s="1"/>
  <c r="AB2844" i="39"/>
  <c r="AA2844" i="39"/>
  <c r="X2844" i="39"/>
  <c r="W2844" i="39"/>
  <c r="V2844" i="39"/>
  <c r="Z2844" i="39"/>
  <c r="N2844" i="39"/>
  <c r="S2844" i="39" s="1"/>
  <c r="AA2843" i="39"/>
  <c r="Y2843" i="39"/>
  <c r="X2843" i="39"/>
  <c r="Z2843" i="39"/>
  <c r="N2843" i="39"/>
  <c r="S2843" i="39" s="1"/>
  <c r="AB2842" i="39"/>
  <c r="AA2842" i="39"/>
  <c r="X2842" i="39"/>
  <c r="W2842" i="39"/>
  <c r="V2842" i="39"/>
  <c r="Z2842" i="39"/>
  <c r="N2842" i="39"/>
  <c r="S2842" i="39" s="1"/>
  <c r="AJ2842" i="39" s="1"/>
  <c r="AA2841" i="39"/>
  <c r="Y2841" i="39"/>
  <c r="X2841" i="39"/>
  <c r="Z2841" i="39"/>
  <c r="N2841" i="39"/>
  <c r="S2841" i="39" s="1"/>
  <c r="AB2840" i="39"/>
  <c r="AA2840" i="39"/>
  <c r="X2840" i="39"/>
  <c r="W2840" i="39"/>
  <c r="V2840" i="39"/>
  <c r="Z2840" i="39"/>
  <c r="N2840" i="39"/>
  <c r="S2840" i="39" s="1"/>
  <c r="AA2839" i="39"/>
  <c r="Y2839" i="39"/>
  <c r="X2839" i="39"/>
  <c r="Z2839" i="39"/>
  <c r="N2839" i="39"/>
  <c r="S2839" i="39" s="1"/>
  <c r="AB2838" i="39"/>
  <c r="AA2838" i="39"/>
  <c r="X2838" i="39"/>
  <c r="W2838" i="39"/>
  <c r="V2838" i="39"/>
  <c r="Z2838" i="39"/>
  <c r="N2838" i="39"/>
  <c r="S2838" i="39" s="1"/>
  <c r="AA2837" i="39"/>
  <c r="Y2837" i="39"/>
  <c r="X2837" i="39"/>
  <c r="Z2837" i="39"/>
  <c r="N2837" i="39"/>
  <c r="S2837" i="39" s="1"/>
  <c r="AB2836" i="39"/>
  <c r="AA2836" i="39"/>
  <c r="X2836" i="39"/>
  <c r="W2836" i="39"/>
  <c r="V2836" i="39"/>
  <c r="Z2836" i="39"/>
  <c r="N2836" i="39"/>
  <c r="S2836" i="39" s="1"/>
  <c r="AJ2836" i="39" s="1"/>
  <c r="AA2835" i="39"/>
  <c r="Y2835" i="39"/>
  <c r="X2835" i="39"/>
  <c r="Z2835" i="39"/>
  <c r="N2835" i="39"/>
  <c r="S2835" i="39" s="1"/>
  <c r="AB2834" i="39"/>
  <c r="AA2834" i="39"/>
  <c r="X2834" i="39"/>
  <c r="W2834" i="39"/>
  <c r="V2834" i="39"/>
  <c r="Z2834" i="39"/>
  <c r="N2834" i="39"/>
  <c r="S2834" i="39" s="1"/>
  <c r="AA2833" i="39"/>
  <c r="Y2833" i="39"/>
  <c r="X2833" i="39"/>
  <c r="Z2833" i="39"/>
  <c r="N2833" i="39"/>
  <c r="S2833" i="39" s="1"/>
  <c r="AB2832" i="39"/>
  <c r="AA2832" i="39"/>
  <c r="X2832" i="39"/>
  <c r="W2832" i="39"/>
  <c r="V2832" i="39"/>
  <c r="Z2832" i="39"/>
  <c r="N2832" i="39"/>
  <c r="S2832" i="39" s="1"/>
  <c r="AA2831" i="39"/>
  <c r="Y2831" i="39"/>
  <c r="X2831" i="39"/>
  <c r="Z2831" i="39"/>
  <c r="N2831" i="39"/>
  <c r="S2831" i="39" s="1"/>
  <c r="AB2830" i="39"/>
  <c r="AA2830" i="39"/>
  <c r="X2830" i="39"/>
  <c r="W2830" i="39"/>
  <c r="V2830" i="39"/>
  <c r="Z2830" i="39"/>
  <c r="N2830" i="39"/>
  <c r="S2830" i="39" s="1"/>
  <c r="AJ2830" i="39" s="1"/>
  <c r="AA2829" i="39"/>
  <c r="Y2829" i="39"/>
  <c r="X2829" i="39"/>
  <c r="Z2829" i="39"/>
  <c r="N2829" i="39"/>
  <c r="S2829" i="39" s="1"/>
  <c r="AB2828" i="39"/>
  <c r="AA2828" i="39"/>
  <c r="X2828" i="39"/>
  <c r="W2828" i="39"/>
  <c r="V2828" i="39"/>
  <c r="Z2828" i="39"/>
  <c r="N2828" i="39"/>
  <c r="S2828" i="39" s="1"/>
  <c r="AJ2828" i="39" s="1"/>
  <c r="AA2827" i="39"/>
  <c r="Y2827" i="39"/>
  <c r="X2827" i="39"/>
  <c r="Z2827" i="39"/>
  <c r="N2827" i="39"/>
  <c r="S2827" i="39" s="1"/>
  <c r="AB2826" i="39"/>
  <c r="AA2826" i="39"/>
  <c r="X2826" i="39"/>
  <c r="W2826" i="39"/>
  <c r="V2826" i="39"/>
  <c r="Z2826" i="39"/>
  <c r="N2826" i="39"/>
  <c r="S2826" i="39" s="1"/>
  <c r="AJ2826" i="39" s="1"/>
  <c r="AA2825" i="39"/>
  <c r="Y2825" i="39"/>
  <c r="X2825" i="39"/>
  <c r="Z2825" i="39"/>
  <c r="N2825" i="39"/>
  <c r="S2825" i="39" s="1"/>
  <c r="AB2824" i="39"/>
  <c r="AA2824" i="39"/>
  <c r="X2824" i="39"/>
  <c r="W2824" i="39"/>
  <c r="V2824" i="39"/>
  <c r="Z2824" i="39"/>
  <c r="N2824" i="39"/>
  <c r="S2824" i="39" s="1"/>
  <c r="AJ2824" i="39" s="1"/>
  <c r="AA2823" i="39"/>
  <c r="Y2823" i="39"/>
  <c r="X2823" i="39"/>
  <c r="Z2823" i="39"/>
  <c r="N2823" i="39"/>
  <c r="S2823" i="39" s="1"/>
  <c r="AB2822" i="39"/>
  <c r="AA2822" i="39"/>
  <c r="X2822" i="39"/>
  <c r="W2822" i="39"/>
  <c r="V2822" i="39"/>
  <c r="Z2822" i="39"/>
  <c r="N2822" i="39"/>
  <c r="S2822" i="39" s="1"/>
  <c r="AJ2822" i="39" s="1"/>
  <c r="AA2821" i="39"/>
  <c r="Y2821" i="39"/>
  <c r="X2821" i="39"/>
  <c r="Z2821" i="39"/>
  <c r="N2821" i="39"/>
  <c r="S2821" i="39" s="1"/>
  <c r="AB2820" i="39"/>
  <c r="AA2820" i="39"/>
  <c r="X2820" i="39"/>
  <c r="W2820" i="39"/>
  <c r="V2820" i="39"/>
  <c r="Z2820" i="39"/>
  <c r="N2820" i="39"/>
  <c r="S2820" i="39" s="1"/>
  <c r="AJ2820" i="39" s="1"/>
  <c r="AA2819" i="39"/>
  <c r="Y2819" i="39"/>
  <c r="X2819" i="39"/>
  <c r="Z2819" i="39"/>
  <c r="N2819" i="39"/>
  <c r="S2819" i="39" s="1"/>
  <c r="AB2818" i="39"/>
  <c r="AA2818" i="39"/>
  <c r="X2818" i="39"/>
  <c r="W2818" i="39"/>
  <c r="V2818" i="39"/>
  <c r="Z2818" i="39"/>
  <c r="N2818" i="39"/>
  <c r="S2818" i="39" s="1"/>
  <c r="AJ2818" i="39" s="1"/>
  <c r="AA2817" i="39"/>
  <c r="Y2817" i="39"/>
  <c r="X2817" i="39"/>
  <c r="Z2817" i="39"/>
  <c r="N2817" i="39"/>
  <c r="S2817" i="39" s="1"/>
  <c r="AB2816" i="39"/>
  <c r="AA2816" i="39"/>
  <c r="X2816" i="39"/>
  <c r="W2816" i="39"/>
  <c r="V2816" i="39"/>
  <c r="Z2816" i="39"/>
  <c r="N2816" i="39"/>
  <c r="S2816" i="39" s="1"/>
  <c r="AJ2816" i="39" s="1"/>
  <c r="AA2815" i="39"/>
  <c r="Y2815" i="39"/>
  <c r="X2815" i="39"/>
  <c r="Z2815" i="39"/>
  <c r="N2815" i="39"/>
  <c r="S2815" i="39" s="1"/>
  <c r="AB2814" i="39"/>
  <c r="AA2814" i="39"/>
  <c r="X2814" i="39"/>
  <c r="W2814" i="39"/>
  <c r="V2814" i="39"/>
  <c r="Z2814" i="39"/>
  <c r="N2814" i="39"/>
  <c r="S2814" i="39" s="1"/>
  <c r="AH2814" i="39" s="1"/>
  <c r="AA2813" i="39"/>
  <c r="Y2813" i="39"/>
  <c r="X2813" i="39"/>
  <c r="Z2813" i="39"/>
  <c r="N2813" i="39"/>
  <c r="S2813" i="39" s="1"/>
  <c r="AJ2813" i="39" s="1"/>
  <c r="AB2812" i="39"/>
  <c r="AA2812" i="39"/>
  <c r="X2812" i="39"/>
  <c r="W2812" i="39"/>
  <c r="V2812" i="39"/>
  <c r="Z2812" i="39"/>
  <c r="N2812" i="39"/>
  <c r="S2812" i="39" s="1"/>
  <c r="AA2811" i="39"/>
  <c r="Y2811" i="39"/>
  <c r="X2811" i="39"/>
  <c r="Z2811" i="39"/>
  <c r="N2811" i="39"/>
  <c r="S2811" i="39" s="1"/>
  <c r="AJ2811" i="39" s="1"/>
  <c r="AB2810" i="39"/>
  <c r="AA2810" i="39"/>
  <c r="X2810" i="39"/>
  <c r="W2810" i="39"/>
  <c r="V2810" i="39"/>
  <c r="Z2810" i="39"/>
  <c r="N2810" i="39"/>
  <c r="S2810" i="39" s="1"/>
  <c r="AA2809" i="39"/>
  <c r="Y2809" i="39"/>
  <c r="X2809" i="39"/>
  <c r="Z2809" i="39"/>
  <c r="N2809" i="39"/>
  <c r="S2809" i="39" s="1"/>
  <c r="AB2808" i="39"/>
  <c r="AA2808" i="39"/>
  <c r="X2808" i="39"/>
  <c r="W2808" i="39"/>
  <c r="V2808" i="39"/>
  <c r="Z2808" i="39"/>
  <c r="N2808" i="39"/>
  <c r="S2808" i="39" s="1"/>
  <c r="AA2807" i="39"/>
  <c r="Y2807" i="39"/>
  <c r="X2807" i="39"/>
  <c r="Z2807" i="39"/>
  <c r="N2807" i="39"/>
  <c r="S2807" i="39" s="1"/>
  <c r="AJ2807" i="39" s="1"/>
  <c r="AB2806" i="39"/>
  <c r="AA2806" i="39"/>
  <c r="X2806" i="39"/>
  <c r="W2806" i="39"/>
  <c r="V2806" i="39"/>
  <c r="Z2806" i="39"/>
  <c r="N2806" i="39"/>
  <c r="S2806" i="39" s="1"/>
  <c r="AA2805" i="39"/>
  <c r="Y2805" i="39"/>
  <c r="X2805" i="39"/>
  <c r="Z2805" i="39"/>
  <c r="N2805" i="39"/>
  <c r="S2805" i="39" s="1"/>
  <c r="AJ2805" i="39" s="1"/>
  <c r="AB2804" i="39"/>
  <c r="AA2804" i="39"/>
  <c r="X2804" i="39"/>
  <c r="W2804" i="39"/>
  <c r="V2804" i="39"/>
  <c r="Z2804" i="39"/>
  <c r="N2804" i="39"/>
  <c r="S2804" i="39" s="1"/>
  <c r="AA2803" i="39"/>
  <c r="Y2803" i="39"/>
  <c r="X2803" i="39"/>
  <c r="Z2803" i="39"/>
  <c r="N2803" i="39"/>
  <c r="S2803" i="39" s="1"/>
  <c r="AB2802" i="39"/>
  <c r="AA2802" i="39"/>
  <c r="X2802" i="39"/>
  <c r="W2802" i="39"/>
  <c r="V2802" i="39"/>
  <c r="Z2802" i="39"/>
  <c r="N2802" i="39"/>
  <c r="S2802" i="39" s="1"/>
  <c r="AH2802" i="39" s="1"/>
  <c r="AA2801" i="39"/>
  <c r="Y2801" i="39"/>
  <c r="X2801" i="39"/>
  <c r="Z2801" i="39"/>
  <c r="N2801" i="39"/>
  <c r="S2801" i="39" s="1"/>
  <c r="AJ2801" i="39" s="1"/>
  <c r="AB2800" i="39"/>
  <c r="AA2800" i="39"/>
  <c r="X2800" i="39"/>
  <c r="W2800" i="39"/>
  <c r="V2800" i="39"/>
  <c r="Z2800" i="39"/>
  <c r="N2800" i="39"/>
  <c r="S2800" i="39" s="1"/>
  <c r="AA2799" i="39"/>
  <c r="Y2799" i="39"/>
  <c r="X2799" i="39"/>
  <c r="Z2799" i="39"/>
  <c r="N2799" i="39"/>
  <c r="S2799" i="39" s="1"/>
  <c r="AJ2799" i="39" s="1"/>
  <c r="AB2798" i="39"/>
  <c r="AA2798" i="39"/>
  <c r="X2798" i="39"/>
  <c r="W2798" i="39"/>
  <c r="V2798" i="39"/>
  <c r="Z2798" i="39"/>
  <c r="N2798" i="39"/>
  <c r="S2798" i="39" s="1"/>
  <c r="AH2798" i="39" s="1"/>
  <c r="AA2797" i="39"/>
  <c r="Y2797" i="39"/>
  <c r="X2797" i="39"/>
  <c r="Z2797" i="39"/>
  <c r="N2797" i="39"/>
  <c r="S2797" i="39" s="1"/>
  <c r="AB2796" i="39"/>
  <c r="AA2796" i="39"/>
  <c r="X2796" i="39"/>
  <c r="W2796" i="39"/>
  <c r="V2796" i="39"/>
  <c r="Z2796" i="39"/>
  <c r="N2796" i="39"/>
  <c r="S2796" i="39" s="1"/>
  <c r="AH2796" i="39" s="1"/>
  <c r="AA2795" i="39"/>
  <c r="Y2795" i="39"/>
  <c r="X2795" i="39"/>
  <c r="Z2795" i="39"/>
  <c r="N2795" i="39"/>
  <c r="S2795" i="39" s="1"/>
  <c r="AJ2795" i="39" s="1"/>
  <c r="AB2794" i="39"/>
  <c r="AA2794" i="39"/>
  <c r="X2794" i="39"/>
  <c r="W2794" i="39"/>
  <c r="V2794" i="39"/>
  <c r="Z2794" i="39"/>
  <c r="N2794" i="39"/>
  <c r="S2794" i="39" s="1"/>
  <c r="AA2793" i="39"/>
  <c r="Y2793" i="39"/>
  <c r="X2793" i="39"/>
  <c r="Z2793" i="39"/>
  <c r="N2793" i="39"/>
  <c r="S2793" i="39" s="1"/>
  <c r="AJ2793" i="39" s="1"/>
  <c r="AB2792" i="39"/>
  <c r="AA2792" i="39"/>
  <c r="X2792" i="39"/>
  <c r="W2792" i="39"/>
  <c r="V2792" i="39"/>
  <c r="Z2792" i="39"/>
  <c r="N2792" i="39"/>
  <c r="S2792" i="39" s="1"/>
  <c r="AH2792" i="39" s="1"/>
  <c r="AA2791" i="39"/>
  <c r="Y2791" i="39"/>
  <c r="X2791" i="39"/>
  <c r="Z2791" i="39"/>
  <c r="N2791" i="39"/>
  <c r="S2791" i="39" s="1"/>
  <c r="AB2790" i="39"/>
  <c r="AA2790" i="39"/>
  <c r="X2790" i="39"/>
  <c r="W2790" i="39"/>
  <c r="V2790" i="39"/>
  <c r="Z2790" i="39"/>
  <c r="N2790" i="39"/>
  <c r="S2790" i="39" s="1"/>
  <c r="AA2789" i="39"/>
  <c r="Y2789" i="39"/>
  <c r="X2789" i="39"/>
  <c r="Z2789" i="39"/>
  <c r="N2789" i="39"/>
  <c r="S2789" i="39" s="1"/>
  <c r="AJ2789" i="39" s="1"/>
  <c r="AB2788" i="39"/>
  <c r="AA2788" i="39"/>
  <c r="X2788" i="39"/>
  <c r="W2788" i="39"/>
  <c r="V2788" i="39"/>
  <c r="Z2788" i="39"/>
  <c r="N2788" i="39"/>
  <c r="S2788" i="39" s="1"/>
  <c r="AA2787" i="39"/>
  <c r="Y2787" i="39"/>
  <c r="X2787" i="39"/>
  <c r="Z2787" i="39"/>
  <c r="N2787" i="39"/>
  <c r="S2787" i="39" s="1"/>
  <c r="AJ2787" i="39" s="1"/>
  <c r="AB2786" i="39"/>
  <c r="AA2786" i="39"/>
  <c r="X2786" i="39"/>
  <c r="W2786" i="39"/>
  <c r="V2786" i="39"/>
  <c r="Z2786" i="39"/>
  <c r="N2786" i="39"/>
  <c r="S2786" i="39" s="1"/>
  <c r="AH2786" i="39" s="1"/>
  <c r="AA2785" i="39"/>
  <c r="Y2785" i="39"/>
  <c r="X2785" i="39"/>
  <c r="Z2785" i="39"/>
  <c r="N2785" i="39"/>
  <c r="S2785" i="39" s="1"/>
  <c r="AB2784" i="39"/>
  <c r="AA2784" i="39"/>
  <c r="X2784" i="39"/>
  <c r="W2784" i="39"/>
  <c r="V2784" i="39"/>
  <c r="Z2784" i="39"/>
  <c r="N2784" i="39"/>
  <c r="S2784" i="39" s="1"/>
  <c r="AH2784" i="39" s="1"/>
  <c r="AA2783" i="39"/>
  <c r="Y2783" i="39"/>
  <c r="X2783" i="39"/>
  <c r="Z2783" i="39"/>
  <c r="N2783" i="39"/>
  <c r="S2783" i="39" s="1"/>
  <c r="AJ2783" i="39" s="1"/>
  <c r="AB2782" i="39"/>
  <c r="AA2782" i="39"/>
  <c r="X2782" i="39"/>
  <c r="W2782" i="39"/>
  <c r="V2782" i="39"/>
  <c r="Z2782" i="39"/>
  <c r="N2782" i="39"/>
  <c r="S2782" i="39" s="1"/>
  <c r="AA2781" i="39"/>
  <c r="Y2781" i="39"/>
  <c r="X2781" i="39"/>
  <c r="Z2781" i="39"/>
  <c r="N2781" i="39"/>
  <c r="S2781" i="39" s="1"/>
  <c r="AJ2781" i="39" s="1"/>
  <c r="AB2780" i="39"/>
  <c r="AA2780" i="39"/>
  <c r="X2780" i="39"/>
  <c r="W2780" i="39"/>
  <c r="V2780" i="39"/>
  <c r="Z2780" i="39"/>
  <c r="N2780" i="39"/>
  <c r="S2780" i="39" s="1"/>
  <c r="AA2779" i="39"/>
  <c r="Y2779" i="39"/>
  <c r="X2779" i="39"/>
  <c r="Z2779" i="39"/>
  <c r="N2779" i="39"/>
  <c r="S2779" i="39" s="1"/>
  <c r="AB2778" i="39"/>
  <c r="AA2778" i="39"/>
  <c r="X2778" i="39"/>
  <c r="W2778" i="39"/>
  <c r="V2778" i="39"/>
  <c r="Z2778" i="39"/>
  <c r="N2778" i="39"/>
  <c r="S2778" i="39" s="1"/>
  <c r="AH2778" i="39" s="1"/>
  <c r="AA2777" i="39"/>
  <c r="Y2777" i="39"/>
  <c r="X2777" i="39"/>
  <c r="Z2777" i="39"/>
  <c r="N2777" i="39"/>
  <c r="S2777" i="39" s="1"/>
  <c r="AJ2777" i="39" s="1"/>
  <c r="AB2776" i="39"/>
  <c r="AA2776" i="39"/>
  <c r="X2776" i="39"/>
  <c r="W2776" i="39"/>
  <c r="V2776" i="39"/>
  <c r="Z2776" i="39"/>
  <c r="N2776" i="39"/>
  <c r="S2776" i="39" s="1"/>
  <c r="AA2775" i="39"/>
  <c r="Y2775" i="39"/>
  <c r="X2775" i="39"/>
  <c r="Z2775" i="39"/>
  <c r="N2775" i="39"/>
  <c r="S2775" i="39" s="1"/>
  <c r="AJ2775" i="39" s="1"/>
  <c r="AB2774" i="39"/>
  <c r="AA2774" i="39"/>
  <c r="X2774" i="39"/>
  <c r="W2774" i="39"/>
  <c r="V2774" i="39"/>
  <c r="Z2774" i="39"/>
  <c r="N2774" i="39"/>
  <c r="S2774" i="39" s="1"/>
  <c r="AH2774" i="39" s="1"/>
  <c r="AA2773" i="39"/>
  <c r="Y2773" i="39"/>
  <c r="X2773" i="39"/>
  <c r="Z2773" i="39"/>
  <c r="N2773" i="39"/>
  <c r="S2773" i="39" s="1"/>
  <c r="AB2772" i="39"/>
  <c r="AA2772" i="39"/>
  <c r="Y2772" i="39"/>
  <c r="X2772" i="39"/>
  <c r="W2772" i="39"/>
  <c r="V2772" i="39"/>
  <c r="Z2772" i="39"/>
  <c r="N2772" i="39"/>
  <c r="S2772" i="39" s="1"/>
  <c r="AA2771" i="39"/>
  <c r="Y2771" i="39"/>
  <c r="X2771" i="39"/>
  <c r="Z2771" i="39"/>
  <c r="N2771" i="39"/>
  <c r="S2771" i="39" s="1"/>
  <c r="AB2770" i="39"/>
  <c r="AA2770" i="39"/>
  <c r="Y2770" i="39"/>
  <c r="X2770" i="39"/>
  <c r="W2770" i="39"/>
  <c r="V2770" i="39"/>
  <c r="Z2770" i="39"/>
  <c r="N2770" i="39"/>
  <c r="S2770" i="39" s="1"/>
  <c r="AA2769" i="39"/>
  <c r="Y2769" i="39"/>
  <c r="X2769" i="39"/>
  <c r="Z2769" i="39"/>
  <c r="N2769" i="39"/>
  <c r="S2769" i="39" s="1"/>
  <c r="AB2768" i="39"/>
  <c r="AA2768" i="39"/>
  <c r="Y2768" i="39"/>
  <c r="X2768" i="39"/>
  <c r="W2768" i="39"/>
  <c r="V2768" i="39"/>
  <c r="Z2768" i="39"/>
  <c r="N2768" i="39"/>
  <c r="S2768" i="39" s="1"/>
  <c r="AA2767" i="39"/>
  <c r="Y2767" i="39"/>
  <c r="X2767" i="39"/>
  <c r="Z2767" i="39"/>
  <c r="N2767" i="39"/>
  <c r="S2767" i="39" s="1"/>
  <c r="AB2766" i="39"/>
  <c r="AA2766" i="39"/>
  <c r="Y2766" i="39"/>
  <c r="X2766" i="39"/>
  <c r="W2766" i="39"/>
  <c r="V2766" i="39"/>
  <c r="Z2766" i="39"/>
  <c r="N2766" i="39"/>
  <c r="S2766" i="39" s="1"/>
  <c r="AA2765" i="39"/>
  <c r="Y2765" i="39"/>
  <c r="X2765" i="39"/>
  <c r="Z2765" i="39"/>
  <c r="N2765" i="39"/>
  <c r="S2765" i="39" s="1"/>
  <c r="AJ2765" i="39" s="1"/>
  <c r="AB2764" i="39"/>
  <c r="AA2764" i="39"/>
  <c r="Y2764" i="39"/>
  <c r="X2764" i="39"/>
  <c r="W2764" i="39"/>
  <c r="V2764" i="39"/>
  <c r="Z2764" i="39"/>
  <c r="N2764" i="39"/>
  <c r="S2764" i="39" s="1"/>
  <c r="AA2763" i="39"/>
  <c r="Y2763" i="39"/>
  <c r="X2763" i="39"/>
  <c r="Z2763" i="39"/>
  <c r="N2763" i="39"/>
  <c r="S2763" i="39" s="1"/>
  <c r="AB2762" i="39"/>
  <c r="AA2762" i="39"/>
  <c r="Y2762" i="39"/>
  <c r="X2762" i="39"/>
  <c r="W2762" i="39"/>
  <c r="V2762" i="39"/>
  <c r="Z2762" i="39"/>
  <c r="N2762" i="39"/>
  <c r="S2762" i="39" s="1"/>
  <c r="AJ2762" i="39" s="1"/>
  <c r="AA2761" i="39"/>
  <c r="Y2761" i="39"/>
  <c r="X2761" i="39"/>
  <c r="Z2761" i="39"/>
  <c r="N2761" i="39"/>
  <c r="S2761" i="39" s="1"/>
  <c r="AJ2761" i="39" s="1"/>
  <c r="AB2760" i="39"/>
  <c r="AA2760" i="39"/>
  <c r="Y2760" i="39"/>
  <c r="X2760" i="39"/>
  <c r="W2760" i="39"/>
  <c r="V2760" i="39"/>
  <c r="Z2760" i="39"/>
  <c r="N2760" i="39"/>
  <c r="S2760" i="39" s="1"/>
  <c r="AA2759" i="39"/>
  <c r="Y2759" i="39"/>
  <c r="X2759" i="39"/>
  <c r="Z2759" i="39"/>
  <c r="N2759" i="39"/>
  <c r="S2759" i="39" s="1"/>
  <c r="AJ2759" i="39" s="1"/>
  <c r="AB2758" i="39"/>
  <c r="AA2758" i="39"/>
  <c r="Y2758" i="39"/>
  <c r="X2758" i="39"/>
  <c r="W2758" i="39"/>
  <c r="V2758" i="39"/>
  <c r="Z2758" i="39"/>
  <c r="N2758" i="39"/>
  <c r="S2758" i="39" s="1"/>
  <c r="AG2758" i="39" s="1"/>
  <c r="AA2757" i="39"/>
  <c r="Y2757" i="39"/>
  <c r="X2757" i="39"/>
  <c r="Z2757" i="39"/>
  <c r="N2757" i="39"/>
  <c r="S2757" i="39" s="1"/>
  <c r="AB2756" i="39"/>
  <c r="AA2756" i="39"/>
  <c r="Y2756" i="39"/>
  <c r="X2756" i="39"/>
  <c r="W2756" i="39"/>
  <c r="V2756" i="39"/>
  <c r="Z2756" i="39"/>
  <c r="N2756" i="39"/>
  <c r="S2756" i="39" s="1"/>
  <c r="AA2755" i="39"/>
  <c r="Y2755" i="39"/>
  <c r="X2755" i="39"/>
  <c r="Z2755" i="39"/>
  <c r="N2755" i="39"/>
  <c r="S2755" i="39" s="1"/>
  <c r="AB2754" i="39"/>
  <c r="AA2754" i="39"/>
  <c r="Y2754" i="39"/>
  <c r="X2754" i="39"/>
  <c r="W2754" i="39"/>
  <c r="V2754" i="39"/>
  <c r="Z2754" i="39"/>
  <c r="N2754" i="39"/>
  <c r="S2754" i="39" s="1"/>
  <c r="AG2754" i="39" s="1"/>
  <c r="AA2753" i="39"/>
  <c r="Y2753" i="39"/>
  <c r="X2753" i="39"/>
  <c r="Z2753" i="39"/>
  <c r="N2753" i="39"/>
  <c r="S2753" i="39" s="1"/>
  <c r="AB2752" i="39"/>
  <c r="AA2752" i="39"/>
  <c r="Y2752" i="39"/>
  <c r="X2752" i="39"/>
  <c r="W2752" i="39"/>
  <c r="V2752" i="39"/>
  <c r="Z2752" i="39"/>
  <c r="N2752" i="39"/>
  <c r="S2752" i="39" s="1"/>
  <c r="AA2751" i="39"/>
  <c r="Y2751" i="39"/>
  <c r="X2751" i="39"/>
  <c r="Z2751" i="39"/>
  <c r="N2751" i="39"/>
  <c r="S2751" i="39" s="1"/>
  <c r="AB2750" i="39"/>
  <c r="AA2750" i="39"/>
  <c r="Y2750" i="39"/>
  <c r="X2750" i="39"/>
  <c r="W2750" i="39"/>
  <c r="V2750" i="39"/>
  <c r="Z2750" i="39"/>
  <c r="N2750" i="39"/>
  <c r="S2750" i="39" s="1"/>
  <c r="AA2749" i="39"/>
  <c r="Y2749" i="39"/>
  <c r="X2749" i="39"/>
  <c r="Z2749" i="39"/>
  <c r="N2749" i="39"/>
  <c r="S2749" i="39" s="1"/>
  <c r="AB2748" i="39"/>
  <c r="AA2748" i="39"/>
  <c r="Y2748" i="39"/>
  <c r="X2748" i="39"/>
  <c r="W2748" i="39"/>
  <c r="V2748" i="39"/>
  <c r="Z2748" i="39"/>
  <c r="N2748" i="39"/>
  <c r="S2748" i="39" s="1"/>
  <c r="AA2747" i="39"/>
  <c r="Y2747" i="39"/>
  <c r="X2747" i="39"/>
  <c r="Z2747" i="39"/>
  <c r="N2747" i="39"/>
  <c r="S2747" i="39" s="1"/>
  <c r="AB2746" i="39"/>
  <c r="AA2746" i="39"/>
  <c r="Y2746" i="39"/>
  <c r="X2746" i="39"/>
  <c r="W2746" i="39"/>
  <c r="V2746" i="39"/>
  <c r="Z2746" i="39"/>
  <c r="N2746" i="39"/>
  <c r="S2746" i="39" s="1"/>
  <c r="AA2745" i="39"/>
  <c r="Y2745" i="39"/>
  <c r="X2745" i="39"/>
  <c r="Z2745" i="39"/>
  <c r="N2745" i="39"/>
  <c r="S2745" i="39" s="1"/>
  <c r="AB2744" i="39"/>
  <c r="AA2744" i="39"/>
  <c r="Y2744" i="39"/>
  <c r="X2744" i="39"/>
  <c r="W2744" i="39"/>
  <c r="V2744" i="39"/>
  <c r="Z2744" i="39"/>
  <c r="N2744" i="39"/>
  <c r="S2744" i="39" s="1"/>
  <c r="AJ2744" i="39" s="1"/>
  <c r="AA2743" i="39"/>
  <c r="Y2743" i="39"/>
  <c r="X2743" i="39"/>
  <c r="Z2743" i="39"/>
  <c r="N2743" i="39"/>
  <c r="S2743" i="39" s="1"/>
  <c r="AK2743" i="39" s="1"/>
  <c r="AB2742" i="39"/>
  <c r="AA2742" i="39"/>
  <c r="Y2742" i="39"/>
  <c r="X2742" i="39"/>
  <c r="W2742" i="39"/>
  <c r="V2742" i="39"/>
  <c r="Z2742" i="39"/>
  <c r="N2742" i="39"/>
  <c r="S2742" i="39" s="1"/>
  <c r="AA2741" i="39"/>
  <c r="Y2741" i="39"/>
  <c r="X2741" i="39"/>
  <c r="Z2741" i="39"/>
  <c r="N2741" i="39"/>
  <c r="S2741" i="39" s="1"/>
  <c r="AB2740" i="39"/>
  <c r="AA2740" i="39"/>
  <c r="Y2740" i="39"/>
  <c r="X2740" i="39"/>
  <c r="W2740" i="39"/>
  <c r="V2740" i="39"/>
  <c r="Z2740" i="39"/>
  <c r="N2740" i="39"/>
  <c r="S2740" i="39" s="1"/>
  <c r="AA2739" i="39"/>
  <c r="Y2739" i="39"/>
  <c r="X2739" i="39"/>
  <c r="Z2739" i="39"/>
  <c r="N2739" i="39"/>
  <c r="S2739" i="39" s="1"/>
  <c r="AB2738" i="39"/>
  <c r="AA2738" i="39"/>
  <c r="Y2738" i="39"/>
  <c r="X2738" i="39"/>
  <c r="W2738" i="39"/>
  <c r="V2738" i="39"/>
  <c r="Z2738" i="39"/>
  <c r="N2738" i="39"/>
  <c r="S2738" i="39" s="1"/>
  <c r="AA2737" i="39"/>
  <c r="Y2737" i="39"/>
  <c r="X2737" i="39"/>
  <c r="Z2737" i="39"/>
  <c r="N2737" i="39"/>
  <c r="S2737" i="39" s="1"/>
  <c r="AB2736" i="39"/>
  <c r="AA2736" i="39"/>
  <c r="Y2736" i="39"/>
  <c r="X2736" i="39"/>
  <c r="W2736" i="39"/>
  <c r="V2736" i="39"/>
  <c r="Z2736" i="39"/>
  <c r="N2736" i="39"/>
  <c r="S2736" i="39" s="1"/>
  <c r="AG2736" i="39" s="1"/>
  <c r="AA2735" i="39"/>
  <c r="Y2735" i="39"/>
  <c r="X2735" i="39"/>
  <c r="Z2735" i="39"/>
  <c r="N2735" i="39"/>
  <c r="S2735" i="39" s="1"/>
  <c r="AK2735" i="39" s="1"/>
  <c r="AB2734" i="39"/>
  <c r="AA2734" i="39"/>
  <c r="Y2734" i="39"/>
  <c r="X2734" i="39"/>
  <c r="W2734" i="39"/>
  <c r="V2734" i="39"/>
  <c r="Z2734" i="39"/>
  <c r="N2734" i="39"/>
  <c r="S2734" i="39" s="1"/>
  <c r="AA2733" i="39"/>
  <c r="Y2733" i="39"/>
  <c r="X2733" i="39"/>
  <c r="Z2733" i="39"/>
  <c r="N2733" i="39"/>
  <c r="S2733" i="39" s="1"/>
  <c r="AB2732" i="39"/>
  <c r="AA2732" i="39"/>
  <c r="Y2732" i="39"/>
  <c r="X2732" i="39"/>
  <c r="W2732" i="39"/>
  <c r="V2732" i="39"/>
  <c r="Z2732" i="39"/>
  <c r="N2732" i="39"/>
  <c r="S2732" i="39" s="1"/>
  <c r="AA2731" i="39"/>
  <c r="Y2731" i="39"/>
  <c r="X2731" i="39"/>
  <c r="Z2731" i="39"/>
  <c r="N2731" i="39"/>
  <c r="S2731" i="39" s="1"/>
  <c r="AB2730" i="39"/>
  <c r="AA2730" i="39"/>
  <c r="Y2730" i="39"/>
  <c r="X2730" i="39"/>
  <c r="W2730" i="39"/>
  <c r="V2730" i="39"/>
  <c r="Z2730" i="39"/>
  <c r="N2730" i="39"/>
  <c r="S2730" i="39" s="1"/>
  <c r="AA2729" i="39"/>
  <c r="Y2729" i="39"/>
  <c r="X2729" i="39"/>
  <c r="Z2729" i="39"/>
  <c r="N2729" i="39"/>
  <c r="S2729" i="39" s="1"/>
  <c r="AB2728" i="39"/>
  <c r="AA2728" i="39"/>
  <c r="Y2728" i="39"/>
  <c r="X2728" i="39"/>
  <c r="W2728" i="39"/>
  <c r="V2728" i="39"/>
  <c r="Z2728" i="39"/>
  <c r="N2728" i="39"/>
  <c r="S2728" i="39" s="1"/>
  <c r="AA2727" i="39"/>
  <c r="Y2727" i="39"/>
  <c r="X2727" i="39"/>
  <c r="Z2727" i="39"/>
  <c r="N2727" i="39"/>
  <c r="S2727" i="39" s="1"/>
  <c r="AB2726" i="39"/>
  <c r="AA2726" i="39"/>
  <c r="Y2726" i="39"/>
  <c r="X2726" i="39"/>
  <c r="W2726" i="39"/>
  <c r="V2726" i="39"/>
  <c r="Z2726" i="39"/>
  <c r="N2726" i="39"/>
  <c r="S2726" i="39" s="1"/>
  <c r="AA2725" i="39"/>
  <c r="Y2725" i="39"/>
  <c r="X2725" i="39"/>
  <c r="Z2725" i="39"/>
  <c r="N2725" i="39"/>
  <c r="S2725" i="39" s="1"/>
  <c r="AB2724" i="39"/>
  <c r="AA2724" i="39"/>
  <c r="Y2724" i="39"/>
  <c r="X2724" i="39"/>
  <c r="W2724" i="39"/>
  <c r="V2724" i="39"/>
  <c r="Z2724" i="39"/>
  <c r="N2724" i="39"/>
  <c r="S2724" i="39" s="1"/>
  <c r="AG2724" i="39" s="1"/>
  <c r="AA2723" i="39"/>
  <c r="Y2723" i="39"/>
  <c r="X2723" i="39"/>
  <c r="Z2723" i="39"/>
  <c r="N2723" i="39"/>
  <c r="S2723" i="39" s="1"/>
  <c r="AK2723" i="39" s="1"/>
  <c r="AB2722" i="39"/>
  <c r="AA2722" i="39"/>
  <c r="Y2722" i="39"/>
  <c r="X2722" i="39"/>
  <c r="W2722" i="39"/>
  <c r="V2722" i="39"/>
  <c r="Z2722" i="39"/>
  <c r="N2722" i="39"/>
  <c r="S2722" i="39" s="1"/>
  <c r="AJ2722" i="39" s="1"/>
  <c r="AA2721" i="39"/>
  <c r="Y2721" i="39"/>
  <c r="X2721" i="39"/>
  <c r="Z2721" i="39"/>
  <c r="N2721" i="39"/>
  <c r="S2721" i="39" s="1"/>
  <c r="AB2720" i="39"/>
  <c r="AA2720" i="39"/>
  <c r="Y2720" i="39"/>
  <c r="X2720" i="39"/>
  <c r="W2720" i="39"/>
  <c r="V2720" i="39"/>
  <c r="Z2720" i="39"/>
  <c r="N2720" i="39"/>
  <c r="S2720" i="39" s="1"/>
  <c r="AA2719" i="39"/>
  <c r="Y2719" i="39"/>
  <c r="X2719" i="39"/>
  <c r="Z2719" i="39"/>
  <c r="N2719" i="39"/>
  <c r="S2719" i="39" s="1"/>
  <c r="AK2719" i="39" s="1"/>
  <c r="AB2718" i="39"/>
  <c r="AA2718" i="39"/>
  <c r="Y2718" i="39"/>
  <c r="X2718" i="39"/>
  <c r="W2718" i="39"/>
  <c r="V2718" i="39"/>
  <c r="Z2718" i="39"/>
  <c r="N2718" i="39"/>
  <c r="S2718" i="39" s="1"/>
  <c r="AA2717" i="39"/>
  <c r="Y2717" i="39"/>
  <c r="X2717" i="39"/>
  <c r="Z2717" i="39"/>
  <c r="N2717" i="39"/>
  <c r="S2717" i="39" s="1"/>
  <c r="AB2716" i="39"/>
  <c r="AA2716" i="39"/>
  <c r="Y2716" i="39"/>
  <c r="X2716" i="39"/>
  <c r="W2716" i="39"/>
  <c r="V2716" i="39"/>
  <c r="Z2716" i="39"/>
  <c r="N2716" i="39"/>
  <c r="S2716" i="39" s="1"/>
  <c r="AA2715" i="39"/>
  <c r="Y2715" i="39"/>
  <c r="X2715" i="39"/>
  <c r="Z2715" i="39"/>
  <c r="N2715" i="39"/>
  <c r="S2715" i="39" s="1"/>
  <c r="AB2714" i="39"/>
  <c r="AA2714" i="39"/>
  <c r="Y2714" i="39"/>
  <c r="X2714" i="39"/>
  <c r="W2714" i="39"/>
  <c r="V2714" i="39"/>
  <c r="Z2714" i="39"/>
  <c r="N2714" i="39"/>
  <c r="S2714" i="39" s="1"/>
  <c r="AJ2714" i="39" s="1"/>
  <c r="AA2713" i="39"/>
  <c r="Y2713" i="39"/>
  <c r="X2713" i="39"/>
  <c r="Z2713" i="39"/>
  <c r="N2713" i="39"/>
  <c r="S2713" i="39" s="1"/>
  <c r="AB2712" i="39"/>
  <c r="AA2712" i="39"/>
  <c r="Y2712" i="39"/>
  <c r="X2712" i="39"/>
  <c r="W2712" i="39"/>
  <c r="V2712" i="39"/>
  <c r="Z2712" i="39"/>
  <c r="N2712" i="39"/>
  <c r="S2712" i="39" s="1"/>
  <c r="AA2711" i="39"/>
  <c r="Y2711" i="39"/>
  <c r="X2711" i="39"/>
  <c r="Z2711" i="39"/>
  <c r="N2711" i="39"/>
  <c r="S2711" i="39" s="1"/>
  <c r="AJ2711" i="39" s="1"/>
  <c r="AB2710" i="39"/>
  <c r="AA2710" i="39"/>
  <c r="Y2710" i="39"/>
  <c r="X2710" i="39"/>
  <c r="W2710" i="39"/>
  <c r="V2710" i="39"/>
  <c r="Z2710" i="39"/>
  <c r="N2710" i="39"/>
  <c r="S2710" i="39" s="1"/>
  <c r="AJ2710" i="39" s="1"/>
  <c r="AA2709" i="39"/>
  <c r="Y2709" i="39"/>
  <c r="X2709" i="39"/>
  <c r="Z2709" i="39"/>
  <c r="N2709" i="39"/>
  <c r="S2709" i="39" s="1"/>
  <c r="AB2708" i="39"/>
  <c r="AA2708" i="39"/>
  <c r="Y2708" i="39"/>
  <c r="X2708" i="39"/>
  <c r="W2708" i="39"/>
  <c r="V2708" i="39"/>
  <c r="Z2708" i="39"/>
  <c r="N2708" i="39"/>
  <c r="S2708" i="39" s="1"/>
  <c r="AA2707" i="39"/>
  <c r="Y2707" i="39"/>
  <c r="X2707" i="39"/>
  <c r="Z2707" i="39"/>
  <c r="N2707" i="39"/>
  <c r="S2707" i="39" s="1"/>
  <c r="AB2706" i="39"/>
  <c r="AA2706" i="39"/>
  <c r="Y2706" i="39"/>
  <c r="X2706" i="39"/>
  <c r="W2706" i="39"/>
  <c r="V2706" i="39"/>
  <c r="Z2706" i="39"/>
  <c r="N2706" i="39"/>
  <c r="S2706" i="39" s="1"/>
  <c r="AA2705" i="39"/>
  <c r="Y2705" i="39"/>
  <c r="X2705" i="39"/>
  <c r="Z2705" i="39"/>
  <c r="N2705" i="39"/>
  <c r="S2705" i="39" s="1"/>
  <c r="AB2704" i="39"/>
  <c r="AA2704" i="39"/>
  <c r="Y2704" i="39"/>
  <c r="X2704" i="39"/>
  <c r="W2704" i="39"/>
  <c r="V2704" i="39"/>
  <c r="Z2704" i="39"/>
  <c r="N2704" i="39"/>
  <c r="S2704" i="39" s="1"/>
  <c r="AA2703" i="39"/>
  <c r="Y2703" i="39"/>
  <c r="X2703" i="39"/>
  <c r="Z2703" i="39"/>
  <c r="N2703" i="39"/>
  <c r="S2703" i="39" s="1"/>
  <c r="AB2702" i="39"/>
  <c r="AA2702" i="39"/>
  <c r="Y2702" i="39"/>
  <c r="X2702" i="39"/>
  <c r="W2702" i="39"/>
  <c r="V2702" i="39"/>
  <c r="Z2702" i="39"/>
  <c r="N2702" i="39"/>
  <c r="S2702" i="39" s="1"/>
  <c r="AA2701" i="39"/>
  <c r="Y2701" i="39"/>
  <c r="X2701" i="39"/>
  <c r="Z2701" i="39"/>
  <c r="N2701" i="39"/>
  <c r="S2701" i="39" s="1"/>
  <c r="AB2700" i="39"/>
  <c r="AA2700" i="39"/>
  <c r="Y2700" i="39"/>
  <c r="X2700" i="39"/>
  <c r="W2700" i="39"/>
  <c r="V2700" i="39"/>
  <c r="Z2700" i="39"/>
  <c r="N2700" i="39"/>
  <c r="S2700" i="39" s="1"/>
  <c r="AG2700" i="39" s="1"/>
  <c r="AA2699" i="39"/>
  <c r="Y2699" i="39"/>
  <c r="X2699" i="39"/>
  <c r="Z2699" i="39"/>
  <c r="N2699" i="39"/>
  <c r="S2699" i="39" s="1"/>
  <c r="AB2698" i="39"/>
  <c r="AA2698" i="39"/>
  <c r="Y2698" i="39"/>
  <c r="X2698" i="39"/>
  <c r="W2698" i="39"/>
  <c r="V2698" i="39"/>
  <c r="Z2698" i="39"/>
  <c r="N2698" i="39"/>
  <c r="S2698" i="39" s="1"/>
  <c r="AA2697" i="39"/>
  <c r="Y2697" i="39"/>
  <c r="X2697" i="39"/>
  <c r="Z2697" i="39"/>
  <c r="N2697" i="39"/>
  <c r="S2697" i="39" s="1"/>
  <c r="AB2696" i="39"/>
  <c r="AA2696" i="39"/>
  <c r="Y2696" i="39"/>
  <c r="X2696" i="39"/>
  <c r="W2696" i="39"/>
  <c r="V2696" i="39"/>
  <c r="Z2696" i="39"/>
  <c r="N2696" i="39"/>
  <c r="S2696" i="39" s="1"/>
  <c r="AJ2696" i="39" s="1"/>
  <c r="AA2695" i="39"/>
  <c r="Y2695" i="39"/>
  <c r="X2695" i="39"/>
  <c r="Z2695" i="39"/>
  <c r="N2695" i="39"/>
  <c r="S2695" i="39" s="1"/>
  <c r="AB2694" i="39"/>
  <c r="AA2694" i="39"/>
  <c r="Y2694" i="39"/>
  <c r="X2694" i="39"/>
  <c r="W2694" i="39"/>
  <c r="V2694" i="39"/>
  <c r="Z2694" i="39"/>
  <c r="N2694" i="39"/>
  <c r="S2694" i="39" s="1"/>
  <c r="AA2693" i="39"/>
  <c r="Y2693" i="39"/>
  <c r="X2693" i="39"/>
  <c r="Z2693" i="39"/>
  <c r="N2693" i="39"/>
  <c r="S2693" i="39" s="1"/>
  <c r="AB2692" i="39"/>
  <c r="AA2692" i="39"/>
  <c r="Y2692" i="39"/>
  <c r="X2692" i="39"/>
  <c r="W2692" i="39"/>
  <c r="V2692" i="39"/>
  <c r="Z2692" i="39"/>
  <c r="N2692" i="39"/>
  <c r="S2692" i="39" s="1"/>
  <c r="AA2691" i="39"/>
  <c r="Y2691" i="39"/>
  <c r="X2691" i="39"/>
  <c r="Z2691" i="39"/>
  <c r="N2691" i="39"/>
  <c r="S2691" i="39" s="1"/>
  <c r="AB2690" i="39"/>
  <c r="AA2690" i="39"/>
  <c r="Y2690" i="39"/>
  <c r="X2690" i="39"/>
  <c r="W2690" i="39"/>
  <c r="V2690" i="39"/>
  <c r="Z2690" i="39"/>
  <c r="N2690" i="39"/>
  <c r="S2690" i="39" s="1"/>
  <c r="AJ2690" i="39" s="1"/>
  <c r="AA2689" i="39"/>
  <c r="Y2689" i="39"/>
  <c r="X2689" i="39"/>
  <c r="Z2689" i="39"/>
  <c r="N2689" i="39"/>
  <c r="S2689" i="39" s="1"/>
  <c r="AB2688" i="39"/>
  <c r="AA2688" i="39"/>
  <c r="Y2688" i="39"/>
  <c r="X2688" i="39"/>
  <c r="W2688" i="39"/>
  <c r="V2688" i="39"/>
  <c r="Z2688" i="39"/>
  <c r="N2688" i="39"/>
  <c r="S2688" i="39" s="1"/>
  <c r="AG2688" i="39" s="1"/>
  <c r="AA2687" i="39"/>
  <c r="Y2687" i="39"/>
  <c r="X2687" i="39"/>
  <c r="Z2687" i="39"/>
  <c r="N2687" i="39"/>
  <c r="S2687" i="39" s="1"/>
  <c r="AK2687" i="39" s="1"/>
  <c r="AB2686" i="39"/>
  <c r="AA2686" i="39"/>
  <c r="Y2686" i="39"/>
  <c r="X2686" i="39"/>
  <c r="W2686" i="39"/>
  <c r="V2686" i="39"/>
  <c r="Z2686" i="39"/>
  <c r="N2686" i="39"/>
  <c r="S2686" i="39" s="1"/>
  <c r="AA2685" i="39"/>
  <c r="Y2685" i="39"/>
  <c r="X2685" i="39"/>
  <c r="Z2685" i="39"/>
  <c r="N2685" i="39"/>
  <c r="S2685" i="39" s="1"/>
  <c r="AB2684" i="39"/>
  <c r="AA2684" i="39"/>
  <c r="Y2684" i="39"/>
  <c r="X2684" i="39"/>
  <c r="W2684" i="39"/>
  <c r="V2684" i="39"/>
  <c r="Z2684" i="39"/>
  <c r="N2684" i="39"/>
  <c r="S2684" i="39" s="1"/>
  <c r="AA2683" i="39"/>
  <c r="Y2683" i="39"/>
  <c r="X2683" i="39"/>
  <c r="Z2683" i="39"/>
  <c r="N2683" i="39"/>
  <c r="S2683" i="39" s="1"/>
  <c r="AB2682" i="39"/>
  <c r="AA2682" i="39"/>
  <c r="Y2682" i="39"/>
  <c r="X2682" i="39"/>
  <c r="W2682" i="39"/>
  <c r="V2682" i="39"/>
  <c r="Z2682" i="39"/>
  <c r="N2682" i="39"/>
  <c r="S2682" i="39" s="1"/>
  <c r="AA2681" i="39"/>
  <c r="Y2681" i="39"/>
  <c r="X2681" i="39"/>
  <c r="Z2681" i="39"/>
  <c r="N2681" i="39"/>
  <c r="S2681" i="39" s="1"/>
  <c r="AB2680" i="39"/>
  <c r="AA2680" i="39"/>
  <c r="Y2680" i="39"/>
  <c r="X2680" i="39"/>
  <c r="W2680" i="39"/>
  <c r="V2680" i="39"/>
  <c r="Z2680" i="39"/>
  <c r="N2680" i="39"/>
  <c r="S2680" i="39" s="1"/>
  <c r="AA2679" i="39"/>
  <c r="Y2679" i="39"/>
  <c r="X2679" i="39"/>
  <c r="Z2679" i="39"/>
  <c r="N2679" i="39"/>
  <c r="S2679" i="39" s="1"/>
  <c r="AB2678" i="39"/>
  <c r="AA2678" i="39"/>
  <c r="Y2678" i="39"/>
  <c r="X2678" i="39"/>
  <c r="W2678" i="39"/>
  <c r="V2678" i="39"/>
  <c r="Z2678" i="39"/>
  <c r="N2678" i="39"/>
  <c r="S2678" i="39" s="1"/>
  <c r="AA2677" i="39"/>
  <c r="Y2677" i="39"/>
  <c r="X2677" i="39"/>
  <c r="Z2677" i="39"/>
  <c r="N2677" i="39"/>
  <c r="S2677" i="39" s="1"/>
  <c r="AB2676" i="39"/>
  <c r="AA2676" i="39"/>
  <c r="Y2676" i="39"/>
  <c r="X2676" i="39"/>
  <c r="W2676" i="39"/>
  <c r="V2676" i="39"/>
  <c r="Z2676" i="39"/>
  <c r="N2676" i="39"/>
  <c r="S2676" i="39" s="1"/>
  <c r="AG2676" i="39" s="1"/>
  <c r="AA2675" i="39"/>
  <c r="Y2675" i="39"/>
  <c r="X2675" i="39"/>
  <c r="Z2675" i="39"/>
  <c r="N2675" i="39"/>
  <c r="S2675" i="39" s="1"/>
  <c r="AJ2675" i="39" s="1"/>
  <c r="AB2674" i="39"/>
  <c r="AA2674" i="39"/>
  <c r="Y2674" i="39"/>
  <c r="X2674" i="39"/>
  <c r="W2674" i="39"/>
  <c r="V2674" i="39"/>
  <c r="Z2674" i="39"/>
  <c r="N2674" i="39"/>
  <c r="S2674" i="39" s="1"/>
  <c r="AJ2674" i="39" s="1"/>
  <c r="AA2673" i="39"/>
  <c r="Y2673" i="39"/>
  <c r="X2673" i="39"/>
  <c r="Z2673" i="39"/>
  <c r="N2673" i="39"/>
  <c r="S2673" i="39" s="1"/>
  <c r="AB2672" i="39"/>
  <c r="AA2672" i="39"/>
  <c r="Y2672" i="39"/>
  <c r="X2672" i="39"/>
  <c r="W2672" i="39"/>
  <c r="V2672" i="39"/>
  <c r="Z2672" i="39"/>
  <c r="N2672" i="39"/>
  <c r="S2672" i="39" s="1"/>
  <c r="AA2671" i="39"/>
  <c r="Y2671" i="39"/>
  <c r="X2671" i="39"/>
  <c r="Z2671" i="39"/>
  <c r="N2671" i="39"/>
  <c r="S2671" i="39" s="1"/>
  <c r="AK2671" i="39" s="1"/>
  <c r="AB2670" i="39"/>
  <c r="AA2670" i="39"/>
  <c r="Y2670" i="39"/>
  <c r="X2670" i="39"/>
  <c r="W2670" i="39"/>
  <c r="V2670" i="39"/>
  <c r="Z2670" i="39"/>
  <c r="N2670" i="39"/>
  <c r="S2670" i="39" s="1"/>
  <c r="AA2669" i="39"/>
  <c r="Y2669" i="39"/>
  <c r="X2669" i="39"/>
  <c r="Z2669" i="39"/>
  <c r="N2669" i="39"/>
  <c r="S2669" i="39" s="1"/>
  <c r="AB2668" i="39"/>
  <c r="AA2668" i="39"/>
  <c r="Y2668" i="39"/>
  <c r="X2668" i="39"/>
  <c r="W2668" i="39"/>
  <c r="V2668" i="39"/>
  <c r="Z2668" i="39"/>
  <c r="N2668" i="39"/>
  <c r="S2668" i="39" s="1"/>
  <c r="AA2667" i="39"/>
  <c r="Y2667" i="39"/>
  <c r="X2667" i="39"/>
  <c r="Z2667" i="39"/>
  <c r="N2667" i="39"/>
  <c r="S2667" i="39" s="1"/>
  <c r="AB2666" i="39"/>
  <c r="AA2666" i="39"/>
  <c r="Y2666" i="39"/>
  <c r="X2666" i="39"/>
  <c r="W2666" i="39"/>
  <c r="V2666" i="39"/>
  <c r="Z2666" i="39"/>
  <c r="N2666" i="39"/>
  <c r="S2666" i="39" s="1"/>
  <c r="AA2665" i="39"/>
  <c r="Y2665" i="39"/>
  <c r="X2665" i="39"/>
  <c r="Z2665" i="39"/>
  <c r="N2665" i="39"/>
  <c r="S2665" i="39" s="1"/>
  <c r="AB2664" i="39"/>
  <c r="AA2664" i="39"/>
  <c r="Y2664" i="39"/>
  <c r="X2664" i="39"/>
  <c r="W2664" i="39"/>
  <c r="V2664" i="39"/>
  <c r="Z2664" i="39"/>
  <c r="N2664" i="39"/>
  <c r="S2664" i="39" s="1"/>
  <c r="AG2664" i="39" s="1"/>
  <c r="AA2663" i="39"/>
  <c r="Y2663" i="39"/>
  <c r="X2663" i="39"/>
  <c r="Z2663" i="39"/>
  <c r="N2663" i="39"/>
  <c r="S2663" i="39" s="1"/>
  <c r="AB2662" i="39"/>
  <c r="AA2662" i="39"/>
  <c r="Y2662" i="39"/>
  <c r="X2662" i="39"/>
  <c r="W2662" i="39"/>
  <c r="V2662" i="39"/>
  <c r="Z2662" i="39"/>
  <c r="N2662" i="39"/>
  <c r="S2662" i="39" s="1"/>
  <c r="AA2661" i="39"/>
  <c r="Y2661" i="39"/>
  <c r="X2661" i="39"/>
  <c r="Z2661" i="39"/>
  <c r="N2661" i="39"/>
  <c r="S2661" i="39" s="1"/>
  <c r="AB2660" i="39"/>
  <c r="AA2660" i="39"/>
  <c r="Y2660" i="39"/>
  <c r="X2660" i="39"/>
  <c r="W2660" i="39"/>
  <c r="V2660" i="39"/>
  <c r="Z2660" i="39"/>
  <c r="N2660" i="39"/>
  <c r="S2660" i="39" s="1"/>
  <c r="AJ2660" i="39" s="1"/>
  <c r="AA2659" i="39"/>
  <c r="Y2659" i="39"/>
  <c r="X2659" i="39"/>
  <c r="Z2659" i="39"/>
  <c r="N2659" i="39"/>
  <c r="S2659" i="39" s="1"/>
  <c r="AK2659" i="39" s="1"/>
  <c r="AB2658" i="39"/>
  <c r="AA2658" i="39"/>
  <c r="Y2658" i="39"/>
  <c r="X2658" i="39"/>
  <c r="W2658" i="39"/>
  <c r="V2658" i="39"/>
  <c r="Z2658" i="39"/>
  <c r="N2658" i="39"/>
  <c r="S2658" i="39" s="1"/>
  <c r="AA2657" i="39"/>
  <c r="Y2657" i="39"/>
  <c r="X2657" i="39"/>
  <c r="Z2657" i="39"/>
  <c r="N2657" i="39"/>
  <c r="S2657" i="39" s="1"/>
  <c r="AB2656" i="39"/>
  <c r="AA2656" i="39"/>
  <c r="Y2656" i="39"/>
  <c r="X2656" i="39"/>
  <c r="W2656" i="39"/>
  <c r="V2656" i="39"/>
  <c r="Z2656" i="39"/>
  <c r="N2656" i="39"/>
  <c r="S2656" i="39" s="1"/>
  <c r="AA2655" i="39"/>
  <c r="Y2655" i="39"/>
  <c r="X2655" i="39"/>
  <c r="Z2655" i="39"/>
  <c r="N2655" i="39"/>
  <c r="S2655" i="39" s="1"/>
  <c r="AB2654" i="39"/>
  <c r="AA2654" i="39"/>
  <c r="Y2654" i="39"/>
  <c r="X2654" i="39"/>
  <c r="W2654" i="39"/>
  <c r="V2654" i="39"/>
  <c r="Z2654" i="39"/>
  <c r="N2654" i="39"/>
  <c r="S2654" i="39" s="1"/>
  <c r="AA2653" i="39"/>
  <c r="Y2653" i="39"/>
  <c r="X2653" i="39"/>
  <c r="Z2653" i="39"/>
  <c r="N2653" i="39"/>
  <c r="S2653" i="39" s="1"/>
  <c r="AB2652" i="39"/>
  <c r="AA2652" i="39"/>
  <c r="Y2652" i="39"/>
  <c r="X2652" i="39"/>
  <c r="W2652" i="39"/>
  <c r="V2652" i="39"/>
  <c r="Z2652" i="39"/>
  <c r="N2652" i="39"/>
  <c r="S2652" i="39" s="1"/>
  <c r="AG2652" i="39" s="1"/>
  <c r="AA2651" i="39"/>
  <c r="Y2651" i="39"/>
  <c r="X2651" i="39"/>
  <c r="Z2651" i="39"/>
  <c r="N2651" i="39"/>
  <c r="S2651" i="39" s="1"/>
  <c r="AK2651" i="39" s="1"/>
  <c r="AB2650" i="39"/>
  <c r="AA2650" i="39"/>
  <c r="Y2650" i="39"/>
  <c r="X2650" i="39"/>
  <c r="W2650" i="39"/>
  <c r="V2650" i="39"/>
  <c r="Z2650" i="39"/>
  <c r="N2650" i="39"/>
  <c r="S2650" i="39" s="1"/>
  <c r="AA2649" i="39"/>
  <c r="Y2649" i="39"/>
  <c r="X2649" i="39"/>
  <c r="Z2649" i="39"/>
  <c r="N2649" i="39"/>
  <c r="S2649" i="39" s="1"/>
  <c r="AB2648" i="39"/>
  <c r="AA2648" i="39"/>
  <c r="Y2648" i="39"/>
  <c r="X2648" i="39"/>
  <c r="W2648" i="39"/>
  <c r="V2648" i="39"/>
  <c r="Z2648" i="39"/>
  <c r="N2648" i="39"/>
  <c r="S2648" i="39" s="1"/>
  <c r="AH2648" i="39" s="1"/>
  <c r="AA2647" i="39"/>
  <c r="Y2647" i="39"/>
  <c r="X2647" i="39"/>
  <c r="Z2647" i="39"/>
  <c r="N2647" i="39"/>
  <c r="S2647" i="39" s="1"/>
  <c r="AB2646" i="39"/>
  <c r="AA2646" i="39"/>
  <c r="Y2646" i="39"/>
  <c r="X2646" i="39"/>
  <c r="W2646" i="39"/>
  <c r="V2646" i="39"/>
  <c r="Z2646" i="39"/>
  <c r="N2646" i="39"/>
  <c r="S2646" i="39" s="1"/>
  <c r="AA2645" i="39"/>
  <c r="Y2645" i="39"/>
  <c r="X2645" i="39"/>
  <c r="Z2645" i="39"/>
  <c r="N2645" i="39"/>
  <c r="S2645" i="39" s="1"/>
  <c r="AB2644" i="39"/>
  <c r="AA2644" i="39"/>
  <c r="Y2644" i="39"/>
  <c r="X2644" i="39"/>
  <c r="W2644" i="39"/>
  <c r="V2644" i="39"/>
  <c r="Z2644" i="39"/>
  <c r="N2644" i="39"/>
  <c r="S2644" i="39" s="1"/>
  <c r="AA2643" i="39"/>
  <c r="Y2643" i="39"/>
  <c r="X2643" i="39"/>
  <c r="Z2643" i="39"/>
  <c r="N2643" i="39"/>
  <c r="S2643" i="39" s="1"/>
  <c r="AB2642" i="39"/>
  <c r="AA2642" i="39"/>
  <c r="Y2642" i="39"/>
  <c r="X2642" i="39"/>
  <c r="W2642" i="39"/>
  <c r="V2642" i="39"/>
  <c r="Z2642" i="39"/>
  <c r="N2642" i="39"/>
  <c r="S2642" i="39" s="1"/>
  <c r="AA2641" i="39"/>
  <c r="Y2641" i="39"/>
  <c r="X2641" i="39"/>
  <c r="Z2641" i="39"/>
  <c r="N2641" i="39"/>
  <c r="S2641" i="39" s="1"/>
  <c r="AB2640" i="39"/>
  <c r="AA2640" i="39"/>
  <c r="Y2640" i="39"/>
  <c r="X2640" i="39"/>
  <c r="W2640" i="39"/>
  <c r="V2640" i="39"/>
  <c r="Z2640" i="39"/>
  <c r="N2640" i="39"/>
  <c r="S2640" i="39" s="1"/>
  <c r="AG2640" i="39" s="1"/>
  <c r="AA2639" i="39"/>
  <c r="Y2639" i="39"/>
  <c r="X2639" i="39"/>
  <c r="Z2639" i="39"/>
  <c r="N2639" i="39"/>
  <c r="S2639" i="39" s="1"/>
  <c r="AB2638" i="39"/>
  <c r="AA2638" i="39"/>
  <c r="Y2638" i="39"/>
  <c r="X2638" i="39"/>
  <c r="W2638" i="39"/>
  <c r="V2638" i="39"/>
  <c r="Z2638" i="39"/>
  <c r="N2638" i="39"/>
  <c r="S2638" i="39" s="1"/>
  <c r="AJ2638" i="39" s="1"/>
  <c r="AA2637" i="39"/>
  <c r="Y2637" i="39"/>
  <c r="X2637" i="39"/>
  <c r="Z2637" i="39"/>
  <c r="N2637" i="39"/>
  <c r="S2637" i="39" s="1"/>
  <c r="AK2637" i="39" s="1"/>
  <c r="AB2636" i="39"/>
  <c r="AA2636" i="39"/>
  <c r="Y2636" i="39"/>
  <c r="X2636" i="39"/>
  <c r="W2636" i="39"/>
  <c r="V2636" i="39"/>
  <c r="Z2636" i="39"/>
  <c r="N2636" i="39"/>
  <c r="S2636" i="39" s="1"/>
  <c r="AA2635" i="39"/>
  <c r="Y2635" i="39"/>
  <c r="X2635" i="39"/>
  <c r="Z2635" i="39"/>
  <c r="N2635" i="39"/>
  <c r="S2635" i="39" s="1"/>
  <c r="AB2634" i="39"/>
  <c r="AA2634" i="39"/>
  <c r="Y2634" i="39"/>
  <c r="X2634" i="39"/>
  <c r="W2634" i="39"/>
  <c r="V2634" i="39"/>
  <c r="Z2634" i="39"/>
  <c r="N2634" i="39"/>
  <c r="S2634" i="39" s="1"/>
  <c r="AA2633" i="39"/>
  <c r="Y2633" i="39"/>
  <c r="X2633" i="39"/>
  <c r="Z2633" i="39"/>
  <c r="N2633" i="39"/>
  <c r="S2633" i="39" s="1"/>
  <c r="AB2632" i="39"/>
  <c r="AA2632" i="39"/>
  <c r="Y2632" i="39"/>
  <c r="X2632" i="39"/>
  <c r="W2632" i="39"/>
  <c r="V2632" i="39"/>
  <c r="Z2632" i="39"/>
  <c r="N2632" i="39"/>
  <c r="S2632" i="39" s="1"/>
  <c r="AA2631" i="39"/>
  <c r="Y2631" i="39"/>
  <c r="X2631" i="39"/>
  <c r="Z2631" i="39"/>
  <c r="N2631" i="39"/>
  <c r="S2631" i="39" s="1"/>
  <c r="AB2630" i="39"/>
  <c r="AA2630" i="39"/>
  <c r="Y2630" i="39"/>
  <c r="X2630" i="39"/>
  <c r="W2630" i="39"/>
  <c r="V2630" i="39"/>
  <c r="Z2630" i="39"/>
  <c r="N2630" i="39"/>
  <c r="S2630" i="39" s="1"/>
  <c r="AA2629" i="39"/>
  <c r="Y2629" i="39"/>
  <c r="X2629" i="39"/>
  <c r="Z2629" i="39"/>
  <c r="N2629" i="39"/>
  <c r="S2629" i="39" s="1"/>
  <c r="AB2628" i="39"/>
  <c r="AA2628" i="39"/>
  <c r="Y2628" i="39"/>
  <c r="X2628" i="39"/>
  <c r="W2628" i="39"/>
  <c r="V2628" i="39"/>
  <c r="Z2628" i="39"/>
  <c r="N2628" i="39"/>
  <c r="S2628" i="39" s="1"/>
  <c r="AH2628" i="39" s="1"/>
  <c r="AA2627" i="39"/>
  <c r="Y2627" i="39"/>
  <c r="X2627" i="39"/>
  <c r="Z2627" i="39"/>
  <c r="N2627" i="39"/>
  <c r="S2627" i="39" s="1"/>
  <c r="AB2626" i="39"/>
  <c r="AA2626" i="39"/>
  <c r="Y2626" i="39"/>
  <c r="X2626" i="39"/>
  <c r="W2626" i="39"/>
  <c r="V2626" i="39"/>
  <c r="Z2626" i="39"/>
  <c r="N2626" i="39"/>
  <c r="S2626" i="39" s="1"/>
  <c r="AA2625" i="39"/>
  <c r="Y2625" i="39"/>
  <c r="X2625" i="39"/>
  <c r="Z2625" i="39"/>
  <c r="N2625" i="39"/>
  <c r="S2625" i="39" s="1"/>
  <c r="AB2624" i="39"/>
  <c r="AA2624" i="39"/>
  <c r="Y2624" i="39"/>
  <c r="X2624" i="39"/>
  <c r="W2624" i="39"/>
  <c r="V2624" i="39"/>
  <c r="Z2624" i="39"/>
  <c r="N2624" i="39"/>
  <c r="S2624" i="39" s="1"/>
  <c r="AA2623" i="39"/>
  <c r="Y2623" i="39"/>
  <c r="X2623" i="39"/>
  <c r="Z2623" i="39"/>
  <c r="N2623" i="39"/>
  <c r="S2623" i="39" s="1"/>
  <c r="AB2622" i="39"/>
  <c r="AA2622" i="39"/>
  <c r="Y2622" i="39"/>
  <c r="X2622" i="39"/>
  <c r="W2622" i="39"/>
  <c r="V2622" i="39"/>
  <c r="Z2622" i="39"/>
  <c r="N2622" i="39"/>
  <c r="S2622" i="39" s="1"/>
  <c r="AJ2622" i="39" s="1"/>
  <c r="AA2621" i="39"/>
  <c r="Y2621" i="39"/>
  <c r="X2621" i="39"/>
  <c r="Z2621" i="39"/>
  <c r="N2621" i="39"/>
  <c r="S2621" i="39" s="1"/>
  <c r="AB2620" i="39"/>
  <c r="AA2620" i="39"/>
  <c r="Y2620" i="39"/>
  <c r="X2620" i="39"/>
  <c r="W2620" i="39"/>
  <c r="V2620" i="39"/>
  <c r="Z2620" i="39"/>
  <c r="N2620" i="39"/>
  <c r="S2620" i="39" s="1"/>
  <c r="AA2619" i="39"/>
  <c r="Y2619" i="39"/>
  <c r="X2619" i="39"/>
  <c r="Z2619" i="39"/>
  <c r="N2619" i="39"/>
  <c r="S2619" i="39" s="1"/>
  <c r="AB2618" i="39"/>
  <c r="AA2618" i="39"/>
  <c r="Y2618" i="39"/>
  <c r="X2618" i="39"/>
  <c r="W2618" i="39"/>
  <c r="V2618" i="39"/>
  <c r="Z2618" i="39"/>
  <c r="N2618" i="39"/>
  <c r="S2618" i="39" s="1"/>
  <c r="AA2617" i="39"/>
  <c r="Y2617" i="39"/>
  <c r="X2617" i="39"/>
  <c r="Z2617" i="39"/>
  <c r="N2617" i="39"/>
  <c r="S2617" i="39" s="1"/>
  <c r="AJ2617" i="39" s="1"/>
  <c r="AB2616" i="39"/>
  <c r="AA2616" i="39"/>
  <c r="Y2616" i="39"/>
  <c r="X2616" i="39"/>
  <c r="W2616" i="39"/>
  <c r="V2616" i="39"/>
  <c r="Z2616" i="39"/>
  <c r="N2616" i="39"/>
  <c r="S2616" i="39" s="1"/>
  <c r="AA2615" i="39"/>
  <c r="Y2615" i="39"/>
  <c r="X2615" i="39"/>
  <c r="Z2615" i="39"/>
  <c r="N2615" i="39"/>
  <c r="S2615" i="39" s="1"/>
  <c r="AB2614" i="39"/>
  <c r="AA2614" i="39"/>
  <c r="Y2614" i="39"/>
  <c r="X2614" i="39"/>
  <c r="W2614" i="39"/>
  <c r="V2614" i="39"/>
  <c r="Z2614" i="39"/>
  <c r="N2614" i="39"/>
  <c r="S2614" i="39" s="1"/>
  <c r="AA2613" i="39"/>
  <c r="Y2613" i="39"/>
  <c r="X2613" i="39"/>
  <c r="Z2613" i="39"/>
  <c r="N2613" i="39"/>
  <c r="S2613" i="39" s="1"/>
  <c r="AB2612" i="39"/>
  <c r="AA2612" i="39"/>
  <c r="Y2612" i="39"/>
  <c r="X2612" i="39"/>
  <c r="W2612" i="39"/>
  <c r="V2612" i="39"/>
  <c r="Z2612" i="39"/>
  <c r="N2612" i="39"/>
  <c r="S2612" i="39" s="1"/>
  <c r="AA2611" i="39"/>
  <c r="Y2611" i="39"/>
  <c r="X2611" i="39"/>
  <c r="Z2611" i="39"/>
  <c r="N2611" i="39"/>
  <c r="S2611" i="39" s="1"/>
  <c r="AB2610" i="39"/>
  <c r="AA2610" i="39"/>
  <c r="Y2610" i="39"/>
  <c r="X2610" i="39"/>
  <c r="W2610" i="39"/>
  <c r="V2610" i="39"/>
  <c r="Z2610" i="39"/>
  <c r="N2610" i="39"/>
  <c r="S2610" i="39" s="1"/>
  <c r="AA2609" i="39"/>
  <c r="Y2609" i="39"/>
  <c r="X2609" i="39"/>
  <c r="Z2609" i="39"/>
  <c r="N2609" i="39"/>
  <c r="S2609" i="39" s="1"/>
  <c r="AB2608" i="39"/>
  <c r="AA2608" i="39"/>
  <c r="Y2608" i="39"/>
  <c r="X2608" i="39"/>
  <c r="W2608" i="39"/>
  <c r="V2608" i="39"/>
  <c r="Z2608" i="39"/>
  <c r="N2608" i="39"/>
  <c r="S2608" i="39" s="1"/>
  <c r="AG2608" i="39" s="1"/>
  <c r="AA2607" i="39"/>
  <c r="Y2607" i="39"/>
  <c r="X2607" i="39"/>
  <c r="Z2607" i="39"/>
  <c r="N2607" i="39"/>
  <c r="S2607" i="39" s="1"/>
  <c r="AK2607" i="39" s="1"/>
  <c r="AB2606" i="39"/>
  <c r="AA2606" i="39"/>
  <c r="Y2606" i="39"/>
  <c r="X2606" i="39"/>
  <c r="W2606" i="39"/>
  <c r="V2606" i="39"/>
  <c r="Z2606" i="39"/>
  <c r="N2606" i="39"/>
  <c r="S2606" i="39" s="1"/>
  <c r="AA2605" i="39"/>
  <c r="Y2605" i="39"/>
  <c r="X2605" i="39"/>
  <c r="Z2605" i="39"/>
  <c r="N2605" i="39"/>
  <c r="S2605" i="39" s="1"/>
  <c r="AB2604" i="39"/>
  <c r="AA2604" i="39"/>
  <c r="Y2604" i="39"/>
  <c r="X2604" i="39"/>
  <c r="W2604" i="39"/>
  <c r="V2604" i="39"/>
  <c r="Z2604" i="39"/>
  <c r="N2604" i="39"/>
  <c r="S2604" i="39" s="1"/>
  <c r="AA2603" i="39"/>
  <c r="Y2603" i="39"/>
  <c r="X2603" i="39"/>
  <c r="Z2603" i="39"/>
  <c r="N2603" i="39"/>
  <c r="S2603" i="39" s="1"/>
  <c r="AB2602" i="39"/>
  <c r="AA2602" i="39"/>
  <c r="Y2602" i="39"/>
  <c r="X2602" i="39"/>
  <c r="W2602" i="39"/>
  <c r="V2602" i="39"/>
  <c r="Z2602" i="39"/>
  <c r="N2602" i="39"/>
  <c r="S2602" i="39" s="1"/>
  <c r="AA2601" i="39"/>
  <c r="Y2601" i="39"/>
  <c r="X2601" i="39"/>
  <c r="Z2601" i="39"/>
  <c r="N2601" i="39"/>
  <c r="S2601" i="39" s="1"/>
  <c r="AB2600" i="39"/>
  <c r="AA2600" i="39"/>
  <c r="Y2600" i="39"/>
  <c r="X2600" i="39"/>
  <c r="W2600" i="39"/>
  <c r="V2600" i="39"/>
  <c r="Z2600" i="39"/>
  <c r="N2600" i="39"/>
  <c r="S2600" i="39" s="1"/>
  <c r="AA2599" i="39"/>
  <c r="Y2599" i="39"/>
  <c r="X2599" i="39"/>
  <c r="Z2599" i="39"/>
  <c r="N2599" i="39"/>
  <c r="S2599" i="39" s="1"/>
  <c r="AB2598" i="39"/>
  <c r="AA2598" i="39"/>
  <c r="Y2598" i="39"/>
  <c r="X2598" i="39"/>
  <c r="W2598" i="39"/>
  <c r="V2598" i="39"/>
  <c r="Z2598" i="39"/>
  <c r="N2598" i="39"/>
  <c r="S2598" i="39" s="1"/>
  <c r="AA2597" i="39"/>
  <c r="Y2597" i="39"/>
  <c r="X2597" i="39"/>
  <c r="Z2597" i="39"/>
  <c r="N2597" i="39"/>
  <c r="S2597" i="39" s="1"/>
  <c r="AB2596" i="39"/>
  <c r="AA2596" i="39"/>
  <c r="Y2596" i="39"/>
  <c r="X2596" i="39"/>
  <c r="W2596" i="39"/>
  <c r="V2596" i="39"/>
  <c r="Z2596" i="39"/>
  <c r="N2596" i="39"/>
  <c r="S2596" i="39" s="1"/>
  <c r="AA2595" i="39"/>
  <c r="Y2595" i="39"/>
  <c r="X2595" i="39"/>
  <c r="Z2595" i="39"/>
  <c r="N2595" i="39"/>
  <c r="S2595" i="39" s="1"/>
  <c r="AK2595" i="39" s="1"/>
  <c r="AB2594" i="39"/>
  <c r="AA2594" i="39"/>
  <c r="Y2594" i="39"/>
  <c r="X2594" i="39"/>
  <c r="W2594" i="39"/>
  <c r="V2594" i="39"/>
  <c r="Z2594" i="39"/>
  <c r="N2594" i="39"/>
  <c r="S2594" i="39" s="1"/>
  <c r="AA2593" i="39"/>
  <c r="Y2593" i="39"/>
  <c r="X2593" i="39"/>
  <c r="Z2593" i="39"/>
  <c r="N2593" i="39"/>
  <c r="S2593" i="39" s="1"/>
  <c r="AB2592" i="39"/>
  <c r="AA2592" i="39"/>
  <c r="Y2592" i="39"/>
  <c r="X2592" i="39"/>
  <c r="W2592" i="39"/>
  <c r="V2592" i="39"/>
  <c r="Z2592" i="39"/>
  <c r="N2592" i="39"/>
  <c r="S2592" i="39" s="1"/>
  <c r="AA2591" i="39"/>
  <c r="Y2591" i="39"/>
  <c r="X2591" i="39"/>
  <c r="Z2591" i="39"/>
  <c r="N2591" i="39"/>
  <c r="S2591" i="39" s="1"/>
  <c r="AB2590" i="39"/>
  <c r="AA2590" i="39"/>
  <c r="Y2590" i="39"/>
  <c r="X2590" i="39"/>
  <c r="W2590" i="39"/>
  <c r="V2590" i="39"/>
  <c r="Z2590" i="39"/>
  <c r="N2590" i="39"/>
  <c r="S2590" i="39" s="1"/>
  <c r="AA2589" i="39"/>
  <c r="Y2589" i="39"/>
  <c r="X2589" i="39"/>
  <c r="Z2589" i="39"/>
  <c r="N2589" i="39"/>
  <c r="S2589" i="39" s="1"/>
  <c r="AK2589" i="39" s="1"/>
  <c r="AB2588" i="39"/>
  <c r="AA2588" i="39"/>
  <c r="Y2588" i="39"/>
  <c r="X2588" i="39"/>
  <c r="W2588" i="39"/>
  <c r="V2588" i="39"/>
  <c r="Z2588" i="39"/>
  <c r="N2588" i="39"/>
  <c r="S2588" i="39" s="1"/>
  <c r="AA2587" i="39"/>
  <c r="Y2587" i="39"/>
  <c r="X2587" i="39"/>
  <c r="Z2587" i="39"/>
  <c r="N2587" i="39"/>
  <c r="S2587" i="39" s="1"/>
  <c r="AB2586" i="39"/>
  <c r="AA2586" i="39"/>
  <c r="Y2586" i="39"/>
  <c r="X2586" i="39"/>
  <c r="W2586" i="39"/>
  <c r="V2586" i="39"/>
  <c r="Z2586" i="39"/>
  <c r="N2586" i="39"/>
  <c r="S2586" i="39" s="1"/>
  <c r="AB2585" i="39"/>
  <c r="AA2585" i="39"/>
  <c r="Y2585" i="39"/>
  <c r="X2585" i="39"/>
  <c r="V2585" i="39"/>
  <c r="Z2585" i="39"/>
  <c r="N2585" i="39"/>
  <c r="S2585" i="39" s="1"/>
  <c r="AB2584" i="39"/>
  <c r="AA2584" i="39"/>
  <c r="Y2584" i="39"/>
  <c r="X2584" i="39"/>
  <c r="W2584" i="39"/>
  <c r="V2584" i="39"/>
  <c r="Z2584" i="39"/>
  <c r="N2584" i="39"/>
  <c r="S2584" i="39" s="1"/>
  <c r="AB2583" i="39"/>
  <c r="AA2583" i="39"/>
  <c r="Y2583" i="39"/>
  <c r="X2583" i="39"/>
  <c r="V2583" i="39"/>
  <c r="Z2583" i="39"/>
  <c r="N2583" i="39"/>
  <c r="S2583" i="39" s="1"/>
  <c r="AB2582" i="39"/>
  <c r="AA2582" i="39"/>
  <c r="Y2582" i="39"/>
  <c r="X2582" i="39"/>
  <c r="W2582" i="39"/>
  <c r="V2582" i="39"/>
  <c r="Z2582" i="39"/>
  <c r="N2582" i="39"/>
  <c r="S2582" i="39" s="1"/>
  <c r="AB2581" i="39"/>
  <c r="AA2581" i="39"/>
  <c r="Y2581" i="39"/>
  <c r="X2581" i="39"/>
  <c r="V2581" i="39"/>
  <c r="Z2581" i="39"/>
  <c r="N2581" i="39"/>
  <c r="S2581" i="39" s="1"/>
  <c r="AB2580" i="39"/>
  <c r="AA2580" i="39"/>
  <c r="Y2580" i="39"/>
  <c r="X2580" i="39"/>
  <c r="W2580" i="39"/>
  <c r="V2580" i="39"/>
  <c r="Z2580" i="39"/>
  <c r="N2580" i="39"/>
  <c r="S2580" i="39" s="1"/>
  <c r="AB2579" i="39"/>
  <c r="AA2579" i="39"/>
  <c r="Y2579" i="39"/>
  <c r="X2579" i="39"/>
  <c r="V2579" i="39"/>
  <c r="Z2579" i="39"/>
  <c r="N2579" i="39"/>
  <c r="S2579" i="39" s="1"/>
  <c r="AB2578" i="39"/>
  <c r="AA2578" i="39"/>
  <c r="Y2578" i="39"/>
  <c r="X2578" i="39"/>
  <c r="W2578" i="39"/>
  <c r="V2578" i="39"/>
  <c r="Z2578" i="39"/>
  <c r="N2578" i="39"/>
  <c r="S2578" i="39" s="1"/>
  <c r="AB2577" i="39"/>
  <c r="AA2577" i="39"/>
  <c r="Y2577" i="39"/>
  <c r="X2577" i="39"/>
  <c r="V2577" i="39"/>
  <c r="Z2577" i="39"/>
  <c r="N2577" i="39"/>
  <c r="S2577" i="39" s="1"/>
  <c r="AB2576" i="39"/>
  <c r="AA2576" i="39"/>
  <c r="Y2576" i="39"/>
  <c r="X2576" i="39"/>
  <c r="W2576" i="39"/>
  <c r="V2576" i="39"/>
  <c r="Z2576" i="39"/>
  <c r="N2576" i="39"/>
  <c r="S2576" i="39" s="1"/>
  <c r="AB2575" i="39"/>
  <c r="AA2575" i="39"/>
  <c r="Y2575" i="39"/>
  <c r="X2575" i="39"/>
  <c r="V2575" i="39"/>
  <c r="Z2575" i="39"/>
  <c r="N2575" i="39"/>
  <c r="S2575" i="39" s="1"/>
  <c r="AB2574" i="39"/>
  <c r="AA2574" i="39"/>
  <c r="Y2574" i="39"/>
  <c r="X2574" i="39"/>
  <c r="W2574" i="39"/>
  <c r="V2574" i="39"/>
  <c r="Z2574" i="39"/>
  <c r="N2574" i="39"/>
  <c r="S2574" i="39" s="1"/>
  <c r="AG2574" i="39" s="1"/>
  <c r="AB2573" i="39"/>
  <c r="AA2573" i="39"/>
  <c r="Y2573" i="39"/>
  <c r="X2573" i="39"/>
  <c r="V2573" i="39"/>
  <c r="Z2573" i="39"/>
  <c r="N2573" i="39"/>
  <c r="S2573" i="39" s="1"/>
  <c r="AB2572" i="39"/>
  <c r="AA2572" i="39"/>
  <c r="Y2572" i="39"/>
  <c r="X2572" i="39"/>
  <c r="W2572" i="39"/>
  <c r="V2572" i="39"/>
  <c r="Z2572" i="39"/>
  <c r="N2572" i="39"/>
  <c r="S2572" i="39" s="1"/>
  <c r="AB2571" i="39"/>
  <c r="AA2571" i="39"/>
  <c r="Y2571" i="39"/>
  <c r="X2571" i="39"/>
  <c r="V2571" i="39"/>
  <c r="Z2571" i="39"/>
  <c r="N2571" i="39"/>
  <c r="S2571" i="39" s="1"/>
  <c r="AB2570" i="39"/>
  <c r="AA2570" i="39"/>
  <c r="Y2570" i="39"/>
  <c r="X2570" i="39"/>
  <c r="W2570" i="39"/>
  <c r="V2570" i="39"/>
  <c r="Z2570" i="39"/>
  <c r="N2570" i="39"/>
  <c r="S2570" i="39" s="1"/>
  <c r="AB2569" i="39"/>
  <c r="AA2569" i="39"/>
  <c r="Y2569" i="39"/>
  <c r="X2569" i="39"/>
  <c r="V2569" i="39"/>
  <c r="Z2569" i="39"/>
  <c r="N2569" i="39"/>
  <c r="S2569" i="39" s="1"/>
  <c r="AB2568" i="39"/>
  <c r="AA2568" i="39"/>
  <c r="Y2568" i="39"/>
  <c r="X2568" i="39"/>
  <c r="W2568" i="39"/>
  <c r="V2568" i="39"/>
  <c r="Z2568" i="39"/>
  <c r="N2568" i="39"/>
  <c r="S2568" i="39" s="1"/>
  <c r="AB2567" i="39"/>
  <c r="AA2567" i="39"/>
  <c r="Y2567" i="39"/>
  <c r="X2567" i="39"/>
  <c r="V2567" i="39"/>
  <c r="Z2567" i="39"/>
  <c r="N2567" i="39"/>
  <c r="S2567" i="39" s="1"/>
  <c r="AB2566" i="39"/>
  <c r="AA2566" i="39"/>
  <c r="Y2566" i="39"/>
  <c r="X2566" i="39"/>
  <c r="W2566" i="39"/>
  <c r="V2566" i="39"/>
  <c r="Z2566" i="39"/>
  <c r="N2566" i="39"/>
  <c r="S2566" i="39" s="1"/>
  <c r="AB2565" i="39"/>
  <c r="AA2565" i="39"/>
  <c r="Y2565" i="39"/>
  <c r="X2565" i="39"/>
  <c r="V2565" i="39"/>
  <c r="Z2565" i="39"/>
  <c r="N2565" i="39"/>
  <c r="S2565" i="39" s="1"/>
  <c r="AB2564" i="39"/>
  <c r="AA2564" i="39"/>
  <c r="Y2564" i="39"/>
  <c r="X2564" i="39"/>
  <c r="W2564" i="39"/>
  <c r="V2564" i="39"/>
  <c r="Z2564" i="39"/>
  <c r="N2564" i="39"/>
  <c r="S2564" i="39" s="1"/>
  <c r="AB2563" i="39"/>
  <c r="AA2563" i="39"/>
  <c r="Y2563" i="39"/>
  <c r="X2563" i="39"/>
  <c r="V2563" i="39"/>
  <c r="Z2563" i="39"/>
  <c r="N2563" i="39"/>
  <c r="S2563" i="39" s="1"/>
  <c r="AB2562" i="39"/>
  <c r="AA2562" i="39"/>
  <c r="Y2562" i="39"/>
  <c r="X2562" i="39"/>
  <c r="W2562" i="39"/>
  <c r="V2562" i="39"/>
  <c r="Z2562" i="39"/>
  <c r="N2562" i="39"/>
  <c r="S2562" i="39" s="1"/>
  <c r="AB2561" i="39"/>
  <c r="AA2561" i="39"/>
  <c r="Y2561" i="39"/>
  <c r="X2561" i="39"/>
  <c r="V2561" i="39"/>
  <c r="Z2561" i="39"/>
  <c r="N2561" i="39"/>
  <c r="S2561" i="39" s="1"/>
  <c r="AB2560" i="39"/>
  <c r="AA2560" i="39"/>
  <c r="Y2560" i="39"/>
  <c r="X2560" i="39"/>
  <c r="W2560" i="39"/>
  <c r="V2560" i="39"/>
  <c r="Z2560" i="39"/>
  <c r="N2560" i="39"/>
  <c r="S2560" i="39" s="1"/>
  <c r="AB2559" i="39"/>
  <c r="AA2559" i="39"/>
  <c r="Y2559" i="39"/>
  <c r="X2559" i="39"/>
  <c r="V2559" i="39"/>
  <c r="Z2559" i="39"/>
  <c r="N2559" i="39"/>
  <c r="S2559" i="39" s="1"/>
  <c r="AB2558" i="39"/>
  <c r="AA2558" i="39"/>
  <c r="Y2558" i="39"/>
  <c r="X2558" i="39"/>
  <c r="W2558" i="39"/>
  <c r="V2558" i="39"/>
  <c r="Z2558" i="39"/>
  <c r="N2558" i="39"/>
  <c r="S2558" i="39" s="1"/>
  <c r="AG2558" i="39" s="1"/>
  <c r="AB2557" i="39"/>
  <c r="AA2557" i="39"/>
  <c r="Y2557" i="39"/>
  <c r="X2557" i="39"/>
  <c r="V2557" i="39"/>
  <c r="Z2557" i="39"/>
  <c r="N2557" i="39"/>
  <c r="S2557" i="39" s="1"/>
  <c r="AB2556" i="39"/>
  <c r="AA2556" i="39"/>
  <c r="Y2556" i="39"/>
  <c r="X2556" i="39"/>
  <c r="W2556" i="39"/>
  <c r="V2556" i="39"/>
  <c r="Z2556" i="39"/>
  <c r="N2556" i="39"/>
  <c r="S2556" i="39" s="1"/>
  <c r="AB2555" i="39"/>
  <c r="AA2555" i="39"/>
  <c r="Y2555" i="39"/>
  <c r="X2555" i="39"/>
  <c r="V2555" i="39"/>
  <c r="Z2555" i="39"/>
  <c r="N2555" i="39"/>
  <c r="S2555" i="39" s="1"/>
  <c r="AB2554" i="39"/>
  <c r="AA2554" i="39"/>
  <c r="Y2554" i="39"/>
  <c r="X2554" i="39"/>
  <c r="W2554" i="39"/>
  <c r="V2554" i="39"/>
  <c r="Z2554" i="39"/>
  <c r="N2554" i="39"/>
  <c r="S2554" i="39" s="1"/>
  <c r="AB2553" i="39"/>
  <c r="AA2553" i="39"/>
  <c r="Y2553" i="39"/>
  <c r="X2553" i="39"/>
  <c r="V2553" i="39"/>
  <c r="Z2553" i="39"/>
  <c r="N2553" i="39"/>
  <c r="S2553" i="39" s="1"/>
  <c r="AB2552" i="39"/>
  <c r="AA2552" i="39"/>
  <c r="Y2552" i="39"/>
  <c r="X2552" i="39"/>
  <c r="W2552" i="39"/>
  <c r="V2552" i="39"/>
  <c r="Z2552" i="39"/>
  <c r="N2552" i="39"/>
  <c r="S2552" i="39" s="1"/>
  <c r="AB2551" i="39"/>
  <c r="AA2551" i="39"/>
  <c r="Y2551" i="39"/>
  <c r="X2551" i="39"/>
  <c r="V2551" i="39"/>
  <c r="Z2551" i="39"/>
  <c r="N2551" i="39"/>
  <c r="S2551" i="39" s="1"/>
  <c r="AB2550" i="39"/>
  <c r="AA2550" i="39"/>
  <c r="Y2550" i="39"/>
  <c r="X2550" i="39"/>
  <c r="W2550" i="39"/>
  <c r="V2550" i="39"/>
  <c r="Z2550" i="39"/>
  <c r="N2550" i="39"/>
  <c r="S2550" i="39" s="1"/>
  <c r="AB2549" i="39"/>
  <c r="AA2549" i="39"/>
  <c r="Y2549" i="39"/>
  <c r="X2549" i="39"/>
  <c r="V2549" i="39"/>
  <c r="Z2549" i="39"/>
  <c r="N2549" i="39"/>
  <c r="S2549" i="39" s="1"/>
  <c r="AB2548" i="39"/>
  <c r="AA2548" i="39"/>
  <c r="Y2548" i="39"/>
  <c r="X2548" i="39"/>
  <c r="W2548" i="39"/>
  <c r="V2548" i="39"/>
  <c r="Z2548" i="39"/>
  <c r="N2548" i="39"/>
  <c r="S2548" i="39" s="1"/>
  <c r="AB2547" i="39"/>
  <c r="AA2547" i="39"/>
  <c r="Y2547" i="39"/>
  <c r="X2547" i="39"/>
  <c r="V2547" i="39"/>
  <c r="Z2547" i="39"/>
  <c r="N2547" i="39"/>
  <c r="S2547" i="39" s="1"/>
  <c r="AB2546" i="39"/>
  <c r="AA2546" i="39"/>
  <c r="Y2546" i="39"/>
  <c r="X2546" i="39"/>
  <c r="W2546" i="39"/>
  <c r="V2546" i="39"/>
  <c r="Z2546" i="39"/>
  <c r="N2546" i="39"/>
  <c r="S2546" i="39" s="1"/>
  <c r="AG2546" i="39" s="1"/>
  <c r="AB2545" i="39"/>
  <c r="AA2545" i="39"/>
  <c r="Y2545" i="39"/>
  <c r="X2545" i="39"/>
  <c r="V2545" i="39"/>
  <c r="Z2545" i="39"/>
  <c r="N2545" i="39"/>
  <c r="S2545" i="39" s="1"/>
  <c r="AB2544" i="39"/>
  <c r="AA2544" i="39"/>
  <c r="Y2544" i="39"/>
  <c r="X2544" i="39"/>
  <c r="W2544" i="39"/>
  <c r="V2544" i="39"/>
  <c r="Z2544" i="39"/>
  <c r="N2544" i="39"/>
  <c r="S2544" i="39" s="1"/>
  <c r="AB2543" i="39"/>
  <c r="AA2543" i="39"/>
  <c r="Y2543" i="39"/>
  <c r="X2543" i="39"/>
  <c r="V2543" i="39"/>
  <c r="Z2543" i="39"/>
  <c r="N2543" i="39"/>
  <c r="S2543" i="39" s="1"/>
  <c r="AB2542" i="39"/>
  <c r="AA2542" i="39"/>
  <c r="Y2542" i="39"/>
  <c r="X2542" i="39"/>
  <c r="W2542" i="39"/>
  <c r="V2542" i="39"/>
  <c r="Z2542" i="39"/>
  <c r="N2542" i="39"/>
  <c r="S2542" i="39" s="1"/>
  <c r="AB2541" i="39"/>
  <c r="AA2541" i="39"/>
  <c r="Y2541" i="39"/>
  <c r="X2541" i="39"/>
  <c r="V2541" i="39"/>
  <c r="Z2541" i="39"/>
  <c r="N2541" i="39"/>
  <c r="S2541" i="39" s="1"/>
  <c r="AB2540" i="39"/>
  <c r="AA2540" i="39"/>
  <c r="Y2540" i="39"/>
  <c r="X2540" i="39"/>
  <c r="W2540" i="39"/>
  <c r="V2540" i="39"/>
  <c r="Z2540" i="39"/>
  <c r="N2540" i="39"/>
  <c r="S2540" i="39" s="1"/>
  <c r="AB2539" i="39"/>
  <c r="AA2539" i="39"/>
  <c r="Y2539" i="39"/>
  <c r="V2539" i="39"/>
  <c r="N2539" i="39"/>
  <c r="S2539" i="39" s="1"/>
  <c r="AB2538" i="39"/>
  <c r="AA2538" i="39"/>
  <c r="Y2538" i="39"/>
  <c r="X2538" i="39"/>
  <c r="W2538" i="39"/>
  <c r="V2538" i="39"/>
  <c r="Z2538" i="39"/>
  <c r="N2538" i="39"/>
  <c r="S2538" i="39" s="1"/>
  <c r="N2537" i="39"/>
  <c r="S2537" i="39" s="1"/>
  <c r="AB2536" i="39"/>
  <c r="AA2536" i="39"/>
  <c r="Y2536" i="39"/>
  <c r="X2536" i="39"/>
  <c r="W2536" i="39"/>
  <c r="V2536" i="39"/>
  <c r="Z2536" i="39"/>
  <c r="N2536" i="39"/>
  <c r="S2536" i="39" s="1"/>
  <c r="V2535" i="39"/>
  <c r="N2535" i="39"/>
  <c r="S2535" i="39" s="1"/>
  <c r="AF2535" i="39" s="1"/>
  <c r="AB2534" i="39"/>
  <c r="AA2534" i="39"/>
  <c r="Y2534" i="39"/>
  <c r="X2534" i="39"/>
  <c r="W2534" i="39"/>
  <c r="V2534" i="39"/>
  <c r="Z2534" i="39"/>
  <c r="N2534" i="39"/>
  <c r="S2534" i="39" s="1"/>
  <c r="AB2533" i="39"/>
  <c r="AA2533" i="39"/>
  <c r="Y2533" i="39"/>
  <c r="V2533" i="39"/>
  <c r="N2533" i="39"/>
  <c r="S2533" i="39" s="1"/>
  <c r="AB2532" i="39"/>
  <c r="AA2532" i="39"/>
  <c r="Y2532" i="39"/>
  <c r="X2532" i="39"/>
  <c r="W2532" i="39"/>
  <c r="V2532" i="39"/>
  <c r="Z2532" i="39"/>
  <c r="N2532" i="39"/>
  <c r="S2532" i="39" s="1"/>
  <c r="N2531" i="39"/>
  <c r="S2531" i="39" s="1"/>
  <c r="V2530" i="39"/>
  <c r="N2530" i="39"/>
  <c r="S2530" i="39" s="1"/>
  <c r="AF2530" i="39" s="1"/>
  <c r="AA2529" i="39"/>
  <c r="Z2529" i="39"/>
  <c r="Y2529" i="39"/>
  <c r="W2529" i="39"/>
  <c r="N2529" i="39"/>
  <c r="S2529" i="39" s="1"/>
  <c r="V2528" i="39"/>
  <c r="N2528" i="39"/>
  <c r="S2528" i="39" s="1"/>
  <c r="AF2528" i="39" s="1"/>
  <c r="AA2527" i="39"/>
  <c r="Z2527" i="39"/>
  <c r="Y2527" i="39"/>
  <c r="W2527" i="39"/>
  <c r="N2527" i="39"/>
  <c r="S2527" i="39" s="1"/>
  <c r="AF2527" i="39" s="1"/>
  <c r="V2526" i="39"/>
  <c r="N2526" i="39"/>
  <c r="S2526" i="39" s="1"/>
  <c r="AF2526" i="39" s="1"/>
  <c r="AA2525" i="39"/>
  <c r="Z2525" i="39"/>
  <c r="Y2525" i="39"/>
  <c r="W2525" i="39"/>
  <c r="N2525" i="39"/>
  <c r="S2525" i="39" s="1"/>
  <c r="V2524" i="39"/>
  <c r="N2524" i="39"/>
  <c r="S2524" i="39" s="1"/>
  <c r="AF2524" i="39" s="1"/>
  <c r="AA2523" i="39"/>
  <c r="Z2523" i="39"/>
  <c r="Y2523" i="39"/>
  <c r="W2523" i="39"/>
  <c r="N2523" i="39"/>
  <c r="S2523" i="39" s="1"/>
  <c r="V2522" i="39"/>
  <c r="N2522" i="39"/>
  <c r="S2522" i="39" s="1"/>
  <c r="AF2522" i="39" s="1"/>
  <c r="AA2521" i="39"/>
  <c r="Z2521" i="39"/>
  <c r="Y2521" i="39"/>
  <c r="W2521" i="39"/>
  <c r="N2521" i="39"/>
  <c r="S2521" i="39" s="1"/>
  <c r="AF2521" i="39" s="1"/>
  <c r="V2520" i="39"/>
  <c r="N2520" i="39"/>
  <c r="S2520" i="39" s="1"/>
  <c r="AF2520" i="39" s="1"/>
  <c r="AA2519" i="39"/>
  <c r="Z2519" i="39"/>
  <c r="Y2519" i="39"/>
  <c r="W2519" i="39"/>
  <c r="N2519" i="39"/>
  <c r="S2519" i="39" s="1"/>
  <c r="V2518" i="39"/>
  <c r="N2518" i="39"/>
  <c r="S2518" i="39" s="1"/>
  <c r="AF2518" i="39" s="1"/>
  <c r="AA2517" i="39"/>
  <c r="Z2517" i="39"/>
  <c r="Y2517" i="39"/>
  <c r="W2517" i="39"/>
  <c r="N2517" i="39"/>
  <c r="S2517" i="39" s="1"/>
  <c r="V2516" i="39"/>
  <c r="N2516" i="39"/>
  <c r="S2516" i="39" s="1"/>
  <c r="AF2516" i="39" s="1"/>
  <c r="AA2515" i="39"/>
  <c r="Z2515" i="39"/>
  <c r="Y2515" i="39"/>
  <c r="W2515" i="39"/>
  <c r="N2515" i="39"/>
  <c r="S2515" i="39" s="1"/>
  <c r="AF2515" i="39" s="1"/>
  <c r="V2514" i="39"/>
  <c r="N2514" i="39"/>
  <c r="S2514" i="39" s="1"/>
  <c r="AF2514" i="39" s="1"/>
  <c r="AA2513" i="39"/>
  <c r="Z2513" i="39"/>
  <c r="Y2513" i="39"/>
  <c r="W2513" i="39"/>
  <c r="N2513" i="39"/>
  <c r="S2513" i="39" s="1"/>
  <c r="V2512" i="39"/>
  <c r="N2512" i="39"/>
  <c r="S2512" i="39" s="1"/>
  <c r="AF2512" i="39" s="1"/>
  <c r="AA2511" i="39"/>
  <c r="Z2511" i="39"/>
  <c r="Y2511" i="39"/>
  <c r="W2511" i="39"/>
  <c r="N2511" i="39"/>
  <c r="S2511" i="39" s="1"/>
  <c r="V2510" i="39"/>
  <c r="N2510" i="39"/>
  <c r="S2510" i="39" s="1"/>
  <c r="AF2510" i="39" s="1"/>
  <c r="AA2509" i="39"/>
  <c r="Z2509" i="39"/>
  <c r="Y2509" i="39"/>
  <c r="W2509" i="39"/>
  <c r="N2509" i="39"/>
  <c r="S2509" i="39" s="1"/>
  <c r="AF2509" i="39" s="1"/>
  <c r="V2508" i="39"/>
  <c r="N2508" i="39"/>
  <c r="S2508" i="39" s="1"/>
  <c r="AF2508" i="39" s="1"/>
  <c r="AA2507" i="39"/>
  <c r="Z2507" i="39"/>
  <c r="Y2507" i="39"/>
  <c r="W2507" i="39"/>
  <c r="N2507" i="39"/>
  <c r="S2507" i="39" s="1"/>
  <c r="V2506" i="39"/>
  <c r="N2506" i="39"/>
  <c r="S2506" i="39" s="1"/>
  <c r="AF2506" i="39" s="1"/>
  <c r="AA2505" i="39"/>
  <c r="Z2505" i="39"/>
  <c r="Y2505" i="39"/>
  <c r="W2505" i="39"/>
  <c r="N2505" i="39"/>
  <c r="S2505" i="39" s="1"/>
  <c r="V2504" i="39"/>
  <c r="N2504" i="39"/>
  <c r="S2504" i="39" s="1"/>
  <c r="AF2504" i="39" s="1"/>
  <c r="AA2503" i="39"/>
  <c r="Z2503" i="39"/>
  <c r="Y2503" i="39"/>
  <c r="W2503" i="39"/>
  <c r="N2503" i="39"/>
  <c r="S2503" i="39" s="1"/>
  <c r="AF2503" i="39" s="1"/>
  <c r="V2502" i="39"/>
  <c r="N2502" i="39"/>
  <c r="S2502" i="39" s="1"/>
  <c r="AF2502" i="39" s="1"/>
  <c r="AA2501" i="39"/>
  <c r="Z2501" i="39"/>
  <c r="Y2501" i="39"/>
  <c r="W2501" i="39"/>
  <c r="N2501" i="39"/>
  <c r="S2501" i="39" s="1"/>
  <c r="V2500" i="39"/>
  <c r="N2500" i="39"/>
  <c r="S2500" i="39" s="1"/>
  <c r="AF2500" i="39" s="1"/>
  <c r="AA2499" i="39"/>
  <c r="Z2499" i="39"/>
  <c r="Y2499" i="39"/>
  <c r="W2499" i="39"/>
  <c r="N2499" i="39"/>
  <c r="S2499" i="39" s="1"/>
  <c r="V2498" i="39"/>
  <c r="N2498" i="39"/>
  <c r="S2498" i="39" s="1"/>
  <c r="AF2498" i="39" s="1"/>
  <c r="AA2497" i="39"/>
  <c r="Z2497" i="39"/>
  <c r="Y2497" i="39"/>
  <c r="W2497" i="39"/>
  <c r="N2497" i="39"/>
  <c r="S2497" i="39" s="1"/>
  <c r="AF2497" i="39" s="1"/>
  <c r="V2496" i="39"/>
  <c r="N2496" i="39"/>
  <c r="S2496" i="39" s="1"/>
  <c r="AF2496" i="39" s="1"/>
  <c r="AA2495" i="39"/>
  <c r="Z2495" i="39"/>
  <c r="Y2495" i="39"/>
  <c r="W2495" i="39"/>
  <c r="N2495" i="39"/>
  <c r="S2495" i="39" s="1"/>
  <c r="V2494" i="39"/>
  <c r="N2494" i="39"/>
  <c r="S2494" i="39" s="1"/>
  <c r="AF2494" i="39" s="1"/>
  <c r="AA2493" i="39"/>
  <c r="Z2493" i="39"/>
  <c r="Y2493" i="39"/>
  <c r="W2493" i="39"/>
  <c r="N2493" i="39"/>
  <c r="S2493" i="39" s="1"/>
  <c r="V2492" i="39"/>
  <c r="N2492" i="39"/>
  <c r="S2492" i="39" s="1"/>
  <c r="AF2492" i="39" s="1"/>
  <c r="AA2491" i="39"/>
  <c r="Z2491" i="39"/>
  <c r="Y2491" i="39"/>
  <c r="W2491" i="39"/>
  <c r="N2491" i="39"/>
  <c r="S2491" i="39" s="1"/>
  <c r="AF2491" i="39" s="1"/>
  <c r="V2490" i="39"/>
  <c r="N2490" i="39"/>
  <c r="S2490" i="39" s="1"/>
  <c r="AF2490" i="39" s="1"/>
  <c r="AA2489" i="39"/>
  <c r="Z2489" i="39"/>
  <c r="Y2489" i="39"/>
  <c r="W2489" i="39"/>
  <c r="N2489" i="39"/>
  <c r="S2489" i="39" s="1"/>
  <c r="V2488" i="39"/>
  <c r="N2488" i="39"/>
  <c r="S2488" i="39" s="1"/>
  <c r="AF2488" i="39" s="1"/>
  <c r="AA2487" i="39"/>
  <c r="Z2487" i="39"/>
  <c r="Y2487" i="39"/>
  <c r="W2487" i="39"/>
  <c r="N2487" i="39"/>
  <c r="S2487" i="39" s="1"/>
  <c r="V2486" i="39"/>
  <c r="N2486" i="39"/>
  <c r="S2486" i="39" s="1"/>
  <c r="AF2486" i="39" s="1"/>
  <c r="AA2485" i="39"/>
  <c r="Z2485" i="39"/>
  <c r="Y2485" i="39"/>
  <c r="W2485" i="39"/>
  <c r="N2485" i="39"/>
  <c r="S2485" i="39" s="1"/>
  <c r="AF2485" i="39" s="1"/>
  <c r="V2484" i="39"/>
  <c r="N2484" i="39"/>
  <c r="S2484" i="39" s="1"/>
  <c r="AF2484" i="39" s="1"/>
  <c r="AA2483" i="39"/>
  <c r="Z2483" i="39"/>
  <c r="Y2483" i="39"/>
  <c r="W2483" i="39"/>
  <c r="N2483" i="39"/>
  <c r="S2483" i="39" s="1"/>
  <c r="AG2483" i="39" s="1"/>
  <c r="V2482" i="39"/>
  <c r="N2482" i="39"/>
  <c r="S2482" i="39" s="1"/>
  <c r="AF2482" i="39" s="1"/>
  <c r="AA2481" i="39"/>
  <c r="Z2481" i="39"/>
  <c r="Y2481" i="39"/>
  <c r="W2481" i="39"/>
  <c r="N2481" i="39"/>
  <c r="S2481" i="39" s="1"/>
  <c r="V2480" i="39"/>
  <c r="N2480" i="39"/>
  <c r="S2480" i="39" s="1"/>
  <c r="AF2480" i="39" s="1"/>
  <c r="AA2479" i="39"/>
  <c r="Z2479" i="39"/>
  <c r="Y2479" i="39"/>
  <c r="W2479" i="39"/>
  <c r="N2479" i="39"/>
  <c r="S2479" i="39" s="1"/>
  <c r="V2478" i="39"/>
  <c r="N2478" i="39"/>
  <c r="S2478" i="39" s="1"/>
  <c r="AF2478" i="39" s="1"/>
  <c r="AA2477" i="39"/>
  <c r="Z2477" i="39"/>
  <c r="Y2477" i="39"/>
  <c r="W2477" i="39"/>
  <c r="N2477" i="39"/>
  <c r="S2477" i="39" s="1"/>
  <c r="V2476" i="39"/>
  <c r="N2476" i="39"/>
  <c r="S2476" i="39" s="1"/>
  <c r="AF2476" i="39" s="1"/>
  <c r="AA2475" i="39"/>
  <c r="Z2475" i="39"/>
  <c r="Y2475" i="39"/>
  <c r="W2475" i="39"/>
  <c r="N2475" i="39"/>
  <c r="S2475" i="39" s="1"/>
  <c r="V2474" i="39"/>
  <c r="N2474" i="39"/>
  <c r="S2474" i="39" s="1"/>
  <c r="AF2474" i="39" s="1"/>
  <c r="AA2473" i="39"/>
  <c r="Z2473" i="39"/>
  <c r="Y2473" i="39"/>
  <c r="W2473" i="39"/>
  <c r="N2473" i="39"/>
  <c r="S2473" i="39" s="1"/>
  <c r="V2472" i="39"/>
  <c r="N2472" i="39"/>
  <c r="S2472" i="39" s="1"/>
  <c r="AF2472" i="39" s="1"/>
  <c r="AA2471" i="39"/>
  <c r="Z2471" i="39"/>
  <c r="Y2471" i="39"/>
  <c r="W2471" i="39"/>
  <c r="N2471" i="39"/>
  <c r="S2471" i="39" s="1"/>
  <c r="AF2471" i="39" s="1"/>
  <c r="V2470" i="39"/>
  <c r="N2470" i="39"/>
  <c r="S2470" i="39" s="1"/>
  <c r="AF2470" i="39" s="1"/>
  <c r="AA2469" i="39"/>
  <c r="Z2469" i="39"/>
  <c r="Y2469" i="39"/>
  <c r="W2469" i="39"/>
  <c r="N2469" i="39"/>
  <c r="S2469" i="39" s="1"/>
  <c r="V2468" i="39"/>
  <c r="N2468" i="39"/>
  <c r="S2468" i="39" s="1"/>
  <c r="AF2468" i="39" s="1"/>
  <c r="AA2467" i="39"/>
  <c r="Z2467" i="39"/>
  <c r="Y2467" i="39"/>
  <c r="W2467" i="39"/>
  <c r="N2467" i="39"/>
  <c r="S2467" i="39" s="1"/>
  <c r="V2466" i="39"/>
  <c r="N2466" i="39"/>
  <c r="S2466" i="39" s="1"/>
  <c r="AF2466" i="39" s="1"/>
  <c r="AA2465" i="39"/>
  <c r="Z2465" i="39"/>
  <c r="Y2465" i="39"/>
  <c r="W2465" i="39"/>
  <c r="N2465" i="39"/>
  <c r="S2465" i="39" s="1"/>
  <c r="V2464" i="39"/>
  <c r="N2464" i="39"/>
  <c r="S2464" i="39" s="1"/>
  <c r="AF2464" i="39" s="1"/>
  <c r="AA2463" i="39"/>
  <c r="Z2463" i="39"/>
  <c r="Y2463" i="39"/>
  <c r="W2463" i="39"/>
  <c r="N2463" i="39"/>
  <c r="S2463" i="39" s="1"/>
  <c r="V2462" i="39"/>
  <c r="N2462" i="39"/>
  <c r="S2462" i="39" s="1"/>
  <c r="AF2462" i="39" s="1"/>
  <c r="AA2461" i="39"/>
  <c r="Z2461" i="39"/>
  <c r="Y2461" i="39"/>
  <c r="W2461" i="39"/>
  <c r="N2461" i="39"/>
  <c r="S2461" i="39" s="1"/>
  <c r="AF2461" i="39" s="1"/>
  <c r="V2460" i="39"/>
  <c r="N2460" i="39"/>
  <c r="S2460" i="39" s="1"/>
  <c r="AF2460" i="39" s="1"/>
  <c r="AA2459" i="39"/>
  <c r="Z2459" i="39"/>
  <c r="Y2459" i="39"/>
  <c r="W2459" i="39"/>
  <c r="N2459" i="39"/>
  <c r="S2459" i="39" s="1"/>
  <c r="V2458" i="39"/>
  <c r="N2458" i="39"/>
  <c r="S2458" i="39" s="1"/>
  <c r="AF2458" i="39" s="1"/>
  <c r="AA2457" i="39"/>
  <c r="Z2457" i="39"/>
  <c r="Y2457" i="39"/>
  <c r="W2457" i="39"/>
  <c r="N2457" i="39"/>
  <c r="S2457" i="39" s="1"/>
  <c r="V2456" i="39"/>
  <c r="N2456" i="39"/>
  <c r="S2456" i="39" s="1"/>
  <c r="AF2456" i="39" s="1"/>
  <c r="AA2455" i="39"/>
  <c r="Z2455" i="39"/>
  <c r="Y2455" i="39"/>
  <c r="W2455" i="39"/>
  <c r="N2455" i="39"/>
  <c r="S2455" i="39" s="1"/>
  <c r="V2454" i="39"/>
  <c r="N2454" i="39"/>
  <c r="S2454" i="39" s="1"/>
  <c r="AF2454" i="39" s="1"/>
  <c r="AA2453" i="39"/>
  <c r="Z2453" i="39"/>
  <c r="Y2453" i="39"/>
  <c r="W2453" i="39"/>
  <c r="N2453" i="39"/>
  <c r="S2453" i="39" s="1"/>
  <c r="V2452" i="39"/>
  <c r="N2452" i="39"/>
  <c r="S2452" i="39" s="1"/>
  <c r="AF2452" i="39" s="1"/>
  <c r="AA2451" i="39"/>
  <c r="Z2451" i="39"/>
  <c r="Y2451" i="39"/>
  <c r="W2451" i="39"/>
  <c r="N2451" i="39"/>
  <c r="S2451" i="39" s="1"/>
  <c r="V2450" i="39"/>
  <c r="N2450" i="39"/>
  <c r="S2450" i="39" s="1"/>
  <c r="AF2450" i="39" s="1"/>
  <c r="AA2449" i="39"/>
  <c r="Z2449" i="39"/>
  <c r="Y2449" i="39"/>
  <c r="W2449" i="39"/>
  <c r="N2449" i="39"/>
  <c r="S2449" i="39" s="1"/>
  <c r="V2448" i="39"/>
  <c r="N2448" i="39"/>
  <c r="S2448" i="39" s="1"/>
  <c r="AF2448" i="39" s="1"/>
  <c r="AA2447" i="39"/>
  <c r="Z2447" i="39"/>
  <c r="Y2447" i="39"/>
  <c r="W2447" i="39"/>
  <c r="N2447" i="39"/>
  <c r="S2447" i="39" s="1"/>
  <c r="AF2447" i="39" s="1"/>
  <c r="V2446" i="39"/>
  <c r="N2446" i="39"/>
  <c r="S2446" i="39" s="1"/>
  <c r="AF2446" i="39" s="1"/>
  <c r="AA2445" i="39"/>
  <c r="Z2445" i="39"/>
  <c r="Y2445" i="39"/>
  <c r="W2445" i="39"/>
  <c r="N2445" i="39"/>
  <c r="S2445" i="39" s="1"/>
  <c r="V2444" i="39"/>
  <c r="N2444" i="39"/>
  <c r="S2444" i="39" s="1"/>
  <c r="AF2444" i="39" s="1"/>
  <c r="AA2443" i="39"/>
  <c r="Z2443" i="39"/>
  <c r="Y2443" i="39"/>
  <c r="W2443" i="39"/>
  <c r="N2443" i="39"/>
  <c r="S2443" i="39" s="1"/>
  <c r="V2442" i="39"/>
  <c r="N2442" i="39"/>
  <c r="S2442" i="39" s="1"/>
  <c r="AF2442" i="39" s="1"/>
  <c r="AA2441" i="39"/>
  <c r="Z2441" i="39"/>
  <c r="Y2441" i="39"/>
  <c r="W2441" i="39"/>
  <c r="N2441" i="39"/>
  <c r="S2441" i="39" s="1"/>
  <c r="V2440" i="39"/>
  <c r="N2440" i="39"/>
  <c r="S2440" i="39" s="1"/>
  <c r="AF2440" i="39" s="1"/>
  <c r="AA2439" i="39"/>
  <c r="Z2439" i="39"/>
  <c r="Y2439" i="39"/>
  <c r="W2439" i="39"/>
  <c r="N2439" i="39"/>
  <c r="S2439" i="39" s="1"/>
  <c r="V2438" i="39"/>
  <c r="N2438" i="39"/>
  <c r="S2438" i="39" s="1"/>
  <c r="AF2438" i="39" s="1"/>
  <c r="AA2437" i="39"/>
  <c r="Z2437" i="39"/>
  <c r="Y2437" i="39"/>
  <c r="W2437" i="39"/>
  <c r="N2437" i="39"/>
  <c r="S2437" i="39" s="1"/>
  <c r="AF2437" i="39" s="1"/>
  <c r="V2436" i="39"/>
  <c r="N2436" i="39"/>
  <c r="S2436" i="39" s="1"/>
  <c r="AF2436" i="39" s="1"/>
  <c r="AA2435" i="39"/>
  <c r="Z2435" i="39"/>
  <c r="Y2435" i="39"/>
  <c r="W2435" i="39"/>
  <c r="N2435" i="39"/>
  <c r="S2435" i="39" s="1"/>
  <c r="V2434" i="39"/>
  <c r="N2434" i="39"/>
  <c r="S2434" i="39" s="1"/>
  <c r="AF2434" i="39" s="1"/>
  <c r="AA2433" i="39"/>
  <c r="Z2433" i="39"/>
  <c r="Y2433" i="39"/>
  <c r="W2433" i="39"/>
  <c r="N2433" i="39"/>
  <c r="S2433" i="39" s="1"/>
  <c r="V2432" i="39"/>
  <c r="N2432" i="39"/>
  <c r="S2432" i="39" s="1"/>
  <c r="AF2432" i="39" s="1"/>
  <c r="AA2431" i="39"/>
  <c r="Z2431" i="39"/>
  <c r="Y2431" i="39"/>
  <c r="W2431" i="39"/>
  <c r="N2431" i="39"/>
  <c r="S2431" i="39" s="1"/>
  <c r="V2430" i="39"/>
  <c r="N2430" i="39"/>
  <c r="S2430" i="39" s="1"/>
  <c r="AF2430" i="39" s="1"/>
  <c r="AA2429" i="39"/>
  <c r="Z2429" i="39"/>
  <c r="Y2429" i="39"/>
  <c r="W2429" i="39"/>
  <c r="N2429" i="39"/>
  <c r="S2429" i="39" s="1"/>
  <c r="V2428" i="39"/>
  <c r="N2428" i="39"/>
  <c r="S2428" i="39" s="1"/>
  <c r="AF2428" i="39" s="1"/>
  <c r="AA2427" i="39"/>
  <c r="Z2427" i="39"/>
  <c r="Y2427" i="39"/>
  <c r="W2427" i="39"/>
  <c r="N2427" i="39"/>
  <c r="S2427" i="39" s="1"/>
  <c r="V2426" i="39"/>
  <c r="N2426" i="39"/>
  <c r="S2426" i="39" s="1"/>
  <c r="AF2426" i="39" s="1"/>
  <c r="AA2425" i="39"/>
  <c r="Z2425" i="39"/>
  <c r="Y2425" i="39"/>
  <c r="W2425" i="39"/>
  <c r="N2425" i="39"/>
  <c r="S2425" i="39" s="1"/>
  <c r="V2424" i="39"/>
  <c r="N2424" i="39"/>
  <c r="S2424" i="39" s="1"/>
  <c r="AF2424" i="39" s="1"/>
  <c r="AA2423" i="39"/>
  <c r="Z2423" i="39"/>
  <c r="Y2423" i="39"/>
  <c r="W2423" i="39"/>
  <c r="N2423" i="39"/>
  <c r="S2423" i="39" s="1"/>
  <c r="AF2423" i="39" s="1"/>
  <c r="V2422" i="39"/>
  <c r="N2422" i="39"/>
  <c r="S2422" i="39" s="1"/>
  <c r="AF2422" i="39" s="1"/>
  <c r="AA2421" i="39"/>
  <c r="Z2421" i="39"/>
  <c r="Y2421" i="39"/>
  <c r="W2421" i="39"/>
  <c r="N2421" i="39"/>
  <c r="S2421" i="39" s="1"/>
  <c r="V2420" i="39"/>
  <c r="N2420" i="39"/>
  <c r="S2420" i="39" s="1"/>
  <c r="AF2420" i="39" s="1"/>
  <c r="AA2419" i="39"/>
  <c r="Z2419" i="39"/>
  <c r="Y2419" i="39"/>
  <c r="W2419" i="39"/>
  <c r="N2419" i="39"/>
  <c r="S2419" i="39" s="1"/>
  <c r="V2418" i="39"/>
  <c r="N2418" i="39"/>
  <c r="S2418" i="39" s="1"/>
  <c r="AF2418" i="39" s="1"/>
  <c r="AA2417" i="39"/>
  <c r="Z2417" i="39"/>
  <c r="Y2417" i="39"/>
  <c r="W2417" i="39"/>
  <c r="N2417" i="39"/>
  <c r="S2417" i="39" s="1"/>
  <c r="V2416" i="39"/>
  <c r="N2416" i="39"/>
  <c r="S2416" i="39" s="1"/>
  <c r="AF2416" i="39" s="1"/>
  <c r="AA2415" i="39"/>
  <c r="Z2415" i="39"/>
  <c r="Y2415" i="39"/>
  <c r="W2415" i="39"/>
  <c r="N2415" i="39"/>
  <c r="S2415" i="39" s="1"/>
  <c r="V2414" i="39"/>
  <c r="N2414" i="39"/>
  <c r="S2414" i="39" s="1"/>
  <c r="AF2414" i="39" s="1"/>
  <c r="AA2413" i="39"/>
  <c r="Z2413" i="39"/>
  <c r="Y2413" i="39"/>
  <c r="W2413" i="39"/>
  <c r="N2413" i="39"/>
  <c r="S2413" i="39" s="1"/>
  <c r="AF2413" i="39" s="1"/>
  <c r="V2412" i="39"/>
  <c r="N2412" i="39"/>
  <c r="S2412" i="39" s="1"/>
  <c r="AF2412" i="39" s="1"/>
  <c r="AA2411" i="39"/>
  <c r="Z2411" i="39"/>
  <c r="Y2411" i="39"/>
  <c r="W2411" i="39"/>
  <c r="N2411" i="39"/>
  <c r="S2411" i="39" s="1"/>
  <c r="V2410" i="39"/>
  <c r="N2410" i="39"/>
  <c r="S2410" i="39" s="1"/>
  <c r="AF2410" i="39" s="1"/>
  <c r="AA2409" i="39"/>
  <c r="Z2409" i="39"/>
  <c r="Y2409" i="39"/>
  <c r="W2409" i="39"/>
  <c r="N2409" i="39"/>
  <c r="S2409" i="39" s="1"/>
  <c r="V2408" i="39"/>
  <c r="N2408" i="39"/>
  <c r="S2408" i="39" s="1"/>
  <c r="AF2408" i="39" s="1"/>
  <c r="AA2407" i="39"/>
  <c r="Z2407" i="39"/>
  <c r="Y2407" i="39"/>
  <c r="W2407" i="39"/>
  <c r="N2407" i="39"/>
  <c r="S2407" i="39" s="1"/>
  <c r="V2406" i="39"/>
  <c r="N2406" i="39"/>
  <c r="S2406" i="39" s="1"/>
  <c r="AF2406" i="39" s="1"/>
  <c r="AA2405" i="39"/>
  <c r="Z2405" i="39"/>
  <c r="Y2405" i="39"/>
  <c r="W2405" i="39"/>
  <c r="N2405" i="39"/>
  <c r="S2405" i="39" s="1"/>
  <c r="W2404" i="39"/>
  <c r="V2404" i="39"/>
  <c r="N2404" i="39"/>
  <c r="S2404" i="39" s="1"/>
  <c r="AF2404" i="39" s="1"/>
  <c r="AA2403" i="39"/>
  <c r="Z2403" i="39"/>
  <c r="Y2403" i="39"/>
  <c r="W2403" i="39"/>
  <c r="N2403" i="39"/>
  <c r="S2403" i="39" s="1"/>
  <c r="AF2403" i="39" s="1"/>
  <c r="V2402" i="39"/>
  <c r="N2402" i="39"/>
  <c r="S2402" i="39" s="1"/>
  <c r="AF2402" i="39" s="1"/>
  <c r="AA2401" i="39"/>
  <c r="Z2401" i="39"/>
  <c r="Y2401" i="39"/>
  <c r="W2401" i="39"/>
  <c r="N2401" i="39"/>
  <c r="S2401" i="39" s="1"/>
  <c r="V2400" i="39"/>
  <c r="N2400" i="39"/>
  <c r="S2400" i="39" s="1"/>
  <c r="AF2400" i="39" s="1"/>
  <c r="AA2399" i="39"/>
  <c r="Z2399" i="39"/>
  <c r="Y2399" i="39"/>
  <c r="W2399" i="39"/>
  <c r="N2399" i="39"/>
  <c r="S2399" i="39" s="1"/>
  <c r="V2398" i="39"/>
  <c r="N2398" i="39"/>
  <c r="S2398" i="39" s="1"/>
  <c r="AF2398" i="39" s="1"/>
  <c r="AA2397" i="39"/>
  <c r="Z2397" i="39"/>
  <c r="Y2397" i="39"/>
  <c r="W2397" i="39"/>
  <c r="N2397" i="39"/>
  <c r="S2397" i="39" s="1"/>
  <c r="V2396" i="39"/>
  <c r="N2396" i="39"/>
  <c r="S2396" i="39" s="1"/>
  <c r="AF2396" i="39" s="1"/>
  <c r="AA2395" i="39"/>
  <c r="Z2395" i="39"/>
  <c r="Y2395" i="39"/>
  <c r="W2395" i="39"/>
  <c r="N2395" i="39"/>
  <c r="S2395" i="39" s="1"/>
  <c r="V2394" i="39"/>
  <c r="N2394" i="39"/>
  <c r="S2394" i="39" s="1"/>
  <c r="AF2394" i="39" s="1"/>
  <c r="AA2393" i="39"/>
  <c r="Z2393" i="39"/>
  <c r="Y2393" i="39"/>
  <c r="W2393" i="39"/>
  <c r="N2393" i="39"/>
  <c r="S2393" i="39" s="1"/>
  <c r="AF2393" i="39" s="1"/>
  <c r="V2392" i="39"/>
  <c r="N2392" i="39"/>
  <c r="S2392" i="39" s="1"/>
  <c r="AF2392" i="39" s="1"/>
  <c r="AA2391" i="39"/>
  <c r="Z2391" i="39"/>
  <c r="Y2391" i="39"/>
  <c r="W2391" i="39"/>
  <c r="N2391" i="39"/>
  <c r="S2391" i="39" s="1"/>
  <c r="V2390" i="39"/>
  <c r="N2390" i="39"/>
  <c r="S2390" i="39" s="1"/>
  <c r="AF2390" i="39" s="1"/>
  <c r="AA2389" i="39"/>
  <c r="Z2389" i="39"/>
  <c r="Y2389" i="39"/>
  <c r="W2389" i="39"/>
  <c r="N2389" i="39"/>
  <c r="S2389" i="39" s="1"/>
  <c r="V2388" i="39"/>
  <c r="N2388" i="39"/>
  <c r="S2388" i="39" s="1"/>
  <c r="AF2388" i="39" s="1"/>
  <c r="AA2387" i="39"/>
  <c r="Z2387" i="39"/>
  <c r="Y2387" i="39"/>
  <c r="W2387" i="39"/>
  <c r="N2387" i="39"/>
  <c r="S2387" i="39" s="1"/>
  <c r="V2386" i="39"/>
  <c r="N2386" i="39"/>
  <c r="S2386" i="39" s="1"/>
  <c r="AF2386" i="39" s="1"/>
  <c r="AA2385" i="39"/>
  <c r="Z2385" i="39"/>
  <c r="Y2385" i="39"/>
  <c r="W2385" i="39"/>
  <c r="N2385" i="39"/>
  <c r="S2385" i="39" s="1"/>
  <c r="V2384" i="39"/>
  <c r="N2384" i="39"/>
  <c r="S2384" i="39" s="1"/>
  <c r="AF2384" i="39" s="1"/>
  <c r="AA2383" i="39"/>
  <c r="Z2383" i="39"/>
  <c r="Y2383" i="39"/>
  <c r="W2383" i="39"/>
  <c r="N2383" i="39"/>
  <c r="S2383" i="39" s="1"/>
  <c r="V2382" i="39"/>
  <c r="N2382" i="39"/>
  <c r="S2382" i="39" s="1"/>
  <c r="AF2382" i="39" s="1"/>
  <c r="AA2381" i="39"/>
  <c r="Z2381" i="39"/>
  <c r="Y2381" i="39"/>
  <c r="W2381" i="39"/>
  <c r="N2381" i="39"/>
  <c r="S2381" i="39" s="1"/>
  <c r="V2380" i="39"/>
  <c r="N2380" i="39"/>
  <c r="S2380" i="39" s="1"/>
  <c r="AF2380" i="39" s="1"/>
  <c r="AA2379" i="39"/>
  <c r="Z2379" i="39"/>
  <c r="Y2379" i="39"/>
  <c r="W2379" i="39"/>
  <c r="N2379" i="39"/>
  <c r="S2379" i="39" s="1"/>
  <c r="AF2379" i="39" s="1"/>
  <c r="V2378" i="39"/>
  <c r="N2378" i="39"/>
  <c r="S2378" i="39" s="1"/>
  <c r="AF2378" i="39" s="1"/>
  <c r="AA2377" i="39"/>
  <c r="Z2377" i="39"/>
  <c r="Y2377" i="39"/>
  <c r="W2377" i="39"/>
  <c r="N2377" i="39"/>
  <c r="S2377" i="39" s="1"/>
  <c r="V2376" i="39"/>
  <c r="N2376" i="39"/>
  <c r="S2376" i="39" s="1"/>
  <c r="AF2376" i="39" s="1"/>
  <c r="AA2375" i="39"/>
  <c r="Z2375" i="39"/>
  <c r="Y2375" i="39"/>
  <c r="W2375" i="39"/>
  <c r="N2375" i="39"/>
  <c r="S2375" i="39" s="1"/>
  <c r="V2374" i="39"/>
  <c r="N2374" i="39"/>
  <c r="S2374" i="39" s="1"/>
  <c r="AF2374" i="39" s="1"/>
  <c r="AA2373" i="39"/>
  <c r="Z2373" i="39"/>
  <c r="Y2373" i="39"/>
  <c r="W2373" i="39"/>
  <c r="N2373" i="39"/>
  <c r="S2373" i="39" s="1"/>
  <c r="V2372" i="39"/>
  <c r="N2372" i="39"/>
  <c r="S2372" i="39" s="1"/>
  <c r="AF2372" i="39" s="1"/>
  <c r="AA2371" i="39"/>
  <c r="Z2371" i="39"/>
  <c r="Y2371" i="39"/>
  <c r="W2371" i="39"/>
  <c r="N2371" i="39"/>
  <c r="S2371" i="39" s="1"/>
  <c r="V2370" i="39"/>
  <c r="N2370" i="39"/>
  <c r="S2370" i="39" s="1"/>
  <c r="AF2370" i="39" s="1"/>
  <c r="AA2369" i="39"/>
  <c r="Z2369" i="39"/>
  <c r="Y2369" i="39"/>
  <c r="W2369" i="39"/>
  <c r="N2369" i="39"/>
  <c r="S2369" i="39" s="1"/>
  <c r="AF2369" i="39" s="1"/>
  <c r="V2368" i="39"/>
  <c r="N2368" i="39"/>
  <c r="S2368" i="39" s="1"/>
  <c r="AF2368" i="39" s="1"/>
  <c r="AA2367" i="39"/>
  <c r="Z2367" i="39"/>
  <c r="Y2367" i="39"/>
  <c r="W2367" i="39"/>
  <c r="N2367" i="39"/>
  <c r="S2367" i="39" s="1"/>
  <c r="V2366" i="39"/>
  <c r="N2366" i="39"/>
  <c r="S2366" i="39" s="1"/>
  <c r="AF2366" i="39" s="1"/>
  <c r="AA2365" i="39"/>
  <c r="Z2365" i="39"/>
  <c r="Y2365" i="39"/>
  <c r="W2365" i="39"/>
  <c r="N2365" i="39"/>
  <c r="S2365" i="39" s="1"/>
  <c r="V2364" i="39"/>
  <c r="N2364" i="39"/>
  <c r="S2364" i="39" s="1"/>
  <c r="AF2364" i="39" s="1"/>
  <c r="AA2363" i="39"/>
  <c r="Z2363" i="39"/>
  <c r="Y2363" i="39"/>
  <c r="W2363" i="39"/>
  <c r="N2363" i="39"/>
  <c r="S2363" i="39" s="1"/>
  <c r="V2362" i="39"/>
  <c r="N2362" i="39"/>
  <c r="S2362" i="39" s="1"/>
  <c r="AF2362" i="39" s="1"/>
  <c r="AA2361" i="39"/>
  <c r="Z2361" i="39"/>
  <c r="Y2361" i="39"/>
  <c r="W2361" i="39"/>
  <c r="N2361" i="39"/>
  <c r="S2361" i="39" s="1"/>
  <c r="V2360" i="39"/>
  <c r="N2360" i="39"/>
  <c r="S2360" i="39" s="1"/>
  <c r="AF2360" i="39" s="1"/>
  <c r="AA2359" i="39"/>
  <c r="Z2359" i="39"/>
  <c r="Y2359" i="39"/>
  <c r="W2359" i="39"/>
  <c r="N2359" i="39"/>
  <c r="S2359" i="39" s="1"/>
  <c r="V2358" i="39"/>
  <c r="N2358" i="39"/>
  <c r="S2358" i="39" s="1"/>
  <c r="AF2358" i="39" s="1"/>
  <c r="AA2357" i="39"/>
  <c r="Z2357" i="39"/>
  <c r="Y2357" i="39"/>
  <c r="W2357" i="39"/>
  <c r="N2357" i="39"/>
  <c r="S2357" i="39" s="1"/>
  <c r="V2356" i="39"/>
  <c r="N2356" i="39"/>
  <c r="S2356" i="39" s="1"/>
  <c r="AF2356" i="39" s="1"/>
  <c r="AA2355" i="39"/>
  <c r="Z2355" i="39"/>
  <c r="Y2355" i="39"/>
  <c r="W2355" i="39"/>
  <c r="N2355" i="39"/>
  <c r="S2355" i="39" s="1"/>
  <c r="AF2355" i="39" s="1"/>
  <c r="V2354" i="39"/>
  <c r="N2354" i="39"/>
  <c r="S2354" i="39" s="1"/>
  <c r="AF2354" i="39" s="1"/>
  <c r="AA2353" i="39"/>
  <c r="Z2353" i="39"/>
  <c r="Y2353" i="39"/>
  <c r="W2353" i="39"/>
  <c r="N2353" i="39"/>
  <c r="S2353" i="39" s="1"/>
  <c r="V2352" i="39"/>
  <c r="N2352" i="39"/>
  <c r="S2352" i="39" s="1"/>
  <c r="AF2352" i="39" s="1"/>
  <c r="AA2351" i="39"/>
  <c r="Z2351" i="39"/>
  <c r="Y2351" i="39"/>
  <c r="W2351" i="39"/>
  <c r="N2351" i="39"/>
  <c r="S2351" i="39" s="1"/>
  <c r="V2350" i="39"/>
  <c r="N2350" i="39"/>
  <c r="S2350" i="39" s="1"/>
  <c r="AF2350" i="39" s="1"/>
  <c r="AA2349" i="39"/>
  <c r="Z2349" i="39"/>
  <c r="Y2349" i="39"/>
  <c r="W2349" i="39"/>
  <c r="N2349" i="39"/>
  <c r="S2349" i="39" s="1"/>
  <c r="V2348" i="39"/>
  <c r="N2348" i="39"/>
  <c r="S2348" i="39" s="1"/>
  <c r="AF2348" i="39" s="1"/>
  <c r="AA2347" i="39"/>
  <c r="Z2347" i="39"/>
  <c r="Y2347" i="39"/>
  <c r="W2347" i="39"/>
  <c r="N2347" i="39"/>
  <c r="S2347" i="39" s="1"/>
  <c r="V2346" i="39"/>
  <c r="N2346" i="39"/>
  <c r="S2346" i="39" s="1"/>
  <c r="AF2346" i="39" s="1"/>
  <c r="AA2345" i="39"/>
  <c r="Z2345" i="39"/>
  <c r="Y2345" i="39"/>
  <c r="W2345" i="39"/>
  <c r="N2345" i="39"/>
  <c r="S2345" i="39" s="1"/>
  <c r="AF2345" i="39" s="1"/>
  <c r="V2344" i="39"/>
  <c r="N2344" i="39"/>
  <c r="S2344" i="39" s="1"/>
  <c r="AF2344" i="39" s="1"/>
  <c r="AA2343" i="39"/>
  <c r="Z2343" i="39"/>
  <c r="Y2343" i="39"/>
  <c r="W2343" i="39"/>
  <c r="N2343" i="39"/>
  <c r="S2343" i="39" s="1"/>
  <c r="V2342" i="39"/>
  <c r="N2342" i="39"/>
  <c r="S2342" i="39" s="1"/>
  <c r="AF2342" i="39" s="1"/>
  <c r="AA2341" i="39"/>
  <c r="Z2341" i="39"/>
  <c r="Y2341" i="39"/>
  <c r="W2341" i="39"/>
  <c r="N2341" i="39"/>
  <c r="S2341" i="39" s="1"/>
  <c r="V2340" i="39"/>
  <c r="N2340" i="39"/>
  <c r="S2340" i="39" s="1"/>
  <c r="AF2340" i="39" s="1"/>
  <c r="AA2339" i="39"/>
  <c r="Z2339" i="39"/>
  <c r="Y2339" i="39"/>
  <c r="W2339" i="39"/>
  <c r="N2339" i="39"/>
  <c r="S2339" i="39" s="1"/>
  <c r="V2338" i="39"/>
  <c r="N2338" i="39"/>
  <c r="S2338" i="39" s="1"/>
  <c r="AF2338" i="39" s="1"/>
  <c r="AA2337" i="39"/>
  <c r="Z2337" i="39"/>
  <c r="Y2337" i="39"/>
  <c r="W2337" i="39"/>
  <c r="N2337" i="39"/>
  <c r="S2337" i="39" s="1"/>
  <c r="V2336" i="39"/>
  <c r="N2336" i="39"/>
  <c r="S2336" i="39" s="1"/>
  <c r="AF2336" i="39" s="1"/>
  <c r="AA2335" i="39"/>
  <c r="Z2335" i="39"/>
  <c r="Y2335" i="39"/>
  <c r="W2335" i="39"/>
  <c r="N2335" i="39"/>
  <c r="S2335" i="39" s="1"/>
  <c r="V2334" i="39"/>
  <c r="N2334" i="39"/>
  <c r="S2334" i="39" s="1"/>
  <c r="AF2334" i="39" s="1"/>
  <c r="AA2333" i="39"/>
  <c r="Z2333" i="39"/>
  <c r="Y2333" i="39"/>
  <c r="W2333" i="39"/>
  <c r="N2333" i="39"/>
  <c r="S2333" i="39" s="1"/>
  <c r="V2332" i="39"/>
  <c r="N2332" i="39"/>
  <c r="S2332" i="39" s="1"/>
  <c r="AF2332" i="39" s="1"/>
  <c r="AA2331" i="39"/>
  <c r="Z2331" i="39"/>
  <c r="Y2331" i="39"/>
  <c r="W2331" i="39"/>
  <c r="N2331" i="39"/>
  <c r="S2331" i="39" s="1"/>
  <c r="AF2331" i="39" s="1"/>
  <c r="V2330" i="39"/>
  <c r="N2330" i="39"/>
  <c r="S2330" i="39" s="1"/>
  <c r="AF2330" i="39" s="1"/>
  <c r="AA2329" i="39"/>
  <c r="Z2329" i="39"/>
  <c r="Y2329" i="39"/>
  <c r="W2329" i="39"/>
  <c r="N2329" i="39"/>
  <c r="S2329" i="39" s="1"/>
  <c r="V2328" i="39"/>
  <c r="N2328" i="39"/>
  <c r="S2328" i="39" s="1"/>
  <c r="AF2328" i="39" s="1"/>
  <c r="AA2327" i="39"/>
  <c r="Z2327" i="39"/>
  <c r="Y2327" i="39"/>
  <c r="W2327" i="39"/>
  <c r="N2327" i="39"/>
  <c r="S2327" i="39" s="1"/>
  <c r="V2326" i="39"/>
  <c r="N2326" i="39"/>
  <c r="S2326" i="39" s="1"/>
  <c r="AF2326" i="39" s="1"/>
  <c r="AA2325" i="39"/>
  <c r="Z2325" i="39"/>
  <c r="Y2325" i="39"/>
  <c r="W2325" i="39"/>
  <c r="N2325" i="39"/>
  <c r="S2325" i="39" s="1"/>
  <c r="V2324" i="39"/>
  <c r="N2324" i="39"/>
  <c r="S2324" i="39" s="1"/>
  <c r="AF2324" i="39" s="1"/>
  <c r="AA2323" i="39"/>
  <c r="Z2323" i="39"/>
  <c r="Y2323" i="39"/>
  <c r="W2323" i="39"/>
  <c r="N2323" i="39"/>
  <c r="S2323" i="39" s="1"/>
  <c r="V2322" i="39"/>
  <c r="N2322" i="39"/>
  <c r="S2322" i="39" s="1"/>
  <c r="AF2322" i="39" s="1"/>
  <c r="AA2321" i="39"/>
  <c r="Z2321" i="39"/>
  <c r="Y2321" i="39"/>
  <c r="W2321" i="39"/>
  <c r="N2321" i="39"/>
  <c r="S2321" i="39" s="1"/>
  <c r="AF2321" i="39" s="1"/>
  <c r="V2320" i="39"/>
  <c r="N2320" i="39"/>
  <c r="S2320" i="39" s="1"/>
  <c r="AF2320" i="39" s="1"/>
  <c r="AA2319" i="39"/>
  <c r="Z2319" i="39"/>
  <c r="Y2319" i="39"/>
  <c r="W2319" i="39"/>
  <c r="N2319" i="39"/>
  <c r="S2319" i="39" s="1"/>
  <c r="V2318" i="39"/>
  <c r="N2318" i="39"/>
  <c r="S2318" i="39" s="1"/>
  <c r="AF2318" i="39" s="1"/>
  <c r="AA2317" i="39"/>
  <c r="Z2317" i="39"/>
  <c r="Y2317" i="39"/>
  <c r="W2317" i="39"/>
  <c r="N2317" i="39"/>
  <c r="S2317" i="39" s="1"/>
  <c r="V2316" i="39"/>
  <c r="N2316" i="39"/>
  <c r="S2316" i="39" s="1"/>
  <c r="AF2316" i="39" s="1"/>
  <c r="AA2315" i="39"/>
  <c r="Z2315" i="39"/>
  <c r="Y2315" i="39"/>
  <c r="W2315" i="39"/>
  <c r="N2315" i="39"/>
  <c r="S2315" i="39" s="1"/>
  <c r="V2314" i="39"/>
  <c r="N2314" i="39"/>
  <c r="S2314" i="39" s="1"/>
  <c r="AF2314" i="39" s="1"/>
  <c r="AA2313" i="39"/>
  <c r="Z2313" i="39"/>
  <c r="Y2313" i="39"/>
  <c r="W2313" i="39"/>
  <c r="N2313" i="39"/>
  <c r="S2313" i="39" s="1"/>
  <c r="V2312" i="39"/>
  <c r="N2312" i="39"/>
  <c r="S2312" i="39" s="1"/>
  <c r="AF2312" i="39" s="1"/>
  <c r="AA2311" i="39"/>
  <c r="Z2311" i="39"/>
  <c r="Y2311" i="39"/>
  <c r="W2311" i="39"/>
  <c r="N2311" i="39"/>
  <c r="S2311" i="39" s="1"/>
  <c r="V2310" i="39"/>
  <c r="N2310" i="39"/>
  <c r="S2310" i="39" s="1"/>
  <c r="AF2310" i="39" s="1"/>
  <c r="AA2309" i="39"/>
  <c r="Z2309" i="39"/>
  <c r="Y2309" i="39"/>
  <c r="W2309" i="39"/>
  <c r="N2309" i="39"/>
  <c r="S2309" i="39" s="1"/>
  <c r="V2308" i="39"/>
  <c r="N2308" i="39"/>
  <c r="S2308" i="39" s="1"/>
  <c r="AF2308" i="39" s="1"/>
  <c r="AA2307" i="39"/>
  <c r="Z2307" i="39"/>
  <c r="Y2307" i="39"/>
  <c r="W2307" i="39"/>
  <c r="N2307" i="39"/>
  <c r="S2307" i="39" s="1"/>
  <c r="AF2307" i="39" s="1"/>
  <c r="V2306" i="39"/>
  <c r="N2306" i="39"/>
  <c r="S2306" i="39" s="1"/>
  <c r="AF2306" i="39" s="1"/>
  <c r="AA2305" i="39"/>
  <c r="Z2305" i="39"/>
  <c r="Y2305" i="39"/>
  <c r="W2305" i="39"/>
  <c r="N2305" i="39"/>
  <c r="S2305" i="39" s="1"/>
  <c r="V2304" i="39"/>
  <c r="N2304" i="39"/>
  <c r="S2304" i="39" s="1"/>
  <c r="AF2304" i="39" s="1"/>
  <c r="AA2303" i="39"/>
  <c r="Z2303" i="39"/>
  <c r="Y2303" i="39"/>
  <c r="W2303" i="39"/>
  <c r="N2303" i="39"/>
  <c r="S2303" i="39" s="1"/>
  <c r="V2302" i="39"/>
  <c r="N2302" i="39"/>
  <c r="S2302" i="39" s="1"/>
  <c r="AA2301" i="39"/>
  <c r="Z2301" i="39"/>
  <c r="Y2301" i="39"/>
  <c r="W2301" i="39"/>
  <c r="N2301" i="39"/>
  <c r="S2301" i="39" s="1"/>
  <c r="V2300" i="39"/>
  <c r="N2300" i="39"/>
  <c r="S2300" i="39" s="1"/>
  <c r="AA2299" i="39"/>
  <c r="Z2299" i="39"/>
  <c r="Y2299" i="39"/>
  <c r="W2299" i="39"/>
  <c r="N2299" i="39"/>
  <c r="S2299" i="39" s="1"/>
  <c r="V2298" i="39"/>
  <c r="N2298" i="39"/>
  <c r="S2298" i="39" s="1"/>
  <c r="AA2297" i="39"/>
  <c r="Z2297" i="39"/>
  <c r="Y2297" i="39"/>
  <c r="W2297" i="39"/>
  <c r="N2297" i="39"/>
  <c r="S2297" i="39" s="1"/>
  <c r="V2296" i="39"/>
  <c r="N2296" i="39"/>
  <c r="S2296" i="39" s="1"/>
  <c r="AA2295" i="39"/>
  <c r="Z2295" i="39"/>
  <c r="Y2295" i="39"/>
  <c r="W2295" i="39"/>
  <c r="N2295" i="39"/>
  <c r="S2295" i="39" s="1"/>
  <c r="V2294" i="39"/>
  <c r="N2294" i="39"/>
  <c r="S2294" i="39" s="1"/>
  <c r="AA2293" i="39"/>
  <c r="Z2293" i="39"/>
  <c r="Y2293" i="39"/>
  <c r="W2293" i="39"/>
  <c r="N2293" i="39"/>
  <c r="S2293" i="39" s="1"/>
  <c r="V2292" i="39"/>
  <c r="N2292" i="39"/>
  <c r="S2292" i="39" s="1"/>
  <c r="AA2291" i="39"/>
  <c r="Z2291" i="39"/>
  <c r="Y2291" i="39"/>
  <c r="W2291" i="39"/>
  <c r="N2291" i="39"/>
  <c r="S2291" i="39" s="1"/>
  <c r="V2290" i="39"/>
  <c r="N2290" i="39"/>
  <c r="S2290" i="39" s="1"/>
  <c r="AA2289" i="39"/>
  <c r="Z2289" i="39"/>
  <c r="Y2289" i="39"/>
  <c r="W2289" i="39"/>
  <c r="N2289" i="39"/>
  <c r="S2289" i="39" s="1"/>
  <c r="V2288" i="39"/>
  <c r="N2288" i="39"/>
  <c r="S2288" i="39" s="1"/>
  <c r="AA2287" i="39"/>
  <c r="Z2287" i="39"/>
  <c r="Y2287" i="39"/>
  <c r="W2287" i="39"/>
  <c r="N2287" i="39"/>
  <c r="S2287" i="39" s="1"/>
  <c r="V2286" i="39"/>
  <c r="N2286" i="39"/>
  <c r="S2286" i="39" s="1"/>
  <c r="AA2285" i="39"/>
  <c r="Z2285" i="39"/>
  <c r="Y2285" i="39"/>
  <c r="W2285" i="39"/>
  <c r="N2285" i="39"/>
  <c r="S2285" i="39" s="1"/>
  <c r="Z2284" i="39"/>
  <c r="V2284" i="39"/>
  <c r="N2284" i="39"/>
  <c r="S2284" i="39" s="1"/>
  <c r="AA2283" i="39"/>
  <c r="Z2283" i="39"/>
  <c r="Y2283" i="39"/>
  <c r="W2283" i="39"/>
  <c r="N2283" i="39"/>
  <c r="S2283" i="39" s="1"/>
  <c r="Z2282" i="39"/>
  <c r="V2282" i="39"/>
  <c r="N2282" i="39"/>
  <c r="S2282" i="39" s="1"/>
  <c r="AA2281" i="39"/>
  <c r="Z2281" i="39"/>
  <c r="Y2281" i="39"/>
  <c r="W2281" i="39"/>
  <c r="N2281" i="39"/>
  <c r="S2281" i="39" s="1"/>
  <c r="Z2280" i="39"/>
  <c r="V2280" i="39"/>
  <c r="N2280" i="39"/>
  <c r="S2280" i="39" s="1"/>
  <c r="AA2279" i="39"/>
  <c r="Z2279" i="39"/>
  <c r="Y2279" i="39"/>
  <c r="W2279" i="39"/>
  <c r="N2279" i="39"/>
  <c r="S2279" i="39" s="1"/>
  <c r="AF2279" i="39" s="1"/>
  <c r="Z2278" i="39"/>
  <c r="V2278" i="39"/>
  <c r="N2278" i="39"/>
  <c r="S2278" i="39" s="1"/>
  <c r="AA2277" i="39"/>
  <c r="Z2277" i="39"/>
  <c r="Y2277" i="39"/>
  <c r="W2277" i="39"/>
  <c r="N2277" i="39"/>
  <c r="S2277" i="39" s="1"/>
  <c r="Z2276" i="39"/>
  <c r="V2276" i="39"/>
  <c r="N2276" i="39"/>
  <c r="S2276" i="39" s="1"/>
  <c r="AA2275" i="39"/>
  <c r="Z2275" i="39"/>
  <c r="Y2275" i="39"/>
  <c r="W2275" i="39"/>
  <c r="N2275" i="39"/>
  <c r="S2275" i="39" s="1"/>
  <c r="Z2274" i="39"/>
  <c r="V2274" i="39"/>
  <c r="N2274" i="39"/>
  <c r="S2274" i="39" s="1"/>
  <c r="AA2273" i="39"/>
  <c r="Z2273" i="39"/>
  <c r="Y2273" i="39"/>
  <c r="W2273" i="39"/>
  <c r="N2273" i="39"/>
  <c r="S2273" i="39" s="1"/>
  <c r="Z2272" i="39"/>
  <c r="V2272" i="39"/>
  <c r="N2272" i="39"/>
  <c r="S2272" i="39" s="1"/>
  <c r="AA2271" i="39"/>
  <c r="Z2271" i="39"/>
  <c r="Y2271" i="39"/>
  <c r="W2271" i="39"/>
  <c r="N2271" i="39"/>
  <c r="S2271" i="39" s="1"/>
  <c r="Z2270" i="39"/>
  <c r="V2270" i="39"/>
  <c r="N2270" i="39"/>
  <c r="S2270" i="39" s="1"/>
  <c r="AA2269" i="39"/>
  <c r="Z2269" i="39"/>
  <c r="Y2269" i="39"/>
  <c r="W2269" i="39"/>
  <c r="N2269" i="39"/>
  <c r="S2269" i="39" s="1"/>
  <c r="Z2268" i="39"/>
  <c r="V2268" i="39"/>
  <c r="N2268" i="39"/>
  <c r="S2268" i="39" s="1"/>
  <c r="AA2267" i="39"/>
  <c r="Z2267" i="39"/>
  <c r="Y2267" i="39"/>
  <c r="W2267" i="39"/>
  <c r="N2267" i="39"/>
  <c r="S2267" i="39" s="1"/>
  <c r="Z2266" i="39"/>
  <c r="V2266" i="39"/>
  <c r="N2266" i="39"/>
  <c r="S2266" i="39" s="1"/>
  <c r="AA2265" i="39"/>
  <c r="Z2265" i="39"/>
  <c r="Y2265" i="39"/>
  <c r="W2265" i="39"/>
  <c r="N2265" i="39"/>
  <c r="S2265" i="39" s="1"/>
  <c r="AF2265" i="39" s="1"/>
  <c r="Z2264" i="39"/>
  <c r="V2264" i="39"/>
  <c r="N2264" i="39"/>
  <c r="S2264" i="39" s="1"/>
  <c r="AA2263" i="39"/>
  <c r="Z2263" i="39"/>
  <c r="Y2263" i="39"/>
  <c r="W2263" i="39"/>
  <c r="N2263" i="39"/>
  <c r="S2263" i="39" s="1"/>
  <c r="Z2262" i="39"/>
  <c r="V2262" i="39"/>
  <c r="N2262" i="39"/>
  <c r="S2262" i="39" s="1"/>
  <c r="AA2261" i="39"/>
  <c r="Z2261" i="39"/>
  <c r="Y2261" i="39"/>
  <c r="W2261" i="39"/>
  <c r="N2261" i="39"/>
  <c r="S2261" i="39" s="1"/>
  <c r="Z2260" i="39"/>
  <c r="V2260" i="39"/>
  <c r="N2260" i="39"/>
  <c r="S2260" i="39" s="1"/>
  <c r="AA2259" i="39"/>
  <c r="Z2259" i="39"/>
  <c r="Y2259" i="39"/>
  <c r="W2259" i="39"/>
  <c r="N2259" i="39"/>
  <c r="S2259" i="39" s="1"/>
  <c r="Z2258" i="39"/>
  <c r="V2258" i="39"/>
  <c r="N2258" i="39"/>
  <c r="S2258" i="39" s="1"/>
  <c r="AA2257" i="39"/>
  <c r="Z2257" i="39"/>
  <c r="Y2257" i="39"/>
  <c r="W2257" i="39"/>
  <c r="N2257" i="39"/>
  <c r="S2257" i="39" s="1"/>
  <c r="Z2256" i="39"/>
  <c r="V2256" i="39"/>
  <c r="N2256" i="39"/>
  <c r="S2256" i="39" s="1"/>
  <c r="AA2255" i="39"/>
  <c r="Z2255" i="39"/>
  <c r="Y2255" i="39"/>
  <c r="W2255" i="39"/>
  <c r="N2255" i="39"/>
  <c r="S2255" i="39" s="1"/>
  <c r="AF2255" i="39" s="1"/>
  <c r="Z2254" i="39"/>
  <c r="V2254" i="39"/>
  <c r="N2254" i="39"/>
  <c r="S2254" i="39" s="1"/>
  <c r="AA2253" i="39"/>
  <c r="Z2253" i="39"/>
  <c r="Y2253" i="39"/>
  <c r="W2253" i="39"/>
  <c r="N2253" i="39"/>
  <c r="S2253" i="39" s="1"/>
  <c r="Z2252" i="39"/>
  <c r="V2252" i="39"/>
  <c r="N2252" i="39"/>
  <c r="S2252" i="39" s="1"/>
  <c r="AA2251" i="39"/>
  <c r="Z2251" i="39"/>
  <c r="Y2251" i="39"/>
  <c r="W2251" i="39"/>
  <c r="N2251" i="39"/>
  <c r="S2251" i="39" s="1"/>
  <c r="Z2250" i="39"/>
  <c r="V2250" i="39"/>
  <c r="N2250" i="39"/>
  <c r="S2250" i="39" s="1"/>
  <c r="AA2249" i="39"/>
  <c r="Z2249" i="39"/>
  <c r="Y2249" i="39"/>
  <c r="W2249" i="39"/>
  <c r="N2249" i="39"/>
  <c r="S2249" i="39" s="1"/>
  <c r="Z2248" i="39"/>
  <c r="V2248" i="39"/>
  <c r="N2248" i="39"/>
  <c r="S2248" i="39" s="1"/>
  <c r="AA2247" i="39"/>
  <c r="Z2247" i="39"/>
  <c r="Y2247" i="39"/>
  <c r="W2247" i="39"/>
  <c r="N2247" i="39"/>
  <c r="S2247" i="39" s="1"/>
  <c r="Z2246" i="39"/>
  <c r="V2246" i="39"/>
  <c r="N2246" i="39"/>
  <c r="S2246" i="39" s="1"/>
  <c r="AA2245" i="39"/>
  <c r="Z2245" i="39"/>
  <c r="Y2245" i="39"/>
  <c r="W2245" i="39"/>
  <c r="N2245" i="39"/>
  <c r="S2245" i="39" s="1"/>
  <c r="Z2244" i="39"/>
  <c r="V2244" i="39"/>
  <c r="N2244" i="39"/>
  <c r="S2244" i="39" s="1"/>
  <c r="AA2243" i="39"/>
  <c r="Z2243" i="39"/>
  <c r="Y2243" i="39"/>
  <c r="W2243" i="39"/>
  <c r="N2243" i="39"/>
  <c r="S2243" i="39" s="1"/>
  <c r="Z2242" i="39"/>
  <c r="V2242" i="39"/>
  <c r="N2242" i="39"/>
  <c r="S2242" i="39" s="1"/>
  <c r="AA2241" i="39"/>
  <c r="Z2241" i="39"/>
  <c r="Y2241" i="39"/>
  <c r="W2241" i="39"/>
  <c r="N2241" i="39"/>
  <c r="S2241" i="39" s="1"/>
  <c r="AF2241" i="39" s="1"/>
  <c r="Z2240" i="39"/>
  <c r="N2240" i="39"/>
  <c r="S2240" i="39" s="1"/>
  <c r="AF2240" i="39" s="1"/>
  <c r="AB2239" i="39"/>
  <c r="AA2239" i="39"/>
  <c r="Y2239" i="39"/>
  <c r="X2239" i="39"/>
  <c r="W2239" i="39"/>
  <c r="V2239" i="39"/>
  <c r="Z2239" i="39"/>
  <c r="N2239" i="39"/>
  <c r="S2239" i="39" s="1"/>
  <c r="AA2238" i="39"/>
  <c r="Z2238" i="39"/>
  <c r="N2238" i="39"/>
  <c r="S2238" i="39" s="1"/>
  <c r="AF2238" i="39" s="1"/>
  <c r="AB2237" i="39"/>
  <c r="AA2237" i="39"/>
  <c r="Y2237" i="39"/>
  <c r="X2237" i="39"/>
  <c r="W2237" i="39"/>
  <c r="V2237" i="39"/>
  <c r="Z2237" i="39"/>
  <c r="N2237" i="39"/>
  <c r="S2237" i="39" s="1"/>
  <c r="Z2236" i="39"/>
  <c r="N2236" i="39"/>
  <c r="S2236" i="39" s="1"/>
  <c r="AF2236" i="39" s="1"/>
  <c r="AB2235" i="39"/>
  <c r="AA2235" i="39"/>
  <c r="Y2235" i="39"/>
  <c r="X2235" i="39"/>
  <c r="W2235" i="39"/>
  <c r="V2235" i="39"/>
  <c r="Z2235" i="39"/>
  <c r="N2235" i="39"/>
  <c r="S2235" i="39" s="1"/>
  <c r="AA2234" i="39"/>
  <c r="Z2234" i="39"/>
  <c r="N2234" i="39"/>
  <c r="S2234" i="39" s="1"/>
  <c r="AF2234" i="39" s="1"/>
  <c r="AB2233" i="39"/>
  <c r="AA2233" i="39"/>
  <c r="Y2233" i="39"/>
  <c r="X2233" i="39"/>
  <c r="W2233" i="39"/>
  <c r="V2233" i="39"/>
  <c r="Z2233" i="39"/>
  <c r="N2233" i="39"/>
  <c r="S2233" i="39" s="1"/>
  <c r="AI2233" i="39" s="1"/>
  <c r="Z2232" i="39"/>
  <c r="N2232" i="39"/>
  <c r="S2232" i="39" s="1"/>
  <c r="AF2232" i="39" s="1"/>
  <c r="AB2231" i="39"/>
  <c r="AA2231" i="39"/>
  <c r="Y2231" i="39"/>
  <c r="X2231" i="39"/>
  <c r="W2231" i="39"/>
  <c r="V2231" i="39"/>
  <c r="Z2231" i="39"/>
  <c r="N2231" i="39"/>
  <c r="S2231" i="39" s="1"/>
  <c r="AA2230" i="39"/>
  <c r="Z2230" i="39"/>
  <c r="N2230" i="39"/>
  <c r="S2230" i="39" s="1"/>
  <c r="AF2230" i="39" s="1"/>
  <c r="AB2229" i="39"/>
  <c r="AA2229" i="39"/>
  <c r="Y2229" i="39"/>
  <c r="X2229" i="39"/>
  <c r="W2229" i="39"/>
  <c r="V2229" i="39"/>
  <c r="Z2229" i="39"/>
  <c r="N2229" i="39"/>
  <c r="S2229" i="39" s="1"/>
  <c r="Z2228" i="39"/>
  <c r="N2228" i="39"/>
  <c r="S2228" i="39" s="1"/>
  <c r="AF2228" i="39" s="1"/>
  <c r="AB2227" i="39"/>
  <c r="AA2227" i="39"/>
  <c r="Y2227" i="39"/>
  <c r="X2227" i="39"/>
  <c r="W2227" i="39"/>
  <c r="V2227" i="39"/>
  <c r="Z2227" i="39"/>
  <c r="N2227" i="39"/>
  <c r="S2227" i="39" s="1"/>
  <c r="AA2226" i="39"/>
  <c r="Z2226" i="39"/>
  <c r="N2226" i="39"/>
  <c r="S2226" i="39" s="1"/>
  <c r="AF2226" i="39" s="1"/>
  <c r="AB2225" i="39"/>
  <c r="AA2225" i="39"/>
  <c r="Y2225" i="39"/>
  <c r="X2225" i="39"/>
  <c r="W2225" i="39"/>
  <c r="V2225" i="39"/>
  <c r="Z2225" i="39"/>
  <c r="N2225" i="39"/>
  <c r="S2225" i="39" s="1"/>
  <c r="AI2225" i="39" s="1"/>
  <c r="Z2224" i="39"/>
  <c r="N2224" i="39"/>
  <c r="S2224" i="39" s="1"/>
  <c r="AF2224" i="39" s="1"/>
  <c r="AB2223" i="39"/>
  <c r="AA2223" i="39"/>
  <c r="Y2223" i="39"/>
  <c r="X2223" i="39"/>
  <c r="W2223" i="39"/>
  <c r="V2223" i="39"/>
  <c r="Z2223" i="39"/>
  <c r="N2223" i="39"/>
  <c r="S2223" i="39" s="1"/>
  <c r="AA2222" i="39"/>
  <c r="Z2222" i="39"/>
  <c r="N2222" i="39"/>
  <c r="S2222" i="39" s="1"/>
  <c r="AF2222" i="39" s="1"/>
  <c r="AB2221" i="39"/>
  <c r="AA2221" i="39"/>
  <c r="Y2221" i="39"/>
  <c r="X2221" i="39"/>
  <c r="W2221" i="39"/>
  <c r="V2221" i="39"/>
  <c r="Z2221" i="39"/>
  <c r="N2221" i="39"/>
  <c r="S2221" i="39" s="1"/>
  <c r="Z2220" i="39"/>
  <c r="N2220" i="39"/>
  <c r="S2220" i="39" s="1"/>
  <c r="AF2220" i="39" s="1"/>
  <c r="AB2219" i="39"/>
  <c r="AA2219" i="39"/>
  <c r="Y2219" i="39"/>
  <c r="X2219" i="39"/>
  <c r="W2219" i="39"/>
  <c r="V2219" i="39"/>
  <c r="Z2219" i="39"/>
  <c r="N2219" i="39"/>
  <c r="S2219" i="39" s="1"/>
  <c r="AA2218" i="39"/>
  <c r="Z2218" i="39"/>
  <c r="N2218" i="39"/>
  <c r="S2218" i="39" s="1"/>
  <c r="AF2218" i="39" s="1"/>
  <c r="AB2217" i="39"/>
  <c r="AA2217" i="39"/>
  <c r="Y2217" i="39"/>
  <c r="X2217" i="39"/>
  <c r="W2217" i="39"/>
  <c r="V2217" i="39"/>
  <c r="Z2217" i="39"/>
  <c r="N2217" i="39"/>
  <c r="S2217" i="39" s="1"/>
  <c r="AI2217" i="39" s="1"/>
  <c r="Z2216" i="39"/>
  <c r="N2216" i="39"/>
  <c r="S2216" i="39" s="1"/>
  <c r="AF2216" i="39" s="1"/>
  <c r="AB2215" i="39"/>
  <c r="AA2215" i="39"/>
  <c r="Y2215" i="39"/>
  <c r="X2215" i="39"/>
  <c r="W2215" i="39"/>
  <c r="V2215" i="39"/>
  <c r="Z2215" i="39"/>
  <c r="N2215" i="39"/>
  <c r="S2215" i="39" s="1"/>
  <c r="AA2214" i="39"/>
  <c r="Z2214" i="39"/>
  <c r="N2214" i="39"/>
  <c r="S2214" i="39" s="1"/>
  <c r="AF2214" i="39" s="1"/>
  <c r="AB2213" i="39"/>
  <c r="AA2213" i="39"/>
  <c r="Y2213" i="39"/>
  <c r="X2213" i="39"/>
  <c r="W2213" i="39"/>
  <c r="V2213" i="39"/>
  <c r="Z2213" i="39"/>
  <c r="N2213" i="39"/>
  <c r="S2213" i="39" s="1"/>
  <c r="Z2212" i="39"/>
  <c r="N2212" i="39"/>
  <c r="S2212" i="39" s="1"/>
  <c r="AF2212" i="39" s="1"/>
  <c r="AB2211" i="39"/>
  <c r="AA2211" i="39"/>
  <c r="Y2211" i="39"/>
  <c r="X2211" i="39"/>
  <c r="W2211" i="39"/>
  <c r="V2211" i="39"/>
  <c r="Z2211" i="39"/>
  <c r="N2211" i="39"/>
  <c r="S2211" i="39" s="1"/>
  <c r="AA2210" i="39"/>
  <c r="Z2210" i="39"/>
  <c r="N2210" i="39"/>
  <c r="S2210" i="39" s="1"/>
  <c r="AF2210" i="39" s="1"/>
  <c r="AB2209" i="39"/>
  <c r="AA2209" i="39"/>
  <c r="Y2209" i="39"/>
  <c r="X2209" i="39"/>
  <c r="W2209" i="39"/>
  <c r="V2209" i="39"/>
  <c r="Z2209" i="39"/>
  <c r="N2209" i="39"/>
  <c r="S2209" i="39" s="1"/>
  <c r="AI2209" i="39" s="1"/>
  <c r="Z2208" i="39"/>
  <c r="N2208" i="39"/>
  <c r="S2208" i="39" s="1"/>
  <c r="AF2208" i="39" s="1"/>
  <c r="AB2207" i="39"/>
  <c r="AA2207" i="39"/>
  <c r="Y2207" i="39"/>
  <c r="X2207" i="39"/>
  <c r="W2207" i="39"/>
  <c r="V2207" i="39"/>
  <c r="Z2207" i="39"/>
  <c r="N2207" i="39"/>
  <c r="S2207" i="39" s="1"/>
  <c r="AA2206" i="39"/>
  <c r="Z2206" i="39"/>
  <c r="N2206" i="39"/>
  <c r="S2206" i="39" s="1"/>
  <c r="AF2206" i="39" s="1"/>
  <c r="AB2205" i="39"/>
  <c r="AA2205" i="39"/>
  <c r="Y2205" i="39"/>
  <c r="X2205" i="39"/>
  <c r="W2205" i="39"/>
  <c r="V2205" i="39"/>
  <c r="Z2205" i="39"/>
  <c r="N2205" i="39"/>
  <c r="S2205" i="39" s="1"/>
  <c r="Z2204" i="39"/>
  <c r="N2204" i="39"/>
  <c r="S2204" i="39" s="1"/>
  <c r="AF2204" i="39" s="1"/>
  <c r="AB2203" i="39"/>
  <c r="AA2203" i="39"/>
  <c r="Y2203" i="39"/>
  <c r="X2203" i="39"/>
  <c r="W2203" i="39"/>
  <c r="V2203" i="39"/>
  <c r="Z2203" i="39"/>
  <c r="N2203" i="39"/>
  <c r="S2203" i="39" s="1"/>
  <c r="AA2202" i="39"/>
  <c r="Z2202" i="39"/>
  <c r="N2202" i="39"/>
  <c r="S2202" i="39" s="1"/>
  <c r="AF2202" i="39" s="1"/>
  <c r="AB2201" i="39"/>
  <c r="AA2201" i="39"/>
  <c r="Y2201" i="39"/>
  <c r="X2201" i="39"/>
  <c r="W2201" i="39"/>
  <c r="V2201" i="39"/>
  <c r="Z2201" i="39"/>
  <c r="N2201" i="39"/>
  <c r="S2201" i="39" s="1"/>
  <c r="AI2201" i="39" s="1"/>
  <c r="Z2200" i="39"/>
  <c r="N2200" i="39"/>
  <c r="S2200" i="39" s="1"/>
  <c r="AF2200" i="39" s="1"/>
  <c r="AB2199" i="39"/>
  <c r="AA2199" i="39"/>
  <c r="Y2199" i="39"/>
  <c r="X2199" i="39"/>
  <c r="W2199" i="39"/>
  <c r="V2199" i="39"/>
  <c r="Z2199" i="39"/>
  <c r="N2199" i="39"/>
  <c r="S2199" i="39" s="1"/>
  <c r="AA2198" i="39"/>
  <c r="Z2198" i="39"/>
  <c r="N2198" i="39"/>
  <c r="S2198" i="39" s="1"/>
  <c r="AF2198" i="39" s="1"/>
  <c r="AB2197" i="39"/>
  <c r="AA2197" i="39"/>
  <c r="Y2197" i="39"/>
  <c r="X2197" i="39"/>
  <c r="W2197" i="39"/>
  <c r="V2197" i="39"/>
  <c r="Z2197" i="39"/>
  <c r="N2197" i="39"/>
  <c r="S2197" i="39" s="1"/>
  <c r="Z2196" i="39"/>
  <c r="N2196" i="39"/>
  <c r="S2196" i="39" s="1"/>
  <c r="AF2196" i="39" s="1"/>
  <c r="AB2195" i="39"/>
  <c r="AA2195" i="39"/>
  <c r="Y2195" i="39"/>
  <c r="X2195" i="39"/>
  <c r="W2195" i="39"/>
  <c r="V2195" i="39"/>
  <c r="Z2195" i="39"/>
  <c r="N2195" i="39"/>
  <c r="S2195" i="39" s="1"/>
  <c r="AA2194" i="39"/>
  <c r="Z2194" i="39"/>
  <c r="N2194" i="39"/>
  <c r="S2194" i="39" s="1"/>
  <c r="AF2194" i="39" s="1"/>
  <c r="AB2193" i="39"/>
  <c r="AA2193" i="39"/>
  <c r="Y2193" i="39"/>
  <c r="X2193" i="39"/>
  <c r="W2193" i="39"/>
  <c r="V2193" i="39"/>
  <c r="Z2193" i="39"/>
  <c r="N2193" i="39"/>
  <c r="S2193" i="39" s="1"/>
  <c r="AI2193" i="39" s="1"/>
  <c r="Z2192" i="39"/>
  <c r="N2192" i="39"/>
  <c r="S2192" i="39" s="1"/>
  <c r="AF2192" i="39" s="1"/>
  <c r="AB2191" i="39"/>
  <c r="AA2191" i="39"/>
  <c r="Y2191" i="39"/>
  <c r="X2191" i="39"/>
  <c r="W2191" i="39"/>
  <c r="V2191" i="39"/>
  <c r="Z2191" i="39"/>
  <c r="N2191" i="39"/>
  <c r="S2191" i="39" s="1"/>
  <c r="AA2190" i="39"/>
  <c r="Z2190" i="39"/>
  <c r="N2190" i="39"/>
  <c r="S2190" i="39" s="1"/>
  <c r="AF2190" i="39" s="1"/>
  <c r="AB2189" i="39"/>
  <c r="AA2189" i="39"/>
  <c r="Y2189" i="39"/>
  <c r="X2189" i="39"/>
  <c r="W2189" i="39"/>
  <c r="V2189" i="39"/>
  <c r="Z2189" i="39"/>
  <c r="N2189" i="39"/>
  <c r="S2189" i="39" s="1"/>
  <c r="Z2188" i="39"/>
  <c r="N2188" i="39"/>
  <c r="S2188" i="39" s="1"/>
  <c r="AF2188" i="39" s="1"/>
  <c r="AB2187" i="39"/>
  <c r="AA2187" i="39"/>
  <c r="Y2187" i="39"/>
  <c r="X2187" i="39"/>
  <c r="W2187" i="39"/>
  <c r="V2187" i="39"/>
  <c r="Z2187" i="39"/>
  <c r="N2187" i="39"/>
  <c r="S2187" i="39" s="1"/>
  <c r="AA2186" i="39"/>
  <c r="Z2186" i="39"/>
  <c r="X2186" i="39"/>
  <c r="N2186" i="39"/>
  <c r="S2186" i="39" s="1"/>
  <c r="AB2185" i="39"/>
  <c r="AA2185" i="39"/>
  <c r="Y2185" i="39"/>
  <c r="X2185" i="39"/>
  <c r="W2185" i="39"/>
  <c r="V2185" i="39"/>
  <c r="Z2185" i="39"/>
  <c r="N2185" i="39"/>
  <c r="S2185" i="39" s="1"/>
  <c r="N2184" i="39"/>
  <c r="S2184" i="39" s="1"/>
  <c r="AF2184" i="39" s="1"/>
  <c r="AB2183" i="39"/>
  <c r="AA2183" i="39"/>
  <c r="Y2183" i="39"/>
  <c r="X2183" i="39"/>
  <c r="W2183" i="39"/>
  <c r="V2183" i="39"/>
  <c r="Z2183" i="39"/>
  <c r="N2183" i="39"/>
  <c r="S2183" i="39" s="1"/>
  <c r="AG2183" i="39" s="1"/>
  <c r="Z2182" i="39"/>
  <c r="AA2182" i="39"/>
  <c r="N2182" i="39"/>
  <c r="S2182" i="39" s="1"/>
  <c r="AB2181" i="39"/>
  <c r="AA2181" i="39"/>
  <c r="Y2181" i="39"/>
  <c r="X2181" i="39"/>
  <c r="W2181" i="39"/>
  <c r="V2181" i="39"/>
  <c r="Z2181" i="39"/>
  <c r="N2181" i="39"/>
  <c r="S2181" i="39" s="1"/>
  <c r="AG2181" i="39" s="1"/>
  <c r="X2180" i="39"/>
  <c r="AA2180" i="39"/>
  <c r="N2180" i="39"/>
  <c r="S2180" i="39" s="1"/>
  <c r="AF2180" i="39" s="1"/>
  <c r="AB2179" i="39"/>
  <c r="AA2179" i="39"/>
  <c r="Y2179" i="39"/>
  <c r="X2179" i="39"/>
  <c r="W2179" i="39"/>
  <c r="V2179" i="39"/>
  <c r="Z2179" i="39"/>
  <c r="N2179" i="39"/>
  <c r="S2179" i="39" s="1"/>
  <c r="AG2179" i="39" s="1"/>
  <c r="Z2178" i="39"/>
  <c r="X2178" i="39"/>
  <c r="AA2178" i="39"/>
  <c r="N2178" i="39"/>
  <c r="S2178" i="39" s="1"/>
  <c r="AB2177" i="39"/>
  <c r="AA2177" i="39"/>
  <c r="Y2177" i="39"/>
  <c r="X2177" i="39"/>
  <c r="W2177" i="39"/>
  <c r="V2177" i="39"/>
  <c r="Z2177" i="39"/>
  <c r="N2177" i="39"/>
  <c r="S2177" i="39" s="1"/>
  <c r="AA2176" i="39"/>
  <c r="X2176" i="39"/>
  <c r="N2176" i="39"/>
  <c r="S2176" i="39" s="1"/>
  <c r="AF2176" i="39" s="1"/>
  <c r="AB2175" i="39"/>
  <c r="AA2175" i="39"/>
  <c r="Y2175" i="39"/>
  <c r="X2175" i="39"/>
  <c r="W2175" i="39"/>
  <c r="V2175" i="39"/>
  <c r="Z2175" i="39"/>
  <c r="N2175" i="39"/>
  <c r="S2175" i="39" s="1"/>
  <c r="AA2174" i="39"/>
  <c r="Z2174" i="39"/>
  <c r="X2174" i="39"/>
  <c r="N2174" i="39"/>
  <c r="S2174" i="39" s="1"/>
  <c r="AB2173" i="39"/>
  <c r="AA2173" i="39"/>
  <c r="Y2173" i="39"/>
  <c r="X2173" i="39"/>
  <c r="W2173" i="39"/>
  <c r="V2173" i="39"/>
  <c r="Z2173" i="39"/>
  <c r="N2173" i="39"/>
  <c r="S2173" i="39" s="1"/>
  <c r="N2172" i="39"/>
  <c r="S2172" i="39" s="1"/>
  <c r="AF2172" i="39" s="1"/>
  <c r="AB2171" i="39"/>
  <c r="AA2171" i="39"/>
  <c r="Y2171" i="39"/>
  <c r="X2171" i="39"/>
  <c r="W2171" i="39"/>
  <c r="V2171" i="39"/>
  <c r="Z2171" i="39"/>
  <c r="N2171" i="39"/>
  <c r="S2171" i="39" s="1"/>
  <c r="Z2170" i="39"/>
  <c r="AA2170" i="39"/>
  <c r="N2170" i="39"/>
  <c r="S2170" i="39" s="1"/>
  <c r="AB2169" i="39"/>
  <c r="AA2169" i="39"/>
  <c r="Y2169" i="39"/>
  <c r="X2169" i="39"/>
  <c r="W2169" i="39"/>
  <c r="V2169" i="39"/>
  <c r="Z2169" i="39"/>
  <c r="N2169" i="39"/>
  <c r="S2169" i="39" s="1"/>
  <c r="AG2169" i="39" s="1"/>
  <c r="X2168" i="39"/>
  <c r="AA2168" i="39"/>
  <c r="N2168" i="39"/>
  <c r="S2168" i="39" s="1"/>
  <c r="AF2168" i="39" s="1"/>
  <c r="AB2167" i="39"/>
  <c r="AA2167" i="39"/>
  <c r="Y2167" i="39"/>
  <c r="X2167" i="39"/>
  <c r="W2167" i="39"/>
  <c r="V2167" i="39"/>
  <c r="Z2167" i="39"/>
  <c r="N2167" i="39"/>
  <c r="S2167" i="39" s="1"/>
  <c r="AG2167" i="39" s="1"/>
  <c r="Z2166" i="39"/>
  <c r="X2166" i="39"/>
  <c r="AA2166" i="39"/>
  <c r="N2166" i="39"/>
  <c r="S2166" i="39" s="1"/>
  <c r="AB2165" i="39"/>
  <c r="AA2165" i="39"/>
  <c r="Y2165" i="39"/>
  <c r="X2165" i="39"/>
  <c r="W2165" i="39"/>
  <c r="V2165" i="39"/>
  <c r="Z2165" i="39"/>
  <c r="N2165" i="39"/>
  <c r="S2165" i="39" s="1"/>
  <c r="AA2164" i="39"/>
  <c r="X2164" i="39"/>
  <c r="N2164" i="39"/>
  <c r="S2164" i="39" s="1"/>
  <c r="AF2164" i="39" s="1"/>
  <c r="AB2163" i="39"/>
  <c r="AA2163" i="39"/>
  <c r="Y2163" i="39"/>
  <c r="X2163" i="39"/>
  <c r="W2163" i="39"/>
  <c r="V2163" i="39"/>
  <c r="Z2163" i="39"/>
  <c r="N2163" i="39"/>
  <c r="S2163" i="39" s="1"/>
  <c r="AA2162" i="39"/>
  <c r="Z2162" i="39"/>
  <c r="X2162" i="39"/>
  <c r="N2162" i="39"/>
  <c r="S2162" i="39" s="1"/>
  <c r="AB2161" i="39"/>
  <c r="AA2161" i="39"/>
  <c r="Y2161" i="39"/>
  <c r="X2161" i="39"/>
  <c r="W2161" i="39"/>
  <c r="V2161" i="39"/>
  <c r="Z2161" i="39"/>
  <c r="N2161" i="39"/>
  <c r="S2161" i="39" s="1"/>
  <c r="N2160" i="39"/>
  <c r="S2160" i="39" s="1"/>
  <c r="AF2160" i="39" s="1"/>
  <c r="AB2159" i="39"/>
  <c r="AA2159" i="39"/>
  <c r="Y2159" i="39"/>
  <c r="X2159" i="39"/>
  <c r="W2159" i="39"/>
  <c r="V2159" i="39"/>
  <c r="Z2159" i="39"/>
  <c r="N2159" i="39"/>
  <c r="S2159" i="39" s="1"/>
  <c r="Z2158" i="39"/>
  <c r="AA2158" i="39"/>
  <c r="N2158" i="39"/>
  <c r="S2158" i="39" s="1"/>
  <c r="AB2157" i="39"/>
  <c r="AA2157" i="39"/>
  <c r="Y2157" i="39"/>
  <c r="X2157" i="39"/>
  <c r="W2157" i="39"/>
  <c r="V2157" i="39"/>
  <c r="Z2157" i="39"/>
  <c r="N2157" i="39"/>
  <c r="S2157" i="39" s="1"/>
  <c r="AG2157" i="39" s="1"/>
  <c r="X2156" i="39"/>
  <c r="AA2156" i="39"/>
  <c r="N2156" i="39"/>
  <c r="S2156" i="39" s="1"/>
  <c r="AF2156" i="39" s="1"/>
  <c r="AB2155" i="39"/>
  <c r="AA2155" i="39"/>
  <c r="Y2155" i="39"/>
  <c r="X2155" i="39"/>
  <c r="W2155" i="39"/>
  <c r="V2155" i="39"/>
  <c r="Z2155" i="39"/>
  <c r="N2155" i="39"/>
  <c r="S2155" i="39" s="1"/>
  <c r="AG2155" i="39" s="1"/>
  <c r="Z2154" i="39"/>
  <c r="X2154" i="39"/>
  <c r="AA2154" i="39"/>
  <c r="N2154" i="39"/>
  <c r="S2154" i="39" s="1"/>
  <c r="AB2153" i="39"/>
  <c r="AA2153" i="39"/>
  <c r="Y2153" i="39"/>
  <c r="X2153" i="39"/>
  <c r="W2153" i="39"/>
  <c r="V2153" i="39"/>
  <c r="Z2153" i="39"/>
  <c r="N2153" i="39"/>
  <c r="S2153" i="39" s="1"/>
  <c r="AA2152" i="39"/>
  <c r="X2152" i="39"/>
  <c r="N2152" i="39"/>
  <c r="S2152" i="39" s="1"/>
  <c r="AF2152" i="39" s="1"/>
  <c r="AB2151" i="39"/>
  <c r="AA2151" i="39"/>
  <c r="Y2151" i="39"/>
  <c r="X2151" i="39"/>
  <c r="W2151" i="39"/>
  <c r="V2151" i="39"/>
  <c r="Z2151" i="39"/>
  <c r="N2151" i="39"/>
  <c r="S2151" i="39" s="1"/>
  <c r="AA2150" i="39"/>
  <c r="Z2150" i="39"/>
  <c r="X2150" i="39"/>
  <c r="N2150" i="39"/>
  <c r="S2150" i="39" s="1"/>
  <c r="AB2149" i="39"/>
  <c r="AA2149" i="39"/>
  <c r="Y2149" i="39"/>
  <c r="X2149" i="39"/>
  <c r="W2149" i="39"/>
  <c r="V2149" i="39"/>
  <c r="Z2149" i="39"/>
  <c r="N2149" i="39"/>
  <c r="S2149" i="39" s="1"/>
  <c r="N2148" i="39"/>
  <c r="S2148" i="39" s="1"/>
  <c r="AF2148" i="39" s="1"/>
  <c r="AB2147" i="39"/>
  <c r="AA2147" i="39"/>
  <c r="Y2147" i="39"/>
  <c r="X2147" i="39"/>
  <c r="W2147" i="39"/>
  <c r="V2147" i="39"/>
  <c r="Z2147" i="39"/>
  <c r="N2147" i="39"/>
  <c r="S2147" i="39" s="1"/>
  <c r="Z2146" i="39"/>
  <c r="AA2146" i="39"/>
  <c r="N2146" i="39"/>
  <c r="S2146" i="39" s="1"/>
  <c r="AB2145" i="39"/>
  <c r="AA2145" i="39"/>
  <c r="Y2145" i="39"/>
  <c r="X2145" i="39"/>
  <c r="W2145" i="39"/>
  <c r="V2145" i="39"/>
  <c r="Z2145" i="39"/>
  <c r="N2145" i="39"/>
  <c r="S2145" i="39" s="1"/>
  <c r="AG2145" i="39" s="1"/>
  <c r="X2144" i="39"/>
  <c r="AA2144" i="39"/>
  <c r="N2144" i="39"/>
  <c r="S2144" i="39" s="1"/>
  <c r="AF2144" i="39" s="1"/>
  <c r="AB2143" i="39"/>
  <c r="AA2143" i="39"/>
  <c r="Y2143" i="39"/>
  <c r="X2143" i="39"/>
  <c r="W2143" i="39"/>
  <c r="V2143" i="39"/>
  <c r="Z2143" i="39"/>
  <c r="N2143" i="39"/>
  <c r="S2143" i="39" s="1"/>
  <c r="AG2143" i="39" s="1"/>
  <c r="Z2142" i="39"/>
  <c r="X2142" i="39"/>
  <c r="AA2142" i="39"/>
  <c r="N2142" i="39"/>
  <c r="S2142" i="39" s="1"/>
  <c r="AB2141" i="39"/>
  <c r="AA2141" i="39"/>
  <c r="Y2141" i="39"/>
  <c r="X2141" i="39"/>
  <c r="W2141" i="39"/>
  <c r="V2141" i="39"/>
  <c r="Z2141" i="39"/>
  <c r="N2141" i="39"/>
  <c r="S2141" i="39" s="1"/>
  <c r="AA2140" i="39"/>
  <c r="X2140" i="39"/>
  <c r="N2140" i="39"/>
  <c r="S2140" i="39" s="1"/>
  <c r="AF2140" i="39" s="1"/>
  <c r="AB2139" i="39"/>
  <c r="AA2139" i="39"/>
  <c r="Y2139" i="39"/>
  <c r="X2139" i="39"/>
  <c r="W2139" i="39"/>
  <c r="V2139" i="39"/>
  <c r="Z2139" i="39"/>
  <c r="N2139" i="39"/>
  <c r="S2139" i="39" s="1"/>
  <c r="AA2138" i="39"/>
  <c r="Z2138" i="39"/>
  <c r="X2138" i="39"/>
  <c r="N2138" i="39"/>
  <c r="S2138" i="39" s="1"/>
  <c r="AB2137" i="39"/>
  <c r="AA2137" i="39"/>
  <c r="Y2137" i="39"/>
  <c r="X2137" i="39"/>
  <c r="W2137" i="39"/>
  <c r="V2137" i="39"/>
  <c r="Z2137" i="39"/>
  <c r="N2137" i="39"/>
  <c r="S2137" i="39" s="1"/>
  <c r="AA2136" i="39"/>
  <c r="Y2136" i="39"/>
  <c r="Z2136" i="39"/>
  <c r="N2136" i="39"/>
  <c r="S2136" i="39" s="1"/>
  <c r="AF2136" i="39" s="1"/>
  <c r="AB2135" i="39"/>
  <c r="AA2135" i="39"/>
  <c r="Y2135" i="39"/>
  <c r="X2135" i="39"/>
  <c r="W2135" i="39"/>
  <c r="V2135" i="39"/>
  <c r="Z2135" i="39"/>
  <c r="N2135" i="39"/>
  <c r="S2135" i="39" s="1"/>
  <c r="AA2134" i="39"/>
  <c r="Y2134" i="39"/>
  <c r="Z2134" i="39"/>
  <c r="N2134" i="39"/>
  <c r="S2134" i="39" s="1"/>
  <c r="AB2133" i="39"/>
  <c r="AA2133" i="39"/>
  <c r="Y2133" i="39"/>
  <c r="X2133" i="39"/>
  <c r="W2133" i="39"/>
  <c r="V2133" i="39"/>
  <c r="Z2133" i="39"/>
  <c r="N2133" i="39"/>
  <c r="S2133" i="39" s="1"/>
  <c r="AA2132" i="39"/>
  <c r="Y2132" i="39"/>
  <c r="Z2132" i="39"/>
  <c r="N2132" i="39"/>
  <c r="S2132" i="39" s="1"/>
  <c r="AB2131" i="39"/>
  <c r="AA2131" i="39"/>
  <c r="Y2131" i="39"/>
  <c r="X2131" i="39"/>
  <c r="W2131" i="39"/>
  <c r="V2131" i="39"/>
  <c r="Z2131" i="39"/>
  <c r="N2131" i="39"/>
  <c r="S2131" i="39" s="1"/>
  <c r="AA2130" i="39"/>
  <c r="Y2130" i="39"/>
  <c r="Z2130" i="39"/>
  <c r="N2130" i="39"/>
  <c r="S2130" i="39" s="1"/>
  <c r="AB2129" i="39"/>
  <c r="AA2129" i="39"/>
  <c r="Y2129" i="39"/>
  <c r="X2129" i="39"/>
  <c r="W2129" i="39"/>
  <c r="V2129" i="39"/>
  <c r="Z2129" i="39"/>
  <c r="N2129" i="39"/>
  <c r="S2129" i="39" s="1"/>
  <c r="AA2128" i="39"/>
  <c r="Y2128" i="39"/>
  <c r="Z2128" i="39"/>
  <c r="N2128" i="39"/>
  <c r="S2128" i="39" s="1"/>
  <c r="AB2127" i="39"/>
  <c r="AA2127" i="39"/>
  <c r="Y2127" i="39"/>
  <c r="X2127" i="39"/>
  <c r="W2127" i="39"/>
  <c r="V2127" i="39"/>
  <c r="Z2127" i="39"/>
  <c r="N2127" i="39"/>
  <c r="S2127" i="39" s="1"/>
  <c r="AA2126" i="39"/>
  <c r="Y2126" i="39"/>
  <c r="Z2126" i="39"/>
  <c r="N2126" i="39"/>
  <c r="S2126" i="39" s="1"/>
  <c r="AB2125" i="39"/>
  <c r="AA2125" i="39"/>
  <c r="Y2125" i="39"/>
  <c r="X2125" i="39"/>
  <c r="W2125" i="39"/>
  <c r="V2125" i="39"/>
  <c r="Z2125" i="39"/>
  <c r="N2125" i="39"/>
  <c r="S2125" i="39" s="1"/>
  <c r="AA2124" i="39"/>
  <c r="Y2124" i="39"/>
  <c r="Z2124" i="39"/>
  <c r="N2124" i="39"/>
  <c r="S2124" i="39" s="1"/>
  <c r="AB2123" i="39"/>
  <c r="AA2123" i="39"/>
  <c r="Y2123" i="39"/>
  <c r="X2123" i="39"/>
  <c r="W2123" i="39"/>
  <c r="V2123" i="39"/>
  <c r="Z2123" i="39"/>
  <c r="N2123" i="39"/>
  <c r="S2123" i="39" s="1"/>
  <c r="AA2122" i="39"/>
  <c r="Y2122" i="39"/>
  <c r="Z2122" i="39"/>
  <c r="N2122" i="39"/>
  <c r="S2122" i="39" s="1"/>
  <c r="AB2121" i="39"/>
  <c r="AA2121" i="39"/>
  <c r="Y2121" i="39"/>
  <c r="X2121" i="39"/>
  <c r="W2121" i="39"/>
  <c r="V2121" i="39"/>
  <c r="Z2121" i="39"/>
  <c r="N2121" i="39"/>
  <c r="S2121" i="39" s="1"/>
  <c r="AA2120" i="39"/>
  <c r="Y2120" i="39"/>
  <c r="Z2120" i="39"/>
  <c r="N2120" i="39"/>
  <c r="S2120" i="39" s="1"/>
  <c r="AB2119" i="39"/>
  <c r="AA2119" i="39"/>
  <c r="Y2119" i="39"/>
  <c r="X2119" i="39"/>
  <c r="W2119" i="39"/>
  <c r="V2119" i="39"/>
  <c r="Z2119" i="39"/>
  <c r="N2119" i="39"/>
  <c r="S2119" i="39" s="1"/>
  <c r="AA2118" i="39"/>
  <c r="Y2118" i="39"/>
  <c r="Z2118" i="39"/>
  <c r="N2118" i="39"/>
  <c r="S2118" i="39" s="1"/>
  <c r="AB2117" i="39"/>
  <c r="AA2117" i="39"/>
  <c r="Y2117" i="39"/>
  <c r="X2117" i="39"/>
  <c r="W2117" i="39"/>
  <c r="V2117" i="39"/>
  <c r="Z2117" i="39"/>
  <c r="N2117" i="39"/>
  <c r="S2117" i="39" s="1"/>
  <c r="AA2116" i="39"/>
  <c r="Y2116" i="39"/>
  <c r="Z2116" i="39"/>
  <c r="N2116" i="39"/>
  <c r="S2116" i="39" s="1"/>
  <c r="AB2115" i="39"/>
  <c r="AA2115" i="39"/>
  <c r="Y2115" i="39"/>
  <c r="X2115" i="39"/>
  <c r="W2115" i="39"/>
  <c r="V2115" i="39"/>
  <c r="Z2115" i="39"/>
  <c r="N2115" i="39"/>
  <c r="S2115" i="39" s="1"/>
  <c r="AA2114" i="39"/>
  <c r="Y2114" i="39"/>
  <c r="Z2114" i="39"/>
  <c r="N2114" i="39"/>
  <c r="S2114" i="39" s="1"/>
  <c r="AB2113" i="39"/>
  <c r="AA2113" i="39"/>
  <c r="Y2113" i="39"/>
  <c r="X2113" i="39"/>
  <c r="W2113" i="39"/>
  <c r="V2113" i="39"/>
  <c r="Z2113" i="39"/>
  <c r="N2113" i="39"/>
  <c r="S2113" i="39" s="1"/>
  <c r="AA2112" i="39"/>
  <c r="Y2112" i="39"/>
  <c r="Z2112" i="39"/>
  <c r="N2112" i="39"/>
  <c r="S2112" i="39" s="1"/>
  <c r="AB2111" i="39"/>
  <c r="AA2111" i="39"/>
  <c r="Y2111" i="39"/>
  <c r="X2111" i="39"/>
  <c r="W2111" i="39"/>
  <c r="V2111" i="39"/>
  <c r="Z2111" i="39"/>
  <c r="N2111" i="39"/>
  <c r="S2111" i="39" s="1"/>
  <c r="AA2110" i="39"/>
  <c r="Y2110" i="39"/>
  <c r="Z2110" i="39"/>
  <c r="N2110" i="39"/>
  <c r="S2110" i="39" s="1"/>
  <c r="AB2109" i="39"/>
  <c r="AA2109" i="39"/>
  <c r="Y2109" i="39"/>
  <c r="X2109" i="39"/>
  <c r="W2109" i="39"/>
  <c r="V2109" i="39"/>
  <c r="Z2109" i="39"/>
  <c r="N2109" i="39"/>
  <c r="S2109" i="39" s="1"/>
  <c r="AA2108" i="39"/>
  <c r="Y2108" i="39"/>
  <c r="Z2108" i="39"/>
  <c r="N2108" i="39"/>
  <c r="S2108" i="39" s="1"/>
  <c r="AB2107" i="39"/>
  <c r="AA2107" i="39"/>
  <c r="Y2107" i="39"/>
  <c r="X2107" i="39"/>
  <c r="W2107" i="39"/>
  <c r="V2107" i="39"/>
  <c r="Z2107" i="39"/>
  <c r="N2107" i="39"/>
  <c r="S2107" i="39" s="1"/>
  <c r="AA2106" i="39"/>
  <c r="Y2106" i="39"/>
  <c r="Z2106" i="39"/>
  <c r="N2106" i="39"/>
  <c r="S2106" i="39" s="1"/>
  <c r="AB2105" i="39"/>
  <c r="AA2105" i="39"/>
  <c r="Y2105" i="39"/>
  <c r="X2105" i="39"/>
  <c r="W2105" i="39"/>
  <c r="V2105" i="39"/>
  <c r="Z2105" i="39"/>
  <c r="N2105" i="39"/>
  <c r="S2105" i="39" s="1"/>
  <c r="AA2104" i="39"/>
  <c r="Y2104" i="39"/>
  <c r="Z2104" i="39"/>
  <c r="N2104" i="39"/>
  <c r="S2104" i="39" s="1"/>
  <c r="AB2103" i="39"/>
  <c r="AA2103" i="39"/>
  <c r="Y2103" i="39"/>
  <c r="X2103" i="39"/>
  <c r="W2103" i="39"/>
  <c r="V2103" i="39"/>
  <c r="Z2103" i="39"/>
  <c r="N2103" i="39"/>
  <c r="S2103" i="39" s="1"/>
  <c r="AB2102" i="39"/>
  <c r="Z2102" i="39"/>
  <c r="X2102" i="39"/>
  <c r="V2102" i="39"/>
  <c r="W2102" i="39"/>
  <c r="N2102" i="39"/>
  <c r="S2102" i="39" s="1"/>
  <c r="AF2102" i="39" s="1"/>
  <c r="AB2101" i="39"/>
  <c r="AA2101" i="39"/>
  <c r="Y2101" i="39"/>
  <c r="X2101" i="39"/>
  <c r="W2101" i="39"/>
  <c r="V2101" i="39"/>
  <c r="Z2101" i="39"/>
  <c r="N2101" i="39"/>
  <c r="S2101" i="39" s="1"/>
  <c r="AB2100" i="39"/>
  <c r="Z2100" i="39"/>
  <c r="X2100" i="39"/>
  <c r="V2100" i="39"/>
  <c r="W2100" i="39"/>
  <c r="N2100" i="39"/>
  <c r="S2100" i="39" s="1"/>
  <c r="AF2100" i="39" s="1"/>
  <c r="AB2099" i="39"/>
  <c r="AA2099" i="39"/>
  <c r="Y2099" i="39"/>
  <c r="X2099" i="39"/>
  <c r="W2099" i="39"/>
  <c r="V2099" i="39"/>
  <c r="Z2099" i="39"/>
  <c r="N2099" i="39"/>
  <c r="S2099" i="39" s="1"/>
  <c r="AB2098" i="39"/>
  <c r="Z2098" i="39"/>
  <c r="X2098" i="39"/>
  <c r="V2098" i="39"/>
  <c r="W2098" i="39"/>
  <c r="N2098" i="39"/>
  <c r="S2098" i="39" s="1"/>
  <c r="AB2097" i="39"/>
  <c r="AA2097" i="39"/>
  <c r="Y2097" i="39"/>
  <c r="X2097" i="39"/>
  <c r="W2097" i="39"/>
  <c r="V2097" i="39"/>
  <c r="Z2097" i="39"/>
  <c r="N2097" i="39"/>
  <c r="S2097" i="39" s="1"/>
  <c r="AB2096" i="39"/>
  <c r="Z2096" i="39"/>
  <c r="X2096" i="39"/>
  <c r="V2096" i="39"/>
  <c r="W2096" i="39"/>
  <c r="N2096" i="39"/>
  <c r="S2096" i="39" s="1"/>
  <c r="AB2095" i="39"/>
  <c r="AA2095" i="39"/>
  <c r="Y2095" i="39"/>
  <c r="X2095" i="39"/>
  <c r="W2095" i="39"/>
  <c r="V2095" i="39"/>
  <c r="Z2095" i="39"/>
  <c r="N2095" i="39"/>
  <c r="S2095" i="39" s="1"/>
  <c r="AB2094" i="39"/>
  <c r="Z2094" i="39"/>
  <c r="X2094" i="39"/>
  <c r="V2094" i="39"/>
  <c r="W2094" i="39"/>
  <c r="N2094" i="39"/>
  <c r="S2094" i="39" s="1"/>
  <c r="AF2094" i="39" s="1"/>
  <c r="AB2093" i="39"/>
  <c r="AA2093" i="39"/>
  <c r="Y2093" i="39"/>
  <c r="X2093" i="39"/>
  <c r="W2093" i="39"/>
  <c r="V2093" i="39"/>
  <c r="Z2093" i="39"/>
  <c r="N2093" i="39"/>
  <c r="S2093" i="39" s="1"/>
  <c r="AK2093" i="39" s="1"/>
  <c r="AB2092" i="39"/>
  <c r="Z2092" i="39"/>
  <c r="X2092" i="39"/>
  <c r="V2092" i="39"/>
  <c r="W2092" i="39"/>
  <c r="N2092" i="39"/>
  <c r="S2092" i="39" s="1"/>
  <c r="AB2091" i="39"/>
  <c r="AA2091" i="39"/>
  <c r="Y2091" i="39"/>
  <c r="X2091" i="39"/>
  <c r="W2091" i="39"/>
  <c r="V2091" i="39"/>
  <c r="Z2091" i="39"/>
  <c r="N2091" i="39"/>
  <c r="S2091" i="39" s="1"/>
  <c r="AB2090" i="39"/>
  <c r="Z2090" i="39"/>
  <c r="X2090" i="39"/>
  <c r="V2090" i="39"/>
  <c r="W2090" i="39"/>
  <c r="N2090" i="39"/>
  <c r="S2090" i="39" s="1"/>
  <c r="AB2089" i="39"/>
  <c r="AA2089" i="39"/>
  <c r="Y2089" i="39"/>
  <c r="X2089" i="39"/>
  <c r="W2089" i="39"/>
  <c r="V2089" i="39"/>
  <c r="Z2089" i="39"/>
  <c r="N2089" i="39"/>
  <c r="S2089" i="39" s="1"/>
  <c r="AB2088" i="39"/>
  <c r="Z2088" i="39"/>
  <c r="X2088" i="39"/>
  <c r="V2088" i="39"/>
  <c r="W2088" i="39"/>
  <c r="N2088" i="39"/>
  <c r="S2088" i="39" s="1"/>
  <c r="AF2088" i="39" s="1"/>
  <c r="AB2087" i="39"/>
  <c r="AA2087" i="39"/>
  <c r="Y2087" i="39"/>
  <c r="X2087" i="39"/>
  <c r="W2087" i="39"/>
  <c r="V2087" i="39"/>
  <c r="Z2087" i="39"/>
  <c r="N2087" i="39"/>
  <c r="S2087" i="39" s="1"/>
  <c r="AB2086" i="39"/>
  <c r="Z2086" i="39"/>
  <c r="X2086" i="39"/>
  <c r="V2086" i="39"/>
  <c r="W2086" i="39"/>
  <c r="N2086" i="39"/>
  <c r="S2086" i="39" s="1"/>
  <c r="AB2085" i="39"/>
  <c r="AA2085" i="39"/>
  <c r="Y2085" i="39"/>
  <c r="X2085" i="39"/>
  <c r="W2085" i="39"/>
  <c r="V2085" i="39"/>
  <c r="Z2085" i="39"/>
  <c r="N2085" i="39"/>
  <c r="S2085" i="39" s="1"/>
  <c r="AB2084" i="39"/>
  <c r="Z2084" i="39"/>
  <c r="X2084" i="39"/>
  <c r="V2084" i="39"/>
  <c r="W2084" i="39"/>
  <c r="N2084" i="39"/>
  <c r="S2084" i="39" s="1"/>
  <c r="AB2083" i="39"/>
  <c r="AA2083" i="39"/>
  <c r="Y2083" i="39"/>
  <c r="X2083" i="39"/>
  <c r="W2083" i="39"/>
  <c r="V2083" i="39"/>
  <c r="Z2083" i="39"/>
  <c r="N2083" i="39"/>
  <c r="S2083" i="39" s="1"/>
  <c r="AB2082" i="39"/>
  <c r="Z2082" i="39"/>
  <c r="X2082" i="39"/>
  <c r="V2082" i="39"/>
  <c r="W2082" i="39"/>
  <c r="N2082" i="39"/>
  <c r="S2082" i="39" s="1"/>
  <c r="AB2081" i="39"/>
  <c r="AA2081" i="39"/>
  <c r="Y2081" i="39"/>
  <c r="X2081" i="39"/>
  <c r="W2081" i="39"/>
  <c r="V2081" i="39"/>
  <c r="Z2081" i="39"/>
  <c r="N2081" i="39"/>
  <c r="S2081" i="39" s="1"/>
  <c r="AK2081" i="39" s="1"/>
  <c r="AB2080" i="39"/>
  <c r="Z2080" i="39"/>
  <c r="X2080" i="39"/>
  <c r="V2080" i="39"/>
  <c r="W2080" i="39"/>
  <c r="N2080" i="39"/>
  <c r="S2080" i="39" s="1"/>
  <c r="AB2079" i="39"/>
  <c r="AA2079" i="39"/>
  <c r="Y2079" i="39"/>
  <c r="X2079" i="39"/>
  <c r="W2079" i="39"/>
  <c r="V2079" i="39"/>
  <c r="Z2079" i="39"/>
  <c r="N2079" i="39"/>
  <c r="S2079" i="39" s="1"/>
  <c r="AB2078" i="39"/>
  <c r="Z2078" i="39"/>
  <c r="X2078" i="39"/>
  <c r="V2078" i="39"/>
  <c r="W2078" i="39"/>
  <c r="N2078" i="39"/>
  <c r="S2078" i="39" s="1"/>
  <c r="AF2078" i="39" s="1"/>
  <c r="AB2077" i="39"/>
  <c r="AA2077" i="39"/>
  <c r="Y2077" i="39"/>
  <c r="X2077" i="39"/>
  <c r="W2077" i="39"/>
  <c r="V2077" i="39"/>
  <c r="Z2077" i="39"/>
  <c r="N2077" i="39"/>
  <c r="S2077" i="39" s="1"/>
  <c r="AK2077" i="39" s="1"/>
  <c r="AB2076" i="39"/>
  <c r="Z2076" i="39"/>
  <c r="X2076" i="39"/>
  <c r="V2076" i="39"/>
  <c r="W2076" i="39"/>
  <c r="N2076" i="39"/>
  <c r="S2076" i="39" s="1"/>
  <c r="AB2075" i="39"/>
  <c r="AA2075" i="39"/>
  <c r="Y2075" i="39"/>
  <c r="X2075" i="39"/>
  <c r="W2075" i="39"/>
  <c r="V2075" i="39"/>
  <c r="Z2075" i="39"/>
  <c r="N2075" i="39"/>
  <c r="S2075" i="39" s="1"/>
  <c r="AB2074" i="39"/>
  <c r="Z2074" i="39"/>
  <c r="X2074" i="39"/>
  <c r="V2074" i="39"/>
  <c r="W2074" i="39"/>
  <c r="N2074" i="39"/>
  <c r="S2074" i="39" s="1"/>
  <c r="AB2073" i="39"/>
  <c r="AA2073" i="39"/>
  <c r="Y2073" i="39"/>
  <c r="X2073" i="39"/>
  <c r="W2073" i="39"/>
  <c r="V2073" i="39"/>
  <c r="Z2073" i="39"/>
  <c r="N2073" i="39"/>
  <c r="S2073" i="39" s="1"/>
  <c r="AB2072" i="39"/>
  <c r="Z2072" i="39"/>
  <c r="X2072" i="39"/>
  <c r="V2072" i="39"/>
  <c r="W2072" i="39"/>
  <c r="N2072" i="39"/>
  <c r="S2072" i="39" s="1"/>
  <c r="AF2072" i="39" s="1"/>
  <c r="AB2071" i="39"/>
  <c r="AA2071" i="39"/>
  <c r="Y2071" i="39"/>
  <c r="X2071" i="39"/>
  <c r="W2071" i="39"/>
  <c r="V2071" i="39"/>
  <c r="Z2071" i="39"/>
  <c r="N2071" i="39"/>
  <c r="S2071" i="39" s="1"/>
  <c r="AK2071" i="39" s="1"/>
  <c r="AB2070" i="39"/>
  <c r="Z2070" i="39"/>
  <c r="X2070" i="39"/>
  <c r="V2070" i="39"/>
  <c r="W2070" i="39"/>
  <c r="N2070" i="39"/>
  <c r="S2070" i="39" s="1"/>
  <c r="AB2069" i="39"/>
  <c r="AA2069" i="39"/>
  <c r="Y2069" i="39"/>
  <c r="X2069" i="39"/>
  <c r="W2069" i="39"/>
  <c r="V2069" i="39"/>
  <c r="Z2069" i="39"/>
  <c r="N2069" i="39"/>
  <c r="S2069" i="39" s="1"/>
  <c r="AB2068" i="39"/>
  <c r="Z2068" i="39"/>
  <c r="X2068" i="39"/>
  <c r="V2068" i="39"/>
  <c r="W2068" i="39"/>
  <c r="N2068" i="39"/>
  <c r="S2068" i="39" s="1"/>
  <c r="AB2067" i="39"/>
  <c r="AA2067" i="39"/>
  <c r="Y2067" i="39"/>
  <c r="X2067" i="39"/>
  <c r="W2067" i="39"/>
  <c r="V2067" i="39"/>
  <c r="Z2067" i="39"/>
  <c r="N2067" i="39"/>
  <c r="S2067" i="39" s="1"/>
  <c r="AB2066" i="39"/>
  <c r="Z2066" i="39"/>
  <c r="X2066" i="39"/>
  <c r="V2066" i="39"/>
  <c r="W2066" i="39"/>
  <c r="N2066" i="39"/>
  <c r="S2066" i="39" s="1"/>
  <c r="AF2066" i="39" s="1"/>
  <c r="AB2065" i="39"/>
  <c r="AA2065" i="39"/>
  <c r="Y2065" i="39"/>
  <c r="X2065" i="39"/>
  <c r="W2065" i="39"/>
  <c r="V2065" i="39"/>
  <c r="Z2065" i="39"/>
  <c r="N2065" i="39"/>
  <c r="S2065" i="39" s="1"/>
  <c r="AK2065" i="39" s="1"/>
  <c r="AB2064" i="39"/>
  <c r="Z2064" i="39"/>
  <c r="X2064" i="39"/>
  <c r="V2064" i="39"/>
  <c r="W2064" i="39"/>
  <c r="N2064" i="39"/>
  <c r="S2064" i="39" s="1"/>
  <c r="AB2063" i="39"/>
  <c r="AA2063" i="39"/>
  <c r="Y2063" i="39"/>
  <c r="X2063" i="39"/>
  <c r="W2063" i="39"/>
  <c r="V2063" i="39"/>
  <c r="Z2063" i="39"/>
  <c r="N2063" i="39"/>
  <c r="S2063" i="39" s="1"/>
  <c r="AB2062" i="39"/>
  <c r="Z2062" i="39"/>
  <c r="X2062" i="39"/>
  <c r="V2062" i="39"/>
  <c r="W2062" i="39"/>
  <c r="N2062" i="39"/>
  <c r="S2062" i="39" s="1"/>
  <c r="AB2061" i="39"/>
  <c r="AA2061" i="39"/>
  <c r="Y2061" i="39"/>
  <c r="X2061" i="39"/>
  <c r="W2061" i="39"/>
  <c r="V2061" i="39"/>
  <c r="Z2061" i="39"/>
  <c r="N2061" i="39"/>
  <c r="S2061" i="39" s="1"/>
  <c r="AB2060" i="39"/>
  <c r="Z2060" i="39"/>
  <c r="X2060" i="39"/>
  <c r="V2060" i="39"/>
  <c r="W2060" i="39"/>
  <c r="N2060" i="39"/>
  <c r="S2060" i="39" s="1"/>
  <c r="AF2060" i="39" s="1"/>
  <c r="AB2059" i="39"/>
  <c r="Y2059" i="39"/>
  <c r="W2059" i="39"/>
  <c r="V2059" i="39"/>
  <c r="Z2059" i="39"/>
  <c r="N2059" i="39"/>
  <c r="S2059" i="39" s="1"/>
  <c r="Z2058" i="39"/>
  <c r="N2058" i="39"/>
  <c r="S2058" i="39" s="1"/>
  <c r="AB2057" i="39"/>
  <c r="AA2057" i="39"/>
  <c r="Y2057" i="39"/>
  <c r="W2057" i="39"/>
  <c r="V2057" i="39"/>
  <c r="Z2057" i="39"/>
  <c r="N2057" i="39"/>
  <c r="S2057" i="39" s="1"/>
  <c r="Z2056" i="39"/>
  <c r="N2056" i="39"/>
  <c r="S2056" i="39" s="1"/>
  <c r="AF2056" i="39" s="1"/>
  <c r="AB2055" i="39"/>
  <c r="AA2055" i="39"/>
  <c r="Y2055" i="39"/>
  <c r="W2055" i="39"/>
  <c r="V2055" i="39"/>
  <c r="Z2055" i="39"/>
  <c r="N2055" i="39"/>
  <c r="S2055" i="39" s="1"/>
  <c r="N2054" i="39"/>
  <c r="S2054" i="39" s="1"/>
  <c r="AF2054" i="39" s="1"/>
  <c r="AB2053" i="39"/>
  <c r="AA2053" i="39"/>
  <c r="Y2053" i="39"/>
  <c r="W2053" i="39"/>
  <c r="V2053" i="39"/>
  <c r="Z2053" i="39"/>
  <c r="N2053" i="39"/>
  <c r="S2053" i="39" s="1"/>
  <c r="Z2052" i="39"/>
  <c r="N2052" i="39"/>
  <c r="S2052" i="39" s="1"/>
  <c r="AB2051" i="39"/>
  <c r="AA2051" i="39"/>
  <c r="Y2051" i="39"/>
  <c r="W2051" i="39"/>
  <c r="V2051" i="39"/>
  <c r="Z2051" i="39"/>
  <c r="N2051" i="39"/>
  <c r="S2051" i="39" s="1"/>
  <c r="AI2051" i="39" s="1"/>
  <c r="Z2050" i="39"/>
  <c r="N2050" i="39"/>
  <c r="S2050" i="39" s="1"/>
  <c r="AF2050" i="39" s="1"/>
  <c r="AB2049" i="39"/>
  <c r="AA2049" i="39"/>
  <c r="Y2049" i="39"/>
  <c r="W2049" i="39"/>
  <c r="V2049" i="39"/>
  <c r="Z2049" i="39"/>
  <c r="N2049" i="39"/>
  <c r="S2049" i="39" s="1"/>
  <c r="AI2049" i="39" s="1"/>
  <c r="Z2048" i="39"/>
  <c r="N2048" i="39"/>
  <c r="S2048" i="39" s="1"/>
  <c r="AF2048" i="39" s="1"/>
  <c r="AB2047" i="39"/>
  <c r="AA2047" i="39"/>
  <c r="Y2047" i="39"/>
  <c r="W2047" i="39"/>
  <c r="V2047" i="39"/>
  <c r="Z2047" i="39"/>
  <c r="N2047" i="39"/>
  <c r="S2047" i="39" s="1"/>
  <c r="AI2047" i="39" s="1"/>
  <c r="Z2046" i="39"/>
  <c r="N2046" i="39"/>
  <c r="S2046" i="39" s="1"/>
  <c r="AB2045" i="39"/>
  <c r="AA2045" i="39"/>
  <c r="Y2045" i="39"/>
  <c r="W2045" i="39"/>
  <c r="V2045" i="39"/>
  <c r="Z2045" i="39"/>
  <c r="N2045" i="39"/>
  <c r="S2045" i="39" s="1"/>
  <c r="Z2044" i="39"/>
  <c r="N2044" i="39"/>
  <c r="S2044" i="39" s="1"/>
  <c r="AF2044" i="39" s="1"/>
  <c r="AB2043" i="39"/>
  <c r="AA2043" i="39"/>
  <c r="Y2043" i="39"/>
  <c r="W2043" i="39"/>
  <c r="V2043" i="39"/>
  <c r="Z2043" i="39"/>
  <c r="N2043" i="39"/>
  <c r="S2043" i="39" s="1"/>
  <c r="AI2043" i="39" s="1"/>
  <c r="N2042" i="39"/>
  <c r="S2042" i="39" s="1"/>
  <c r="AF2042" i="39" s="1"/>
  <c r="AB2041" i="39"/>
  <c r="AA2041" i="39"/>
  <c r="Y2041" i="39"/>
  <c r="X2041" i="39"/>
  <c r="W2041" i="39"/>
  <c r="V2041" i="39"/>
  <c r="Z2041" i="39"/>
  <c r="N2041" i="39"/>
  <c r="S2041" i="39" s="1"/>
  <c r="N2040" i="39"/>
  <c r="S2040" i="39" s="1"/>
  <c r="AF2040" i="39" s="1"/>
  <c r="AB2039" i="39"/>
  <c r="AA2039" i="39"/>
  <c r="Y2039" i="39"/>
  <c r="X2039" i="39"/>
  <c r="W2039" i="39"/>
  <c r="V2039" i="39"/>
  <c r="Z2039" i="39"/>
  <c r="N2039" i="39"/>
  <c r="S2039" i="39" s="1"/>
  <c r="N2038" i="39"/>
  <c r="S2038" i="39" s="1"/>
  <c r="AF2038" i="39" s="1"/>
  <c r="AB2037" i="39"/>
  <c r="AA2037" i="39"/>
  <c r="Y2037" i="39"/>
  <c r="X2037" i="39"/>
  <c r="W2037" i="39"/>
  <c r="V2037" i="39"/>
  <c r="Z2037" i="39"/>
  <c r="N2037" i="39"/>
  <c r="S2037" i="39" s="1"/>
  <c r="N2036" i="39"/>
  <c r="S2036" i="39" s="1"/>
  <c r="AF2036" i="39" s="1"/>
  <c r="AB2035" i="39"/>
  <c r="AA2035" i="39"/>
  <c r="Y2035" i="39"/>
  <c r="X2035" i="39"/>
  <c r="W2035" i="39"/>
  <c r="V2035" i="39"/>
  <c r="Z2035" i="39"/>
  <c r="N2035" i="39"/>
  <c r="S2035" i="39" s="1"/>
  <c r="N2034" i="39"/>
  <c r="S2034" i="39" s="1"/>
  <c r="AF2034" i="39" s="1"/>
  <c r="AB2033" i="39"/>
  <c r="AA2033" i="39"/>
  <c r="Y2033" i="39"/>
  <c r="X2033" i="39"/>
  <c r="W2033" i="39"/>
  <c r="V2033" i="39"/>
  <c r="Z2033" i="39"/>
  <c r="N2033" i="39"/>
  <c r="S2033" i="39" s="1"/>
  <c r="N2032" i="39"/>
  <c r="S2032" i="39" s="1"/>
  <c r="AF2032" i="39" s="1"/>
  <c r="AB2031" i="39"/>
  <c r="AA2031" i="39"/>
  <c r="Y2031" i="39"/>
  <c r="X2031" i="39"/>
  <c r="W2031" i="39"/>
  <c r="V2031" i="39"/>
  <c r="Z2031" i="39"/>
  <c r="N2031" i="39"/>
  <c r="S2031" i="39" s="1"/>
  <c r="N2030" i="39"/>
  <c r="S2030" i="39" s="1"/>
  <c r="AF2030" i="39" s="1"/>
  <c r="AB2029" i="39"/>
  <c r="AA2029" i="39"/>
  <c r="Y2029" i="39"/>
  <c r="X2029" i="39"/>
  <c r="W2029" i="39"/>
  <c r="V2029" i="39"/>
  <c r="Z2029" i="39"/>
  <c r="N2029" i="39"/>
  <c r="S2029" i="39" s="1"/>
  <c r="N2028" i="39"/>
  <c r="S2028" i="39" s="1"/>
  <c r="AF2028" i="39" s="1"/>
  <c r="AB2027" i="39"/>
  <c r="AA2027" i="39"/>
  <c r="Y2027" i="39"/>
  <c r="X2027" i="39"/>
  <c r="W2027" i="39"/>
  <c r="V2027" i="39"/>
  <c r="Z2027" i="39"/>
  <c r="N2027" i="39"/>
  <c r="S2027" i="39" s="1"/>
  <c r="N2026" i="39"/>
  <c r="S2026" i="39" s="1"/>
  <c r="AF2026" i="39" s="1"/>
  <c r="AB2025" i="39"/>
  <c r="AA2025" i="39"/>
  <c r="Y2025" i="39"/>
  <c r="X2025" i="39"/>
  <c r="W2025" i="39"/>
  <c r="V2025" i="39"/>
  <c r="Z2025" i="39"/>
  <c r="N2025" i="39"/>
  <c r="S2025" i="39" s="1"/>
  <c r="N2024" i="39"/>
  <c r="S2024" i="39" s="1"/>
  <c r="AF2024" i="39" s="1"/>
  <c r="AB2023" i="39"/>
  <c r="AA2023" i="39"/>
  <c r="Y2023" i="39"/>
  <c r="X2023" i="39"/>
  <c r="W2023" i="39"/>
  <c r="V2023" i="39"/>
  <c r="Z2023" i="39"/>
  <c r="N2023" i="39"/>
  <c r="S2023" i="39" s="1"/>
  <c r="AH2023" i="39" s="1"/>
  <c r="N2022" i="39"/>
  <c r="S2022" i="39" s="1"/>
  <c r="AF2022" i="39" s="1"/>
  <c r="AB2021" i="39"/>
  <c r="AA2021" i="39"/>
  <c r="Y2021" i="39"/>
  <c r="X2021" i="39"/>
  <c r="W2021" i="39"/>
  <c r="V2021" i="39"/>
  <c r="Z2021" i="39"/>
  <c r="N2021" i="39"/>
  <c r="S2021" i="39" s="1"/>
  <c r="N2020" i="39"/>
  <c r="S2020" i="39" s="1"/>
  <c r="AF2020" i="39" s="1"/>
  <c r="AB2019" i="39"/>
  <c r="AA2019" i="39"/>
  <c r="Y2019" i="39"/>
  <c r="X2019" i="39"/>
  <c r="W2019" i="39"/>
  <c r="V2019" i="39"/>
  <c r="Z2019" i="39"/>
  <c r="N2019" i="39"/>
  <c r="S2019" i="39" s="1"/>
  <c r="AH2019" i="39" s="1"/>
  <c r="N2018" i="39"/>
  <c r="S2018" i="39" s="1"/>
  <c r="AF2018" i="39" s="1"/>
  <c r="AB2017" i="39"/>
  <c r="AA2017" i="39"/>
  <c r="Y2017" i="39"/>
  <c r="X2017" i="39"/>
  <c r="W2017" i="39"/>
  <c r="V2017" i="39"/>
  <c r="Z2017" i="39"/>
  <c r="N2017" i="39"/>
  <c r="S2017" i="39" s="1"/>
  <c r="N2016" i="39"/>
  <c r="S2016" i="39" s="1"/>
  <c r="AF2016" i="39" s="1"/>
  <c r="AB2015" i="39"/>
  <c r="AA2015" i="39"/>
  <c r="Y2015" i="39"/>
  <c r="X2015" i="39"/>
  <c r="W2015" i="39"/>
  <c r="V2015" i="39"/>
  <c r="Z2015" i="39"/>
  <c r="N2015" i="39"/>
  <c r="S2015" i="39" s="1"/>
  <c r="AH2015" i="39" s="1"/>
  <c r="N2014" i="39"/>
  <c r="S2014" i="39" s="1"/>
  <c r="AF2014" i="39" s="1"/>
  <c r="AB2013" i="39"/>
  <c r="AA2013" i="39"/>
  <c r="Y2013" i="39"/>
  <c r="X2013" i="39"/>
  <c r="W2013" i="39"/>
  <c r="V2013" i="39"/>
  <c r="Z2013" i="39"/>
  <c r="N2013" i="39"/>
  <c r="S2013" i="39" s="1"/>
  <c r="N2012" i="39"/>
  <c r="S2012" i="39" s="1"/>
  <c r="AF2012" i="39" s="1"/>
  <c r="AB2011" i="39"/>
  <c r="AA2011" i="39"/>
  <c r="Y2011" i="39"/>
  <c r="X2011" i="39"/>
  <c r="W2011" i="39"/>
  <c r="V2011" i="39"/>
  <c r="Z2011" i="39"/>
  <c r="N2011" i="39"/>
  <c r="S2011" i="39" s="1"/>
  <c r="AH2011" i="39" s="1"/>
  <c r="N2010" i="39"/>
  <c r="S2010" i="39" s="1"/>
  <c r="AF2010" i="39" s="1"/>
  <c r="AB2009" i="39"/>
  <c r="AA2009" i="39"/>
  <c r="Y2009" i="39"/>
  <c r="X2009" i="39"/>
  <c r="W2009" i="39"/>
  <c r="V2009" i="39"/>
  <c r="Z2009" i="39"/>
  <c r="N2009" i="39"/>
  <c r="S2009" i="39" s="1"/>
  <c r="N2008" i="39"/>
  <c r="S2008" i="39" s="1"/>
  <c r="AF2008" i="39" s="1"/>
  <c r="AB2007" i="39"/>
  <c r="AA2007" i="39"/>
  <c r="Y2007" i="39"/>
  <c r="X2007" i="39"/>
  <c r="W2007" i="39"/>
  <c r="V2007" i="39"/>
  <c r="Z2007" i="39"/>
  <c r="S2007" i="39"/>
  <c r="AH2007" i="39" s="1"/>
  <c r="N2007" i="39"/>
  <c r="N2006" i="39"/>
  <c r="S2006" i="39" s="1"/>
  <c r="AF2006" i="39" s="1"/>
  <c r="AB2005" i="39"/>
  <c r="AA2005" i="39"/>
  <c r="Y2005" i="39"/>
  <c r="X2005" i="39"/>
  <c r="W2005" i="39"/>
  <c r="V2005" i="39"/>
  <c r="Z2005" i="39"/>
  <c r="N2005" i="39"/>
  <c r="S2005" i="39" s="1"/>
  <c r="N2004" i="39"/>
  <c r="S2004" i="39" s="1"/>
  <c r="AF2004" i="39" s="1"/>
  <c r="AB2003" i="39"/>
  <c r="AA2003" i="39"/>
  <c r="Y2003" i="39"/>
  <c r="X2003" i="39"/>
  <c r="W2003" i="39"/>
  <c r="V2003" i="39"/>
  <c r="Z2003" i="39"/>
  <c r="N2003" i="39"/>
  <c r="S2003" i="39" s="1"/>
  <c r="N2002" i="39"/>
  <c r="S2002" i="39" s="1"/>
  <c r="AF2002" i="39" s="1"/>
  <c r="AB2001" i="39"/>
  <c r="AA2001" i="39"/>
  <c r="Y2001" i="39"/>
  <c r="X2001" i="39"/>
  <c r="W2001" i="39"/>
  <c r="V2001" i="39"/>
  <c r="Z2001" i="39"/>
  <c r="N2001" i="39"/>
  <c r="S2001" i="39" s="1"/>
  <c r="N2000" i="39"/>
  <c r="S2000" i="39" s="1"/>
  <c r="AF2000" i="39" s="1"/>
  <c r="AB1999" i="39"/>
  <c r="AA1999" i="39"/>
  <c r="Y1999" i="39"/>
  <c r="X1999" i="39"/>
  <c r="W1999" i="39"/>
  <c r="V1999" i="39"/>
  <c r="Z1999" i="39"/>
  <c r="N1999" i="39"/>
  <c r="S1999" i="39" s="1"/>
  <c r="N1998" i="39"/>
  <c r="S1998" i="39" s="1"/>
  <c r="AF1998" i="39" s="1"/>
  <c r="AB1997" i="39"/>
  <c r="AA1997" i="39"/>
  <c r="Y1997" i="39"/>
  <c r="X1997" i="39"/>
  <c r="W1997" i="39"/>
  <c r="V1997" i="39"/>
  <c r="Z1997" i="39"/>
  <c r="N1997" i="39"/>
  <c r="S1997" i="39" s="1"/>
  <c r="N1996" i="39"/>
  <c r="S1996" i="39" s="1"/>
  <c r="AF1996" i="39" s="1"/>
  <c r="AB1995" i="39"/>
  <c r="AA1995" i="39"/>
  <c r="Y1995" i="39"/>
  <c r="X1995" i="39"/>
  <c r="W1995" i="39"/>
  <c r="V1995" i="39"/>
  <c r="Z1995" i="39"/>
  <c r="N1995" i="39"/>
  <c r="S1995" i="39" s="1"/>
  <c r="N1994" i="39"/>
  <c r="S1994" i="39" s="1"/>
  <c r="AF1994" i="39" s="1"/>
  <c r="AB1993" i="39"/>
  <c r="AA1993" i="39"/>
  <c r="Y1993" i="39"/>
  <c r="X1993" i="39"/>
  <c r="W1993" i="39"/>
  <c r="V1993" i="39"/>
  <c r="Z1993" i="39"/>
  <c r="N1993" i="39"/>
  <c r="S1993" i="39" s="1"/>
  <c r="N1992" i="39"/>
  <c r="S1992" i="39" s="1"/>
  <c r="AF1992" i="39" s="1"/>
  <c r="AB1991" i="39"/>
  <c r="AA1991" i="39"/>
  <c r="Y1991" i="39"/>
  <c r="X1991" i="39"/>
  <c r="W1991" i="39"/>
  <c r="V1991" i="39"/>
  <c r="Z1991" i="39"/>
  <c r="N1991" i="39"/>
  <c r="S1991" i="39" s="1"/>
  <c r="N1990" i="39"/>
  <c r="S1990" i="39" s="1"/>
  <c r="AF1990" i="39" s="1"/>
  <c r="AB1989" i="39"/>
  <c r="AA1989" i="39"/>
  <c r="Y1989" i="39"/>
  <c r="X1989" i="39"/>
  <c r="W1989" i="39"/>
  <c r="V1989" i="39"/>
  <c r="Z1989" i="39"/>
  <c r="N1989" i="39"/>
  <c r="S1989" i="39" s="1"/>
  <c r="N1988" i="39"/>
  <c r="S1988" i="39" s="1"/>
  <c r="AF1988" i="39" s="1"/>
  <c r="AB1987" i="39"/>
  <c r="AA1987" i="39"/>
  <c r="Y1987" i="39"/>
  <c r="X1987" i="39"/>
  <c r="W1987" i="39"/>
  <c r="V1987" i="39"/>
  <c r="Z1987" i="39"/>
  <c r="N1987" i="39"/>
  <c r="S1987" i="39" s="1"/>
  <c r="N1986" i="39"/>
  <c r="S1986" i="39" s="1"/>
  <c r="AF1986" i="39" s="1"/>
  <c r="AB1985" i="39"/>
  <c r="AA1985" i="39"/>
  <c r="Y1985" i="39"/>
  <c r="X1985" i="39"/>
  <c r="W1985" i="39"/>
  <c r="V1985" i="39"/>
  <c r="Z1985" i="39"/>
  <c r="N1985" i="39"/>
  <c r="S1985" i="39" s="1"/>
  <c r="N1984" i="39"/>
  <c r="S1984" i="39" s="1"/>
  <c r="AF1984" i="39" s="1"/>
  <c r="AB1983" i="39"/>
  <c r="AA1983" i="39"/>
  <c r="Y1983" i="39"/>
  <c r="X1983" i="39"/>
  <c r="W1983" i="39"/>
  <c r="V1983" i="39"/>
  <c r="Z1983" i="39"/>
  <c r="N1983" i="39"/>
  <c r="S1983" i="39" s="1"/>
  <c r="N1982" i="39"/>
  <c r="S1982" i="39" s="1"/>
  <c r="AF1982" i="39" s="1"/>
  <c r="AB1981" i="39"/>
  <c r="AA1981" i="39"/>
  <c r="Y1981" i="39"/>
  <c r="X1981" i="39"/>
  <c r="W1981" i="39"/>
  <c r="V1981" i="39"/>
  <c r="Z1981" i="39"/>
  <c r="N1981" i="39"/>
  <c r="S1981" i="39" s="1"/>
  <c r="N1980" i="39"/>
  <c r="S1980" i="39" s="1"/>
  <c r="AF1980" i="39" s="1"/>
  <c r="AB1979" i="39"/>
  <c r="AA1979" i="39"/>
  <c r="Y1979" i="39"/>
  <c r="X1979" i="39"/>
  <c r="W1979" i="39"/>
  <c r="V1979" i="39"/>
  <c r="Z1979" i="39"/>
  <c r="N1979" i="39"/>
  <c r="S1979" i="39" s="1"/>
  <c r="AH1979" i="39" s="1"/>
  <c r="N1978" i="39"/>
  <c r="S1978" i="39" s="1"/>
  <c r="AF1978" i="39" s="1"/>
  <c r="AB1977" i="39"/>
  <c r="AA1977" i="39"/>
  <c r="Y1977" i="39"/>
  <c r="X1977" i="39"/>
  <c r="W1977" i="39"/>
  <c r="V1977" i="39"/>
  <c r="Z1977" i="39"/>
  <c r="N1977" i="39"/>
  <c r="S1977" i="39" s="1"/>
  <c r="N1976" i="39"/>
  <c r="S1976" i="39" s="1"/>
  <c r="AF1976" i="39" s="1"/>
  <c r="AB1975" i="39"/>
  <c r="AA1975" i="39"/>
  <c r="Y1975" i="39"/>
  <c r="X1975" i="39"/>
  <c r="W1975" i="39"/>
  <c r="V1975" i="39"/>
  <c r="Z1975" i="39"/>
  <c r="N1975" i="39"/>
  <c r="S1975" i="39" s="1"/>
  <c r="AH1975" i="39" s="1"/>
  <c r="N1974" i="39"/>
  <c r="S1974" i="39" s="1"/>
  <c r="AF1974" i="39" s="1"/>
  <c r="AB1973" i="39"/>
  <c r="AA1973" i="39"/>
  <c r="Y1973" i="39"/>
  <c r="X1973" i="39"/>
  <c r="W1973" i="39"/>
  <c r="V1973" i="39"/>
  <c r="Z1973" i="39"/>
  <c r="N1973" i="39"/>
  <c r="S1973" i="39" s="1"/>
  <c r="N1972" i="39"/>
  <c r="S1972" i="39" s="1"/>
  <c r="AF1972" i="39" s="1"/>
  <c r="AB1971" i="39"/>
  <c r="AA1971" i="39"/>
  <c r="Y1971" i="39"/>
  <c r="X1971" i="39"/>
  <c r="W1971" i="39"/>
  <c r="V1971" i="39"/>
  <c r="Z1971" i="39"/>
  <c r="N1971" i="39"/>
  <c r="S1971" i="39" s="1"/>
  <c r="AH1971" i="39" s="1"/>
  <c r="N1970" i="39"/>
  <c r="S1970" i="39" s="1"/>
  <c r="AF1970" i="39" s="1"/>
  <c r="AB1969" i="39"/>
  <c r="AA1969" i="39"/>
  <c r="Y1969" i="39"/>
  <c r="X1969" i="39"/>
  <c r="W1969" i="39"/>
  <c r="V1969" i="39"/>
  <c r="Z1969" i="39"/>
  <c r="N1969" i="39"/>
  <c r="S1969" i="39" s="1"/>
  <c r="N1968" i="39"/>
  <c r="S1968" i="39" s="1"/>
  <c r="AF1968" i="39" s="1"/>
  <c r="AB1967" i="39"/>
  <c r="AA1967" i="39"/>
  <c r="Y1967" i="39"/>
  <c r="X1967" i="39"/>
  <c r="W1967" i="39"/>
  <c r="V1967" i="39"/>
  <c r="Z1967" i="39"/>
  <c r="N1967" i="39"/>
  <c r="S1967" i="39" s="1"/>
  <c r="AH1967" i="39" s="1"/>
  <c r="N1966" i="39"/>
  <c r="S1966" i="39" s="1"/>
  <c r="AF1966" i="39" s="1"/>
  <c r="AB1965" i="39"/>
  <c r="AA1965" i="39"/>
  <c r="Y1965" i="39"/>
  <c r="X1965" i="39"/>
  <c r="W1965" i="39"/>
  <c r="V1965" i="39"/>
  <c r="Z1965" i="39"/>
  <c r="N1965" i="39"/>
  <c r="S1965" i="39" s="1"/>
  <c r="N1964" i="39"/>
  <c r="S1964" i="39" s="1"/>
  <c r="AF1964" i="39" s="1"/>
  <c r="AB1963" i="39"/>
  <c r="AA1963" i="39"/>
  <c r="Y1963" i="39"/>
  <c r="X1963" i="39"/>
  <c r="W1963" i="39"/>
  <c r="V1963" i="39"/>
  <c r="Z1963" i="39"/>
  <c r="N1963" i="39"/>
  <c r="S1963" i="39" s="1"/>
  <c r="AH1963" i="39" s="1"/>
  <c r="N1962" i="39"/>
  <c r="S1962" i="39" s="1"/>
  <c r="AF1962" i="39" s="1"/>
  <c r="AB1961" i="39"/>
  <c r="AA1961" i="39"/>
  <c r="Y1961" i="39"/>
  <c r="X1961" i="39"/>
  <c r="W1961" i="39"/>
  <c r="V1961" i="39"/>
  <c r="Z1961" i="39"/>
  <c r="N1961" i="39"/>
  <c r="S1961" i="39" s="1"/>
  <c r="N1960" i="39"/>
  <c r="S1960" i="39" s="1"/>
  <c r="AF1960" i="39" s="1"/>
  <c r="AB1959" i="39"/>
  <c r="AA1959" i="39"/>
  <c r="Y1959" i="39"/>
  <c r="X1959" i="39"/>
  <c r="W1959" i="39"/>
  <c r="V1959" i="39"/>
  <c r="Z1959" i="39"/>
  <c r="N1959" i="39"/>
  <c r="S1959" i="39" s="1"/>
  <c r="AH1959" i="39" s="1"/>
  <c r="N1958" i="39"/>
  <c r="S1958" i="39" s="1"/>
  <c r="AF1958" i="39" s="1"/>
  <c r="AB1957" i="39"/>
  <c r="AA1957" i="39"/>
  <c r="Y1957" i="39"/>
  <c r="X1957" i="39"/>
  <c r="W1957" i="39"/>
  <c r="V1957" i="39"/>
  <c r="Z1957" i="39"/>
  <c r="N1957" i="39"/>
  <c r="S1957" i="39" s="1"/>
  <c r="N1956" i="39"/>
  <c r="S1956" i="39" s="1"/>
  <c r="AF1956" i="39" s="1"/>
  <c r="AB1955" i="39"/>
  <c r="AA1955" i="39"/>
  <c r="Y1955" i="39"/>
  <c r="X1955" i="39"/>
  <c r="W1955" i="39"/>
  <c r="V1955" i="39"/>
  <c r="Z1955" i="39"/>
  <c r="N1955" i="39"/>
  <c r="S1955" i="39" s="1"/>
  <c r="AH1955" i="39" s="1"/>
  <c r="N1954" i="39"/>
  <c r="S1954" i="39" s="1"/>
  <c r="AF1954" i="39" s="1"/>
  <c r="AB1953" i="39"/>
  <c r="AA1953" i="39"/>
  <c r="Y1953" i="39"/>
  <c r="X1953" i="39"/>
  <c r="W1953" i="39"/>
  <c r="V1953" i="39"/>
  <c r="Z1953" i="39"/>
  <c r="N1953" i="39"/>
  <c r="S1953" i="39" s="1"/>
  <c r="N1952" i="39"/>
  <c r="S1952" i="39" s="1"/>
  <c r="AF1952" i="39" s="1"/>
  <c r="AB1951" i="39"/>
  <c r="AA1951" i="39"/>
  <c r="Y1951" i="39"/>
  <c r="X1951" i="39"/>
  <c r="W1951" i="39"/>
  <c r="V1951" i="39"/>
  <c r="Z1951" i="39"/>
  <c r="N1951" i="39"/>
  <c r="S1951" i="39" s="1"/>
  <c r="AH1951" i="39" s="1"/>
  <c r="N1950" i="39"/>
  <c r="S1950" i="39" s="1"/>
  <c r="AF1950" i="39" s="1"/>
  <c r="AB1949" i="39"/>
  <c r="AA1949" i="39"/>
  <c r="Y1949" i="39"/>
  <c r="X1949" i="39"/>
  <c r="W1949" i="39"/>
  <c r="V1949" i="39"/>
  <c r="Z1949" i="39"/>
  <c r="N1949" i="39"/>
  <c r="S1949" i="39" s="1"/>
  <c r="N1948" i="39"/>
  <c r="S1948" i="39" s="1"/>
  <c r="AF1948" i="39" s="1"/>
  <c r="AB1947" i="39"/>
  <c r="AA1947" i="39"/>
  <c r="Y1947" i="39"/>
  <c r="X1947" i="39"/>
  <c r="W1947" i="39"/>
  <c r="V1947" i="39"/>
  <c r="Z1947" i="39"/>
  <c r="N1947" i="39"/>
  <c r="S1947" i="39" s="1"/>
  <c r="AH1947" i="39" s="1"/>
  <c r="Z1946" i="39"/>
  <c r="X1946" i="39"/>
  <c r="N1946" i="39"/>
  <c r="S1946" i="39" s="1"/>
  <c r="AF1946" i="39" s="1"/>
  <c r="AB1945" i="39"/>
  <c r="AA1945" i="39"/>
  <c r="Y1945" i="39"/>
  <c r="X1945" i="39"/>
  <c r="W1945" i="39"/>
  <c r="V1945" i="39"/>
  <c r="Z1945" i="39"/>
  <c r="N1945" i="39"/>
  <c r="S1945" i="39" s="1"/>
  <c r="Z1944" i="39"/>
  <c r="X1944" i="39"/>
  <c r="N1944" i="39"/>
  <c r="S1944" i="39" s="1"/>
  <c r="AB1943" i="39"/>
  <c r="AA1943" i="39"/>
  <c r="Y1943" i="39"/>
  <c r="X1943" i="39"/>
  <c r="W1943" i="39"/>
  <c r="V1943" i="39"/>
  <c r="Z1943" i="39"/>
  <c r="N1943" i="39"/>
  <c r="S1943" i="39" s="1"/>
  <c r="Z1942" i="39"/>
  <c r="X1942" i="39"/>
  <c r="N1942" i="39"/>
  <c r="S1942" i="39" s="1"/>
  <c r="AB1941" i="39"/>
  <c r="AA1941" i="39"/>
  <c r="Y1941" i="39"/>
  <c r="X1941" i="39"/>
  <c r="W1941" i="39"/>
  <c r="V1941" i="39"/>
  <c r="Z1941" i="39"/>
  <c r="N1941" i="39"/>
  <c r="S1941" i="39" s="1"/>
  <c r="Z1940" i="39"/>
  <c r="X1940" i="39"/>
  <c r="N1940" i="39"/>
  <c r="S1940" i="39" s="1"/>
  <c r="AB1939" i="39"/>
  <c r="AA1939" i="39"/>
  <c r="Y1939" i="39"/>
  <c r="X1939" i="39"/>
  <c r="W1939" i="39"/>
  <c r="V1939" i="39"/>
  <c r="Z1939" i="39"/>
  <c r="N1939" i="39"/>
  <c r="S1939" i="39" s="1"/>
  <c r="Z1938" i="39"/>
  <c r="X1938" i="39"/>
  <c r="N1938" i="39"/>
  <c r="S1938" i="39" s="1"/>
  <c r="AB1937" i="39"/>
  <c r="AA1937" i="39"/>
  <c r="Y1937" i="39"/>
  <c r="X1937" i="39"/>
  <c r="W1937" i="39"/>
  <c r="V1937" i="39"/>
  <c r="Z1937" i="39"/>
  <c r="N1937" i="39"/>
  <c r="S1937" i="39" s="1"/>
  <c r="Z1936" i="39"/>
  <c r="X1936" i="39"/>
  <c r="N1936" i="39"/>
  <c r="S1936" i="39" s="1"/>
  <c r="AB1935" i="39"/>
  <c r="AA1935" i="39"/>
  <c r="Y1935" i="39"/>
  <c r="X1935" i="39"/>
  <c r="W1935" i="39"/>
  <c r="V1935" i="39"/>
  <c r="Z1935" i="39"/>
  <c r="N1935" i="39"/>
  <c r="S1935" i="39" s="1"/>
  <c r="AH1935" i="39" s="1"/>
  <c r="Z1934" i="39"/>
  <c r="X1934" i="39"/>
  <c r="N1934" i="39"/>
  <c r="S1934" i="39" s="1"/>
  <c r="AB1933" i="39"/>
  <c r="AA1933" i="39"/>
  <c r="Y1933" i="39"/>
  <c r="X1933" i="39"/>
  <c r="W1933" i="39"/>
  <c r="V1933" i="39"/>
  <c r="Z1933" i="39"/>
  <c r="N1933" i="39"/>
  <c r="S1933" i="39" s="1"/>
  <c r="Z1932" i="39"/>
  <c r="X1932" i="39"/>
  <c r="N1932" i="39"/>
  <c r="S1932" i="39" s="1"/>
  <c r="AB1931" i="39"/>
  <c r="AA1931" i="39"/>
  <c r="Y1931" i="39"/>
  <c r="X1931" i="39"/>
  <c r="W1931" i="39"/>
  <c r="V1931" i="39"/>
  <c r="Z1931" i="39"/>
  <c r="N1931" i="39"/>
  <c r="S1931" i="39" s="1"/>
  <c r="Z1930" i="39"/>
  <c r="X1930" i="39"/>
  <c r="N1930" i="39"/>
  <c r="S1930" i="39" s="1"/>
  <c r="AB1929" i="39"/>
  <c r="AA1929" i="39"/>
  <c r="Y1929" i="39"/>
  <c r="X1929" i="39"/>
  <c r="W1929" i="39"/>
  <c r="V1929" i="39"/>
  <c r="Z1929" i="39"/>
  <c r="N1929" i="39"/>
  <c r="S1929" i="39" s="1"/>
  <c r="Z1928" i="39"/>
  <c r="X1928" i="39"/>
  <c r="N1928" i="39"/>
  <c r="S1928" i="39" s="1"/>
  <c r="AB1927" i="39"/>
  <c r="AA1927" i="39"/>
  <c r="Y1927" i="39"/>
  <c r="X1927" i="39"/>
  <c r="W1927" i="39"/>
  <c r="V1927" i="39"/>
  <c r="Z1927" i="39"/>
  <c r="N1927" i="39"/>
  <c r="S1927" i="39" s="1"/>
  <c r="Z1926" i="39"/>
  <c r="X1926" i="39"/>
  <c r="N1926" i="39"/>
  <c r="S1926" i="39" s="1"/>
  <c r="AB1925" i="39"/>
  <c r="AA1925" i="39"/>
  <c r="Y1925" i="39"/>
  <c r="X1925" i="39"/>
  <c r="W1925" i="39"/>
  <c r="V1925" i="39"/>
  <c r="Z1925" i="39"/>
  <c r="N1925" i="39"/>
  <c r="S1925" i="39" s="1"/>
  <c r="AH1925" i="39" s="1"/>
  <c r="Z1924" i="39"/>
  <c r="X1924" i="39"/>
  <c r="N1924" i="39"/>
  <c r="S1924" i="39" s="1"/>
  <c r="AB1923" i="39"/>
  <c r="AA1923" i="39"/>
  <c r="Y1923" i="39"/>
  <c r="X1923" i="39"/>
  <c r="W1923" i="39"/>
  <c r="V1923" i="39"/>
  <c r="Z1923" i="39"/>
  <c r="N1923" i="39"/>
  <c r="S1923" i="39" s="1"/>
  <c r="Z1922" i="39"/>
  <c r="X1922" i="39"/>
  <c r="N1922" i="39"/>
  <c r="S1922" i="39" s="1"/>
  <c r="AB1921" i="39"/>
  <c r="AA1921" i="39"/>
  <c r="Y1921" i="39"/>
  <c r="X1921" i="39"/>
  <c r="W1921" i="39"/>
  <c r="V1921" i="39"/>
  <c r="Z1921" i="39"/>
  <c r="N1921" i="39"/>
  <c r="S1921" i="39" s="1"/>
  <c r="Z1920" i="39"/>
  <c r="X1920" i="39"/>
  <c r="N1920" i="39"/>
  <c r="S1920" i="39" s="1"/>
  <c r="AB1919" i="39"/>
  <c r="AA1919" i="39"/>
  <c r="Y1919" i="39"/>
  <c r="X1919" i="39"/>
  <c r="W1919" i="39"/>
  <c r="V1919" i="39"/>
  <c r="Z1919" i="39"/>
  <c r="N1919" i="39"/>
  <c r="S1919" i="39" s="1"/>
  <c r="Z1918" i="39"/>
  <c r="X1918" i="39"/>
  <c r="N1918" i="39"/>
  <c r="S1918" i="39" s="1"/>
  <c r="AB1917" i="39"/>
  <c r="AA1917" i="39"/>
  <c r="Y1917" i="39"/>
  <c r="X1917" i="39"/>
  <c r="W1917" i="39"/>
  <c r="V1917" i="39"/>
  <c r="Z1917" i="39"/>
  <c r="N1917" i="39"/>
  <c r="S1917" i="39" s="1"/>
  <c r="AH1917" i="39" s="1"/>
  <c r="Z1916" i="39"/>
  <c r="X1916" i="39"/>
  <c r="N1916" i="39"/>
  <c r="S1916" i="39" s="1"/>
  <c r="AB1915" i="39"/>
  <c r="AA1915" i="39"/>
  <c r="Y1915" i="39"/>
  <c r="X1915" i="39"/>
  <c r="W1915" i="39"/>
  <c r="V1915" i="39"/>
  <c r="Z1915" i="39"/>
  <c r="N1915" i="39"/>
  <c r="S1915" i="39" s="1"/>
  <c r="Z1914" i="39"/>
  <c r="X1914" i="39"/>
  <c r="N1914" i="39"/>
  <c r="S1914" i="39" s="1"/>
  <c r="AB1913" i="39"/>
  <c r="AA1913" i="39"/>
  <c r="Y1913" i="39"/>
  <c r="X1913" i="39"/>
  <c r="W1913" i="39"/>
  <c r="V1913" i="39"/>
  <c r="Z1913" i="39"/>
  <c r="N1913" i="39"/>
  <c r="S1913" i="39" s="1"/>
  <c r="Z1912" i="39"/>
  <c r="X1912" i="39"/>
  <c r="N1912" i="39"/>
  <c r="S1912" i="39" s="1"/>
  <c r="AB1911" i="39"/>
  <c r="AA1911" i="39"/>
  <c r="Y1911" i="39"/>
  <c r="X1911" i="39"/>
  <c r="W1911" i="39"/>
  <c r="V1911" i="39"/>
  <c r="Z1911" i="39"/>
  <c r="N1911" i="39"/>
  <c r="S1911" i="39" s="1"/>
  <c r="Z1910" i="39"/>
  <c r="X1910" i="39"/>
  <c r="N1910" i="39"/>
  <c r="S1910" i="39" s="1"/>
  <c r="AB1909" i="39"/>
  <c r="AA1909" i="39"/>
  <c r="Y1909" i="39"/>
  <c r="X1909" i="39"/>
  <c r="W1909" i="39"/>
  <c r="V1909" i="39"/>
  <c r="Z1909" i="39"/>
  <c r="N1909" i="39"/>
  <c r="S1909" i="39" s="1"/>
  <c r="Z1908" i="39"/>
  <c r="X1908" i="39"/>
  <c r="N1908" i="39"/>
  <c r="S1908" i="39" s="1"/>
  <c r="AB1907" i="39"/>
  <c r="AA1907" i="39"/>
  <c r="Y1907" i="39"/>
  <c r="X1907" i="39"/>
  <c r="W1907" i="39"/>
  <c r="V1907" i="39"/>
  <c r="Z1907" i="39"/>
  <c r="N1907" i="39"/>
  <c r="S1907" i="39" s="1"/>
  <c r="Z1906" i="39"/>
  <c r="X1906" i="39"/>
  <c r="N1906" i="39"/>
  <c r="S1906" i="39" s="1"/>
  <c r="AB1905" i="39"/>
  <c r="AA1905" i="39"/>
  <c r="Y1905" i="39"/>
  <c r="X1905" i="39"/>
  <c r="W1905" i="39"/>
  <c r="V1905" i="39"/>
  <c r="Z1905" i="39"/>
  <c r="N1905" i="39"/>
  <c r="S1905" i="39" s="1"/>
  <c r="AH1905" i="39" s="1"/>
  <c r="Z1904" i="39"/>
  <c r="X1904" i="39"/>
  <c r="N1904" i="39"/>
  <c r="S1904" i="39" s="1"/>
  <c r="AJ1904" i="39" s="1"/>
  <c r="AB1903" i="39"/>
  <c r="AA1903" i="39"/>
  <c r="Y1903" i="39"/>
  <c r="X1903" i="39"/>
  <c r="W1903" i="39"/>
  <c r="V1903" i="39"/>
  <c r="Z1903" i="39"/>
  <c r="N1903" i="39"/>
  <c r="S1903" i="39" s="1"/>
  <c r="Z1902" i="39"/>
  <c r="X1902" i="39"/>
  <c r="N1902" i="39"/>
  <c r="S1902" i="39" s="1"/>
  <c r="AB1901" i="39"/>
  <c r="AA1901" i="39"/>
  <c r="Y1901" i="39"/>
  <c r="X1901" i="39"/>
  <c r="W1901" i="39"/>
  <c r="V1901" i="39"/>
  <c r="Z1901" i="39"/>
  <c r="N1901" i="39"/>
  <c r="S1901" i="39" s="1"/>
  <c r="AH1901" i="39" s="1"/>
  <c r="Z1900" i="39"/>
  <c r="X1900" i="39"/>
  <c r="N1900" i="39"/>
  <c r="S1900" i="39" s="1"/>
  <c r="AB1899" i="39"/>
  <c r="AA1899" i="39"/>
  <c r="Y1899" i="39"/>
  <c r="X1899" i="39"/>
  <c r="W1899" i="39"/>
  <c r="V1899" i="39"/>
  <c r="Z1899" i="39"/>
  <c r="N1899" i="39"/>
  <c r="S1899" i="39" s="1"/>
  <c r="Z1898" i="39"/>
  <c r="X1898" i="39"/>
  <c r="N1898" i="39"/>
  <c r="S1898" i="39" s="1"/>
  <c r="AB1897" i="39"/>
  <c r="AA1897" i="39"/>
  <c r="Y1897" i="39"/>
  <c r="X1897" i="39"/>
  <c r="W1897" i="39"/>
  <c r="V1897" i="39"/>
  <c r="Z1897" i="39"/>
  <c r="N1897" i="39"/>
  <c r="S1897" i="39" s="1"/>
  <c r="Z1896" i="39"/>
  <c r="X1896" i="39"/>
  <c r="N1896" i="39"/>
  <c r="S1896" i="39" s="1"/>
  <c r="AB1895" i="39"/>
  <c r="AA1895" i="39"/>
  <c r="Y1895" i="39"/>
  <c r="X1895" i="39"/>
  <c r="W1895" i="39"/>
  <c r="V1895" i="39"/>
  <c r="Z1895" i="39"/>
  <c r="N1895" i="39"/>
  <c r="S1895" i="39" s="1"/>
  <c r="Z1894" i="39"/>
  <c r="X1894" i="39"/>
  <c r="N1894" i="39"/>
  <c r="S1894" i="39" s="1"/>
  <c r="AB1893" i="39"/>
  <c r="AA1893" i="39"/>
  <c r="Y1893" i="39"/>
  <c r="X1893" i="39"/>
  <c r="W1893" i="39"/>
  <c r="V1893" i="39"/>
  <c r="Z1893" i="39"/>
  <c r="N1893" i="39"/>
  <c r="S1893" i="39" s="1"/>
  <c r="Z1892" i="39"/>
  <c r="X1892" i="39"/>
  <c r="N1892" i="39"/>
  <c r="S1892" i="39" s="1"/>
  <c r="AJ1892" i="39" s="1"/>
  <c r="AB1891" i="39"/>
  <c r="AA1891" i="39"/>
  <c r="Y1891" i="39"/>
  <c r="X1891" i="39"/>
  <c r="W1891" i="39"/>
  <c r="V1891" i="39"/>
  <c r="Z1891" i="39"/>
  <c r="N1891" i="39"/>
  <c r="S1891" i="39" s="1"/>
  <c r="Z1890" i="39"/>
  <c r="X1890" i="39"/>
  <c r="N1890" i="39"/>
  <c r="S1890" i="39" s="1"/>
  <c r="AB1889" i="39"/>
  <c r="AA1889" i="39"/>
  <c r="Y1889" i="39"/>
  <c r="X1889" i="39"/>
  <c r="W1889" i="39"/>
  <c r="V1889" i="39"/>
  <c r="Z1889" i="39"/>
  <c r="N1889" i="39"/>
  <c r="S1889" i="39" s="1"/>
  <c r="AH1889" i="39" s="1"/>
  <c r="Z1888" i="39"/>
  <c r="X1888" i="39"/>
  <c r="N1888" i="39"/>
  <c r="S1888" i="39" s="1"/>
  <c r="AB1887" i="39"/>
  <c r="AA1887" i="39"/>
  <c r="Y1887" i="39"/>
  <c r="X1887" i="39"/>
  <c r="W1887" i="39"/>
  <c r="V1887" i="39"/>
  <c r="Z1887" i="39"/>
  <c r="N1887" i="39"/>
  <c r="S1887" i="39" s="1"/>
  <c r="Z1886" i="39"/>
  <c r="X1886" i="39"/>
  <c r="N1886" i="39"/>
  <c r="S1886" i="39" s="1"/>
  <c r="AB1885" i="39"/>
  <c r="AA1885" i="39"/>
  <c r="Y1885" i="39"/>
  <c r="X1885" i="39"/>
  <c r="W1885" i="39"/>
  <c r="V1885" i="39"/>
  <c r="Z1885" i="39"/>
  <c r="N1885" i="39"/>
  <c r="S1885" i="39" s="1"/>
  <c r="Z1884" i="39"/>
  <c r="X1884" i="39"/>
  <c r="N1884" i="39"/>
  <c r="S1884" i="39" s="1"/>
  <c r="AB1883" i="39"/>
  <c r="AA1883" i="39"/>
  <c r="Y1883" i="39"/>
  <c r="X1883" i="39"/>
  <c r="W1883" i="39"/>
  <c r="V1883" i="39"/>
  <c r="Z1883" i="39"/>
  <c r="N1883" i="39"/>
  <c r="S1883" i="39" s="1"/>
  <c r="Z1882" i="39"/>
  <c r="X1882" i="39"/>
  <c r="N1882" i="39"/>
  <c r="S1882" i="39" s="1"/>
  <c r="AB1881" i="39"/>
  <c r="AA1881" i="39"/>
  <c r="Y1881" i="39"/>
  <c r="X1881" i="39"/>
  <c r="W1881" i="39"/>
  <c r="V1881" i="39"/>
  <c r="Z1881" i="39"/>
  <c r="N1881" i="39"/>
  <c r="S1881" i="39" s="1"/>
  <c r="AH1881" i="39" s="1"/>
  <c r="Z1880" i="39"/>
  <c r="X1880" i="39"/>
  <c r="N1880" i="39"/>
  <c r="S1880" i="39" s="1"/>
  <c r="AJ1880" i="39" s="1"/>
  <c r="AB1879" i="39"/>
  <c r="AA1879" i="39"/>
  <c r="Y1879" i="39"/>
  <c r="X1879" i="39"/>
  <c r="W1879" i="39"/>
  <c r="V1879" i="39"/>
  <c r="Z1879" i="39"/>
  <c r="N1879" i="39"/>
  <c r="S1879" i="39" s="1"/>
  <c r="Z1878" i="39"/>
  <c r="X1878" i="39"/>
  <c r="N1878" i="39"/>
  <c r="S1878" i="39" s="1"/>
  <c r="AB1877" i="39"/>
  <c r="AA1877" i="39"/>
  <c r="Y1877" i="39"/>
  <c r="X1877" i="39"/>
  <c r="W1877" i="39"/>
  <c r="V1877" i="39"/>
  <c r="Z1877" i="39"/>
  <c r="N1877" i="39"/>
  <c r="S1877" i="39" s="1"/>
  <c r="AB1876" i="39"/>
  <c r="V1876" i="39"/>
  <c r="Z1876" i="39"/>
  <c r="N1876" i="39"/>
  <c r="S1876" i="39" s="1"/>
  <c r="AB1875" i="39"/>
  <c r="AA1875" i="39"/>
  <c r="Y1875" i="39"/>
  <c r="X1875" i="39"/>
  <c r="W1875" i="39"/>
  <c r="V1875" i="39"/>
  <c r="Z1875" i="39"/>
  <c r="N1875" i="39"/>
  <c r="S1875" i="39" s="1"/>
  <c r="AG1875" i="39" s="1"/>
  <c r="AB1874" i="39"/>
  <c r="X1874" i="39"/>
  <c r="V1874" i="39"/>
  <c r="Z1874" i="39"/>
  <c r="N1874" i="39"/>
  <c r="S1874" i="39" s="1"/>
  <c r="AL1874" i="39" s="1"/>
  <c r="AB1873" i="39"/>
  <c r="AA1873" i="39"/>
  <c r="Y1873" i="39"/>
  <c r="X1873" i="39"/>
  <c r="W1873" i="39"/>
  <c r="V1873" i="39"/>
  <c r="Z1873" i="39"/>
  <c r="N1873" i="39"/>
  <c r="S1873" i="39" s="1"/>
  <c r="AB1872" i="39"/>
  <c r="V1872" i="39"/>
  <c r="Z1872" i="39"/>
  <c r="N1872" i="39"/>
  <c r="S1872" i="39" s="1"/>
  <c r="AL1872" i="39" s="1"/>
  <c r="AB1871" i="39"/>
  <c r="AA1871" i="39"/>
  <c r="Y1871" i="39"/>
  <c r="X1871" i="39"/>
  <c r="W1871" i="39"/>
  <c r="V1871" i="39"/>
  <c r="Z1871" i="39"/>
  <c r="N1871" i="39"/>
  <c r="S1871" i="39" s="1"/>
  <c r="AB1870" i="39"/>
  <c r="X1870" i="39"/>
  <c r="V1870" i="39"/>
  <c r="Z1870" i="39"/>
  <c r="N1870" i="39"/>
  <c r="S1870" i="39" s="1"/>
  <c r="AL1870" i="39" s="1"/>
  <c r="AB1869" i="39"/>
  <c r="AA1869" i="39"/>
  <c r="Y1869" i="39"/>
  <c r="X1869" i="39"/>
  <c r="W1869" i="39"/>
  <c r="V1869" i="39"/>
  <c r="Z1869" i="39"/>
  <c r="N1869" i="39"/>
  <c r="S1869" i="39" s="1"/>
  <c r="AB1868" i="39"/>
  <c r="V1868" i="39"/>
  <c r="Z1868" i="39"/>
  <c r="N1868" i="39"/>
  <c r="S1868" i="39" s="1"/>
  <c r="AL1868" i="39" s="1"/>
  <c r="AB1867" i="39"/>
  <c r="AA1867" i="39"/>
  <c r="Y1867" i="39"/>
  <c r="X1867" i="39"/>
  <c r="W1867" i="39"/>
  <c r="V1867" i="39"/>
  <c r="Z1867" i="39"/>
  <c r="N1867" i="39"/>
  <c r="S1867" i="39" s="1"/>
  <c r="AB1866" i="39"/>
  <c r="X1866" i="39"/>
  <c r="V1866" i="39"/>
  <c r="Z1866" i="39"/>
  <c r="N1866" i="39"/>
  <c r="S1866" i="39" s="1"/>
  <c r="AB1865" i="39"/>
  <c r="AA1865" i="39"/>
  <c r="Y1865" i="39"/>
  <c r="X1865" i="39"/>
  <c r="W1865" i="39"/>
  <c r="V1865" i="39"/>
  <c r="Z1865" i="39"/>
  <c r="N1865" i="39"/>
  <c r="S1865" i="39" s="1"/>
  <c r="AB1864" i="39"/>
  <c r="V1864" i="39"/>
  <c r="Z1864" i="39"/>
  <c r="N1864" i="39"/>
  <c r="S1864" i="39" s="1"/>
  <c r="AB1863" i="39"/>
  <c r="AA1863" i="39"/>
  <c r="Y1863" i="39"/>
  <c r="X1863" i="39"/>
  <c r="W1863" i="39"/>
  <c r="V1863" i="39"/>
  <c r="Z1863" i="39"/>
  <c r="N1863" i="39"/>
  <c r="S1863" i="39" s="1"/>
  <c r="AB1862" i="39"/>
  <c r="X1862" i="39"/>
  <c r="V1862" i="39"/>
  <c r="Z1862" i="39"/>
  <c r="N1862" i="39"/>
  <c r="S1862" i="39" s="1"/>
  <c r="AL1862" i="39" s="1"/>
  <c r="AB1861" i="39"/>
  <c r="AA1861" i="39"/>
  <c r="Y1861" i="39"/>
  <c r="X1861" i="39"/>
  <c r="W1861" i="39"/>
  <c r="V1861" i="39"/>
  <c r="Z1861" i="39"/>
  <c r="N1861" i="39"/>
  <c r="S1861" i="39" s="1"/>
  <c r="AB1860" i="39"/>
  <c r="V1860" i="39"/>
  <c r="Z1860" i="39"/>
  <c r="N1860" i="39"/>
  <c r="S1860" i="39" s="1"/>
  <c r="AB1859" i="39"/>
  <c r="AA1859" i="39"/>
  <c r="Y1859" i="39"/>
  <c r="X1859" i="39"/>
  <c r="W1859" i="39"/>
  <c r="V1859" i="39"/>
  <c r="Z1859" i="39"/>
  <c r="N1859" i="39"/>
  <c r="S1859" i="39" s="1"/>
  <c r="AB1858" i="39"/>
  <c r="X1858" i="39"/>
  <c r="V1858" i="39"/>
  <c r="Z1858" i="39"/>
  <c r="N1858" i="39"/>
  <c r="S1858" i="39" s="1"/>
  <c r="AB1857" i="39"/>
  <c r="AA1857" i="39"/>
  <c r="Y1857" i="39"/>
  <c r="X1857" i="39"/>
  <c r="W1857" i="39"/>
  <c r="V1857" i="39"/>
  <c r="Z1857" i="39"/>
  <c r="N1857" i="39"/>
  <c r="S1857" i="39" s="1"/>
  <c r="AB1856" i="39"/>
  <c r="V1856" i="39"/>
  <c r="Z1856" i="39"/>
  <c r="N1856" i="39"/>
  <c r="S1856" i="39" s="1"/>
  <c r="AB1855" i="39"/>
  <c r="AA1855" i="39"/>
  <c r="Y1855" i="39"/>
  <c r="X1855" i="39"/>
  <c r="W1855" i="39"/>
  <c r="V1855" i="39"/>
  <c r="Z1855" i="39"/>
  <c r="N1855" i="39"/>
  <c r="S1855" i="39" s="1"/>
  <c r="AG1855" i="39" s="1"/>
  <c r="AB1854" i="39"/>
  <c r="X1854" i="39"/>
  <c r="V1854" i="39"/>
  <c r="Z1854" i="39"/>
  <c r="N1854" i="39"/>
  <c r="S1854" i="39" s="1"/>
  <c r="AB1853" i="39"/>
  <c r="AA1853" i="39"/>
  <c r="Y1853" i="39"/>
  <c r="X1853" i="39"/>
  <c r="W1853" i="39"/>
  <c r="V1853" i="39"/>
  <c r="Z1853" i="39"/>
  <c r="N1853" i="39"/>
  <c r="S1853" i="39" s="1"/>
  <c r="AB1852" i="39"/>
  <c r="V1852" i="39"/>
  <c r="Z1852" i="39"/>
  <c r="N1852" i="39"/>
  <c r="S1852" i="39" s="1"/>
  <c r="AL1852" i="39" s="1"/>
  <c r="AB1851" i="39"/>
  <c r="AA1851" i="39"/>
  <c r="Y1851" i="39"/>
  <c r="X1851" i="39"/>
  <c r="W1851" i="39"/>
  <c r="V1851" i="39"/>
  <c r="Z1851" i="39"/>
  <c r="N1851" i="39"/>
  <c r="S1851" i="39" s="1"/>
  <c r="AG1851" i="39" s="1"/>
  <c r="AB1850" i="39"/>
  <c r="X1850" i="39"/>
  <c r="V1850" i="39"/>
  <c r="Z1850" i="39"/>
  <c r="N1850" i="39"/>
  <c r="S1850" i="39" s="1"/>
  <c r="AL1850" i="39" s="1"/>
  <c r="AB1849" i="39"/>
  <c r="AA1849" i="39"/>
  <c r="Y1849" i="39"/>
  <c r="X1849" i="39"/>
  <c r="W1849" i="39"/>
  <c r="V1849" i="39"/>
  <c r="Z1849" i="39"/>
  <c r="N1849" i="39"/>
  <c r="S1849" i="39" s="1"/>
  <c r="AB1848" i="39"/>
  <c r="V1848" i="39"/>
  <c r="Z1848" i="39"/>
  <c r="N1848" i="39"/>
  <c r="S1848" i="39" s="1"/>
  <c r="AL1848" i="39" s="1"/>
  <c r="AB1847" i="39"/>
  <c r="AA1847" i="39"/>
  <c r="Y1847" i="39"/>
  <c r="X1847" i="39"/>
  <c r="W1847" i="39"/>
  <c r="V1847" i="39"/>
  <c r="Z1847" i="39"/>
  <c r="N1847" i="39"/>
  <c r="S1847" i="39" s="1"/>
  <c r="AB1846" i="39"/>
  <c r="X1846" i="39"/>
  <c r="V1846" i="39"/>
  <c r="Z1846" i="39"/>
  <c r="N1846" i="39"/>
  <c r="S1846" i="39" s="1"/>
  <c r="AL1846" i="39" s="1"/>
  <c r="AB1845" i="39"/>
  <c r="AA1845" i="39"/>
  <c r="Y1845" i="39"/>
  <c r="X1845" i="39"/>
  <c r="W1845" i="39"/>
  <c r="V1845" i="39"/>
  <c r="Z1845" i="39"/>
  <c r="N1845" i="39"/>
  <c r="S1845" i="39" s="1"/>
  <c r="AB1844" i="39"/>
  <c r="V1844" i="39"/>
  <c r="Z1844" i="39"/>
  <c r="N1844" i="39"/>
  <c r="S1844" i="39" s="1"/>
  <c r="AL1844" i="39" s="1"/>
  <c r="AB1843" i="39"/>
  <c r="AA1843" i="39"/>
  <c r="Y1843" i="39"/>
  <c r="X1843" i="39"/>
  <c r="W1843" i="39"/>
  <c r="V1843" i="39"/>
  <c r="Z1843" i="39"/>
  <c r="N1843" i="39"/>
  <c r="S1843" i="39" s="1"/>
  <c r="AB1842" i="39"/>
  <c r="X1842" i="39"/>
  <c r="V1842" i="39"/>
  <c r="Z1842" i="39"/>
  <c r="N1842" i="39"/>
  <c r="S1842" i="39" s="1"/>
  <c r="AB1841" i="39"/>
  <c r="AA1841" i="39"/>
  <c r="Y1841" i="39"/>
  <c r="X1841" i="39"/>
  <c r="W1841" i="39"/>
  <c r="V1841" i="39"/>
  <c r="Z1841" i="39"/>
  <c r="N1841" i="39"/>
  <c r="S1841" i="39" s="1"/>
  <c r="AB1840" i="39"/>
  <c r="V1840" i="39"/>
  <c r="Z1840" i="39"/>
  <c r="N1840" i="39"/>
  <c r="S1840" i="39" s="1"/>
  <c r="AB1839" i="39"/>
  <c r="AA1839" i="39"/>
  <c r="Y1839" i="39"/>
  <c r="X1839" i="39"/>
  <c r="W1839" i="39"/>
  <c r="V1839" i="39"/>
  <c r="Z1839" i="39"/>
  <c r="N1839" i="39"/>
  <c r="S1839" i="39" s="1"/>
  <c r="AB1838" i="39"/>
  <c r="X1838" i="39"/>
  <c r="V1838" i="39"/>
  <c r="Z1838" i="39"/>
  <c r="N1838" i="39"/>
  <c r="S1838" i="39" s="1"/>
  <c r="AL1838" i="39" s="1"/>
  <c r="AB1837" i="39"/>
  <c r="AA1837" i="39"/>
  <c r="Y1837" i="39"/>
  <c r="X1837" i="39"/>
  <c r="W1837" i="39"/>
  <c r="V1837" i="39"/>
  <c r="Z1837" i="39"/>
  <c r="N1837" i="39"/>
  <c r="S1837" i="39" s="1"/>
  <c r="AB1836" i="39"/>
  <c r="V1836" i="39"/>
  <c r="Z1836" i="39"/>
  <c r="N1836" i="39"/>
  <c r="S1836" i="39" s="1"/>
  <c r="AB1835" i="39"/>
  <c r="AA1835" i="39"/>
  <c r="Y1835" i="39"/>
  <c r="X1835" i="39"/>
  <c r="W1835" i="39"/>
  <c r="V1835" i="39"/>
  <c r="Z1835" i="39"/>
  <c r="N1835" i="39"/>
  <c r="S1835" i="39" s="1"/>
  <c r="AG1835" i="39" s="1"/>
  <c r="AB1834" i="39"/>
  <c r="X1834" i="39"/>
  <c r="V1834" i="39"/>
  <c r="Z1834" i="39"/>
  <c r="N1834" i="39"/>
  <c r="S1834" i="39" s="1"/>
  <c r="AB1833" i="39"/>
  <c r="AA1833" i="39"/>
  <c r="Y1833" i="39"/>
  <c r="X1833" i="39"/>
  <c r="W1833" i="39"/>
  <c r="V1833" i="39"/>
  <c r="Z1833" i="39"/>
  <c r="N1833" i="39"/>
  <c r="S1833" i="39" s="1"/>
  <c r="AB1832" i="39"/>
  <c r="V1832" i="39"/>
  <c r="Z1832" i="39"/>
  <c r="N1832" i="39"/>
  <c r="S1832" i="39" s="1"/>
  <c r="AB1831" i="39"/>
  <c r="AA1831" i="39"/>
  <c r="Y1831" i="39"/>
  <c r="X1831" i="39"/>
  <c r="W1831" i="39"/>
  <c r="V1831" i="39"/>
  <c r="Z1831" i="39"/>
  <c r="N1831" i="39"/>
  <c r="S1831" i="39" s="1"/>
  <c r="AG1831" i="39" s="1"/>
  <c r="AB1830" i="39"/>
  <c r="X1830" i="39"/>
  <c r="V1830" i="39"/>
  <c r="Z1830" i="39"/>
  <c r="N1830" i="39"/>
  <c r="S1830" i="39" s="1"/>
  <c r="AB1829" i="39"/>
  <c r="AA1829" i="39"/>
  <c r="Y1829" i="39"/>
  <c r="X1829" i="39"/>
  <c r="W1829" i="39"/>
  <c r="V1829" i="39"/>
  <c r="Z1829" i="39"/>
  <c r="N1829" i="39"/>
  <c r="S1829" i="39" s="1"/>
  <c r="AB1828" i="39"/>
  <c r="V1828" i="39"/>
  <c r="Z1828" i="39"/>
  <c r="N1828" i="39"/>
  <c r="S1828" i="39" s="1"/>
  <c r="AL1828" i="39" s="1"/>
  <c r="AB1827" i="39"/>
  <c r="AA1827" i="39"/>
  <c r="Y1827" i="39"/>
  <c r="X1827" i="39"/>
  <c r="W1827" i="39"/>
  <c r="V1827" i="39"/>
  <c r="Z1827" i="39"/>
  <c r="N1827" i="39"/>
  <c r="S1827" i="39" s="1"/>
  <c r="AG1827" i="39" s="1"/>
  <c r="AB1826" i="39"/>
  <c r="X1826" i="39"/>
  <c r="V1826" i="39"/>
  <c r="Z1826" i="39"/>
  <c r="N1826" i="39"/>
  <c r="S1826" i="39" s="1"/>
  <c r="AL1826" i="39" s="1"/>
  <c r="AB1825" i="39"/>
  <c r="AA1825" i="39"/>
  <c r="Y1825" i="39"/>
  <c r="X1825" i="39"/>
  <c r="W1825" i="39"/>
  <c r="V1825" i="39"/>
  <c r="Z1825" i="39"/>
  <c r="N1825" i="39"/>
  <c r="S1825" i="39" s="1"/>
  <c r="AB1824" i="39"/>
  <c r="V1824" i="39"/>
  <c r="Z1824" i="39"/>
  <c r="N1824" i="39"/>
  <c r="S1824" i="39" s="1"/>
  <c r="AL1824" i="39" s="1"/>
  <c r="AB1823" i="39"/>
  <c r="AA1823" i="39"/>
  <c r="Y1823" i="39"/>
  <c r="X1823" i="39"/>
  <c r="W1823" i="39"/>
  <c r="V1823" i="39"/>
  <c r="Z1823" i="39"/>
  <c r="N1823" i="39"/>
  <c r="S1823" i="39" s="1"/>
  <c r="AB1822" i="39"/>
  <c r="X1822" i="39"/>
  <c r="V1822" i="39"/>
  <c r="Z1822" i="39"/>
  <c r="N1822" i="39"/>
  <c r="S1822" i="39" s="1"/>
  <c r="AL1822" i="39" s="1"/>
  <c r="AB1821" i="39"/>
  <c r="AA1821" i="39"/>
  <c r="Y1821" i="39"/>
  <c r="X1821" i="39"/>
  <c r="W1821" i="39"/>
  <c r="V1821" i="39"/>
  <c r="Z1821" i="39"/>
  <c r="N1821" i="39"/>
  <c r="S1821" i="39" s="1"/>
  <c r="AB1820" i="39"/>
  <c r="V1820" i="39"/>
  <c r="Z1820" i="39"/>
  <c r="N1820" i="39"/>
  <c r="S1820" i="39" s="1"/>
  <c r="AL1820" i="39" s="1"/>
  <c r="AB1819" i="39"/>
  <c r="AA1819" i="39"/>
  <c r="Y1819" i="39"/>
  <c r="X1819" i="39"/>
  <c r="W1819" i="39"/>
  <c r="V1819" i="39"/>
  <c r="Z1819" i="39"/>
  <c r="N1819" i="39"/>
  <c r="S1819" i="39" s="1"/>
  <c r="AB1818" i="39"/>
  <c r="X1818" i="39"/>
  <c r="V1818" i="39"/>
  <c r="Z1818" i="39"/>
  <c r="N1818" i="39"/>
  <c r="S1818" i="39" s="1"/>
  <c r="AB1817" i="39"/>
  <c r="AA1817" i="39"/>
  <c r="Y1817" i="39"/>
  <c r="X1817" i="39"/>
  <c r="W1817" i="39"/>
  <c r="V1817" i="39"/>
  <c r="Z1817" i="39"/>
  <c r="N1817" i="39"/>
  <c r="S1817" i="39" s="1"/>
  <c r="AB1816" i="39"/>
  <c r="V1816" i="39"/>
  <c r="Z1816" i="39"/>
  <c r="N1816" i="39"/>
  <c r="S1816" i="39" s="1"/>
  <c r="AB1815" i="39"/>
  <c r="AA1815" i="39"/>
  <c r="Y1815" i="39"/>
  <c r="X1815" i="39"/>
  <c r="W1815" i="39"/>
  <c r="V1815" i="39"/>
  <c r="Z1815" i="39"/>
  <c r="N1815" i="39"/>
  <c r="S1815" i="39" s="1"/>
  <c r="AB1814" i="39"/>
  <c r="X1814" i="39"/>
  <c r="V1814" i="39"/>
  <c r="Z1814" i="39"/>
  <c r="N1814" i="39"/>
  <c r="S1814" i="39" s="1"/>
  <c r="AL1814" i="39" s="1"/>
  <c r="AB1813" i="39"/>
  <c r="AA1813" i="39"/>
  <c r="Y1813" i="39"/>
  <c r="X1813" i="39"/>
  <c r="W1813" i="39"/>
  <c r="V1813" i="39"/>
  <c r="Z1813" i="39"/>
  <c r="N1813" i="39"/>
  <c r="S1813" i="39" s="1"/>
  <c r="AB1812" i="39"/>
  <c r="V1812" i="39"/>
  <c r="Z1812" i="39"/>
  <c r="N1812" i="39"/>
  <c r="S1812" i="39" s="1"/>
  <c r="AB1811" i="39"/>
  <c r="AA1811" i="39"/>
  <c r="Y1811" i="39"/>
  <c r="X1811" i="39"/>
  <c r="W1811" i="39"/>
  <c r="V1811" i="39"/>
  <c r="Z1811" i="39"/>
  <c r="N1811" i="39"/>
  <c r="S1811" i="39" s="1"/>
  <c r="AG1811" i="39" s="1"/>
  <c r="AB1810" i="39"/>
  <c r="X1810" i="39"/>
  <c r="V1810" i="39"/>
  <c r="Z1810" i="39"/>
  <c r="N1810" i="39"/>
  <c r="S1810" i="39" s="1"/>
  <c r="AB1809" i="39"/>
  <c r="AA1809" i="39"/>
  <c r="Y1809" i="39"/>
  <c r="X1809" i="39"/>
  <c r="W1809" i="39"/>
  <c r="V1809" i="39"/>
  <c r="Z1809" i="39"/>
  <c r="N1809" i="39"/>
  <c r="S1809" i="39" s="1"/>
  <c r="AB1808" i="39"/>
  <c r="V1808" i="39"/>
  <c r="Z1808" i="39"/>
  <c r="N1808" i="39"/>
  <c r="S1808" i="39" s="1"/>
  <c r="AB1807" i="39"/>
  <c r="AA1807" i="39"/>
  <c r="Y1807" i="39"/>
  <c r="X1807" i="39"/>
  <c r="W1807" i="39"/>
  <c r="V1807" i="39"/>
  <c r="Z1807" i="39"/>
  <c r="N1807" i="39"/>
  <c r="S1807" i="39" s="1"/>
  <c r="AG1807" i="39" s="1"/>
  <c r="AB1806" i="39"/>
  <c r="X1806" i="39"/>
  <c r="V1806" i="39"/>
  <c r="Z1806" i="39"/>
  <c r="N1806" i="39"/>
  <c r="S1806" i="39" s="1"/>
  <c r="AB1805" i="39"/>
  <c r="AA1805" i="39"/>
  <c r="Y1805" i="39"/>
  <c r="X1805" i="39"/>
  <c r="W1805" i="39"/>
  <c r="V1805" i="39"/>
  <c r="Z1805" i="39"/>
  <c r="N1805" i="39"/>
  <c r="S1805" i="39" s="1"/>
  <c r="AB1804" i="39"/>
  <c r="V1804" i="39"/>
  <c r="Z1804" i="39"/>
  <c r="N1804" i="39"/>
  <c r="S1804" i="39" s="1"/>
  <c r="AL1804" i="39" s="1"/>
  <c r="AB1803" i="39"/>
  <c r="AA1803" i="39"/>
  <c r="Y1803" i="39"/>
  <c r="X1803" i="39"/>
  <c r="W1803" i="39"/>
  <c r="V1803" i="39"/>
  <c r="Z1803" i="39"/>
  <c r="N1803" i="39"/>
  <c r="S1803" i="39" s="1"/>
  <c r="AG1803" i="39" s="1"/>
  <c r="AB1802" i="39"/>
  <c r="X1802" i="39"/>
  <c r="V1802" i="39"/>
  <c r="Z1802" i="39"/>
  <c r="N1802" i="39"/>
  <c r="S1802" i="39" s="1"/>
  <c r="AL1802" i="39" s="1"/>
  <c r="AB1801" i="39"/>
  <c r="AA1801" i="39"/>
  <c r="Y1801" i="39"/>
  <c r="X1801" i="39"/>
  <c r="W1801" i="39"/>
  <c r="V1801" i="39"/>
  <c r="Z1801" i="39"/>
  <c r="N1801" i="39"/>
  <c r="S1801" i="39" s="1"/>
  <c r="AB1800" i="39"/>
  <c r="V1800" i="39"/>
  <c r="Z1800" i="39"/>
  <c r="N1800" i="39"/>
  <c r="S1800" i="39" s="1"/>
  <c r="AL1800" i="39" s="1"/>
  <c r="AB1799" i="39"/>
  <c r="AA1799" i="39"/>
  <c r="Y1799" i="39"/>
  <c r="X1799" i="39"/>
  <c r="W1799" i="39"/>
  <c r="V1799" i="39"/>
  <c r="Z1799" i="39"/>
  <c r="N1799" i="39"/>
  <c r="S1799" i="39" s="1"/>
  <c r="AB1798" i="39"/>
  <c r="X1798" i="39"/>
  <c r="V1798" i="39"/>
  <c r="Z1798" i="39"/>
  <c r="N1798" i="39"/>
  <c r="S1798" i="39" s="1"/>
  <c r="AL1798" i="39" s="1"/>
  <c r="AB1797" i="39"/>
  <c r="AA1797" i="39"/>
  <c r="Y1797" i="39"/>
  <c r="X1797" i="39"/>
  <c r="W1797" i="39"/>
  <c r="V1797" i="39"/>
  <c r="Z1797" i="39"/>
  <c r="N1797" i="39"/>
  <c r="S1797" i="39" s="1"/>
  <c r="AB1796" i="39"/>
  <c r="V1796" i="39"/>
  <c r="Z1796" i="39"/>
  <c r="N1796" i="39"/>
  <c r="S1796" i="39" s="1"/>
  <c r="AL1796" i="39" s="1"/>
  <c r="AB1795" i="39"/>
  <c r="AA1795" i="39"/>
  <c r="Y1795" i="39"/>
  <c r="X1795" i="39"/>
  <c r="W1795" i="39"/>
  <c r="V1795" i="39"/>
  <c r="Z1795" i="39"/>
  <c r="N1795" i="39"/>
  <c r="S1795" i="39" s="1"/>
  <c r="AB1794" i="39"/>
  <c r="X1794" i="39"/>
  <c r="V1794" i="39"/>
  <c r="Z1794" i="39"/>
  <c r="N1794" i="39"/>
  <c r="S1794" i="39" s="1"/>
  <c r="AB1793" i="39"/>
  <c r="AA1793" i="39"/>
  <c r="Y1793" i="39"/>
  <c r="X1793" i="39"/>
  <c r="W1793" i="39"/>
  <c r="V1793" i="39"/>
  <c r="Z1793" i="39"/>
  <c r="N1793" i="39"/>
  <c r="S1793" i="39" s="1"/>
  <c r="AB1792" i="39"/>
  <c r="V1792" i="39"/>
  <c r="Z1792" i="39"/>
  <c r="N1792" i="39"/>
  <c r="S1792" i="39" s="1"/>
  <c r="AB1791" i="39"/>
  <c r="AA1791" i="39"/>
  <c r="Y1791" i="39"/>
  <c r="X1791" i="39"/>
  <c r="W1791" i="39"/>
  <c r="V1791" i="39"/>
  <c r="Z1791" i="39"/>
  <c r="N1791" i="39"/>
  <c r="S1791" i="39" s="1"/>
  <c r="AB1790" i="39"/>
  <c r="X1790" i="39"/>
  <c r="V1790" i="39"/>
  <c r="Z1790" i="39"/>
  <c r="N1790" i="39"/>
  <c r="S1790" i="39" s="1"/>
  <c r="AL1790" i="39" s="1"/>
  <c r="AB1789" i="39"/>
  <c r="AA1789" i="39"/>
  <c r="Y1789" i="39"/>
  <c r="X1789" i="39"/>
  <c r="W1789" i="39"/>
  <c r="V1789" i="39"/>
  <c r="Z1789" i="39"/>
  <c r="N1789" i="39"/>
  <c r="S1789" i="39" s="1"/>
  <c r="AB1788" i="39"/>
  <c r="V1788" i="39"/>
  <c r="Z1788" i="39"/>
  <c r="N1788" i="39"/>
  <c r="S1788" i="39" s="1"/>
  <c r="AB1787" i="39"/>
  <c r="AA1787" i="39"/>
  <c r="Y1787" i="39"/>
  <c r="X1787" i="39"/>
  <c r="W1787" i="39"/>
  <c r="V1787" i="39"/>
  <c r="Z1787" i="39"/>
  <c r="N1787" i="39"/>
  <c r="S1787" i="39" s="1"/>
  <c r="AB1786" i="39"/>
  <c r="X1786" i="39"/>
  <c r="V1786" i="39"/>
  <c r="Z1786" i="39"/>
  <c r="N1786" i="39"/>
  <c r="S1786" i="39" s="1"/>
  <c r="AB1785" i="39"/>
  <c r="AA1785" i="39"/>
  <c r="Y1785" i="39"/>
  <c r="X1785" i="39"/>
  <c r="W1785" i="39"/>
  <c r="V1785" i="39"/>
  <c r="Z1785" i="39"/>
  <c r="N1785" i="39"/>
  <c r="S1785" i="39" s="1"/>
  <c r="AB1784" i="39"/>
  <c r="V1784" i="39"/>
  <c r="Z1784" i="39"/>
  <c r="N1784" i="39"/>
  <c r="S1784" i="39" s="1"/>
  <c r="AB1783" i="39"/>
  <c r="AA1783" i="39"/>
  <c r="Y1783" i="39"/>
  <c r="X1783" i="39"/>
  <c r="W1783" i="39"/>
  <c r="V1783" i="39"/>
  <c r="Z1783" i="39"/>
  <c r="N1783" i="39"/>
  <c r="S1783" i="39" s="1"/>
  <c r="AG1783" i="39" s="1"/>
  <c r="AB1782" i="39"/>
  <c r="X1782" i="39"/>
  <c r="V1782" i="39"/>
  <c r="Z1782" i="39"/>
  <c r="N1782" i="39"/>
  <c r="S1782" i="39" s="1"/>
  <c r="AB1781" i="39"/>
  <c r="AA1781" i="39"/>
  <c r="Y1781" i="39"/>
  <c r="X1781" i="39"/>
  <c r="W1781" i="39"/>
  <c r="V1781" i="39"/>
  <c r="Z1781" i="39"/>
  <c r="N1781" i="39"/>
  <c r="S1781" i="39" s="1"/>
  <c r="AB1780" i="39"/>
  <c r="V1780" i="39"/>
  <c r="Z1780" i="39"/>
  <c r="N1780" i="39"/>
  <c r="S1780" i="39" s="1"/>
  <c r="AL1780" i="39" s="1"/>
  <c r="AB1779" i="39"/>
  <c r="AA1779" i="39"/>
  <c r="Y1779" i="39"/>
  <c r="X1779" i="39"/>
  <c r="W1779" i="39"/>
  <c r="V1779" i="39"/>
  <c r="Z1779" i="39"/>
  <c r="N1779" i="39"/>
  <c r="S1779" i="39" s="1"/>
  <c r="AB1778" i="39"/>
  <c r="X1778" i="39"/>
  <c r="V1778" i="39"/>
  <c r="Z1778" i="39"/>
  <c r="N1778" i="39"/>
  <c r="S1778" i="39" s="1"/>
  <c r="AL1778" i="39" s="1"/>
  <c r="AB1777" i="39"/>
  <c r="AA1777" i="39"/>
  <c r="Y1777" i="39"/>
  <c r="X1777" i="39"/>
  <c r="W1777" i="39"/>
  <c r="V1777" i="39"/>
  <c r="Z1777" i="39"/>
  <c r="N1777" i="39"/>
  <c r="S1777" i="39" s="1"/>
  <c r="AB1776" i="39"/>
  <c r="V1776" i="39"/>
  <c r="Z1776" i="39"/>
  <c r="N1776" i="39"/>
  <c r="S1776" i="39" s="1"/>
  <c r="AL1776" i="39" s="1"/>
  <c r="AB1775" i="39"/>
  <c r="AA1775" i="39"/>
  <c r="Y1775" i="39"/>
  <c r="X1775" i="39"/>
  <c r="W1775" i="39"/>
  <c r="V1775" i="39"/>
  <c r="Z1775" i="39"/>
  <c r="N1775" i="39"/>
  <c r="S1775" i="39" s="1"/>
  <c r="AB1774" i="39"/>
  <c r="X1774" i="39"/>
  <c r="V1774" i="39"/>
  <c r="Z1774" i="39"/>
  <c r="N1774" i="39"/>
  <c r="S1774" i="39" s="1"/>
  <c r="AL1774" i="39" s="1"/>
  <c r="AB1773" i="39"/>
  <c r="AA1773" i="39"/>
  <c r="Y1773" i="39"/>
  <c r="X1773" i="39"/>
  <c r="W1773" i="39"/>
  <c r="V1773" i="39"/>
  <c r="Z1773" i="39"/>
  <c r="N1773" i="39"/>
  <c r="S1773" i="39" s="1"/>
  <c r="AB1772" i="39"/>
  <c r="V1772" i="39"/>
  <c r="Z1772" i="39"/>
  <c r="N1772" i="39"/>
  <c r="S1772" i="39" s="1"/>
  <c r="AL1772" i="39" s="1"/>
  <c r="AB1771" i="39"/>
  <c r="AA1771" i="39"/>
  <c r="Y1771" i="39"/>
  <c r="X1771" i="39"/>
  <c r="W1771" i="39"/>
  <c r="V1771" i="39"/>
  <c r="Z1771" i="39"/>
  <c r="N1771" i="39"/>
  <c r="S1771" i="39" s="1"/>
  <c r="AB1770" i="39"/>
  <c r="X1770" i="39"/>
  <c r="V1770" i="39"/>
  <c r="Z1770" i="39"/>
  <c r="N1770" i="39"/>
  <c r="S1770" i="39" s="1"/>
  <c r="AB1769" i="39"/>
  <c r="AA1769" i="39"/>
  <c r="Y1769" i="39"/>
  <c r="X1769" i="39"/>
  <c r="W1769" i="39"/>
  <c r="V1769" i="39"/>
  <c r="Z1769" i="39"/>
  <c r="N1769" i="39"/>
  <c r="S1769" i="39" s="1"/>
  <c r="AB1768" i="39"/>
  <c r="V1768" i="39"/>
  <c r="Z1768" i="39"/>
  <c r="N1768" i="39"/>
  <c r="S1768" i="39" s="1"/>
  <c r="AB1767" i="39"/>
  <c r="AA1767" i="39"/>
  <c r="Y1767" i="39"/>
  <c r="X1767" i="39"/>
  <c r="W1767" i="39"/>
  <c r="V1767" i="39"/>
  <c r="Z1767" i="39"/>
  <c r="N1767" i="39"/>
  <c r="S1767" i="39" s="1"/>
  <c r="AB1766" i="39"/>
  <c r="X1766" i="39"/>
  <c r="V1766" i="39"/>
  <c r="Z1766" i="39"/>
  <c r="N1766" i="39"/>
  <c r="S1766" i="39" s="1"/>
  <c r="AL1766" i="39" s="1"/>
  <c r="AB1765" i="39"/>
  <c r="AA1765" i="39"/>
  <c r="Y1765" i="39"/>
  <c r="X1765" i="39"/>
  <c r="W1765" i="39"/>
  <c r="V1765" i="39"/>
  <c r="Z1765" i="39"/>
  <c r="N1765" i="39"/>
  <c r="S1765" i="39" s="1"/>
  <c r="AB1764" i="39"/>
  <c r="V1764" i="39"/>
  <c r="Z1764" i="39"/>
  <c r="N1764" i="39"/>
  <c r="S1764" i="39" s="1"/>
  <c r="AB1763" i="39"/>
  <c r="AA1763" i="39"/>
  <c r="Y1763" i="39"/>
  <c r="X1763" i="39"/>
  <c r="W1763" i="39"/>
  <c r="V1763" i="39"/>
  <c r="Z1763" i="39"/>
  <c r="N1763" i="39"/>
  <c r="S1763" i="39" s="1"/>
  <c r="AB1762" i="39"/>
  <c r="X1762" i="39"/>
  <c r="V1762" i="39"/>
  <c r="Z1762" i="39"/>
  <c r="N1762" i="39"/>
  <c r="S1762" i="39" s="1"/>
  <c r="AB1761" i="39"/>
  <c r="AA1761" i="39"/>
  <c r="Y1761" i="39"/>
  <c r="X1761" i="39"/>
  <c r="W1761" i="39"/>
  <c r="V1761" i="39"/>
  <c r="Z1761" i="39"/>
  <c r="N1761" i="39"/>
  <c r="S1761" i="39" s="1"/>
  <c r="AB1760" i="39"/>
  <c r="V1760" i="39"/>
  <c r="Z1760" i="39"/>
  <c r="N1760" i="39"/>
  <c r="S1760" i="39" s="1"/>
  <c r="AB1759" i="39"/>
  <c r="AA1759" i="39"/>
  <c r="Y1759" i="39"/>
  <c r="X1759" i="39"/>
  <c r="W1759" i="39"/>
  <c r="V1759" i="39"/>
  <c r="Z1759" i="39"/>
  <c r="N1759" i="39"/>
  <c r="S1759" i="39" s="1"/>
  <c r="AG1759" i="39" s="1"/>
  <c r="AB1758" i="39"/>
  <c r="X1758" i="39"/>
  <c r="V1758" i="39"/>
  <c r="Z1758" i="39"/>
  <c r="N1758" i="39"/>
  <c r="S1758" i="39" s="1"/>
  <c r="AB1757" i="39"/>
  <c r="AA1757" i="39"/>
  <c r="Y1757" i="39"/>
  <c r="X1757" i="39"/>
  <c r="W1757" i="39"/>
  <c r="V1757" i="39"/>
  <c r="Z1757" i="39"/>
  <c r="N1757" i="39"/>
  <c r="S1757" i="39" s="1"/>
  <c r="AB1756" i="39"/>
  <c r="V1756" i="39"/>
  <c r="Z1756" i="39"/>
  <c r="N1756" i="39"/>
  <c r="S1756" i="39" s="1"/>
  <c r="AL1756" i="39" s="1"/>
  <c r="AB1755" i="39"/>
  <c r="AA1755" i="39"/>
  <c r="Y1755" i="39"/>
  <c r="X1755" i="39"/>
  <c r="W1755" i="39"/>
  <c r="V1755" i="39"/>
  <c r="Z1755" i="39"/>
  <c r="N1755" i="39"/>
  <c r="S1755" i="39" s="1"/>
  <c r="AG1755" i="39" s="1"/>
  <c r="AB1754" i="39"/>
  <c r="X1754" i="39"/>
  <c r="V1754" i="39"/>
  <c r="Z1754" i="39"/>
  <c r="N1754" i="39"/>
  <c r="S1754" i="39" s="1"/>
  <c r="AL1754" i="39" s="1"/>
  <c r="AB1753" i="39"/>
  <c r="AA1753" i="39"/>
  <c r="Y1753" i="39"/>
  <c r="X1753" i="39"/>
  <c r="W1753" i="39"/>
  <c r="V1753" i="39"/>
  <c r="Z1753" i="39"/>
  <c r="N1753" i="39"/>
  <c r="S1753" i="39" s="1"/>
  <c r="AB1752" i="39"/>
  <c r="V1752" i="39"/>
  <c r="Z1752" i="39"/>
  <c r="N1752" i="39"/>
  <c r="S1752" i="39" s="1"/>
  <c r="AL1752" i="39" s="1"/>
  <c r="AB1751" i="39"/>
  <c r="AA1751" i="39"/>
  <c r="Y1751" i="39"/>
  <c r="X1751" i="39"/>
  <c r="W1751" i="39"/>
  <c r="V1751" i="39"/>
  <c r="Z1751" i="39"/>
  <c r="N1751" i="39"/>
  <c r="S1751" i="39" s="1"/>
  <c r="AB1750" i="39"/>
  <c r="X1750" i="39"/>
  <c r="V1750" i="39"/>
  <c r="Z1750" i="39"/>
  <c r="N1750" i="39"/>
  <c r="S1750" i="39" s="1"/>
  <c r="AL1750" i="39" s="1"/>
  <c r="AB1749" i="39"/>
  <c r="AA1749" i="39"/>
  <c r="Y1749" i="39"/>
  <c r="X1749" i="39"/>
  <c r="W1749" i="39"/>
  <c r="V1749" i="39"/>
  <c r="Z1749" i="39"/>
  <c r="N1749" i="39"/>
  <c r="S1749" i="39" s="1"/>
  <c r="AB1748" i="39"/>
  <c r="V1748" i="39"/>
  <c r="Z1748" i="39"/>
  <c r="N1748" i="39"/>
  <c r="S1748" i="39" s="1"/>
  <c r="AL1748" i="39" s="1"/>
  <c r="AB1747" i="39"/>
  <c r="AA1747" i="39"/>
  <c r="Y1747" i="39"/>
  <c r="X1747" i="39"/>
  <c r="W1747" i="39"/>
  <c r="V1747" i="39"/>
  <c r="Z1747" i="39"/>
  <c r="N1747" i="39"/>
  <c r="S1747" i="39" s="1"/>
  <c r="AB1746" i="39"/>
  <c r="X1746" i="39"/>
  <c r="V1746" i="39"/>
  <c r="Z1746" i="39"/>
  <c r="N1746" i="39"/>
  <c r="S1746" i="39" s="1"/>
  <c r="AB1745" i="39"/>
  <c r="AA1745" i="39"/>
  <c r="Y1745" i="39"/>
  <c r="X1745" i="39"/>
  <c r="W1745" i="39"/>
  <c r="V1745" i="39"/>
  <c r="Z1745" i="39"/>
  <c r="N1745" i="39"/>
  <c r="S1745" i="39" s="1"/>
  <c r="AB1744" i="39"/>
  <c r="V1744" i="39"/>
  <c r="Z1744" i="39"/>
  <c r="N1744" i="39"/>
  <c r="S1744" i="39" s="1"/>
  <c r="AB1743" i="39"/>
  <c r="AA1743" i="39"/>
  <c r="Y1743" i="39"/>
  <c r="X1743" i="39"/>
  <c r="W1743" i="39"/>
  <c r="V1743" i="39"/>
  <c r="Z1743" i="39"/>
  <c r="N1743" i="39"/>
  <c r="S1743" i="39" s="1"/>
  <c r="AB1742" i="39"/>
  <c r="X1742" i="39"/>
  <c r="V1742" i="39"/>
  <c r="Z1742" i="39"/>
  <c r="N1742" i="39"/>
  <c r="S1742" i="39" s="1"/>
  <c r="AL1742" i="39" s="1"/>
  <c r="AB1741" i="39"/>
  <c r="AA1741" i="39"/>
  <c r="Y1741" i="39"/>
  <c r="X1741" i="39"/>
  <c r="W1741" i="39"/>
  <c r="V1741" i="39"/>
  <c r="Z1741" i="39"/>
  <c r="N1741" i="39"/>
  <c r="S1741" i="39" s="1"/>
  <c r="AB1740" i="39"/>
  <c r="V1740" i="39"/>
  <c r="Z1740" i="39"/>
  <c r="N1740" i="39"/>
  <c r="S1740" i="39" s="1"/>
  <c r="AB1739" i="39"/>
  <c r="AA1739" i="39"/>
  <c r="Y1739" i="39"/>
  <c r="X1739" i="39"/>
  <c r="W1739" i="39"/>
  <c r="V1739" i="39"/>
  <c r="Z1739" i="39"/>
  <c r="N1739" i="39"/>
  <c r="S1739" i="39" s="1"/>
  <c r="AB1738" i="39"/>
  <c r="X1738" i="39"/>
  <c r="V1738" i="39"/>
  <c r="Z1738" i="39"/>
  <c r="N1738" i="39"/>
  <c r="S1738" i="39" s="1"/>
  <c r="AB1737" i="39"/>
  <c r="AA1737" i="39"/>
  <c r="Y1737" i="39"/>
  <c r="X1737" i="39"/>
  <c r="W1737" i="39"/>
  <c r="V1737" i="39"/>
  <c r="Z1737" i="39"/>
  <c r="N1737" i="39"/>
  <c r="S1737" i="39" s="1"/>
  <c r="AB1736" i="39"/>
  <c r="V1736" i="39"/>
  <c r="Z1736" i="39"/>
  <c r="N1736" i="39"/>
  <c r="S1736" i="39" s="1"/>
  <c r="AB1735" i="39"/>
  <c r="AA1735" i="39"/>
  <c r="Y1735" i="39"/>
  <c r="X1735" i="39"/>
  <c r="W1735" i="39"/>
  <c r="V1735" i="39"/>
  <c r="Z1735" i="39"/>
  <c r="N1735" i="39"/>
  <c r="S1735" i="39" s="1"/>
  <c r="AG1735" i="39" s="1"/>
  <c r="AB1734" i="39"/>
  <c r="X1734" i="39"/>
  <c r="V1734" i="39"/>
  <c r="Z1734" i="39"/>
  <c r="N1734" i="39"/>
  <c r="S1734" i="39" s="1"/>
  <c r="AB1733" i="39"/>
  <c r="AA1733" i="39"/>
  <c r="Y1733" i="39"/>
  <c r="X1733" i="39"/>
  <c r="W1733" i="39"/>
  <c r="V1733" i="39"/>
  <c r="Z1733" i="39"/>
  <c r="N1733" i="39"/>
  <c r="S1733" i="39" s="1"/>
  <c r="AB1732" i="39"/>
  <c r="V1732" i="39"/>
  <c r="Z1732" i="39"/>
  <c r="N1732" i="39"/>
  <c r="S1732" i="39" s="1"/>
  <c r="AL1732" i="39" s="1"/>
  <c r="AB1731" i="39"/>
  <c r="AA1731" i="39"/>
  <c r="Y1731" i="39"/>
  <c r="X1731" i="39"/>
  <c r="W1731" i="39"/>
  <c r="V1731" i="39"/>
  <c r="Z1731" i="39"/>
  <c r="N1731" i="39"/>
  <c r="S1731" i="39" s="1"/>
  <c r="AG1731" i="39" s="1"/>
  <c r="AB1730" i="39"/>
  <c r="X1730" i="39"/>
  <c r="V1730" i="39"/>
  <c r="Z1730" i="39"/>
  <c r="N1730" i="39"/>
  <c r="S1730" i="39" s="1"/>
  <c r="AB1729" i="39"/>
  <c r="AA1729" i="39"/>
  <c r="Y1729" i="39"/>
  <c r="X1729" i="39"/>
  <c r="W1729" i="39"/>
  <c r="V1729" i="39"/>
  <c r="Z1729" i="39"/>
  <c r="N1729" i="39"/>
  <c r="S1729" i="39" s="1"/>
  <c r="AB1728" i="39"/>
  <c r="V1728" i="39"/>
  <c r="Z1728" i="39"/>
  <c r="N1728" i="39"/>
  <c r="S1728" i="39" s="1"/>
  <c r="AL1728" i="39" s="1"/>
  <c r="AB1727" i="39"/>
  <c r="AA1727" i="39"/>
  <c r="Y1727" i="39"/>
  <c r="X1727" i="39"/>
  <c r="W1727" i="39"/>
  <c r="V1727" i="39"/>
  <c r="Z1727" i="39"/>
  <c r="N1727" i="39"/>
  <c r="S1727" i="39" s="1"/>
  <c r="AG1727" i="39" s="1"/>
  <c r="AB1726" i="39"/>
  <c r="X1726" i="39"/>
  <c r="V1726" i="39"/>
  <c r="Z1726" i="39"/>
  <c r="N1726" i="39"/>
  <c r="S1726" i="39" s="1"/>
  <c r="AB1725" i="39"/>
  <c r="AA1725" i="39"/>
  <c r="Y1725" i="39"/>
  <c r="X1725" i="39"/>
  <c r="W1725" i="39"/>
  <c r="V1725" i="39"/>
  <c r="Z1725" i="39"/>
  <c r="N1725" i="39"/>
  <c r="S1725" i="39" s="1"/>
  <c r="AB1724" i="39"/>
  <c r="V1724" i="39"/>
  <c r="Z1724" i="39"/>
  <c r="N1724" i="39"/>
  <c r="S1724" i="39" s="1"/>
  <c r="AB1723" i="39"/>
  <c r="AA1723" i="39"/>
  <c r="Y1723" i="39"/>
  <c r="X1723" i="39"/>
  <c r="W1723" i="39"/>
  <c r="V1723" i="39"/>
  <c r="Z1723" i="39"/>
  <c r="N1723" i="39"/>
  <c r="S1723" i="39" s="1"/>
  <c r="AB1722" i="39"/>
  <c r="X1722" i="39"/>
  <c r="V1722" i="39"/>
  <c r="Z1722" i="39"/>
  <c r="N1722" i="39"/>
  <c r="S1722" i="39" s="1"/>
  <c r="AB1721" i="39"/>
  <c r="AA1721" i="39"/>
  <c r="Y1721" i="39"/>
  <c r="X1721" i="39"/>
  <c r="W1721" i="39"/>
  <c r="V1721" i="39"/>
  <c r="Z1721" i="39"/>
  <c r="N1721" i="39"/>
  <c r="S1721" i="39" s="1"/>
  <c r="AB1720" i="39"/>
  <c r="V1720" i="39"/>
  <c r="Z1720" i="39"/>
  <c r="N1720" i="39"/>
  <c r="S1720" i="39" s="1"/>
  <c r="AB1719" i="39"/>
  <c r="AA1719" i="39"/>
  <c r="Y1719" i="39"/>
  <c r="X1719" i="39"/>
  <c r="W1719" i="39"/>
  <c r="V1719" i="39"/>
  <c r="Z1719" i="39"/>
  <c r="N1719" i="39"/>
  <c r="S1719" i="39" s="1"/>
  <c r="AG1719" i="39" s="1"/>
  <c r="AB1718" i="39"/>
  <c r="X1718" i="39"/>
  <c r="V1718" i="39"/>
  <c r="Z1718" i="39"/>
  <c r="N1718" i="39"/>
  <c r="S1718" i="39" s="1"/>
  <c r="AB1717" i="39"/>
  <c r="AA1717" i="39"/>
  <c r="Y1717" i="39"/>
  <c r="X1717" i="39"/>
  <c r="W1717" i="39"/>
  <c r="V1717" i="39"/>
  <c r="Z1717" i="39"/>
  <c r="N1717" i="39"/>
  <c r="S1717" i="39" s="1"/>
  <c r="AB1716" i="39"/>
  <c r="V1716" i="39"/>
  <c r="Z1716" i="39"/>
  <c r="N1716" i="39"/>
  <c r="S1716" i="39" s="1"/>
  <c r="AB1715" i="39"/>
  <c r="AA1715" i="39"/>
  <c r="Y1715" i="39"/>
  <c r="X1715" i="39"/>
  <c r="W1715" i="39"/>
  <c r="V1715" i="39"/>
  <c r="Z1715" i="39"/>
  <c r="N1715" i="39"/>
  <c r="S1715" i="39" s="1"/>
  <c r="AG1715" i="39" s="1"/>
  <c r="AB1714" i="39"/>
  <c r="X1714" i="39"/>
  <c r="V1714" i="39"/>
  <c r="Z1714" i="39"/>
  <c r="N1714" i="39"/>
  <c r="S1714" i="39" s="1"/>
  <c r="AB1713" i="39"/>
  <c r="AA1713" i="39"/>
  <c r="Y1713" i="39"/>
  <c r="X1713" i="39"/>
  <c r="W1713" i="39"/>
  <c r="V1713" i="39"/>
  <c r="Z1713" i="39"/>
  <c r="N1713" i="39"/>
  <c r="S1713" i="39" s="1"/>
  <c r="AB1712" i="39"/>
  <c r="V1712" i="39"/>
  <c r="Z1712" i="39"/>
  <c r="N1712" i="39"/>
  <c r="S1712" i="39" s="1"/>
  <c r="AL1712" i="39" s="1"/>
  <c r="AB1711" i="39"/>
  <c r="AA1711" i="39"/>
  <c r="Y1711" i="39"/>
  <c r="X1711" i="39"/>
  <c r="W1711" i="39"/>
  <c r="V1711" i="39"/>
  <c r="Z1711" i="39"/>
  <c r="N1711" i="39"/>
  <c r="S1711" i="39" s="1"/>
  <c r="AG1711" i="39" s="1"/>
  <c r="AB1710" i="39"/>
  <c r="X1710" i="39"/>
  <c r="V1710" i="39"/>
  <c r="Z1710" i="39"/>
  <c r="N1710" i="39"/>
  <c r="S1710" i="39" s="1"/>
  <c r="AB1709" i="39"/>
  <c r="AA1709" i="39"/>
  <c r="Y1709" i="39"/>
  <c r="X1709" i="39"/>
  <c r="W1709" i="39"/>
  <c r="V1709" i="39"/>
  <c r="Z1709" i="39"/>
  <c r="N1709" i="39"/>
  <c r="S1709" i="39" s="1"/>
  <c r="AB1708" i="39"/>
  <c r="V1708" i="39"/>
  <c r="Z1708" i="39"/>
  <c r="N1708" i="39"/>
  <c r="S1708" i="39" s="1"/>
  <c r="AB1707" i="39"/>
  <c r="AA1707" i="39"/>
  <c r="Y1707" i="39"/>
  <c r="X1707" i="39"/>
  <c r="W1707" i="39"/>
  <c r="V1707" i="39"/>
  <c r="Z1707" i="39"/>
  <c r="N1707" i="39"/>
  <c r="S1707" i="39" s="1"/>
  <c r="AB1706" i="39"/>
  <c r="X1706" i="39"/>
  <c r="V1706" i="39"/>
  <c r="Z1706" i="39"/>
  <c r="N1706" i="39"/>
  <c r="S1706" i="39" s="1"/>
  <c r="AB1705" i="39"/>
  <c r="AA1705" i="39"/>
  <c r="Y1705" i="39"/>
  <c r="X1705" i="39"/>
  <c r="W1705" i="39"/>
  <c r="V1705" i="39"/>
  <c r="Z1705" i="39"/>
  <c r="N1705" i="39"/>
  <c r="S1705" i="39" s="1"/>
  <c r="AB1704" i="39"/>
  <c r="V1704" i="39"/>
  <c r="Z1704" i="39"/>
  <c r="N1704" i="39"/>
  <c r="S1704" i="39" s="1"/>
  <c r="AB1703" i="39"/>
  <c r="AA1703" i="39"/>
  <c r="Y1703" i="39"/>
  <c r="X1703" i="39"/>
  <c r="W1703" i="39"/>
  <c r="V1703" i="39"/>
  <c r="Z1703" i="39"/>
  <c r="N1703" i="39"/>
  <c r="S1703" i="39" s="1"/>
  <c r="AB1702" i="39"/>
  <c r="X1702" i="39"/>
  <c r="V1702" i="39"/>
  <c r="Z1702" i="39"/>
  <c r="N1702" i="39"/>
  <c r="S1702" i="39" s="1"/>
  <c r="AB1701" i="39"/>
  <c r="AA1701" i="39"/>
  <c r="Y1701" i="39"/>
  <c r="X1701" i="39"/>
  <c r="W1701" i="39"/>
  <c r="V1701" i="39"/>
  <c r="Z1701" i="39"/>
  <c r="N1701" i="39"/>
  <c r="S1701" i="39" s="1"/>
  <c r="AB1700" i="39"/>
  <c r="V1700" i="39"/>
  <c r="Z1700" i="39"/>
  <c r="N1700" i="39"/>
  <c r="S1700" i="39" s="1"/>
  <c r="AB1699" i="39"/>
  <c r="AA1699" i="39"/>
  <c r="Y1699" i="39"/>
  <c r="X1699" i="39"/>
  <c r="W1699" i="39"/>
  <c r="V1699" i="39"/>
  <c r="Z1699" i="39"/>
  <c r="N1699" i="39"/>
  <c r="S1699" i="39" s="1"/>
  <c r="AB1698" i="39"/>
  <c r="X1698" i="39"/>
  <c r="V1698" i="39"/>
  <c r="Z1698" i="39"/>
  <c r="N1698" i="39"/>
  <c r="S1698" i="39" s="1"/>
  <c r="AB1697" i="39"/>
  <c r="AA1697" i="39"/>
  <c r="Y1697" i="39"/>
  <c r="X1697" i="39"/>
  <c r="W1697" i="39"/>
  <c r="V1697" i="39"/>
  <c r="Z1697" i="39"/>
  <c r="N1697" i="39"/>
  <c r="S1697" i="39" s="1"/>
  <c r="AB1696" i="39"/>
  <c r="V1696" i="39"/>
  <c r="Z1696" i="39"/>
  <c r="N1696" i="39"/>
  <c r="S1696" i="39" s="1"/>
  <c r="AB1695" i="39"/>
  <c r="AA1695" i="39"/>
  <c r="Y1695" i="39"/>
  <c r="X1695" i="39"/>
  <c r="W1695" i="39"/>
  <c r="V1695" i="39"/>
  <c r="Z1695" i="39"/>
  <c r="N1695" i="39"/>
  <c r="S1695" i="39" s="1"/>
  <c r="AG1695" i="39" s="1"/>
  <c r="AB1694" i="39"/>
  <c r="X1694" i="39"/>
  <c r="V1694" i="39"/>
  <c r="Z1694" i="39"/>
  <c r="N1694" i="39"/>
  <c r="S1694" i="39" s="1"/>
  <c r="AB1693" i="39"/>
  <c r="AA1693" i="39"/>
  <c r="Y1693" i="39"/>
  <c r="X1693" i="39"/>
  <c r="W1693" i="39"/>
  <c r="V1693" i="39"/>
  <c r="Z1693" i="39"/>
  <c r="N1693" i="39"/>
  <c r="S1693" i="39" s="1"/>
  <c r="AB1692" i="39"/>
  <c r="V1692" i="39"/>
  <c r="Z1692" i="39"/>
  <c r="N1692" i="39"/>
  <c r="S1692" i="39" s="1"/>
  <c r="AB1691" i="39"/>
  <c r="AA1691" i="39"/>
  <c r="Y1691" i="39"/>
  <c r="X1691" i="39"/>
  <c r="W1691" i="39"/>
  <c r="V1691" i="39"/>
  <c r="Z1691" i="39"/>
  <c r="N1691" i="39"/>
  <c r="S1691" i="39" s="1"/>
  <c r="AG1691" i="39" s="1"/>
  <c r="AB1690" i="39"/>
  <c r="X1690" i="39"/>
  <c r="V1690" i="39"/>
  <c r="Z1690" i="39"/>
  <c r="N1690" i="39"/>
  <c r="S1690" i="39" s="1"/>
  <c r="AB1689" i="39"/>
  <c r="AA1689" i="39"/>
  <c r="Y1689" i="39"/>
  <c r="X1689" i="39"/>
  <c r="W1689" i="39"/>
  <c r="V1689" i="39"/>
  <c r="Z1689" i="39"/>
  <c r="N1689" i="39"/>
  <c r="S1689" i="39" s="1"/>
  <c r="AB1688" i="39"/>
  <c r="V1688" i="39"/>
  <c r="Z1688" i="39"/>
  <c r="N1688" i="39"/>
  <c r="S1688" i="39" s="1"/>
  <c r="AB1687" i="39"/>
  <c r="AA1687" i="39"/>
  <c r="Y1687" i="39"/>
  <c r="X1687" i="39"/>
  <c r="W1687" i="39"/>
  <c r="V1687" i="39"/>
  <c r="Z1687" i="39"/>
  <c r="N1687" i="39"/>
  <c r="S1687" i="39" s="1"/>
  <c r="AG1687" i="39" s="1"/>
  <c r="AB1686" i="39"/>
  <c r="X1686" i="39"/>
  <c r="V1686" i="39"/>
  <c r="Z1686" i="39"/>
  <c r="N1686" i="39"/>
  <c r="S1686" i="39" s="1"/>
  <c r="AB1685" i="39"/>
  <c r="AA1685" i="39"/>
  <c r="Y1685" i="39"/>
  <c r="X1685" i="39"/>
  <c r="W1685" i="39"/>
  <c r="V1685" i="39"/>
  <c r="Z1685" i="39"/>
  <c r="N1685" i="39"/>
  <c r="S1685" i="39" s="1"/>
  <c r="AB1684" i="39"/>
  <c r="V1684" i="39"/>
  <c r="Z1684" i="39"/>
  <c r="N1684" i="39"/>
  <c r="S1684" i="39" s="1"/>
  <c r="AB1683" i="39"/>
  <c r="AA1683" i="39"/>
  <c r="Y1683" i="39"/>
  <c r="X1683" i="39"/>
  <c r="W1683" i="39"/>
  <c r="V1683" i="39"/>
  <c r="Z1683" i="39"/>
  <c r="N1683" i="39"/>
  <c r="S1683" i="39" s="1"/>
  <c r="AB1682" i="39"/>
  <c r="X1682" i="39"/>
  <c r="V1682" i="39"/>
  <c r="Z1682" i="39"/>
  <c r="N1682" i="39"/>
  <c r="S1682" i="39" s="1"/>
  <c r="AB1681" i="39"/>
  <c r="AA1681" i="39"/>
  <c r="Y1681" i="39"/>
  <c r="X1681" i="39"/>
  <c r="W1681" i="39"/>
  <c r="V1681" i="39"/>
  <c r="Z1681" i="39"/>
  <c r="N1681" i="39"/>
  <c r="S1681" i="39" s="1"/>
  <c r="AB1680" i="39"/>
  <c r="V1680" i="39"/>
  <c r="Z1680" i="39"/>
  <c r="N1680" i="39"/>
  <c r="S1680" i="39" s="1"/>
  <c r="AB1679" i="39"/>
  <c r="AA1679" i="39"/>
  <c r="Y1679" i="39"/>
  <c r="X1679" i="39"/>
  <c r="W1679" i="39"/>
  <c r="V1679" i="39"/>
  <c r="Z1679" i="39"/>
  <c r="N1679" i="39"/>
  <c r="S1679" i="39" s="1"/>
  <c r="AB1678" i="39"/>
  <c r="X1678" i="39"/>
  <c r="V1678" i="39"/>
  <c r="Z1678" i="39"/>
  <c r="N1678" i="39"/>
  <c r="S1678" i="39" s="1"/>
  <c r="AB1677" i="39"/>
  <c r="AA1677" i="39"/>
  <c r="Y1677" i="39"/>
  <c r="X1677" i="39"/>
  <c r="W1677" i="39"/>
  <c r="V1677" i="39"/>
  <c r="Z1677" i="39"/>
  <c r="N1677" i="39"/>
  <c r="S1677" i="39" s="1"/>
  <c r="AB1676" i="39"/>
  <c r="V1676" i="39"/>
  <c r="Z1676" i="39"/>
  <c r="N1676" i="39"/>
  <c r="S1676" i="39" s="1"/>
  <c r="AB1675" i="39"/>
  <c r="AA1675" i="39"/>
  <c r="Y1675" i="39"/>
  <c r="X1675" i="39"/>
  <c r="W1675" i="39"/>
  <c r="V1675" i="39"/>
  <c r="Z1675" i="39"/>
  <c r="N1675" i="39"/>
  <c r="S1675" i="39" s="1"/>
  <c r="AB1674" i="39"/>
  <c r="X1674" i="39"/>
  <c r="V1674" i="39"/>
  <c r="Z1674" i="39"/>
  <c r="N1674" i="39"/>
  <c r="S1674" i="39" s="1"/>
  <c r="AB1673" i="39"/>
  <c r="AA1673" i="39"/>
  <c r="Y1673" i="39"/>
  <c r="X1673" i="39"/>
  <c r="W1673" i="39"/>
  <c r="V1673" i="39"/>
  <c r="Z1673" i="39"/>
  <c r="N1673" i="39"/>
  <c r="S1673" i="39" s="1"/>
  <c r="AB1672" i="39"/>
  <c r="V1672" i="39"/>
  <c r="Z1672" i="39"/>
  <c r="N1672" i="39"/>
  <c r="S1672" i="39" s="1"/>
  <c r="AB1671" i="39"/>
  <c r="AA1671" i="39"/>
  <c r="Y1671" i="39"/>
  <c r="X1671" i="39"/>
  <c r="W1671" i="39"/>
  <c r="V1671" i="39"/>
  <c r="Z1671" i="39"/>
  <c r="N1671" i="39"/>
  <c r="S1671" i="39" s="1"/>
  <c r="AG1671" i="39" s="1"/>
  <c r="AB1670" i="39"/>
  <c r="X1670" i="39"/>
  <c r="V1670" i="39"/>
  <c r="Z1670" i="39"/>
  <c r="N1670" i="39"/>
  <c r="S1670" i="39" s="1"/>
  <c r="AB1669" i="39"/>
  <c r="AA1669" i="39"/>
  <c r="Y1669" i="39"/>
  <c r="X1669" i="39"/>
  <c r="W1669" i="39"/>
  <c r="V1669" i="39"/>
  <c r="Z1669" i="39"/>
  <c r="N1669" i="39"/>
  <c r="S1669" i="39" s="1"/>
  <c r="AB1668" i="39"/>
  <c r="V1668" i="39"/>
  <c r="Z1668" i="39"/>
  <c r="N1668" i="39"/>
  <c r="S1668" i="39" s="1"/>
  <c r="AB1667" i="39"/>
  <c r="AA1667" i="39"/>
  <c r="Y1667" i="39"/>
  <c r="X1667" i="39"/>
  <c r="W1667" i="39"/>
  <c r="V1667" i="39"/>
  <c r="Z1667" i="39"/>
  <c r="N1667" i="39"/>
  <c r="S1667" i="39" s="1"/>
  <c r="AG1667" i="39" s="1"/>
  <c r="AB1666" i="39"/>
  <c r="X1666" i="39"/>
  <c r="V1666" i="39"/>
  <c r="Z1666" i="39"/>
  <c r="N1666" i="39"/>
  <c r="S1666" i="39" s="1"/>
  <c r="AB1665" i="39"/>
  <c r="AA1665" i="39"/>
  <c r="Y1665" i="39"/>
  <c r="X1665" i="39"/>
  <c r="W1665" i="39"/>
  <c r="V1665" i="39"/>
  <c r="Z1665" i="39"/>
  <c r="N1665" i="39"/>
  <c r="S1665" i="39" s="1"/>
  <c r="AB1664" i="39"/>
  <c r="V1664" i="39"/>
  <c r="Z1664" i="39"/>
  <c r="N1664" i="39"/>
  <c r="S1664" i="39" s="1"/>
  <c r="AB1663" i="39"/>
  <c r="AA1663" i="39"/>
  <c r="Y1663" i="39"/>
  <c r="X1663" i="39"/>
  <c r="W1663" i="39"/>
  <c r="V1663" i="39"/>
  <c r="Z1663" i="39"/>
  <c r="N1663" i="39"/>
  <c r="S1663" i="39" s="1"/>
  <c r="AG1663" i="39" s="1"/>
  <c r="AB1662" i="39"/>
  <c r="X1662" i="39"/>
  <c r="V1662" i="39"/>
  <c r="Z1662" i="39"/>
  <c r="N1662" i="39"/>
  <c r="S1662" i="39" s="1"/>
  <c r="AB1661" i="39"/>
  <c r="AA1661" i="39"/>
  <c r="Y1661" i="39"/>
  <c r="X1661" i="39"/>
  <c r="W1661" i="39"/>
  <c r="V1661" i="39"/>
  <c r="Z1661" i="39"/>
  <c r="N1661" i="39"/>
  <c r="S1661" i="39" s="1"/>
  <c r="AB1660" i="39"/>
  <c r="V1660" i="39"/>
  <c r="Z1660" i="39"/>
  <c r="N1660" i="39"/>
  <c r="S1660" i="39" s="1"/>
  <c r="AB1659" i="39"/>
  <c r="AA1659" i="39"/>
  <c r="Y1659" i="39"/>
  <c r="X1659" i="39"/>
  <c r="W1659" i="39"/>
  <c r="V1659" i="39"/>
  <c r="Z1659" i="39"/>
  <c r="N1659" i="39"/>
  <c r="S1659" i="39" s="1"/>
  <c r="AB1658" i="39"/>
  <c r="X1658" i="39"/>
  <c r="V1658" i="39"/>
  <c r="Z1658" i="39"/>
  <c r="N1658" i="39"/>
  <c r="S1658" i="39" s="1"/>
  <c r="AB1657" i="39"/>
  <c r="AA1657" i="39"/>
  <c r="Y1657" i="39"/>
  <c r="X1657" i="39"/>
  <c r="W1657" i="39"/>
  <c r="V1657" i="39"/>
  <c r="Z1657" i="39"/>
  <c r="N1657" i="39"/>
  <c r="S1657" i="39" s="1"/>
  <c r="AB1656" i="39"/>
  <c r="V1656" i="39"/>
  <c r="Z1656" i="39"/>
  <c r="N1656" i="39"/>
  <c r="S1656" i="39" s="1"/>
  <c r="AB1655" i="39"/>
  <c r="AA1655" i="39"/>
  <c r="Y1655" i="39"/>
  <c r="X1655" i="39"/>
  <c r="W1655" i="39"/>
  <c r="V1655" i="39"/>
  <c r="Z1655" i="39"/>
  <c r="N1655" i="39"/>
  <c r="S1655" i="39" s="1"/>
  <c r="AB1654" i="39"/>
  <c r="X1654" i="39"/>
  <c r="V1654" i="39"/>
  <c r="Z1654" i="39"/>
  <c r="N1654" i="39"/>
  <c r="S1654" i="39" s="1"/>
  <c r="AB1653" i="39"/>
  <c r="AA1653" i="39"/>
  <c r="Y1653" i="39"/>
  <c r="X1653" i="39"/>
  <c r="W1653" i="39"/>
  <c r="V1653" i="39"/>
  <c r="Z1653" i="39"/>
  <c r="N1653" i="39"/>
  <c r="S1653" i="39" s="1"/>
  <c r="AB1652" i="39"/>
  <c r="V1652" i="39"/>
  <c r="Z1652" i="39"/>
  <c r="N1652" i="39"/>
  <c r="S1652" i="39" s="1"/>
  <c r="AB1651" i="39"/>
  <c r="AA1651" i="39"/>
  <c r="Y1651" i="39"/>
  <c r="X1651" i="39"/>
  <c r="W1651" i="39"/>
  <c r="V1651" i="39"/>
  <c r="Z1651" i="39"/>
  <c r="N1651" i="39"/>
  <c r="S1651" i="39" s="1"/>
  <c r="AG1651" i="39" s="1"/>
  <c r="AA1650" i="39"/>
  <c r="Z1650" i="39"/>
  <c r="X1650" i="39"/>
  <c r="V1650" i="39"/>
  <c r="N1650" i="39"/>
  <c r="S1650" i="39" s="1"/>
  <c r="AB1649" i="39"/>
  <c r="AA1649" i="39"/>
  <c r="Y1649" i="39"/>
  <c r="X1649" i="39"/>
  <c r="W1649" i="39"/>
  <c r="V1649" i="39"/>
  <c r="Z1649" i="39"/>
  <c r="N1649" i="39"/>
  <c r="S1649" i="39" s="1"/>
  <c r="AG1649" i="39" s="1"/>
  <c r="AA1648" i="39"/>
  <c r="V1648" i="39"/>
  <c r="Z1648" i="39"/>
  <c r="N1648" i="39"/>
  <c r="S1648" i="39" s="1"/>
  <c r="AF1648" i="39" s="1"/>
  <c r="AB1647" i="39"/>
  <c r="AA1647" i="39"/>
  <c r="Y1647" i="39"/>
  <c r="X1647" i="39"/>
  <c r="W1647" i="39"/>
  <c r="V1647" i="39"/>
  <c r="Z1647" i="39"/>
  <c r="N1647" i="39"/>
  <c r="S1647" i="39" s="1"/>
  <c r="X1646" i="39"/>
  <c r="AB1646" i="39"/>
  <c r="N1646" i="39"/>
  <c r="S1646" i="39" s="1"/>
  <c r="AF1646" i="39" s="1"/>
  <c r="AB1645" i="39"/>
  <c r="AA1645" i="39"/>
  <c r="Y1645" i="39"/>
  <c r="X1645" i="39"/>
  <c r="W1645" i="39"/>
  <c r="V1645" i="39"/>
  <c r="Z1645" i="39"/>
  <c r="N1645" i="39"/>
  <c r="S1645" i="39" s="1"/>
  <c r="AJ1645" i="39" s="1"/>
  <c r="AA1644" i="39"/>
  <c r="Z1644" i="39"/>
  <c r="V1644" i="39"/>
  <c r="X1644" i="39"/>
  <c r="N1644" i="39"/>
  <c r="S1644" i="39" s="1"/>
  <c r="AF1644" i="39" s="1"/>
  <c r="AB1643" i="39"/>
  <c r="AA1643" i="39"/>
  <c r="Y1643" i="39"/>
  <c r="X1643" i="39"/>
  <c r="W1643" i="39"/>
  <c r="V1643" i="39"/>
  <c r="Z1643" i="39"/>
  <c r="N1643" i="39"/>
  <c r="S1643" i="39" s="1"/>
  <c r="AK1643" i="39" s="1"/>
  <c r="AA1642" i="39"/>
  <c r="X1642" i="39"/>
  <c r="V1642" i="39"/>
  <c r="Z1642" i="39"/>
  <c r="N1642" i="39"/>
  <c r="S1642" i="39" s="1"/>
  <c r="AB1641" i="39"/>
  <c r="AA1641" i="39"/>
  <c r="Y1641" i="39"/>
  <c r="X1641" i="39"/>
  <c r="W1641" i="39"/>
  <c r="V1641" i="39"/>
  <c r="Z1641" i="39"/>
  <c r="N1641" i="39"/>
  <c r="S1641" i="39" s="1"/>
  <c r="X1640" i="39"/>
  <c r="AB1640" i="39"/>
  <c r="N1640" i="39"/>
  <c r="S1640" i="39" s="1"/>
  <c r="AF1640" i="39" s="1"/>
  <c r="AB1639" i="39"/>
  <c r="AA1639" i="39"/>
  <c r="Y1639" i="39"/>
  <c r="X1639" i="39"/>
  <c r="W1639" i="39"/>
  <c r="V1639" i="39"/>
  <c r="Z1639" i="39"/>
  <c r="N1639" i="39"/>
  <c r="S1639" i="39" s="1"/>
  <c r="AA1638" i="39"/>
  <c r="Z1638" i="39"/>
  <c r="X1638" i="39"/>
  <c r="V1638" i="39"/>
  <c r="N1638" i="39"/>
  <c r="S1638" i="39" s="1"/>
  <c r="AH1638" i="39" s="1"/>
  <c r="AB1637" i="39"/>
  <c r="AA1637" i="39"/>
  <c r="Y1637" i="39"/>
  <c r="X1637" i="39"/>
  <c r="W1637" i="39"/>
  <c r="V1637" i="39"/>
  <c r="Z1637" i="39"/>
  <c r="N1637" i="39"/>
  <c r="S1637" i="39" s="1"/>
  <c r="AA1636" i="39"/>
  <c r="V1636" i="39"/>
  <c r="Z1636" i="39"/>
  <c r="N1636" i="39"/>
  <c r="S1636" i="39" s="1"/>
  <c r="AB1635" i="39"/>
  <c r="AA1635" i="39"/>
  <c r="Y1635" i="39"/>
  <c r="X1635" i="39"/>
  <c r="W1635" i="39"/>
  <c r="V1635" i="39"/>
  <c r="Z1635" i="39"/>
  <c r="N1635" i="39"/>
  <c r="S1635" i="39" s="1"/>
  <c r="N1634" i="39"/>
  <c r="S1634" i="39" s="1"/>
  <c r="AF1634" i="39" s="1"/>
  <c r="AB1633" i="39"/>
  <c r="AA1633" i="39"/>
  <c r="Y1633" i="39"/>
  <c r="X1633" i="39"/>
  <c r="W1633" i="39"/>
  <c r="V1633" i="39"/>
  <c r="Z1633" i="39"/>
  <c r="N1633" i="39"/>
  <c r="S1633" i="39" s="1"/>
  <c r="AA1632" i="39"/>
  <c r="Z1632" i="39"/>
  <c r="V1632" i="39"/>
  <c r="X1632" i="39"/>
  <c r="N1632" i="39"/>
  <c r="S1632" i="39" s="1"/>
  <c r="AF1632" i="39" s="1"/>
  <c r="AB1631" i="39"/>
  <c r="AA1631" i="39"/>
  <c r="Y1631" i="39"/>
  <c r="X1631" i="39"/>
  <c r="W1631" i="39"/>
  <c r="V1631" i="39"/>
  <c r="Z1631" i="39"/>
  <c r="N1631" i="39"/>
  <c r="S1631" i="39" s="1"/>
  <c r="AK1631" i="39" s="1"/>
  <c r="AA1630" i="39"/>
  <c r="X1630" i="39"/>
  <c r="V1630" i="39"/>
  <c r="Z1630" i="39"/>
  <c r="N1630" i="39"/>
  <c r="S1630" i="39" s="1"/>
  <c r="AB1629" i="39"/>
  <c r="AA1629" i="39"/>
  <c r="Y1629" i="39"/>
  <c r="X1629" i="39"/>
  <c r="W1629" i="39"/>
  <c r="V1629" i="39"/>
  <c r="Z1629" i="39"/>
  <c r="N1629" i="39"/>
  <c r="S1629" i="39" s="1"/>
  <c r="N1628" i="39"/>
  <c r="S1628" i="39" s="1"/>
  <c r="AF1628" i="39" s="1"/>
  <c r="AB1627" i="39"/>
  <c r="AA1627" i="39"/>
  <c r="Y1627" i="39"/>
  <c r="X1627" i="39"/>
  <c r="W1627" i="39"/>
  <c r="V1627" i="39"/>
  <c r="Z1627" i="39"/>
  <c r="N1627" i="39"/>
  <c r="S1627" i="39" s="1"/>
  <c r="AA1626" i="39"/>
  <c r="Z1626" i="39"/>
  <c r="X1626" i="39"/>
  <c r="V1626" i="39"/>
  <c r="N1626" i="39"/>
  <c r="S1626" i="39" s="1"/>
  <c r="AH1626" i="39" s="1"/>
  <c r="AB1625" i="39"/>
  <c r="AA1625" i="39"/>
  <c r="Y1625" i="39"/>
  <c r="X1625" i="39"/>
  <c r="W1625" i="39"/>
  <c r="V1625" i="39"/>
  <c r="Z1625" i="39"/>
  <c r="N1625" i="39"/>
  <c r="S1625" i="39" s="1"/>
  <c r="AK1625" i="39" s="1"/>
  <c r="AA1624" i="39"/>
  <c r="V1624" i="39"/>
  <c r="Z1624" i="39"/>
  <c r="N1624" i="39"/>
  <c r="S1624" i="39" s="1"/>
  <c r="AF1624" i="39" s="1"/>
  <c r="AB1623" i="39"/>
  <c r="AA1623" i="39"/>
  <c r="Y1623" i="39"/>
  <c r="X1623" i="39"/>
  <c r="W1623" i="39"/>
  <c r="V1623" i="39"/>
  <c r="Z1623" i="39"/>
  <c r="N1623" i="39"/>
  <c r="S1623" i="39" s="1"/>
  <c r="AB1622" i="39"/>
  <c r="X1622" i="39"/>
  <c r="N1622" i="39"/>
  <c r="S1622" i="39" s="1"/>
  <c r="AF1622" i="39" s="1"/>
  <c r="AB1621" i="39"/>
  <c r="AA1621" i="39"/>
  <c r="Y1621" i="39"/>
  <c r="X1621" i="39"/>
  <c r="W1621" i="39"/>
  <c r="V1621" i="39"/>
  <c r="Z1621" i="39"/>
  <c r="N1621" i="39"/>
  <c r="S1621" i="39" s="1"/>
  <c r="AA1620" i="39"/>
  <c r="Z1620" i="39"/>
  <c r="V1620" i="39"/>
  <c r="X1620" i="39"/>
  <c r="N1620" i="39"/>
  <c r="S1620" i="39" s="1"/>
  <c r="AF1620" i="39" s="1"/>
  <c r="AB1619" i="39"/>
  <c r="AA1619" i="39"/>
  <c r="Y1619" i="39"/>
  <c r="X1619" i="39"/>
  <c r="W1619" i="39"/>
  <c r="V1619" i="39"/>
  <c r="Z1619" i="39"/>
  <c r="N1619" i="39"/>
  <c r="S1619" i="39" s="1"/>
  <c r="AA1618" i="39"/>
  <c r="X1618" i="39"/>
  <c r="V1618" i="39"/>
  <c r="Z1618" i="39"/>
  <c r="N1618" i="39"/>
  <c r="S1618" i="39" s="1"/>
  <c r="AB1617" i="39"/>
  <c r="AA1617" i="39"/>
  <c r="Y1617" i="39"/>
  <c r="X1617" i="39"/>
  <c r="W1617" i="39"/>
  <c r="V1617" i="39"/>
  <c r="Z1617" i="39"/>
  <c r="N1617" i="39"/>
  <c r="S1617" i="39" s="1"/>
  <c r="AI1617" i="39" s="1"/>
  <c r="AB1616" i="39"/>
  <c r="X1616" i="39"/>
  <c r="N1616" i="39"/>
  <c r="S1616" i="39" s="1"/>
  <c r="AF1616" i="39" s="1"/>
  <c r="AB1615" i="39"/>
  <c r="AA1615" i="39"/>
  <c r="Y1615" i="39"/>
  <c r="X1615" i="39"/>
  <c r="W1615" i="39"/>
  <c r="V1615" i="39"/>
  <c r="Z1615" i="39"/>
  <c r="N1615" i="39"/>
  <c r="S1615" i="39" s="1"/>
  <c r="AJ1615" i="39" s="1"/>
  <c r="AA1614" i="39"/>
  <c r="Z1614" i="39"/>
  <c r="X1614" i="39"/>
  <c r="V1614" i="39"/>
  <c r="N1614" i="39"/>
  <c r="S1614" i="39" s="1"/>
  <c r="AB1613" i="39"/>
  <c r="AA1613" i="39"/>
  <c r="Y1613" i="39"/>
  <c r="X1613" i="39"/>
  <c r="W1613" i="39"/>
  <c r="V1613" i="39"/>
  <c r="Z1613" i="39"/>
  <c r="N1613" i="39"/>
  <c r="S1613" i="39" s="1"/>
  <c r="AG1613" i="39" s="1"/>
  <c r="AA1612" i="39"/>
  <c r="V1612" i="39"/>
  <c r="Z1612" i="39"/>
  <c r="N1612" i="39"/>
  <c r="S1612" i="39" s="1"/>
  <c r="AF1612" i="39" s="1"/>
  <c r="AB1611" i="39"/>
  <c r="AA1611" i="39"/>
  <c r="Y1611" i="39"/>
  <c r="X1611" i="39"/>
  <c r="W1611" i="39"/>
  <c r="V1611" i="39"/>
  <c r="Z1611" i="39"/>
  <c r="N1611" i="39"/>
  <c r="S1611" i="39" s="1"/>
  <c r="AI1611" i="39" s="1"/>
  <c r="X1610" i="39"/>
  <c r="AB1610" i="39"/>
  <c r="N1610" i="39"/>
  <c r="S1610" i="39" s="1"/>
  <c r="AF1610" i="39" s="1"/>
  <c r="AB1609" i="39"/>
  <c r="AA1609" i="39"/>
  <c r="Y1609" i="39"/>
  <c r="X1609" i="39"/>
  <c r="W1609" i="39"/>
  <c r="V1609" i="39"/>
  <c r="Z1609" i="39"/>
  <c r="N1609" i="39"/>
  <c r="S1609" i="39" s="1"/>
  <c r="AJ1609" i="39" s="1"/>
  <c r="AA1608" i="39"/>
  <c r="Z1608" i="39"/>
  <c r="V1608" i="39"/>
  <c r="X1608" i="39"/>
  <c r="N1608" i="39"/>
  <c r="S1608" i="39" s="1"/>
  <c r="AB1607" i="39"/>
  <c r="AA1607" i="39"/>
  <c r="Y1607" i="39"/>
  <c r="X1607" i="39"/>
  <c r="W1607" i="39"/>
  <c r="V1607" i="39"/>
  <c r="Z1607" i="39"/>
  <c r="N1607" i="39"/>
  <c r="S1607" i="39" s="1"/>
  <c r="AA1606" i="39"/>
  <c r="X1606" i="39"/>
  <c r="V1606" i="39"/>
  <c r="Z1606" i="39"/>
  <c r="N1606" i="39"/>
  <c r="S1606" i="39" s="1"/>
  <c r="AB1605" i="39"/>
  <c r="AA1605" i="39"/>
  <c r="Y1605" i="39"/>
  <c r="X1605" i="39"/>
  <c r="W1605" i="39"/>
  <c r="V1605" i="39"/>
  <c r="Z1605" i="39"/>
  <c r="N1605" i="39"/>
  <c r="S1605" i="39" s="1"/>
  <c r="X1604" i="39"/>
  <c r="AB1604" i="39"/>
  <c r="N1604" i="39"/>
  <c r="S1604" i="39" s="1"/>
  <c r="AF1604" i="39" s="1"/>
  <c r="AB1603" i="39"/>
  <c r="AA1603" i="39"/>
  <c r="Y1603" i="39"/>
  <c r="X1603" i="39"/>
  <c r="W1603" i="39"/>
  <c r="V1603" i="39"/>
  <c r="Z1603" i="39"/>
  <c r="N1603" i="39"/>
  <c r="S1603" i="39" s="1"/>
  <c r="AJ1603" i="39" s="1"/>
  <c r="AA1602" i="39"/>
  <c r="Z1602" i="39"/>
  <c r="X1602" i="39"/>
  <c r="V1602" i="39"/>
  <c r="N1602" i="39"/>
  <c r="S1602" i="39" s="1"/>
  <c r="AB1601" i="39"/>
  <c r="AA1601" i="39"/>
  <c r="Y1601" i="39"/>
  <c r="X1601" i="39"/>
  <c r="W1601" i="39"/>
  <c r="V1601" i="39"/>
  <c r="Z1601" i="39"/>
  <c r="N1601" i="39"/>
  <c r="S1601" i="39" s="1"/>
  <c r="AA1600" i="39"/>
  <c r="V1600" i="39"/>
  <c r="Z1600" i="39"/>
  <c r="N1600" i="39"/>
  <c r="S1600" i="39" s="1"/>
  <c r="AF1600" i="39" s="1"/>
  <c r="AB1599" i="39"/>
  <c r="AA1599" i="39"/>
  <c r="Y1599" i="39"/>
  <c r="X1599" i="39"/>
  <c r="W1599" i="39"/>
  <c r="V1599" i="39"/>
  <c r="Z1599" i="39"/>
  <c r="N1599" i="39"/>
  <c r="S1599" i="39" s="1"/>
  <c r="N1598" i="39"/>
  <c r="S1598" i="39" s="1"/>
  <c r="AF1598" i="39" s="1"/>
  <c r="AB1597" i="39"/>
  <c r="AA1597" i="39"/>
  <c r="Y1597" i="39"/>
  <c r="X1597" i="39"/>
  <c r="W1597" i="39"/>
  <c r="V1597" i="39"/>
  <c r="Z1597" i="39"/>
  <c r="N1597" i="39"/>
  <c r="S1597" i="39" s="1"/>
  <c r="AA1596" i="39"/>
  <c r="Z1596" i="39"/>
  <c r="V1596" i="39"/>
  <c r="X1596" i="39"/>
  <c r="N1596" i="39"/>
  <c r="S1596" i="39" s="1"/>
  <c r="AF1596" i="39" s="1"/>
  <c r="AB1595" i="39"/>
  <c r="AA1595" i="39"/>
  <c r="Y1595" i="39"/>
  <c r="X1595" i="39"/>
  <c r="W1595" i="39"/>
  <c r="V1595" i="39"/>
  <c r="Z1595" i="39"/>
  <c r="N1595" i="39"/>
  <c r="S1595" i="39" s="1"/>
  <c r="AK1595" i="39" s="1"/>
  <c r="AA1594" i="39"/>
  <c r="X1594" i="39"/>
  <c r="V1594" i="39"/>
  <c r="Z1594" i="39"/>
  <c r="N1594" i="39"/>
  <c r="S1594" i="39" s="1"/>
  <c r="AB1593" i="39"/>
  <c r="AA1593" i="39"/>
  <c r="Y1593" i="39"/>
  <c r="X1593" i="39"/>
  <c r="W1593" i="39"/>
  <c r="V1593" i="39"/>
  <c r="Z1593" i="39"/>
  <c r="N1593" i="39"/>
  <c r="S1593" i="39" s="1"/>
  <c r="N1592" i="39"/>
  <c r="S1592" i="39" s="1"/>
  <c r="AF1592" i="39" s="1"/>
  <c r="AB1591" i="39"/>
  <c r="AA1591" i="39"/>
  <c r="Y1591" i="39"/>
  <c r="X1591" i="39"/>
  <c r="W1591" i="39"/>
  <c r="V1591" i="39"/>
  <c r="Z1591" i="39"/>
  <c r="N1591" i="39"/>
  <c r="S1591" i="39" s="1"/>
  <c r="AA1590" i="39"/>
  <c r="Z1590" i="39"/>
  <c r="X1590" i="39"/>
  <c r="V1590" i="39"/>
  <c r="N1590" i="39"/>
  <c r="S1590" i="39" s="1"/>
  <c r="AH1590" i="39" s="1"/>
  <c r="AB1589" i="39"/>
  <c r="AA1589" i="39"/>
  <c r="Y1589" i="39"/>
  <c r="X1589" i="39"/>
  <c r="W1589" i="39"/>
  <c r="V1589" i="39"/>
  <c r="Z1589" i="39"/>
  <c r="N1589" i="39"/>
  <c r="S1589" i="39" s="1"/>
  <c r="AK1589" i="39" s="1"/>
  <c r="AA1588" i="39"/>
  <c r="V1588" i="39"/>
  <c r="Z1588" i="39"/>
  <c r="N1588" i="39"/>
  <c r="S1588" i="39" s="1"/>
  <c r="AF1588" i="39" s="1"/>
  <c r="AB1587" i="39"/>
  <c r="AA1587" i="39"/>
  <c r="Y1587" i="39"/>
  <c r="X1587" i="39"/>
  <c r="W1587" i="39"/>
  <c r="V1587" i="39"/>
  <c r="Z1587" i="39"/>
  <c r="N1587" i="39"/>
  <c r="S1587" i="39" s="1"/>
  <c r="AB1586" i="39"/>
  <c r="X1586" i="39"/>
  <c r="N1586" i="39"/>
  <c r="S1586" i="39" s="1"/>
  <c r="AF1586" i="39" s="1"/>
  <c r="AB1585" i="39"/>
  <c r="AA1585" i="39"/>
  <c r="Y1585" i="39"/>
  <c r="X1585" i="39"/>
  <c r="W1585" i="39"/>
  <c r="V1585" i="39"/>
  <c r="Z1585" i="39"/>
  <c r="N1585" i="39"/>
  <c r="S1585" i="39" s="1"/>
  <c r="AA1584" i="39"/>
  <c r="Z1584" i="39"/>
  <c r="V1584" i="39"/>
  <c r="X1584" i="39"/>
  <c r="N1584" i="39"/>
  <c r="S1584" i="39" s="1"/>
  <c r="AF1584" i="39" s="1"/>
  <c r="AB1583" i="39"/>
  <c r="AA1583" i="39"/>
  <c r="Y1583" i="39"/>
  <c r="X1583" i="39"/>
  <c r="W1583" i="39"/>
  <c r="V1583" i="39"/>
  <c r="Z1583" i="39"/>
  <c r="N1583" i="39"/>
  <c r="S1583" i="39" s="1"/>
  <c r="AA1582" i="39"/>
  <c r="X1582" i="39"/>
  <c r="V1582" i="39"/>
  <c r="Z1582" i="39"/>
  <c r="N1582" i="39"/>
  <c r="S1582" i="39" s="1"/>
  <c r="AB1581" i="39"/>
  <c r="AA1581" i="39"/>
  <c r="Y1581" i="39"/>
  <c r="X1581" i="39"/>
  <c r="W1581" i="39"/>
  <c r="V1581" i="39"/>
  <c r="Z1581" i="39"/>
  <c r="N1581" i="39"/>
  <c r="S1581" i="39" s="1"/>
  <c r="AI1581" i="39" s="1"/>
  <c r="AB1580" i="39"/>
  <c r="X1580" i="39"/>
  <c r="N1580" i="39"/>
  <c r="S1580" i="39" s="1"/>
  <c r="AF1580" i="39" s="1"/>
  <c r="AB1579" i="39"/>
  <c r="AA1579" i="39"/>
  <c r="Y1579" i="39"/>
  <c r="X1579" i="39"/>
  <c r="W1579" i="39"/>
  <c r="V1579" i="39"/>
  <c r="Z1579" i="39"/>
  <c r="N1579" i="39"/>
  <c r="S1579" i="39" s="1"/>
  <c r="AJ1579" i="39" s="1"/>
  <c r="AA1578" i="39"/>
  <c r="Z1578" i="39"/>
  <c r="X1578" i="39"/>
  <c r="V1578" i="39"/>
  <c r="N1578" i="39"/>
  <c r="S1578" i="39" s="1"/>
  <c r="AB1577" i="39"/>
  <c r="AA1577" i="39"/>
  <c r="Y1577" i="39"/>
  <c r="X1577" i="39"/>
  <c r="W1577" i="39"/>
  <c r="V1577" i="39"/>
  <c r="Z1577" i="39"/>
  <c r="N1577" i="39"/>
  <c r="S1577" i="39" s="1"/>
  <c r="AA1576" i="39"/>
  <c r="V1576" i="39"/>
  <c r="Z1576" i="39"/>
  <c r="N1576" i="39"/>
  <c r="S1576" i="39" s="1"/>
  <c r="AF1576" i="39" s="1"/>
  <c r="AB1575" i="39"/>
  <c r="AA1575" i="39"/>
  <c r="Y1575" i="39"/>
  <c r="X1575" i="39"/>
  <c r="W1575" i="39"/>
  <c r="V1575" i="39"/>
  <c r="Z1575" i="39"/>
  <c r="N1575" i="39"/>
  <c r="S1575" i="39" s="1"/>
  <c r="AI1575" i="39" s="1"/>
  <c r="X1574" i="39"/>
  <c r="AB1574" i="39"/>
  <c r="N1574" i="39"/>
  <c r="S1574" i="39" s="1"/>
  <c r="AF1574" i="39" s="1"/>
  <c r="AB1573" i="39"/>
  <c r="AA1573" i="39"/>
  <c r="Y1573" i="39"/>
  <c r="X1573" i="39"/>
  <c r="W1573" i="39"/>
  <c r="V1573" i="39"/>
  <c r="Z1573" i="39"/>
  <c r="N1573" i="39"/>
  <c r="S1573" i="39" s="1"/>
  <c r="AA1572" i="39"/>
  <c r="Z1572" i="39"/>
  <c r="V1572" i="39"/>
  <c r="X1572" i="39"/>
  <c r="N1572" i="39"/>
  <c r="S1572" i="39" s="1"/>
  <c r="AF1572" i="39" s="1"/>
  <c r="AB1571" i="39"/>
  <c r="AA1571" i="39"/>
  <c r="Y1571" i="39"/>
  <c r="X1571" i="39"/>
  <c r="W1571" i="39"/>
  <c r="V1571" i="39"/>
  <c r="Z1571" i="39"/>
  <c r="N1571" i="39"/>
  <c r="S1571" i="39" s="1"/>
  <c r="AK1571" i="39" s="1"/>
  <c r="AA1570" i="39"/>
  <c r="X1570" i="39"/>
  <c r="V1570" i="39"/>
  <c r="Z1570" i="39"/>
  <c r="N1570" i="39"/>
  <c r="S1570" i="39" s="1"/>
  <c r="AJ1570" i="39" s="1"/>
  <c r="AB1569" i="39"/>
  <c r="AA1569" i="39"/>
  <c r="Y1569" i="39"/>
  <c r="X1569" i="39"/>
  <c r="W1569" i="39"/>
  <c r="V1569" i="39"/>
  <c r="Z1569" i="39"/>
  <c r="N1569" i="39"/>
  <c r="S1569" i="39" s="1"/>
  <c r="X1568" i="39"/>
  <c r="AB1568" i="39"/>
  <c r="N1568" i="39"/>
  <c r="S1568" i="39" s="1"/>
  <c r="AF1568" i="39" s="1"/>
  <c r="AB1567" i="39"/>
  <c r="AA1567" i="39"/>
  <c r="Y1567" i="39"/>
  <c r="X1567" i="39"/>
  <c r="W1567" i="39"/>
  <c r="V1567" i="39"/>
  <c r="Z1567" i="39"/>
  <c r="N1567" i="39"/>
  <c r="S1567" i="39" s="1"/>
  <c r="AJ1567" i="39" s="1"/>
  <c r="AA1566" i="39"/>
  <c r="Z1566" i="39"/>
  <c r="X1566" i="39"/>
  <c r="V1566" i="39"/>
  <c r="N1566" i="39"/>
  <c r="S1566" i="39" s="1"/>
  <c r="AB1565" i="39"/>
  <c r="AA1565" i="39"/>
  <c r="Y1565" i="39"/>
  <c r="X1565" i="39"/>
  <c r="W1565" i="39"/>
  <c r="V1565" i="39"/>
  <c r="Z1565" i="39"/>
  <c r="N1565" i="39"/>
  <c r="S1565" i="39" s="1"/>
  <c r="AA1564" i="39"/>
  <c r="V1564" i="39"/>
  <c r="Z1564" i="39"/>
  <c r="N1564" i="39"/>
  <c r="S1564" i="39" s="1"/>
  <c r="AF1564" i="39" s="1"/>
  <c r="AB1563" i="39"/>
  <c r="AA1563" i="39"/>
  <c r="Y1563" i="39"/>
  <c r="X1563" i="39"/>
  <c r="W1563" i="39"/>
  <c r="V1563" i="39"/>
  <c r="Z1563" i="39"/>
  <c r="N1563" i="39"/>
  <c r="S1563" i="39" s="1"/>
  <c r="N1562" i="39"/>
  <c r="S1562" i="39" s="1"/>
  <c r="AF1562" i="39" s="1"/>
  <c r="AB1561" i="39"/>
  <c r="AA1561" i="39"/>
  <c r="Y1561" i="39"/>
  <c r="X1561" i="39"/>
  <c r="W1561" i="39"/>
  <c r="V1561" i="39"/>
  <c r="Z1561" i="39"/>
  <c r="N1561" i="39"/>
  <c r="S1561" i="39" s="1"/>
  <c r="AA1560" i="39"/>
  <c r="Z1560" i="39"/>
  <c r="V1560" i="39"/>
  <c r="X1560" i="39"/>
  <c r="N1560" i="39"/>
  <c r="S1560" i="39" s="1"/>
  <c r="AF1560" i="39" s="1"/>
  <c r="AB1559" i="39"/>
  <c r="AA1559" i="39"/>
  <c r="Y1559" i="39"/>
  <c r="X1559" i="39"/>
  <c r="W1559" i="39"/>
  <c r="V1559" i="39"/>
  <c r="Z1559" i="39"/>
  <c r="N1559" i="39"/>
  <c r="S1559" i="39" s="1"/>
  <c r="AK1559" i="39" s="1"/>
  <c r="AA1558" i="39"/>
  <c r="X1558" i="39"/>
  <c r="V1558" i="39"/>
  <c r="Z1558" i="39"/>
  <c r="N1558" i="39"/>
  <c r="S1558" i="39" s="1"/>
  <c r="AB1557" i="39"/>
  <c r="AA1557" i="39"/>
  <c r="Y1557" i="39"/>
  <c r="X1557" i="39"/>
  <c r="W1557" i="39"/>
  <c r="V1557" i="39"/>
  <c r="Z1557" i="39"/>
  <c r="N1557" i="39"/>
  <c r="S1557" i="39" s="1"/>
  <c r="AI1557" i="39" s="1"/>
  <c r="N1556" i="39"/>
  <c r="S1556" i="39" s="1"/>
  <c r="AF1556" i="39" s="1"/>
  <c r="AB1555" i="39"/>
  <c r="AA1555" i="39"/>
  <c r="Y1555" i="39"/>
  <c r="X1555" i="39"/>
  <c r="W1555" i="39"/>
  <c r="V1555" i="39"/>
  <c r="Z1555" i="39"/>
  <c r="N1555" i="39"/>
  <c r="S1555" i="39" s="1"/>
  <c r="AA1554" i="39"/>
  <c r="Z1554" i="39"/>
  <c r="X1554" i="39"/>
  <c r="V1554" i="39"/>
  <c r="N1554" i="39"/>
  <c r="S1554" i="39" s="1"/>
  <c r="AB1553" i="39"/>
  <c r="AA1553" i="39"/>
  <c r="Y1553" i="39"/>
  <c r="X1553" i="39"/>
  <c r="W1553" i="39"/>
  <c r="V1553" i="39"/>
  <c r="Z1553" i="39"/>
  <c r="N1553" i="39"/>
  <c r="S1553" i="39" s="1"/>
  <c r="AK1553" i="39" s="1"/>
  <c r="AA1552" i="39"/>
  <c r="V1552" i="39"/>
  <c r="Z1552" i="39"/>
  <c r="N1552" i="39"/>
  <c r="S1552" i="39" s="1"/>
  <c r="AF1552" i="39" s="1"/>
  <c r="AB1551" i="39"/>
  <c r="AA1551" i="39"/>
  <c r="Y1551" i="39"/>
  <c r="X1551" i="39"/>
  <c r="W1551" i="39"/>
  <c r="V1551" i="39"/>
  <c r="Z1551" i="39"/>
  <c r="N1551" i="39"/>
  <c r="S1551" i="39" s="1"/>
  <c r="AB1550" i="39"/>
  <c r="X1550" i="39"/>
  <c r="N1550" i="39"/>
  <c r="S1550" i="39" s="1"/>
  <c r="AF1550" i="39" s="1"/>
  <c r="AB1549" i="39"/>
  <c r="AA1549" i="39"/>
  <c r="Y1549" i="39"/>
  <c r="X1549" i="39"/>
  <c r="W1549" i="39"/>
  <c r="V1549" i="39"/>
  <c r="Z1549" i="39"/>
  <c r="N1549" i="39"/>
  <c r="S1549" i="39" s="1"/>
  <c r="AA1548" i="39"/>
  <c r="Z1548" i="39"/>
  <c r="V1548" i="39"/>
  <c r="X1548" i="39"/>
  <c r="N1548" i="39"/>
  <c r="S1548" i="39" s="1"/>
  <c r="AF1548" i="39" s="1"/>
  <c r="AB1547" i="39"/>
  <c r="AA1547" i="39"/>
  <c r="Y1547" i="39"/>
  <c r="X1547" i="39"/>
  <c r="W1547" i="39"/>
  <c r="V1547" i="39"/>
  <c r="Z1547" i="39"/>
  <c r="N1547" i="39"/>
  <c r="S1547" i="39" s="1"/>
  <c r="AA1546" i="39"/>
  <c r="X1546" i="39"/>
  <c r="V1546" i="39"/>
  <c r="Z1546" i="39"/>
  <c r="N1546" i="39"/>
  <c r="S1546" i="39" s="1"/>
  <c r="AB1545" i="39"/>
  <c r="AA1545" i="39"/>
  <c r="Y1545" i="39"/>
  <c r="X1545" i="39"/>
  <c r="W1545" i="39"/>
  <c r="V1545" i="39"/>
  <c r="Z1545" i="39"/>
  <c r="N1545" i="39"/>
  <c r="S1545" i="39" s="1"/>
  <c r="AB1544" i="39"/>
  <c r="X1544" i="39"/>
  <c r="N1544" i="39"/>
  <c r="S1544" i="39" s="1"/>
  <c r="AF1544" i="39" s="1"/>
  <c r="AB1543" i="39"/>
  <c r="AA1543" i="39"/>
  <c r="Y1543" i="39"/>
  <c r="X1543" i="39"/>
  <c r="W1543" i="39"/>
  <c r="V1543" i="39"/>
  <c r="Z1543" i="39"/>
  <c r="N1543" i="39"/>
  <c r="S1543" i="39" s="1"/>
  <c r="AA1542" i="39"/>
  <c r="Z1542" i="39"/>
  <c r="X1542" i="39"/>
  <c r="V1542" i="39"/>
  <c r="N1542" i="39"/>
  <c r="S1542" i="39" s="1"/>
  <c r="AH1542" i="39" s="1"/>
  <c r="AB1541" i="39"/>
  <c r="AA1541" i="39"/>
  <c r="Y1541" i="39"/>
  <c r="X1541" i="39"/>
  <c r="W1541" i="39"/>
  <c r="V1541" i="39"/>
  <c r="Z1541" i="39"/>
  <c r="N1541" i="39"/>
  <c r="S1541" i="39" s="1"/>
  <c r="AA1540" i="39"/>
  <c r="V1540" i="39"/>
  <c r="Z1540" i="39"/>
  <c r="N1540" i="39"/>
  <c r="S1540" i="39" s="1"/>
  <c r="AF1540" i="39" s="1"/>
  <c r="AB1539" i="39"/>
  <c r="AA1539" i="39"/>
  <c r="Y1539" i="39"/>
  <c r="X1539" i="39"/>
  <c r="W1539" i="39"/>
  <c r="V1539" i="39"/>
  <c r="Z1539" i="39"/>
  <c r="N1539" i="39"/>
  <c r="S1539" i="39" s="1"/>
  <c r="X1538" i="39"/>
  <c r="AB1538" i="39"/>
  <c r="N1538" i="39"/>
  <c r="S1538" i="39" s="1"/>
  <c r="AF1538" i="39" s="1"/>
  <c r="AB1537" i="39"/>
  <c r="AA1537" i="39"/>
  <c r="Y1537" i="39"/>
  <c r="X1537" i="39"/>
  <c r="W1537" i="39"/>
  <c r="V1537" i="39"/>
  <c r="Z1537" i="39"/>
  <c r="N1537" i="39"/>
  <c r="S1537" i="39" s="1"/>
  <c r="AA1536" i="39"/>
  <c r="Z1536" i="39"/>
  <c r="V1536" i="39"/>
  <c r="X1536" i="39"/>
  <c r="N1536" i="39"/>
  <c r="S1536" i="39" s="1"/>
  <c r="AB1535" i="39"/>
  <c r="AA1535" i="39"/>
  <c r="Y1535" i="39"/>
  <c r="X1535" i="39"/>
  <c r="W1535" i="39"/>
  <c r="V1535" i="39"/>
  <c r="Z1535" i="39"/>
  <c r="N1535" i="39"/>
  <c r="S1535" i="39" s="1"/>
  <c r="AA1534" i="39"/>
  <c r="X1534" i="39"/>
  <c r="V1534" i="39"/>
  <c r="Z1534" i="39"/>
  <c r="N1534" i="39"/>
  <c r="S1534" i="39" s="1"/>
  <c r="AB1533" i="39"/>
  <c r="AA1533" i="39"/>
  <c r="Y1533" i="39"/>
  <c r="X1533" i="39"/>
  <c r="W1533" i="39"/>
  <c r="V1533" i="39"/>
  <c r="Z1533" i="39"/>
  <c r="N1533" i="39"/>
  <c r="S1533" i="39" s="1"/>
  <c r="AI1533" i="39" s="1"/>
  <c r="X1532" i="39"/>
  <c r="AB1532" i="39"/>
  <c r="N1532" i="39"/>
  <c r="S1532" i="39" s="1"/>
  <c r="AF1532" i="39" s="1"/>
  <c r="AB1531" i="39"/>
  <c r="AA1531" i="39"/>
  <c r="Y1531" i="39"/>
  <c r="X1531" i="39"/>
  <c r="W1531" i="39"/>
  <c r="V1531" i="39"/>
  <c r="Z1531" i="39"/>
  <c r="N1531" i="39"/>
  <c r="S1531" i="39" s="1"/>
  <c r="AJ1531" i="39" s="1"/>
  <c r="AA1530" i="39"/>
  <c r="Z1530" i="39"/>
  <c r="X1530" i="39"/>
  <c r="V1530" i="39"/>
  <c r="N1530" i="39"/>
  <c r="S1530" i="39" s="1"/>
  <c r="AB1529" i="39"/>
  <c r="AA1529" i="39"/>
  <c r="Y1529" i="39"/>
  <c r="X1529" i="39"/>
  <c r="W1529" i="39"/>
  <c r="V1529" i="39"/>
  <c r="Z1529" i="39"/>
  <c r="N1529" i="39"/>
  <c r="S1529" i="39" s="1"/>
  <c r="AA1528" i="39"/>
  <c r="V1528" i="39"/>
  <c r="Z1528" i="39"/>
  <c r="N1528" i="39"/>
  <c r="S1528" i="39" s="1"/>
  <c r="AF1528" i="39" s="1"/>
  <c r="AB1527" i="39"/>
  <c r="AA1527" i="39"/>
  <c r="Y1527" i="39"/>
  <c r="X1527" i="39"/>
  <c r="W1527" i="39"/>
  <c r="V1527" i="39"/>
  <c r="Z1527" i="39"/>
  <c r="N1527" i="39"/>
  <c r="S1527" i="39" s="1"/>
  <c r="N1526" i="39"/>
  <c r="S1526" i="39" s="1"/>
  <c r="AF1526" i="39" s="1"/>
  <c r="AB1525" i="39"/>
  <c r="AA1525" i="39"/>
  <c r="Y1525" i="39"/>
  <c r="X1525" i="39"/>
  <c r="W1525" i="39"/>
  <c r="V1525" i="39"/>
  <c r="Z1525" i="39"/>
  <c r="N1525" i="39"/>
  <c r="S1525" i="39" s="1"/>
  <c r="AA1524" i="39"/>
  <c r="Z1524" i="39"/>
  <c r="V1524" i="39"/>
  <c r="X1524" i="39"/>
  <c r="N1524" i="39"/>
  <c r="S1524" i="39" s="1"/>
  <c r="AF1524" i="39" s="1"/>
  <c r="AB1523" i="39"/>
  <c r="AA1523" i="39"/>
  <c r="Y1523" i="39"/>
  <c r="X1523" i="39"/>
  <c r="W1523" i="39"/>
  <c r="V1523" i="39"/>
  <c r="Z1523" i="39"/>
  <c r="N1523" i="39"/>
  <c r="S1523" i="39" s="1"/>
  <c r="AK1523" i="39" s="1"/>
  <c r="AA1522" i="39"/>
  <c r="X1522" i="39"/>
  <c r="V1522" i="39"/>
  <c r="Z1522" i="39"/>
  <c r="N1522" i="39"/>
  <c r="S1522" i="39" s="1"/>
  <c r="AB1521" i="39"/>
  <c r="AA1521" i="39"/>
  <c r="Y1521" i="39"/>
  <c r="X1521" i="39"/>
  <c r="W1521" i="39"/>
  <c r="V1521" i="39"/>
  <c r="Z1521" i="39"/>
  <c r="N1521" i="39"/>
  <c r="S1521" i="39" s="1"/>
  <c r="N1520" i="39"/>
  <c r="S1520" i="39" s="1"/>
  <c r="AF1520" i="39" s="1"/>
  <c r="AB1519" i="39"/>
  <c r="AA1519" i="39"/>
  <c r="Y1519" i="39"/>
  <c r="X1519" i="39"/>
  <c r="W1519" i="39"/>
  <c r="V1519" i="39"/>
  <c r="Z1519" i="39"/>
  <c r="N1519" i="39"/>
  <c r="S1519" i="39" s="1"/>
  <c r="AA1518" i="39"/>
  <c r="Z1518" i="39"/>
  <c r="X1518" i="39"/>
  <c r="V1518" i="39"/>
  <c r="N1518" i="39"/>
  <c r="S1518" i="39" s="1"/>
  <c r="AB1517" i="39"/>
  <c r="AA1517" i="39"/>
  <c r="Y1517" i="39"/>
  <c r="X1517" i="39"/>
  <c r="W1517" i="39"/>
  <c r="V1517" i="39"/>
  <c r="Z1517" i="39"/>
  <c r="N1517" i="39"/>
  <c r="S1517" i="39" s="1"/>
  <c r="AK1517" i="39" s="1"/>
  <c r="AA1516" i="39"/>
  <c r="V1516" i="39"/>
  <c r="Z1516" i="39"/>
  <c r="N1516" i="39"/>
  <c r="S1516" i="39" s="1"/>
  <c r="AF1516" i="39" s="1"/>
  <c r="AB1515" i="39"/>
  <c r="AA1515" i="39"/>
  <c r="Y1515" i="39"/>
  <c r="X1515" i="39"/>
  <c r="W1515" i="39"/>
  <c r="V1515" i="39"/>
  <c r="Z1515" i="39"/>
  <c r="N1515" i="39"/>
  <c r="S1515" i="39" s="1"/>
  <c r="AI1515" i="39" s="1"/>
  <c r="AB1514" i="39"/>
  <c r="X1514" i="39"/>
  <c r="N1514" i="39"/>
  <c r="S1514" i="39" s="1"/>
  <c r="AF1514" i="39" s="1"/>
  <c r="AB1513" i="39"/>
  <c r="AA1513" i="39"/>
  <c r="Y1513" i="39"/>
  <c r="X1513" i="39"/>
  <c r="W1513" i="39"/>
  <c r="V1513" i="39"/>
  <c r="Z1513" i="39"/>
  <c r="N1513" i="39"/>
  <c r="S1513" i="39" s="1"/>
  <c r="AA1512" i="39"/>
  <c r="Z1512" i="39"/>
  <c r="V1512" i="39"/>
  <c r="X1512" i="39"/>
  <c r="N1512" i="39"/>
  <c r="S1512" i="39" s="1"/>
  <c r="AF1512" i="39" s="1"/>
  <c r="AB1511" i="39"/>
  <c r="AA1511" i="39"/>
  <c r="Y1511" i="39"/>
  <c r="X1511" i="39"/>
  <c r="W1511" i="39"/>
  <c r="V1511" i="39"/>
  <c r="Z1511" i="39"/>
  <c r="N1511" i="39"/>
  <c r="S1511" i="39" s="1"/>
  <c r="AK1511" i="39" s="1"/>
  <c r="AA1510" i="39"/>
  <c r="X1510" i="39"/>
  <c r="V1510" i="39"/>
  <c r="Z1510" i="39"/>
  <c r="N1510" i="39"/>
  <c r="S1510" i="39" s="1"/>
  <c r="AB1509" i="39"/>
  <c r="AA1509" i="39"/>
  <c r="Y1509" i="39"/>
  <c r="X1509" i="39"/>
  <c r="W1509" i="39"/>
  <c r="V1509" i="39"/>
  <c r="Z1509" i="39"/>
  <c r="N1509" i="39"/>
  <c r="S1509" i="39" s="1"/>
  <c r="AB1508" i="39"/>
  <c r="X1508" i="39"/>
  <c r="N1508" i="39"/>
  <c r="S1508" i="39" s="1"/>
  <c r="AF1508" i="39" s="1"/>
  <c r="AB1507" i="39"/>
  <c r="AA1507" i="39"/>
  <c r="Y1507" i="39"/>
  <c r="X1507" i="39"/>
  <c r="W1507" i="39"/>
  <c r="V1507" i="39"/>
  <c r="Z1507" i="39"/>
  <c r="N1507" i="39"/>
  <c r="S1507" i="39" s="1"/>
  <c r="AJ1507" i="39" s="1"/>
  <c r="AA1506" i="39"/>
  <c r="Z1506" i="39"/>
  <c r="X1506" i="39"/>
  <c r="V1506" i="39"/>
  <c r="N1506" i="39"/>
  <c r="S1506" i="39" s="1"/>
  <c r="AB1505" i="39"/>
  <c r="AA1505" i="39"/>
  <c r="Y1505" i="39"/>
  <c r="X1505" i="39"/>
  <c r="W1505" i="39"/>
  <c r="V1505" i="39"/>
  <c r="Z1505" i="39"/>
  <c r="N1505" i="39"/>
  <c r="S1505" i="39" s="1"/>
  <c r="AK1505" i="39" s="1"/>
  <c r="AA1504" i="39"/>
  <c r="V1504" i="39"/>
  <c r="Z1504" i="39"/>
  <c r="N1504" i="39"/>
  <c r="S1504" i="39" s="1"/>
  <c r="AF1504" i="39" s="1"/>
  <c r="AB1503" i="39"/>
  <c r="AA1503" i="39"/>
  <c r="Y1503" i="39"/>
  <c r="X1503" i="39"/>
  <c r="W1503" i="39"/>
  <c r="V1503" i="39"/>
  <c r="Z1503" i="39"/>
  <c r="N1503" i="39"/>
  <c r="S1503" i="39" s="1"/>
  <c r="AI1503" i="39" s="1"/>
  <c r="X1502" i="39"/>
  <c r="AB1502" i="39"/>
  <c r="N1502" i="39"/>
  <c r="S1502" i="39" s="1"/>
  <c r="AF1502" i="39" s="1"/>
  <c r="AB1501" i="39"/>
  <c r="AA1501" i="39"/>
  <c r="Y1501" i="39"/>
  <c r="X1501" i="39"/>
  <c r="W1501" i="39"/>
  <c r="V1501" i="39"/>
  <c r="Z1501" i="39"/>
  <c r="N1501" i="39"/>
  <c r="S1501" i="39" s="1"/>
  <c r="AA1500" i="39"/>
  <c r="Z1500" i="39"/>
  <c r="V1500" i="39"/>
  <c r="X1500" i="39"/>
  <c r="N1500" i="39"/>
  <c r="S1500" i="39" s="1"/>
  <c r="AB1499" i="39"/>
  <c r="AA1499" i="39"/>
  <c r="Y1499" i="39"/>
  <c r="X1499" i="39"/>
  <c r="W1499" i="39"/>
  <c r="V1499" i="39"/>
  <c r="Z1499" i="39"/>
  <c r="N1499" i="39"/>
  <c r="S1499" i="39" s="1"/>
  <c r="AA1498" i="39"/>
  <c r="X1498" i="39"/>
  <c r="V1498" i="39"/>
  <c r="Z1498" i="39"/>
  <c r="N1498" i="39"/>
  <c r="S1498" i="39" s="1"/>
  <c r="AB1497" i="39"/>
  <c r="AA1497" i="39"/>
  <c r="Y1497" i="39"/>
  <c r="X1497" i="39"/>
  <c r="W1497" i="39"/>
  <c r="V1497" i="39"/>
  <c r="Z1497" i="39"/>
  <c r="N1497" i="39"/>
  <c r="S1497" i="39" s="1"/>
  <c r="X1496" i="39"/>
  <c r="AB1496" i="39"/>
  <c r="N1496" i="39"/>
  <c r="S1496" i="39" s="1"/>
  <c r="AF1496" i="39" s="1"/>
  <c r="AB1495" i="39"/>
  <c r="AA1495" i="39"/>
  <c r="Y1495" i="39"/>
  <c r="X1495" i="39"/>
  <c r="W1495" i="39"/>
  <c r="V1495" i="39"/>
  <c r="Z1495" i="39"/>
  <c r="N1495" i="39"/>
  <c r="S1495" i="39" s="1"/>
  <c r="AA1494" i="39"/>
  <c r="Z1494" i="39"/>
  <c r="X1494" i="39"/>
  <c r="V1494" i="39"/>
  <c r="N1494" i="39"/>
  <c r="S1494" i="39" s="1"/>
  <c r="AB1493" i="39"/>
  <c r="AA1493" i="39"/>
  <c r="Y1493" i="39"/>
  <c r="X1493" i="39"/>
  <c r="W1493" i="39"/>
  <c r="V1493" i="39"/>
  <c r="Z1493" i="39"/>
  <c r="N1493" i="39"/>
  <c r="S1493" i="39" s="1"/>
  <c r="AA1492" i="39"/>
  <c r="V1492" i="39"/>
  <c r="Z1492" i="39"/>
  <c r="N1492" i="39"/>
  <c r="S1492" i="39" s="1"/>
  <c r="AF1492" i="39" s="1"/>
  <c r="AB1491" i="39"/>
  <c r="AA1491" i="39"/>
  <c r="Y1491" i="39"/>
  <c r="X1491" i="39"/>
  <c r="W1491" i="39"/>
  <c r="V1491" i="39"/>
  <c r="Z1491" i="39"/>
  <c r="N1491" i="39"/>
  <c r="S1491" i="39" s="1"/>
  <c r="N1490" i="39"/>
  <c r="S1490" i="39" s="1"/>
  <c r="AF1490" i="39" s="1"/>
  <c r="AB1489" i="39"/>
  <c r="AA1489" i="39"/>
  <c r="Y1489" i="39"/>
  <c r="X1489" i="39"/>
  <c r="W1489" i="39"/>
  <c r="V1489" i="39"/>
  <c r="Z1489" i="39"/>
  <c r="N1489" i="39"/>
  <c r="S1489" i="39" s="1"/>
  <c r="AB1488" i="39"/>
  <c r="Z1488" i="39"/>
  <c r="Y1488" i="39"/>
  <c r="X1488" i="39"/>
  <c r="V1488" i="39"/>
  <c r="W1488" i="39"/>
  <c r="N1488" i="39"/>
  <c r="S1488" i="39" s="1"/>
  <c r="AB1487" i="39"/>
  <c r="AA1487" i="39"/>
  <c r="Y1487" i="39"/>
  <c r="X1487" i="39"/>
  <c r="W1487" i="39"/>
  <c r="V1487" i="39"/>
  <c r="Z1487" i="39"/>
  <c r="N1487" i="39"/>
  <c r="S1487" i="39" s="1"/>
  <c r="AB1486" i="39"/>
  <c r="Z1486" i="39"/>
  <c r="Y1486" i="39"/>
  <c r="X1486" i="39"/>
  <c r="V1486" i="39"/>
  <c r="W1486" i="39"/>
  <c r="N1486" i="39"/>
  <c r="S1486" i="39" s="1"/>
  <c r="AB1485" i="39"/>
  <c r="AA1485" i="39"/>
  <c r="Y1485" i="39"/>
  <c r="X1485" i="39"/>
  <c r="W1485" i="39"/>
  <c r="V1485" i="39"/>
  <c r="Z1485" i="39"/>
  <c r="N1485" i="39"/>
  <c r="S1485" i="39" s="1"/>
  <c r="AB1484" i="39"/>
  <c r="Z1484" i="39"/>
  <c r="Y1484" i="39"/>
  <c r="X1484" i="39"/>
  <c r="V1484" i="39"/>
  <c r="W1484" i="39"/>
  <c r="N1484" i="39"/>
  <c r="S1484" i="39" s="1"/>
  <c r="AJ1484" i="39" s="1"/>
  <c r="AB1483" i="39"/>
  <c r="AA1483" i="39"/>
  <c r="Y1483" i="39"/>
  <c r="X1483" i="39"/>
  <c r="W1483" i="39"/>
  <c r="V1483" i="39"/>
  <c r="Z1483" i="39"/>
  <c r="N1483" i="39"/>
  <c r="S1483" i="39" s="1"/>
  <c r="AB1482" i="39"/>
  <c r="Z1482" i="39"/>
  <c r="Y1482" i="39"/>
  <c r="X1482" i="39"/>
  <c r="V1482" i="39"/>
  <c r="W1482" i="39"/>
  <c r="N1482" i="39"/>
  <c r="S1482" i="39" s="1"/>
  <c r="AB1481" i="39"/>
  <c r="AA1481" i="39"/>
  <c r="Y1481" i="39"/>
  <c r="X1481" i="39"/>
  <c r="W1481" i="39"/>
  <c r="V1481" i="39"/>
  <c r="Z1481" i="39"/>
  <c r="N1481" i="39"/>
  <c r="S1481" i="39" s="1"/>
  <c r="AB1480" i="39"/>
  <c r="Z1480" i="39"/>
  <c r="Y1480" i="39"/>
  <c r="X1480" i="39"/>
  <c r="V1480" i="39"/>
  <c r="W1480" i="39"/>
  <c r="N1480" i="39"/>
  <c r="S1480" i="39" s="1"/>
  <c r="AJ1480" i="39" s="1"/>
  <c r="AB1479" i="39"/>
  <c r="AA1479" i="39"/>
  <c r="Y1479" i="39"/>
  <c r="X1479" i="39"/>
  <c r="W1479" i="39"/>
  <c r="V1479" i="39"/>
  <c r="Z1479" i="39"/>
  <c r="N1479" i="39"/>
  <c r="S1479" i="39" s="1"/>
  <c r="AB1478" i="39"/>
  <c r="Z1478" i="39"/>
  <c r="Y1478" i="39"/>
  <c r="X1478" i="39"/>
  <c r="V1478" i="39"/>
  <c r="W1478" i="39"/>
  <c r="N1478" i="39"/>
  <c r="S1478" i="39" s="1"/>
  <c r="AB1477" i="39"/>
  <c r="AA1477" i="39"/>
  <c r="Y1477" i="39"/>
  <c r="X1477" i="39"/>
  <c r="W1477" i="39"/>
  <c r="V1477" i="39"/>
  <c r="Z1477" i="39"/>
  <c r="N1477" i="39"/>
  <c r="S1477" i="39" s="1"/>
  <c r="AB1476" i="39"/>
  <c r="Z1476" i="39"/>
  <c r="Y1476" i="39"/>
  <c r="X1476" i="39"/>
  <c r="V1476" i="39"/>
  <c r="W1476" i="39"/>
  <c r="N1476" i="39"/>
  <c r="S1476" i="39" s="1"/>
  <c r="AJ1476" i="39" s="1"/>
  <c r="AB1475" i="39"/>
  <c r="AA1475" i="39"/>
  <c r="Y1475" i="39"/>
  <c r="X1475" i="39"/>
  <c r="W1475" i="39"/>
  <c r="V1475" i="39"/>
  <c r="Z1475" i="39"/>
  <c r="N1475" i="39"/>
  <c r="S1475" i="39" s="1"/>
  <c r="AB1474" i="39"/>
  <c r="Z1474" i="39"/>
  <c r="Y1474" i="39"/>
  <c r="X1474" i="39"/>
  <c r="V1474" i="39"/>
  <c r="W1474" i="39"/>
  <c r="N1474" i="39"/>
  <c r="S1474" i="39" s="1"/>
  <c r="AB1473" i="39"/>
  <c r="AA1473" i="39"/>
  <c r="Y1473" i="39"/>
  <c r="X1473" i="39"/>
  <c r="W1473" i="39"/>
  <c r="V1473" i="39"/>
  <c r="Z1473" i="39"/>
  <c r="N1473" i="39"/>
  <c r="S1473" i="39" s="1"/>
  <c r="AB1472" i="39"/>
  <c r="Z1472" i="39"/>
  <c r="Y1472" i="39"/>
  <c r="X1472" i="39"/>
  <c r="V1472" i="39"/>
  <c r="W1472" i="39"/>
  <c r="N1472" i="39"/>
  <c r="S1472" i="39" s="1"/>
  <c r="AJ1472" i="39" s="1"/>
  <c r="AB1471" i="39"/>
  <c r="AA1471" i="39"/>
  <c r="Y1471" i="39"/>
  <c r="X1471" i="39"/>
  <c r="W1471" i="39"/>
  <c r="V1471" i="39"/>
  <c r="Z1471" i="39"/>
  <c r="N1471" i="39"/>
  <c r="S1471" i="39" s="1"/>
  <c r="AB1470" i="39"/>
  <c r="Z1470" i="39"/>
  <c r="Y1470" i="39"/>
  <c r="X1470" i="39"/>
  <c r="V1470" i="39"/>
  <c r="W1470" i="39"/>
  <c r="N1470" i="39"/>
  <c r="S1470" i="39" s="1"/>
  <c r="AB1469" i="39"/>
  <c r="AA1469" i="39"/>
  <c r="Y1469" i="39"/>
  <c r="X1469" i="39"/>
  <c r="W1469" i="39"/>
  <c r="V1469" i="39"/>
  <c r="Z1469" i="39"/>
  <c r="N1469" i="39"/>
  <c r="S1469" i="39" s="1"/>
  <c r="AB1468" i="39"/>
  <c r="Z1468" i="39"/>
  <c r="Y1468" i="39"/>
  <c r="X1468" i="39"/>
  <c r="V1468" i="39"/>
  <c r="W1468" i="39"/>
  <c r="N1468" i="39"/>
  <c r="S1468" i="39" s="1"/>
  <c r="AJ1468" i="39" s="1"/>
  <c r="AB1467" i="39"/>
  <c r="AA1467" i="39"/>
  <c r="Y1467" i="39"/>
  <c r="X1467" i="39"/>
  <c r="W1467" i="39"/>
  <c r="V1467" i="39"/>
  <c r="Z1467" i="39"/>
  <c r="N1467" i="39"/>
  <c r="S1467" i="39" s="1"/>
  <c r="AB1466" i="39"/>
  <c r="Z1466" i="39"/>
  <c r="Y1466" i="39"/>
  <c r="X1466" i="39"/>
  <c r="V1466" i="39"/>
  <c r="W1466" i="39"/>
  <c r="N1466" i="39"/>
  <c r="S1466" i="39" s="1"/>
  <c r="AB1465" i="39"/>
  <c r="AA1465" i="39"/>
  <c r="Y1465" i="39"/>
  <c r="X1465" i="39"/>
  <c r="W1465" i="39"/>
  <c r="V1465" i="39"/>
  <c r="Z1465" i="39"/>
  <c r="N1465" i="39"/>
  <c r="S1465" i="39" s="1"/>
  <c r="AB1464" i="39"/>
  <c r="Z1464" i="39"/>
  <c r="Y1464" i="39"/>
  <c r="X1464" i="39"/>
  <c r="V1464" i="39"/>
  <c r="W1464" i="39"/>
  <c r="N1464" i="39"/>
  <c r="S1464" i="39" s="1"/>
  <c r="AJ1464" i="39" s="1"/>
  <c r="AB1463" i="39"/>
  <c r="AA1463" i="39"/>
  <c r="Y1463" i="39"/>
  <c r="X1463" i="39"/>
  <c r="W1463" i="39"/>
  <c r="V1463" i="39"/>
  <c r="Z1463" i="39"/>
  <c r="N1463" i="39"/>
  <c r="S1463" i="39" s="1"/>
  <c r="AB1462" i="39"/>
  <c r="Z1462" i="39"/>
  <c r="Y1462" i="39"/>
  <c r="X1462" i="39"/>
  <c r="V1462" i="39"/>
  <c r="W1462" i="39"/>
  <c r="N1462" i="39"/>
  <c r="S1462" i="39" s="1"/>
  <c r="AB1461" i="39"/>
  <c r="AA1461" i="39"/>
  <c r="Y1461" i="39"/>
  <c r="X1461" i="39"/>
  <c r="W1461" i="39"/>
  <c r="V1461" i="39"/>
  <c r="Z1461" i="39"/>
  <c r="N1461" i="39"/>
  <c r="S1461" i="39" s="1"/>
  <c r="AB1460" i="39"/>
  <c r="Z1460" i="39"/>
  <c r="Y1460" i="39"/>
  <c r="X1460" i="39"/>
  <c r="V1460" i="39"/>
  <c r="W1460" i="39"/>
  <c r="N1460" i="39"/>
  <c r="S1460" i="39" s="1"/>
  <c r="AB1459" i="39"/>
  <c r="AA1459" i="39"/>
  <c r="Y1459" i="39"/>
  <c r="X1459" i="39"/>
  <c r="W1459" i="39"/>
  <c r="V1459" i="39"/>
  <c r="Z1459" i="39"/>
  <c r="N1459" i="39"/>
  <c r="S1459" i="39" s="1"/>
  <c r="AB1458" i="39"/>
  <c r="Z1458" i="39"/>
  <c r="Y1458" i="39"/>
  <c r="X1458" i="39"/>
  <c r="V1458" i="39"/>
  <c r="W1458" i="39"/>
  <c r="N1458" i="39"/>
  <c r="S1458" i="39" s="1"/>
  <c r="AB1457" i="39"/>
  <c r="AA1457" i="39"/>
  <c r="Y1457" i="39"/>
  <c r="X1457" i="39"/>
  <c r="W1457" i="39"/>
  <c r="V1457" i="39"/>
  <c r="Z1457" i="39"/>
  <c r="N1457" i="39"/>
  <c r="S1457" i="39" s="1"/>
  <c r="AB1456" i="39"/>
  <c r="Z1456" i="39"/>
  <c r="Y1456" i="39"/>
  <c r="X1456" i="39"/>
  <c r="V1456" i="39"/>
  <c r="W1456" i="39"/>
  <c r="N1456" i="39"/>
  <c r="S1456" i="39" s="1"/>
  <c r="AJ1456" i="39" s="1"/>
  <c r="AB1455" i="39"/>
  <c r="AA1455" i="39"/>
  <c r="Y1455" i="39"/>
  <c r="X1455" i="39"/>
  <c r="W1455" i="39"/>
  <c r="V1455" i="39"/>
  <c r="Z1455" i="39"/>
  <c r="N1455" i="39"/>
  <c r="S1455" i="39" s="1"/>
  <c r="AB1454" i="39"/>
  <c r="Z1454" i="39"/>
  <c r="Y1454" i="39"/>
  <c r="X1454" i="39"/>
  <c r="V1454" i="39"/>
  <c r="W1454" i="39"/>
  <c r="N1454" i="39"/>
  <c r="S1454" i="39" s="1"/>
  <c r="AB1453" i="39"/>
  <c r="AA1453" i="39"/>
  <c r="Y1453" i="39"/>
  <c r="X1453" i="39"/>
  <c r="W1453" i="39"/>
  <c r="V1453" i="39"/>
  <c r="Z1453" i="39"/>
  <c r="N1453" i="39"/>
  <c r="S1453" i="39" s="1"/>
  <c r="AB1452" i="39"/>
  <c r="Z1452" i="39"/>
  <c r="Y1452" i="39"/>
  <c r="X1452" i="39"/>
  <c r="V1452" i="39"/>
  <c r="W1452" i="39"/>
  <c r="N1452" i="39"/>
  <c r="S1452" i="39" s="1"/>
  <c r="AJ1452" i="39" s="1"/>
  <c r="AB1451" i="39"/>
  <c r="AA1451" i="39"/>
  <c r="Y1451" i="39"/>
  <c r="X1451" i="39"/>
  <c r="W1451" i="39"/>
  <c r="V1451" i="39"/>
  <c r="Z1451" i="39"/>
  <c r="N1451" i="39"/>
  <c r="S1451" i="39" s="1"/>
  <c r="AB1450" i="39"/>
  <c r="Z1450" i="39"/>
  <c r="Y1450" i="39"/>
  <c r="X1450" i="39"/>
  <c r="V1450" i="39"/>
  <c r="W1450" i="39"/>
  <c r="N1450" i="39"/>
  <c r="S1450" i="39" s="1"/>
  <c r="AB1449" i="39"/>
  <c r="AA1449" i="39"/>
  <c r="Y1449" i="39"/>
  <c r="X1449" i="39"/>
  <c r="W1449" i="39"/>
  <c r="V1449" i="39"/>
  <c r="Z1449" i="39"/>
  <c r="N1449" i="39"/>
  <c r="S1449" i="39" s="1"/>
  <c r="AB1448" i="39"/>
  <c r="Z1448" i="39"/>
  <c r="Y1448" i="39"/>
  <c r="X1448" i="39"/>
  <c r="V1448" i="39"/>
  <c r="W1448" i="39"/>
  <c r="N1448" i="39"/>
  <c r="S1448" i="39" s="1"/>
  <c r="AJ1448" i="39" s="1"/>
  <c r="AB1447" i="39"/>
  <c r="AA1447" i="39"/>
  <c r="Y1447" i="39"/>
  <c r="X1447" i="39"/>
  <c r="W1447" i="39"/>
  <c r="V1447" i="39"/>
  <c r="Z1447" i="39"/>
  <c r="N1447" i="39"/>
  <c r="S1447" i="39" s="1"/>
  <c r="AB1446" i="39"/>
  <c r="Z1446" i="39"/>
  <c r="Y1446" i="39"/>
  <c r="X1446" i="39"/>
  <c r="V1446" i="39"/>
  <c r="W1446" i="39"/>
  <c r="N1446" i="39"/>
  <c r="S1446" i="39" s="1"/>
  <c r="AB1445" i="39"/>
  <c r="AA1445" i="39"/>
  <c r="Y1445" i="39"/>
  <c r="X1445" i="39"/>
  <c r="W1445" i="39"/>
  <c r="V1445" i="39"/>
  <c r="Z1445" i="39"/>
  <c r="N1445" i="39"/>
  <c r="S1445" i="39" s="1"/>
  <c r="AB1444" i="39"/>
  <c r="Z1444" i="39"/>
  <c r="Y1444" i="39"/>
  <c r="X1444" i="39"/>
  <c r="V1444" i="39"/>
  <c r="W1444" i="39"/>
  <c r="N1444" i="39"/>
  <c r="S1444" i="39" s="1"/>
  <c r="AJ1444" i="39" s="1"/>
  <c r="AB1443" i="39"/>
  <c r="AA1443" i="39"/>
  <c r="Y1443" i="39"/>
  <c r="X1443" i="39"/>
  <c r="W1443" i="39"/>
  <c r="V1443" i="39"/>
  <c r="Z1443" i="39"/>
  <c r="N1443" i="39"/>
  <c r="S1443" i="39" s="1"/>
  <c r="AB1442" i="39"/>
  <c r="Z1442" i="39"/>
  <c r="Y1442" i="39"/>
  <c r="X1442" i="39"/>
  <c r="V1442" i="39"/>
  <c r="W1442" i="39"/>
  <c r="N1442" i="39"/>
  <c r="S1442" i="39" s="1"/>
  <c r="AB1441" i="39"/>
  <c r="AA1441" i="39"/>
  <c r="Y1441" i="39"/>
  <c r="X1441" i="39"/>
  <c r="W1441" i="39"/>
  <c r="V1441" i="39"/>
  <c r="Z1441" i="39"/>
  <c r="N1441" i="39"/>
  <c r="S1441" i="39" s="1"/>
  <c r="AB1440" i="39"/>
  <c r="Z1440" i="39"/>
  <c r="Y1440" i="39"/>
  <c r="X1440" i="39"/>
  <c r="V1440" i="39"/>
  <c r="W1440" i="39"/>
  <c r="N1440" i="39"/>
  <c r="S1440" i="39" s="1"/>
  <c r="AJ1440" i="39" s="1"/>
  <c r="AB1439" i="39"/>
  <c r="AA1439" i="39"/>
  <c r="Y1439" i="39"/>
  <c r="X1439" i="39"/>
  <c r="W1439" i="39"/>
  <c r="V1439" i="39"/>
  <c r="Z1439" i="39"/>
  <c r="N1439" i="39"/>
  <c r="S1439" i="39" s="1"/>
  <c r="AB1438" i="39"/>
  <c r="Z1438" i="39"/>
  <c r="Y1438" i="39"/>
  <c r="X1438" i="39"/>
  <c r="V1438" i="39"/>
  <c r="W1438" i="39"/>
  <c r="N1438" i="39"/>
  <c r="S1438" i="39" s="1"/>
  <c r="AB1437" i="39"/>
  <c r="AA1437" i="39"/>
  <c r="Y1437" i="39"/>
  <c r="X1437" i="39"/>
  <c r="W1437" i="39"/>
  <c r="V1437" i="39"/>
  <c r="Z1437" i="39"/>
  <c r="N1437" i="39"/>
  <c r="S1437" i="39" s="1"/>
  <c r="AB1436" i="39"/>
  <c r="Z1436" i="39"/>
  <c r="Y1436" i="39"/>
  <c r="X1436" i="39"/>
  <c r="V1436" i="39"/>
  <c r="W1436" i="39"/>
  <c r="N1436" i="39"/>
  <c r="S1436" i="39" s="1"/>
  <c r="AJ1436" i="39" s="1"/>
  <c r="AB1435" i="39"/>
  <c r="AA1435" i="39"/>
  <c r="Y1435" i="39"/>
  <c r="X1435" i="39"/>
  <c r="W1435" i="39"/>
  <c r="V1435" i="39"/>
  <c r="Z1435" i="39"/>
  <c r="N1435" i="39"/>
  <c r="S1435" i="39" s="1"/>
  <c r="AB1434" i="39"/>
  <c r="Z1434" i="39"/>
  <c r="Y1434" i="39"/>
  <c r="X1434" i="39"/>
  <c r="V1434" i="39"/>
  <c r="W1434" i="39"/>
  <c r="N1434" i="39"/>
  <c r="S1434" i="39" s="1"/>
  <c r="AB1433" i="39"/>
  <c r="AA1433" i="39"/>
  <c r="Y1433" i="39"/>
  <c r="X1433" i="39"/>
  <c r="W1433" i="39"/>
  <c r="V1433" i="39"/>
  <c r="Z1433" i="39"/>
  <c r="N1433" i="39"/>
  <c r="S1433" i="39" s="1"/>
  <c r="AB1432" i="39"/>
  <c r="Z1432" i="39"/>
  <c r="Y1432" i="39"/>
  <c r="X1432" i="39"/>
  <c r="V1432" i="39"/>
  <c r="W1432" i="39"/>
  <c r="N1432" i="39"/>
  <c r="S1432" i="39" s="1"/>
  <c r="AJ1432" i="39" s="1"/>
  <c r="AB1431" i="39"/>
  <c r="AA1431" i="39"/>
  <c r="Y1431" i="39"/>
  <c r="X1431" i="39"/>
  <c r="W1431" i="39"/>
  <c r="V1431" i="39"/>
  <c r="Z1431" i="39"/>
  <c r="N1431" i="39"/>
  <c r="S1431" i="39" s="1"/>
  <c r="AB1430" i="39"/>
  <c r="Z1430" i="39"/>
  <c r="Y1430" i="39"/>
  <c r="X1430" i="39"/>
  <c r="V1430" i="39"/>
  <c r="W1430" i="39"/>
  <c r="N1430" i="39"/>
  <c r="S1430" i="39" s="1"/>
  <c r="AB1429" i="39"/>
  <c r="AA1429" i="39"/>
  <c r="Y1429" i="39"/>
  <c r="X1429" i="39"/>
  <c r="W1429" i="39"/>
  <c r="V1429" i="39"/>
  <c r="Z1429" i="39"/>
  <c r="N1429" i="39"/>
  <c r="S1429" i="39" s="1"/>
  <c r="AB1428" i="39"/>
  <c r="Z1428" i="39"/>
  <c r="Y1428" i="39"/>
  <c r="X1428" i="39"/>
  <c r="V1428" i="39"/>
  <c r="W1428" i="39"/>
  <c r="N1428" i="39"/>
  <c r="S1428" i="39" s="1"/>
  <c r="AJ1428" i="39" s="1"/>
  <c r="AB1427" i="39"/>
  <c r="AA1427" i="39"/>
  <c r="Y1427" i="39"/>
  <c r="X1427" i="39"/>
  <c r="W1427" i="39"/>
  <c r="V1427" i="39"/>
  <c r="Z1427" i="39"/>
  <c r="N1427" i="39"/>
  <c r="S1427" i="39" s="1"/>
  <c r="AB1426" i="39"/>
  <c r="Z1426" i="39"/>
  <c r="Y1426" i="39"/>
  <c r="X1426" i="39"/>
  <c r="V1426" i="39"/>
  <c r="W1426" i="39"/>
  <c r="N1426" i="39"/>
  <c r="S1426" i="39" s="1"/>
  <c r="AB1425" i="39"/>
  <c r="AA1425" i="39"/>
  <c r="Y1425" i="39"/>
  <c r="X1425" i="39"/>
  <c r="W1425" i="39"/>
  <c r="V1425" i="39"/>
  <c r="Z1425" i="39"/>
  <c r="N1425" i="39"/>
  <c r="S1425" i="39" s="1"/>
  <c r="AB1424" i="39"/>
  <c r="Z1424" i="39"/>
  <c r="Y1424" i="39"/>
  <c r="X1424" i="39"/>
  <c r="V1424" i="39"/>
  <c r="W1424" i="39"/>
  <c r="N1424" i="39"/>
  <c r="S1424" i="39" s="1"/>
  <c r="AJ1424" i="39" s="1"/>
  <c r="AB1423" i="39"/>
  <c r="AA1423" i="39"/>
  <c r="Y1423" i="39"/>
  <c r="X1423" i="39"/>
  <c r="W1423" i="39"/>
  <c r="V1423" i="39"/>
  <c r="Z1423" i="39"/>
  <c r="N1423" i="39"/>
  <c r="S1423" i="39" s="1"/>
  <c r="AB1422" i="39"/>
  <c r="Z1422" i="39"/>
  <c r="Y1422" i="39"/>
  <c r="X1422" i="39"/>
  <c r="V1422" i="39"/>
  <c r="W1422" i="39"/>
  <c r="N1422" i="39"/>
  <c r="S1422" i="39" s="1"/>
  <c r="AB1421" i="39"/>
  <c r="AA1421" i="39"/>
  <c r="Y1421" i="39"/>
  <c r="X1421" i="39"/>
  <c r="W1421" i="39"/>
  <c r="V1421" i="39"/>
  <c r="Z1421" i="39"/>
  <c r="N1421" i="39"/>
  <c r="S1421" i="39" s="1"/>
  <c r="AB1420" i="39"/>
  <c r="Z1420" i="39"/>
  <c r="Y1420" i="39"/>
  <c r="X1420" i="39"/>
  <c r="V1420" i="39"/>
  <c r="W1420" i="39"/>
  <c r="N1420" i="39"/>
  <c r="S1420" i="39" s="1"/>
  <c r="AJ1420" i="39" s="1"/>
  <c r="AB1419" i="39"/>
  <c r="AA1419" i="39"/>
  <c r="Y1419" i="39"/>
  <c r="X1419" i="39"/>
  <c r="W1419" i="39"/>
  <c r="V1419" i="39"/>
  <c r="Z1419" i="39"/>
  <c r="N1419" i="39"/>
  <c r="S1419" i="39" s="1"/>
  <c r="AB1418" i="39"/>
  <c r="Z1418" i="39"/>
  <c r="Y1418" i="39"/>
  <c r="X1418" i="39"/>
  <c r="V1418" i="39"/>
  <c r="W1418" i="39"/>
  <c r="N1418" i="39"/>
  <c r="S1418" i="39" s="1"/>
  <c r="AB1417" i="39"/>
  <c r="AA1417" i="39"/>
  <c r="Y1417" i="39"/>
  <c r="X1417" i="39"/>
  <c r="W1417" i="39"/>
  <c r="V1417" i="39"/>
  <c r="Z1417" i="39"/>
  <c r="N1417" i="39"/>
  <c r="S1417" i="39" s="1"/>
  <c r="AB1416" i="39"/>
  <c r="Z1416" i="39"/>
  <c r="Y1416" i="39"/>
  <c r="X1416" i="39"/>
  <c r="V1416" i="39"/>
  <c r="W1416" i="39"/>
  <c r="N1416" i="39"/>
  <c r="S1416" i="39" s="1"/>
  <c r="AJ1416" i="39" s="1"/>
  <c r="AB1415" i="39"/>
  <c r="AA1415" i="39"/>
  <c r="Y1415" i="39"/>
  <c r="X1415" i="39"/>
  <c r="W1415" i="39"/>
  <c r="V1415" i="39"/>
  <c r="Z1415" i="39"/>
  <c r="N1415" i="39"/>
  <c r="S1415" i="39" s="1"/>
  <c r="AB1414" i="39"/>
  <c r="Z1414" i="39"/>
  <c r="Y1414" i="39"/>
  <c r="X1414" i="39"/>
  <c r="V1414" i="39"/>
  <c r="W1414" i="39"/>
  <c r="N1414" i="39"/>
  <c r="S1414" i="39" s="1"/>
  <c r="AB1413" i="39"/>
  <c r="AA1413" i="39"/>
  <c r="Y1413" i="39"/>
  <c r="X1413" i="39"/>
  <c r="W1413" i="39"/>
  <c r="V1413" i="39"/>
  <c r="Z1413" i="39"/>
  <c r="N1413" i="39"/>
  <c r="S1413" i="39" s="1"/>
  <c r="AB1412" i="39"/>
  <c r="Z1412" i="39"/>
  <c r="Y1412" i="39"/>
  <c r="X1412" i="39"/>
  <c r="V1412" i="39"/>
  <c r="W1412" i="39"/>
  <c r="N1412" i="39"/>
  <c r="S1412" i="39" s="1"/>
  <c r="AJ1412" i="39" s="1"/>
  <c r="AB1411" i="39"/>
  <c r="AA1411" i="39"/>
  <c r="Y1411" i="39"/>
  <c r="X1411" i="39"/>
  <c r="W1411" i="39"/>
  <c r="V1411" i="39"/>
  <c r="Z1411" i="39"/>
  <c r="N1411" i="39"/>
  <c r="S1411" i="39" s="1"/>
  <c r="AB1410" i="39"/>
  <c r="Z1410" i="39"/>
  <c r="Y1410" i="39"/>
  <c r="X1410" i="39"/>
  <c r="V1410" i="39"/>
  <c r="W1410" i="39"/>
  <c r="N1410" i="39"/>
  <c r="S1410" i="39" s="1"/>
  <c r="AB1409" i="39"/>
  <c r="AA1409" i="39"/>
  <c r="Y1409" i="39"/>
  <c r="X1409" i="39"/>
  <c r="W1409" i="39"/>
  <c r="V1409" i="39"/>
  <c r="Z1409" i="39"/>
  <c r="N1409" i="39"/>
  <c r="S1409" i="39" s="1"/>
  <c r="AB1408" i="39"/>
  <c r="Z1408" i="39"/>
  <c r="Y1408" i="39"/>
  <c r="X1408" i="39"/>
  <c r="V1408" i="39"/>
  <c r="W1408" i="39"/>
  <c r="N1408" i="39"/>
  <c r="S1408" i="39" s="1"/>
  <c r="AJ1408" i="39" s="1"/>
  <c r="AB1407" i="39"/>
  <c r="AA1407" i="39"/>
  <c r="Y1407" i="39"/>
  <c r="X1407" i="39"/>
  <c r="W1407" i="39"/>
  <c r="V1407" i="39"/>
  <c r="Z1407" i="39"/>
  <c r="N1407" i="39"/>
  <c r="S1407" i="39" s="1"/>
  <c r="AB1406" i="39"/>
  <c r="Z1406" i="39"/>
  <c r="Y1406" i="39"/>
  <c r="X1406" i="39"/>
  <c r="V1406" i="39"/>
  <c r="W1406" i="39"/>
  <c r="N1406" i="39"/>
  <c r="S1406" i="39" s="1"/>
  <c r="AB1405" i="39"/>
  <c r="AA1405" i="39"/>
  <c r="Y1405" i="39"/>
  <c r="X1405" i="39"/>
  <c r="W1405" i="39"/>
  <c r="V1405" i="39"/>
  <c r="Z1405" i="39"/>
  <c r="N1405" i="39"/>
  <c r="S1405" i="39" s="1"/>
  <c r="AB1404" i="39"/>
  <c r="Z1404" i="39"/>
  <c r="Y1404" i="39"/>
  <c r="X1404" i="39"/>
  <c r="V1404" i="39"/>
  <c r="W1404" i="39"/>
  <c r="N1404" i="39"/>
  <c r="S1404" i="39" s="1"/>
  <c r="AJ1404" i="39" s="1"/>
  <c r="AB1403" i="39"/>
  <c r="AA1403" i="39"/>
  <c r="Y1403" i="39"/>
  <c r="X1403" i="39"/>
  <c r="W1403" i="39"/>
  <c r="V1403" i="39"/>
  <c r="Z1403" i="39"/>
  <c r="N1403" i="39"/>
  <c r="S1403" i="39" s="1"/>
  <c r="AB1402" i="39"/>
  <c r="Z1402" i="39"/>
  <c r="Y1402" i="39"/>
  <c r="X1402" i="39"/>
  <c r="V1402" i="39"/>
  <c r="W1402" i="39"/>
  <c r="N1402" i="39"/>
  <c r="S1402" i="39" s="1"/>
  <c r="AB1401" i="39"/>
  <c r="AA1401" i="39"/>
  <c r="Y1401" i="39"/>
  <c r="X1401" i="39"/>
  <c r="W1401" i="39"/>
  <c r="V1401" i="39"/>
  <c r="Z1401" i="39"/>
  <c r="N1401" i="39"/>
  <c r="S1401" i="39" s="1"/>
  <c r="AB1400" i="39"/>
  <c r="Z1400" i="39"/>
  <c r="Y1400" i="39"/>
  <c r="X1400" i="39"/>
  <c r="V1400" i="39"/>
  <c r="W1400" i="39"/>
  <c r="N1400" i="39"/>
  <c r="S1400" i="39" s="1"/>
  <c r="AJ1400" i="39" s="1"/>
  <c r="AB1399" i="39"/>
  <c r="AA1399" i="39"/>
  <c r="Y1399" i="39"/>
  <c r="X1399" i="39"/>
  <c r="W1399" i="39"/>
  <c r="V1399" i="39"/>
  <c r="Z1399" i="39"/>
  <c r="N1399" i="39"/>
  <c r="S1399" i="39" s="1"/>
  <c r="AB1398" i="39"/>
  <c r="Z1398" i="39"/>
  <c r="Y1398" i="39"/>
  <c r="X1398" i="39"/>
  <c r="V1398" i="39"/>
  <c r="W1398" i="39"/>
  <c r="N1398" i="39"/>
  <c r="S1398" i="39" s="1"/>
  <c r="AB1397" i="39"/>
  <c r="AA1397" i="39"/>
  <c r="Y1397" i="39"/>
  <c r="X1397" i="39"/>
  <c r="W1397" i="39"/>
  <c r="V1397" i="39"/>
  <c r="Z1397" i="39"/>
  <c r="N1397" i="39"/>
  <c r="S1397" i="39" s="1"/>
  <c r="AB1396" i="39"/>
  <c r="Z1396" i="39"/>
  <c r="Y1396" i="39"/>
  <c r="X1396" i="39"/>
  <c r="V1396" i="39"/>
  <c r="W1396" i="39"/>
  <c r="N1396" i="39"/>
  <c r="S1396" i="39" s="1"/>
  <c r="AJ1396" i="39" s="1"/>
  <c r="AB1395" i="39"/>
  <c r="AA1395" i="39"/>
  <c r="Y1395" i="39"/>
  <c r="X1395" i="39"/>
  <c r="W1395" i="39"/>
  <c r="V1395" i="39"/>
  <c r="Z1395" i="39"/>
  <c r="N1395" i="39"/>
  <c r="S1395" i="39" s="1"/>
  <c r="AB1394" i="39"/>
  <c r="Z1394" i="39"/>
  <c r="Y1394" i="39"/>
  <c r="X1394" i="39"/>
  <c r="V1394" i="39"/>
  <c r="W1394" i="39"/>
  <c r="N1394" i="39"/>
  <c r="S1394" i="39" s="1"/>
  <c r="AB1393" i="39"/>
  <c r="AA1393" i="39"/>
  <c r="Y1393" i="39"/>
  <c r="X1393" i="39"/>
  <c r="W1393" i="39"/>
  <c r="V1393" i="39"/>
  <c r="Z1393" i="39"/>
  <c r="N1393" i="39"/>
  <c r="S1393" i="39" s="1"/>
  <c r="AB1392" i="39"/>
  <c r="Z1392" i="39"/>
  <c r="Y1392" i="39"/>
  <c r="X1392" i="39"/>
  <c r="V1392" i="39"/>
  <c r="W1392" i="39"/>
  <c r="N1392" i="39"/>
  <c r="S1392" i="39" s="1"/>
  <c r="AJ1392" i="39" s="1"/>
  <c r="AB1391" i="39"/>
  <c r="AA1391" i="39"/>
  <c r="Y1391" i="39"/>
  <c r="X1391" i="39"/>
  <c r="W1391" i="39"/>
  <c r="V1391" i="39"/>
  <c r="Z1391" i="39"/>
  <c r="N1391" i="39"/>
  <c r="S1391" i="39" s="1"/>
  <c r="AB1390" i="39"/>
  <c r="Z1390" i="39"/>
  <c r="Y1390" i="39"/>
  <c r="X1390" i="39"/>
  <c r="V1390" i="39"/>
  <c r="W1390" i="39"/>
  <c r="N1390" i="39"/>
  <c r="S1390" i="39" s="1"/>
  <c r="AB1389" i="39"/>
  <c r="AA1389" i="39"/>
  <c r="Y1389" i="39"/>
  <c r="X1389" i="39"/>
  <c r="W1389" i="39"/>
  <c r="V1389" i="39"/>
  <c r="Z1389" i="39"/>
  <c r="N1389" i="39"/>
  <c r="S1389" i="39" s="1"/>
  <c r="AB1388" i="39"/>
  <c r="Z1388" i="39"/>
  <c r="Y1388" i="39"/>
  <c r="X1388" i="39"/>
  <c r="V1388" i="39"/>
  <c r="W1388" i="39"/>
  <c r="N1388" i="39"/>
  <c r="S1388" i="39" s="1"/>
  <c r="AJ1388" i="39" s="1"/>
  <c r="AB1387" i="39"/>
  <c r="AA1387" i="39"/>
  <c r="Y1387" i="39"/>
  <c r="X1387" i="39"/>
  <c r="W1387" i="39"/>
  <c r="V1387" i="39"/>
  <c r="Z1387" i="39"/>
  <c r="N1387" i="39"/>
  <c r="S1387" i="39" s="1"/>
  <c r="AB1386" i="39"/>
  <c r="Z1386" i="39"/>
  <c r="Y1386" i="39"/>
  <c r="X1386" i="39"/>
  <c r="V1386" i="39"/>
  <c r="W1386" i="39"/>
  <c r="N1386" i="39"/>
  <c r="S1386" i="39" s="1"/>
  <c r="AB1385" i="39"/>
  <c r="AA1385" i="39"/>
  <c r="Y1385" i="39"/>
  <c r="X1385" i="39"/>
  <c r="W1385" i="39"/>
  <c r="V1385" i="39"/>
  <c r="Z1385" i="39"/>
  <c r="N1385" i="39"/>
  <c r="S1385" i="39" s="1"/>
  <c r="AB1384" i="39"/>
  <c r="Z1384" i="39"/>
  <c r="Y1384" i="39"/>
  <c r="X1384" i="39"/>
  <c r="V1384" i="39"/>
  <c r="W1384" i="39"/>
  <c r="N1384" i="39"/>
  <c r="S1384" i="39" s="1"/>
  <c r="AJ1384" i="39" s="1"/>
  <c r="AB1383" i="39"/>
  <c r="AA1383" i="39"/>
  <c r="Y1383" i="39"/>
  <c r="X1383" i="39"/>
  <c r="W1383" i="39"/>
  <c r="V1383" i="39"/>
  <c r="Z1383" i="39"/>
  <c r="N1383" i="39"/>
  <c r="S1383" i="39" s="1"/>
  <c r="AB1382" i="39"/>
  <c r="Z1382" i="39"/>
  <c r="Y1382" i="39"/>
  <c r="X1382" i="39"/>
  <c r="V1382" i="39"/>
  <c r="W1382" i="39"/>
  <c r="N1382" i="39"/>
  <c r="S1382" i="39" s="1"/>
  <c r="AB1381" i="39"/>
  <c r="AA1381" i="39"/>
  <c r="Y1381" i="39"/>
  <c r="X1381" i="39"/>
  <c r="W1381" i="39"/>
  <c r="V1381" i="39"/>
  <c r="Z1381" i="39"/>
  <c r="N1381" i="39"/>
  <c r="S1381" i="39" s="1"/>
  <c r="AB1380" i="39"/>
  <c r="Z1380" i="39"/>
  <c r="Y1380" i="39"/>
  <c r="X1380" i="39"/>
  <c r="V1380" i="39"/>
  <c r="W1380" i="39"/>
  <c r="N1380" i="39"/>
  <c r="S1380" i="39" s="1"/>
  <c r="AJ1380" i="39" s="1"/>
  <c r="AB1379" i="39"/>
  <c r="AA1379" i="39"/>
  <c r="Y1379" i="39"/>
  <c r="X1379" i="39"/>
  <c r="W1379" i="39"/>
  <c r="V1379" i="39"/>
  <c r="Z1379" i="39"/>
  <c r="N1379" i="39"/>
  <c r="S1379" i="39" s="1"/>
  <c r="AB1378" i="39"/>
  <c r="Z1378" i="39"/>
  <c r="Y1378" i="39"/>
  <c r="X1378" i="39"/>
  <c r="V1378" i="39"/>
  <c r="W1378" i="39"/>
  <c r="N1378" i="39"/>
  <c r="S1378" i="39" s="1"/>
  <c r="AB1377" i="39"/>
  <c r="AA1377" i="39"/>
  <c r="Y1377" i="39"/>
  <c r="X1377" i="39"/>
  <c r="W1377" i="39"/>
  <c r="V1377" i="39"/>
  <c r="Z1377" i="39"/>
  <c r="N1377" i="39"/>
  <c r="S1377" i="39" s="1"/>
  <c r="AB1376" i="39"/>
  <c r="Z1376" i="39"/>
  <c r="Y1376" i="39"/>
  <c r="X1376" i="39"/>
  <c r="V1376" i="39"/>
  <c r="W1376" i="39"/>
  <c r="N1376" i="39"/>
  <c r="S1376" i="39" s="1"/>
  <c r="AJ1376" i="39" s="1"/>
  <c r="AB1375" i="39"/>
  <c r="AA1375" i="39"/>
  <c r="Y1375" i="39"/>
  <c r="X1375" i="39"/>
  <c r="W1375" i="39"/>
  <c r="V1375" i="39"/>
  <c r="Z1375" i="39"/>
  <c r="N1375" i="39"/>
  <c r="S1375" i="39" s="1"/>
  <c r="AB1374" i="39"/>
  <c r="Z1374" i="39"/>
  <c r="Y1374" i="39"/>
  <c r="X1374" i="39"/>
  <c r="V1374" i="39"/>
  <c r="W1374" i="39"/>
  <c r="N1374" i="39"/>
  <c r="S1374" i="39" s="1"/>
  <c r="AB1373" i="39"/>
  <c r="AA1373" i="39"/>
  <c r="Y1373" i="39"/>
  <c r="X1373" i="39"/>
  <c r="W1373" i="39"/>
  <c r="V1373" i="39"/>
  <c r="Z1373" i="39"/>
  <c r="N1373" i="39"/>
  <c r="S1373" i="39" s="1"/>
  <c r="AB1372" i="39"/>
  <c r="Z1372" i="39"/>
  <c r="Y1372" i="39"/>
  <c r="X1372" i="39"/>
  <c r="V1372" i="39"/>
  <c r="W1372" i="39"/>
  <c r="N1372" i="39"/>
  <c r="S1372" i="39" s="1"/>
  <c r="AJ1372" i="39" s="1"/>
  <c r="AB1371" i="39"/>
  <c r="AA1371" i="39"/>
  <c r="Y1371" i="39"/>
  <c r="X1371" i="39"/>
  <c r="W1371" i="39"/>
  <c r="V1371" i="39"/>
  <c r="Z1371" i="39"/>
  <c r="N1371" i="39"/>
  <c r="S1371" i="39" s="1"/>
  <c r="AB1370" i="39"/>
  <c r="Z1370" i="39"/>
  <c r="Y1370" i="39"/>
  <c r="X1370" i="39"/>
  <c r="V1370" i="39"/>
  <c r="W1370" i="39"/>
  <c r="N1370" i="39"/>
  <c r="S1370" i="39" s="1"/>
  <c r="AB1369" i="39"/>
  <c r="AA1369" i="39"/>
  <c r="Y1369" i="39"/>
  <c r="X1369" i="39"/>
  <c r="W1369" i="39"/>
  <c r="V1369" i="39"/>
  <c r="Z1369" i="39"/>
  <c r="N1369" i="39"/>
  <c r="S1369" i="39" s="1"/>
  <c r="AB1368" i="39"/>
  <c r="Z1368" i="39"/>
  <c r="Y1368" i="39"/>
  <c r="X1368" i="39"/>
  <c r="V1368" i="39"/>
  <c r="W1368" i="39"/>
  <c r="N1368" i="39"/>
  <c r="S1368" i="39" s="1"/>
  <c r="AJ1368" i="39" s="1"/>
  <c r="AB1367" i="39"/>
  <c r="AA1367" i="39"/>
  <c r="Y1367" i="39"/>
  <c r="X1367" i="39"/>
  <c r="W1367" i="39"/>
  <c r="V1367" i="39"/>
  <c r="Z1367" i="39"/>
  <c r="N1367" i="39"/>
  <c r="S1367" i="39" s="1"/>
  <c r="AB1366" i="39"/>
  <c r="Z1366" i="39"/>
  <c r="Y1366" i="39"/>
  <c r="X1366" i="39"/>
  <c r="V1366" i="39"/>
  <c r="W1366" i="39"/>
  <c r="N1366" i="39"/>
  <c r="S1366" i="39" s="1"/>
  <c r="AB1365" i="39"/>
  <c r="AA1365" i="39"/>
  <c r="Y1365" i="39"/>
  <c r="X1365" i="39"/>
  <c r="W1365" i="39"/>
  <c r="V1365" i="39"/>
  <c r="Z1365" i="39"/>
  <c r="N1365" i="39"/>
  <c r="S1365" i="39" s="1"/>
  <c r="AB1364" i="39"/>
  <c r="Z1364" i="39"/>
  <c r="Y1364" i="39"/>
  <c r="X1364" i="39"/>
  <c r="V1364" i="39"/>
  <c r="W1364" i="39"/>
  <c r="N1364" i="39"/>
  <c r="S1364" i="39" s="1"/>
  <c r="AJ1364" i="39" s="1"/>
  <c r="AB1363" i="39"/>
  <c r="AA1363" i="39"/>
  <c r="Y1363" i="39"/>
  <c r="X1363" i="39"/>
  <c r="W1363" i="39"/>
  <c r="V1363" i="39"/>
  <c r="Z1363" i="39"/>
  <c r="N1363" i="39"/>
  <c r="S1363" i="39" s="1"/>
  <c r="AB1362" i="39"/>
  <c r="Z1362" i="39"/>
  <c r="Y1362" i="39"/>
  <c r="X1362" i="39"/>
  <c r="V1362" i="39"/>
  <c r="W1362" i="39"/>
  <c r="N1362" i="39"/>
  <c r="S1362" i="39" s="1"/>
  <c r="AB1361" i="39"/>
  <c r="AA1361" i="39"/>
  <c r="Y1361" i="39"/>
  <c r="X1361" i="39"/>
  <c r="W1361" i="39"/>
  <c r="V1361" i="39"/>
  <c r="Z1361" i="39"/>
  <c r="N1361" i="39"/>
  <c r="S1361" i="39" s="1"/>
  <c r="AB1360" i="39"/>
  <c r="Z1360" i="39"/>
  <c r="Y1360" i="39"/>
  <c r="X1360" i="39"/>
  <c r="V1360" i="39"/>
  <c r="W1360" i="39"/>
  <c r="N1360" i="39"/>
  <c r="S1360" i="39" s="1"/>
  <c r="AJ1360" i="39" s="1"/>
  <c r="AB1359" i="39"/>
  <c r="AA1359" i="39"/>
  <c r="Y1359" i="39"/>
  <c r="X1359" i="39"/>
  <c r="W1359" i="39"/>
  <c r="V1359" i="39"/>
  <c r="Z1359" i="39"/>
  <c r="N1359" i="39"/>
  <c r="S1359" i="39" s="1"/>
  <c r="AB1358" i="39"/>
  <c r="Z1358" i="39"/>
  <c r="Y1358" i="39"/>
  <c r="X1358" i="39"/>
  <c r="V1358" i="39"/>
  <c r="W1358" i="39"/>
  <c r="N1358" i="39"/>
  <c r="S1358" i="39" s="1"/>
  <c r="AB1357" i="39"/>
  <c r="AA1357" i="39"/>
  <c r="Y1357" i="39"/>
  <c r="X1357" i="39"/>
  <c r="W1357" i="39"/>
  <c r="V1357" i="39"/>
  <c r="Z1357" i="39"/>
  <c r="N1357" i="39"/>
  <c r="S1357" i="39" s="1"/>
  <c r="AB1356" i="39"/>
  <c r="Z1356" i="39"/>
  <c r="Y1356" i="39"/>
  <c r="X1356" i="39"/>
  <c r="V1356" i="39"/>
  <c r="W1356" i="39"/>
  <c r="N1356" i="39"/>
  <c r="S1356" i="39" s="1"/>
  <c r="AJ1356" i="39" s="1"/>
  <c r="AB1355" i="39"/>
  <c r="AA1355" i="39"/>
  <c r="Y1355" i="39"/>
  <c r="X1355" i="39"/>
  <c r="W1355" i="39"/>
  <c r="V1355" i="39"/>
  <c r="Z1355" i="39"/>
  <c r="N1355" i="39"/>
  <c r="S1355" i="39" s="1"/>
  <c r="AB1354" i="39"/>
  <c r="Z1354" i="39"/>
  <c r="Y1354" i="39"/>
  <c r="X1354" i="39"/>
  <c r="V1354" i="39"/>
  <c r="W1354" i="39"/>
  <c r="N1354" i="39"/>
  <c r="S1354" i="39" s="1"/>
  <c r="AB1353" i="39"/>
  <c r="AA1353" i="39"/>
  <c r="Y1353" i="39"/>
  <c r="X1353" i="39"/>
  <c r="W1353" i="39"/>
  <c r="V1353" i="39"/>
  <c r="Z1353" i="39"/>
  <c r="N1353" i="39"/>
  <c r="S1353" i="39" s="1"/>
  <c r="AB1352" i="39"/>
  <c r="Z1352" i="39"/>
  <c r="Y1352" i="39"/>
  <c r="X1352" i="39"/>
  <c r="V1352" i="39"/>
  <c r="W1352" i="39"/>
  <c r="N1352" i="39"/>
  <c r="S1352" i="39" s="1"/>
  <c r="AJ1352" i="39" s="1"/>
  <c r="AB1351" i="39"/>
  <c r="AA1351" i="39"/>
  <c r="Y1351" i="39"/>
  <c r="X1351" i="39"/>
  <c r="W1351" i="39"/>
  <c r="V1351" i="39"/>
  <c r="Z1351" i="39"/>
  <c r="N1351" i="39"/>
  <c r="S1351" i="39" s="1"/>
  <c r="AB1350" i="39"/>
  <c r="Z1350" i="39"/>
  <c r="Y1350" i="39"/>
  <c r="X1350" i="39"/>
  <c r="V1350" i="39"/>
  <c r="W1350" i="39"/>
  <c r="N1350" i="39"/>
  <c r="S1350" i="39" s="1"/>
  <c r="AB1349" i="39"/>
  <c r="AA1349" i="39"/>
  <c r="Y1349" i="39"/>
  <c r="X1349" i="39"/>
  <c r="W1349" i="39"/>
  <c r="V1349" i="39"/>
  <c r="Z1349" i="39"/>
  <c r="N1349" i="39"/>
  <c r="S1349" i="39" s="1"/>
  <c r="AB1348" i="39"/>
  <c r="Z1348" i="39"/>
  <c r="Y1348" i="39"/>
  <c r="X1348" i="39"/>
  <c r="V1348" i="39"/>
  <c r="W1348" i="39"/>
  <c r="N1348" i="39"/>
  <c r="S1348" i="39" s="1"/>
  <c r="AJ1348" i="39" s="1"/>
  <c r="AB1347" i="39"/>
  <c r="AA1347" i="39"/>
  <c r="Y1347" i="39"/>
  <c r="X1347" i="39"/>
  <c r="W1347" i="39"/>
  <c r="V1347" i="39"/>
  <c r="Z1347" i="39"/>
  <c r="N1347" i="39"/>
  <c r="S1347" i="39" s="1"/>
  <c r="AB1346" i="39"/>
  <c r="Z1346" i="39"/>
  <c r="Y1346" i="39"/>
  <c r="X1346" i="39"/>
  <c r="V1346" i="39"/>
  <c r="W1346" i="39"/>
  <c r="N1346" i="39"/>
  <c r="S1346" i="39" s="1"/>
  <c r="AB1345" i="39"/>
  <c r="AA1345" i="39"/>
  <c r="Y1345" i="39"/>
  <c r="X1345" i="39"/>
  <c r="W1345" i="39"/>
  <c r="V1345" i="39"/>
  <c r="Z1345" i="39"/>
  <c r="N1345" i="39"/>
  <c r="S1345" i="39" s="1"/>
  <c r="AB1344" i="39"/>
  <c r="Z1344" i="39"/>
  <c r="Y1344" i="39"/>
  <c r="X1344" i="39"/>
  <c r="V1344" i="39"/>
  <c r="W1344" i="39"/>
  <c r="N1344" i="39"/>
  <c r="S1344" i="39" s="1"/>
  <c r="AJ1344" i="39" s="1"/>
  <c r="AB1343" i="39"/>
  <c r="AA1343" i="39"/>
  <c r="Y1343" i="39"/>
  <c r="X1343" i="39"/>
  <c r="W1343" i="39"/>
  <c r="V1343" i="39"/>
  <c r="Z1343" i="39"/>
  <c r="N1343" i="39"/>
  <c r="S1343" i="39" s="1"/>
  <c r="AB1342" i="39"/>
  <c r="Z1342" i="39"/>
  <c r="Y1342" i="39"/>
  <c r="X1342" i="39"/>
  <c r="V1342" i="39"/>
  <c r="W1342" i="39"/>
  <c r="N1342" i="39"/>
  <c r="S1342" i="39" s="1"/>
  <c r="AB1341" i="39"/>
  <c r="AA1341" i="39"/>
  <c r="Y1341" i="39"/>
  <c r="X1341" i="39"/>
  <c r="W1341" i="39"/>
  <c r="V1341" i="39"/>
  <c r="Z1341" i="39"/>
  <c r="N1341" i="39"/>
  <c r="S1341" i="39" s="1"/>
  <c r="AB1340" i="39"/>
  <c r="Z1340" i="39"/>
  <c r="Y1340" i="39"/>
  <c r="X1340" i="39"/>
  <c r="V1340" i="39"/>
  <c r="W1340" i="39"/>
  <c r="N1340" i="39"/>
  <c r="S1340" i="39" s="1"/>
  <c r="AJ1340" i="39" s="1"/>
  <c r="AB1339" i="39"/>
  <c r="AA1339" i="39"/>
  <c r="Y1339" i="39"/>
  <c r="X1339" i="39"/>
  <c r="W1339" i="39"/>
  <c r="V1339" i="39"/>
  <c r="Z1339" i="39"/>
  <c r="N1339" i="39"/>
  <c r="S1339" i="39" s="1"/>
  <c r="AB1338" i="39"/>
  <c r="Z1338" i="39"/>
  <c r="Y1338" i="39"/>
  <c r="X1338" i="39"/>
  <c r="V1338" i="39"/>
  <c r="W1338" i="39"/>
  <c r="N1338" i="39"/>
  <c r="S1338" i="39" s="1"/>
  <c r="AB1337" i="39"/>
  <c r="AA1337" i="39"/>
  <c r="Y1337" i="39"/>
  <c r="X1337" i="39"/>
  <c r="W1337" i="39"/>
  <c r="V1337" i="39"/>
  <c r="Z1337" i="39"/>
  <c r="N1337" i="39"/>
  <c r="S1337" i="39" s="1"/>
  <c r="AB1336" i="39"/>
  <c r="Z1336" i="39"/>
  <c r="Y1336" i="39"/>
  <c r="X1336" i="39"/>
  <c r="V1336" i="39"/>
  <c r="W1336" i="39"/>
  <c r="N1336" i="39"/>
  <c r="S1336" i="39" s="1"/>
  <c r="AJ1336" i="39" s="1"/>
  <c r="AB1335" i="39"/>
  <c r="AA1335" i="39"/>
  <c r="Y1335" i="39"/>
  <c r="X1335" i="39"/>
  <c r="W1335" i="39"/>
  <c r="V1335" i="39"/>
  <c r="Z1335" i="39"/>
  <c r="N1335" i="39"/>
  <c r="S1335" i="39" s="1"/>
  <c r="AB1334" i="39"/>
  <c r="Z1334" i="39"/>
  <c r="Y1334" i="39"/>
  <c r="X1334" i="39"/>
  <c r="V1334" i="39"/>
  <c r="W1334" i="39"/>
  <c r="N1334" i="39"/>
  <c r="S1334" i="39" s="1"/>
  <c r="AB1333" i="39"/>
  <c r="AA1333" i="39"/>
  <c r="Y1333" i="39"/>
  <c r="X1333" i="39"/>
  <c r="W1333" i="39"/>
  <c r="V1333" i="39"/>
  <c r="Z1333" i="39"/>
  <c r="N1333" i="39"/>
  <c r="S1333" i="39" s="1"/>
  <c r="AB1332" i="39"/>
  <c r="Z1332" i="39"/>
  <c r="Y1332" i="39"/>
  <c r="X1332" i="39"/>
  <c r="V1332" i="39"/>
  <c r="W1332" i="39"/>
  <c r="N1332" i="39"/>
  <c r="S1332" i="39" s="1"/>
  <c r="AJ1332" i="39" s="1"/>
  <c r="AB1331" i="39"/>
  <c r="AA1331" i="39"/>
  <c r="Y1331" i="39"/>
  <c r="X1331" i="39"/>
  <c r="W1331" i="39"/>
  <c r="V1331" i="39"/>
  <c r="Z1331" i="39"/>
  <c r="N1331" i="39"/>
  <c r="S1331" i="39" s="1"/>
  <c r="AB1330" i="39"/>
  <c r="Z1330" i="39"/>
  <c r="Y1330" i="39"/>
  <c r="X1330" i="39"/>
  <c r="V1330" i="39"/>
  <c r="W1330" i="39"/>
  <c r="N1330" i="39"/>
  <c r="S1330" i="39" s="1"/>
  <c r="AB1329" i="39"/>
  <c r="AA1329" i="39"/>
  <c r="Y1329" i="39"/>
  <c r="X1329" i="39"/>
  <c r="W1329" i="39"/>
  <c r="V1329" i="39"/>
  <c r="Z1329" i="39"/>
  <c r="N1329" i="39"/>
  <c r="S1329" i="39" s="1"/>
  <c r="AB1328" i="39"/>
  <c r="Z1328" i="39"/>
  <c r="Y1328" i="39"/>
  <c r="X1328" i="39"/>
  <c r="V1328" i="39"/>
  <c r="W1328" i="39"/>
  <c r="N1328" i="39"/>
  <c r="S1328" i="39" s="1"/>
  <c r="AJ1328" i="39" s="1"/>
  <c r="AB1327" i="39"/>
  <c r="AA1327" i="39"/>
  <c r="Y1327" i="39"/>
  <c r="X1327" i="39"/>
  <c r="W1327" i="39"/>
  <c r="V1327" i="39"/>
  <c r="Z1327" i="39"/>
  <c r="N1327" i="39"/>
  <c r="S1327" i="39" s="1"/>
  <c r="AB1326" i="39"/>
  <c r="Z1326" i="39"/>
  <c r="Y1326" i="39"/>
  <c r="X1326" i="39"/>
  <c r="V1326" i="39"/>
  <c r="W1326" i="39"/>
  <c r="N1326" i="39"/>
  <c r="S1326" i="39" s="1"/>
  <c r="AB1325" i="39"/>
  <c r="AA1325" i="39"/>
  <c r="Y1325" i="39"/>
  <c r="X1325" i="39"/>
  <c r="W1325" i="39"/>
  <c r="V1325" i="39"/>
  <c r="Z1325" i="39"/>
  <c r="N1325" i="39"/>
  <c r="S1325" i="39" s="1"/>
  <c r="AB1324" i="39"/>
  <c r="Z1324" i="39"/>
  <c r="Y1324" i="39"/>
  <c r="X1324" i="39"/>
  <c r="V1324" i="39"/>
  <c r="W1324" i="39"/>
  <c r="N1324" i="39"/>
  <c r="S1324" i="39" s="1"/>
  <c r="AJ1324" i="39" s="1"/>
  <c r="AB1323" i="39"/>
  <c r="AA1323" i="39"/>
  <c r="Y1323" i="39"/>
  <c r="X1323" i="39"/>
  <c r="W1323" i="39"/>
  <c r="V1323" i="39"/>
  <c r="Z1323" i="39"/>
  <c r="N1323" i="39"/>
  <c r="S1323" i="39" s="1"/>
  <c r="AB1322" i="39"/>
  <c r="Z1322" i="39"/>
  <c r="Y1322" i="39"/>
  <c r="X1322" i="39"/>
  <c r="V1322" i="39"/>
  <c r="W1322" i="39"/>
  <c r="N1322" i="39"/>
  <c r="S1322" i="39" s="1"/>
  <c r="AB1321" i="39"/>
  <c r="AA1321" i="39"/>
  <c r="Y1321" i="39"/>
  <c r="X1321" i="39"/>
  <c r="W1321" i="39"/>
  <c r="V1321" i="39"/>
  <c r="Z1321" i="39"/>
  <c r="N1321" i="39"/>
  <c r="S1321" i="39" s="1"/>
  <c r="AB1320" i="39"/>
  <c r="Z1320" i="39"/>
  <c r="Y1320" i="39"/>
  <c r="X1320" i="39"/>
  <c r="V1320" i="39"/>
  <c r="W1320" i="39"/>
  <c r="N1320" i="39"/>
  <c r="S1320" i="39" s="1"/>
  <c r="AJ1320" i="39" s="1"/>
  <c r="AB1319" i="39"/>
  <c r="AA1319" i="39"/>
  <c r="Y1319" i="39"/>
  <c r="X1319" i="39"/>
  <c r="W1319" i="39"/>
  <c r="V1319" i="39"/>
  <c r="Z1319" i="39"/>
  <c r="N1319" i="39"/>
  <c r="S1319" i="39" s="1"/>
  <c r="AB1318" i="39"/>
  <c r="Z1318" i="39"/>
  <c r="Y1318" i="39"/>
  <c r="X1318" i="39"/>
  <c r="V1318" i="39"/>
  <c r="W1318" i="39"/>
  <c r="N1318" i="39"/>
  <c r="S1318" i="39" s="1"/>
  <c r="AB1317" i="39"/>
  <c r="AA1317" i="39"/>
  <c r="Y1317" i="39"/>
  <c r="X1317" i="39"/>
  <c r="W1317" i="39"/>
  <c r="V1317" i="39"/>
  <c r="Z1317" i="39"/>
  <c r="N1317" i="39"/>
  <c r="S1317" i="39" s="1"/>
  <c r="AB1316" i="39"/>
  <c r="Z1316" i="39"/>
  <c r="Y1316" i="39"/>
  <c r="X1316" i="39"/>
  <c r="V1316" i="39"/>
  <c r="W1316" i="39"/>
  <c r="N1316" i="39"/>
  <c r="S1316" i="39" s="1"/>
  <c r="AJ1316" i="39" s="1"/>
  <c r="AB1315" i="39"/>
  <c r="AA1315" i="39"/>
  <c r="Y1315" i="39"/>
  <c r="X1315" i="39"/>
  <c r="W1315" i="39"/>
  <c r="V1315" i="39"/>
  <c r="Z1315" i="39"/>
  <c r="N1315" i="39"/>
  <c r="S1315" i="39" s="1"/>
  <c r="AB1314" i="39"/>
  <c r="Z1314" i="39"/>
  <c r="Y1314" i="39"/>
  <c r="X1314" i="39"/>
  <c r="V1314" i="39"/>
  <c r="W1314" i="39"/>
  <c r="N1314" i="39"/>
  <c r="S1314" i="39" s="1"/>
  <c r="AB1313" i="39"/>
  <c r="AA1313" i="39"/>
  <c r="Y1313" i="39"/>
  <c r="X1313" i="39"/>
  <c r="W1313" i="39"/>
  <c r="V1313" i="39"/>
  <c r="Z1313" i="39"/>
  <c r="N1313" i="39"/>
  <c r="S1313" i="39" s="1"/>
  <c r="AB1312" i="39"/>
  <c r="Z1312" i="39"/>
  <c r="Y1312" i="39"/>
  <c r="X1312" i="39"/>
  <c r="V1312" i="39"/>
  <c r="W1312" i="39"/>
  <c r="N1312" i="39"/>
  <c r="S1312" i="39" s="1"/>
  <c r="AJ1312" i="39" s="1"/>
  <c r="AB1311" i="39"/>
  <c r="AA1311" i="39"/>
  <c r="Y1311" i="39"/>
  <c r="X1311" i="39"/>
  <c r="W1311" i="39"/>
  <c r="V1311" i="39"/>
  <c r="Z1311" i="39"/>
  <c r="N1311" i="39"/>
  <c r="S1311" i="39" s="1"/>
  <c r="AB1310" i="39"/>
  <c r="Z1310" i="39"/>
  <c r="Y1310" i="39"/>
  <c r="X1310" i="39"/>
  <c r="V1310" i="39"/>
  <c r="W1310" i="39"/>
  <c r="N1310" i="39"/>
  <c r="S1310" i="39" s="1"/>
  <c r="AB1309" i="39"/>
  <c r="AA1309" i="39"/>
  <c r="Y1309" i="39"/>
  <c r="X1309" i="39"/>
  <c r="W1309" i="39"/>
  <c r="V1309" i="39"/>
  <c r="Z1309" i="39"/>
  <c r="N1309" i="39"/>
  <c r="S1309" i="39" s="1"/>
  <c r="AB1308" i="39"/>
  <c r="Z1308" i="39"/>
  <c r="Y1308" i="39"/>
  <c r="X1308" i="39"/>
  <c r="V1308" i="39"/>
  <c r="W1308" i="39"/>
  <c r="N1308" i="39"/>
  <c r="S1308" i="39" s="1"/>
  <c r="AJ1308" i="39" s="1"/>
  <c r="AB1307" i="39"/>
  <c r="AA1307" i="39"/>
  <c r="Y1307" i="39"/>
  <c r="X1307" i="39"/>
  <c r="W1307" i="39"/>
  <c r="V1307" i="39"/>
  <c r="Z1307" i="39"/>
  <c r="N1307" i="39"/>
  <c r="S1307" i="39" s="1"/>
  <c r="AB1306" i="39"/>
  <c r="Z1306" i="39"/>
  <c r="Y1306" i="39"/>
  <c r="X1306" i="39"/>
  <c r="V1306" i="39"/>
  <c r="W1306" i="39"/>
  <c r="N1306" i="39"/>
  <c r="S1306" i="39" s="1"/>
  <c r="AB1305" i="39"/>
  <c r="AA1305" i="39"/>
  <c r="Y1305" i="39"/>
  <c r="X1305" i="39"/>
  <c r="W1305" i="39"/>
  <c r="V1305" i="39"/>
  <c r="Z1305" i="39"/>
  <c r="N1305" i="39"/>
  <c r="S1305" i="39" s="1"/>
  <c r="AB1304" i="39"/>
  <c r="Z1304" i="39"/>
  <c r="Y1304" i="39"/>
  <c r="X1304" i="39"/>
  <c r="V1304" i="39"/>
  <c r="W1304" i="39"/>
  <c r="N1304" i="39"/>
  <c r="S1304" i="39" s="1"/>
  <c r="AJ1304" i="39" s="1"/>
  <c r="AB1303" i="39"/>
  <c r="AA1303" i="39"/>
  <c r="Y1303" i="39"/>
  <c r="X1303" i="39"/>
  <c r="W1303" i="39"/>
  <c r="V1303" i="39"/>
  <c r="Z1303" i="39"/>
  <c r="N1303" i="39"/>
  <c r="S1303" i="39" s="1"/>
  <c r="AB1302" i="39"/>
  <c r="Z1302" i="39"/>
  <c r="Y1302" i="39"/>
  <c r="X1302" i="39"/>
  <c r="V1302" i="39"/>
  <c r="W1302" i="39"/>
  <c r="N1302" i="39"/>
  <c r="S1302" i="39" s="1"/>
  <c r="AB1301" i="39"/>
  <c r="AA1301" i="39"/>
  <c r="Y1301" i="39"/>
  <c r="X1301" i="39"/>
  <c r="W1301" i="39"/>
  <c r="V1301" i="39"/>
  <c r="Z1301" i="39"/>
  <c r="N1301" i="39"/>
  <c r="S1301" i="39" s="1"/>
  <c r="AB1300" i="39"/>
  <c r="Z1300" i="39"/>
  <c r="Y1300" i="39"/>
  <c r="X1300" i="39"/>
  <c r="V1300" i="39"/>
  <c r="W1300" i="39"/>
  <c r="N1300" i="39"/>
  <c r="S1300" i="39" s="1"/>
  <c r="AJ1300" i="39" s="1"/>
  <c r="AB1299" i="39"/>
  <c r="AA1299" i="39"/>
  <c r="Y1299" i="39"/>
  <c r="X1299" i="39"/>
  <c r="W1299" i="39"/>
  <c r="V1299" i="39"/>
  <c r="Z1299" i="39"/>
  <c r="N1299" i="39"/>
  <c r="S1299" i="39" s="1"/>
  <c r="AB1298" i="39"/>
  <c r="Z1298" i="39"/>
  <c r="Y1298" i="39"/>
  <c r="X1298" i="39"/>
  <c r="V1298" i="39"/>
  <c r="W1298" i="39"/>
  <c r="N1298" i="39"/>
  <c r="S1298" i="39" s="1"/>
  <c r="AB1297" i="39"/>
  <c r="AA1297" i="39"/>
  <c r="Y1297" i="39"/>
  <c r="X1297" i="39"/>
  <c r="W1297" i="39"/>
  <c r="V1297" i="39"/>
  <c r="Z1297" i="39"/>
  <c r="N1297" i="39"/>
  <c r="S1297" i="39" s="1"/>
  <c r="AB1296" i="39"/>
  <c r="Z1296" i="39"/>
  <c r="Y1296" i="39"/>
  <c r="X1296" i="39"/>
  <c r="V1296" i="39"/>
  <c r="W1296" i="39"/>
  <c r="N1296" i="39"/>
  <c r="S1296" i="39" s="1"/>
  <c r="AJ1296" i="39" s="1"/>
  <c r="AB1295" i="39"/>
  <c r="AA1295" i="39"/>
  <c r="Y1295" i="39"/>
  <c r="X1295" i="39"/>
  <c r="W1295" i="39"/>
  <c r="V1295" i="39"/>
  <c r="Z1295" i="39"/>
  <c r="N1295" i="39"/>
  <c r="S1295" i="39" s="1"/>
  <c r="AB1294" i="39"/>
  <c r="Z1294" i="39"/>
  <c r="Y1294" i="39"/>
  <c r="X1294" i="39"/>
  <c r="V1294" i="39"/>
  <c r="W1294" i="39"/>
  <c r="N1294" i="39"/>
  <c r="S1294" i="39" s="1"/>
  <c r="AB1293" i="39"/>
  <c r="AA1293" i="39"/>
  <c r="Y1293" i="39"/>
  <c r="X1293" i="39"/>
  <c r="W1293" i="39"/>
  <c r="V1293" i="39"/>
  <c r="Z1293" i="39"/>
  <c r="N1293" i="39"/>
  <c r="S1293" i="39" s="1"/>
  <c r="AB1292" i="39"/>
  <c r="Z1292" i="39"/>
  <c r="Y1292" i="39"/>
  <c r="X1292" i="39"/>
  <c r="V1292" i="39"/>
  <c r="W1292" i="39"/>
  <c r="N1292" i="39"/>
  <c r="S1292" i="39" s="1"/>
  <c r="AJ1292" i="39" s="1"/>
  <c r="AB1291" i="39"/>
  <c r="AA1291" i="39"/>
  <c r="Y1291" i="39"/>
  <c r="X1291" i="39"/>
  <c r="W1291" i="39"/>
  <c r="V1291" i="39"/>
  <c r="Z1291" i="39"/>
  <c r="N1291" i="39"/>
  <c r="S1291" i="39" s="1"/>
  <c r="AB1290" i="39"/>
  <c r="Z1290" i="39"/>
  <c r="Y1290" i="39"/>
  <c r="X1290" i="39"/>
  <c r="V1290" i="39"/>
  <c r="W1290" i="39"/>
  <c r="N1290" i="39"/>
  <c r="S1290" i="39" s="1"/>
  <c r="AB1289" i="39"/>
  <c r="AA1289" i="39"/>
  <c r="Y1289" i="39"/>
  <c r="X1289" i="39"/>
  <c r="W1289" i="39"/>
  <c r="V1289" i="39"/>
  <c r="Z1289" i="39"/>
  <c r="N1289" i="39"/>
  <c r="S1289" i="39" s="1"/>
  <c r="AB1288" i="39"/>
  <c r="Z1288" i="39"/>
  <c r="Y1288" i="39"/>
  <c r="X1288" i="39"/>
  <c r="V1288" i="39"/>
  <c r="W1288" i="39"/>
  <c r="N1288" i="39"/>
  <c r="S1288" i="39" s="1"/>
  <c r="AJ1288" i="39" s="1"/>
  <c r="AB1287" i="39"/>
  <c r="AA1287" i="39"/>
  <c r="Y1287" i="39"/>
  <c r="X1287" i="39"/>
  <c r="W1287" i="39"/>
  <c r="V1287" i="39"/>
  <c r="Z1287" i="39"/>
  <c r="N1287" i="39"/>
  <c r="S1287" i="39" s="1"/>
  <c r="AB1286" i="39"/>
  <c r="Z1286" i="39"/>
  <c r="Y1286" i="39"/>
  <c r="X1286" i="39"/>
  <c r="V1286" i="39"/>
  <c r="W1286" i="39"/>
  <c r="N1286" i="39"/>
  <c r="S1286" i="39" s="1"/>
  <c r="AB1285" i="39"/>
  <c r="AA1285" i="39"/>
  <c r="Y1285" i="39"/>
  <c r="X1285" i="39"/>
  <c r="W1285" i="39"/>
  <c r="V1285" i="39"/>
  <c r="Z1285" i="39"/>
  <c r="N1285" i="39"/>
  <c r="S1285" i="39" s="1"/>
  <c r="AB1284" i="39"/>
  <c r="Z1284" i="39"/>
  <c r="Y1284" i="39"/>
  <c r="X1284" i="39"/>
  <c r="V1284" i="39"/>
  <c r="W1284" i="39"/>
  <c r="N1284" i="39"/>
  <c r="S1284" i="39" s="1"/>
  <c r="AJ1284" i="39" s="1"/>
  <c r="AB1283" i="39"/>
  <c r="AA1283" i="39"/>
  <c r="Y1283" i="39"/>
  <c r="X1283" i="39"/>
  <c r="W1283" i="39"/>
  <c r="V1283" i="39"/>
  <c r="Z1283" i="39"/>
  <c r="N1283" i="39"/>
  <c r="S1283" i="39" s="1"/>
  <c r="AB1282" i="39"/>
  <c r="Z1282" i="39"/>
  <c r="Y1282" i="39"/>
  <c r="X1282" i="39"/>
  <c r="V1282" i="39"/>
  <c r="W1282" i="39"/>
  <c r="N1282" i="39"/>
  <c r="S1282" i="39" s="1"/>
  <c r="AB1281" i="39"/>
  <c r="AA1281" i="39"/>
  <c r="Y1281" i="39"/>
  <c r="X1281" i="39"/>
  <c r="W1281" i="39"/>
  <c r="V1281" i="39"/>
  <c r="Z1281" i="39"/>
  <c r="N1281" i="39"/>
  <c r="S1281" i="39" s="1"/>
  <c r="AB1280" i="39"/>
  <c r="Z1280" i="39"/>
  <c r="Y1280" i="39"/>
  <c r="X1280" i="39"/>
  <c r="V1280" i="39"/>
  <c r="W1280" i="39"/>
  <c r="N1280" i="39"/>
  <c r="S1280" i="39" s="1"/>
  <c r="AJ1280" i="39" s="1"/>
  <c r="AB1279" i="39"/>
  <c r="AA1279" i="39"/>
  <c r="Y1279" i="39"/>
  <c r="X1279" i="39"/>
  <c r="W1279" i="39"/>
  <c r="V1279" i="39"/>
  <c r="Z1279" i="39"/>
  <c r="N1279" i="39"/>
  <c r="S1279" i="39" s="1"/>
  <c r="AB1278" i="39"/>
  <c r="Z1278" i="39"/>
  <c r="Y1278" i="39"/>
  <c r="X1278" i="39"/>
  <c r="V1278" i="39"/>
  <c r="W1278" i="39"/>
  <c r="N1278" i="39"/>
  <c r="S1278" i="39" s="1"/>
  <c r="AB1277" i="39"/>
  <c r="AA1277" i="39"/>
  <c r="Y1277" i="39"/>
  <c r="X1277" i="39"/>
  <c r="W1277" i="39"/>
  <c r="V1277" i="39"/>
  <c r="Z1277" i="39"/>
  <c r="N1277" i="39"/>
  <c r="S1277" i="39" s="1"/>
  <c r="AB1276" i="39"/>
  <c r="Z1276" i="39"/>
  <c r="Y1276" i="39"/>
  <c r="X1276" i="39"/>
  <c r="V1276" i="39"/>
  <c r="W1276" i="39"/>
  <c r="N1276" i="39"/>
  <c r="S1276" i="39" s="1"/>
  <c r="AL1276" i="39" s="1"/>
  <c r="AB1275" i="39"/>
  <c r="AA1275" i="39"/>
  <c r="Y1275" i="39"/>
  <c r="X1275" i="39"/>
  <c r="W1275" i="39"/>
  <c r="V1275" i="39"/>
  <c r="Z1275" i="39"/>
  <c r="N1275" i="39"/>
  <c r="S1275" i="39" s="1"/>
  <c r="AB1274" i="39"/>
  <c r="Z1274" i="39"/>
  <c r="Y1274" i="39"/>
  <c r="X1274" i="39"/>
  <c r="V1274" i="39"/>
  <c r="W1274" i="39"/>
  <c r="N1274" i="39"/>
  <c r="S1274" i="39" s="1"/>
  <c r="AB1273" i="39"/>
  <c r="AA1273" i="39"/>
  <c r="Y1273" i="39"/>
  <c r="X1273" i="39"/>
  <c r="W1273" i="39"/>
  <c r="V1273" i="39"/>
  <c r="Z1273" i="39"/>
  <c r="N1273" i="39"/>
  <c r="S1273" i="39" s="1"/>
  <c r="AB1272" i="39"/>
  <c r="Z1272" i="39"/>
  <c r="Y1272" i="39"/>
  <c r="X1272" i="39"/>
  <c r="V1272" i="39"/>
  <c r="W1272" i="39"/>
  <c r="N1272" i="39"/>
  <c r="S1272" i="39" s="1"/>
  <c r="AJ1272" i="39" s="1"/>
  <c r="AB1271" i="39"/>
  <c r="AA1271" i="39"/>
  <c r="Y1271" i="39"/>
  <c r="X1271" i="39"/>
  <c r="W1271" i="39"/>
  <c r="V1271" i="39"/>
  <c r="Z1271" i="39"/>
  <c r="N1271" i="39"/>
  <c r="S1271" i="39" s="1"/>
  <c r="AB1270" i="39"/>
  <c r="Z1270" i="39"/>
  <c r="Y1270" i="39"/>
  <c r="X1270" i="39"/>
  <c r="V1270" i="39"/>
  <c r="W1270" i="39"/>
  <c r="N1270" i="39"/>
  <c r="S1270" i="39" s="1"/>
  <c r="AL1270" i="39" s="1"/>
  <c r="AB1269" i="39"/>
  <c r="AA1269" i="39"/>
  <c r="Y1269" i="39"/>
  <c r="X1269" i="39"/>
  <c r="W1269" i="39"/>
  <c r="V1269" i="39"/>
  <c r="Z1269" i="39"/>
  <c r="N1269" i="39"/>
  <c r="S1269" i="39" s="1"/>
  <c r="AB1268" i="39"/>
  <c r="Z1268" i="39"/>
  <c r="Y1268" i="39"/>
  <c r="X1268" i="39"/>
  <c r="V1268" i="39"/>
  <c r="W1268" i="39"/>
  <c r="N1268" i="39"/>
  <c r="S1268" i="39" s="1"/>
  <c r="AL1268" i="39" s="1"/>
  <c r="AB1267" i="39"/>
  <c r="AA1267" i="39"/>
  <c r="Y1267" i="39"/>
  <c r="X1267" i="39"/>
  <c r="W1267" i="39"/>
  <c r="V1267" i="39"/>
  <c r="Z1267" i="39"/>
  <c r="N1267" i="39"/>
  <c r="S1267" i="39" s="1"/>
  <c r="Y1266" i="39"/>
  <c r="Z1266" i="39"/>
  <c r="N1266" i="39"/>
  <c r="S1266" i="39" s="1"/>
  <c r="AF1266" i="39" s="1"/>
  <c r="Z1265" i="39"/>
  <c r="W1265" i="39"/>
  <c r="V1265" i="39"/>
  <c r="AB1265" i="39"/>
  <c r="N1265" i="39"/>
  <c r="S1265" i="39" s="1"/>
  <c r="AF1265" i="39" s="1"/>
  <c r="Z1264" i="39"/>
  <c r="Y1264" i="39"/>
  <c r="W1264" i="39"/>
  <c r="N1264" i="39"/>
  <c r="S1264" i="39" s="1"/>
  <c r="AF1264" i="39" s="1"/>
  <c r="AB1263" i="39"/>
  <c r="Z1263" i="39"/>
  <c r="W1263" i="39"/>
  <c r="V1263" i="39"/>
  <c r="N1263" i="39"/>
  <c r="S1263" i="39" s="1"/>
  <c r="Z1262" i="39"/>
  <c r="Y1262" i="39"/>
  <c r="W1262" i="39"/>
  <c r="N1262" i="39"/>
  <c r="S1262" i="39" s="1"/>
  <c r="AB1261" i="39"/>
  <c r="N1261" i="39"/>
  <c r="S1261" i="39" s="1"/>
  <c r="N1260" i="39"/>
  <c r="S1260" i="39" s="1"/>
  <c r="Z1259" i="39"/>
  <c r="N1259" i="39"/>
  <c r="S1259" i="39" s="1"/>
  <c r="AF1259" i="39" s="1"/>
  <c r="Z1258" i="39"/>
  <c r="N1258" i="39"/>
  <c r="S1258" i="39" s="1"/>
  <c r="AF1258" i="39" s="1"/>
  <c r="AB1257" i="39"/>
  <c r="V1257" i="39"/>
  <c r="Z1257" i="39"/>
  <c r="N1257" i="39"/>
  <c r="S1257" i="39" s="1"/>
  <c r="AL1257" i="39" s="1"/>
  <c r="W1256" i="39"/>
  <c r="Z1256" i="39"/>
  <c r="N1256" i="39"/>
  <c r="S1256" i="39" s="1"/>
  <c r="W1255" i="39"/>
  <c r="AB1255" i="39"/>
  <c r="N1255" i="39"/>
  <c r="S1255" i="39" s="1"/>
  <c r="AA1254" i="39"/>
  <c r="Z1254" i="39"/>
  <c r="Y1254" i="39"/>
  <c r="W1254" i="39"/>
  <c r="N1254" i="39"/>
  <c r="S1254" i="39" s="1"/>
  <c r="W1253" i="39"/>
  <c r="Z1253" i="39"/>
  <c r="N1253" i="39"/>
  <c r="S1253" i="39" s="1"/>
  <c r="AF1253" i="39" s="1"/>
  <c r="AA1252" i="39"/>
  <c r="Z1252" i="39"/>
  <c r="Y1252" i="39"/>
  <c r="W1252" i="39"/>
  <c r="N1252" i="39"/>
  <c r="S1252" i="39" s="1"/>
  <c r="W1251" i="39"/>
  <c r="Z1251" i="39"/>
  <c r="N1251" i="39"/>
  <c r="S1251" i="39" s="1"/>
  <c r="AF1251" i="39" s="1"/>
  <c r="AA1250" i="39"/>
  <c r="Z1250" i="39"/>
  <c r="Y1250" i="39"/>
  <c r="W1250" i="39"/>
  <c r="N1250" i="39"/>
  <c r="S1250" i="39" s="1"/>
  <c r="W1249" i="39"/>
  <c r="Z1249" i="39"/>
  <c r="N1249" i="39"/>
  <c r="S1249" i="39" s="1"/>
  <c r="AF1249" i="39" s="1"/>
  <c r="AA1248" i="39"/>
  <c r="Z1248" i="39"/>
  <c r="Y1248" i="39"/>
  <c r="W1248" i="39"/>
  <c r="N1248" i="39"/>
  <c r="S1248" i="39" s="1"/>
  <c r="W1247" i="39"/>
  <c r="Z1247" i="39"/>
  <c r="N1247" i="39"/>
  <c r="S1247" i="39" s="1"/>
  <c r="AF1247" i="39" s="1"/>
  <c r="AA1246" i="39"/>
  <c r="Z1246" i="39"/>
  <c r="Y1246" i="39"/>
  <c r="W1246" i="39"/>
  <c r="N1246" i="39"/>
  <c r="S1246" i="39" s="1"/>
  <c r="W1245" i="39"/>
  <c r="Z1245" i="39"/>
  <c r="N1245" i="39"/>
  <c r="S1245" i="39" s="1"/>
  <c r="AF1245" i="39" s="1"/>
  <c r="AA1244" i="39"/>
  <c r="Z1244" i="39"/>
  <c r="Y1244" i="39"/>
  <c r="W1244" i="39"/>
  <c r="N1244" i="39"/>
  <c r="S1244" i="39" s="1"/>
  <c r="W1243" i="39"/>
  <c r="Z1243" i="39"/>
  <c r="N1243" i="39"/>
  <c r="S1243" i="39" s="1"/>
  <c r="AF1243" i="39" s="1"/>
  <c r="AA1242" i="39"/>
  <c r="Z1242" i="39"/>
  <c r="Y1242" i="39"/>
  <c r="W1242" i="39"/>
  <c r="N1242" i="39"/>
  <c r="S1242" i="39" s="1"/>
  <c r="W1241" i="39"/>
  <c r="Z1241" i="39"/>
  <c r="N1241" i="39"/>
  <c r="S1241" i="39" s="1"/>
  <c r="AF1241" i="39" s="1"/>
  <c r="AA1240" i="39"/>
  <c r="Z1240" i="39"/>
  <c r="Y1240" i="39"/>
  <c r="W1240" i="39"/>
  <c r="N1240" i="39"/>
  <c r="S1240" i="39" s="1"/>
  <c r="W1239" i="39"/>
  <c r="Z1239" i="39"/>
  <c r="N1239" i="39"/>
  <c r="S1239" i="39" s="1"/>
  <c r="AF1239" i="39" s="1"/>
  <c r="AA1238" i="39"/>
  <c r="Z1238" i="39"/>
  <c r="Y1238" i="39"/>
  <c r="W1238" i="39"/>
  <c r="N1238" i="39"/>
  <c r="S1238" i="39" s="1"/>
  <c r="W1237" i="39"/>
  <c r="Z1237" i="39"/>
  <c r="N1237" i="39"/>
  <c r="S1237" i="39" s="1"/>
  <c r="AF1237" i="39" s="1"/>
  <c r="AA1236" i="39"/>
  <c r="Z1236" i="39"/>
  <c r="Y1236" i="39"/>
  <c r="W1236" i="39"/>
  <c r="N1236" i="39"/>
  <c r="S1236" i="39" s="1"/>
  <c r="W1235" i="39"/>
  <c r="Z1235" i="39"/>
  <c r="N1235" i="39"/>
  <c r="S1235" i="39" s="1"/>
  <c r="AF1235" i="39" s="1"/>
  <c r="AA1234" i="39"/>
  <c r="Z1234" i="39"/>
  <c r="Y1234" i="39"/>
  <c r="W1234" i="39"/>
  <c r="N1234" i="39"/>
  <c r="S1234" i="39" s="1"/>
  <c r="AB1233" i="39"/>
  <c r="Z1233" i="39"/>
  <c r="X1233" i="39"/>
  <c r="W1233" i="39"/>
  <c r="V1233" i="39"/>
  <c r="Y1233" i="39"/>
  <c r="N1233" i="39"/>
  <c r="S1233" i="39" s="1"/>
  <c r="AF1233" i="39" s="1"/>
  <c r="Y1232" i="39"/>
  <c r="X1232" i="39"/>
  <c r="W1232" i="39"/>
  <c r="Z1232" i="39"/>
  <c r="N1232" i="39"/>
  <c r="S1232" i="39" s="1"/>
  <c r="AB1231" i="39"/>
  <c r="X1231" i="39"/>
  <c r="W1231" i="39"/>
  <c r="V1231" i="39"/>
  <c r="Y1231" i="39"/>
  <c r="N1231" i="39"/>
  <c r="S1231" i="39" s="1"/>
  <c r="AF1231" i="39" s="1"/>
  <c r="X1230" i="39"/>
  <c r="Z1230" i="39"/>
  <c r="N1230" i="39"/>
  <c r="S1230" i="39" s="1"/>
  <c r="AF1230" i="39" s="1"/>
  <c r="W1229" i="39"/>
  <c r="Y1229" i="39"/>
  <c r="N1229" i="39"/>
  <c r="S1229" i="39" s="1"/>
  <c r="AF1229" i="39" s="1"/>
  <c r="Z1228" i="39"/>
  <c r="W1228" i="39"/>
  <c r="Y1228" i="39"/>
  <c r="N1228" i="39"/>
  <c r="S1228" i="39" s="1"/>
  <c r="AF1228" i="39" s="1"/>
  <c r="AB1227" i="39"/>
  <c r="Z1227" i="39"/>
  <c r="V1227" i="39"/>
  <c r="Y1227" i="39"/>
  <c r="N1227" i="39"/>
  <c r="S1227" i="39" s="1"/>
  <c r="AF1227" i="39" s="1"/>
  <c r="Y1226" i="39"/>
  <c r="N1226" i="39"/>
  <c r="S1226" i="39" s="1"/>
  <c r="AB1225" i="39"/>
  <c r="X1225" i="39"/>
  <c r="Y1225" i="39"/>
  <c r="N1225" i="39"/>
  <c r="S1225" i="39" s="1"/>
  <c r="AL1225" i="39" s="1"/>
  <c r="Z1224" i="39"/>
  <c r="N1224" i="39"/>
  <c r="S1224" i="39" s="1"/>
  <c r="Y1223" i="39"/>
  <c r="N1223" i="39"/>
  <c r="S1223" i="39" s="1"/>
  <c r="Z1222" i="39"/>
  <c r="Y1222" i="39"/>
  <c r="X1222" i="39"/>
  <c r="W1222" i="39"/>
  <c r="N1222" i="39"/>
  <c r="S1222" i="39" s="1"/>
  <c r="AB1221" i="39"/>
  <c r="Z1221" i="39"/>
  <c r="X1221" i="39"/>
  <c r="W1221" i="39"/>
  <c r="V1221" i="39"/>
  <c r="Y1221" i="39"/>
  <c r="N1221" i="39"/>
  <c r="S1221" i="39" s="1"/>
  <c r="AF1221" i="39" s="1"/>
  <c r="Y1220" i="39"/>
  <c r="X1220" i="39"/>
  <c r="W1220" i="39"/>
  <c r="Z1220" i="39"/>
  <c r="N1220" i="39"/>
  <c r="S1220" i="39" s="1"/>
  <c r="AB1219" i="39"/>
  <c r="X1219" i="39"/>
  <c r="W1219" i="39"/>
  <c r="V1219" i="39"/>
  <c r="Y1219" i="39"/>
  <c r="N1219" i="39"/>
  <c r="S1219" i="39" s="1"/>
  <c r="X1218" i="39"/>
  <c r="Z1218" i="39"/>
  <c r="N1218" i="39"/>
  <c r="S1218" i="39" s="1"/>
  <c r="AF1218" i="39" s="1"/>
  <c r="W1217" i="39"/>
  <c r="Y1217" i="39"/>
  <c r="N1217" i="39"/>
  <c r="S1217" i="39" s="1"/>
  <c r="AF1217" i="39" s="1"/>
  <c r="Z1216" i="39"/>
  <c r="W1216" i="39"/>
  <c r="Y1216" i="39"/>
  <c r="N1216" i="39"/>
  <c r="S1216" i="39" s="1"/>
  <c r="AF1216" i="39" s="1"/>
  <c r="AB1215" i="39"/>
  <c r="Z1215" i="39"/>
  <c r="V1215" i="39"/>
  <c r="Y1215" i="39"/>
  <c r="N1215" i="39"/>
  <c r="S1215" i="39" s="1"/>
  <c r="AF1215" i="39" s="1"/>
  <c r="Y1214" i="39"/>
  <c r="N1214" i="39"/>
  <c r="S1214" i="39" s="1"/>
  <c r="AB1213" i="39"/>
  <c r="X1213" i="39"/>
  <c r="Y1213" i="39"/>
  <c r="N1213" i="39"/>
  <c r="S1213" i="39" s="1"/>
  <c r="Z1212" i="39"/>
  <c r="N1212" i="39"/>
  <c r="S1212" i="39" s="1"/>
  <c r="Y1211" i="39"/>
  <c r="N1211" i="39"/>
  <c r="S1211" i="39" s="1"/>
  <c r="Z1210" i="39"/>
  <c r="Y1210" i="39"/>
  <c r="X1210" i="39"/>
  <c r="W1210" i="39"/>
  <c r="N1210" i="39"/>
  <c r="S1210" i="39" s="1"/>
  <c r="AB1209" i="39"/>
  <c r="Z1209" i="39"/>
  <c r="X1209" i="39"/>
  <c r="W1209" i="39"/>
  <c r="V1209" i="39"/>
  <c r="Y1209" i="39"/>
  <c r="N1209" i="39"/>
  <c r="S1209" i="39" s="1"/>
  <c r="AF1209" i="39" s="1"/>
  <c r="Y1208" i="39"/>
  <c r="X1208" i="39"/>
  <c r="W1208" i="39"/>
  <c r="Z1208" i="39"/>
  <c r="N1208" i="39"/>
  <c r="S1208" i="39" s="1"/>
  <c r="AB1207" i="39"/>
  <c r="X1207" i="39"/>
  <c r="W1207" i="39"/>
  <c r="V1207" i="39"/>
  <c r="Y1207" i="39"/>
  <c r="N1207" i="39"/>
  <c r="S1207" i="39" s="1"/>
  <c r="X1206" i="39"/>
  <c r="Z1206" i="39"/>
  <c r="N1206" i="39"/>
  <c r="S1206" i="39" s="1"/>
  <c r="AF1206" i="39" s="1"/>
  <c r="W1205" i="39"/>
  <c r="Y1205" i="39"/>
  <c r="N1205" i="39"/>
  <c r="S1205" i="39" s="1"/>
  <c r="AF1205" i="39" s="1"/>
  <c r="Z1204" i="39"/>
  <c r="W1204" i="39"/>
  <c r="Y1204" i="39"/>
  <c r="N1204" i="39"/>
  <c r="S1204" i="39" s="1"/>
  <c r="AF1204" i="39" s="1"/>
  <c r="AB1203" i="39"/>
  <c r="Z1203" i="39"/>
  <c r="V1203" i="39"/>
  <c r="Y1203" i="39"/>
  <c r="N1203" i="39"/>
  <c r="S1203" i="39" s="1"/>
  <c r="AF1203" i="39" s="1"/>
  <c r="Y1202" i="39"/>
  <c r="N1202" i="39"/>
  <c r="S1202" i="39" s="1"/>
  <c r="AB1201" i="39"/>
  <c r="X1201" i="39"/>
  <c r="Y1201" i="39"/>
  <c r="N1201" i="39"/>
  <c r="S1201" i="39" s="1"/>
  <c r="Z1200" i="39"/>
  <c r="N1200" i="39"/>
  <c r="S1200" i="39" s="1"/>
  <c r="Y1199" i="39"/>
  <c r="N1199" i="39"/>
  <c r="S1199" i="39" s="1"/>
  <c r="Z1198" i="39"/>
  <c r="Y1198" i="39"/>
  <c r="X1198" i="39"/>
  <c r="W1198" i="39"/>
  <c r="N1198" i="39"/>
  <c r="S1198" i="39" s="1"/>
  <c r="AB1197" i="39"/>
  <c r="Z1197" i="39"/>
  <c r="X1197" i="39"/>
  <c r="W1197" i="39"/>
  <c r="V1197" i="39"/>
  <c r="Y1197" i="39"/>
  <c r="N1197" i="39"/>
  <c r="S1197" i="39" s="1"/>
  <c r="AF1197" i="39" s="1"/>
  <c r="Y1196" i="39"/>
  <c r="X1196" i="39"/>
  <c r="W1196" i="39"/>
  <c r="Z1196" i="39"/>
  <c r="N1196" i="39"/>
  <c r="S1196" i="39" s="1"/>
  <c r="AB1195" i="39"/>
  <c r="X1195" i="39"/>
  <c r="W1195" i="39"/>
  <c r="V1195" i="39"/>
  <c r="Y1195" i="39"/>
  <c r="N1195" i="39"/>
  <c r="S1195" i="39" s="1"/>
  <c r="X1194" i="39"/>
  <c r="Z1194" i="39"/>
  <c r="N1194" i="39"/>
  <c r="S1194" i="39" s="1"/>
  <c r="AF1194" i="39" s="1"/>
  <c r="W1193" i="39"/>
  <c r="Y1193" i="39"/>
  <c r="N1193" i="39"/>
  <c r="S1193" i="39" s="1"/>
  <c r="AF1193" i="39" s="1"/>
  <c r="Z1192" i="39"/>
  <c r="W1192" i="39"/>
  <c r="Y1192" i="39"/>
  <c r="N1192" i="39"/>
  <c r="S1192" i="39" s="1"/>
  <c r="AF1192" i="39" s="1"/>
  <c r="AB1191" i="39"/>
  <c r="Z1191" i="39"/>
  <c r="V1191" i="39"/>
  <c r="Y1191" i="39"/>
  <c r="N1191" i="39"/>
  <c r="S1191" i="39" s="1"/>
  <c r="AF1191" i="39" s="1"/>
  <c r="Y1190" i="39"/>
  <c r="N1190" i="39"/>
  <c r="S1190" i="39" s="1"/>
  <c r="AB1189" i="39"/>
  <c r="X1189" i="39"/>
  <c r="Y1189" i="39"/>
  <c r="N1189" i="39"/>
  <c r="S1189" i="39" s="1"/>
  <c r="Z1188" i="39"/>
  <c r="N1188" i="39"/>
  <c r="S1188" i="39" s="1"/>
  <c r="Y1187" i="39"/>
  <c r="N1187" i="39"/>
  <c r="S1187" i="39" s="1"/>
  <c r="Z1186" i="39"/>
  <c r="Y1186" i="39"/>
  <c r="X1186" i="39"/>
  <c r="W1186" i="39"/>
  <c r="N1186" i="39"/>
  <c r="S1186" i="39" s="1"/>
  <c r="AB1185" i="39"/>
  <c r="Z1185" i="39"/>
  <c r="X1185" i="39"/>
  <c r="W1185" i="39"/>
  <c r="V1185" i="39"/>
  <c r="Y1185" i="39"/>
  <c r="N1185" i="39"/>
  <c r="S1185" i="39" s="1"/>
  <c r="AF1185" i="39" s="1"/>
  <c r="Y1184" i="39"/>
  <c r="X1184" i="39"/>
  <c r="W1184" i="39"/>
  <c r="Z1184" i="39"/>
  <c r="N1184" i="39"/>
  <c r="S1184" i="39" s="1"/>
  <c r="AB1183" i="39"/>
  <c r="X1183" i="39"/>
  <c r="W1183" i="39"/>
  <c r="V1183" i="39"/>
  <c r="Y1183" i="39"/>
  <c r="N1183" i="39"/>
  <c r="S1183" i="39" s="1"/>
  <c r="X1182" i="39"/>
  <c r="Z1182" i="39"/>
  <c r="N1182" i="39"/>
  <c r="S1182" i="39" s="1"/>
  <c r="AF1182" i="39" s="1"/>
  <c r="W1181" i="39"/>
  <c r="Y1181" i="39"/>
  <c r="N1181" i="39"/>
  <c r="S1181" i="39" s="1"/>
  <c r="AF1181" i="39" s="1"/>
  <c r="Z1180" i="39"/>
  <c r="W1180" i="39"/>
  <c r="Y1180" i="39"/>
  <c r="N1180" i="39"/>
  <c r="S1180" i="39" s="1"/>
  <c r="AF1180" i="39" s="1"/>
  <c r="AB1179" i="39"/>
  <c r="Z1179" i="39"/>
  <c r="V1179" i="39"/>
  <c r="Y1179" i="39"/>
  <c r="N1179" i="39"/>
  <c r="S1179" i="39" s="1"/>
  <c r="AF1179" i="39" s="1"/>
  <c r="Y1178" i="39"/>
  <c r="N1178" i="39"/>
  <c r="S1178" i="39" s="1"/>
  <c r="AB1177" i="39"/>
  <c r="X1177" i="39"/>
  <c r="Y1177" i="39"/>
  <c r="N1177" i="39"/>
  <c r="S1177" i="39" s="1"/>
  <c r="Z1176" i="39"/>
  <c r="N1176" i="39"/>
  <c r="S1176" i="39" s="1"/>
  <c r="Y1175" i="39"/>
  <c r="N1175" i="39"/>
  <c r="S1175" i="39" s="1"/>
  <c r="Z1174" i="39"/>
  <c r="Y1174" i="39"/>
  <c r="X1174" i="39"/>
  <c r="W1174" i="39"/>
  <c r="N1174" i="39"/>
  <c r="S1174" i="39" s="1"/>
  <c r="AB1173" i="39"/>
  <c r="Z1173" i="39"/>
  <c r="X1173" i="39"/>
  <c r="W1173" i="39"/>
  <c r="V1173" i="39"/>
  <c r="Y1173" i="39"/>
  <c r="N1173" i="39"/>
  <c r="S1173" i="39" s="1"/>
  <c r="AF1173" i="39" s="1"/>
  <c r="Y1172" i="39"/>
  <c r="X1172" i="39"/>
  <c r="W1172" i="39"/>
  <c r="Z1172" i="39"/>
  <c r="N1172" i="39"/>
  <c r="S1172" i="39" s="1"/>
  <c r="AB1171" i="39"/>
  <c r="X1171" i="39"/>
  <c r="W1171" i="39"/>
  <c r="V1171" i="39"/>
  <c r="Y1171" i="39"/>
  <c r="N1171" i="39"/>
  <c r="S1171" i="39" s="1"/>
  <c r="AF1171" i="39" s="1"/>
  <c r="X1170" i="39"/>
  <c r="Z1170" i="39"/>
  <c r="N1170" i="39"/>
  <c r="S1170" i="39" s="1"/>
  <c r="AF1170" i="39" s="1"/>
  <c r="W1169" i="39"/>
  <c r="Y1169" i="39"/>
  <c r="N1169" i="39"/>
  <c r="S1169" i="39" s="1"/>
  <c r="AF1169" i="39" s="1"/>
  <c r="Z1168" i="39"/>
  <c r="W1168" i="39"/>
  <c r="Y1168" i="39"/>
  <c r="N1168" i="39"/>
  <c r="S1168" i="39" s="1"/>
  <c r="AF1168" i="39" s="1"/>
  <c r="AB1167" i="39"/>
  <c r="Z1167" i="39"/>
  <c r="V1167" i="39"/>
  <c r="Y1167" i="39"/>
  <c r="N1167" i="39"/>
  <c r="S1167" i="39" s="1"/>
  <c r="AF1167" i="39" s="1"/>
  <c r="Y1166" i="39"/>
  <c r="N1166" i="39"/>
  <c r="S1166" i="39" s="1"/>
  <c r="AB1165" i="39"/>
  <c r="X1165" i="39"/>
  <c r="Y1165" i="39"/>
  <c r="N1165" i="39"/>
  <c r="S1165" i="39" s="1"/>
  <c r="AL1165" i="39" s="1"/>
  <c r="Z1164" i="39"/>
  <c r="N1164" i="39"/>
  <c r="S1164" i="39" s="1"/>
  <c r="Y1163" i="39"/>
  <c r="N1163" i="39"/>
  <c r="S1163" i="39" s="1"/>
  <c r="Z1162" i="39"/>
  <c r="Y1162" i="39"/>
  <c r="X1162" i="39"/>
  <c r="W1162" i="39"/>
  <c r="N1162" i="39"/>
  <c r="S1162" i="39" s="1"/>
  <c r="AB1161" i="39"/>
  <c r="Z1161" i="39"/>
  <c r="X1161" i="39"/>
  <c r="W1161" i="39"/>
  <c r="V1161" i="39"/>
  <c r="Y1161" i="39"/>
  <c r="N1161" i="39"/>
  <c r="S1161" i="39" s="1"/>
  <c r="AF1161" i="39" s="1"/>
  <c r="Y1160" i="39"/>
  <c r="X1160" i="39"/>
  <c r="W1160" i="39"/>
  <c r="Z1160" i="39"/>
  <c r="N1160" i="39"/>
  <c r="S1160" i="39" s="1"/>
  <c r="AB1159" i="39"/>
  <c r="X1159" i="39"/>
  <c r="W1159" i="39"/>
  <c r="V1159" i="39"/>
  <c r="Y1159" i="39"/>
  <c r="N1159" i="39"/>
  <c r="S1159" i="39" s="1"/>
  <c r="AF1159" i="39" s="1"/>
  <c r="AB1158" i="39"/>
  <c r="AA1158" i="39"/>
  <c r="Y1158" i="39"/>
  <c r="X1158" i="39"/>
  <c r="W1158" i="39"/>
  <c r="V1158" i="39"/>
  <c r="Z1158" i="39"/>
  <c r="N1158" i="39"/>
  <c r="S1158" i="39" s="1"/>
  <c r="AH1158" i="39" s="1"/>
  <c r="AB1157" i="39"/>
  <c r="AA1157" i="39"/>
  <c r="Y1157" i="39"/>
  <c r="V1157" i="39"/>
  <c r="Z1157" i="39"/>
  <c r="N1157" i="39"/>
  <c r="S1157" i="39" s="1"/>
  <c r="AL1157" i="39" s="1"/>
  <c r="AB1156" i="39"/>
  <c r="AA1156" i="39"/>
  <c r="Y1156" i="39"/>
  <c r="X1156" i="39"/>
  <c r="W1156" i="39"/>
  <c r="V1156" i="39"/>
  <c r="Z1156" i="39"/>
  <c r="N1156" i="39"/>
  <c r="S1156" i="39" s="1"/>
  <c r="AB1155" i="39"/>
  <c r="AA1155" i="39"/>
  <c r="Y1155" i="39"/>
  <c r="V1155" i="39"/>
  <c r="Z1155" i="39"/>
  <c r="N1155" i="39"/>
  <c r="S1155" i="39" s="1"/>
  <c r="AB1154" i="39"/>
  <c r="AA1154" i="39"/>
  <c r="Y1154" i="39"/>
  <c r="X1154" i="39"/>
  <c r="W1154" i="39"/>
  <c r="V1154" i="39"/>
  <c r="Z1154" i="39"/>
  <c r="N1154" i="39"/>
  <c r="S1154" i="39" s="1"/>
  <c r="AB1153" i="39"/>
  <c r="AA1153" i="39"/>
  <c r="Y1153" i="39"/>
  <c r="V1153" i="39"/>
  <c r="Z1153" i="39"/>
  <c r="N1153" i="39"/>
  <c r="S1153" i="39" s="1"/>
  <c r="AB1152" i="39"/>
  <c r="AA1152" i="39"/>
  <c r="Y1152" i="39"/>
  <c r="X1152" i="39"/>
  <c r="W1152" i="39"/>
  <c r="V1152" i="39"/>
  <c r="Z1152" i="39"/>
  <c r="N1152" i="39"/>
  <c r="S1152" i="39" s="1"/>
  <c r="AI1152" i="39" s="1"/>
  <c r="AB1151" i="39"/>
  <c r="AA1151" i="39"/>
  <c r="Y1151" i="39"/>
  <c r="V1151" i="39"/>
  <c r="Z1151" i="39"/>
  <c r="N1151" i="39"/>
  <c r="S1151" i="39" s="1"/>
  <c r="AL1151" i="39" s="1"/>
  <c r="AB1150" i="39"/>
  <c r="AA1150" i="39"/>
  <c r="Y1150" i="39"/>
  <c r="X1150" i="39"/>
  <c r="W1150" i="39"/>
  <c r="V1150" i="39"/>
  <c r="Z1150" i="39"/>
  <c r="N1150" i="39"/>
  <c r="S1150" i="39" s="1"/>
  <c r="AB1149" i="39"/>
  <c r="AA1149" i="39"/>
  <c r="Y1149" i="39"/>
  <c r="V1149" i="39"/>
  <c r="Z1149" i="39"/>
  <c r="N1149" i="39"/>
  <c r="S1149" i="39" s="1"/>
  <c r="AB1148" i="39"/>
  <c r="AA1148" i="39"/>
  <c r="Y1148" i="39"/>
  <c r="X1148" i="39"/>
  <c r="W1148" i="39"/>
  <c r="V1148" i="39"/>
  <c r="Z1148" i="39"/>
  <c r="N1148" i="39"/>
  <c r="S1148" i="39" s="1"/>
  <c r="AB1147" i="39"/>
  <c r="AA1147" i="39"/>
  <c r="Y1147" i="39"/>
  <c r="V1147" i="39"/>
  <c r="Z1147" i="39"/>
  <c r="N1147" i="39"/>
  <c r="S1147" i="39" s="1"/>
  <c r="AB1146" i="39"/>
  <c r="AA1146" i="39"/>
  <c r="Y1146" i="39"/>
  <c r="X1146" i="39"/>
  <c r="W1146" i="39"/>
  <c r="V1146" i="39"/>
  <c r="Z1146" i="39"/>
  <c r="N1146" i="39"/>
  <c r="S1146" i="39" s="1"/>
  <c r="AB1145" i="39"/>
  <c r="AA1145" i="39"/>
  <c r="Y1145" i="39"/>
  <c r="V1145" i="39"/>
  <c r="Z1145" i="39"/>
  <c r="N1145" i="39"/>
  <c r="S1145" i="39" s="1"/>
  <c r="AL1145" i="39" s="1"/>
  <c r="AB1144" i="39"/>
  <c r="AA1144" i="39"/>
  <c r="Y1144" i="39"/>
  <c r="X1144" i="39"/>
  <c r="W1144" i="39"/>
  <c r="V1144" i="39"/>
  <c r="Z1144" i="39"/>
  <c r="N1144" i="39"/>
  <c r="S1144" i="39" s="1"/>
  <c r="AK1144" i="39" s="1"/>
  <c r="AB1143" i="39"/>
  <c r="AA1143" i="39"/>
  <c r="Y1143" i="39"/>
  <c r="V1143" i="39"/>
  <c r="Z1143" i="39"/>
  <c r="N1143" i="39"/>
  <c r="S1143" i="39" s="1"/>
  <c r="AB1142" i="39"/>
  <c r="AA1142" i="39"/>
  <c r="Y1142" i="39"/>
  <c r="X1142" i="39"/>
  <c r="W1142" i="39"/>
  <c r="V1142" i="39"/>
  <c r="Z1142" i="39"/>
  <c r="N1142" i="39"/>
  <c r="S1142" i="39" s="1"/>
  <c r="AK1142" i="39" s="1"/>
  <c r="AB1141" i="39"/>
  <c r="AA1141" i="39"/>
  <c r="Y1141" i="39"/>
  <c r="V1141" i="39"/>
  <c r="Z1141" i="39"/>
  <c r="N1141" i="39"/>
  <c r="S1141" i="39" s="1"/>
  <c r="AB1140" i="39"/>
  <c r="AA1140" i="39"/>
  <c r="Y1140" i="39"/>
  <c r="X1140" i="39"/>
  <c r="W1140" i="39"/>
  <c r="V1140" i="39"/>
  <c r="Z1140" i="39"/>
  <c r="N1140" i="39"/>
  <c r="S1140" i="39" s="1"/>
  <c r="AK1140" i="39" s="1"/>
  <c r="AB1139" i="39"/>
  <c r="AA1139" i="39"/>
  <c r="Y1139" i="39"/>
  <c r="V1139" i="39"/>
  <c r="Z1139" i="39"/>
  <c r="N1139" i="39"/>
  <c r="S1139" i="39" s="1"/>
  <c r="AL1139" i="39" s="1"/>
  <c r="AB1138" i="39"/>
  <c r="AA1138" i="39"/>
  <c r="Y1138" i="39"/>
  <c r="X1138" i="39"/>
  <c r="W1138" i="39"/>
  <c r="V1138" i="39"/>
  <c r="Z1138" i="39"/>
  <c r="N1138" i="39"/>
  <c r="S1138" i="39" s="1"/>
  <c r="AK1138" i="39" s="1"/>
  <c r="AB1137" i="39"/>
  <c r="AA1137" i="39"/>
  <c r="Y1137" i="39"/>
  <c r="V1137" i="39"/>
  <c r="Z1137" i="39"/>
  <c r="N1137" i="39"/>
  <c r="S1137" i="39" s="1"/>
  <c r="AB1136" i="39"/>
  <c r="AA1136" i="39"/>
  <c r="Y1136" i="39"/>
  <c r="X1136" i="39"/>
  <c r="W1136" i="39"/>
  <c r="V1136" i="39"/>
  <c r="Z1136" i="39"/>
  <c r="N1136" i="39"/>
  <c r="S1136" i="39" s="1"/>
  <c r="AK1136" i="39" s="1"/>
  <c r="AB1135" i="39"/>
  <c r="AA1135" i="39"/>
  <c r="Y1135" i="39"/>
  <c r="V1135" i="39"/>
  <c r="Z1135" i="39"/>
  <c r="N1135" i="39"/>
  <c r="S1135" i="39" s="1"/>
  <c r="AB1134" i="39"/>
  <c r="AA1134" i="39"/>
  <c r="Y1134" i="39"/>
  <c r="X1134" i="39"/>
  <c r="W1134" i="39"/>
  <c r="V1134" i="39"/>
  <c r="Z1134" i="39"/>
  <c r="N1134" i="39"/>
  <c r="S1134" i="39" s="1"/>
  <c r="AK1134" i="39" s="1"/>
  <c r="AB1133" i="39"/>
  <c r="AA1133" i="39"/>
  <c r="Y1133" i="39"/>
  <c r="V1133" i="39"/>
  <c r="Z1133" i="39"/>
  <c r="N1133" i="39"/>
  <c r="S1133" i="39" s="1"/>
  <c r="AL1133" i="39" s="1"/>
  <c r="AB1132" i="39"/>
  <c r="AA1132" i="39"/>
  <c r="Y1132" i="39"/>
  <c r="X1132" i="39"/>
  <c r="W1132" i="39"/>
  <c r="V1132" i="39"/>
  <c r="Z1132" i="39"/>
  <c r="N1132" i="39"/>
  <c r="S1132" i="39" s="1"/>
  <c r="AK1132" i="39" s="1"/>
  <c r="AB1131" i="39"/>
  <c r="AA1131" i="39"/>
  <c r="Y1131" i="39"/>
  <c r="V1131" i="39"/>
  <c r="Z1131" i="39"/>
  <c r="N1131" i="39"/>
  <c r="S1131" i="39" s="1"/>
  <c r="AB1130" i="39"/>
  <c r="AA1130" i="39"/>
  <c r="Y1130" i="39"/>
  <c r="X1130" i="39"/>
  <c r="W1130" i="39"/>
  <c r="V1130" i="39"/>
  <c r="Z1130" i="39"/>
  <c r="N1130" i="39"/>
  <c r="S1130" i="39" s="1"/>
  <c r="AK1130" i="39" s="1"/>
  <c r="AB1129" i="39"/>
  <c r="AA1129" i="39"/>
  <c r="Y1129" i="39"/>
  <c r="V1129" i="39"/>
  <c r="Z1129" i="39"/>
  <c r="N1129" i="39"/>
  <c r="S1129" i="39" s="1"/>
  <c r="AB1128" i="39"/>
  <c r="AA1128" i="39"/>
  <c r="Y1128" i="39"/>
  <c r="X1128" i="39"/>
  <c r="W1128" i="39"/>
  <c r="V1128" i="39"/>
  <c r="Z1128" i="39"/>
  <c r="N1128" i="39"/>
  <c r="S1128" i="39" s="1"/>
  <c r="AK1128" i="39" s="1"/>
  <c r="AB1127" i="39"/>
  <c r="AA1127" i="39"/>
  <c r="Y1127" i="39"/>
  <c r="X1127" i="39"/>
  <c r="V1127" i="39"/>
  <c r="Z1127" i="39"/>
  <c r="N1127" i="39"/>
  <c r="S1127" i="39" s="1"/>
  <c r="AB1126" i="39"/>
  <c r="AA1126" i="39"/>
  <c r="Y1126" i="39"/>
  <c r="X1126" i="39"/>
  <c r="W1126" i="39"/>
  <c r="V1126" i="39"/>
  <c r="Z1126" i="39"/>
  <c r="N1126" i="39"/>
  <c r="S1126" i="39" s="1"/>
  <c r="AB1125" i="39"/>
  <c r="AA1125" i="39"/>
  <c r="Y1125" i="39"/>
  <c r="X1125" i="39"/>
  <c r="V1125" i="39"/>
  <c r="Z1125" i="39"/>
  <c r="N1125" i="39"/>
  <c r="S1125" i="39" s="1"/>
  <c r="AH1125" i="39" s="1"/>
  <c r="AB1124" i="39"/>
  <c r="AA1124" i="39"/>
  <c r="Y1124" i="39"/>
  <c r="X1124" i="39"/>
  <c r="W1124" i="39"/>
  <c r="V1124" i="39"/>
  <c r="Z1124" i="39"/>
  <c r="N1124" i="39"/>
  <c r="S1124" i="39" s="1"/>
  <c r="AB1123" i="39"/>
  <c r="AA1123" i="39"/>
  <c r="Y1123" i="39"/>
  <c r="X1123" i="39"/>
  <c r="V1123" i="39"/>
  <c r="Z1123" i="39"/>
  <c r="N1123" i="39"/>
  <c r="S1123" i="39" s="1"/>
  <c r="AB1122" i="39"/>
  <c r="AA1122" i="39"/>
  <c r="Y1122" i="39"/>
  <c r="X1122" i="39"/>
  <c r="W1122" i="39"/>
  <c r="V1122" i="39"/>
  <c r="Z1122" i="39"/>
  <c r="N1122" i="39"/>
  <c r="S1122" i="39" s="1"/>
  <c r="AK1122" i="39" s="1"/>
  <c r="AB1121" i="39"/>
  <c r="AA1121" i="39"/>
  <c r="Y1121" i="39"/>
  <c r="X1121" i="39"/>
  <c r="V1121" i="39"/>
  <c r="Z1121" i="39"/>
  <c r="N1121" i="39"/>
  <c r="S1121" i="39" s="1"/>
  <c r="AB1120" i="39"/>
  <c r="AA1120" i="39"/>
  <c r="Y1120" i="39"/>
  <c r="X1120" i="39"/>
  <c r="W1120" i="39"/>
  <c r="V1120" i="39"/>
  <c r="Z1120" i="39"/>
  <c r="N1120" i="39"/>
  <c r="S1120" i="39" s="1"/>
  <c r="AB1119" i="39"/>
  <c r="AA1119" i="39"/>
  <c r="Y1119" i="39"/>
  <c r="X1119" i="39"/>
  <c r="V1119" i="39"/>
  <c r="Z1119" i="39"/>
  <c r="N1119" i="39"/>
  <c r="S1119" i="39" s="1"/>
  <c r="AB1118" i="39"/>
  <c r="AA1118" i="39"/>
  <c r="Y1118" i="39"/>
  <c r="X1118" i="39"/>
  <c r="W1118" i="39"/>
  <c r="V1118" i="39"/>
  <c r="Z1118" i="39"/>
  <c r="N1118" i="39"/>
  <c r="S1118" i="39" s="1"/>
  <c r="AB1117" i="39"/>
  <c r="AA1117" i="39"/>
  <c r="Y1117" i="39"/>
  <c r="X1117" i="39"/>
  <c r="V1117" i="39"/>
  <c r="Z1117" i="39"/>
  <c r="N1117" i="39"/>
  <c r="S1117" i="39" s="1"/>
  <c r="AB1116" i="39"/>
  <c r="AA1116" i="39"/>
  <c r="Y1116" i="39"/>
  <c r="X1116" i="39"/>
  <c r="W1116" i="39"/>
  <c r="V1116" i="39"/>
  <c r="Z1116" i="39"/>
  <c r="N1116" i="39"/>
  <c r="S1116" i="39" s="1"/>
  <c r="AK1116" i="39" s="1"/>
  <c r="AB1115" i="39"/>
  <c r="AA1115" i="39"/>
  <c r="Y1115" i="39"/>
  <c r="X1115" i="39"/>
  <c r="V1115" i="39"/>
  <c r="Z1115" i="39"/>
  <c r="N1115" i="39"/>
  <c r="S1115" i="39" s="1"/>
  <c r="AB1114" i="39"/>
  <c r="AA1114" i="39"/>
  <c r="Y1114" i="39"/>
  <c r="X1114" i="39"/>
  <c r="W1114" i="39"/>
  <c r="V1114" i="39"/>
  <c r="Z1114" i="39"/>
  <c r="N1114" i="39"/>
  <c r="S1114" i="39" s="1"/>
  <c r="AK1114" i="39" s="1"/>
  <c r="AB1113" i="39"/>
  <c r="AA1113" i="39"/>
  <c r="Y1113" i="39"/>
  <c r="X1113" i="39"/>
  <c r="V1113" i="39"/>
  <c r="Z1113" i="39"/>
  <c r="N1113" i="39"/>
  <c r="S1113" i="39" s="1"/>
  <c r="AB1112" i="39"/>
  <c r="AA1112" i="39"/>
  <c r="Y1112" i="39"/>
  <c r="X1112" i="39"/>
  <c r="W1112" i="39"/>
  <c r="V1112" i="39"/>
  <c r="Z1112" i="39"/>
  <c r="N1112" i="39"/>
  <c r="S1112" i="39" s="1"/>
  <c r="AB1111" i="39"/>
  <c r="AA1111" i="39"/>
  <c r="Y1111" i="39"/>
  <c r="X1111" i="39"/>
  <c r="V1111" i="39"/>
  <c r="Z1111" i="39"/>
  <c r="N1111" i="39"/>
  <c r="S1111" i="39" s="1"/>
  <c r="AB1110" i="39"/>
  <c r="AA1110" i="39"/>
  <c r="Y1110" i="39"/>
  <c r="X1110" i="39"/>
  <c r="W1110" i="39"/>
  <c r="V1110" i="39"/>
  <c r="Z1110" i="39"/>
  <c r="N1110" i="39"/>
  <c r="S1110" i="39" s="1"/>
  <c r="AK1110" i="39" s="1"/>
  <c r="AB1109" i="39"/>
  <c r="AA1109" i="39"/>
  <c r="Y1109" i="39"/>
  <c r="X1109" i="39"/>
  <c r="V1109" i="39"/>
  <c r="Z1109" i="39"/>
  <c r="N1109" i="39"/>
  <c r="S1109" i="39" s="1"/>
  <c r="AH1109" i="39" s="1"/>
  <c r="AB1108" i="39"/>
  <c r="AA1108" i="39"/>
  <c r="Y1108" i="39"/>
  <c r="X1108" i="39"/>
  <c r="W1108" i="39"/>
  <c r="V1108" i="39"/>
  <c r="Z1108" i="39"/>
  <c r="N1108" i="39"/>
  <c r="S1108" i="39" s="1"/>
  <c r="AK1108" i="39" s="1"/>
  <c r="AB1107" i="39"/>
  <c r="AA1107" i="39"/>
  <c r="Y1107" i="39"/>
  <c r="X1107" i="39"/>
  <c r="V1107" i="39"/>
  <c r="Z1107" i="39"/>
  <c r="N1107" i="39"/>
  <c r="S1107" i="39" s="1"/>
  <c r="AB1106" i="39"/>
  <c r="AA1106" i="39"/>
  <c r="Y1106" i="39"/>
  <c r="X1106" i="39"/>
  <c r="W1106" i="39"/>
  <c r="V1106" i="39"/>
  <c r="Z1106" i="39"/>
  <c r="N1106" i="39"/>
  <c r="S1106" i="39" s="1"/>
  <c r="AB1105" i="39"/>
  <c r="AA1105" i="39"/>
  <c r="Y1105" i="39"/>
  <c r="X1105" i="39"/>
  <c r="V1105" i="39"/>
  <c r="Z1105" i="39"/>
  <c r="N1105" i="39"/>
  <c r="S1105" i="39" s="1"/>
  <c r="AB1104" i="39"/>
  <c r="AA1104" i="39"/>
  <c r="Y1104" i="39"/>
  <c r="X1104" i="39"/>
  <c r="W1104" i="39"/>
  <c r="V1104" i="39"/>
  <c r="Z1104" i="39"/>
  <c r="N1104" i="39"/>
  <c r="S1104" i="39" s="1"/>
  <c r="AK1104" i="39" s="1"/>
  <c r="AB1103" i="39"/>
  <c r="AA1103" i="39"/>
  <c r="Y1103" i="39"/>
  <c r="X1103" i="39"/>
  <c r="V1103" i="39"/>
  <c r="Z1103" i="39"/>
  <c r="N1103" i="39"/>
  <c r="S1103" i="39" s="1"/>
  <c r="AB1102" i="39"/>
  <c r="AA1102" i="39"/>
  <c r="Y1102" i="39"/>
  <c r="X1102" i="39"/>
  <c r="W1102" i="39"/>
  <c r="V1102" i="39"/>
  <c r="Z1102" i="39"/>
  <c r="N1102" i="39"/>
  <c r="S1102" i="39" s="1"/>
  <c r="AK1102" i="39" s="1"/>
  <c r="AB1101" i="39"/>
  <c r="AA1101" i="39"/>
  <c r="Y1101" i="39"/>
  <c r="X1101" i="39"/>
  <c r="V1101" i="39"/>
  <c r="Z1101" i="39"/>
  <c r="N1101" i="39"/>
  <c r="S1101" i="39" s="1"/>
  <c r="AB1100" i="39"/>
  <c r="AA1100" i="39"/>
  <c r="Y1100" i="39"/>
  <c r="X1100" i="39"/>
  <c r="W1100" i="39"/>
  <c r="V1100" i="39"/>
  <c r="Z1100" i="39"/>
  <c r="N1100" i="39"/>
  <c r="S1100" i="39" s="1"/>
  <c r="AB1099" i="39"/>
  <c r="AA1099" i="39"/>
  <c r="Y1099" i="39"/>
  <c r="X1099" i="39"/>
  <c r="V1099" i="39"/>
  <c r="Z1099" i="39"/>
  <c r="N1099" i="39"/>
  <c r="S1099" i="39" s="1"/>
  <c r="AB1098" i="39"/>
  <c r="AA1098" i="39"/>
  <c r="Y1098" i="39"/>
  <c r="X1098" i="39"/>
  <c r="W1098" i="39"/>
  <c r="V1098" i="39"/>
  <c r="Z1098" i="39"/>
  <c r="N1098" i="39"/>
  <c r="S1098" i="39" s="1"/>
  <c r="AK1098" i="39" s="1"/>
  <c r="AB1097" i="39"/>
  <c r="AA1097" i="39"/>
  <c r="Y1097" i="39"/>
  <c r="X1097" i="39"/>
  <c r="V1097" i="39"/>
  <c r="Z1097" i="39"/>
  <c r="N1097" i="39"/>
  <c r="S1097" i="39" s="1"/>
  <c r="AH1097" i="39" s="1"/>
  <c r="AB1096" i="39"/>
  <c r="AA1096" i="39"/>
  <c r="Y1096" i="39"/>
  <c r="X1096" i="39"/>
  <c r="W1096" i="39"/>
  <c r="V1096" i="39"/>
  <c r="Z1096" i="39"/>
  <c r="N1096" i="39"/>
  <c r="S1096" i="39" s="1"/>
  <c r="AB1095" i="39"/>
  <c r="AA1095" i="39"/>
  <c r="Y1095" i="39"/>
  <c r="X1095" i="39"/>
  <c r="V1095" i="39"/>
  <c r="Z1095" i="39"/>
  <c r="N1095" i="39"/>
  <c r="S1095" i="39" s="1"/>
  <c r="AB1094" i="39"/>
  <c r="AA1094" i="39"/>
  <c r="Y1094" i="39"/>
  <c r="X1094" i="39"/>
  <c r="W1094" i="39"/>
  <c r="V1094" i="39"/>
  <c r="Z1094" i="39"/>
  <c r="N1094" i="39"/>
  <c r="S1094" i="39" s="1"/>
  <c r="AB1093" i="39"/>
  <c r="AA1093" i="39"/>
  <c r="Y1093" i="39"/>
  <c r="X1093" i="39"/>
  <c r="V1093" i="39"/>
  <c r="Z1093" i="39"/>
  <c r="N1093" i="39"/>
  <c r="S1093" i="39" s="1"/>
  <c r="AB1092" i="39"/>
  <c r="AA1092" i="39"/>
  <c r="Y1092" i="39"/>
  <c r="X1092" i="39"/>
  <c r="W1092" i="39"/>
  <c r="V1092" i="39"/>
  <c r="Z1092" i="39"/>
  <c r="N1092" i="39"/>
  <c r="S1092" i="39" s="1"/>
  <c r="AK1092" i="39" s="1"/>
  <c r="AB1091" i="39"/>
  <c r="AA1091" i="39"/>
  <c r="Y1091" i="39"/>
  <c r="X1091" i="39"/>
  <c r="V1091" i="39"/>
  <c r="Z1091" i="39"/>
  <c r="N1091" i="39"/>
  <c r="S1091" i="39" s="1"/>
  <c r="AB1090" i="39"/>
  <c r="AA1090" i="39"/>
  <c r="Y1090" i="39"/>
  <c r="X1090" i="39"/>
  <c r="W1090" i="39"/>
  <c r="V1090" i="39"/>
  <c r="Z1090" i="39"/>
  <c r="N1090" i="39"/>
  <c r="S1090" i="39" s="1"/>
  <c r="AK1090" i="39" s="1"/>
  <c r="AB1089" i="39"/>
  <c r="AA1089" i="39"/>
  <c r="Y1089" i="39"/>
  <c r="X1089" i="39"/>
  <c r="V1089" i="39"/>
  <c r="Z1089" i="39"/>
  <c r="N1089" i="39"/>
  <c r="S1089" i="39" s="1"/>
  <c r="AB1088" i="39"/>
  <c r="AA1088" i="39"/>
  <c r="Y1088" i="39"/>
  <c r="X1088" i="39"/>
  <c r="W1088" i="39"/>
  <c r="V1088" i="39"/>
  <c r="Z1088" i="39"/>
  <c r="N1088" i="39"/>
  <c r="S1088" i="39" s="1"/>
  <c r="AB1087" i="39"/>
  <c r="AA1087" i="39"/>
  <c r="Y1087" i="39"/>
  <c r="X1087" i="39"/>
  <c r="V1087" i="39"/>
  <c r="Z1087" i="39"/>
  <c r="N1087" i="39"/>
  <c r="S1087" i="39" s="1"/>
  <c r="AB1086" i="39"/>
  <c r="AA1086" i="39"/>
  <c r="Y1086" i="39"/>
  <c r="X1086" i="39"/>
  <c r="W1086" i="39"/>
  <c r="V1086" i="39"/>
  <c r="Z1086" i="39"/>
  <c r="N1086" i="39"/>
  <c r="S1086" i="39" s="1"/>
  <c r="AK1086" i="39" s="1"/>
  <c r="AB1085" i="39"/>
  <c r="AA1085" i="39"/>
  <c r="Y1085" i="39"/>
  <c r="X1085" i="39"/>
  <c r="V1085" i="39"/>
  <c r="Z1085" i="39"/>
  <c r="N1085" i="39"/>
  <c r="S1085" i="39" s="1"/>
  <c r="AH1085" i="39" s="1"/>
  <c r="AB1084" i="39"/>
  <c r="AA1084" i="39"/>
  <c r="Y1084" i="39"/>
  <c r="X1084" i="39"/>
  <c r="W1084" i="39"/>
  <c r="V1084" i="39"/>
  <c r="Z1084" i="39"/>
  <c r="N1084" i="39"/>
  <c r="S1084" i="39" s="1"/>
  <c r="AK1084" i="39" s="1"/>
  <c r="AB1083" i="39"/>
  <c r="AA1083" i="39"/>
  <c r="Y1083" i="39"/>
  <c r="X1083" i="39"/>
  <c r="V1083" i="39"/>
  <c r="Z1083" i="39"/>
  <c r="N1083" i="39"/>
  <c r="S1083" i="39" s="1"/>
  <c r="AB1082" i="39"/>
  <c r="AA1082" i="39"/>
  <c r="Y1082" i="39"/>
  <c r="X1082" i="39"/>
  <c r="W1082" i="39"/>
  <c r="V1082" i="39"/>
  <c r="Z1082" i="39"/>
  <c r="N1082" i="39"/>
  <c r="S1082" i="39" s="1"/>
  <c r="AB1081" i="39"/>
  <c r="AA1081" i="39"/>
  <c r="Y1081" i="39"/>
  <c r="X1081" i="39"/>
  <c r="V1081" i="39"/>
  <c r="Z1081" i="39"/>
  <c r="N1081" i="39"/>
  <c r="S1081" i="39" s="1"/>
  <c r="AB1080" i="39"/>
  <c r="AA1080" i="39"/>
  <c r="Y1080" i="39"/>
  <c r="X1080" i="39"/>
  <c r="W1080" i="39"/>
  <c r="V1080" i="39"/>
  <c r="Z1080" i="39"/>
  <c r="N1080" i="39"/>
  <c r="S1080" i="39" s="1"/>
  <c r="AK1080" i="39" s="1"/>
  <c r="AB1079" i="39"/>
  <c r="AA1079" i="39"/>
  <c r="Y1079" i="39"/>
  <c r="X1079" i="39"/>
  <c r="V1079" i="39"/>
  <c r="Z1079" i="39"/>
  <c r="N1079" i="39"/>
  <c r="S1079" i="39" s="1"/>
  <c r="AB1078" i="39"/>
  <c r="AA1078" i="39"/>
  <c r="Y1078" i="39"/>
  <c r="X1078" i="39"/>
  <c r="W1078" i="39"/>
  <c r="V1078" i="39"/>
  <c r="Z1078" i="39"/>
  <c r="N1078" i="39"/>
  <c r="S1078" i="39" s="1"/>
  <c r="AK1078" i="39" s="1"/>
  <c r="AB1077" i="39"/>
  <c r="AA1077" i="39"/>
  <c r="Y1077" i="39"/>
  <c r="X1077" i="39"/>
  <c r="V1077" i="39"/>
  <c r="Z1077" i="39"/>
  <c r="N1077" i="39"/>
  <c r="S1077" i="39" s="1"/>
  <c r="AB1076" i="39"/>
  <c r="AA1076" i="39"/>
  <c r="Y1076" i="39"/>
  <c r="X1076" i="39"/>
  <c r="W1076" i="39"/>
  <c r="V1076" i="39"/>
  <c r="Z1076" i="39"/>
  <c r="N1076" i="39"/>
  <c r="S1076" i="39" s="1"/>
  <c r="AB1075" i="39"/>
  <c r="AA1075" i="39"/>
  <c r="Y1075" i="39"/>
  <c r="X1075" i="39"/>
  <c r="V1075" i="39"/>
  <c r="Z1075" i="39"/>
  <c r="N1075" i="39"/>
  <c r="S1075" i="39" s="1"/>
  <c r="AB1074" i="39"/>
  <c r="AA1074" i="39"/>
  <c r="Y1074" i="39"/>
  <c r="X1074" i="39"/>
  <c r="W1074" i="39"/>
  <c r="V1074" i="39"/>
  <c r="Z1074" i="39"/>
  <c r="N1074" i="39"/>
  <c r="S1074" i="39" s="1"/>
  <c r="AK1074" i="39" s="1"/>
  <c r="AB1073" i="39"/>
  <c r="AA1073" i="39"/>
  <c r="Y1073" i="39"/>
  <c r="X1073" i="39"/>
  <c r="V1073" i="39"/>
  <c r="Z1073" i="39"/>
  <c r="N1073" i="39"/>
  <c r="S1073" i="39" s="1"/>
  <c r="AB1072" i="39"/>
  <c r="AA1072" i="39"/>
  <c r="Y1072" i="39"/>
  <c r="X1072" i="39"/>
  <c r="W1072" i="39"/>
  <c r="V1072" i="39"/>
  <c r="Z1072" i="39"/>
  <c r="N1072" i="39"/>
  <c r="S1072" i="39" s="1"/>
  <c r="AB1071" i="39"/>
  <c r="AA1071" i="39"/>
  <c r="Y1071" i="39"/>
  <c r="X1071" i="39"/>
  <c r="V1071" i="39"/>
  <c r="Z1071" i="39"/>
  <c r="N1071" i="39"/>
  <c r="S1071" i="39" s="1"/>
  <c r="AK1071" i="39" s="1"/>
  <c r="AB1070" i="39"/>
  <c r="AA1070" i="39"/>
  <c r="Y1070" i="39"/>
  <c r="X1070" i="39"/>
  <c r="W1070" i="39"/>
  <c r="V1070" i="39"/>
  <c r="Z1070" i="39"/>
  <c r="N1070" i="39"/>
  <c r="S1070" i="39" s="1"/>
  <c r="AB1069" i="39"/>
  <c r="AA1069" i="39"/>
  <c r="Y1069" i="39"/>
  <c r="X1069" i="39"/>
  <c r="V1069" i="39"/>
  <c r="Z1069" i="39"/>
  <c r="N1069" i="39"/>
  <c r="S1069" i="39" s="1"/>
  <c r="AB1068" i="39"/>
  <c r="AA1068" i="39"/>
  <c r="Y1068" i="39"/>
  <c r="X1068" i="39"/>
  <c r="W1068" i="39"/>
  <c r="V1068" i="39"/>
  <c r="Z1068" i="39"/>
  <c r="N1068" i="39"/>
  <c r="S1068" i="39" s="1"/>
  <c r="AK1068" i="39" s="1"/>
  <c r="AB1067" i="39"/>
  <c r="AA1067" i="39"/>
  <c r="Y1067" i="39"/>
  <c r="X1067" i="39"/>
  <c r="V1067" i="39"/>
  <c r="Z1067" i="39"/>
  <c r="N1067" i="39"/>
  <c r="S1067" i="39" s="1"/>
  <c r="AK1067" i="39" s="1"/>
  <c r="AB1066" i="39"/>
  <c r="AA1066" i="39"/>
  <c r="Y1066" i="39"/>
  <c r="X1066" i="39"/>
  <c r="W1066" i="39"/>
  <c r="V1066" i="39"/>
  <c r="Z1066" i="39"/>
  <c r="N1066" i="39"/>
  <c r="S1066" i="39" s="1"/>
  <c r="AK1066" i="39" s="1"/>
  <c r="AB1065" i="39"/>
  <c r="AA1065" i="39"/>
  <c r="Y1065" i="39"/>
  <c r="X1065" i="39"/>
  <c r="V1065" i="39"/>
  <c r="Z1065" i="39"/>
  <c r="N1065" i="39"/>
  <c r="S1065" i="39" s="1"/>
  <c r="AB1064" i="39"/>
  <c r="AA1064" i="39"/>
  <c r="Y1064" i="39"/>
  <c r="X1064" i="39"/>
  <c r="W1064" i="39"/>
  <c r="V1064" i="39"/>
  <c r="Z1064" i="39"/>
  <c r="N1064" i="39"/>
  <c r="S1064" i="39" s="1"/>
  <c r="AB1063" i="39"/>
  <c r="AA1063" i="39"/>
  <c r="Y1063" i="39"/>
  <c r="X1063" i="39"/>
  <c r="V1063" i="39"/>
  <c r="Z1063" i="39"/>
  <c r="N1063" i="39"/>
  <c r="S1063" i="39" s="1"/>
  <c r="AB1062" i="39"/>
  <c r="AA1062" i="39"/>
  <c r="Y1062" i="39"/>
  <c r="X1062" i="39"/>
  <c r="W1062" i="39"/>
  <c r="V1062" i="39"/>
  <c r="Z1062" i="39"/>
  <c r="N1062" i="39"/>
  <c r="S1062" i="39" s="1"/>
  <c r="AK1062" i="39" s="1"/>
  <c r="AB1061" i="39"/>
  <c r="AA1061" i="39"/>
  <c r="Y1061" i="39"/>
  <c r="X1061" i="39"/>
  <c r="V1061" i="39"/>
  <c r="Z1061" i="39"/>
  <c r="N1061" i="39"/>
  <c r="S1061" i="39" s="1"/>
  <c r="AB1060" i="39"/>
  <c r="AA1060" i="39"/>
  <c r="Y1060" i="39"/>
  <c r="X1060" i="39"/>
  <c r="W1060" i="39"/>
  <c r="V1060" i="39"/>
  <c r="Z1060" i="39"/>
  <c r="N1060" i="39"/>
  <c r="S1060" i="39" s="1"/>
  <c r="AK1060" i="39" s="1"/>
  <c r="AB1059" i="39"/>
  <c r="AA1059" i="39"/>
  <c r="Y1059" i="39"/>
  <c r="X1059" i="39"/>
  <c r="V1059" i="39"/>
  <c r="Z1059" i="39"/>
  <c r="N1059" i="39"/>
  <c r="S1059" i="39" s="1"/>
  <c r="AK1059" i="39" s="1"/>
  <c r="AB1058" i="39"/>
  <c r="AA1058" i="39"/>
  <c r="Y1058" i="39"/>
  <c r="X1058" i="39"/>
  <c r="W1058" i="39"/>
  <c r="V1058" i="39"/>
  <c r="Z1058" i="39"/>
  <c r="N1058" i="39"/>
  <c r="S1058" i="39" s="1"/>
  <c r="AB1057" i="39"/>
  <c r="AA1057" i="39"/>
  <c r="Y1057" i="39"/>
  <c r="X1057" i="39"/>
  <c r="V1057" i="39"/>
  <c r="Z1057" i="39"/>
  <c r="N1057" i="39"/>
  <c r="S1057" i="39" s="1"/>
  <c r="AB1056" i="39"/>
  <c r="AA1056" i="39"/>
  <c r="Y1056" i="39"/>
  <c r="X1056" i="39"/>
  <c r="W1056" i="39"/>
  <c r="V1056" i="39"/>
  <c r="Z1056" i="39"/>
  <c r="N1056" i="39"/>
  <c r="S1056" i="39" s="1"/>
  <c r="AK1056" i="39" s="1"/>
  <c r="AB1055" i="39"/>
  <c r="AA1055" i="39"/>
  <c r="Y1055" i="39"/>
  <c r="X1055" i="39"/>
  <c r="V1055" i="39"/>
  <c r="Z1055" i="39"/>
  <c r="N1055" i="39"/>
  <c r="S1055" i="39" s="1"/>
  <c r="AK1055" i="39" s="1"/>
  <c r="AB1054" i="39"/>
  <c r="AA1054" i="39"/>
  <c r="Y1054" i="39"/>
  <c r="X1054" i="39"/>
  <c r="W1054" i="39"/>
  <c r="V1054" i="39"/>
  <c r="Z1054" i="39"/>
  <c r="N1054" i="39"/>
  <c r="S1054" i="39" s="1"/>
  <c r="AB1053" i="39"/>
  <c r="AA1053" i="39"/>
  <c r="Y1053" i="39"/>
  <c r="X1053" i="39"/>
  <c r="V1053" i="39"/>
  <c r="Z1053" i="39"/>
  <c r="N1053" i="39"/>
  <c r="S1053" i="39" s="1"/>
  <c r="AB1052" i="39"/>
  <c r="AA1052" i="39"/>
  <c r="Y1052" i="39"/>
  <c r="X1052" i="39"/>
  <c r="W1052" i="39"/>
  <c r="V1052" i="39"/>
  <c r="Z1052" i="39"/>
  <c r="N1052" i="39"/>
  <c r="S1052" i="39" s="1"/>
  <c r="AK1052" i="39" s="1"/>
  <c r="AB1051" i="39"/>
  <c r="AA1051" i="39"/>
  <c r="Y1051" i="39"/>
  <c r="X1051" i="39"/>
  <c r="V1051" i="39"/>
  <c r="Z1051" i="39"/>
  <c r="N1051" i="39"/>
  <c r="S1051" i="39" s="1"/>
  <c r="AB1050" i="39"/>
  <c r="AA1050" i="39"/>
  <c r="Y1050" i="39"/>
  <c r="X1050" i="39"/>
  <c r="W1050" i="39"/>
  <c r="V1050" i="39"/>
  <c r="Z1050" i="39"/>
  <c r="N1050" i="39"/>
  <c r="S1050" i="39" s="1"/>
  <c r="AK1050" i="39" s="1"/>
  <c r="AB1049" i="39"/>
  <c r="AA1049" i="39"/>
  <c r="Y1049" i="39"/>
  <c r="X1049" i="39"/>
  <c r="V1049" i="39"/>
  <c r="Z1049" i="39"/>
  <c r="N1049" i="39"/>
  <c r="S1049" i="39" s="1"/>
  <c r="AB1048" i="39"/>
  <c r="AA1048" i="39"/>
  <c r="Y1048" i="39"/>
  <c r="X1048" i="39"/>
  <c r="W1048" i="39"/>
  <c r="V1048" i="39"/>
  <c r="Z1048" i="39"/>
  <c r="N1048" i="39"/>
  <c r="S1048" i="39" s="1"/>
  <c r="AB1047" i="39"/>
  <c r="AA1047" i="39"/>
  <c r="Y1047" i="39"/>
  <c r="X1047" i="39"/>
  <c r="V1047" i="39"/>
  <c r="Z1047" i="39"/>
  <c r="N1047" i="39"/>
  <c r="S1047" i="39" s="1"/>
  <c r="AK1047" i="39" s="1"/>
  <c r="AB1046" i="39"/>
  <c r="AA1046" i="39"/>
  <c r="Y1046" i="39"/>
  <c r="X1046" i="39"/>
  <c r="W1046" i="39"/>
  <c r="V1046" i="39"/>
  <c r="Z1046" i="39"/>
  <c r="N1046" i="39"/>
  <c r="S1046" i="39" s="1"/>
  <c r="AB1045" i="39"/>
  <c r="AA1045" i="39"/>
  <c r="Y1045" i="39"/>
  <c r="X1045" i="39"/>
  <c r="V1045" i="39"/>
  <c r="Z1045" i="39"/>
  <c r="N1045" i="39"/>
  <c r="S1045" i="39" s="1"/>
  <c r="AB1044" i="39"/>
  <c r="AA1044" i="39"/>
  <c r="Y1044" i="39"/>
  <c r="X1044" i="39"/>
  <c r="W1044" i="39"/>
  <c r="V1044" i="39"/>
  <c r="Z1044" i="39"/>
  <c r="N1044" i="39"/>
  <c r="S1044" i="39" s="1"/>
  <c r="AK1044" i="39" s="1"/>
  <c r="AB1043" i="39"/>
  <c r="AA1043" i="39"/>
  <c r="Y1043" i="39"/>
  <c r="X1043" i="39"/>
  <c r="V1043" i="39"/>
  <c r="Z1043" i="39"/>
  <c r="N1043" i="39"/>
  <c r="S1043" i="39" s="1"/>
  <c r="AK1043" i="39" s="1"/>
  <c r="AB1042" i="39"/>
  <c r="AA1042" i="39"/>
  <c r="Y1042" i="39"/>
  <c r="X1042" i="39"/>
  <c r="W1042" i="39"/>
  <c r="V1042" i="39"/>
  <c r="Z1042" i="39"/>
  <c r="N1042" i="39"/>
  <c r="S1042" i="39" s="1"/>
  <c r="AK1042" i="39" s="1"/>
  <c r="AB1041" i="39"/>
  <c r="AA1041" i="39"/>
  <c r="Y1041" i="39"/>
  <c r="X1041" i="39"/>
  <c r="V1041" i="39"/>
  <c r="Z1041" i="39"/>
  <c r="N1041" i="39"/>
  <c r="S1041" i="39" s="1"/>
  <c r="AB1040" i="39"/>
  <c r="AA1040" i="39"/>
  <c r="Y1040" i="39"/>
  <c r="X1040" i="39"/>
  <c r="W1040" i="39"/>
  <c r="V1040" i="39"/>
  <c r="Z1040" i="39"/>
  <c r="N1040" i="39"/>
  <c r="S1040" i="39" s="1"/>
  <c r="AB1039" i="39"/>
  <c r="AA1039" i="39"/>
  <c r="Y1039" i="39"/>
  <c r="X1039" i="39"/>
  <c r="V1039" i="39"/>
  <c r="Z1039" i="39"/>
  <c r="N1039" i="39"/>
  <c r="S1039" i="39" s="1"/>
  <c r="AH1039" i="39" s="1"/>
  <c r="AB1038" i="39"/>
  <c r="AA1038" i="39"/>
  <c r="Y1038" i="39"/>
  <c r="X1038" i="39"/>
  <c r="W1038" i="39"/>
  <c r="V1038" i="39"/>
  <c r="Z1038" i="39"/>
  <c r="N1038" i="39"/>
  <c r="S1038" i="39" s="1"/>
  <c r="AK1038" i="39" s="1"/>
  <c r="AB1037" i="39"/>
  <c r="AA1037" i="39"/>
  <c r="Y1037" i="39"/>
  <c r="X1037" i="39"/>
  <c r="V1037" i="39"/>
  <c r="Z1037" i="39"/>
  <c r="N1037" i="39"/>
  <c r="S1037" i="39" s="1"/>
  <c r="AB1036" i="39"/>
  <c r="AA1036" i="39"/>
  <c r="Y1036" i="39"/>
  <c r="X1036" i="39"/>
  <c r="W1036" i="39"/>
  <c r="V1036" i="39"/>
  <c r="Z1036" i="39"/>
  <c r="N1036" i="39"/>
  <c r="S1036" i="39" s="1"/>
  <c r="AB1035" i="39"/>
  <c r="AA1035" i="39"/>
  <c r="Y1035" i="39"/>
  <c r="X1035" i="39"/>
  <c r="V1035" i="39"/>
  <c r="Z1035" i="39"/>
  <c r="N1035" i="39"/>
  <c r="S1035" i="39" s="1"/>
  <c r="AK1035" i="39" s="1"/>
  <c r="AB1034" i="39"/>
  <c r="AA1034" i="39"/>
  <c r="Y1034" i="39"/>
  <c r="X1034" i="39"/>
  <c r="W1034" i="39"/>
  <c r="V1034" i="39"/>
  <c r="Z1034" i="39"/>
  <c r="N1034" i="39"/>
  <c r="S1034" i="39" s="1"/>
  <c r="AB1033" i="39"/>
  <c r="AA1033" i="39"/>
  <c r="Y1033" i="39"/>
  <c r="X1033" i="39"/>
  <c r="V1033" i="39"/>
  <c r="Z1033" i="39"/>
  <c r="N1033" i="39"/>
  <c r="S1033" i="39" s="1"/>
  <c r="AB1032" i="39"/>
  <c r="AA1032" i="39"/>
  <c r="Y1032" i="39"/>
  <c r="X1032" i="39"/>
  <c r="W1032" i="39"/>
  <c r="V1032" i="39"/>
  <c r="Z1032" i="39"/>
  <c r="N1032" i="39"/>
  <c r="S1032" i="39" s="1"/>
  <c r="AK1032" i="39" s="1"/>
  <c r="AB1031" i="39"/>
  <c r="AA1031" i="39"/>
  <c r="Y1031" i="39"/>
  <c r="X1031" i="39"/>
  <c r="V1031" i="39"/>
  <c r="Z1031" i="39"/>
  <c r="N1031" i="39"/>
  <c r="S1031" i="39" s="1"/>
  <c r="AK1031" i="39" s="1"/>
  <c r="AB1030" i="39"/>
  <c r="AA1030" i="39"/>
  <c r="Y1030" i="39"/>
  <c r="X1030" i="39"/>
  <c r="W1030" i="39"/>
  <c r="V1030" i="39"/>
  <c r="Z1030" i="39"/>
  <c r="N1030" i="39"/>
  <c r="S1030" i="39" s="1"/>
  <c r="AB1029" i="39"/>
  <c r="AA1029" i="39"/>
  <c r="Y1029" i="39"/>
  <c r="X1029" i="39"/>
  <c r="V1029" i="39"/>
  <c r="Z1029" i="39"/>
  <c r="N1029" i="39"/>
  <c r="S1029" i="39" s="1"/>
  <c r="AB1028" i="39"/>
  <c r="AA1028" i="39"/>
  <c r="Y1028" i="39"/>
  <c r="X1028" i="39"/>
  <c r="W1028" i="39"/>
  <c r="V1028" i="39"/>
  <c r="Z1028" i="39"/>
  <c r="N1028" i="39"/>
  <c r="S1028" i="39" s="1"/>
  <c r="AK1028" i="39" s="1"/>
  <c r="AB1027" i="39"/>
  <c r="AA1027" i="39"/>
  <c r="Y1027" i="39"/>
  <c r="X1027" i="39"/>
  <c r="V1027" i="39"/>
  <c r="Z1027" i="39"/>
  <c r="N1027" i="39"/>
  <c r="S1027" i="39" s="1"/>
  <c r="AB1026" i="39"/>
  <c r="AA1026" i="39"/>
  <c r="Y1026" i="39"/>
  <c r="X1026" i="39"/>
  <c r="W1026" i="39"/>
  <c r="V1026" i="39"/>
  <c r="Z1026" i="39"/>
  <c r="N1026" i="39"/>
  <c r="S1026" i="39" s="1"/>
  <c r="AK1026" i="39" s="1"/>
  <c r="AB1025" i="39"/>
  <c r="AA1025" i="39"/>
  <c r="Y1025" i="39"/>
  <c r="X1025" i="39"/>
  <c r="V1025" i="39"/>
  <c r="Z1025" i="39"/>
  <c r="N1025" i="39"/>
  <c r="S1025" i="39" s="1"/>
  <c r="AB1024" i="39"/>
  <c r="AA1024" i="39"/>
  <c r="Y1024" i="39"/>
  <c r="X1024" i="39"/>
  <c r="W1024" i="39"/>
  <c r="V1024" i="39"/>
  <c r="Z1024" i="39"/>
  <c r="N1024" i="39"/>
  <c r="S1024" i="39" s="1"/>
  <c r="AB1023" i="39"/>
  <c r="AA1023" i="39"/>
  <c r="Y1023" i="39"/>
  <c r="X1023" i="39"/>
  <c r="V1023" i="39"/>
  <c r="Z1023" i="39"/>
  <c r="N1023" i="39"/>
  <c r="S1023" i="39" s="1"/>
  <c r="AK1023" i="39" s="1"/>
  <c r="AB1022" i="39"/>
  <c r="AA1022" i="39"/>
  <c r="Y1022" i="39"/>
  <c r="X1022" i="39"/>
  <c r="W1022" i="39"/>
  <c r="V1022" i="39"/>
  <c r="Z1022" i="39"/>
  <c r="N1022" i="39"/>
  <c r="S1022" i="39" s="1"/>
  <c r="AB1021" i="39"/>
  <c r="AA1021" i="39"/>
  <c r="Y1021" i="39"/>
  <c r="X1021" i="39"/>
  <c r="V1021" i="39"/>
  <c r="Z1021" i="39"/>
  <c r="N1021" i="39"/>
  <c r="S1021" i="39" s="1"/>
  <c r="AB1020" i="39"/>
  <c r="AA1020" i="39"/>
  <c r="Y1020" i="39"/>
  <c r="X1020" i="39"/>
  <c r="W1020" i="39"/>
  <c r="V1020" i="39"/>
  <c r="Z1020" i="39"/>
  <c r="N1020" i="39"/>
  <c r="S1020" i="39" s="1"/>
  <c r="AK1020" i="39" s="1"/>
  <c r="AB1019" i="39"/>
  <c r="AA1019" i="39"/>
  <c r="Y1019" i="39"/>
  <c r="X1019" i="39"/>
  <c r="V1019" i="39"/>
  <c r="Z1019" i="39"/>
  <c r="N1019" i="39"/>
  <c r="S1019" i="39" s="1"/>
  <c r="AK1019" i="39" s="1"/>
  <c r="AB1018" i="39"/>
  <c r="AA1018" i="39"/>
  <c r="Y1018" i="39"/>
  <c r="X1018" i="39"/>
  <c r="W1018" i="39"/>
  <c r="V1018" i="39"/>
  <c r="Z1018" i="39"/>
  <c r="N1018" i="39"/>
  <c r="S1018" i="39" s="1"/>
  <c r="AB1017" i="39"/>
  <c r="AA1017" i="39"/>
  <c r="Y1017" i="39"/>
  <c r="X1017" i="39"/>
  <c r="V1017" i="39"/>
  <c r="Z1017" i="39"/>
  <c r="N1017" i="39"/>
  <c r="S1017" i="39" s="1"/>
  <c r="AB1016" i="39"/>
  <c r="AA1016" i="39"/>
  <c r="Y1016" i="39"/>
  <c r="X1016" i="39"/>
  <c r="W1016" i="39"/>
  <c r="V1016" i="39"/>
  <c r="Z1016" i="39"/>
  <c r="N1016" i="39"/>
  <c r="S1016" i="39" s="1"/>
  <c r="AB1015" i="39"/>
  <c r="AA1015" i="39"/>
  <c r="Y1015" i="39"/>
  <c r="X1015" i="39"/>
  <c r="V1015" i="39"/>
  <c r="Z1015" i="39"/>
  <c r="N1015" i="39"/>
  <c r="S1015" i="39" s="1"/>
  <c r="AB1014" i="39"/>
  <c r="AA1014" i="39"/>
  <c r="Y1014" i="39"/>
  <c r="X1014" i="39"/>
  <c r="W1014" i="39"/>
  <c r="V1014" i="39"/>
  <c r="Z1014" i="39"/>
  <c r="N1014" i="39"/>
  <c r="S1014" i="39" s="1"/>
  <c r="AK1014" i="39" s="1"/>
  <c r="AB1013" i="39"/>
  <c r="AA1013" i="39"/>
  <c r="Y1013" i="39"/>
  <c r="X1013" i="39"/>
  <c r="V1013" i="39"/>
  <c r="Z1013" i="39"/>
  <c r="N1013" i="39"/>
  <c r="S1013" i="39" s="1"/>
  <c r="AB1012" i="39"/>
  <c r="AA1012" i="39"/>
  <c r="Y1012" i="39"/>
  <c r="X1012" i="39"/>
  <c r="W1012" i="39"/>
  <c r="V1012" i="39"/>
  <c r="Z1012" i="39"/>
  <c r="N1012" i="39"/>
  <c r="S1012" i="39" s="1"/>
  <c r="AB1011" i="39"/>
  <c r="AA1011" i="39"/>
  <c r="Y1011" i="39"/>
  <c r="X1011" i="39"/>
  <c r="V1011" i="39"/>
  <c r="Z1011" i="39"/>
  <c r="N1011" i="39"/>
  <c r="S1011" i="39" s="1"/>
  <c r="AK1011" i="39" s="1"/>
  <c r="AB1010" i="39"/>
  <c r="AA1010" i="39"/>
  <c r="Y1010" i="39"/>
  <c r="X1010" i="39"/>
  <c r="W1010" i="39"/>
  <c r="V1010" i="39"/>
  <c r="Z1010" i="39"/>
  <c r="N1010" i="39"/>
  <c r="S1010" i="39" s="1"/>
  <c r="AB1009" i="39"/>
  <c r="AA1009" i="39"/>
  <c r="Y1009" i="39"/>
  <c r="X1009" i="39"/>
  <c r="V1009" i="39"/>
  <c r="Z1009" i="39"/>
  <c r="N1009" i="39"/>
  <c r="S1009" i="39" s="1"/>
  <c r="AB1008" i="39"/>
  <c r="AA1008" i="39"/>
  <c r="Y1008" i="39"/>
  <c r="X1008" i="39"/>
  <c r="W1008" i="39"/>
  <c r="V1008" i="39"/>
  <c r="Z1008" i="39"/>
  <c r="N1008" i="39"/>
  <c r="S1008" i="39" s="1"/>
  <c r="AK1008" i="39" s="1"/>
  <c r="AB1007" i="39"/>
  <c r="AA1007" i="39"/>
  <c r="Y1007" i="39"/>
  <c r="X1007" i="39"/>
  <c r="V1007" i="39"/>
  <c r="Z1007" i="39"/>
  <c r="N1007" i="39"/>
  <c r="S1007" i="39" s="1"/>
  <c r="AK1007" i="39" s="1"/>
  <c r="AB1006" i="39"/>
  <c r="AA1006" i="39"/>
  <c r="Y1006" i="39"/>
  <c r="X1006" i="39"/>
  <c r="W1006" i="39"/>
  <c r="V1006" i="39"/>
  <c r="Z1006" i="39"/>
  <c r="N1006" i="39"/>
  <c r="S1006" i="39" s="1"/>
  <c r="AB1005" i="39"/>
  <c r="AA1005" i="39"/>
  <c r="Y1005" i="39"/>
  <c r="X1005" i="39"/>
  <c r="V1005" i="39"/>
  <c r="Z1005" i="39"/>
  <c r="N1005" i="39"/>
  <c r="S1005" i="39" s="1"/>
  <c r="AB1004" i="39"/>
  <c r="AA1004" i="39"/>
  <c r="Y1004" i="39"/>
  <c r="X1004" i="39"/>
  <c r="W1004" i="39"/>
  <c r="V1004" i="39"/>
  <c r="Z1004" i="39"/>
  <c r="N1004" i="39"/>
  <c r="S1004" i="39" s="1"/>
  <c r="AB1003" i="39"/>
  <c r="AA1003" i="39"/>
  <c r="Y1003" i="39"/>
  <c r="X1003" i="39"/>
  <c r="V1003" i="39"/>
  <c r="Z1003" i="39"/>
  <c r="N1003" i="39"/>
  <c r="S1003" i="39" s="1"/>
  <c r="AB1002" i="39"/>
  <c r="AA1002" i="39"/>
  <c r="Y1002" i="39"/>
  <c r="X1002" i="39"/>
  <c r="W1002" i="39"/>
  <c r="V1002" i="39"/>
  <c r="Z1002" i="39"/>
  <c r="N1002" i="39"/>
  <c r="S1002" i="39" s="1"/>
  <c r="AK1002" i="39" s="1"/>
  <c r="AB1001" i="39"/>
  <c r="AA1001" i="39"/>
  <c r="Y1001" i="39"/>
  <c r="X1001" i="39"/>
  <c r="V1001" i="39"/>
  <c r="Z1001" i="39"/>
  <c r="N1001" i="39"/>
  <c r="S1001" i="39" s="1"/>
  <c r="AB1000" i="39"/>
  <c r="AA1000" i="39"/>
  <c r="Y1000" i="39"/>
  <c r="X1000" i="39"/>
  <c r="W1000" i="39"/>
  <c r="V1000" i="39"/>
  <c r="Z1000" i="39"/>
  <c r="N1000" i="39"/>
  <c r="S1000" i="39" s="1"/>
  <c r="AB999" i="39"/>
  <c r="AA999" i="39"/>
  <c r="Y999" i="39"/>
  <c r="X999" i="39"/>
  <c r="V999" i="39"/>
  <c r="Z999" i="39"/>
  <c r="N999" i="39"/>
  <c r="S999" i="39" s="1"/>
  <c r="AK999" i="39" s="1"/>
  <c r="AB998" i="39"/>
  <c r="AA998" i="39"/>
  <c r="Y998" i="39"/>
  <c r="X998" i="39"/>
  <c r="W998" i="39"/>
  <c r="V998" i="39"/>
  <c r="Z998" i="39"/>
  <c r="N998" i="39"/>
  <c r="S998" i="39" s="1"/>
  <c r="AB997" i="39"/>
  <c r="AA997" i="39"/>
  <c r="Y997" i="39"/>
  <c r="X997" i="39"/>
  <c r="V997" i="39"/>
  <c r="Z997" i="39"/>
  <c r="N997" i="39"/>
  <c r="S997" i="39" s="1"/>
  <c r="AB996" i="39"/>
  <c r="AA996" i="39"/>
  <c r="Y996" i="39"/>
  <c r="X996" i="39"/>
  <c r="W996" i="39"/>
  <c r="V996" i="39"/>
  <c r="Z996" i="39"/>
  <c r="N996" i="39"/>
  <c r="S996" i="39" s="1"/>
  <c r="AK996" i="39" s="1"/>
  <c r="AB995" i="39"/>
  <c r="AA995" i="39"/>
  <c r="Y995" i="39"/>
  <c r="X995" i="39"/>
  <c r="V995" i="39"/>
  <c r="Z995" i="39"/>
  <c r="N995" i="39"/>
  <c r="S995" i="39" s="1"/>
  <c r="AK995" i="39" s="1"/>
  <c r="AB994" i="39"/>
  <c r="AA994" i="39"/>
  <c r="Y994" i="39"/>
  <c r="X994" i="39"/>
  <c r="W994" i="39"/>
  <c r="V994" i="39"/>
  <c r="Z994" i="39"/>
  <c r="N994" i="39"/>
  <c r="S994" i="39" s="1"/>
  <c r="AB993" i="39"/>
  <c r="AA993" i="39"/>
  <c r="Y993" i="39"/>
  <c r="X993" i="39"/>
  <c r="V993" i="39"/>
  <c r="Z993" i="39"/>
  <c r="N993" i="39"/>
  <c r="S993" i="39" s="1"/>
  <c r="AB992" i="39"/>
  <c r="AA992" i="39"/>
  <c r="Y992" i="39"/>
  <c r="X992" i="39"/>
  <c r="W992" i="39"/>
  <c r="V992" i="39"/>
  <c r="Z992" i="39"/>
  <c r="N992" i="39"/>
  <c r="S992" i="39" s="1"/>
  <c r="AK992" i="39" s="1"/>
  <c r="AB991" i="39"/>
  <c r="AA991" i="39"/>
  <c r="Y991" i="39"/>
  <c r="X991" i="39"/>
  <c r="V991" i="39"/>
  <c r="Z991" i="39"/>
  <c r="N991" i="39"/>
  <c r="S991" i="39" s="1"/>
  <c r="AH991" i="39" s="1"/>
  <c r="AB990" i="39"/>
  <c r="AA990" i="39"/>
  <c r="Y990" i="39"/>
  <c r="X990" i="39"/>
  <c r="W990" i="39"/>
  <c r="V990" i="39"/>
  <c r="Z990" i="39"/>
  <c r="N990" i="39"/>
  <c r="S990" i="39" s="1"/>
  <c r="AK990" i="39" s="1"/>
  <c r="AB989" i="39"/>
  <c r="AA989" i="39"/>
  <c r="Y989" i="39"/>
  <c r="X989" i="39"/>
  <c r="V989" i="39"/>
  <c r="Z989" i="39"/>
  <c r="N989" i="39"/>
  <c r="S989" i="39" s="1"/>
  <c r="AB988" i="39"/>
  <c r="AA988" i="39"/>
  <c r="Y988" i="39"/>
  <c r="X988" i="39"/>
  <c r="W988" i="39"/>
  <c r="V988" i="39"/>
  <c r="Z988" i="39"/>
  <c r="N988" i="39"/>
  <c r="S988" i="39" s="1"/>
  <c r="AB987" i="39"/>
  <c r="AA987" i="39"/>
  <c r="Y987" i="39"/>
  <c r="X987" i="39"/>
  <c r="V987" i="39"/>
  <c r="Z987" i="39"/>
  <c r="N987" i="39"/>
  <c r="S987" i="39" s="1"/>
  <c r="AK987" i="39" s="1"/>
  <c r="AB986" i="39"/>
  <c r="AA986" i="39"/>
  <c r="Y986" i="39"/>
  <c r="X986" i="39"/>
  <c r="W986" i="39"/>
  <c r="V986" i="39"/>
  <c r="Z986" i="39"/>
  <c r="N986" i="39"/>
  <c r="S986" i="39" s="1"/>
  <c r="AB985" i="39"/>
  <c r="AA985" i="39"/>
  <c r="Y985" i="39"/>
  <c r="X985" i="39"/>
  <c r="V985" i="39"/>
  <c r="Z985" i="39"/>
  <c r="N985" i="39"/>
  <c r="S985" i="39" s="1"/>
  <c r="AB984" i="39"/>
  <c r="AA984" i="39"/>
  <c r="Y984" i="39"/>
  <c r="X984" i="39"/>
  <c r="W984" i="39"/>
  <c r="V984" i="39"/>
  <c r="Z984" i="39"/>
  <c r="N984" i="39"/>
  <c r="S984" i="39" s="1"/>
  <c r="AK984" i="39" s="1"/>
  <c r="AB983" i="39"/>
  <c r="AA983" i="39"/>
  <c r="Y983" i="39"/>
  <c r="X983" i="39"/>
  <c r="V983" i="39"/>
  <c r="Z983" i="39"/>
  <c r="N983" i="39"/>
  <c r="S983" i="39" s="1"/>
  <c r="AK983" i="39" s="1"/>
  <c r="AB982" i="39"/>
  <c r="AA982" i="39"/>
  <c r="Y982" i="39"/>
  <c r="X982" i="39"/>
  <c r="W982" i="39"/>
  <c r="V982" i="39"/>
  <c r="Z982" i="39"/>
  <c r="N982" i="39"/>
  <c r="S982" i="39" s="1"/>
  <c r="AB981" i="39"/>
  <c r="AA981" i="39"/>
  <c r="Y981" i="39"/>
  <c r="X981" i="39"/>
  <c r="V981" i="39"/>
  <c r="Z981" i="39"/>
  <c r="N981" i="39"/>
  <c r="S981" i="39" s="1"/>
  <c r="AB980" i="39"/>
  <c r="AA980" i="39"/>
  <c r="Y980" i="39"/>
  <c r="X980" i="39"/>
  <c r="W980" i="39"/>
  <c r="V980" i="39"/>
  <c r="Z980" i="39"/>
  <c r="N980" i="39"/>
  <c r="S980" i="39" s="1"/>
  <c r="AB979" i="39"/>
  <c r="AA979" i="39"/>
  <c r="Y979" i="39"/>
  <c r="X979" i="39"/>
  <c r="V979" i="39"/>
  <c r="Z979" i="39"/>
  <c r="N979" i="39"/>
  <c r="S979" i="39" s="1"/>
  <c r="AB978" i="39"/>
  <c r="AA978" i="39"/>
  <c r="Y978" i="39"/>
  <c r="X978" i="39"/>
  <c r="W978" i="39"/>
  <c r="V978" i="39"/>
  <c r="Z978" i="39"/>
  <c r="N978" i="39"/>
  <c r="S978" i="39" s="1"/>
  <c r="AK978" i="39" s="1"/>
  <c r="AB977" i="39"/>
  <c r="AA977" i="39"/>
  <c r="Y977" i="39"/>
  <c r="X977" i="39"/>
  <c r="V977" i="39"/>
  <c r="Z977" i="39"/>
  <c r="N977" i="39"/>
  <c r="S977" i="39" s="1"/>
  <c r="AB976" i="39"/>
  <c r="AA976" i="39"/>
  <c r="Y976" i="39"/>
  <c r="X976" i="39"/>
  <c r="W976" i="39"/>
  <c r="V976" i="39"/>
  <c r="Z976" i="39"/>
  <c r="N976" i="39"/>
  <c r="S976" i="39" s="1"/>
  <c r="AK976" i="39" s="1"/>
  <c r="AB975" i="39"/>
  <c r="AA975" i="39"/>
  <c r="Y975" i="39"/>
  <c r="X975" i="39"/>
  <c r="V975" i="39"/>
  <c r="Z975" i="39"/>
  <c r="N975" i="39"/>
  <c r="S975" i="39" s="1"/>
  <c r="AB974" i="39"/>
  <c r="AA974" i="39"/>
  <c r="Y974" i="39"/>
  <c r="X974" i="39"/>
  <c r="W974" i="39"/>
  <c r="V974" i="39"/>
  <c r="Z974" i="39"/>
  <c r="N974" i="39"/>
  <c r="S974" i="39" s="1"/>
  <c r="AB973" i="39"/>
  <c r="AA973" i="39"/>
  <c r="Y973" i="39"/>
  <c r="X973" i="39"/>
  <c r="V973" i="39"/>
  <c r="Z973" i="39"/>
  <c r="N973" i="39"/>
  <c r="S973" i="39" s="1"/>
  <c r="AB972" i="39"/>
  <c r="AA972" i="39"/>
  <c r="Y972" i="39"/>
  <c r="X972" i="39"/>
  <c r="W972" i="39"/>
  <c r="V972" i="39"/>
  <c r="Z972" i="39"/>
  <c r="N972" i="39"/>
  <c r="S972" i="39" s="1"/>
  <c r="AK972" i="39" s="1"/>
  <c r="AB971" i="39"/>
  <c r="AA971" i="39"/>
  <c r="Y971" i="39"/>
  <c r="X971" i="39"/>
  <c r="V971" i="39"/>
  <c r="Z971" i="39"/>
  <c r="N971" i="39"/>
  <c r="S971" i="39" s="1"/>
  <c r="AB970" i="39"/>
  <c r="AA970" i="39"/>
  <c r="Y970" i="39"/>
  <c r="X970" i="39"/>
  <c r="W970" i="39"/>
  <c r="V970" i="39"/>
  <c r="Z970" i="39"/>
  <c r="N970" i="39"/>
  <c r="S970" i="39" s="1"/>
  <c r="AB969" i="39"/>
  <c r="AA969" i="39"/>
  <c r="Y969" i="39"/>
  <c r="X969" i="39"/>
  <c r="V969" i="39"/>
  <c r="Z969" i="39"/>
  <c r="N969" i="39"/>
  <c r="S969" i="39" s="1"/>
  <c r="AB968" i="39"/>
  <c r="AA968" i="39"/>
  <c r="Y968" i="39"/>
  <c r="X968" i="39"/>
  <c r="W968" i="39"/>
  <c r="V968" i="39"/>
  <c r="Z968" i="39"/>
  <c r="N968" i="39"/>
  <c r="S968" i="39" s="1"/>
  <c r="AB967" i="39"/>
  <c r="AA967" i="39"/>
  <c r="Y967" i="39"/>
  <c r="X967" i="39"/>
  <c r="V967" i="39"/>
  <c r="Z967" i="39"/>
  <c r="N967" i="39"/>
  <c r="S967" i="39" s="1"/>
  <c r="AB966" i="39"/>
  <c r="AA966" i="39"/>
  <c r="Y966" i="39"/>
  <c r="X966" i="39"/>
  <c r="W966" i="39"/>
  <c r="V966" i="39"/>
  <c r="Z966" i="39"/>
  <c r="N966" i="39"/>
  <c r="S966" i="39" s="1"/>
  <c r="AK966" i="39" s="1"/>
  <c r="AB965" i="39"/>
  <c r="AA965" i="39"/>
  <c r="Y965" i="39"/>
  <c r="X965" i="39"/>
  <c r="V965" i="39"/>
  <c r="Z965" i="39"/>
  <c r="N965" i="39"/>
  <c r="S965" i="39" s="1"/>
  <c r="AB964" i="39"/>
  <c r="AA964" i="39"/>
  <c r="Y964" i="39"/>
  <c r="X964" i="39"/>
  <c r="W964" i="39"/>
  <c r="V964" i="39"/>
  <c r="Z964" i="39"/>
  <c r="N964" i="39"/>
  <c r="S964" i="39" s="1"/>
  <c r="AB963" i="39"/>
  <c r="AA963" i="39"/>
  <c r="Y963" i="39"/>
  <c r="X963" i="39"/>
  <c r="V963" i="39"/>
  <c r="Z963" i="39"/>
  <c r="N963" i="39"/>
  <c r="S963" i="39" s="1"/>
  <c r="AB962" i="39"/>
  <c r="AA962" i="39"/>
  <c r="Y962" i="39"/>
  <c r="X962" i="39"/>
  <c r="W962" i="39"/>
  <c r="V962" i="39"/>
  <c r="Z962" i="39"/>
  <c r="N962" i="39"/>
  <c r="S962" i="39" s="1"/>
  <c r="AB961" i="39"/>
  <c r="AA961" i="39"/>
  <c r="Y961" i="39"/>
  <c r="X961" i="39"/>
  <c r="V961" i="39"/>
  <c r="Z961" i="39"/>
  <c r="N961" i="39"/>
  <c r="S961" i="39" s="1"/>
  <c r="AB960" i="39"/>
  <c r="AA960" i="39"/>
  <c r="Y960" i="39"/>
  <c r="X960" i="39"/>
  <c r="W960" i="39"/>
  <c r="V960" i="39"/>
  <c r="Z960" i="39"/>
  <c r="N960" i="39"/>
  <c r="S960" i="39" s="1"/>
  <c r="AK960" i="39" s="1"/>
  <c r="AB959" i="39"/>
  <c r="AA959" i="39"/>
  <c r="Y959" i="39"/>
  <c r="X959" i="39"/>
  <c r="V959" i="39"/>
  <c r="Z959" i="39"/>
  <c r="N959" i="39"/>
  <c r="S959" i="39" s="1"/>
  <c r="AB958" i="39"/>
  <c r="AA958" i="39"/>
  <c r="Y958" i="39"/>
  <c r="X958" i="39"/>
  <c r="W958" i="39"/>
  <c r="V958" i="39"/>
  <c r="Z958" i="39"/>
  <c r="N958" i="39"/>
  <c r="S958" i="39" s="1"/>
  <c r="AB957" i="39"/>
  <c r="AA957" i="39"/>
  <c r="Y957" i="39"/>
  <c r="X957" i="39"/>
  <c r="V957" i="39"/>
  <c r="Z957" i="39"/>
  <c r="N957" i="39"/>
  <c r="S957" i="39" s="1"/>
  <c r="AB956" i="39"/>
  <c r="AA956" i="39"/>
  <c r="Y956" i="39"/>
  <c r="X956" i="39"/>
  <c r="W956" i="39"/>
  <c r="V956" i="39"/>
  <c r="Z956" i="39"/>
  <c r="N956" i="39"/>
  <c r="S956" i="39" s="1"/>
  <c r="AK956" i="39" s="1"/>
  <c r="AB955" i="39"/>
  <c r="AA955" i="39"/>
  <c r="Y955" i="39"/>
  <c r="X955" i="39"/>
  <c r="V955" i="39"/>
  <c r="Z955" i="39"/>
  <c r="N955" i="39"/>
  <c r="S955" i="39" s="1"/>
  <c r="AB954" i="39"/>
  <c r="AA954" i="39"/>
  <c r="Y954" i="39"/>
  <c r="X954" i="39"/>
  <c r="W954" i="39"/>
  <c r="V954" i="39"/>
  <c r="Z954" i="39"/>
  <c r="N954" i="39"/>
  <c r="S954" i="39" s="1"/>
  <c r="AK954" i="39" s="1"/>
  <c r="AB953" i="39"/>
  <c r="AA953" i="39"/>
  <c r="Y953" i="39"/>
  <c r="X953" i="39"/>
  <c r="V953" i="39"/>
  <c r="Z953" i="39"/>
  <c r="N953" i="39"/>
  <c r="S953" i="39" s="1"/>
  <c r="AB952" i="39"/>
  <c r="AA952" i="39"/>
  <c r="Y952" i="39"/>
  <c r="X952" i="39"/>
  <c r="W952" i="39"/>
  <c r="V952" i="39"/>
  <c r="Z952" i="39"/>
  <c r="N952" i="39"/>
  <c r="S952" i="39" s="1"/>
  <c r="AB951" i="39"/>
  <c r="AA951" i="39"/>
  <c r="Y951" i="39"/>
  <c r="X951" i="39"/>
  <c r="V951" i="39"/>
  <c r="Z951" i="39"/>
  <c r="N951" i="39"/>
  <c r="S951" i="39" s="1"/>
  <c r="AB950" i="39"/>
  <c r="AA950" i="39"/>
  <c r="Y950" i="39"/>
  <c r="X950" i="39"/>
  <c r="W950" i="39"/>
  <c r="V950" i="39"/>
  <c r="Z950" i="39"/>
  <c r="N950" i="39"/>
  <c r="S950" i="39" s="1"/>
  <c r="AB949" i="39"/>
  <c r="AA949" i="39"/>
  <c r="Y949" i="39"/>
  <c r="X949" i="39"/>
  <c r="V949" i="39"/>
  <c r="Z949" i="39"/>
  <c r="N949" i="39"/>
  <c r="S949" i="39" s="1"/>
  <c r="AB948" i="39"/>
  <c r="AA948" i="39"/>
  <c r="Y948" i="39"/>
  <c r="X948" i="39"/>
  <c r="W948" i="39"/>
  <c r="V948" i="39"/>
  <c r="Z948" i="39"/>
  <c r="N948" i="39"/>
  <c r="S948" i="39" s="1"/>
  <c r="AK948" i="39" s="1"/>
  <c r="AB947" i="39"/>
  <c r="AA947" i="39"/>
  <c r="Y947" i="39"/>
  <c r="X947" i="39"/>
  <c r="V947" i="39"/>
  <c r="Z947" i="39"/>
  <c r="N947" i="39"/>
  <c r="S947" i="39" s="1"/>
  <c r="AB946" i="39"/>
  <c r="AA946" i="39"/>
  <c r="Y946" i="39"/>
  <c r="X946" i="39"/>
  <c r="W946" i="39"/>
  <c r="V946" i="39"/>
  <c r="Z946" i="39"/>
  <c r="N946" i="39"/>
  <c r="S946" i="39" s="1"/>
  <c r="AK946" i="39" s="1"/>
  <c r="AB945" i="39"/>
  <c r="AA945" i="39"/>
  <c r="Y945" i="39"/>
  <c r="X945" i="39"/>
  <c r="V945" i="39"/>
  <c r="Z945" i="39"/>
  <c r="N945" i="39"/>
  <c r="S945" i="39" s="1"/>
  <c r="AB944" i="39"/>
  <c r="AA944" i="39"/>
  <c r="Y944" i="39"/>
  <c r="X944" i="39"/>
  <c r="W944" i="39"/>
  <c r="V944" i="39"/>
  <c r="Z944" i="39"/>
  <c r="N944" i="39"/>
  <c r="S944" i="39" s="1"/>
  <c r="AB943" i="39"/>
  <c r="AA943" i="39"/>
  <c r="Y943" i="39"/>
  <c r="X943" i="39"/>
  <c r="V943" i="39"/>
  <c r="Z943" i="39"/>
  <c r="N943" i="39"/>
  <c r="S943" i="39" s="1"/>
  <c r="AB942" i="39"/>
  <c r="AA942" i="39"/>
  <c r="Y942" i="39"/>
  <c r="X942" i="39"/>
  <c r="W942" i="39"/>
  <c r="V942" i="39"/>
  <c r="Z942" i="39"/>
  <c r="N942" i="39"/>
  <c r="S942" i="39" s="1"/>
  <c r="AK942" i="39" s="1"/>
  <c r="AB941" i="39"/>
  <c r="AA941" i="39"/>
  <c r="Y941" i="39"/>
  <c r="X941" i="39"/>
  <c r="V941" i="39"/>
  <c r="Z941" i="39"/>
  <c r="N941" i="39"/>
  <c r="S941" i="39" s="1"/>
  <c r="AB940" i="39"/>
  <c r="AA940" i="39"/>
  <c r="Y940" i="39"/>
  <c r="X940" i="39"/>
  <c r="W940" i="39"/>
  <c r="V940" i="39"/>
  <c r="Z940" i="39"/>
  <c r="N940" i="39"/>
  <c r="S940" i="39" s="1"/>
  <c r="AK940" i="39" s="1"/>
  <c r="AB939" i="39"/>
  <c r="AA939" i="39"/>
  <c r="Y939" i="39"/>
  <c r="X939" i="39"/>
  <c r="V939" i="39"/>
  <c r="Z939" i="39"/>
  <c r="N939" i="39"/>
  <c r="S939" i="39" s="1"/>
  <c r="AB938" i="39"/>
  <c r="AA938" i="39"/>
  <c r="Y938" i="39"/>
  <c r="X938" i="39"/>
  <c r="W938" i="39"/>
  <c r="V938" i="39"/>
  <c r="Z938" i="39"/>
  <c r="N938" i="39"/>
  <c r="S938" i="39" s="1"/>
  <c r="AB937" i="39"/>
  <c r="AA937" i="39"/>
  <c r="Y937" i="39"/>
  <c r="X937" i="39"/>
  <c r="V937" i="39"/>
  <c r="Z937" i="39"/>
  <c r="N937" i="39"/>
  <c r="S937" i="39" s="1"/>
  <c r="AB936" i="39"/>
  <c r="AA936" i="39"/>
  <c r="Y936" i="39"/>
  <c r="X936" i="39"/>
  <c r="W936" i="39"/>
  <c r="V936" i="39"/>
  <c r="Z936" i="39"/>
  <c r="N936" i="39"/>
  <c r="S936" i="39" s="1"/>
  <c r="AK936" i="39" s="1"/>
  <c r="AB935" i="39"/>
  <c r="AA935" i="39"/>
  <c r="Y935" i="39"/>
  <c r="X935" i="39"/>
  <c r="V935" i="39"/>
  <c r="Z935" i="39"/>
  <c r="N935" i="39"/>
  <c r="S935" i="39" s="1"/>
  <c r="AB934" i="39"/>
  <c r="AA934" i="39"/>
  <c r="Y934" i="39"/>
  <c r="X934" i="39"/>
  <c r="W934" i="39"/>
  <c r="V934" i="39"/>
  <c r="Z934" i="39"/>
  <c r="N934" i="39"/>
  <c r="S934" i="39" s="1"/>
  <c r="AK934" i="39" s="1"/>
  <c r="AB933" i="39"/>
  <c r="AA933" i="39"/>
  <c r="Y933" i="39"/>
  <c r="X933" i="39"/>
  <c r="V933" i="39"/>
  <c r="Z933" i="39"/>
  <c r="N933" i="39"/>
  <c r="S933" i="39" s="1"/>
  <c r="AB932" i="39"/>
  <c r="AA932" i="39"/>
  <c r="Y932" i="39"/>
  <c r="X932" i="39"/>
  <c r="W932" i="39"/>
  <c r="V932" i="39"/>
  <c r="Z932" i="39"/>
  <c r="N932" i="39"/>
  <c r="S932" i="39" s="1"/>
  <c r="AK932" i="39" s="1"/>
  <c r="AB931" i="39"/>
  <c r="AA931" i="39"/>
  <c r="Y931" i="39"/>
  <c r="X931" i="39"/>
  <c r="V931" i="39"/>
  <c r="Z931" i="39"/>
  <c r="N931" i="39"/>
  <c r="S931" i="39" s="1"/>
  <c r="AB930" i="39"/>
  <c r="AA930" i="39"/>
  <c r="Y930" i="39"/>
  <c r="X930" i="39"/>
  <c r="W930" i="39"/>
  <c r="V930" i="39"/>
  <c r="Z930" i="39"/>
  <c r="N930" i="39"/>
  <c r="S930" i="39" s="1"/>
  <c r="AK930" i="39" s="1"/>
  <c r="AB929" i="39"/>
  <c r="AA929" i="39"/>
  <c r="Y929" i="39"/>
  <c r="X929" i="39"/>
  <c r="V929" i="39"/>
  <c r="Z929" i="39"/>
  <c r="N929" i="39"/>
  <c r="S929" i="39" s="1"/>
  <c r="AB928" i="39"/>
  <c r="AA928" i="39"/>
  <c r="Y928" i="39"/>
  <c r="X928" i="39"/>
  <c r="W928" i="39"/>
  <c r="V928" i="39"/>
  <c r="Z928" i="39"/>
  <c r="N928" i="39"/>
  <c r="S928" i="39" s="1"/>
  <c r="AK928" i="39" s="1"/>
  <c r="AB927" i="39"/>
  <c r="AA927" i="39"/>
  <c r="Y927" i="39"/>
  <c r="X927" i="39"/>
  <c r="V927" i="39"/>
  <c r="Z927" i="39"/>
  <c r="N927" i="39"/>
  <c r="S927" i="39" s="1"/>
  <c r="AB926" i="39"/>
  <c r="AA926" i="39"/>
  <c r="Y926" i="39"/>
  <c r="X926" i="39"/>
  <c r="W926" i="39"/>
  <c r="V926" i="39"/>
  <c r="Z926" i="39"/>
  <c r="N926" i="39"/>
  <c r="S926" i="39" s="1"/>
  <c r="AB925" i="39"/>
  <c r="AA925" i="39"/>
  <c r="Y925" i="39"/>
  <c r="X925" i="39"/>
  <c r="V925" i="39"/>
  <c r="Z925" i="39"/>
  <c r="N925" i="39"/>
  <c r="S925" i="39" s="1"/>
  <c r="AB924" i="39"/>
  <c r="AA924" i="39"/>
  <c r="Y924" i="39"/>
  <c r="X924" i="39"/>
  <c r="W924" i="39"/>
  <c r="V924" i="39"/>
  <c r="Z924" i="39"/>
  <c r="N924" i="39"/>
  <c r="S924" i="39" s="1"/>
  <c r="AK924" i="39" s="1"/>
  <c r="AB923" i="39"/>
  <c r="AA923" i="39"/>
  <c r="Y923" i="39"/>
  <c r="X923" i="39"/>
  <c r="V923" i="39"/>
  <c r="Z923" i="39"/>
  <c r="N923" i="39"/>
  <c r="S923" i="39" s="1"/>
  <c r="AB922" i="39"/>
  <c r="AA922" i="39"/>
  <c r="Y922" i="39"/>
  <c r="X922" i="39"/>
  <c r="W922" i="39"/>
  <c r="V922" i="39"/>
  <c r="Z922" i="39"/>
  <c r="N922" i="39"/>
  <c r="S922" i="39" s="1"/>
  <c r="AK922" i="39" s="1"/>
  <c r="AB921" i="39"/>
  <c r="AA921" i="39"/>
  <c r="Y921" i="39"/>
  <c r="X921" i="39"/>
  <c r="V921" i="39"/>
  <c r="Z921" i="39"/>
  <c r="N921" i="39"/>
  <c r="S921" i="39" s="1"/>
  <c r="AB920" i="39"/>
  <c r="AA920" i="39"/>
  <c r="Y920" i="39"/>
  <c r="X920" i="39"/>
  <c r="W920" i="39"/>
  <c r="V920" i="39"/>
  <c r="Z920" i="39"/>
  <c r="N920" i="39"/>
  <c r="S920" i="39" s="1"/>
  <c r="AB919" i="39"/>
  <c r="AA919" i="39"/>
  <c r="Y919" i="39"/>
  <c r="X919" i="39"/>
  <c r="V919" i="39"/>
  <c r="Z919" i="39"/>
  <c r="N919" i="39"/>
  <c r="S919" i="39" s="1"/>
  <c r="AB918" i="39"/>
  <c r="AA918" i="39"/>
  <c r="Y918" i="39"/>
  <c r="X918" i="39"/>
  <c r="W918" i="39"/>
  <c r="V918" i="39"/>
  <c r="Z918" i="39"/>
  <c r="N918" i="39"/>
  <c r="S918" i="39" s="1"/>
  <c r="AK918" i="39" s="1"/>
  <c r="AB917" i="39"/>
  <c r="AA917" i="39"/>
  <c r="Y917" i="39"/>
  <c r="X917" i="39"/>
  <c r="V917" i="39"/>
  <c r="Z917" i="39"/>
  <c r="N917" i="39"/>
  <c r="S917" i="39" s="1"/>
  <c r="AB916" i="39"/>
  <c r="AA916" i="39"/>
  <c r="Y916" i="39"/>
  <c r="X916" i="39"/>
  <c r="W916" i="39"/>
  <c r="V916" i="39"/>
  <c r="Z916" i="39"/>
  <c r="N916" i="39"/>
  <c r="S916" i="39" s="1"/>
  <c r="AK916" i="39" s="1"/>
  <c r="AB915" i="39"/>
  <c r="AA915" i="39"/>
  <c r="Y915" i="39"/>
  <c r="X915" i="39"/>
  <c r="V915" i="39"/>
  <c r="Z915" i="39"/>
  <c r="N915" i="39"/>
  <c r="S915" i="39" s="1"/>
  <c r="AK915" i="39" s="1"/>
  <c r="AB914" i="39"/>
  <c r="AA914" i="39"/>
  <c r="Y914" i="39"/>
  <c r="X914" i="39"/>
  <c r="W914" i="39"/>
  <c r="V914" i="39"/>
  <c r="Z914" i="39"/>
  <c r="N914" i="39"/>
  <c r="S914" i="39" s="1"/>
  <c r="AB913" i="39"/>
  <c r="AA913" i="39"/>
  <c r="Y913" i="39"/>
  <c r="X913" i="39"/>
  <c r="V913" i="39"/>
  <c r="Z913" i="39"/>
  <c r="N913" i="39"/>
  <c r="S913" i="39" s="1"/>
  <c r="AB912" i="39"/>
  <c r="AA912" i="39"/>
  <c r="Y912" i="39"/>
  <c r="X912" i="39"/>
  <c r="W912" i="39"/>
  <c r="V912" i="39"/>
  <c r="Z912" i="39"/>
  <c r="N912" i="39"/>
  <c r="S912" i="39" s="1"/>
  <c r="AK912" i="39" s="1"/>
  <c r="AB911" i="39"/>
  <c r="AA911" i="39"/>
  <c r="Y911" i="39"/>
  <c r="X911" i="39"/>
  <c r="V911" i="39"/>
  <c r="Z911" i="39"/>
  <c r="N911" i="39"/>
  <c r="S911" i="39" s="1"/>
  <c r="AK911" i="39" s="1"/>
  <c r="AB910" i="39"/>
  <c r="AA910" i="39"/>
  <c r="Y910" i="39"/>
  <c r="X910" i="39"/>
  <c r="W910" i="39"/>
  <c r="V910" i="39"/>
  <c r="Z910" i="39"/>
  <c r="N910" i="39"/>
  <c r="S910" i="39" s="1"/>
  <c r="AK910" i="39" s="1"/>
  <c r="AB909" i="39"/>
  <c r="AA909" i="39"/>
  <c r="Y909" i="39"/>
  <c r="X909" i="39"/>
  <c r="V909" i="39"/>
  <c r="Z909" i="39"/>
  <c r="N909" i="39"/>
  <c r="S909" i="39" s="1"/>
  <c r="AB908" i="39"/>
  <c r="AA908" i="39"/>
  <c r="Y908" i="39"/>
  <c r="X908" i="39"/>
  <c r="W908" i="39"/>
  <c r="V908" i="39"/>
  <c r="Z908" i="39"/>
  <c r="N908" i="39"/>
  <c r="S908" i="39" s="1"/>
  <c r="AK908" i="39" s="1"/>
  <c r="AB907" i="39"/>
  <c r="AA907" i="39"/>
  <c r="Y907" i="39"/>
  <c r="X907" i="39"/>
  <c r="V907" i="39"/>
  <c r="Z907" i="39"/>
  <c r="N907" i="39"/>
  <c r="S907" i="39" s="1"/>
  <c r="AB906" i="39"/>
  <c r="AA906" i="39"/>
  <c r="Y906" i="39"/>
  <c r="X906" i="39"/>
  <c r="W906" i="39"/>
  <c r="V906" i="39"/>
  <c r="Z906" i="39"/>
  <c r="N906" i="39"/>
  <c r="S906" i="39" s="1"/>
  <c r="AK906" i="39" s="1"/>
  <c r="AB905" i="39"/>
  <c r="AA905" i="39"/>
  <c r="Y905" i="39"/>
  <c r="X905" i="39"/>
  <c r="V905" i="39"/>
  <c r="Z905" i="39"/>
  <c r="N905" i="39"/>
  <c r="S905" i="39" s="1"/>
  <c r="AB904" i="39"/>
  <c r="AA904" i="39"/>
  <c r="Y904" i="39"/>
  <c r="X904" i="39"/>
  <c r="W904" i="39"/>
  <c r="V904" i="39"/>
  <c r="Z904" i="39"/>
  <c r="N904" i="39"/>
  <c r="S904" i="39" s="1"/>
  <c r="AB903" i="39"/>
  <c r="AA903" i="39"/>
  <c r="Y903" i="39"/>
  <c r="X903" i="39"/>
  <c r="V903" i="39"/>
  <c r="Z903" i="39"/>
  <c r="N903" i="39"/>
  <c r="S903" i="39" s="1"/>
  <c r="AK903" i="39" s="1"/>
  <c r="AB902" i="39"/>
  <c r="AA902" i="39"/>
  <c r="Y902" i="39"/>
  <c r="X902" i="39"/>
  <c r="W902" i="39"/>
  <c r="V902" i="39"/>
  <c r="Z902" i="39"/>
  <c r="N902" i="39"/>
  <c r="S902" i="39" s="1"/>
  <c r="AB901" i="39"/>
  <c r="AA901" i="39"/>
  <c r="Y901" i="39"/>
  <c r="X901" i="39"/>
  <c r="V901" i="39"/>
  <c r="Z901" i="39"/>
  <c r="N901" i="39"/>
  <c r="S901" i="39" s="1"/>
  <c r="AB900" i="39"/>
  <c r="AA900" i="39"/>
  <c r="Y900" i="39"/>
  <c r="X900" i="39"/>
  <c r="W900" i="39"/>
  <c r="V900" i="39"/>
  <c r="Z900" i="39"/>
  <c r="N900" i="39"/>
  <c r="S900" i="39" s="1"/>
  <c r="AK900" i="39" s="1"/>
  <c r="AB899" i="39"/>
  <c r="AA899" i="39"/>
  <c r="Y899" i="39"/>
  <c r="X899" i="39"/>
  <c r="V899" i="39"/>
  <c r="Z899" i="39"/>
  <c r="N899" i="39"/>
  <c r="S899" i="39" s="1"/>
  <c r="AK899" i="39" s="1"/>
  <c r="AB898" i="39"/>
  <c r="AA898" i="39"/>
  <c r="Y898" i="39"/>
  <c r="X898" i="39"/>
  <c r="W898" i="39"/>
  <c r="V898" i="39"/>
  <c r="Z898" i="39"/>
  <c r="N898" i="39"/>
  <c r="S898" i="39" s="1"/>
  <c r="AK898" i="39" s="1"/>
  <c r="AB897" i="39"/>
  <c r="AA897" i="39"/>
  <c r="Y897" i="39"/>
  <c r="X897" i="39"/>
  <c r="V897" i="39"/>
  <c r="Z897" i="39"/>
  <c r="N897" i="39"/>
  <c r="S897" i="39" s="1"/>
  <c r="AB896" i="39"/>
  <c r="AA896" i="39"/>
  <c r="Y896" i="39"/>
  <c r="X896" i="39"/>
  <c r="W896" i="39"/>
  <c r="V896" i="39"/>
  <c r="Z896" i="39"/>
  <c r="N896" i="39"/>
  <c r="S896" i="39" s="1"/>
  <c r="AK896" i="39" s="1"/>
  <c r="AB895" i="39"/>
  <c r="AA895" i="39"/>
  <c r="Y895" i="39"/>
  <c r="X895" i="39"/>
  <c r="V895" i="39"/>
  <c r="Z895" i="39"/>
  <c r="N895" i="39"/>
  <c r="S895" i="39" s="1"/>
  <c r="AB894" i="39"/>
  <c r="AA894" i="39"/>
  <c r="Y894" i="39"/>
  <c r="X894" i="39"/>
  <c r="W894" i="39"/>
  <c r="V894" i="39"/>
  <c r="Z894" i="39"/>
  <c r="N894" i="39"/>
  <c r="S894" i="39" s="1"/>
  <c r="AK894" i="39" s="1"/>
  <c r="AB893" i="39"/>
  <c r="AA893" i="39"/>
  <c r="Y893" i="39"/>
  <c r="X893" i="39"/>
  <c r="V893" i="39"/>
  <c r="Z893" i="39"/>
  <c r="N893" i="39"/>
  <c r="S893" i="39" s="1"/>
  <c r="AB892" i="39"/>
  <c r="AA892" i="39"/>
  <c r="Y892" i="39"/>
  <c r="X892" i="39"/>
  <c r="W892" i="39"/>
  <c r="V892" i="39"/>
  <c r="Z892" i="39"/>
  <c r="N892" i="39"/>
  <c r="S892" i="39" s="1"/>
  <c r="AK892" i="39" s="1"/>
  <c r="AB891" i="39"/>
  <c r="AA891" i="39"/>
  <c r="Y891" i="39"/>
  <c r="X891" i="39"/>
  <c r="V891" i="39"/>
  <c r="Z891" i="39"/>
  <c r="N891" i="39"/>
  <c r="S891" i="39" s="1"/>
  <c r="AK891" i="39" s="1"/>
  <c r="AB890" i="39"/>
  <c r="AA890" i="39"/>
  <c r="Y890" i="39"/>
  <c r="X890" i="39"/>
  <c r="W890" i="39"/>
  <c r="V890" i="39"/>
  <c r="Z890" i="39"/>
  <c r="N890" i="39"/>
  <c r="S890" i="39" s="1"/>
  <c r="AB889" i="39"/>
  <c r="AA889" i="39"/>
  <c r="Y889" i="39"/>
  <c r="X889" i="39"/>
  <c r="V889" i="39"/>
  <c r="Z889" i="39"/>
  <c r="N889" i="39"/>
  <c r="S889" i="39" s="1"/>
  <c r="AB888" i="39"/>
  <c r="AA888" i="39"/>
  <c r="Y888" i="39"/>
  <c r="X888" i="39"/>
  <c r="W888" i="39"/>
  <c r="V888" i="39"/>
  <c r="Z888" i="39"/>
  <c r="N888" i="39"/>
  <c r="S888" i="39" s="1"/>
  <c r="AK888" i="39" s="1"/>
  <c r="AB887" i="39"/>
  <c r="AA887" i="39"/>
  <c r="Y887" i="39"/>
  <c r="X887" i="39"/>
  <c r="V887" i="39"/>
  <c r="Z887" i="39"/>
  <c r="N887" i="39"/>
  <c r="S887" i="39" s="1"/>
  <c r="AK887" i="39" s="1"/>
  <c r="AB886" i="39"/>
  <c r="AA886" i="39"/>
  <c r="Y886" i="39"/>
  <c r="X886" i="39"/>
  <c r="W886" i="39"/>
  <c r="V886" i="39"/>
  <c r="Z886" i="39"/>
  <c r="N886" i="39"/>
  <c r="S886" i="39" s="1"/>
  <c r="AK886" i="39" s="1"/>
  <c r="AB885" i="39"/>
  <c r="AA885" i="39"/>
  <c r="Y885" i="39"/>
  <c r="X885" i="39"/>
  <c r="V885" i="39"/>
  <c r="Z885" i="39"/>
  <c r="N885" i="39"/>
  <c r="S885" i="39" s="1"/>
  <c r="AB884" i="39"/>
  <c r="AA884" i="39"/>
  <c r="Y884" i="39"/>
  <c r="X884" i="39"/>
  <c r="W884" i="39"/>
  <c r="V884" i="39"/>
  <c r="Z884" i="39"/>
  <c r="N884" i="39"/>
  <c r="S884" i="39" s="1"/>
  <c r="AK884" i="39" s="1"/>
  <c r="AB883" i="39"/>
  <c r="AA883" i="39"/>
  <c r="Y883" i="39"/>
  <c r="X883" i="39"/>
  <c r="V883" i="39"/>
  <c r="Z883" i="39"/>
  <c r="N883" i="39"/>
  <c r="S883" i="39" s="1"/>
  <c r="AB882" i="39"/>
  <c r="AA882" i="39"/>
  <c r="Y882" i="39"/>
  <c r="X882" i="39"/>
  <c r="W882" i="39"/>
  <c r="V882" i="39"/>
  <c r="Z882" i="39"/>
  <c r="N882" i="39"/>
  <c r="S882" i="39" s="1"/>
  <c r="AK882" i="39" s="1"/>
  <c r="AB881" i="39"/>
  <c r="AA881" i="39"/>
  <c r="Y881" i="39"/>
  <c r="X881" i="39"/>
  <c r="V881" i="39"/>
  <c r="Z881" i="39"/>
  <c r="N881" i="39"/>
  <c r="S881" i="39" s="1"/>
  <c r="AB880" i="39"/>
  <c r="AA880" i="39"/>
  <c r="Y880" i="39"/>
  <c r="X880" i="39"/>
  <c r="W880" i="39"/>
  <c r="V880" i="39"/>
  <c r="Z880" i="39"/>
  <c r="N880" i="39"/>
  <c r="S880" i="39" s="1"/>
  <c r="AK880" i="39" s="1"/>
  <c r="AB879" i="39"/>
  <c r="AA879" i="39"/>
  <c r="Y879" i="39"/>
  <c r="X879" i="39"/>
  <c r="V879" i="39"/>
  <c r="Z879" i="39"/>
  <c r="N879" i="39"/>
  <c r="S879" i="39" s="1"/>
  <c r="AK879" i="39" s="1"/>
  <c r="AB878" i="39"/>
  <c r="AA878" i="39"/>
  <c r="Y878" i="39"/>
  <c r="X878" i="39"/>
  <c r="W878" i="39"/>
  <c r="V878" i="39"/>
  <c r="Z878" i="39"/>
  <c r="N878" i="39"/>
  <c r="S878" i="39" s="1"/>
  <c r="AB877" i="39"/>
  <c r="AA877" i="39"/>
  <c r="Y877" i="39"/>
  <c r="X877" i="39"/>
  <c r="V877" i="39"/>
  <c r="Z877" i="39"/>
  <c r="N877" i="39"/>
  <c r="S877" i="39" s="1"/>
  <c r="AB876" i="39"/>
  <c r="AA876" i="39"/>
  <c r="Y876" i="39"/>
  <c r="X876" i="39"/>
  <c r="W876" i="39"/>
  <c r="V876" i="39"/>
  <c r="Z876" i="39"/>
  <c r="N876" i="39"/>
  <c r="S876" i="39" s="1"/>
  <c r="AK876" i="39" s="1"/>
  <c r="AB875" i="39"/>
  <c r="AA875" i="39"/>
  <c r="Y875" i="39"/>
  <c r="X875" i="39"/>
  <c r="V875" i="39"/>
  <c r="Z875" i="39"/>
  <c r="N875" i="39"/>
  <c r="S875" i="39" s="1"/>
  <c r="AK875" i="39" s="1"/>
  <c r="AB874" i="39"/>
  <c r="AA874" i="39"/>
  <c r="Y874" i="39"/>
  <c r="X874" i="39"/>
  <c r="W874" i="39"/>
  <c r="V874" i="39"/>
  <c r="Z874" i="39"/>
  <c r="N874" i="39"/>
  <c r="S874" i="39" s="1"/>
  <c r="AB873" i="39"/>
  <c r="AA873" i="39"/>
  <c r="Y873" i="39"/>
  <c r="X873" i="39"/>
  <c r="V873" i="39"/>
  <c r="Z873" i="39"/>
  <c r="N873" i="39"/>
  <c r="S873" i="39" s="1"/>
  <c r="AK873" i="39" s="1"/>
  <c r="AB872" i="39"/>
  <c r="AA872" i="39"/>
  <c r="Y872" i="39"/>
  <c r="X872" i="39"/>
  <c r="W872" i="39"/>
  <c r="V872" i="39"/>
  <c r="Z872" i="39"/>
  <c r="N872" i="39"/>
  <c r="S872" i="39" s="1"/>
  <c r="AB871" i="39"/>
  <c r="AA871" i="39"/>
  <c r="Y871" i="39"/>
  <c r="X871" i="39"/>
  <c r="V871" i="39"/>
  <c r="Z871" i="39"/>
  <c r="N871" i="39"/>
  <c r="S871" i="39" s="1"/>
  <c r="AB870" i="39"/>
  <c r="AA870" i="39"/>
  <c r="Y870" i="39"/>
  <c r="X870" i="39"/>
  <c r="W870" i="39"/>
  <c r="V870" i="39"/>
  <c r="Z870" i="39"/>
  <c r="N870" i="39"/>
  <c r="S870" i="39" s="1"/>
  <c r="AK870" i="39" s="1"/>
  <c r="AB869" i="39"/>
  <c r="AA869" i="39"/>
  <c r="Y869" i="39"/>
  <c r="X869" i="39"/>
  <c r="V869" i="39"/>
  <c r="Z869" i="39"/>
  <c r="N869" i="39"/>
  <c r="S869" i="39" s="1"/>
  <c r="AH869" i="39" s="1"/>
  <c r="AB868" i="39"/>
  <c r="AA868" i="39"/>
  <c r="Y868" i="39"/>
  <c r="X868" i="39"/>
  <c r="W868" i="39"/>
  <c r="V868" i="39"/>
  <c r="Z868" i="39"/>
  <c r="N868" i="39"/>
  <c r="S868" i="39" s="1"/>
  <c r="AB867" i="39"/>
  <c r="AA867" i="39"/>
  <c r="Y867" i="39"/>
  <c r="X867" i="39"/>
  <c r="V867" i="39"/>
  <c r="Z867" i="39"/>
  <c r="N867" i="39"/>
  <c r="S867" i="39" s="1"/>
  <c r="AB866" i="39"/>
  <c r="AA866" i="39"/>
  <c r="Y866" i="39"/>
  <c r="X866" i="39"/>
  <c r="W866" i="39"/>
  <c r="V866" i="39"/>
  <c r="Z866" i="39"/>
  <c r="N866" i="39"/>
  <c r="S866" i="39" s="1"/>
  <c r="AB865" i="39"/>
  <c r="AA865" i="39"/>
  <c r="Y865" i="39"/>
  <c r="X865" i="39"/>
  <c r="V865" i="39"/>
  <c r="Z865" i="39"/>
  <c r="N865" i="39"/>
  <c r="S865" i="39" s="1"/>
  <c r="AB864" i="39"/>
  <c r="AA864" i="39"/>
  <c r="Y864" i="39"/>
  <c r="X864" i="39"/>
  <c r="W864" i="39"/>
  <c r="V864" i="39"/>
  <c r="Z864" i="39"/>
  <c r="N864" i="39"/>
  <c r="S864" i="39" s="1"/>
  <c r="AK864" i="39" s="1"/>
  <c r="AB863" i="39"/>
  <c r="AA863" i="39"/>
  <c r="Y863" i="39"/>
  <c r="X863" i="39"/>
  <c r="V863" i="39"/>
  <c r="Z863" i="39"/>
  <c r="N863" i="39"/>
  <c r="S863" i="39" s="1"/>
  <c r="AB862" i="39"/>
  <c r="AA862" i="39"/>
  <c r="Y862" i="39"/>
  <c r="X862" i="39"/>
  <c r="W862" i="39"/>
  <c r="V862" i="39"/>
  <c r="Z862" i="39"/>
  <c r="N862" i="39"/>
  <c r="S862" i="39" s="1"/>
  <c r="AB861" i="39"/>
  <c r="AA861" i="39"/>
  <c r="Y861" i="39"/>
  <c r="X861" i="39"/>
  <c r="V861" i="39"/>
  <c r="Z861" i="39"/>
  <c r="N861" i="39"/>
  <c r="S861" i="39" s="1"/>
  <c r="AB860" i="39"/>
  <c r="AA860" i="39"/>
  <c r="Y860" i="39"/>
  <c r="X860" i="39"/>
  <c r="W860" i="39"/>
  <c r="V860" i="39"/>
  <c r="Z860" i="39"/>
  <c r="N860" i="39"/>
  <c r="S860" i="39" s="1"/>
  <c r="AB859" i="39"/>
  <c r="AA859" i="39"/>
  <c r="Y859" i="39"/>
  <c r="X859" i="39"/>
  <c r="V859" i="39"/>
  <c r="Z859" i="39"/>
  <c r="N859" i="39"/>
  <c r="S859" i="39" s="1"/>
  <c r="AB858" i="39"/>
  <c r="AA858" i="39"/>
  <c r="Y858" i="39"/>
  <c r="X858" i="39"/>
  <c r="W858" i="39"/>
  <c r="V858" i="39"/>
  <c r="Z858" i="39"/>
  <c r="N858" i="39"/>
  <c r="S858" i="39" s="1"/>
  <c r="AB857" i="39"/>
  <c r="AA857" i="39"/>
  <c r="Y857" i="39"/>
  <c r="X857" i="39"/>
  <c r="V857" i="39"/>
  <c r="Z857" i="39"/>
  <c r="N857" i="39"/>
  <c r="S857" i="39" s="1"/>
  <c r="AB856" i="39"/>
  <c r="AA856" i="39"/>
  <c r="Y856" i="39"/>
  <c r="X856" i="39"/>
  <c r="W856" i="39"/>
  <c r="V856" i="39"/>
  <c r="Z856" i="39"/>
  <c r="N856" i="39"/>
  <c r="S856" i="39" s="1"/>
  <c r="AB855" i="39"/>
  <c r="AA855" i="39"/>
  <c r="Y855" i="39"/>
  <c r="X855" i="39"/>
  <c r="V855" i="39"/>
  <c r="Z855" i="39"/>
  <c r="N855" i="39"/>
  <c r="S855" i="39" s="1"/>
  <c r="AB854" i="39"/>
  <c r="AA854" i="39"/>
  <c r="Y854" i="39"/>
  <c r="X854" i="39"/>
  <c r="W854" i="39"/>
  <c r="V854" i="39"/>
  <c r="Z854" i="39"/>
  <c r="N854" i="39"/>
  <c r="S854" i="39" s="1"/>
  <c r="AB853" i="39"/>
  <c r="AA853" i="39"/>
  <c r="Y853" i="39"/>
  <c r="X853" i="39"/>
  <c r="V853" i="39"/>
  <c r="Z853" i="39"/>
  <c r="N853" i="39"/>
  <c r="S853" i="39" s="1"/>
  <c r="AB852" i="39"/>
  <c r="AA852" i="39"/>
  <c r="Y852" i="39"/>
  <c r="X852" i="39"/>
  <c r="W852" i="39"/>
  <c r="V852" i="39"/>
  <c r="Z852" i="39"/>
  <c r="N852" i="39"/>
  <c r="S852" i="39" s="1"/>
  <c r="AH852" i="39" s="1"/>
  <c r="AB851" i="39"/>
  <c r="AA851" i="39"/>
  <c r="Y851" i="39"/>
  <c r="X851" i="39"/>
  <c r="V851" i="39"/>
  <c r="Z851" i="39"/>
  <c r="N851" i="39"/>
  <c r="S851" i="39" s="1"/>
  <c r="AB850" i="39"/>
  <c r="AA850" i="39"/>
  <c r="Y850" i="39"/>
  <c r="X850" i="39"/>
  <c r="W850" i="39"/>
  <c r="V850" i="39"/>
  <c r="Z850" i="39"/>
  <c r="N850" i="39"/>
  <c r="S850" i="39" s="1"/>
  <c r="AB849" i="39"/>
  <c r="AA849" i="39"/>
  <c r="Y849" i="39"/>
  <c r="X849" i="39"/>
  <c r="V849" i="39"/>
  <c r="Z849" i="39"/>
  <c r="N849" i="39"/>
  <c r="S849" i="39" s="1"/>
  <c r="AB848" i="39"/>
  <c r="AA848" i="39"/>
  <c r="Y848" i="39"/>
  <c r="X848" i="39"/>
  <c r="W848" i="39"/>
  <c r="V848" i="39"/>
  <c r="Z848" i="39"/>
  <c r="N848" i="39"/>
  <c r="S848" i="39" s="1"/>
  <c r="AB847" i="39"/>
  <c r="AA847" i="39"/>
  <c r="Y847" i="39"/>
  <c r="X847" i="39"/>
  <c r="V847" i="39"/>
  <c r="Z847" i="39"/>
  <c r="N847" i="39"/>
  <c r="S847" i="39" s="1"/>
  <c r="AB846" i="39"/>
  <c r="AA846" i="39"/>
  <c r="Y846" i="39"/>
  <c r="X846" i="39"/>
  <c r="W846" i="39"/>
  <c r="V846" i="39"/>
  <c r="Z846" i="39"/>
  <c r="N846" i="39"/>
  <c r="S846" i="39" s="1"/>
  <c r="AB845" i="39"/>
  <c r="AA845" i="39"/>
  <c r="Y845" i="39"/>
  <c r="X845" i="39"/>
  <c r="V845" i="39"/>
  <c r="Z845" i="39"/>
  <c r="N845" i="39"/>
  <c r="S845" i="39" s="1"/>
  <c r="AB844" i="39"/>
  <c r="AA844" i="39"/>
  <c r="Y844" i="39"/>
  <c r="X844" i="39"/>
  <c r="W844" i="39"/>
  <c r="V844" i="39"/>
  <c r="Z844" i="39"/>
  <c r="N844" i="39"/>
  <c r="S844" i="39" s="1"/>
  <c r="AB843" i="39"/>
  <c r="AA843" i="39"/>
  <c r="Y843" i="39"/>
  <c r="X843" i="39"/>
  <c r="V843" i="39"/>
  <c r="Z843" i="39"/>
  <c r="N843" i="39"/>
  <c r="S843" i="39" s="1"/>
  <c r="AB842" i="39"/>
  <c r="AA842" i="39"/>
  <c r="Y842" i="39"/>
  <c r="X842" i="39"/>
  <c r="W842" i="39"/>
  <c r="V842" i="39"/>
  <c r="Z842" i="39"/>
  <c r="N842" i="39"/>
  <c r="S842" i="39" s="1"/>
  <c r="AB841" i="39"/>
  <c r="AA841" i="39"/>
  <c r="Y841" i="39"/>
  <c r="X841" i="39"/>
  <c r="V841" i="39"/>
  <c r="Z841" i="39"/>
  <c r="N841" i="39"/>
  <c r="S841" i="39" s="1"/>
  <c r="AB840" i="39"/>
  <c r="AA840" i="39"/>
  <c r="Y840" i="39"/>
  <c r="X840" i="39"/>
  <c r="W840" i="39"/>
  <c r="V840" i="39"/>
  <c r="Z840" i="39"/>
  <c r="N840" i="39"/>
  <c r="S840" i="39" s="1"/>
  <c r="AH840" i="39" s="1"/>
  <c r="AB839" i="39"/>
  <c r="AA839" i="39"/>
  <c r="Y839" i="39"/>
  <c r="X839" i="39"/>
  <c r="V839" i="39"/>
  <c r="Z839" i="39"/>
  <c r="N839" i="39"/>
  <c r="S839" i="39" s="1"/>
  <c r="AB838" i="39"/>
  <c r="AA838" i="39"/>
  <c r="Y838" i="39"/>
  <c r="X838" i="39"/>
  <c r="W838" i="39"/>
  <c r="V838" i="39"/>
  <c r="Z838" i="39"/>
  <c r="N838" i="39"/>
  <c r="S838" i="39" s="1"/>
  <c r="AB837" i="39"/>
  <c r="AA837" i="39"/>
  <c r="Y837" i="39"/>
  <c r="X837" i="39"/>
  <c r="V837" i="39"/>
  <c r="Z837" i="39"/>
  <c r="N837" i="39"/>
  <c r="S837" i="39" s="1"/>
  <c r="AB836" i="39"/>
  <c r="AA836" i="39"/>
  <c r="Y836" i="39"/>
  <c r="X836" i="39"/>
  <c r="W836" i="39"/>
  <c r="V836" i="39"/>
  <c r="Z836" i="39"/>
  <c r="N836" i="39"/>
  <c r="S836" i="39" s="1"/>
  <c r="AB835" i="39"/>
  <c r="AA835" i="39"/>
  <c r="Y835" i="39"/>
  <c r="X835" i="39"/>
  <c r="V835" i="39"/>
  <c r="Z835" i="39"/>
  <c r="N835" i="39"/>
  <c r="S835" i="39" s="1"/>
  <c r="AB834" i="39"/>
  <c r="AA834" i="39"/>
  <c r="Y834" i="39"/>
  <c r="X834" i="39"/>
  <c r="W834" i="39"/>
  <c r="V834" i="39"/>
  <c r="Z834" i="39"/>
  <c r="N834" i="39"/>
  <c r="S834" i="39" s="1"/>
  <c r="AB833" i="39"/>
  <c r="AA833" i="39"/>
  <c r="Y833" i="39"/>
  <c r="X833" i="39"/>
  <c r="V833" i="39"/>
  <c r="Z833" i="39"/>
  <c r="N833" i="39"/>
  <c r="S833" i="39" s="1"/>
  <c r="AB832" i="39"/>
  <c r="AA832" i="39"/>
  <c r="Y832" i="39"/>
  <c r="X832" i="39"/>
  <c r="W832" i="39"/>
  <c r="V832" i="39"/>
  <c r="Z832" i="39"/>
  <c r="N832" i="39"/>
  <c r="S832" i="39" s="1"/>
  <c r="AH832" i="39" s="1"/>
  <c r="AB831" i="39"/>
  <c r="AA831" i="39"/>
  <c r="Y831" i="39"/>
  <c r="X831" i="39"/>
  <c r="V831" i="39"/>
  <c r="Z831" i="39"/>
  <c r="N831" i="39"/>
  <c r="S831" i="39" s="1"/>
  <c r="AB830" i="39"/>
  <c r="AA830" i="39"/>
  <c r="Y830" i="39"/>
  <c r="X830" i="39"/>
  <c r="W830" i="39"/>
  <c r="V830" i="39"/>
  <c r="Z830" i="39"/>
  <c r="N830" i="39"/>
  <c r="S830" i="39" s="1"/>
  <c r="AB829" i="39"/>
  <c r="AA829" i="39"/>
  <c r="Y829" i="39"/>
  <c r="X829" i="39"/>
  <c r="V829" i="39"/>
  <c r="Z829" i="39"/>
  <c r="N829" i="39"/>
  <c r="S829" i="39" s="1"/>
  <c r="AB828" i="39"/>
  <c r="AA828" i="39"/>
  <c r="Y828" i="39"/>
  <c r="X828" i="39"/>
  <c r="W828" i="39"/>
  <c r="V828" i="39"/>
  <c r="Z828" i="39"/>
  <c r="N828" i="39"/>
  <c r="S828" i="39" s="1"/>
  <c r="AH828" i="39" s="1"/>
  <c r="AB827" i="39"/>
  <c r="AA827" i="39"/>
  <c r="Y827" i="39"/>
  <c r="X827" i="39"/>
  <c r="V827" i="39"/>
  <c r="Z827" i="39"/>
  <c r="N827" i="39"/>
  <c r="S827" i="39" s="1"/>
  <c r="AB826" i="39"/>
  <c r="AA826" i="39"/>
  <c r="Y826" i="39"/>
  <c r="X826" i="39"/>
  <c r="W826" i="39"/>
  <c r="V826" i="39"/>
  <c r="Z826" i="39"/>
  <c r="N826" i="39"/>
  <c r="S826" i="39" s="1"/>
  <c r="AB825" i="39"/>
  <c r="AA825" i="39"/>
  <c r="Y825" i="39"/>
  <c r="X825" i="39"/>
  <c r="V825" i="39"/>
  <c r="Z825" i="39"/>
  <c r="N825" i="39"/>
  <c r="S825" i="39" s="1"/>
  <c r="AB824" i="39"/>
  <c r="AA824" i="39"/>
  <c r="Y824" i="39"/>
  <c r="X824" i="39"/>
  <c r="W824" i="39"/>
  <c r="V824" i="39"/>
  <c r="Z824" i="39"/>
  <c r="N824" i="39"/>
  <c r="S824" i="39" s="1"/>
  <c r="AB823" i="39"/>
  <c r="AA823" i="39"/>
  <c r="Y823" i="39"/>
  <c r="X823" i="39"/>
  <c r="V823" i="39"/>
  <c r="Z823" i="39"/>
  <c r="N823" i="39"/>
  <c r="S823" i="39" s="1"/>
  <c r="AB822" i="39"/>
  <c r="AA822" i="39"/>
  <c r="Y822" i="39"/>
  <c r="X822" i="39"/>
  <c r="W822" i="39"/>
  <c r="V822" i="39"/>
  <c r="Z822" i="39"/>
  <c r="N822" i="39"/>
  <c r="S822" i="39" s="1"/>
  <c r="AB821" i="39"/>
  <c r="AA821" i="39"/>
  <c r="Y821" i="39"/>
  <c r="X821" i="39"/>
  <c r="V821" i="39"/>
  <c r="Z821" i="39"/>
  <c r="N821" i="39"/>
  <c r="S821" i="39" s="1"/>
  <c r="AB820" i="39"/>
  <c r="AA820" i="39"/>
  <c r="Y820" i="39"/>
  <c r="X820" i="39"/>
  <c r="W820" i="39"/>
  <c r="V820" i="39"/>
  <c r="Z820" i="39"/>
  <c r="N820" i="39"/>
  <c r="S820" i="39" s="1"/>
  <c r="AB819" i="39"/>
  <c r="AA819" i="39"/>
  <c r="Y819" i="39"/>
  <c r="X819" i="39"/>
  <c r="V819" i="39"/>
  <c r="Z819" i="39"/>
  <c r="N819" i="39"/>
  <c r="S819" i="39" s="1"/>
  <c r="AB818" i="39"/>
  <c r="AA818" i="39"/>
  <c r="Y818" i="39"/>
  <c r="X818" i="39"/>
  <c r="W818" i="39"/>
  <c r="V818" i="39"/>
  <c r="Z818" i="39"/>
  <c r="N818" i="39"/>
  <c r="S818" i="39" s="1"/>
  <c r="AB817" i="39"/>
  <c r="AA817" i="39"/>
  <c r="Y817" i="39"/>
  <c r="X817" i="39"/>
  <c r="V817" i="39"/>
  <c r="Z817" i="39"/>
  <c r="N817" i="39"/>
  <c r="S817" i="39" s="1"/>
  <c r="AB816" i="39"/>
  <c r="AA816" i="39"/>
  <c r="Y816" i="39"/>
  <c r="X816" i="39"/>
  <c r="W816" i="39"/>
  <c r="V816" i="39"/>
  <c r="Z816" i="39"/>
  <c r="N816" i="39"/>
  <c r="S816" i="39" s="1"/>
  <c r="AH816" i="39" s="1"/>
  <c r="AB815" i="39"/>
  <c r="AA815" i="39"/>
  <c r="Y815" i="39"/>
  <c r="X815" i="39"/>
  <c r="V815" i="39"/>
  <c r="Z815" i="39"/>
  <c r="N815" i="39"/>
  <c r="S815" i="39" s="1"/>
  <c r="AB814" i="39"/>
  <c r="AA814" i="39"/>
  <c r="Y814" i="39"/>
  <c r="X814" i="39"/>
  <c r="W814" i="39"/>
  <c r="V814" i="39"/>
  <c r="Z814" i="39"/>
  <c r="N814" i="39"/>
  <c r="S814" i="39" s="1"/>
  <c r="AB813" i="39"/>
  <c r="AA813" i="39"/>
  <c r="Y813" i="39"/>
  <c r="X813" i="39"/>
  <c r="V813" i="39"/>
  <c r="Z813" i="39"/>
  <c r="N813" i="39"/>
  <c r="S813" i="39" s="1"/>
  <c r="AB812" i="39"/>
  <c r="AA812" i="39"/>
  <c r="Y812" i="39"/>
  <c r="X812" i="39"/>
  <c r="W812" i="39"/>
  <c r="V812" i="39"/>
  <c r="Z812" i="39"/>
  <c r="N812" i="39"/>
  <c r="S812" i="39" s="1"/>
  <c r="AB811" i="39"/>
  <c r="AA811" i="39"/>
  <c r="Y811" i="39"/>
  <c r="X811" i="39"/>
  <c r="V811" i="39"/>
  <c r="Z811" i="39"/>
  <c r="N811" i="39"/>
  <c r="S811" i="39" s="1"/>
  <c r="AB810" i="39"/>
  <c r="AA810" i="39"/>
  <c r="Y810" i="39"/>
  <c r="X810" i="39"/>
  <c r="W810" i="39"/>
  <c r="V810" i="39"/>
  <c r="Z810" i="39"/>
  <c r="N810" i="39"/>
  <c r="S810" i="39" s="1"/>
  <c r="AB809" i="39"/>
  <c r="AA809" i="39"/>
  <c r="Y809" i="39"/>
  <c r="X809" i="39"/>
  <c r="V809" i="39"/>
  <c r="Z809" i="39"/>
  <c r="N809" i="39"/>
  <c r="S809" i="39" s="1"/>
  <c r="AB808" i="39"/>
  <c r="AA808" i="39"/>
  <c r="Y808" i="39"/>
  <c r="X808" i="39"/>
  <c r="W808" i="39"/>
  <c r="V808" i="39"/>
  <c r="Z808" i="39"/>
  <c r="N808" i="39"/>
  <c r="S808" i="39" s="1"/>
  <c r="AB807" i="39"/>
  <c r="AA807" i="39"/>
  <c r="Y807" i="39"/>
  <c r="X807" i="39"/>
  <c r="V807" i="39"/>
  <c r="Z807" i="39"/>
  <c r="N807" i="39"/>
  <c r="S807" i="39" s="1"/>
  <c r="AB806" i="39"/>
  <c r="AA806" i="39"/>
  <c r="Y806" i="39"/>
  <c r="X806" i="39"/>
  <c r="W806" i="39"/>
  <c r="V806" i="39"/>
  <c r="Z806" i="39"/>
  <c r="N806" i="39"/>
  <c r="S806" i="39" s="1"/>
  <c r="AB805" i="39"/>
  <c r="AA805" i="39"/>
  <c r="Y805" i="39"/>
  <c r="X805" i="39"/>
  <c r="V805" i="39"/>
  <c r="Z805" i="39"/>
  <c r="N805" i="39"/>
  <c r="S805" i="39" s="1"/>
  <c r="AB804" i="39"/>
  <c r="AA804" i="39"/>
  <c r="Y804" i="39"/>
  <c r="X804" i="39"/>
  <c r="W804" i="39"/>
  <c r="V804" i="39"/>
  <c r="Z804" i="39"/>
  <c r="N804" i="39"/>
  <c r="S804" i="39" s="1"/>
  <c r="AB803" i="39"/>
  <c r="AA803" i="39"/>
  <c r="Y803" i="39"/>
  <c r="X803" i="39"/>
  <c r="V803" i="39"/>
  <c r="Z803" i="39"/>
  <c r="N803" i="39"/>
  <c r="S803" i="39" s="1"/>
  <c r="AB802" i="39"/>
  <c r="AA802" i="39"/>
  <c r="Y802" i="39"/>
  <c r="X802" i="39"/>
  <c r="W802" i="39"/>
  <c r="V802" i="39"/>
  <c r="Z802" i="39"/>
  <c r="N802" i="39"/>
  <c r="S802" i="39" s="1"/>
  <c r="AB801" i="39"/>
  <c r="AA801" i="39"/>
  <c r="Y801" i="39"/>
  <c r="X801" i="39"/>
  <c r="V801" i="39"/>
  <c r="Z801" i="39"/>
  <c r="N801" i="39"/>
  <c r="S801" i="39" s="1"/>
  <c r="AB800" i="39"/>
  <c r="AA800" i="39"/>
  <c r="Y800" i="39"/>
  <c r="X800" i="39"/>
  <c r="W800" i="39"/>
  <c r="V800" i="39"/>
  <c r="Z800" i="39"/>
  <c r="N800" i="39"/>
  <c r="S800" i="39" s="1"/>
  <c r="AB799" i="39"/>
  <c r="AA799" i="39"/>
  <c r="Y799" i="39"/>
  <c r="X799" i="39"/>
  <c r="V799" i="39"/>
  <c r="Z799" i="39"/>
  <c r="N799" i="39"/>
  <c r="S799" i="39" s="1"/>
  <c r="AB798" i="39"/>
  <c r="AA798" i="39"/>
  <c r="Y798" i="39"/>
  <c r="X798" i="39"/>
  <c r="W798" i="39"/>
  <c r="V798" i="39"/>
  <c r="Z798" i="39"/>
  <c r="N798" i="39"/>
  <c r="S798" i="39" s="1"/>
  <c r="AB797" i="39"/>
  <c r="AA797" i="39"/>
  <c r="Y797" i="39"/>
  <c r="X797" i="39"/>
  <c r="V797" i="39"/>
  <c r="Z797" i="39"/>
  <c r="N797" i="39"/>
  <c r="S797" i="39" s="1"/>
  <c r="AB796" i="39"/>
  <c r="AA796" i="39"/>
  <c r="Y796" i="39"/>
  <c r="X796" i="39"/>
  <c r="W796" i="39"/>
  <c r="V796" i="39"/>
  <c r="Z796" i="39"/>
  <c r="N796" i="39"/>
  <c r="S796" i="39" s="1"/>
  <c r="AB795" i="39"/>
  <c r="AA795" i="39"/>
  <c r="Y795" i="39"/>
  <c r="X795" i="39"/>
  <c r="V795" i="39"/>
  <c r="Z795" i="39"/>
  <c r="N795" i="39"/>
  <c r="S795" i="39" s="1"/>
  <c r="AB794" i="39"/>
  <c r="AA794" i="39"/>
  <c r="Y794" i="39"/>
  <c r="X794" i="39"/>
  <c r="W794" i="39"/>
  <c r="V794" i="39"/>
  <c r="Z794" i="39"/>
  <c r="N794" i="39"/>
  <c r="S794" i="39" s="1"/>
  <c r="AB793" i="39"/>
  <c r="AA793" i="39"/>
  <c r="Y793" i="39"/>
  <c r="X793" i="39"/>
  <c r="V793" i="39"/>
  <c r="Z793" i="39"/>
  <c r="N793" i="39"/>
  <c r="S793" i="39" s="1"/>
  <c r="AB792" i="39"/>
  <c r="AA792" i="39"/>
  <c r="Y792" i="39"/>
  <c r="X792" i="39"/>
  <c r="W792" i="39"/>
  <c r="V792" i="39"/>
  <c r="Z792" i="39"/>
  <c r="N792" i="39"/>
  <c r="S792" i="39" s="1"/>
  <c r="AB791" i="39"/>
  <c r="AA791" i="39"/>
  <c r="Y791" i="39"/>
  <c r="X791" i="39"/>
  <c r="V791" i="39"/>
  <c r="Z791" i="39"/>
  <c r="N791" i="39"/>
  <c r="S791" i="39" s="1"/>
  <c r="AB790" i="39"/>
  <c r="AA790" i="39"/>
  <c r="Y790" i="39"/>
  <c r="X790" i="39"/>
  <c r="W790" i="39"/>
  <c r="V790" i="39"/>
  <c r="Z790" i="39"/>
  <c r="N790" i="39"/>
  <c r="S790" i="39" s="1"/>
  <c r="AB789" i="39"/>
  <c r="AA789" i="39"/>
  <c r="Y789" i="39"/>
  <c r="X789" i="39"/>
  <c r="V789" i="39"/>
  <c r="Z789" i="39"/>
  <c r="N789" i="39"/>
  <c r="S789" i="39" s="1"/>
  <c r="AB788" i="39"/>
  <c r="AA788" i="39"/>
  <c r="Y788" i="39"/>
  <c r="X788" i="39"/>
  <c r="W788" i="39"/>
  <c r="V788" i="39"/>
  <c r="Z788" i="39"/>
  <c r="N788" i="39"/>
  <c r="S788" i="39" s="1"/>
  <c r="AB787" i="39"/>
  <c r="AA787" i="39"/>
  <c r="Y787" i="39"/>
  <c r="X787" i="39"/>
  <c r="V787" i="39"/>
  <c r="Z787" i="39"/>
  <c r="N787" i="39"/>
  <c r="S787" i="39" s="1"/>
  <c r="AB786" i="39"/>
  <c r="AA786" i="39"/>
  <c r="Y786" i="39"/>
  <c r="X786" i="39"/>
  <c r="W786" i="39"/>
  <c r="V786" i="39"/>
  <c r="Z786" i="39"/>
  <c r="N786" i="39"/>
  <c r="S786" i="39" s="1"/>
  <c r="AB785" i="39"/>
  <c r="AA785" i="39"/>
  <c r="Y785" i="39"/>
  <c r="X785" i="39"/>
  <c r="V785" i="39"/>
  <c r="Z785" i="39"/>
  <c r="N785" i="39"/>
  <c r="S785" i="39" s="1"/>
  <c r="AB784" i="39"/>
  <c r="AA784" i="39"/>
  <c r="Y784" i="39"/>
  <c r="X784" i="39"/>
  <c r="W784" i="39"/>
  <c r="V784" i="39"/>
  <c r="Z784" i="39"/>
  <c r="N784" i="39"/>
  <c r="S784" i="39" s="1"/>
  <c r="AB783" i="39"/>
  <c r="AA783" i="39"/>
  <c r="Y783" i="39"/>
  <c r="X783" i="39"/>
  <c r="V783" i="39"/>
  <c r="Z783" i="39"/>
  <c r="N783" i="39"/>
  <c r="S783" i="39" s="1"/>
  <c r="AB782" i="39"/>
  <c r="AA782" i="39"/>
  <c r="Y782" i="39"/>
  <c r="X782" i="39"/>
  <c r="W782" i="39"/>
  <c r="V782" i="39"/>
  <c r="Z782" i="39"/>
  <c r="N782" i="39"/>
  <c r="S782" i="39" s="1"/>
  <c r="AB781" i="39"/>
  <c r="AA781" i="39"/>
  <c r="Y781" i="39"/>
  <c r="X781" i="39"/>
  <c r="V781" i="39"/>
  <c r="Z781" i="39"/>
  <c r="N781" i="39"/>
  <c r="S781" i="39" s="1"/>
  <c r="AB780" i="39"/>
  <c r="AA780" i="39"/>
  <c r="Y780" i="39"/>
  <c r="X780" i="39"/>
  <c r="W780" i="39"/>
  <c r="V780" i="39"/>
  <c r="Z780" i="39"/>
  <c r="N780" i="39"/>
  <c r="S780" i="39" s="1"/>
  <c r="AB779" i="39"/>
  <c r="AA779" i="39"/>
  <c r="Y779" i="39"/>
  <c r="X779" i="39"/>
  <c r="V779" i="39"/>
  <c r="Z779" i="39"/>
  <c r="N779" i="39"/>
  <c r="S779" i="39" s="1"/>
  <c r="AB778" i="39"/>
  <c r="AA778" i="39"/>
  <c r="Y778" i="39"/>
  <c r="X778" i="39"/>
  <c r="W778" i="39"/>
  <c r="V778" i="39"/>
  <c r="Z778" i="39"/>
  <c r="N778" i="39"/>
  <c r="S778" i="39" s="1"/>
  <c r="AB777" i="39"/>
  <c r="AA777" i="39"/>
  <c r="Y777" i="39"/>
  <c r="X777" i="39"/>
  <c r="V777" i="39"/>
  <c r="Z777" i="39"/>
  <c r="N777" i="39"/>
  <c r="S777" i="39" s="1"/>
  <c r="AB776" i="39"/>
  <c r="AA776" i="39"/>
  <c r="Y776" i="39"/>
  <c r="X776" i="39"/>
  <c r="W776" i="39"/>
  <c r="V776" i="39"/>
  <c r="Z776" i="39"/>
  <c r="N776" i="39"/>
  <c r="S776" i="39" s="1"/>
  <c r="AB775" i="39"/>
  <c r="AA775" i="39"/>
  <c r="Y775" i="39"/>
  <c r="X775" i="39"/>
  <c r="V775" i="39"/>
  <c r="Z775" i="39"/>
  <c r="N775" i="39"/>
  <c r="S775" i="39" s="1"/>
  <c r="AB774" i="39"/>
  <c r="AA774" i="39"/>
  <c r="Y774" i="39"/>
  <c r="X774" i="39"/>
  <c r="W774" i="39"/>
  <c r="V774" i="39"/>
  <c r="Z774" i="39"/>
  <c r="N774" i="39"/>
  <c r="S774" i="39" s="1"/>
  <c r="AB773" i="39"/>
  <c r="AA773" i="39"/>
  <c r="Y773" i="39"/>
  <c r="X773" i="39"/>
  <c r="V773" i="39"/>
  <c r="Z773" i="39"/>
  <c r="N773" i="39"/>
  <c r="S773" i="39" s="1"/>
  <c r="AB772" i="39"/>
  <c r="AA772" i="39"/>
  <c r="Y772" i="39"/>
  <c r="X772" i="39"/>
  <c r="W772" i="39"/>
  <c r="V772" i="39"/>
  <c r="Z772" i="39"/>
  <c r="N772" i="39"/>
  <c r="S772" i="39" s="1"/>
  <c r="AB771" i="39"/>
  <c r="AA771" i="39"/>
  <c r="Y771" i="39"/>
  <c r="X771" i="39"/>
  <c r="V771" i="39"/>
  <c r="Z771" i="39"/>
  <c r="N771" i="39"/>
  <c r="S771" i="39" s="1"/>
  <c r="AB770" i="39"/>
  <c r="AA770" i="39"/>
  <c r="Y770" i="39"/>
  <c r="X770" i="39"/>
  <c r="W770" i="39"/>
  <c r="V770" i="39"/>
  <c r="Z770" i="39"/>
  <c r="N770" i="39"/>
  <c r="S770" i="39" s="1"/>
  <c r="AB769" i="39"/>
  <c r="AA769" i="39"/>
  <c r="Y769" i="39"/>
  <c r="X769" i="39"/>
  <c r="V769" i="39"/>
  <c r="Z769" i="39"/>
  <c r="N769" i="39"/>
  <c r="S769" i="39" s="1"/>
  <c r="AB768" i="39"/>
  <c r="AA768" i="39"/>
  <c r="Y768" i="39"/>
  <c r="X768" i="39"/>
  <c r="W768" i="39"/>
  <c r="V768" i="39"/>
  <c r="Z768" i="39"/>
  <c r="N768" i="39"/>
  <c r="S768" i="39" s="1"/>
  <c r="AB767" i="39"/>
  <c r="AA767" i="39"/>
  <c r="Y767" i="39"/>
  <c r="X767" i="39"/>
  <c r="V767" i="39"/>
  <c r="Z767" i="39"/>
  <c r="N767" i="39"/>
  <c r="S767" i="39" s="1"/>
  <c r="AB766" i="39"/>
  <c r="AA766" i="39"/>
  <c r="Y766" i="39"/>
  <c r="X766" i="39"/>
  <c r="W766" i="39"/>
  <c r="V766" i="39"/>
  <c r="Z766" i="39"/>
  <c r="N766" i="39"/>
  <c r="S766" i="39" s="1"/>
  <c r="AB765" i="39"/>
  <c r="AA765" i="39"/>
  <c r="Y765" i="39"/>
  <c r="X765" i="39"/>
  <c r="V765" i="39"/>
  <c r="Z765" i="39"/>
  <c r="N765" i="39"/>
  <c r="S765" i="39" s="1"/>
  <c r="AB764" i="39"/>
  <c r="AA764" i="39"/>
  <c r="Y764" i="39"/>
  <c r="X764" i="39"/>
  <c r="W764" i="39"/>
  <c r="V764" i="39"/>
  <c r="Z764" i="39"/>
  <c r="N764" i="39"/>
  <c r="S764" i="39" s="1"/>
  <c r="AB763" i="39"/>
  <c r="AA763" i="39"/>
  <c r="Y763" i="39"/>
  <c r="X763" i="39"/>
  <c r="V763" i="39"/>
  <c r="Z763" i="39"/>
  <c r="N763" i="39"/>
  <c r="S763" i="39" s="1"/>
  <c r="AB762" i="39"/>
  <c r="AA762" i="39"/>
  <c r="Y762" i="39"/>
  <c r="X762" i="39"/>
  <c r="W762" i="39"/>
  <c r="V762" i="39"/>
  <c r="Z762" i="39"/>
  <c r="N762" i="39"/>
  <c r="S762" i="39" s="1"/>
  <c r="AB761" i="39"/>
  <c r="AA761" i="39"/>
  <c r="Y761" i="39"/>
  <c r="X761" i="39"/>
  <c r="V761" i="39"/>
  <c r="Z761" i="39"/>
  <c r="N761" i="39"/>
  <c r="S761" i="39" s="1"/>
  <c r="AB760" i="39"/>
  <c r="AA760" i="39"/>
  <c r="Y760" i="39"/>
  <c r="X760" i="39"/>
  <c r="W760" i="39"/>
  <c r="V760" i="39"/>
  <c r="Z760" i="39"/>
  <c r="N760" i="39"/>
  <c r="S760" i="39" s="1"/>
  <c r="AB759" i="39"/>
  <c r="AA759" i="39"/>
  <c r="Y759" i="39"/>
  <c r="X759" i="39"/>
  <c r="V759" i="39"/>
  <c r="Z759" i="39"/>
  <c r="N759" i="39"/>
  <c r="S759" i="39" s="1"/>
  <c r="AB758" i="39"/>
  <c r="AA758" i="39"/>
  <c r="Y758" i="39"/>
  <c r="X758" i="39"/>
  <c r="W758" i="39"/>
  <c r="V758" i="39"/>
  <c r="Z758" i="39"/>
  <c r="N758" i="39"/>
  <c r="S758" i="39" s="1"/>
  <c r="AB757" i="39"/>
  <c r="AA757" i="39"/>
  <c r="Y757" i="39"/>
  <c r="X757" i="39"/>
  <c r="V757" i="39"/>
  <c r="Z757" i="39"/>
  <c r="N757" i="39"/>
  <c r="S757" i="39" s="1"/>
  <c r="AB756" i="39"/>
  <c r="AA756" i="39"/>
  <c r="Y756" i="39"/>
  <c r="X756" i="39"/>
  <c r="W756" i="39"/>
  <c r="V756" i="39"/>
  <c r="Z756" i="39"/>
  <c r="N756" i="39"/>
  <c r="S756" i="39" s="1"/>
  <c r="AB755" i="39"/>
  <c r="AA755" i="39"/>
  <c r="Y755" i="39"/>
  <c r="X755" i="39"/>
  <c r="V755" i="39"/>
  <c r="Z755" i="39"/>
  <c r="N755" i="39"/>
  <c r="S755" i="39" s="1"/>
  <c r="AB754" i="39"/>
  <c r="AA754" i="39"/>
  <c r="Y754" i="39"/>
  <c r="X754" i="39"/>
  <c r="W754" i="39"/>
  <c r="V754" i="39"/>
  <c r="Z754" i="39"/>
  <c r="N754" i="39"/>
  <c r="S754" i="39" s="1"/>
  <c r="AB753" i="39"/>
  <c r="AA753" i="39"/>
  <c r="Y753" i="39"/>
  <c r="X753" i="39"/>
  <c r="V753" i="39"/>
  <c r="Z753" i="39"/>
  <c r="N753" i="39"/>
  <c r="S753" i="39" s="1"/>
  <c r="AB752" i="39"/>
  <c r="AA752" i="39"/>
  <c r="Y752" i="39"/>
  <c r="X752" i="39"/>
  <c r="W752" i="39"/>
  <c r="V752" i="39"/>
  <c r="Z752" i="39"/>
  <c r="N752" i="39"/>
  <c r="S752" i="39" s="1"/>
  <c r="AB751" i="39"/>
  <c r="AA751" i="39"/>
  <c r="Y751" i="39"/>
  <c r="X751" i="39"/>
  <c r="V751" i="39"/>
  <c r="Z751" i="39"/>
  <c r="N751" i="39"/>
  <c r="S751" i="39" s="1"/>
  <c r="AB750" i="39"/>
  <c r="AA750" i="39"/>
  <c r="Y750" i="39"/>
  <c r="X750" i="39"/>
  <c r="W750" i="39"/>
  <c r="V750" i="39"/>
  <c r="Z750" i="39"/>
  <c r="N750" i="39"/>
  <c r="S750" i="39" s="1"/>
  <c r="AB749" i="39"/>
  <c r="AA749" i="39"/>
  <c r="Y749" i="39"/>
  <c r="X749" i="39"/>
  <c r="V749" i="39"/>
  <c r="Z749" i="39"/>
  <c r="N749" i="39"/>
  <c r="S749" i="39" s="1"/>
  <c r="AB748" i="39"/>
  <c r="AA748" i="39"/>
  <c r="Y748" i="39"/>
  <c r="X748" i="39"/>
  <c r="W748" i="39"/>
  <c r="V748" i="39"/>
  <c r="Z748" i="39"/>
  <c r="N748" i="39"/>
  <c r="S748" i="39" s="1"/>
  <c r="AB747" i="39"/>
  <c r="AA747" i="39"/>
  <c r="Y747" i="39"/>
  <c r="X747" i="39"/>
  <c r="V747" i="39"/>
  <c r="Z747" i="39"/>
  <c r="N747" i="39"/>
  <c r="S747" i="39" s="1"/>
  <c r="AB746" i="39"/>
  <c r="AA746" i="39"/>
  <c r="Y746" i="39"/>
  <c r="X746" i="39"/>
  <c r="W746" i="39"/>
  <c r="V746" i="39"/>
  <c r="Z746" i="39"/>
  <c r="N746" i="39"/>
  <c r="S746" i="39" s="1"/>
  <c r="AB745" i="39"/>
  <c r="AA745" i="39"/>
  <c r="Y745" i="39"/>
  <c r="X745" i="39"/>
  <c r="V745" i="39"/>
  <c r="Z745" i="39"/>
  <c r="N745" i="39"/>
  <c r="S745" i="39" s="1"/>
  <c r="AB744" i="39"/>
  <c r="AA744" i="39"/>
  <c r="Y744" i="39"/>
  <c r="X744" i="39"/>
  <c r="W744" i="39"/>
  <c r="V744" i="39"/>
  <c r="Z744" i="39"/>
  <c r="N744" i="39"/>
  <c r="S744" i="39" s="1"/>
  <c r="AB743" i="39"/>
  <c r="AA743" i="39"/>
  <c r="Y743" i="39"/>
  <c r="X743" i="39"/>
  <c r="V743" i="39"/>
  <c r="Z743" i="39"/>
  <c r="N743" i="39"/>
  <c r="S743" i="39" s="1"/>
  <c r="AB742" i="39"/>
  <c r="AA742" i="39"/>
  <c r="Y742" i="39"/>
  <c r="X742" i="39"/>
  <c r="W742" i="39"/>
  <c r="V742" i="39"/>
  <c r="Z742" i="39"/>
  <c r="N742" i="39"/>
  <c r="S742" i="39" s="1"/>
  <c r="AB741" i="39"/>
  <c r="AA741" i="39"/>
  <c r="Y741" i="39"/>
  <c r="X741" i="39"/>
  <c r="V741" i="39"/>
  <c r="Z741" i="39"/>
  <c r="N741" i="39"/>
  <c r="S741" i="39" s="1"/>
  <c r="AB740" i="39"/>
  <c r="AA740" i="39"/>
  <c r="Y740" i="39"/>
  <c r="X740" i="39"/>
  <c r="W740" i="39"/>
  <c r="V740" i="39"/>
  <c r="Z740" i="39"/>
  <c r="N740" i="39"/>
  <c r="S740" i="39" s="1"/>
  <c r="AB739" i="39"/>
  <c r="AA739" i="39"/>
  <c r="Y739" i="39"/>
  <c r="X739" i="39"/>
  <c r="V739" i="39"/>
  <c r="Z739" i="39"/>
  <c r="N739" i="39"/>
  <c r="S739" i="39" s="1"/>
  <c r="AB738" i="39"/>
  <c r="AA738" i="39"/>
  <c r="Y738" i="39"/>
  <c r="X738" i="39"/>
  <c r="W738" i="39"/>
  <c r="V738" i="39"/>
  <c r="Z738" i="39"/>
  <c r="N738" i="39"/>
  <c r="S738" i="39" s="1"/>
  <c r="AB737" i="39"/>
  <c r="AA737" i="39"/>
  <c r="Y737" i="39"/>
  <c r="X737" i="39"/>
  <c r="V737" i="39"/>
  <c r="Z737" i="39"/>
  <c r="N737" i="39"/>
  <c r="S737" i="39" s="1"/>
  <c r="AB736" i="39"/>
  <c r="AA736" i="39"/>
  <c r="Y736" i="39"/>
  <c r="X736" i="39"/>
  <c r="W736" i="39"/>
  <c r="V736" i="39"/>
  <c r="Z736" i="39"/>
  <c r="N736" i="39"/>
  <c r="S736" i="39" s="1"/>
  <c r="AB735" i="39"/>
  <c r="AA735" i="39"/>
  <c r="Y735" i="39"/>
  <c r="X735" i="39"/>
  <c r="V735" i="39"/>
  <c r="Z735" i="39"/>
  <c r="N735" i="39"/>
  <c r="S735" i="39" s="1"/>
  <c r="AB734" i="39"/>
  <c r="AA734" i="39"/>
  <c r="Y734" i="39"/>
  <c r="X734" i="39"/>
  <c r="W734" i="39"/>
  <c r="V734" i="39"/>
  <c r="Z734" i="39"/>
  <c r="N734" i="39"/>
  <c r="S734" i="39" s="1"/>
  <c r="AB733" i="39"/>
  <c r="AA733" i="39"/>
  <c r="Y733" i="39"/>
  <c r="X733" i="39"/>
  <c r="V733" i="39"/>
  <c r="Z733" i="39"/>
  <c r="N733" i="39"/>
  <c r="S733" i="39" s="1"/>
  <c r="AB732" i="39"/>
  <c r="AA732" i="39"/>
  <c r="Y732" i="39"/>
  <c r="X732" i="39"/>
  <c r="W732" i="39"/>
  <c r="V732" i="39"/>
  <c r="Z732" i="39"/>
  <c r="N732" i="39"/>
  <c r="S732" i="39" s="1"/>
  <c r="AB731" i="39"/>
  <c r="AA731" i="39"/>
  <c r="Y731" i="39"/>
  <c r="X731" i="39"/>
  <c r="V731" i="39"/>
  <c r="Z731" i="39"/>
  <c r="N731" i="39"/>
  <c r="S731" i="39" s="1"/>
  <c r="AB730" i="39"/>
  <c r="AA730" i="39"/>
  <c r="Y730" i="39"/>
  <c r="X730" i="39"/>
  <c r="W730" i="39"/>
  <c r="V730" i="39"/>
  <c r="Z730" i="39"/>
  <c r="N730" i="39"/>
  <c r="S730" i="39" s="1"/>
  <c r="AB729" i="39"/>
  <c r="AA729" i="39"/>
  <c r="Y729" i="39"/>
  <c r="X729" i="39"/>
  <c r="V729" i="39"/>
  <c r="Z729" i="39"/>
  <c r="N729" i="39"/>
  <c r="S729" i="39" s="1"/>
  <c r="AB728" i="39"/>
  <c r="AA728" i="39"/>
  <c r="Y728" i="39"/>
  <c r="X728" i="39"/>
  <c r="W728" i="39"/>
  <c r="V728" i="39"/>
  <c r="Z728" i="39"/>
  <c r="N728" i="39"/>
  <c r="S728" i="39" s="1"/>
  <c r="AB727" i="39"/>
  <c r="AA727" i="39"/>
  <c r="Y727" i="39"/>
  <c r="X727" i="39"/>
  <c r="V727" i="39"/>
  <c r="Z727" i="39"/>
  <c r="N727" i="39"/>
  <c r="S727" i="39" s="1"/>
  <c r="AB726" i="39"/>
  <c r="AA726" i="39"/>
  <c r="Y726" i="39"/>
  <c r="X726" i="39"/>
  <c r="W726" i="39"/>
  <c r="V726" i="39"/>
  <c r="Z726" i="39"/>
  <c r="N726" i="39"/>
  <c r="S726" i="39" s="1"/>
  <c r="AB725" i="39"/>
  <c r="AA725" i="39"/>
  <c r="Y725" i="39"/>
  <c r="X725" i="39"/>
  <c r="V725" i="39"/>
  <c r="Z725" i="39"/>
  <c r="N725" i="39"/>
  <c r="S725" i="39" s="1"/>
  <c r="AB724" i="39"/>
  <c r="AA724" i="39"/>
  <c r="Y724" i="39"/>
  <c r="X724" i="39"/>
  <c r="W724" i="39"/>
  <c r="V724" i="39"/>
  <c r="Z724" i="39"/>
  <c r="N724" i="39"/>
  <c r="S724" i="39" s="1"/>
  <c r="AB723" i="39"/>
  <c r="AA723" i="39"/>
  <c r="Y723" i="39"/>
  <c r="X723" i="39"/>
  <c r="V723" i="39"/>
  <c r="Z723" i="39"/>
  <c r="N723" i="39"/>
  <c r="S723" i="39" s="1"/>
  <c r="AB722" i="39"/>
  <c r="AA722" i="39"/>
  <c r="Y722" i="39"/>
  <c r="X722" i="39"/>
  <c r="W722" i="39"/>
  <c r="V722" i="39"/>
  <c r="Z722" i="39"/>
  <c r="N722" i="39"/>
  <c r="S722" i="39" s="1"/>
  <c r="AB721" i="39"/>
  <c r="AA721" i="39"/>
  <c r="Y721" i="39"/>
  <c r="X721" i="39"/>
  <c r="V721" i="39"/>
  <c r="Z721" i="39"/>
  <c r="N721" i="39"/>
  <c r="S721" i="39" s="1"/>
  <c r="AB720" i="39"/>
  <c r="AA720" i="39"/>
  <c r="Y720" i="39"/>
  <c r="X720" i="39"/>
  <c r="W720" i="39"/>
  <c r="V720" i="39"/>
  <c r="Z720" i="39"/>
  <c r="N720" i="39"/>
  <c r="S720" i="39" s="1"/>
  <c r="AB719" i="39"/>
  <c r="AA719" i="39"/>
  <c r="Y719" i="39"/>
  <c r="X719" i="39"/>
  <c r="V719" i="39"/>
  <c r="Z719" i="39"/>
  <c r="N719" i="39"/>
  <c r="S719" i="39" s="1"/>
  <c r="AB718" i="39"/>
  <c r="AA718" i="39"/>
  <c r="Y718" i="39"/>
  <c r="X718" i="39"/>
  <c r="W718" i="39"/>
  <c r="V718" i="39"/>
  <c r="Z718" i="39"/>
  <c r="N718" i="39"/>
  <c r="S718" i="39" s="1"/>
  <c r="AB717" i="39"/>
  <c r="AA717" i="39"/>
  <c r="Y717" i="39"/>
  <c r="X717" i="39"/>
  <c r="V717" i="39"/>
  <c r="Z717" i="39"/>
  <c r="N717" i="39"/>
  <c r="S717" i="39" s="1"/>
  <c r="AB716" i="39"/>
  <c r="AA716" i="39"/>
  <c r="Y716" i="39"/>
  <c r="X716" i="39"/>
  <c r="W716" i="39"/>
  <c r="V716" i="39"/>
  <c r="Z716" i="39"/>
  <c r="N716" i="39"/>
  <c r="S716" i="39" s="1"/>
  <c r="AB715" i="39"/>
  <c r="AA715" i="39"/>
  <c r="Y715" i="39"/>
  <c r="X715" i="39"/>
  <c r="V715" i="39"/>
  <c r="Z715" i="39"/>
  <c r="N715" i="39"/>
  <c r="S715" i="39" s="1"/>
  <c r="AB714" i="39"/>
  <c r="AA714" i="39"/>
  <c r="Y714" i="39"/>
  <c r="X714" i="39"/>
  <c r="W714" i="39"/>
  <c r="V714" i="39"/>
  <c r="Z714" i="39"/>
  <c r="N714" i="39"/>
  <c r="S714" i="39" s="1"/>
  <c r="AB713" i="39"/>
  <c r="AA713" i="39"/>
  <c r="Y713" i="39"/>
  <c r="X713" i="39"/>
  <c r="V713" i="39"/>
  <c r="Z713" i="39"/>
  <c r="N713" i="39"/>
  <c r="S713" i="39" s="1"/>
  <c r="AB712" i="39"/>
  <c r="AA712" i="39"/>
  <c r="Y712" i="39"/>
  <c r="X712" i="39"/>
  <c r="W712" i="39"/>
  <c r="V712" i="39"/>
  <c r="Z712" i="39"/>
  <c r="N712" i="39"/>
  <c r="S712" i="39" s="1"/>
  <c r="AB711" i="39"/>
  <c r="AA711" i="39"/>
  <c r="Y711" i="39"/>
  <c r="X711" i="39"/>
  <c r="V711" i="39"/>
  <c r="Z711" i="39"/>
  <c r="N711" i="39"/>
  <c r="S711" i="39" s="1"/>
  <c r="AB710" i="39"/>
  <c r="AA710" i="39"/>
  <c r="Y710" i="39"/>
  <c r="X710" i="39"/>
  <c r="W710" i="39"/>
  <c r="V710" i="39"/>
  <c r="Z710" i="39"/>
  <c r="N710" i="39"/>
  <c r="S710" i="39" s="1"/>
  <c r="AB709" i="39"/>
  <c r="AA709" i="39"/>
  <c r="Y709" i="39"/>
  <c r="X709" i="39"/>
  <c r="V709" i="39"/>
  <c r="Z709" i="39"/>
  <c r="N709" i="39"/>
  <c r="S709" i="39" s="1"/>
  <c r="AB708" i="39"/>
  <c r="AA708" i="39"/>
  <c r="Y708" i="39"/>
  <c r="X708" i="39"/>
  <c r="W708" i="39"/>
  <c r="V708" i="39"/>
  <c r="Z708" i="39"/>
  <c r="N708" i="39"/>
  <c r="S708" i="39" s="1"/>
  <c r="AB707" i="39"/>
  <c r="AA707" i="39"/>
  <c r="Y707" i="39"/>
  <c r="X707" i="39"/>
  <c r="V707" i="39"/>
  <c r="Z707" i="39"/>
  <c r="N707" i="39"/>
  <c r="S707" i="39" s="1"/>
  <c r="AB706" i="39"/>
  <c r="AA706" i="39"/>
  <c r="Y706" i="39"/>
  <c r="X706" i="39"/>
  <c r="W706" i="39"/>
  <c r="V706" i="39"/>
  <c r="Z706" i="39"/>
  <c r="N706" i="39"/>
  <c r="S706" i="39" s="1"/>
  <c r="AB705" i="39"/>
  <c r="AA705" i="39"/>
  <c r="Y705" i="39"/>
  <c r="X705" i="39"/>
  <c r="V705" i="39"/>
  <c r="Z705" i="39"/>
  <c r="N705" i="39"/>
  <c r="S705" i="39" s="1"/>
  <c r="AB704" i="39"/>
  <c r="AA704" i="39"/>
  <c r="Y704" i="39"/>
  <c r="X704" i="39"/>
  <c r="W704" i="39"/>
  <c r="V704" i="39"/>
  <c r="Z704" i="39"/>
  <c r="N704" i="39"/>
  <c r="S704" i="39" s="1"/>
  <c r="AB703" i="39"/>
  <c r="AA703" i="39"/>
  <c r="Y703" i="39"/>
  <c r="X703" i="39"/>
  <c r="V703" i="39"/>
  <c r="Z703" i="39"/>
  <c r="N703" i="39"/>
  <c r="S703" i="39" s="1"/>
  <c r="AB702" i="39"/>
  <c r="AA702" i="39"/>
  <c r="Y702" i="39"/>
  <c r="X702" i="39"/>
  <c r="W702" i="39"/>
  <c r="V702" i="39"/>
  <c r="Z702" i="39"/>
  <c r="N702" i="39"/>
  <c r="S702" i="39" s="1"/>
  <c r="AB701" i="39"/>
  <c r="AA701" i="39"/>
  <c r="Y701" i="39"/>
  <c r="X701" i="39"/>
  <c r="V701" i="39"/>
  <c r="Z701" i="39"/>
  <c r="N701" i="39"/>
  <c r="S701" i="39" s="1"/>
  <c r="AB700" i="39"/>
  <c r="AA700" i="39"/>
  <c r="Y700" i="39"/>
  <c r="X700" i="39"/>
  <c r="W700" i="39"/>
  <c r="V700" i="39"/>
  <c r="Z700" i="39"/>
  <c r="N700" i="39"/>
  <c r="S700" i="39" s="1"/>
  <c r="AB699" i="39"/>
  <c r="AA699" i="39"/>
  <c r="Y699" i="39"/>
  <c r="X699" i="39"/>
  <c r="V699" i="39"/>
  <c r="Z699" i="39"/>
  <c r="N699" i="39"/>
  <c r="S699" i="39" s="1"/>
  <c r="AB698" i="39"/>
  <c r="AA698" i="39"/>
  <c r="Y698" i="39"/>
  <c r="X698" i="39"/>
  <c r="W698" i="39"/>
  <c r="V698" i="39"/>
  <c r="Z698" i="39"/>
  <c r="N698" i="39"/>
  <c r="S698" i="39" s="1"/>
  <c r="AB697" i="39"/>
  <c r="AA697" i="39"/>
  <c r="Y697" i="39"/>
  <c r="X697" i="39"/>
  <c r="V697" i="39"/>
  <c r="Z697" i="39"/>
  <c r="N697" i="39"/>
  <c r="S697" i="39" s="1"/>
  <c r="AB696" i="39"/>
  <c r="AA696" i="39"/>
  <c r="Y696" i="39"/>
  <c r="X696" i="39"/>
  <c r="W696" i="39"/>
  <c r="V696" i="39"/>
  <c r="Z696" i="39"/>
  <c r="N696" i="39"/>
  <c r="S696" i="39" s="1"/>
  <c r="AB695" i="39"/>
  <c r="AA695" i="39"/>
  <c r="Y695" i="39"/>
  <c r="X695" i="39"/>
  <c r="V695" i="39"/>
  <c r="Z695" i="39"/>
  <c r="N695" i="39"/>
  <c r="S695" i="39" s="1"/>
  <c r="AB694" i="39"/>
  <c r="AA694" i="39"/>
  <c r="Y694" i="39"/>
  <c r="X694" i="39"/>
  <c r="W694" i="39"/>
  <c r="V694" i="39"/>
  <c r="Z694" i="39"/>
  <c r="N694" i="39"/>
  <c r="S694" i="39" s="1"/>
  <c r="AB693" i="39"/>
  <c r="AA693" i="39"/>
  <c r="Y693" i="39"/>
  <c r="X693" i="39"/>
  <c r="V693" i="39"/>
  <c r="Z693" i="39"/>
  <c r="N693" i="39"/>
  <c r="S693" i="39" s="1"/>
  <c r="AB692" i="39"/>
  <c r="AA692" i="39"/>
  <c r="Y692" i="39"/>
  <c r="X692" i="39"/>
  <c r="W692" i="39"/>
  <c r="V692" i="39"/>
  <c r="Z692" i="39"/>
  <c r="N692" i="39"/>
  <c r="S692" i="39" s="1"/>
  <c r="AB691" i="39"/>
  <c r="AA691" i="39"/>
  <c r="Y691" i="39"/>
  <c r="X691" i="39"/>
  <c r="V691" i="39"/>
  <c r="Z691" i="39"/>
  <c r="N691" i="39"/>
  <c r="S691" i="39" s="1"/>
  <c r="AB690" i="39"/>
  <c r="AA690" i="39"/>
  <c r="Y690" i="39"/>
  <c r="X690" i="39"/>
  <c r="W690" i="39"/>
  <c r="V690" i="39"/>
  <c r="Z690" i="39"/>
  <c r="N690" i="39"/>
  <c r="S690" i="39" s="1"/>
  <c r="AB689" i="39"/>
  <c r="AA689" i="39"/>
  <c r="Y689" i="39"/>
  <c r="X689" i="39"/>
  <c r="V689" i="39"/>
  <c r="Z689" i="39"/>
  <c r="N689" i="39"/>
  <c r="S689" i="39" s="1"/>
  <c r="AB688" i="39"/>
  <c r="AA688" i="39"/>
  <c r="Y688" i="39"/>
  <c r="X688" i="39"/>
  <c r="W688" i="39"/>
  <c r="V688" i="39"/>
  <c r="Z688" i="39"/>
  <c r="N688" i="39"/>
  <c r="S688" i="39" s="1"/>
  <c r="AB687" i="39"/>
  <c r="AA687" i="39"/>
  <c r="Y687" i="39"/>
  <c r="X687" i="39"/>
  <c r="V687" i="39"/>
  <c r="Z687" i="39"/>
  <c r="N687" i="39"/>
  <c r="S687" i="39" s="1"/>
  <c r="AB686" i="39"/>
  <c r="AA686" i="39"/>
  <c r="Y686" i="39"/>
  <c r="X686" i="39"/>
  <c r="W686" i="39"/>
  <c r="V686" i="39"/>
  <c r="Z686" i="39"/>
  <c r="N686" i="39"/>
  <c r="S686" i="39" s="1"/>
  <c r="AB685" i="39"/>
  <c r="AA685" i="39"/>
  <c r="Y685" i="39"/>
  <c r="X685" i="39"/>
  <c r="V685" i="39"/>
  <c r="Z685" i="39"/>
  <c r="N685" i="39"/>
  <c r="S685" i="39" s="1"/>
  <c r="AB684" i="39"/>
  <c r="AA684" i="39"/>
  <c r="Y684" i="39"/>
  <c r="X684" i="39"/>
  <c r="W684" i="39"/>
  <c r="V684" i="39"/>
  <c r="Z684" i="39"/>
  <c r="N684" i="39"/>
  <c r="S684" i="39" s="1"/>
  <c r="AB683" i="39"/>
  <c r="AA683" i="39"/>
  <c r="Y683" i="39"/>
  <c r="X683" i="39"/>
  <c r="V683" i="39"/>
  <c r="Z683" i="39"/>
  <c r="N683" i="39"/>
  <c r="S683" i="39" s="1"/>
  <c r="AB682" i="39"/>
  <c r="AA682" i="39"/>
  <c r="Y682" i="39"/>
  <c r="X682" i="39"/>
  <c r="W682" i="39"/>
  <c r="V682" i="39"/>
  <c r="Z682" i="39"/>
  <c r="N682" i="39"/>
  <c r="S682" i="39" s="1"/>
  <c r="AB681" i="39"/>
  <c r="AA681" i="39"/>
  <c r="Y681" i="39"/>
  <c r="X681" i="39"/>
  <c r="V681" i="39"/>
  <c r="Z681" i="39"/>
  <c r="N681" i="39"/>
  <c r="S681" i="39" s="1"/>
  <c r="AB680" i="39"/>
  <c r="AA680" i="39"/>
  <c r="Y680" i="39"/>
  <c r="X680" i="39"/>
  <c r="W680" i="39"/>
  <c r="V680" i="39"/>
  <c r="Z680" i="39"/>
  <c r="N680" i="39"/>
  <c r="S680" i="39" s="1"/>
  <c r="AB679" i="39"/>
  <c r="AA679" i="39"/>
  <c r="Y679" i="39"/>
  <c r="X679" i="39"/>
  <c r="V679" i="39"/>
  <c r="Z679" i="39"/>
  <c r="N679" i="39"/>
  <c r="S679" i="39" s="1"/>
  <c r="AB678" i="39"/>
  <c r="AA678" i="39"/>
  <c r="Y678" i="39"/>
  <c r="X678" i="39"/>
  <c r="W678" i="39"/>
  <c r="V678" i="39"/>
  <c r="Z678" i="39"/>
  <c r="N678" i="39"/>
  <c r="S678" i="39" s="1"/>
  <c r="AB677" i="39"/>
  <c r="AA677" i="39"/>
  <c r="Y677" i="39"/>
  <c r="X677" i="39"/>
  <c r="V677" i="39"/>
  <c r="Z677" i="39"/>
  <c r="N677" i="39"/>
  <c r="S677" i="39" s="1"/>
  <c r="AB676" i="39"/>
  <c r="AA676" i="39"/>
  <c r="Y676" i="39"/>
  <c r="X676" i="39"/>
  <c r="W676" i="39"/>
  <c r="V676" i="39"/>
  <c r="Z676" i="39"/>
  <c r="N676" i="39"/>
  <c r="S676" i="39" s="1"/>
  <c r="AB675" i="39"/>
  <c r="AA675" i="39"/>
  <c r="Y675" i="39"/>
  <c r="X675" i="39"/>
  <c r="V675" i="39"/>
  <c r="Z675" i="39"/>
  <c r="N675" i="39"/>
  <c r="S675" i="39" s="1"/>
  <c r="AB674" i="39"/>
  <c r="AA674" i="39"/>
  <c r="Y674" i="39"/>
  <c r="X674" i="39"/>
  <c r="W674" i="39"/>
  <c r="V674" i="39"/>
  <c r="Z674" i="39"/>
  <c r="N674" i="39"/>
  <c r="S674" i="39" s="1"/>
  <c r="AB673" i="39"/>
  <c r="AA673" i="39"/>
  <c r="Y673" i="39"/>
  <c r="X673" i="39"/>
  <c r="V673" i="39"/>
  <c r="Z673" i="39"/>
  <c r="N673" i="39"/>
  <c r="S673" i="39" s="1"/>
  <c r="AB672" i="39"/>
  <c r="AA672" i="39"/>
  <c r="Y672" i="39"/>
  <c r="X672" i="39"/>
  <c r="W672" i="39"/>
  <c r="V672" i="39"/>
  <c r="Z672" i="39"/>
  <c r="N672" i="39"/>
  <c r="S672" i="39" s="1"/>
  <c r="AB671" i="39"/>
  <c r="AA671" i="39"/>
  <c r="Y671" i="39"/>
  <c r="X671" i="39"/>
  <c r="V671" i="39"/>
  <c r="Z671" i="39"/>
  <c r="N671" i="39"/>
  <c r="S671" i="39" s="1"/>
  <c r="AB670" i="39"/>
  <c r="AA670" i="39"/>
  <c r="Y670" i="39"/>
  <c r="X670" i="39"/>
  <c r="W670" i="39"/>
  <c r="V670" i="39"/>
  <c r="Z670" i="39"/>
  <c r="N670" i="39"/>
  <c r="S670" i="39" s="1"/>
  <c r="AB669" i="39"/>
  <c r="AA669" i="39"/>
  <c r="Y669" i="39"/>
  <c r="X669" i="39"/>
  <c r="V669" i="39"/>
  <c r="Z669" i="39"/>
  <c r="N669" i="39"/>
  <c r="S669" i="39" s="1"/>
  <c r="AB668" i="39"/>
  <c r="AA668" i="39"/>
  <c r="Y668" i="39"/>
  <c r="X668" i="39"/>
  <c r="W668" i="39"/>
  <c r="V668" i="39"/>
  <c r="Z668" i="39"/>
  <c r="N668" i="39"/>
  <c r="S668" i="39" s="1"/>
  <c r="AB667" i="39"/>
  <c r="AA667" i="39"/>
  <c r="Y667" i="39"/>
  <c r="X667" i="39"/>
  <c r="V667" i="39"/>
  <c r="Z667" i="39"/>
  <c r="N667" i="39"/>
  <c r="S667" i="39" s="1"/>
  <c r="AB666" i="39"/>
  <c r="AA666" i="39"/>
  <c r="Y666" i="39"/>
  <c r="X666" i="39"/>
  <c r="W666" i="39"/>
  <c r="V666" i="39"/>
  <c r="Z666" i="39"/>
  <c r="N666" i="39"/>
  <c r="S666" i="39" s="1"/>
  <c r="AB665" i="39"/>
  <c r="AA665" i="39"/>
  <c r="Y665" i="39"/>
  <c r="X665" i="39"/>
  <c r="V665" i="39"/>
  <c r="Z665" i="39"/>
  <c r="N665" i="39"/>
  <c r="S665" i="39" s="1"/>
  <c r="AB664" i="39"/>
  <c r="AA664" i="39"/>
  <c r="Y664" i="39"/>
  <c r="X664" i="39"/>
  <c r="W664" i="39"/>
  <c r="V664" i="39"/>
  <c r="Z664" i="39"/>
  <c r="N664" i="39"/>
  <c r="S664" i="39" s="1"/>
  <c r="AB663" i="39"/>
  <c r="AA663" i="39"/>
  <c r="Y663" i="39"/>
  <c r="X663" i="39"/>
  <c r="V663" i="39"/>
  <c r="Z663" i="39"/>
  <c r="N663" i="39"/>
  <c r="S663" i="39" s="1"/>
  <c r="AB662" i="39"/>
  <c r="AA662" i="39"/>
  <c r="Y662" i="39"/>
  <c r="X662" i="39"/>
  <c r="W662" i="39"/>
  <c r="V662" i="39"/>
  <c r="Z662" i="39"/>
  <c r="N662" i="39"/>
  <c r="S662" i="39" s="1"/>
  <c r="AB661" i="39"/>
  <c r="AA661" i="39"/>
  <c r="Y661" i="39"/>
  <c r="X661" i="39"/>
  <c r="V661" i="39"/>
  <c r="Z661" i="39"/>
  <c r="N661" i="39"/>
  <c r="S661" i="39" s="1"/>
  <c r="AB660" i="39"/>
  <c r="AA660" i="39"/>
  <c r="Y660" i="39"/>
  <c r="X660" i="39"/>
  <c r="W660" i="39"/>
  <c r="V660" i="39"/>
  <c r="Z660" i="39"/>
  <c r="N660" i="39"/>
  <c r="S660" i="39" s="1"/>
  <c r="AB659" i="39"/>
  <c r="AA659" i="39"/>
  <c r="Y659" i="39"/>
  <c r="X659" i="39"/>
  <c r="V659" i="39"/>
  <c r="Z659" i="39"/>
  <c r="N659" i="39"/>
  <c r="S659" i="39" s="1"/>
  <c r="AB658" i="39"/>
  <c r="AA658" i="39"/>
  <c r="Y658" i="39"/>
  <c r="X658" i="39"/>
  <c r="W658" i="39"/>
  <c r="V658" i="39"/>
  <c r="Z658" i="39"/>
  <c r="N658" i="39"/>
  <c r="S658" i="39" s="1"/>
  <c r="AB657" i="39"/>
  <c r="AA657" i="39"/>
  <c r="Y657" i="39"/>
  <c r="X657" i="39"/>
  <c r="V657" i="39"/>
  <c r="Z657" i="39"/>
  <c r="N657" i="39"/>
  <c r="S657" i="39" s="1"/>
  <c r="AB656" i="39"/>
  <c r="AA656" i="39"/>
  <c r="Y656" i="39"/>
  <c r="X656" i="39"/>
  <c r="W656" i="39"/>
  <c r="V656" i="39"/>
  <c r="Z656" i="39"/>
  <c r="N656" i="39"/>
  <c r="S656" i="39" s="1"/>
  <c r="AB655" i="39"/>
  <c r="AA655" i="39"/>
  <c r="Y655" i="39"/>
  <c r="X655" i="39"/>
  <c r="V655" i="39"/>
  <c r="Z655" i="39"/>
  <c r="N655" i="39"/>
  <c r="S655" i="39" s="1"/>
  <c r="AB654" i="39"/>
  <c r="AA654" i="39"/>
  <c r="Y654" i="39"/>
  <c r="X654" i="39"/>
  <c r="W654" i="39"/>
  <c r="V654" i="39"/>
  <c r="Z654" i="39"/>
  <c r="N654" i="39"/>
  <c r="S654" i="39" s="1"/>
  <c r="AB653" i="39"/>
  <c r="AA653" i="39"/>
  <c r="Y653" i="39"/>
  <c r="X653" i="39"/>
  <c r="V653" i="39"/>
  <c r="Z653" i="39"/>
  <c r="N653" i="39"/>
  <c r="S653" i="39" s="1"/>
  <c r="AB652" i="39"/>
  <c r="AA652" i="39"/>
  <c r="Y652" i="39"/>
  <c r="X652" i="39"/>
  <c r="W652" i="39"/>
  <c r="V652" i="39"/>
  <c r="Z652" i="39"/>
  <c r="N652" i="39"/>
  <c r="S652" i="39" s="1"/>
  <c r="AB651" i="39"/>
  <c r="AA651" i="39"/>
  <c r="Y651" i="39"/>
  <c r="X651" i="39"/>
  <c r="V651" i="39"/>
  <c r="Z651" i="39"/>
  <c r="N651" i="39"/>
  <c r="S651" i="39" s="1"/>
  <c r="AB650" i="39"/>
  <c r="AA650" i="39"/>
  <c r="Y650" i="39"/>
  <c r="X650" i="39"/>
  <c r="W650" i="39"/>
  <c r="V650" i="39"/>
  <c r="Z650" i="39"/>
  <c r="N650" i="39"/>
  <c r="S650" i="39" s="1"/>
  <c r="AB649" i="39"/>
  <c r="AA649" i="39"/>
  <c r="Y649" i="39"/>
  <c r="X649" i="39"/>
  <c r="V649" i="39"/>
  <c r="Z649" i="39"/>
  <c r="N649" i="39"/>
  <c r="S649" i="39" s="1"/>
  <c r="AB648" i="39"/>
  <c r="AA648" i="39"/>
  <c r="Y648" i="39"/>
  <c r="X648" i="39"/>
  <c r="W648" i="39"/>
  <c r="V648" i="39"/>
  <c r="Z648" i="39"/>
  <c r="N648" i="39"/>
  <c r="S648" i="39" s="1"/>
  <c r="AB647" i="39"/>
  <c r="AA647" i="39"/>
  <c r="Y647" i="39"/>
  <c r="X647" i="39"/>
  <c r="V647" i="39"/>
  <c r="Z647" i="39"/>
  <c r="N647" i="39"/>
  <c r="S647" i="39" s="1"/>
  <c r="AB646" i="39"/>
  <c r="AA646" i="39"/>
  <c r="Y646" i="39"/>
  <c r="X646" i="39"/>
  <c r="W646" i="39"/>
  <c r="V646" i="39"/>
  <c r="Z646" i="39"/>
  <c r="N646" i="39"/>
  <c r="S646" i="39" s="1"/>
  <c r="AB645" i="39"/>
  <c r="AA645" i="39"/>
  <c r="Y645" i="39"/>
  <c r="X645" i="39"/>
  <c r="V645" i="39"/>
  <c r="Z645" i="39"/>
  <c r="N645" i="39"/>
  <c r="S645" i="39" s="1"/>
  <c r="AB644" i="39"/>
  <c r="AA644" i="39"/>
  <c r="Y644" i="39"/>
  <c r="X644" i="39"/>
  <c r="W644" i="39"/>
  <c r="V644" i="39"/>
  <c r="Z644" i="39"/>
  <c r="N644" i="39"/>
  <c r="S644" i="39" s="1"/>
  <c r="AB643" i="39"/>
  <c r="AA643" i="39"/>
  <c r="Y643" i="39"/>
  <c r="X643" i="39"/>
  <c r="V643" i="39"/>
  <c r="Z643" i="39"/>
  <c r="N643" i="39"/>
  <c r="S643" i="39" s="1"/>
  <c r="AB642" i="39"/>
  <c r="AA642" i="39"/>
  <c r="Y642" i="39"/>
  <c r="X642" i="39"/>
  <c r="W642" i="39"/>
  <c r="V642" i="39"/>
  <c r="Z642" i="39"/>
  <c r="N642" i="39"/>
  <c r="S642" i="39" s="1"/>
  <c r="AB641" i="39"/>
  <c r="AA641" i="39"/>
  <c r="Y641" i="39"/>
  <c r="X641" i="39"/>
  <c r="V641" i="39"/>
  <c r="Z641" i="39"/>
  <c r="N641" i="39"/>
  <c r="S641" i="39" s="1"/>
  <c r="AB640" i="39"/>
  <c r="AA640" i="39"/>
  <c r="Y640" i="39"/>
  <c r="X640" i="39"/>
  <c r="W640" i="39"/>
  <c r="V640" i="39"/>
  <c r="Z640" i="39"/>
  <c r="N640" i="39"/>
  <c r="S640" i="39" s="1"/>
  <c r="AB639" i="39"/>
  <c r="AA639" i="39"/>
  <c r="Y639" i="39"/>
  <c r="X639" i="39"/>
  <c r="V639" i="39"/>
  <c r="Z639" i="39"/>
  <c r="N639" i="39"/>
  <c r="S639" i="39" s="1"/>
  <c r="AB638" i="39"/>
  <c r="AA638" i="39"/>
  <c r="Y638" i="39"/>
  <c r="X638" i="39"/>
  <c r="W638" i="39"/>
  <c r="V638" i="39"/>
  <c r="Z638" i="39"/>
  <c r="N638" i="39"/>
  <c r="S638" i="39" s="1"/>
  <c r="AB637" i="39"/>
  <c r="AA637" i="39"/>
  <c r="Y637" i="39"/>
  <c r="X637" i="39"/>
  <c r="V637" i="39"/>
  <c r="Z637" i="39"/>
  <c r="N637" i="39"/>
  <c r="S637" i="39" s="1"/>
  <c r="AB636" i="39"/>
  <c r="AA636" i="39"/>
  <c r="Y636" i="39"/>
  <c r="X636" i="39"/>
  <c r="W636" i="39"/>
  <c r="V636" i="39"/>
  <c r="Z636" i="39"/>
  <c r="N636" i="39"/>
  <c r="S636" i="39" s="1"/>
  <c r="AB635" i="39"/>
  <c r="AA635" i="39"/>
  <c r="Y635" i="39"/>
  <c r="X635" i="39"/>
  <c r="V635" i="39"/>
  <c r="Z635" i="39"/>
  <c r="N635" i="39"/>
  <c r="S635" i="39" s="1"/>
  <c r="AB634" i="39"/>
  <c r="AA634" i="39"/>
  <c r="Y634" i="39"/>
  <c r="X634" i="39"/>
  <c r="W634" i="39"/>
  <c r="V634" i="39"/>
  <c r="Z634" i="39"/>
  <c r="N634" i="39"/>
  <c r="S634" i="39" s="1"/>
  <c r="AB633" i="39"/>
  <c r="AA633" i="39"/>
  <c r="Y633" i="39"/>
  <c r="X633" i="39"/>
  <c r="V633" i="39"/>
  <c r="Z633" i="39"/>
  <c r="N633" i="39"/>
  <c r="S633" i="39" s="1"/>
  <c r="AB632" i="39"/>
  <c r="AA632" i="39"/>
  <c r="Y632" i="39"/>
  <c r="X632" i="39"/>
  <c r="W632" i="39"/>
  <c r="V632" i="39"/>
  <c r="Z632" i="39"/>
  <c r="N632" i="39"/>
  <c r="S632" i="39" s="1"/>
  <c r="AB631" i="39"/>
  <c r="AA631" i="39"/>
  <c r="Y631" i="39"/>
  <c r="X631" i="39"/>
  <c r="V631" i="39"/>
  <c r="Z631" i="39"/>
  <c r="N631" i="39"/>
  <c r="S631" i="39" s="1"/>
  <c r="AB630" i="39"/>
  <c r="AA630" i="39"/>
  <c r="Y630" i="39"/>
  <c r="X630" i="39"/>
  <c r="W630" i="39"/>
  <c r="V630" i="39"/>
  <c r="Z630" i="39"/>
  <c r="N630" i="39"/>
  <c r="S630" i="39" s="1"/>
  <c r="AB629" i="39"/>
  <c r="AA629" i="39"/>
  <c r="Y629" i="39"/>
  <c r="X629" i="39"/>
  <c r="V629" i="39"/>
  <c r="Z629" i="39"/>
  <c r="N629" i="39"/>
  <c r="S629" i="39" s="1"/>
  <c r="AB628" i="39"/>
  <c r="AA628" i="39"/>
  <c r="Y628" i="39"/>
  <c r="X628" i="39"/>
  <c r="W628" i="39"/>
  <c r="V628" i="39"/>
  <c r="Z628" i="39"/>
  <c r="N628" i="39"/>
  <c r="S628" i="39" s="1"/>
  <c r="AB627" i="39"/>
  <c r="AA627" i="39"/>
  <c r="Y627" i="39"/>
  <c r="X627" i="39"/>
  <c r="V627" i="39"/>
  <c r="Z627" i="39"/>
  <c r="N627" i="39"/>
  <c r="S627" i="39" s="1"/>
  <c r="AB626" i="39"/>
  <c r="AA626" i="39"/>
  <c r="Y626" i="39"/>
  <c r="X626" i="39"/>
  <c r="W626" i="39"/>
  <c r="V626" i="39"/>
  <c r="Z626" i="39"/>
  <c r="N626" i="39"/>
  <c r="S626" i="39" s="1"/>
  <c r="AB625" i="39"/>
  <c r="AA625" i="39"/>
  <c r="Y625" i="39"/>
  <c r="X625" i="39"/>
  <c r="V625" i="39"/>
  <c r="Z625" i="39"/>
  <c r="N625" i="39"/>
  <c r="S625" i="39" s="1"/>
  <c r="AB624" i="39"/>
  <c r="AA624" i="39"/>
  <c r="Y624" i="39"/>
  <c r="X624" i="39"/>
  <c r="W624" i="39"/>
  <c r="V624" i="39"/>
  <c r="Z624" i="39"/>
  <c r="N624" i="39"/>
  <c r="S624" i="39" s="1"/>
  <c r="AB623" i="39"/>
  <c r="AA623" i="39"/>
  <c r="Y623" i="39"/>
  <c r="X623" i="39"/>
  <c r="V623" i="39"/>
  <c r="Z623" i="39"/>
  <c r="N623" i="39"/>
  <c r="S623" i="39" s="1"/>
  <c r="AB622" i="39"/>
  <c r="AA622" i="39"/>
  <c r="Y622" i="39"/>
  <c r="X622" i="39"/>
  <c r="W622" i="39"/>
  <c r="V622" i="39"/>
  <c r="Z622" i="39"/>
  <c r="N622" i="39"/>
  <c r="S622" i="39" s="1"/>
  <c r="AB621" i="39"/>
  <c r="AA621" i="39"/>
  <c r="Y621" i="39"/>
  <c r="X621" i="39"/>
  <c r="V621" i="39"/>
  <c r="Z621" i="39"/>
  <c r="N621" i="39"/>
  <c r="S621" i="39" s="1"/>
  <c r="AB620" i="39"/>
  <c r="AA620" i="39"/>
  <c r="Y620" i="39"/>
  <c r="X620" i="39"/>
  <c r="W620" i="39"/>
  <c r="V620" i="39"/>
  <c r="Z620" i="39"/>
  <c r="N620" i="39"/>
  <c r="S620" i="39" s="1"/>
  <c r="AB619" i="39"/>
  <c r="AA619" i="39"/>
  <c r="Y619" i="39"/>
  <c r="X619" i="39"/>
  <c r="V619" i="39"/>
  <c r="Z619" i="39"/>
  <c r="N619" i="39"/>
  <c r="S619" i="39" s="1"/>
  <c r="AB618" i="39"/>
  <c r="AA618" i="39"/>
  <c r="Y618" i="39"/>
  <c r="X618" i="39"/>
  <c r="W618" i="39"/>
  <c r="V618" i="39"/>
  <c r="Z618" i="39"/>
  <c r="N618" i="39"/>
  <c r="S618" i="39" s="1"/>
  <c r="AB617" i="39"/>
  <c r="AA617" i="39"/>
  <c r="Y617" i="39"/>
  <c r="X617" i="39"/>
  <c r="V617" i="39"/>
  <c r="Z617" i="39"/>
  <c r="N617" i="39"/>
  <c r="S617" i="39" s="1"/>
  <c r="AB616" i="39"/>
  <c r="AA616" i="39"/>
  <c r="Y616" i="39"/>
  <c r="X616" i="39"/>
  <c r="W616" i="39"/>
  <c r="V616" i="39"/>
  <c r="Z616" i="39"/>
  <c r="N616" i="39"/>
  <c r="S616" i="39" s="1"/>
  <c r="AB615" i="39"/>
  <c r="AA615" i="39"/>
  <c r="Y615" i="39"/>
  <c r="X615" i="39"/>
  <c r="V615" i="39"/>
  <c r="Z615" i="39"/>
  <c r="N615" i="39"/>
  <c r="S615" i="39" s="1"/>
  <c r="AB614" i="39"/>
  <c r="AA614" i="39"/>
  <c r="Y614" i="39"/>
  <c r="X614" i="39"/>
  <c r="W614" i="39"/>
  <c r="V614" i="39"/>
  <c r="Z614" i="39"/>
  <c r="N614" i="39"/>
  <c r="S614" i="39" s="1"/>
  <c r="AB613" i="39"/>
  <c r="AA613" i="39"/>
  <c r="Y613" i="39"/>
  <c r="X613" i="39"/>
  <c r="V613" i="39"/>
  <c r="Z613" i="39"/>
  <c r="N613" i="39"/>
  <c r="S613" i="39" s="1"/>
  <c r="AB612" i="39"/>
  <c r="AA612" i="39"/>
  <c r="Y612" i="39"/>
  <c r="X612" i="39"/>
  <c r="W612" i="39"/>
  <c r="V612" i="39"/>
  <c r="Z612" i="39"/>
  <c r="N612" i="39"/>
  <c r="S612" i="39" s="1"/>
  <c r="AB611" i="39"/>
  <c r="AA611" i="39"/>
  <c r="Y611" i="39"/>
  <c r="X611" i="39"/>
  <c r="V611" i="39"/>
  <c r="Z611" i="39"/>
  <c r="N611" i="39"/>
  <c r="S611" i="39" s="1"/>
  <c r="AB610" i="39"/>
  <c r="AA610" i="39"/>
  <c r="Y610" i="39"/>
  <c r="X610" i="39"/>
  <c r="W610" i="39"/>
  <c r="V610" i="39"/>
  <c r="Z610" i="39"/>
  <c r="N610" i="39"/>
  <c r="S610" i="39" s="1"/>
  <c r="AB609" i="39"/>
  <c r="AA609" i="39"/>
  <c r="Y609" i="39"/>
  <c r="X609" i="39"/>
  <c r="V609" i="39"/>
  <c r="Z609" i="39"/>
  <c r="N609" i="39"/>
  <c r="S609" i="39" s="1"/>
  <c r="AB608" i="39"/>
  <c r="AA608" i="39"/>
  <c r="Y608" i="39"/>
  <c r="X608" i="39"/>
  <c r="W608" i="39"/>
  <c r="V608" i="39"/>
  <c r="Z608" i="39"/>
  <c r="N608" i="39"/>
  <c r="S608" i="39" s="1"/>
  <c r="AB607" i="39"/>
  <c r="AA607" i="39"/>
  <c r="Y607" i="39"/>
  <c r="X607" i="39"/>
  <c r="V607" i="39"/>
  <c r="Z607" i="39"/>
  <c r="N607" i="39"/>
  <c r="S607" i="39" s="1"/>
  <c r="AB606" i="39"/>
  <c r="AA606" i="39"/>
  <c r="Y606" i="39"/>
  <c r="X606" i="39"/>
  <c r="W606" i="39"/>
  <c r="V606" i="39"/>
  <c r="Z606" i="39"/>
  <c r="N606" i="39"/>
  <c r="S606" i="39" s="1"/>
  <c r="AB605" i="39"/>
  <c r="AA605" i="39"/>
  <c r="Y605" i="39"/>
  <c r="X605" i="39"/>
  <c r="V605" i="39"/>
  <c r="Z605" i="39"/>
  <c r="N605" i="39"/>
  <c r="S605" i="39" s="1"/>
  <c r="AB604" i="39"/>
  <c r="AA604" i="39"/>
  <c r="Y604" i="39"/>
  <c r="X604" i="39"/>
  <c r="W604" i="39"/>
  <c r="V604" i="39"/>
  <c r="Z604" i="39"/>
  <c r="N604" i="39"/>
  <c r="S604" i="39" s="1"/>
  <c r="AB603" i="39"/>
  <c r="AA603" i="39"/>
  <c r="Y603" i="39"/>
  <c r="X603" i="39"/>
  <c r="V603" i="39"/>
  <c r="Z603" i="39"/>
  <c r="N603" i="39"/>
  <c r="S603" i="39" s="1"/>
  <c r="AB602" i="39"/>
  <c r="AA602" i="39"/>
  <c r="Y602" i="39"/>
  <c r="X602" i="39"/>
  <c r="W602" i="39"/>
  <c r="V602" i="39"/>
  <c r="Z602" i="39"/>
  <c r="N602" i="39"/>
  <c r="S602" i="39" s="1"/>
  <c r="AB601" i="39"/>
  <c r="AA601" i="39"/>
  <c r="Y601" i="39"/>
  <c r="X601" i="39"/>
  <c r="V601" i="39"/>
  <c r="Z601" i="39"/>
  <c r="N601" i="39"/>
  <c r="S601" i="39" s="1"/>
  <c r="AB600" i="39"/>
  <c r="AA600" i="39"/>
  <c r="Y600" i="39"/>
  <c r="X600" i="39"/>
  <c r="W600" i="39"/>
  <c r="V600" i="39"/>
  <c r="Z600" i="39"/>
  <c r="N600" i="39"/>
  <c r="S600" i="39" s="1"/>
  <c r="AB599" i="39"/>
  <c r="AA599" i="39"/>
  <c r="Y599" i="39"/>
  <c r="X599" i="39"/>
  <c r="V599" i="39"/>
  <c r="Z599" i="39"/>
  <c r="N599" i="39"/>
  <c r="S599" i="39" s="1"/>
  <c r="AB598" i="39"/>
  <c r="AA598" i="39"/>
  <c r="Y598" i="39"/>
  <c r="X598" i="39"/>
  <c r="W598" i="39"/>
  <c r="V598" i="39"/>
  <c r="Z598" i="39"/>
  <c r="N598" i="39"/>
  <c r="S598" i="39" s="1"/>
  <c r="AB597" i="39"/>
  <c r="AA597" i="39"/>
  <c r="Y597" i="39"/>
  <c r="X597" i="39"/>
  <c r="V597" i="39"/>
  <c r="Z597" i="39"/>
  <c r="N597" i="39"/>
  <c r="S597" i="39" s="1"/>
  <c r="AB596" i="39"/>
  <c r="AA596" i="39"/>
  <c r="Y596" i="39"/>
  <c r="X596" i="39"/>
  <c r="W596" i="39"/>
  <c r="V596" i="39"/>
  <c r="Z596" i="39"/>
  <c r="N596" i="39"/>
  <c r="S596" i="39" s="1"/>
  <c r="AB595" i="39"/>
  <c r="AA595" i="39"/>
  <c r="Y595" i="39"/>
  <c r="X595" i="39"/>
  <c r="V595" i="39"/>
  <c r="Z595" i="39"/>
  <c r="N595" i="39"/>
  <c r="S595" i="39" s="1"/>
  <c r="AB594" i="39"/>
  <c r="AA594" i="39"/>
  <c r="Y594" i="39"/>
  <c r="X594" i="39"/>
  <c r="W594" i="39"/>
  <c r="V594" i="39"/>
  <c r="Z594" i="39"/>
  <c r="N594" i="39"/>
  <c r="S594" i="39" s="1"/>
  <c r="AB593" i="39"/>
  <c r="AA593" i="39"/>
  <c r="Y593" i="39"/>
  <c r="X593" i="39"/>
  <c r="V593" i="39"/>
  <c r="Z593" i="39"/>
  <c r="N593" i="39"/>
  <c r="S593" i="39" s="1"/>
  <c r="AB592" i="39"/>
  <c r="AA592" i="39"/>
  <c r="Y592" i="39"/>
  <c r="X592" i="39"/>
  <c r="W592" i="39"/>
  <c r="V592" i="39"/>
  <c r="Z592" i="39"/>
  <c r="N592" i="39"/>
  <c r="S592" i="39" s="1"/>
  <c r="AB591" i="39"/>
  <c r="AA591" i="39"/>
  <c r="Y591" i="39"/>
  <c r="X591" i="39"/>
  <c r="V591" i="39"/>
  <c r="Z591" i="39"/>
  <c r="N591" i="39"/>
  <c r="S591" i="39" s="1"/>
  <c r="AB590" i="39"/>
  <c r="AA590" i="39"/>
  <c r="Y590" i="39"/>
  <c r="X590" i="39"/>
  <c r="W590" i="39"/>
  <c r="V590" i="39"/>
  <c r="Z590" i="39"/>
  <c r="N590" i="39"/>
  <c r="S590" i="39" s="1"/>
  <c r="AB589" i="39"/>
  <c r="AA589" i="39"/>
  <c r="Y589" i="39"/>
  <c r="X589" i="39"/>
  <c r="V589" i="39"/>
  <c r="Z589" i="39"/>
  <c r="N589" i="39"/>
  <c r="S589" i="39" s="1"/>
  <c r="AB588" i="39"/>
  <c r="AA588" i="39"/>
  <c r="Y588" i="39"/>
  <c r="X588" i="39"/>
  <c r="W588" i="39"/>
  <c r="V588" i="39"/>
  <c r="Z588" i="39"/>
  <c r="N588" i="39"/>
  <c r="S588" i="39" s="1"/>
  <c r="AB587" i="39"/>
  <c r="AA587" i="39"/>
  <c r="Y587" i="39"/>
  <c r="X587" i="39"/>
  <c r="V587" i="39"/>
  <c r="Z587" i="39"/>
  <c r="N587" i="39"/>
  <c r="S587" i="39" s="1"/>
  <c r="AB586" i="39"/>
  <c r="AA586" i="39"/>
  <c r="Y586" i="39"/>
  <c r="X586" i="39"/>
  <c r="W586" i="39"/>
  <c r="V586" i="39"/>
  <c r="Z586" i="39"/>
  <c r="N586" i="39"/>
  <c r="S586" i="39" s="1"/>
  <c r="AB585" i="39"/>
  <c r="AA585" i="39"/>
  <c r="Y585" i="39"/>
  <c r="X585" i="39"/>
  <c r="V585" i="39"/>
  <c r="Z585" i="39"/>
  <c r="N585" i="39"/>
  <c r="S585" i="39" s="1"/>
  <c r="AB584" i="39"/>
  <c r="AA584" i="39"/>
  <c r="Y584" i="39"/>
  <c r="X584" i="39"/>
  <c r="W584" i="39"/>
  <c r="V584" i="39"/>
  <c r="Z584" i="39"/>
  <c r="N584" i="39"/>
  <c r="S584" i="39" s="1"/>
  <c r="AB583" i="39"/>
  <c r="AA583" i="39"/>
  <c r="Y583" i="39"/>
  <c r="X583" i="39"/>
  <c r="V583" i="39"/>
  <c r="Z583" i="39"/>
  <c r="N583" i="39"/>
  <c r="S583" i="39" s="1"/>
  <c r="AB582" i="39"/>
  <c r="AA582" i="39"/>
  <c r="Y582" i="39"/>
  <c r="X582" i="39"/>
  <c r="W582" i="39"/>
  <c r="V582" i="39"/>
  <c r="Z582" i="39"/>
  <c r="N582" i="39"/>
  <c r="S582" i="39" s="1"/>
  <c r="AB581" i="39"/>
  <c r="AA581" i="39"/>
  <c r="Y581" i="39"/>
  <c r="X581" i="39"/>
  <c r="V581" i="39"/>
  <c r="Z581" i="39"/>
  <c r="N581" i="39"/>
  <c r="S581" i="39" s="1"/>
  <c r="AB580" i="39"/>
  <c r="AA580" i="39"/>
  <c r="Y580" i="39"/>
  <c r="X580" i="39"/>
  <c r="W580" i="39"/>
  <c r="V580" i="39"/>
  <c r="Z580" i="39"/>
  <c r="N580" i="39"/>
  <c r="S580" i="39" s="1"/>
  <c r="AB579" i="39"/>
  <c r="AA579" i="39"/>
  <c r="Y579" i="39"/>
  <c r="X579" i="39"/>
  <c r="V579" i="39"/>
  <c r="Z579" i="39"/>
  <c r="N579" i="39"/>
  <c r="S579" i="39" s="1"/>
  <c r="AB578" i="39"/>
  <c r="AA578" i="39"/>
  <c r="Y578" i="39"/>
  <c r="X578" i="39"/>
  <c r="W578" i="39"/>
  <c r="V578" i="39"/>
  <c r="Z578" i="39"/>
  <c r="N578" i="39"/>
  <c r="S578" i="39" s="1"/>
  <c r="AB577" i="39"/>
  <c r="AA577" i="39"/>
  <c r="Y577" i="39"/>
  <c r="X577" i="39"/>
  <c r="V577" i="39"/>
  <c r="Z577" i="39"/>
  <c r="N577" i="39"/>
  <c r="S577" i="39" s="1"/>
  <c r="AB576" i="39"/>
  <c r="AA576" i="39"/>
  <c r="Y576" i="39"/>
  <c r="X576" i="39"/>
  <c r="W576" i="39"/>
  <c r="V576" i="39"/>
  <c r="Z576" i="39"/>
  <c r="N576" i="39"/>
  <c r="S576" i="39" s="1"/>
  <c r="AB575" i="39"/>
  <c r="AA575" i="39"/>
  <c r="Y575" i="39"/>
  <c r="X575" i="39"/>
  <c r="V575" i="39"/>
  <c r="Z575" i="39"/>
  <c r="N575" i="39"/>
  <c r="S575" i="39" s="1"/>
  <c r="AB574" i="39"/>
  <c r="AA574" i="39"/>
  <c r="Y574" i="39"/>
  <c r="X574" i="39"/>
  <c r="W574" i="39"/>
  <c r="V574" i="39"/>
  <c r="Z574" i="39"/>
  <c r="N574" i="39"/>
  <c r="S574" i="39" s="1"/>
  <c r="AB573" i="39"/>
  <c r="AA573" i="39"/>
  <c r="Y573" i="39"/>
  <c r="X573" i="39"/>
  <c r="V573" i="39"/>
  <c r="Z573" i="39"/>
  <c r="N573" i="39"/>
  <c r="S573" i="39" s="1"/>
  <c r="AB572" i="39"/>
  <c r="AA572" i="39"/>
  <c r="Y572" i="39"/>
  <c r="X572" i="39"/>
  <c r="W572" i="39"/>
  <c r="V572" i="39"/>
  <c r="Z572" i="39"/>
  <c r="N572" i="39"/>
  <c r="S572" i="39" s="1"/>
  <c r="AB571" i="39"/>
  <c r="AA571" i="39"/>
  <c r="Y571" i="39"/>
  <c r="X571" i="39"/>
  <c r="V571" i="39"/>
  <c r="Z571" i="39"/>
  <c r="N571" i="39"/>
  <c r="S571" i="39" s="1"/>
  <c r="AB570" i="39"/>
  <c r="AA570" i="39"/>
  <c r="Y570" i="39"/>
  <c r="X570" i="39"/>
  <c r="W570" i="39"/>
  <c r="V570" i="39"/>
  <c r="Z570" i="39"/>
  <c r="N570" i="39"/>
  <c r="S570" i="39" s="1"/>
  <c r="AB569" i="39"/>
  <c r="AA569" i="39"/>
  <c r="Y569" i="39"/>
  <c r="X569" i="39"/>
  <c r="V569" i="39"/>
  <c r="Z569" i="39"/>
  <c r="N569" i="39"/>
  <c r="S569" i="39" s="1"/>
  <c r="AB568" i="39"/>
  <c r="AA568" i="39"/>
  <c r="Y568" i="39"/>
  <c r="X568" i="39"/>
  <c r="W568" i="39"/>
  <c r="V568" i="39"/>
  <c r="Z568" i="39"/>
  <c r="N568" i="39"/>
  <c r="S568" i="39" s="1"/>
  <c r="AB567" i="39"/>
  <c r="AA567" i="39"/>
  <c r="Y567" i="39"/>
  <c r="X567" i="39"/>
  <c r="V567" i="39"/>
  <c r="Z567" i="39"/>
  <c r="N567" i="39"/>
  <c r="S567" i="39" s="1"/>
  <c r="AB566" i="39"/>
  <c r="AA566" i="39"/>
  <c r="Y566" i="39"/>
  <c r="X566" i="39"/>
  <c r="W566" i="39"/>
  <c r="V566" i="39"/>
  <c r="Z566" i="39"/>
  <c r="N566" i="39"/>
  <c r="S566" i="39" s="1"/>
  <c r="AB565" i="39"/>
  <c r="AA565" i="39"/>
  <c r="Y565" i="39"/>
  <c r="X565" i="39"/>
  <c r="V565" i="39"/>
  <c r="Z565" i="39"/>
  <c r="N565" i="39"/>
  <c r="S565" i="39" s="1"/>
  <c r="AB564" i="39"/>
  <c r="AA564" i="39"/>
  <c r="Y564" i="39"/>
  <c r="X564" i="39"/>
  <c r="W564" i="39"/>
  <c r="V564" i="39"/>
  <c r="Z564" i="39"/>
  <c r="N564" i="39"/>
  <c r="S564" i="39" s="1"/>
  <c r="AB563" i="39"/>
  <c r="AA563" i="39"/>
  <c r="Y563" i="39"/>
  <c r="X563" i="39"/>
  <c r="V563" i="39"/>
  <c r="Z563" i="39"/>
  <c r="N563" i="39"/>
  <c r="S563" i="39" s="1"/>
  <c r="AB562" i="39"/>
  <c r="AA562" i="39"/>
  <c r="Y562" i="39"/>
  <c r="X562" i="39"/>
  <c r="W562" i="39"/>
  <c r="V562" i="39"/>
  <c r="Z562" i="39"/>
  <c r="N562" i="39"/>
  <c r="S562" i="39" s="1"/>
  <c r="AB561" i="39"/>
  <c r="AA561" i="39"/>
  <c r="Y561" i="39"/>
  <c r="X561" i="39"/>
  <c r="V561" i="39"/>
  <c r="Z561" i="39"/>
  <c r="N561" i="39"/>
  <c r="S561" i="39" s="1"/>
  <c r="AB560" i="39"/>
  <c r="AA560" i="39"/>
  <c r="Y560" i="39"/>
  <c r="X560" i="39"/>
  <c r="W560" i="39"/>
  <c r="V560" i="39"/>
  <c r="Z560" i="39"/>
  <c r="N560" i="39"/>
  <c r="S560" i="39" s="1"/>
  <c r="AB559" i="39"/>
  <c r="AA559" i="39"/>
  <c r="Y559" i="39"/>
  <c r="X559" i="39"/>
  <c r="V559" i="39"/>
  <c r="Z559" i="39"/>
  <c r="N559" i="39"/>
  <c r="S559" i="39" s="1"/>
  <c r="AB558" i="39"/>
  <c r="AA558" i="39"/>
  <c r="Y558" i="39"/>
  <c r="X558" i="39"/>
  <c r="W558" i="39"/>
  <c r="V558" i="39"/>
  <c r="Z558" i="39"/>
  <c r="N558" i="39"/>
  <c r="S558" i="39" s="1"/>
  <c r="AB557" i="39"/>
  <c r="AA557" i="39"/>
  <c r="Y557" i="39"/>
  <c r="X557" i="39"/>
  <c r="V557" i="39"/>
  <c r="Z557" i="39"/>
  <c r="N557" i="39"/>
  <c r="S557" i="39" s="1"/>
  <c r="AB556" i="39"/>
  <c r="AA556" i="39"/>
  <c r="Y556" i="39"/>
  <c r="X556" i="39"/>
  <c r="W556" i="39"/>
  <c r="V556" i="39"/>
  <c r="Z556" i="39"/>
  <c r="N556" i="39"/>
  <c r="S556" i="39" s="1"/>
  <c r="AB555" i="39"/>
  <c r="AA555" i="39"/>
  <c r="Y555" i="39"/>
  <c r="X555" i="39"/>
  <c r="V555" i="39"/>
  <c r="Z555" i="39"/>
  <c r="N555" i="39"/>
  <c r="S555" i="39" s="1"/>
  <c r="AB554" i="39"/>
  <c r="AA554" i="39"/>
  <c r="Y554" i="39"/>
  <c r="X554" i="39"/>
  <c r="W554" i="39"/>
  <c r="V554" i="39"/>
  <c r="Z554" i="39"/>
  <c r="N554" i="39"/>
  <c r="S554" i="39" s="1"/>
  <c r="AB553" i="39"/>
  <c r="AA553" i="39"/>
  <c r="Y553" i="39"/>
  <c r="X553" i="39"/>
  <c r="V553" i="39"/>
  <c r="Z553" i="39"/>
  <c r="N553" i="39"/>
  <c r="S553" i="39" s="1"/>
  <c r="AB552" i="39"/>
  <c r="AA552" i="39"/>
  <c r="Y552" i="39"/>
  <c r="X552" i="39"/>
  <c r="W552" i="39"/>
  <c r="V552" i="39"/>
  <c r="Z552" i="39"/>
  <c r="N552" i="39"/>
  <c r="S552" i="39" s="1"/>
  <c r="AB551" i="39"/>
  <c r="AA551" i="39"/>
  <c r="Y551" i="39"/>
  <c r="X551" i="39"/>
  <c r="V551" i="39"/>
  <c r="Z551" i="39"/>
  <c r="N551" i="39"/>
  <c r="S551" i="39" s="1"/>
  <c r="AB550" i="39"/>
  <c r="AA550" i="39"/>
  <c r="Y550" i="39"/>
  <c r="X550" i="39"/>
  <c r="W550" i="39"/>
  <c r="V550" i="39"/>
  <c r="Z550" i="39"/>
  <c r="N550" i="39"/>
  <c r="S550" i="39" s="1"/>
  <c r="AB549" i="39"/>
  <c r="AA549" i="39"/>
  <c r="Y549" i="39"/>
  <c r="X549" i="39"/>
  <c r="V549" i="39"/>
  <c r="Z549" i="39"/>
  <c r="N549" i="39"/>
  <c r="S549" i="39" s="1"/>
  <c r="AB548" i="39"/>
  <c r="AA548" i="39"/>
  <c r="Y548" i="39"/>
  <c r="X548" i="39"/>
  <c r="W548" i="39"/>
  <c r="V548" i="39"/>
  <c r="Z548" i="39"/>
  <c r="N548" i="39"/>
  <c r="S548" i="39" s="1"/>
  <c r="AB547" i="39"/>
  <c r="AA547" i="39"/>
  <c r="Y547" i="39"/>
  <c r="X547" i="39"/>
  <c r="V547" i="39"/>
  <c r="Z547" i="39"/>
  <c r="N547" i="39"/>
  <c r="S547" i="39" s="1"/>
  <c r="AB546" i="39"/>
  <c r="AA546" i="39"/>
  <c r="Y546" i="39"/>
  <c r="X546" i="39"/>
  <c r="W546" i="39"/>
  <c r="V546" i="39"/>
  <c r="Z546" i="39"/>
  <c r="N546" i="39"/>
  <c r="S546" i="39" s="1"/>
  <c r="AB545" i="39"/>
  <c r="AA545" i="39"/>
  <c r="Y545" i="39"/>
  <c r="X545" i="39"/>
  <c r="V545" i="39"/>
  <c r="Z545" i="39"/>
  <c r="N545" i="39"/>
  <c r="S545" i="39" s="1"/>
  <c r="AB544" i="39"/>
  <c r="AA544" i="39"/>
  <c r="Y544" i="39"/>
  <c r="X544" i="39"/>
  <c r="W544" i="39"/>
  <c r="V544" i="39"/>
  <c r="Z544" i="39"/>
  <c r="N544" i="39"/>
  <c r="S544" i="39" s="1"/>
  <c r="AB543" i="39"/>
  <c r="AA543" i="39"/>
  <c r="Y543" i="39"/>
  <c r="X543" i="39"/>
  <c r="V543" i="39"/>
  <c r="Z543" i="39"/>
  <c r="N543" i="39"/>
  <c r="S543" i="39" s="1"/>
  <c r="AB542" i="39"/>
  <c r="AA542" i="39"/>
  <c r="Y542" i="39"/>
  <c r="X542" i="39"/>
  <c r="W542" i="39"/>
  <c r="V542" i="39"/>
  <c r="Z542" i="39"/>
  <c r="N542" i="39"/>
  <c r="S542" i="39" s="1"/>
  <c r="AB541" i="39"/>
  <c r="AA541" i="39"/>
  <c r="Y541" i="39"/>
  <c r="X541" i="39"/>
  <c r="V541" i="39"/>
  <c r="Z541" i="39"/>
  <c r="N541" i="39"/>
  <c r="S541" i="39" s="1"/>
  <c r="AB540" i="39"/>
  <c r="AA540" i="39"/>
  <c r="Y540" i="39"/>
  <c r="X540" i="39"/>
  <c r="W540" i="39"/>
  <c r="V540" i="39"/>
  <c r="Z540" i="39"/>
  <c r="N540" i="39"/>
  <c r="S540" i="39" s="1"/>
  <c r="AB539" i="39"/>
  <c r="AA539" i="39"/>
  <c r="Y539" i="39"/>
  <c r="X539" i="39"/>
  <c r="V539" i="39"/>
  <c r="Z539" i="39"/>
  <c r="N539" i="39"/>
  <c r="S539" i="39" s="1"/>
  <c r="AB538" i="39"/>
  <c r="AA538" i="39"/>
  <c r="Y538" i="39"/>
  <c r="X538" i="39"/>
  <c r="W538" i="39"/>
  <c r="V538" i="39"/>
  <c r="Z538" i="39"/>
  <c r="N538" i="39"/>
  <c r="S538" i="39" s="1"/>
  <c r="AB537" i="39"/>
  <c r="AA537" i="39"/>
  <c r="Y537" i="39"/>
  <c r="X537" i="39"/>
  <c r="V537" i="39"/>
  <c r="Z537" i="39"/>
  <c r="N537" i="39"/>
  <c r="S537" i="39" s="1"/>
  <c r="AB536" i="39"/>
  <c r="AA536" i="39"/>
  <c r="Y536" i="39"/>
  <c r="X536" i="39"/>
  <c r="W536" i="39"/>
  <c r="V536" i="39"/>
  <c r="Z536" i="39"/>
  <c r="N536" i="39"/>
  <c r="S536" i="39" s="1"/>
  <c r="AB535" i="39"/>
  <c r="AA535" i="39"/>
  <c r="Y535" i="39"/>
  <c r="X535" i="39"/>
  <c r="V535" i="39"/>
  <c r="Z535" i="39"/>
  <c r="N535" i="39"/>
  <c r="S535" i="39" s="1"/>
  <c r="AB534" i="39"/>
  <c r="AA534" i="39"/>
  <c r="Y534" i="39"/>
  <c r="X534" i="39"/>
  <c r="W534" i="39"/>
  <c r="V534" i="39"/>
  <c r="Z534" i="39"/>
  <c r="N534" i="39"/>
  <c r="S534" i="39" s="1"/>
  <c r="AB533" i="39"/>
  <c r="AA533" i="39"/>
  <c r="Y533" i="39"/>
  <c r="X533" i="39"/>
  <c r="V533" i="39"/>
  <c r="Z533" i="39"/>
  <c r="N533" i="39"/>
  <c r="S533" i="39" s="1"/>
  <c r="AB532" i="39"/>
  <c r="AA532" i="39"/>
  <c r="Y532" i="39"/>
  <c r="X532" i="39"/>
  <c r="W532" i="39"/>
  <c r="V532" i="39"/>
  <c r="Z532" i="39"/>
  <c r="N532" i="39"/>
  <c r="S532" i="39" s="1"/>
  <c r="AB531" i="39"/>
  <c r="AA531" i="39"/>
  <c r="Y531" i="39"/>
  <c r="X531" i="39"/>
  <c r="V531" i="39"/>
  <c r="Z531" i="39"/>
  <c r="N531" i="39"/>
  <c r="S531" i="39" s="1"/>
  <c r="AB530" i="39"/>
  <c r="AA530" i="39"/>
  <c r="Y530" i="39"/>
  <c r="X530" i="39"/>
  <c r="W530" i="39"/>
  <c r="V530" i="39"/>
  <c r="Z530" i="39"/>
  <c r="N530" i="39"/>
  <c r="S530" i="39" s="1"/>
  <c r="AB529" i="39"/>
  <c r="AA529" i="39"/>
  <c r="Y529" i="39"/>
  <c r="X529" i="39"/>
  <c r="V529" i="39"/>
  <c r="Z529" i="39"/>
  <c r="N529" i="39"/>
  <c r="S529" i="39" s="1"/>
  <c r="AB528" i="39"/>
  <c r="AA528" i="39"/>
  <c r="Y528" i="39"/>
  <c r="X528" i="39"/>
  <c r="W528" i="39"/>
  <c r="V528" i="39"/>
  <c r="Z528" i="39"/>
  <c r="N528" i="39"/>
  <c r="S528" i="39" s="1"/>
  <c r="AB527" i="39"/>
  <c r="AA527" i="39"/>
  <c r="Y527" i="39"/>
  <c r="X527" i="39"/>
  <c r="V527" i="39"/>
  <c r="Z527" i="39"/>
  <c r="N527" i="39"/>
  <c r="S527" i="39" s="1"/>
  <c r="AB526" i="39"/>
  <c r="AA526" i="39"/>
  <c r="Y526" i="39"/>
  <c r="X526" i="39"/>
  <c r="W526" i="39"/>
  <c r="V526" i="39"/>
  <c r="Z526" i="39"/>
  <c r="N526" i="39"/>
  <c r="S526" i="39" s="1"/>
  <c r="AB525" i="39"/>
  <c r="AA525" i="39"/>
  <c r="Y525" i="39"/>
  <c r="X525" i="39"/>
  <c r="V525" i="39"/>
  <c r="Z525" i="39"/>
  <c r="N525" i="39"/>
  <c r="S525" i="39" s="1"/>
  <c r="AB524" i="39"/>
  <c r="AA524" i="39"/>
  <c r="Y524" i="39"/>
  <c r="X524" i="39"/>
  <c r="W524" i="39"/>
  <c r="V524" i="39"/>
  <c r="Z524" i="39"/>
  <c r="N524" i="39"/>
  <c r="S524" i="39" s="1"/>
  <c r="AB523" i="39"/>
  <c r="AA523" i="39"/>
  <c r="Y523" i="39"/>
  <c r="X523" i="39"/>
  <c r="V523" i="39"/>
  <c r="Z523" i="39"/>
  <c r="N523" i="39"/>
  <c r="S523" i="39" s="1"/>
  <c r="AB522" i="39"/>
  <c r="AA522" i="39"/>
  <c r="Y522" i="39"/>
  <c r="X522" i="39"/>
  <c r="W522" i="39"/>
  <c r="V522" i="39"/>
  <c r="Z522" i="39"/>
  <c r="N522" i="39"/>
  <c r="S522" i="39" s="1"/>
  <c r="AB521" i="39"/>
  <c r="AA521" i="39"/>
  <c r="Y521" i="39"/>
  <c r="X521" i="39"/>
  <c r="V521" i="39"/>
  <c r="Z521" i="39"/>
  <c r="N521" i="39"/>
  <c r="S521" i="39" s="1"/>
  <c r="AB520" i="39"/>
  <c r="AA520" i="39"/>
  <c r="Y520" i="39"/>
  <c r="X520" i="39"/>
  <c r="W520" i="39"/>
  <c r="V520" i="39"/>
  <c r="Z520" i="39"/>
  <c r="N520" i="39"/>
  <c r="S520" i="39" s="1"/>
  <c r="AB519" i="39"/>
  <c r="AA519" i="39"/>
  <c r="Y519" i="39"/>
  <c r="X519" i="39"/>
  <c r="V519" i="39"/>
  <c r="Z519" i="39"/>
  <c r="N519" i="39"/>
  <c r="S519" i="39" s="1"/>
  <c r="AB518" i="39"/>
  <c r="AA518" i="39"/>
  <c r="Y518" i="39"/>
  <c r="X518" i="39"/>
  <c r="W518" i="39"/>
  <c r="V518" i="39"/>
  <c r="Z518" i="39"/>
  <c r="N518" i="39"/>
  <c r="S518" i="39" s="1"/>
  <c r="AB517" i="39"/>
  <c r="AA517" i="39"/>
  <c r="Y517" i="39"/>
  <c r="X517" i="39"/>
  <c r="V517" i="39"/>
  <c r="Z517" i="39"/>
  <c r="N517" i="39"/>
  <c r="S517" i="39" s="1"/>
  <c r="AB516" i="39"/>
  <c r="AA516" i="39"/>
  <c r="Y516" i="39"/>
  <c r="X516" i="39"/>
  <c r="W516" i="39"/>
  <c r="V516" i="39"/>
  <c r="Z516" i="39"/>
  <c r="N516" i="39"/>
  <c r="S516" i="39" s="1"/>
  <c r="AB515" i="39"/>
  <c r="AA515" i="39"/>
  <c r="Y515" i="39"/>
  <c r="X515" i="39"/>
  <c r="V515" i="39"/>
  <c r="Z515" i="39"/>
  <c r="N515" i="39"/>
  <c r="S515" i="39" s="1"/>
  <c r="AB514" i="39"/>
  <c r="AA514" i="39"/>
  <c r="Y514" i="39"/>
  <c r="X514" i="39"/>
  <c r="W514" i="39"/>
  <c r="V514" i="39"/>
  <c r="Z514" i="39"/>
  <c r="N514" i="39"/>
  <c r="S514" i="39" s="1"/>
  <c r="AB513" i="39"/>
  <c r="AA513" i="39"/>
  <c r="Y513" i="39"/>
  <c r="X513" i="39"/>
  <c r="V513" i="39"/>
  <c r="Z513" i="39"/>
  <c r="N513" i="39"/>
  <c r="S513" i="39" s="1"/>
  <c r="AB512" i="39"/>
  <c r="AA512" i="39"/>
  <c r="Y512" i="39"/>
  <c r="X512" i="39"/>
  <c r="W512" i="39"/>
  <c r="V512" i="39"/>
  <c r="Z512" i="39"/>
  <c r="N512" i="39"/>
  <c r="S512" i="39" s="1"/>
  <c r="AB511" i="39"/>
  <c r="AA511" i="39"/>
  <c r="Y511" i="39"/>
  <c r="X511" i="39"/>
  <c r="V511" i="39"/>
  <c r="Z511" i="39"/>
  <c r="N511" i="39"/>
  <c r="S511" i="39" s="1"/>
  <c r="AB510" i="39"/>
  <c r="AA510" i="39"/>
  <c r="Y510" i="39"/>
  <c r="X510" i="39"/>
  <c r="W510" i="39"/>
  <c r="V510" i="39"/>
  <c r="Z510" i="39"/>
  <c r="N510" i="39"/>
  <c r="S510" i="39" s="1"/>
  <c r="AB509" i="39"/>
  <c r="AA509" i="39"/>
  <c r="Y509" i="39"/>
  <c r="X509" i="39"/>
  <c r="V509" i="39"/>
  <c r="Z509" i="39"/>
  <c r="N509" i="39"/>
  <c r="S509" i="39" s="1"/>
  <c r="AB508" i="39"/>
  <c r="AA508" i="39"/>
  <c r="Y508" i="39"/>
  <c r="X508" i="39"/>
  <c r="W508" i="39"/>
  <c r="V508" i="39"/>
  <c r="Z508" i="39"/>
  <c r="N508" i="39"/>
  <c r="S508" i="39" s="1"/>
  <c r="AB507" i="39"/>
  <c r="AA507" i="39"/>
  <c r="Y507" i="39"/>
  <c r="X507" i="39"/>
  <c r="V507" i="39"/>
  <c r="Z507" i="39"/>
  <c r="N507" i="39"/>
  <c r="S507" i="39" s="1"/>
  <c r="AB506" i="39"/>
  <c r="AA506" i="39"/>
  <c r="Y506" i="39"/>
  <c r="X506" i="39"/>
  <c r="W506" i="39"/>
  <c r="V506" i="39"/>
  <c r="Z506" i="39"/>
  <c r="N506" i="39"/>
  <c r="S506" i="39" s="1"/>
  <c r="AB505" i="39"/>
  <c r="AA505" i="39"/>
  <c r="Y505" i="39"/>
  <c r="X505" i="39"/>
  <c r="V505" i="39"/>
  <c r="Z505" i="39"/>
  <c r="N505" i="39"/>
  <c r="S505" i="39" s="1"/>
  <c r="AB504" i="39"/>
  <c r="AA504" i="39"/>
  <c r="Y504" i="39"/>
  <c r="X504" i="39"/>
  <c r="W504" i="39"/>
  <c r="V504" i="39"/>
  <c r="Z504" i="39"/>
  <c r="N504" i="39"/>
  <c r="S504" i="39" s="1"/>
  <c r="AB503" i="39"/>
  <c r="AA503" i="39"/>
  <c r="Y503" i="39"/>
  <c r="X503" i="39"/>
  <c r="V503" i="39"/>
  <c r="Z503" i="39"/>
  <c r="N503" i="39"/>
  <c r="S503" i="39" s="1"/>
  <c r="AB502" i="39"/>
  <c r="AA502" i="39"/>
  <c r="Y502" i="39"/>
  <c r="X502" i="39"/>
  <c r="W502" i="39"/>
  <c r="V502" i="39"/>
  <c r="Z502" i="39"/>
  <c r="N502" i="39"/>
  <c r="S502" i="39" s="1"/>
  <c r="AB501" i="39"/>
  <c r="AA501" i="39"/>
  <c r="Y501" i="39"/>
  <c r="X501" i="39"/>
  <c r="V501" i="39"/>
  <c r="Z501" i="39"/>
  <c r="N501" i="39"/>
  <c r="S501" i="39" s="1"/>
  <c r="AB500" i="39"/>
  <c r="AA500" i="39"/>
  <c r="Y500" i="39"/>
  <c r="X500" i="39"/>
  <c r="W500" i="39"/>
  <c r="V500" i="39"/>
  <c r="Z500" i="39"/>
  <c r="N500" i="39"/>
  <c r="S500" i="39" s="1"/>
  <c r="AB499" i="39"/>
  <c r="AA499" i="39"/>
  <c r="Y499" i="39"/>
  <c r="X499" i="39"/>
  <c r="V499" i="39"/>
  <c r="Z499" i="39"/>
  <c r="N499" i="39"/>
  <c r="S499" i="39" s="1"/>
  <c r="AB498" i="39"/>
  <c r="AA498" i="39"/>
  <c r="Y498" i="39"/>
  <c r="X498" i="39"/>
  <c r="W498" i="39"/>
  <c r="V498" i="39"/>
  <c r="Z498" i="39"/>
  <c r="N498" i="39"/>
  <c r="S498" i="39" s="1"/>
  <c r="AB497" i="39"/>
  <c r="AA497" i="39"/>
  <c r="Y497" i="39"/>
  <c r="X497" i="39"/>
  <c r="V497" i="39"/>
  <c r="Z497" i="39"/>
  <c r="N497" i="39"/>
  <c r="S497" i="39" s="1"/>
  <c r="AB496" i="39"/>
  <c r="AA496" i="39"/>
  <c r="Y496" i="39"/>
  <c r="X496" i="39"/>
  <c r="W496" i="39"/>
  <c r="V496" i="39"/>
  <c r="Z496" i="39"/>
  <c r="N496" i="39"/>
  <c r="S496" i="39" s="1"/>
  <c r="AB495" i="39"/>
  <c r="AA495" i="39"/>
  <c r="Y495" i="39"/>
  <c r="X495" i="39"/>
  <c r="V495" i="39"/>
  <c r="Z495" i="39"/>
  <c r="N495" i="39"/>
  <c r="S495" i="39" s="1"/>
  <c r="AB494" i="39"/>
  <c r="AA494" i="39"/>
  <c r="Y494" i="39"/>
  <c r="X494" i="39"/>
  <c r="W494" i="39"/>
  <c r="V494" i="39"/>
  <c r="Z494" i="39"/>
  <c r="N494" i="39"/>
  <c r="S494" i="39" s="1"/>
  <c r="AB493" i="39"/>
  <c r="AA493" i="39"/>
  <c r="Y493" i="39"/>
  <c r="X493" i="39"/>
  <c r="V493" i="39"/>
  <c r="Z493" i="39"/>
  <c r="N493" i="39"/>
  <c r="S493" i="39" s="1"/>
  <c r="AB492" i="39"/>
  <c r="AA492" i="39"/>
  <c r="Y492" i="39"/>
  <c r="X492" i="39"/>
  <c r="W492" i="39"/>
  <c r="V492" i="39"/>
  <c r="Z492" i="39"/>
  <c r="N492" i="39"/>
  <c r="S492" i="39" s="1"/>
  <c r="AB491" i="39"/>
  <c r="AA491" i="39"/>
  <c r="Y491" i="39"/>
  <c r="X491" i="39"/>
  <c r="V491" i="39"/>
  <c r="Z491" i="39"/>
  <c r="N491" i="39"/>
  <c r="S491" i="39" s="1"/>
  <c r="AB490" i="39"/>
  <c r="AA490" i="39"/>
  <c r="Y490" i="39"/>
  <c r="X490" i="39"/>
  <c r="W490" i="39"/>
  <c r="V490" i="39"/>
  <c r="Z490" i="39"/>
  <c r="N490" i="39"/>
  <c r="S490" i="39" s="1"/>
  <c r="AB489" i="39"/>
  <c r="AA489" i="39"/>
  <c r="Y489" i="39"/>
  <c r="X489" i="39"/>
  <c r="V489" i="39"/>
  <c r="Z489" i="39"/>
  <c r="N489" i="39"/>
  <c r="S489" i="39" s="1"/>
  <c r="AB488" i="39"/>
  <c r="AA488" i="39"/>
  <c r="Y488" i="39"/>
  <c r="X488" i="39"/>
  <c r="W488" i="39"/>
  <c r="V488" i="39"/>
  <c r="Z488" i="39"/>
  <c r="N488" i="39"/>
  <c r="S488" i="39" s="1"/>
  <c r="AB487" i="39"/>
  <c r="AA487" i="39"/>
  <c r="Y487" i="39"/>
  <c r="X487" i="39"/>
  <c r="V487" i="39"/>
  <c r="Z487" i="39"/>
  <c r="N487" i="39"/>
  <c r="S487" i="39" s="1"/>
  <c r="AB486" i="39"/>
  <c r="AA486" i="39"/>
  <c r="Y486" i="39"/>
  <c r="X486" i="39"/>
  <c r="W486" i="39"/>
  <c r="V486" i="39"/>
  <c r="Z486" i="39"/>
  <c r="N486" i="39"/>
  <c r="S486" i="39" s="1"/>
  <c r="AB485" i="39"/>
  <c r="AA485" i="39"/>
  <c r="Y485" i="39"/>
  <c r="X485" i="39"/>
  <c r="V485" i="39"/>
  <c r="Z485" i="39"/>
  <c r="N485" i="39"/>
  <c r="S485" i="39" s="1"/>
  <c r="AB484" i="39"/>
  <c r="AA484" i="39"/>
  <c r="Y484" i="39"/>
  <c r="X484" i="39"/>
  <c r="W484" i="39"/>
  <c r="V484" i="39"/>
  <c r="Z484" i="39"/>
  <c r="N484" i="39"/>
  <c r="S484" i="39" s="1"/>
  <c r="AB483" i="39"/>
  <c r="AA483" i="39"/>
  <c r="Y483" i="39"/>
  <c r="X483" i="39"/>
  <c r="V483" i="39"/>
  <c r="Z483" i="39"/>
  <c r="N483" i="39"/>
  <c r="S483" i="39" s="1"/>
  <c r="AB482" i="39"/>
  <c r="AA482" i="39"/>
  <c r="Y482" i="39"/>
  <c r="X482" i="39"/>
  <c r="W482" i="39"/>
  <c r="V482" i="39"/>
  <c r="Z482" i="39"/>
  <c r="N482" i="39"/>
  <c r="S482" i="39" s="1"/>
  <c r="AB481" i="39"/>
  <c r="AA481" i="39"/>
  <c r="Y481" i="39"/>
  <c r="X481" i="39"/>
  <c r="V481" i="39"/>
  <c r="Z481" i="39"/>
  <c r="N481" i="39"/>
  <c r="S481" i="39" s="1"/>
  <c r="AB480" i="39"/>
  <c r="AA480" i="39"/>
  <c r="Y480" i="39"/>
  <c r="X480" i="39"/>
  <c r="W480" i="39"/>
  <c r="V480" i="39"/>
  <c r="Z480" i="39"/>
  <c r="N480" i="39"/>
  <c r="S480" i="39" s="1"/>
  <c r="AB479" i="39"/>
  <c r="AA479" i="39"/>
  <c r="Y479" i="39"/>
  <c r="X479" i="39"/>
  <c r="V479" i="39"/>
  <c r="Z479" i="39"/>
  <c r="N479" i="39"/>
  <c r="S479" i="39" s="1"/>
  <c r="AB478" i="39"/>
  <c r="AA478" i="39"/>
  <c r="Y478" i="39"/>
  <c r="X478" i="39"/>
  <c r="W478" i="39"/>
  <c r="V478" i="39"/>
  <c r="Z478" i="39"/>
  <c r="N478" i="39"/>
  <c r="S478" i="39" s="1"/>
  <c r="AB477" i="39"/>
  <c r="AA477" i="39"/>
  <c r="Y477" i="39"/>
  <c r="X477" i="39"/>
  <c r="V477" i="39"/>
  <c r="Z477" i="39"/>
  <c r="N477" i="39"/>
  <c r="S477" i="39" s="1"/>
  <c r="AB476" i="39"/>
  <c r="AA476" i="39"/>
  <c r="Y476" i="39"/>
  <c r="X476" i="39"/>
  <c r="W476" i="39"/>
  <c r="V476" i="39"/>
  <c r="Z476" i="39"/>
  <c r="N476" i="39"/>
  <c r="S476" i="39" s="1"/>
  <c r="AB475" i="39"/>
  <c r="AA475" i="39"/>
  <c r="Y475" i="39"/>
  <c r="X475" i="39"/>
  <c r="V475" i="39"/>
  <c r="Z475" i="39"/>
  <c r="N475" i="39"/>
  <c r="S475" i="39" s="1"/>
  <c r="AB474" i="39"/>
  <c r="AA474" i="39"/>
  <c r="Y474" i="39"/>
  <c r="X474" i="39"/>
  <c r="W474" i="39"/>
  <c r="V474" i="39"/>
  <c r="Z474" i="39"/>
  <c r="N474" i="39"/>
  <c r="S474" i="39" s="1"/>
  <c r="AB473" i="39"/>
  <c r="AA473" i="39"/>
  <c r="Y473" i="39"/>
  <c r="X473" i="39"/>
  <c r="V473" i="39"/>
  <c r="Z473" i="39"/>
  <c r="N473" i="39"/>
  <c r="S473" i="39" s="1"/>
  <c r="AB472" i="39"/>
  <c r="AA472" i="39"/>
  <c r="Y472" i="39"/>
  <c r="X472" i="39"/>
  <c r="W472" i="39"/>
  <c r="V472" i="39"/>
  <c r="Z472" i="39"/>
  <c r="N472" i="39"/>
  <c r="S472" i="39" s="1"/>
  <c r="AB471" i="39"/>
  <c r="AA471" i="39"/>
  <c r="Y471" i="39"/>
  <c r="X471" i="39"/>
  <c r="V471" i="39"/>
  <c r="Z471" i="39"/>
  <c r="N471" i="39"/>
  <c r="S471" i="39" s="1"/>
  <c r="AB470" i="39"/>
  <c r="AA470" i="39"/>
  <c r="Y470" i="39"/>
  <c r="X470" i="39"/>
  <c r="W470" i="39"/>
  <c r="V470" i="39"/>
  <c r="Z470" i="39"/>
  <c r="N470" i="39"/>
  <c r="S470" i="39" s="1"/>
  <c r="AB469" i="39"/>
  <c r="AA469" i="39"/>
  <c r="Y469" i="39"/>
  <c r="X469" i="39"/>
  <c r="V469" i="39"/>
  <c r="Z469" i="39"/>
  <c r="N469" i="39"/>
  <c r="S469" i="39" s="1"/>
  <c r="AB468" i="39"/>
  <c r="AA468" i="39"/>
  <c r="Y468" i="39"/>
  <c r="X468" i="39"/>
  <c r="W468" i="39"/>
  <c r="V468" i="39"/>
  <c r="Z468" i="39"/>
  <c r="N468" i="39"/>
  <c r="S468" i="39" s="1"/>
  <c r="AB467" i="39"/>
  <c r="AA467" i="39"/>
  <c r="Y467" i="39"/>
  <c r="X467" i="39"/>
  <c r="V467" i="39"/>
  <c r="Z467" i="39"/>
  <c r="N467" i="39"/>
  <c r="S467" i="39" s="1"/>
  <c r="AB466" i="39"/>
  <c r="AA466" i="39"/>
  <c r="Y466" i="39"/>
  <c r="X466" i="39"/>
  <c r="W466" i="39"/>
  <c r="V466" i="39"/>
  <c r="Z466" i="39"/>
  <c r="N466" i="39"/>
  <c r="S466" i="39" s="1"/>
  <c r="AB465" i="39"/>
  <c r="AA465" i="39"/>
  <c r="Y465" i="39"/>
  <c r="X465" i="39"/>
  <c r="V465" i="39"/>
  <c r="Z465" i="39"/>
  <c r="N465" i="39"/>
  <c r="S465" i="39" s="1"/>
  <c r="AB464" i="39"/>
  <c r="AA464" i="39"/>
  <c r="Y464" i="39"/>
  <c r="X464" i="39"/>
  <c r="W464" i="39"/>
  <c r="V464" i="39"/>
  <c r="Z464" i="39"/>
  <c r="N464" i="39"/>
  <c r="S464" i="39" s="1"/>
  <c r="AB463" i="39"/>
  <c r="AA463" i="39"/>
  <c r="Y463" i="39"/>
  <c r="X463" i="39"/>
  <c r="V463" i="39"/>
  <c r="Z463" i="39"/>
  <c r="N463" i="39"/>
  <c r="S463" i="39" s="1"/>
  <c r="AB462" i="39"/>
  <c r="AA462" i="39"/>
  <c r="Y462" i="39"/>
  <c r="X462" i="39"/>
  <c r="W462" i="39"/>
  <c r="V462" i="39"/>
  <c r="Z462" i="39"/>
  <c r="N462" i="39"/>
  <c r="S462" i="39" s="1"/>
  <c r="AB461" i="39"/>
  <c r="AA461" i="39"/>
  <c r="Y461" i="39"/>
  <c r="X461" i="39"/>
  <c r="V461" i="39"/>
  <c r="Z461" i="39"/>
  <c r="N461" i="39"/>
  <c r="S461" i="39" s="1"/>
  <c r="AH461" i="39" s="1"/>
  <c r="AB460" i="39"/>
  <c r="AA460" i="39"/>
  <c r="Y460" i="39"/>
  <c r="X460" i="39"/>
  <c r="W460" i="39"/>
  <c r="V460" i="39"/>
  <c r="Z460" i="39"/>
  <c r="N460" i="39"/>
  <c r="S460" i="39" s="1"/>
  <c r="AB459" i="39"/>
  <c r="AA459" i="39"/>
  <c r="Y459" i="39"/>
  <c r="X459" i="39"/>
  <c r="V459" i="39"/>
  <c r="Z459" i="39"/>
  <c r="N459" i="39"/>
  <c r="S459" i="39" s="1"/>
  <c r="AB458" i="39"/>
  <c r="AA458" i="39"/>
  <c r="Y458" i="39"/>
  <c r="X458" i="39"/>
  <c r="W458" i="39"/>
  <c r="V458" i="39"/>
  <c r="Z458" i="39"/>
  <c r="N458" i="39"/>
  <c r="S458" i="39" s="1"/>
  <c r="AB457" i="39"/>
  <c r="AA457" i="39"/>
  <c r="Y457" i="39"/>
  <c r="X457" i="39"/>
  <c r="V457" i="39"/>
  <c r="Z457" i="39"/>
  <c r="N457" i="39"/>
  <c r="S457" i="39" s="1"/>
  <c r="AB456" i="39"/>
  <c r="AA456" i="39"/>
  <c r="Y456" i="39"/>
  <c r="X456" i="39"/>
  <c r="W456" i="39"/>
  <c r="V456" i="39"/>
  <c r="Z456" i="39"/>
  <c r="N456" i="39"/>
  <c r="S456" i="39" s="1"/>
  <c r="AB455" i="39"/>
  <c r="AA455" i="39"/>
  <c r="Y455" i="39"/>
  <c r="X455" i="39"/>
  <c r="V455" i="39"/>
  <c r="Z455" i="39"/>
  <c r="N455" i="39"/>
  <c r="S455" i="39" s="1"/>
  <c r="AB454" i="39"/>
  <c r="AA454" i="39"/>
  <c r="Y454" i="39"/>
  <c r="X454" i="39"/>
  <c r="W454" i="39"/>
  <c r="V454" i="39"/>
  <c r="Z454" i="39"/>
  <c r="N454" i="39"/>
  <c r="S454" i="39" s="1"/>
  <c r="AB453" i="39"/>
  <c r="AA453" i="39"/>
  <c r="Y453" i="39"/>
  <c r="X453" i="39"/>
  <c r="V453" i="39"/>
  <c r="Z453" i="39"/>
  <c r="N453" i="39"/>
  <c r="S453" i="39" s="1"/>
  <c r="AH453" i="39" s="1"/>
  <c r="AB452" i="39"/>
  <c r="AA452" i="39"/>
  <c r="Y452" i="39"/>
  <c r="X452" i="39"/>
  <c r="W452" i="39"/>
  <c r="V452" i="39"/>
  <c r="Z452" i="39"/>
  <c r="N452" i="39"/>
  <c r="S452" i="39" s="1"/>
  <c r="AB451" i="39"/>
  <c r="AA451" i="39"/>
  <c r="Y451" i="39"/>
  <c r="X451" i="39"/>
  <c r="V451" i="39"/>
  <c r="Z451" i="39"/>
  <c r="N451" i="39"/>
  <c r="S451" i="39" s="1"/>
  <c r="AB450" i="39"/>
  <c r="AA450" i="39"/>
  <c r="Y450" i="39"/>
  <c r="X450" i="39"/>
  <c r="W450" i="39"/>
  <c r="V450" i="39"/>
  <c r="Z450" i="39"/>
  <c r="N450" i="39"/>
  <c r="S450" i="39" s="1"/>
  <c r="AB449" i="39"/>
  <c r="AA449" i="39"/>
  <c r="Y449" i="39"/>
  <c r="X449" i="39"/>
  <c r="V449" i="39"/>
  <c r="Z449" i="39"/>
  <c r="N449" i="39"/>
  <c r="S449" i="39" s="1"/>
  <c r="AH449" i="39" s="1"/>
  <c r="AB448" i="39"/>
  <c r="AA448" i="39"/>
  <c r="Y448" i="39"/>
  <c r="X448" i="39"/>
  <c r="W448" i="39"/>
  <c r="V448" i="39"/>
  <c r="Z448" i="39"/>
  <c r="N448" i="39"/>
  <c r="S448" i="39" s="1"/>
  <c r="AB447" i="39"/>
  <c r="Z447" i="39"/>
  <c r="Y447" i="39"/>
  <c r="X447" i="39"/>
  <c r="V447" i="39"/>
  <c r="W447" i="39"/>
  <c r="N447" i="39"/>
  <c r="S447" i="39" s="1"/>
  <c r="AB446" i="39"/>
  <c r="AA446" i="39"/>
  <c r="Y446" i="39"/>
  <c r="X446" i="39"/>
  <c r="W446" i="39"/>
  <c r="V446" i="39"/>
  <c r="Z446" i="39"/>
  <c r="N446" i="39"/>
  <c r="S446" i="39" s="1"/>
  <c r="AB445" i="39"/>
  <c r="Z445" i="39"/>
  <c r="Y445" i="39"/>
  <c r="X445" i="39"/>
  <c r="V445" i="39"/>
  <c r="W445" i="39"/>
  <c r="N445" i="39"/>
  <c r="S445" i="39" s="1"/>
  <c r="AI445" i="39" s="1"/>
  <c r="AB444" i="39"/>
  <c r="AA444" i="39"/>
  <c r="Y444" i="39"/>
  <c r="X444" i="39"/>
  <c r="W444" i="39"/>
  <c r="V444" i="39"/>
  <c r="Z444" i="39"/>
  <c r="N444" i="39"/>
  <c r="S444" i="39" s="1"/>
  <c r="AB443" i="39"/>
  <c r="Z443" i="39"/>
  <c r="Y443" i="39"/>
  <c r="X443" i="39"/>
  <c r="V443" i="39"/>
  <c r="W443" i="39"/>
  <c r="N443" i="39"/>
  <c r="S443" i="39" s="1"/>
  <c r="AB442" i="39"/>
  <c r="AA442" i="39"/>
  <c r="Y442" i="39"/>
  <c r="X442" i="39"/>
  <c r="W442" i="39"/>
  <c r="V442" i="39"/>
  <c r="Z442" i="39"/>
  <c r="N442" i="39"/>
  <c r="S442" i="39" s="1"/>
  <c r="AB441" i="39"/>
  <c r="Z441" i="39"/>
  <c r="Y441" i="39"/>
  <c r="X441" i="39"/>
  <c r="V441" i="39"/>
  <c r="W441" i="39"/>
  <c r="N441" i="39"/>
  <c r="S441" i="39" s="1"/>
  <c r="AI441" i="39" s="1"/>
  <c r="AB440" i="39"/>
  <c r="AA440" i="39"/>
  <c r="Y440" i="39"/>
  <c r="X440" i="39"/>
  <c r="W440" i="39"/>
  <c r="V440" i="39"/>
  <c r="Z440" i="39"/>
  <c r="N440" i="39"/>
  <c r="S440" i="39" s="1"/>
  <c r="AB439" i="39"/>
  <c r="Z439" i="39"/>
  <c r="Y439" i="39"/>
  <c r="X439" i="39"/>
  <c r="V439" i="39"/>
  <c r="W439" i="39"/>
  <c r="N439" i="39"/>
  <c r="S439" i="39" s="1"/>
  <c r="AB438" i="39"/>
  <c r="AA438" i="39"/>
  <c r="Y438" i="39"/>
  <c r="X438" i="39"/>
  <c r="W438" i="39"/>
  <c r="V438" i="39"/>
  <c r="Z438" i="39"/>
  <c r="N438" i="39"/>
  <c r="S438" i="39" s="1"/>
  <c r="AB437" i="39"/>
  <c r="Z437" i="39"/>
  <c r="Y437" i="39"/>
  <c r="X437" i="39"/>
  <c r="V437" i="39"/>
  <c r="W437" i="39"/>
  <c r="N437" i="39"/>
  <c r="S437" i="39" s="1"/>
  <c r="AI437" i="39" s="1"/>
  <c r="AB436" i="39"/>
  <c r="AA436" i="39"/>
  <c r="Y436" i="39"/>
  <c r="X436" i="39"/>
  <c r="W436" i="39"/>
  <c r="V436" i="39"/>
  <c r="Z436" i="39"/>
  <c r="N436" i="39"/>
  <c r="S436" i="39" s="1"/>
  <c r="AB435" i="39"/>
  <c r="Z435" i="39"/>
  <c r="Y435" i="39"/>
  <c r="X435" i="39"/>
  <c r="V435" i="39"/>
  <c r="W435" i="39"/>
  <c r="N435" i="39"/>
  <c r="S435" i="39" s="1"/>
  <c r="AB434" i="39"/>
  <c r="AA434" i="39"/>
  <c r="Y434" i="39"/>
  <c r="X434" i="39"/>
  <c r="W434" i="39"/>
  <c r="V434" i="39"/>
  <c r="Z434" i="39"/>
  <c r="N434" i="39"/>
  <c r="S434" i="39" s="1"/>
  <c r="AB433" i="39"/>
  <c r="Z433" i="39"/>
  <c r="Y433" i="39"/>
  <c r="X433" i="39"/>
  <c r="V433" i="39"/>
  <c r="W433" i="39"/>
  <c r="N433" i="39"/>
  <c r="S433" i="39" s="1"/>
  <c r="AI433" i="39" s="1"/>
  <c r="AB432" i="39"/>
  <c r="AA432" i="39"/>
  <c r="Y432" i="39"/>
  <c r="X432" i="39"/>
  <c r="W432" i="39"/>
  <c r="V432" i="39"/>
  <c r="Z432" i="39"/>
  <c r="N432" i="39"/>
  <c r="S432" i="39" s="1"/>
  <c r="AB431" i="39"/>
  <c r="Z431" i="39"/>
  <c r="Y431" i="39"/>
  <c r="X431" i="39"/>
  <c r="V431" i="39"/>
  <c r="W431" i="39"/>
  <c r="N431" i="39"/>
  <c r="S431" i="39" s="1"/>
  <c r="AB430" i="39"/>
  <c r="AA430" i="39"/>
  <c r="Y430" i="39"/>
  <c r="X430" i="39"/>
  <c r="W430" i="39"/>
  <c r="V430" i="39"/>
  <c r="Z430" i="39"/>
  <c r="N430" i="39"/>
  <c r="S430" i="39" s="1"/>
  <c r="AB429" i="39"/>
  <c r="Z429" i="39"/>
  <c r="Y429" i="39"/>
  <c r="X429" i="39"/>
  <c r="V429" i="39"/>
  <c r="W429" i="39"/>
  <c r="N429" i="39"/>
  <c r="S429" i="39" s="1"/>
  <c r="AI429" i="39" s="1"/>
  <c r="AB428" i="39"/>
  <c r="AA428" i="39"/>
  <c r="Y428" i="39"/>
  <c r="X428" i="39"/>
  <c r="W428" i="39"/>
  <c r="V428" i="39"/>
  <c r="Z428" i="39"/>
  <c r="N428" i="39"/>
  <c r="S428" i="39" s="1"/>
  <c r="AB427" i="39"/>
  <c r="Z427" i="39"/>
  <c r="Y427" i="39"/>
  <c r="X427" i="39"/>
  <c r="V427" i="39"/>
  <c r="W427" i="39"/>
  <c r="N427" i="39"/>
  <c r="S427" i="39" s="1"/>
  <c r="AB426" i="39"/>
  <c r="AA426" i="39"/>
  <c r="Y426" i="39"/>
  <c r="X426" i="39"/>
  <c r="W426" i="39"/>
  <c r="V426" i="39"/>
  <c r="Z426" i="39"/>
  <c r="N426" i="39"/>
  <c r="S426" i="39" s="1"/>
  <c r="AB425" i="39"/>
  <c r="Z425" i="39"/>
  <c r="Y425" i="39"/>
  <c r="X425" i="39"/>
  <c r="V425" i="39"/>
  <c r="W425" i="39"/>
  <c r="N425" i="39"/>
  <c r="S425" i="39" s="1"/>
  <c r="AI425" i="39" s="1"/>
  <c r="AB424" i="39"/>
  <c r="AA424" i="39"/>
  <c r="Y424" i="39"/>
  <c r="X424" i="39"/>
  <c r="W424" i="39"/>
  <c r="V424" i="39"/>
  <c r="Z424" i="39"/>
  <c r="N424" i="39"/>
  <c r="S424" i="39" s="1"/>
  <c r="AB423" i="39"/>
  <c r="Z423" i="39"/>
  <c r="Y423" i="39"/>
  <c r="X423" i="39"/>
  <c r="V423" i="39"/>
  <c r="W423" i="39"/>
  <c r="N423" i="39"/>
  <c r="S423" i="39" s="1"/>
  <c r="AB422" i="39"/>
  <c r="AA422" i="39"/>
  <c r="Y422" i="39"/>
  <c r="X422" i="39"/>
  <c r="W422" i="39"/>
  <c r="V422" i="39"/>
  <c r="Z422" i="39"/>
  <c r="N422" i="39"/>
  <c r="S422" i="39" s="1"/>
  <c r="AB421" i="39"/>
  <c r="Z421" i="39"/>
  <c r="Y421" i="39"/>
  <c r="X421" i="39"/>
  <c r="V421" i="39"/>
  <c r="W421" i="39"/>
  <c r="N421" i="39"/>
  <c r="S421" i="39" s="1"/>
  <c r="AI421" i="39" s="1"/>
  <c r="AB420" i="39"/>
  <c r="AA420" i="39"/>
  <c r="Y420" i="39"/>
  <c r="X420" i="39"/>
  <c r="W420" i="39"/>
  <c r="V420" i="39"/>
  <c r="Z420" i="39"/>
  <c r="N420" i="39"/>
  <c r="S420" i="39" s="1"/>
  <c r="AB419" i="39"/>
  <c r="Z419" i="39"/>
  <c r="Y419" i="39"/>
  <c r="X419" i="39"/>
  <c r="V419" i="39"/>
  <c r="W419" i="39"/>
  <c r="N419" i="39"/>
  <c r="S419" i="39" s="1"/>
  <c r="AB418" i="39"/>
  <c r="AA418" i="39"/>
  <c r="Y418" i="39"/>
  <c r="X418" i="39"/>
  <c r="W418" i="39"/>
  <c r="V418" i="39"/>
  <c r="Z418" i="39"/>
  <c r="N418" i="39"/>
  <c r="S418" i="39" s="1"/>
  <c r="AB417" i="39"/>
  <c r="Z417" i="39"/>
  <c r="Y417" i="39"/>
  <c r="X417" i="39"/>
  <c r="V417" i="39"/>
  <c r="W417" i="39"/>
  <c r="N417" i="39"/>
  <c r="S417" i="39" s="1"/>
  <c r="AI417" i="39" s="1"/>
  <c r="AB416" i="39"/>
  <c r="AA416" i="39"/>
  <c r="Y416" i="39"/>
  <c r="X416" i="39"/>
  <c r="W416" i="39"/>
  <c r="V416" i="39"/>
  <c r="Z416" i="39"/>
  <c r="N416" i="39"/>
  <c r="S416" i="39" s="1"/>
  <c r="AB415" i="39"/>
  <c r="Z415" i="39"/>
  <c r="Y415" i="39"/>
  <c r="X415" i="39"/>
  <c r="V415" i="39"/>
  <c r="W415" i="39"/>
  <c r="N415" i="39"/>
  <c r="S415" i="39" s="1"/>
  <c r="AB414" i="39"/>
  <c r="AA414" i="39"/>
  <c r="Y414" i="39"/>
  <c r="X414" i="39"/>
  <c r="W414" i="39"/>
  <c r="V414" i="39"/>
  <c r="Z414" i="39"/>
  <c r="N414" i="39"/>
  <c r="S414" i="39" s="1"/>
  <c r="AB413" i="39"/>
  <c r="Z413" i="39"/>
  <c r="Y413" i="39"/>
  <c r="X413" i="39"/>
  <c r="V413" i="39"/>
  <c r="W413" i="39"/>
  <c r="N413" i="39"/>
  <c r="S413" i="39" s="1"/>
  <c r="AI413" i="39" s="1"/>
  <c r="AB412" i="39"/>
  <c r="AA412" i="39"/>
  <c r="Y412" i="39"/>
  <c r="X412" i="39"/>
  <c r="W412" i="39"/>
  <c r="V412" i="39"/>
  <c r="Z412" i="39"/>
  <c r="N412" i="39"/>
  <c r="S412" i="39" s="1"/>
  <c r="AB411" i="39"/>
  <c r="Z411" i="39"/>
  <c r="Y411" i="39"/>
  <c r="X411" i="39"/>
  <c r="V411" i="39"/>
  <c r="W411" i="39"/>
  <c r="N411" i="39"/>
  <c r="S411" i="39" s="1"/>
  <c r="AB410" i="39"/>
  <c r="AA410" i="39"/>
  <c r="Y410" i="39"/>
  <c r="X410" i="39"/>
  <c r="W410" i="39"/>
  <c r="V410" i="39"/>
  <c r="Z410" i="39"/>
  <c r="N410" i="39"/>
  <c r="S410" i="39" s="1"/>
  <c r="AB409" i="39"/>
  <c r="Z409" i="39"/>
  <c r="Y409" i="39"/>
  <c r="X409" i="39"/>
  <c r="V409" i="39"/>
  <c r="W409" i="39"/>
  <c r="N409" i="39"/>
  <c r="S409" i="39" s="1"/>
  <c r="AI409" i="39" s="1"/>
  <c r="AB408" i="39"/>
  <c r="AA408" i="39"/>
  <c r="Y408" i="39"/>
  <c r="X408" i="39"/>
  <c r="W408" i="39"/>
  <c r="V408" i="39"/>
  <c r="Z408" i="39"/>
  <c r="N408" i="39"/>
  <c r="S408" i="39" s="1"/>
  <c r="AB407" i="39"/>
  <c r="Z407" i="39"/>
  <c r="Y407" i="39"/>
  <c r="X407" i="39"/>
  <c r="V407" i="39"/>
  <c r="W407" i="39"/>
  <c r="N407" i="39"/>
  <c r="S407" i="39" s="1"/>
  <c r="AB406" i="39"/>
  <c r="AA406" i="39"/>
  <c r="Y406" i="39"/>
  <c r="X406" i="39"/>
  <c r="W406" i="39"/>
  <c r="V406" i="39"/>
  <c r="Z406" i="39"/>
  <c r="N406" i="39"/>
  <c r="S406" i="39" s="1"/>
  <c r="AB405" i="39"/>
  <c r="Z405" i="39"/>
  <c r="Y405" i="39"/>
  <c r="X405" i="39"/>
  <c r="V405" i="39"/>
  <c r="W405" i="39"/>
  <c r="N405" i="39"/>
  <c r="S405" i="39" s="1"/>
  <c r="AI405" i="39" s="1"/>
  <c r="AB404" i="39"/>
  <c r="Y404" i="39"/>
  <c r="X404" i="39"/>
  <c r="W404" i="39"/>
  <c r="V404" i="39"/>
  <c r="Z404" i="39"/>
  <c r="N404" i="39"/>
  <c r="S404" i="39" s="1"/>
  <c r="AB403" i="39"/>
  <c r="AA403" i="39"/>
  <c r="Y403" i="39"/>
  <c r="V403" i="39"/>
  <c r="Z403" i="39"/>
  <c r="N403" i="39"/>
  <c r="S403" i="39" s="1"/>
  <c r="AL403" i="39" s="1"/>
  <c r="AB402" i="39"/>
  <c r="AA402" i="39"/>
  <c r="Y402" i="39"/>
  <c r="X402" i="39"/>
  <c r="W402" i="39"/>
  <c r="V402" i="39"/>
  <c r="Z402" i="39"/>
  <c r="N402" i="39"/>
  <c r="S402" i="39" s="1"/>
  <c r="AB401" i="39"/>
  <c r="AA401" i="39"/>
  <c r="Y401" i="39"/>
  <c r="V401" i="39"/>
  <c r="Z401" i="39"/>
  <c r="N401" i="39"/>
  <c r="S401" i="39" s="1"/>
  <c r="AB400" i="39"/>
  <c r="AA400" i="39"/>
  <c r="Y400" i="39"/>
  <c r="X400" i="39"/>
  <c r="W400" i="39"/>
  <c r="V400" i="39"/>
  <c r="Z400" i="39"/>
  <c r="N400" i="39"/>
  <c r="S400" i="39" s="1"/>
  <c r="AB399" i="39"/>
  <c r="AA399" i="39"/>
  <c r="Y399" i="39"/>
  <c r="V399" i="39"/>
  <c r="Z399" i="39"/>
  <c r="N399" i="39"/>
  <c r="S399" i="39" s="1"/>
  <c r="AB398" i="39"/>
  <c r="AA398" i="39"/>
  <c r="Y398" i="39"/>
  <c r="X398" i="39"/>
  <c r="W398" i="39"/>
  <c r="V398" i="39"/>
  <c r="Z398" i="39"/>
  <c r="N398" i="39"/>
  <c r="S398" i="39" s="1"/>
  <c r="AI398" i="39" s="1"/>
  <c r="AB397" i="39"/>
  <c r="AA397" i="39"/>
  <c r="Y397" i="39"/>
  <c r="V397" i="39"/>
  <c r="Z397" i="39"/>
  <c r="N397" i="39"/>
  <c r="S397" i="39" s="1"/>
  <c r="AL397" i="39" s="1"/>
  <c r="AB396" i="39"/>
  <c r="AA396" i="39"/>
  <c r="Y396" i="39"/>
  <c r="X396" i="39"/>
  <c r="W396" i="39"/>
  <c r="V396" i="39"/>
  <c r="Z396" i="39"/>
  <c r="N396" i="39"/>
  <c r="S396" i="39" s="1"/>
  <c r="AB395" i="39"/>
  <c r="AA395" i="39"/>
  <c r="Y395" i="39"/>
  <c r="V395" i="39"/>
  <c r="Z395" i="39"/>
  <c r="N395" i="39"/>
  <c r="S395" i="39" s="1"/>
  <c r="AB394" i="39"/>
  <c r="AA394" i="39"/>
  <c r="Y394" i="39"/>
  <c r="X394" i="39"/>
  <c r="W394" i="39"/>
  <c r="V394" i="39"/>
  <c r="Z394" i="39"/>
  <c r="N394" i="39"/>
  <c r="S394" i="39" s="1"/>
  <c r="AB393" i="39"/>
  <c r="AA393" i="39"/>
  <c r="Y393" i="39"/>
  <c r="V393" i="39"/>
  <c r="Z393" i="39"/>
  <c r="N393" i="39"/>
  <c r="S393" i="39" s="1"/>
  <c r="AB392" i="39"/>
  <c r="AA392" i="39"/>
  <c r="Y392" i="39"/>
  <c r="X392" i="39"/>
  <c r="W392" i="39"/>
  <c r="V392" i="39"/>
  <c r="Z392" i="39"/>
  <c r="N392" i="39"/>
  <c r="S392" i="39" s="1"/>
  <c r="AB391" i="39"/>
  <c r="AA391" i="39"/>
  <c r="Y391" i="39"/>
  <c r="V391" i="39"/>
  <c r="Z391" i="39"/>
  <c r="N391" i="39"/>
  <c r="S391" i="39" s="1"/>
  <c r="AL391" i="39" s="1"/>
  <c r="AB390" i="39"/>
  <c r="AA390" i="39"/>
  <c r="Y390" i="39"/>
  <c r="X390" i="39"/>
  <c r="W390" i="39"/>
  <c r="V390" i="39"/>
  <c r="Z390" i="39"/>
  <c r="N390" i="39"/>
  <c r="S390" i="39" s="1"/>
  <c r="AB389" i="39"/>
  <c r="AA389" i="39"/>
  <c r="Y389" i="39"/>
  <c r="V389" i="39"/>
  <c r="Z389" i="39"/>
  <c r="N389" i="39"/>
  <c r="S389" i="39" s="1"/>
  <c r="AB388" i="39"/>
  <c r="AA388" i="39"/>
  <c r="Y388" i="39"/>
  <c r="X388" i="39"/>
  <c r="W388" i="39"/>
  <c r="V388" i="39"/>
  <c r="Z388" i="39"/>
  <c r="N388" i="39"/>
  <c r="S388" i="39" s="1"/>
  <c r="AB387" i="39"/>
  <c r="AA387" i="39"/>
  <c r="Y387" i="39"/>
  <c r="V387" i="39"/>
  <c r="Z387" i="39"/>
  <c r="N387" i="39"/>
  <c r="S387" i="39" s="1"/>
  <c r="AB386" i="39"/>
  <c r="AA386" i="39"/>
  <c r="Y386" i="39"/>
  <c r="X386" i="39"/>
  <c r="W386" i="39"/>
  <c r="V386" i="39"/>
  <c r="Z386" i="39"/>
  <c r="N386" i="39"/>
  <c r="S386" i="39" s="1"/>
  <c r="AI386" i="39" s="1"/>
  <c r="AB385" i="39"/>
  <c r="AA385" i="39"/>
  <c r="Y385" i="39"/>
  <c r="V385" i="39"/>
  <c r="Z385" i="39"/>
  <c r="N385" i="39"/>
  <c r="S385" i="39" s="1"/>
  <c r="AL385" i="39" s="1"/>
  <c r="AB384" i="39"/>
  <c r="AA384" i="39"/>
  <c r="Y384" i="39"/>
  <c r="X384" i="39"/>
  <c r="W384" i="39"/>
  <c r="V384" i="39"/>
  <c r="Z384" i="39"/>
  <c r="N384" i="39"/>
  <c r="S384" i="39" s="1"/>
  <c r="AB383" i="39"/>
  <c r="AA383" i="39"/>
  <c r="Y383" i="39"/>
  <c r="V383" i="39"/>
  <c r="Z383" i="39"/>
  <c r="N383" i="39"/>
  <c r="S383" i="39" s="1"/>
  <c r="AB382" i="39"/>
  <c r="AA382" i="39"/>
  <c r="Y382" i="39"/>
  <c r="X382" i="39"/>
  <c r="W382" i="39"/>
  <c r="V382" i="39"/>
  <c r="Z382" i="39"/>
  <c r="N382" i="39"/>
  <c r="S382" i="39" s="1"/>
  <c r="AB381" i="39"/>
  <c r="AA381" i="39"/>
  <c r="Y381" i="39"/>
  <c r="V381" i="39"/>
  <c r="Z381" i="39"/>
  <c r="N381" i="39"/>
  <c r="S381" i="39" s="1"/>
  <c r="AB380" i="39"/>
  <c r="AA380" i="39"/>
  <c r="Y380" i="39"/>
  <c r="X380" i="39"/>
  <c r="W380" i="39"/>
  <c r="V380" i="39"/>
  <c r="Z380" i="39"/>
  <c r="N380" i="39"/>
  <c r="S380" i="39" s="1"/>
  <c r="AB379" i="39"/>
  <c r="AA379" i="39"/>
  <c r="Y379" i="39"/>
  <c r="V379" i="39"/>
  <c r="Z379" i="39"/>
  <c r="N379" i="39"/>
  <c r="S379" i="39" s="1"/>
  <c r="AL379" i="39" s="1"/>
  <c r="AB378" i="39"/>
  <c r="AA378" i="39"/>
  <c r="Y378" i="39"/>
  <c r="X378" i="39"/>
  <c r="W378" i="39"/>
  <c r="V378" i="39"/>
  <c r="Z378" i="39"/>
  <c r="N378" i="39"/>
  <c r="S378" i="39" s="1"/>
  <c r="AB377" i="39"/>
  <c r="AA377" i="39"/>
  <c r="Y377" i="39"/>
  <c r="V377" i="39"/>
  <c r="Z377" i="39"/>
  <c r="N377" i="39"/>
  <c r="S377" i="39" s="1"/>
  <c r="AB376" i="39"/>
  <c r="AA376" i="39"/>
  <c r="Y376" i="39"/>
  <c r="X376" i="39"/>
  <c r="W376" i="39"/>
  <c r="V376" i="39"/>
  <c r="Z376" i="39"/>
  <c r="N376" i="39"/>
  <c r="S376" i="39" s="1"/>
  <c r="AB375" i="39"/>
  <c r="AA375" i="39"/>
  <c r="Y375" i="39"/>
  <c r="V375" i="39"/>
  <c r="Z375" i="39"/>
  <c r="N375" i="39"/>
  <c r="S375" i="39" s="1"/>
  <c r="AB374" i="39"/>
  <c r="AA374" i="39"/>
  <c r="Y374" i="39"/>
  <c r="X374" i="39"/>
  <c r="W374" i="39"/>
  <c r="V374" i="39"/>
  <c r="Z374" i="39"/>
  <c r="N374" i="39"/>
  <c r="S374" i="39" s="1"/>
  <c r="AI374" i="39" s="1"/>
  <c r="AB373" i="39"/>
  <c r="AA373" i="39"/>
  <c r="Y373" i="39"/>
  <c r="V373" i="39"/>
  <c r="Z373" i="39"/>
  <c r="N373" i="39"/>
  <c r="S373" i="39" s="1"/>
  <c r="AL373" i="39" s="1"/>
  <c r="AB372" i="39"/>
  <c r="AA372" i="39"/>
  <c r="Y372" i="39"/>
  <c r="X372" i="39"/>
  <c r="W372" i="39"/>
  <c r="V372" i="39"/>
  <c r="Z372" i="39"/>
  <c r="N372" i="39"/>
  <c r="S372" i="39" s="1"/>
  <c r="AB371" i="39"/>
  <c r="AA371" i="39"/>
  <c r="Y371" i="39"/>
  <c r="V371" i="39"/>
  <c r="Z371" i="39"/>
  <c r="N371" i="39"/>
  <c r="S371" i="39" s="1"/>
  <c r="AB370" i="39"/>
  <c r="AA370" i="39"/>
  <c r="Y370" i="39"/>
  <c r="X370" i="39"/>
  <c r="W370" i="39"/>
  <c r="V370" i="39"/>
  <c r="Z370" i="39"/>
  <c r="N370" i="39"/>
  <c r="S370" i="39" s="1"/>
  <c r="AB369" i="39"/>
  <c r="AA369" i="39"/>
  <c r="Y369" i="39"/>
  <c r="V369" i="39"/>
  <c r="Z369" i="39"/>
  <c r="N369" i="39"/>
  <c r="S369" i="39" s="1"/>
  <c r="AB368" i="39"/>
  <c r="AA368" i="39"/>
  <c r="Y368" i="39"/>
  <c r="X368" i="39"/>
  <c r="W368" i="39"/>
  <c r="V368" i="39"/>
  <c r="Z368" i="39"/>
  <c r="N368" i="39"/>
  <c r="S368" i="39" s="1"/>
  <c r="AB367" i="39"/>
  <c r="AA367" i="39"/>
  <c r="Y367" i="39"/>
  <c r="V367" i="39"/>
  <c r="Z367" i="39"/>
  <c r="N367" i="39"/>
  <c r="S367" i="39" s="1"/>
  <c r="AL367" i="39" s="1"/>
  <c r="AB366" i="39"/>
  <c r="AA366" i="39"/>
  <c r="Y366" i="39"/>
  <c r="X366" i="39"/>
  <c r="W366" i="39"/>
  <c r="V366" i="39"/>
  <c r="Z366" i="39"/>
  <c r="N366" i="39"/>
  <c r="S366" i="39" s="1"/>
  <c r="AB365" i="39"/>
  <c r="AA365" i="39"/>
  <c r="Y365" i="39"/>
  <c r="V365" i="39"/>
  <c r="Z365" i="39"/>
  <c r="N365" i="39"/>
  <c r="S365" i="39" s="1"/>
  <c r="AB364" i="39"/>
  <c r="AA364" i="39"/>
  <c r="Y364" i="39"/>
  <c r="X364" i="39"/>
  <c r="W364" i="39"/>
  <c r="V364" i="39"/>
  <c r="Z364" i="39"/>
  <c r="N364" i="39"/>
  <c r="S364" i="39" s="1"/>
  <c r="AB363" i="39"/>
  <c r="AA363" i="39"/>
  <c r="Y363" i="39"/>
  <c r="V363" i="39"/>
  <c r="Z363" i="39"/>
  <c r="N363" i="39"/>
  <c r="S363" i="39" s="1"/>
  <c r="AB362" i="39"/>
  <c r="AA362" i="39"/>
  <c r="Y362" i="39"/>
  <c r="X362" i="39"/>
  <c r="W362" i="39"/>
  <c r="V362" i="39"/>
  <c r="Z362" i="39"/>
  <c r="N362" i="39"/>
  <c r="S362" i="39" s="1"/>
  <c r="AI362" i="39" s="1"/>
  <c r="AB361" i="39"/>
  <c r="AA361" i="39"/>
  <c r="Y361" i="39"/>
  <c r="V361" i="39"/>
  <c r="Z361" i="39"/>
  <c r="N361" i="39"/>
  <c r="S361" i="39" s="1"/>
  <c r="AL361" i="39" s="1"/>
  <c r="AB360" i="39"/>
  <c r="AA360" i="39"/>
  <c r="Y360" i="39"/>
  <c r="X360" i="39"/>
  <c r="W360" i="39"/>
  <c r="V360" i="39"/>
  <c r="Z360" i="39"/>
  <c r="N360" i="39"/>
  <c r="S360" i="39" s="1"/>
  <c r="AB359" i="39"/>
  <c r="AA359" i="39"/>
  <c r="Y359" i="39"/>
  <c r="V359" i="39"/>
  <c r="Z359" i="39"/>
  <c r="N359" i="39"/>
  <c r="S359" i="39" s="1"/>
  <c r="AB358" i="39"/>
  <c r="AA358" i="39"/>
  <c r="Y358" i="39"/>
  <c r="X358" i="39"/>
  <c r="W358" i="39"/>
  <c r="V358" i="39"/>
  <c r="Z358" i="39"/>
  <c r="N358" i="39"/>
  <c r="S358" i="39" s="1"/>
  <c r="AB357" i="39"/>
  <c r="AA357" i="39"/>
  <c r="Y357" i="39"/>
  <c r="V357" i="39"/>
  <c r="Z357" i="39"/>
  <c r="N357" i="39"/>
  <c r="S357" i="39" s="1"/>
  <c r="AB356" i="39"/>
  <c r="AA356" i="39"/>
  <c r="Y356" i="39"/>
  <c r="X356" i="39"/>
  <c r="W356" i="39"/>
  <c r="V356" i="39"/>
  <c r="Z356" i="39"/>
  <c r="N356" i="39"/>
  <c r="S356" i="39" s="1"/>
  <c r="AB355" i="39"/>
  <c r="AA355" i="39"/>
  <c r="Y355" i="39"/>
  <c r="V355" i="39"/>
  <c r="Z355" i="39"/>
  <c r="N355" i="39"/>
  <c r="S355" i="39" s="1"/>
  <c r="AL355" i="39" s="1"/>
  <c r="AB354" i="39"/>
  <c r="AA354" i="39"/>
  <c r="Y354" i="39"/>
  <c r="X354" i="39"/>
  <c r="W354" i="39"/>
  <c r="V354" i="39"/>
  <c r="Z354" i="39"/>
  <c r="N354" i="39"/>
  <c r="S354" i="39" s="1"/>
  <c r="AB353" i="39"/>
  <c r="AA353" i="39"/>
  <c r="Y353" i="39"/>
  <c r="V353" i="39"/>
  <c r="Z353" i="39"/>
  <c r="N353" i="39"/>
  <c r="S353" i="39" s="1"/>
  <c r="AB352" i="39"/>
  <c r="AA352" i="39"/>
  <c r="Y352" i="39"/>
  <c r="X352" i="39"/>
  <c r="W352" i="39"/>
  <c r="V352" i="39"/>
  <c r="Z352" i="39"/>
  <c r="N352" i="39"/>
  <c r="S352" i="39" s="1"/>
  <c r="AB351" i="39"/>
  <c r="AA351" i="39"/>
  <c r="Y351" i="39"/>
  <c r="V351" i="39"/>
  <c r="Z351" i="39"/>
  <c r="N351" i="39"/>
  <c r="S351" i="39" s="1"/>
  <c r="AB350" i="39"/>
  <c r="AA350" i="39"/>
  <c r="Y350" i="39"/>
  <c r="X350" i="39"/>
  <c r="W350" i="39"/>
  <c r="V350" i="39"/>
  <c r="Z350" i="39"/>
  <c r="N350" i="39"/>
  <c r="S350" i="39" s="1"/>
  <c r="AI350" i="39" s="1"/>
  <c r="AB349" i="39"/>
  <c r="AA349" i="39"/>
  <c r="Y349" i="39"/>
  <c r="V349" i="39"/>
  <c r="Z349" i="39"/>
  <c r="N349" i="39"/>
  <c r="S349" i="39" s="1"/>
  <c r="AL349" i="39" s="1"/>
  <c r="AB348" i="39"/>
  <c r="AA348" i="39"/>
  <c r="Y348" i="39"/>
  <c r="X348" i="39"/>
  <c r="W348" i="39"/>
  <c r="V348" i="39"/>
  <c r="Z348" i="39"/>
  <c r="N348" i="39"/>
  <c r="S348" i="39" s="1"/>
  <c r="AB347" i="39"/>
  <c r="AA347" i="39"/>
  <c r="Y347" i="39"/>
  <c r="V347" i="39"/>
  <c r="Z347" i="39"/>
  <c r="N347" i="39"/>
  <c r="S347" i="39" s="1"/>
  <c r="AB346" i="39"/>
  <c r="AA346" i="39"/>
  <c r="Y346" i="39"/>
  <c r="X346" i="39"/>
  <c r="W346" i="39"/>
  <c r="V346" i="39"/>
  <c r="Z346" i="39"/>
  <c r="N346" i="39"/>
  <c r="S346" i="39" s="1"/>
  <c r="AB345" i="39"/>
  <c r="AA345" i="39"/>
  <c r="Y345" i="39"/>
  <c r="V345" i="39"/>
  <c r="Z345" i="39"/>
  <c r="N345" i="39"/>
  <c r="S345" i="39" s="1"/>
  <c r="AB344" i="39"/>
  <c r="AA344" i="39"/>
  <c r="Y344" i="39"/>
  <c r="X344" i="39"/>
  <c r="W344" i="39"/>
  <c r="V344" i="39"/>
  <c r="Z344" i="39"/>
  <c r="N344" i="39"/>
  <c r="S344" i="39" s="1"/>
  <c r="AB343" i="39"/>
  <c r="AA343" i="39"/>
  <c r="Y343" i="39"/>
  <c r="V343" i="39"/>
  <c r="Z343" i="39"/>
  <c r="N343" i="39"/>
  <c r="S343" i="39" s="1"/>
  <c r="AL343" i="39" s="1"/>
  <c r="AB342" i="39"/>
  <c r="AA342" i="39"/>
  <c r="Y342" i="39"/>
  <c r="X342" i="39"/>
  <c r="W342" i="39"/>
  <c r="V342" i="39"/>
  <c r="Z342" i="39"/>
  <c r="N342" i="39"/>
  <c r="S342" i="39" s="1"/>
  <c r="AB341" i="39"/>
  <c r="AA341" i="39"/>
  <c r="Y341" i="39"/>
  <c r="V341" i="39"/>
  <c r="Z341" i="39"/>
  <c r="N341" i="39"/>
  <c r="S341" i="39" s="1"/>
  <c r="AB340" i="39"/>
  <c r="AA340" i="39"/>
  <c r="Y340" i="39"/>
  <c r="X340" i="39"/>
  <c r="W340" i="39"/>
  <c r="V340" i="39"/>
  <c r="Z340" i="39"/>
  <c r="N340" i="39"/>
  <c r="S340" i="39" s="1"/>
  <c r="AB339" i="39"/>
  <c r="AA339" i="39"/>
  <c r="Y339" i="39"/>
  <c r="V339" i="39"/>
  <c r="Z339" i="39"/>
  <c r="N339" i="39"/>
  <c r="S339" i="39" s="1"/>
  <c r="AB338" i="39"/>
  <c r="AA338" i="39"/>
  <c r="Y338" i="39"/>
  <c r="X338" i="39"/>
  <c r="W338" i="39"/>
  <c r="V338" i="39"/>
  <c r="Z338" i="39"/>
  <c r="N338" i="39"/>
  <c r="S338" i="39" s="1"/>
  <c r="AI338" i="39" s="1"/>
  <c r="AB337" i="39"/>
  <c r="AA337" i="39"/>
  <c r="Y337" i="39"/>
  <c r="V337" i="39"/>
  <c r="Z337" i="39"/>
  <c r="N337" i="39"/>
  <c r="S337" i="39" s="1"/>
  <c r="AL337" i="39" s="1"/>
  <c r="AB336" i="39"/>
  <c r="AA336" i="39"/>
  <c r="Y336" i="39"/>
  <c r="X336" i="39"/>
  <c r="W336" i="39"/>
  <c r="V336" i="39"/>
  <c r="Z336" i="39"/>
  <c r="N336" i="39"/>
  <c r="S336" i="39" s="1"/>
  <c r="AB335" i="39"/>
  <c r="AA335" i="39"/>
  <c r="Y335" i="39"/>
  <c r="V335" i="39"/>
  <c r="Z335" i="39"/>
  <c r="N335" i="39"/>
  <c r="S335" i="39" s="1"/>
  <c r="AB334" i="39"/>
  <c r="AA334" i="39"/>
  <c r="Y334" i="39"/>
  <c r="X334" i="39"/>
  <c r="W334" i="39"/>
  <c r="V334" i="39"/>
  <c r="Z334" i="39"/>
  <c r="N334" i="39"/>
  <c r="S334" i="39" s="1"/>
  <c r="AB333" i="39"/>
  <c r="AA333" i="39"/>
  <c r="Y333" i="39"/>
  <c r="V333" i="39"/>
  <c r="Z333" i="39"/>
  <c r="N333" i="39"/>
  <c r="S333" i="39" s="1"/>
  <c r="AB332" i="39"/>
  <c r="AA332" i="39"/>
  <c r="Y332" i="39"/>
  <c r="X332" i="39"/>
  <c r="W332" i="39"/>
  <c r="V332" i="39"/>
  <c r="Z332" i="39"/>
  <c r="N332" i="39"/>
  <c r="S332" i="39" s="1"/>
  <c r="AB331" i="39"/>
  <c r="AA331" i="39"/>
  <c r="Y331" i="39"/>
  <c r="V331" i="39"/>
  <c r="Z331" i="39"/>
  <c r="N331" i="39"/>
  <c r="S331" i="39" s="1"/>
  <c r="AL331" i="39" s="1"/>
  <c r="AB330" i="39"/>
  <c r="AA330" i="39"/>
  <c r="Y330" i="39"/>
  <c r="X330" i="39"/>
  <c r="W330" i="39"/>
  <c r="V330" i="39"/>
  <c r="Z330" i="39"/>
  <c r="N330" i="39"/>
  <c r="S330" i="39" s="1"/>
  <c r="AB329" i="39"/>
  <c r="AA329" i="39"/>
  <c r="Y329" i="39"/>
  <c r="V329" i="39"/>
  <c r="Z329" i="39"/>
  <c r="N329" i="39"/>
  <c r="S329" i="39" s="1"/>
  <c r="AB328" i="39"/>
  <c r="AA328" i="39"/>
  <c r="Y328" i="39"/>
  <c r="X328" i="39"/>
  <c r="W328" i="39"/>
  <c r="V328" i="39"/>
  <c r="Z328" i="39"/>
  <c r="N328" i="39"/>
  <c r="S328" i="39" s="1"/>
  <c r="AB327" i="39"/>
  <c r="AA327" i="39"/>
  <c r="Y327" i="39"/>
  <c r="V327" i="39"/>
  <c r="Z327" i="39"/>
  <c r="N327" i="39"/>
  <c r="S327" i="39" s="1"/>
  <c r="AB326" i="39"/>
  <c r="AA326" i="39"/>
  <c r="Y326" i="39"/>
  <c r="X326" i="39"/>
  <c r="W326" i="39"/>
  <c r="V326" i="39"/>
  <c r="Z326" i="39"/>
  <c r="N326" i="39"/>
  <c r="S326" i="39" s="1"/>
  <c r="AI326" i="39" s="1"/>
  <c r="AB325" i="39"/>
  <c r="AA325" i="39"/>
  <c r="Y325" i="39"/>
  <c r="V325" i="39"/>
  <c r="Z325" i="39"/>
  <c r="N325" i="39"/>
  <c r="S325" i="39" s="1"/>
  <c r="AL325" i="39" s="1"/>
  <c r="AB324" i="39"/>
  <c r="AA324" i="39"/>
  <c r="Y324" i="39"/>
  <c r="X324" i="39"/>
  <c r="W324" i="39"/>
  <c r="V324" i="39"/>
  <c r="Z324" i="39"/>
  <c r="N324" i="39"/>
  <c r="S324" i="39" s="1"/>
  <c r="AB323" i="39"/>
  <c r="AA323" i="39"/>
  <c r="Y323" i="39"/>
  <c r="V323" i="39"/>
  <c r="Z323" i="39"/>
  <c r="N323" i="39"/>
  <c r="S323" i="39" s="1"/>
  <c r="AB322" i="39"/>
  <c r="AA322" i="39"/>
  <c r="Y322" i="39"/>
  <c r="X322" i="39"/>
  <c r="W322" i="39"/>
  <c r="V322" i="39"/>
  <c r="Z322" i="39"/>
  <c r="N322" i="39"/>
  <c r="S322" i="39" s="1"/>
  <c r="AB321" i="39"/>
  <c r="AA321" i="39"/>
  <c r="Y321" i="39"/>
  <c r="V321" i="39"/>
  <c r="Z321" i="39"/>
  <c r="N321" i="39"/>
  <c r="S321" i="39" s="1"/>
  <c r="AB320" i="39"/>
  <c r="AA320" i="39"/>
  <c r="Y320" i="39"/>
  <c r="X320" i="39"/>
  <c r="W320" i="39"/>
  <c r="V320" i="39"/>
  <c r="Z320" i="39"/>
  <c r="N320" i="39"/>
  <c r="S320" i="39" s="1"/>
  <c r="AB319" i="39"/>
  <c r="AA319" i="39"/>
  <c r="Y319" i="39"/>
  <c r="V319" i="39"/>
  <c r="Z319" i="39"/>
  <c r="N319" i="39"/>
  <c r="S319" i="39" s="1"/>
  <c r="AL319" i="39" s="1"/>
  <c r="AB318" i="39"/>
  <c r="AA318" i="39"/>
  <c r="Y318" i="39"/>
  <c r="X318" i="39"/>
  <c r="W318" i="39"/>
  <c r="V318" i="39"/>
  <c r="Z318" i="39"/>
  <c r="N318" i="39"/>
  <c r="S318" i="39" s="1"/>
  <c r="AB317" i="39"/>
  <c r="AA317" i="39"/>
  <c r="Y317" i="39"/>
  <c r="V317" i="39"/>
  <c r="Z317" i="39"/>
  <c r="N317" i="39"/>
  <c r="S317" i="39" s="1"/>
  <c r="AB316" i="39"/>
  <c r="AA316" i="39"/>
  <c r="Y316" i="39"/>
  <c r="X316" i="39"/>
  <c r="W316" i="39"/>
  <c r="V316" i="39"/>
  <c r="Z316" i="39"/>
  <c r="N316" i="39"/>
  <c r="S316" i="39" s="1"/>
  <c r="AB315" i="39"/>
  <c r="AA315" i="39"/>
  <c r="Y315" i="39"/>
  <c r="V315" i="39"/>
  <c r="Z315" i="39"/>
  <c r="N315" i="39"/>
  <c r="S315" i="39" s="1"/>
  <c r="AB314" i="39"/>
  <c r="AA314" i="39"/>
  <c r="Y314" i="39"/>
  <c r="X314" i="39"/>
  <c r="W314" i="39"/>
  <c r="V314" i="39"/>
  <c r="Z314" i="39"/>
  <c r="N314" i="39"/>
  <c r="S314" i="39" s="1"/>
  <c r="AB313" i="39"/>
  <c r="AA313" i="39"/>
  <c r="Y313" i="39"/>
  <c r="V313" i="39"/>
  <c r="Z313" i="39"/>
  <c r="N313" i="39"/>
  <c r="S313" i="39" s="1"/>
  <c r="AL313" i="39" s="1"/>
  <c r="AB312" i="39"/>
  <c r="AA312" i="39"/>
  <c r="Y312" i="39"/>
  <c r="X312" i="39"/>
  <c r="W312" i="39"/>
  <c r="V312" i="39"/>
  <c r="Z312" i="39"/>
  <c r="N312" i="39"/>
  <c r="S312" i="39" s="1"/>
  <c r="AB311" i="39"/>
  <c r="AA311" i="39"/>
  <c r="Y311" i="39"/>
  <c r="V311" i="39"/>
  <c r="Z311" i="39"/>
  <c r="N311" i="39"/>
  <c r="S311" i="39" s="1"/>
  <c r="AB310" i="39"/>
  <c r="AA310" i="39"/>
  <c r="Y310" i="39"/>
  <c r="X310" i="39"/>
  <c r="W310" i="39"/>
  <c r="V310" i="39"/>
  <c r="Z310" i="39"/>
  <c r="N310" i="39"/>
  <c r="S310" i="39" s="1"/>
  <c r="AB309" i="39"/>
  <c r="AA309" i="39"/>
  <c r="Y309" i="39"/>
  <c r="X309" i="39"/>
  <c r="V309" i="39"/>
  <c r="Z309" i="39"/>
  <c r="N309" i="39"/>
  <c r="S309" i="39" s="1"/>
  <c r="AL309" i="39" s="1"/>
  <c r="AB308" i="39"/>
  <c r="AA308" i="39"/>
  <c r="Y308" i="39"/>
  <c r="X308" i="39"/>
  <c r="W308" i="39"/>
  <c r="V308" i="39"/>
  <c r="Z308" i="39"/>
  <c r="N308" i="39"/>
  <c r="S308" i="39" s="1"/>
  <c r="AB307" i="39"/>
  <c r="AA307" i="39"/>
  <c r="Y307" i="39"/>
  <c r="X307" i="39"/>
  <c r="V307" i="39"/>
  <c r="Z307" i="39"/>
  <c r="N307" i="39"/>
  <c r="S307" i="39" s="1"/>
  <c r="AL307" i="39" s="1"/>
  <c r="AB306" i="39"/>
  <c r="AA306" i="39"/>
  <c r="Y306" i="39"/>
  <c r="X306" i="39"/>
  <c r="W306" i="39"/>
  <c r="V306" i="39"/>
  <c r="Z306" i="39"/>
  <c r="N306" i="39"/>
  <c r="S306" i="39" s="1"/>
  <c r="AB305" i="39"/>
  <c r="AA305" i="39"/>
  <c r="Y305" i="39"/>
  <c r="X305" i="39"/>
  <c r="V305" i="39"/>
  <c r="Z305" i="39"/>
  <c r="N305" i="39"/>
  <c r="S305" i="39" s="1"/>
  <c r="AL305" i="39" s="1"/>
  <c r="AB304" i="39"/>
  <c r="AA304" i="39"/>
  <c r="Y304" i="39"/>
  <c r="X304" i="39"/>
  <c r="W304" i="39"/>
  <c r="V304" i="39"/>
  <c r="Z304" i="39"/>
  <c r="N304" i="39"/>
  <c r="S304" i="39" s="1"/>
  <c r="AB303" i="39"/>
  <c r="AA303" i="39"/>
  <c r="Y303" i="39"/>
  <c r="X303" i="39"/>
  <c r="V303" i="39"/>
  <c r="Z303" i="39"/>
  <c r="N303" i="39"/>
  <c r="S303" i="39" s="1"/>
  <c r="AL303" i="39" s="1"/>
  <c r="AB302" i="39"/>
  <c r="AA302" i="39"/>
  <c r="Y302" i="39"/>
  <c r="X302" i="39"/>
  <c r="W302" i="39"/>
  <c r="V302" i="39"/>
  <c r="Z302" i="39"/>
  <c r="N302" i="39"/>
  <c r="S302" i="39" s="1"/>
  <c r="AB301" i="39"/>
  <c r="AA301" i="39"/>
  <c r="Y301" i="39"/>
  <c r="X301" i="39"/>
  <c r="V301" i="39"/>
  <c r="Z301" i="39"/>
  <c r="N301" i="39"/>
  <c r="S301" i="39" s="1"/>
  <c r="AL301" i="39" s="1"/>
  <c r="AB300" i="39"/>
  <c r="AA300" i="39"/>
  <c r="Y300" i="39"/>
  <c r="X300" i="39"/>
  <c r="W300" i="39"/>
  <c r="V300" i="39"/>
  <c r="Z300" i="39"/>
  <c r="N300" i="39"/>
  <c r="S300" i="39" s="1"/>
  <c r="AB299" i="39"/>
  <c r="AA299" i="39"/>
  <c r="Y299" i="39"/>
  <c r="X299" i="39"/>
  <c r="V299" i="39"/>
  <c r="Z299" i="39"/>
  <c r="N299" i="39"/>
  <c r="S299" i="39" s="1"/>
  <c r="AL299" i="39" s="1"/>
  <c r="AB298" i="39"/>
  <c r="AA298" i="39"/>
  <c r="Y298" i="39"/>
  <c r="X298" i="39"/>
  <c r="W298" i="39"/>
  <c r="V298" i="39"/>
  <c r="Z298" i="39"/>
  <c r="N298" i="39"/>
  <c r="S298" i="39" s="1"/>
  <c r="AB297" i="39"/>
  <c r="AA297" i="39"/>
  <c r="Y297" i="39"/>
  <c r="X297" i="39"/>
  <c r="V297" i="39"/>
  <c r="Z297" i="39"/>
  <c r="N297" i="39"/>
  <c r="S297" i="39" s="1"/>
  <c r="AL297" i="39" s="1"/>
  <c r="AB296" i="39"/>
  <c r="AA296" i="39"/>
  <c r="Y296" i="39"/>
  <c r="X296" i="39"/>
  <c r="W296" i="39"/>
  <c r="V296" i="39"/>
  <c r="Z296" i="39"/>
  <c r="N296" i="39"/>
  <c r="S296" i="39" s="1"/>
  <c r="AB295" i="39"/>
  <c r="AA295" i="39"/>
  <c r="Y295" i="39"/>
  <c r="X295" i="39"/>
  <c r="V295" i="39"/>
  <c r="Z295" i="39"/>
  <c r="N295" i="39"/>
  <c r="S295" i="39" s="1"/>
  <c r="AL295" i="39" s="1"/>
  <c r="AB294" i="39"/>
  <c r="AA294" i="39"/>
  <c r="Y294" i="39"/>
  <c r="X294" i="39"/>
  <c r="W294" i="39"/>
  <c r="V294" i="39"/>
  <c r="Z294" i="39"/>
  <c r="N294" i="39"/>
  <c r="S294" i="39" s="1"/>
  <c r="AB293" i="39"/>
  <c r="AA293" i="39"/>
  <c r="Y293" i="39"/>
  <c r="X293" i="39"/>
  <c r="V293" i="39"/>
  <c r="Z293" i="39"/>
  <c r="N293" i="39"/>
  <c r="S293" i="39" s="1"/>
  <c r="AL293" i="39" s="1"/>
  <c r="AB292" i="39"/>
  <c r="AA292" i="39"/>
  <c r="Y292" i="39"/>
  <c r="X292" i="39"/>
  <c r="W292" i="39"/>
  <c r="V292" i="39"/>
  <c r="Z292" i="39"/>
  <c r="N292" i="39"/>
  <c r="S292" i="39" s="1"/>
  <c r="AB291" i="39"/>
  <c r="AA291" i="39"/>
  <c r="Y291" i="39"/>
  <c r="X291" i="39"/>
  <c r="V291" i="39"/>
  <c r="Z291" i="39"/>
  <c r="N291" i="39"/>
  <c r="S291" i="39" s="1"/>
  <c r="AL291" i="39" s="1"/>
  <c r="AB290" i="39"/>
  <c r="AA290" i="39"/>
  <c r="Y290" i="39"/>
  <c r="X290" i="39"/>
  <c r="W290" i="39"/>
  <c r="V290" i="39"/>
  <c r="Z290" i="39"/>
  <c r="N290" i="39"/>
  <c r="S290" i="39" s="1"/>
  <c r="AB289" i="39"/>
  <c r="AA289" i="39"/>
  <c r="Y289" i="39"/>
  <c r="X289" i="39"/>
  <c r="V289" i="39"/>
  <c r="Z289" i="39"/>
  <c r="N289" i="39"/>
  <c r="S289" i="39" s="1"/>
  <c r="AL289" i="39" s="1"/>
  <c r="AB288" i="39"/>
  <c r="AA288" i="39"/>
  <c r="Y288" i="39"/>
  <c r="X288" i="39"/>
  <c r="W288" i="39"/>
  <c r="V288" i="39"/>
  <c r="Z288" i="39"/>
  <c r="N288" i="39"/>
  <c r="S288" i="39" s="1"/>
  <c r="AB287" i="39"/>
  <c r="AA287" i="39"/>
  <c r="Y287" i="39"/>
  <c r="X287" i="39"/>
  <c r="V287" i="39"/>
  <c r="Z287" i="39"/>
  <c r="N287" i="39"/>
  <c r="S287" i="39" s="1"/>
  <c r="AL287" i="39" s="1"/>
  <c r="AB286" i="39"/>
  <c r="AA286" i="39"/>
  <c r="Y286" i="39"/>
  <c r="X286" i="39"/>
  <c r="W286" i="39"/>
  <c r="V286" i="39"/>
  <c r="Z286" i="39"/>
  <c r="N286" i="39"/>
  <c r="S286" i="39" s="1"/>
  <c r="AB285" i="39"/>
  <c r="AA285" i="39"/>
  <c r="Y285" i="39"/>
  <c r="X285" i="39"/>
  <c r="V285" i="39"/>
  <c r="Z285" i="39"/>
  <c r="N285" i="39"/>
  <c r="S285" i="39" s="1"/>
  <c r="AL285" i="39" s="1"/>
  <c r="AB284" i="39"/>
  <c r="AA284" i="39"/>
  <c r="Y284" i="39"/>
  <c r="X284" i="39"/>
  <c r="W284" i="39"/>
  <c r="V284" i="39"/>
  <c r="Z284" i="39"/>
  <c r="N284" i="39"/>
  <c r="S284" i="39" s="1"/>
  <c r="AB283" i="39"/>
  <c r="AA283" i="39"/>
  <c r="Y283" i="39"/>
  <c r="X283" i="39"/>
  <c r="V283" i="39"/>
  <c r="Z283" i="39"/>
  <c r="N283" i="39"/>
  <c r="S283" i="39" s="1"/>
  <c r="AL283" i="39" s="1"/>
  <c r="AB282" i="39"/>
  <c r="AA282" i="39"/>
  <c r="Y282" i="39"/>
  <c r="X282" i="39"/>
  <c r="W282" i="39"/>
  <c r="V282" i="39"/>
  <c r="Z282" i="39"/>
  <c r="N282" i="39"/>
  <c r="S282" i="39" s="1"/>
  <c r="AB281" i="39"/>
  <c r="AA281" i="39"/>
  <c r="Y281" i="39"/>
  <c r="X281" i="39"/>
  <c r="V281" i="39"/>
  <c r="Z281" i="39"/>
  <c r="N281" i="39"/>
  <c r="S281" i="39" s="1"/>
  <c r="AL281" i="39" s="1"/>
  <c r="AB280" i="39"/>
  <c r="AA280" i="39"/>
  <c r="Y280" i="39"/>
  <c r="X280" i="39"/>
  <c r="W280" i="39"/>
  <c r="V280" i="39"/>
  <c r="Z280" i="39"/>
  <c r="N280" i="39"/>
  <c r="S280" i="39" s="1"/>
  <c r="AB279" i="39"/>
  <c r="AA279" i="39"/>
  <c r="Y279" i="39"/>
  <c r="X279" i="39"/>
  <c r="V279" i="39"/>
  <c r="Z279" i="39"/>
  <c r="N279" i="39"/>
  <c r="S279" i="39" s="1"/>
  <c r="AL279" i="39" s="1"/>
  <c r="AB278" i="39"/>
  <c r="AA278" i="39"/>
  <c r="Y278" i="39"/>
  <c r="X278" i="39"/>
  <c r="W278" i="39"/>
  <c r="V278" i="39"/>
  <c r="Z278" i="39"/>
  <c r="N278" i="39"/>
  <c r="S278" i="39" s="1"/>
  <c r="AB277" i="39"/>
  <c r="AA277" i="39"/>
  <c r="Y277" i="39"/>
  <c r="X277" i="39"/>
  <c r="V277" i="39"/>
  <c r="Z277" i="39"/>
  <c r="N277" i="39"/>
  <c r="S277" i="39" s="1"/>
  <c r="AL277" i="39" s="1"/>
  <c r="AB276" i="39"/>
  <c r="AA276" i="39"/>
  <c r="Y276" i="39"/>
  <c r="X276" i="39"/>
  <c r="W276" i="39"/>
  <c r="V276" i="39"/>
  <c r="Z276" i="39"/>
  <c r="N276" i="39"/>
  <c r="S276" i="39" s="1"/>
  <c r="AB275" i="39"/>
  <c r="AA275" i="39"/>
  <c r="Y275" i="39"/>
  <c r="X275" i="39"/>
  <c r="V275" i="39"/>
  <c r="Z275" i="39"/>
  <c r="N275" i="39"/>
  <c r="S275" i="39" s="1"/>
  <c r="AL275" i="39" s="1"/>
  <c r="AB274" i="39"/>
  <c r="AA274" i="39"/>
  <c r="Y274" i="39"/>
  <c r="X274" i="39"/>
  <c r="W274" i="39"/>
  <c r="V274" i="39"/>
  <c r="Z274" i="39"/>
  <c r="N274" i="39"/>
  <c r="S274" i="39" s="1"/>
  <c r="AB273" i="39"/>
  <c r="AA273" i="39"/>
  <c r="Y273" i="39"/>
  <c r="X273" i="39"/>
  <c r="V273" i="39"/>
  <c r="Z273" i="39"/>
  <c r="N273" i="39"/>
  <c r="S273" i="39" s="1"/>
  <c r="AL273" i="39" s="1"/>
  <c r="AB272" i="39"/>
  <c r="AA272" i="39"/>
  <c r="Y272" i="39"/>
  <c r="X272" i="39"/>
  <c r="W272" i="39"/>
  <c r="V272" i="39"/>
  <c r="Z272" i="39"/>
  <c r="N272" i="39"/>
  <c r="S272" i="39" s="1"/>
  <c r="AB271" i="39"/>
  <c r="AA271" i="39"/>
  <c r="Y271" i="39"/>
  <c r="X271" i="39"/>
  <c r="V271" i="39"/>
  <c r="Z271" i="39"/>
  <c r="N271" i="39"/>
  <c r="S271" i="39" s="1"/>
  <c r="AL271" i="39" s="1"/>
  <c r="AB270" i="39"/>
  <c r="AA270" i="39"/>
  <c r="Y270" i="39"/>
  <c r="X270" i="39"/>
  <c r="W270" i="39"/>
  <c r="V270" i="39"/>
  <c r="Z270" i="39"/>
  <c r="N270" i="39"/>
  <c r="S270" i="39" s="1"/>
  <c r="AB269" i="39"/>
  <c r="AA269" i="39"/>
  <c r="Y269" i="39"/>
  <c r="X269" i="39"/>
  <c r="V269" i="39"/>
  <c r="Z269" i="39"/>
  <c r="N269" i="39"/>
  <c r="S269" i="39" s="1"/>
  <c r="AB268" i="39"/>
  <c r="AA268" i="39"/>
  <c r="Y268" i="39"/>
  <c r="X268" i="39"/>
  <c r="W268" i="39"/>
  <c r="V268" i="39"/>
  <c r="Z268" i="39"/>
  <c r="N268" i="39"/>
  <c r="S268" i="39" s="1"/>
  <c r="AB267" i="39"/>
  <c r="AA267" i="39"/>
  <c r="Y267" i="39"/>
  <c r="X267" i="39"/>
  <c r="V267" i="39"/>
  <c r="Z267" i="39"/>
  <c r="N267" i="39"/>
  <c r="S267" i="39" s="1"/>
  <c r="AL267" i="39" s="1"/>
  <c r="AB266" i="39"/>
  <c r="AA266" i="39"/>
  <c r="Y266" i="39"/>
  <c r="X266" i="39"/>
  <c r="W266" i="39"/>
  <c r="V266" i="39"/>
  <c r="Z266" i="39"/>
  <c r="N266" i="39"/>
  <c r="S266" i="39" s="1"/>
  <c r="AB265" i="39"/>
  <c r="AA265" i="39"/>
  <c r="Y265" i="39"/>
  <c r="X265" i="39"/>
  <c r="V265" i="39"/>
  <c r="Z265" i="39"/>
  <c r="N265" i="39"/>
  <c r="S265" i="39" s="1"/>
  <c r="AL265" i="39" s="1"/>
  <c r="AB264" i="39"/>
  <c r="AA264" i="39"/>
  <c r="Y264" i="39"/>
  <c r="X264" i="39"/>
  <c r="W264" i="39"/>
  <c r="V264" i="39"/>
  <c r="Z264" i="39"/>
  <c r="N264" i="39"/>
  <c r="S264" i="39" s="1"/>
  <c r="AB263" i="39"/>
  <c r="AA263" i="39"/>
  <c r="Y263" i="39"/>
  <c r="X263" i="39"/>
  <c r="V263" i="39"/>
  <c r="Z263" i="39"/>
  <c r="N263" i="39"/>
  <c r="S263" i="39" s="1"/>
  <c r="AL263" i="39" s="1"/>
  <c r="AB262" i="39"/>
  <c r="AA262" i="39"/>
  <c r="Y262" i="39"/>
  <c r="X262" i="39"/>
  <c r="W262" i="39"/>
  <c r="V262" i="39"/>
  <c r="Z262" i="39"/>
  <c r="N262" i="39"/>
  <c r="S262" i="39" s="1"/>
  <c r="AB261" i="39"/>
  <c r="AA261" i="39"/>
  <c r="Y261" i="39"/>
  <c r="X261" i="39"/>
  <c r="V261" i="39"/>
  <c r="Z261" i="39"/>
  <c r="N261" i="39"/>
  <c r="S261" i="39" s="1"/>
  <c r="AL261" i="39" s="1"/>
  <c r="AB260" i="39"/>
  <c r="AA260" i="39"/>
  <c r="Y260" i="39"/>
  <c r="X260" i="39"/>
  <c r="W260" i="39"/>
  <c r="V260" i="39"/>
  <c r="Z260" i="39"/>
  <c r="N260" i="39"/>
  <c r="S260" i="39" s="1"/>
  <c r="AB259" i="39"/>
  <c r="AA259" i="39"/>
  <c r="Y259" i="39"/>
  <c r="X259" i="39"/>
  <c r="V259" i="39"/>
  <c r="Z259" i="39"/>
  <c r="N259" i="39"/>
  <c r="S259" i="39" s="1"/>
  <c r="AL259" i="39" s="1"/>
  <c r="AB258" i="39"/>
  <c r="AA258" i="39"/>
  <c r="Y258" i="39"/>
  <c r="X258" i="39"/>
  <c r="W258" i="39"/>
  <c r="V258" i="39"/>
  <c r="Z258" i="39"/>
  <c r="N258" i="39"/>
  <c r="S258" i="39" s="1"/>
  <c r="AB257" i="39"/>
  <c r="AA257" i="39"/>
  <c r="Y257" i="39"/>
  <c r="X257" i="39"/>
  <c r="V257" i="39"/>
  <c r="Z257" i="39"/>
  <c r="N257" i="39"/>
  <c r="S257" i="39" s="1"/>
  <c r="AL257" i="39" s="1"/>
  <c r="AB256" i="39"/>
  <c r="AA256" i="39"/>
  <c r="Y256" i="39"/>
  <c r="X256" i="39"/>
  <c r="W256" i="39"/>
  <c r="V256" i="39"/>
  <c r="Z256" i="39"/>
  <c r="N256" i="39"/>
  <c r="S256" i="39" s="1"/>
  <c r="AB255" i="39"/>
  <c r="AA255" i="39"/>
  <c r="Y255" i="39"/>
  <c r="X255" i="39"/>
  <c r="V255" i="39"/>
  <c r="Z255" i="39"/>
  <c r="N255" i="39"/>
  <c r="S255" i="39" s="1"/>
  <c r="AL255" i="39" s="1"/>
  <c r="AB254" i="39"/>
  <c r="AA254" i="39"/>
  <c r="Y254" i="39"/>
  <c r="X254" i="39"/>
  <c r="W254" i="39"/>
  <c r="V254" i="39"/>
  <c r="Z254" i="39"/>
  <c r="N254" i="39"/>
  <c r="S254" i="39" s="1"/>
  <c r="AB253" i="39"/>
  <c r="AA253" i="39"/>
  <c r="Y253" i="39"/>
  <c r="X253" i="39"/>
  <c r="V253" i="39"/>
  <c r="Z253" i="39"/>
  <c r="N253" i="39"/>
  <c r="S253" i="39" s="1"/>
  <c r="AL253" i="39" s="1"/>
  <c r="AB252" i="39"/>
  <c r="AA252" i="39"/>
  <c r="Y252" i="39"/>
  <c r="X252" i="39"/>
  <c r="W252" i="39"/>
  <c r="V252" i="39"/>
  <c r="Z252" i="39"/>
  <c r="N252" i="39"/>
  <c r="S252" i="39" s="1"/>
  <c r="AB251" i="39"/>
  <c r="AA251" i="39"/>
  <c r="Y251" i="39"/>
  <c r="X251" i="39"/>
  <c r="V251" i="39"/>
  <c r="Z251" i="39"/>
  <c r="N251" i="39"/>
  <c r="S251" i="39" s="1"/>
  <c r="AL251" i="39" s="1"/>
  <c r="AB250" i="39"/>
  <c r="AA250" i="39"/>
  <c r="Y250" i="39"/>
  <c r="X250" i="39"/>
  <c r="W250" i="39"/>
  <c r="V250" i="39"/>
  <c r="Z250" i="39"/>
  <c r="N250" i="39"/>
  <c r="S250" i="39" s="1"/>
  <c r="AB249" i="39"/>
  <c r="AA249" i="39"/>
  <c r="Y249" i="39"/>
  <c r="X249" i="39"/>
  <c r="V249" i="39"/>
  <c r="Z249" i="39"/>
  <c r="N249" i="39"/>
  <c r="S249" i="39" s="1"/>
  <c r="AL249" i="39" s="1"/>
  <c r="AB248" i="39"/>
  <c r="AA248" i="39"/>
  <c r="Y248" i="39"/>
  <c r="X248" i="39"/>
  <c r="W248" i="39"/>
  <c r="V248" i="39"/>
  <c r="Z248" i="39"/>
  <c r="N248" i="39"/>
  <c r="S248" i="39" s="1"/>
  <c r="AB247" i="39"/>
  <c r="AA247" i="39"/>
  <c r="Y247" i="39"/>
  <c r="X247" i="39"/>
  <c r="V247" i="39"/>
  <c r="Z247" i="39"/>
  <c r="N247" i="39"/>
  <c r="S247" i="39" s="1"/>
  <c r="AL247" i="39" s="1"/>
  <c r="AB246" i="39"/>
  <c r="AA246" i="39"/>
  <c r="Y246" i="39"/>
  <c r="X246" i="39"/>
  <c r="W246" i="39"/>
  <c r="V246" i="39"/>
  <c r="Z246" i="39"/>
  <c r="N246" i="39"/>
  <c r="S246" i="39" s="1"/>
  <c r="AB245" i="39"/>
  <c r="AA245" i="39"/>
  <c r="Y245" i="39"/>
  <c r="X245" i="39"/>
  <c r="V245" i="39"/>
  <c r="Z245" i="39"/>
  <c r="N245" i="39"/>
  <c r="S245" i="39" s="1"/>
  <c r="AL245" i="39" s="1"/>
  <c r="AB244" i="39"/>
  <c r="AA244" i="39"/>
  <c r="Y244" i="39"/>
  <c r="X244" i="39"/>
  <c r="W244" i="39"/>
  <c r="V244" i="39"/>
  <c r="Z244" i="39"/>
  <c r="N244" i="39"/>
  <c r="S244" i="39" s="1"/>
  <c r="AB243" i="39"/>
  <c r="AA243" i="39"/>
  <c r="Y243" i="39"/>
  <c r="X243" i="39"/>
  <c r="V243" i="39"/>
  <c r="Z243" i="39"/>
  <c r="N243" i="39"/>
  <c r="S243" i="39" s="1"/>
  <c r="AL243" i="39" s="1"/>
  <c r="AB242" i="39"/>
  <c r="AA242" i="39"/>
  <c r="Y242" i="39"/>
  <c r="X242" i="39"/>
  <c r="W242" i="39"/>
  <c r="V242" i="39"/>
  <c r="Z242" i="39"/>
  <c r="N242" i="39"/>
  <c r="S242" i="39" s="1"/>
  <c r="AB241" i="39"/>
  <c r="AA241" i="39"/>
  <c r="Y241" i="39"/>
  <c r="X241" i="39"/>
  <c r="V241" i="39"/>
  <c r="Z241" i="39"/>
  <c r="N241" i="39"/>
  <c r="S241" i="39" s="1"/>
  <c r="AL241" i="39" s="1"/>
  <c r="AB240" i="39"/>
  <c r="AA240" i="39"/>
  <c r="Y240" i="39"/>
  <c r="X240" i="39"/>
  <c r="W240" i="39"/>
  <c r="V240" i="39"/>
  <c r="Z240" i="39"/>
  <c r="N240" i="39"/>
  <c r="S240" i="39" s="1"/>
  <c r="AB239" i="39"/>
  <c r="AA239" i="39"/>
  <c r="Y239" i="39"/>
  <c r="X239" i="39"/>
  <c r="V239" i="39"/>
  <c r="Z239" i="39"/>
  <c r="N239" i="39"/>
  <c r="S239" i="39" s="1"/>
  <c r="AL239" i="39" s="1"/>
  <c r="AB238" i="39"/>
  <c r="AA238" i="39"/>
  <c r="Y238" i="39"/>
  <c r="X238" i="39"/>
  <c r="W238" i="39"/>
  <c r="V238" i="39"/>
  <c r="Z238" i="39"/>
  <c r="N238" i="39"/>
  <c r="S238" i="39" s="1"/>
  <c r="AB237" i="39"/>
  <c r="AA237" i="39"/>
  <c r="Y237" i="39"/>
  <c r="X237" i="39"/>
  <c r="V237" i="39"/>
  <c r="Z237" i="39"/>
  <c r="N237" i="39"/>
  <c r="S237" i="39" s="1"/>
  <c r="AL237" i="39" s="1"/>
  <c r="AB236" i="39"/>
  <c r="AA236" i="39"/>
  <c r="Y236" i="39"/>
  <c r="X236" i="39"/>
  <c r="W236" i="39"/>
  <c r="V236" i="39"/>
  <c r="Z236" i="39"/>
  <c r="N236" i="39"/>
  <c r="S236" i="39" s="1"/>
  <c r="AB235" i="39"/>
  <c r="AA235" i="39"/>
  <c r="Y235" i="39"/>
  <c r="X235" i="39"/>
  <c r="V235" i="39"/>
  <c r="Z235" i="39"/>
  <c r="N235" i="39"/>
  <c r="S235" i="39" s="1"/>
  <c r="AL235" i="39" s="1"/>
  <c r="AB234" i="39"/>
  <c r="AA234" i="39"/>
  <c r="Y234" i="39"/>
  <c r="X234" i="39"/>
  <c r="W234" i="39"/>
  <c r="V234" i="39"/>
  <c r="Z234" i="39"/>
  <c r="N234" i="39"/>
  <c r="S234" i="39" s="1"/>
  <c r="AB233" i="39"/>
  <c r="AA233" i="39"/>
  <c r="Y233" i="39"/>
  <c r="X233" i="39"/>
  <c r="V233" i="39"/>
  <c r="Z233" i="39"/>
  <c r="N233" i="39"/>
  <c r="S233" i="39" s="1"/>
  <c r="AL233" i="39" s="1"/>
  <c r="AB232" i="39"/>
  <c r="AA232" i="39"/>
  <c r="Y232" i="39"/>
  <c r="X232" i="39"/>
  <c r="W232" i="39"/>
  <c r="V232" i="39"/>
  <c r="Z232" i="39"/>
  <c r="N232" i="39"/>
  <c r="S232" i="39" s="1"/>
  <c r="AB231" i="39"/>
  <c r="AA231" i="39"/>
  <c r="Y231" i="39"/>
  <c r="X231" i="39"/>
  <c r="V231" i="39"/>
  <c r="Z231" i="39"/>
  <c r="N231" i="39"/>
  <c r="S231" i="39" s="1"/>
  <c r="AL231" i="39" s="1"/>
  <c r="AB230" i="39"/>
  <c r="AA230" i="39"/>
  <c r="Y230" i="39"/>
  <c r="X230" i="39"/>
  <c r="W230" i="39"/>
  <c r="V230" i="39"/>
  <c r="Z230" i="39"/>
  <c r="N230" i="39"/>
  <c r="S230" i="39" s="1"/>
  <c r="AB229" i="39"/>
  <c r="AA229" i="39"/>
  <c r="Y229" i="39"/>
  <c r="X229" i="39"/>
  <c r="V229" i="39"/>
  <c r="Z229" i="39"/>
  <c r="N229" i="39"/>
  <c r="S229" i="39" s="1"/>
  <c r="AL229" i="39" s="1"/>
  <c r="AB228" i="39"/>
  <c r="AA228" i="39"/>
  <c r="Y228" i="39"/>
  <c r="X228" i="39"/>
  <c r="W228" i="39"/>
  <c r="V228" i="39"/>
  <c r="Z228" i="39"/>
  <c r="N228" i="39"/>
  <c r="S228" i="39" s="1"/>
  <c r="AB227" i="39"/>
  <c r="AA227" i="39"/>
  <c r="Y227" i="39"/>
  <c r="X227" i="39"/>
  <c r="V227" i="39"/>
  <c r="Z227" i="39"/>
  <c r="N227" i="39"/>
  <c r="S227" i="39" s="1"/>
  <c r="AL227" i="39" s="1"/>
  <c r="AB226" i="39"/>
  <c r="AA226" i="39"/>
  <c r="Y226" i="39"/>
  <c r="X226" i="39"/>
  <c r="W226" i="39"/>
  <c r="V226" i="39"/>
  <c r="Z226" i="39"/>
  <c r="N226" i="39"/>
  <c r="S226" i="39" s="1"/>
  <c r="AB225" i="39"/>
  <c r="AA225" i="39"/>
  <c r="Y225" i="39"/>
  <c r="X225" i="39"/>
  <c r="V225" i="39"/>
  <c r="Z225" i="39"/>
  <c r="N225" i="39"/>
  <c r="S225" i="39" s="1"/>
  <c r="AL225" i="39" s="1"/>
  <c r="AB224" i="39"/>
  <c r="AA224" i="39"/>
  <c r="Y224" i="39"/>
  <c r="X224" i="39"/>
  <c r="W224" i="39"/>
  <c r="V224" i="39"/>
  <c r="Z224" i="39"/>
  <c r="N224" i="39"/>
  <c r="S224" i="39" s="1"/>
  <c r="AB223" i="39"/>
  <c r="AA223" i="39"/>
  <c r="Y223" i="39"/>
  <c r="X223" i="39"/>
  <c r="V223" i="39"/>
  <c r="Z223" i="39"/>
  <c r="N223" i="39"/>
  <c r="S223" i="39" s="1"/>
  <c r="AL223" i="39" s="1"/>
  <c r="AB222" i="39"/>
  <c r="AA222" i="39"/>
  <c r="Y222" i="39"/>
  <c r="X222" i="39"/>
  <c r="W222" i="39"/>
  <c r="V222" i="39"/>
  <c r="Z222" i="39"/>
  <c r="N222" i="39"/>
  <c r="S222" i="39" s="1"/>
  <c r="AB221" i="39"/>
  <c r="AA221" i="39"/>
  <c r="Y221" i="39"/>
  <c r="X221" i="39"/>
  <c r="V221" i="39"/>
  <c r="Z221" i="39"/>
  <c r="N221" i="39"/>
  <c r="S221" i="39" s="1"/>
  <c r="AL221" i="39" s="1"/>
  <c r="AB220" i="39"/>
  <c r="AA220" i="39"/>
  <c r="Y220" i="39"/>
  <c r="X220" i="39"/>
  <c r="W220" i="39"/>
  <c r="V220" i="39"/>
  <c r="Z220" i="39"/>
  <c r="N220" i="39"/>
  <c r="S220" i="39" s="1"/>
  <c r="AB219" i="39"/>
  <c r="AA219" i="39"/>
  <c r="Y219" i="39"/>
  <c r="X219" i="39"/>
  <c r="V219" i="39"/>
  <c r="Z219" i="39"/>
  <c r="N219" i="39"/>
  <c r="S219" i="39" s="1"/>
  <c r="AL219" i="39" s="1"/>
  <c r="AB218" i="39"/>
  <c r="AA218" i="39"/>
  <c r="Y218" i="39"/>
  <c r="X218" i="39"/>
  <c r="W218" i="39"/>
  <c r="V218" i="39"/>
  <c r="Z218" i="39"/>
  <c r="N218" i="39"/>
  <c r="S218" i="39" s="1"/>
  <c r="AB217" i="39"/>
  <c r="AA217" i="39"/>
  <c r="Y217" i="39"/>
  <c r="X217" i="39"/>
  <c r="V217" i="39"/>
  <c r="Z217" i="39"/>
  <c r="N217" i="39"/>
  <c r="S217" i="39" s="1"/>
  <c r="AL217" i="39" s="1"/>
  <c r="AB216" i="39"/>
  <c r="AA216" i="39"/>
  <c r="Y216" i="39"/>
  <c r="X216" i="39"/>
  <c r="W216" i="39"/>
  <c r="V216" i="39"/>
  <c r="Z216" i="39"/>
  <c r="N216" i="39"/>
  <c r="S216" i="39" s="1"/>
  <c r="AB215" i="39"/>
  <c r="AA215" i="39"/>
  <c r="Y215" i="39"/>
  <c r="X215" i="39"/>
  <c r="V215" i="39"/>
  <c r="Z215" i="39"/>
  <c r="N215" i="39"/>
  <c r="S215" i="39" s="1"/>
  <c r="AL215" i="39" s="1"/>
  <c r="AB214" i="39"/>
  <c r="AA214" i="39"/>
  <c r="Y214" i="39"/>
  <c r="X214" i="39"/>
  <c r="W214" i="39"/>
  <c r="V214" i="39"/>
  <c r="Z214" i="39"/>
  <c r="N214" i="39"/>
  <c r="S214" i="39" s="1"/>
  <c r="AB213" i="39"/>
  <c r="AA213" i="39"/>
  <c r="Y213" i="39"/>
  <c r="X213" i="39"/>
  <c r="V213" i="39"/>
  <c r="Z213" i="39"/>
  <c r="N213" i="39"/>
  <c r="S213" i="39" s="1"/>
  <c r="AL213" i="39" s="1"/>
  <c r="AB212" i="39"/>
  <c r="AA212" i="39"/>
  <c r="Y212" i="39"/>
  <c r="X212" i="39"/>
  <c r="W212" i="39"/>
  <c r="V212" i="39"/>
  <c r="Z212" i="39"/>
  <c r="N212" i="39"/>
  <c r="S212" i="39" s="1"/>
  <c r="AB211" i="39"/>
  <c r="AA211" i="39"/>
  <c r="Y211" i="39"/>
  <c r="X211" i="39"/>
  <c r="V211" i="39"/>
  <c r="Z211" i="39"/>
  <c r="N211" i="39"/>
  <c r="S211" i="39" s="1"/>
  <c r="AL211" i="39" s="1"/>
  <c r="AB210" i="39"/>
  <c r="AA210" i="39"/>
  <c r="Y210" i="39"/>
  <c r="X210" i="39"/>
  <c r="W210" i="39"/>
  <c r="V210" i="39"/>
  <c r="Z210" i="39"/>
  <c r="N210" i="39"/>
  <c r="S210" i="39" s="1"/>
  <c r="AB209" i="39"/>
  <c r="AA209" i="39"/>
  <c r="Y209" i="39"/>
  <c r="X209" i="39"/>
  <c r="V209" i="39"/>
  <c r="Z209" i="39"/>
  <c r="N209" i="39"/>
  <c r="S209" i="39" s="1"/>
  <c r="AL209" i="39" s="1"/>
  <c r="AB208" i="39"/>
  <c r="AA208" i="39"/>
  <c r="Y208" i="39"/>
  <c r="X208" i="39"/>
  <c r="W208" i="39"/>
  <c r="V208" i="39"/>
  <c r="Z208" i="39"/>
  <c r="N208" i="39"/>
  <c r="S208" i="39" s="1"/>
  <c r="AB207" i="39"/>
  <c r="AA207" i="39"/>
  <c r="Y207" i="39"/>
  <c r="X207" i="39"/>
  <c r="V207" i="39"/>
  <c r="Z207" i="39"/>
  <c r="N207" i="39"/>
  <c r="S207" i="39" s="1"/>
  <c r="AL207" i="39" s="1"/>
  <c r="AB206" i="39"/>
  <c r="AA206" i="39"/>
  <c r="Y206" i="39"/>
  <c r="X206" i="39"/>
  <c r="W206" i="39"/>
  <c r="V206" i="39"/>
  <c r="Z206" i="39"/>
  <c r="N206" i="39"/>
  <c r="S206" i="39" s="1"/>
  <c r="AB205" i="39"/>
  <c r="AA205" i="39"/>
  <c r="Y205" i="39"/>
  <c r="X205" i="39"/>
  <c r="V205" i="39"/>
  <c r="Z205" i="39"/>
  <c r="N205" i="39"/>
  <c r="S205" i="39" s="1"/>
  <c r="AL205" i="39" s="1"/>
  <c r="AB204" i="39"/>
  <c r="AA204" i="39"/>
  <c r="Y204" i="39"/>
  <c r="X204" i="39"/>
  <c r="W204" i="39"/>
  <c r="V204" i="39"/>
  <c r="Z204" i="39"/>
  <c r="N204" i="39"/>
  <c r="S204" i="39" s="1"/>
  <c r="AB203" i="39"/>
  <c r="AA203" i="39"/>
  <c r="Y203" i="39"/>
  <c r="X203" i="39"/>
  <c r="V203" i="39"/>
  <c r="Z203" i="39"/>
  <c r="N203" i="39"/>
  <c r="S203" i="39" s="1"/>
  <c r="AL203" i="39" s="1"/>
  <c r="AB202" i="39"/>
  <c r="AA202" i="39"/>
  <c r="Y202" i="39"/>
  <c r="X202" i="39"/>
  <c r="W202" i="39"/>
  <c r="V202" i="39"/>
  <c r="Z202" i="39"/>
  <c r="N202" i="39"/>
  <c r="S202" i="39" s="1"/>
  <c r="AB201" i="39"/>
  <c r="AA201" i="39"/>
  <c r="Y201" i="39"/>
  <c r="X201" i="39"/>
  <c r="V201" i="39"/>
  <c r="Z201" i="39"/>
  <c r="N201" i="39"/>
  <c r="S201" i="39" s="1"/>
  <c r="AL201" i="39" s="1"/>
  <c r="AB200" i="39"/>
  <c r="AA200" i="39"/>
  <c r="Y200" i="39"/>
  <c r="X200" i="39"/>
  <c r="W200" i="39"/>
  <c r="V200" i="39"/>
  <c r="Z200" i="39"/>
  <c r="N200" i="39"/>
  <c r="S200" i="39" s="1"/>
  <c r="AB199" i="39"/>
  <c r="AA199" i="39"/>
  <c r="Y199" i="39"/>
  <c r="X199" i="39"/>
  <c r="V199" i="39"/>
  <c r="Z199" i="39"/>
  <c r="N199" i="39"/>
  <c r="S199" i="39" s="1"/>
  <c r="AL199" i="39" s="1"/>
  <c r="AB198" i="39"/>
  <c r="AA198" i="39"/>
  <c r="Y198" i="39"/>
  <c r="X198" i="39"/>
  <c r="W198" i="39"/>
  <c r="V198" i="39"/>
  <c r="Z198" i="39"/>
  <c r="N198" i="39"/>
  <c r="S198" i="39" s="1"/>
  <c r="AB197" i="39"/>
  <c r="AA197" i="39"/>
  <c r="Y197" i="39"/>
  <c r="X197" i="39"/>
  <c r="V197" i="39"/>
  <c r="Z197" i="39"/>
  <c r="N197" i="39"/>
  <c r="S197" i="39" s="1"/>
  <c r="AL197" i="39" s="1"/>
  <c r="AB196" i="39"/>
  <c r="AA196" i="39"/>
  <c r="Y196" i="39"/>
  <c r="X196" i="39"/>
  <c r="W196" i="39"/>
  <c r="V196" i="39"/>
  <c r="Z196" i="39"/>
  <c r="N196" i="39"/>
  <c r="S196" i="39" s="1"/>
  <c r="AB195" i="39"/>
  <c r="AA195" i="39"/>
  <c r="Y195" i="39"/>
  <c r="X195" i="39"/>
  <c r="V195" i="39"/>
  <c r="Z195" i="39"/>
  <c r="N195" i="39"/>
  <c r="S195" i="39" s="1"/>
  <c r="AL195" i="39" s="1"/>
  <c r="AB194" i="39"/>
  <c r="AA194" i="39"/>
  <c r="Y194" i="39"/>
  <c r="X194" i="39"/>
  <c r="W194" i="39"/>
  <c r="V194" i="39"/>
  <c r="Z194" i="39"/>
  <c r="N194" i="39"/>
  <c r="S194" i="39" s="1"/>
  <c r="AB193" i="39"/>
  <c r="AA193" i="39"/>
  <c r="Y193" i="39"/>
  <c r="X193" i="39"/>
  <c r="V193" i="39"/>
  <c r="Z193" i="39"/>
  <c r="N193" i="39"/>
  <c r="S193" i="39" s="1"/>
  <c r="AL193" i="39" s="1"/>
  <c r="AB192" i="39"/>
  <c r="AA192" i="39"/>
  <c r="Y192" i="39"/>
  <c r="X192" i="39"/>
  <c r="W192" i="39"/>
  <c r="V192" i="39"/>
  <c r="Z192" i="39"/>
  <c r="N192" i="39"/>
  <c r="S192" i="39" s="1"/>
  <c r="AB191" i="39"/>
  <c r="AA191" i="39"/>
  <c r="Y191" i="39"/>
  <c r="X191" i="39"/>
  <c r="V191" i="39"/>
  <c r="Z191" i="39"/>
  <c r="N191" i="39"/>
  <c r="S191" i="39" s="1"/>
  <c r="AL191" i="39" s="1"/>
  <c r="AB190" i="39"/>
  <c r="AA190" i="39"/>
  <c r="Y190" i="39"/>
  <c r="X190" i="39"/>
  <c r="W190" i="39"/>
  <c r="V190" i="39"/>
  <c r="Z190" i="39"/>
  <c r="N190" i="39"/>
  <c r="S190" i="39" s="1"/>
  <c r="AB189" i="39"/>
  <c r="AA189" i="39"/>
  <c r="Y189" i="39"/>
  <c r="X189" i="39"/>
  <c r="V189" i="39"/>
  <c r="Z189" i="39"/>
  <c r="N189" i="39"/>
  <c r="S189" i="39" s="1"/>
  <c r="AL189" i="39" s="1"/>
  <c r="AB188" i="39"/>
  <c r="AA188" i="39"/>
  <c r="Y188" i="39"/>
  <c r="X188" i="39"/>
  <c r="W188" i="39"/>
  <c r="V188" i="39"/>
  <c r="Z188" i="39"/>
  <c r="N188" i="39"/>
  <c r="S188" i="39" s="1"/>
  <c r="AB187" i="39"/>
  <c r="AA187" i="39"/>
  <c r="Y187" i="39"/>
  <c r="X187" i="39"/>
  <c r="V187" i="39"/>
  <c r="Z187" i="39"/>
  <c r="N187" i="39"/>
  <c r="S187" i="39" s="1"/>
  <c r="AL187" i="39" s="1"/>
  <c r="AB186" i="39"/>
  <c r="AA186" i="39"/>
  <c r="Y186" i="39"/>
  <c r="X186" i="39"/>
  <c r="W186" i="39"/>
  <c r="V186" i="39"/>
  <c r="Z186" i="39"/>
  <c r="N186" i="39"/>
  <c r="S186" i="39" s="1"/>
  <c r="AB185" i="39"/>
  <c r="AA185" i="39"/>
  <c r="Y185" i="39"/>
  <c r="X185" i="39"/>
  <c r="V185" i="39"/>
  <c r="Z185" i="39"/>
  <c r="N185" i="39"/>
  <c r="S185" i="39" s="1"/>
  <c r="AL185" i="39" s="1"/>
  <c r="AB184" i="39"/>
  <c r="AA184" i="39"/>
  <c r="Y184" i="39"/>
  <c r="X184" i="39"/>
  <c r="W184" i="39"/>
  <c r="V184" i="39"/>
  <c r="Z184" i="39"/>
  <c r="N184" i="39"/>
  <c r="S184" i="39" s="1"/>
  <c r="AB183" i="39"/>
  <c r="AA183" i="39"/>
  <c r="Y183" i="39"/>
  <c r="X183" i="39"/>
  <c r="V183" i="39"/>
  <c r="Z183" i="39"/>
  <c r="N183" i="39"/>
  <c r="S183" i="39" s="1"/>
  <c r="AL183" i="39" s="1"/>
  <c r="AB182" i="39"/>
  <c r="AA182" i="39"/>
  <c r="Y182" i="39"/>
  <c r="X182" i="39"/>
  <c r="W182" i="39"/>
  <c r="V182" i="39"/>
  <c r="Z182" i="39"/>
  <c r="N182" i="39"/>
  <c r="S182" i="39" s="1"/>
  <c r="AB181" i="39"/>
  <c r="AA181" i="39"/>
  <c r="Y181" i="39"/>
  <c r="X181" i="39"/>
  <c r="V181" i="39"/>
  <c r="Z181" i="39"/>
  <c r="N181" i="39"/>
  <c r="S181" i="39" s="1"/>
  <c r="AL181" i="39" s="1"/>
  <c r="AB180" i="39"/>
  <c r="AA180" i="39"/>
  <c r="Y180" i="39"/>
  <c r="X180" i="39"/>
  <c r="W180" i="39"/>
  <c r="V180" i="39"/>
  <c r="Z180" i="39"/>
  <c r="N180" i="39"/>
  <c r="S180" i="39" s="1"/>
  <c r="AB179" i="39"/>
  <c r="AA179" i="39"/>
  <c r="Y179" i="39"/>
  <c r="X179" i="39"/>
  <c r="V179" i="39"/>
  <c r="Z179" i="39"/>
  <c r="N179" i="39"/>
  <c r="S179" i="39" s="1"/>
  <c r="AL179" i="39" s="1"/>
  <c r="AB178" i="39"/>
  <c r="AA178" i="39"/>
  <c r="Y178" i="39"/>
  <c r="X178" i="39"/>
  <c r="W178" i="39"/>
  <c r="V178" i="39"/>
  <c r="Z178" i="39"/>
  <c r="N178" i="39"/>
  <c r="S178" i="39" s="1"/>
  <c r="AB177" i="39"/>
  <c r="AA177" i="39"/>
  <c r="Y177" i="39"/>
  <c r="X177" i="39"/>
  <c r="V177" i="39"/>
  <c r="Z177" i="39"/>
  <c r="N177" i="39"/>
  <c r="S177" i="39" s="1"/>
  <c r="AL177" i="39" s="1"/>
  <c r="AB176" i="39"/>
  <c r="AA176" i="39"/>
  <c r="Y176" i="39"/>
  <c r="X176" i="39"/>
  <c r="W176" i="39"/>
  <c r="V176" i="39"/>
  <c r="Z176" i="39"/>
  <c r="N176" i="39"/>
  <c r="S176" i="39" s="1"/>
  <c r="AB175" i="39"/>
  <c r="AA175" i="39"/>
  <c r="Y175" i="39"/>
  <c r="X175" i="39"/>
  <c r="V175" i="39"/>
  <c r="Z175" i="39"/>
  <c r="N175" i="39"/>
  <c r="S175" i="39" s="1"/>
  <c r="AL175" i="39" s="1"/>
  <c r="AB174" i="39"/>
  <c r="AA174" i="39"/>
  <c r="Y174" i="39"/>
  <c r="X174" i="39"/>
  <c r="W174" i="39"/>
  <c r="V174" i="39"/>
  <c r="Z174" i="39"/>
  <c r="N174" i="39"/>
  <c r="S174" i="39" s="1"/>
  <c r="AB173" i="39"/>
  <c r="AA173" i="39"/>
  <c r="Y173" i="39"/>
  <c r="X173" i="39"/>
  <c r="V173" i="39"/>
  <c r="Z173" i="39"/>
  <c r="N173" i="39"/>
  <c r="S173" i="39" s="1"/>
  <c r="AL173" i="39" s="1"/>
  <c r="AB172" i="39"/>
  <c r="AA172" i="39"/>
  <c r="Y172" i="39"/>
  <c r="X172" i="39"/>
  <c r="W172" i="39"/>
  <c r="V172" i="39"/>
  <c r="Z172" i="39"/>
  <c r="N172" i="39"/>
  <c r="S172" i="39" s="1"/>
  <c r="AB171" i="39"/>
  <c r="AA171" i="39"/>
  <c r="Y171" i="39"/>
  <c r="X171" i="39"/>
  <c r="V171" i="39"/>
  <c r="Z171" i="39"/>
  <c r="N171" i="39"/>
  <c r="S171" i="39" s="1"/>
  <c r="AL171" i="39" s="1"/>
  <c r="AB170" i="39"/>
  <c r="AA170" i="39"/>
  <c r="Y170" i="39"/>
  <c r="X170" i="39"/>
  <c r="W170" i="39"/>
  <c r="V170" i="39"/>
  <c r="Z170" i="39"/>
  <c r="N170" i="39"/>
  <c r="S170" i="39" s="1"/>
  <c r="AB169" i="39"/>
  <c r="AA169" i="39"/>
  <c r="Y169" i="39"/>
  <c r="X169" i="39"/>
  <c r="V169" i="39"/>
  <c r="Z169" i="39"/>
  <c r="N169" i="39"/>
  <c r="S169" i="39" s="1"/>
  <c r="AB168" i="39"/>
  <c r="AA168" i="39"/>
  <c r="Y168" i="39"/>
  <c r="X168" i="39"/>
  <c r="W168" i="39"/>
  <c r="V168" i="39"/>
  <c r="Z168" i="39"/>
  <c r="N168" i="39"/>
  <c r="S168" i="39" s="1"/>
  <c r="AB167" i="39"/>
  <c r="AA167" i="39"/>
  <c r="Y167" i="39"/>
  <c r="X167" i="39"/>
  <c r="V167" i="39"/>
  <c r="Z167" i="39"/>
  <c r="N167" i="39"/>
  <c r="S167" i="39" s="1"/>
  <c r="AL167" i="39" s="1"/>
  <c r="AB166" i="39"/>
  <c r="AA166" i="39"/>
  <c r="Y166" i="39"/>
  <c r="X166" i="39"/>
  <c r="W166" i="39"/>
  <c r="V166" i="39"/>
  <c r="Z166" i="39"/>
  <c r="N166" i="39"/>
  <c r="S166" i="39" s="1"/>
  <c r="AB165" i="39"/>
  <c r="AA165" i="39"/>
  <c r="Y165" i="39"/>
  <c r="X165" i="39"/>
  <c r="V165" i="39"/>
  <c r="Z165" i="39"/>
  <c r="N165" i="39"/>
  <c r="S165" i="39" s="1"/>
  <c r="AL165" i="39" s="1"/>
  <c r="AB164" i="39"/>
  <c r="AA164" i="39"/>
  <c r="Y164" i="39"/>
  <c r="X164" i="39"/>
  <c r="W164" i="39"/>
  <c r="V164" i="39"/>
  <c r="Z164" i="39"/>
  <c r="N164" i="39"/>
  <c r="S164" i="39" s="1"/>
  <c r="AB163" i="39"/>
  <c r="AA163" i="39"/>
  <c r="Y163" i="39"/>
  <c r="X163" i="39"/>
  <c r="V163" i="39"/>
  <c r="Z163" i="39"/>
  <c r="N163" i="39"/>
  <c r="S163" i="39" s="1"/>
  <c r="AL163" i="39" s="1"/>
  <c r="AB162" i="39"/>
  <c r="AA162" i="39"/>
  <c r="Y162" i="39"/>
  <c r="X162" i="39"/>
  <c r="W162" i="39"/>
  <c r="V162" i="39"/>
  <c r="Z162" i="39"/>
  <c r="N162" i="39"/>
  <c r="S162" i="39" s="1"/>
  <c r="AB161" i="39"/>
  <c r="AA161" i="39"/>
  <c r="Y161" i="39"/>
  <c r="X161" i="39"/>
  <c r="V161" i="39"/>
  <c r="Z161" i="39"/>
  <c r="N161" i="39"/>
  <c r="S161" i="39" s="1"/>
  <c r="AL161" i="39" s="1"/>
  <c r="AB160" i="39"/>
  <c r="AA160" i="39"/>
  <c r="Y160" i="39"/>
  <c r="X160" i="39"/>
  <c r="W160" i="39"/>
  <c r="V160" i="39"/>
  <c r="Z160" i="39"/>
  <c r="N160" i="39"/>
  <c r="S160" i="39" s="1"/>
  <c r="AB159" i="39"/>
  <c r="AA159" i="39"/>
  <c r="Y159" i="39"/>
  <c r="X159" i="39"/>
  <c r="V159" i="39"/>
  <c r="Z159" i="39"/>
  <c r="N159" i="39"/>
  <c r="S159" i="39" s="1"/>
  <c r="AL159" i="39" s="1"/>
  <c r="AB158" i="39"/>
  <c r="AA158" i="39"/>
  <c r="Y158" i="39"/>
  <c r="X158" i="39"/>
  <c r="W158" i="39"/>
  <c r="V158" i="39"/>
  <c r="Z158" i="39"/>
  <c r="N158" i="39"/>
  <c r="S158" i="39" s="1"/>
  <c r="AB157" i="39"/>
  <c r="AA157" i="39"/>
  <c r="Y157" i="39"/>
  <c r="X157" i="39"/>
  <c r="V157" i="39"/>
  <c r="Z157" i="39"/>
  <c r="N157" i="39"/>
  <c r="S157" i="39" s="1"/>
  <c r="AL157" i="39" s="1"/>
  <c r="AB156" i="39"/>
  <c r="AA156" i="39"/>
  <c r="Y156" i="39"/>
  <c r="X156" i="39"/>
  <c r="W156" i="39"/>
  <c r="V156" i="39"/>
  <c r="Z156" i="39"/>
  <c r="N156" i="39"/>
  <c r="S156" i="39" s="1"/>
  <c r="AB155" i="39"/>
  <c r="AA155" i="39"/>
  <c r="Y155" i="39"/>
  <c r="X155" i="39"/>
  <c r="V155" i="39"/>
  <c r="Z155" i="39"/>
  <c r="N155" i="39"/>
  <c r="S155" i="39" s="1"/>
  <c r="AL155" i="39" s="1"/>
  <c r="AB154" i="39"/>
  <c r="AA154" i="39"/>
  <c r="Y154" i="39"/>
  <c r="X154" i="39"/>
  <c r="W154" i="39"/>
  <c r="V154" i="39"/>
  <c r="Z154" i="39"/>
  <c r="N154" i="39"/>
  <c r="S154" i="39" s="1"/>
  <c r="AB153" i="39"/>
  <c r="AA153" i="39"/>
  <c r="Y153" i="39"/>
  <c r="X153" i="39"/>
  <c r="V153" i="39"/>
  <c r="Z153" i="39"/>
  <c r="N153" i="39"/>
  <c r="S153" i="39" s="1"/>
  <c r="AL153" i="39" s="1"/>
  <c r="AB152" i="39"/>
  <c r="AA152" i="39"/>
  <c r="Y152" i="39"/>
  <c r="X152" i="39"/>
  <c r="W152" i="39"/>
  <c r="V152" i="39"/>
  <c r="Z152" i="39"/>
  <c r="N152" i="39"/>
  <c r="S152" i="39" s="1"/>
  <c r="AB151" i="39"/>
  <c r="AA151" i="39"/>
  <c r="Y151" i="39"/>
  <c r="X151" i="39"/>
  <c r="V151" i="39"/>
  <c r="Z151" i="39"/>
  <c r="N151" i="39"/>
  <c r="S151" i="39" s="1"/>
  <c r="AL151" i="39" s="1"/>
  <c r="AB150" i="39"/>
  <c r="AA150" i="39"/>
  <c r="Y150" i="39"/>
  <c r="X150" i="39"/>
  <c r="W150" i="39"/>
  <c r="V150" i="39"/>
  <c r="Z150" i="39"/>
  <c r="N150" i="39"/>
  <c r="S150" i="39" s="1"/>
  <c r="AB149" i="39"/>
  <c r="AA149" i="39"/>
  <c r="Y149" i="39"/>
  <c r="X149" i="39"/>
  <c r="V149" i="39"/>
  <c r="Z149" i="39"/>
  <c r="N149" i="39"/>
  <c r="S149" i="39" s="1"/>
  <c r="AL149" i="39" s="1"/>
  <c r="AB148" i="39"/>
  <c r="AA148" i="39"/>
  <c r="Y148" i="39"/>
  <c r="X148" i="39"/>
  <c r="W148" i="39"/>
  <c r="V148" i="39"/>
  <c r="Z148" i="39"/>
  <c r="N148" i="39"/>
  <c r="S148" i="39" s="1"/>
  <c r="AB147" i="39"/>
  <c r="AA147" i="39"/>
  <c r="Y147" i="39"/>
  <c r="X147" i="39"/>
  <c r="V147" i="39"/>
  <c r="Z147" i="39"/>
  <c r="N147" i="39"/>
  <c r="S147" i="39" s="1"/>
  <c r="AL147" i="39" s="1"/>
  <c r="AB146" i="39"/>
  <c r="AA146" i="39"/>
  <c r="Y146" i="39"/>
  <c r="X146" i="39"/>
  <c r="W146" i="39"/>
  <c r="V146" i="39"/>
  <c r="Z146" i="39"/>
  <c r="N146" i="39"/>
  <c r="S146" i="39" s="1"/>
  <c r="AB145" i="39"/>
  <c r="AA145" i="39"/>
  <c r="Y145" i="39"/>
  <c r="X145" i="39"/>
  <c r="V145" i="39"/>
  <c r="Z145" i="39"/>
  <c r="N145" i="39"/>
  <c r="S145" i="39" s="1"/>
  <c r="AB144" i="39"/>
  <c r="AA144" i="39"/>
  <c r="Y144" i="39"/>
  <c r="X144" i="39"/>
  <c r="W144" i="39"/>
  <c r="V144" i="39"/>
  <c r="Z144" i="39"/>
  <c r="N144" i="39"/>
  <c r="S144" i="39" s="1"/>
  <c r="AB143" i="39"/>
  <c r="AA143" i="39"/>
  <c r="Y143" i="39"/>
  <c r="X143" i="39"/>
  <c r="V143" i="39"/>
  <c r="Z143" i="39"/>
  <c r="N143" i="39"/>
  <c r="S143" i="39" s="1"/>
  <c r="AL143" i="39" s="1"/>
  <c r="AB142" i="39"/>
  <c r="AA142" i="39"/>
  <c r="Y142" i="39"/>
  <c r="X142" i="39"/>
  <c r="W142" i="39"/>
  <c r="V142" i="39"/>
  <c r="Z142" i="39"/>
  <c r="N142" i="39"/>
  <c r="S142" i="39" s="1"/>
  <c r="AB141" i="39"/>
  <c r="AA141" i="39"/>
  <c r="Y141" i="39"/>
  <c r="X141" i="39"/>
  <c r="V141" i="39"/>
  <c r="Z141" i="39"/>
  <c r="N141" i="39"/>
  <c r="S141" i="39" s="1"/>
  <c r="AL141" i="39" s="1"/>
  <c r="AB140" i="39"/>
  <c r="AA140" i="39"/>
  <c r="Y140" i="39"/>
  <c r="X140" i="39"/>
  <c r="W140" i="39"/>
  <c r="V140" i="39"/>
  <c r="Z140" i="39"/>
  <c r="N140" i="39"/>
  <c r="S140" i="39" s="1"/>
  <c r="AB139" i="39"/>
  <c r="AA139" i="39"/>
  <c r="Y139" i="39"/>
  <c r="X139" i="39"/>
  <c r="V139" i="39"/>
  <c r="Z139" i="39"/>
  <c r="N139" i="39"/>
  <c r="S139" i="39" s="1"/>
  <c r="AL139" i="39" s="1"/>
  <c r="AB138" i="39"/>
  <c r="AA138" i="39"/>
  <c r="Y138" i="39"/>
  <c r="X138" i="39"/>
  <c r="W138" i="39"/>
  <c r="V138" i="39"/>
  <c r="Z138" i="39"/>
  <c r="N138" i="39"/>
  <c r="S138" i="39" s="1"/>
  <c r="AB137" i="39"/>
  <c r="AA137" i="39"/>
  <c r="Y137" i="39"/>
  <c r="X137" i="39"/>
  <c r="V137" i="39"/>
  <c r="Z137" i="39"/>
  <c r="N137" i="39"/>
  <c r="S137" i="39" s="1"/>
  <c r="AL137" i="39" s="1"/>
  <c r="AB136" i="39"/>
  <c r="AA136" i="39"/>
  <c r="Y136" i="39"/>
  <c r="X136" i="39"/>
  <c r="W136" i="39"/>
  <c r="V136" i="39"/>
  <c r="Z136" i="39"/>
  <c r="N136" i="39"/>
  <c r="S136" i="39" s="1"/>
  <c r="AB135" i="39"/>
  <c r="AA135" i="39"/>
  <c r="Y135" i="39"/>
  <c r="X135" i="39"/>
  <c r="V135" i="39"/>
  <c r="Z135" i="39"/>
  <c r="N135" i="39"/>
  <c r="S135" i="39" s="1"/>
  <c r="AL135" i="39" s="1"/>
  <c r="AB134" i="39"/>
  <c r="AA134" i="39"/>
  <c r="Y134" i="39"/>
  <c r="X134" i="39"/>
  <c r="W134" i="39"/>
  <c r="V134" i="39"/>
  <c r="Z134" i="39"/>
  <c r="N134" i="39"/>
  <c r="S134" i="39" s="1"/>
  <c r="AB133" i="39"/>
  <c r="AA133" i="39"/>
  <c r="Y133" i="39"/>
  <c r="X133" i="39"/>
  <c r="V133" i="39"/>
  <c r="Z133" i="39"/>
  <c r="N133" i="39"/>
  <c r="S133" i="39" s="1"/>
  <c r="AL133" i="39" s="1"/>
  <c r="AB132" i="39"/>
  <c r="AA132" i="39"/>
  <c r="Y132" i="39"/>
  <c r="X132" i="39"/>
  <c r="W132" i="39"/>
  <c r="V132" i="39"/>
  <c r="Z132" i="39"/>
  <c r="N132" i="39"/>
  <c r="S132" i="39" s="1"/>
  <c r="AB131" i="39"/>
  <c r="AA131" i="39"/>
  <c r="Y131" i="39"/>
  <c r="X131" i="39"/>
  <c r="V131" i="39"/>
  <c r="Z131" i="39"/>
  <c r="N131" i="39"/>
  <c r="S131" i="39" s="1"/>
  <c r="AL131" i="39" s="1"/>
  <c r="AB130" i="39"/>
  <c r="AA130" i="39"/>
  <c r="Y130" i="39"/>
  <c r="X130" i="39"/>
  <c r="W130" i="39"/>
  <c r="V130" i="39"/>
  <c r="Z130" i="39"/>
  <c r="N130" i="39"/>
  <c r="S130" i="39" s="1"/>
  <c r="AB129" i="39"/>
  <c r="AA129" i="39"/>
  <c r="Y129" i="39"/>
  <c r="X129" i="39"/>
  <c r="V129" i="39"/>
  <c r="Z129" i="39"/>
  <c r="N129" i="39"/>
  <c r="S129" i="39" s="1"/>
  <c r="AL129" i="39" s="1"/>
  <c r="AB128" i="39"/>
  <c r="AA128" i="39"/>
  <c r="Y128" i="39"/>
  <c r="X128" i="39"/>
  <c r="W128" i="39"/>
  <c r="V128" i="39"/>
  <c r="Z128" i="39"/>
  <c r="N128" i="39"/>
  <c r="S128" i="39" s="1"/>
  <c r="AB127" i="39"/>
  <c r="AA127" i="39"/>
  <c r="Y127" i="39"/>
  <c r="X127" i="39"/>
  <c r="V127" i="39"/>
  <c r="Z127" i="39"/>
  <c r="N127" i="39"/>
  <c r="S127" i="39" s="1"/>
  <c r="AL127" i="39" s="1"/>
  <c r="AB126" i="39"/>
  <c r="AA126" i="39"/>
  <c r="Y126" i="39"/>
  <c r="X126" i="39"/>
  <c r="W126" i="39"/>
  <c r="V126" i="39"/>
  <c r="Z126" i="39"/>
  <c r="N126" i="39"/>
  <c r="S126" i="39" s="1"/>
  <c r="AB125" i="39"/>
  <c r="AA125" i="39"/>
  <c r="Y125" i="39"/>
  <c r="X125" i="39"/>
  <c r="V125" i="39"/>
  <c r="Z125" i="39"/>
  <c r="N125" i="39"/>
  <c r="S125" i="39" s="1"/>
  <c r="AL125" i="39" s="1"/>
  <c r="AB124" i="39"/>
  <c r="AA124" i="39"/>
  <c r="Y124" i="39"/>
  <c r="X124" i="39"/>
  <c r="W124" i="39"/>
  <c r="V124" i="39"/>
  <c r="Z124" i="39"/>
  <c r="N124" i="39"/>
  <c r="S124" i="39" s="1"/>
  <c r="AB123" i="39"/>
  <c r="AA123" i="39"/>
  <c r="Y123" i="39"/>
  <c r="X123" i="39"/>
  <c r="V123" i="39"/>
  <c r="Z123" i="39"/>
  <c r="N123" i="39"/>
  <c r="S123" i="39" s="1"/>
  <c r="AL123" i="39" s="1"/>
  <c r="AB122" i="39"/>
  <c r="AA122" i="39"/>
  <c r="Y122" i="39"/>
  <c r="X122" i="39"/>
  <c r="W122" i="39"/>
  <c r="V122" i="39"/>
  <c r="Z122" i="39"/>
  <c r="N122" i="39"/>
  <c r="S122" i="39" s="1"/>
  <c r="AB121" i="39"/>
  <c r="AA121" i="39"/>
  <c r="Y121" i="39"/>
  <c r="X121" i="39"/>
  <c r="V121" i="39"/>
  <c r="Z121" i="39"/>
  <c r="N121" i="39"/>
  <c r="S121" i="39" s="1"/>
  <c r="AL121" i="39" s="1"/>
  <c r="AB120" i="39"/>
  <c r="AA120" i="39"/>
  <c r="Y120" i="39"/>
  <c r="X120" i="39"/>
  <c r="W120" i="39"/>
  <c r="V120" i="39"/>
  <c r="Z120" i="39"/>
  <c r="N120" i="39"/>
  <c r="S120" i="39" s="1"/>
  <c r="AB119" i="39"/>
  <c r="AA119" i="39"/>
  <c r="Y119" i="39"/>
  <c r="X119" i="39"/>
  <c r="V119" i="39"/>
  <c r="Z119" i="39"/>
  <c r="N119" i="39"/>
  <c r="S119" i="39" s="1"/>
  <c r="AL119" i="39" s="1"/>
  <c r="AB118" i="39"/>
  <c r="AA118" i="39"/>
  <c r="Y118" i="39"/>
  <c r="X118" i="39"/>
  <c r="W118" i="39"/>
  <c r="V118" i="39"/>
  <c r="Z118" i="39"/>
  <c r="N118" i="39"/>
  <c r="S118" i="39" s="1"/>
  <c r="AB117" i="39"/>
  <c r="AA117" i="39"/>
  <c r="Y117" i="39"/>
  <c r="X117" i="39"/>
  <c r="V117" i="39"/>
  <c r="Z117" i="39"/>
  <c r="N117" i="39"/>
  <c r="S117" i="39" s="1"/>
  <c r="AL117" i="39" s="1"/>
  <c r="AB116" i="39"/>
  <c r="AA116" i="39"/>
  <c r="Y116" i="39"/>
  <c r="X116" i="39"/>
  <c r="W116" i="39"/>
  <c r="V116" i="39"/>
  <c r="Z116" i="39"/>
  <c r="N116" i="39"/>
  <c r="S116" i="39" s="1"/>
  <c r="AB115" i="39"/>
  <c r="AA115" i="39"/>
  <c r="Y115" i="39"/>
  <c r="X115" i="39"/>
  <c r="V115" i="39"/>
  <c r="Z115" i="39"/>
  <c r="N115" i="39"/>
  <c r="S115" i="39" s="1"/>
  <c r="AL115" i="39" s="1"/>
  <c r="AB114" i="39"/>
  <c r="AA114" i="39"/>
  <c r="Y114" i="39"/>
  <c r="X114" i="39"/>
  <c r="W114" i="39"/>
  <c r="V114" i="39"/>
  <c r="Z114" i="39"/>
  <c r="N114" i="39"/>
  <c r="S114" i="39" s="1"/>
  <c r="AB113" i="39"/>
  <c r="AA113" i="39"/>
  <c r="Y113" i="39"/>
  <c r="X113" i="39"/>
  <c r="V113" i="39"/>
  <c r="Z113" i="39"/>
  <c r="N113" i="39"/>
  <c r="S113" i="39" s="1"/>
  <c r="AL113" i="39" s="1"/>
  <c r="AB112" i="39"/>
  <c r="AA112" i="39"/>
  <c r="Y112" i="39"/>
  <c r="X112" i="39"/>
  <c r="W112" i="39"/>
  <c r="V112" i="39"/>
  <c r="Z112" i="39"/>
  <c r="N112" i="39"/>
  <c r="S112" i="39" s="1"/>
  <c r="AB111" i="39"/>
  <c r="AA111" i="39"/>
  <c r="Y111" i="39"/>
  <c r="X111" i="39"/>
  <c r="V111" i="39"/>
  <c r="Z111" i="39"/>
  <c r="N111" i="39"/>
  <c r="S111" i="39" s="1"/>
  <c r="AL111" i="39" s="1"/>
  <c r="AB110" i="39"/>
  <c r="AA110" i="39"/>
  <c r="Y110" i="39"/>
  <c r="X110" i="39"/>
  <c r="W110" i="39"/>
  <c r="V110" i="39"/>
  <c r="Z110" i="39"/>
  <c r="N110" i="39"/>
  <c r="S110" i="39" s="1"/>
  <c r="AB109" i="39"/>
  <c r="AA109" i="39"/>
  <c r="Y109" i="39"/>
  <c r="X109" i="39"/>
  <c r="V109" i="39"/>
  <c r="Z109" i="39"/>
  <c r="N109" i="39"/>
  <c r="S109" i="39" s="1"/>
  <c r="AL109" i="39" s="1"/>
  <c r="AB108" i="39"/>
  <c r="AA108" i="39"/>
  <c r="Y108" i="39"/>
  <c r="X108" i="39"/>
  <c r="W108" i="39"/>
  <c r="V108" i="39"/>
  <c r="Z108" i="39"/>
  <c r="N108" i="39"/>
  <c r="S108" i="39" s="1"/>
  <c r="AB107" i="39"/>
  <c r="AA107" i="39"/>
  <c r="Y107" i="39"/>
  <c r="X107" i="39"/>
  <c r="V107" i="39"/>
  <c r="Z107" i="39"/>
  <c r="N107" i="39"/>
  <c r="S107" i="39" s="1"/>
  <c r="AL107" i="39" s="1"/>
  <c r="AB106" i="39"/>
  <c r="AA106" i="39"/>
  <c r="Y106" i="39"/>
  <c r="X106" i="39"/>
  <c r="W106" i="39"/>
  <c r="V106" i="39"/>
  <c r="Z106" i="39"/>
  <c r="N106" i="39"/>
  <c r="S106" i="39" s="1"/>
  <c r="AB105" i="39"/>
  <c r="AA105" i="39"/>
  <c r="Y105" i="39"/>
  <c r="X105" i="39"/>
  <c r="V105" i="39"/>
  <c r="Z105" i="39"/>
  <c r="N105" i="39"/>
  <c r="S105" i="39" s="1"/>
  <c r="AL105" i="39" s="1"/>
  <c r="AB104" i="39"/>
  <c r="AA104" i="39"/>
  <c r="Y104" i="39"/>
  <c r="X104" i="39"/>
  <c r="W104" i="39"/>
  <c r="V104" i="39"/>
  <c r="Z104" i="39"/>
  <c r="N104" i="39"/>
  <c r="S104" i="39" s="1"/>
  <c r="AB103" i="39"/>
  <c r="AA103" i="39"/>
  <c r="Y103" i="39"/>
  <c r="X103" i="39"/>
  <c r="V103" i="39"/>
  <c r="Z103" i="39"/>
  <c r="N103" i="39"/>
  <c r="S103" i="39" s="1"/>
  <c r="AL103" i="39" s="1"/>
  <c r="AB102" i="39"/>
  <c r="AA102" i="39"/>
  <c r="Y102" i="39"/>
  <c r="X102" i="39"/>
  <c r="W102" i="39"/>
  <c r="V102" i="39"/>
  <c r="Z102" i="39"/>
  <c r="N102" i="39"/>
  <c r="S102" i="39" s="1"/>
  <c r="AB101" i="39"/>
  <c r="AA101" i="39"/>
  <c r="Y101" i="39"/>
  <c r="X101" i="39"/>
  <c r="V101" i="39"/>
  <c r="Z101" i="39"/>
  <c r="N101" i="39"/>
  <c r="S101" i="39" s="1"/>
  <c r="AL101" i="39" s="1"/>
  <c r="AB100" i="39"/>
  <c r="AA100" i="39"/>
  <c r="Y100" i="39"/>
  <c r="X100" i="39"/>
  <c r="W100" i="39"/>
  <c r="V100" i="39"/>
  <c r="Z100" i="39"/>
  <c r="N100" i="39"/>
  <c r="S100" i="39" s="1"/>
  <c r="AB99" i="39"/>
  <c r="AA99" i="39"/>
  <c r="Y99" i="39"/>
  <c r="X99" i="39"/>
  <c r="V99" i="39"/>
  <c r="Z99" i="39"/>
  <c r="N99" i="39"/>
  <c r="S99" i="39" s="1"/>
  <c r="AL99" i="39" s="1"/>
  <c r="AB98" i="39"/>
  <c r="AA98" i="39"/>
  <c r="Y98" i="39"/>
  <c r="X98" i="39"/>
  <c r="W98" i="39"/>
  <c r="V98" i="39"/>
  <c r="Z98" i="39"/>
  <c r="N98" i="39"/>
  <c r="S98" i="39" s="1"/>
  <c r="AB97" i="39"/>
  <c r="AA97" i="39"/>
  <c r="Y97" i="39"/>
  <c r="X97" i="39"/>
  <c r="V97" i="39"/>
  <c r="Z97" i="39"/>
  <c r="N97" i="39"/>
  <c r="S97" i="39" s="1"/>
  <c r="AL97" i="39" s="1"/>
  <c r="AB96" i="39"/>
  <c r="AA96" i="39"/>
  <c r="Y96" i="39"/>
  <c r="X96" i="39"/>
  <c r="W96" i="39"/>
  <c r="V96" i="39"/>
  <c r="Z96" i="39"/>
  <c r="N96" i="39"/>
  <c r="S96" i="39" s="1"/>
  <c r="AB95" i="39"/>
  <c r="AA95" i="39"/>
  <c r="Y95" i="39"/>
  <c r="X95" i="39"/>
  <c r="V95" i="39"/>
  <c r="Z95" i="39"/>
  <c r="N95" i="39"/>
  <c r="S95" i="39" s="1"/>
  <c r="AL95" i="39" s="1"/>
  <c r="AB94" i="39"/>
  <c r="AA94" i="39"/>
  <c r="Y94" i="39"/>
  <c r="X94" i="39"/>
  <c r="W94" i="39"/>
  <c r="V94" i="39"/>
  <c r="Z94" i="39"/>
  <c r="N94" i="39"/>
  <c r="S94" i="39" s="1"/>
  <c r="AB93" i="39"/>
  <c r="AA93" i="39"/>
  <c r="Y93" i="39"/>
  <c r="X93" i="39"/>
  <c r="V93" i="39"/>
  <c r="Z93" i="39"/>
  <c r="N93" i="39"/>
  <c r="S93" i="39" s="1"/>
  <c r="AB92" i="39"/>
  <c r="AA92" i="39"/>
  <c r="Y92" i="39"/>
  <c r="X92" i="39"/>
  <c r="W92" i="39"/>
  <c r="V92" i="39"/>
  <c r="Z92" i="39"/>
  <c r="N92" i="39"/>
  <c r="S92" i="39" s="1"/>
  <c r="AB91" i="39"/>
  <c r="AA91" i="39"/>
  <c r="Y91" i="39"/>
  <c r="X91" i="39"/>
  <c r="V91" i="39"/>
  <c r="Z91" i="39"/>
  <c r="N91" i="39"/>
  <c r="S91" i="39" s="1"/>
  <c r="AL91" i="39" s="1"/>
  <c r="AB90" i="39"/>
  <c r="AA90" i="39"/>
  <c r="Y90" i="39"/>
  <c r="X90" i="39"/>
  <c r="W90" i="39"/>
  <c r="V90" i="39"/>
  <c r="Z90" i="39"/>
  <c r="N90" i="39"/>
  <c r="S90" i="39" s="1"/>
  <c r="AB89" i="39"/>
  <c r="AA89" i="39"/>
  <c r="Y89" i="39"/>
  <c r="X89" i="39"/>
  <c r="V89" i="39"/>
  <c r="Z89" i="39"/>
  <c r="N89" i="39"/>
  <c r="S89" i="39" s="1"/>
  <c r="AL89" i="39" s="1"/>
  <c r="AB88" i="39"/>
  <c r="AA88" i="39"/>
  <c r="Y88" i="39"/>
  <c r="X88" i="39"/>
  <c r="W88" i="39"/>
  <c r="V88" i="39"/>
  <c r="Z88" i="39"/>
  <c r="N88" i="39"/>
  <c r="S88" i="39" s="1"/>
  <c r="AB87" i="39"/>
  <c r="AA87" i="39"/>
  <c r="Y87" i="39"/>
  <c r="X87" i="39"/>
  <c r="V87" i="39"/>
  <c r="Z87" i="39"/>
  <c r="N87" i="39"/>
  <c r="S87" i="39" s="1"/>
  <c r="AL87" i="39" s="1"/>
  <c r="AB86" i="39"/>
  <c r="AA86" i="39"/>
  <c r="Y86" i="39"/>
  <c r="X86" i="39"/>
  <c r="W86" i="39"/>
  <c r="V86" i="39"/>
  <c r="Z86" i="39"/>
  <c r="N86" i="39"/>
  <c r="S86" i="39" s="1"/>
  <c r="AB85" i="39"/>
  <c r="AA85" i="39"/>
  <c r="Y85" i="39"/>
  <c r="X85" i="39"/>
  <c r="V85" i="39"/>
  <c r="Z85" i="39"/>
  <c r="N85" i="39"/>
  <c r="S85" i="39" s="1"/>
  <c r="AL85" i="39" s="1"/>
  <c r="AB84" i="39"/>
  <c r="AA84" i="39"/>
  <c r="Y84" i="39"/>
  <c r="X84" i="39"/>
  <c r="W84" i="39"/>
  <c r="V84" i="39"/>
  <c r="Z84" i="39"/>
  <c r="N84" i="39"/>
  <c r="S84" i="39" s="1"/>
  <c r="AB83" i="39"/>
  <c r="AA83" i="39"/>
  <c r="Y83" i="39"/>
  <c r="X83" i="39"/>
  <c r="V83" i="39"/>
  <c r="Z83" i="39"/>
  <c r="N83" i="39"/>
  <c r="S83" i="39" s="1"/>
  <c r="AL83" i="39" s="1"/>
  <c r="AB82" i="39"/>
  <c r="AA82" i="39"/>
  <c r="Y82" i="39"/>
  <c r="X82" i="39"/>
  <c r="W82" i="39"/>
  <c r="V82" i="39"/>
  <c r="Z82" i="39"/>
  <c r="N82" i="39"/>
  <c r="S82" i="39" s="1"/>
  <c r="AB81" i="39"/>
  <c r="AA81" i="39"/>
  <c r="Y81" i="39"/>
  <c r="X81" i="39"/>
  <c r="V81" i="39"/>
  <c r="Z81" i="39"/>
  <c r="N81" i="39"/>
  <c r="S81" i="39" s="1"/>
  <c r="AL81" i="39" s="1"/>
  <c r="AB80" i="39"/>
  <c r="AA80" i="39"/>
  <c r="Y80" i="39"/>
  <c r="X80" i="39"/>
  <c r="W80" i="39"/>
  <c r="V80" i="39"/>
  <c r="Z80" i="39"/>
  <c r="N80" i="39"/>
  <c r="S80" i="39" s="1"/>
  <c r="AB79" i="39"/>
  <c r="AA79" i="39"/>
  <c r="Y79" i="39"/>
  <c r="X79" i="39"/>
  <c r="V79" i="39"/>
  <c r="Z79" i="39"/>
  <c r="N79" i="39"/>
  <c r="S79" i="39" s="1"/>
  <c r="AL79" i="39" s="1"/>
  <c r="AB78" i="39"/>
  <c r="AA78" i="39"/>
  <c r="Y78" i="39"/>
  <c r="X78" i="39"/>
  <c r="W78" i="39"/>
  <c r="V78" i="39"/>
  <c r="Z78" i="39"/>
  <c r="N78" i="39"/>
  <c r="S78" i="39" s="1"/>
  <c r="AB77" i="39"/>
  <c r="AA77" i="39"/>
  <c r="Y77" i="39"/>
  <c r="X77" i="39"/>
  <c r="V77" i="39"/>
  <c r="Z77" i="39"/>
  <c r="N77" i="39"/>
  <c r="S77" i="39" s="1"/>
  <c r="AB76" i="39"/>
  <c r="AA76" i="39"/>
  <c r="Y76" i="39"/>
  <c r="X76" i="39"/>
  <c r="W76" i="39"/>
  <c r="V76" i="39"/>
  <c r="Z76" i="39"/>
  <c r="N76" i="39"/>
  <c r="S76" i="39" s="1"/>
  <c r="AB75" i="39"/>
  <c r="AA75" i="39"/>
  <c r="Y75" i="39"/>
  <c r="X75" i="39"/>
  <c r="V75" i="39"/>
  <c r="Z75" i="39"/>
  <c r="N75" i="39"/>
  <c r="S75" i="39" s="1"/>
  <c r="AL75" i="39" s="1"/>
  <c r="AB74" i="39"/>
  <c r="AA74" i="39"/>
  <c r="Y74" i="39"/>
  <c r="X74" i="39"/>
  <c r="W74" i="39"/>
  <c r="V74" i="39"/>
  <c r="Z74" i="39"/>
  <c r="N74" i="39"/>
  <c r="S74" i="39" s="1"/>
  <c r="AB73" i="39"/>
  <c r="AA73" i="39"/>
  <c r="Y73" i="39"/>
  <c r="X73" i="39"/>
  <c r="V73" i="39"/>
  <c r="Z73" i="39"/>
  <c r="N73" i="39"/>
  <c r="S73" i="39" s="1"/>
  <c r="AB72" i="39"/>
  <c r="AA72" i="39"/>
  <c r="Y72" i="39"/>
  <c r="X72" i="39"/>
  <c r="W72" i="39"/>
  <c r="V72" i="39"/>
  <c r="Z72" i="39"/>
  <c r="N72" i="39"/>
  <c r="S72" i="39" s="1"/>
  <c r="AB71" i="39"/>
  <c r="AA71" i="39"/>
  <c r="Y71" i="39"/>
  <c r="X71" i="39"/>
  <c r="V71" i="39"/>
  <c r="Z71" i="39"/>
  <c r="N71" i="39"/>
  <c r="S71" i="39" s="1"/>
  <c r="AL71" i="39" s="1"/>
  <c r="AB70" i="39"/>
  <c r="AA70" i="39"/>
  <c r="Y70" i="39"/>
  <c r="X70" i="39"/>
  <c r="W70" i="39"/>
  <c r="V70" i="39"/>
  <c r="Z70" i="39"/>
  <c r="N70" i="39"/>
  <c r="S70" i="39" s="1"/>
  <c r="AB69" i="39"/>
  <c r="AA69" i="39"/>
  <c r="Y69" i="39"/>
  <c r="X69" i="39"/>
  <c r="V69" i="39"/>
  <c r="Z69" i="39"/>
  <c r="N69" i="39"/>
  <c r="S69" i="39" s="1"/>
  <c r="AL69" i="39" s="1"/>
  <c r="AB68" i="39"/>
  <c r="AA68" i="39"/>
  <c r="Y68" i="39"/>
  <c r="X68" i="39"/>
  <c r="W68" i="39"/>
  <c r="V68" i="39"/>
  <c r="Z68" i="39"/>
  <c r="N68" i="39"/>
  <c r="S68" i="39" s="1"/>
  <c r="AB67" i="39"/>
  <c r="AA67" i="39"/>
  <c r="Y67" i="39"/>
  <c r="X67" i="39"/>
  <c r="V67" i="39"/>
  <c r="Z67" i="39"/>
  <c r="N67" i="39"/>
  <c r="S67" i="39" s="1"/>
  <c r="AL67" i="39" s="1"/>
  <c r="AB66" i="39"/>
  <c r="AA66" i="39"/>
  <c r="Y66" i="39"/>
  <c r="X66" i="39"/>
  <c r="W66" i="39"/>
  <c r="V66" i="39"/>
  <c r="Z66" i="39"/>
  <c r="N66" i="39"/>
  <c r="S66" i="39" s="1"/>
  <c r="AB65" i="39"/>
  <c r="AA65" i="39"/>
  <c r="Y65" i="39"/>
  <c r="X65" i="39"/>
  <c r="V65" i="39"/>
  <c r="Z65" i="39"/>
  <c r="N65" i="39"/>
  <c r="S65" i="39" s="1"/>
  <c r="AL65" i="39" s="1"/>
  <c r="AB64" i="39"/>
  <c r="AA64" i="39"/>
  <c r="Y64" i="39"/>
  <c r="X64" i="39"/>
  <c r="W64" i="39"/>
  <c r="V64" i="39"/>
  <c r="Z64" i="39"/>
  <c r="N64" i="39"/>
  <c r="S64" i="39" s="1"/>
  <c r="AB63" i="39"/>
  <c r="AA63" i="39"/>
  <c r="Y63" i="39"/>
  <c r="X63" i="39"/>
  <c r="V63" i="39"/>
  <c r="Z63" i="39"/>
  <c r="N63" i="39"/>
  <c r="S63" i="39" s="1"/>
  <c r="AL63" i="39" s="1"/>
  <c r="AB62" i="39"/>
  <c r="AA62" i="39"/>
  <c r="Y62" i="39"/>
  <c r="X62" i="39"/>
  <c r="W62" i="39"/>
  <c r="V62" i="39"/>
  <c r="Z62" i="39"/>
  <c r="N62" i="39"/>
  <c r="S62" i="39" s="1"/>
  <c r="AB61" i="39"/>
  <c r="AA61" i="39"/>
  <c r="Y61" i="39"/>
  <c r="X61" i="39"/>
  <c r="V61" i="39"/>
  <c r="Z61" i="39"/>
  <c r="N61" i="39"/>
  <c r="S61" i="39" s="1"/>
  <c r="AL61" i="39" s="1"/>
  <c r="AB60" i="39"/>
  <c r="AA60" i="39"/>
  <c r="Y60" i="39"/>
  <c r="X60" i="39"/>
  <c r="W60" i="39"/>
  <c r="V60" i="39"/>
  <c r="Z60" i="39"/>
  <c r="N60" i="39"/>
  <c r="S60" i="39" s="1"/>
  <c r="AB59" i="39"/>
  <c r="AA59" i="39"/>
  <c r="Y59" i="39"/>
  <c r="X59" i="39"/>
  <c r="V59" i="39"/>
  <c r="Z59" i="39"/>
  <c r="N59" i="39"/>
  <c r="S59" i="39" s="1"/>
  <c r="AL59" i="39" s="1"/>
  <c r="AB58" i="39"/>
  <c r="AA58" i="39"/>
  <c r="Y58" i="39"/>
  <c r="X58" i="39"/>
  <c r="W58" i="39"/>
  <c r="V58" i="39"/>
  <c r="Z58" i="39"/>
  <c r="N58" i="39"/>
  <c r="S58" i="39" s="1"/>
  <c r="AB57" i="39"/>
  <c r="AA57" i="39"/>
  <c r="Y57" i="39"/>
  <c r="X57" i="39"/>
  <c r="V57" i="39"/>
  <c r="Z57" i="39"/>
  <c r="N57" i="39"/>
  <c r="S57" i="39" s="1"/>
  <c r="AL57" i="39" s="1"/>
  <c r="AB56" i="39"/>
  <c r="AA56" i="39"/>
  <c r="Y56" i="39"/>
  <c r="X56" i="39"/>
  <c r="W56" i="39"/>
  <c r="V56" i="39"/>
  <c r="Z56" i="39"/>
  <c r="N56" i="39"/>
  <c r="S56" i="39" s="1"/>
  <c r="AB55" i="39"/>
  <c r="AA55" i="39"/>
  <c r="Y55" i="39"/>
  <c r="X55" i="39"/>
  <c r="V55" i="39"/>
  <c r="Z55" i="39"/>
  <c r="N55" i="39"/>
  <c r="S55" i="39" s="1"/>
  <c r="AL55" i="39" s="1"/>
  <c r="AB54" i="39"/>
  <c r="AA54" i="39"/>
  <c r="Y54" i="39"/>
  <c r="X54" i="39"/>
  <c r="W54" i="39"/>
  <c r="V54" i="39"/>
  <c r="Z54" i="39"/>
  <c r="N54" i="39"/>
  <c r="S54" i="39" s="1"/>
  <c r="AB53" i="39"/>
  <c r="AA53" i="39"/>
  <c r="Y53" i="39"/>
  <c r="X53" i="39"/>
  <c r="V53" i="39"/>
  <c r="Z53" i="39"/>
  <c r="N53" i="39"/>
  <c r="S53" i="39" s="1"/>
  <c r="AL53" i="39" s="1"/>
  <c r="AB52" i="39"/>
  <c r="AA52" i="39"/>
  <c r="Y52" i="39"/>
  <c r="X52" i="39"/>
  <c r="W52" i="39"/>
  <c r="V52" i="39"/>
  <c r="Z52" i="39"/>
  <c r="N52" i="39"/>
  <c r="S52" i="39" s="1"/>
  <c r="AB51" i="39"/>
  <c r="AA51" i="39"/>
  <c r="Y51" i="39"/>
  <c r="X51" i="39"/>
  <c r="V51" i="39"/>
  <c r="Z51" i="39"/>
  <c r="N51" i="39"/>
  <c r="S51" i="39" s="1"/>
  <c r="AL51" i="39" s="1"/>
  <c r="AB50" i="39"/>
  <c r="AA50" i="39"/>
  <c r="Y50" i="39"/>
  <c r="X50" i="39"/>
  <c r="W50" i="39"/>
  <c r="V50" i="39"/>
  <c r="Z50" i="39"/>
  <c r="N50" i="39"/>
  <c r="S50" i="39" s="1"/>
  <c r="AB49" i="39"/>
  <c r="AA49" i="39"/>
  <c r="Y49" i="39"/>
  <c r="X49" i="39"/>
  <c r="V49" i="39"/>
  <c r="Z49" i="39"/>
  <c r="N49" i="39"/>
  <c r="S49" i="39" s="1"/>
  <c r="AL49" i="39" s="1"/>
  <c r="AB48" i="39"/>
  <c r="AA48" i="39"/>
  <c r="Y48" i="39"/>
  <c r="X48" i="39"/>
  <c r="W48" i="39"/>
  <c r="V48" i="39"/>
  <c r="Z48" i="39"/>
  <c r="N48" i="39"/>
  <c r="S48" i="39" s="1"/>
  <c r="AB47" i="39"/>
  <c r="AA47" i="39"/>
  <c r="Y47" i="39"/>
  <c r="X47" i="39"/>
  <c r="V47" i="39"/>
  <c r="Z47" i="39"/>
  <c r="N47" i="39"/>
  <c r="S47" i="39" s="1"/>
  <c r="AL47" i="39" s="1"/>
  <c r="AB46" i="39"/>
  <c r="AA46" i="39"/>
  <c r="Y46" i="39"/>
  <c r="X46" i="39"/>
  <c r="W46" i="39"/>
  <c r="V46" i="39"/>
  <c r="Z46" i="39"/>
  <c r="N46" i="39"/>
  <c r="S46" i="39" s="1"/>
  <c r="AB45" i="39"/>
  <c r="AA45" i="39"/>
  <c r="Y45" i="39"/>
  <c r="X45" i="39"/>
  <c r="V45" i="39"/>
  <c r="Z45" i="39"/>
  <c r="N45" i="39"/>
  <c r="S45" i="39" s="1"/>
  <c r="AL45" i="39" s="1"/>
  <c r="AB44" i="39"/>
  <c r="AA44" i="39"/>
  <c r="Y44" i="39"/>
  <c r="X44" i="39"/>
  <c r="W44" i="39"/>
  <c r="V44" i="39"/>
  <c r="Z44" i="39"/>
  <c r="N44" i="39"/>
  <c r="S44" i="39" s="1"/>
  <c r="AB43" i="39"/>
  <c r="AA43" i="39"/>
  <c r="Y43" i="39"/>
  <c r="X43" i="39"/>
  <c r="V43" i="39"/>
  <c r="Z43" i="39"/>
  <c r="N43" i="39"/>
  <c r="S43" i="39" s="1"/>
  <c r="AL43" i="39" s="1"/>
  <c r="AB42" i="39"/>
  <c r="AA42" i="39"/>
  <c r="Y42" i="39"/>
  <c r="X42" i="39"/>
  <c r="W42" i="39"/>
  <c r="V42" i="39"/>
  <c r="Z42" i="39"/>
  <c r="N42" i="39"/>
  <c r="S42" i="39" s="1"/>
  <c r="AB41" i="39"/>
  <c r="AA41" i="39"/>
  <c r="Y41" i="39"/>
  <c r="X41" i="39"/>
  <c r="V41" i="39"/>
  <c r="Z41" i="39"/>
  <c r="N41" i="39"/>
  <c r="S41" i="39" s="1"/>
  <c r="AL41" i="39" s="1"/>
  <c r="AB40" i="39"/>
  <c r="AA40" i="39"/>
  <c r="Y40" i="39"/>
  <c r="X40" i="39"/>
  <c r="W40" i="39"/>
  <c r="V40" i="39"/>
  <c r="Z40" i="39"/>
  <c r="N40" i="39"/>
  <c r="S40" i="39" s="1"/>
  <c r="AB39" i="39"/>
  <c r="AA39" i="39"/>
  <c r="Y39" i="39"/>
  <c r="X39" i="39"/>
  <c r="V39" i="39"/>
  <c r="Z39" i="39"/>
  <c r="N39" i="39"/>
  <c r="S39" i="39" s="1"/>
  <c r="AL39" i="39" s="1"/>
  <c r="AB38" i="39"/>
  <c r="AA38" i="39"/>
  <c r="Y38" i="39"/>
  <c r="X38" i="39"/>
  <c r="W38" i="39"/>
  <c r="V38" i="39"/>
  <c r="Z38" i="39"/>
  <c r="N38" i="39"/>
  <c r="S38" i="39" s="1"/>
  <c r="AB37" i="39"/>
  <c r="AA37" i="39"/>
  <c r="Y37" i="39"/>
  <c r="X37" i="39"/>
  <c r="V37" i="39"/>
  <c r="Z37" i="39"/>
  <c r="N37" i="39"/>
  <c r="S37" i="39" s="1"/>
  <c r="AL37" i="39" s="1"/>
  <c r="AB36" i="39"/>
  <c r="AA36" i="39"/>
  <c r="Y36" i="39"/>
  <c r="X36" i="39"/>
  <c r="W36" i="39"/>
  <c r="V36" i="39"/>
  <c r="Z36" i="39"/>
  <c r="N36" i="39"/>
  <c r="S36" i="39" s="1"/>
  <c r="AB35" i="39"/>
  <c r="AA35" i="39"/>
  <c r="Y35" i="39"/>
  <c r="X35" i="39"/>
  <c r="V35" i="39"/>
  <c r="Z35" i="39"/>
  <c r="N35" i="39"/>
  <c r="S35" i="39" s="1"/>
  <c r="AL35" i="39" s="1"/>
  <c r="AB34" i="39"/>
  <c r="AA34" i="39"/>
  <c r="Y34" i="39"/>
  <c r="X34" i="39"/>
  <c r="W34" i="39"/>
  <c r="V34" i="39"/>
  <c r="Z34" i="39"/>
  <c r="N34" i="39"/>
  <c r="S34" i="39" s="1"/>
  <c r="AB33" i="39"/>
  <c r="AA33" i="39"/>
  <c r="Y33" i="39"/>
  <c r="X33" i="39"/>
  <c r="V33" i="39"/>
  <c r="Z33" i="39"/>
  <c r="N33" i="39"/>
  <c r="S33" i="39" s="1"/>
  <c r="AL33" i="39" s="1"/>
  <c r="AB32" i="39"/>
  <c r="AA32" i="39"/>
  <c r="Y32" i="39"/>
  <c r="X32" i="39"/>
  <c r="W32" i="39"/>
  <c r="V32" i="39"/>
  <c r="Z32" i="39"/>
  <c r="N32" i="39"/>
  <c r="S32" i="39" s="1"/>
  <c r="AB31" i="39"/>
  <c r="AA31" i="39"/>
  <c r="Y31" i="39"/>
  <c r="X31" i="39"/>
  <c r="V31" i="39"/>
  <c r="Z31" i="39"/>
  <c r="N31" i="39"/>
  <c r="S31" i="39" s="1"/>
  <c r="AL31" i="39" s="1"/>
  <c r="AB30" i="39"/>
  <c r="AA30" i="39"/>
  <c r="Y30" i="39"/>
  <c r="X30" i="39"/>
  <c r="W30" i="39"/>
  <c r="V30" i="39"/>
  <c r="Z30" i="39"/>
  <c r="N30" i="39"/>
  <c r="S30" i="39" s="1"/>
  <c r="AB29" i="39"/>
  <c r="AA29" i="39"/>
  <c r="Y29" i="39"/>
  <c r="X29" i="39"/>
  <c r="V29" i="39"/>
  <c r="Z29" i="39"/>
  <c r="N29" i="39"/>
  <c r="S29" i="39" s="1"/>
  <c r="AL29" i="39" s="1"/>
  <c r="AB28" i="39"/>
  <c r="AA28" i="39"/>
  <c r="Y28" i="39"/>
  <c r="X28" i="39"/>
  <c r="W28" i="39"/>
  <c r="V28" i="39"/>
  <c r="Z28" i="39"/>
  <c r="N28" i="39"/>
  <c r="S28" i="39" s="1"/>
  <c r="AB27" i="39"/>
  <c r="AA27" i="39"/>
  <c r="Y27" i="39"/>
  <c r="X27" i="39"/>
  <c r="V27" i="39"/>
  <c r="Z27" i="39"/>
  <c r="N27" i="39"/>
  <c r="S27" i="39" s="1"/>
  <c r="AL27" i="39" s="1"/>
  <c r="AB26" i="39"/>
  <c r="AA26" i="39"/>
  <c r="Y26" i="39"/>
  <c r="X26" i="39"/>
  <c r="W26" i="39"/>
  <c r="V26" i="39"/>
  <c r="Z26" i="39"/>
  <c r="N26" i="39"/>
  <c r="S26" i="39" s="1"/>
  <c r="AB25" i="39"/>
  <c r="AA25" i="39"/>
  <c r="Y25" i="39"/>
  <c r="X25" i="39"/>
  <c r="V25" i="39"/>
  <c r="Z25" i="39"/>
  <c r="N25" i="39"/>
  <c r="S25" i="39" s="1"/>
  <c r="AL25" i="39" s="1"/>
  <c r="AB24" i="39"/>
  <c r="AA24" i="39"/>
  <c r="Y24" i="39"/>
  <c r="X24" i="39"/>
  <c r="W24" i="39"/>
  <c r="V24" i="39"/>
  <c r="Z24" i="39"/>
  <c r="N24" i="39"/>
  <c r="S24" i="39" s="1"/>
  <c r="AB23" i="39"/>
  <c r="AA23" i="39"/>
  <c r="Y23" i="39"/>
  <c r="X23" i="39"/>
  <c r="V23" i="39"/>
  <c r="Z23" i="39"/>
  <c r="N23" i="39"/>
  <c r="S23" i="39" s="1"/>
  <c r="AL23" i="39" s="1"/>
  <c r="AB22" i="39"/>
  <c r="AA22" i="39"/>
  <c r="Y22" i="39"/>
  <c r="X22" i="39"/>
  <c r="W22" i="39"/>
  <c r="V22" i="39"/>
  <c r="Z22" i="39"/>
  <c r="N22" i="39"/>
  <c r="S22" i="39" s="1"/>
  <c r="AB21" i="39"/>
  <c r="AA21" i="39"/>
  <c r="Y21" i="39"/>
  <c r="X21" i="39"/>
  <c r="V21" i="39"/>
  <c r="Z21" i="39"/>
  <c r="N21" i="39"/>
  <c r="S21" i="39" s="1"/>
  <c r="AL21" i="39" s="1"/>
  <c r="AB20" i="39"/>
  <c r="AA20" i="39"/>
  <c r="Y20" i="39"/>
  <c r="X20" i="39"/>
  <c r="W20" i="39"/>
  <c r="V20" i="39"/>
  <c r="Z20" i="39"/>
  <c r="N20" i="39"/>
  <c r="S20" i="39" s="1"/>
  <c r="AB19" i="39"/>
  <c r="AA19" i="39"/>
  <c r="Y19" i="39"/>
  <c r="X19" i="39"/>
  <c r="V19" i="39"/>
  <c r="Z19" i="39"/>
  <c r="N19" i="39"/>
  <c r="S19" i="39" s="1"/>
  <c r="AL19" i="39" s="1"/>
  <c r="AB18" i="39"/>
  <c r="AA18" i="39"/>
  <c r="Y18" i="39"/>
  <c r="X18" i="39"/>
  <c r="W18" i="39"/>
  <c r="V18" i="39"/>
  <c r="Z18" i="39"/>
  <c r="N18" i="39"/>
  <c r="S18" i="39" s="1"/>
  <c r="AB17" i="39"/>
  <c r="AA17" i="39"/>
  <c r="Y17" i="39"/>
  <c r="X17" i="39"/>
  <c r="V17" i="39"/>
  <c r="Z17" i="39"/>
  <c r="N17" i="39"/>
  <c r="S17" i="39" s="1"/>
  <c r="AB16" i="39"/>
  <c r="AA16" i="39"/>
  <c r="Y16" i="39"/>
  <c r="X16" i="39"/>
  <c r="W16" i="39"/>
  <c r="V16" i="39"/>
  <c r="Z16" i="39"/>
  <c r="N16" i="39"/>
  <c r="S16" i="39" s="1"/>
  <c r="AB15" i="39"/>
  <c r="AA15" i="39"/>
  <c r="Y15" i="39"/>
  <c r="X15" i="39"/>
  <c r="V15" i="39"/>
  <c r="Z15" i="39"/>
  <c r="N15" i="39"/>
  <c r="S15" i="39" s="1"/>
  <c r="AL15" i="39" s="1"/>
  <c r="AB14" i="39"/>
  <c r="AA14" i="39"/>
  <c r="Y14" i="39"/>
  <c r="X14" i="39"/>
  <c r="W14" i="39"/>
  <c r="V14" i="39"/>
  <c r="Z14" i="39"/>
  <c r="N14" i="39"/>
  <c r="S14" i="39" s="1"/>
  <c r="AB13" i="39"/>
  <c r="AA13" i="39"/>
  <c r="Y13" i="39"/>
  <c r="X13" i="39"/>
  <c r="V13" i="39"/>
  <c r="Z13" i="39"/>
  <c r="N13" i="39"/>
  <c r="S13" i="39" s="1"/>
  <c r="AL13" i="39" s="1"/>
  <c r="AB12" i="39"/>
  <c r="AA12" i="39"/>
  <c r="Y12" i="39"/>
  <c r="X12" i="39"/>
  <c r="W12" i="39"/>
  <c r="V12" i="39"/>
  <c r="Z12" i="39"/>
  <c r="N12" i="39"/>
  <c r="S12" i="39" s="1"/>
  <c r="AB11" i="39"/>
  <c r="AA11" i="39"/>
  <c r="Y11" i="39"/>
  <c r="X11" i="39"/>
  <c r="V11" i="39"/>
  <c r="Z11" i="39"/>
  <c r="N11" i="39"/>
  <c r="S11" i="39" s="1"/>
  <c r="AL11" i="39" s="1"/>
  <c r="AB10" i="39"/>
  <c r="AA10" i="39"/>
  <c r="Y10" i="39"/>
  <c r="X10" i="39"/>
  <c r="W10" i="39"/>
  <c r="V10" i="39"/>
  <c r="Z10" i="39"/>
  <c r="N10" i="39"/>
  <c r="S10" i="39" s="1"/>
  <c r="AB9" i="39"/>
  <c r="AA9" i="39"/>
  <c r="Y9" i="39"/>
  <c r="X9" i="39"/>
  <c r="V9" i="39"/>
  <c r="Z9" i="39"/>
  <c r="N9" i="39"/>
  <c r="S9" i="39" s="1"/>
  <c r="AL9" i="39" s="1"/>
  <c r="AB8" i="39"/>
  <c r="AA8" i="39"/>
  <c r="Y8" i="39"/>
  <c r="X8" i="39"/>
  <c r="W8" i="39"/>
  <c r="V8" i="39"/>
  <c r="Z8" i="39"/>
  <c r="N8" i="39"/>
  <c r="S8" i="39" s="1"/>
  <c r="AB7" i="39"/>
  <c r="AA7" i="39"/>
  <c r="Y7" i="39"/>
  <c r="X7" i="39"/>
  <c r="V7" i="39"/>
  <c r="Z7" i="39"/>
  <c r="N7" i="39"/>
  <c r="S7" i="39" s="1"/>
  <c r="AL7" i="39" s="1"/>
  <c r="AB6" i="39"/>
  <c r="AA6" i="39"/>
  <c r="Y6" i="39"/>
  <c r="X6" i="39"/>
  <c r="W6" i="39"/>
  <c r="V6" i="39"/>
  <c r="Z6" i="39"/>
  <c r="N6" i="39"/>
  <c r="S6" i="39" s="1"/>
  <c r="AB5" i="39"/>
  <c r="AA5" i="39"/>
  <c r="Y5" i="39"/>
  <c r="X5" i="39"/>
  <c r="V5" i="39"/>
  <c r="Z5" i="39"/>
  <c r="N5" i="39"/>
  <c r="S5" i="39" s="1"/>
  <c r="AE4" i="39"/>
  <c r="AD4" i="39"/>
  <c r="AC4" i="39"/>
  <c r="S4" i="39"/>
  <c r="N4" i="39"/>
  <c r="BK63" i="38"/>
  <c r="BJ62" i="38"/>
  <c r="BB61" i="38"/>
  <c r="BM60" i="38"/>
  <c r="AZ59" i="38"/>
  <c r="BL58" i="38"/>
  <c r="BK57" i="38"/>
  <c r="BJ56" i="38"/>
  <c r="BI55" i="38"/>
  <c r="N54" i="38"/>
  <c r="BM53" i="38"/>
  <c r="BL52" i="38"/>
  <c r="BM51" i="38"/>
  <c r="BJ50" i="38"/>
  <c r="BA48" i="38"/>
  <c r="N48" i="38"/>
  <c r="BK48" i="38"/>
  <c r="BM47" i="38"/>
  <c r="BL46" i="38"/>
  <c r="BK45" i="38"/>
  <c r="BJ44" i="38"/>
  <c r="BI43" i="38"/>
  <c r="BK42" i="38"/>
  <c r="AV41" i="38"/>
  <c r="AD41" i="38"/>
  <c r="BL40" i="38"/>
  <c r="BK39" i="38"/>
  <c r="AB38" i="38"/>
  <c r="BI37" i="38"/>
  <c r="BK36" i="38"/>
  <c r="BI35" i="38"/>
  <c r="BL34" i="38"/>
  <c r="BK33" i="38"/>
  <c r="BL32" i="38"/>
  <c r="BI31" i="38"/>
  <c r="H30" i="38"/>
  <c r="BK30" i="38"/>
  <c r="AV29" i="38"/>
  <c r="BL28" i="38"/>
  <c r="AF27" i="38"/>
  <c r="BJ26" i="38"/>
  <c r="BB25" i="38"/>
  <c r="BD24" i="38"/>
  <c r="BM23" i="38"/>
  <c r="BL22" i="38"/>
  <c r="BK21" i="38"/>
  <c r="BC20" i="38"/>
  <c r="BI19" i="38"/>
  <c r="BC18" i="38"/>
  <c r="BL16" i="38"/>
  <c r="BK15" i="38"/>
  <c r="BC14" i="38"/>
  <c r="AR13" i="38"/>
  <c r="AW12" i="38"/>
  <c r="C8" i="38"/>
  <c r="BK5" i="38"/>
  <c r="BH5" i="38"/>
  <c r="BC5" i="38"/>
  <c r="AU5" i="38"/>
  <c r="AR5" i="38"/>
  <c r="AM5" i="38"/>
  <c r="AJ5" i="38"/>
  <c r="AE5" i="38"/>
  <c r="AB5" i="38"/>
  <c r="W5" i="38"/>
  <c r="T5" i="38"/>
  <c r="O5" i="38"/>
  <c r="L5" i="38"/>
  <c r="AL77" i="39" l="1"/>
  <c r="AL145" i="39"/>
  <c r="AL169" i="39"/>
  <c r="AL269" i="39"/>
  <c r="AL73" i="39"/>
  <c r="AL93" i="39"/>
  <c r="AG474" i="39"/>
  <c r="AG486" i="39"/>
  <c r="AG498" i="39"/>
  <c r="AG510" i="39"/>
  <c r="AG522" i="39"/>
  <c r="AG534" i="39"/>
  <c r="AG546" i="39"/>
  <c r="AG558" i="39"/>
  <c r="AG570" i="39"/>
  <c r="AG582" i="39"/>
  <c r="AG594" i="39"/>
  <c r="AG606" i="39"/>
  <c r="AG618" i="39"/>
  <c r="AG630" i="39"/>
  <c r="AG642" i="39"/>
  <c r="AG654" i="39"/>
  <c r="AG666" i="39"/>
  <c r="AG678" i="39"/>
  <c r="AG690" i="39"/>
  <c r="AG702" i="39"/>
  <c r="AG714" i="39"/>
  <c r="AG726" i="39"/>
  <c r="AG738" i="39"/>
  <c r="AG750" i="39"/>
  <c r="AG762" i="39"/>
  <c r="AG774" i="39"/>
  <c r="AG786" i="39"/>
  <c r="AG798" i="39"/>
  <c r="AG810" i="39"/>
  <c r="AH822" i="39"/>
  <c r="AH834" i="39"/>
  <c r="AH846" i="39"/>
  <c r="AH858" i="39"/>
  <c r="AK877" i="39"/>
  <c r="AH881" i="39"/>
  <c r="AK885" i="39"/>
  <c r="AK889" i="39"/>
  <c r="AH893" i="39"/>
  <c r="AK897" i="39"/>
  <c r="AK901" i="39"/>
  <c r="AH905" i="39"/>
  <c r="AK909" i="39"/>
  <c r="AK913" i="39"/>
  <c r="AH917" i="39"/>
  <c r="AK921" i="39"/>
  <c r="AK925" i="39"/>
  <c r="AH929" i="39"/>
  <c r="AK937" i="39"/>
  <c r="AH941" i="39"/>
  <c r="AK945" i="39"/>
  <c r="AK949" i="39"/>
  <c r="AH953" i="39"/>
  <c r="AK961" i="39"/>
  <c r="AH965" i="39"/>
  <c r="AK973" i="39"/>
  <c r="AH977" i="39"/>
  <c r="AH1001" i="39"/>
  <c r="AH1049" i="39"/>
  <c r="AH1061" i="39"/>
  <c r="AH1073" i="39"/>
  <c r="AH1995" i="39"/>
  <c r="AI407" i="39"/>
  <c r="AI411" i="39"/>
  <c r="AI415" i="39"/>
  <c r="AI419" i="39"/>
  <c r="AI423" i="39"/>
  <c r="AI427" i="39"/>
  <c r="AI431" i="39"/>
  <c r="AI435" i="39"/>
  <c r="AI439" i="39"/>
  <c r="AI443" i="39"/>
  <c r="AI447" i="39"/>
  <c r="AH878" i="39"/>
  <c r="AH902" i="39"/>
  <c r="AI1269" i="39"/>
  <c r="AI1273" i="39"/>
  <c r="AH1506" i="39"/>
  <c r="AH1554" i="39"/>
  <c r="AI1641" i="39"/>
  <c r="AJ408" i="39"/>
  <c r="AJ416" i="39"/>
  <c r="AJ420" i="39"/>
  <c r="AJ424" i="39"/>
  <c r="AJ428" i="39"/>
  <c r="AJ432" i="39"/>
  <c r="AJ436" i="39"/>
  <c r="AJ440" i="39"/>
  <c r="AJ444" i="39"/>
  <c r="AJ448" i="39"/>
  <c r="AG456" i="39"/>
  <c r="AG460" i="39"/>
  <c r="AH467" i="39"/>
  <c r="AH479" i="39"/>
  <c r="AH491" i="39"/>
  <c r="AK495" i="39"/>
  <c r="AH503" i="39"/>
  <c r="AK507" i="39"/>
  <c r="AH515" i="39"/>
  <c r="AK519" i="39"/>
  <c r="AH527" i="39"/>
  <c r="AH539" i="39"/>
  <c r="AH551" i="39"/>
  <c r="AH563" i="39"/>
  <c r="AH575" i="39"/>
  <c r="AH587" i="39"/>
  <c r="AH599" i="39"/>
  <c r="AH611" i="39"/>
  <c r="AH623" i="39"/>
  <c r="AH635" i="39"/>
  <c r="AH647" i="39"/>
  <c r="AH659" i="39"/>
  <c r="AH671" i="39"/>
  <c r="AH683" i="39"/>
  <c r="AH695" i="39"/>
  <c r="AH707" i="39"/>
  <c r="AH719" i="39"/>
  <c r="AH731" i="39"/>
  <c r="AH743" i="39"/>
  <c r="AH755" i="39"/>
  <c r="AH767" i="39"/>
  <c r="AH779" i="39"/>
  <c r="AH791" i="39"/>
  <c r="AH803" i="39"/>
  <c r="AH815" i="39"/>
  <c r="AK823" i="39"/>
  <c r="AH831" i="39"/>
  <c r="AK835" i="39"/>
  <c r="AH839" i="39"/>
  <c r="AK843" i="39"/>
  <c r="AK847" i="39"/>
  <c r="AK851" i="39"/>
  <c r="AK859" i="39"/>
  <c r="AK863" i="39"/>
  <c r="AK867" i="39"/>
  <c r="AL1131" i="39"/>
  <c r="AL1137" i="39"/>
  <c r="AL1143" i="39"/>
  <c r="AL1149" i="39"/>
  <c r="AI1150" i="39"/>
  <c r="AL1155" i="39"/>
  <c r="AI1156" i="39"/>
  <c r="AK1079" i="39"/>
  <c r="AK1083" i="39"/>
  <c r="AK1091" i="39"/>
  <c r="AK1095" i="39"/>
  <c r="AK1103" i="39"/>
  <c r="AK1107" i="39"/>
  <c r="AI1236" i="39"/>
  <c r="AI1242" i="39"/>
  <c r="AI1248" i="39"/>
  <c r="AI1254" i="39"/>
  <c r="AH1518" i="39"/>
  <c r="AJ1639" i="39"/>
  <c r="AL1806" i="39"/>
  <c r="AL1830" i="39"/>
  <c r="AL1854" i="39"/>
  <c r="AH1999" i="39"/>
  <c r="AH2003" i="39"/>
  <c r="AI2055" i="39"/>
  <c r="AI2059" i="39"/>
  <c r="AH2103" i="39"/>
  <c r="AH2105" i="39"/>
  <c r="AH2107" i="39"/>
  <c r="AH2109" i="39"/>
  <c r="AH2111" i="39"/>
  <c r="AH2115" i="39"/>
  <c r="AH2117" i="39"/>
  <c r="AH2119" i="39"/>
  <c r="AH2121" i="39"/>
  <c r="AH2123" i="39"/>
  <c r="AH2127" i="39"/>
  <c r="AH2129" i="39"/>
  <c r="AG2289" i="39"/>
  <c r="AG2301" i="39"/>
  <c r="AH2532" i="39"/>
  <c r="AH2542" i="39"/>
  <c r="AK2649" i="39"/>
  <c r="AK2685" i="39"/>
  <c r="AH2704" i="39"/>
  <c r="AK2733" i="39"/>
  <c r="AG2748" i="39"/>
  <c r="AG2760" i="39"/>
  <c r="AK2769" i="39"/>
  <c r="AG2772" i="39"/>
  <c r="AI3029" i="39"/>
  <c r="AI3037" i="39"/>
  <c r="AI3045" i="39"/>
  <c r="AI3053" i="39"/>
  <c r="AI3061" i="39"/>
  <c r="AI3069" i="39"/>
  <c r="AI3077" i="39"/>
  <c r="AI3085" i="39"/>
  <c r="AI3093" i="39"/>
  <c r="AI3101" i="39"/>
  <c r="AI3107" i="39"/>
  <c r="AI3224" i="39"/>
  <c r="AI3242" i="39"/>
  <c r="AG3263" i="39"/>
  <c r="AI3284" i="39"/>
  <c r="AG3295" i="39"/>
  <c r="AG3299" i="39"/>
  <c r="AJ3409" i="39"/>
  <c r="AI3427" i="39"/>
  <c r="AK3561" i="39"/>
  <c r="AK3584" i="39"/>
  <c r="AK3596" i="39"/>
  <c r="AK3608" i="39"/>
  <c r="AK3620" i="39"/>
  <c r="AI3672" i="39"/>
  <c r="AI3684" i="39"/>
  <c r="AI3696" i="39"/>
  <c r="AI3708" i="39"/>
  <c r="AI3720" i="39"/>
  <c r="AI3732" i="39"/>
  <c r="AI3744" i="39"/>
  <c r="AI3768" i="39"/>
  <c r="AL3989" i="39"/>
  <c r="AG1675" i="39"/>
  <c r="AG1699" i="39"/>
  <c r="AL1716" i="39"/>
  <c r="AG1723" i="39"/>
  <c r="AL1736" i="39"/>
  <c r="AG1743" i="39"/>
  <c r="AL1760" i="39"/>
  <c r="AL1784" i="39"/>
  <c r="AG1791" i="39"/>
  <c r="AL1808" i="39"/>
  <c r="AG1815" i="39"/>
  <c r="AL1832" i="39"/>
  <c r="AG1839" i="39"/>
  <c r="AL1856" i="39"/>
  <c r="AG1863" i="39"/>
  <c r="AH2534" i="39"/>
  <c r="AG2610" i="39"/>
  <c r="AG2620" i="39"/>
  <c r="AG2632" i="39"/>
  <c r="AG2644" i="39"/>
  <c r="AG2654" i="39"/>
  <c r="AG2780" i="39"/>
  <c r="AG2790" i="39"/>
  <c r="AG2804" i="39"/>
  <c r="AH2808" i="39"/>
  <c r="AH2810" i="39"/>
  <c r="AG2937" i="39"/>
  <c r="AG2949" i="39"/>
  <c r="AG2961" i="39"/>
  <c r="AG2973" i="39"/>
  <c r="AG2985" i="39"/>
  <c r="AG2997" i="39"/>
  <c r="AG3009" i="39"/>
  <c r="AG3021" i="39"/>
  <c r="AJ3219" i="39"/>
  <c r="AL3321" i="39"/>
  <c r="AL3775" i="39"/>
  <c r="AH3853" i="39"/>
  <c r="AH3855" i="39"/>
  <c r="AK3858" i="39"/>
  <c r="AH3871" i="39"/>
  <c r="AK3894" i="39"/>
  <c r="AI1238" i="39"/>
  <c r="AI1244" i="39"/>
  <c r="AI1250" i="39"/>
  <c r="AI1267" i="39"/>
  <c r="AI1271" i="39"/>
  <c r="AI1279" i="39"/>
  <c r="AI1283" i="39"/>
  <c r="AI1287" i="39"/>
  <c r="AI1291" i="39"/>
  <c r="AI1295" i="39"/>
  <c r="AI1299" i="39"/>
  <c r="AI1303" i="39"/>
  <c r="AI1307" i="39"/>
  <c r="AI1311" i="39"/>
  <c r="AI1315" i="39"/>
  <c r="AI1319" i="39"/>
  <c r="AI1323" i="39"/>
  <c r="AI1327" i="39"/>
  <c r="AI1331" i="39"/>
  <c r="AI1335" i="39"/>
  <c r="AI1339" i="39"/>
  <c r="AI1343" i="39"/>
  <c r="AI1347" i="39"/>
  <c r="AI1351" i="39"/>
  <c r="AI1355" i="39"/>
  <c r="AI1359" i="39"/>
  <c r="AI1363" i="39"/>
  <c r="AI1367" i="39"/>
  <c r="AI1371" i="39"/>
  <c r="AI1375" i="39"/>
  <c r="AI1379" i="39"/>
  <c r="AI1383" i="39"/>
  <c r="AI1387" i="39"/>
  <c r="AI1391" i="39"/>
  <c r="AI1395" i="39"/>
  <c r="AI1399" i="39"/>
  <c r="AI1403" i="39"/>
  <c r="AI1407" i="39"/>
  <c r="AI1411" i="39"/>
  <c r="AI1415" i="39"/>
  <c r="AI1419" i="39"/>
  <c r="AI1423" i="39"/>
  <c r="AI1427" i="39"/>
  <c r="AI1431" i="39"/>
  <c r="AI1435" i="39"/>
  <c r="AI1439" i="39"/>
  <c r="AI1443" i="39"/>
  <c r="AI1447" i="39"/>
  <c r="AI1451" i="39"/>
  <c r="AI1455" i="39"/>
  <c r="AI1459" i="39"/>
  <c r="AI1463" i="39"/>
  <c r="AI1467" i="39"/>
  <c r="AI1471" i="39"/>
  <c r="AI1475" i="39"/>
  <c r="AI1479" i="39"/>
  <c r="AI1483" i="39"/>
  <c r="AI1487" i="39"/>
  <c r="AG1493" i="39"/>
  <c r="AI1497" i="39"/>
  <c r="AI1521" i="39"/>
  <c r="AI1539" i="39"/>
  <c r="AI1545" i="39"/>
  <c r="AI1587" i="39"/>
  <c r="AH1602" i="39"/>
  <c r="AG2704" i="39"/>
  <c r="AG2716" i="39"/>
  <c r="AG2752" i="39"/>
  <c r="AI2891" i="39"/>
  <c r="AI2895" i="39"/>
  <c r="AI2903" i="39"/>
  <c r="AI2907" i="39"/>
  <c r="AI2915" i="39"/>
  <c r="AI2919" i="39"/>
  <c r="AI2927" i="39"/>
  <c r="AI2931" i="39"/>
  <c r="AG2943" i="39"/>
  <c r="AG2955" i="39"/>
  <c r="AG2967" i="39"/>
  <c r="AI2971" i="39"/>
  <c r="AG2979" i="39"/>
  <c r="AG2991" i="39"/>
  <c r="AI2995" i="39"/>
  <c r="AG3003" i="39"/>
  <c r="AI3007" i="39"/>
  <c r="AG3015" i="39"/>
  <c r="AG3027" i="39"/>
  <c r="AG3035" i="39"/>
  <c r="AG3043" i="39"/>
  <c r="AG3051" i="39"/>
  <c r="AG3059" i="39"/>
  <c r="AG3067" i="39"/>
  <c r="AG3075" i="39"/>
  <c r="AG3083" i="39"/>
  <c r="AG3099" i="39"/>
  <c r="AI3188" i="39"/>
  <c r="AJ3195" i="39"/>
  <c r="AJ3207" i="39"/>
  <c r="AG3319" i="39"/>
  <c r="AL3359" i="39"/>
  <c r="AG3421" i="39"/>
  <c r="AJ3433" i="39"/>
  <c r="AJ3438" i="39"/>
  <c r="AK3557" i="39"/>
  <c r="AG3580" i="39"/>
  <c r="AG3604" i="39"/>
  <c r="AG3616" i="39"/>
  <c r="AI3676" i="39"/>
  <c r="AI3688" i="39"/>
  <c r="AI3700" i="39"/>
  <c r="AI3712" i="39"/>
  <c r="AI3724" i="39"/>
  <c r="AI3736" i="39"/>
  <c r="AL3769" i="39"/>
  <c r="AG3930" i="39"/>
  <c r="AH3933" i="39"/>
  <c r="AG3948" i="39"/>
  <c r="AH3951" i="39"/>
  <c r="AG3966" i="39"/>
  <c r="AH3969" i="39"/>
  <c r="AG3984" i="39"/>
  <c r="AH3987" i="39"/>
  <c r="AH1162" i="39"/>
  <c r="AH1174" i="39"/>
  <c r="AH1186" i="39"/>
  <c r="AH1198" i="39"/>
  <c r="AI1207" i="39"/>
  <c r="AH1210" i="39"/>
  <c r="AI1219" i="39"/>
  <c r="AH1222" i="39"/>
  <c r="AI1234" i="39"/>
  <c r="AJ1495" i="39"/>
  <c r="AI1551" i="39"/>
  <c r="AG1659" i="39"/>
  <c r="AG1683" i="39"/>
  <c r="AG1707" i="39"/>
  <c r="AL1724" i="39"/>
  <c r="AL1744" i="39"/>
  <c r="AL1746" i="39"/>
  <c r="AG1751" i="39"/>
  <c r="AL1768" i="39"/>
  <c r="AL1792" i="39"/>
  <c r="AL1794" i="39"/>
  <c r="AG1799" i="39"/>
  <c r="AL1816" i="39"/>
  <c r="AL1818" i="39"/>
  <c r="AG1823" i="39"/>
  <c r="AL1840" i="39"/>
  <c r="AL1842" i="39"/>
  <c r="AG1847" i="39"/>
  <c r="AL1864" i="39"/>
  <c r="AL1866" i="39"/>
  <c r="AG1871" i="39"/>
  <c r="AH1879" i="39"/>
  <c r="AH1891" i="39"/>
  <c r="AH1915" i="39"/>
  <c r="AI2057" i="39"/>
  <c r="AG2147" i="39"/>
  <c r="AG2159" i="39"/>
  <c r="AG2171" i="39"/>
  <c r="AG2295" i="39"/>
  <c r="AG2319" i="39"/>
  <c r="AG2343" i="39"/>
  <c r="AG2367" i="39"/>
  <c r="AG2391" i="39"/>
  <c r="AG2459" i="39"/>
  <c r="AJ2614" i="39"/>
  <c r="AJ2670" i="39"/>
  <c r="AG2706" i="39"/>
  <c r="AG2718" i="39"/>
  <c r="AH2871" i="39"/>
  <c r="AH2875" i="39"/>
  <c r="AI3073" i="39"/>
  <c r="AI3081" i="39"/>
  <c r="AI3089" i="39"/>
  <c r="AI3097" i="39"/>
  <c r="AJ3183" i="39"/>
  <c r="AG3239" i="39"/>
  <c r="AG3277" i="39"/>
  <c r="AG3281" i="39"/>
  <c r="AI3302" i="39"/>
  <c r="AI3304" i="39"/>
  <c r="AG3313" i="39"/>
  <c r="AG3317" i="39"/>
  <c r="AL3353" i="39"/>
  <c r="AI3419" i="39"/>
  <c r="AJ3420" i="39"/>
  <c r="AJ3621" i="39"/>
  <c r="AJ3635" i="39"/>
  <c r="AG3805" i="39"/>
  <c r="AK3822" i="39"/>
  <c r="AH3849" i="39"/>
  <c r="AK3852" i="39"/>
  <c r="AH3865" i="39"/>
  <c r="AK3870" i="39"/>
  <c r="AH3885" i="39"/>
  <c r="AK3888" i="39"/>
  <c r="AK3906" i="39"/>
  <c r="AJ1916" i="39"/>
  <c r="AJ1928" i="39"/>
  <c r="AJ1940" i="39"/>
  <c r="AK2557" i="39"/>
  <c r="AI3201" i="39"/>
  <c r="AV30" i="38"/>
  <c r="BI33" i="38"/>
  <c r="BD39" i="38"/>
  <c r="BL39" i="38"/>
  <c r="AZ32" i="38"/>
  <c r="N36" i="38"/>
  <c r="Q45" i="38"/>
  <c r="AZ8" i="38"/>
  <c r="BA8" i="38"/>
  <c r="BB8" i="38"/>
  <c r="X37" i="38"/>
  <c r="AF9" i="38"/>
  <c r="AZ9" i="38"/>
  <c r="BA9" i="38"/>
  <c r="BB9" i="38"/>
  <c r="BL10" i="38"/>
  <c r="BA10" i="38"/>
  <c r="AZ10" i="38"/>
  <c r="BB10" i="38"/>
  <c r="AZ38" i="38"/>
  <c r="AH2790" i="39"/>
  <c r="AG3422" i="39"/>
  <c r="AI3793" i="39"/>
  <c r="AO36" i="38"/>
  <c r="V39" i="38"/>
  <c r="BI41" i="38"/>
  <c r="AW45" i="38"/>
  <c r="AJ2832" i="39"/>
  <c r="Q7" i="40"/>
  <c r="L7" i="40"/>
  <c r="R7" i="40"/>
  <c r="M7" i="40"/>
  <c r="N7" i="40"/>
  <c r="O7" i="40"/>
  <c r="P7" i="40"/>
  <c r="AV11" i="38"/>
  <c r="AZ11" i="38"/>
  <c r="BA11" i="38"/>
  <c r="BB11" i="38"/>
  <c r="AD47" i="38"/>
  <c r="AH976" i="39"/>
  <c r="AI3290" i="39"/>
  <c r="AL3983" i="39"/>
  <c r="W143" i="41"/>
  <c r="U143" i="41" s="1"/>
  <c r="Q6" i="40"/>
  <c r="L6" i="40"/>
  <c r="R6" i="40"/>
  <c r="M6" i="40"/>
  <c r="N6" i="40"/>
  <c r="O6" i="40"/>
  <c r="P6" i="40"/>
  <c r="M5" i="40"/>
  <c r="R5" i="40"/>
  <c r="L5" i="40"/>
  <c r="P5" i="40"/>
  <c r="O5" i="40"/>
  <c r="N5" i="40"/>
  <c r="Q5" i="40"/>
  <c r="P33" i="38"/>
  <c r="BA36" i="38"/>
  <c r="Y44" i="38"/>
  <c r="BJ45" i="38"/>
  <c r="P48" i="38"/>
  <c r="BC36" i="38"/>
  <c r="P32" i="38"/>
  <c r="V33" i="38"/>
  <c r="BH24" i="38"/>
  <c r="AB32" i="38"/>
  <c r="W33" i="38"/>
  <c r="M36" i="38"/>
  <c r="AF39" i="38"/>
  <c r="J45" i="38"/>
  <c r="BL33" i="38"/>
  <c r="Q36" i="38"/>
  <c r="Y45" i="38"/>
  <c r="AW56" i="38"/>
  <c r="AL311" i="39"/>
  <c r="AL317" i="39"/>
  <c r="AI318" i="39"/>
  <c r="AL323" i="39"/>
  <c r="AL329" i="39"/>
  <c r="AL335" i="39"/>
  <c r="AL341" i="39"/>
  <c r="AL347" i="39"/>
  <c r="AL353" i="39"/>
  <c r="AL359" i="39"/>
  <c r="AL365" i="39"/>
  <c r="AI366" i="39"/>
  <c r="AL371" i="39"/>
  <c r="AL377" i="39"/>
  <c r="AL383" i="39"/>
  <c r="AL389" i="39"/>
  <c r="AL395" i="39"/>
  <c r="AL401" i="39"/>
  <c r="AH455" i="39"/>
  <c r="AK459" i="39"/>
  <c r="AI20" i="39"/>
  <c r="AI32" i="39"/>
  <c r="AI44" i="39"/>
  <c r="AI56" i="39"/>
  <c r="AI68" i="39"/>
  <c r="AI80" i="39"/>
  <c r="AI92" i="39"/>
  <c r="AI104" i="39"/>
  <c r="AI116" i="39"/>
  <c r="AI128" i="39"/>
  <c r="AI140" i="39"/>
  <c r="AI152" i="39"/>
  <c r="AI164" i="39"/>
  <c r="AI176" i="39"/>
  <c r="AI188" i="39"/>
  <c r="AI200" i="39"/>
  <c r="AI212" i="39"/>
  <c r="AI224" i="39"/>
  <c r="AI236" i="39"/>
  <c r="AI248" i="39"/>
  <c r="AI260" i="39"/>
  <c r="AI272" i="39"/>
  <c r="AI288" i="39"/>
  <c r="AI300" i="39"/>
  <c r="AK471" i="39"/>
  <c r="AK483" i="39"/>
  <c r="AJ404" i="39"/>
  <c r="AG468" i="39"/>
  <c r="AG472" i="39"/>
  <c r="AG480" i="39"/>
  <c r="AG484" i="39"/>
  <c r="AG492" i="39"/>
  <c r="AG496" i="39"/>
  <c r="AG504" i="39"/>
  <c r="AG508" i="39"/>
  <c r="AG516" i="39"/>
  <c r="AG520" i="39"/>
  <c r="AG528" i="39"/>
  <c r="AG532" i="39"/>
  <c r="AG540" i="39"/>
  <c r="AG544" i="39"/>
  <c r="AG552" i="39"/>
  <c r="AG556" i="39"/>
  <c r="AG564" i="39"/>
  <c r="AG568" i="39"/>
  <c r="AG576" i="39"/>
  <c r="AG580" i="39"/>
  <c r="AG588" i="39"/>
  <c r="AG592" i="39"/>
  <c r="AG600" i="39"/>
  <c r="AG604" i="39"/>
  <c r="AG612" i="39"/>
  <c r="AG616" i="39"/>
  <c r="AG624" i="39"/>
  <c r="AG628" i="39"/>
  <c r="AG636" i="39"/>
  <c r="AG640" i="39"/>
  <c r="AG648" i="39"/>
  <c r="AG652" i="39"/>
  <c r="AG660" i="39"/>
  <c r="AG664" i="39"/>
  <c r="AG672" i="39"/>
  <c r="AG676" i="39"/>
  <c r="AG684" i="39"/>
  <c r="AG688" i="39"/>
  <c r="AG696" i="39"/>
  <c r="AG700" i="39"/>
  <c r="AG708" i="39"/>
  <c r="AG712" i="39"/>
  <c r="AG720" i="39"/>
  <c r="AG724" i="39"/>
  <c r="AG732" i="39"/>
  <c r="AG736" i="39"/>
  <c r="AG744" i="39"/>
  <c r="AG748" i="39"/>
  <c r="AG756" i="39"/>
  <c r="AG760" i="39"/>
  <c r="AG768" i="39"/>
  <c r="AG772" i="39"/>
  <c r="AG780" i="39"/>
  <c r="AG784" i="39"/>
  <c r="AG792" i="39"/>
  <c r="AG796" i="39"/>
  <c r="AG804" i="39"/>
  <c r="AG808" i="39"/>
  <c r="AL17" i="39"/>
  <c r="AI14" i="39"/>
  <c r="AI26" i="39"/>
  <c r="AI38" i="39"/>
  <c r="AI50" i="39"/>
  <c r="AI62" i="39"/>
  <c r="AI74" i="39"/>
  <c r="AI86" i="39"/>
  <c r="AI98" i="39"/>
  <c r="AI106" i="39"/>
  <c r="AI110" i="39"/>
  <c r="AI122" i="39"/>
  <c r="AI134" i="39"/>
  <c r="AI146" i="39"/>
  <c r="AI158" i="39"/>
  <c r="AI170" i="39"/>
  <c r="AI182" i="39"/>
  <c r="AI194" i="39"/>
  <c r="AI206" i="39"/>
  <c r="AI218" i="39"/>
  <c r="AI230" i="39"/>
  <c r="AI242" i="39"/>
  <c r="AI254" i="39"/>
  <c r="AI266" i="39"/>
  <c r="AI278" i="39"/>
  <c r="AI282" i="39"/>
  <c r="AI294" i="39"/>
  <c r="AI306" i="39"/>
  <c r="AL315" i="39"/>
  <c r="AL321" i="39"/>
  <c r="AL327" i="39"/>
  <c r="AL333" i="39"/>
  <c r="AL339" i="39"/>
  <c r="AL345" i="39"/>
  <c r="AL351" i="39"/>
  <c r="AL357" i="39"/>
  <c r="AL363" i="39"/>
  <c r="AL369" i="39"/>
  <c r="AL375" i="39"/>
  <c r="AL381" i="39"/>
  <c r="AL387" i="39"/>
  <c r="AL393" i="39"/>
  <c r="AL399" i="39"/>
  <c r="AJ418" i="39"/>
  <c r="AJ438" i="39"/>
  <c r="AJ442" i="39"/>
  <c r="AJ446" i="39"/>
  <c r="AG450" i="39"/>
  <c r="AG462" i="39"/>
  <c r="AH473" i="39"/>
  <c r="AH485" i="39"/>
  <c r="AH489" i="39"/>
  <c r="AH497" i="39"/>
  <c r="AH509" i="39"/>
  <c r="AH521" i="39"/>
  <c r="AH525" i="39"/>
  <c r="AH533" i="39"/>
  <c r="AH545" i="39"/>
  <c r="AH549" i="39"/>
  <c r="AH557" i="39"/>
  <c r="AH569" i="39"/>
  <c r="AH581" i="39"/>
  <c r="AH585" i="39"/>
  <c r="AH593" i="39"/>
  <c r="AH605" i="39"/>
  <c r="AH617" i="39"/>
  <c r="AH621" i="39"/>
  <c r="AH629" i="39"/>
  <c r="AH633" i="39"/>
  <c r="AH641" i="39"/>
  <c r="AH653" i="39"/>
  <c r="AH657" i="39"/>
  <c r="AH665" i="39"/>
  <c r="AH669" i="39"/>
  <c r="AH677" i="39"/>
  <c r="AH689" i="39"/>
  <c r="AH693" i="39"/>
  <c r="AH701" i="39"/>
  <c r="AH705" i="39"/>
  <c r="AH713" i="39"/>
  <c r="AH725" i="39"/>
  <c r="AH729" i="39"/>
  <c r="AH737" i="39"/>
  <c r="AH749" i="39"/>
  <c r="AH761" i="39"/>
  <c r="AH773" i="39"/>
  <c r="AH785" i="39"/>
  <c r="AH797" i="39"/>
  <c r="AH801" i="39"/>
  <c r="AH809" i="39"/>
  <c r="AH813" i="39"/>
  <c r="AK817" i="39"/>
  <c r="AK825" i="39"/>
  <c r="AK829" i="39"/>
  <c r="AK833" i="39"/>
  <c r="AK841" i="39"/>
  <c r="AK853" i="39"/>
  <c r="AH857" i="39"/>
  <c r="AK865" i="39"/>
  <c r="AH890" i="39"/>
  <c r="AH914" i="39"/>
  <c r="AH950" i="39"/>
  <c r="AK985" i="39"/>
  <c r="AH989" i="39"/>
  <c r="AK997" i="39"/>
  <c r="AK1009" i="39"/>
  <c r="AH1013" i="39"/>
  <c r="AK1021" i="39"/>
  <c r="AH1025" i="39"/>
  <c r="AK1033" i="39"/>
  <c r="AH1037" i="39"/>
  <c r="AK1045" i="39"/>
  <c r="AK1057" i="39"/>
  <c r="AK1065" i="39"/>
  <c r="AK1069" i="39"/>
  <c r="AK1077" i="39"/>
  <c r="AK1081" i="39"/>
  <c r="AK1093" i="39"/>
  <c r="AK1101" i="39"/>
  <c r="AK1105" i="39"/>
  <c r="AK1113" i="39"/>
  <c r="AK1117" i="39"/>
  <c r="AL1129" i="39"/>
  <c r="AL1135" i="39"/>
  <c r="AL1141" i="39"/>
  <c r="AL1147" i="39"/>
  <c r="AI1148" i="39"/>
  <c r="AL1153" i="39"/>
  <c r="AI1154" i="39"/>
  <c r="AJ1274" i="39"/>
  <c r="AI1569" i="39"/>
  <c r="AI1593" i="39"/>
  <c r="AI1605" i="39"/>
  <c r="AI1629" i="39"/>
  <c r="AI1647" i="39"/>
  <c r="AG1739" i="39"/>
  <c r="AL1758" i="39"/>
  <c r="AG1763" i="39"/>
  <c r="AL1782" i="39"/>
  <c r="AG1787" i="39"/>
  <c r="AG1859" i="39"/>
  <c r="AL1876" i="39"/>
  <c r="AI2045" i="39"/>
  <c r="AI2053" i="39"/>
  <c r="AI2189" i="39"/>
  <c r="AI2197" i="39"/>
  <c r="AI2205" i="39"/>
  <c r="AI2213" i="39"/>
  <c r="AI2221" i="39"/>
  <c r="AI2229" i="39"/>
  <c r="AI2237" i="39"/>
  <c r="AG2267" i="39"/>
  <c r="AG2309" i="39"/>
  <c r="AG2333" i="39"/>
  <c r="AG2357" i="39"/>
  <c r="AG2381" i="39"/>
  <c r="AG2411" i="39"/>
  <c r="AG2435" i="39"/>
  <c r="AH2538" i="39"/>
  <c r="AK2547" i="39"/>
  <c r="AK2551" i="39"/>
  <c r="AK2555" i="39"/>
  <c r="AK2559" i="39"/>
  <c r="AK2567" i="39"/>
  <c r="AJ2579" i="39"/>
  <c r="AK2583" i="39"/>
  <c r="AH2588" i="39"/>
  <c r="AJ2600" i="39"/>
  <c r="AJ2665" i="39"/>
  <c r="AJ2701" i="39"/>
  <c r="AJ2713" i="39"/>
  <c r="AJ2749" i="39"/>
  <c r="AH2764" i="39"/>
  <c r="AG2814" i="39"/>
  <c r="AH2859" i="39"/>
  <c r="AH2863" i="39"/>
  <c r="AI3248" i="39"/>
  <c r="AJ3397" i="39"/>
  <c r="AH3774" i="39"/>
  <c r="AJ3801" i="39"/>
  <c r="AL3977" i="39"/>
  <c r="AH3999" i="39"/>
  <c r="AH1070" i="39"/>
  <c r="AH1082" i="39"/>
  <c r="AH1094" i="39"/>
  <c r="AL1762" i="39"/>
  <c r="AG1767" i="39"/>
  <c r="AL1786" i="39"/>
  <c r="AL1810" i="39"/>
  <c r="AL1834" i="39"/>
  <c r="AL1858" i="39"/>
  <c r="AH1883" i="39"/>
  <c r="AH1919" i="39"/>
  <c r="AH1983" i="39"/>
  <c r="AH1987" i="39"/>
  <c r="AH1991" i="39"/>
  <c r="AH2540" i="39"/>
  <c r="AH2560" i="39"/>
  <c r="AG2564" i="39"/>
  <c r="AG2568" i="39"/>
  <c r="AG2572" i="39"/>
  <c r="AG2576" i="39"/>
  <c r="AG2580" i="39"/>
  <c r="AG2584" i="39"/>
  <c r="AK2599" i="39"/>
  <c r="AJ2633" i="39"/>
  <c r="AK2655" i="39"/>
  <c r="AK2667" i="39"/>
  <c r="AK2691" i="39"/>
  <c r="AK2703" i="39"/>
  <c r="AK2739" i="39"/>
  <c r="AK2751" i="39"/>
  <c r="AJ2848" i="39"/>
  <c r="AJ2854" i="39"/>
  <c r="AH2867" i="39"/>
  <c r="AI3163" i="39"/>
  <c r="AL3781" i="39"/>
  <c r="AH883" i="39"/>
  <c r="AH895" i="39"/>
  <c r="AH907" i="39"/>
  <c r="AH919" i="39"/>
  <c r="AK923" i="39"/>
  <c r="AK927" i="39"/>
  <c r="AH931" i="39"/>
  <c r="AK935" i="39"/>
  <c r="AK939" i="39"/>
  <c r="AK947" i="39"/>
  <c r="AK951" i="39"/>
  <c r="AK959" i="39"/>
  <c r="AK963" i="39"/>
  <c r="AK971" i="39"/>
  <c r="AK975" i="39"/>
  <c r="AL1263" i="39"/>
  <c r="AI1509" i="39"/>
  <c r="AH1566" i="39"/>
  <c r="AJ1573" i="39"/>
  <c r="AG1619" i="39"/>
  <c r="AI1623" i="39"/>
  <c r="AH1650" i="39"/>
  <c r="AG1655" i="39"/>
  <c r="AG1679" i="39"/>
  <c r="AG1703" i="39"/>
  <c r="AL1720" i="39"/>
  <c r="AL1740" i="39"/>
  <c r="AG1747" i="39"/>
  <c r="AL1764" i="39"/>
  <c r="AG1771" i="39"/>
  <c r="AL1788" i="39"/>
  <c r="AG1795" i="39"/>
  <c r="AL1812" i="39"/>
  <c r="AG1819" i="39"/>
  <c r="AL1836" i="39"/>
  <c r="AG1843" i="39"/>
  <c r="AL1860" i="39"/>
  <c r="AG1867" i="39"/>
  <c r="AJ1886" i="39"/>
  <c r="AJ1898" i="39"/>
  <c r="AJ1910" i="39"/>
  <c r="AJ1922" i="39"/>
  <c r="AJ1934" i="39"/>
  <c r="AH1941" i="39"/>
  <c r="AG2137" i="39"/>
  <c r="AG2139" i="39"/>
  <c r="AG2149" i="39"/>
  <c r="AG2151" i="39"/>
  <c r="AG2161" i="39"/>
  <c r="AG2163" i="39"/>
  <c r="AG2173" i="39"/>
  <c r="AG2175" i="39"/>
  <c r="AG2185" i="39"/>
  <c r="AG2187" i="39"/>
  <c r="AG2592" i="39"/>
  <c r="AG2604" i="39"/>
  <c r="AI3033" i="39"/>
  <c r="AI3041" i="39"/>
  <c r="AI3049" i="39"/>
  <c r="AI3057" i="39"/>
  <c r="AI3065" i="39"/>
  <c r="AH3179" i="39"/>
  <c r="AI3238" i="39"/>
  <c r="AG3247" i="39"/>
  <c r="AJ3404" i="39"/>
  <c r="AJ3416" i="39"/>
  <c r="AI3630" i="39"/>
  <c r="AI3698" i="39"/>
  <c r="AI3710" i="39"/>
  <c r="AH3831" i="39"/>
  <c r="AH3975" i="39"/>
  <c r="AK1119" i="39"/>
  <c r="AI1240" i="39"/>
  <c r="AI1246" i="39"/>
  <c r="AI1252" i="39"/>
  <c r="AJ1460" i="39"/>
  <c r="AJ1488" i="39"/>
  <c r="AH1494" i="39"/>
  <c r="AJ1498" i="39"/>
  <c r="AJ1501" i="39"/>
  <c r="AH1530" i="39"/>
  <c r="AJ1534" i="39"/>
  <c r="AJ1537" i="39"/>
  <c r="AJ1543" i="39"/>
  <c r="AH1578" i="39"/>
  <c r="AJ1585" i="39"/>
  <c r="AH1608" i="39"/>
  <c r="AH1614" i="39"/>
  <c r="AJ1621" i="39"/>
  <c r="AL1770" i="39"/>
  <c r="AG1775" i="39"/>
  <c r="AK2545" i="39"/>
  <c r="AJ2561" i="39"/>
  <c r="AJ2581" i="39"/>
  <c r="AJ2585" i="39"/>
  <c r="AK2591" i="39"/>
  <c r="AG2616" i="39"/>
  <c r="AJ2625" i="39"/>
  <c r="AK2695" i="39"/>
  <c r="AG2770" i="39"/>
  <c r="AJ2888" i="39"/>
  <c r="AJ2924" i="39"/>
  <c r="AJ2934" i="39"/>
  <c r="AJ2946" i="39"/>
  <c r="AJ2958" i="39"/>
  <c r="AJ2970" i="39"/>
  <c r="AJ2982" i="39"/>
  <c r="AJ2994" i="39"/>
  <c r="AJ3018" i="39"/>
  <c r="AG3241" i="39"/>
  <c r="AG3245" i="39"/>
  <c r="AI3272" i="39"/>
  <c r="AI3274" i="39"/>
  <c r="AG3283" i="39"/>
  <c r="AG3287" i="39"/>
  <c r="AG3293" i="39"/>
  <c r="AG3449" i="39"/>
  <c r="AG3592" i="39"/>
  <c r="AH3823" i="39"/>
  <c r="AH3825" i="39"/>
  <c r="AK3834" i="39"/>
  <c r="AG3924" i="39"/>
  <c r="AG3942" i="39"/>
  <c r="AG3960" i="39"/>
  <c r="AL3971" i="39"/>
  <c r="AG3990" i="39"/>
  <c r="AH3993" i="39"/>
  <c r="AG4002" i="39"/>
  <c r="AL1201" i="39"/>
  <c r="AL1213" i="39"/>
  <c r="AL1255" i="39"/>
  <c r="AH1500" i="39"/>
  <c r="AJ1513" i="39"/>
  <c r="AH1536" i="39"/>
  <c r="AJ1549" i="39"/>
  <c r="AG1779" i="39"/>
  <c r="AJ2086" i="39"/>
  <c r="AJ2104" i="39"/>
  <c r="AJ2106" i="39"/>
  <c r="AJ2110" i="39"/>
  <c r="AJ2112" i="39"/>
  <c r="AJ2116" i="39"/>
  <c r="AJ2118" i="39"/>
  <c r="AJ2122" i="39"/>
  <c r="AJ2124" i="39"/>
  <c r="AJ2128" i="39"/>
  <c r="AJ2130" i="39"/>
  <c r="AJ2132" i="39"/>
  <c r="AJ2134" i="39"/>
  <c r="AG2277" i="39"/>
  <c r="AJ2582" i="39"/>
  <c r="AJ2605" i="39"/>
  <c r="AJ2615" i="39"/>
  <c r="AJ2618" i="39"/>
  <c r="AJ2642" i="39"/>
  <c r="AJ2673" i="39"/>
  <c r="AG2712" i="39"/>
  <c r="AJ2721" i="39"/>
  <c r="AG2941" i="39"/>
  <c r="AG2953" i="39"/>
  <c r="AG2965" i="39"/>
  <c r="AG2977" i="39"/>
  <c r="AG2989" i="39"/>
  <c r="AG3001" i="39"/>
  <c r="AG3063" i="39"/>
  <c r="AG3079" i="39"/>
  <c r="AI3193" i="39"/>
  <c r="AI3217" i="39"/>
  <c r="AI3225" i="39"/>
  <c r="AG3227" i="39"/>
  <c r="AG3231" i="39"/>
  <c r="AG3235" i="39"/>
  <c r="AI3266" i="39"/>
  <c r="AI3268" i="39"/>
  <c r="AI3308" i="39"/>
  <c r="AI3310" i="39"/>
  <c r="AI3431" i="39"/>
  <c r="AH3819" i="39"/>
  <c r="AH3981" i="39"/>
  <c r="AL4001" i="39"/>
  <c r="P15" i="38"/>
  <c r="T19" i="38"/>
  <c r="P21" i="38"/>
  <c r="M23" i="38"/>
  <c r="BI23" i="38"/>
  <c r="BI42" i="38"/>
  <c r="M44" i="38"/>
  <c r="BC53" i="38"/>
  <c r="Y56" i="38"/>
  <c r="AI1217" i="39"/>
  <c r="AH2676" i="39"/>
  <c r="AJ2697" i="39"/>
  <c r="AF3395" i="39"/>
  <c r="AF3419" i="39"/>
  <c r="X19" i="38"/>
  <c r="AE21" i="38"/>
  <c r="V23" i="38"/>
  <c r="AJ13" i="38"/>
  <c r="T15" i="38"/>
  <c r="N30" i="38"/>
  <c r="BD30" i="38"/>
  <c r="AB11" i="38"/>
  <c r="AF15" i="38"/>
  <c r="P18" i="38"/>
  <c r="AV19" i="38"/>
  <c r="AT21" i="38"/>
  <c r="AB23" i="38"/>
  <c r="V24" i="38"/>
  <c r="V30" i="38"/>
  <c r="BI30" i="38"/>
  <c r="AK33" i="38"/>
  <c r="AC36" i="38"/>
  <c r="BD36" i="38"/>
  <c r="P42" i="38"/>
  <c r="L43" i="38"/>
  <c r="BI44" i="38"/>
  <c r="AC45" i="38"/>
  <c r="T48" i="38"/>
  <c r="AR54" i="38"/>
  <c r="P62" i="38"/>
  <c r="AJ2840" i="39"/>
  <c r="W157" i="41"/>
  <c r="U157" i="41" s="1"/>
  <c r="S157" i="41" s="1"/>
  <c r="AA168" i="41"/>
  <c r="BH23" i="38"/>
  <c r="AL15" i="38"/>
  <c r="AN18" i="38"/>
  <c r="BD19" i="38"/>
  <c r="BI21" i="38"/>
  <c r="AD23" i="38"/>
  <c r="AC24" i="38"/>
  <c r="AD30" i="38"/>
  <c r="AE36" i="38"/>
  <c r="BI36" i="38"/>
  <c r="Y42" i="38"/>
  <c r="X43" i="38"/>
  <c r="AO45" i="38"/>
  <c r="X48" i="38"/>
  <c r="BA54" i="38"/>
  <c r="AJ712" i="39"/>
  <c r="AK712" i="39"/>
  <c r="AH1231" i="39"/>
  <c r="AH1640" i="39"/>
  <c r="AK11" i="38"/>
  <c r="AT33" i="38"/>
  <c r="AT11" i="38"/>
  <c r="AK14" i="38"/>
  <c r="AZ15" i="38"/>
  <c r="BH18" i="38"/>
  <c r="AZ23" i="38"/>
  <c r="AL24" i="38"/>
  <c r="AF30" i="38"/>
  <c r="M33" i="38"/>
  <c r="AU33" i="38"/>
  <c r="J36" i="38"/>
  <c r="AL36" i="38"/>
  <c r="AB39" i="38"/>
  <c r="AK41" i="38"/>
  <c r="AL42" i="38"/>
  <c r="BH43" i="38"/>
  <c r="H45" i="38"/>
  <c r="AU45" i="38"/>
  <c r="BH47" i="38"/>
  <c r="AL48" i="38"/>
  <c r="AL63" i="38"/>
  <c r="AG1925" i="39"/>
  <c r="AJ3078" i="39"/>
  <c r="AR30" i="38"/>
  <c r="AV42" i="38"/>
  <c r="AV48" i="38"/>
  <c r="AI1231" i="39"/>
  <c r="AU18" i="38"/>
  <c r="AW26" i="38"/>
  <c r="T30" i="38"/>
  <c r="AE30" i="38"/>
  <c r="AU30" i="38"/>
  <c r="BH30" i="38"/>
  <c r="AN38" i="38"/>
  <c r="W42" i="38"/>
  <c r="AU42" i="38"/>
  <c r="W45" i="38"/>
  <c r="AR45" i="38"/>
  <c r="BM45" i="38"/>
  <c r="V47" i="38"/>
  <c r="BC47" i="38"/>
  <c r="Y53" i="38"/>
  <c r="M62" i="38"/>
  <c r="AB63" i="38"/>
  <c r="Q18" i="38"/>
  <c r="AN24" i="38"/>
  <c r="P26" i="38"/>
  <c r="J30" i="38"/>
  <c r="BL38" i="38"/>
  <c r="AE47" i="38"/>
  <c r="BL47" i="38"/>
  <c r="AD55" i="38"/>
  <c r="J57" i="38"/>
  <c r="AL60" i="38"/>
  <c r="V62" i="38"/>
  <c r="AK9" i="38"/>
  <c r="W30" i="38"/>
  <c r="AK30" i="38"/>
  <c r="AW30" i="38"/>
  <c r="BM30" i="38"/>
  <c r="AB42" i="38"/>
  <c r="AW42" i="38"/>
  <c r="BC15" i="38"/>
  <c r="V18" i="38"/>
  <c r="BI20" i="38"/>
  <c r="AJ23" i="38"/>
  <c r="N24" i="38"/>
  <c r="AV24" i="38"/>
  <c r="V26" i="38"/>
  <c r="AT27" i="38"/>
  <c r="L30" i="38"/>
  <c r="X30" i="38"/>
  <c r="AL30" i="38"/>
  <c r="BA30" i="38"/>
  <c r="AN33" i="38"/>
  <c r="X36" i="38"/>
  <c r="AR36" i="38"/>
  <c r="L42" i="38"/>
  <c r="AJ42" i="38"/>
  <c r="BD42" i="38"/>
  <c r="AJ43" i="38"/>
  <c r="AK44" i="38"/>
  <c r="M45" i="38"/>
  <c r="AE45" i="38"/>
  <c r="BA45" i="38"/>
  <c r="L47" i="38"/>
  <c r="AJ47" i="38"/>
  <c r="AR48" i="38"/>
  <c r="BA51" i="38"/>
  <c r="X54" i="38"/>
  <c r="BH55" i="38"/>
  <c r="V57" i="38"/>
  <c r="AV60" i="38"/>
  <c r="BI62" i="38"/>
  <c r="BC26" i="38"/>
  <c r="BM18" i="38"/>
  <c r="AK18" i="38"/>
  <c r="AV23" i="38"/>
  <c r="T24" i="38"/>
  <c r="AW24" i="38"/>
  <c r="Y26" i="38"/>
  <c r="M30" i="38"/>
  <c r="AB30" i="38"/>
  <c r="AO30" i="38"/>
  <c r="BC30" i="38"/>
  <c r="AB36" i="38"/>
  <c r="AU36" i="38"/>
  <c r="M42" i="38"/>
  <c r="AK42" i="38"/>
  <c r="BH42" i="38"/>
  <c r="AV43" i="38"/>
  <c r="AW44" i="38"/>
  <c r="N45" i="38"/>
  <c r="AK45" i="38"/>
  <c r="BI45" i="38"/>
  <c r="M47" i="38"/>
  <c r="AN47" i="38"/>
  <c r="AF54" i="38"/>
  <c r="AF57" i="38"/>
  <c r="BL62" i="38"/>
  <c r="AT26" i="38"/>
  <c r="P47" i="38"/>
  <c r="AZ47" i="38"/>
  <c r="AK991" i="39"/>
  <c r="AG1999" i="39"/>
  <c r="AH1159" i="39"/>
  <c r="AF3885" i="39"/>
  <c r="AL3921" i="39"/>
  <c r="AL3951" i="39"/>
  <c r="AK907" i="39"/>
  <c r="AG2778" i="39"/>
  <c r="AF3555" i="39"/>
  <c r="AH3879" i="39"/>
  <c r="AH3909" i="39"/>
  <c r="AH896" i="39"/>
  <c r="AH1065" i="39"/>
  <c r="AH1090" i="39"/>
  <c r="AG3029" i="39"/>
  <c r="AJ3421" i="39"/>
  <c r="AL3945" i="39"/>
  <c r="AL3993" i="39"/>
  <c r="AH992" i="39"/>
  <c r="AH1165" i="39"/>
  <c r="AJ1912" i="39"/>
  <c r="AI1935" i="39"/>
  <c r="AE1935" i="39" s="1"/>
  <c r="AG2023" i="39"/>
  <c r="AH2652" i="39"/>
  <c r="AI2917" i="39"/>
  <c r="AG2921" i="39"/>
  <c r="AJ3076" i="39"/>
  <c r="X160" i="41"/>
  <c r="Z160" i="41"/>
  <c r="AF1225" i="39"/>
  <c r="AJ1253" i="39"/>
  <c r="AG1915" i="39"/>
  <c r="AH2780" i="39"/>
  <c r="AG2802" i="39"/>
  <c r="AG3131" i="39"/>
  <c r="AF3217" i="39"/>
  <c r="AH3867" i="39"/>
  <c r="AL3975" i="39"/>
  <c r="AA40" i="41"/>
  <c r="W154" i="41"/>
  <c r="U154" i="41" s="1"/>
  <c r="S154" i="41" s="1"/>
  <c r="H9" i="38"/>
  <c r="AW9" i="38"/>
  <c r="T9" i="38"/>
  <c r="BJ9" i="38"/>
  <c r="V9" i="38"/>
  <c r="BL9" i="38"/>
  <c r="BI13" i="38"/>
  <c r="AF13" i="38"/>
  <c r="BH13" i="38"/>
  <c r="X13" i="38"/>
  <c r="AV13" i="38"/>
  <c r="L13" i="38"/>
  <c r="BD13" i="38"/>
  <c r="T13" i="38"/>
  <c r="H13" i="38"/>
  <c r="AI392" i="39"/>
  <c r="AH392" i="39"/>
  <c r="AE392" i="39" s="1"/>
  <c r="AH844" i="39"/>
  <c r="AK844" i="39"/>
  <c r="AH986" i="39"/>
  <c r="AK986" i="39"/>
  <c r="AJ17" i="38"/>
  <c r="AT17" i="38"/>
  <c r="L17" i="38"/>
  <c r="BK9" i="38"/>
  <c r="BC9" i="38"/>
  <c r="AN9" i="38"/>
  <c r="Y9" i="38"/>
  <c r="M9" i="38"/>
  <c r="BI9" i="38"/>
  <c r="AT9" i="38"/>
  <c r="AE9" i="38"/>
  <c r="P9" i="38"/>
  <c r="BD9" i="38"/>
  <c r="AR9" i="38"/>
  <c r="AB9" i="38"/>
  <c r="N9" i="38"/>
  <c r="AL9" i="38"/>
  <c r="W9" i="38"/>
  <c r="J9" i="38"/>
  <c r="K9" i="38" s="1"/>
  <c r="AU9" i="38"/>
  <c r="AF19" i="38"/>
  <c r="BH19" i="38"/>
  <c r="H21" i="38"/>
  <c r="V21" i="38"/>
  <c r="AK21" i="38"/>
  <c r="AW21" i="38"/>
  <c r="BL21" i="38"/>
  <c r="X31" i="38"/>
  <c r="H15" i="38"/>
  <c r="Y15" i="38"/>
  <c r="BJ15" i="38"/>
  <c r="AB18" i="38"/>
  <c r="AW18" i="38"/>
  <c r="H19" i="38"/>
  <c r="AJ19" i="38"/>
  <c r="BJ19" i="38"/>
  <c r="J21" i="38"/>
  <c r="W21" i="38"/>
  <c r="AL21" i="38"/>
  <c r="AZ21" i="38"/>
  <c r="BA24" i="38"/>
  <c r="J26" i="38"/>
  <c r="AK26" i="38"/>
  <c r="BL26" i="38"/>
  <c r="BI29" i="38"/>
  <c r="AB33" i="38"/>
  <c r="AZ33" i="38"/>
  <c r="T36" i="38"/>
  <c r="AF36" i="38"/>
  <c r="AV36" i="38"/>
  <c r="BJ36" i="38"/>
  <c r="P38" i="38"/>
  <c r="J39" i="38"/>
  <c r="AT39" i="38"/>
  <c r="M41" i="38"/>
  <c r="H42" i="38"/>
  <c r="T42" i="38"/>
  <c r="AD42" i="38"/>
  <c r="AO42" i="38"/>
  <c r="BB42" i="38"/>
  <c r="BM42" i="38"/>
  <c r="Y47" i="38"/>
  <c r="AT47" i="38"/>
  <c r="AC48" i="38"/>
  <c r="BD48" i="38"/>
  <c r="P50" i="38"/>
  <c r="AT50" i="38"/>
  <c r="Q51" i="38"/>
  <c r="M53" i="38"/>
  <c r="AN53" i="38"/>
  <c r="L56" i="38"/>
  <c r="AJ56" i="38"/>
  <c r="BH56" i="38"/>
  <c r="AT57" i="38"/>
  <c r="J60" i="38"/>
  <c r="AK62" i="38"/>
  <c r="N63" i="38"/>
  <c r="AW63" i="38"/>
  <c r="AK729" i="39"/>
  <c r="AH921" i="39"/>
  <c r="AH1113" i="39"/>
  <c r="AH1213" i="39"/>
  <c r="AK1493" i="39"/>
  <c r="AJ1942" i="39"/>
  <c r="AJ2634" i="39"/>
  <c r="AG2634" i="39"/>
  <c r="AI3109" i="39"/>
  <c r="AG3109" i="39"/>
  <c r="T21" i="38"/>
  <c r="AF21" i="38"/>
  <c r="AU21" i="38"/>
  <c r="BJ21" i="38"/>
  <c r="AD31" i="38"/>
  <c r="M11" i="38"/>
  <c r="BI11" i="38"/>
  <c r="J15" i="38"/>
  <c r="K15" i="38" s="1"/>
  <c r="AB15" i="38"/>
  <c r="AT15" i="38"/>
  <c r="BL15" i="38"/>
  <c r="H18" i="38"/>
  <c r="AD18" i="38"/>
  <c r="BB18" i="38"/>
  <c r="L19" i="38"/>
  <c r="AL19" i="38"/>
  <c r="M21" i="38"/>
  <c r="Y21" i="38"/>
  <c r="AN21" i="38"/>
  <c r="BC21" i="38"/>
  <c r="AD24" i="38"/>
  <c r="AV31" i="38"/>
  <c r="V11" i="38"/>
  <c r="N15" i="38"/>
  <c r="AE15" i="38"/>
  <c r="AW15" i="38"/>
  <c r="L18" i="38"/>
  <c r="AJ18" i="38"/>
  <c r="N19" i="38"/>
  <c r="AR19" i="38"/>
  <c r="N21" i="38"/>
  <c r="AB21" i="38"/>
  <c r="AR21" i="38"/>
  <c r="BD21" i="38"/>
  <c r="L23" i="38"/>
  <c r="AT23" i="38"/>
  <c r="L24" i="38"/>
  <c r="AF24" i="38"/>
  <c r="M26" i="38"/>
  <c r="AN26" i="38"/>
  <c r="Q30" i="38"/>
  <c r="AC30" i="38"/>
  <c r="AN30" i="38"/>
  <c r="AZ30" i="38"/>
  <c r="BJ30" i="38"/>
  <c r="J33" i="38"/>
  <c r="AF33" i="38"/>
  <c r="BD33" i="38"/>
  <c r="H36" i="38"/>
  <c r="W36" i="38"/>
  <c r="AK36" i="38"/>
  <c r="AZ36" i="38"/>
  <c r="BM36" i="38"/>
  <c r="P39" i="38"/>
  <c r="AZ39" i="38"/>
  <c r="J42" i="38"/>
  <c r="V42" i="38"/>
  <c r="AE42" i="38"/>
  <c r="AT42" i="38"/>
  <c r="BC42" i="38"/>
  <c r="T45" i="38"/>
  <c r="AL45" i="38"/>
  <c r="BC45" i="38"/>
  <c r="J47" i="38"/>
  <c r="AB47" i="38"/>
  <c r="AW47" i="38"/>
  <c r="J48" i="38"/>
  <c r="AF48" i="38"/>
  <c r="BJ48" i="38"/>
  <c r="V50" i="38"/>
  <c r="AW50" i="38"/>
  <c r="AC51" i="38"/>
  <c r="P53" i="38"/>
  <c r="AT53" i="38"/>
  <c r="L55" i="38"/>
  <c r="P56" i="38"/>
  <c r="AN56" i="38"/>
  <c r="BL56" i="38"/>
  <c r="BD57" i="38"/>
  <c r="T60" i="38"/>
  <c r="AJ61" i="38"/>
  <c r="AN62" i="38"/>
  <c r="P63" i="38"/>
  <c r="BJ63" i="38"/>
  <c r="AL1580" i="39"/>
  <c r="AJ1888" i="39"/>
  <c r="AJ1924" i="39"/>
  <c r="AI2267" i="39"/>
  <c r="AG2550" i="39"/>
  <c r="AJ2550" i="39"/>
  <c r="AH2620" i="39"/>
  <c r="Y50" i="38"/>
  <c r="BC50" i="38"/>
  <c r="V53" i="38"/>
  <c r="AW53" i="38"/>
  <c r="V56" i="38"/>
  <c r="AT56" i="38"/>
  <c r="AC60" i="38"/>
  <c r="AT62" i="38"/>
  <c r="Y63" i="38"/>
  <c r="AK831" i="39"/>
  <c r="AF1213" i="39"/>
  <c r="AH1219" i="39"/>
  <c r="AE1219" i="39" s="1"/>
  <c r="AG2766" i="39"/>
  <c r="AJ2766" i="39"/>
  <c r="AG3091" i="39"/>
  <c r="AI3091" i="39"/>
  <c r="AI3169" i="39"/>
  <c r="AG3169" i="39"/>
  <c r="AE50" i="38"/>
  <c r="BI50" i="38"/>
  <c r="J50" i="38"/>
  <c r="AK50" i="38"/>
  <c r="BL50" i="38"/>
  <c r="AE53" i="38"/>
  <c r="BI53" i="38"/>
  <c r="AB56" i="38"/>
  <c r="AZ56" i="38"/>
  <c r="AB59" i="38"/>
  <c r="V15" i="38"/>
  <c r="AN15" i="38"/>
  <c r="BD15" i="38"/>
  <c r="L25" i="38"/>
  <c r="AV37" i="38"/>
  <c r="AR15" i="38"/>
  <c r="AE26" i="38"/>
  <c r="BI26" i="38"/>
  <c r="M29" i="38"/>
  <c r="AN39" i="38"/>
  <c r="Q42" i="38"/>
  <c r="AC42" i="38"/>
  <c r="AN42" i="38"/>
  <c r="AZ42" i="38"/>
  <c r="BL42" i="38"/>
  <c r="M50" i="38"/>
  <c r="AN50" i="38"/>
  <c r="J53" i="38"/>
  <c r="AK53" i="38"/>
  <c r="BL53" i="38"/>
  <c r="J56" i="38"/>
  <c r="AE56" i="38"/>
  <c r="BC56" i="38"/>
  <c r="BD60" i="38"/>
  <c r="AN63" i="38"/>
  <c r="AK549" i="39"/>
  <c r="AK839" i="39"/>
  <c r="AH916" i="39"/>
  <c r="AH932" i="39"/>
  <c r="AH956" i="39"/>
  <c r="AH1899" i="39"/>
  <c r="AI1899" i="39"/>
  <c r="AH2638" i="39"/>
  <c r="AG3297" i="39"/>
  <c r="AH3883" i="39"/>
  <c r="AH1538" i="39"/>
  <c r="AH1584" i="39"/>
  <c r="AI2381" i="39"/>
  <c r="AH2688" i="39"/>
  <c r="AH2696" i="39"/>
  <c r="AJ2732" i="39"/>
  <c r="AJ3030" i="39"/>
  <c r="AJ3134" i="39"/>
  <c r="AI3151" i="39"/>
  <c r="AG3157" i="39"/>
  <c r="AG3261" i="39"/>
  <c r="AI3407" i="39"/>
  <c r="AH3811" i="39"/>
  <c r="AH3841" i="39"/>
  <c r="AI3918" i="39"/>
  <c r="AL3933" i="39"/>
  <c r="AH1544" i="39"/>
  <c r="AL1622" i="39"/>
  <c r="AH2614" i="39"/>
  <c r="AG2786" i="39"/>
  <c r="AG2796" i="39"/>
  <c r="AG2893" i="39"/>
  <c r="AG2909" i="39"/>
  <c r="AJ3066" i="39"/>
  <c r="AJ3080" i="39"/>
  <c r="AG3081" i="39"/>
  <c r="AH3847" i="39"/>
  <c r="AL3957" i="39"/>
  <c r="AH3799" i="39"/>
  <c r="AG1505" i="39"/>
  <c r="AG1975" i="39"/>
  <c r="AG3065" i="39"/>
  <c r="AG3165" i="39"/>
  <c r="AI3799" i="39"/>
  <c r="AF3805" i="39"/>
  <c r="AH3903" i="39"/>
  <c r="AF3919" i="39"/>
  <c r="AL3969" i="39"/>
  <c r="Y176" i="41"/>
  <c r="AA176" i="41"/>
  <c r="Y147" i="41"/>
  <c r="W197" i="41"/>
  <c r="X67" i="41"/>
  <c r="W149" i="41"/>
  <c r="U149" i="41" s="1"/>
  <c r="AA154" i="41"/>
  <c r="Z157" i="41"/>
  <c r="BB35" i="38"/>
  <c r="BI49" i="38"/>
  <c r="AV49" i="38"/>
  <c r="AJ49" i="38"/>
  <c r="AD49" i="38"/>
  <c r="X49" i="38"/>
  <c r="BH49" i="38"/>
  <c r="L49" i="38"/>
  <c r="AK1024" i="39"/>
  <c r="AH1024" i="39"/>
  <c r="X11" i="38"/>
  <c r="H12" i="38"/>
  <c r="W12" i="38"/>
  <c r="AN12" i="38"/>
  <c r="BH12" i="38"/>
  <c r="V17" i="38"/>
  <c r="AZ17" i="38"/>
  <c r="AD25" i="38"/>
  <c r="P27" i="38"/>
  <c r="AZ27" i="38"/>
  <c r="X29" i="38"/>
  <c r="BJ32" i="38"/>
  <c r="BI32" i="38"/>
  <c r="AK32" i="38"/>
  <c r="M32" i="38"/>
  <c r="BC32" i="38"/>
  <c r="AE32" i="38"/>
  <c r="J32" i="38"/>
  <c r="AW32" i="38"/>
  <c r="Y32" i="38"/>
  <c r="AT32" i="38"/>
  <c r="V32" i="38"/>
  <c r="M35" i="38"/>
  <c r="BJ38" i="38"/>
  <c r="AW38" i="38"/>
  <c r="Y38" i="38"/>
  <c r="AT38" i="38"/>
  <c r="V38" i="38"/>
  <c r="BI38" i="38"/>
  <c r="AK38" i="38"/>
  <c r="M38" i="38"/>
  <c r="BC38" i="38"/>
  <c r="AE38" i="38"/>
  <c r="J38" i="38"/>
  <c r="BM41" i="38"/>
  <c r="AZ41" i="38"/>
  <c r="AJ41" i="38"/>
  <c r="V41" i="38"/>
  <c r="BL41" i="38"/>
  <c r="AW41" i="38"/>
  <c r="AE41" i="38"/>
  <c r="P41" i="38"/>
  <c r="BH41" i="38"/>
  <c r="AT41" i="38"/>
  <c r="AB41" i="38"/>
  <c r="L41" i="38"/>
  <c r="BC41" i="38"/>
  <c r="AN41" i="38"/>
  <c r="Y41" i="38"/>
  <c r="J41" i="38"/>
  <c r="BB41" i="38"/>
  <c r="BB49" i="38"/>
  <c r="AO51" i="38"/>
  <c r="BK54" i="38"/>
  <c r="BI54" i="38"/>
  <c r="AZ54" i="38"/>
  <c r="AO54" i="38"/>
  <c r="AE54" i="38"/>
  <c r="W54" i="38"/>
  <c r="M54" i="38"/>
  <c r="BH54" i="38"/>
  <c r="AW54" i="38"/>
  <c r="AN54" i="38"/>
  <c r="AD54" i="38"/>
  <c r="V54" i="38"/>
  <c r="L54" i="38"/>
  <c r="BD54" i="38"/>
  <c r="AV54" i="38"/>
  <c r="AL54" i="38"/>
  <c r="AC54" i="38"/>
  <c r="T54" i="38"/>
  <c r="BM54" i="38"/>
  <c r="BC54" i="38"/>
  <c r="AU54" i="38"/>
  <c r="AK54" i="38"/>
  <c r="AB54" i="38"/>
  <c r="Q54" i="38"/>
  <c r="J54" i="38"/>
  <c r="BL54" i="38"/>
  <c r="BB54" i="38"/>
  <c r="AT54" i="38"/>
  <c r="AJ54" i="38"/>
  <c r="Y54" i="38"/>
  <c r="P54" i="38"/>
  <c r="H54" i="38"/>
  <c r="BJ54" i="38"/>
  <c r="AH943" i="39"/>
  <c r="AK943" i="39"/>
  <c r="AK952" i="39"/>
  <c r="AH952" i="39"/>
  <c r="AK969" i="39"/>
  <c r="AH969" i="39"/>
  <c r="AK1018" i="39"/>
  <c r="AH1018" i="39"/>
  <c r="AJ2578" i="39"/>
  <c r="AG2578" i="39"/>
  <c r="BJ8" i="38"/>
  <c r="AW8" i="38"/>
  <c r="BM35" i="38"/>
  <c r="BH35" i="38"/>
  <c r="AT35" i="38"/>
  <c r="AB35" i="38"/>
  <c r="L35" i="38"/>
  <c r="BC35" i="38"/>
  <c r="AN35" i="38"/>
  <c r="Y35" i="38"/>
  <c r="J35" i="38"/>
  <c r="AZ35" i="38"/>
  <c r="AJ35" i="38"/>
  <c r="V35" i="38"/>
  <c r="BL35" i="38"/>
  <c r="AW35" i="38"/>
  <c r="AE35" i="38"/>
  <c r="P35" i="38"/>
  <c r="BJ20" i="38"/>
  <c r="Y20" i="38"/>
  <c r="AW20" i="38"/>
  <c r="AK20" i="38"/>
  <c r="X35" i="38"/>
  <c r="AI314" i="39"/>
  <c r="AH314" i="39"/>
  <c r="AI320" i="39"/>
  <c r="AH320" i="39"/>
  <c r="AE320" i="39" s="1"/>
  <c r="AI356" i="39"/>
  <c r="AH356" i="39"/>
  <c r="AE356" i="39" s="1"/>
  <c r="AG426" i="39"/>
  <c r="AJ426" i="39"/>
  <c r="AH765" i="39"/>
  <c r="AK765" i="39"/>
  <c r="AH826" i="39"/>
  <c r="AK826" i="39"/>
  <c r="AK861" i="39"/>
  <c r="AH861" i="39"/>
  <c r="AK868" i="39"/>
  <c r="AH868" i="39"/>
  <c r="AK872" i="39"/>
  <c r="AH872" i="39"/>
  <c r="AK874" i="39"/>
  <c r="AH874" i="39"/>
  <c r="AK904" i="39"/>
  <c r="AH904" i="39"/>
  <c r="AH926" i="39"/>
  <c r="AK926" i="39"/>
  <c r="AH1945" i="39"/>
  <c r="AE1945" i="39" s="1"/>
  <c r="AI1945" i="39"/>
  <c r="X17" i="38"/>
  <c r="BB17" i="38"/>
  <c r="BM11" i="38"/>
  <c r="BL11" i="38"/>
  <c r="AW11" i="38"/>
  <c r="AE11" i="38"/>
  <c r="P11" i="38"/>
  <c r="BC11" i="38"/>
  <c r="AN11" i="38"/>
  <c r="Y11" i="38"/>
  <c r="J11" i="38"/>
  <c r="K11" i="38" s="1"/>
  <c r="AD11" i="38"/>
  <c r="M12" i="38"/>
  <c r="AB12" i="38"/>
  <c r="AT12" i="38"/>
  <c r="BL12" i="38"/>
  <c r="BJ14" i="38"/>
  <c r="AW14" i="38"/>
  <c r="Y14" i="38"/>
  <c r="BI14" i="38"/>
  <c r="M14" i="38"/>
  <c r="AB17" i="38"/>
  <c r="BH17" i="38"/>
  <c r="M20" i="38"/>
  <c r="AB27" i="38"/>
  <c r="BL27" i="38"/>
  <c r="AK29" i="38"/>
  <c r="AD35" i="38"/>
  <c r="X41" i="38"/>
  <c r="AK1076" i="39"/>
  <c r="AH1076" i="39"/>
  <c r="AI1183" i="39"/>
  <c r="AF1183" i="39"/>
  <c r="L12" i="38"/>
  <c r="Y12" i="38"/>
  <c r="AO12" i="38"/>
  <c r="BI12" i="38"/>
  <c r="V27" i="38"/>
  <c r="BD27" i="38"/>
  <c r="AD29" i="38"/>
  <c r="BC8" i="38"/>
  <c r="L11" i="38"/>
  <c r="AJ11" i="38"/>
  <c r="BH11" i="38"/>
  <c r="P12" i="38"/>
  <c r="AD12" i="38"/>
  <c r="AE14" i="38"/>
  <c r="BK18" i="38"/>
  <c r="BD18" i="38"/>
  <c r="AV18" i="38"/>
  <c r="AL18" i="38"/>
  <c r="AC18" i="38"/>
  <c r="T18" i="38"/>
  <c r="J18" i="38"/>
  <c r="BJ18" i="38"/>
  <c r="BA18" i="38"/>
  <c r="AR18" i="38"/>
  <c r="AF18" i="38"/>
  <c r="X18" i="38"/>
  <c r="N18" i="38"/>
  <c r="BI18" i="38"/>
  <c r="AZ18" i="38"/>
  <c r="AO18" i="38"/>
  <c r="AE18" i="38"/>
  <c r="W18" i="38"/>
  <c r="M18" i="38"/>
  <c r="Y18" i="38"/>
  <c r="AT18" i="38"/>
  <c r="BL18" i="38"/>
  <c r="AE20" i="38"/>
  <c r="BK24" i="38"/>
  <c r="BI24" i="38"/>
  <c r="AZ24" i="38"/>
  <c r="AO24" i="38"/>
  <c r="AE24" i="38"/>
  <c r="W24" i="38"/>
  <c r="M24" i="38"/>
  <c r="BM24" i="38"/>
  <c r="BC24" i="38"/>
  <c r="AU24" i="38"/>
  <c r="AK24" i="38"/>
  <c r="AB24" i="38"/>
  <c r="Q24" i="38"/>
  <c r="J24" i="38"/>
  <c r="BB24" i="38"/>
  <c r="AJ24" i="38"/>
  <c r="P24" i="38"/>
  <c r="H24" i="38"/>
  <c r="BL24" i="38"/>
  <c r="AT24" i="38"/>
  <c r="Y24" i="38"/>
  <c r="X24" i="38"/>
  <c r="AR24" i="38"/>
  <c r="BJ24" i="38"/>
  <c r="AN32" i="38"/>
  <c r="AK35" i="38"/>
  <c r="BK51" i="38"/>
  <c r="BL51" i="38"/>
  <c r="AZ51" i="38"/>
  <c r="AN51" i="38"/>
  <c r="AB51" i="38"/>
  <c r="P51" i="38"/>
  <c r="BJ51" i="38"/>
  <c r="AW51" i="38"/>
  <c r="AL51" i="38"/>
  <c r="Y51" i="38"/>
  <c r="N51" i="38"/>
  <c r="BI51" i="38"/>
  <c r="AU51" i="38"/>
  <c r="AK51" i="38"/>
  <c r="W51" i="38"/>
  <c r="M51" i="38"/>
  <c r="BD51" i="38"/>
  <c r="AT51" i="38"/>
  <c r="AF51" i="38"/>
  <c r="V51" i="38"/>
  <c r="J51" i="38"/>
  <c r="BC51" i="38"/>
  <c r="AR51" i="38"/>
  <c r="AE51" i="38"/>
  <c r="T51" i="38"/>
  <c r="H51" i="38"/>
  <c r="AH1051" i="39"/>
  <c r="AK1051" i="39"/>
  <c r="AH1909" i="39"/>
  <c r="AE1909" i="39" s="1"/>
  <c r="AI1909" i="39"/>
  <c r="BK12" i="38"/>
  <c r="BJ12" i="38"/>
  <c r="BA12" i="38"/>
  <c r="AR12" i="38"/>
  <c r="AF12" i="38"/>
  <c r="X12" i="38"/>
  <c r="N12" i="38"/>
  <c r="BD12" i="38"/>
  <c r="AV12" i="38"/>
  <c r="AL12" i="38"/>
  <c r="AC12" i="38"/>
  <c r="T12" i="38"/>
  <c r="J12" i="38"/>
  <c r="K12" i="38" s="1"/>
  <c r="BM12" i="38"/>
  <c r="BC12" i="38"/>
  <c r="AU12" i="38"/>
  <c r="AK12" i="38"/>
  <c r="V12" i="38"/>
  <c r="AJ12" i="38"/>
  <c r="BB12" i="38"/>
  <c r="BI8" i="38"/>
  <c r="Q12" i="38"/>
  <c r="AE12" i="38"/>
  <c r="AZ12" i="38"/>
  <c r="BM17" i="38"/>
  <c r="BC17" i="38"/>
  <c r="AN17" i="38"/>
  <c r="Y17" i="38"/>
  <c r="J17" i="38"/>
  <c r="BL17" i="38"/>
  <c r="AW17" i="38"/>
  <c r="AE17" i="38"/>
  <c r="P17" i="38"/>
  <c r="BI17" i="38"/>
  <c r="AV17" i="38"/>
  <c r="AD17" i="38"/>
  <c r="M17" i="38"/>
  <c r="AK17" i="38"/>
  <c r="BI25" i="38"/>
  <c r="X25" i="38"/>
  <c r="BH25" i="38"/>
  <c r="AV25" i="38"/>
  <c r="AJ25" i="38"/>
  <c r="BK27" i="38"/>
  <c r="BC27" i="38"/>
  <c r="AR27" i="38"/>
  <c r="AE27" i="38"/>
  <c r="T27" i="38"/>
  <c r="J27" i="38"/>
  <c r="BM27" i="38"/>
  <c r="BA27" i="38"/>
  <c r="AO27" i="38"/>
  <c r="AC27" i="38"/>
  <c r="Q27" i="38"/>
  <c r="H27" i="38"/>
  <c r="BJ27" i="38"/>
  <c r="AW27" i="38"/>
  <c r="AL27" i="38"/>
  <c r="Y27" i="38"/>
  <c r="N27" i="38"/>
  <c r="BI27" i="38"/>
  <c r="AU27" i="38"/>
  <c r="AK27" i="38"/>
  <c r="W27" i="38"/>
  <c r="M27" i="38"/>
  <c r="AN27" i="38"/>
  <c r="BM29" i="38"/>
  <c r="AZ29" i="38"/>
  <c r="AJ29" i="38"/>
  <c r="V29" i="38"/>
  <c r="BL29" i="38"/>
  <c r="AW29" i="38"/>
  <c r="AE29" i="38"/>
  <c r="P29" i="38"/>
  <c r="BH29" i="38"/>
  <c r="AT29" i="38"/>
  <c r="AB29" i="38"/>
  <c r="L29" i="38"/>
  <c r="BC29" i="38"/>
  <c r="AN29" i="38"/>
  <c r="Y29" i="38"/>
  <c r="J29" i="38"/>
  <c r="BB29" i="38"/>
  <c r="AV35" i="38"/>
  <c r="BM59" i="38"/>
  <c r="AW59" i="38"/>
  <c r="Y59" i="38"/>
  <c r="AT59" i="38"/>
  <c r="V59" i="38"/>
  <c r="BL59" i="38"/>
  <c r="AN59" i="38"/>
  <c r="P59" i="38"/>
  <c r="BI59" i="38"/>
  <c r="AK59" i="38"/>
  <c r="M59" i="38"/>
  <c r="BC59" i="38"/>
  <c r="AE59" i="38"/>
  <c r="J59" i="38"/>
  <c r="AK1040" i="39"/>
  <c r="AH1040" i="39"/>
  <c r="X23" i="38"/>
  <c r="BB23" i="38"/>
  <c r="BB31" i="38"/>
  <c r="AD37" i="38"/>
  <c r="M39" i="38"/>
  <c r="W39" i="38"/>
  <c r="AK39" i="38"/>
  <c r="AU39" i="38"/>
  <c r="BI39" i="38"/>
  <c r="P44" i="38"/>
  <c r="AN44" i="38"/>
  <c r="BL44" i="38"/>
  <c r="L48" i="38"/>
  <c r="V48" i="38"/>
  <c r="AD48" i="38"/>
  <c r="AN48" i="38"/>
  <c r="AW48" i="38"/>
  <c r="BH48" i="38"/>
  <c r="AJ55" i="38"/>
  <c r="M57" i="38"/>
  <c r="W57" i="38"/>
  <c r="AK57" i="38"/>
  <c r="AU57" i="38"/>
  <c r="BI57" i="38"/>
  <c r="L60" i="38"/>
  <c r="V60" i="38"/>
  <c r="AD60" i="38"/>
  <c r="AN60" i="38"/>
  <c r="AW60" i="38"/>
  <c r="BI60" i="38"/>
  <c r="AV61" i="38"/>
  <c r="AI368" i="39"/>
  <c r="AH368" i="39"/>
  <c r="AE368" i="39" s="1"/>
  <c r="AI380" i="39"/>
  <c r="AH380" i="39"/>
  <c r="AG410" i="39"/>
  <c r="AJ410" i="39"/>
  <c r="AH866" i="39"/>
  <c r="AK866" i="39"/>
  <c r="AH967" i="39"/>
  <c r="AK967" i="39"/>
  <c r="AK1000" i="39"/>
  <c r="AH1000" i="39"/>
  <c r="AK1016" i="39"/>
  <c r="AH1016" i="39"/>
  <c r="AH1028" i="39"/>
  <c r="AH1058" i="39"/>
  <c r="AK1058" i="39"/>
  <c r="AK1096" i="39"/>
  <c r="AH1096" i="39"/>
  <c r="AK1529" i="39"/>
  <c r="AG1529" i="39"/>
  <c r="AI1919" i="39"/>
  <c r="AH1927" i="39"/>
  <c r="AI1927" i="39"/>
  <c r="AK2087" i="39"/>
  <c r="AI2087" i="39"/>
  <c r="AG2425" i="39"/>
  <c r="AI2425" i="39"/>
  <c r="AG2473" i="39"/>
  <c r="AI2473" i="39"/>
  <c r="AK23" i="38"/>
  <c r="Q33" i="38"/>
  <c r="AC33" i="38"/>
  <c r="AO33" i="38"/>
  <c r="BA33" i="38"/>
  <c r="BM33" i="38"/>
  <c r="AD13" i="38"/>
  <c r="BB13" i="38"/>
  <c r="Q15" i="38"/>
  <c r="AC15" i="38"/>
  <c r="AO15" i="38"/>
  <c r="BA15" i="38"/>
  <c r="BM15" i="38"/>
  <c r="J23" i="38"/>
  <c r="Y23" i="38"/>
  <c r="AN23" i="38"/>
  <c r="BC23" i="38"/>
  <c r="L31" i="38"/>
  <c r="BH31" i="38"/>
  <c r="H33" i="38"/>
  <c r="T33" i="38"/>
  <c r="AE33" i="38"/>
  <c r="AR33" i="38"/>
  <c r="BC33" i="38"/>
  <c r="P36" i="38"/>
  <c r="Y36" i="38"/>
  <c r="AJ36" i="38"/>
  <c r="AT36" i="38"/>
  <c r="BB36" i="38"/>
  <c r="BL36" i="38"/>
  <c r="AJ37" i="38"/>
  <c r="N39" i="38"/>
  <c r="Y39" i="38"/>
  <c r="AL39" i="38"/>
  <c r="AW39" i="38"/>
  <c r="BJ39" i="38"/>
  <c r="BB43" i="38"/>
  <c r="V44" i="38"/>
  <c r="AT44" i="38"/>
  <c r="P45" i="38"/>
  <c r="AB45" i="38"/>
  <c r="AN45" i="38"/>
  <c r="AZ45" i="38"/>
  <c r="BL45" i="38"/>
  <c r="AV47" i="38"/>
  <c r="BI47" i="38"/>
  <c r="M48" i="38"/>
  <c r="W48" i="38"/>
  <c r="AE48" i="38"/>
  <c r="AO48" i="38"/>
  <c r="AZ48" i="38"/>
  <c r="BI48" i="38"/>
  <c r="AB50" i="38"/>
  <c r="AZ50" i="38"/>
  <c r="AB53" i="38"/>
  <c r="AZ53" i="38"/>
  <c r="AV55" i="38"/>
  <c r="M56" i="38"/>
  <c r="AD56" i="38"/>
  <c r="AV56" i="38"/>
  <c r="BI56" i="38"/>
  <c r="N57" i="38"/>
  <c r="Y57" i="38"/>
  <c r="AL57" i="38"/>
  <c r="AW57" i="38"/>
  <c r="BJ57" i="38"/>
  <c r="M60" i="38"/>
  <c r="W60" i="38"/>
  <c r="AE60" i="38"/>
  <c r="AO60" i="38"/>
  <c r="AZ60" i="38"/>
  <c r="BL60" i="38"/>
  <c r="AI332" i="39"/>
  <c r="AH332" i="39"/>
  <c r="AE332" i="39" s="1"/>
  <c r="AI344" i="39"/>
  <c r="AH344" i="39"/>
  <c r="AG434" i="39"/>
  <c r="AJ434" i="39"/>
  <c r="AK862" i="39"/>
  <c r="AH862" i="39"/>
  <c r="AK920" i="39"/>
  <c r="AH920" i="39"/>
  <c r="AH928" i="39"/>
  <c r="AK933" i="39"/>
  <c r="AH933" i="39"/>
  <c r="AK944" i="39"/>
  <c r="AH944" i="39"/>
  <c r="AH955" i="39"/>
  <c r="AK955" i="39"/>
  <c r="AK970" i="39"/>
  <c r="AH970" i="39"/>
  <c r="AK994" i="39"/>
  <c r="AH994" i="39"/>
  <c r="AH1027" i="39"/>
  <c r="AK1027" i="39"/>
  <c r="AH1042" i="39"/>
  <c r="AK1072" i="39"/>
  <c r="AH1072" i="39"/>
  <c r="AK1088" i="39"/>
  <c r="AH1088" i="39"/>
  <c r="AL1177" i="39"/>
  <c r="AF1177" i="39"/>
  <c r="AG1583" i="39"/>
  <c r="AK1583" i="39"/>
  <c r="AI1883" i="39"/>
  <c r="AG1963" i="39"/>
  <c r="AG1987" i="39"/>
  <c r="AG2011" i="39"/>
  <c r="AK2099" i="39"/>
  <c r="AI2099" i="39"/>
  <c r="AG2243" i="39"/>
  <c r="AI2243" i="39"/>
  <c r="AI2501" i="39"/>
  <c r="AF2501" i="39"/>
  <c r="BB55" i="38"/>
  <c r="P57" i="38"/>
  <c r="AB57" i="38"/>
  <c r="AN57" i="38"/>
  <c r="AZ57" i="38"/>
  <c r="BL57" i="38"/>
  <c r="N60" i="38"/>
  <c r="X60" i="38"/>
  <c r="AF60" i="38"/>
  <c r="AR60" i="38"/>
  <c r="BA60" i="38"/>
  <c r="AH962" i="39"/>
  <c r="AK962" i="39"/>
  <c r="AK968" i="39"/>
  <c r="AH968" i="39"/>
  <c r="AH1003" i="39"/>
  <c r="AK1003" i="39"/>
  <c r="AH1010" i="39"/>
  <c r="AK1010" i="39"/>
  <c r="AH1034" i="39"/>
  <c r="AK1034" i="39"/>
  <c r="AK1041" i="39"/>
  <c r="AH1041" i="39"/>
  <c r="AF1195" i="39"/>
  <c r="AI1195" i="39"/>
  <c r="AH1632" i="39"/>
  <c r="AG2449" i="39"/>
  <c r="AI2449" i="39"/>
  <c r="Q39" i="38"/>
  <c r="AC39" i="38"/>
  <c r="AO39" i="38"/>
  <c r="BA39" i="38"/>
  <c r="BM39" i="38"/>
  <c r="AB44" i="38"/>
  <c r="AZ44" i="38"/>
  <c r="Q57" i="38"/>
  <c r="AC57" i="38"/>
  <c r="AO57" i="38"/>
  <c r="BA57" i="38"/>
  <c r="BM57" i="38"/>
  <c r="BK60" i="38"/>
  <c r="BH60" i="38"/>
  <c r="BJ60" i="38"/>
  <c r="P60" i="38"/>
  <c r="Y60" i="38"/>
  <c r="AJ60" i="38"/>
  <c r="AT60" i="38"/>
  <c r="BB60" i="38"/>
  <c r="BI61" i="38"/>
  <c r="BH61" i="38"/>
  <c r="L61" i="38"/>
  <c r="AD61" i="38"/>
  <c r="AH821" i="39"/>
  <c r="AK821" i="39"/>
  <c r="AH871" i="39"/>
  <c r="AK871" i="39"/>
  <c r="AH938" i="39"/>
  <c r="AK938" i="39"/>
  <c r="AH1015" i="39"/>
  <c r="AK1015" i="39"/>
  <c r="AK1017" i="39"/>
  <c r="AH1017" i="39"/>
  <c r="AK1048" i="39"/>
  <c r="AH1048" i="39"/>
  <c r="AH1106" i="39"/>
  <c r="AK1106" i="39"/>
  <c r="AL1189" i="39"/>
  <c r="AF1189" i="39"/>
  <c r="BB37" i="38"/>
  <c r="Y48" i="38"/>
  <c r="AJ48" i="38"/>
  <c r="AT48" i="38"/>
  <c r="BB48" i="38"/>
  <c r="BL48" i="38"/>
  <c r="Q9" i="38"/>
  <c r="AC9" i="38"/>
  <c r="AO9" i="38"/>
  <c r="BM9" i="38"/>
  <c r="N13" i="38"/>
  <c r="AL13" i="38"/>
  <c r="BJ13" i="38"/>
  <c r="M15" i="38"/>
  <c r="W15" i="38"/>
  <c r="AK15" i="38"/>
  <c r="AU15" i="38"/>
  <c r="BI15" i="38"/>
  <c r="AD19" i="38"/>
  <c r="BB19" i="38"/>
  <c r="Q21" i="38"/>
  <c r="AC21" i="38"/>
  <c r="AO21" i="38"/>
  <c r="BA21" i="38"/>
  <c r="BM21" i="38"/>
  <c r="P23" i="38"/>
  <c r="AE23" i="38"/>
  <c r="AW23" i="38"/>
  <c r="BL23" i="38"/>
  <c r="AB26" i="38"/>
  <c r="AZ26" i="38"/>
  <c r="P30" i="38"/>
  <c r="Y30" i="38"/>
  <c r="AJ30" i="38"/>
  <c r="AT30" i="38"/>
  <c r="BB30" i="38"/>
  <c r="BL30" i="38"/>
  <c r="AJ31" i="38"/>
  <c r="N33" i="38"/>
  <c r="Y33" i="38"/>
  <c r="AL33" i="38"/>
  <c r="AW33" i="38"/>
  <c r="BJ33" i="38"/>
  <c r="L36" i="38"/>
  <c r="V36" i="38"/>
  <c r="AD36" i="38"/>
  <c r="AN36" i="38"/>
  <c r="AW36" i="38"/>
  <c r="BH36" i="38"/>
  <c r="L37" i="38"/>
  <c r="BH37" i="38"/>
  <c r="H39" i="38"/>
  <c r="T39" i="38"/>
  <c r="AE39" i="38"/>
  <c r="AR39" i="38"/>
  <c r="BC39" i="38"/>
  <c r="N42" i="38"/>
  <c r="X42" i="38"/>
  <c r="AF42" i="38"/>
  <c r="AR42" i="38"/>
  <c r="BA42" i="38"/>
  <c r="BJ42" i="38"/>
  <c r="AD43" i="38"/>
  <c r="J44" i="38"/>
  <c r="AE44" i="38"/>
  <c r="BC44" i="38"/>
  <c r="V45" i="38"/>
  <c r="AF45" i="38"/>
  <c r="AT45" i="38"/>
  <c r="BD45" i="38"/>
  <c r="X47" i="38"/>
  <c r="AK47" i="38"/>
  <c r="BB47" i="38"/>
  <c r="H48" i="38"/>
  <c r="Q48" i="38"/>
  <c r="AB48" i="38"/>
  <c r="AK48" i="38"/>
  <c r="AU48" i="38"/>
  <c r="BC48" i="38"/>
  <c r="BM48" i="38"/>
  <c r="X55" i="38"/>
  <c r="X56" i="38"/>
  <c r="AK56" i="38"/>
  <c r="BB56" i="38"/>
  <c r="H57" i="38"/>
  <c r="T57" i="38"/>
  <c r="AE57" i="38"/>
  <c r="AR57" i="38"/>
  <c r="BC57" i="38"/>
  <c r="H60" i="38"/>
  <c r="Q60" i="38"/>
  <c r="AB60" i="38"/>
  <c r="AK60" i="38"/>
  <c r="AU60" i="38"/>
  <c r="BC60" i="38"/>
  <c r="X61" i="38"/>
  <c r="AK849" i="39"/>
  <c r="AH849" i="39"/>
  <c r="AK993" i="39"/>
  <c r="AH993" i="39"/>
  <c r="AK1004" i="39"/>
  <c r="AH1004" i="39"/>
  <c r="AH1052" i="39"/>
  <c r="AH1087" i="39"/>
  <c r="AK1087" i="39"/>
  <c r="AK1089" i="39"/>
  <c r="AH1089" i="39"/>
  <c r="AH1937" i="39"/>
  <c r="AI1937" i="39"/>
  <c r="AI2333" i="39"/>
  <c r="AB62" i="38"/>
  <c r="AZ62" i="38"/>
  <c r="J63" i="38"/>
  <c r="V63" i="38"/>
  <c r="AF63" i="38"/>
  <c r="AT63" i="38"/>
  <c r="BD63" i="38"/>
  <c r="AK489" i="39"/>
  <c r="AK525" i="39"/>
  <c r="AK621" i="39"/>
  <c r="AJ640" i="39"/>
  <c r="AK640" i="39"/>
  <c r="AK657" i="39"/>
  <c r="AH908" i="39"/>
  <c r="AI1159" i="39"/>
  <c r="AF1219" i="39"/>
  <c r="AL1508" i="39"/>
  <c r="AL1550" i="39"/>
  <c r="AH1572" i="39"/>
  <c r="AL1610" i="39"/>
  <c r="AH1644" i="39"/>
  <c r="AG1955" i="39"/>
  <c r="AG1971" i="39"/>
  <c r="AG1983" i="39"/>
  <c r="AG1995" i="39"/>
  <c r="AG2007" i="39"/>
  <c r="AG2019" i="39"/>
  <c r="AG2594" i="39"/>
  <c r="AJ2594" i="39"/>
  <c r="AJ2738" i="39"/>
  <c r="AG2738" i="39"/>
  <c r="AJ2929" i="39"/>
  <c r="AI2929" i="39"/>
  <c r="AI3145" i="39"/>
  <c r="AG3145" i="39"/>
  <c r="AI3205" i="39"/>
  <c r="AF3205" i="39"/>
  <c r="AH3784" i="39"/>
  <c r="AK3784" i="39"/>
  <c r="AF3873" i="39"/>
  <c r="AH3873" i="39"/>
  <c r="J62" i="38"/>
  <c r="AE62" i="38"/>
  <c r="BC62" i="38"/>
  <c r="M63" i="38"/>
  <c r="W63" i="38"/>
  <c r="AK63" i="38"/>
  <c r="AU63" i="38"/>
  <c r="BI63" i="38"/>
  <c r="AH873" i="39"/>
  <c r="AH884" i="39"/>
  <c r="AH1066" i="39"/>
  <c r="AK1082" i="39"/>
  <c r="AH1114" i="39"/>
  <c r="AI1181" i="39"/>
  <c r="AH1183" i="39"/>
  <c r="AE1183" i="39" s="1"/>
  <c r="AH1195" i="39"/>
  <c r="AE1195" i="39" s="1"/>
  <c r="AH1532" i="39"/>
  <c r="AL1568" i="39"/>
  <c r="AH1604" i="39"/>
  <c r="AL1640" i="39"/>
  <c r="AG1941" i="39"/>
  <c r="AG1959" i="39"/>
  <c r="AI2093" i="39"/>
  <c r="AJ2159" i="39"/>
  <c r="AJ2187" i="39"/>
  <c r="AH3913" i="39"/>
  <c r="AF3913" i="39"/>
  <c r="AJ3939" i="39"/>
  <c r="AZ63" i="38"/>
  <c r="BL63" i="38"/>
  <c r="AK453" i="39"/>
  <c r="AJ490" i="39"/>
  <c r="AJ526" i="39"/>
  <c r="AJ532" i="39"/>
  <c r="AK532" i="39"/>
  <c r="AJ784" i="39"/>
  <c r="AK784" i="39"/>
  <c r="AJ1247" i="39"/>
  <c r="AH1512" i="39"/>
  <c r="AJ1582" i="39"/>
  <c r="AJ1642" i="39"/>
  <c r="AJ2183" i="39"/>
  <c r="Q63" i="38"/>
  <c r="AC63" i="38"/>
  <c r="AO63" i="38"/>
  <c r="BA63" i="38"/>
  <c r="BM63" i="38"/>
  <c r="AJ748" i="39"/>
  <c r="AK748" i="39"/>
  <c r="AJ1241" i="39"/>
  <c r="AH1560" i="39"/>
  <c r="AG1879" i="39"/>
  <c r="AG1889" i="39"/>
  <c r="AG1947" i="39"/>
  <c r="AG1967" i="39"/>
  <c r="AG1979" i="39"/>
  <c r="AG1991" i="39"/>
  <c r="AG2003" i="39"/>
  <c r="AG2015" i="39"/>
  <c r="AH3895" i="39"/>
  <c r="AF3895" i="39"/>
  <c r="Y62" i="38"/>
  <c r="AW62" i="38"/>
  <c r="H63" i="38"/>
  <c r="T63" i="38"/>
  <c r="AE63" i="38"/>
  <c r="AR63" i="38"/>
  <c r="BC63" i="38"/>
  <c r="AJ508" i="39"/>
  <c r="AK508" i="39"/>
  <c r="AJ568" i="39"/>
  <c r="AK568" i="39"/>
  <c r="AK585" i="39"/>
  <c r="AK919" i="39"/>
  <c r="AH1189" i="39"/>
  <c r="AE1189" i="39" s="1"/>
  <c r="AJ1235" i="39"/>
  <c r="AF1270" i="39"/>
  <c r="AL1272" i="39"/>
  <c r="AL1502" i="39"/>
  <c r="AJ1510" i="39"/>
  <c r="AH1616" i="39"/>
  <c r="AL1646" i="39"/>
  <c r="AG1905" i="39"/>
  <c r="AG1951" i="39"/>
  <c r="AI2309" i="39"/>
  <c r="AI2357" i="39"/>
  <c r="AH2626" i="39"/>
  <c r="AG2626" i="39"/>
  <c r="AK3563" i="39"/>
  <c r="AF3563" i="39"/>
  <c r="AL3639" i="39"/>
  <c r="AF3639" i="39"/>
  <c r="AH3889" i="39"/>
  <c r="AF3889" i="39"/>
  <c r="AH3915" i="39"/>
  <c r="AF3915" i="39"/>
  <c r="AH2584" i="39"/>
  <c r="AH2616" i="39"/>
  <c r="AH2644" i="39"/>
  <c r="AJ2684" i="39"/>
  <c r="AG2722" i="39"/>
  <c r="AJ2733" i="39"/>
  <c r="AH2758" i="39"/>
  <c r="AJ2770" i="39"/>
  <c r="AG2774" i="39"/>
  <c r="AG2810" i="39"/>
  <c r="AG2824" i="39"/>
  <c r="AG2897" i="39"/>
  <c r="AI2911" i="39"/>
  <c r="AG2927" i="39"/>
  <c r="AJ3021" i="39"/>
  <c r="AG3153" i="39"/>
  <c r="AJ3162" i="39"/>
  <c r="AG3225" i="39"/>
  <c r="AG3233" i="39"/>
  <c r="AG3255" i="39"/>
  <c r="AG3267" i="39"/>
  <c r="AG3291" i="39"/>
  <c r="AL3323" i="39"/>
  <c r="AG3465" i="39"/>
  <c r="AG3565" i="39"/>
  <c r="AH3577" i="39"/>
  <c r="AH3583" i="39"/>
  <c r="AL3939" i="39"/>
  <c r="AJ3945" i="39"/>
  <c r="AK2539" i="39"/>
  <c r="AJ2574" i="39"/>
  <c r="AH2674" i="39"/>
  <c r="AH2710" i="39"/>
  <c r="AH2724" i="39"/>
  <c r="AH2728" i="39"/>
  <c r="AH2736" i="39"/>
  <c r="AI2887" i="39"/>
  <c r="AG2903" i="39"/>
  <c r="AG2915" i="39"/>
  <c r="AJ2975" i="39"/>
  <c r="AG3033" i="39"/>
  <c r="AG3053" i="39"/>
  <c r="AJ3090" i="39"/>
  <c r="AJ3092" i="39"/>
  <c r="AG3093" i="39"/>
  <c r="AG3121" i="39"/>
  <c r="AI3139" i="39"/>
  <c r="AJ3150" i="39"/>
  <c r="AG3155" i="39"/>
  <c r="AL3335" i="39"/>
  <c r="AH3407" i="39"/>
  <c r="AE3407" i="39" s="1"/>
  <c r="AJ3452" i="39"/>
  <c r="AG3553" i="39"/>
  <c r="AF3561" i="39"/>
  <c r="AI3811" i="39"/>
  <c r="AI3846" i="39"/>
  <c r="AF3853" i="39"/>
  <c r="AF3859" i="39"/>
  <c r="AJ3951" i="39"/>
  <c r="AH2744" i="39"/>
  <c r="AH2748" i="39"/>
  <c r="AG2784" i="39"/>
  <c r="AG2792" i="39"/>
  <c r="AG2899" i="39"/>
  <c r="AJ2997" i="39"/>
  <c r="AG3045" i="39"/>
  <c r="AG3141" i="39"/>
  <c r="AG3143" i="39"/>
  <c r="AG3453" i="39"/>
  <c r="AL3809" i="39"/>
  <c r="AK3876" i="39"/>
  <c r="AJ3921" i="39"/>
  <c r="AJ3957" i="39"/>
  <c r="AJ3975" i="39"/>
  <c r="AJ3999" i="39"/>
  <c r="AJ2588" i="39"/>
  <c r="AH2600" i="39"/>
  <c r="AK2675" i="39"/>
  <c r="AH2752" i="39"/>
  <c r="AI2905" i="39"/>
  <c r="AG2929" i="39"/>
  <c r="AG2981" i="39"/>
  <c r="AJ3042" i="39"/>
  <c r="AG3057" i="39"/>
  <c r="AG3077" i="39"/>
  <c r="AJ3156" i="39"/>
  <c r="AG3163" i="39"/>
  <c r="AG3177" i="39"/>
  <c r="AF3193" i="39"/>
  <c r="AL3637" i="39"/>
  <c r="AF3823" i="39"/>
  <c r="AJ3927" i="39"/>
  <c r="AJ3963" i="39"/>
  <c r="AJ3981" i="39"/>
  <c r="AJ2577" i="39"/>
  <c r="AJ2654" i="39"/>
  <c r="AH2664" i="39"/>
  <c r="AH2684" i="39"/>
  <c r="AH2712" i="39"/>
  <c r="AJ2758" i="39"/>
  <c r="AJ2827" i="39"/>
  <c r="AI2893" i="39"/>
  <c r="AG2905" i="39"/>
  <c r="AG2917" i="39"/>
  <c r="AG2933" i="39"/>
  <c r="AJ3006" i="39"/>
  <c r="AJ3020" i="39"/>
  <c r="AJ3054" i="39"/>
  <c r="AG3069" i="39"/>
  <c r="AJ3074" i="39"/>
  <c r="AJ3144" i="39"/>
  <c r="AJ3403" i="39"/>
  <c r="AL3655" i="39"/>
  <c r="AF3849" i="39"/>
  <c r="AH3877" i="39"/>
  <c r="AL3927" i="39"/>
  <c r="AJ3933" i="39"/>
  <c r="AL3963" i="39"/>
  <c r="AL3981" i="39"/>
  <c r="AJ3987" i="39"/>
  <c r="AJ3969" i="39"/>
  <c r="AL3999" i="39"/>
  <c r="AL3987" i="39"/>
  <c r="AJ3993" i="39"/>
  <c r="Y194" i="41"/>
  <c r="W194" i="41"/>
  <c r="X29" i="41"/>
  <c r="AA29" i="41"/>
  <c r="AA173" i="41"/>
  <c r="Y173" i="41"/>
  <c r="W91" i="41"/>
  <c r="Y91" i="41"/>
  <c r="AA36" i="41"/>
  <c r="X36" i="41"/>
  <c r="X151" i="41"/>
  <c r="Z151" i="41"/>
  <c r="W151" i="41"/>
  <c r="AA35" i="41"/>
  <c r="X35" i="41"/>
  <c r="X64" i="41"/>
  <c r="AA64" i="41"/>
  <c r="W146" i="41"/>
  <c r="U146" i="41" s="1"/>
  <c r="S146" i="41" s="1"/>
  <c r="Z149" i="41"/>
  <c r="W152" i="41"/>
  <c r="U152" i="41" s="1"/>
  <c r="S152" i="41" s="1"/>
  <c r="W172" i="41"/>
  <c r="Z152" i="41"/>
  <c r="X24" i="41"/>
  <c r="X34" i="41"/>
  <c r="W158" i="41"/>
  <c r="U158" i="41" s="1"/>
  <c r="S158" i="41" s="1"/>
  <c r="AI42" i="39"/>
  <c r="AH42" i="39"/>
  <c r="AE42" i="39" s="1"/>
  <c r="AI84" i="39"/>
  <c r="AH84" i="39"/>
  <c r="AE84" i="39" s="1"/>
  <c r="AI246" i="39"/>
  <c r="AH246" i="39"/>
  <c r="AI30" i="39"/>
  <c r="AH30" i="39"/>
  <c r="AE30" i="39" s="1"/>
  <c r="AI34" i="39"/>
  <c r="AH34" i="39"/>
  <c r="AE34" i="39" s="1"/>
  <c r="AI66" i="39"/>
  <c r="AH66" i="39"/>
  <c r="AI72" i="39"/>
  <c r="AH72" i="39"/>
  <c r="AE72" i="39" s="1"/>
  <c r="AI76" i="39"/>
  <c r="AH76" i="39"/>
  <c r="AE76" i="39" s="1"/>
  <c r="AI120" i="39"/>
  <c r="AH120" i="39"/>
  <c r="AI124" i="39"/>
  <c r="AH124" i="39"/>
  <c r="AE124" i="39" s="1"/>
  <c r="AI162" i="39"/>
  <c r="AH162" i="39"/>
  <c r="AE162" i="39" s="1"/>
  <c r="AI166" i="39"/>
  <c r="AH166" i="39"/>
  <c r="AI198" i="39"/>
  <c r="AH198" i="39"/>
  <c r="AE198" i="39" s="1"/>
  <c r="AI202" i="39"/>
  <c r="AH202" i="39"/>
  <c r="AE202" i="39" s="1"/>
  <c r="AI234" i="39"/>
  <c r="AH234" i="39"/>
  <c r="AI238" i="39"/>
  <c r="AH238" i="39"/>
  <c r="AE238" i="39" s="1"/>
  <c r="AI270" i="39"/>
  <c r="AH270" i="39"/>
  <c r="AE270" i="39" s="1"/>
  <c r="AI274" i="39"/>
  <c r="AH274" i="39"/>
  <c r="AI10" i="39"/>
  <c r="AH10" i="39"/>
  <c r="AE10" i="39" s="1"/>
  <c r="AI88" i="39"/>
  <c r="AH88" i="39"/>
  <c r="AE88" i="39" s="1"/>
  <c r="AI142" i="39"/>
  <c r="AH142" i="39"/>
  <c r="AI24" i="39"/>
  <c r="AH24" i="39"/>
  <c r="AE24" i="39" s="1"/>
  <c r="AI28" i="39"/>
  <c r="AH28" i="39"/>
  <c r="AE28" i="39" s="1"/>
  <c r="AI60" i="39"/>
  <c r="AH60" i="39"/>
  <c r="AI64" i="39"/>
  <c r="AH64" i="39"/>
  <c r="AE64" i="39" s="1"/>
  <c r="AI70" i="39"/>
  <c r="AH70" i="39"/>
  <c r="AE70" i="39" s="1"/>
  <c r="AI114" i="39"/>
  <c r="AH114" i="39"/>
  <c r="AI118" i="39"/>
  <c r="AH118" i="39"/>
  <c r="AE118" i="39" s="1"/>
  <c r="AI156" i="39"/>
  <c r="AH156" i="39"/>
  <c r="AE156" i="39" s="1"/>
  <c r="AI160" i="39"/>
  <c r="AH160" i="39"/>
  <c r="AI192" i="39"/>
  <c r="AH192" i="39"/>
  <c r="AE192" i="39" s="1"/>
  <c r="AI196" i="39"/>
  <c r="AH196" i="39"/>
  <c r="AE196" i="39" s="1"/>
  <c r="AI228" i="39"/>
  <c r="AH228" i="39"/>
  <c r="AI232" i="39"/>
  <c r="AH232" i="39"/>
  <c r="AE232" i="39" s="1"/>
  <c r="AI264" i="39"/>
  <c r="AH264" i="39"/>
  <c r="AE264" i="39" s="1"/>
  <c r="AI268" i="39"/>
  <c r="AH268" i="39"/>
  <c r="AI18" i="39"/>
  <c r="AH18" i="39"/>
  <c r="AE18" i="39" s="1"/>
  <c r="AI22" i="39"/>
  <c r="AH22" i="39"/>
  <c r="AE22" i="39" s="1"/>
  <c r="AI54" i="39"/>
  <c r="AH54" i="39"/>
  <c r="AI58" i="39"/>
  <c r="AH58" i="39"/>
  <c r="AE58" i="39" s="1"/>
  <c r="AI96" i="39"/>
  <c r="AH96" i="39"/>
  <c r="AE96" i="39" s="1"/>
  <c r="AI102" i="39"/>
  <c r="AH102" i="39"/>
  <c r="AI108" i="39"/>
  <c r="AH108" i="39"/>
  <c r="AE108" i="39" s="1"/>
  <c r="AI112" i="39"/>
  <c r="AH112" i="39"/>
  <c r="AE112" i="39" s="1"/>
  <c r="AI150" i="39"/>
  <c r="AH150" i="39"/>
  <c r="AI154" i="39"/>
  <c r="AH154" i="39"/>
  <c r="AE154" i="39" s="1"/>
  <c r="AI186" i="39"/>
  <c r="AH186" i="39"/>
  <c r="AE186" i="39" s="1"/>
  <c r="AI190" i="39"/>
  <c r="AH190" i="39"/>
  <c r="AI222" i="39"/>
  <c r="AH222" i="39"/>
  <c r="AE222" i="39" s="1"/>
  <c r="AI226" i="39"/>
  <c r="AH226" i="39"/>
  <c r="AE226" i="39" s="1"/>
  <c r="AI258" i="39"/>
  <c r="AH258" i="39"/>
  <c r="AI262" i="39"/>
  <c r="AH262" i="39"/>
  <c r="AE262" i="39" s="1"/>
  <c r="AI6" i="39"/>
  <c r="AH6" i="39"/>
  <c r="AE6" i="39" s="1"/>
  <c r="AI12" i="39"/>
  <c r="AH12" i="39"/>
  <c r="AI16" i="39"/>
  <c r="AH16" i="39"/>
  <c r="AE16" i="39" s="1"/>
  <c r="AI48" i="39"/>
  <c r="AH48" i="39"/>
  <c r="AE48" i="39" s="1"/>
  <c r="AI52" i="39"/>
  <c r="AH52" i="39"/>
  <c r="AI90" i="39"/>
  <c r="AH90" i="39"/>
  <c r="AE90" i="39" s="1"/>
  <c r="AI94" i="39"/>
  <c r="AH94" i="39"/>
  <c r="AE94" i="39" s="1"/>
  <c r="AI100" i="39"/>
  <c r="AH100" i="39"/>
  <c r="AI138" i="39"/>
  <c r="AH138" i="39"/>
  <c r="AE138" i="39" s="1"/>
  <c r="AI144" i="39"/>
  <c r="AH144" i="39"/>
  <c r="AE144" i="39" s="1"/>
  <c r="AI148" i="39"/>
  <c r="AH148" i="39"/>
  <c r="AI180" i="39"/>
  <c r="AH180" i="39"/>
  <c r="AE180" i="39" s="1"/>
  <c r="AI184" i="39"/>
  <c r="AH184" i="39"/>
  <c r="AE184" i="39" s="1"/>
  <c r="AI216" i="39"/>
  <c r="AH216" i="39"/>
  <c r="AE216" i="39" s="1"/>
  <c r="AI220" i="39"/>
  <c r="AH220" i="39"/>
  <c r="AE220" i="39" s="1"/>
  <c r="AI252" i="39"/>
  <c r="AH252" i="39"/>
  <c r="AE252" i="39" s="1"/>
  <c r="AI256" i="39"/>
  <c r="AH256" i="39"/>
  <c r="AE256" i="39" s="1"/>
  <c r="AI46" i="39"/>
  <c r="AH46" i="39"/>
  <c r="AE46" i="39" s="1"/>
  <c r="AI132" i="39"/>
  <c r="AH132" i="39"/>
  <c r="AE132" i="39" s="1"/>
  <c r="AI136" i="39"/>
  <c r="AH136" i="39"/>
  <c r="AE136" i="39" s="1"/>
  <c r="AI174" i="39"/>
  <c r="AH174" i="39"/>
  <c r="AE174" i="39" s="1"/>
  <c r="AI178" i="39"/>
  <c r="AH178" i="39"/>
  <c r="AE178" i="39" s="1"/>
  <c r="AI210" i="39"/>
  <c r="AH210" i="39"/>
  <c r="AE210" i="39" s="1"/>
  <c r="AI214" i="39"/>
  <c r="AH214" i="39"/>
  <c r="AE214" i="39" s="1"/>
  <c r="AI250" i="39"/>
  <c r="AH250" i="39"/>
  <c r="AE250" i="39" s="1"/>
  <c r="AI36" i="39"/>
  <c r="AH36" i="39"/>
  <c r="AE36" i="39" s="1"/>
  <c r="AI40" i="39"/>
  <c r="AH40" i="39"/>
  <c r="AE40" i="39" s="1"/>
  <c r="AI78" i="39"/>
  <c r="AH78" i="39"/>
  <c r="AE78" i="39" s="1"/>
  <c r="AI82" i="39"/>
  <c r="AH82" i="39"/>
  <c r="AE82" i="39" s="1"/>
  <c r="AI126" i="39"/>
  <c r="AH126" i="39"/>
  <c r="AE126" i="39" s="1"/>
  <c r="AI130" i="39"/>
  <c r="AH130" i="39"/>
  <c r="AE130" i="39" s="1"/>
  <c r="AI168" i="39"/>
  <c r="AH168" i="39"/>
  <c r="AE168" i="39" s="1"/>
  <c r="AI172" i="39"/>
  <c r="AH172" i="39"/>
  <c r="AE172" i="39" s="1"/>
  <c r="AI204" i="39"/>
  <c r="AH204" i="39"/>
  <c r="AE204" i="39" s="1"/>
  <c r="AI208" i="39"/>
  <c r="AH208" i="39"/>
  <c r="AE208" i="39" s="1"/>
  <c r="AI240" i="39"/>
  <c r="AH240" i="39"/>
  <c r="AE240" i="39" s="1"/>
  <c r="AI244" i="39"/>
  <c r="AH244" i="39"/>
  <c r="AE244" i="39" s="1"/>
  <c r="AI276" i="39"/>
  <c r="AH276" i="39"/>
  <c r="AE276" i="39" s="1"/>
  <c r="AI284" i="39"/>
  <c r="AH284" i="39"/>
  <c r="AE284" i="39" s="1"/>
  <c r="AI290" i="39"/>
  <c r="AH290" i="39"/>
  <c r="AE290" i="39" s="1"/>
  <c r="AI296" i="39"/>
  <c r="AH296" i="39"/>
  <c r="AE296" i="39" s="1"/>
  <c r="AI302" i="39"/>
  <c r="AH302" i="39"/>
  <c r="AE302" i="39" s="1"/>
  <c r="AI308" i="39"/>
  <c r="AH308" i="39"/>
  <c r="AE308" i="39" s="1"/>
  <c r="AI324" i="39"/>
  <c r="AH324" i="39"/>
  <c r="AE324" i="39" s="1"/>
  <c r="AI336" i="39"/>
  <c r="AH336" i="39"/>
  <c r="AE336" i="39" s="1"/>
  <c r="AI348" i="39"/>
  <c r="AH348" i="39"/>
  <c r="AE348" i="39" s="1"/>
  <c r="AI360" i="39"/>
  <c r="AH360" i="39"/>
  <c r="AE360" i="39" s="1"/>
  <c r="AG414" i="39"/>
  <c r="AJ414" i="39"/>
  <c r="AG419" i="39"/>
  <c r="AG421" i="39"/>
  <c r="AG429" i="39"/>
  <c r="AJ454" i="39"/>
  <c r="AH465" i="39"/>
  <c r="AK465" i="39"/>
  <c r="AH597" i="39"/>
  <c r="AK597" i="39"/>
  <c r="AJ676" i="39"/>
  <c r="AK676" i="39"/>
  <c r="AK693" i="39"/>
  <c r="AK801" i="39"/>
  <c r="AH825" i="39"/>
  <c r="AH827" i="39"/>
  <c r="AK827" i="39"/>
  <c r="AH843" i="39"/>
  <c r="AH845" i="39"/>
  <c r="AK845" i="39"/>
  <c r="AH855" i="39"/>
  <c r="AK855" i="39"/>
  <c r="AK883" i="39"/>
  <c r="AK895" i="39"/>
  <c r="AK979" i="39"/>
  <c r="AH979" i="39"/>
  <c r="AK981" i="39"/>
  <c r="AH981" i="39"/>
  <c r="AK988" i="39"/>
  <c r="AH988" i="39"/>
  <c r="AK1006" i="39"/>
  <c r="AH1006" i="39"/>
  <c r="AK1036" i="39"/>
  <c r="AH1036" i="39"/>
  <c r="AK1064" i="39"/>
  <c r="AH1064" i="39"/>
  <c r="AK1112" i="39"/>
  <c r="AH1112" i="39"/>
  <c r="AK1115" i="39"/>
  <c r="AH1115" i="39"/>
  <c r="AK1124" i="39"/>
  <c r="AH1124" i="39"/>
  <c r="AK1547" i="39"/>
  <c r="AG1547" i="39"/>
  <c r="AK1673" i="39"/>
  <c r="AG1673" i="39"/>
  <c r="AK1677" i="39"/>
  <c r="AG1677" i="39"/>
  <c r="AK1721" i="39"/>
  <c r="AG1721" i="39"/>
  <c r="AK1725" i="39"/>
  <c r="AG1725" i="39"/>
  <c r="AK1769" i="39"/>
  <c r="AG1769" i="39"/>
  <c r="AK1773" i="39"/>
  <c r="AG1773" i="39"/>
  <c r="AK1817" i="39"/>
  <c r="AG1817" i="39"/>
  <c r="AK1821" i="39"/>
  <c r="AG1821" i="39"/>
  <c r="AK1865" i="39"/>
  <c r="AG1865" i="39"/>
  <c r="AK1869" i="39"/>
  <c r="AG1869" i="39"/>
  <c r="AH1885" i="39"/>
  <c r="AE1885" i="39" s="1"/>
  <c r="AI1885" i="39"/>
  <c r="AH1897" i="39"/>
  <c r="AE1897" i="39" s="1"/>
  <c r="AI1897" i="39"/>
  <c r="AH1907" i="39"/>
  <c r="AI1907" i="39"/>
  <c r="AH1911" i="39"/>
  <c r="AE1911" i="39" s="1"/>
  <c r="AI1911" i="39"/>
  <c r="AH1921" i="39"/>
  <c r="AE1921" i="39" s="1"/>
  <c r="AI1921" i="39"/>
  <c r="AH1957" i="39"/>
  <c r="AI1957" i="39"/>
  <c r="AH2037" i="39"/>
  <c r="AE2037" i="39" s="1"/>
  <c r="AI2037" i="39"/>
  <c r="AH2039" i="39"/>
  <c r="AE2039" i="39" s="1"/>
  <c r="AI2039" i="39"/>
  <c r="AF2064" i="39"/>
  <c r="AL2064" i="39"/>
  <c r="AJ2064" i="39"/>
  <c r="AF2074" i="39"/>
  <c r="AL2074" i="39"/>
  <c r="AJ2074" i="39"/>
  <c r="AH14" i="39"/>
  <c r="AE14" i="39" s="1"/>
  <c r="AH20" i="39"/>
  <c r="AE20" i="39" s="1"/>
  <c r="AH26" i="39"/>
  <c r="AE26" i="39" s="1"/>
  <c r="AH32" i="39"/>
  <c r="AE32" i="39" s="1"/>
  <c r="AH38" i="39"/>
  <c r="AE38" i="39" s="1"/>
  <c r="AH44" i="39"/>
  <c r="AE44" i="39" s="1"/>
  <c r="AH50" i="39"/>
  <c r="AE50" i="39" s="1"/>
  <c r="AH56" i="39"/>
  <c r="AE56" i="39" s="1"/>
  <c r="AH62" i="39"/>
  <c r="AE62" i="39" s="1"/>
  <c r="AH68" i="39"/>
  <c r="AE68" i="39" s="1"/>
  <c r="AH74" i="39"/>
  <c r="AE74" i="39" s="1"/>
  <c r="AH80" i="39"/>
  <c r="AE80" i="39" s="1"/>
  <c r="AH86" i="39"/>
  <c r="AE86" i="39" s="1"/>
  <c r="AH92" i="39"/>
  <c r="AE92" i="39" s="1"/>
  <c r="AH98" i="39"/>
  <c r="AE98" i="39" s="1"/>
  <c r="AH104" i="39"/>
  <c r="AE104" i="39" s="1"/>
  <c r="AH110" i="39"/>
  <c r="AE110" i="39" s="1"/>
  <c r="AH116" i="39"/>
  <c r="AE116" i="39" s="1"/>
  <c r="AH122" i="39"/>
  <c r="AE122" i="39" s="1"/>
  <c r="AH128" i="39"/>
  <c r="AE128" i="39" s="1"/>
  <c r="AH134" i="39"/>
  <c r="AE134" i="39" s="1"/>
  <c r="AH140" i="39"/>
  <c r="AE140" i="39" s="1"/>
  <c r="AH146" i="39"/>
  <c r="AE146" i="39" s="1"/>
  <c r="AH152" i="39"/>
  <c r="AE152" i="39" s="1"/>
  <c r="AH158" i="39"/>
  <c r="AE158" i="39" s="1"/>
  <c r="AH164" i="39"/>
  <c r="AE164" i="39" s="1"/>
  <c r="AH170" i="39"/>
  <c r="AE170" i="39" s="1"/>
  <c r="AH176" i="39"/>
  <c r="AE176" i="39" s="1"/>
  <c r="AH182" i="39"/>
  <c r="AE182" i="39" s="1"/>
  <c r="AH188" i="39"/>
  <c r="AE188" i="39" s="1"/>
  <c r="AH194" i="39"/>
  <c r="AE194" i="39" s="1"/>
  <c r="AH200" i="39"/>
  <c r="AE200" i="39" s="1"/>
  <c r="AH206" i="39"/>
  <c r="AE206" i="39" s="1"/>
  <c r="AH212" i="39"/>
  <c r="AE212" i="39" s="1"/>
  <c r="AH218" i="39"/>
  <c r="AE218" i="39" s="1"/>
  <c r="AH224" i="39"/>
  <c r="AE224" i="39" s="1"/>
  <c r="AH230" i="39"/>
  <c r="AE230" i="39" s="1"/>
  <c r="AH236" i="39"/>
  <c r="AE236" i="39" s="1"/>
  <c r="AH242" i="39"/>
  <c r="AE242" i="39" s="1"/>
  <c r="AH248" i="39"/>
  <c r="AE248" i="39" s="1"/>
  <c r="AH254" i="39"/>
  <c r="AE254" i="39" s="1"/>
  <c r="AH260" i="39"/>
  <c r="AE260" i="39" s="1"/>
  <c r="AH266" i="39"/>
  <c r="AE266" i="39" s="1"/>
  <c r="AH272" i="39"/>
  <c r="AE272" i="39" s="1"/>
  <c r="AH278" i="39"/>
  <c r="AE278" i="39" s="1"/>
  <c r="AI322" i="39"/>
  <c r="AH322" i="39"/>
  <c r="AE322" i="39" s="1"/>
  <c r="AI334" i="39"/>
  <c r="AH334" i="39"/>
  <c r="AE334" i="39" s="1"/>
  <c r="AI346" i="39"/>
  <c r="AH346" i="39"/>
  <c r="AI358" i="39"/>
  <c r="AH358" i="39"/>
  <c r="AE358" i="39" s="1"/>
  <c r="AI372" i="39"/>
  <c r="AH372" i="39"/>
  <c r="AE372" i="39" s="1"/>
  <c r="AI384" i="39"/>
  <c r="AH384" i="39"/>
  <c r="AI396" i="39"/>
  <c r="AH396" i="39"/>
  <c r="AE396" i="39" s="1"/>
  <c r="AG406" i="39"/>
  <c r="AJ406" i="39"/>
  <c r="AG412" i="39"/>
  <c r="AJ412" i="39"/>
  <c r="AG422" i="39"/>
  <c r="AJ422" i="39"/>
  <c r="AG430" i="39"/>
  <c r="AJ430" i="39"/>
  <c r="AH819" i="39"/>
  <c r="AK819" i="39"/>
  <c r="AH837" i="39"/>
  <c r="AK837" i="39"/>
  <c r="AH886" i="39"/>
  <c r="AH898" i="39"/>
  <c r="AH940" i="39"/>
  <c r="AH946" i="39"/>
  <c r="AK957" i="39"/>
  <c r="AH957" i="39"/>
  <c r="AK964" i="39"/>
  <c r="AH964" i="39"/>
  <c r="AH998" i="39"/>
  <c r="AK998" i="39"/>
  <c r="AK1029" i="39"/>
  <c r="AH1029" i="39"/>
  <c r="AK1601" i="39"/>
  <c r="AG1601" i="39"/>
  <c r="AK1681" i="39"/>
  <c r="AG1681" i="39"/>
  <c r="AK1685" i="39"/>
  <c r="AG1685" i="39"/>
  <c r="AK1729" i="39"/>
  <c r="AG1729" i="39"/>
  <c r="AK1733" i="39"/>
  <c r="AG1733" i="39"/>
  <c r="AK1777" i="39"/>
  <c r="AG1777" i="39"/>
  <c r="AK1781" i="39"/>
  <c r="AG1781" i="39"/>
  <c r="AK1825" i="39"/>
  <c r="AG1825" i="39"/>
  <c r="AK1829" i="39"/>
  <c r="AG1829" i="39"/>
  <c r="AK1873" i="39"/>
  <c r="AG1873" i="39"/>
  <c r="AK1877" i="39"/>
  <c r="AG1877" i="39"/>
  <c r="AH1913" i="39"/>
  <c r="AI1913" i="39"/>
  <c r="AH1933" i="39"/>
  <c r="AI1933" i="39"/>
  <c r="AH1961" i="39"/>
  <c r="AE1961" i="39" s="1"/>
  <c r="AI1961" i="39"/>
  <c r="AH1973" i="39"/>
  <c r="AI1973" i="39"/>
  <c r="AH1985" i="39"/>
  <c r="AI1985" i="39"/>
  <c r="AH1997" i="39"/>
  <c r="AE1997" i="39" s="1"/>
  <c r="AI1997" i="39"/>
  <c r="AH2009" i="39"/>
  <c r="AI2009" i="39"/>
  <c r="AH2021" i="39"/>
  <c r="AI2021" i="39"/>
  <c r="AH2041" i="39"/>
  <c r="AE2041" i="39" s="1"/>
  <c r="AI2041" i="39"/>
  <c r="AK2067" i="39"/>
  <c r="AI2067" i="39"/>
  <c r="AK2075" i="39"/>
  <c r="AI2075" i="39"/>
  <c r="AI316" i="39"/>
  <c r="AH316" i="39"/>
  <c r="AH326" i="39"/>
  <c r="AE326" i="39" s="1"/>
  <c r="AH338" i="39"/>
  <c r="AE338" i="39" s="1"/>
  <c r="AH350" i="39"/>
  <c r="AE350" i="39" s="1"/>
  <c r="AH362" i="39"/>
  <c r="AE362" i="39" s="1"/>
  <c r="AI370" i="39"/>
  <c r="AH370" i="39"/>
  <c r="AI382" i="39"/>
  <c r="AH382" i="39"/>
  <c r="AE382" i="39" s="1"/>
  <c r="AI394" i="39"/>
  <c r="AH394" i="39"/>
  <c r="AE394" i="39" s="1"/>
  <c r="AJ472" i="39"/>
  <c r="AK472" i="39"/>
  <c r="AH537" i="39"/>
  <c r="AK537" i="39"/>
  <c r="AJ604" i="39"/>
  <c r="AK604" i="39"/>
  <c r="AH717" i="39"/>
  <c r="AK717" i="39"/>
  <c r="AH851" i="39"/>
  <c r="AK878" i="39"/>
  <c r="AH885" i="39"/>
  <c r="AK890" i="39"/>
  <c r="AH897" i="39"/>
  <c r="AH910" i="39"/>
  <c r="AK931" i="39"/>
  <c r="AH945" i="39"/>
  <c r="AH974" i="39"/>
  <c r="AK974" i="39"/>
  <c r="AK980" i="39"/>
  <c r="AH980" i="39"/>
  <c r="AK1012" i="39"/>
  <c r="AH1012" i="39"/>
  <c r="AK1053" i="39"/>
  <c r="AH1053" i="39"/>
  <c r="AK1075" i="39"/>
  <c r="AH1075" i="39"/>
  <c r="AH1118" i="39"/>
  <c r="AK1118" i="39"/>
  <c r="AH1120" i="39"/>
  <c r="AK1120" i="39"/>
  <c r="AG1499" i="39"/>
  <c r="AK1499" i="39"/>
  <c r="AK1577" i="39"/>
  <c r="AG1577" i="39"/>
  <c r="AK1689" i="39"/>
  <c r="AG1689" i="39"/>
  <c r="AK1693" i="39"/>
  <c r="AG1693" i="39"/>
  <c r="AK1737" i="39"/>
  <c r="AG1737" i="39"/>
  <c r="AK1741" i="39"/>
  <c r="AG1741" i="39"/>
  <c r="AK1785" i="39"/>
  <c r="AG1785" i="39"/>
  <c r="AK1789" i="39"/>
  <c r="AG1789" i="39"/>
  <c r="AK1833" i="39"/>
  <c r="AG1833" i="39"/>
  <c r="AK1837" i="39"/>
  <c r="AG1837" i="39"/>
  <c r="AH1887" i="39"/>
  <c r="AI1887" i="39"/>
  <c r="AH1903" i="39"/>
  <c r="AI1903" i="39"/>
  <c r="AH1923" i="39"/>
  <c r="AE1923" i="39" s="1"/>
  <c r="AI1923" i="39"/>
  <c r="AH1943" i="39"/>
  <c r="AI1943" i="39"/>
  <c r="AF2062" i="39"/>
  <c r="AL2062" i="39"/>
  <c r="AJ2062" i="39"/>
  <c r="AF2070" i="39"/>
  <c r="AL2070" i="39"/>
  <c r="AJ2070" i="39"/>
  <c r="AH106" i="39"/>
  <c r="AE106" i="39" s="1"/>
  <c r="AH282" i="39"/>
  <c r="AE282" i="39" s="1"/>
  <c r="AH288" i="39"/>
  <c r="AE288" i="39" s="1"/>
  <c r="AH294" i="39"/>
  <c r="AE294" i="39" s="1"/>
  <c r="AH300" i="39"/>
  <c r="AE300" i="39" s="1"/>
  <c r="AH306" i="39"/>
  <c r="AE306" i="39" s="1"/>
  <c r="AI330" i="39"/>
  <c r="AH330" i="39"/>
  <c r="AE330" i="39" s="1"/>
  <c r="AI342" i="39"/>
  <c r="AH342" i="39"/>
  <c r="AI354" i="39"/>
  <c r="AH354" i="39"/>
  <c r="AE354" i="39" s="1"/>
  <c r="AH374" i="39"/>
  <c r="AE374" i="39" s="1"/>
  <c r="AH386" i="39"/>
  <c r="AE386" i="39" s="1"/>
  <c r="AH398" i="39"/>
  <c r="AE398" i="39" s="1"/>
  <c r="AH681" i="39"/>
  <c r="AK681" i="39"/>
  <c r="AH777" i="39"/>
  <c r="AK777" i="39"/>
  <c r="AH789" i="39"/>
  <c r="AK789" i="39"/>
  <c r="AH833" i="39"/>
  <c r="AH850" i="39"/>
  <c r="AK850" i="39"/>
  <c r="AH856" i="39"/>
  <c r="AK856" i="39"/>
  <c r="AK857" i="39"/>
  <c r="AH880" i="39"/>
  <c r="AH892" i="39"/>
  <c r="AK902" i="39"/>
  <c r="AH909" i="39"/>
  <c r="AK914" i="39"/>
  <c r="AH922" i="39"/>
  <c r="AH934" i="39"/>
  <c r="AK950" i="39"/>
  <c r="AK982" i="39"/>
  <c r="AH982" i="39"/>
  <c r="AK1005" i="39"/>
  <c r="AH1005" i="39"/>
  <c r="AK1099" i="39"/>
  <c r="AH1099" i="39"/>
  <c r="AL1127" i="39"/>
  <c r="AH1127" i="39"/>
  <c r="AK1535" i="39"/>
  <c r="AG1535" i="39"/>
  <c r="AG1541" i="39"/>
  <c r="AK1541" i="39"/>
  <c r="AG1565" i="39"/>
  <c r="AK1565" i="39"/>
  <c r="AK1607" i="39"/>
  <c r="AG1607" i="39"/>
  <c r="AG1637" i="39"/>
  <c r="AK1637" i="39"/>
  <c r="AK1653" i="39"/>
  <c r="AG1653" i="39"/>
  <c r="AK1697" i="39"/>
  <c r="AG1697" i="39"/>
  <c r="AK1701" i="39"/>
  <c r="AG1701" i="39"/>
  <c r="AK1745" i="39"/>
  <c r="AG1745" i="39"/>
  <c r="AK1749" i="39"/>
  <c r="AG1749" i="39"/>
  <c r="AK1793" i="39"/>
  <c r="AG1793" i="39"/>
  <c r="AK1797" i="39"/>
  <c r="AG1797" i="39"/>
  <c r="AK1841" i="39"/>
  <c r="AG1841" i="39"/>
  <c r="AK1845" i="39"/>
  <c r="AG1845" i="39"/>
  <c r="AH1893" i="39"/>
  <c r="AE1893" i="39" s="1"/>
  <c r="AI1893" i="39"/>
  <c r="AH1965" i="39"/>
  <c r="AI1965" i="39"/>
  <c r="AH1977" i="39"/>
  <c r="AE1977" i="39" s="1"/>
  <c r="AI1977" i="39"/>
  <c r="AH1989" i="39"/>
  <c r="AE1989" i="39" s="1"/>
  <c r="AD1989" i="39" s="1"/>
  <c r="AC1989" i="39" s="1"/>
  <c r="AI1989" i="39"/>
  <c r="AH2001" i="39"/>
  <c r="AI2001" i="39"/>
  <c r="AH2013" i="39"/>
  <c r="AE2013" i="39" s="1"/>
  <c r="AI2013" i="39"/>
  <c r="AH2025" i="39"/>
  <c r="AE2025" i="39" s="1"/>
  <c r="AI2025" i="39"/>
  <c r="AH2027" i="39"/>
  <c r="AI2027" i="39"/>
  <c r="AK2063" i="39"/>
  <c r="AI2063" i="39"/>
  <c r="AK2073" i="39"/>
  <c r="AI2073" i="39"/>
  <c r="AI312" i="39"/>
  <c r="AH312" i="39"/>
  <c r="AE312" i="39" s="1"/>
  <c r="AI328" i="39"/>
  <c r="AH328" i="39"/>
  <c r="AI340" i="39"/>
  <c r="AH340" i="39"/>
  <c r="AI352" i="39"/>
  <c r="AH352" i="39"/>
  <c r="AE352" i="39" s="1"/>
  <c r="AI364" i="39"/>
  <c r="AH364" i="39"/>
  <c r="AI378" i="39"/>
  <c r="AH378" i="39"/>
  <c r="AI390" i="39"/>
  <c r="AH390" i="39"/>
  <c r="AE390" i="39" s="1"/>
  <c r="AI402" i="39"/>
  <c r="AH402" i="39"/>
  <c r="AH513" i="39"/>
  <c r="AK513" i="39"/>
  <c r="AH561" i="39"/>
  <c r="AK561" i="39"/>
  <c r="AH573" i="39"/>
  <c r="AK573" i="39"/>
  <c r="AH741" i="39"/>
  <c r="AK741" i="39"/>
  <c r="AH753" i="39"/>
  <c r="AK753" i="39"/>
  <c r="AH820" i="39"/>
  <c r="AK820" i="39"/>
  <c r="AH838" i="39"/>
  <c r="AK838" i="39"/>
  <c r="AK958" i="39"/>
  <c r="AH958" i="39"/>
  <c r="AH1022" i="39"/>
  <c r="AK1022" i="39"/>
  <c r="AK1030" i="39"/>
  <c r="AH1030" i="39"/>
  <c r="AK1063" i="39"/>
  <c r="AH1063" i="39"/>
  <c r="AK1111" i="39"/>
  <c r="AH1111" i="39"/>
  <c r="AK1123" i="39"/>
  <c r="AH1123" i="39"/>
  <c r="AK1657" i="39"/>
  <c r="AG1657" i="39"/>
  <c r="AK1661" i="39"/>
  <c r="AG1661" i="39"/>
  <c r="AK1705" i="39"/>
  <c r="AG1705" i="39"/>
  <c r="AK1709" i="39"/>
  <c r="AG1709" i="39"/>
  <c r="AK1753" i="39"/>
  <c r="AG1753" i="39"/>
  <c r="AK1757" i="39"/>
  <c r="AG1757" i="39"/>
  <c r="AK1801" i="39"/>
  <c r="AG1801" i="39"/>
  <c r="AK1805" i="39"/>
  <c r="AG1805" i="39"/>
  <c r="AK1849" i="39"/>
  <c r="AG1849" i="39"/>
  <c r="AK1853" i="39"/>
  <c r="AG1853" i="39"/>
  <c r="AH1895" i="39"/>
  <c r="AE1895" i="39" s="1"/>
  <c r="AI1895" i="39"/>
  <c r="AH1929" i="39"/>
  <c r="AE1929" i="39" s="1"/>
  <c r="AI1929" i="39"/>
  <c r="AH1939" i="39"/>
  <c r="AI1939" i="39"/>
  <c r="AH1949" i="39"/>
  <c r="AE1949" i="39" s="1"/>
  <c r="AI1949" i="39"/>
  <c r="AH2029" i="39"/>
  <c r="AE2029" i="39" s="1"/>
  <c r="AI2029" i="39"/>
  <c r="AH2031" i="39"/>
  <c r="AI2031" i="39"/>
  <c r="AF2068" i="39"/>
  <c r="AL2068" i="39"/>
  <c r="AJ2068" i="39"/>
  <c r="AF2076" i="39"/>
  <c r="AL2076" i="39"/>
  <c r="AJ2076" i="39"/>
  <c r="AI280" i="39"/>
  <c r="AH280" i="39"/>
  <c r="AI286" i="39"/>
  <c r="AH286" i="39"/>
  <c r="AI292" i="39"/>
  <c r="AH292" i="39"/>
  <c r="AE292" i="39" s="1"/>
  <c r="AI298" i="39"/>
  <c r="AH298" i="39"/>
  <c r="AI304" i="39"/>
  <c r="AH304" i="39"/>
  <c r="AI310" i="39"/>
  <c r="AH310" i="39"/>
  <c r="AE310" i="39" s="1"/>
  <c r="AI376" i="39"/>
  <c r="AH376" i="39"/>
  <c r="AI388" i="39"/>
  <c r="AH388" i="39"/>
  <c r="AI400" i="39"/>
  <c r="AH400" i="39"/>
  <c r="AE400" i="39" s="1"/>
  <c r="AH477" i="39"/>
  <c r="AK477" i="39"/>
  <c r="AH501" i="39"/>
  <c r="AK501" i="39"/>
  <c r="AH609" i="39"/>
  <c r="AK609" i="39"/>
  <c r="AH645" i="39"/>
  <c r="AK645" i="39"/>
  <c r="AK1039" i="39"/>
  <c r="AH1046" i="39"/>
  <c r="AK1046" i="39"/>
  <c r="AK1054" i="39"/>
  <c r="AH1054" i="39"/>
  <c r="AK1100" i="39"/>
  <c r="AH1100" i="39"/>
  <c r="AK1665" i="39"/>
  <c r="AG1665" i="39"/>
  <c r="AK1669" i="39"/>
  <c r="AG1669" i="39"/>
  <c r="AK1713" i="39"/>
  <c r="AG1713" i="39"/>
  <c r="AK1717" i="39"/>
  <c r="AG1717" i="39"/>
  <c r="AK1761" i="39"/>
  <c r="AG1761" i="39"/>
  <c r="AK1765" i="39"/>
  <c r="AG1765" i="39"/>
  <c r="AK1809" i="39"/>
  <c r="AG1809" i="39"/>
  <c r="AK1813" i="39"/>
  <c r="AG1813" i="39"/>
  <c r="AK1857" i="39"/>
  <c r="AG1857" i="39"/>
  <c r="AK1861" i="39"/>
  <c r="AG1861" i="39"/>
  <c r="AH1931" i="39"/>
  <c r="AE1931" i="39" s="1"/>
  <c r="AI1931" i="39"/>
  <c r="AH1953" i="39"/>
  <c r="AI1953" i="39"/>
  <c r="AH1969" i="39"/>
  <c r="AE1969" i="39" s="1"/>
  <c r="AI1969" i="39"/>
  <c r="AH1981" i="39"/>
  <c r="AE1981" i="39" s="1"/>
  <c r="AI1981" i="39"/>
  <c r="AH1993" i="39"/>
  <c r="AI1993" i="39"/>
  <c r="AH2005" i="39"/>
  <c r="AE2005" i="39" s="1"/>
  <c r="AI2005" i="39"/>
  <c r="AH2017" i="39"/>
  <c r="AE2017" i="39" s="1"/>
  <c r="AI2017" i="39"/>
  <c r="AH2033" i="39"/>
  <c r="AI2033" i="39"/>
  <c r="AH2035" i="39"/>
  <c r="AE2035" i="39" s="1"/>
  <c r="AI2035" i="39"/>
  <c r="AK2061" i="39"/>
  <c r="AI2061" i="39"/>
  <c r="AK2069" i="39"/>
  <c r="AI2069" i="39"/>
  <c r="AK2079" i="39"/>
  <c r="AI2079" i="39"/>
  <c r="AJ460" i="39"/>
  <c r="AK460" i="39"/>
  <c r="AJ478" i="39"/>
  <c r="AJ496" i="39"/>
  <c r="AK496" i="39"/>
  <c r="AJ514" i="39"/>
  <c r="AJ556" i="39"/>
  <c r="AK556" i="39"/>
  <c r="AJ628" i="39"/>
  <c r="AK628" i="39"/>
  <c r="AJ700" i="39"/>
  <c r="AK700" i="39"/>
  <c r="AJ772" i="39"/>
  <c r="AK772" i="39"/>
  <c r="AF1165" i="39"/>
  <c r="AJ1167" i="39"/>
  <c r="AI1171" i="39"/>
  <c r="AI1177" i="39"/>
  <c r="AJ1182" i="39"/>
  <c r="AI1193" i="39"/>
  <c r="AH1207" i="39"/>
  <c r="AE1207" i="39" s="1"/>
  <c r="AL1219" i="39"/>
  <c r="AJ1245" i="39"/>
  <c r="AL1265" i="39"/>
  <c r="AF1268" i="39"/>
  <c r="AF1280" i="39"/>
  <c r="AF1284" i="39"/>
  <c r="AF1288" i="39"/>
  <c r="AF1292" i="39"/>
  <c r="AF1296" i="39"/>
  <c r="AF1300" i="39"/>
  <c r="AF1304" i="39"/>
  <c r="AF1308" i="39"/>
  <c r="AF1312" i="39"/>
  <c r="AF1316" i="39"/>
  <c r="AF1320" i="39"/>
  <c r="AF1324" i="39"/>
  <c r="AF1328" i="39"/>
  <c r="AF1332" i="39"/>
  <c r="AF1336" i="39"/>
  <c r="AF1340" i="39"/>
  <c r="AF1344" i="39"/>
  <c r="AF1348" i="39"/>
  <c r="AF1352" i="39"/>
  <c r="AF1356" i="39"/>
  <c r="AF1360" i="39"/>
  <c r="AF1364" i="39"/>
  <c r="AF1368" i="39"/>
  <c r="AF1372" i="39"/>
  <c r="AF1376" i="39"/>
  <c r="AF1380" i="39"/>
  <c r="AF1384" i="39"/>
  <c r="AF1388" i="39"/>
  <c r="AF1392" i="39"/>
  <c r="AF1396" i="39"/>
  <c r="AF1400" i="39"/>
  <c r="AF1404" i="39"/>
  <c r="AF1408" i="39"/>
  <c r="AF1412" i="39"/>
  <c r="AF1416" i="39"/>
  <c r="AF1420" i="39"/>
  <c r="AF1424" i="39"/>
  <c r="AF1428" i="39"/>
  <c r="AF1432" i="39"/>
  <c r="AF1436" i="39"/>
  <c r="AF1440" i="39"/>
  <c r="AF1444" i="39"/>
  <c r="AF1448" i="39"/>
  <c r="AF1452" i="39"/>
  <c r="AF1456" i="39"/>
  <c r="AF1460" i="39"/>
  <c r="AF1464" i="39"/>
  <c r="AF1468" i="39"/>
  <c r="AF1472" i="39"/>
  <c r="AF1476" i="39"/>
  <c r="AF1480" i="39"/>
  <c r="AF1484" i="39"/>
  <c r="AF1488" i="39"/>
  <c r="AL1514" i="39"/>
  <c r="AL1532" i="39"/>
  <c r="AH1550" i="39"/>
  <c r="AH1610" i="39"/>
  <c r="AL1616" i="39"/>
  <c r="AJ1618" i="39"/>
  <c r="AH1622" i="39"/>
  <c r="AG1893" i="39"/>
  <c r="AG1903" i="39"/>
  <c r="AG1913" i="39"/>
  <c r="AG1929" i="39"/>
  <c r="AG1939" i="39"/>
  <c r="AG2045" i="39"/>
  <c r="AG2051" i="39"/>
  <c r="AG2057" i="39"/>
  <c r="AF2086" i="39"/>
  <c r="AL2086" i="39"/>
  <c r="AF2090" i="39"/>
  <c r="AL2090" i="39"/>
  <c r="AJ2090" i="39"/>
  <c r="AG2269" i="39"/>
  <c r="AF2269" i="39"/>
  <c r="AI2271" i="39"/>
  <c r="AG2271" i="39"/>
  <c r="AF2271" i="39"/>
  <c r="AG2273" i="39"/>
  <c r="AF2273" i="39"/>
  <c r="AG2275" i="39"/>
  <c r="AF2275" i="39"/>
  <c r="AI2275" i="39"/>
  <c r="AG2291" i="39"/>
  <c r="AF2291" i="39"/>
  <c r="AG2323" i="39"/>
  <c r="AF2323" i="39"/>
  <c r="AG2371" i="39"/>
  <c r="AF2371" i="39"/>
  <c r="AI2417" i="39"/>
  <c r="AG2417" i="39"/>
  <c r="AF2417" i="39"/>
  <c r="AG2419" i="39"/>
  <c r="AF2419" i="39"/>
  <c r="AI2421" i="39"/>
  <c r="AG2421" i="39"/>
  <c r="AF2421" i="39"/>
  <c r="AG2427" i="39"/>
  <c r="AF2427" i="39"/>
  <c r="AI2465" i="39"/>
  <c r="AG2465" i="39"/>
  <c r="AF2465" i="39"/>
  <c r="AG2467" i="39"/>
  <c r="AF2467" i="39"/>
  <c r="AI2469" i="39"/>
  <c r="AG2469" i="39"/>
  <c r="AF2469" i="39"/>
  <c r="AG2475" i="39"/>
  <c r="AF2475" i="39"/>
  <c r="AI2523" i="39"/>
  <c r="AG2523" i="39"/>
  <c r="AF2523" i="39"/>
  <c r="AI2525" i="39"/>
  <c r="AG2525" i="39"/>
  <c r="AF2525" i="39"/>
  <c r="AK2627" i="39"/>
  <c r="AJ2627" i="39"/>
  <c r="AJ2896" i="39"/>
  <c r="AF2896" i="39"/>
  <c r="AF3365" i="39"/>
  <c r="AL3365" i="39"/>
  <c r="AH1060" i="39"/>
  <c r="AK1070" i="39"/>
  <c r="AH1077" i="39"/>
  <c r="AH1078" i="39"/>
  <c r="AH1084" i="39"/>
  <c r="AK1094" i="39"/>
  <c r="AH1101" i="39"/>
  <c r="AH1102" i="39"/>
  <c r="AH1108" i="39"/>
  <c r="AI1165" i="39"/>
  <c r="AJ1170" i="39"/>
  <c r="AH1201" i="39"/>
  <c r="AL1207" i="39"/>
  <c r="AJ1227" i="39"/>
  <c r="AJ1268" i="39"/>
  <c r="AH1496" i="39"/>
  <c r="AF1500" i="39"/>
  <c r="AG1511" i="39"/>
  <c r="AG1571" i="39"/>
  <c r="AH1586" i="39"/>
  <c r="AG1643" i="39"/>
  <c r="AI1881" i="39"/>
  <c r="AE1881" i="39" s="1"/>
  <c r="AG1887" i="39"/>
  <c r="AI1891" i="39"/>
  <c r="AG1897" i="39"/>
  <c r="AI1901" i="39"/>
  <c r="AE1901" i="39" s="1"/>
  <c r="AJ1906" i="39"/>
  <c r="AG1907" i="39"/>
  <c r="AI1917" i="39"/>
  <c r="AE1917" i="39" s="1"/>
  <c r="AG1923" i="39"/>
  <c r="AG1933" i="39"/>
  <c r="AG1943" i="39"/>
  <c r="AG1949" i="39"/>
  <c r="AG1953" i="39"/>
  <c r="AG1957" i="39"/>
  <c r="AG1961" i="39"/>
  <c r="AG1965" i="39"/>
  <c r="AG1969" i="39"/>
  <c r="AG1973" i="39"/>
  <c r="AG1977" i="39"/>
  <c r="AG1981" i="39"/>
  <c r="AD1981" i="39" s="1"/>
  <c r="AC1981" i="39" s="1"/>
  <c r="AG1985" i="39"/>
  <c r="AG1989" i="39"/>
  <c r="AG1993" i="39"/>
  <c r="AG1997" i="39"/>
  <c r="AG2001" i="39"/>
  <c r="AG2005" i="39"/>
  <c r="AG2009" i="39"/>
  <c r="AG2013" i="39"/>
  <c r="AG2017" i="39"/>
  <c r="AG2021" i="39"/>
  <c r="AG2025" i="39"/>
  <c r="AG2029" i="39"/>
  <c r="AG2033" i="39"/>
  <c r="AG2037" i="39"/>
  <c r="AG2041" i="39"/>
  <c r="AK2091" i="39"/>
  <c r="AI2091" i="39"/>
  <c r="AK2095" i="39"/>
  <c r="AI2095" i="39"/>
  <c r="AG2287" i="39"/>
  <c r="AF2287" i="39"/>
  <c r="AI2313" i="39"/>
  <c r="AG2313" i="39"/>
  <c r="AF2313" i="39"/>
  <c r="AG2315" i="39"/>
  <c r="AF2315" i="39"/>
  <c r="AG2317" i="39"/>
  <c r="AF2317" i="39"/>
  <c r="AI2317" i="39"/>
  <c r="AI2361" i="39"/>
  <c r="AG2361" i="39"/>
  <c r="AF2361" i="39"/>
  <c r="AG2363" i="39"/>
  <c r="AF2363" i="39"/>
  <c r="AG2365" i="39"/>
  <c r="AF2365" i="39"/>
  <c r="AI2365" i="39"/>
  <c r="AG2415" i="39"/>
  <c r="AF2415" i="39"/>
  <c r="AG2463" i="39"/>
  <c r="AF2463" i="39"/>
  <c r="AI2517" i="39"/>
  <c r="AG2517" i="39"/>
  <c r="AF2517" i="39"/>
  <c r="AI2519" i="39"/>
  <c r="AG2519" i="39"/>
  <c r="AF2519" i="39"/>
  <c r="AJ2910" i="39"/>
  <c r="AF2910" i="39"/>
  <c r="AJ2922" i="39"/>
  <c r="AF2922" i="39"/>
  <c r="AJ466" i="39"/>
  <c r="AJ484" i="39"/>
  <c r="AK484" i="39"/>
  <c r="AJ502" i="39"/>
  <c r="AJ520" i="39"/>
  <c r="AK520" i="39"/>
  <c r="AJ580" i="39"/>
  <c r="AK580" i="39"/>
  <c r="AJ652" i="39"/>
  <c r="AK652" i="39"/>
  <c r="AK669" i="39"/>
  <c r="AJ724" i="39"/>
  <c r="AK724" i="39"/>
  <c r="AJ796" i="39"/>
  <c r="AK796" i="39"/>
  <c r="AK813" i="39"/>
  <c r="AI1169" i="39"/>
  <c r="AL1195" i="39"/>
  <c r="AF1207" i="39"/>
  <c r="AJ1215" i="39"/>
  <c r="AI1225" i="39"/>
  <c r="AJ1230" i="39"/>
  <c r="AJ1237" i="39"/>
  <c r="AJ1249" i="39"/>
  <c r="AF1255" i="39"/>
  <c r="AI1264" i="39"/>
  <c r="AJ1266" i="39"/>
  <c r="AF1536" i="39"/>
  <c r="AL1538" i="39"/>
  <c r="AL1586" i="39"/>
  <c r="AL1604" i="39"/>
  <c r="AK1839" i="39"/>
  <c r="AK1847" i="39"/>
  <c r="AK1855" i="39"/>
  <c r="AK1863" i="39"/>
  <c r="AK1871" i="39"/>
  <c r="AG1881" i="39"/>
  <c r="AG1891" i="39"/>
  <c r="AJ1900" i="39"/>
  <c r="AG1901" i="39"/>
  <c r="AG1917" i="39"/>
  <c r="AG1927" i="39"/>
  <c r="AJ1936" i="39"/>
  <c r="AG1937" i="39"/>
  <c r="AG2047" i="39"/>
  <c r="AG2053" i="39"/>
  <c r="AJ2060" i="39"/>
  <c r="AJ2066" i="39"/>
  <c r="AJ2072" i="39"/>
  <c r="AJ2078" i="39"/>
  <c r="AF2084" i="39"/>
  <c r="AL2084" i="39"/>
  <c r="AJ2084" i="39"/>
  <c r="AF2098" i="39"/>
  <c r="AL2098" i="39"/>
  <c r="AG2245" i="39"/>
  <c r="AF2245" i="39"/>
  <c r="AI2247" i="39"/>
  <c r="AG2247" i="39"/>
  <c r="AF2247" i="39"/>
  <c r="AG2249" i="39"/>
  <c r="AF2249" i="39"/>
  <c r="AG2251" i="39"/>
  <c r="AF2251" i="39"/>
  <c r="AI2251" i="39"/>
  <c r="AG2253" i="39"/>
  <c r="AF2253" i="39"/>
  <c r="AG2281" i="39"/>
  <c r="AF2281" i="39"/>
  <c r="AI2283" i="39"/>
  <c r="AG2283" i="39"/>
  <c r="AF2283" i="39"/>
  <c r="AG2285" i="39"/>
  <c r="AF2285" i="39"/>
  <c r="AG2303" i="39"/>
  <c r="AF2303" i="39"/>
  <c r="AI2305" i="39"/>
  <c r="AG2305" i="39"/>
  <c r="AF2305" i="39"/>
  <c r="AG2311" i="39"/>
  <c r="AF2311" i="39"/>
  <c r="AI2349" i="39"/>
  <c r="AG2349" i="39"/>
  <c r="AF2349" i="39"/>
  <c r="AG2351" i="39"/>
  <c r="AF2351" i="39"/>
  <c r="AI2353" i="39"/>
  <c r="AG2353" i="39"/>
  <c r="AF2353" i="39"/>
  <c r="AG2359" i="39"/>
  <c r="AF2359" i="39"/>
  <c r="AI2397" i="39"/>
  <c r="AG2397" i="39"/>
  <c r="AF2397" i="39"/>
  <c r="AG2399" i="39"/>
  <c r="AF2399" i="39"/>
  <c r="AI2401" i="39"/>
  <c r="AG2401" i="39"/>
  <c r="AF2401" i="39"/>
  <c r="AI2405" i="39"/>
  <c r="AG2405" i="39"/>
  <c r="AF2405" i="39"/>
  <c r="AG2407" i="39"/>
  <c r="AF2407" i="39"/>
  <c r="AG2409" i="39"/>
  <c r="AF2409" i="39"/>
  <c r="AI2409" i="39"/>
  <c r="AI2453" i="39"/>
  <c r="AG2453" i="39"/>
  <c r="AF2453" i="39"/>
  <c r="AG2455" i="39"/>
  <c r="AF2455" i="39"/>
  <c r="AG2457" i="39"/>
  <c r="AF2457" i="39"/>
  <c r="AI2457" i="39"/>
  <c r="AI2499" i="39"/>
  <c r="AG2499" i="39"/>
  <c r="AF2499" i="39"/>
  <c r="AI2511" i="39"/>
  <c r="AG2511" i="39"/>
  <c r="AF2511" i="39"/>
  <c r="AI2513" i="39"/>
  <c r="AG2513" i="39"/>
  <c r="AF2513" i="39"/>
  <c r="AJ2886" i="39"/>
  <c r="AF2886" i="39"/>
  <c r="AJ2898" i="39"/>
  <c r="AF2898" i="39"/>
  <c r="AH318" i="39"/>
  <c r="AE318" i="39" s="1"/>
  <c r="AH366" i="39"/>
  <c r="AE366" i="39" s="1"/>
  <c r="AJ592" i="39"/>
  <c r="AK592" i="39"/>
  <c r="AJ664" i="39"/>
  <c r="AK664" i="39"/>
  <c r="AJ736" i="39"/>
  <c r="AK736" i="39"/>
  <c r="AJ808" i="39"/>
  <c r="AK808" i="39"/>
  <c r="AK832" i="39"/>
  <c r="AH1171" i="39"/>
  <c r="AE1171" i="39" s="1"/>
  <c r="AH1177" i="39"/>
  <c r="AE1177" i="39" s="1"/>
  <c r="AL1183" i="39"/>
  <c r="AF1201" i="39"/>
  <c r="AJ1203" i="39"/>
  <c r="AI1213" i="39"/>
  <c r="AJ1218" i="39"/>
  <c r="AI1229" i="39"/>
  <c r="AJ1239" i="39"/>
  <c r="AJ1251" i="39"/>
  <c r="AH1502" i="39"/>
  <c r="AH1508" i="39"/>
  <c r="AH1524" i="39"/>
  <c r="AH1568" i="39"/>
  <c r="AL1574" i="39"/>
  <c r="AI1879" i="39"/>
  <c r="AG1885" i="39"/>
  <c r="AI1889" i="39"/>
  <c r="AE1889" i="39" s="1"/>
  <c r="AJ1894" i="39"/>
  <c r="AG1895" i="39"/>
  <c r="AI1905" i="39"/>
  <c r="AE1905" i="39" s="1"/>
  <c r="AG1911" i="39"/>
  <c r="AI1915" i="39"/>
  <c r="AG1921" i="39"/>
  <c r="AI1925" i="39"/>
  <c r="AE1925" i="39" s="1"/>
  <c r="AJ1930" i="39"/>
  <c r="AG1931" i="39"/>
  <c r="AI1941" i="39"/>
  <c r="AI1947" i="39"/>
  <c r="AE1947" i="39" s="1"/>
  <c r="AI1951" i="39"/>
  <c r="AE1951" i="39" s="1"/>
  <c r="AI1955" i="39"/>
  <c r="AE1955" i="39" s="1"/>
  <c r="AI1959" i="39"/>
  <c r="AE1959" i="39" s="1"/>
  <c r="AD1959" i="39" s="1"/>
  <c r="AC1959" i="39" s="1"/>
  <c r="AI1963" i="39"/>
  <c r="AE1963" i="39" s="1"/>
  <c r="AD1963" i="39" s="1"/>
  <c r="AC1963" i="39" s="1"/>
  <c r="AI1967" i="39"/>
  <c r="AE1967" i="39" s="1"/>
  <c r="AD1967" i="39" s="1"/>
  <c r="AC1967" i="39" s="1"/>
  <c r="AI1971" i="39"/>
  <c r="AE1971" i="39" s="1"/>
  <c r="AI1975" i="39"/>
  <c r="AE1975" i="39" s="1"/>
  <c r="AI1979" i="39"/>
  <c r="AE1979" i="39" s="1"/>
  <c r="AI1983" i="39"/>
  <c r="AI1987" i="39"/>
  <c r="AI1991" i="39"/>
  <c r="AI1995" i="39"/>
  <c r="AI1999" i="39"/>
  <c r="AI2003" i="39"/>
  <c r="AI2007" i="39"/>
  <c r="AE2007" i="39" s="1"/>
  <c r="AI2011" i="39"/>
  <c r="AE2011" i="39" s="1"/>
  <c r="AD2011" i="39" s="1"/>
  <c r="AC2011" i="39" s="1"/>
  <c r="AI2015" i="39"/>
  <c r="AE2015" i="39" s="1"/>
  <c r="AD2015" i="39" s="1"/>
  <c r="AC2015" i="39" s="1"/>
  <c r="AI2019" i="39"/>
  <c r="AE2019" i="39" s="1"/>
  <c r="AI2023" i="39"/>
  <c r="AE2023" i="39" s="1"/>
  <c r="AL2060" i="39"/>
  <c r="AL2066" i="39"/>
  <c r="AL2072" i="39"/>
  <c r="AL2078" i="39"/>
  <c r="AI2081" i="39"/>
  <c r="AK2085" i="39"/>
  <c r="AI2085" i="39"/>
  <c r="AK2089" i="39"/>
  <c r="AI2089" i="39"/>
  <c r="AJ2098" i="39"/>
  <c r="AG2257" i="39"/>
  <c r="AF2257" i="39"/>
  <c r="AI2259" i="39"/>
  <c r="AG2259" i="39"/>
  <c r="AF2259" i="39"/>
  <c r="AG2261" i="39"/>
  <c r="AF2261" i="39"/>
  <c r="AI2263" i="39"/>
  <c r="AG2263" i="39"/>
  <c r="AF2263" i="39"/>
  <c r="AG2299" i="39"/>
  <c r="AF2299" i="39"/>
  <c r="AG2347" i="39"/>
  <c r="AF2347" i="39"/>
  <c r="AG2395" i="39"/>
  <c r="AF2395" i="39"/>
  <c r="AI2441" i="39"/>
  <c r="AG2441" i="39"/>
  <c r="AF2441" i="39"/>
  <c r="AG2443" i="39"/>
  <c r="AF2443" i="39"/>
  <c r="AI2445" i="39"/>
  <c r="AG2445" i="39"/>
  <c r="AF2445" i="39"/>
  <c r="AG2451" i="39"/>
  <c r="AF2451" i="39"/>
  <c r="AI2493" i="39"/>
  <c r="AG2493" i="39"/>
  <c r="AF2493" i="39"/>
  <c r="AI2495" i="39"/>
  <c r="AG2495" i="39"/>
  <c r="AF2495" i="39"/>
  <c r="AI2505" i="39"/>
  <c r="AG2505" i="39"/>
  <c r="AF2505" i="39"/>
  <c r="AI2507" i="39"/>
  <c r="AG2507" i="39"/>
  <c r="AF2507" i="39"/>
  <c r="AJ2639" i="39"/>
  <c r="AK2639" i="39"/>
  <c r="AJ2928" i="39"/>
  <c r="AF2928" i="39"/>
  <c r="AL1171" i="39"/>
  <c r="AJ1191" i="39"/>
  <c r="AI1201" i="39"/>
  <c r="AJ1206" i="39"/>
  <c r="AF1608" i="39"/>
  <c r="AG2027" i="39"/>
  <c r="AG2031" i="39"/>
  <c r="AG2035" i="39"/>
  <c r="AG2039" i="39"/>
  <c r="AG2043" i="39"/>
  <c r="AG2049" i="39"/>
  <c r="AG2055" i="39"/>
  <c r="AI2065" i="39"/>
  <c r="AI2071" i="39"/>
  <c r="AI2077" i="39"/>
  <c r="AF2080" i="39"/>
  <c r="AL2080" i="39"/>
  <c r="AF2082" i="39"/>
  <c r="AL2082" i="39"/>
  <c r="AJ2082" i="39"/>
  <c r="AF2092" i="39"/>
  <c r="AL2092" i="39"/>
  <c r="AF2096" i="39"/>
  <c r="AL2096" i="39"/>
  <c r="AJ2096" i="39"/>
  <c r="AG2297" i="39"/>
  <c r="AF2297" i="39"/>
  <c r="AI2337" i="39"/>
  <c r="AG2337" i="39"/>
  <c r="AF2337" i="39"/>
  <c r="AG2339" i="39"/>
  <c r="AF2339" i="39"/>
  <c r="AG2341" i="39"/>
  <c r="AF2341" i="39"/>
  <c r="AI2341" i="39"/>
  <c r="AI2385" i="39"/>
  <c r="AG2385" i="39"/>
  <c r="AF2385" i="39"/>
  <c r="AG2387" i="39"/>
  <c r="AF2387" i="39"/>
  <c r="AG2389" i="39"/>
  <c r="AF2389" i="39"/>
  <c r="AI2389" i="39"/>
  <c r="AG2439" i="39"/>
  <c r="AF2439" i="39"/>
  <c r="AI2487" i="39"/>
  <c r="AG2487" i="39"/>
  <c r="AF2487" i="39"/>
  <c r="AI2489" i="39"/>
  <c r="AG2489" i="39"/>
  <c r="AF2489" i="39"/>
  <c r="AJ2771" i="39"/>
  <c r="AK2771" i="39"/>
  <c r="AJ2904" i="39"/>
  <c r="AF2904" i="39"/>
  <c r="AJ2916" i="39"/>
  <c r="AF2916" i="39"/>
  <c r="AJ2932" i="39"/>
  <c r="AF2932" i="39"/>
  <c r="AJ544" i="39"/>
  <c r="AK544" i="39"/>
  <c r="AJ616" i="39"/>
  <c r="AK616" i="39"/>
  <c r="AK633" i="39"/>
  <c r="AJ688" i="39"/>
  <c r="AK688" i="39"/>
  <c r="AK705" i="39"/>
  <c r="AJ760" i="39"/>
  <c r="AK760" i="39"/>
  <c r="AL1159" i="39"/>
  <c r="AJ1179" i="39"/>
  <c r="AI1189" i="39"/>
  <c r="AJ1194" i="39"/>
  <c r="AI1205" i="39"/>
  <c r="AH1225" i="39"/>
  <c r="AL1231" i="39"/>
  <c r="AJ1243" i="39"/>
  <c r="AL1496" i="39"/>
  <c r="AH1514" i="39"/>
  <c r="AL1544" i="39"/>
  <c r="AJ1546" i="39"/>
  <c r="AH1548" i="39"/>
  <c r="AH1574" i="39"/>
  <c r="AH1580" i="39"/>
  <c r="AH1596" i="39"/>
  <c r="AJ1606" i="39"/>
  <c r="AH1620" i="39"/>
  <c r="AH1646" i="39"/>
  <c r="AK1835" i="39"/>
  <c r="AK1843" i="39"/>
  <c r="AK1851" i="39"/>
  <c r="AK1859" i="39"/>
  <c r="AK1867" i="39"/>
  <c r="AK1875" i="39"/>
  <c r="AJ1882" i="39"/>
  <c r="AG1883" i="39"/>
  <c r="AG1899" i="39"/>
  <c r="AG1909" i="39"/>
  <c r="AJ1918" i="39"/>
  <c r="AG1919" i="39"/>
  <c r="AG1935" i="39"/>
  <c r="AD1935" i="39" s="1"/>
  <c r="AC1935" i="39" s="1"/>
  <c r="AG1945" i="39"/>
  <c r="AJ2080" i="39"/>
  <c r="AK2083" i="39"/>
  <c r="AI2083" i="39"/>
  <c r="AJ2092" i="39"/>
  <c r="AK2097" i="39"/>
  <c r="AI2097" i="39"/>
  <c r="AK2101" i="39"/>
  <c r="AI2101" i="39"/>
  <c r="AG2293" i="39"/>
  <c r="AF2293" i="39"/>
  <c r="AI2325" i="39"/>
  <c r="AG2325" i="39"/>
  <c r="AF2325" i="39"/>
  <c r="AG2327" i="39"/>
  <c r="AF2327" i="39"/>
  <c r="AI2329" i="39"/>
  <c r="AG2329" i="39"/>
  <c r="AF2329" i="39"/>
  <c r="AG2335" i="39"/>
  <c r="AF2335" i="39"/>
  <c r="AI2373" i="39"/>
  <c r="AG2373" i="39"/>
  <c r="AF2373" i="39"/>
  <c r="AG2375" i="39"/>
  <c r="AF2375" i="39"/>
  <c r="AI2377" i="39"/>
  <c r="AG2377" i="39"/>
  <c r="AF2377" i="39"/>
  <c r="AG2383" i="39"/>
  <c r="AF2383" i="39"/>
  <c r="AI2429" i="39"/>
  <c r="AG2429" i="39"/>
  <c r="AF2429" i="39"/>
  <c r="AG2431" i="39"/>
  <c r="AF2431" i="39"/>
  <c r="AG2433" i="39"/>
  <c r="AF2433" i="39"/>
  <c r="AI2433" i="39"/>
  <c r="AI2477" i="39"/>
  <c r="AG2477" i="39"/>
  <c r="AF2477" i="39"/>
  <c r="AG2479" i="39"/>
  <c r="AF2479" i="39"/>
  <c r="AG2481" i="39"/>
  <c r="AF2481" i="39"/>
  <c r="AI2481" i="39"/>
  <c r="AI2529" i="39"/>
  <c r="AG2529" i="39"/>
  <c r="AF2529" i="39"/>
  <c r="AJ2892" i="39"/>
  <c r="AF2892" i="39"/>
  <c r="AJ2908" i="39"/>
  <c r="AF2908" i="39"/>
  <c r="AJ2920" i="39"/>
  <c r="AF2920" i="39"/>
  <c r="AL3371" i="39"/>
  <c r="AF3371" i="39"/>
  <c r="AJ2151" i="39"/>
  <c r="AJ2155" i="39"/>
  <c r="AJ2175" i="39"/>
  <c r="AJ2179" i="39"/>
  <c r="AG2241" i="39"/>
  <c r="AG2255" i="39"/>
  <c r="AI2257" i="39"/>
  <c r="AG2265" i="39"/>
  <c r="AG2279" i="39"/>
  <c r="AI2281" i="39"/>
  <c r="AG2307" i="39"/>
  <c r="AG2321" i="39"/>
  <c r="AI2323" i="39"/>
  <c r="AG2331" i="39"/>
  <c r="AG2345" i="39"/>
  <c r="AI2347" i="39"/>
  <c r="AG2355" i="39"/>
  <c r="AG2369" i="39"/>
  <c r="AI2371" i="39"/>
  <c r="AG2379" i="39"/>
  <c r="AG2393" i="39"/>
  <c r="AI2395" i="39"/>
  <c r="AI2403" i="39"/>
  <c r="AG2413" i="39"/>
  <c r="AI2415" i="39"/>
  <c r="AG2423" i="39"/>
  <c r="AG2437" i="39"/>
  <c r="AI2439" i="39"/>
  <c r="AG2447" i="39"/>
  <c r="AG2461" i="39"/>
  <c r="AI2463" i="39"/>
  <c r="AG2471" i="39"/>
  <c r="AG2485" i="39"/>
  <c r="AG2491" i="39"/>
  <c r="AG2497" i="39"/>
  <c r="AG2503" i="39"/>
  <c r="AG2509" i="39"/>
  <c r="AG2515" i="39"/>
  <c r="AG2521" i="39"/>
  <c r="AG2527" i="39"/>
  <c r="AH2604" i="39"/>
  <c r="AJ2610" i="39"/>
  <c r="AJ2626" i="39"/>
  <c r="AH2632" i="39"/>
  <c r="AH2640" i="39"/>
  <c r="AJ2649" i="39"/>
  <c r="AG2674" i="39"/>
  <c r="AH2680" i="39"/>
  <c r="AJ2685" i="39"/>
  <c r="AG2690" i="39"/>
  <c r="AH2700" i="39"/>
  <c r="AJ2718" i="39"/>
  <c r="AH2740" i="39"/>
  <c r="AG2798" i="39"/>
  <c r="AH2804" i="39"/>
  <c r="AG2808" i="39"/>
  <c r="AG2818" i="39"/>
  <c r="AJ2821" i="39"/>
  <c r="AJ2844" i="39"/>
  <c r="AJ2936" i="39"/>
  <c r="AJ2949" i="39"/>
  <c r="AJ2960" i="39"/>
  <c r="AJ2985" i="39"/>
  <c r="AJ2999" i="39"/>
  <c r="AJ3008" i="39"/>
  <c r="AJ3110" i="39"/>
  <c r="AI3115" i="39"/>
  <c r="AJ3122" i="39"/>
  <c r="AI3127" i="39"/>
  <c r="AJ3132" i="39"/>
  <c r="AI3181" i="39"/>
  <c r="AG3249" i="39"/>
  <c r="AG3285" i="39"/>
  <c r="AL3361" i="39"/>
  <c r="AL3395" i="39"/>
  <c r="AG3397" i="39"/>
  <c r="AJ3427" i="39"/>
  <c r="AH3431" i="39"/>
  <c r="AE3431" i="39" s="1"/>
  <c r="AF3433" i="39"/>
  <c r="AF3557" i="39"/>
  <c r="AJ3587" i="39"/>
  <c r="AI3587" i="39"/>
  <c r="AF3587" i="39"/>
  <c r="AL3627" i="39"/>
  <c r="AF3633" i="39"/>
  <c r="AL3633" i="39"/>
  <c r="AJ3641" i="39"/>
  <c r="AF3641" i="39"/>
  <c r="AJ3653" i="39"/>
  <c r="AF3653" i="39"/>
  <c r="AL3653" i="39"/>
  <c r="AK3922" i="39"/>
  <c r="AI3922" i="39"/>
  <c r="AK3958" i="39"/>
  <c r="AI3958" i="39"/>
  <c r="AK3994" i="39"/>
  <c r="AI3994" i="39"/>
  <c r="AJ2147" i="39"/>
  <c r="AJ2171" i="39"/>
  <c r="AI2255" i="39"/>
  <c r="AI2261" i="39"/>
  <c r="AI2279" i="39"/>
  <c r="AI2285" i="39"/>
  <c r="AI2291" i="39"/>
  <c r="AI2297" i="39"/>
  <c r="AI2303" i="39"/>
  <c r="AI2321" i="39"/>
  <c r="AI2327" i="39"/>
  <c r="AI2345" i="39"/>
  <c r="AI2351" i="39"/>
  <c r="AI2369" i="39"/>
  <c r="AI2375" i="39"/>
  <c r="AI2393" i="39"/>
  <c r="AI2399" i="39"/>
  <c r="AI2413" i="39"/>
  <c r="AI2419" i="39"/>
  <c r="AI2437" i="39"/>
  <c r="AI2443" i="39"/>
  <c r="AI2461" i="39"/>
  <c r="AI2467" i="39"/>
  <c r="AI2485" i="39"/>
  <c r="AI2491" i="39"/>
  <c r="AI2497" i="39"/>
  <c r="AI2503" i="39"/>
  <c r="AI2509" i="39"/>
  <c r="AI2515" i="39"/>
  <c r="AI2521" i="39"/>
  <c r="AI2527" i="39"/>
  <c r="AJ2538" i="39"/>
  <c r="AG2560" i="39"/>
  <c r="AG2582" i="39"/>
  <c r="AG2622" i="39"/>
  <c r="AG2628" i="39"/>
  <c r="AG2670" i="39"/>
  <c r="AJ2723" i="39"/>
  <c r="AI2889" i="39"/>
  <c r="AI2901" i="39"/>
  <c r="AI2913" i="39"/>
  <c r="AI2925" i="39"/>
  <c r="AF2946" i="39"/>
  <c r="AF2982" i="39"/>
  <c r="AJ2996" i="39"/>
  <c r="AI3027" i="39"/>
  <c r="AI3039" i="39"/>
  <c r="AI3051" i="39"/>
  <c r="AI3063" i="39"/>
  <c r="AI3075" i="39"/>
  <c r="AI3087" i="39"/>
  <c r="AI3099" i="39"/>
  <c r="AG3117" i="39"/>
  <c r="AG3129" i="39"/>
  <c r="AF3195" i="39"/>
  <c r="AF3207" i="39"/>
  <c r="AF3219" i="39"/>
  <c r="AG3229" i="39"/>
  <c r="AG3237" i="39"/>
  <c r="AG3243" i="39"/>
  <c r="AG3279" i="39"/>
  <c r="AG3315" i="39"/>
  <c r="AF3347" i="39"/>
  <c r="AF3359" i="39"/>
  <c r="AF3377" i="39"/>
  <c r="AL3431" i="39"/>
  <c r="AG3433" i="39"/>
  <c r="AL3575" i="39"/>
  <c r="AI3575" i="39"/>
  <c r="AL3593" i="39"/>
  <c r="AJ3599" i="39"/>
  <c r="AI3599" i="39"/>
  <c r="AF3599" i="39"/>
  <c r="AJ3611" i="39"/>
  <c r="AF3611" i="39"/>
  <c r="AI3611" i="39"/>
  <c r="AF3630" i="39"/>
  <c r="AI3642" i="39"/>
  <c r="AF3642" i="39"/>
  <c r="AJ3657" i="39"/>
  <c r="AF3657" i="39"/>
  <c r="AJ3663" i="39"/>
  <c r="AF3663" i="39"/>
  <c r="AH3766" i="39"/>
  <c r="AK3766" i="39"/>
  <c r="AK3828" i="39"/>
  <c r="AI3828" i="39"/>
  <c r="AK3928" i="39"/>
  <c r="AI3928" i="39"/>
  <c r="AK3964" i="39"/>
  <c r="AI3964" i="39"/>
  <c r="AK4000" i="39"/>
  <c r="AI4000" i="39"/>
  <c r="AJ2088" i="39"/>
  <c r="AJ2094" i="39"/>
  <c r="AJ2100" i="39"/>
  <c r="AI2241" i="39"/>
  <c r="AF2243" i="39"/>
  <c r="AI2265" i="39"/>
  <c r="AF2267" i="39"/>
  <c r="AF2277" i="39"/>
  <c r="AF2289" i="39"/>
  <c r="AF2295" i="39"/>
  <c r="AF2301" i="39"/>
  <c r="AI2307" i="39"/>
  <c r="AF2309" i="39"/>
  <c r="AF2319" i="39"/>
  <c r="AI2331" i="39"/>
  <c r="AF2333" i="39"/>
  <c r="AF2343" i="39"/>
  <c r="AI2355" i="39"/>
  <c r="AF2357" i="39"/>
  <c r="AF2367" i="39"/>
  <c r="AI2379" i="39"/>
  <c r="AF2381" i="39"/>
  <c r="AF2391" i="39"/>
  <c r="AF2411" i="39"/>
  <c r="AI2423" i="39"/>
  <c r="AF2425" i="39"/>
  <c r="AF2435" i="39"/>
  <c r="AI2447" i="39"/>
  <c r="AF2449" i="39"/>
  <c r="AF2459" i="39"/>
  <c r="AI2471" i="39"/>
  <c r="AF2473" i="39"/>
  <c r="AF2483" i="39"/>
  <c r="AG2501" i="39"/>
  <c r="AH2554" i="39"/>
  <c r="AH2555" i="39"/>
  <c r="AH2580" i="39"/>
  <c r="AH2596" i="39"/>
  <c r="AG2638" i="39"/>
  <c r="AG2642" i="39"/>
  <c r="AJ2648" i="39"/>
  <c r="AH2692" i="39"/>
  <c r="AG2710" i="39"/>
  <c r="AH2716" i="39"/>
  <c r="AJ2745" i="39"/>
  <c r="AH2770" i="39"/>
  <c r="AG2889" i="39"/>
  <c r="AI2899" i="39"/>
  <c r="AG2901" i="39"/>
  <c r="AG2913" i="39"/>
  <c r="AI2923" i="39"/>
  <c r="AG2925" i="39"/>
  <c r="AG2945" i="39"/>
  <c r="AJ2951" i="39"/>
  <c r="AJ2957" i="39"/>
  <c r="AG2969" i="39"/>
  <c r="AF2970" i="39"/>
  <c r="AJ2973" i="39"/>
  <c r="AJ2987" i="39"/>
  <c r="AJ2993" i="39"/>
  <c r="AG3017" i="39"/>
  <c r="AF3018" i="39"/>
  <c r="AG3107" i="39"/>
  <c r="AJ3114" i="39"/>
  <c r="AG3119" i="39"/>
  <c r="AJ3126" i="39"/>
  <c r="AG3133" i="39"/>
  <c r="AJ3146" i="39"/>
  <c r="AJ3158" i="39"/>
  <c r="AJ3168" i="39"/>
  <c r="AG3175" i="39"/>
  <c r="AF3183" i="39"/>
  <c r="AG3189" i="39"/>
  <c r="AK3192" i="39"/>
  <c r="AK3204" i="39"/>
  <c r="AG3213" i="39"/>
  <c r="AK3216" i="39"/>
  <c r="AG3273" i="39"/>
  <c r="AG3309" i="39"/>
  <c r="AL3343" i="39"/>
  <c r="AL3355" i="39"/>
  <c r="AL3373" i="39"/>
  <c r="AL3385" i="39"/>
  <c r="AL3407" i="39"/>
  <c r="AG3409" i="39"/>
  <c r="AH3419" i="39"/>
  <c r="AE3419" i="39" s="1"/>
  <c r="AF3431" i="39"/>
  <c r="AG3543" i="39"/>
  <c r="AJ3623" i="39"/>
  <c r="AI3623" i="39"/>
  <c r="AF3623" i="39"/>
  <c r="AJ3647" i="39"/>
  <c r="AF3647" i="39"/>
  <c r="AL3647" i="39"/>
  <c r="AK3776" i="39"/>
  <c r="AH3776" i="39"/>
  <c r="AK3900" i="39"/>
  <c r="AI3900" i="39"/>
  <c r="AK3912" i="39"/>
  <c r="AI3912" i="39"/>
  <c r="AK3934" i="39"/>
  <c r="AI3934" i="39"/>
  <c r="AK3970" i="39"/>
  <c r="AI3970" i="39"/>
  <c r="AL2088" i="39"/>
  <c r="AL2094" i="39"/>
  <c r="AL2100" i="39"/>
  <c r="AJ2139" i="39"/>
  <c r="AJ2143" i="39"/>
  <c r="AJ2163" i="39"/>
  <c r="AJ2167" i="39"/>
  <c r="AI2245" i="39"/>
  <c r="AI2269" i="39"/>
  <c r="AI2287" i="39"/>
  <c r="AI2293" i="39"/>
  <c r="AI2299" i="39"/>
  <c r="AI2311" i="39"/>
  <c r="AI2335" i="39"/>
  <c r="AI2359" i="39"/>
  <c r="AI2383" i="39"/>
  <c r="AI2427" i="39"/>
  <c r="AI2451" i="39"/>
  <c r="AI2475" i="39"/>
  <c r="AH2536" i="39"/>
  <c r="AJ2545" i="39"/>
  <c r="AH2551" i="39"/>
  <c r="AH2592" i="39"/>
  <c r="AG2614" i="39"/>
  <c r="AH2656" i="39"/>
  <c r="AJ2754" i="39"/>
  <c r="AH2760" i="39"/>
  <c r="AJ2769" i="39"/>
  <c r="AH2772" i="39"/>
  <c r="AJ2852" i="39"/>
  <c r="AG2887" i="39"/>
  <c r="AF2888" i="39"/>
  <c r="AI2897" i="39"/>
  <c r="AF2900" i="39"/>
  <c r="AI2909" i="39"/>
  <c r="AG2911" i="39"/>
  <c r="AF2912" i="39"/>
  <c r="AI2921" i="39"/>
  <c r="AG2923" i="39"/>
  <c r="AF2924" i="39"/>
  <c r="AJ2937" i="39"/>
  <c r="AJ2948" i="39"/>
  <c r="AJ2961" i="39"/>
  <c r="AJ2984" i="39"/>
  <c r="AG3005" i="39"/>
  <c r="AJ3009" i="39"/>
  <c r="AJ3023" i="39"/>
  <c r="AI3035" i="39"/>
  <c r="AJ3038" i="39"/>
  <c r="AG3041" i="39"/>
  <c r="AI3047" i="39"/>
  <c r="AJ3050" i="39"/>
  <c r="AI3059" i="39"/>
  <c r="AJ3062" i="39"/>
  <c r="AI3071" i="39"/>
  <c r="AI3083" i="39"/>
  <c r="AJ3086" i="39"/>
  <c r="AJ3088" i="39"/>
  <c r="AG3089" i="39"/>
  <c r="AI3095" i="39"/>
  <c r="AJ3098" i="39"/>
  <c r="AJ3100" i="39"/>
  <c r="AG3101" i="39"/>
  <c r="AJ3138" i="39"/>
  <c r="AJ3170" i="39"/>
  <c r="AK3180" i="39"/>
  <c r="AL3193" i="39"/>
  <c r="AL3205" i="39"/>
  <c r="AL3217" i="39"/>
  <c r="AG3303" i="39"/>
  <c r="AF3327" i="39"/>
  <c r="AL3389" i="39"/>
  <c r="AL3419" i="39"/>
  <c r="AG3541" i="39"/>
  <c r="AG3547" i="39"/>
  <c r="AG3559" i="39"/>
  <c r="AI3581" i="39"/>
  <c r="AH3605" i="39"/>
  <c r="AH3613" i="39"/>
  <c r="AH3619" i="39"/>
  <c r="AF3635" i="39"/>
  <c r="AL3645" i="39"/>
  <c r="AK3758" i="39"/>
  <c r="AI3758" i="39"/>
  <c r="AH3772" i="39"/>
  <c r="AK3772" i="39"/>
  <c r="AK3782" i="39"/>
  <c r="AH3782" i="39"/>
  <c r="AI3864" i="39"/>
  <c r="AK3864" i="39"/>
  <c r="AK3940" i="39"/>
  <c r="AI3940" i="39"/>
  <c r="AK3976" i="39"/>
  <c r="AI3976" i="39"/>
  <c r="AI2249" i="39"/>
  <c r="AI2273" i="39"/>
  <c r="AI2315" i="39"/>
  <c r="AI2339" i="39"/>
  <c r="AI2363" i="39"/>
  <c r="AI2387" i="39"/>
  <c r="AI2407" i="39"/>
  <c r="AI2431" i="39"/>
  <c r="AI2455" i="39"/>
  <c r="AI2479" i="39"/>
  <c r="AF2934" i="39"/>
  <c r="AF2958" i="39"/>
  <c r="AF2994" i="39"/>
  <c r="AL3181" i="39"/>
  <c r="AF3341" i="39"/>
  <c r="AF3353" i="39"/>
  <c r="AL3367" i="39"/>
  <c r="AF3383" i="39"/>
  <c r="AL3391" i="39"/>
  <c r="AK3430" i="39"/>
  <c r="AF3464" i="39"/>
  <c r="AI3636" i="39"/>
  <c r="AF3648" i="39"/>
  <c r="AG3660" i="39"/>
  <c r="AF3660" i="39"/>
  <c r="AG3666" i="39"/>
  <c r="AF3666" i="39"/>
  <c r="AH3778" i="39"/>
  <c r="AK3778" i="39"/>
  <c r="AK3946" i="39"/>
  <c r="AI3946" i="39"/>
  <c r="AK3982" i="39"/>
  <c r="AI3982" i="39"/>
  <c r="AI2253" i="39"/>
  <c r="AI2277" i="39"/>
  <c r="AI2289" i="39"/>
  <c r="AI2295" i="39"/>
  <c r="AI2301" i="39"/>
  <c r="AI2319" i="39"/>
  <c r="AI2343" i="39"/>
  <c r="AI2367" i="39"/>
  <c r="AI2391" i="39"/>
  <c r="AG2403" i="39"/>
  <c r="AI2411" i="39"/>
  <c r="AI2435" i="39"/>
  <c r="AI2459" i="39"/>
  <c r="AI2483" i="39"/>
  <c r="AJ2532" i="39"/>
  <c r="AK2533" i="39"/>
  <c r="AJ2536" i="39"/>
  <c r="AH2564" i="39"/>
  <c r="AH2568" i="39"/>
  <c r="AH2572" i="39"/>
  <c r="AH2576" i="39"/>
  <c r="AJ2589" i="39"/>
  <c r="AH2608" i="39"/>
  <c r="AJ2637" i="39"/>
  <c r="AH2660" i="39"/>
  <c r="AJ2661" i="39"/>
  <c r="AH2668" i="39"/>
  <c r="AJ2706" i="39"/>
  <c r="AH2722" i="39"/>
  <c r="AH2732" i="39"/>
  <c r="AG2895" i="39"/>
  <c r="AG2907" i="39"/>
  <c r="AG2919" i="39"/>
  <c r="AG2931" i="39"/>
  <c r="AJ2939" i="39"/>
  <c r="AJ2945" i="39"/>
  <c r="AG2957" i="39"/>
  <c r="AJ2963" i="39"/>
  <c r="AJ2972" i="39"/>
  <c r="AG2993" i="39"/>
  <c r="AJ3011" i="39"/>
  <c r="AI3031" i="39"/>
  <c r="AJ3034" i="39"/>
  <c r="AG3037" i="39"/>
  <c r="AI3043" i="39"/>
  <c r="AJ3046" i="39"/>
  <c r="AG3049" i="39"/>
  <c r="AI3055" i="39"/>
  <c r="AJ3058" i="39"/>
  <c r="AG3061" i="39"/>
  <c r="AI3067" i="39"/>
  <c r="AJ3070" i="39"/>
  <c r="AJ3072" i="39"/>
  <c r="AG3073" i="39"/>
  <c r="AI3079" i="39"/>
  <c r="AJ3082" i="39"/>
  <c r="AJ3084" i="39"/>
  <c r="AG3085" i="39"/>
  <c r="AJ3094" i="39"/>
  <c r="AJ3096" i="39"/>
  <c r="AG3097" i="39"/>
  <c r="AJ3108" i="39"/>
  <c r="AJ3120" i="39"/>
  <c r="AG3167" i="39"/>
  <c r="AJ3174" i="39"/>
  <c r="AL3349" i="39"/>
  <c r="AL3379" i="39"/>
  <c r="AH3395" i="39"/>
  <c r="AE3395" i="39" s="1"/>
  <c r="AG3398" i="39"/>
  <c r="AK3406" i="39"/>
  <c r="AI3617" i="39"/>
  <c r="AJ3629" i="39"/>
  <c r="AF3629" i="39"/>
  <c r="AL3629" i="39"/>
  <c r="AK3755" i="39"/>
  <c r="AF3755" i="39"/>
  <c r="AK3840" i="39"/>
  <c r="AI3840" i="39"/>
  <c r="AK3952" i="39"/>
  <c r="AI3952" i="39"/>
  <c r="AK3988" i="39"/>
  <c r="AI3988" i="39"/>
  <c r="AG3545" i="39"/>
  <c r="AG3557" i="39"/>
  <c r="AG3563" i="39"/>
  <c r="AH3581" i="39"/>
  <c r="AE3581" i="39" s="1"/>
  <c r="AH3589" i="39"/>
  <c r="AI3593" i="39"/>
  <c r="AH3595" i="39"/>
  <c r="AH3617" i="39"/>
  <c r="AL3635" i="39"/>
  <c r="AL3643" i="39"/>
  <c r="AL3777" i="39"/>
  <c r="AI3787" i="39"/>
  <c r="AG3793" i="39"/>
  <c r="AK3818" i="39"/>
  <c r="AH3829" i="39"/>
  <c r="AI3834" i="39"/>
  <c r="AH3835" i="39"/>
  <c r="AH3891" i="39"/>
  <c r="AH3897" i="39"/>
  <c r="AH3901" i="39"/>
  <c r="AI3906" i="39"/>
  <c r="AH3907" i="39"/>
  <c r="AG3922" i="39"/>
  <c r="AG3928" i="39"/>
  <c r="AG3934" i="39"/>
  <c r="AG3940" i="39"/>
  <c r="AG3946" i="39"/>
  <c r="AG3952" i="39"/>
  <c r="AG3958" i="39"/>
  <c r="AG3964" i="39"/>
  <c r="AG3970" i="39"/>
  <c r="AG3976" i="39"/>
  <c r="AG3982" i="39"/>
  <c r="AG3988" i="39"/>
  <c r="AG3994" i="39"/>
  <c r="AG4000" i="39"/>
  <c r="AI3888" i="39"/>
  <c r="AG3567" i="39"/>
  <c r="AG3571" i="39"/>
  <c r="AH3593" i="39"/>
  <c r="AE3593" i="39" s="1"/>
  <c r="AH3601" i="39"/>
  <c r="AI3605" i="39"/>
  <c r="AH3607" i="39"/>
  <c r="AL3631" i="39"/>
  <c r="AI3654" i="39"/>
  <c r="AL3765" i="39"/>
  <c r="AL3771" i="39"/>
  <c r="AG3790" i="39"/>
  <c r="AG3818" i="39"/>
  <c r="AF3855" i="39"/>
  <c r="AI3858" i="39"/>
  <c r="AF3861" i="39"/>
  <c r="AF3865" i="39"/>
  <c r="AF3871" i="39"/>
  <c r="AG3555" i="39"/>
  <c r="AG3561" i="39"/>
  <c r="AK3573" i="39"/>
  <c r="AL3605" i="39"/>
  <c r="AH3787" i="39"/>
  <c r="AE3787" i="39" s="1"/>
  <c r="AH3791" i="39"/>
  <c r="AJ3812" i="39"/>
  <c r="AJ3813" i="39"/>
  <c r="AI3870" i="39"/>
  <c r="AH3764" i="39"/>
  <c r="AH3770" i="39"/>
  <c r="AL3783" i="39"/>
  <c r="AL3787" i="39"/>
  <c r="AK3798" i="39"/>
  <c r="AL3813" i="39"/>
  <c r="AI3852" i="39"/>
  <c r="AI3882" i="39"/>
  <c r="AG3569" i="39"/>
  <c r="AG3573" i="39"/>
  <c r="AL3581" i="39"/>
  <c r="AL3617" i="39"/>
  <c r="AL3641" i="39"/>
  <c r="AL3649" i="39"/>
  <c r="AL3797" i="39"/>
  <c r="AL3799" i="39"/>
  <c r="AL3811" i="39"/>
  <c r="AH3815" i="39"/>
  <c r="AI3822" i="39"/>
  <c r="AI3894" i="39"/>
  <c r="AA42" i="41"/>
  <c r="X42" i="41"/>
  <c r="AA48" i="41"/>
  <c r="X48" i="41"/>
  <c r="AA52" i="41"/>
  <c r="X52" i="41"/>
  <c r="AA54" i="41"/>
  <c r="X54" i="41"/>
  <c r="Y68" i="41"/>
  <c r="AA68" i="41"/>
  <c r="X70" i="41"/>
  <c r="AA70" i="41"/>
  <c r="W70" i="41"/>
  <c r="Y79" i="41"/>
  <c r="W79" i="41"/>
  <c r="X28" i="41"/>
  <c r="AA28" i="41"/>
  <c r="AA23" i="41"/>
  <c r="X23" i="41"/>
  <c r="X145" i="41"/>
  <c r="Z145" i="41"/>
  <c r="W145" i="41"/>
  <c r="AA145" i="41"/>
  <c r="AA10" i="41"/>
  <c r="W10" i="41"/>
  <c r="Y128" i="41"/>
  <c r="W128" i="41"/>
  <c r="Y132" i="41"/>
  <c r="W132" i="41"/>
  <c r="Z171" i="41"/>
  <c r="AA171" i="41"/>
  <c r="W171" i="41"/>
  <c r="Z180" i="41"/>
  <c r="AA180" i="41"/>
  <c r="W180" i="41"/>
  <c r="AA22" i="41"/>
  <c r="X22" i="41"/>
  <c r="AA30" i="41"/>
  <c r="X30" i="41"/>
  <c r="X10" i="41"/>
  <c r="AA19" i="41"/>
  <c r="W19" i="41"/>
  <c r="U19" i="41" s="1"/>
  <c r="S19" i="41" s="1"/>
  <c r="AA53" i="41"/>
  <c r="X53" i="41"/>
  <c r="Z186" i="41"/>
  <c r="AA186" i="41"/>
  <c r="W186" i="41"/>
  <c r="Y181" i="41"/>
  <c r="W181" i="41"/>
  <c r="Z189" i="41"/>
  <c r="W189" i="41"/>
  <c r="AA189" i="41"/>
  <c r="AA16" i="41"/>
  <c r="W16" i="41"/>
  <c r="U16" i="41" s="1"/>
  <c r="S16" i="41" s="1"/>
  <c r="X19" i="41"/>
  <c r="Y82" i="41"/>
  <c r="W82" i="41"/>
  <c r="X142" i="41"/>
  <c r="Z142" i="41"/>
  <c r="W142" i="41"/>
  <c r="AA142" i="41"/>
  <c r="Z6" i="41"/>
  <c r="AA6" i="41"/>
  <c r="AA7" i="41"/>
  <c r="X7" i="41"/>
  <c r="U7" i="41" s="1"/>
  <c r="S7" i="41" s="1"/>
  <c r="AA13" i="41"/>
  <c r="X13" i="41"/>
  <c r="U13" i="41" s="1"/>
  <c r="S13" i="41" s="1"/>
  <c r="AA41" i="41"/>
  <c r="AA46" i="41"/>
  <c r="X46" i="41"/>
  <c r="AA62" i="41"/>
  <c r="Y62" i="41"/>
  <c r="Z73" i="41"/>
  <c r="AA73" i="41"/>
  <c r="Y94" i="41"/>
  <c r="W94" i="41"/>
  <c r="Y130" i="41"/>
  <c r="W130" i="41"/>
  <c r="AA182" i="41"/>
  <c r="Y182" i="41"/>
  <c r="Z165" i="41"/>
  <c r="AA165" i="41"/>
  <c r="W165" i="41"/>
  <c r="AA47" i="41"/>
  <c r="X47" i="41"/>
  <c r="AA65" i="41"/>
  <c r="Y65" i="41"/>
  <c r="Y74" i="41"/>
  <c r="W74" i="41"/>
  <c r="Y76" i="41"/>
  <c r="W76" i="41"/>
  <c r="Y88" i="41"/>
  <c r="W88" i="41"/>
  <c r="Y140" i="41"/>
  <c r="W140" i="41"/>
  <c r="X155" i="41"/>
  <c r="Z155" i="41"/>
  <c r="W155" i="41"/>
  <c r="Z177" i="41"/>
  <c r="AA177" i="41"/>
  <c r="Z183" i="41"/>
  <c r="AA183" i="41"/>
  <c r="W183" i="41"/>
  <c r="AA185" i="41"/>
  <c r="Y185" i="41"/>
  <c r="Y191" i="41"/>
  <c r="X191" i="41"/>
  <c r="W191" i="41"/>
  <c r="U191" i="41" s="1"/>
  <c r="S191" i="41" s="1"/>
  <c r="W67" i="41"/>
  <c r="U67" i="41" s="1"/>
  <c r="S67" i="41" s="1"/>
  <c r="W85" i="41"/>
  <c r="W148" i="41"/>
  <c r="U148" i="41" s="1"/>
  <c r="S148" i="41" s="1"/>
  <c r="S149" i="41"/>
  <c r="W150" i="41"/>
  <c r="Y153" i="41"/>
  <c r="W174" i="41"/>
  <c r="X197" i="41"/>
  <c r="Z148" i="41"/>
  <c r="AA174" i="41"/>
  <c r="AA148" i="41"/>
  <c r="AA151" i="41"/>
  <c r="Z154" i="41"/>
  <c r="W160" i="41"/>
  <c r="U160" i="41" s="1"/>
  <c r="S160" i="41" s="1"/>
  <c r="Z143" i="41"/>
  <c r="Z146" i="41"/>
  <c r="AA157" i="41"/>
  <c r="AA160" i="41"/>
  <c r="W168" i="41"/>
  <c r="X194" i="41"/>
  <c r="AL531" i="39"/>
  <c r="AF531" i="39"/>
  <c r="AI531" i="39"/>
  <c r="AH531" i="39"/>
  <c r="AK531" i="39"/>
  <c r="AJ531" i="39"/>
  <c r="AI562" i="39"/>
  <c r="AL562" i="39"/>
  <c r="AF562" i="39"/>
  <c r="AG562" i="39"/>
  <c r="AK562" i="39"/>
  <c r="AJ562" i="39"/>
  <c r="AH562" i="39"/>
  <c r="AE562" i="39" s="1"/>
  <c r="AI566" i="39"/>
  <c r="AL566" i="39"/>
  <c r="AF566" i="39"/>
  <c r="AK566" i="39"/>
  <c r="AJ566" i="39"/>
  <c r="AH566" i="39"/>
  <c r="AE566" i="39" s="1"/>
  <c r="AG566" i="39"/>
  <c r="AI572" i="39"/>
  <c r="AL572" i="39"/>
  <c r="AF572" i="39"/>
  <c r="AH572" i="39"/>
  <c r="AG572" i="39"/>
  <c r="AK572" i="39"/>
  <c r="AJ572" i="39"/>
  <c r="AL589" i="39"/>
  <c r="AF589" i="39"/>
  <c r="AI589" i="39"/>
  <c r="AJ589" i="39"/>
  <c r="AH589" i="39"/>
  <c r="AK589" i="39"/>
  <c r="AL595" i="39"/>
  <c r="AF595" i="39"/>
  <c r="AI595" i="39"/>
  <c r="AK595" i="39"/>
  <c r="AJ595" i="39"/>
  <c r="AH595" i="39"/>
  <c r="AE595" i="39" s="1"/>
  <c r="AL603" i="39"/>
  <c r="AF603" i="39"/>
  <c r="AI603" i="39"/>
  <c r="AH603" i="39"/>
  <c r="AK603" i="39"/>
  <c r="AJ603" i="39"/>
  <c r="AI634" i="39"/>
  <c r="AL634" i="39"/>
  <c r="AF634" i="39"/>
  <c r="AG634" i="39"/>
  <c r="AK634" i="39"/>
  <c r="AJ634" i="39"/>
  <c r="AH634" i="39"/>
  <c r="AE634" i="39" s="1"/>
  <c r="AI638" i="39"/>
  <c r="AL638" i="39"/>
  <c r="AF638" i="39"/>
  <c r="AK638" i="39"/>
  <c r="AJ638" i="39"/>
  <c r="AH638" i="39"/>
  <c r="AE638" i="39" s="1"/>
  <c r="AG638" i="39"/>
  <c r="AI644" i="39"/>
  <c r="AL644" i="39"/>
  <c r="AF644" i="39"/>
  <c r="AH644" i="39"/>
  <c r="AE644" i="39" s="1"/>
  <c r="AG644" i="39"/>
  <c r="AK644" i="39"/>
  <c r="AJ644" i="39"/>
  <c r="AL661" i="39"/>
  <c r="AF661" i="39"/>
  <c r="AI661" i="39"/>
  <c r="AJ661" i="39"/>
  <c r="AH661" i="39"/>
  <c r="AK661" i="39"/>
  <c r="AL667" i="39"/>
  <c r="AF667" i="39"/>
  <c r="AI667" i="39"/>
  <c r="AK667" i="39"/>
  <c r="AJ667" i="39"/>
  <c r="AH667" i="39"/>
  <c r="AL675" i="39"/>
  <c r="AF675" i="39"/>
  <c r="AI675" i="39"/>
  <c r="AH675" i="39"/>
  <c r="AK675" i="39"/>
  <c r="AJ675" i="39"/>
  <c r="AI706" i="39"/>
  <c r="AL706" i="39"/>
  <c r="AF706" i="39"/>
  <c r="AG706" i="39"/>
  <c r="AK706" i="39"/>
  <c r="AJ706" i="39"/>
  <c r="AH706" i="39"/>
  <c r="AE706" i="39" s="1"/>
  <c r="AI710" i="39"/>
  <c r="AL710" i="39"/>
  <c r="AF710" i="39"/>
  <c r="AK710" i="39"/>
  <c r="AJ710" i="39"/>
  <c r="AH710" i="39"/>
  <c r="AE710" i="39" s="1"/>
  <c r="AG710" i="39"/>
  <c r="AI716" i="39"/>
  <c r="AL716" i="39"/>
  <c r="AF716" i="39"/>
  <c r="AH716" i="39"/>
  <c r="AG716" i="39"/>
  <c r="AK716" i="39"/>
  <c r="AJ716" i="39"/>
  <c r="AL733" i="39"/>
  <c r="AF733" i="39"/>
  <c r="AI733" i="39"/>
  <c r="AJ733" i="39"/>
  <c r="AH733" i="39"/>
  <c r="AK733" i="39"/>
  <c r="AL739" i="39"/>
  <c r="AF739" i="39"/>
  <c r="AI739" i="39"/>
  <c r="AK739" i="39"/>
  <c r="AJ739" i="39"/>
  <c r="AH739" i="39"/>
  <c r="AE739" i="39" s="1"/>
  <c r="AL747" i="39"/>
  <c r="AF747" i="39"/>
  <c r="AI747" i="39"/>
  <c r="AH747" i="39"/>
  <c r="AK747" i="39"/>
  <c r="AJ747" i="39"/>
  <c r="AI778" i="39"/>
  <c r="AL778" i="39"/>
  <c r="AF778" i="39"/>
  <c r="AG778" i="39"/>
  <c r="AK778" i="39"/>
  <c r="AJ778" i="39"/>
  <c r="AH778" i="39"/>
  <c r="AE778" i="39" s="1"/>
  <c r="AI782" i="39"/>
  <c r="AL782" i="39"/>
  <c r="AF782" i="39"/>
  <c r="AK782" i="39"/>
  <c r="AJ782" i="39"/>
  <c r="AH782" i="39"/>
  <c r="AE782" i="39" s="1"/>
  <c r="AG782" i="39"/>
  <c r="AI788" i="39"/>
  <c r="AL788" i="39"/>
  <c r="AF788" i="39"/>
  <c r="AH788" i="39"/>
  <c r="AE788" i="39" s="1"/>
  <c r="AG788" i="39"/>
  <c r="AK788" i="39"/>
  <c r="AJ788" i="39"/>
  <c r="AL805" i="39"/>
  <c r="AF805" i="39"/>
  <c r="AI805" i="39"/>
  <c r="AJ805" i="39"/>
  <c r="AH805" i="39"/>
  <c r="AK805" i="39"/>
  <c r="AL811" i="39"/>
  <c r="AF811" i="39"/>
  <c r="AI811" i="39"/>
  <c r="AK811" i="39"/>
  <c r="AJ811" i="39"/>
  <c r="AH811" i="39"/>
  <c r="AI824" i="39"/>
  <c r="AG824" i="39"/>
  <c r="AL824" i="39"/>
  <c r="AF824" i="39"/>
  <c r="AJ824" i="39"/>
  <c r="AH824" i="39"/>
  <c r="AE824" i="39" s="1"/>
  <c r="AK824" i="39"/>
  <c r="AI842" i="39"/>
  <c r="AG842" i="39"/>
  <c r="AL842" i="39"/>
  <c r="AF842" i="39"/>
  <c r="AJ842" i="39"/>
  <c r="AH842" i="39"/>
  <c r="AE842" i="39" s="1"/>
  <c r="AK842" i="39"/>
  <c r="AI860" i="39"/>
  <c r="AG860" i="39"/>
  <c r="AL860" i="39"/>
  <c r="AF860" i="39"/>
  <c r="AJ860" i="39"/>
  <c r="AH860" i="39"/>
  <c r="AK860" i="39"/>
  <c r="AI452" i="39"/>
  <c r="AL452" i="39"/>
  <c r="AF452" i="39"/>
  <c r="AH452" i="39"/>
  <c r="AE452" i="39" s="1"/>
  <c r="AG452" i="39"/>
  <c r="AK452" i="39"/>
  <c r="AJ452" i="39"/>
  <c r="AL457" i="39"/>
  <c r="AF457" i="39"/>
  <c r="AI457" i="39"/>
  <c r="AJ457" i="39"/>
  <c r="AH457" i="39"/>
  <c r="AE457" i="39" s="1"/>
  <c r="AK457" i="39"/>
  <c r="AI470" i="39"/>
  <c r="AL470" i="39"/>
  <c r="AF470" i="39"/>
  <c r="AK470" i="39"/>
  <c r="AJ470" i="39"/>
  <c r="AH470" i="39"/>
  <c r="AE470" i="39" s="1"/>
  <c r="AG470" i="39"/>
  <c r="AL475" i="39"/>
  <c r="AF475" i="39"/>
  <c r="AI475" i="39"/>
  <c r="AK475" i="39"/>
  <c r="AJ475" i="39"/>
  <c r="AH475" i="39"/>
  <c r="AE475" i="39" s="1"/>
  <c r="AI488" i="39"/>
  <c r="AL488" i="39"/>
  <c r="AF488" i="39"/>
  <c r="AH488" i="39"/>
  <c r="AE488" i="39" s="1"/>
  <c r="AG488" i="39"/>
  <c r="AK488" i="39"/>
  <c r="AJ488" i="39"/>
  <c r="AL493" i="39"/>
  <c r="AF493" i="39"/>
  <c r="AI493" i="39"/>
  <c r="AJ493" i="39"/>
  <c r="AH493" i="39"/>
  <c r="AK493" i="39"/>
  <c r="AI506" i="39"/>
  <c r="AL506" i="39"/>
  <c r="AF506" i="39"/>
  <c r="AK506" i="39"/>
  <c r="AJ506" i="39"/>
  <c r="AH506" i="39"/>
  <c r="AE506" i="39" s="1"/>
  <c r="AG506" i="39"/>
  <c r="AL511" i="39"/>
  <c r="AF511" i="39"/>
  <c r="AI511" i="39"/>
  <c r="AK511" i="39"/>
  <c r="AJ511" i="39"/>
  <c r="AH511" i="39"/>
  <c r="AE511" i="39" s="1"/>
  <c r="AI524" i="39"/>
  <c r="AL524" i="39"/>
  <c r="AF524" i="39"/>
  <c r="AH524" i="39"/>
  <c r="AE524" i="39" s="1"/>
  <c r="AG524" i="39"/>
  <c r="AK524" i="39"/>
  <c r="AJ524" i="39"/>
  <c r="AL529" i="39"/>
  <c r="AF529" i="39"/>
  <c r="AI529" i="39"/>
  <c r="AJ529" i="39"/>
  <c r="AH529" i="39"/>
  <c r="AE529" i="39" s="1"/>
  <c r="AK529" i="39"/>
  <c r="AL535" i="39"/>
  <c r="AF535" i="39"/>
  <c r="AI535" i="39"/>
  <c r="AK535" i="39"/>
  <c r="AJ535" i="39"/>
  <c r="AH535" i="39"/>
  <c r="AL543" i="39"/>
  <c r="AF543" i="39"/>
  <c r="AI543" i="39"/>
  <c r="AH543" i="39"/>
  <c r="AE543" i="39" s="1"/>
  <c r="AK543" i="39"/>
  <c r="AJ543" i="39"/>
  <c r="AI574" i="39"/>
  <c r="AL574" i="39"/>
  <c r="AF574" i="39"/>
  <c r="AG574" i="39"/>
  <c r="AK574" i="39"/>
  <c r="AJ574" i="39"/>
  <c r="AH574" i="39"/>
  <c r="AE574" i="39" s="1"/>
  <c r="AI578" i="39"/>
  <c r="AL578" i="39"/>
  <c r="AF578" i="39"/>
  <c r="AK578" i="39"/>
  <c r="AJ578" i="39"/>
  <c r="AH578" i="39"/>
  <c r="AE578" i="39" s="1"/>
  <c r="AG578" i="39"/>
  <c r="AI584" i="39"/>
  <c r="AL584" i="39"/>
  <c r="AF584" i="39"/>
  <c r="AH584" i="39"/>
  <c r="AG584" i="39"/>
  <c r="AK584" i="39"/>
  <c r="AJ584" i="39"/>
  <c r="AL601" i="39"/>
  <c r="AF601" i="39"/>
  <c r="AI601" i="39"/>
  <c r="AJ601" i="39"/>
  <c r="AH601" i="39"/>
  <c r="AE601" i="39" s="1"/>
  <c r="AK601" i="39"/>
  <c r="AL607" i="39"/>
  <c r="AF607" i="39"/>
  <c r="AI607" i="39"/>
  <c r="AK607" i="39"/>
  <c r="AJ607" i="39"/>
  <c r="AH607" i="39"/>
  <c r="AE607" i="39" s="1"/>
  <c r="AL615" i="39"/>
  <c r="AF615" i="39"/>
  <c r="AI615" i="39"/>
  <c r="AH615" i="39"/>
  <c r="AE615" i="39" s="1"/>
  <c r="AK615" i="39"/>
  <c r="AJ615" i="39"/>
  <c r="AI646" i="39"/>
  <c r="AL646" i="39"/>
  <c r="AF646" i="39"/>
  <c r="AG646" i="39"/>
  <c r="AK646" i="39"/>
  <c r="AJ646" i="39"/>
  <c r="AH646" i="39"/>
  <c r="AE646" i="39" s="1"/>
  <c r="AI650" i="39"/>
  <c r="AL650" i="39"/>
  <c r="AF650" i="39"/>
  <c r="AK650" i="39"/>
  <c r="AJ650" i="39"/>
  <c r="AH650" i="39"/>
  <c r="AE650" i="39" s="1"/>
  <c r="AG650" i="39"/>
  <c r="AI656" i="39"/>
  <c r="AL656" i="39"/>
  <c r="AF656" i="39"/>
  <c r="AH656" i="39"/>
  <c r="AE656" i="39" s="1"/>
  <c r="AG656" i="39"/>
  <c r="AK656" i="39"/>
  <c r="AJ656" i="39"/>
  <c r="AL673" i="39"/>
  <c r="AF673" i="39"/>
  <c r="AI673" i="39"/>
  <c r="AJ673" i="39"/>
  <c r="AH673" i="39"/>
  <c r="AE673" i="39" s="1"/>
  <c r="AK673" i="39"/>
  <c r="AL679" i="39"/>
  <c r="AF679" i="39"/>
  <c r="AI679" i="39"/>
  <c r="AK679" i="39"/>
  <c r="AJ679" i="39"/>
  <c r="AH679" i="39"/>
  <c r="AL687" i="39"/>
  <c r="AF687" i="39"/>
  <c r="AI687" i="39"/>
  <c r="AH687" i="39"/>
  <c r="AE687" i="39" s="1"/>
  <c r="AK687" i="39"/>
  <c r="AJ687" i="39"/>
  <c r="AI718" i="39"/>
  <c r="AL718" i="39"/>
  <c r="AF718" i="39"/>
  <c r="AG718" i="39"/>
  <c r="AK718" i="39"/>
  <c r="AJ718" i="39"/>
  <c r="AH718" i="39"/>
  <c r="AE718" i="39" s="1"/>
  <c r="AI722" i="39"/>
  <c r="AL722" i="39"/>
  <c r="AF722" i="39"/>
  <c r="AK722" i="39"/>
  <c r="AJ722" i="39"/>
  <c r="AH722" i="39"/>
  <c r="AE722" i="39" s="1"/>
  <c r="AG722" i="39"/>
  <c r="AI728" i="39"/>
  <c r="AL728" i="39"/>
  <c r="AF728" i="39"/>
  <c r="AH728" i="39"/>
  <c r="AG728" i="39"/>
  <c r="AK728" i="39"/>
  <c r="AJ728" i="39"/>
  <c r="AL745" i="39"/>
  <c r="AF745" i="39"/>
  <c r="AI745" i="39"/>
  <c r="AJ745" i="39"/>
  <c r="AH745" i="39"/>
  <c r="AE745" i="39" s="1"/>
  <c r="AK745" i="39"/>
  <c r="AL751" i="39"/>
  <c r="AF751" i="39"/>
  <c r="AI751" i="39"/>
  <c r="AK751" i="39"/>
  <c r="AJ751" i="39"/>
  <c r="AH751" i="39"/>
  <c r="AE751" i="39" s="1"/>
  <c r="AL759" i="39"/>
  <c r="AF759" i="39"/>
  <c r="AI759" i="39"/>
  <c r="AH759" i="39"/>
  <c r="AE759" i="39" s="1"/>
  <c r="AK759" i="39"/>
  <c r="AJ759" i="39"/>
  <c r="AI790" i="39"/>
  <c r="AL790" i="39"/>
  <c r="AF790" i="39"/>
  <c r="AG790" i="39"/>
  <c r="AK790" i="39"/>
  <c r="AJ790" i="39"/>
  <c r="AH790" i="39"/>
  <c r="AE790" i="39" s="1"/>
  <c r="AI794" i="39"/>
  <c r="AL794" i="39"/>
  <c r="AF794" i="39"/>
  <c r="AK794" i="39"/>
  <c r="AJ794" i="39"/>
  <c r="AH794" i="39"/>
  <c r="AE794" i="39" s="1"/>
  <c r="AG794" i="39"/>
  <c r="AI800" i="39"/>
  <c r="AL800" i="39"/>
  <c r="AF800" i="39"/>
  <c r="AH800" i="39"/>
  <c r="AE800" i="39" s="1"/>
  <c r="AG800" i="39"/>
  <c r="AK800" i="39"/>
  <c r="AJ800" i="39"/>
  <c r="AL541" i="39"/>
  <c r="AF541" i="39"/>
  <c r="AI541" i="39"/>
  <c r="AJ541" i="39"/>
  <c r="AH541" i="39"/>
  <c r="AE541" i="39" s="1"/>
  <c r="AK541" i="39"/>
  <c r="AL547" i="39"/>
  <c r="AF547" i="39"/>
  <c r="AI547" i="39"/>
  <c r="AK547" i="39"/>
  <c r="AJ547" i="39"/>
  <c r="AH547" i="39"/>
  <c r="AL555" i="39"/>
  <c r="AF555" i="39"/>
  <c r="AI555" i="39"/>
  <c r="AH555" i="39"/>
  <c r="AE555" i="39" s="1"/>
  <c r="AK555" i="39"/>
  <c r="AJ555" i="39"/>
  <c r="AI586" i="39"/>
  <c r="AL586" i="39"/>
  <c r="AF586" i="39"/>
  <c r="AG586" i="39"/>
  <c r="AK586" i="39"/>
  <c r="AJ586" i="39"/>
  <c r="AH586" i="39"/>
  <c r="AE586" i="39" s="1"/>
  <c r="AI590" i="39"/>
  <c r="AL590" i="39"/>
  <c r="AF590" i="39"/>
  <c r="AK590" i="39"/>
  <c r="AJ590" i="39"/>
  <c r="AH590" i="39"/>
  <c r="AE590" i="39" s="1"/>
  <c r="AG590" i="39"/>
  <c r="AI596" i="39"/>
  <c r="AL596" i="39"/>
  <c r="AF596" i="39"/>
  <c r="AH596" i="39"/>
  <c r="AG596" i="39"/>
  <c r="AK596" i="39"/>
  <c r="AJ596" i="39"/>
  <c r="AL613" i="39"/>
  <c r="AF613" i="39"/>
  <c r="AI613" i="39"/>
  <c r="AJ613" i="39"/>
  <c r="AH613" i="39"/>
  <c r="AE613" i="39" s="1"/>
  <c r="AK613" i="39"/>
  <c r="AL619" i="39"/>
  <c r="AF619" i="39"/>
  <c r="AI619" i="39"/>
  <c r="AK619" i="39"/>
  <c r="AJ619" i="39"/>
  <c r="AH619" i="39"/>
  <c r="AE619" i="39" s="1"/>
  <c r="AL627" i="39"/>
  <c r="AF627" i="39"/>
  <c r="AI627" i="39"/>
  <c r="AH627" i="39"/>
  <c r="AE627" i="39" s="1"/>
  <c r="AK627" i="39"/>
  <c r="AJ627" i="39"/>
  <c r="AI658" i="39"/>
  <c r="AL658" i="39"/>
  <c r="AF658" i="39"/>
  <c r="AG658" i="39"/>
  <c r="AK658" i="39"/>
  <c r="AJ658" i="39"/>
  <c r="AH658" i="39"/>
  <c r="AE658" i="39" s="1"/>
  <c r="AI662" i="39"/>
  <c r="AL662" i="39"/>
  <c r="AF662" i="39"/>
  <c r="AK662" i="39"/>
  <c r="AJ662" i="39"/>
  <c r="AH662" i="39"/>
  <c r="AE662" i="39" s="1"/>
  <c r="AG662" i="39"/>
  <c r="AI668" i="39"/>
  <c r="AL668" i="39"/>
  <c r="AF668" i="39"/>
  <c r="AH668" i="39"/>
  <c r="AE668" i="39" s="1"/>
  <c r="AG668" i="39"/>
  <c r="AK668" i="39"/>
  <c r="AJ668" i="39"/>
  <c r="AL685" i="39"/>
  <c r="AF685" i="39"/>
  <c r="AI685" i="39"/>
  <c r="AJ685" i="39"/>
  <c r="AH685" i="39"/>
  <c r="AE685" i="39" s="1"/>
  <c r="AK685" i="39"/>
  <c r="AL691" i="39"/>
  <c r="AF691" i="39"/>
  <c r="AI691" i="39"/>
  <c r="AK691" i="39"/>
  <c r="AJ691" i="39"/>
  <c r="AH691" i="39"/>
  <c r="AL699" i="39"/>
  <c r="AF699" i="39"/>
  <c r="AI699" i="39"/>
  <c r="AH699" i="39"/>
  <c r="AE699" i="39" s="1"/>
  <c r="AK699" i="39"/>
  <c r="AJ699" i="39"/>
  <c r="AI730" i="39"/>
  <c r="AL730" i="39"/>
  <c r="AF730" i="39"/>
  <c r="AG730" i="39"/>
  <c r="AK730" i="39"/>
  <c r="AJ730" i="39"/>
  <c r="AH730" i="39"/>
  <c r="AE730" i="39" s="1"/>
  <c r="AI734" i="39"/>
  <c r="AL734" i="39"/>
  <c r="AF734" i="39"/>
  <c r="AK734" i="39"/>
  <c r="AJ734" i="39"/>
  <c r="AH734" i="39"/>
  <c r="AE734" i="39" s="1"/>
  <c r="AG734" i="39"/>
  <c r="AI740" i="39"/>
  <c r="AL740" i="39"/>
  <c r="AF740" i="39"/>
  <c r="AH740" i="39"/>
  <c r="AG740" i="39"/>
  <c r="AK740" i="39"/>
  <c r="AJ740" i="39"/>
  <c r="AL757" i="39"/>
  <c r="AF757" i="39"/>
  <c r="AI757" i="39"/>
  <c r="AJ757" i="39"/>
  <c r="AH757" i="39"/>
  <c r="AE757" i="39" s="1"/>
  <c r="AK757" i="39"/>
  <c r="AL763" i="39"/>
  <c r="AF763" i="39"/>
  <c r="AI763" i="39"/>
  <c r="AK763" i="39"/>
  <c r="AJ763" i="39"/>
  <c r="AH763" i="39"/>
  <c r="AE763" i="39" s="1"/>
  <c r="AL771" i="39"/>
  <c r="AF771" i="39"/>
  <c r="AI771" i="39"/>
  <c r="AH771" i="39"/>
  <c r="AE771" i="39" s="1"/>
  <c r="AK771" i="39"/>
  <c r="AJ771" i="39"/>
  <c r="AI802" i="39"/>
  <c r="AL802" i="39"/>
  <c r="AF802" i="39"/>
  <c r="AG802" i="39"/>
  <c r="AK802" i="39"/>
  <c r="AJ802" i="39"/>
  <c r="AH802" i="39"/>
  <c r="AE802" i="39" s="1"/>
  <c r="AI806" i="39"/>
  <c r="AL806" i="39"/>
  <c r="AF806" i="39"/>
  <c r="AK806" i="39"/>
  <c r="AJ806" i="39"/>
  <c r="AH806" i="39"/>
  <c r="AE806" i="39" s="1"/>
  <c r="AG806" i="39"/>
  <c r="AI812" i="39"/>
  <c r="AL812" i="39"/>
  <c r="AF812" i="39"/>
  <c r="AH812" i="39"/>
  <c r="AE812" i="39" s="1"/>
  <c r="AG812" i="39"/>
  <c r="AK812" i="39"/>
  <c r="AJ812" i="39"/>
  <c r="AI830" i="39"/>
  <c r="AG830" i="39"/>
  <c r="AL830" i="39"/>
  <c r="AF830" i="39"/>
  <c r="AJ830" i="39"/>
  <c r="AH830" i="39"/>
  <c r="AK830" i="39"/>
  <c r="AI848" i="39"/>
  <c r="AG848" i="39"/>
  <c r="AL848" i="39"/>
  <c r="AF848" i="39"/>
  <c r="AJ848" i="39"/>
  <c r="AH848" i="39"/>
  <c r="AE848" i="39" s="1"/>
  <c r="AK848" i="39"/>
  <c r="AI458" i="39"/>
  <c r="AL458" i="39"/>
  <c r="AF458" i="39"/>
  <c r="AK458" i="39"/>
  <c r="AJ458" i="39"/>
  <c r="AH458" i="39"/>
  <c r="AE458" i="39" s="1"/>
  <c r="AG458" i="39"/>
  <c r="AL463" i="39"/>
  <c r="AF463" i="39"/>
  <c r="AI463" i="39"/>
  <c r="AK463" i="39"/>
  <c r="AJ463" i="39"/>
  <c r="AH463" i="39"/>
  <c r="AE463" i="39" s="1"/>
  <c r="AI476" i="39"/>
  <c r="AL476" i="39"/>
  <c r="AF476" i="39"/>
  <c r="AH476" i="39"/>
  <c r="AE476" i="39" s="1"/>
  <c r="AG476" i="39"/>
  <c r="AK476" i="39"/>
  <c r="AJ476" i="39"/>
  <c r="AL481" i="39"/>
  <c r="AF481" i="39"/>
  <c r="AI481" i="39"/>
  <c r="AJ481" i="39"/>
  <c r="AH481" i="39"/>
  <c r="AK481" i="39"/>
  <c r="AI494" i="39"/>
  <c r="AL494" i="39"/>
  <c r="AF494" i="39"/>
  <c r="AK494" i="39"/>
  <c r="AJ494" i="39"/>
  <c r="AH494" i="39"/>
  <c r="AE494" i="39" s="1"/>
  <c r="AG494" i="39"/>
  <c r="AL499" i="39"/>
  <c r="AF499" i="39"/>
  <c r="AI499" i="39"/>
  <c r="AK499" i="39"/>
  <c r="AJ499" i="39"/>
  <c r="AH499" i="39"/>
  <c r="AI512" i="39"/>
  <c r="AL512" i="39"/>
  <c r="AF512" i="39"/>
  <c r="AH512" i="39"/>
  <c r="AE512" i="39" s="1"/>
  <c r="AG512" i="39"/>
  <c r="AK512" i="39"/>
  <c r="AJ512" i="39"/>
  <c r="AL517" i="39"/>
  <c r="AF517" i="39"/>
  <c r="AI517" i="39"/>
  <c r="AJ517" i="39"/>
  <c r="AH517" i="39"/>
  <c r="AE517" i="39" s="1"/>
  <c r="AK517" i="39"/>
  <c r="AI530" i="39"/>
  <c r="AL530" i="39"/>
  <c r="AF530" i="39"/>
  <c r="AK530" i="39"/>
  <c r="AJ530" i="39"/>
  <c r="AH530" i="39"/>
  <c r="AG530" i="39"/>
  <c r="AI536" i="39"/>
  <c r="AL536" i="39"/>
  <c r="AF536" i="39"/>
  <c r="AH536" i="39"/>
  <c r="AG536" i="39"/>
  <c r="AK536" i="39"/>
  <c r="AJ536" i="39"/>
  <c r="AL553" i="39"/>
  <c r="AF553" i="39"/>
  <c r="AI553" i="39"/>
  <c r="AJ553" i="39"/>
  <c r="AH553" i="39"/>
  <c r="AE553" i="39" s="1"/>
  <c r="AK553" i="39"/>
  <c r="AL559" i="39"/>
  <c r="AF559" i="39"/>
  <c r="AI559" i="39"/>
  <c r="AK559" i="39"/>
  <c r="AJ559" i="39"/>
  <c r="AH559" i="39"/>
  <c r="AE559" i="39" s="1"/>
  <c r="AL567" i="39"/>
  <c r="AF567" i="39"/>
  <c r="AI567" i="39"/>
  <c r="AH567" i="39"/>
  <c r="AK567" i="39"/>
  <c r="AJ567" i="39"/>
  <c r="AI598" i="39"/>
  <c r="AL598" i="39"/>
  <c r="AF598" i="39"/>
  <c r="AG598" i="39"/>
  <c r="AK598" i="39"/>
  <c r="AJ598" i="39"/>
  <c r="AH598" i="39"/>
  <c r="AE598" i="39" s="1"/>
  <c r="AI602" i="39"/>
  <c r="AL602" i="39"/>
  <c r="AF602" i="39"/>
  <c r="AK602" i="39"/>
  <c r="AJ602" i="39"/>
  <c r="AH602" i="39"/>
  <c r="AG602" i="39"/>
  <c r="AI608" i="39"/>
  <c r="AL608" i="39"/>
  <c r="AF608" i="39"/>
  <c r="AH608" i="39"/>
  <c r="AE608" i="39" s="1"/>
  <c r="AG608" i="39"/>
  <c r="AK608" i="39"/>
  <c r="AJ608" i="39"/>
  <c r="AL625" i="39"/>
  <c r="AF625" i="39"/>
  <c r="AI625" i="39"/>
  <c r="AJ625" i="39"/>
  <c r="AH625" i="39"/>
  <c r="AE625" i="39" s="1"/>
  <c r="AK625" i="39"/>
  <c r="AL631" i="39"/>
  <c r="AF631" i="39"/>
  <c r="AI631" i="39"/>
  <c r="AK631" i="39"/>
  <c r="AJ631" i="39"/>
  <c r="AH631" i="39"/>
  <c r="AL639" i="39"/>
  <c r="AF639" i="39"/>
  <c r="AI639" i="39"/>
  <c r="AH639" i="39"/>
  <c r="AK639" i="39"/>
  <c r="AJ639" i="39"/>
  <c r="AI670" i="39"/>
  <c r="AL670" i="39"/>
  <c r="AF670" i="39"/>
  <c r="AG670" i="39"/>
  <c r="AK670" i="39"/>
  <c r="AJ670" i="39"/>
  <c r="AH670" i="39"/>
  <c r="AE670" i="39" s="1"/>
  <c r="AI674" i="39"/>
  <c r="AL674" i="39"/>
  <c r="AF674" i="39"/>
  <c r="AK674" i="39"/>
  <c r="AJ674" i="39"/>
  <c r="AH674" i="39"/>
  <c r="AG674" i="39"/>
  <c r="AI680" i="39"/>
  <c r="AL680" i="39"/>
  <c r="AF680" i="39"/>
  <c r="AH680" i="39"/>
  <c r="AG680" i="39"/>
  <c r="AK680" i="39"/>
  <c r="AJ680" i="39"/>
  <c r="AL697" i="39"/>
  <c r="AF697" i="39"/>
  <c r="AI697" i="39"/>
  <c r="AJ697" i="39"/>
  <c r="AH697" i="39"/>
  <c r="AE697" i="39" s="1"/>
  <c r="AK697" i="39"/>
  <c r="AL703" i="39"/>
  <c r="AF703" i="39"/>
  <c r="AI703" i="39"/>
  <c r="AK703" i="39"/>
  <c r="AJ703" i="39"/>
  <c r="AH703" i="39"/>
  <c r="AE703" i="39" s="1"/>
  <c r="AL711" i="39"/>
  <c r="AF711" i="39"/>
  <c r="AI711" i="39"/>
  <c r="AH711" i="39"/>
  <c r="AK711" i="39"/>
  <c r="AJ711" i="39"/>
  <c r="AI742" i="39"/>
  <c r="AL742" i="39"/>
  <c r="AF742" i="39"/>
  <c r="AG742" i="39"/>
  <c r="AK742" i="39"/>
  <c r="AJ742" i="39"/>
  <c r="AH742" i="39"/>
  <c r="AE742" i="39" s="1"/>
  <c r="AI746" i="39"/>
  <c r="AL746" i="39"/>
  <c r="AF746" i="39"/>
  <c r="AK746" i="39"/>
  <c r="AJ746" i="39"/>
  <c r="AH746" i="39"/>
  <c r="AG746" i="39"/>
  <c r="AI752" i="39"/>
  <c r="AL752" i="39"/>
  <c r="AF752" i="39"/>
  <c r="AH752" i="39"/>
  <c r="AE752" i="39" s="1"/>
  <c r="AG752" i="39"/>
  <c r="AK752" i="39"/>
  <c r="AJ752" i="39"/>
  <c r="AL769" i="39"/>
  <c r="AF769" i="39"/>
  <c r="AI769" i="39"/>
  <c r="AJ769" i="39"/>
  <c r="AH769" i="39"/>
  <c r="AE769" i="39" s="1"/>
  <c r="AK769" i="39"/>
  <c r="AL775" i="39"/>
  <c r="AF775" i="39"/>
  <c r="AI775" i="39"/>
  <c r="AK775" i="39"/>
  <c r="AJ775" i="39"/>
  <c r="AH775" i="39"/>
  <c r="AL783" i="39"/>
  <c r="AF783" i="39"/>
  <c r="AI783" i="39"/>
  <c r="AH783" i="39"/>
  <c r="AK783" i="39"/>
  <c r="AJ783" i="39"/>
  <c r="AI814" i="39"/>
  <c r="AL814" i="39"/>
  <c r="AF814" i="39"/>
  <c r="AG814" i="39"/>
  <c r="AK814" i="39"/>
  <c r="AJ814" i="39"/>
  <c r="AH814" i="39"/>
  <c r="AE814" i="39" s="1"/>
  <c r="AI538" i="39"/>
  <c r="AL538" i="39"/>
  <c r="AF538" i="39"/>
  <c r="AG538" i="39"/>
  <c r="AK538" i="39"/>
  <c r="AJ538" i="39"/>
  <c r="AH538" i="39"/>
  <c r="AE538" i="39" s="1"/>
  <c r="AI542" i="39"/>
  <c r="AL542" i="39"/>
  <c r="AF542" i="39"/>
  <c r="AK542" i="39"/>
  <c r="AJ542" i="39"/>
  <c r="AH542" i="39"/>
  <c r="AE542" i="39" s="1"/>
  <c r="AG542" i="39"/>
  <c r="AI548" i="39"/>
  <c r="AL548" i="39"/>
  <c r="AF548" i="39"/>
  <c r="AH548" i="39"/>
  <c r="AG548" i="39"/>
  <c r="AK548" i="39"/>
  <c r="AJ548" i="39"/>
  <c r="AL565" i="39"/>
  <c r="AF565" i="39"/>
  <c r="AI565" i="39"/>
  <c r="AJ565" i="39"/>
  <c r="AH565" i="39"/>
  <c r="AE565" i="39" s="1"/>
  <c r="AK565" i="39"/>
  <c r="AL571" i="39"/>
  <c r="AF571" i="39"/>
  <c r="AI571" i="39"/>
  <c r="AK571" i="39"/>
  <c r="AJ571" i="39"/>
  <c r="AH571" i="39"/>
  <c r="AE571" i="39" s="1"/>
  <c r="AL579" i="39"/>
  <c r="AF579" i="39"/>
  <c r="AI579" i="39"/>
  <c r="AH579" i="39"/>
  <c r="AE579" i="39" s="1"/>
  <c r="AK579" i="39"/>
  <c r="AJ579" i="39"/>
  <c r="AI610" i="39"/>
  <c r="AL610" i="39"/>
  <c r="AF610" i="39"/>
  <c r="AG610" i="39"/>
  <c r="AK610" i="39"/>
  <c r="AJ610" i="39"/>
  <c r="AH610" i="39"/>
  <c r="AE610" i="39" s="1"/>
  <c r="AI614" i="39"/>
  <c r="AL614" i="39"/>
  <c r="AF614" i="39"/>
  <c r="AK614" i="39"/>
  <c r="AJ614" i="39"/>
  <c r="AH614" i="39"/>
  <c r="AE614" i="39" s="1"/>
  <c r="AG614" i="39"/>
  <c r="AI620" i="39"/>
  <c r="AL620" i="39"/>
  <c r="AF620" i="39"/>
  <c r="AH620" i="39"/>
  <c r="AE620" i="39" s="1"/>
  <c r="AG620" i="39"/>
  <c r="AK620" i="39"/>
  <c r="AJ620" i="39"/>
  <c r="AL637" i="39"/>
  <c r="AF637" i="39"/>
  <c r="AI637" i="39"/>
  <c r="AJ637" i="39"/>
  <c r="AH637" i="39"/>
  <c r="AE637" i="39" s="1"/>
  <c r="AK637" i="39"/>
  <c r="AL643" i="39"/>
  <c r="AF643" i="39"/>
  <c r="AI643" i="39"/>
  <c r="AK643" i="39"/>
  <c r="AJ643" i="39"/>
  <c r="AH643" i="39"/>
  <c r="AL651" i="39"/>
  <c r="AF651" i="39"/>
  <c r="AI651" i="39"/>
  <c r="AH651" i="39"/>
  <c r="AE651" i="39" s="1"/>
  <c r="AK651" i="39"/>
  <c r="AJ651" i="39"/>
  <c r="AI682" i="39"/>
  <c r="AL682" i="39"/>
  <c r="AF682" i="39"/>
  <c r="AG682" i="39"/>
  <c r="AK682" i="39"/>
  <c r="AJ682" i="39"/>
  <c r="AH682" i="39"/>
  <c r="AE682" i="39" s="1"/>
  <c r="AI686" i="39"/>
  <c r="AL686" i="39"/>
  <c r="AF686" i="39"/>
  <c r="AK686" i="39"/>
  <c r="AJ686" i="39"/>
  <c r="AH686" i="39"/>
  <c r="AE686" i="39" s="1"/>
  <c r="AG686" i="39"/>
  <c r="AI692" i="39"/>
  <c r="AL692" i="39"/>
  <c r="AF692" i="39"/>
  <c r="AH692" i="39"/>
  <c r="AG692" i="39"/>
  <c r="AK692" i="39"/>
  <c r="AJ692" i="39"/>
  <c r="AL709" i="39"/>
  <c r="AF709" i="39"/>
  <c r="AI709" i="39"/>
  <c r="AJ709" i="39"/>
  <c r="AH709" i="39"/>
  <c r="AE709" i="39" s="1"/>
  <c r="AK709" i="39"/>
  <c r="AL715" i="39"/>
  <c r="AF715" i="39"/>
  <c r="AI715" i="39"/>
  <c r="AK715" i="39"/>
  <c r="AJ715" i="39"/>
  <c r="AH715" i="39"/>
  <c r="AE715" i="39" s="1"/>
  <c r="AL723" i="39"/>
  <c r="AF723" i="39"/>
  <c r="AI723" i="39"/>
  <c r="AH723" i="39"/>
  <c r="AE723" i="39" s="1"/>
  <c r="AK723" i="39"/>
  <c r="AJ723" i="39"/>
  <c r="AI754" i="39"/>
  <c r="AL754" i="39"/>
  <c r="AF754" i="39"/>
  <c r="AG754" i="39"/>
  <c r="AK754" i="39"/>
  <c r="AJ754" i="39"/>
  <c r="AH754" i="39"/>
  <c r="AE754" i="39" s="1"/>
  <c r="AI758" i="39"/>
  <c r="AL758" i="39"/>
  <c r="AF758" i="39"/>
  <c r="AK758" i="39"/>
  <c r="AJ758" i="39"/>
  <c r="AH758" i="39"/>
  <c r="AE758" i="39" s="1"/>
  <c r="AG758" i="39"/>
  <c r="AI764" i="39"/>
  <c r="AL764" i="39"/>
  <c r="AF764" i="39"/>
  <c r="AH764" i="39"/>
  <c r="AE764" i="39" s="1"/>
  <c r="AG764" i="39"/>
  <c r="AK764" i="39"/>
  <c r="AJ764" i="39"/>
  <c r="AL781" i="39"/>
  <c r="AF781" i="39"/>
  <c r="AI781" i="39"/>
  <c r="AJ781" i="39"/>
  <c r="AH781" i="39"/>
  <c r="AE781" i="39" s="1"/>
  <c r="AK781" i="39"/>
  <c r="AL787" i="39"/>
  <c r="AF787" i="39"/>
  <c r="AI787" i="39"/>
  <c r="AK787" i="39"/>
  <c r="AJ787" i="39"/>
  <c r="AH787" i="39"/>
  <c r="AL795" i="39"/>
  <c r="AF795" i="39"/>
  <c r="AI795" i="39"/>
  <c r="AH795" i="39"/>
  <c r="AE795" i="39" s="1"/>
  <c r="AK795" i="39"/>
  <c r="AJ795" i="39"/>
  <c r="AI818" i="39"/>
  <c r="AG818" i="39"/>
  <c r="AL818" i="39"/>
  <c r="AF818" i="39"/>
  <c r="AJ818" i="39"/>
  <c r="AH818" i="39"/>
  <c r="AK818" i="39"/>
  <c r="AI836" i="39"/>
  <c r="AG836" i="39"/>
  <c r="AL836" i="39"/>
  <c r="AF836" i="39"/>
  <c r="AJ836" i="39"/>
  <c r="AH836" i="39"/>
  <c r="AE836" i="39" s="1"/>
  <c r="AK836" i="39"/>
  <c r="AI854" i="39"/>
  <c r="AG854" i="39"/>
  <c r="AL854" i="39"/>
  <c r="AF854" i="39"/>
  <c r="AJ854" i="39"/>
  <c r="AH854" i="39"/>
  <c r="AE854" i="39" s="1"/>
  <c r="AK854" i="39"/>
  <c r="AL451" i="39"/>
  <c r="AF451" i="39"/>
  <c r="AI451" i="39"/>
  <c r="AK451" i="39"/>
  <c r="AJ451" i="39"/>
  <c r="AH451" i="39"/>
  <c r="AE451" i="39" s="1"/>
  <c r="AI464" i="39"/>
  <c r="AL464" i="39"/>
  <c r="AF464" i="39"/>
  <c r="AH464" i="39"/>
  <c r="AE464" i="39" s="1"/>
  <c r="AG464" i="39"/>
  <c r="AK464" i="39"/>
  <c r="AJ464" i="39"/>
  <c r="AL469" i="39"/>
  <c r="AF469" i="39"/>
  <c r="AI469" i="39"/>
  <c r="AJ469" i="39"/>
  <c r="AH469" i="39"/>
  <c r="AK469" i="39"/>
  <c r="AI482" i="39"/>
  <c r="AL482" i="39"/>
  <c r="AF482" i="39"/>
  <c r="AK482" i="39"/>
  <c r="AJ482" i="39"/>
  <c r="AH482" i="39"/>
  <c r="AE482" i="39" s="1"/>
  <c r="AG482" i="39"/>
  <c r="AL487" i="39"/>
  <c r="AF487" i="39"/>
  <c r="AI487" i="39"/>
  <c r="AK487" i="39"/>
  <c r="AJ487" i="39"/>
  <c r="AH487" i="39"/>
  <c r="AI500" i="39"/>
  <c r="AL500" i="39"/>
  <c r="AF500" i="39"/>
  <c r="AH500" i="39"/>
  <c r="AE500" i="39" s="1"/>
  <c r="AG500" i="39"/>
  <c r="AK500" i="39"/>
  <c r="AJ500" i="39"/>
  <c r="AL505" i="39"/>
  <c r="AF505" i="39"/>
  <c r="AI505" i="39"/>
  <c r="AJ505" i="39"/>
  <c r="AH505" i="39"/>
  <c r="AE505" i="39" s="1"/>
  <c r="AK505" i="39"/>
  <c r="AI518" i="39"/>
  <c r="AL518" i="39"/>
  <c r="AF518" i="39"/>
  <c r="AK518" i="39"/>
  <c r="AJ518" i="39"/>
  <c r="AH518" i="39"/>
  <c r="AG518" i="39"/>
  <c r="AL523" i="39"/>
  <c r="AF523" i="39"/>
  <c r="AI523" i="39"/>
  <c r="AK523" i="39"/>
  <c r="AJ523" i="39"/>
  <c r="AH523" i="39"/>
  <c r="AE523" i="39" s="1"/>
  <c r="AI550" i="39"/>
  <c r="AL550" i="39"/>
  <c r="AF550" i="39"/>
  <c r="AG550" i="39"/>
  <c r="AK550" i="39"/>
  <c r="AJ550" i="39"/>
  <c r="AH550" i="39"/>
  <c r="AE550" i="39" s="1"/>
  <c r="AI554" i="39"/>
  <c r="AL554" i="39"/>
  <c r="AF554" i="39"/>
  <c r="AK554" i="39"/>
  <c r="AJ554" i="39"/>
  <c r="AH554" i="39"/>
  <c r="AE554" i="39" s="1"/>
  <c r="AG554" i="39"/>
  <c r="AI560" i="39"/>
  <c r="AL560" i="39"/>
  <c r="AF560" i="39"/>
  <c r="AH560" i="39"/>
  <c r="AE560" i="39" s="1"/>
  <c r="AG560" i="39"/>
  <c r="AK560" i="39"/>
  <c r="AJ560" i="39"/>
  <c r="AL577" i="39"/>
  <c r="AF577" i="39"/>
  <c r="AI577" i="39"/>
  <c r="AJ577" i="39"/>
  <c r="AH577" i="39"/>
  <c r="AK577" i="39"/>
  <c r="AL583" i="39"/>
  <c r="AF583" i="39"/>
  <c r="AI583" i="39"/>
  <c r="AK583" i="39"/>
  <c r="AJ583" i="39"/>
  <c r="AH583" i="39"/>
  <c r="AL591" i="39"/>
  <c r="AF591" i="39"/>
  <c r="AI591" i="39"/>
  <c r="AH591" i="39"/>
  <c r="AK591" i="39"/>
  <c r="AJ591" i="39"/>
  <c r="AI622" i="39"/>
  <c r="AL622" i="39"/>
  <c r="AF622" i="39"/>
  <c r="AG622" i="39"/>
  <c r="AK622" i="39"/>
  <c r="AJ622" i="39"/>
  <c r="AH622" i="39"/>
  <c r="AE622" i="39" s="1"/>
  <c r="AI626" i="39"/>
  <c r="AL626" i="39"/>
  <c r="AF626" i="39"/>
  <c r="AK626" i="39"/>
  <c r="AJ626" i="39"/>
  <c r="AH626" i="39"/>
  <c r="AE626" i="39" s="1"/>
  <c r="AG626" i="39"/>
  <c r="AI632" i="39"/>
  <c r="AL632" i="39"/>
  <c r="AF632" i="39"/>
  <c r="AH632" i="39"/>
  <c r="AG632" i="39"/>
  <c r="AK632" i="39"/>
  <c r="AJ632" i="39"/>
  <c r="AL649" i="39"/>
  <c r="AF649" i="39"/>
  <c r="AI649" i="39"/>
  <c r="AJ649" i="39"/>
  <c r="AH649" i="39"/>
  <c r="AK649" i="39"/>
  <c r="AL655" i="39"/>
  <c r="AF655" i="39"/>
  <c r="AI655" i="39"/>
  <c r="AK655" i="39"/>
  <c r="AJ655" i="39"/>
  <c r="AH655" i="39"/>
  <c r="AE655" i="39" s="1"/>
  <c r="AL663" i="39"/>
  <c r="AF663" i="39"/>
  <c r="AI663" i="39"/>
  <c r="AH663" i="39"/>
  <c r="AK663" i="39"/>
  <c r="AJ663" i="39"/>
  <c r="AI694" i="39"/>
  <c r="AL694" i="39"/>
  <c r="AF694" i="39"/>
  <c r="AG694" i="39"/>
  <c r="AK694" i="39"/>
  <c r="AJ694" i="39"/>
  <c r="AH694" i="39"/>
  <c r="AE694" i="39" s="1"/>
  <c r="AI698" i="39"/>
  <c r="AL698" i="39"/>
  <c r="AF698" i="39"/>
  <c r="AK698" i="39"/>
  <c r="AJ698" i="39"/>
  <c r="AH698" i="39"/>
  <c r="AE698" i="39" s="1"/>
  <c r="AG698" i="39"/>
  <c r="AI704" i="39"/>
  <c r="AL704" i="39"/>
  <c r="AF704" i="39"/>
  <c r="AH704" i="39"/>
  <c r="AE704" i="39" s="1"/>
  <c r="AG704" i="39"/>
  <c r="AK704" i="39"/>
  <c r="AJ704" i="39"/>
  <c r="AL721" i="39"/>
  <c r="AF721" i="39"/>
  <c r="AI721" i="39"/>
  <c r="AJ721" i="39"/>
  <c r="AH721" i="39"/>
  <c r="AK721" i="39"/>
  <c r="AL727" i="39"/>
  <c r="AF727" i="39"/>
  <c r="AI727" i="39"/>
  <c r="AK727" i="39"/>
  <c r="AJ727" i="39"/>
  <c r="AH727" i="39"/>
  <c r="AL735" i="39"/>
  <c r="AF735" i="39"/>
  <c r="AI735" i="39"/>
  <c r="AH735" i="39"/>
  <c r="AK735" i="39"/>
  <c r="AJ735" i="39"/>
  <c r="AI766" i="39"/>
  <c r="AL766" i="39"/>
  <c r="AF766" i="39"/>
  <c r="AG766" i="39"/>
  <c r="AK766" i="39"/>
  <c r="AJ766" i="39"/>
  <c r="AH766" i="39"/>
  <c r="AE766" i="39" s="1"/>
  <c r="AI770" i="39"/>
  <c r="AL770" i="39"/>
  <c r="AF770" i="39"/>
  <c r="AK770" i="39"/>
  <c r="AJ770" i="39"/>
  <c r="AH770" i="39"/>
  <c r="AE770" i="39" s="1"/>
  <c r="AG770" i="39"/>
  <c r="AI776" i="39"/>
  <c r="AL776" i="39"/>
  <c r="AF776" i="39"/>
  <c r="AH776" i="39"/>
  <c r="AG776" i="39"/>
  <c r="AK776" i="39"/>
  <c r="AJ776" i="39"/>
  <c r="AL793" i="39"/>
  <c r="AF793" i="39"/>
  <c r="AI793" i="39"/>
  <c r="AJ793" i="39"/>
  <c r="AH793" i="39"/>
  <c r="AK793" i="39"/>
  <c r="AL799" i="39"/>
  <c r="AF799" i="39"/>
  <c r="AI799" i="39"/>
  <c r="AK799" i="39"/>
  <c r="AJ799" i="39"/>
  <c r="AH799" i="39"/>
  <c r="AE799" i="39" s="1"/>
  <c r="AL807" i="39"/>
  <c r="AF807" i="39"/>
  <c r="AI807" i="39"/>
  <c r="AH807" i="39"/>
  <c r="AK807" i="39"/>
  <c r="AJ807" i="39"/>
  <c r="I28" i="38"/>
  <c r="O28" i="38"/>
  <c r="U28" i="38"/>
  <c r="AG28" i="38"/>
  <c r="AM28" i="38"/>
  <c r="AS28" i="38"/>
  <c r="BE28" i="38"/>
  <c r="BK28" i="38"/>
  <c r="I20" i="38"/>
  <c r="O20" i="38"/>
  <c r="U20" i="38"/>
  <c r="AG20" i="38"/>
  <c r="AM20" i="38"/>
  <c r="AS20" i="38"/>
  <c r="BE20" i="38"/>
  <c r="BK20" i="38"/>
  <c r="Q22" i="38"/>
  <c r="W22" i="38"/>
  <c r="AC22" i="38"/>
  <c r="AO22" i="38"/>
  <c r="AU22" i="38"/>
  <c r="BA22" i="38"/>
  <c r="BM22" i="38"/>
  <c r="H25" i="38"/>
  <c r="N25" i="38"/>
  <c r="T25" i="38"/>
  <c r="AF25" i="38"/>
  <c r="AL25" i="38"/>
  <c r="AR25" i="38"/>
  <c r="BD25" i="38"/>
  <c r="BJ25" i="38"/>
  <c r="I26" i="38"/>
  <c r="O26" i="38"/>
  <c r="U26" i="38"/>
  <c r="AG26" i="38"/>
  <c r="AM26" i="38"/>
  <c r="AS26" i="38"/>
  <c r="BE26" i="38"/>
  <c r="BK26" i="38"/>
  <c r="Q28" i="38"/>
  <c r="W28" i="38"/>
  <c r="AC28" i="38"/>
  <c r="AO28" i="38"/>
  <c r="AU28" i="38"/>
  <c r="BA28" i="38"/>
  <c r="BM28" i="38"/>
  <c r="H31" i="38"/>
  <c r="N31" i="38"/>
  <c r="T31" i="38"/>
  <c r="AF31" i="38"/>
  <c r="AL31" i="38"/>
  <c r="AR31" i="38"/>
  <c r="BD31" i="38"/>
  <c r="BJ31" i="38"/>
  <c r="I32" i="38"/>
  <c r="O32" i="38"/>
  <c r="U32" i="38"/>
  <c r="AG32" i="38"/>
  <c r="AM32" i="38"/>
  <c r="AS32" i="38"/>
  <c r="BE32" i="38"/>
  <c r="BK32" i="38"/>
  <c r="Q34" i="38"/>
  <c r="W34" i="38"/>
  <c r="AC34" i="38"/>
  <c r="AO34" i="38"/>
  <c r="AU34" i="38"/>
  <c r="BA34" i="38"/>
  <c r="BM34" i="38"/>
  <c r="H37" i="38"/>
  <c r="N37" i="38"/>
  <c r="T37" i="38"/>
  <c r="AF37" i="38"/>
  <c r="AL37" i="38"/>
  <c r="AR37" i="38"/>
  <c r="BD37" i="38"/>
  <c r="BJ37" i="38"/>
  <c r="I38" i="38"/>
  <c r="O38" i="38"/>
  <c r="U38" i="38"/>
  <c r="AG38" i="38"/>
  <c r="AM38" i="38"/>
  <c r="AS38" i="38"/>
  <c r="BE38" i="38"/>
  <c r="BK38" i="38"/>
  <c r="Q40" i="38"/>
  <c r="W40" i="38"/>
  <c r="AC40" i="38"/>
  <c r="AO40" i="38"/>
  <c r="AU40" i="38"/>
  <c r="BA40" i="38"/>
  <c r="BM40" i="38"/>
  <c r="H43" i="38"/>
  <c r="N43" i="38"/>
  <c r="T43" i="38"/>
  <c r="AF43" i="38"/>
  <c r="AL43" i="38"/>
  <c r="AR43" i="38"/>
  <c r="BD43" i="38"/>
  <c r="BJ43" i="38"/>
  <c r="I44" i="38"/>
  <c r="O44" i="38"/>
  <c r="U44" i="38"/>
  <c r="AG44" i="38"/>
  <c r="AM44" i="38"/>
  <c r="AS44" i="38"/>
  <c r="BE44" i="38"/>
  <c r="BK44" i="38"/>
  <c r="Q46" i="38"/>
  <c r="W46" i="38"/>
  <c r="AC46" i="38"/>
  <c r="AO46" i="38"/>
  <c r="AU46" i="38"/>
  <c r="BA46" i="38"/>
  <c r="BM46" i="38"/>
  <c r="H49" i="38"/>
  <c r="N49" i="38"/>
  <c r="T49" i="38"/>
  <c r="AF49" i="38"/>
  <c r="AL49" i="38"/>
  <c r="AR49" i="38"/>
  <c r="BD49" i="38"/>
  <c r="BJ49" i="38"/>
  <c r="I50" i="38"/>
  <c r="O50" i="38"/>
  <c r="U50" i="38"/>
  <c r="AG50" i="38"/>
  <c r="AM50" i="38"/>
  <c r="AS50" i="38"/>
  <c r="BE50" i="38"/>
  <c r="BK50" i="38"/>
  <c r="Q52" i="38"/>
  <c r="W52" i="38"/>
  <c r="AC52" i="38"/>
  <c r="AO52" i="38"/>
  <c r="AU52" i="38"/>
  <c r="BA52" i="38"/>
  <c r="BM52" i="38"/>
  <c r="L53" i="38"/>
  <c r="X53" i="38"/>
  <c r="AD53" i="38"/>
  <c r="AJ53" i="38"/>
  <c r="AV53" i="38"/>
  <c r="BB53" i="38"/>
  <c r="BH53" i="38"/>
  <c r="H55" i="38"/>
  <c r="N55" i="38"/>
  <c r="T55" i="38"/>
  <c r="AF55" i="38"/>
  <c r="AL55" i="38"/>
  <c r="AR55" i="38"/>
  <c r="BD55" i="38"/>
  <c r="BJ55" i="38"/>
  <c r="I56" i="38"/>
  <c r="O56" i="38"/>
  <c r="U56" i="38"/>
  <c r="AG56" i="38"/>
  <c r="AM56" i="38"/>
  <c r="AS56" i="38"/>
  <c r="BE56" i="38"/>
  <c r="BK56" i="38"/>
  <c r="Q58" i="38"/>
  <c r="W58" i="38"/>
  <c r="AC58" i="38"/>
  <c r="AO58" i="38"/>
  <c r="AU58" i="38"/>
  <c r="BA58" i="38"/>
  <c r="BM58" i="38"/>
  <c r="L59" i="38"/>
  <c r="X59" i="38"/>
  <c r="AD59" i="38"/>
  <c r="AJ59" i="38"/>
  <c r="AV59" i="38"/>
  <c r="BB59" i="38"/>
  <c r="BH59" i="38"/>
  <c r="H61" i="38"/>
  <c r="N61" i="38"/>
  <c r="T61" i="38"/>
  <c r="AF61" i="38"/>
  <c r="AL61" i="38"/>
  <c r="AR61" i="38"/>
  <c r="BD61" i="38"/>
  <c r="BJ61" i="38"/>
  <c r="I62" i="38"/>
  <c r="O62" i="38"/>
  <c r="U62" i="38"/>
  <c r="AG62" i="38"/>
  <c r="AM62" i="38"/>
  <c r="AS62" i="38"/>
  <c r="BE62" i="38"/>
  <c r="BK62" i="38"/>
  <c r="AJ6" i="39"/>
  <c r="AJ10" i="39"/>
  <c r="AJ12" i="39"/>
  <c r="AJ14" i="39"/>
  <c r="AJ16" i="39"/>
  <c r="AJ18" i="39"/>
  <c r="AJ20" i="39"/>
  <c r="AJ22" i="39"/>
  <c r="AJ24" i="39"/>
  <c r="AJ26" i="39"/>
  <c r="AJ28" i="39"/>
  <c r="AJ30" i="39"/>
  <c r="AJ32" i="39"/>
  <c r="AJ34" i="39"/>
  <c r="AJ36" i="39"/>
  <c r="AJ38" i="39"/>
  <c r="AJ40" i="39"/>
  <c r="AJ42" i="39"/>
  <c r="AJ44" i="39"/>
  <c r="AJ46" i="39"/>
  <c r="AJ48" i="39"/>
  <c r="AJ50" i="39"/>
  <c r="AJ52" i="39"/>
  <c r="AJ54" i="39"/>
  <c r="AJ56" i="39"/>
  <c r="AJ58" i="39"/>
  <c r="AJ60" i="39"/>
  <c r="AJ62" i="39"/>
  <c r="AJ64" i="39"/>
  <c r="AJ66" i="39"/>
  <c r="AJ68" i="39"/>
  <c r="AJ70" i="39"/>
  <c r="AJ72" i="39"/>
  <c r="AJ74" i="39"/>
  <c r="AJ76" i="39"/>
  <c r="AJ78" i="39"/>
  <c r="AJ80" i="39"/>
  <c r="AJ82" i="39"/>
  <c r="AJ84" i="39"/>
  <c r="AJ86" i="39"/>
  <c r="AJ88" i="39"/>
  <c r="AJ90" i="39"/>
  <c r="AJ92" i="39"/>
  <c r="AJ94" i="39"/>
  <c r="AJ96" i="39"/>
  <c r="AJ98" i="39"/>
  <c r="AJ100" i="39"/>
  <c r="AJ102" i="39"/>
  <c r="AJ104" i="39"/>
  <c r="AJ106" i="39"/>
  <c r="AJ108" i="39"/>
  <c r="AJ110" i="39"/>
  <c r="AJ112" i="39"/>
  <c r="AJ114" i="39"/>
  <c r="AJ116" i="39"/>
  <c r="AJ118" i="39"/>
  <c r="AJ120" i="39"/>
  <c r="AJ122" i="39"/>
  <c r="AJ124" i="39"/>
  <c r="AJ126" i="39"/>
  <c r="AJ128" i="39"/>
  <c r="AJ130" i="39"/>
  <c r="AJ132" i="39"/>
  <c r="AJ134" i="39"/>
  <c r="AJ136" i="39"/>
  <c r="AJ138" i="39"/>
  <c r="AJ140" i="39"/>
  <c r="AJ142" i="39"/>
  <c r="AJ144" i="39"/>
  <c r="AJ146" i="39"/>
  <c r="AJ148" i="39"/>
  <c r="AJ150" i="39"/>
  <c r="AJ152" i="39"/>
  <c r="AJ154" i="39"/>
  <c r="AJ156" i="39"/>
  <c r="AJ158" i="39"/>
  <c r="AJ160" i="39"/>
  <c r="AJ162" i="39"/>
  <c r="AJ164" i="39"/>
  <c r="AJ166" i="39"/>
  <c r="AJ168" i="39"/>
  <c r="AJ170" i="39"/>
  <c r="AJ172" i="39"/>
  <c r="AJ174" i="39"/>
  <c r="AJ176" i="39"/>
  <c r="AJ178" i="39"/>
  <c r="AJ180" i="39"/>
  <c r="AJ182" i="39"/>
  <c r="AJ184" i="39"/>
  <c r="AJ186" i="39"/>
  <c r="AJ188" i="39"/>
  <c r="AJ190" i="39"/>
  <c r="AJ192" i="39"/>
  <c r="AJ194" i="39"/>
  <c r="AJ196" i="39"/>
  <c r="AJ198" i="39"/>
  <c r="AJ200" i="39"/>
  <c r="AJ202" i="39"/>
  <c r="AJ204" i="39"/>
  <c r="AJ206" i="39"/>
  <c r="AJ208" i="39"/>
  <c r="AJ210" i="39"/>
  <c r="AJ212" i="39"/>
  <c r="AJ214" i="39"/>
  <c r="AJ216" i="39"/>
  <c r="AJ218" i="39"/>
  <c r="AJ220" i="39"/>
  <c r="AJ222" i="39"/>
  <c r="AJ224" i="39"/>
  <c r="AJ226" i="39"/>
  <c r="AJ228" i="39"/>
  <c r="AJ230" i="39"/>
  <c r="AJ232" i="39"/>
  <c r="AJ234" i="39"/>
  <c r="AJ236" i="39"/>
  <c r="AJ238" i="39"/>
  <c r="AJ240" i="39"/>
  <c r="AJ242" i="39"/>
  <c r="AJ244" i="39"/>
  <c r="AJ246" i="39"/>
  <c r="AJ248" i="39"/>
  <c r="AJ250" i="39"/>
  <c r="AJ252" i="39"/>
  <c r="AJ254" i="39"/>
  <c r="AJ256" i="39"/>
  <c r="AJ258" i="39"/>
  <c r="AJ260" i="39"/>
  <c r="AJ262" i="39"/>
  <c r="AJ264" i="39"/>
  <c r="AJ266" i="39"/>
  <c r="AJ268" i="39"/>
  <c r="AJ270" i="39"/>
  <c r="AJ272" i="39"/>
  <c r="AJ274" i="39"/>
  <c r="AJ276" i="39"/>
  <c r="AJ278" i="39"/>
  <c r="AJ280" i="39"/>
  <c r="AJ282" i="39"/>
  <c r="AJ284" i="39"/>
  <c r="AJ286" i="39"/>
  <c r="AJ288" i="39"/>
  <c r="AJ290" i="39"/>
  <c r="AJ292" i="39"/>
  <c r="AJ294" i="39"/>
  <c r="AJ296" i="39"/>
  <c r="AJ298" i="39"/>
  <c r="AJ300" i="39"/>
  <c r="AJ302" i="39"/>
  <c r="AJ304" i="39"/>
  <c r="AJ306" i="39"/>
  <c r="AJ308" i="39"/>
  <c r="AJ310" i="39"/>
  <c r="AJ312" i="39"/>
  <c r="AJ314" i="39"/>
  <c r="AJ316" i="39"/>
  <c r="AJ318" i="39"/>
  <c r="AJ320" i="39"/>
  <c r="AJ322" i="39"/>
  <c r="AJ324" i="39"/>
  <c r="AJ326" i="39"/>
  <c r="AJ328" i="39"/>
  <c r="AJ330" i="39"/>
  <c r="AJ332" i="39"/>
  <c r="AJ334" i="39"/>
  <c r="AJ336" i="39"/>
  <c r="AJ338" i="39"/>
  <c r="AJ340" i="39"/>
  <c r="AJ342" i="39"/>
  <c r="AJ344" i="39"/>
  <c r="AJ346" i="39"/>
  <c r="AJ348" i="39"/>
  <c r="AJ350" i="39"/>
  <c r="AJ352" i="39"/>
  <c r="AJ354" i="39"/>
  <c r="AJ356" i="39"/>
  <c r="AJ358" i="39"/>
  <c r="AJ360" i="39"/>
  <c r="AJ362" i="39"/>
  <c r="AJ364" i="39"/>
  <c r="AJ366" i="39"/>
  <c r="AJ368" i="39"/>
  <c r="AJ370" i="39"/>
  <c r="AJ372" i="39"/>
  <c r="AJ374" i="39"/>
  <c r="AJ376" i="39"/>
  <c r="AJ378" i="39"/>
  <c r="AJ380" i="39"/>
  <c r="AJ382" i="39"/>
  <c r="AJ384" i="39"/>
  <c r="AJ386" i="39"/>
  <c r="AJ388" i="39"/>
  <c r="AJ390" i="39"/>
  <c r="AJ392" i="39"/>
  <c r="AJ394" i="39"/>
  <c r="AJ396" i="39"/>
  <c r="AJ398" i="39"/>
  <c r="AJ400" i="39"/>
  <c r="AJ402" i="39"/>
  <c r="AF405" i="39"/>
  <c r="AF407" i="39"/>
  <c r="AF409" i="39"/>
  <c r="AF411" i="39"/>
  <c r="AF413" i="39"/>
  <c r="AF415" i="39"/>
  <c r="AF417" i="39"/>
  <c r="AF419" i="39"/>
  <c r="AF421" i="39"/>
  <c r="AF423" i="39"/>
  <c r="AF425" i="39"/>
  <c r="AF427" i="39"/>
  <c r="AF429" i="39"/>
  <c r="AF431" i="39"/>
  <c r="AF433" i="39"/>
  <c r="AF435" i="39"/>
  <c r="AF437" i="39"/>
  <c r="AF439" i="39"/>
  <c r="AF441" i="39"/>
  <c r="AF443" i="39"/>
  <c r="AF445" i="39"/>
  <c r="AF447" i="39"/>
  <c r="AK450" i="39"/>
  <c r="AI454" i="39"/>
  <c r="AL454" i="39"/>
  <c r="AF454" i="39"/>
  <c r="AH454" i="39"/>
  <c r="AE454" i="39" s="1"/>
  <c r="AL459" i="39"/>
  <c r="AF459" i="39"/>
  <c r="AI459" i="39"/>
  <c r="AJ459" i="39"/>
  <c r="AK462" i="39"/>
  <c r="AI466" i="39"/>
  <c r="AL466" i="39"/>
  <c r="AF466" i="39"/>
  <c r="AH466" i="39"/>
  <c r="AL471" i="39"/>
  <c r="AF471" i="39"/>
  <c r="AI471" i="39"/>
  <c r="AJ471" i="39"/>
  <c r="AK474" i="39"/>
  <c r="AI478" i="39"/>
  <c r="AL478" i="39"/>
  <c r="AF478" i="39"/>
  <c r="AH478" i="39"/>
  <c r="AE478" i="39" s="1"/>
  <c r="AL483" i="39"/>
  <c r="AF483" i="39"/>
  <c r="AI483" i="39"/>
  <c r="AJ483" i="39"/>
  <c r="AK486" i="39"/>
  <c r="AI490" i="39"/>
  <c r="AL490" i="39"/>
  <c r="AF490" i="39"/>
  <c r="AH490" i="39"/>
  <c r="AL495" i="39"/>
  <c r="AF495" i="39"/>
  <c r="AI495" i="39"/>
  <c r="AJ495" i="39"/>
  <c r="AK498" i="39"/>
  <c r="AI502" i="39"/>
  <c r="AL502" i="39"/>
  <c r="AF502" i="39"/>
  <c r="AH502" i="39"/>
  <c r="AE502" i="39" s="1"/>
  <c r="AL507" i="39"/>
  <c r="AF507" i="39"/>
  <c r="AI507" i="39"/>
  <c r="AJ507" i="39"/>
  <c r="AK510" i="39"/>
  <c r="AI514" i="39"/>
  <c r="AL514" i="39"/>
  <c r="AF514" i="39"/>
  <c r="AH514" i="39"/>
  <c r="AL519" i="39"/>
  <c r="AF519" i="39"/>
  <c r="AI519" i="39"/>
  <c r="AJ519" i="39"/>
  <c r="AK522" i="39"/>
  <c r="AI526" i="39"/>
  <c r="AL526" i="39"/>
  <c r="AF526" i="39"/>
  <c r="AH526" i="39"/>
  <c r="AE526" i="39" s="1"/>
  <c r="AK534" i="39"/>
  <c r="AK546" i="39"/>
  <c r="AK558" i="39"/>
  <c r="AK570" i="39"/>
  <c r="AK582" i="39"/>
  <c r="AK594" i="39"/>
  <c r="AK606" i="39"/>
  <c r="AK618" i="39"/>
  <c r="AK630" i="39"/>
  <c r="AK642" i="39"/>
  <c r="AK654" i="39"/>
  <c r="AK666" i="39"/>
  <c r="AK678" i="39"/>
  <c r="AK690" i="39"/>
  <c r="AK702" i="39"/>
  <c r="AK714" i="39"/>
  <c r="AK726" i="39"/>
  <c r="AK738" i="39"/>
  <c r="AK750" i="39"/>
  <c r="AK762" i="39"/>
  <c r="AK774" i="39"/>
  <c r="AK786" i="39"/>
  <c r="AK798" i="39"/>
  <c r="AK810" i="39"/>
  <c r="AL821" i="39"/>
  <c r="AF821" i="39"/>
  <c r="AJ821" i="39"/>
  <c r="AI821" i="39"/>
  <c r="AL827" i="39"/>
  <c r="AF827" i="39"/>
  <c r="AJ827" i="39"/>
  <c r="AI827" i="39"/>
  <c r="AL833" i="39"/>
  <c r="AF833" i="39"/>
  <c r="AJ833" i="39"/>
  <c r="AI833" i="39"/>
  <c r="AL839" i="39"/>
  <c r="AF839" i="39"/>
  <c r="AJ839" i="39"/>
  <c r="AI839" i="39"/>
  <c r="AL845" i="39"/>
  <c r="AF845" i="39"/>
  <c r="AJ845" i="39"/>
  <c r="AI845" i="39"/>
  <c r="AL851" i="39"/>
  <c r="AF851" i="39"/>
  <c r="AJ851" i="39"/>
  <c r="AI851" i="39"/>
  <c r="AL857" i="39"/>
  <c r="AF857" i="39"/>
  <c r="AJ857" i="39"/>
  <c r="AI857" i="39"/>
  <c r="AL867" i="39"/>
  <c r="AF867" i="39"/>
  <c r="AJ867" i="39"/>
  <c r="AI867" i="39"/>
  <c r="AI868" i="39"/>
  <c r="AG868" i="39"/>
  <c r="AL868" i="39"/>
  <c r="AF868" i="39"/>
  <c r="AJ868" i="39"/>
  <c r="AL879" i="39"/>
  <c r="AF879" i="39"/>
  <c r="AJ879" i="39"/>
  <c r="AI879" i="39"/>
  <c r="AI880" i="39"/>
  <c r="AG880" i="39"/>
  <c r="AL880" i="39"/>
  <c r="AF880" i="39"/>
  <c r="AJ880" i="39"/>
  <c r="AL891" i="39"/>
  <c r="AF891" i="39"/>
  <c r="AJ891" i="39"/>
  <c r="AI891" i="39"/>
  <c r="AI892" i="39"/>
  <c r="AG892" i="39"/>
  <c r="AL892" i="39"/>
  <c r="AF892" i="39"/>
  <c r="AJ892" i="39"/>
  <c r="AL903" i="39"/>
  <c r="AF903" i="39"/>
  <c r="AJ903" i="39"/>
  <c r="AI903" i="39"/>
  <c r="AI904" i="39"/>
  <c r="AG904" i="39"/>
  <c r="AL904" i="39"/>
  <c r="AF904" i="39"/>
  <c r="AJ904" i="39"/>
  <c r="AL915" i="39"/>
  <c r="AF915" i="39"/>
  <c r="AJ915" i="39"/>
  <c r="AI915" i="39"/>
  <c r="AI916" i="39"/>
  <c r="AG916" i="39"/>
  <c r="AL916" i="39"/>
  <c r="AF916" i="39"/>
  <c r="AJ916" i="39"/>
  <c r="AL927" i="39"/>
  <c r="AF927" i="39"/>
  <c r="AJ927" i="39"/>
  <c r="AI927" i="39"/>
  <c r="AI928" i="39"/>
  <c r="AG928" i="39"/>
  <c r="AL928" i="39"/>
  <c r="AF928" i="39"/>
  <c r="AJ928" i="39"/>
  <c r="AL939" i="39"/>
  <c r="AF939" i="39"/>
  <c r="AJ939" i="39"/>
  <c r="AI939" i="39"/>
  <c r="AI940" i="39"/>
  <c r="AG940" i="39"/>
  <c r="AL940" i="39"/>
  <c r="AF940" i="39"/>
  <c r="AJ940" i="39"/>
  <c r="AL951" i="39"/>
  <c r="AF951" i="39"/>
  <c r="AJ951" i="39"/>
  <c r="AI951" i="39"/>
  <c r="AI952" i="39"/>
  <c r="AG952" i="39"/>
  <c r="AL952" i="39"/>
  <c r="AF952" i="39"/>
  <c r="AJ952" i="39"/>
  <c r="AL963" i="39"/>
  <c r="AF963" i="39"/>
  <c r="AJ963" i="39"/>
  <c r="AI963" i="39"/>
  <c r="AI964" i="39"/>
  <c r="AG964" i="39"/>
  <c r="AL964" i="39"/>
  <c r="AF964" i="39"/>
  <c r="AJ964" i="39"/>
  <c r="AL975" i="39"/>
  <c r="AF975" i="39"/>
  <c r="AJ975" i="39"/>
  <c r="AI975" i="39"/>
  <c r="AI976" i="39"/>
  <c r="AG976" i="39"/>
  <c r="AL976" i="39"/>
  <c r="AF976" i="39"/>
  <c r="AJ976" i="39"/>
  <c r="AL987" i="39"/>
  <c r="AF987" i="39"/>
  <c r="AJ987" i="39"/>
  <c r="AI987" i="39"/>
  <c r="AI988" i="39"/>
  <c r="AG988" i="39"/>
  <c r="AL988" i="39"/>
  <c r="AF988" i="39"/>
  <c r="AJ988" i="39"/>
  <c r="AL999" i="39"/>
  <c r="AF999" i="39"/>
  <c r="AJ999" i="39"/>
  <c r="AI999" i="39"/>
  <c r="AI1000" i="39"/>
  <c r="AG1000" i="39"/>
  <c r="AL1000" i="39"/>
  <c r="AF1000" i="39"/>
  <c r="AJ1000" i="39"/>
  <c r="AL1011" i="39"/>
  <c r="AF1011" i="39"/>
  <c r="AJ1011" i="39"/>
  <c r="AI1011" i="39"/>
  <c r="AI1012" i="39"/>
  <c r="AG1012" i="39"/>
  <c r="AL1012" i="39"/>
  <c r="AF1012" i="39"/>
  <c r="AJ1012" i="39"/>
  <c r="AL1023" i="39"/>
  <c r="AF1023" i="39"/>
  <c r="AJ1023" i="39"/>
  <c r="AI1023" i="39"/>
  <c r="AI1024" i="39"/>
  <c r="AG1024" i="39"/>
  <c r="AL1024" i="39"/>
  <c r="AF1024" i="39"/>
  <c r="AJ1024" i="39"/>
  <c r="AL1035" i="39"/>
  <c r="AF1035" i="39"/>
  <c r="AJ1035" i="39"/>
  <c r="AI1035" i="39"/>
  <c r="AI1036" i="39"/>
  <c r="AG1036" i="39"/>
  <c r="AL1036" i="39"/>
  <c r="AF1036" i="39"/>
  <c r="AJ1036" i="39"/>
  <c r="AL1047" i="39"/>
  <c r="AF1047" i="39"/>
  <c r="AJ1047" i="39"/>
  <c r="AI1047" i="39"/>
  <c r="AI1048" i="39"/>
  <c r="AG1048" i="39"/>
  <c r="AL1048" i="39"/>
  <c r="AF1048" i="39"/>
  <c r="AJ1048" i="39"/>
  <c r="AL1059" i="39"/>
  <c r="AF1059" i="39"/>
  <c r="AJ1059" i="39"/>
  <c r="AI1059" i="39"/>
  <c r="AI1060" i="39"/>
  <c r="AG1060" i="39"/>
  <c r="AL1060" i="39"/>
  <c r="AF1060" i="39"/>
  <c r="AJ1060" i="39"/>
  <c r="AL1071" i="39"/>
  <c r="AF1071" i="39"/>
  <c r="AJ1071" i="39"/>
  <c r="AI1071" i="39"/>
  <c r="AI1072" i="39"/>
  <c r="AG1072" i="39"/>
  <c r="AL1072" i="39"/>
  <c r="AF1072" i="39"/>
  <c r="AJ1072" i="39"/>
  <c r="AL1083" i="39"/>
  <c r="AF1083" i="39"/>
  <c r="AJ1083" i="39"/>
  <c r="AI1083" i="39"/>
  <c r="AI1084" i="39"/>
  <c r="AG1084" i="39"/>
  <c r="AL1084" i="39"/>
  <c r="AF1084" i="39"/>
  <c r="AJ1084" i="39"/>
  <c r="AL1095" i="39"/>
  <c r="AF1095" i="39"/>
  <c r="AJ1095" i="39"/>
  <c r="AI1095" i="39"/>
  <c r="AI1096" i="39"/>
  <c r="AG1096" i="39"/>
  <c r="AL1096" i="39"/>
  <c r="AF1096" i="39"/>
  <c r="AJ1096" i="39"/>
  <c r="AL1107" i="39"/>
  <c r="AF1107" i="39"/>
  <c r="AJ1107" i="39"/>
  <c r="AI1107" i="39"/>
  <c r="AI1108" i="39"/>
  <c r="AG1108" i="39"/>
  <c r="AL1108" i="39"/>
  <c r="AF1108" i="39"/>
  <c r="AJ1108" i="39"/>
  <c r="AL1119" i="39"/>
  <c r="AF1119" i="39"/>
  <c r="AJ1119" i="39"/>
  <c r="AI1119" i="39"/>
  <c r="AI1120" i="39"/>
  <c r="AG1120" i="39"/>
  <c r="AL1120" i="39"/>
  <c r="AF1120" i="39"/>
  <c r="AJ1120" i="39"/>
  <c r="AH1184" i="39"/>
  <c r="AJ1184" i="39"/>
  <c r="AI1184" i="39"/>
  <c r="AG1184" i="39"/>
  <c r="AF1184" i="39"/>
  <c r="AF1190" i="39"/>
  <c r="AI1190" i="39"/>
  <c r="AM10" i="38"/>
  <c r="BK10" i="38"/>
  <c r="L28" i="38"/>
  <c r="X28" i="38"/>
  <c r="AD28" i="38"/>
  <c r="AJ28" i="38"/>
  <c r="AV28" i="38"/>
  <c r="BB28" i="38"/>
  <c r="BH28" i="38"/>
  <c r="O43" i="38"/>
  <c r="AM43" i="38"/>
  <c r="L52" i="38"/>
  <c r="X52" i="38"/>
  <c r="AD52" i="38"/>
  <c r="AJ52" i="38"/>
  <c r="AV52" i="38"/>
  <c r="BB52" i="38"/>
  <c r="BH52" i="38"/>
  <c r="L58" i="38"/>
  <c r="X58" i="38"/>
  <c r="AJ58" i="38"/>
  <c r="BB58" i="38"/>
  <c r="AH5" i="39"/>
  <c r="AH7" i="39"/>
  <c r="AH11" i="39"/>
  <c r="AK18" i="39"/>
  <c r="AH19" i="39"/>
  <c r="AH23" i="39"/>
  <c r="AH25" i="39"/>
  <c r="AK32" i="39"/>
  <c r="AH41" i="39"/>
  <c r="AH51" i="39"/>
  <c r="AK82" i="39"/>
  <c r="AH87" i="39"/>
  <c r="AH91" i="39"/>
  <c r="AK94" i="39"/>
  <c r="AH101" i="39"/>
  <c r="AH105" i="39"/>
  <c r="AH113" i="39"/>
  <c r="AK128" i="39"/>
  <c r="AH129" i="39"/>
  <c r="AK134" i="39"/>
  <c r="AH135" i="39"/>
  <c r="AH143" i="39"/>
  <c r="AH145" i="39"/>
  <c r="AH149" i="39"/>
  <c r="AH153" i="39"/>
  <c r="AH155" i="39"/>
  <c r="AH159" i="39"/>
  <c r="AK174" i="39"/>
  <c r="AH179" i="39"/>
  <c r="AH183" i="39"/>
  <c r="AH189" i="39"/>
  <c r="AH193" i="39"/>
  <c r="AH203" i="39"/>
  <c r="AK204" i="39"/>
  <c r="AH205" i="39"/>
  <c r="AH207" i="39"/>
  <c r="AH211" i="39"/>
  <c r="AH215" i="39"/>
  <c r="AH235" i="39"/>
  <c r="AH245" i="39"/>
  <c r="AK246" i="39"/>
  <c r="AH247" i="39"/>
  <c r="AK252" i="39"/>
  <c r="AH253" i="39"/>
  <c r="AK256" i="39"/>
  <c r="AK258" i="39"/>
  <c r="AH259" i="39"/>
  <c r="AK260" i="39"/>
  <c r="AH261" i="39"/>
  <c r="AK264" i="39"/>
  <c r="AH265" i="39"/>
  <c r="AH271" i="39"/>
  <c r="AH275" i="39"/>
  <c r="AK278" i="39"/>
  <c r="AH283" i="39"/>
  <c r="AH287" i="39"/>
  <c r="AK292" i="39"/>
  <c r="AH299" i="39"/>
  <c r="AH303" i="39"/>
  <c r="AH307" i="39"/>
  <c r="AK308" i="39"/>
  <c r="AH309" i="39"/>
  <c r="AK318" i="39"/>
  <c r="AK324" i="39"/>
  <c r="AK326" i="39"/>
  <c r="AK366" i="39"/>
  <c r="AK370" i="39"/>
  <c r="AK374" i="39"/>
  <c r="AK400" i="39"/>
  <c r="AK402" i="39"/>
  <c r="AL404" i="39"/>
  <c r="AF404" i="39"/>
  <c r="AG404" i="39"/>
  <c r="AG409" i="39"/>
  <c r="AG411" i="39"/>
  <c r="AG413" i="39"/>
  <c r="AL416" i="39"/>
  <c r="AF416" i="39"/>
  <c r="AG416" i="39"/>
  <c r="AG417" i="39"/>
  <c r="AL424" i="39"/>
  <c r="AF424" i="39"/>
  <c r="AG424" i="39"/>
  <c r="AG425" i="39"/>
  <c r="AG433" i="39"/>
  <c r="AL438" i="39"/>
  <c r="AF438" i="39"/>
  <c r="AG438" i="39"/>
  <c r="AL440" i="39"/>
  <c r="AF440" i="39"/>
  <c r="AG440" i="39"/>
  <c r="AG443" i="39"/>
  <c r="AL444" i="39"/>
  <c r="AF444" i="39"/>
  <c r="AG444" i="39"/>
  <c r="AG447" i="39"/>
  <c r="AL449" i="39"/>
  <c r="AF449" i="39"/>
  <c r="AI449" i="39"/>
  <c r="AE449" i="39" s="1"/>
  <c r="AJ449" i="39"/>
  <c r="AI456" i="39"/>
  <c r="AL456" i="39"/>
  <c r="AF456" i="39"/>
  <c r="AH456" i="39"/>
  <c r="AE456" i="39" s="1"/>
  <c r="AD456" i="39" s="1"/>
  <c r="AL461" i="39"/>
  <c r="AF461" i="39"/>
  <c r="AI461" i="39"/>
  <c r="AE461" i="39" s="1"/>
  <c r="AJ461" i="39"/>
  <c r="AI468" i="39"/>
  <c r="AL468" i="39"/>
  <c r="AF468" i="39"/>
  <c r="AH468" i="39"/>
  <c r="AL473" i="39"/>
  <c r="AF473" i="39"/>
  <c r="AI473" i="39"/>
  <c r="AJ473" i="39"/>
  <c r="AI480" i="39"/>
  <c r="AL480" i="39"/>
  <c r="AF480" i="39"/>
  <c r="AH480" i="39"/>
  <c r="AL485" i="39"/>
  <c r="AF485" i="39"/>
  <c r="AI485" i="39"/>
  <c r="AJ485" i="39"/>
  <c r="AI492" i="39"/>
  <c r="AL492" i="39"/>
  <c r="AF492" i="39"/>
  <c r="AH492" i="39"/>
  <c r="AE492" i="39" s="1"/>
  <c r="AL497" i="39"/>
  <c r="AF497" i="39"/>
  <c r="AI497" i="39"/>
  <c r="AJ497" i="39"/>
  <c r="AI504" i="39"/>
  <c r="AL504" i="39"/>
  <c r="AF504" i="39"/>
  <c r="AH504" i="39"/>
  <c r="AL509" i="39"/>
  <c r="AF509" i="39"/>
  <c r="AI509" i="39"/>
  <c r="AJ509" i="39"/>
  <c r="AI516" i="39"/>
  <c r="AL516" i="39"/>
  <c r="AF516" i="39"/>
  <c r="AH516" i="39"/>
  <c r="AL521" i="39"/>
  <c r="AF521" i="39"/>
  <c r="AI521" i="39"/>
  <c r="AJ521" i="39"/>
  <c r="AI528" i="39"/>
  <c r="AL528" i="39"/>
  <c r="AF528" i="39"/>
  <c r="AH528" i="39"/>
  <c r="AE528" i="39" s="1"/>
  <c r="AL533" i="39"/>
  <c r="AF533" i="39"/>
  <c r="AI533" i="39"/>
  <c r="AJ533" i="39"/>
  <c r="AI540" i="39"/>
  <c r="AL540" i="39"/>
  <c r="AF540" i="39"/>
  <c r="AH540" i="39"/>
  <c r="AL545" i="39"/>
  <c r="AF545" i="39"/>
  <c r="AI545" i="39"/>
  <c r="AJ545" i="39"/>
  <c r="AI552" i="39"/>
  <c r="AL552" i="39"/>
  <c r="AF552" i="39"/>
  <c r="AH552" i="39"/>
  <c r="AL557" i="39"/>
  <c r="AF557" i="39"/>
  <c r="AI557" i="39"/>
  <c r="AJ557" i="39"/>
  <c r="AI564" i="39"/>
  <c r="AL564" i="39"/>
  <c r="AF564" i="39"/>
  <c r="AH564" i="39"/>
  <c r="AE564" i="39" s="1"/>
  <c r="AL569" i="39"/>
  <c r="AF569" i="39"/>
  <c r="AI569" i="39"/>
  <c r="AJ569" i="39"/>
  <c r="AI576" i="39"/>
  <c r="AL576" i="39"/>
  <c r="AF576" i="39"/>
  <c r="AH576" i="39"/>
  <c r="AL581" i="39"/>
  <c r="AF581" i="39"/>
  <c r="AI581" i="39"/>
  <c r="AJ581" i="39"/>
  <c r="AI588" i="39"/>
  <c r="AL588" i="39"/>
  <c r="AF588" i="39"/>
  <c r="AH588" i="39"/>
  <c r="AL593" i="39"/>
  <c r="AF593" i="39"/>
  <c r="AI593" i="39"/>
  <c r="AJ593" i="39"/>
  <c r="AI600" i="39"/>
  <c r="AL600" i="39"/>
  <c r="AF600" i="39"/>
  <c r="AH600" i="39"/>
  <c r="AE600" i="39" s="1"/>
  <c r="AL605" i="39"/>
  <c r="AF605" i="39"/>
  <c r="AI605" i="39"/>
  <c r="AJ605" i="39"/>
  <c r="AI612" i="39"/>
  <c r="AL612" i="39"/>
  <c r="AF612" i="39"/>
  <c r="AH612" i="39"/>
  <c r="AL617" i="39"/>
  <c r="AF617" i="39"/>
  <c r="AI617" i="39"/>
  <c r="AJ617" i="39"/>
  <c r="AI624" i="39"/>
  <c r="AL624" i="39"/>
  <c r="AF624" i="39"/>
  <c r="AH624" i="39"/>
  <c r="AL629" i="39"/>
  <c r="AF629" i="39"/>
  <c r="AI629" i="39"/>
  <c r="AJ629" i="39"/>
  <c r="AI636" i="39"/>
  <c r="AL636" i="39"/>
  <c r="AF636" i="39"/>
  <c r="AH636" i="39"/>
  <c r="AE636" i="39" s="1"/>
  <c r="AL641" i="39"/>
  <c r="AF641" i="39"/>
  <c r="AI641" i="39"/>
  <c r="AJ641" i="39"/>
  <c r="AI648" i="39"/>
  <c r="AL648" i="39"/>
  <c r="AF648" i="39"/>
  <c r="AH648" i="39"/>
  <c r="AL653" i="39"/>
  <c r="AF653" i="39"/>
  <c r="AI653" i="39"/>
  <c r="AJ653" i="39"/>
  <c r="AI660" i="39"/>
  <c r="AL660" i="39"/>
  <c r="AF660" i="39"/>
  <c r="AH660" i="39"/>
  <c r="AL665" i="39"/>
  <c r="AF665" i="39"/>
  <c r="AI665" i="39"/>
  <c r="AJ665" i="39"/>
  <c r="AI672" i="39"/>
  <c r="AL672" i="39"/>
  <c r="AF672" i="39"/>
  <c r="AH672" i="39"/>
  <c r="AE672" i="39" s="1"/>
  <c r="AL677" i="39"/>
  <c r="AF677" i="39"/>
  <c r="AI677" i="39"/>
  <c r="AJ677" i="39"/>
  <c r="AI684" i="39"/>
  <c r="AL684" i="39"/>
  <c r="AF684" i="39"/>
  <c r="AH684" i="39"/>
  <c r="AL689" i="39"/>
  <c r="AF689" i="39"/>
  <c r="AI689" i="39"/>
  <c r="AJ689" i="39"/>
  <c r="AI696" i="39"/>
  <c r="AL696" i="39"/>
  <c r="AF696" i="39"/>
  <c r="AH696" i="39"/>
  <c r="AL701" i="39"/>
  <c r="AF701" i="39"/>
  <c r="AI701" i="39"/>
  <c r="AJ701" i="39"/>
  <c r="AI708" i="39"/>
  <c r="AL708" i="39"/>
  <c r="AF708" i="39"/>
  <c r="AH708" i="39"/>
  <c r="AE708" i="39" s="1"/>
  <c r="AL713" i="39"/>
  <c r="AF713" i="39"/>
  <c r="AI713" i="39"/>
  <c r="AJ713" i="39"/>
  <c r="AI720" i="39"/>
  <c r="AL720" i="39"/>
  <c r="AF720" i="39"/>
  <c r="AH720" i="39"/>
  <c r="AL725" i="39"/>
  <c r="AF725" i="39"/>
  <c r="AI725" i="39"/>
  <c r="AJ725" i="39"/>
  <c r="AI732" i="39"/>
  <c r="AL732" i="39"/>
  <c r="AF732" i="39"/>
  <c r="AH732" i="39"/>
  <c r="AL737" i="39"/>
  <c r="AF737" i="39"/>
  <c r="AI737" i="39"/>
  <c r="AJ737" i="39"/>
  <c r="AI744" i="39"/>
  <c r="AL744" i="39"/>
  <c r="AF744" i="39"/>
  <c r="AH744" i="39"/>
  <c r="AE744" i="39" s="1"/>
  <c r="AL749" i="39"/>
  <c r="AF749" i="39"/>
  <c r="AI749" i="39"/>
  <c r="AJ749" i="39"/>
  <c r="AI756" i="39"/>
  <c r="AL756" i="39"/>
  <c r="AF756" i="39"/>
  <c r="AH756" i="39"/>
  <c r="AL761" i="39"/>
  <c r="AF761" i="39"/>
  <c r="AI761" i="39"/>
  <c r="AJ761" i="39"/>
  <c r="AI768" i="39"/>
  <c r="AL768" i="39"/>
  <c r="AF768" i="39"/>
  <c r="AH768" i="39"/>
  <c r="AL773" i="39"/>
  <c r="AF773" i="39"/>
  <c r="AI773" i="39"/>
  <c r="AJ773" i="39"/>
  <c r="AI780" i="39"/>
  <c r="AL780" i="39"/>
  <c r="AF780" i="39"/>
  <c r="AH780" i="39"/>
  <c r="AE780" i="39" s="1"/>
  <c r="AL785" i="39"/>
  <c r="AF785" i="39"/>
  <c r="AI785" i="39"/>
  <c r="AJ785" i="39"/>
  <c r="AI792" i="39"/>
  <c r="AL792" i="39"/>
  <c r="AF792" i="39"/>
  <c r="AH792" i="39"/>
  <c r="AL797" i="39"/>
  <c r="AF797" i="39"/>
  <c r="AI797" i="39"/>
  <c r="AJ797" i="39"/>
  <c r="AI804" i="39"/>
  <c r="AL804" i="39"/>
  <c r="AF804" i="39"/>
  <c r="AH804" i="39"/>
  <c r="AL809" i="39"/>
  <c r="AF809" i="39"/>
  <c r="AI809" i="39"/>
  <c r="AJ809" i="39"/>
  <c r="AI816" i="39"/>
  <c r="AE816" i="39" s="1"/>
  <c r="AG816" i="39"/>
  <c r="AL816" i="39"/>
  <c r="AF816" i="39"/>
  <c r="AJ816" i="39"/>
  <c r="AI822" i="39"/>
  <c r="AG822" i="39"/>
  <c r="AL822" i="39"/>
  <c r="AF822" i="39"/>
  <c r="AJ822" i="39"/>
  <c r="AI828" i="39"/>
  <c r="AE828" i="39" s="1"/>
  <c r="AG828" i="39"/>
  <c r="AD828" i="39" s="1"/>
  <c r="AC828" i="39" s="1"/>
  <c r="AL828" i="39"/>
  <c r="AF828" i="39"/>
  <c r="AJ828" i="39"/>
  <c r="AI834" i="39"/>
  <c r="AG834" i="39"/>
  <c r="AL834" i="39"/>
  <c r="AF834" i="39"/>
  <c r="AJ834" i="39"/>
  <c r="AI840" i="39"/>
  <c r="AE840" i="39" s="1"/>
  <c r="AG840" i="39"/>
  <c r="AL840" i="39"/>
  <c r="AF840" i="39"/>
  <c r="AJ840" i="39"/>
  <c r="AI846" i="39"/>
  <c r="AG846" i="39"/>
  <c r="AL846" i="39"/>
  <c r="AF846" i="39"/>
  <c r="AJ846" i="39"/>
  <c r="AI852" i="39"/>
  <c r="AE852" i="39" s="1"/>
  <c r="AG852" i="39"/>
  <c r="AL852" i="39"/>
  <c r="AF852" i="39"/>
  <c r="AJ852" i="39"/>
  <c r="AI858" i="39"/>
  <c r="AG858" i="39"/>
  <c r="AL858" i="39"/>
  <c r="AF858" i="39"/>
  <c r="AJ858" i="39"/>
  <c r="AH863" i="39"/>
  <c r="AL869" i="39"/>
  <c r="AF869" i="39"/>
  <c r="AJ869" i="39"/>
  <c r="AI869" i="39"/>
  <c r="AE869" i="39" s="1"/>
  <c r="AI870" i="39"/>
  <c r="AG870" i="39"/>
  <c r="AL870" i="39"/>
  <c r="AF870" i="39"/>
  <c r="AJ870" i="39"/>
  <c r="AH875" i="39"/>
  <c r="AL881" i="39"/>
  <c r="AF881" i="39"/>
  <c r="AJ881" i="39"/>
  <c r="AI881" i="39"/>
  <c r="AI882" i="39"/>
  <c r="AG882" i="39"/>
  <c r="AL882" i="39"/>
  <c r="AF882" i="39"/>
  <c r="AJ882" i="39"/>
  <c r="AH887" i="39"/>
  <c r="AL893" i="39"/>
  <c r="AF893" i="39"/>
  <c r="AJ893" i="39"/>
  <c r="AI893" i="39"/>
  <c r="AI894" i="39"/>
  <c r="AG894" i="39"/>
  <c r="AL894" i="39"/>
  <c r="AF894" i="39"/>
  <c r="AJ894" i="39"/>
  <c r="AH899" i="39"/>
  <c r="AL905" i="39"/>
  <c r="AF905" i="39"/>
  <c r="AJ905" i="39"/>
  <c r="AI905" i="39"/>
  <c r="AI906" i="39"/>
  <c r="AG906" i="39"/>
  <c r="AL906" i="39"/>
  <c r="AF906" i="39"/>
  <c r="AJ906" i="39"/>
  <c r="AH911" i="39"/>
  <c r="AL917" i="39"/>
  <c r="AF917" i="39"/>
  <c r="AJ917" i="39"/>
  <c r="AI917" i="39"/>
  <c r="AI918" i="39"/>
  <c r="AG918" i="39"/>
  <c r="AL918" i="39"/>
  <c r="AF918" i="39"/>
  <c r="AJ918" i="39"/>
  <c r="AH923" i="39"/>
  <c r="AL929" i="39"/>
  <c r="AF929" i="39"/>
  <c r="AJ929" i="39"/>
  <c r="AI929" i="39"/>
  <c r="AI930" i="39"/>
  <c r="AG930" i="39"/>
  <c r="AL930" i="39"/>
  <c r="AF930" i="39"/>
  <c r="AJ930" i="39"/>
  <c r="AH935" i="39"/>
  <c r="AL941" i="39"/>
  <c r="AF941" i="39"/>
  <c r="AJ941" i="39"/>
  <c r="AI941" i="39"/>
  <c r="AI942" i="39"/>
  <c r="AG942" i="39"/>
  <c r="AL942" i="39"/>
  <c r="AF942" i="39"/>
  <c r="AJ942" i="39"/>
  <c r="AH947" i="39"/>
  <c r="AL953" i="39"/>
  <c r="AF953" i="39"/>
  <c r="AJ953" i="39"/>
  <c r="AI953" i="39"/>
  <c r="AI954" i="39"/>
  <c r="AG954" i="39"/>
  <c r="AL954" i="39"/>
  <c r="AF954" i="39"/>
  <c r="AJ954" i="39"/>
  <c r="AH959" i="39"/>
  <c r="AL965" i="39"/>
  <c r="AF965" i="39"/>
  <c r="AJ965" i="39"/>
  <c r="AI965" i="39"/>
  <c r="AI966" i="39"/>
  <c r="AG966" i="39"/>
  <c r="AL966" i="39"/>
  <c r="AF966" i="39"/>
  <c r="AJ966" i="39"/>
  <c r="AH971" i="39"/>
  <c r="AL977" i="39"/>
  <c r="AF977" i="39"/>
  <c r="AJ977" i="39"/>
  <c r="AI977" i="39"/>
  <c r="AI978" i="39"/>
  <c r="AG978" i="39"/>
  <c r="AL978" i="39"/>
  <c r="AF978" i="39"/>
  <c r="AJ978" i="39"/>
  <c r="AH983" i="39"/>
  <c r="AL989" i="39"/>
  <c r="AF989" i="39"/>
  <c r="AJ989" i="39"/>
  <c r="AI989" i="39"/>
  <c r="AI990" i="39"/>
  <c r="AG990" i="39"/>
  <c r="AL990" i="39"/>
  <c r="AF990" i="39"/>
  <c r="AJ990" i="39"/>
  <c r="AH995" i="39"/>
  <c r="AL1001" i="39"/>
  <c r="AF1001" i="39"/>
  <c r="AJ1001" i="39"/>
  <c r="AI1001" i="39"/>
  <c r="AI1002" i="39"/>
  <c r="AG1002" i="39"/>
  <c r="AL1002" i="39"/>
  <c r="AF1002" i="39"/>
  <c r="AJ1002" i="39"/>
  <c r="AH1007" i="39"/>
  <c r="AL1013" i="39"/>
  <c r="AF1013" i="39"/>
  <c r="AJ1013" i="39"/>
  <c r="AI1013" i="39"/>
  <c r="AI1014" i="39"/>
  <c r="AG1014" i="39"/>
  <c r="AL1014" i="39"/>
  <c r="AF1014" i="39"/>
  <c r="AJ1014" i="39"/>
  <c r="AH1019" i="39"/>
  <c r="AL1025" i="39"/>
  <c r="AF1025" i="39"/>
  <c r="AJ1025" i="39"/>
  <c r="AI1025" i="39"/>
  <c r="AI1026" i="39"/>
  <c r="AG1026" i="39"/>
  <c r="AL1026" i="39"/>
  <c r="AF1026" i="39"/>
  <c r="AJ1026" i="39"/>
  <c r="AH1031" i="39"/>
  <c r="AL1037" i="39"/>
  <c r="AF1037" i="39"/>
  <c r="AJ1037" i="39"/>
  <c r="AI1037" i="39"/>
  <c r="AI1038" i="39"/>
  <c r="AG1038" i="39"/>
  <c r="AL1038" i="39"/>
  <c r="AF1038" i="39"/>
  <c r="AJ1038" i="39"/>
  <c r="AH1043" i="39"/>
  <c r="AL1049" i="39"/>
  <c r="AF1049" i="39"/>
  <c r="AJ1049" i="39"/>
  <c r="AI1049" i="39"/>
  <c r="AI1050" i="39"/>
  <c r="AG1050" i="39"/>
  <c r="AL1050" i="39"/>
  <c r="AF1050" i="39"/>
  <c r="AJ1050" i="39"/>
  <c r="AH1055" i="39"/>
  <c r="AL1061" i="39"/>
  <c r="AF1061" i="39"/>
  <c r="AJ1061" i="39"/>
  <c r="AI1061" i="39"/>
  <c r="AI1062" i="39"/>
  <c r="AG1062" i="39"/>
  <c r="AL1062" i="39"/>
  <c r="AF1062" i="39"/>
  <c r="AJ1062" i="39"/>
  <c r="AH1067" i="39"/>
  <c r="AL1073" i="39"/>
  <c r="AF1073" i="39"/>
  <c r="AJ1073" i="39"/>
  <c r="AI1073" i="39"/>
  <c r="AI1074" i="39"/>
  <c r="AG1074" i="39"/>
  <c r="AL1074" i="39"/>
  <c r="AF1074" i="39"/>
  <c r="AJ1074" i="39"/>
  <c r="AH1079" i="39"/>
  <c r="AL1085" i="39"/>
  <c r="AF1085" i="39"/>
  <c r="AJ1085" i="39"/>
  <c r="AI1085" i="39"/>
  <c r="AE1085" i="39" s="1"/>
  <c r="AI1086" i="39"/>
  <c r="AG1086" i="39"/>
  <c r="AL1086" i="39"/>
  <c r="AF1086" i="39"/>
  <c r="AJ1086" i="39"/>
  <c r="AH1091" i="39"/>
  <c r="AL1097" i="39"/>
  <c r="AF1097" i="39"/>
  <c r="AJ1097" i="39"/>
  <c r="AI1097" i="39"/>
  <c r="AE1097" i="39" s="1"/>
  <c r="AI1098" i="39"/>
  <c r="AG1098" i="39"/>
  <c r="AL1098" i="39"/>
  <c r="AF1098" i="39"/>
  <c r="AJ1098" i="39"/>
  <c r="AH1103" i="39"/>
  <c r="AL1109" i="39"/>
  <c r="AF1109" i="39"/>
  <c r="AJ1109" i="39"/>
  <c r="AI1109" i="39"/>
  <c r="AE1109" i="39" s="1"/>
  <c r="AI1110" i="39"/>
  <c r="AG1110" i="39"/>
  <c r="AL1110" i="39"/>
  <c r="AF1110" i="39"/>
  <c r="AJ1110" i="39"/>
  <c r="AL1121" i="39"/>
  <c r="AF1121" i="39"/>
  <c r="AJ1121" i="39"/>
  <c r="AI1121" i="39"/>
  <c r="AI1122" i="39"/>
  <c r="AG1122" i="39"/>
  <c r="AL1122" i="39"/>
  <c r="AF1122" i="39"/>
  <c r="AJ1122" i="39"/>
  <c r="AI1126" i="39"/>
  <c r="AH1126" i="39"/>
  <c r="AE1126" i="39" s="1"/>
  <c r="AG1126" i="39"/>
  <c r="AL1126" i="39"/>
  <c r="AF1126" i="39"/>
  <c r="AJ1126" i="39"/>
  <c r="AH1172" i="39"/>
  <c r="AJ1172" i="39"/>
  <c r="AI1172" i="39"/>
  <c r="AG1172" i="39"/>
  <c r="AF1172" i="39"/>
  <c r="AF1178" i="39"/>
  <c r="AI1178" i="39"/>
  <c r="W10" i="38"/>
  <c r="J8" i="38"/>
  <c r="K8" i="38" s="1"/>
  <c r="AT8" i="38"/>
  <c r="BL8" i="38"/>
  <c r="L16" i="38"/>
  <c r="X16" i="38"/>
  <c r="AD16" i="38"/>
  <c r="AJ16" i="38"/>
  <c r="AV16" i="38"/>
  <c r="BB16" i="38"/>
  <c r="BH16" i="38"/>
  <c r="L22" i="38"/>
  <c r="X22" i="38"/>
  <c r="AD22" i="38"/>
  <c r="AJ22" i="38"/>
  <c r="AV22" i="38"/>
  <c r="BB22" i="38"/>
  <c r="BH22" i="38"/>
  <c r="I25" i="38"/>
  <c r="O25" i="38"/>
  <c r="U25" i="38"/>
  <c r="AG25" i="38"/>
  <c r="AM25" i="38"/>
  <c r="AS25" i="38"/>
  <c r="BE25" i="38"/>
  <c r="BK25" i="38"/>
  <c r="I31" i="38"/>
  <c r="O31" i="38"/>
  <c r="U31" i="38"/>
  <c r="AG31" i="38"/>
  <c r="AM31" i="38"/>
  <c r="AS31" i="38"/>
  <c r="BE31" i="38"/>
  <c r="BK31" i="38"/>
  <c r="L34" i="38"/>
  <c r="X34" i="38"/>
  <c r="AD34" i="38"/>
  <c r="AJ34" i="38"/>
  <c r="AV34" i="38"/>
  <c r="BB34" i="38"/>
  <c r="BH34" i="38"/>
  <c r="I37" i="38"/>
  <c r="O37" i="38"/>
  <c r="U37" i="38"/>
  <c r="AG37" i="38"/>
  <c r="AM37" i="38"/>
  <c r="AS37" i="38"/>
  <c r="BE37" i="38"/>
  <c r="BK37" i="38"/>
  <c r="L40" i="38"/>
  <c r="X40" i="38"/>
  <c r="AD40" i="38"/>
  <c r="AJ40" i="38"/>
  <c r="AV40" i="38"/>
  <c r="BB40" i="38"/>
  <c r="BH40" i="38"/>
  <c r="I43" i="38"/>
  <c r="U43" i="38"/>
  <c r="AG43" i="38"/>
  <c r="AS43" i="38"/>
  <c r="BE43" i="38"/>
  <c r="BK43" i="38"/>
  <c r="L46" i="38"/>
  <c r="X46" i="38"/>
  <c r="AD46" i="38"/>
  <c r="AJ46" i="38"/>
  <c r="AV46" i="38"/>
  <c r="BB46" i="38"/>
  <c r="BH46" i="38"/>
  <c r="I49" i="38"/>
  <c r="O49" i="38"/>
  <c r="U49" i="38"/>
  <c r="AG49" i="38"/>
  <c r="AM49" i="38"/>
  <c r="AS49" i="38"/>
  <c r="BE49" i="38"/>
  <c r="BK49" i="38"/>
  <c r="I55" i="38"/>
  <c r="O55" i="38"/>
  <c r="U55" i="38"/>
  <c r="AG55" i="38"/>
  <c r="AM55" i="38"/>
  <c r="AS55" i="38"/>
  <c r="BE55" i="38"/>
  <c r="BK55" i="38"/>
  <c r="AD58" i="38"/>
  <c r="AV58" i="38"/>
  <c r="BH58" i="38"/>
  <c r="I61" i="38"/>
  <c r="O61" i="38"/>
  <c r="U61" i="38"/>
  <c r="AG61" i="38"/>
  <c r="AM61" i="38"/>
  <c r="AS61" i="38"/>
  <c r="BE61" i="38"/>
  <c r="BK61" i="38"/>
  <c r="AK6" i="39"/>
  <c r="AH9" i="39"/>
  <c r="AK10" i="39"/>
  <c r="AK12" i="39"/>
  <c r="AH13" i="39"/>
  <c r="AK14" i="39"/>
  <c r="AH15" i="39"/>
  <c r="AK16" i="39"/>
  <c r="AH17" i="39"/>
  <c r="AK20" i="39"/>
  <c r="AH21" i="39"/>
  <c r="AK22" i="39"/>
  <c r="AK24" i="39"/>
  <c r="AK26" i="39"/>
  <c r="AH27" i="39"/>
  <c r="AK28" i="39"/>
  <c r="AH29" i="39"/>
  <c r="AK30" i="39"/>
  <c r="AH31" i="39"/>
  <c r="AH33" i="39"/>
  <c r="AK34" i="39"/>
  <c r="AH35" i="39"/>
  <c r="AK36" i="39"/>
  <c r="AH37" i="39"/>
  <c r="AK38" i="39"/>
  <c r="AH39" i="39"/>
  <c r="AK40" i="39"/>
  <c r="AK42" i="39"/>
  <c r="AH43" i="39"/>
  <c r="AK44" i="39"/>
  <c r="AH45" i="39"/>
  <c r="AK46" i="39"/>
  <c r="AH47" i="39"/>
  <c r="AK48" i="39"/>
  <c r="AH49" i="39"/>
  <c r="AK50" i="39"/>
  <c r="AK52" i="39"/>
  <c r="AH53" i="39"/>
  <c r="AK54" i="39"/>
  <c r="AH55" i="39"/>
  <c r="AK56" i="39"/>
  <c r="AH57" i="39"/>
  <c r="AK58" i="39"/>
  <c r="AH59" i="39"/>
  <c r="AK60" i="39"/>
  <c r="AH61" i="39"/>
  <c r="AK62" i="39"/>
  <c r="AH63" i="39"/>
  <c r="AK64" i="39"/>
  <c r="AH65" i="39"/>
  <c r="AK66" i="39"/>
  <c r="AH67" i="39"/>
  <c r="AK68" i="39"/>
  <c r="AH69" i="39"/>
  <c r="AK70" i="39"/>
  <c r="AH71" i="39"/>
  <c r="AK72" i="39"/>
  <c r="AH73" i="39"/>
  <c r="AK74" i="39"/>
  <c r="AH75" i="39"/>
  <c r="AK76" i="39"/>
  <c r="AH77" i="39"/>
  <c r="AK78" i="39"/>
  <c r="AH79" i="39"/>
  <c r="AK80" i="39"/>
  <c r="AH81" i="39"/>
  <c r="AH83" i="39"/>
  <c r="AK84" i="39"/>
  <c r="AH85" i="39"/>
  <c r="AK86" i="39"/>
  <c r="AK88" i="39"/>
  <c r="AH89" i="39"/>
  <c r="AK90" i="39"/>
  <c r="AK92" i="39"/>
  <c r="AH93" i="39"/>
  <c r="AH95" i="39"/>
  <c r="AK96" i="39"/>
  <c r="AH97" i="39"/>
  <c r="AK98" i="39"/>
  <c r="AH99" i="39"/>
  <c r="AK100" i="39"/>
  <c r="AK102" i="39"/>
  <c r="AH103" i="39"/>
  <c r="AK104" i="39"/>
  <c r="AK106" i="39"/>
  <c r="AH107" i="39"/>
  <c r="AK108" i="39"/>
  <c r="AH109" i="39"/>
  <c r="AK110" i="39"/>
  <c r="AH111" i="39"/>
  <c r="AK112" i="39"/>
  <c r="AK114" i="39"/>
  <c r="AH115" i="39"/>
  <c r="AK116" i="39"/>
  <c r="AH117" i="39"/>
  <c r="AK118" i="39"/>
  <c r="AH119" i="39"/>
  <c r="AK120" i="39"/>
  <c r="AH121" i="39"/>
  <c r="AK122" i="39"/>
  <c r="AH123" i="39"/>
  <c r="AK124" i="39"/>
  <c r="AH125" i="39"/>
  <c r="AK126" i="39"/>
  <c r="AH127" i="39"/>
  <c r="AK130" i="39"/>
  <c r="AH131" i="39"/>
  <c r="AK132" i="39"/>
  <c r="AH133" i="39"/>
  <c r="AK136" i="39"/>
  <c r="AH137" i="39"/>
  <c r="AK138" i="39"/>
  <c r="AH139" i="39"/>
  <c r="AK140" i="39"/>
  <c r="AH141" i="39"/>
  <c r="AK142" i="39"/>
  <c r="AK144" i="39"/>
  <c r="AK146" i="39"/>
  <c r="AH147" i="39"/>
  <c r="AK148" i="39"/>
  <c r="AK150" i="39"/>
  <c r="AH151" i="39"/>
  <c r="AK152" i="39"/>
  <c r="AK154" i="39"/>
  <c r="AK156" i="39"/>
  <c r="AH157" i="39"/>
  <c r="AK158" i="39"/>
  <c r="AK160" i="39"/>
  <c r="AH161" i="39"/>
  <c r="AK162" i="39"/>
  <c r="AH163" i="39"/>
  <c r="AK164" i="39"/>
  <c r="AH165" i="39"/>
  <c r="AK166" i="39"/>
  <c r="AH167" i="39"/>
  <c r="AK168" i="39"/>
  <c r="AH169" i="39"/>
  <c r="AK170" i="39"/>
  <c r="AH171" i="39"/>
  <c r="AK172" i="39"/>
  <c r="AH173" i="39"/>
  <c r="AH175" i="39"/>
  <c r="AK176" i="39"/>
  <c r="AH177" i="39"/>
  <c r="AK178" i="39"/>
  <c r="AK180" i="39"/>
  <c r="AH181" i="39"/>
  <c r="AK182" i="39"/>
  <c r="AK184" i="39"/>
  <c r="AH185" i="39"/>
  <c r="AK186" i="39"/>
  <c r="AH187" i="39"/>
  <c r="AK188" i="39"/>
  <c r="AK190" i="39"/>
  <c r="AH191" i="39"/>
  <c r="AK192" i="39"/>
  <c r="AK194" i="39"/>
  <c r="AH195" i="39"/>
  <c r="AK196" i="39"/>
  <c r="AH197" i="39"/>
  <c r="AK198" i="39"/>
  <c r="AH199" i="39"/>
  <c r="AK200" i="39"/>
  <c r="AH201" i="39"/>
  <c r="AK202" i="39"/>
  <c r="AK206" i="39"/>
  <c r="AK208" i="39"/>
  <c r="AH209" i="39"/>
  <c r="AK210" i="39"/>
  <c r="AK212" i="39"/>
  <c r="AH213" i="39"/>
  <c r="AK214" i="39"/>
  <c r="AK216" i="39"/>
  <c r="AH217" i="39"/>
  <c r="AK218" i="39"/>
  <c r="AH219" i="39"/>
  <c r="AK220" i="39"/>
  <c r="AH221" i="39"/>
  <c r="AK222" i="39"/>
  <c r="AH223" i="39"/>
  <c r="AK224" i="39"/>
  <c r="AH225" i="39"/>
  <c r="AK226" i="39"/>
  <c r="AH227" i="39"/>
  <c r="AK228" i="39"/>
  <c r="AH229" i="39"/>
  <c r="AK230" i="39"/>
  <c r="AH231" i="39"/>
  <c r="AK232" i="39"/>
  <c r="AH233" i="39"/>
  <c r="AK234" i="39"/>
  <c r="AK236" i="39"/>
  <c r="AH237" i="39"/>
  <c r="AK238" i="39"/>
  <c r="AH239" i="39"/>
  <c r="AK240" i="39"/>
  <c r="AH241" i="39"/>
  <c r="AK242" i="39"/>
  <c r="AH243" i="39"/>
  <c r="AK244" i="39"/>
  <c r="AK248" i="39"/>
  <c r="AH249" i="39"/>
  <c r="AK250" i="39"/>
  <c r="AH251" i="39"/>
  <c r="AK254" i="39"/>
  <c r="AH255" i="39"/>
  <c r="AH257" i="39"/>
  <c r="AK262" i="39"/>
  <c r="AH263" i="39"/>
  <c r="AK266" i="39"/>
  <c r="AH267" i="39"/>
  <c r="AK268" i="39"/>
  <c r="AH269" i="39"/>
  <c r="AK270" i="39"/>
  <c r="AK272" i="39"/>
  <c r="AH273" i="39"/>
  <c r="AK274" i="39"/>
  <c r="AK276" i="39"/>
  <c r="AH277" i="39"/>
  <c r="AH279" i="39"/>
  <c r="AK280" i="39"/>
  <c r="AH281" i="39"/>
  <c r="AK282" i="39"/>
  <c r="AK284" i="39"/>
  <c r="AH285" i="39"/>
  <c r="AK286" i="39"/>
  <c r="AK288" i="39"/>
  <c r="AH289" i="39"/>
  <c r="AK290" i="39"/>
  <c r="AH291" i="39"/>
  <c r="AH293" i="39"/>
  <c r="AK294" i="39"/>
  <c r="AH295" i="39"/>
  <c r="AK296" i="39"/>
  <c r="AH297" i="39"/>
  <c r="AK298" i="39"/>
  <c r="AK300" i="39"/>
  <c r="AH301" i="39"/>
  <c r="AK302" i="39"/>
  <c r="AK304" i="39"/>
  <c r="AH305" i="39"/>
  <c r="AK306" i="39"/>
  <c r="AK310" i="39"/>
  <c r="AK312" i="39"/>
  <c r="AK314" i="39"/>
  <c r="AK316" i="39"/>
  <c r="AK320" i="39"/>
  <c r="AK322" i="39"/>
  <c r="AK328" i="39"/>
  <c r="AK330" i="39"/>
  <c r="AK332" i="39"/>
  <c r="AK334" i="39"/>
  <c r="AK336" i="39"/>
  <c r="AK338" i="39"/>
  <c r="AK340" i="39"/>
  <c r="AK342" i="39"/>
  <c r="AK344" i="39"/>
  <c r="AK346" i="39"/>
  <c r="AK348" i="39"/>
  <c r="AK350" i="39"/>
  <c r="AK352" i="39"/>
  <c r="AK354" i="39"/>
  <c r="AK356" i="39"/>
  <c r="AK358" i="39"/>
  <c r="AK360" i="39"/>
  <c r="AK362" i="39"/>
  <c r="AK364" i="39"/>
  <c r="AK368" i="39"/>
  <c r="AK372" i="39"/>
  <c r="AK376" i="39"/>
  <c r="AK378" i="39"/>
  <c r="AK380" i="39"/>
  <c r="AK382" i="39"/>
  <c r="AK384" i="39"/>
  <c r="AK386" i="39"/>
  <c r="AK388" i="39"/>
  <c r="AK390" i="39"/>
  <c r="AK392" i="39"/>
  <c r="AK394" i="39"/>
  <c r="AK396" i="39"/>
  <c r="AK398" i="39"/>
  <c r="AG405" i="39"/>
  <c r="AL406" i="39"/>
  <c r="AF406" i="39"/>
  <c r="AG407" i="39"/>
  <c r="AL408" i="39"/>
  <c r="AF408" i="39"/>
  <c r="AG408" i="39"/>
  <c r="AL410" i="39"/>
  <c r="AF410" i="39"/>
  <c r="AL412" i="39"/>
  <c r="AF412" i="39"/>
  <c r="AL414" i="39"/>
  <c r="AF414" i="39"/>
  <c r="AG415" i="39"/>
  <c r="AL418" i="39"/>
  <c r="AF418" i="39"/>
  <c r="AG418" i="39"/>
  <c r="AL420" i="39"/>
  <c r="AF420" i="39"/>
  <c r="AG420" i="39"/>
  <c r="AL422" i="39"/>
  <c r="AF422" i="39"/>
  <c r="AG423" i="39"/>
  <c r="AL426" i="39"/>
  <c r="AF426" i="39"/>
  <c r="AG427" i="39"/>
  <c r="AL428" i="39"/>
  <c r="AF428" i="39"/>
  <c r="AG428" i="39"/>
  <c r="AL430" i="39"/>
  <c r="AF430" i="39"/>
  <c r="AG431" i="39"/>
  <c r="AL432" i="39"/>
  <c r="AF432" i="39"/>
  <c r="AG432" i="39"/>
  <c r="AL434" i="39"/>
  <c r="AF434" i="39"/>
  <c r="AG435" i="39"/>
  <c r="AL436" i="39"/>
  <c r="AF436" i="39"/>
  <c r="AG436" i="39"/>
  <c r="AG437" i="39"/>
  <c r="AG439" i="39"/>
  <c r="AG441" i="39"/>
  <c r="AL442" i="39"/>
  <c r="AF442" i="39"/>
  <c r="AG442" i="39"/>
  <c r="AG445" i="39"/>
  <c r="AL446" i="39"/>
  <c r="AF446" i="39"/>
  <c r="AG446" i="39"/>
  <c r="AL448" i="39"/>
  <c r="AF448" i="39"/>
  <c r="AG448" i="39"/>
  <c r="W8" i="38"/>
  <c r="AU8" i="38"/>
  <c r="BM8" i="38"/>
  <c r="L9" i="38"/>
  <c r="X9" i="38"/>
  <c r="AD9" i="38"/>
  <c r="AJ9" i="38"/>
  <c r="AV9" i="38"/>
  <c r="BH9" i="38"/>
  <c r="M10" i="38"/>
  <c r="Y10" i="38"/>
  <c r="AE10" i="38"/>
  <c r="AK10" i="38"/>
  <c r="AW10" i="38"/>
  <c r="BC10" i="38"/>
  <c r="BI10" i="38"/>
  <c r="H11" i="38"/>
  <c r="N11" i="38"/>
  <c r="T11" i="38"/>
  <c r="AF11" i="38"/>
  <c r="AL11" i="38"/>
  <c r="AR11" i="38"/>
  <c r="BD11" i="38"/>
  <c r="BJ11" i="38"/>
  <c r="I12" i="38"/>
  <c r="O12" i="38"/>
  <c r="U12" i="38"/>
  <c r="AG12" i="38"/>
  <c r="AM12" i="38"/>
  <c r="AS12" i="38"/>
  <c r="BE12" i="38"/>
  <c r="J13" i="38"/>
  <c r="K13" i="38" s="1"/>
  <c r="P13" i="38"/>
  <c r="V13" i="38"/>
  <c r="AB13" i="38"/>
  <c r="AN13" i="38"/>
  <c r="AT13" i="38"/>
  <c r="AZ13" i="38"/>
  <c r="BL13" i="38"/>
  <c r="Q14" i="38"/>
  <c r="W14" i="38"/>
  <c r="AC14" i="38"/>
  <c r="AO14" i="38"/>
  <c r="AU14" i="38"/>
  <c r="BA14" i="38"/>
  <c r="BM14" i="38"/>
  <c r="L15" i="38"/>
  <c r="X15" i="38"/>
  <c r="AD15" i="38"/>
  <c r="AJ15" i="38"/>
  <c r="AV15" i="38"/>
  <c r="BB15" i="38"/>
  <c r="BH15" i="38"/>
  <c r="M16" i="38"/>
  <c r="Y16" i="38"/>
  <c r="AE16" i="38"/>
  <c r="AK16" i="38"/>
  <c r="AW16" i="38"/>
  <c r="BC16" i="38"/>
  <c r="BI16" i="38"/>
  <c r="H17" i="38"/>
  <c r="N17" i="38"/>
  <c r="T17" i="38"/>
  <c r="AF17" i="38"/>
  <c r="AL17" i="38"/>
  <c r="AR17" i="38"/>
  <c r="BD17" i="38"/>
  <c r="BJ17" i="38"/>
  <c r="I18" i="38"/>
  <c r="O18" i="38"/>
  <c r="U18" i="38"/>
  <c r="AG18" i="38"/>
  <c r="AM18" i="38"/>
  <c r="AS18" i="38"/>
  <c r="BE18" i="38"/>
  <c r="J19" i="38"/>
  <c r="P19" i="38"/>
  <c r="V19" i="38"/>
  <c r="AB19" i="38"/>
  <c r="AN19" i="38"/>
  <c r="AT19" i="38"/>
  <c r="AZ19" i="38"/>
  <c r="BL19" i="38"/>
  <c r="Q20" i="38"/>
  <c r="W20" i="38"/>
  <c r="AC20" i="38"/>
  <c r="AO20" i="38"/>
  <c r="AU20" i="38"/>
  <c r="BA20" i="38"/>
  <c r="BM20" i="38"/>
  <c r="L21" i="38"/>
  <c r="X21" i="38"/>
  <c r="AD21" i="38"/>
  <c r="AJ21" i="38"/>
  <c r="AV21" i="38"/>
  <c r="BB21" i="38"/>
  <c r="BH21" i="38"/>
  <c r="M22" i="38"/>
  <c r="Y22" i="38"/>
  <c r="AE22" i="38"/>
  <c r="AK22" i="38"/>
  <c r="AW22" i="38"/>
  <c r="BC22" i="38"/>
  <c r="BI22" i="38"/>
  <c r="H23" i="38"/>
  <c r="N23" i="38"/>
  <c r="T23" i="38"/>
  <c r="AF23" i="38"/>
  <c r="AL23" i="38"/>
  <c r="AR23" i="38"/>
  <c r="BD23" i="38"/>
  <c r="BJ23" i="38"/>
  <c r="I24" i="38"/>
  <c r="O24" i="38"/>
  <c r="U24" i="38"/>
  <c r="AG24" i="38"/>
  <c r="AM24" i="38"/>
  <c r="AS24" i="38"/>
  <c r="BE24" i="38"/>
  <c r="J25" i="38"/>
  <c r="P25" i="38"/>
  <c r="V25" i="38"/>
  <c r="AB25" i="38"/>
  <c r="AN25" i="38"/>
  <c r="AT25" i="38"/>
  <c r="AZ25" i="38"/>
  <c r="BL25" i="38"/>
  <c r="Q26" i="38"/>
  <c r="W26" i="38"/>
  <c r="AC26" i="38"/>
  <c r="AO26" i="38"/>
  <c r="AU26" i="38"/>
  <c r="BA26" i="38"/>
  <c r="BM26" i="38"/>
  <c r="L27" i="38"/>
  <c r="X27" i="38"/>
  <c r="AD27" i="38"/>
  <c r="AJ27" i="38"/>
  <c r="AV27" i="38"/>
  <c r="BB27" i="38"/>
  <c r="BH27" i="38"/>
  <c r="M28" i="38"/>
  <c r="Y28" i="38"/>
  <c r="AE28" i="38"/>
  <c r="AK28" i="38"/>
  <c r="AW28" i="38"/>
  <c r="BC28" i="38"/>
  <c r="BI28" i="38"/>
  <c r="H29" i="38"/>
  <c r="N29" i="38"/>
  <c r="T29" i="38"/>
  <c r="AF29" i="38"/>
  <c r="AL29" i="38"/>
  <c r="AR29" i="38"/>
  <c r="BD29" i="38"/>
  <c r="BJ29" i="38"/>
  <c r="I30" i="38"/>
  <c r="G30" i="38" s="1"/>
  <c r="O30" i="38"/>
  <c r="U30" i="38"/>
  <c r="AG30" i="38"/>
  <c r="AM30" i="38"/>
  <c r="AS30" i="38"/>
  <c r="BE30" i="38"/>
  <c r="J31" i="38"/>
  <c r="P31" i="38"/>
  <c r="V31" i="38"/>
  <c r="AB31" i="38"/>
  <c r="AN31" i="38"/>
  <c r="AT31" i="38"/>
  <c r="AZ31" i="38"/>
  <c r="BL31" i="38"/>
  <c r="Q32" i="38"/>
  <c r="W32" i="38"/>
  <c r="AC32" i="38"/>
  <c r="AO32" i="38"/>
  <c r="AU32" i="38"/>
  <c r="BA32" i="38"/>
  <c r="BM32" i="38"/>
  <c r="L33" i="38"/>
  <c r="X33" i="38"/>
  <c r="AD33" i="38"/>
  <c r="AJ33" i="38"/>
  <c r="AV33" i="38"/>
  <c r="BB33" i="38"/>
  <c r="BH33" i="38"/>
  <c r="M34" i="38"/>
  <c r="Y34" i="38"/>
  <c r="AE34" i="38"/>
  <c r="AK34" i="38"/>
  <c r="AW34" i="38"/>
  <c r="BC34" i="38"/>
  <c r="BI34" i="38"/>
  <c r="H35" i="38"/>
  <c r="N35" i="38"/>
  <c r="T35" i="38"/>
  <c r="AF35" i="38"/>
  <c r="AL35" i="38"/>
  <c r="AR35" i="38"/>
  <c r="BD35" i="38"/>
  <c r="BJ35" i="38"/>
  <c r="I36" i="38"/>
  <c r="O36" i="38"/>
  <c r="U36" i="38"/>
  <c r="AG36" i="38"/>
  <c r="AM36" i="38"/>
  <c r="AS36" i="38"/>
  <c r="BE36" i="38"/>
  <c r="J37" i="38"/>
  <c r="P37" i="38"/>
  <c r="V37" i="38"/>
  <c r="AB37" i="38"/>
  <c r="AN37" i="38"/>
  <c r="AT37" i="38"/>
  <c r="AZ37" i="38"/>
  <c r="BL37" i="38"/>
  <c r="Q38" i="38"/>
  <c r="W38" i="38"/>
  <c r="AC38" i="38"/>
  <c r="AO38" i="38"/>
  <c r="AU38" i="38"/>
  <c r="BA38" i="38"/>
  <c r="BM38" i="38"/>
  <c r="L39" i="38"/>
  <c r="X39" i="38"/>
  <c r="AD39" i="38"/>
  <c r="AJ39" i="38"/>
  <c r="AV39" i="38"/>
  <c r="BB39" i="38"/>
  <c r="BH39" i="38"/>
  <c r="M40" i="38"/>
  <c r="Y40" i="38"/>
  <c r="AE40" i="38"/>
  <c r="AK40" i="38"/>
  <c r="AW40" i="38"/>
  <c r="BC40" i="38"/>
  <c r="BI40" i="38"/>
  <c r="H41" i="38"/>
  <c r="N41" i="38"/>
  <c r="T41" i="38"/>
  <c r="AF41" i="38"/>
  <c r="AL41" i="38"/>
  <c r="AR41" i="38"/>
  <c r="BD41" i="38"/>
  <c r="BJ41" i="38"/>
  <c r="I42" i="38"/>
  <c r="G42" i="38" s="1"/>
  <c r="O42" i="38"/>
  <c r="U42" i="38"/>
  <c r="AG42" i="38"/>
  <c r="AM42" i="38"/>
  <c r="AS42" i="38"/>
  <c r="BE42" i="38"/>
  <c r="J43" i="38"/>
  <c r="P43" i="38"/>
  <c r="V43" i="38"/>
  <c r="AB43" i="38"/>
  <c r="AN43" i="38"/>
  <c r="AT43" i="38"/>
  <c r="AZ43" i="38"/>
  <c r="BL43" i="38"/>
  <c r="Q44" i="38"/>
  <c r="W44" i="38"/>
  <c r="AC44" i="38"/>
  <c r="AO44" i="38"/>
  <c r="AU44" i="38"/>
  <c r="BA44" i="38"/>
  <c r="BM44" i="38"/>
  <c r="L45" i="38"/>
  <c r="X45" i="38"/>
  <c r="AD45" i="38"/>
  <c r="AJ45" i="38"/>
  <c r="AV45" i="38"/>
  <c r="BB45" i="38"/>
  <c r="BH45" i="38"/>
  <c r="M46" i="38"/>
  <c r="Y46" i="38"/>
  <c r="AE46" i="38"/>
  <c r="AK46" i="38"/>
  <c r="AW46" i="38"/>
  <c r="BC46" i="38"/>
  <c r="BI46" i="38"/>
  <c r="H47" i="38"/>
  <c r="N47" i="38"/>
  <c r="T47" i="38"/>
  <c r="AF47" i="38"/>
  <c r="AL47" i="38"/>
  <c r="AR47" i="38"/>
  <c r="BD47" i="38"/>
  <c r="BJ47" i="38"/>
  <c r="I48" i="38"/>
  <c r="O48" i="38"/>
  <c r="U48" i="38"/>
  <c r="AG48" i="38"/>
  <c r="AM48" i="38"/>
  <c r="AS48" i="38"/>
  <c r="BE48" i="38"/>
  <c r="J49" i="38"/>
  <c r="P49" i="38"/>
  <c r="V49" i="38"/>
  <c r="AB49" i="38"/>
  <c r="AN49" i="38"/>
  <c r="AT49" i="38"/>
  <c r="AZ49" i="38"/>
  <c r="BL49" i="38"/>
  <c r="Q50" i="38"/>
  <c r="W50" i="38"/>
  <c r="AC50" i="38"/>
  <c r="AO50" i="38"/>
  <c r="AU50" i="38"/>
  <c r="BA50" i="38"/>
  <c r="BM50" i="38"/>
  <c r="L51" i="38"/>
  <c r="X51" i="38"/>
  <c r="AD51" i="38"/>
  <c r="AJ51" i="38"/>
  <c r="AV51" i="38"/>
  <c r="BB51" i="38"/>
  <c r="BH51" i="38"/>
  <c r="M52" i="38"/>
  <c r="Y52" i="38"/>
  <c r="AE52" i="38"/>
  <c r="AK52" i="38"/>
  <c r="AW52" i="38"/>
  <c r="BC52" i="38"/>
  <c r="BI52" i="38"/>
  <c r="H53" i="38"/>
  <c r="N53" i="38"/>
  <c r="T53" i="38"/>
  <c r="AF53" i="38"/>
  <c r="AL53" i="38"/>
  <c r="AR53" i="38"/>
  <c r="BD53" i="38"/>
  <c r="BJ53" i="38"/>
  <c r="I54" i="38"/>
  <c r="O54" i="38"/>
  <c r="U54" i="38"/>
  <c r="AG54" i="38"/>
  <c r="AM54" i="38"/>
  <c r="AS54" i="38"/>
  <c r="BE54" i="38"/>
  <c r="J55" i="38"/>
  <c r="P55" i="38"/>
  <c r="V55" i="38"/>
  <c r="AB55" i="38"/>
  <c r="AN55" i="38"/>
  <c r="AT55" i="38"/>
  <c r="AZ55" i="38"/>
  <c r="BL55" i="38"/>
  <c r="Q56" i="38"/>
  <c r="W56" i="38"/>
  <c r="AC56" i="38"/>
  <c r="AO56" i="38"/>
  <c r="AU56" i="38"/>
  <c r="BA56" i="38"/>
  <c r="BM56" i="38"/>
  <c r="L57" i="38"/>
  <c r="X57" i="38"/>
  <c r="AD57" i="38"/>
  <c r="AJ57" i="38"/>
  <c r="AV57" i="38"/>
  <c r="BB57" i="38"/>
  <c r="BH57" i="38"/>
  <c r="M58" i="38"/>
  <c r="Y58" i="38"/>
  <c r="AE58" i="38"/>
  <c r="AK58" i="38"/>
  <c r="AW58" i="38"/>
  <c r="BC58" i="38"/>
  <c r="BI58" i="38"/>
  <c r="H59" i="38"/>
  <c r="N59" i="38"/>
  <c r="T59" i="38"/>
  <c r="AF59" i="38"/>
  <c r="AL59" i="38"/>
  <c r="AR59" i="38"/>
  <c r="BD59" i="38"/>
  <c r="BJ59" i="38"/>
  <c r="I60" i="38"/>
  <c r="O60" i="38"/>
  <c r="U60" i="38"/>
  <c r="AG60" i="38"/>
  <c r="AM60" i="38"/>
  <c r="AS60" i="38"/>
  <c r="BE60" i="38"/>
  <c r="J61" i="38"/>
  <c r="P61" i="38"/>
  <c r="V61" i="38"/>
  <c r="AB61" i="38"/>
  <c r="AN61" i="38"/>
  <c r="AT61" i="38"/>
  <c r="AZ61" i="38"/>
  <c r="BL61" i="38"/>
  <c r="Q62" i="38"/>
  <c r="W62" i="38"/>
  <c r="AC62" i="38"/>
  <c r="AO62" i="38"/>
  <c r="AU62" i="38"/>
  <c r="BA62" i="38"/>
  <c r="BM62" i="38"/>
  <c r="L63" i="38"/>
  <c r="X63" i="38"/>
  <c r="AD63" i="38"/>
  <c r="AJ63" i="38"/>
  <c r="AV63" i="38"/>
  <c r="BB63" i="38"/>
  <c r="BH63" i="38"/>
  <c r="W5" i="39"/>
  <c r="AG5" i="39" s="1"/>
  <c r="AF6" i="39"/>
  <c r="AL6" i="39"/>
  <c r="W7" i="39"/>
  <c r="AG7" i="39" s="1"/>
  <c r="AI7" i="39"/>
  <c r="AF8" i="39"/>
  <c r="W9" i="39"/>
  <c r="AG9" i="39" s="1"/>
  <c r="AI9" i="39"/>
  <c r="AF10" i="39"/>
  <c r="AL10" i="39"/>
  <c r="W11" i="39"/>
  <c r="AG11" i="39" s="1"/>
  <c r="AI11" i="39"/>
  <c r="AF12" i="39"/>
  <c r="AL12" i="39"/>
  <c r="W13" i="39"/>
  <c r="AG13" i="39" s="1"/>
  <c r="AI13" i="39"/>
  <c r="AF14" i="39"/>
  <c r="AL14" i="39"/>
  <c r="W15" i="39"/>
  <c r="AG15" i="39" s="1"/>
  <c r="AI15" i="39"/>
  <c r="AF16" i="39"/>
  <c r="AL16" i="39"/>
  <c r="W17" i="39"/>
  <c r="AG17" i="39" s="1"/>
  <c r="AI17" i="39"/>
  <c r="AF18" i="39"/>
  <c r="AL18" i="39"/>
  <c r="W19" i="39"/>
  <c r="AG19" i="39" s="1"/>
  <c r="AI19" i="39"/>
  <c r="AF20" i="39"/>
  <c r="AL20" i="39"/>
  <c r="W21" i="39"/>
  <c r="AG21" i="39" s="1"/>
  <c r="AI21" i="39"/>
  <c r="AF22" i="39"/>
  <c r="AL22" i="39"/>
  <c r="W23" i="39"/>
  <c r="AG23" i="39" s="1"/>
  <c r="AI23" i="39"/>
  <c r="AF24" i="39"/>
  <c r="AL24" i="39"/>
  <c r="W25" i="39"/>
  <c r="AG25" i="39" s="1"/>
  <c r="AI25" i="39"/>
  <c r="AF26" i="39"/>
  <c r="AL26" i="39"/>
  <c r="W27" i="39"/>
  <c r="AG27" i="39" s="1"/>
  <c r="AI27" i="39"/>
  <c r="AF28" i="39"/>
  <c r="AL28" i="39"/>
  <c r="W29" i="39"/>
  <c r="AG29" i="39" s="1"/>
  <c r="AI29" i="39"/>
  <c r="AF30" i="39"/>
  <c r="AL30" i="39"/>
  <c r="W31" i="39"/>
  <c r="AG31" i="39" s="1"/>
  <c r="AI31" i="39"/>
  <c r="AF32" i="39"/>
  <c r="AL32" i="39"/>
  <c r="W33" i="39"/>
  <c r="AG33" i="39" s="1"/>
  <c r="AI33" i="39"/>
  <c r="AF34" i="39"/>
  <c r="AL34" i="39"/>
  <c r="W35" i="39"/>
  <c r="AG35" i="39" s="1"/>
  <c r="AI35" i="39"/>
  <c r="AF36" i="39"/>
  <c r="AL36" i="39"/>
  <c r="W37" i="39"/>
  <c r="AG37" i="39" s="1"/>
  <c r="AI37" i="39"/>
  <c r="AF38" i="39"/>
  <c r="AL38" i="39"/>
  <c r="W39" i="39"/>
  <c r="AG39" i="39" s="1"/>
  <c r="AI39" i="39"/>
  <c r="AF40" i="39"/>
  <c r="AL40" i="39"/>
  <c r="W41" i="39"/>
  <c r="AG41" i="39" s="1"/>
  <c r="AI41" i="39"/>
  <c r="AF42" i="39"/>
  <c r="AL42" i="39"/>
  <c r="W43" i="39"/>
  <c r="AG43" i="39" s="1"/>
  <c r="AI43" i="39"/>
  <c r="AF44" i="39"/>
  <c r="AL44" i="39"/>
  <c r="W45" i="39"/>
  <c r="AG45" i="39" s="1"/>
  <c r="AI45" i="39"/>
  <c r="AF46" i="39"/>
  <c r="AL46" i="39"/>
  <c r="W47" i="39"/>
  <c r="AG47" i="39" s="1"/>
  <c r="AI47" i="39"/>
  <c r="AF48" i="39"/>
  <c r="AL48" i="39"/>
  <c r="W49" i="39"/>
  <c r="AG49" i="39" s="1"/>
  <c r="AI49" i="39"/>
  <c r="AF50" i="39"/>
  <c r="AL50" i="39"/>
  <c r="W51" i="39"/>
  <c r="AG51" i="39" s="1"/>
  <c r="AI51" i="39"/>
  <c r="AF52" i="39"/>
  <c r="AL52" i="39"/>
  <c r="W53" i="39"/>
  <c r="AG53" i="39" s="1"/>
  <c r="AI53" i="39"/>
  <c r="AF54" i="39"/>
  <c r="AL54" i="39"/>
  <c r="W55" i="39"/>
  <c r="AG55" i="39" s="1"/>
  <c r="AI55" i="39"/>
  <c r="AF56" i="39"/>
  <c r="AL56" i="39"/>
  <c r="W57" i="39"/>
  <c r="AG57" i="39" s="1"/>
  <c r="AI57" i="39"/>
  <c r="AF58" i="39"/>
  <c r="AL58" i="39"/>
  <c r="W59" i="39"/>
  <c r="AG59" i="39" s="1"/>
  <c r="AI59" i="39"/>
  <c r="AF60" i="39"/>
  <c r="AL60" i="39"/>
  <c r="W61" i="39"/>
  <c r="AG61" i="39" s="1"/>
  <c r="AI61" i="39"/>
  <c r="AF62" i="39"/>
  <c r="AL62" i="39"/>
  <c r="W63" i="39"/>
  <c r="AG63" i="39" s="1"/>
  <c r="AI63" i="39"/>
  <c r="AF64" i="39"/>
  <c r="AL64" i="39"/>
  <c r="W65" i="39"/>
  <c r="AG65" i="39" s="1"/>
  <c r="AI65" i="39"/>
  <c r="AF66" i="39"/>
  <c r="AL66" i="39"/>
  <c r="W67" i="39"/>
  <c r="AG67" i="39" s="1"/>
  <c r="AI67" i="39"/>
  <c r="AF68" i="39"/>
  <c r="AL68" i="39"/>
  <c r="W69" i="39"/>
  <c r="AG69" i="39" s="1"/>
  <c r="AI69" i="39"/>
  <c r="AF70" i="39"/>
  <c r="AL70" i="39"/>
  <c r="W71" i="39"/>
  <c r="AG71" i="39" s="1"/>
  <c r="AI71" i="39"/>
  <c r="AF72" i="39"/>
  <c r="AL72" i="39"/>
  <c r="W73" i="39"/>
  <c r="AG73" i="39" s="1"/>
  <c r="AI73" i="39"/>
  <c r="AF74" i="39"/>
  <c r="AL74" i="39"/>
  <c r="W75" i="39"/>
  <c r="AG75" i="39" s="1"/>
  <c r="AI75" i="39"/>
  <c r="AF76" i="39"/>
  <c r="AL76" i="39"/>
  <c r="W77" i="39"/>
  <c r="AG77" i="39" s="1"/>
  <c r="AI77" i="39"/>
  <c r="AF78" i="39"/>
  <c r="AL78" i="39"/>
  <c r="W79" i="39"/>
  <c r="AG79" i="39" s="1"/>
  <c r="AI79" i="39"/>
  <c r="AF80" i="39"/>
  <c r="AL80" i="39"/>
  <c r="W81" i="39"/>
  <c r="AG81" i="39" s="1"/>
  <c r="AI81" i="39"/>
  <c r="AF82" i="39"/>
  <c r="AL82" i="39"/>
  <c r="W83" i="39"/>
  <c r="AG83" i="39" s="1"/>
  <c r="AI83" i="39"/>
  <c r="AF84" i="39"/>
  <c r="AL84" i="39"/>
  <c r="W85" i="39"/>
  <c r="AG85" i="39" s="1"/>
  <c r="AI85" i="39"/>
  <c r="AF86" i="39"/>
  <c r="AL86" i="39"/>
  <c r="W87" i="39"/>
  <c r="AG87" i="39" s="1"/>
  <c r="AI87" i="39"/>
  <c r="AF88" i="39"/>
  <c r="AL88" i="39"/>
  <c r="W89" i="39"/>
  <c r="AG89" i="39" s="1"/>
  <c r="AI89" i="39"/>
  <c r="AF90" i="39"/>
  <c r="AL90" i="39"/>
  <c r="W91" i="39"/>
  <c r="AG91" i="39" s="1"/>
  <c r="AI91" i="39"/>
  <c r="AF92" i="39"/>
  <c r="AL92" i="39"/>
  <c r="W93" i="39"/>
  <c r="AG93" i="39" s="1"/>
  <c r="AI93" i="39"/>
  <c r="AF94" i="39"/>
  <c r="AL94" i="39"/>
  <c r="W95" i="39"/>
  <c r="AG95" i="39" s="1"/>
  <c r="AI95" i="39"/>
  <c r="AF96" i="39"/>
  <c r="AL96" i="39"/>
  <c r="W97" i="39"/>
  <c r="AG97" i="39" s="1"/>
  <c r="AI97" i="39"/>
  <c r="AF98" i="39"/>
  <c r="AL98" i="39"/>
  <c r="W99" i="39"/>
  <c r="AG99" i="39" s="1"/>
  <c r="AI99" i="39"/>
  <c r="AF100" i="39"/>
  <c r="AL100" i="39"/>
  <c r="W101" i="39"/>
  <c r="AG101" i="39" s="1"/>
  <c r="AI101" i="39"/>
  <c r="AF102" i="39"/>
  <c r="AL102" i="39"/>
  <c r="W103" i="39"/>
  <c r="AG103" i="39" s="1"/>
  <c r="AI103" i="39"/>
  <c r="AF104" i="39"/>
  <c r="AL104" i="39"/>
  <c r="W105" i="39"/>
  <c r="AG105" i="39" s="1"/>
  <c r="AI105" i="39"/>
  <c r="AF106" i="39"/>
  <c r="AL106" i="39"/>
  <c r="W107" i="39"/>
  <c r="AG107" i="39" s="1"/>
  <c r="AI107" i="39"/>
  <c r="AF108" i="39"/>
  <c r="AL108" i="39"/>
  <c r="W109" i="39"/>
  <c r="AG109" i="39" s="1"/>
  <c r="AI109" i="39"/>
  <c r="AF110" i="39"/>
  <c r="AL110" i="39"/>
  <c r="W111" i="39"/>
  <c r="AG111" i="39" s="1"/>
  <c r="AI111" i="39"/>
  <c r="AF112" i="39"/>
  <c r="AL112" i="39"/>
  <c r="W113" i="39"/>
  <c r="AG113" i="39" s="1"/>
  <c r="AI113" i="39"/>
  <c r="AF114" i="39"/>
  <c r="AL114" i="39"/>
  <c r="W115" i="39"/>
  <c r="AG115" i="39" s="1"/>
  <c r="AI115" i="39"/>
  <c r="AF116" i="39"/>
  <c r="AL116" i="39"/>
  <c r="W117" i="39"/>
  <c r="AG117" i="39" s="1"/>
  <c r="AI117" i="39"/>
  <c r="AF118" i="39"/>
  <c r="AL118" i="39"/>
  <c r="W119" i="39"/>
  <c r="AG119" i="39" s="1"/>
  <c r="AI119" i="39"/>
  <c r="AF120" i="39"/>
  <c r="AL120" i="39"/>
  <c r="W121" i="39"/>
  <c r="AG121" i="39" s="1"/>
  <c r="AI121" i="39"/>
  <c r="AF122" i="39"/>
  <c r="AL122" i="39"/>
  <c r="W123" i="39"/>
  <c r="AG123" i="39" s="1"/>
  <c r="AI123" i="39"/>
  <c r="AF124" i="39"/>
  <c r="AL124" i="39"/>
  <c r="W125" i="39"/>
  <c r="AG125" i="39" s="1"/>
  <c r="AI125" i="39"/>
  <c r="AF126" i="39"/>
  <c r="AL126" i="39"/>
  <c r="W127" i="39"/>
  <c r="AG127" i="39" s="1"/>
  <c r="AI127" i="39"/>
  <c r="AF128" i="39"/>
  <c r="AL128" i="39"/>
  <c r="W129" i="39"/>
  <c r="AG129" i="39" s="1"/>
  <c r="AI129" i="39"/>
  <c r="AF130" i="39"/>
  <c r="AL130" i="39"/>
  <c r="W131" i="39"/>
  <c r="AG131" i="39" s="1"/>
  <c r="AI131" i="39"/>
  <c r="AF132" i="39"/>
  <c r="AL132" i="39"/>
  <c r="W133" i="39"/>
  <c r="AG133" i="39" s="1"/>
  <c r="AI133" i="39"/>
  <c r="AF134" i="39"/>
  <c r="AL134" i="39"/>
  <c r="W135" i="39"/>
  <c r="AG135" i="39" s="1"/>
  <c r="AI135" i="39"/>
  <c r="AF136" i="39"/>
  <c r="AL136" i="39"/>
  <c r="W137" i="39"/>
  <c r="AG137" i="39" s="1"/>
  <c r="AI137" i="39"/>
  <c r="AF138" i="39"/>
  <c r="AL138" i="39"/>
  <c r="W139" i="39"/>
  <c r="AG139" i="39" s="1"/>
  <c r="AI139" i="39"/>
  <c r="AF140" i="39"/>
  <c r="AL140" i="39"/>
  <c r="W141" i="39"/>
  <c r="AG141" i="39" s="1"/>
  <c r="AI141" i="39"/>
  <c r="AF142" i="39"/>
  <c r="AL142" i="39"/>
  <c r="W143" i="39"/>
  <c r="AG143" i="39" s="1"/>
  <c r="AI143" i="39"/>
  <c r="AF144" i="39"/>
  <c r="AL144" i="39"/>
  <c r="W145" i="39"/>
  <c r="AG145" i="39" s="1"/>
  <c r="AI145" i="39"/>
  <c r="AF146" i="39"/>
  <c r="AL146" i="39"/>
  <c r="W147" i="39"/>
  <c r="AG147" i="39" s="1"/>
  <c r="AI147" i="39"/>
  <c r="AF148" i="39"/>
  <c r="AL148" i="39"/>
  <c r="W149" i="39"/>
  <c r="AG149" i="39" s="1"/>
  <c r="AI149" i="39"/>
  <c r="AF150" i="39"/>
  <c r="AL150" i="39"/>
  <c r="W151" i="39"/>
  <c r="AG151" i="39" s="1"/>
  <c r="AI151" i="39"/>
  <c r="AF152" i="39"/>
  <c r="AL152" i="39"/>
  <c r="W153" i="39"/>
  <c r="AG153" i="39" s="1"/>
  <c r="AI153" i="39"/>
  <c r="AF154" i="39"/>
  <c r="AL154" i="39"/>
  <c r="W155" i="39"/>
  <c r="AG155" i="39" s="1"/>
  <c r="AI155" i="39"/>
  <c r="AF156" i="39"/>
  <c r="AL156" i="39"/>
  <c r="W157" i="39"/>
  <c r="AG157" i="39" s="1"/>
  <c r="AI157" i="39"/>
  <c r="AF158" i="39"/>
  <c r="AL158" i="39"/>
  <c r="W159" i="39"/>
  <c r="AG159" i="39" s="1"/>
  <c r="AI159" i="39"/>
  <c r="AF160" i="39"/>
  <c r="AL160" i="39"/>
  <c r="W161" i="39"/>
  <c r="AG161" i="39" s="1"/>
  <c r="AI161" i="39"/>
  <c r="AF162" i="39"/>
  <c r="AL162" i="39"/>
  <c r="W163" i="39"/>
  <c r="AG163" i="39" s="1"/>
  <c r="AI163" i="39"/>
  <c r="AF164" i="39"/>
  <c r="AL164" i="39"/>
  <c r="W165" i="39"/>
  <c r="AG165" i="39" s="1"/>
  <c r="AI165" i="39"/>
  <c r="AF166" i="39"/>
  <c r="AL166" i="39"/>
  <c r="W167" i="39"/>
  <c r="AG167" i="39" s="1"/>
  <c r="AI167" i="39"/>
  <c r="AF168" i="39"/>
  <c r="AL168" i="39"/>
  <c r="W169" i="39"/>
  <c r="AG169" i="39" s="1"/>
  <c r="AI169" i="39"/>
  <c r="AF170" i="39"/>
  <c r="AL170" i="39"/>
  <c r="W171" i="39"/>
  <c r="AG171" i="39" s="1"/>
  <c r="AI171" i="39"/>
  <c r="AF172" i="39"/>
  <c r="AL172" i="39"/>
  <c r="W173" i="39"/>
  <c r="AG173" i="39" s="1"/>
  <c r="AI173" i="39"/>
  <c r="AF174" i="39"/>
  <c r="AL174" i="39"/>
  <c r="W175" i="39"/>
  <c r="AG175" i="39" s="1"/>
  <c r="AI175" i="39"/>
  <c r="AF176" i="39"/>
  <c r="AL176" i="39"/>
  <c r="W177" i="39"/>
  <c r="AG177" i="39" s="1"/>
  <c r="AI177" i="39"/>
  <c r="AF178" i="39"/>
  <c r="AL178" i="39"/>
  <c r="W179" i="39"/>
  <c r="AG179" i="39" s="1"/>
  <c r="AI179" i="39"/>
  <c r="AF180" i="39"/>
  <c r="AL180" i="39"/>
  <c r="W181" i="39"/>
  <c r="AG181" i="39" s="1"/>
  <c r="AI181" i="39"/>
  <c r="AF182" i="39"/>
  <c r="AL182" i="39"/>
  <c r="W183" i="39"/>
  <c r="AG183" i="39" s="1"/>
  <c r="AI183" i="39"/>
  <c r="AF184" i="39"/>
  <c r="AL184" i="39"/>
  <c r="W185" i="39"/>
  <c r="AG185" i="39" s="1"/>
  <c r="AI185" i="39"/>
  <c r="AF186" i="39"/>
  <c r="AL186" i="39"/>
  <c r="W187" i="39"/>
  <c r="AG187" i="39" s="1"/>
  <c r="AI187" i="39"/>
  <c r="AF188" i="39"/>
  <c r="AL188" i="39"/>
  <c r="W189" i="39"/>
  <c r="AG189" i="39" s="1"/>
  <c r="AI189" i="39"/>
  <c r="AF190" i="39"/>
  <c r="AL190" i="39"/>
  <c r="W191" i="39"/>
  <c r="AG191" i="39" s="1"/>
  <c r="AI191" i="39"/>
  <c r="AF192" i="39"/>
  <c r="AL192" i="39"/>
  <c r="W193" i="39"/>
  <c r="AG193" i="39" s="1"/>
  <c r="AI193" i="39"/>
  <c r="AF194" i="39"/>
  <c r="AL194" i="39"/>
  <c r="W195" i="39"/>
  <c r="AG195" i="39" s="1"/>
  <c r="AI195" i="39"/>
  <c r="AF196" i="39"/>
  <c r="AL196" i="39"/>
  <c r="W197" i="39"/>
  <c r="AG197" i="39" s="1"/>
  <c r="AI197" i="39"/>
  <c r="AF198" i="39"/>
  <c r="AL198" i="39"/>
  <c r="W199" i="39"/>
  <c r="AG199" i="39" s="1"/>
  <c r="AI199" i="39"/>
  <c r="AF200" i="39"/>
  <c r="AL200" i="39"/>
  <c r="W201" i="39"/>
  <c r="AG201" i="39" s="1"/>
  <c r="AI201" i="39"/>
  <c r="AF202" i="39"/>
  <c r="AL202" i="39"/>
  <c r="W203" i="39"/>
  <c r="AG203" i="39" s="1"/>
  <c r="AI203" i="39"/>
  <c r="AF204" i="39"/>
  <c r="AL204" i="39"/>
  <c r="W205" i="39"/>
  <c r="AG205" i="39" s="1"/>
  <c r="AI205" i="39"/>
  <c r="AF206" i="39"/>
  <c r="AL206" i="39"/>
  <c r="W207" i="39"/>
  <c r="AG207" i="39" s="1"/>
  <c r="AI207" i="39"/>
  <c r="AF208" i="39"/>
  <c r="AL208" i="39"/>
  <c r="W209" i="39"/>
  <c r="AG209" i="39" s="1"/>
  <c r="AI209" i="39"/>
  <c r="AF210" i="39"/>
  <c r="AL210" i="39"/>
  <c r="W211" i="39"/>
  <c r="AG211" i="39" s="1"/>
  <c r="AI211" i="39"/>
  <c r="AF212" i="39"/>
  <c r="AL212" i="39"/>
  <c r="W213" i="39"/>
  <c r="AG213" i="39" s="1"/>
  <c r="AI213" i="39"/>
  <c r="AF214" i="39"/>
  <c r="AL214" i="39"/>
  <c r="W215" i="39"/>
  <c r="AG215" i="39" s="1"/>
  <c r="AI215" i="39"/>
  <c r="AF216" i="39"/>
  <c r="AL216" i="39"/>
  <c r="W217" i="39"/>
  <c r="AG217" i="39" s="1"/>
  <c r="AI217" i="39"/>
  <c r="AF218" i="39"/>
  <c r="AL218" i="39"/>
  <c r="W219" i="39"/>
  <c r="AG219" i="39" s="1"/>
  <c r="AI219" i="39"/>
  <c r="AF220" i="39"/>
  <c r="AL220" i="39"/>
  <c r="W221" i="39"/>
  <c r="AG221" i="39" s="1"/>
  <c r="AI221" i="39"/>
  <c r="AF222" i="39"/>
  <c r="AL222" i="39"/>
  <c r="W223" i="39"/>
  <c r="AG223" i="39" s="1"/>
  <c r="AI223" i="39"/>
  <c r="AF224" i="39"/>
  <c r="AL224" i="39"/>
  <c r="W225" i="39"/>
  <c r="AG225" i="39" s="1"/>
  <c r="AI225" i="39"/>
  <c r="AF226" i="39"/>
  <c r="AL226" i="39"/>
  <c r="W227" i="39"/>
  <c r="AG227" i="39" s="1"/>
  <c r="AI227" i="39"/>
  <c r="AF228" i="39"/>
  <c r="AL228" i="39"/>
  <c r="W229" i="39"/>
  <c r="AG229" i="39" s="1"/>
  <c r="AI229" i="39"/>
  <c r="AF230" i="39"/>
  <c r="AL230" i="39"/>
  <c r="W231" i="39"/>
  <c r="AG231" i="39" s="1"/>
  <c r="AI231" i="39"/>
  <c r="AF232" i="39"/>
  <c r="AL232" i="39"/>
  <c r="W233" i="39"/>
  <c r="AG233" i="39" s="1"/>
  <c r="AI233" i="39"/>
  <c r="AF234" i="39"/>
  <c r="AL234" i="39"/>
  <c r="W235" i="39"/>
  <c r="AG235" i="39" s="1"/>
  <c r="AI235" i="39"/>
  <c r="AF236" i="39"/>
  <c r="AL236" i="39"/>
  <c r="W237" i="39"/>
  <c r="AG237" i="39" s="1"/>
  <c r="AI237" i="39"/>
  <c r="AF238" i="39"/>
  <c r="AL238" i="39"/>
  <c r="W239" i="39"/>
  <c r="AG239" i="39" s="1"/>
  <c r="AI239" i="39"/>
  <c r="AF240" i="39"/>
  <c r="AL240" i="39"/>
  <c r="W241" i="39"/>
  <c r="AG241" i="39" s="1"/>
  <c r="AI241" i="39"/>
  <c r="AF242" i="39"/>
  <c r="AL242" i="39"/>
  <c r="W243" i="39"/>
  <c r="AG243" i="39" s="1"/>
  <c r="AI243" i="39"/>
  <c r="AF244" i="39"/>
  <c r="AL244" i="39"/>
  <c r="W245" i="39"/>
  <c r="AG245" i="39" s="1"/>
  <c r="AI245" i="39"/>
  <c r="AF246" i="39"/>
  <c r="AL246" i="39"/>
  <c r="W247" i="39"/>
  <c r="AG247" i="39" s="1"/>
  <c r="AI247" i="39"/>
  <c r="AF248" i="39"/>
  <c r="AL248" i="39"/>
  <c r="W249" i="39"/>
  <c r="AG249" i="39" s="1"/>
  <c r="AI249" i="39"/>
  <c r="AF250" i="39"/>
  <c r="AL250" i="39"/>
  <c r="W251" i="39"/>
  <c r="AG251" i="39" s="1"/>
  <c r="AI251" i="39"/>
  <c r="AF252" i="39"/>
  <c r="AL252" i="39"/>
  <c r="W253" i="39"/>
  <c r="AG253" i="39" s="1"/>
  <c r="AI253" i="39"/>
  <c r="AF254" i="39"/>
  <c r="AL254" i="39"/>
  <c r="W255" i="39"/>
  <c r="AG255" i="39" s="1"/>
  <c r="AI255" i="39"/>
  <c r="AF256" i="39"/>
  <c r="AL256" i="39"/>
  <c r="W257" i="39"/>
  <c r="AG257" i="39" s="1"/>
  <c r="AI257" i="39"/>
  <c r="AF258" i="39"/>
  <c r="AL258" i="39"/>
  <c r="W259" i="39"/>
  <c r="AG259" i="39" s="1"/>
  <c r="AI259" i="39"/>
  <c r="AF260" i="39"/>
  <c r="AL260" i="39"/>
  <c r="W261" i="39"/>
  <c r="AG261" i="39" s="1"/>
  <c r="AI261" i="39"/>
  <c r="AF262" i="39"/>
  <c r="AL262" i="39"/>
  <c r="W263" i="39"/>
  <c r="AG263" i="39" s="1"/>
  <c r="AI263" i="39"/>
  <c r="AF264" i="39"/>
  <c r="AL264" i="39"/>
  <c r="W265" i="39"/>
  <c r="AG265" i="39" s="1"/>
  <c r="AI265" i="39"/>
  <c r="AF266" i="39"/>
  <c r="AL266" i="39"/>
  <c r="W267" i="39"/>
  <c r="AG267" i="39" s="1"/>
  <c r="AI267" i="39"/>
  <c r="AF268" i="39"/>
  <c r="AL268" i="39"/>
  <c r="W269" i="39"/>
  <c r="AG269" i="39" s="1"/>
  <c r="AI269" i="39"/>
  <c r="AF270" i="39"/>
  <c r="AL270" i="39"/>
  <c r="W271" i="39"/>
  <c r="AG271" i="39" s="1"/>
  <c r="AI271" i="39"/>
  <c r="AF272" i="39"/>
  <c r="AL272" i="39"/>
  <c r="W273" i="39"/>
  <c r="AG273" i="39" s="1"/>
  <c r="AI273" i="39"/>
  <c r="AF274" i="39"/>
  <c r="AL274" i="39"/>
  <c r="W275" i="39"/>
  <c r="AG275" i="39" s="1"/>
  <c r="AI275" i="39"/>
  <c r="AF276" i="39"/>
  <c r="AL276" i="39"/>
  <c r="W277" i="39"/>
  <c r="AG277" i="39" s="1"/>
  <c r="AI277" i="39"/>
  <c r="AF278" i="39"/>
  <c r="AL278" i="39"/>
  <c r="W279" i="39"/>
  <c r="AG279" i="39" s="1"/>
  <c r="AI279" i="39"/>
  <c r="AF280" i="39"/>
  <c r="AL280" i="39"/>
  <c r="W281" i="39"/>
  <c r="AG281" i="39" s="1"/>
  <c r="AI281" i="39"/>
  <c r="AF282" i="39"/>
  <c r="AL282" i="39"/>
  <c r="W283" i="39"/>
  <c r="AG283" i="39" s="1"/>
  <c r="AI283" i="39"/>
  <c r="AF284" i="39"/>
  <c r="AL284" i="39"/>
  <c r="W285" i="39"/>
  <c r="AG285" i="39" s="1"/>
  <c r="AI285" i="39"/>
  <c r="AF286" i="39"/>
  <c r="AL286" i="39"/>
  <c r="W287" i="39"/>
  <c r="AG287" i="39" s="1"/>
  <c r="AI287" i="39"/>
  <c r="AF288" i="39"/>
  <c r="AL288" i="39"/>
  <c r="W289" i="39"/>
  <c r="AG289" i="39" s="1"/>
  <c r="AI289" i="39"/>
  <c r="AF290" i="39"/>
  <c r="AL290" i="39"/>
  <c r="W291" i="39"/>
  <c r="AG291" i="39" s="1"/>
  <c r="AI291" i="39"/>
  <c r="AF292" i="39"/>
  <c r="AL292" i="39"/>
  <c r="W293" i="39"/>
  <c r="AG293" i="39" s="1"/>
  <c r="AI293" i="39"/>
  <c r="AF294" i="39"/>
  <c r="AL294" i="39"/>
  <c r="W295" i="39"/>
  <c r="AG295" i="39" s="1"/>
  <c r="AI295" i="39"/>
  <c r="AF296" i="39"/>
  <c r="AL296" i="39"/>
  <c r="W297" i="39"/>
  <c r="AG297" i="39" s="1"/>
  <c r="AI297" i="39"/>
  <c r="AF298" i="39"/>
  <c r="AL298" i="39"/>
  <c r="W299" i="39"/>
  <c r="AG299" i="39" s="1"/>
  <c r="AI299" i="39"/>
  <c r="AF300" i="39"/>
  <c r="AL300" i="39"/>
  <c r="W301" i="39"/>
  <c r="AG301" i="39" s="1"/>
  <c r="AI301" i="39"/>
  <c r="AF302" i="39"/>
  <c r="AL302" i="39"/>
  <c r="W303" i="39"/>
  <c r="AG303" i="39" s="1"/>
  <c r="AI303" i="39"/>
  <c r="AF304" i="39"/>
  <c r="AL304" i="39"/>
  <c r="W305" i="39"/>
  <c r="AG305" i="39" s="1"/>
  <c r="AI305" i="39"/>
  <c r="AF306" i="39"/>
  <c r="AL306" i="39"/>
  <c r="W307" i="39"/>
  <c r="AG307" i="39" s="1"/>
  <c r="AI307" i="39"/>
  <c r="AF308" i="39"/>
  <c r="AL308" i="39"/>
  <c r="W309" i="39"/>
  <c r="AG309" i="39" s="1"/>
  <c r="AI309" i="39"/>
  <c r="AF310" i="39"/>
  <c r="AL310" i="39"/>
  <c r="W311" i="39"/>
  <c r="AG311" i="39" s="1"/>
  <c r="AI311" i="39"/>
  <c r="AF312" i="39"/>
  <c r="AL312" i="39"/>
  <c r="W313" i="39"/>
  <c r="AG313" i="39" s="1"/>
  <c r="AI313" i="39"/>
  <c r="AF314" i="39"/>
  <c r="AL314" i="39"/>
  <c r="W315" i="39"/>
  <c r="AG315" i="39" s="1"/>
  <c r="AI315" i="39"/>
  <c r="AF316" i="39"/>
  <c r="AL316" i="39"/>
  <c r="W317" i="39"/>
  <c r="AG317" i="39" s="1"/>
  <c r="AI317" i="39"/>
  <c r="AF318" i="39"/>
  <c r="AL318" i="39"/>
  <c r="W319" i="39"/>
  <c r="AG319" i="39" s="1"/>
  <c r="AI319" i="39"/>
  <c r="AF320" i="39"/>
  <c r="AL320" i="39"/>
  <c r="W321" i="39"/>
  <c r="AG321" i="39" s="1"/>
  <c r="AI321" i="39"/>
  <c r="AF322" i="39"/>
  <c r="AL322" i="39"/>
  <c r="W323" i="39"/>
  <c r="AG323" i="39" s="1"/>
  <c r="AI323" i="39"/>
  <c r="AF324" i="39"/>
  <c r="AL324" i="39"/>
  <c r="W325" i="39"/>
  <c r="AG325" i="39" s="1"/>
  <c r="AI325" i="39"/>
  <c r="AF326" i="39"/>
  <c r="AL326" i="39"/>
  <c r="W327" i="39"/>
  <c r="AG327" i="39" s="1"/>
  <c r="AI327" i="39"/>
  <c r="AF328" i="39"/>
  <c r="AL328" i="39"/>
  <c r="W329" i="39"/>
  <c r="AG329" i="39" s="1"/>
  <c r="AI329" i="39"/>
  <c r="AF330" i="39"/>
  <c r="AL330" i="39"/>
  <c r="W331" i="39"/>
  <c r="AG331" i="39" s="1"/>
  <c r="AI331" i="39"/>
  <c r="AF332" i="39"/>
  <c r="AL332" i="39"/>
  <c r="W333" i="39"/>
  <c r="AG333" i="39" s="1"/>
  <c r="AI333" i="39"/>
  <c r="AF334" i="39"/>
  <c r="AL334" i="39"/>
  <c r="W335" i="39"/>
  <c r="AG335" i="39" s="1"/>
  <c r="AI335" i="39"/>
  <c r="AF336" i="39"/>
  <c r="AL336" i="39"/>
  <c r="W337" i="39"/>
  <c r="AG337" i="39" s="1"/>
  <c r="AI337" i="39"/>
  <c r="AF338" i="39"/>
  <c r="AL338" i="39"/>
  <c r="W339" i="39"/>
  <c r="AG339" i="39" s="1"/>
  <c r="AI339" i="39"/>
  <c r="AF340" i="39"/>
  <c r="AL340" i="39"/>
  <c r="W341" i="39"/>
  <c r="AG341" i="39" s="1"/>
  <c r="AI341" i="39"/>
  <c r="AF342" i="39"/>
  <c r="AL342" i="39"/>
  <c r="W343" i="39"/>
  <c r="AG343" i="39" s="1"/>
  <c r="AI343" i="39"/>
  <c r="AF344" i="39"/>
  <c r="AL344" i="39"/>
  <c r="W345" i="39"/>
  <c r="AG345" i="39" s="1"/>
  <c r="AI345" i="39"/>
  <c r="AF346" i="39"/>
  <c r="AL346" i="39"/>
  <c r="W347" i="39"/>
  <c r="AG347" i="39" s="1"/>
  <c r="AI347" i="39"/>
  <c r="AF348" i="39"/>
  <c r="AL348" i="39"/>
  <c r="W349" i="39"/>
  <c r="AG349" i="39" s="1"/>
  <c r="AI349" i="39"/>
  <c r="AF350" i="39"/>
  <c r="AL350" i="39"/>
  <c r="W351" i="39"/>
  <c r="AG351" i="39" s="1"/>
  <c r="AI351" i="39"/>
  <c r="AF352" i="39"/>
  <c r="AL352" i="39"/>
  <c r="W353" i="39"/>
  <c r="AG353" i="39" s="1"/>
  <c r="AI353" i="39"/>
  <c r="AF354" i="39"/>
  <c r="AL354" i="39"/>
  <c r="W355" i="39"/>
  <c r="AG355" i="39" s="1"/>
  <c r="AI355" i="39"/>
  <c r="AF356" i="39"/>
  <c r="AL356" i="39"/>
  <c r="W357" i="39"/>
  <c r="AG357" i="39" s="1"/>
  <c r="AI357" i="39"/>
  <c r="AF358" i="39"/>
  <c r="AL358" i="39"/>
  <c r="W359" i="39"/>
  <c r="AG359" i="39" s="1"/>
  <c r="AI359" i="39"/>
  <c r="AF360" i="39"/>
  <c r="AL360" i="39"/>
  <c r="W361" i="39"/>
  <c r="AG361" i="39" s="1"/>
  <c r="AI361" i="39"/>
  <c r="AF362" i="39"/>
  <c r="AL362" i="39"/>
  <c r="W363" i="39"/>
  <c r="AG363" i="39" s="1"/>
  <c r="AI363" i="39"/>
  <c r="AF364" i="39"/>
  <c r="AL364" i="39"/>
  <c r="W365" i="39"/>
  <c r="AG365" i="39" s="1"/>
  <c r="AI365" i="39"/>
  <c r="AF366" i="39"/>
  <c r="AL366" i="39"/>
  <c r="W367" i="39"/>
  <c r="AG367" i="39" s="1"/>
  <c r="AI367" i="39"/>
  <c r="AF368" i="39"/>
  <c r="AL368" i="39"/>
  <c r="W369" i="39"/>
  <c r="AG369" i="39" s="1"/>
  <c r="AI369" i="39"/>
  <c r="AF370" i="39"/>
  <c r="AL370" i="39"/>
  <c r="W371" i="39"/>
  <c r="AG371" i="39" s="1"/>
  <c r="AI371" i="39"/>
  <c r="AF372" i="39"/>
  <c r="AL372" i="39"/>
  <c r="W373" i="39"/>
  <c r="AG373" i="39" s="1"/>
  <c r="AI373" i="39"/>
  <c r="AF374" i="39"/>
  <c r="AL374" i="39"/>
  <c r="W375" i="39"/>
  <c r="AG375" i="39" s="1"/>
  <c r="AI375" i="39"/>
  <c r="AF376" i="39"/>
  <c r="AL376" i="39"/>
  <c r="W377" i="39"/>
  <c r="AG377" i="39" s="1"/>
  <c r="AI377" i="39"/>
  <c r="AF378" i="39"/>
  <c r="AL378" i="39"/>
  <c r="W379" i="39"/>
  <c r="AG379" i="39" s="1"/>
  <c r="AI379" i="39"/>
  <c r="AF380" i="39"/>
  <c r="AL380" i="39"/>
  <c r="W381" i="39"/>
  <c r="AG381" i="39" s="1"/>
  <c r="AI381" i="39"/>
  <c r="AF382" i="39"/>
  <c r="AL382" i="39"/>
  <c r="W383" i="39"/>
  <c r="AG383" i="39" s="1"/>
  <c r="AI383" i="39"/>
  <c r="AF384" i="39"/>
  <c r="AL384" i="39"/>
  <c r="W385" i="39"/>
  <c r="AG385" i="39" s="1"/>
  <c r="AI385" i="39"/>
  <c r="AF386" i="39"/>
  <c r="AL386" i="39"/>
  <c r="W387" i="39"/>
  <c r="AG387" i="39" s="1"/>
  <c r="AI387" i="39"/>
  <c r="AF388" i="39"/>
  <c r="AL388" i="39"/>
  <c r="W389" i="39"/>
  <c r="AG389" i="39" s="1"/>
  <c r="AI389" i="39"/>
  <c r="AF390" i="39"/>
  <c r="AL390" i="39"/>
  <c r="W391" i="39"/>
  <c r="AG391" i="39" s="1"/>
  <c r="AI391" i="39"/>
  <c r="AF392" i="39"/>
  <c r="AL392" i="39"/>
  <c r="W393" i="39"/>
  <c r="AG393" i="39" s="1"/>
  <c r="AI393" i="39"/>
  <c r="AF394" i="39"/>
  <c r="AL394" i="39"/>
  <c r="W395" i="39"/>
  <c r="AG395" i="39" s="1"/>
  <c r="AI395" i="39"/>
  <c r="AF396" i="39"/>
  <c r="AL396" i="39"/>
  <c r="W397" i="39"/>
  <c r="AG397" i="39" s="1"/>
  <c r="AI397" i="39"/>
  <c r="AF398" i="39"/>
  <c r="AL398" i="39"/>
  <c r="W399" i="39"/>
  <c r="AG399" i="39" s="1"/>
  <c r="AI399" i="39"/>
  <c r="AF400" i="39"/>
  <c r="AL400" i="39"/>
  <c r="W401" i="39"/>
  <c r="AG401" i="39" s="1"/>
  <c r="AI401" i="39"/>
  <c r="AF402" i="39"/>
  <c r="AL402" i="39"/>
  <c r="W403" i="39"/>
  <c r="AG403" i="39" s="1"/>
  <c r="AI403" i="39"/>
  <c r="AA404" i="39"/>
  <c r="AH404" i="39"/>
  <c r="AA405" i="39"/>
  <c r="AK405" i="39" s="1"/>
  <c r="AH405" i="39"/>
  <c r="AE405" i="39" s="1"/>
  <c r="AH406" i="39"/>
  <c r="AA407" i="39"/>
  <c r="AK407" i="39" s="1"/>
  <c r="AH407" i="39"/>
  <c r="AE407" i="39" s="1"/>
  <c r="AH408" i="39"/>
  <c r="AA409" i="39"/>
  <c r="AK409" i="39" s="1"/>
  <c r="AH409" i="39"/>
  <c r="AE409" i="39" s="1"/>
  <c r="AH410" i="39"/>
  <c r="AA411" i="39"/>
  <c r="AK411" i="39" s="1"/>
  <c r="AH411" i="39"/>
  <c r="AE411" i="39" s="1"/>
  <c r="AH412" i="39"/>
  <c r="AA413" i="39"/>
  <c r="AK413" i="39" s="1"/>
  <c r="AH413" i="39"/>
  <c r="AE413" i="39" s="1"/>
  <c r="AH414" i="39"/>
  <c r="AA415" i="39"/>
  <c r="AK415" i="39" s="1"/>
  <c r="AH415" i="39"/>
  <c r="AE415" i="39" s="1"/>
  <c r="AH416" i="39"/>
  <c r="AA417" i="39"/>
  <c r="AK417" i="39" s="1"/>
  <c r="AH417" i="39"/>
  <c r="AE417" i="39" s="1"/>
  <c r="AH418" i="39"/>
  <c r="AA419" i="39"/>
  <c r="AK419" i="39" s="1"/>
  <c r="AH419" i="39"/>
  <c r="AE419" i="39" s="1"/>
  <c r="AH420" i="39"/>
  <c r="AA421" i="39"/>
  <c r="AK421" i="39" s="1"/>
  <c r="AH421" i="39"/>
  <c r="AE421" i="39" s="1"/>
  <c r="AH422" i="39"/>
  <c r="AA423" i="39"/>
  <c r="AK423" i="39" s="1"/>
  <c r="AH423" i="39"/>
  <c r="AE423" i="39" s="1"/>
  <c r="AH424" i="39"/>
  <c r="AA425" i="39"/>
  <c r="AK425" i="39" s="1"/>
  <c r="AH425" i="39"/>
  <c r="AE425" i="39" s="1"/>
  <c r="AH426" i="39"/>
  <c r="AA427" i="39"/>
  <c r="AK427" i="39" s="1"/>
  <c r="AH427" i="39"/>
  <c r="AE427" i="39" s="1"/>
  <c r="AH428" i="39"/>
  <c r="AA429" i="39"/>
  <c r="AK429" i="39" s="1"/>
  <c r="AH429" i="39"/>
  <c r="AE429" i="39" s="1"/>
  <c r="AH430" i="39"/>
  <c r="AA431" i="39"/>
  <c r="AK431" i="39" s="1"/>
  <c r="AH431" i="39"/>
  <c r="AE431" i="39" s="1"/>
  <c r="AH432" i="39"/>
  <c r="AA433" i="39"/>
  <c r="AK433" i="39" s="1"/>
  <c r="AH433" i="39"/>
  <c r="AE433" i="39" s="1"/>
  <c r="AH434" i="39"/>
  <c r="AA435" i="39"/>
  <c r="AK435" i="39" s="1"/>
  <c r="AH435" i="39"/>
  <c r="AE435" i="39" s="1"/>
  <c r="AH436" i="39"/>
  <c r="AA437" i="39"/>
  <c r="AK437" i="39" s="1"/>
  <c r="AH437" i="39"/>
  <c r="AE437" i="39" s="1"/>
  <c r="AH438" i="39"/>
  <c r="AA439" i="39"/>
  <c r="AK439" i="39" s="1"/>
  <c r="AH439" i="39"/>
  <c r="AE439" i="39" s="1"/>
  <c r="AH440" i="39"/>
  <c r="AA441" i="39"/>
  <c r="AK441" i="39" s="1"/>
  <c r="AH441" i="39"/>
  <c r="AE441" i="39" s="1"/>
  <c r="AH442" i="39"/>
  <c r="AA443" i="39"/>
  <c r="AK443" i="39" s="1"/>
  <c r="AH443" i="39"/>
  <c r="AE443" i="39" s="1"/>
  <c r="AH444" i="39"/>
  <c r="AA445" i="39"/>
  <c r="AK445" i="39" s="1"/>
  <c r="AH445" i="39"/>
  <c r="AE445" i="39" s="1"/>
  <c r="AH446" i="39"/>
  <c r="AA447" i="39"/>
  <c r="AK447" i="39" s="1"/>
  <c r="AH447" i="39"/>
  <c r="AE447" i="39" s="1"/>
  <c r="AH448" i="39"/>
  <c r="AK449" i="39"/>
  <c r="AK454" i="39"/>
  <c r="AJ456" i="39"/>
  <c r="AK461" i="39"/>
  <c r="AK466" i="39"/>
  <c r="AJ468" i="39"/>
  <c r="AK473" i="39"/>
  <c r="AK478" i="39"/>
  <c r="AJ480" i="39"/>
  <c r="AK485" i="39"/>
  <c r="AK490" i="39"/>
  <c r="AJ492" i="39"/>
  <c r="AK497" i="39"/>
  <c r="AK502" i="39"/>
  <c r="AJ504" i="39"/>
  <c r="AK509" i="39"/>
  <c r="AK514" i="39"/>
  <c r="AJ516" i="39"/>
  <c r="AK521" i="39"/>
  <c r="AK526" i="39"/>
  <c r="AJ528" i="39"/>
  <c r="AK533" i="39"/>
  <c r="AJ540" i="39"/>
  <c r="AK545" i="39"/>
  <c r="AJ552" i="39"/>
  <c r="AK557" i="39"/>
  <c r="AJ564" i="39"/>
  <c r="AK569" i="39"/>
  <c r="AJ576" i="39"/>
  <c r="AK581" i="39"/>
  <c r="AJ588" i="39"/>
  <c r="AK593" i="39"/>
  <c r="AJ600" i="39"/>
  <c r="AK605" i="39"/>
  <c r="AJ612" i="39"/>
  <c r="AK617" i="39"/>
  <c r="AJ624" i="39"/>
  <c r="AK629" i="39"/>
  <c r="AJ636" i="39"/>
  <c r="AK641" i="39"/>
  <c r="AJ648" i="39"/>
  <c r="AK653" i="39"/>
  <c r="AJ660" i="39"/>
  <c r="AK665" i="39"/>
  <c r="AJ672" i="39"/>
  <c r="AK677" i="39"/>
  <c r="AJ684" i="39"/>
  <c r="AK689" i="39"/>
  <c r="AJ696" i="39"/>
  <c r="AK701" i="39"/>
  <c r="AJ708" i="39"/>
  <c r="AK713" i="39"/>
  <c r="AJ720" i="39"/>
  <c r="AK725" i="39"/>
  <c r="AJ732" i="39"/>
  <c r="AK737" i="39"/>
  <c r="AJ744" i="39"/>
  <c r="AK749" i="39"/>
  <c r="AJ756" i="39"/>
  <c r="AK761" i="39"/>
  <c r="AJ768" i="39"/>
  <c r="AK773" i="39"/>
  <c r="AJ780" i="39"/>
  <c r="AK785" i="39"/>
  <c r="AJ792" i="39"/>
  <c r="AK797" i="39"/>
  <c r="AJ804" i="39"/>
  <c r="AK809" i="39"/>
  <c r="AK816" i="39"/>
  <c r="AH817" i="39"/>
  <c r="AL819" i="39"/>
  <c r="AF819" i="39"/>
  <c r="AJ819" i="39"/>
  <c r="AI819" i="39"/>
  <c r="AK822" i="39"/>
  <c r="AH823" i="39"/>
  <c r="AL825" i="39"/>
  <c r="AF825" i="39"/>
  <c r="AJ825" i="39"/>
  <c r="AI825" i="39"/>
  <c r="AK828" i="39"/>
  <c r="AH829" i="39"/>
  <c r="AL831" i="39"/>
  <c r="AF831" i="39"/>
  <c r="AJ831" i="39"/>
  <c r="AI831" i="39"/>
  <c r="AK834" i="39"/>
  <c r="AH835" i="39"/>
  <c r="AL837" i="39"/>
  <c r="AF837" i="39"/>
  <c r="AJ837" i="39"/>
  <c r="AI837" i="39"/>
  <c r="AK840" i="39"/>
  <c r="AH841" i="39"/>
  <c r="AL843" i="39"/>
  <c r="AF843" i="39"/>
  <c r="AJ843" i="39"/>
  <c r="AI843" i="39"/>
  <c r="AK846" i="39"/>
  <c r="AH847" i="39"/>
  <c r="AL849" i="39"/>
  <c r="AF849" i="39"/>
  <c r="AJ849" i="39"/>
  <c r="AI849" i="39"/>
  <c r="AK852" i="39"/>
  <c r="AH853" i="39"/>
  <c r="AL855" i="39"/>
  <c r="AF855" i="39"/>
  <c r="AJ855" i="39"/>
  <c r="AI855" i="39"/>
  <c r="AK858" i="39"/>
  <c r="AH859" i="39"/>
  <c r="AL861" i="39"/>
  <c r="AF861" i="39"/>
  <c r="AJ861" i="39"/>
  <c r="AI861" i="39"/>
  <c r="AH864" i="39"/>
  <c r="AH865" i="39"/>
  <c r="AL871" i="39"/>
  <c r="AF871" i="39"/>
  <c r="AJ871" i="39"/>
  <c r="AI871" i="39"/>
  <c r="AI872" i="39"/>
  <c r="AG872" i="39"/>
  <c r="AL872" i="39"/>
  <c r="AF872" i="39"/>
  <c r="AJ872" i="39"/>
  <c r="AH876" i="39"/>
  <c r="AH877" i="39"/>
  <c r="AL883" i="39"/>
  <c r="AF883" i="39"/>
  <c r="AJ883" i="39"/>
  <c r="AI883" i="39"/>
  <c r="AI884" i="39"/>
  <c r="AG884" i="39"/>
  <c r="AL884" i="39"/>
  <c r="AF884" i="39"/>
  <c r="AJ884" i="39"/>
  <c r="AH888" i="39"/>
  <c r="AH889" i="39"/>
  <c r="AL895" i="39"/>
  <c r="AF895" i="39"/>
  <c r="AJ895" i="39"/>
  <c r="AI895" i="39"/>
  <c r="AI896" i="39"/>
  <c r="AG896" i="39"/>
  <c r="AL896" i="39"/>
  <c r="AF896" i="39"/>
  <c r="AJ896" i="39"/>
  <c r="AH900" i="39"/>
  <c r="AH901" i="39"/>
  <c r="AL907" i="39"/>
  <c r="AF907" i="39"/>
  <c r="AJ907" i="39"/>
  <c r="AI907" i="39"/>
  <c r="AI908" i="39"/>
  <c r="AG908" i="39"/>
  <c r="AL908" i="39"/>
  <c r="AF908" i="39"/>
  <c r="AJ908" i="39"/>
  <c r="AH912" i="39"/>
  <c r="AH913" i="39"/>
  <c r="AL919" i="39"/>
  <c r="AF919" i="39"/>
  <c r="AJ919" i="39"/>
  <c r="AI919" i="39"/>
  <c r="AI920" i="39"/>
  <c r="AG920" i="39"/>
  <c r="AL920" i="39"/>
  <c r="AF920" i="39"/>
  <c r="AJ920" i="39"/>
  <c r="AH924" i="39"/>
  <c r="AH925" i="39"/>
  <c r="AL931" i="39"/>
  <c r="AF931" i="39"/>
  <c r="AJ931" i="39"/>
  <c r="AI931" i="39"/>
  <c r="AI932" i="39"/>
  <c r="AG932" i="39"/>
  <c r="AL932" i="39"/>
  <c r="AF932" i="39"/>
  <c r="AJ932" i="39"/>
  <c r="AH936" i="39"/>
  <c r="AH937" i="39"/>
  <c r="AL943" i="39"/>
  <c r="AF943" i="39"/>
  <c r="AJ943" i="39"/>
  <c r="AI943" i="39"/>
  <c r="AI944" i="39"/>
  <c r="AG944" i="39"/>
  <c r="AL944" i="39"/>
  <c r="AF944" i="39"/>
  <c r="AJ944" i="39"/>
  <c r="AH948" i="39"/>
  <c r="AH949" i="39"/>
  <c r="AL955" i="39"/>
  <c r="AF955" i="39"/>
  <c r="AJ955" i="39"/>
  <c r="AI955" i="39"/>
  <c r="AI956" i="39"/>
  <c r="AG956" i="39"/>
  <c r="AL956" i="39"/>
  <c r="AF956" i="39"/>
  <c r="AJ956" i="39"/>
  <c r="AH960" i="39"/>
  <c r="AH961" i="39"/>
  <c r="AL967" i="39"/>
  <c r="AF967" i="39"/>
  <c r="AJ967" i="39"/>
  <c r="AI967" i="39"/>
  <c r="AI968" i="39"/>
  <c r="AG968" i="39"/>
  <c r="AL968" i="39"/>
  <c r="AF968" i="39"/>
  <c r="AJ968" i="39"/>
  <c r="AH972" i="39"/>
  <c r="AH973" i="39"/>
  <c r="AL979" i="39"/>
  <c r="AF979" i="39"/>
  <c r="AJ979" i="39"/>
  <c r="AI979" i="39"/>
  <c r="AI980" i="39"/>
  <c r="AG980" i="39"/>
  <c r="AL980" i="39"/>
  <c r="AF980" i="39"/>
  <c r="AJ980" i="39"/>
  <c r="AH984" i="39"/>
  <c r="AH985" i="39"/>
  <c r="AL991" i="39"/>
  <c r="AF991" i="39"/>
  <c r="AJ991" i="39"/>
  <c r="AI991" i="39"/>
  <c r="AE991" i="39" s="1"/>
  <c r="AI992" i="39"/>
  <c r="AG992" i="39"/>
  <c r="AL992" i="39"/>
  <c r="AF992" i="39"/>
  <c r="AJ992" i="39"/>
  <c r="AH996" i="39"/>
  <c r="AH997" i="39"/>
  <c r="AL1003" i="39"/>
  <c r="AF1003" i="39"/>
  <c r="AJ1003" i="39"/>
  <c r="AI1003" i="39"/>
  <c r="AI1004" i="39"/>
  <c r="AG1004" i="39"/>
  <c r="AL1004" i="39"/>
  <c r="AF1004" i="39"/>
  <c r="AJ1004" i="39"/>
  <c r="AH1008" i="39"/>
  <c r="AH1009" i="39"/>
  <c r="AL1015" i="39"/>
  <c r="AF1015" i="39"/>
  <c r="AJ1015" i="39"/>
  <c r="AI1015" i="39"/>
  <c r="AI1016" i="39"/>
  <c r="AG1016" i="39"/>
  <c r="AL1016" i="39"/>
  <c r="AF1016" i="39"/>
  <c r="AJ1016" i="39"/>
  <c r="AH1020" i="39"/>
  <c r="AH1021" i="39"/>
  <c r="AL1027" i="39"/>
  <c r="AF1027" i="39"/>
  <c r="AJ1027" i="39"/>
  <c r="AI1027" i="39"/>
  <c r="AI1028" i="39"/>
  <c r="AG1028" i="39"/>
  <c r="AL1028" i="39"/>
  <c r="AF1028" i="39"/>
  <c r="AJ1028" i="39"/>
  <c r="AH1032" i="39"/>
  <c r="AH1033" i="39"/>
  <c r="AL1039" i="39"/>
  <c r="AF1039" i="39"/>
  <c r="AJ1039" i="39"/>
  <c r="AI1039" i="39"/>
  <c r="AE1039" i="39" s="1"/>
  <c r="AI1040" i="39"/>
  <c r="AG1040" i="39"/>
  <c r="AL1040" i="39"/>
  <c r="AF1040" i="39"/>
  <c r="AJ1040" i="39"/>
  <c r="AH1044" i="39"/>
  <c r="AH1045" i="39"/>
  <c r="AL1051" i="39"/>
  <c r="AF1051" i="39"/>
  <c r="AJ1051" i="39"/>
  <c r="AI1051" i="39"/>
  <c r="AI1052" i="39"/>
  <c r="AG1052" i="39"/>
  <c r="AL1052" i="39"/>
  <c r="AF1052" i="39"/>
  <c r="AJ1052" i="39"/>
  <c r="AH1056" i="39"/>
  <c r="AH1057" i="39"/>
  <c r="AL1063" i="39"/>
  <c r="AF1063" i="39"/>
  <c r="AJ1063" i="39"/>
  <c r="AI1063" i="39"/>
  <c r="AI1064" i="39"/>
  <c r="AG1064" i="39"/>
  <c r="AL1064" i="39"/>
  <c r="AF1064" i="39"/>
  <c r="AJ1064" i="39"/>
  <c r="AH1068" i="39"/>
  <c r="AH1069" i="39"/>
  <c r="AL1075" i="39"/>
  <c r="AF1075" i="39"/>
  <c r="AJ1075" i="39"/>
  <c r="AI1075" i="39"/>
  <c r="AI1076" i="39"/>
  <c r="AG1076" i="39"/>
  <c r="AL1076" i="39"/>
  <c r="AF1076" i="39"/>
  <c r="AJ1076" i="39"/>
  <c r="AH1080" i="39"/>
  <c r="AH1081" i="39"/>
  <c r="AL1087" i="39"/>
  <c r="AF1087" i="39"/>
  <c r="AJ1087" i="39"/>
  <c r="AI1087" i="39"/>
  <c r="AI1088" i="39"/>
  <c r="AG1088" i="39"/>
  <c r="AL1088" i="39"/>
  <c r="AF1088" i="39"/>
  <c r="AJ1088" i="39"/>
  <c r="AH1092" i="39"/>
  <c r="AH1093" i="39"/>
  <c r="AL1099" i="39"/>
  <c r="AF1099" i="39"/>
  <c r="AJ1099" i="39"/>
  <c r="AI1099" i="39"/>
  <c r="AI1100" i="39"/>
  <c r="AG1100" i="39"/>
  <c r="AL1100" i="39"/>
  <c r="AF1100" i="39"/>
  <c r="AJ1100" i="39"/>
  <c r="AH1104" i="39"/>
  <c r="AH1105" i="39"/>
  <c r="AL1111" i="39"/>
  <c r="AF1111" i="39"/>
  <c r="AJ1111" i="39"/>
  <c r="AI1111" i="39"/>
  <c r="AI1112" i="39"/>
  <c r="AG1112" i="39"/>
  <c r="AL1112" i="39"/>
  <c r="AF1112" i="39"/>
  <c r="AJ1112" i="39"/>
  <c r="AH1116" i="39"/>
  <c r="AH1117" i="39"/>
  <c r="AL1123" i="39"/>
  <c r="AF1123" i="39"/>
  <c r="AJ1123" i="39"/>
  <c r="AI1123" i="39"/>
  <c r="AI1124" i="39"/>
  <c r="AG1124" i="39"/>
  <c r="AL1124" i="39"/>
  <c r="AF1124" i="39"/>
  <c r="AJ1124" i="39"/>
  <c r="AI1130" i="39"/>
  <c r="AH1130" i="39"/>
  <c r="AG1130" i="39"/>
  <c r="AL1130" i="39"/>
  <c r="AF1130" i="39"/>
  <c r="AJ1130" i="39"/>
  <c r="AI1134" i="39"/>
  <c r="AH1134" i="39"/>
  <c r="AG1134" i="39"/>
  <c r="AL1134" i="39"/>
  <c r="AF1134" i="39"/>
  <c r="AJ1134" i="39"/>
  <c r="AI1138" i="39"/>
  <c r="AH1138" i="39"/>
  <c r="AG1138" i="39"/>
  <c r="AL1138" i="39"/>
  <c r="AF1138" i="39"/>
  <c r="AJ1138" i="39"/>
  <c r="AI1142" i="39"/>
  <c r="AH1142" i="39"/>
  <c r="AG1142" i="39"/>
  <c r="AL1142" i="39"/>
  <c r="AF1142" i="39"/>
  <c r="AJ1142" i="39"/>
  <c r="AI1146" i="39"/>
  <c r="AH1146" i="39"/>
  <c r="AG1146" i="39"/>
  <c r="AL1146" i="39"/>
  <c r="AF1146" i="39"/>
  <c r="AK1146" i="39"/>
  <c r="AJ1146" i="39"/>
  <c r="AH1160" i="39"/>
  <c r="AJ1160" i="39"/>
  <c r="AI1160" i="39"/>
  <c r="AG1160" i="39"/>
  <c r="AF1160" i="39"/>
  <c r="AF1166" i="39"/>
  <c r="AI1166" i="39"/>
  <c r="AH1232" i="39"/>
  <c r="AE1232" i="39" s="1"/>
  <c r="AJ1232" i="39"/>
  <c r="AI1232" i="39"/>
  <c r="AG1232" i="39"/>
  <c r="AF1232" i="39"/>
  <c r="I16" i="38"/>
  <c r="O16" i="38"/>
  <c r="U16" i="38"/>
  <c r="AG16" i="38"/>
  <c r="AM16" i="38"/>
  <c r="AS16" i="38"/>
  <c r="BE16" i="38"/>
  <c r="BK16" i="38"/>
  <c r="I22" i="38"/>
  <c r="O22" i="38"/>
  <c r="U22" i="38"/>
  <c r="AG22" i="38"/>
  <c r="AM22" i="38"/>
  <c r="AS22" i="38"/>
  <c r="BE22" i="38"/>
  <c r="BK22" i="38"/>
  <c r="I34" i="38"/>
  <c r="O34" i="38"/>
  <c r="U34" i="38"/>
  <c r="AG34" i="38"/>
  <c r="AM34" i="38"/>
  <c r="AS34" i="38"/>
  <c r="BE34" i="38"/>
  <c r="BK34" i="38"/>
  <c r="I8" i="38"/>
  <c r="AM8" i="38"/>
  <c r="AS8" i="38"/>
  <c r="BE8" i="38"/>
  <c r="BK8" i="38"/>
  <c r="Q10" i="38"/>
  <c r="AC10" i="38"/>
  <c r="AO10" i="38"/>
  <c r="AU10" i="38"/>
  <c r="BM10" i="38"/>
  <c r="I14" i="38"/>
  <c r="O14" i="38"/>
  <c r="U14" i="38"/>
  <c r="AG14" i="38"/>
  <c r="AM14" i="38"/>
  <c r="AS14" i="38"/>
  <c r="BE14" i="38"/>
  <c r="BK14" i="38"/>
  <c r="Q16" i="38"/>
  <c r="W16" i="38"/>
  <c r="AC16" i="38"/>
  <c r="AO16" i="38"/>
  <c r="AU16" i="38"/>
  <c r="BA16" i="38"/>
  <c r="BM16" i="38"/>
  <c r="L10" i="38"/>
  <c r="X10" i="38"/>
  <c r="AD10" i="38"/>
  <c r="AJ10" i="38"/>
  <c r="AV10" i="38"/>
  <c r="BH10" i="38"/>
  <c r="I13" i="38"/>
  <c r="O13" i="38"/>
  <c r="U13" i="38"/>
  <c r="AG13" i="38"/>
  <c r="AM13" i="38"/>
  <c r="AS13" i="38"/>
  <c r="BE13" i="38"/>
  <c r="BK13" i="38"/>
  <c r="J14" i="38"/>
  <c r="K14" i="38" s="1"/>
  <c r="P14" i="38"/>
  <c r="V14" i="38"/>
  <c r="AB14" i="38"/>
  <c r="AN14" i="38"/>
  <c r="AT14" i="38"/>
  <c r="AZ14" i="38"/>
  <c r="BL14" i="38"/>
  <c r="I19" i="38"/>
  <c r="G19" i="38" s="1"/>
  <c r="O19" i="38"/>
  <c r="U19" i="38"/>
  <c r="AG19" i="38"/>
  <c r="AM19" i="38"/>
  <c r="AS19" i="38"/>
  <c r="BE19" i="38"/>
  <c r="BK19" i="38"/>
  <c r="J20" i="38"/>
  <c r="P20" i="38"/>
  <c r="V20" i="38"/>
  <c r="AB20" i="38"/>
  <c r="AN20" i="38"/>
  <c r="AT20" i="38"/>
  <c r="AZ20" i="38"/>
  <c r="BL20" i="38"/>
  <c r="AV8" i="38"/>
  <c r="BH8" i="38"/>
  <c r="H10" i="38"/>
  <c r="N10" i="38"/>
  <c r="T10" i="38"/>
  <c r="AF10" i="38"/>
  <c r="AL10" i="38"/>
  <c r="AR10" i="38"/>
  <c r="BD10" i="38"/>
  <c r="BJ10" i="38"/>
  <c r="I11" i="38"/>
  <c r="O11" i="38"/>
  <c r="U11" i="38"/>
  <c r="AG11" i="38"/>
  <c r="AM11" i="38"/>
  <c r="AS11" i="38"/>
  <c r="BE11" i="38"/>
  <c r="BK11" i="38"/>
  <c r="Q13" i="38"/>
  <c r="W13" i="38"/>
  <c r="AC13" i="38"/>
  <c r="AO13" i="38"/>
  <c r="AU13" i="38"/>
  <c r="BA13" i="38"/>
  <c r="BM13" i="38"/>
  <c r="L14" i="38"/>
  <c r="X14" i="38"/>
  <c r="AD14" i="38"/>
  <c r="AJ14" i="38"/>
  <c r="AV14" i="38"/>
  <c r="BB14" i="38"/>
  <c r="BH14" i="38"/>
  <c r="H16" i="38"/>
  <c r="N16" i="38"/>
  <c r="T16" i="38"/>
  <c r="AF16" i="38"/>
  <c r="AL16" i="38"/>
  <c r="AR16" i="38"/>
  <c r="BD16" i="38"/>
  <c r="BJ16" i="38"/>
  <c r="I17" i="38"/>
  <c r="O17" i="38"/>
  <c r="U17" i="38"/>
  <c r="AG17" i="38"/>
  <c r="AM17" i="38"/>
  <c r="AS17" i="38"/>
  <c r="BE17" i="38"/>
  <c r="BK17" i="38"/>
  <c r="Q19" i="38"/>
  <c r="W19" i="38"/>
  <c r="AC19" i="38"/>
  <c r="AO19" i="38"/>
  <c r="AU19" i="38"/>
  <c r="BA19" i="38"/>
  <c r="BM19" i="38"/>
  <c r="L20" i="38"/>
  <c r="X20" i="38"/>
  <c r="AD20" i="38"/>
  <c r="AJ20" i="38"/>
  <c r="AV20" i="38"/>
  <c r="BB20" i="38"/>
  <c r="BH20" i="38"/>
  <c r="H22" i="38"/>
  <c r="N22" i="38"/>
  <c r="T22" i="38"/>
  <c r="AF22" i="38"/>
  <c r="AL22" i="38"/>
  <c r="AR22" i="38"/>
  <c r="BD22" i="38"/>
  <c r="BJ22" i="38"/>
  <c r="I23" i="38"/>
  <c r="O23" i="38"/>
  <c r="U23" i="38"/>
  <c r="AG23" i="38"/>
  <c r="AM23" i="38"/>
  <c r="AS23" i="38"/>
  <c r="BE23" i="38"/>
  <c r="BK23" i="38"/>
  <c r="Q25" i="38"/>
  <c r="W25" i="38"/>
  <c r="AC25" i="38"/>
  <c r="AO25" i="38"/>
  <c r="AU25" i="38"/>
  <c r="BA25" i="38"/>
  <c r="BM25" i="38"/>
  <c r="L26" i="38"/>
  <c r="X26" i="38"/>
  <c r="AD26" i="38"/>
  <c r="AJ26" i="38"/>
  <c r="AV26" i="38"/>
  <c r="BB26" i="38"/>
  <c r="BH26" i="38"/>
  <c r="H28" i="38"/>
  <c r="N28" i="38"/>
  <c r="T28" i="38"/>
  <c r="AF28" i="38"/>
  <c r="AL28" i="38"/>
  <c r="AR28" i="38"/>
  <c r="BD28" i="38"/>
  <c r="BJ28" i="38"/>
  <c r="I29" i="38"/>
  <c r="O29" i="38"/>
  <c r="U29" i="38"/>
  <c r="AG29" i="38"/>
  <c r="AM29" i="38"/>
  <c r="AS29" i="38"/>
  <c r="BE29" i="38"/>
  <c r="BK29" i="38"/>
  <c r="Q31" i="38"/>
  <c r="W31" i="38"/>
  <c r="AC31" i="38"/>
  <c r="AO31" i="38"/>
  <c r="AU31" i="38"/>
  <c r="BA31" i="38"/>
  <c r="BM31" i="38"/>
  <c r="L32" i="38"/>
  <c r="X32" i="38"/>
  <c r="AD32" i="38"/>
  <c r="AJ32" i="38"/>
  <c r="AV32" i="38"/>
  <c r="BB32" i="38"/>
  <c r="BH32" i="38"/>
  <c r="H34" i="38"/>
  <c r="N34" i="38"/>
  <c r="T34" i="38"/>
  <c r="AF34" i="38"/>
  <c r="AL34" i="38"/>
  <c r="AR34" i="38"/>
  <c r="BD34" i="38"/>
  <c r="BJ34" i="38"/>
  <c r="I35" i="38"/>
  <c r="O35" i="38"/>
  <c r="U35" i="38"/>
  <c r="AG35" i="38"/>
  <c r="AM35" i="38"/>
  <c r="AS35" i="38"/>
  <c r="BE35" i="38"/>
  <c r="BK35" i="38"/>
  <c r="Q37" i="38"/>
  <c r="W37" i="38"/>
  <c r="AC37" i="38"/>
  <c r="AO37" i="38"/>
  <c r="AU37" i="38"/>
  <c r="BA37" i="38"/>
  <c r="BM37" i="38"/>
  <c r="L38" i="38"/>
  <c r="X38" i="38"/>
  <c r="AD38" i="38"/>
  <c r="AJ38" i="38"/>
  <c r="AV38" i="38"/>
  <c r="BB38" i="38"/>
  <c r="BH38" i="38"/>
  <c r="H40" i="38"/>
  <c r="N40" i="38"/>
  <c r="T40" i="38"/>
  <c r="AF40" i="38"/>
  <c r="AL40" i="38"/>
  <c r="AR40" i="38"/>
  <c r="BD40" i="38"/>
  <c r="BJ40" i="38"/>
  <c r="I41" i="38"/>
  <c r="O41" i="38"/>
  <c r="U41" i="38"/>
  <c r="AG41" i="38"/>
  <c r="AM41" i="38"/>
  <c r="AS41" i="38"/>
  <c r="BE41" i="38"/>
  <c r="BK41" i="38"/>
  <c r="Q43" i="38"/>
  <c r="W43" i="38"/>
  <c r="AC43" i="38"/>
  <c r="AO43" i="38"/>
  <c r="AU43" i="38"/>
  <c r="BA43" i="38"/>
  <c r="BM43" i="38"/>
  <c r="L44" i="38"/>
  <c r="X44" i="38"/>
  <c r="AD44" i="38"/>
  <c r="AJ44" i="38"/>
  <c r="AV44" i="38"/>
  <c r="BB44" i="38"/>
  <c r="BH44" i="38"/>
  <c r="H46" i="38"/>
  <c r="N46" i="38"/>
  <c r="T46" i="38"/>
  <c r="AF46" i="38"/>
  <c r="AL46" i="38"/>
  <c r="AR46" i="38"/>
  <c r="BD46" i="38"/>
  <c r="BJ46" i="38"/>
  <c r="I47" i="38"/>
  <c r="O47" i="38"/>
  <c r="U47" i="38"/>
  <c r="AG47" i="38"/>
  <c r="AM47" i="38"/>
  <c r="AS47" i="38"/>
  <c r="BE47" i="38"/>
  <c r="BK47" i="38"/>
  <c r="Q49" i="38"/>
  <c r="W49" i="38"/>
  <c r="AC49" i="38"/>
  <c r="AO49" i="38"/>
  <c r="AU49" i="38"/>
  <c r="BA49" i="38"/>
  <c r="BM49" i="38"/>
  <c r="L50" i="38"/>
  <c r="X50" i="38"/>
  <c r="AD50" i="38"/>
  <c r="AJ50" i="38"/>
  <c r="AV50" i="38"/>
  <c r="BB50" i="38"/>
  <c r="BH50" i="38"/>
  <c r="H52" i="38"/>
  <c r="N52" i="38"/>
  <c r="T52" i="38"/>
  <c r="AF52" i="38"/>
  <c r="AL52" i="38"/>
  <c r="AR52" i="38"/>
  <c r="BD52" i="38"/>
  <c r="BJ52" i="38"/>
  <c r="I53" i="38"/>
  <c r="O53" i="38"/>
  <c r="U53" i="38"/>
  <c r="AG53" i="38"/>
  <c r="AM53" i="38"/>
  <c r="AS53" i="38"/>
  <c r="BE53" i="38"/>
  <c r="BK53" i="38"/>
  <c r="Q55" i="38"/>
  <c r="W55" i="38"/>
  <c r="AC55" i="38"/>
  <c r="AO55" i="38"/>
  <c r="AU55" i="38"/>
  <c r="BA55" i="38"/>
  <c r="BM55" i="38"/>
  <c r="H58" i="38"/>
  <c r="N58" i="38"/>
  <c r="T58" i="38"/>
  <c r="AF58" i="38"/>
  <c r="AL58" i="38"/>
  <c r="AR58" i="38"/>
  <c r="BD58" i="38"/>
  <c r="BJ58" i="38"/>
  <c r="I59" i="38"/>
  <c r="O59" i="38"/>
  <c r="U59" i="38"/>
  <c r="AG59" i="38"/>
  <c r="AM59" i="38"/>
  <c r="AS59" i="38"/>
  <c r="BE59" i="38"/>
  <c r="BK59" i="38"/>
  <c r="Q61" i="38"/>
  <c r="W61" i="38"/>
  <c r="AC61" i="38"/>
  <c r="AO61" i="38"/>
  <c r="AU61" i="38"/>
  <c r="BA61" i="38"/>
  <c r="BM61" i="38"/>
  <c r="L62" i="38"/>
  <c r="X62" i="38"/>
  <c r="AD62" i="38"/>
  <c r="AJ62" i="38"/>
  <c r="AV62" i="38"/>
  <c r="BB62" i="38"/>
  <c r="BH62" i="38"/>
  <c r="AG6" i="39"/>
  <c r="AJ7" i="39"/>
  <c r="AG8" i="39"/>
  <c r="AH8" i="39" s="1"/>
  <c r="AJ9" i="39"/>
  <c r="AG10" i="39"/>
  <c r="AJ11" i="39"/>
  <c r="AG12" i="39"/>
  <c r="AJ13" i="39"/>
  <c r="AG14" i="39"/>
  <c r="AJ15" i="39"/>
  <c r="AG16" i="39"/>
  <c r="AJ17" i="39"/>
  <c r="AG18" i="39"/>
  <c r="AJ19" i="39"/>
  <c r="AG20" i="39"/>
  <c r="AJ21" i="39"/>
  <c r="AG22" i="39"/>
  <c r="AJ23" i="39"/>
  <c r="AG24" i="39"/>
  <c r="AJ25" i="39"/>
  <c r="AG26" i="39"/>
  <c r="AJ27" i="39"/>
  <c r="AG28" i="39"/>
  <c r="AJ29" i="39"/>
  <c r="AG30" i="39"/>
  <c r="AJ31" i="39"/>
  <c r="AG32" i="39"/>
  <c r="AJ33" i="39"/>
  <c r="AG34" i="39"/>
  <c r="AJ35" i="39"/>
  <c r="AG36" i="39"/>
  <c r="AJ37" i="39"/>
  <c r="AG38" i="39"/>
  <c r="AJ39" i="39"/>
  <c r="AG40" i="39"/>
  <c r="AJ41" i="39"/>
  <c r="AG42" i="39"/>
  <c r="AJ43" i="39"/>
  <c r="AG44" i="39"/>
  <c r="AD44" i="39" s="1"/>
  <c r="AC44" i="39" s="1"/>
  <c r="AJ45" i="39"/>
  <c r="AG46" i="39"/>
  <c r="AJ47" i="39"/>
  <c r="AG48" i="39"/>
  <c r="AJ49" i="39"/>
  <c r="AG50" i="39"/>
  <c r="AJ51" i="39"/>
  <c r="AG52" i="39"/>
  <c r="AJ53" i="39"/>
  <c r="AG54" i="39"/>
  <c r="AJ55" i="39"/>
  <c r="AG56" i="39"/>
  <c r="AJ57" i="39"/>
  <c r="AG58" i="39"/>
  <c r="AJ59" i="39"/>
  <c r="AG60" i="39"/>
  <c r="AJ61" i="39"/>
  <c r="AG62" i="39"/>
  <c r="AJ63" i="39"/>
  <c r="AG64" i="39"/>
  <c r="AJ65" i="39"/>
  <c r="AG66" i="39"/>
  <c r="AJ67" i="39"/>
  <c r="AG68" i="39"/>
  <c r="AJ69" i="39"/>
  <c r="AG70" i="39"/>
  <c r="AJ71" i="39"/>
  <c r="AG72" i="39"/>
  <c r="AJ73" i="39"/>
  <c r="AG74" i="39"/>
  <c r="AJ75" i="39"/>
  <c r="AG76" i="39"/>
  <c r="AJ77" i="39"/>
  <c r="AG78" i="39"/>
  <c r="AJ79" i="39"/>
  <c r="AG80" i="39"/>
  <c r="AD80" i="39" s="1"/>
  <c r="AC80" i="39" s="1"/>
  <c r="AJ81" i="39"/>
  <c r="AG82" i="39"/>
  <c r="AJ83" i="39"/>
  <c r="AG84" i="39"/>
  <c r="AJ85" i="39"/>
  <c r="AG86" i="39"/>
  <c r="AJ87" i="39"/>
  <c r="AG88" i="39"/>
  <c r="AJ89" i="39"/>
  <c r="AG90" i="39"/>
  <c r="AJ91" i="39"/>
  <c r="AG92" i="39"/>
  <c r="AJ93" i="39"/>
  <c r="AG94" i="39"/>
  <c r="AJ95" i="39"/>
  <c r="AG96" i="39"/>
  <c r="AJ97" i="39"/>
  <c r="AG98" i="39"/>
  <c r="AJ99" i="39"/>
  <c r="AG100" i="39"/>
  <c r="AJ101" i="39"/>
  <c r="AG102" i="39"/>
  <c r="AJ103" i="39"/>
  <c r="AG104" i="39"/>
  <c r="AJ105" i="39"/>
  <c r="AG106" i="39"/>
  <c r="AJ107" i="39"/>
  <c r="AG108" i="39"/>
  <c r="AJ109" i="39"/>
  <c r="AG110" i="39"/>
  <c r="AJ111" i="39"/>
  <c r="AG112" i="39"/>
  <c r="AJ113" i="39"/>
  <c r="AG114" i="39"/>
  <c r="AJ115" i="39"/>
  <c r="AG116" i="39"/>
  <c r="AD116" i="39" s="1"/>
  <c r="AC116" i="39" s="1"/>
  <c r="AJ117" i="39"/>
  <c r="AG118" i="39"/>
  <c r="AJ119" i="39"/>
  <c r="AG120" i="39"/>
  <c r="AJ121" i="39"/>
  <c r="AG122" i="39"/>
  <c r="AJ123" i="39"/>
  <c r="AG124" i="39"/>
  <c r="AJ125" i="39"/>
  <c r="AG126" i="39"/>
  <c r="AJ127" i="39"/>
  <c r="AG128" i="39"/>
  <c r="AJ129" i="39"/>
  <c r="AG130" i="39"/>
  <c r="AJ131" i="39"/>
  <c r="AG132" i="39"/>
  <c r="AJ133" i="39"/>
  <c r="AG134" i="39"/>
  <c r="AJ135" i="39"/>
  <c r="AG136" i="39"/>
  <c r="AJ137" i="39"/>
  <c r="AG138" i="39"/>
  <c r="AJ139" i="39"/>
  <c r="AG140" i="39"/>
  <c r="AJ141" i="39"/>
  <c r="AG142" i="39"/>
  <c r="AJ143" i="39"/>
  <c r="AG144" i="39"/>
  <c r="AJ145" i="39"/>
  <c r="AG146" i="39"/>
  <c r="AJ147" i="39"/>
  <c r="AG148" i="39"/>
  <c r="AJ149" i="39"/>
  <c r="AG150" i="39"/>
  <c r="AJ151" i="39"/>
  <c r="AG152" i="39"/>
  <c r="AD152" i="39" s="1"/>
  <c r="AC152" i="39" s="1"/>
  <c r="AJ153" i="39"/>
  <c r="AG154" i="39"/>
  <c r="AJ155" i="39"/>
  <c r="AG156" i="39"/>
  <c r="AJ157" i="39"/>
  <c r="AG158" i="39"/>
  <c r="AJ159" i="39"/>
  <c r="AG160" i="39"/>
  <c r="AJ161" i="39"/>
  <c r="AG162" i="39"/>
  <c r="AJ163" i="39"/>
  <c r="AG164" i="39"/>
  <c r="AJ165" i="39"/>
  <c r="AG166" i="39"/>
  <c r="AJ167" i="39"/>
  <c r="AG168" i="39"/>
  <c r="AJ169" i="39"/>
  <c r="AG170" i="39"/>
  <c r="AJ171" i="39"/>
  <c r="AG172" i="39"/>
  <c r="AJ173" i="39"/>
  <c r="AG174" i="39"/>
  <c r="AJ175" i="39"/>
  <c r="AG176" i="39"/>
  <c r="AJ177" i="39"/>
  <c r="AG178" i="39"/>
  <c r="AJ179" i="39"/>
  <c r="AG180" i="39"/>
  <c r="AJ181" i="39"/>
  <c r="AG182" i="39"/>
  <c r="AJ183" i="39"/>
  <c r="AG184" i="39"/>
  <c r="AJ185" i="39"/>
  <c r="AG186" i="39"/>
  <c r="AJ187" i="39"/>
  <c r="AG188" i="39"/>
  <c r="AD188" i="39" s="1"/>
  <c r="AC188" i="39" s="1"/>
  <c r="AJ189" i="39"/>
  <c r="AG190" i="39"/>
  <c r="AJ191" i="39"/>
  <c r="AG192" i="39"/>
  <c r="AJ193" i="39"/>
  <c r="AG194" i="39"/>
  <c r="AJ195" i="39"/>
  <c r="AG196" i="39"/>
  <c r="AJ197" i="39"/>
  <c r="AG198" i="39"/>
  <c r="AJ199" i="39"/>
  <c r="AG200" i="39"/>
  <c r="AJ201" i="39"/>
  <c r="AG202" i="39"/>
  <c r="AJ203" i="39"/>
  <c r="AG204" i="39"/>
  <c r="AJ205" i="39"/>
  <c r="AG206" i="39"/>
  <c r="AJ207" i="39"/>
  <c r="AG208" i="39"/>
  <c r="AJ209" i="39"/>
  <c r="AG210" i="39"/>
  <c r="AJ211" i="39"/>
  <c r="AG212" i="39"/>
  <c r="AJ213" i="39"/>
  <c r="AG214" i="39"/>
  <c r="AJ215" i="39"/>
  <c r="AG216" i="39"/>
  <c r="AJ217" i="39"/>
  <c r="AG218" i="39"/>
  <c r="AJ219" i="39"/>
  <c r="AG220" i="39"/>
  <c r="AJ221" i="39"/>
  <c r="AG222" i="39"/>
  <c r="AJ223" i="39"/>
  <c r="AG224" i="39"/>
  <c r="AD224" i="39" s="1"/>
  <c r="AC224" i="39" s="1"/>
  <c r="AJ225" i="39"/>
  <c r="AG226" i="39"/>
  <c r="AJ227" i="39"/>
  <c r="AG228" i="39"/>
  <c r="AJ229" i="39"/>
  <c r="AG230" i="39"/>
  <c r="AJ231" i="39"/>
  <c r="AG232" i="39"/>
  <c r="AJ233" i="39"/>
  <c r="AG234" i="39"/>
  <c r="AJ235" i="39"/>
  <c r="AG236" i="39"/>
  <c r="AJ237" i="39"/>
  <c r="AG238" i="39"/>
  <c r="AJ239" i="39"/>
  <c r="AG240" i="39"/>
  <c r="AJ241" i="39"/>
  <c r="AG242" i="39"/>
  <c r="AJ243" i="39"/>
  <c r="AG244" i="39"/>
  <c r="AJ245" i="39"/>
  <c r="AG246" i="39"/>
  <c r="AJ247" i="39"/>
  <c r="AG248" i="39"/>
  <c r="AJ249" i="39"/>
  <c r="AG250" i="39"/>
  <c r="AJ251" i="39"/>
  <c r="AG252" i="39"/>
  <c r="AJ253" i="39"/>
  <c r="AG254" i="39"/>
  <c r="AJ255" i="39"/>
  <c r="AG256" i="39"/>
  <c r="AJ257" i="39"/>
  <c r="AG258" i="39"/>
  <c r="AJ259" i="39"/>
  <c r="AG260" i="39"/>
  <c r="AD260" i="39" s="1"/>
  <c r="AC260" i="39" s="1"/>
  <c r="AJ261" i="39"/>
  <c r="AG262" i="39"/>
  <c r="AJ263" i="39"/>
  <c r="AG264" i="39"/>
  <c r="AJ265" i="39"/>
  <c r="AG266" i="39"/>
  <c r="AJ267" i="39"/>
  <c r="AG268" i="39"/>
  <c r="AJ269" i="39"/>
  <c r="AG270" i="39"/>
  <c r="AJ271" i="39"/>
  <c r="AG272" i="39"/>
  <c r="AJ273" i="39"/>
  <c r="AG274" i="39"/>
  <c r="AJ275" i="39"/>
  <c r="AG276" i="39"/>
  <c r="AJ277" i="39"/>
  <c r="AG278" i="39"/>
  <c r="AJ279" i="39"/>
  <c r="AG280" i="39"/>
  <c r="AJ281" i="39"/>
  <c r="AG282" i="39"/>
  <c r="AJ283" i="39"/>
  <c r="AG284" i="39"/>
  <c r="AD284" i="39" s="1"/>
  <c r="AC284" i="39" s="1"/>
  <c r="AJ285" i="39"/>
  <c r="AG286" i="39"/>
  <c r="AJ287" i="39"/>
  <c r="AG288" i="39"/>
  <c r="AJ289" i="39"/>
  <c r="AG290" i="39"/>
  <c r="AJ291" i="39"/>
  <c r="AG292" i="39"/>
  <c r="AJ293" i="39"/>
  <c r="AG294" i="39"/>
  <c r="AJ295" i="39"/>
  <c r="AG296" i="39"/>
  <c r="AJ297" i="39"/>
  <c r="AG298" i="39"/>
  <c r="AJ299" i="39"/>
  <c r="AG300" i="39"/>
  <c r="AJ301" i="39"/>
  <c r="AG302" i="39"/>
  <c r="AD302" i="39" s="1"/>
  <c r="AC302" i="39" s="1"/>
  <c r="AJ303" i="39"/>
  <c r="AG304" i="39"/>
  <c r="AJ305" i="39"/>
  <c r="AG306" i="39"/>
  <c r="AJ307" i="39"/>
  <c r="AG308" i="39"/>
  <c r="AJ309" i="39"/>
  <c r="AG310" i="39"/>
  <c r="X311" i="39"/>
  <c r="AH311" i="39" s="1"/>
  <c r="AE311" i="39" s="1"/>
  <c r="AJ311" i="39"/>
  <c r="AG312" i="39"/>
  <c r="X313" i="39"/>
  <c r="AH313" i="39" s="1"/>
  <c r="AE313" i="39" s="1"/>
  <c r="AJ313" i="39"/>
  <c r="AG314" i="39"/>
  <c r="X315" i="39"/>
  <c r="AH315" i="39" s="1"/>
  <c r="AE315" i="39" s="1"/>
  <c r="AJ315" i="39"/>
  <c r="AG316" i="39"/>
  <c r="X317" i="39"/>
  <c r="AH317" i="39" s="1"/>
  <c r="AE317" i="39" s="1"/>
  <c r="AJ317" i="39"/>
  <c r="AG318" i="39"/>
  <c r="X319" i="39"/>
  <c r="AH319" i="39" s="1"/>
  <c r="AE319" i="39" s="1"/>
  <c r="AJ319" i="39"/>
  <c r="AG320" i="39"/>
  <c r="X321" i="39"/>
  <c r="AH321" i="39" s="1"/>
  <c r="AE321" i="39" s="1"/>
  <c r="AJ321" i="39"/>
  <c r="AG322" i="39"/>
  <c r="X323" i="39"/>
  <c r="AH323" i="39" s="1"/>
  <c r="AE323" i="39" s="1"/>
  <c r="AJ323" i="39"/>
  <c r="AG324" i="39"/>
  <c r="X325" i="39"/>
  <c r="AH325" i="39" s="1"/>
  <c r="AE325" i="39" s="1"/>
  <c r="AJ325" i="39"/>
  <c r="AG326" i="39"/>
  <c r="X327" i="39"/>
  <c r="AH327" i="39" s="1"/>
  <c r="AE327" i="39" s="1"/>
  <c r="AJ327" i="39"/>
  <c r="AG328" i="39"/>
  <c r="X329" i="39"/>
  <c r="AH329" i="39" s="1"/>
  <c r="AE329" i="39" s="1"/>
  <c r="AJ329" i="39"/>
  <c r="AG330" i="39"/>
  <c r="X331" i="39"/>
  <c r="AH331" i="39" s="1"/>
  <c r="AE331" i="39" s="1"/>
  <c r="AJ331" i="39"/>
  <c r="AG332" i="39"/>
  <c r="X333" i="39"/>
  <c r="AH333" i="39" s="1"/>
  <c r="AE333" i="39" s="1"/>
  <c r="AJ333" i="39"/>
  <c r="AG334" i="39"/>
  <c r="X335" i="39"/>
  <c r="AH335" i="39" s="1"/>
  <c r="AE335" i="39" s="1"/>
  <c r="AJ335" i="39"/>
  <c r="AG336" i="39"/>
  <c r="X337" i="39"/>
  <c r="AH337" i="39" s="1"/>
  <c r="AE337" i="39" s="1"/>
  <c r="AJ337" i="39"/>
  <c r="AG338" i="39"/>
  <c r="X339" i="39"/>
  <c r="AH339" i="39" s="1"/>
  <c r="AE339" i="39" s="1"/>
  <c r="AJ339" i="39"/>
  <c r="AG340" i="39"/>
  <c r="X341" i="39"/>
  <c r="AH341" i="39" s="1"/>
  <c r="AE341" i="39" s="1"/>
  <c r="AJ341" i="39"/>
  <c r="AG342" i="39"/>
  <c r="X343" i="39"/>
  <c r="AH343" i="39" s="1"/>
  <c r="AE343" i="39" s="1"/>
  <c r="AJ343" i="39"/>
  <c r="AG344" i="39"/>
  <c r="X345" i="39"/>
  <c r="AH345" i="39" s="1"/>
  <c r="AE345" i="39" s="1"/>
  <c r="AJ345" i="39"/>
  <c r="AG346" i="39"/>
  <c r="X347" i="39"/>
  <c r="AH347" i="39" s="1"/>
  <c r="AE347" i="39" s="1"/>
  <c r="AJ347" i="39"/>
  <c r="AG348" i="39"/>
  <c r="X349" i="39"/>
  <c r="AH349" i="39" s="1"/>
  <c r="AE349" i="39" s="1"/>
  <c r="AJ349" i="39"/>
  <c r="AG350" i="39"/>
  <c r="X351" i="39"/>
  <c r="AH351" i="39" s="1"/>
  <c r="AE351" i="39" s="1"/>
  <c r="AJ351" i="39"/>
  <c r="AG352" i="39"/>
  <c r="X353" i="39"/>
  <c r="AH353" i="39" s="1"/>
  <c r="AE353" i="39" s="1"/>
  <c r="AJ353" i="39"/>
  <c r="AG354" i="39"/>
  <c r="X355" i="39"/>
  <c r="AH355" i="39" s="1"/>
  <c r="AE355" i="39" s="1"/>
  <c r="AJ355" i="39"/>
  <c r="AG356" i="39"/>
  <c r="AD356" i="39" s="1"/>
  <c r="AC356" i="39" s="1"/>
  <c r="X357" i="39"/>
  <c r="AH357" i="39" s="1"/>
  <c r="AE357" i="39" s="1"/>
  <c r="AJ357" i="39"/>
  <c r="AG358" i="39"/>
  <c r="X359" i="39"/>
  <c r="AH359" i="39" s="1"/>
  <c r="AE359" i="39" s="1"/>
  <c r="AJ359" i="39"/>
  <c r="AG360" i="39"/>
  <c r="X361" i="39"/>
  <c r="AH361" i="39" s="1"/>
  <c r="AE361" i="39" s="1"/>
  <c r="AJ361" i="39"/>
  <c r="AG362" i="39"/>
  <c r="X363" i="39"/>
  <c r="AH363" i="39" s="1"/>
  <c r="AE363" i="39" s="1"/>
  <c r="AJ363" i="39"/>
  <c r="AG364" i="39"/>
  <c r="X365" i="39"/>
  <c r="AH365" i="39" s="1"/>
  <c r="AE365" i="39" s="1"/>
  <c r="AJ365" i="39"/>
  <c r="AG366" i="39"/>
  <c r="X367" i="39"/>
  <c r="AH367" i="39" s="1"/>
  <c r="AE367" i="39" s="1"/>
  <c r="AJ367" i="39"/>
  <c r="AG368" i="39"/>
  <c r="X369" i="39"/>
  <c r="AH369" i="39" s="1"/>
  <c r="AE369" i="39" s="1"/>
  <c r="AJ369" i="39"/>
  <c r="AG370" i="39"/>
  <c r="X371" i="39"/>
  <c r="AH371" i="39" s="1"/>
  <c r="AE371" i="39" s="1"/>
  <c r="AJ371" i="39"/>
  <c r="AG372" i="39"/>
  <c r="X373" i="39"/>
  <c r="AH373" i="39" s="1"/>
  <c r="AE373" i="39" s="1"/>
  <c r="AJ373" i="39"/>
  <c r="AG374" i="39"/>
  <c r="X375" i="39"/>
  <c r="AH375" i="39" s="1"/>
  <c r="AE375" i="39" s="1"/>
  <c r="AJ375" i="39"/>
  <c r="AG376" i="39"/>
  <c r="X377" i="39"/>
  <c r="AH377" i="39" s="1"/>
  <c r="AE377" i="39" s="1"/>
  <c r="AJ377" i="39"/>
  <c r="AG378" i="39"/>
  <c r="X379" i="39"/>
  <c r="AH379" i="39" s="1"/>
  <c r="AE379" i="39" s="1"/>
  <c r="AJ379" i="39"/>
  <c r="AG380" i="39"/>
  <c r="X381" i="39"/>
  <c r="AH381" i="39" s="1"/>
  <c r="AE381" i="39" s="1"/>
  <c r="AJ381" i="39"/>
  <c r="AG382" i="39"/>
  <c r="X383" i="39"/>
  <c r="AH383" i="39" s="1"/>
  <c r="AE383" i="39" s="1"/>
  <c r="AJ383" i="39"/>
  <c r="AG384" i="39"/>
  <c r="X385" i="39"/>
  <c r="AH385" i="39" s="1"/>
  <c r="AE385" i="39" s="1"/>
  <c r="AJ385" i="39"/>
  <c r="AG386" i="39"/>
  <c r="X387" i="39"/>
  <c r="AH387" i="39" s="1"/>
  <c r="AE387" i="39" s="1"/>
  <c r="AJ387" i="39"/>
  <c r="AG388" i="39"/>
  <c r="X389" i="39"/>
  <c r="AH389" i="39" s="1"/>
  <c r="AE389" i="39" s="1"/>
  <c r="AJ389" i="39"/>
  <c r="AG390" i="39"/>
  <c r="X391" i="39"/>
  <c r="AH391" i="39" s="1"/>
  <c r="AE391" i="39" s="1"/>
  <c r="AJ391" i="39"/>
  <c r="AG392" i="39"/>
  <c r="X393" i="39"/>
  <c r="AH393" i="39" s="1"/>
  <c r="AE393" i="39" s="1"/>
  <c r="AJ393" i="39"/>
  <c r="AG394" i="39"/>
  <c r="X395" i="39"/>
  <c r="AH395" i="39" s="1"/>
  <c r="AE395" i="39" s="1"/>
  <c r="AJ395" i="39"/>
  <c r="AG396" i="39"/>
  <c r="X397" i="39"/>
  <c r="AH397" i="39" s="1"/>
  <c r="AE397" i="39" s="1"/>
  <c r="AJ397" i="39"/>
  <c r="AG398" i="39"/>
  <c r="X399" i="39"/>
  <c r="AH399" i="39" s="1"/>
  <c r="AE399" i="39" s="1"/>
  <c r="AJ399" i="39"/>
  <c r="AG400" i="39"/>
  <c r="X401" i="39"/>
  <c r="AH401" i="39" s="1"/>
  <c r="AE401" i="39" s="1"/>
  <c r="AJ401" i="39"/>
  <c r="AG402" i="39"/>
  <c r="X403" i="39"/>
  <c r="AH403" i="39" s="1"/>
  <c r="AE403" i="39" s="1"/>
  <c r="AJ403" i="39"/>
  <c r="AI404" i="39"/>
  <c r="AJ405" i="39"/>
  <c r="AI406" i="39"/>
  <c r="AJ407" i="39"/>
  <c r="AI408" i="39"/>
  <c r="AJ409" i="39"/>
  <c r="AI410" i="39"/>
  <c r="AJ411" i="39"/>
  <c r="AI412" i="39"/>
  <c r="AJ413" i="39"/>
  <c r="AI414" i="39"/>
  <c r="AJ415" i="39"/>
  <c r="AI416" i="39"/>
  <c r="AJ417" i="39"/>
  <c r="AI418" i="39"/>
  <c r="AJ419" i="39"/>
  <c r="AI420" i="39"/>
  <c r="AJ421" i="39"/>
  <c r="AI422" i="39"/>
  <c r="AJ423" i="39"/>
  <c r="AI424" i="39"/>
  <c r="AJ425" i="39"/>
  <c r="AI426" i="39"/>
  <c r="AJ427" i="39"/>
  <c r="AI428" i="39"/>
  <c r="AJ429" i="39"/>
  <c r="AI430" i="39"/>
  <c r="AJ431" i="39"/>
  <c r="AI432" i="39"/>
  <c r="AJ433" i="39"/>
  <c r="AI434" i="39"/>
  <c r="AJ435" i="39"/>
  <c r="AI436" i="39"/>
  <c r="AJ437" i="39"/>
  <c r="AI438" i="39"/>
  <c r="AJ439" i="39"/>
  <c r="AI440" i="39"/>
  <c r="AJ441" i="39"/>
  <c r="AI442" i="39"/>
  <c r="AJ443" i="39"/>
  <c r="AI444" i="39"/>
  <c r="AJ445" i="39"/>
  <c r="AI446" i="39"/>
  <c r="AJ447" i="39"/>
  <c r="AI448" i="39"/>
  <c r="AL453" i="39"/>
  <c r="AF453" i="39"/>
  <c r="AI453" i="39"/>
  <c r="AE453" i="39" s="1"/>
  <c r="AJ453" i="39"/>
  <c r="AK456" i="39"/>
  <c r="AI460" i="39"/>
  <c r="AL460" i="39"/>
  <c r="AF460" i="39"/>
  <c r="AH460" i="39"/>
  <c r="AL465" i="39"/>
  <c r="AF465" i="39"/>
  <c r="AI465" i="39"/>
  <c r="AJ465" i="39"/>
  <c r="AK468" i="39"/>
  <c r="AI472" i="39"/>
  <c r="AL472" i="39"/>
  <c r="AF472" i="39"/>
  <c r="AH472" i="39"/>
  <c r="AE472" i="39" s="1"/>
  <c r="AD472" i="39" s="1"/>
  <c r="AL477" i="39"/>
  <c r="AF477" i="39"/>
  <c r="AI477" i="39"/>
  <c r="AJ477" i="39"/>
  <c r="AK480" i="39"/>
  <c r="AI484" i="39"/>
  <c r="AL484" i="39"/>
  <c r="AF484" i="39"/>
  <c r="AH484" i="39"/>
  <c r="AL489" i="39"/>
  <c r="AF489" i="39"/>
  <c r="AI489" i="39"/>
  <c r="AJ489" i="39"/>
  <c r="AK492" i="39"/>
  <c r="AI496" i="39"/>
  <c r="AL496" i="39"/>
  <c r="AF496" i="39"/>
  <c r="AH496" i="39"/>
  <c r="AE496" i="39" s="1"/>
  <c r="AD496" i="39" s="1"/>
  <c r="AL501" i="39"/>
  <c r="AF501" i="39"/>
  <c r="AI501" i="39"/>
  <c r="AJ501" i="39"/>
  <c r="AK504" i="39"/>
  <c r="AI508" i="39"/>
  <c r="AL508" i="39"/>
  <c r="AF508" i="39"/>
  <c r="AH508" i="39"/>
  <c r="AL513" i="39"/>
  <c r="AF513" i="39"/>
  <c r="AI513" i="39"/>
  <c r="AJ513" i="39"/>
  <c r="AK516" i="39"/>
  <c r="AI520" i="39"/>
  <c r="AL520" i="39"/>
  <c r="AF520" i="39"/>
  <c r="AH520" i="39"/>
  <c r="AE520" i="39" s="1"/>
  <c r="AL525" i="39"/>
  <c r="AF525" i="39"/>
  <c r="AI525" i="39"/>
  <c r="AJ525" i="39"/>
  <c r="AK528" i="39"/>
  <c r="AI532" i="39"/>
  <c r="AL532" i="39"/>
  <c r="AF532" i="39"/>
  <c r="AH532" i="39"/>
  <c r="AL537" i="39"/>
  <c r="AF537" i="39"/>
  <c r="AI537" i="39"/>
  <c r="AJ537" i="39"/>
  <c r="AK540" i="39"/>
  <c r="AI544" i="39"/>
  <c r="AL544" i="39"/>
  <c r="AF544" i="39"/>
  <c r="AH544" i="39"/>
  <c r="AE544" i="39" s="1"/>
  <c r="AL549" i="39"/>
  <c r="AF549" i="39"/>
  <c r="AI549" i="39"/>
  <c r="AJ549" i="39"/>
  <c r="AK552" i="39"/>
  <c r="AI556" i="39"/>
  <c r="AL556" i="39"/>
  <c r="AF556" i="39"/>
  <c r="AH556" i="39"/>
  <c r="AL561" i="39"/>
  <c r="AF561" i="39"/>
  <c r="AI561" i="39"/>
  <c r="AJ561" i="39"/>
  <c r="AK564" i="39"/>
  <c r="AI568" i="39"/>
  <c r="AL568" i="39"/>
  <c r="AF568" i="39"/>
  <c r="AH568" i="39"/>
  <c r="AE568" i="39" s="1"/>
  <c r="AD568" i="39" s="1"/>
  <c r="AL573" i="39"/>
  <c r="AF573" i="39"/>
  <c r="AI573" i="39"/>
  <c r="AJ573" i="39"/>
  <c r="AK576" i="39"/>
  <c r="AI580" i="39"/>
  <c r="AL580" i="39"/>
  <c r="AF580" i="39"/>
  <c r="AH580" i="39"/>
  <c r="AL585" i="39"/>
  <c r="AF585" i="39"/>
  <c r="AI585" i="39"/>
  <c r="AJ585" i="39"/>
  <c r="AK588" i="39"/>
  <c r="AI592" i="39"/>
  <c r="AL592" i="39"/>
  <c r="AF592" i="39"/>
  <c r="AH592" i="39"/>
  <c r="AE592" i="39" s="1"/>
  <c r="AD592" i="39" s="1"/>
  <c r="AL597" i="39"/>
  <c r="AF597" i="39"/>
  <c r="AI597" i="39"/>
  <c r="AJ597" i="39"/>
  <c r="AK600" i="39"/>
  <c r="AI604" i="39"/>
  <c r="AL604" i="39"/>
  <c r="AF604" i="39"/>
  <c r="AH604" i="39"/>
  <c r="AL609" i="39"/>
  <c r="AF609" i="39"/>
  <c r="AI609" i="39"/>
  <c r="AJ609" i="39"/>
  <c r="AK612" i="39"/>
  <c r="AI616" i="39"/>
  <c r="AL616" i="39"/>
  <c r="AF616" i="39"/>
  <c r="AH616" i="39"/>
  <c r="AE616" i="39" s="1"/>
  <c r="AL621" i="39"/>
  <c r="AF621" i="39"/>
  <c r="AI621" i="39"/>
  <c r="AJ621" i="39"/>
  <c r="AK624" i="39"/>
  <c r="AI628" i="39"/>
  <c r="AL628" i="39"/>
  <c r="AF628" i="39"/>
  <c r="AH628" i="39"/>
  <c r="AL633" i="39"/>
  <c r="AF633" i="39"/>
  <c r="AI633" i="39"/>
  <c r="AJ633" i="39"/>
  <c r="AK636" i="39"/>
  <c r="AI640" i="39"/>
  <c r="AL640" i="39"/>
  <c r="AF640" i="39"/>
  <c r="AH640" i="39"/>
  <c r="AE640" i="39" s="1"/>
  <c r="AD640" i="39" s="1"/>
  <c r="AL645" i="39"/>
  <c r="AF645" i="39"/>
  <c r="AI645" i="39"/>
  <c r="AJ645" i="39"/>
  <c r="AK648" i="39"/>
  <c r="AI652" i="39"/>
  <c r="AL652" i="39"/>
  <c r="AF652" i="39"/>
  <c r="AH652" i="39"/>
  <c r="AL657" i="39"/>
  <c r="AF657" i="39"/>
  <c r="AI657" i="39"/>
  <c r="AJ657" i="39"/>
  <c r="AK660" i="39"/>
  <c r="AI664" i="39"/>
  <c r="AL664" i="39"/>
  <c r="AF664" i="39"/>
  <c r="AH664" i="39"/>
  <c r="AE664" i="39" s="1"/>
  <c r="AD664" i="39" s="1"/>
  <c r="AL669" i="39"/>
  <c r="AF669" i="39"/>
  <c r="AI669" i="39"/>
  <c r="AJ669" i="39"/>
  <c r="AK672" i="39"/>
  <c r="AI676" i="39"/>
  <c r="AL676" i="39"/>
  <c r="AF676" i="39"/>
  <c r="AH676" i="39"/>
  <c r="AL681" i="39"/>
  <c r="AF681" i="39"/>
  <c r="AI681" i="39"/>
  <c r="AJ681" i="39"/>
  <c r="AK684" i="39"/>
  <c r="AI688" i="39"/>
  <c r="AL688" i="39"/>
  <c r="AF688" i="39"/>
  <c r="AH688" i="39"/>
  <c r="AE688" i="39" s="1"/>
  <c r="AL693" i="39"/>
  <c r="AF693" i="39"/>
  <c r="AI693" i="39"/>
  <c r="AJ693" i="39"/>
  <c r="AK696" i="39"/>
  <c r="AI700" i="39"/>
  <c r="AL700" i="39"/>
  <c r="AF700" i="39"/>
  <c r="AH700" i="39"/>
  <c r="AL705" i="39"/>
  <c r="AF705" i="39"/>
  <c r="AI705" i="39"/>
  <c r="AJ705" i="39"/>
  <c r="AK708" i="39"/>
  <c r="AI712" i="39"/>
  <c r="AL712" i="39"/>
  <c r="AF712" i="39"/>
  <c r="AH712" i="39"/>
  <c r="AE712" i="39" s="1"/>
  <c r="AD712" i="39" s="1"/>
  <c r="AL717" i="39"/>
  <c r="AF717" i="39"/>
  <c r="AI717" i="39"/>
  <c r="AJ717" i="39"/>
  <c r="AK720" i="39"/>
  <c r="AI724" i="39"/>
  <c r="AL724" i="39"/>
  <c r="AF724" i="39"/>
  <c r="AH724" i="39"/>
  <c r="AL729" i="39"/>
  <c r="AF729" i="39"/>
  <c r="AI729" i="39"/>
  <c r="AJ729" i="39"/>
  <c r="AK732" i="39"/>
  <c r="AI736" i="39"/>
  <c r="AL736" i="39"/>
  <c r="AF736" i="39"/>
  <c r="AH736" i="39"/>
  <c r="AE736" i="39" s="1"/>
  <c r="AD736" i="39" s="1"/>
  <c r="AL741" i="39"/>
  <c r="AF741" i="39"/>
  <c r="AI741" i="39"/>
  <c r="AJ741" i="39"/>
  <c r="AK744" i="39"/>
  <c r="AI748" i="39"/>
  <c r="AL748" i="39"/>
  <c r="AF748" i="39"/>
  <c r="AH748" i="39"/>
  <c r="AL753" i="39"/>
  <c r="AF753" i="39"/>
  <c r="AI753" i="39"/>
  <c r="AJ753" i="39"/>
  <c r="AK756" i="39"/>
  <c r="AI760" i="39"/>
  <c r="AL760" i="39"/>
  <c r="AF760" i="39"/>
  <c r="AH760" i="39"/>
  <c r="AE760" i="39" s="1"/>
  <c r="AL765" i="39"/>
  <c r="AF765" i="39"/>
  <c r="AI765" i="39"/>
  <c r="AJ765" i="39"/>
  <c r="AK768" i="39"/>
  <c r="AI772" i="39"/>
  <c r="AL772" i="39"/>
  <c r="AF772" i="39"/>
  <c r="AH772" i="39"/>
  <c r="AL777" i="39"/>
  <c r="AF777" i="39"/>
  <c r="AI777" i="39"/>
  <c r="AJ777" i="39"/>
  <c r="AK780" i="39"/>
  <c r="AI784" i="39"/>
  <c r="AL784" i="39"/>
  <c r="AF784" i="39"/>
  <c r="AH784" i="39"/>
  <c r="AE784" i="39" s="1"/>
  <c r="AD784" i="39" s="1"/>
  <c r="AL789" i="39"/>
  <c r="AF789" i="39"/>
  <c r="AI789" i="39"/>
  <c r="AJ789" i="39"/>
  <c r="AK792" i="39"/>
  <c r="AI796" i="39"/>
  <c r="AL796" i="39"/>
  <c r="AF796" i="39"/>
  <c r="AH796" i="39"/>
  <c r="AL801" i="39"/>
  <c r="AF801" i="39"/>
  <c r="AI801" i="39"/>
  <c r="AJ801" i="39"/>
  <c r="AK804" i="39"/>
  <c r="AI808" i="39"/>
  <c r="AL808" i="39"/>
  <c r="AF808" i="39"/>
  <c r="AH808" i="39"/>
  <c r="AE808" i="39" s="1"/>
  <c r="AD808" i="39" s="1"/>
  <c r="AL813" i="39"/>
  <c r="AF813" i="39"/>
  <c r="AI813" i="39"/>
  <c r="AJ813" i="39"/>
  <c r="AI820" i="39"/>
  <c r="AG820" i="39"/>
  <c r="AL820" i="39"/>
  <c r="AF820" i="39"/>
  <c r="AJ820" i="39"/>
  <c r="AI826" i="39"/>
  <c r="AG826" i="39"/>
  <c r="AL826" i="39"/>
  <c r="AF826" i="39"/>
  <c r="AJ826" i="39"/>
  <c r="AI832" i="39"/>
  <c r="AE832" i="39" s="1"/>
  <c r="AG832" i="39"/>
  <c r="AL832" i="39"/>
  <c r="AF832" i="39"/>
  <c r="AJ832" i="39"/>
  <c r="AI838" i="39"/>
  <c r="AG838" i="39"/>
  <c r="AL838" i="39"/>
  <c r="AF838" i="39"/>
  <c r="AJ838" i="39"/>
  <c r="AI844" i="39"/>
  <c r="AG844" i="39"/>
  <c r="AL844" i="39"/>
  <c r="AF844" i="39"/>
  <c r="AJ844" i="39"/>
  <c r="AI850" i="39"/>
  <c r="AG850" i="39"/>
  <c r="AL850" i="39"/>
  <c r="AF850" i="39"/>
  <c r="AJ850" i="39"/>
  <c r="AI856" i="39"/>
  <c r="AG856" i="39"/>
  <c r="AL856" i="39"/>
  <c r="AF856" i="39"/>
  <c r="AJ856" i="39"/>
  <c r="AI862" i="39"/>
  <c r="AG862" i="39"/>
  <c r="AL862" i="39"/>
  <c r="AF862" i="39"/>
  <c r="AJ862" i="39"/>
  <c r="AH867" i="39"/>
  <c r="AE867" i="39" s="1"/>
  <c r="AL873" i="39"/>
  <c r="AF873" i="39"/>
  <c r="AJ873" i="39"/>
  <c r="AI873" i="39"/>
  <c r="AI874" i="39"/>
  <c r="AG874" i="39"/>
  <c r="AL874" i="39"/>
  <c r="AF874" i="39"/>
  <c r="AJ874" i="39"/>
  <c r="AH879" i="39"/>
  <c r="AE879" i="39" s="1"/>
  <c r="AL885" i="39"/>
  <c r="AF885" i="39"/>
  <c r="AJ885" i="39"/>
  <c r="AI885" i="39"/>
  <c r="AI886" i="39"/>
  <c r="AG886" i="39"/>
  <c r="AL886" i="39"/>
  <c r="AF886" i="39"/>
  <c r="AJ886" i="39"/>
  <c r="AH891" i="39"/>
  <c r="AE891" i="39" s="1"/>
  <c r="AL897" i="39"/>
  <c r="AF897" i="39"/>
  <c r="AJ897" i="39"/>
  <c r="AI897" i="39"/>
  <c r="AI898" i="39"/>
  <c r="AG898" i="39"/>
  <c r="AL898" i="39"/>
  <c r="AF898" i="39"/>
  <c r="AJ898" i="39"/>
  <c r="AH903" i="39"/>
  <c r="AE903" i="39" s="1"/>
  <c r="AL909" i="39"/>
  <c r="AF909" i="39"/>
  <c r="AJ909" i="39"/>
  <c r="AI909" i="39"/>
  <c r="AI910" i="39"/>
  <c r="AG910" i="39"/>
  <c r="AL910" i="39"/>
  <c r="AF910" i="39"/>
  <c r="AJ910" i="39"/>
  <c r="AH915" i="39"/>
  <c r="AE915" i="39" s="1"/>
  <c r="AL921" i="39"/>
  <c r="AF921" i="39"/>
  <c r="AJ921" i="39"/>
  <c r="AI921" i="39"/>
  <c r="AI922" i="39"/>
  <c r="AG922" i="39"/>
  <c r="AL922" i="39"/>
  <c r="AF922" i="39"/>
  <c r="AJ922" i="39"/>
  <c r="AH927" i="39"/>
  <c r="AE927" i="39" s="1"/>
  <c r="AL933" i="39"/>
  <c r="AF933" i="39"/>
  <c r="AJ933" i="39"/>
  <c r="AI933" i="39"/>
  <c r="AI934" i="39"/>
  <c r="AG934" i="39"/>
  <c r="AL934" i="39"/>
  <c r="AF934" i="39"/>
  <c r="AJ934" i="39"/>
  <c r="AH939" i="39"/>
  <c r="AE939" i="39" s="1"/>
  <c r="AL945" i="39"/>
  <c r="AF945" i="39"/>
  <c r="AJ945" i="39"/>
  <c r="AI945" i="39"/>
  <c r="AI946" i="39"/>
  <c r="AG946" i="39"/>
  <c r="AL946" i="39"/>
  <c r="AF946" i="39"/>
  <c r="AJ946" i="39"/>
  <c r="AH951" i="39"/>
  <c r="AE951" i="39" s="1"/>
  <c r="AL957" i="39"/>
  <c r="AF957" i="39"/>
  <c r="AJ957" i="39"/>
  <c r="AI957" i="39"/>
  <c r="AG957" i="39"/>
  <c r="AI958" i="39"/>
  <c r="AG958" i="39"/>
  <c r="AL958" i="39"/>
  <c r="AF958" i="39"/>
  <c r="AJ958" i="39"/>
  <c r="AH963" i="39"/>
  <c r="AE963" i="39" s="1"/>
  <c r="AL969" i="39"/>
  <c r="AF969" i="39"/>
  <c r="AJ969" i="39"/>
  <c r="AI969" i="39"/>
  <c r="AI970" i="39"/>
  <c r="AG970" i="39"/>
  <c r="AL970" i="39"/>
  <c r="AF970" i="39"/>
  <c r="AJ970" i="39"/>
  <c r="AH975" i="39"/>
  <c r="AE975" i="39" s="1"/>
  <c r="AL981" i="39"/>
  <c r="AF981" i="39"/>
  <c r="AJ981" i="39"/>
  <c r="AI981" i="39"/>
  <c r="AI982" i="39"/>
  <c r="AG982" i="39"/>
  <c r="AL982" i="39"/>
  <c r="AF982" i="39"/>
  <c r="AJ982" i="39"/>
  <c r="AH987" i="39"/>
  <c r="AE987" i="39" s="1"/>
  <c r="AL993" i="39"/>
  <c r="AF993" i="39"/>
  <c r="AJ993" i="39"/>
  <c r="AI993" i="39"/>
  <c r="AI994" i="39"/>
  <c r="AG994" i="39"/>
  <c r="AL994" i="39"/>
  <c r="AF994" i="39"/>
  <c r="AJ994" i="39"/>
  <c r="AH999" i="39"/>
  <c r="AE999" i="39" s="1"/>
  <c r="AL1005" i="39"/>
  <c r="AF1005" i="39"/>
  <c r="AJ1005" i="39"/>
  <c r="AI1005" i="39"/>
  <c r="AI1006" i="39"/>
  <c r="AG1006" i="39"/>
  <c r="AL1006" i="39"/>
  <c r="AF1006" i="39"/>
  <c r="AJ1006" i="39"/>
  <c r="AH1011" i="39"/>
  <c r="AE1011" i="39" s="1"/>
  <c r="AL1017" i="39"/>
  <c r="AF1017" i="39"/>
  <c r="AJ1017" i="39"/>
  <c r="AI1017" i="39"/>
  <c r="AI1018" i="39"/>
  <c r="AG1018" i="39"/>
  <c r="AL1018" i="39"/>
  <c r="AF1018" i="39"/>
  <c r="AJ1018" i="39"/>
  <c r="AH1023" i="39"/>
  <c r="AE1023" i="39" s="1"/>
  <c r="AL1029" i="39"/>
  <c r="AF1029" i="39"/>
  <c r="AJ1029" i="39"/>
  <c r="AI1029" i="39"/>
  <c r="AI1030" i="39"/>
  <c r="AG1030" i="39"/>
  <c r="AL1030" i="39"/>
  <c r="AF1030" i="39"/>
  <c r="AJ1030" i="39"/>
  <c r="AH1035" i="39"/>
  <c r="AE1035" i="39" s="1"/>
  <c r="AL1041" i="39"/>
  <c r="AF1041" i="39"/>
  <c r="AJ1041" i="39"/>
  <c r="AI1041" i="39"/>
  <c r="AI1042" i="39"/>
  <c r="AG1042" i="39"/>
  <c r="AL1042" i="39"/>
  <c r="AF1042" i="39"/>
  <c r="AJ1042" i="39"/>
  <c r="AH1047" i="39"/>
  <c r="AE1047" i="39" s="1"/>
  <c r="AL1053" i="39"/>
  <c r="AF1053" i="39"/>
  <c r="AJ1053" i="39"/>
  <c r="AI1053" i="39"/>
  <c r="AI1054" i="39"/>
  <c r="AG1054" i="39"/>
  <c r="AL1054" i="39"/>
  <c r="AF1054" i="39"/>
  <c r="AJ1054" i="39"/>
  <c r="AH1059" i="39"/>
  <c r="AE1059" i="39" s="1"/>
  <c r="AL1065" i="39"/>
  <c r="AF1065" i="39"/>
  <c r="AJ1065" i="39"/>
  <c r="AI1065" i="39"/>
  <c r="AI1066" i="39"/>
  <c r="AG1066" i="39"/>
  <c r="AL1066" i="39"/>
  <c r="AF1066" i="39"/>
  <c r="AJ1066" i="39"/>
  <c r="AH1071" i="39"/>
  <c r="AE1071" i="39" s="1"/>
  <c r="AL1077" i="39"/>
  <c r="AF1077" i="39"/>
  <c r="AJ1077" i="39"/>
  <c r="AI1077" i="39"/>
  <c r="AI1078" i="39"/>
  <c r="AG1078" i="39"/>
  <c r="AL1078" i="39"/>
  <c r="AF1078" i="39"/>
  <c r="AJ1078" i="39"/>
  <c r="AH1083" i="39"/>
  <c r="AE1083" i="39" s="1"/>
  <c r="AL1089" i="39"/>
  <c r="AF1089" i="39"/>
  <c r="AJ1089" i="39"/>
  <c r="AI1089" i="39"/>
  <c r="AI1090" i="39"/>
  <c r="AG1090" i="39"/>
  <c r="AL1090" i="39"/>
  <c r="AF1090" i="39"/>
  <c r="AJ1090" i="39"/>
  <c r="AH1095" i="39"/>
  <c r="AE1095" i="39" s="1"/>
  <c r="AL1101" i="39"/>
  <c r="AF1101" i="39"/>
  <c r="AJ1101" i="39"/>
  <c r="AI1101" i="39"/>
  <c r="AI1102" i="39"/>
  <c r="AG1102" i="39"/>
  <c r="AL1102" i="39"/>
  <c r="AF1102" i="39"/>
  <c r="AJ1102" i="39"/>
  <c r="AH1107" i="39"/>
  <c r="AE1107" i="39" s="1"/>
  <c r="AL1113" i="39"/>
  <c r="AF1113" i="39"/>
  <c r="AJ1113" i="39"/>
  <c r="AI1113" i="39"/>
  <c r="AI1114" i="39"/>
  <c r="AG1114" i="39"/>
  <c r="AL1114" i="39"/>
  <c r="AF1114" i="39"/>
  <c r="AJ1114" i="39"/>
  <c r="AH1119" i="39"/>
  <c r="AE1119" i="39" s="1"/>
  <c r="AL1125" i="39"/>
  <c r="AF1125" i="39"/>
  <c r="AK1125" i="39"/>
  <c r="AJ1125" i="39"/>
  <c r="AI1125" i="39"/>
  <c r="AE1125" i="39" s="1"/>
  <c r="AH1220" i="39"/>
  <c r="AJ1220" i="39"/>
  <c r="AI1220" i="39"/>
  <c r="AG1220" i="39"/>
  <c r="AF1220" i="39"/>
  <c r="AF1226" i="39"/>
  <c r="AI1226" i="39"/>
  <c r="O52" i="38"/>
  <c r="U52" i="38"/>
  <c r="AG52" i="38"/>
  <c r="AS52" i="38"/>
  <c r="I58" i="38"/>
  <c r="O58" i="38"/>
  <c r="U58" i="38"/>
  <c r="AG58" i="38"/>
  <c r="AM58" i="38"/>
  <c r="AS58" i="38"/>
  <c r="BE58" i="38"/>
  <c r="BK58" i="38"/>
  <c r="AK7" i="39"/>
  <c r="AK9" i="39"/>
  <c r="AK11" i="39"/>
  <c r="AK13" i="39"/>
  <c r="AK15" i="39"/>
  <c r="AK17" i="39"/>
  <c r="AK19" i="39"/>
  <c r="AK21" i="39"/>
  <c r="AK23" i="39"/>
  <c r="AK25" i="39"/>
  <c r="AK27" i="39"/>
  <c r="AK29" i="39"/>
  <c r="AK31" i="39"/>
  <c r="AK33" i="39"/>
  <c r="AK35" i="39"/>
  <c r="AK37" i="39"/>
  <c r="AK39" i="39"/>
  <c r="AK41" i="39"/>
  <c r="AK43" i="39"/>
  <c r="AK45" i="39"/>
  <c r="AK47" i="39"/>
  <c r="AK49" i="39"/>
  <c r="AK51" i="39"/>
  <c r="AK53" i="39"/>
  <c r="AK55" i="39"/>
  <c r="AK57" i="39"/>
  <c r="AK59" i="39"/>
  <c r="AK61" i="39"/>
  <c r="AK63" i="39"/>
  <c r="AK65" i="39"/>
  <c r="AK67" i="39"/>
  <c r="AK69" i="39"/>
  <c r="AK71" i="39"/>
  <c r="AK73" i="39"/>
  <c r="AK75" i="39"/>
  <c r="AK77" i="39"/>
  <c r="AK79" i="39"/>
  <c r="AK81" i="39"/>
  <c r="AK83" i="39"/>
  <c r="AK85" i="39"/>
  <c r="AK87" i="39"/>
  <c r="AK89" i="39"/>
  <c r="AK91" i="39"/>
  <c r="AK93" i="39"/>
  <c r="AK95" i="39"/>
  <c r="AK97" i="39"/>
  <c r="AK99" i="39"/>
  <c r="AK101" i="39"/>
  <c r="AK103" i="39"/>
  <c r="AK105" i="39"/>
  <c r="AK107" i="39"/>
  <c r="AK109" i="39"/>
  <c r="AK111" i="39"/>
  <c r="AK113" i="39"/>
  <c r="AK115" i="39"/>
  <c r="AK117" i="39"/>
  <c r="AK119" i="39"/>
  <c r="AK121" i="39"/>
  <c r="AK123" i="39"/>
  <c r="AK125" i="39"/>
  <c r="AK127" i="39"/>
  <c r="AK129" i="39"/>
  <c r="AK131" i="39"/>
  <c r="AK133" i="39"/>
  <c r="AK135" i="39"/>
  <c r="AK137" i="39"/>
  <c r="AK139" i="39"/>
  <c r="AK141" i="39"/>
  <c r="AK143" i="39"/>
  <c r="AK145" i="39"/>
  <c r="AK147" i="39"/>
  <c r="AK149" i="39"/>
  <c r="AK151" i="39"/>
  <c r="AK153" i="39"/>
  <c r="AK155" i="39"/>
  <c r="AK157" i="39"/>
  <c r="AK159" i="39"/>
  <c r="AK161" i="39"/>
  <c r="AK163" i="39"/>
  <c r="AK165" i="39"/>
  <c r="AK167" i="39"/>
  <c r="AK169" i="39"/>
  <c r="AK171" i="39"/>
  <c r="AK173" i="39"/>
  <c r="AK175" i="39"/>
  <c r="AK177" i="39"/>
  <c r="AK179" i="39"/>
  <c r="AK181" i="39"/>
  <c r="AK183" i="39"/>
  <c r="AK185" i="39"/>
  <c r="AK187" i="39"/>
  <c r="AK189" i="39"/>
  <c r="AK191" i="39"/>
  <c r="AK193" i="39"/>
  <c r="AK195" i="39"/>
  <c r="AK197" i="39"/>
  <c r="AK199" i="39"/>
  <c r="AK201" i="39"/>
  <c r="AK203" i="39"/>
  <c r="AK205" i="39"/>
  <c r="AK207" i="39"/>
  <c r="AK209" i="39"/>
  <c r="AK211" i="39"/>
  <c r="AK213" i="39"/>
  <c r="AK215" i="39"/>
  <c r="AK217" i="39"/>
  <c r="AK219" i="39"/>
  <c r="AK221" i="39"/>
  <c r="AK223" i="39"/>
  <c r="AK225" i="39"/>
  <c r="AK227" i="39"/>
  <c r="AK229" i="39"/>
  <c r="AK231" i="39"/>
  <c r="AK233" i="39"/>
  <c r="AK235" i="39"/>
  <c r="AK237" i="39"/>
  <c r="AK239" i="39"/>
  <c r="AK241" i="39"/>
  <c r="AK243" i="39"/>
  <c r="AK245" i="39"/>
  <c r="AK247" i="39"/>
  <c r="AK249" i="39"/>
  <c r="AK251" i="39"/>
  <c r="AK253" i="39"/>
  <c r="AK255" i="39"/>
  <c r="AK257" i="39"/>
  <c r="AK259" i="39"/>
  <c r="AK261" i="39"/>
  <c r="AK263" i="39"/>
  <c r="AK265" i="39"/>
  <c r="AK267" i="39"/>
  <c r="AK269" i="39"/>
  <c r="AK271" i="39"/>
  <c r="AK273" i="39"/>
  <c r="AK275" i="39"/>
  <c r="AK277" i="39"/>
  <c r="AK279" i="39"/>
  <c r="AK281" i="39"/>
  <c r="AK283" i="39"/>
  <c r="AK285" i="39"/>
  <c r="AK287" i="39"/>
  <c r="AK289" i="39"/>
  <c r="AK291" i="39"/>
  <c r="AK293" i="39"/>
  <c r="AK295" i="39"/>
  <c r="AK297" i="39"/>
  <c r="AK299" i="39"/>
  <c r="AK301" i="39"/>
  <c r="AK303" i="39"/>
  <c r="AK305" i="39"/>
  <c r="AK307" i="39"/>
  <c r="AK309" i="39"/>
  <c r="AK311" i="39"/>
  <c r="AK313" i="39"/>
  <c r="AK315" i="39"/>
  <c r="AK317" i="39"/>
  <c r="AK319" i="39"/>
  <c r="AK321" i="39"/>
  <c r="AK323" i="39"/>
  <c r="AK325" i="39"/>
  <c r="AK327" i="39"/>
  <c r="AK329" i="39"/>
  <c r="AK331" i="39"/>
  <c r="AK333" i="39"/>
  <c r="AK335" i="39"/>
  <c r="AK337" i="39"/>
  <c r="AK339" i="39"/>
  <c r="AK341" i="39"/>
  <c r="AK343" i="39"/>
  <c r="AK345" i="39"/>
  <c r="AK347" i="39"/>
  <c r="AK349" i="39"/>
  <c r="AK351" i="39"/>
  <c r="AK353" i="39"/>
  <c r="AK355" i="39"/>
  <c r="AK357" i="39"/>
  <c r="AK359" i="39"/>
  <c r="AK361" i="39"/>
  <c r="AK363" i="39"/>
  <c r="AK365" i="39"/>
  <c r="AK367" i="39"/>
  <c r="AK369" i="39"/>
  <c r="AK371" i="39"/>
  <c r="AK373" i="39"/>
  <c r="AK375" i="39"/>
  <c r="AK377" i="39"/>
  <c r="AK379" i="39"/>
  <c r="AK381" i="39"/>
  <c r="AK383" i="39"/>
  <c r="AK385" i="39"/>
  <c r="AK387" i="39"/>
  <c r="AK389" i="39"/>
  <c r="AK391" i="39"/>
  <c r="AK393" i="39"/>
  <c r="AK395" i="39"/>
  <c r="AK397" i="39"/>
  <c r="AK399" i="39"/>
  <c r="AK401" i="39"/>
  <c r="AK403" i="39"/>
  <c r="AI450" i="39"/>
  <c r="AL450" i="39"/>
  <c r="AF450" i="39"/>
  <c r="AH450" i="39"/>
  <c r="AL455" i="39"/>
  <c r="AF455" i="39"/>
  <c r="AI455" i="39"/>
  <c r="AJ455" i="39"/>
  <c r="AI462" i="39"/>
  <c r="AL462" i="39"/>
  <c r="AF462" i="39"/>
  <c r="AH462" i="39"/>
  <c r="AE462" i="39" s="1"/>
  <c r="AL467" i="39"/>
  <c r="AF467" i="39"/>
  <c r="AI467" i="39"/>
  <c r="AJ467" i="39"/>
  <c r="AI474" i="39"/>
  <c r="AL474" i="39"/>
  <c r="AF474" i="39"/>
  <c r="AH474" i="39"/>
  <c r="AL479" i="39"/>
  <c r="AF479" i="39"/>
  <c r="AI479" i="39"/>
  <c r="AJ479" i="39"/>
  <c r="AI486" i="39"/>
  <c r="AL486" i="39"/>
  <c r="AF486" i="39"/>
  <c r="AH486" i="39"/>
  <c r="AL491" i="39"/>
  <c r="AF491" i="39"/>
  <c r="AI491" i="39"/>
  <c r="AJ491" i="39"/>
  <c r="AI498" i="39"/>
  <c r="AL498" i="39"/>
  <c r="AF498" i="39"/>
  <c r="AH498" i="39"/>
  <c r="AE498" i="39" s="1"/>
  <c r="AD498" i="39" s="1"/>
  <c r="AL503" i="39"/>
  <c r="AF503" i="39"/>
  <c r="AI503" i="39"/>
  <c r="AJ503" i="39"/>
  <c r="AI510" i="39"/>
  <c r="AL510" i="39"/>
  <c r="AF510" i="39"/>
  <c r="AH510" i="39"/>
  <c r="AL515" i="39"/>
  <c r="AF515" i="39"/>
  <c r="AI515" i="39"/>
  <c r="AJ515" i="39"/>
  <c r="AI522" i="39"/>
  <c r="AL522" i="39"/>
  <c r="AF522" i="39"/>
  <c r="AH522" i="39"/>
  <c r="AL527" i="39"/>
  <c r="AF527" i="39"/>
  <c r="AI527" i="39"/>
  <c r="AJ527" i="39"/>
  <c r="AI534" i="39"/>
  <c r="AL534" i="39"/>
  <c r="AF534" i="39"/>
  <c r="AH534" i="39"/>
  <c r="AE534" i="39" s="1"/>
  <c r="AD534" i="39" s="1"/>
  <c r="AL539" i="39"/>
  <c r="AF539" i="39"/>
  <c r="AI539" i="39"/>
  <c r="AJ539" i="39"/>
  <c r="AI546" i="39"/>
  <c r="AL546" i="39"/>
  <c r="AF546" i="39"/>
  <c r="AH546" i="39"/>
  <c r="AL551" i="39"/>
  <c r="AF551" i="39"/>
  <c r="AI551" i="39"/>
  <c r="AJ551" i="39"/>
  <c r="AI558" i="39"/>
  <c r="AL558" i="39"/>
  <c r="AF558" i="39"/>
  <c r="AH558" i="39"/>
  <c r="AL563" i="39"/>
  <c r="AF563" i="39"/>
  <c r="AI563" i="39"/>
  <c r="AJ563" i="39"/>
  <c r="AI570" i="39"/>
  <c r="AL570" i="39"/>
  <c r="AF570" i="39"/>
  <c r="AH570" i="39"/>
  <c r="AE570" i="39" s="1"/>
  <c r="AD570" i="39" s="1"/>
  <c r="AL575" i="39"/>
  <c r="AF575" i="39"/>
  <c r="AI575" i="39"/>
  <c r="AJ575" i="39"/>
  <c r="AI582" i="39"/>
  <c r="AL582" i="39"/>
  <c r="AF582" i="39"/>
  <c r="AH582" i="39"/>
  <c r="AL587" i="39"/>
  <c r="AF587" i="39"/>
  <c r="AI587" i="39"/>
  <c r="AJ587" i="39"/>
  <c r="AI594" i="39"/>
  <c r="AL594" i="39"/>
  <c r="AF594" i="39"/>
  <c r="AH594" i="39"/>
  <c r="AL599" i="39"/>
  <c r="AF599" i="39"/>
  <c r="AI599" i="39"/>
  <c r="AJ599" i="39"/>
  <c r="AI606" i="39"/>
  <c r="AL606" i="39"/>
  <c r="AF606" i="39"/>
  <c r="AH606" i="39"/>
  <c r="AE606" i="39" s="1"/>
  <c r="AD606" i="39" s="1"/>
  <c r="AL611" i="39"/>
  <c r="AF611" i="39"/>
  <c r="AI611" i="39"/>
  <c r="AJ611" i="39"/>
  <c r="AI618" i="39"/>
  <c r="AL618" i="39"/>
  <c r="AF618" i="39"/>
  <c r="AH618" i="39"/>
  <c r="AL623" i="39"/>
  <c r="AF623" i="39"/>
  <c r="AI623" i="39"/>
  <c r="AJ623" i="39"/>
  <c r="AI630" i="39"/>
  <c r="AL630" i="39"/>
  <c r="AF630" i="39"/>
  <c r="AH630" i="39"/>
  <c r="AL635" i="39"/>
  <c r="AF635" i="39"/>
  <c r="AI635" i="39"/>
  <c r="AJ635" i="39"/>
  <c r="AI642" i="39"/>
  <c r="AL642" i="39"/>
  <c r="AF642" i="39"/>
  <c r="AH642" i="39"/>
  <c r="AE642" i="39" s="1"/>
  <c r="AD642" i="39" s="1"/>
  <c r="AL647" i="39"/>
  <c r="AF647" i="39"/>
  <c r="AI647" i="39"/>
  <c r="AJ647" i="39"/>
  <c r="AI654" i="39"/>
  <c r="AL654" i="39"/>
  <c r="AF654" i="39"/>
  <c r="AH654" i="39"/>
  <c r="AL659" i="39"/>
  <c r="AF659" i="39"/>
  <c r="AI659" i="39"/>
  <c r="AJ659" i="39"/>
  <c r="AI666" i="39"/>
  <c r="AL666" i="39"/>
  <c r="AF666" i="39"/>
  <c r="AH666" i="39"/>
  <c r="AL671" i="39"/>
  <c r="AF671" i="39"/>
  <c r="AI671" i="39"/>
  <c r="AJ671" i="39"/>
  <c r="AI678" i="39"/>
  <c r="AL678" i="39"/>
  <c r="AF678" i="39"/>
  <c r="AH678" i="39"/>
  <c r="AE678" i="39" s="1"/>
  <c r="AD678" i="39" s="1"/>
  <c r="AL683" i="39"/>
  <c r="AF683" i="39"/>
  <c r="AI683" i="39"/>
  <c r="AJ683" i="39"/>
  <c r="AI690" i="39"/>
  <c r="AL690" i="39"/>
  <c r="AF690" i="39"/>
  <c r="AH690" i="39"/>
  <c r="AL695" i="39"/>
  <c r="AF695" i="39"/>
  <c r="AI695" i="39"/>
  <c r="AJ695" i="39"/>
  <c r="AI702" i="39"/>
  <c r="AL702" i="39"/>
  <c r="AF702" i="39"/>
  <c r="AH702" i="39"/>
  <c r="AL707" i="39"/>
  <c r="AF707" i="39"/>
  <c r="AI707" i="39"/>
  <c r="AJ707" i="39"/>
  <c r="AI714" i="39"/>
  <c r="AL714" i="39"/>
  <c r="AF714" i="39"/>
  <c r="AH714" i="39"/>
  <c r="AE714" i="39" s="1"/>
  <c r="AD714" i="39" s="1"/>
  <c r="AL719" i="39"/>
  <c r="AF719" i="39"/>
  <c r="AI719" i="39"/>
  <c r="AJ719" i="39"/>
  <c r="AI726" i="39"/>
  <c r="AL726" i="39"/>
  <c r="AF726" i="39"/>
  <c r="AH726" i="39"/>
  <c r="AL731" i="39"/>
  <c r="AF731" i="39"/>
  <c r="AI731" i="39"/>
  <c r="AJ731" i="39"/>
  <c r="AI738" i="39"/>
  <c r="AL738" i="39"/>
  <c r="AF738" i="39"/>
  <c r="AH738" i="39"/>
  <c r="AL743" i="39"/>
  <c r="AF743" i="39"/>
  <c r="AI743" i="39"/>
  <c r="AJ743" i="39"/>
  <c r="AI750" i="39"/>
  <c r="AL750" i="39"/>
  <c r="AF750" i="39"/>
  <c r="AH750" i="39"/>
  <c r="AE750" i="39" s="1"/>
  <c r="AD750" i="39" s="1"/>
  <c r="AL755" i="39"/>
  <c r="AF755" i="39"/>
  <c r="AI755" i="39"/>
  <c r="AJ755" i="39"/>
  <c r="AI762" i="39"/>
  <c r="AL762" i="39"/>
  <c r="AF762" i="39"/>
  <c r="AH762" i="39"/>
  <c r="AL767" i="39"/>
  <c r="AF767" i="39"/>
  <c r="AI767" i="39"/>
  <c r="AJ767" i="39"/>
  <c r="AI774" i="39"/>
  <c r="AL774" i="39"/>
  <c r="AF774" i="39"/>
  <c r="AH774" i="39"/>
  <c r="AL779" i="39"/>
  <c r="AF779" i="39"/>
  <c r="AI779" i="39"/>
  <c r="AJ779" i="39"/>
  <c r="AI786" i="39"/>
  <c r="AL786" i="39"/>
  <c r="AF786" i="39"/>
  <c r="AH786" i="39"/>
  <c r="AE786" i="39" s="1"/>
  <c r="AD786" i="39" s="1"/>
  <c r="AL791" i="39"/>
  <c r="AF791" i="39"/>
  <c r="AI791" i="39"/>
  <c r="AJ791" i="39"/>
  <c r="AI798" i="39"/>
  <c r="AL798" i="39"/>
  <c r="AF798" i="39"/>
  <c r="AH798" i="39"/>
  <c r="AL803" i="39"/>
  <c r="AF803" i="39"/>
  <c r="AI803" i="39"/>
  <c r="AJ803" i="39"/>
  <c r="AI810" i="39"/>
  <c r="AL810" i="39"/>
  <c r="AF810" i="39"/>
  <c r="AH810" i="39"/>
  <c r="AL815" i="39"/>
  <c r="AF815" i="39"/>
  <c r="AI815" i="39"/>
  <c r="AJ815" i="39"/>
  <c r="AL817" i="39"/>
  <c r="AF817" i="39"/>
  <c r="AJ817" i="39"/>
  <c r="AI817" i="39"/>
  <c r="AL823" i="39"/>
  <c r="AF823" i="39"/>
  <c r="AJ823" i="39"/>
  <c r="AI823" i="39"/>
  <c r="AL829" i="39"/>
  <c r="AF829" i="39"/>
  <c r="AJ829" i="39"/>
  <c r="AI829" i="39"/>
  <c r="AL835" i="39"/>
  <c r="AF835" i="39"/>
  <c r="AJ835" i="39"/>
  <c r="AI835" i="39"/>
  <c r="AL841" i="39"/>
  <c r="AF841" i="39"/>
  <c r="AJ841" i="39"/>
  <c r="AI841" i="39"/>
  <c r="AL847" i="39"/>
  <c r="AF847" i="39"/>
  <c r="AJ847" i="39"/>
  <c r="AI847" i="39"/>
  <c r="AL853" i="39"/>
  <c r="AF853" i="39"/>
  <c r="AJ853" i="39"/>
  <c r="AI853" i="39"/>
  <c r="AL859" i="39"/>
  <c r="AF859" i="39"/>
  <c r="AJ859" i="39"/>
  <c r="AI859" i="39"/>
  <c r="AL863" i="39"/>
  <c r="AF863" i="39"/>
  <c r="AJ863" i="39"/>
  <c r="AI863" i="39"/>
  <c r="AI864" i="39"/>
  <c r="AG864" i="39"/>
  <c r="AL864" i="39"/>
  <c r="AF864" i="39"/>
  <c r="AJ864" i="39"/>
  <c r="AL875" i="39"/>
  <c r="AF875" i="39"/>
  <c r="AJ875" i="39"/>
  <c r="AI875" i="39"/>
  <c r="AI876" i="39"/>
  <c r="AG876" i="39"/>
  <c r="AL876" i="39"/>
  <c r="AF876" i="39"/>
  <c r="AJ876" i="39"/>
  <c r="AL887" i="39"/>
  <c r="AF887" i="39"/>
  <c r="AJ887" i="39"/>
  <c r="AI887" i="39"/>
  <c r="AI888" i="39"/>
  <c r="AG888" i="39"/>
  <c r="AL888" i="39"/>
  <c r="AF888" i="39"/>
  <c r="AJ888" i="39"/>
  <c r="AL899" i="39"/>
  <c r="AF899" i="39"/>
  <c r="AJ899" i="39"/>
  <c r="AI899" i="39"/>
  <c r="AI900" i="39"/>
  <c r="AG900" i="39"/>
  <c r="AL900" i="39"/>
  <c r="AF900" i="39"/>
  <c r="AJ900" i="39"/>
  <c r="AL911" i="39"/>
  <c r="AF911" i="39"/>
  <c r="AJ911" i="39"/>
  <c r="AI911" i="39"/>
  <c r="AI912" i="39"/>
  <c r="AG912" i="39"/>
  <c r="AL912" i="39"/>
  <c r="AF912" i="39"/>
  <c r="AJ912" i="39"/>
  <c r="AL923" i="39"/>
  <c r="AF923" i="39"/>
  <c r="AJ923" i="39"/>
  <c r="AI923" i="39"/>
  <c r="AI924" i="39"/>
  <c r="AG924" i="39"/>
  <c r="AL924" i="39"/>
  <c r="AF924" i="39"/>
  <c r="AJ924" i="39"/>
  <c r="AL935" i="39"/>
  <c r="AF935" i="39"/>
  <c r="AJ935" i="39"/>
  <c r="AI935" i="39"/>
  <c r="AI936" i="39"/>
  <c r="AG936" i="39"/>
  <c r="AL936" i="39"/>
  <c r="AF936" i="39"/>
  <c r="AJ936" i="39"/>
  <c r="AL947" i="39"/>
  <c r="AF947" i="39"/>
  <c r="AJ947" i="39"/>
  <c r="AI947" i="39"/>
  <c r="AI948" i="39"/>
  <c r="AG948" i="39"/>
  <c r="AL948" i="39"/>
  <c r="AF948" i="39"/>
  <c r="AJ948" i="39"/>
  <c r="AL959" i="39"/>
  <c r="AF959" i="39"/>
  <c r="AJ959" i="39"/>
  <c r="AI959" i="39"/>
  <c r="AI960" i="39"/>
  <c r="AG960" i="39"/>
  <c r="AL960" i="39"/>
  <c r="AF960" i="39"/>
  <c r="AJ960" i="39"/>
  <c r="AL971" i="39"/>
  <c r="AF971" i="39"/>
  <c r="AJ971" i="39"/>
  <c r="AI971" i="39"/>
  <c r="AI972" i="39"/>
  <c r="AG972" i="39"/>
  <c r="AL972" i="39"/>
  <c r="AF972" i="39"/>
  <c r="AJ972" i="39"/>
  <c r="AL983" i="39"/>
  <c r="AF983" i="39"/>
  <c r="AJ983" i="39"/>
  <c r="AI983" i="39"/>
  <c r="AI984" i="39"/>
  <c r="AG984" i="39"/>
  <c r="AL984" i="39"/>
  <c r="AF984" i="39"/>
  <c r="AJ984" i="39"/>
  <c r="AL995" i="39"/>
  <c r="AF995" i="39"/>
  <c r="AJ995" i="39"/>
  <c r="AI995" i="39"/>
  <c r="AI996" i="39"/>
  <c r="AG996" i="39"/>
  <c r="AL996" i="39"/>
  <c r="AF996" i="39"/>
  <c r="AJ996" i="39"/>
  <c r="AL1007" i="39"/>
  <c r="AF1007" i="39"/>
  <c r="AJ1007" i="39"/>
  <c r="AI1007" i="39"/>
  <c r="AI1008" i="39"/>
  <c r="AG1008" i="39"/>
  <c r="AL1008" i="39"/>
  <c r="AF1008" i="39"/>
  <c r="AJ1008" i="39"/>
  <c r="AL1019" i="39"/>
  <c r="AF1019" i="39"/>
  <c r="AJ1019" i="39"/>
  <c r="AI1019" i="39"/>
  <c r="AI1020" i="39"/>
  <c r="AG1020" i="39"/>
  <c r="AL1020" i="39"/>
  <c r="AF1020" i="39"/>
  <c r="AJ1020" i="39"/>
  <c r="AL1031" i="39"/>
  <c r="AF1031" i="39"/>
  <c r="AJ1031" i="39"/>
  <c r="AI1031" i="39"/>
  <c r="AI1032" i="39"/>
  <c r="AG1032" i="39"/>
  <c r="AL1032" i="39"/>
  <c r="AF1032" i="39"/>
  <c r="AJ1032" i="39"/>
  <c r="AL1043" i="39"/>
  <c r="AF1043" i="39"/>
  <c r="AJ1043" i="39"/>
  <c r="AI1043" i="39"/>
  <c r="AI1044" i="39"/>
  <c r="AG1044" i="39"/>
  <c r="AL1044" i="39"/>
  <c r="AF1044" i="39"/>
  <c r="AJ1044" i="39"/>
  <c r="AL1055" i="39"/>
  <c r="AF1055" i="39"/>
  <c r="AJ1055" i="39"/>
  <c r="AI1055" i="39"/>
  <c r="AI1056" i="39"/>
  <c r="AG1056" i="39"/>
  <c r="AL1056" i="39"/>
  <c r="AF1056" i="39"/>
  <c r="AJ1056" i="39"/>
  <c r="AL1067" i="39"/>
  <c r="AF1067" i="39"/>
  <c r="AJ1067" i="39"/>
  <c r="AI1067" i="39"/>
  <c r="AI1068" i="39"/>
  <c r="AG1068" i="39"/>
  <c r="AL1068" i="39"/>
  <c r="AF1068" i="39"/>
  <c r="AJ1068" i="39"/>
  <c r="AL1079" i="39"/>
  <c r="AF1079" i="39"/>
  <c r="AJ1079" i="39"/>
  <c r="AI1079" i="39"/>
  <c r="AI1080" i="39"/>
  <c r="AG1080" i="39"/>
  <c r="AL1080" i="39"/>
  <c r="AF1080" i="39"/>
  <c r="AJ1080" i="39"/>
  <c r="AL1091" i="39"/>
  <c r="AF1091" i="39"/>
  <c r="AJ1091" i="39"/>
  <c r="AI1091" i="39"/>
  <c r="AI1092" i="39"/>
  <c r="AG1092" i="39"/>
  <c r="AL1092" i="39"/>
  <c r="AF1092" i="39"/>
  <c r="AJ1092" i="39"/>
  <c r="AL1103" i="39"/>
  <c r="AF1103" i="39"/>
  <c r="AJ1103" i="39"/>
  <c r="AI1103" i="39"/>
  <c r="AI1104" i="39"/>
  <c r="AG1104" i="39"/>
  <c r="AL1104" i="39"/>
  <c r="AF1104" i="39"/>
  <c r="AJ1104" i="39"/>
  <c r="AL1115" i="39"/>
  <c r="AF1115" i="39"/>
  <c r="AJ1115" i="39"/>
  <c r="AI1115" i="39"/>
  <c r="AI1116" i="39"/>
  <c r="AG1116" i="39"/>
  <c r="AL1116" i="39"/>
  <c r="AF1116" i="39"/>
  <c r="AJ1116" i="39"/>
  <c r="AH1121" i="39"/>
  <c r="AE1121" i="39" s="1"/>
  <c r="AH1208" i="39"/>
  <c r="AJ1208" i="39"/>
  <c r="AI1208" i="39"/>
  <c r="AG1208" i="39"/>
  <c r="AF1208" i="39"/>
  <c r="AH1214" i="39"/>
  <c r="AF1214" i="39"/>
  <c r="AI1214" i="39"/>
  <c r="I10" i="38"/>
  <c r="O10" i="38"/>
  <c r="U10" i="38"/>
  <c r="AG10" i="38"/>
  <c r="AS10" i="38"/>
  <c r="BE10" i="38"/>
  <c r="I40" i="38"/>
  <c r="O40" i="38"/>
  <c r="U40" i="38"/>
  <c r="AG40" i="38"/>
  <c r="AM40" i="38"/>
  <c r="AS40" i="38"/>
  <c r="BE40" i="38"/>
  <c r="BK40" i="38"/>
  <c r="I46" i="38"/>
  <c r="O46" i="38"/>
  <c r="U46" i="38"/>
  <c r="AG46" i="38"/>
  <c r="AM46" i="38"/>
  <c r="AS46" i="38"/>
  <c r="BE46" i="38"/>
  <c r="BK46" i="38"/>
  <c r="I52" i="38"/>
  <c r="AM52" i="38"/>
  <c r="BE52" i="38"/>
  <c r="BK52" i="38"/>
  <c r="T8" i="38"/>
  <c r="AR8" i="38"/>
  <c r="BD8" i="38"/>
  <c r="I9" i="38"/>
  <c r="O9" i="38"/>
  <c r="U9" i="38"/>
  <c r="AG9" i="38"/>
  <c r="AM9" i="38"/>
  <c r="AS9" i="38"/>
  <c r="BE9" i="38"/>
  <c r="J10" i="38"/>
  <c r="K10" i="38" s="1"/>
  <c r="P10" i="38"/>
  <c r="V10" i="38"/>
  <c r="AB10" i="38"/>
  <c r="AN10" i="38"/>
  <c r="AT10" i="38"/>
  <c r="Q11" i="38"/>
  <c r="W11" i="38"/>
  <c r="AC11" i="38"/>
  <c r="AO11" i="38"/>
  <c r="AU11" i="38"/>
  <c r="M13" i="38"/>
  <c r="Y13" i="38"/>
  <c r="AE13" i="38"/>
  <c r="AK13" i="38"/>
  <c r="AW13" i="38"/>
  <c r="BC13" i="38"/>
  <c r="H14" i="38"/>
  <c r="N14" i="38"/>
  <c r="T14" i="38"/>
  <c r="AF14" i="38"/>
  <c r="AL14" i="38"/>
  <c r="AR14" i="38"/>
  <c r="BD14" i="38"/>
  <c r="I15" i="38"/>
  <c r="O15" i="38"/>
  <c r="U15" i="38"/>
  <c r="AG15" i="38"/>
  <c r="AM15" i="38"/>
  <c r="AS15" i="38"/>
  <c r="BE15" i="38"/>
  <c r="J16" i="38"/>
  <c r="P16" i="38"/>
  <c r="V16" i="38"/>
  <c r="AB16" i="38"/>
  <c r="AN16" i="38"/>
  <c r="AT16" i="38"/>
  <c r="AZ16" i="38"/>
  <c r="Q17" i="38"/>
  <c r="W17" i="38"/>
  <c r="AC17" i="38"/>
  <c r="AO17" i="38"/>
  <c r="AU17" i="38"/>
  <c r="BA17" i="38"/>
  <c r="M19" i="38"/>
  <c r="Y19" i="38"/>
  <c r="AE19" i="38"/>
  <c r="AK19" i="38"/>
  <c r="AW19" i="38"/>
  <c r="BC19" i="38"/>
  <c r="H20" i="38"/>
  <c r="N20" i="38"/>
  <c r="T20" i="38"/>
  <c r="AF20" i="38"/>
  <c r="AL20" i="38"/>
  <c r="AR20" i="38"/>
  <c r="BD20" i="38"/>
  <c r="I21" i="38"/>
  <c r="G21" i="38" s="1"/>
  <c r="O21" i="38"/>
  <c r="U21" i="38"/>
  <c r="AG21" i="38"/>
  <c r="AM21" i="38"/>
  <c r="AS21" i="38"/>
  <c r="BE21" i="38"/>
  <c r="J22" i="38"/>
  <c r="P22" i="38"/>
  <c r="V22" i="38"/>
  <c r="AB22" i="38"/>
  <c r="AN22" i="38"/>
  <c r="AT22" i="38"/>
  <c r="AZ22" i="38"/>
  <c r="Q23" i="38"/>
  <c r="W23" i="38"/>
  <c r="AC23" i="38"/>
  <c r="AO23" i="38"/>
  <c r="AU23" i="38"/>
  <c r="BA23" i="38"/>
  <c r="M25" i="38"/>
  <c r="Y25" i="38"/>
  <c r="AE25" i="38"/>
  <c r="AK25" i="38"/>
  <c r="AW25" i="38"/>
  <c r="BC25" i="38"/>
  <c r="H26" i="38"/>
  <c r="N26" i="38"/>
  <c r="T26" i="38"/>
  <c r="AF26" i="38"/>
  <c r="AL26" i="38"/>
  <c r="AR26" i="38"/>
  <c r="BD26" i="38"/>
  <c r="I27" i="38"/>
  <c r="O27" i="38"/>
  <c r="U27" i="38"/>
  <c r="AG27" i="38"/>
  <c r="AM27" i="38"/>
  <c r="AS27" i="38"/>
  <c r="BE27" i="38"/>
  <c r="J28" i="38"/>
  <c r="P28" i="38"/>
  <c r="V28" i="38"/>
  <c r="AB28" i="38"/>
  <c r="AN28" i="38"/>
  <c r="AT28" i="38"/>
  <c r="AZ28" i="38"/>
  <c r="Q29" i="38"/>
  <c r="W29" i="38"/>
  <c r="AC29" i="38"/>
  <c r="AO29" i="38"/>
  <c r="AU29" i="38"/>
  <c r="BA29" i="38"/>
  <c r="M31" i="38"/>
  <c r="Y31" i="38"/>
  <c r="AE31" i="38"/>
  <c r="AK31" i="38"/>
  <c r="AW31" i="38"/>
  <c r="BC31" i="38"/>
  <c r="H32" i="38"/>
  <c r="N32" i="38"/>
  <c r="T32" i="38"/>
  <c r="AF32" i="38"/>
  <c r="AL32" i="38"/>
  <c r="AR32" i="38"/>
  <c r="BD32" i="38"/>
  <c r="I33" i="38"/>
  <c r="O33" i="38"/>
  <c r="U33" i="38"/>
  <c r="AG33" i="38"/>
  <c r="AM33" i="38"/>
  <c r="AS33" i="38"/>
  <c r="BE33" i="38"/>
  <c r="J34" i="38"/>
  <c r="P34" i="38"/>
  <c r="V34" i="38"/>
  <c r="AB34" i="38"/>
  <c r="AN34" i="38"/>
  <c r="AT34" i="38"/>
  <c r="AZ34" i="38"/>
  <c r="Q35" i="38"/>
  <c r="W35" i="38"/>
  <c r="AC35" i="38"/>
  <c r="AO35" i="38"/>
  <c r="AU35" i="38"/>
  <c r="BA35" i="38"/>
  <c r="M37" i="38"/>
  <c r="Y37" i="38"/>
  <c r="AE37" i="38"/>
  <c r="AK37" i="38"/>
  <c r="AW37" i="38"/>
  <c r="BC37" i="38"/>
  <c r="H38" i="38"/>
  <c r="N38" i="38"/>
  <c r="T38" i="38"/>
  <c r="AF38" i="38"/>
  <c r="AL38" i="38"/>
  <c r="AR38" i="38"/>
  <c r="BD38" i="38"/>
  <c r="I39" i="38"/>
  <c r="O39" i="38"/>
  <c r="U39" i="38"/>
  <c r="AG39" i="38"/>
  <c r="AM39" i="38"/>
  <c r="AS39" i="38"/>
  <c r="BE39" i="38"/>
  <c r="J40" i="38"/>
  <c r="P40" i="38"/>
  <c r="V40" i="38"/>
  <c r="AB40" i="38"/>
  <c r="AN40" i="38"/>
  <c r="AT40" i="38"/>
  <c r="AZ40" i="38"/>
  <c r="Q41" i="38"/>
  <c r="W41" i="38"/>
  <c r="AC41" i="38"/>
  <c r="AO41" i="38"/>
  <c r="AU41" i="38"/>
  <c r="BA41" i="38"/>
  <c r="M43" i="38"/>
  <c r="Y43" i="38"/>
  <c r="AE43" i="38"/>
  <c r="AK43" i="38"/>
  <c r="AW43" i="38"/>
  <c r="BC43" i="38"/>
  <c r="H44" i="38"/>
  <c r="N44" i="38"/>
  <c r="T44" i="38"/>
  <c r="AF44" i="38"/>
  <c r="AL44" i="38"/>
  <c r="AR44" i="38"/>
  <c r="BD44" i="38"/>
  <c r="I45" i="38"/>
  <c r="G45" i="38" s="1"/>
  <c r="O45" i="38"/>
  <c r="U45" i="38"/>
  <c r="AG45" i="38"/>
  <c r="AM45" i="38"/>
  <c r="AS45" i="38"/>
  <c r="BE45" i="38"/>
  <c r="J46" i="38"/>
  <c r="P46" i="38"/>
  <c r="V46" i="38"/>
  <c r="AB46" i="38"/>
  <c r="AN46" i="38"/>
  <c r="AT46" i="38"/>
  <c r="AZ46" i="38"/>
  <c r="Q47" i="38"/>
  <c r="W47" i="38"/>
  <c r="AC47" i="38"/>
  <c r="AO47" i="38"/>
  <c r="AU47" i="38"/>
  <c r="BA47" i="38"/>
  <c r="M49" i="38"/>
  <c r="Y49" i="38"/>
  <c r="AE49" i="38"/>
  <c r="AK49" i="38"/>
  <c r="AW49" i="38"/>
  <c r="BC49" i="38"/>
  <c r="H50" i="38"/>
  <c r="N50" i="38"/>
  <c r="T50" i="38"/>
  <c r="AF50" i="38"/>
  <c r="AL50" i="38"/>
  <c r="AR50" i="38"/>
  <c r="BD50" i="38"/>
  <c r="I51" i="38"/>
  <c r="O51" i="38"/>
  <c r="U51" i="38"/>
  <c r="AG51" i="38"/>
  <c r="AM51" i="38"/>
  <c r="AS51" i="38"/>
  <c r="BE51" i="38"/>
  <c r="J52" i="38"/>
  <c r="P52" i="38"/>
  <c r="V52" i="38"/>
  <c r="AB52" i="38"/>
  <c r="AN52" i="38"/>
  <c r="AT52" i="38"/>
  <c r="AZ52" i="38"/>
  <c r="Q53" i="38"/>
  <c r="W53" i="38"/>
  <c r="AC53" i="38"/>
  <c r="AO53" i="38"/>
  <c r="AU53" i="38"/>
  <c r="BA53" i="38"/>
  <c r="M55" i="38"/>
  <c r="Y55" i="38"/>
  <c r="AE55" i="38"/>
  <c r="AK55" i="38"/>
  <c r="AW55" i="38"/>
  <c r="BC55" i="38"/>
  <c r="H56" i="38"/>
  <c r="N56" i="38"/>
  <c r="T56" i="38"/>
  <c r="AF56" i="38"/>
  <c r="AL56" i="38"/>
  <c r="AR56" i="38"/>
  <c r="BD56" i="38"/>
  <c r="I57" i="38"/>
  <c r="G57" i="38" s="1"/>
  <c r="O57" i="38"/>
  <c r="U57" i="38"/>
  <c r="AG57" i="38"/>
  <c r="AM57" i="38"/>
  <c r="AS57" i="38"/>
  <c r="BE57" i="38"/>
  <c r="J58" i="38"/>
  <c r="P58" i="38"/>
  <c r="V58" i="38"/>
  <c r="AB58" i="38"/>
  <c r="AN58" i="38"/>
  <c r="AT58" i="38"/>
  <c r="AZ58" i="38"/>
  <c r="Q59" i="38"/>
  <c r="W59" i="38"/>
  <c r="AC59" i="38"/>
  <c r="AO59" i="38"/>
  <c r="AU59" i="38"/>
  <c r="BA59" i="38"/>
  <c r="M61" i="38"/>
  <c r="Y61" i="38"/>
  <c r="AE61" i="38"/>
  <c r="AK61" i="38"/>
  <c r="AW61" i="38"/>
  <c r="BC61" i="38"/>
  <c r="H62" i="38"/>
  <c r="N62" i="38"/>
  <c r="T62" i="38"/>
  <c r="AF62" i="38"/>
  <c r="AL62" i="38"/>
  <c r="AR62" i="38"/>
  <c r="BD62" i="38"/>
  <c r="I63" i="38"/>
  <c r="O63" i="38"/>
  <c r="U63" i="38"/>
  <c r="AG63" i="38"/>
  <c r="AM63" i="38"/>
  <c r="AS63" i="38"/>
  <c r="BE63" i="38"/>
  <c r="AF5" i="39"/>
  <c r="AF7" i="39"/>
  <c r="AF9" i="39"/>
  <c r="AF11" i="39"/>
  <c r="AF13" i="39"/>
  <c r="AF15" i="39"/>
  <c r="AF17" i="39"/>
  <c r="AF19" i="39"/>
  <c r="AF21" i="39"/>
  <c r="AF23" i="39"/>
  <c r="AF25" i="39"/>
  <c r="AF27" i="39"/>
  <c r="AF29" i="39"/>
  <c r="AF31" i="39"/>
  <c r="AF33" i="39"/>
  <c r="AF35" i="39"/>
  <c r="AF37" i="39"/>
  <c r="AF39" i="39"/>
  <c r="AF41" i="39"/>
  <c r="AF43" i="39"/>
  <c r="AF45" i="39"/>
  <c r="AF47" i="39"/>
  <c r="AF49" i="39"/>
  <c r="AF51" i="39"/>
  <c r="AF53" i="39"/>
  <c r="AF55" i="39"/>
  <c r="AF57" i="39"/>
  <c r="AF59" i="39"/>
  <c r="AF61" i="39"/>
  <c r="AF63" i="39"/>
  <c r="AF65" i="39"/>
  <c r="AF67" i="39"/>
  <c r="AF69" i="39"/>
  <c r="AF71" i="39"/>
  <c r="AF73" i="39"/>
  <c r="AF75" i="39"/>
  <c r="AF77" i="39"/>
  <c r="AF79" i="39"/>
  <c r="AF81" i="39"/>
  <c r="AF83" i="39"/>
  <c r="AF85" i="39"/>
  <c r="AF87" i="39"/>
  <c r="AF89" i="39"/>
  <c r="AF91" i="39"/>
  <c r="AF93" i="39"/>
  <c r="AF95" i="39"/>
  <c r="AF97" i="39"/>
  <c r="AF99" i="39"/>
  <c r="AF101" i="39"/>
  <c r="AF103" i="39"/>
  <c r="AF105" i="39"/>
  <c r="AF107" i="39"/>
  <c r="AF109" i="39"/>
  <c r="AF111" i="39"/>
  <c r="AF113" i="39"/>
  <c r="AF115" i="39"/>
  <c r="AF117" i="39"/>
  <c r="AF119" i="39"/>
  <c r="AF121" i="39"/>
  <c r="AF123" i="39"/>
  <c r="AF125" i="39"/>
  <c r="AF127" i="39"/>
  <c r="AF129" i="39"/>
  <c r="AF131" i="39"/>
  <c r="AF133" i="39"/>
  <c r="AF135" i="39"/>
  <c r="AF137" i="39"/>
  <c r="AF139" i="39"/>
  <c r="AF141" i="39"/>
  <c r="AF143" i="39"/>
  <c r="AF145" i="39"/>
  <c r="AF147" i="39"/>
  <c r="AF149" i="39"/>
  <c r="AF151" i="39"/>
  <c r="AF153" i="39"/>
  <c r="AF155" i="39"/>
  <c r="AF157" i="39"/>
  <c r="AF159" i="39"/>
  <c r="AF161" i="39"/>
  <c r="AF163" i="39"/>
  <c r="AF165" i="39"/>
  <c r="AF167" i="39"/>
  <c r="AF169" i="39"/>
  <c r="AF171" i="39"/>
  <c r="AF173" i="39"/>
  <c r="AF175" i="39"/>
  <c r="AF177" i="39"/>
  <c r="AF179" i="39"/>
  <c r="AF181" i="39"/>
  <c r="AF183" i="39"/>
  <c r="AF185" i="39"/>
  <c r="AF187" i="39"/>
  <c r="AF189" i="39"/>
  <c r="AF191" i="39"/>
  <c r="AF193" i="39"/>
  <c r="AF195" i="39"/>
  <c r="AF197" i="39"/>
  <c r="AF199" i="39"/>
  <c r="AF201" i="39"/>
  <c r="AF203" i="39"/>
  <c r="AF205" i="39"/>
  <c r="AF207" i="39"/>
  <c r="AF209" i="39"/>
  <c r="AF211" i="39"/>
  <c r="AF213" i="39"/>
  <c r="AF215" i="39"/>
  <c r="AF217" i="39"/>
  <c r="AF219" i="39"/>
  <c r="AF221" i="39"/>
  <c r="AF223" i="39"/>
  <c r="AF225" i="39"/>
  <c r="AF227" i="39"/>
  <c r="AF229" i="39"/>
  <c r="AF231" i="39"/>
  <c r="AF233" i="39"/>
  <c r="AF235" i="39"/>
  <c r="AF237" i="39"/>
  <c r="AF239" i="39"/>
  <c r="AF241" i="39"/>
  <c r="AF243" i="39"/>
  <c r="AF245" i="39"/>
  <c r="AF247" i="39"/>
  <c r="AF249" i="39"/>
  <c r="AF251" i="39"/>
  <c r="AF253" i="39"/>
  <c r="AF255" i="39"/>
  <c r="AF257" i="39"/>
  <c r="AF259" i="39"/>
  <c r="AF261" i="39"/>
  <c r="AF263" i="39"/>
  <c r="AF265" i="39"/>
  <c r="AF267" i="39"/>
  <c r="AF269" i="39"/>
  <c r="AF271" i="39"/>
  <c r="AF273" i="39"/>
  <c r="AF275" i="39"/>
  <c r="AF277" i="39"/>
  <c r="AF279" i="39"/>
  <c r="AF281" i="39"/>
  <c r="AF283" i="39"/>
  <c r="AF285" i="39"/>
  <c r="AF287" i="39"/>
  <c r="AF289" i="39"/>
  <c r="AF291" i="39"/>
  <c r="AF293" i="39"/>
  <c r="AF295" i="39"/>
  <c r="AF297" i="39"/>
  <c r="AF299" i="39"/>
  <c r="AF301" i="39"/>
  <c r="AF303" i="39"/>
  <c r="AF305" i="39"/>
  <c r="AF307" i="39"/>
  <c r="AF309" i="39"/>
  <c r="AF311" i="39"/>
  <c r="AF313" i="39"/>
  <c r="AF315" i="39"/>
  <c r="AF317" i="39"/>
  <c r="AF319" i="39"/>
  <c r="AF321" i="39"/>
  <c r="AF323" i="39"/>
  <c r="AF325" i="39"/>
  <c r="AF327" i="39"/>
  <c r="AF329" i="39"/>
  <c r="AF331" i="39"/>
  <c r="AF333" i="39"/>
  <c r="AF335" i="39"/>
  <c r="AF337" i="39"/>
  <c r="AF339" i="39"/>
  <c r="AF341" i="39"/>
  <c r="AF343" i="39"/>
  <c r="AF345" i="39"/>
  <c r="AF347" i="39"/>
  <c r="AF349" i="39"/>
  <c r="AF351" i="39"/>
  <c r="AF353" i="39"/>
  <c r="AF355" i="39"/>
  <c r="AF357" i="39"/>
  <c r="AF359" i="39"/>
  <c r="AF361" i="39"/>
  <c r="AF363" i="39"/>
  <c r="AF365" i="39"/>
  <c r="AF367" i="39"/>
  <c r="AF369" i="39"/>
  <c r="AF371" i="39"/>
  <c r="AF373" i="39"/>
  <c r="AF375" i="39"/>
  <c r="AF377" i="39"/>
  <c r="AF379" i="39"/>
  <c r="AF381" i="39"/>
  <c r="AF383" i="39"/>
  <c r="AF385" i="39"/>
  <c r="AF387" i="39"/>
  <c r="AF389" i="39"/>
  <c r="AF391" i="39"/>
  <c r="AF393" i="39"/>
  <c r="AF395" i="39"/>
  <c r="AF397" i="39"/>
  <c r="AF399" i="39"/>
  <c r="AF401" i="39"/>
  <c r="AF403" i="39"/>
  <c r="AK404" i="39"/>
  <c r="AL405" i="39"/>
  <c r="AK406" i="39"/>
  <c r="AL407" i="39"/>
  <c r="AK408" i="39"/>
  <c r="AL409" i="39"/>
  <c r="AK410" i="39"/>
  <c r="AL411" i="39"/>
  <c r="AK412" i="39"/>
  <c r="AL413" i="39"/>
  <c r="AK414" i="39"/>
  <c r="AL415" i="39"/>
  <c r="AK416" i="39"/>
  <c r="AL417" i="39"/>
  <c r="AK418" i="39"/>
  <c r="AL419" i="39"/>
  <c r="AK420" i="39"/>
  <c r="AL421" i="39"/>
  <c r="AK422" i="39"/>
  <c r="AL423" i="39"/>
  <c r="AK424" i="39"/>
  <c r="AL425" i="39"/>
  <c r="AK426" i="39"/>
  <c r="AL427" i="39"/>
  <c r="AK428" i="39"/>
  <c r="AL429" i="39"/>
  <c r="AK430" i="39"/>
  <c r="AL431" i="39"/>
  <c r="AK432" i="39"/>
  <c r="AL433" i="39"/>
  <c r="AK434" i="39"/>
  <c r="AL435" i="39"/>
  <c r="AK436" i="39"/>
  <c r="AL437" i="39"/>
  <c r="AK438" i="39"/>
  <c r="AL439" i="39"/>
  <c r="AK440" i="39"/>
  <c r="AL441" i="39"/>
  <c r="AK442" i="39"/>
  <c r="AL443" i="39"/>
  <c r="AK444" i="39"/>
  <c r="AL445" i="39"/>
  <c r="AK446" i="39"/>
  <c r="AL447" i="39"/>
  <c r="AK448" i="39"/>
  <c r="AJ450" i="39"/>
  <c r="AG454" i="39"/>
  <c r="AK455" i="39"/>
  <c r="AH459" i="39"/>
  <c r="AE459" i="39" s="1"/>
  <c r="AJ462" i="39"/>
  <c r="AG466" i="39"/>
  <c r="AK467" i="39"/>
  <c r="AH471" i="39"/>
  <c r="AE471" i="39" s="1"/>
  <c r="AJ474" i="39"/>
  <c r="AG478" i="39"/>
  <c r="AK479" i="39"/>
  <c r="AH483" i="39"/>
  <c r="AE483" i="39" s="1"/>
  <c r="AG485" i="39"/>
  <c r="AJ486" i="39"/>
  <c r="AG490" i="39"/>
  <c r="AK491" i="39"/>
  <c r="AH495" i="39"/>
  <c r="AE495" i="39" s="1"/>
  <c r="AJ498" i="39"/>
  <c r="AG502" i="39"/>
  <c r="AD502" i="39" s="1"/>
  <c r="AK503" i="39"/>
  <c r="AH507" i="39"/>
  <c r="AE507" i="39" s="1"/>
  <c r="AJ510" i="39"/>
  <c r="AG514" i="39"/>
  <c r="AK515" i="39"/>
  <c r="AH519" i="39"/>
  <c r="AE519" i="39" s="1"/>
  <c r="AJ522" i="39"/>
  <c r="AG526" i="39"/>
  <c r="AK527" i="39"/>
  <c r="AJ534" i="39"/>
  <c r="AK539" i="39"/>
  <c r="AJ546" i="39"/>
  <c r="AK551" i="39"/>
  <c r="AJ558" i="39"/>
  <c r="AK563" i="39"/>
  <c r="AJ570" i="39"/>
  <c r="AK575" i="39"/>
  <c r="AJ582" i="39"/>
  <c r="AK587" i="39"/>
  <c r="AJ594" i="39"/>
  <c r="AK599" i="39"/>
  <c r="AJ606" i="39"/>
  <c r="AK611" i="39"/>
  <c r="AJ618" i="39"/>
  <c r="AK623" i="39"/>
  <c r="AJ630" i="39"/>
  <c r="AK635" i="39"/>
  <c r="AJ642" i="39"/>
  <c r="AK647" i="39"/>
  <c r="AJ654" i="39"/>
  <c r="AK659" i="39"/>
  <c r="AJ666" i="39"/>
  <c r="AK671" i="39"/>
  <c r="AG677" i="39"/>
  <c r="AJ678" i="39"/>
  <c r="AK683" i="39"/>
  <c r="AJ690" i="39"/>
  <c r="AK695" i="39"/>
  <c r="AJ702" i="39"/>
  <c r="AK707" i="39"/>
  <c r="AJ714" i="39"/>
  <c r="AK719" i="39"/>
  <c r="AJ726" i="39"/>
  <c r="AK731" i="39"/>
  <c r="AJ738" i="39"/>
  <c r="AK743" i="39"/>
  <c r="AJ750" i="39"/>
  <c r="AK755" i="39"/>
  <c r="AJ762" i="39"/>
  <c r="AK767" i="39"/>
  <c r="AJ774" i="39"/>
  <c r="AK779" i="39"/>
  <c r="AJ786" i="39"/>
  <c r="AK791" i="39"/>
  <c r="AG797" i="39"/>
  <c r="AJ798" i="39"/>
  <c r="AK803" i="39"/>
  <c r="AJ810" i="39"/>
  <c r="AK815" i="39"/>
  <c r="AL865" i="39"/>
  <c r="AF865" i="39"/>
  <c r="AJ865" i="39"/>
  <c r="AI865" i="39"/>
  <c r="AI866" i="39"/>
  <c r="AG866" i="39"/>
  <c r="AL866" i="39"/>
  <c r="AF866" i="39"/>
  <c r="AJ866" i="39"/>
  <c r="AK869" i="39"/>
  <c r="AH870" i="39"/>
  <c r="AE870" i="39" s="1"/>
  <c r="AL877" i="39"/>
  <c r="AF877" i="39"/>
  <c r="AJ877" i="39"/>
  <c r="AI877" i="39"/>
  <c r="AI878" i="39"/>
  <c r="AG878" i="39"/>
  <c r="AL878" i="39"/>
  <c r="AF878" i="39"/>
  <c r="AJ878" i="39"/>
  <c r="AK881" i="39"/>
  <c r="AH882" i="39"/>
  <c r="AE882" i="39" s="1"/>
  <c r="AL889" i="39"/>
  <c r="AF889" i="39"/>
  <c r="AJ889" i="39"/>
  <c r="AI889" i="39"/>
  <c r="AI890" i="39"/>
  <c r="AG890" i="39"/>
  <c r="AL890" i="39"/>
  <c r="AF890" i="39"/>
  <c r="AJ890" i="39"/>
  <c r="AK893" i="39"/>
  <c r="AH894" i="39"/>
  <c r="AE894" i="39" s="1"/>
  <c r="AL901" i="39"/>
  <c r="AF901" i="39"/>
  <c r="AJ901" i="39"/>
  <c r="AI901" i="39"/>
  <c r="AI902" i="39"/>
  <c r="AG902" i="39"/>
  <c r="AL902" i="39"/>
  <c r="AF902" i="39"/>
  <c r="AJ902" i="39"/>
  <c r="AK905" i="39"/>
  <c r="AH906" i="39"/>
  <c r="AE906" i="39" s="1"/>
  <c r="AL913" i="39"/>
  <c r="AF913" i="39"/>
  <c r="AJ913" i="39"/>
  <c r="AI913" i="39"/>
  <c r="AI914" i="39"/>
  <c r="AG914" i="39"/>
  <c r="AL914" i="39"/>
  <c r="AF914" i="39"/>
  <c r="AJ914" i="39"/>
  <c r="AK917" i="39"/>
  <c r="AH918" i="39"/>
  <c r="AE918" i="39" s="1"/>
  <c r="AL925" i="39"/>
  <c r="AF925" i="39"/>
  <c r="AJ925" i="39"/>
  <c r="AI925" i="39"/>
  <c r="AI926" i="39"/>
  <c r="AG926" i="39"/>
  <c r="AL926" i="39"/>
  <c r="AF926" i="39"/>
  <c r="AJ926" i="39"/>
  <c r="AK929" i="39"/>
  <c r="AH930" i="39"/>
  <c r="AE930" i="39" s="1"/>
  <c r="AL937" i="39"/>
  <c r="AF937" i="39"/>
  <c r="AJ937" i="39"/>
  <c r="AI937" i="39"/>
  <c r="AI938" i="39"/>
  <c r="AG938" i="39"/>
  <c r="AL938" i="39"/>
  <c r="AF938" i="39"/>
  <c r="AJ938" i="39"/>
  <c r="AK941" i="39"/>
  <c r="AH942" i="39"/>
  <c r="AE942" i="39" s="1"/>
  <c r="AL949" i="39"/>
  <c r="AF949" i="39"/>
  <c r="AJ949" i="39"/>
  <c r="AI949" i="39"/>
  <c r="AI950" i="39"/>
  <c r="AG950" i="39"/>
  <c r="AL950" i="39"/>
  <c r="AF950" i="39"/>
  <c r="AJ950" i="39"/>
  <c r="AK953" i="39"/>
  <c r="AH954" i="39"/>
  <c r="AE954" i="39" s="1"/>
  <c r="AL961" i="39"/>
  <c r="AF961" i="39"/>
  <c r="AJ961" i="39"/>
  <c r="AI961" i="39"/>
  <c r="AI962" i="39"/>
  <c r="AG962" i="39"/>
  <c r="AL962" i="39"/>
  <c r="AF962" i="39"/>
  <c r="AJ962" i="39"/>
  <c r="AK965" i="39"/>
  <c r="AH966" i="39"/>
  <c r="AE966" i="39" s="1"/>
  <c r="AL973" i="39"/>
  <c r="AF973" i="39"/>
  <c r="AJ973" i="39"/>
  <c r="AI973" i="39"/>
  <c r="AI974" i="39"/>
  <c r="AG974" i="39"/>
  <c r="AL974" i="39"/>
  <c r="AF974" i="39"/>
  <c r="AJ974" i="39"/>
  <c r="AK977" i="39"/>
  <c r="AH978" i="39"/>
  <c r="AE978" i="39" s="1"/>
  <c r="AL985" i="39"/>
  <c r="AF985" i="39"/>
  <c r="AJ985" i="39"/>
  <c r="AI985" i="39"/>
  <c r="AG985" i="39"/>
  <c r="AI986" i="39"/>
  <c r="AG986" i="39"/>
  <c r="AL986" i="39"/>
  <c r="AF986" i="39"/>
  <c r="AJ986" i="39"/>
  <c r="AK989" i="39"/>
  <c r="AH990" i="39"/>
  <c r="AE990" i="39" s="1"/>
  <c r="AL997" i="39"/>
  <c r="AF997" i="39"/>
  <c r="AJ997" i="39"/>
  <c r="AI997" i="39"/>
  <c r="AG997" i="39"/>
  <c r="AI998" i="39"/>
  <c r="AG998" i="39"/>
  <c r="AL998" i="39"/>
  <c r="AF998" i="39"/>
  <c r="AJ998" i="39"/>
  <c r="AK1001" i="39"/>
  <c r="AH1002" i="39"/>
  <c r="AE1002" i="39" s="1"/>
  <c r="AL1009" i="39"/>
  <c r="AF1009" i="39"/>
  <c r="AJ1009" i="39"/>
  <c r="AI1009" i="39"/>
  <c r="AI1010" i="39"/>
  <c r="AG1010" i="39"/>
  <c r="AL1010" i="39"/>
  <c r="AF1010" i="39"/>
  <c r="AJ1010" i="39"/>
  <c r="AK1013" i="39"/>
  <c r="AH1014" i="39"/>
  <c r="AE1014" i="39" s="1"/>
  <c r="AL1021" i="39"/>
  <c r="AF1021" i="39"/>
  <c r="AJ1021" i="39"/>
  <c r="AI1021" i="39"/>
  <c r="AI1022" i="39"/>
  <c r="AG1022" i="39"/>
  <c r="AL1022" i="39"/>
  <c r="AF1022" i="39"/>
  <c r="AJ1022" i="39"/>
  <c r="AK1025" i="39"/>
  <c r="AH1026" i="39"/>
  <c r="AE1026" i="39" s="1"/>
  <c r="AL1033" i="39"/>
  <c r="AF1033" i="39"/>
  <c r="AJ1033" i="39"/>
  <c r="AI1033" i="39"/>
  <c r="AI1034" i="39"/>
  <c r="AG1034" i="39"/>
  <c r="AL1034" i="39"/>
  <c r="AF1034" i="39"/>
  <c r="AJ1034" i="39"/>
  <c r="AK1037" i="39"/>
  <c r="AH1038" i="39"/>
  <c r="AE1038" i="39" s="1"/>
  <c r="AL1045" i="39"/>
  <c r="AF1045" i="39"/>
  <c r="AJ1045" i="39"/>
  <c r="AI1045" i="39"/>
  <c r="AI1046" i="39"/>
  <c r="AG1046" i="39"/>
  <c r="AL1046" i="39"/>
  <c r="AF1046" i="39"/>
  <c r="AJ1046" i="39"/>
  <c r="AK1049" i="39"/>
  <c r="AH1050" i="39"/>
  <c r="AE1050" i="39" s="1"/>
  <c r="AL1057" i="39"/>
  <c r="AF1057" i="39"/>
  <c r="AJ1057" i="39"/>
  <c r="AI1057" i="39"/>
  <c r="AI1058" i="39"/>
  <c r="AG1058" i="39"/>
  <c r="AL1058" i="39"/>
  <c r="AF1058" i="39"/>
  <c r="AJ1058" i="39"/>
  <c r="AK1061" i="39"/>
  <c r="AH1062" i="39"/>
  <c r="AE1062" i="39" s="1"/>
  <c r="AL1069" i="39"/>
  <c r="AF1069" i="39"/>
  <c r="AJ1069" i="39"/>
  <c r="AI1069" i="39"/>
  <c r="AI1070" i="39"/>
  <c r="AG1070" i="39"/>
  <c r="AL1070" i="39"/>
  <c r="AF1070" i="39"/>
  <c r="AJ1070" i="39"/>
  <c r="AK1073" i="39"/>
  <c r="AH1074" i="39"/>
  <c r="AE1074" i="39" s="1"/>
  <c r="AL1081" i="39"/>
  <c r="AF1081" i="39"/>
  <c r="AJ1081" i="39"/>
  <c r="AI1081" i="39"/>
  <c r="AI1082" i="39"/>
  <c r="AG1082" i="39"/>
  <c r="AL1082" i="39"/>
  <c r="AF1082" i="39"/>
  <c r="AJ1082" i="39"/>
  <c r="AK1085" i="39"/>
  <c r="AH1086" i="39"/>
  <c r="AE1086" i="39" s="1"/>
  <c r="AL1093" i="39"/>
  <c r="AF1093" i="39"/>
  <c r="AJ1093" i="39"/>
  <c r="AI1093" i="39"/>
  <c r="AI1094" i="39"/>
  <c r="AG1094" i="39"/>
  <c r="AL1094" i="39"/>
  <c r="AF1094" i="39"/>
  <c r="AJ1094" i="39"/>
  <c r="AK1097" i="39"/>
  <c r="AH1098" i="39"/>
  <c r="AE1098" i="39" s="1"/>
  <c r="AL1105" i="39"/>
  <c r="AF1105" i="39"/>
  <c r="AJ1105" i="39"/>
  <c r="AI1105" i="39"/>
  <c r="AI1106" i="39"/>
  <c r="AG1106" i="39"/>
  <c r="AL1106" i="39"/>
  <c r="AF1106" i="39"/>
  <c r="AJ1106" i="39"/>
  <c r="AK1109" i="39"/>
  <c r="AH1110" i="39"/>
  <c r="AE1110" i="39" s="1"/>
  <c r="AL1117" i="39"/>
  <c r="AF1117" i="39"/>
  <c r="AJ1117" i="39"/>
  <c r="AI1117" i="39"/>
  <c r="AI1118" i="39"/>
  <c r="AG1118" i="39"/>
  <c r="AL1118" i="39"/>
  <c r="AF1118" i="39"/>
  <c r="AJ1118" i="39"/>
  <c r="AK1121" i="39"/>
  <c r="AH1122" i="39"/>
  <c r="AE1122" i="39" s="1"/>
  <c r="AK1126" i="39"/>
  <c r="AI1128" i="39"/>
  <c r="AH1128" i="39"/>
  <c r="AG1128" i="39"/>
  <c r="AL1128" i="39"/>
  <c r="AF1128" i="39"/>
  <c r="AJ1128" i="39"/>
  <c r="AI1132" i="39"/>
  <c r="AH1132" i="39"/>
  <c r="AG1132" i="39"/>
  <c r="AL1132" i="39"/>
  <c r="AF1132" i="39"/>
  <c r="AJ1132" i="39"/>
  <c r="AI1136" i="39"/>
  <c r="AH1136" i="39"/>
  <c r="AG1136" i="39"/>
  <c r="AL1136" i="39"/>
  <c r="AF1136" i="39"/>
  <c r="AJ1136" i="39"/>
  <c r="AI1140" i="39"/>
  <c r="AH1140" i="39"/>
  <c r="AG1140" i="39"/>
  <c r="AL1140" i="39"/>
  <c r="AF1140" i="39"/>
  <c r="AJ1140" i="39"/>
  <c r="AI1144" i="39"/>
  <c r="AH1144" i="39"/>
  <c r="AG1144" i="39"/>
  <c r="AL1144" i="39"/>
  <c r="AF1144" i="39"/>
  <c r="AJ1144" i="39"/>
  <c r="AH1196" i="39"/>
  <c r="AE1196" i="39" s="1"/>
  <c r="AJ1196" i="39"/>
  <c r="AI1196" i="39"/>
  <c r="AG1196" i="39"/>
  <c r="AF1196" i="39"/>
  <c r="AF1202" i="39"/>
  <c r="AI1202" i="39"/>
  <c r="AJ1148" i="39"/>
  <c r="AJ1150" i="39"/>
  <c r="AJ1152" i="39"/>
  <c r="AJ1154" i="39"/>
  <c r="AJ1156" i="39"/>
  <c r="AK1158" i="39"/>
  <c r="AF1162" i="39"/>
  <c r="Z1163" i="39"/>
  <c r="AA1165" i="39"/>
  <c r="AB1166" i="39"/>
  <c r="AL1166" i="39" s="1"/>
  <c r="V1166" i="39"/>
  <c r="AA1166" i="39"/>
  <c r="AK1166" i="39" s="1"/>
  <c r="AI1167" i="39"/>
  <c r="AJ1168" i="39"/>
  <c r="V1169" i="39"/>
  <c r="W1170" i="39"/>
  <c r="AG1170" i="39" s="1"/>
  <c r="AF1174" i="39"/>
  <c r="Z1175" i="39"/>
  <c r="AJ1175" i="39" s="1"/>
  <c r="AA1177" i="39"/>
  <c r="AK1177" i="39" s="1"/>
  <c r="AB1178" i="39"/>
  <c r="AL1178" i="39" s="1"/>
  <c r="V1178" i="39"/>
  <c r="AA1178" i="39"/>
  <c r="AK1178" i="39" s="1"/>
  <c r="AI1179" i="39"/>
  <c r="AJ1180" i="39"/>
  <c r="V1181" i="39"/>
  <c r="W1182" i="39"/>
  <c r="AG1182" i="39" s="1"/>
  <c r="AF1186" i="39"/>
  <c r="Z1187" i="39"/>
  <c r="AA1189" i="39"/>
  <c r="AB1190" i="39"/>
  <c r="AL1190" i="39" s="1"/>
  <c r="V1190" i="39"/>
  <c r="AA1190" i="39"/>
  <c r="AK1190" i="39" s="1"/>
  <c r="AI1191" i="39"/>
  <c r="AJ1192" i="39"/>
  <c r="V1193" i="39"/>
  <c r="W1194" i="39"/>
  <c r="AG1194" i="39" s="1"/>
  <c r="AF1198" i="39"/>
  <c r="Z1199" i="39"/>
  <c r="AJ1199" i="39" s="1"/>
  <c r="AA1201" i="39"/>
  <c r="AB1202" i="39"/>
  <c r="AL1202" i="39" s="1"/>
  <c r="V1202" i="39"/>
  <c r="AA1202" i="39"/>
  <c r="AK1202" i="39" s="1"/>
  <c r="AI1203" i="39"/>
  <c r="AJ1204" i="39"/>
  <c r="V1205" i="39"/>
  <c r="W1206" i="39"/>
  <c r="AG1206" i="39" s="1"/>
  <c r="AF1210" i="39"/>
  <c r="Z1211" i="39"/>
  <c r="AJ1211" i="39" s="1"/>
  <c r="AA1213" i="39"/>
  <c r="AK1213" i="39" s="1"/>
  <c r="AB1214" i="39"/>
  <c r="AL1214" i="39" s="1"/>
  <c r="V1214" i="39"/>
  <c r="AA1214" i="39"/>
  <c r="AK1214" i="39" s="1"/>
  <c r="AI1215" i="39"/>
  <c r="AJ1216" i="39"/>
  <c r="V1217" i="39"/>
  <c r="W1218" i="39"/>
  <c r="AG1218" i="39" s="1"/>
  <c r="AF1222" i="39"/>
  <c r="Z1223" i="39"/>
  <c r="AJ1223" i="39" s="1"/>
  <c r="AA1225" i="39"/>
  <c r="AK1225" i="39" s="1"/>
  <c r="AB1226" i="39"/>
  <c r="AL1226" i="39" s="1"/>
  <c r="V1226" i="39"/>
  <c r="AA1226" i="39"/>
  <c r="AK1226" i="39" s="1"/>
  <c r="AI1227" i="39"/>
  <c r="AJ1228" i="39"/>
  <c r="V1229" i="39"/>
  <c r="W1230" i="39"/>
  <c r="AG1230" i="39" s="1"/>
  <c r="V1235" i="39"/>
  <c r="V1237" i="39"/>
  <c r="V1239" i="39"/>
  <c r="V1241" i="39"/>
  <c r="V1243" i="39"/>
  <c r="V1245" i="39"/>
  <c r="V1247" i="39"/>
  <c r="V1249" i="39"/>
  <c r="V1251" i="39"/>
  <c r="V1253" i="39"/>
  <c r="V1255" i="39"/>
  <c r="AF1256" i="39"/>
  <c r="AF1257" i="39"/>
  <c r="AA1258" i="39"/>
  <c r="AK1258" i="39" s="1"/>
  <c r="X1258" i="39"/>
  <c r="AB1258" i="39"/>
  <c r="AL1258" i="39" s="1"/>
  <c r="V1258" i="39"/>
  <c r="X1259" i="39"/>
  <c r="AH1259" i="39" s="1"/>
  <c r="AE1259" i="39" s="1"/>
  <c r="AA1259" i="39"/>
  <c r="Y1259" i="39"/>
  <c r="AI1259" i="39" s="1"/>
  <c r="W1266" i="39"/>
  <c r="AG1266" i="39" s="1"/>
  <c r="AI1274" i="39"/>
  <c r="AG1274" i="39"/>
  <c r="AH1274" i="39"/>
  <c r="AE1274" i="39" s="1"/>
  <c r="AL1275" i="39"/>
  <c r="AF1275" i="39"/>
  <c r="AG1275" i="39"/>
  <c r="AJ1275" i="39"/>
  <c r="AH1275" i="39"/>
  <c r="AK1275" i="39"/>
  <c r="AI1278" i="39"/>
  <c r="AG1278" i="39"/>
  <c r="AL1278" i="39"/>
  <c r="AH1278" i="39"/>
  <c r="AI1282" i="39"/>
  <c r="AG1282" i="39"/>
  <c r="AL1282" i="39"/>
  <c r="AH1282" i="39"/>
  <c r="AI1286" i="39"/>
  <c r="AG1286" i="39"/>
  <c r="AL1286" i="39"/>
  <c r="AH1286" i="39"/>
  <c r="AE1286" i="39" s="1"/>
  <c r="AI1290" i="39"/>
  <c r="AG1290" i="39"/>
  <c r="AL1290" i="39"/>
  <c r="AH1290" i="39"/>
  <c r="AI1294" i="39"/>
  <c r="AG1294" i="39"/>
  <c r="AL1294" i="39"/>
  <c r="AH1294" i="39"/>
  <c r="AI1298" i="39"/>
  <c r="AG1298" i="39"/>
  <c r="AL1298" i="39"/>
  <c r="AH1298" i="39"/>
  <c r="AE1298" i="39" s="1"/>
  <c r="AI1302" i="39"/>
  <c r="AG1302" i="39"/>
  <c r="AL1302" i="39"/>
  <c r="AH1302" i="39"/>
  <c r="AI1306" i="39"/>
  <c r="AG1306" i="39"/>
  <c r="AL1306" i="39"/>
  <c r="AH1306" i="39"/>
  <c r="AI1310" i="39"/>
  <c r="AG1310" i="39"/>
  <c r="AL1310" i="39"/>
  <c r="AH1310" i="39"/>
  <c r="AE1310" i="39" s="1"/>
  <c r="AI1314" i="39"/>
  <c r="AG1314" i="39"/>
  <c r="AL1314" i="39"/>
  <c r="AH1314" i="39"/>
  <c r="AI1318" i="39"/>
  <c r="AG1318" i="39"/>
  <c r="AL1318" i="39"/>
  <c r="AH1318" i="39"/>
  <c r="AI1322" i="39"/>
  <c r="AG1322" i="39"/>
  <c r="AL1322" i="39"/>
  <c r="AH1322" i="39"/>
  <c r="AE1322" i="39" s="1"/>
  <c r="AI1326" i="39"/>
  <c r="AG1326" i="39"/>
  <c r="AL1326" i="39"/>
  <c r="AH1326" i="39"/>
  <c r="AI1330" i="39"/>
  <c r="AG1330" i="39"/>
  <c r="AL1330" i="39"/>
  <c r="AH1330" i="39"/>
  <c r="AI1334" i="39"/>
  <c r="AG1334" i="39"/>
  <c r="AL1334" i="39"/>
  <c r="AH1334" i="39"/>
  <c r="AE1334" i="39" s="1"/>
  <c r="AI1338" i="39"/>
  <c r="AG1338" i="39"/>
  <c r="AL1338" i="39"/>
  <c r="AH1338" i="39"/>
  <c r="AI1342" i="39"/>
  <c r="AG1342" i="39"/>
  <c r="AL1342" i="39"/>
  <c r="AH1342" i="39"/>
  <c r="AI1346" i="39"/>
  <c r="AG1346" i="39"/>
  <c r="AL1346" i="39"/>
  <c r="AH1346" i="39"/>
  <c r="AE1346" i="39" s="1"/>
  <c r="AI1350" i="39"/>
  <c r="AG1350" i="39"/>
  <c r="AL1350" i="39"/>
  <c r="AH1350" i="39"/>
  <c r="AI1354" i="39"/>
  <c r="AG1354" i="39"/>
  <c r="AL1354" i="39"/>
  <c r="AH1354" i="39"/>
  <c r="AI1358" i="39"/>
  <c r="AG1358" i="39"/>
  <c r="AL1358" i="39"/>
  <c r="AH1358" i="39"/>
  <c r="AE1358" i="39" s="1"/>
  <c r="AI1362" i="39"/>
  <c r="AG1362" i="39"/>
  <c r="AL1362" i="39"/>
  <c r="AH1362" i="39"/>
  <c r="AE1362" i="39" s="1"/>
  <c r="AI1366" i="39"/>
  <c r="AG1366" i="39"/>
  <c r="AL1366" i="39"/>
  <c r="AH1366" i="39"/>
  <c r="AI1370" i="39"/>
  <c r="AG1370" i="39"/>
  <c r="AL1370" i="39"/>
  <c r="AH1370" i="39"/>
  <c r="AE1370" i="39" s="1"/>
  <c r="AI1374" i="39"/>
  <c r="AG1374" i="39"/>
  <c r="AL1374" i="39"/>
  <c r="AH1374" i="39"/>
  <c r="AE1374" i="39" s="1"/>
  <c r="AI1378" i="39"/>
  <c r="AG1378" i="39"/>
  <c r="AL1378" i="39"/>
  <c r="AH1378" i="39"/>
  <c r="AI1382" i="39"/>
  <c r="AG1382" i="39"/>
  <c r="AL1382" i="39"/>
  <c r="AH1382" i="39"/>
  <c r="AE1382" i="39" s="1"/>
  <c r="AI1386" i="39"/>
  <c r="AG1386" i="39"/>
  <c r="AL1386" i="39"/>
  <c r="AH1386" i="39"/>
  <c r="AE1386" i="39" s="1"/>
  <c r="AI1390" i="39"/>
  <c r="AG1390" i="39"/>
  <c r="AL1390" i="39"/>
  <c r="AH1390" i="39"/>
  <c r="AI1394" i="39"/>
  <c r="AG1394" i="39"/>
  <c r="AL1394" i="39"/>
  <c r="AH1394" i="39"/>
  <c r="AE1394" i="39" s="1"/>
  <c r="AI1398" i="39"/>
  <c r="AG1398" i="39"/>
  <c r="AL1398" i="39"/>
  <c r="AH1398" i="39"/>
  <c r="AE1398" i="39" s="1"/>
  <c r="AI1402" i="39"/>
  <c r="AG1402" i="39"/>
  <c r="AL1402" i="39"/>
  <c r="AH1402" i="39"/>
  <c r="AI1406" i="39"/>
  <c r="AG1406" i="39"/>
  <c r="AL1406" i="39"/>
  <c r="AH1406" i="39"/>
  <c r="AE1406" i="39" s="1"/>
  <c r="AI1410" i="39"/>
  <c r="AG1410" i="39"/>
  <c r="AL1410" i="39"/>
  <c r="AH1410" i="39"/>
  <c r="AE1410" i="39" s="1"/>
  <c r="AI1414" i="39"/>
  <c r="AG1414" i="39"/>
  <c r="AL1414" i="39"/>
  <c r="AH1414" i="39"/>
  <c r="AI1418" i="39"/>
  <c r="AG1418" i="39"/>
  <c r="AL1418" i="39"/>
  <c r="AH1418" i="39"/>
  <c r="AE1418" i="39" s="1"/>
  <c r="AI1422" i="39"/>
  <c r="AG1422" i="39"/>
  <c r="AL1422" i="39"/>
  <c r="AH1422" i="39"/>
  <c r="AE1422" i="39" s="1"/>
  <c r="AI1426" i="39"/>
  <c r="AG1426" i="39"/>
  <c r="AL1426" i="39"/>
  <c r="AH1426" i="39"/>
  <c r="AI1430" i="39"/>
  <c r="AG1430" i="39"/>
  <c r="AL1430" i="39"/>
  <c r="AH1430" i="39"/>
  <c r="AE1430" i="39" s="1"/>
  <c r="AI1434" i="39"/>
  <c r="AG1434" i="39"/>
  <c r="AL1434" i="39"/>
  <c r="AH1434" i="39"/>
  <c r="AE1434" i="39" s="1"/>
  <c r="AI1438" i="39"/>
  <c r="AG1438" i="39"/>
  <c r="AL1438" i="39"/>
  <c r="AH1438" i="39"/>
  <c r="AI1442" i="39"/>
  <c r="AG1442" i="39"/>
  <c r="AL1442" i="39"/>
  <c r="AH1442" i="39"/>
  <c r="AE1442" i="39" s="1"/>
  <c r="AI1446" i="39"/>
  <c r="AG1446" i="39"/>
  <c r="AL1446" i="39"/>
  <c r="AH1446" i="39"/>
  <c r="AE1446" i="39" s="1"/>
  <c r="AI1450" i="39"/>
  <c r="AG1450" i="39"/>
  <c r="AL1450" i="39"/>
  <c r="AH1450" i="39"/>
  <c r="AI1454" i="39"/>
  <c r="AG1454" i="39"/>
  <c r="AL1454" i="39"/>
  <c r="AH1454" i="39"/>
  <c r="AE1454" i="39" s="1"/>
  <c r="AI1458" i="39"/>
  <c r="AG1458" i="39"/>
  <c r="AL1458" i="39"/>
  <c r="AH1458" i="39"/>
  <c r="AE1458" i="39" s="1"/>
  <c r="AI1462" i="39"/>
  <c r="AG1462" i="39"/>
  <c r="AL1462" i="39"/>
  <c r="AH1462" i="39"/>
  <c r="AI1466" i="39"/>
  <c r="AG1466" i="39"/>
  <c r="AL1466" i="39"/>
  <c r="AH1466" i="39"/>
  <c r="AE1466" i="39" s="1"/>
  <c r="AI1470" i="39"/>
  <c r="AG1470" i="39"/>
  <c r="AL1470" i="39"/>
  <c r="AH1470" i="39"/>
  <c r="AE1470" i="39" s="1"/>
  <c r="AI1474" i="39"/>
  <c r="AG1474" i="39"/>
  <c r="AL1474" i="39"/>
  <c r="AH1474" i="39"/>
  <c r="AI1478" i="39"/>
  <c r="AG1478" i="39"/>
  <c r="AL1478" i="39"/>
  <c r="AH1478" i="39"/>
  <c r="AE1478" i="39" s="1"/>
  <c r="AI1482" i="39"/>
  <c r="AG1482" i="39"/>
  <c r="AL1482" i="39"/>
  <c r="AH1482" i="39"/>
  <c r="AE1482" i="39" s="1"/>
  <c r="AI1486" i="39"/>
  <c r="AG1486" i="39"/>
  <c r="AL1486" i="39"/>
  <c r="AH1486" i="39"/>
  <c r="AK1492" i="39"/>
  <c r="AJ1492" i="39"/>
  <c r="AH1497" i="39"/>
  <c r="AE1497" i="39" s="1"/>
  <c r="AL1497" i="39"/>
  <c r="AF1497" i="39"/>
  <c r="AJ1497" i="39"/>
  <c r="AG1497" i="39"/>
  <c r="AK1497" i="39"/>
  <c r="AH1505" i="39"/>
  <c r="AL1505" i="39"/>
  <c r="AF1505" i="39"/>
  <c r="AJ1505" i="39"/>
  <c r="AI1505" i="39"/>
  <c r="AH1511" i="39"/>
  <c r="AE1511" i="39" s="1"/>
  <c r="AD1511" i="39" s="1"/>
  <c r="AL1511" i="39"/>
  <c r="AF1511" i="39"/>
  <c r="AI1511" i="39"/>
  <c r="AJ1511" i="39"/>
  <c r="AK1528" i="39"/>
  <c r="AJ1528" i="39"/>
  <c r="AH1533" i="39"/>
  <c r="AE1533" i="39" s="1"/>
  <c r="AL1533" i="39"/>
  <c r="AF1533" i="39"/>
  <c r="AJ1533" i="39"/>
  <c r="AG1533" i="39"/>
  <c r="AK1533" i="39"/>
  <c r="AH1541" i="39"/>
  <c r="AL1541" i="39"/>
  <c r="AF1541" i="39"/>
  <c r="AJ1541" i="39"/>
  <c r="AI1541" i="39"/>
  <c r="AH1547" i="39"/>
  <c r="AE1547" i="39" s="1"/>
  <c r="AD1547" i="39" s="1"/>
  <c r="AL1547" i="39"/>
  <c r="AF1547" i="39"/>
  <c r="AI1547" i="39"/>
  <c r="AJ1547" i="39"/>
  <c r="AK1564" i="39"/>
  <c r="AJ1564" i="39"/>
  <c r="AH1569" i="39"/>
  <c r="AE1569" i="39" s="1"/>
  <c r="AL1569" i="39"/>
  <c r="AF1569" i="39"/>
  <c r="AJ1569" i="39"/>
  <c r="AG1569" i="39"/>
  <c r="AK1569" i="39"/>
  <c r="AH1577" i="39"/>
  <c r="AL1577" i="39"/>
  <c r="AF1577" i="39"/>
  <c r="AJ1577" i="39"/>
  <c r="AI1577" i="39"/>
  <c r="AH1583" i="39"/>
  <c r="AE1583" i="39" s="1"/>
  <c r="AD1583" i="39" s="1"/>
  <c r="AL1583" i="39"/>
  <c r="AF1583" i="39"/>
  <c r="AI1583" i="39"/>
  <c r="AJ1583" i="39"/>
  <c r="AK1600" i="39"/>
  <c r="AJ1600" i="39"/>
  <c r="AH1605" i="39"/>
  <c r="AE1605" i="39" s="1"/>
  <c r="AL1605" i="39"/>
  <c r="AF1605" i="39"/>
  <c r="AJ1605" i="39"/>
  <c r="AG1605" i="39"/>
  <c r="AK1605" i="39"/>
  <c r="AH1613" i="39"/>
  <c r="AL1613" i="39"/>
  <c r="AF1613" i="39"/>
  <c r="AJ1613" i="39"/>
  <c r="AI1613" i="39"/>
  <c r="AH1619" i="39"/>
  <c r="AE1619" i="39" s="1"/>
  <c r="AD1619" i="39" s="1"/>
  <c r="AL1619" i="39"/>
  <c r="AF1619" i="39"/>
  <c r="AI1619" i="39"/>
  <c r="AJ1619" i="39"/>
  <c r="AK1636" i="39"/>
  <c r="AJ1636" i="39"/>
  <c r="AH1641" i="39"/>
  <c r="AE1641" i="39" s="1"/>
  <c r="AL1641" i="39"/>
  <c r="AF1641" i="39"/>
  <c r="AJ1641" i="39"/>
  <c r="AG1641" i="39"/>
  <c r="AK1641" i="39"/>
  <c r="AH1649" i="39"/>
  <c r="AL1649" i="39"/>
  <c r="AF1649" i="39"/>
  <c r="AJ1649" i="39"/>
  <c r="AI1649" i="39"/>
  <c r="AJ1658" i="39"/>
  <c r="AF1658" i="39"/>
  <c r="AL1658" i="39"/>
  <c r="AH1658" i="39"/>
  <c r="AL1660" i="39"/>
  <c r="AJ1660" i="39"/>
  <c r="AF1660" i="39"/>
  <c r="AJ1682" i="39"/>
  <c r="AF1682" i="39"/>
  <c r="AL1682" i="39"/>
  <c r="AH1682" i="39"/>
  <c r="AL1684" i="39"/>
  <c r="AJ1684" i="39"/>
  <c r="AF1684" i="39"/>
  <c r="AJ1706" i="39"/>
  <c r="AF1706" i="39"/>
  <c r="AL1706" i="39"/>
  <c r="AH1706" i="39"/>
  <c r="AE1706" i="39" s="1"/>
  <c r="AL1708" i="39"/>
  <c r="AJ1708" i="39"/>
  <c r="AF1708" i="39"/>
  <c r="AK1148" i="39"/>
  <c r="AK1150" i="39"/>
  <c r="AK1152" i="39"/>
  <c r="AK1154" i="39"/>
  <c r="AK1156" i="39"/>
  <c r="AL1158" i="39"/>
  <c r="AG1161" i="39"/>
  <c r="AG1162" i="39"/>
  <c r="AA1163" i="39"/>
  <c r="AK1163" i="39" s="1"/>
  <c r="AB1164" i="39"/>
  <c r="AL1164" i="39" s="1"/>
  <c r="V1164" i="39"/>
  <c r="AA1164" i="39"/>
  <c r="AK1164" i="39" s="1"/>
  <c r="AG1173" i="39"/>
  <c r="AG1174" i="39"/>
  <c r="AA1175" i="39"/>
  <c r="AK1175" i="39" s="1"/>
  <c r="AB1176" i="39"/>
  <c r="AL1176" i="39" s="1"/>
  <c r="V1176" i="39"/>
  <c r="AA1176" i="39"/>
  <c r="AK1176" i="39" s="1"/>
  <c r="AG1185" i="39"/>
  <c r="AG1186" i="39"/>
  <c r="AA1187" i="39"/>
  <c r="AK1187" i="39" s="1"/>
  <c r="AB1188" i="39"/>
  <c r="AL1188" i="39" s="1"/>
  <c r="V1188" i="39"/>
  <c r="AA1188" i="39"/>
  <c r="AK1188" i="39" s="1"/>
  <c r="AG1197" i="39"/>
  <c r="AG1198" i="39"/>
  <c r="AA1199" i="39"/>
  <c r="AK1199" i="39" s="1"/>
  <c r="AB1200" i="39"/>
  <c r="AL1200" i="39" s="1"/>
  <c r="V1200" i="39"/>
  <c r="AA1200" i="39"/>
  <c r="AG1209" i="39"/>
  <c r="AG1210" i="39"/>
  <c r="AA1211" i="39"/>
  <c r="AK1211" i="39" s="1"/>
  <c r="AB1212" i="39"/>
  <c r="AL1212" i="39" s="1"/>
  <c r="V1212" i="39"/>
  <c r="AA1212" i="39"/>
  <c r="AK1212" i="39" s="1"/>
  <c r="AG1221" i="39"/>
  <c r="AG1222" i="39"/>
  <c r="AA1223" i="39"/>
  <c r="AK1223" i="39" s="1"/>
  <c r="AB1224" i="39"/>
  <c r="AL1224" i="39" s="1"/>
  <c r="V1224" i="39"/>
  <c r="AA1224" i="39"/>
  <c r="AK1224" i="39" s="1"/>
  <c r="AG1233" i="39"/>
  <c r="AJ1234" i="39"/>
  <c r="AK1234" i="39"/>
  <c r="AJ1236" i="39"/>
  <c r="AK1236" i="39"/>
  <c r="AJ1238" i="39"/>
  <c r="AK1238" i="39"/>
  <c r="AJ1240" i="39"/>
  <c r="AK1240" i="39"/>
  <c r="AJ1242" i="39"/>
  <c r="AK1242" i="39"/>
  <c r="AJ1244" i="39"/>
  <c r="AK1244" i="39"/>
  <c r="AJ1246" i="39"/>
  <c r="AK1246" i="39"/>
  <c r="AJ1248" i="39"/>
  <c r="AK1248" i="39"/>
  <c r="AJ1250" i="39"/>
  <c r="AK1250" i="39"/>
  <c r="AJ1252" i="39"/>
  <c r="AK1252" i="39"/>
  <c r="AJ1254" i="39"/>
  <c r="AK1254" i="39"/>
  <c r="AA1260" i="39"/>
  <c r="AK1260" i="39" s="1"/>
  <c r="X1260" i="39"/>
  <c r="AH1260" i="39" s="1"/>
  <c r="AB1260" i="39"/>
  <c r="AL1260" i="39" s="1"/>
  <c r="V1260" i="39"/>
  <c r="X1261" i="39"/>
  <c r="AA1261" i="39"/>
  <c r="AK1261" i="39" s="1"/>
  <c r="Y1261" i="39"/>
  <c r="AI1261" i="39" s="1"/>
  <c r="AG1262" i="39"/>
  <c r="AJ1262" i="39"/>
  <c r="AJ1263" i="39"/>
  <c r="AG1263" i="39"/>
  <c r="AI1276" i="39"/>
  <c r="AG1276" i="39"/>
  <c r="AH1276" i="39"/>
  <c r="AE1276" i="39" s="1"/>
  <c r="AL1277" i="39"/>
  <c r="AF1277" i="39"/>
  <c r="AG1277" i="39"/>
  <c r="AK1277" i="39"/>
  <c r="AJ1277" i="39"/>
  <c r="AH1277" i="39"/>
  <c r="AL1281" i="39"/>
  <c r="AF1281" i="39"/>
  <c r="AG1281" i="39"/>
  <c r="AK1281" i="39"/>
  <c r="AJ1281" i="39"/>
  <c r="AH1281" i="39"/>
  <c r="AL1285" i="39"/>
  <c r="AF1285" i="39"/>
  <c r="AG1285" i="39"/>
  <c r="AK1285" i="39"/>
  <c r="AJ1285" i="39"/>
  <c r="AH1285" i="39"/>
  <c r="AL1289" i="39"/>
  <c r="AF1289" i="39"/>
  <c r="AG1289" i="39"/>
  <c r="AK1289" i="39"/>
  <c r="AJ1289" i="39"/>
  <c r="AH1289" i="39"/>
  <c r="AL1293" i="39"/>
  <c r="AF1293" i="39"/>
  <c r="AG1293" i="39"/>
  <c r="AK1293" i="39"/>
  <c r="AJ1293" i="39"/>
  <c r="AH1293" i="39"/>
  <c r="AL1297" i="39"/>
  <c r="AF1297" i="39"/>
  <c r="AG1297" i="39"/>
  <c r="AK1297" i="39"/>
  <c r="AJ1297" i="39"/>
  <c r="AH1297" i="39"/>
  <c r="AL1301" i="39"/>
  <c r="AF1301" i="39"/>
  <c r="AG1301" i="39"/>
  <c r="AK1301" i="39"/>
  <c r="AJ1301" i="39"/>
  <c r="AH1301" i="39"/>
  <c r="AL1305" i="39"/>
  <c r="AF1305" i="39"/>
  <c r="AG1305" i="39"/>
  <c r="AK1305" i="39"/>
  <c r="AJ1305" i="39"/>
  <c r="AH1305" i="39"/>
  <c r="AL1309" i="39"/>
  <c r="AF1309" i="39"/>
  <c r="AG1309" i="39"/>
  <c r="AK1309" i="39"/>
  <c r="AJ1309" i="39"/>
  <c r="AH1309" i="39"/>
  <c r="AL1313" i="39"/>
  <c r="AF1313" i="39"/>
  <c r="AG1313" i="39"/>
  <c r="AK1313" i="39"/>
  <c r="AJ1313" i="39"/>
  <c r="AH1313" i="39"/>
  <c r="AL1317" i="39"/>
  <c r="AF1317" i="39"/>
  <c r="AG1317" i="39"/>
  <c r="AK1317" i="39"/>
  <c r="AJ1317" i="39"/>
  <c r="AH1317" i="39"/>
  <c r="AL1321" i="39"/>
  <c r="AF1321" i="39"/>
  <c r="AG1321" i="39"/>
  <c r="AK1321" i="39"/>
  <c r="AJ1321" i="39"/>
  <c r="AH1321" i="39"/>
  <c r="AL1325" i="39"/>
  <c r="AF1325" i="39"/>
  <c r="AG1325" i="39"/>
  <c r="AK1325" i="39"/>
  <c r="AJ1325" i="39"/>
  <c r="AH1325" i="39"/>
  <c r="AL1329" i="39"/>
  <c r="AF1329" i="39"/>
  <c r="AG1329" i="39"/>
  <c r="AK1329" i="39"/>
  <c r="AJ1329" i="39"/>
  <c r="AH1329" i="39"/>
  <c r="AL1333" i="39"/>
  <c r="AF1333" i="39"/>
  <c r="AG1333" i="39"/>
  <c r="AK1333" i="39"/>
  <c r="AJ1333" i="39"/>
  <c r="AH1333" i="39"/>
  <c r="AL1337" i="39"/>
  <c r="AF1337" i="39"/>
  <c r="AG1337" i="39"/>
  <c r="AK1337" i="39"/>
  <c r="AJ1337" i="39"/>
  <c r="AH1337" i="39"/>
  <c r="AL1341" i="39"/>
  <c r="AF1341" i="39"/>
  <c r="AG1341" i="39"/>
  <c r="AK1341" i="39"/>
  <c r="AJ1341" i="39"/>
  <c r="AH1341" i="39"/>
  <c r="AL1345" i="39"/>
  <c r="AF1345" i="39"/>
  <c r="AG1345" i="39"/>
  <c r="AK1345" i="39"/>
  <c r="AJ1345" i="39"/>
  <c r="AH1345" i="39"/>
  <c r="AL1349" i="39"/>
  <c r="AF1349" i="39"/>
  <c r="AG1349" i="39"/>
  <c r="AK1349" i="39"/>
  <c r="AJ1349" i="39"/>
  <c r="AH1349" i="39"/>
  <c r="AL1353" i="39"/>
  <c r="AF1353" i="39"/>
  <c r="AG1353" i="39"/>
  <c r="AK1353" i="39"/>
  <c r="AJ1353" i="39"/>
  <c r="AH1353" i="39"/>
  <c r="AL1357" i="39"/>
  <c r="AF1357" i="39"/>
  <c r="AG1357" i="39"/>
  <c r="AK1357" i="39"/>
  <c r="AJ1357" i="39"/>
  <c r="AH1357" i="39"/>
  <c r="AL1361" i="39"/>
  <c r="AF1361" i="39"/>
  <c r="AG1361" i="39"/>
  <c r="AK1361" i="39"/>
  <c r="AJ1361" i="39"/>
  <c r="AH1361" i="39"/>
  <c r="AL1365" i="39"/>
  <c r="AF1365" i="39"/>
  <c r="AG1365" i="39"/>
  <c r="AK1365" i="39"/>
  <c r="AJ1365" i="39"/>
  <c r="AH1365" i="39"/>
  <c r="AL1369" i="39"/>
  <c r="AF1369" i="39"/>
  <c r="AG1369" i="39"/>
  <c r="AK1369" i="39"/>
  <c r="AJ1369" i="39"/>
  <c r="AH1369" i="39"/>
  <c r="AL1373" i="39"/>
  <c r="AF1373" i="39"/>
  <c r="AG1373" i="39"/>
  <c r="AK1373" i="39"/>
  <c r="AJ1373" i="39"/>
  <c r="AH1373" i="39"/>
  <c r="AL1377" i="39"/>
  <c r="AF1377" i="39"/>
  <c r="AG1377" i="39"/>
  <c r="AK1377" i="39"/>
  <c r="AJ1377" i="39"/>
  <c r="AH1377" i="39"/>
  <c r="AL1381" i="39"/>
  <c r="AF1381" i="39"/>
  <c r="AG1381" i="39"/>
  <c r="AK1381" i="39"/>
  <c r="AJ1381" i="39"/>
  <c r="AH1381" i="39"/>
  <c r="AL1385" i="39"/>
  <c r="AF1385" i="39"/>
  <c r="AG1385" i="39"/>
  <c r="AK1385" i="39"/>
  <c r="AJ1385" i="39"/>
  <c r="AH1385" i="39"/>
  <c r="AL1389" i="39"/>
  <c r="AF1389" i="39"/>
  <c r="AG1389" i="39"/>
  <c r="AK1389" i="39"/>
  <c r="AJ1389" i="39"/>
  <c r="AH1389" i="39"/>
  <c r="AL1393" i="39"/>
  <c r="AF1393" i="39"/>
  <c r="AG1393" i="39"/>
  <c r="AK1393" i="39"/>
  <c r="AJ1393" i="39"/>
  <c r="AH1393" i="39"/>
  <c r="AL1397" i="39"/>
  <c r="AF1397" i="39"/>
  <c r="AG1397" i="39"/>
  <c r="AK1397" i="39"/>
  <c r="AJ1397" i="39"/>
  <c r="AH1397" i="39"/>
  <c r="AL1401" i="39"/>
  <c r="AF1401" i="39"/>
  <c r="AG1401" i="39"/>
  <c r="AK1401" i="39"/>
  <c r="AJ1401" i="39"/>
  <c r="AH1401" i="39"/>
  <c r="AL1405" i="39"/>
  <c r="AF1405" i="39"/>
  <c r="AG1405" i="39"/>
  <c r="AK1405" i="39"/>
  <c r="AJ1405" i="39"/>
  <c r="AH1405" i="39"/>
  <c r="AL1409" i="39"/>
  <c r="AF1409" i="39"/>
  <c r="AG1409" i="39"/>
  <c r="AK1409" i="39"/>
  <c r="AJ1409" i="39"/>
  <c r="AH1409" i="39"/>
  <c r="AL1413" i="39"/>
  <c r="AF1413" i="39"/>
  <c r="AG1413" i="39"/>
  <c r="AK1413" i="39"/>
  <c r="AJ1413" i="39"/>
  <c r="AH1413" i="39"/>
  <c r="AL1417" i="39"/>
  <c r="AF1417" i="39"/>
  <c r="AG1417" i="39"/>
  <c r="AK1417" i="39"/>
  <c r="AJ1417" i="39"/>
  <c r="AH1417" i="39"/>
  <c r="AL1421" i="39"/>
  <c r="AF1421" i="39"/>
  <c r="AG1421" i="39"/>
  <c r="AK1421" i="39"/>
  <c r="AJ1421" i="39"/>
  <c r="AH1421" i="39"/>
  <c r="AL1425" i="39"/>
  <c r="AF1425" i="39"/>
  <c r="AG1425" i="39"/>
  <c r="AK1425" i="39"/>
  <c r="AJ1425" i="39"/>
  <c r="AH1425" i="39"/>
  <c r="AL1429" i="39"/>
  <c r="AF1429" i="39"/>
  <c r="AG1429" i="39"/>
  <c r="AK1429" i="39"/>
  <c r="AJ1429" i="39"/>
  <c r="AH1429" i="39"/>
  <c r="AL1433" i="39"/>
  <c r="AF1433" i="39"/>
  <c r="AG1433" i="39"/>
  <c r="AK1433" i="39"/>
  <c r="AJ1433" i="39"/>
  <c r="AH1433" i="39"/>
  <c r="AL1437" i="39"/>
  <c r="AF1437" i="39"/>
  <c r="AG1437" i="39"/>
  <c r="AK1437" i="39"/>
  <c r="AJ1437" i="39"/>
  <c r="AH1437" i="39"/>
  <c r="AL1441" i="39"/>
  <c r="AF1441" i="39"/>
  <c r="AG1441" i="39"/>
  <c r="AK1441" i="39"/>
  <c r="AJ1441" i="39"/>
  <c r="AH1441" i="39"/>
  <c r="AL1445" i="39"/>
  <c r="AF1445" i="39"/>
  <c r="AG1445" i="39"/>
  <c r="AK1445" i="39"/>
  <c r="AJ1445" i="39"/>
  <c r="AH1445" i="39"/>
  <c r="AL1449" i="39"/>
  <c r="AF1449" i="39"/>
  <c r="AG1449" i="39"/>
  <c r="AK1449" i="39"/>
  <c r="AJ1449" i="39"/>
  <c r="AH1449" i="39"/>
  <c r="AL1453" i="39"/>
  <c r="AF1453" i="39"/>
  <c r="AG1453" i="39"/>
  <c r="AK1453" i="39"/>
  <c r="AJ1453" i="39"/>
  <c r="AH1453" i="39"/>
  <c r="AL1457" i="39"/>
  <c r="AF1457" i="39"/>
  <c r="AG1457" i="39"/>
  <c r="AK1457" i="39"/>
  <c r="AJ1457" i="39"/>
  <c r="AH1457" i="39"/>
  <c r="AL1461" i="39"/>
  <c r="AF1461" i="39"/>
  <c r="AG1461" i="39"/>
  <c r="AK1461" i="39"/>
  <c r="AJ1461" i="39"/>
  <c r="AH1461" i="39"/>
  <c r="AL1465" i="39"/>
  <c r="AF1465" i="39"/>
  <c r="AG1465" i="39"/>
  <c r="AK1465" i="39"/>
  <c r="AJ1465" i="39"/>
  <c r="AH1465" i="39"/>
  <c r="AL1469" i="39"/>
  <c r="AF1469" i="39"/>
  <c r="AG1469" i="39"/>
  <c r="AK1469" i="39"/>
  <c r="AJ1469" i="39"/>
  <c r="AH1469" i="39"/>
  <c r="AL1473" i="39"/>
  <c r="AF1473" i="39"/>
  <c r="AG1473" i="39"/>
  <c r="AK1473" i="39"/>
  <c r="AJ1473" i="39"/>
  <c r="AH1473" i="39"/>
  <c r="AL1477" i="39"/>
  <c r="AF1477" i="39"/>
  <c r="AG1477" i="39"/>
  <c r="AK1477" i="39"/>
  <c r="AJ1477" i="39"/>
  <c r="AH1477" i="39"/>
  <c r="AL1481" i="39"/>
  <c r="AF1481" i="39"/>
  <c r="AG1481" i="39"/>
  <c r="AK1481" i="39"/>
  <c r="AJ1481" i="39"/>
  <c r="AH1481" i="39"/>
  <c r="AL1485" i="39"/>
  <c r="AF1485" i="39"/>
  <c r="AG1485" i="39"/>
  <c r="AK1485" i="39"/>
  <c r="AJ1485" i="39"/>
  <c r="AH1485" i="39"/>
  <c r="AH1489" i="39"/>
  <c r="AL1489" i="39"/>
  <c r="AF1489" i="39"/>
  <c r="AG1489" i="39"/>
  <c r="AK1489" i="39"/>
  <c r="AI1489" i="39"/>
  <c r="Y1490" i="39"/>
  <c r="AI1490" i="39" s="1"/>
  <c r="W1490" i="39"/>
  <c r="AG1490" i="39" s="1"/>
  <c r="AA1490" i="39"/>
  <c r="Z1490" i="39"/>
  <c r="AJ1490" i="39" s="1"/>
  <c r="V1490" i="39"/>
  <c r="AH1491" i="39"/>
  <c r="AL1491" i="39"/>
  <c r="AF1491" i="39"/>
  <c r="AK1491" i="39"/>
  <c r="AJ1491" i="39"/>
  <c r="AG1491" i="39"/>
  <c r="AH1519" i="39"/>
  <c r="AE1519" i="39" s="1"/>
  <c r="AL1519" i="39"/>
  <c r="AF1519" i="39"/>
  <c r="AK1519" i="39"/>
  <c r="AI1519" i="39"/>
  <c r="AG1519" i="39"/>
  <c r="Y1520" i="39"/>
  <c r="AI1520" i="39" s="1"/>
  <c r="W1520" i="39"/>
  <c r="AG1520" i="39" s="1"/>
  <c r="Z1520" i="39"/>
  <c r="AJ1520" i="39" s="1"/>
  <c r="V1520" i="39"/>
  <c r="AA1520" i="39"/>
  <c r="AK1522" i="39"/>
  <c r="AH1522" i="39"/>
  <c r="AF1522" i="39"/>
  <c r="AH1525" i="39"/>
  <c r="AE1525" i="39" s="1"/>
  <c r="AL1525" i="39"/>
  <c r="AF1525" i="39"/>
  <c r="AG1525" i="39"/>
  <c r="AK1525" i="39"/>
  <c r="AI1525" i="39"/>
  <c r="Y1526" i="39"/>
  <c r="W1526" i="39"/>
  <c r="AG1526" i="39" s="1"/>
  <c r="AA1526" i="39"/>
  <c r="AK1526" i="39" s="1"/>
  <c r="Z1526" i="39"/>
  <c r="AJ1526" i="39" s="1"/>
  <c r="V1526" i="39"/>
  <c r="AH1527" i="39"/>
  <c r="AL1527" i="39"/>
  <c r="AF1527" i="39"/>
  <c r="AK1527" i="39"/>
  <c r="AJ1527" i="39"/>
  <c r="AG1527" i="39"/>
  <c r="AH1555" i="39"/>
  <c r="AE1555" i="39" s="1"/>
  <c r="AL1555" i="39"/>
  <c r="AF1555" i="39"/>
  <c r="AK1555" i="39"/>
  <c r="AI1555" i="39"/>
  <c r="AG1555" i="39"/>
  <c r="Y1556" i="39"/>
  <c r="AI1556" i="39" s="1"/>
  <c r="W1556" i="39"/>
  <c r="AG1556" i="39" s="1"/>
  <c r="Z1556" i="39"/>
  <c r="AJ1556" i="39" s="1"/>
  <c r="V1556" i="39"/>
  <c r="AA1556" i="39"/>
  <c r="AK1558" i="39"/>
  <c r="AH1558" i="39"/>
  <c r="AF1558" i="39"/>
  <c r="AH1561" i="39"/>
  <c r="AL1561" i="39"/>
  <c r="AF1561" i="39"/>
  <c r="AG1561" i="39"/>
  <c r="AK1561" i="39"/>
  <c r="AI1561" i="39"/>
  <c r="Y1562" i="39"/>
  <c r="AI1562" i="39" s="1"/>
  <c r="W1562" i="39"/>
  <c r="AG1562" i="39" s="1"/>
  <c r="AA1562" i="39"/>
  <c r="Z1562" i="39"/>
  <c r="AJ1562" i="39" s="1"/>
  <c r="V1562" i="39"/>
  <c r="AH1563" i="39"/>
  <c r="AE1563" i="39" s="1"/>
  <c r="AL1563" i="39"/>
  <c r="AF1563" i="39"/>
  <c r="AK1563" i="39"/>
  <c r="AJ1563" i="39"/>
  <c r="AG1563" i="39"/>
  <c r="AH1591" i="39"/>
  <c r="AE1591" i="39" s="1"/>
  <c r="AL1591" i="39"/>
  <c r="AF1591" i="39"/>
  <c r="AK1591" i="39"/>
  <c r="AI1591" i="39"/>
  <c r="AG1591" i="39"/>
  <c r="Y1592" i="39"/>
  <c r="AI1592" i="39" s="1"/>
  <c r="W1592" i="39"/>
  <c r="AG1592" i="39" s="1"/>
  <c r="Z1592" i="39"/>
  <c r="AJ1592" i="39" s="1"/>
  <c r="V1592" i="39"/>
  <c r="AA1592" i="39"/>
  <c r="AK1592" i="39" s="1"/>
  <c r="AK1594" i="39"/>
  <c r="AH1594" i="39"/>
  <c r="AE1594" i="39" s="1"/>
  <c r="AF1594" i="39"/>
  <c r="AH1597" i="39"/>
  <c r="AL1597" i="39"/>
  <c r="AF1597" i="39"/>
  <c r="AG1597" i="39"/>
  <c r="AK1597" i="39"/>
  <c r="AI1597" i="39"/>
  <c r="Y1598" i="39"/>
  <c r="AI1598" i="39" s="1"/>
  <c r="W1598" i="39"/>
  <c r="AG1598" i="39" s="1"/>
  <c r="AA1598" i="39"/>
  <c r="AK1598" i="39" s="1"/>
  <c r="Z1598" i="39"/>
  <c r="AJ1598" i="39" s="1"/>
  <c r="V1598" i="39"/>
  <c r="AH1599" i="39"/>
  <c r="AL1599" i="39"/>
  <c r="AF1599" i="39"/>
  <c r="AK1599" i="39"/>
  <c r="AJ1599" i="39"/>
  <c r="AG1599" i="39"/>
  <c r="AH1627" i="39"/>
  <c r="AE1627" i="39" s="1"/>
  <c r="AL1627" i="39"/>
  <c r="AF1627" i="39"/>
  <c r="AK1627" i="39"/>
  <c r="AI1627" i="39"/>
  <c r="AG1627" i="39"/>
  <c r="Y1628" i="39"/>
  <c r="AI1628" i="39" s="1"/>
  <c r="W1628" i="39"/>
  <c r="AG1628" i="39" s="1"/>
  <c r="Z1628" i="39"/>
  <c r="AJ1628" i="39" s="1"/>
  <c r="V1628" i="39"/>
  <c r="AA1628" i="39"/>
  <c r="AK1628" i="39" s="1"/>
  <c r="AK1630" i="39"/>
  <c r="AH1630" i="39"/>
  <c r="AF1630" i="39"/>
  <c r="AH1633" i="39"/>
  <c r="AL1633" i="39"/>
  <c r="AF1633" i="39"/>
  <c r="AG1633" i="39"/>
  <c r="AK1633" i="39"/>
  <c r="AI1633" i="39"/>
  <c r="Y1634" i="39"/>
  <c r="AI1634" i="39" s="1"/>
  <c r="W1634" i="39"/>
  <c r="AG1634" i="39" s="1"/>
  <c r="AA1634" i="39"/>
  <c r="AK1634" i="39" s="1"/>
  <c r="Z1634" i="39"/>
  <c r="AJ1634" i="39" s="1"/>
  <c r="V1634" i="39"/>
  <c r="AH1635" i="39"/>
  <c r="AL1635" i="39"/>
  <c r="AF1635" i="39"/>
  <c r="AK1635" i="39"/>
  <c r="AJ1635" i="39"/>
  <c r="AG1635" i="39"/>
  <c r="AJ1654" i="39"/>
  <c r="AF1654" i="39"/>
  <c r="AL1654" i="39"/>
  <c r="AH1654" i="39"/>
  <c r="AL1656" i="39"/>
  <c r="AJ1656" i="39"/>
  <c r="AF1656" i="39"/>
  <c r="AJ1678" i="39"/>
  <c r="AF1678" i="39"/>
  <c r="AL1678" i="39"/>
  <c r="AH1678" i="39"/>
  <c r="AE1678" i="39" s="1"/>
  <c r="AL1680" i="39"/>
  <c r="AJ1680" i="39"/>
  <c r="AF1680" i="39"/>
  <c r="AJ1702" i="39"/>
  <c r="AF1702" i="39"/>
  <c r="AL1702" i="39"/>
  <c r="AH1702" i="39"/>
  <c r="AL1704" i="39"/>
  <c r="AJ1704" i="39"/>
  <c r="AF1704" i="39"/>
  <c r="AJ1718" i="39"/>
  <c r="AH1718" i="39"/>
  <c r="AF1718" i="39"/>
  <c r="AL1718" i="39"/>
  <c r="AJ1730" i="39"/>
  <c r="AH1730" i="39"/>
  <c r="AF1730" i="39"/>
  <c r="AL1730" i="39"/>
  <c r="W449" i="39"/>
  <c r="AG449" i="39" s="1"/>
  <c r="AD449" i="39" s="1"/>
  <c r="AC449" i="39" s="1"/>
  <c r="W451" i="39"/>
  <c r="AG451" i="39" s="1"/>
  <c r="W453" i="39"/>
  <c r="AG453" i="39" s="1"/>
  <c r="W455" i="39"/>
  <c r="AG455" i="39" s="1"/>
  <c r="W457" i="39"/>
  <c r="AG457" i="39" s="1"/>
  <c r="W459" i="39"/>
  <c r="AG459" i="39" s="1"/>
  <c r="W461" i="39"/>
  <c r="AG461" i="39" s="1"/>
  <c r="AD461" i="39" s="1"/>
  <c r="AC461" i="39" s="1"/>
  <c r="W463" i="39"/>
  <c r="AG463" i="39" s="1"/>
  <c r="W465" i="39"/>
  <c r="AG465" i="39" s="1"/>
  <c r="W467" i="39"/>
  <c r="AG467" i="39" s="1"/>
  <c r="W469" i="39"/>
  <c r="AG469" i="39" s="1"/>
  <c r="W471" i="39"/>
  <c r="AG471" i="39" s="1"/>
  <c r="W473" i="39"/>
  <c r="AG473" i="39" s="1"/>
  <c r="W475" i="39"/>
  <c r="AG475" i="39" s="1"/>
  <c r="W477" i="39"/>
  <c r="AG477" i="39" s="1"/>
  <c r="W479" i="39"/>
  <c r="AG479" i="39" s="1"/>
  <c r="W481" i="39"/>
  <c r="AG481" i="39" s="1"/>
  <c r="W483" i="39"/>
  <c r="AG483" i="39" s="1"/>
  <c r="W485" i="39"/>
  <c r="W487" i="39"/>
  <c r="AG487" i="39" s="1"/>
  <c r="W489" i="39"/>
  <c r="AG489" i="39" s="1"/>
  <c r="W491" i="39"/>
  <c r="AG491" i="39" s="1"/>
  <c r="W493" i="39"/>
  <c r="AG493" i="39" s="1"/>
  <c r="W495" i="39"/>
  <c r="AG495" i="39" s="1"/>
  <c r="W497" i="39"/>
  <c r="AG497" i="39" s="1"/>
  <c r="W499" i="39"/>
  <c r="AG499" i="39" s="1"/>
  <c r="W501" i="39"/>
  <c r="AG501" i="39" s="1"/>
  <c r="W503" i="39"/>
  <c r="AG503" i="39" s="1"/>
  <c r="W505" i="39"/>
  <c r="AG505" i="39" s="1"/>
  <c r="W507" i="39"/>
  <c r="AG507" i="39" s="1"/>
  <c r="W509" i="39"/>
  <c r="AG509" i="39" s="1"/>
  <c r="W511" i="39"/>
  <c r="AG511" i="39" s="1"/>
  <c r="W513" i="39"/>
  <c r="AG513" i="39" s="1"/>
  <c r="W515" i="39"/>
  <c r="AG515" i="39" s="1"/>
  <c r="W517" i="39"/>
  <c r="AG517" i="39" s="1"/>
  <c r="W519" i="39"/>
  <c r="AG519" i="39" s="1"/>
  <c r="W521" i="39"/>
  <c r="AG521" i="39" s="1"/>
  <c r="W523" i="39"/>
  <c r="AG523" i="39" s="1"/>
  <c r="W525" i="39"/>
  <c r="AG525" i="39" s="1"/>
  <c r="W527" i="39"/>
  <c r="AG527" i="39" s="1"/>
  <c r="W529" i="39"/>
  <c r="AG529" i="39" s="1"/>
  <c r="W531" i="39"/>
  <c r="AG531" i="39" s="1"/>
  <c r="W533" i="39"/>
  <c r="AG533" i="39" s="1"/>
  <c r="W535" i="39"/>
  <c r="AG535" i="39" s="1"/>
  <c r="W537" i="39"/>
  <c r="AG537" i="39" s="1"/>
  <c r="W539" i="39"/>
  <c r="AG539" i="39" s="1"/>
  <c r="W541" i="39"/>
  <c r="AG541" i="39" s="1"/>
  <c r="W543" i="39"/>
  <c r="AG543" i="39" s="1"/>
  <c r="W545" i="39"/>
  <c r="AG545" i="39" s="1"/>
  <c r="W547" i="39"/>
  <c r="AG547" i="39" s="1"/>
  <c r="W549" i="39"/>
  <c r="AG549" i="39" s="1"/>
  <c r="W551" i="39"/>
  <c r="AG551" i="39" s="1"/>
  <c r="W553" i="39"/>
  <c r="AG553" i="39" s="1"/>
  <c r="W555" i="39"/>
  <c r="AG555" i="39" s="1"/>
  <c r="W557" i="39"/>
  <c r="AG557" i="39" s="1"/>
  <c r="W559" i="39"/>
  <c r="AG559" i="39" s="1"/>
  <c r="W561" i="39"/>
  <c r="AG561" i="39" s="1"/>
  <c r="W563" i="39"/>
  <c r="AG563" i="39" s="1"/>
  <c r="W565" i="39"/>
  <c r="AG565" i="39" s="1"/>
  <c r="AD565" i="39" s="1"/>
  <c r="W567" i="39"/>
  <c r="AG567" i="39" s="1"/>
  <c r="W569" i="39"/>
  <c r="AG569" i="39" s="1"/>
  <c r="W571" i="39"/>
  <c r="AG571" i="39" s="1"/>
  <c r="W573" i="39"/>
  <c r="AG573" i="39" s="1"/>
  <c r="W575" i="39"/>
  <c r="AG575" i="39" s="1"/>
  <c r="W577" i="39"/>
  <c r="AG577" i="39" s="1"/>
  <c r="W579" i="39"/>
  <c r="AG579" i="39" s="1"/>
  <c r="W581" i="39"/>
  <c r="AG581" i="39" s="1"/>
  <c r="W583" i="39"/>
  <c r="AG583" i="39" s="1"/>
  <c r="W585" i="39"/>
  <c r="AG585" i="39" s="1"/>
  <c r="W587" i="39"/>
  <c r="AG587" i="39" s="1"/>
  <c r="W589" i="39"/>
  <c r="AG589" i="39" s="1"/>
  <c r="W591" i="39"/>
  <c r="AG591" i="39" s="1"/>
  <c r="W593" i="39"/>
  <c r="AG593" i="39" s="1"/>
  <c r="W595" i="39"/>
  <c r="AG595" i="39" s="1"/>
  <c r="W597" i="39"/>
  <c r="AG597" i="39" s="1"/>
  <c r="W599" i="39"/>
  <c r="AG599" i="39" s="1"/>
  <c r="W601" i="39"/>
  <c r="AG601" i="39" s="1"/>
  <c r="W603" i="39"/>
  <c r="AG603" i="39" s="1"/>
  <c r="W605" i="39"/>
  <c r="AG605" i="39" s="1"/>
  <c r="W607" i="39"/>
  <c r="AG607" i="39" s="1"/>
  <c r="W609" i="39"/>
  <c r="AG609" i="39" s="1"/>
  <c r="W611" i="39"/>
  <c r="AG611" i="39" s="1"/>
  <c r="W613" i="39"/>
  <c r="AG613" i="39" s="1"/>
  <c r="W615" i="39"/>
  <c r="AG615" i="39" s="1"/>
  <c r="W617" i="39"/>
  <c r="AG617" i="39" s="1"/>
  <c r="W619" i="39"/>
  <c r="AG619" i="39" s="1"/>
  <c r="W621" i="39"/>
  <c r="AG621" i="39" s="1"/>
  <c r="W623" i="39"/>
  <c r="AG623" i="39" s="1"/>
  <c r="W625" i="39"/>
  <c r="AG625" i="39" s="1"/>
  <c r="W627" i="39"/>
  <c r="AG627" i="39" s="1"/>
  <c r="W629" i="39"/>
  <c r="AG629" i="39" s="1"/>
  <c r="W631" i="39"/>
  <c r="AG631" i="39" s="1"/>
  <c r="W633" i="39"/>
  <c r="AG633" i="39" s="1"/>
  <c r="W635" i="39"/>
  <c r="AG635" i="39" s="1"/>
  <c r="W637" i="39"/>
  <c r="AG637" i="39" s="1"/>
  <c r="W639" i="39"/>
  <c r="AG639" i="39" s="1"/>
  <c r="W641" i="39"/>
  <c r="AG641" i="39" s="1"/>
  <c r="W643" i="39"/>
  <c r="AG643" i="39" s="1"/>
  <c r="W645" i="39"/>
  <c r="AG645" i="39" s="1"/>
  <c r="W647" i="39"/>
  <c r="AG647" i="39" s="1"/>
  <c r="W649" i="39"/>
  <c r="AG649" i="39" s="1"/>
  <c r="W651" i="39"/>
  <c r="AG651" i="39" s="1"/>
  <c r="W653" i="39"/>
  <c r="AG653" i="39" s="1"/>
  <c r="W655" i="39"/>
  <c r="AG655" i="39" s="1"/>
  <c r="W657" i="39"/>
  <c r="AG657" i="39" s="1"/>
  <c r="W659" i="39"/>
  <c r="AG659" i="39" s="1"/>
  <c r="W661" i="39"/>
  <c r="AG661" i="39" s="1"/>
  <c r="W663" i="39"/>
  <c r="AG663" i="39" s="1"/>
  <c r="W665" i="39"/>
  <c r="AG665" i="39" s="1"/>
  <c r="W667" i="39"/>
  <c r="AG667" i="39" s="1"/>
  <c r="W669" i="39"/>
  <c r="AG669" i="39" s="1"/>
  <c r="W671" i="39"/>
  <c r="AG671" i="39" s="1"/>
  <c r="W673" i="39"/>
  <c r="AG673" i="39" s="1"/>
  <c r="W675" i="39"/>
  <c r="AG675" i="39" s="1"/>
  <c r="W677" i="39"/>
  <c r="W679" i="39"/>
  <c r="AG679" i="39" s="1"/>
  <c r="W681" i="39"/>
  <c r="AG681" i="39" s="1"/>
  <c r="W683" i="39"/>
  <c r="AG683" i="39" s="1"/>
  <c r="W685" i="39"/>
  <c r="AG685" i="39" s="1"/>
  <c r="W687" i="39"/>
  <c r="AG687" i="39" s="1"/>
  <c r="W689" i="39"/>
  <c r="AG689" i="39" s="1"/>
  <c r="W691" i="39"/>
  <c r="AG691" i="39" s="1"/>
  <c r="W693" i="39"/>
  <c r="AG693" i="39" s="1"/>
  <c r="W695" i="39"/>
  <c r="AG695" i="39" s="1"/>
  <c r="W697" i="39"/>
  <c r="AG697" i="39" s="1"/>
  <c r="W699" i="39"/>
  <c r="AG699" i="39" s="1"/>
  <c r="W701" i="39"/>
  <c r="AG701" i="39" s="1"/>
  <c r="W703" i="39"/>
  <c r="AG703" i="39" s="1"/>
  <c r="W705" i="39"/>
  <c r="AG705" i="39" s="1"/>
  <c r="W707" i="39"/>
  <c r="AG707" i="39" s="1"/>
  <c r="W709" i="39"/>
  <c r="AG709" i="39" s="1"/>
  <c r="AD709" i="39" s="1"/>
  <c r="W711" i="39"/>
  <c r="AG711" i="39" s="1"/>
  <c r="W713" i="39"/>
  <c r="AG713" i="39" s="1"/>
  <c r="W715" i="39"/>
  <c r="AG715" i="39" s="1"/>
  <c r="W717" i="39"/>
  <c r="AG717" i="39" s="1"/>
  <c r="W719" i="39"/>
  <c r="AG719" i="39" s="1"/>
  <c r="W721" i="39"/>
  <c r="AG721" i="39" s="1"/>
  <c r="W723" i="39"/>
  <c r="AG723" i="39" s="1"/>
  <c r="W725" i="39"/>
  <c r="AG725" i="39" s="1"/>
  <c r="W727" i="39"/>
  <c r="AG727" i="39" s="1"/>
  <c r="W729" i="39"/>
  <c r="AG729" i="39" s="1"/>
  <c r="W731" i="39"/>
  <c r="AG731" i="39" s="1"/>
  <c r="W733" i="39"/>
  <c r="AG733" i="39" s="1"/>
  <c r="W735" i="39"/>
  <c r="AG735" i="39" s="1"/>
  <c r="W737" i="39"/>
  <c r="AG737" i="39" s="1"/>
  <c r="W739" i="39"/>
  <c r="AG739" i="39" s="1"/>
  <c r="W741" i="39"/>
  <c r="AG741" i="39" s="1"/>
  <c r="W743" i="39"/>
  <c r="AG743" i="39" s="1"/>
  <c r="W745" i="39"/>
  <c r="AG745" i="39" s="1"/>
  <c r="W747" i="39"/>
  <c r="AG747" i="39" s="1"/>
  <c r="W749" i="39"/>
  <c r="AG749" i="39" s="1"/>
  <c r="W751" i="39"/>
  <c r="AG751" i="39" s="1"/>
  <c r="W753" i="39"/>
  <c r="AG753" i="39" s="1"/>
  <c r="W755" i="39"/>
  <c r="AG755" i="39" s="1"/>
  <c r="W757" i="39"/>
  <c r="AG757" i="39" s="1"/>
  <c r="W759" i="39"/>
  <c r="AG759" i="39" s="1"/>
  <c r="W761" i="39"/>
  <c r="AG761" i="39" s="1"/>
  <c r="W763" i="39"/>
  <c r="AG763" i="39" s="1"/>
  <c r="W765" i="39"/>
  <c r="AG765" i="39" s="1"/>
  <c r="W767" i="39"/>
  <c r="AG767" i="39" s="1"/>
  <c r="W769" i="39"/>
  <c r="AG769" i="39" s="1"/>
  <c r="W771" i="39"/>
  <c r="AG771" i="39" s="1"/>
  <c r="W773" i="39"/>
  <c r="AG773" i="39" s="1"/>
  <c r="W775" i="39"/>
  <c r="AG775" i="39" s="1"/>
  <c r="W777" i="39"/>
  <c r="AG777" i="39" s="1"/>
  <c r="W779" i="39"/>
  <c r="AG779" i="39" s="1"/>
  <c r="W781" i="39"/>
  <c r="AG781" i="39" s="1"/>
  <c r="W783" i="39"/>
  <c r="AG783" i="39" s="1"/>
  <c r="W785" i="39"/>
  <c r="AG785" i="39" s="1"/>
  <c r="W787" i="39"/>
  <c r="AG787" i="39" s="1"/>
  <c r="W789" i="39"/>
  <c r="AG789" i="39" s="1"/>
  <c r="W791" i="39"/>
  <c r="AG791" i="39" s="1"/>
  <c r="W793" i="39"/>
  <c r="AG793" i="39" s="1"/>
  <c r="W795" i="39"/>
  <c r="AG795" i="39" s="1"/>
  <c r="W797" i="39"/>
  <c r="W799" i="39"/>
  <c r="AG799" i="39" s="1"/>
  <c r="W801" i="39"/>
  <c r="AG801" i="39" s="1"/>
  <c r="W803" i="39"/>
  <c r="AG803" i="39" s="1"/>
  <c r="W805" i="39"/>
  <c r="AG805" i="39" s="1"/>
  <c r="W807" i="39"/>
  <c r="AG807" i="39" s="1"/>
  <c r="W809" i="39"/>
  <c r="AG809" i="39" s="1"/>
  <c r="W811" i="39"/>
  <c r="AG811" i="39" s="1"/>
  <c r="W813" i="39"/>
  <c r="AG813" i="39" s="1"/>
  <c r="W815" i="39"/>
  <c r="AG815" i="39" s="1"/>
  <c r="W817" i="39"/>
  <c r="AG817" i="39" s="1"/>
  <c r="W819" i="39"/>
  <c r="AG819" i="39" s="1"/>
  <c r="W821" i="39"/>
  <c r="AG821" i="39" s="1"/>
  <c r="W823" i="39"/>
  <c r="AG823" i="39" s="1"/>
  <c r="W825" i="39"/>
  <c r="AG825" i="39" s="1"/>
  <c r="W827" i="39"/>
  <c r="AG827" i="39" s="1"/>
  <c r="W829" i="39"/>
  <c r="AG829" i="39" s="1"/>
  <c r="W831" i="39"/>
  <c r="AG831" i="39" s="1"/>
  <c r="W833" i="39"/>
  <c r="AG833" i="39" s="1"/>
  <c r="W835" i="39"/>
  <c r="AG835" i="39" s="1"/>
  <c r="W837" i="39"/>
  <c r="AG837" i="39" s="1"/>
  <c r="W839" i="39"/>
  <c r="AG839" i="39" s="1"/>
  <c r="W841" i="39"/>
  <c r="AG841" i="39" s="1"/>
  <c r="W843" i="39"/>
  <c r="AG843" i="39" s="1"/>
  <c r="W845" i="39"/>
  <c r="AG845" i="39" s="1"/>
  <c r="W847" i="39"/>
  <c r="AG847" i="39" s="1"/>
  <c r="W849" i="39"/>
  <c r="AG849" i="39" s="1"/>
  <c r="W851" i="39"/>
  <c r="AG851" i="39" s="1"/>
  <c r="W853" i="39"/>
  <c r="AG853" i="39" s="1"/>
  <c r="W855" i="39"/>
  <c r="AG855" i="39" s="1"/>
  <c r="W857" i="39"/>
  <c r="AG857" i="39" s="1"/>
  <c r="W859" i="39"/>
  <c r="AG859" i="39" s="1"/>
  <c r="W861" i="39"/>
  <c r="AG861" i="39" s="1"/>
  <c r="W863" i="39"/>
  <c r="AG863" i="39" s="1"/>
  <c r="W865" i="39"/>
  <c r="AG865" i="39" s="1"/>
  <c r="W867" i="39"/>
  <c r="AG867" i="39" s="1"/>
  <c r="W869" i="39"/>
  <c r="AG869" i="39" s="1"/>
  <c r="AD869" i="39" s="1"/>
  <c r="AC869" i="39" s="1"/>
  <c r="W871" i="39"/>
  <c r="AG871" i="39" s="1"/>
  <c r="W873" i="39"/>
  <c r="AG873" i="39" s="1"/>
  <c r="W875" i="39"/>
  <c r="AG875" i="39" s="1"/>
  <c r="W877" i="39"/>
  <c r="AG877" i="39" s="1"/>
  <c r="W879" i="39"/>
  <c r="AG879" i="39" s="1"/>
  <c r="W881" i="39"/>
  <c r="AG881" i="39" s="1"/>
  <c r="W883" i="39"/>
  <c r="AG883" i="39" s="1"/>
  <c r="W885" i="39"/>
  <c r="AG885" i="39" s="1"/>
  <c r="W887" i="39"/>
  <c r="AG887" i="39" s="1"/>
  <c r="W889" i="39"/>
  <c r="AG889" i="39" s="1"/>
  <c r="W891" i="39"/>
  <c r="AG891" i="39" s="1"/>
  <c r="W893" i="39"/>
  <c r="AG893" i="39" s="1"/>
  <c r="W895" i="39"/>
  <c r="AG895" i="39" s="1"/>
  <c r="W897" i="39"/>
  <c r="AG897" i="39" s="1"/>
  <c r="W899" i="39"/>
  <c r="AG899" i="39" s="1"/>
  <c r="W901" i="39"/>
  <c r="AG901" i="39" s="1"/>
  <c r="W903" i="39"/>
  <c r="AG903" i="39" s="1"/>
  <c r="W905" i="39"/>
  <c r="AG905" i="39" s="1"/>
  <c r="W907" i="39"/>
  <c r="AG907" i="39" s="1"/>
  <c r="W909" i="39"/>
  <c r="AG909" i="39" s="1"/>
  <c r="W911" i="39"/>
  <c r="AG911" i="39" s="1"/>
  <c r="W913" i="39"/>
  <c r="AG913" i="39" s="1"/>
  <c r="W915" i="39"/>
  <c r="AG915" i="39" s="1"/>
  <c r="W917" i="39"/>
  <c r="AG917" i="39" s="1"/>
  <c r="W919" i="39"/>
  <c r="AG919" i="39" s="1"/>
  <c r="W921" i="39"/>
  <c r="AG921" i="39" s="1"/>
  <c r="W923" i="39"/>
  <c r="AG923" i="39" s="1"/>
  <c r="W925" i="39"/>
  <c r="AG925" i="39" s="1"/>
  <c r="W927" i="39"/>
  <c r="AG927" i="39" s="1"/>
  <c r="W929" i="39"/>
  <c r="AG929" i="39" s="1"/>
  <c r="W931" i="39"/>
  <c r="AG931" i="39" s="1"/>
  <c r="W933" i="39"/>
  <c r="AG933" i="39" s="1"/>
  <c r="W935" i="39"/>
  <c r="AG935" i="39" s="1"/>
  <c r="W937" i="39"/>
  <c r="AG937" i="39" s="1"/>
  <c r="W939" i="39"/>
  <c r="AG939" i="39" s="1"/>
  <c r="W941" i="39"/>
  <c r="AG941" i="39" s="1"/>
  <c r="W943" i="39"/>
  <c r="AG943" i="39" s="1"/>
  <c r="W945" i="39"/>
  <c r="AG945" i="39" s="1"/>
  <c r="W947" i="39"/>
  <c r="AG947" i="39" s="1"/>
  <c r="W949" i="39"/>
  <c r="AG949" i="39" s="1"/>
  <c r="W951" i="39"/>
  <c r="AG951" i="39" s="1"/>
  <c r="W953" i="39"/>
  <c r="AG953" i="39" s="1"/>
  <c r="W955" i="39"/>
  <c r="AG955" i="39" s="1"/>
  <c r="W957" i="39"/>
  <c r="W959" i="39"/>
  <c r="AG959" i="39" s="1"/>
  <c r="W961" i="39"/>
  <c r="AG961" i="39" s="1"/>
  <c r="W963" i="39"/>
  <c r="AG963" i="39" s="1"/>
  <c r="W965" i="39"/>
  <c r="AG965" i="39" s="1"/>
  <c r="W967" i="39"/>
  <c r="AG967" i="39" s="1"/>
  <c r="W969" i="39"/>
  <c r="AG969" i="39" s="1"/>
  <c r="W971" i="39"/>
  <c r="AG971" i="39" s="1"/>
  <c r="W973" i="39"/>
  <c r="AG973" i="39" s="1"/>
  <c r="W975" i="39"/>
  <c r="AG975" i="39" s="1"/>
  <c r="W977" i="39"/>
  <c r="AG977" i="39" s="1"/>
  <c r="W979" i="39"/>
  <c r="AG979" i="39" s="1"/>
  <c r="W981" i="39"/>
  <c r="AG981" i="39" s="1"/>
  <c r="W983" i="39"/>
  <c r="AG983" i="39" s="1"/>
  <c r="W985" i="39"/>
  <c r="W987" i="39"/>
  <c r="AG987" i="39" s="1"/>
  <c r="W989" i="39"/>
  <c r="AG989" i="39" s="1"/>
  <c r="W991" i="39"/>
  <c r="AG991" i="39" s="1"/>
  <c r="W993" i="39"/>
  <c r="AG993" i="39" s="1"/>
  <c r="W995" i="39"/>
  <c r="AG995" i="39" s="1"/>
  <c r="W997" i="39"/>
  <c r="W999" i="39"/>
  <c r="AG999" i="39" s="1"/>
  <c r="W1001" i="39"/>
  <c r="AG1001" i="39" s="1"/>
  <c r="W1003" i="39"/>
  <c r="AG1003" i="39" s="1"/>
  <c r="W1005" i="39"/>
  <c r="AG1005" i="39" s="1"/>
  <c r="W1007" i="39"/>
  <c r="AG1007" i="39" s="1"/>
  <c r="W1009" i="39"/>
  <c r="AG1009" i="39" s="1"/>
  <c r="W1011" i="39"/>
  <c r="AG1011" i="39" s="1"/>
  <c r="W1013" i="39"/>
  <c r="AG1013" i="39" s="1"/>
  <c r="W1015" i="39"/>
  <c r="AG1015" i="39" s="1"/>
  <c r="W1017" i="39"/>
  <c r="AG1017" i="39" s="1"/>
  <c r="W1019" i="39"/>
  <c r="AG1019" i="39" s="1"/>
  <c r="W1021" i="39"/>
  <c r="AG1021" i="39" s="1"/>
  <c r="W1023" i="39"/>
  <c r="AG1023" i="39" s="1"/>
  <c r="W1025" i="39"/>
  <c r="AG1025" i="39" s="1"/>
  <c r="W1027" i="39"/>
  <c r="AG1027" i="39" s="1"/>
  <c r="W1029" i="39"/>
  <c r="AG1029" i="39" s="1"/>
  <c r="W1031" i="39"/>
  <c r="AG1031" i="39" s="1"/>
  <c r="W1033" i="39"/>
  <c r="AG1033" i="39" s="1"/>
  <c r="W1035" i="39"/>
  <c r="AG1035" i="39" s="1"/>
  <c r="W1037" i="39"/>
  <c r="AG1037" i="39" s="1"/>
  <c r="W1039" i="39"/>
  <c r="AG1039" i="39" s="1"/>
  <c r="AD1039" i="39" s="1"/>
  <c r="AC1039" i="39" s="1"/>
  <c r="W1041" i="39"/>
  <c r="AG1041" i="39" s="1"/>
  <c r="W1043" i="39"/>
  <c r="AG1043" i="39" s="1"/>
  <c r="W1045" i="39"/>
  <c r="AG1045" i="39" s="1"/>
  <c r="W1047" i="39"/>
  <c r="AG1047" i="39" s="1"/>
  <c r="W1049" i="39"/>
  <c r="AG1049" i="39" s="1"/>
  <c r="W1051" i="39"/>
  <c r="AG1051" i="39" s="1"/>
  <c r="W1053" i="39"/>
  <c r="AG1053" i="39" s="1"/>
  <c r="W1055" i="39"/>
  <c r="AG1055" i="39" s="1"/>
  <c r="W1057" i="39"/>
  <c r="AG1057" i="39" s="1"/>
  <c r="W1059" i="39"/>
  <c r="AG1059" i="39" s="1"/>
  <c r="W1061" i="39"/>
  <c r="AG1061" i="39" s="1"/>
  <c r="W1063" i="39"/>
  <c r="AG1063" i="39" s="1"/>
  <c r="W1065" i="39"/>
  <c r="AG1065" i="39" s="1"/>
  <c r="W1067" i="39"/>
  <c r="AG1067" i="39" s="1"/>
  <c r="W1069" i="39"/>
  <c r="AG1069" i="39" s="1"/>
  <c r="W1071" i="39"/>
  <c r="AG1071" i="39" s="1"/>
  <c r="W1073" i="39"/>
  <c r="AG1073" i="39" s="1"/>
  <c r="W1075" i="39"/>
  <c r="AG1075" i="39" s="1"/>
  <c r="W1077" i="39"/>
  <c r="AG1077" i="39" s="1"/>
  <c r="W1079" i="39"/>
  <c r="AG1079" i="39" s="1"/>
  <c r="W1081" i="39"/>
  <c r="AG1081" i="39" s="1"/>
  <c r="W1083" i="39"/>
  <c r="AG1083" i="39" s="1"/>
  <c r="W1085" i="39"/>
  <c r="AG1085" i="39" s="1"/>
  <c r="AD1085" i="39" s="1"/>
  <c r="AC1085" i="39" s="1"/>
  <c r="W1087" i="39"/>
  <c r="AG1087" i="39" s="1"/>
  <c r="W1089" i="39"/>
  <c r="AG1089" i="39" s="1"/>
  <c r="W1091" i="39"/>
  <c r="AG1091" i="39" s="1"/>
  <c r="W1093" i="39"/>
  <c r="AG1093" i="39" s="1"/>
  <c r="W1095" i="39"/>
  <c r="AG1095" i="39" s="1"/>
  <c r="W1097" i="39"/>
  <c r="AG1097" i="39" s="1"/>
  <c r="AD1097" i="39" s="1"/>
  <c r="AC1097" i="39" s="1"/>
  <c r="W1099" i="39"/>
  <c r="AG1099" i="39" s="1"/>
  <c r="W1101" i="39"/>
  <c r="AG1101" i="39" s="1"/>
  <c r="W1103" i="39"/>
  <c r="AG1103" i="39" s="1"/>
  <c r="W1105" i="39"/>
  <c r="AG1105" i="39" s="1"/>
  <c r="W1107" i="39"/>
  <c r="AG1107" i="39" s="1"/>
  <c r="W1109" i="39"/>
  <c r="AG1109" i="39" s="1"/>
  <c r="AD1109" i="39" s="1"/>
  <c r="AC1109" i="39" s="1"/>
  <c r="W1111" i="39"/>
  <c r="AG1111" i="39" s="1"/>
  <c r="W1113" i="39"/>
  <c r="AG1113" i="39" s="1"/>
  <c r="W1115" i="39"/>
  <c r="AG1115" i="39" s="1"/>
  <c r="W1117" i="39"/>
  <c r="AG1117" i="39" s="1"/>
  <c r="W1119" i="39"/>
  <c r="AG1119" i="39" s="1"/>
  <c r="W1121" i="39"/>
  <c r="AG1121" i="39" s="1"/>
  <c r="W1123" i="39"/>
  <c r="AG1123" i="39" s="1"/>
  <c r="W1125" i="39"/>
  <c r="AG1125" i="39" s="1"/>
  <c r="W1127" i="39"/>
  <c r="AG1127" i="39" s="1"/>
  <c r="AI1127" i="39"/>
  <c r="W1129" i="39"/>
  <c r="AG1129" i="39" s="1"/>
  <c r="AI1129" i="39"/>
  <c r="W1131" i="39"/>
  <c r="AG1131" i="39" s="1"/>
  <c r="AI1131" i="39"/>
  <c r="W1133" i="39"/>
  <c r="AG1133" i="39" s="1"/>
  <c r="AI1133" i="39"/>
  <c r="W1135" i="39"/>
  <c r="AG1135" i="39" s="1"/>
  <c r="AI1135" i="39"/>
  <c r="W1137" i="39"/>
  <c r="AG1137" i="39" s="1"/>
  <c r="AI1137" i="39"/>
  <c r="W1139" i="39"/>
  <c r="AG1139" i="39" s="1"/>
  <c r="AI1139" i="39"/>
  <c r="W1141" i="39"/>
  <c r="AG1141" i="39" s="1"/>
  <c r="AI1141" i="39"/>
  <c r="W1143" i="39"/>
  <c r="AG1143" i="39" s="1"/>
  <c r="AI1143" i="39"/>
  <c r="W1145" i="39"/>
  <c r="AG1145" i="39" s="1"/>
  <c r="AI1145" i="39"/>
  <c r="W1147" i="39"/>
  <c r="AG1147" i="39" s="1"/>
  <c r="AI1147" i="39"/>
  <c r="AF1148" i="39"/>
  <c r="AL1148" i="39"/>
  <c r="W1149" i="39"/>
  <c r="AG1149" i="39" s="1"/>
  <c r="AI1149" i="39"/>
  <c r="AF1150" i="39"/>
  <c r="AL1150" i="39"/>
  <c r="W1151" i="39"/>
  <c r="AG1151" i="39" s="1"/>
  <c r="AI1151" i="39"/>
  <c r="AF1152" i="39"/>
  <c r="AL1152" i="39"/>
  <c r="W1153" i="39"/>
  <c r="AG1153" i="39" s="1"/>
  <c r="AI1153" i="39"/>
  <c r="AF1154" i="39"/>
  <c r="AL1154" i="39"/>
  <c r="W1155" i="39"/>
  <c r="AG1155" i="39" s="1"/>
  <c r="AI1155" i="39"/>
  <c r="AF1156" i="39"/>
  <c r="AL1156" i="39"/>
  <c r="W1157" i="39"/>
  <c r="AG1157" i="39" s="1"/>
  <c r="AI1157" i="39"/>
  <c r="AF1158" i="39"/>
  <c r="Z1159" i="39"/>
  <c r="AJ1159" i="39" s="1"/>
  <c r="AG1159" i="39"/>
  <c r="AA1161" i="39"/>
  <c r="AK1161" i="39" s="1"/>
  <c r="AH1161" i="39"/>
  <c r="AB1162" i="39"/>
  <c r="AL1162" i="39" s="1"/>
  <c r="V1162" i="39"/>
  <c r="AA1162" i="39"/>
  <c r="AK1162" i="39" s="1"/>
  <c r="AI1162" i="39"/>
  <c r="AB1163" i="39"/>
  <c r="AL1163" i="39" s="1"/>
  <c r="AI1163" i="39"/>
  <c r="AJ1164" i="39"/>
  <c r="V1165" i="39"/>
  <c r="AJ1165" i="39"/>
  <c r="W1166" i="39"/>
  <c r="AG1166" i="39" s="1"/>
  <c r="W1167" i="39"/>
  <c r="AG1167" i="39" s="1"/>
  <c r="AL1167" i="39"/>
  <c r="X1168" i="39"/>
  <c r="AH1168" i="39" s="1"/>
  <c r="AE1168" i="39" s="1"/>
  <c r="X1169" i="39"/>
  <c r="AH1169" i="39" s="1"/>
  <c r="AE1169" i="39" s="1"/>
  <c r="Y1170" i="39"/>
  <c r="AI1170" i="39" s="1"/>
  <c r="Z1171" i="39"/>
  <c r="AJ1171" i="39" s="1"/>
  <c r="AG1171" i="39"/>
  <c r="AA1173" i="39"/>
  <c r="AK1173" i="39" s="1"/>
  <c r="AH1173" i="39"/>
  <c r="AE1173" i="39" s="1"/>
  <c r="AB1174" i="39"/>
  <c r="AL1174" i="39" s="1"/>
  <c r="V1174" i="39"/>
  <c r="AA1174" i="39"/>
  <c r="AK1174" i="39" s="1"/>
  <c r="AI1174" i="39"/>
  <c r="AB1175" i="39"/>
  <c r="AL1175" i="39" s="1"/>
  <c r="AI1175" i="39"/>
  <c r="AJ1176" i="39"/>
  <c r="V1177" i="39"/>
  <c r="W1178" i="39"/>
  <c r="AG1178" i="39" s="1"/>
  <c r="W1179" i="39"/>
  <c r="AL1179" i="39"/>
  <c r="X1180" i="39"/>
  <c r="AH1180" i="39" s="1"/>
  <c r="AL1180" i="39"/>
  <c r="X1181" i="39"/>
  <c r="AH1181" i="39" s="1"/>
  <c r="AE1181" i="39" s="1"/>
  <c r="Y1182" i="39"/>
  <c r="AI1182" i="39" s="1"/>
  <c r="Z1183" i="39"/>
  <c r="AJ1183" i="39" s="1"/>
  <c r="AG1183" i="39"/>
  <c r="AA1185" i="39"/>
  <c r="AK1185" i="39" s="1"/>
  <c r="AH1185" i="39"/>
  <c r="AB1186" i="39"/>
  <c r="AL1186" i="39" s="1"/>
  <c r="V1186" i="39"/>
  <c r="AA1186" i="39"/>
  <c r="AK1186" i="39" s="1"/>
  <c r="AI1186" i="39"/>
  <c r="AB1187" i="39"/>
  <c r="AL1187" i="39" s="1"/>
  <c r="AI1187" i="39"/>
  <c r="AJ1188" i="39"/>
  <c r="V1189" i="39"/>
  <c r="W1190" i="39"/>
  <c r="AG1190" i="39" s="1"/>
  <c r="W1191" i="39"/>
  <c r="AG1191" i="39" s="1"/>
  <c r="AL1191" i="39"/>
  <c r="X1192" i="39"/>
  <c r="AH1192" i="39" s="1"/>
  <c r="X1193" i="39"/>
  <c r="AH1193" i="39" s="1"/>
  <c r="AE1193" i="39" s="1"/>
  <c r="Y1194" i="39"/>
  <c r="AI1194" i="39" s="1"/>
  <c r="AK1195" i="39"/>
  <c r="Z1195" i="39"/>
  <c r="AJ1195" i="39" s="1"/>
  <c r="AG1195" i="39"/>
  <c r="AA1197" i="39"/>
  <c r="AK1197" i="39" s="1"/>
  <c r="AH1197" i="39"/>
  <c r="AB1198" i="39"/>
  <c r="AL1198" i="39" s="1"/>
  <c r="V1198" i="39"/>
  <c r="AA1198" i="39"/>
  <c r="AK1198" i="39" s="1"/>
  <c r="AI1198" i="39"/>
  <c r="AB1199" i="39"/>
  <c r="AL1199" i="39" s="1"/>
  <c r="AI1199" i="39"/>
  <c r="AJ1200" i="39"/>
  <c r="V1201" i="39"/>
  <c r="W1202" i="39"/>
  <c r="AG1202" i="39" s="1"/>
  <c r="W1203" i="39"/>
  <c r="AG1203" i="39" s="1"/>
  <c r="AL1203" i="39"/>
  <c r="X1204" i="39"/>
  <c r="X1205" i="39"/>
  <c r="AH1205" i="39" s="1"/>
  <c r="AE1205" i="39" s="1"/>
  <c r="Y1206" i="39"/>
  <c r="AI1206" i="39" s="1"/>
  <c r="Z1207" i="39"/>
  <c r="AJ1207" i="39" s="1"/>
  <c r="AG1207" i="39"/>
  <c r="AA1209" i="39"/>
  <c r="AK1209" i="39" s="1"/>
  <c r="AH1209" i="39"/>
  <c r="AB1210" i="39"/>
  <c r="AL1210" i="39" s="1"/>
  <c r="V1210" i="39"/>
  <c r="AA1210" i="39"/>
  <c r="AK1210" i="39" s="1"/>
  <c r="AI1210" i="39"/>
  <c r="AB1211" i="39"/>
  <c r="AL1211" i="39" s="1"/>
  <c r="AI1211" i="39"/>
  <c r="AJ1212" i="39"/>
  <c r="V1213" i="39"/>
  <c r="W1214" i="39"/>
  <c r="AG1214" i="39" s="1"/>
  <c r="W1215" i="39"/>
  <c r="AG1215" i="39" s="1"/>
  <c r="AL1215" i="39"/>
  <c r="X1216" i="39"/>
  <c r="AH1216" i="39" s="1"/>
  <c r="X1217" i="39"/>
  <c r="AH1217" i="39" s="1"/>
  <c r="AE1217" i="39" s="1"/>
  <c r="Y1218" i="39"/>
  <c r="AI1218" i="39" s="1"/>
  <c r="Z1219" i="39"/>
  <c r="AJ1219" i="39" s="1"/>
  <c r="AG1219" i="39"/>
  <c r="AA1221" i="39"/>
  <c r="AK1221" i="39" s="1"/>
  <c r="AH1221" i="39"/>
  <c r="AB1222" i="39"/>
  <c r="AL1222" i="39" s="1"/>
  <c r="V1222" i="39"/>
  <c r="AA1222" i="39"/>
  <c r="AK1222" i="39" s="1"/>
  <c r="AI1222" i="39"/>
  <c r="AB1223" i="39"/>
  <c r="AL1223" i="39" s="1"/>
  <c r="AI1223" i="39"/>
  <c r="AJ1224" i="39"/>
  <c r="V1225" i="39"/>
  <c r="AJ1225" i="39"/>
  <c r="W1226" i="39"/>
  <c r="AG1226" i="39" s="1"/>
  <c r="W1227" i="39"/>
  <c r="AG1227" i="39" s="1"/>
  <c r="AL1227" i="39"/>
  <c r="X1228" i="39"/>
  <c r="AH1228" i="39" s="1"/>
  <c r="AE1228" i="39" s="1"/>
  <c r="X1229" i="39"/>
  <c r="AH1229" i="39" s="1"/>
  <c r="AE1229" i="39" s="1"/>
  <c r="Y1230" i="39"/>
  <c r="AI1230" i="39" s="1"/>
  <c r="Z1231" i="39"/>
  <c r="AJ1231" i="39" s="1"/>
  <c r="AG1231" i="39"/>
  <c r="AA1233" i="39"/>
  <c r="AK1233" i="39" s="1"/>
  <c r="AH1233" i="39"/>
  <c r="AE1233" i="39" s="1"/>
  <c r="X1234" i="39"/>
  <c r="AH1234" i="39" s="1"/>
  <c r="AE1234" i="39" s="1"/>
  <c r="AB1234" i="39"/>
  <c r="AL1234" i="39" s="1"/>
  <c r="V1234" i="39"/>
  <c r="X1235" i="39"/>
  <c r="AH1235" i="39" s="1"/>
  <c r="X1236" i="39"/>
  <c r="AH1236" i="39" s="1"/>
  <c r="AE1236" i="39" s="1"/>
  <c r="AB1236" i="39"/>
  <c r="AL1236" i="39" s="1"/>
  <c r="V1236" i="39"/>
  <c r="X1237" i="39"/>
  <c r="AH1237" i="39" s="1"/>
  <c r="X1238" i="39"/>
  <c r="AH1238" i="39" s="1"/>
  <c r="AE1238" i="39" s="1"/>
  <c r="AB1238" i="39"/>
  <c r="AL1238" i="39" s="1"/>
  <c r="V1238" i="39"/>
  <c r="X1239" i="39"/>
  <c r="AH1239" i="39" s="1"/>
  <c r="X1240" i="39"/>
  <c r="AH1240" i="39" s="1"/>
  <c r="AE1240" i="39" s="1"/>
  <c r="AB1240" i="39"/>
  <c r="AL1240" i="39" s="1"/>
  <c r="V1240" i="39"/>
  <c r="X1241" i="39"/>
  <c r="AH1241" i="39" s="1"/>
  <c r="X1242" i="39"/>
  <c r="AH1242" i="39" s="1"/>
  <c r="AE1242" i="39" s="1"/>
  <c r="AB1242" i="39"/>
  <c r="AL1242" i="39" s="1"/>
  <c r="V1242" i="39"/>
  <c r="X1243" i="39"/>
  <c r="AH1243" i="39" s="1"/>
  <c r="X1244" i="39"/>
  <c r="AH1244" i="39" s="1"/>
  <c r="AE1244" i="39" s="1"/>
  <c r="AB1244" i="39"/>
  <c r="AL1244" i="39" s="1"/>
  <c r="V1244" i="39"/>
  <c r="X1245" i="39"/>
  <c r="AH1245" i="39" s="1"/>
  <c r="X1246" i="39"/>
  <c r="AH1246" i="39" s="1"/>
  <c r="AE1246" i="39" s="1"/>
  <c r="AB1246" i="39"/>
  <c r="AL1246" i="39" s="1"/>
  <c r="V1246" i="39"/>
  <c r="X1247" i="39"/>
  <c r="AH1247" i="39" s="1"/>
  <c r="X1248" i="39"/>
  <c r="AH1248" i="39" s="1"/>
  <c r="AE1248" i="39" s="1"/>
  <c r="AB1248" i="39"/>
  <c r="V1248" i="39"/>
  <c r="AL1248" i="39"/>
  <c r="X1249" i="39"/>
  <c r="AH1249" i="39" s="1"/>
  <c r="AE1249" i="39" s="1"/>
  <c r="X1250" i="39"/>
  <c r="AH1250" i="39" s="1"/>
  <c r="AE1250" i="39" s="1"/>
  <c r="AB1250" i="39"/>
  <c r="AL1250" i="39" s="1"/>
  <c r="V1250" i="39"/>
  <c r="X1251" i="39"/>
  <c r="AH1251" i="39" s="1"/>
  <c r="X1252" i="39"/>
  <c r="AH1252" i="39" s="1"/>
  <c r="AE1252" i="39" s="1"/>
  <c r="AB1252" i="39"/>
  <c r="AL1252" i="39" s="1"/>
  <c r="V1252" i="39"/>
  <c r="X1253" i="39"/>
  <c r="AH1253" i="39" s="1"/>
  <c r="X1254" i="39"/>
  <c r="AH1254" i="39" s="1"/>
  <c r="AE1254" i="39" s="1"/>
  <c r="AB1254" i="39"/>
  <c r="AL1254" i="39" s="1"/>
  <c r="V1254" i="39"/>
  <c r="Z1255" i="39"/>
  <c r="Y1256" i="39"/>
  <c r="AI1256" i="39" s="1"/>
  <c r="W1257" i="39"/>
  <c r="AG1257" i="39" s="1"/>
  <c r="W1258" i="39"/>
  <c r="AG1258" i="39" s="1"/>
  <c r="V1259" i="39"/>
  <c r="AF1260" i="39"/>
  <c r="AF1261" i="39"/>
  <c r="AA1262" i="39"/>
  <c r="AK1262" i="39" s="1"/>
  <c r="X1262" i="39"/>
  <c r="AH1262" i="39" s="1"/>
  <c r="AB1262" i="39"/>
  <c r="AL1262" i="39" s="1"/>
  <c r="V1262" i="39"/>
  <c r="X1263" i="39"/>
  <c r="AH1263" i="39" s="1"/>
  <c r="AA1263" i="39"/>
  <c r="AK1263" i="39" s="1"/>
  <c r="Y1263" i="39"/>
  <c r="AI1263" i="39" s="1"/>
  <c r="AG1264" i="39"/>
  <c r="AJ1264" i="39"/>
  <c r="AJ1265" i="39"/>
  <c r="AG1265" i="39"/>
  <c r="AL1267" i="39"/>
  <c r="AF1267" i="39"/>
  <c r="AG1267" i="39"/>
  <c r="AJ1267" i="39"/>
  <c r="AH1267" i="39"/>
  <c r="AE1267" i="39" s="1"/>
  <c r="AK1267" i="39"/>
  <c r="AJ1270" i="39"/>
  <c r="AF1272" i="39"/>
  <c r="AF1278" i="39"/>
  <c r="AF1282" i="39"/>
  <c r="AF1286" i="39"/>
  <c r="AF1290" i="39"/>
  <c r="AF1294" i="39"/>
  <c r="AF1298" i="39"/>
  <c r="AF1302" i="39"/>
  <c r="AF1306" i="39"/>
  <c r="AF1310" i="39"/>
  <c r="AF1314" i="39"/>
  <c r="AF1318" i="39"/>
  <c r="AF1322" i="39"/>
  <c r="AF1326" i="39"/>
  <c r="AF1330" i="39"/>
  <c r="AF1334" i="39"/>
  <c r="AF1338" i="39"/>
  <c r="AF1342" i="39"/>
  <c r="AF1346" i="39"/>
  <c r="AF1350" i="39"/>
  <c r="AF1354" i="39"/>
  <c r="AF1358" i="39"/>
  <c r="AF1362" i="39"/>
  <c r="AF1366" i="39"/>
  <c r="AF1370" i="39"/>
  <c r="AF1374" i="39"/>
  <c r="AF1378" i="39"/>
  <c r="AF1382" i="39"/>
  <c r="AF1386" i="39"/>
  <c r="AF1390" i="39"/>
  <c r="AF1394" i="39"/>
  <c r="AF1398" i="39"/>
  <c r="AF1402" i="39"/>
  <c r="AF1406" i="39"/>
  <c r="AF1410" i="39"/>
  <c r="AF1414" i="39"/>
  <c r="AF1418" i="39"/>
  <c r="AF1422" i="39"/>
  <c r="AF1426" i="39"/>
  <c r="AF1430" i="39"/>
  <c r="AF1434" i="39"/>
  <c r="AF1438" i="39"/>
  <c r="AF1442" i="39"/>
  <c r="AF1446" i="39"/>
  <c r="AF1450" i="39"/>
  <c r="AF1454" i="39"/>
  <c r="AF1458" i="39"/>
  <c r="AF1462" i="39"/>
  <c r="AF1466" i="39"/>
  <c r="AF1470" i="39"/>
  <c r="AF1474" i="39"/>
  <c r="AF1478" i="39"/>
  <c r="AF1482" i="39"/>
  <c r="AF1486" i="39"/>
  <c r="AH1493" i="39"/>
  <c r="AE1493" i="39" s="1"/>
  <c r="AL1493" i="39"/>
  <c r="AF1493" i="39"/>
  <c r="AJ1493" i="39"/>
  <c r="AI1493" i="39"/>
  <c r="AH1499" i="39"/>
  <c r="AE1499" i="39" s="1"/>
  <c r="AL1499" i="39"/>
  <c r="AF1499" i="39"/>
  <c r="AI1499" i="39"/>
  <c r="AJ1499" i="39"/>
  <c r="AK1516" i="39"/>
  <c r="AJ1516" i="39"/>
  <c r="AG1517" i="39"/>
  <c r="AH1521" i="39"/>
  <c r="AE1521" i="39" s="1"/>
  <c r="AL1521" i="39"/>
  <c r="AF1521" i="39"/>
  <c r="AJ1521" i="39"/>
  <c r="AG1521" i="39"/>
  <c r="AK1521" i="39"/>
  <c r="AJ1522" i="39"/>
  <c r="AG1523" i="39"/>
  <c r="AH1529" i="39"/>
  <c r="AE1529" i="39" s="1"/>
  <c r="AL1529" i="39"/>
  <c r="AF1529" i="39"/>
  <c r="AJ1529" i="39"/>
  <c r="AI1529" i="39"/>
  <c r="AH1535" i="39"/>
  <c r="AL1535" i="39"/>
  <c r="AF1535" i="39"/>
  <c r="AI1535" i="39"/>
  <c r="AJ1535" i="39"/>
  <c r="AK1552" i="39"/>
  <c r="AG1552" i="39"/>
  <c r="AJ1552" i="39"/>
  <c r="AG1553" i="39"/>
  <c r="AH1557" i="39"/>
  <c r="AE1557" i="39" s="1"/>
  <c r="AL1557" i="39"/>
  <c r="AF1557" i="39"/>
  <c r="AJ1557" i="39"/>
  <c r="AG1557" i="39"/>
  <c r="AK1557" i="39"/>
  <c r="AJ1558" i="39"/>
  <c r="AG1559" i="39"/>
  <c r="AH1565" i="39"/>
  <c r="AL1565" i="39"/>
  <c r="AF1565" i="39"/>
  <c r="AJ1565" i="39"/>
  <c r="AI1565" i="39"/>
  <c r="AH1571" i="39"/>
  <c r="AE1571" i="39" s="1"/>
  <c r="AD1571" i="39" s="1"/>
  <c r="AL1571" i="39"/>
  <c r="AF1571" i="39"/>
  <c r="AI1571" i="39"/>
  <c r="AJ1571" i="39"/>
  <c r="AK1588" i="39"/>
  <c r="AH1588" i="39"/>
  <c r="AJ1588" i="39"/>
  <c r="AG1589" i="39"/>
  <c r="AH1593" i="39"/>
  <c r="AE1593" i="39" s="1"/>
  <c r="AL1593" i="39"/>
  <c r="AF1593" i="39"/>
  <c r="AJ1593" i="39"/>
  <c r="AG1593" i="39"/>
  <c r="AK1593" i="39"/>
  <c r="AJ1594" i="39"/>
  <c r="AG1595" i="39"/>
  <c r="AH1601" i="39"/>
  <c r="AE1601" i="39" s="1"/>
  <c r="AL1601" i="39"/>
  <c r="AF1601" i="39"/>
  <c r="AJ1601" i="39"/>
  <c r="AI1601" i="39"/>
  <c r="AH1607" i="39"/>
  <c r="AE1607" i="39" s="1"/>
  <c r="AD1607" i="39" s="1"/>
  <c r="AL1607" i="39"/>
  <c r="AF1607" i="39"/>
  <c r="AI1607" i="39"/>
  <c r="AJ1607" i="39"/>
  <c r="AK1624" i="39"/>
  <c r="AJ1624" i="39"/>
  <c r="AG1625" i="39"/>
  <c r="AH1629" i="39"/>
  <c r="AE1629" i="39" s="1"/>
  <c r="AL1629" i="39"/>
  <c r="AF1629" i="39"/>
  <c r="AJ1629" i="39"/>
  <c r="AG1629" i="39"/>
  <c r="AK1629" i="39"/>
  <c r="AJ1630" i="39"/>
  <c r="AG1631" i="39"/>
  <c r="AH1637" i="39"/>
  <c r="AE1637" i="39" s="1"/>
  <c r="AD1637" i="39" s="1"/>
  <c r="AL1637" i="39"/>
  <c r="AF1637" i="39"/>
  <c r="AJ1637" i="39"/>
  <c r="AI1637" i="39"/>
  <c r="AG1638" i="39"/>
  <c r="AH1643" i="39"/>
  <c r="AL1643" i="39"/>
  <c r="AF1643" i="39"/>
  <c r="AI1643" i="39"/>
  <c r="AJ1643" i="39"/>
  <c r="AL1652" i="39"/>
  <c r="AJ1652" i="39"/>
  <c r="AF1652" i="39"/>
  <c r="AG1674" i="39"/>
  <c r="AJ1674" i="39"/>
  <c r="AF1674" i="39"/>
  <c r="AL1674" i="39"/>
  <c r="AH1674" i="39"/>
  <c r="AE1674" i="39" s="1"/>
  <c r="AL1676" i="39"/>
  <c r="AJ1676" i="39"/>
  <c r="AF1676" i="39"/>
  <c r="AJ1698" i="39"/>
  <c r="AF1698" i="39"/>
  <c r="AL1698" i="39"/>
  <c r="AH1698" i="39"/>
  <c r="AL1700" i="39"/>
  <c r="AJ1700" i="39"/>
  <c r="AF1700" i="39"/>
  <c r="AJ1127" i="39"/>
  <c r="X1129" i="39"/>
  <c r="AH1129" i="39" s="1"/>
  <c r="AE1129" i="39" s="1"/>
  <c r="AJ1129" i="39"/>
  <c r="X1131" i="39"/>
  <c r="AH1131" i="39" s="1"/>
  <c r="AJ1131" i="39"/>
  <c r="X1133" i="39"/>
  <c r="AH1133" i="39" s="1"/>
  <c r="AE1133" i="39" s="1"/>
  <c r="AJ1133" i="39"/>
  <c r="X1135" i="39"/>
  <c r="AH1135" i="39" s="1"/>
  <c r="AE1135" i="39" s="1"/>
  <c r="AJ1135" i="39"/>
  <c r="X1137" i="39"/>
  <c r="AH1137" i="39" s="1"/>
  <c r="AJ1137" i="39"/>
  <c r="X1139" i="39"/>
  <c r="AH1139" i="39" s="1"/>
  <c r="AE1139" i="39" s="1"/>
  <c r="AJ1139" i="39"/>
  <c r="X1141" i="39"/>
  <c r="AH1141" i="39" s="1"/>
  <c r="AE1141" i="39" s="1"/>
  <c r="AJ1141" i="39"/>
  <c r="X1143" i="39"/>
  <c r="AH1143" i="39" s="1"/>
  <c r="AJ1143" i="39"/>
  <c r="X1145" i="39"/>
  <c r="AH1145" i="39" s="1"/>
  <c r="AE1145" i="39" s="1"/>
  <c r="AJ1145" i="39"/>
  <c r="X1147" i="39"/>
  <c r="AH1147" i="39" s="1"/>
  <c r="AE1147" i="39" s="1"/>
  <c r="AJ1147" i="39"/>
  <c r="AG1148" i="39"/>
  <c r="X1149" i="39"/>
  <c r="AH1149" i="39" s="1"/>
  <c r="AE1149" i="39" s="1"/>
  <c r="AJ1149" i="39"/>
  <c r="AG1150" i="39"/>
  <c r="X1151" i="39"/>
  <c r="AH1151" i="39" s="1"/>
  <c r="AE1151" i="39" s="1"/>
  <c r="AJ1151" i="39"/>
  <c r="AG1152" i="39"/>
  <c r="X1153" i="39"/>
  <c r="AH1153" i="39" s="1"/>
  <c r="AE1153" i="39" s="1"/>
  <c r="AJ1153" i="39"/>
  <c r="AG1154" i="39"/>
  <c r="X1155" i="39"/>
  <c r="AH1155" i="39" s="1"/>
  <c r="AE1155" i="39" s="1"/>
  <c r="AJ1155" i="39"/>
  <c r="AG1156" i="39"/>
  <c r="X1157" i="39"/>
  <c r="AH1157" i="39" s="1"/>
  <c r="AE1157" i="39" s="1"/>
  <c r="AJ1157" i="39"/>
  <c r="AG1158" i="39"/>
  <c r="AA1159" i="39"/>
  <c r="AK1159" i="39" s="1"/>
  <c r="AB1160" i="39"/>
  <c r="AL1160" i="39" s="1"/>
  <c r="V1160" i="39"/>
  <c r="AA1160" i="39"/>
  <c r="AK1160" i="39" s="1"/>
  <c r="AI1161" i="39"/>
  <c r="AJ1162" i="39"/>
  <c r="V1163" i="39"/>
  <c r="AJ1163" i="39"/>
  <c r="W1164" i="39"/>
  <c r="AG1164" i="39" s="1"/>
  <c r="W1165" i="39"/>
  <c r="AG1165" i="39" s="1"/>
  <c r="X1166" i="39"/>
  <c r="AH1166" i="39" s="1"/>
  <c r="AE1166" i="39" s="1"/>
  <c r="X1167" i="39"/>
  <c r="AH1167" i="39" s="1"/>
  <c r="AE1167" i="39" s="1"/>
  <c r="Z1169" i="39"/>
  <c r="AJ1169" i="39" s="1"/>
  <c r="AG1169" i="39"/>
  <c r="AH1170" i="39"/>
  <c r="AE1170" i="39" s="1"/>
  <c r="AA1171" i="39"/>
  <c r="AK1171" i="39" s="1"/>
  <c r="AB1172" i="39"/>
  <c r="AL1172" i="39" s="1"/>
  <c r="V1172" i="39"/>
  <c r="AA1172" i="39"/>
  <c r="AK1172" i="39" s="1"/>
  <c r="AI1173" i="39"/>
  <c r="AJ1174" i="39"/>
  <c r="V1175" i="39"/>
  <c r="W1176" i="39"/>
  <c r="AG1176" i="39" s="1"/>
  <c r="W1177" i="39"/>
  <c r="AG1177" i="39" s="1"/>
  <c r="X1178" i="39"/>
  <c r="AH1178" i="39" s="1"/>
  <c r="AE1178" i="39" s="1"/>
  <c r="X1179" i="39"/>
  <c r="AH1179" i="39" s="1"/>
  <c r="AE1179" i="39" s="1"/>
  <c r="Z1181" i="39"/>
  <c r="AJ1181" i="39" s="1"/>
  <c r="AG1181" i="39"/>
  <c r="AH1182" i="39"/>
  <c r="AA1183" i="39"/>
  <c r="AK1183" i="39" s="1"/>
  <c r="AB1184" i="39"/>
  <c r="AL1184" i="39" s="1"/>
  <c r="V1184" i="39"/>
  <c r="AA1184" i="39"/>
  <c r="AK1184" i="39" s="1"/>
  <c r="AI1185" i="39"/>
  <c r="AJ1186" i="39"/>
  <c r="V1187" i="39"/>
  <c r="AJ1187" i="39"/>
  <c r="W1188" i="39"/>
  <c r="AG1188" i="39" s="1"/>
  <c r="W1189" i="39"/>
  <c r="X1190" i="39"/>
  <c r="AH1190" i="39" s="1"/>
  <c r="AE1190" i="39" s="1"/>
  <c r="X1191" i="39"/>
  <c r="AH1191" i="39" s="1"/>
  <c r="Z1193" i="39"/>
  <c r="AJ1193" i="39" s="1"/>
  <c r="AG1193" i="39"/>
  <c r="AH1194" i="39"/>
  <c r="AA1195" i="39"/>
  <c r="AB1196" i="39"/>
  <c r="AL1196" i="39" s="1"/>
  <c r="V1196" i="39"/>
  <c r="AA1196" i="39"/>
  <c r="AK1196" i="39" s="1"/>
  <c r="AI1197" i="39"/>
  <c r="AJ1198" i="39"/>
  <c r="V1199" i="39"/>
  <c r="W1200" i="39"/>
  <c r="AG1200" i="39" s="1"/>
  <c r="AK1200" i="39"/>
  <c r="W1201" i="39"/>
  <c r="AG1201" i="39" s="1"/>
  <c r="X1202" i="39"/>
  <c r="AH1202" i="39" s="1"/>
  <c r="AE1202" i="39" s="1"/>
  <c r="X1203" i="39"/>
  <c r="AH1203" i="39" s="1"/>
  <c r="AE1203" i="39" s="1"/>
  <c r="Z1205" i="39"/>
  <c r="AJ1205" i="39" s="1"/>
  <c r="AG1205" i="39"/>
  <c r="AH1206" i="39"/>
  <c r="AE1206" i="39" s="1"/>
  <c r="AA1207" i="39"/>
  <c r="AK1207" i="39" s="1"/>
  <c r="AB1208" i="39"/>
  <c r="AL1208" i="39" s="1"/>
  <c r="V1208" i="39"/>
  <c r="AA1208" i="39"/>
  <c r="AK1208" i="39" s="1"/>
  <c r="AI1209" i="39"/>
  <c r="AJ1210" i="39"/>
  <c r="V1211" i="39"/>
  <c r="W1212" i="39"/>
  <c r="AG1212" i="39" s="1"/>
  <c r="W1213" i="39"/>
  <c r="AG1213" i="39" s="1"/>
  <c r="X1214" i="39"/>
  <c r="X1215" i="39"/>
  <c r="AH1215" i="39" s="1"/>
  <c r="AE1215" i="39" s="1"/>
  <c r="Z1217" i="39"/>
  <c r="AJ1217" i="39" s="1"/>
  <c r="AG1217" i="39"/>
  <c r="AH1218" i="39"/>
  <c r="AE1218" i="39" s="1"/>
  <c r="AA1219" i="39"/>
  <c r="AK1219" i="39" s="1"/>
  <c r="AB1220" i="39"/>
  <c r="AL1220" i="39" s="1"/>
  <c r="V1220" i="39"/>
  <c r="AA1220" i="39"/>
  <c r="AK1220" i="39" s="1"/>
  <c r="AI1221" i="39"/>
  <c r="AJ1222" i="39"/>
  <c r="V1223" i="39"/>
  <c r="W1224" i="39"/>
  <c r="AG1224" i="39" s="1"/>
  <c r="W1225" i="39"/>
  <c r="AG1225" i="39" s="1"/>
  <c r="X1226" i="39"/>
  <c r="AH1226" i="39" s="1"/>
  <c r="AE1226" i="39" s="1"/>
  <c r="X1227" i="39"/>
  <c r="Z1229" i="39"/>
  <c r="AJ1229" i="39" s="1"/>
  <c r="AG1229" i="39"/>
  <c r="AH1230" i="39"/>
  <c r="AE1230" i="39" s="1"/>
  <c r="AA1231" i="39"/>
  <c r="AK1231" i="39" s="1"/>
  <c r="AB1232" i="39"/>
  <c r="AL1232" i="39" s="1"/>
  <c r="V1232" i="39"/>
  <c r="AA1232" i="39"/>
  <c r="AK1232" i="39" s="1"/>
  <c r="AI1233" i="39"/>
  <c r="AG1235" i="39"/>
  <c r="AG1237" i="39"/>
  <c r="AG1239" i="39"/>
  <c r="AG1241" i="39"/>
  <c r="AI1241" i="39"/>
  <c r="AG1243" i="39"/>
  <c r="AG1245" i="39"/>
  <c r="AG1247" i="39"/>
  <c r="AI1247" i="39"/>
  <c r="AG1249" i="39"/>
  <c r="AG1251" i="39"/>
  <c r="AG1253" i="39"/>
  <c r="AI1253" i="39"/>
  <c r="AJ1255" i="39"/>
  <c r="AG1255" i="39"/>
  <c r="Y1258" i="39"/>
  <c r="AI1258" i="39" s="1"/>
  <c r="W1259" i="39"/>
  <c r="W1260" i="39"/>
  <c r="AG1260" i="39" s="1"/>
  <c r="V1261" i="39"/>
  <c r="AH1261" i="39"/>
  <c r="AE1261" i="39" s="1"/>
  <c r="AF1262" i="39"/>
  <c r="AF1263" i="39"/>
  <c r="AA1264" i="39"/>
  <c r="AK1264" i="39" s="1"/>
  <c r="X1264" i="39"/>
  <c r="AH1264" i="39" s="1"/>
  <c r="AE1264" i="39" s="1"/>
  <c r="AB1264" i="39"/>
  <c r="AL1264" i="39" s="1"/>
  <c r="V1264" i="39"/>
  <c r="X1265" i="39"/>
  <c r="AH1265" i="39" s="1"/>
  <c r="AA1265" i="39"/>
  <c r="AK1265" i="39" s="1"/>
  <c r="Y1265" i="39"/>
  <c r="AI1265" i="39" s="1"/>
  <c r="AI1266" i="39"/>
  <c r="AI1268" i="39"/>
  <c r="AG1268" i="39"/>
  <c r="AH1268" i="39"/>
  <c r="AE1268" i="39" s="1"/>
  <c r="AL1269" i="39"/>
  <c r="AF1269" i="39"/>
  <c r="AG1269" i="39"/>
  <c r="AJ1269" i="39"/>
  <c r="AH1269" i="39"/>
  <c r="AE1269" i="39" s="1"/>
  <c r="AK1269" i="39"/>
  <c r="AF1274" i="39"/>
  <c r="AJ1278" i="39"/>
  <c r="AI1280" i="39"/>
  <c r="AG1280" i="39"/>
  <c r="AL1280" i="39"/>
  <c r="AH1280" i="39"/>
  <c r="AE1280" i="39" s="1"/>
  <c r="AJ1282" i="39"/>
  <c r="AI1284" i="39"/>
  <c r="AG1284" i="39"/>
  <c r="AL1284" i="39"/>
  <c r="AH1284" i="39"/>
  <c r="AE1284" i="39" s="1"/>
  <c r="AJ1286" i="39"/>
  <c r="AI1288" i="39"/>
  <c r="AG1288" i="39"/>
  <c r="AL1288" i="39"/>
  <c r="AH1288" i="39"/>
  <c r="AE1288" i="39" s="1"/>
  <c r="AJ1290" i="39"/>
  <c r="AI1292" i="39"/>
  <c r="AG1292" i="39"/>
  <c r="AL1292" i="39"/>
  <c r="AH1292" i="39"/>
  <c r="AJ1294" i="39"/>
  <c r="AI1296" i="39"/>
  <c r="AG1296" i="39"/>
  <c r="AL1296" i="39"/>
  <c r="AH1296" i="39"/>
  <c r="AJ1298" i="39"/>
  <c r="AI1300" i="39"/>
  <c r="AG1300" i="39"/>
  <c r="AL1300" i="39"/>
  <c r="AH1300" i="39"/>
  <c r="AJ1302" i="39"/>
  <c r="AI1304" i="39"/>
  <c r="AG1304" i="39"/>
  <c r="AL1304" i="39"/>
  <c r="AH1304" i="39"/>
  <c r="AE1304" i="39" s="1"/>
  <c r="AJ1306" i="39"/>
  <c r="AI1308" i="39"/>
  <c r="AG1308" i="39"/>
  <c r="AL1308" i="39"/>
  <c r="AH1308" i="39"/>
  <c r="AE1308" i="39" s="1"/>
  <c r="AJ1310" i="39"/>
  <c r="AI1312" i="39"/>
  <c r="AG1312" i="39"/>
  <c r="AL1312" i="39"/>
  <c r="AH1312" i="39"/>
  <c r="AE1312" i="39" s="1"/>
  <c r="AJ1314" i="39"/>
  <c r="AI1316" i="39"/>
  <c r="AG1316" i="39"/>
  <c r="AL1316" i="39"/>
  <c r="AH1316" i="39"/>
  <c r="AJ1318" i="39"/>
  <c r="AI1320" i="39"/>
  <c r="AG1320" i="39"/>
  <c r="AL1320" i="39"/>
  <c r="AH1320" i="39"/>
  <c r="AJ1322" i="39"/>
  <c r="AI1324" i="39"/>
  <c r="AG1324" i="39"/>
  <c r="AL1324" i="39"/>
  <c r="AH1324" i="39"/>
  <c r="AJ1326" i="39"/>
  <c r="AI1328" i="39"/>
  <c r="AG1328" i="39"/>
  <c r="AL1328" i="39"/>
  <c r="AH1328" i="39"/>
  <c r="AE1328" i="39" s="1"/>
  <c r="AJ1330" i="39"/>
  <c r="AI1332" i="39"/>
  <c r="AG1332" i="39"/>
  <c r="AL1332" i="39"/>
  <c r="AH1332" i="39"/>
  <c r="AE1332" i="39" s="1"/>
  <c r="AJ1334" i="39"/>
  <c r="AI1336" i="39"/>
  <c r="AG1336" i="39"/>
  <c r="AL1336" i="39"/>
  <c r="AH1336" i="39"/>
  <c r="AE1336" i="39" s="1"/>
  <c r="AJ1338" i="39"/>
  <c r="AI1340" i="39"/>
  <c r="AG1340" i="39"/>
  <c r="AL1340" i="39"/>
  <c r="AH1340" i="39"/>
  <c r="AJ1342" i="39"/>
  <c r="AI1344" i="39"/>
  <c r="AG1344" i="39"/>
  <c r="AL1344" i="39"/>
  <c r="AH1344" i="39"/>
  <c r="AJ1346" i="39"/>
  <c r="AI1348" i="39"/>
  <c r="AG1348" i="39"/>
  <c r="AL1348" i="39"/>
  <c r="AH1348" i="39"/>
  <c r="AJ1350" i="39"/>
  <c r="AI1352" i="39"/>
  <c r="AG1352" i="39"/>
  <c r="AL1352" i="39"/>
  <c r="AH1352" i="39"/>
  <c r="AE1352" i="39" s="1"/>
  <c r="AJ1354" i="39"/>
  <c r="AI1356" i="39"/>
  <c r="AG1356" i="39"/>
  <c r="AL1356" i="39"/>
  <c r="AH1356" i="39"/>
  <c r="AE1356" i="39" s="1"/>
  <c r="AJ1358" i="39"/>
  <c r="AI1360" i="39"/>
  <c r="AG1360" i="39"/>
  <c r="AL1360" i="39"/>
  <c r="AH1360" i="39"/>
  <c r="AE1360" i="39" s="1"/>
  <c r="AJ1362" i="39"/>
  <c r="AI1364" i="39"/>
  <c r="AG1364" i="39"/>
  <c r="AL1364" i="39"/>
  <c r="AH1364" i="39"/>
  <c r="AJ1366" i="39"/>
  <c r="AI1368" i="39"/>
  <c r="AG1368" i="39"/>
  <c r="AL1368" i="39"/>
  <c r="AH1368" i="39"/>
  <c r="AJ1370" i="39"/>
  <c r="AI1372" i="39"/>
  <c r="AG1372" i="39"/>
  <c r="AL1372" i="39"/>
  <c r="AH1372" i="39"/>
  <c r="AJ1374" i="39"/>
  <c r="AI1376" i="39"/>
  <c r="AG1376" i="39"/>
  <c r="AL1376" i="39"/>
  <c r="AH1376" i="39"/>
  <c r="AE1376" i="39" s="1"/>
  <c r="AJ1378" i="39"/>
  <c r="AI1380" i="39"/>
  <c r="AG1380" i="39"/>
  <c r="AL1380" i="39"/>
  <c r="AH1380" i="39"/>
  <c r="AE1380" i="39" s="1"/>
  <c r="AJ1382" i="39"/>
  <c r="AI1384" i="39"/>
  <c r="AG1384" i="39"/>
  <c r="AL1384" i="39"/>
  <c r="AH1384" i="39"/>
  <c r="AE1384" i="39" s="1"/>
  <c r="AJ1386" i="39"/>
  <c r="AI1388" i="39"/>
  <c r="AG1388" i="39"/>
  <c r="AL1388" i="39"/>
  <c r="AH1388" i="39"/>
  <c r="AJ1390" i="39"/>
  <c r="AI1392" i="39"/>
  <c r="AG1392" i="39"/>
  <c r="AL1392" i="39"/>
  <c r="AH1392" i="39"/>
  <c r="AJ1394" i="39"/>
  <c r="AI1396" i="39"/>
  <c r="AG1396" i="39"/>
  <c r="AL1396" i="39"/>
  <c r="AH1396" i="39"/>
  <c r="AJ1398" i="39"/>
  <c r="AI1400" i="39"/>
  <c r="AG1400" i="39"/>
  <c r="AL1400" i="39"/>
  <c r="AH1400" i="39"/>
  <c r="AE1400" i="39" s="1"/>
  <c r="AJ1402" i="39"/>
  <c r="AI1404" i="39"/>
  <c r="AG1404" i="39"/>
  <c r="AL1404" i="39"/>
  <c r="AH1404" i="39"/>
  <c r="AE1404" i="39" s="1"/>
  <c r="AJ1406" i="39"/>
  <c r="AI1408" i="39"/>
  <c r="AG1408" i="39"/>
  <c r="AL1408" i="39"/>
  <c r="AH1408" i="39"/>
  <c r="AE1408" i="39" s="1"/>
  <c r="AJ1410" i="39"/>
  <c r="AI1412" i="39"/>
  <c r="AG1412" i="39"/>
  <c r="AL1412" i="39"/>
  <c r="AH1412" i="39"/>
  <c r="AJ1414" i="39"/>
  <c r="AI1416" i="39"/>
  <c r="AG1416" i="39"/>
  <c r="AL1416" i="39"/>
  <c r="AH1416" i="39"/>
  <c r="AJ1418" i="39"/>
  <c r="AI1420" i="39"/>
  <c r="AG1420" i="39"/>
  <c r="AL1420" i="39"/>
  <c r="AH1420" i="39"/>
  <c r="AJ1422" i="39"/>
  <c r="AI1424" i="39"/>
  <c r="AG1424" i="39"/>
  <c r="AL1424" i="39"/>
  <c r="AH1424" i="39"/>
  <c r="AE1424" i="39" s="1"/>
  <c r="AJ1426" i="39"/>
  <c r="AI1428" i="39"/>
  <c r="AG1428" i="39"/>
  <c r="AL1428" i="39"/>
  <c r="AH1428" i="39"/>
  <c r="AE1428" i="39" s="1"/>
  <c r="AJ1430" i="39"/>
  <c r="AI1432" i="39"/>
  <c r="AG1432" i="39"/>
  <c r="AL1432" i="39"/>
  <c r="AH1432" i="39"/>
  <c r="AE1432" i="39" s="1"/>
  <c r="AJ1434" i="39"/>
  <c r="AI1436" i="39"/>
  <c r="AG1436" i="39"/>
  <c r="AL1436" i="39"/>
  <c r="AH1436" i="39"/>
  <c r="AJ1438" i="39"/>
  <c r="AI1440" i="39"/>
  <c r="AG1440" i="39"/>
  <c r="AL1440" i="39"/>
  <c r="AH1440" i="39"/>
  <c r="AJ1442" i="39"/>
  <c r="AI1444" i="39"/>
  <c r="AG1444" i="39"/>
  <c r="AL1444" i="39"/>
  <c r="AH1444" i="39"/>
  <c r="AJ1446" i="39"/>
  <c r="AI1448" i="39"/>
  <c r="AG1448" i="39"/>
  <c r="AL1448" i="39"/>
  <c r="AH1448" i="39"/>
  <c r="AE1448" i="39" s="1"/>
  <c r="AJ1450" i="39"/>
  <c r="AI1452" i="39"/>
  <c r="AG1452" i="39"/>
  <c r="AL1452" i="39"/>
  <c r="AH1452" i="39"/>
  <c r="AE1452" i="39" s="1"/>
  <c r="AJ1454" i="39"/>
  <c r="AI1456" i="39"/>
  <c r="AG1456" i="39"/>
  <c r="AL1456" i="39"/>
  <c r="AH1456" i="39"/>
  <c r="AE1456" i="39" s="1"/>
  <c r="AJ1458" i="39"/>
  <c r="AI1460" i="39"/>
  <c r="AG1460" i="39"/>
  <c r="AL1460" i="39"/>
  <c r="AH1460" i="39"/>
  <c r="AJ1462" i="39"/>
  <c r="AI1464" i="39"/>
  <c r="AG1464" i="39"/>
  <c r="AL1464" i="39"/>
  <c r="AH1464" i="39"/>
  <c r="AJ1466" i="39"/>
  <c r="AI1468" i="39"/>
  <c r="AG1468" i="39"/>
  <c r="AL1468" i="39"/>
  <c r="AH1468" i="39"/>
  <c r="AJ1470" i="39"/>
  <c r="AI1472" i="39"/>
  <c r="AG1472" i="39"/>
  <c r="AL1472" i="39"/>
  <c r="AH1472" i="39"/>
  <c r="AE1472" i="39" s="1"/>
  <c r="AJ1474" i="39"/>
  <c r="AI1476" i="39"/>
  <c r="AG1476" i="39"/>
  <c r="AL1476" i="39"/>
  <c r="AH1476" i="39"/>
  <c r="AE1476" i="39" s="1"/>
  <c r="AJ1478" i="39"/>
  <c r="AI1480" i="39"/>
  <c r="AG1480" i="39"/>
  <c r="AL1480" i="39"/>
  <c r="AH1480" i="39"/>
  <c r="AE1480" i="39" s="1"/>
  <c r="AJ1482" i="39"/>
  <c r="AI1484" i="39"/>
  <c r="AG1484" i="39"/>
  <c r="AL1484" i="39"/>
  <c r="AH1484" i="39"/>
  <c r="AJ1486" i="39"/>
  <c r="AI1488" i="39"/>
  <c r="AG1488" i="39"/>
  <c r="AL1488" i="39"/>
  <c r="AH1488" i="39"/>
  <c r="X1490" i="39"/>
  <c r="AH1490" i="39" s="1"/>
  <c r="AE1490" i="39" s="1"/>
  <c r="AH1507" i="39"/>
  <c r="AL1507" i="39"/>
  <c r="AF1507" i="39"/>
  <c r="AK1507" i="39"/>
  <c r="AI1507" i="39"/>
  <c r="AG1507" i="39"/>
  <c r="Y1508" i="39"/>
  <c r="W1508" i="39"/>
  <c r="AG1508" i="39" s="1"/>
  <c r="Z1508" i="39"/>
  <c r="AJ1508" i="39" s="1"/>
  <c r="V1508" i="39"/>
  <c r="AA1508" i="39"/>
  <c r="AK1508" i="39" s="1"/>
  <c r="AK1510" i="39"/>
  <c r="AH1510" i="39"/>
  <c r="AF1510" i="39"/>
  <c r="AH1513" i="39"/>
  <c r="AL1513" i="39"/>
  <c r="AF1513" i="39"/>
  <c r="AG1513" i="39"/>
  <c r="AK1513" i="39"/>
  <c r="AI1513" i="39"/>
  <c r="Y1514" i="39"/>
  <c r="AI1514" i="39" s="1"/>
  <c r="W1514" i="39"/>
  <c r="AG1514" i="39" s="1"/>
  <c r="AA1514" i="39"/>
  <c r="AK1514" i="39" s="1"/>
  <c r="Z1514" i="39"/>
  <c r="AJ1514" i="39" s="1"/>
  <c r="V1514" i="39"/>
  <c r="AH1515" i="39"/>
  <c r="AE1515" i="39" s="1"/>
  <c r="AL1515" i="39"/>
  <c r="AF1515" i="39"/>
  <c r="AK1515" i="39"/>
  <c r="AJ1515" i="39"/>
  <c r="AG1515" i="39"/>
  <c r="X1520" i="39"/>
  <c r="AH1520" i="39" s="1"/>
  <c r="AE1520" i="39" s="1"/>
  <c r="X1526" i="39"/>
  <c r="AH1526" i="39" s="1"/>
  <c r="AH1543" i="39"/>
  <c r="AL1543" i="39"/>
  <c r="AF1543" i="39"/>
  <c r="AK1543" i="39"/>
  <c r="AI1543" i="39"/>
  <c r="AG1543" i="39"/>
  <c r="Y1544" i="39"/>
  <c r="W1544" i="39"/>
  <c r="AG1544" i="39" s="1"/>
  <c r="Z1544" i="39"/>
  <c r="AJ1544" i="39" s="1"/>
  <c r="V1544" i="39"/>
  <c r="AA1544" i="39"/>
  <c r="AK1544" i="39" s="1"/>
  <c r="AK1546" i="39"/>
  <c r="AH1546" i="39"/>
  <c r="AF1546" i="39"/>
  <c r="AH1549" i="39"/>
  <c r="AL1549" i="39"/>
  <c r="AF1549" i="39"/>
  <c r="AG1549" i="39"/>
  <c r="AK1549" i="39"/>
  <c r="AI1549" i="39"/>
  <c r="Y1550" i="39"/>
  <c r="AI1550" i="39" s="1"/>
  <c r="W1550" i="39"/>
  <c r="AG1550" i="39" s="1"/>
  <c r="AA1550" i="39"/>
  <c r="AK1550" i="39" s="1"/>
  <c r="Z1550" i="39"/>
  <c r="V1550" i="39"/>
  <c r="AH1551" i="39"/>
  <c r="AE1551" i="39" s="1"/>
  <c r="AL1551" i="39"/>
  <c r="AF1551" i="39"/>
  <c r="AK1551" i="39"/>
  <c r="AJ1551" i="39"/>
  <c r="AG1551" i="39"/>
  <c r="X1556" i="39"/>
  <c r="AH1556" i="39" s="1"/>
  <c r="AE1556" i="39" s="1"/>
  <c r="X1562" i="39"/>
  <c r="AH1562" i="39" s="1"/>
  <c r="AE1562" i="39" s="1"/>
  <c r="AH1579" i="39"/>
  <c r="AL1579" i="39"/>
  <c r="AF1579" i="39"/>
  <c r="AK1579" i="39"/>
  <c r="AI1579" i="39"/>
  <c r="AG1579" i="39"/>
  <c r="Y1580" i="39"/>
  <c r="AI1580" i="39" s="1"/>
  <c r="W1580" i="39"/>
  <c r="AG1580" i="39" s="1"/>
  <c r="Z1580" i="39"/>
  <c r="V1580" i="39"/>
  <c r="AA1580" i="39"/>
  <c r="AK1580" i="39" s="1"/>
  <c r="AK1582" i="39"/>
  <c r="AH1582" i="39"/>
  <c r="AF1582" i="39"/>
  <c r="AH1585" i="39"/>
  <c r="AL1585" i="39"/>
  <c r="AF1585" i="39"/>
  <c r="AG1585" i="39"/>
  <c r="AK1585" i="39"/>
  <c r="AI1585" i="39"/>
  <c r="Y1586" i="39"/>
  <c r="AI1586" i="39" s="1"/>
  <c r="W1586" i="39"/>
  <c r="AG1586" i="39" s="1"/>
  <c r="AA1586" i="39"/>
  <c r="AK1586" i="39" s="1"/>
  <c r="Z1586" i="39"/>
  <c r="AJ1586" i="39" s="1"/>
  <c r="V1586" i="39"/>
  <c r="AH1587" i="39"/>
  <c r="AE1587" i="39" s="1"/>
  <c r="AL1587" i="39"/>
  <c r="AF1587" i="39"/>
  <c r="AK1587" i="39"/>
  <c r="AJ1587" i="39"/>
  <c r="AG1587" i="39"/>
  <c r="X1592" i="39"/>
  <c r="AH1592" i="39" s="1"/>
  <c r="AE1592" i="39" s="1"/>
  <c r="X1598" i="39"/>
  <c r="AH1598" i="39" s="1"/>
  <c r="AE1598" i="39" s="1"/>
  <c r="AH1615" i="39"/>
  <c r="AL1615" i="39"/>
  <c r="AF1615" i="39"/>
  <c r="AK1615" i="39"/>
  <c r="AI1615" i="39"/>
  <c r="AG1615" i="39"/>
  <c r="Y1616" i="39"/>
  <c r="AI1616" i="39" s="1"/>
  <c r="W1616" i="39"/>
  <c r="AG1616" i="39" s="1"/>
  <c r="Z1616" i="39"/>
  <c r="AJ1616" i="39" s="1"/>
  <c r="V1616" i="39"/>
  <c r="AA1616" i="39"/>
  <c r="AK1616" i="39" s="1"/>
  <c r="AK1618" i="39"/>
  <c r="AH1618" i="39"/>
  <c r="AF1618" i="39"/>
  <c r="AH1621" i="39"/>
  <c r="AL1621" i="39"/>
  <c r="AF1621" i="39"/>
  <c r="AG1621" i="39"/>
  <c r="AK1621" i="39"/>
  <c r="AI1621" i="39"/>
  <c r="Y1622" i="39"/>
  <c r="W1622" i="39"/>
  <c r="AG1622" i="39" s="1"/>
  <c r="AA1622" i="39"/>
  <c r="AK1622" i="39" s="1"/>
  <c r="Z1622" i="39"/>
  <c r="AJ1622" i="39" s="1"/>
  <c r="V1622" i="39"/>
  <c r="AH1623" i="39"/>
  <c r="AE1623" i="39" s="1"/>
  <c r="AL1623" i="39"/>
  <c r="AF1623" i="39"/>
  <c r="AK1623" i="39"/>
  <c r="AJ1623" i="39"/>
  <c r="AG1623" i="39"/>
  <c r="X1628" i="39"/>
  <c r="AH1628" i="39" s="1"/>
  <c r="AE1628" i="39" s="1"/>
  <c r="X1634" i="39"/>
  <c r="AH1634" i="39" s="1"/>
  <c r="AE1634" i="39" s="1"/>
  <c r="AJ1670" i="39"/>
  <c r="AF1670" i="39"/>
  <c r="AL1670" i="39"/>
  <c r="AH1670" i="39"/>
  <c r="AL1672" i="39"/>
  <c r="AJ1672" i="39"/>
  <c r="AF1672" i="39"/>
  <c r="AJ1694" i="39"/>
  <c r="AF1694" i="39"/>
  <c r="AL1694" i="39"/>
  <c r="AH1694" i="39"/>
  <c r="AE1694" i="39" s="1"/>
  <c r="AL1696" i="39"/>
  <c r="AJ1696" i="39"/>
  <c r="AF1696" i="39"/>
  <c r="AJ1714" i="39"/>
  <c r="AH1714" i="39"/>
  <c r="AF1714" i="39"/>
  <c r="AL1714" i="39"/>
  <c r="AJ1726" i="39"/>
  <c r="AH1726" i="39"/>
  <c r="AE1726" i="39" s="1"/>
  <c r="AF1726" i="39"/>
  <c r="AL1726" i="39"/>
  <c r="AJ1738" i="39"/>
  <c r="AH1738" i="39"/>
  <c r="AF1738" i="39"/>
  <c r="AL1738" i="39"/>
  <c r="AK1127" i="39"/>
  <c r="AK1129" i="39"/>
  <c r="AK1131" i="39"/>
  <c r="AK1133" i="39"/>
  <c r="AK1135" i="39"/>
  <c r="AK1137" i="39"/>
  <c r="AK1139" i="39"/>
  <c r="AK1141" i="39"/>
  <c r="AK1143" i="39"/>
  <c r="AK1145" i="39"/>
  <c r="AK1147" i="39"/>
  <c r="AH1148" i="39"/>
  <c r="AE1148" i="39" s="1"/>
  <c r="AK1149" i="39"/>
  <c r="AH1150" i="39"/>
  <c r="AE1150" i="39" s="1"/>
  <c r="AK1151" i="39"/>
  <c r="AH1152" i="39"/>
  <c r="AE1152" i="39" s="1"/>
  <c r="AK1153" i="39"/>
  <c r="AH1154" i="39"/>
  <c r="AE1154" i="39" s="1"/>
  <c r="AK1155" i="39"/>
  <c r="AH1156" i="39"/>
  <c r="AE1156" i="39" s="1"/>
  <c r="AK1157" i="39"/>
  <c r="AI1158" i="39"/>
  <c r="AE1158" i="39" s="1"/>
  <c r="AJ1161" i="39"/>
  <c r="W1163" i="39"/>
  <c r="AG1163" i="39" s="1"/>
  <c r="X1164" i="39"/>
  <c r="AH1164" i="39" s="1"/>
  <c r="AG1168" i="39"/>
  <c r="AA1169" i="39"/>
  <c r="AK1169" i="39" s="1"/>
  <c r="AB1170" i="39"/>
  <c r="AL1170" i="39" s="1"/>
  <c r="V1170" i="39"/>
  <c r="AA1170" i="39"/>
  <c r="AK1170" i="39" s="1"/>
  <c r="AJ1173" i="39"/>
  <c r="W1175" i="39"/>
  <c r="AG1175" i="39" s="1"/>
  <c r="X1176" i="39"/>
  <c r="AH1176" i="39" s="1"/>
  <c r="AE1176" i="39" s="1"/>
  <c r="AG1179" i="39"/>
  <c r="AG1180" i="39"/>
  <c r="AA1181" i="39"/>
  <c r="AK1181" i="39" s="1"/>
  <c r="AB1182" i="39"/>
  <c r="AL1182" i="39" s="1"/>
  <c r="V1182" i="39"/>
  <c r="AA1182" i="39"/>
  <c r="AK1182" i="39" s="1"/>
  <c r="AJ1185" i="39"/>
  <c r="W1187" i="39"/>
  <c r="AG1187" i="39" s="1"/>
  <c r="X1188" i="39"/>
  <c r="AH1188" i="39" s="1"/>
  <c r="AE1188" i="39" s="1"/>
  <c r="AG1192" i="39"/>
  <c r="AA1193" i="39"/>
  <c r="AK1193" i="39" s="1"/>
  <c r="AB1194" i="39"/>
  <c r="AL1194" i="39" s="1"/>
  <c r="V1194" i="39"/>
  <c r="AA1194" i="39"/>
  <c r="AK1194" i="39" s="1"/>
  <c r="AJ1197" i="39"/>
  <c r="W1199" i="39"/>
  <c r="AG1199" i="39" s="1"/>
  <c r="X1200" i="39"/>
  <c r="AH1200" i="39" s="1"/>
  <c r="AH1204" i="39"/>
  <c r="AE1204" i="39" s="1"/>
  <c r="AG1204" i="39"/>
  <c r="AA1205" i="39"/>
  <c r="AK1205" i="39" s="1"/>
  <c r="AB1206" i="39"/>
  <c r="AL1206" i="39" s="1"/>
  <c r="V1206" i="39"/>
  <c r="AA1206" i="39"/>
  <c r="AK1206" i="39" s="1"/>
  <c r="AJ1209" i="39"/>
  <c r="W1211" i="39"/>
  <c r="AG1211" i="39" s="1"/>
  <c r="X1212" i="39"/>
  <c r="AH1212" i="39" s="1"/>
  <c r="AG1216" i="39"/>
  <c r="AA1217" i="39"/>
  <c r="AK1217" i="39" s="1"/>
  <c r="AB1218" i="39"/>
  <c r="AL1218" i="39" s="1"/>
  <c r="V1218" i="39"/>
  <c r="AA1218" i="39"/>
  <c r="AK1218" i="39" s="1"/>
  <c r="AJ1221" i="39"/>
  <c r="W1223" i="39"/>
  <c r="AG1223" i="39" s="1"/>
  <c r="X1224" i="39"/>
  <c r="AH1224" i="39" s="1"/>
  <c r="AE1224" i="39" s="1"/>
  <c r="AG1228" i="39"/>
  <c r="AA1229" i="39"/>
  <c r="AK1229" i="39" s="1"/>
  <c r="AB1230" i="39"/>
  <c r="AL1230" i="39" s="1"/>
  <c r="V1230" i="39"/>
  <c r="AA1230" i="39"/>
  <c r="AK1230" i="39" s="1"/>
  <c r="AJ1233" i="39"/>
  <c r="AF1234" i="39"/>
  <c r="AA1235" i="39"/>
  <c r="AK1235" i="39" s="1"/>
  <c r="Y1235" i="39"/>
  <c r="AI1235" i="39" s="1"/>
  <c r="AB1235" i="39"/>
  <c r="AL1235" i="39" s="1"/>
  <c r="AF1236" i="39"/>
  <c r="AA1237" i="39"/>
  <c r="AK1237" i="39" s="1"/>
  <c r="Y1237" i="39"/>
  <c r="AI1237" i="39" s="1"/>
  <c r="AB1237" i="39"/>
  <c r="AL1237" i="39" s="1"/>
  <c r="AF1238" i="39"/>
  <c r="AA1239" i="39"/>
  <c r="AK1239" i="39" s="1"/>
  <c r="Y1239" i="39"/>
  <c r="AI1239" i="39" s="1"/>
  <c r="AB1239" i="39"/>
  <c r="AL1239" i="39" s="1"/>
  <c r="AF1240" i="39"/>
  <c r="AA1241" i="39"/>
  <c r="AK1241" i="39" s="1"/>
  <c r="Y1241" i="39"/>
  <c r="AB1241" i="39"/>
  <c r="AL1241" i="39" s="1"/>
  <c r="AF1242" i="39"/>
  <c r="AA1243" i="39"/>
  <c r="AK1243" i="39" s="1"/>
  <c r="Y1243" i="39"/>
  <c r="AI1243" i="39" s="1"/>
  <c r="AB1243" i="39"/>
  <c r="AL1243" i="39" s="1"/>
  <c r="AF1244" i="39"/>
  <c r="AA1245" i="39"/>
  <c r="AK1245" i="39" s="1"/>
  <c r="Y1245" i="39"/>
  <c r="AI1245" i="39" s="1"/>
  <c r="AB1245" i="39"/>
  <c r="AL1245" i="39" s="1"/>
  <c r="AF1246" i="39"/>
  <c r="AA1247" i="39"/>
  <c r="AK1247" i="39" s="1"/>
  <c r="Y1247" i="39"/>
  <c r="AB1247" i="39"/>
  <c r="AL1247" i="39" s="1"/>
  <c r="AF1248" i="39"/>
  <c r="AA1249" i="39"/>
  <c r="AK1249" i="39" s="1"/>
  <c r="Y1249" i="39"/>
  <c r="AI1249" i="39" s="1"/>
  <c r="AB1249" i="39"/>
  <c r="AL1249" i="39" s="1"/>
  <c r="AF1250" i="39"/>
  <c r="AA1251" i="39"/>
  <c r="AK1251" i="39" s="1"/>
  <c r="Y1251" i="39"/>
  <c r="AI1251" i="39" s="1"/>
  <c r="AB1251" i="39"/>
  <c r="AL1251" i="39" s="1"/>
  <c r="AF1252" i="39"/>
  <c r="AA1253" i="39"/>
  <c r="AK1253" i="39" s="1"/>
  <c r="Y1253" i="39"/>
  <c r="AB1253" i="39"/>
  <c r="AL1253" i="39" s="1"/>
  <c r="AF1254" i="39"/>
  <c r="X1255" i="39"/>
  <c r="AH1255" i="39" s="1"/>
  <c r="AA1255" i="39"/>
  <c r="AK1255" i="39" s="1"/>
  <c r="Y1255" i="39"/>
  <c r="AI1255" i="39" s="1"/>
  <c r="AG1256" i="39"/>
  <c r="AJ1256" i="39"/>
  <c r="AJ1257" i="39"/>
  <c r="Y1260" i="39"/>
  <c r="AI1260" i="39" s="1"/>
  <c r="W1261" i="39"/>
  <c r="AG1261" i="39" s="1"/>
  <c r="AI1262" i="39"/>
  <c r="AA1266" i="39"/>
  <c r="AK1266" i="39" s="1"/>
  <c r="X1266" i="39"/>
  <c r="AH1266" i="39" s="1"/>
  <c r="AE1266" i="39" s="1"/>
  <c r="AB1266" i="39"/>
  <c r="AL1266" i="39" s="1"/>
  <c r="V1266" i="39"/>
  <c r="AI1270" i="39"/>
  <c r="AG1270" i="39"/>
  <c r="AH1270" i="39"/>
  <c r="AE1270" i="39" s="1"/>
  <c r="AL1271" i="39"/>
  <c r="AF1271" i="39"/>
  <c r="AG1271" i="39"/>
  <c r="AJ1271" i="39"/>
  <c r="AH1271" i="39"/>
  <c r="AE1271" i="39" s="1"/>
  <c r="AK1271" i="39"/>
  <c r="AF1276" i="39"/>
  <c r="AL1279" i="39"/>
  <c r="AF1279" i="39"/>
  <c r="AG1279" i="39"/>
  <c r="AK1279" i="39"/>
  <c r="AJ1279" i="39"/>
  <c r="AH1279" i="39"/>
  <c r="AE1279" i="39" s="1"/>
  <c r="AL1283" i="39"/>
  <c r="AF1283" i="39"/>
  <c r="AG1283" i="39"/>
  <c r="AK1283" i="39"/>
  <c r="AJ1283" i="39"/>
  <c r="AH1283" i="39"/>
  <c r="AE1283" i="39" s="1"/>
  <c r="AL1287" i="39"/>
  <c r="AF1287" i="39"/>
  <c r="AG1287" i="39"/>
  <c r="AK1287" i="39"/>
  <c r="AJ1287" i="39"/>
  <c r="AH1287" i="39"/>
  <c r="AE1287" i="39" s="1"/>
  <c r="AL1291" i="39"/>
  <c r="AF1291" i="39"/>
  <c r="AG1291" i="39"/>
  <c r="AK1291" i="39"/>
  <c r="AJ1291" i="39"/>
  <c r="AH1291" i="39"/>
  <c r="AE1291" i="39" s="1"/>
  <c r="AL1295" i="39"/>
  <c r="AF1295" i="39"/>
  <c r="AG1295" i="39"/>
  <c r="AK1295" i="39"/>
  <c r="AJ1295" i="39"/>
  <c r="AH1295" i="39"/>
  <c r="AE1295" i="39" s="1"/>
  <c r="AL1299" i="39"/>
  <c r="AF1299" i="39"/>
  <c r="AG1299" i="39"/>
  <c r="AK1299" i="39"/>
  <c r="AJ1299" i="39"/>
  <c r="AH1299" i="39"/>
  <c r="AE1299" i="39" s="1"/>
  <c r="AL1303" i="39"/>
  <c r="AF1303" i="39"/>
  <c r="AG1303" i="39"/>
  <c r="AK1303" i="39"/>
  <c r="AJ1303" i="39"/>
  <c r="AH1303" i="39"/>
  <c r="AE1303" i="39" s="1"/>
  <c r="AL1307" i="39"/>
  <c r="AF1307" i="39"/>
  <c r="AG1307" i="39"/>
  <c r="AK1307" i="39"/>
  <c r="AJ1307" i="39"/>
  <c r="AH1307" i="39"/>
  <c r="AE1307" i="39" s="1"/>
  <c r="AL1311" i="39"/>
  <c r="AF1311" i="39"/>
  <c r="AG1311" i="39"/>
  <c r="AK1311" i="39"/>
  <c r="AJ1311" i="39"/>
  <c r="AH1311" i="39"/>
  <c r="AE1311" i="39" s="1"/>
  <c r="AL1315" i="39"/>
  <c r="AF1315" i="39"/>
  <c r="AG1315" i="39"/>
  <c r="AK1315" i="39"/>
  <c r="AJ1315" i="39"/>
  <c r="AH1315" i="39"/>
  <c r="AE1315" i="39" s="1"/>
  <c r="AL1319" i="39"/>
  <c r="AF1319" i="39"/>
  <c r="AG1319" i="39"/>
  <c r="AK1319" i="39"/>
  <c r="AJ1319" i="39"/>
  <c r="AH1319" i="39"/>
  <c r="AE1319" i="39" s="1"/>
  <c r="AL1323" i="39"/>
  <c r="AF1323" i="39"/>
  <c r="AG1323" i="39"/>
  <c r="AK1323" i="39"/>
  <c r="AJ1323" i="39"/>
  <c r="AH1323" i="39"/>
  <c r="AE1323" i="39" s="1"/>
  <c r="AL1327" i="39"/>
  <c r="AF1327" i="39"/>
  <c r="AG1327" i="39"/>
  <c r="AK1327" i="39"/>
  <c r="AJ1327" i="39"/>
  <c r="AH1327" i="39"/>
  <c r="AE1327" i="39" s="1"/>
  <c r="AL1331" i="39"/>
  <c r="AF1331" i="39"/>
  <c r="AG1331" i="39"/>
  <c r="AK1331" i="39"/>
  <c r="AJ1331" i="39"/>
  <c r="AH1331" i="39"/>
  <c r="AE1331" i="39" s="1"/>
  <c r="AL1335" i="39"/>
  <c r="AF1335" i="39"/>
  <c r="AG1335" i="39"/>
  <c r="AK1335" i="39"/>
  <c r="AJ1335" i="39"/>
  <c r="AH1335" i="39"/>
  <c r="AE1335" i="39" s="1"/>
  <c r="AL1339" i="39"/>
  <c r="AF1339" i="39"/>
  <c r="AG1339" i="39"/>
  <c r="AK1339" i="39"/>
  <c r="AJ1339" i="39"/>
  <c r="AH1339" i="39"/>
  <c r="AE1339" i="39" s="1"/>
  <c r="AL1343" i="39"/>
  <c r="AF1343" i="39"/>
  <c r="AG1343" i="39"/>
  <c r="AK1343" i="39"/>
  <c r="AJ1343" i="39"/>
  <c r="AH1343" i="39"/>
  <c r="AE1343" i="39" s="1"/>
  <c r="AL1347" i="39"/>
  <c r="AF1347" i="39"/>
  <c r="AG1347" i="39"/>
  <c r="AK1347" i="39"/>
  <c r="AJ1347" i="39"/>
  <c r="AH1347" i="39"/>
  <c r="AE1347" i="39" s="1"/>
  <c r="AL1351" i="39"/>
  <c r="AF1351" i="39"/>
  <c r="AG1351" i="39"/>
  <c r="AK1351" i="39"/>
  <c r="AJ1351" i="39"/>
  <c r="AH1351" i="39"/>
  <c r="AE1351" i="39" s="1"/>
  <c r="AL1355" i="39"/>
  <c r="AF1355" i="39"/>
  <c r="AG1355" i="39"/>
  <c r="AK1355" i="39"/>
  <c r="AJ1355" i="39"/>
  <c r="AH1355" i="39"/>
  <c r="AE1355" i="39" s="1"/>
  <c r="AL1359" i="39"/>
  <c r="AF1359" i="39"/>
  <c r="AG1359" i="39"/>
  <c r="AK1359" i="39"/>
  <c r="AJ1359" i="39"/>
  <c r="AH1359" i="39"/>
  <c r="AE1359" i="39" s="1"/>
  <c r="AL1363" i="39"/>
  <c r="AF1363" i="39"/>
  <c r="AG1363" i="39"/>
  <c r="AK1363" i="39"/>
  <c r="AJ1363" i="39"/>
  <c r="AH1363" i="39"/>
  <c r="AE1363" i="39" s="1"/>
  <c r="AL1367" i="39"/>
  <c r="AF1367" i="39"/>
  <c r="AG1367" i="39"/>
  <c r="AK1367" i="39"/>
  <c r="AJ1367" i="39"/>
  <c r="AH1367" i="39"/>
  <c r="AE1367" i="39" s="1"/>
  <c r="AL1371" i="39"/>
  <c r="AF1371" i="39"/>
  <c r="AG1371" i="39"/>
  <c r="AK1371" i="39"/>
  <c r="AJ1371" i="39"/>
  <c r="AH1371" i="39"/>
  <c r="AE1371" i="39" s="1"/>
  <c r="AL1375" i="39"/>
  <c r="AF1375" i="39"/>
  <c r="AG1375" i="39"/>
  <c r="AK1375" i="39"/>
  <c r="AJ1375" i="39"/>
  <c r="AH1375" i="39"/>
  <c r="AE1375" i="39" s="1"/>
  <c r="AL1379" i="39"/>
  <c r="AF1379" i="39"/>
  <c r="AG1379" i="39"/>
  <c r="AK1379" i="39"/>
  <c r="AJ1379" i="39"/>
  <c r="AH1379" i="39"/>
  <c r="AE1379" i="39" s="1"/>
  <c r="AL1383" i="39"/>
  <c r="AF1383" i="39"/>
  <c r="AG1383" i="39"/>
  <c r="AK1383" i="39"/>
  <c r="AJ1383" i="39"/>
  <c r="AH1383" i="39"/>
  <c r="AE1383" i="39" s="1"/>
  <c r="AL1387" i="39"/>
  <c r="AF1387" i="39"/>
  <c r="AG1387" i="39"/>
  <c r="AK1387" i="39"/>
  <c r="AJ1387" i="39"/>
  <c r="AH1387" i="39"/>
  <c r="AE1387" i="39" s="1"/>
  <c r="AL1391" i="39"/>
  <c r="AF1391" i="39"/>
  <c r="AG1391" i="39"/>
  <c r="AK1391" i="39"/>
  <c r="AJ1391" i="39"/>
  <c r="AH1391" i="39"/>
  <c r="AE1391" i="39" s="1"/>
  <c r="AL1395" i="39"/>
  <c r="AF1395" i="39"/>
  <c r="AG1395" i="39"/>
  <c r="AK1395" i="39"/>
  <c r="AJ1395" i="39"/>
  <c r="AH1395" i="39"/>
  <c r="AE1395" i="39" s="1"/>
  <c r="AL1399" i="39"/>
  <c r="AF1399" i="39"/>
  <c r="AG1399" i="39"/>
  <c r="AK1399" i="39"/>
  <c r="AJ1399" i="39"/>
  <c r="AH1399" i="39"/>
  <c r="AE1399" i="39" s="1"/>
  <c r="AL1403" i="39"/>
  <c r="AF1403" i="39"/>
  <c r="AG1403" i="39"/>
  <c r="AK1403" i="39"/>
  <c r="AJ1403" i="39"/>
  <c r="AH1403" i="39"/>
  <c r="AE1403" i="39" s="1"/>
  <c r="AL1407" i="39"/>
  <c r="AF1407" i="39"/>
  <c r="AG1407" i="39"/>
  <c r="AK1407" i="39"/>
  <c r="AJ1407" i="39"/>
  <c r="AH1407" i="39"/>
  <c r="AE1407" i="39" s="1"/>
  <c r="AL1411" i="39"/>
  <c r="AF1411" i="39"/>
  <c r="AG1411" i="39"/>
  <c r="AK1411" i="39"/>
  <c r="AJ1411" i="39"/>
  <c r="AH1411" i="39"/>
  <c r="AE1411" i="39" s="1"/>
  <c r="AL1415" i="39"/>
  <c r="AF1415" i="39"/>
  <c r="AG1415" i="39"/>
  <c r="AK1415" i="39"/>
  <c r="AJ1415" i="39"/>
  <c r="AH1415" i="39"/>
  <c r="AE1415" i="39" s="1"/>
  <c r="AL1419" i="39"/>
  <c r="AF1419" i="39"/>
  <c r="AG1419" i="39"/>
  <c r="AK1419" i="39"/>
  <c r="AJ1419" i="39"/>
  <c r="AH1419" i="39"/>
  <c r="AE1419" i="39" s="1"/>
  <c r="AL1423" i="39"/>
  <c r="AF1423" i="39"/>
  <c r="AG1423" i="39"/>
  <c r="AK1423" i="39"/>
  <c r="AJ1423" i="39"/>
  <c r="AH1423" i="39"/>
  <c r="AE1423" i="39" s="1"/>
  <c r="AL1427" i="39"/>
  <c r="AF1427" i="39"/>
  <c r="AG1427" i="39"/>
  <c r="AK1427" i="39"/>
  <c r="AJ1427" i="39"/>
  <c r="AH1427" i="39"/>
  <c r="AE1427" i="39" s="1"/>
  <c r="AL1431" i="39"/>
  <c r="AF1431" i="39"/>
  <c r="AG1431" i="39"/>
  <c r="AK1431" i="39"/>
  <c r="AJ1431" i="39"/>
  <c r="AH1431" i="39"/>
  <c r="AE1431" i="39" s="1"/>
  <c r="AL1435" i="39"/>
  <c r="AF1435" i="39"/>
  <c r="AG1435" i="39"/>
  <c r="AK1435" i="39"/>
  <c r="AJ1435" i="39"/>
  <c r="AH1435" i="39"/>
  <c r="AE1435" i="39" s="1"/>
  <c r="AL1439" i="39"/>
  <c r="AF1439" i="39"/>
  <c r="AG1439" i="39"/>
  <c r="AK1439" i="39"/>
  <c r="AJ1439" i="39"/>
  <c r="AH1439" i="39"/>
  <c r="AE1439" i="39" s="1"/>
  <c r="AL1443" i="39"/>
  <c r="AF1443" i="39"/>
  <c r="AG1443" i="39"/>
  <c r="AK1443" i="39"/>
  <c r="AJ1443" i="39"/>
  <c r="AH1443" i="39"/>
  <c r="AE1443" i="39" s="1"/>
  <c r="AL1447" i="39"/>
  <c r="AF1447" i="39"/>
  <c r="AG1447" i="39"/>
  <c r="AK1447" i="39"/>
  <c r="AJ1447" i="39"/>
  <c r="AH1447" i="39"/>
  <c r="AE1447" i="39" s="1"/>
  <c r="AL1451" i="39"/>
  <c r="AF1451" i="39"/>
  <c r="AG1451" i="39"/>
  <c r="AK1451" i="39"/>
  <c r="AJ1451" i="39"/>
  <c r="AH1451" i="39"/>
  <c r="AE1451" i="39" s="1"/>
  <c r="AL1455" i="39"/>
  <c r="AF1455" i="39"/>
  <c r="AG1455" i="39"/>
  <c r="AK1455" i="39"/>
  <c r="AJ1455" i="39"/>
  <c r="AH1455" i="39"/>
  <c r="AE1455" i="39" s="1"/>
  <c r="AL1459" i="39"/>
  <c r="AF1459" i="39"/>
  <c r="AG1459" i="39"/>
  <c r="AK1459" i="39"/>
  <c r="AJ1459" i="39"/>
  <c r="AH1459" i="39"/>
  <c r="AE1459" i="39" s="1"/>
  <c r="AL1463" i="39"/>
  <c r="AF1463" i="39"/>
  <c r="AG1463" i="39"/>
  <c r="AK1463" i="39"/>
  <c r="AJ1463" i="39"/>
  <c r="AH1463" i="39"/>
  <c r="AE1463" i="39" s="1"/>
  <c r="AL1467" i="39"/>
  <c r="AF1467" i="39"/>
  <c r="AG1467" i="39"/>
  <c r="AK1467" i="39"/>
  <c r="AJ1467" i="39"/>
  <c r="AH1467" i="39"/>
  <c r="AE1467" i="39" s="1"/>
  <c r="AL1471" i="39"/>
  <c r="AF1471" i="39"/>
  <c r="AG1471" i="39"/>
  <c r="AK1471" i="39"/>
  <c r="AJ1471" i="39"/>
  <c r="AH1471" i="39"/>
  <c r="AE1471" i="39" s="1"/>
  <c r="AL1475" i="39"/>
  <c r="AF1475" i="39"/>
  <c r="AG1475" i="39"/>
  <c r="AK1475" i="39"/>
  <c r="AJ1475" i="39"/>
  <c r="AH1475" i="39"/>
  <c r="AE1475" i="39" s="1"/>
  <c r="AL1479" i="39"/>
  <c r="AF1479" i="39"/>
  <c r="AG1479" i="39"/>
  <c r="AK1479" i="39"/>
  <c r="AJ1479" i="39"/>
  <c r="AH1479" i="39"/>
  <c r="AE1479" i="39" s="1"/>
  <c r="AL1483" i="39"/>
  <c r="AF1483" i="39"/>
  <c r="AG1483" i="39"/>
  <c r="AK1483" i="39"/>
  <c r="AJ1483" i="39"/>
  <c r="AH1483" i="39"/>
  <c r="AE1483" i="39" s="1"/>
  <c r="AL1487" i="39"/>
  <c r="AF1487" i="39"/>
  <c r="AG1487" i="39"/>
  <c r="AK1487" i="39"/>
  <c r="AJ1487" i="39"/>
  <c r="AH1487" i="39"/>
  <c r="AE1487" i="39" s="1"/>
  <c r="AB1490" i="39"/>
  <c r="AL1490" i="39" s="1"/>
  <c r="AK1504" i="39"/>
  <c r="AG1504" i="39"/>
  <c r="AJ1504" i="39"/>
  <c r="AH1509" i="39"/>
  <c r="AE1509" i="39" s="1"/>
  <c r="AL1509" i="39"/>
  <c r="AF1509" i="39"/>
  <c r="AJ1509" i="39"/>
  <c r="AG1509" i="39"/>
  <c r="AK1509" i="39"/>
  <c r="AH1517" i="39"/>
  <c r="AE1517" i="39" s="1"/>
  <c r="AL1517" i="39"/>
  <c r="AF1517" i="39"/>
  <c r="AJ1517" i="39"/>
  <c r="AI1517" i="39"/>
  <c r="AB1520" i="39"/>
  <c r="AL1520" i="39" s="1"/>
  <c r="AH1523" i="39"/>
  <c r="AL1523" i="39"/>
  <c r="AF1523" i="39"/>
  <c r="AI1523" i="39"/>
  <c r="AJ1523" i="39"/>
  <c r="AB1526" i="39"/>
  <c r="AL1526" i="39" s="1"/>
  <c r="AK1540" i="39"/>
  <c r="AJ1540" i="39"/>
  <c r="AH1545" i="39"/>
  <c r="AE1545" i="39" s="1"/>
  <c r="AL1545" i="39"/>
  <c r="AF1545" i="39"/>
  <c r="AJ1545" i="39"/>
  <c r="AG1545" i="39"/>
  <c r="AK1545" i="39"/>
  <c r="AH1553" i="39"/>
  <c r="AE1553" i="39" s="1"/>
  <c r="AL1553" i="39"/>
  <c r="AF1553" i="39"/>
  <c r="AJ1553" i="39"/>
  <c r="AI1553" i="39"/>
  <c r="AB1556" i="39"/>
  <c r="AL1556" i="39" s="1"/>
  <c r="AH1559" i="39"/>
  <c r="AE1559" i="39" s="1"/>
  <c r="AL1559" i="39"/>
  <c r="AF1559" i="39"/>
  <c r="AI1559" i="39"/>
  <c r="AJ1559" i="39"/>
  <c r="AB1562" i="39"/>
  <c r="AL1562" i="39" s="1"/>
  <c r="AK1576" i="39"/>
  <c r="AJ1576" i="39"/>
  <c r="AH1581" i="39"/>
  <c r="AE1581" i="39" s="1"/>
  <c r="AL1581" i="39"/>
  <c r="AF1581" i="39"/>
  <c r="AJ1581" i="39"/>
  <c r="AG1581" i="39"/>
  <c r="AK1581" i="39"/>
  <c r="AH1589" i="39"/>
  <c r="AL1589" i="39"/>
  <c r="AF1589" i="39"/>
  <c r="AJ1589" i="39"/>
  <c r="AI1589" i="39"/>
  <c r="AB1592" i="39"/>
  <c r="AL1592" i="39" s="1"/>
  <c r="AH1595" i="39"/>
  <c r="AL1595" i="39"/>
  <c r="AF1595" i="39"/>
  <c r="AI1595" i="39"/>
  <c r="AJ1595" i="39"/>
  <c r="AB1598" i="39"/>
  <c r="AL1598" i="39" s="1"/>
  <c r="AK1612" i="39"/>
  <c r="AJ1612" i="39"/>
  <c r="AH1617" i="39"/>
  <c r="AE1617" i="39" s="1"/>
  <c r="AL1617" i="39"/>
  <c r="AF1617" i="39"/>
  <c r="AJ1617" i="39"/>
  <c r="AG1617" i="39"/>
  <c r="AK1617" i="39"/>
  <c r="AH1625" i="39"/>
  <c r="AE1625" i="39" s="1"/>
  <c r="AL1625" i="39"/>
  <c r="AF1625" i="39"/>
  <c r="AJ1625" i="39"/>
  <c r="AI1625" i="39"/>
  <c r="AB1628" i="39"/>
  <c r="AL1628" i="39" s="1"/>
  <c r="AH1631" i="39"/>
  <c r="AL1631" i="39"/>
  <c r="AF1631" i="39"/>
  <c r="AI1631" i="39"/>
  <c r="AJ1631" i="39"/>
  <c r="AB1634" i="39"/>
  <c r="AL1634" i="39" s="1"/>
  <c r="AK1648" i="39"/>
  <c r="AJ1648" i="39"/>
  <c r="AJ1666" i="39"/>
  <c r="AF1666" i="39"/>
  <c r="AL1666" i="39"/>
  <c r="AH1666" i="39"/>
  <c r="AE1666" i="39" s="1"/>
  <c r="AL1668" i="39"/>
  <c r="AJ1668" i="39"/>
  <c r="AF1668" i="39"/>
  <c r="AI1690" i="39"/>
  <c r="AJ1690" i="39"/>
  <c r="AF1690" i="39"/>
  <c r="AL1690" i="39"/>
  <c r="AH1690" i="39"/>
  <c r="AL1692" i="39"/>
  <c r="AJ1692" i="39"/>
  <c r="AF1692" i="39"/>
  <c r="AF1127" i="39"/>
  <c r="AF1129" i="39"/>
  <c r="AF1131" i="39"/>
  <c r="AF1133" i="39"/>
  <c r="AF1135" i="39"/>
  <c r="AF1137" i="39"/>
  <c r="AF1139" i="39"/>
  <c r="AF1141" i="39"/>
  <c r="AF1143" i="39"/>
  <c r="AF1145" i="39"/>
  <c r="AF1147" i="39"/>
  <c r="AF1149" i="39"/>
  <c r="AF1151" i="39"/>
  <c r="AF1153" i="39"/>
  <c r="AF1155" i="39"/>
  <c r="AF1157" i="39"/>
  <c r="AJ1158" i="39"/>
  <c r="AL1161" i="39"/>
  <c r="X1163" i="39"/>
  <c r="AH1163" i="39" s="1"/>
  <c r="AE1163" i="39" s="1"/>
  <c r="AF1163" i="39"/>
  <c r="Y1164" i="39"/>
  <c r="AI1164" i="39" s="1"/>
  <c r="AF1164" i="39"/>
  <c r="AK1165" i="39"/>
  <c r="Z1165" i="39"/>
  <c r="Z1166" i="39"/>
  <c r="AJ1166" i="39" s="1"/>
  <c r="AA1167" i="39"/>
  <c r="AK1167" i="39" s="1"/>
  <c r="AB1168" i="39"/>
  <c r="AL1168" i="39" s="1"/>
  <c r="V1168" i="39"/>
  <c r="AA1168" i="39"/>
  <c r="AK1168" i="39" s="1"/>
  <c r="AI1168" i="39"/>
  <c r="AB1169" i="39"/>
  <c r="AL1169" i="39" s="1"/>
  <c r="AL1173" i="39"/>
  <c r="X1175" i="39"/>
  <c r="AH1175" i="39" s="1"/>
  <c r="AF1175" i="39"/>
  <c r="Y1176" i="39"/>
  <c r="AI1176" i="39" s="1"/>
  <c r="AF1176" i="39"/>
  <c r="Z1177" i="39"/>
  <c r="AJ1177" i="39" s="1"/>
  <c r="Z1178" i="39"/>
  <c r="AJ1178" i="39" s="1"/>
  <c r="AA1179" i="39"/>
  <c r="AK1179" i="39" s="1"/>
  <c r="AB1180" i="39"/>
  <c r="V1180" i="39"/>
  <c r="AA1180" i="39"/>
  <c r="AK1180" i="39" s="1"/>
  <c r="AI1180" i="39"/>
  <c r="AB1181" i="39"/>
  <c r="AL1181" i="39" s="1"/>
  <c r="AL1185" i="39"/>
  <c r="X1187" i="39"/>
  <c r="AH1187" i="39" s="1"/>
  <c r="AE1187" i="39" s="1"/>
  <c r="AF1187" i="39"/>
  <c r="Y1188" i="39"/>
  <c r="AI1188" i="39" s="1"/>
  <c r="AF1188" i="39"/>
  <c r="AK1189" i="39"/>
  <c r="Z1189" i="39"/>
  <c r="AJ1189" i="39" s="1"/>
  <c r="AG1189" i="39"/>
  <c r="Z1190" i="39"/>
  <c r="AJ1190" i="39" s="1"/>
  <c r="AA1191" i="39"/>
  <c r="AK1191" i="39" s="1"/>
  <c r="AB1192" i="39"/>
  <c r="AL1192" i="39" s="1"/>
  <c r="V1192" i="39"/>
  <c r="AA1192" i="39"/>
  <c r="AK1192" i="39" s="1"/>
  <c r="AI1192" i="39"/>
  <c r="AB1193" i="39"/>
  <c r="AL1193" i="39" s="1"/>
  <c r="AL1197" i="39"/>
  <c r="X1199" i="39"/>
  <c r="AH1199" i="39" s="1"/>
  <c r="AE1199" i="39" s="1"/>
  <c r="AF1199" i="39"/>
  <c r="Y1200" i="39"/>
  <c r="AI1200" i="39" s="1"/>
  <c r="AF1200" i="39"/>
  <c r="AK1201" i="39"/>
  <c r="Z1201" i="39"/>
  <c r="AJ1201" i="39" s="1"/>
  <c r="Z1202" i="39"/>
  <c r="AJ1202" i="39" s="1"/>
  <c r="AA1203" i="39"/>
  <c r="AK1203" i="39" s="1"/>
  <c r="AB1204" i="39"/>
  <c r="AL1204" i="39" s="1"/>
  <c r="V1204" i="39"/>
  <c r="AA1204" i="39"/>
  <c r="AK1204" i="39" s="1"/>
  <c r="AI1204" i="39"/>
  <c r="AB1205" i="39"/>
  <c r="AL1205" i="39" s="1"/>
  <c r="AL1209" i="39"/>
  <c r="X1211" i="39"/>
  <c r="AH1211" i="39" s="1"/>
  <c r="AE1211" i="39" s="1"/>
  <c r="AF1211" i="39"/>
  <c r="Y1212" i="39"/>
  <c r="AI1212" i="39" s="1"/>
  <c r="AF1212" i="39"/>
  <c r="Z1213" i="39"/>
  <c r="AJ1213" i="39" s="1"/>
  <c r="Z1214" i="39"/>
  <c r="AJ1214" i="39" s="1"/>
  <c r="AA1215" i="39"/>
  <c r="AK1215" i="39" s="1"/>
  <c r="AB1216" i="39"/>
  <c r="AL1216" i="39" s="1"/>
  <c r="V1216" i="39"/>
  <c r="AA1216" i="39"/>
  <c r="AK1216" i="39" s="1"/>
  <c r="AI1216" i="39"/>
  <c r="AB1217" i="39"/>
  <c r="AL1217" i="39" s="1"/>
  <c r="AL1221" i="39"/>
  <c r="X1223" i="39"/>
  <c r="AH1223" i="39" s="1"/>
  <c r="AE1223" i="39" s="1"/>
  <c r="AF1223" i="39"/>
  <c r="Y1224" i="39"/>
  <c r="AI1224" i="39" s="1"/>
  <c r="AF1224" i="39"/>
  <c r="Z1225" i="39"/>
  <c r="Z1226" i="39"/>
  <c r="AJ1226" i="39" s="1"/>
  <c r="AA1227" i="39"/>
  <c r="AK1227" i="39" s="1"/>
  <c r="AH1227" i="39"/>
  <c r="AB1228" i="39"/>
  <c r="AL1228" i="39" s="1"/>
  <c r="V1228" i="39"/>
  <c r="AA1228" i="39"/>
  <c r="AK1228" i="39" s="1"/>
  <c r="AI1228" i="39"/>
  <c r="AB1229" i="39"/>
  <c r="AL1229" i="39" s="1"/>
  <c r="AL1233" i="39"/>
  <c r="AG1234" i="39"/>
  <c r="AG1236" i="39"/>
  <c r="AG1238" i="39"/>
  <c r="AG1240" i="39"/>
  <c r="AG1242" i="39"/>
  <c r="AG1244" i="39"/>
  <c r="AG1246" i="39"/>
  <c r="AG1248" i="39"/>
  <c r="AG1250" i="39"/>
  <c r="AG1252" i="39"/>
  <c r="AG1254" i="39"/>
  <c r="AA1256" i="39"/>
  <c r="AK1256" i="39" s="1"/>
  <c r="X1256" i="39"/>
  <c r="AH1256" i="39" s="1"/>
  <c r="AE1256" i="39" s="1"/>
  <c r="AB1256" i="39"/>
  <c r="AL1256" i="39" s="1"/>
  <c r="V1256" i="39"/>
  <c r="X1257" i="39"/>
  <c r="AH1257" i="39" s="1"/>
  <c r="AA1257" i="39"/>
  <c r="AK1257" i="39" s="1"/>
  <c r="Y1257" i="39"/>
  <c r="AI1257" i="39" s="1"/>
  <c r="AJ1258" i="39"/>
  <c r="AH1258" i="39"/>
  <c r="AE1258" i="39" s="1"/>
  <c r="AJ1259" i="39"/>
  <c r="AG1259" i="39"/>
  <c r="AK1259" i="39"/>
  <c r="AB1259" i="39"/>
  <c r="AL1259" i="39" s="1"/>
  <c r="Z1260" i="39"/>
  <c r="AJ1260" i="39" s="1"/>
  <c r="Z1261" i="39"/>
  <c r="AJ1261" i="39" s="1"/>
  <c r="AL1261" i="39"/>
  <c r="AI1272" i="39"/>
  <c r="AG1272" i="39"/>
  <c r="AH1272" i="39"/>
  <c r="AE1272" i="39" s="1"/>
  <c r="AL1273" i="39"/>
  <c r="AF1273" i="39"/>
  <c r="AG1273" i="39"/>
  <c r="AJ1273" i="39"/>
  <c r="AH1273" i="39"/>
  <c r="AE1273" i="39" s="1"/>
  <c r="AK1273" i="39"/>
  <c r="AL1274" i="39"/>
  <c r="AI1275" i="39"/>
  <c r="AJ1276" i="39"/>
  <c r="AI1277" i="39"/>
  <c r="AI1281" i="39"/>
  <c r="AI1285" i="39"/>
  <c r="AI1289" i="39"/>
  <c r="AI1293" i="39"/>
  <c r="AI1297" i="39"/>
  <c r="AI1301" i="39"/>
  <c r="AI1305" i="39"/>
  <c r="AI1309" i="39"/>
  <c r="AI1313" i="39"/>
  <c r="AI1317" i="39"/>
  <c r="AI1321" i="39"/>
  <c r="AI1325" i="39"/>
  <c r="AI1329" i="39"/>
  <c r="AI1333" i="39"/>
  <c r="AI1337" i="39"/>
  <c r="AI1341" i="39"/>
  <c r="AI1345" i="39"/>
  <c r="AI1349" i="39"/>
  <c r="AI1353" i="39"/>
  <c r="AI1357" i="39"/>
  <c r="AI1361" i="39"/>
  <c r="AI1365" i="39"/>
  <c r="AI1369" i="39"/>
  <c r="AI1373" i="39"/>
  <c r="AI1377" i="39"/>
  <c r="AI1381" i="39"/>
  <c r="AI1385" i="39"/>
  <c r="AI1389" i="39"/>
  <c r="AI1393" i="39"/>
  <c r="AI1397" i="39"/>
  <c r="AI1401" i="39"/>
  <c r="AI1405" i="39"/>
  <c r="AI1409" i="39"/>
  <c r="AI1413" i="39"/>
  <c r="AI1417" i="39"/>
  <c r="AI1421" i="39"/>
  <c r="AI1425" i="39"/>
  <c r="AI1429" i="39"/>
  <c r="AI1433" i="39"/>
  <c r="AI1437" i="39"/>
  <c r="AI1441" i="39"/>
  <c r="AI1445" i="39"/>
  <c r="AI1449" i="39"/>
  <c r="AI1453" i="39"/>
  <c r="AI1457" i="39"/>
  <c r="AI1461" i="39"/>
  <c r="AI1465" i="39"/>
  <c r="AI1469" i="39"/>
  <c r="AI1473" i="39"/>
  <c r="AI1477" i="39"/>
  <c r="AI1481" i="39"/>
  <c r="AI1485" i="39"/>
  <c r="AJ1489" i="39"/>
  <c r="AI1491" i="39"/>
  <c r="AH1495" i="39"/>
  <c r="AE1495" i="39" s="1"/>
  <c r="AL1495" i="39"/>
  <c r="AF1495" i="39"/>
  <c r="AK1495" i="39"/>
  <c r="AI1495" i="39"/>
  <c r="AG1495" i="39"/>
  <c r="Y1496" i="39"/>
  <c r="AI1496" i="39" s="1"/>
  <c r="W1496" i="39"/>
  <c r="AG1496" i="39" s="1"/>
  <c r="Z1496" i="39"/>
  <c r="AJ1496" i="39" s="1"/>
  <c r="V1496" i="39"/>
  <c r="AA1496" i="39"/>
  <c r="AK1496" i="39" s="1"/>
  <c r="AK1498" i="39"/>
  <c r="AL1498" i="39"/>
  <c r="AH1498" i="39"/>
  <c r="AE1498" i="39" s="1"/>
  <c r="AF1498" i="39"/>
  <c r="AH1501" i="39"/>
  <c r="AE1501" i="39" s="1"/>
  <c r="AL1501" i="39"/>
  <c r="AF1501" i="39"/>
  <c r="AG1501" i="39"/>
  <c r="AK1501" i="39"/>
  <c r="AI1501" i="39"/>
  <c r="Y1502" i="39"/>
  <c r="AI1502" i="39" s="1"/>
  <c r="W1502" i="39"/>
  <c r="AG1502" i="39" s="1"/>
  <c r="AA1502" i="39"/>
  <c r="AK1502" i="39" s="1"/>
  <c r="Z1502" i="39"/>
  <c r="AJ1502" i="39" s="1"/>
  <c r="V1502" i="39"/>
  <c r="AH1503" i="39"/>
  <c r="AE1503" i="39" s="1"/>
  <c r="AL1503" i="39"/>
  <c r="AF1503" i="39"/>
  <c r="AK1503" i="39"/>
  <c r="AJ1503" i="39"/>
  <c r="AG1503" i="39"/>
  <c r="AJ1519" i="39"/>
  <c r="AJ1525" i="39"/>
  <c r="AI1527" i="39"/>
  <c r="AH1531" i="39"/>
  <c r="AL1531" i="39"/>
  <c r="AF1531" i="39"/>
  <c r="AK1531" i="39"/>
  <c r="AI1531" i="39"/>
  <c r="AG1531" i="39"/>
  <c r="Y1532" i="39"/>
  <c r="AI1532" i="39" s="1"/>
  <c r="W1532" i="39"/>
  <c r="AG1532" i="39" s="1"/>
  <c r="Z1532" i="39"/>
  <c r="AJ1532" i="39" s="1"/>
  <c r="V1532" i="39"/>
  <c r="AA1532" i="39"/>
  <c r="AK1534" i="39"/>
  <c r="AH1534" i="39"/>
  <c r="AF1534" i="39"/>
  <c r="AH1537" i="39"/>
  <c r="AL1537" i="39"/>
  <c r="AF1537" i="39"/>
  <c r="AG1537" i="39"/>
  <c r="AK1537" i="39"/>
  <c r="AI1537" i="39"/>
  <c r="Y1538" i="39"/>
  <c r="AI1538" i="39" s="1"/>
  <c r="W1538" i="39"/>
  <c r="AG1538" i="39" s="1"/>
  <c r="AA1538" i="39"/>
  <c r="AK1538" i="39" s="1"/>
  <c r="Z1538" i="39"/>
  <c r="V1538" i="39"/>
  <c r="AH1539" i="39"/>
  <c r="AE1539" i="39" s="1"/>
  <c r="AL1539" i="39"/>
  <c r="AF1539" i="39"/>
  <c r="AK1539" i="39"/>
  <c r="AJ1539" i="39"/>
  <c r="AG1539" i="39"/>
  <c r="AJ1555" i="39"/>
  <c r="AJ1561" i="39"/>
  <c r="AI1563" i="39"/>
  <c r="AH1567" i="39"/>
  <c r="AE1567" i="39" s="1"/>
  <c r="AL1567" i="39"/>
  <c r="AF1567" i="39"/>
  <c r="AK1567" i="39"/>
  <c r="AI1567" i="39"/>
  <c r="AG1567" i="39"/>
  <c r="Y1568" i="39"/>
  <c r="AI1568" i="39" s="1"/>
  <c r="W1568" i="39"/>
  <c r="AG1568" i="39" s="1"/>
  <c r="Z1568" i="39"/>
  <c r="AJ1568" i="39" s="1"/>
  <c r="V1568" i="39"/>
  <c r="AA1568" i="39"/>
  <c r="AK1568" i="39" s="1"/>
  <c r="AK1570" i="39"/>
  <c r="AH1570" i="39"/>
  <c r="AE1570" i="39" s="1"/>
  <c r="AF1570" i="39"/>
  <c r="AH1573" i="39"/>
  <c r="AE1573" i="39" s="1"/>
  <c r="AL1573" i="39"/>
  <c r="AF1573" i="39"/>
  <c r="AG1573" i="39"/>
  <c r="AK1573" i="39"/>
  <c r="AI1573" i="39"/>
  <c r="Y1574" i="39"/>
  <c r="AI1574" i="39" s="1"/>
  <c r="W1574" i="39"/>
  <c r="AG1574" i="39" s="1"/>
  <c r="AA1574" i="39"/>
  <c r="AK1574" i="39" s="1"/>
  <c r="Z1574" i="39"/>
  <c r="AJ1574" i="39" s="1"/>
  <c r="V1574" i="39"/>
  <c r="AH1575" i="39"/>
  <c r="AE1575" i="39" s="1"/>
  <c r="AL1575" i="39"/>
  <c r="AF1575" i="39"/>
  <c r="AK1575" i="39"/>
  <c r="AJ1575" i="39"/>
  <c r="AG1575" i="39"/>
  <c r="AJ1591" i="39"/>
  <c r="AJ1597" i="39"/>
  <c r="AI1599" i="39"/>
  <c r="AH1603" i="39"/>
  <c r="AE1603" i="39" s="1"/>
  <c r="AL1603" i="39"/>
  <c r="AF1603" i="39"/>
  <c r="AK1603" i="39"/>
  <c r="AI1603" i="39"/>
  <c r="AG1603" i="39"/>
  <c r="Y1604" i="39"/>
  <c r="AI1604" i="39" s="1"/>
  <c r="W1604" i="39"/>
  <c r="AG1604" i="39" s="1"/>
  <c r="Z1604" i="39"/>
  <c r="AJ1604" i="39" s="1"/>
  <c r="V1604" i="39"/>
  <c r="AA1604" i="39"/>
  <c r="AK1604" i="39" s="1"/>
  <c r="AK1606" i="39"/>
  <c r="AH1606" i="39"/>
  <c r="AF1606" i="39"/>
  <c r="AH1609" i="39"/>
  <c r="AE1609" i="39" s="1"/>
  <c r="AL1609" i="39"/>
  <c r="AF1609" i="39"/>
  <c r="AG1609" i="39"/>
  <c r="AK1609" i="39"/>
  <c r="AI1609" i="39"/>
  <c r="Y1610" i="39"/>
  <c r="AI1610" i="39" s="1"/>
  <c r="W1610" i="39"/>
  <c r="AG1610" i="39" s="1"/>
  <c r="AA1610" i="39"/>
  <c r="AK1610" i="39" s="1"/>
  <c r="Z1610" i="39"/>
  <c r="V1610" i="39"/>
  <c r="AH1611" i="39"/>
  <c r="AE1611" i="39" s="1"/>
  <c r="AL1611" i="39"/>
  <c r="AF1611" i="39"/>
  <c r="AK1611" i="39"/>
  <c r="AJ1611" i="39"/>
  <c r="AG1611" i="39"/>
  <c r="AK1613" i="39"/>
  <c r="AK1619" i="39"/>
  <c r="AJ1627" i="39"/>
  <c r="AJ1633" i="39"/>
  <c r="AI1635" i="39"/>
  <c r="AF1636" i="39"/>
  <c r="AH1639" i="39"/>
  <c r="AL1639" i="39"/>
  <c r="AF1639" i="39"/>
  <c r="AK1639" i="39"/>
  <c r="AI1639" i="39"/>
  <c r="AG1639" i="39"/>
  <c r="Y1640" i="39"/>
  <c r="AI1640" i="39" s="1"/>
  <c r="W1640" i="39"/>
  <c r="AG1640" i="39" s="1"/>
  <c r="Z1640" i="39"/>
  <c r="V1640" i="39"/>
  <c r="AA1640" i="39"/>
  <c r="AK1642" i="39"/>
  <c r="AL1642" i="39"/>
  <c r="AH1642" i="39"/>
  <c r="AF1642" i="39"/>
  <c r="AH1645" i="39"/>
  <c r="AE1645" i="39" s="1"/>
  <c r="AL1645" i="39"/>
  <c r="AF1645" i="39"/>
  <c r="AG1645" i="39"/>
  <c r="AK1645" i="39"/>
  <c r="AI1645" i="39"/>
  <c r="Y1646" i="39"/>
  <c r="AI1646" i="39" s="1"/>
  <c r="W1646" i="39"/>
  <c r="AG1646" i="39" s="1"/>
  <c r="AA1646" i="39"/>
  <c r="AK1646" i="39" s="1"/>
  <c r="Z1646" i="39"/>
  <c r="AJ1646" i="39" s="1"/>
  <c r="V1646" i="39"/>
  <c r="AH1647" i="39"/>
  <c r="AE1647" i="39" s="1"/>
  <c r="AL1647" i="39"/>
  <c r="AF1647" i="39"/>
  <c r="AK1647" i="39"/>
  <c r="AJ1647" i="39"/>
  <c r="AG1647" i="39"/>
  <c r="AK1649" i="39"/>
  <c r="AJ1662" i="39"/>
  <c r="AF1662" i="39"/>
  <c r="AL1662" i="39"/>
  <c r="AH1662" i="39"/>
  <c r="AL1664" i="39"/>
  <c r="AJ1664" i="39"/>
  <c r="AF1664" i="39"/>
  <c r="AH1684" i="39"/>
  <c r="AE1684" i="39" s="1"/>
  <c r="AJ1686" i="39"/>
  <c r="AF1686" i="39"/>
  <c r="AL1686" i="39"/>
  <c r="AH1686" i="39"/>
  <c r="AI1688" i="39"/>
  <c r="AL1688" i="39"/>
  <c r="AJ1688" i="39"/>
  <c r="AF1688" i="39"/>
  <c r="AJ1710" i="39"/>
  <c r="AH1710" i="39"/>
  <c r="AF1710" i="39"/>
  <c r="AL1710" i="39"/>
  <c r="AJ1722" i="39"/>
  <c r="AH1722" i="39"/>
  <c r="AF1722" i="39"/>
  <c r="AL1722" i="39"/>
  <c r="AJ1734" i="39"/>
  <c r="AH1734" i="39"/>
  <c r="AE1734" i="39" s="1"/>
  <c r="AF1734" i="39"/>
  <c r="AL1734" i="39"/>
  <c r="AA1268" i="39"/>
  <c r="AK1268" i="39" s="1"/>
  <c r="AA1270" i="39"/>
  <c r="AK1270" i="39" s="1"/>
  <c r="AA1272" i="39"/>
  <c r="AK1272" i="39" s="1"/>
  <c r="AA1274" i="39"/>
  <c r="AK1274" i="39" s="1"/>
  <c r="AA1276" i="39"/>
  <c r="AK1276" i="39" s="1"/>
  <c r="AA1278" i="39"/>
  <c r="AK1278" i="39" s="1"/>
  <c r="AA1280" i="39"/>
  <c r="AK1280" i="39" s="1"/>
  <c r="AA1282" i="39"/>
  <c r="AK1282" i="39" s="1"/>
  <c r="AA1284" i="39"/>
  <c r="AK1284" i="39" s="1"/>
  <c r="AA1286" i="39"/>
  <c r="AK1286" i="39" s="1"/>
  <c r="AA1288" i="39"/>
  <c r="AK1288" i="39" s="1"/>
  <c r="AA1290" i="39"/>
  <c r="AK1290" i="39" s="1"/>
  <c r="AA1292" i="39"/>
  <c r="AK1292" i="39" s="1"/>
  <c r="AA1294" i="39"/>
  <c r="AK1294" i="39" s="1"/>
  <c r="AA1296" i="39"/>
  <c r="AK1296" i="39" s="1"/>
  <c r="AA1298" i="39"/>
  <c r="AK1298" i="39" s="1"/>
  <c r="AA1300" i="39"/>
  <c r="AK1300" i="39" s="1"/>
  <c r="AA1302" i="39"/>
  <c r="AK1302" i="39" s="1"/>
  <c r="AA1304" i="39"/>
  <c r="AK1304" i="39" s="1"/>
  <c r="AA1306" i="39"/>
  <c r="AK1306" i="39" s="1"/>
  <c r="AA1308" i="39"/>
  <c r="AK1308" i="39" s="1"/>
  <c r="AA1310" i="39"/>
  <c r="AK1310" i="39" s="1"/>
  <c r="AA1312" i="39"/>
  <c r="AK1312" i="39" s="1"/>
  <c r="AA1314" i="39"/>
  <c r="AK1314" i="39" s="1"/>
  <c r="AA1316" i="39"/>
  <c r="AK1316" i="39" s="1"/>
  <c r="AA1318" i="39"/>
  <c r="AK1318" i="39" s="1"/>
  <c r="AA1320" i="39"/>
  <c r="AK1320" i="39" s="1"/>
  <c r="AA1322" i="39"/>
  <c r="AK1322" i="39" s="1"/>
  <c r="AA1324" i="39"/>
  <c r="AK1324" i="39" s="1"/>
  <c r="AA1326" i="39"/>
  <c r="AK1326" i="39" s="1"/>
  <c r="AA1328" i="39"/>
  <c r="AK1328" i="39" s="1"/>
  <c r="AA1330" i="39"/>
  <c r="AK1330" i="39" s="1"/>
  <c r="AA1332" i="39"/>
  <c r="AK1332" i="39" s="1"/>
  <c r="AA1334" i="39"/>
  <c r="AK1334" i="39" s="1"/>
  <c r="AA1336" i="39"/>
  <c r="AK1336" i="39" s="1"/>
  <c r="AA1338" i="39"/>
  <c r="AK1338" i="39" s="1"/>
  <c r="AA1340" i="39"/>
  <c r="AK1340" i="39" s="1"/>
  <c r="AA1342" i="39"/>
  <c r="AK1342" i="39" s="1"/>
  <c r="AA1344" i="39"/>
  <c r="AK1344" i="39" s="1"/>
  <c r="AA1346" i="39"/>
  <c r="AK1346" i="39" s="1"/>
  <c r="AA1348" i="39"/>
  <c r="AK1348" i="39" s="1"/>
  <c r="AA1350" i="39"/>
  <c r="AK1350" i="39" s="1"/>
  <c r="AA1352" i="39"/>
  <c r="AK1352" i="39" s="1"/>
  <c r="AA1354" i="39"/>
  <c r="AK1354" i="39" s="1"/>
  <c r="AA1356" i="39"/>
  <c r="AK1356" i="39" s="1"/>
  <c r="AA1358" i="39"/>
  <c r="AK1358" i="39" s="1"/>
  <c r="AA1360" i="39"/>
  <c r="AK1360" i="39" s="1"/>
  <c r="AA1362" i="39"/>
  <c r="AK1362" i="39" s="1"/>
  <c r="AA1364" i="39"/>
  <c r="AK1364" i="39" s="1"/>
  <c r="AA1366" i="39"/>
  <c r="AK1366" i="39" s="1"/>
  <c r="AA1368" i="39"/>
  <c r="AK1368" i="39" s="1"/>
  <c r="AA1370" i="39"/>
  <c r="AK1370" i="39" s="1"/>
  <c r="AA1372" i="39"/>
  <c r="AK1372" i="39" s="1"/>
  <c r="AA1374" i="39"/>
  <c r="AK1374" i="39" s="1"/>
  <c r="AA1376" i="39"/>
  <c r="AK1376" i="39" s="1"/>
  <c r="AA1378" i="39"/>
  <c r="AK1378" i="39" s="1"/>
  <c r="AA1380" i="39"/>
  <c r="AK1380" i="39" s="1"/>
  <c r="AA1382" i="39"/>
  <c r="AK1382" i="39" s="1"/>
  <c r="AA1384" i="39"/>
  <c r="AK1384" i="39" s="1"/>
  <c r="AA1386" i="39"/>
  <c r="AK1386" i="39" s="1"/>
  <c r="AA1388" i="39"/>
  <c r="AK1388" i="39" s="1"/>
  <c r="AA1390" i="39"/>
  <c r="AK1390" i="39" s="1"/>
  <c r="AA1392" i="39"/>
  <c r="AK1392" i="39" s="1"/>
  <c r="AA1394" i="39"/>
  <c r="AK1394" i="39" s="1"/>
  <c r="AA1396" i="39"/>
  <c r="AK1396" i="39" s="1"/>
  <c r="AA1398" i="39"/>
  <c r="AK1398" i="39" s="1"/>
  <c r="AA1400" i="39"/>
  <c r="AK1400" i="39" s="1"/>
  <c r="AA1402" i="39"/>
  <c r="AK1402" i="39" s="1"/>
  <c r="AA1404" i="39"/>
  <c r="AK1404" i="39" s="1"/>
  <c r="AA1406" i="39"/>
  <c r="AK1406" i="39" s="1"/>
  <c r="AA1408" i="39"/>
  <c r="AK1408" i="39" s="1"/>
  <c r="AA1410" i="39"/>
  <c r="AK1410" i="39" s="1"/>
  <c r="AA1412" i="39"/>
  <c r="AK1412" i="39" s="1"/>
  <c r="AA1414" i="39"/>
  <c r="AK1414" i="39" s="1"/>
  <c r="AA1416" i="39"/>
  <c r="AK1416" i="39" s="1"/>
  <c r="AA1418" i="39"/>
  <c r="AK1418" i="39" s="1"/>
  <c r="AA1420" i="39"/>
  <c r="AK1420" i="39" s="1"/>
  <c r="AA1422" i="39"/>
  <c r="AK1422" i="39" s="1"/>
  <c r="AA1424" i="39"/>
  <c r="AK1424" i="39" s="1"/>
  <c r="AA1426" i="39"/>
  <c r="AK1426" i="39" s="1"/>
  <c r="AA1428" i="39"/>
  <c r="AK1428" i="39" s="1"/>
  <c r="AA1430" i="39"/>
  <c r="AK1430" i="39" s="1"/>
  <c r="AA1432" i="39"/>
  <c r="AK1432" i="39" s="1"/>
  <c r="AA1434" i="39"/>
  <c r="AK1434" i="39" s="1"/>
  <c r="AA1436" i="39"/>
  <c r="AK1436" i="39" s="1"/>
  <c r="AA1438" i="39"/>
  <c r="AK1438" i="39" s="1"/>
  <c r="AA1440" i="39"/>
  <c r="AK1440" i="39" s="1"/>
  <c r="AA1442" i="39"/>
  <c r="AK1442" i="39" s="1"/>
  <c r="AA1444" i="39"/>
  <c r="AK1444" i="39" s="1"/>
  <c r="AA1446" i="39"/>
  <c r="AK1446" i="39" s="1"/>
  <c r="AA1448" i="39"/>
  <c r="AK1448" i="39" s="1"/>
  <c r="AA1450" i="39"/>
  <c r="AK1450" i="39" s="1"/>
  <c r="AA1452" i="39"/>
  <c r="AK1452" i="39" s="1"/>
  <c r="AA1454" i="39"/>
  <c r="AK1454" i="39" s="1"/>
  <c r="AA1456" i="39"/>
  <c r="AK1456" i="39" s="1"/>
  <c r="AA1458" i="39"/>
  <c r="AK1458" i="39" s="1"/>
  <c r="AA1460" i="39"/>
  <c r="AK1460" i="39" s="1"/>
  <c r="AA1462" i="39"/>
  <c r="AK1462" i="39" s="1"/>
  <c r="AA1464" i="39"/>
  <c r="AK1464" i="39" s="1"/>
  <c r="AA1466" i="39"/>
  <c r="AK1466" i="39" s="1"/>
  <c r="AA1468" i="39"/>
  <c r="AK1468" i="39" s="1"/>
  <c r="AA1470" i="39"/>
  <c r="AK1470" i="39" s="1"/>
  <c r="AA1472" i="39"/>
  <c r="AK1472" i="39" s="1"/>
  <c r="AA1474" i="39"/>
  <c r="AK1474" i="39" s="1"/>
  <c r="AA1476" i="39"/>
  <c r="AK1476" i="39" s="1"/>
  <c r="AA1478" i="39"/>
  <c r="AK1478" i="39" s="1"/>
  <c r="AA1480" i="39"/>
  <c r="AK1480" i="39" s="1"/>
  <c r="AA1482" i="39"/>
  <c r="AK1482" i="39" s="1"/>
  <c r="AA1484" i="39"/>
  <c r="AK1484" i="39" s="1"/>
  <c r="AA1486" i="39"/>
  <c r="AK1486" i="39" s="1"/>
  <c r="AA1488" i="39"/>
  <c r="AK1488" i="39" s="1"/>
  <c r="Y1494" i="39"/>
  <c r="AI1494" i="39" s="1"/>
  <c r="W1494" i="39"/>
  <c r="AG1494" i="39" s="1"/>
  <c r="AB1494" i="39"/>
  <c r="AL1494" i="39" s="1"/>
  <c r="Y1506" i="39"/>
  <c r="AI1506" i="39" s="1"/>
  <c r="W1506" i="39"/>
  <c r="AG1506" i="39" s="1"/>
  <c r="AB1506" i="39"/>
  <c r="AL1506" i="39" s="1"/>
  <c r="AI1508" i="39"/>
  <c r="Y1518" i="39"/>
  <c r="AI1518" i="39" s="1"/>
  <c r="W1518" i="39"/>
  <c r="AG1518" i="39" s="1"/>
  <c r="AB1518" i="39"/>
  <c r="AL1518" i="39" s="1"/>
  <c r="AK1520" i="39"/>
  <c r="Y1530" i="39"/>
  <c r="AI1530" i="39" s="1"/>
  <c r="W1530" i="39"/>
  <c r="AG1530" i="39" s="1"/>
  <c r="AB1530" i="39"/>
  <c r="AL1530" i="39" s="1"/>
  <c r="AK1532" i="39"/>
  <c r="Y1542" i="39"/>
  <c r="AI1542" i="39" s="1"/>
  <c r="AE1542" i="39" s="1"/>
  <c r="W1542" i="39"/>
  <c r="AG1542" i="39" s="1"/>
  <c r="AB1542" i="39"/>
  <c r="AL1542" i="39" s="1"/>
  <c r="AI1544" i="39"/>
  <c r="Y1554" i="39"/>
  <c r="W1554" i="39"/>
  <c r="AG1554" i="39" s="1"/>
  <c r="AB1554" i="39"/>
  <c r="AL1554" i="39" s="1"/>
  <c r="AK1556" i="39"/>
  <c r="Y1566" i="39"/>
  <c r="AI1566" i="39" s="1"/>
  <c r="W1566" i="39"/>
  <c r="AG1566" i="39" s="1"/>
  <c r="AB1566" i="39"/>
  <c r="AL1566" i="39"/>
  <c r="Y1578" i="39"/>
  <c r="AI1578" i="39" s="1"/>
  <c r="W1578" i="39"/>
  <c r="AG1578" i="39" s="1"/>
  <c r="AB1578" i="39"/>
  <c r="AL1578" i="39" s="1"/>
  <c r="AJ1580" i="39"/>
  <c r="Y1590" i="39"/>
  <c r="W1590" i="39"/>
  <c r="AG1590" i="39" s="1"/>
  <c r="AB1590" i="39"/>
  <c r="AL1590" i="39" s="1"/>
  <c r="Y1602" i="39"/>
  <c r="AI1602" i="39" s="1"/>
  <c r="W1602" i="39"/>
  <c r="AG1602" i="39" s="1"/>
  <c r="AB1602" i="39"/>
  <c r="AL1602" i="39" s="1"/>
  <c r="Y1614" i="39"/>
  <c r="AI1614" i="39" s="1"/>
  <c r="W1614" i="39"/>
  <c r="AG1614" i="39" s="1"/>
  <c r="AB1614" i="39"/>
  <c r="AL1614" i="39" s="1"/>
  <c r="Y1626" i="39"/>
  <c r="AI1626" i="39" s="1"/>
  <c r="AE1626" i="39" s="1"/>
  <c r="W1626" i="39"/>
  <c r="AG1626" i="39" s="1"/>
  <c r="AB1626" i="39"/>
  <c r="AL1626" i="39" s="1"/>
  <c r="Y1638" i="39"/>
  <c r="AI1638" i="39" s="1"/>
  <c r="AE1638" i="39" s="1"/>
  <c r="W1638" i="39"/>
  <c r="AB1638" i="39"/>
  <c r="AL1638" i="39" s="1"/>
  <c r="AK1640" i="39"/>
  <c r="AJ1640" i="39"/>
  <c r="Y1650" i="39"/>
  <c r="AI1650" i="39" s="1"/>
  <c r="W1650" i="39"/>
  <c r="AG1650" i="39" s="1"/>
  <c r="AB1650" i="39"/>
  <c r="AL1650" i="39" s="1"/>
  <c r="AF1712" i="39"/>
  <c r="AF1716" i="39"/>
  <c r="AF1720" i="39"/>
  <c r="AF1724" i="39"/>
  <c r="AF1728" i="39"/>
  <c r="AF1732" i="39"/>
  <c r="AF1736" i="39"/>
  <c r="AF1740" i="39"/>
  <c r="AF1744" i="39"/>
  <c r="AF1748" i="39"/>
  <c r="AF1752" i="39"/>
  <c r="AF1756" i="39"/>
  <c r="AF1760" i="39"/>
  <c r="AF1764" i="39"/>
  <c r="AF1768" i="39"/>
  <c r="AF1772" i="39"/>
  <c r="AF1776" i="39"/>
  <c r="AF1780" i="39"/>
  <c r="AF1784" i="39"/>
  <c r="AF1788" i="39"/>
  <c r="AF1792" i="39"/>
  <c r="AF1796" i="39"/>
  <c r="AF1800" i="39"/>
  <c r="AF1804" i="39"/>
  <c r="AF1808" i="39"/>
  <c r="AF1812" i="39"/>
  <c r="AF1816" i="39"/>
  <c r="AF1820" i="39"/>
  <c r="AF1824" i="39"/>
  <c r="AF1828" i="39"/>
  <c r="AF1832" i="39"/>
  <c r="AF1836" i="39"/>
  <c r="AF1840" i="39"/>
  <c r="AF1844" i="39"/>
  <c r="AF1848" i="39"/>
  <c r="AF1852" i="39"/>
  <c r="AF1856" i="39"/>
  <c r="AF1860" i="39"/>
  <c r="AF1864" i="39"/>
  <c r="AF1868" i="39"/>
  <c r="AF1872" i="39"/>
  <c r="AF1876" i="39"/>
  <c r="Y1880" i="39"/>
  <c r="AI1880" i="39" s="1"/>
  <c r="W1880" i="39"/>
  <c r="AG1880" i="39" s="1"/>
  <c r="AB1880" i="39"/>
  <c r="AL1880" i="39" s="1"/>
  <c r="V1880" i="39"/>
  <c r="AA1880" i="39"/>
  <c r="AK1880" i="39" s="1"/>
  <c r="Y1886" i="39"/>
  <c r="AI1886" i="39" s="1"/>
  <c r="W1886" i="39"/>
  <c r="AG1886" i="39" s="1"/>
  <c r="AB1886" i="39"/>
  <c r="AL1886" i="39" s="1"/>
  <c r="V1886" i="39"/>
  <c r="AA1886" i="39"/>
  <c r="AK1886" i="39" s="1"/>
  <c r="Y1892" i="39"/>
  <c r="AI1892" i="39" s="1"/>
  <c r="W1892" i="39"/>
  <c r="AG1892" i="39" s="1"/>
  <c r="AB1892" i="39"/>
  <c r="AL1892" i="39" s="1"/>
  <c r="V1892" i="39"/>
  <c r="AA1892" i="39"/>
  <c r="AK1892" i="39" s="1"/>
  <c r="Y1898" i="39"/>
  <c r="W1898" i="39"/>
  <c r="AG1898" i="39" s="1"/>
  <c r="AB1898" i="39"/>
  <c r="AL1898" i="39" s="1"/>
  <c r="V1898" i="39"/>
  <c r="AA1898" i="39"/>
  <c r="AK1898" i="39" s="1"/>
  <c r="Y1904" i="39"/>
  <c r="AI1904" i="39" s="1"/>
  <c r="W1904" i="39"/>
  <c r="AG1904" i="39" s="1"/>
  <c r="AB1904" i="39"/>
  <c r="AL1904" i="39" s="1"/>
  <c r="V1904" i="39"/>
  <c r="AA1904" i="39"/>
  <c r="AK1904" i="39" s="1"/>
  <c r="Y1910" i="39"/>
  <c r="AI1910" i="39" s="1"/>
  <c r="W1910" i="39"/>
  <c r="AG1910" i="39" s="1"/>
  <c r="AB1910" i="39"/>
  <c r="AL1910" i="39" s="1"/>
  <c r="V1910" i="39"/>
  <c r="AA1910" i="39"/>
  <c r="Y1916" i="39"/>
  <c r="AI1916" i="39" s="1"/>
  <c r="W1916" i="39"/>
  <c r="AG1916" i="39" s="1"/>
  <c r="AB1916" i="39"/>
  <c r="AL1916" i="39" s="1"/>
  <c r="V1916" i="39"/>
  <c r="AA1916" i="39"/>
  <c r="AK1916" i="39" s="1"/>
  <c r="Y1922" i="39"/>
  <c r="W1922" i="39"/>
  <c r="AG1922" i="39" s="1"/>
  <c r="AB1922" i="39"/>
  <c r="AL1922" i="39" s="1"/>
  <c r="V1922" i="39"/>
  <c r="AA1922" i="39"/>
  <c r="AK1922" i="39" s="1"/>
  <c r="Y1928" i="39"/>
  <c r="AI1928" i="39" s="1"/>
  <c r="W1928" i="39"/>
  <c r="AG1928" i="39" s="1"/>
  <c r="AB1928" i="39"/>
  <c r="AL1928" i="39" s="1"/>
  <c r="V1928" i="39"/>
  <c r="AA1928" i="39"/>
  <c r="AK1928" i="39" s="1"/>
  <c r="Y1934" i="39"/>
  <c r="AI1934" i="39" s="1"/>
  <c r="W1934" i="39"/>
  <c r="AG1934" i="39" s="1"/>
  <c r="AB1934" i="39"/>
  <c r="AL1934" i="39" s="1"/>
  <c r="V1934" i="39"/>
  <c r="AA1934" i="39"/>
  <c r="AK1934" i="39" s="1"/>
  <c r="Y1940" i="39"/>
  <c r="AI1940" i="39" s="1"/>
  <c r="W1940" i="39"/>
  <c r="AG1940" i="39" s="1"/>
  <c r="AB1940" i="39"/>
  <c r="AL1940" i="39" s="1"/>
  <c r="V1940" i="39"/>
  <c r="AA1940" i="39"/>
  <c r="Y1946" i="39"/>
  <c r="AI1946" i="39" s="1"/>
  <c r="W1946" i="39"/>
  <c r="AG1946" i="39" s="1"/>
  <c r="AB1946" i="39"/>
  <c r="AL1946" i="39" s="1"/>
  <c r="V1946" i="39"/>
  <c r="AA1946" i="39"/>
  <c r="AK1956" i="39"/>
  <c r="AJ1966" i="39"/>
  <c r="AK1968" i="39"/>
  <c r="AJ1978" i="39"/>
  <c r="AK1980" i="39"/>
  <c r="AK1992" i="39"/>
  <c r="AJ2002" i="39"/>
  <c r="AK2004" i="39"/>
  <c r="AJ2014" i="39"/>
  <c r="AK2016" i="39"/>
  <c r="AK2028" i="39"/>
  <c r="AJ2038" i="39"/>
  <c r="AK2040" i="39"/>
  <c r="Y2044" i="39"/>
  <c r="AI2044" i="39" s="1"/>
  <c r="X2044" i="39"/>
  <c r="AH2044" i="39" s="1"/>
  <c r="AE2044" i="39" s="1"/>
  <c r="W2044" i="39"/>
  <c r="AG2044" i="39" s="1"/>
  <c r="AB2044" i="39"/>
  <c r="AL2044" i="39" s="1"/>
  <c r="V2044" i="39"/>
  <c r="AA2044" i="39"/>
  <c r="Y2056" i="39"/>
  <c r="AI2056" i="39" s="1"/>
  <c r="X2056" i="39"/>
  <c r="AH2056" i="39" s="1"/>
  <c r="AE2056" i="39" s="1"/>
  <c r="W2056" i="39"/>
  <c r="AG2056" i="39" s="1"/>
  <c r="AB2056" i="39"/>
  <c r="AL2056" i="39" s="1"/>
  <c r="V2056" i="39"/>
  <c r="AA2056" i="39"/>
  <c r="AK2056" i="39" s="1"/>
  <c r="AL2103" i="39"/>
  <c r="AF2103" i="39"/>
  <c r="AK2103" i="39"/>
  <c r="AG2103" i="39"/>
  <c r="AJ2103" i="39"/>
  <c r="AI2103" i="39"/>
  <c r="AJ2114" i="39"/>
  <c r="AL2115" i="39"/>
  <c r="AF2115" i="39"/>
  <c r="AK2115" i="39"/>
  <c r="AG2115" i="39"/>
  <c r="AJ2115" i="39"/>
  <c r="AI2115" i="39"/>
  <c r="AJ2126" i="39"/>
  <c r="AL2127" i="39"/>
  <c r="AF2127" i="39"/>
  <c r="AK2127" i="39"/>
  <c r="AG2127" i="39"/>
  <c r="AJ2127" i="39"/>
  <c r="AI2127" i="39"/>
  <c r="AK1802" i="39"/>
  <c r="AG1838" i="39"/>
  <c r="AK1874" i="39"/>
  <c r="AH1878" i="39"/>
  <c r="AE1878" i="39" s="1"/>
  <c r="AF1878" i="39"/>
  <c r="AH1884" i="39"/>
  <c r="AF1884" i="39"/>
  <c r="AH1890" i="39"/>
  <c r="AF1890" i="39"/>
  <c r="AH1896" i="39"/>
  <c r="AE1896" i="39" s="1"/>
  <c r="AF1896" i="39"/>
  <c r="AH1902" i="39"/>
  <c r="AF1902" i="39"/>
  <c r="AH1908" i="39"/>
  <c r="AF1908" i="39"/>
  <c r="AH1914" i="39"/>
  <c r="AE1914" i="39" s="1"/>
  <c r="AF1914" i="39"/>
  <c r="AH1920" i="39"/>
  <c r="AF1920" i="39"/>
  <c r="AK1926" i="39"/>
  <c r="AH1926" i="39"/>
  <c r="AF1926" i="39"/>
  <c r="AH1932" i="39"/>
  <c r="AF1932" i="39"/>
  <c r="AH1938" i="39"/>
  <c r="AE1938" i="39" s="1"/>
  <c r="AF1938" i="39"/>
  <c r="AH1944" i="39"/>
  <c r="AF1944" i="39"/>
  <c r="Y1948" i="39"/>
  <c r="AI1948" i="39" s="1"/>
  <c r="X1948" i="39"/>
  <c r="AH1948" i="39" s="1"/>
  <c r="AE1948" i="39" s="1"/>
  <c r="W1948" i="39"/>
  <c r="AG1948" i="39" s="1"/>
  <c r="AB1948" i="39"/>
  <c r="AL1948" i="39" s="1"/>
  <c r="V1948" i="39"/>
  <c r="AA1948" i="39"/>
  <c r="AK1948" i="39" s="1"/>
  <c r="Y1950" i="39"/>
  <c r="AI1950" i="39" s="1"/>
  <c r="X1950" i="39"/>
  <c r="AH1950" i="39" s="1"/>
  <c r="AE1950" i="39" s="1"/>
  <c r="W1950" i="39"/>
  <c r="AG1950" i="39" s="1"/>
  <c r="AB1950" i="39"/>
  <c r="AL1950" i="39" s="1"/>
  <c r="V1950" i="39"/>
  <c r="AA1950" i="39"/>
  <c r="AK1950" i="39" s="1"/>
  <c r="Y1952" i="39"/>
  <c r="AI1952" i="39" s="1"/>
  <c r="X1952" i="39"/>
  <c r="AH1952" i="39" s="1"/>
  <c r="AE1952" i="39" s="1"/>
  <c r="W1952" i="39"/>
  <c r="AG1952" i="39" s="1"/>
  <c r="AB1952" i="39"/>
  <c r="AL1952" i="39" s="1"/>
  <c r="V1952" i="39"/>
  <c r="AA1952" i="39"/>
  <c r="AK1952" i="39" s="1"/>
  <c r="Y1954" i="39"/>
  <c r="AI1954" i="39" s="1"/>
  <c r="X1954" i="39"/>
  <c r="AH1954" i="39" s="1"/>
  <c r="AE1954" i="39" s="1"/>
  <c r="W1954" i="39"/>
  <c r="AG1954" i="39" s="1"/>
  <c r="AB1954" i="39"/>
  <c r="AL1954" i="39" s="1"/>
  <c r="V1954" i="39"/>
  <c r="AA1954" i="39"/>
  <c r="AK1954" i="39" s="1"/>
  <c r="Y1956" i="39"/>
  <c r="AI1956" i="39" s="1"/>
  <c r="X1956" i="39"/>
  <c r="AH1956" i="39" s="1"/>
  <c r="AE1956" i="39" s="1"/>
  <c r="W1956" i="39"/>
  <c r="AG1956" i="39" s="1"/>
  <c r="AB1956" i="39"/>
  <c r="AL1956" i="39" s="1"/>
  <c r="V1956" i="39"/>
  <c r="AA1956" i="39"/>
  <c r="Y1958" i="39"/>
  <c r="AI1958" i="39" s="1"/>
  <c r="X1958" i="39"/>
  <c r="AH1958" i="39" s="1"/>
  <c r="AE1958" i="39" s="1"/>
  <c r="W1958" i="39"/>
  <c r="AG1958" i="39" s="1"/>
  <c r="AB1958" i="39"/>
  <c r="AL1958" i="39" s="1"/>
  <c r="V1958" i="39"/>
  <c r="AA1958" i="39"/>
  <c r="AK1958" i="39" s="1"/>
  <c r="Y1960" i="39"/>
  <c r="AI1960" i="39" s="1"/>
  <c r="X1960" i="39"/>
  <c r="AH1960" i="39" s="1"/>
  <c r="AE1960" i="39" s="1"/>
  <c r="W1960" i="39"/>
  <c r="AG1960" i="39" s="1"/>
  <c r="AB1960" i="39"/>
  <c r="AL1960" i="39" s="1"/>
  <c r="V1960" i="39"/>
  <c r="AA1960" i="39"/>
  <c r="AK1960" i="39" s="1"/>
  <c r="Y1962" i="39"/>
  <c r="AI1962" i="39" s="1"/>
  <c r="X1962" i="39"/>
  <c r="AH1962" i="39" s="1"/>
  <c r="AE1962" i="39" s="1"/>
  <c r="W1962" i="39"/>
  <c r="AG1962" i="39" s="1"/>
  <c r="AB1962" i="39"/>
  <c r="AL1962" i="39" s="1"/>
  <c r="V1962" i="39"/>
  <c r="AA1962" i="39"/>
  <c r="AK1962" i="39" s="1"/>
  <c r="Y1964" i="39"/>
  <c r="AI1964" i="39" s="1"/>
  <c r="X1964" i="39"/>
  <c r="AH1964" i="39" s="1"/>
  <c r="AE1964" i="39" s="1"/>
  <c r="W1964" i="39"/>
  <c r="AG1964" i="39" s="1"/>
  <c r="AB1964" i="39"/>
  <c r="AL1964" i="39" s="1"/>
  <c r="V1964" i="39"/>
  <c r="AA1964" i="39"/>
  <c r="AK1964" i="39" s="1"/>
  <c r="Y1966" i="39"/>
  <c r="AI1966" i="39" s="1"/>
  <c r="X1966" i="39"/>
  <c r="AH1966" i="39" s="1"/>
  <c r="AE1966" i="39" s="1"/>
  <c r="W1966" i="39"/>
  <c r="AG1966" i="39" s="1"/>
  <c r="AB1966" i="39"/>
  <c r="AL1966" i="39" s="1"/>
  <c r="V1966" i="39"/>
  <c r="AA1966" i="39"/>
  <c r="AK1966" i="39" s="1"/>
  <c r="Y1968" i="39"/>
  <c r="AI1968" i="39" s="1"/>
  <c r="X1968" i="39"/>
  <c r="AH1968" i="39" s="1"/>
  <c r="AE1968" i="39" s="1"/>
  <c r="W1968" i="39"/>
  <c r="AG1968" i="39" s="1"/>
  <c r="AB1968" i="39"/>
  <c r="AL1968" i="39" s="1"/>
  <c r="V1968" i="39"/>
  <c r="AA1968" i="39"/>
  <c r="Y1970" i="39"/>
  <c r="AI1970" i="39" s="1"/>
  <c r="X1970" i="39"/>
  <c r="AH1970" i="39" s="1"/>
  <c r="AE1970" i="39" s="1"/>
  <c r="W1970" i="39"/>
  <c r="AG1970" i="39" s="1"/>
  <c r="AB1970" i="39"/>
  <c r="AL1970" i="39" s="1"/>
  <c r="V1970" i="39"/>
  <c r="AA1970" i="39"/>
  <c r="AK1970" i="39" s="1"/>
  <c r="Y1972" i="39"/>
  <c r="AI1972" i="39" s="1"/>
  <c r="X1972" i="39"/>
  <c r="AH1972" i="39" s="1"/>
  <c r="AE1972" i="39" s="1"/>
  <c r="W1972" i="39"/>
  <c r="AG1972" i="39" s="1"/>
  <c r="AB1972" i="39"/>
  <c r="AL1972" i="39" s="1"/>
  <c r="V1972" i="39"/>
  <c r="AA1972" i="39"/>
  <c r="AK1972" i="39" s="1"/>
  <c r="Y1974" i="39"/>
  <c r="AI1974" i="39" s="1"/>
  <c r="X1974" i="39"/>
  <c r="AH1974" i="39" s="1"/>
  <c r="AE1974" i="39" s="1"/>
  <c r="W1974" i="39"/>
  <c r="AG1974" i="39" s="1"/>
  <c r="AB1974" i="39"/>
  <c r="AL1974" i="39" s="1"/>
  <c r="V1974" i="39"/>
  <c r="AA1974" i="39"/>
  <c r="AK1974" i="39" s="1"/>
  <c r="Y1976" i="39"/>
  <c r="AI1976" i="39" s="1"/>
  <c r="X1976" i="39"/>
  <c r="AH1976" i="39" s="1"/>
  <c r="AE1976" i="39" s="1"/>
  <c r="W1976" i="39"/>
  <c r="AG1976" i="39" s="1"/>
  <c r="AB1976" i="39"/>
  <c r="AL1976" i="39" s="1"/>
  <c r="V1976" i="39"/>
  <c r="AA1976" i="39"/>
  <c r="AK1976" i="39" s="1"/>
  <c r="Y1978" i="39"/>
  <c r="AI1978" i="39" s="1"/>
  <c r="X1978" i="39"/>
  <c r="AH1978" i="39" s="1"/>
  <c r="AE1978" i="39" s="1"/>
  <c r="W1978" i="39"/>
  <c r="AG1978" i="39" s="1"/>
  <c r="AB1978" i="39"/>
  <c r="AL1978" i="39" s="1"/>
  <c r="V1978" i="39"/>
  <c r="AA1978" i="39"/>
  <c r="AK1978" i="39" s="1"/>
  <c r="Y1980" i="39"/>
  <c r="AI1980" i="39" s="1"/>
  <c r="X1980" i="39"/>
  <c r="AH1980" i="39" s="1"/>
  <c r="AE1980" i="39" s="1"/>
  <c r="W1980" i="39"/>
  <c r="AG1980" i="39" s="1"/>
  <c r="AB1980" i="39"/>
  <c r="AL1980" i="39" s="1"/>
  <c r="V1980" i="39"/>
  <c r="AA1980" i="39"/>
  <c r="Y1982" i="39"/>
  <c r="AI1982" i="39" s="1"/>
  <c r="X1982" i="39"/>
  <c r="AH1982" i="39" s="1"/>
  <c r="AE1982" i="39" s="1"/>
  <c r="W1982" i="39"/>
  <c r="AG1982" i="39" s="1"/>
  <c r="AB1982" i="39"/>
  <c r="AL1982" i="39" s="1"/>
  <c r="V1982" i="39"/>
  <c r="AA1982" i="39"/>
  <c r="AK1982" i="39" s="1"/>
  <c r="Y1984" i="39"/>
  <c r="AI1984" i="39" s="1"/>
  <c r="X1984" i="39"/>
  <c r="AH1984" i="39" s="1"/>
  <c r="AE1984" i="39" s="1"/>
  <c r="W1984" i="39"/>
  <c r="AG1984" i="39" s="1"/>
  <c r="AB1984" i="39"/>
  <c r="AL1984" i="39" s="1"/>
  <c r="V1984" i="39"/>
  <c r="AA1984" i="39"/>
  <c r="AK1984" i="39" s="1"/>
  <c r="Y1986" i="39"/>
  <c r="AI1986" i="39" s="1"/>
  <c r="X1986" i="39"/>
  <c r="AH1986" i="39" s="1"/>
  <c r="AE1986" i="39" s="1"/>
  <c r="W1986" i="39"/>
  <c r="AG1986" i="39" s="1"/>
  <c r="AB1986" i="39"/>
  <c r="AL1986" i="39" s="1"/>
  <c r="V1986" i="39"/>
  <c r="AA1986" i="39"/>
  <c r="AK1986" i="39" s="1"/>
  <c r="Y1988" i="39"/>
  <c r="AI1988" i="39" s="1"/>
  <c r="X1988" i="39"/>
  <c r="AH1988" i="39" s="1"/>
  <c r="AE1988" i="39" s="1"/>
  <c r="W1988" i="39"/>
  <c r="AG1988" i="39" s="1"/>
  <c r="AB1988" i="39"/>
  <c r="AL1988" i="39" s="1"/>
  <c r="V1988" i="39"/>
  <c r="AA1988" i="39"/>
  <c r="AK1988" i="39" s="1"/>
  <c r="Y1990" i="39"/>
  <c r="AI1990" i="39" s="1"/>
  <c r="X1990" i="39"/>
  <c r="AH1990" i="39" s="1"/>
  <c r="AE1990" i="39" s="1"/>
  <c r="W1990" i="39"/>
  <c r="AG1990" i="39" s="1"/>
  <c r="AB1990" i="39"/>
  <c r="AL1990" i="39" s="1"/>
  <c r="V1990" i="39"/>
  <c r="AA1990" i="39"/>
  <c r="AK1990" i="39" s="1"/>
  <c r="Y1992" i="39"/>
  <c r="AI1992" i="39" s="1"/>
  <c r="X1992" i="39"/>
  <c r="AH1992" i="39" s="1"/>
  <c r="AE1992" i="39" s="1"/>
  <c r="W1992" i="39"/>
  <c r="AG1992" i="39" s="1"/>
  <c r="AB1992" i="39"/>
  <c r="AL1992" i="39" s="1"/>
  <c r="V1992" i="39"/>
  <c r="AA1992" i="39"/>
  <c r="Y1994" i="39"/>
  <c r="AI1994" i="39" s="1"/>
  <c r="X1994" i="39"/>
  <c r="AH1994" i="39" s="1"/>
  <c r="AE1994" i="39" s="1"/>
  <c r="W1994" i="39"/>
  <c r="AG1994" i="39" s="1"/>
  <c r="AB1994" i="39"/>
  <c r="AL1994" i="39" s="1"/>
  <c r="V1994" i="39"/>
  <c r="AA1994" i="39"/>
  <c r="AK1994" i="39" s="1"/>
  <c r="Y1996" i="39"/>
  <c r="AI1996" i="39" s="1"/>
  <c r="X1996" i="39"/>
  <c r="AH1996" i="39" s="1"/>
  <c r="AE1996" i="39" s="1"/>
  <c r="W1996" i="39"/>
  <c r="AG1996" i="39" s="1"/>
  <c r="AB1996" i="39"/>
  <c r="AL1996" i="39" s="1"/>
  <c r="V1996" i="39"/>
  <c r="AA1996" i="39"/>
  <c r="AK1996" i="39" s="1"/>
  <c r="Y1998" i="39"/>
  <c r="AI1998" i="39" s="1"/>
  <c r="X1998" i="39"/>
  <c r="AH1998" i="39" s="1"/>
  <c r="AE1998" i="39" s="1"/>
  <c r="W1998" i="39"/>
  <c r="AG1998" i="39" s="1"/>
  <c r="AB1998" i="39"/>
  <c r="AL1998" i="39" s="1"/>
  <c r="V1998" i="39"/>
  <c r="AA1998" i="39"/>
  <c r="AK1998" i="39" s="1"/>
  <c r="Y2000" i="39"/>
  <c r="AI2000" i="39" s="1"/>
  <c r="X2000" i="39"/>
  <c r="AH2000" i="39" s="1"/>
  <c r="AE2000" i="39" s="1"/>
  <c r="W2000" i="39"/>
  <c r="AG2000" i="39" s="1"/>
  <c r="AB2000" i="39"/>
  <c r="AL2000" i="39" s="1"/>
  <c r="V2000" i="39"/>
  <c r="AA2000" i="39"/>
  <c r="AK2000" i="39" s="1"/>
  <c r="Y2002" i="39"/>
  <c r="AI2002" i="39" s="1"/>
  <c r="X2002" i="39"/>
  <c r="AH2002" i="39" s="1"/>
  <c r="AE2002" i="39" s="1"/>
  <c r="W2002" i="39"/>
  <c r="AG2002" i="39" s="1"/>
  <c r="AB2002" i="39"/>
  <c r="AL2002" i="39" s="1"/>
  <c r="V2002" i="39"/>
  <c r="AA2002" i="39"/>
  <c r="AK2002" i="39" s="1"/>
  <c r="Y2004" i="39"/>
  <c r="AI2004" i="39" s="1"/>
  <c r="X2004" i="39"/>
  <c r="AH2004" i="39" s="1"/>
  <c r="AE2004" i="39" s="1"/>
  <c r="W2004" i="39"/>
  <c r="AG2004" i="39" s="1"/>
  <c r="AB2004" i="39"/>
  <c r="AL2004" i="39" s="1"/>
  <c r="V2004" i="39"/>
  <c r="AA2004" i="39"/>
  <c r="Y2006" i="39"/>
  <c r="AI2006" i="39" s="1"/>
  <c r="X2006" i="39"/>
  <c r="AH2006" i="39" s="1"/>
  <c r="AE2006" i="39" s="1"/>
  <c r="W2006" i="39"/>
  <c r="AG2006" i="39" s="1"/>
  <c r="AB2006" i="39"/>
  <c r="AL2006" i="39" s="1"/>
  <c r="V2006" i="39"/>
  <c r="AA2006" i="39"/>
  <c r="AK2006" i="39" s="1"/>
  <c r="Y2008" i="39"/>
  <c r="AI2008" i="39" s="1"/>
  <c r="X2008" i="39"/>
  <c r="AH2008" i="39" s="1"/>
  <c r="AE2008" i="39" s="1"/>
  <c r="W2008" i="39"/>
  <c r="AG2008" i="39" s="1"/>
  <c r="AB2008" i="39"/>
  <c r="AL2008" i="39" s="1"/>
  <c r="V2008" i="39"/>
  <c r="AA2008" i="39"/>
  <c r="AK2008" i="39" s="1"/>
  <c r="Y2010" i="39"/>
  <c r="AI2010" i="39" s="1"/>
  <c r="X2010" i="39"/>
  <c r="AH2010" i="39" s="1"/>
  <c r="AE2010" i="39" s="1"/>
  <c r="W2010" i="39"/>
  <c r="AG2010" i="39" s="1"/>
  <c r="AB2010" i="39"/>
  <c r="AL2010" i="39" s="1"/>
  <c r="V2010" i="39"/>
  <c r="AA2010" i="39"/>
  <c r="AK2010" i="39" s="1"/>
  <c r="Y2012" i="39"/>
  <c r="AI2012" i="39" s="1"/>
  <c r="X2012" i="39"/>
  <c r="AH2012" i="39" s="1"/>
  <c r="AE2012" i="39" s="1"/>
  <c r="W2012" i="39"/>
  <c r="AG2012" i="39" s="1"/>
  <c r="AB2012" i="39"/>
  <c r="AL2012" i="39" s="1"/>
  <c r="V2012" i="39"/>
  <c r="AA2012" i="39"/>
  <c r="AK2012" i="39" s="1"/>
  <c r="Y2014" i="39"/>
  <c r="AI2014" i="39" s="1"/>
  <c r="X2014" i="39"/>
  <c r="AH2014" i="39" s="1"/>
  <c r="AE2014" i="39" s="1"/>
  <c r="W2014" i="39"/>
  <c r="AG2014" i="39" s="1"/>
  <c r="AB2014" i="39"/>
  <c r="AL2014" i="39" s="1"/>
  <c r="V2014" i="39"/>
  <c r="AA2014" i="39"/>
  <c r="AK2014" i="39" s="1"/>
  <c r="Y2016" i="39"/>
  <c r="AI2016" i="39" s="1"/>
  <c r="X2016" i="39"/>
  <c r="AH2016" i="39" s="1"/>
  <c r="AE2016" i="39" s="1"/>
  <c r="W2016" i="39"/>
  <c r="AG2016" i="39" s="1"/>
  <c r="AB2016" i="39"/>
  <c r="AL2016" i="39" s="1"/>
  <c r="V2016" i="39"/>
  <c r="AA2016" i="39"/>
  <c r="Y2018" i="39"/>
  <c r="AI2018" i="39" s="1"/>
  <c r="X2018" i="39"/>
  <c r="AH2018" i="39" s="1"/>
  <c r="AE2018" i="39" s="1"/>
  <c r="W2018" i="39"/>
  <c r="AG2018" i="39" s="1"/>
  <c r="AB2018" i="39"/>
  <c r="AL2018" i="39" s="1"/>
  <c r="V2018" i="39"/>
  <c r="AA2018" i="39"/>
  <c r="AK2018" i="39" s="1"/>
  <c r="Y2020" i="39"/>
  <c r="AI2020" i="39" s="1"/>
  <c r="X2020" i="39"/>
  <c r="AH2020" i="39" s="1"/>
  <c r="AE2020" i="39" s="1"/>
  <c r="W2020" i="39"/>
  <c r="AG2020" i="39" s="1"/>
  <c r="AB2020" i="39"/>
  <c r="AL2020" i="39" s="1"/>
  <c r="V2020" i="39"/>
  <c r="AA2020" i="39"/>
  <c r="AK2020" i="39" s="1"/>
  <c r="Y2022" i="39"/>
  <c r="AI2022" i="39" s="1"/>
  <c r="X2022" i="39"/>
  <c r="AH2022" i="39" s="1"/>
  <c r="AE2022" i="39" s="1"/>
  <c r="W2022" i="39"/>
  <c r="AG2022" i="39" s="1"/>
  <c r="AB2022" i="39"/>
  <c r="AL2022" i="39" s="1"/>
  <c r="V2022" i="39"/>
  <c r="AA2022" i="39"/>
  <c r="AK2022" i="39" s="1"/>
  <c r="Y2024" i="39"/>
  <c r="AI2024" i="39" s="1"/>
  <c r="X2024" i="39"/>
  <c r="AH2024" i="39" s="1"/>
  <c r="AE2024" i="39" s="1"/>
  <c r="W2024" i="39"/>
  <c r="AG2024" i="39" s="1"/>
  <c r="AB2024" i="39"/>
  <c r="AL2024" i="39" s="1"/>
  <c r="V2024" i="39"/>
  <c r="AA2024" i="39"/>
  <c r="AK2024" i="39" s="1"/>
  <c r="Y2026" i="39"/>
  <c r="AI2026" i="39" s="1"/>
  <c r="X2026" i="39"/>
  <c r="AH2026" i="39" s="1"/>
  <c r="AE2026" i="39" s="1"/>
  <c r="W2026" i="39"/>
  <c r="AG2026" i="39" s="1"/>
  <c r="AB2026" i="39"/>
  <c r="AL2026" i="39" s="1"/>
  <c r="V2026" i="39"/>
  <c r="AA2026" i="39"/>
  <c r="AK2026" i="39" s="1"/>
  <c r="Y2028" i="39"/>
  <c r="AI2028" i="39" s="1"/>
  <c r="X2028" i="39"/>
  <c r="AH2028" i="39" s="1"/>
  <c r="AE2028" i="39" s="1"/>
  <c r="W2028" i="39"/>
  <c r="AG2028" i="39" s="1"/>
  <c r="AB2028" i="39"/>
  <c r="AL2028" i="39" s="1"/>
  <c r="V2028" i="39"/>
  <c r="AA2028" i="39"/>
  <c r="Y2030" i="39"/>
  <c r="AI2030" i="39" s="1"/>
  <c r="X2030" i="39"/>
  <c r="AH2030" i="39" s="1"/>
  <c r="AE2030" i="39" s="1"/>
  <c r="W2030" i="39"/>
  <c r="AG2030" i="39" s="1"/>
  <c r="AB2030" i="39"/>
  <c r="AL2030" i="39" s="1"/>
  <c r="V2030" i="39"/>
  <c r="AA2030" i="39"/>
  <c r="AK2030" i="39" s="1"/>
  <c r="Y2032" i="39"/>
  <c r="AI2032" i="39" s="1"/>
  <c r="X2032" i="39"/>
  <c r="AH2032" i="39" s="1"/>
  <c r="AE2032" i="39" s="1"/>
  <c r="W2032" i="39"/>
  <c r="AG2032" i="39" s="1"/>
  <c r="AB2032" i="39"/>
  <c r="AL2032" i="39" s="1"/>
  <c r="V2032" i="39"/>
  <c r="AA2032" i="39"/>
  <c r="AK2032" i="39" s="1"/>
  <c r="Y2034" i="39"/>
  <c r="AI2034" i="39" s="1"/>
  <c r="X2034" i="39"/>
  <c r="AH2034" i="39" s="1"/>
  <c r="AE2034" i="39" s="1"/>
  <c r="W2034" i="39"/>
  <c r="AG2034" i="39" s="1"/>
  <c r="AB2034" i="39"/>
  <c r="AL2034" i="39" s="1"/>
  <c r="V2034" i="39"/>
  <c r="AA2034" i="39"/>
  <c r="AK2034" i="39" s="1"/>
  <c r="Y2036" i="39"/>
  <c r="AI2036" i="39" s="1"/>
  <c r="X2036" i="39"/>
  <c r="AH2036" i="39" s="1"/>
  <c r="AE2036" i="39" s="1"/>
  <c r="W2036" i="39"/>
  <c r="AG2036" i="39" s="1"/>
  <c r="AB2036" i="39"/>
  <c r="AL2036" i="39" s="1"/>
  <c r="V2036" i="39"/>
  <c r="AA2036" i="39"/>
  <c r="AK2036" i="39" s="1"/>
  <c r="Y2038" i="39"/>
  <c r="AI2038" i="39" s="1"/>
  <c r="X2038" i="39"/>
  <c r="AH2038" i="39" s="1"/>
  <c r="AE2038" i="39" s="1"/>
  <c r="W2038" i="39"/>
  <c r="AG2038" i="39" s="1"/>
  <c r="AB2038" i="39"/>
  <c r="AL2038" i="39" s="1"/>
  <c r="V2038" i="39"/>
  <c r="AA2038" i="39"/>
  <c r="AK2038" i="39" s="1"/>
  <c r="Y2040" i="39"/>
  <c r="AI2040" i="39" s="1"/>
  <c r="X2040" i="39"/>
  <c r="AH2040" i="39" s="1"/>
  <c r="AE2040" i="39" s="1"/>
  <c r="W2040" i="39"/>
  <c r="AG2040" i="39" s="1"/>
  <c r="AB2040" i="39"/>
  <c r="AL2040" i="39" s="1"/>
  <c r="V2040" i="39"/>
  <c r="AA2040" i="39"/>
  <c r="Y2042" i="39"/>
  <c r="AI2042" i="39" s="1"/>
  <c r="X2042" i="39"/>
  <c r="AH2042" i="39" s="1"/>
  <c r="AE2042" i="39" s="1"/>
  <c r="W2042" i="39"/>
  <c r="AG2042" i="39" s="1"/>
  <c r="AB2042" i="39"/>
  <c r="AL2042" i="39" s="1"/>
  <c r="V2042" i="39"/>
  <c r="AA2042" i="39"/>
  <c r="AK2042" i="39" s="1"/>
  <c r="AJ2052" i="39"/>
  <c r="Y2054" i="39"/>
  <c r="AI2054" i="39" s="1"/>
  <c r="X2054" i="39"/>
  <c r="AH2054" i="39" s="1"/>
  <c r="AE2054" i="39" s="1"/>
  <c r="W2054" i="39"/>
  <c r="AG2054" i="39" s="1"/>
  <c r="AB2054" i="39"/>
  <c r="AL2054" i="39" s="1"/>
  <c r="V2054" i="39"/>
  <c r="AA2054" i="39"/>
  <c r="AK2054" i="39" s="1"/>
  <c r="AL2113" i="39"/>
  <c r="AF2113" i="39"/>
  <c r="AK2113" i="39"/>
  <c r="AG2113" i="39"/>
  <c r="AJ2113" i="39"/>
  <c r="AI2113" i="39"/>
  <c r="AL2125" i="39"/>
  <c r="AF2125" i="39"/>
  <c r="AK2125" i="39"/>
  <c r="AG2125" i="39"/>
  <c r="AJ2125" i="39"/>
  <c r="AI2125" i="39"/>
  <c r="AL2182" i="39"/>
  <c r="X1492" i="39"/>
  <c r="AH1492" i="39" s="1"/>
  <c r="AF1494" i="39"/>
  <c r="Y1498" i="39"/>
  <c r="AI1498" i="39" s="1"/>
  <c r="W1498" i="39"/>
  <c r="AG1498" i="39" s="1"/>
  <c r="AB1498" i="39"/>
  <c r="AK1500" i="39"/>
  <c r="AJ1500" i="39"/>
  <c r="X1504" i="39"/>
  <c r="AH1504" i="39" s="1"/>
  <c r="AF1506" i="39"/>
  <c r="Y1510" i="39"/>
  <c r="AI1510" i="39" s="1"/>
  <c r="W1510" i="39"/>
  <c r="AG1510" i="39" s="1"/>
  <c r="AB1510" i="39"/>
  <c r="AL1510" i="39" s="1"/>
  <c r="AK1512" i="39"/>
  <c r="AJ1512" i="39"/>
  <c r="X1516" i="39"/>
  <c r="AH1516" i="39" s="1"/>
  <c r="AF1518" i="39"/>
  <c r="Y1522" i="39"/>
  <c r="AI1522" i="39" s="1"/>
  <c r="W1522" i="39"/>
  <c r="AG1522" i="39" s="1"/>
  <c r="AB1522" i="39"/>
  <c r="AL1522" i="39" s="1"/>
  <c r="AK1524" i="39"/>
  <c r="AJ1524" i="39"/>
  <c r="X1528" i="39"/>
  <c r="AH1528" i="39" s="1"/>
  <c r="AF1530" i="39"/>
  <c r="Y1534" i="39"/>
  <c r="AI1534" i="39" s="1"/>
  <c r="W1534" i="39"/>
  <c r="AG1534" i="39" s="1"/>
  <c r="AB1534" i="39"/>
  <c r="AL1534" i="39" s="1"/>
  <c r="AK1536" i="39"/>
  <c r="AJ1536" i="39"/>
  <c r="X1540" i="39"/>
  <c r="AH1540" i="39" s="1"/>
  <c r="AF1542" i="39"/>
  <c r="Y1546" i="39"/>
  <c r="AI1546" i="39" s="1"/>
  <c r="W1546" i="39"/>
  <c r="AG1546" i="39" s="1"/>
  <c r="AB1546" i="39"/>
  <c r="AL1546" i="39" s="1"/>
  <c r="AK1548" i="39"/>
  <c r="AJ1548" i="39"/>
  <c r="X1552" i="39"/>
  <c r="AH1552" i="39" s="1"/>
  <c r="AF1554" i="39"/>
  <c r="Y1558" i="39"/>
  <c r="AI1558" i="39" s="1"/>
  <c r="W1558" i="39"/>
  <c r="AG1558" i="39" s="1"/>
  <c r="AB1558" i="39"/>
  <c r="AL1558" i="39" s="1"/>
  <c r="AK1560" i="39"/>
  <c r="AJ1560" i="39"/>
  <c r="X1564" i="39"/>
  <c r="AH1564" i="39" s="1"/>
  <c r="AE1564" i="39" s="1"/>
  <c r="AF1566" i="39"/>
  <c r="Y1570" i="39"/>
  <c r="AI1570" i="39" s="1"/>
  <c r="W1570" i="39"/>
  <c r="AG1570" i="39" s="1"/>
  <c r="AB1570" i="39"/>
  <c r="AL1570" i="39" s="1"/>
  <c r="AK1572" i="39"/>
  <c r="AJ1572" i="39"/>
  <c r="X1576" i="39"/>
  <c r="AH1576" i="39" s="1"/>
  <c r="AF1578" i="39"/>
  <c r="Y1582" i="39"/>
  <c r="AI1582" i="39" s="1"/>
  <c r="W1582" i="39"/>
  <c r="AG1582" i="39" s="1"/>
  <c r="AB1582" i="39"/>
  <c r="AL1582" i="39" s="1"/>
  <c r="AK1584" i="39"/>
  <c r="AJ1584" i="39"/>
  <c r="X1588" i="39"/>
  <c r="AF1590" i="39"/>
  <c r="Y1594" i="39"/>
  <c r="AI1594" i="39" s="1"/>
  <c r="W1594" i="39"/>
  <c r="AG1594" i="39" s="1"/>
  <c r="AB1594" i="39"/>
  <c r="AL1594" i="39" s="1"/>
  <c r="AK1596" i="39"/>
  <c r="AJ1596" i="39"/>
  <c r="X1600" i="39"/>
  <c r="AH1600" i="39" s="1"/>
  <c r="AE1600" i="39" s="1"/>
  <c r="AF1602" i="39"/>
  <c r="Y1606" i="39"/>
  <c r="AI1606" i="39" s="1"/>
  <c r="W1606" i="39"/>
  <c r="AG1606" i="39" s="1"/>
  <c r="AB1606" i="39"/>
  <c r="AL1606" i="39" s="1"/>
  <c r="AK1608" i="39"/>
  <c r="AJ1608" i="39"/>
  <c r="X1612" i="39"/>
  <c r="AH1612" i="39" s="1"/>
  <c r="AF1614" i="39"/>
  <c r="Y1618" i="39"/>
  <c r="AI1618" i="39" s="1"/>
  <c r="W1618" i="39"/>
  <c r="AG1618" i="39" s="1"/>
  <c r="AB1618" i="39"/>
  <c r="AL1618" i="39" s="1"/>
  <c r="AK1620" i="39"/>
  <c r="AI1620" i="39"/>
  <c r="AJ1620" i="39"/>
  <c r="X1624" i="39"/>
  <c r="AH1624" i="39" s="1"/>
  <c r="AF1626" i="39"/>
  <c r="Y1630" i="39"/>
  <c r="AI1630" i="39" s="1"/>
  <c r="W1630" i="39"/>
  <c r="AG1630" i="39" s="1"/>
  <c r="AB1630" i="39"/>
  <c r="AL1630" i="39" s="1"/>
  <c r="AK1632" i="39"/>
  <c r="AJ1632" i="39"/>
  <c r="X1636" i="39"/>
  <c r="AH1636" i="39" s="1"/>
  <c r="AE1636" i="39" s="1"/>
  <c r="AF1638" i="39"/>
  <c r="Y1642" i="39"/>
  <c r="AI1642" i="39" s="1"/>
  <c r="W1642" i="39"/>
  <c r="AG1642" i="39" s="1"/>
  <c r="AB1642" i="39"/>
  <c r="AK1644" i="39"/>
  <c r="AJ1644" i="39"/>
  <c r="X1648" i="39"/>
  <c r="AH1648" i="39" s="1"/>
  <c r="AF1650" i="39"/>
  <c r="AH1651" i="39"/>
  <c r="AE1651" i="39" s="1"/>
  <c r="AD1651" i="39" s="1"/>
  <c r="AL1651" i="39"/>
  <c r="AF1651" i="39"/>
  <c r="AJ1651" i="39"/>
  <c r="AI1651" i="39"/>
  <c r="X1652" i="39"/>
  <c r="AH1652" i="39" s="1"/>
  <c r="Y1654" i="39"/>
  <c r="AI1654" i="39" s="1"/>
  <c r="W1654" i="39"/>
  <c r="AG1654" i="39" s="1"/>
  <c r="AA1654" i="39"/>
  <c r="AK1654" i="39" s="1"/>
  <c r="AH1655" i="39"/>
  <c r="AL1655" i="39"/>
  <c r="AF1655" i="39"/>
  <c r="AJ1655" i="39"/>
  <c r="AI1655" i="39"/>
  <c r="X1656" i="39"/>
  <c r="AH1656" i="39" s="1"/>
  <c r="AE1656" i="39" s="1"/>
  <c r="Y1658" i="39"/>
  <c r="AI1658" i="39" s="1"/>
  <c r="W1658" i="39"/>
  <c r="AG1658" i="39" s="1"/>
  <c r="AA1658" i="39"/>
  <c r="AK1658" i="39" s="1"/>
  <c r="AH1659" i="39"/>
  <c r="AE1659" i="39" s="1"/>
  <c r="AD1659" i="39" s="1"/>
  <c r="AL1659" i="39"/>
  <c r="AF1659" i="39"/>
  <c r="AJ1659" i="39"/>
  <c r="AI1659" i="39"/>
  <c r="X1660" i="39"/>
  <c r="AH1660" i="39" s="1"/>
  <c r="AE1660" i="39" s="1"/>
  <c r="Y1662" i="39"/>
  <c r="AI1662" i="39" s="1"/>
  <c r="W1662" i="39"/>
  <c r="AG1662" i="39" s="1"/>
  <c r="AA1662" i="39"/>
  <c r="AK1662" i="39" s="1"/>
  <c r="AH1663" i="39"/>
  <c r="AL1663" i="39"/>
  <c r="AF1663" i="39"/>
  <c r="AJ1663" i="39"/>
  <c r="AI1663" i="39"/>
  <c r="X1664" i="39"/>
  <c r="AH1664" i="39" s="1"/>
  <c r="Y1666" i="39"/>
  <c r="AI1666" i="39" s="1"/>
  <c r="W1666" i="39"/>
  <c r="AG1666" i="39" s="1"/>
  <c r="AA1666" i="39"/>
  <c r="AK1666" i="39" s="1"/>
  <c r="AH1667" i="39"/>
  <c r="AE1667" i="39" s="1"/>
  <c r="AD1667" i="39" s="1"/>
  <c r="AL1667" i="39"/>
  <c r="AF1667" i="39"/>
  <c r="AJ1667" i="39"/>
  <c r="AI1667" i="39"/>
  <c r="X1668" i="39"/>
  <c r="AH1668" i="39" s="1"/>
  <c r="AE1668" i="39" s="1"/>
  <c r="Y1670" i="39"/>
  <c r="AI1670" i="39" s="1"/>
  <c r="W1670" i="39"/>
  <c r="AG1670" i="39" s="1"/>
  <c r="AA1670" i="39"/>
  <c r="AK1670" i="39" s="1"/>
  <c r="AH1671" i="39"/>
  <c r="AL1671" i="39"/>
  <c r="AF1671" i="39"/>
  <c r="AJ1671" i="39"/>
  <c r="AI1671" i="39"/>
  <c r="X1672" i="39"/>
  <c r="AH1672" i="39" s="1"/>
  <c r="AE1672" i="39" s="1"/>
  <c r="Y1674" i="39"/>
  <c r="AI1674" i="39" s="1"/>
  <c r="W1674" i="39"/>
  <c r="AA1674" i="39"/>
  <c r="AK1674" i="39" s="1"/>
  <c r="AH1675" i="39"/>
  <c r="AE1675" i="39" s="1"/>
  <c r="AD1675" i="39" s="1"/>
  <c r="AL1675" i="39"/>
  <c r="AF1675" i="39"/>
  <c r="AJ1675" i="39"/>
  <c r="AI1675" i="39"/>
  <c r="X1676" i="39"/>
  <c r="AH1676" i="39" s="1"/>
  <c r="Y1678" i="39"/>
  <c r="AI1678" i="39" s="1"/>
  <c r="W1678" i="39"/>
  <c r="AG1678" i="39" s="1"/>
  <c r="AA1678" i="39"/>
  <c r="AK1678" i="39" s="1"/>
  <c r="AH1679" i="39"/>
  <c r="AL1679" i="39"/>
  <c r="AF1679" i="39"/>
  <c r="AJ1679" i="39"/>
  <c r="AI1679" i="39"/>
  <c r="X1680" i="39"/>
  <c r="AH1680" i="39" s="1"/>
  <c r="AE1680" i="39" s="1"/>
  <c r="Y1682" i="39"/>
  <c r="AI1682" i="39" s="1"/>
  <c r="W1682" i="39"/>
  <c r="AG1682" i="39" s="1"/>
  <c r="AA1682" i="39"/>
  <c r="AK1682" i="39" s="1"/>
  <c r="AH1683" i="39"/>
  <c r="AE1683" i="39" s="1"/>
  <c r="AL1683" i="39"/>
  <c r="AF1683" i="39"/>
  <c r="AJ1683" i="39"/>
  <c r="AI1683" i="39"/>
  <c r="X1684" i="39"/>
  <c r="Y1686" i="39"/>
  <c r="AI1686" i="39" s="1"/>
  <c r="W1686" i="39"/>
  <c r="AG1686" i="39" s="1"/>
  <c r="AA1686" i="39"/>
  <c r="AK1686" i="39" s="1"/>
  <c r="AH1687" i="39"/>
  <c r="AL1687" i="39"/>
  <c r="AF1687" i="39"/>
  <c r="AJ1687" i="39"/>
  <c r="AI1687" i="39"/>
  <c r="X1688" i="39"/>
  <c r="AH1688" i="39" s="1"/>
  <c r="AE1688" i="39" s="1"/>
  <c r="Y1690" i="39"/>
  <c r="W1690" i="39"/>
  <c r="AG1690" i="39" s="1"/>
  <c r="AA1690" i="39"/>
  <c r="AK1690" i="39" s="1"/>
  <c r="AH1691" i="39"/>
  <c r="AE1691" i="39" s="1"/>
  <c r="AD1691" i="39" s="1"/>
  <c r="AL1691" i="39"/>
  <c r="AF1691" i="39"/>
  <c r="AJ1691" i="39"/>
  <c r="AI1691" i="39"/>
  <c r="X1692" i="39"/>
  <c r="AH1692" i="39" s="1"/>
  <c r="AE1692" i="39" s="1"/>
  <c r="Y1694" i="39"/>
  <c r="AI1694" i="39" s="1"/>
  <c r="W1694" i="39"/>
  <c r="AG1694" i="39" s="1"/>
  <c r="AA1694" i="39"/>
  <c r="AK1694" i="39" s="1"/>
  <c r="AH1695" i="39"/>
  <c r="AL1695" i="39"/>
  <c r="AF1695" i="39"/>
  <c r="AJ1695" i="39"/>
  <c r="AI1695" i="39"/>
  <c r="X1696" i="39"/>
  <c r="AH1696" i="39" s="1"/>
  <c r="AE1696" i="39" s="1"/>
  <c r="Y1698" i="39"/>
  <c r="AI1698" i="39" s="1"/>
  <c r="W1698" i="39"/>
  <c r="AG1698" i="39" s="1"/>
  <c r="AA1698" i="39"/>
  <c r="AK1698" i="39" s="1"/>
  <c r="AH1699" i="39"/>
  <c r="AE1699" i="39" s="1"/>
  <c r="AD1699" i="39" s="1"/>
  <c r="AL1699" i="39"/>
  <c r="AF1699" i="39"/>
  <c r="AJ1699" i="39"/>
  <c r="AI1699" i="39"/>
  <c r="X1700" i="39"/>
  <c r="AH1700" i="39" s="1"/>
  <c r="Y1702" i="39"/>
  <c r="AI1702" i="39" s="1"/>
  <c r="W1702" i="39"/>
  <c r="AG1702" i="39" s="1"/>
  <c r="AA1702" i="39"/>
  <c r="AK1702" i="39" s="1"/>
  <c r="AH1703" i="39"/>
  <c r="AL1703" i="39"/>
  <c r="AF1703" i="39"/>
  <c r="AJ1703" i="39"/>
  <c r="AI1703" i="39"/>
  <c r="X1704" i="39"/>
  <c r="AH1704" i="39" s="1"/>
  <c r="AE1704" i="39" s="1"/>
  <c r="Y1706" i="39"/>
  <c r="AI1706" i="39" s="1"/>
  <c r="W1706" i="39"/>
  <c r="AG1706" i="39" s="1"/>
  <c r="AA1706" i="39"/>
  <c r="AK1706" i="39" s="1"/>
  <c r="AH1707" i="39"/>
  <c r="AE1707" i="39" s="1"/>
  <c r="AD1707" i="39" s="1"/>
  <c r="AL1707" i="39"/>
  <c r="AF1707" i="39"/>
  <c r="AJ1707" i="39"/>
  <c r="AI1707" i="39"/>
  <c r="X1708" i="39"/>
  <c r="AH1708" i="39" s="1"/>
  <c r="AE1708" i="39" s="1"/>
  <c r="Y1710" i="39"/>
  <c r="AI1710" i="39" s="1"/>
  <c r="W1710" i="39"/>
  <c r="AG1710" i="39" s="1"/>
  <c r="AA1710" i="39"/>
  <c r="AK1710" i="39" s="1"/>
  <c r="AH1711" i="39"/>
  <c r="AL1711" i="39"/>
  <c r="AF1711" i="39"/>
  <c r="AJ1711" i="39"/>
  <c r="AI1711" i="39"/>
  <c r="X1712" i="39"/>
  <c r="AH1712" i="39" s="1"/>
  <c r="AJ1712" i="39"/>
  <c r="Y1714" i="39"/>
  <c r="AI1714" i="39" s="1"/>
  <c r="W1714" i="39"/>
  <c r="AG1714" i="39" s="1"/>
  <c r="AA1714" i="39"/>
  <c r="AK1714" i="39" s="1"/>
  <c r="AH1715" i="39"/>
  <c r="AL1715" i="39"/>
  <c r="AF1715" i="39"/>
  <c r="AJ1715" i="39"/>
  <c r="AI1715" i="39"/>
  <c r="X1716" i="39"/>
  <c r="AH1716" i="39" s="1"/>
  <c r="AE1716" i="39" s="1"/>
  <c r="AJ1716" i="39"/>
  <c r="Y1718" i="39"/>
  <c r="AI1718" i="39" s="1"/>
  <c r="W1718" i="39"/>
  <c r="AG1718" i="39" s="1"/>
  <c r="AA1718" i="39"/>
  <c r="AK1718" i="39" s="1"/>
  <c r="AH1719" i="39"/>
  <c r="AE1719" i="39" s="1"/>
  <c r="AD1719" i="39" s="1"/>
  <c r="AL1719" i="39"/>
  <c r="AF1719" i="39"/>
  <c r="AJ1719" i="39"/>
  <c r="AI1719" i="39"/>
  <c r="X1720" i="39"/>
  <c r="AH1720" i="39" s="1"/>
  <c r="AJ1720" i="39"/>
  <c r="Y1722" i="39"/>
  <c r="AI1722" i="39" s="1"/>
  <c r="W1722" i="39"/>
  <c r="AG1722" i="39" s="1"/>
  <c r="AA1722" i="39"/>
  <c r="AK1722" i="39" s="1"/>
  <c r="AH1723" i="39"/>
  <c r="AL1723" i="39"/>
  <c r="AF1723" i="39"/>
  <c r="AJ1723" i="39"/>
  <c r="AI1723" i="39"/>
  <c r="X1724" i="39"/>
  <c r="AH1724" i="39" s="1"/>
  <c r="AJ1724" i="39"/>
  <c r="Y1726" i="39"/>
  <c r="AI1726" i="39" s="1"/>
  <c r="W1726" i="39"/>
  <c r="AG1726" i="39" s="1"/>
  <c r="AA1726" i="39"/>
  <c r="AK1726" i="39" s="1"/>
  <c r="AH1727" i="39"/>
  <c r="AL1727" i="39"/>
  <c r="AF1727" i="39"/>
  <c r="AJ1727" i="39"/>
  <c r="AI1727" i="39"/>
  <c r="X1728" i="39"/>
  <c r="AH1728" i="39" s="1"/>
  <c r="AE1728" i="39" s="1"/>
  <c r="AJ1728" i="39"/>
  <c r="Y1730" i="39"/>
  <c r="AI1730" i="39" s="1"/>
  <c r="W1730" i="39"/>
  <c r="AG1730" i="39" s="1"/>
  <c r="AA1730" i="39"/>
  <c r="AK1730" i="39" s="1"/>
  <c r="AH1731" i="39"/>
  <c r="AE1731" i="39" s="1"/>
  <c r="AL1731" i="39"/>
  <c r="AF1731" i="39"/>
  <c r="AJ1731" i="39"/>
  <c r="AI1731" i="39"/>
  <c r="X1732" i="39"/>
  <c r="AH1732" i="39" s="1"/>
  <c r="AJ1732" i="39"/>
  <c r="Y1734" i="39"/>
  <c r="AI1734" i="39" s="1"/>
  <c r="W1734" i="39"/>
  <c r="AG1734" i="39" s="1"/>
  <c r="AA1734" i="39"/>
  <c r="AK1734" i="39" s="1"/>
  <c r="AH1735" i="39"/>
  <c r="AL1735" i="39"/>
  <c r="AF1735" i="39"/>
  <c r="AJ1735" i="39"/>
  <c r="AI1735" i="39"/>
  <c r="X1736" i="39"/>
  <c r="AH1736" i="39" s="1"/>
  <c r="AE1736" i="39" s="1"/>
  <c r="AJ1736" i="39"/>
  <c r="Y1738" i="39"/>
  <c r="AI1738" i="39" s="1"/>
  <c r="W1738" i="39"/>
  <c r="AG1738" i="39" s="1"/>
  <c r="AA1738" i="39"/>
  <c r="AK1738" i="39" s="1"/>
  <c r="AH1739" i="39"/>
  <c r="AL1739" i="39"/>
  <c r="AF1739" i="39"/>
  <c r="AJ1739" i="39"/>
  <c r="AI1739" i="39"/>
  <c r="X1740" i="39"/>
  <c r="AH1740" i="39" s="1"/>
  <c r="AE1740" i="39" s="1"/>
  <c r="AJ1740" i="39"/>
  <c r="Y1742" i="39"/>
  <c r="AI1742" i="39" s="1"/>
  <c r="W1742" i="39"/>
  <c r="AG1742" i="39" s="1"/>
  <c r="AA1742" i="39"/>
  <c r="AK1742" i="39" s="1"/>
  <c r="AH1743" i="39"/>
  <c r="AE1743" i="39" s="1"/>
  <c r="AD1743" i="39" s="1"/>
  <c r="AL1743" i="39"/>
  <c r="AF1743" i="39"/>
  <c r="AJ1743" i="39"/>
  <c r="AI1743" i="39"/>
  <c r="X1744" i="39"/>
  <c r="AH1744" i="39" s="1"/>
  <c r="AJ1744" i="39"/>
  <c r="Y1746" i="39"/>
  <c r="AI1746" i="39" s="1"/>
  <c r="W1746" i="39"/>
  <c r="AG1746" i="39" s="1"/>
  <c r="AA1746" i="39"/>
  <c r="AK1746" i="39" s="1"/>
  <c r="AH1747" i="39"/>
  <c r="AL1747" i="39"/>
  <c r="AF1747" i="39"/>
  <c r="AJ1747" i="39"/>
  <c r="AI1747" i="39"/>
  <c r="X1748" i="39"/>
  <c r="AH1748" i="39" s="1"/>
  <c r="AE1748" i="39" s="1"/>
  <c r="AJ1748" i="39"/>
  <c r="Y1750" i="39"/>
  <c r="AI1750" i="39" s="1"/>
  <c r="W1750" i="39"/>
  <c r="AG1750" i="39" s="1"/>
  <c r="AA1750" i="39"/>
  <c r="AK1750" i="39" s="1"/>
  <c r="AH1751" i="39"/>
  <c r="AL1751" i="39"/>
  <c r="AF1751" i="39"/>
  <c r="AJ1751" i="39"/>
  <c r="AI1751" i="39"/>
  <c r="X1752" i="39"/>
  <c r="AH1752" i="39" s="1"/>
  <c r="AJ1752" i="39"/>
  <c r="Y1754" i="39"/>
  <c r="AI1754" i="39" s="1"/>
  <c r="W1754" i="39"/>
  <c r="AG1754" i="39" s="1"/>
  <c r="AA1754" i="39"/>
  <c r="AK1754" i="39" s="1"/>
  <c r="AH1755" i="39"/>
  <c r="AE1755" i="39" s="1"/>
  <c r="AL1755" i="39"/>
  <c r="AF1755" i="39"/>
  <c r="AJ1755" i="39"/>
  <c r="AI1755" i="39"/>
  <c r="X1756" i="39"/>
  <c r="AH1756" i="39" s="1"/>
  <c r="AJ1756" i="39"/>
  <c r="Y1758" i="39"/>
  <c r="AI1758" i="39" s="1"/>
  <c r="W1758" i="39"/>
  <c r="AG1758" i="39" s="1"/>
  <c r="AA1758" i="39"/>
  <c r="AK1758" i="39" s="1"/>
  <c r="AH1759" i="39"/>
  <c r="AL1759" i="39"/>
  <c r="AF1759" i="39"/>
  <c r="AJ1759" i="39"/>
  <c r="AI1759" i="39"/>
  <c r="X1760" i="39"/>
  <c r="AH1760" i="39" s="1"/>
  <c r="AE1760" i="39" s="1"/>
  <c r="AJ1760" i="39"/>
  <c r="Y1762" i="39"/>
  <c r="AI1762" i="39" s="1"/>
  <c r="W1762" i="39"/>
  <c r="AG1762" i="39" s="1"/>
  <c r="AA1762" i="39"/>
  <c r="AK1762" i="39" s="1"/>
  <c r="AH1763" i="39"/>
  <c r="AL1763" i="39"/>
  <c r="AF1763" i="39"/>
  <c r="AJ1763" i="39"/>
  <c r="AI1763" i="39"/>
  <c r="X1764" i="39"/>
  <c r="AH1764" i="39" s="1"/>
  <c r="AJ1764" i="39"/>
  <c r="Y1766" i="39"/>
  <c r="AI1766" i="39" s="1"/>
  <c r="W1766" i="39"/>
  <c r="AG1766" i="39" s="1"/>
  <c r="AA1766" i="39"/>
  <c r="AK1766" i="39" s="1"/>
  <c r="AH1767" i="39"/>
  <c r="AE1767" i="39" s="1"/>
  <c r="AD1767" i="39" s="1"/>
  <c r="AL1767" i="39"/>
  <c r="AF1767" i="39"/>
  <c r="AJ1767" i="39"/>
  <c r="AI1767" i="39"/>
  <c r="X1768" i="39"/>
  <c r="AH1768" i="39" s="1"/>
  <c r="AJ1768" i="39"/>
  <c r="Y1770" i="39"/>
  <c r="AI1770" i="39" s="1"/>
  <c r="W1770" i="39"/>
  <c r="AG1770" i="39" s="1"/>
  <c r="AA1770" i="39"/>
  <c r="AK1770" i="39" s="1"/>
  <c r="AH1771" i="39"/>
  <c r="AL1771" i="39"/>
  <c r="AF1771" i="39"/>
  <c r="AJ1771" i="39"/>
  <c r="AI1771" i="39"/>
  <c r="X1772" i="39"/>
  <c r="AH1772" i="39" s="1"/>
  <c r="AE1772" i="39" s="1"/>
  <c r="AJ1772" i="39"/>
  <c r="Y1774" i="39"/>
  <c r="AI1774" i="39" s="1"/>
  <c r="W1774" i="39"/>
  <c r="AG1774" i="39" s="1"/>
  <c r="AA1774" i="39"/>
  <c r="AK1774" i="39" s="1"/>
  <c r="AH1775" i="39"/>
  <c r="AL1775" i="39"/>
  <c r="AF1775" i="39"/>
  <c r="AJ1775" i="39"/>
  <c r="AI1775" i="39"/>
  <c r="X1776" i="39"/>
  <c r="AH1776" i="39" s="1"/>
  <c r="AJ1776" i="39"/>
  <c r="Y1778" i="39"/>
  <c r="AI1778" i="39" s="1"/>
  <c r="W1778" i="39"/>
  <c r="AG1778" i="39" s="1"/>
  <c r="AA1778" i="39"/>
  <c r="AK1778" i="39" s="1"/>
  <c r="AH1779" i="39"/>
  <c r="AE1779" i="39" s="1"/>
  <c r="AD1779" i="39" s="1"/>
  <c r="AL1779" i="39"/>
  <c r="AF1779" i="39"/>
  <c r="AJ1779" i="39"/>
  <c r="AI1779" i="39"/>
  <c r="X1780" i="39"/>
  <c r="AH1780" i="39" s="1"/>
  <c r="AJ1780" i="39"/>
  <c r="Y1782" i="39"/>
  <c r="AI1782" i="39" s="1"/>
  <c r="W1782" i="39"/>
  <c r="AG1782" i="39" s="1"/>
  <c r="AA1782" i="39"/>
  <c r="AK1782" i="39" s="1"/>
  <c r="AH1783" i="39"/>
  <c r="AL1783" i="39"/>
  <c r="AF1783" i="39"/>
  <c r="AJ1783" i="39"/>
  <c r="AI1783" i="39"/>
  <c r="X1784" i="39"/>
  <c r="AH1784" i="39" s="1"/>
  <c r="AE1784" i="39" s="1"/>
  <c r="AJ1784" i="39"/>
  <c r="Y1786" i="39"/>
  <c r="AI1786" i="39" s="1"/>
  <c r="W1786" i="39"/>
  <c r="AG1786" i="39" s="1"/>
  <c r="AA1786" i="39"/>
  <c r="AK1786" i="39" s="1"/>
  <c r="AH1787" i="39"/>
  <c r="AL1787" i="39"/>
  <c r="AF1787" i="39"/>
  <c r="AJ1787" i="39"/>
  <c r="AI1787" i="39"/>
  <c r="X1788" i="39"/>
  <c r="AH1788" i="39" s="1"/>
  <c r="AJ1788" i="39"/>
  <c r="Y1790" i="39"/>
  <c r="AI1790" i="39" s="1"/>
  <c r="W1790" i="39"/>
  <c r="AG1790" i="39" s="1"/>
  <c r="AA1790" i="39"/>
  <c r="AK1790" i="39" s="1"/>
  <c r="AH1791" i="39"/>
  <c r="AE1791" i="39" s="1"/>
  <c r="AD1791" i="39" s="1"/>
  <c r="AL1791" i="39"/>
  <c r="AF1791" i="39"/>
  <c r="AJ1791" i="39"/>
  <c r="AI1791" i="39"/>
  <c r="X1792" i="39"/>
  <c r="AH1792" i="39" s="1"/>
  <c r="AJ1792" i="39"/>
  <c r="Y1794" i="39"/>
  <c r="AI1794" i="39" s="1"/>
  <c r="W1794" i="39"/>
  <c r="AG1794" i="39" s="1"/>
  <c r="AA1794" i="39"/>
  <c r="AK1794" i="39" s="1"/>
  <c r="AH1795" i="39"/>
  <c r="AL1795" i="39"/>
  <c r="AF1795" i="39"/>
  <c r="AJ1795" i="39"/>
  <c r="AI1795" i="39"/>
  <c r="X1796" i="39"/>
  <c r="AH1796" i="39" s="1"/>
  <c r="AE1796" i="39" s="1"/>
  <c r="AJ1796" i="39"/>
  <c r="Y1798" i="39"/>
  <c r="AI1798" i="39" s="1"/>
  <c r="W1798" i="39"/>
  <c r="AG1798" i="39" s="1"/>
  <c r="AA1798" i="39"/>
  <c r="AK1798" i="39" s="1"/>
  <c r="AH1799" i="39"/>
  <c r="AL1799" i="39"/>
  <c r="AF1799" i="39"/>
  <c r="AJ1799" i="39"/>
  <c r="AI1799" i="39"/>
  <c r="X1800" i="39"/>
  <c r="AH1800" i="39" s="1"/>
  <c r="AJ1800" i="39"/>
  <c r="Y1802" i="39"/>
  <c r="AI1802" i="39" s="1"/>
  <c r="W1802" i="39"/>
  <c r="AG1802" i="39" s="1"/>
  <c r="AA1802" i="39"/>
  <c r="AH1803" i="39"/>
  <c r="AE1803" i="39" s="1"/>
  <c r="AD1803" i="39" s="1"/>
  <c r="AL1803" i="39"/>
  <c r="AF1803" i="39"/>
  <c r="AJ1803" i="39"/>
  <c r="AI1803" i="39"/>
  <c r="X1804" i="39"/>
  <c r="AH1804" i="39" s="1"/>
  <c r="AJ1804" i="39"/>
  <c r="Y1806" i="39"/>
  <c r="AI1806" i="39" s="1"/>
  <c r="W1806" i="39"/>
  <c r="AG1806" i="39" s="1"/>
  <c r="AA1806" i="39"/>
  <c r="AK1806" i="39" s="1"/>
  <c r="AH1807" i="39"/>
  <c r="AL1807" i="39"/>
  <c r="AF1807" i="39"/>
  <c r="AJ1807" i="39"/>
  <c r="AI1807" i="39"/>
  <c r="X1808" i="39"/>
  <c r="AH1808" i="39" s="1"/>
  <c r="AE1808" i="39" s="1"/>
  <c r="AJ1808" i="39"/>
  <c r="Y1810" i="39"/>
  <c r="AI1810" i="39" s="1"/>
  <c r="W1810" i="39"/>
  <c r="AG1810" i="39" s="1"/>
  <c r="AA1810" i="39"/>
  <c r="AK1810" i="39" s="1"/>
  <c r="AH1811" i="39"/>
  <c r="AL1811" i="39"/>
  <c r="AF1811" i="39"/>
  <c r="AJ1811" i="39"/>
  <c r="AI1811" i="39"/>
  <c r="X1812" i="39"/>
  <c r="AH1812" i="39" s="1"/>
  <c r="AE1812" i="39" s="1"/>
  <c r="AJ1812" i="39"/>
  <c r="Y1814" i="39"/>
  <c r="AI1814" i="39" s="1"/>
  <c r="W1814" i="39"/>
  <c r="AG1814" i="39" s="1"/>
  <c r="AA1814" i="39"/>
  <c r="AK1814" i="39" s="1"/>
  <c r="AH1815" i="39"/>
  <c r="AE1815" i="39" s="1"/>
  <c r="AL1815" i="39"/>
  <c r="AF1815" i="39"/>
  <c r="AJ1815" i="39"/>
  <c r="AI1815" i="39"/>
  <c r="X1816" i="39"/>
  <c r="AH1816" i="39" s="1"/>
  <c r="AJ1816" i="39"/>
  <c r="Y1818" i="39"/>
  <c r="AI1818" i="39" s="1"/>
  <c r="W1818" i="39"/>
  <c r="AG1818" i="39" s="1"/>
  <c r="AA1818" i="39"/>
  <c r="AK1818" i="39" s="1"/>
  <c r="AH1819" i="39"/>
  <c r="AL1819" i="39"/>
  <c r="AF1819" i="39"/>
  <c r="AJ1819" i="39"/>
  <c r="AI1819" i="39"/>
  <c r="X1820" i="39"/>
  <c r="AH1820" i="39" s="1"/>
  <c r="AE1820" i="39" s="1"/>
  <c r="AJ1820" i="39"/>
  <c r="Y1822" i="39"/>
  <c r="AI1822" i="39" s="1"/>
  <c r="W1822" i="39"/>
  <c r="AG1822" i="39" s="1"/>
  <c r="AA1822" i="39"/>
  <c r="AK1822" i="39" s="1"/>
  <c r="AH1823" i="39"/>
  <c r="AL1823" i="39"/>
  <c r="AF1823" i="39"/>
  <c r="AJ1823" i="39"/>
  <c r="AI1823" i="39"/>
  <c r="X1824" i="39"/>
  <c r="AH1824" i="39" s="1"/>
  <c r="AJ1824" i="39"/>
  <c r="Y1826" i="39"/>
  <c r="AI1826" i="39" s="1"/>
  <c r="W1826" i="39"/>
  <c r="AG1826" i="39" s="1"/>
  <c r="AA1826" i="39"/>
  <c r="AK1826" i="39" s="1"/>
  <c r="AH1827" i="39"/>
  <c r="AE1827" i="39" s="1"/>
  <c r="AD1827" i="39" s="1"/>
  <c r="AL1827" i="39"/>
  <c r="AF1827" i="39"/>
  <c r="AJ1827" i="39"/>
  <c r="AI1827" i="39"/>
  <c r="X1828" i="39"/>
  <c r="AH1828" i="39" s="1"/>
  <c r="AJ1828" i="39"/>
  <c r="Y1830" i="39"/>
  <c r="AI1830" i="39" s="1"/>
  <c r="W1830" i="39"/>
  <c r="AG1830" i="39" s="1"/>
  <c r="AA1830" i="39"/>
  <c r="AK1830" i="39" s="1"/>
  <c r="AH1831" i="39"/>
  <c r="AL1831" i="39"/>
  <c r="AF1831" i="39"/>
  <c r="AJ1831" i="39"/>
  <c r="AI1831" i="39"/>
  <c r="X1832" i="39"/>
  <c r="AH1832" i="39" s="1"/>
  <c r="AE1832" i="39" s="1"/>
  <c r="AJ1832" i="39"/>
  <c r="Y1834" i="39"/>
  <c r="AI1834" i="39" s="1"/>
  <c r="W1834" i="39"/>
  <c r="AG1834" i="39" s="1"/>
  <c r="AA1834" i="39"/>
  <c r="AK1834" i="39" s="1"/>
  <c r="AH1835" i="39"/>
  <c r="AL1835" i="39"/>
  <c r="AF1835" i="39"/>
  <c r="AJ1835" i="39"/>
  <c r="AI1835" i="39"/>
  <c r="X1836" i="39"/>
  <c r="AH1836" i="39" s="1"/>
  <c r="AE1836" i="39" s="1"/>
  <c r="AJ1836" i="39"/>
  <c r="Y1838" i="39"/>
  <c r="AI1838" i="39" s="1"/>
  <c r="W1838" i="39"/>
  <c r="AA1838" i="39"/>
  <c r="AK1838" i="39" s="1"/>
  <c r="AH1839" i="39"/>
  <c r="AE1839" i="39" s="1"/>
  <c r="AL1839" i="39"/>
  <c r="AF1839" i="39"/>
  <c r="AJ1839" i="39"/>
  <c r="AI1839" i="39"/>
  <c r="X1840" i="39"/>
  <c r="AH1840" i="39" s="1"/>
  <c r="AJ1840" i="39"/>
  <c r="Y1842" i="39"/>
  <c r="AI1842" i="39" s="1"/>
  <c r="W1842" i="39"/>
  <c r="AG1842" i="39" s="1"/>
  <c r="AA1842" i="39"/>
  <c r="AK1842" i="39" s="1"/>
  <c r="AH1843" i="39"/>
  <c r="AL1843" i="39"/>
  <c r="AF1843" i="39"/>
  <c r="AJ1843" i="39"/>
  <c r="AI1843" i="39"/>
  <c r="X1844" i="39"/>
  <c r="AH1844" i="39" s="1"/>
  <c r="AE1844" i="39" s="1"/>
  <c r="AJ1844" i="39"/>
  <c r="Y1846" i="39"/>
  <c r="AI1846" i="39" s="1"/>
  <c r="W1846" i="39"/>
  <c r="AG1846" i="39" s="1"/>
  <c r="AA1846" i="39"/>
  <c r="AK1846" i="39" s="1"/>
  <c r="AH1847" i="39"/>
  <c r="AL1847" i="39"/>
  <c r="AF1847" i="39"/>
  <c r="AJ1847" i="39"/>
  <c r="AI1847" i="39"/>
  <c r="X1848" i="39"/>
  <c r="AH1848" i="39" s="1"/>
  <c r="AJ1848" i="39"/>
  <c r="Y1850" i="39"/>
  <c r="AI1850" i="39" s="1"/>
  <c r="W1850" i="39"/>
  <c r="AG1850" i="39" s="1"/>
  <c r="AA1850" i="39"/>
  <c r="AK1850" i="39" s="1"/>
  <c r="AH1851" i="39"/>
  <c r="AE1851" i="39" s="1"/>
  <c r="AL1851" i="39"/>
  <c r="AF1851" i="39"/>
  <c r="AJ1851" i="39"/>
  <c r="AI1851" i="39"/>
  <c r="X1852" i="39"/>
  <c r="AH1852" i="39" s="1"/>
  <c r="AJ1852" i="39"/>
  <c r="Y1854" i="39"/>
  <c r="AI1854" i="39" s="1"/>
  <c r="W1854" i="39"/>
  <c r="AG1854" i="39" s="1"/>
  <c r="AA1854" i="39"/>
  <c r="AK1854" i="39" s="1"/>
  <c r="AH1855" i="39"/>
  <c r="AL1855" i="39"/>
  <c r="AF1855" i="39"/>
  <c r="AJ1855" i="39"/>
  <c r="AI1855" i="39"/>
  <c r="X1856" i="39"/>
  <c r="AH1856" i="39" s="1"/>
  <c r="AE1856" i="39" s="1"/>
  <c r="AJ1856" i="39"/>
  <c r="Y1858" i="39"/>
  <c r="AI1858" i="39" s="1"/>
  <c r="W1858" i="39"/>
  <c r="AG1858" i="39" s="1"/>
  <c r="AA1858" i="39"/>
  <c r="AK1858" i="39" s="1"/>
  <c r="AH1859" i="39"/>
  <c r="AL1859" i="39"/>
  <c r="AF1859" i="39"/>
  <c r="AJ1859" i="39"/>
  <c r="AI1859" i="39"/>
  <c r="X1860" i="39"/>
  <c r="AH1860" i="39" s="1"/>
  <c r="AE1860" i="39" s="1"/>
  <c r="AJ1860" i="39"/>
  <c r="Y1862" i="39"/>
  <c r="AI1862" i="39" s="1"/>
  <c r="W1862" i="39"/>
  <c r="AG1862" i="39" s="1"/>
  <c r="AA1862" i="39"/>
  <c r="AK1862" i="39" s="1"/>
  <c r="AH1863" i="39"/>
  <c r="AE1863" i="39" s="1"/>
  <c r="AD1863" i="39" s="1"/>
  <c r="AL1863" i="39"/>
  <c r="AF1863" i="39"/>
  <c r="AJ1863" i="39"/>
  <c r="AI1863" i="39"/>
  <c r="X1864" i="39"/>
  <c r="AH1864" i="39" s="1"/>
  <c r="AJ1864" i="39"/>
  <c r="Y1866" i="39"/>
  <c r="AI1866" i="39" s="1"/>
  <c r="W1866" i="39"/>
  <c r="AG1866" i="39" s="1"/>
  <c r="AA1866" i="39"/>
  <c r="AK1866" i="39" s="1"/>
  <c r="AH1867" i="39"/>
  <c r="AL1867" i="39"/>
  <c r="AF1867" i="39"/>
  <c r="AJ1867" i="39"/>
  <c r="AI1867" i="39"/>
  <c r="X1868" i="39"/>
  <c r="AH1868" i="39" s="1"/>
  <c r="AE1868" i="39" s="1"/>
  <c r="AJ1868" i="39"/>
  <c r="Y1870" i="39"/>
  <c r="AI1870" i="39" s="1"/>
  <c r="W1870" i="39"/>
  <c r="AG1870" i="39" s="1"/>
  <c r="AA1870" i="39"/>
  <c r="AK1870" i="39" s="1"/>
  <c r="AH1871" i="39"/>
  <c r="AL1871" i="39"/>
  <c r="AF1871" i="39"/>
  <c r="AJ1871" i="39"/>
  <c r="AI1871" i="39"/>
  <c r="X1872" i="39"/>
  <c r="AH1872" i="39" s="1"/>
  <c r="AJ1872" i="39"/>
  <c r="Y1874" i="39"/>
  <c r="AI1874" i="39" s="1"/>
  <c r="W1874" i="39"/>
  <c r="AG1874" i="39" s="1"/>
  <c r="AA1874" i="39"/>
  <c r="AH1875" i="39"/>
  <c r="AE1875" i="39" s="1"/>
  <c r="AD1875" i="39" s="1"/>
  <c r="AL1875" i="39"/>
  <c r="AF1875" i="39"/>
  <c r="AJ1875" i="39"/>
  <c r="AI1875" i="39"/>
  <c r="X1876" i="39"/>
  <c r="AH1876" i="39" s="1"/>
  <c r="AJ1876" i="39"/>
  <c r="Y1878" i="39"/>
  <c r="AI1878" i="39" s="1"/>
  <c r="W1878" i="39"/>
  <c r="AG1878" i="39" s="1"/>
  <c r="AB1878" i="39"/>
  <c r="AL1878" i="39" s="1"/>
  <c r="V1878" i="39"/>
  <c r="AA1878" i="39"/>
  <c r="AK1878" i="39" s="1"/>
  <c r="AJ1878" i="39"/>
  <c r="Y1884" i="39"/>
  <c r="AI1884" i="39" s="1"/>
  <c r="W1884" i="39"/>
  <c r="AG1884" i="39" s="1"/>
  <c r="AB1884" i="39"/>
  <c r="AL1884" i="39" s="1"/>
  <c r="V1884" i="39"/>
  <c r="AA1884" i="39"/>
  <c r="AK1884" i="39" s="1"/>
  <c r="AJ1884" i="39"/>
  <c r="Y1890" i="39"/>
  <c r="AI1890" i="39" s="1"/>
  <c r="W1890" i="39"/>
  <c r="AG1890" i="39" s="1"/>
  <c r="AB1890" i="39"/>
  <c r="AL1890" i="39" s="1"/>
  <c r="V1890" i="39"/>
  <c r="AA1890" i="39"/>
  <c r="AK1890" i="39" s="1"/>
  <c r="AJ1890" i="39"/>
  <c r="Y1896" i="39"/>
  <c r="AI1896" i="39" s="1"/>
  <c r="W1896" i="39"/>
  <c r="AG1896" i="39" s="1"/>
  <c r="AB1896" i="39"/>
  <c r="AL1896" i="39" s="1"/>
  <c r="V1896" i="39"/>
  <c r="AA1896" i="39"/>
  <c r="AK1896" i="39" s="1"/>
  <c r="AJ1896" i="39"/>
  <c r="Y1902" i="39"/>
  <c r="AI1902" i="39" s="1"/>
  <c r="W1902" i="39"/>
  <c r="AG1902" i="39" s="1"/>
  <c r="AB1902" i="39"/>
  <c r="AL1902" i="39" s="1"/>
  <c r="V1902" i="39"/>
  <c r="AA1902" i="39"/>
  <c r="AK1902" i="39" s="1"/>
  <c r="AJ1902" i="39"/>
  <c r="Y1908" i="39"/>
  <c r="AI1908" i="39" s="1"/>
  <c r="W1908" i="39"/>
  <c r="AG1908" i="39" s="1"/>
  <c r="AB1908" i="39"/>
  <c r="AL1908" i="39" s="1"/>
  <c r="V1908" i="39"/>
  <c r="AA1908" i="39"/>
  <c r="AK1908" i="39" s="1"/>
  <c r="AJ1908" i="39"/>
  <c r="Y1914" i="39"/>
  <c r="AI1914" i="39" s="1"/>
  <c r="W1914" i="39"/>
  <c r="AG1914" i="39" s="1"/>
  <c r="AB1914" i="39"/>
  <c r="AL1914" i="39" s="1"/>
  <c r="V1914" i="39"/>
  <c r="AA1914" i="39"/>
  <c r="AK1914" i="39" s="1"/>
  <c r="AJ1914" i="39"/>
  <c r="Y1920" i="39"/>
  <c r="AI1920" i="39" s="1"/>
  <c r="W1920" i="39"/>
  <c r="AG1920" i="39" s="1"/>
  <c r="AB1920" i="39"/>
  <c r="AL1920" i="39" s="1"/>
  <c r="V1920" i="39"/>
  <c r="AA1920" i="39"/>
  <c r="AK1920" i="39" s="1"/>
  <c r="AJ1920" i="39"/>
  <c r="Y1926" i="39"/>
  <c r="AI1926" i="39" s="1"/>
  <c r="W1926" i="39"/>
  <c r="AG1926" i="39" s="1"/>
  <c r="AB1926" i="39"/>
  <c r="AL1926" i="39" s="1"/>
  <c r="V1926" i="39"/>
  <c r="AA1926" i="39"/>
  <c r="AJ1926" i="39"/>
  <c r="Y1932" i="39"/>
  <c r="AI1932" i="39" s="1"/>
  <c r="W1932" i="39"/>
  <c r="AG1932" i="39" s="1"/>
  <c r="AB1932" i="39"/>
  <c r="AL1932" i="39" s="1"/>
  <c r="V1932" i="39"/>
  <c r="AA1932" i="39"/>
  <c r="AK1932" i="39" s="1"/>
  <c r="AJ1932" i="39"/>
  <c r="Y1938" i="39"/>
  <c r="AI1938" i="39" s="1"/>
  <c r="W1938" i="39"/>
  <c r="AG1938" i="39" s="1"/>
  <c r="AB1938" i="39"/>
  <c r="AL1938" i="39" s="1"/>
  <c r="V1938" i="39"/>
  <c r="AA1938" i="39"/>
  <c r="AK1938" i="39" s="1"/>
  <c r="AJ1938" i="39"/>
  <c r="Y1944" i="39"/>
  <c r="AI1944" i="39" s="1"/>
  <c r="W1944" i="39"/>
  <c r="AG1944" i="39" s="1"/>
  <c r="AB1944" i="39"/>
  <c r="AL1944" i="39" s="1"/>
  <c r="V1944" i="39"/>
  <c r="AA1944" i="39"/>
  <c r="AK1944" i="39" s="1"/>
  <c r="AJ1944" i="39"/>
  <c r="AF2046" i="39"/>
  <c r="AJ2050" i="39"/>
  <c r="AI2050" i="39"/>
  <c r="Y2052" i="39"/>
  <c r="AI2052" i="39" s="1"/>
  <c r="X2052" i="39"/>
  <c r="AH2052" i="39" s="1"/>
  <c r="W2052" i="39"/>
  <c r="AG2052" i="39" s="1"/>
  <c r="AB2052" i="39"/>
  <c r="AL2052" i="39" s="1"/>
  <c r="V2052" i="39"/>
  <c r="AA2052" i="39"/>
  <c r="AK2052" i="39" s="1"/>
  <c r="AF2058" i="39"/>
  <c r="AL2111" i="39"/>
  <c r="AF2111" i="39"/>
  <c r="AK2111" i="39"/>
  <c r="AG2111" i="39"/>
  <c r="AJ2111" i="39"/>
  <c r="AI2111" i="39"/>
  <c r="AL2123" i="39"/>
  <c r="AF2123" i="39"/>
  <c r="AK2123" i="39"/>
  <c r="AG2123" i="39"/>
  <c r="AJ2123" i="39"/>
  <c r="AI2123" i="39"/>
  <c r="AK1490" i="39"/>
  <c r="Y1500" i="39"/>
  <c r="AI1500" i="39" s="1"/>
  <c r="W1500" i="39"/>
  <c r="AG1500" i="39" s="1"/>
  <c r="AB1500" i="39"/>
  <c r="AL1500" i="39"/>
  <c r="Y1512" i="39"/>
  <c r="AI1512" i="39" s="1"/>
  <c r="W1512" i="39"/>
  <c r="AG1512" i="39" s="1"/>
  <c r="AB1512" i="39"/>
  <c r="AL1512" i="39" s="1"/>
  <c r="Y1524" i="39"/>
  <c r="AI1524" i="39" s="1"/>
  <c r="W1524" i="39"/>
  <c r="AG1524" i="39" s="1"/>
  <c r="AB1524" i="39"/>
  <c r="AL1524" i="39" s="1"/>
  <c r="AI1526" i="39"/>
  <c r="Y1536" i="39"/>
  <c r="AI1536" i="39" s="1"/>
  <c r="W1536" i="39"/>
  <c r="AG1536" i="39" s="1"/>
  <c r="AB1536" i="39"/>
  <c r="AL1536" i="39"/>
  <c r="AJ1538" i="39"/>
  <c r="Y1548" i="39"/>
  <c r="AI1548" i="39" s="1"/>
  <c r="W1548" i="39"/>
  <c r="AG1548" i="39" s="1"/>
  <c r="AB1548" i="39"/>
  <c r="AL1548" i="39"/>
  <c r="AJ1550" i="39"/>
  <c r="Y1560" i="39"/>
  <c r="AI1560" i="39" s="1"/>
  <c r="W1560" i="39"/>
  <c r="AG1560" i="39" s="1"/>
  <c r="AB1560" i="39"/>
  <c r="AL1560" i="39" s="1"/>
  <c r="AK1562" i="39"/>
  <c r="Y1572" i="39"/>
  <c r="AI1572" i="39" s="1"/>
  <c r="W1572" i="39"/>
  <c r="AG1572" i="39" s="1"/>
  <c r="AB1572" i="39"/>
  <c r="AL1572" i="39"/>
  <c r="Y1584" i="39"/>
  <c r="AI1584" i="39" s="1"/>
  <c r="W1584" i="39"/>
  <c r="AG1584" i="39" s="1"/>
  <c r="AB1584" i="39"/>
  <c r="AL1584" i="39" s="1"/>
  <c r="Y1596" i="39"/>
  <c r="AI1596" i="39" s="1"/>
  <c r="W1596" i="39"/>
  <c r="AG1596" i="39" s="1"/>
  <c r="AB1596" i="39"/>
  <c r="AL1596" i="39" s="1"/>
  <c r="Y1608" i="39"/>
  <c r="AI1608" i="39" s="1"/>
  <c r="W1608" i="39"/>
  <c r="AG1608" i="39" s="1"/>
  <c r="AB1608" i="39"/>
  <c r="AL1608" i="39" s="1"/>
  <c r="AJ1610" i="39"/>
  <c r="Y1620" i="39"/>
  <c r="W1620" i="39"/>
  <c r="AG1620" i="39" s="1"/>
  <c r="AB1620" i="39"/>
  <c r="AL1620" i="39" s="1"/>
  <c r="AI1622" i="39"/>
  <c r="Y1632" i="39"/>
  <c r="AI1632" i="39" s="1"/>
  <c r="W1632" i="39"/>
  <c r="AG1632" i="39" s="1"/>
  <c r="AB1632" i="39"/>
  <c r="AL1632" i="39" s="1"/>
  <c r="Y1644" i="39"/>
  <c r="AI1644" i="39" s="1"/>
  <c r="W1644" i="39"/>
  <c r="AG1644" i="39" s="1"/>
  <c r="AB1644" i="39"/>
  <c r="AL1644" i="39" s="1"/>
  <c r="AK1651" i="39"/>
  <c r="AK1655" i="39"/>
  <c r="AK1659" i="39"/>
  <c r="AK1663" i="39"/>
  <c r="AK1667" i="39"/>
  <c r="AK1671" i="39"/>
  <c r="AK1675" i="39"/>
  <c r="AK1679" i="39"/>
  <c r="AK1683" i="39"/>
  <c r="AK1687" i="39"/>
  <c r="AK1691" i="39"/>
  <c r="AK1695" i="39"/>
  <c r="AK1699" i="39"/>
  <c r="AK1703" i="39"/>
  <c r="AK1707" i="39"/>
  <c r="AK1711" i="39"/>
  <c r="AK1715" i="39"/>
  <c r="AK1719" i="39"/>
  <c r="AK1723" i="39"/>
  <c r="AK1727" i="39"/>
  <c r="AK1731" i="39"/>
  <c r="AK1735" i="39"/>
  <c r="AK1739" i="39"/>
  <c r="AF1742" i="39"/>
  <c r="AK1743" i="39"/>
  <c r="AF1746" i="39"/>
  <c r="AK1747" i="39"/>
  <c r="AF1750" i="39"/>
  <c r="AK1751" i="39"/>
  <c r="AF1754" i="39"/>
  <c r="AK1755" i="39"/>
  <c r="AF1758" i="39"/>
  <c r="AK1759" i="39"/>
  <c r="AF1762" i="39"/>
  <c r="AK1763" i="39"/>
  <c r="AF1766" i="39"/>
  <c r="AK1767" i="39"/>
  <c r="AF1770" i="39"/>
  <c r="AK1771" i="39"/>
  <c r="AF1774" i="39"/>
  <c r="AK1775" i="39"/>
  <c r="AF1778" i="39"/>
  <c r="AK1779" i="39"/>
  <c r="AF1782" i="39"/>
  <c r="AK1783" i="39"/>
  <c r="AF1786" i="39"/>
  <c r="AK1787" i="39"/>
  <c r="AF1790" i="39"/>
  <c r="AK1791" i="39"/>
  <c r="AF1794" i="39"/>
  <c r="AK1795" i="39"/>
  <c r="AF1798" i="39"/>
  <c r="AK1799" i="39"/>
  <c r="AF1802" i="39"/>
  <c r="AK1803" i="39"/>
  <c r="AF1806" i="39"/>
  <c r="AK1807" i="39"/>
  <c r="AF1810" i="39"/>
  <c r="AK1811" i="39"/>
  <c r="AF1814" i="39"/>
  <c r="AK1815" i="39"/>
  <c r="AF1818" i="39"/>
  <c r="AK1819" i="39"/>
  <c r="AF1822" i="39"/>
  <c r="AK1823" i="39"/>
  <c r="AF1826" i="39"/>
  <c r="AK1827" i="39"/>
  <c r="AF1830" i="39"/>
  <c r="AK1831" i="39"/>
  <c r="AF1834" i="39"/>
  <c r="AF1838" i="39"/>
  <c r="AF1842" i="39"/>
  <c r="AF1846" i="39"/>
  <c r="AF1850" i="39"/>
  <c r="AF1854" i="39"/>
  <c r="AF1858" i="39"/>
  <c r="AF1862" i="39"/>
  <c r="AF1866" i="39"/>
  <c r="AF1870" i="39"/>
  <c r="AF1874" i="39"/>
  <c r="AH1882" i="39"/>
  <c r="AE1882" i="39" s="1"/>
  <c r="AF1882" i="39"/>
  <c r="AH1888" i="39"/>
  <c r="AF1888" i="39"/>
  <c r="AH1894" i="39"/>
  <c r="AG1894" i="39"/>
  <c r="AF1894" i="39"/>
  <c r="AH1900" i="39"/>
  <c r="AF1900" i="39"/>
  <c r="AH1906" i="39"/>
  <c r="AF1906" i="39"/>
  <c r="AK1912" i="39"/>
  <c r="AH1912" i="39"/>
  <c r="AE1912" i="39" s="1"/>
  <c r="AF1912" i="39"/>
  <c r="AH1918" i="39"/>
  <c r="AF1918" i="39"/>
  <c r="AH1924" i="39"/>
  <c r="AF1924" i="39"/>
  <c r="AH1930" i="39"/>
  <c r="AE1930" i="39" s="1"/>
  <c r="AF1930" i="39"/>
  <c r="AH1936" i="39"/>
  <c r="AF1936" i="39"/>
  <c r="AH1942" i="39"/>
  <c r="AF1942" i="39"/>
  <c r="Z1948" i="39"/>
  <c r="AJ1948" i="39" s="1"/>
  <c r="Z1950" i="39"/>
  <c r="AJ1950" i="39" s="1"/>
  <c r="Z1952" i="39"/>
  <c r="AJ1952" i="39" s="1"/>
  <c r="Z1954" i="39"/>
  <c r="AJ1954" i="39" s="1"/>
  <c r="Z1956" i="39"/>
  <c r="AJ1956" i="39" s="1"/>
  <c r="Z1958" i="39"/>
  <c r="AJ1958" i="39" s="1"/>
  <c r="Z1960" i="39"/>
  <c r="AJ1960" i="39" s="1"/>
  <c r="Z1962" i="39"/>
  <c r="AJ1962" i="39" s="1"/>
  <c r="Z1964" i="39"/>
  <c r="AJ1964" i="39" s="1"/>
  <c r="Z1966" i="39"/>
  <c r="Z1968" i="39"/>
  <c r="AJ1968" i="39" s="1"/>
  <c r="Z1970" i="39"/>
  <c r="AJ1970" i="39" s="1"/>
  <c r="Z1972" i="39"/>
  <c r="AJ1972" i="39" s="1"/>
  <c r="Z1974" i="39"/>
  <c r="AJ1974" i="39" s="1"/>
  <c r="Z1976" i="39"/>
  <c r="AJ1976" i="39" s="1"/>
  <c r="Z1978" i="39"/>
  <c r="Z1980" i="39"/>
  <c r="AJ1980" i="39" s="1"/>
  <c r="Z1982" i="39"/>
  <c r="AJ1982" i="39" s="1"/>
  <c r="Z1984" i="39"/>
  <c r="AJ1984" i="39" s="1"/>
  <c r="Z1986" i="39"/>
  <c r="AJ1986" i="39" s="1"/>
  <c r="Z1988" i="39"/>
  <c r="AJ1988" i="39" s="1"/>
  <c r="Z1990" i="39"/>
  <c r="AJ1990" i="39" s="1"/>
  <c r="Z1992" i="39"/>
  <c r="AJ1992" i="39" s="1"/>
  <c r="Z1994" i="39"/>
  <c r="AJ1994" i="39" s="1"/>
  <c r="Z1996" i="39"/>
  <c r="AJ1996" i="39" s="1"/>
  <c r="Z1998" i="39"/>
  <c r="AJ1998" i="39" s="1"/>
  <c r="Z2000" i="39"/>
  <c r="AJ2000" i="39" s="1"/>
  <c r="Z2002" i="39"/>
  <c r="Z2004" i="39"/>
  <c r="AJ2004" i="39" s="1"/>
  <c r="Z2006" i="39"/>
  <c r="AJ2006" i="39" s="1"/>
  <c r="Z2008" i="39"/>
  <c r="AJ2008" i="39" s="1"/>
  <c r="Z2010" i="39"/>
  <c r="AJ2010" i="39" s="1"/>
  <c r="Z2012" i="39"/>
  <c r="AJ2012" i="39" s="1"/>
  <c r="Z2014" i="39"/>
  <c r="Z2016" i="39"/>
  <c r="AJ2016" i="39" s="1"/>
  <c r="Z2018" i="39"/>
  <c r="AJ2018" i="39" s="1"/>
  <c r="Z2020" i="39"/>
  <c r="AJ2020" i="39" s="1"/>
  <c r="Z2022" i="39"/>
  <c r="AJ2022" i="39" s="1"/>
  <c r="Z2024" i="39"/>
  <c r="AJ2024" i="39" s="1"/>
  <c r="Z2026" i="39"/>
  <c r="AJ2026" i="39" s="1"/>
  <c r="Z2028" i="39"/>
  <c r="AJ2028" i="39" s="1"/>
  <c r="Z2030" i="39"/>
  <c r="AJ2030" i="39" s="1"/>
  <c r="Z2032" i="39"/>
  <c r="AJ2032" i="39" s="1"/>
  <c r="Z2034" i="39"/>
  <c r="AJ2034" i="39" s="1"/>
  <c r="Z2036" i="39"/>
  <c r="AJ2036" i="39" s="1"/>
  <c r="Z2038" i="39"/>
  <c r="Z2040" i="39"/>
  <c r="AJ2040" i="39" s="1"/>
  <c r="Z2042" i="39"/>
  <c r="AJ2042" i="39" s="1"/>
  <c r="AJ2048" i="39"/>
  <c r="Y2050" i="39"/>
  <c r="X2050" i="39"/>
  <c r="AH2050" i="39" s="1"/>
  <c r="W2050" i="39"/>
  <c r="AG2050" i="39" s="1"/>
  <c r="AB2050" i="39"/>
  <c r="AL2050" i="39" s="1"/>
  <c r="V2050" i="39"/>
  <c r="AA2050" i="39"/>
  <c r="AK2050" i="39" s="1"/>
  <c r="Z2054" i="39"/>
  <c r="AJ2054" i="39" s="1"/>
  <c r="AJ2108" i="39"/>
  <c r="AL2109" i="39"/>
  <c r="AF2109" i="39"/>
  <c r="AK2109" i="39"/>
  <c r="AG2109" i="39"/>
  <c r="AJ2109" i="39"/>
  <c r="AI2109" i="39"/>
  <c r="AJ2120" i="39"/>
  <c r="AL2121" i="39"/>
  <c r="AF2121" i="39"/>
  <c r="AK2121" i="39"/>
  <c r="AG2121" i="39"/>
  <c r="AJ2121" i="39"/>
  <c r="AI2121" i="39"/>
  <c r="AG1712" i="39"/>
  <c r="AI1736" i="39"/>
  <c r="AH1742" i="39"/>
  <c r="AE1742" i="39" s="1"/>
  <c r="AH1746" i="39"/>
  <c r="AE1746" i="39" s="1"/>
  <c r="AH1750" i="39"/>
  <c r="AE1750" i="39" s="1"/>
  <c r="AH1754" i="39"/>
  <c r="AE1754" i="39" s="1"/>
  <c r="AH1758" i="39"/>
  <c r="AE1758" i="39" s="1"/>
  <c r="AK1760" i="39"/>
  <c r="AH1762" i="39"/>
  <c r="AE1762" i="39" s="1"/>
  <c r="AI1764" i="39"/>
  <c r="AH1766" i="39"/>
  <c r="AH1770" i="39"/>
  <c r="AE1770" i="39" s="1"/>
  <c r="AH1774" i="39"/>
  <c r="AE1774" i="39" s="1"/>
  <c r="AK1776" i="39"/>
  <c r="AH1778" i="39"/>
  <c r="AE1778" i="39" s="1"/>
  <c r="AH1782" i="39"/>
  <c r="AE1782" i="39" s="1"/>
  <c r="AH1786" i="39"/>
  <c r="AE1786" i="39" s="1"/>
  <c r="AI1788" i="39"/>
  <c r="AH1790" i="39"/>
  <c r="AH1794" i="39"/>
  <c r="AE1794" i="39" s="1"/>
  <c r="AH1798" i="39"/>
  <c r="AE1798" i="39" s="1"/>
  <c r="AH1802" i="39"/>
  <c r="AH1806" i="39"/>
  <c r="AK1808" i="39"/>
  <c r="AH1810" i="39"/>
  <c r="AE1810" i="39" s="1"/>
  <c r="AH1814" i="39"/>
  <c r="AG1816" i="39"/>
  <c r="AH1818" i="39"/>
  <c r="AE1818" i="39" s="1"/>
  <c r="AH1822" i="39"/>
  <c r="AE1822" i="39" s="1"/>
  <c r="AH1826" i="39"/>
  <c r="AE1826" i="39" s="1"/>
  <c r="AH1830" i="39"/>
  <c r="AE1830" i="39" s="1"/>
  <c r="AG1832" i="39"/>
  <c r="AH1834" i="39"/>
  <c r="AE1834" i="39" s="1"/>
  <c r="AH1838" i="39"/>
  <c r="AH1842" i="39"/>
  <c r="AH1846" i="39"/>
  <c r="AE1846" i="39" s="1"/>
  <c r="AK1848" i="39"/>
  <c r="AH1850" i="39"/>
  <c r="AH1854" i="39"/>
  <c r="AE1854" i="39" s="1"/>
  <c r="AH1858" i="39"/>
  <c r="AE1858" i="39" s="1"/>
  <c r="AH1862" i="39"/>
  <c r="AH1866" i="39"/>
  <c r="AE1866" i="39" s="1"/>
  <c r="AH1870" i="39"/>
  <c r="AE1870" i="39" s="1"/>
  <c r="AK1872" i="39"/>
  <c r="AH1874" i="39"/>
  <c r="AE1874" i="39" s="1"/>
  <c r="Y1882" i="39"/>
  <c r="AI1882" i="39" s="1"/>
  <c r="W1882" i="39"/>
  <c r="AG1882" i="39" s="1"/>
  <c r="AB1882" i="39"/>
  <c r="AL1882" i="39" s="1"/>
  <c r="V1882" i="39"/>
  <c r="AA1882" i="39"/>
  <c r="AK1882" i="39" s="1"/>
  <c r="Y1888" i="39"/>
  <c r="AI1888" i="39" s="1"/>
  <c r="W1888" i="39"/>
  <c r="AG1888" i="39" s="1"/>
  <c r="AB1888" i="39"/>
  <c r="AL1888" i="39" s="1"/>
  <c r="V1888" i="39"/>
  <c r="AA1888" i="39"/>
  <c r="AK1888" i="39" s="1"/>
  <c r="Y1894" i="39"/>
  <c r="AI1894" i="39" s="1"/>
  <c r="W1894" i="39"/>
  <c r="AB1894" i="39"/>
  <c r="AL1894" i="39" s="1"/>
  <c r="V1894" i="39"/>
  <c r="AA1894" i="39"/>
  <c r="AK1894" i="39" s="1"/>
  <c r="Y1900" i="39"/>
  <c r="AI1900" i="39" s="1"/>
  <c r="W1900" i="39"/>
  <c r="AG1900" i="39" s="1"/>
  <c r="AB1900" i="39"/>
  <c r="AL1900" i="39" s="1"/>
  <c r="V1900" i="39"/>
  <c r="AA1900" i="39"/>
  <c r="AK1900" i="39" s="1"/>
  <c r="Y1906" i="39"/>
  <c r="AI1906" i="39" s="1"/>
  <c r="W1906" i="39"/>
  <c r="AG1906" i="39" s="1"/>
  <c r="AB1906" i="39"/>
  <c r="AL1906" i="39" s="1"/>
  <c r="V1906" i="39"/>
  <c r="AA1906" i="39"/>
  <c r="AK1906" i="39" s="1"/>
  <c r="Y1912" i="39"/>
  <c r="AI1912" i="39" s="1"/>
  <c r="W1912" i="39"/>
  <c r="AG1912" i="39" s="1"/>
  <c r="AB1912" i="39"/>
  <c r="AL1912" i="39" s="1"/>
  <c r="V1912" i="39"/>
  <c r="AA1912" i="39"/>
  <c r="Y1918" i="39"/>
  <c r="AI1918" i="39" s="1"/>
  <c r="W1918" i="39"/>
  <c r="AG1918" i="39" s="1"/>
  <c r="AB1918" i="39"/>
  <c r="AL1918" i="39" s="1"/>
  <c r="V1918" i="39"/>
  <c r="AA1918" i="39"/>
  <c r="AK1918" i="39" s="1"/>
  <c r="Y1924" i="39"/>
  <c r="AI1924" i="39" s="1"/>
  <c r="W1924" i="39"/>
  <c r="AG1924" i="39" s="1"/>
  <c r="AB1924" i="39"/>
  <c r="AL1924" i="39" s="1"/>
  <c r="V1924" i="39"/>
  <c r="AA1924" i="39"/>
  <c r="AK1924" i="39" s="1"/>
  <c r="Y1930" i="39"/>
  <c r="AI1930" i="39" s="1"/>
  <c r="W1930" i="39"/>
  <c r="AG1930" i="39" s="1"/>
  <c r="AB1930" i="39"/>
  <c r="AL1930" i="39" s="1"/>
  <c r="V1930" i="39"/>
  <c r="AA1930" i="39"/>
  <c r="AK1930" i="39" s="1"/>
  <c r="Y1936" i="39"/>
  <c r="AI1936" i="39" s="1"/>
  <c r="W1936" i="39"/>
  <c r="AG1936" i="39" s="1"/>
  <c r="AB1936" i="39"/>
  <c r="AL1936" i="39" s="1"/>
  <c r="V1936" i="39"/>
  <c r="AA1936" i="39"/>
  <c r="AK1936" i="39" s="1"/>
  <c r="Y1942" i="39"/>
  <c r="AI1942" i="39" s="1"/>
  <c r="W1942" i="39"/>
  <c r="AG1942" i="39" s="1"/>
  <c r="AB1942" i="39"/>
  <c r="AL1942" i="39" s="1"/>
  <c r="V1942" i="39"/>
  <c r="AA1942" i="39"/>
  <c r="AK1942" i="39" s="1"/>
  <c r="AJ2046" i="39"/>
  <c r="Y2048" i="39"/>
  <c r="AI2048" i="39" s="1"/>
  <c r="X2048" i="39"/>
  <c r="AH2048" i="39" s="1"/>
  <c r="W2048" i="39"/>
  <c r="AG2048" i="39" s="1"/>
  <c r="AB2048" i="39"/>
  <c r="AL2048" i="39" s="1"/>
  <c r="V2048" i="39"/>
  <c r="AA2048" i="39"/>
  <c r="AK2048" i="39" s="1"/>
  <c r="AJ2058" i="39"/>
  <c r="AL2107" i="39"/>
  <c r="AF2107" i="39"/>
  <c r="AK2107" i="39"/>
  <c r="AG2107" i="39"/>
  <c r="AJ2107" i="39"/>
  <c r="AI2107" i="39"/>
  <c r="AH2113" i="39"/>
  <c r="AE2113" i="39" s="1"/>
  <c r="AL2119" i="39"/>
  <c r="AF2119" i="39"/>
  <c r="AK2119" i="39"/>
  <c r="AG2119" i="39"/>
  <c r="AJ2119" i="39"/>
  <c r="AI2119" i="39"/>
  <c r="AH2125" i="39"/>
  <c r="AE2125" i="39" s="1"/>
  <c r="Y1492" i="39"/>
  <c r="AI1492" i="39" s="1"/>
  <c r="W1492" i="39"/>
  <c r="AG1492" i="39" s="1"/>
  <c r="AB1492" i="39"/>
  <c r="AL1492" i="39" s="1"/>
  <c r="AK1494" i="39"/>
  <c r="AJ1494" i="39"/>
  <c r="Y1504" i="39"/>
  <c r="AI1504" i="39" s="1"/>
  <c r="W1504" i="39"/>
  <c r="AB1504" i="39"/>
  <c r="AL1504" i="39" s="1"/>
  <c r="AK1506" i="39"/>
  <c r="AJ1506" i="39"/>
  <c r="Y1516" i="39"/>
  <c r="AI1516" i="39" s="1"/>
  <c r="W1516" i="39"/>
  <c r="AG1516" i="39" s="1"/>
  <c r="AB1516" i="39"/>
  <c r="AL1516" i="39" s="1"/>
  <c r="AK1518" i="39"/>
  <c r="AJ1518" i="39"/>
  <c r="Y1528" i="39"/>
  <c r="AI1528" i="39" s="1"/>
  <c r="W1528" i="39"/>
  <c r="AG1528" i="39" s="1"/>
  <c r="AB1528" i="39"/>
  <c r="AL1528" i="39" s="1"/>
  <c r="AK1530" i="39"/>
  <c r="AJ1530" i="39"/>
  <c r="Y1540" i="39"/>
  <c r="AI1540" i="39" s="1"/>
  <c r="W1540" i="39"/>
  <c r="AG1540" i="39" s="1"/>
  <c r="AB1540" i="39"/>
  <c r="AL1540" i="39" s="1"/>
  <c r="AK1542" i="39"/>
  <c r="AJ1542" i="39"/>
  <c r="Y1552" i="39"/>
  <c r="AI1552" i="39" s="1"/>
  <c r="W1552" i="39"/>
  <c r="AB1552" i="39"/>
  <c r="AL1552" i="39" s="1"/>
  <c r="AK1554" i="39"/>
  <c r="AI1554" i="39"/>
  <c r="AJ1554" i="39"/>
  <c r="Y1564" i="39"/>
  <c r="AI1564" i="39" s="1"/>
  <c r="W1564" i="39"/>
  <c r="AG1564" i="39" s="1"/>
  <c r="AB1564" i="39"/>
  <c r="AL1564" i="39" s="1"/>
  <c r="AK1566" i="39"/>
  <c r="AJ1566" i="39"/>
  <c r="Y1576" i="39"/>
  <c r="AI1576" i="39" s="1"/>
  <c r="W1576" i="39"/>
  <c r="AG1576" i="39" s="1"/>
  <c r="AB1576" i="39"/>
  <c r="AL1576" i="39" s="1"/>
  <c r="AK1578" i="39"/>
  <c r="AJ1578" i="39"/>
  <c r="Y1588" i="39"/>
  <c r="AI1588" i="39" s="1"/>
  <c r="W1588" i="39"/>
  <c r="AG1588" i="39" s="1"/>
  <c r="AB1588" i="39"/>
  <c r="AL1588" i="39" s="1"/>
  <c r="AK1590" i="39"/>
  <c r="AI1590" i="39"/>
  <c r="AE1590" i="39" s="1"/>
  <c r="AJ1590" i="39"/>
  <c r="Y1600" i="39"/>
  <c r="AI1600" i="39" s="1"/>
  <c r="W1600" i="39"/>
  <c r="AG1600" i="39" s="1"/>
  <c r="AB1600" i="39"/>
  <c r="AL1600" i="39" s="1"/>
  <c r="AK1602" i="39"/>
  <c r="AJ1602" i="39"/>
  <c r="Y1612" i="39"/>
  <c r="AI1612" i="39" s="1"/>
  <c r="W1612" i="39"/>
  <c r="AG1612" i="39" s="1"/>
  <c r="AB1612" i="39"/>
  <c r="AL1612" i="39" s="1"/>
  <c r="AK1614" i="39"/>
  <c r="AJ1614" i="39"/>
  <c r="Y1624" i="39"/>
  <c r="AI1624" i="39" s="1"/>
  <c r="W1624" i="39"/>
  <c r="AG1624" i="39" s="1"/>
  <c r="AB1624" i="39"/>
  <c r="AL1624" i="39" s="1"/>
  <c r="AK1626" i="39"/>
  <c r="AJ1626" i="39"/>
  <c r="Y1636" i="39"/>
  <c r="AI1636" i="39" s="1"/>
  <c r="W1636" i="39"/>
  <c r="AG1636" i="39" s="1"/>
  <c r="AB1636" i="39"/>
  <c r="AL1636" i="39" s="1"/>
  <c r="AK1638" i="39"/>
  <c r="AJ1638" i="39"/>
  <c r="Y1648" i="39"/>
  <c r="AI1648" i="39" s="1"/>
  <c r="W1648" i="39"/>
  <c r="AG1648" i="39" s="1"/>
  <c r="AB1648" i="39"/>
  <c r="AL1648" i="39" s="1"/>
  <c r="AK1650" i="39"/>
  <c r="AJ1650" i="39"/>
  <c r="Y1652" i="39"/>
  <c r="AI1652" i="39" s="1"/>
  <c r="W1652" i="39"/>
  <c r="AG1652" i="39" s="1"/>
  <c r="AA1652" i="39"/>
  <c r="AK1652" i="39" s="1"/>
  <c r="AH1653" i="39"/>
  <c r="AE1653" i="39" s="1"/>
  <c r="AD1653" i="39" s="1"/>
  <c r="AL1653" i="39"/>
  <c r="AF1653" i="39"/>
  <c r="AJ1653" i="39"/>
  <c r="AI1653" i="39"/>
  <c r="Y1656" i="39"/>
  <c r="AI1656" i="39" s="1"/>
  <c r="W1656" i="39"/>
  <c r="AG1656" i="39" s="1"/>
  <c r="AA1656" i="39"/>
  <c r="AK1656" i="39" s="1"/>
  <c r="AH1657" i="39"/>
  <c r="AL1657" i="39"/>
  <c r="AF1657" i="39"/>
  <c r="AJ1657" i="39"/>
  <c r="AI1657" i="39"/>
  <c r="Y1660" i="39"/>
  <c r="AI1660" i="39" s="1"/>
  <c r="W1660" i="39"/>
  <c r="AG1660" i="39" s="1"/>
  <c r="AA1660" i="39"/>
  <c r="AK1660" i="39" s="1"/>
  <c r="AH1661" i="39"/>
  <c r="AL1661" i="39"/>
  <c r="AF1661" i="39"/>
  <c r="AJ1661" i="39"/>
  <c r="AI1661" i="39"/>
  <c r="Y1664" i="39"/>
  <c r="AI1664" i="39" s="1"/>
  <c r="W1664" i="39"/>
  <c r="AG1664" i="39" s="1"/>
  <c r="AA1664" i="39"/>
  <c r="AK1664" i="39" s="1"/>
  <c r="AH1665" i="39"/>
  <c r="AE1665" i="39" s="1"/>
  <c r="AD1665" i="39" s="1"/>
  <c r="AL1665" i="39"/>
  <c r="AF1665" i="39"/>
  <c r="AJ1665" i="39"/>
  <c r="AI1665" i="39"/>
  <c r="Y1668" i="39"/>
  <c r="AI1668" i="39" s="1"/>
  <c r="W1668" i="39"/>
  <c r="AG1668" i="39" s="1"/>
  <c r="AA1668" i="39"/>
  <c r="AK1668" i="39" s="1"/>
  <c r="AH1669" i="39"/>
  <c r="AL1669" i="39"/>
  <c r="AF1669" i="39"/>
  <c r="AJ1669" i="39"/>
  <c r="AI1669" i="39"/>
  <c r="Y1672" i="39"/>
  <c r="AI1672" i="39" s="1"/>
  <c r="W1672" i="39"/>
  <c r="AG1672" i="39" s="1"/>
  <c r="AA1672" i="39"/>
  <c r="AK1672" i="39" s="1"/>
  <c r="AH1673" i="39"/>
  <c r="AL1673" i="39"/>
  <c r="AF1673" i="39"/>
  <c r="AJ1673" i="39"/>
  <c r="AI1673" i="39"/>
  <c r="Y1676" i="39"/>
  <c r="AI1676" i="39" s="1"/>
  <c r="W1676" i="39"/>
  <c r="AG1676" i="39" s="1"/>
  <c r="AA1676" i="39"/>
  <c r="AK1676" i="39" s="1"/>
  <c r="AH1677" i="39"/>
  <c r="AE1677" i="39" s="1"/>
  <c r="AL1677" i="39"/>
  <c r="AF1677" i="39"/>
  <c r="AJ1677" i="39"/>
  <c r="AI1677" i="39"/>
  <c r="Y1680" i="39"/>
  <c r="AI1680" i="39" s="1"/>
  <c r="W1680" i="39"/>
  <c r="AG1680" i="39" s="1"/>
  <c r="AA1680" i="39"/>
  <c r="AK1680" i="39" s="1"/>
  <c r="AH1681" i="39"/>
  <c r="AL1681" i="39"/>
  <c r="AF1681" i="39"/>
  <c r="AJ1681" i="39"/>
  <c r="AI1681" i="39"/>
  <c r="Y1684" i="39"/>
  <c r="AI1684" i="39" s="1"/>
  <c r="W1684" i="39"/>
  <c r="AG1684" i="39" s="1"/>
  <c r="AA1684" i="39"/>
  <c r="AK1684" i="39" s="1"/>
  <c r="AH1685" i="39"/>
  <c r="AL1685" i="39"/>
  <c r="AF1685" i="39"/>
  <c r="AJ1685" i="39"/>
  <c r="AI1685" i="39"/>
  <c r="Y1688" i="39"/>
  <c r="W1688" i="39"/>
  <c r="AG1688" i="39" s="1"/>
  <c r="AA1688" i="39"/>
  <c r="AK1688" i="39" s="1"/>
  <c r="AH1689" i="39"/>
  <c r="AE1689" i="39" s="1"/>
  <c r="AL1689" i="39"/>
  <c r="AF1689" i="39"/>
  <c r="AJ1689" i="39"/>
  <c r="AI1689" i="39"/>
  <c r="Y1692" i="39"/>
  <c r="AI1692" i="39" s="1"/>
  <c r="W1692" i="39"/>
  <c r="AG1692" i="39" s="1"/>
  <c r="AA1692" i="39"/>
  <c r="AK1692" i="39" s="1"/>
  <c r="AH1693" i="39"/>
  <c r="AL1693" i="39"/>
  <c r="AF1693" i="39"/>
  <c r="AJ1693" i="39"/>
  <c r="AI1693" i="39"/>
  <c r="Y1696" i="39"/>
  <c r="AI1696" i="39" s="1"/>
  <c r="W1696" i="39"/>
  <c r="AG1696" i="39" s="1"/>
  <c r="AA1696" i="39"/>
  <c r="AK1696" i="39" s="1"/>
  <c r="AH1697" i="39"/>
  <c r="AL1697" i="39"/>
  <c r="AF1697" i="39"/>
  <c r="AJ1697" i="39"/>
  <c r="AI1697" i="39"/>
  <c r="Y1700" i="39"/>
  <c r="AI1700" i="39" s="1"/>
  <c r="W1700" i="39"/>
  <c r="AG1700" i="39" s="1"/>
  <c r="AA1700" i="39"/>
  <c r="AK1700" i="39" s="1"/>
  <c r="AH1701" i="39"/>
  <c r="AE1701" i="39" s="1"/>
  <c r="AD1701" i="39" s="1"/>
  <c r="AL1701" i="39"/>
  <c r="AF1701" i="39"/>
  <c r="AJ1701" i="39"/>
  <c r="AI1701" i="39"/>
  <c r="Y1704" i="39"/>
  <c r="AI1704" i="39" s="1"/>
  <c r="W1704" i="39"/>
  <c r="AG1704" i="39" s="1"/>
  <c r="AA1704" i="39"/>
  <c r="AK1704" i="39" s="1"/>
  <c r="AH1705" i="39"/>
  <c r="AL1705" i="39"/>
  <c r="AF1705" i="39"/>
  <c r="AJ1705" i="39"/>
  <c r="AI1705" i="39"/>
  <c r="Y1708" i="39"/>
  <c r="AI1708" i="39" s="1"/>
  <c r="W1708" i="39"/>
  <c r="AG1708" i="39" s="1"/>
  <c r="AA1708" i="39"/>
  <c r="AK1708" i="39" s="1"/>
  <c r="AH1709" i="39"/>
  <c r="AL1709" i="39"/>
  <c r="AF1709" i="39"/>
  <c r="AJ1709" i="39"/>
  <c r="AI1709" i="39"/>
  <c r="Y1712" i="39"/>
  <c r="AI1712" i="39" s="1"/>
  <c r="W1712" i="39"/>
  <c r="AA1712" i="39"/>
  <c r="AK1712" i="39" s="1"/>
  <c r="AH1713" i="39"/>
  <c r="AE1713" i="39" s="1"/>
  <c r="AL1713" i="39"/>
  <c r="AF1713" i="39"/>
  <c r="AJ1713" i="39"/>
  <c r="AI1713" i="39"/>
  <c r="Y1716" i="39"/>
  <c r="AI1716" i="39" s="1"/>
  <c r="W1716" i="39"/>
  <c r="AG1716" i="39" s="1"/>
  <c r="AA1716" i="39"/>
  <c r="AK1716" i="39" s="1"/>
  <c r="AH1717" i="39"/>
  <c r="AL1717" i="39"/>
  <c r="AF1717" i="39"/>
  <c r="AJ1717" i="39"/>
  <c r="AI1717" i="39"/>
  <c r="Y1720" i="39"/>
  <c r="AI1720" i="39" s="1"/>
  <c r="W1720" i="39"/>
  <c r="AG1720" i="39" s="1"/>
  <c r="AA1720" i="39"/>
  <c r="AK1720" i="39" s="1"/>
  <c r="AH1721" i="39"/>
  <c r="AL1721" i="39"/>
  <c r="AF1721" i="39"/>
  <c r="AJ1721" i="39"/>
  <c r="AI1721" i="39"/>
  <c r="Y1724" i="39"/>
  <c r="AI1724" i="39" s="1"/>
  <c r="W1724" i="39"/>
  <c r="AG1724" i="39" s="1"/>
  <c r="AA1724" i="39"/>
  <c r="AK1724" i="39" s="1"/>
  <c r="AH1725" i="39"/>
  <c r="AE1725" i="39" s="1"/>
  <c r="AL1725" i="39"/>
  <c r="AF1725" i="39"/>
  <c r="AJ1725" i="39"/>
  <c r="AI1725" i="39"/>
  <c r="Y1728" i="39"/>
  <c r="AI1728" i="39" s="1"/>
  <c r="W1728" i="39"/>
  <c r="AG1728" i="39" s="1"/>
  <c r="AA1728" i="39"/>
  <c r="AK1728" i="39" s="1"/>
  <c r="AH1729" i="39"/>
  <c r="AL1729" i="39"/>
  <c r="AF1729" i="39"/>
  <c r="AJ1729" i="39"/>
  <c r="AI1729" i="39"/>
  <c r="Y1732" i="39"/>
  <c r="AI1732" i="39" s="1"/>
  <c r="W1732" i="39"/>
  <c r="AG1732" i="39" s="1"/>
  <c r="AA1732" i="39"/>
  <c r="AK1732" i="39" s="1"/>
  <c r="AH1733" i="39"/>
  <c r="AL1733" i="39"/>
  <c r="AF1733" i="39"/>
  <c r="AJ1733" i="39"/>
  <c r="AI1733" i="39"/>
  <c r="Y1736" i="39"/>
  <c r="W1736" i="39"/>
  <c r="AG1736" i="39" s="1"/>
  <c r="AA1736" i="39"/>
  <c r="AK1736" i="39" s="1"/>
  <c r="AH1737" i="39"/>
  <c r="AE1737" i="39" s="1"/>
  <c r="AL1737" i="39"/>
  <c r="AF1737" i="39"/>
  <c r="AJ1737" i="39"/>
  <c r="AI1737" i="39"/>
  <c r="Y1740" i="39"/>
  <c r="AI1740" i="39" s="1"/>
  <c r="W1740" i="39"/>
  <c r="AG1740" i="39" s="1"/>
  <c r="AA1740" i="39"/>
  <c r="AK1740" i="39" s="1"/>
  <c r="AH1741" i="39"/>
  <c r="AL1741" i="39"/>
  <c r="AF1741" i="39"/>
  <c r="AJ1741" i="39"/>
  <c r="AI1741" i="39"/>
  <c r="AJ1742" i="39"/>
  <c r="Y1744" i="39"/>
  <c r="AI1744" i="39" s="1"/>
  <c r="W1744" i="39"/>
  <c r="AG1744" i="39" s="1"/>
  <c r="AA1744" i="39"/>
  <c r="AK1744" i="39" s="1"/>
  <c r="AH1745" i="39"/>
  <c r="AL1745" i="39"/>
  <c r="AF1745" i="39"/>
  <c r="AJ1745" i="39"/>
  <c r="AI1745" i="39"/>
  <c r="AJ1746" i="39"/>
  <c r="Y1748" i="39"/>
  <c r="AI1748" i="39" s="1"/>
  <c r="W1748" i="39"/>
  <c r="AG1748" i="39" s="1"/>
  <c r="AA1748" i="39"/>
  <c r="AK1748" i="39" s="1"/>
  <c r="AH1749" i="39"/>
  <c r="AL1749" i="39"/>
  <c r="AF1749" i="39"/>
  <c r="AJ1749" i="39"/>
  <c r="AI1749" i="39"/>
  <c r="AJ1750" i="39"/>
  <c r="Y1752" i="39"/>
  <c r="AI1752" i="39" s="1"/>
  <c r="W1752" i="39"/>
  <c r="AG1752" i="39" s="1"/>
  <c r="AA1752" i="39"/>
  <c r="AK1752" i="39" s="1"/>
  <c r="AH1753" i="39"/>
  <c r="AL1753" i="39"/>
  <c r="AF1753" i="39"/>
  <c r="AJ1753" i="39"/>
  <c r="AI1753" i="39"/>
  <c r="AJ1754" i="39"/>
  <c r="Y1756" i="39"/>
  <c r="AI1756" i="39" s="1"/>
  <c r="W1756" i="39"/>
  <c r="AG1756" i="39" s="1"/>
  <c r="AA1756" i="39"/>
  <c r="AK1756" i="39" s="1"/>
  <c r="AH1757" i="39"/>
  <c r="AL1757" i="39"/>
  <c r="AF1757" i="39"/>
  <c r="AJ1757" i="39"/>
  <c r="AI1757" i="39"/>
  <c r="AJ1758" i="39"/>
  <c r="Y1760" i="39"/>
  <c r="AI1760" i="39" s="1"/>
  <c r="W1760" i="39"/>
  <c r="AG1760" i="39" s="1"/>
  <c r="AA1760" i="39"/>
  <c r="AH1761" i="39"/>
  <c r="AL1761" i="39"/>
  <c r="AF1761" i="39"/>
  <c r="AJ1761" i="39"/>
  <c r="AI1761" i="39"/>
  <c r="AJ1762" i="39"/>
  <c r="Y1764" i="39"/>
  <c r="W1764" i="39"/>
  <c r="AG1764" i="39" s="1"/>
  <c r="AA1764" i="39"/>
  <c r="AK1764" i="39" s="1"/>
  <c r="AH1765" i="39"/>
  <c r="AL1765" i="39"/>
  <c r="AF1765" i="39"/>
  <c r="AJ1765" i="39"/>
  <c r="AI1765" i="39"/>
  <c r="AJ1766" i="39"/>
  <c r="Y1768" i="39"/>
  <c r="AI1768" i="39" s="1"/>
  <c r="W1768" i="39"/>
  <c r="AG1768" i="39" s="1"/>
  <c r="AA1768" i="39"/>
  <c r="AK1768" i="39" s="1"/>
  <c r="AH1769" i="39"/>
  <c r="AL1769" i="39"/>
  <c r="AF1769" i="39"/>
  <c r="AJ1769" i="39"/>
  <c r="AI1769" i="39"/>
  <c r="AJ1770" i="39"/>
  <c r="Y1772" i="39"/>
  <c r="AI1772" i="39" s="1"/>
  <c r="W1772" i="39"/>
  <c r="AG1772" i="39" s="1"/>
  <c r="AA1772" i="39"/>
  <c r="AK1772" i="39" s="1"/>
  <c r="AH1773" i="39"/>
  <c r="AL1773" i="39"/>
  <c r="AF1773" i="39"/>
  <c r="AJ1773" i="39"/>
  <c r="AI1773" i="39"/>
  <c r="AJ1774" i="39"/>
  <c r="Y1776" i="39"/>
  <c r="AI1776" i="39" s="1"/>
  <c r="W1776" i="39"/>
  <c r="AG1776" i="39" s="1"/>
  <c r="AA1776" i="39"/>
  <c r="AH1777" i="39"/>
  <c r="AL1777" i="39"/>
  <c r="AF1777" i="39"/>
  <c r="AJ1777" i="39"/>
  <c r="AI1777" i="39"/>
  <c r="AJ1778" i="39"/>
  <c r="Y1780" i="39"/>
  <c r="AI1780" i="39" s="1"/>
  <c r="W1780" i="39"/>
  <c r="AG1780" i="39" s="1"/>
  <c r="AA1780" i="39"/>
  <c r="AK1780" i="39" s="1"/>
  <c r="AH1781" i="39"/>
  <c r="AL1781" i="39"/>
  <c r="AF1781" i="39"/>
  <c r="AJ1781" i="39"/>
  <c r="AI1781" i="39"/>
  <c r="AJ1782" i="39"/>
  <c r="Y1784" i="39"/>
  <c r="AI1784" i="39" s="1"/>
  <c r="W1784" i="39"/>
  <c r="AG1784" i="39" s="1"/>
  <c r="AA1784" i="39"/>
  <c r="AK1784" i="39" s="1"/>
  <c r="AH1785" i="39"/>
  <c r="AL1785" i="39"/>
  <c r="AF1785" i="39"/>
  <c r="AJ1785" i="39"/>
  <c r="AI1785" i="39"/>
  <c r="AJ1786" i="39"/>
  <c r="Y1788" i="39"/>
  <c r="W1788" i="39"/>
  <c r="AG1788" i="39" s="1"/>
  <c r="AA1788" i="39"/>
  <c r="AK1788" i="39" s="1"/>
  <c r="AH1789" i="39"/>
  <c r="AL1789" i="39"/>
  <c r="AF1789" i="39"/>
  <c r="AJ1789" i="39"/>
  <c r="AI1789" i="39"/>
  <c r="AJ1790" i="39"/>
  <c r="Y1792" i="39"/>
  <c r="AI1792" i="39" s="1"/>
  <c r="W1792" i="39"/>
  <c r="AG1792" i="39" s="1"/>
  <c r="AA1792" i="39"/>
  <c r="AK1792" i="39" s="1"/>
  <c r="AH1793" i="39"/>
  <c r="AL1793" i="39"/>
  <c r="AF1793" i="39"/>
  <c r="AJ1793" i="39"/>
  <c r="AI1793" i="39"/>
  <c r="AJ1794" i="39"/>
  <c r="Y1796" i="39"/>
  <c r="AI1796" i="39" s="1"/>
  <c r="W1796" i="39"/>
  <c r="AG1796" i="39" s="1"/>
  <c r="AA1796" i="39"/>
  <c r="AK1796" i="39" s="1"/>
  <c r="AH1797" i="39"/>
  <c r="AL1797" i="39"/>
  <c r="AF1797" i="39"/>
  <c r="AJ1797" i="39"/>
  <c r="AI1797" i="39"/>
  <c r="AJ1798" i="39"/>
  <c r="Y1800" i="39"/>
  <c r="AI1800" i="39" s="1"/>
  <c r="W1800" i="39"/>
  <c r="AG1800" i="39" s="1"/>
  <c r="AA1800" i="39"/>
  <c r="AK1800" i="39" s="1"/>
  <c r="AH1801" i="39"/>
  <c r="AL1801" i="39"/>
  <c r="AF1801" i="39"/>
  <c r="AJ1801" i="39"/>
  <c r="AI1801" i="39"/>
  <c r="AJ1802" i="39"/>
  <c r="Y1804" i="39"/>
  <c r="AI1804" i="39" s="1"/>
  <c r="W1804" i="39"/>
  <c r="AG1804" i="39" s="1"/>
  <c r="AA1804" i="39"/>
  <c r="AK1804" i="39" s="1"/>
  <c r="AH1805" i="39"/>
  <c r="AL1805" i="39"/>
  <c r="AF1805" i="39"/>
  <c r="AJ1805" i="39"/>
  <c r="AI1805" i="39"/>
  <c r="AJ1806" i="39"/>
  <c r="Y1808" i="39"/>
  <c r="AI1808" i="39" s="1"/>
  <c r="W1808" i="39"/>
  <c r="AG1808" i="39" s="1"/>
  <c r="AA1808" i="39"/>
  <c r="AH1809" i="39"/>
  <c r="AL1809" i="39"/>
  <c r="AF1809" i="39"/>
  <c r="AJ1809" i="39"/>
  <c r="AI1809" i="39"/>
  <c r="AJ1810" i="39"/>
  <c r="Y1812" i="39"/>
  <c r="AI1812" i="39" s="1"/>
  <c r="W1812" i="39"/>
  <c r="AG1812" i="39" s="1"/>
  <c r="AA1812" i="39"/>
  <c r="AK1812" i="39" s="1"/>
  <c r="AH1813" i="39"/>
  <c r="AL1813" i="39"/>
  <c r="AF1813" i="39"/>
  <c r="AJ1813" i="39"/>
  <c r="AI1813" i="39"/>
  <c r="AJ1814" i="39"/>
  <c r="Y1816" i="39"/>
  <c r="AI1816" i="39" s="1"/>
  <c r="W1816" i="39"/>
  <c r="AA1816" i="39"/>
  <c r="AK1816" i="39" s="1"/>
  <c r="AH1817" i="39"/>
  <c r="AL1817" i="39"/>
  <c r="AF1817" i="39"/>
  <c r="AJ1817" i="39"/>
  <c r="AI1817" i="39"/>
  <c r="AJ1818" i="39"/>
  <c r="Y1820" i="39"/>
  <c r="AI1820" i="39" s="1"/>
  <c r="W1820" i="39"/>
  <c r="AG1820" i="39" s="1"/>
  <c r="AA1820" i="39"/>
  <c r="AK1820" i="39" s="1"/>
  <c r="AH1821" i="39"/>
  <c r="AL1821" i="39"/>
  <c r="AF1821" i="39"/>
  <c r="AJ1821" i="39"/>
  <c r="AI1821" i="39"/>
  <c r="AJ1822" i="39"/>
  <c r="Y1824" i="39"/>
  <c r="AI1824" i="39" s="1"/>
  <c r="W1824" i="39"/>
  <c r="AG1824" i="39" s="1"/>
  <c r="AA1824" i="39"/>
  <c r="AK1824" i="39" s="1"/>
  <c r="AH1825" i="39"/>
  <c r="AL1825" i="39"/>
  <c r="AF1825" i="39"/>
  <c r="AJ1825" i="39"/>
  <c r="AI1825" i="39"/>
  <c r="AJ1826" i="39"/>
  <c r="Y1828" i="39"/>
  <c r="AI1828" i="39" s="1"/>
  <c r="W1828" i="39"/>
  <c r="AG1828" i="39" s="1"/>
  <c r="AA1828" i="39"/>
  <c r="AK1828" i="39" s="1"/>
  <c r="AH1829" i="39"/>
  <c r="AL1829" i="39"/>
  <c r="AF1829" i="39"/>
  <c r="AJ1829" i="39"/>
  <c r="AI1829" i="39"/>
  <c r="AJ1830" i="39"/>
  <c r="Y1832" i="39"/>
  <c r="AI1832" i="39" s="1"/>
  <c r="W1832" i="39"/>
  <c r="AA1832" i="39"/>
  <c r="AK1832" i="39" s="1"/>
  <c r="AH1833" i="39"/>
  <c r="AL1833" i="39"/>
  <c r="AF1833" i="39"/>
  <c r="AJ1833" i="39"/>
  <c r="AI1833" i="39"/>
  <c r="AJ1834" i="39"/>
  <c r="Y1836" i="39"/>
  <c r="AI1836" i="39" s="1"/>
  <c r="W1836" i="39"/>
  <c r="AG1836" i="39" s="1"/>
  <c r="AA1836" i="39"/>
  <c r="AK1836" i="39" s="1"/>
  <c r="AH1837" i="39"/>
  <c r="AL1837" i="39"/>
  <c r="AF1837" i="39"/>
  <c r="AJ1837" i="39"/>
  <c r="AI1837" i="39"/>
  <c r="AJ1838" i="39"/>
  <c r="Y1840" i="39"/>
  <c r="AI1840" i="39" s="1"/>
  <c r="W1840" i="39"/>
  <c r="AG1840" i="39" s="1"/>
  <c r="AA1840" i="39"/>
  <c r="AK1840" i="39" s="1"/>
  <c r="AH1841" i="39"/>
  <c r="AL1841" i="39"/>
  <c r="AF1841" i="39"/>
  <c r="AJ1841" i="39"/>
  <c r="AI1841" i="39"/>
  <c r="AJ1842" i="39"/>
  <c r="Y1844" i="39"/>
  <c r="AI1844" i="39" s="1"/>
  <c r="W1844" i="39"/>
  <c r="AG1844" i="39" s="1"/>
  <c r="AA1844" i="39"/>
  <c r="AK1844" i="39" s="1"/>
  <c r="AH1845" i="39"/>
  <c r="AL1845" i="39"/>
  <c r="AF1845" i="39"/>
  <c r="AJ1845" i="39"/>
  <c r="AI1845" i="39"/>
  <c r="AJ1846" i="39"/>
  <c r="Y1848" i="39"/>
  <c r="AI1848" i="39" s="1"/>
  <c r="W1848" i="39"/>
  <c r="AG1848" i="39" s="1"/>
  <c r="AA1848" i="39"/>
  <c r="AH1849" i="39"/>
  <c r="AL1849" i="39"/>
  <c r="AF1849" i="39"/>
  <c r="AJ1849" i="39"/>
  <c r="AI1849" i="39"/>
  <c r="AJ1850" i="39"/>
  <c r="Y1852" i="39"/>
  <c r="AI1852" i="39" s="1"/>
  <c r="W1852" i="39"/>
  <c r="AG1852" i="39" s="1"/>
  <c r="AA1852" i="39"/>
  <c r="AK1852" i="39" s="1"/>
  <c r="AH1853" i="39"/>
  <c r="AL1853" i="39"/>
  <c r="AF1853" i="39"/>
  <c r="AJ1853" i="39"/>
  <c r="AI1853" i="39"/>
  <c r="AJ1854" i="39"/>
  <c r="Y1856" i="39"/>
  <c r="AI1856" i="39" s="1"/>
  <c r="W1856" i="39"/>
  <c r="AG1856" i="39" s="1"/>
  <c r="AA1856" i="39"/>
  <c r="AK1856" i="39" s="1"/>
  <c r="AH1857" i="39"/>
  <c r="AL1857" i="39"/>
  <c r="AF1857" i="39"/>
  <c r="AJ1857" i="39"/>
  <c r="AI1857" i="39"/>
  <c r="AJ1858" i="39"/>
  <c r="Y1860" i="39"/>
  <c r="AI1860" i="39" s="1"/>
  <c r="W1860" i="39"/>
  <c r="AG1860" i="39" s="1"/>
  <c r="AA1860" i="39"/>
  <c r="AK1860" i="39" s="1"/>
  <c r="AH1861" i="39"/>
  <c r="AL1861" i="39"/>
  <c r="AF1861" i="39"/>
  <c r="AJ1861" i="39"/>
  <c r="AI1861" i="39"/>
  <c r="AJ1862" i="39"/>
  <c r="Y1864" i="39"/>
  <c r="AI1864" i="39" s="1"/>
  <c r="W1864" i="39"/>
  <c r="AG1864" i="39" s="1"/>
  <c r="AA1864" i="39"/>
  <c r="AK1864" i="39" s="1"/>
  <c r="AH1865" i="39"/>
  <c r="AL1865" i="39"/>
  <c r="AF1865" i="39"/>
  <c r="AJ1865" i="39"/>
  <c r="AI1865" i="39"/>
  <c r="AJ1866" i="39"/>
  <c r="Y1868" i="39"/>
  <c r="AI1868" i="39" s="1"/>
  <c r="W1868" i="39"/>
  <c r="AG1868" i="39" s="1"/>
  <c r="AA1868" i="39"/>
  <c r="AK1868" i="39" s="1"/>
  <c r="AH1869" i="39"/>
  <c r="AL1869" i="39"/>
  <c r="AF1869" i="39"/>
  <c r="AJ1869" i="39"/>
  <c r="AI1869" i="39"/>
  <c r="AJ1870" i="39"/>
  <c r="Y1872" i="39"/>
  <c r="AI1872" i="39" s="1"/>
  <c r="W1872" i="39"/>
  <c r="AG1872" i="39" s="1"/>
  <c r="AA1872" i="39"/>
  <c r="AH1873" i="39"/>
  <c r="AL1873" i="39"/>
  <c r="AF1873" i="39"/>
  <c r="AJ1873" i="39"/>
  <c r="AI1873" i="39"/>
  <c r="AJ1874" i="39"/>
  <c r="Y1876" i="39"/>
  <c r="AI1876" i="39" s="1"/>
  <c r="W1876" i="39"/>
  <c r="AG1876" i="39" s="1"/>
  <c r="AA1876" i="39"/>
  <c r="AK1876" i="39" s="1"/>
  <c r="AH1877" i="39"/>
  <c r="AL1877" i="39"/>
  <c r="AF1877" i="39"/>
  <c r="AJ1877" i="39"/>
  <c r="AI1877" i="39"/>
  <c r="AH1880" i="39"/>
  <c r="AF1880" i="39"/>
  <c r="AH1886" i="39"/>
  <c r="AE1886" i="39" s="1"/>
  <c r="AF1886" i="39"/>
  <c r="AH1892" i="39"/>
  <c r="AE1892" i="39" s="1"/>
  <c r="AF1892" i="39"/>
  <c r="AI1898" i="39"/>
  <c r="AH1898" i="39"/>
  <c r="AE1898" i="39" s="1"/>
  <c r="AF1898" i="39"/>
  <c r="AH1904" i="39"/>
  <c r="AE1904" i="39" s="1"/>
  <c r="AF1904" i="39"/>
  <c r="AK1910" i="39"/>
  <c r="AH1910" i="39"/>
  <c r="AE1910" i="39" s="1"/>
  <c r="AF1910" i="39"/>
  <c r="AH1916" i="39"/>
  <c r="AE1916" i="39" s="1"/>
  <c r="AF1916" i="39"/>
  <c r="AI1922" i="39"/>
  <c r="AH1922" i="39"/>
  <c r="AE1922" i="39" s="1"/>
  <c r="AF1922" i="39"/>
  <c r="AH1928" i="39"/>
  <c r="AE1928" i="39" s="1"/>
  <c r="AF1928" i="39"/>
  <c r="AH1934" i="39"/>
  <c r="AF1934" i="39"/>
  <c r="AK1940" i="39"/>
  <c r="AH1940" i="39"/>
  <c r="AE1940" i="39" s="1"/>
  <c r="AF1940" i="39"/>
  <c r="AK1946" i="39"/>
  <c r="AJ1946" i="39"/>
  <c r="AH1946" i="39"/>
  <c r="AE1946" i="39" s="1"/>
  <c r="AD1947" i="39"/>
  <c r="AC1947" i="39" s="1"/>
  <c r="AD1955" i="39"/>
  <c r="AC1955" i="39" s="1"/>
  <c r="AD1969" i="39"/>
  <c r="AC1969" i="39" s="1"/>
  <c r="AD1975" i="39"/>
  <c r="AC1975" i="39" s="1"/>
  <c r="AD2007" i="39"/>
  <c r="AC2007" i="39" s="1"/>
  <c r="AD2019" i="39"/>
  <c r="AC2019" i="39" s="1"/>
  <c r="AD2023" i="39"/>
  <c r="AC2023" i="39" s="1"/>
  <c r="AD2025" i="39"/>
  <c r="AC2025" i="39" s="1"/>
  <c r="AK2044" i="39"/>
  <c r="AJ2044" i="39"/>
  <c r="Y2046" i="39"/>
  <c r="AI2046" i="39" s="1"/>
  <c r="X2046" i="39"/>
  <c r="AH2046" i="39" s="1"/>
  <c r="W2046" i="39"/>
  <c r="AG2046" i="39" s="1"/>
  <c r="AB2046" i="39"/>
  <c r="AL2046" i="39" s="1"/>
  <c r="V2046" i="39"/>
  <c r="AA2046" i="39"/>
  <c r="AK2046" i="39" s="1"/>
  <c r="AF2052" i="39"/>
  <c r="AJ2056" i="39"/>
  <c r="Y2058" i="39"/>
  <c r="AI2058" i="39" s="1"/>
  <c r="X2058" i="39"/>
  <c r="AH2058" i="39" s="1"/>
  <c r="W2058" i="39"/>
  <c r="AG2058" i="39" s="1"/>
  <c r="AB2058" i="39"/>
  <c r="AL2058" i="39" s="1"/>
  <c r="V2058" i="39"/>
  <c r="AA2058" i="39"/>
  <c r="AK2058" i="39" s="1"/>
  <c r="AL2105" i="39"/>
  <c r="AF2105" i="39"/>
  <c r="AK2105" i="39"/>
  <c r="AG2105" i="39"/>
  <c r="AJ2105" i="39"/>
  <c r="AI2105" i="39"/>
  <c r="AL2117" i="39"/>
  <c r="AF2117" i="39"/>
  <c r="AK2117" i="39"/>
  <c r="AG2117" i="39"/>
  <c r="AJ2117" i="39"/>
  <c r="AI2117" i="39"/>
  <c r="AL2129" i="39"/>
  <c r="AF2129" i="39"/>
  <c r="AK2129" i="39"/>
  <c r="AG2129" i="39"/>
  <c r="AJ2129" i="39"/>
  <c r="AI2129" i="39"/>
  <c r="AL2131" i="39"/>
  <c r="AF2131" i="39"/>
  <c r="AK2131" i="39"/>
  <c r="AH2131" i="39"/>
  <c r="AE2131" i="39" s="1"/>
  <c r="AL2133" i="39"/>
  <c r="AF2133" i="39"/>
  <c r="AK2133" i="39"/>
  <c r="AH2133" i="39"/>
  <c r="AL2135" i="39"/>
  <c r="AF2135" i="39"/>
  <c r="AK2135" i="39"/>
  <c r="AH2135" i="39"/>
  <c r="AH2138" i="39"/>
  <c r="AE2138" i="39" s="1"/>
  <c r="AK2138" i="39"/>
  <c r="AL2141" i="39"/>
  <c r="AF2141" i="39"/>
  <c r="AK2141" i="39"/>
  <c r="AH2141" i="39"/>
  <c r="AI2141" i="39"/>
  <c r="W2148" i="39"/>
  <c r="AG2148" i="39" s="1"/>
  <c r="AB2148" i="39"/>
  <c r="AL2148" i="39" s="1"/>
  <c r="V2148" i="39"/>
  <c r="Y2148" i="39"/>
  <c r="AI2148" i="39" s="1"/>
  <c r="AH2150" i="39"/>
  <c r="AK2150" i="39"/>
  <c r="AL2153" i="39"/>
  <c r="AF2153" i="39"/>
  <c r="AK2153" i="39"/>
  <c r="AH2153" i="39"/>
  <c r="AE2153" i="39" s="1"/>
  <c r="AI2153" i="39"/>
  <c r="W2160" i="39"/>
  <c r="AG2160" i="39" s="1"/>
  <c r="AB2160" i="39"/>
  <c r="AL2160" i="39" s="1"/>
  <c r="V2160" i="39"/>
  <c r="Y2160" i="39"/>
  <c r="AH2162" i="39"/>
  <c r="AE2162" i="39" s="1"/>
  <c r="AK2162" i="39"/>
  <c r="AL2165" i="39"/>
  <c r="AF2165" i="39"/>
  <c r="AK2165" i="39"/>
  <c r="AH2165" i="39"/>
  <c r="AE2165" i="39" s="1"/>
  <c r="AI2165" i="39"/>
  <c r="W2172" i="39"/>
  <c r="AG2172" i="39" s="1"/>
  <c r="AB2172" i="39"/>
  <c r="AL2172" i="39" s="1"/>
  <c r="V2172" i="39"/>
  <c r="Y2172" i="39"/>
  <c r="AH2174" i="39"/>
  <c r="AE2174" i="39" s="1"/>
  <c r="AK2174" i="39"/>
  <c r="AL2177" i="39"/>
  <c r="AF2177" i="39"/>
  <c r="AK2177" i="39"/>
  <c r="AH2177" i="39"/>
  <c r="AI2177" i="39"/>
  <c r="W2184" i="39"/>
  <c r="AG2184" i="39" s="1"/>
  <c r="AB2184" i="39"/>
  <c r="AL2184" i="39" s="1"/>
  <c r="V2184" i="39"/>
  <c r="Y2184" i="39"/>
  <c r="AH2186" i="39"/>
  <c r="AE2186" i="39" s="1"/>
  <c r="AK2186" i="39"/>
  <c r="AG2191" i="39"/>
  <c r="AL2191" i="39"/>
  <c r="AF2191" i="39"/>
  <c r="AK2191" i="39"/>
  <c r="AH2191" i="39"/>
  <c r="AJ2191" i="39"/>
  <c r="AG2195" i="39"/>
  <c r="AL2195" i="39"/>
  <c r="AF2195" i="39"/>
  <c r="AK2195" i="39"/>
  <c r="AH2195" i="39"/>
  <c r="AJ2195" i="39"/>
  <c r="AG2199" i="39"/>
  <c r="AL2199" i="39"/>
  <c r="AF2199" i="39"/>
  <c r="AK2199" i="39"/>
  <c r="AH2199" i="39"/>
  <c r="AJ2199" i="39"/>
  <c r="AG2203" i="39"/>
  <c r="AL2203" i="39"/>
  <c r="AF2203" i="39"/>
  <c r="AK2203" i="39"/>
  <c r="AH2203" i="39"/>
  <c r="AJ2203" i="39"/>
  <c r="AG2207" i="39"/>
  <c r="AL2207" i="39"/>
  <c r="AF2207" i="39"/>
  <c r="AK2207" i="39"/>
  <c r="AH2207" i="39"/>
  <c r="AJ2207" i="39"/>
  <c r="AG2211" i="39"/>
  <c r="AL2211" i="39"/>
  <c r="AF2211" i="39"/>
  <c r="AK2211" i="39"/>
  <c r="AH2211" i="39"/>
  <c r="AJ2211" i="39"/>
  <c r="AG2215" i="39"/>
  <c r="AL2215" i="39"/>
  <c r="AF2215" i="39"/>
  <c r="AK2215" i="39"/>
  <c r="AH2215" i="39"/>
  <c r="AJ2215" i="39"/>
  <c r="AG2219" i="39"/>
  <c r="AL2219" i="39"/>
  <c r="AF2219" i="39"/>
  <c r="AK2219" i="39"/>
  <c r="AH2219" i="39"/>
  <c r="AJ2219" i="39"/>
  <c r="AG2223" i="39"/>
  <c r="AL2223" i="39"/>
  <c r="AF2223" i="39"/>
  <c r="AK2223" i="39"/>
  <c r="AH2223" i="39"/>
  <c r="AJ2223" i="39"/>
  <c r="AG2227" i="39"/>
  <c r="AL2227" i="39"/>
  <c r="AF2227" i="39"/>
  <c r="AK2227" i="39"/>
  <c r="AH2227" i="39"/>
  <c r="AJ2227" i="39"/>
  <c r="AG2231" i="39"/>
  <c r="AL2231" i="39"/>
  <c r="AF2231" i="39"/>
  <c r="AK2231" i="39"/>
  <c r="AH2231" i="39"/>
  <c r="AJ2231" i="39"/>
  <c r="AG2235" i="39"/>
  <c r="AL2235" i="39"/>
  <c r="AF2235" i="39"/>
  <c r="AK2235" i="39"/>
  <c r="AH2235" i="39"/>
  <c r="AJ2235" i="39"/>
  <c r="AG2239" i="39"/>
  <c r="AL2239" i="39"/>
  <c r="AF2239" i="39"/>
  <c r="AK2239" i="39"/>
  <c r="AH2239" i="39"/>
  <c r="AJ2239" i="39"/>
  <c r="AH2316" i="39"/>
  <c r="AL2543" i="39"/>
  <c r="AF2543" i="39"/>
  <c r="AI2543" i="39"/>
  <c r="AJ2543" i="39"/>
  <c r="AK2543" i="39"/>
  <c r="AH2543" i="39"/>
  <c r="AL2549" i="39"/>
  <c r="AF2549" i="39"/>
  <c r="AI2549" i="39"/>
  <c r="AK2549" i="39"/>
  <c r="AJ2549" i="39"/>
  <c r="AG2549" i="39"/>
  <c r="AI2562" i="39"/>
  <c r="AL2562" i="39"/>
  <c r="AF2562" i="39"/>
  <c r="AK2562" i="39"/>
  <c r="AH2562" i="39"/>
  <c r="AE2562" i="39" s="1"/>
  <c r="AG2562" i="39"/>
  <c r="AJ2562" i="39"/>
  <c r="AL2575" i="39"/>
  <c r="AF2575" i="39"/>
  <c r="AI2575" i="39"/>
  <c r="AH2575" i="39"/>
  <c r="AE2575" i="39" s="1"/>
  <c r="AK2575" i="39"/>
  <c r="AJ2575" i="39"/>
  <c r="AI2586" i="39"/>
  <c r="AL2586" i="39"/>
  <c r="AF2586" i="39"/>
  <c r="AK2586" i="39"/>
  <c r="AH2586" i="39"/>
  <c r="AG2586" i="39"/>
  <c r="AJ2586" i="39"/>
  <c r="AF2611" i="39"/>
  <c r="AI2611" i="39"/>
  <c r="AH2611" i="39"/>
  <c r="AE2611" i="39" s="1"/>
  <c r="AJ2611" i="39"/>
  <c r="AK2611" i="39"/>
  <c r="AI2612" i="39"/>
  <c r="AL2612" i="39"/>
  <c r="AF2612" i="39"/>
  <c r="AK2612" i="39"/>
  <c r="AG2612" i="39"/>
  <c r="AJ2612" i="39"/>
  <c r="AH2612" i="39"/>
  <c r="AE2612" i="39" s="1"/>
  <c r="AF2641" i="39"/>
  <c r="AI2641" i="39"/>
  <c r="AH2641" i="39"/>
  <c r="AE2641" i="39" s="1"/>
  <c r="AK2641" i="39"/>
  <c r="AJ2641" i="39"/>
  <c r="AI2650" i="39"/>
  <c r="AL2650" i="39"/>
  <c r="AF2650" i="39"/>
  <c r="AK2650" i="39"/>
  <c r="AG2650" i="39"/>
  <c r="AJ2650" i="39"/>
  <c r="AH2650" i="39"/>
  <c r="AE2650" i="39" s="1"/>
  <c r="AI2702" i="39"/>
  <c r="AL2702" i="39"/>
  <c r="AF2702" i="39"/>
  <c r="AK2702" i="39"/>
  <c r="AH2702" i="39"/>
  <c r="AJ2702" i="39"/>
  <c r="AG2702" i="39"/>
  <c r="AL2709" i="39"/>
  <c r="AF2709" i="39"/>
  <c r="AI2709" i="39"/>
  <c r="AH2709" i="39"/>
  <c r="AE2709" i="39" s="1"/>
  <c r="AK2709" i="39"/>
  <c r="AJ2709" i="39"/>
  <c r="AL2869" i="39"/>
  <c r="AF2869" i="39"/>
  <c r="AG2869" i="39"/>
  <c r="AK2869" i="39"/>
  <c r="AJ2869" i="39"/>
  <c r="AI2869" i="39"/>
  <c r="AH2869" i="39"/>
  <c r="AE2869" i="39" s="1"/>
  <c r="W2872" i="39"/>
  <c r="AG2872" i="39" s="1"/>
  <c r="Z2872" i="39"/>
  <c r="Y2872" i="39"/>
  <c r="X2872" i="39"/>
  <c r="AH2872" i="39" s="1"/>
  <c r="V2872" i="39"/>
  <c r="AB2872" i="39"/>
  <c r="AL2872" i="39" s="1"/>
  <c r="AA2872" i="39"/>
  <c r="AK2872" i="39" s="1"/>
  <c r="AJ1879" i="39"/>
  <c r="AJ1881" i="39"/>
  <c r="AJ1883" i="39"/>
  <c r="AJ1885" i="39"/>
  <c r="AJ1887" i="39"/>
  <c r="AJ1889" i="39"/>
  <c r="AJ1891" i="39"/>
  <c r="AJ1893" i="39"/>
  <c r="AJ1895" i="39"/>
  <c r="AJ1897" i="39"/>
  <c r="AJ1899" i="39"/>
  <c r="AJ1901" i="39"/>
  <c r="AJ1903" i="39"/>
  <c r="AJ1905" i="39"/>
  <c r="AJ1907" i="39"/>
  <c r="AJ1909" i="39"/>
  <c r="AJ1911" i="39"/>
  <c r="AJ1913" i="39"/>
  <c r="AJ1915" i="39"/>
  <c r="AJ1917" i="39"/>
  <c r="AJ1919" i="39"/>
  <c r="AJ1921" i="39"/>
  <c r="AJ1923" i="39"/>
  <c r="AJ1925" i="39"/>
  <c r="AJ1927" i="39"/>
  <c r="AJ1929" i="39"/>
  <c r="AJ1931" i="39"/>
  <c r="AJ1933" i="39"/>
  <c r="AJ1935" i="39"/>
  <c r="AJ1937" i="39"/>
  <c r="AJ1939" i="39"/>
  <c r="AJ1941" i="39"/>
  <c r="AJ1943" i="39"/>
  <c r="AJ1945" i="39"/>
  <c r="AJ1947" i="39"/>
  <c r="AJ1949" i="39"/>
  <c r="AJ1951" i="39"/>
  <c r="AJ1953" i="39"/>
  <c r="AJ1955" i="39"/>
  <c r="AJ1957" i="39"/>
  <c r="AJ1959" i="39"/>
  <c r="AJ1961" i="39"/>
  <c r="AJ1963" i="39"/>
  <c r="AJ1965" i="39"/>
  <c r="AJ1967" i="39"/>
  <c r="AJ1969" i="39"/>
  <c r="AJ1971" i="39"/>
  <c r="AJ1973" i="39"/>
  <c r="AJ1975" i="39"/>
  <c r="AJ1977" i="39"/>
  <c r="AJ1979" i="39"/>
  <c r="AJ1981" i="39"/>
  <c r="AJ1983" i="39"/>
  <c r="AJ1985" i="39"/>
  <c r="AJ1987" i="39"/>
  <c r="AJ1989" i="39"/>
  <c r="AJ1991" i="39"/>
  <c r="AJ1993" i="39"/>
  <c r="AJ1995" i="39"/>
  <c r="AJ1997" i="39"/>
  <c r="AJ1999" i="39"/>
  <c r="AJ2001" i="39"/>
  <c r="AJ2003" i="39"/>
  <c r="AJ2005" i="39"/>
  <c r="AJ2007" i="39"/>
  <c r="AJ2009" i="39"/>
  <c r="AJ2011" i="39"/>
  <c r="AJ2013" i="39"/>
  <c r="AJ2015" i="39"/>
  <c r="AJ2017" i="39"/>
  <c r="AJ2019" i="39"/>
  <c r="AJ2021" i="39"/>
  <c r="AJ2023" i="39"/>
  <c r="AJ2025" i="39"/>
  <c r="AJ2027" i="39"/>
  <c r="AJ2029" i="39"/>
  <c r="AJ2031" i="39"/>
  <c r="AJ2033" i="39"/>
  <c r="AJ2035" i="39"/>
  <c r="AJ2037" i="39"/>
  <c r="AJ2039" i="39"/>
  <c r="AJ2041" i="39"/>
  <c r="X2043" i="39"/>
  <c r="AH2043" i="39" s="1"/>
  <c r="AE2043" i="39" s="1"/>
  <c r="AJ2043" i="39"/>
  <c r="X2045" i="39"/>
  <c r="AH2045" i="39" s="1"/>
  <c r="AE2045" i="39" s="1"/>
  <c r="AJ2045" i="39"/>
  <c r="X2047" i="39"/>
  <c r="AH2047" i="39" s="1"/>
  <c r="AE2047" i="39" s="1"/>
  <c r="AJ2047" i="39"/>
  <c r="X2049" i="39"/>
  <c r="AH2049" i="39" s="1"/>
  <c r="AE2049" i="39" s="1"/>
  <c r="AJ2049" i="39"/>
  <c r="X2051" i="39"/>
  <c r="AH2051" i="39" s="1"/>
  <c r="AE2051" i="39" s="1"/>
  <c r="AJ2051" i="39"/>
  <c r="X2053" i="39"/>
  <c r="AH2053" i="39" s="1"/>
  <c r="AE2053" i="39" s="1"/>
  <c r="AJ2053" i="39"/>
  <c r="X2055" i="39"/>
  <c r="AH2055" i="39" s="1"/>
  <c r="AE2055" i="39" s="1"/>
  <c r="AJ2055" i="39"/>
  <c r="X2057" i="39"/>
  <c r="AH2057" i="39" s="1"/>
  <c r="AE2057" i="39" s="1"/>
  <c r="AJ2057" i="39"/>
  <c r="X2059" i="39"/>
  <c r="AH2059" i="39" s="1"/>
  <c r="AE2059" i="39" s="1"/>
  <c r="Y2060" i="39"/>
  <c r="AI2060" i="39" s="1"/>
  <c r="Y2062" i="39"/>
  <c r="AI2062" i="39" s="1"/>
  <c r="Y2064" i="39"/>
  <c r="AI2064" i="39" s="1"/>
  <c r="Y2066" i="39"/>
  <c r="AI2066" i="39" s="1"/>
  <c r="Y2068" i="39"/>
  <c r="AI2068" i="39" s="1"/>
  <c r="Y2070" i="39"/>
  <c r="AI2070" i="39" s="1"/>
  <c r="Y2072" i="39"/>
  <c r="AI2072" i="39" s="1"/>
  <c r="Y2074" i="39"/>
  <c r="AI2074" i="39" s="1"/>
  <c r="Y2076" i="39"/>
  <c r="Y2078" i="39"/>
  <c r="AI2078" i="39" s="1"/>
  <c r="Y2080" i="39"/>
  <c r="AI2080" i="39" s="1"/>
  <c r="Y2082" i="39"/>
  <c r="AI2082" i="39" s="1"/>
  <c r="Y2084" i="39"/>
  <c r="AI2084" i="39" s="1"/>
  <c r="Y2086" i="39"/>
  <c r="AI2086" i="39" s="1"/>
  <c r="Y2088" i="39"/>
  <c r="AI2088" i="39" s="1"/>
  <c r="Y2090" i="39"/>
  <c r="AI2090" i="39" s="1"/>
  <c r="Y2092" i="39"/>
  <c r="Y2094" i="39"/>
  <c r="AI2094" i="39" s="1"/>
  <c r="Y2096" i="39"/>
  <c r="AI2096" i="39" s="1"/>
  <c r="Y2098" i="39"/>
  <c r="AI2098" i="39" s="1"/>
  <c r="Y2100" i="39"/>
  <c r="AI2100" i="39" s="1"/>
  <c r="Y2102" i="39"/>
  <c r="AI2102" i="39" s="1"/>
  <c r="X2104" i="39"/>
  <c r="AH2104" i="39" s="1"/>
  <c r="AF2104" i="39"/>
  <c r="X2106" i="39"/>
  <c r="AH2106" i="39" s="1"/>
  <c r="AF2106" i="39"/>
  <c r="X2108" i="39"/>
  <c r="AH2108" i="39" s="1"/>
  <c r="AF2108" i="39"/>
  <c r="X2110" i="39"/>
  <c r="AF2110" i="39"/>
  <c r="X2112" i="39"/>
  <c r="AH2112" i="39" s="1"/>
  <c r="AE2112" i="39" s="1"/>
  <c r="AF2112" i="39"/>
  <c r="X2114" i="39"/>
  <c r="AH2114" i="39" s="1"/>
  <c r="AF2114" i="39"/>
  <c r="X2116" i="39"/>
  <c r="AH2116" i="39" s="1"/>
  <c r="AF2116" i="39"/>
  <c r="X2118" i="39"/>
  <c r="AH2118" i="39" s="1"/>
  <c r="AE2118" i="39" s="1"/>
  <c r="AF2118" i="39"/>
  <c r="X2120" i="39"/>
  <c r="AH2120" i="39" s="1"/>
  <c r="AF2120" i="39"/>
  <c r="X2122" i="39"/>
  <c r="AF2122" i="39"/>
  <c r="X2124" i="39"/>
  <c r="AH2124" i="39" s="1"/>
  <c r="AF2124" i="39"/>
  <c r="X2126" i="39"/>
  <c r="AH2126" i="39" s="1"/>
  <c r="AF2126" i="39"/>
  <c r="X2128" i="39"/>
  <c r="AH2128" i="39" s="1"/>
  <c r="AF2128" i="39"/>
  <c r="X2130" i="39"/>
  <c r="AH2130" i="39" s="1"/>
  <c r="AF2130" i="39"/>
  <c r="AI2131" i="39"/>
  <c r="X2132" i="39"/>
  <c r="AH2132" i="39" s="1"/>
  <c r="AF2132" i="39"/>
  <c r="AI2133" i="39"/>
  <c r="X2134" i="39"/>
  <c r="AH2134" i="39" s="1"/>
  <c r="AF2134" i="39"/>
  <c r="AI2135" i="39"/>
  <c r="X2136" i="39"/>
  <c r="AH2136" i="39" s="1"/>
  <c r="W2138" i="39"/>
  <c r="AG2138" i="39" s="1"/>
  <c r="AB2138" i="39"/>
  <c r="AL2138" i="39" s="1"/>
  <c r="V2138" i="39"/>
  <c r="Y2138" i="39"/>
  <c r="AI2138" i="39" s="1"/>
  <c r="AF2138" i="39"/>
  <c r="AH2140" i="39"/>
  <c r="AK2140" i="39"/>
  <c r="AJ2141" i="39"/>
  <c r="AL2143" i="39"/>
  <c r="AF2143" i="39"/>
  <c r="AK2143" i="39"/>
  <c r="AH2143" i="39"/>
  <c r="AI2143" i="39"/>
  <c r="Z2144" i="39"/>
  <c r="AJ2144" i="39" s="1"/>
  <c r="X2146" i="39"/>
  <c r="AH2146" i="39" s="1"/>
  <c r="AJ2146" i="39"/>
  <c r="W2150" i="39"/>
  <c r="AG2150" i="39" s="1"/>
  <c r="AB2150" i="39"/>
  <c r="AL2150" i="39" s="1"/>
  <c r="V2150" i="39"/>
  <c r="Y2150" i="39"/>
  <c r="AI2150" i="39" s="1"/>
  <c r="AF2150" i="39"/>
  <c r="AH2152" i="39"/>
  <c r="AE2152" i="39" s="1"/>
  <c r="AK2152" i="39"/>
  <c r="AJ2153" i="39"/>
  <c r="AL2155" i="39"/>
  <c r="AF2155" i="39"/>
  <c r="AK2155" i="39"/>
  <c r="AH2155" i="39"/>
  <c r="AE2155" i="39" s="1"/>
  <c r="AD2155" i="39" s="1"/>
  <c r="AI2155" i="39"/>
  <c r="Z2156" i="39"/>
  <c r="AJ2156" i="39" s="1"/>
  <c r="X2158" i="39"/>
  <c r="AH2158" i="39" s="1"/>
  <c r="AJ2158" i="39"/>
  <c r="W2162" i="39"/>
  <c r="AB2162" i="39"/>
  <c r="AL2162" i="39" s="1"/>
  <c r="V2162" i="39"/>
  <c r="Y2162" i="39"/>
  <c r="AI2162" i="39" s="1"/>
  <c r="AF2162" i="39"/>
  <c r="AH2164" i="39"/>
  <c r="AK2164" i="39"/>
  <c r="AJ2165" i="39"/>
  <c r="AL2167" i="39"/>
  <c r="AF2167" i="39"/>
  <c r="AK2167" i="39"/>
  <c r="AH2167" i="39"/>
  <c r="AI2167" i="39"/>
  <c r="Z2168" i="39"/>
  <c r="AJ2168" i="39" s="1"/>
  <c r="X2170" i="39"/>
  <c r="AH2170" i="39" s="1"/>
  <c r="AJ2170" i="39"/>
  <c r="W2174" i="39"/>
  <c r="AG2174" i="39" s="1"/>
  <c r="AB2174" i="39"/>
  <c r="AL2174" i="39" s="1"/>
  <c r="V2174" i="39"/>
  <c r="Y2174" i="39"/>
  <c r="AI2174" i="39" s="1"/>
  <c r="AF2174" i="39"/>
  <c r="AH2176" i="39"/>
  <c r="AK2176" i="39"/>
  <c r="AJ2177" i="39"/>
  <c r="AL2179" i="39"/>
  <c r="AF2179" i="39"/>
  <c r="AK2179" i="39"/>
  <c r="AH2179" i="39"/>
  <c r="AI2179" i="39"/>
  <c r="Z2180" i="39"/>
  <c r="AJ2180" i="39" s="1"/>
  <c r="X2182" i="39"/>
  <c r="AJ2182" i="39"/>
  <c r="W2186" i="39"/>
  <c r="AG2186" i="39" s="1"/>
  <c r="AB2186" i="39"/>
  <c r="AL2186" i="39" s="1"/>
  <c r="V2186" i="39"/>
  <c r="Y2186" i="39"/>
  <c r="AI2186" i="39" s="1"/>
  <c r="AF2186" i="39"/>
  <c r="AJ2188" i="39"/>
  <c r="AJ2192" i="39"/>
  <c r="AJ2196" i="39"/>
  <c r="AH2196" i="39"/>
  <c r="AE2196" i="39" s="1"/>
  <c r="AJ2200" i="39"/>
  <c r="AJ2204" i="39"/>
  <c r="AJ2208" i="39"/>
  <c r="AJ2212" i="39"/>
  <c r="AJ2216" i="39"/>
  <c r="AK2216" i="39"/>
  <c r="AJ2220" i="39"/>
  <c r="AH2220" i="39"/>
  <c r="AE2220" i="39" s="1"/>
  <c r="AJ2224" i="39"/>
  <c r="AJ2228" i="39"/>
  <c r="AJ2232" i="39"/>
  <c r="AJ2236" i="39"/>
  <c r="AH2236" i="39"/>
  <c r="AJ2240" i="39"/>
  <c r="AI2554" i="39"/>
  <c r="AL2554" i="39"/>
  <c r="AF2554" i="39"/>
  <c r="AK2554" i="39"/>
  <c r="AJ2554" i="39"/>
  <c r="AG2554" i="39"/>
  <c r="AL2559" i="39"/>
  <c r="AF2559" i="39"/>
  <c r="AI2559" i="39"/>
  <c r="AG2559" i="39"/>
  <c r="AJ2559" i="39"/>
  <c r="AH2559" i="39"/>
  <c r="AE2559" i="39" s="1"/>
  <c r="AL2583" i="39"/>
  <c r="AF2583" i="39"/>
  <c r="AI2583" i="39"/>
  <c r="AH2583" i="39"/>
  <c r="AE2583" i="39" s="1"/>
  <c r="AJ2583" i="39"/>
  <c r="AF2597" i="39"/>
  <c r="AI2597" i="39"/>
  <c r="AH2597" i="39"/>
  <c r="AK2597" i="39"/>
  <c r="AJ2597" i="39"/>
  <c r="AF2609" i="39"/>
  <c r="AI2609" i="39"/>
  <c r="AH2609" i="39"/>
  <c r="AE2609" i="39" s="1"/>
  <c r="AK2609" i="39"/>
  <c r="AJ2609" i="39"/>
  <c r="AF2645" i="39"/>
  <c r="AI2645" i="39"/>
  <c r="AH2645" i="39"/>
  <c r="AE2645" i="39" s="1"/>
  <c r="AK2645" i="39"/>
  <c r="AJ2645" i="39"/>
  <c r="AI2646" i="39"/>
  <c r="AL2646" i="39"/>
  <c r="AF2646" i="39"/>
  <c r="AK2646" i="39"/>
  <c r="AH2646" i="39"/>
  <c r="AG2646" i="39"/>
  <c r="AJ2646" i="39"/>
  <c r="AJ2720" i="39"/>
  <c r="AF2731" i="39"/>
  <c r="AI2731" i="39"/>
  <c r="AH2731" i="39"/>
  <c r="AJ2731" i="39"/>
  <c r="AK2731" i="39"/>
  <c r="AI2734" i="39"/>
  <c r="AL2734" i="39"/>
  <c r="AF2734" i="39"/>
  <c r="AK2734" i="39"/>
  <c r="AG2734" i="39"/>
  <c r="AJ2734" i="39"/>
  <c r="AH2734" i="39"/>
  <c r="AE2734" i="39" s="1"/>
  <c r="AF2755" i="39"/>
  <c r="AI2755" i="39"/>
  <c r="AH2755" i="39"/>
  <c r="AJ2755" i="39"/>
  <c r="AK2755" i="39"/>
  <c r="AI2756" i="39"/>
  <c r="AL2756" i="39"/>
  <c r="AF2756" i="39"/>
  <c r="AK2756" i="39"/>
  <c r="AG2756" i="39"/>
  <c r="AJ2756" i="39"/>
  <c r="AH2756" i="39"/>
  <c r="AE2756" i="39" s="1"/>
  <c r="AF2831" i="39"/>
  <c r="AK2831" i="39"/>
  <c r="AJ2831" i="39"/>
  <c r="AI2831" i="39"/>
  <c r="AH2831" i="39"/>
  <c r="AE2831" i="39" s="1"/>
  <c r="AH2850" i="39"/>
  <c r="AG2850" i="39"/>
  <c r="AL2850" i="39"/>
  <c r="AF2850" i="39"/>
  <c r="AK2850" i="39"/>
  <c r="AJ2850" i="39"/>
  <c r="AL2857" i="39"/>
  <c r="AF2857" i="39"/>
  <c r="AG2857" i="39"/>
  <c r="AK2857" i="39"/>
  <c r="AJ2857" i="39"/>
  <c r="AI2857" i="39"/>
  <c r="AH2857" i="39"/>
  <c r="W2860" i="39"/>
  <c r="Z2860" i="39"/>
  <c r="AJ2860" i="39" s="1"/>
  <c r="Y2860" i="39"/>
  <c r="AI2860" i="39" s="1"/>
  <c r="X2860" i="39"/>
  <c r="AH2860" i="39" s="1"/>
  <c r="V2860" i="39"/>
  <c r="AB2860" i="39"/>
  <c r="AA2860" i="39"/>
  <c r="AK2860" i="39" s="1"/>
  <c r="Y2954" i="39"/>
  <c r="W2954" i="39"/>
  <c r="AB2954" i="39"/>
  <c r="AL2954" i="39" s="1"/>
  <c r="V2954" i="39"/>
  <c r="AA2954" i="39"/>
  <c r="AK2954" i="39" s="1"/>
  <c r="Z2954" i="39"/>
  <c r="X2954" i="39"/>
  <c r="AH2954" i="39" s="1"/>
  <c r="AH2959" i="39"/>
  <c r="AL2959" i="39"/>
  <c r="AF2959" i="39"/>
  <c r="AK2959" i="39"/>
  <c r="AG2959" i="39"/>
  <c r="AJ2959" i="39"/>
  <c r="AI2959" i="39"/>
  <c r="AK1879" i="39"/>
  <c r="AK1881" i="39"/>
  <c r="AK1883" i="39"/>
  <c r="AK1885" i="39"/>
  <c r="AK1887" i="39"/>
  <c r="AK1889" i="39"/>
  <c r="AK1891" i="39"/>
  <c r="AK1893" i="39"/>
  <c r="AK1895" i="39"/>
  <c r="AK1897" i="39"/>
  <c r="AK1899" i="39"/>
  <c r="AK1901" i="39"/>
  <c r="AK1903" i="39"/>
  <c r="AK1905" i="39"/>
  <c r="AK1907" i="39"/>
  <c r="AK1909" i="39"/>
  <c r="AK1911" i="39"/>
  <c r="AK1913" i="39"/>
  <c r="AK1915" i="39"/>
  <c r="AK1917" i="39"/>
  <c r="AK1919" i="39"/>
  <c r="AK1921" i="39"/>
  <c r="AK1923" i="39"/>
  <c r="AK1925" i="39"/>
  <c r="AK1927" i="39"/>
  <c r="AK1929" i="39"/>
  <c r="AK1931" i="39"/>
  <c r="AK1933" i="39"/>
  <c r="AK1935" i="39"/>
  <c r="AK1937" i="39"/>
  <c r="AK1939" i="39"/>
  <c r="AK1941" i="39"/>
  <c r="AK1943" i="39"/>
  <c r="AK1945" i="39"/>
  <c r="AK1947" i="39"/>
  <c r="AK1949" i="39"/>
  <c r="AK1951" i="39"/>
  <c r="AK1953" i="39"/>
  <c r="AK1955" i="39"/>
  <c r="AK1957" i="39"/>
  <c r="AK1959" i="39"/>
  <c r="AK1961" i="39"/>
  <c r="AK1963" i="39"/>
  <c r="AK1965" i="39"/>
  <c r="AK1967" i="39"/>
  <c r="AK1969" i="39"/>
  <c r="AK1971" i="39"/>
  <c r="AK1973" i="39"/>
  <c r="AK1975" i="39"/>
  <c r="AK1977" i="39"/>
  <c r="AK1979" i="39"/>
  <c r="AK1981" i="39"/>
  <c r="AK1983" i="39"/>
  <c r="AK1985" i="39"/>
  <c r="AK1987" i="39"/>
  <c r="AK1989" i="39"/>
  <c r="AK1991" i="39"/>
  <c r="AK1993" i="39"/>
  <c r="AK1995" i="39"/>
  <c r="AK1997" i="39"/>
  <c r="AK1999" i="39"/>
  <c r="AK2001" i="39"/>
  <c r="AK2003" i="39"/>
  <c r="AK2005" i="39"/>
  <c r="AK2007" i="39"/>
  <c r="AK2009" i="39"/>
  <c r="AK2011" i="39"/>
  <c r="AK2013" i="39"/>
  <c r="AK2015" i="39"/>
  <c r="AK2017" i="39"/>
  <c r="AK2019" i="39"/>
  <c r="AK2021" i="39"/>
  <c r="AK2023" i="39"/>
  <c r="AK2025" i="39"/>
  <c r="AK2027" i="39"/>
  <c r="AK2029" i="39"/>
  <c r="AK2031" i="39"/>
  <c r="AK2033" i="39"/>
  <c r="AK2035" i="39"/>
  <c r="AK2037" i="39"/>
  <c r="AK2039" i="39"/>
  <c r="AK2041" i="39"/>
  <c r="AK2043" i="39"/>
  <c r="AK2045" i="39"/>
  <c r="AK2047" i="39"/>
  <c r="AK2049" i="39"/>
  <c r="AK2051" i="39"/>
  <c r="AK2053" i="39"/>
  <c r="AK2055" i="39"/>
  <c r="AK2057" i="39"/>
  <c r="AL2059" i="39"/>
  <c r="AF2059" i="39"/>
  <c r="AG2059" i="39"/>
  <c r="AG2060" i="39"/>
  <c r="AL2061" i="39"/>
  <c r="AF2061" i="39"/>
  <c r="AG2061" i="39"/>
  <c r="AG2062" i="39"/>
  <c r="AL2063" i="39"/>
  <c r="AF2063" i="39"/>
  <c r="AG2063" i="39"/>
  <c r="AG2064" i="39"/>
  <c r="AL2065" i="39"/>
  <c r="AF2065" i="39"/>
  <c r="AG2065" i="39"/>
  <c r="AG2066" i="39"/>
  <c r="AL2067" i="39"/>
  <c r="AF2067" i="39"/>
  <c r="AG2067" i="39"/>
  <c r="AG2068" i="39"/>
  <c r="AL2069" i="39"/>
  <c r="AF2069" i="39"/>
  <c r="AG2069" i="39"/>
  <c r="AG2070" i="39"/>
  <c r="AL2071" i="39"/>
  <c r="AF2071" i="39"/>
  <c r="AG2071" i="39"/>
  <c r="AG2072" i="39"/>
  <c r="AL2073" i="39"/>
  <c r="AF2073" i="39"/>
  <c r="AG2073" i="39"/>
  <c r="AG2074" i="39"/>
  <c r="AL2075" i="39"/>
  <c r="AF2075" i="39"/>
  <c r="AG2075" i="39"/>
  <c r="AI2076" i="39"/>
  <c r="AG2076" i="39"/>
  <c r="AL2077" i="39"/>
  <c r="AF2077" i="39"/>
  <c r="AG2077" i="39"/>
  <c r="AG2078" i="39"/>
  <c r="AL2079" i="39"/>
  <c r="AF2079" i="39"/>
  <c r="AG2079" i="39"/>
  <c r="AG2080" i="39"/>
  <c r="AL2081" i="39"/>
  <c r="AF2081" i="39"/>
  <c r="AG2081" i="39"/>
  <c r="AG2082" i="39"/>
  <c r="AL2083" i="39"/>
  <c r="AF2083" i="39"/>
  <c r="AG2083" i="39"/>
  <c r="AG2084" i="39"/>
  <c r="AL2085" i="39"/>
  <c r="AF2085" i="39"/>
  <c r="AG2085" i="39"/>
  <c r="AG2086" i="39"/>
  <c r="AL2087" i="39"/>
  <c r="AF2087" i="39"/>
  <c r="AG2087" i="39"/>
  <c r="AG2088" i="39"/>
  <c r="AL2089" i="39"/>
  <c r="AF2089" i="39"/>
  <c r="AG2089" i="39"/>
  <c r="AG2090" i="39"/>
  <c r="AL2091" i="39"/>
  <c r="AF2091" i="39"/>
  <c r="AG2091" i="39"/>
  <c r="AI2092" i="39"/>
  <c r="AG2092" i="39"/>
  <c r="AL2093" i="39"/>
  <c r="AF2093" i="39"/>
  <c r="AG2093" i="39"/>
  <c r="AG2094" i="39"/>
  <c r="AL2095" i="39"/>
  <c r="AF2095" i="39"/>
  <c r="AG2095" i="39"/>
  <c r="AG2096" i="39"/>
  <c r="AL2097" i="39"/>
  <c r="AF2097" i="39"/>
  <c r="AG2097" i="39"/>
  <c r="AG2098" i="39"/>
  <c r="AL2099" i="39"/>
  <c r="AF2099" i="39"/>
  <c r="AG2099" i="39"/>
  <c r="AG2100" i="39"/>
  <c r="AL2101" i="39"/>
  <c r="AF2101" i="39"/>
  <c r="AG2101" i="39"/>
  <c r="AH2102" i="39"/>
  <c r="AE2102" i="39" s="1"/>
  <c r="AG2102" i="39"/>
  <c r="AG2106" i="39"/>
  <c r="AG2108" i="39"/>
  <c r="AG2124" i="39"/>
  <c r="AG2126" i="39"/>
  <c r="AJ2131" i="39"/>
  <c r="AJ2133" i="39"/>
  <c r="AJ2135" i="39"/>
  <c r="AJ2136" i="39"/>
  <c r="W2140" i="39"/>
  <c r="AG2140" i="39" s="1"/>
  <c r="AB2140" i="39"/>
  <c r="AL2140" i="39" s="1"/>
  <c r="V2140" i="39"/>
  <c r="Y2140" i="39"/>
  <c r="AI2140" i="39" s="1"/>
  <c r="AH2142" i="39"/>
  <c r="AK2142" i="39"/>
  <c r="AL2145" i="39"/>
  <c r="AF2145" i="39"/>
  <c r="AK2145" i="39"/>
  <c r="AH2145" i="39"/>
  <c r="AI2145" i="39"/>
  <c r="X2148" i="39"/>
  <c r="AH2148" i="39" s="1"/>
  <c r="AE2148" i="39" s="1"/>
  <c r="W2152" i="39"/>
  <c r="AG2152" i="39" s="1"/>
  <c r="AB2152" i="39"/>
  <c r="AL2152" i="39" s="1"/>
  <c r="V2152" i="39"/>
  <c r="Y2152" i="39"/>
  <c r="AI2152" i="39" s="1"/>
  <c r="AH2154" i="39"/>
  <c r="AK2154" i="39"/>
  <c r="AL2157" i="39"/>
  <c r="AF2157" i="39"/>
  <c r="AK2157" i="39"/>
  <c r="AH2157" i="39"/>
  <c r="AI2157" i="39"/>
  <c r="X2160" i="39"/>
  <c r="AH2160" i="39" s="1"/>
  <c r="AE2160" i="39" s="1"/>
  <c r="AG2162" i="39"/>
  <c r="W2164" i="39"/>
  <c r="AG2164" i="39" s="1"/>
  <c r="AB2164" i="39"/>
  <c r="AL2164" i="39" s="1"/>
  <c r="V2164" i="39"/>
  <c r="Y2164" i="39"/>
  <c r="AI2164" i="39" s="1"/>
  <c r="AH2166" i="39"/>
  <c r="AK2166" i="39"/>
  <c r="AL2169" i="39"/>
  <c r="AF2169" i="39"/>
  <c r="AK2169" i="39"/>
  <c r="AH2169" i="39"/>
  <c r="AI2169" i="39"/>
  <c r="X2172" i="39"/>
  <c r="AH2172" i="39" s="1"/>
  <c r="W2176" i="39"/>
  <c r="AG2176" i="39" s="1"/>
  <c r="AB2176" i="39"/>
  <c r="AL2176" i="39" s="1"/>
  <c r="V2176" i="39"/>
  <c r="Y2176" i="39"/>
  <c r="AI2176" i="39" s="1"/>
  <c r="AH2178" i="39"/>
  <c r="AK2178" i="39"/>
  <c r="AL2181" i="39"/>
  <c r="AF2181" i="39"/>
  <c r="AK2181" i="39"/>
  <c r="AH2181" i="39"/>
  <c r="AI2181" i="39"/>
  <c r="X2184" i="39"/>
  <c r="AH2184" i="39" s="1"/>
  <c r="X2188" i="39"/>
  <c r="AH2188" i="39" s="1"/>
  <c r="W2188" i="39"/>
  <c r="AG2188" i="39" s="1"/>
  <c r="AB2188" i="39"/>
  <c r="AL2188" i="39" s="1"/>
  <c r="V2188" i="39"/>
  <c r="Y2188" i="39"/>
  <c r="AI2188" i="39" s="1"/>
  <c r="X2192" i="39"/>
  <c r="AH2192" i="39" s="1"/>
  <c r="AE2192" i="39" s="1"/>
  <c r="W2192" i="39"/>
  <c r="AG2192" i="39" s="1"/>
  <c r="AB2192" i="39"/>
  <c r="AL2192" i="39" s="1"/>
  <c r="V2192" i="39"/>
  <c r="Y2192" i="39"/>
  <c r="AI2192" i="39" s="1"/>
  <c r="X2196" i="39"/>
  <c r="W2196" i="39"/>
  <c r="AG2196" i="39" s="1"/>
  <c r="AB2196" i="39"/>
  <c r="AL2196" i="39" s="1"/>
  <c r="V2196" i="39"/>
  <c r="Y2196" i="39"/>
  <c r="AI2196" i="39" s="1"/>
  <c r="X2200" i="39"/>
  <c r="AH2200" i="39" s="1"/>
  <c r="W2200" i="39"/>
  <c r="AG2200" i="39" s="1"/>
  <c r="AB2200" i="39"/>
  <c r="AL2200" i="39" s="1"/>
  <c r="V2200" i="39"/>
  <c r="Y2200" i="39"/>
  <c r="AI2200" i="39" s="1"/>
  <c r="X2204" i="39"/>
  <c r="AH2204" i="39" s="1"/>
  <c r="W2204" i="39"/>
  <c r="AG2204" i="39" s="1"/>
  <c r="AB2204" i="39"/>
  <c r="AL2204" i="39" s="1"/>
  <c r="V2204" i="39"/>
  <c r="Y2204" i="39"/>
  <c r="AI2204" i="39" s="1"/>
  <c r="X2208" i="39"/>
  <c r="AH2208" i="39" s="1"/>
  <c r="AE2208" i="39" s="1"/>
  <c r="W2208" i="39"/>
  <c r="AG2208" i="39" s="1"/>
  <c r="AB2208" i="39"/>
  <c r="AL2208" i="39" s="1"/>
  <c r="V2208" i="39"/>
  <c r="Y2208" i="39"/>
  <c r="AI2208" i="39" s="1"/>
  <c r="X2212" i="39"/>
  <c r="AH2212" i="39" s="1"/>
  <c r="W2212" i="39"/>
  <c r="AG2212" i="39" s="1"/>
  <c r="AB2212" i="39"/>
  <c r="AL2212" i="39" s="1"/>
  <c r="V2212" i="39"/>
  <c r="Y2212" i="39"/>
  <c r="AI2212" i="39" s="1"/>
  <c r="X2216" i="39"/>
  <c r="AH2216" i="39" s="1"/>
  <c r="AE2216" i="39" s="1"/>
  <c r="W2216" i="39"/>
  <c r="AG2216" i="39" s="1"/>
  <c r="AB2216" i="39"/>
  <c r="AL2216" i="39" s="1"/>
  <c r="V2216" i="39"/>
  <c r="Y2216" i="39"/>
  <c r="AI2216" i="39" s="1"/>
  <c r="X2220" i="39"/>
  <c r="W2220" i="39"/>
  <c r="AG2220" i="39" s="1"/>
  <c r="AB2220" i="39"/>
  <c r="AL2220" i="39" s="1"/>
  <c r="V2220" i="39"/>
  <c r="Y2220" i="39"/>
  <c r="AI2220" i="39" s="1"/>
  <c r="X2224" i="39"/>
  <c r="AH2224" i="39" s="1"/>
  <c r="W2224" i="39"/>
  <c r="AG2224" i="39" s="1"/>
  <c r="AB2224" i="39"/>
  <c r="AL2224" i="39" s="1"/>
  <c r="V2224" i="39"/>
  <c r="Y2224" i="39"/>
  <c r="AI2224" i="39" s="1"/>
  <c r="X2228" i="39"/>
  <c r="AH2228" i="39" s="1"/>
  <c r="W2228" i="39"/>
  <c r="AG2228" i="39" s="1"/>
  <c r="AB2228" i="39"/>
  <c r="AL2228" i="39" s="1"/>
  <c r="V2228" i="39"/>
  <c r="Y2228" i="39"/>
  <c r="AI2228" i="39" s="1"/>
  <c r="X2232" i="39"/>
  <c r="AH2232" i="39" s="1"/>
  <c r="AE2232" i="39" s="1"/>
  <c r="W2232" i="39"/>
  <c r="AG2232" i="39" s="1"/>
  <c r="AB2232" i="39"/>
  <c r="AL2232" i="39" s="1"/>
  <c r="V2232" i="39"/>
  <c r="Y2232" i="39"/>
  <c r="AI2232" i="39" s="1"/>
  <c r="X2236" i="39"/>
  <c r="W2236" i="39"/>
  <c r="AG2236" i="39" s="1"/>
  <c r="AB2236" i="39"/>
  <c r="AL2236" i="39" s="1"/>
  <c r="V2236" i="39"/>
  <c r="Y2236" i="39"/>
  <c r="AI2236" i="39" s="1"/>
  <c r="X2240" i="39"/>
  <c r="AH2240" i="39" s="1"/>
  <c r="AE2240" i="39" s="1"/>
  <c r="W2240" i="39"/>
  <c r="AG2240" i="39" s="1"/>
  <c r="AB2240" i="39"/>
  <c r="AL2240" i="39" s="1"/>
  <c r="V2240" i="39"/>
  <c r="Y2240" i="39"/>
  <c r="AI2240" i="39" s="1"/>
  <c r="AK2537" i="39"/>
  <c r="AI2544" i="39"/>
  <c r="AL2544" i="39"/>
  <c r="AF2544" i="39"/>
  <c r="AJ2544" i="39"/>
  <c r="AK2544" i="39"/>
  <c r="AG2544" i="39"/>
  <c r="AI2548" i="39"/>
  <c r="AL2548" i="39"/>
  <c r="AF2548" i="39"/>
  <c r="AG2548" i="39"/>
  <c r="AJ2548" i="39"/>
  <c r="AH2548" i="39"/>
  <c r="AE2548" i="39" s="1"/>
  <c r="AH2549" i="39"/>
  <c r="AE2549" i="39" s="1"/>
  <c r="AF2635" i="39"/>
  <c r="AI2635" i="39"/>
  <c r="AH2635" i="39"/>
  <c r="AJ2635" i="39"/>
  <c r="AK2635" i="39"/>
  <c r="AF2657" i="39"/>
  <c r="AI2657" i="39"/>
  <c r="AH2657" i="39"/>
  <c r="AE2657" i="39" s="1"/>
  <c r="AG2657" i="39"/>
  <c r="AK2657" i="39"/>
  <c r="AJ2657" i="39"/>
  <c r="AF2741" i="39"/>
  <c r="AI2741" i="39"/>
  <c r="AH2741" i="39"/>
  <c r="AE2741" i="39" s="1"/>
  <c r="AG2741" i="39"/>
  <c r="AK2741" i="39"/>
  <c r="AJ2741" i="39"/>
  <c r="AF2753" i="39"/>
  <c r="AI2753" i="39"/>
  <c r="AH2753" i="39"/>
  <c r="AE2753" i="39" s="1"/>
  <c r="AK2753" i="39"/>
  <c r="AJ2753" i="39"/>
  <c r="AF2763" i="39"/>
  <c r="AI2763" i="39"/>
  <c r="AH2763" i="39"/>
  <c r="AE2763" i="39" s="1"/>
  <c r="AJ2763" i="39"/>
  <c r="AK2763" i="39"/>
  <c r="AF2767" i="39"/>
  <c r="AI2767" i="39"/>
  <c r="AH2767" i="39"/>
  <c r="AJ2767" i="39"/>
  <c r="AK2767" i="39"/>
  <c r="W2878" i="39"/>
  <c r="AG2878" i="39" s="1"/>
  <c r="Z2878" i="39"/>
  <c r="AJ2878" i="39" s="1"/>
  <c r="Y2878" i="39"/>
  <c r="AI2878" i="39" s="1"/>
  <c r="X2878" i="39"/>
  <c r="V2878" i="39"/>
  <c r="AB2878" i="39"/>
  <c r="AA2878" i="39"/>
  <c r="AK2878" i="39" s="1"/>
  <c r="AF1879" i="39"/>
  <c r="AL1879" i="39"/>
  <c r="AF1881" i="39"/>
  <c r="AL1881" i="39"/>
  <c r="AF1883" i="39"/>
  <c r="AL1883" i="39"/>
  <c r="AF1885" i="39"/>
  <c r="AL1885" i="39"/>
  <c r="AF1887" i="39"/>
  <c r="AL1887" i="39"/>
  <c r="AF1889" i="39"/>
  <c r="AL1889" i="39"/>
  <c r="AF1891" i="39"/>
  <c r="AL1891" i="39"/>
  <c r="AF1893" i="39"/>
  <c r="AL1893" i="39"/>
  <c r="AF1895" i="39"/>
  <c r="AL1895" i="39"/>
  <c r="AF1897" i="39"/>
  <c r="AL1897" i="39"/>
  <c r="AF1899" i="39"/>
  <c r="AL1899" i="39"/>
  <c r="AF1901" i="39"/>
  <c r="AL1901" i="39"/>
  <c r="AF1903" i="39"/>
  <c r="AL1903" i="39"/>
  <c r="AF1905" i="39"/>
  <c r="AL1905" i="39"/>
  <c r="AF1907" i="39"/>
  <c r="AL1907" i="39"/>
  <c r="AF1909" i="39"/>
  <c r="AL1909" i="39"/>
  <c r="AF1911" i="39"/>
  <c r="AL1911" i="39"/>
  <c r="AF1913" i="39"/>
  <c r="AL1913" i="39"/>
  <c r="AF1915" i="39"/>
  <c r="AL1915" i="39"/>
  <c r="AF1917" i="39"/>
  <c r="AL1917" i="39"/>
  <c r="AF1919" i="39"/>
  <c r="AL1919" i="39"/>
  <c r="AF1921" i="39"/>
  <c r="AL1921" i="39"/>
  <c r="AF1923" i="39"/>
  <c r="AL1923" i="39"/>
  <c r="AF1925" i="39"/>
  <c r="AL1925" i="39"/>
  <c r="AF1927" i="39"/>
  <c r="AL1927" i="39"/>
  <c r="AF1929" i="39"/>
  <c r="AL1929" i="39"/>
  <c r="AF1931" i="39"/>
  <c r="AL1931" i="39"/>
  <c r="AF1933" i="39"/>
  <c r="AL1933" i="39"/>
  <c r="AF1935" i="39"/>
  <c r="AL1935" i="39"/>
  <c r="AF1937" i="39"/>
  <c r="AL1937" i="39"/>
  <c r="AF1939" i="39"/>
  <c r="AL1939" i="39"/>
  <c r="AF1941" i="39"/>
  <c r="AL1941" i="39"/>
  <c r="AF1943" i="39"/>
  <c r="AL1943" i="39"/>
  <c r="AF1945" i="39"/>
  <c r="AL1945" i="39"/>
  <c r="AF1947" i="39"/>
  <c r="AL1947" i="39"/>
  <c r="AF1949" i="39"/>
  <c r="AL1949" i="39"/>
  <c r="AF1951" i="39"/>
  <c r="AL1951" i="39"/>
  <c r="AF1953" i="39"/>
  <c r="AL1953" i="39"/>
  <c r="AF1955" i="39"/>
  <c r="AL1955" i="39"/>
  <c r="AF1957" i="39"/>
  <c r="AL1957" i="39"/>
  <c r="AF1959" i="39"/>
  <c r="AL1959" i="39"/>
  <c r="AF1961" i="39"/>
  <c r="AL1961" i="39"/>
  <c r="AF1963" i="39"/>
  <c r="AL1963" i="39"/>
  <c r="AF1965" i="39"/>
  <c r="AL1965" i="39"/>
  <c r="AF1967" i="39"/>
  <c r="AL1967" i="39"/>
  <c r="AF1969" i="39"/>
  <c r="AL1969" i="39"/>
  <c r="AF1971" i="39"/>
  <c r="AL1971" i="39"/>
  <c r="AF1973" i="39"/>
  <c r="AL1973" i="39"/>
  <c r="AF1975" i="39"/>
  <c r="AL1975" i="39"/>
  <c r="AF1977" i="39"/>
  <c r="AL1977" i="39"/>
  <c r="AF1979" i="39"/>
  <c r="AL1979" i="39"/>
  <c r="AF1981" i="39"/>
  <c r="AL1981" i="39"/>
  <c r="AF1983" i="39"/>
  <c r="AL1983" i="39"/>
  <c r="AF1985" i="39"/>
  <c r="AL1985" i="39"/>
  <c r="AF1987" i="39"/>
  <c r="AL1987" i="39"/>
  <c r="AF1989" i="39"/>
  <c r="AL1989" i="39"/>
  <c r="AF1991" i="39"/>
  <c r="AL1991" i="39"/>
  <c r="AF1993" i="39"/>
  <c r="AL1993" i="39"/>
  <c r="AF1995" i="39"/>
  <c r="AL1995" i="39"/>
  <c r="AF1997" i="39"/>
  <c r="AL1997" i="39"/>
  <c r="AF1999" i="39"/>
  <c r="AL1999" i="39"/>
  <c r="AF2001" i="39"/>
  <c r="AL2001" i="39"/>
  <c r="AF2003" i="39"/>
  <c r="AL2003" i="39"/>
  <c r="AF2005" i="39"/>
  <c r="AL2005" i="39"/>
  <c r="AF2007" i="39"/>
  <c r="AL2007" i="39"/>
  <c r="AF2009" i="39"/>
  <c r="AL2009" i="39"/>
  <c r="AF2011" i="39"/>
  <c r="AL2011" i="39"/>
  <c r="AF2013" i="39"/>
  <c r="AL2013" i="39"/>
  <c r="AF2015" i="39"/>
  <c r="AL2015" i="39"/>
  <c r="AF2017" i="39"/>
  <c r="AL2017" i="39"/>
  <c r="AF2019" i="39"/>
  <c r="AL2019" i="39"/>
  <c r="AF2021" i="39"/>
  <c r="AL2021" i="39"/>
  <c r="AF2023" i="39"/>
  <c r="AL2023" i="39"/>
  <c r="AF2025" i="39"/>
  <c r="AL2025" i="39"/>
  <c r="AF2027" i="39"/>
  <c r="AL2027" i="39"/>
  <c r="AF2029" i="39"/>
  <c r="AL2029" i="39"/>
  <c r="AF2031" i="39"/>
  <c r="AL2031" i="39"/>
  <c r="AF2033" i="39"/>
  <c r="AL2033" i="39"/>
  <c r="AF2035" i="39"/>
  <c r="AL2035" i="39"/>
  <c r="AF2037" i="39"/>
  <c r="AL2037" i="39"/>
  <c r="AF2039" i="39"/>
  <c r="AL2039" i="39"/>
  <c r="AF2041" i="39"/>
  <c r="AL2041" i="39"/>
  <c r="AF2043" i="39"/>
  <c r="AL2043" i="39"/>
  <c r="AF2045" i="39"/>
  <c r="AL2045" i="39"/>
  <c r="AF2047" i="39"/>
  <c r="AL2047" i="39"/>
  <c r="AF2049" i="39"/>
  <c r="AL2049" i="39"/>
  <c r="AF2051" i="39"/>
  <c r="AL2051" i="39"/>
  <c r="AF2053" i="39"/>
  <c r="AL2053" i="39"/>
  <c r="AF2055" i="39"/>
  <c r="AL2055" i="39"/>
  <c r="AF2057" i="39"/>
  <c r="AL2057" i="39"/>
  <c r="AA2059" i="39"/>
  <c r="AK2059" i="39" s="1"/>
  <c r="AA2060" i="39"/>
  <c r="AH2060" i="39"/>
  <c r="AE2060" i="39" s="1"/>
  <c r="AH2061" i="39"/>
  <c r="AE2061" i="39" s="1"/>
  <c r="AA2062" i="39"/>
  <c r="AK2062" i="39" s="1"/>
  <c r="AH2062" i="39"/>
  <c r="AH2063" i="39"/>
  <c r="AE2063" i="39" s="1"/>
  <c r="AA2064" i="39"/>
  <c r="AK2064" i="39" s="1"/>
  <c r="AH2064" i="39"/>
  <c r="AE2064" i="39" s="1"/>
  <c r="AH2065" i="39"/>
  <c r="AE2065" i="39" s="1"/>
  <c r="AA2066" i="39"/>
  <c r="AK2066" i="39" s="1"/>
  <c r="AH2066" i="39"/>
  <c r="AE2066" i="39" s="1"/>
  <c r="AH2067" i="39"/>
  <c r="AE2067" i="39" s="1"/>
  <c r="AA2068" i="39"/>
  <c r="AH2068" i="39"/>
  <c r="AE2068" i="39" s="1"/>
  <c r="AH2069" i="39"/>
  <c r="AE2069" i="39" s="1"/>
  <c r="AA2070" i="39"/>
  <c r="AH2070" i="39"/>
  <c r="AH2071" i="39"/>
  <c r="AE2071" i="39" s="1"/>
  <c r="AA2072" i="39"/>
  <c r="AH2072" i="39"/>
  <c r="AE2072" i="39" s="1"/>
  <c r="AH2073" i="39"/>
  <c r="AE2073" i="39" s="1"/>
  <c r="AA2074" i="39"/>
  <c r="AK2074" i="39" s="1"/>
  <c r="AH2074" i="39"/>
  <c r="AH2075" i="39"/>
  <c r="AE2075" i="39" s="1"/>
  <c r="AA2076" i="39"/>
  <c r="AH2076" i="39"/>
  <c r="AH2077" i="39"/>
  <c r="AE2077" i="39" s="1"/>
  <c r="AA2078" i="39"/>
  <c r="AK2078" i="39" s="1"/>
  <c r="AH2078" i="39"/>
  <c r="AE2078" i="39" s="1"/>
  <c r="AH2079" i="39"/>
  <c r="AE2079" i="39" s="1"/>
  <c r="AA2080" i="39"/>
  <c r="AH2080" i="39"/>
  <c r="AE2080" i="39" s="1"/>
  <c r="AH2081" i="39"/>
  <c r="AE2081" i="39" s="1"/>
  <c r="AA2082" i="39"/>
  <c r="AK2082" i="39" s="1"/>
  <c r="AH2082" i="39"/>
  <c r="AH2083" i="39"/>
  <c r="AE2083" i="39" s="1"/>
  <c r="AA2084" i="39"/>
  <c r="AK2084" i="39" s="1"/>
  <c r="AH2084" i="39"/>
  <c r="AE2084" i="39" s="1"/>
  <c r="AH2085" i="39"/>
  <c r="AE2085" i="39" s="1"/>
  <c r="AA2086" i="39"/>
  <c r="AK2086" i="39" s="1"/>
  <c r="AH2086" i="39"/>
  <c r="AH2087" i="39"/>
  <c r="AE2087" i="39" s="1"/>
  <c r="AA2088" i="39"/>
  <c r="AK2088" i="39" s="1"/>
  <c r="AH2088" i="39"/>
  <c r="AE2088" i="39" s="1"/>
  <c r="AH2089" i="39"/>
  <c r="AE2089" i="39" s="1"/>
  <c r="AA2090" i="39"/>
  <c r="AK2090" i="39" s="1"/>
  <c r="AH2090" i="39"/>
  <c r="AE2090" i="39" s="1"/>
  <c r="AH2091" i="39"/>
  <c r="AE2091" i="39" s="1"/>
  <c r="AA2092" i="39"/>
  <c r="AH2092" i="39"/>
  <c r="AH2093" i="39"/>
  <c r="AE2093" i="39" s="1"/>
  <c r="AA2094" i="39"/>
  <c r="AK2094" i="39" s="1"/>
  <c r="AH2094" i="39"/>
  <c r="AH2095" i="39"/>
  <c r="AE2095" i="39" s="1"/>
  <c r="AA2096" i="39"/>
  <c r="AH2096" i="39"/>
  <c r="AE2096" i="39" s="1"/>
  <c r="AH2097" i="39"/>
  <c r="AE2097" i="39" s="1"/>
  <c r="AA2098" i="39"/>
  <c r="AK2098" i="39" s="1"/>
  <c r="AH2098" i="39"/>
  <c r="AH2099" i="39"/>
  <c r="AE2099" i="39" s="1"/>
  <c r="AA2100" i="39"/>
  <c r="AH2100" i="39"/>
  <c r="AE2100" i="39" s="1"/>
  <c r="AH2101" i="39"/>
  <c r="AE2101" i="39" s="1"/>
  <c r="AA2102" i="39"/>
  <c r="AK2102" i="39" s="1"/>
  <c r="AJ2102" i="39"/>
  <c r="AJ2138" i="39"/>
  <c r="W2142" i="39"/>
  <c r="AG2142" i="39" s="1"/>
  <c r="AB2142" i="39"/>
  <c r="AL2142" i="39" s="1"/>
  <c r="V2142" i="39"/>
  <c r="Y2142" i="39"/>
  <c r="AI2142" i="39" s="1"/>
  <c r="AF2142" i="39"/>
  <c r="AH2144" i="39"/>
  <c r="AK2144" i="39"/>
  <c r="AJ2145" i="39"/>
  <c r="AL2147" i="39"/>
  <c r="AF2147" i="39"/>
  <c r="AK2147" i="39"/>
  <c r="AH2147" i="39"/>
  <c r="AI2147" i="39"/>
  <c r="Z2148" i="39"/>
  <c r="AJ2148" i="39" s="1"/>
  <c r="AJ2150" i="39"/>
  <c r="W2154" i="39"/>
  <c r="AG2154" i="39" s="1"/>
  <c r="AB2154" i="39"/>
  <c r="AL2154" i="39" s="1"/>
  <c r="V2154" i="39"/>
  <c r="Y2154" i="39"/>
  <c r="AI2154" i="39" s="1"/>
  <c r="AF2154" i="39"/>
  <c r="AH2156" i="39"/>
  <c r="AK2156" i="39"/>
  <c r="AJ2157" i="39"/>
  <c r="AL2159" i="39"/>
  <c r="AF2159" i="39"/>
  <c r="AK2159" i="39"/>
  <c r="AH2159" i="39"/>
  <c r="AI2159" i="39"/>
  <c r="Z2160" i="39"/>
  <c r="AJ2160" i="39" s="1"/>
  <c r="AJ2162" i="39"/>
  <c r="W2166" i="39"/>
  <c r="AG2166" i="39" s="1"/>
  <c r="AB2166" i="39"/>
  <c r="AL2166" i="39" s="1"/>
  <c r="V2166" i="39"/>
  <c r="Y2166" i="39"/>
  <c r="AI2166" i="39" s="1"/>
  <c r="AF2166" i="39"/>
  <c r="AH2168" i="39"/>
  <c r="AK2168" i="39"/>
  <c r="AJ2169" i="39"/>
  <c r="AL2171" i="39"/>
  <c r="AF2171" i="39"/>
  <c r="AK2171" i="39"/>
  <c r="AH2171" i="39"/>
  <c r="AI2171" i="39"/>
  <c r="Z2172" i="39"/>
  <c r="AJ2172" i="39" s="1"/>
  <c r="AJ2174" i="39"/>
  <c r="W2178" i="39"/>
  <c r="AG2178" i="39" s="1"/>
  <c r="AB2178" i="39"/>
  <c r="AL2178" i="39" s="1"/>
  <c r="V2178" i="39"/>
  <c r="Y2178" i="39"/>
  <c r="AI2178" i="39" s="1"/>
  <c r="AF2178" i="39"/>
  <c r="AH2180" i="39"/>
  <c r="AK2180" i="39"/>
  <c r="AJ2181" i="39"/>
  <c r="AL2183" i="39"/>
  <c r="AF2183" i="39"/>
  <c r="AK2183" i="39"/>
  <c r="AH2183" i="39"/>
  <c r="AI2183" i="39"/>
  <c r="Z2184" i="39"/>
  <c r="AJ2184" i="39" s="1"/>
  <c r="AJ2186" i="39"/>
  <c r="AG2189" i="39"/>
  <c r="AL2189" i="39"/>
  <c r="AF2189" i="39"/>
  <c r="AK2189" i="39"/>
  <c r="AH2189" i="39"/>
  <c r="AE2189" i="39" s="1"/>
  <c r="AJ2189" i="39"/>
  <c r="AG2193" i="39"/>
  <c r="AL2193" i="39"/>
  <c r="AF2193" i="39"/>
  <c r="AK2193" i="39"/>
  <c r="AH2193" i="39"/>
  <c r="AE2193" i="39" s="1"/>
  <c r="AJ2193" i="39"/>
  <c r="AG2197" i="39"/>
  <c r="AL2197" i="39"/>
  <c r="AF2197" i="39"/>
  <c r="AK2197" i="39"/>
  <c r="AH2197" i="39"/>
  <c r="AE2197" i="39" s="1"/>
  <c r="AJ2197" i="39"/>
  <c r="AG2201" i="39"/>
  <c r="AL2201" i="39"/>
  <c r="AF2201" i="39"/>
  <c r="AK2201" i="39"/>
  <c r="AH2201" i="39"/>
  <c r="AE2201" i="39" s="1"/>
  <c r="AJ2201" i="39"/>
  <c r="AG2205" i="39"/>
  <c r="AL2205" i="39"/>
  <c r="AF2205" i="39"/>
  <c r="AK2205" i="39"/>
  <c r="AH2205" i="39"/>
  <c r="AE2205" i="39" s="1"/>
  <c r="AJ2205" i="39"/>
  <c r="AG2209" i="39"/>
  <c r="AL2209" i="39"/>
  <c r="AF2209" i="39"/>
  <c r="AK2209" i="39"/>
  <c r="AH2209" i="39"/>
  <c r="AE2209" i="39" s="1"/>
  <c r="AJ2209" i="39"/>
  <c r="AG2213" i="39"/>
  <c r="AL2213" i="39"/>
  <c r="AF2213" i="39"/>
  <c r="AK2213" i="39"/>
  <c r="AH2213" i="39"/>
  <c r="AE2213" i="39" s="1"/>
  <c r="AJ2213" i="39"/>
  <c r="AG2217" i="39"/>
  <c r="AL2217" i="39"/>
  <c r="AF2217" i="39"/>
  <c r="AK2217" i="39"/>
  <c r="AH2217" i="39"/>
  <c r="AE2217" i="39" s="1"/>
  <c r="AJ2217" i="39"/>
  <c r="AG2221" i="39"/>
  <c r="AL2221" i="39"/>
  <c r="AF2221" i="39"/>
  <c r="AK2221" i="39"/>
  <c r="AH2221" i="39"/>
  <c r="AE2221" i="39" s="1"/>
  <c r="AJ2221" i="39"/>
  <c r="AG2225" i="39"/>
  <c r="AL2225" i="39"/>
  <c r="AF2225" i="39"/>
  <c r="AK2225" i="39"/>
  <c r="AH2225" i="39"/>
  <c r="AE2225" i="39" s="1"/>
  <c r="AJ2225" i="39"/>
  <c r="AG2229" i="39"/>
  <c r="AL2229" i="39"/>
  <c r="AF2229" i="39"/>
  <c r="AK2229" i="39"/>
  <c r="AH2229" i="39"/>
  <c r="AE2229" i="39" s="1"/>
  <c r="AJ2229" i="39"/>
  <c r="AG2233" i="39"/>
  <c r="AL2233" i="39"/>
  <c r="AF2233" i="39"/>
  <c r="AK2233" i="39"/>
  <c r="AH2233" i="39"/>
  <c r="AE2233" i="39" s="1"/>
  <c r="AJ2233" i="39"/>
  <c r="AG2237" i="39"/>
  <c r="AL2237" i="39"/>
  <c r="AF2237" i="39"/>
  <c r="AK2237" i="39"/>
  <c r="AH2237" i="39"/>
  <c r="AE2237" i="39" s="1"/>
  <c r="AJ2237" i="39"/>
  <c r="W2531" i="39"/>
  <c r="AG2531" i="39" s="1"/>
  <c r="X2531" i="39"/>
  <c r="AH2531" i="39" s="1"/>
  <c r="Z2531" i="39"/>
  <c r="AJ2531" i="39" s="1"/>
  <c r="Y2531" i="39"/>
  <c r="AI2531" i="39" s="1"/>
  <c r="V2531" i="39"/>
  <c r="AB2531" i="39"/>
  <c r="AA2531" i="39"/>
  <c r="AK2531" i="39" s="1"/>
  <c r="W2537" i="39"/>
  <c r="X2537" i="39"/>
  <c r="AH2537" i="39" s="1"/>
  <c r="AE2537" i="39" s="1"/>
  <c r="Z2537" i="39"/>
  <c r="Y2537" i="39"/>
  <c r="AI2537" i="39" s="1"/>
  <c r="V2537" i="39"/>
  <c r="AB2537" i="39"/>
  <c r="AL2537" i="39" s="1"/>
  <c r="AA2537" i="39"/>
  <c r="AI2556" i="39"/>
  <c r="AL2556" i="39"/>
  <c r="AF2556" i="39"/>
  <c r="AJ2556" i="39"/>
  <c r="AK2556" i="39"/>
  <c r="AH2556" i="39"/>
  <c r="AG2556" i="39"/>
  <c r="AI2606" i="39"/>
  <c r="AL2606" i="39"/>
  <c r="AF2606" i="39"/>
  <c r="AK2606" i="39"/>
  <c r="AH2606" i="39"/>
  <c r="AJ2606" i="39"/>
  <c r="AG2606" i="39"/>
  <c r="AF2613" i="39"/>
  <c r="AI2613" i="39"/>
  <c r="AH2613" i="39"/>
  <c r="AE2613" i="39" s="1"/>
  <c r="AK2613" i="39"/>
  <c r="AJ2613" i="39"/>
  <c r="AF2619" i="39"/>
  <c r="AI2619" i="39"/>
  <c r="AH2619" i="39"/>
  <c r="AE2619" i="39" s="1"/>
  <c r="AJ2619" i="39"/>
  <c r="AK2619" i="39"/>
  <c r="AF2623" i="39"/>
  <c r="AI2623" i="39"/>
  <c r="AH2623" i="39"/>
  <c r="AE2623" i="39" s="1"/>
  <c r="AJ2623" i="39"/>
  <c r="AK2623" i="39"/>
  <c r="AJ2624" i="39"/>
  <c r="AJ2672" i="39"/>
  <c r="AF2683" i="39"/>
  <c r="AI2683" i="39"/>
  <c r="AH2683" i="39"/>
  <c r="AE2683" i="39" s="1"/>
  <c r="AJ2683" i="39"/>
  <c r="AK2683" i="39"/>
  <c r="AI2686" i="39"/>
  <c r="AL2686" i="39"/>
  <c r="AF2686" i="39"/>
  <c r="AK2686" i="39"/>
  <c r="AG2686" i="39"/>
  <c r="AJ2686" i="39"/>
  <c r="AH2686" i="39"/>
  <c r="AE2686" i="39" s="1"/>
  <c r="AF2707" i="39"/>
  <c r="AI2707" i="39"/>
  <c r="AH2707" i="39"/>
  <c r="AE2707" i="39" s="1"/>
  <c r="AJ2707" i="39"/>
  <c r="AK2707" i="39"/>
  <c r="AI2708" i="39"/>
  <c r="AL2708" i="39"/>
  <c r="AF2708" i="39"/>
  <c r="AK2708" i="39"/>
  <c r="AG2708" i="39"/>
  <c r="AJ2708" i="39"/>
  <c r="AH2708" i="39"/>
  <c r="AE2708" i="39" s="1"/>
  <c r="AF2729" i="39"/>
  <c r="AI2729" i="39"/>
  <c r="AH2729" i="39"/>
  <c r="AE2729" i="39" s="1"/>
  <c r="AK2729" i="39"/>
  <c r="AJ2729" i="39"/>
  <c r="AI2730" i="39"/>
  <c r="AL2730" i="39"/>
  <c r="AF2730" i="39"/>
  <c r="AK2730" i="39"/>
  <c r="AH2730" i="39"/>
  <c r="AG2730" i="39"/>
  <c r="AJ2730" i="39"/>
  <c r="AF2817" i="39"/>
  <c r="AK2817" i="39"/>
  <c r="AI2817" i="39"/>
  <c r="AH2817" i="39"/>
  <c r="AJ2817" i="39"/>
  <c r="AF2823" i="39"/>
  <c r="AK2823" i="39"/>
  <c r="AI2823" i="39"/>
  <c r="AH2823" i="39"/>
  <c r="AE2823" i="39" s="1"/>
  <c r="AJ2823" i="39"/>
  <c r="AF2829" i="39"/>
  <c r="AK2829" i="39"/>
  <c r="AI2829" i="39"/>
  <c r="AH2829" i="39"/>
  <c r="AE2829" i="39" s="1"/>
  <c r="AJ2829" i="39"/>
  <c r="AH2838" i="39"/>
  <c r="AG2838" i="39"/>
  <c r="AL2838" i="39"/>
  <c r="AF2838" i="39"/>
  <c r="AK2838" i="39"/>
  <c r="AJ2838" i="39"/>
  <c r="AF2855" i="39"/>
  <c r="AK2855" i="39"/>
  <c r="AJ2855" i="39"/>
  <c r="AI2855" i="39"/>
  <c r="AH2855" i="39"/>
  <c r="AE2855" i="39" s="1"/>
  <c r="W2866" i="39"/>
  <c r="Z2866" i="39"/>
  <c r="AJ2866" i="39" s="1"/>
  <c r="Y2866" i="39"/>
  <c r="AI2866" i="39" s="1"/>
  <c r="X2866" i="39"/>
  <c r="AH2866" i="39" s="1"/>
  <c r="AE2866" i="39" s="1"/>
  <c r="V2866" i="39"/>
  <c r="AB2866" i="39"/>
  <c r="AL2866" i="39" s="1"/>
  <c r="AA2866" i="39"/>
  <c r="AI2104" i="39"/>
  <c r="AK2104" i="39"/>
  <c r="AI2106" i="39"/>
  <c r="AK2106" i="39"/>
  <c r="AI2108" i="39"/>
  <c r="AK2108" i="39"/>
  <c r="AI2110" i="39"/>
  <c r="AH2110" i="39"/>
  <c r="AE2110" i="39" s="1"/>
  <c r="AK2110" i="39"/>
  <c r="AI2112" i="39"/>
  <c r="AK2112" i="39"/>
  <c r="AI2114" i="39"/>
  <c r="AK2114" i="39"/>
  <c r="AI2116" i="39"/>
  <c r="AK2116" i="39"/>
  <c r="AI2118" i="39"/>
  <c r="AK2118" i="39"/>
  <c r="AI2120" i="39"/>
  <c r="AK2120" i="39"/>
  <c r="AI2122" i="39"/>
  <c r="AH2122" i="39"/>
  <c r="AE2122" i="39" s="1"/>
  <c r="AK2122" i="39"/>
  <c r="AI2124" i="39"/>
  <c r="AK2124" i="39"/>
  <c r="AI2126" i="39"/>
  <c r="AK2126" i="39"/>
  <c r="AI2128" i="39"/>
  <c r="AK2128" i="39"/>
  <c r="AI2130" i="39"/>
  <c r="AK2130" i="39"/>
  <c r="AI2132" i="39"/>
  <c r="AK2132" i="39"/>
  <c r="AI2134" i="39"/>
  <c r="AK2134" i="39"/>
  <c r="AI2136" i="39"/>
  <c r="AK2136" i="39"/>
  <c r="AL2137" i="39"/>
  <c r="AF2137" i="39"/>
  <c r="AK2137" i="39"/>
  <c r="AH2137" i="39"/>
  <c r="AI2137" i="39"/>
  <c r="W2144" i="39"/>
  <c r="AG2144" i="39" s="1"/>
  <c r="AB2144" i="39"/>
  <c r="AL2144" i="39" s="1"/>
  <c r="V2144" i="39"/>
  <c r="Y2144" i="39"/>
  <c r="AI2144" i="39" s="1"/>
  <c r="AK2146" i="39"/>
  <c r="AA2148" i="39"/>
  <c r="AK2148" i="39" s="1"/>
  <c r="AL2149" i="39"/>
  <c r="AF2149" i="39"/>
  <c r="AK2149" i="39"/>
  <c r="AH2149" i="39"/>
  <c r="AE2149" i="39" s="1"/>
  <c r="AI2149" i="39"/>
  <c r="W2156" i="39"/>
  <c r="AG2156" i="39" s="1"/>
  <c r="AB2156" i="39"/>
  <c r="AL2156" i="39" s="1"/>
  <c r="V2156" i="39"/>
  <c r="Y2156" i="39"/>
  <c r="AI2156" i="39" s="1"/>
  <c r="AK2158" i="39"/>
  <c r="AA2160" i="39"/>
  <c r="AK2160" i="39" s="1"/>
  <c r="AL2161" i="39"/>
  <c r="AF2161" i="39"/>
  <c r="AK2161" i="39"/>
  <c r="AH2161" i="39"/>
  <c r="AI2161" i="39"/>
  <c r="W2168" i="39"/>
  <c r="AG2168" i="39" s="1"/>
  <c r="AB2168" i="39"/>
  <c r="AL2168" i="39" s="1"/>
  <c r="V2168" i="39"/>
  <c r="Y2168" i="39"/>
  <c r="AI2168" i="39" s="1"/>
  <c r="AK2170" i="39"/>
  <c r="AA2172" i="39"/>
  <c r="AL2173" i="39"/>
  <c r="AF2173" i="39"/>
  <c r="AK2173" i="39"/>
  <c r="AH2173" i="39"/>
  <c r="AI2173" i="39"/>
  <c r="W2180" i="39"/>
  <c r="AG2180" i="39" s="1"/>
  <c r="AB2180" i="39"/>
  <c r="AL2180" i="39" s="1"/>
  <c r="V2180" i="39"/>
  <c r="Y2180" i="39"/>
  <c r="AI2180" i="39" s="1"/>
  <c r="AH2182" i="39"/>
  <c r="AE2182" i="39" s="1"/>
  <c r="AK2182" i="39"/>
  <c r="AA2184" i="39"/>
  <c r="AK2184" i="39" s="1"/>
  <c r="AL2185" i="39"/>
  <c r="AF2185" i="39"/>
  <c r="AK2185" i="39"/>
  <c r="AH2185" i="39"/>
  <c r="AI2185" i="39"/>
  <c r="AJ2190" i="39"/>
  <c r="AK2190" i="39"/>
  <c r="AJ2194" i="39"/>
  <c r="AK2194" i="39"/>
  <c r="AJ2198" i="39"/>
  <c r="AK2198" i="39"/>
  <c r="AJ2202" i="39"/>
  <c r="AK2202" i="39"/>
  <c r="AJ2206" i="39"/>
  <c r="AK2206" i="39"/>
  <c r="AJ2210" i="39"/>
  <c r="AK2210" i="39"/>
  <c r="AJ2214" i="39"/>
  <c r="AK2214" i="39"/>
  <c r="AJ2218" i="39"/>
  <c r="AK2218" i="39"/>
  <c r="AJ2222" i="39"/>
  <c r="AK2222" i="39"/>
  <c r="AJ2226" i="39"/>
  <c r="AK2226" i="39"/>
  <c r="AJ2230" i="39"/>
  <c r="AK2230" i="39"/>
  <c r="AJ2234" i="39"/>
  <c r="AK2234" i="39"/>
  <c r="AJ2238" i="39"/>
  <c r="AK2238" i="39"/>
  <c r="AL2563" i="39"/>
  <c r="AF2563" i="39"/>
  <c r="AI2563" i="39"/>
  <c r="AH2563" i="39"/>
  <c r="AE2563" i="39" s="1"/>
  <c r="AK2563" i="39"/>
  <c r="AJ2563" i="39"/>
  <c r="AL2565" i="39"/>
  <c r="AF2565" i="39"/>
  <c r="AI2565" i="39"/>
  <c r="AH2565" i="39"/>
  <c r="AE2565" i="39" s="1"/>
  <c r="AK2565" i="39"/>
  <c r="AJ2565" i="39"/>
  <c r="AL2579" i="39"/>
  <c r="AF2579" i="39"/>
  <c r="AI2579" i="39"/>
  <c r="AH2579" i="39"/>
  <c r="AE2579" i="39" s="1"/>
  <c r="AK2579" i="39"/>
  <c r="AG2579" i="39"/>
  <c r="AF2587" i="39"/>
  <c r="AI2587" i="39"/>
  <c r="AH2587" i="39"/>
  <c r="AE2587" i="39" s="1"/>
  <c r="AJ2587" i="39"/>
  <c r="AK2587" i="39"/>
  <c r="AI2666" i="39"/>
  <c r="AL2666" i="39"/>
  <c r="AF2666" i="39"/>
  <c r="AK2666" i="39"/>
  <c r="AH2666" i="39"/>
  <c r="AE2666" i="39" s="1"/>
  <c r="AJ2666" i="39"/>
  <c r="AG2666" i="39"/>
  <c r="AF2693" i="39"/>
  <c r="AI2693" i="39"/>
  <c r="AH2693" i="39"/>
  <c r="AE2693" i="39" s="1"/>
  <c r="AK2693" i="39"/>
  <c r="AJ2693" i="39"/>
  <c r="AF2705" i="39"/>
  <c r="AI2705" i="39"/>
  <c r="AH2705" i="39"/>
  <c r="AK2705" i="39"/>
  <c r="AJ2705" i="39"/>
  <c r="AI2750" i="39"/>
  <c r="AL2750" i="39"/>
  <c r="AF2750" i="39"/>
  <c r="AK2750" i="39"/>
  <c r="AH2750" i="39"/>
  <c r="AE2750" i="39" s="1"/>
  <c r="AJ2750" i="39"/>
  <c r="AG2750" i="39"/>
  <c r="AF2757" i="39"/>
  <c r="AI2757" i="39"/>
  <c r="AH2757" i="39"/>
  <c r="AK2757" i="39"/>
  <c r="AJ2757" i="39"/>
  <c r="AJ2059" i="39"/>
  <c r="AK2060" i="39"/>
  <c r="AJ2061" i="39"/>
  <c r="AJ2063" i="39"/>
  <c r="AJ2065" i="39"/>
  <c r="AJ2067" i="39"/>
  <c r="AK2068" i="39"/>
  <c r="AJ2069" i="39"/>
  <c r="AK2070" i="39"/>
  <c r="AJ2071" i="39"/>
  <c r="AK2072" i="39"/>
  <c r="AJ2073" i="39"/>
  <c r="AJ2075" i="39"/>
  <c r="AK2076" i="39"/>
  <c r="AJ2077" i="39"/>
  <c r="AJ2079" i="39"/>
  <c r="AK2080" i="39"/>
  <c r="AJ2081" i="39"/>
  <c r="AJ2083" i="39"/>
  <c r="AJ2085" i="39"/>
  <c r="AJ2087" i="39"/>
  <c r="AJ2089" i="39"/>
  <c r="AJ2091" i="39"/>
  <c r="AK2092" i="39"/>
  <c r="AJ2093" i="39"/>
  <c r="AJ2095" i="39"/>
  <c r="AK2096" i="39"/>
  <c r="AJ2097" i="39"/>
  <c r="AJ2099" i="39"/>
  <c r="AK2100" i="39"/>
  <c r="AJ2101" i="39"/>
  <c r="AL2102" i="39"/>
  <c r="W2104" i="39"/>
  <c r="AG2104" i="39" s="1"/>
  <c r="AB2104" i="39"/>
  <c r="AL2104" i="39" s="1"/>
  <c r="V2104" i="39"/>
  <c r="W2106" i="39"/>
  <c r="AB2106" i="39"/>
  <c r="AL2106" i="39" s="1"/>
  <c r="V2106" i="39"/>
  <c r="W2108" i="39"/>
  <c r="AB2108" i="39"/>
  <c r="AL2108" i="39" s="1"/>
  <c r="V2108" i="39"/>
  <c r="W2110" i="39"/>
  <c r="AG2110" i="39" s="1"/>
  <c r="AB2110" i="39"/>
  <c r="AL2110" i="39" s="1"/>
  <c r="V2110" i="39"/>
  <c r="W2112" i="39"/>
  <c r="AG2112" i="39" s="1"/>
  <c r="AB2112" i="39"/>
  <c r="AL2112" i="39" s="1"/>
  <c r="V2112" i="39"/>
  <c r="W2114" i="39"/>
  <c r="AG2114" i="39" s="1"/>
  <c r="AB2114" i="39"/>
  <c r="AL2114" i="39" s="1"/>
  <c r="V2114" i="39"/>
  <c r="W2116" i="39"/>
  <c r="AG2116" i="39" s="1"/>
  <c r="AB2116" i="39"/>
  <c r="AL2116" i="39" s="1"/>
  <c r="V2116" i="39"/>
  <c r="W2118" i="39"/>
  <c r="AG2118" i="39" s="1"/>
  <c r="AB2118" i="39"/>
  <c r="AL2118" i="39" s="1"/>
  <c r="V2118" i="39"/>
  <c r="W2120" i="39"/>
  <c r="AG2120" i="39" s="1"/>
  <c r="AB2120" i="39"/>
  <c r="AL2120" i="39" s="1"/>
  <c r="V2120" i="39"/>
  <c r="W2122" i="39"/>
  <c r="AG2122" i="39" s="1"/>
  <c r="AB2122" i="39"/>
  <c r="AL2122" i="39" s="1"/>
  <c r="V2122" i="39"/>
  <c r="W2124" i="39"/>
  <c r="AB2124" i="39"/>
  <c r="V2124" i="39"/>
  <c r="AL2124" i="39"/>
  <c r="W2126" i="39"/>
  <c r="AB2126" i="39"/>
  <c r="AL2126" i="39" s="1"/>
  <c r="V2126" i="39"/>
  <c r="W2128" i="39"/>
  <c r="AG2128" i="39" s="1"/>
  <c r="AB2128" i="39"/>
  <c r="AL2128" i="39" s="1"/>
  <c r="V2128" i="39"/>
  <c r="W2130" i="39"/>
  <c r="AG2130" i="39" s="1"/>
  <c r="AB2130" i="39"/>
  <c r="AL2130" i="39" s="1"/>
  <c r="V2130" i="39"/>
  <c r="AG2131" i="39"/>
  <c r="W2132" i="39"/>
  <c r="AG2132" i="39" s="1"/>
  <c r="AB2132" i="39"/>
  <c r="AL2132" i="39" s="1"/>
  <c r="V2132" i="39"/>
  <c r="AG2133" i="39"/>
  <c r="W2134" i="39"/>
  <c r="AG2134" i="39" s="1"/>
  <c r="AB2134" i="39"/>
  <c r="AL2134" i="39" s="1"/>
  <c r="V2134" i="39"/>
  <c r="AG2135" i="39"/>
  <c r="W2136" i="39"/>
  <c r="AG2136" i="39" s="1"/>
  <c r="AB2136" i="39"/>
  <c r="AL2136" i="39" s="1"/>
  <c r="V2136" i="39"/>
  <c r="AJ2137" i="39"/>
  <c r="AL2139" i="39"/>
  <c r="AF2139" i="39"/>
  <c r="AK2139" i="39"/>
  <c r="AH2139" i="39"/>
  <c r="AI2139" i="39"/>
  <c r="Z2140" i="39"/>
  <c r="AJ2140" i="39" s="1"/>
  <c r="AG2141" i="39"/>
  <c r="AJ2142" i="39"/>
  <c r="W2146" i="39"/>
  <c r="AG2146" i="39" s="1"/>
  <c r="AB2146" i="39"/>
  <c r="AL2146" i="39" s="1"/>
  <c r="V2146" i="39"/>
  <c r="Y2146" i="39"/>
  <c r="AI2146" i="39" s="1"/>
  <c r="AF2146" i="39"/>
  <c r="AJ2149" i="39"/>
  <c r="AL2151" i="39"/>
  <c r="AF2151" i="39"/>
  <c r="AK2151" i="39"/>
  <c r="AH2151" i="39"/>
  <c r="AI2151" i="39"/>
  <c r="Z2152" i="39"/>
  <c r="AJ2152" i="39" s="1"/>
  <c r="AG2153" i="39"/>
  <c r="AJ2154" i="39"/>
  <c r="W2158" i="39"/>
  <c r="AG2158" i="39" s="1"/>
  <c r="AB2158" i="39"/>
  <c r="AL2158" i="39" s="1"/>
  <c r="V2158" i="39"/>
  <c r="Y2158" i="39"/>
  <c r="AI2158" i="39" s="1"/>
  <c r="AF2158" i="39"/>
  <c r="AI2160" i="39"/>
  <c r="AJ2161" i="39"/>
  <c r="AL2163" i="39"/>
  <c r="AF2163" i="39"/>
  <c r="AK2163" i="39"/>
  <c r="AH2163" i="39"/>
  <c r="AI2163" i="39"/>
  <c r="Z2164" i="39"/>
  <c r="AJ2164" i="39" s="1"/>
  <c r="AG2165" i="39"/>
  <c r="AJ2166" i="39"/>
  <c r="W2170" i="39"/>
  <c r="AG2170" i="39" s="1"/>
  <c r="AB2170" i="39"/>
  <c r="AL2170" i="39" s="1"/>
  <c r="V2170" i="39"/>
  <c r="Y2170" i="39"/>
  <c r="AI2170" i="39" s="1"/>
  <c r="AF2170" i="39"/>
  <c r="AI2172" i="39"/>
  <c r="AK2172" i="39"/>
  <c r="AJ2173" i="39"/>
  <c r="AL2175" i="39"/>
  <c r="AF2175" i="39"/>
  <c r="AK2175" i="39"/>
  <c r="AH2175" i="39"/>
  <c r="AI2175" i="39"/>
  <c r="Z2176" i="39"/>
  <c r="AJ2176" i="39" s="1"/>
  <c r="AG2177" i="39"/>
  <c r="AJ2178" i="39"/>
  <c r="W2182" i="39"/>
  <c r="AG2182" i="39" s="1"/>
  <c r="AB2182" i="39"/>
  <c r="V2182" i="39"/>
  <c r="Y2182" i="39"/>
  <c r="AI2182" i="39" s="1"/>
  <c r="AF2182" i="39"/>
  <c r="AI2184" i="39"/>
  <c r="AJ2185" i="39"/>
  <c r="AL2187" i="39"/>
  <c r="AF2187" i="39"/>
  <c r="AK2187" i="39"/>
  <c r="AH2187" i="39"/>
  <c r="AI2187" i="39"/>
  <c r="AA2188" i="39"/>
  <c r="AK2188" i="39" s="1"/>
  <c r="X2190" i="39"/>
  <c r="AH2190" i="39" s="1"/>
  <c r="W2190" i="39"/>
  <c r="AG2190" i="39" s="1"/>
  <c r="AB2190" i="39"/>
  <c r="AL2190" i="39" s="1"/>
  <c r="V2190" i="39"/>
  <c r="Y2190" i="39"/>
  <c r="AI2190" i="39" s="1"/>
  <c r="AI2191" i="39"/>
  <c r="AA2192" i="39"/>
  <c r="AK2192" i="39" s="1"/>
  <c r="X2194" i="39"/>
  <c r="AH2194" i="39" s="1"/>
  <c r="AE2194" i="39" s="1"/>
  <c r="W2194" i="39"/>
  <c r="AG2194" i="39" s="1"/>
  <c r="AB2194" i="39"/>
  <c r="AL2194" i="39" s="1"/>
  <c r="V2194" i="39"/>
  <c r="Y2194" i="39"/>
  <c r="AI2194" i="39" s="1"/>
  <c r="AI2195" i="39"/>
  <c r="AA2196" i="39"/>
  <c r="AK2196" i="39" s="1"/>
  <c r="X2198" i="39"/>
  <c r="AH2198" i="39" s="1"/>
  <c r="W2198" i="39"/>
  <c r="AG2198" i="39" s="1"/>
  <c r="AB2198" i="39"/>
  <c r="AL2198" i="39" s="1"/>
  <c r="V2198" i="39"/>
  <c r="Y2198" i="39"/>
  <c r="AI2198" i="39" s="1"/>
  <c r="AI2199" i="39"/>
  <c r="AA2200" i="39"/>
  <c r="AK2200" i="39" s="1"/>
  <c r="X2202" i="39"/>
  <c r="AH2202" i="39" s="1"/>
  <c r="W2202" i="39"/>
  <c r="AG2202" i="39" s="1"/>
  <c r="AB2202" i="39"/>
  <c r="AL2202" i="39" s="1"/>
  <c r="V2202" i="39"/>
  <c r="Y2202" i="39"/>
  <c r="AI2202" i="39" s="1"/>
  <c r="AI2203" i="39"/>
  <c r="AA2204" i="39"/>
  <c r="AK2204" i="39" s="1"/>
  <c r="X2206" i="39"/>
  <c r="AH2206" i="39" s="1"/>
  <c r="AE2206" i="39" s="1"/>
  <c r="W2206" i="39"/>
  <c r="AG2206" i="39" s="1"/>
  <c r="AB2206" i="39"/>
  <c r="AL2206" i="39" s="1"/>
  <c r="V2206" i="39"/>
  <c r="Y2206" i="39"/>
  <c r="AI2206" i="39" s="1"/>
  <c r="AI2207" i="39"/>
  <c r="AA2208" i="39"/>
  <c r="AK2208" i="39" s="1"/>
  <c r="X2210" i="39"/>
  <c r="AH2210" i="39" s="1"/>
  <c r="AE2210" i="39" s="1"/>
  <c r="W2210" i="39"/>
  <c r="AG2210" i="39" s="1"/>
  <c r="AB2210" i="39"/>
  <c r="AL2210" i="39" s="1"/>
  <c r="V2210" i="39"/>
  <c r="Y2210" i="39"/>
  <c r="AI2210" i="39" s="1"/>
  <c r="AI2211" i="39"/>
  <c r="AA2212" i="39"/>
  <c r="AK2212" i="39" s="1"/>
  <c r="X2214" i="39"/>
  <c r="AH2214" i="39" s="1"/>
  <c r="W2214" i="39"/>
  <c r="AG2214" i="39" s="1"/>
  <c r="AB2214" i="39"/>
  <c r="AL2214" i="39" s="1"/>
  <c r="V2214" i="39"/>
  <c r="Y2214" i="39"/>
  <c r="AI2214" i="39" s="1"/>
  <c r="AI2215" i="39"/>
  <c r="AA2216" i="39"/>
  <c r="X2218" i="39"/>
  <c r="AH2218" i="39" s="1"/>
  <c r="AE2218" i="39" s="1"/>
  <c r="W2218" i="39"/>
  <c r="AG2218" i="39" s="1"/>
  <c r="AB2218" i="39"/>
  <c r="AL2218" i="39" s="1"/>
  <c r="V2218" i="39"/>
  <c r="Y2218" i="39"/>
  <c r="AI2218" i="39" s="1"/>
  <c r="AI2219" i="39"/>
  <c r="AA2220" i="39"/>
  <c r="AK2220" i="39" s="1"/>
  <c r="X2222" i="39"/>
  <c r="AH2222" i="39" s="1"/>
  <c r="W2222" i="39"/>
  <c r="AG2222" i="39" s="1"/>
  <c r="AB2222" i="39"/>
  <c r="AL2222" i="39" s="1"/>
  <c r="V2222" i="39"/>
  <c r="Y2222" i="39"/>
  <c r="AI2222" i="39" s="1"/>
  <c r="AI2223" i="39"/>
  <c r="AA2224" i="39"/>
  <c r="AK2224" i="39" s="1"/>
  <c r="X2226" i="39"/>
  <c r="AH2226" i="39" s="1"/>
  <c r="W2226" i="39"/>
  <c r="AG2226" i="39" s="1"/>
  <c r="AB2226" i="39"/>
  <c r="AL2226" i="39" s="1"/>
  <c r="V2226" i="39"/>
  <c r="Y2226" i="39"/>
  <c r="AI2226" i="39" s="1"/>
  <c r="AI2227" i="39"/>
  <c r="AA2228" i="39"/>
  <c r="AK2228" i="39" s="1"/>
  <c r="X2230" i="39"/>
  <c r="AH2230" i="39" s="1"/>
  <c r="AE2230" i="39" s="1"/>
  <c r="W2230" i="39"/>
  <c r="AG2230" i="39" s="1"/>
  <c r="AB2230" i="39"/>
  <c r="AL2230" i="39" s="1"/>
  <c r="V2230" i="39"/>
  <c r="Y2230" i="39"/>
  <c r="AI2230" i="39" s="1"/>
  <c r="AI2231" i="39"/>
  <c r="AA2232" i="39"/>
  <c r="AK2232" i="39" s="1"/>
  <c r="X2234" i="39"/>
  <c r="AH2234" i="39" s="1"/>
  <c r="AE2234" i="39" s="1"/>
  <c r="W2234" i="39"/>
  <c r="AG2234" i="39" s="1"/>
  <c r="AB2234" i="39"/>
  <c r="AL2234" i="39" s="1"/>
  <c r="V2234" i="39"/>
  <c r="Y2234" i="39"/>
  <c r="AI2234" i="39" s="1"/>
  <c r="AI2235" i="39"/>
  <c r="AA2236" i="39"/>
  <c r="AK2236" i="39" s="1"/>
  <c r="X2238" i="39"/>
  <c r="AH2238" i="39" s="1"/>
  <c r="W2238" i="39"/>
  <c r="AG2238" i="39" s="1"/>
  <c r="AB2238" i="39"/>
  <c r="AL2238" i="39" s="1"/>
  <c r="V2238" i="39"/>
  <c r="Y2238" i="39"/>
  <c r="AI2238" i="39" s="1"/>
  <c r="AI2239" i="39"/>
  <c r="AA2240" i="39"/>
  <c r="AK2240" i="39" s="1"/>
  <c r="AH2544" i="39"/>
  <c r="AE2544" i="39" s="1"/>
  <c r="AK2548" i="39"/>
  <c r="AL2553" i="39"/>
  <c r="AF2553" i="39"/>
  <c r="AI2553" i="39"/>
  <c r="AH2553" i="39"/>
  <c r="AE2553" i="39" s="1"/>
  <c r="AK2553" i="39"/>
  <c r="AJ2553" i="39"/>
  <c r="AI2590" i="39"/>
  <c r="AL2590" i="39"/>
  <c r="AF2590" i="39"/>
  <c r="AK2590" i="39"/>
  <c r="AG2590" i="39"/>
  <c r="AJ2590" i="39"/>
  <c r="AH2590" i="39"/>
  <c r="AE2590" i="39" s="1"/>
  <c r="AF2647" i="39"/>
  <c r="AI2647" i="39"/>
  <c r="AH2647" i="39"/>
  <c r="AE2647" i="39" s="1"/>
  <c r="AJ2647" i="39"/>
  <c r="AK2647" i="39"/>
  <c r="AF2681" i="39"/>
  <c r="AI2681" i="39"/>
  <c r="AH2681" i="39"/>
  <c r="AK2681" i="39"/>
  <c r="AJ2681" i="39"/>
  <c r="AI2682" i="39"/>
  <c r="AL2682" i="39"/>
  <c r="AF2682" i="39"/>
  <c r="AK2682" i="39"/>
  <c r="AH2682" i="39"/>
  <c r="AE2682" i="39" s="1"/>
  <c r="AG2682" i="39"/>
  <c r="AJ2682" i="39"/>
  <c r="AF2715" i="39"/>
  <c r="AI2715" i="39"/>
  <c r="AH2715" i="39"/>
  <c r="AE2715" i="39" s="1"/>
  <c r="AJ2715" i="39"/>
  <c r="AK2715" i="39"/>
  <c r="AF2773" i="39"/>
  <c r="AI2773" i="39"/>
  <c r="AH2773" i="39"/>
  <c r="AK2773" i="39"/>
  <c r="AJ2773" i="39"/>
  <c r="AF2779" i="39"/>
  <c r="AI2779" i="39"/>
  <c r="AH2779" i="39"/>
  <c r="AE2779" i="39" s="1"/>
  <c r="AK2779" i="39"/>
  <c r="AJ2779" i="39"/>
  <c r="AF2785" i="39"/>
  <c r="AI2785" i="39"/>
  <c r="AH2785" i="39"/>
  <c r="AE2785" i="39" s="1"/>
  <c r="AK2785" i="39"/>
  <c r="AJ2785" i="39"/>
  <c r="AF2791" i="39"/>
  <c r="AI2791" i="39"/>
  <c r="AH2791" i="39"/>
  <c r="AK2791" i="39"/>
  <c r="AJ2791" i="39"/>
  <c r="AF2797" i="39"/>
  <c r="AI2797" i="39"/>
  <c r="AH2797" i="39"/>
  <c r="AE2797" i="39" s="1"/>
  <c r="AK2797" i="39"/>
  <c r="AJ2797" i="39"/>
  <c r="AF2803" i="39"/>
  <c r="AI2803" i="39"/>
  <c r="AH2803" i="39"/>
  <c r="AE2803" i="39" s="1"/>
  <c r="AK2803" i="39"/>
  <c r="AJ2803" i="39"/>
  <c r="AF2809" i="39"/>
  <c r="AI2809" i="39"/>
  <c r="AH2809" i="39"/>
  <c r="AK2809" i="39"/>
  <c r="AJ2809" i="39"/>
  <c r="AF2815" i="39"/>
  <c r="AK2815" i="39"/>
  <c r="AI2815" i="39"/>
  <c r="AH2815" i="39"/>
  <c r="AJ2815" i="39"/>
  <c r="AF2843" i="39"/>
  <c r="AK2843" i="39"/>
  <c r="AJ2843" i="39"/>
  <c r="AI2843" i="39"/>
  <c r="AH2843" i="39"/>
  <c r="AL2881" i="39"/>
  <c r="AF2881" i="39"/>
  <c r="AG2881" i="39"/>
  <c r="AK2881" i="39"/>
  <c r="AJ2881" i="39"/>
  <c r="AI2881" i="39"/>
  <c r="AH2881" i="39"/>
  <c r="AE2881" i="39" s="1"/>
  <c r="W2884" i="39"/>
  <c r="AG2884" i="39" s="1"/>
  <c r="Z2884" i="39"/>
  <c r="Y2884" i="39"/>
  <c r="AI2884" i="39" s="1"/>
  <c r="X2884" i="39"/>
  <c r="AH2884" i="39" s="1"/>
  <c r="AE2884" i="39" s="1"/>
  <c r="V2884" i="39"/>
  <c r="AB2884" i="39"/>
  <c r="AL2884" i="39" s="1"/>
  <c r="AA2884" i="39"/>
  <c r="AK2884" i="39" s="1"/>
  <c r="Y3026" i="39"/>
  <c r="W3026" i="39"/>
  <c r="AG3026" i="39" s="1"/>
  <c r="AB3026" i="39"/>
  <c r="AL3026" i="39" s="1"/>
  <c r="V3026" i="39"/>
  <c r="AA3026" i="39"/>
  <c r="AK3026" i="39" s="1"/>
  <c r="Z3026" i="39"/>
  <c r="AJ3026" i="39" s="1"/>
  <c r="X3026" i="39"/>
  <c r="Y2242" i="39"/>
  <c r="AI2242" i="39" s="1"/>
  <c r="AA2242" i="39"/>
  <c r="AK2242" i="39" s="1"/>
  <c r="AB2242" i="39"/>
  <c r="AL2242" i="39" s="1"/>
  <c r="AJ2242" i="39"/>
  <c r="Y2244" i="39"/>
  <c r="AI2244" i="39" s="1"/>
  <c r="AA2244" i="39"/>
  <c r="AB2244" i="39"/>
  <c r="AL2244" i="39" s="1"/>
  <c r="AJ2244" i="39"/>
  <c r="Y2246" i="39"/>
  <c r="AI2246" i="39" s="1"/>
  <c r="AA2246" i="39"/>
  <c r="AK2246" i="39" s="1"/>
  <c r="AB2246" i="39"/>
  <c r="AL2246" i="39" s="1"/>
  <c r="AJ2246" i="39"/>
  <c r="Y2248" i="39"/>
  <c r="AI2248" i="39" s="1"/>
  <c r="AA2248" i="39"/>
  <c r="AK2248" i="39" s="1"/>
  <c r="AB2248" i="39"/>
  <c r="AL2248" i="39" s="1"/>
  <c r="AJ2248" i="39"/>
  <c r="Y2250" i="39"/>
  <c r="AA2250" i="39"/>
  <c r="AB2250" i="39"/>
  <c r="AL2250" i="39" s="1"/>
  <c r="AJ2250" i="39"/>
  <c r="Y2252" i="39"/>
  <c r="AA2252" i="39"/>
  <c r="AK2252" i="39" s="1"/>
  <c r="AB2252" i="39"/>
  <c r="AL2252" i="39" s="1"/>
  <c r="AJ2252" i="39"/>
  <c r="Y2254" i="39"/>
  <c r="AI2254" i="39" s="1"/>
  <c r="AA2254" i="39"/>
  <c r="AK2254" i="39" s="1"/>
  <c r="AB2254" i="39"/>
  <c r="AL2254" i="39" s="1"/>
  <c r="AJ2254" i="39"/>
  <c r="Y2256" i="39"/>
  <c r="AI2256" i="39" s="1"/>
  <c r="AA2256" i="39"/>
  <c r="AB2256" i="39"/>
  <c r="AL2256" i="39" s="1"/>
  <c r="AJ2256" i="39"/>
  <c r="Y2258" i="39"/>
  <c r="AA2258" i="39"/>
  <c r="AK2258" i="39" s="1"/>
  <c r="AB2258" i="39"/>
  <c r="AL2258" i="39" s="1"/>
  <c r="AJ2258" i="39"/>
  <c r="Y2260" i="39"/>
  <c r="AI2260" i="39" s="1"/>
  <c r="AA2260" i="39"/>
  <c r="AK2260" i="39" s="1"/>
  <c r="AB2260" i="39"/>
  <c r="AL2260" i="39" s="1"/>
  <c r="AJ2260" i="39"/>
  <c r="Y2262" i="39"/>
  <c r="AA2262" i="39"/>
  <c r="AK2262" i="39" s="1"/>
  <c r="AB2262" i="39"/>
  <c r="AL2262" i="39" s="1"/>
  <c r="AJ2262" i="39"/>
  <c r="Y2264" i="39"/>
  <c r="AI2264" i="39" s="1"/>
  <c r="AA2264" i="39"/>
  <c r="AK2264" i="39" s="1"/>
  <c r="AB2264" i="39"/>
  <c r="AL2264" i="39" s="1"/>
  <c r="AJ2264" i="39"/>
  <c r="Y2266" i="39"/>
  <c r="AA2266" i="39"/>
  <c r="AK2266" i="39" s="1"/>
  <c r="AB2266" i="39"/>
  <c r="AL2266" i="39" s="1"/>
  <c r="AJ2266" i="39"/>
  <c r="Y2268" i="39"/>
  <c r="AI2268" i="39" s="1"/>
  <c r="AA2268" i="39"/>
  <c r="AK2268" i="39" s="1"/>
  <c r="AB2268" i="39"/>
  <c r="AL2268" i="39" s="1"/>
  <c r="AJ2268" i="39"/>
  <c r="Y2270" i="39"/>
  <c r="AA2270" i="39"/>
  <c r="AK2270" i="39" s="1"/>
  <c r="AB2270" i="39"/>
  <c r="AL2270" i="39" s="1"/>
  <c r="AJ2270" i="39"/>
  <c r="Y2272" i="39"/>
  <c r="AI2272" i="39" s="1"/>
  <c r="AA2272" i="39"/>
  <c r="AK2272" i="39" s="1"/>
  <c r="AB2272" i="39"/>
  <c r="AL2272" i="39" s="1"/>
  <c r="AJ2272" i="39"/>
  <c r="Y2274" i="39"/>
  <c r="AI2274" i="39" s="1"/>
  <c r="AA2274" i="39"/>
  <c r="AB2274" i="39"/>
  <c r="AL2274" i="39" s="1"/>
  <c r="AJ2274" i="39"/>
  <c r="Y2276" i="39"/>
  <c r="AI2276" i="39" s="1"/>
  <c r="AA2276" i="39"/>
  <c r="AK2276" i="39" s="1"/>
  <c r="AB2276" i="39"/>
  <c r="AL2276" i="39" s="1"/>
  <c r="AJ2276" i="39"/>
  <c r="Y2278" i="39"/>
  <c r="AA2278" i="39"/>
  <c r="AK2278" i="39" s="1"/>
  <c r="AB2278" i="39"/>
  <c r="AL2278" i="39" s="1"/>
  <c r="AJ2278" i="39"/>
  <c r="Y2280" i="39"/>
  <c r="AI2280" i="39" s="1"/>
  <c r="AA2280" i="39"/>
  <c r="AB2280" i="39"/>
  <c r="AL2280" i="39" s="1"/>
  <c r="AJ2280" i="39"/>
  <c r="Y2282" i="39"/>
  <c r="AI2282" i="39" s="1"/>
  <c r="AA2282" i="39"/>
  <c r="AK2282" i="39" s="1"/>
  <c r="AB2282" i="39"/>
  <c r="AL2282" i="39" s="1"/>
  <c r="AJ2282" i="39"/>
  <c r="Y2284" i="39"/>
  <c r="AI2284" i="39" s="1"/>
  <c r="AA2284" i="39"/>
  <c r="AK2284" i="39" s="1"/>
  <c r="AB2284" i="39"/>
  <c r="AL2284" i="39" s="1"/>
  <c r="AJ2284" i="39"/>
  <c r="Y2286" i="39"/>
  <c r="AI2286" i="39" s="1"/>
  <c r="AA2286" i="39"/>
  <c r="AK2286" i="39" s="1"/>
  <c r="AB2286" i="39"/>
  <c r="AL2286" i="39" s="1"/>
  <c r="Y2288" i="39"/>
  <c r="AA2288" i="39"/>
  <c r="AB2288" i="39"/>
  <c r="AL2288" i="39" s="1"/>
  <c r="Y2290" i="39"/>
  <c r="AI2290" i="39" s="1"/>
  <c r="AA2290" i="39"/>
  <c r="AK2290" i="39" s="1"/>
  <c r="AB2290" i="39"/>
  <c r="AL2290" i="39" s="1"/>
  <c r="Y2292" i="39"/>
  <c r="AI2292" i="39" s="1"/>
  <c r="AA2292" i="39"/>
  <c r="AK2292" i="39" s="1"/>
  <c r="AB2292" i="39"/>
  <c r="AL2292" i="39" s="1"/>
  <c r="Y2294" i="39"/>
  <c r="AI2294" i="39" s="1"/>
  <c r="AA2294" i="39"/>
  <c r="AK2294" i="39" s="1"/>
  <c r="AB2294" i="39"/>
  <c r="AL2294" i="39" s="1"/>
  <c r="Y2296" i="39"/>
  <c r="AI2296" i="39" s="1"/>
  <c r="AA2296" i="39"/>
  <c r="AK2296" i="39" s="1"/>
  <c r="AB2296" i="39"/>
  <c r="AL2296" i="39" s="1"/>
  <c r="Y2298" i="39"/>
  <c r="AI2298" i="39" s="1"/>
  <c r="AA2298" i="39"/>
  <c r="AK2298" i="39" s="1"/>
  <c r="AB2298" i="39"/>
  <c r="AL2298" i="39" s="1"/>
  <c r="Y2300" i="39"/>
  <c r="AI2300" i="39" s="1"/>
  <c r="AA2300" i="39"/>
  <c r="AB2300" i="39"/>
  <c r="AL2300" i="39" s="1"/>
  <c r="Y2302" i="39"/>
  <c r="AI2302" i="39" s="1"/>
  <c r="AA2302" i="39"/>
  <c r="AB2302" i="39"/>
  <c r="AL2302" i="39" s="1"/>
  <c r="Y2304" i="39"/>
  <c r="AI2304" i="39" s="1"/>
  <c r="AA2304" i="39"/>
  <c r="AK2304" i="39" s="1"/>
  <c r="AB2304" i="39"/>
  <c r="AL2304" i="39" s="1"/>
  <c r="Y2306" i="39"/>
  <c r="AI2306" i="39" s="1"/>
  <c r="AA2306" i="39"/>
  <c r="AB2306" i="39"/>
  <c r="AL2306" i="39" s="1"/>
  <c r="Y2308" i="39"/>
  <c r="AI2308" i="39" s="1"/>
  <c r="AA2308" i="39"/>
  <c r="AK2308" i="39" s="1"/>
  <c r="AB2308" i="39"/>
  <c r="AL2308" i="39" s="1"/>
  <c r="Y2310" i="39"/>
  <c r="AI2310" i="39" s="1"/>
  <c r="AA2310" i="39"/>
  <c r="AK2310" i="39" s="1"/>
  <c r="AB2310" i="39"/>
  <c r="AL2310" i="39" s="1"/>
  <c r="Y2312" i="39"/>
  <c r="AI2312" i="39" s="1"/>
  <c r="AA2312" i="39"/>
  <c r="AK2312" i="39" s="1"/>
  <c r="AB2312" i="39"/>
  <c r="AL2312" i="39" s="1"/>
  <c r="Y2314" i="39"/>
  <c r="AI2314" i="39" s="1"/>
  <c r="AA2314" i="39"/>
  <c r="AK2314" i="39" s="1"/>
  <c r="AB2314" i="39"/>
  <c r="AL2314" i="39" s="1"/>
  <c r="Y2316" i="39"/>
  <c r="AI2316" i="39" s="1"/>
  <c r="AA2316" i="39"/>
  <c r="AK2316" i="39" s="1"/>
  <c r="AB2316" i="39"/>
  <c r="AL2316" i="39" s="1"/>
  <c r="Y2318" i="39"/>
  <c r="AI2318" i="39" s="1"/>
  <c r="AA2318" i="39"/>
  <c r="AB2318" i="39"/>
  <c r="AL2318" i="39" s="1"/>
  <c r="Y2320" i="39"/>
  <c r="AI2320" i="39" s="1"/>
  <c r="AA2320" i="39"/>
  <c r="AK2320" i="39" s="1"/>
  <c r="AB2320" i="39"/>
  <c r="AL2320" i="39" s="1"/>
  <c r="Y2322" i="39"/>
  <c r="AI2322" i="39" s="1"/>
  <c r="AA2322" i="39"/>
  <c r="AK2322" i="39" s="1"/>
  <c r="AB2322" i="39"/>
  <c r="AL2322" i="39" s="1"/>
  <c r="Y2324" i="39"/>
  <c r="AI2324" i="39" s="1"/>
  <c r="AA2324" i="39"/>
  <c r="AK2324" i="39" s="1"/>
  <c r="AB2324" i="39"/>
  <c r="AL2324" i="39" s="1"/>
  <c r="Y2326" i="39"/>
  <c r="AI2326" i="39" s="1"/>
  <c r="AA2326" i="39"/>
  <c r="AK2326" i="39" s="1"/>
  <c r="AB2326" i="39"/>
  <c r="AL2326" i="39" s="1"/>
  <c r="Y2328" i="39"/>
  <c r="AI2328" i="39" s="1"/>
  <c r="AA2328" i="39"/>
  <c r="AK2328" i="39" s="1"/>
  <c r="AB2328" i="39"/>
  <c r="AL2328" i="39" s="1"/>
  <c r="Y2330" i="39"/>
  <c r="AI2330" i="39" s="1"/>
  <c r="AA2330" i="39"/>
  <c r="AB2330" i="39"/>
  <c r="AL2330" i="39" s="1"/>
  <c r="Y2332" i="39"/>
  <c r="AI2332" i="39" s="1"/>
  <c r="AA2332" i="39"/>
  <c r="AK2332" i="39" s="1"/>
  <c r="AB2332" i="39"/>
  <c r="AL2332" i="39" s="1"/>
  <c r="Y2334" i="39"/>
  <c r="AI2334" i="39" s="1"/>
  <c r="AA2334" i="39"/>
  <c r="AK2334" i="39" s="1"/>
  <c r="AB2334" i="39"/>
  <c r="AL2334" i="39" s="1"/>
  <c r="Y2336" i="39"/>
  <c r="AI2336" i="39" s="1"/>
  <c r="AA2336" i="39"/>
  <c r="AB2336" i="39"/>
  <c r="AL2336" i="39" s="1"/>
  <c r="Y2338" i="39"/>
  <c r="AI2338" i="39" s="1"/>
  <c r="AA2338" i="39"/>
  <c r="AB2338" i="39"/>
  <c r="AL2338" i="39" s="1"/>
  <c r="Y2340" i="39"/>
  <c r="AI2340" i="39" s="1"/>
  <c r="AA2340" i="39"/>
  <c r="AB2340" i="39"/>
  <c r="AL2340" i="39" s="1"/>
  <c r="Y2342" i="39"/>
  <c r="AI2342" i="39" s="1"/>
  <c r="AA2342" i="39"/>
  <c r="AK2342" i="39" s="1"/>
  <c r="AB2342" i="39"/>
  <c r="AL2342" i="39" s="1"/>
  <c r="Y2344" i="39"/>
  <c r="AI2344" i="39" s="1"/>
  <c r="AA2344" i="39"/>
  <c r="AK2344" i="39" s="1"/>
  <c r="AB2344" i="39"/>
  <c r="AL2344" i="39" s="1"/>
  <c r="Y2346" i="39"/>
  <c r="AI2346" i="39" s="1"/>
  <c r="AA2346" i="39"/>
  <c r="AK2346" i="39" s="1"/>
  <c r="AB2346" i="39"/>
  <c r="AL2346" i="39" s="1"/>
  <c r="Y2348" i="39"/>
  <c r="AI2348" i="39" s="1"/>
  <c r="AA2348" i="39"/>
  <c r="AB2348" i="39"/>
  <c r="AL2348" i="39" s="1"/>
  <c r="Y2350" i="39"/>
  <c r="AI2350" i="39" s="1"/>
  <c r="AA2350" i="39"/>
  <c r="AK2350" i="39" s="1"/>
  <c r="AB2350" i="39"/>
  <c r="AL2350" i="39" s="1"/>
  <c r="Y2352" i="39"/>
  <c r="AI2352" i="39" s="1"/>
  <c r="AA2352" i="39"/>
  <c r="AK2352" i="39" s="1"/>
  <c r="AB2352" i="39"/>
  <c r="AL2352" i="39" s="1"/>
  <c r="Y2354" i="39"/>
  <c r="AA2354" i="39"/>
  <c r="AB2354" i="39"/>
  <c r="AL2354" i="39" s="1"/>
  <c r="Y2356" i="39"/>
  <c r="AI2356" i="39" s="1"/>
  <c r="AA2356" i="39"/>
  <c r="AK2356" i="39" s="1"/>
  <c r="AB2356" i="39"/>
  <c r="AL2356" i="39" s="1"/>
  <c r="Y2358" i="39"/>
  <c r="AI2358" i="39" s="1"/>
  <c r="AA2358" i="39"/>
  <c r="AK2358" i="39" s="1"/>
  <c r="AB2358" i="39"/>
  <c r="AL2358" i="39" s="1"/>
  <c r="Y2360" i="39"/>
  <c r="AI2360" i="39" s="1"/>
  <c r="AA2360" i="39"/>
  <c r="AB2360" i="39"/>
  <c r="AL2360" i="39" s="1"/>
  <c r="Y2362" i="39"/>
  <c r="AI2362" i="39" s="1"/>
  <c r="AA2362" i="39"/>
  <c r="AK2362" i="39" s="1"/>
  <c r="AB2362" i="39"/>
  <c r="AL2362" i="39" s="1"/>
  <c r="Y2364" i="39"/>
  <c r="AI2364" i="39" s="1"/>
  <c r="AA2364" i="39"/>
  <c r="AB2364" i="39"/>
  <c r="AL2364" i="39" s="1"/>
  <c r="Y2366" i="39"/>
  <c r="AI2366" i="39" s="1"/>
  <c r="AA2366" i="39"/>
  <c r="AB2366" i="39"/>
  <c r="AL2366" i="39" s="1"/>
  <c r="Y2368" i="39"/>
  <c r="AI2368" i="39" s="1"/>
  <c r="AA2368" i="39"/>
  <c r="AB2368" i="39"/>
  <c r="AL2368" i="39" s="1"/>
  <c r="Y2370" i="39"/>
  <c r="AI2370" i="39" s="1"/>
  <c r="AA2370" i="39"/>
  <c r="AK2370" i="39" s="1"/>
  <c r="AB2370" i="39"/>
  <c r="AL2370" i="39" s="1"/>
  <c r="Y2372" i="39"/>
  <c r="AI2372" i="39" s="1"/>
  <c r="AA2372" i="39"/>
  <c r="AK2372" i="39" s="1"/>
  <c r="AB2372" i="39"/>
  <c r="AL2372" i="39" s="1"/>
  <c r="Y2374" i="39"/>
  <c r="AI2374" i="39" s="1"/>
  <c r="AA2374" i="39"/>
  <c r="AK2374" i="39" s="1"/>
  <c r="AB2374" i="39"/>
  <c r="AL2374" i="39" s="1"/>
  <c r="Y2376" i="39"/>
  <c r="AI2376" i="39" s="1"/>
  <c r="AA2376" i="39"/>
  <c r="AK2376" i="39" s="1"/>
  <c r="AB2376" i="39"/>
  <c r="AL2376" i="39" s="1"/>
  <c r="Y2378" i="39"/>
  <c r="AI2378" i="39" s="1"/>
  <c r="AA2378" i="39"/>
  <c r="AB2378" i="39"/>
  <c r="AL2378" i="39" s="1"/>
  <c r="Y2380" i="39"/>
  <c r="AI2380" i="39" s="1"/>
  <c r="AA2380" i="39"/>
  <c r="AK2380" i="39" s="1"/>
  <c r="AB2380" i="39"/>
  <c r="AL2380" i="39" s="1"/>
  <c r="Y2382" i="39"/>
  <c r="AI2382" i="39" s="1"/>
  <c r="AA2382" i="39"/>
  <c r="AK2382" i="39" s="1"/>
  <c r="AB2382" i="39"/>
  <c r="AL2382" i="39" s="1"/>
  <c r="Y2384" i="39"/>
  <c r="AI2384" i="39" s="1"/>
  <c r="AA2384" i="39"/>
  <c r="AK2384" i="39" s="1"/>
  <c r="AB2384" i="39"/>
  <c r="AL2384" i="39" s="1"/>
  <c r="Y2386" i="39"/>
  <c r="AI2386" i="39" s="1"/>
  <c r="AA2386" i="39"/>
  <c r="AK2386" i="39" s="1"/>
  <c r="AB2386" i="39"/>
  <c r="AL2386" i="39" s="1"/>
  <c r="Y2388" i="39"/>
  <c r="AI2388" i="39" s="1"/>
  <c r="AA2388" i="39"/>
  <c r="AB2388" i="39"/>
  <c r="AL2388" i="39" s="1"/>
  <c r="Y2390" i="39"/>
  <c r="AA2390" i="39"/>
  <c r="AK2390" i="39" s="1"/>
  <c r="AB2390" i="39"/>
  <c r="AL2390" i="39" s="1"/>
  <c r="Y2392" i="39"/>
  <c r="AI2392" i="39" s="1"/>
  <c r="AA2392" i="39"/>
  <c r="AK2392" i="39" s="1"/>
  <c r="AB2392" i="39"/>
  <c r="AL2392" i="39" s="1"/>
  <c r="Y2394" i="39"/>
  <c r="AI2394" i="39" s="1"/>
  <c r="AA2394" i="39"/>
  <c r="AK2394" i="39" s="1"/>
  <c r="AB2394" i="39"/>
  <c r="AL2394" i="39" s="1"/>
  <c r="Y2396" i="39"/>
  <c r="AI2396" i="39" s="1"/>
  <c r="AA2396" i="39"/>
  <c r="AK2396" i="39" s="1"/>
  <c r="AB2396" i="39"/>
  <c r="AL2396" i="39" s="1"/>
  <c r="Y2398" i="39"/>
  <c r="AI2398" i="39" s="1"/>
  <c r="AA2398" i="39"/>
  <c r="AB2398" i="39"/>
  <c r="AL2398" i="39" s="1"/>
  <c r="Y2400" i="39"/>
  <c r="AI2400" i="39" s="1"/>
  <c r="AA2400" i="39"/>
  <c r="AK2400" i="39" s="1"/>
  <c r="AB2400" i="39"/>
  <c r="AL2400" i="39" s="1"/>
  <c r="Y2402" i="39"/>
  <c r="AI2402" i="39" s="1"/>
  <c r="AA2402" i="39"/>
  <c r="AB2402" i="39"/>
  <c r="AL2402" i="39" s="1"/>
  <c r="Y2404" i="39"/>
  <c r="AI2404" i="39" s="1"/>
  <c r="AA2404" i="39"/>
  <c r="AB2404" i="39"/>
  <c r="AL2404" i="39" s="1"/>
  <c r="Y2406" i="39"/>
  <c r="AI2406" i="39" s="1"/>
  <c r="AA2406" i="39"/>
  <c r="AK2406" i="39" s="1"/>
  <c r="AB2406" i="39"/>
  <c r="AL2406" i="39" s="1"/>
  <c r="Y2408" i="39"/>
  <c r="AI2408" i="39" s="1"/>
  <c r="AA2408" i="39"/>
  <c r="AB2408" i="39"/>
  <c r="AL2408" i="39" s="1"/>
  <c r="Y2410" i="39"/>
  <c r="AI2410" i="39" s="1"/>
  <c r="AA2410" i="39"/>
  <c r="AB2410" i="39"/>
  <c r="AL2410" i="39" s="1"/>
  <c r="Y2412" i="39"/>
  <c r="AI2412" i="39" s="1"/>
  <c r="AA2412" i="39"/>
  <c r="AK2412" i="39" s="1"/>
  <c r="AB2412" i="39"/>
  <c r="AL2412" i="39" s="1"/>
  <c r="Y2414" i="39"/>
  <c r="AA2414" i="39"/>
  <c r="AK2414" i="39" s="1"/>
  <c r="AB2414" i="39"/>
  <c r="AL2414" i="39" s="1"/>
  <c r="Y2416" i="39"/>
  <c r="AI2416" i="39" s="1"/>
  <c r="AA2416" i="39"/>
  <c r="AK2416" i="39" s="1"/>
  <c r="AB2416" i="39"/>
  <c r="AL2416" i="39" s="1"/>
  <c r="Y2418" i="39"/>
  <c r="AI2418" i="39" s="1"/>
  <c r="AA2418" i="39"/>
  <c r="AK2418" i="39" s="1"/>
  <c r="AB2418" i="39"/>
  <c r="AL2418" i="39" s="1"/>
  <c r="Y2420" i="39"/>
  <c r="AI2420" i="39" s="1"/>
  <c r="AA2420" i="39"/>
  <c r="AK2420" i="39" s="1"/>
  <c r="AB2420" i="39"/>
  <c r="AL2420" i="39" s="1"/>
  <c r="Y2422" i="39"/>
  <c r="AI2422" i="39" s="1"/>
  <c r="AA2422" i="39"/>
  <c r="AB2422" i="39"/>
  <c r="AL2422" i="39" s="1"/>
  <c r="Y2424" i="39"/>
  <c r="AI2424" i="39" s="1"/>
  <c r="AA2424" i="39"/>
  <c r="AB2424" i="39"/>
  <c r="AL2424" i="39" s="1"/>
  <c r="Y2426" i="39"/>
  <c r="AA2426" i="39"/>
  <c r="AB2426" i="39"/>
  <c r="AL2426" i="39" s="1"/>
  <c r="Y2428" i="39"/>
  <c r="AI2428" i="39" s="1"/>
  <c r="AA2428" i="39"/>
  <c r="AK2428" i="39" s="1"/>
  <c r="AB2428" i="39"/>
  <c r="AL2428" i="39" s="1"/>
  <c r="Y2430" i="39"/>
  <c r="AI2430" i="39" s="1"/>
  <c r="AA2430" i="39"/>
  <c r="AK2430" i="39" s="1"/>
  <c r="AB2430" i="39"/>
  <c r="AL2430" i="39" s="1"/>
  <c r="Y2432" i="39"/>
  <c r="AI2432" i="39" s="1"/>
  <c r="AA2432" i="39"/>
  <c r="AB2432" i="39"/>
  <c r="AL2432" i="39" s="1"/>
  <c r="Y2434" i="39"/>
  <c r="AI2434" i="39" s="1"/>
  <c r="AA2434" i="39"/>
  <c r="AB2434" i="39"/>
  <c r="AL2434" i="39" s="1"/>
  <c r="Y2436" i="39"/>
  <c r="AI2436" i="39" s="1"/>
  <c r="AA2436" i="39"/>
  <c r="AB2436" i="39"/>
  <c r="AL2436" i="39" s="1"/>
  <c r="Y2438" i="39"/>
  <c r="AI2438" i="39" s="1"/>
  <c r="AA2438" i="39"/>
  <c r="AB2438" i="39"/>
  <c r="AL2438" i="39" s="1"/>
  <c r="Y2440" i="39"/>
  <c r="AI2440" i="39" s="1"/>
  <c r="AA2440" i="39"/>
  <c r="AK2440" i="39" s="1"/>
  <c r="AB2440" i="39"/>
  <c r="AL2440" i="39" s="1"/>
  <c r="Y2442" i="39"/>
  <c r="AI2442" i="39" s="1"/>
  <c r="AA2442" i="39"/>
  <c r="AK2442" i="39" s="1"/>
  <c r="AB2442" i="39"/>
  <c r="AL2442" i="39" s="1"/>
  <c r="Y2444" i="39"/>
  <c r="AI2444" i="39" s="1"/>
  <c r="AA2444" i="39"/>
  <c r="AB2444" i="39"/>
  <c r="AL2444" i="39" s="1"/>
  <c r="Y2446" i="39"/>
  <c r="AI2446" i="39" s="1"/>
  <c r="AA2446" i="39"/>
  <c r="AB2446" i="39"/>
  <c r="AL2446" i="39" s="1"/>
  <c r="Y2448" i="39"/>
  <c r="AI2448" i="39" s="1"/>
  <c r="AA2448" i="39"/>
  <c r="AK2448" i="39" s="1"/>
  <c r="AB2448" i="39"/>
  <c r="AL2448" i="39" s="1"/>
  <c r="Y2450" i="39"/>
  <c r="AA2450" i="39"/>
  <c r="AK2450" i="39" s="1"/>
  <c r="AB2450" i="39"/>
  <c r="AL2450" i="39" s="1"/>
  <c r="Y2452" i="39"/>
  <c r="AI2452" i="39" s="1"/>
  <c r="AA2452" i="39"/>
  <c r="AK2452" i="39" s="1"/>
  <c r="AB2452" i="39"/>
  <c r="AL2452" i="39" s="1"/>
  <c r="Y2454" i="39"/>
  <c r="AI2454" i="39" s="1"/>
  <c r="AA2454" i="39"/>
  <c r="AK2454" i="39" s="1"/>
  <c r="AB2454" i="39"/>
  <c r="AL2454" i="39" s="1"/>
  <c r="Y2456" i="39"/>
  <c r="AI2456" i="39" s="1"/>
  <c r="AA2456" i="39"/>
  <c r="AK2456" i="39" s="1"/>
  <c r="AB2456" i="39"/>
  <c r="AL2456" i="39" s="1"/>
  <c r="Y2458" i="39"/>
  <c r="AI2458" i="39" s="1"/>
  <c r="AA2458" i="39"/>
  <c r="AB2458" i="39"/>
  <c r="AL2458" i="39" s="1"/>
  <c r="Y2460" i="39"/>
  <c r="AI2460" i="39" s="1"/>
  <c r="AA2460" i="39"/>
  <c r="AB2460" i="39"/>
  <c r="AL2460" i="39" s="1"/>
  <c r="Y2462" i="39"/>
  <c r="AA2462" i="39"/>
  <c r="AB2462" i="39"/>
  <c r="AL2462" i="39" s="1"/>
  <c r="Y2464" i="39"/>
  <c r="AI2464" i="39" s="1"/>
  <c r="AA2464" i="39"/>
  <c r="AK2464" i="39" s="1"/>
  <c r="AB2464" i="39"/>
  <c r="AL2464" i="39" s="1"/>
  <c r="Y2466" i="39"/>
  <c r="AI2466" i="39" s="1"/>
  <c r="AA2466" i="39"/>
  <c r="AK2466" i="39" s="1"/>
  <c r="AB2466" i="39"/>
  <c r="AL2466" i="39" s="1"/>
  <c r="Y2468" i="39"/>
  <c r="AI2468" i="39" s="1"/>
  <c r="AA2468" i="39"/>
  <c r="AK2468" i="39" s="1"/>
  <c r="AB2468" i="39"/>
  <c r="AL2468" i="39" s="1"/>
  <c r="Y2470" i="39"/>
  <c r="AI2470" i="39" s="1"/>
  <c r="AA2470" i="39"/>
  <c r="AB2470" i="39"/>
  <c r="AL2470" i="39" s="1"/>
  <c r="Y2472" i="39"/>
  <c r="AI2472" i="39" s="1"/>
  <c r="AA2472" i="39"/>
  <c r="AB2472" i="39"/>
  <c r="AL2472" i="39" s="1"/>
  <c r="Y2474" i="39"/>
  <c r="AI2474" i="39" s="1"/>
  <c r="AA2474" i="39"/>
  <c r="AB2474" i="39"/>
  <c r="AL2474" i="39" s="1"/>
  <c r="Y2476" i="39"/>
  <c r="AI2476" i="39" s="1"/>
  <c r="AA2476" i="39"/>
  <c r="AB2476" i="39"/>
  <c r="AL2476" i="39" s="1"/>
  <c r="Y2478" i="39"/>
  <c r="AI2478" i="39" s="1"/>
  <c r="AA2478" i="39"/>
  <c r="AK2478" i="39" s="1"/>
  <c r="AB2478" i="39"/>
  <c r="AL2478" i="39" s="1"/>
  <c r="Y2480" i="39"/>
  <c r="AI2480" i="39" s="1"/>
  <c r="AA2480" i="39"/>
  <c r="AK2480" i="39" s="1"/>
  <c r="AB2480" i="39"/>
  <c r="AL2480" i="39" s="1"/>
  <c r="Y2482" i="39"/>
  <c r="AI2482" i="39" s="1"/>
  <c r="AA2482" i="39"/>
  <c r="AB2482" i="39"/>
  <c r="AL2482" i="39" s="1"/>
  <c r="Y2484" i="39"/>
  <c r="AI2484" i="39" s="1"/>
  <c r="AA2484" i="39"/>
  <c r="AK2484" i="39" s="1"/>
  <c r="AB2484" i="39"/>
  <c r="AL2484" i="39" s="1"/>
  <c r="Y2486" i="39"/>
  <c r="AA2486" i="39"/>
  <c r="AK2486" i="39" s="1"/>
  <c r="AB2486" i="39"/>
  <c r="AL2486" i="39" s="1"/>
  <c r="Y2488" i="39"/>
  <c r="AI2488" i="39" s="1"/>
  <c r="AA2488" i="39"/>
  <c r="AK2488" i="39" s="1"/>
  <c r="AB2488" i="39"/>
  <c r="AL2488" i="39" s="1"/>
  <c r="Y2490" i="39"/>
  <c r="AI2490" i="39" s="1"/>
  <c r="AA2490" i="39"/>
  <c r="AK2490" i="39" s="1"/>
  <c r="AB2490" i="39"/>
  <c r="AL2490" i="39" s="1"/>
  <c r="Y2492" i="39"/>
  <c r="AI2492" i="39" s="1"/>
  <c r="AA2492" i="39"/>
  <c r="AK2492" i="39" s="1"/>
  <c r="AB2492" i="39"/>
  <c r="AL2492" i="39" s="1"/>
  <c r="Y2494" i="39"/>
  <c r="AI2494" i="39" s="1"/>
  <c r="AA2494" i="39"/>
  <c r="AK2494" i="39" s="1"/>
  <c r="AB2494" i="39"/>
  <c r="AL2494" i="39" s="1"/>
  <c r="Y2496" i="39"/>
  <c r="AI2496" i="39" s="1"/>
  <c r="AA2496" i="39"/>
  <c r="AK2496" i="39" s="1"/>
  <c r="AB2496" i="39"/>
  <c r="AL2496" i="39" s="1"/>
  <c r="Y2498" i="39"/>
  <c r="AI2498" i="39" s="1"/>
  <c r="AA2498" i="39"/>
  <c r="AB2498" i="39"/>
  <c r="AL2498" i="39" s="1"/>
  <c r="Y2500" i="39"/>
  <c r="AI2500" i="39" s="1"/>
  <c r="AA2500" i="39"/>
  <c r="AB2500" i="39"/>
  <c r="AL2500" i="39" s="1"/>
  <c r="Y2502" i="39"/>
  <c r="AI2502" i="39" s="1"/>
  <c r="AA2502" i="39"/>
  <c r="AK2502" i="39" s="1"/>
  <c r="AB2502" i="39"/>
  <c r="AL2502" i="39" s="1"/>
  <c r="Y2504" i="39"/>
  <c r="AI2504" i="39" s="1"/>
  <c r="AA2504" i="39"/>
  <c r="AK2504" i="39" s="1"/>
  <c r="AB2504" i="39"/>
  <c r="AL2504" i="39" s="1"/>
  <c r="Y2506" i="39"/>
  <c r="AI2506" i="39" s="1"/>
  <c r="AA2506" i="39"/>
  <c r="AB2506" i="39"/>
  <c r="AL2506" i="39" s="1"/>
  <c r="Y2508" i="39"/>
  <c r="AI2508" i="39" s="1"/>
  <c r="AA2508" i="39"/>
  <c r="AK2508" i="39" s="1"/>
  <c r="AB2508" i="39"/>
  <c r="AL2508" i="39" s="1"/>
  <c r="Y2510" i="39"/>
  <c r="AI2510" i="39" s="1"/>
  <c r="AA2510" i="39"/>
  <c r="AB2510" i="39"/>
  <c r="AL2510" i="39" s="1"/>
  <c r="Y2512" i="39"/>
  <c r="AI2512" i="39" s="1"/>
  <c r="AA2512" i="39"/>
  <c r="AK2512" i="39" s="1"/>
  <c r="AB2512" i="39"/>
  <c r="AL2512" i="39" s="1"/>
  <c r="Y2514" i="39"/>
  <c r="AI2514" i="39" s="1"/>
  <c r="AA2514" i="39"/>
  <c r="AK2514" i="39" s="1"/>
  <c r="AB2514" i="39"/>
  <c r="AL2514" i="39" s="1"/>
  <c r="Y2516" i="39"/>
  <c r="AI2516" i="39" s="1"/>
  <c r="AA2516" i="39"/>
  <c r="AK2516" i="39" s="1"/>
  <c r="AB2516" i="39"/>
  <c r="AL2516" i="39" s="1"/>
  <c r="Y2518" i="39"/>
  <c r="AI2518" i="39" s="1"/>
  <c r="AA2518" i="39"/>
  <c r="AB2518" i="39"/>
  <c r="AL2518" i="39" s="1"/>
  <c r="Y2520" i="39"/>
  <c r="AI2520" i="39" s="1"/>
  <c r="AA2520" i="39"/>
  <c r="AK2520" i="39" s="1"/>
  <c r="AB2520" i="39"/>
  <c r="AL2520" i="39" s="1"/>
  <c r="Y2522" i="39"/>
  <c r="AI2522" i="39" s="1"/>
  <c r="AA2522" i="39"/>
  <c r="AK2522" i="39" s="1"/>
  <c r="AB2522" i="39"/>
  <c r="AL2522" i="39" s="1"/>
  <c r="Y2524" i="39"/>
  <c r="AI2524" i="39" s="1"/>
  <c r="AA2524" i="39"/>
  <c r="AB2524" i="39"/>
  <c r="AL2524" i="39" s="1"/>
  <c r="Y2526" i="39"/>
  <c r="AI2526" i="39" s="1"/>
  <c r="AA2526" i="39"/>
  <c r="AK2526" i="39" s="1"/>
  <c r="AB2526" i="39"/>
  <c r="AL2526" i="39" s="1"/>
  <c r="Y2528" i="39"/>
  <c r="AI2528" i="39" s="1"/>
  <c r="AA2528" i="39"/>
  <c r="AB2528" i="39"/>
  <c r="AL2528" i="39" s="1"/>
  <c r="Y2530" i="39"/>
  <c r="AI2530" i="39" s="1"/>
  <c r="AA2530" i="39"/>
  <c r="AK2530" i="39" s="1"/>
  <c r="AB2530" i="39"/>
  <c r="AL2530" i="39" s="1"/>
  <c r="W2535" i="39"/>
  <c r="AG2535" i="39" s="1"/>
  <c r="X2535" i="39"/>
  <c r="AH2535" i="39" s="1"/>
  <c r="Z2535" i="39"/>
  <c r="AJ2535" i="39" s="1"/>
  <c r="AL2541" i="39"/>
  <c r="AF2541" i="39"/>
  <c r="AI2541" i="39"/>
  <c r="AH2541" i="39"/>
  <c r="AE2541" i="39" s="1"/>
  <c r="AK2541" i="39"/>
  <c r="AI2552" i="39"/>
  <c r="AL2552" i="39"/>
  <c r="AF2552" i="39"/>
  <c r="AG2552" i="39"/>
  <c r="AK2552" i="39"/>
  <c r="AI2570" i="39"/>
  <c r="AL2570" i="39"/>
  <c r="AF2570" i="39"/>
  <c r="AK2570" i="39"/>
  <c r="AH2570" i="39"/>
  <c r="AL2571" i="39"/>
  <c r="AF2571" i="39"/>
  <c r="AI2571" i="39"/>
  <c r="AH2571" i="39"/>
  <c r="AE2571" i="39" s="1"/>
  <c r="AL2573" i="39"/>
  <c r="AF2573" i="39"/>
  <c r="AI2573" i="39"/>
  <c r="AH2573" i="39"/>
  <c r="AK2573" i="39"/>
  <c r="AI2598" i="39"/>
  <c r="AL2598" i="39"/>
  <c r="AF2598" i="39"/>
  <c r="AK2598" i="39"/>
  <c r="AH2598" i="39"/>
  <c r="AF2599" i="39"/>
  <c r="AI2599" i="39"/>
  <c r="AH2599" i="39"/>
  <c r="AJ2599" i="39"/>
  <c r="AI2602" i="39"/>
  <c r="AL2602" i="39"/>
  <c r="AF2602" i="39"/>
  <c r="AK2602" i="39"/>
  <c r="AF2615" i="39"/>
  <c r="AI2615" i="39"/>
  <c r="AH2615" i="39"/>
  <c r="AE2615" i="39" s="1"/>
  <c r="AI2630" i="39"/>
  <c r="AL2630" i="39"/>
  <c r="AF2630" i="39"/>
  <c r="AK2630" i="39"/>
  <c r="AH2630" i="39"/>
  <c r="AF2633" i="39"/>
  <c r="AI2633" i="39"/>
  <c r="AH2633" i="39"/>
  <c r="AE2633" i="39" s="1"/>
  <c r="AK2633" i="39"/>
  <c r="AI2636" i="39"/>
  <c r="AL2636" i="39"/>
  <c r="AF2636" i="39"/>
  <c r="AK2636" i="39"/>
  <c r="AG2636" i="39"/>
  <c r="AF2637" i="39"/>
  <c r="AI2637" i="39"/>
  <c r="AH2637" i="39"/>
  <c r="AE2637" i="39" s="1"/>
  <c r="AF2643" i="39"/>
  <c r="AI2643" i="39"/>
  <c r="AH2643" i="39"/>
  <c r="AE2643" i="39" s="1"/>
  <c r="AJ2643" i="39"/>
  <c r="AI2658" i="39"/>
  <c r="AL2658" i="39"/>
  <c r="AF2658" i="39"/>
  <c r="AK2658" i="39"/>
  <c r="AH2658" i="39"/>
  <c r="AE2658" i="39" s="1"/>
  <c r="AF2659" i="39"/>
  <c r="AI2659" i="39"/>
  <c r="AH2659" i="39"/>
  <c r="AE2659" i="39" s="1"/>
  <c r="AJ2659" i="39"/>
  <c r="AI2662" i="39"/>
  <c r="AL2662" i="39"/>
  <c r="AF2662" i="39"/>
  <c r="AK2662" i="39"/>
  <c r="AI2678" i="39"/>
  <c r="AL2678" i="39"/>
  <c r="AF2678" i="39"/>
  <c r="AK2678" i="39"/>
  <c r="AH2678" i="39"/>
  <c r="AE2678" i="39" s="1"/>
  <c r="AI2694" i="39"/>
  <c r="AL2694" i="39"/>
  <c r="AF2694" i="39"/>
  <c r="AK2694" i="39"/>
  <c r="AH2694" i="39"/>
  <c r="AE2694" i="39" s="1"/>
  <c r="AF2695" i="39"/>
  <c r="AI2695" i="39"/>
  <c r="AH2695" i="39"/>
  <c r="AE2695" i="39" s="1"/>
  <c r="AJ2695" i="39"/>
  <c r="AI2698" i="39"/>
  <c r="AL2698" i="39"/>
  <c r="AF2698" i="39"/>
  <c r="AK2698" i="39"/>
  <c r="AF2711" i="39"/>
  <c r="AI2711" i="39"/>
  <c r="AH2711" i="39"/>
  <c r="AI2726" i="39"/>
  <c r="AL2726" i="39"/>
  <c r="AF2726" i="39"/>
  <c r="AK2726" i="39"/>
  <c r="AH2726" i="39"/>
  <c r="AE2726" i="39" s="1"/>
  <c r="AI2742" i="39"/>
  <c r="AL2742" i="39"/>
  <c r="AF2742" i="39"/>
  <c r="AK2742" i="39"/>
  <c r="AH2742" i="39"/>
  <c r="AF2743" i="39"/>
  <c r="AI2743" i="39"/>
  <c r="AH2743" i="39"/>
  <c r="AE2743" i="39" s="1"/>
  <c r="AJ2743" i="39"/>
  <c r="AI2746" i="39"/>
  <c r="AL2746" i="39"/>
  <c r="AF2746" i="39"/>
  <c r="AK2746" i="39"/>
  <c r="AF2759" i="39"/>
  <c r="AI2759" i="39"/>
  <c r="AH2759" i="39"/>
  <c r="AF2765" i="39"/>
  <c r="AI2765" i="39"/>
  <c r="AH2765" i="39"/>
  <c r="AK2765" i="39"/>
  <c r="AI2768" i="39"/>
  <c r="AL2768" i="39"/>
  <c r="AF2768" i="39"/>
  <c r="AK2768" i="39"/>
  <c r="AG2768" i="39"/>
  <c r="AF2769" i="39"/>
  <c r="AI2769" i="39"/>
  <c r="AH2769" i="39"/>
  <c r="AF2777" i="39"/>
  <c r="AI2777" i="39"/>
  <c r="AH2777" i="39"/>
  <c r="AK2777" i="39"/>
  <c r="AF2783" i="39"/>
  <c r="AI2783" i="39"/>
  <c r="AH2783" i="39"/>
  <c r="AE2783" i="39" s="1"/>
  <c r="AK2783" i="39"/>
  <c r="AF2789" i="39"/>
  <c r="AI2789" i="39"/>
  <c r="AH2789" i="39"/>
  <c r="AE2789" i="39" s="1"/>
  <c r="AK2789" i="39"/>
  <c r="AF2795" i="39"/>
  <c r="AI2795" i="39"/>
  <c r="AH2795" i="39"/>
  <c r="AK2795" i="39"/>
  <c r="AF2801" i="39"/>
  <c r="AI2801" i="39"/>
  <c r="AH2801" i="39"/>
  <c r="AE2801" i="39" s="1"/>
  <c r="AK2801" i="39"/>
  <c r="AF2807" i="39"/>
  <c r="AI2807" i="39"/>
  <c r="AH2807" i="39"/>
  <c r="AE2807" i="39" s="1"/>
  <c r="AK2807" i="39"/>
  <c r="AF2813" i="39"/>
  <c r="AI2813" i="39"/>
  <c r="AH2813" i="39"/>
  <c r="AK2813" i="39"/>
  <c r="AF2833" i="39"/>
  <c r="AK2833" i="39"/>
  <c r="AJ2833" i="39"/>
  <c r="AI2833" i="39"/>
  <c r="AH2833" i="39"/>
  <c r="AF2845" i="39"/>
  <c r="AK2845" i="39"/>
  <c r="AJ2845" i="39"/>
  <c r="AI2845" i="39"/>
  <c r="AH2845" i="39"/>
  <c r="AE2845" i="39" s="1"/>
  <c r="W2858" i="39"/>
  <c r="AG2858" i="39" s="1"/>
  <c r="Z2858" i="39"/>
  <c r="AJ2858" i="39" s="1"/>
  <c r="Y2858" i="39"/>
  <c r="AI2858" i="39" s="1"/>
  <c r="X2858" i="39"/>
  <c r="AH2858" i="39" s="1"/>
  <c r="V2858" i="39"/>
  <c r="AB2858" i="39"/>
  <c r="AL2858" i="39" s="1"/>
  <c r="AA2858" i="39"/>
  <c r="AK2858" i="39" s="1"/>
  <c r="AL2861" i="39"/>
  <c r="AF2861" i="39"/>
  <c r="AG2861" i="39"/>
  <c r="AK2861" i="39"/>
  <c r="AJ2861" i="39"/>
  <c r="AI2861" i="39"/>
  <c r="AH2861" i="39"/>
  <c r="AE2861" i="39" s="1"/>
  <c r="W2864" i="39"/>
  <c r="Z2864" i="39"/>
  <c r="Y2864" i="39"/>
  <c r="X2864" i="39"/>
  <c r="AH2864" i="39" s="1"/>
  <c r="V2864" i="39"/>
  <c r="AB2864" i="39"/>
  <c r="W2870" i="39"/>
  <c r="Z2870" i="39"/>
  <c r="AJ2870" i="39" s="1"/>
  <c r="Y2870" i="39"/>
  <c r="AI2870" i="39" s="1"/>
  <c r="X2870" i="39"/>
  <c r="AH2870" i="39" s="1"/>
  <c r="AE2870" i="39" s="1"/>
  <c r="V2870" i="39"/>
  <c r="AB2870" i="39"/>
  <c r="AL2870" i="39" s="1"/>
  <c r="AA2870" i="39"/>
  <c r="AL2873" i="39"/>
  <c r="AF2873" i="39"/>
  <c r="AG2873" i="39"/>
  <c r="AK2873" i="39"/>
  <c r="AJ2873" i="39"/>
  <c r="AI2873" i="39"/>
  <c r="AH2873" i="39"/>
  <c r="W2876" i="39"/>
  <c r="Z2876" i="39"/>
  <c r="AJ2876" i="39" s="1"/>
  <c r="Y2876" i="39"/>
  <c r="AI2876" i="39" s="1"/>
  <c r="X2876" i="39"/>
  <c r="AH2876" i="39" s="1"/>
  <c r="AE2876" i="39" s="1"/>
  <c r="V2876" i="39"/>
  <c r="AB2876" i="39"/>
  <c r="AL2876" i="39" s="1"/>
  <c r="W2882" i="39"/>
  <c r="AG2882" i="39" s="1"/>
  <c r="Z2882" i="39"/>
  <c r="AJ2882" i="39" s="1"/>
  <c r="Y2882" i="39"/>
  <c r="AI2882" i="39" s="1"/>
  <c r="X2882" i="39"/>
  <c r="AH2882" i="39" s="1"/>
  <c r="AE2882" i="39" s="1"/>
  <c r="V2882" i="39"/>
  <c r="AB2882" i="39"/>
  <c r="AL2882" i="39" s="1"/>
  <c r="AA2882" i="39"/>
  <c r="AK2882" i="39" s="1"/>
  <c r="AL2885" i="39"/>
  <c r="AF2885" i="39"/>
  <c r="AK2885" i="39"/>
  <c r="AH2885" i="39"/>
  <c r="AG2885" i="39"/>
  <c r="AJ2885" i="39"/>
  <c r="AI2885" i="39"/>
  <c r="AH2947" i="39"/>
  <c r="AL2947" i="39"/>
  <c r="AF2947" i="39"/>
  <c r="AK2947" i="39"/>
  <c r="AG2947" i="39"/>
  <c r="AJ2947" i="39"/>
  <c r="AH2983" i="39"/>
  <c r="AL2983" i="39"/>
  <c r="AF2983" i="39"/>
  <c r="AK2983" i="39"/>
  <c r="AG2983" i="39"/>
  <c r="AJ2983" i="39"/>
  <c r="AK3016" i="39"/>
  <c r="AH3016" i="39"/>
  <c r="AJ3016" i="39"/>
  <c r="AG3016" i="39"/>
  <c r="AF3016" i="39"/>
  <c r="AH3161" i="39"/>
  <c r="AE3161" i="39" s="1"/>
  <c r="AL3161" i="39"/>
  <c r="AF3161" i="39"/>
  <c r="AK3161" i="39"/>
  <c r="AI3161" i="39"/>
  <c r="AG3161" i="39"/>
  <c r="AB3264" i="39"/>
  <c r="V3264" i="39"/>
  <c r="AA3264" i="39"/>
  <c r="AK3264" i="39" s="1"/>
  <c r="Z3264" i="39"/>
  <c r="AJ3264" i="39" s="1"/>
  <c r="X3264" i="39"/>
  <c r="AH3264" i="39" s="1"/>
  <c r="W3264" i="39"/>
  <c r="Y3264" i="39"/>
  <c r="AI3264" i="39" s="1"/>
  <c r="AB3300" i="39"/>
  <c r="AL3300" i="39" s="1"/>
  <c r="V3300" i="39"/>
  <c r="AA3300" i="39"/>
  <c r="AK3300" i="39" s="1"/>
  <c r="Z3300" i="39"/>
  <c r="AJ3300" i="39" s="1"/>
  <c r="X3300" i="39"/>
  <c r="AH3300" i="39" s="1"/>
  <c r="W3300" i="39"/>
  <c r="AG3300" i="39" s="1"/>
  <c r="Y3300" i="39"/>
  <c r="AF3576" i="39"/>
  <c r="AL3576" i="39"/>
  <c r="AK3576" i="39"/>
  <c r="AH3576" i="39"/>
  <c r="AK3590" i="39"/>
  <c r="AF3590" i="39"/>
  <c r="AG3594" i="39"/>
  <c r="AH3594" i="39"/>
  <c r="AF3594" i="39"/>
  <c r="AL3594" i="39"/>
  <c r="AK3594" i="39"/>
  <c r="AL2531" i="39"/>
  <c r="AL2532" i="39"/>
  <c r="AF2532" i="39"/>
  <c r="AK2532" i="39"/>
  <c r="AG2532" i="39"/>
  <c r="AI2532" i="39"/>
  <c r="AG2537" i="39"/>
  <c r="AL2538" i="39"/>
  <c r="AF2538" i="39"/>
  <c r="AK2538" i="39"/>
  <c r="AG2538" i="39"/>
  <c r="AI2538" i="39"/>
  <c r="AI2542" i="39"/>
  <c r="AL2542" i="39"/>
  <c r="AF2542" i="39"/>
  <c r="AK2542" i="39"/>
  <c r="AJ2542" i="39"/>
  <c r="AL2547" i="39"/>
  <c r="AF2547" i="39"/>
  <c r="AI2547" i="39"/>
  <c r="AL2557" i="39"/>
  <c r="AF2557" i="39"/>
  <c r="AI2557" i="39"/>
  <c r="AH2557" i="39"/>
  <c r="AE2557" i="39" s="1"/>
  <c r="AI2558" i="39"/>
  <c r="AL2558" i="39"/>
  <c r="AF2558" i="39"/>
  <c r="AH2558" i="39"/>
  <c r="AK2558" i="39"/>
  <c r="AJ2558" i="39"/>
  <c r="AI2566" i="39"/>
  <c r="AL2566" i="39"/>
  <c r="AF2566" i="39"/>
  <c r="AK2566" i="39"/>
  <c r="AH2566" i="39"/>
  <c r="AL2567" i="39"/>
  <c r="AF2567" i="39"/>
  <c r="AI2567" i="39"/>
  <c r="AH2567" i="39"/>
  <c r="AE2567" i="39" s="1"/>
  <c r="AL2569" i="39"/>
  <c r="AF2569" i="39"/>
  <c r="AI2569" i="39"/>
  <c r="AH2569" i="39"/>
  <c r="AK2569" i="39"/>
  <c r="AF2593" i="39"/>
  <c r="AI2593" i="39"/>
  <c r="AH2593" i="39"/>
  <c r="AE2593" i="39" s="1"/>
  <c r="AK2593" i="39"/>
  <c r="AF2603" i="39"/>
  <c r="AI2603" i="39"/>
  <c r="AH2603" i="39"/>
  <c r="AE2603" i="39" s="1"/>
  <c r="AI2618" i="39"/>
  <c r="AL2618" i="39"/>
  <c r="AF2618" i="39"/>
  <c r="AK2618" i="39"/>
  <c r="AH2618" i="39"/>
  <c r="AE2618" i="39" s="1"/>
  <c r="AF2621" i="39"/>
  <c r="AI2621" i="39"/>
  <c r="AH2621" i="39"/>
  <c r="AE2621" i="39" s="1"/>
  <c r="AK2621" i="39"/>
  <c r="AI2624" i="39"/>
  <c r="AL2624" i="39"/>
  <c r="AF2624" i="39"/>
  <c r="AK2624" i="39"/>
  <c r="AG2624" i="39"/>
  <c r="AF2625" i="39"/>
  <c r="AI2625" i="39"/>
  <c r="AH2625" i="39"/>
  <c r="AE2625" i="39" s="1"/>
  <c r="AF2631" i="39"/>
  <c r="AI2631" i="39"/>
  <c r="AH2631" i="39"/>
  <c r="AE2631" i="39" s="1"/>
  <c r="AJ2631" i="39"/>
  <c r="AF2653" i="39"/>
  <c r="AI2653" i="39"/>
  <c r="AH2653" i="39"/>
  <c r="AK2653" i="39"/>
  <c r="AF2663" i="39"/>
  <c r="AI2663" i="39"/>
  <c r="AH2663" i="39"/>
  <c r="AE2663" i="39" s="1"/>
  <c r="AF2669" i="39"/>
  <c r="AI2669" i="39"/>
  <c r="AH2669" i="39"/>
  <c r="AE2669" i="39" s="1"/>
  <c r="AK2669" i="39"/>
  <c r="AI2672" i="39"/>
  <c r="AL2672" i="39"/>
  <c r="AF2672" i="39"/>
  <c r="AK2672" i="39"/>
  <c r="AG2672" i="39"/>
  <c r="AF2673" i="39"/>
  <c r="AI2673" i="39"/>
  <c r="AH2673" i="39"/>
  <c r="AE2673" i="39" s="1"/>
  <c r="AF2679" i="39"/>
  <c r="AI2679" i="39"/>
  <c r="AH2679" i="39"/>
  <c r="AE2679" i="39" s="1"/>
  <c r="AJ2679" i="39"/>
  <c r="AF2689" i="39"/>
  <c r="AI2689" i="39"/>
  <c r="AH2689" i="39"/>
  <c r="AK2689" i="39"/>
  <c r="AF2699" i="39"/>
  <c r="AI2699" i="39"/>
  <c r="AH2699" i="39"/>
  <c r="AE2699" i="39" s="1"/>
  <c r="AI2714" i="39"/>
  <c r="AL2714" i="39"/>
  <c r="AF2714" i="39"/>
  <c r="AK2714" i="39"/>
  <c r="AH2714" i="39"/>
  <c r="AF2717" i="39"/>
  <c r="AI2717" i="39"/>
  <c r="AH2717" i="39"/>
  <c r="AK2717" i="39"/>
  <c r="AI2720" i="39"/>
  <c r="AL2720" i="39"/>
  <c r="AF2720" i="39"/>
  <c r="AK2720" i="39"/>
  <c r="AG2720" i="39"/>
  <c r="AF2721" i="39"/>
  <c r="AI2721" i="39"/>
  <c r="AH2721" i="39"/>
  <c r="AF2727" i="39"/>
  <c r="AI2727" i="39"/>
  <c r="AH2727" i="39"/>
  <c r="AJ2727" i="39"/>
  <c r="AF2737" i="39"/>
  <c r="AI2737" i="39"/>
  <c r="AH2737" i="39"/>
  <c r="AE2737" i="39" s="1"/>
  <c r="AK2737" i="39"/>
  <c r="AF2747" i="39"/>
  <c r="AI2747" i="39"/>
  <c r="AH2747" i="39"/>
  <c r="AE2747" i="39" s="1"/>
  <c r="AI2762" i="39"/>
  <c r="AL2762" i="39"/>
  <c r="AF2762" i="39"/>
  <c r="AK2762" i="39"/>
  <c r="AH2762" i="39"/>
  <c r="AL2776" i="39"/>
  <c r="AF2776" i="39"/>
  <c r="AK2776" i="39"/>
  <c r="AJ2776" i="39"/>
  <c r="AL2782" i="39"/>
  <c r="AF2782" i="39"/>
  <c r="AK2782" i="39"/>
  <c r="AJ2782" i="39"/>
  <c r="AL2788" i="39"/>
  <c r="AF2788" i="39"/>
  <c r="AK2788" i="39"/>
  <c r="AJ2788" i="39"/>
  <c r="AL2794" i="39"/>
  <c r="AF2794" i="39"/>
  <c r="AK2794" i="39"/>
  <c r="AJ2794" i="39"/>
  <c r="AL2800" i="39"/>
  <c r="AF2800" i="39"/>
  <c r="AK2800" i="39"/>
  <c r="AJ2800" i="39"/>
  <c r="AL2806" i="39"/>
  <c r="AF2806" i="39"/>
  <c r="AK2806" i="39"/>
  <c r="AJ2806" i="39"/>
  <c r="AL2812" i="39"/>
  <c r="AF2812" i="39"/>
  <c r="AK2812" i="39"/>
  <c r="AJ2812" i="39"/>
  <c r="AH2834" i="39"/>
  <c r="AG2834" i="39"/>
  <c r="AL2834" i="39"/>
  <c r="AF2834" i="39"/>
  <c r="AK2834" i="39"/>
  <c r="AJ2834" i="39"/>
  <c r="AH2846" i="39"/>
  <c r="AG2846" i="39"/>
  <c r="AL2846" i="39"/>
  <c r="AF2846" i="39"/>
  <c r="AK2846" i="39"/>
  <c r="AJ2846" i="39"/>
  <c r="AG2866" i="39"/>
  <c r="AF2866" i="39"/>
  <c r="AK2866" i="39"/>
  <c r="AF2878" i="39"/>
  <c r="AL2878" i="39"/>
  <c r="Y2990" i="39"/>
  <c r="AI2990" i="39" s="1"/>
  <c r="W2990" i="39"/>
  <c r="AB2990" i="39"/>
  <c r="AL2990" i="39" s="1"/>
  <c r="V2990" i="39"/>
  <c r="AA2990" i="39"/>
  <c r="AK2990" i="39" s="1"/>
  <c r="Z2990" i="39"/>
  <c r="AJ2990" i="39" s="1"/>
  <c r="X2990" i="39"/>
  <c r="AH2990" i="39" s="1"/>
  <c r="AE2990" i="39" s="1"/>
  <c r="AH3019" i="39"/>
  <c r="AE3019" i="39" s="1"/>
  <c r="AL3019" i="39"/>
  <c r="AF3019" i="39"/>
  <c r="AK3019" i="39"/>
  <c r="AG3019" i="39"/>
  <c r="AJ3019" i="39"/>
  <c r="AH3118" i="39"/>
  <c r="AE3118" i="39" s="1"/>
  <c r="AJ3118" i="39"/>
  <c r="AF3118" i="39"/>
  <c r="AF3236" i="39"/>
  <c r="AI3236" i="39"/>
  <c r="AK3236" i="39"/>
  <c r="AJ2241" i="39"/>
  <c r="AK2241" i="39"/>
  <c r="W2242" i="39"/>
  <c r="AG2242" i="39" s="1"/>
  <c r="AF2242" i="39"/>
  <c r="AJ2243" i="39"/>
  <c r="AK2243" i="39"/>
  <c r="W2244" i="39"/>
  <c r="AF2244" i="39"/>
  <c r="AJ2245" i="39"/>
  <c r="AK2245" i="39"/>
  <c r="W2246" i="39"/>
  <c r="AG2246" i="39" s="1"/>
  <c r="AF2246" i="39"/>
  <c r="AJ2247" i="39"/>
  <c r="AK2247" i="39"/>
  <c r="W2248" i="39"/>
  <c r="AG2248" i="39" s="1"/>
  <c r="AF2248" i="39"/>
  <c r="AJ2249" i="39"/>
  <c r="AK2249" i="39"/>
  <c r="W2250" i="39"/>
  <c r="AG2250" i="39" s="1"/>
  <c r="AF2250" i="39"/>
  <c r="AJ2251" i="39"/>
  <c r="AK2251" i="39"/>
  <c r="W2252" i="39"/>
  <c r="AF2252" i="39"/>
  <c r="AJ2253" i="39"/>
  <c r="AK2253" i="39"/>
  <c r="W2254" i="39"/>
  <c r="AG2254" i="39" s="1"/>
  <c r="AF2254" i="39"/>
  <c r="AJ2255" i="39"/>
  <c r="AK2255" i="39"/>
  <c r="W2256" i="39"/>
  <c r="AG2256" i="39" s="1"/>
  <c r="AF2256" i="39"/>
  <c r="AJ2257" i="39"/>
  <c r="AK2257" i="39"/>
  <c r="W2258" i="39"/>
  <c r="AG2258" i="39" s="1"/>
  <c r="AF2258" i="39"/>
  <c r="AJ2259" i="39"/>
  <c r="AK2259" i="39"/>
  <c r="W2260" i="39"/>
  <c r="AG2260" i="39" s="1"/>
  <c r="AF2260" i="39"/>
  <c r="AJ2261" i="39"/>
  <c r="AK2261" i="39"/>
  <c r="W2262" i="39"/>
  <c r="AG2262" i="39" s="1"/>
  <c r="AF2262" i="39"/>
  <c r="AJ2263" i="39"/>
  <c r="AK2263" i="39"/>
  <c r="W2264" i="39"/>
  <c r="AG2264" i="39" s="1"/>
  <c r="AF2264" i="39"/>
  <c r="AJ2265" i="39"/>
  <c r="AK2265" i="39"/>
  <c r="W2266" i="39"/>
  <c r="AG2266" i="39" s="1"/>
  <c r="AF2266" i="39"/>
  <c r="AJ2267" i="39"/>
  <c r="AK2267" i="39"/>
  <c r="W2268" i="39"/>
  <c r="AG2268" i="39" s="1"/>
  <c r="AF2268" i="39"/>
  <c r="AJ2269" i="39"/>
  <c r="AK2269" i="39"/>
  <c r="W2270" i="39"/>
  <c r="AG2270" i="39" s="1"/>
  <c r="AF2270" i="39"/>
  <c r="AJ2271" i="39"/>
  <c r="AK2271" i="39"/>
  <c r="W2272" i="39"/>
  <c r="AG2272" i="39" s="1"/>
  <c r="AF2272" i="39"/>
  <c r="AH2273" i="39"/>
  <c r="AE2273" i="39" s="1"/>
  <c r="AD2273" i="39" s="1"/>
  <c r="AJ2273" i="39"/>
  <c r="AK2273" i="39"/>
  <c r="W2274" i="39"/>
  <c r="AG2274" i="39" s="1"/>
  <c r="AF2274" i="39"/>
  <c r="AJ2275" i="39"/>
  <c r="AK2275" i="39"/>
  <c r="W2276" i="39"/>
  <c r="AG2276" i="39" s="1"/>
  <c r="AF2276" i="39"/>
  <c r="AJ2277" i="39"/>
  <c r="AK2277" i="39"/>
  <c r="W2278" i="39"/>
  <c r="AF2278" i="39"/>
  <c r="AH2279" i="39"/>
  <c r="AE2279" i="39" s="1"/>
  <c r="AJ2279" i="39"/>
  <c r="AK2279" i="39"/>
  <c r="W2280" i="39"/>
  <c r="AF2280" i="39"/>
  <c r="AJ2281" i="39"/>
  <c r="AK2281" i="39"/>
  <c r="W2282" i="39"/>
  <c r="AG2282" i="39" s="1"/>
  <c r="AF2282" i="39"/>
  <c r="AJ2283" i="39"/>
  <c r="AK2283" i="39"/>
  <c r="W2284" i="39"/>
  <c r="AG2284" i="39" s="1"/>
  <c r="AF2284" i="39"/>
  <c r="AJ2285" i="39"/>
  <c r="AK2285" i="39"/>
  <c r="W2286" i="39"/>
  <c r="AG2286" i="39" s="1"/>
  <c r="AF2286" i="39"/>
  <c r="AH2287" i="39"/>
  <c r="AE2287" i="39" s="1"/>
  <c r="AJ2287" i="39"/>
  <c r="AK2287" i="39"/>
  <c r="W2288" i="39"/>
  <c r="AG2288" i="39" s="1"/>
  <c r="AF2288" i="39"/>
  <c r="AJ2289" i="39"/>
  <c r="AK2289" i="39"/>
  <c r="W2290" i="39"/>
  <c r="AF2290" i="39"/>
  <c r="AJ2291" i="39"/>
  <c r="AK2291" i="39"/>
  <c r="W2292" i="39"/>
  <c r="AF2292" i="39"/>
  <c r="AJ2293" i="39"/>
  <c r="AK2293" i="39"/>
  <c r="W2294" i="39"/>
  <c r="AG2294" i="39" s="1"/>
  <c r="AF2294" i="39"/>
  <c r="AJ2295" i="39"/>
  <c r="AK2295" i="39"/>
  <c r="W2296" i="39"/>
  <c r="AG2296" i="39" s="1"/>
  <c r="AF2296" i="39"/>
  <c r="AJ2297" i="39"/>
  <c r="AK2297" i="39"/>
  <c r="W2298" i="39"/>
  <c r="AG2298" i="39" s="1"/>
  <c r="AF2298" i="39"/>
  <c r="AJ2299" i="39"/>
  <c r="AK2299" i="39"/>
  <c r="W2300" i="39"/>
  <c r="AG2300" i="39" s="1"/>
  <c r="AF2300" i="39"/>
  <c r="AJ2301" i="39"/>
  <c r="AK2301" i="39"/>
  <c r="W2302" i="39"/>
  <c r="AG2302" i="39" s="1"/>
  <c r="AF2302" i="39"/>
  <c r="AJ2303" i="39"/>
  <c r="AK2303" i="39"/>
  <c r="W2304" i="39"/>
  <c r="AJ2305" i="39"/>
  <c r="AK2305" i="39"/>
  <c r="W2306" i="39"/>
  <c r="AJ2307" i="39"/>
  <c r="AK2307" i="39"/>
  <c r="W2308" i="39"/>
  <c r="AG2308" i="39" s="1"/>
  <c r="AH2309" i="39"/>
  <c r="AE2309" i="39" s="1"/>
  <c r="AJ2309" i="39"/>
  <c r="AK2309" i="39"/>
  <c r="W2310" i="39"/>
  <c r="AG2310" i="39" s="1"/>
  <c r="AJ2311" i="39"/>
  <c r="AK2311" i="39"/>
  <c r="W2312" i="39"/>
  <c r="AG2312" i="39" s="1"/>
  <c r="AJ2313" i="39"/>
  <c r="AK2313" i="39"/>
  <c r="W2314" i="39"/>
  <c r="AG2314" i="39" s="1"/>
  <c r="AJ2315" i="39"/>
  <c r="AK2315" i="39"/>
  <c r="W2316" i="39"/>
  <c r="AG2316" i="39" s="1"/>
  <c r="AJ2317" i="39"/>
  <c r="AK2317" i="39"/>
  <c r="W2318" i="39"/>
  <c r="AG2318" i="39" s="1"/>
  <c r="AH2319" i="39"/>
  <c r="AE2319" i="39" s="1"/>
  <c r="AD2319" i="39" s="1"/>
  <c r="AJ2319" i="39"/>
  <c r="AK2319" i="39"/>
  <c r="W2320" i="39"/>
  <c r="AG2320" i="39" s="1"/>
  <c r="AJ2321" i="39"/>
  <c r="AK2321" i="39"/>
  <c r="W2322" i="39"/>
  <c r="AG2322" i="39" s="1"/>
  <c r="AJ2323" i="39"/>
  <c r="AK2323" i="39"/>
  <c r="W2324" i="39"/>
  <c r="AJ2325" i="39"/>
  <c r="AK2325" i="39"/>
  <c r="W2326" i="39"/>
  <c r="AG2326" i="39" s="1"/>
  <c r="AJ2327" i="39"/>
  <c r="AK2327" i="39"/>
  <c r="W2328" i="39"/>
  <c r="AJ2329" i="39"/>
  <c r="AK2329" i="39"/>
  <c r="W2330" i="39"/>
  <c r="AG2330" i="39" s="1"/>
  <c r="AJ2331" i="39"/>
  <c r="AK2331" i="39"/>
  <c r="W2332" i="39"/>
  <c r="AG2332" i="39" s="1"/>
  <c r="AJ2333" i="39"/>
  <c r="AK2333" i="39"/>
  <c r="W2334" i="39"/>
  <c r="AJ2335" i="39"/>
  <c r="AK2335" i="39"/>
  <c r="W2336" i="39"/>
  <c r="AG2336" i="39" s="1"/>
  <c r="AJ2337" i="39"/>
  <c r="AK2337" i="39"/>
  <c r="W2338" i="39"/>
  <c r="AG2338" i="39" s="1"/>
  <c r="AJ2339" i="39"/>
  <c r="AK2339" i="39"/>
  <c r="W2340" i="39"/>
  <c r="AG2340" i="39" s="1"/>
  <c r="AJ2341" i="39"/>
  <c r="AK2341" i="39"/>
  <c r="W2342" i="39"/>
  <c r="AH2343" i="39"/>
  <c r="AE2343" i="39" s="1"/>
  <c r="AJ2343" i="39"/>
  <c r="AK2343" i="39"/>
  <c r="W2344" i="39"/>
  <c r="AG2344" i="39" s="1"/>
  <c r="AH2345" i="39"/>
  <c r="AE2345" i="39" s="1"/>
  <c r="AJ2345" i="39"/>
  <c r="AK2345" i="39"/>
  <c r="W2346" i="39"/>
  <c r="AG2346" i="39" s="1"/>
  <c r="AJ2347" i="39"/>
  <c r="AK2347" i="39"/>
  <c r="W2348" i="39"/>
  <c r="AG2348" i="39" s="1"/>
  <c r="AJ2349" i="39"/>
  <c r="AK2349" i="39"/>
  <c r="W2350" i="39"/>
  <c r="AG2350" i="39" s="1"/>
  <c r="AH2351" i="39"/>
  <c r="AE2351" i="39" s="1"/>
  <c r="AJ2351" i="39"/>
  <c r="AK2351" i="39"/>
  <c r="W2352" i="39"/>
  <c r="AJ2353" i="39"/>
  <c r="AK2353" i="39"/>
  <c r="W2354" i="39"/>
  <c r="AG2354" i="39" s="1"/>
  <c r="AJ2355" i="39"/>
  <c r="AK2355" i="39"/>
  <c r="W2356" i="39"/>
  <c r="AG2356" i="39" s="1"/>
  <c r="AJ2357" i="39"/>
  <c r="AK2357" i="39"/>
  <c r="W2358" i="39"/>
  <c r="AG2358" i="39" s="1"/>
  <c r="AJ2359" i="39"/>
  <c r="AK2359" i="39"/>
  <c r="W2360" i="39"/>
  <c r="AJ2361" i="39"/>
  <c r="AK2361" i="39"/>
  <c r="W2362" i="39"/>
  <c r="AG2362" i="39" s="1"/>
  <c r="AJ2363" i="39"/>
  <c r="AK2363" i="39"/>
  <c r="W2364" i="39"/>
  <c r="AJ2365" i="39"/>
  <c r="AK2365" i="39"/>
  <c r="W2366" i="39"/>
  <c r="AG2366" i="39" s="1"/>
  <c r="AH2367" i="39"/>
  <c r="AE2367" i="39" s="1"/>
  <c r="AJ2367" i="39"/>
  <c r="AK2367" i="39"/>
  <c r="W2368" i="39"/>
  <c r="AG2368" i="39" s="1"/>
  <c r="AJ2369" i="39"/>
  <c r="AK2369" i="39"/>
  <c r="W2370" i="39"/>
  <c r="AJ2371" i="39"/>
  <c r="AK2371" i="39"/>
  <c r="W2372" i="39"/>
  <c r="AG2372" i="39" s="1"/>
  <c r="AJ2373" i="39"/>
  <c r="AK2373" i="39"/>
  <c r="W2374" i="39"/>
  <c r="AG2374" i="39" s="1"/>
  <c r="AJ2375" i="39"/>
  <c r="AK2375" i="39"/>
  <c r="W2376" i="39"/>
  <c r="AG2376" i="39" s="1"/>
  <c r="AJ2377" i="39"/>
  <c r="AK2377" i="39"/>
  <c r="W2378" i="39"/>
  <c r="AG2378" i="39" s="1"/>
  <c r="AJ2379" i="39"/>
  <c r="AK2379" i="39"/>
  <c r="W2380" i="39"/>
  <c r="AG2380" i="39" s="1"/>
  <c r="AJ2381" i="39"/>
  <c r="AK2381" i="39"/>
  <c r="W2382" i="39"/>
  <c r="AJ2383" i="39"/>
  <c r="AK2383" i="39"/>
  <c r="W2384" i="39"/>
  <c r="AG2384" i="39" s="1"/>
  <c r="AJ2385" i="39"/>
  <c r="AK2385" i="39"/>
  <c r="W2386" i="39"/>
  <c r="AG2386" i="39" s="1"/>
  <c r="AJ2387" i="39"/>
  <c r="AK2387" i="39"/>
  <c r="W2388" i="39"/>
  <c r="AG2388" i="39" s="1"/>
  <c r="AJ2389" i="39"/>
  <c r="AK2389" i="39"/>
  <c r="W2390" i="39"/>
  <c r="AH2391" i="39"/>
  <c r="AE2391" i="39" s="1"/>
  <c r="AD2391" i="39" s="1"/>
  <c r="AJ2391" i="39"/>
  <c r="AK2391" i="39"/>
  <c r="W2392" i="39"/>
  <c r="AG2392" i="39" s="1"/>
  <c r="AJ2393" i="39"/>
  <c r="AK2393" i="39"/>
  <c r="W2394" i="39"/>
  <c r="AG2394" i="39" s="1"/>
  <c r="AJ2395" i="39"/>
  <c r="AK2395" i="39"/>
  <c r="W2396" i="39"/>
  <c r="AG2396" i="39" s="1"/>
  <c r="AJ2397" i="39"/>
  <c r="AK2397" i="39"/>
  <c r="W2398" i="39"/>
  <c r="AG2398" i="39" s="1"/>
  <c r="AJ2399" i="39"/>
  <c r="AK2399" i="39"/>
  <c r="W2400" i="39"/>
  <c r="AG2400" i="39" s="1"/>
  <c r="AJ2401" i="39"/>
  <c r="AK2401" i="39"/>
  <c r="W2402" i="39"/>
  <c r="AG2402" i="39" s="1"/>
  <c r="AJ2403" i="39"/>
  <c r="AK2403" i="39"/>
  <c r="AH2405" i="39"/>
  <c r="AE2405" i="39" s="1"/>
  <c r="AD2405" i="39" s="1"/>
  <c r="AJ2405" i="39"/>
  <c r="AK2405" i="39"/>
  <c r="W2406" i="39"/>
  <c r="AG2406" i="39" s="1"/>
  <c r="AJ2407" i="39"/>
  <c r="AK2407" i="39"/>
  <c r="W2408" i="39"/>
  <c r="AG2408" i="39" s="1"/>
  <c r="AJ2409" i="39"/>
  <c r="AK2409" i="39"/>
  <c r="W2410" i="39"/>
  <c r="AJ2411" i="39"/>
  <c r="AK2411" i="39"/>
  <c r="W2412" i="39"/>
  <c r="AG2412" i="39" s="1"/>
  <c r="AJ2413" i="39"/>
  <c r="AK2413" i="39"/>
  <c r="W2414" i="39"/>
  <c r="AG2414" i="39" s="1"/>
  <c r="AJ2415" i="39"/>
  <c r="AK2415" i="39"/>
  <c r="W2416" i="39"/>
  <c r="AG2416" i="39" s="1"/>
  <c r="AH2417" i="39"/>
  <c r="AE2417" i="39" s="1"/>
  <c r="AJ2417" i="39"/>
  <c r="AK2417" i="39"/>
  <c r="W2418" i="39"/>
  <c r="AG2418" i="39" s="1"/>
  <c r="AJ2419" i="39"/>
  <c r="AK2419" i="39"/>
  <c r="W2420" i="39"/>
  <c r="AG2420" i="39" s="1"/>
  <c r="AJ2421" i="39"/>
  <c r="AK2421" i="39"/>
  <c r="W2422" i="39"/>
  <c r="AG2422" i="39" s="1"/>
  <c r="AJ2423" i="39"/>
  <c r="AK2423" i="39"/>
  <c r="W2424" i="39"/>
  <c r="AG2424" i="39" s="1"/>
  <c r="AJ2425" i="39"/>
  <c r="AK2425" i="39"/>
  <c r="W2426" i="39"/>
  <c r="AG2426" i="39" s="1"/>
  <c r="AJ2427" i="39"/>
  <c r="AK2427" i="39"/>
  <c r="W2428" i="39"/>
  <c r="AG2428" i="39" s="1"/>
  <c r="AJ2429" i="39"/>
  <c r="AK2429" i="39"/>
  <c r="W2430" i="39"/>
  <c r="AG2430" i="39" s="1"/>
  <c r="AJ2431" i="39"/>
  <c r="AK2431" i="39"/>
  <c r="W2432" i="39"/>
  <c r="AG2432" i="39" s="1"/>
  <c r="AJ2433" i="39"/>
  <c r="AK2433" i="39"/>
  <c r="W2434" i="39"/>
  <c r="AG2434" i="39" s="1"/>
  <c r="AJ2435" i="39"/>
  <c r="AK2435" i="39"/>
  <c r="W2436" i="39"/>
  <c r="AG2436" i="39" s="1"/>
  <c r="AJ2437" i="39"/>
  <c r="AK2437" i="39"/>
  <c r="W2438" i="39"/>
  <c r="AG2438" i="39" s="1"/>
  <c r="AJ2439" i="39"/>
  <c r="AK2439" i="39"/>
  <c r="W2440" i="39"/>
  <c r="AG2440" i="39" s="1"/>
  <c r="AJ2441" i="39"/>
  <c r="AK2441" i="39"/>
  <c r="W2442" i="39"/>
  <c r="AG2442" i="39" s="1"/>
  <c r="AJ2443" i="39"/>
  <c r="AK2443" i="39"/>
  <c r="W2444" i="39"/>
  <c r="AG2444" i="39" s="1"/>
  <c r="AJ2445" i="39"/>
  <c r="AK2445" i="39"/>
  <c r="W2446" i="39"/>
  <c r="AG2446" i="39" s="1"/>
  <c r="AJ2447" i="39"/>
  <c r="AK2447" i="39"/>
  <c r="W2448" i="39"/>
  <c r="AG2448" i="39" s="1"/>
  <c r="AJ2449" i="39"/>
  <c r="AK2449" i="39"/>
  <c r="W2450" i="39"/>
  <c r="AG2450" i="39" s="1"/>
  <c r="AJ2451" i="39"/>
  <c r="AK2451" i="39"/>
  <c r="W2452" i="39"/>
  <c r="AH2453" i="39"/>
  <c r="AE2453" i="39" s="1"/>
  <c r="AD2453" i="39" s="1"/>
  <c r="AJ2453" i="39"/>
  <c r="AK2453" i="39"/>
  <c r="W2454" i="39"/>
  <c r="AG2454" i="39" s="1"/>
  <c r="AJ2455" i="39"/>
  <c r="AK2455" i="39"/>
  <c r="W2456" i="39"/>
  <c r="AG2456" i="39" s="1"/>
  <c r="AJ2457" i="39"/>
  <c r="AK2457" i="39"/>
  <c r="W2458" i="39"/>
  <c r="AJ2459" i="39"/>
  <c r="AK2459" i="39"/>
  <c r="W2460" i="39"/>
  <c r="AG2460" i="39" s="1"/>
  <c r="AJ2461" i="39"/>
  <c r="AK2461" i="39"/>
  <c r="W2462" i="39"/>
  <c r="AG2462" i="39" s="1"/>
  <c r="AJ2463" i="39"/>
  <c r="AK2463" i="39"/>
  <c r="W2464" i="39"/>
  <c r="AG2464" i="39" s="1"/>
  <c r="AJ2465" i="39"/>
  <c r="AK2465" i="39"/>
  <c r="W2466" i="39"/>
  <c r="AG2466" i="39" s="1"/>
  <c r="AJ2467" i="39"/>
  <c r="AK2467" i="39"/>
  <c r="W2468" i="39"/>
  <c r="AG2468" i="39" s="1"/>
  <c r="AJ2469" i="39"/>
  <c r="AK2469" i="39"/>
  <c r="W2470" i="39"/>
  <c r="AG2470" i="39" s="1"/>
  <c r="AJ2471" i="39"/>
  <c r="AK2471" i="39"/>
  <c r="W2472" i="39"/>
  <c r="AG2472" i="39" s="1"/>
  <c r="AJ2473" i="39"/>
  <c r="AK2473" i="39"/>
  <c r="W2474" i="39"/>
  <c r="AG2474" i="39" s="1"/>
  <c r="AJ2475" i="39"/>
  <c r="AK2475" i="39"/>
  <c r="W2476" i="39"/>
  <c r="AG2476" i="39" s="1"/>
  <c r="AJ2477" i="39"/>
  <c r="AK2477" i="39"/>
  <c r="W2478" i="39"/>
  <c r="AG2478" i="39" s="1"/>
  <c r="AJ2479" i="39"/>
  <c r="AK2479" i="39"/>
  <c r="W2480" i="39"/>
  <c r="AG2480" i="39" s="1"/>
  <c r="AJ2481" i="39"/>
  <c r="AK2481" i="39"/>
  <c r="W2482" i="39"/>
  <c r="AG2482" i="39" s="1"/>
  <c r="AJ2483" i="39"/>
  <c r="AK2483" i="39"/>
  <c r="W2484" i="39"/>
  <c r="AG2484" i="39" s="1"/>
  <c r="AJ2485" i="39"/>
  <c r="AK2485" i="39"/>
  <c r="W2486" i="39"/>
  <c r="AG2486" i="39" s="1"/>
  <c r="AJ2487" i="39"/>
  <c r="AK2487" i="39"/>
  <c r="W2488" i="39"/>
  <c r="AH2489" i="39"/>
  <c r="AE2489" i="39" s="1"/>
  <c r="AJ2489" i="39"/>
  <c r="AK2489" i="39"/>
  <c r="W2490" i="39"/>
  <c r="AG2490" i="39" s="1"/>
  <c r="AJ2491" i="39"/>
  <c r="AK2491" i="39"/>
  <c r="W2492" i="39"/>
  <c r="AG2492" i="39" s="1"/>
  <c r="AJ2493" i="39"/>
  <c r="AK2493" i="39"/>
  <c r="W2494" i="39"/>
  <c r="AH2495" i="39"/>
  <c r="AE2495" i="39" s="1"/>
  <c r="AJ2495" i="39"/>
  <c r="AK2495" i="39"/>
  <c r="W2496" i="39"/>
  <c r="AG2496" i="39" s="1"/>
  <c r="AJ2497" i="39"/>
  <c r="AK2497" i="39"/>
  <c r="W2498" i="39"/>
  <c r="AG2498" i="39" s="1"/>
  <c r="AJ2499" i="39"/>
  <c r="AK2499" i="39"/>
  <c r="W2500" i="39"/>
  <c r="AG2500" i="39" s="1"/>
  <c r="AJ2501" i="39"/>
  <c r="AK2501" i="39"/>
  <c r="W2502" i="39"/>
  <c r="AG2502" i="39" s="1"/>
  <c r="AJ2503" i="39"/>
  <c r="AK2503" i="39"/>
  <c r="W2504" i="39"/>
  <c r="AG2504" i="39" s="1"/>
  <c r="AJ2505" i="39"/>
  <c r="AK2505" i="39"/>
  <c r="W2506" i="39"/>
  <c r="AG2506" i="39" s="1"/>
  <c r="AJ2507" i="39"/>
  <c r="AK2507" i="39"/>
  <c r="W2508" i="39"/>
  <c r="AG2508" i="39" s="1"/>
  <c r="AJ2509" i="39"/>
  <c r="AK2509" i="39"/>
  <c r="W2510" i="39"/>
  <c r="AG2510" i="39" s="1"/>
  <c r="AJ2511" i="39"/>
  <c r="AK2511" i="39"/>
  <c r="W2512" i="39"/>
  <c r="AJ2513" i="39"/>
  <c r="AK2513" i="39"/>
  <c r="W2514" i="39"/>
  <c r="AG2514" i="39" s="1"/>
  <c r="AJ2515" i="39"/>
  <c r="AK2515" i="39"/>
  <c r="W2516" i="39"/>
  <c r="AG2516" i="39" s="1"/>
  <c r="AJ2517" i="39"/>
  <c r="AK2517" i="39"/>
  <c r="W2518" i="39"/>
  <c r="AJ2519" i="39"/>
  <c r="AK2519" i="39"/>
  <c r="W2520" i="39"/>
  <c r="AG2520" i="39" s="1"/>
  <c r="AJ2521" i="39"/>
  <c r="AK2521" i="39"/>
  <c r="W2522" i="39"/>
  <c r="AG2522" i="39" s="1"/>
  <c r="AJ2523" i="39"/>
  <c r="AK2523" i="39"/>
  <c r="W2524" i="39"/>
  <c r="AJ2525" i="39"/>
  <c r="AK2525" i="39"/>
  <c r="W2526" i="39"/>
  <c r="AG2526" i="39" s="1"/>
  <c r="AJ2527" i="39"/>
  <c r="AK2527" i="39"/>
  <c r="W2528" i="39"/>
  <c r="AG2528" i="39" s="1"/>
  <c r="AJ2529" i="39"/>
  <c r="AK2529" i="39"/>
  <c r="W2530" i="39"/>
  <c r="AG2530" i="39" s="1"/>
  <c r="AF2531" i="39"/>
  <c r="AI2533" i="39"/>
  <c r="AL2533" i="39"/>
  <c r="AG2533" i="39"/>
  <c r="AL2534" i="39"/>
  <c r="AF2534" i="39"/>
  <c r="AK2534" i="39"/>
  <c r="AG2534" i="39"/>
  <c r="AI2534" i="39"/>
  <c r="Y2535" i="39"/>
  <c r="AI2535" i="39" s="1"/>
  <c r="AF2537" i="39"/>
  <c r="AI2539" i="39"/>
  <c r="AL2539" i="39"/>
  <c r="AI2540" i="39"/>
  <c r="AL2540" i="39"/>
  <c r="AF2540" i="39"/>
  <c r="AG2540" i="39"/>
  <c r="AJ2540" i="39"/>
  <c r="AL2561" i="39"/>
  <c r="AF2561" i="39"/>
  <c r="AI2561" i="39"/>
  <c r="AH2561" i="39"/>
  <c r="AE2561" i="39" s="1"/>
  <c r="AK2561" i="39"/>
  <c r="AG2570" i="39"/>
  <c r="AI2582" i="39"/>
  <c r="AL2582" i="39"/>
  <c r="AF2582" i="39"/>
  <c r="AK2582" i="39"/>
  <c r="AH2582" i="39"/>
  <c r="AL2585" i="39"/>
  <c r="AF2585" i="39"/>
  <c r="AI2585" i="39"/>
  <c r="AH2585" i="39"/>
  <c r="AE2585" i="39" s="1"/>
  <c r="AK2585" i="39"/>
  <c r="AF2591" i="39"/>
  <c r="AI2591" i="39"/>
  <c r="AH2591" i="39"/>
  <c r="AE2591" i="39" s="1"/>
  <c r="AJ2593" i="39"/>
  <c r="AG2598" i="39"/>
  <c r="AI2600" i="39"/>
  <c r="AL2600" i="39"/>
  <c r="AF2600" i="39"/>
  <c r="AK2600" i="39"/>
  <c r="AG2600" i="39"/>
  <c r="AF2601" i="39"/>
  <c r="AI2601" i="39"/>
  <c r="AH2601" i="39"/>
  <c r="AG2602" i="39"/>
  <c r="AJ2603" i="39"/>
  <c r="AL2607" i="39"/>
  <c r="AF2607" i="39"/>
  <c r="AI2607" i="39"/>
  <c r="AH2607" i="39"/>
  <c r="AJ2607" i="39"/>
  <c r="AK2615" i="39"/>
  <c r="AJ2621" i="39"/>
  <c r="AK2625" i="39"/>
  <c r="AF2629" i="39"/>
  <c r="AI2629" i="39"/>
  <c r="AH2629" i="39"/>
  <c r="AE2629" i="39" s="1"/>
  <c r="AK2629" i="39"/>
  <c r="AI2634" i="39"/>
  <c r="AL2634" i="39"/>
  <c r="AF2634" i="39"/>
  <c r="AK2634" i="39"/>
  <c r="AH2634" i="39"/>
  <c r="AI2638" i="39"/>
  <c r="AL2638" i="39"/>
  <c r="AF2638" i="39"/>
  <c r="AK2638" i="39"/>
  <c r="AK2643" i="39"/>
  <c r="AF2651" i="39"/>
  <c r="AI2651" i="39"/>
  <c r="AH2651" i="39"/>
  <c r="AJ2653" i="39"/>
  <c r="AG2658" i="39"/>
  <c r="AI2660" i="39"/>
  <c r="AL2660" i="39"/>
  <c r="AF2660" i="39"/>
  <c r="AK2660" i="39"/>
  <c r="AG2660" i="39"/>
  <c r="AF2661" i="39"/>
  <c r="AI2661" i="39"/>
  <c r="AH2661" i="39"/>
  <c r="AE2661" i="39" s="1"/>
  <c r="AG2662" i="39"/>
  <c r="AJ2663" i="39"/>
  <c r="AF2667" i="39"/>
  <c r="AI2667" i="39"/>
  <c r="AH2667" i="39"/>
  <c r="AJ2667" i="39"/>
  <c r="AJ2669" i="39"/>
  <c r="AK2673" i="39"/>
  <c r="AF2677" i="39"/>
  <c r="AI2677" i="39"/>
  <c r="AH2677" i="39"/>
  <c r="AK2677" i="39"/>
  <c r="AF2687" i="39"/>
  <c r="AI2687" i="39"/>
  <c r="AH2687" i="39"/>
  <c r="AE2687" i="39" s="1"/>
  <c r="AJ2689" i="39"/>
  <c r="AG2694" i="39"/>
  <c r="AI2696" i="39"/>
  <c r="AL2696" i="39"/>
  <c r="AF2696" i="39"/>
  <c r="AK2696" i="39"/>
  <c r="AG2696" i="39"/>
  <c r="AF2697" i="39"/>
  <c r="AI2697" i="39"/>
  <c r="AH2697" i="39"/>
  <c r="AE2697" i="39" s="1"/>
  <c r="AG2698" i="39"/>
  <c r="AJ2699" i="39"/>
  <c r="AF2703" i="39"/>
  <c r="AI2703" i="39"/>
  <c r="AH2703" i="39"/>
  <c r="AE2703" i="39" s="1"/>
  <c r="AJ2703" i="39"/>
  <c r="AK2711" i="39"/>
  <c r="AJ2717" i="39"/>
  <c r="AK2721" i="39"/>
  <c r="AF2725" i="39"/>
  <c r="AI2725" i="39"/>
  <c r="AH2725" i="39"/>
  <c r="AE2725" i="39" s="1"/>
  <c r="AK2725" i="39"/>
  <c r="AF2735" i="39"/>
  <c r="AI2735" i="39"/>
  <c r="AH2735" i="39"/>
  <c r="AJ2737" i="39"/>
  <c r="AG2742" i="39"/>
  <c r="AI2744" i="39"/>
  <c r="AL2744" i="39"/>
  <c r="AF2744" i="39"/>
  <c r="AK2744" i="39"/>
  <c r="AG2744" i="39"/>
  <c r="AF2745" i="39"/>
  <c r="AI2745" i="39"/>
  <c r="AH2745" i="39"/>
  <c r="AE2745" i="39" s="1"/>
  <c r="AG2746" i="39"/>
  <c r="AJ2747" i="39"/>
  <c r="AF2751" i="39"/>
  <c r="AI2751" i="39"/>
  <c r="AH2751" i="39"/>
  <c r="AJ2751" i="39"/>
  <c r="AK2759" i="39"/>
  <c r="AI2766" i="39"/>
  <c r="AL2766" i="39"/>
  <c r="AF2766" i="39"/>
  <c r="AK2766" i="39"/>
  <c r="AH2766" i="39"/>
  <c r="AE2766" i="39" s="1"/>
  <c r="AI2770" i="39"/>
  <c r="AL2770" i="39"/>
  <c r="AF2770" i="39"/>
  <c r="AK2770" i="39"/>
  <c r="AL2778" i="39"/>
  <c r="AF2778" i="39"/>
  <c r="AK2778" i="39"/>
  <c r="AJ2778" i="39"/>
  <c r="AL2784" i="39"/>
  <c r="AF2784" i="39"/>
  <c r="AK2784" i="39"/>
  <c r="AJ2784" i="39"/>
  <c r="AL2790" i="39"/>
  <c r="AF2790" i="39"/>
  <c r="AK2790" i="39"/>
  <c r="AJ2790" i="39"/>
  <c r="AL2796" i="39"/>
  <c r="AF2796" i="39"/>
  <c r="AK2796" i="39"/>
  <c r="AJ2796" i="39"/>
  <c r="AL2802" i="39"/>
  <c r="AF2802" i="39"/>
  <c r="AK2802" i="39"/>
  <c r="AJ2802" i="39"/>
  <c r="AL2808" i="39"/>
  <c r="AF2808" i="39"/>
  <c r="AK2808" i="39"/>
  <c r="AJ2808" i="39"/>
  <c r="AL2814" i="39"/>
  <c r="AF2814" i="39"/>
  <c r="AK2814" i="39"/>
  <c r="AJ2814" i="39"/>
  <c r="AJ2819" i="39"/>
  <c r="AJ2825" i="39"/>
  <c r="AF2862" i="39"/>
  <c r="AF2874" i="39"/>
  <c r="AL2874" i="39"/>
  <c r="AI2947" i="39"/>
  <c r="AK2968" i="39"/>
  <c r="AH2968" i="39"/>
  <c r="AE2968" i="39" s="1"/>
  <c r="AJ2968" i="39"/>
  <c r="AF2968" i="39"/>
  <c r="AI2983" i="39"/>
  <c r="AI3102" i="39"/>
  <c r="AH3102" i="39"/>
  <c r="AE3102" i="39" s="1"/>
  <c r="AJ3102" i="39"/>
  <c r="AF3102" i="39"/>
  <c r="Y3128" i="39"/>
  <c r="AI3128" i="39" s="1"/>
  <c r="W3128" i="39"/>
  <c r="AG3128" i="39" s="1"/>
  <c r="AB3128" i="39"/>
  <c r="AL3128" i="39" s="1"/>
  <c r="V3128" i="39"/>
  <c r="AA3128" i="39"/>
  <c r="AK3128" i="39" s="1"/>
  <c r="Z3128" i="39"/>
  <c r="AJ3128" i="39" s="1"/>
  <c r="X3128" i="39"/>
  <c r="AH3128" i="39" s="1"/>
  <c r="AE3128" i="39" s="1"/>
  <c r="Y3187" i="39"/>
  <c r="AI3187" i="39" s="1"/>
  <c r="Z3187" i="39"/>
  <c r="AJ3187" i="39" s="1"/>
  <c r="W3187" i="39"/>
  <c r="AG3187" i="39" s="1"/>
  <c r="V3187" i="39"/>
  <c r="AB3187" i="39"/>
  <c r="AL3187" i="39" s="1"/>
  <c r="AA3187" i="39"/>
  <c r="AK3187" i="39" s="1"/>
  <c r="X3187" i="39"/>
  <c r="AH3187" i="39" s="1"/>
  <c r="AE3187" i="39" s="1"/>
  <c r="Y3223" i="39"/>
  <c r="AI3223" i="39" s="1"/>
  <c r="Z3223" i="39"/>
  <c r="AJ3223" i="39" s="1"/>
  <c r="W3223" i="39"/>
  <c r="AG3223" i="39" s="1"/>
  <c r="V3223" i="39"/>
  <c r="AB3223" i="39"/>
  <c r="AL3223" i="39" s="1"/>
  <c r="AA3223" i="39"/>
  <c r="X3223" i="39"/>
  <c r="AH3223" i="39" s="1"/>
  <c r="AE3223" i="39" s="1"/>
  <c r="AB2241" i="39"/>
  <c r="AL2241" i="39" s="1"/>
  <c r="V2241" i="39"/>
  <c r="X2241" i="39"/>
  <c r="AH2241" i="39" s="1"/>
  <c r="AE2241" i="39" s="1"/>
  <c r="X2242" i="39"/>
  <c r="AH2242" i="39" s="1"/>
  <c r="AE2242" i="39" s="1"/>
  <c r="AB2243" i="39"/>
  <c r="V2243" i="39"/>
  <c r="X2243" i="39"/>
  <c r="AH2243" i="39" s="1"/>
  <c r="AE2243" i="39" s="1"/>
  <c r="AL2243" i="39"/>
  <c r="X2244" i="39"/>
  <c r="AH2244" i="39" s="1"/>
  <c r="AB2245" i="39"/>
  <c r="AL2245" i="39" s="1"/>
  <c r="V2245" i="39"/>
  <c r="X2245" i="39"/>
  <c r="AH2245" i="39" s="1"/>
  <c r="AE2245" i="39" s="1"/>
  <c r="X2246" i="39"/>
  <c r="AH2246" i="39" s="1"/>
  <c r="AE2246" i="39" s="1"/>
  <c r="AB2247" i="39"/>
  <c r="V2247" i="39"/>
  <c r="X2247" i="39"/>
  <c r="AH2247" i="39" s="1"/>
  <c r="AE2247" i="39" s="1"/>
  <c r="AL2247" i="39"/>
  <c r="X2248" i="39"/>
  <c r="AH2248" i="39" s="1"/>
  <c r="AE2248" i="39" s="1"/>
  <c r="AB2249" i="39"/>
  <c r="AL2249" i="39" s="1"/>
  <c r="V2249" i="39"/>
  <c r="X2249" i="39"/>
  <c r="AH2249" i="39" s="1"/>
  <c r="AE2249" i="39" s="1"/>
  <c r="X2250" i="39"/>
  <c r="AH2250" i="39" s="1"/>
  <c r="AB2251" i="39"/>
  <c r="AL2251" i="39" s="1"/>
  <c r="V2251" i="39"/>
  <c r="X2251" i="39"/>
  <c r="AH2251" i="39" s="1"/>
  <c r="AE2251" i="39" s="1"/>
  <c r="X2252" i="39"/>
  <c r="AH2252" i="39" s="1"/>
  <c r="AE2252" i="39" s="1"/>
  <c r="AB2253" i="39"/>
  <c r="AL2253" i="39" s="1"/>
  <c r="V2253" i="39"/>
  <c r="X2253" i="39"/>
  <c r="AH2253" i="39" s="1"/>
  <c r="AE2253" i="39" s="1"/>
  <c r="X2254" i="39"/>
  <c r="AH2254" i="39" s="1"/>
  <c r="AE2254" i="39" s="1"/>
  <c r="AB2255" i="39"/>
  <c r="AL2255" i="39" s="1"/>
  <c r="V2255" i="39"/>
  <c r="X2255" i="39"/>
  <c r="AH2255" i="39" s="1"/>
  <c r="AE2255" i="39" s="1"/>
  <c r="AD2255" i="39" s="1"/>
  <c r="X2256" i="39"/>
  <c r="AH2256" i="39" s="1"/>
  <c r="AB2257" i="39"/>
  <c r="AL2257" i="39" s="1"/>
  <c r="V2257" i="39"/>
  <c r="X2257" i="39"/>
  <c r="AH2257" i="39" s="1"/>
  <c r="AE2257" i="39" s="1"/>
  <c r="X2258" i="39"/>
  <c r="AH2258" i="39" s="1"/>
  <c r="AB2259" i="39"/>
  <c r="AL2259" i="39" s="1"/>
  <c r="V2259" i="39"/>
  <c r="X2259" i="39"/>
  <c r="AH2259" i="39" s="1"/>
  <c r="AE2259" i="39" s="1"/>
  <c r="X2260" i="39"/>
  <c r="AH2260" i="39" s="1"/>
  <c r="AE2260" i="39" s="1"/>
  <c r="AB2261" i="39"/>
  <c r="AL2261" i="39" s="1"/>
  <c r="V2261" i="39"/>
  <c r="X2261" i="39"/>
  <c r="AH2261" i="39" s="1"/>
  <c r="AE2261" i="39" s="1"/>
  <c r="X2262" i="39"/>
  <c r="AH2262" i="39" s="1"/>
  <c r="AB2263" i="39"/>
  <c r="AL2263" i="39" s="1"/>
  <c r="V2263" i="39"/>
  <c r="X2263" i="39"/>
  <c r="AH2263" i="39" s="1"/>
  <c r="AE2263" i="39" s="1"/>
  <c r="X2264" i="39"/>
  <c r="AH2264" i="39" s="1"/>
  <c r="AE2264" i="39" s="1"/>
  <c r="AB2265" i="39"/>
  <c r="AL2265" i="39" s="1"/>
  <c r="V2265" i="39"/>
  <c r="X2265" i="39"/>
  <c r="AH2265" i="39" s="1"/>
  <c r="AE2265" i="39" s="1"/>
  <c r="X2266" i="39"/>
  <c r="AH2266" i="39" s="1"/>
  <c r="AB2267" i="39"/>
  <c r="AL2267" i="39" s="1"/>
  <c r="V2267" i="39"/>
  <c r="X2267" i="39"/>
  <c r="AH2267" i="39" s="1"/>
  <c r="AE2267" i="39" s="1"/>
  <c r="AD2267" i="39" s="1"/>
  <c r="X2268" i="39"/>
  <c r="AH2268" i="39" s="1"/>
  <c r="AB2269" i="39"/>
  <c r="V2269" i="39"/>
  <c r="X2269" i="39"/>
  <c r="AH2269" i="39" s="1"/>
  <c r="AE2269" i="39" s="1"/>
  <c r="AL2269" i="39"/>
  <c r="X2270" i="39"/>
  <c r="AH2270" i="39" s="1"/>
  <c r="AB2271" i="39"/>
  <c r="AL2271" i="39" s="1"/>
  <c r="V2271" i="39"/>
  <c r="X2271" i="39"/>
  <c r="AH2271" i="39" s="1"/>
  <c r="AE2271" i="39" s="1"/>
  <c r="X2272" i="39"/>
  <c r="AH2272" i="39" s="1"/>
  <c r="AE2272" i="39" s="1"/>
  <c r="AB2273" i="39"/>
  <c r="AL2273" i="39" s="1"/>
  <c r="V2273" i="39"/>
  <c r="X2273" i="39"/>
  <c r="X2274" i="39"/>
  <c r="AH2274" i="39" s="1"/>
  <c r="AE2274" i="39" s="1"/>
  <c r="AB2275" i="39"/>
  <c r="AL2275" i="39" s="1"/>
  <c r="V2275" i="39"/>
  <c r="X2275" i="39"/>
  <c r="AH2275" i="39" s="1"/>
  <c r="AE2275" i="39" s="1"/>
  <c r="X2276" i="39"/>
  <c r="AH2276" i="39" s="1"/>
  <c r="AE2276" i="39" s="1"/>
  <c r="AB2277" i="39"/>
  <c r="AL2277" i="39" s="1"/>
  <c r="V2277" i="39"/>
  <c r="X2277" i="39"/>
  <c r="AH2277" i="39" s="1"/>
  <c r="AE2277" i="39" s="1"/>
  <c r="X2278" i="39"/>
  <c r="AH2278" i="39" s="1"/>
  <c r="AB2279" i="39"/>
  <c r="AL2279" i="39" s="1"/>
  <c r="V2279" i="39"/>
  <c r="X2279" i="39"/>
  <c r="X2280" i="39"/>
  <c r="AH2280" i="39" s="1"/>
  <c r="AE2280" i="39" s="1"/>
  <c r="AB2281" i="39"/>
  <c r="V2281" i="39"/>
  <c r="X2281" i="39"/>
  <c r="AH2281" i="39" s="1"/>
  <c r="AE2281" i="39" s="1"/>
  <c r="AL2281" i="39"/>
  <c r="X2282" i="39"/>
  <c r="AH2282" i="39" s="1"/>
  <c r="AE2282" i="39" s="1"/>
  <c r="AB2283" i="39"/>
  <c r="AL2283" i="39" s="1"/>
  <c r="V2283" i="39"/>
  <c r="X2283" i="39"/>
  <c r="AH2283" i="39" s="1"/>
  <c r="AE2283" i="39" s="1"/>
  <c r="X2284" i="39"/>
  <c r="AH2284" i="39" s="1"/>
  <c r="AE2284" i="39" s="1"/>
  <c r="AB2285" i="39"/>
  <c r="AL2285" i="39" s="1"/>
  <c r="V2285" i="39"/>
  <c r="X2285" i="39"/>
  <c r="AH2285" i="39" s="1"/>
  <c r="AE2285" i="39" s="1"/>
  <c r="X2286" i="39"/>
  <c r="AH2286" i="39" s="1"/>
  <c r="AB2287" i="39"/>
  <c r="AL2287" i="39" s="1"/>
  <c r="V2287" i="39"/>
  <c r="X2287" i="39"/>
  <c r="X2288" i="39"/>
  <c r="AH2288" i="39" s="1"/>
  <c r="AB2289" i="39"/>
  <c r="AL2289" i="39" s="1"/>
  <c r="V2289" i="39"/>
  <c r="X2289" i="39"/>
  <c r="AH2289" i="39" s="1"/>
  <c r="AE2289" i="39" s="1"/>
  <c r="X2290" i="39"/>
  <c r="AH2290" i="39" s="1"/>
  <c r="AE2290" i="39" s="1"/>
  <c r="AB2291" i="39"/>
  <c r="AL2291" i="39" s="1"/>
  <c r="V2291" i="39"/>
  <c r="X2291" i="39"/>
  <c r="AH2291" i="39" s="1"/>
  <c r="AE2291" i="39" s="1"/>
  <c r="X2292" i="39"/>
  <c r="AH2292" i="39" s="1"/>
  <c r="AB2293" i="39"/>
  <c r="AL2293" i="39" s="1"/>
  <c r="V2293" i="39"/>
  <c r="X2293" i="39"/>
  <c r="AH2293" i="39" s="1"/>
  <c r="AE2293" i="39" s="1"/>
  <c r="X2294" i="39"/>
  <c r="AH2294" i="39" s="1"/>
  <c r="AB2295" i="39"/>
  <c r="V2295" i="39"/>
  <c r="X2295" i="39"/>
  <c r="AH2295" i="39" s="1"/>
  <c r="AE2295" i="39" s="1"/>
  <c r="AL2295" i="39"/>
  <c r="X2296" i="39"/>
  <c r="AH2296" i="39" s="1"/>
  <c r="AB2297" i="39"/>
  <c r="AL2297" i="39" s="1"/>
  <c r="V2297" i="39"/>
  <c r="X2297" i="39"/>
  <c r="AH2297" i="39" s="1"/>
  <c r="AE2297" i="39" s="1"/>
  <c r="X2298" i="39"/>
  <c r="AH2298" i="39" s="1"/>
  <c r="AB2299" i="39"/>
  <c r="AL2299" i="39" s="1"/>
  <c r="V2299" i="39"/>
  <c r="X2299" i="39"/>
  <c r="AH2299" i="39" s="1"/>
  <c r="AE2299" i="39" s="1"/>
  <c r="X2300" i="39"/>
  <c r="AH2300" i="39" s="1"/>
  <c r="AE2300" i="39" s="1"/>
  <c r="AB2301" i="39"/>
  <c r="AL2301" i="39" s="1"/>
  <c r="V2301" i="39"/>
  <c r="X2301" i="39"/>
  <c r="AH2301" i="39" s="1"/>
  <c r="AE2301" i="39" s="1"/>
  <c r="X2302" i="39"/>
  <c r="AH2302" i="39" s="1"/>
  <c r="AB2303" i="39"/>
  <c r="AL2303" i="39" s="1"/>
  <c r="V2303" i="39"/>
  <c r="X2303" i="39"/>
  <c r="AH2303" i="39" s="1"/>
  <c r="AE2303" i="39" s="1"/>
  <c r="X2304" i="39"/>
  <c r="AH2304" i="39" s="1"/>
  <c r="AB2305" i="39"/>
  <c r="AL2305" i="39" s="1"/>
  <c r="V2305" i="39"/>
  <c r="X2305" i="39"/>
  <c r="AH2305" i="39" s="1"/>
  <c r="AE2305" i="39" s="1"/>
  <c r="X2306" i="39"/>
  <c r="AH2306" i="39" s="1"/>
  <c r="AE2306" i="39" s="1"/>
  <c r="AB2307" i="39"/>
  <c r="AL2307" i="39" s="1"/>
  <c r="V2307" i="39"/>
  <c r="X2307" i="39"/>
  <c r="AH2307" i="39" s="1"/>
  <c r="AE2307" i="39" s="1"/>
  <c r="X2308" i="39"/>
  <c r="AH2308" i="39" s="1"/>
  <c r="AB2309" i="39"/>
  <c r="AL2309" i="39" s="1"/>
  <c r="V2309" i="39"/>
  <c r="X2309" i="39"/>
  <c r="X2310" i="39"/>
  <c r="AH2310" i="39" s="1"/>
  <c r="AB2311" i="39"/>
  <c r="AL2311" i="39" s="1"/>
  <c r="V2311" i="39"/>
  <c r="X2311" i="39"/>
  <c r="AH2311" i="39" s="1"/>
  <c r="AE2311" i="39" s="1"/>
  <c r="X2312" i="39"/>
  <c r="AH2312" i="39" s="1"/>
  <c r="AE2312" i="39" s="1"/>
  <c r="AB2313" i="39"/>
  <c r="AL2313" i="39" s="1"/>
  <c r="V2313" i="39"/>
  <c r="X2313" i="39"/>
  <c r="AH2313" i="39" s="1"/>
  <c r="AE2313" i="39" s="1"/>
  <c r="X2314" i="39"/>
  <c r="AH2314" i="39" s="1"/>
  <c r="AB2315" i="39"/>
  <c r="V2315" i="39"/>
  <c r="X2315" i="39"/>
  <c r="AH2315" i="39" s="1"/>
  <c r="AE2315" i="39" s="1"/>
  <c r="AD2315" i="39" s="1"/>
  <c r="AL2315" i="39"/>
  <c r="X2316" i="39"/>
  <c r="AB2317" i="39"/>
  <c r="AL2317" i="39" s="1"/>
  <c r="V2317" i="39"/>
  <c r="X2317" i="39"/>
  <c r="AH2317" i="39" s="1"/>
  <c r="AE2317" i="39" s="1"/>
  <c r="X2318" i="39"/>
  <c r="AH2318" i="39" s="1"/>
  <c r="AB2319" i="39"/>
  <c r="V2319" i="39"/>
  <c r="X2319" i="39"/>
  <c r="AL2319" i="39"/>
  <c r="X2320" i="39"/>
  <c r="AH2320" i="39" s="1"/>
  <c r="AE2320" i="39" s="1"/>
  <c r="AB2321" i="39"/>
  <c r="AL2321" i="39" s="1"/>
  <c r="V2321" i="39"/>
  <c r="X2321" i="39"/>
  <c r="AH2321" i="39" s="1"/>
  <c r="AE2321" i="39" s="1"/>
  <c r="AD2321" i="39" s="1"/>
  <c r="X2322" i="39"/>
  <c r="AH2322" i="39" s="1"/>
  <c r="AB2323" i="39"/>
  <c r="AL2323" i="39" s="1"/>
  <c r="V2323" i="39"/>
  <c r="X2323" i="39"/>
  <c r="AH2323" i="39" s="1"/>
  <c r="AE2323" i="39" s="1"/>
  <c r="X2324" i="39"/>
  <c r="AH2324" i="39" s="1"/>
  <c r="AB2325" i="39"/>
  <c r="AL2325" i="39" s="1"/>
  <c r="V2325" i="39"/>
  <c r="X2325" i="39"/>
  <c r="AH2325" i="39" s="1"/>
  <c r="AE2325" i="39" s="1"/>
  <c r="X2326" i="39"/>
  <c r="AH2326" i="39" s="1"/>
  <c r="AE2326" i="39" s="1"/>
  <c r="AB2327" i="39"/>
  <c r="AL2327" i="39" s="1"/>
  <c r="V2327" i="39"/>
  <c r="X2327" i="39"/>
  <c r="AH2327" i="39" s="1"/>
  <c r="AE2327" i="39" s="1"/>
  <c r="X2328" i="39"/>
  <c r="AH2328" i="39" s="1"/>
  <c r="AB2329" i="39"/>
  <c r="AL2329" i="39" s="1"/>
  <c r="V2329" i="39"/>
  <c r="X2329" i="39"/>
  <c r="AH2329" i="39" s="1"/>
  <c r="AE2329" i="39" s="1"/>
  <c r="X2330" i="39"/>
  <c r="AH2330" i="39" s="1"/>
  <c r="AB2331" i="39"/>
  <c r="AL2331" i="39" s="1"/>
  <c r="V2331" i="39"/>
  <c r="X2331" i="39"/>
  <c r="AH2331" i="39" s="1"/>
  <c r="AE2331" i="39" s="1"/>
  <c r="X2332" i="39"/>
  <c r="AH2332" i="39" s="1"/>
  <c r="AE2332" i="39" s="1"/>
  <c r="AB2333" i="39"/>
  <c r="AL2333" i="39" s="1"/>
  <c r="V2333" i="39"/>
  <c r="X2333" i="39"/>
  <c r="AH2333" i="39" s="1"/>
  <c r="AE2333" i="39" s="1"/>
  <c r="AD2333" i="39" s="1"/>
  <c r="X2334" i="39"/>
  <c r="AH2334" i="39" s="1"/>
  <c r="AB2335" i="39"/>
  <c r="AL2335" i="39" s="1"/>
  <c r="V2335" i="39"/>
  <c r="X2335" i="39"/>
  <c r="AH2335" i="39" s="1"/>
  <c r="AE2335" i="39" s="1"/>
  <c r="X2336" i="39"/>
  <c r="AH2336" i="39" s="1"/>
  <c r="AB2337" i="39"/>
  <c r="AL2337" i="39" s="1"/>
  <c r="V2337" i="39"/>
  <c r="X2337" i="39"/>
  <c r="AH2337" i="39" s="1"/>
  <c r="AE2337" i="39" s="1"/>
  <c r="X2338" i="39"/>
  <c r="AH2338" i="39" s="1"/>
  <c r="AE2338" i="39" s="1"/>
  <c r="AB2339" i="39"/>
  <c r="AL2339" i="39" s="1"/>
  <c r="V2339" i="39"/>
  <c r="X2339" i="39"/>
  <c r="AH2339" i="39" s="1"/>
  <c r="AE2339" i="39" s="1"/>
  <c r="AD2339" i="39" s="1"/>
  <c r="X2340" i="39"/>
  <c r="AH2340" i="39" s="1"/>
  <c r="AB2341" i="39"/>
  <c r="V2341" i="39"/>
  <c r="X2341" i="39"/>
  <c r="AH2341" i="39" s="1"/>
  <c r="AE2341" i="39" s="1"/>
  <c r="AL2341" i="39"/>
  <c r="X2342" i="39"/>
  <c r="AH2342" i="39" s="1"/>
  <c r="AE2342" i="39" s="1"/>
  <c r="AB2343" i="39"/>
  <c r="AL2343" i="39" s="1"/>
  <c r="V2343" i="39"/>
  <c r="X2343" i="39"/>
  <c r="X2344" i="39"/>
  <c r="AH2344" i="39" s="1"/>
  <c r="AB2345" i="39"/>
  <c r="AL2345" i="39" s="1"/>
  <c r="V2345" i="39"/>
  <c r="X2345" i="39"/>
  <c r="X2346" i="39"/>
  <c r="AH2346" i="39" s="1"/>
  <c r="AB2347" i="39"/>
  <c r="AL2347" i="39" s="1"/>
  <c r="V2347" i="39"/>
  <c r="X2347" i="39"/>
  <c r="AH2347" i="39" s="1"/>
  <c r="AE2347" i="39" s="1"/>
  <c r="X2348" i="39"/>
  <c r="AH2348" i="39" s="1"/>
  <c r="AE2348" i="39" s="1"/>
  <c r="AB2349" i="39"/>
  <c r="AL2349" i="39" s="1"/>
  <c r="V2349" i="39"/>
  <c r="X2349" i="39"/>
  <c r="AH2349" i="39" s="1"/>
  <c r="AE2349" i="39" s="1"/>
  <c r="X2350" i="39"/>
  <c r="AH2350" i="39" s="1"/>
  <c r="AB2351" i="39"/>
  <c r="AL2351" i="39" s="1"/>
  <c r="V2351" i="39"/>
  <c r="X2351" i="39"/>
  <c r="X2352" i="39"/>
  <c r="AH2352" i="39" s="1"/>
  <c r="AB2353" i="39"/>
  <c r="V2353" i="39"/>
  <c r="X2353" i="39"/>
  <c r="AH2353" i="39" s="1"/>
  <c r="AE2353" i="39" s="1"/>
  <c r="AL2353" i="39"/>
  <c r="X2354" i="39"/>
  <c r="AH2354" i="39" s="1"/>
  <c r="AB2355" i="39"/>
  <c r="AL2355" i="39" s="1"/>
  <c r="V2355" i="39"/>
  <c r="X2355" i="39"/>
  <c r="AH2355" i="39" s="1"/>
  <c r="AE2355" i="39" s="1"/>
  <c r="X2356" i="39"/>
  <c r="AH2356" i="39" s="1"/>
  <c r="AB2357" i="39"/>
  <c r="AL2357" i="39" s="1"/>
  <c r="V2357" i="39"/>
  <c r="X2357" i="39"/>
  <c r="AH2357" i="39" s="1"/>
  <c r="AE2357" i="39" s="1"/>
  <c r="AD2357" i="39" s="1"/>
  <c r="X2358" i="39"/>
  <c r="AH2358" i="39" s="1"/>
  <c r="AE2358" i="39" s="1"/>
  <c r="AB2359" i="39"/>
  <c r="AL2359" i="39" s="1"/>
  <c r="V2359" i="39"/>
  <c r="X2359" i="39"/>
  <c r="AH2359" i="39" s="1"/>
  <c r="AE2359" i="39" s="1"/>
  <c r="X2360" i="39"/>
  <c r="AH2360" i="39" s="1"/>
  <c r="AB2361" i="39"/>
  <c r="AL2361" i="39" s="1"/>
  <c r="V2361" i="39"/>
  <c r="X2361" i="39"/>
  <c r="AH2361" i="39" s="1"/>
  <c r="AE2361" i="39" s="1"/>
  <c r="X2362" i="39"/>
  <c r="AH2362" i="39" s="1"/>
  <c r="AB2363" i="39"/>
  <c r="AL2363" i="39" s="1"/>
  <c r="V2363" i="39"/>
  <c r="X2363" i="39"/>
  <c r="AH2363" i="39" s="1"/>
  <c r="AE2363" i="39" s="1"/>
  <c r="X2364" i="39"/>
  <c r="AH2364" i="39" s="1"/>
  <c r="AE2364" i="39" s="1"/>
  <c r="AB2365" i="39"/>
  <c r="AL2365" i="39" s="1"/>
  <c r="V2365" i="39"/>
  <c r="X2365" i="39"/>
  <c r="AH2365" i="39" s="1"/>
  <c r="AE2365" i="39" s="1"/>
  <c r="X2366" i="39"/>
  <c r="AH2366" i="39" s="1"/>
  <c r="AB2367" i="39"/>
  <c r="V2367" i="39"/>
  <c r="X2367" i="39"/>
  <c r="AL2367" i="39"/>
  <c r="X2368" i="39"/>
  <c r="AH2368" i="39" s="1"/>
  <c r="AE2368" i="39" s="1"/>
  <c r="AB2369" i="39"/>
  <c r="AL2369" i="39" s="1"/>
  <c r="V2369" i="39"/>
  <c r="X2369" i="39"/>
  <c r="AH2369" i="39" s="1"/>
  <c r="AE2369" i="39" s="1"/>
  <c r="X2370" i="39"/>
  <c r="AH2370" i="39" s="1"/>
  <c r="AB2371" i="39"/>
  <c r="AL2371" i="39" s="1"/>
  <c r="V2371" i="39"/>
  <c r="X2371" i="39"/>
  <c r="AH2371" i="39" s="1"/>
  <c r="AE2371" i="39" s="1"/>
  <c r="X2372" i="39"/>
  <c r="AH2372" i="39" s="1"/>
  <c r="AB2373" i="39"/>
  <c r="AL2373" i="39" s="1"/>
  <c r="V2373" i="39"/>
  <c r="X2373" i="39"/>
  <c r="AH2373" i="39" s="1"/>
  <c r="AE2373" i="39" s="1"/>
  <c r="X2374" i="39"/>
  <c r="AH2374" i="39" s="1"/>
  <c r="AE2374" i="39" s="1"/>
  <c r="AB2375" i="39"/>
  <c r="AL2375" i="39" s="1"/>
  <c r="V2375" i="39"/>
  <c r="X2375" i="39"/>
  <c r="AH2375" i="39" s="1"/>
  <c r="AE2375" i="39" s="1"/>
  <c r="X2376" i="39"/>
  <c r="AH2376" i="39" s="1"/>
  <c r="AB2377" i="39"/>
  <c r="AL2377" i="39" s="1"/>
  <c r="V2377" i="39"/>
  <c r="X2377" i="39"/>
  <c r="AH2377" i="39" s="1"/>
  <c r="AE2377" i="39" s="1"/>
  <c r="X2378" i="39"/>
  <c r="AH2378" i="39" s="1"/>
  <c r="AB2379" i="39"/>
  <c r="AL2379" i="39" s="1"/>
  <c r="V2379" i="39"/>
  <c r="X2379" i="39"/>
  <c r="AH2379" i="39" s="1"/>
  <c r="AE2379" i="39" s="1"/>
  <c r="X2380" i="39"/>
  <c r="AH2380" i="39" s="1"/>
  <c r="AE2380" i="39" s="1"/>
  <c r="AB2381" i="39"/>
  <c r="AL2381" i="39" s="1"/>
  <c r="V2381" i="39"/>
  <c r="X2381" i="39"/>
  <c r="AH2381" i="39" s="1"/>
  <c r="AE2381" i="39" s="1"/>
  <c r="AD2381" i="39" s="1"/>
  <c r="X2382" i="39"/>
  <c r="AH2382" i="39" s="1"/>
  <c r="AB2383" i="39"/>
  <c r="AL2383" i="39" s="1"/>
  <c r="V2383" i="39"/>
  <c r="X2383" i="39"/>
  <c r="AH2383" i="39" s="1"/>
  <c r="AE2383" i="39" s="1"/>
  <c r="X2384" i="39"/>
  <c r="AH2384" i="39" s="1"/>
  <c r="AB2385" i="39"/>
  <c r="AL2385" i="39" s="1"/>
  <c r="V2385" i="39"/>
  <c r="X2385" i="39"/>
  <c r="AH2385" i="39" s="1"/>
  <c r="AE2385" i="39" s="1"/>
  <c r="X2386" i="39"/>
  <c r="AH2386" i="39" s="1"/>
  <c r="AE2386" i="39" s="1"/>
  <c r="AB2387" i="39"/>
  <c r="V2387" i="39"/>
  <c r="X2387" i="39"/>
  <c r="AH2387" i="39" s="1"/>
  <c r="AE2387" i="39" s="1"/>
  <c r="AL2387" i="39"/>
  <c r="X2388" i="39"/>
  <c r="AH2388" i="39" s="1"/>
  <c r="AB2389" i="39"/>
  <c r="AL2389" i="39" s="1"/>
  <c r="V2389" i="39"/>
  <c r="X2389" i="39"/>
  <c r="AH2389" i="39" s="1"/>
  <c r="AE2389" i="39" s="1"/>
  <c r="X2390" i="39"/>
  <c r="AH2390" i="39" s="1"/>
  <c r="AE2390" i="39" s="1"/>
  <c r="AB2391" i="39"/>
  <c r="V2391" i="39"/>
  <c r="X2391" i="39"/>
  <c r="AL2391" i="39"/>
  <c r="X2392" i="39"/>
  <c r="AH2392" i="39" s="1"/>
  <c r="AB2393" i="39"/>
  <c r="AL2393" i="39" s="1"/>
  <c r="V2393" i="39"/>
  <c r="X2393" i="39"/>
  <c r="AH2393" i="39" s="1"/>
  <c r="AE2393" i="39" s="1"/>
  <c r="AD2393" i="39" s="1"/>
  <c r="X2394" i="39"/>
  <c r="AH2394" i="39" s="1"/>
  <c r="AE2394" i="39" s="1"/>
  <c r="AB2395" i="39"/>
  <c r="AL2395" i="39" s="1"/>
  <c r="V2395" i="39"/>
  <c r="X2395" i="39"/>
  <c r="AH2395" i="39" s="1"/>
  <c r="AE2395" i="39" s="1"/>
  <c r="X2396" i="39"/>
  <c r="AH2396" i="39" s="1"/>
  <c r="AB2397" i="39"/>
  <c r="AL2397" i="39" s="1"/>
  <c r="V2397" i="39"/>
  <c r="X2397" i="39"/>
  <c r="AH2397" i="39" s="1"/>
  <c r="AE2397" i="39" s="1"/>
  <c r="X2398" i="39"/>
  <c r="AH2398" i="39" s="1"/>
  <c r="AB2399" i="39"/>
  <c r="AL2399" i="39" s="1"/>
  <c r="V2399" i="39"/>
  <c r="X2399" i="39"/>
  <c r="AH2399" i="39" s="1"/>
  <c r="AE2399" i="39" s="1"/>
  <c r="AD2399" i="39" s="1"/>
  <c r="X2400" i="39"/>
  <c r="AH2400" i="39" s="1"/>
  <c r="AE2400" i="39" s="1"/>
  <c r="AB2401" i="39"/>
  <c r="AL2401" i="39" s="1"/>
  <c r="V2401" i="39"/>
  <c r="X2401" i="39"/>
  <c r="AH2401" i="39" s="1"/>
  <c r="AE2401" i="39" s="1"/>
  <c r="X2402" i="39"/>
  <c r="AH2402" i="39" s="1"/>
  <c r="AB2403" i="39"/>
  <c r="AL2403" i="39" s="1"/>
  <c r="V2403" i="39"/>
  <c r="X2403" i="39"/>
  <c r="AH2403" i="39" s="1"/>
  <c r="AE2403" i="39" s="1"/>
  <c r="X2404" i="39"/>
  <c r="AH2404" i="39" s="1"/>
  <c r="AB2405" i="39"/>
  <c r="AL2405" i="39" s="1"/>
  <c r="V2405" i="39"/>
  <c r="X2405" i="39"/>
  <c r="X2406" i="39"/>
  <c r="AH2406" i="39" s="1"/>
  <c r="AE2406" i="39" s="1"/>
  <c r="AB2407" i="39"/>
  <c r="AL2407" i="39" s="1"/>
  <c r="V2407" i="39"/>
  <c r="X2407" i="39"/>
  <c r="AH2407" i="39" s="1"/>
  <c r="AE2407" i="39" s="1"/>
  <c r="X2408" i="39"/>
  <c r="AH2408" i="39" s="1"/>
  <c r="AB2409" i="39"/>
  <c r="AL2409" i="39" s="1"/>
  <c r="V2409" i="39"/>
  <c r="X2409" i="39"/>
  <c r="AH2409" i="39" s="1"/>
  <c r="AE2409" i="39" s="1"/>
  <c r="X2410" i="39"/>
  <c r="AH2410" i="39" s="1"/>
  <c r="AB2411" i="39"/>
  <c r="AL2411" i="39" s="1"/>
  <c r="V2411" i="39"/>
  <c r="X2411" i="39"/>
  <c r="AH2411" i="39" s="1"/>
  <c r="AE2411" i="39" s="1"/>
  <c r="AD2411" i="39" s="1"/>
  <c r="X2412" i="39"/>
  <c r="AH2412" i="39" s="1"/>
  <c r="AE2412" i="39" s="1"/>
  <c r="AB2413" i="39"/>
  <c r="V2413" i="39"/>
  <c r="X2413" i="39"/>
  <c r="AH2413" i="39" s="1"/>
  <c r="AE2413" i="39" s="1"/>
  <c r="AL2413" i="39"/>
  <c r="X2414" i="39"/>
  <c r="AH2414" i="39" s="1"/>
  <c r="AE2414" i="39" s="1"/>
  <c r="AB2415" i="39"/>
  <c r="AL2415" i="39" s="1"/>
  <c r="V2415" i="39"/>
  <c r="X2415" i="39"/>
  <c r="AH2415" i="39" s="1"/>
  <c r="AE2415" i="39" s="1"/>
  <c r="X2416" i="39"/>
  <c r="AH2416" i="39" s="1"/>
  <c r="AE2416" i="39" s="1"/>
  <c r="AB2417" i="39"/>
  <c r="AL2417" i="39" s="1"/>
  <c r="V2417" i="39"/>
  <c r="X2417" i="39"/>
  <c r="X2418" i="39"/>
  <c r="AH2418" i="39" s="1"/>
  <c r="AB2419" i="39"/>
  <c r="AL2419" i="39" s="1"/>
  <c r="V2419" i="39"/>
  <c r="X2419" i="39"/>
  <c r="AH2419" i="39" s="1"/>
  <c r="AE2419" i="39" s="1"/>
  <c r="X2420" i="39"/>
  <c r="AH2420" i="39" s="1"/>
  <c r="AB2421" i="39"/>
  <c r="AL2421" i="39" s="1"/>
  <c r="V2421" i="39"/>
  <c r="X2421" i="39"/>
  <c r="AH2421" i="39" s="1"/>
  <c r="AE2421" i="39" s="1"/>
  <c r="X2422" i="39"/>
  <c r="AH2422" i="39" s="1"/>
  <c r="AE2422" i="39" s="1"/>
  <c r="AB2423" i="39"/>
  <c r="AL2423" i="39" s="1"/>
  <c r="V2423" i="39"/>
  <c r="X2423" i="39"/>
  <c r="AH2423" i="39" s="1"/>
  <c r="AE2423" i="39" s="1"/>
  <c r="AD2423" i="39" s="1"/>
  <c r="X2424" i="39"/>
  <c r="AH2424" i="39" s="1"/>
  <c r="AB2425" i="39"/>
  <c r="V2425" i="39"/>
  <c r="X2425" i="39"/>
  <c r="AH2425" i="39" s="1"/>
  <c r="AE2425" i="39" s="1"/>
  <c r="AL2425" i="39"/>
  <c r="X2426" i="39"/>
  <c r="AH2426" i="39" s="1"/>
  <c r="AE2426" i="39" s="1"/>
  <c r="AB2427" i="39"/>
  <c r="AL2427" i="39" s="1"/>
  <c r="V2427" i="39"/>
  <c r="X2427" i="39"/>
  <c r="AH2427" i="39" s="1"/>
  <c r="AE2427" i="39" s="1"/>
  <c r="X2428" i="39"/>
  <c r="AH2428" i="39" s="1"/>
  <c r="AB2429" i="39"/>
  <c r="AL2429" i="39" s="1"/>
  <c r="V2429" i="39"/>
  <c r="X2429" i="39"/>
  <c r="AH2429" i="39" s="1"/>
  <c r="AE2429" i="39" s="1"/>
  <c r="X2430" i="39"/>
  <c r="AH2430" i="39" s="1"/>
  <c r="AB2431" i="39"/>
  <c r="AL2431" i="39" s="1"/>
  <c r="V2431" i="39"/>
  <c r="X2431" i="39"/>
  <c r="AH2431" i="39" s="1"/>
  <c r="AE2431" i="39" s="1"/>
  <c r="X2432" i="39"/>
  <c r="AH2432" i="39" s="1"/>
  <c r="AE2432" i="39" s="1"/>
  <c r="AB2433" i="39"/>
  <c r="AL2433" i="39" s="1"/>
  <c r="V2433" i="39"/>
  <c r="X2433" i="39"/>
  <c r="AH2433" i="39" s="1"/>
  <c r="AE2433" i="39" s="1"/>
  <c r="X2434" i="39"/>
  <c r="AH2434" i="39" s="1"/>
  <c r="AB2435" i="39"/>
  <c r="AL2435" i="39" s="1"/>
  <c r="V2435" i="39"/>
  <c r="X2435" i="39"/>
  <c r="AH2435" i="39" s="1"/>
  <c r="AE2435" i="39" s="1"/>
  <c r="X2436" i="39"/>
  <c r="AH2436" i="39" s="1"/>
  <c r="AB2437" i="39"/>
  <c r="AL2437" i="39" s="1"/>
  <c r="V2437" i="39"/>
  <c r="X2437" i="39"/>
  <c r="AH2437" i="39" s="1"/>
  <c r="AE2437" i="39" s="1"/>
  <c r="X2438" i="39"/>
  <c r="AH2438" i="39" s="1"/>
  <c r="AE2438" i="39" s="1"/>
  <c r="AB2439" i="39"/>
  <c r="V2439" i="39"/>
  <c r="X2439" i="39"/>
  <c r="AH2439" i="39" s="1"/>
  <c r="AE2439" i="39" s="1"/>
  <c r="AL2439" i="39"/>
  <c r="X2440" i="39"/>
  <c r="AH2440" i="39" s="1"/>
  <c r="AB2441" i="39"/>
  <c r="AL2441" i="39" s="1"/>
  <c r="V2441" i="39"/>
  <c r="X2441" i="39"/>
  <c r="AH2441" i="39" s="1"/>
  <c r="AE2441" i="39" s="1"/>
  <c r="AD2441" i="39" s="1"/>
  <c r="X2442" i="39"/>
  <c r="AH2442" i="39" s="1"/>
  <c r="AE2442" i="39" s="1"/>
  <c r="AB2443" i="39"/>
  <c r="AL2443" i="39" s="1"/>
  <c r="V2443" i="39"/>
  <c r="X2443" i="39"/>
  <c r="AH2443" i="39" s="1"/>
  <c r="AE2443" i="39" s="1"/>
  <c r="X2444" i="39"/>
  <c r="AH2444" i="39" s="1"/>
  <c r="AB2445" i="39"/>
  <c r="AL2445" i="39" s="1"/>
  <c r="V2445" i="39"/>
  <c r="X2445" i="39"/>
  <c r="AH2445" i="39" s="1"/>
  <c r="AE2445" i="39" s="1"/>
  <c r="X2446" i="39"/>
  <c r="AH2446" i="39" s="1"/>
  <c r="AB2447" i="39"/>
  <c r="AL2447" i="39" s="1"/>
  <c r="V2447" i="39"/>
  <c r="X2447" i="39"/>
  <c r="AH2447" i="39" s="1"/>
  <c r="AE2447" i="39" s="1"/>
  <c r="X2448" i="39"/>
  <c r="AH2448" i="39" s="1"/>
  <c r="AE2448" i="39" s="1"/>
  <c r="AB2449" i="39"/>
  <c r="AL2449" i="39" s="1"/>
  <c r="V2449" i="39"/>
  <c r="X2449" i="39"/>
  <c r="AH2449" i="39" s="1"/>
  <c r="AE2449" i="39" s="1"/>
  <c r="X2450" i="39"/>
  <c r="AH2450" i="39" s="1"/>
  <c r="AB2451" i="39"/>
  <c r="AL2451" i="39" s="1"/>
  <c r="V2451" i="39"/>
  <c r="X2451" i="39"/>
  <c r="AH2451" i="39" s="1"/>
  <c r="AE2451" i="39" s="1"/>
  <c r="X2452" i="39"/>
  <c r="AH2452" i="39" s="1"/>
  <c r="AB2453" i="39"/>
  <c r="AL2453" i="39" s="1"/>
  <c r="V2453" i="39"/>
  <c r="X2453" i="39"/>
  <c r="X2454" i="39"/>
  <c r="AH2454" i="39" s="1"/>
  <c r="AE2454" i="39" s="1"/>
  <c r="AB2455" i="39"/>
  <c r="AL2455" i="39" s="1"/>
  <c r="V2455" i="39"/>
  <c r="X2455" i="39"/>
  <c r="AH2455" i="39" s="1"/>
  <c r="AE2455" i="39" s="1"/>
  <c r="X2456" i="39"/>
  <c r="AH2456" i="39" s="1"/>
  <c r="AB2457" i="39"/>
  <c r="AL2457" i="39" s="1"/>
  <c r="V2457" i="39"/>
  <c r="X2457" i="39"/>
  <c r="AH2457" i="39" s="1"/>
  <c r="AE2457" i="39" s="1"/>
  <c r="X2458" i="39"/>
  <c r="AH2458" i="39" s="1"/>
  <c r="AB2459" i="39"/>
  <c r="V2459" i="39"/>
  <c r="X2459" i="39"/>
  <c r="AH2459" i="39" s="1"/>
  <c r="AE2459" i="39" s="1"/>
  <c r="AD2459" i="39" s="1"/>
  <c r="AL2459" i="39"/>
  <c r="X2460" i="39"/>
  <c r="AH2460" i="39" s="1"/>
  <c r="AB2461" i="39"/>
  <c r="AL2461" i="39" s="1"/>
  <c r="V2461" i="39"/>
  <c r="X2461" i="39"/>
  <c r="AH2461" i="39" s="1"/>
  <c r="AE2461" i="39" s="1"/>
  <c r="X2462" i="39"/>
  <c r="AH2462" i="39" s="1"/>
  <c r="AB2463" i="39"/>
  <c r="V2463" i="39"/>
  <c r="X2463" i="39"/>
  <c r="AH2463" i="39" s="1"/>
  <c r="AE2463" i="39" s="1"/>
  <c r="AL2463" i="39"/>
  <c r="X2464" i="39"/>
  <c r="AH2464" i="39" s="1"/>
  <c r="AB2465" i="39"/>
  <c r="AL2465" i="39" s="1"/>
  <c r="V2465" i="39"/>
  <c r="X2465" i="39"/>
  <c r="AH2465" i="39" s="1"/>
  <c r="AE2465" i="39" s="1"/>
  <c r="AD2465" i="39" s="1"/>
  <c r="X2466" i="39"/>
  <c r="AH2466" i="39" s="1"/>
  <c r="AB2467" i="39"/>
  <c r="AL2467" i="39" s="1"/>
  <c r="V2467" i="39"/>
  <c r="X2467" i="39"/>
  <c r="AH2467" i="39" s="1"/>
  <c r="AE2467" i="39" s="1"/>
  <c r="X2468" i="39"/>
  <c r="AH2468" i="39" s="1"/>
  <c r="AE2468" i="39" s="1"/>
  <c r="AB2469" i="39"/>
  <c r="AL2469" i="39" s="1"/>
  <c r="V2469" i="39"/>
  <c r="X2469" i="39"/>
  <c r="AH2469" i="39" s="1"/>
  <c r="AE2469" i="39" s="1"/>
  <c r="X2470" i="39"/>
  <c r="AH2470" i="39" s="1"/>
  <c r="AB2471" i="39"/>
  <c r="AL2471" i="39" s="1"/>
  <c r="V2471" i="39"/>
  <c r="X2471" i="39"/>
  <c r="AH2471" i="39" s="1"/>
  <c r="AE2471" i="39" s="1"/>
  <c r="AD2471" i="39" s="1"/>
  <c r="X2472" i="39"/>
  <c r="AH2472" i="39" s="1"/>
  <c r="AB2473" i="39"/>
  <c r="AL2473" i="39" s="1"/>
  <c r="V2473" i="39"/>
  <c r="X2473" i="39"/>
  <c r="AH2473" i="39" s="1"/>
  <c r="AE2473" i="39" s="1"/>
  <c r="X2474" i="39"/>
  <c r="AH2474" i="39" s="1"/>
  <c r="AE2474" i="39" s="1"/>
  <c r="AB2475" i="39"/>
  <c r="AL2475" i="39" s="1"/>
  <c r="V2475" i="39"/>
  <c r="X2475" i="39"/>
  <c r="AH2475" i="39" s="1"/>
  <c r="AE2475" i="39" s="1"/>
  <c r="X2476" i="39"/>
  <c r="AH2476" i="39" s="1"/>
  <c r="AB2477" i="39"/>
  <c r="AL2477" i="39" s="1"/>
  <c r="V2477" i="39"/>
  <c r="X2477" i="39"/>
  <c r="AH2477" i="39" s="1"/>
  <c r="AE2477" i="39" s="1"/>
  <c r="AD2477" i="39" s="1"/>
  <c r="X2478" i="39"/>
  <c r="AH2478" i="39" s="1"/>
  <c r="AB2479" i="39"/>
  <c r="AL2479" i="39" s="1"/>
  <c r="V2479" i="39"/>
  <c r="X2479" i="39"/>
  <c r="AH2479" i="39" s="1"/>
  <c r="AE2479" i="39" s="1"/>
  <c r="X2480" i="39"/>
  <c r="AH2480" i="39" s="1"/>
  <c r="AE2480" i="39" s="1"/>
  <c r="AB2481" i="39"/>
  <c r="AL2481" i="39" s="1"/>
  <c r="V2481" i="39"/>
  <c r="X2481" i="39"/>
  <c r="AH2481" i="39" s="1"/>
  <c r="AE2481" i="39" s="1"/>
  <c r="X2482" i="39"/>
  <c r="AH2482" i="39" s="1"/>
  <c r="AB2483" i="39"/>
  <c r="AL2483" i="39" s="1"/>
  <c r="V2483" i="39"/>
  <c r="X2483" i="39"/>
  <c r="AH2483" i="39" s="1"/>
  <c r="AE2483" i="39" s="1"/>
  <c r="AD2483" i="39" s="1"/>
  <c r="X2484" i="39"/>
  <c r="AH2484" i="39" s="1"/>
  <c r="AB2485" i="39"/>
  <c r="V2485" i="39"/>
  <c r="X2485" i="39"/>
  <c r="AH2485" i="39" s="1"/>
  <c r="AE2485" i="39" s="1"/>
  <c r="AL2485" i="39"/>
  <c r="X2486" i="39"/>
  <c r="AH2486" i="39" s="1"/>
  <c r="AB2487" i="39"/>
  <c r="AL2487" i="39" s="1"/>
  <c r="V2487" i="39"/>
  <c r="X2487" i="39"/>
  <c r="AH2487" i="39" s="1"/>
  <c r="AE2487" i="39" s="1"/>
  <c r="X2488" i="39"/>
  <c r="AH2488" i="39" s="1"/>
  <c r="AB2489" i="39"/>
  <c r="AL2489" i="39" s="1"/>
  <c r="V2489" i="39"/>
  <c r="X2489" i="39"/>
  <c r="X2490" i="39"/>
  <c r="AH2490" i="39" s="1"/>
  <c r="AE2490" i="39" s="1"/>
  <c r="AB2491" i="39"/>
  <c r="AL2491" i="39" s="1"/>
  <c r="V2491" i="39"/>
  <c r="X2491" i="39"/>
  <c r="AH2491" i="39" s="1"/>
  <c r="AE2491" i="39" s="1"/>
  <c r="X2492" i="39"/>
  <c r="AH2492" i="39" s="1"/>
  <c r="AB2493" i="39"/>
  <c r="AL2493" i="39" s="1"/>
  <c r="V2493" i="39"/>
  <c r="X2493" i="39"/>
  <c r="AH2493" i="39" s="1"/>
  <c r="AE2493" i="39" s="1"/>
  <c r="X2494" i="39"/>
  <c r="AH2494" i="39" s="1"/>
  <c r="AB2495" i="39"/>
  <c r="AL2495" i="39" s="1"/>
  <c r="V2495" i="39"/>
  <c r="X2495" i="39"/>
  <c r="X2496" i="39"/>
  <c r="AH2496" i="39" s="1"/>
  <c r="AE2496" i="39" s="1"/>
  <c r="AB2497" i="39"/>
  <c r="V2497" i="39"/>
  <c r="X2497" i="39"/>
  <c r="AH2497" i="39" s="1"/>
  <c r="AE2497" i="39" s="1"/>
  <c r="AL2497" i="39"/>
  <c r="X2498" i="39"/>
  <c r="AH2498" i="39" s="1"/>
  <c r="AB2499" i="39"/>
  <c r="AL2499" i="39" s="1"/>
  <c r="V2499" i="39"/>
  <c r="X2499" i="39"/>
  <c r="AH2499" i="39" s="1"/>
  <c r="AE2499" i="39" s="1"/>
  <c r="X2500" i="39"/>
  <c r="AH2500" i="39" s="1"/>
  <c r="AE2500" i="39" s="1"/>
  <c r="AB2501" i="39"/>
  <c r="AL2501" i="39" s="1"/>
  <c r="V2501" i="39"/>
  <c r="X2501" i="39"/>
  <c r="AH2501" i="39" s="1"/>
  <c r="AE2501" i="39" s="1"/>
  <c r="X2502" i="39"/>
  <c r="AH2502" i="39" s="1"/>
  <c r="AB2503" i="39"/>
  <c r="AL2503" i="39" s="1"/>
  <c r="V2503" i="39"/>
  <c r="X2503" i="39"/>
  <c r="AH2503" i="39" s="1"/>
  <c r="AE2503" i="39" s="1"/>
  <c r="X2504" i="39"/>
  <c r="AH2504" i="39" s="1"/>
  <c r="AB2505" i="39"/>
  <c r="AL2505" i="39" s="1"/>
  <c r="V2505" i="39"/>
  <c r="X2505" i="39"/>
  <c r="AH2505" i="39" s="1"/>
  <c r="AE2505" i="39" s="1"/>
  <c r="X2506" i="39"/>
  <c r="AH2506" i="39" s="1"/>
  <c r="AE2506" i="39" s="1"/>
  <c r="AB2507" i="39"/>
  <c r="AL2507" i="39" s="1"/>
  <c r="V2507" i="39"/>
  <c r="X2507" i="39"/>
  <c r="AH2507" i="39" s="1"/>
  <c r="AE2507" i="39" s="1"/>
  <c r="AD2507" i="39" s="1"/>
  <c r="X2508" i="39"/>
  <c r="AH2508" i="39" s="1"/>
  <c r="AB2509" i="39"/>
  <c r="AL2509" i="39" s="1"/>
  <c r="V2509" i="39"/>
  <c r="X2509" i="39"/>
  <c r="AH2509" i="39" s="1"/>
  <c r="AE2509" i="39" s="1"/>
  <c r="X2510" i="39"/>
  <c r="AH2510" i="39" s="1"/>
  <c r="AB2511" i="39"/>
  <c r="V2511" i="39"/>
  <c r="X2511" i="39"/>
  <c r="AH2511" i="39" s="1"/>
  <c r="AE2511" i="39" s="1"/>
  <c r="AL2511" i="39"/>
  <c r="X2512" i="39"/>
  <c r="AH2512" i="39" s="1"/>
  <c r="AB2513" i="39"/>
  <c r="AL2513" i="39" s="1"/>
  <c r="V2513" i="39"/>
  <c r="X2513" i="39"/>
  <c r="AH2513" i="39" s="1"/>
  <c r="AE2513" i="39" s="1"/>
  <c r="X2514" i="39"/>
  <c r="AH2514" i="39" s="1"/>
  <c r="AB2515" i="39"/>
  <c r="AL2515" i="39" s="1"/>
  <c r="V2515" i="39"/>
  <c r="X2515" i="39"/>
  <c r="AH2515" i="39" s="1"/>
  <c r="AE2515" i="39" s="1"/>
  <c r="X2516" i="39"/>
  <c r="AH2516" i="39" s="1"/>
  <c r="AE2516" i="39" s="1"/>
  <c r="AB2517" i="39"/>
  <c r="AL2517" i="39" s="1"/>
  <c r="V2517" i="39"/>
  <c r="X2517" i="39"/>
  <c r="AH2517" i="39" s="1"/>
  <c r="AE2517" i="39" s="1"/>
  <c r="X2518" i="39"/>
  <c r="AH2518" i="39" s="1"/>
  <c r="AB2519" i="39"/>
  <c r="AL2519" i="39" s="1"/>
  <c r="V2519" i="39"/>
  <c r="X2519" i="39"/>
  <c r="AH2519" i="39" s="1"/>
  <c r="AE2519" i="39" s="1"/>
  <c r="AD2519" i="39" s="1"/>
  <c r="X2520" i="39"/>
  <c r="AH2520" i="39" s="1"/>
  <c r="AB2521" i="39"/>
  <c r="AL2521" i="39" s="1"/>
  <c r="V2521" i="39"/>
  <c r="X2521" i="39"/>
  <c r="AH2521" i="39" s="1"/>
  <c r="AE2521" i="39" s="1"/>
  <c r="X2522" i="39"/>
  <c r="AH2522" i="39" s="1"/>
  <c r="AE2522" i="39" s="1"/>
  <c r="AB2523" i="39"/>
  <c r="AL2523" i="39" s="1"/>
  <c r="V2523" i="39"/>
  <c r="X2523" i="39"/>
  <c r="AH2523" i="39" s="1"/>
  <c r="AE2523" i="39" s="1"/>
  <c r="X2524" i="39"/>
  <c r="AH2524" i="39" s="1"/>
  <c r="AB2525" i="39"/>
  <c r="AL2525" i="39" s="1"/>
  <c r="V2525" i="39"/>
  <c r="X2525" i="39"/>
  <c r="AH2525" i="39" s="1"/>
  <c r="AE2525" i="39" s="1"/>
  <c r="X2526" i="39"/>
  <c r="AH2526" i="39" s="1"/>
  <c r="AB2527" i="39"/>
  <c r="AL2527" i="39" s="1"/>
  <c r="V2527" i="39"/>
  <c r="X2527" i="39"/>
  <c r="AH2527" i="39" s="1"/>
  <c r="AE2527" i="39" s="1"/>
  <c r="X2528" i="39"/>
  <c r="AH2528" i="39" s="1"/>
  <c r="AE2528" i="39" s="1"/>
  <c r="AB2529" i="39"/>
  <c r="AL2529" i="39" s="1"/>
  <c r="V2529" i="39"/>
  <c r="X2529" i="39"/>
  <c r="AH2529" i="39" s="1"/>
  <c r="AE2529" i="39" s="1"/>
  <c r="X2530" i="39"/>
  <c r="AH2530" i="39" s="1"/>
  <c r="W2533" i="39"/>
  <c r="X2533" i="39"/>
  <c r="AH2533" i="39" s="1"/>
  <c r="AE2533" i="39" s="1"/>
  <c r="Z2533" i="39"/>
  <c r="AJ2533" i="39" s="1"/>
  <c r="AJ2534" i="39"/>
  <c r="AA2535" i="39"/>
  <c r="AK2535" i="39" s="1"/>
  <c r="W2539" i="39"/>
  <c r="AG2539" i="39" s="1"/>
  <c r="X2539" i="39"/>
  <c r="AH2539" i="39" s="1"/>
  <c r="AE2539" i="39" s="1"/>
  <c r="Z2539" i="39"/>
  <c r="AJ2539" i="39" s="1"/>
  <c r="AK2540" i="39"/>
  <c r="AH2547" i="39"/>
  <c r="AE2547" i="39" s="1"/>
  <c r="AI2550" i="39"/>
  <c r="AL2550" i="39"/>
  <c r="AF2550" i="39"/>
  <c r="AH2550" i="39"/>
  <c r="AE2550" i="39" s="1"/>
  <c r="AK2550" i="39"/>
  <c r="AH2552" i="39"/>
  <c r="AE2552" i="39" s="1"/>
  <c r="AL2555" i="39"/>
  <c r="AF2555" i="39"/>
  <c r="AI2555" i="39"/>
  <c r="AJ2555" i="39"/>
  <c r="AG2566" i="39"/>
  <c r="AJ2570" i="39"/>
  <c r="AJ2571" i="39"/>
  <c r="AJ2573" i="39"/>
  <c r="AI2578" i="39"/>
  <c r="AL2578" i="39"/>
  <c r="AF2578" i="39"/>
  <c r="AK2578" i="39"/>
  <c r="AH2578" i="39"/>
  <c r="AE2578" i="39" s="1"/>
  <c r="AL2581" i="39"/>
  <c r="AF2581" i="39"/>
  <c r="AI2581" i="39"/>
  <c r="AH2581" i="39"/>
  <c r="AK2581" i="39"/>
  <c r="AI2594" i="39"/>
  <c r="AL2594" i="39"/>
  <c r="AF2594" i="39"/>
  <c r="AK2594" i="39"/>
  <c r="AH2594" i="39"/>
  <c r="AJ2598" i="39"/>
  <c r="AJ2601" i="39"/>
  <c r="AH2602" i="39"/>
  <c r="AK2603" i="39"/>
  <c r="AL2617" i="39"/>
  <c r="AF2617" i="39"/>
  <c r="AI2617" i="39"/>
  <c r="AH2617" i="39"/>
  <c r="AE2617" i="39" s="1"/>
  <c r="AK2617" i="39"/>
  <c r="AI2622" i="39"/>
  <c r="AL2622" i="39"/>
  <c r="AF2622" i="39"/>
  <c r="AK2622" i="39"/>
  <c r="AH2622" i="39"/>
  <c r="AE2622" i="39" s="1"/>
  <c r="AD2622" i="39" s="1"/>
  <c r="AI2626" i="39"/>
  <c r="AL2626" i="39"/>
  <c r="AF2626" i="39"/>
  <c r="AK2626" i="39"/>
  <c r="AG2630" i="39"/>
  <c r="AK2631" i="39"/>
  <c r="AH2636" i="39"/>
  <c r="AE2636" i="39" s="1"/>
  <c r="AF2639" i="39"/>
  <c r="AI2639" i="39"/>
  <c r="AH2639" i="39"/>
  <c r="AG2651" i="39"/>
  <c r="AI2654" i="39"/>
  <c r="AL2654" i="39"/>
  <c r="AF2654" i="39"/>
  <c r="AK2654" i="39"/>
  <c r="AH2654" i="39"/>
  <c r="AJ2658" i="39"/>
  <c r="AH2662" i="39"/>
  <c r="AE2662" i="39" s="1"/>
  <c r="AK2663" i="39"/>
  <c r="AI2670" i="39"/>
  <c r="AL2670" i="39"/>
  <c r="AF2670" i="39"/>
  <c r="AK2670" i="39"/>
  <c r="AH2670" i="39"/>
  <c r="AE2670" i="39" s="1"/>
  <c r="AD2670" i="39" s="1"/>
  <c r="AL2671" i="39"/>
  <c r="AF2671" i="39"/>
  <c r="AI2671" i="39"/>
  <c r="AH2671" i="39"/>
  <c r="AJ2671" i="39"/>
  <c r="AI2674" i="39"/>
  <c r="AL2674" i="39"/>
  <c r="AF2674" i="39"/>
  <c r="AK2674" i="39"/>
  <c r="AG2678" i="39"/>
  <c r="AK2679" i="39"/>
  <c r="AI2690" i="39"/>
  <c r="AL2690" i="39"/>
  <c r="AF2690" i="39"/>
  <c r="AK2690" i="39"/>
  <c r="AH2690" i="39"/>
  <c r="AJ2694" i="39"/>
  <c r="AH2698" i="39"/>
  <c r="AE2698" i="39" s="1"/>
  <c r="AK2699" i="39"/>
  <c r="AF2713" i="39"/>
  <c r="AI2713" i="39"/>
  <c r="AH2713" i="39"/>
  <c r="AK2713" i="39"/>
  <c r="AI2718" i="39"/>
  <c r="AL2718" i="39"/>
  <c r="AF2718" i="39"/>
  <c r="AK2718" i="39"/>
  <c r="AH2718" i="39"/>
  <c r="AF2719" i="39"/>
  <c r="AI2719" i="39"/>
  <c r="AH2719" i="39"/>
  <c r="AJ2719" i="39"/>
  <c r="AI2722" i="39"/>
  <c r="AL2722" i="39"/>
  <c r="AF2722" i="39"/>
  <c r="AK2722" i="39"/>
  <c r="AG2726" i="39"/>
  <c r="AK2727" i="39"/>
  <c r="AI2738" i="39"/>
  <c r="AL2738" i="39"/>
  <c r="AF2738" i="39"/>
  <c r="AK2738" i="39"/>
  <c r="AH2738" i="39"/>
  <c r="AJ2742" i="39"/>
  <c r="AH2746" i="39"/>
  <c r="AE2746" i="39" s="1"/>
  <c r="AK2747" i="39"/>
  <c r="AL2761" i="39"/>
  <c r="AF2761" i="39"/>
  <c r="AI2761" i="39"/>
  <c r="AH2761" i="39"/>
  <c r="AE2761" i="39" s="1"/>
  <c r="AK2761" i="39"/>
  <c r="AH2768" i="39"/>
  <c r="AF2771" i="39"/>
  <c r="AI2771" i="39"/>
  <c r="AH2771" i="39"/>
  <c r="AF2775" i="39"/>
  <c r="AI2775" i="39"/>
  <c r="AH2775" i="39"/>
  <c r="AK2775" i="39"/>
  <c r="AG2776" i="39"/>
  <c r="AF2781" i="39"/>
  <c r="AI2781" i="39"/>
  <c r="AH2781" i="39"/>
  <c r="AE2781" i="39" s="1"/>
  <c r="AK2781" i="39"/>
  <c r="AG2782" i="39"/>
  <c r="AF2787" i="39"/>
  <c r="AI2787" i="39"/>
  <c r="AH2787" i="39"/>
  <c r="AE2787" i="39" s="1"/>
  <c r="AK2787" i="39"/>
  <c r="AG2788" i="39"/>
  <c r="AF2793" i="39"/>
  <c r="AI2793" i="39"/>
  <c r="AH2793" i="39"/>
  <c r="AK2793" i="39"/>
  <c r="AG2794" i="39"/>
  <c r="AF2799" i="39"/>
  <c r="AI2799" i="39"/>
  <c r="AH2799" i="39"/>
  <c r="AE2799" i="39" s="1"/>
  <c r="AK2799" i="39"/>
  <c r="AG2800" i="39"/>
  <c r="AF2805" i="39"/>
  <c r="AI2805" i="39"/>
  <c r="AH2805" i="39"/>
  <c r="AE2805" i="39" s="1"/>
  <c r="AK2805" i="39"/>
  <c r="AG2806" i="39"/>
  <c r="AF2811" i="39"/>
  <c r="AI2811" i="39"/>
  <c r="AH2811" i="39"/>
  <c r="AK2811" i="39"/>
  <c r="AG2812" i="39"/>
  <c r="AH2816" i="39"/>
  <c r="AL2816" i="39"/>
  <c r="AF2816" i="39"/>
  <c r="AK2816" i="39"/>
  <c r="AG2816" i="39"/>
  <c r="AH2818" i="39"/>
  <c r="AL2818" i="39"/>
  <c r="AF2818" i="39"/>
  <c r="AK2818" i="39"/>
  <c r="AH2820" i="39"/>
  <c r="AL2820" i="39"/>
  <c r="AF2820" i="39"/>
  <c r="AK2820" i="39"/>
  <c r="AG2820" i="39"/>
  <c r="AH2822" i="39"/>
  <c r="AL2822" i="39"/>
  <c r="AF2822" i="39"/>
  <c r="AK2822" i="39"/>
  <c r="AG2822" i="39"/>
  <c r="AH2824" i="39"/>
  <c r="AL2824" i="39"/>
  <c r="AF2824" i="39"/>
  <c r="AK2824" i="39"/>
  <c r="AH2826" i="39"/>
  <c r="AL2826" i="39"/>
  <c r="AF2826" i="39"/>
  <c r="AK2826" i="39"/>
  <c r="AG2826" i="39"/>
  <c r="AH2828" i="39"/>
  <c r="AL2828" i="39"/>
  <c r="AF2828" i="39"/>
  <c r="AK2828" i="39"/>
  <c r="AG2828" i="39"/>
  <c r="AH2830" i="39"/>
  <c r="AG2830" i="39"/>
  <c r="AL2830" i="39"/>
  <c r="AF2830" i="39"/>
  <c r="AK2830" i="39"/>
  <c r="AF2835" i="39"/>
  <c r="AK2835" i="39"/>
  <c r="AJ2835" i="39"/>
  <c r="AI2835" i="39"/>
  <c r="AH2835" i="39"/>
  <c r="AH2842" i="39"/>
  <c r="AG2842" i="39"/>
  <c r="AL2842" i="39"/>
  <c r="AF2842" i="39"/>
  <c r="AK2842" i="39"/>
  <c r="AF2847" i="39"/>
  <c r="AK2847" i="39"/>
  <c r="AJ2847" i="39"/>
  <c r="AI2847" i="39"/>
  <c r="AH2847" i="39"/>
  <c r="AE2847" i="39" s="1"/>
  <c r="AH2854" i="39"/>
  <c r="AG2854" i="39"/>
  <c r="AL2854" i="39"/>
  <c r="AF2854" i="39"/>
  <c r="AK2854" i="39"/>
  <c r="W2856" i="39"/>
  <c r="AG2856" i="39" s="1"/>
  <c r="Z2856" i="39"/>
  <c r="AJ2856" i="39" s="1"/>
  <c r="Y2856" i="39"/>
  <c r="AI2856" i="39" s="1"/>
  <c r="X2856" i="39"/>
  <c r="AH2856" i="39" s="1"/>
  <c r="AE2856" i="39" s="1"/>
  <c r="V2856" i="39"/>
  <c r="AB2856" i="39"/>
  <c r="AL2856" i="39" s="1"/>
  <c r="W2862" i="39"/>
  <c r="AG2862" i="39" s="1"/>
  <c r="Z2862" i="39"/>
  <c r="AJ2862" i="39" s="1"/>
  <c r="Y2862" i="39"/>
  <c r="AI2862" i="39" s="1"/>
  <c r="X2862" i="39"/>
  <c r="AH2862" i="39" s="1"/>
  <c r="AE2862" i="39" s="1"/>
  <c r="V2862" i="39"/>
  <c r="AB2862" i="39"/>
  <c r="AL2862" i="39" s="1"/>
  <c r="AA2862" i="39"/>
  <c r="AK2862" i="39" s="1"/>
  <c r="AL2865" i="39"/>
  <c r="AF2865" i="39"/>
  <c r="AG2865" i="39"/>
  <c r="AK2865" i="39"/>
  <c r="AJ2865" i="39"/>
  <c r="AI2865" i="39"/>
  <c r="AH2865" i="39"/>
  <c r="AE2865" i="39" s="1"/>
  <c r="W2868" i="39"/>
  <c r="AG2868" i="39" s="1"/>
  <c r="Z2868" i="39"/>
  <c r="AJ2868" i="39" s="1"/>
  <c r="Y2868" i="39"/>
  <c r="AI2868" i="39" s="1"/>
  <c r="X2868" i="39"/>
  <c r="AH2868" i="39" s="1"/>
  <c r="V2868" i="39"/>
  <c r="AB2868" i="39"/>
  <c r="W2874" i="39"/>
  <c r="AG2874" i="39" s="1"/>
  <c r="Z2874" i="39"/>
  <c r="AJ2874" i="39" s="1"/>
  <c r="Y2874" i="39"/>
  <c r="AI2874" i="39" s="1"/>
  <c r="X2874" i="39"/>
  <c r="AH2874" i="39" s="1"/>
  <c r="V2874" i="39"/>
  <c r="AB2874" i="39"/>
  <c r="AA2874" i="39"/>
  <c r="AK2874" i="39" s="1"/>
  <c r="AL2877" i="39"/>
  <c r="AF2877" i="39"/>
  <c r="AG2877" i="39"/>
  <c r="AK2877" i="39"/>
  <c r="AJ2877" i="39"/>
  <c r="AI2877" i="39"/>
  <c r="AH2877" i="39"/>
  <c r="AE2877" i="39" s="1"/>
  <c r="AH2878" i="39"/>
  <c r="AE2878" i="39" s="1"/>
  <c r="W2880" i="39"/>
  <c r="Z2880" i="39"/>
  <c r="AJ2880" i="39" s="1"/>
  <c r="Y2880" i="39"/>
  <c r="X2880" i="39"/>
  <c r="AH2880" i="39" s="1"/>
  <c r="V2880" i="39"/>
  <c r="AB2880" i="39"/>
  <c r="AL2880" i="39" s="1"/>
  <c r="AG2975" i="39"/>
  <c r="AJ2978" i="39"/>
  <c r="Y3002" i="39"/>
  <c r="W3002" i="39"/>
  <c r="AG3002" i="39" s="1"/>
  <c r="AB3002" i="39"/>
  <c r="AL3002" i="39" s="1"/>
  <c r="V3002" i="39"/>
  <c r="AA3002" i="39"/>
  <c r="AK3002" i="39" s="1"/>
  <c r="Z3002" i="39"/>
  <c r="AJ3002" i="39" s="1"/>
  <c r="X3002" i="39"/>
  <c r="AH3002" i="39" s="1"/>
  <c r="AI3019" i="39"/>
  <c r="AK2244" i="39"/>
  <c r="AG2244" i="39"/>
  <c r="AK2250" i="39"/>
  <c r="AI2250" i="39"/>
  <c r="AG2252" i="39"/>
  <c r="AI2252" i="39"/>
  <c r="AK2256" i="39"/>
  <c r="AI2258" i="39"/>
  <c r="AI2262" i="39"/>
  <c r="AI2266" i="39"/>
  <c r="AI2270" i="39"/>
  <c r="AK2274" i="39"/>
  <c r="AG2278" i="39"/>
  <c r="AI2278" i="39"/>
  <c r="AK2280" i="39"/>
  <c r="AG2280" i="39"/>
  <c r="Z2286" i="39"/>
  <c r="AJ2286" i="39" s="1"/>
  <c r="AK2288" i="39"/>
  <c r="Z2288" i="39"/>
  <c r="AJ2288" i="39" s="1"/>
  <c r="AI2288" i="39"/>
  <c r="AG2290" i="39"/>
  <c r="Z2290" i="39"/>
  <c r="AJ2290" i="39" s="1"/>
  <c r="AG2292" i="39"/>
  <c r="Z2292" i="39"/>
  <c r="AJ2292" i="39" s="1"/>
  <c r="Z2294" i="39"/>
  <c r="AJ2294" i="39" s="1"/>
  <c r="Z2296" i="39"/>
  <c r="AJ2296" i="39" s="1"/>
  <c r="Z2298" i="39"/>
  <c r="AJ2298" i="39" s="1"/>
  <c r="AK2300" i="39"/>
  <c r="Z2300" i="39"/>
  <c r="AJ2300" i="39" s="1"/>
  <c r="AK2302" i="39"/>
  <c r="Z2302" i="39"/>
  <c r="AJ2302" i="39" s="1"/>
  <c r="AG2304" i="39"/>
  <c r="Z2304" i="39"/>
  <c r="AJ2304" i="39" s="1"/>
  <c r="AK2306" i="39"/>
  <c r="AG2306" i="39"/>
  <c r="Z2306" i="39"/>
  <c r="AJ2306" i="39" s="1"/>
  <c r="Z2308" i="39"/>
  <c r="AJ2308" i="39" s="1"/>
  <c r="Z2310" i="39"/>
  <c r="AJ2310" i="39" s="1"/>
  <c r="Z2312" i="39"/>
  <c r="AJ2312" i="39" s="1"/>
  <c r="Z2314" i="39"/>
  <c r="AJ2314" i="39" s="1"/>
  <c r="Z2316" i="39"/>
  <c r="AJ2316" i="39" s="1"/>
  <c r="AK2318" i="39"/>
  <c r="Z2318" i="39"/>
  <c r="AJ2318" i="39" s="1"/>
  <c r="Z2320" i="39"/>
  <c r="AJ2320" i="39" s="1"/>
  <c r="Z2322" i="39"/>
  <c r="AJ2322" i="39" s="1"/>
  <c r="AG2324" i="39"/>
  <c r="Z2324" i="39"/>
  <c r="AJ2324" i="39" s="1"/>
  <c r="Z2326" i="39"/>
  <c r="AJ2326" i="39" s="1"/>
  <c r="AG2328" i="39"/>
  <c r="Z2328" i="39"/>
  <c r="AJ2328" i="39" s="1"/>
  <c r="AK2330" i="39"/>
  <c r="Z2330" i="39"/>
  <c r="AJ2330" i="39" s="1"/>
  <c r="Z2332" i="39"/>
  <c r="AJ2332" i="39" s="1"/>
  <c r="AG2334" i="39"/>
  <c r="Z2334" i="39"/>
  <c r="AJ2334" i="39" s="1"/>
  <c r="AK2336" i="39"/>
  <c r="Z2336" i="39"/>
  <c r="AJ2336" i="39" s="1"/>
  <c r="AK2338" i="39"/>
  <c r="Z2338" i="39"/>
  <c r="AJ2338" i="39" s="1"/>
  <c r="AK2340" i="39"/>
  <c r="Z2340" i="39"/>
  <c r="AJ2340" i="39" s="1"/>
  <c r="AG2342" i="39"/>
  <c r="Z2342" i="39"/>
  <c r="AJ2342" i="39" s="1"/>
  <c r="Z2344" i="39"/>
  <c r="AJ2344" i="39" s="1"/>
  <c r="Z2346" i="39"/>
  <c r="AJ2346" i="39" s="1"/>
  <c r="AK2348" i="39"/>
  <c r="Z2348" i="39"/>
  <c r="AJ2348" i="39" s="1"/>
  <c r="Z2350" i="39"/>
  <c r="AJ2350" i="39" s="1"/>
  <c r="AG2352" i="39"/>
  <c r="Z2352" i="39"/>
  <c r="AJ2352" i="39" s="1"/>
  <c r="AK2354" i="39"/>
  <c r="Z2354" i="39"/>
  <c r="AJ2354" i="39" s="1"/>
  <c r="AI2354" i="39"/>
  <c r="Z2356" i="39"/>
  <c r="AJ2356" i="39" s="1"/>
  <c r="Z2358" i="39"/>
  <c r="AJ2358" i="39" s="1"/>
  <c r="AK2360" i="39"/>
  <c r="AG2360" i="39"/>
  <c r="Z2360" i="39"/>
  <c r="AJ2360" i="39" s="1"/>
  <c r="Z2362" i="39"/>
  <c r="AJ2362" i="39" s="1"/>
  <c r="AK2364" i="39"/>
  <c r="AG2364" i="39"/>
  <c r="Z2364" i="39"/>
  <c r="AJ2364" i="39" s="1"/>
  <c r="AK2366" i="39"/>
  <c r="Z2366" i="39"/>
  <c r="AJ2366" i="39" s="1"/>
  <c r="AK2368" i="39"/>
  <c r="Z2368" i="39"/>
  <c r="AJ2368" i="39" s="1"/>
  <c r="AG2370" i="39"/>
  <c r="Z2370" i="39"/>
  <c r="AJ2370" i="39" s="1"/>
  <c r="Z2372" i="39"/>
  <c r="AJ2372" i="39" s="1"/>
  <c r="Z2374" i="39"/>
  <c r="AJ2374" i="39" s="1"/>
  <c r="Z2376" i="39"/>
  <c r="AJ2376" i="39" s="1"/>
  <c r="AK2378" i="39"/>
  <c r="Z2378" i="39"/>
  <c r="AJ2378" i="39" s="1"/>
  <c r="Z2380" i="39"/>
  <c r="AJ2380" i="39" s="1"/>
  <c r="AG2382" i="39"/>
  <c r="Z2382" i="39"/>
  <c r="AJ2382" i="39" s="1"/>
  <c r="Z2384" i="39"/>
  <c r="AJ2384" i="39" s="1"/>
  <c r="Z2386" i="39"/>
  <c r="AJ2386" i="39" s="1"/>
  <c r="AK2388" i="39"/>
  <c r="Z2388" i="39"/>
  <c r="AJ2388" i="39" s="1"/>
  <c r="AG2390" i="39"/>
  <c r="Z2390" i="39"/>
  <c r="AJ2390" i="39" s="1"/>
  <c r="AI2390" i="39"/>
  <c r="Z2392" i="39"/>
  <c r="AJ2392" i="39" s="1"/>
  <c r="Z2394" i="39"/>
  <c r="AJ2394" i="39" s="1"/>
  <c r="Z2396" i="39"/>
  <c r="AJ2396" i="39" s="1"/>
  <c r="AK2398" i="39"/>
  <c r="Z2398" i="39"/>
  <c r="AJ2398" i="39" s="1"/>
  <c r="Z2400" i="39"/>
  <c r="AJ2400" i="39" s="1"/>
  <c r="AK2402" i="39"/>
  <c r="Z2402" i="39"/>
  <c r="AJ2402" i="39" s="1"/>
  <c r="AK2404" i="39"/>
  <c r="AG2404" i="39"/>
  <c r="Z2404" i="39"/>
  <c r="AJ2404" i="39" s="1"/>
  <c r="Z2406" i="39"/>
  <c r="AJ2406" i="39" s="1"/>
  <c r="AK2408" i="39"/>
  <c r="Z2408" i="39"/>
  <c r="AJ2408" i="39" s="1"/>
  <c r="AK2410" i="39"/>
  <c r="AG2410" i="39"/>
  <c r="Z2410" i="39"/>
  <c r="AJ2410" i="39" s="1"/>
  <c r="Z2412" i="39"/>
  <c r="AJ2412" i="39" s="1"/>
  <c r="Z2414" i="39"/>
  <c r="AJ2414" i="39" s="1"/>
  <c r="AI2414" i="39"/>
  <c r="Z2416" i="39"/>
  <c r="AJ2416" i="39" s="1"/>
  <c r="Z2418" i="39"/>
  <c r="AJ2418" i="39" s="1"/>
  <c r="Z2420" i="39"/>
  <c r="AJ2420" i="39" s="1"/>
  <c r="AK2422" i="39"/>
  <c r="Z2422" i="39"/>
  <c r="AJ2422" i="39" s="1"/>
  <c r="AK2424" i="39"/>
  <c r="Z2424" i="39"/>
  <c r="AJ2424" i="39" s="1"/>
  <c r="AK2426" i="39"/>
  <c r="Z2426" i="39"/>
  <c r="AJ2426" i="39" s="1"/>
  <c r="AI2426" i="39"/>
  <c r="Z2428" i="39"/>
  <c r="AJ2428" i="39" s="1"/>
  <c r="Z2430" i="39"/>
  <c r="AJ2430" i="39" s="1"/>
  <c r="AK2432" i="39"/>
  <c r="Z2432" i="39"/>
  <c r="AJ2432" i="39" s="1"/>
  <c r="AK2434" i="39"/>
  <c r="Z2434" i="39"/>
  <c r="AJ2434" i="39" s="1"/>
  <c r="AK2436" i="39"/>
  <c r="Z2436" i="39"/>
  <c r="AJ2436" i="39" s="1"/>
  <c r="AK2438" i="39"/>
  <c r="Z2438" i="39"/>
  <c r="AJ2438" i="39" s="1"/>
  <c r="Z2440" i="39"/>
  <c r="AJ2440" i="39" s="1"/>
  <c r="Z2442" i="39"/>
  <c r="AJ2442" i="39" s="1"/>
  <c r="AK2444" i="39"/>
  <c r="Z2444" i="39"/>
  <c r="AJ2444" i="39" s="1"/>
  <c r="AK2446" i="39"/>
  <c r="Z2446" i="39"/>
  <c r="AJ2446" i="39" s="1"/>
  <c r="Z2448" i="39"/>
  <c r="AJ2448" i="39" s="1"/>
  <c r="Z2450" i="39"/>
  <c r="AJ2450" i="39" s="1"/>
  <c r="AI2450" i="39"/>
  <c r="AG2452" i="39"/>
  <c r="Z2452" i="39"/>
  <c r="AJ2452" i="39" s="1"/>
  <c r="Z2454" i="39"/>
  <c r="AJ2454" i="39" s="1"/>
  <c r="Z2456" i="39"/>
  <c r="AJ2456" i="39" s="1"/>
  <c r="AK2458" i="39"/>
  <c r="AG2458" i="39"/>
  <c r="Z2458" i="39"/>
  <c r="AJ2458" i="39" s="1"/>
  <c r="AK2460" i="39"/>
  <c r="Z2460" i="39"/>
  <c r="AJ2460" i="39" s="1"/>
  <c r="AK2462" i="39"/>
  <c r="Z2462" i="39"/>
  <c r="AJ2462" i="39" s="1"/>
  <c r="AI2462" i="39"/>
  <c r="Z2464" i="39"/>
  <c r="AJ2464" i="39" s="1"/>
  <c r="Z2466" i="39"/>
  <c r="AJ2466" i="39" s="1"/>
  <c r="Z2468" i="39"/>
  <c r="AJ2468" i="39" s="1"/>
  <c r="AK2470" i="39"/>
  <c r="Z2470" i="39"/>
  <c r="AJ2470" i="39" s="1"/>
  <c r="AK2472" i="39"/>
  <c r="Z2472" i="39"/>
  <c r="AJ2472" i="39" s="1"/>
  <c r="AK2474" i="39"/>
  <c r="Z2474" i="39"/>
  <c r="AJ2474" i="39" s="1"/>
  <c r="AK2476" i="39"/>
  <c r="Z2476" i="39"/>
  <c r="AJ2476" i="39" s="1"/>
  <c r="Z2478" i="39"/>
  <c r="AJ2478" i="39" s="1"/>
  <c r="Z2480" i="39"/>
  <c r="AJ2480" i="39" s="1"/>
  <c r="AK2482" i="39"/>
  <c r="Z2482" i="39"/>
  <c r="AJ2482" i="39" s="1"/>
  <c r="Z2484" i="39"/>
  <c r="AJ2484" i="39" s="1"/>
  <c r="Z2486" i="39"/>
  <c r="AJ2486" i="39" s="1"/>
  <c r="AI2486" i="39"/>
  <c r="AG2488" i="39"/>
  <c r="Z2488" i="39"/>
  <c r="AJ2488" i="39" s="1"/>
  <c r="Z2490" i="39"/>
  <c r="AJ2490" i="39" s="1"/>
  <c r="Z2492" i="39"/>
  <c r="AJ2492" i="39" s="1"/>
  <c r="AG2494" i="39"/>
  <c r="Z2494" i="39"/>
  <c r="AJ2494" i="39" s="1"/>
  <c r="Z2496" i="39"/>
  <c r="AJ2496" i="39" s="1"/>
  <c r="AK2498" i="39"/>
  <c r="Z2498" i="39"/>
  <c r="AJ2498" i="39" s="1"/>
  <c r="AK2500" i="39"/>
  <c r="Z2500" i="39"/>
  <c r="AJ2500" i="39" s="1"/>
  <c r="Z2502" i="39"/>
  <c r="AJ2502" i="39" s="1"/>
  <c r="Z2504" i="39"/>
  <c r="AJ2504" i="39" s="1"/>
  <c r="AK2506" i="39"/>
  <c r="Z2506" i="39"/>
  <c r="AJ2506" i="39" s="1"/>
  <c r="Z2508" i="39"/>
  <c r="AJ2508" i="39" s="1"/>
  <c r="AK2510" i="39"/>
  <c r="Z2510" i="39"/>
  <c r="AJ2510" i="39" s="1"/>
  <c r="AG2512" i="39"/>
  <c r="Z2512" i="39"/>
  <c r="AJ2512" i="39" s="1"/>
  <c r="Z2514" i="39"/>
  <c r="AJ2514" i="39" s="1"/>
  <c r="Z2516" i="39"/>
  <c r="AJ2516" i="39" s="1"/>
  <c r="AK2518" i="39"/>
  <c r="AG2518" i="39"/>
  <c r="Z2518" i="39"/>
  <c r="AJ2518" i="39" s="1"/>
  <c r="Z2520" i="39"/>
  <c r="AJ2520" i="39" s="1"/>
  <c r="Z2522" i="39"/>
  <c r="AJ2522" i="39" s="1"/>
  <c r="AK2524" i="39"/>
  <c r="AG2524" i="39"/>
  <c r="Z2524" i="39"/>
  <c r="AJ2524" i="39" s="1"/>
  <c r="Z2526" i="39"/>
  <c r="AJ2526" i="39" s="1"/>
  <c r="AK2528" i="39"/>
  <c r="Z2528" i="39"/>
  <c r="AJ2528" i="39" s="1"/>
  <c r="Z2530" i="39"/>
  <c r="AJ2530" i="39" s="1"/>
  <c r="AF2533" i="39"/>
  <c r="AB2535" i="39"/>
  <c r="AL2535" i="39" s="1"/>
  <c r="AL2536" i="39"/>
  <c r="AF2536" i="39"/>
  <c r="AK2536" i="39"/>
  <c r="AG2536" i="39"/>
  <c r="AI2536" i="39"/>
  <c r="AJ2537" i="39"/>
  <c r="AF2539" i="39"/>
  <c r="AJ2541" i="39"/>
  <c r="AG2542" i="39"/>
  <c r="AL2545" i="39"/>
  <c r="AF2545" i="39"/>
  <c r="AI2545" i="39"/>
  <c r="AH2545" i="39"/>
  <c r="AI2546" i="39"/>
  <c r="AL2546" i="39"/>
  <c r="AF2546" i="39"/>
  <c r="AH2546" i="39"/>
  <c r="AE2546" i="39" s="1"/>
  <c r="AK2546" i="39"/>
  <c r="AJ2546" i="39"/>
  <c r="AJ2547" i="39"/>
  <c r="AL2551" i="39"/>
  <c r="AF2551" i="39"/>
  <c r="AI2551" i="39"/>
  <c r="AJ2551" i="39"/>
  <c r="AJ2552" i="39"/>
  <c r="AJ2557" i="39"/>
  <c r="AJ2566" i="39"/>
  <c r="AJ2567" i="39"/>
  <c r="AJ2569" i="39"/>
  <c r="AK2571" i="39"/>
  <c r="AI2574" i="39"/>
  <c r="AL2574" i="39"/>
  <c r="AF2574" i="39"/>
  <c r="AK2574" i="39"/>
  <c r="AH2574" i="39"/>
  <c r="AE2574" i="39" s="1"/>
  <c r="AD2574" i="39" s="1"/>
  <c r="AL2577" i="39"/>
  <c r="AF2577" i="39"/>
  <c r="AI2577" i="39"/>
  <c r="AH2577" i="39"/>
  <c r="AE2577" i="39" s="1"/>
  <c r="AK2577" i="39"/>
  <c r="AI2588" i="39"/>
  <c r="AL2588" i="39"/>
  <c r="AF2588" i="39"/>
  <c r="AK2588" i="39"/>
  <c r="AG2588" i="39"/>
  <c r="AF2589" i="39"/>
  <c r="AI2589" i="39"/>
  <c r="AH2589" i="39"/>
  <c r="AE2589" i="39" s="1"/>
  <c r="AJ2591" i="39"/>
  <c r="AF2595" i="39"/>
  <c r="AI2595" i="39"/>
  <c r="AH2595" i="39"/>
  <c r="AJ2595" i="39"/>
  <c r="AK2601" i="39"/>
  <c r="AJ2602" i="39"/>
  <c r="AF2605" i="39"/>
  <c r="AI2605" i="39"/>
  <c r="AH2605" i="39"/>
  <c r="AK2605" i="39"/>
  <c r="AI2610" i="39"/>
  <c r="AL2610" i="39"/>
  <c r="AF2610" i="39"/>
  <c r="AK2610" i="39"/>
  <c r="AH2610" i="39"/>
  <c r="AI2614" i="39"/>
  <c r="AL2614" i="39"/>
  <c r="AF2614" i="39"/>
  <c r="AK2614" i="39"/>
  <c r="AG2618" i="39"/>
  <c r="AH2624" i="39"/>
  <c r="AE2624" i="39" s="1"/>
  <c r="AF2627" i="39"/>
  <c r="AI2627" i="39"/>
  <c r="AH2627" i="39"/>
  <c r="AJ2629" i="39"/>
  <c r="AJ2630" i="39"/>
  <c r="AJ2636" i="39"/>
  <c r="AI2642" i="39"/>
  <c r="AL2642" i="39"/>
  <c r="AF2642" i="39"/>
  <c r="AK2642" i="39"/>
  <c r="AH2642" i="39"/>
  <c r="AE2642" i="39" s="1"/>
  <c r="AI2648" i="39"/>
  <c r="AE2648" i="39" s="1"/>
  <c r="AL2648" i="39"/>
  <c r="AF2648" i="39"/>
  <c r="AK2648" i="39"/>
  <c r="AG2648" i="39"/>
  <c r="AF2649" i="39"/>
  <c r="AI2649" i="39"/>
  <c r="AH2649" i="39"/>
  <c r="AE2649" i="39" s="1"/>
  <c r="AJ2651" i="39"/>
  <c r="AF2655" i="39"/>
  <c r="AI2655" i="39"/>
  <c r="AH2655" i="39"/>
  <c r="AE2655" i="39" s="1"/>
  <c r="AJ2655" i="39"/>
  <c r="AK2661" i="39"/>
  <c r="AJ2662" i="39"/>
  <c r="AF2665" i="39"/>
  <c r="AI2665" i="39"/>
  <c r="AH2665" i="39"/>
  <c r="AE2665" i="39" s="1"/>
  <c r="AK2665" i="39"/>
  <c r="AH2672" i="39"/>
  <c r="AE2672" i="39" s="1"/>
  <c r="AF2675" i="39"/>
  <c r="AI2675" i="39"/>
  <c r="AH2675" i="39"/>
  <c r="AE2675" i="39" s="1"/>
  <c r="AJ2677" i="39"/>
  <c r="AJ2678" i="39"/>
  <c r="AI2684" i="39"/>
  <c r="AL2684" i="39"/>
  <c r="AF2684" i="39"/>
  <c r="AK2684" i="39"/>
  <c r="AG2684" i="39"/>
  <c r="AF2685" i="39"/>
  <c r="AI2685" i="39"/>
  <c r="AH2685" i="39"/>
  <c r="AE2685" i="39" s="1"/>
  <c r="AJ2687" i="39"/>
  <c r="AF2691" i="39"/>
  <c r="AI2691" i="39"/>
  <c r="AH2691" i="39"/>
  <c r="AJ2691" i="39"/>
  <c r="AK2697" i="39"/>
  <c r="AJ2698" i="39"/>
  <c r="AF2701" i="39"/>
  <c r="AI2701" i="39"/>
  <c r="AH2701" i="39"/>
  <c r="AK2701" i="39"/>
  <c r="AI2706" i="39"/>
  <c r="AL2706" i="39"/>
  <c r="AF2706" i="39"/>
  <c r="AK2706" i="39"/>
  <c r="AH2706" i="39"/>
  <c r="AI2710" i="39"/>
  <c r="AL2710" i="39"/>
  <c r="AF2710" i="39"/>
  <c r="AK2710" i="39"/>
  <c r="AG2714" i="39"/>
  <c r="AH2720" i="39"/>
  <c r="AF2723" i="39"/>
  <c r="AI2723" i="39"/>
  <c r="AH2723" i="39"/>
  <c r="AJ2725" i="39"/>
  <c r="AJ2726" i="39"/>
  <c r="AI2732" i="39"/>
  <c r="AL2732" i="39"/>
  <c r="AF2732" i="39"/>
  <c r="AK2732" i="39"/>
  <c r="AG2732" i="39"/>
  <c r="AF2733" i="39"/>
  <c r="AI2733" i="39"/>
  <c r="AH2733" i="39"/>
  <c r="AE2733" i="39" s="1"/>
  <c r="AJ2735" i="39"/>
  <c r="AF2739" i="39"/>
  <c r="AI2739" i="39"/>
  <c r="AH2739" i="39"/>
  <c r="AE2739" i="39" s="1"/>
  <c r="AJ2739" i="39"/>
  <c r="AK2745" i="39"/>
  <c r="AJ2746" i="39"/>
  <c r="AL2749" i="39"/>
  <c r="AF2749" i="39"/>
  <c r="AI2749" i="39"/>
  <c r="AH2749" i="39"/>
  <c r="AK2749" i="39"/>
  <c r="AI2754" i="39"/>
  <c r="AL2754" i="39"/>
  <c r="AF2754" i="39"/>
  <c r="AK2754" i="39"/>
  <c r="AH2754" i="39"/>
  <c r="AI2758" i="39"/>
  <c r="AL2758" i="39"/>
  <c r="AF2758" i="39"/>
  <c r="AK2758" i="39"/>
  <c r="AG2762" i="39"/>
  <c r="AJ2768" i="39"/>
  <c r="AG2771" i="39"/>
  <c r="AL2774" i="39"/>
  <c r="AF2774" i="39"/>
  <c r="AK2774" i="39"/>
  <c r="AJ2774" i="39"/>
  <c r="AH2776" i="39"/>
  <c r="AL2780" i="39"/>
  <c r="AF2780" i="39"/>
  <c r="AK2780" i="39"/>
  <c r="AJ2780" i="39"/>
  <c r="AH2782" i="39"/>
  <c r="AL2786" i="39"/>
  <c r="AF2786" i="39"/>
  <c r="AK2786" i="39"/>
  <c r="AJ2786" i="39"/>
  <c r="AH2788" i="39"/>
  <c r="AL2792" i="39"/>
  <c r="AF2792" i="39"/>
  <c r="AK2792" i="39"/>
  <c r="AJ2792" i="39"/>
  <c r="AH2794" i="39"/>
  <c r="AL2798" i="39"/>
  <c r="AF2798" i="39"/>
  <c r="AK2798" i="39"/>
  <c r="AJ2798" i="39"/>
  <c r="AH2800" i="39"/>
  <c r="AL2804" i="39"/>
  <c r="AF2804" i="39"/>
  <c r="AK2804" i="39"/>
  <c r="AJ2804" i="39"/>
  <c r="AH2806" i="39"/>
  <c r="AL2810" i="39"/>
  <c r="AF2810" i="39"/>
  <c r="AK2810" i="39"/>
  <c r="AJ2810" i="39"/>
  <c r="AH2812" i="39"/>
  <c r="AH2836" i="39"/>
  <c r="AG2836" i="39"/>
  <c r="AL2836" i="39"/>
  <c r="AF2836" i="39"/>
  <c r="AK2836" i="39"/>
  <c r="AF2839" i="39"/>
  <c r="AK2839" i="39"/>
  <c r="AJ2839" i="39"/>
  <c r="AI2839" i="39"/>
  <c r="AH2839" i="39"/>
  <c r="AE2839" i="39" s="1"/>
  <c r="AH2848" i="39"/>
  <c r="AG2848" i="39"/>
  <c r="AL2848" i="39"/>
  <c r="AF2848" i="39"/>
  <c r="AK2848" i="39"/>
  <c r="AF2851" i="39"/>
  <c r="AK2851" i="39"/>
  <c r="AJ2851" i="39"/>
  <c r="AI2851" i="39"/>
  <c r="AH2851" i="39"/>
  <c r="AE2851" i="39" s="1"/>
  <c r="AF2858" i="39"/>
  <c r="AG2870" i="39"/>
  <c r="AF2870" i="39"/>
  <c r="AK2870" i="39"/>
  <c r="AF2882" i="39"/>
  <c r="AH2935" i="39"/>
  <c r="AL2935" i="39"/>
  <c r="AF2935" i="39"/>
  <c r="AK2935" i="39"/>
  <c r="AG2935" i="39"/>
  <c r="AJ2935" i="39"/>
  <c r="AI2935" i="39"/>
  <c r="AK2944" i="39"/>
  <c r="AH2944" i="39"/>
  <c r="AJ2944" i="39"/>
  <c r="AF2944" i="39"/>
  <c r="Y2978" i="39"/>
  <c r="AI2978" i="39" s="1"/>
  <c r="W2978" i="39"/>
  <c r="AG2978" i="39" s="1"/>
  <c r="AB2978" i="39"/>
  <c r="AL2978" i="39" s="1"/>
  <c r="V2978" i="39"/>
  <c r="AA2978" i="39"/>
  <c r="AK2978" i="39" s="1"/>
  <c r="Z2978" i="39"/>
  <c r="X2978" i="39"/>
  <c r="AH2978" i="39" s="1"/>
  <c r="AE2978" i="39" s="1"/>
  <c r="AK3004" i="39"/>
  <c r="AI3004" i="39"/>
  <c r="AH3004" i="39"/>
  <c r="AE3004" i="39" s="1"/>
  <c r="AJ3004" i="39"/>
  <c r="AF3004" i="39"/>
  <c r="AL3024" i="39"/>
  <c r="AH3202" i="39"/>
  <c r="AE3202" i="39" s="1"/>
  <c r="AI3202" i="39"/>
  <c r="AF3202" i="39"/>
  <c r="AJ3202" i="39"/>
  <c r="AG3202" i="39"/>
  <c r="AA3345" i="39"/>
  <c r="Y3345" i="39"/>
  <c r="AI3345" i="39" s="1"/>
  <c r="X3345" i="39"/>
  <c r="AH3345" i="39" s="1"/>
  <c r="AB3345" i="39"/>
  <c r="AL3345" i="39" s="1"/>
  <c r="Z3345" i="39"/>
  <c r="W3345" i="39"/>
  <c r="AG3345" i="39" s="1"/>
  <c r="V3345" i="39"/>
  <c r="AI2596" i="39"/>
  <c r="AL2596" i="39"/>
  <c r="AF2596" i="39"/>
  <c r="AK2596" i="39"/>
  <c r="AJ2596" i="39"/>
  <c r="AI2608" i="39"/>
  <c r="AL2608" i="39"/>
  <c r="AF2608" i="39"/>
  <c r="AK2608" i="39"/>
  <c r="AJ2608" i="39"/>
  <c r="AI2620" i="39"/>
  <c r="AL2620" i="39"/>
  <c r="AF2620" i="39"/>
  <c r="AK2620" i="39"/>
  <c r="AJ2620" i="39"/>
  <c r="AI2632" i="39"/>
  <c r="AL2632" i="39"/>
  <c r="AF2632" i="39"/>
  <c r="AK2632" i="39"/>
  <c r="AJ2632" i="39"/>
  <c r="AI2644" i="39"/>
  <c r="AL2644" i="39"/>
  <c r="AF2644" i="39"/>
  <c r="AK2644" i="39"/>
  <c r="AJ2644" i="39"/>
  <c r="AI2656" i="39"/>
  <c r="AL2656" i="39"/>
  <c r="AF2656" i="39"/>
  <c r="AK2656" i="39"/>
  <c r="AJ2656" i="39"/>
  <c r="AI2668" i="39"/>
  <c r="AL2668" i="39"/>
  <c r="AF2668" i="39"/>
  <c r="AK2668" i="39"/>
  <c r="AJ2668" i="39"/>
  <c r="AI2680" i="39"/>
  <c r="AL2680" i="39"/>
  <c r="AF2680" i="39"/>
  <c r="AK2680" i="39"/>
  <c r="AJ2680" i="39"/>
  <c r="AI2692" i="39"/>
  <c r="AL2692" i="39"/>
  <c r="AF2692" i="39"/>
  <c r="AK2692" i="39"/>
  <c r="AJ2692" i="39"/>
  <c r="AI2704" i="39"/>
  <c r="AL2704" i="39"/>
  <c r="AF2704" i="39"/>
  <c r="AK2704" i="39"/>
  <c r="AJ2704" i="39"/>
  <c r="AI2716" i="39"/>
  <c r="AL2716" i="39"/>
  <c r="AF2716" i="39"/>
  <c r="AK2716" i="39"/>
  <c r="AJ2716" i="39"/>
  <c r="AI2728" i="39"/>
  <c r="AL2728" i="39"/>
  <c r="AF2728" i="39"/>
  <c r="AK2728" i="39"/>
  <c r="AJ2728" i="39"/>
  <c r="AI2740" i="39"/>
  <c r="AL2740" i="39"/>
  <c r="AF2740" i="39"/>
  <c r="AK2740" i="39"/>
  <c r="AJ2740" i="39"/>
  <c r="AI2752" i="39"/>
  <c r="AL2752" i="39"/>
  <c r="AF2752" i="39"/>
  <c r="AK2752" i="39"/>
  <c r="AJ2752" i="39"/>
  <c r="AI2764" i="39"/>
  <c r="AL2764" i="39"/>
  <c r="AF2764" i="39"/>
  <c r="AK2764" i="39"/>
  <c r="AJ2764" i="39"/>
  <c r="AF2821" i="39"/>
  <c r="AK2821" i="39"/>
  <c r="AI2821" i="39"/>
  <c r="AH2821" i="39"/>
  <c r="AE2821" i="39" s="1"/>
  <c r="AF2827" i="39"/>
  <c r="AK2827" i="39"/>
  <c r="AI2827" i="39"/>
  <c r="AH2827" i="39"/>
  <c r="AF2837" i="39"/>
  <c r="AK2837" i="39"/>
  <c r="AJ2837" i="39"/>
  <c r="AI2837" i="39"/>
  <c r="AH2837" i="39"/>
  <c r="AE2837" i="39" s="1"/>
  <c r="AH2840" i="39"/>
  <c r="AG2840" i="39"/>
  <c r="AL2840" i="39"/>
  <c r="AF2840" i="39"/>
  <c r="AK2840" i="39"/>
  <c r="AF2849" i="39"/>
  <c r="AK2849" i="39"/>
  <c r="AJ2849" i="39"/>
  <c r="AI2849" i="39"/>
  <c r="AH2849" i="39"/>
  <c r="AH2852" i="39"/>
  <c r="AG2852" i="39"/>
  <c r="AL2852" i="39"/>
  <c r="AF2852" i="39"/>
  <c r="AK2852" i="39"/>
  <c r="AL2859" i="39"/>
  <c r="AF2859" i="39"/>
  <c r="AG2859" i="39"/>
  <c r="AK2859" i="39"/>
  <c r="AJ2859" i="39"/>
  <c r="AI2859" i="39"/>
  <c r="AL2863" i="39"/>
  <c r="AF2863" i="39"/>
  <c r="AG2863" i="39"/>
  <c r="AK2863" i="39"/>
  <c r="AJ2863" i="39"/>
  <c r="AI2863" i="39"/>
  <c r="AL2867" i="39"/>
  <c r="AF2867" i="39"/>
  <c r="AG2867" i="39"/>
  <c r="AK2867" i="39"/>
  <c r="AJ2867" i="39"/>
  <c r="AI2867" i="39"/>
  <c r="AL2871" i="39"/>
  <c r="AF2871" i="39"/>
  <c r="AG2871" i="39"/>
  <c r="AK2871" i="39"/>
  <c r="AJ2871" i="39"/>
  <c r="AI2871" i="39"/>
  <c r="AL2875" i="39"/>
  <c r="AF2875" i="39"/>
  <c r="AG2875" i="39"/>
  <c r="AK2875" i="39"/>
  <c r="AJ2875" i="39"/>
  <c r="AI2875" i="39"/>
  <c r="AL2879" i="39"/>
  <c r="AF2879" i="39"/>
  <c r="AG2879" i="39"/>
  <c r="AK2879" i="39"/>
  <c r="AJ2879" i="39"/>
  <c r="AI2879" i="39"/>
  <c r="AE2879" i="39" s="1"/>
  <c r="AL2883" i="39"/>
  <c r="AF2883" i="39"/>
  <c r="AG2883" i="39"/>
  <c r="AK2883" i="39"/>
  <c r="AJ2883" i="39"/>
  <c r="AI2883" i="39"/>
  <c r="AE2883" i="39" s="1"/>
  <c r="AJ2890" i="39"/>
  <c r="AJ2891" i="39"/>
  <c r="AJ2902" i="39"/>
  <c r="AJ2903" i="39"/>
  <c r="AJ2914" i="39"/>
  <c r="AJ2915" i="39"/>
  <c r="AJ2926" i="39"/>
  <c r="AJ2927" i="39"/>
  <c r="Y2942" i="39"/>
  <c r="AI2942" i="39" s="1"/>
  <c r="W2942" i="39"/>
  <c r="AB2942" i="39"/>
  <c r="AL2942" i="39" s="1"/>
  <c r="V2942" i="39"/>
  <c r="AA2942" i="39"/>
  <c r="Z2942" i="39"/>
  <c r="AJ2942" i="39" s="1"/>
  <c r="X2942" i="39"/>
  <c r="AH2942" i="39" s="1"/>
  <c r="AE2942" i="39" s="1"/>
  <c r="AK2956" i="39"/>
  <c r="AH2956" i="39"/>
  <c r="AJ2956" i="39"/>
  <c r="AF2956" i="39"/>
  <c r="AH2971" i="39"/>
  <c r="AE2971" i="39" s="1"/>
  <c r="AL2971" i="39"/>
  <c r="AF2971" i="39"/>
  <c r="AK2971" i="39"/>
  <c r="AG2971" i="39"/>
  <c r="AJ2971" i="39"/>
  <c r="Y3014" i="39"/>
  <c r="AI3014" i="39" s="1"/>
  <c r="W3014" i="39"/>
  <c r="AG3014" i="39" s="1"/>
  <c r="AB3014" i="39"/>
  <c r="AL3014" i="39" s="1"/>
  <c r="V3014" i="39"/>
  <c r="AA3014" i="39"/>
  <c r="AK3014" i="39" s="1"/>
  <c r="Z3014" i="39"/>
  <c r="AJ3014" i="39" s="1"/>
  <c r="X3014" i="39"/>
  <c r="AH3014" i="39" s="1"/>
  <c r="AE3014" i="39" s="1"/>
  <c r="AH3106" i="39"/>
  <c r="AE3106" i="39" s="1"/>
  <c r="AJ3106" i="39"/>
  <c r="Y3116" i="39"/>
  <c r="AI3116" i="39" s="1"/>
  <c r="W3116" i="39"/>
  <c r="AG3116" i="39" s="1"/>
  <c r="AB3116" i="39"/>
  <c r="AL3116" i="39" s="1"/>
  <c r="V3116" i="39"/>
  <c r="AA3116" i="39"/>
  <c r="Z3116" i="39"/>
  <c r="AJ3116" i="39" s="1"/>
  <c r="X3116" i="39"/>
  <c r="AH3116" i="39" s="1"/>
  <c r="AE3116" i="39" s="1"/>
  <c r="AH3149" i="39"/>
  <c r="AE3149" i="39" s="1"/>
  <c r="AL3149" i="39"/>
  <c r="AF3149" i="39"/>
  <c r="AK3149" i="39"/>
  <c r="AI3149" i="39"/>
  <c r="AG3149" i="39"/>
  <c r="AH3178" i="39"/>
  <c r="AE3178" i="39" s="1"/>
  <c r="AJ3178" i="39"/>
  <c r="AK3200" i="39"/>
  <c r="AF3200" i="39"/>
  <c r="AF3209" i="39"/>
  <c r="AJ3209" i="39"/>
  <c r="AI3209" i="39"/>
  <c r="AI3252" i="39"/>
  <c r="AB3258" i="39"/>
  <c r="AL3258" i="39" s="1"/>
  <c r="V3258" i="39"/>
  <c r="AA3258" i="39"/>
  <c r="AK3258" i="39" s="1"/>
  <c r="Z3258" i="39"/>
  <c r="AJ3258" i="39" s="1"/>
  <c r="X3258" i="39"/>
  <c r="W3258" i="39"/>
  <c r="AG3258" i="39" s="1"/>
  <c r="Y3258" i="39"/>
  <c r="AI3258" i="39" s="1"/>
  <c r="AB3294" i="39"/>
  <c r="AL3294" i="39" s="1"/>
  <c r="V3294" i="39"/>
  <c r="AA3294" i="39"/>
  <c r="AK3294" i="39" s="1"/>
  <c r="Z3294" i="39"/>
  <c r="X3294" i="39"/>
  <c r="W3294" i="39"/>
  <c r="AG3294" i="39" s="1"/>
  <c r="Y3294" i="39"/>
  <c r="AI3294" i="39" s="1"/>
  <c r="AI3330" i="39"/>
  <c r="AF3330" i="39"/>
  <c r="AI3352" i="39"/>
  <c r="AF3352" i="39"/>
  <c r="Y3463" i="39"/>
  <c r="AI3463" i="39" s="1"/>
  <c r="X3463" i="39"/>
  <c r="AH3463" i="39" s="1"/>
  <c r="AE3463" i="39" s="1"/>
  <c r="AB3463" i="39"/>
  <c r="AL3463" i="39" s="1"/>
  <c r="V3463" i="39"/>
  <c r="AA3463" i="39"/>
  <c r="AK3463" i="39" s="1"/>
  <c r="Z3463" i="39"/>
  <c r="W3463" i="39"/>
  <c r="AG3463" i="39" s="1"/>
  <c r="AH3137" i="39"/>
  <c r="AE3137" i="39" s="1"/>
  <c r="AL3137" i="39"/>
  <c r="AF3137" i="39"/>
  <c r="AK3137" i="39"/>
  <c r="AI3137" i="39"/>
  <c r="AG3137" i="39"/>
  <c r="AH3166" i="39"/>
  <c r="AJ3166" i="39"/>
  <c r="Y3176" i="39"/>
  <c r="AI3176" i="39" s="1"/>
  <c r="W3176" i="39"/>
  <c r="AB3176" i="39"/>
  <c r="AL3176" i="39" s="1"/>
  <c r="V3176" i="39"/>
  <c r="AA3176" i="39"/>
  <c r="AK3176" i="39" s="1"/>
  <c r="Z3176" i="39"/>
  <c r="AJ3176" i="39" s="1"/>
  <c r="X3176" i="39"/>
  <c r="AH3176" i="39" s="1"/>
  <c r="AE3176" i="39" s="1"/>
  <c r="AH3190" i="39"/>
  <c r="AE3190" i="39" s="1"/>
  <c r="AI3190" i="39"/>
  <c r="AF3190" i="39"/>
  <c r="AJ3190" i="39"/>
  <c r="AG3190" i="39"/>
  <c r="Y3211" i="39"/>
  <c r="AI3211" i="39" s="1"/>
  <c r="Z3211" i="39"/>
  <c r="AJ3211" i="39" s="1"/>
  <c r="W3211" i="39"/>
  <c r="AG3211" i="39" s="1"/>
  <c r="V3211" i="39"/>
  <c r="AB3211" i="39"/>
  <c r="AL3211" i="39" s="1"/>
  <c r="AA3211" i="39"/>
  <c r="X3211" i="39"/>
  <c r="AH3211" i="39" s="1"/>
  <c r="AE3211" i="39" s="1"/>
  <c r="AH3226" i="39"/>
  <c r="AE3226" i="39" s="1"/>
  <c r="AG3226" i="39"/>
  <c r="AJ3226" i="39"/>
  <c r="AF3226" i="39"/>
  <c r="AI3226" i="39"/>
  <c r="AF3232" i="39"/>
  <c r="AI3232" i="39"/>
  <c r="AB3252" i="39"/>
  <c r="AL3252" i="39" s="1"/>
  <c r="V3252" i="39"/>
  <c r="AA3252" i="39"/>
  <c r="AK3252" i="39" s="1"/>
  <c r="Z3252" i="39"/>
  <c r="AJ3252" i="39" s="1"/>
  <c r="X3252" i="39"/>
  <c r="AH3252" i="39" s="1"/>
  <c r="AE3252" i="39" s="1"/>
  <c r="W3252" i="39"/>
  <c r="AG3252" i="39" s="1"/>
  <c r="Y3252" i="39"/>
  <c r="AI3256" i="39"/>
  <c r="AB3288" i="39"/>
  <c r="AL3288" i="39" s="1"/>
  <c r="V3288" i="39"/>
  <c r="AA3288" i="39"/>
  <c r="AK3288" i="39" s="1"/>
  <c r="Z3288" i="39"/>
  <c r="AJ3288" i="39" s="1"/>
  <c r="X3288" i="39"/>
  <c r="W3288" i="39"/>
  <c r="AG3288" i="39" s="1"/>
  <c r="Y3288" i="39"/>
  <c r="AI3288" i="39" s="1"/>
  <c r="AI3292" i="39"/>
  <c r="AH3410" i="39"/>
  <c r="AE3410" i="39" s="1"/>
  <c r="AJ3410" i="39"/>
  <c r="AI3410" i="39"/>
  <c r="AG3410" i="39"/>
  <c r="AF3410" i="39"/>
  <c r="AH3125" i="39"/>
  <c r="AE3125" i="39" s="1"/>
  <c r="AL3125" i="39"/>
  <c r="AF3125" i="39"/>
  <c r="AK3125" i="39"/>
  <c r="AI3125" i="39"/>
  <c r="AG3125" i="39"/>
  <c r="AH3154" i="39"/>
  <c r="AJ3154" i="39"/>
  <c r="Y3164" i="39"/>
  <c r="W3164" i="39"/>
  <c r="AB3164" i="39"/>
  <c r="AL3164" i="39" s="1"/>
  <c r="V3164" i="39"/>
  <c r="AA3164" i="39"/>
  <c r="AK3164" i="39" s="1"/>
  <c r="Z3164" i="39"/>
  <c r="AJ3164" i="39" s="1"/>
  <c r="X3164" i="39"/>
  <c r="AH3164" i="39" s="1"/>
  <c r="AE3164" i="39" s="1"/>
  <c r="AK3188" i="39"/>
  <c r="AF3188" i="39"/>
  <c r="AF3197" i="39"/>
  <c r="AJ3197" i="39"/>
  <c r="AI3197" i="39"/>
  <c r="AK3224" i="39"/>
  <c r="AF3224" i="39"/>
  <c r="AI3230" i="39"/>
  <c r="AB3246" i="39"/>
  <c r="AL3246" i="39" s="1"/>
  <c r="V3246" i="39"/>
  <c r="AA3246" i="39"/>
  <c r="Z3246" i="39"/>
  <c r="X3246" i="39"/>
  <c r="AH3246" i="39" s="1"/>
  <c r="W3246" i="39"/>
  <c r="AG3246" i="39" s="1"/>
  <c r="Y3246" i="39"/>
  <c r="AI3246" i="39" s="1"/>
  <c r="AI3250" i="39"/>
  <c r="AB3282" i="39"/>
  <c r="V3282" i="39"/>
  <c r="AA3282" i="39"/>
  <c r="AK3282" i="39" s="1"/>
  <c r="Z3282" i="39"/>
  <c r="X3282" i="39"/>
  <c r="AH3282" i="39" s="1"/>
  <c r="AE3282" i="39" s="1"/>
  <c r="W3282" i="39"/>
  <c r="AG3282" i="39" s="1"/>
  <c r="Y3282" i="39"/>
  <c r="AI3282" i="39" s="1"/>
  <c r="AI3286" i="39"/>
  <c r="AB3318" i="39"/>
  <c r="AL3318" i="39" s="1"/>
  <c r="V3318" i="39"/>
  <c r="AA3318" i="39"/>
  <c r="AK3318" i="39" s="1"/>
  <c r="Z3318" i="39"/>
  <c r="AJ3318" i="39" s="1"/>
  <c r="X3318" i="39"/>
  <c r="W3318" i="39"/>
  <c r="AG3318" i="39" s="1"/>
  <c r="Y3318" i="39"/>
  <c r="AI3318" i="39" s="1"/>
  <c r="AK2992" i="39"/>
  <c r="AH2992" i="39"/>
  <c r="AL2992" i="39"/>
  <c r="AJ2992" i="39"/>
  <c r="AF2992" i="39"/>
  <c r="AH3007" i="39"/>
  <c r="AE3007" i="39" s="1"/>
  <c r="AL3007" i="39"/>
  <c r="AF3007" i="39"/>
  <c r="AK3007" i="39"/>
  <c r="AG3007" i="39"/>
  <c r="AJ3007" i="39"/>
  <c r="AG3023" i="39"/>
  <c r="AH3105" i="39"/>
  <c r="AE3105" i="39" s="1"/>
  <c r="AL3105" i="39"/>
  <c r="AF3105" i="39"/>
  <c r="AK3105" i="39"/>
  <c r="AJ3105" i="39"/>
  <c r="AI3105" i="39"/>
  <c r="AG3105" i="39"/>
  <c r="AH3113" i="39"/>
  <c r="AE3113" i="39" s="1"/>
  <c r="AL3113" i="39"/>
  <c r="AF3113" i="39"/>
  <c r="AK3113" i="39"/>
  <c r="AI3113" i="39"/>
  <c r="AG3113" i="39"/>
  <c r="AH3142" i="39"/>
  <c r="AE3142" i="39" s="1"/>
  <c r="AJ3142" i="39"/>
  <c r="Y3152" i="39"/>
  <c r="AI3152" i="39" s="1"/>
  <c r="W3152" i="39"/>
  <c r="AG3152" i="39" s="1"/>
  <c r="AB3152" i="39"/>
  <c r="AL3152" i="39" s="1"/>
  <c r="V3152" i="39"/>
  <c r="AA3152" i="39"/>
  <c r="Z3152" i="39"/>
  <c r="AJ3152" i="39" s="1"/>
  <c r="X3152" i="39"/>
  <c r="Y3199" i="39"/>
  <c r="AI3199" i="39" s="1"/>
  <c r="Z3199" i="39"/>
  <c r="AJ3199" i="39" s="1"/>
  <c r="W3199" i="39"/>
  <c r="AG3199" i="39" s="1"/>
  <c r="V3199" i="39"/>
  <c r="AB3199" i="39"/>
  <c r="AL3199" i="39" s="1"/>
  <c r="AA3199" i="39"/>
  <c r="X3199" i="39"/>
  <c r="AH3199" i="39" s="1"/>
  <c r="AE3199" i="39" s="1"/>
  <c r="AH3214" i="39"/>
  <c r="AI3214" i="39"/>
  <c r="AF3214" i="39"/>
  <c r="AJ3214" i="39"/>
  <c r="AG3214" i="39"/>
  <c r="AJ3228" i="39"/>
  <c r="AF3228" i="39"/>
  <c r="AI3228" i="39"/>
  <c r="AB3240" i="39"/>
  <c r="AL3240" i="39" s="1"/>
  <c r="V3240" i="39"/>
  <c r="AA3240" i="39"/>
  <c r="AK3240" i="39" s="1"/>
  <c r="Z3240" i="39"/>
  <c r="AJ3240" i="39" s="1"/>
  <c r="X3240" i="39"/>
  <c r="W3240" i="39"/>
  <c r="AG3240" i="39" s="1"/>
  <c r="Y3240" i="39"/>
  <c r="AI3240" i="39" s="1"/>
  <c r="AI3244" i="39"/>
  <c r="AB3276" i="39"/>
  <c r="AL3276" i="39" s="1"/>
  <c r="V3276" i="39"/>
  <c r="AA3276" i="39"/>
  <c r="AK3276" i="39" s="1"/>
  <c r="Z3276" i="39"/>
  <c r="AJ3276" i="39" s="1"/>
  <c r="X3276" i="39"/>
  <c r="W3276" i="39"/>
  <c r="AG3276" i="39" s="1"/>
  <c r="Y3276" i="39"/>
  <c r="AI3276" i="39" s="1"/>
  <c r="AI3280" i="39"/>
  <c r="AB3312" i="39"/>
  <c r="AL3312" i="39" s="1"/>
  <c r="V3312" i="39"/>
  <c r="AA3312" i="39"/>
  <c r="AK3312" i="39" s="1"/>
  <c r="Z3312" i="39"/>
  <c r="AJ3312" i="39" s="1"/>
  <c r="X3312" i="39"/>
  <c r="W3312" i="39"/>
  <c r="Y3312" i="39"/>
  <c r="AI3312" i="39" s="1"/>
  <c r="AI3316" i="39"/>
  <c r="AA3369" i="39"/>
  <c r="Y3369" i="39"/>
  <c r="AI3369" i="39" s="1"/>
  <c r="X3369" i="39"/>
  <c r="AH3369" i="39" s="1"/>
  <c r="AE3369" i="39" s="1"/>
  <c r="AB3369" i="39"/>
  <c r="AL3369" i="39" s="1"/>
  <c r="Z3369" i="39"/>
  <c r="AJ3369" i="39" s="1"/>
  <c r="W3369" i="39"/>
  <c r="AG3369" i="39" s="1"/>
  <c r="V3369" i="39"/>
  <c r="Y3435" i="39"/>
  <c r="AI3435" i="39" s="1"/>
  <c r="X3435" i="39"/>
  <c r="AH3435" i="39" s="1"/>
  <c r="AE3435" i="39" s="1"/>
  <c r="V3435" i="39"/>
  <c r="AB3435" i="39"/>
  <c r="AL3435" i="39" s="1"/>
  <c r="AA3435" i="39"/>
  <c r="AK3435" i="39" s="1"/>
  <c r="Z3435" i="39"/>
  <c r="AJ3435" i="39" s="1"/>
  <c r="W3435" i="39"/>
  <c r="AG3435" i="39" s="1"/>
  <c r="Y3451" i="39"/>
  <c r="AI3451" i="39" s="1"/>
  <c r="X3451" i="39"/>
  <c r="AH3451" i="39" s="1"/>
  <c r="AE3451" i="39" s="1"/>
  <c r="AB3451" i="39"/>
  <c r="AL3451" i="39" s="1"/>
  <c r="V3451" i="39"/>
  <c r="AA3451" i="39"/>
  <c r="Z3451" i="39"/>
  <c r="AJ3451" i="39" s="1"/>
  <c r="W3451" i="39"/>
  <c r="AG3451" i="39" s="1"/>
  <c r="AI2560" i="39"/>
  <c r="AL2560" i="39"/>
  <c r="AF2560" i="39"/>
  <c r="AK2560" i="39"/>
  <c r="AJ2560" i="39"/>
  <c r="AI2564" i="39"/>
  <c r="AL2564" i="39"/>
  <c r="AF2564" i="39"/>
  <c r="AK2564" i="39"/>
  <c r="AJ2564" i="39"/>
  <c r="AI2568" i="39"/>
  <c r="AL2568" i="39"/>
  <c r="AF2568" i="39"/>
  <c r="AK2568" i="39"/>
  <c r="AJ2568" i="39"/>
  <c r="AI2572" i="39"/>
  <c r="AL2572" i="39"/>
  <c r="AF2572" i="39"/>
  <c r="AK2572" i="39"/>
  <c r="AJ2572" i="39"/>
  <c r="AI2576" i="39"/>
  <c r="AL2576" i="39"/>
  <c r="AF2576" i="39"/>
  <c r="AK2576" i="39"/>
  <c r="AJ2576" i="39"/>
  <c r="AI2580" i="39"/>
  <c r="AL2580" i="39"/>
  <c r="AF2580" i="39"/>
  <c r="AK2580" i="39"/>
  <c r="AJ2580" i="39"/>
  <c r="AI2584" i="39"/>
  <c r="AL2584" i="39"/>
  <c r="AF2584" i="39"/>
  <c r="AK2584" i="39"/>
  <c r="AJ2584" i="39"/>
  <c r="AI2592" i="39"/>
  <c r="AL2592" i="39"/>
  <c r="AF2592" i="39"/>
  <c r="AK2592" i="39"/>
  <c r="AJ2592" i="39"/>
  <c r="AG2596" i="39"/>
  <c r="AI2604" i="39"/>
  <c r="AL2604" i="39"/>
  <c r="AF2604" i="39"/>
  <c r="AK2604" i="39"/>
  <c r="AJ2604" i="39"/>
  <c r="AI2616" i="39"/>
  <c r="AL2616" i="39"/>
  <c r="AF2616" i="39"/>
  <c r="AK2616" i="39"/>
  <c r="AJ2616" i="39"/>
  <c r="AI2628" i="39"/>
  <c r="AE2628" i="39" s="1"/>
  <c r="AD2628" i="39" s="1"/>
  <c r="AC2628" i="39" s="1"/>
  <c r="AL2628" i="39"/>
  <c r="AF2628" i="39"/>
  <c r="AK2628" i="39"/>
  <c r="AJ2628" i="39"/>
  <c r="AI2640" i="39"/>
  <c r="AL2640" i="39"/>
  <c r="AF2640" i="39"/>
  <c r="AK2640" i="39"/>
  <c r="AJ2640" i="39"/>
  <c r="AI2652" i="39"/>
  <c r="AL2652" i="39"/>
  <c r="AF2652" i="39"/>
  <c r="AK2652" i="39"/>
  <c r="AJ2652" i="39"/>
  <c r="AG2656" i="39"/>
  <c r="AI2664" i="39"/>
  <c r="AL2664" i="39"/>
  <c r="AF2664" i="39"/>
  <c r="AK2664" i="39"/>
  <c r="AJ2664" i="39"/>
  <c r="AG2668" i="39"/>
  <c r="AI2676" i="39"/>
  <c r="AL2676" i="39"/>
  <c r="AF2676" i="39"/>
  <c r="AK2676" i="39"/>
  <c r="AJ2676" i="39"/>
  <c r="AG2680" i="39"/>
  <c r="AI2688" i="39"/>
  <c r="AL2688" i="39"/>
  <c r="AF2688" i="39"/>
  <c r="AK2688" i="39"/>
  <c r="AJ2688" i="39"/>
  <c r="AG2692" i="39"/>
  <c r="AI2700" i="39"/>
  <c r="AL2700" i="39"/>
  <c r="AF2700" i="39"/>
  <c r="AK2700" i="39"/>
  <c r="AJ2700" i="39"/>
  <c r="AI2712" i="39"/>
  <c r="AL2712" i="39"/>
  <c r="AF2712" i="39"/>
  <c r="AK2712" i="39"/>
  <c r="AJ2712" i="39"/>
  <c r="AI2724" i="39"/>
  <c r="AL2724" i="39"/>
  <c r="AF2724" i="39"/>
  <c r="AK2724" i="39"/>
  <c r="AJ2724" i="39"/>
  <c r="AG2728" i="39"/>
  <c r="AI2736" i="39"/>
  <c r="AL2736" i="39"/>
  <c r="AF2736" i="39"/>
  <c r="AK2736" i="39"/>
  <c r="AJ2736" i="39"/>
  <c r="AG2740" i="39"/>
  <c r="AI2748" i="39"/>
  <c r="AL2748" i="39"/>
  <c r="AF2748" i="39"/>
  <c r="AK2748" i="39"/>
  <c r="AJ2748" i="39"/>
  <c r="AI2760" i="39"/>
  <c r="AL2760" i="39"/>
  <c r="AF2760" i="39"/>
  <c r="AK2760" i="39"/>
  <c r="AJ2760" i="39"/>
  <c r="AG2764" i="39"/>
  <c r="AI2772" i="39"/>
  <c r="AL2772" i="39"/>
  <c r="AF2772" i="39"/>
  <c r="AK2772" i="39"/>
  <c r="AJ2772" i="39"/>
  <c r="AF2819" i="39"/>
  <c r="AK2819" i="39"/>
  <c r="AI2819" i="39"/>
  <c r="AH2819" i="39"/>
  <c r="AE2819" i="39" s="1"/>
  <c r="AF2825" i="39"/>
  <c r="AK2825" i="39"/>
  <c r="AI2825" i="39"/>
  <c r="AH2825" i="39"/>
  <c r="AH2832" i="39"/>
  <c r="AG2832" i="39"/>
  <c r="AL2832" i="39"/>
  <c r="AF2832" i="39"/>
  <c r="AK2832" i="39"/>
  <c r="AF2841" i="39"/>
  <c r="AK2841" i="39"/>
  <c r="AJ2841" i="39"/>
  <c r="AI2841" i="39"/>
  <c r="AH2841" i="39"/>
  <c r="AE2841" i="39" s="1"/>
  <c r="AH2844" i="39"/>
  <c r="AG2844" i="39"/>
  <c r="AL2844" i="39"/>
  <c r="AF2844" i="39"/>
  <c r="AK2844" i="39"/>
  <c r="AF2853" i="39"/>
  <c r="AK2853" i="39"/>
  <c r="AJ2853" i="39"/>
  <c r="AI2853" i="39"/>
  <c r="AH2853" i="39"/>
  <c r="AE2853" i="39" s="1"/>
  <c r="AF2856" i="39"/>
  <c r="AK2856" i="39"/>
  <c r="AG2860" i="39"/>
  <c r="AF2860" i="39"/>
  <c r="AL2860" i="39"/>
  <c r="AI2864" i="39"/>
  <c r="AG2864" i="39"/>
  <c r="AF2864" i="39"/>
  <c r="AL2864" i="39"/>
  <c r="AK2864" i="39"/>
  <c r="AJ2864" i="39"/>
  <c r="AF2868" i="39"/>
  <c r="AL2868" i="39"/>
  <c r="AK2868" i="39"/>
  <c r="AI2872" i="39"/>
  <c r="AF2872" i="39"/>
  <c r="AJ2872" i="39"/>
  <c r="AG2876" i="39"/>
  <c r="AF2876" i="39"/>
  <c r="AK2876" i="39"/>
  <c r="AI2880" i="39"/>
  <c r="AG2880" i="39"/>
  <c r="AF2880" i="39"/>
  <c r="AK2880" i="39"/>
  <c r="AF2884" i="39"/>
  <c r="AJ2884" i="39"/>
  <c r="AJ2894" i="39"/>
  <c r="AJ2895" i="39"/>
  <c r="AJ2906" i="39"/>
  <c r="AJ2907" i="39"/>
  <c r="AJ2918" i="39"/>
  <c r="AJ2919" i="39"/>
  <c r="AJ2930" i="39"/>
  <c r="AJ2931" i="39"/>
  <c r="AG2939" i="39"/>
  <c r="AJ2954" i="39"/>
  <c r="Y2966" i="39"/>
  <c r="AI2966" i="39" s="1"/>
  <c r="W2966" i="39"/>
  <c r="AG2966" i="39" s="1"/>
  <c r="AB2966" i="39"/>
  <c r="AL2966" i="39" s="1"/>
  <c r="V2966" i="39"/>
  <c r="AA2966" i="39"/>
  <c r="Z2966" i="39"/>
  <c r="AJ2966" i="39" s="1"/>
  <c r="X2966" i="39"/>
  <c r="AK2980" i="39"/>
  <c r="AH2980" i="39"/>
  <c r="AJ2980" i="39"/>
  <c r="AF2980" i="39"/>
  <c r="AH2995" i="39"/>
  <c r="AE2995" i="39" s="1"/>
  <c r="AL2995" i="39"/>
  <c r="AF2995" i="39"/>
  <c r="AK2995" i="39"/>
  <c r="AG2995" i="39"/>
  <c r="AJ2995" i="39"/>
  <c r="AG3011" i="39"/>
  <c r="AH3130" i="39"/>
  <c r="AJ3130" i="39"/>
  <c r="Y3140" i="39"/>
  <c r="AI3140" i="39" s="1"/>
  <c r="W3140" i="39"/>
  <c r="AG3140" i="39" s="1"/>
  <c r="AB3140" i="39"/>
  <c r="AL3140" i="39" s="1"/>
  <c r="V3140" i="39"/>
  <c r="AA3140" i="39"/>
  <c r="AK3140" i="39" s="1"/>
  <c r="Z3140" i="39"/>
  <c r="AJ3140" i="39" s="1"/>
  <c r="X3140" i="39"/>
  <c r="AH3173" i="39"/>
  <c r="AE3173" i="39" s="1"/>
  <c r="AL3173" i="39"/>
  <c r="AF3173" i="39"/>
  <c r="AK3173" i="39"/>
  <c r="AI3173" i="39"/>
  <c r="AG3173" i="39"/>
  <c r="AF3185" i="39"/>
  <c r="AJ3185" i="39"/>
  <c r="AI3185" i="39"/>
  <c r="AL3212" i="39"/>
  <c r="AK3212" i="39"/>
  <c r="AF3212" i="39"/>
  <c r="AF3221" i="39"/>
  <c r="AJ3221" i="39"/>
  <c r="AI3221" i="39"/>
  <c r="AB3270" i="39"/>
  <c r="V3270" i="39"/>
  <c r="AA3270" i="39"/>
  <c r="AK3270" i="39" s="1"/>
  <c r="Z3270" i="39"/>
  <c r="X3270" i="39"/>
  <c r="W3270" i="39"/>
  <c r="AG3270" i="39" s="1"/>
  <c r="Y3270" i="39"/>
  <c r="AI3270" i="39" s="1"/>
  <c r="AI3300" i="39"/>
  <c r="AB3306" i="39"/>
  <c r="AL3306" i="39" s="1"/>
  <c r="V3306" i="39"/>
  <c r="AA3306" i="39"/>
  <c r="Z3306" i="39"/>
  <c r="AJ3306" i="39" s="1"/>
  <c r="X3306" i="39"/>
  <c r="W3306" i="39"/>
  <c r="AG3306" i="39" s="1"/>
  <c r="Y3306" i="39"/>
  <c r="AI3306" i="39" s="1"/>
  <c r="V2587" i="39"/>
  <c r="AB2587" i="39"/>
  <c r="AL2587" i="39" s="1"/>
  <c r="V2589" i="39"/>
  <c r="AB2589" i="39"/>
  <c r="AL2589" i="39" s="1"/>
  <c r="V2591" i="39"/>
  <c r="AB2591" i="39"/>
  <c r="AL2591" i="39" s="1"/>
  <c r="V2593" i="39"/>
  <c r="AB2593" i="39"/>
  <c r="AL2593" i="39" s="1"/>
  <c r="V2595" i="39"/>
  <c r="AB2595" i="39"/>
  <c r="AL2595" i="39" s="1"/>
  <c r="V2597" i="39"/>
  <c r="AB2597" i="39"/>
  <c r="AL2597" i="39" s="1"/>
  <c r="V2599" i="39"/>
  <c r="AB2599" i="39"/>
  <c r="AL2599" i="39" s="1"/>
  <c r="V2601" i="39"/>
  <c r="AB2601" i="39"/>
  <c r="AL2601" i="39" s="1"/>
  <c r="V2603" i="39"/>
  <c r="AB2603" i="39"/>
  <c r="AL2603" i="39" s="1"/>
  <c r="V2605" i="39"/>
  <c r="AB2605" i="39"/>
  <c r="AL2605" i="39" s="1"/>
  <c r="V2607" i="39"/>
  <c r="AB2607" i="39"/>
  <c r="V2609" i="39"/>
  <c r="AB2609" i="39"/>
  <c r="AL2609" i="39" s="1"/>
  <c r="V2611" i="39"/>
  <c r="AB2611" i="39"/>
  <c r="AL2611" i="39" s="1"/>
  <c r="V2613" i="39"/>
  <c r="AB2613" i="39"/>
  <c r="AL2613" i="39" s="1"/>
  <c r="V2615" i="39"/>
  <c r="AB2615" i="39"/>
  <c r="AL2615" i="39" s="1"/>
  <c r="V2617" i="39"/>
  <c r="AB2617" i="39"/>
  <c r="V2619" i="39"/>
  <c r="AB2619" i="39"/>
  <c r="AL2619" i="39" s="1"/>
  <c r="V2621" i="39"/>
  <c r="AB2621" i="39"/>
  <c r="AL2621" i="39" s="1"/>
  <c r="V2623" i="39"/>
  <c r="AB2623" i="39"/>
  <c r="AL2623" i="39" s="1"/>
  <c r="V2625" i="39"/>
  <c r="AB2625" i="39"/>
  <c r="AL2625" i="39" s="1"/>
  <c r="V2627" i="39"/>
  <c r="AB2627" i="39"/>
  <c r="AL2627" i="39" s="1"/>
  <c r="V2629" i="39"/>
  <c r="AB2629" i="39"/>
  <c r="AL2629" i="39" s="1"/>
  <c r="V2631" i="39"/>
  <c r="AB2631" i="39"/>
  <c r="AL2631" i="39" s="1"/>
  <c r="V2633" i="39"/>
  <c r="AB2633" i="39"/>
  <c r="AL2633" i="39" s="1"/>
  <c r="V2635" i="39"/>
  <c r="AB2635" i="39"/>
  <c r="AL2635" i="39" s="1"/>
  <c r="V2637" i="39"/>
  <c r="AB2637" i="39"/>
  <c r="AL2637" i="39" s="1"/>
  <c r="V2639" i="39"/>
  <c r="AB2639" i="39"/>
  <c r="AL2639" i="39" s="1"/>
  <c r="V2641" i="39"/>
  <c r="AB2641" i="39"/>
  <c r="AL2641" i="39" s="1"/>
  <c r="V2643" i="39"/>
  <c r="AB2643" i="39"/>
  <c r="AL2643" i="39" s="1"/>
  <c r="V2645" i="39"/>
  <c r="AB2645" i="39"/>
  <c r="AL2645" i="39" s="1"/>
  <c r="V2647" i="39"/>
  <c r="AB2647" i="39"/>
  <c r="AL2647" i="39" s="1"/>
  <c r="V2649" i="39"/>
  <c r="AB2649" i="39"/>
  <c r="AL2649" i="39" s="1"/>
  <c r="V2651" i="39"/>
  <c r="AB2651" i="39"/>
  <c r="AL2651" i="39" s="1"/>
  <c r="V2653" i="39"/>
  <c r="AB2653" i="39"/>
  <c r="AL2653" i="39" s="1"/>
  <c r="V2655" i="39"/>
  <c r="AB2655" i="39"/>
  <c r="AL2655" i="39" s="1"/>
  <c r="V2657" i="39"/>
  <c r="AB2657" i="39"/>
  <c r="AL2657" i="39" s="1"/>
  <c r="V2659" i="39"/>
  <c r="AB2659" i="39"/>
  <c r="AL2659" i="39" s="1"/>
  <c r="V2661" i="39"/>
  <c r="AB2661" i="39"/>
  <c r="AL2661" i="39" s="1"/>
  <c r="V2663" i="39"/>
  <c r="AB2663" i="39"/>
  <c r="AL2663" i="39" s="1"/>
  <c r="V2665" i="39"/>
  <c r="AB2665" i="39"/>
  <c r="AL2665" i="39" s="1"/>
  <c r="V2667" i="39"/>
  <c r="AB2667" i="39"/>
  <c r="AL2667" i="39" s="1"/>
  <c r="V2669" i="39"/>
  <c r="AB2669" i="39"/>
  <c r="AL2669" i="39" s="1"/>
  <c r="V2671" i="39"/>
  <c r="AB2671" i="39"/>
  <c r="V2673" i="39"/>
  <c r="AB2673" i="39"/>
  <c r="AL2673" i="39" s="1"/>
  <c r="V2675" i="39"/>
  <c r="AB2675" i="39"/>
  <c r="AL2675" i="39" s="1"/>
  <c r="V2677" i="39"/>
  <c r="AB2677" i="39"/>
  <c r="AL2677" i="39" s="1"/>
  <c r="V2679" i="39"/>
  <c r="AB2679" i="39"/>
  <c r="AL2679" i="39" s="1"/>
  <c r="V2681" i="39"/>
  <c r="AB2681" i="39"/>
  <c r="AL2681" i="39" s="1"/>
  <c r="V2683" i="39"/>
  <c r="AB2683" i="39"/>
  <c r="AL2683" i="39" s="1"/>
  <c r="V2685" i="39"/>
  <c r="AB2685" i="39"/>
  <c r="AL2685" i="39" s="1"/>
  <c r="V2687" i="39"/>
  <c r="AB2687" i="39"/>
  <c r="AL2687" i="39" s="1"/>
  <c r="V2689" i="39"/>
  <c r="AB2689" i="39"/>
  <c r="AL2689" i="39" s="1"/>
  <c r="V2691" i="39"/>
  <c r="AB2691" i="39"/>
  <c r="AL2691" i="39" s="1"/>
  <c r="V2693" i="39"/>
  <c r="AB2693" i="39"/>
  <c r="AL2693" i="39" s="1"/>
  <c r="V2695" i="39"/>
  <c r="AB2695" i="39"/>
  <c r="AL2695" i="39" s="1"/>
  <c r="V2697" i="39"/>
  <c r="AB2697" i="39"/>
  <c r="AL2697" i="39" s="1"/>
  <c r="V2699" i="39"/>
  <c r="AB2699" i="39"/>
  <c r="AL2699" i="39" s="1"/>
  <c r="V2701" i="39"/>
  <c r="AB2701" i="39"/>
  <c r="AL2701" i="39" s="1"/>
  <c r="V2703" i="39"/>
  <c r="AB2703" i="39"/>
  <c r="AL2703" i="39" s="1"/>
  <c r="V2705" i="39"/>
  <c r="AB2705" i="39"/>
  <c r="AL2705" i="39" s="1"/>
  <c r="V2707" i="39"/>
  <c r="AB2707" i="39"/>
  <c r="AL2707" i="39" s="1"/>
  <c r="V2709" i="39"/>
  <c r="AB2709" i="39"/>
  <c r="V2711" i="39"/>
  <c r="AB2711" i="39"/>
  <c r="AL2711" i="39" s="1"/>
  <c r="V2713" i="39"/>
  <c r="AB2713" i="39"/>
  <c r="AL2713" i="39" s="1"/>
  <c r="V2715" i="39"/>
  <c r="AB2715" i="39"/>
  <c r="AL2715" i="39" s="1"/>
  <c r="V2717" i="39"/>
  <c r="AB2717" i="39"/>
  <c r="AL2717" i="39" s="1"/>
  <c r="V2719" i="39"/>
  <c r="AB2719" i="39"/>
  <c r="AL2719" i="39" s="1"/>
  <c r="V2721" i="39"/>
  <c r="AB2721" i="39"/>
  <c r="AL2721" i="39" s="1"/>
  <c r="V2723" i="39"/>
  <c r="AB2723" i="39"/>
  <c r="AL2723" i="39" s="1"/>
  <c r="V2725" i="39"/>
  <c r="AB2725" i="39"/>
  <c r="AL2725" i="39" s="1"/>
  <c r="V2727" i="39"/>
  <c r="AB2727" i="39"/>
  <c r="AL2727" i="39" s="1"/>
  <c r="V2729" i="39"/>
  <c r="AB2729" i="39"/>
  <c r="AL2729" i="39" s="1"/>
  <c r="V2731" i="39"/>
  <c r="AB2731" i="39"/>
  <c r="AL2731" i="39" s="1"/>
  <c r="V2733" i="39"/>
  <c r="AB2733" i="39"/>
  <c r="AL2733" i="39" s="1"/>
  <c r="V2735" i="39"/>
  <c r="AB2735" i="39"/>
  <c r="AL2735" i="39" s="1"/>
  <c r="V2737" i="39"/>
  <c r="AB2737" i="39"/>
  <c r="AL2737" i="39" s="1"/>
  <c r="V2739" i="39"/>
  <c r="AB2739" i="39"/>
  <c r="AL2739" i="39" s="1"/>
  <c r="V2741" i="39"/>
  <c r="AB2741" i="39"/>
  <c r="AL2741" i="39" s="1"/>
  <c r="V2743" i="39"/>
  <c r="AB2743" i="39"/>
  <c r="AL2743" i="39" s="1"/>
  <c r="V2745" i="39"/>
  <c r="AB2745" i="39"/>
  <c r="AL2745" i="39" s="1"/>
  <c r="V2747" i="39"/>
  <c r="AB2747" i="39"/>
  <c r="AL2747" i="39" s="1"/>
  <c r="V2749" i="39"/>
  <c r="AB2749" i="39"/>
  <c r="V2751" i="39"/>
  <c r="AB2751" i="39"/>
  <c r="AL2751" i="39" s="1"/>
  <c r="V2753" i="39"/>
  <c r="AB2753" i="39"/>
  <c r="AL2753" i="39" s="1"/>
  <c r="V2755" i="39"/>
  <c r="AB2755" i="39"/>
  <c r="AL2755" i="39" s="1"/>
  <c r="V2757" i="39"/>
  <c r="AB2757" i="39"/>
  <c r="AL2757" i="39" s="1"/>
  <c r="V2759" i="39"/>
  <c r="AB2759" i="39"/>
  <c r="AL2759" i="39" s="1"/>
  <c r="V2761" i="39"/>
  <c r="AB2761" i="39"/>
  <c r="V2763" i="39"/>
  <c r="AB2763" i="39"/>
  <c r="AL2763" i="39" s="1"/>
  <c r="V2765" i="39"/>
  <c r="AB2765" i="39"/>
  <c r="AL2765" i="39" s="1"/>
  <c r="V2767" i="39"/>
  <c r="AB2767" i="39"/>
  <c r="AL2767" i="39" s="1"/>
  <c r="V2769" i="39"/>
  <c r="AB2769" i="39"/>
  <c r="AL2769" i="39" s="1"/>
  <c r="V2771" i="39"/>
  <c r="AB2771" i="39"/>
  <c r="AL2771" i="39" s="1"/>
  <c r="V2773" i="39"/>
  <c r="AB2773" i="39"/>
  <c r="AL2773" i="39" s="1"/>
  <c r="Y2774" i="39"/>
  <c r="AI2774" i="39" s="1"/>
  <c r="AE2774" i="39" s="1"/>
  <c r="V2775" i="39"/>
  <c r="AB2775" i="39"/>
  <c r="AL2775" i="39" s="1"/>
  <c r="Y2776" i="39"/>
  <c r="AI2776" i="39" s="1"/>
  <c r="V2777" i="39"/>
  <c r="AB2777" i="39"/>
  <c r="AL2777" i="39" s="1"/>
  <c r="Y2778" i="39"/>
  <c r="AI2778" i="39" s="1"/>
  <c r="AE2778" i="39" s="1"/>
  <c r="V2779" i="39"/>
  <c r="AB2779" i="39"/>
  <c r="AL2779" i="39" s="1"/>
  <c r="Y2780" i="39"/>
  <c r="AI2780" i="39" s="1"/>
  <c r="V2781" i="39"/>
  <c r="AB2781" i="39"/>
  <c r="AL2781" i="39" s="1"/>
  <c r="Y2782" i="39"/>
  <c r="AI2782" i="39" s="1"/>
  <c r="V2783" i="39"/>
  <c r="AB2783" i="39"/>
  <c r="AL2783" i="39" s="1"/>
  <c r="Y2784" i="39"/>
  <c r="AI2784" i="39" s="1"/>
  <c r="AE2784" i="39" s="1"/>
  <c r="V2785" i="39"/>
  <c r="AB2785" i="39"/>
  <c r="AL2785" i="39" s="1"/>
  <c r="Y2786" i="39"/>
  <c r="AI2786" i="39" s="1"/>
  <c r="AE2786" i="39" s="1"/>
  <c r="AD2786" i="39" s="1"/>
  <c r="AC2786" i="39" s="1"/>
  <c r="V2787" i="39"/>
  <c r="AB2787" i="39"/>
  <c r="AL2787" i="39" s="1"/>
  <c r="Y2788" i="39"/>
  <c r="AI2788" i="39" s="1"/>
  <c r="V2789" i="39"/>
  <c r="AB2789" i="39"/>
  <c r="AL2789" i="39" s="1"/>
  <c r="Y2790" i="39"/>
  <c r="AI2790" i="39" s="1"/>
  <c r="V2791" i="39"/>
  <c r="AB2791" i="39"/>
  <c r="AL2791" i="39" s="1"/>
  <c r="Y2792" i="39"/>
  <c r="AI2792" i="39" s="1"/>
  <c r="AE2792" i="39" s="1"/>
  <c r="V2793" i="39"/>
  <c r="AB2793" i="39"/>
  <c r="AL2793" i="39" s="1"/>
  <c r="Y2794" i="39"/>
  <c r="AI2794" i="39" s="1"/>
  <c r="V2795" i="39"/>
  <c r="AB2795" i="39"/>
  <c r="AL2795" i="39" s="1"/>
  <c r="Y2796" i="39"/>
  <c r="AI2796" i="39" s="1"/>
  <c r="AE2796" i="39" s="1"/>
  <c r="AD2796" i="39" s="1"/>
  <c r="AC2796" i="39" s="1"/>
  <c r="V2797" i="39"/>
  <c r="AB2797" i="39"/>
  <c r="AL2797" i="39" s="1"/>
  <c r="Y2798" i="39"/>
  <c r="AI2798" i="39" s="1"/>
  <c r="AE2798" i="39" s="1"/>
  <c r="V2799" i="39"/>
  <c r="AB2799" i="39"/>
  <c r="AL2799" i="39" s="1"/>
  <c r="Y2800" i="39"/>
  <c r="AI2800" i="39" s="1"/>
  <c r="V2801" i="39"/>
  <c r="AB2801" i="39"/>
  <c r="AL2801" i="39" s="1"/>
  <c r="Y2802" i="39"/>
  <c r="AI2802" i="39" s="1"/>
  <c r="AE2802" i="39" s="1"/>
  <c r="AD2802" i="39" s="1"/>
  <c r="V2803" i="39"/>
  <c r="AB2803" i="39"/>
  <c r="AL2803" i="39" s="1"/>
  <c r="Y2804" i="39"/>
  <c r="AI2804" i="39" s="1"/>
  <c r="V2805" i="39"/>
  <c r="AB2805" i="39"/>
  <c r="AL2805" i="39" s="1"/>
  <c r="Y2806" i="39"/>
  <c r="AI2806" i="39" s="1"/>
  <c r="V2807" i="39"/>
  <c r="AB2807" i="39"/>
  <c r="AL2807" i="39" s="1"/>
  <c r="Y2808" i="39"/>
  <c r="AI2808" i="39" s="1"/>
  <c r="V2809" i="39"/>
  <c r="AB2809" i="39"/>
  <c r="AL2809" i="39" s="1"/>
  <c r="Y2810" i="39"/>
  <c r="AI2810" i="39" s="1"/>
  <c r="V2811" i="39"/>
  <c r="AB2811" i="39"/>
  <c r="AL2811" i="39" s="1"/>
  <c r="Y2812" i="39"/>
  <c r="AI2812" i="39" s="1"/>
  <c r="V2813" i="39"/>
  <c r="AB2813" i="39"/>
  <c r="AL2813" i="39" s="1"/>
  <c r="Y2814" i="39"/>
  <c r="AI2814" i="39" s="1"/>
  <c r="AE2814" i="39" s="1"/>
  <c r="AD2814" i="39" s="1"/>
  <c r="AC2814" i="39" s="1"/>
  <c r="V2815" i="39"/>
  <c r="AB2815" i="39"/>
  <c r="AL2815" i="39" s="1"/>
  <c r="Y2816" i="39"/>
  <c r="AI2816" i="39" s="1"/>
  <c r="V2817" i="39"/>
  <c r="AB2817" i="39"/>
  <c r="AL2817" i="39" s="1"/>
  <c r="Y2818" i="39"/>
  <c r="AI2818" i="39" s="1"/>
  <c r="V2819" i="39"/>
  <c r="AB2819" i="39"/>
  <c r="AL2819" i="39" s="1"/>
  <c r="Y2820" i="39"/>
  <c r="AI2820" i="39" s="1"/>
  <c r="V2821" i="39"/>
  <c r="AB2821" i="39"/>
  <c r="AL2821" i="39" s="1"/>
  <c r="Y2822" i="39"/>
  <c r="AI2822" i="39" s="1"/>
  <c r="V2823" i="39"/>
  <c r="AB2823" i="39"/>
  <c r="AL2823" i="39" s="1"/>
  <c r="Y2824" i="39"/>
  <c r="AI2824" i="39" s="1"/>
  <c r="V2825" i="39"/>
  <c r="AB2825" i="39"/>
  <c r="AL2825" i="39" s="1"/>
  <c r="Y2826" i="39"/>
  <c r="AI2826" i="39" s="1"/>
  <c r="V2827" i="39"/>
  <c r="AB2827" i="39"/>
  <c r="AL2827" i="39" s="1"/>
  <c r="Y2828" i="39"/>
  <c r="AI2828" i="39" s="1"/>
  <c r="V2829" i="39"/>
  <c r="AB2829" i="39"/>
  <c r="AL2829" i="39" s="1"/>
  <c r="Y2830" i="39"/>
  <c r="AI2830" i="39" s="1"/>
  <c r="V2831" i="39"/>
  <c r="AB2831" i="39"/>
  <c r="AL2831" i="39" s="1"/>
  <c r="Y2832" i="39"/>
  <c r="AI2832" i="39" s="1"/>
  <c r="V2833" i="39"/>
  <c r="AB2833" i="39"/>
  <c r="AL2833" i="39" s="1"/>
  <c r="Y2834" i="39"/>
  <c r="AI2834" i="39" s="1"/>
  <c r="V2835" i="39"/>
  <c r="AB2835" i="39"/>
  <c r="AL2835" i="39" s="1"/>
  <c r="Y2836" i="39"/>
  <c r="AI2836" i="39" s="1"/>
  <c r="V2837" i="39"/>
  <c r="AB2837" i="39"/>
  <c r="AL2837" i="39" s="1"/>
  <c r="Y2838" i="39"/>
  <c r="AI2838" i="39" s="1"/>
  <c r="V2839" i="39"/>
  <c r="AB2839" i="39"/>
  <c r="AL2839" i="39" s="1"/>
  <c r="Y2840" i="39"/>
  <c r="AI2840" i="39" s="1"/>
  <c r="V2841" i="39"/>
  <c r="AB2841" i="39"/>
  <c r="AL2841" i="39" s="1"/>
  <c r="Y2842" i="39"/>
  <c r="AI2842" i="39" s="1"/>
  <c r="V2843" i="39"/>
  <c r="AB2843" i="39"/>
  <c r="AL2843" i="39" s="1"/>
  <c r="Y2844" i="39"/>
  <c r="AI2844" i="39" s="1"/>
  <c r="V2845" i="39"/>
  <c r="AB2845" i="39"/>
  <c r="AL2845" i="39" s="1"/>
  <c r="Y2846" i="39"/>
  <c r="AI2846" i="39" s="1"/>
  <c r="V2847" i="39"/>
  <c r="AB2847" i="39"/>
  <c r="AL2847" i="39" s="1"/>
  <c r="Y2848" i="39"/>
  <c r="AI2848" i="39" s="1"/>
  <c r="V2849" i="39"/>
  <c r="AB2849" i="39"/>
  <c r="AL2849" i="39" s="1"/>
  <c r="Y2850" i="39"/>
  <c r="AI2850" i="39" s="1"/>
  <c r="V2851" i="39"/>
  <c r="AB2851" i="39"/>
  <c r="AL2851" i="39" s="1"/>
  <c r="Y2852" i="39"/>
  <c r="AI2852" i="39" s="1"/>
  <c r="V2853" i="39"/>
  <c r="AB2853" i="39"/>
  <c r="AL2853" i="39" s="1"/>
  <c r="Y2854" i="39"/>
  <c r="AI2854" i="39" s="1"/>
  <c r="V2855" i="39"/>
  <c r="AB2855" i="39"/>
  <c r="AL2855" i="39" s="1"/>
  <c r="Y2886" i="39"/>
  <c r="AI2886" i="39" s="1"/>
  <c r="Y2888" i="39"/>
  <c r="Y2890" i="39"/>
  <c r="Y2892" i="39"/>
  <c r="Y2894" i="39"/>
  <c r="Y2896" i="39"/>
  <c r="Y2898" i="39"/>
  <c r="AI2898" i="39" s="1"/>
  <c r="Y2900" i="39"/>
  <c r="Y2902" i="39"/>
  <c r="AI2902" i="39" s="1"/>
  <c r="Y2904" i="39"/>
  <c r="Y2906" i="39"/>
  <c r="AI2906" i="39" s="1"/>
  <c r="Y2908" i="39"/>
  <c r="Y2910" i="39"/>
  <c r="AI2910" i="39" s="1"/>
  <c r="Y2912" i="39"/>
  <c r="Y2914" i="39"/>
  <c r="AI2914" i="39" s="1"/>
  <c r="Y2916" i="39"/>
  <c r="Y2918" i="39"/>
  <c r="AI2918" i="39" s="1"/>
  <c r="Y2920" i="39"/>
  <c r="Y2922" i="39"/>
  <c r="Y2924" i="39"/>
  <c r="Y2926" i="39"/>
  <c r="Y2928" i="39"/>
  <c r="Y2930" i="39"/>
  <c r="Y2932" i="39"/>
  <c r="AK2934" i="39"/>
  <c r="AH2934" i="39"/>
  <c r="AH2937" i="39"/>
  <c r="AL2937" i="39"/>
  <c r="AF2937" i="39"/>
  <c r="AK2937" i="39"/>
  <c r="AI2937" i="39"/>
  <c r="Z2938" i="39"/>
  <c r="AJ2938" i="39" s="1"/>
  <c r="X2940" i="39"/>
  <c r="AH2940" i="39" s="1"/>
  <c r="AJ2940" i="39"/>
  <c r="AG2942" i="39"/>
  <c r="Y2944" i="39"/>
  <c r="AI2944" i="39" s="1"/>
  <c r="W2944" i="39"/>
  <c r="AG2944" i="39" s="1"/>
  <c r="AB2944" i="39"/>
  <c r="AL2944" i="39" s="1"/>
  <c r="V2944" i="39"/>
  <c r="AK2946" i="39"/>
  <c r="AH2946" i="39"/>
  <c r="AH2949" i="39"/>
  <c r="AL2949" i="39"/>
  <c r="AF2949" i="39"/>
  <c r="AK2949" i="39"/>
  <c r="AI2949" i="39"/>
  <c r="Z2950" i="39"/>
  <c r="AJ2950" i="39" s="1"/>
  <c r="X2952" i="39"/>
  <c r="AH2952" i="39" s="1"/>
  <c r="AJ2952" i="39"/>
  <c r="AG2954" i="39"/>
  <c r="Y2956" i="39"/>
  <c r="AI2956" i="39" s="1"/>
  <c r="W2956" i="39"/>
  <c r="AG2956" i="39" s="1"/>
  <c r="AB2956" i="39"/>
  <c r="AL2956" i="39" s="1"/>
  <c r="V2956" i="39"/>
  <c r="AK2958" i="39"/>
  <c r="AH2958" i="39"/>
  <c r="AH2961" i="39"/>
  <c r="AL2961" i="39"/>
  <c r="AF2961" i="39"/>
  <c r="AK2961" i="39"/>
  <c r="AI2961" i="39"/>
  <c r="Z2962" i="39"/>
  <c r="AJ2962" i="39" s="1"/>
  <c r="X2964" i="39"/>
  <c r="AH2964" i="39" s="1"/>
  <c r="AJ2964" i="39"/>
  <c r="Y2968" i="39"/>
  <c r="AI2968" i="39" s="1"/>
  <c r="W2968" i="39"/>
  <c r="AG2968" i="39" s="1"/>
  <c r="AB2968" i="39"/>
  <c r="AL2968" i="39" s="1"/>
  <c r="V2968" i="39"/>
  <c r="AK2970" i="39"/>
  <c r="AH2970" i="39"/>
  <c r="AE2970" i="39" s="1"/>
  <c r="AH2973" i="39"/>
  <c r="AL2973" i="39"/>
  <c r="AF2973" i="39"/>
  <c r="AK2973" i="39"/>
  <c r="AI2973" i="39"/>
  <c r="Z2974" i="39"/>
  <c r="AJ2974" i="39" s="1"/>
  <c r="X2976" i="39"/>
  <c r="AH2976" i="39" s="1"/>
  <c r="AJ2976" i="39"/>
  <c r="Y2980" i="39"/>
  <c r="AI2980" i="39" s="1"/>
  <c r="W2980" i="39"/>
  <c r="AG2980" i="39" s="1"/>
  <c r="AB2980" i="39"/>
  <c r="AL2980" i="39" s="1"/>
  <c r="V2980" i="39"/>
  <c r="AK2982" i="39"/>
  <c r="AH2982" i="39"/>
  <c r="AH2985" i="39"/>
  <c r="AE2985" i="39" s="1"/>
  <c r="AD2985" i="39" s="1"/>
  <c r="AL2985" i="39"/>
  <c r="AF2985" i="39"/>
  <c r="AK2985" i="39"/>
  <c r="AI2985" i="39"/>
  <c r="Z2986" i="39"/>
  <c r="AJ2986" i="39" s="1"/>
  <c r="X2988" i="39"/>
  <c r="AH2988" i="39" s="1"/>
  <c r="AJ2988" i="39"/>
  <c r="AG2990" i="39"/>
  <c r="Y2992" i="39"/>
  <c r="AI2992" i="39" s="1"/>
  <c r="W2992" i="39"/>
  <c r="AG2992" i="39" s="1"/>
  <c r="AB2992" i="39"/>
  <c r="V2992" i="39"/>
  <c r="AK2994" i="39"/>
  <c r="AH2994" i="39"/>
  <c r="AH2997" i="39"/>
  <c r="AE2997" i="39" s="1"/>
  <c r="AD2997" i="39" s="1"/>
  <c r="AL2997" i="39"/>
  <c r="AF2997" i="39"/>
  <c r="AK2997" i="39"/>
  <c r="AI2997" i="39"/>
  <c r="Z2998" i="39"/>
  <c r="AJ2998" i="39" s="1"/>
  <c r="X3000" i="39"/>
  <c r="AH3000" i="39" s="1"/>
  <c r="AE3000" i="39" s="1"/>
  <c r="AJ3000" i="39"/>
  <c r="Y3004" i="39"/>
  <c r="W3004" i="39"/>
  <c r="AG3004" i="39" s="1"/>
  <c r="AB3004" i="39"/>
  <c r="AL3004" i="39" s="1"/>
  <c r="V3004" i="39"/>
  <c r="AK3006" i="39"/>
  <c r="AH3006" i="39"/>
  <c r="AH3009" i="39"/>
  <c r="AL3009" i="39"/>
  <c r="AF3009" i="39"/>
  <c r="AK3009" i="39"/>
  <c r="AI3009" i="39"/>
  <c r="Z3010" i="39"/>
  <c r="AJ3010" i="39" s="1"/>
  <c r="X3012" i="39"/>
  <c r="AH3012" i="39" s="1"/>
  <c r="AJ3012" i="39"/>
  <c r="Y3016" i="39"/>
  <c r="AI3016" i="39" s="1"/>
  <c r="W3016" i="39"/>
  <c r="AB3016" i="39"/>
  <c r="AL3016" i="39" s="1"/>
  <c r="V3016" i="39"/>
  <c r="AK3018" i="39"/>
  <c r="AH3018" i="39"/>
  <c r="AE3018" i="39" s="1"/>
  <c r="AH3021" i="39"/>
  <c r="AE3021" i="39" s="1"/>
  <c r="AL3021" i="39"/>
  <c r="AF3021" i="39"/>
  <c r="AK3021" i="39"/>
  <c r="AI3021" i="39"/>
  <c r="Z3022" i="39"/>
  <c r="AJ3022" i="39" s="1"/>
  <c r="X3024" i="39"/>
  <c r="AH3024" i="39" s="1"/>
  <c r="AJ3024" i="39"/>
  <c r="X3028" i="39"/>
  <c r="AH3029" i="39"/>
  <c r="AE3029" i="39" s="1"/>
  <c r="AL3029" i="39"/>
  <c r="AF3029" i="39"/>
  <c r="AK3029" i="39"/>
  <c r="AJ3029" i="39"/>
  <c r="AH3030" i="39"/>
  <c r="AF3030" i="39"/>
  <c r="X3032" i="39"/>
  <c r="AH3032" i="39" s="1"/>
  <c r="AH3033" i="39"/>
  <c r="AE3033" i="39" s="1"/>
  <c r="AL3033" i="39"/>
  <c r="AF3033" i="39"/>
  <c r="AK3033" i="39"/>
  <c r="AJ3033" i="39"/>
  <c r="AH3034" i="39"/>
  <c r="AF3034" i="39"/>
  <c r="X3036" i="39"/>
  <c r="AH3037" i="39"/>
  <c r="AE3037" i="39" s="1"/>
  <c r="AD3037" i="39" s="1"/>
  <c r="AL3037" i="39"/>
  <c r="AF3037" i="39"/>
  <c r="AK3037" i="39"/>
  <c r="AJ3037" i="39"/>
  <c r="AH3038" i="39"/>
  <c r="AF3038" i="39"/>
  <c r="X3040" i="39"/>
  <c r="AH3040" i="39" s="1"/>
  <c r="AE3040" i="39" s="1"/>
  <c r="AH3041" i="39"/>
  <c r="AE3041" i="39" s="1"/>
  <c r="AL3041" i="39"/>
  <c r="AF3041" i="39"/>
  <c r="AK3041" i="39"/>
  <c r="AJ3041" i="39"/>
  <c r="AH3042" i="39"/>
  <c r="AF3042" i="39"/>
  <c r="X3044" i="39"/>
  <c r="AH3044" i="39" s="1"/>
  <c r="AH3045" i="39"/>
  <c r="AE3045" i="39" s="1"/>
  <c r="AD3045" i="39" s="1"/>
  <c r="AL3045" i="39"/>
  <c r="AF3045" i="39"/>
  <c r="AK3045" i="39"/>
  <c r="AJ3045" i="39"/>
  <c r="AH3046" i="39"/>
  <c r="AF3046" i="39"/>
  <c r="X3048" i="39"/>
  <c r="AH3048" i="39" s="1"/>
  <c r="AH3049" i="39"/>
  <c r="AE3049" i="39" s="1"/>
  <c r="AL3049" i="39"/>
  <c r="AF3049" i="39"/>
  <c r="AK3049" i="39"/>
  <c r="AJ3049" i="39"/>
  <c r="AH3050" i="39"/>
  <c r="AF3050" i="39"/>
  <c r="X3052" i="39"/>
  <c r="AH3052" i="39" s="1"/>
  <c r="AE3052" i="39" s="1"/>
  <c r="AH3053" i="39"/>
  <c r="AE3053" i="39" s="1"/>
  <c r="AL3053" i="39"/>
  <c r="AF3053" i="39"/>
  <c r="AK3053" i="39"/>
  <c r="AJ3053" i="39"/>
  <c r="AI3054" i="39"/>
  <c r="AH3054" i="39"/>
  <c r="AF3054" i="39"/>
  <c r="X3056" i="39"/>
  <c r="AH3056" i="39" s="1"/>
  <c r="AE3056" i="39" s="1"/>
  <c r="AH3057" i="39"/>
  <c r="AE3057" i="39" s="1"/>
  <c r="AL3057" i="39"/>
  <c r="AF3057" i="39"/>
  <c r="AK3057" i="39"/>
  <c r="AJ3057" i="39"/>
  <c r="AH3058" i="39"/>
  <c r="AE3058" i="39" s="1"/>
  <c r="AF3058" i="39"/>
  <c r="X3060" i="39"/>
  <c r="AH3061" i="39"/>
  <c r="AE3061" i="39" s="1"/>
  <c r="AD3061" i="39" s="1"/>
  <c r="AL3061" i="39"/>
  <c r="AF3061" i="39"/>
  <c r="AK3061" i="39"/>
  <c r="AJ3061" i="39"/>
  <c r="AH3062" i="39"/>
  <c r="AE3062" i="39" s="1"/>
  <c r="AF3062" i="39"/>
  <c r="X3064" i="39"/>
  <c r="AH3064" i="39" s="1"/>
  <c r="AH3065" i="39"/>
  <c r="AE3065" i="39" s="1"/>
  <c r="AL3065" i="39"/>
  <c r="AF3065" i="39"/>
  <c r="AK3065" i="39"/>
  <c r="AJ3065" i="39"/>
  <c r="AH3066" i="39"/>
  <c r="AF3066" i="39"/>
  <c r="X3068" i="39"/>
  <c r="AH3068" i="39" s="1"/>
  <c r="AH3069" i="39"/>
  <c r="AE3069" i="39" s="1"/>
  <c r="AD3069" i="39" s="1"/>
  <c r="AL3069" i="39"/>
  <c r="AF3069" i="39"/>
  <c r="AK3069" i="39"/>
  <c r="AJ3069" i="39"/>
  <c r="AH3070" i="39"/>
  <c r="AE3070" i="39" s="1"/>
  <c r="AF3070" i="39"/>
  <c r="X3072" i="39"/>
  <c r="AH3072" i="39" s="1"/>
  <c r="AH3073" i="39"/>
  <c r="AE3073" i="39" s="1"/>
  <c r="AL3073" i="39"/>
  <c r="AF3073" i="39"/>
  <c r="AK3073" i="39"/>
  <c r="AJ3073" i="39"/>
  <c r="AH3074" i="39"/>
  <c r="AF3074" i="39"/>
  <c r="X3076" i="39"/>
  <c r="AH3076" i="39" s="1"/>
  <c r="AH3077" i="39"/>
  <c r="AE3077" i="39" s="1"/>
  <c r="AL3077" i="39"/>
  <c r="AF3077" i="39"/>
  <c r="AK3077" i="39"/>
  <c r="AJ3077" i="39"/>
  <c r="AI3078" i="39"/>
  <c r="AH3078" i="39"/>
  <c r="AE3078" i="39" s="1"/>
  <c r="AF3078" i="39"/>
  <c r="X3080" i="39"/>
  <c r="AH3080" i="39" s="1"/>
  <c r="AH3081" i="39"/>
  <c r="AE3081" i="39" s="1"/>
  <c r="AD3081" i="39" s="1"/>
  <c r="AL3081" i="39"/>
  <c r="AF3081" i="39"/>
  <c r="AK3081" i="39"/>
  <c r="AJ3081" i="39"/>
  <c r="AH3082" i="39"/>
  <c r="AF3082" i="39"/>
  <c r="X3084" i="39"/>
  <c r="AH3085" i="39"/>
  <c r="AE3085" i="39" s="1"/>
  <c r="AD3085" i="39" s="1"/>
  <c r="AL3085" i="39"/>
  <c r="AF3085" i="39"/>
  <c r="AK3085" i="39"/>
  <c r="AJ3085" i="39"/>
  <c r="AH3086" i="39"/>
  <c r="AE3086" i="39" s="1"/>
  <c r="AF3086" i="39"/>
  <c r="X3088" i="39"/>
  <c r="AH3089" i="39"/>
  <c r="AE3089" i="39" s="1"/>
  <c r="AL3089" i="39"/>
  <c r="AF3089" i="39"/>
  <c r="AK3089" i="39"/>
  <c r="AJ3089" i="39"/>
  <c r="AH3090" i="39"/>
  <c r="AF3090" i="39"/>
  <c r="X3092" i="39"/>
  <c r="AH3092" i="39" s="1"/>
  <c r="AH3093" i="39"/>
  <c r="AE3093" i="39" s="1"/>
  <c r="AD3093" i="39" s="1"/>
  <c r="AL3093" i="39"/>
  <c r="AF3093" i="39"/>
  <c r="AK3093" i="39"/>
  <c r="AJ3093" i="39"/>
  <c r="AH3094" i="39"/>
  <c r="AF3094" i="39"/>
  <c r="X3096" i="39"/>
  <c r="AH3096" i="39" s="1"/>
  <c r="AE3096" i="39" s="1"/>
  <c r="AH3097" i="39"/>
  <c r="AE3097" i="39" s="1"/>
  <c r="AD3097" i="39" s="1"/>
  <c r="AL3097" i="39"/>
  <c r="AF3097" i="39"/>
  <c r="AK3097" i="39"/>
  <c r="AJ3097" i="39"/>
  <c r="AH3098" i="39"/>
  <c r="AE3098" i="39" s="1"/>
  <c r="AF3098" i="39"/>
  <c r="X3100" i="39"/>
  <c r="AH3100" i="39" s="1"/>
  <c r="AH3101" i="39"/>
  <c r="AE3101" i="39" s="1"/>
  <c r="AL3101" i="39"/>
  <c r="AF3101" i="39"/>
  <c r="AK3101" i="39"/>
  <c r="Y3102" i="39"/>
  <c r="W3102" i="39"/>
  <c r="AG3102" i="39" s="1"/>
  <c r="AB3102" i="39"/>
  <c r="AL3102" i="39" s="1"/>
  <c r="V3102" i="39"/>
  <c r="AA3102" i="39"/>
  <c r="AK3102" i="39" s="1"/>
  <c r="AG3103" i="39"/>
  <c r="Y3106" i="39"/>
  <c r="AI3106" i="39" s="1"/>
  <c r="W3106" i="39"/>
  <c r="AG3106" i="39" s="1"/>
  <c r="AB3106" i="39"/>
  <c r="AL3106" i="39" s="1"/>
  <c r="V3106" i="39"/>
  <c r="AA3106" i="39"/>
  <c r="AK3106" i="39" s="1"/>
  <c r="AH3108" i="39"/>
  <c r="AF3108" i="39"/>
  <c r="AG3111" i="39"/>
  <c r="X3114" i="39"/>
  <c r="AH3114" i="39" s="1"/>
  <c r="AE3114" i="39" s="1"/>
  <c r="AH3115" i="39"/>
  <c r="AE3115" i="39" s="1"/>
  <c r="AD3115" i="39" s="1"/>
  <c r="AL3115" i="39"/>
  <c r="AF3115" i="39"/>
  <c r="AK3115" i="39"/>
  <c r="Y3118" i="39"/>
  <c r="AI3118" i="39" s="1"/>
  <c r="W3118" i="39"/>
  <c r="AG3118" i="39" s="1"/>
  <c r="AB3118" i="39"/>
  <c r="AL3118" i="39" s="1"/>
  <c r="V3118" i="39"/>
  <c r="AA3118" i="39"/>
  <c r="AK3118" i="39" s="1"/>
  <c r="AH3120" i="39"/>
  <c r="AF3120" i="39"/>
  <c r="AG3123" i="39"/>
  <c r="X3126" i="39"/>
  <c r="AH3127" i="39"/>
  <c r="AE3127" i="39" s="1"/>
  <c r="AL3127" i="39"/>
  <c r="AF3127" i="39"/>
  <c r="AK3127" i="39"/>
  <c r="Y3130" i="39"/>
  <c r="AI3130" i="39" s="1"/>
  <c r="W3130" i="39"/>
  <c r="AG3130" i="39" s="1"/>
  <c r="AB3130" i="39"/>
  <c r="AL3130" i="39" s="1"/>
  <c r="V3130" i="39"/>
  <c r="AA3130" i="39"/>
  <c r="AK3130" i="39" s="1"/>
  <c r="AH3132" i="39"/>
  <c r="AF3132" i="39"/>
  <c r="AG3135" i="39"/>
  <c r="X3138" i="39"/>
  <c r="AH3138" i="39" s="1"/>
  <c r="AH3139" i="39"/>
  <c r="AE3139" i="39" s="1"/>
  <c r="AD3139" i="39" s="1"/>
  <c r="AL3139" i="39"/>
  <c r="AF3139" i="39"/>
  <c r="AK3139" i="39"/>
  <c r="Y3142" i="39"/>
  <c r="AI3142" i="39" s="1"/>
  <c r="W3142" i="39"/>
  <c r="AG3142" i="39" s="1"/>
  <c r="AB3142" i="39"/>
  <c r="AL3142" i="39" s="1"/>
  <c r="V3142" i="39"/>
  <c r="AA3142" i="39"/>
  <c r="AK3142" i="39" s="1"/>
  <c r="AH3144" i="39"/>
  <c r="AF3144" i="39"/>
  <c r="AG3147" i="39"/>
  <c r="X3150" i="39"/>
  <c r="AH3150" i="39" s="1"/>
  <c r="AH3151" i="39"/>
  <c r="AE3151" i="39" s="1"/>
  <c r="AD3151" i="39" s="1"/>
  <c r="AL3151" i="39"/>
  <c r="AF3151" i="39"/>
  <c r="AK3151" i="39"/>
  <c r="Y3154" i="39"/>
  <c r="AI3154" i="39" s="1"/>
  <c r="W3154" i="39"/>
  <c r="AG3154" i="39" s="1"/>
  <c r="AB3154" i="39"/>
  <c r="AL3154" i="39" s="1"/>
  <c r="V3154" i="39"/>
  <c r="AA3154" i="39"/>
  <c r="AK3154" i="39" s="1"/>
  <c r="AH3156" i="39"/>
  <c r="AF3156" i="39"/>
  <c r="AG3159" i="39"/>
  <c r="X3162" i="39"/>
  <c r="AH3162" i="39" s="1"/>
  <c r="AH3163" i="39"/>
  <c r="AE3163" i="39" s="1"/>
  <c r="AD3163" i="39" s="1"/>
  <c r="AL3163" i="39"/>
  <c r="AF3163" i="39"/>
  <c r="AK3163" i="39"/>
  <c r="Y3166" i="39"/>
  <c r="AI3166" i="39" s="1"/>
  <c r="W3166" i="39"/>
  <c r="AG3166" i="39" s="1"/>
  <c r="AB3166" i="39"/>
  <c r="AL3166" i="39" s="1"/>
  <c r="V3166" i="39"/>
  <c r="AA3166" i="39"/>
  <c r="AK3166" i="39" s="1"/>
  <c r="AH3168" i="39"/>
  <c r="AF3168" i="39"/>
  <c r="AG3171" i="39"/>
  <c r="X3174" i="39"/>
  <c r="AH3175" i="39"/>
  <c r="AE3175" i="39" s="1"/>
  <c r="AD3175" i="39" s="1"/>
  <c r="AL3175" i="39"/>
  <c r="AF3175" i="39"/>
  <c r="AK3175" i="39"/>
  <c r="Y3178" i="39"/>
  <c r="AI3178" i="39" s="1"/>
  <c r="W3178" i="39"/>
  <c r="AG3178" i="39" s="1"/>
  <c r="AB3178" i="39"/>
  <c r="AL3178" i="39" s="1"/>
  <c r="V3178" i="39"/>
  <c r="AA3178" i="39"/>
  <c r="AK3178" i="39" s="1"/>
  <c r="AG3180" i="39"/>
  <c r="AF3180" i="39"/>
  <c r="AB3188" i="39"/>
  <c r="AL3188" i="39" s="1"/>
  <c r="V3188" i="39"/>
  <c r="Z3188" i="39"/>
  <c r="AJ3188" i="39" s="1"/>
  <c r="X3188" i="39"/>
  <c r="AH3188" i="39" s="1"/>
  <c r="AE3188" i="39" s="1"/>
  <c r="W3188" i="39"/>
  <c r="AG3188" i="39" s="1"/>
  <c r="AH3189" i="39"/>
  <c r="AE3189" i="39" s="1"/>
  <c r="AF3189" i="39"/>
  <c r="AL3189" i="39"/>
  <c r="AJ3189" i="39"/>
  <c r="V3191" i="39"/>
  <c r="AG3192" i="39"/>
  <c r="AF3192" i="39"/>
  <c r="AB3200" i="39"/>
  <c r="AL3200" i="39" s="1"/>
  <c r="V3200" i="39"/>
  <c r="Z3200" i="39"/>
  <c r="AJ3200" i="39" s="1"/>
  <c r="X3200" i="39"/>
  <c r="AH3200" i="39" s="1"/>
  <c r="AE3200" i="39" s="1"/>
  <c r="W3200" i="39"/>
  <c r="AG3200" i="39" s="1"/>
  <c r="AH3201" i="39"/>
  <c r="AE3201" i="39" s="1"/>
  <c r="AD3201" i="39" s="1"/>
  <c r="AF3201" i="39"/>
  <c r="AL3201" i="39"/>
  <c r="AJ3201" i="39"/>
  <c r="V3203" i="39"/>
  <c r="AG3204" i="39"/>
  <c r="AF3204" i="39"/>
  <c r="AB3212" i="39"/>
  <c r="V3212" i="39"/>
  <c r="Z3212" i="39"/>
  <c r="AJ3212" i="39" s="1"/>
  <c r="X3212" i="39"/>
  <c r="AH3212" i="39" s="1"/>
  <c r="AE3212" i="39" s="1"/>
  <c r="W3212" i="39"/>
  <c r="AG3212" i="39" s="1"/>
  <c r="AH3213" i="39"/>
  <c r="AE3213" i="39" s="1"/>
  <c r="AF3213" i="39"/>
  <c r="AL3213" i="39"/>
  <c r="AJ3213" i="39"/>
  <c r="V3215" i="39"/>
  <c r="AG3216" i="39"/>
  <c r="AF3216" i="39"/>
  <c r="AB3224" i="39"/>
  <c r="AL3224" i="39" s="1"/>
  <c r="V3224" i="39"/>
  <c r="Z3224" i="39"/>
  <c r="AJ3224" i="39" s="1"/>
  <c r="X3224" i="39"/>
  <c r="AH3224" i="39" s="1"/>
  <c r="AE3224" i="39" s="1"/>
  <c r="W3224" i="39"/>
  <c r="AG3224" i="39" s="1"/>
  <c r="AH3225" i="39"/>
  <c r="AE3225" i="39" s="1"/>
  <c r="AD3225" i="39" s="1"/>
  <c r="AF3225" i="39"/>
  <c r="AL3225" i="39"/>
  <c r="AJ3225" i="39"/>
  <c r="AB3228" i="39"/>
  <c r="AL3228" i="39" s="1"/>
  <c r="V3228" i="39"/>
  <c r="AA3228" i="39"/>
  <c r="AK3228" i="39" s="1"/>
  <c r="Z3228" i="39"/>
  <c r="X3228" i="39"/>
  <c r="AH3228" i="39" s="1"/>
  <c r="AE3228" i="39" s="1"/>
  <c r="W3228" i="39"/>
  <c r="AG3228" i="39" s="1"/>
  <c r="AB3232" i="39"/>
  <c r="AL3232" i="39" s="1"/>
  <c r="V3232" i="39"/>
  <c r="AA3232" i="39"/>
  <c r="AK3232" i="39" s="1"/>
  <c r="Z3232" i="39"/>
  <c r="AJ3232" i="39" s="1"/>
  <c r="X3232" i="39"/>
  <c r="AH3232" i="39" s="1"/>
  <c r="AE3232" i="39" s="1"/>
  <c r="W3232" i="39"/>
  <c r="AG3232" i="39" s="1"/>
  <c r="AB3236" i="39"/>
  <c r="AL3236" i="39" s="1"/>
  <c r="V3236" i="39"/>
  <c r="AA3236" i="39"/>
  <c r="Z3236" i="39"/>
  <c r="AJ3236" i="39" s="1"/>
  <c r="X3236" i="39"/>
  <c r="AH3236" i="39" s="1"/>
  <c r="AE3236" i="39" s="1"/>
  <c r="W3236" i="39"/>
  <c r="AG3236" i="39" s="1"/>
  <c r="AF3242" i="39"/>
  <c r="AF3248" i="39"/>
  <c r="AF3254" i="39"/>
  <c r="AL3254" i="39"/>
  <c r="AF3260" i="39"/>
  <c r="AF3266" i="39"/>
  <c r="AF3272" i="39"/>
  <c r="AF3278" i="39"/>
  <c r="AF3284" i="39"/>
  <c r="AF3290" i="39"/>
  <c r="AF3296" i="39"/>
  <c r="AF3302" i="39"/>
  <c r="AF3308" i="39"/>
  <c r="AF3314" i="39"/>
  <c r="AF3320" i="39"/>
  <c r="AA3329" i="39"/>
  <c r="Y3329" i="39"/>
  <c r="AI3329" i="39" s="1"/>
  <c r="X3329" i="39"/>
  <c r="AH3329" i="39" s="1"/>
  <c r="AB3329" i="39"/>
  <c r="AL3329" i="39" s="1"/>
  <c r="Z3329" i="39"/>
  <c r="W3329" i="39"/>
  <c r="AG3329" i="39" s="1"/>
  <c r="V3329" i="39"/>
  <c r="AA3351" i="39"/>
  <c r="AK3351" i="39" s="1"/>
  <c r="Y3351" i="39"/>
  <c r="AI3351" i="39" s="1"/>
  <c r="X3351" i="39"/>
  <c r="AH3351" i="39" s="1"/>
  <c r="AE3351" i="39" s="1"/>
  <c r="AB3351" i="39"/>
  <c r="AL3351" i="39" s="1"/>
  <c r="Z3351" i="39"/>
  <c r="AJ3351" i="39" s="1"/>
  <c r="W3351" i="39"/>
  <c r="AG3351" i="39" s="1"/>
  <c r="V3351" i="39"/>
  <c r="AI3358" i="39"/>
  <c r="AF3358" i="39"/>
  <c r="AI3376" i="39"/>
  <c r="AF3376" i="39"/>
  <c r="AB3414" i="39"/>
  <c r="AL3414" i="39" s="1"/>
  <c r="V3414" i="39"/>
  <c r="Z3414" i="39"/>
  <c r="AJ3414" i="39" s="1"/>
  <c r="X3414" i="39"/>
  <c r="AH3414" i="39" s="1"/>
  <c r="AE3414" i="39" s="1"/>
  <c r="W3414" i="39"/>
  <c r="AA3414" i="39"/>
  <c r="AK3414" i="39" s="1"/>
  <c r="Y3414" i="39"/>
  <c r="AI3414" i="39" s="1"/>
  <c r="AB3418" i="39"/>
  <c r="AL3418" i="39" s="1"/>
  <c r="V3418" i="39"/>
  <c r="Z3418" i="39"/>
  <c r="AJ3418" i="39" s="1"/>
  <c r="Y3418" i="39"/>
  <c r="AI3418" i="39" s="1"/>
  <c r="AA3418" i="39"/>
  <c r="AK3418" i="39" s="1"/>
  <c r="X3418" i="39"/>
  <c r="W3418" i="39"/>
  <c r="AB3446" i="39"/>
  <c r="AL3446" i="39" s="1"/>
  <c r="V3446" i="39"/>
  <c r="AA3446" i="39"/>
  <c r="Y3446" i="39"/>
  <c r="AI3446" i="39" s="1"/>
  <c r="X3446" i="39"/>
  <c r="AH3446" i="39" s="1"/>
  <c r="AE3446" i="39" s="1"/>
  <c r="W3446" i="39"/>
  <c r="AG3446" i="39" s="1"/>
  <c r="Z3446" i="39"/>
  <c r="AJ3446" i="39" s="1"/>
  <c r="W2541" i="39"/>
  <c r="AG2541" i="39" s="1"/>
  <c r="W2543" i="39"/>
  <c r="AG2543" i="39" s="1"/>
  <c r="W2545" i="39"/>
  <c r="AG2545" i="39" s="1"/>
  <c r="W2547" i="39"/>
  <c r="AG2547" i="39" s="1"/>
  <c r="W2549" i="39"/>
  <c r="W2551" i="39"/>
  <c r="AG2551" i="39" s="1"/>
  <c r="W2553" i="39"/>
  <c r="AG2553" i="39" s="1"/>
  <c r="W2555" i="39"/>
  <c r="AG2555" i="39" s="1"/>
  <c r="W2557" i="39"/>
  <c r="AG2557" i="39" s="1"/>
  <c r="W2559" i="39"/>
  <c r="W2561" i="39"/>
  <c r="AG2561" i="39" s="1"/>
  <c r="W2563" i="39"/>
  <c r="AG2563" i="39" s="1"/>
  <c r="W2565" i="39"/>
  <c r="AG2565" i="39" s="1"/>
  <c r="W2567" i="39"/>
  <c r="AG2567" i="39" s="1"/>
  <c r="W2569" i="39"/>
  <c r="AG2569" i="39" s="1"/>
  <c r="W2571" i="39"/>
  <c r="AG2571" i="39" s="1"/>
  <c r="W2573" i="39"/>
  <c r="AG2573" i="39" s="1"/>
  <c r="W2575" i="39"/>
  <c r="AG2575" i="39" s="1"/>
  <c r="W2577" i="39"/>
  <c r="AG2577" i="39" s="1"/>
  <c r="W2579" i="39"/>
  <c r="W2581" i="39"/>
  <c r="AG2581" i="39" s="1"/>
  <c r="W2583" i="39"/>
  <c r="AG2583" i="39" s="1"/>
  <c r="W2585" i="39"/>
  <c r="AG2585" i="39" s="1"/>
  <c r="W2587" i="39"/>
  <c r="AG2587" i="39" s="1"/>
  <c r="W2589" i="39"/>
  <c r="AG2589" i="39" s="1"/>
  <c r="W2591" i="39"/>
  <c r="AG2591" i="39" s="1"/>
  <c r="W2593" i="39"/>
  <c r="AG2593" i="39" s="1"/>
  <c r="W2595" i="39"/>
  <c r="AG2595" i="39" s="1"/>
  <c r="W2597" i="39"/>
  <c r="AG2597" i="39" s="1"/>
  <c r="W2599" i="39"/>
  <c r="AG2599" i="39" s="1"/>
  <c r="W2601" i="39"/>
  <c r="AG2601" i="39" s="1"/>
  <c r="W2603" i="39"/>
  <c r="AG2603" i="39" s="1"/>
  <c r="W2605" i="39"/>
  <c r="AG2605" i="39" s="1"/>
  <c r="W2607" i="39"/>
  <c r="AG2607" i="39" s="1"/>
  <c r="W2609" i="39"/>
  <c r="AG2609" i="39" s="1"/>
  <c r="W2611" i="39"/>
  <c r="AG2611" i="39" s="1"/>
  <c r="W2613" i="39"/>
  <c r="AG2613" i="39" s="1"/>
  <c r="W2615" i="39"/>
  <c r="AG2615" i="39" s="1"/>
  <c r="W2617" i="39"/>
  <c r="AG2617" i="39" s="1"/>
  <c r="W2619" i="39"/>
  <c r="AG2619" i="39" s="1"/>
  <c r="W2621" i="39"/>
  <c r="AG2621" i="39" s="1"/>
  <c r="W2623" i="39"/>
  <c r="AG2623" i="39" s="1"/>
  <c r="W2625" i="39"/>
  <c r="AG2625" i="39" s="1"/>
  <c r="W2627" i="39"/>
  <c r="AG2627" i="39" s="1"/>
  <c r="W2629" i="39"/>
  <c r="AG2629" i="39" s="1"/>
  <c r="W2631" i="39"/>
  <c r="AG2631" i="39" s="1"/>
  <c r="W2633" i="39"/>
  <c r="AG2633" i="39" s="1"/>
  <c r="W2635" i="39"/>
  <c r="AG2635" i="39" s="1"/>
  <c r="W2637" i="39"/>
  <c r="AG2637" i="39" s="1"/>
  <c r="W2639" i="39"/>
  <c r="AG2639" i="39" s="1"/>
  <c r="W2641" i="39"/>
  <c r="AG2641" i="39" s="1"/>
  <c r="W2643" i="39"/>
  <c r="AG2643" i="39" s="1"/>
  <c r="W2645" i="39"/>
  <c r="AG2645" i="39" s="1"/>
  <c r="W2647" i="39"/>
  <c r="AG2647" i="39" s="1"/>
  <c r="W2649" i="39"/>
  <c r="AG2649" i="39" s="1"/>
  <c r="W2651" i="39"/>
  <c r="W2653" i="39"/>
  <c r="AG2653" i="39" s="1"/>
  <c r="W2655" i="39"/>
  <c r="AG2655" i="39" s="1"/>
  <c r="W2657" i="39"/>
  <c r="W2659" i="39"/>
  <c r="AG2659" i="39" s="1"/>
  <c r="W2661" i="39"/>
  <c r="AG2661" i="39" s="1"/>
  <c r="W2663" i="39"/>
  <c r="AG2663" i="39" s="1"/>
  <c r="W2665" i="39"/>
  <c r="AG2665" i="39" s="1"/>
  <c r="W2667" i="39"/>
  <c r="AG2667" i="39" s="1"/>
  <c r="W2669" i="39"/>
  <c r="AG2669" i="39" s="1"/>
  <c r="W2671" i="39"/>
  <c r="AG2671" i="39" s="1"/>
  <c r="W2673" i="39"/>
  <c r="AG2673" i="39" s="1"/>
  <c r="W2675" i="39"/>
  <c r="AG2675" i="39" s="1"/>
  <c r="W2677" i="39"/>
  <c r="AG2677" i="39" s="1"/>
  <c r="W2679" i="39"/>
  <c r="AG2679" i="39" s="1"/>
  <c r="W2681" i="39"/>
  <c r="AG2681" i="39" s="1"/>
  <c r="W2683" i="39"/>
  <c r="AG2683" i="39" s="1"/>
  <c r="W2685" i="39"/>
  <c r="AG2685" i="39" s="1"/>
  <c r="W2687" i="39"/>
  <c r="AG2687" i="39" s="1"/>
  <c r="W2689" i="39"/>
  <c r="AG2689" i="39" s="1"/>
  <c r="W2691" i="39"/>
  <c r="AG2691" i="39" s="1"/>
  <c r="W2693" i="39"/>
  <c r="AG2693" i="39" s="1"/>
  <c r="W2695" i="39"/>
  <c r="AG2695" i="39" s="1"/>
  <c r="W2697" i="39"/>
  <c r="AG2697" i="39" s="1"/>
  <c r="W2699" i="39"/>
  <c r="AG2699" i="39" s="1"/>
  <c r="W2701" i="39"/>
  <c r="AG2701" i="39" s="1"/>
  <c r="W2703" i="39"/>
  <c r="AG2703" i="39" s="1"/>
  <c r="W2705" i="39"/>
  <c r="AG2705" i="39" s="1"/>
  <c r="W2707" i="39"/>
  <c r="AG2707" i="39" s="1"/>
  <c r="W2709" i="39"/>
  <c r="AG2709" i="39" s="1"/>
  <c r="W2711" i="39"/>
  <c r="AG2711" i="39" s="1"/>
  <c r="W2713" i="39"/>
  <c r="AG2713" i="39" s="1"/>
  <c r="W2715" i="39"/>
  <c r="AG2715" i="39" s="1"/>
  <c r="W2717" i="39"/>
  <c r="AG2717" i="39" s="1"/>
  <c r="W2719" i="39"/>
  <c r="AG2719" i="39" s="1"/>
  <c r="W2721" i="39"/>
  <c r="AG2721" i="39" s="1"/>
  <c r="W2723" i="39"/>
  <c r="AG2723" i="39" s="1"/>
  <c r="W2725" i="39"/>
  <c r="AG2725" i="39" s="1"/>
  <c r="W2727" i="39"/>
  <c r="AG2727" i="39" s="1"/>
  <c r="W2729" i="39"/>
  <c r="AG2729" i="39" s="1"/>
  <c r="W2731" i="39"/>
  <c r="AG2731" i="39" s="1"/>
  <c r="W2733" i="39"/>
  <c r="AG2733" i="39" s="1"/>
  <c r="W2735" i="39"/>
  <c r="AG2735" i="39" s="1"/>
  <c r="W2737" i="39"/>
  <c r="AG2737" i="39" s="1"/>
  <c r="W2739" i="39"/>
  <c r="AG2739" i="39" s="1"/>
  <c r="W2741" i="39"/>
  <c r="W2743" i="39"/>
  <c r="AG2743" i="39" s="1"/>
  <c r="W2745" i="39"/>
  <c r="AG2745" i="39" s="1"/>
  <c r="W2747" i="39"/>
  <c r="AG2747" i="39" s="1"/>
  <c r="W2749" i="39"/>
  <c r="AG2749" i="39" s="1"/>
  <c r="W2751" i="39"/>
  <c r="AG2751" i="39" s="1"/>
  <c r="W2753" i="39"/>
  <c r="AG2753" i="39" s="1"/>
  <c r="W2755" i="39"/>
  <c r="AG2755" i="39" s="1"/>
  <c r="W2757" i="39"/>
  <c r="AG2757" i="39" s="1"/>
  <c r="W2759" i="39"/>
  <c r="AG2759" i="39" s="1"/>
  <c r="W2761" i="39"/>
  <c r="AG2761" i="39" s="1"/>
  <c r="W2763" i="39"/>
  <c r="AG2763" i="39" s="1"/>
  <c r="W2765" i="39"/>
  <c r="AG2765" i="39" s="1"/>
  <c r="W2767" i="39"/>
  <c r="AG2767" i="39" s="1"/>
  <c r="W2769" i="39"/>
  <c r="AG2769" i="39" s="1"/>
  <c r="W2771" i="39"/>
  <c r="W2773" i="39"/>
  <c r="AG2773" i="39" s="1"/>
  <c r="W2775" i="39"/>
  <c r="AG2775" i="39" s="1"/>
  <c r="W2777" i="39"/>
  <c r="AG2777" i="39" s="1"/>
  <c r="W2779" i="39"/>
  <c r="AG2779" i="39" s="1"/>
  <c r="W2781" i="39"/>
  <c r="AG2781" i="39" s="1"/>
  <c r="W2783" i="39"/>
  <c r="AG2783" i="39" s="1"/>
  <c r="W2785" i="39"/>
  <c r="AG2785" i="39" s="1"/>
  <c r="W2787" i="39"/>
  <c r="AG2787" i="39" s="1"/>
  <c r="W2789" i="39"/>
  <c r="AG2789" i="39" s="1"/>
  <c r="W2791" i="39"/>
  <c r="AG2791" i="39" s="1"/>
  <c r="W2793" i="39"/>
  <c r="AG2793" i="39" s="1"/>
  <c r="W2795" i="39"/>
  <c r="AG2795" i="39" s="1"/>
  <c r="W2797" i="39"/>
  <c r="AG2797" i="39" s="1"/>
  <c r="W2799" i="39"/>
  <c r="AG2799" i="39" s="1"/>
  <c r="W2801" i="39"/>
  <c r="AG2801" i="39" s="1"/>
  <c r="W2803" i="39"/>
  <c r="AG2803" i="39" s="1"/>
  <c r="W2805" i="39"/>
  <c r="AG2805" i="39" s="1"/>
  <c r="W2807" i="39"/>
  <c r="AG2807" i="39" s="1"/>
  <c r="W2809" i="39"/>
  <c r="AG2809" i="39" s="1"/>
  <c r="W2811" i="39"/>
  <c r="AG2811" i="39" s="1"/>
  <c r="W2813" i="39"/>
  <c r="AG2813" i="39" s="1"/>
  <c r="W2815" i="39"/>
  <c r="AG2815" i="39" s="1"/>
  <c r="W2817" i="39"/>
  <c r="AG2817" i="39" s="1"/>
  <c r="W2819" i="39"/>
  <c r="AG2819" i="39" s="1"/>
  <c r="W2821" i="39"/>
  <c r="AG2821" i="39" s="1"/>
  <c r="W2823" i="39"/>
  <c r="AG2823" i="39" s="1"/>
  <c r="W2825" i="39"/>
  <c r="AG2825" i="39" s="1"/>
  <c r="W2827" i="39"/>
  <c r="AG2827" i="39" s="1"/>
  <c r="W2829" i="39"/>
  <c r="AG2829" i="39" s="1"/>
  <c r="W2831" i="39"/>
  <c r="AG2831" i="39" s="1"/>
  <c r="W2833" i="39"/>
  <c r="AG2833" i="39" s="1"/>
  <c r="W2835" i="39"/>
  <c r="AG2835" i="39" s="1"/>
  <c r="W2837" i="39"/>
  <c r="AG2837" i="39" s="1"/>
  <c r="W2839" i="39"/>
  <c r="AG2839" i="39" s="1"/>
  <c r="W2841" i="39"/>
  <c r="AG2841" i="39" s="1"/>
  <c r="W2843" i="39"/>
  <c r="AG2843" i="39" s="1"/>
  <c r="W2845" i="39"/>
  <c r="AG2845" i="39" s="1"/>
  <c r="W2847" i="39"/>
  <c r="AG2847" i="39" s="1"/>
  <c r="W2849" i="39"/>
  <c r="AG2849" i="39" s="1"/>
  <c r="W2851" i="39"/>
  <c r="AG2851" i="39" s="1"/>
  <c r="W2853" i="39"/>
  <c r="AG2853" i="39" s="1"/>
  <c r="W2855" i="39"/>
  <c r="AG2855" i="39" s="1"/>
  <c r="Y2934" i="39"/>
  <c r="AI2934" i="39" s="1"/>
  <c r="W2934" i="39"/>
  <c r="AG2934" i="39" s="1"/>
  <c r="AB2934" i="39"/>
  <c r="AL2934" i="39" s="1"/>
  <c r="V2934" i="39"/>
  <c r="AK2936" i="39"/>
  <c r="AH2939" i="39"/>
  <c r="AE2939" i="39" s="1"/>
  <c r="AL2939" i="39"/>
  <c r="AF2939" i="39"/>
  <c r="AK2939" i="39"/>
  <c r="AI2939" i="39"/>
  <c r="Y2946" i="39"/>
  <c r="AI2946" i="39" s="1"/>
  <c r="W2946" i="39"/>
  <c r="AG2946" i="39" s="1"/>
  <c r="AB2946" i="39"/>
  <c r="AL2946" i="39" s="1"/>
  <c r="V2946" i="39"/>
  <c r="AK2948" i="39"/>
  <c r="AH2951" i="39"/>
  <c r="AE2951" i="39" s="1"/>
  <c r="AL2951" i="39"/>
  <c r="AF2951" i="39"/>
  <c r="AK2951" i="39"/>
  <c r="AI2951" i="39"/>
  <c r="Y2958" i="39"/>
  <c r="AI2958" i="39" s="1"/>
  <c r="W2958" i="39"/>
  <c r="AG2958" i="39" s="1"/>
  <c r="AB2958" i="39"/>
  <c r="AL2958" i="39" s="1"/>
  <c r="V2958" i="39"/>
  <c r="AK2960" i="39"/>
  <c r="AH2963" i="39"/>
  <c r="AL2963" i="39"/>
  <c r="AF2963" i="39"/>
  <c r="AK2963" i="39"/>
  <c r="AI2963" i="39"/>
  <c r="Y2970" i="39"/>
  <c r="AI2970" i="39" s="1"/>
  <c r="W2970" i="39"/>
  <c r="AG2970" i="39" s="1"/>
  <c r="AB2970" i="39"/>
  <c r="AL2970" i="39" s="1"/>
  <c r="V2970" i="39"/>
  <c r="AK2972" i="39"/>
  <c r="AH2975" i="39"/>
  <c r="AE2975" i="39" s="1"/>
  <c r="AL2975" i="39"/>
  <c r="AF2975" i="39"/>
  <c r="AK2975" i="39"/>
  <c r="AI2975" i="39"/>
  <c r="Y2982" i="39"/>
  <c r="AI2982" i="39" s="1"/>
  <c r="W2982" i="39"/>
  <c r="AG2982" i="39" s="1"/>
  <c r="AB2982" i="39"/>
  <c r="AL2982" i="39" s="1"/>
  <c r="V2982" i="39"/>
  <c r="AK2984" i="39"/>
  <c r="AH2987" i="39"/>
  <c r="AE2987" i="39" s="1"/>
  <c r="AL2987" i="39"/>
  <c r="AF2987" i="39"/>
  <c r="AK2987" i="39"/>
  <c r="AI2987" i="39"/>
  <c r="Y2994" i="39"/>
  <c r="AI2994" i="39" s="1"/>
  <c r="W2994" i="39"/>
  <c r="AG2994" i="39" s="1"/>
  <c r="AB2994" i="39"/>
  <c r="AL2994" i="39" s="1"/>
  <c r="V2994" i="39"/>
  <c r="AK2996" i="39"/>
  <c r="AH2999" i="39"/>
  <c r="AL2999" i="39"/>
  <c r="AF2999" i="39"/>
  <c r="AK2999" i="39"/>
  <c r="AI2999" i="39"/>
  <c r="Y3006" i="39"/>
  <c r="AI3006" i="39" s="1"/>
  <c r="W3006" i="39"/>
  <c r="AG3006" i="39" s="1"/>
  <c r="AB3006" i="39"/>
  <c r="AL3006" i="39" s="1"/>
  <c r="V3006" i="39"/>
  <c r="AK3008" i="39"/>
  <c r="AH3011" i="39"/>
  <c r="AE3011" i="39" s="1"/>
  <c r="AL3011" i="39"/>
  <c r="AF3011" i="39"/>
  <c r="AK3011" i="39"/>
  <c r="AI3011" i="39"/>
  <c r="Y3018" i="39"/>
  <c r="AI3018" i="39" s="1"/>
  <c r="W3018" i="39"/>
  <c r="AG3018" i="39" s="1"/>
  <c r="AB3018" i="39"/>
  <c r="AL3018" i="39" s="1"/>
  <c r="V3018" i="39"/>
  <c r="AK3020" i="39"/>
  <c r="AH3023" i="39"/>
  <c r="AE3023" i="39" s="1"/>
  <c r="AL3023" i="39"/>
  <c r="AF3023" i="39"/>
  <c r="AK3023" i="39"/>
  <c r="AI3023" i="39"/>
  <c r="Y3030" i="39"/>
  <c r="AI3030" i="39" s="1"/>
  <c r="W3030" i="39"/>
  <c r="AG3030" i="39" s="1"/>
  <c r="AB3030" i="39"/>
  <c r="AL3030" i="39" s="1"/>
  <c r="V3030" i="39"/>
  <c r="AA3030" i="39"/>
  <c r="AK3030" i="39" s="1"/>
  <c r="Y3034" i="39"/>
  <c r="AI3034" i="39" s="1"/>
  <c r="W3034" i="39"/>
  <c r="AG3034" i="39" s="1"/>
  <c r="AB3034" i="39"/>
  <c r="AL3034" i="39" s="1"/>
  <c r="V3034" i="39"/>
  <c r="AA3034" i="39"/>
  <c r="AK3034" i="39" s="1"/>
  <c r="Y3038" i="39"/>
  <c r="AI3038" i="39" s="1"/>
  <c r="W3038" i="39"/>
  <c r="AG3038" i="39" s="1"/>
  <c r="AB3038" i="39"/>
  <c r="AL3038" i="39" s="1"/>
  <c r="V3038" i="39"/>
  <c r="AA3038" i="39"/>
  <c r="AK3038" i="39" s="1"/>
  <c r="Y3042" i="39"/>
  <c r="AI3042" i="39" s="1"/>
  <c r="W3042" i="39"/>
  <c r="AG3042" i="39" s="1"/>
  <c r="AB3042" i="39"/>
  <c r="AL3042" i="39" s="1"/>
  <c r="V3042" i="39"/>
  <c r="AA3042" i="39"/>
  <c r="AK3042" i="39" s="1"/>
  <c r="Y3046" i="39"/>
  <c r="AI3046" i="39" s="1"/>
  <c r="W3046" i="39"/>
  <c r="AG3046" i="39" s="1"/>
  <c r="AB3046" i="39"/>
  <c r="AL3046" i="39" s="1"/>
  <c r="V3046" i="39"/>
  <c r="AA3046" i="39"/>
  <c r="AK3046" i="39" s="1"/>
  <c r="Y3050" i="39"/>
  <c r="AI3050" i="39" s="1"/>
  <c r="W3050" i="39"/>
  <c r="AG3050" i="39" s="1"/>
  <c r="AB3050" i="39"/>
  <c r="AL3050" i="39" s="1"/>
  <c r="V3050" i="39"/>
  <c r="AA3050" i="39"/>
  <c r="AK3050" i="39" s="1"/>
  <c r="Y3054" i="39"/>
  <c r="W3054" i="39"/>
  <c r="AG3054" i="39" s="1"/>
  <c r="AB3054" i="39"/>
  <c r="AL3054" i="39" s="1"/>
  <c r="V3054" i="39"/>
  <c r="AA3054" i="39"/>
  <c r="AK3054" i="39" s="1"/>
  <c r="Y3058" i="39"/>
  <c r="AI3058" i="39" s="1"/>
  <c r="W3058" i="39"/>
  <c r="AG3058" i="39" s="1"/>
  <c r="AB3058" i="39"/>
  <c r="AL3058" i="39" s="1"/>
  <c r="V3058" i="39"/>
  <c r="AA3058" i="39"/>
  <c r="AK3058" i="39" s="1"/>
  <c r="Y3062" i="39"/>
  <c r="AI3062" i="39" s="1"/>
  <c r="W3062" i="39"/>
  <c r="AG3062" i="39" s="1"/>
  <c r="AB3062" i="39"/>
  <c r="AL3062" i="39" s="1"/>
  <c r="V3062" i="39"/>
  <c r="AA3062" i="39"/>
  <c r="AK3062" i="39" s="1"/>
  <c r="Y3066" i="39"/>
  <c r="AI3066" i="39" s="1"/>
  <c r="W3066" i="39"/>
  <c r="AG3066" i="39" s="1"/>
  <c r="AB3066" i="39"/>
  <c r="AL3066" i="39" s="1"/>
  <c r="V3066" i="39"/>
  <c r="AA3066" i="39"/>
  <c r="AK3066" i="39" s="1"/>
  <c r="Y3070" i="39"/>
  <c r="AI3070" i="39" s="1"/>
  <c r="W3070" i="39"/>
  <c r="AG3070" i="39" s="1"/>
  <c r="AB3070" i="39"/>
  <c r="AL3070" i="39" s="1"/>
  <c r="V3070" i="39"/>
  <c r="AA3070" i="39"/>
  <c r="AK3070" i="39" s="1"/>
  <c r="Y3074" i="39"/>
  <c r="AI3074" i="39" s="1"/>
  <c r="W3074" i="39"/>
  <c r="AG3074" i="39" s="1"/>
  <c r="AB3074" i="39"/>
  <c r="AL3074" i="39" s="1"/>
  <c r="V3074" i="39"/>
  <c r="AA3074" i="39"/>
  <c r="AK3074" i="39" s="1"/>
  <c r="Y3078" i="39"/>
  <c r="W3078" i="39"/>
  <c r="AG3078" i="39" s="1"/>
  <c r="AB3078" i="39"/>
  <c r="AL3078" i="39" s="1"/>
  <c r="V3078" i="39"/>
  <c r="AA3078" i="39"/>
  <c r="AK3078" i="39" s="1"/>
  <c r="Y3082" i="39"/>
  <c r="AI3082" i="39" s="1"/>
  <c r="W3082" i="39"/>
  <c r="AG3082" i="39" s="1"/>
  <c r="AB3082" i="39"/>
  <c r="AL3082" i="39" s="1"/>
  <c r="V3082" i="39"/>
  <c r="AA3082" i="39"/>
  <c r="AK3082" i="39" s="1"/>
  <c r="Y3086" i="39"/>
  <c r="AI3086" i="39" s="1"/>
  <c r="W3086" i="39"/>
  <c r="AG3086" i="39" s="1"/>
  <c r="AB3086" i="39"/>
  <c r="AL3086" i="39" s="1"/>
  <c r="V3086" i="39"/>
  <c r="AA3086" i="39"/>
  <c r="AK3086" i="39" s="1"/>
  <c r="Y3090" i="39"/>
  <c r="AI3090" i="39" s="1"/>
  <c r="W3090" i="39"/>
  <c r="AG3090" i="39" s="1"/>
  <c r="AB3090" i="39"/>
  <c r="AL3090" i="39" s="1"/>
  <c r="V3090" i="39"/>
  <c r="AA3090" i="39"/>
  <c r="AK3090" i="39" s="1"/>
  <c r="Y3094" i="39"/>
  <c r="AI3094" i="39" s="1"/>
  <c r="W3094" i="39"/>
  <c r="AG3094" i="39" s="1"/>
  <c r="AB3094" i="39"/>
  <c r="AL3094" i="39" s="1"/>
  <c r="V3094" i="39"/>
  <c r="AA3094" i="39"/>
  <c r="AK3094" i="39" s="1"/>
  <c r="Y3098" i="39"/>
  <c r="AI3098" i="39" s="1"/>
  <c r="W3098" i="39"/>
  <c r="AG3098" i="39" s="1"/>
  <c r="AB3098" i="39"/>
  <c r="AL3098" i="39" s="1"/>
  <c r="V3098" i="39"/>
  <c r="AA3098" i="39"/>
  <c r="AK3098" i="39" s="1"/>
  <c r="Y3108" i="39"/>
  <c r="AI3108" i="39" s="1"/>
  <c r="W3108" i="39"/>
  <c r="AG3108" i="39" s="1"/>
  <c r="AB3108" i="39"/>
  <c r="AL3108" i="39" s="1"/>
  <c r="V3108" i="39"/>
  <c r="AA3108" i="39"/>
  <c r="AK3108" i="39" s="1"/>
  <c r="AH3110" i="39"/>
  <c r="AF3110" i="39"/>
  <c r="AH3117" i="39"/>
  <c r="AE3117" i="39" s="1"/>
  <c r="AL3117" i="39"/>
  <c r="AF3117" i="39"/>
  <c r="AK3117" i="39"/>
  <c r="Y3120" i="39"/>
  <c r="AI3120" i="39" s="1"/>
  <c r="W3120" i="39"/>
  <c r="AG3120" i="39" s="1"/>
  <c r="AB3120" i="39"/>
  <c r="AL3120" i="39" s="1"/>
  <c r="V3120" i="39"/>
  <c r="AA3120" i="39"/>
  <c r="AK3120" i="39" s="1"/>
  <c r="AH3122" i="39"/>
  <c r="AF3122" i="39"/>
  <c r="AH3129" i="39"/>
  <c r="AE3129" i="39" s="1"/>
  <c r="AL3129" i="39"/>
  <c r="AF3129" i="39"/>
  <c r="AK3129" i="39"/>
  <c r="Y3132" i="39"/>
  <c r="AI3132" i="39" s="1"/>
  <c r="W3132" i="39"/>
  <c r="AG3132" i="39" s="1"/>
  <c r="AB3132" i="39"/>
  <c r="AL3132" i="39" s="1"/>
  <c r="V3132" i="39"/>
  <c r="AA3132" i="39"/>
  <c r="AK3132" i="39" s="1"/>
  <c r="AH3134" i="39"/>
  <c r="AE3134" i="39" s="1"/>
  <c r="AF3134" i="39"/>
  <c r="AH3141" i="39"/>
  <c r="AE3141" i="39" s="1"/>
  <c r="AL3141" i="39"/>
  <c r="AF3141" i="39"/>
  <c r="AK3141" i="39"/>
  <c r="Y3144" i="39"/>
  <c r="AI3144" i="39" s="1"/>
  <c r="W3144" i="39"/>
  <c r="AG3144" i="39" s="1"/>
  <c r="AB3144" i="39"/>
  <c r="AL3144" i="39" s="1"/>
  <c r="V3144" i="39"/>
  <c r="AA3144" i="39"/>
  <c r="AK3144" i="39" s="1"/>
  <c r="AH3146" i="39"/>
  <c r="AF3146" i="39"/>
  <c r="AH3153" i="39"/>
  <c r="AE3153" i="39" s="1"/>
  <c r="AL3153" i="39"/>
  <c r="AF3153" i="39"/>
  <c r="AK3153" i="39"/>
  <c r="Y3156" i="39"/>
  <c r="AI3156" i="39" s="1"/>
  <c r="W3156" i="39"/>
  <c r="AG3156" i="39" s="1"/>
  <c r="AB3156" i="39"/>
  <c r="AL3156" i="39" s="1"/>
  <c r="V3156" i="39"/>
  <c r="AA3156" i="39"/>
  <c r="AK3156" i="39" s="1"/>
  <c r="AH3158" i="39"/>
  <c r="AF3158" i="39"/>
  <c r="AH3165" i="39"/>
  <c r="AE3165" i="39" s="1"/>
  <c r="AL3165" i="39"/>
  <c r="AF3165" i="39"/>
  <c r="AK3165" i="39"/>
  <c r="Y3168" i="39"/>
  <c r="AI3168" i="39" s="1"/>
  <c r="W3168" i="39"/>
  <c r="AG3168" i="39" s="1"/>
  <c r="AB3168" i="39"/>
  <c r="AL3168" i="39" s="1"/>
  <c r="V3168" i="39"/>
  <c r="AA3168" i="39"/>
  <c r="AK3168" i="39" s="1"/>
  <c r="AH3170" i="39"/>
  <c r="AE3170" i="39" s="1"/>
  <c r="AF3170" i="39"/>
  <c r="AH3177" i="39"/>
  <c r="AE3177" i="39" s="1"/>
  <c r="AL3177" i="39"/>
  <c r="AF3177" i="39"/>
  <c r="AK3177" i="39"/>
  <c r="AB3180" i="39"/>
  <c r="AL3180" i="39" s="1"/>
  <c r="V3180" i="39"/>
  <c r="Z3180" i="39"/>
  <c r="AJ3180" i="39" s="1"/>
  <c r="Y3180" i="39"/>
  <c r="AI3180" i="39" s="1"/>
  <c r="X3180" i="39"/>
  <c r="AH3180" i="39" s="1"/>
  <c r="AH3182" i="39"/>
  <c r="AI3182" i="39"/>
  <c r="AF3182" i="39"/>
  <c r="AB3192" i="39"/>
  <c r="AL3192" i="39" s="1"/>
  <c r="V3192" i="39"/>
  <c r="Z3192" i="39"/>
  <c r="AJ3192" i="39" s="1"/>
  <c r="Y3192" i="39"/>
  <c r="AI3192" i="39" s="1"/>
  <c r="X3192" i="39"/>
  <c r="AH3192" i="39" s="1"/>
  <c r="AE3192" i="39" s="1"/>
  <c r="AH3194" i="39"/>
  <c r="AI3194" i="39"/>
  <c r="AF3194" i="39"/>
  <c r="AB3204" i="39"/>
  <c r="AL3204" i="39" s="1"/>
  <c r="V3204" i="39"/>
  <c r="Z3204" i="39"/>
  <c r="AJ3204" i="39" s="1"/>
  <c r="Y3204" i="39"/>
  <c r="AI3204" i="39" s="1"/>
  <c r="X3204" i="39"/>
  <c r="AH3204" i="39" s="1"/>
  <c r="AE3204" i="39" s="1"/>
  <c r="AH3206" i="39"/>
  <c r="AE3206" i="39" s="1"/>
  <c r="AI3206" i="39"/>
  <c r="AF3206" i="39"/>
  <c r="AB3216" i="39"/>
  <c r="AL3216" i="39" s="1"/>
  <c r="V3216" i="39"/>
  <c r="Z3216" i="39"/>
  <c r="AJ3216" i="39" s="1"/>
  <c r="Y3216" i="39"/>
  <c r="AI3216" i="39" s="1"/>
  <c r="X3216" i="39"/>
  <c r="AH3216" i="39" s="1"/>
  <c r="AH3218" i="39"/>
  <c r="AI3218" i="39"/>
  <c r="AF3218" i="39"/>
  <c r="AB3242" i="39"/>
  <c r="AL3242" i="39" s="1"/>
  <c r="V3242" i="39"/>
  <c r="AA3242" i="39"/>
  <c r="AK3242" i="39" s="1"/>
  <c r="Z3242" i="39"/>
  <c r="AJ3242" i="39" s="1"/>
  <c r="X3242" i="39"/>
  <c r="AH3242" i="39" s="1"/>
  <c r="AE3242" i="39" s="1"/>
  <c r="W3242" i="39"/>
  <c r="AG3242" i="39" s="1"/>
  <c r="AB3248" i="39"/>
  <c r="AL3248" i="39" s="1"/>
  <c r="V3248" i="39"/>
  <c r="AA3248" i="39"/>
  <c r="AK3248" i="39" s="1"/>
  <c r="Z3248" i="39"/>
  <c r="AJ3248" i="39" s="1"/>
  <c r="X3248" i="39"/>
  <c r="AH3248" i="39" s="1"/>
  <c r="AE3248" i="39" s="1"/>
  <c r="W3248" i="39"/>
  <c r="AG3248" i="39" s="1"/>
  <c r="AB3254" i="39"/>
  <c r="V3254" i="39"/>
  <c r="AA3254" i="39"/>
  <c r="AK3254" i="39" s="1"/>
  <c r="Z3254" i="39"/>
  <c r="AJ3254" i="39" s="1"/>
  <c r="X3254" i="39"/>
  <c r="AH3254" i="39" s="1"/>
  <c r="AE3254" i="39" s="1"/>
  <c r="W3254" i="39"/>
  <c r="AG3254" i="39" s="1"/>
  <c r="AB3260" i="39"/>
  <c r="AL3260" i="39" s="1"/>
  <c r="V3260" i="39"/>
  <c r="AA3260" i="39"/>
  <c r="AK3260" i="39" s="1"/>
  <c r="Z3260" i="39"/>
  <c r="AJ3260" i="39" s="1"/>
  <c r="X3260" i="39"/>
  <c r="AH3260" i="39" s="1"/>
  <c r="AE3260" i="39" s="1"/>
  <c r="W3260" i="39"/>
  <c r="AG3260" i="39" s="1"/>
  <c r="AB3266" i="39"/>
  <c r="AL3266" i="39" s="1"/>
  <c r="V3266" i="39"/>
  <c r="AA3266" i="39"/>
  <c r="AK3266" i="39" s="1"/>
  <c r="Z3266" i="39"/>
  <c r="AJ3266" i="39" s="1"/>
  <c r="X3266" i="39"/>
  <c r="AH3266" i="39" s="1"/>
  <c r="AE3266" i="39" s="1"/>
  <c r="W3266" i="39"/>
  <c r="AG3266" i="39" s="1"/>
  <c r="AB3272" i="39"/>
  <c r="AL3272" i="39" s="1"/>
  <c r="V3272" i="39"/>
  <c r="AA3272" i="39"/>
  <c r="AK3272" i="39" s="1"/>
  <c r="Z3272" i="39"/>
  <c r="AJ3272" i="39" s="1"/>
  <c r="X3272" i="39"/>
  <c r="AH3272" i="39" s="1"/>
  <c r="AE3272" i="39" s="1"/>
  <c r="W3272" i="39"/>
  <c r="AG3272" i="39" s="1"/>
  <c r="AB3278" i="39"/>
  <c r="AL3278" i="39" s="1"/>
  <c r="V3278" i="39"/>
  <c r="AA3278" i="39"/>
  <c r="AK3278" i="39" s="1"/>
  <c r="Z3278" i="39"/>
  <c r="AJ3278" i="39" s="1"/>
  <c r="X3278" i="39"/>
  <c r="AH3278" i="39" s="1"/>
  <c r="AE3278" i="39" s="1"/>
  <c r="W3278" i="39"/>
  <c r="AG3278" i="39" s="1"/>
  <c r="AB3284" i="39"/>
  <c r="AL3284" i="39" s="1"/>
  <c r="V3284" i="39"/>
  <c r="AA3284" i="39"/>
  <c r="AK3284" i="39" s="1"/>
  <c r="Z3284" i="39"/>
  <c r="AJ3284" i="39" s="1"/>
  <c r="X3284" i="39"/>
  <c r="AH3284" i="39" s="1"/>
  <c r="AE3284" i="39" s="1"/>
  <c r="W3284" i="39"/>
  <c r="AG3284" i="39" s="1"/>
  <c r="AB3290" i="39"/>
  <c r="AL3290" i="39" s="1"/>
  <c r="V3290" i="39"/>
  <c r="AA3290" i="39"/>
  <c r="AK3290" i="39" s="1"/>
  <c r="Z3290" i="39"/>
  <c r="AJ3290" i="39" s="1"/>
  <c r="X3290" i="39"/>
  <c r="AH3290" i="39" s="1"/>
  <c r="AE3290" i="39" s="1"/>
  <c r="W3290" i="39"/>
  <c r="AG3290" i="39" s="1"/>
  <c r="AB3296" i="39"/>
  <c r="AL3296" i="39" s="1"/>
  <c r="V3296" i="39"/>
  <c r="AA3296" i="39"/>
  <c r="AK3296" i="39" s="1"/>
  <c r="Z3296" i="39"/>
  <c r="AJ3296" i="39" s="1"/>
  <c r="X3296" i="39"/>
  <c r="AH3296" i="39" s="1"/>
  <c r="AE3296" i="39" s="1"/>
  <c r="W3296" i="39"/>
  <c r="AG3296" i="39" s="1"/>
  <c r="AB3302" i="39"/>
  <c r="AL3302" i="39" s="1"/>
  <c r="V3302" i="39"/>
  <c r="AA3302" i="39"/>
  <c r="AK3302" i="39" s="1"/>
  <c r="Z3302" i="39"/>
  <c r="AJ3302" i="39" s="1"/>
  <c r="X3302" i="39"/>
  <c r="AH3302" i="39" s="1"/>
  <c r="AE3302" i="39" s="1"/>
  <c r="W3302" i="39"/>
  <c r="AG3302" i="39" s="1"/>
  <c r="AB3308" i="39"/>
  <c r="AL3308" i="39" s="1"/>
  <c r="V3308" i="39"/>
  <c r="AA3308" i="39"/>
  <c r="AK3308" i="39" s="1"/>
  <c r="Z3308" i="39"/>
  <c r="AJ3308" i="39" s="1"/>
  <c r="X3308" i="39"/>
  <c r="AH3308" i="39" s="1"/>
  <c r="AE3308" i="39" s="1"/>
  <c r="W3308" i="39"/>
  <c r="AG3308" i="39" s="1"/>
  <c r="AB3314" i="39"/>
  <c r="AL3314" i="39" s="1"/>
  <c r="V3314" i="39"/>
  <c r="AA3314" i="39"/>
  <c r="AK3314" i="39" s="1"/>
  <c r="Z3314" i="39"/>
  <c r="AJ3314" i="39" s="1"/>
  <c r="X3314" i="39"/>
  <c r="AH3314" i="39" s="1"/>
  <c r="AE3314" i="39" s="1"/>
  <c r="W3314" i="39"/>
  <c r="AG3314" i="39" s="1"/>
  <c r="AB3320" i="39"/>
  <c r="AL3320" i="39" s="1"/>
  <c r="V3320" i="39"/>
  <c r="AA3320" i="39"/>
  <c r="AK3320" i="39" s="1"/>
  <c r="Z3320" i="39"/>
  <c r="AJ3320" i="39" s="1"/>
  <c r="X3320" i="39"/>
  <c r="AH3320" i="39" s="1"/>
  <c r="AE3320" i="39" s="1"/>
  <c r="W3320" i="39"/>
  <c r="AG3320" i="39" s="1"/>
  <c r="X3328" i="39"/>
  <c r="AB3328" i="39"/>
  <c r="AL3328" i="39" s="1"/>
  <c r="V3328" i="39"/>
  <c r="AA3328" i="39"/>
  <c r="AK3328" i="39" s="1"/>
  <c r="Z3328" i="39"/>
  <c r="AJ3328" i="39" s="1"/>
  <c r="Y3328" i="39"/>
  <c r="AI3328" i="39" s="1"/>
  <c r="W3328" i="39"/>
  <c r="AG3328" i="39" s="1"/>
  <c r="AL3337" i="39"/>
  <c r="AA3357" i="39"/>
  <c r="AK3357" i="39" s="1"/>
  <c r="Y3357" i="39"/>
  <c r="AI3357" i="39" s="1"/>
  <c r="X3357" i="39"/>
  <c r="AH3357" i="39" s="1"/>
  <c r="AE3357" i="39" s="1"/>
  <c r="AB3357" i="39"/>
  <c r="AL3357" i="39" s="1"/>
  <c r="Z3357" i="39"/>
  <c r="AJ3357" i="39" s="1"/>
  <c r="W3357" i="39"/>
  <c r="AG3357" i="39" s="1"/>
  <c r="V3357" i="39"/>
  <c r="AA3375" i="39"/>
  <c r="Y3375" i="39"/>
  <c r="AI3375" i="39" s="1"/>
  <c r="X3375" i="39"/>
  <c r="AH3375" i="39" s="1"/>
  <c r="AB3375" i="39"/>
  <c r="AL3375" i="39" s="1"/>
  <c r="Z3375" i="39"/>
  <c r="AJ3375" i="39" s="1"/>
  <c r="W3375" i="39"/>
  <c r="AG3375" i="39" s="1"/>
  <c r="V3375" i="39"/>
  <c r="AI3382" i="39"/>
  <c r="AF3382" i="39"/>
  <c r="Y3411" i="39"/>
  <c r="AI3411" i="39" s="1"/>
  <c r="X3411" i="39"/>
  <c r="AH3411" i="39" s="1"/>
  <c r="AE3411" i="39" s="1"/>
  <c r="V3411" i="39"/>
  <c r="AB3411" i="39"/>
  <c r="AL3411" i="39" s="1"/>
  <c r="AA3411" i="39"/>
  <c r="AK3411" i="39" s="1"/>
  <c r="Z3411" i="39"/>
  <c r="W3411" i="39"/>
  <c r="AG3411" i="39" s="1"/>
  <c r="Y3417" i="39"/>
  <c r="AI3417" i="39" s="1"/>
  <c r="AB3417" i="39"/>
  <c r="AL3417" i="39" s="1"/>
  <c r="Z3417" i="39"/>
  <c r="AJ3417" i="39" s="1"/>
  <c r="X3417" i="39"/>
  <c r="AH3417" i="39" s="1"/>
  <c r="AA3417" i="39"/>
  <c r="W3417" i="39"/>
  <c r="AG3417" i="39" s="1"/>
  <c r="V3417" i="39"/>
  <c r="Y3425" i="39"/>
  <c r="AI3425" i="39" s="1"/>
  <c r="Z3425" i="39"/>
  <c r="W3425" i="39"/>
  <c r="AG3425" i="39" s="1"/>
  <c r="V3425" i="39"/>
  <c r="AB3425" i="39"/>
  <c r="AL3425" i="39" s="1"/>
  <c r="AA3425" i="39"/>
  <c r="AK3425" i="39" s="1"/>
  <c r="X3425" i="39"/>
  <c r="AH3425" i="39" s="1"/>
  <c r="AE3425" i="39" s="1"/>
  <c r="AG3448" i="39"/>
  <c r="AJ3448" i="39"/>
  <c r="AF3448" i="39"/>
  <c r="AH3456" i="39"/>
  <c r="AF3456" i="39"/>
  <c r="AH2886" i="39"/>
  <c r="AK2886" i="39"/>
  <c r="AI2888" i="39"/>
  <c r="AH2888" i="39"/>
  <c r="AK2888" i="39"/>
  <c r="AI2890" i="39"/>
  <c r="AH2890" i="39"/>
  <c r="AK2890" i="39"/>
  <c r="AI2892" i="39"/>
  <c r="AH2892" i="39"/>
  <c r="AK2892" i="39"/>
  <c r="AI2894" i="39"/>
  <c r="AH2894" i="39"/>
  <c r="AK2894" i="39"/>
  <c r="AI2896" i="39"/>
  <c r="AH2896" i="39"/>
  <c r="AK2896" i="39"/>
  <c r="AH2898" i="39"/>
  <c r="AE2898" i="39" s="1"/>
  <c r="AK2898" i="39"/>
  <c r="AI2900" i="39"/>
  <c r="AH2900" i="39"/>
  <c r="AE2900" i="39" s="1"/>
  <c r="AK2900" i="39"/>
  <c r="AH2902" i="39"/>
  <c r="AE2902" i="39" s="1"/>
  <c r="AK2902" i="39"/>
  <c r="AI2904" i="39"/>
  <c r="AH2904" i="39"/>
  <c r="AK2904" i="39"/>
  <c r="AH2906" i="39"/>
  <c r="AE2906" i="39" s="1"/>
  <c r="AK2906" i="39"/>
  <c r="AI2908" i="39"/>
  <c r="AH2908" i="39"/>
  <c r="AK2908" i="39"/>
  <c r="AH2910" i="39"/>
  <c r="AE2910" i="39" s="1"/>
  <c r="AK2910" i="39"/>
  <c r="AI2912" i="39"/>
  <c r="AH2912" i="39"/>
  <c r="AE2912" i="39" s="1"/>
  <c r="AK2912" i="39"/>
  <c r="AH2914" i="39"/>
  <c r="AE2914" i="39" s="1"/>
  <c r="AK2914" i="39"/>
  <c r="AI2916" i="39"/>
  <c r="AH2916" i="39"/>
  <c r="AE2916" i="39" s="1"/>
  <c r="AK2916" i="39"/>
  <c r="AH2918" i="39"/>
  <c r="AE2918" i="39" s="1"/>
  <c r="AK2918" i="39"/>
  <c r="AI2920" i="39"/>
  <c r="AH2920" i="39"/>
  <c r="AK2920" i="39"/>
  <c r="AI2922" i="39"/>
  <c r="AH2922" i="39"/>
  <c r="AK2922" i="39"/>
  <c r="AI2924" i="39"/>
  <c r="AH2924" i="39"/>
  <c r="AK2924" i="39"/>
  <c r="AI2926" i="39"/>
  <c r="AH2926" i="39"/>
  <c r="AK2926" i="39"/>
  <c r="AI2928" i="39"/>
  <c r="AH2928" i="39"/>
  <c r="AK2928" i="39"/>
  <c r="AI2930" i="39"/>
  <c r="AH2930" i="39"/>
  <c r="AK2930" i="39"/>
  <c r="AI2932" i="39"/>
  <c r="AH2932" i="39"/>
  <c r="AK2932" i="39"/>
  <c r="Y2936" i="39"/>
  <c r="AI2936" i="39" s="1"/>
  <c r="W2936" i="39"/>
  <c r="AG2936" i="39" s="1"/>
  <c r="AB2936" i="39"/>
  <c r="AL2936" i="39" s="1"/>
  <c r="V2936" i="39"/>
  <c r="AK2938" i="39"/>
  <c r="AH2938" i="39"/>
  <c r="AE2938" i="39" s="1"/>
  <c r="AH2941" i="39"/>
  <c r="AE2941" i="39" s="1"/>
  <c r="AL2941" i="39"/>
  <c r="AF2941" i="39"/>
  <c r="AK2941" i="39"/>
  <c r="AI2941" i="39"/>
  <c r="Y2948" i="39"/>
  <c r="AI2948" i="39" s="1"/>
  <c r="W2948" i="39"/>
  <c r="AG2948" i="39" s="1"/>
  <c r="AB2948" i="39"/>
  <c r="AL2948" i="39" s="1"/>
  <c r="V2948" i="39"/>
  <c r="AK2950" i="39"/>
  <c r="AH2950" i="39"/>
  <c r="AH2953" i="39"/>
  <c r="AL2953" i="39"/>
  <c r="AF2953" i="39"/>
  <c r="AK2953" i="39"/>
  <c r="AI2953" i="39"/>
  <c r="Y2960" i="39"/>
  <c r="AI2960" i="39" s="1"/>
  <c r="W2960" i="39"/>
  <c r="AG2960" i="39" s="1"/>
  <c r="AB2960" i="39"/>
  <c r="AL2960" i="39" s="1"/>
  <c r="V2960" i="39"/>
  <c r="AK2962" i="39"/>
  <c r="AH2962" i="39"/>
  <c r="AH2965" i="39"/>
  <c r="AE2965" i="39" s="1"/>
  <c r="AD2965" i="39" s="1"/>
  <c r="AL2965" i="39"/>
  <c r="AF2965" i="39"/>
  <c r="AK2965" i="39"/>
  <c r="AI2965" i="39"/>
  <c r="Y2972" i="39"/>
  <c r="AI2972" i="39" s="1"/>
  <c r="W2972" i="39"/>
  <c r="AG2972" i="39" s="1"/>
  <c r="AB2972" i="39"/>
  <c r="AL2972" i="39" s="1"/>
  <c r="V2972" i="39"/>
  <c r="AK2974" i="39"/>
  <c r="AH2974" i="39"/>
  <c r="AH2977" i="39"/>
  <c r="AE2977" i="39" s="1"/>
  <c r="AL2977" i="39"/>
  <c r="AF2977" i="39"/>
  <c r="AK2977" i="39"/>
  <c r="AI2977" i="39"/>
  <c r="Y2984" i="39"/>
  <c r="AI2984" i="39" s="1"/>
  <c r="W2984" i="39"/>
  <c r="AG2984" i="39" s="1"/>
  <c r="AB2984" i="39"/>
  <c r="AL2984" i="39" s="1"/>
  <c r="V2984" i="39"/>
  <c r="AK2986" i="39"/>
  <c r="AH2986" i="39"/>
  <c r="AH2989" i="39"/>
  <c r="AL2989" i="39"/>
  <c r="AF2989" i="39"/>
  <c r="AK2989" i="39"/>
  <c r="AI2989" i="39"/>
  <c r="Y2996" i="39"/>
  <c r="AI2996" i="39" s="1"/>
  <c r="W2996" i="39"/>
  <c r="AG2996" i="39" s="1"/>
  <c r="AB2996" i="39"/>
  <c r="AL2996" i="39" s="1"/>
  <c r="V2996" i="39"/>
  <c r="AK2998" i="39"/>
  <c r="AH2998" i="39"/>
  <c r="AH3001" i="39"/>
  <c r="AL3001" i="39"/>
  <c r="AF3001" i="39"/>
  <c r="AK3001" i="39"/>
  <c r="AI3001" i="39"/>
  <c r="Y3008" i="39"/>
  <c r="AI3008" i="39" s="1"/>
  <c r="W3008" i="39"/>
  <c r="AG3008" i="39" s="1"/>
  <c r="AB3008" i="39"/>
  <c r="AL3008" i="39" s="1"/>
  <c r="V3008" i="39"/>
  <c r="AK3010" i="39"/>
  <c r="AH3010" i="39"/>
  <c r="AH3013" i="39"/>
  <c r="AE3013" i="39" s="1"/>
  <c r="AD3013" i="39" s="1"/>
  <c r="AL3013" i="39"/>
  <c r="AF3013" i="39"/>
  <c r="AK3013" i="39"/>
  <c r="AI3013" i="39"/>
  <c r="Y3020" i="39"/>
  <c r="AI3020" i="39" s="1"/>
  <c r="W3020" i="39"/>
  <c r="AG3020" i="39" s="1"/>
  <c r="AB3020" i="39"/>
  <c r="AL3020" i="39" s="1"/>
  <c r="V3020" i="39"/>
  <c r="AK3022" i="39"/>
  <c r="AH3022" i="39"/>
  <c r="AH3025" i="39"/>
  <c r="AL3025" i="39"/>
  <c r="AF3025" i="39"/>
  <c r="AK3025" i="39"/>
  <c r="AI3025" i="39"/>
  <c r="AH3103" i="39"/>
  <c r="AE3103" i="39" s="1"/>
  <c r="AL3103" i="39"/>
  <c r="AF3103" i="39"/>
  <c r="AK3103" i="39"/>
  <c r="AJ3103" i="39"/>
  <c r="AI3104" i="39"/>
  <c r="AH3104" i="39"/>
  <c r="AF3104" i="39"/>
  <c r="AH3107" i="39"/>
  <c r="AE3107" i="39" s="1"/>
  <c r="AL3107" i="39"/>
  <c r="AF3107" i="39"/>
  <c r="AK3107" i="39"/>
  <c r="Y3110" i="39"/>
  <c r="AI3110" i="39" s="1"/>
  <c r="W3110" i="39"/>
  <c r="AG3110" i="39" s="1"/>
  <c r="AB3110" i="39"/>
  <c r="AL3110" i="39" s="1"/>
  <c r="V3110" i="39"/>
  <c r="AA3110" i="39"/>
  <c r="AK3110" i="39" s="1"/>
  <c r="AH3112" i="39"/>
  <c r="AE3112" i="39" s="1"/>
  <c r="AF3112" i="39"/>
  <c r="AH3119" i="39"/>
  <c r="AE3119" i="39" s="1"/>
  <c r="AD3119" i="39" s="1"/>
  <c r="AL3119" i="39"/>
  <c r="AF3119" i="39"/>
  <c r="AK3119" i="39"/>
  <c r="AJ3119" i="39"/>
  <c r="Y3122" i="39"/>
  <c r="AI3122" i="39" s="1"/>
  <c r="W3122" i="39"/>
  <c r="AG3122" i="39" s="1"/>
  <c r="AB3122" i="39"/>
  <c r="AL3122" i="39" s="1"/>
  <c r="V3122" i="39"/>
  <c r="AA3122" i="39"/>
  <c r="AK3122" i="39" s="1"/>
  <c r="AK3124" i="39"/>
  <c r="AH3124" i="39"/>
  <c r="AF3124" i="39"/>
  <c r="AH3131" i="39"/>
  <c r="AE3131" i="39" s="1"/>
  <c r="AD3131" i="39" s="1"/>
  <c r="AL3131" i="39"/>
  <c r="AF3131" i="39"/>
  <c r="AK3131" i="39"/>
  <c r="Y3134" i="39"/>
  <c r="AI3134" i="39" s="1"/>
  <c r="W3134" i="39"/>
  <c r="AG3134" i="39" s="1"/>
  <c r="AB3134" i="39"/>
  <c r="AL3134" i="39" s="1"/>
  <c r="V3134" i="39"/>
  <c r="AA3134" i="39"/>
  <c r="AK3134" i="39" s="1"/>
  <c r="AH3136" i="39"/>
  <c r="AE3136" i="39" s="1"/>
  <c r="AF3136" i="39"/>
  <c r="AH3143" i="39"/>
  <c r="AE3143" i="39" s="1"/>
  <c r="AL3143" i="39"/>
  <c r="AF3143" i="39"/>
  <c r="AK3143" i="39"/>
  <c r="Y3146" i="39"/>
  <c r="AI3146" i="39" s="1"/>
  <c r="W3146" i="39"/>
  <c r="AG3146" i="39" s="1"/>
  <c r="AB3146" i="39"/>
  <c r="AL3146" i="39" s="1"/>
  <c r="V3146" i="39"/>
  <c r="AA3146" i="39"/>
  <c r="AK3146" i="39" s="1"/>
  <c r="AH3148" i="39"/>
  <c r="AF3148" i="39"/>
  <c r="AH3155" i="39"/>
  <c r="AE3155" i="39" s="1"/>
  <c r="AL3155" i="39"/>
  <c r="AF3155" i="39"/>
  <c r="AK3155" i="39"/>
  <c r="Y3158" i="39"/>
  <c r="AI3158" i="39" s="1"/>
  <c r="W3158" i="39"/>
  <c r="AG3158" i="39" s="1"/>
  <c r="AB3158" i="39"/>
  <c r="AL3158" i="39" s="1"/>
  <c r="V3158" i="39"/>
  <c r="AA3158" i="39"/>
  <c r="AK3158" i="39" s="1"/>
  <c r="AH3160" i="39"/>
  <c r="AF3160" i="39"/>
  <c r="AH3167" i="39"/>
  <c r="AE3167" i="39" s="1"/>
  <c r="AL3167" i="39"/>
  <c r="AF3167" i="39"/>
  <c r="AK3167" i="39"/>
  <c r="Y3170" i="39"/>
  <c r="AI3170" i="39" s="1"/>
  <c r="W3170" i="39"/>
  <c r="AG3170" i="39" s="1"/>
  <c r="AB3170" i="39"/>
  <c r="AL3170" i="39" s="1"/>
  <c r="V3170" i="39"/>
  <c r="AA3170" i="39"/>
  <c r="AK3170" i="39" s="1"/>
  <c r="AH3172" i="39"/>
  <c r="AE3172" i="39" s="1"/>
  <c r="AF3172" i="39"/>
  <c r="AK3179" i="39"/>
  <c r="AI3179" i="39"/>
  <c r="AG3179" i="39"/>
  <c r="AF3179" i="39"/>
  <c r="AL3179" i="39"/>
  <c r="AJ3184" i="39"/>
  <c r="AI3184" i="39"/>
  <c r="AG3184" i="39"/>
  <c r="AH3186" i="39"/>
  <c r="AF3186" i="39"/>
  <c r="AJ3186" i="39"/>
  <c r="AH3196" i="39"/>
  <c r="AJ3196" i="39"/>
  <c r="AI3196" i="39"/>
  <c r="AG3196" i="39"/>
  <c r="AH3198" i="39"/>
  <c r="AF3198" i="39"/>
  <c r="AJ3198" i="39"/>
  <c r="AJ3208" i="39"/>
  <c r="AI3208" i="39"/>
  <c r="AG3208" i="39"/>
  <c r="AH3210" i="39"/>
  <c r="AF3210" i="39"/>
  <c r="AJ3210" i="39"/>
  <c r="AJ3220" i="39"/>
  <c r="AI3220" i="39"/>
  <c r="AG3220" i="39"/>
  <c r="AH3222" i="39"/>
  <c r="AF3222" i="39"/>
  <c r="AJ3222" i="39"/>
  <c r="AG3230" i="39"/>
  <c r="AF3230" i="39"/>
  <c r="AF3234" i="39"/>
  <c r="AF3238" i="39"/>
  <c r="AH3244" i="39"/>
  <c r="AE3244" i="39" s="1"/>
  <c r="AF3244" i="39"/>
  <c r="AF3250" i="39"/>
  <c r="AG3256" i="39"/>
  <c r="AF3256" i="39"/>
  <c r="AF3262" i="39"/>
  <c r="AF3268" i="39"/>
  <c r="AG3274" i="39"/>
  <c r="AF3274" i="39"/>
  <c r="AL3274" i="39"/>
  <c r="AF3280" i="39"/>
  <c r="AF3286" i="39"/>
  <c r="AF3292" i="39"/>
  <c r="AF3298" i="39"/>
  <c r="AF3304" i="39"/>
  <c r="AF3310" i="39"/>
  <c r="AF3316" i="39"/>
  <c r="X3324" i="39"/>
  <c r="AH3324" i="39" s="1"/>
  <c r="AE3324" i="39" s="1"/>
  <c r="AB3324" i="39"/>
  <c r="AL3324" i="39" s="1"/>
  <c r="V3324" i="39"/>
  <c r="AA3324" i="39"/>
  <c r="AK3324" i="39" s="1"/>
  <c r="Z3324" i="39"/>
  <c r="AJ3324" i="39" s="1"/>
  <c r="Y3324" i="39"/>
  <c r="AI3324" i="39" s="1"/>
  <c r="AA3325" i="39"/>
  <c r="AK3325" i="39" s="1"/>
  <c r="Y3325" i="39"/>
  <c r="AI3325" i="39" s="1"/>
  <c r="X3325" i="39"/>
  <c r="AH3325" i="39" s="1"/>
  <c r="AB3325" i="39"/>
  <c r="AL3325" i="39" s="1"/>
  <c r="Z3325" i="39"/>
  <c r="AJ3325" i="39" s="1"/>
  <c r="W3325" i="39"/>
  <c r="AI3364" i="39"/>
  <c r="AF3364" i="39"/>
  <c r="AA3381" i="39"/>
  <c r="AK3381" i="39" s="1"/>
  <c r="Y3381" i="39"/>
  <c r="AI3381" i="39" s="1"/>
  <c r="X3381" i="39"/>
  <c r="AH3381" i="39" s="1"/>
  <c r="AE3381" i="39" s="1"/>
  <c r="AB3381" i="39"/>
  <c r="AL3381" i="39" s="1"/>
  <c r="Z3381" i="39"/>
  <c r="AJ3381" i="39" s="1"/>
  <c r="W3381" i="39"/>
  <c r="AG3381" i="39" s="1"/>
  <c r="V3381" i="39"/>
  <c r="AG3388" i="39"/>
  <c r="AI3388" i="39"/>
  <c r="AF3388" i="39"/>
  <c r="AH3432" i="39"/>
  <c r="AE3432" i="39" s="1"/>
  <c r="AK3432" i="39"/>
  <c r="AI3432" i="39"/>
  <c r="AG3432" i="39"/>
  <c r="AJ3432" i="39"/>
  <c r="AF3432" i="39"/>
  <c r="W2886" i="39"/>
  <c r="AG2886" i="39" s="1"/>
  <c r="AB2886" i="39"/>
  <c r="AL2886" i="39" s="1"/>
  <c r="V2886" i="39"/>
  <c r="W2888" i="39"/>
  <c r="AG2888" i="39" s="1"/>
  <c r="AB2888" i="39"/>
  <c r="AL2888" i="39" s="1"/>
  <c r="V2888" i="39"/>
  <c r="W2890" i="39"/>
  <c r="AG2890" i="39" s="1"/>
  <c r="AB2890" i="39"/>
  <c r="AL2890" i="39" s="1"/>
  <c r="V2890" i="39"/>
  <c r="W2892" i="39"/>
  <c r="AG2892" i="39" s="1"/>
  <c r="AB2892" i="39"/>
  <c r="AL2892" i="39" s="1"/>
  <c r="V2892" i="39"/>
  <c r="W2894" i="39"/>
  <c r="AG2894" i="39" s="1"/>
  <c r="AB2894" i="39"/>
  <c r="AL2894" i="39" s="1"/>
  <c r="V2894" i="39"/>
  <c r="W2896" i="39"/>
  <c r="AG2896" i="39" s="1"/>
  <c r="AB2896" i="39"/>
  <c r="AL2896" i="39" s="1"/>
  <c r="V2896" i="39"/>
  <c r="W2898" i="39"/>
  <c r="AG2898" i="39" s="1"/>
  <c r="AB2898" i="39"/>
  <c r="V2898" i="39"/>
  <c r="AL2898" i="39"/>
  <c r="W2900" i="39"/>
  <c r="AG2900" i="39" s="1"/>
  <c r="AB2900" i="39"/>
  <c r="AL2900" i="39" s="1"/>
  <c r="V2900" i="39"/>
  <c r="W2902" i="39"/>
  <c r="AG2902" i="39" s="1"/>
  <c r="AB2902" i="39"/>
  <c r="AL2902" i="39" s="1"/>
  <c r="V2902" i="39"/>
  <c r="W2904" i="39"/>
  <c r="AG2904" i="39" s="1"/>
  <c r="AB2904" i="39"/>
  <c r="AL2904" i="39" s="1"/>
  <c r="V2904" i="39"/>
  <c r="W2906" i="39"/>
  <c r="AG2906" i="39" s="1"/>
  <c r="AB2906" i="39"/>
  <c r="AL2906" i="39" s="1"/>
  <c r="V2906" i="39"/>
  <c r="W2908" i="39"/>
  <c r="AG2908" i="39" s="1"/>
  <c r="AB2908" i="39"/>
  <c r="V2908" i="39"/>
  <c r="AL2908" i="39"/>
  <c r="W2910" i="39"/>
  <c r="AG2910" i="39" s="1"/>
  <c r="AB2910" i="39"/>
  <c r="AL2910" i="39" s="1"/>
  <c r="V2910" i="39"/>
  <c r="W2912" i="39"/>
  <c r="AG2912" i="39" s="1"/>
  <c r="AB2912" i="39"/>
  <c r="AL2912" i="39" s="1"/>
  <c r="V2912" i="39"/>
  <c r="W2914" i="39"/>
  <c r="AG2914" i="39" s="1"/>
  <c r="AB2914" i="39"/>
  <c r="AL2914" i="39" s="1"/>
  <c r="V2914" i="39"/>
  <c r="W2916" i="39"/>
  <c r="AG2916" i="39" s="1"/>
  <c r="AB2916" i="39"/>
  <c r="V2916" i="39"/>
  <c r="AL2916" i="39"/>
  <c r="W2918" i="39"/>
  <c r="AG2918" i="39" s="1"/>
  <c r="AB2918" i="39"/>
  <c r="AL2918" i="39" s="1"/>
  <c r="V2918" i="39"/>
  <c r="W2920" i="39"/>
  <c r="AG2920" i="39" s="1"/>
  <c r="AB2920" i="39"/>
  <c r="AL2920" i="39" s="1"/>
  <c r="V2920" i="39"/>
  <c r="W2922" i="39"/>
  <c r="AG2922" i="39" s="1"/>
  <c r="AB2922" i="39"/>
  <c r="AL2922" i="39" s="1"/>
  <c r="V2922" i="39"/>
  <c r="W2924" i="39"/>
  <c r="AG2924" i="39" s="1"/>
  <c r="AB2924" i="39"/>
  <c r="AL2924" i="39" s="1"/>
  <c r="V2924" i="39"/>
  <c r="W2926" i="39"/>
  <c r="AG2926" i="39" s="1"/>
  <c r="AB2926" i="39"/>
  <c r="AL2926" i="39" s="1"/>
  <c r="V2926" i="39"/>
  <c r="W2928" i="39"/>
  <c r="AG2928" i="39" s="1"/>
  <c r="AB2928" i="39"/>
  <c r="AL2928" i="39" s="1"/>
  <c r="V2928" i="39"/>
  <c r="W2930" i="39"/>
  <c r="AG2930" i="39" s="1"/>
  <c r="AB2930" i="39"/>
  <c r="AL2930" i="39" s="1"/>
  <c r="V2930" i="39"/>
  <c r="W2932" i="39"/>
  <c r="AG2932" i="39" s="1"/>
  <c r="AB2932" i="39"/>
  <c r="AL2932" i="39" s="1"/>
  <c r="V2932" i="39"/>
  <c r="Y2938" i="39"/>
  <c r="AI2938" i="39" s="1"/>
  <c r="W2938" i="39"/>
  <c r="AB2938" i="39"/>
  <c r="AL2938" i="39" s="1"/>
  <c r="V2938" i="39"/>
  <c r="AF2938" i="39"/>
  <c r="AK2940" i="39"/>
  <c r="AI2940" i="39"/>
  <c r="AJ2941" i="39"/>
  <c r="AH2943" i="39"/>
  <c r="AE2943" i="39" s="1"/>
  <c r="AL2943" i="39"/>
  <c r="AF2943" i="39"/>
  <c r="AK2943" i="39"/>
  <c r="AI2943" i="39"/>
  <c r="Y2950" i="39"/>
  <c r="AI2950" i="39" s="1"/>
  <c r="W2950" i="39"/>
  <c r="AG2950" i="39" s="1"/>
  <c r="AB2950" i="39"/>
  <c r="AL2950" i="39" s="1"/>
  <c r="V2950" i="39"/>
  <c r="AF2950" i="39"/>
  <c r="AK2952" i="39"/>
  <c r="AJ2953" i="39"/>
  <c r="AH2955" i="39"/>
  <c r="AE2955" i="39" s="1"/>
  <c r="AD2955" i="39" s="1"/>
  <c r="AL2955" i="39"/>
  <c r="AF2955" i="39"/>
  <c r="AK2955" i="39"/>
  <c r="AI2955" i="39"/>
  <c r="Y2962" i="39"/>
  <c r="AI2962" i="39" s="1"/>
  <c r="W2962" i="39"/>
  <c r="AG2962" i="39" s="1"/>
  <c r="AB2962" i="39"/>
  <c r="AL2962" i="39" s="1"/>
  <c r="V2962" i="39"/>
  <c r="AF2962" i="39"/>
  <c r="AK2964" i="39"/>
  <c r="AJ2965" i="39"/>
  <c r="AH2967" i="39"/>
  <c r="AE2967" i="39" s="1"/>
  <c r="AL2967" i="39"/>
  <c r="AF2967" i="39"/>
  <c r="AK2967" i="39"/>
  <c r="AI2967" i="39"/>
  <c r="Y2974" i="39"/>
  <c r="AI2974" i="39" s="1"/>
  <c r="W2974" i="39"/>
  <c r="AG2974" i="39" s="1"/>
  <c r="AB2974" i="39"/>
  <c r="AL2974" i="39" s="1"/>
  <c r="V2974" i="39"/>
  <c r="AF2974" i="39"/>
  <c r="AK2976" i="39"/>
  <c r="AJ2977" i="39"/>
  <c r="AH2979" i="39"/>
  <c r="AE2979" i="39" s="1"/>
  <c r="AL2979" i="39"/>
  <c r="AF2979" i="39"/>
  <c r="AK2979" i="39"/>
  <c r="AI2979" i="39"/>
  <c r="Y2986" i="39"/>
  <c r="AI2986" i="39" s="1"/>
  <c r="W2986" i="39"/>
  <c r="AG2986" i="39" s="1"/>
  <c r="AB2986" i="39"/>
  <c r="AL2986" i="39" s="1"/>
  <c r="V2986" i="39"/>
  <c r="AF2986" i="39"/>
  <c r="AK2988" i="39"/>
  <c r="AJ2989" i="39"/>
  <c r="AH2991" i="39"/>
  <c r="AE2991" i="39" s="1"/>
  <c r="AD2991" i="39" s="1"/>
  <c r="AL2991" i="39"/>
  <c r="AF2991" i="39"/>
  <c r="AK2991" i="39"/>
  <c r="AI2991" i="39"/>
  <c r="Y2998" i="39"/>
  <c r="AI2998" i="39" s="1"/>
  <c r="W2998" i="39"/>
  <c r="AB2998" i="39"/>
  <c r="AL2998" i="39" s="1"/>
  <c r="V2998" i="39"/>
  <c r="AF2998" i="39"/>
  <c r="AK3000" i="39"/>
  <c r="AJ3001" i="39"/>
  <c r="AH3003" i="39"/>
  <c r="AE3003" i="39" s="1"/>
  <c r="AD3003" i="39" s="1"/>
  <c r="AL3003" i="39"/>
  <c r="AF3003" i="39"/>
  <c r="AK3003" i="39"/>
  <c r="AI3003" i="39"/>
  <c r="Y3010" i="39"/>
  <c r="AI3010" i="39" s="1"/>
  <c r="W3010" i="39"/>
  <c r="AB3010" i="39"/>
  <c r="AL3010" i="39" s="1"/>
  <c r="V3010" i="39"/>
  <c r="AF3010" i="39"/>
  <c r="AK3012" i="39"/>
  <c r="AJ3013" i="39"/>
  <c r="AH3015" i="39"/>
  <c r="AE3015" i="39" s="1"/>
  <c r="AL3015" i="39"/>
  <c r="AF3015" i="39"/>
  <c r="AK3015" i="39"/>
  <c r="AI3015" i="39"/>
  <c r="Y3022" i="39"/>
  <c r="AI3022" i="39" s="1"/>
  <c r="W3022" i="39"/>
  <c r="AG3022" i="39" s="1"/>
  <c r="AB3022" i="39"/>
  <c r="AL3022" i="39" s="1"/>
  <c r="V3022" i="39"/>
  <c r="AF3022" i="39"/>
  <c r="AK3024" i="39"/>
  <c r="AJ3025" i="39"/>
  <c r="AH3027" i="39"/>
  <c r="AE3027" i="39" s="1"/>
  <c r="AD3027" i="39" s="1"/>
  <c r="AL3027" i="39"/>
  <c r="AF3027" i="39"/>
  <c r="AK3027" i="39"/>
  <c r="AJ3027" i="39"/>
  <c r="AH3028" i="39"/>
  <c r="AE3028" i="39" s="1"/>
  <c r="AF3028" i="39"/>
  <c r="AH3031" i="39"/>
  <c r="AE3031" i="39" s="1"/>
  <c r="AD3031" i="39" s="1"/>
  <c r="AL3031" i="39"/>
  <c r="AF3031" i="39"/>
  <c r="AK3031" i="39"/>
  <c r="AJ3031" i="39"/>
  <c r="AF3032" i="39"/>
  <c r="AH3035" i="39"/>
  <c r="AE3035" i="39" s="1"/>
  <c r="AL3035" i="39"/>
  <c r="AF3035" i="39"/>
  <c r="AK3035" i="39"/>
  <c r="AJ3035" i="39"/>
  <c r="AH3036" i="39"/>
  <c r="AF3036" i="39"/>
  <c r="AH3039" i="39"/>
  <c r="AE3039" i="39" s="1"/>
  <c r="AD3039" i="39" s="1"/>
  <c r="AL3039" i="39"/>
  <c r="AF3039" i="39"/>
  <c r="AK3039" i="39"/>
  <c r="AJ3039" i="39"/>
  <c r="AF3040" i="39"/>
  <c r="AH3043" i="39"/>
  <c r="AE3043" i="39" s="1"/>
  <c r="AD3043" i="39" s="1"/>
  <c r="AL3043" i="39"/>
  <c r="AF3043" i="39"/>
  <c r="AK3043" i="39"/>
  <c r="AJ3043" i="39"/>
  <c r="AF3044" i="39"/>
  <c r="AH3047" i="39"/>
  <c r="AE3047" i="39" s="1"/>
  <c r="AL3047" i="39"/>
  <c r="AF3047" i="39"/>
  <c r="AK3047" i="39"/>
  <c r="AJ3047" i="39"/>
  <c r="AF3048" i="39"/>
  <c r="AH3051" i="39"/>
  <c r="AE3051" i="39" s="1"/>
  <c r="AD3051" i="39" s="1"/>
  <c r="AL3051" i="39"/>
  <c r="AF3051" i="39"/>
  <c r="AK3051" i="39"/>
  <c r="AJ3051" i="39"/>
  <c r="AF3052" i="39"/>
  <c r="AH3055" i="39"/>
  <c r="AE3055" i="39" s="1"/>
  <c r="AD3055" i="39" s="1"/>
  <c r="AL3055" i="39"/>
  <c r="AF3055" i="39"/>
  <c r="AK3055" i="39"/>
  <c r="AJ3055" i="39"/>
  <c r="AF3056" i="39"/>
  <c r="AH3059" i="39"/>
  <c r="AE3059" i="39" s="1"/>
  <c r="AL3059" i="39"/>
  <c r="AF3059" i="39"/>
  <c r="AK3059" i="39"/>
  <c r="AJ3059" i="39"/>
  <c r="AH3060" i="39"/>
  <c r="AE3060" i="39" s="1"/>
  <c r="AF3060" i="39"/>
  <c r="AH3063" i="39"/>
  <c r="AE3063" i="39" s="1"/>
  <c r="AD3063" i="39" s="1"/>
  <c r="AL3063" i="39"/>
  <c r="AF3063" i="39"/>
  <c r="AK3063" i="39"/>
  <c r="AJ3063" i="39"/>
  <c r="AF3064" i="39"/>
  <c r="AH3067" i="39"/>
  <c r="AE3067" i="39" s="1"/>
  <c r="AD3067" i="39" s="1"/>
  <c r="AL3067" i="39"/>
  <c r="AF3067" i="39"/>
  <c r="AK3067" i="39"/>
  <c r="AJ3067" i="39"/>
  <c r="AI3068" i="39"/>
  <c r="AF3068" i="39"/>
  <c r="AH3071" i="39"/>
  <c r="AE3071" i="39" s="1"/>
  <c r="AL3071" i="39"/>
  <c r="AF3071" i="39"/>
  <c r="AK3071" i="39"/>
  <c r="AJ3071" i="39"/>
  <c r="AF3072" i="39"/>
  <c r="AH3075" i="39"/>
  <c r="AE3075" i="39" s="1"/>
  <c r="AD3075" i="39" s="1"/>
  <c r="AL3075" i="39"/>
  <c r="AF3075" i="39"/>
  <c r="AK3075" i="39"/>
  <c r="AJ3075" i="39"/>
  <c r="AF3076" i="39"/>
  <c r="AH3079" i="39"/>
  <c r="AE3079" i="39" s="1"/>
  <c r="AD3079" i="39" s="1"/>
  <c r="AL3079" i="39"/>
  <c r="AF3079" i="39"/>
  <c r="AK3079" i="39"/>
  <c r="AJ3079" i="39"/>
  <c r="AF3080" i="39"/>
  <c r="AH3083" i="39"/>
  <c r="AE3083" i="39" s="1"/>
  <c r="AL3083" i="39"/>
  <c r="AF3083" i="39"/>
  <c r="AK3083" i="39"/>
  <c r="AJ3083" i="39"/>
  <c r="AK3084" i="39"/>
  <c r="AH3084" i="39"/>
  <c r="AF3084" i="39"/>
  <c r="AH3087" i="39"/>
  <c r="AE3087" i="39" s="1"/>
  <c r="AD3087" i="39" s="1"/>
  <c r="AL3087" i="39"/>
  <c r="AF3087" i="39"/>
  <c r="AK3087" i="39"/>
  <c r="AJ3087" i="39"/>
  <c r="AH3088" i="39"/>
  <c r="AF3088" i="39"/>
  <c r="AH3091" i="39"/>
  <c r="AE3091" i="39" s="1"/>
  <c r="AD3091" i="39" s="1"/>
  <c r="AL3091" i="39"/>
  <c r="AF3091" i="39"/>
  <c r="AK3091" i="39"/>
  <c r="AJ3091" i="39"/>
  <c r="AF3092" i="39"/>
  <c r="AH3095" i="39"/>
  <c r="AE3095" i="39" s="1"/>
  <c r="AL3095" i="39"/>
  <c r="AF3095" i="39"/>
  <c r="AK3095" i="39"/>
  <c r="AJ3095" i="39"/>
  <c r="AF3096" i="39"/>
  <c r="AH3099" i="39"/>
  <c r="AE3099" i="39" s="1"/>
  <c r="AD3099" i="39" s="1"/>
  <c r="AL3099" i="39"/>
  <c r="AF3099" i="39"/>
  <c r="AK3099" i="39"/>
  <c r="AJ3099" i="39"/>
  <c r="AI3100" i="39"/>
  <c r="AF3100" i="39"/>
  <c r="Y3104" i="39"/>
  <c r="W3104" i="39"/>
  <c r="AG3104" i="39" s="1"/>
  <c r="AB3104" i="39"/>
  <c r="AL3104" i="39" s="1"/>
  <c r="V3104" i="39"/>
  <c r="AA3104" i="39"/>
  <c r="AK3104" i="39" s="1"/>
  <c r="AJ3104" i="39"/>
  <c r="AH3109" i="39"/>
  <c r="AE3109" i="39" s="1"/>
  <c r="AD3109" i="39" s="1"/>
  <c r="AL3109" i="39"/>
  <c r="AF3109" i="39"/>
  <c r="AK3109" i="39"/>
  <c r="Y3112" i="39"/>
  <c r="AI3112" i="39" s="1"/>
  <c r="W3112" i="39"/>
  <c r="AG3112" i="39" s="1"/>
  <c r="AB3112" i="39"/>
  <c r="AL3112" i="39" s="1"/>
  <c r="V3112" i="39"/>
  <c r="AA3112" i="39"/>
  <c r="AK3112" i="39" s="1"/>
  <c r="AJ3112" i="39"/>
  <c r="AI3114" i="39"/>
  <c r="AF3114" i="39"/>
  <c r="AH3121" i="39"/>
  <c r="AE3121" i="39" s="1"/>
  <c r="AD3121" i="39" s="1"/>
  <c r="AL3121" i="39"/>
  <c r="AF3121" i="39"/>
  <c r="AK3121" i="39"/>
  <c r="Y3124" i="39"/>
  <c r="AI3124" i="39" s="1"/>
  <c r="W3124" i="39"/>
  <c r="AG3124" i="39" s="1"/>
  <c r="AB3124" i="39"/>
  <c r="AL3124" i="39" s="1"/>
  <c r="V3124" i="39"/>
  <c r="AA3124" i="39"/>
  <c r="AJ3124" i="39"/>
  <c r="AH3126" i="39"/>
  <c r="AF3126" i="39"/>
  <c r="AH3133" i="39"/>
  <c r="AE3133" i="39" s="1"/>
  <c r="AD3133" i="39" s="1"/>
  <c r="AL3133" i="39"/>
  <c r="AF3133" i="39"/>
  <c r="AK3133" i="39"/>
  <c r="Y3136" i="39"/>
  <c r="AI3136" i="39" s="1"/>
  <c r="W3136" i="39"/>
  <c r="AG3136" i="39" s="1"/>
  <c r="AB3136" i="39"/>
  <c r="AL3136" i="39" s="1"/>
  <c r="V3136" i="39"/>
  <c r="AA3136" i="39"/>
  <c r="AK3136" i="39" s="1"/>
  <c r="AJ3136" i="39"/>
  <c r="AF3138" i="39"/>
  <c r="AH3145" i="39"/>
  <c r="AE3145" i="39" s="1"/>
  <c r="AL3145" i="39"/>
  <c r="AF3145" i="39"/>
  <c r="AK3145" i="39"/>
  <c r="Y3148" i="39"/>
  <c r="AI3148" i="39" s="1"/>
  <c r="W3148" i="39"/>
  <c r="AG3148" i="39" s="1"/>
  <c r="AB3148" i="39"/>
  <c r="AL3148" i="39" s="1"/>
  <c r="V3148" i="39"/>
  <c r="AA3148" i="39"/>
  <c r="AK3148" i="39" s="1"/>
  <c r="AJ3148" i="39"/>
  <c r="AF3150" i="39"/>
  <c r="AH3157" i="39"/>
  <c r="AE3157" i="39" s="1"/>
  <c r="AL3157" i="39"/>
  <c r="AF3157" i="39"/>
  <c r="AK3157" i="39"/>
  <c r="Y3160" i="39"/>
  <c r="AI3160" i="39" s="1"/>
  <c r="W3160" i="39"/>
  <c r="AG3160" i="39" s="1"/>
  <c r="AB3160" i="39"/>
  <c r="AL3160" i="39" s="1"/>
  <c r="V3160" i="39"/>
  <c r="AA3160" i="39"/>
  <c r="AK3160" i="39" s="1"/>
  <c r="AJ3160" i="39"/>
  <c r="AF3162" i="39"/>
  <c r="AH3169" i="39"/>
  <c r="AE3169" i="39" s="1"/>
  <c r="AL3169" i="39"/>
  <c r="AF3169" i="39"/>
  <c r="AK3169" i="39"/>
  <c r="Y3172" i="39"/>
  <c r="AI3172" i="39" s="1"/>
  <c r="W3172" i="39"/>
  <c r="AG3172" i="39" s="1"/>
  <c r="AB3172" i="39"/>
  <c r="AL3172" i="39" s="1"/>
  <c r="V3172" i="39"/>
  <c r="AA3172" i="39"/>
  <c r="AK3172" i="39" s="1"/>
  <c r="AJ3172" i="39"/>
  <c r="AH3174" i="39"/>
  <c r="AF3174" i="39"/>
  <c r="AF3184" i="39"/>
  <c r="AF3196" i="39"/>
  <c r="AL3198" i="39"/>
  <c r="AF3208" i="39"/>
  <c r="AF3220" i="39"/>
  <c r="AB3230" i="39"/>
  <c r="AL3230" i="39" s="1"/>
  <c r="V3230" i="39"/>
  <c r="AA3230" i="39"/>
  <c r="AK3230" i="39" s="1"/>
  <c r="Z3230" i="39"/>
  <c r="AJ3230" i="39" s="1"/>
  <c r="X3230" i="39"/>
  <c r="AH3230" i="39" s="1"/>
  <c r="AE3230" i="39" s="1"/>
  <c r="W3230" i="39"/>
  <c r="AB3234" i="39"/>
  <c r="AL3234" i="39" s="1"/>
  <c r="V3234" i="39"/>
  <c r="AA3234" i="39"/>
  <c r="AK3234" i="39" s="1"/>
  <c r="Z3234" i="39"/>
  <c r="AJ3234" i="39" s="1"/>
  <c r="X3234" i="39"/>
  <c r="AH3234" i="39" s="1"/>
  <c r="AE3234" i="39" s="1"/>
  <c r="W3234" i="39"/>
  <c r="AG3234" i="39" s="1"/>
  <c r="AB3238" i="39"/>
  <c r="AL3238" i="39" s="1"/>
  <c r="V3238" i="39"/>
  <c r="AA3238" i="39"/>
  <c r="AK3238" i="39" s="1"/>
  <c r="Z3238" i="39"/>
  <c r="AJ3238" i="39" s="1"/>
  <c r="X3238" i="39"/>
  <c r="AH3238" i="39" s="1"/>
  <c r="AE3238" i="39" s="1"/>
  <c r="W3238" i="39"/>
  <c r="AG3238" i="39" s="1"/>
  <c r="AB3244" i="39"/>
  <c r="AL3244" i="39" s="1"/>
  <c r="V3244" i="39"/>
  <c r="AA3244" i="39"/>
  <c r="AK3244" i="39" s="1"/>
  <c r="Z3244" i="39"/>
  <c r="AJ3244" i="39" s="1"/>
  <c r="X3244" i="39"/>
  <c r="W3244" i="39"/>
  <c r="AG3244" i="39" s="1"/>
  <c r="AB3250" i="39"/>
  <c r="AL3250" i="39" s="1"/>
  <c r="V3250" i="39"/>
  <c r="AA3250" i="39"/>
  <c r="AK3250" i="39" s="1"/>
  <c r="Z3250" i="39"/>
  <c r="AJ3250" i="39" s="1"/>
  <c r="X3250" i="39"/>
  <c r="AH3250" i="39" s="1"/>
  <c r="AE3250" i="39" s="1"/>
  <c r="W3250" i="39"/>
  <c r="AG3250" i="39" s="1"/>
  <c r="AB3256" i="39"/>
  <c r="AL3256" i="39" s="1"/>
  <c r="V3256" i="39"/>
  <c r="AA3256" i="39"/>
  <c r="AK3256" i="39" s="1"/>
  <c r="Z3256" i="39"/>
  <c r="AJ3256" i="39" s="1"/>
  <c r="X3256" i="39"/>
  <c r="AH3256" i="39" s="1"/>
  <c r="AE3256" i="39" s="1"/>
  <c r="W3256" i="39"/>
  <c r="AB3262" i="39"/>
  <c r="AL3262" i="39" s="1"/>
  <c r="V3262" i="39"/>
  <c r="AA3262" i="39"/>
  <c r="AK3262" i="39" s="1"/>
  <c r="Z3262" i="39"/>
  <c r="AJ3262" i="39" s="1"/>
  <c r="X3262" i="39"/>
  <c r="AH3262" i="39" s="1"/>
  <c r="AE3262" i="39" s="1"/>
  <c r="W3262" i="39"/>
  <c r="AG3262" i="39" s="1"/>
  <c r="AB3268" i="39"/>
  <c r="AL3268" i="39" s="1"/>
  <c r="V3268" i="39"/>
  <c r="AA3268" i="39"/>
  <c r="AK3268" i="39" s="1"/>
  <c r="Z3268" i="39"/>
  <c r="AJ3268" i="39" s="1"/>
  <c r="X3268" i="39"/>
  <c r="AH3268" i="39" s="1"/>
  <c r="AE3268" i="39" s="1"/>
  <c r="W3268" i="39"/>
  <c r="AG3268" i="39" s="1"/>
  <c r="AB3274" i="39"/>
  <c r="V3274" i="39"/>
  <c r="AA3274" i="39"/>
  <c r="AK3274" i="39" s="1"/>
  <c r="Z3274" i="39"/>
  <c r="AJ3274" i="39" s="1"/>
  <c r="X3274" i="39"/>
  <c r="AH3274" i="39" s="1"/>
  <c r="AE3274" i="39" s="1"/>
  <c r="W3274" i="39"/>
  <c r="AB3280" i="39"/>
  <c r="AL3280" i="39" s="1"/>
  <c r="V3280" i="39"/>
  <c r="AA3280" i="39"/>
  <c r="AK3280" i="39" s="1"/>
  <c r="Z3280" i="39"/>
  <c r="AJ3280" i="39" s="1"/>
  <c r="X3280" i="39"/>
  <c r="AH3280" i="39" s="1"/>
  <c r="AE3280" i="39" s="1"/>
  <c r="W3280" i="39"/>
  <c r="AG3280" i="39" s="1"/>
  <c r="AB3286" i="39"/>
  <c r="AL3286" i="39" s="1"/>
  <c r="V3286" i="39"/>
  <c r="AA3286" i="39"/>
  <c r="AK3286" i="39" s="1"/>
  <c r="Z3286" i="39"/>
  <c r="AJ3286" i="39" s="1"/>
  <c r="X3286" i="39"/>
  <c r="AH3286" i="39" s="1"/>
  <c r="AE3286" i="39" s="1"/>
  <c r="W3286" i="39"/>
  <c r="AG3286" i="39" s="1"/>
  <c r="AB3292" i="39"/>
  <c r="AL3292" i="39" s="1"/>
  <c r="V3292" i="39"/>
  <c r="AA3292" i="39"/>
  <c r="AK3292" i="39" s="1"/>
  <c r="Z3292" i="39"/>
  <c r="AJ3292" i="39" s="1"/>
  <c r="X3292" i="39"/>
  <c r="AH3292" i="39" s="1"/>
  <c r="AE3292" i="39" s="1"/>
  <c r="W3292" i="39"/>
  <c r="AG3292" i="39" s="1"/>
  <c r="AB3298" i="39"/>
  <c r="AL3298" i="39" s="1"/>
  <c r="V3298" i="39"/>
  <c r="AA3298" i="39"/>
  <c r="AK3298" i="39" s="1"/>
  <c r="Z3298" i="39"/>
  <c r="AJ3298" i="39" s="1"/>
  <c r="X3298" i="39"/>
  <c r="AH3298" i="39" s="1"/>
  <c r="AE3298" i="39" s="1"/>
  <c r="W3298" i="39"/>
  <c r="AG3298" i="39" s="1"/>
  <c r="AB3304" i="39"/>
  <c r="AL3304" i="39" s="1"/>
  <c r="V3304" i="39"/>
  <c r="AA3304" i="39"/>
  <c r="AK3304" i="39" s="1"/>
  <c r="Z3304" i="39"/>
  <c r="AJ3304" i="39" s="1"/>
  <c r="X3304" i="39"/>
  <c r="AH3304" i="39" s="1"/>
  <c r="AE3304" i="39" s="1"/>
  <c r="W3304" i="39"/>
  <c r="AG3304" i="39" s="1"/>
  <c r="AB3310" i="39"/>
  <c r="AL3310" i="39" s="1"/>
  <c r="V3310" i="39"/>
  <c r="AA3310" i="39"/>
  <c r="AK3310" i="39" s="1"/>
  <c r="Z3310" i="39"/>
  <c r="AJ3310" i="39" s="1"/>
  <c r="X3310" i="39"/>
  <c r="AH3310" i="39" s="1"/>
  <c r="AE3310" i="39" s="1"/>
  <c r="W3310" i="39"/>
  <c r="AG3310" i="39" s="1"/>
  <c r="AB3316" i="39"/>
  <c r="AL3316" i="39" s="1"/>
  <c r="V3316" i="39"/>
  <c r="AA3316" i="39"/>
  <c r="AK3316" i="39" s="1"/>
  <c r="Z3316" i="39"/>
  <c r="AJ3316" i="39" s="1"/>
  <c r="X3316" i="39"/>
  <c r="AH3316" i="39" s="1"/>
  <c r="AE3316" i="39" s="1"/>
  <c r="W3316" i="39"/>
  <c r="AG3316" i="39" s="1"/>
  <c r="Y3320" i="39"/>
  <c r="AI3320" i="39" s="1"/>
  <c r="AI3340" i="39"/>
  <c r="AF3340" i="39"/>
  <c r="AA3363" i="39"/>
  <c r="Y3363" i="39"/>
  <c r="AI3363" i="39" s="1"/>
  <c r="X3363" i="39"/>
  <c r="AH3363" i="39" s="1"/>
  <c r="AB3363" i="39"/>
  <c r="AL3363" i="39" s="1"/>
  <c r="Z3363" i="39"/>
  <c r="AJ3363" i="39" s="1"/>
  <c r="W3363" i="39"/>
  <c r="AG3363" i="39" s="1"/>
  <c r="V3363" i="39"/>
  <c r="AA3387" i="39"/>
  <c r="AK3387" i="39" s="1"/>
  <c r="Y3387" i="39"/>
  <c r="AI3387" i="39" s="1"/>
  <c r="X3387" i="39"/>
  <c r="AH3387" i="39" s="1"/>
  <c r="AE3387" i="39" s="1"/>
  <c r="AB3387" i="39"/>
  <c r="AL3387" i="39" s="1"/>
  <c r="Z3387" i="39"/>
  <c r="AJ3387" i="39" s="1"/>
  <c r="W3387" i="39"/>
  <c r="AG3387" i="39" s="1"/>
  <c r="V3387" i="39"/>
  <c r="AB3394" i="39"/>
  <c r="AL3394" i="39" s="1"/>
  <c r="V3394" i="39"/>
  <c r="Z3394" i="39"/>
  <c r="AJ3394" i="39" s="1"/>
  <c r="Y3394" i="39"/>
  <c r="AI3394" i="39" s="1"/>
  <c r="AA3394" i="39"/>
  <c r="AK3394" i="39" s="1"/>
  <c r="X3394" i="39"/>
  <c r="AH3394" i="39" s="1"/>
  <c r="AE3394" i="39" s="1"/>
  <c r="W3394" i="39"/>
  <c r="AG3394" i="39" s="1"/>
  <c r="Y3401" i="39"/>
  <c r="AI3401" i="39" s="1"/>
  <c r="Z3401" i="39"/>
  <c r="AJ3401" i="39" s="1"/>
  <c r="W3401" i="39"/>
  <c r="V3401" i="39"/>
  <c r="AB3401" i="39"/>
  <c r="AA3401" i="39"/>
  <c r="AK3401" i="39" s="1"/>
  <c r="X3401" i="39"/>
  <c r="AH3401" i="39" s="1"/>
  <c r="AE3401" i="39" s="1"/>
  <c r="AH3434" i="39"/>
  <c r="AE3434" i="39" s="1"/>
  <c r="AJ3434" i="39"/>
  <c r="AI3434" i="39"/>
  <c r="AG3434" i="39"/>
  <c r="AF3434" i="39"/>
  <c r="AL2887" i="39"/>
  <c r="AF2887" i="39"/>
  <c r="AK2887" i="39"/>
  <c r="AH2887" i="39"/>
  <c r="AE2887" i="39" s="1"/>
  <c r="AD2887" i="39" s="1"/>
  <c r="AL2889" i="39"/>
  <c r="AF2889" i="39"/>
  <c r="AK2889" i="39"/>
  <c r="AH2889" i="39"/>
  <c r="AE2889" i="39" s="1"/>
  <c r="AD2889" i="39" s="1"/>
  <c r="AL2891" i="39"/>
  <c r="AF2891" i="39"/>
  <c r="AK2891" i="39"/>
  <c r="AH2891" i="39"/>
  <c r="AE2891" i="39" s="1"/>
  <c r="AD2891" i="39" s="1"/>
  <c r="AL2893" i="39"/>
  <c r="AF2893" i="39"/>
  <c r="AK2893" i="39"/>
  <c r="AH2893" i="39"/>
  <c r="AE2893" i="39" s="1"/>
  <c r="AD2893" i="39" s="1"/>
  <c r="AL2895" i="39"/>
  <c r="AF2895" i="39"/>
  <c r="AK2895" i="39"/>
  <c r="AH2895" i="39"/>
  <c r="AE2895" i="39" s="1"/>
  <c r="AD2895" i="39" s="1"/>
  <c r="AL2897" i="39"/>
  <c r="AF2897" i="39"/>
  <c r="AK2897" i="39"/>
  <c r="AH2897" i="39"/>
  <c r="AE2897" i="39" s="1"/>
  <c r="AL2899" i="39"/>
  <c r="AF2899" i="39"/>
  <c r="AK2899" i="39"/>
  <c r="AH2899" i="39"/>
  <c r="AE2899" i="39" s="1"/>
  <c r="AD2899" i="39" s="1"/>
  <c r="AL2901" i="39"/>
  <c r="AF2901" i="39"/>
  <c r="AK2901" i="39"/>
  <c r="AH2901" i="39"/>
  <c r="AE2901" i="39" s="1"/>
  <c r="AL2903" i="39"/>
  <c r="AF2903" i="39"/>
  <c r="AK2903" i="39"/>
  <c r="AH2903" i="39"/>
  <c r="AE2903" i="39" s="1"/>
  <c r="AD2903" i="39" s="1"/>
  <c r="AL2905" i="39"/>
  <c r="AF2905" i="39"/>
  <c r="AK2905" i="39"/>
  <c r="AH2905" i="39"/>
  <c r="AE2905" i="39" s="1"/>
  <c r="AD2905" i="39" s="1"/>
  <c r="AL2907" i="39"/>
  <c r="AF2907" i="39"/>
  <c r="AK2907" i="39"/>
  <c r="AH2907" i="39"/>
  <c r="AE2907" i="39" s="1"/>
  <c r="AL2909" i="39"/>
  <c r="AF2909" i="39"/>
  <c r="AK2909" i="39"/>
  <c r="AH2909" i="39"/>
  <c r="AE2909" i="39" s="1"/>
  <c r="AL2911" i="39"/>
  <c r="AF2911" i="39"/>
  <c r="AK2911" i="39"/>
  <c r="AH2911" i="39"/>
  <c r="AE2911" i="39" s="1"/>
  <c r="AD2911" i="39" s="1"/>
  <c r="AL2913" i="39"/>
  <c r="AF2913" i="39"/>
  <c r="AK2913" i="39"/>
  <c r="AH2913" i="39"/>
  <c r="AE2913" i="39" s="1"/>
  <c r="AL2915" i="39"/>
  <c r="AF2915" i="39"/>
  <c r="AK2915" i="39"/>
  <c r="AH2915" i="39"/>
  <c r="AE2915" i="39" s="1"/>
  <c r="AL2917" i="39"/>
  <c r="AF2917" i="39"/>
  <c r="AK2917" i="39"/>
  <c r="AH2917" i="39"/>
  <c r="AE2917" i="39" s="1"/>
  <c r="AD2917" i="39" s="1"/>
  <c r="AL2919" i="39"/>
  <c r="AF2919" i="39"/>
  <c r="AK2919" i="39"/>
  <c r="AH2919" i="39"/>
  <c r="AE2919" i="39" s="1"/>
  <c r="AL2921" i="39"/>
  <c r="AF2921" i="39"/>
  <c r="AK2921" i="39"/>
  <c r="AH2921" i="39"/>
  <c r="AE2921" i="39" s="1"/>
  <c r="AD2921" i="39" s="1"/>
  <c r="AL2923" i="39"/>
  <c r="AF2923" i="39"/>
  <c r="AK2923" i="39"/>
  <c r="AH2923" i="39"/>
  <c r="AE2923" i="39" s="1"/>
  <c r="AD2923" i="39" s="1"/>
  <c r="AL2925" i="39"/>
  <c r="AF2925" i="39"/>
  <c r="AK2925" i="39"/>
  <c r="AH2925" i="39"/>
  <c r="AE2925" i="39" s="1"/>
  <c r="AD2925" i="39" s="1"/>
  <c r="AL2927" i="39"/>
  <c r="AF2927" i="39"/>
  <c r="AK2927" i="39"/>
  <c r="AH2927" i="39"/>
  <c r="AE2927" i="39" s="1"/>
  <c r="AL2929" i="39"/>
  <c r="AF2929" i="39"/>
  <c r="AK2929" i="39"/>
  <c r="AH2929" i="39"/>
  <c r="AE2929" i="39" s="1"/>
  <c r="AD2929" i="39" s="1"/>
  <c r="AL2931" i="39"/>
  <c r="AF2931" i="39"/>
  <c r="AK2931" i="39"/>
  <c r="AH2931" i="39"/>
  <c r="AE2931" i="39" s="1"/>
  <c r="AH2933" i="39"/>
  <c r="AE2933" i="39" s="1"/>
  <c r="AL2933" i="39"/>
  <c r="AF2933" i="39"/>
  <c r="AK2933" i="39"/>
  <c r="AI2933" i="39"/>
  <c r="X2936" i="39"/>
  <c r="AH2936" i="39" s="1"/>
  <c r="AE2936" i="39" s="1"/>
  <c r="AG2938" i="39"/>
  <c r="Y2940" i="39"/>
  <c r="W2940" i="39"/>
  <c r="AG2940" i="39" s="1"/>
  <c r="AB2940" i="39"/>
  <c r="AL2940" i="39" s="1"/>
  <c r="V2940" i="39"/>
  <c r="AF2940" i="39"/>
  <c r="AK2942" i="39"/>
  <c r="AJ2943" i="39"/>
  <c r="AH2945" i="39"/>
  <c r="AE2945" i="39" s="1"/>
  <c r="AD2945" i="39" s="1"/>
  <c r="AL2945" i="39"/>
  <c r="AF2945" i="39"/>
  <c r="AK2945" i="39"/>
  <c r="AI2945" i="39"/>
  <c r="X2948" i="39"/>
  <c r="AH2948" i="39" s="1"/>
  <c r="AE2948" i="39" s="1"/>
  <c r="Y2952" i="39"/>
  <c r="AI2952" i="39" s="1"/>
  <c r="W2952" i="39"/>
  <c r="AG2952" i="39" s="1"/>
  <c r="AB2952" i="39"/>
  <c r="AL2952" i="39" s="1"/>
  <c r="V2952" i="39"/>
  <c r="AF2952" i="39"/>
  <c r="AI2954" i="39"/>
  <c r="AJ2955" i="39"/>
  <c r="AH2957" i="39"/>
  <c r="AL2957" i="39"/>
  <c r="AF2957" i="39"/>
  <c r="AK2957" i="39"/>
  <c r="AI2957" i="39"/>
  <c r="X2960" i="39"/>
  <c r="AH2960" i="39" s="1"/>
  <c r="AE2960" i="39" s="1"/>
  <c r="Y2964" i="39"/>
  <c r="AI2964" i="39" s="1"/>
  <c r="W2964" i="39"/>
  <c r="AG2964" i="39" s="1"/>
  <c r="AB2964" i="39"/>
  <c r="AL2964" i="39" s="1"/>
  <c r="V2964" i="39"/>
  <c r="AF2964" i="39"/>
  <c r="AK2966" i="39"/>
  <c r="AH2966" i="39"/>
  <c r="AE2966" i="39" s="1"/>
  <c r="AJ2967" i="39"/>
  <c r="AH2969" i="39"/>
  <c r="AE2969" i="39" s="1"/>
  <c r="AD2969" i="39" s="1"/>
  <c r="AL2969" i="39"/>
  <c r="AF2969" i="39"/>
  <c r="AK2969" i="39"/>
  <c r="AI2969" i="39"/>
  <c r="X2972" i="39"/>
  <c r="AH2972" i="39" s="1"/>
  <c r="Y2976" i="39"/>
  <c r="AI2976" i="39" s="1"/>
  <c r="W2976" i="39"/>
  <c r="AG2976" i="39" s="1"/>
  <c r="AB2976" i="39"/>
  <c r="AL2976" i="39" s="1"/>
  <c r="V2976" i="39"/>
  <c r="AF2976" i="39"/>
  <c r="AJ2979" i="39"/>
  <c r="AH2981" i="39"/>
  <c r="AE2981" i="39" s="1"/>
  <c r="AL2981" i="39"/>
  <c r="AF2981" i="39"/>
  <c r="AK2981" i="39"/>
  <c r="AI2981" i="39"/>
  <c r="X2984" i="39"/>
  <c r="AH2984" i="39" s="1"/>
  <c r="AE2984" i="39" s="1"/>
  <c r="Y2988" i="39"/>
  <c r="AI2988" i="39" s="1"/>
  <c r="W2988" i="39"/>
  <c r="AG2988" i="39" s="1"/>
  <c r="AB2988" i="39"/>
  <c r="AL2988" i="39" s="1"/>
  <c r="V2988" i="39"/>
  <c r="AF2988" i="39"/>
  <c r="AJ2991" i="39"/>
  <c r="AH2993" i="39"/>
  <c r="AE2993" i="39" s="1"/>
  <c r="AD2993" i="39" s="1"/>
  <c r="AL2993" i="39"/>
  <c r="AF2993" i="39"/>
  <c r="AK2993" i="39"/>
  <c r="AI2993" i="39"/>
  <c r="X2996" i="39"/>
  <c r="AH2996" i="39" s="1"/>
  <c r="AE2996" i="39" s="1"/>
  <c r="AG2998" i="39"/>
  <c r="Y3000" i="39"/>
  <c r="AI3000" i="39" s="1"/>
  <c r="W3000" i="39"/>
  <c r="AG3000" i="39" s="1"/>
  <c r="AB3000" i="39"/>
  <c r="AL3000" i="39" s="1"/>
  <c r="V3000" i="39"/>
  <c r="AF3000" i="39"/>
  <c r="AI3002" i="39"/>
  <c r="AJ3003" i="39"/>
  <c r="AH3005" i="39"/>
  <c r="AL3005" i="39"/>
  <c r="AF3005" i="39"/>
  <c r="AK3005" i="39"/>
  <c r="AI3005" i="39"/>
  <c r="X3008" i="39"/>
  <c r="AH3008" i="39" s="1"/>
  <c r="AG3010" i="39"/>
  <c r="Y3012" i="39"/>
  <c r="AI3012" i="39" s="1"/>
  <c r="W3012" i="39"/>
  <c r="AG3012" i="39" s="1"/>
  <c r="AB3012" i="39"/>
  <c r="AL3012" i="39" s="1"/>
  <c r="V3012" i="39"/>
  <c r="AF3012" i="39"/>
  <c r="AJ3015" i="39"/>
  <c r="AH3017" i="39"/>
  <c r="AE3017" i="39" s="1"/>
  <c r="AD3017" i="39" s="1"/>
  <c r="AL3017" i="39"/>
  <c r="AF3017" i="39"/>
  <c r="AK3017" i="39"/>
  <c r="AI3017" i="39"/>
  <c r="X3020" i="39"/>
  <c r="AH3020" i="39" s="1"/>
  <c r="AE3020" i="39" s="1"/>
  <c r="Y3024" i="39"/>
  <c r="AI3024" i="39" s="1"/>
  <c r="W3024" i="39"/>
  <c r="AG3024" i="39" s="1"/>
  <c r="AB3024" i="39"/>
  <c r="V3024" i="39"/>
  <c r="AF3024" i="39"/>
  <c r="AI3026" i="39"/>
  <c r="AH3026" i="39"/>
  <c r="AE3026" i="39" s="1"/>
  <c r="Y3028" i="39"/>
  <c r="AI3028" i="39" s="1"/>
  <c r="W3028" i="39"/>
  <c r="AG3028" i="39" s="1"/>
  <c r="AB3028" i="39"/>
  <c r="AL3028" i="39" s="1"/>
  <c r="V3028" i="39"/>
  <c r="AA3028" i="39"/>
  <c r="AK3028" i="39" s="1"/>
  <c r="AJ3028" i="39"/>
  <c r="Y3032" i="39"/>
  <c r="AI3032" i="39" s="1"/>
  <c r="W3032" i="39"/>
  <c r="AG3032" i="39" s="1"/>
  <c r="AB3032" i="39"/>
  <c r="AL3032" i="39" s="1"/>
  <c r="V3032" i="39"/>
  <c r="AA3032" i="39"/>
  <c r="AK3032" i="39" s="1"/>
  <c r="AJ3032" i="39"/>
  <c r="Y3036" i="39"/>
  <c r="AI3036" i="39" s="1"/>
  <c r="W3036" i="39"/>
  <c r="AG3036" i="39" s="1"/>
  <c r="AB3036" i="39"/>
  <c r="AL3036" i="39" s="1"/>
  <c r="V3036" i="39"/>
  <c r="AA3036" i="39"/>
  <c r="AK3036" i="39" s="1"/>
  <c r="AJ3036" i="39"/>
  <c r="Y3040" i="39"/>
  <c r="AI3040" i="39" s="1"/>
  <c r="W3040" i="39"/>
  <c r="AG3040" i="39" s="1"/>
  <c r="AB3040" i="39"/>
  <c r="AL3040" i="39" s="1"/>
  <c r="V3040" i="39"/>
  <c r="AA3040" i="39"/>
  <c r="AK3040" i="39" s="1"/>
  <c r="AJ3040" i="39"/>
  <c r="Y3044" i="39"/>
  <c r="AI3044" i="39" s="1"/>
  <c r="W3044" i="39"/>
  <c r="AG3044" i="39" s="1"/>
  <c r="AB3044" i="39"/>
  <c r="AL3044" i="39" s="1"/>
  <c r="V3044" i="39"/>
  <c r="AA3044" i="39"/>
  <c r="AK3044" i="39" s="1"/>
  <c r="AJ3044" i="39"/>
  <c r="Y3048" i="39"/>
  <c r="AI3048" i="39" s="1"/>
  <c r="W3048" i="39"/>
  <c r="AG3048" i="39" s="1"/>
  <c r="AB3048" i="39"/>
  <c r="AL3048" i="39" s="1"/>
  <c r="V3048" i="39"/>
  <c r="AA3048" i="39"/>
  <c r="AK3048" i="39" s="1"/>
  <c r="AJ3048" i="39"/>
  <c r="Y3052" i="39"/>
  <c r="AI3052" i="39" s="1"/>
  <c r="W3052" i="39"/>
  <c r="AG3052" i="39" s="1"/>
  <c r="AB3052" i="39"/>
  <c r="AL3052" i="39" s="1"/>
  <c r="V3052" i="39"/>
  <c r="AA3052" i="39"/>
  <c r="AK3052" i="39" s="1"/>
  <c r="AJ3052" i="39"/>
  <c r="Y3056" i="39"/>
  <c r="AI3056" i="39" s="1"/>
  <c r="W3056" i="39"/>
  <c r="AG3056" i="39" s="1"/>
  <c r="AB3056" i="39"/>
  <c r="AL3056" i="39" s="1"/>
  <c r="V3056" i="39"/>
  <c r="AA3056" i="39"/>
  <c r="AK3056" i="39" s="1"/>
  <c r="AJ3056" i="39"/>
  <c r="Y3060" i="39"/>
  <c r="AI3060" i="39" s="1"/>
  <c r="W3060" i="39"/>
  <c r="AG3060" i="39" s="1"/>
  <c r="AB3060" i="39"/>
  <c r="AL3060" i="39" s="1"/>
  <c r="V3060" i="39"/>
  <c r="AA3060" i="39"/>
  <c r="AK3060" i="39" s="1"/>
  <c r="AJ3060" i="39"/>
  <c r="Y3064" i="39"/>
  <c r="AI3064" i="39" s="1"/>
  <c r="W3064" i="39"/>
  <c r="AG3064" i="39" s="1"/>
  <c r="AB3064" i="39"/>
  <c r="AL3064" i="39" s="1"/>
  <c r="V3064" i="39"/>
  <c r="AA3064" i="39"/>
  <c r="AK3064" i="39" s="1"/>
  <c r="AJ3064" i="39"/>
  <c r="Y3068" i="39"/>
  <c r="W3068" i="39"/>
  <c r="AG3068" i="39" s="1"/>
  <c r="AB3068" i="39"/>
  <c r="AL3068" i="39" s="1"/>
  <c r="V3068" i="39"/>
  <c r="AA3068" i="39"/>
  <c r="AK3068" i="39" s="1"/>
  <c r="AJ3068" i="39"/>
  <c r="Y3072" i="39"/>
  <c r="AI3072" i="39" s="1"/>
  <c r="W3072" i="39"/>
  <c r="AG3072" i="39" s="1"/>
  <c r="AB3072" i="39"/>
  <c r="AL3072" i="39" s="1"/>
  <c r="V3072" i="39"/>
  <c r="AA3072" i="39"/>
  <c r="AK3072" i="39" s="1"/>
  <c r="Y3076" i="39"/>
  <c r="AI3076" i="39" s="1"/>
  <c r="W3076" i="39"/>
  <c r="AG3076" i="39" s="1"/>
  <c r="AB3076" i="39"/>
  <c r="AL3076" i="39" s="1"/>
  <c r="V3076" i="39"/>
  <c r="AA3076" i="39"/>
  <c r="AK3076" i="39" s="1"/>
  <c r="Y3080" i="39"/>
  <c r="AI3080" i="39" s="1"/>
  <c r="W3080" i="39"/>
  <c r="AG3080" i="39" s="1"/>
  <c r="AB3080" i="39"/>
  <c r="AL3080" i="39" s="1"/>
  <c r="V3080" i="39"/>
  <c r="AA3080" i="39"/>
  <c r="AK3080" i="39" s="1"/>
  <c r="Y3084" i="39"/>
  <c r="AI3084" i="39" s="1"/>
  <c r="W3084" i="39"/>
  <c r="AG3084" i="39" s="1"/>
  <c r="AB3084" i="39"/>
  <c r="AL3084" i="39" s="1"/>
  <c r="V3084" i="39"/>
  <c r="AA3084" i="39"/>
  <c r="Y3088" i="39"/>
  <c r="AI3088" i="39" s="1"/>
  <c r="W3088" i="39"/>
  <c r="AG3088" i="39" s="1"/>
  <c r="AB3088" i="39"/>
  <c r="AL3088" i="39" s="1"/>
  <c r="V3088" i="39"/>
  <c r="AA3088" i="39"/>
  <c r="AK3088" i="39" s="1"/>
  <c r="Y3092" i="39"/>
  <c r="AI3092" i="39" s="1"/>
  <c r="W3092" i="39"/>
  <c r="AG3092" i="39" s="1"/>
  <c r="AB3092" i="39"/>
  <c r="AL3092" i="39" s="1"/>
  <c r="V3092" i="39"/>
  <c r="AA3092" i="39"/>
  <c r="AK3092" i="39" s="1"/>
  <c r="Y3096" i="39"/>
  <c r="AI3096" i="39" s="1"/>
  <c r="W3096" i="39"/>
  <c r="AG3096" i="39" s="1"/>
  <c r="AB3096" i="39"/>
  <c r="AL3096" i="39" s="1"/>
  <c r="V3096" i="39"/>
  <c r="AA3096" i="39"/>
  <c r="AK3096" i="39" s="1"/>
  <c r="Y3100" i="39"/>
  <c r="W3100" i="39"/>
  <c r="AG3100" i="39" s="1"/>
  <c r="AB3100" i="39"/>
  <c r="AL3100" i="39" s="1"/>
  <c r="V3100" i="39"/>
  <c r="AA3100" i="39"/>
  <c r="AK3100" i="39" s="1"/>
  <c r="AH3111" i="39"/>
  <c r="AE3111" i="39" s="1"/>
  <c r="AL3111" i="39"/>
  <c r="AF3111" i="39"/>
  <c r="AK3111" i="39"/>
  <c r="AJ3111" i="39"/>
  <c r="Y3114" i="39"/>
  <c r="W3114" i="39"/>
  <c r="AG3114" i="39" s="1"/>
  <c r="AB3114" i="39"/>
  <c r="AL3114" i="39" s="1"/>
  <c r="V3114" i="39"/>
  <c r="AA3114" i="39"/>
  <c r="AK3114" i="39" s="1"/>
  <c r="AK3116" i="39"/>
  <c r="AF3116" i="39"/>
  <c r="AH3123" i="39"/>
  <c r="AE3123" i="39" s="1"/>
  <c r="AL3123" i="39"/>
  <c r="AF3123" i="39"/>
  <c r="AK3123" i="39"/>
  <c r="Y3126" i="39"/>
  <c r="AI3126" i="39" s="1"/>
  <c r="W3126" i="39"/>
  <c r="AG3126" i="39" s="1"/>
  <c r="AB3126" i="39"/>
  <c r="AL3126" i="39" s="1"/>
  <c r="V3126" i="39"/>
  <c r="AA3126" i="39"/>
  <c r="AK3126" i="39" s="1"/>
  <c r="AF3128" i="39"/>
  <c r="AH3135" i="39"/>
  <c r="AE3135" i="39" s="1"/>
  <c r="AL3135" i="39"/>
  <c r="AF3135" i="39"/>
  <c r="AK3135" i="39"/>
  <c r="Y3138" i="39"/>
  <c r="AI3138" i="39" s="1"/>
  <c r="W3138" i="39"/>
  <c r="AG3138" i="39" s="1"/>
  <c r="AB3138" i="39"/>
  <c r="AL3138" i="39" s="1"/>
  <c r="V3138" i="39"/>
  <c r="AA3138" i="39"/>
  <c r="AK3138" i="39" s="1"/>
  <c r="AH3140" i="39"/>
  <c r="AE3140" i="39" s="1"/>
  <c r="AF3140" i="39"/>
  <c r="AH3147" i="39"/>
  <c r="AE3147" i="39" s="1"/>
  <c r="AL3147" i="39"/>
  <c r="AF3147" i="39"/>
  <c r="AK3147" i="39"/>
  <c r="Y3150" i="39"/>
  <c r="AI3150" i="39" s="1"/>
  <c r="W3150" i="39"/>
  <c r="AG3150" i="39" s="1"/>
  <c r="AB3150" i="39"/>
  <c r="AL3150" i="39" s="1"/>
  <c r="V3150" i="39"/>
  <c r="AA3150" i="39"/>
  <c r="AK3150" i="39" s="1"/>
  <c r="AK3152" i="39"/>
  <c r="AH3152" i="39"/>
  <c r="AE3152" i="39" s="1"/>
  <c r="AF3152" i="39"/>
  <c r="AH3159" i="39"/>
  <c r="AE3159" i="39" s="1"/>
  <c r="AL3159" i="39"/>
  <c r="AF3159" i="39"/>
  <c r="AK3159" i="39"/>
  <c r="Y3162" i="39"/>
  <c r="AI3162" i="39" s="1"/>
  <c r="W3162" i="39"/>
  <c r="AG3162" i="39" s="1"/>
  <c r="AB3162" i="39"/>
  <c r="AL3162" i="39" s="1"/>
  <c r="V3162" i="39"/>
  <c r="AA3162" i="39"/>
  <c r="AK3162" i="39" s="1"/>
  <c r="AI3164" i="39"/>
  <c r="AG3164" i="39"/>
  <c r="AF3164" i="39"/>
  <c r="AH3171" i="39"/>
  <c r="AE3171" i="39" s="1"/>
  <c r="AL3171" i="39"/>
  <c r="AF3171" i="39"/>
  <c r="AK3171" i="39"/>
  <c r="Y3174" i="39"/>
  <c r="AI3174" i="39" s="1"/>
  <c r="W3174" i="39"/>
  <c r="AG3174" i="39" s="1"/>
  <c r="AB3174" i="39"/>
  <c r="AL3174" i="39" s="1"/>
  <c r="V3174" i="39"/>
  <c r="AA3174" i="39"/>
  <c r="AK3174" i="39" s="1"/>
  <c r="AG3176" i="39"/>
  <c r="AF3176" i="39"/>
  <c r="Y3191" i="39"/>
  <c r="AI3191" i="39" s="1"/>
  <c r="AB3191" i="39"/>
  <c r="AL3191" i="39" s="1"/>
  <c r="Z3191" i="39"/>
  <c r="AJ3191" i="39" s="1"/>
  <c r="X3191" i="39"/>
  <c r="AH3191" i="39" s="1"/>
  <c r="AE3191" i="39" s="1"/>
  <c r="W3191" i="39"/>
  <c r="Y3203" i="39"/>
  <c r="AB3203" i="39"/>
  <c r="AL3203" i="39" s="1"/>
  <c r="Z3203" i="39"/>
  <c r="AJ3203" i="39" s="1"/>
  <c r="X3203" i="39"/>
  <c r="AH3203" i="39" s="1"/>
  <c r="W3203" i="39"/>
  <c r="AG3203" i="39" s="1"/>
  <c r="Y3215" i="39"/>
  <c r="AI3215" i="39" s="1"/>
  <c r="AB3215" i="39"/>
  <c r="AL3215" i="39" s="1"/>
  <c r="Z3215" i="39"/>
  <c r="AJ3215" i="39" s="1"/>
  <c r="X3215" i="39"/>
  <c r="AH3215" i="39" s="1"/>
  <c r="W3215" i="39"/>
  <c r="AH3240" i="39"/>
  <c r="AF3240" i="39"/>
  <c r="AJ3246" i="39"/>
  <c r="AF3246" i="39"/>
  <c r="AK3246" i="39"/>
  <c r="AF3252" i="39"/>
  <c r="AH3258" i="39"/>
  <c r="AE3258" i="39" s="1"/>
  <c r="AF3258" i="39"/>
  <c r="AG3264" i="39"/>
  <c r="AF3264" i="39"/>
  <c r="AL3264" i="39"/>
  <c r="AH3270" i="39"/>
  <c r="AE3270" i="39" s="1"/>
  <c r="AJ3270" i="39"/>
  <c r="AF3270" i="39"/>
  <c r="AL3270" i="39"/>
  <c r="AH3276" i="39"/>
  <c r="AE3276" i="39" s="1"/>
  <c r="AF3276" i="39"/>
  <c r="AJ3282" i="39"/>
  <c r="AF3282" i="39"/>
  <c r="AL3282" i="39"/>
  <c r="AH3288" i="39"/>
  <c r="AE3288" i="39" s="1"/>
  <c r="AF3288" i="39"/>
  <c r="AH3294" i="39"/>
  <c r="AJ3294" i="39"/>
  <c r="AF3294" i="39"/>
  <c r="AF3300" i="39"/>
  <c r="AH3306" i="39"/>
  <c r="AE3306" i="39" s="1"/>
  <c r="AF3306" i="39"/>
  <c r="AK3306" i="39"/>
  <c r="AH3312" i="39"/>
  <c r="AE3312" i="39" s="1"/>
  <c r="AG3312" i="39"/>
  <c r="AF3312" i="39"/>
  <c r="AH3318" i="39"/>
  <c r="AE3318" i="39" s="1"/>
  <c r="AF3318" i="39"/>
  <c r="AG3331" i="39"/>
  <c r="AL3331" i="39"/>
  <c r="AI3331" i="39"/>
  <c r="AF3331" i="39"/>
  <c r="AA3339" i="39"/>
  <c r="AK3339" i="39" s="1"/>
  <c r="Y3339" i="39"/>
  <c r="AI3339" i="39" s="1"/>
  <c r="X3339" i="39"/>
  <c r="AH3339" i="39" s="1"/>
  <c r="AE3339" i="39" s="1"/>
  <c r="AB3339" i="39"/>
  <c r="AL3339" i="39" s="1"/>
  <c r="Z3339" i="39"/>
  <c r="AJ3339" i="39" s="1"/>
  <c r="W3339" i="39"/>
  <c r="AG3339" i="39" s="1"/>
  <c r="V3339" i="39"/>
  <c r="AI3346" i="39"/>
  <c r="AF3346" i="39"/>
  <c r="AI3370" i="39"/>
  <c r="AF3370" i="39"/>
  <c r="Y3393" i="39"/>
  <c r="AI3393" i="39" s="1"/>
  <c r="AB3393" i="39"/>
  <c r="AL3393" i="39" s="1"/>
  <c r="Z3393" i="39"/>
  <c r="AJ3393" i="39" s="1"/>
  <c r="X3393" i="39"/>
  <c r="AH3393" i="39" s="1"/>
  <c r="AA3393" i="39"/>
  <c r="W3393" i="39"/>
  <c r="AG3393" i="39" s="1"/>
  <c r="V3393" i="39"/>
  <c r="AH3408" i="39"/>
  <c r="AE3408" i="39" s="1"/>
  <c r="AI3408" i="39"/>
  <c r="AG3408" i="39"/>
  <c r="AJ3408" i="39"/>
  <c r="AF3408" i="39"/>
  <c r="AB3440" i="39"/>
  <c r="AL3440" i="39" s="1"/>
  <c r="V3440" i="39"/>
  <c r="Y3440" i="39"/>
  <c r="AI3440" i="39" s="1"/>
  <c r="AA3440" i="39"/>
  <c r="AK3440" i="39" s="1"/>
  <c r="X3440" i="39"/>
  <c r="AH3440" i="39" s="1"/>
  <c r="AE3440" i="39" s="1"/>
  <c r="W3440" i="39"/>
  <c r="Z3440" i="39"/>
  <c r="AJ3440" i="39" s="1"/>
  <c r="AA3185" i="39"/>
  <c r="AK3185" i="39" s="1"/>
  <c r="AB3186" i="39"/>
  <c r="AL3186" i="39" s="1"/>
  <c r="V3186" i="39"/>
  <c r="AA3186" i="39"/>
  <c r="AK3186" i="39" s="1"/>
  <c r="AA3197" i="39"/>
  <c r="AK3197" i="39" s="1"/>
  <c r="AB3198" i="39"/>
  <c r="V3198" i="39"/>
  <c r="AA3198" i="39"/>
  <c r="AK3198" i="39" s="1"/>
  <c r="AA3209" i="39"/>
  <c r="AK3209" i="39" s="1"/>
  <c r="AB3210" i="39"/>
  <c r="AL3210" i="39" s="1"/>
  <c r="V3210" i="39"/>
  <c r="AA3210" i="39"/>
  <c r="AK3210" i="39" s="1"/>
  <c r="AA3221" i="39"/>
  <c r="AK3221" i="39" s="1"/>
  <c r="AB3222" i="39"/>
  <c r="AL3222" i="39" s="1"/>
  <c r="V3222" i="39"/>
  <c r="AA3222" i="39"/>
  <c r="AK3222" i="39" s="1"/>
  <c r="AJ3321" i="39"/>
  <c r="AI3326" i="39"/>
  <c r="X3330" i="39"/>
  <c r="AH3330" i="39" s="1"/>
  <c r="AE3330" i="39" s="1"/>
  <c r="AB3330" i="39"/>
  <c r="AL3330" i="39" s="1"/>
  <c r="V3330" i="39"/>
  <c r="AA3330" i="39"/>
  <c r="AK3330" i="39" s="1"/>
  <c r="AA3331" i="39"/>
  <c r="AK3331" i="39" s="1"/>
  <c r="Y3331" i="39"/>
  <c r="X3331" i="39"/>
  <c r="AH3331" i="39" s="1"/>
  <c r="AE3331" i="39" s="1"/>
  <c r="AJ3332" i="39"/>
  <c r="AH3332" i="39"/>
  <c r="AG3332" i="39"/>
  <c r="AK3333" i="39"/>
  <c r="AJ3333" i="39"/>
  <c r="Y3336" i="39"/>
  <c r="AI3336" i="39" s="1"/>
  <c r="W3337" i="39"/>
  <c r="AI3338" i="39"/>
  <c r="X3340" i="39"/>
  <c r="AH3340" i="39" s="1"/>
  <c r="AE3340" i="39" s="1"/>
  <c r="AB3340" i="39"/>
  <c r="AL3340" i="39" s="1"/>
  <c r="V3340" i="39"/>
  <c r="AA3340" i="39"/>
  <c r="AK3340" i="39" s="1"/>
  <c r="W3343" i="39"/>
  <c r="AG3343" i="39" s="1"/>
  <c r="AI3344" i="39"/>
  <c r="X3346" i="39"/>
  <c r="AH3346" i="39" s="1"/>
  <c r="AE3346" i="39" s="1"/>
  <c r="AB3346" i="39"/>
  <c r="AL3346" i="39" s="1"/>
  <c r="V3346" i="39"/>
  <c r="AA3346" i="39"/>
  <c r="AK3346" i="39" s="1"/>
  <c r="W3349" i="39"/>
  <c r="AG3349" i="39" s="1"/>
  <c r="AI3350" i="39"/>
  <c r="X3352" i="39"/>
  <c r="AH3352" i="39" s="1"/>
  <c r="AE3352" i="39" s="1"/>
  <c r="AB3352" i="39"/>
  <c r="AL3352" i="39" s="1"/>
  <c r="V3352" i="39"/>
  <c r="AA3352" i="39"/>
  <c r="AK3352" i="39" s="1"/>
  <c r="W3355" i="39"/>
  <c r="AG3355" i="39" s="1"/>
  <c r="AI3356" i="39"/>
  <c r="X3358" i="39"/>
  <c r="AH3358" i="39" s="1"/>
  <c r="AE3358" i="39" s="1"/>
  <c r="AB3358" i="39"/>
  <c r="AL3358" i="39" s="1"/>
  <c r="V3358" i="39"/>
  <c r="AA3358" i="39"/>
  <c r="AK3358" i="39" s="1"/>
  <c r="W3361" i="39"/>
  <c r="AG3361" i="39" s="1"/>
  <c r="AI3362" i="39"/>
  <c r="X3364" i="39"/>
  <c r="AH3364" i="39" s="1"/>
  <c r="AE3364" i="39" s="1"/>
  <c r="AB3364" i="39"/>
  <c r="AL3364" i="39" s="1"/>
  <c r="V3364" i="39"/>
  <c r="AA3364" i="39"/>
  <c r="AK3364" i="39" s="1"/>
  <c r="W3367" i="39"/>
  <c r="AG3367" i="39" s="1"/>
  <c r="AI3368" i="39"/>
  <c r="X3370" i="39"/>
  <c r="AH3370" i="39" s="1"/>
  <c r="AE3370" i="39" s="1"/>
  <c r="AB3370" i="39"/>
  <c r="AL3370" i="39" s="1"/>
  <c r="V3370" i="39"/>
  <c r="AA3370" i="39"/>
  <c r="AK3370" i="39" s="1"/>
  <c r="W3373" i="39"/>
  <c r="AG3373" i="39" s="1"/>
  <c r="AI3374" i="39"/>
  <c r="X3376" i="39"/>
  <c r="AH3376" i="39" s="1"/>
  <c r="AE3376" i="39" s="1"/>
  <c r="AB3376" i="39"/>
  <c r="AL3376" i="39" s="1"/>
  <c r="V3376" i="39"/>
  <c r="AA3376" i="39"/>
  <c r="AK3376" i="39" s="1"/>
  <c r="W3379" i="39"/>
  <c r="AG3379" i="39" s="1"/>
  <c r="AI3380" i="39"/>
  <c r="X3382" i="39"/>
  <c r="AH3382" i="39" s="1"/>
  <c r="AE3382" i="39" s="1"/>
  <c r="AB3382" i="39"/>
  <c r="AL3382" i="39" s="1"/>
  <c r="V3382" i="39"/>
  <c r="AA3382" i="39"/>
  <c r="AK3382" i="39" s="1"/>
  <c r="W3385" i="39"/>
  <c r="AG3385" i="39" s="1"/>
  <c r="AI3386" i="39"/>
  <c r="X3388" i="39"/>
  <c r="AH3388" i="39" s="1"/>
  <c r="AE3388" i="39" s="1"/>
  <c r="AB3388" i="39"/>
  <c r="AL3388" i="39" s="1"/>
  <c r="V3388" i="39"/>
  <c r="AA3388" i="39"/>
  <c r="AK3388" i="39" s="1"/>
  <c r="W3391" i="39"/>
  <c r="AG3391" i="39" s="1"/>
  <c r="AI3392" i="39"/>
  <c r="AH3400" i="39"/>
  <c r="AF3400" i="39"/>
  <c r="AK3400" i="39"/>
  <c r="AI3416" i="39"/>
  <c r="AF3416" i="39"/>
  <c r="AH3424" i="39"/>
  <c r="AF3424" i="39"/>
  <c r="AK3424" i="39"/>
  <c r="AK3441" i="39"/>
  <c r="AJ3441" i="39"/>
  <c r="AH3441" i="39"/>
  <c r="AF3441" i="39"/>
  <c r="AK3443" i="39"/>
  <c r="AJ3443" i="39"/>
  <c r="AG3443" i="39"/>
  <c r="AF3443" i="39"/>
  <c r="Y3447" i="39"/>
  <c r="X3447" i="39"/>
  <c r="AH3447" i="39" s="1"/>
  <c r="AB3447" i="39"/>
  <c r="AL3447" i="39" s="1"/>
  <c r="V3447" i="39"/>
  <c r="Z3447" i="39"/>
  <c r="W3447" i="39"/>
  <c r="AG3447" i="39" s="1"/>
  <c r="AK3449" i="39"/>
  <c r="AJ3449" i="39"/>
  <c r="AF3449" i="39"/>
  <c r="AH3454" i="39"/>
  <c r="AG3454" i="39"/>
  <c r="AJ3454" i="39"/>
  <c r="AF3454" i="39"/>
  <c r="AB3456" i="39"/>
  <c r="AL3456" i="39" s="1"/>
  <c r="V3456" i="39"/>
  <c r="AA3456" i="39"/>
  <c r="AK3456" i="39" s="1"/>
  <c r="Y3456" i="39"/>
  <c r="AI3456" i="39" s="1"/>
  <c r="Z3456" i="39"/>
  <c r="AJ3456" i="39" s="1"/>
  <c r="W3456" i="39"/>
  <c r="AG3456" i="39" s="1"/>
  <c r="AJ3457" i="39"/>
  <c r="AJ3471" i="39"/>
  <c r="X3472" i="39"/>
  <c r="AH3472" i="39" s="1"/>
  <c r="AE3472" i="39" s="1"/>
  <c r="AB3472" i="39"/>
  <c r="AL3472" i="39" s="1"/>
  <c r="V3472" i="39"/>
  <c r="AA3472" i="39"/>
  <c r="AK3472" i="39" s="1"/>
  <c r="Y3472" i="39"/>
  <c r="AI3472" i="39" s="1"/>
  <c r="Z3472" i="39"/>
  <c r="AJ3472" i="39" s="1"/>
  <c r="AJ3477" i="39"/>
  <c r="X3478" i="39"/>
  <c r="AH3478" i="39" s="1"/>
  <c r="AB3478" i="39"/>
  <c r="AL3478" i="39" s="1"/>
  <c r="V3478" i="39"/>
  <c r="AA3478" i="39"/>
  <c r="AK3478" i="39" s="1"/>
  <c r="Y3478" i="39"/>
  <c r="AI3478" i="39" s="1"/>
  <c r="Z3478" i="39"/>
  <c r="AJ3478" i="39" s="1"/>
  <c r="AJ3483" i="39"/>
  <c r="X3484" i="39"/>
  <c r="AH3484" i="39" s="1"/>
  <c r="AE3484" i="39" s="1"/>
  <c r="AB3484" i="39"/>
  <c r="AL3484" i="39" s="1"/>
  <c r="V3484" i="39"/>
  <c r="AA3484" i="39"/>
  <c r="AK3484" i="39" s="1"/>
  <c r="Y3484" i="39"/>
  <c r="AI3484" i="39" s="1"/>
  <c r="Z3484" i="39"/>
  <c r="AJ3484" i="39" s="1"/>
  <c r="AJ3489" i="39"/>
  <c r="X3490" i="39"/>
  <c r="AH3490" i="39" s="1"/>
  <c r="AB3490" i="39"/>
  <c r="AL3490" i="39" s="1"/>
  <c r="V3490" i="39"/>
  <c r="AA3490" i="39"/>
  <c r="AK3490" i="39" s="1"/>
  <c r="Y3490" i="39"/>
  <c r="AI3490" i="39" s="1"/>
  <c r="Z3490" i="39"/>
  <c r="AJ3490" i="39" s="1"/>
  <c r="AJ3495" i="39"/>
  <c r="X3496" i="39"/>
  <c r="AH3496" i="39" s="1"/>
  <c r="AB3496" i="39"/>
  <c r="AL3496" i="39" s="1"/>
  <c r="V3496" i="39"/>
  <c r="AA3496" i="39"/>
  <c r="Y3496" i="39"/>
  <c r="AI3496" i="39" s="1"/>
  <c r="Z3496" i="39"/>
  <c r="AJ3496" i="39" s="1"/>
  <c r="AJ3501" i="39"/>
  <c r="X3502" i="39"/>
  <c r="AH3502" i="39" s="1"/>
  <c r="AE3502" i="39" s="1"/>
  <c r="AB3502" i="39"/>
  <c r="AL3502" i="39" s="1"/>
  <c r="V3502" i="39"/>
  <c r="AA3502" i="39"/>
  <c r="AK3502" i="39" s="1"/>
  <c r="Y3502" i="39"/>
  <c r="AI3502" i="39" s="1"/>
  <c r="Z3502" i="39"/>
  <c r="AJ3507" i="39"/>
  <c r="X3508" i="39"/>
  <c r="AH3508" i="39" s="1"/>
  <c r="AE3508" i="39" s="1"/>
  <c r="AB3508" i="39"/>
  <c r="AL3508" i="39" s="1"/>
  <c r="V3508" i="39"/>
  <c r="AA3508" i="39"/>
  <c r="Y3508" i="39"/>
  <c r="AI3508" i="39" s="1"/>
  <c r="Z3508" i="39"/>
  <c r="AJ3508" i="39" s="1"/>
  <c r="AG3513" i="39"/>
  <c r="AJ3513" i="39"/>
  <c r="X3514" i="39"/>
  <c r="AH3514" i="39" s="1"/>
  <c r="AE3514" i="39" s="1"/>
  <c r="AB3514" i="39"/>
  <c r="AL3514" i="39" s="1"/>
  <c r="V3514" i="39"/>
  <c r="AA3514" i="39"/>
  <c r="AK3514" i="39" s="1"/>
  <c r="Y3514" i="39"/>
  <c r="AI3514" i="39" s="1"/>
  <c r="Z3514" i="39"/>
  <c r="AJ3519" i="39"/>
  <c r="X3520" i="39"/>
  <c r="AH3520" i="39" s="1"/>
  <c r="AB3520" i="39"/>
  <c r="AL3520" i="39" s="1"/>
  <c r="V3520" i="39"/>
  <c r="AA3520" i="39"/>
  <c r="AK3520" i="39" s="1"/>
  <c r="Y3520" i="39"/>
  <c r="AI3520" i="39" s="1"/>
  <c r="Z3520" i="39"/>
  <c r="AJ3520" i="39" s="1"/>
  <c r="AJ3525" i="39"/>
  <c r="X3526" i="39"/>
  <c r="AH3526" i="39" s="1"/>
  <c r="AB3526" i="39"/>
  <c r="AL3526" i="39" s="1"/>
  <c r="V3526" i="39"/>
  <c r="AA3526" i="39"/>
  <c r="AK3526" i="39" s="1"/>
  <c r="Y3526" i="39"/>
  <c r="AI3526" i="39" s="1"/>
  <c r="Z3526" i="39"/>
  <c r="AJ3526" i="39" s="1"/>
  <c r="AG3531" i="39"/>
  <c r="AJ3531" i="39"/>
  <c r="X3532" i="39"/>
  <c r="AH3532" i="39" s="1"/>
  <c r="AE3532" i="39" s="1"/>
  <c r="AB3532" i="39"/>
  <c r="AL3532" i="39" s="1"/>
  <c r="V3532" i="39"/>
  <c r="AA3532" i="39"/>
  <c r="Y3532" i="39"/>
  <c r="AI3532" i="39" s="1"/>
  <c r="Z3532" i="39"/>
  <c r="AJ3537" i="39"/>
  <c r="X3538" i="39"/>
  <c r="AH3538" i="39" s="1"/>
  <c r="AB3538" i="39"/>
  <c r="AL3538" i="39" s="1"/>
  <c r="V3538" i="39"/>
  <c r="AA3538" i="39"/>
  <c r="AK3538" i="39" s="1"/>
  <c r="Y3538" i="39"/>
  <c r="AI3538" i="39" s="1"/>
  <c r="Z3538" i="39"/>
  <c r="AJ3538" i="39" s="1"/>
  <c r="AJ3546" i="39"/>
  <c r="AG3181" i="39"/>
  <c r="AA3183" i="39"/>
  <c r="AK3183" i="39" s="1"/>
  <c r="AH3183" i="39"/>
  <c r="AB3184" i="39"/>
  <c r="AL3184" i="39" s="1"/>
  <c r="V3184" i="39"/>
  <c r="AA3184" i="39"/>
  <c r="AK3184" i="39" s="1"/>
  <c r="AB3185" i="39"/>
  <c r="AL3185" i="39" s="1"/>
  <c r="AG3193" i="39"/>
  <c r="AA3195" i="39"/>
  <c r="AK3195" i="39" s="1"/>
  <c r="AH3195" i="39"/>
  <c r="AB3196" i="39"/>
  <c r="AL3196" i="39" s="1"/>
  <c r="V3196" i="39"/>
  <c r="AA3196" i="39"/>
  <c r="AK3196" i="39" s="1"/>
  <c r="AB3197" i="39"/>
  <c r="AL3197" i="39" s="1"/>
  <c r="AG3205" i="39"/>
  <c r="AA3207" i="39"/>
  <c r="AK3207" i="39" s="1"/>
  <c r="AH3207" i="39"/>
  <c r="AB3208" i="39"/>
  <c r="AL3208" i="39" s="1"/>
  <c r="V3208" i="39"/>
  <c r="AA3208" i="39"/>
  <c r="AK3208" i="39" s="1"/>
  <c r="AB3209" i="39"/>
  <c r="AL3209" i="39" s="1"/>
  <c r="AG3217" i="39"/>
  <c r="AA3219" i="39"/>
  <c r="AK3219" i="39" s="1"/>
  <c r="AH3219" i="39"/>
  <c r="AB3220" i="39"/>
  <c r="AL3220" i="39" s="1"/>
  <c r="V3220" i="39"/>
  <c r="AA3220" i="39"/>
  <c r="AK3220" i="39" s="1"/>
  <c r="AB3221" i="39"/>
  <c r="AL3221" i="39" s="1"/>
  <c r="AK3227" i="39"/>
  <c r="AJ3227" i="39"/>
  <c r="AK3229" i="39"/>
  <c r="AJ3229" i="39"/>
  <c r="AK3231" i="39"/>
  <c r="AJ3231" i="39"/>
  <c r="AK3233" i="39"/>
  <c r="AJ3233" i="39"/>
  <c r="AK3235" i="39"/>
  <c r="AJ3235" i="39"/>
  <c r="AK3237" i="39"/>
  <c r="AJ3237" i="39"/>
  <c r="AK3239" i="39"/>
  <c r="AJ3239" i="39"/>
  <c r="AK3241" i="39"/>
  <c r="AJ3241" i="39"/>
  <c r="AK3243" i="39"/>
  <c r="AJ3243" i="39"/>
  <c r="AK3245" i="39"/>
  <c r="AJ3245" i="39"/>
  <c r="AK3247" i="39"/>
  <c r="AJ3247" i="39"/>
  <c r="AK3249" i="39"/>
  <c r="AJ3249" i="39"/>
  <c r="AK3251" i="39"/>
  <c r="AJ3251" i="39"/>
  <c r="AK3253" i="39"/>
  <c r="AJ3253" i="39"/>
  <c r="AK3255" i="39"/>
  <c r="AJ3255" i="39"/>
  <c r="AK3257" i="39"/>
  <c r="AJ3257" i="39"/>
  <c r="AK3259" i="39"/>
  <c r="AJ3259" i="39"/>
  <c r="AK3261" i="39"/>
  <c r="AJ3261" i="39"/>
  <c r="AK3263" i="39"/>
  <c r="AJ3263" i="39"/>
  <c r="AK3265" i="39"/>
  <c r="AJ3265" i="39"/>
  <c r="AK3267" i="39"/>
  <c r="AJ3267" i="39"/>
  <c r="AK3269" i="39"/>
  <c r="AJ3269" i="39"/>
  <c r="AK3271" i="39"/>
  <c r="AJ3271" i="39"/>
  <c r="AK3273" i="39"/>
  <c r="AJ3273" i="39"/>
  <c r="AK3275" i="39"/>
  <c r="AJ3275" i="39"/>
  <c r="AK3277" i="39"/>
  <c r="AJ3277" i="39"/>
  <c r="AK3279" i="39"/>
  <c r="AJ3279" i="39"/>
  <c r="AK3281" i="39"/>
  <c r="AJ3281" i="39"/>
  <c r="AK3283" i="39"/>
  <c r="AJ3283" i="39"/>
  <c r="AK3285" i="39"/>
  <c r="AJ3285" i="39"/>
  <c r="AK3287" i="39"/>
  <c r="AJ3287" i="39"/>
  <c r="AK3289" i="39"/>
  <c r="AJ3289" i="39"/>
  <c r="AK3291" i="39"/>
  <c r="AJ3291" i="39"/>
  <c r="AK3293" i="39"/>
  <c r="AJ3293" i="39"/>
  <c r="AK3295" i="39"/>
  <c r="AJ3295" i="39"/>
  <c r="AK3297" i="39"/>
  <c r="AJ3297" i="39"/>
  <c r="AK3299" i="39"/>
  <c r="AJ3299" i="39"/>
  <c r="AK3301" i="39"/>
  <c r="AJ3301" i="39"/>
  <c r="AK3303" i="39"/>
  <c r="AJ3303" i="39"/>
  <c r="AK3305" i="39"/>
  <c r="AJ3305" i="39"/>
  <c r="AK3307" i="39"/>
  <c r="AJ3307" i="39"/>
  <c r="AK3309" i="39"/>
  <c r="AJ3309" i="39"/>
  <c r="AK3311" i="39"/>
  <c r="AJ3311" i="39"/>
  <c r="AK3313" i="39"/>
  <c r="AJ3313" i="39"/>
  <c r="AK3315" i="39"/>
  <c r="AJ3315" i="39"/>
  <c r="AK3317" i="39"/>
  <c r="AJ3317" i="39"/>
  <c r="AK3319" i="39"/>
  <c r="AJ3319" i="39"/>
  <c r="AA3321" i="39"/>
  <c r="AK3321" i="39" s="1"/>
  <c r="Y3321" i="39"/>
  <c r="AI3321" i="39" s="1"/>
  <c r="X3321" i="39"/>
  <c r="AH3321" i="39" s="1"/>
  <c r="AJ3322" i="39"/>
  <c r="AG3323" i="39"/>
  <c r="AJ3323" i="39"/>
  <c r="X3332" i="39"/>
  <c r="AB3332" i="39"/>
  <c r="AL3332" i="39" s="1"/>
  <c r="V3332" i="39"/>
  <c r="AA3332" i="39"/>
  <c r="AK3332" i="39" s="1"/>
  <c r="AA3333" i="39"/>
  <c r="Y3333" i="39"/>
  <c r="AI3333" i="39" s="1"/>
  <c r="X3333" i="39"/>
  <c r="AH3333" i="39" s="1"/>
  <c r="AE3333" i="39" s="1"/>
  <c r="AJ3334" i="39"/>
  <c r="AG3335" i="39"/>
  <c r="AK3335" i="39"/>
  <c r="AJ3335" i="39"/>
  <c r="Z3337" i="39"/>
  <c r="AA3341" i="39"/>
  <c r="AK3341" i="39" s="1"/>
  <c r="Y3341" i="39"/>
  <c r="AI3341" i="39" s="1"/>
  <c r="X3341" i="39"/>
  <c r="AH3341" i="39" s="1"/>
  <c r="AJ3342" i="39"/>
  <c r="Z3343" i="39"/>
  <c r="AJ3343" i="39" s="1"/>
  <c r="AA3347" i="39"/>
  <c r="AK3347" i="39" s="1"/>
  <c r="Y3347" i="39"/>
  <c r="AI3347" i="39" s="1"/>
  <c r="X3347" i="39"/>
  <c r="AH3347" i="39" s="1"/>
  <c r="AE3347" i="39" s="1"/>
  <c r="AJ3348" i="39"/>
  <c r="AH3348" i="39"/>
  <c r="AE3348" i="39" s="1"/>
  <c r="Z3349" i="39"/>
  <c r="AJ3349" i="39" s="1"/>
  <c r="AA3353" i="39"/>
  <c r="AK3353" i="39" s="1"/>
  <c r="Y3353" i="39"/>
  <c r="AI3353" i="39" s="1"/>
  <c r="X3353" i="39"/>
  <c r="AH3353" i="39" s="1"/>
  <c r="AE3353" i="39" s="1"/>
  <c r="AJ3354" i="39"/>
  <c r="Z3355" i="39"/>
  <c r="AJ3355" i="39" s="1"/>
  <c r="AA3359" i="39"/>
  <c r="AK3359" i="39" s="1"/>
  <c r="Y3359" i="39"/>
  <c r="AI3359" i="39" s="1"/>
  <c r="X3359" i="39"/>
  <c r="AH3359" i="39" s="1"/>
  <c r="AE3359" i="39" s="1"/>
  <c r="AJ3360" i="39"/>
  <c r="Z3361" i="39"/>
  <c r="AJ3361" i="39" s="1"/>
  <c r="AA3365" i="39"/>
  <c r="AK3365" i="39" s="1"/>
  <c r="Y3365" i="39"/>
  <c r="AI3365" i="39" s="1"/>
  <c r="X3365" i="39"/>
  <c r="AH3365" i="39" s="1"/>
  <c r="AJ3366" i="39"/>
  <c r="Z3367" i="39"/>
  <c r="AJ3367" i="39" s="1"/>
  <c r="AA3371" i="39"/>
  <c r="AK3371" i="39" s="1"/>
  <c r="Y3371" i="39"/>
  <c r="AI3371" i="39" s="1"/>
  <c r="X3371" i="39"/>
  <c r="AH3371" i="39" s="1"/>
  <c r="AE3371" i="39" s="1"/>
  <c r="AJ3372" i="39"/>
  <c r="Z3373" i="39"/>
  <c r="AA3377" i="39"/>
  <c r="AK3377" i="39" s="1"/>
  <c r="Y3377" i="39"/>
  <c r="AI3377" i="39" s="1"/>
  <c r="X3377" i="39"/>
  <c r="AH3377" i="39" s="1"/>
  <c r="AE3377" i="39" s="1"/>
  <c r="AJ3378" i="39"/>
  <c r="Z3379" i="39"/>
  <c r="AJ3379" i="39" s="1"/>
  <c r="AA3383" i="39"/>
  <c r="AK3383" i="39" s="1"/>
  <c r="Y3383" i="39"/>
  <c r="AI3383" i="39" s="1"/>
  <c r="X3383" i="39"/>
  <c r="AH3383" i="39" s="1"/>
  <c r="AJ3384" i="39"/>
  <c r="Z3385" i="39"/>
  <c r="AJ3385" i="39" s="1"/>
  <c r="AA3389" i="39"/>
  <c r="AK3389" i="39" s="1"/>
  <c r="Y3389" i="39"/>
  <c r="AI3389" i="39" s="1"/>
  <c r="X3389" i="39"/>
  <c r="AH3389" i="39" s="1"/>
  <c r="AE3389" i="39" s="1"/>
  <c r="AJ3390" i="39"/>
  <c r="Z3391" i="39"/>
  <c r="AK3392" i="39"/>
  <c r="AL3397" i="39"/>
  <c r="AI3397" i="39"/>
  <c r="AH3397" i="39"/>
  <c r="AE3397" i="39" s="1"/>
  <c r="AD3397" i="39" s="1"/>
  <c r="AK3399" i="39"/>
  <c r="AF3399" i="39"/>
  <c r="AJ3399" i="39"/>
  <c r="AB3400" i="39"/>
  <c r="AL3400" i="39" s="1"/>
  <c r="V3400" i="39"/>
  <c r="Y3400" i="39"/>
  <c r="AI3400" i="39" s="1"/>
  <c r="W3400" i="39"/>
  <c r="AG3400" i="39" s="1"/>
  <c r="AK3402" i="39"/>
  <c r="AF3402" i="39"/>
  <c r="AL3413" i="39"/>
  <c r="AF3415" i="39"/>
  <c r="AL3415" i="39"/>
  <c r="AG3416" i="39"/>
  <c r="AL3421" i="39"/>
  <c r="AI3421" i="39"/>
  <c r="AH3421" i="39"/>
  <c r="AK3423" i="39"/>
  <c r="AF3423" i="39"/>
  <c r="AJ3423" i="39"/>
  <c r="AB3424" i="39"/>
  <c r="AL3424" i="39" s="1"/>
  <c r="V3424" i="39"/>
  <c r="Y3424" i="39"/>
  <c r="AI3424" i="39" s="1"/>
  <c r="W3424" i="39"/>
  <c r="AG3424" i="39" s="1"/>
  <c r="AK3426" i="39"/>
  <c r="AF3426" i="39"/>
  <c r="AG3441" i="39"/>
  <c r="AI3443" i="39"/>
  <c r="Y3457" i="39"/>
  <c r="AI3457" i="39" s="1"/>
  <c r="X3457" i="39"/>
  <c r="AH3457" i="39" s="1"/>
  <c r="AB3457" i="39"/>
  <c r="AL3457" i="39" s="1"/>
  <c r="V3457" i="39"/>
  <c r="AA3457" i="39"/>
  <c r="AK3457" i="39" s="1"/>
  <c r="W3457" i="39"/>
  <c r="AG3457" i="39" s="1"/>
  <c r="X3544" i="39"/>
  <c r="AH3544" i="39" s="1"/>
  <c r="AB3544" i="39"/>
  <c r="AL3544" i="39" s="1"/>
  <c r="V3544" i="39"/>
  <c r="AA3544" i="39"/>
  <c r="AK3544" i="39" s="1"/>
  <c r="Y3544" i="39"/>
  <c r="AI3544" i="39" s="1"/>
  <c r="Z3544" i="39"/>
  <c r="AJ3544" i="39" s="1"/>
  <c r="W3544" i="39"/>
  <c r="AA3545" i="39"/>
  <c r="AK3545" i="39" s="1"/>
  <c r="Y3545" i="39"/>
  <c r="AI3545" i="39" s="1"/>
  <c r="X3545" i="39"/>
  <c r="AH3545" i="39" s="1"/>
  <c r="AB3545" i="39"/>
  <c r="AL3545" i="39" s="1"/>
  <c r="V3545" i="39"/>
  <c r="Z3545" i="39"/>
  <c r="AJ3545" i="39" s="1"/>
  <c r="Z3101" i="39"/>
  <c r="AJ3101" i="39" s="1"/>
  <c r="Z3107" i="39"/>
  <c r="AJ3107" i="39" s="1"/>
  <c r="Z3109" i="39"/>
  <c r="AJ3109" i="39" s="1"/>
  <c r="Z3111" i="39"/>
  <c r="Z3113" i="39"/>
  <c r="AJ3113" i="39" s="1"/>
  <c r="Z3115" i="39"/>
  <c r="AJ3115" i="39" s="1"/>
  <c r="Z3117" i="39"/>
  <c r="AJ3117" i="39" s="1"/>
  <c r="Z3119" i="39"/>
  <c r="Z3121" i="39"/>
  <c r="AJ3121" i="39" s="1"/>
  <c r="Z3123" i="39"/>
  <c r="AJ3123" i="39" s="1"/>
  <c r="Z3125" i="39"/>
  <c r="AJ3125" i="39" s="1"/>
  <c r="Z3127" i="39"/>
  <c r="AJ3127" i="39" s="1"/>
  <c r="Z3129" i="39"/>
  <c r="AJ3129" i="39" s="1"/>
  <c r="Z3131" i="39"/>
  <c r="AJ3131" i="39" s="1"/>
  <c r="Z3133" i="39"/>
  <c r="AJ3133" i="39" s="1"/>
  <c r="Z3135" i="39"/>
  <c r="AJ3135" i="39" s="1"/>
  <c r="Z3137" i="39"/>
  <c r="AJ3137" i="39" s="1"/>
  <c r="Z3139" i="39"/>
  <c r="AJ3139" i="39" s="1"/>
  <c r="Z3141" i="39"/>
  <c r="AJ3141" i="39" s="1"/>
  <c r="Z3143" i="39"/>
  <c r="AJ3143" i="39" s="1"/>
  <c r="Z3145" i="39"/>
  <c r="AJ3145" i="39" s="1"/>
  <c r="Z3147" i="39"/>
  <c r="AJ3147" i="39" s="1"/>
  <c r="Z3149" i="39"/>
  <c r="AJ3149" i="39" s="1"/>
  <c r="Z3151" i="39"/>
  <c r="AJ3151" i="39" s="1"/>
  <c r="Z3153" i="39"/>
  <c r="AJ3153" i="39" s="1"/>
  <c r="Z3155" i="39"/>
  <c r="AJ3155" i="39" s="1"/>
  <c r="Z3157" i="39"/>
  <c r="AJ3157" i="39" s="1"/>
  <c r="Z3159" i="39"/>
  <c r="AJ3159" i="39" s="1"/>
  <c r="Z3161" i="39"/>
  <c r="AJ3161" i="39" s="1"/>
  <c r="Z3163" i="39"/>
  <c r="AJ3163" i="39" s="1"/>
  <c r="Z3165" i="39"/>
  <c r="AJ3165" i="39" s="1"/>
  <c r="Z3167" i="39"/>
  <c r="AJ3167" i="39" s="1"/>
  <c r="Z3169" i="39"/>
  <c r="AJ3169" i="39" s="1"/>
  <c r="Z3171" i="39"/>
  <c r="AJ3171" i="39" s="1"/>
  <c r="Z3173" i="39"/>
  <c r="AJ3173" i="39" s="1"/>
  <c r="Z3175" i="39"/>
  <c r="AJ3175" i="39" s="1"/>
  <c r="Z3177" i="39"/>
  <c r="AJ3177" i="39" s="1"/>
  <c r="Z3179" i="39"/>
  <c r="AJ3179" i="39" s="1"/>
  <c r="AA3181" i="39"/>
  <c r="AK3181" i="39" s="1"/>
  <c r="AH3181" i="39"/>
  <c r="AE3181" i="39" s="1"/>
  <c r="AB3182" i="39"/>
  <c r="AL3182" i="39" s="1"/>
  <c r="V3182" i="39"/>
  <c r="AA3182" i="39"/>
  <c r="AK3182" i="39" s="1"/>
  <c r="AB3183" i="39"/>
  <c r="AL3183" i="39" s="1"/>
  <c r="AI3183" i="39"/>
  <c r="V3185" i="39"/>
  <c r="W3186" i="39"/>
  <c r="AG3186" i="39" s="1"/>
  <c r="AK3191" i="39"/>
  <c r="AG3191" i="39"/>
  <c r="AA3193" i="39"/>
  <c r="AK3193" i="39" s="1"/>
  <c r="AH3193" i="39"/>
  <c r="AE3193" i="39" s="1"/>
  <c r="AB3194" i="39"/>
  <c r="AL3194" i="39" s="1"/>
  <c r="V3194" i="39"/>
  <c r="AA3194" i="39"/>
  <c r="AK3194" i="39" s="1"/>
  <c r="AB3195" i="39"/>
  <c r="AI3195" i="39"/>
  <c r="V3197" i="39"/>
  <c r="W3198" i="39"/>
  <c r="AG3198" i="39" s="1"/>
  <c r="AK3203" i="39"/>
  <c r="AA3205" i="39"/>
  <c r="AK3205" i="39" s="1"/>
  <c r="AH3205" i="39"/>
  <c r="AE3205" i="39" s="1"/>
  <c r="AB3206" i="39"/>
  <c r="AL3206" i="39" s="1"/>
  <c r="V3206" i="39"/>
  <c r="AA3206" i="39"/>
  <c r="AK3206" i="39" s="1"/>
  <c r="AB3207" i="39"/>
  <c r="AL3207" i="39" s="1"/>
  <c r="AI3207" i="39"/>
  <c r="V3209" i="39"/>
  <c r="W3210" i="39"/>
  <c r="AG3210" i="39" s="1"/>
  <c r="AK3215" i="39"/>
  <c r="AG3215" i="39"/>
  <c r="AA3217" i="39"/>
  <c r="AK3217" i="39" s="1"/>
  <c r="AH3217" i="39"/>
  <c r="AE3217" i="39" s="1"/>
  <c r="AB3218" i="39"/>
  <c r="AL3218" i="39" s="1"/>
  <c r="V3218" i="39"/>
  <c r="AA3218" i="39"/>
  <c r="AK3218" i="39" s="1"/>
  <c r="AB3219" i="39"/>
  <c r="AL3219" i="39" s="1"/>
  <c r="AI3219" i="39"/>
  <c r="V3221" i="39"/>
  <c r="W3222" i="39"/>
  <c r="AG3222" i="39" s="1"/>
  <c r="Y3227" i="39"/>
  <c r="AI3227" i="39" s="1"/>
  <c r="X3227" i="39"/>
  <c r="AH3227" i="39" s="1"/>
  <c r="AB3227" i="39"/>
  <c r="AL3227" i="39" s="1"/>
  <c r="Y3229" i="39"/>
  <c r="AI3229" i="39" s="1"/>
  <c r="X3229" i="39"/>
  <c r="AH3229" i="39" s="1"/>
  <c r="AB3229" i="39"/>
  <c r="AL3229" i="39" s="1"/>
  <c r="Y3231" i="39"/>
  <c r="AI3231" i="39" s="1"/>
  <c r="X3231" i="39"/>
  <c r="AH3231" i="39" s="1"/>
  <c r="AB3231" i="39"/>
  <c r="AL3231" i="39" s="1"/>
  <c r="Y3233" i="39"/>
  <c r="AI3233" i="39" s="1"/>
  <c r="X3233" i="39"/>
  <c r="AH3233" i="39" s="1"/>
  <c r="AB3233" i="39"/>
  <c r="AL3233" i="39" s="1"/>
  <c r="Y3235" i="39"/>
  <c r="AI3235" i="39" s="1"/>
  <c r="X3235" i="39"/>
  <c r="AH3235" i="39" s="1"/>
  <c r="AB3235" i="39"/>
  <c r="AL3235" i="39" s="1"/>
  <c r="Y3237" i="39"/>
  <c r="AI3237" i="39" s="1"/>
  <c r="X3237" i="39"/>
  <c r="AH3237" i="39" s="1"/>
  <c r="AB3237" i="39"/>
  <c r="AL3237" i="39" s="1"/>
  <c r="Y3239" i="39"/>
  <c r="AI3239" i="39" s="1"/>
  <c r="X3239" i="39"/>
  <c r="AH3239" i="39" s="1"/>
  <c r="AB3239" i="39"/>
  <c r="AL3239" i="39" s="1"/>
  <c r="Y3241" i="39"/>
  <c r="AI3241" i="39" s="1"/>
  <c r="X3241" i="39"/>
  <c r="AH3241" i="39" s="1"/>
  <c r="AB3241" i="39"/>
  <c r="AL3241" i="39" s="1"/>
  <c r="Y3243" i="39"/>
  <c r="AI3243" i="39" s="1"/>
  <c r="X3243" i="39"/>
  <c r="AH3243" i="39" s="1"/>
  <c r="AB3243" i="39"/>
  <c r="AL3243" i="39" s="1"/>
  <c r="Y3245" i="39"/>
  <c r="AI3245" i="39" s="1"/>
  <c r="X3245" i="39"/>
  <c r="AH3245" i="39" s="1"/>
  <c r="AB3245" i="39"/>
  <c r="AL3245" i="39" s="1"/>
  <c r="Y3247" i="39"/>
  <c r="AI3247" i="39" s="1"/>
  <c r="X3247" i="39"/>
  <c r="AH3247" i="39" s="1"/>
  <c r="AB3247" i="39"/>
  <c r="AL3247" i="39" s="1"/>
  <c r="Y3249" i="39"/>
  <c r="AI3249" i="39" s="1"/>
  <c r="X3249" i="39"/>
  <c r="AH3249" i="39" s="1"/>
  <c r="AB3249" i="39"/>
  <c r="AL3249" i="39" s="1"/>
  <c r="Y3251" i="39"/>
  <c r="AI3251" i="39" s="1"/>
  <c r="X3251" i="39"/>
  <c r="AH3251" i="39" s="1"/>
  <c r="AB3251" i="39"/>
  <c r="AL3251" i="39" s="1"/>
  <c r="Y3253" i="39"/>
  <c r="AI3253" i="39" s="1"/>
  <c r="X3253" i="39"/>
  <c r="AH3253" i="39" s="1"/>
  <c r="AB3253" i="39"/>
  <c r="AL3253" i="39" s="1"/>
  <c r="Y3255" i="39"/>
  <c r="AI3255" i="39" s="1"/>
  <c r="X3255" i="39"/>
  <c r="AH3255" i="39" s="1"/>
  <c r="AB3255" i="39"/>
  <c r="AL3255" i="39" s="1"/>
  <c r="Y3257" i="39"/>
  <c r="AI3257" i="39" s="1"/>
  <c r="X3257" i="39"/>
  <c r="AH3257" i="39" s="1"/>
  <c r="AB3257" i="39"/>
  <c r="AL3257" i="39" s="1"/>
  <c r="Y3259" i="39"/>
  <c r="AI3259" i="39" s="1"/>
  <c r="X3259" i="39"/>
  <c r="AH3259" i="39" s="1"/>
  <c r="AB3259" i="39"/>
  <c r="AL3259" i="39" s="1"/>
  <c r="Y3261" i="39"/>
  <c r="AI3261" i="39" s="1"/>
  <c r="X3261" i="39"/>
  <c r="AH3261" i="39" s="1"/>
  <c r="AB3261" i="39"/>
  <c r="AL3261" i="39" s="1"/>
  <c r="Y3263" i="39"/>
  <c r="AI3263" i="39" s="1"/>
  <c r="X3263" i="39"/>
  <c r="AH3263" i="39" s="1"/>
  <c r="AB3263" i="39"/>
  <c r="AL3263" i="39" s="1"/>
  <c r="Y3265" i="39"/>
  <c r="AI3265" i="39" s="1"/>
  <c r="X3265" i="39"/>
  <c r="AH3265" i="39" s="1"/>
  <c r="AB3265" i="39"/>
  <c r="AL3265" i="39" s="1"/>
  <c r="Y3267" i="39"/>
  <c r="AI3267" i="39" s="1"/>
  <c r="X3267" i="39"/>
  <c r="AH3267" i="39" s="1"/>
  <c r="AB3267" i="39"/>
  <c r="AL3267" i="39" s="1"/>
  <c r="Y3269" i="39"/>
  <c r="AI3269" i="39" s="1"/>
  <c r="X3269" i="39"/>
  <c r="AH3269" i="39" s="1"/>
  <c r="AB3269" i="39"/>
  <c r="AL3269" i="39" s="1"/>
  <c r="Y3271" i="39"/>
  <c r="AI3271" i="39" s="1"/>
  <c r="X3271" i="39"/>
  <c r="AH3271" i="39" s="1"/>
  <c r="AB3271" i="39"/>
  <c r="AL3271" i="39" s="1"/>
  <c r="Y3273" i="39"/>
  <c r="AI3273" i="39" s="1"/>
  <c r="X3273" i="39"/>
  <c r="AH3273" i="39" s="1"/>
  <c r="AB3273" i="39"/>
  <c r="AL3273" i="39" s="1"/>
  <c r="Y3275" i="39"/>
  <c r="AI3275" i="39" s="1"/>
  <c r="X3275" i="39"/>
  <c r="AH3275" i="39" s="1"/>
  <c r="AB3275" i="39"/>
  <c r="AL3275" i="39" s="1"/>
  <c r="Y3277" i="39"/>
  <c r="AI3277" i="39" s="1"/>
  <c r="X3277" i="39"/>
  <c r="AH3277" i="39" s="1"/>
  <c r="AB3277" i="39"/>
  <c r="AL3277" i="39" s="1"/>
  <c r="Y3279" i="39"/>
  <c r="AI3279" i="39" s="1"/>
  <c r="X3279" i="39"/>
  <c r="AH3279" i="39" s="1"/>
  <c r="AB3279" i="39"/>
  <c r="AL3279" i="39" s="1"/>
  <c r="Y3281" i="39"/>
  <c r="AI3281" i="39" s="1"/>
  <c r="X3281" i="39"/>
  <c r="AH3281" i="39" s="1"/>
  <c r="AB3281" i="39"/>
  <c r="AL3281" i="39" s="1"/>
  <c r="Y3283" i="39"/>
  <c r="AI3283" i="39" s="1"/>
  <c r="X3283" i="39"/>
  <c r="AH3283" i="39" s="1"/>
  <c r="AB3283" i="39"/>
  <c r="AL3283" i="39" s="1"/>
  <c r="Y3285" i="39"/>
  <c r="AI3285" i="39" s="1"/>
  <c r="X3285" i="39"/>
  <c r="AH3285" i="39" s="1"/>
  <c r="AB3285" i="39"/>
  <c r="AL3285" i="39" s="1"/>
  <c r="Y3287" i="39"/>
  <c r="AI3287" i="39" s="1"/>
  <c r="X3287" i="39"/>
  <c r="AH3287" i="39" s="1"/>
  <c r="AB3287" i="39"/>
  <c r="AL3287" i="39" s="1"/>
  <c r="Y3289" i="39"/>
  <c r="AI3289" i="39" s="1"/>
  <c r="X3289" i="39"/>
  <c r="AH3289" i="39" s="1"/>
  <c r="AB3289" i="39"/>
  <c r="AL3289" i="39" s="1"/>
  <c r="Y3291" i="39"/>
  <c r="AI3291" i="39" s="1"/>
  <c r="X3291" i="39"/>
  <c r="AH3291" i="39" s="1"/>
  <c r="AB3291" i="39"/>
  <c r="AL3291" i="39" s="1"/>
  <c r="Y3293" i="39"/>
  <c r="AI3293" i="39" s="1"/>
  <c r="X3293" i="39"/>
  <c r="AH3293" i="39" s="1"/>
  <c r="AB3293" i="39"/>
  <c r="AL3293" i="39" s="1"/>
  <c r="Y3295" i="39"/>
  <c r="AI3295" i="39" s="1"/>
  <c r="X3295" i="39"/>
  <c r="AH3295" i="39" s="1"/>
  <c r="AB3295" i="39"/>
  <c r="AL3295" i="39" s="1"/>
  <c r="Y3297" i="39"/>
  <c r="AI3297" i="39" s="1"/>
  <c r="X3297" i="39"/>
  <c r="AH3297" i="39" s="1"/>
  <c r="AB3297" i="39"/>
  <c r="AL3297" i="39" s="1"/>
  <c r="Y3299" i="39"/>
  <c r="AI3299" i="39" s="1"/>
  <c r="X3299" i="39"/>
  <c r="AH3299" i="39" s="1"/>
  <c r="AB3299" i="39"/>
  <c r="AL3299" i="39" s="1"/>
  <c r="Y3301" i="39"/>
  <c r="AI3301" i="39" s="1"/>
  <c r="X3301" i="39"/>
  <c r="AH3301" i="39" s="1"/>
  <c r="AB3301" i="39"/>
  <c r="AL3301" i="39" s="1"/>
  <c r="Y3303" i="39"/>
  <c r="AI3303" i="39" s="1"/>
  <c r="X3303" i="39"/>
  <c r="AH3303" i="39" s="1"/>
  <c r="AB3303" i="39"/>
  <c r="AL3303" i="39" s="1"/>
  <c r="Y3305" i="39"/>
  <c r="AI3305" i="39" s="1"/>
  <c r="X3305" i="39"/>
  <c r="AH3305" i="39" s="1"/>
  <c r="AB3305" i="39"/>
  <c r="AL3305" i="39" s="1"/>
  <c r="Y3307" i="39"/>
  <c r="AI3307" i="39" s="1"/>
  <c r="X3307" i="39"/>
  <c r="AH3307" i="39" s="1"/>
  <c r="AB3307" i="39"/>
  <c r="AL3307" i="39" s="1"/>
  <c r="Y3309" i="39"/>
  <c r="AI3309" i="39" s="1"/>
  <c r="X3309" i="39"/>
  <c r="AH3309" i="39" s="1"/>
  <c r="AB3309" i="39"/>
  <c r="AL3309" i="39" s="1"/>
  <c r="Y3311" i="39"/>
  <c r="AI3311" i="39" s="1"/>
  <c r="X3311" i="39"/>
  <c r="AH3311" i="39" s="1"/>
  <c r="AB3311" i="39"/>
  <c r="AL3311" i="39" s="1"/>
  <c r="Y3313" i="39"/>
  <c r="AI3313" i="39" s="1"/>
  <c r="X3313" i="39"/>
  <c r="AH3313" i="39" s="1"/>
  <c r="AB3313" i="39"/>
  <c r="AL3313" i="39" s="1"/>
  <c r="Y3315" i="39"/>
  <c r="AI3315" i="39" s="1"/>
  <c r="X3315" i="39"/>
  <c r="AH3315" i="39" s="1"/>
  <c r="AB3315" i="39"/>
  <c r="AL3315" i="39" s="1"/>
  <c r="Y3317" i="39"/>
  <c r="AI3317" i="39" s="1"/>
  <c r="X3317" i="39"/>
  <c r="AH3317" i="39" s="1"/>
  <c r="AB3317" i="39"/>
  <c r="AL3317" i="39" s="1"/>
  <c r="Y3319" i="39"/>
  <c r="AI3319" i="39" s="1"/>
  <c r="X3319" i="39"/>
  <c r="AH3319" i="39" s="1"/>
  <c r="AB3319" i="39"/>
  <c r="AL3319" i="39" s="1"/>
  <c r="AF3321" i="39"/>
  <c r="X3322" i="39"/>
  <c r="AH3322" i="39" s="1"/>
  <c r="AB3322" i="39"/>
  <c r="AL3322" i="39" s="1"/>
  <c r="V3322" i="39"/>
  <c r="AA3322" i="39"/>
  <c r="AK3322" i="39" s="1"/>
  <c r="AA3323" i="39"/>
  <c r="AK3323" i="39" s="1"/>
  <c r="Y3323" i="39"/>
  <c r="AI3323" i="39" s="1"/>
  <c r="X3323" i="39"/>
  <c r="AH3323" i="39" s="1"/>
  <c r="AG3324" i="39"/>
  <c r="AG3325" i="39"/>
  <c r="W3330" i="39"/>
  <c r="AG3330" i="39" s="1"/>
  <c r="V3331" i="39"/>
  <c r="AF3332" i="39"/>
  <c r="AF3333" i="39"/>
  <c r="X3334" i="39"/>
  <c r="AH3334" i="39" s="1"/>
  <c r="AB3334" i="39"/>
  <c r="AL3334" i="39" s="1"/>
  <c r="V3334" i="39"/>
  <c r="AA3334" i="39"/>
  <c r="AK3334" i="39" s="1"/>
  <c r="AA3335" i="39"/>
  <c r="Y3335" i="39"/>
  <c r="AI3335" i="39" s="1"/>
  <c r="X3335" i="39"/>
  <c r="AH3335" i="39" s="1"/>
  <c r="AJ3336" i="39"/>
  <c r="AG3336" i="39"/>
  <c r="AG3337" i="39"/>
  <c r="AJ3337" i="39"/>
  <c r="W3340" i="39"/>
  <c r="AG3340" i="39" s="1"/>
  <c r="X3342" i="39"/>
  <c r="AH3342" i="39" s="1"/>
  <c r="AB3342" i="39"/>
  <c r="AL3342" i="39" s="1"/>
  <c r="V3342" i="39"/>
  <c r="AA3342" i="39"/>
  <c r="AK3342" i="39" s="1"/>
  <c r="W3346" i="39"/>
  <c r="AG3346" i="39" s="1"/>
  <c r="X3348" i="39"/>
  <c r="AB3348" i="39"/>
  <c r="AL3348" i="39" s="1"/>
  <c r="V3348" i="39"/>
  <c r="AA3348" i="39"/>
  <c r="AK3348" i="39" s="1"/>
  <c r="W3352" i="39"/>
  <c r="AG3352" i="39" s="1"/>
  <c r="X3354" i="39"/>
  <c r="AH3354" i="39" s="1"/>
  <c r="AB3354" i="39"/>
  <c r="AL3354" i="39" s="1"/>
  <c r="V3354" i="39"/>
  <c r="AA3354" i="39"/>
  <c r="AK3354" i="39" s="1"/>
  <c r="W3358" i="39"/>
  <c r="AG3358" i="39" s="1"/>
  <c r="X3360" i="39"/>
  <c r="AH3360" i="39" s="1"/>
  <c r="AB3360" i="39"/>
  <c r="AL3360" i="39" s="1"/>
  <c r="V3360" i="39"/>
  <c r="AA3360" i="39"/>
  <c r="AK3360" i="39" s="1"/>
  <c r="W3364" i="39"/>
  <c r="AG3364" i="39" s="1"/>
  <c r="X3366" i="39"/>
  <c r="AH3366" i="39" s="1"/>
  <c r="AB3366" i="39"/>
  <c r="AL3366" i="39" s="1"/>
  <c r="V3366" i="39"/>
  <c r="AA3366" i="39"/>
  <c r="AK3366" i="39" s="1"/>
  <c r="W3370" i="39"/>
  <c r="AG3370" i="39" s="1"/>
  <c r="X3372" i="39"/>
  <c r="AH3372" i="39" s="1"/>
  <c r="AE3372" i="39" s="1"/>
  <c r="AB3372" i="39"/>
  <c r="AL3372" i="39" s="1"/>
  <c r="V3372" i="39"/>
  <c r="AA3372" i="39"/>
  <c r="AK3372" i="39" s="1"/>
  <c r="W3376" i="39"/>
  <c r="AG3376" i="39" s="1"/>
  <c r="X3378" i="39"/>
  <c r="AH3378" i="39" s="1"/>
  <c r="AB3378" i="39"/>
  <c r="AL3378" i="39" s="1"/>
  <c r="V3378" i="39"/>
  <c r="AA3378" i="39"/>
  <c r="AK3378" i="39" s="1"/>
  <c r="W3382" i="39"/>
  <c r="AG3382" i="39" s="1"/>
  <c r="X3384" i="39"/>
  <c r="AH3384" i="39" s="1"/>
  <c r="AB3384" i="39"/>
  <c r="AL3384" i="39" s="1"/>
  <c r="V3384" i="39"/>
  <c r="AA3384" i="39"/>
  <c r="AK3384" i="39" s="1"/>
  <c r="X3390" i="39"/>
  <c r="AH3390" i="39" s="1"/>
  <c r="AB3390" i="39"/>
  <c r="AL3390" i="39" s="1"/>
  <c r="V3390" i="39"/>
  <c r="AA3390" i="39"/>
  <c r="AK3390" i="39" s="1"/>
  <c r="AH3396" i="39"/>
  <c r="AE3396" i="39" s="1"/>
  <c r="AI3396" i="39"/>
  <c r="AG3396" i="39"/>
  <c r="AH3398" i="39"/>
  <c r="AE3398" i="39" s="1"/>
  <c r="AD3398" i="39" s="1"/>
  <c r="AJ3398" i="39"/>
  <c r="AI3398" i="39"/>
  <c r="Y3399" i="39"/>
  <c r="AI3399" i="39" s="1"/>
  <c r="X3399" i="39"/>
  <c r="AH3399" i="39" s="1"/>
  <c r="V3399" i="39"/>
  <c r="AB3399" i="39"/>
  <c r="AB3402" i="39"/>
  <c r="AL3402" i="39" s="1"/>
  <c r="V3402" i="39"/>
  <c r="Z3402" i="39"/>
  <c r="AJ3402" i="39" s="1"/>
  <c r="X3402" i="39"/>
  <c r="AH3402" i="39" s="1"/>
  <c r="W3402" i="39"/>
  <c r="AG3402" i="39" s="1"/>
  <c r="Y3405" i="39"/>
  <c r="AI3405" i="39" s="1"/>
  <c r="AB3405" i="39"/>
  <c r="AL3405" i="39" s="1"/>
  <c r="Z3405" i="39"/>
  <c r="AJ3405" i="39" s="1"/>
  <c r="X3405" i="39"/>
  <c r="AH3405" i="39" s="1"/>
  <c r="AB3406" i="39"/>
  <c r="AL3406" i="39" s="1"/>
  <c r="V3406" i="39"/>
  <c r="Z3406" i="39"/>
  <c r="AJ3406" i="39" s="1"/>
  <c r="Y3406" i="39"/>
  <c r="AI3406" i="39" s="1"/>
  <c r="Y3413" i="39"/>
  <c r="AI3413" i="39" s="1"/>
  <c r="Z3413" i="39"/>
  <c r="AJ3413" i="39" s="1"/>
  <c r="W3413" i="39"/>
  <c r="V3413" i="39"/>
  <c r="AH3420" i="39"/>
  <c r="AE3420" i="39" s="1"/>
  <c r="AI3420" i="39"/>
  <c r="AG3420" i="39"/>
  <c r="AH3422" i="39"/>
  <c r="AE3422" i="39" s="1"/>
  <c r="AD3422" i="39" s="1"/>
  <c r="AJ3422" i="39"/>
  <c r="AI3422" i="39"/>
  <c r="Y3423" i="39"/>
  <c r="AI3423" i="39" s="1"/>
  <c r="X3423" i="39"/>
  <c r="AH3423" i="39" s="1"/>
  <c r="V3423" i="39"/>
  <c r="AB3423" i="39"/>
  <c r="AL3423" i="39" s="1"/>
  <c r="AB3426" i="39"/>
  <c r="AL3426" i="39" s="1"/>
  <c r="V3426" i="39"/>
  <c r="Z3426" i="39"/>
  <c r="AJ3426" i="39" s="1"/>
  <c r="X3426" i="39"/>
  <c r="AH3426" i="39" s="1"/>
  <c r="W3426" i="39"/>
  <c r="AG3426" i="39" s="1"/>
  <c r="Y3429" i="39"/>
  <c r="AI3429" i="39" s="1"/>
  <c r="AB3429" i="39"/>
  <c r="AL3429" i="39" s="1"/>
  <c r="Z3429" i="39"/>
  <c r="AJ3429" i="39" s="1"/>
  <c r="X3429" i="39"/>
  <c r="AH3429" i="39" s="1"/>
  <c r="AE3429" i="39" s="1"/>
  <c r="AB3430" i="39"/>
  <c r="AL3430" i="39" s="1"/>
  <c r="V3430" i="39"/>
  <c r="Z3430" i="39"/>
  <c r="AJ3430" i="39" s="1"/>
  <c r="Y3430" i="39"/>
  <c r="AI3430" i="39" s="1"/>
  <c r="Y3437" i="39"/>
  <c r="AI3437" i="39" s="1"/>
  <c r="AB3437" i="39"/>
  <c r="AL3437" i="39" s="1"/>
  <c r="V3437" i="39"/>
  <c r="AA3437" i="39"/>
  <c r="AK3437" i="39" s="1"/>
  <c r="X3437" i="39"/>
  <c r="AH3437" i="39" s="1"/>
  <c r="AE3437" i="39" s="1"/>
  <c r="W3437" i="39"/>
  <c r="AG3437" i="39" s="1"/>
  <c r="Y3439" i="39"/>
  <c r="AI3439" i="39" s="1"/>
  <c r="AB3439" i="39"/>
  <c r="AL3439" i="39" s="1"/>
  <c r="V3439" i="39"/>
  <c r="AA3439" i="39"/>
  <c r="AK3439" i="39" s="1"/>
  <c r="Z3439" i="39"/>
  <c r="AJ3439" i="39" s="1"/>
  <c r="AH3444" i="39"/>
  <c r="AF3444" i="39"/>
  <c r="AJ3444" i="39"/>
  <c r="AA3447" i="39"/>
  <c r="AK3447" i="39" s="1"/>
  <c r="AB3450" i="39"/>
  <c r="AL3450" i="39" s="1"/>
  <c r="V3450" i="39"/>
  <c r="AA3450" i="39"/>
  <c r="AK3450" i="39" s="1"/>
  <c r="Y3450" i="39"/>
  <c r="AI3450" i="39" s="1"/>
  <c r="Z3450" i="39"/>
  <c r="AJ3450" i="39" s="1"/>
  <c r="AB3458" i="39"/>
  <c r="AL3458" i="39" s="1"/>
  <c r="V3458" i="39"/>
  <c r="AA3458" i="39"/>
  <c r="Y3458" i="39"/>
  <c r="AI3458" i="39" s="1"/>
  <c r="X3458" i="39"/>
  <c r="W3458" i="39"/>
  <c r="AG3458" i="39" s="1"/>
  <c r="AG3460" i="39"/>
  <c r="AJ3460" i="39"/>
  <c r="AJ3469" i="39"/>
  <c r="AI3469" i="39"/>
  <c r="X3470" i="39"/>
  <c r="AH3470" i="39" s="1"/>
  <c r="AB3470" i="39"/>
  <c r="AL3470" i="39" s="1"/>
  <c r="V3470" i="39"/>
  <c r="AA3470" i="39"/>
  <c r="Y3470" i="39"/>
  <c r="AI3470" i="39" s="1"/>
  <c r="Z3470" i="39"/>
  <c r="AJ3470" i="39" s="1"/>
  <c r="W3472" i="39"/>
  <c r="AG3472" i="39" s="1"/>
  <c r="AG3475" i="39"/>
  <c r="AJ3475" i="39"/>
  <c r="X3476" i="39"/>
  <c r="AH3476" i="39" s="1"/>
  <c r="AB3476" i="39"/>
  <c r="AL3476" i="39" s="1"/>
  <c r="V3476" i="39"/>
  <c r="AA3476" i="39"/>
  <c r="AK3476" i="39" s="1"/>
  <c r="Y3476" i="39"/>
  <c r="AI3476" i="39" s="1"/>
  <c r="Z3476" i="39"/>
  <c r="W3478" i="39"/>
  <c r="AG3478" i="39" s="1"/>
  <c r="AJ3481" i="39"/>
  <c r="X3482" i="39"/>
  <c r="AH3482" i="39" s="1"/>
  <c r="AE3482" i="39" s="1"/>
  <c r="AB3482" i="39"/>
  <c r="AL3482" i="39" s="1"/>
  <c r="V3482" i="39"/>
  <c r="AA3482" i="39"/>
  <c r="Y3482" i="39"/>
  <c r="AI3482" i="39" s="1"/>
  <c r="Z3482" i="39"/>
  <c r="AJ3482" i="39" s="1"/>
  <c r="W3484" i="39"/>
  <c r="AG3484" i="39" s="1"/>
  <c r="AJ3487" i="39"/>
  <c r="X3488" i="39"/>
  <c r="AB3488" i="39"/>
  <c r="AL3488" i="39" s="1"/>
  <c r="V3488" i="39"/>
  <c r="AA3488" i="39"/>
  <c r="AK3488" i="39" s="1"/>
  <c r="Y3488" i="39"/>
  <c r="AI3488" i="39" s="1"/>
  <c r="Z3488" i="39"/>
  <c r="W3490" i="39"/>
  <c r="AJ3493" i="39"/>
  <c r="X3494" i="39"/>
  <c r="AH3494" i="39" s="1"/>
  <c r="AB3494" i="39"/>
  <c r="AL3494" i="39" s="1"/>
  <c r="V3494" i="39"/>
  <c r="AA3494" i="39"/>
  <c r="AK3494" i="39" s="1"/>
  <c r="Y3494" i="39"/>
  <c r="AI3494" i="39" s="1"/>
  <c r="Z3494" i="39"/>
  <c r="AJ3494" i="39" s="1"/>
  <c r="W3496" i="39"/>
  <c r="AG3496" i="39" s="1"/>
  <c r="AJ3499" i="39"/>
  <c r="X3500" i="39"/>
  <c r="AH3500" i="39" s="1"/>
  <c r="AE3500" i="39" s="1"/>
  <c r="AB3500" i="39"/>
  <c r="AL3500" i="39" s="1"/>
  <c r="V3500" i="39"/>
  <c r="AA3500" i="39"/>
  <c r="AK3500" i="39" s="1"/>
  <c r="Y3500" i="39"/>
  <c r="AI3500" i="39" s="1"/>
  <c r="Z3500" i="39"/>
  <c r="AJ3500" i="39" s="1"/>
  <c r="W3502" i="39"/>
  <c r="AJ3505" i="39"/>
  <c r="X3506" i="39"/>
  <c r="AB3506" i="39"/>
  <c r="AL3506" i="39" s="1"/>
  <c r="V3506" i="39"/>
  <c r="AA3506" i="39"/>
  <c r="AK3506" i="39" s="1"/>
  <c r="Y3506" i="39"/>
  <c r="AI3506" i="39" s="1"/>
  <c r="Z3506" i="39"/>
  <c r="AJ3506" i="39" s="1"/>
  <c r="W3508" i="39"/>
  <c r="AG3508" i="39" s="1"/>
  <c r="AJ3511" i="39"/>
  <c r="X3512" i="39"/>
  <c r="AH3512" i="39" s="1"/>
  <c r="AB3512" i="39"/>
  <c r="AL3512" i="39" s="1"/>
  <c r="V3512" i="39"/>
  <c r="AA3512" i="39"/>
  <c r="AK3512" i="39" s="1"/>
  <c r="Y3512" i="39"/>
  <c r="AI3512" i="39" s="1"/>
  <c r="Z3512" i="39"/>
  <c r="AJ3512" i="39" s="1"/>
  <c r="W3514" i="39"/>
  <c r="AG3514" i="39" s="1"/>
  <c r="AJ3517" i="39"/>
  <c r="X3518" i="39"/>
  <c r="AH3518" i="39" s="1"/>
  <c r="AE3518" i="39" s="1"/>
  <c r="AB3518" i="39"/>
  <c r="AL3518" i="39" s="1"/>
  <c r="V3518" i="39"/>
  <c r="AA3518" i="39"/>
  <c r="Y3518" i="39"/>
  <c r="AI3518" i="39" s="1"/>
  <c r="Z3518" i="39"/>
  <c r="W3520" i="39"/>
  <c r="AG3520" i="39" s="1"/>
  <c r="AJ3523" i="39"/>
  <c r="X3524" i="39"/>
  <c r="AB3524" i="39"/>
  <c r="AL3524" i="39" s="1"/>
  <c r="V3524" i="39"/>
  <c r="AA3524" i="39"/>
  <c r="AK3524" i="39" s="1"/>
  <c r="Y3524" i="39"/>
  <c r="AI3524" i="39" s="1"/>
  <c r="Z3524" i="39"/>
  <c r="AJ3524" i="39" s="1"/>
  <c r="W3526" i="39"/>
  <c r="AJ3529" i="39"/>
  <c r="X3530" i="39"/>
  <c r="AH3530" i="39" s="1"/>
  <c r="AB3530" i="39"/>
  <c r="AL3530" i="39" s="1"/>
  <c r="V3530" i="39"/>
  <c r="AA3530" i="39"/>
  <c r="Y3530" i="39"/>
  <c r="AI3530" i="39" s="1"/>
  <c r="Z3530" i="39"/>
  <c r="AJ3530" i="39" s="1"/>
  <c r="W3532" i="39"/>
  <c r="AG3532" i="39" s="1"/>
  <c r="AJ3535" i="39"/>
  <c r="X3536" i="39"/>
  <c r="AH3536" i="39" s="1"/>
  <c r="AE3536" i="39" s="1"/>
  <c r="AB3536" i="39"/>
  <c r="AL3536" i="39" s="1"/>
  <c r="V3536" i="39"/>
  <c r="AA3536" i="39"/>
  <c r="AK3536" i="39" s="1"/>
  <c r="Y3536" i="39"/>
  <c r="AI3536" i="39" s="1"/>
  <c r="Z3536" i="39"/>
  <c r="W3538" i="39"/>
  <c r="AG3538" i="39" s="1"/>
  <c r="AA3549" i="39"/>
  <c r="Y3549" i="39"/>
  <c r="AI3549" i="39" s="1"/>
  <c r="X3549" i="39"/>
  <c r="AH3549" i="39" s="1"/>
  <c r="AB3549" i="39"/>
  <c r="AL3549" i="39" s="1"/>
  <c r="V3549" i="39"/>
  <c r="Z3549" i="39"/>
  <c r="AJ3549" i="39" s="1"/>
  <c r="W3549" i="39"/>
  <c r="AG3549" i="39" s="1"/>
  <c r="AL3554" i="39"/>
  <c r="AJ3326" i="39"/>
  <c r="AG3326" i="39"/>
  <c r="AG3327" i="39"/>
  <c r="AJ3327" i="39"/>
  <c r="X3336" i="39"/>
  <c r="AH3336" i="39" s="1"/>
  <c r="AB3336" i="39"/>
  <c r="AL3336" i="39" s="1"/>
  <c r="V3336" i="39"/>
  <c r="AA3336" i="39"/>
  <c r="AK3336" i="39" s="1"/>
  <c r="AA3337" i="39"/>
  <c r="AK3337" i="39" s="1"/>
  <c r="Y3337" i="39"/>
  <c r="AI3337" i="39" s="1"/>
  <c r="X3337" i="39"/>
  <c r="AH3337" i="39" s="1"/>
  <c r="AE3337" i="39" s="1"/>
  <c r="AJ3338" i="39"/>
  <c r="AG3338" i="39"/>
  <c r="AA3343" i="39"/>
  <c r="AK3343" i="39" s="1"/>
  <c r="Y3343" i="39"/>
  <c r="AI3343" i="39" s="1"/>
  <c r="X3343" i="39"/>
  <c r="AH3343" i="39" s="1"/>
  <c r="AJ3344" i="39"/>
  <c r="AG3344" i="39"/>
  <c r="AA3349" i="39"/>
  <c r="AK3349" i="39" s="1"/>
  <c r="Y3349" i="39"/>
  <c r="AI3349" i="39" s="1"/>
  <c r="X3349" i="39"/>
  <c r="AH3349" i="39" s="1"/>
  <c r="AE3349" i="39" s="1"/>
  <c r="AJ3350" i="39"/>
  <c r="AG3350" i="39"/>
  <c r="AA3355" i="39"/>
  <c r="AK3355" i="39" s="1"/>
  <c r="Y3355" i="39"/>
  <c r="AI3355" i="39" s="1"/>
  <c r="X3355" i="39"/>
  <c r="AH3355" i="39" s="1"/>
  <c r="AJ3356" i="39"/>
  <c r="AG3356" i="39"/>
  <c r="AA3361" i="39"/>
  <c r="AK3361" i="39" s="1"/>
  <c r="Y3361" i="39"/>
  <c r="AI3361" i="39" s="1"/>
  <c r="X3361" i="39"/>
  <c r="AH3361" i="39" s="1"/>
  <c r="AJ3362" i="39"/>
  <c r="AG3362" i="39"/>
  <c r="AA3367" i="39"/>
  <c r="AK3367" i="39" s="1"/>
  <c r="Y3367" i="39"/>
  <c r="AI3367" i="39" s="1"/>
  <c r="X3367" i="39"/>
  <c r="AH3367" i="39" s="1"/>
  <c r="AE3367" i="39" s="1"/>
  <c r="AJ3368" i="39"/>
  <c r="AG3368" i="39"/>
  <c r="AA3373" i="39"/>
  <c r="AK3373" i="39" s="1"/>
  <c r="Y3373" i="39"/>
  <c r="AI3373" i="39" s="1"/>
  <c r="X3373" i="39"/>
  <c r="AH3373" i="39" s="1"/>
  <c r="AE3373" i="39" s="1"/>
  <c r="AJ3374" i="39"/>
  <c r="AG3374" i="39"/>
  <c r="AA3379" i="39"/>
  <c r="AK3379" i="39" s="1"/>
  <c r="Y3379" i="39"/>
  <c r="AI3379" i="39" s="1"/>
  <c r="X3379" i="39"/>
  <c r="AH3379" i="39" s="1"/>
  <c r="AJ3380" i="39"/>
  <c r="AG3380" i="39"/>
  <c r="AA3385" i="39"/>
  <c r="AK3385" i="39" s="1"/>
  <c r="Y3385" i="39"/>
  <c r="AI3385" i="39" s="1"/>
  <c r="X3385" i="39"/>
  <c r="AH3385" i="39" s="1"/>
  <c r="AE3385" i="39" s="1"/>
  <c r="AJ3386" i="39"/>
  <c r="AG3386" i="39"/>
  <c r="AA3391" i="39"/>
  <c r="AK3391" i="39" s="1"/>
  <c r="Y3391" i="39"/>
  <c r="AI3391" i="39" s="1"/>
  <c r="X3391" i="39"/>
  <c r="AH3391" i="39" s="1"/>
  <c r="AJ3392" i="39"/>
  <c r="AG3392" i="39"/>
  <c r="AI3404" i="39"/>
  <c r="AF3404" i="39"/>
  <c r="AH3412" i="39"/>
  <c r="AF3412" i="39"/>
  <c r="AK3412" i="39"/>
  <c r="AJ3412" i="39"/>
  <c r="AI3428" i="39"/>
  <c r="AF3428" i="39"/>
  <c r="AH3436" i="39"/>
  <c r="AF3436" i="39"/>
  <c r="AK3436" i="39"/>
  <c r="AJ3436" i="39"/>
  <c r="AH3438" i="39"/>
  <c r="AE3438" i="39" s="1"/>
  <c r="AK3438" i="39"/>
  <c r="AG3438" i="39"/>
  <c r="AH3442" i="39"/>
  <c r="AG3442" i="39"/>
  <c r="AJ3442" i="39"/>
  <c r="AF3442" i="39"/>
  <c r="AB3444" i="39"/>
  <c r="AL3444" i="39" s="1"/>
  <c r="V3444" i="39"/>
  <c r="AA3444" i="39"/>
  <c r="AK3444" i="39" s="1"/>
  <c r="Y3444" i="39"/>
  <c r="AI3444" i="39" s="1"/>
  <c r="Z3444" i="39"/>
  <c r="W3444" i="39"/>
  <c r="AG3444" i="39" s="1"/>
  <c r="AJ3445" i="39"/>
  <c r="AK3455" i="39"/>
  <c r="AJ3455" i="39"/>
  <c r="AG3455" i="39"/>
  <c r="AF3455" i="39"/>
  <c r="Y3459" i="39"/>
  <c r="X3459" i="39"/>
  <c r="AH3459" i="39" s="1"/>
  <c r="AB3459" i="39"/>
  <c r="AL3459" i="39" s="1"/>
  <c r="V3459" i="39"/>
  <c r="Z3459" i="39"/>
  <c r="AJ3459" i="39" s="1"/>
  <c r="W3459" i="39"/>
  <c r="AG3459" i="39" s="1"/>
  <c r="AK3461" i="39"/>
  <c r="AF3461" i="39"/>
  <c r="X3554" i="39"/>
  <c r="W3554" i="39"/>
  <c r="AG3554" i="39" s="1"/>
  <c r="AB3554" i="39"/>
  <c r="V3554" i="39"/>
  <c r="AA3554" i="39"/>
  <c r="Y3554" i="39"/>
  <c r="AI3554" i="39" s="1"/>
  <c r="X3556" i="39"/>
  <c r="AH3556" i="39" s="1"/>
  <c r="W3556" i="39"/>
  <c r="AG3556" i="39" s="1"/>
  <c r="AB3556" i="39"/>
  <c r="AL3556" i="39" s="1"/>
  <c r="V3556" i="39"/>
  <c r="AA3556" i="39"/>
  <c r="Y3556" i="39"/>
  <c r="AI3556" i="39" s="1"/>
  <c r="Z3556" i="39"/>
  <c r="AJ3556" i="39" s="1"/>
  <c r="X3560" i="39"/>
  <c r="AH3560" i="39" s="1"/>
  <c r="W3560" i="39"/>
  <c r="AB3560" i="39"/>
  <c r="AL3560" i="39" s="1"/>
  <c r="V3560" i="39"/>
  <c r="AA3560" i="39"/>
  <c r="AK3560" i="39" s="1"/>
  <c r="Y3560" i="39"/>
  <c r="AI3560" i="39" s="1"/>
  <c r="X3562" i="39"/>
  <c r="AH3562" i="39" s="1"/>
  <c r="W3562" i="39"/>
  <c r="AB3562" i="39"/>
  <c r="AL3562" i="39" s="1"/>
  <c r="V3562" i="39"/>
  <c r="AA3562" i="39"/>
  <c r="AK3562" i="39" s="1"/>
  <c r="Y3562" i="39"/>
  <c r="Z3562" i="39"/>
  <c r="AJ3562" i="39" s="1"/>
  <c r="X3566" i="39"/>
  <c r="W3566" i="39"/>
  <c r="AG3566" i="39" s="1"/>
  <c r="AB3566" i="39"/>
  <c r="V3566" i="39"/>
  <c r="AA3566" i="39"/>
  <c r="Y3566" i="39"/>
  <c r="AI3566" i="39" s="1"/>
  <c r="AH3570" i="39"/>
  <c r="AE3570" i="39" s="1"/>
  <c r="AF3570" i="39"/>
  <c r="AG3578" i="39"/>
  <c r="AK3578" i="39"/>
  <c r="AF3578" i="39"/>
  <c r="AG3582" i="39"/>
  <c r="AH3582" i="39"/>
  <c r="AE3582" i="39" s="1"/>
  <c r="AF3582" i="39"/>
  <c r="AL3582" i="39"/>
  <c r="AK3582" i="39"/>
  <c r="AK3614" i="39"/>
  <c r="AF3614" i="39"/>
  <c r="AG3618" i="39"/>
  <c r="AH3618" i="39"/>
  <c r="AF3618" i="39"/>
  <c r="AL3618" i="39"/>
  <c r="AK3618" i="39"/>
  <c r="V3107" i="39"/>
  <c r="V3109" i="39"/>
  <c r="V3111" i="39"/>
  <c r="V3113" i="39"/>
  <c r="V3115" i="39"/>
  <c r="V3117" i="39"/>
  <c r="V3119" i="39"/>
  <c r="V3121" i="39"/>
  <c r="V3123" i="39"/>
  <c r="V3125" i="39"/>
  <c r="V3127" i="39"/>
  <c r="V3129" i="39"/>
  <c r="V3131" i="39"/>
  <c r="V3133" i="39"/>
  <c r="V3135" i="39"/>
  <c r="V3137" i="39"/>
  <c r="V3139" i="39"/>
  <c r="V3141" i="39"/>
  <c r="V3143" i="39"/>
  <c r="V3145" i="39"/>
  <c r="V3147" i="39"/>
  <c r="V3149" i="39"/>
  <c r="V3151" i="39"/>
  <c r="V3153" i="39"/>
  <c r="V3155" i="39"/>
  <c r="V3157" i="39"/>
  <c r="V3159" i="39"/>
  <c r="V3161" i="39"/>
  <c r="V3163" i="39"/>
  <c r="V3165" i="39"/>
  <c r="V3167" i="39"/>
  <c r="V3169" i="39"/>
  <c r="V3171" i="39"/>
  <c r="V3173" i="39"/>
  <c r="V3175" i="39"/>
  <c r="V3177" i="39"/>
  <c r="V3179" i="39"/>
  <c r="V3181" i="39"/>
  <c r="AJ3181" i="39"/>
  <c r="W3182" i="39"/>
  <c r="AG3182" i="39" s="1"/>
  <c r="W3183" i="39"/>
  <c r="AG3183" i="39" s="1"/>
  <c r="X3184" i="39"/>
  <c r="AH3184" i="39" s="1"/>
  <c r="AE3184" i="39" s="1"/>
  <c r="X3185" i="39"/>
  <c r="AH3185" i="39" s="1"/>
  <c r="Y3186" i="39"/>
  <c r="AI3186" i="39" s="1"/>
  <c r="AA3189" i="39"/>
  <c r="AK3189" i="39" s="1"/>
  <c r="AB3190" i="39"/>
  <c r="AL3190" i="39" s="1"/>
  <c r="V3190" i="39"/>
  <c r="AA3190" i="39"/>
  <c r="AK3190" i="39" s="1"/>
  <c r="V3193" i="39"/>
  <c r="AJ3193" i="39"/>
  <c r="W3194" i="39"/>
  <c r="AG3194" i="39" s="1"/>
  <c r="W3195" i="39"/>
  <c r="AG3195" i="39" s="1"/>
  <c r="AL3195" i="39"/>
  <c r="X3196" i="39"/>
  <c r="X3197" i="39"/>
  <c r="AH3197" i="39" s="1"/>
  <c r="AE3197" i="39" s="1"/>
  <c r="Y3198" i="39"/>
  <c r="AI3198" i="39" s="1"/>
  <c r="AK3199" i="39"/>
  <c r="AA3201" i="39"/>
  <c r="AK3201" i="39" s="1"/>
  <c r="AB3202" i="39"/>
  <c r="AL3202" i="39" s="1"/>
  <c r="V3202" i="39"/>
  <c r="AA3202" i="39"/>
  <c r="AK3202" i="39" s="1"/>
  <c r="AI3203" i="39"/>
  <c r="V3205" i="39"/>
  <c r="AJ3205" i="39"/>
  <c r="W3206" i="39"/>
  <c r="AG3206" i="39" s="1"/>
  <c r="W3207" i="39"/>
  <c r="AG3207" i="39" s="1"/>
  <c r="X3208" i="39"/>
  <c r="AH3208" i="39" s="1"/>
  <c r="X3209" i="39"/>
  <c r="AH3209" i="39" s="1"/>
  <c r="AE3209" i="39" s="1"/>
  <c r="AD3209" i="39" s="1"/>
  <c r="Y3210" i="39"/>
  <c r="AI3210" i="39" s="1"/>
  <c r="AK3211" i="39"/>
  <c r="AA3213" i="39"/>
  <c r="AK3213" i="39" s="1"/>
  <c r="AB3214" i="39"/>
  <c r="AL3214" i="39" s="1"/>
  <c r="V3214" i="39"/>
  <c r="AA3214" i="39"/>
  <c r="AK3214" i="39" s="1"/>
  <c r="V3217" i="39"/>
  <c r="AJ3217" i="39"/>
  <c r="W3218" i="39"/>
  <c r="AG3218" i="39" s="1"/>
  <c r="W3219" i="39"/>
  <c r="AG3219" i="39" s="1"/>
  <c r="X3220" i="39"/>
  <c r="AH3220" i="39" s="1"/>
  <c r="X3221" i="39"/>
  <c r="AH3221" i="39" s="1"/>
  <c r="AE3221" i="39" s="1"/>
  <c r="Y3222" i="39"/>
  <c r="AI3222" i="39" s="1"/>
  <c r="AK3223" i="39"/>
  <c r="AA3225" i="39"/>
  <c r="AK3225" i="39" s="1"/>
  <c r="AB3226" i="39"/>
  <c r="AL3226" i="39" s="1"/>
  <c r="V3226" i="39"/>
  <c r="AA3226" i="39"/>
  <c r="AK3226" i="39" s="1"/>
  <c r="V3227" i="39"/>
  <c r="AF3227" i="39"/>
  <c r="V3229" i="39"/>
  <c r="AF3229" i="39"/>
  <c r="V3231" i="39"/>
  <c r="AF3231" i="39"/>
  <c r="V3233" i="39"/>
  <c r="AF3233" i="39"/>
  <c r="V3235" i="39"/>
  <c r="AF3235" i="39"/>
  <c r="V3237" i="39"/>
  <c r="AF3237" i="39"/>
  <c r="V3239" i="39"/>
  <c r="AF3239" i="39"/>
  <c r="V3241" i="39"/>
  <c r="AF3241" i="39"/>
  <c r="V3243" i="39"/>
  <c r="AF3243" i="39"/>
  <c r="V3245" i="39"/>
  <c r="AF3245" i="39"/>
  <c r="V3247" i="39"/>
  <c r="AF3247" i="39"/>
  <c r="V3249" i="39"/>
  <c r="AF3249" i="39"/>
  <c r="V3251" i="39"/>
  <c r="AF3251" i="39"/>
  <c r="V3253" i="39"/>
  <c r="AF3253" i="39"/>
  <c r="V3255" i="39"/>
  <c r="AF3255" i="39"/>
  <c r="V3257" i="39"/>
  <c r="AF3257" i="39"/>
  <c r="V3259" i="39"/>
  <c r="AF3259" i="39"/>
  <c r="V3261" i="39"/>
  <c r="AF3261" i="39"/>
  <c r="V3263" i="39"/>
  <c r="AF3263" i="39"/>
  <c r="V3265" i="39"/>
  <c r="AF3265" i="39"/>
  <c r="V3267" i="39"/>
  <c r="AF3267" i="39"/>
  <c r="V3269" i="39"/>
  <c r="AF3269" i="39"/>
  <c r="V3271" i="39"/>
  <c r="AF3271" i="39"/>
  <c r="V3273" i="39"/>
  <c r="AF3273" i="39"/>
  <c r="V3275" i="39"/>
  <c r="AF3275" i="39"/>
  <c r="V3277" i="39"/>
  <c r="AF3277" i="39"/>
  <c r="V3279" i="39"/>
  <c r="AF3279" i="39"/>
  <c r="V3281" i="39"/>
  <c r="AF3281" i="39"/>
  <c r="V3283" i="39"/>
  <c r="AF3283" i="39"/>
  <c r="V3285" i="39"/>
  <c r="AF3285" i="39"/>
  <c r="V3287" i="39"/>
  <c r="AF3287" i="39"/>
  <c r="V3289" i="39"/>
  <c r="AF3289" i="39"/>
  <c r="V3291" i="39"/>
  <c r="AF3291" i="39"/>
  <c r="V3293" i="39"/>
  <c r="AF3293" i="39"/>
  <c r="V3295" i="39"/>
  <c r="AF3295" i="39"/>
  <c r="V3297" i="39"/>
  <c r="AF3297" i="39"/>
  <c r="V3299" i="39"/>
  <c r="AF3299" i="39"/>
  <c r="V3301" i="39"/>
  <c r="AF3301" i="39"/>
  <c r="V3303" i="39"/>
  <c r="AF3303" i="39"/>
  <c r="V3305" i="39"/>
  <c r="AF3305" i="39"/>
  <c r="V3307" i="39"/>
  <c r="AF3307" i="39"/>
  <c r="V3309" i="39"/>
  <c r="AF3309" i="39"/>
  <c r="V3311" i="39"/>
  <c r="AF3311" i="39"/>
  <c r="V3313" i="39"/>
  <c r="AF3313" i="39"/>
  <c r="V3315" i="39"/>
  <c r="AF3315" i="39"/>
  <c r="V3317" i="39"/>
  <c r="AF3317" i="39"/>
  <c r="V3319" i="39"/>
  <c r="AF3319" i="39"/>
  <c r="W3321" i="39"/>
  <c r="AG3321" i="39" s="1"/>
  <c r="W3322" i="39"/>
  <c r="AG3322" i="39" s="1"/>
  <c r="AI3322" i="39"/>
  <c r="V3323" i="39"/>
  <c r="AF3324" i="39"/>
  <c r="AF3325" i="39"/>
  <c r="X3326" i="39"/>
  <c r="AH3326" i="39" s="1"/>
  <c r="AE3326" i="39" s="1"/>
  <c r="AB3326" i="39"/>
  <c r="AL3326" i="39" s="1"/>
  <c r="V3326" i="39"/>
  <c r="AA3326" i="39"/>
  <c r="AK3326" i="39" s="1"/>
  <c r="AA3327" i="39"/>
  <c r="AK3327" i="39" s="1"/>
  <c r="Y3327" i="39"/>
  <c r="AI3327" i="39" s="1"/>
  <c r="X3327" i="39"/>
  <c r="AH3327" i="39" s="1"/>
  <c r="AH3328" i="39"/>
  <c r="AE3328" i="39" s="1"/>
  <c r="AK3329" i="39"/>
  <c r="AJ3329" i="39"/>
  <c r="Z3330" i="39"/>
  <c r="AJ3330" i="39" s="1"/>
  <c r="Z3331" i="39"/>
  <c r="AJ3331" i="39" s="1"/>
  <c r="Y3332" i="39"/>
  <c r="AI3332" i="39" s="1"/>
  <c r="W3333" i="39"/>
  <c r="AG3333" i="39" s="1"/>
  <c r="W3334" i="39"/>
  <c r="AG3334" i="39" s="1"/>
  <c r="AI3334" i="39"/>
  <c r="V3335" i="39"/>
  <c r="AF3336" i="39"/>
  <c r="AF3337" i="39"/>
  <c r="X3338" i="39"/>
  <c r="AH3338" i="39" s="1"/>
  <c r="AE3338" i="39" s="1"/>
  <c r="AB3338" i="39"/>
  <c r="AL3338" i="39" s="1"/>
  <c r="V3338" i="39"/>
  <c r="AA3338" i="39"/>
  <c r="AK3338" i="39" s="1"/>
  <c r="Z3340" i="39"/>
  <c r="AJ3340" i="39" s="1"/>
  <c r="W3341" i="39"/>
  <c r="AG3341" i="39" s="1"/>
  <c r="W3342" i="39"/>
  <c r="AG3342" i="39" s="1"/>
  <c r="AI3342" i="39"/>
  <c r="X3344" i="39"/>
  <c r="AH3344" i="39" s="1"/>
  <c r="AE3344" i="39" s="1"/>
  <c r="AB3344" i="39"/>
  <c r="AL3344" i="39" s="1"/>
  <c r="V3344" i="39"/>
  <c r="AA3344" i="39"/>
  <c r="AK3344" i="39" s="1"/>
  <c r="AK3345" i="39"/>
  <c r="Z3346" i="39"/>
  <c r="AJ3346" i="39" s="1"/>
  <c r="W3347" i="39"/>
  <c r="AG3347" i="39" s="1"/>
  <c r="W3348" i="39"/>
  <c r="AG3348" i="39" s="1"/>
  <c r="AI3348" i="39"/>
  <c r="X3350" i="39"/>
  <c r="AH3350" i="39" s="1"/>
  <c r="AE3350" i="39" s="1"/>
  <c r="AB3350" i="39"/>
  <c r="AL3350" i="39" s="1"/>
  <c r="V3350" i="39"/>
  <c r="AA3350" i="39"/>
  <c r="AK3350" i="39" s="1"/>
  <c r="Z3352" i="39"/>
  <c r="AJ3352" i="39" s="1"/>
  <c r="W3353" i="39"/>
  <c r="AG3353" i="39" s="1"/>
  <c r="W3354" i="39"/>
  <c r="AG3354" i="39" s="1"/>
  <c r="AI3354" i="39"/>
  <c r="X3356" i="39"/>
  <c r="AH3356" i="39" s="1"/>
  <c r="AE3356" i="39" s="1"/>
  <c r="AB3356" i="39"/>
  <c r="AL3356" i="39" s="1"/>
  <c r="V3356" i="39"/>
  <c r="AA3356" i="39"/>
  <c r="AK3356" i="39" s="1"/>
  <c r="Z3358" i="39"/>
  <c r="AJ3358" i="39" s="1"/>
  <c r="W3359" i="39"/>
  <c r="AG3359" i="39" s="1"/>
  <c r="W3360" i="39"/>
  <c r="AG3360" i="39" s="1"/>
  <c r="AI3360" i="39"/>
  <c r="X3362" i="39"/>
  <c r="AH3362" i="39" s="1"/>
  <c r="AE3362" i="39" s="1"/>
  <c r="AB3362" i="39"/>
  <c r="AL3362" i="39" s="1"/>
  <c r="V3362" i="39"/>
  <c r="AA3362" i="39"/>
  <c r="AK3362" i="39" s="1"/>
  <c r="AK3363" i="39"/>
  <c r="Z3364" i="39"/>
  <c r="AJ3364" i="39" s="1"/>
  <c r="W3365" i="39"/>
  <c r="AG3365" i="39" s="1"/>
  <c r="W3366" i="39"/>
  <c r="AG3366" i="39" s="1"/>
  <c r="AI3366" i="39"/>
  <c r="X3368" i="39"/>
  <c r="AH3368" i="39" s="1"/>
  <c r="AE3368" i="39" s="1"/>
  <c r="AB3368" i="39"/>
  <c r="AL3368" i="39" s="1"/>
  <c r="V3368" i="39"/>
  <c r="AA3368" i="39"/>
  <c r="AK3368" i="39" s="1"/>
  <c r="AK3369" i="39"/>
  <c r="Z3370" i="39"/>
  <c r="AJ3370" i="39" s="1"/>
  <c r="W3371" i="39"/>
  <c r="AG3371" i="39" s="1"/>
  <c r="W3372" i="39"/>
  <c r="AG3372" i="39" s="1"/>
  <c r="AI3372" i="39"/>
  <c r="X3374" i="39"/>
  <c r="AH3374" i="39" s="1"/>
  <c r="AE3374" i="39" s="1"/>
  <c r="AB3374" i="39"/>
  <c r="AL3374" i="39" s="1"/>
  <c r="V3374" i="39"/>
  <c r="AA3374" i="39"/>
  <c r="AK3374" i="39" s="1"/>
  <c r="AK3375" i="39"/>
  <c r="Z3376" i="39"/>
  <c r="AJ3376" i="39" s="1"/>
  <c r="W3377" i="39"/>
  <c r="AG3377" i="39" s="1"/>
  <c r="W3378" i="39"/>
  <c r="AG3378" i="39" s="1"/>
  <c r="AI3378" i="39"/>
  <c r="X3380" i="39"/>
  <c r="AH3380" i="39" s="1"/>
  <c r="AE3380" i="39" s="1"/>
  <c r="AB3380" i="39"/>
  <c r="AL3380" i="39" s="1"/>
  <c r="V3380" i="39"/>
  <c r="AA3380" i="39"/>
  <c r="AK3380" i="39" s="1"/>
  <c r="Z3382" i="39"/>
  <c r="AJ3382" i="39" s="1"/>
  <c r="W3383" i="39"/>
  <c r="AG3383" i="39" s="1"/>
  <c r="W3384" i="39"/>
  <c r="AG3384" i="39" s="1"/>
  <c r="AI3384" i="39"/>
  <c r="X3386" i="39"/>
  <c r="AH3386" i="39" s="1"/>
  <c r="AE3386" i="39" s="1"/>
  <c r="AB3386" i="39"/>
  <c r="AL3386" i="39" s="1"/>
  <c r="V3386" i="39"/>
  <c r="AA3386" i="39"/>
  <c r="AK3386" i="39" s="1"/>
  <c r="Z3388" i="39"/>
  <c r="AJ3388" i="39" s="1"/>
  <c r="W3389" i="39"/>
  <c r="AG3389" i="39" s="1"/>
  <c r="W3390" i="39"/>
  <c r="AG3390" i="39" s="1"/>
  <c r="AI3390" i="39"/>
  <c r="X3392" i="39"/>
  <c r="AH3392" i="39" s="1"/>
  <c r="AE3392" i="39" s="1"/>
  <c r="AB3392" i="39"/>
  <c r="AL3392" i="39" s="1"/>
  <c r="V3392" i="39"/>
  <c r="AA3392" i="39"/>
  <c r="AF3396" i="39"/>
  <c r="AF3397" i="39"/>
  <c r="AF3398" i="39"/>
  <c r="W3399" i="39"/>
  <c r="AG3399" i="39" s="1"/>
  <c r="AL3399" i="39"/>
  <c r="Z3400" i="39"/>
  <c r="AJ3400" i="39" s="1"/>
  <c r="AL3401" i="39"/>
  <c r="Y3402" i="39"/>
  <c r="AI3402" i="39" s="1"/>
  <c r="AF3403" i="39"/>
  <c r="AL3403" i="39"/>
  <c r="AG3404" i="39"/>
  <c r="V3405" i="39"/>
  <c r="W3406" i="39"/>
  <c r="AL3409" i="39"/>
  <c r="AI3409" i="39"/>
  <c r="AH3409" i="39"/>
  <c r="AF3411" i="39"/>
  <c r="AJ3411" i="39"/>
  <c r="AB3412" i="39"/>
  <c r="AL3412" i="39" s="1"/>
  <c r="V3412" i="39"/>
  <c r="Y3412" i="39"/>
  <c r="AI3412" i="39" s="1"/>
  <c r="W3412" i="39"/>
  <c r="AG3412" i="39"/>
  <c r="X3413" i="39"/>
  <c r="AH3413" i="39" s="1"/>
  <c r="AE3413" i="39" s="1"/>
  <c r="AG3414" i="39"/>
  <c r="AF3414" i="39"/>
  <c r="AJ3415" i="39"/>
  <c r="AF3420" i="39"/>
  <c r="AF3421" i="39"/>
  <c r="AF3422" i="39"/>
  <c r="W3423" i="39"/>
  <c r="AG3423" i="39" s="1"/>
  <c r="Z3424" i="39"/>
  <c r="AJ3424" i="39" s="1"/>
  <c r="Y3426" i="39"/>
  <c r="AI3426" i="39" s="1"/>
  <c r="AF3427" i="39"/>
  <c r="AL3427" i="39"/>
  <c r="AG3428" i="39"/>
  <c r="V3429" i="39"/>
  <c r="W3430" i="39"/>
  <c r="AL3433" i="39"/>
  <c r="AI3433" i="39"/>
  <c r="AH3433" i="39"/>
  <c r="AE3433" i="39" s="1"/>
  <c r="AD3433" i="39" s="1"/>
  <c r="AF3435" i="39"/>
  <c r="AB3436" i="39"/>
  <c r="AL3436" i="39" s="1"/>
  <c r="V3436" i="39"/>
  <c r="Y3436" i="39"/>
  <c r="AI3436" i="39" s="1"/>
  <c r="W3436" i="39"/>
  <c r="AG3436" i="39" s="1"/>
  <c r="Z3437" i="39"/>
  <c r="AJ3437" i="39" s="1"/>
  <c r="AF3438" i="39"/>
  <c r="W3439" i="39"/>
  <c r="AG3439" i="39" s="1"/>
  <c r="AG3440" i="39"/>
  <c r="Y3445" i="39"/>
  <c r="AI3445" i="39" s="1"/>
  <c r="X3445" i="39"/>
  <c r="AH3445" i="39" s="1"/>
  <c r="AB3445" i="39"/>
  <c r="AL3445" i="39" s="1"/>
  <c r="V3445" i="39"/>
  <c r="AA3445" i="39"/>
  <c r="AK3445" i="39" s="1"/>
  <c r="W3445" i="39"/>
  <c r="AG3445" i="39" s="1"/>
  <c r="W3450" i="39"/>
  <c r="AG3450" i="39" s="1"/>
  <c r="Z3458" i="39"/>
  <c r="AJ3458" i="39" s="1"/>
  <c r="AB3462" i="39"/>
  <c r="AL3462" i="39" s="1"/>
  <c r="V3462" i="39"/>
  <c r="AA3462" i="39"/>
  <c r="Y3462" i="39"/>
  <c r="AI3462" i="39" s="1"/>
  <c r="Z3462" i="39"/>
  <c r="AJ3462" i="39" s="1"/>
  <c r="X3462" i="39"/>
  <c r="AH3462" i="39" s="1"/>
  <c r="AJ3467" i="39"/>
  <c r="X3468" i="39"/>
  <c r="AH3468" i="39" s="1"/>
  <c r="AE3468" i="39" s="1"/>
  <c r="AB3468" i="39"/>
  <c r="AL3468" i="39" s="1"/>
  <c r="V3468" i="39"/>
  <c r="AA3468" i="39"/>
  <c r="AK3468" i="39" s="1"/>
  <c r="Y3468" i="39"/>
  <c r="AI3468" i="39" s="1"/>
  <c r="Z3468" i="39"/>
  <c r="W3470" i="39"/>
  <c r="AG3470" i="39" s="1"/>
  <c r="AF3471" i="39"/>
  <c r="AJ3473" i="39"/>
  <c r="X3474" i="39"/>
  <c r="AH3474" i="39" s="1"/>
  <c r="AB3474" i="39"/>
  <c r="AL3474" i="39" s="1"/>
  <c r="V3474" i="39"/>
  <c r="AA3474" i="39"/>
  <c r="AK3474" i="39" s="1"/>
  <c r="Y3474" i="39"/>
  <c r="AI3474" i="39" s="1"/>
  <c r="Z3474" i="39"/>
  <c r="AJ3474" i="39" s="1"/>
  <c r="W3476" i="39"/>
  <c r="AG3476" i="39" s="1"/>
  <c r="AF3477" i="39"/>
  <c r="AJ3479" i="39"/>
  <c r="X3480" i="39"/>
  <c r="AH3480" i="39" s="1"/>
  <c r="AE3480" i="39" s="1"/>
  <c r="AB3480" i="39"/>
  <c r="AL3480" i="39" s="1"/>
  <c r="V3480" i="39"/>
  <c r="AA3480" i="39"/>
  <c r="Y3480" i="39"/>
  <c r="AI3480" i="39" s="1"/>
  <c r="Z3480" i="39"/>
  <c r="W3482" i="39"/>
  <c r="AG3482" i="39" s="1"/>
  <c r="AF3483" i="39"/>
  <c r="AJ3485" i="39"/>
  <c r="X3486" i="39"/>
  <c r="AB3486" i="39"/>
  <c r="AL3486" i="39" s="1"/>
  <c r="V3486" i="39"/>
  <c r="AA3486" i="39"/>
  <c r="AK3486" i="39" s="1"/>
  <c r="Y3486" i="39"/>
  <c r="AI3486" i="39" s="1"/>
  <c r="Z3486" i="39"/>
  <c r="AJ3486" i="39" s="1"/>
  <c r="W3488" i="39"/>
  <c r="AG3488" i="39" s="1"/>
  <c r="AF3489" i="39"/>
  <c r="AJ3491" i="39"/>
  <c r="X3492" i="39"/>
  <c r="AH3492" i="39" s="1"/>
  <c r="AE3492" i="39" s="1"/>
  <c r="AB3492" i="39"/>
  <c r="AL3492" i="39" s="1"/>
  <c r="V3492" i="39"/>
  <c r="AA3492" i="39"/>
  <c r="AK3492" i="39" s="1"/>
  <c r="Y3492" i="39"/>
  <c r="AI3492" i="39" s="1"/>
  <c r="Z3492" i="39"/>
  <c r="AJ3492" i="39" s="1"/>
  <c r="W3494" i="39"/>
  <c r="AG3494" i="39" s="1"/>
  <c r="AF3495" i="39"/>
  <c r="AJ3497" i="39"/>
  <c r="X3498" i="39"/>
  <c r="AH3498" i="39" s="1"/>
  <c r="AB3498" i="39"/>
  <c r="AL3498" i="39" s="1"/>
  <c r="V3498" i="39"/>
  <c r="AA3498" i="39"/>
  <c r="Y3498" i="39"/>
  <c r="AI3498" i="39" s="1"/>
  <c r="Z3498" i="39"/>
  <c r="AJ3498" i="39" s="1"/>
  <c r="W3500" i="39"/>
  <c r="AF3501" i="39"/>
  <c r="AJ3503" i="39"/>
  <c r="X3504" i="39"/>
  <c r="AB3504" i="39"/>
  <c r="AL3504" i="39" s="1"/>
  <c r="V3504" i="39"/>
  <c r="AA3504" i="39"/>
  <c r="AK3504" i="39" s="1"/>
  <c r="Y3504" i="39"/>
  <c r="AI3504" i="39" s="1"/>
  <c r="Z3504" i="39"/>
  <c r="AJ3504" i="39" s="1"/>
  <c r="W3506" i="39"/>
  <c r="AG3506" i="39" s="1"/>
  <c r="AF3507" i="39"/>
  <c r="AJ3509" i="39"/>
  <c r="AL3509" i="39"/>
  <c r="X3510" i="39"/>
  <c r="AH3510" i="39" s="1"/>
  <c r="AB3510" i="39"/>
  <c r="AL3510" i="39" s="1"/>
  <c r="V3510" i="39"/>
  <c r="AA3510" i="39"/>
  <c r="AK3510" i="39" s="1"/>
  <c r="Y3510" i="39"/>
  <c r="AI3510" i="39" s="1"/>
  <c r="Z3510" i="39"/>
  <c r="AJ3510" i="39" s="1"/>
  <c r="W3512" i="39"/>
  <c r="AG3512" i="39" s="1"/>
  <c r="AF3513" i="39"/>
  <c r="AJ3515" i="39"/>
  <c r="X3516" i="39"/>
  <c r="AH3516" i="39" s="1"/>
  <c r="AB3516" i="39"/>
  <c r="AL3516" i="39" s="1"/>
  <c r="V3516" i="39"/>
  <c r="AA3516" i="39"/>
  <c r="Y3516" i="39"/>
  <c r="AI3516" i="39" s="1"/>
  <c r="Z3516" i="39"/>
  <c r="W3518" i="39"/>
  <c r="AG3518" i="39" s="1"/>
  <c r="AF3519" i="39"/>
  <c r="AJ3521" i="39"/>
  <c r="X3522" i="39"/>
  <c r="AH3522" i="39" s="1"/>
  <c r="AB3522" i="39"/>
  <c r="AL3522" i="39" s="1"/>
  <c r="V3522" i="39"/>
  <c r="AA3522" i="39"/>
  <c r="AK3522" i="39" s="1"/>
  <c r="Y3522" i="39"/>
  <c r="AI3522" i="39" s="1"/>
  <c r="Z3522" i="39"/>
  <c r="W3524" i="39"/>
  <c r="AG3524" i="39" s="1"/>
  <c r="AF3525" i="39"/>
  <c r="AJ3527" i="39"/>
  <c r="X3528" i="39"/>
  <c r="AH3528" i="39" s="1"/>
  <c r="AB3528" i="39"/>
  <c r="AL3528" i="39" s="1"/>
  <c r="V3528" i="39"/>
  <c r="AA3528" i="39"/>
  <c r="AK3528" i="39" s="1"/>
  <c r="Y3528" i="39"/>
  <c r="AI3528" i="39" s="1"/>
  <c r="Z3528" i="39"/>
  <c r="AJ3528" i="39" s="1"/>
  <c r="W3530" i="39"/>
  <c r="AG3530" i="39" s="1"/>
  <c r="AF3531" i="39"/>
  <c r="AJ3533" i="39"/>
  <c r="X3534" i="39"/>
  <c r="AH3534" i="39" s="1"/>
  <c r="AB3534" i="39"/>
  <c r="AL3534" i="39" s="1"/>
  <c r="V3534" i="39"/>
  <c r="AA3534" i="39"/>
  <c r="Y3534" i="39"/>
  <c r="AI3534" i="39" s="1"/>
  <c r="Z3534" i="39"/>
  <c r="AJ3534" i="39" s="1"/>
  <c r="W3536" i="39"/>
  <c r="AG3536" i="39" s="1"/>
  <c r="AF3537" i="39"/>
  <c r="AJ3539" i="39"/>
  <c r="X3540" i="39"/>
  <c r="AB3540" i="39"/>
  <c r="AL3540" i="39" s="1"/>
  <c r="V3540" i="39"/>
  <c r="AA3540" i="39"/>
  <c r="AK3540" i="39" s="1"/>
  <c r="Y3540" i="39"/>
  <c r="AI3540" i="39" s="1"/>
  <c r="Z3540" i="39"/>
  <c r="AJ3540" i="39" s="1"/>
  <c r="AJ3542" i="39"/>
  <c r="AG3542" i="39"/>
  <c r="AF3546" i="39"/>
  <c r="AJ3466" i="39"/>
  <c r="AH3466" i="39"/>
  <c r="AE3466" i="39" s="1"/>
  <c r="AG3466" i="39"/>
  <c r="AA3467" i="39"/>
  <c r="AK3467" i="39" s="1"/>
  <c r="Y3467" i="39"/>
  <c r="AI3467" i="39" s="1"/>
  <c r="X3467" i="39"/>
  <c r="AH3467" i="39" s="1"/>
  <c r="AB3467" i="39"/>
  <c r="AL3467" i="39" s="1"/>
  <c r="V3467" i="39"/>
  <c r="AA3469" i="39"/>
  <c r="AK3469" i="39" s="1"/>
  <c r="Y3469" i="39"/>
  <c r="X3469" i="39"/>
  <c r="AH3469" i="39" s="1"/>
  <c r="AE3469" i="39" s="1"/>
  <c r="AB3469" i="39"/>
  <c r="AL3469" i="39" s="1"/>
  <c r="V3469" i="39"/>
  <c r="AA3471" i="39"/>
  <c r="AK3471" i="39" s="1"/>
  <c r="Y3471" i="39"/>
  <c r="AI3471" i="39" s="1"/>
  <c r="X3471" i="39"/>
  <c r="AH3471" i="39" s="1"/>
  <c r="AE3471" i="39" s="1"/>
  <c r="AB3471" i="39"/>
  <c r="AL3471" i="39" s="1"/>
  <c r="V3471" i="39"/>
  <c r="AA3473" i="39"/>
  <c r="AK3473" i="39" s="1"/>
  <c r="Y3473" i="39"/>
  <c r="AI3473" i="39" s="1"/>
  <c r="X3473" i="39"/>
  <c r="AH3473" i="39" s="1"/>
  <c r="AB3473" i="39"/>
  <c r="AL3473" i="39" s="1"/>
  <c r="V3473" i="39"/>
  <c r="AA3475" i="39"/>
  <c r="AK3475" i="39" s="1"/>
  <c r="Y3475" i="39"/>
  <c r="AI3475" i="39" s="1"/>
  <c r="X3475" i="39"/>
  <c r="AH3475" i="39" s="1"/>
  <c r="AE3475" i="39" s="1"/>
  <c r="AB3475" i="39"/>
  <c r="AL3475" i="39" s="1"/>
  <c r="V3475" i="39"/>
  <c r="AA3477" i="39"/>
  <c r="AK3477" i="39" s="1"/>
  <c r="Y3477" i="39"/>
  <c r="AI3477" i="39" s="1"/>
  <c r="X3477" i="39"/>
  <c r="AH3477" i="39" s="1"/>
  <c r="AE3477" i="39" s="1"/>
  <c r="AB3477" i="39"/>
  <c r="AL3477" i="39" s="1"/>
  <c r="V3477" i="39"/>
  <c r="AA3479" i="39"/>
  <c r="AK3479" i="39" s="1"/>
  <c r="Y3479" i="39"/>
  <c r="AI3479" i="39" s="1"/>
  <c r="X3479" i="39"/>
  <c r="AH3479" i="39" s="1"/>
  <c r="AB3479" i="39"/>
  <c r="AL3479" i="39" s="1"/>
  <c r="V3479" i="39"/>
  <c r="AA3481" i="39"/>
  <c r="AK3481" i="39" s="1"/>
  <c r="Y3481" i="39"/>
  <c r="AI3481" i="39" s="1"/>
  <c r="X3481" i="39"/>
  <c r="AH3481" i="39" s="1"/>
  <c r="AE3481" i="39" s="1"/>
  <c r="AB3481" i="39"/>
  <c r="AL3481" i="39" s="1"/>
  <c r="V3481" i="39"/>
  <c r="AA3483" i="39"/>
  <c r="AK3483" i="39" s="1"/>
  <c r="Y3483" i="39"/>
  <c r="AI3483" i="39" s="1"/>
  <c r="X3483" i="39"/>
  <c r="AH3483" i="39" s="1"/>
  <c r="AE3483" i="39" s="1"/>
  <c r="AB3483" i="39"/>
  <c r="AL3483" i="39" s="1"/>
  <c r="V3483" i="39"/>
  <c r="AA3485" i="39"/>
  <c r="AK3485" i="39" s="1"/>
  <c r="Y3485" i="39"/>
  <c r="AI3485" i="39" s="1"/>
  <c r="X3485" i="39"/>
  <c r="AH3485" i="39" s="1"/>
  <c r="AB3485" i="39"/>
  <c r="AL3485" i="39" s="1"/>
  <c r="V3485" i="39"/>
  <c r="AA3487" i="39"/>
  <c r="AK3487" i="39" s="1"/>
  <c r="Y3487" i="39"/>
  <c r="AI3487" i="39" s="1"/>
  <c r="X3487" i="39"/>
  <c r="AH3487" i="39" s="1"/>
  <c r="AE3487" i="39" s="1"/>
  <c r="AB3487" i="39"/>
  <c r="AL3487" i="39" s="1"/>
  <c r="V3487" i="39"/>
  <c r="AA3489" i="39"/>
  <c r="AK3489" i="39" s="1"/>
  <c r="Y3489" i="39"/>
  <c r="AI3489" i="39" s="1"/>
  <c r="X3489" i="39"/>
  <c r="AH3489" i="39" s="1"/>
  <c r="AE3489" i="39" s="1"/>
  <c r="AB3489" i="39"/>
  <c r="AL3489" i="39" s="1"/>
  <c r="V3489" i="39"/>
  <c r="AA3491" i="39"/>
  <c r="AK3491" i="39" s="1"/>
  <c r="Y3491" i="39"/>
  <c r="AI3491" i="39" s="1"/>
  <c r="X3491" i="39"/>
  <c r="AH3491" i="39" s="1"/>
  <c r="AB3491" i="39"/>
  <c r="AL3491" i="39" s="1"/>
  <c r="V3491" i="39"/>
  <c r="AA3493" i="39"/>
  <c r="AK3493" i="39" s="1"/>
  <c r="Y3493" i="39"/>
  <c r="AI3493" i="39" s="1"/>
  <c r="X3493" i="39"/>
  <c r="AH3493" i="39" s="1"/>
  <c r="AE3493" i="39" s="1"/>
  <c r="AB3493" i="39"/>
  <c r="AL3493" i="39" s="1"/>
  <c r="V3493" i="39"/>
  <c r="AA3495" i="39"/>
  <c r="AK3495" i="39" s="1"/>
  <c r="Y3495" i="39"/>
  <c r="AI3495" i="39" s="1"/>
  <c r="X3495" i="39"/>
  <c r="AH3495" i="39" s="1"/>
  <c r="AE3495" i="39" s="1"/>
  <c r="AB3495" i="39"/>
  <c r="AL3495" i="39" s="1"/>
  <c r="V3495" i="39"/>
  <c r="AA3497" i="39"/>
  <c r="AK3497" i="39" s="1"/>
  <c r="Y3497" i="39"/>
  <c r="AI3497" i="39" s="1"/>
  <c r="X3497" i="39"/>
  <c r="AH3497" i="39" s="1"/>
  <c r="AB3497" i="39"/>
  <c r="AL3497" i="39" s="1"/>
  <c r="V3497" i="39"/>
  <c r="AA3499" i="39"/>
  <c r="AK3499" i="39" s="1"/>
  <c r="Y3499" i="39"/>
  <c r="AI3499" i="39" s="1"/>
  <c r="X3499" i="39"/>
  <c r="AH3499" i="39" s="1"/>
  <c r="AE3499" i="39" s="1"/>
  <c r="AB3499" i="39"/>
  <c r="AL3499" i="39" s="1"/>
  <c r="V3499" i="39"/>
  <c r="AA3501" i="39"/>
  <c r="AK3501" i="39" s="1"/>
  <c r="Y3501" i="39"/>
  <c r="AI3501" i="39" s="1"/>
  <c r="X3501" i="39"/>
  <c r="AH3501" i="39" s="1"/>
  <c r="AE3501" i="39" s="1"/>
  <c r="AB3501" i="39"/>
  <c r="AL3501" i="39" s="1"/>
  <c r="V3501" i="39"/>
  <c r="AA3503" i="39"/>
  <c r="AK3503" i="39" s="1"/>
  <c r="Y3503" i="39"/>
  <c r="AI3503" i="39" s="1"/>
  <c r="X3503" i="39"/>
  <c r="AH3503" i="39" s="1"/>
  <c r="AB3503" i="39"/>
  <c r="AL3503" i="39" s="1"/>
  <c r="V3503" i="39"/>
  <c r="AA3505" i="39"/>
  <c r="AK3505" i="39" s="1"/>
  <c r="Y3505" i="39"/>
  <c r="AI3505" i="39" s="1"/>
  <c r="X3505" i="39"/>
  <c r="AH3505" i="39" s="1"/>
  <c r="AE3505" i="39" s="1"/>
  <c r="AB3505" i="39"/>
  <c r="AL3505" i="39" s="1"/>
  <c r="V3505" i="39"/>
  <c r="AA3507" i="39"/>
  <c r="AK3507" i="39" s="1"/>
  <c r="Y3507" i="39"/>
  <c r="AI3507" i="39" s="1"/>
  <c r="X3507" i="39"/>
  <c r="AH3507" i="39" s="1"/>
  <c r="AE3507" i="39" s="1"/>
  <c r="AB3507" i="39"/>
  <c r="AL3507" i="39" s="1"/>
  <c r="V3507" i="39"/>
  <c r="AA3509" i="39"/>
  <c r="AK3509" i="39" s="1"/>
  <c r="Y3509" i="39"/>
  <c r="AI3509" i="39" s="1"/>
  <c r="X3509" i="39"/>
  <c r="AH3509" i="39" s="1"/>
  <c r="AB3509" i="39"/>
  <c r="V3509" i="39"/>
  <c r="AA3511" i="39"/>
  <c r="AK3511" i="39" s="1"/>
  <c r="Y3511" i="39"/>
  <c r="AI3511" i="39" s="1"/>
  <c r="X3511" i="39"/>
  <c r="AH3511" i="39" s="1"/>
  <c r="AE3511" i="39" s="1"/>
  <c r="AB3511" i="39"/>
  <c r="AL3511" i="39" s="1"/>
  <c r="V3511" i="39"/>
  <c r="AA3513" i="39"/>
  <c r="AK3513" i="39" s="1"/>
  <c r="Y3513" i="39"/>
  <c r="AI3513" i="39" s="1"/>
  <c r="X3513" i="39"/>
  <c r="AH3513" i="39" s="1"/>
  <c r="AE3513" i="39" s="1"/>
  <c r="AB3513" i="39"/>
  <c r="AL3513" i="39" s="1"/>
  <c r="V3513" i="39"/>
  <c r="AA3515" i="39"/>
  <c r="AK3515" i="39" s="1"/>
  <c r="Y3515" i="39"/>
  <c r="AI3515" i="39" s="1"/>
  <c r="X3515" i="39"/>
  <c r="AH3515" i="39" s="1"/>
  <c r="AB3515" i="39"/>
  <c r="AL3515" i="39" s="1"/>
  <c r="V3515" i="39"/>
  <c r="AA3517" i="39"/>
  <c r="AK3517" i="39" s="1"/>
  <c r="Y3517" i="39"/>
  <c r="AI3517" i="39" s="1"/>
  <c r="X3517" i="39"/>
  <c r="AH3517" i="39" s="1"/>
  <c r="AE3517" i="39" s="1"/>
  <c r="AB3517" i="39"/>
  <c r="AL3517" i="39" s="1"/>
  <c r="V3517" i="39"/>
  <c r="AA3519" i="39"/>
  <c r="AK3519" i="39" s="1"/>
  <c r="Y3519" i="39"/>
  <c r="AI3519" i="39" s="1"/>
  <c r="X3519" i="39"/>
  <c r="AH3519" i="39" s="1"/>
  <c r="AE3519" i="39" s="1"/>
  <c r="AB3519" i="39"/>
  <c r="AL3519" i="39" s="1"/>
  <c r="V3519" i="39"/>
  <c r="AA3521" i="39"/>
  <c r="AK3521" i="39" s="1"/>
  <c r="Y3521" i="39"/>
  <c r="AI3521" i="39" s="1"/>
  <c r="X3521" i="39"/>
  <c r="AH3521" i="39" s="1"/>
  <c r="AB3521" i="39"/>
  <c r="AL3521" i="39" s="1"/>
  <c r="V3521" i="39"/>
  <c r="AA3523" i="39"/>
  <c r="AK3523" i="39" s="1"/>
  <c r="Y3523" i="39"/>
  <c r="AI3523" i="39" s="1"/>
  <c r="X3523" i="39"/>
  <c r="AH3523" i="39" s="1"/>
  <c r="AE3523" i="39" s="1"/>
  <c r="AB3523" i="39"/>
  <c r="AL3523" i="39" s="1"/>
  <c r="V3523" i="39"/>
  <c r="AA3525" i="39"/>
  <c r="AK3525" i="39" s="1"/>
  <c r="Y3525" i="39"/>
  <c r="AI3525" i="39" s="1"/>
  <c r="X3525" i="39"/>
  <c r="AH3525" i="39" s="1"/>
  <c r="AE3525" i="39" s="1"/>
  <c r="AB3525" i="39"/>
  <c r="AL3525" i="39" s="1"/>
  <c r="V3525" i="39"/>
  <c r="AA3527" i="39"/>
  <c r="AK3527" i="39" s="1"/>
  <c r="Y3527" i="39"/>
  <c r="AI3527" i="39" s="1"/>
  <c r="X3527" i="39"/>
  <c r="AH3527" i="39" s="1"/>
  <c r="AB3527" i="39"/>
  <c r="AL3527" i="39" s="1"/>
  <c r="V3527" i="39"/>
  <c r="AA3529" i="39"/>
  <c r="AK3529" i="39" s="1"/>
  <c r="Y3529" i="39"/>
  <c r="AI3529" i="39" s="1"/>
  <c r="X3529" i="39"/>
  <c r="AH3529" i="39" s="1"/>
  <c r="AE3529" i="39" s="1"/>
  <c r="AB3529" i="39"/>
  <c r="AL3529" i="39" s="1"/>
  <c r="V3529" i="39"/>
  <c r="AA3531" i="39"/>
  <c r="AK3531" i="39" s="1"/>
  <c r="Y3531" i="39"/>
  <c r="AI3531" i="39" s="1"/>
  <c r="X3531" i="39"/>
  <c r="AH3531" i="39" s="1"/>
  <c r="AE3531" i="39" s="1"/>
  <c r="AB3531" i="39"/>
  <c r="AL3531" i="39" s="1"/>
  <c r="V3531" i="39"/>
  <c r="AA3533" i="39"/>
  <c r="AK3533" i="39" s="1"/>
  <c r="Y3533" i="39"/>
  <c r="AI3533" i="39" s="1"/>
  <c r="X3533" i="39"/>
  <c r="AH3533" i="39" s="1"/>
  <c r="AB3533" i="39"/>
  <c r="AL3533" i="39" s="1"/>
  <c r="V3533" i="39"/>
  <c r="AA3535" i="39"/>
  <c r="AK3535" i="39" s="1"/>
  <c r="Y3535" i="39"/>
  <c r="AI3535" i="39" s="1"/>
  <c r="X3535" i="39"/>
  <c r="AH3535" i="39" s="1"/>
  <c r="AE3535" i="39" s="1"/>
  <c r="AB3535" i="39"/>
  <c r="AL3535" i="39" s="1"/>
  <c r="V3535" i="39"/>
  <c r="AA3537" i="39"/>
  <c r="AK3537" i="39" s="1"/>
  <c r="Y3537" i="39"/>
  <c r="AI3537" i="39" s="1"/>
  <c r="X3537" i="39"/>
  <c r="AH3537" i="39" s="1"/>
  <c r="AE3537" i="39" s="1"/>
  <c r="AB3537" i="39"/>
  <c r="AL3537" i="39" s="1"/>
  <c r="V3537" i="39"/>
  <c r="AA3539" i="39"/>
  <c r="AK3539" i="39" s="1"/>
  <c r="Y3539" i="39"/>
  <c r="AI3539" i="39" s="1"/>
  <c r="X3539" i="39"/>
  <c r="AH3539" i="39" s="1"/>
  <c r="AB3539" i="39"/>
  <c r="AL3539" i="39" s="1"/>
  <c r="V3539" i="39"/>
  <c r="X3546" i="39"/>
  <c r="AH3546" i="39" s="1"/>
  <c r="AE3546" i="39" s="1"/>
  <c r="AB3546" i="39"/>
  <c r="AL3546" i="39" s="1"/>
  <c r="V3546" i="39"/>
  <c r="AA3546" i="39"/>
  <c r="AK3546" i="39" s="1"/>
  <c r="Y3546" i="39"/>
  <c r="AI3546" i="39" s="1"/>
  <c r="AJ3548" i="39"/>
  <c r="AH3548" i="39"/>
  <c r="AG3548" i="39"/>
  <c r="AF3548" i="39"/>
  <c r="AA3551" i="39"/>
  <c r="AK3551" i="39" s="1"/>
  <c r="Z3551" i="39"/>
  <c r="AJ3551" i="39" s="1"/>
  <c r="Y3551" i="39"/>
  <c r="AI3551" i="39" s="1"/>
  <c r="X3551" i="39"/>
  <c r="AH3551" i="39" s="1"/>
  <c r="AB3551" i="39"/>
  <c r="AL3551" i="39" s="1"/>
  <c r="V3551" i="39"/>
  <c r="AJ3552" i="39"/>
  <c r="AJ3558" i="39"/>
  <c r="AJ3564" i="39"/>
  <c r="AH3564" i="39"/>
  <c r="AE3564" i="39" s="1"/>
  <c r="AJ3568" i="39"/>
  <c r="AH3568" i="39"/>
  <c r="AE3568" i="39" s="1"/>
  <c r="AF3568" i="39"/>
  <c r="AJ3572" i="39"/>
  <c r="AH3572" i="39"/>
  <c r="AE3572" i="39" s="1"/>
  <c r="AF3572" i="39"/>
  <c r="AF3588" i="39"/>
  <c r="AL3588" i="39"/>
  <c r="AK3588" i="39"/>
  <c r="AI3588" i="39"/>
  <c r="AH3588" i="39"/>
  <c r="AE3588" i="39" s="1"/>
  <c r="AJ3341" i="39"/>
  <c r="AJ3345" i="39"/>
  <c r="AJ3347" i="39"/>
  <c r="AJ3353" i="39"/>
  <c r="AJ3359" i="39"/>
  <c r="AJ3365" i="39"/>
  <c r="AJ3371" i="39"/>
  <c r="AJ3373" i="39"/>
  <c r="AJ3377" i="39"/>
  <c r="AJ3383" i="39"/>
  <c r="AJ3389" i="39"/>
  <c r="AJ3391" i="39"/>
  <c r="Z3395" i="39"/>
  <c r="AJ3395" i="39" s="1"/>
  <c r="AG3395" i="39"/>
  <c r="AA3397" i="39"/>
  <c r="AK3397" i="39" s="1"/>
  <c r="AB3398" i="39"/>
  <c r="AL3398" i="39" s="1"/>
  <c r="V3398" i="39"/>
  <c r="AA3398" i="39"/>
  <c r="AK3398" i="39" s="1"/>
  <c r="W3403" i="39"/>
  <c r="AG3403" i="39" s="1"/>
  <c r="X3404" i="39"/>
  <c r="AH3404" i="39" s="1"/>
  <c r="AE3404" i="39" s="1"/>
  <c r="Z3407" i="39"/>
  <c r="AJ3407" i="39" s="1"/>
  <c r="AG3407" i="39"/>
  <c r="AA3409" i="39"/>
  <c r="AK3409" i="39" s="1"/>
  <c r="AB3410" i="39"/>
  <c r="AL3410" i="39" s="1"/>
  <c r="V3410" i="39"/>
  <c r="AA3410" i="39"/>
  <c r="AK3410" i="39" s="1"/>
  <c r="W3415" i="39"/>
  <c r="AG3415" i="39" s="1"/>
  <c r="X3416" i="39"/>
  <c r="AH3416" i="39" s="1"/>
  <c r="Z3419" i="39"/>
  <c r="AJ3419" i="39" s="1"/>
  <c r="AG3419" i="39"/>
  <c r="AD3419" i="39" s="1"/>
  <c r="AC3419" i="39" s="1"/>
  <c r="AA3421" i="39"/>
  <c r="AK3421" i="39" s="1"/>
  <c r="AB3422" i="39"/>
  <c r="AL3422" i="39" s="1"/>
  <c r="V3422" i="39"/>
  <c r="AA3422" i="39"/>
  <c r="AK3422" i="39" s="1"/>
  <c r="AJ3425" i="39"/>
  <c r="W3427" i="39"/>
  <c r="AG3427" i="39" s="1"/>
  <c r="X3428" i="39"/>
  <c r="AH3428" i="39" s="1"/>
  <c r="Z3431" i="39"/>
  <c r="AJ3431" i="39" s="1"/>
  <c r="AG3431" i="39"/>
  <c r="AA3433" i="39"/>
  <c r="AK3433" i="39" s="1"/>
  <c r="AB3434" i="39"/>
  <c r="AL3434" i="39" s="1"/>
  <c r="V3434" i="39"/>
  <c r="AA3434" i="39"/>
  <c r="AK3434" i="39" s="1"/>
  <c r="AF3437" i="39"/>
  <c r="AB3438" i="39"/>
  <c r="AL3438" i="39" s="1"/>
  <c r="V3438" i="39"/>
  <c r="Y3438" i="39"/>
  <c r="AI3438" i="39" s="1"/>
  <c r="AF3440" i="39"/>
  <c r="Y3441" i="39"/>
  <c r="AI3441" i="39" s="1"/>
  <c r="AB3441" i="39"/>
  <c r="AL3441" i="39" s="1"/>
  <c r="V3441" i="39"/>
  <c r="AB3442" i="39"/>
  <c r="AL3442" i="39" s="1"/>
  <c r="V3442" i="39"/>
  <c r="AA3442" i="39"/>
  <c r="AK3442" i="39" s="1"/>
  <c r="Y3442" i="39"/>
  <c r="AI3442" i="39" s="1"/>
  <c r="Y3443" i="39"/>
  <c r="X3443" i="39"/>
  <c r="AH3443" i="39" s="1"/>
  <c r="AE3443" i="39" s="1"/>
  <c r="AB3443" i="39"/>
  <c r="AL3443" i="39" s="1"/>
  <c r="V3443" i="39"/>
  <c r="AI3447" i="39"/>
  <c r="X3448" i="39"/>
  <c r="AH3448" i="39" s="1"/>
  <c r="Z3449" i="39"/>
  <c r="AH3452" i="39"/>
  <c r="AG3452" i="39"/>
  <c r="AK3453" i="39"/>
  <c r="AJ3453" i="39"/>
  <c r="AB3454" i="39"/>
  <c r="AL3454" i="39" s="1"/>
  <c r="V3454" i="39"/>
  <c r="AA3454" i="39"/>
  <c r="AK3454" i="39" s="1"/>
  <c r="Y3454" i="39"/>
  <c r="AI3454" i="39" s="1"/>
  <c r="Y3455" i="39"/>
  <c r="AI3455" i="39" s="1"/>
  <c r="X3455" i="39"/>
  <c r="AH3455" i="39" s="1"/>
  <c r="AE3455" i="39" s="1"/>
  <c r="AB3455" i="39"/>
  <c r="AL3455" i="39" s="1"/>
  <c r="V3455" i="39"/>
  <c r="AI3459" i="39"/>
  <c r="X3460" i="39"/>
  <c r="AH3460" i="39" s="1"/>
  <c r="Z3461" i="39"/>
  <c r="AJ3461" i="39" s="1"/>
  <c r="AH3464" i="39"/>
  <c r="AE3464" i="39" s="1"/>
  <c r="AG3464" i="39"/>
  <c r="AK3465" i="39"/>
  <c r="AJ3465" i="39"/>
  <c r="AB3466" i="39"/>
  <c r="V3466" i="39"/>
  <c r="AA3466" i="39"/>
  <c r="AK3466" i="39" s="1"/>
  <c r="Y3466" i="39"/>
  <c r="AI3466" i="39" s="1"/>
  <c r="AA3541" i="39"/>
  <c r="AK3541" i="39" s="1"/>
  <c r="Y3541" i="39"/>
  <c r="AI3541" i="39" s="1"/>
  <c r="X3541" i="39"/>
  <c r="AH3541" i="39" s="1"/>
  <c r="AB3541" i="39"/>
  <c r="AL3541" i="39" s="1"/>
  <c r="V3541" i="39"/>
  <c r="AK3543" i="39"/>
  <c r="X3548" i="39"/>
  <c r="AB3548" i="39"/>
  <c r="AL3548" i="39" s="1"/>
  <c r="V3548" i="39"/>
  <c r="AA3548" i="39"/>
  <c r="AK3548" i="39" s="1"/>
  <c r="Y3548" i="39"/>
  <c r="AI3548" i="39" s="1"/>
  <c r="AJ3550" i="39"/>
  <c r="AG3550" i="39"/>
  <c r="AF3550" i="39"/>
  <c r="X3552" i="39"/>
  <c r="AH3552" i="39" s="1"/>
  <c r="W3552" i="39"/>
  <c r="AG3552" i="39" s="1"/>
  <c r="AB3552" i="39"/>
  <c r="AL3552" i="39" s="1"/>
  <c r="V3552" i="39"/>
  <c r="AA3552" i="39"/>
  <c r="AK3552" i="39" s="1"/>
  <c r="Y3552" i="39"/>
  <c r="AI3552" i="39" s="1"/>
  <c r="AK3553" i="39"/>
  <c r="X3558" i="39"/>
  <c r="AH3558" i="39" s="1"/>
  <c r="W3558" i="39"/>
  <c r="AG3558" i="39" s="1"/>
  <c r="AB3558" i="39"/>
  <c r="AL3558" i="39" s="1"/>
  <c r="V3558" i="39"/>
  <c r="AA3558" i="39"/>
  <c r="AK3558" i="39" s="1"/>
  <c r="Y3558" i="39"/>
  <c r="AI3558" i="39" s="1"/>
  <c r="AK3559" i="39"/>
  <c r="X3564" i="39"/>
  <c r="W3564" i="39"/>
  <c r="AG3564" i="39" s="1"/>
  <c r="AB3564" i="39"/>
  <c r="AL3564" i="39" s="1"/>
  <c r="V3564" i="39"/>
  <c r="AA3564" i="39"/>
  <c r="AK3564" i="39" s="1"/>
  <c r="Y3564" i="39"/>
  <c r="AI3564" i="39" s="1"/>
  <c r="AK3565" i="39"/>
  <c r="AK3567" i="39"/>
  <c r="AK3571" i="39"/>
  <c r="AK3602" i="39"/>
  <c r="AH3602" i="39"/>
  <c r="AF3602" i="39"/>
  <c r="AG3606" i="39"/>
  <c r="AH3606" i="39"/>
  <c r="AF3606" i="39"/>
  <c r="AL3606" i="39"/>
  <c r="AK3606" i="39"/>
  <c r="AK3393" i="39"/>
  <c r="AA3395" i="39"/>
  <c r="AK3395" i="39" s="1"/>
  <c r="AB3396" i="39"/>
  <c r="AL3396" i="39" s="1"/>
  <c r="V3396" i="39"/>
  <c r="AA3396" i="39"/>
  <c r="AK3396" i="39" s="1"/>
  <c r="X3403" i="39"/>
  <c r="AH3403" i="39" s="1"/>
  <c r="AE3403" i="39" s="1"/>
  <c r="AK3405" i="39"/>
  <c r="AG3405" i="39"/>
  <c r="AH3406" i="39"/>
  <c r="AE3406" i="39" s="1"/>
  <c r="AG3406" i="39"/>
  <c r="AA3407" i="39"/>
  <c r="AK3407" i="39" s="1"/>
  <c r="AB3408" i="39"/>
  <c r="AL3408" i="39" s="1"/>
  <c r="V3408" i="39"/>
  <c r="AA3408" i="39"/>
  <c r="AK3408" i="39" s="1"/>
  <c r="X3415" i="39"/>
  <c r="AH3415" i="39" s="1"/>
  <c r="AE3415" i="39" s="1"/>
  <c r="AK3417" i="39"/>
  <c r="AH3418" i="39"/>
  <c r="AE3418" i="39" s="1"/>
  <c r="AG3418" i="39"/>
  <c r="AA3419" i="39"/>
  <c r="AK3419" i="39" s="1"/>
  <c r="AB3420" i="39"/>
  <c r="AL3420" i="39" s="1"/>
  <c r="V3420" i="39"/>
  <c r="AA3420" i="39"/>
  <c r="AK3420" i="39" s="1"/>
  <c r="X3427" i="39"/>
  <c r="AH3427" i="39" s="1"/>
  <c r="AE3427" i="39" s="1"/>
  <c r="AK3429" i="39"/>
  <c r="AG3429" i="39"/>
  <c r="AH3430" i="39"/>
  <c r="AE3430" i="39" s="1"/>
  <c r="AG3430" i="39"/>
  <c r="AA3431" i="39"/>
  <c r="AK3431" i="39" s="1"/>
  <c r="AB3432" i="39"/>
  <c r="AL3432" i="39" s="1"/>
  <c r="V3432" i="39"/>
  <c r="AA3432" i="39"/>
  <c r="AH3439" i="39"/>
  <c r="AE3439" i="39" s="1"/>
  <c r="AH3450" i="39"/>
  <c r="AE3450" i="39" s="1"/>
  <c r="AK3451" i="39"/>
  <c r="AB3452" i="39"/>
  <c r="AL3452" i="39" s="1"/>
  <c r="V3452" i="39"/>
  <c r="AA3452" i="39"/>
  <c r="AK3452" i="39" s="1"/>
  <c r="Y3452" i="39"/>
  <c r="AI3452" i="39" s="1"/>
  <c r="Y3453" i="39"/>
  <c r="AI3453" i="39" s="1"/>
  <c r="X3453" i="39"/>
  <c r="AH3453" i="39" s="1"/>
  <c r="AE3453" i="39" s="1"/>
  <c r="AB3453" i="39"/>
  <c r="AL3453" i="39" s="1"/>
  <c r="V3453" i="39"/>
  <c r="AG3462" i="39"/>
  <c r="AK3462" i="39"/>
  <c r="AJ3463" i="39"/>
  <c r="AB3464" i="39"/>
  <c r="AL3464" i="39" s="1"/>
  <c r="V3464" i="39"/>
  <c r="AA3464" i="39"/>
  <c r="AK3464" i="39" s="1"/>
  <c r="Y3464" i="39"/>
  <c r="AI3464" i="39" s="1"/>
  <c r="Y3465" i="39"/>
  <c r="AI3465" i="39" s="1"/>
  <c r="X3465" i="39"/>
  <c r="AH3465" i="39" s="1"/>
  <c r="AB3465" i="39"/>
  <c r="AL3465" i="39" s="1"/>
  <c r="V3465" i="39"/>
  <c r="AF3466" i="39"/>
  <c r="W3467" i="39"/>
  <c r="AG3467" i="39" s="1"/>
  <c r="AJ3468" i="39"/>
  <c r="AG3468" i="39"/>
  <c r="AF3468" i="39"/>
  <c r="W3469" i="39"/>
  <c r="AG3469" i="39" s="1"/>
  <c r="AK3470" i="39"/>
  <c r="AF3470" i="39"/>
  <c r="W3471" i="39"/>
  <c r="AG3471" i="39" s="1"/>
  <c r="AF3472" i="39"/>
  <c r="W3473" i="39"/>
  <c r="AG3473" i="39" s="1"/>
  <c r="AG3474" i="39"/>
  <c r="AF3474" i="39"/>
  <c r="W3475" i="39"/>
  <c r="AJ3476" i="39"/>
  <c r="AF3476" i="39"/>
  <c r="W3477" i="39"/>
  <c r="AG3477" i="39" s="1"/>
  <c r="AF3478" i="39"/>
  <c r="W3479" i="39"/>
  <c r="AG3479" i="39" s="1"/>
  <c r="AJ3480" i="39"/>
  <c r="AG3480" i="39"/>
  <c r="AK3480" i="39"/>
  <c r="AF3480" i="39"/>
  <c r="W3481" i="39"/>
  <c r="AG3481" i="39" s="1"/>
  <c r="AK3482" i="39"/>
  <c r="AF3482" i="39"/>
  <c r="W3483" i="39"/>
  <c r="AG3483" i="39" s="1"/>
  <c r="AF3484" i="39"/>
  <c r="W3485" i="39"/>
  <c r="AG3485" i="39" s="1"/>
  <c r="AH3486" i="39"/>
  <c r="AE3486" i="39" s="1"/>
  <c r="AG3486" i="39"/>
  <c r="AF3486" i="39"/>
  <c r="W3487" i="39"/>
  <c r="AG3487" i="39" s="1"/>
  <c r="AJ3488" i="39"/>
  <c r="AH3488" i="39"/>
  <c r="AE3488" i="39" s="1"/>
  <c r="AF3488" i="39"/>
  <c r="W3489" i="39"/>
  <c r="AG3489" i="39" s="1"/>
  <c r="AG3490" i="39"/>
  <c r="AF3490" i="39"/>
  <c r="W3491" i="39"/>
  <c r="AG3491" i="39" s="1"/>
  <c r="AG3492" i="39"/>
  <c r="AF3492" i="39"/>
  <c r="W3493" i="39"/>
  <c r="AG3493" i="39" s="1"/>
  <c r="AF3494" i="39"/>
  <c r="W3495" i="39"/>
  <c r="AG3495" i="39" s="1"/>
  <c r="AK3496" i="39"/>
  <c r="AF3496" i="39"/>
  <c r="W3497" i="39"/>
  <c r="AG3497" i="39" s="1"/>
  <c r="AG3498" i="39"/>
  <c r="AK3498" i="39"/>
  <c r="AF3498" i="39"/>
  <c r="W3499" i="39"/>
  <c r="AG3499" i="39" s="1"/>
  <c r="AG3500" i="39"/>
  <c r="AF3500" i="39"/>
  <c r="W3501" i="39"/>
  <c r="AG3501" i="39" s="1"/>
  <c r="AJ3502" i="39"/>
  <c r="AG3502" i="39"/>
  <c r="AF3502" i="39"/>
  <c r="W3503" i="39"/>
  <c r="AG3503" i="39" s="1"/>
  <c r="AH3504" i="39"/>
  <c r="AE3504" i="39" s="1"/>
  <c r="AG3504" i="39"/>
  <c r="AF3504" i="39"/>
  <c r="W3505" i="39"/>
  <c r="AG3505" i="39" s="1"/>
  <c r="AH3506" i="39"/>
  <c r="AE3506" i="39" s="1"/>
  <c r="AF3506" i="39"/>
  <c r="W3507" i="39"/>
  <c r="AG3507" i="39" s="1"/>
  <c r="AK3508" i="39"/>
  <c r="AF3508" i="39"/>
  <c r="W3509" i="39"/>
  <c r="AG3509" i="39" s="1"/>
  <c r="AG3510" i="39"/>
  <c r="AF3510" i="39"/>
  <c r="W3511" i="39"/>
  <c r="AG3511" i="39" s="1"/>
  <c r="AF3512" i="39"/>
  <c r="W3513" i="39"/>
  <c r="AJ3514" i="39"/>
  <c r="AF3514" i="39"/>
  <c r="W3515" i="39"/>
  <c r="AG3515" i="39" s="1"/>
  <c r="AJ3516" i="39"/>
  <c r="AG3516" i="39"/>
  <c r="AK3516" i="39"/>
  <c r="AF3516" i="39"/>
  <c r="W3517" i="39"/>
  <c r="AG3517" i="39" s="1"/>
  <c r="AJ3518" i="39"/>
  <c r="AK3518" i="39"/>
  <c r="AF3518" i="39"/>
  <c r="W3519" i="39"/>
  <c r="AG3519" i="39" s="1"/>
  <c r="AF3520" i="39"/>
  <c r="W3521" i="39"/>
  <c r="AG3521" i="39" s="1"/>
  <c r="AJ3522" i="39"/>
  <c r="AG3522" i="39"/>
  <c r="AF3522" i="39"/>
  <c r="W3523" i="39"/>
  <c r="AG3523" i="39" s="1"/>
  <c r="AH3524" i="39"/>
  <c r="AE3524" i="39" s="1"/>
  <c r="AF3524" i="39"/>
  <c r="W3525" i="39"/>
  <c r="AG3525" i="39" s="1"/>
  <c r="AG3526" i="39"/>
  <c r="AF3526" i="39"/>
  <c r="W3527" i="39"/>
  <c r="AG3527" i="39" s="1"/>
  <c r="AG3528" i="39"/>
  <c r="AF3528" i="39"/>
  <c r="W3529" i="39"/>
  <c r="AG3529" i="39" s="1"/>
  <c r="AK3530" i="39"/>
  <c r="AF3530" i="39"/>
  <c r="W3531" i="39"/>
  <c r="AJ3532" i="39"/>
  <c r="AK3532" i="39"/>
  <c r="AF3532" i="39"/>
  <c r="W3533" i="39"/>
  <c r="AG3533" i="39" s="1"/>
  <c r="AG3534" i="39"/>
  <c r="AK3534" i="39"/>
  <c r="AF3534" i="39"/>
  <c r="W3535" i="39"/>
  <c r="AG3535" i="39" s="1"/>
  <c r="AJ3536" i="39"/>
  <c r="AF3536" i="39"/>
  <c r="W3537" i="39"/>
  <c r="AG3537" i="39" s="1"/>
  <c r="AF3538" i="39"/>
  <c r="W3539" i="39"/>
  <c r="AG3539" i="39" s="1"/>
  <c r="AH3540" i="39"/>
  <c r="AG3540" i="39"/>
  <c r="AF3540" i="39"/>
  <c r="AA3543" i="39"/>
  <c r="Y3543" i="39"/>
  <c r="AI3543" i="39" s="1"/>
  <c r="X3543" i="39"/>
  <c r="AH3543" i="39" s="1"/>
  <c r="AE3543" i="39" s="1"/>
  <c r="AB3543" i="39"/>
  <c r="AL3543" i="39" s="1"/>
  <c r="V3543" i="39"/>
  <c r="W3546" i="39"/>
  <c r="AG3546" i="39" s="1"/>
  <c r="X3550" i="39"/>
  <c r="AH3550" i="39" s="1"/>
  <c r="AB3550" i="39"/>
  <c r="AL3550" i="39" s="1"/>
  <c r="V3550" i="39"/>
  <c r="AA3550" i="39"/>
  <c r="AK3550" i="39" s="1"/>
  <c r="Y3550" i="39"/>
  <c r="AI3550" i="39" s="1"/>
  <c r="W3551" i="39"/>
  <c r="AG3551" i="39" s="1"/>
  <c r="AJ3554" i="39"/>
  <c r="AH3554" i="39"/>
  <c r="AK3554" i="39"/>
  <c r="AJ3560" i="39"/>
  <c r="AG3560" i="39"/>
  <c r="AJ3566" i="39"/>
  <c r="AH3566" i="39"/>
  <c r="AE3566" i="39" s="1"/>
  <c r="AL3566" i="39"/>
  <c r="AF3566" i="39"/>
  <c r="AK3566" i="39"/>
  <c r="AF3600" i="39"/>
  <c r="AL3600" i="39"/>
  <c r="AK3600" i="39"/>
  <c r="AI3600" i="39"/>
  <c r="AH3600" i="39"/>
  <c r="AE3600" i="39" s="1"/>
  <c r="AG3401" i="39"/>
  <c r="AA3403" i="39"/>
  <c r="AK3403" i="39" s="1"/>
  <c r="AB3404" i="39"/>
  <c r="AL3404" i="39" s="1"/>
  <c r="V3404" i="39"/>
  <c r="AA3404" i="39"/>
  <c r="AK3404" i="39" s="1"/>
  <c r="AK3413" i="39"/>
  <c r="AG3413" i="39"/>
  <c r="AA3415" i="39"/>
  <c r="AK3415" i="39" s="1"/>
  <c r="AB3416" i="39"/>
  <c r="AL3416" i="39" s="1"/>
  <c r="V3416" i="39"/>
  <c r="AA3416" i="39"/>
  <c r="AK3416" i="39" s="1"/>
  <c r="AA3427" i="39"/>
  <c r="AK3427" i="39" s="1"/>
  <c r="AB3428" i="39"/>
  <c r="AL3428" i="39" s="1"/>
  <c r="V3428" i="39"/>
  <c r="AA3428" i="39"/>
  <c r="AK3428" i="39" s="1"/>
  <c r="AK3446" i="39"/>
  <c r="AJ3447" i="39"/>
  <c r="AB3448" i="39"/>
  <c r="AL3448" i="39" s="1"/>
  <c r="V3448" i="39"/>
  <c r="AA3448" i="39"/>
  <c r="AK3448" i="39" s="1"/>
  <c r="Y3448" i="39"/>
  <c r="AI3448" i="39" s="1"/>
  <c r="Y3449" i="39"/>
  <c r="AI3449" i="39" s="1"/>
  <c r="X3449" i="39"/>
  <c r="AH3449" i="39" s="1"/>
  <c r="AE3449" i="39" s="1"/>
  <c r="AB3449" i="39"/>
  <c r="AL3449" i="39" s="1"/>
  <c r="V3449" i="39"/>
  <c r="AH3458" i="39"/>
  <c r="AE3458" i="39" s="1"/>
  <c r="AK3458" i="39"/>
  <c r="AK3459" i="39"/>
  <c r="AB3460" i="39"/>
  <c r="AL3460" i="39" s="1"/>
  <c r="V3460" i="39"/>
  <c r="AA3460" i="39"/>
  <c r="AK3460" i="39" s="1"/>
  <c r="Y3460" i="39"/>
  <c r="AI3460" i="39" s="1"/>
  <c r="Y3461" i="39"/>
  <c r="AI3461" i="39" s="1"/>
  <c r="X3461" i="39"/>
  <c r="AH3461" i="39" s="1"/>
  <c r="AB3461" i="39"/>
  <c r="AL3461" i="39" s="1"/>
  <c r="V3461" i="39"/>
  <c r="AL3466" i="39"/>
  <c r="X3542" i="39"/>
  <c r="AH3542" i="39" s="1"/>
  <c r="AB3542" i="39"/>
  <c r="AL3542" i="39" s="1"/>
  <c r="V3542" i="39"/>
  <c r="AA3542" i="39"/>
  <c r="AK3542" i="39" s="1"/>
  <c r="Y3542" i="39"/>
  <c r="AI3542" i="39" s="1"/>
  <c r="AG3544" i="39"/>
  <c r="AF3544" i="39"/>
  <c r="AA3547" i="39"/>
  <c r="AK3547" i="39" s="1"/>
  <c r="Y3547" i="39"/>
  <c r="AI3547" i="39" s="1"/>
  <c r="X3547" i="39"/>
  <c r="AH3547" i="39" s="1"/>
  <c r="AE3547" i="39" s="1"/>
  <c r="AD3547" i="39" s="1"/>
  <c r="AB3547" i="39"/>
  <c r="AL3547" i="39" s="1"/>
  <c r="V3547" i="39"/>
  <c r="AK3549" i="39"/>
  <c r="AF3552" i="39"/>
  <c r="AK3556" i="39"/>
  <c r="AF3558" i="39"/>
  <c r="AI3562" i="39"/>
  <c r="AG3562" i="39"/>
  <c r="AF3564" i="39"/>
  <c r="AK3569" i="39"/>
  <c r="AF3612" i="39"/>
  <c r="AL3612" i="39"/>
  <c r="AK3612" i="39"/>
  <c r="AI3612" i="39"/>
  <c r="AH3612" i="39"/>
  <c r="AE3612" i="39" s="1"/>
  <c r="V3553" i="39"/>
  <c r="AB3553" i="39"/>
  <c r="AL3553" i="39" s="1"/>
  <c r="V3555" i="39"/>
  <c r="AB3555" i="39"/>
  <c r="AL3555" i="39" s="1"/>
  <c r="V3557" i="39"/>
  <c r="AB3557" i="39"/>
  <c r="AL3557" i="39" s="1"/>
  <c r="V3559" i="39"/>
  <c r="AB3559" i="39"/>
  <c r="AL3559" i="39" s="1"/>
  <c r="V3561" i="39"/>
  <c r="AB3561" i="39"/>
  <c r="AL3561" i="39" s="1"/>
  <c r="V3563" i="39"/>
  <c r="AB3563" i="39"/>
  <c r="AL3563" i="39" s="1"/>
  <c r="V3565" i="39"/>
  <c r="AB3565" i="39"/>
  <c r="AL3565" i="39" s="1"/>
  <c r="V3567" i="39"/>
  <c r="AB3567" i="39"/>
  <c r="AL3567" i="39" s="1"/>
  <c r="Y3568" i="39"/>
  <c r="AI3568" i="39" s="1"/>
  <c r="V3569" i="39"/>
  <c r="AB3569" i="39"/>
  <c r="AL3569" i="39" s="1"/>
  <c r="Y3570" i="39"/>
  <c r="AI3570" i="39" s="1"/>
  <c r="V3571" i="39"/>
  <c r="AB3571" i="39"/>
  <c r="AL3571" i="39" s="1"/>
  <c r="Y3572" i="39"/>
  <c r="AI3572" i="39" s="1"/>
  <c r="V3573" i="39"/>
  <c r="AB3573" i="39"/>
  <c r="AL3573" i="39" s="1"/>
  <c r="AI3574" i="39"/>
  <c r="AA3575" i="39"/>
  <c r="AH3575" i="39"/>
  <c r="AE3575" i="39" s="1"/>
  <c r="Z3576" i="39"/>
  <c r="AJ3576" i="39" s="1"/>
  <c r="Z3577" i="39"/>
  <c r="AJ3577" i="39" s="1"/>
  <c r="Y3578" i="39"/>
  <c r="AI3578" i="39" s="1"/>
  <c r="AF3579" i="39"/>
  <c r="AL3580" i="39"/>
  <c r="V3583" i="39"/>
  <c r="V3584" i="39"/>
  <c r="AB3585" i="39"/>
  <c r="AL3585" i="39" s="1"/>
  <c r="AB3586" i="39"/>
  <c r="AL3586" i="39" s="1"/>
  <c r="AI3586" i="39"/>
  <c r="AA3587" i="39"/>
  <c r="AH3587" i="39"/>
  <c r="AE3587" i="39" s="1"/>
  <c r="Z3588" i="39"/>
  <c r="AJ3588" i="39" s="1"/>
  <c r="Z3589" i="39"/>
  <c r="AJ3589" i="39" s="1"/>
  <c r="Y3590" i="39"/>
  <c r="AI3590" i="39" s="1"/>
  <c r="AF3591" i="39"/>
  <c r="AL3592" i="39"/>
  <c r="V3595" i="39"/>
  <c r="V3596" i="39"/>
  <c r="AB3597" i="39"/>
  <c r="AL3597" i="39" s="1"/>
  <c r="AB3598" i="39"/>
  <c r="AL3598" i="39" s="1"/>
  <c r="AI3598" i="39"/>
  <c r="AA3599" i="39"/>
  <c r="AK3599" i="39" s="1"/>
  <c r="AH3599" i="39"/>
  <c r="AE3599" i="39" s="1"/>
  <c r="Z3600" i="39"/>
  <c r="AJ3600" i="39" s="1"/>
  <c r="Z3601" i="39"/>
  <c r="AJ3601" i="39" s="1"/>
  <c r="Y3602" i="39"/>
  <c r="AI3602" i="39" s="1"/>
  <c r="AF3603" i="39"/>
  <c r="AL3604" i="39"/>
  <c r="V3607" i="39"/>
  <c r="V3608" i="39"/>
  <c r="AB3609" i="39"/>
  <c r="AL3609" i="39" s="1"/>
  <c r="AB3610" i="39"/>
  <c r="AL3610" i="39" s="1"/>
  <c r="AI3610" i="39"/>
  <c r="AA3611" i="39"/>
  <c r="AK3611" i="39" s="1"/>
  <c r="AH3611" i="39"/>
  <c r="AE3611" i="39" s="1"/>
  <c r="Z3612" i="39"/>
  <c r="AJ3612" i="39" s="1"/>
  <c r="Z3613" i="39"/>
  <c r="AJ3613" i="39" s="1"/>
  <c r="Y3614" i="39"/>
  <c r="AI3614" i="39" s="1"/>
  <c r="AF3615" i="39"/>
  <c r="AL3616" i="39"/>
  <c r="V3619" i="39"/>
  <c r="V3620" i="39"/>
  <c r="AB3621" i="39"/>
  <c r="AL3621" i="39" s="1"/>
  <c r="AB3622" i="39"/>
  <c r="AL3622" i="39" s="1"/>
  <c r="AI3622" i="39"/>
  <c r="AA3623" i="39"/>
  <c r="AK3623" i="39" s="1"/>
  <c r="AH3623" i="39"/>
  <c r="AE3623" i="39" s="1"/>
  <c r="AA3624" i="39"/>
  <c r="AK3624" i="39" s="1"/>
  <c r="X3624" i="39"/>
  <c r="AH3624" i="39" s="1"/>
  <c r="AB3624" i="39"/>
  <c r="AL3624" i="39" s="1"/>
  <c r="V3625" i="39"/>
  <c r="X3627" i="39"/>
  <c r="AH3627" i="39" s="1"/>
  <c r="AE3627" i="39" s="1"/>
  <c r="AA3627" i="39"/>
  <c r="AK3627" i="39" s="1"/>
  <c r="Y3627" i="39"/>
  <c r="AI3627" i="39" s="1"/>
  <c r="V3631" i="39"/>
  <c r="AF3632" i="39"/>
  <c r="X3633" i="39"/>
  <c r="AH3633" i="39" s="1"/>
  <c r="AA3633" i="39"/>
  <c r="AK3633" i="39" s="1"/>
  <c r="Y3633" i="39"/>
  <c r="AI3633" i="39" s="1"/>
  <c r="V3637" i="39"/>
  <c r="AF3638" i="39"/>
  <c r="X3639" i="39"/>
  <c r="AH3639" i="39" s="1"/>
  <c r="AE3639" i="39" s="1"/>
  <c r="AA3639" i="39"/>
  <c r="AK3639" i="39" s="1"/>
  <c r="Y3639" i="39"/>
  <c r="AI3639" i="39" s="1"/>
  <c r="V3643" i="39"/>
  <c r="AF3644" i="39"/>
  <c r="X3645" i="39"/>
  <c r="AH3645" i="39" s="1"/>
  <c r="AE3645" i="39" s="1"/>
  <c r="AA3645" i="39"/>
  <c r="AK3645" i="39" s="1"/>
  <c r="Y3645" i="39"/>
  <c r="AI3645" i="39" s="1"/>
  <c r="V3649" i="39"/>
  <c r="AF3650" i="39"/>
  <c r="X3651" i="39"/>
  <c r="AH3651" i="39" s="1"/>
  <c r="AA3651" i="39"/>
  <c r="AK3651" i="39" s="1"/>
  <c r="Y3651" i="39"/>
  <c r="AI3651" i="39" s="1"/>
  <c r="V3655" i="39"/>
  <c r="AA3658" i="39"/>
  <c r="Y3658" i="39"/>
  <c r="AI3658" i="39" s="1"/>
  <c r="X3658" i="39"/>
  <c r="AB3658" i="39"/>
  <c r="AL3658" i="39" s="1"/>
  <c r="V3658" i="39"/>
  <c r="X3661" i="39"/>
  <c r="AH3661" i="39" s="1"/>
  <c r="AB3661" i="39"/>
  <c r="AL3661" i="39" s="1"/>
  <c r="V3661" i="39"/>
  <c r="AA3661" i="39"/>
  <c r="Y3661" i="39"/>
  <c r="AI3661" i="39" s="1"/>
  <c r="AA3664" i="39"/>
  <c r="AK3664" i="39" s="1"/>
  <c r="Y3664" i="39"/>
  <c r="AI3664" i="39" s="1"/>
  <c r="X3664" i="39"/>
  <c r="AH3664" i="39" s="1"/>
  <c r="AE3664" i="39" s="1"/>
  <c r="AB3664" i="39"/>
  <c r="AL3664" i="39" s="1"/>
  <c r="V3664" i="39"/>
  <c r="X3667" i="39"/>
  <c r="AH3667" i="39" s="1"/>
  <c r="AB3667" i="39"/>
  <c r="AL3667" i="39" s="1"/>
  <c r="V3667" i="39"/>
  <c r="AA3667" i="39"/>
  <c r="AK3667" i="39" s="1"/>
  <c r="Y3667" i="39"/>
  <c r="AI3667" i="39" s="1"/>
  <c r="AI3671" i="39"/>
  <c r="AG3671" i="39"/>
  <c r="AL3671" i="39"/>
  <c r="AH3671" i="39"/>
  <c r="AE3671" i="39" s="1"/>
  <c r="AF3671" i="39"/>
  <c r="AL3680" i="39"/>
  <c r="AF3680" i="39"/>
  <c r="AG3680" i="39"/>
  <c r="AK3680" i="39"/>
  <c r="AJ3680" i="39"/>
  <c r="AH3680" i="39"/>
  <c r="AE3680" i="39" s="1"/>
  <c r="AI3683" i="39"/>
  <c r="AG3683" i="39"/>
  <c r="AL3683" i="39"/>
  <c r="AH3683" i="39"/>
  <c r="AE3683" i="39" s="1"/>
  <c r="AF3683" i="39"/>
  <c r="AL3692" i="39"/>
  <c r="AF3692" i="39"/>
  <c r="AG3692" i="39"/>
  <c r="AK3692" i="39"/>
  <c r="AJ3692" i="39"/>
  <c r="AH3692" i="39"/>
  <c r="AE3692" i="39" s="1"/>
  <c r="AI3695" i="39"/>
  <c r="AG3695" i="39"/>
  <c r="AL3695" i="39"/>
  <c r="AH3695" i="39"/>
  <c r="AE3695" i="39" s="1"/>
  <c r="AF3695" i="39"/>
  <c r="AL3704" i="39"/>
  <c r="AF3704" i="39"/>
  <c r="AG3704" i="39"/>
  <c r="AK3704" i="39"/>
  <c r="AJ3704" i="39"/>
  <c r="AH3704" i="39"/>
  <c r="AE3704" i="39" s="1"/>
  <c r="AI3707" i="39"/>
  <c r="AG3707" i="39"/>
  <c r="AL3707" i="39"/>
  <c r="AH3707" i="39"/>
  <c r="AF3707" i="39"/>
  <c r="AL3716" i="39"/>
  <c r="AF3716" i="39"/>
  <c r="AG3716" i="39"/>
  <c r="AK3716" i="39"/>
  <c r="AJ3716" i="39"/>
  <c r="AH3716" i="39"/>
  <c r="AE3716" i="39" s="1"/>
  <c r="AI3719" i="39"/>
  <c r="AG3719" i="39"/>
  <c r="AL3719" i="39"/>
  <c r="AH3719" i="39"/>
  <c r="AF3719" i="39"/>
  <c r="AL3728" i="39"/>
  <c r="AF3728" i="39"/>
  <c r="AG3728" i="39"/>
  <c r="AK3728" i="39"/>
  <c r="AJ3728" i="39"/>
  <c r="AH3728" i="39"/>
  <c r="AE3728" i="39" s="1"/>
  <c r="AI3731" i="39"/>
  <c r="AG3731" i="39"/>
  <c r="AL3731" i="39"/>
  <c r="AH3731" i="39"/>
  <c r="AF3731" i="39"/>
  <c r="AL3740" i="39"/>
  <c r="AF3740" i="39"/>
  <c r="AG3740" i="39"/>
  <c r="AK3740" i="39"/>
  <c r="AJ3740" i="39"/>
  <c r="AH3740" i="39"/>
  <c r="AE3740" i="39" s="1"/>
  <c r="AI3743" i="39"/>
  <c r="AG3743" i="39"/>
  <c r="AL3743" i="39"/>
  <c r="AH3743" i="39"/>
  <c r="AE3743" i="39" s="1"/>
  <c r="AF3743" i="39"/>
  <c r="AG3762" i="39"/>
  <c r="AL3762" i="39"/>
  <c r="AF3762" i="39"/>
  <c r="AJ3762" i="39"/>
  <c r="AK3762" i="39"/>
  <c r="AH3762" i="39"/>
  <c r="AE3762" i="39" s="1"/>
  <c r="AL3910" i="39"/>
  <c r="Z3568" i="39"/>
  <c r="Z3570" i="39"/>
  <c r="AJ3570" i="39" s="1"/>
  <c r="Z3572" i="39"/>
  <c r="AA3577" i="39"/>
  <c r="AK3577" i="39" s="1"/>
  <c r="Z3578" i="39"/>
  <c r="AJ3578" i="39" s="1"/>
  <c r="AG3579" i="39"/>
  <c r="AF3580" i="39"/>
  <c r="AA3589" i="39"/>
  <c r="AK3589" i="39" s="1"/>
  <c r="Z3590" i="39"/>
  <c r="AJ3590" i="39" s="1"/>
  <c r="AG3591" i="39"/>
  <c r="AF3592" i="39"/>
  <c r="AA3601" i="39"/>
  <c r="AK3601" i="39" s="1"/>
  <c r="Z3602" i="39"/>
  <c r="AJ3602" i="39" s="1"/>
  <c r="AG3603" i="39"/>
  <c r="AF3604" i="39"/>
  <c r="AA3613" i="39"/>
  <c r="AK3613" i="39" s="1"/>
  <c r="Z3614" i="39"/>
  <c r="AJ3614" i="39" s="1"/>
  <c r="AG3615" i="39"/>
  <c r="AF3616" i="39"/>
  <c r="AG3626" i="39"/>
  <c r="AJ3626" i="39"/>
  <c r="AI3626" i="39"/>
  <c r="AA3628" i="39"/>
  <c r="AK3628" i="39" s="1"/>
  <c r="X3628" i="39"/>
  <c r="AH3628" i="39" s="1"/>
  <c r="AB3628" i="39"/>
  <c r="AL3628" i="39" s="1"/>
  <c r="V3628" i="39"/>
  <c r="AA3634" i="39"/>
  <c r="AK3634" i="39" s="1"/>
  <c r="X3634" i="39"/>
  <c r="AH3634" i="39" s="1"/>
  <c r="AB3634" i="39"/>
  <c r="AL3634" i="39" s="1"/>
  <c r="V3634" i="39"/>
  <c r="AA3640" i="39"/>
  <c r="AK3640" i="39" s="1"/>
  <c r="X3640" i="39"/>
  <c r="AH3640" i="39" s="1"/>
  <c r="AB3640" i="39"/>
  <c r="AL3640" i="39" s="1"/>
  <c r="V3640" i="39"/>
  <c r="AA3646" i="39"/>
  <c r="AK3646" i="39" s="1"/>
  <c r="X3646" i="39"/>
  <c r="AH3646" i="39" s="1"/>
  <c r="AB3646" i="39"/>
  <c r="AL3646" i="39" s="1"/>
  <c r="V3646" i="39"/>
  <c r="AA3652" i="39"/>
  <c r="AK3652" i="39" s="1"/>
  <c r="X3652" i="39"/>
  <c r="AH3652" i="39" s="1"/>
  <c r="AB3652" i="39"/>
  <c r="AL3652" i="39" s="1"/>
  <c r="V3652" i="39"/>
  <c r="AL3670" i="39"/>
  <c r="AF3670" i="39"/>
  <c r="AG3670" i="39"/>
  <c r="AK3670" i="39"/>
  <c r="AJ3670" i="39"/>
  <c r="AH3670" i="39"/>
  <c r="AE3670" i="39" s="1"/>
  <c r="AI3673" i="39"/>
  <c r="AG3673" i="39"/>
  <c r="AL3673" i="39"/>
  <c r="AK3673" i="39"/>
  <c r="AH3673" i="39"/>
  <c r="AE3673" i="39" s="1"/>
  <c r="AF3673" i="39"/>
  <c r="AL3682" i="39"/>
  <c r="AF3682" i="39"/>
  <c r="AG3682" i="39"/>
  <c r="AK3682" i="39"/>
  <c r="AJ3682" i="39"/>
  <c r="AH3682" i="39"/>
  <c r="AE3682" i="39" s="1"/>
  <c r="AI3685" i="39"/>
  <c r="AG3685" i="39"/>
  <c r="AL3685" i="39"/>
  <c r="AK3685" i="39"/>
  <c r="AH3685" i="39"/>
  <c r="AE3685" i="39" s="1"/>
  <c r="AF3685" i="39"/>
  <c r="AL3694" i="39"/>
  <c r="AF3694" i="39"/>
  <c r="AG3694" i="39"/>
  <c r="AK3694" i="39"/>
  <c r="AJ3694" i="39"/>
  <c r="AH3694" i="39"/>
  <c r="AE3694" i="39" s="1"/>
  <c r="AI3697" i="39"/>
  <c r="AG3697" i="39"/>
  <c r="AL3697" i="39"/>
  <c r="AK3697" i="39"/>
  <c r="AH3697" i="39"/>
  <c r="AE3697" i="39" s="1"/>
  <c r="AF3697" i="39"/>
  <c r="AL3706" i="39"/>
  <c r="AF3706" i="39"/>
  <c r="AG3706" i="39"/>
  <c r="AK3706" i="39"/>
  <c r="AJ3706" i="39"/>
  <c r="AH3706" i="39"/>
  <c r="AE3706" i="39" s="1"/>
  <c r="AI3709" i="39"/>
  <c r="AG3709" i="39"/>
  <c r="AL3709" i="39"/>
  <c r="AK3709" i="39"/>
  <c r="AH3709" i="39"/>
  <c r="AE3709" i="39" s="1"/>
  <c r="AF3709" i="39"/>
  <c r="AL3718" i="39"/>
  <c r="AF3718" i="39"/>
  <c r="AG3718" i="39"/>
  <c r="AK3718" i="39"/>
  <c r="AJ3718" i="39"/>
  <c r="AH3718" i="39"/>
  <c r="AE3718" i="39" s="1"/>
  <c r="AI3721" i="39"/>
  <c r="AG3721" i="39"/>
  <c r="AL3721" i="39"/>
  <c r="AK3721" i="39"/>
  <c r="AH3721" i="39"/>
  <c r="AE3721" i="39" s="1"/>
  <c r="AF3721" i="39"/>
  <c r="AL3730" i="39"/>
  <c r="AF3730" i="39"/>
  <c r="AG3730" i="39"/>
  <c r="AK3730" i="39"/>
  <c r="AJ3730" i="39"/>
  <c r="AH3730" i="39"/>
  <c r="AE3730" i="39" s="1"/>
  <c r="AI3733" i="39"/>
  <c r="AG3733" i="39"/>
  <c r="AL3733" i="39"/>
  <c r="AK3733" i="39"/>
  <c r="AH3733" i="39"/>
  <c r="AE3733" i="39" s="1"/>
  <c r="AF3733" i="39"/>
  <c r="AL3742" i="39"/>
  <c r="AF3742" i="39"/>
  <c r="AG3742" i="39"/>
  <c r="AK3742" i="39"/>
  <c r="AJ3742" i="39"/>
  <c r="AH3742" i="39"/>
  <c r="AE3742" i="39" s="1"/>
  <c r="AI3745" i="39"/>
  <c r="AG3745" i="39"/>
  <c r="AL3745" i="39"/>
  <c r="AK3745" i="39"/>
  <c r="AH3745" i="39"/>
  <c r="AE3745" i="39" s="1"/>
  <c r="AF3745" i="39"/>
  <c r="AG3756" i="39"/>
  <c r="AL3756" i="39"/>
  <c r="AF3756" i="39"/>
  <c r="AJ3756" i="39"/>
  <c r="AI3756" i="39"/>
  <c r="AJ3541" i="39"/>
  <c r="AJ3543" i="39"/>
  <c r="AJ3547" i="39"/>
  <c r="X3553" i="39"/>
  <c r="AH3553" i="39" s="1"/>
  <c r="AE3553" i="39" s="1"/>
  <c r="X3555" i="39"/>
  <c r="AH3555" i="39" s="1"/>
  <c r="AJ3555" i="39"/>
  <c r="X3557" i="39"/>
  <c r="AH3557" i="39" s="1"/>
  <c r="AE3557" i="39" s="1"/>
  <c r="X3559" i="39"/>
  <c r="AH3559" i="39" s="1"/>
  <c r="X3561" i="39"/>
  <c r="AH3561" i="39" s="1"/>
  <c r="X3563" i="39"/>
  <c r="AH3563" i="39" s="1"/>
  <c r="AE3563" i="39" s="1"/>
  <c r="AD3563" i="39" s="1"/>
  <c r="X3565" i="39"/>
  <c r="AH3565" i="39" s="1"/>
  <c r="X3567" i="39"/>
  <c r="AH3567" i="39" s="1"/>
  <c r="AA3568" i="39"/>
  <c r="AK3568" i="39" s="1"/>
  <c r="X3569" i="39"/>
  <c r="AH3569" i="39" s="1"/>
  <c r="AJ3569" i="39"/>
  <c r="AA3570" i="39"/>
  <c r="AK3570" i="39" s="1"/>
  <c r="X3571" i="39"/>
  <c r="AH3571" i="39" s="1"/>
  <c r="AA3572" i="39"/>
  <c r="AK3572" i="39" s="1"/>
  <c r="X3573" i="39"/>
  <c r="AH3573" i="39" s="1"/>
  <c r="AE3573" i="39" s="1"/>
  <c r="AD3573" i="39" s="1"/>
  <c r="W3574" i="39"/>
  <c r="AK3574" i="39"/>
  <c r="V3575" i="39"/>
  <c r="AK3575" i="39"/>
  <c r="V3576" i="39"/>
  <c r="AB3577" i="39"/>
  <c r="AL3577" i="39" s="1"/>
  <c r="AB3578" i="39"/>
  <c r="AL3578" i="39" s="1"/>
  <c r="AA3579" i="39"/>
  <c r="AK3579" i="39" s="1"/>
  <c r="AH3579" i="39"/>
  <c r="AE3579" i="39" s="1"/>
  <c r="Z3580" i="39"/>
  <c r="AJ3580" i="39" s="1"/>
  <c r="AH3580" i="39"/>
  <c r="Z3581" i="39"/>
  <c r="AJ3581" i="39" s="1"/>
  <c r="AG3581" i="39"/>
  <c r="Y3582" i="39"/>
  <c r="AI3582" i="39" s="1"/>
  <c r="Y3583" i="39"/>
  <c r="AI3583" i="39" s="1"/>
  <c r="X3584" i="39"/>
  <c r="AH3584" i="39" s="1"/>
  <c r="W3585" i="39"/>
  <c r="AG3585" i="39" s="1"/>
  <c r="W3586" i="39"/>
  <c r="AK3586" i="39"/>
  <c r="V3587" i="39"/>
  <c r="AK3587" i="39"/>
  <c r="V3588" i="39"/>
  <c r="AB3589" i="39"/>
  <c r="AL3589" i="39" s="1"/>
  <c r="AB3590" i="39"/>
  <c r="AL3590" i="39" s="1"/>
  <c r="AA3591" i="39"/>
  <c r="AK3591" i="39" s="1"/>
  <c r="AH3591" i="39"/>
  <c r="AE3591" i="39" s="1"/>
  <c r="Z3592" i="39"/>
  <c r="AJ3592" i="39" s="1"/>
  <c r="AH3592" i="39"/>
  <c r="Z3593" i="39"/>
  <c r="AJ3593" i="39" s="1"/>
  <c r="AG3593" i="39"/>
  <c r="Y3594" i="39"/>
  <c r="AI3594" i="39" s="1"/>
  <c r="Y3595" i="39"/>
  <c r="AI3595" i="39" s="1"/>
  <c r="X3596" i="39"/>
  <c r="AH3596" i="39" s="1"/>
  <c r="AE3596" i="39" s="1"/>
  <c r="W3597" i="39"/>
  <c r="W3598" i="39"/>
  <c r="AG3598" i="39" s="1"/>
  <c r="AK3598" i="39"/>
  <c r="V3599" i="39"/>
  <c r="V3600" i="39"/>
  <c r="AB3601" i="39"/>
  <c r="AL3601" i="39" s="1"/>
  <c r="AB3602" i="39"/>
  <c r="AL3602" i="39" s="1"/>
  <c r="AA3603" i="39"/>
  <c r="AK3603" i="39" s="1"/>
  <c r="AH3603" i="39"/>
  <c r="Z3604" i="39"/>
  <c r="AH3604" i="39"/>
  <c r="AE3604" i="39" s="1"/>
  <c r="AD3604" i="39" s="1"/>
  <c r="Z3605" i="39"/>
  <c r="AJ3605" i="39" s="1"/>
  <c r="AG3605" i="39"/>
  <c r="Y3606" i="39"/>
  <c r="AI3606" i="39" s="1"/>
  <c r="Y3607" i="39"/>
  <c r="AI3607" i="39" s="1"/>
  <c r="X3608" i="39"/>
  <c r="AH3608" i="39" s="1"/>
  <c r="W3609" i="39"/>
  <c r="AG3609" i="39" s="1"/>
  <c r="W3610" i="39"/>
  <c r="AG3610" i="39" s="1"/>
  <c r="AK3610" i="39"/>
  <c r="V3611" i="39"/>
  <c r="V3612" i="39"/>
  <c r="AB3613" i="39"/>
  <c r="AL3613" i="39" s="1"/>
  <c r="AB3614" i="39"/>
  <c r="AL3614" i="39" s="1"/>
  <c r="AA3615" i="39"/>
  <c r="AH3615" i="39"/>
  <c r="Z3616" i="39"/>
  <c r="AJ3616" i="39" s="1"/>
  <c r="AH3616" i="39"/>
  <c r="Z3617" i="39"/>
  <c r="AJ3617" i="39" s="1"/>
  <c r="AG3617" i="39"/>
  <c r="Y3618" i="39"/>
  <c r="AI3618" i="39" s="1"/>
  <c r="Y3619" i="39"/>
  <c r="AI3619" i="39" s="1"/>
  <c r="X3620" i="39"/>
  <c r="AH3620" i="39" s="1"/>
  <c r="W3621" i="39"/>
  <c r="AG3621" i="39" s="1"/>
  <c r="W3622" i="39"/>
  <c r="AG3622" i="39" s="1"/>
  <c r="AK3622" i="39"/>
  <c r="V3623" i="39"/>
  <c r="V3624" i="39"/>
  <c r="Y3625" i="39"/>
  <c r="AI3625" i="39" s="1"/>
  <c r="AA3626" i="39"/>
  <c r="AK3626" i="39" s="1"/>
  <c r="X3626" i="39"/>
  <c r="AH3626" i="39" s="1"/>
  <c r="AB3626" i="39"/>
  <c r="AL3626" i="39" s="1"/>
  <c r="V3627" i="39"/>
  <c r="AF3628" i="39"/>
  <c r="X3629" i="39"/>
  <c r="AH3629" i="39" s="1"/>
  <c r="AE3629" i="39" s="1"/>
  <c r="AA3629" i="39"/>
  <c r="AK3629" i="39" s="1"/>
  <c r="Y3629" i="39"/>
  <c r="AI3629" i="39" s="1"/>
  <c r="AG3630" i="39"/>
  <c r="AJ3630" i="39"/>
  <c r="Z3631" i="39"/>
  <c r="AJ3631" i="39" s="1"/>
  <c r="Y3632" i="39"/>
  <c r="AI3632" i="39" s="1"/>
  <c r="V3633" i="39"/>
  <c r="AF3634" i="39"/>
  <c r="X3635" i="39"/>
  <c r="AH3635" i="39" s="1"/>
  <c r="AE3635" i="39" s="1"/>
  <c r="AA3635" i="39"/>
  <c r="AK3635" i="39" s="1"/>
  <c r="Y3635" i="39"/>
  <c r="AI3635" i="39" s="1"/>
  <c r="AG3636" i="39"/>
  <c r="AJ3636" i="39"/>
  <c r="Z3637" i="39"/>
  <c r="Y3638" i="39"/>
  <c r="AI3638" i="39" s="1"/>
  <c r="V3639" i="39"/>
  <c r="AF3640" i="39"/>
  <c r="X3641" i="39"/>
  <c r="AH3641" i="39" s="1"/>
  <c r="AE3641" i="39" s="1"/>
  <c r="AA3641" i="39"/>
  <c r="Y3641" i="39"/>
  <c r="AI3641" i="39" s="1"/>
  <c r="AG3642" i="39"/>
  <c r="AJ3642" i="39"/>
  <c r="Z3643" i="39"/>
  <c r="AJ3643" i="39" s="1"/>
  <c r="Y3644" i="39"/>
  <c r="AI3644" i="39" s="1"/>
  <c r="V3645" i="39"/>
  <c r="AF3646" i="39"/>
  <c r="X3647" i="39"/>
  <c r="AH3647" i="39" s="1"/>
  <c r="AE3647" i="39" s="1"/>
  <c r="AA3647" i="39"/>
  <c r="AK3647" i="39" s="1"/>
  <c r="Y3647" i="39"/>
  <c r="AI3647" i="39" s="1"/>
  <c r="AG3648" i="39"/>
  <c r="AJ3648" i="39"/>
  <c r="Z3649" i="39"/>
  <c r="Y3650" i="39"/>
  <c r="AI3650" i="39" s="1"/>
  <c r="V3651" i="39"/>
  <c r="AF3652" i="39"/>
  <c r="X3653" i="39"/>
  <c r="AH3653" i="39" s="1"/>
  <c r="AE3653" i="39" s="1"/>
  <c r="AA3653" i="39"/>
  <c r="AK3653" i="39" s="1"/>
  <c r="Y3653" i="39"/>
  <c r="AI3653" i="39" s="1"/>
  <c r="AG3654" i="39"/>
  <c r="AJ3654" i="39"/>
  <c r="Z3655" i="39"/>
  <c r="AJ3655" i="39" s="1"/>
  <c r="X3657" i="39"/>
  <c r="AH3657" i="39" s="1"/>
  <c r="AB3657" i="39"/>
  <c r="AL3657" i="39" s="1"/>
  <c r="V3657" i="39"/>
  <c r="AA3657" i="39"/>
  <c r="AK3657" i="39" s="1"/>
  <c r="Y3657" i="39"/>
  <c r="AI3657" i="39" s="1"/>
  <c r="W3658" i="39"/>
  <c r="AA3660" i="39"/>
  <c r="AK3660" i="39" s="1"/>
  <c r="Y3660" i="39"/>
  <c r="AI3660" i="39" s="1"/>
  <c r="X3660" i="39"/>
  <c r="AH3660" i="39" s="1"/>
  <c r="AB3660" i="39"/>
  <c r="AL3660" i="39" s="1"/>
  <c r="V3660" i="39"/>
  <c r="W3661" i="39"/>
  <c r="X3663" i="39"/>
  <c r="AH3663" i="39" s="1"/>
  <c r="AB3663" i="39"/>
  <c r="AL3663" i="39" s="1"/>
  <c r="V3663" i="39"/>
  <c r="AA3663" i="39"/>
  <c r="AK3663" i="39" s="1"/>
  <c r="Y3663" i="39"/>
  <c r="AI3663" i="39" s="1"/>
  <c r="W3664" i="39"/>
  <c r="AA3666" i="39"/>
  <c r="AK3666" i="39" s="1"/>
  <c r="Y3666" i="39"/>
  <c r="AI3666" i="39" s="1"/>
  <c r="X3666" i="39"/>
  <c r="AH3666" i="39" s="1"/>
  <c r="AB3666" i="39"/>
  <c r="AL3666" i="39" s="1"/>
  <c r="V3666" i="39"/>
  <c r="W3667" i="39"/>
  <c r="AL3672" i="39"/>
  <c r="AF3672" i="39"/>
  <c r="AG3672" i="39"/>
  <c r="AK3672" i="39"/>
  <c r="AJ3672" i="39"/>
  <c r="AH3672" i="39"/>
  <c r="AE3672" i="39" s="1"/>
  <c r="AI3675" i="39"/>
  <c r="AG3675" i="39"/>
  <c r="AL3675" i="39"/>
  <c r="AH3675" i="39"/>
  <c r="AE3675" i="39" s="1"/>
  <c r="AF3675" i="39"/>
  <c r="AL3684" i="39"/>
  <c r="AF3684" i="39"/>
  <c r="AG3684" i="39"/>
  <c r="AK3684" i="39"/>
  <c r="AJ3684" i="39"/>
  <c r="AH3684" i="39"/>
  <c r="AE3684" i="39" s="1"/>
  <c r="AI3687" i="39"/>
  <c r="AG3687" i="39"/>
  <c r="AL3687" i="39"/>
  <c r="AH3687" i="39"/>
  <c r="AF3687" i="39"/>
  <c r="AL3696" i="39"/>
  <c r="AF3696" i="39"/>
  <c r="AG3696" i="39"/>
  <c r="AK3696" i="39"/>
  <c r="AJ3696" i="39"/>
  <c r="AH3696" i="39"/>
  <c r="AE3696" i="39" s="1"/>
  <c r="AI3699" i="39"/>
  <c r="AG3699" i="39"/>
  <c r="AL3699" i="39"/>
  <c r="AH3699" i="39"/>
  <c r="AF3699" i="39"/>
  <c r="AL3708" i="39"/>
  <c r="AF3708" i="39"/>
  <c r="AG3708" i="39"/>
  <c r="AK3708" i="39"/>
  <c r="AJ3708" i="39"/>
  <c r="AH3708" i="39"/>
  <c r="AE3708" i="39" s="1"/>
  <c r="AI3711" i="39"/>
  <c r="AG3711" i="39"/>
  <c r="AL3711" i="39"/>
  <c r="AH3711" i="39"/>
  <c r="AF3711" i="39"/>
  <c r="AL3720" i="39"/>
  <c r="AF3720" i="39"/>
  <c r="AG3720" i="39"/>
  <c r="AK3720" i="39"/>
  <c r="AJ3720" i="39"/>
  <c r="AH3720" i="39"/>
  <c r="AE3720" i="39" s="1"/>
  <c r="AI3723" i="39"/>
  <c r="AG3723" i="39"/>
  <c r="AL3723" i="39"/>
  <c r="AH3723" i="39"/>
  <c r="AE3723" i="39" s="1"/>
  <c r="AF3723" i="39"/>
  <c r="AL3732" i="39"/>
  <c r="AF3732" i="39"/>
  <c r="AG3732" i="39"/>
  <c r="AK3732" i="39"/>
  <c r="AJ3732" i="39"/>
  <c r="AH3732" i="39"/>
  <c r="AE3732" i="39" s="1"/>
  <c r="AI3735" i="39"/>
  <c r="AG3735" i="39"/>
  <c r="AL3735" i="39"/>
  <c r="AH3735" i="39"/>
  <c r="AE3735" i="39" s="1"/>
  <c r="AF3735" i="39"/>
  <c r="AL3744" i="39"/>
  <c r="AF3744" i="39"/>
  <c r="AG3744" i="39"/>
  <c r="AK3744" i="39"/>
  <c r="AJ3744" i="39"/>
  <c r="AH3744" i="39"/>
  <c r="AE3744" i="39" s="1"/>
  <c r="AI3747" i="39"/>
  <c r="AG3747" i="39"/>
  <c r="AL3747" i="39"/>
  <c r="AI3749" i="39"/>
  <c r="AG3749" i="39"/>
  <c r="AL3749" i="39"/>
  <c r="AI3751" i="39"/>
  <c r="AG3751" i="39"/>
  <c r="AL3751" i="39"/>
  <c r="AI3753" i="39"/>
  <c r="AG3753" i="39"/>
  <c r="AL3753" i="39"/>
  <c r="Y3553" i="39"/>
  <c r="AI3553" i="39" s="1"/>
  <c r="Y3555" i="39"/>
  <c r="AI3555" i="39" s="1"/>
  <c r="Y3557" i="39"/>
  <c r="AI3557" i="39" s="1"/>
  <c r="Y3559" i="39"/>
  <c r="AI3559" i="39" s="1"/>
  <c r="Y3561" i="39"/>
  <c r="AI3561" i="39" s="1"/>
  <c r="Y3563" i="39"/>
  <c r="AI3563" i="39" s="1"/>
  <c r="Y3565" i="39"/>
  <c r="AI3565" i="39" s="1"/>
  <c r="Y3567" i="39"/>
  <c r="AI3567" i="39" s="1"/>
  <c r="V3568" i="39"/>
  <c r="AB3568" i="39"/>
  <c r="AL3568" i="39" s="1"/>
  <c r="Y3569" i="39"/>
  <c r="AI3569" i="39" s="1"/>
  <c r="V3570" i="39"/>
  <c r="AB3570" i="39"/>
  <c r="AL3570" i="39" s="1"/>
  <c r="Y3571" i="39"/>
  <c r="AI3571" i="39" s="1"/>
  <c r="V3572" i="39"/>
  <c r="AB3572" i="39"/>
  <c r="AL3572" i="39" s="1"/>
  <c r="AJ3573" i="39"/>
  <c r="Y3573" i="39"/>
  <c r="AI3573" i="39" s="1"/>
  <c r="AF3573" i="39"/>
  <c r="X3574" i="39"/>
  <c r="AH3574" i="39" s="1"/>
  <c r="AE3574" i="39" s="1"/>
  <c r="W3575" i="39"/>
  <c r="AG3575" i="39" s="1"/>
  <c r="W3576" i="39"/>
  <c r="AG3576" i="39" s="1"/>
  <c r="V3577" i="39"/>
  <c r="V3578" i="39"/>
  <c r="AI3579" i="39"/>
  <c r="AI3580" i="39"/>
  <c r="AA3581" i="39"/>
  <c r="AK3581" i="39" s="1"/>
  <c r="Z3582" i="39"/>
  <c r="AJ3582" i="39" s="1"/>
  <c r="Z3583" i="39"/>
  <c r="AJ3583" i="39" s="1"/>
  <c r="AG3583" i="39"/>
  <c r="AG3584" i="39"/>
  <c r="Y3584" i="39"/>
  <c r="AI3584" i="39" s="1"/>
  <c r="AF3584" i="39"/>
  <c r="Y3585" i="39"/>
  <c r="AI3585" i="39" s="1"/>
  <c r="AF3585" i="39"/>
  <c r="X3586" i="39"/>
  <c r="W3587" i="39"/>
  <c r="AG3587" i="39" s="1"/>
  <c r="AL3587" i="39"/>
  <c r="W3588" i="39"/>
  <c r="AG3588" i="39" s="1"/>
  <c r="V3589" i="39"/>
  <c r="V3590" i="39"/>
  <c r="AI3591" i="39"/>
  <c r="AI3592" i="39"/>
  <c r="AA3593" i="39"/>
  <c r="AK3593" i="39" s="1"/>
  <c r="Z3594" i="39"/>
  <c r="AJ3594" i="39" s="1"/>
  <c r="Z3595" i="39"/>
  <c r="AJ3595" i="39" s="1"/>
  <c r="AG3595" i="39"/>
  <c r="AG3596" i="39"/>
  <c r="Y3596" i="39"/>
  <c r="AI3596" i="39" s="1"/>
  <c r="AF3596" i="39"/>
  <c r="Y3597" i="39"/>
  <c r="AI3597" i="39" s="1"/>
  <c r="AF3597" i="39"/>
  <c r="X3598" i="39"/>
  <c r="AH3598" i="39" s="1"/>
  <c r="AE3598" i="39" s="1"/>
  <c r="W3599" i="39"/>
  <c r="AL3599" i="39"/>
  <c r="W3600" i="39"/>
  <c r="AG3600" i="39" s="1"/>
  <c r="V3601" i="39"/>
  <c r="V3602" i="39"/>
  <c r="AI3603" i="39"/>
  <c r="AI3604" i="39"/>
  <c r="AA3605" i="39"/>
  <c r="AK3605" i="39" s="1"/>
  <c r="Z3606" i="39"/>
  <c r="AJ3606" i="39" s="1"/>
  <c r="Z3607" i="39"/>
  <c r="AJ3607" i="39" s="1"/>
  <c r="AG3607" i="39"/>
  <c r="AG3608" i="39"/>
  <c r="Y3608" i="39"/>
  <c r="AI3608" i="39" s="1"/>
  <c r="AF3608" i="39"/>
  <c r="Y3609" i="39"/>
  <c r="AI3609" i="39" s="1"/>
  <c r="AF3609" i="39"/>
  <c r="X3610" i="39"/>
  <c r="W3611" i="39"/>
  <c r="AG3611" i="39" s="1"/>
  <c r="AL3611" i="39"/>
  <c r="W3612" i="39"/>
  <c r="AG3612" i="39" s="1"/>
  <c r="V3613" i="39"/>
  <c r="V3614" i="39"/>
  <c r="AI3615" i="39"/>
  <c r="AI3616" i="39"/>
  <c r="AA3617" i="39"/>
  <c r="AK3617" i="39" s="1"/>
  <c r="Z3618" i="39"/>
  <c r="AJ3618" i="39" s="1"/>
  <c r="Z3619" i="39"/>
  <c r="AJ3619" i="39" s="1"/>
  <c r="AG3619" i="39"/>
  <c r="AG3620" i="39"/>
  <c r="Y3620" i="39"/>
  <c r="AI3620" i="39" s="1"/>
  <c r="AF3620" i="39"/>
  <c r="Y3621" i="39"/>
  <c r="AI3621" i="39" s="1"/>
  <c r="AF3621" i="39"/>
  <c r="X3622" i="39"/>
  <c r="AH3622" i="39" s="1"/>
  <c r="AE3622" i="39" s="1"/>
  <c r="W3623" i="39"/>
  <c r="AG3623" i="39" s="1"/>
  <c r="AL3623" i="39"/>
  <c r="W3624" i="39"/>
  <c r="AG3624" i="39" s="1"/>
  <c r="AJ3625" i="39"/>
  <c r="AG3625" i="39"/>
  <c r="W3627" i="39"/>
  <c r="W3628" i="39"/>
  <c r="AG3628" i="39" s="1"/>
  <c r="AA3630" i="39"/>
  <c r="AK3630" i="39" s="1"/>
  <c r="X3630" i="39"/>
  <c r="AH3630" i="39" s="1"/>
  <c r="AE3630" i="39" s="1"/>
  <c r="AB3630" i="39"/>
  <c r="AL3630" i="39" s="1"/>
  <c r="V3630" i="39"/>
  <c r="W3633" i="39"/>
  <c r="AG3633" i="39" s="1"/>
  <c r="W3634" i="39"/>
  <c r="AG3634" i="39" s="1"/>
  <c r="AA3636" i="39"/>
  <c r="AK3636" i="39" s="1"/>
  <c r="X3636" i="39"/>
  <c r="AH3636" i="39" s="1"/>
  <c r="AE3636" i="39" s="1"/>
  <c r="AB3636" i="39"/>
  <c r="AL3636" i="39" s="1"/>
  <c r="V3636" i="39"/>
  <c r="AJ3637" i="39"/>
  <c r="W3639" i="39"/>
  <c r="W3640" i="39"/>
  <c r="AG3640" i="39" s="1"/>
  <c r="AA3642" i="39"/>
  <c r="AK3642" i="39" s="1"/>
  <c r="X3642" i="39"/>
  <c r="AH3642" i="39" s="1"/>
  <c r="AE3642" i="39" s="1"/>
  <c r="AB3642" i="39"/>
  <c r="AL3642" i="39" s="1"/>
  <c r="V3642" i="39"/>
  <c r="W3645" i="39"/>
  <c r="AG3645" i="39" s="1"/>
  <c r="W3646" i="39"/>
  <c r="AG3646" i="39" s="1"/>
  <c r="AA3648" i="39"/>
  <c r="AK3648" i="39" s="1"/>
  <c r="X3648" i="39"/>
  <c r="AH3648" i="39" s="1"/>
  <c r="AE3648" i="39" s="1"/>
  <c r="AB3648" i="39"/>
  <c r="AL3648" i="39" s="1"/>
  <c r="V3648" i="39"/>
  <c r="AJ3649" i="39"/>
  <c r="W3651" i="39"/>
  <c r="W3652" i="39"/>
  <c r="AG3652" i="39" s="1"/>
  <c r="AA3654" i="39"/>
  <c r="AK3654" i="39" s="1"/>
  <c r="X3654" i="39"/>
  <c r="AH3654" i="39" s="1"/>
  <c r="AE3654" i="39" s="1"/>
  <c r="AB3654" i="39"/>
  <c r="AL3654" i="39" s="1"/>
  <c r="V3654" i="39"/>
  <c r="AG3656" i="39"/>
  <c r="Z3658" i="39"/>
  <c r="AJ3658" i="39" s="1"/>
  <c r="AJ3659" i="39"/>
  <c r="Z3661" i="39"/>
  <c r="AJ3661" i="39" s="1"/>
  <c r="AG3662" i="39"/>
  <c r="Z3664" i="39"/>
  <c r="AJ3665" i="39"/>
  <c r="Z3667" i="39"/>
  <c r="AJ3667" i="39" s="1"/>
  <c r="AJ3668" i="39"/>
  <c r="AL3674" i="39"/>
  <c r="AF3674" i="39"/>
  <c r="AG3674" i="39"/>
  <c r="AK3674" i="39"/>
  <c r="AJ3674" i="39"/>
  <c r="AH3674" i="39"/>
  <c r="AE3674" i="39" s="1"/>
  <c r="AI3677" i="39"/>
  <c r="AG3677" i="39"/>
  <c r="AL3677" i="39"/>
  <c r="AH3677" i="39"/>
  <c r="AE3677" i="39" s="1"/>
  <c r="AF3677" i="39"/>
  <c r="AL3686" i="39"/>
  <c r="AF3686" i="39"/>
  <c r="AG3686" i="39"/>
  <c r="AK3686" i="39"/>
  <c r="AJ3686" i="39"/>
  <c r="AH3686" i="39"/>
  <c r="AE3686" i="39" s="1"/>
  <c r="AI3689" i="39"/>
  <c r="AG3689" i="39"/>
  <c r="AL3689" i="39"/>
  <c r="AH3689" i="39"/>
  <c r="AE3689" i="39" s="1"/>
  <c r="AF3689" i="39"/>
  <c r="AL3698" i="39"/>
  <c r="AF3698" i="39"/>
  <c r="AG3698" i="39"/>
  <c r="AK3698" i="39"/>
  <c r="AJ3698" i="39"/>
  <c r="AH3698" i="39"/>
  <c r="AE3698" i="39" s="1"/>
  <c r="AI3701" i="39"/>
  <c r="AG3701" i="39"/>
  <c r="AL3701" i="39"/>
  <c r="AH3701" i="39"/>
  <c r="AF3701" i="39"/>
  <c r="AL3710" i="39"/>
  <c r="AF3710" i="39"/>
  <c r="AG3710" i="39"/>
  <c r="AK3710" i="39"/>
  <c r="AJ3710" i="39"/>
  <c r="AH3710" i="39"/>
  <c r="AE3710" i="39" s="1"/>
  <c r="AI3713" i="39"/>
  <c r="AG3713" i="39"/>
  <c r="AL3713" i="39"/>
  <c r="AH3713" i="39"/>
  <c r="AF3713" i="39"/>
  <c r="AL3722" i="39"/>
  <c r="AF3722" i="39"/>
  <c r="AG3722" i="39"/>
  <c r="AK3722" i="39"/>
  <c r="AJ3722" i="39"/>
  <c r="AH3722" i="39"/>
  <c r="AE3722" i="39" s="1"/>
  <c r="AI3725" i="39"/>
  <c r="AG3725" i="39"/>
  <c r="AL3725" i="39"/>
  <c r="AH3725" i="39"/>
  <c r="AF3725" i="39"/>
  <c r="AL3734" i="39"/>
  <c r="AF3734" i="39"/>
  <c r="AG3734" i="39"/>
  <c r="AK3734" i="39"/>
  <c r="AJ3734" i="39"/>
  <c r="AH3734" i="39"/>
  <c r="AE3734" i="39" s="1"/>
  <c r="AI3737" i="39"/>
  <c r="AG3737" i="39"/>
  <c r="AL3737" i="39"/>
  <c r="AH3737" i="39"/>
  <c r="AE3737" i="39" s="1"/>
  <c r="AF3737" i="39"/>
  <c r="AL3746" i="39"/>
  <c r="AF3746" i="39"/>
  <c r="AG3746" i="39"/>
  <c r="AK3746" i="39"/>
  <c r="AJ3746" i="39"/>
  <c r="AH3746" i="39"/>
  <c r="AE3746" i="39" s="1"/>
  <c r="AL3748" i="39"/>
  <c r="AF3748" i="39"/>
  <c r="AG3748" i="39"/>
  <c r="AK3748" i="39"/>
  <c r="AJ3748" i="39"/>
  <c r="AH3748" i="39"/>
  <c r="AE3748" i="39" s="1"/>
  <c r="AL3750" i="39"/>
  <c r="AF3750" i="39"/>
  <c r="AG3750" i="39"/>
  <c r="AK3750" i="39"/>
  <c r="AJ3750" i="39"/>
  <c r="AH3750" i="39"/>
  <c r="AE3750" i="39" s="1"/>
  <c r="AL3752" i="39"/>
  <c r="AF3752" i="39"/>
  <c r="AG3752" i="39"/>
  <c r="AK3752" i="39"/>
  <c r="AJ3752" i="39"/>
  <c r="AH3752" i="39"/>
  <c r="AE3752" i="39" s="1"/>
  <c r="AG3754" i="39"/>
  <c r="AL3754" i="39"/>
  <c r="AF3754" i="39"/>
  <c r="AH3754" i="39"/>
  <c r="AE3754" i="39" s="1"/>
  <c r="AK3754" i="39"/>
  <c r="AI3754" i="39"/>
  <c r="AJ3755" i="39"/>
  <c r="AI3755" i="39"/>
  <c r="X3757" i="39"/>
  <c r="AH3757" i="39" s="1"/>
  <c r="AE3757" i="39" s="1"/>
  <c r="W3757" i="39"/>
  <c r="AG3757" i="39" s="1"/>
  <c r="Z3757" i="39"/>
  <c r="AJ3757" i="39" s="1"/>
  <c r="V3757" i="39"/>
  <c r="AA3757" i="39"/>
  <c r="AK3757" i="39" s="1"/>
  <c r="AI3762" i="39"/>
  <c r="AG3768" i="39"/>
  <c r="AL3768" i="39"/>
  <c r="AF3768" i="39"/>
  <c r="AJ3768" i="39"/>
  <c r="AK3768" i="39"/>
  <c r="AH3768" i="39"/>
  <c r="AE3768" i="39" s="1"/>
  <c r="Z3553" i="39"/>
  <c r="AJ3553" i="39" s="1"/>
  <c r="Z3555" i="39"/>
  <c r="Z3557" i="39"/>
  <c r="AJ3557" i="39" s="1"/>
  <c r="Z3559" i="39"/>
  <c r="AJ3559" i="39" s="1"/>
  <c r="Z3561" i="39"/>
  <c r="AJ3561" i="39" s="1"/>
  <c r="Z3563" i="39"/>
  <c r="AJ3563" i="39" s="1"/>
  <c r="Z3565" i="39"/>
  <c r="AJ3565" i="39" s="1"/>
  <c r="Z3567" i="39"/>
  <c r="AJ3567" i="39" s="1"/>
  <c r="W3568" i="39"/>
  <c r="AG3568" i="39" s="1"/>
  <c r="Z3569" i="39"/>
  <c r="W3570" i="39"/>
  <c r="AG3570" i="39" s="1"/>
  <c r="Z3571" i="39"/>
  <c r="AJ3571" i="39" s="1"/>
  <c r="W3572" i="39"/>
  <c r="AG3572" i="39" s="1"/>
  <c r="Z3573" i="39"/>
  <c r="AG3574" i="39"/>
  <c r="AF3574" i="39"/>
  <c r="W3577" i="39"/>
  <c r="AG3577" i="39" s="1"/>
  <c r="W3578" i="39"/>
  <c r="AA3583" i="39"/>
  <c r="AK3583" i="39" s="1"/>
  <c r="Z3584" i="39"/>
  <c r="AJ3584" i="39" s="1"/>
  <c r="AG3586" i="39"/>
  <c r="AF3586" i="39"/>
  <c r="W3589" i="39"/>
  <c r="AG3589" i="39" s="1"/>
  <c r="W3590" i="39"/>
  <c r="AG3590" i="39" s="1"/>
  <c r="AA3595" i="39"/>
  <c r="AK3595" i="39" s="1"/>
  <c r="Z3596" i="39"/>
  <c r="AJ3596" i="39" s="1"/>
  <c r="AG3597" i="39"/>
  <c r="AF3598" i="39"/>
  <c r="W3601" i="39"/>
  <c r="AG3601" i="39" s="1"/>
  <c r="W3602" i="39"/>
  <c r="AG3602" i="39" s="1"/>
  <c r="AJ3604" i="39"/>
  <c r="AA3607" i="39"/>
  <c r="AK3607" i="39" s="1"/>
  <c r="Z3608" i="39"/>
  <c r="AJ3608" i="39" s="1"/>
  <c r="AF3610" i="39"/>
  <c r="W3613" i="39"/>
  <c r="AG3613" i="39" s="1"/>
  <c r="W3614" i="39"/>
  <c r="AG3614" i="39" s="1"/>
  <c r="AK3615" i="39"/>
  <c r="AA3619" i="39"/>
  <c r="AK3619" i="39" s="1"/>
  <c r="Z3620" i="39"/>
  <c r="AJ3620" i="39" s="1"/>
  <c r="AF3622" i="39"/>
  <c r="X3625" i="39"/>
  <c r="AH3625" i="39" s="1"/>
  <c r="AE3625" i="39" s="1"/>
  <c r="AA3625" i="39"/>
  <c r="AK3625" i="39" s="1"/>
  <c r="AB3625" i="39"/>
  <c r="AL3625" i="39" s="1"/>
  <c r="Y3628" i="39"/>
  <c r="AI3628" i="39" s="1"/>
  <c r="X3631" i="39"/>
  <c r="AH3631" i="39" s="1"/>
  <c r="AA3631" i="39"/>
  <c r="AK3631" i="39" s="1"/>
  <c r="Y3631" i="39"/>
  <c r="AI3631" i="39" s="1"/>
  <c r="AG3632" i="39"/>
  <c r="AJ3632" i="39"/>
  <c r="Y3634" i="39"/>
  <c r="AI3634" i="39" s="1"/>
  <c r="X3637" i="39"/>
  <c r="AH3637" i="39" s="1"/>
  <c r="AA3637" i="39"/>
  <c r="Y3637" i="39"/>
  <c r="AI3637" i="39" s="1"/>
  <c r="AG3638" i="39"/>
  <c r="AJ3638" i="39"/>
  <c r="Y3640" i="39"/>
  <c r="AI3640" i="39" s="1"/>
  <c r="X3643" i="39"/>
  <c r="AH3643" i="39" s="1"/>
  <c r="AA3643" i="39"/>
  <c r="AK3643" i="39" s="1"/>
  <c r="Y3643" i="39"/>
  <c r="AI3643" i="39" s="1"/>
  <c r="AG3644" i="39"/>
  <c r="AJ3644" i="39"/>
  <c r="Y3646" i="39"/>
  <c r="AI3646" i="39" s="1"/>
  <c r="X3649" i="39"/>
  <c r="AH3649" i="39" s="1"/>
  <c r="AA3649" i="39"/>
  <c r="AK3649" i="39" s="1"/>
  <c r="Y3649" i="39"/>
  <c r="AI3649" i="39" s="1"/>
  <c r="AG3650" i="39"/>
  <c r="AJ3650" i="39"/>
  <c r="Y3652" i="39"/>
  <c r="AI3652" i="39" s="1"/>
  <c r="X3655" i="39"/>
  <c r="AH3655" i="39" s="1"/>
  <c r="AA3655" i="39"/>
  <c r="AK3655" i="39" s="1"/>
  <c r="Y3655" i="39"/>
  <c r="AI3655" i="39" s="1"/>
  <c r="AA3656" i="39"/>
  <c r="AK3656" i="39" s="1"/>
  <c r="Y3656" i="39"/>
  <c r="AI3656" i="39" s="1"/>
  <c r="X3656" i="39"/>
  <c r="AB3656" i="39"/>
  <c r="AL3656" i="39" s="1"/>
  <c r="V3656" i="39"/>
  <c r="X3659" i="39"/>
  <c r="AH3659" i="39" s="1"/>
  <c r="AE3659" i="39" s="1"/>
  <c r="AB3659" i="39"/>
  <c r="AL3659" i="39" s="1"/>
  <c r="V3659" i="39"/>
  <c r="AA3659" i="39"/>
  <c r="Y3659" i="39"/>
  <c r="AI3659" i="39" s="1"/>
  <c r="AA3662" i="39"/>
  <c r="Y3662" i="39"/>
  <c r="AI3662" i="39" s="1"/>
  <c r="X3662" i="39"/>
  <c r="AH3662" i="39" s="1"/>
  <c r="AB3662" i="39"/>
  <c r="AL3662" i="39" s="1"/>
  <c r="V3662" i="39"/>
  <c r="X3665" i="39"/>
  <c r="AH3665" i="39" s="1"/>
  <c r="AB3665" i="39"/>
  <c r="AL3665" i="39" s="1"/>
  <c r="V3665" i="39"/>
  <c r="AA3665" i="39"/>
  <c r="Y3665" i="39"/>
  <c r="AI3665" i="39" s="1"/>
  <c r="AA3668" i="39"/>
  <c r="Y3668" i="39"/>
  <c r="AI3668" i="39" s="1"/>
  <c r="X3668" i="39"/>
  <c r="AH3668" i="39" s="1"/>
  <c r="AE3668" i="39" s="1"/>
  <c r="AB3668" i="39"/>
  <c r="AL3668" i="39" s="1"/>
  <c r="V3668" i="39"/>
  <c r="AL3676" i="39"/>
  <c r="AF3676" i="39"/>
  <c r="AG3676" i="39"/>
  <c r="AK3676" i="39"/>
  <c r="AJ3676" i="39"/>
  <c r="AH3676" i="39"/>
  <c r="AE3676" i="39" s="1"/>
  <c r="AI3679" i="39"/>
  <c r="AG3679" i="39"/>
  <c r="AL3679" i="39"/>
  <c r="AH3679" i="39"/>
  <c r="AF3679" i="39"/>
  <c r="AL3688" i="39"/>
  <c r="AF3688" i="39"/>
  <c r="AG3688" i="39"/>
  <c r="AK3688" i="39"/>
  <c r="AJ3688" i="39"/>
  <c r="AH3688" i="39"/>
  <c r="AE3688" i="39" s="1"/>
  <c r="AI3691" i="39"/>
  <c r="AG3691" i="39"/>
  <c r="AL3691" i="39"/>
  <c r="AH3691" i="39"/>
  <c r="AE3691" i="39" s="1"/>
  <c r="AF3691" i="39"/>
  <c r="AL3700" i="39"/>
  <c r="AF3700" i="39"/>
  <c r="AG3700" i="39"/>
  <c r="AK3700" i="39"/>
  <c r="AJ3700" i="39"/>
  <c r="AH3700" i="39"/>
  <c r="AE3700" i="39" s="1"/>
  <c r="AI3703" i="39"/>
  <c r="AG3703" i="39"/>
  <c r="AL3703" i="39"/>
  <c r="AH3703" i="39"/>
  <c r="AE3703" i="39" s="1"/>
  <c r="AF3703" i="39"/>
  <c r="AL3712" i="39"/>
  <c r="AF3712" i="39"/>
  <c r="AG3712" i="39"/>
  <c r="AK3712" i="39"/>
  <c r="AJ3712" i="39"/>
  <c r="AH3712" i="39"/>
  <c r="AE3712" i="39" s="1"/>
  <c r="AI3715" i="39"/>
  <c r="AG3715" i="39"/>
  <c r="AL3715" i="39"/>
  <c r="AH3715" i="39"/>
  <c r="AE3715" i="39" s="1"/>
  <c r="AF3715" i="39"/>
  <c r="AL3724" i="39"/>
  <c r="AF3724" i="39"/>
  <c r="AG3724" i="39"/>
  <c r="AK3724" i="39"/>
  <c r="AJ3724" i="39"/>
  <c r="AH3724" i="39"/>
  <c r="AE3724" i="39" s="1"/>
  <c r="AI3727" i="39"/>
  <c r="AG3727" i="39"/>
  <c r="AL3727" i="39"/>
  <c r="AH3727" i="39"/>
  <c r="AF3727" i="39"/>
  <c r="AL3736" i="39"/>
  <c r="AF3736" i="39"/>
  <c r="AG3736" i="39"/>
  <c r="AK3736" i="39"/>
  <c r="AJ3736" i="39"/>
  <c r="AH3736" i="39"/>
  <c r="AE3736" i="39" s="1"/>
  <c r="AI3739" i="39"/>
  <c r="AG3739" i="39"/>
  <c r="AL3739" i="39"/>
  <c r="AH3739" i="39"/>
  <c r="AF3739" i="39"/>
  <c r="AG3760" i="39"/>
  <c r="AL3760" i="39"/>
  <c r="AF3760" i="39"/>
  <c r="AH3760" i="39"/>
  <c r="AE3760" i="39" s="1"/>
  <c r="AK3760" i="39"/>
  <c r="AI3760" i="39"/>
  <c r="Z3574" i="39"/>
  <c r="AJ3574" i="39" s="1"/>
  <c r="Z3575" i="39"/>
  <c r="AJ3575" i="39" s="1"/>
  <c r="Y3576" i="39"/>
  <c r="AI3576" i="39" s="1"/>
  <c r="Y3577" i="39"/>
  <c r="AI3577" i="39" s="1"/>
  <c r="X3578" i="39"/>
  <c r="AH3578" i="39" s="1"/>
  <c r="AE3578" i="39" s="1"/>
  <c r="AL3579" i="39"/>
  <c r="AK3580" i="39"/>
  <c r="AB3583" i="39"/>
  <c r="AL3583" i="39" s="1"/>
  <c r="AB3584" i="39"/>
  <c r="AL3584" i="39" s="1"/>
  <c r="AA3585" i="39"/>
  <c r="AK3585" i="39" s="1"/>
  <c r="AH3585" i="39"/>
  <c r="AE3585" i="39" s="1"/>
  <c r="Z3586" i="39"/>
  <c r="AJ3586" i="39" s="1"/>
  <c r="AH3586" i="39"/>
  <c r="AE3586" i="39" s="1"/>
  <c r="Y3589" i="39"/>
  <c r="AI3589" i="39" s="1"/>
  <c r="X3590" i="39"/>
  <c r="AH3590" i="39" s="1"/>
  <c r="AL3591" i="39"/>
  <c r="AK3592" i="39"/>
  <c r="AB3595" i="39"/>
  <c r="AL3595" i="39" s="1"/>
  <c r="AB3596" i="39"/>
  <c r="AL3596" i="39" s="1"/>
  <c r="AA3597" i="39"/>
  <c r="AK3597" i="39" s="1"/>
  <c r="AH3597" i="39"/>
  <c r="AE3597" i="39" s="1"/>
  <c r="Z3598" i="39"/>
  <c r="AJ3598" i="39" s="1"/>
  <c r="AG3599" i="39"/>
  <c r="Y3601" i="39"/>
  <c r="AI3601" i="39" s="1"/>
  <c r="X3602" i="39"/>
  <c r="AL3603" i="39"/>
  <c r="AK3604" i="39"/>
  <c r="AB3607" i="39"/>
  <c r="AL3607" i="39" s="1"/>
  <c r="AB3608" i="39"/>
  <c r="AL3608" i="39" s="1"/>
  <c r="AA3609" i="39"/>
  <c r="AK3609" i="39" s="1"/>
  <c r="AH3609" i="39"/>
  <c r="Z3610" i="39"/>
  <c r="AJ3610" i="39" s="1"/>
  <c r="AH3610" i="39"/>
  <c r="AE3610" i="39" s="1"/>
  <c r="Y3613" i="39"/>
  <c r="AI3613" i="39" s="1"/>
  <c r="X3614" i="39"/>
  <c r="AH3614" i="39" s="1"/>
  <c r="AE3614" i="39" s="1"/>
  <c r="AL3615" i="39"/>
  <c r="AK3616" i="39"/>
  <c r="AB3619" i="39"/>
  <c r="AL3619" i="39" s="1"/>
  <c r="AB3620" i="39"/>
  <c r="AL3620" i="39" s="1"/>
  <c r="AA3621" i="39"/>
  <c r="AK3621" i="39" s="1"/>
  <c r="AH3621" i="39"/>
  <c r="AE3621" i="39" s="1"/>
  <c r="Z3622" i="39"/>
  <c r="AJ3622" i="39" s="1"/>
  <c r="AJ3624" i="39"/>
  <c r="AI3624" i="39"/>
  <c r="AF3626" i="39"/>
  <c r="AJ3627" i="39"/>
  <c r="AG3627" i="39"/>
  <c r="Z3628" i="39"/>
  <c r="AJ3628" i="39" s="1"/>
  <c r="AA3632" i="39"/>
  <c r="AK3632" i="39" s="1"/>
  <c r="X3632" i="39"/>
  <c r="AH3632" i="39" s="1"/>
  <c r="AE3632" i="39" s="1"/>
  <c r="AB3632" i="39"/>
  <c r="AL3632" i="39" s="1"/>
  <c r="V3632" i="39"/>
  <c r="AJ3633" i="39"/>
  <c r="Z3634" i="39"/>
  <c r="AJ3634" i="39" s="1"/>
  <c r="AA3638" i="39"/>
  <c r="AK3638" i="39" s="1"/>
  <c r="X3638" i="39"/>
  <c r="AH3638" i="39" s="1"/>
  <c r="AE3638" i="39" s="1"/>
  <c r="AB3638" i="39"/>
  <c r="AL3638" i="39" s="1"/>
  <c r="V3638" i="39"/>
  <c r="AJ3639" i="39"/>
  <c r="Z3640" i="39"/>
  <c r="AJ3640" i="39" s="1"/>
  <c r="AA3644" i="39"/>
  <c r="AK3644" i="39" s="1"/>
  <c r="X3644" i="39"/>
  <c r="AH3644" i="39" s="1"/>
  <c r="AE3644" i="39" s="1"/>
  <c r="AB3644" i="39"/>
  <c r="AL3644" i="39" s="1"/>
  <c r="V3644" i="39"/>
  <c r="AJ3645" i="39"/>
  <c r="Z3646" i="39"/>
  <c r="AJ3646" i="39" s="1"/>
  <c r="AA3650" i="39"/>
  <c r="AK3650" i="39" s="1"/>
  <c r="X3650" i="39"/>
  <c r="AH3650" i="39" s="1"/>
  <c r="AE3650" i="39" s="1"/>
  <c r="AB3650" i="39"/>
  <c r="AL3650" i="39" s="1"/>
  <c r="V3650" i="39"/>
  <c r="AJ3651" i="39"/>
  <c r="AB3651" i="39"/>
  <c r="AL3651" i="39" s="1"/>
  <c r="Z3652" i="39"/>
  <c r="AJ3652" i="39" s="1"/>
  <c r="AG3658" i="39"/>
  <c r="AG3664" i="39"/>
  <c r="AI3669" i="39"/>
  <c r="AG3669" i="39"/>
  <c r="AL3669" i="39"/>
  <c r="AH3669" i="39"/>
  <c r="AE3669" i="39" s="1"/>
  <c r="AF3669" i="39"/>
  <c r="AI3670" i="39"/>
  <c r="AL3678" i="39"/>
  <c r="AF3678" i="39"/>
  <c r="AG3678" i="39"/>
  <c r="AK3678" i="39"/>
  <c r="AJ3678" i="39"/>
  <c r="AH3678" i="39"/>
  <c r="AE3678" i="39" s="1"/>
  <c r="AI3681" i="39"/>
  <c r="AG3681" i="39"/>
  <c r="AL3681" i="39"/>
  <c r="AH3681" i="39"/>
  <c r="AE3681" i="39" s="1"/>
  <c r="AF3681" i="39"/>
  <c r="AI3682" i="39"/>
  <c r="AL3690" i="39"/>
  <c r="AF3690" i="39"/>
  <c r="AG3690" i="39"/>
  <c r="AK3690" i="39"/>
  <c r="AJ3690" i="39"/>
  <c r="AH3690" i="39"/>
  <c r="AE3690" i="39" s="1"/>
  <c r="AI3693" i="39"/>
  <c r="AG3693" i="39"/>
  <c r="AL3693" i="39"/>
  <c r="AH3693" i="39"/>
  <c r="AE3693" i="39" s="1"/>
  <c r="AF3693" i="39"/>
  <c r="AI3694" i="39"/>
  <c r="AL3702" i="39"/>
  <c r="AF3702" i="39"/>
  <c r="AG3702" i="39"/>
  <c r="AK3702" i="39"/>
  <c r="AJ3702" i="39"/>
  <c r="AH3702" i="39"/>
  <c r="AE3702" i="39" s="1"/>
  <c r="AJ3703" i="39"/>
  <c r="AI3705" i="39"/>
  <c r="AG3705" i="39"/>
  <c r="AL3705" i="39"/>
  <c r="AH3705" i="39"/>
  <c r="AE3705" i="39" s="1"/>
  <c r="AF3705" i="39"/>
  <c r="AI3706" i="39"/>
  <c r="AL3714" i="39"/>
  <c r="AF3714" i="39"/>
  <c r="AG3714" i="39"/>
  <c r="AK3714" i="39"/>
  <c r="AJ3714" i="39"/>
  <c r="AH3714" i="39"/>
  <c r="AE3714" i="39" s="1"/>
  <c r="AI3717" i="39"/>
  <c r="AG3717" i="39"/>
  <c r="AL3717" i="39"/>
  <c r="AH3717" i="39"/>
  <c r="AE3717" i="39" s="1"/>
  <c r="AF3717" i="39"/>
  <c r="AI3718" i="39"/>
  <c r="AL3726" i="39"/>
  <c r="AF3726" i="39"/>
  <c r="AG3726" i="39"/>
  <c r="AK3726" i="39"/>
  <c r="AJ3726" i="39"/>
  <c r="AH3726" i="39"/>
  <c r="AE3726" i="39" s="1"/>
  <c r="AI3729" i="39"/>
  <c r="AG3729" i="39"/>
  <c r="AL3729" i="39"/>
  <c r="AH3729" i="39"/>
  <c r="AE3729" i="39" s="1"/>
  <c r="AF3729" i="39"/>
  <c r="AI3730" i="39"/>
  <c r="AL3738" i="39"/>
  <c r="AF3738" i="39"/>
  <c r="AG3738" i="39"/>
  <c r="AK3738" i="39"/>
  <c r="AJ3738" i="39"/>
  <c r="AH3738" i="39"/>
  <c r="AE3738" i="39" s="1"/>
  <c r="AI3741" i="39"/>
  <c r="AG3741" i="39"/>
  <c r="AL3741" i="39"/>
  <c r="AH3741" i="39"/>
  <c r="AE3741" i="39" s="1"/>
  <c r="AF3741" i="39"/>
  <c r="AI3742" i="39"/>
  <c r="AH3756" i="39"/>
  <c r="AE3756" i="39" s="1"/>
  <c r="X3767" i="39"/>
  <c r="AH3767" i="39" s="1"/>
  <c r="W3767" i="39"/>
  <c r="AA3767" i="39"/>
  <c r="AK3767" i="39" s="1"/>
  <c r="Z3767" i="39"/>
  <c r="Y3767" i="39"/>
  <c r="V3767" i="39"/>
  <c r="AB3767" i="39"/>
  <c r="AL3767" i="39" s="1"/>
  <c r="AK3637" i="39"/>
  <c r="AK3641" i="39"/>
  <c r="AH3656" i="39"/>
  <c r="AH3658" i="39"/>
  <c r="AK3659" i="39"/>
  <c r="AK3661" i="39"/>
  <c r="AK3665" i="39"/>
  <c r="AA3669" i="39"/>
  <c r="AK3669" i="39" s="1"/>
  <c r="AA3671" i="39"/>
  <c r="AK3671" i="39" s="1"/>
  <c r="AA3673" i="39"/>
  <c r="AA3675" i="39"/>
  <c r="AK3675" i="39" s="1"/>
  <c r="AA3677" i="39"/>
  <c r="AK3677" i="39" s="1"/>
  <c r="AA3679" i="39"/>
  <c r="AK3679" i="39" s="1"/>
  <c r="AA3681" i="39"/>
  <c r="AK3681" i="39" s="1"/>
  <c r="AA3683" i="39"/>
  <c r="AK3683" i="39" s="1"/>
  <c r="AA3685" i="39"/>
  <c r="AA3687" i="39"/>
  <c r="AK3687" i="39" s="1"/>
  <c r="AA3689" i="39"/>
  <c r="AK3689" i="39" s="1"/>
  <c r="AA3691" i="39"/>
  <c r="AK3691" i="39" s="1"/>
  <c r="AA3693" i="39"/>
  <c r="AK3693" i="39" s="1"/>
  <c r="AA3695" i="39"/>
  <c r="AK3695" i="39" s="1"/>
  <c r="AA3697" i="39"/>
  <c r="AA3699" i="39"/>
  <c r="AK3699" i="39" s="1"/>
  <c r="AA3701" i="39"/>
  <c r="AK3701" i="39" s="1"/>
  <c r="AA3703" i="39"/>
  <c r="AK3703" i="39" s="1"/>
  <c r="AA3705" i="39"/>
  <c r="AK3705" i="39" s="1"/>
  <c r="AA3707" i="39"/>
  <c r="AK3707" i="39" s="1"/>
  <c r="AA3709" i="39"/>
  <c r="AA3711" i="39"/>
  <c r="AK3711" i="39" s="1"/>
  <c r="AA3713" i="39"/>
  <c r="AK3713" i="39" s="1"/>
  <c r="AA3715" i="39"/>
  <c r="AK3715" i="39" s="1"/>
  <c r="AA3717" i="39"/>
  <c r="AK3717" i="39" s="1"/>
  <c r="AA3719" i="39"/>
  <c r="AK3719" i="39" s="1"/>
  <c r="AA3721" i="39"/>
  <c r="AA3723" i="39"/>
  <c r="AK3723" i="39" s="1"/>
  <c r="AA3725" i="39"/>
  <c r="AK3725" i="39" s="1"/>
  <c r="AA3727" i="39"/>
  <c r="AK3727" i="39" s="1"/>
  <c r="AA3729" i="39"/>
  <c r="AK3729" i="39" s="1"/>
  <c r="AA3731" i="39"/>
  <c r="AK3731" i="39" s="1"/>
  <c r="AA3733" i="39"/>
  <c r="AA3735" i="39"/>
  <c r="AK3735" i="39" s="1"/>
  <c r="AA3737" i="39"/>
  <c r="AK3737" i="39" s="1"/>
  <c r="AA3739" i="39"/>
  <c r="AK3739" i="39" s="1"/>
  <c r="AA3741" i="39"/>
  <c r="AK3741" i="39" s="1"/>
  <c r="AA3743" i="39"/>
  <c r="AK3743" i="39" s="1"/>
  <c r="AA3745" i="39"/>
  <c r="AA3747" i="39"/>
  <c r="AK3747" i="39" s="1"/>
  <c r="AA3749" i="39"/>
  <c r="AK3749" i="39" s="1"/>
  <c r="AA3751" i="39"/>
  <c r="AK3751" i="39" s="1"/>
  <c r="AA3753" i="39"/>
  <c r="AK3753" i="39" s="1"/>
  <c r="AI3757" i="39"/>
  <c r="AF3763" i="39"/>
  <c r="AJ3767" i="39"/>
  <c r="AI3767" i="39"/>
  <c r="AG3767" i="39"/>
  <c r="AF3769" i="39"/>
  <c r="AF3775" i="39"/>
  <c r="AG3779" i="39"/>
  <c r="AF3781" i="39"/>
  <c r="W3791" i="39"/>
  <c r="AG3791" i="39" s="1"/>
  <c r="AF3796" i="39"/>
  <c r="AI3800" i="39"/>
  <c r="AG3800" i="39"/>
  <c r="AH3802" i="39"/>
  <c r="AE3802" i="39" s="1"/>
  <c r="AJ3802" i="39"/>
  <c r="AI3802" i="39"/>
  <c r="AF3802" i="39"/>
  <c r="Y3807" i="39"/>
  <c r="AI3807" i="39" s="1"/>
  <c r="X3807" i="39"/>
  <c r="W3807" i="39"/>
  <c r="AG3807" i="39" s="1"/>
  <c r="V3807" i="39"/>
  <c r="AB3807" i="39"/>
  <c r="AL3807" i="39" s="1"/>
  <c r="AG3821" i="39"/>
  <c r="AJ3821" i="39"/>
  <c r="AH3821" i="39"/>
  <c r="AF3821" i="39"/>
  <c r="AG3833" i="39"/>
  <c r="AJ3833" i="39"/>
  <c r="AH3833" i="39"/>
  <c r="AF3833" i="39"/>
  <c r="AG3845" i="39"/>
  <c r="AJ3845" i="39"/>
  <c r="AH3845" i="39"/>
  <c r="AE3845" i="39" s="1"/>
  <c r="AF3845" i="39"/>
  <c r="AF3856" i="39"/>
  <c r="AK3856" i="39"/>
  <c r="AG3857" i="39"/>
  <c r="AJ3857" i="39"/>
  <c r="AH3857" i="39"/>
  <c r="AE3857" i="39" s="1"/>
  <c r="AF3857" i="39"/>
  <c r="AF3868" i="39"/>
  <c r="AK3868" i="39"/>
  <c r="AG3869" i="39"/>
  <c r="AJ3869" i="39"/>
  <c r="AH3869" i="39"/>
  <c r="AE3869" i="39" s="1"/>
  <c r="AF3869" i="39"/>
  <c r="AF3880" i="39"/>
  <c r="AK3880" i="39"/>
  <c r="AG3881" i="39"/>
  <c r="AJ3881" i="39"/>
  <c r="AH3881" i="39"/>
  <c r="AE3881" i="39" s="1"/>
  <c r="AF3881" i="39"/>
  <c r="AF3892" i="39"/>
  <c r="AK3892" i="39"/>
  <c r="AG3893" i="39"/>
  <c r="AJ3893" i="39"/>
  <c r="AH3893" i="39"/>
  <c r="AE3893" i="39" s="1"/>
  <c r="AF3893" i="39"/>
  <c r="AI3903" i="39"/>
  <c r="AF3904" i="39"/>
  <c r="AK3904" i="39"/>
  <c r="AG3905" i="39"/>
  <c r="AJ3905" i="39"/>
  <c r="AH3905" i="39"/>
  <c r="AF3905" i="39"/>
  <c r="AF3916" i="39"/>
  <c r="AK3916" i="39"/>
  <c r="AG3917" i="39"/>
  <c r="AJ3917" i="39"/>
  <c r="AH3917" i="39"/>
  <c r="AF3917" i="39"/>
  <c r="X3773" i="39"/>
  <c r="AH3773" i="39" s="1"/>
  <c r="AE3773" i="39" s="1"/>
  <c r="W3773" i="39"/>
  <c r="AG3773" i="39" s="1"/>
  <c r="AA3773" i="39"/>
  <c r="AK3773" i="39" s="1"/>
  <c r="AG3774" i="39"/>
  <c r="AL3774" i="39"/>
  <c r="AF3774" i="39"/>
  <c r="AJ3774" i="39"/>
  <c r="AI3774" i="39"/>
  <c r="X3779" i="39"/>
  <c r="AH3779" i="39" s="1"/>
  <c r="W3779" i="39"/>
  <c r="AA3779" i="39"/>
  <c r="AK3779" i="39" s="1"/>
  <c r="AG3780" i="39"/>
  <c r="AL3780" i="39"/>
  <c r="AF3780" i="39"/>
  <c r="AJ3780" i="39"/>
  <c r="AI3780" i="39"/>
  <c r="AE3780" i="39" s="1"/>
  <c r="X3785" i="39"/>
  <c r="AH3785" i="39" s="1"/>
  <c r="W3785" i="39"/>
  <c r="AG3785" i="39" s="1"/>
  <c r="AA3785" i="39"/>
  <c r="AK3785" i="39" s="1"/>
  <c r="AH3786" i="39"/>
  <c r="AE3786" i="39" s="1"/>
  <c r="AG3786" i="39"/>
  <c r="AF3786" i="39"/>
  <c r="AK3786" i="39"/>
  <c r="AJ3786" i="39"/>
  <c r="AK3789" i="39"/>
  <c r="AI3789" i="39"/>
  <c r="AH3789" i="39"/>
  <c r="AE3789" i="39" s="1"/>
  <c r="AF3789" i="39"/>
  <c r="AL3789" i="39"/>
  <c r="AH3792" i="39"/>
  <c r="AK3792" i="39"/>
  <c r="AK3795" i="39"/>
  <c r="AF3795" i="39"/>
  <c r="AB3796" i="39"/>
  <c r="AL3796" i="39" s="1"/>
  <c r="V3796" i="39"/>
  <c r="Y3796" i="39"/>
  <c r="AI3796" i="39" s="1"/>
  <c r="X3796" i="39"/>
  <c r="AH3796" i="39" s="1"/>
  <c r="AE3796" i="39" s="1"/>
  <c r="Y3803" i="39"/>
  <c r="AI3803" i="39" s="1"/>
  <c r="V3803" i="39"/>
  <c r="AB3803" i="39"/>
  <c r="AL3803" i="39" s="1"/>
  <c r="Z3803" i="39"/>
  <c r="AJ3803" i="39" s="1"/>
  <c r="AF3808" i="39"/>
  <c r="AJ3808" i="39"/>
  <c r="AF3931" i="39"/>
  <c r="AL3931" i="39"/>
  <c r="AH3932" i="39"/>
  <c r="AF3932" i="39"/>
  <c r="AK3932" i="39"/>
  <c r="AI3932" i="39"/>
  <c r="AF3943" i="39"/>
  <c r="AL3943" i="39"/>
  <c r="AH3943" i="39"/>
  <c r="AE3943" i="39" s="1"/>
  <c r="AH3944" i="39"/>
  <c r="AF3944" i="39"/>
  <c r="AK3944" i="39"/>
  <c r="AI3944" i="39"/>
  <c r="AI3955" i="39"/>
  <c r="AF3955" i="39"/>
  <c r="AL3955" i="39"/>
  <c r="AH3956" i="39"/>
  <c r="AE3956" i="39" s="1"/>
  <c r="AF3956" i="39"/>
  <c r="AK3956" i="39"/>
  <c r="AI3956" i="39"/>
  <c r="AF3967" i="39"/>
  <c r="AL3967" i="39"/>
  <c r="AH3967" i="39"/>
  <c r="AH3968" i="39"/>
  <c r="AE3968" i="39" s="1"/>
  <c r="AF3968" i="39"/>
  <c r="AK3968" i="39"/>
  <c r="AI3968" i="39"/>
  <c r="AI3979" i="39"/>
  <c r="AF3979" i="39"/>
  <c r="AL3979" i="39"/>
  <c r="AH3980" i="39"/>
  <c r="AE3980" i="39" s="1"/>
  <c r="AF3980" i="39"/>
  <c r="AK3980" i="39"/>
  <c r="AI3980" i="39"/>
  <c r="AK3991" i="39"/>
  <c r="AF3991" i="39"/>
  <c r="AL3991" i="39"/>
  <c r="AH3992" i="39"/>
  <c r="AF3992" i="39"/>
  <c r="AK3992" i="39"/>
  <c r="AI3992" i="39"/>
  <c r="AF4003" i="39"/>
  <c r="AL4003" i="39"/>
  <c r="AH4004" i="39"/>
  <c r="AF4004" i="39"/>
  <c r="AK4004" i="39"/>
  <c r="AI4004" i="39"/>
  <c r="AG3629" i="39"/>
  <c r="AG3631" i="39"/>
  <c r="AG3635" i="39"/>
  <c r="AG3637" i="39"/>
  <c r="AG3639" i="39"/>
  <c r="AG3641" i="39"/>
  <c r="AG3643" i="39"/>
  <c r="AG3647" i="39"/>
  <c r="AG3649" i="39"/>
  <c r="AG3651" i="39"/>
  <c r="AG3653" i="39"/>
  <c r="AG3655" i="39"/>
  <c r="AJ3656" i="39"/>
  <c r="AG3657" i="39"/>
  <c r="AG3659" i="39"/>
  <c r="AJ3660" i="39"/>
  <c r="AG3661" i="39"/>
  <c r="AJ3662" i="39"/>
  <c r="AG3663" i="39"/>
  <c r="AJ3664" i="39"/>
  <c r="AG3665" i="39"/>
  <c r="AJ3666" i="39"/>
  <c r="AG3667" i="39"/>
  <c r="V3669" i="39"/>
  <c r="V3671" i="39"/>
  <c r="V3673" i="39"/>
  <c r="V3675" i="39"/>
  <c r="V3677" i="39"/>
  <c r="V3679" i="39"/>
  <c r="V3681" i="39"/>
  <c r="V3683" i="39"/>
  <c r="V3685" i="39"/>
  <c r="V3687" i="39"/>
  <c r="V3689" i="39"/>
  <c r="V3691" i="39"/>
  <c r="V3693" i="39"/>
  <c r="V3695" i="39"/>
  <c r="V3697" i="39"/>
  <c r="V3699" i="39"/>
  <c r="V3701" i="39"/>
  <c r="V3703" i="39"/>
  <c r="V3705" i="39"/>
  <c r="V3707" i="39"/>
  <c r="V3709" i="39"/>
  <c r="V3711" i="39"/>
  <c r="V3713" i="39"/>
  <c r="V3715" i="39"/>
  <c r="V3717" i="39"/>
  <c r="V3719" i="39"/>
  <c r="V3721" i="39"/>
  <c r="V3723" i="39"/>
  <c r="V3725" i="39"/>
  <c r="V3727" i="39"/>
  <c r="V3729" i="39"/>
  <c r="V3731" i="39"/>
  <c r="V3733" i="39"/>
  <c r="V3735" i="39"/>
  <c r="V3737" i="39"/>
  <c r="V3739" i="39"/>
  <c r="V3741" i="39"/>
  <c r="V3743" i="39"/>
  <c r="V3745" i="39"/>
  <c r="V3747" i="39"/>
  <c r="V3749" i="39"/>
  <c r="V3751" i="39"/>
  <c r="V3753" i="39"/>
  <c r="AJ3759" i="39"/>
  <c r="AI3759" i="39"/>
  <c r="AK3759" i="39"/>
  <c r="AJ3765" i="39"/>
  <c r="AI3765" i="39"/>
  <c r="AF3767" i="39"/>
  <c r="AJ3771" i="39"/>
  <c r="AI3771" i="39"/>
  <c r="AF3773" i="39"/>
  <c r="AK3774" i="39"/>
  <c r="AJ3777" i="39"/>
  <c r="AI3777" i="39"/>
  <c r="AF3779" i="39"/>
  <c r="AK3780" i="39"/>
  <c r="AJ3783" i="39"/>
  <c r="AI3783" i="39"/>
  <c r="AF3785" i="39"/>
  <c r="AL3786" i="39"/>
  <c r="AH3788" i="39"/>
  <c r="AE3788" i="39" s="1"/>
  <c r="AI3788" i="39"/>
  <c r="AG3788" i="39"/>
  <c r="AB3792" i="39"/>
  <c r="V3792" i="39"/>
  <c r="W3792" i="39"/>
  <c r="AG3792" i="39" s="1"/>
  <c r="Z3792" i="39"/>
  <c r="AJ3792" i="39" s="1"/>
  <c r="AF3792" i="39"/>
  <c r="Y3795" i="39"/>
  <c r="AI3795" i="39" s="1"/>
  <c r="X3795" i="39"/>
  <c r="AH3795" i="39" s="1"/>
  <c r="AE3795" i="39" s="1"/>
  <c r="W3795" i="39"/>
  <c r="AG3795" i="39" s="1"/>
  <c r="AB3795" i="39"/>
  <c r="AL3795" i="39" s="1"/>
  <c r="AJ3800" i="39"/>
  <c r="AG3801" i="39"/>
  <c r="Z3807" i="39"/>
  <c r="AJ3807" i="39" s="1"/>
  <c r="AB3808" i="39"/>
  <c r="AL3808" i="39" s="1"/>
  <c r="V3808" i="39"/>
  <c r="Y3808" i="39"/>
  <c r="AI3808" i="39" s="1"/>
  <c r="X3808" i="39"/>
  <c r="AH3808" i="39" s="1"/>
  <c r="AE3808" i="39" s="1"/>
  <c r="W3808" i="39"/>
  <c r="AG3808" i="39" s="1"/>
  <c r="AJ3816" i="39"/>
  <c r="AH3816" i="39"/>
  <c r="AE3816" i="39" s="1"/>
  <c r="AI3816" i="39"/>
  <c r="AF3816" i="39"/>
  <c r="AJ3826" i="39"/>
  <c r="AF3826" i="39"/>
  <c r="AK3826" i="39"/>
  <c r="X3830" i="39"/>
  <c r="AH3830" i="39" s="1"/>
  <c r="AE3830" i="39" s="1"/>
  <c r="AB3830" i="39"/>
  <c r="AL3830" i="39" s="1"/>
  <c r="V3830" i="39"/>
  <c r="W3830" i="39"/>
  <c r="AG3830" i="39" s="1"/>
  <c r="AA3830" i="39"/>
  <c r="AK3830" i="39" s="1"/>
  <c r="Z3830" i="39"/>
  <c r="AJ3830" i="39" s="1"/>
  <c r="Y3830" i="39"/>
  <c r="AJ3838" i="39"/>
  <c r="AF3838" i="39"/>
  <c r="AK3838" i="39"/>
  <c r="X3842" i="39"/>
  <c r="AB3842" i="39"/>
  <c r="AL3842" i="39" s="1"/>
  <c r="V3842" i="39"/>
  <c r="W3842" i="39"/>
  <c r="AG3842" i="39" s="1"/>
  <c r="AA3842" i="39"/>
  <c r="AK3842" i="39" s="1"/>
  <c r="Z3842" i="39"/>
  <c r="AJ3842" i="39" s="1"/>
  <c r="Y3842" i="39"/>
  <c r="X3854" i="39"/>
  <c r="AB3854" i="39"/>
  <c r="AL3854" i="39" s="1"/>
  <c r="V3854" i="39"/>
  <c r="W3854" i="39"/>
  <c r="AG3854" i="39" s="1"/>
  <c r="AA3854" i="39"/>
  <c r="AK3854" i="39" s="1"/>
  <c r="Z3854" i="39"/>
  <c r="AJ3854" i="39" s="1"/>
  <c r="Y3854" i="39"/>
  <c r="AI3854" i="39" s="1"/>
  <c r="X3866" i="39"/>
  <c r="AH3866" i="39" s="1"/>
  <c r="AB3866" i="39"/>
  <c r="AL3866" i="39" s="1"/>
  <c r="V3866" i="39"/>
  <c r="W3866" i="39"/>
  <c r="AG3866" i="39" s="1"/>
  <c r="AA3866" i="39"/>
  <c r="AK3866" i="39" s="1"/>
  <c r="Z3866" i="39"/>
  <c r="Y3866" i="39"/>
  <c r="AI3866" i="39" s="1"/>
  <c r="X3878" i="39"/>
  <c r="AH3878" i="39" s="1"/>
  <c r="AB3878" i="39"/>
  <c r="AL3878" i="39" s="1"/>
  <c r="V3878" i="39"/>
  <c r="W3878" i="39"/>
  <c r="AG3878" i="39" s="1"/>
  <c r="AA3878" i="39"/>
  <c r="AK3878" i="39" s="1"/>
  <c r="Z3878" i="39"/>
  <c r="AJ3878" i="39" s="1"/>
  <c r="Y3878" i="39"/>
  <c r="AI3878" i="39" s="1"/>
  <c r="X3890" i="39"/>
  <c r="AH3890" i="39" s="1"/>
  <c r="AE3890" i="39" s="1"/>
  <c r="AB3890" i="39"/>
  <c r="AL3890" i="39" s="1"/>
  <c r="V3890" i="39"/>
  <c r="W3890" i="39"/>
  <c r="AG3890" i="39" s="1"/>
  <c r="AA3890" i="39"/>
  <c r="AK3890" i="39" s="1"/>
  <c r="Z3890" i="39"/>
  <c r="Y3890" i="39"/>
  <c r="AI3890" i="39" s="1"/>
  <c r="X3902" i="39"/>
  <c r="AB3902" i="39"/>
  <c r="AL3902" i="39" s="1"/>
  <c r="V3902" i="39"/>
  <c r="W3902" i="39"/>
  <c r="AG3902" i="39" s="1"/>
  <c r="AA3902" i="39"/>
  <c r="AK3902" i="39" s="1"/>
  <c r="Z3902" i="39"/>
  <c r="AJ3902" i="39" s="1"/>
  <c r="Y3902" i="39"/>
  <c r="AI3902" i="39" s="1"/>
  <c r="X3914" i="39"/>
  <c r="AH3914" i="39" s="1"/>
  <c r="AB3914" i="39"/>
  <c r="AL3914" i="39" s="1"/>
  <c r="V3914" i="39"/>
  <c r="W3914" i="39"/>
  <c r="AG3914" i="39" s="1"/>
  <c r="AA3914" i="39"/>
  <c r="AK3914" i="39" s="1"/>
  <c r="Z3914" i="39"/>
  <c r="Y3914" i="39"/>
  <c r="AI3914" i="39" s="1"/>
  <c r="AA3931" i="39"/>
  <c r="AK3931" i="39" s="1"/>
  <c r="Y3931" i="39"/>
  <c r="AI3931" i="39" s="1"/>
  <c r="W3931" i="39"/>
  <c r="AG3931" i="39" s="1"/>
  <c r="Z3931" i="39"/>
  <c r="AJ3931" i="39" s="1"/>
  <c r="X3931" i="39"/>
  <c r="AH3931" i="39" s="1"/>
  <c r="AE3931" i="39" s="1"/>
  <c r="V3931" i="39"/>
  <c r="AG3932" i="39"/>
  <c r="AA3943" i="39"/>
  <c r="AK3943" i="39" s="1"/>
  <c r="Y3943" i="39"/>
  <c r="AI3943" i="39" s="1"/>
  <c r="W3943" i="39"/>
  <c r="AG3943" i="39" s="1"/>
  <c r="Z3943" i="39"/>
  <c r="AJ3943" i="39" s="1"/>
  <c r="X3943" i="39"/>
  <c r="V3943" i="39"/>
  <c r="AG3944" i="39"/>
  <c r="AA3955" i="39"/>
  <c r="AK3955" i="39" s="1"/>
  <c r="Y3955" i="39"/>
  <c r="W3955" i="39"/>
  <c r="AG3955" i="39" s="1"/>
  <c r="Z3955" i="39"/>
  <c r="AJ3955" i="39" s="1"/>
  <c r="X3955" i="39"/>
  <c r="AH3955" i="39" s="1"/>
  <c r="AE3955" i="39" s="1"/>
  <c r="V3955" i="39"/>
  <c r="AG3956" i="39"/>
  <c r="AA3967" i="39"/>
  <c r="AK3967" i="39" s="1"/>
  <c r="Y3967" i="39"/>
  <c r="AI3967" i="39" s="1"/>
  <c r="W3967" i="39"/>
  <c r="AG3967" i="39" s="1"/>
  <c r="Z3967" i="39"/>
  <c r="AJ3967" i="39" s="1"/>
  <c r="X3967" i="39"/>
  <c r="V3967" i="39"/>
  <c r="AG3968" i="39"/>
  <c r="AA3979" i="39"/>
  <c r="AK3979" i="39" s="1"/>
  <c r="Y3979" i="39"/>
  <c r="W3979" i="39"/>
  <c r="AG3979" i="39" s="1"/>
  <c r="Z3979" i="39"/>
  <c r="AJ3979" i="39" s="1"/>
  <c r="X3979" i="39"/>
  <c r="AH3979" i="39" s="1"/>
  <c r="AE3979" i="39" s="1"/>
  <c r="V3979" i="39"/>
  <c r="AG3980" i="39"/>
  <c r="AA3991" i="39"/>
  <c r="Y3991" i="39"/>
  <c r="AI3991" i="39" s="1"/>
  <c r="W3991" i="39"/>
  <c r="AG3991" i="39" s="1"/>
  <c r="Z3991" i="39"/>
  <c r="AJ3991" i="39" s="1"/>
  <c r="X3991" i="39"/>
  <c r="AH3991" i="39" s="1"/>
  <c r="AE3991" i="39" s="1"/>
  <c r="V3991" i="39"/>
  <c r="AG3992" i="39"/>
  <c r="AA4003" i="39"/>
  <c r="AK4003" i="39" s="1"/>
  <c r="Y4003" i="39"/>
  <c r="AI4003" i="39" s="1"/>
  <c r="W4003" i="39"/>
  <c r="AG4003" i="39" s="1"/>
  <c r="Z4003" i="39"/>
  <c r="AJ4003" i="39" s="1"/>
  <c r="X4003" i="39"/>
  <c r="AH4003" i="39" s="1"/>
  <c r="V4003" i="39"/>
  <c r="AG4004" i="39"/>
  <c r="AK3658" i="39"/>
  <c r="AK3662" i="39"/>
  <c r="AK3668" i="39"/>
  <c r="X3747" i="39"/>
  <c r="AH3747" i="39" s="1"/>
  <c r="AE3747" i="39" s="1"/>
  <c r="X3749" i="39"/>
  <c r="AH3749" i="39" s="1"/>
  <c r="X3751" i="39"/>
  <c r="AH3751" i="39" s="1"/>
  <c r="AE3751" i="39" s="1"/>
  <c r="X3753" i="39"/>
  <c r="AH3753" i="39" s="1"/>
  <c r="AE3753" i="39" s="1"/>
  <c r="AF3757" i="39"/>
  <c r="AG3758" i="39"/>
  <c r="AL3758" i="39"/>
  <c r="AF3758" i="39"/>
  <c r="AH3758" i="39"/>
  <c r="AE3758" i="39" s="1"/>
  <c r="X3759" i="39"/>
  <c r="AH3759" i="39" s="1"/>
  <c r="AE3759" i="39" s="1"/>
  <c r="W3759" i="39"/>
  <c r="AG3759" i="39" s="1"/>
  <c r="AB3759" i="39"/>
  <c r="AL3759" i="39" s="1"/>
  <c r="X3765" i="39"/>
  <c r="AH3765" i="39" s="1"/>
  <c r="AE3765" i="39" s="1"/>
  <c r="W3765" i="39"/>
  <c r="AG3765" i="39" s="1"/>
  <c r="AA3765" i="39"/>
  <c r="AK3765" i="39" s="1"/>
  <c r="AG3766" i="39"/>
  <c r="AL3766" i="39"/>
  <c r="AF3766" i="39"/>
  <c r="AJ3766" i="39"/>
  <c r="AI3766" i="39"/>
  <c r="X3771" i="39"/>
  <c r="AH3771" i="39" s="1"/>
  <c r="AE3771" i="39" s="1"/>
  <c r="W3771" i="39"/>
  <c r="AG3771" i="39" s="1"/>
  <c r="AA3771" i="39"/>
  <c r="AK3771" i="39" s="1"/>
  <c r="AG3772" i="39"/>
  <c r="AL3772" i="39"/>
  <c r="AF3772" i="39"/>
  <c r="AJ3772" i="39"/>
  <c r="AI3772" i="39"/>
  <c r="V3773" i="39"/>
  <c r="X3777" i="39"/>
  <c r="AH3777" i="39" s="1"/>
  <c r="AE3777" i="39" s="1"/>
  <c r="W3777" i="39"/>
  <c r="AG3777" i="39" s="1"/>
  <c r="AA3777" i="39"/>
  <c r="AK3777" i="39" s="1"/>
  <c r="AG3778" i="39"/>
  <c r="AL3778" i="39"/>
  <c r="AF3778" i="39"/>
  <c r="AJ3778" i="39"/>
  <c r="AI3778" i="39"/>
  <c r="V3779" i="39"/>
  <c r="X3783" i="39"/>
  <c r="AH3783" i="39" s="1"/>
  <c r="W3783" i="39"/>
  <c r="AG3783" i="39" s="1"/>
  <c r="AA3783" i="39"/>
  <c r="AK3783" i="39" s="1"/>
  <c r="AG3784" i="39"/>
  <c r="AL3784" i="39"/>
  <c r="AF3784" i="39"/>
  <c r="AJ3784" i="39"/>
  <c r="AI3784" i="39"/>
  <c r="V3785" i="39"/>
  <c r="AH3790" i="39"/>
  <c r="AE3790" i="39" s="1"/>
  <c r="AD3790" i="39" s="1"/>
  <c r="AJ3790" i="39"/>
  <c r="AI3790" i="39"/>
  <c r="AF3790" i="39"/>
  <c r="W3796" i="39"/>
  <c r="AG3796" i="39" s="1"/>
  <c r="AG3802" i="39"/>
  <c r="W3803" i="39"/>
  <c r="AG3803" i="39" s="1"/>
  <c r="AH3804" i="39"/>
  <c r="AE3804" i="39" s="1"/>
  <c r="AK3804" i="39"/>
  <c r="AJ3804" i="39"/>
  <c r="AI3804" i="39"/>
  <c r="AF3804" i="39"/>
  <c r="AH3806" i="39"/>
  <c r="AE3806" i="39" s="1"/>
  <c r="AJ3806" i="39"/>
  <c r="AI3806" i="39"/>
  <c r="AF3806" i="39"/>
  <c r="AA3807" i="39"/>
  <c r="AK3807" i="39" s="1"/>
  <c r="Y3809" i="39"/>
  <c r="AI3809" i="39" s="1"/>
  <c r="Z3809" i="39"/>
  <c r="X3809" i="39"/>
  <c r="AH3809" i="39" s="1"/>
  <c r="AE3809" i="39" s="1"/>
  <c r="W3809" i="39"/>
  <c r="AG3809" i="39" s="1"/>
  <c r="V3809" i="39"/>
  <c r="AI3812" i="39"/>
  <c r="AG3812" i="39"/>
  <c r="AF3812" i="39"/>
  <c r="AF3817" i="39"/>
  <c r="AL3817" i="39"/>
  <c r="AJ3817" i="39"/>
  <c r="AG3827" i="39"/>
  <c r="AJ3827" i="39"/>
  <c r="AH3827" i="39"/>
  <c r="AF3827" i="39"/>
  <c r="AI3837" i="39"/>
  <c r="AE3837" i="39" s="1"/>
  <c r="AG3839" i="39"/>
  <c r="AJ3839" i="39"/>
  <c r="AH3839" i="39"/>
  <c r="AF3839" i="39"/>
  <c r="AF3850" i="39"/>
  <c r="AK3850" i="39"/>
  <c r="AG3851" i="39"/>
  <c r="AJ3851" i="39"/>
  <c r="AH3851" i="39"/>
  <c r="AF3851" i="39"/>
  <c r="AF3862" i="39"/>
  <c r="AK3862" i="39"/>
  <c r="AG3863" i="39"/>
  <c r="AJ3863" i="39"/>
  <c r="AH3863" i="39"/>
  <c r="AF3863" i="39"/>
  <c r="AF3874" i="39"/>
  <c r="AK3874" i="39"/>
  <c r="AG3875" i="39"/>
  <c r="AJ3875" i="39"/>
  <c r="AH3875" i="39"/>
  <c r="AF3875" i="39"/>
  <c r="AF3886" i="39"/>
  <c r="AK3886" i="39"/>
  <c r="AG3887" i="39"/>
  <c r="AJ3887" i="39"/>
  <c r="AH3887" i="39"/>
  <c r="AF3887" i="39"/>
  <c r="AF3898" i="39"/>
  <c r="AK3898" i="39"/>
  <c r="AG3899" i="39"/>
  <c r="AJ3899" i="39"/>
  <c r="AH3899" i="39"/>
  <c r="AF3899" i="39"/>
  <c r="AF3910" i="39"/>
  <c r="AK3910" i="39"/>
  <c r="AG3911" i="39"/>
  <c r="AJ3911" i="39"/>
  <c r="AH3911" i="39"/>
  <c r="AF3911" i="39"/>
  <c r="AJ3761" i="39"/>
  <c r="AI3761" i="39"/>
  <c r="AK3761" i="39"/>
  <c r="AJ3763" i="39"/>
  <c r="AI3763" i="39"/>
  <c r="AJ3769" i="39"/>
  <c r="AI3769" i="39"/>
  <c r="AG3769" i="39"/>
  <c r="Y3773" i="39"/>
  <c r="AI3773" i="39" s="1"/>
  <c r="AJ3775" i="39"/>
  <c r="AI3775" i="39"/>
  <c r="Y3779" i="39"/>
  <c r="AI3779" i="39" s="1"/>
  <c r="AJ3781" i="39"/>
  <c r="AI3781" i="39"/>
  <c r="Y3785" i="39"/>
  <c r="AI3785" i="39" s="1"/>
  <c r="Y3791" i="39"/>
  <c r="AI3791" i="39" s="1"/>
  <c r="V3791" i="39"/>
  <c r="AB3791" i="39"/>
  <c r="AL3791" i="39" s="1"/>
  <c r="Z3791" i="39"/>
  <c r="AL3792" i="39"/>
  <c r="AI3794" i="39"/>
  <c r="AF3794" i="39"/>
  <c r="Z3796" i="39"/>
  <c r="AJ3796" i="39" s="1"/>
  <c r="AB3798" i="39"/>
  <c r="AL3798" i="39" s="1"/>
  <c r="V3798" i="39"/>
  <c r="Z3798" i="39"/>
  <c r="AJ3798" i="39" s="1"/>
  <c r="Y3798" i="39"/>
  <c r="AI3798" i="39" s="1"/>
  <c r="W3798" i="39"/>
  <c r="AG3798" i="39" s="1"/>
  <c r="AK3801" i="39"/>
  <c r="AI3801" i="39"/>
  <c r="AH3801" i="39"/>
  <c r="AE3801" i="39" s="1"/>
  <c r="AF3801" i="39"/>
  <c r="AL3801" i="39"/>
  <c r="X3803" i="39"/>
  <c r="AH3803" i="39" s="1"/>
  <c r="AE3803" i="39" s="1"/>
  <c r="AA3817" i="39"/>
  <c r="AK3817" i="39" s="1"/>
  <c r="Y3817" i="39"/>
  <c r="AI3817" i="39" s="1"/>
  <c r="X3817" i="39"/>
  <c r="AH3817" i="39" s="1"/>
  <c r="AE3817" i="39" s="1"/>
  <c r="W3817" i="39"/>
  <c r="AG3817" i="39" s="1"/>
  <c r="V3817" i="39"/>
  <c r="AL3896" i="39"/>
  <c r="AL3908" i="39"/>
  <c r="AF3925" i="39"/>
  <c r="AL3925" i="39"/>
  <c r="AH3926" i="39"/>
  <c r="AE3926" i="39" s="1"/>
  <c r="AF3926" i="39"/>
  <c r="AK3926" i="39"/>
  <c r="AI3926" i="39"/>
  <c r="AF3937" i="39"/>
  <c r="AL3937" i="39"/>
  <c r="AJ3937" i="39"/>
  <c r="AH3938" i="39"/>
  <c r="AF3938" i="39"/>
  <c r="AK3938" i="39"/>
  <c r="AI3938" i="39"/>
  <c r="AF3949" i="39"/>
  <c r="AL3949" i="39"/>
  <c r="AH3950" i="39"/>
  <c r="AF3950" i="39"/>
  <c r="AK3950" i="39"/>
  <c r="AI3950" i="39"/>
  <c r="AI3961" i="39"/>
  <c r="AF3961" i="39"/>
  <c r="AL3961" i="39"/>
  <c r="AH3962" i="39"/>
  <c r="AF3962" i="39"/>
  <c r="AK3962" i="39"/>
  <c r="AI3962" i="39"/>
  <c r="AF3973" i="39"/>
  <c r="AL3973" i="39"/>
  <c r="AH3974" i="39"/>
  <c r="AF3974" i="39"/>
  <c r="AK3974" i="39"/>
  <c r="AI3974" i="39"/>
  <c r="AF3985" i="39"/>
  <c r="AL3985" i="39"/>
  <c r="AH3986" i="39"/>
  <c r="AF3986" i="39"/>
  <c r="AK3986" i="39"/>
  <c r="AI3986" i="39"/>
  <c r="AF3997" i="39"/>
  <c r="AL3997" i="39"/>
  <c r="AH3998" i="39"/>
  <c r="AF3998" i="39"/>
  <c r="AK3998" i="39"/>
  <c r="AI3998" i="39"/>
  <c r="AG3668" i="39"/>
  <c r="Z3669" i="39"/>
  <c r="AJ3669" i="39" s="1"/>
  <c r="Z3671" i="39"/>
  <c r="AJ3671" i="39" s="1"/>
  <c r="Z3673" i="39"/>
  <c r="AJ3673" i="39" s="1"/>
  <c r="Z3675" i="39"/>
  <c r="AJ3675" i="39" s="1"/>
  <c r="Z3677" i="39"/>
  <c r="AJ3677" i="39" s="1"/>
  <c r="Z3679" i="39"/>
  <c r="AJ3679" i="39" s="1"/>
  <c r="Z3681" i="39"/>
  <c r="AJ3681" i="39" s="1"/>
  <c r="Z3683" i="39"/>
  <c r="AJ3683" i="39" s="1"/>
  <c r="Z3685" i="39"/>
  <c r="AJ3685" i="39" s="1"/>
  <c r="Z3687" i="39"/>
  <c r="AJ3687" i="39" s="1"/>
  <c r="Z3689" i="39"/>
  <c r="AJ3689" i="39" s="1"/>
  <c r="Z3691" i="39"/>
  <c r="AJ3691" i="39" s="1"/>
  <c r="Z3693" i="39"/>
  <c r="AJ3693" i="39" s="1"/>
  <c r="Z3695" i="39"/>
  <c r="AJ3695" i="39" s="1"/>
  <c r="Z3697" i="39"/>
  <c r="AJ3697" i="39" s="1"/>
  <c r="Z3699" i="39"/>
  <c r="AJ3699" i="39" s="1"/>
  <c r="Z3701" i="39"/>
  <c r="AJ3701" i="39" s="1"/>
  <c r="Z3703" i="39"/>
  <c r="Z3705" i="39"/>
  <c r="AJ3705" i="39" s="1"/>
  <c r="Z3707" i="39"/>
  <c r="AJ3707" i="39" s="1"/>
  <c r="Z3709" i="39"/>
  <c r="AJ3709" i="39" s="1"/>
  <c r="Z3711" i="39"/>
  <c r="AJ3711" i="39" s="1"/>
  <c r="Z3713" i="39"/>
  <c r="AJ3713" i="39" s="1"/>
  <c r="Z3715" i="39"/>
  <c r="AJ3715" i="39" s="1"/>
  <c r="Z3717" i="39"/>
  <c r="AJ3717" i="39" s="1"/>
  <c r="Z3719" i="39"/>
  <c r="AJ3719" i="39" s="1"/>
  <c r="Z3721" i="39"/>
  <c r="AJ3721" i="39" s="1"/>
  <c r="Z3723" i="39"/>
  <c r="AJ3723" i="39" s="1"/>
  <c r="Z3725" i="39"/>
  <c r="AJ3725" i="39" s="1"/>
  <c r="Z3727" i="39"/>
  <c r="AJ3727" i="39" s="1"/>
  <c r="Z3729" i="39"/>
  <c r="AJ3729" i="39" s="1"/>
  <c r="Z3731" i="39"/>
  <c r="AJ3731" i="39" s="1"/>
  <c r="Z3733" i="39"/>
  <c r="AJ3733" i="39" s="1"/>
  <c r="Z3735" i="39"/>
  <c r="AJ3735" i="39" s="1"/>
  <c r="Z3737" i="39"/>
  <c r="AJ3737" i="39" s="1"/>
  <c r="Z3739" i="39"/>
  <c r="AJ3739" i="39" s="1"/>
  <c r="Z3741" i="39"/>
  <c r="AJ3741" i="39" s="1"/>
  <c r="Z3743" i="39"/>
  <c r="AJ3743" i="39" s="1"/>
  <c r="Z3745" i="39"/>
  <c r="AJ3745" i="39" s="1"/>
  <c r="Z3747" i="39"/>
  <c r="AJ3747" i="39" s="1"/>
  <c r="Z3749" i="39"/>
  <c r="AJ3749" i="39" s="1"/>
  <c r="Z3751" i="39"/>
  <c r="AJ3751" i="39" s="1"/>
  <c r="Z3753" i="39"/>
  <c r="AJ3753" i="39" s="1"/>
  <c r="X3755" i="39"/>
  <c r="AH3755" i="39" s="1"/>
  <c r="AE3755" i="39" s="1"/>
  <c r="W3755" i="39"/>
  <c r="AG3755" i="39" s="1"/>
  <c r="AB3755" i="39"/>
  <c r="AL3755" i="39" s="1"/>
  <c r="AJ3758" i="39"/>
  <c r="V3759" i="39"/>
  <c r="AF3759" i="39"/>
  <c r="X3761" i="39"/>
  <c r="AH3761" i="39" s="1"/>
  <c r="AE3761" i="39" s="1"/>
  <c r="W3761" i="39"/>
  <c r="AG3761" i="39" s="1"/>
  <c r="AB3761" i="39"/>
  <c r="AL3761" i="39" s="1"/>
  <c r="X3763" i="39"/>
  <c r="AH3763" i="39" s="1"/>
  <c r="AE3763" i="39" s="1"/>
  <c r="W3763" i="39"/>
  <c r="AG3763" i="39" s="1"/>
  <c r="AA3763" i="39"/>
  <c r="AK3763" i="39" s="1"/>
  <c r="AG3764" i="39"/>
  <c r="AL3764" i="39"/>
  <c r="AF3764" i="39"/>
  <c r="AJ3764" i="39"/>
  <c r="AI3764" i="39"/>
  <c r="V3765" i="39"/>
  <c r="X3769" i="39"/>
  <c r="AH3769" i="39" s="1"/>
  <c r="AE3769" i="39" s="1"/>
  <c r="W3769" i="39"/>
  <c r="AA3769" i="39"/>
  <c r="AK3769" i="39" s="1"/>
  <c r="AG3770" i="39"/>
  <c r="AL3770" i="39"/>
  <c r="AF3770" i="39"/>
  <c r="AJ3770" i="39"/>
  <c r="AI3770" i="39"/>
  <c r="V3771" i="39"/>
  <c r="Z3773" i="39"/>
  <c r="AJ3773" i="39" s="1"/>
  <c r="AL3773" i="39"/>
  <c r="X3775" i="39"/>
  <c r="AH3775" i="39" s="1"/>
  <c r="AE3775" i="39" s="1"/>
  <c r="W3775" i="39"/>
  <c r="AG3775" i="39" s="1"/>
  <c r="AA3775" i="39"/>
  <c r="AK3775" i="39" s="1"/>
  <c r="AG3776" i="39"/>
  <c r="AL3776" i="39"/>
  <c r="AF3776" i="39"/>
  <c r="AJ3776" i="39"/>
  <c r="AI3776" i="39"/>
  <c r="V3777" i="39"/>
  <c r="Z3779" i="39"/>
  <c r="AJ3779" i="39" s="1"/>
  <c r="AL3779" i="39"/>
  <c r="X3781" i="39"/>
  <c r="AH3781" i="39" s="1"/>
  <c r="AE3781" i="39" s="1"/>
  <c r="W3781" i="39"/>
  <c r="AG3781" i="39" s="1"/>
  <c r="AA3781" i="39"/>
  <c r="AK3781" i="39" s="1"/>
  <c r="AG3782" i="39"/>
  <c r="AL3782" i="39"/>
  <c r="AF3782" i="39"/>
  <c r="AJ3782" i="39"/>
  <c r="AI3782" i="39"/>
  <c r="V3783" i="39"/>
  <c r="Z3785" i="39"/>
  <c r="AJ3785" i="39" s="1"/>
  <c r="AL3785" i="39"/>
  <c r="AJ3788" i="39"/>
  <c r="AG3789" i="39"/>
  <c r="Y3792" i="39"/>
  <c r="AI3792" i="39" s="1"/>
  <c r="AL3793" i="39"/>
  <c r="AJ3793" i="39"/>
  <c r="AH3793" i="39"/>
  <c r="AE3793" i="39" s="1"/>
  <c r="Z3795" i="39"/>
  <c r="AJ3795" i="39" s="1"/>
  <c r="AA3796" i="39"/>
  <c r="AK3796" i="39" s="1"/>
  <c r="Y3797" i="39"/>
  <c r="AI3797" i="39" s="1"/>
  <c r="Z3797" i="39"/>
  <c r="AJ3797" i="39" s="1"/>
  <c r="X3797" i="39"/>
  <c r="AH3797" i="39" s="1"/>
  <c r="V3797" i="39"/>
  <c r="AA3803" i="39"/>
  <c r="AK3803" i="39" s="1"/>
  <c r="AL3805" i="39"/>
  <c r="AJ3805" i="39"/>
  <c r="AI3805" i="39"/>
  <c r="AH3805" i="39"/>
  <c r="AF3807" i="39"/>
  <c r="AH3807" i="39"/>
  <c r="AE3807" i="39" s="1"/>
  <c r="AA3808" i="39"/>
  <c r="AK3808" i="39" s="1"/>
  <c r="AA3809" i="39"/>
  <c r="AK3809" i="39" s="1"/>
  <c r="AB3810" i="39"/>
  <c r="AL3810" i="39" s="1"/>
  <c r="V3810" i="39"/>
  <c r="Z3810" i="39"/>
  <c r="AJ3810" i="39" s="1"/>
  <c r="Y3810" i="39"/>
  <c r="AI3810" i="39" s="1"/>
  <c r="X3810" i="39"/>
  <c r="AH3810" i="39" s="1"/>
  <c r="W3810" i="39"/>
  <c r="AJ3820" i="39"/>
  <c r="AF3820" i="39"/>
  <c r="AK3820" i="39"/>
  <c r="AL3820" i="39"/>
  <c r="X3824" i="39"/>
  <c r="AH3824" i="39" s="1"/>
  <c r="AB3824" i="39"/>
  <c r="AL3824" i="39" s="1"/>
  <c r="V3824" i="39"/>
  <c r="W3824" i="39"/>
  <c r="AG3824" i="39" s="1"/>
  <c r="AA3824" i="39"/>
  <c r="AK3824" i="39" s="1"/>
  <c r="Z3824" i="39"/>
  <c r="AJ3824" i="39" s="1"/>
  <c r="Y3824" i="39"/>
  <c r="AI3824" i="39" s="1"/>
  <c r="AJ3832" i="39"/>
  <c r="AF3832" i="39"/>
  <c r="AK3832" i="39"/>
  <c r="X3836" i="39"/>
  <c r="AH3836" i="39" s="1"/>
  <c r="AE3836" i="39" s="1"/>
  <c r="AB3836" i="39"/>
  <c r="AL3836" i="39" s="1"/>
  <c r="V3836" i="39"/>
  <c r="W3836" i="39"/>
  <c r="AG3836" i="39" s="1"/>
  <c r="AA3836" i="39"/>
  <c r="AK3836" i="39" s="1"/>
  <c r="Z3836" i="39"/>
  <c r="AJ3836" i="39" s="1"/>
  <c r="Y3836" i="39"/>
  <c r="AI3836" i="39" s="1"/>
  <c r="AJ3844" i="39"/>
  <c r="AF3844" i="39"/>
  <c r="AK3844" i="39"/>
  <c r="AG3844" i="39"/>
  <c r="X3848" i="39"/>
  <c r="AH3848" i="39" s="1"/>
  <c r="AB3848" i="39"/>
  <c r="AL3848" i="39" s="1"/>
  <c r="V3848" i="39"/>
  <c r="W3848" i="39"/>
  <c r="AG3848" i="39" s="1"/>
  <c r="AA3848" i="39"/>
  <c r="AK3848" i="39" s="1"/>
  <c r="Z3848" i="39"/>
  <c r="AJ3848" i="39" s="1"/>
  <c r="Y3848" i="39"/>
  <c r="AI3848" i="39" s="1"/>
  <c r="AL3856" i="39"/>
  <c r="X3860" i="39"/>
  <c r="AH3860" i="39" s="1"/>
  <c r="AE3860" i="39" s="1"/>
  <c r="AB3860" i="39"/>
  <c r="AL3860" i="39" s="1"/>
  <c r="V3860" i="39"/>
  <c r="W3860" i="39"/>
  <c r="AG3860" i="39" s="1"/>
  <c r="AA3860" i="39"/>
  <c r="AK3860" i="39" s="1"/>
  <c r="Z3860" i="39"/>
  <c r="AJ3860" i="39" s="1"/>
  <c r="Y3860" i="39"/>
  <c r="AI3860" i="39" s="1"/>
  <c r="X3872" i="39"/>
  <c r="AH3872" i="39" s="1"/>
  <c r="AB3872" i="39"/>
  <c r="AL3872" i="39" s="1"/>
  <c r="V3872" i="39"/>
  <c r="W3872" i="39"/>
  <c r="AG3872" i="39" s="1"/>
  <c r="AA3872" i="39"/>
  <c r="AK3872" i="39" s="1"/>
  <c r="Z3872" i="39"/>
  <c r="Y3872" i="39"/>
  <c r="AI3872" i="39" s="1"/>
  <c r="X3884" i="39"/>
  <c r="AH3884" i="39" s="1"/>
  <c r="AE3884" i="39" s="1"/>
  <c r="AB3884" i="39"/>
  <c r="AL3884" i="39" s="1"/>
  <c r="V3884" i="39"/>
  <c r="W3884" i="39"/>
  <c r="AG3884" i="39" s="1"/>
  <c r="AA3884" i="39"/>
  <c r="AK3884" i="39" s="1"/>
  <c r="Z3884" i="39"/>
  <c r="AJ3884" i="39" s="1"/>
  <c r="Y3884" i="39"/>
  <c r="AI3884" i="39" s="1"/>
  <c r="AL3892" i="39"/>
  <c r="X3896" i="39"/>
  <c r="AH3896" i="39" s="1"/>
  <c r="AB3896" i="39"/>
  <c r="V3896" i="39"/>
  <c r="W3896" i="39"/>
  <c r="AG3896" i="39" s="1"/>
  <c r="AA3896" i="39"/>
  <c r="AK3896" i="39" s="1"/>
  <c r="Z3896" i="39"/>
  <c r="AJ3896" i="39" s="1"/>
  <c r="Y3896" i="39"/>
  <c r="AI3896" i="39" s="1"/>
  <c r="X3908" i="39"/>
  <c r="AH3908" i="39" s="1"/>
  <c r="AE3908" i="39" s="1"/>
  <c r="AB3908" i="39"/>
  <c r="V3908" i="39"/>
  <c r="W3908" i="39"/>
  <c r="AG3908" i="39" s="1"/>
  <c r="AA3908" i="39"/>
  <c r="AK3908" i="39" s="1"/>
  <c r="Z3908" i="39"/>
  <c r="Y3908" i="39"/>
  <c r="AI3908" i="39" s="1"/>
  <c r="X3920" i="39"/>
  <c r="AH3920" i="39" s="1"/>
  <c r="AE3920" i="39" s="1"/>
  <c r="AB3920" i="39"/>
  <c r="AL3920" i="39" s="1"/>
  <c r="V3920" i="39"/>
  <c r="W3920" i="39"/>
  <c r="AG3920" i="39" s="1"/>
  <c r="AA3920" i="39"/>
  <c r="AK3920" i="39" s="1"/>
  <c r="Z3920" i="39"/>
  <c r="AJ3920" i="39" s="1"/>
  <c r="Y3920" i="39"/>
  <c r="AI3920" i="39" s="1"/>
  <c r="AA3925" i="39"/>
  <c r="AK3925" i="39" s="1"/>
  <c r="Y3925" i="39"/>
  <c r="AI3925" i="39" s="1"/>
  <c r="W3925" i="39"/>
  <c r="AG3925" i="39" s="1"/>
  <c r="Z3925" i="39"/>
  <c r="AJ3925" i="39" s="1"/>
  <c r="X3925" i="39"/>
  <c r="AH3925" i="39" s="1"/>
  <c r="AE3925" i="39" s="1"/>
  <c r="V3925" i="39"/>
  <c r="AG3926" i="39"/>
  <c r="AA3937" i="39"/>
  <c r="AK3937" i="39" s="1"/>
  <c r="Y3937" i="39"/>
  <c r="AI3937" i="39" s="1"/>
  <c r="W3937" i="39"/>
  <c r="AG3937" i="39" s="1"/>
  <c r="Z3937" i="39"/>
  <c r="X3937" i="39"/>
  <c r="AH3937" i="39" s="1"/>
  <c r="AE3937" i="39" s="1"/>
  <c r="V3937" i="39"/>
  <c r="AG3938" i="39"/>
  <c r="AA3949" i="39"/>
  <c r="AK3949" i="39" s="1"/>
  <c r="Y3949" i="39"/>
  <c r="AI3949" i="39" s="1"/>
  <c r="W3949" i="39"/>
  <c r="AG3949" i="39" s="1"/>
  <c r="Z3949" i="39"/>
  <c r="AJ3949" i="39" s="1"/>
  <c r="X3949" i="39"/>
  <c r="AH3949" i="39" s="1"/>
  <c r="AE3949" i="39" s="1"/>
  <c r="V3949" i="39"/>
  <c r="AG3950" i="39"/>
  <c r="AA3961" i="39"/>
  <c r="AK3961" i="39" s="1"/>
  <c r="Y3961" i="39"/>
  <c r="W3961" i="39"/>
  <c r="AG3961" i="39" s="1"/>
  <c r="Z3961" i="39"/>
  <c r="AJ3961" i="39" s="1"/>
  <c r="X3961" i="39"/>
  <c r="AH3961" i="39" s="1"/>
  <c r="V3961" i="39"/>
  <c r="AG3962" i="39"/>
  <c r="AA3973" i="39"/>
  <c r="AK3973" i="39" s="1"/>
  <c r="Y3973" i="39"/>
  <c r="AI3973" i="39" s="1"/>
  <c r="W3973" i="39"/>
  <c r="AG3973" i="39" s="1"/>
  <c r="Z3973" i="39"/>
  <c r="AJ3973" i="39" s="1"/>
  <c r="X3973" i="39"/>
  <c r="AH3973" i="39" s="1"/>
  <c r="V3973" i="39"/>
  <c r="AG3974" i="39"/>
  <c r="AA3985" i="39"/>
  <c r="AK3985" i="39" s="1"/>
  <c r="Y3985" i="39"/>
  <c r="AI3985" i="39" s="1"/>
  <c r="W3985" i="39"/>
  <c r="AG3985" i="39" s="1"/>
  <c r="Z3985" i="39"/>
  <c r="AJ3985" i="39" s="1"/>
  <c r="X3985" i="39"/>
  <c r="AH3985" i="39" s="1"/>
  <c r="V3985" i="39"/>
  <c r="AG3986" i="39"/>
  <c r="AA3997" i="39"/>
  <c r="AK3997" i="39" s="1"/>
  <c r="Y3997" i="39"/>
  <c r="AI3997" i="39" s="1"/>
  <c r="W3997" i="39"/>
  <c r="AG3997" i="39" s="1"/>
  <c r="Z3997" i="39"/>
  <c r="AJ3997" i="39" s="1"/>
  <c r="X3997" i="39"/>
  <c r="AH3997" i="39" s="1"/>
  <c r="AE3997" i="39" s="1"/>
  <c r="V3997" i="39"/>
  <c r="AG3998" i="39"/>
  <c r="AK3791" i="39"/>
  <c r="AA3793" i="39"/>
  <c r="AK3793" i="39" s="1"/>
  <c r="AB3794" i="39"/>
  <c r="AL3794" i="39" s="1"/>
  <c r="V3794" i="39"/>
  <c r="AA3794" i="39"/>
  <c r="AK3794" i="39" s="1"/>
  <c r="X3800" i="39"/>
  <c r="AH3800" i="39" s="1"/>
  <c r="AA3805" i="39"/>
  <c r="AK3805" i="39" s="1"/>
  <c r="AB3806" i="39"/>
  <c r="AL3806" i="39" s="1"/>
  <c r="V3806" i="39"/>
  <c r="AA3806" i="39"/>
  <c r="AK3806" i="39" s="1"/>
  <c r="AJ3809" i="39"/>
  <c r="AK3810" i="39"/>
  <c r="W3811" i="39"/>
  <c r="AG3811" i="39" s="1"/>
  <c r="X3812" i="39"/>
  <c r="AH3812" i="39" s="1"/>
  <c r="AE3812" i="39" s="1"/>
  <c r="Z3815" i="39"/>
  <c r="AJ3815" i="39" s="1"/>
  <c r="AG3815" i="39"/>
  <c r="Y3818" i="39"/>
  <c r="AI3818" i="39" s="1"/>
  <c r="AF3819" i="39"/>
  <c r="X3820" i="39"/>
  <c r="AH3820" i="39" s="1"/>
  <c r="AE3820" i="39" s="1"/>
  <c r="AB3820" i="39"/>
  <c r="V3820" i="39"/>
  <c r="W3820" i="39"/>
  <c r="AG3820" i="39" s="1"/>
  <c r="AF3825" i="39"/>
  <c r="X3826" i="39"/>
  <c r="AH3826" i="39" s="1"/>
  <c r="AB3826" i="39"/>
  <c r="AL3826" i="39" s="1"/>
  <c r="V3826" i="39"/>
  <c r="W3826" i="39"/>
  <c r="AG3826" i="39" s="1"/>
  <c r="AI3830" i="39"/>
  <c r="AF3831" i="39"/>
  <c r="X3832" i="39"/>
  <c r="AH3832" i="39" s="1"/>
  <c r="AB3832" i="39"/>
  <c r="AL3832" i="39" s="1"/>
  <c r="V3832" i="39"/>
  <c r="W3832" i="39"/>
  <c r="AG3832" i="39" s="1"/>
  <c r="AF3837" i="39"/>
  <c r="X3838" i="39"/>
  <c r="AH3838" i="39" s="1"/>
  <c r="AE3838" i="39" s="1"/>
  <c r="AB3838" i="39"/>
  <c r="AL3838" i="39" s="1"/>
  <c r="V3838" i="39"/>
  <c r="W3838" i="39"/>
  <c r="AG3838" i="39" s="1"/>
  <c r="AI3842" i="39"/>
  <c r="AF3843" i="39"/>
  <c r="X3844" i="39"/>
  <c r="AH3844" i="39" s="1"/>
  <c r="AB3844" i="39"/>
  <c r="AL3844" i="39" s="1"/>
  <c r="V3844" i="39"/>
  <c r="W3844" i="39"/>
  <c r="X3850" i="39"/>
  <c r="AH3850" i="39" s="1"/>
  <c r="AB3850" i="39"/>
  <c r="AL3850" i="39" s="1"/>
  <c r="V3850" i="39"/>
  <c r="W3850" i="39"/>
  <c r="AG3850" i="39" s="1"/>
  <c r="X3856" i="39"/>
  <c r="AH3856" i="39" s="1"/>
  <c r="AE3856" i="39" s="1"/>
  <c r="AB3856" i="39"/>
  <c r="V3856" i="39"/>
  <c r="W3856" i="39"/>
  <c r="AG3856" i="39" s="1"/>
  <c r="X3862" i="39"/>
  <c r="AH3862" i="39" s="1"/>
  <c r="AB3862" i="39"/>
  <c r="AL3862" i="39" s="1"/>
  <c r="V3862" i="39"/>
  <c r="W3862" i="39"/>
  <c r="AG3862" i="39" s="1"/>
  <c r="X3868" i="39"/>
  <c r="AH3868" i="39" s="1"/>
  <c r="AB3868" i="39"/>
  <c r="AL3868" i="39" s="1"/>
  <c r="V3868" i="39"/>
  <c r="W3868" i="39"/>
  <c r="AG3868" i="39" s="1"/>
  <c r="X3874" i="39"/>
  <c r="AH3874" i="39" s="1"/>
  <c r="AE3874" i="39" s="1"/>
  <c r="AB3874" i="39"/>
  <c r="AL3874" i="39" s="1"/>
  <c r="V3874" i="39"/>
  <c r="W3874" i="39"/>
  <c r="AG3874" i="39" s="1"/>
  <c r="X3880" i="39"/>
  <c r="AH3880" i="39" s="1"/>
  <c r="AB3880" i="39"/>
  <c r="AL3880" i="39" s="1"/>
  <c r="V3880" i="39"/>
  <c r="W3880" i="39"/>
  <c r="AG3880" i="39" s="1"/>
  <c r="X3886" i="39"/>
  <c r="AH3886" i="39" s="1"/>
  <c r="AB3886" i="39"/>
  <c r="AL3886" i="39" s="1"/>
  <c r="V3886" i="39"/>
  <c r="W3886" i="39"/>
  <c r="AG3886" i="39" s="1"/>
  <c r="X3892" i="39"/>
  <c r="AH3892" i="39" s="1"/>
  <c r="AE3892" i="39" s="1"/>
  <c r="AB3892" i="39"/>
  <c r="V3892" i="39"/>
  <c r="W3892" i="39"/>
  <c r="AG3892" i="39" s="1"/>
  <c r="X3898" i="39"/>
  <c r="AH3898" i="39" s="1"/>
  <c r="AB3898" i="39"/>
  <c r="AL3898" i="39" s="1"/>
  <c r="V3898" i="39"/>
  <c r="W3898" i="39"/>
  <c r="AG3898" i="39" s="1"/>
  <c r="X3904" i="39"/>
  <c r="AH3904" i="39" s="1"/>
  <c r="AB3904" i="39"/>
  <c r="AL3904" i="39" s="1"/>
  <c r="V3904" i="39"/>
  <c r="W3904" i="39"/>
  <c r="AG3904" i="39" s="1"/>
  <c r="X3910" i="39"/>
  <c r="AH3910" i="39" s="1"/>
  <c r="AE3910" i="39" s="1"/>
  <c r="AB3910" i="39"/>
  <c r="V3910" i="39"/>
  <c r="W3910" i="39"/>
  <c r="AG3910" i="39" s="1"/>
  <c r="X3916" i="39"/>
  <c r="AH3916" i="39" s="1"/>
  <c r="AB3916" i="39"/>
  <c r="AL3916" i="39" s="1"/>
  <c r="V3916" i="39"/>
  <c r="W3916" i="39"/>
  <c r="AG3916" i="39" s="1"/>
  <c r="AF3923" i="39"/>
  <c r="AH3924" i="39"/>
  <c r="AF3924" i="39"/>
  <c r="AF3929" i="39"/>
  <c r="AH3930" i="39"/>
  <c r="AF3930" i="39"/>
  <c r="AF3935" i="39"/>
  <c r="AH3936" i="39"/>
  <c r="AF3936" i="39"/>
  <c r="AF3941" i="39"/>
  <c r="AH3942" i="39"/>
  <c r="AE3942" i="39" s="1"/>
  <c r="AD3942" i="39" s="1"/>
  <c r="AF3942" i="39"/>
  <c r="AF3947" i="39"/>
  <c r="AH3948" i="39"/>
  <c r="AF3948" i="39"/>
  <c r="AF3953" i="39"/>
  <c r="AH3954" i="39"/>
  <c r="AF3954" i="39"/>
  <c r="AF3959" i="39"/>
  <c r="AJ3960" i="39"/>
  <c r="AH3960" i="39"/>
  <c r="AE3960" i="39" s="1"/>
  <c r="AD3960" i="39" s="1"/>
  <c r="AF3960" i="39"/>
  <c r="AF3965" i="39"/>
  <c r="AH3966" i="39"/>
  <c r="AE3966" i="39" s="1"/>
  <c r="AD3966" i="39" s="1"/>
  <c r="AF3966" i="39"/>
  <c r="AF3971" i="39"/>
  <c r="AH3972" i="39"/>
  <c r="AL3972" i="39"/>
  <c r="AF3972" i="39"/>
  <c r="AI3977" i="39"/>
  <c r="AF3977" i="39"/>
  <c r="AH3978" i="39"/>
  <c r="AF3978" i="39"/>
  <c r="AF3983" i="39"/>
  <c r="AH3984" i="39"/>
  <c r="AE3984" i="39" s="1"/>
  <c r="AD3984" i="39" s="1"/>
  <c r="AF3984" i="39"/>
  <c r="AF3989" i="39"/>
  <c r="AH3990" i="39"/>
  <c r="AF3990" i="39"/>
  <c r="AF3995" i="39"/>
  <c r="AH3996" i="39"/>
  <c r="AF3996" i="39"/>
  <c r="AF4001" i="39"/>
  <c r="AH4002" i="39"/>
  <c r="AE4002" i="39" s="1"/>
  <c r="AF4002" i="39"/>
  <c r="AB3804" i="39"/>
  <c r="AL3804" i="39" s="1"/>
  <c r="V3804" i="39"/>
  <c r="AA3804" i="39"/>
  <c r="AG3813" i="39"/>
  <c r="AH3814" i="39"/>
  <c r="AE3814" i="39" s="1"/>
  <c r="AG3814" i="39"/>
  <c r="AA3815" i="39"/>
  <c r="AK3815" i="39" s="1"/>
  <c r="AB3816" i="39"/>
  <c r="AL3816" i="39" s="1"/>
  <c r="V3816" i="39"/>
  <c r="AA3816" i="39"/>
  <c r="AK3816" i="39" s="1"/>
  <c r="AJ3822" i="39"/>
  <c r="AH3822" i="39"/>
  <c r="AE3822" i="39" s="1"/>
  <c r="AF3822" i="39"/>
  <c r="AG3823" i="39"/>
  <c r="AJ3823" i="39"/>
  <c r="AJ3828" i="39"/>
  <c r="AF3828" i="39"/>
  <c r="AG3829" i="39"/>
  <c r="AJ3829" i="39"/>
  <c r="AJ3834" i="39"/>
  <c r="AF3834" i="39"/>
  <c r="AG3835" i="39"/>
  <c r="AJ3835" i="39"/>
  <c r="AJ3840" i="39"/>
  <c r="AF3840" i="39"/>
  <c r="AG3841" i="39"/>
  <c r="AJ3841" i="39"/>
  <c r="AJ3846" i="39"/>
  <c r="AF3846" i="39"/>
  <c r="AG3847" i="39"/>
  <c r="AJ3847" i="39"/>
  <c r="AJ3852" i="39"/>
  <c r="AF3852" i="39"/>
  <c r="AG3853" i="39"/>
  <c r="AJ3853" i="39"/>
  <c r="AJ3858" i="39"/>
  <c r="AH3858" i="39"/>
  <c r="AE3858" i="39" s="1"/>
  <c r="AF3858" i="39"/>
  <c r="AG3859" i="39"/>
  <c r="AD3859" i="39" s="1"/>
  <c r="AC3859" i="39" s="1"/>
  <c r="AJ3859" i="39"/>
  <c r="AJ3864" i="39"/>
  <c r="AF3864" i="39"/>
  <c r="AG3865" i="39"/>
  <c r="AJ3865" i="39"/>
  <c r="AJ3870" i="39"/>
  <c r="AF3870" i="39"/>
  <c r="AG3871" i="39"/>
  <c r="AJ3871" i="39"/>
  <c r="AJ3876" i="39"/>
  <c r="AF3876" i="39"/>
  <c r="AG3877" i="39"/>
  <c r="AJ3877" i="39"/>
  <c r="AJ3882" i="39"/>
  <c r="AF3882" i="39"/>
  <c r="AG3883" i="39"/>
  <c r="AJ3883" i="39"/>
  <c r="AJ3888" i="39"/>
  <c r="AF3888" i="39"/>
  <c r="AG3889" i="39"/>
  <c r="AJ3889" i="39"/>
  <c r="AJ3894" i="39"/>
  <c r="AH3894" i="39"/>
  <c r="AE3894" i="39" s="1"/>
  <c r="AF3894" i="39"/>
  <c r="AG3895" i="39"/>
  <c r="AJ3895" i="39"/>
  <c r="AJ3900" i="39"/>
  <c r="AF3900" i="39"/>
  <c r="AG3901" i="39"/>
  <c r="AJ3901" i="39"/>
  <c r="AJ3906" i="39"/>
  <c r="AF3906" i="39"/>
  <c r="AG3907" i="39"/>
  <c r="AJ3907" i="39"/>
  <c r="AJ3912" i="39"/>
  <c r="AF3912" i="39"/>
  <c r="AG3913" i="39"/>
  <c r="AJ3913" i="39"/>
  <c r="AJ3918" i="39"/>
  <c r="AF3918" i="39"/>
  <c r="AG3919" i="39"/>
  <c r="AJ3919" i="39"/>
  <c r="AA3923" i="39"/>
  <c r="AK3923" i="39" s="1"/>
  <c r="Y3923" i="39"/>
  <c r="AI3923" i="39" s="1"/>
  <c r="W3923" i="39"/>
  <c r="AG3923" i="39" s="1"/>
  <c r="AA3929" i="39"/>
  <c r="AK3929" i="39" s="1"/>
  <c r="Y3929" i="39"/>
  <c r="AI3929" i="39" s="1"/>
  <c r="W3929" i="39"/>
  <c r="AG3929" i="39" s="1"/>
  <c r="AA3935" i="39"/>
  <c r="AK3935" i="39" s="1"/>
  <c r="Y3935" i="39"/>
  <c r="AI3935" i="39" s="1"/>
  <c r="W3935" i="39"/>
  <c r="AG3935" i="39" s="1"/>
  <c r="AA3941" i="39"/>
  <c r="AK3941" i="39" s="1"/>
  <c r="Y3941" i="39"/>
  <c r="AI3941" i="39" s="1"/>
  <c r="W3941" i="39"/>
  <c r="AG3941" i="39" s="1"/>
  <c r="AA3947" i="39"/>
  <c r="AK3947" i="39" s="1"/>
  <c r="Y3947" i="39"/>
  <c r="AI3947" i="39" s="1"/>
  <c r="W3947" i="39"/>
  <c r="AG3947" i="39" s="1"/>
  <c r="AA3953" i="39"/>
  <c r="AK3953" i="39" s="1"/>
  <c r="Y3953" i="39"/>
  <c r="AI3953" i="39" s="1"/>
  <c r="W3953" i="39"/>
  <c r="AG3953" i="39" s="1"/>
  <c r="AA3959" i="39"/>
  <c r="AK3959" i="39" s="1"/>
  <c r="Y3959" i="39"/>
  <c r="AI3959" i="39" s="1"/>
  <c r="W3959" i="39"/>
  <c r="AG3959" i="39" s="1"/>
  <c r="AA3965" i="39"/>
  <c r="AK3965" i="39" s="1"/>
  <c r="Y3965" i="39"/>
  <c r="AI3965" i="39" s="1"/>
  <c r="W3965" i="39"/>
  <c r="AG3965" i="39" s="1"/>
  <c r="AA3971" i="39"/>
  <c r="AK3971" i="39" s="1"/>
  <c r="Y3971" i="39"/>
  <c r="AI3971" i="39" s="1"/>
  <c r="W3971" i="39"/>
  <c r="AG3971" i="39" s="1"/>
  <c r="AA3977" i="39"/>
  <c r="AK3977" i="39" s="1"/>
  <c r="Y3977" i="39"/>
  <c r="W3977" i="39"/>
  <c r="AG3977" i="39" s="1"/>
  <c r="AA3983" i="39"/>
  <c r="AK3983" i="39" s="1"/>
  <c r="Y3983" i="39"/>
  <c r="AI3983" i="39" s="1"/>
  <c r="W3983" i="39"/>
  <c r="AG3983" i="39" s="1"/>
  <c r="AA3989" i="39"/>
  <c r="AK3989" i="39" s="1"/>
  <c r="Y3989" i="39"/>
  <c r="AI3989" i="39" s="1"/>
  <c r="W3989" i="39"/>
  <c r="AG3989" i="39" s="1"/>
  <c r="AA3995" i="39"/>
  <c r="AK3995" i="39" s="1"/>
  <c r="Y3995" i="39"/>
  <c r="AI3995" i="39" s="1"/>
  <c r="W3995" i="39"/>
  <c r="AG3995" i="39" s="1"/>
  <c r="AA4001" i="39"/>
  <c r="AK4001" i="39" s="1"/>
  <c r="Y4001" i="39"/>
  <c r="AI4001" i="39" s="1"/>
  <c r="W4001" i="39"/>
  <c r="AG4001" i="39" s="1"/>
  <c r="Z3787" i="39"/>
  <c r="AJ3787" i="39" s="1"/>
  <c r="AG3787" i="39"/>
  <c r="AA3789" i="39"/>
  <c r="AB3790" i="39"/>
  <c r="AL3790" i="39" s="1"/>
  <c r="V3790" i="39"/>
  <c r="AA3790" i="39"/>
  <c r="AK3790" i="39" s="1"/>
  <c r="V3793" i="39"/>
  <c r="W3794" i="39"/>
  <c r="AG3794" i="39" s="1"/>
  <c r="Z3799" i="39"/>
  <c r="AJ3799" i="39" s="1"/>
  <c r="AG3799" i="39"/>
  <c r="AA3801" i="39"/>
  <c r="AB3802" i="39"/>
  <c r="AL3802" i="39" s="1"/>
  <c r="V3802" i="39"/>
  <c r="AA3802" i="39"/>
  <c r="AK3802" i="39" s="1"/>
  <c r="V3805" i="39"/>
  <c r="W3806" i="39"/>
  <c r="AG3806" i="39" s="1"/>
  <c r="Z3811" i="39"/>
  <c r="AJ3811" i="39" s="1"/>
  <c r="AA3813" i="39"/>
  <c r="AK3813" i="39" s="1"/>
  <c r="AH3813" i="39"/>
  <c r="AB3814" i="39"/>
  <c r="AL3814" i="39" s="1"/>
  <c r="V3814" i="39"/>
  <c r="AA3814" i="39"/>
  <c r="AK3814" i="39" s="1"/>
  <c r="AI3814" i="39"/>
  <c r="AB3815" i="39"/>
  <c r="AL3815" i="39" s="1"/>
  <c r="AI3815" i="39"/>
  <c r="AJ3818" i="39"/>
  <c r="AF3818" i="39"/>
  <c r="Y3820" i="39"/>
  <c r="AI3820" i="39" s="1"/>
  <c r="X3822" i="39"/>
  <c r="AB3822" i="39"/>
  <c r="AL3822" i="39" s="1"/>
  <c r="V3822" i="39"/>
  <c r="W3822" i="39"/>
  <c r="AG3822" i="39" s="1"/>
  <c r="Y3826" i="39"/>
  <c r="AI3826" i="39" s="1"/>
  <c r="X3828" i="39"/>
  <c r="AH3828" i="39" s="1"/>
  <c r="AE3828" i="39" s="1"/>
  <c r="AB3828" i="39"/>
  <c r="AL3828" i="39" s="1"/>
  <c r="V3828" i="39"/>
  <c r="W3828" i="39"/>
  <c r="Y3832" i="39"/>
  <c r="AI3832" i="39" s="1"/>
  <c r="X3834" i="39"/>
  <c r="AH3834" i="39" s="1"/>
  <c r="AE3834" i="39" s="1"/>
  <c r="AB3834" i="39"/>
  <c r="AL3834" i="39" s="1"/>
  <c r="V3834" i="39"/>
  <c r="W3834" i="39"/>
  <c r="AG3834" i="39" s="1"/>
  <c r="Y3838" i="39"/>
  <c r="AI3838" i="39" s="1"/>
  <c r="X3840" i="39"/>
  <c r="AH3840" i="39" s="1"/>
  <c r="AE3840" i="39" s="1"/>
  <c r="AB3840" i="39"/>
  <c r="AL3840" i="39" s="1"/>
  <c r="V3840" i="39"/>
  <c r="W3840" i="39"/>
  <c r="AG3840" i="39" s="1"/>
  <c r="Y3844" i="39"/>
  <c r="AI3844" i="39" s="1"/>
  <c r="X3846" i="39"/>
  <c r="AH3846" i="39" s="1"/>
  <c r="AE3846" i="39" s="1"/>
  <c r="AB3846" i="39"/>
  <c r="AL3846" i="39" s="1"/>
  <c r="V3846" i="39"/>
  <c r="W3846" i="39"/>
  <c r="AG3846" i="39" s="1"/>
  <c r="Y3850" i="39"/>
  <c r="AI3850" i="39" s="1"/>
  <c r="X3852" i="39"/>
  <c r="AH3852" i="39" s="1"/>
  <c r="AE3852" i="39" s="1"/>
  <c r="AB3852" i="39"/>
  <c r="AL3852" i="39" s="1"/>
  <c r="V3852" i="39"/>
  <c r="W3852" i="39"/>
  <c r="Y3856" i="39"/>
  <c r="AI3856" i="39" s="1"/>
  <c r="X3858" i="39"/>
  <c r="AB3858" i="39"/>
  <c r="AL3858" i="39" s="1"/>
  <c r="V3858" i="39"/>
  <c r="W3858" i="39"/>
  <c r="AG3858" i="39" s="1"/>
  <c r="Y3862" i="39"/>
  <c r="AI3862" i="39" s="1"/>
  <c r="X3864" i="39"/>
  <c r="AH3864" i="39" s="1"/>
  <c r="AE3864" i="39" s="1"/>
  <c r="AB3864" i="39"/>
  <c r="AL3864" i="39" s="1"/>
  <c r="V3864" i="39"/>
  <c r="W3864" i="39"/>
  <c r="AG3864" i="39" s="1"/>
  <c r="Y3868" i="39"/>
  <c r="AI3868" i="39" s="1"/>
  <c r="X3870" i="39"/>
  <c r="AH3870" i="39" s="1"/>
  <c r="AE3870" i="39" s="1"/>
  <c r="AB3870" i="39"/>
  <c r="AL3870" i="39" s="1"/>
  <c r="V3870" i="39"/>
  <c r="W3870" i="39"/>
  <c r="AG3870" i="39" s="1"/>
  <c r="Y3874" i="39"/>
  <c r="AI3874" i="39" s="1"/>
  <c r="X3876" i="39"/>
  <c r="AH3876" i="39" s="1"/>
  <c r="AE3876" i="39" s="1"/>
  <c r="AB3876" i="39"/>
  <c r="AL3876" i="39" s="1"/>
  <c r="V3876" i="39"/>
  <c r="W3876" i="39"/>
  <c r="AG3876" i="39" s="1"/>
  <c r="Y3880" i="39"/>
  <c r="AI3880" i="39" s="1"/>
  <c r="X3882" i="39"/>
  <c r="AH3882" i="39" s="1"/>
  <c r="AE3882" i="39" s="1"/>
  <c r="AB3882" i="39"/>
  <c r="AL3882" i="39" s="1"/>
  <c r="V3882" i="39"/>
  <c r="W3882" i="39"/>
  <c r="AG3882" i="39" s="1"/>
  <c r="Y3886" i="39"/>
  <c r="AI3886" i="39" s="1"/>
  <c r="X3888" i="39"/>
  <c r="AH3888" i="39" s="1"/>
  <c r="AE3888" i="39" s="1"/>
  <c r="AB3888" i="39"/>
  <c r="AL3888" i="39" s="1"/>
  <c r="V3888" i="39"/>
  <c r="W3888" i="39"/>
  <c r="Y3892" i="39"/>
  <c r="AI3892" i="39" s="1"/>
  <c r="X3894" i="39"/>
  <c r="AB3894" i="39"/>
  <c r="AL3894" i="39" s="1"/>
  <c r="V3894" i="39"/>
  <c r="W3894" i="39"/>
  <c r="AG3894" i="39" s="1"/>
  <c r="Y3898" i="39"/>
  <c r="AI3898" i="39" s="1"/>
  <c r="X3900" i="39"/>
  <c r="AH3900" i="39" s="1"/>
  <c r="AE3900" i="39" s="1"/>
  <c r="AB3900" i="39"/>
  <c r="AL3900" i="39" s="1"/>
  <c r="V3900" i="39"/>
  <c r="W3900" i="39"/>
  <c r="AG3900" i="39" s="1"/>
  <c r="Y3904" i="39"/>
  <c r="AI3904" i="39" s="1"/>
  <c r="X3906" i="39"/>
  <c r="AH3906" i="39" s="1"/>
  <c r="AE3906" i="39" s="1"/>
  <c r="AB3906" i="39"/>
  <c r="AL3906" i="39" s="1"/>
  <c r="V3906" i="39"/>
  <c r="W3906" i="39"/>
  <c r="AG3906" i="39" s="1"/>
  <c r="Y3910" i="39"/>
  <c r="AI3910" i="39" s="1"/>
  <c r="X3912" i="39"/>
  <c r="AH3912" i="39" s="1"/>
  <c r="AE3912" i="39" s="1"/>
  <c r="AB3912" i="39"/>
  <c r="AL3912" i="39" s="1"/>
  <c r="V3912" i="39"/>
  <c r="W3912" i="39"/>
  <c r="AG3912" i="39" s="1"/>
  <c r="Y3916" i="39"/>
  <c r="AI3916" i="39" s="1"/>
  <c r="X3918" i="39"/>
  <c r="AH3918" i="39" s="1"/>
  <c r="AE3918" i="39" s="1"/>
  <c r="AB3918" i="39"/>
  <c r="AL3918" i="39" s="1"/>
  <c r="V3918" i="39"/>
  <c r="W3918" i="39"/>
  <c r="AG3918" i="39" s="1"/>
  <c r="AF3921" i="39"/>
  <c r="AH3922" i="39"/>
  <c r="AE3922" i="39" s="1"/>
  <c r="AD3922" i="39" s="1"/>
  <c r="AF3922" i="39"/>
  <c r="AH3923" i="39"/>
  <c r="AE3923" i="39" s="1"/>
  <c r="AI3924" i="39"/>
  <c r="AF3927" i="39"/>
  <c r="AH3928" i="39"/>
  <c r="AE3928" i="39" s="1"/>
  <c r="AF3928" i="39"/>
  <c r="AH3929" i="39"/>
  <c r="AI3930" i="39"/>
  <c r="AF3933" i="39"/>
  <c r="AH3934" i="39"/>
  <c r="AE3934" i="39" s="1"/>
  <c r="AL3934" i="39"/>
  <c r="AF3934" i="39"/>
  <c r="AH3935" i="39"/>
  <c r="AI3936" i="39"/>
  <c r="AF3939" i="39"/>
  <c r="AH3940" i="39"/>
  <c r="AE3940" i="39" s="1"/>
  <c r="AF3940" i="39"/>
  <c r="AH3941" i="39"/>
  <c r="AE3941" i="39" s="1"/>
  <c r="AI3942" i="39"/>
  <c r="AF3945" i="39"/>
  <c r="AH3946" i="39"/>
  <c r="AE3946" i="39" s="1"/>
  <c r="AD3946" i="39" s="1"/>
  <c r="AF3946" i="39"/>
  <c r="AH3947" i="39"/>
  <c r="AI3948" i="39"/>
  <c r="AG3951" i="39"/>
  <c r="AF3951" i="39"/>
  <c r="AH3952" i="39"/>
  <c r="AE3952" i="39" s="1"/>
  <c r="AF3952" i="39"/>
  <c r="AH3953" i="39"/>
  <c r="AE3953" i="39" s="1"/>
  <c r="AI3954" i="39"/>
  <c r="AF3957" i="39"/>
  <c r="AH3958" i="39"/>
  <c r="AE3958" i="39" s="1"/>
  <c r="AF3958" i="39"/>
  <c r="AH3959" i="39"/>
  <c r="AI3960" i="39"/>
  <c r="AF3963" i="39"/>
  <c r="AH3964" i="39"/>
  <c r="AE3964" i="39" s="1"/>
  <c r="AF3964" i="39"/>
  <c r="AH3965" i="39"/>
  <c r="AE3965" i="39" s="1"/>
  <c r="AI3966" i="39"/>
  <c r="AF3969" i="39"/>
  <c r="AH3970" i="39"/>
  <c r="AE3970" i="39" s="1"/>
  <c r="AF3970" i="39"/>
  <c r="AH3971" i="39"/>
  <c r="AE3971" i="39" s="1"/>
  <c r="AI3972" i="39"/>
  <c r="AF3975" i="39"/>
  <c r="AH3976" i="39"/>
  <c r="AE3976" i="39" s="1"/>
  <c r="AF3976" i="39"/>
  <c r="AH3977" i="39"/>
  <c r="AI3978" i="39"/>
  <c r="AF3981" i="39"/>
  <c r="AH3982" i="39"/>
  <c r="AE3982" i="39" s="1"/>
  <c r="AD3982" i="39" s="1"/>
  <c r="AF3982" i="39"/>
  <c r="AH3983" i="39"/>
  <c r="AE3983" i="39" s="1"/>
  <c r="AI3984" i="39"/>
  <c r="AF3987" i="39"/>
  <c r="AH3988" i="39"/>
  <c r="AE3988" i="39" s="1"/>
  <c r="AF3988" i="39"/>
  <c r="AH3989" i="39"/>
  <c r="AE3989" i="39" s="1"/>
  <c r="AI3990" i="39"/>
  <c r="AF3993" i="39"/>
  <c r="AH3994" i="39"/>
  <c r="AE3994" i="39" s="1"/>
  <c r="AL3994" i="39"/>
  <c r="AF3994" i="39"/>
  <c r="AH3995" i="39"/>
  <c r="AI3996" i="39"/>
  <c r="AF3999" i="39"/>
  <c r="AH4000" i="39"/>
  <c r="AE4000" i="39" s="1"/>
  <c r="AF4000" i="39"/>
  <c r="AH4001" i="39"/>
  <c r="AI4002" i="39"/>
  <c r="AA3787" i="39"/>
  <c r="AK3787" i="39" s="1"/>
  <c r="AB3788" i="39"/>
  <c r="AL3788" i="39" s="1"/>
  <c r="V3788" i="39"/>
  <c r="AA3788" i="39"/>
  <c r="AK3788" i="39" s="1"/>
  <c r="AJ3791" i="39"/>
  <c r="X3794" i="39"/>
  <c r="AH3794" i="39" s="1"/>
  <c r="AE3794" i="39" s="1"/>
  <c r="AK3797" i="39"/>
  <c r="AG3797" i="39"/>
  <c r="AH3798" i="39"/>
  <c r="AE3798" i="39" s="1"/>
  <c r="AA3799" i="39"/>
  <c r="AK3799" i="39" s="1"/>
  <c r="AB3800" i="39"/>
  <c r="AL3800" i="39" s="1"/>
  <c r="V3800" i="39"/>
  <c r="AA3800" i="39"/>
  <c r="AK3800" i="39" s="1"/>
  <c r="W3804" i="39"/>
  <c r="AG3804" i="39" s="1"/>
  <c r="AG3810" i="39"/>
  <c r="AA3811" i="39"/>
  <c r="AK3811" i="39" s="1"/>
  <c r="AB3812" i="39"/>
  <c r="AL3812" i="39" s="1"/>
  <c r="V3812" i="39"/>
  <c r="AA3812" i="39"/>
  <c r="AK3812" i="39" s="1"/>
  <c r="AI3813" i="39"/>
  <c r="AJ3814" i="39"/>
  <c r="V3815" i="39"/>
  <c r="W3816" i="39"/>
  <c r="AG3816" i="39" s="1"/>
  <c r="X3818" i="39"/>
  <c r="AH3818" i="39" s="1"/>
  <c r="AB3818" i="39"/>
  <c r="AL3818" i="39" s="1"/>
  <c r="V3818" i="39"/>
  <c r="AG3819" i="39"/>
  <c r="AJ3819" i="39"/>
  <c r="AF3824" i="39"/>
  <c r="AG3825" i="39"/>
  <c r="AJ3825" i="39"/>
  <c r="AG3828" i="39"/>
  <c r="AF3830" i="39"/>
  <c r="AG3831" i="39"/>
  <c r="AJ3831" i="39"/>
  <c r="AF3836" i="39"/>
  <c r="AG3837" i="39"/>
  <c r="AD3837" i="39" s="1"/>
  <c r="AC3837" i="39" s="1"/>
  <c r="AJ3837" i="39"/>
  <c r="AH3842" i="39"/>
  <c r="AE3842" i="39" s="1"/>
  <c r="AF3842" i="39"/>
  <c r="AG3843" i="39"/>
  <c r="AJ3843" i="39"/>
  <c r="AF3848" i="39"/>
  <c r="AG3849" i="39"/>
  <c r="AJ3849" i="39"/>
  <c r="Z3850" i="39"/>
  <c r="AJ3850" i="39" s="1"/>
  <c r="AG3852" i="39"/>
  <c r="AH3854" i="39"/>
  <c r="AE3854" i="39" s="1"/>
  <c r="AF3854" i="39"/>
  <c r="AG3855" i="39"/>
  <c r="AJ3855" i="39"/>
  <c r="Z3856" i="39"/>
  <c r="AJ3856" i="39" s="1"/>
  <c r="AF3860" i="39"/>
  <c r="AG3861" i="39"/>
  <c r="AJ3861" i="39"/>
  <c r="Z3862" i="39"/>
  <c r="AJ3862" i="39" s="1"/>
  <c r="AJ3866" i="39"/>
  <c r="AF3866" i="39"/>
  <c r="AG3867" i="39"/>
  <c r="AJ3867" i="39"/>
  <c r="Z3868" i="39"/>
  <c r="AJ3868" i="39" s="1"/>
  <c r="AJ3872" i="39"/>
  <c r="AF3872" i="39"/>
  <c r="AG3873" i="39"/>
  <c r="AJ3873" i="39"/>
  <c r="Z3874" i="39"/>
  <c r="AJ3874" i="39" s="1"/>
  <c r="AF3878" i="39"/>
  <c r="AG3879" i="39"/>
  <c r="AJ3879" i="39"/>
  <c r="Z3880" i="39"/>
  <c r="AJ3880" i="39" s="1"/>
  <c r="AF3884" i="39"/>
  <c r="AG3885" i="39"/>
  <c r="AJ3885" i="39"/>
  <c r="Z3886" i="39"/>
  <c r="AJ3886" i="39" s="1"/>
  <c r="AG3888" i="39"/>
  <c r="AJ3890" i="39"/>
  <c r="AF3890" i="39"/>
  <c r="AG3891" i="39"/>
  <c r="AJ3891" i="39"/>
  <c r="Z3892" i="39"/>
  <c r="AJ3892" i="39" s="1"/>
  <c r="AF3896" i="39"/>
  <c r="AG3897" i="39"/>
  <c r="AJ3897" i="39"/>
  <c r="Z3898" i="39"/>
  <c r="AJ3898" i="39" s="1"/>
  <c r="AH3902" i="39"/>
  <c r="AE3902" i="39" s="1"/>
  <c r="AF3902" i="39"/>
  <c r="AG3903" i="39"/>
  <c r="AJ3903" i="39"/>
  <c r="Z3904" i="39"/>
  <c r="AJ3904" i="39" s="1"/>
  <c r="AJ3908" i="39"/>
  <c r="AF3908" i="39"/>
  <c r="AG3909" i="39"/>
  <c r="AJ3909" i="39"/>
  <c r="Z3910" i="39"/>
  <c r="AJ3910" i="39" s="1"/>
  <c r="AJ3914" i="39"/>
  <c r="AF3914" i="39"/>
  <c r="AG3915" i="39"/>
  <c r="AJ3915" i="39"/>
  <c r="Z3916" i="39"/>
  <c r="AJ3916" i="39" s="1"/>
  <c r="AF3920" i="39"/>
  <c r="AA3921" i="39"/>
  <c r="AK3921" i="39" s="1"/>
  <c r="Y3921" i="39"/>
  <c r="AI3921" i="39" s="1"/>
  <c r="AE3921" i="39" s="1"/>
  <c r="W3921" i="39"/>
  <c r="AG3921" i="39" s="1"/>
  <c r="AD3921" i="39" s="1"/>
  <c r="AC3921" i="39" s="1"/>
  <c r="V3923" i="39"/>
  <c r="AJ3923" i="39"/>
  <c r="AK3924" i="39"/>
  <c r="AA3927" i="39"/>
  <c r="AK3927" i="39" s="1"/>
  <c r="Y3927" i="39"/>
  <c r="AI3927" i="39" s="1"/>
  <c r="AE3927" i="39" s="1"/>
  <c r="W3927" i="39"/>
  <c r="AG3927" i="39" s="1"/>
  <c r="AD3927" i="39" s="1"/>
  <c r="AC3927" i="39" s="1"/>
  <c r="V3929" i="39"/>
  <c r="AJ3929" i="39"/>
  <c r="AK3930" i="39"/>
  <c r="AA3933" i="39"/>
  <c r="AK3933" i="39" s="1"/>
  <c r="Y3933" i="39"/>
  <c r="AI3933" i="39" s="1"/>
  <c r="W3933" i="39"/>
  <c r="AG3933" i="39" s="1"/>
  <c r="V3935" i="39"/>
  <c r="AJ3935" i="39"/>
  <c r="AK3936" i="39"/>
  <c r="AA3939" i="39"/>
  <c r="AK3939" i="39" s="1"/>
  <c r="Y3939" i="39"/>
  <c r="AI3939" i="39" s="1"/>
  <c r="AE3939" i="39" s="1"/>
  <c r="W3939" i="39"/>
  <c r="AG3939" i="39" s="1"/>
  <c r="AD3939" i="39" s="1"/>
  <c r="AC3939" i="39" s="1"/>
  <c r="V3941" i="39"/>
  <c r="AJ3941" i="39"/>
  <c r="AK3942" i="39"/>
  <c r="AA3945" i="39"/>
  <c r="AK3945" i="39" s="1"/>
  <c r="Y3945" i="39"/>
  <c r="AI3945" i="39" s="1"/>
  <c r="AE3945" i="39" s="1"/>
  <c r="W3945" i="39"/>
  <c r="AG3945" i="39" s="1"/>
  <c r="AD3945" i="39" s="1"/>
  <c r="AC3945" i="39" s="1"/>
  <c r="V3947" i="39"/>
  <c r="AJ3947" i="39"/>
  <c r="AK3948" i="39"/>
  <c r="AA3951" i="39"/>
  <c r="AK3951" i="39" s="1"/>
  <c r="Y3951" i="39"/>
  <c r="AI3951" i="39" s="1"/>
  <c r="W3951" i="39"/>
  <c r="V3953" i="39"/>
  <c r="AJ3953" i="39"/>
  <c r="AK3954" i="39"/>
  <c r="AA3957" i="39"/>
  <c r="AK3957" i="39" s="1"/>
  <c r="Y3957" i="39"/>
  <c r="AI3957" i="39" s="1"/>
  <c r="AE3957" i="39" s="1"/>
  <c r="W3957" i="39"/>
  <c r="AG3957" i="39" s="1"/>
  <c r="AD3957" i="39" s="1"/>
  <c r="AC3957" i="39" s="1"/>
  <c r="V3959" i="39"/>
  <c r="AJ3959" i="39"/>
  <c r="AK3960" i="39"/>
  <c r="AA3963" i="39"/>
  <c r="AK3963" i="39" s="1"/>
  <c r="Y3963" i="39"/>
  <c r="AI3963" i="39" s="1"/>
  <c r="AE3963" i="39" s="1"/>
  <c r="W3963" i="39"/>
  <c r="AG3963" i="39" s="1"/>
  <c r="AD3963" i="39" s="1"/>
  <c r="AC3963" i="39" s="1"/>
  <c r="V3965" i="39"/>
  <c r="AJ3965" i="39"/>
  <c r="AK3966" i="39"/>
  <c r="AA3969" i="39"/>
  <c r="AK3969" i="39" s="1"/>
  <c r="Y3969" i="39"/>
  <c r="AI3969" i="39" s="1"/>
  <c r="W3969" i="39"/>
  <c r="AG3969" i="39" s="1"/>
  <c r="V3971" i="39"/>
  <c r="AJ3971" i="39"/>
  <c r="AK3972" i="39"/>
  <c r="AA3975" i="39"/>
  <c r="AK3975" i="39" s="1"/>
  <c r="Y3975" i="39"/>
  <c r="AI3975" i="39" s="1"/>
  <c r="W3975" i="39"/>
  <c r="AG3975" i="39" s="1"/>
  <c r="V3977" i="39"/>
  <c r="AJ3977" i="39"/>
  <c r="AK3978" i="39"/>
  <c r="AA3981" i="39"/>
  <c r="AK3981" i="39" s="1"/>
  <c r="Y3981" i="39"/>
  <c r="AI3981" i="39" s="1"/>
  <c r="W3981" i="39"/>
  <c r="AG3981" i="39" s="1"/>
  <c r="V3983" i="39"/>
  <c r="AJ3983" i="39"/>
  <c r="AK3984" i="39"/>
  <c r="AA3987" i="39"/>
  <c r="AK3987" i="39" s="1"/>
  <c r="Y3987" i="39"/>
  <c r="AI3987" i="39" s="1"/>
  <c r="W3987" i="39"/>
  <c r="AG3987" i="39" s="1"/>
  <c r="V3989" i="39"/>
  <c r="AJ3989" i="39"/>
  <c r="AK3990" i="39"/>
  <c r="AA3993" i="39"/>
  <c r="AK3993" i="39" s="1"/>
  <c r="Y3993" i="39"/>
  <c r="AI3993" i="39" s="1"/>
  <c r="W3993" i="39"/>
  <c r="AG3993" i="39" s="1"/>
  <c r="V3995" i="39"/>
  <c r="AJ3995" i="39"/>
  <c r="AK3996" i="39"/>
  <c r="AA3999" i="39"/>
  <c r="AK3999" i="39" s="1"/>
  <c r="Y3999" i="39"/>
  <c r="AI3999" i="39" s="1"/>
  <c r="W3999" i="39"/>
  <c r="AG3999" i="39" s="1"/>
  <c r="V4001" i="39"/>
  <c r="AJ4001" i="39"/>
  <c r="AK4002" i="39"/>
  <c r="AA3819" i="39"/>
  <c r="AK3819" i="39" s="1"/>
  <c r="Y3819" i="39"/>
  <c r="AI3819" i="39" s="1"/>
  <c r="AB3819" i="39"/>
  <c r="AL3819" i="39" s="1"/>
  <c r="AA3821" i="39"/>
  <c r="AK3821" i="39" s="1"/>
  <c r="Y3821" i="39"/>
  <c r="AI3821" i="39" s="1"/>
  <c r="AB3821" i="39"/>
  <c r="AL3821" i="39" s="1"/>
  <c r="AA3823" i="39"/>
  <c r="AK3823" i="39" s="1"/>
  <c r="Y3823" i="39"/>
  <c r="AI3823" i="39" s="1"/>
  <c r="AB3823" i="39"/>
  <c r="AL3823" i="39" s="1"/>
  <c r="AA3825" i="39"/>
  <c r="AK3825" i="39" s="1"/>
  <c r="Y3825" i="39"/>
  <c r="AI3825" i="39" s="1"/>
  <c r="AB3825" i="39"/>
  <c r="AL3825" i="39" s="1"/>
  <c r="AA3827" i="39"/>
  <c r="AK3827" i="39" s="1"/>
  <c r="Y3827" i="39"/>
  <c r="AI3827" i="39" s="1"/>
  <c r="AB3827" i="39"/>
  <c r="AL3827" i="39" s="1"/>
  <c r="AA3829" i="39"/>
  <c r="AK3829" i="39" s="1"/>
  <c r="Y3829" i="39"/>
  <c r="AI3829" i="39" s="1"/>
  <c r="AB3829" i="39"/>
  <c r="AL3829" i="39" s="1"/>
  <c r="AA3831" i="39"/>
  <c r="AK3831" i="39" s="1"/>
  <c r="Y3831" i="39"/>
  <c r="AI3831" i="39" s="1"/>
  <c r="AB3831" i="39"/>
  <c r="AL3831" i="39" s="1"/>
  <c r="AA3833" i="39"/>
  <c r="AK3833" i="39" s="1"/>
  <c r="Y3833" i="39"/>
  <c r="AI3833" i="39" s="1"/>
  <c r="AB3833" i="39"/>
  <c r="AL3833" i="39" s="1"/>
  <c r="AA3835" i="39"/>
  <c r="AK3835" i="39" s="1"/>
  <c r="Y3835" i="39"/>
  <c r="AI3835" i="39" s="1"/>
  <c r="AB3835" i="39"/>
  <c r="AL3835" i="39" s="1"/>
  <c r="AA3837" i="39"/>
  <c r="AK3837" i="39" s="1"/>
  <c r="Y3837" i="39"/>
  <c r="AB3837" i="39"/>
  <c r="AL3837" i="39" s="1"/>
  <c r="AA3839" i="39"/>
  <c r="AK3839" i="39" s="1"/>
  <c r="Y3839" i="39"/>
  <c r="AI3839" i="39" s="1"/>
  <c r="AB3839" i="39"/>
  <c r="AL3839" i="39" s="1"/>
  <c r="AA3841" i="39"/>
  <c r="AK3841" i="39" s="1"/>
  <c r="Y3841" i="39"/>
  <c r="AI3841" i="39" s="1"/>
  <c r="AB3841" i="39"/>
  <c r="AL3841" i="39" s="1"/>
  <c r="AA3843" i="39"/>
  <c r="AK3843" i="39" s="1"/>
  <c r="Y3843" i="39"/>
  <c r="AI3843" i="39" s="1"/>
  <c r="AE3843" i="39" s="1"/>
  <c r="AB3843" i="39"/>
  <c r="AL3843" i="39" s="1"/>
  <c r="AA3845" i="39"/>
  <c r="AK3845" i="39" s="1"/>
  <c r="Y3845" i="39"/>
  <c r="AI3845" i="39" s="1"/>
  <c r="AB3845" i="39"/>
  <c r="AL3845" i="39" s="1"/>
  <c r="AA3847" i="39"/>
  <c r="AK3847" i="39" s="1"/>
  <c r="Y3847" i="39"/>
  <c r="AI3847" i="39" s="1"/>
  <c r="AB3847" i="39"/>
  <c r="AL3847" i="39" s="1"/>
  <c r="AA3849" i="39"/>
  <c r="AK3849" i="39" s="1"/>
  <c r="Y3849" i="39"/>
  <c r="AI3849" i="39" s="1"/>
  <c r="AB3849" i="39"/>
  <c r="AL3849" i="39" s="1"/>
  <c r="AA3851" i="39"/>
  <c r="AK3851" i="39" s="1"/>
  <c r="Y3851" i="39"/>
  <c r="AI3851" i="39" s="1"/>
  <c r="AB3851" i="39"/>
  <c r="AL3851" i="39" s="1"/>
  <c r="AA3853" i="39"/>
  <c r="AK3853" i="39" s="1"/>
  <c r="Y3853" i="39"/>
  <c r="AI3853" i="39" s="1"/>
  <c r="AB3853" i="39"/>
  <c r="AL3853" i="39" s="1"/>
  <c r="AA3855" i="39"/>
  <c r="AK3855" i="39" s="1"/>
  <c r="Y3855" i="39"/>
  <c r="AI3855" i="39" s="1"/>
  <c r="AB3855" i="39"/>
  <c r="AL3855" i="39" s="1"/>
  <c r="AA3857" i="39"/>
  <c r="AK3857" i="39" s="1"/>
  <c r="Y3857" i="39"/>
  <c r="AI3857" i="39" s="1"/>
  <c r="AB3857" i="39"/>
  <c r="AL3857" i="39" s="1"/>
  <c r="AA3859" i="39"/>
  <c r="AK3859" i="39" s="1"/>
  <c r="Y3859" i="39"/>
  <c r="AI3859" i="39" s="1"/>
  <c r="AE3859" i="39" s="1"/>
  <c r="AB3859" i="39"/>
  <c r="AL3859" i="39" s="1"/>
  <c r="AA3861" i="39"/>
  <c r="AK3861" i="39" s="1"/>
  <c r="Y3861" i="39"/>
  <c r="AI3861" i="39" s="1"/>
  <c r="AE3861" i="39" s="1"/>
  <c r="AB3861" i="39"/>
  <c r="AL3861" i="39" s="1"/>
  <c r="AA3863" i="39"/>
  <c r="AK3863" i="39" s="1"/>
  <c r="Y3863" i="39"/>
  <c r="AI3863" i="39" s="1"/>
  <c r="AB3863" i="39"/>
  <c r="AL3863" i="39" s="1"/>
  <c r="AA3865" i="39"/>
  <c r="AK3865" i="39" s="1"/>
  <c r="Y3865" i="39"/>
  <c r="AI3865" i="39" s="1"/>
  <c r="AB3865" i="39"/>
  <c r="AL3865" i="39" s="1"/>
  <c r="AA3867" i="39"/>
  <c r="AK3867" i="39" s="1"/>
  <c r="Y3867" i="39"/>
  <c r="AI3867" i="39" s="1"/>
  <c r="AB3867" i="39"/>
  <c r="AL3867" i="39" s="1"/>
  <c r="AA3869" i="39"/>
  <c r="AK3869" i="39" s="1"/>
  <c r="Y3869" i="39"/>
  <c r="AI3869" i="39" s="1"/>
  <c r="AB3869" i="39"/>
  <c r="AL3869" i="39" s="1"/>
  <c r="AA3871" i="39"/>
  <c r="AK3871" i="39" s="1"/>
  <c r="Y3871" i="39"/>
  <c r="AI3871" i="39" s="1"/>
  <c r="AB3871" i="39"/>
  <c r="AL3871" i="39" s="1"/>
  <c r="AA3873" i="39"/>
  <c r="AK3873" i="39" s="1"/>
  <c r="Y3873" i="39"/>
  <c r="AI3873" i="39" s="1"/>
  <c r="AB3873" i="39"/>
  <c r="AL3873" i="39" s="1"/>
  <c r="AA3875" i="39"/>
  <c r="AK3875" i="39" s="1"/>
  <c r="Y3875" i="39"/>
  <c r="AI3875" i="39" s="1"/>
  <c r="AB3875" i="39"/>
  <c r="AL3875" i="39" s="1"/>
  <c r="AA3877" i="39"/>
  <c r="AK3877" i="39" s="1"/>
  <c r="Y3877" i="39"/>
  <c r="AI3877" i="39" s="1"/>
  <c r="AB3877" i="39"/>
  <c r="AL3877" i="39" s="1"/>
  <c r="AA3879" i="39"/>
  <c r="AK3879" i="39" s="1"/>
  <c r="Y3879" i="39"/>
  <c r="AI3879" i="39" s="1"/>
  <c r="AB3879" i="39"/>
  <c r="AL3879" i="39" s="1"/>
  <c r="AA3881" i="39"/>
  <c r="AK3881" i="39" s="1"/>
  <c r="Y3881" i="39"/>
  <c r="AI3881" i="39" s="1"/>
  <c r="AB3881" i="39"/>
  <c r="AL3881" i="39" s="1"/>
  <c r="AA3883" i="39"/>
  <c r="AK3883" i="39" s="1"/>
  <c r="Y3883" i="39"/>
  <c r="AI3883" i="39" s="1"/>
  <c r="AB3883" i="39"/>
  <c r="AL3883" i="39" s="1"/>
  <c r="AA3885" i="39"/>
  <c r="AK3885" i="39" s="1"/>
  <c r="Y3885" i="39"/>
  <c r="AI3885" i="39" s="1"/>
  <c r="AB3885" i="39"/>
  <c r="AL3885" i="39" s="1"/>
  <c r="AA3887" i="39"/>
  <c r="AK3887" i="39" s="1"/>
  <c r="Y3887" i="39"/>
  <c r="AI3887" i="39" s="1"/>
  <c r="AB3887" i="39"/>
  <c r="AL3887" i="39" s="1"/>
  <c r="AA3889" i="39"/>
  <c r="AK3889" i="39" s="1"/>
  <c r="Y3889" i="39"/>
  <c r="AI3889" i="39" s="1"/>
  <c r="AB3889" i="39"/>
  <c r="AL3889" i="39" s="1"/>
  <c r="AA3891" i="39"/>
  <c r="AK3891" i="39" s="1"/>
  <c r="Y3891" i="39"/>
  <c r="AI3891" i="39" s="1"/>
  <c r="AB3891" i="39"/>
  <c r="AL3891" i="39" s="1"/>
  <c r="AA3893" i="39"/>
  <c r="AK3893" i="39" s="1"/>
  <c r="Y3893" i="39"/>
  <c r="AI3893" i="39" s="1"/>
  <c r="AB3893" i="39"/>
  <c r="AL3893" i="39" s="1"/>
  <c r="AA3895" i="39"/>
  <c r="AK3895" i="39" s="1"/>
  <c r="Y3895" i="39"/>
  <c r="AI3895" i="39" s="1"/>
  <c r="AB3895" i="39"/>
  <c r="AL3895" i="39" s="1"/>
  <c r="AA3897" i="39"/>
  <c r="AK3897" i="39" s="1"/>
  <c r="Y3897" i="39"/>
  <c r="AI3897" i="39" s="1"/>
  <c r="AB3897" i="39"/>
  <c r="AL3897" i="39" s="1"/>
  <c r="AA3899" i="39"/>
  <c r="AK3899" i="39" s="1"/>
  <c r="Y3899" i="39"/>
  <c r="AI3899" i="39" s="1"/>
  <c r="AB3899" i="39"/>
  <c r="AL3899" i="39" s="1"/>
  <c r="AA3901" i="39"/>
  <c r="AK3901" i="39" s="1"/>
  <c r="Y3901" i="39"/>
  <c r="AI3901" i="39" s="1"/>
  <c r="AB3901" i="39"/>
  <c r="AL3901" i="39" s="1"/>
  <c r="AA3903" i="39"/>
  <c r="AK3903" i="39" s="1"/>
  <c r="Y3903" i="39"/>
  <c r="AB3903" i="39"/>
  <c r="AL3903" i="39" s="1"/>
  <c r="AA3905" i="39"/>
  <c r="AK3905" i="39" s="1"/>
  <c r="Y3905" i="39"/>
  <c r="AI3905" i="39" s="1"/>
  <c r="AB3905" i="39"/>
  <c r="AL3905" i="39" s="1"/>
  <c r="AA3907" i="39"/>
  <c r="AK3907" i="39" s="1"/>
  <c r="Y3907" i="39"/>
  <c r="AI3907" i="39" s="1"/>
  <c r="AB3907" i="39"/>
  <c r="AL3907" i="39" s="1"/>
  <c r="AA3909" i="39"/>
  <c r="AK3909" i="39" s="1"/>
  <c r="Y3909" i="39"/>
  <c r="AI3909" i="39" s="1"/>
  <c r="AB3909" i="39"/>
  <c r="AL3909" i="39" s="1"/>
  <c r="AA3911" i="39"/>
  <c r="AK3911" i="39" s="1"/>
  <c r="Y3911" i="39"/>
  <c r="AI3911" i="39" s="1"/>
  <c r="AB3911" i="39"/>
  <c r="AL3911" i="39" s="1"/>
  <c r="AA3913" i="39"/>
  <c r="AK3913" i="39" s="1"/>
  <c r="Y3913" i="39"/>
  <c r="AI3913" i="39" s="1"/>
  <c r="AB3913" i="39"/>
  <c r="AL3913" i="39" s="1"/>
  <c r="AA3915" i="39"/>
  <c r="AK3915" i="39" s="1"/>
  <c r="Y3915" i="39"/>
  <c r="AI3915" i="39" s="1"/>
  <c r="AB3915" i="39"/>
  <c r="AL3915" i="39" s="1"/>
  <c r="AA3917" i="39"/>
  <c r="AK3917" i="39" s="1"/>
  <c r="Y3917" i="39"/>
  <c r="AI3917" i="39" s="1"/>
  <c r="AB3917" i="39"/>
  <c r="AL3917" i="39" s="1"/>
  <c r="AA3919" i="39"/>
  <c r="AK3919" i="39" s="1"/>
  <c r="Y3919" i="39"/>
  <c r="AI3919" i="39" s="1"/>
  <c r="AE3919" i="39" s="1"/>
  <c r="AB3919" i="39"/>
  <c r="AL3919" i="39" s="1"/>
  <c r="Z3922" i="39"/>
  <c r="AJ3922" i="39" s="1"/>
  <c r="Z3924" i="39"/>
  <c r="AJ3924" i="39" s="1"/>
  <c r="Z3926" i="39"/>
  <c r="AJ3926" i="39" s="1"/>
  <c r="Z3928" i="39"/>
  <c r="AJ3928" i="39" s="1"/>
  <c r="Z3930" i="39"/>
  <c r="AJ3930" i="39" s="1"/>
  <c r="Z3932" i="39"/>
  <c r="AJ3932" i="39" s="1"/>
  <c r="Z3934" i="39"/>
  <c r="AJ3934" i="39" s="1"/>
  <c r="Z3936" i="39"/>
  <c r="AJ3936" i="39" s="1"/>
  <c r="Z3938" i="39"/>
  <c r="AJ3938" i="39" s="1"/>
  <c r="Z3940" i="39"/>
  <c r="AJ3940" i="39" s="1"/>
  <c r="Z3942" i="39"/>
  <c r="AJ3942" i="39" s="1"/>
  <c r="Z3944" i="39"/>
  <c r="AJ3944" i="39" s="1"/>
  <c r="Z3946" i="39"/>
  <c r="AJ3946" i="39" s="1"/>
  <c r="Z3948" i="39"/>
  <c r="AJ3948" i="39" s="1"/>
  <c r="Z3950" i="39"/>
  <c r="AJ3950" i="39" s="1"/>
  <c r="Z3952" i="39"/>
  <c r="AJ3952" i="39" s="1"/>
  <c r="Z3954" i="39"/>
  <c r="AJ3954" i="39" s="1"/>
  <c r="Z3956" i="39"/>
  <c r="AJ3956" i="39" s="1"/>
  <c r="Z3958" i="39"/>
  <c r="AJ3958" i="39" s="1"/>
  <c r="Z3960" i="39"/>
  <c r="Z3962" i="39"/>
  <c r="AJ3962" i="39" s="1"/>
  <c r="Z3964" i="39"/>
  <c r="AJ3964" i="39" s="1"/>
  <c r="Z3966" i="39"/>
  <c r="AJ3966" i="39" s="1"/>
  <c r="Z3968" i="39"/>
  <c r="AJ3968" i="39" s="1"/>
  <c r="Z3970" i="39"/>
  <c r="AJ3970" i="39" s="1"/>
  <c r="Z3972" i="39"/>
  <c r="AJ3972" i="39" s="1"/>
  <c r="Z3974" i="39"/>
  <c r="AJ3974" i="39" s="1"/>
  <c r="Z3976" i="39"/>
  <c r="AJ3976" i="39" s="1"/>
  <c r="Z3978" i="39"/>
  <c r="AJ3978" i="39" s="1"/>
  <c r="Z3980" i="39"/>
  <c r="AJ3980" i="39" s="1"/>
  <c r="Z3982" i="39"/>
  <c r="AJ3982" i="39" s="1"/>
  <c r="Z3984" i="39"/>
  <c r="AJ3984" i="39" s="1"/>
  <c r="Z3986" i="39"/>
  <c r="AJ3986" i="39" s="1"/>
  <c r="Z3988" i="39"/>
  <c r="AJ3988" i="39" s="1"/>
  <c r="Z3990" i="39"/>
  <c r="AJ3990" i="39" s="1"/>
  <c r="Z3992" i="39"/>
  <c r="AJ3992" i="39" s="1"/>
  <c r="Z3994" i="39"/>
  <c r="AJ3994" i="39" s="1"/>
  <c r="Z3996" i="39"/>
  <c r="AJ3996" i="39" s="1"/>
  <c r="Z3998" i="39"/>
  <c r="AJ3998" i="39" s="1"/>
  <c r="Z4000" i="39"/>
  <c r="AJ4000" i="39" s="1"/>
  <c r="Z4002" i="39"/>
  <c r="AJ4002" i="39" s="1"/>
  <c r="Z4004" i="39"/>
  <c r="AJ4004" i="39" s="1"/>
  <c r="V3922" i="39"/>
  <c r="AB3922" i="39"/>
  <c r="AL3922" i="39" s="1"/>
  <c r="V3924" i="39"/>
  <c r="AB3924" i="39"/>
  <c r="AL3924" i="39" s="1"/>
  <c r="V3926" i="39"/>
  <c r="AB3926" i="39"/>
  <c r="AL3926" i="39" s="1"/>
  <c r="V3928" i="39"/>
  <c r="AB3928" i="39"/>
  <c r="AL3928" i="39" s="1"/>
  <c r="V3930" i="39"/>
  <c r="AB3930" i="39"/>
  <c r="AL3930" i="39" s="1"/>
  <c r="V3932" i="39"/>
  <c r="AB3932" i="39"/>
  <c r="AL3932" i="39" s="1"/>
  <c r="V3934" i="39"/>
  <c r="AB3934" i="39"/>
  <c r="V3936" i="39"/>
  <c r="AB3936" i="39"/>
  <c r="AL3936" i="39" s="1"/>
  <c r="V3938" i="39"/>
  <c r="AB3938" i="39"/>
  <c r="AL3938" i="39" s="1"/>
  <c r="V3940" i="39"/>
  <c r="AB3940" i="39"/>
  <c r="AL3940" i="39" s="1"/>
  <c r="V3942" i="39"/>
  <c r="AB3942" i="39"/>
  <c r="AL3942" i="39" s="1"/>
  <c r="V3944" i="39"/>
  <c r="AB3944" i="39"/>
  <c r="AL3944" i="39" s="1"/>
  <c r="V3946" i="39"/>
  <c r="AB3946" i="39"/>
  <c r="AL3946" i="39" s="1"/>
  <c r="V3948" i="39"/>
  <c r="AB3948" i="39"/>
  <c r="AL3948" i="39" s="1"/>
  <c r="V3950" i="39"/>
  <c r="AB3950" i="39"/>
  <c r="AL3950" i="39" s="1"/>
  <c r="V3952" i="39"/>
  <c r="AB3952" i="39"/>
  <c r="AL3952" i="39" s="1"/>
  <c r="V3954" i="39"/>
  <c r="AB3954" i="39"/>
  <c r="AL3954" i="39" s="1"/>
  <c r="V3956" i="39"/>
  <c r="AB3956" i="39"/>
  <c r="AL3956" i="39" s="1"/>
  <c r="V3958" i="39"/>
  <c r="AB3958" i="39"/>
  <c r="AL3958" i="39" s="1"/>
  <c r="V3960" i="39"/>
  <c r="AB3960" i="39"/>
  <c r="AL3960" i="39" s="1"/>
  <c r="V3962" i="39"/>
  <c r="AB3962" i="39"/>
  <c r="AL3962" i="39" s="1"/>
  <c r="V3964" i="39"/>
  <c r="AB3964" i="39"/>
  <c r="AL3964" i="39" s="1"/>
  <c r="V3966" i="39"/>
  <c r="AB3966" i="39"/>
  <c r="AL3966" i="39" s="1"/>
  <c r="V3968" i="39"/>
  <c r="AB3968" i="39"/>
  <c r="AL3968" i="39" s="1"/>
  <c r="V3970" i="39"/>
  <c r="AB3970" i="39"/>
  <c r="AL3970" i="39" s="1"/>
  <c r="V3972" i="39"/>
  <c r="AB3972" i="39"/>
  <c r="V3974" i="39"/>
  <c r="AB3974" i="39"/>
  <c r="AL3974" i="39" s="1"/>
  <c r="V3976" i="39"/>
  <c r="AB3976" i="39"/>
  <c r="AL3976" i="39" s="1"/>
  <c r="V3978" i="39"/>
  <c r="AB3978" i="39"/>
  <c r="AL3978" i="39" s="1"/>
  <c r="V3980" i="39"/>
  <c r="AB3980" i="39"/>
  <c r="AL3980" i="39" s="1"/>
  <c r="V3982" i="39"/>
  <c r="AB3982" i="39"/>
  <c r="AL3982" i="39" s="1"/>
  <c r="V3984" i="39"/>
  <c r="AB3984" i="39"/>
  <c r="AL3984" i="39" s="1"/>
  <c r="V3986" i="39"/>
  <c r="AB3986" i="39"/>
  <c r="AL3986" i="39" s="1"/>
  <c r="V3988" i="39"/>
  <c r="AB3988" i="39"/>
  <c r="AL3988" i="39" s="1"/>
  <c r="V3990" i="39"/>
  <c r="AB3990" i="39"/>
  <c r="AL3990" i="39" s="1"/>
  <c r="V3992" i="39"/>
  <c r="AB3992" i="39"/>
  <c r="AL3992" i="39" s="1"/>
  <c r="V3994" i="39"/>
  <c r="AB3994" i="39"/>
  <c r="V3996" i="39"/>
  <c r="AB3996" i="39"/>
  <c r="AL3996" i="39" s="1"/>
  <c r="V3998" i="39"/>
  <c r="AB3998" i="39"/>
  <c r="AL3998" i="39" s="1"/>
  <c r="V4000" i="39"/>
  <c r="AB4000" i="39"/>
  <c r="AL4000" i="39" s="1"/>
  <c r="V4002" i="39"/>
  <c r="AB4002" i="39"/>
  <c r="AL4002" i="39" s="1"/>
  <c r="V4004" i="39"/>
  <c r="AB4004" i="39"/>
  <c r="AL4004" i="39" s="1"/>
  <c r="Z26" i="41"/>
  <c r="Y26" i="41"/>
  <c r="W26" i="41"/>
  <c r="U26" i="41" s="1"/>
  <c r="S26" i="41" s="1"/>
  <c r="AA26" i="41"/>
  <c r="X26" i="41"/>
  <c r="Z15" i="41"/>
  <c r="Y15" i="41"/>
  <c r="X15" i="41"/>
  <c r="W15" i="41"/>
  <c r="U15" i="41" s="1"/>
  <c r="S15" i="41" s="1"/>
  <c r="AA15" i="41"/>
  <c r="Z12" i="41"/>
  <c r="Y12" i="41"/>
  <c r="X12" i="41"/>
  <c r="W12" i="41"/>
  <c r="U12" i="41" s="1"/>
  <c r="S12" i="41" s="1"/>
  <c r="Z18" i="41"/>
  <c r="Y18" i="41"/>
  <c r="X18" i="41"/>
  <c r="W18" i="41"/>
  <c r="U18" i="41" s="1"/>
  <c r="S18" i="41" s="1"/>
  <c r="AA97" i="41"/>
  <c r="Z97" i="41"/>
  <c r="W97" i="41"/>
  <c r="U97" i="41" s="1"/>
  <c r="S97" i="41" s="1"/>
  <c r="Y97" i="41"/>
  <c r="X97" i="41"/>
  <c r="AA111" i="41"/>
  <c r="Z111" i="41"/>
  <c r="W111" i="41"/>
  <c r="U111" i="41" s="1"/>
  <c r="S111" i="41" s="1"/>
  <c r="Y111" i="41"/>
  <c r="X111" i="41"/>
  <c r="AA115" i="41"/>
  <c r="Z115" i="41"/>
  <c r="W115" i="41"/>
  <c r="Y115" i="41"/>
  <c r="X115" i="41"/>
  <c r="Z5" i="41"/>
  <c r="W5" i="41"/>
  <c r="AA5" i="41"/>
  <c r="AA12" i="41"/>
  <c r="AA18" i="41"/>
  <c r="Z9" i="41"/>
  <c r="Y9" i="41"/>
  <c r="X9" i="41"/>
  <c r="W9" i="41"/>
  <c r="U9" i="41" s="1"/>
  <c r="S9" i="41" s="1"/>
  <c r="Z21" i="41"/>
  <c r="Y21" i="41"/>
  <c r="W21" i="41"/>
  <c r="U21" i="41" s="1"/>
  <c r="S21" i="41" s="1"/>
  <c r="AA21" i="41"/>
  <c r="X21" i="41"/>
  <c r="X5" i="41"/>
  <c r="Z92" i="41"/>
  <c r="X92" i="41"/>
  <c r="AA92" i="41"/>
  <c r="Y92" i="41"/>
  <c r="W92" i="41"/>
  <c r="Z61" i="41"/>
  <c r="Y61" i="41"/>
  <c r="AA61" i="41"/>
  <c r="X61" i="41"/>
  <c r="W61" i="41"/>
  <c r="AA138" i="41"/>
  <c r="Z138" i="41"/>
  <c r="X138" i="41"/>
  <c r="W138" i="41"/>
  <c r="U138" i="41" s="1"/>
  <c r="S138" i="41" s="1"/>
  <c r="Y138" i="41"/>
  <c r="Z75" i="41"/>
  <c r="AA75" i="41"/>
  <c r="Y75" i="41"/>
  <c r="X75" i="41"/>
  <c r="W75" i="41"/>
  <c r="U75" i="41" s="1"/>
  <c r="S75" i="41" s="1"/>
  <c r="AA102" i="41"/>
  <c r="Z102" i="41"/>
  <c r="W102" i="41"/>
  <c r="U102" i="41" s="1"/>
  <c r="S102" i="41" s="1"/>
  <c r="Y102" i="41"/>
  <c r="X102" i="41"/>
  <c r="AA106" i="41"/>
  <c r="Z106" i="41"/>
  <c r="W106" i="41"/>
  <c r="Y106" i="41"/>
  <c r="X106" i="41"/>
  <c r="AA120" i="41"/>
  <c r="Z120" i="41"/>
  <c r="W120" i="41"/>
  <c r="U120" i="41" s="1"/>
  <c r="S120" i="41" s="1"/>
  <c r="Y120" i="41"/>
  <c r="X120" i="41"/>
  <c r="AA127" i="41"/>
  <c r="Z127" i="41"/>
  <c r="W127" i="41"/>
  <c r="U127" i="41" s="1"/>
  <c r="S127" i="41" s="1"/>
  <c r="Y127" i="41"/>
  <c r="X127" i="41"/>
  <c r="Z27" i="41"/>
  <c r="Y27" i="41"/>
  <c r="W27" i="41"/>
  <c r="AA27" i="41"/>
  <c r="X27" i="41"/>
  <c r="Z33" i="41"/>
  <c r="Y33" i="41"/>
  <c r="W33" i="41"/>
  <c r="U33" i="41" s="1"/>
  <c r="S33" i="41" s="1"/>
  <c r="AA33" i="41"/>
  <c r="X33" i="41"/>
  <c r="Z39" i="41"/>
  <c r="Y39" i="41"/>
  <c r="W39" i="41"/>
  <c r="U39" i="41" s="1"/>
  <c r="S39" i="41" s="1"/>
  <c r="AA39" i="41"/>
  <c r="X39" i="41"/>
  <c r="Z45" i="41"/>
  <c r="Y45" i="41"/>
  <c r="W45" i="41"/>
  <c r="AA45" i="41"/>
  <c r="X45" i="41"/>
  <c r="Z51" i="41"/>
  <c r="Y51" i="41"/>
  <c r="W51" i="41"/>
  <c r="U51" i="41" s="1"/>
  <c r="S51" i="41" s="1"/>
  <c r="AA51" i="41"/>
  <c r="X51" i="41"/>
  <c r="Z57" i="41"/>
  <c r="AA57" i="41"/>
  <c r="Y57" i="41"/>
  <c r="W57" i="41"/>
  <c r="U57" i="41" s="1"/>
  <c r="S57" i="41" s="1"/>
  <c r="X57" i="41"/>
  <c r="Z83" i="41"/>
  <c r="X83" i="41"/>
  <c r="AA83" i="41"/>
  <c r="Y83" i="41"/>
  <c r="W83" i="41"/>
  <c r="U83" i="41" s="1"/>
  <c r="S83" i="41" s="1"/>
  <c r="W8" i="41"/>
  <c r="W11" i="41"/>
  <c r="U11" i="41" s="1"/>
  <c r="S11" i="41" s="1"/>
  <c r="W14" i="41"/>
  <c r="U14" i="41" s="1"/>
  <c r="S14" i="41" s="1"/>
  <c r="W17" i="41"/>
  <c r="W20" i="41"/>
  <c r="U20" i="41" s="1"/>
  <c r="S20" i="41" s="1"/>
  <c r="Z22" i="41"/>
  <c r="Y22" i="41"/>
  <c r="W22" i="41"/>
  <c r="U22" i="41" s="1"/>
  <c r="S22" i="41" s="1"/>
  <c r="X25" i="41"/>
  <c r="Z28" i="41"/>
  <c r="Y28" i="41"/>
  <c r="W28" i="41"/>
  <c r="U28" i="41" s="1"/>
  <c r="S28" i="41" s="1"/>
  <c r="X31" i="41"/>
  <c r="Z34" i="41"/>
  <c r="Y34" i="41"/>
  <c r="W34" i="41"/>
  <c r="U34" i="41" s="1"/>
  <c r="S34" i="41" s="1"/>
  <c r="X37" i="41"/>
  <c r="Z40" i="41"/>
  <c r="Y40" i="41"/>
  <c r="W40" i="41"/>
  <c r="U40" i="41" s="1"/>
  <c r="S40" i="41" s="1"/>
  <c r="X43" i="41"/>
  <c r="Z46" i="41"/>
  <c r="Y46" i="41"/>
  <c r="W46" i="41"/>
  <c r="U46" i="41" s="1"/>
  <c r="S46" i="41" s="1"/>
  <c r="X49" i="41"/>
  <c r="Z52" i="41"/>
  <c r="Y52" i="41"/>
  <c r="W52" i="41"/>
  <c r="U52" i="41" s="1"/>
  <c r="S52" i="41" s="1"/>
  <c r="X55" i="41"/>
  <c r="Z59" i="41"/>
  <c r="X59" i="41"/>
  <c r="W59" i="41"/>
  <c r="U59" i="41" s="1"/>
  <c r="S59" i="41" s="1"/>
  <c r="Z60" i="41"/>
  <c r="AA60" i="41"/>
  <c r="Y60" i="41"/>
  <c r="W60" i="41"/>
  <c r="Z64" i="41"/>
  <c r="Y64" i="41"/>
  <c r="W72" i="41"/>
  <c r="U72" i="41" s="1"/>
  <c r="S72" i="41" s="1"/>
  <c r="Z78" i="41"/>
  <c r="AA78" i="41"/>
  <c r="X78" i="41"/>
  <c r="W78" i="41"/>
  <c r="Z87" i="41"/>
  <c r="AA87" i="41"/>
  <c r="X87" i="41"/>
  <c r="W87" i="41"/>
  <c r="U87" i="41" s="1"/>
  <c r="S87" i="41" s="1"/>
  <c r="AA101" i="41"/>
  <c r="Z101" i="41"/>
  <c r="Y101" i="41"/>
  <c r="X101" i="41"/>
  <c r="U101" i="41" s="1"/>
  <c r="S101" i="41" s="1"/>
  <c r="AA110" i="41"/>
  <c r="Z110" i="41"/>
  <c r="Y110" i="41"/>
  <c r="X110" i="41"/>
  <c r="U110" i="41" s="1"/>
  <c r="S110" i="41" s="1"/>
  <c r="AA126" i="41"/>
  <c r="Z126" i="41"/>
  <c r="X126" i="41"/>
  <c r="W126" i="41"/>
  <c r="U126" i="41" s="1"/>
  <c r="S126" i="41" s="1"/>
  <c r="Z164" i="41"/>
  <c r="W164" i="41"/>
  <c r="U164" i="41" s="1"/>
  <c r="S164" i="41" s="1"/>
  <c r="AA164" i="41"/>
  <c r="Y164" i="41"/>
  <c r="X164" i="41"/>
  <c r="Z7" i="41"/>
  <c r="Y7" i="41"/>
  <c r="X8" i="41"/>
  <c r="Z10" i="41"/>
  <c r="Y10" i="41"/>
  <c r="X11" i="41"/>
  <c r="Z13" i="41"/>
  <c r="Y13" i="41"/>
  <c r="X14" i="41"/>
  <c r="Z16" i="41"/>
  <c r="Y16" i="41"/>
  <c r="X17" i="41"/>
  <c r="Z19" i="41"/>
  <c r="Y19" i="41"/>
  <c r="X20" i="41"/>
  <c r="Z23" i="41"/>
  <c r="Y23" i="41"/>
  <c r="W23" i="41"/>
  <c r="U23" i="41" s="1"/>
  <c r="S23" i="41" s="1"/>
  <c r="Z29" i="41"/>
  <c r="Y29" i="41"/>
  <c r="W29" i="41"/>
  <c r="U29" i="41" s="1"/>
  <c r="S29" i="41" s="1"/>
  <c r="X32" i="41"/>
  <c r="Z35" i="41"/>
  <c r="Y35" i="41"/>
  <c r="W35" i="41"/>
  <c r="U35" i="41" s="1"/>
  <c r="S35" i="41" s="1"/>
  <c r="X38" i="41"/>
  <c r="Z41" i="41"/>
  <c r="Y41" i="41"/>
  <c r="W41" i="41"/>
  <c r="U41" i="41" s="1"/>
  <c r="S41" i="41" s="1"/>
  <c r="X44" i="41"/>
  <c r="Z47" i="41"/>
  <c r="Y47" i="41"/>
  <c r="W47" i="41"/>
  <c r="U47" i="41" s="1"/>
  <c r="S47" i="41" s="1"/>
  <c r="X50" i="41"/>
  <c r="Z53" i="41"/>
  <c r="Y53" i="41"/>
  <c r="W53" i="41"/>
  <c r="U53" i="41" s="1"/>
  <c r="S53" i="41" s="1"/>
  <c r="X56" i="41"/>
  <c r="W58" i="41"/>
  <c r="Z62" i="41"/>
  <c r="X62" i="41"/>
  <c r="W62" i="41"/>
  <c r="Z63" i="41"/>
  <c r="AA63" i="41"/>
  <c r="Y63" i="41"/>
  <c r="W63" i="41"/>
  <c r="U63" i="41" s="1"/>
  <c r="S63" i="41" s="1"/>
  <c r="Z67" i="41"/>
  <c r="Y67" i="41"/>
  <c r="Y71" i="41"/>
  <c r="Z80" i="41"/>
  <c r="X80" i="41"/>
  <c r="AA80" i="41"/>
  <c r="Y80" i="41"/>
  <c r="W80" i="41"/>
  <c r="Z89" i="41"/>
  <c r="X89" i="41"/>
  <c r="AA89" i="41"/>
  <c r="Y89" i="41"/>
  <c r="W89" i="41"/>
  <c r="U89" i="41" s="1"/>
  <c r="S89" i="41" s="1"/>
  <c r="AA96" i="41"/>
  <c r="Z96" i="41"/>
  <c r="W96" i="41"/>
  <c r="U96" i="41" s="1"/>
  <c r="S96" i="41" s="1"/>
  <c r="Y96" i="41"/>
  <c r="X96" i="41"/>
  <c r="AA100" i="41"/>
  <c r="Z100" i="41"/>
  <c r="W100" i="41"/>
  <c r="Y100" i="41"/>
  <c r="AA105" i="41"/>
  <c r="Z105" i="41"/>
  <c r="W105" i="41"/>
  <c r="U105" i="41" s="1"/>
  <c r="S105" i="41" s="1"/>
  <c r="Y105" i="41"/>
  <c r="X105" i="41"/>
  <c r="AA109" i="41"/>
  <c r="Z109" i="41"/>
  <c r="W109" i="41"/>
  <c r="Y109" i="41"/>
  <c r="AA114" i="41"/>
  <c r="Z114" i="41"/>
  <c r="W114" i="41"/>
  <c r="U114" i="41" s="1"/>
  <c r="S114" i="41" s="1"/>
  <c r="Y114" i="41"/>
  <c r="X114" i="41"/>
  <c r="AA118" i="41"/>
  <c r="Z118" i="41"/>
  <c r="Y118" i="41"/>
  <c r="X118" i="41"/>
  <c r="W118" i="41"/>
  <c r="X6" i="41"/>
  <c r="U6" i="41" s="1"/>
  <c r="S6" i="41" s="1"/>
  <c r="Z24" i="41"/>
  <c r="Y24" i="41"/>
  <c r="W24" i="41"/>
  <c r="U24" i="41" s="1"/>
  <c r="S24" i="41" s="1"/>
  <c r="Z30" i="41"/>
  <c r="Y30" i="41"/>
  <c r="W30" i="41"/>
  <c r="U30" i="41" s="1"/>
  <c r="S30" i="41" s="1"/>
  <c r="Z36" i="41"/>
  <c r="Y36" i="41"/>
  <c r="W36" i="41"/>
  <c r="U36" i="41" s="1"/>
  <c r="S36" i="41" s="1"/>
  <c r="Z42" i="41"/>
  <c r="Y42" i="41"/>
  <c r="W42" i="41"/>
  <c r="U42" i="41" s="1"/>
  <c r="S42" i="41" s="1"/>
  <c r="Z48" i="41"/>
  <c r="Y48" i="41"/>
  <c r="W48" i="41"/>
  <c r="U48" i="41" s="1"/>
  <c r="S48" i="41" s="1"/>
  <c r="Z54" i="41"/>
  <c r="Y54" i="41"/>
  <c r="W54" i="41"/>
  <c r="U54" i="41" s="1"/>
  <c r="S54" i="41" s="1"/>
  <c r="X58" i="41"/>
  <c r="Z65" i="41"/>
  <c r="X65" i="41"/>
  <c r="W65" i="41"/>
  <c r="U65" i="41" s="1"/>
  <c r="S65" i="41" s="1"/>
  <c r="Z66" i="41"/>
  <c r="AA66" i="41"/>
  <c r="Y66" i="41"/>
  <c r="W66" i="41"/>
  <c r="U66" i="41" s="1"/>
  <c r="S66" i="41" s="1"/>
  <c r="Z70" i="41"/>
  <c r="Y70" i="41"/>
  <c r="Z84" i="41"/>
  <c r="AA84" i="41"/>
  <c r="X84" i="41"/>
  <c r="W84" i="41"/>
  <c r="Z93" i="41"/>
  <c r="AA93" i="41"/>
  <c r="X93" i="41"/>
  <c r="W93" i="41"/>
  <c r="U93" i="41" s="1"/>
  <c r="S93" i="41" s="1"/>
  <c r="AA95" i="41"/>
  <c r="Z95" i="41"/>
  <c r="Y95" i="41"/>
  <c r="X95" i="41"/>
  <c r="U95" i="41" s="1"/>
  <c r="S95" i="41" s="1"/>
  <c r="AA104" i="41"/>
  <c r="Z104" i="41"/>
  <c r="Y104" i="41"/>
  <c r="X104" i="41"/>
  <c r="U104" i="41" s="1"/>
  <c r="S104" i="41" s="1"/>
  <c r="AA113" i="41"/>
  <c r="Z113" i="41"/>
  <c r="Y113" i="41"/>
  <c r="X113" i="41"/>
  <c r="U113" i="41" s="1"/>
  <c r="S113" i="41" s="1"/>
  <c r="AA124" i="41"/>
  <c r="Z124" i="41"/>
  <c r="Y124" i="41"/>
  <c r="X124" i="41"/>
  <c r="W124" i="41"/>
  <c r="AA135" i="41"/>
  <c r="Z135" i="41"/>
  <c r="W135" i="41"/>
  <c r="Y135" i="41"/>
  <c r="X135" i="41"/>
  <c r="Z167" i="41"/>
  <c r="W167" i="41"/>
  <c r="X167" i="41"/>
  <c r="AA167" i="41"/>
  <c r="Y167" i="41"/>
  <c r="Y6" i="41"/>
  <c r="Z8" i="41"/>
  <c r="Y8" i="41"/>
  <c r="Z11" i="41"/>
  <c r="Y11" i="41"/>
  <c r="Z14" i="41"/>
  <c r="Y14" i="41"/>
  <c r="Z17" i="41"/>
  <c r="Y17" i="41"/>
  <c r="Z20" i="41"/>
  <c r="Y20" i="41"/>
  <c r="Z25" i="41"/>
  <c r="Y25" i="41"/>
  <c r="W25" i="41"/>
  <c r="Z31" i="41"/>
  <c r="Y31" i="41"/>
  <c r="W31" i="41"/>
  <c r="Z37" i="41"/>
  <c r="Y37" i="41"/>
  <c r="W37" i="41"/>
  <c r="Z43" i="41"/>
  <c r="Y43" i="41"/>
  <c r="W43" i="41"/>
  <c r="Z49" i="41"/>
  <c r="Y49" i="41"/>
  <c r="W49" i="41"/>
  <c r="U49" i="41" s="1"/>
  <c r="S49" i="41" s="1"/>
  <c r="Z55" i="41"/>
  <c r="Y55" i="41"/>
  <c r="W55" i="41"/>
  <c r="Y59" i="41"/>
  <c r="X60" i="41"/>
  <c r="W64" i="41"/>
  <c r="U64" i="41" s="1"/>
  <c r="S64" i="41" s="1"/>
  <c r="Z68" i="41"/>
  <c r="X68" i="41"/>
  <c r="W68" i="41"/>
  <c r="Z69" i="41"/>
  <c r="AA69" i="41"/>
  <c r="Y69" i="41"/>
  <c r="W69" i="41"/>
  <c r="U69" i="41" s="1"/>
  <c r="S69" i="41" s="1"/>
  <c r="Z76" i="41"/>
  <c r="AA76" i="41"/>
  <c r="X76" i="41"/>
  <c r="Z77" i="41"/>
  <c r="X77" i="41"/>
  <c r="AA77" i="41"/>
  <c r="Y77" i="41"/>
  <c r="W77" i="41"/>
  <c r="Y78" i="41"/>
  <c r="Z86" i="41"/>
  <c r="X86" i="41"/>
  <c r="AA86" i="41"/>
  <c r="Y86" i="41"/>
  <c r="W86" i="41"/>
  <c r="Y87" i="41"/>
  <c r="AA99" i="41"/>
  <c r="Z99" i="41"/>
  <c r="W99" i="41"/>
  <c r="U99" i="41" s="1"/>
  <c r="S99" i="41" s="1"/>
  <c r="Y99" i="41"/>
  <c r="X99" i="41"/>
  <c r="X100" i="41"/>
  <c r="AA103" i="41"/>
  <c r="Z103" i="41"/>
  <c r="W103" i="41"/>
  <c r="U103" i="41" s="1"/>
  <c r="S103" i="41" s="1"/>
  <c r="Y103" i="41"/>
  <c r="AA108" i="41"/>
  <c r="Z108" i="41"/>
  <c r="W108" i="41"/>
  <c r="U108" i="41" s="1"/>
  <c r="S108" i="41" s="1"/>
  <c r="Y108" i="41"/>
  <c r="X108" i="41"/>
  <c r="X109" i="41"/>
  <c r="AA112" i="41"/>
  <c r="Z112" i="41"/>
  <c r="W112" i="41"/>
  <c r="U112" i="41" s="1"/>
  <c r="S112" i="41" s="1"/>
  <c r="Y112" i="41"/>
  <c r="AA117" i="41"/>
  <c r="Z117" i="41"/>
  <c r="W117" i="41"/>
  <c r="Y117" i="41"/>
  <c r="X117" i="41"/>
  <c r="AA122" i="41"/>
  <c r="Z122" i="41"/>
  <c r="Y122" i="41"/>
  <c r="W122" i="41"/>
  <c r="U122" i="41" s="1"/>
  <c r="S122" i="41" s="1"/>
  <c r="Y126" i="41"/>
  <c r="Z32" i="41"/>
  <c r="Y32" i="41"/>
  <c r="W32" i="41"/>
  <c r="U32" i="41" s="1"/>
  <c r="S32" i="41" s="1"/>
  <c r="Z38" i="41"/>
  <c r="Y38" i="41"/>
  <c r="W38" i="41"/>
  <c r="Z44" i="41"/>
  <c r="Y44" i="41"/>
  <c r="W44" i="41"/>
  <c r="U44" i="41" s="1"/>
  <c r="S44" i="41" s="1"/>
  <c r="Z50" i="41"/>
  <c r="Y50" i="41"/>
  <c r="W50" i="41"/>
  <c r="U50" i="41" s="1"/>
  <c r="S50" i="41" s="1"/>
  <c r="Z56" i="41"/>
  <c r="Y56" i="41"/>
  <c r="W56" i="41"/>
  <c r="Z58" i="41"/>
  <c r="Y58" i="41"/>
  <c r="Z71" i="41"/>
  <c r="X71" i="41"/>
  <c r="W71" i="41"/>
  <c r="Z72" i="41"/>
  <c r="AA72" i="41"/>
  <c r="X72" i="41"/>
  <c r="Z81" i="41"/>
  <c r="AA81" i="41"/>
  <c r="X81" i="41"/>
  <c r="W81" i="41"/>
  <c r="U81" i="41" s="1"/>
  <c r="S81" i="41" s="1"/>
  <c r="Z90" i="41"/>
  <c r="AA90" i="41"/>
  <c r="X90" i="41"/>
  <c r="W90" i="41"/>
  <c r="U90" i="41" s="1"/>
  <c r="S90" i="41" s="1"/>
  <c r="AA98" i="41"/>
  <c r="Z98" i="41"/>
  <c r="Y98" i="41"/>
  <c r="X98" i="41"/>
  <c r="U98" i="41" s="1"/>
  <c r="S98" i="41" s="1"/>
  <c r="AA107" i="41"/>
  <c r="Z107" i="41"/>
  <c r="Y107" i="41"/>
  <c r="X107" i="41"/>
  <c r="U107" i="41" s="1"/>
  <c r="S107" i="41" s="1"/>
  <c r="AA116" i="41"/>
  <c r="Z116" i="41"/>
  <c r="Y116" i="41"/>
  <c r="X116" i="41"/>
  <c r="U116" i="41" s="1"/>
  <c r="S116" i="41" s="1"/>
  <c r="AA134" i="41"/>
  <c r="Z134" i="41"/>
  <c r="X134" i="41"/>
  <c r="Y134" i="41"/>
  <c r="W134" i="41"/>
  <c r="AA139" i="41"/>
  <c r="Z139" i="41"/>
  <c r="W139" i="41"/>
  <c r="U139" i="41" s="1"/>
  <c r="S139" i="41" s="1"/>
  <c r="Y139" i="41"/>
  <c r="AA119" i="41"/>
  <c r="Z119" i="41"/>
  <c r="W119" i="41"/>
  <c r="U119" i="41" s="1"/>
  <c r="S119" i="41" s="1"/>
  <c r="Y119" i="41"/>
  <c r="AA125" i="41"/>
  <c r="Z125" i="41"/>
  <c r="W125" i="41"/>
  <c r="Y125" i="41"/>
  <c r="AA136" i="41"/>
  <c r="Z136" i="41"/>
  <c r="X136" i="41"/>
  <c r="AA137" i="41"/>
  <c r="Z137" i="41"/>
  <c r="W137" i="41"/>
  <c r="Y137" i="41"/>
  <c r="S143" i="41"/>
  <c r="W73" i="41"/>
  <c r="U73" i="41" s="1"/>
  <c r="S73" i="41" s="1"/>
  <c r="Z74" i="41"/>
  <c r="X74" i="41"/>
  <c r="AA74" i="41"/>
  <c r="Z79" i="41"/>
  <c r="X79" i="41"/>
  <c r="AA79" i="41"/>
  <c r="Z82" i="41"/>
  <c r="X82" i="41"/>
  <c r="AA82" i="41"/>
  <c r="Z85" i="41"/>
  <c r="X85" i="41"/>
  <c r="AA85" i="41"/>
  <c r="Z88" i="41"/>
  <c r="X88" i="41"/>
  <c r="AA88" i="41"/>
  <c r="Z91" i="41"/>
  <c r="X91" i="41"/>
  <c r="AA91" i="41"/>
  <c r="Z94" i="41"/>
  <c r="X94" i="41"/>
  <c r="AA94" i="41"/>
  <c r="AA121" i="41"/>
  <c r="Z121" i="41"/>
  <c r="W121" i="41"/>
  <c r="U121" i="41" s="1"/>
  <c r="S121" i="41" s="1"/>
  <c r="Y121" i="41"/>
  <c r="AA128" i="41"/>
  <c r="Z128" i="41"/>
  <c r="X128" i="41"/>
  <c r="AA129" i="41"/>
  <c r="Z129" i="41"/>
  <c r="W129" i="41"/>
  <c r="U129" i="41" s="1"/>
  <c r="S129" i="41" s="1"/>
  <c r="Y129" i="41"/>
  <c r="AA140" i="41"/>
  <c r="Z140" i="41"/>
  <c r="X140" i="41"/>
  <c r="X141" i="41"/>
  <c r="AA141" i="41"/>
  <c r="W141" i="41"/>
  <c r="Z141" i="41"/>
  <c r="X73" i="41"/>
  <c r="AA130" i="41"/>
  <c r="Z130" i="41"/>
  <c r="X130" i="41"/>
  <c r="AA131" i="41"/>
  <c r="Z131" i="41"/>
  <c r="W131" i="41"/>
  <c r="U131" i="41" s="1"/>
  <c r="S131" i="41" s="1"/>
  <c r="Y131" i="41"/>
  <c r="W136" i="41"/>
  <c r="U136" i="41" s="1"/>
  <c r="S136" i="41" s="1"/>
  <c r="X144" i="41"/>
  <c r="AA144" i="41"/>
  <c r="Y144" i="41"/>
  <c r="W144" i="41"/>
  <c r="U144" i="41" s="1"/>
  <c r="S144" i="41" s="1"/>
  <c r="X156" i="41"/>
  <c r="AA156" i="41"/>
  <c r="Y156" i="41"/>
  <c r="W156" i="41"/>
  <c r="Y73" i="41"/>
  <c r="X119" i="41"/>
  <c r="AA123" i="41"/>
  <c r="Z123" i="41"/>
  <c r="W123" i="41"/>
  <c r="U123" i="41" s="1"/>
  <c r="S123" i="41" s="1"/>
  <c r="Y123" i="41"/>
  <c r="X125" i="41"/>
  <c r="AA132" i="41"/>
  <c r="Z132" i="41"/>
  <c r="X132" i="41"/>
  <c r="AA133" i="41"/>
  <c r="Z133" i="41"/>
  <c r="W133" i="41"/>
  <c r="U133" i="41" s="1"/>
  <c r="S133" i="41" s="1"/>
  <c r="Y133" i="41"/>
  <c r="Y136" i="41"/>
  <c r="X137" i="41"/>
  <c r="Z166" i="41"/>
  <c r="AA166" i="41"/>
  <c r="X166" i="41"/>
  <c r="W166" i="41"/>
  <c r="Y166" i="41"/>
  <c r="Z170" i="41"/>
  <c r="W170" i="41"/>
  <c r="X170" i="41"/>
  <c r="Y170" i="41"/>
  <c r="AA170" i="41"/>
  <c r="X159" i="41"/>
  <c r="U159" i="41" s="1"/>
  <c r="S159" i="41" s="1"/>
  <c r="AA159" i="41"/>
  <c r="Z159" i="41"/>
  <c r="AA196" i="41"/>
  <c r="Z196" i="41"/>
  <c r="W196" i="41"/>
  <c r="Y196" i="41"/>
  <c r="X196" i="41"/>
  <c r="Z172" i="41"/>
  <c r="AA172" i="41"/>
  <c r="X172" i="41"/>
  <c r="Z181" i="41"/>
  <c r="AA181" i="41"/>
  <c r="X181" i="41"/>
  <c r="AA190" i="41"/>
  <c r="Z190" i="41"/>
  <c r="W190" i="41"/>
  <c r="U190" i="41" s="1"/>
  <c r="S190" i="41" s="1"/>
  <c r="Y190" i="41"/>
  <c r="X153" i="41"/>
  <c r="U153" i="41" s="1"/>
  <c r="S153" i="41" s="1"/>
  <c r="AA153" i="41"/>
  <c r="Z153" i="41"/>
  <c r="Z169" i="41"/>
  <c r="AA169" i="41"/>
  <c r="Y169" i="41"/>
  <c r="X169" i="41"/>
  <c r="Z175" i="41"/>
  <c r="AA175" i="41"/>
  <c r="X175" i="41"/>
  <c r="W175" i="41"/>
  <c r="U175" i="41" s="1"/>
  <c r="S175" i="41" s="1"/>
  <c r="Z178" i="41"/>
  <c r="AA178" i="41"/>
  <c r="Y178" i="41"/>
  <c r="X178" i="41"/>
  <c r="Z184" i="41"/>
  <c r="AA184" i="41"/>
  <c r="X184" i="41"/>
  <c r="W184" i="41"/>
  <c r="U184" i="41" s="1"/>
  <c r="S184" i="41" s="1"/>
  <c r="Z187" i="41"/>
  <c r="AA187" i="41"/>
  <c r="Y187" i="41"/>
  <c r="X187" i="41"/>
  <c r="AA193" i="41"/>
  <c r="Z193" i="41"/>
  <c r="W193" i="41"/>
  <c r="U193" i="41" s="1"/>
  <c r="S193" i="41" s="1"/>
  <c r="X193" i="41"/>
  <c r="X150" i="41"/>
  <c r="AA150" i="41"/>
  <c r="Z150" i="41"/>
  <c r="Z162" i="41"/>
  <c r="Y162" i="41"/>
  <c r="X162" i="41"/>
  <c r="AA162" i="41"/>
  <c r="W162" i="41"/>
  <c r="U162" i="41" s="1"/>
  <c r="S162" i="41" s="1"/>
  <c r="Z163" i="41"/>
  <c r="AA163" i="41"/>
  <c r="X163" i="41"/>
  <c r="W163" i="41"/>
  <c r="AA198" i="41"/>
  <c r="Z198" i="41"/>
  <c r="Y198" i="41"/>
  <c r="X198" i="41"/>
  <c r="W198" i="41"/>
  <c r="U198" i="41" s="1"/>
  <c r="S198" i="41" s="1"/>
  <c r="X147" i="41"/>
  <c r="U147" i="41" s="1"/>
  <c r="S147" i="41" s="1"/>
  <c r="AA147" i="41"/>
  <c r="Z147" i="41"/>
  <c r="Y159" i="41"/>
  <c r="W169" i="41"/>
  <c r="U169" i="41" s="1"/>
  <c r="S169" i="41" s="1"/>
  <c r="Y175" i="41"/>
  <c r="W178" i="41"/>
  <c r="U178" i="41" s="1"/>
  <c r="S178" i="41" s="1"/>
  <c r="Y184" i="41"/>
  <c r="W187" i="41"/>
  <c r="U187" i="41" s="1"/>
  <c r="S187" i="41" s="1"/>
  <c r="Y193" i="41"/>
  <c r="Z179" i="41"/>
  <c r="W179" i="41"/>
  <c r="U179" i="41" s="1"/>
  <c r="S179" i="41" s="1"/>
  <c r="X179" i="41"/>
  <c r="Z188" i="41"/>
  <c r="W188" i="41"/>
  <c r="U188" i="41" s="1"/>
  <c r="S188" i="41" s="1"/>
  <c r="X188" i="41"/>
  <c r="AA199" i="41"/>
  <c r="Z199" i="41"/>
  <c r="Y199" i="41"/>
  <c r="X199" i="41"/>
  <c r="S201" i="41"/>
  <c r="Y143" i="41"/>
  <c r="Y146" i="41"/>
  <c r="Y149" i="41"/>
  <c r="Y152" i="41"/>
  <c r="Y155" i="41"/>
  <c r="Y158" i="41"/>
  <c r="Y161" i="41"/>
  <c r="X161" i="41"/>
  <c r="U161" i="41" s="1"/>
  <c r="S161" i="41" s="1"/>
  <c r="Z161" i="41"/>
  <c r="Z176" i="41"/>
  <c r="W176" i="41"/>
  <c r="X176" i="41"/>
  <c r="Z185" i="41"/>
  <c r="W185" i="41"/>
  <c r="X185" i="41"/>
  <c r="AA195" i="41"/>
  <c r="Z195" i="41"/>
  <c r="X195" i="41"/>
  <c r="W195" i="41"/>
  <c r="Y195" i="41"/>
  <c r="W199" i="41"/>
  <c r="U199" i="41" s="1"/>
  <c r="S199" i="41" s="1"/>
  <c r="Z158" i="41"/>
  <c r="AA161" i="41"/>
  <c r="AA192" i="41"/>
  <c r="Z192" i="41"/>
  <c r="X192" i="41"/>
  <c r="W192" i="41"/>
  <c r="U192" i="41" s="1"/>
  <c r="S192" i="41" s="1"/>
  <c r="Y192" i="41"/>
  <c r="S204" i="41"/>
  <c r="Y142" i="41"/>
  <c r="AA143" i="41"/>
  <c r="Y145" i="41"/>
  <c r="AA146" i="41"/>
  <c r="Y148" i="41"/>
  <c r="AA149" i="41"/>
  <c r="Y151" i="41"/>
  <c r="AA152" i="41"/>
  <c r="Y154" i="41"/>
  <c r="AA155" i="41"/>
  <c r="Y157" i="41"/>
  <c r="AA158" i="41"/>
  <c r="Y160" i="41"/>
  <c r="Z173" i="41"/>
  <c r="W173" i="41"/>
  <c r="U173" i="41" s="1"/>
  <c r="S173" i="41" s="1"/>
  <c r="X173" i="41"/>
  <c r="Y179" i="41"/>
  <c r="Z182" i="41"/>
  <c r="W182" i="41"/>
  <c r="X182" i="41"/>
  <c r="Y188" i="41"/>
  <c r="AA200" i="41"/>
  <c r="Z200" i="41"/>
  <c r="Y200" i="41"/>
  <c r="AA201" i="41"/>
  <c r="Z201" i="41"/>
  <c r="Y201" i="41"/>
  <c r="AA202" i="41"/>
  <c r="Z202" i="41"/>
  <c r="Y202" i="41"/>
  <c r="AA203" i="41"/>
  <c r="Z203" i="41"/>
  <c r="Y203" i="41"/>
  <c r="AA204" i="41"/>
  <c r="Z204" i="41"/>
  <c r="Y204" i="41"/>
  <c r="X165" i="41"/>
  <c r="X168" i="41"/>
  <c r="X171" i="41"/>
  <c r="X174" i="41"/>
  <c r="X177" i="41"/>
  <c r="U177" i="41" s="1"/>
  <c r="S177" i="41" s="1"/>
  <c r="X180" i="41"/>
  <c r="X183" i="41"/>
  <c r="X186" i="41"/>
  <c r="X189" i="41"/>
  <c r="X200" i="41"/>
  <c r="U200" i="41" s="1"/>
  <c r="S200" i="41" s="1"/>
  <c r="X201" i="41"/>
  <c r="U201" i="41" s="1"/>
  <c r="X202" i="41"/>
  <c r="U202" i="41" s="1"/>
  <c r="S202" i="41" s="1"/>
  <c r="X203" i="41"/>
  <c r="U203" i="41" s="1"/>
  <c r="S203" i="41" s="1"/>
  <c r="X204" i="41"/>
  <c r="U204" i="41" s="1"/>
  <c r="Y165" i="41"/>
  <c r="Y168" i="41"/>
  <c r="Y171" i="41"/>
  <c r="Y174" i="41"/>
  <c r="Y177" i="41"/>
  <c r="Y180" i="41"/>
  <c r="Y183" i="41"/>
  <c r="Y186" i="41"/>
  <c r="Y189" i="41"/>
  <c r="AA191" i="41"/>
  <c r="Z191" i="41"/>
  <c r="AA194" i="41"/>
  <c r="Z194" i="41"/>
  <c r="AA197" i="41"/>
  <c r="Z197" i="41"/>
  <c r="G15" i="38" l="1"/>
  <c r="AD256" i="39"/>
  <c r="AC256" i="39" s="1"/>
  <c r="AD208" i="39"/>
  <c r="AC208" i="39" s="1"/>
  <c r="AD136" i="39"/>
  <c r="AC136" i="39" s="1"/>
  <c r="AD82" i="39"/>
  <c r="AC82" i="39" s="1"/>
  <c r="AD759" i="39"/>
  <c r="AD627" i="39"/>
  <c r="AD1189" i="39"/>
  <c r="AC1189" i="39" s="1"/>
  <c r="AD1219" i="39"/>
  <c r="AC1219" i="39" s="1"/>
  <c r="AD1125" i="39"/>
  <c r="AC1125" i="39" s="1"/>
  <c r="AD453" i="39"/>
  <c r="AC453" i="39" s="1"/>
  <c r="G9" i="38"/>
  <c r="AD1881" i="39"/>
  <c r="AC1881" i="39" s="1"/>
  <c r="AD771" i="39"/>
  <c r="AD615" i="39"/>
  <c r="AD1626" i="39"/>
  <c r="AC1626" i="39" s="1"/>
  <c r="AD991" i="39"/>
  <c r="AC991" i="39" s="1"/>
  <c r="AD799" i="39"/>
  <c r="AC799" i="39" s="1"/>
  <c r="AD655" i="39"/>
  <c r="AD523" i="39"/>
  <c r="AD296" i="39"/>
  <c r="AC296" i="39" s="1"/>
  <c r="G36" i="38"/>
  <c r="G18" i="38"/>
  <c r="AD1951" i="39"/>
  <c r="AC1951" i="39" s="1"/>
  <c r="AE3986" i="39"/>
  <c r="AE3974" i="39"/>
  <c r="AE3866" i="39"/>
  <c r="AE3932" i="39"/>
  <c r="AE3739" i="39"/>
  <c r="AE3713" i="39"/>
  <c r="AD3713" i="39" s="1"/>
  <c r="AE3699" i="39"/>
  <c r="AE3616" i="39"/>
  <c r="AD3616" i="39" s="1"/>
  <c r="AE3603" i="39"/>
  <c r="AE3646" i="39"/>
  <c r="AE3628" i="39"/>
  <c r="AE3719" i="39"/>
  <c r="AD3719" i="39" s="1"/>
  <c r="AC3719" i="39" s="1"/>
  <c r="AE3405" i="39"/>
  <c r="AE3195" i="39"/>
  <c r="AE3400" i="39"/>
  <c r="AE3203" i="39"/>
  <c r="AE3088" i="39"/>
  <c r="AE2962" i="39"/>
  <c r="AD2962" i="39" s="1"/>
  <c r="AC2962" i="39" s="1"/>
  <c r="AE3417" i="39"/>
  <c r="AE3144" i="39"/>
  <c r="AE3068" i="39"/>
  <c r="AE2988" i="39"/>
  <c r="AE2980" i="39"/>
  <c r="AE2844" i="39"/>
  <c r="AD2844" i="39" s="1"/>
  <c r="AC2844" i="39" s="1"/>
  <c r="AE2992" i="39"/>
  <c r="AE3166" i="39"/>
  <c r="AD2883" i="39"/>
  <c r="AC2883" i="39" s="1"/>
  <c r="AD2879" i="39"/>
  <c r="AC2879" i="39" s="1"/>
  <c r="AE2848" i="39"/>
  <c r="AE2782" i="39"/>
  <c r="AD2782" i="39" s="1"/>
  <c r="AE3002" i="39"/>
  <c r="AE2854" i="39"/>
  <c r="AE2826" i="39"/>
  <c r="AE2818" i="39"/>
  <c r="AE3594" i="39"/>
  <c r="AE2885" i="39"/>
  <c r="U56" i="41"/>
  <c r="S56" i="41" s="1"/>
  <c r="U92" i="41"/>
  <c r="S92" i="41" s="1"/>
  <c r="U5" i="41"/>
  <c r="S5" i="41" s="1"/>
  <c r="AC8" i="38" s="1"/>
  <c r="AD3861" i="39"/>
  <c r="AC3861" i="39" s="1"/>
  <c r="AE3818" i="39"/>
  <c r="AE3996" i="39"/>
  <c r="AD3996" i="39" s="1"/>
  <c r="AE3950" i="39"/>
  <c r="AE3783" i="39"/>
  <c r="AE4004" i="39"/>
  <c r="AE3779" i="39"/>
  <c r="AE3658" i="39"/>
  <c r="AE3679" i="39"/>
  <c r="AD3679" i="39" s="1"/>
  <c r="AC3679" i="39" s="1"/>
  <c r="AE3725" i="39"/>
  <c r="AE3711" i="39"/>
  <c r="AE3663" i="39"/>
  <c r="AE3657" i="39"/>
  <c r="AE3620" i="39"/>
  <c r="AE3580" i="39"/>
  <c r="AD3580" i="39" s="1"/>
  <c r="AC3580" i="39" s="1"/>
  <c r="AE3567" i="39"/>
  <c r="AD3567" i="39" s="1"/>
  <c r="AE3731" i="39"/>
  <c r="AE3554" i="39"/>
  <c r="AC2802" i="39"/>
  <c r="AE3973" i="39"/>
  <c r="AE3998" i="39"/>
  <c r="AD3998" i="39" s="1"/>
  <c r="AC3998" i="39" s="1"/>
  <c r="AE3962" i="39"/>
  <c r="U185" i="41"/>
  <c r="S185" i="41" s="1"/>
  <c r="U167" i="41"/>
  <c r="S167" i="41" s="1"/>
  <c r="U109" i="41"/>
  <c r="S109" i="41" s="1"/>
  <c r="AE3995" i="39"/>
  <c r="AE3947" i="39"/>
  <c r="AD3947" i="39" s="1"/>
  <c r="AC3947" i="39" s="1"/>
  <c r="AD3919" i="39"/>
  <c r="AC3919" i="39" s="1"/>
  <c r="AE3954" i="39"/>
  <c r="AD3954" i="39" s="1"/>
  <c r="AE3930" i="39"/>
  <c r="AD3930" i="39" s="1"/>
  <c r="AE3961" i="39"/>
  <c r="AE3938" i="39"/>
  <c r="AE3992" i="39"/>
  <c r="AD3992" i="39" s="1"/>
  <c r="AC3992" i="39" s="1"/>
  <c r="U182" i="41"/>
  <c r="S182" i="41" s="1"/>
  <c r="U195" i="41"/>
  <c r="S195" i="41" s="1"/>
  <c r="U196" i="41"/>
  <c r="S196" i="41" s="1"/>
  <c r="U166" i="41"/>
  <c r="S166" i="41" s="1"/>
  <c r="U71" i="41"/>
  <c r="S71" i="41" s="1"/>
  <c r="U37" i="41"/>
  <c r="S37" i="41" s="1"/>
  <c r="U25" i="41"/>
  <c r="S25" i="41" s="1"/>
  <c r="U124" i="41"/>
  <c r="S124" i="41" s="1"/>
  <c r="U118" i="41"/>
  <c r="S118" i="41" s="1"/>
  <c r="U58" i="41"/>
  <c r="S58" i="41" s="1"/>
  <c r="U78" i="41"/>
  <c r="S78" i="41" s="1"/>
  <c r="U8" i="41"/>
  <c r="S8" i="41" s="1"/>
  <c r="U45" i="41"/>
  <c r="S45" i="41" s="1"/>
  <c r="U106" i="41"/>
  <c r="S106" i="41" s="1"/>
  <c r="U61" i="41"/>
  <c r="S61" i="41" s="1"/>
  <c r="AD3843" i="39"/>
  <c r="AC3843" i="39" s="1"/>
  <c r="AE4001" i="39"/>
  <c r="AE3959" i="39"/>
  <c r="AD3959" i="39" s="1"/>
  <c r="AC3959" i="39" s="1"/>
  <c r="AE3832" i="39"/>
  <c r="AE3826" i="39"/>
  <c r="AE3800" i="39"/>
  <c r="AE3872" i="39"/>
  <c r="AE3824" i="39"/>
  <c r="AE3810" i="39"/>
  <c r="AD3810" i="39" s="1"/>
  <c r="AC3810" i="39" s="1"/>
  <c r="AE3749" i="39"/>
  <c r="AE3914" i="39"/>
  <c r="AE3821" i="39"/>
  <c r="AE3656" i="39"/>
  <c r="AE3590" i="39"/>
  <c r="AE3665" i="39"/>
  <c r="AD3665" i="39" s="1"/>
  <c r="AC3665" i="39" s="1"/>
  <c r="AE3655" i="39"/>
  <c r="AE3649" i="39"/>
  <c r="AE3643" i="39"/>
  <c r="AE3637" i="39"/>
  <c r="AE3631" i="39"/>
  <c r="AE3615" i="39"/>
  <c r="AD3615" i="39" s="1"/>
  <c r="AC3615" i="39" s="1"/>
  <c r="AE3592" i="39"/>
  <c r="AE3584" i="39"/>
  <c r="AE3571" i="39"/>
  <c r="AE3565" i="39"/>
  <c r="AD3565" i="39" s="1"/>
  <c r="AE3555" i="39"/>
  <c r="AD3555" i="39" s="1"/>
  <c r="AE3652" i="39"/>
  <c r="AD3652" i="39" s="1"/>
  <c r="AE3634" i="39"/>
  <c r="AE3661" i="39"/>
  <c r="AE3633" i="39"/>
  <c r="AE3461" i="39"/>
  <c r="AE3550" i="39"/>
  <c r="AE3602" i="39"/>
  <c r="AD3602" i="39" s="1"/>
  <c r="AC3602" i="39" s="1"/>
  <c r="AE3916" i="39"/>
  <c r="AE3862" i="39"/>
  <c r="AE4003" i="39"/>
  <c r="AE3452" i="39"/>
  <c r="AE3459" i="39"/>
  <c r="AE3354" i="39"/>
  <c r="AD3354" i="39" s="1"/>
  <c r="AC3354" i="39" s="1"/>
  <c r="AE2998" i="39"/>
  <c r="AE3150" i="39"/>
  <c r="AE3108" i="39"/>
  <c r="AE3042" i="39"/>
  <c r="AE3030" i="39"/>
  <c r="AD2778" i="39"/>
  <c r="AC2778" i="39" s="1"/>
  <c r="AE2935" i="39"/>
  <c r="AE2800" i="39"/>
  <c r="AE2822" i="39"/>
  <c r="AE2258" i="39"/>
  <c r="AE2864" i="39"/>
  <c r="AE3972" i="39"/>
  <c r="AD3972" i="39" s="1"/>
  <c r="AE3978" i="39"/>
  <c r="AD3978" i="39" s="1"/>
  <c r="AE3924" i="39"/>
  <c r="AD3924" i="39" s="1"/>
  <c r="AE3967" i="39"/>
  <c r="AE3833" i="39"/>
  <c r="AE3561" i="39"/>
  <c r="AD3561" i="39" s="1"/>
  <c r="AE3640" i="39"/>
  <c r="AD3640" i="39" s="1"/>
  <c r="AC3640" i="39" s="1"/>
  <c r="AE3667" i="39"/>
  <c r="AE3624" i="39"/>
  <c r="AE3542" i="39"/>
  <c r="AE3528" i="39"/>
  <c r="AE3516" i="39"/>
  <c r="AE3336" i="39"/>
  <c r="AD3336" i="39" s="1"/>
  <c r="AC3336" i="39" s="1"/>
  <c r="AE2846" i="39"/>
  <c r="AE2834" i="39"/>
  <c r="U60" i="41"/>
  <c r="S60" i="41" s="1"/>
  <c r="AE3898" i="39"/>
  <c r="AE3880" i="39"/>
  <c r="AE3844" i="39"/>
  <c r="AD3844" i="39" s="1"/>
  <c r="AC3844" i="39" s="1"/>
  <c r="U176" i="41"/>
  <c r="S176" i="41" s="1"/>
  <c r="U156" i="41"/>
  <c r="S156" i="41" s="1"/>
  <c r="U137" i="41"/>
  <c r="S137" i="41" s="1"/>
  <c r="U134" i="41"/>
  <c r="S134" i="41" s="1"/>
  <c r="U38" i="41"/>
  <c r="S38" i="41" s="1"/>
  <c r="U100" i="41"/>
  <c r="S100" i="41" s="1"/>
  <c r="AE3990" i="39"/>
  <c r="AD3990" i="39" s="1"/>
  <c r="AE3948" i="39"/>
  <c r="AE3936" i="39"/>
  <c r="AD3936" i="39" s="1"/>
  <c r="AE3827" i="39"/>
  <c r="AE3792" i="39"/>
  <c r="AD3780" i="39"/>
  <c r="AC3780" i="39" s="1"/>
  <c r="AE3609" i="39"/>
  <c r="U163" i="41"/>
  <c r="S163" i="41" s="1"/>
  <c r="U170" i="41"/>
  <c r="S170" i="41" s="1"/>
  <c r="U141" i="41"/>
  <c r="S141" i="41" s="1"/>
  <c r="U125" i="41"/>
  <c r="S125" i="41" s="1"/>
  <c r="U117" i="41"/>
  <c r="S117" i="41" s="1"/>
  <c r="U86" i="41"/>
  <c r="S86" i="41" s="1"/>
  <c r="U77" i="41"/>
  <c r="S77" i="41" s="1"/>
  <c r="U68" i="41"/>
  <c r="S68" i="41" s="1"/>
  <c r="U55" i="41"/>
  <c r="S55" i="41" s="1"/>
  <c r="U43" i="41"/>
  <c r="S43" i="41" s="1"/>
  <c r="U31" i="41"/>
  <c r="S31" i="41" s="1"/>
  <c r="U135" i="41"/>
  <c r="S135" i="41" s="1"/>
  <c r="U84" i="41"/>
  <c r="S84" i="41" s="1"/>
  <c r="U80" i="41"/>
  <c r="S80" i="41" s="1"/>
  <c r="U62" i="41"/>
  <c r="S62" i="41" s="1"/>
  <c r="U17" i="41"/>
  <c r="S17" i="41" s="1"/>
  <c r="U27" i="41"/>
  <c r="S27" i="41" s="1"/>
  <c r="U115" i="41"/>
  <c r="S115" i="41" s="1"/>
  <c r="AE3977" i="39"/>
  <c r="AE3935" i="39"/>
  <c r="AE3929" i="39"/>
  <c r="AE3813" i="39"/>
  <c r="AE3904" i="39"/>
  <c r="AD3904" i="39" s="1"/>
  <c r="AE3886" i="39"/>
  <c r="AE3868" i="39"/>
  <c r="AE3850" i="39"/>
  <c r="AE3985" i="39"/>
  <c r="AE3896" i="39"/>
  <c r="AE3848" i="39"/>
  <c r="AE3805" i="39"/>
  <c r="AD3805" i="39" s="1"/>
  <c r="AE3797" i="39"/>
  <c r="AE3911" i="39"/>
  <c r="AE3899" i="39"/>
  <c r="AE3887" i="39"/>
  <c r="AE3875" i="39"/>
  <c r="AE3863" i="39"/>
  <c r="AE3851" i="39"/>
  <c r="AE3839" i="39"/>
  <c r="AE3878" i="39"/>
  <c r="AE3944" i="39"/>
  <c r="AE3785" i="39"/>
  <c r="AD3785" i="39" s="1"/>
  <c r="AC3785" i="39" s="1"/>
  <c r="AE3917" i="39"/>
  <c r="AE3905" i="39"/>
  <c r="AE3767" i="39"/>
  <c r="AE3727" i="39"/>
  <c r="AE3662" i="39"/>
  <c r="AE3701" i="39"/>
  <c r="AD3701" i="39" s="1"/>
  <c r="AC3701" i="39" s="1"/>
  <c r="AE3687" i="39"/>
  <c r="AE3666" i="39"/>
  <c r="AD3666" i="39" s="1"/>
  <c r="AE3660" i="39"/>
  <c r="AD3660" i="39" s="1"/>
  <c r="AE3626" i="39"/>
  <c r="AE3608" i="39"/>
  <c r="AE3569" i="39"/>
  <c r="AD3569" i="39" s="1"/>
  <c r="AE3559" i="39"/>
  <c r="AE3707" i="39"/>
  <c r="AE3651" i="39"/>
  <c r="AE3540" i="39"/>
  <c r="AE3465" i="39"/>
  <c r="AE3606" i="39"/>
  <c r="AD3606" i="39" s="1"/>
  <c r="AC3606" i="39" s="1"/>
  <c r="AE3448" i="39"/>
  <c r="AE3428" i="39"/>
  <c r="AE3552" i="39"/>
  <c r="AE3541" i="39"/>
  <c r="AE3460" i="39"/>
  <c r="AE3416" i="39"/>
  <c r="AD3416" i="39" s="1"/>
  <c r="AC3416" i="39" s="1"/>
  <c r="AE3539" i="39"/>
  <c r="AE3527" i="39"/>
  <c r="AE3515" i="39"/>
  <c r="AE3503" i="39"/>
  <c r="AE3491" i="39"/>
  <c r="AE3479" i="39"/>
  <c r="AD3479" i="39" s="1"/>
  <c r="AC3479" i="39" s="1"/>
  <c r="AE3467" i="39"/>
  <c r="AE3498" i="39"/>
  <c r="AE3474" i="39"/>
  <c r="AE3556" i="39"/>
  <c r="AE3436" i="39"/>
  <c r="AE3412" i="39"/>
  <c r="AD3412" i="39" s="1"/>
  <c r="AC3412" i="39" s="1"/>
  <c r="AE3361" i="39"/>
  <c r="AE3549" i="39"/>
  <c r="AE3426" i="39"/>
  <c r="AE3423" i="39"/>
  <c r="AE3384" i="39"/>
  <c r="AE3323" i="39"/>
  <c r="AD3323" i="39" s="1"/>
  <c r="AC3323" i="39" s="1"/>
  <c r="AE3322" i="39"/>
  <c r="AE3317" i="39"/>
  <c r="AE3313" i="39"/>
  <c r="AD3313" i="39" s="1"/>
  <c r="AE3309" i="39"/>
  <c r="AE3305" i="39"/>
  <c r="AE3301" i="39"/>
  <c r="AD3301" i="39" s="1"/>
  <c r="AE3297" i="39"/>
  <c r="AE3293" i="39"/>
  <c r="AD3293" i="39" s="1"/>
  <c r="AE3289" i="39"/>
  <c r="AD3289" i="39" s="1"/>
  <c r="AE3285" i="39"/>
  <c r="AE3281" i="39"/>
  <c r="AE3277" i="39"/>
  <c r="AE3273" i="39"/>
  <c r="AE3269" i="39"/>
  <c r="AE3265" i="39"/>
  <c r="AE3261" i="39"/>
  <c r="AD3261" i="39" s="1"/>
  <c r="AE3257" i="39"/>
  <c r="AD3257" i="39" s="1"/>
  <c r="AE3253" i="39"/>
  <c r="AE3249" i="39"/>
  <c r="AD3249" i="39" s="1"/>
  <c r="AE3245" i="39"/>
  <c r="AD3245" i="39" s="1"/>
  <c r="AE3241" i="39"/>
  <c r="AE3237" i="39"/>
  <c r="AD3237" i="39" s="1"/>
  <c r="AE3233" i="39"/>
  <c r="AE3229" i="39"/>
  <c r="AE3544" i="39"/>
  <c r="AE3421" i="39"/>
  <c r="AD3421" i="39" s="1"/>
  <c r="AE3365" i="39"/>
  <c r="AE3520" i="39"/>
  <c r="AE3490" i="39"/>
  <c r="AE3441" i="39"/>
  <c r="AD3441" i="39" s="1"/>
  <c r="AE2957" i="39"/>
  <c r="AD2957" i="39" s="1"/>
  <c r="AE3363" i="39"/>
  <c r="AE3174" i="39"/>
  <c r="AE3325" i="39"/>
  <c r="AE3196" i="39"/>
  <c r="AE3160" i="39"/>
  <c r="AD3160" i="39" s="1"/>
  <c r="AC3160" i="39" s="1"/>
  <c r="AE3001" i="39"/>
  <c r="AE2986" i="39"/>
  <c r="AE2930" i="39"/>
  <c r="AE2926" i="39"/>
  <c r="AE2922" i="39"/>
  <c r="AE2908" i="39"/>
  <c r="AE2894" i="39"/>
  <c r="AE2890" i="39"/>
  <c r="AE2886" i="39"/>
  <c r="AE3216" i="39"/>
  <c r="AE3180" i="39"/>
  <c r="AE3122" i="39"/>
  <c r="AD3122" i="39" s="1"/>
  <c r="AC3122" i="39" s="1"/>
  <c r="AE3162" i="39"/>
  <c r="AE3120" i="39"/>
  <c r="AE3076" i="39"/>
  <c r="AE3066" i="39"/>
  <c r="AE3064" i="39"/>
  <c r="AE3054" i="39"/>
  <c r="AE3006" i="39"/>
  <c r="AE2976" i="39"/>
  <c r="AE2973" i="39"/>
  <c r="AD2973" i="39" s="1"/>
  <c r="AE2946" i="39"/>
  <c r="AE3130" i="39"/>
  <c r="AE3214" i="39"/>
  <c r="AE3246" i="39"/>
  <c r="AE2849" i="39"/>
  <c r="AE3345" i="39"/>
  <c r="AE2794" i="39"/>
  <c r="AE2723" i="39"/>
  <c r="AE2627" i="39"/>
  <c r="AD2627" i="39" s="1"/>
  <c r="AC2627" i="39" s="1"/>
  <c r="AE2545" i="39"/>
  <c r="AE2874" i="39"/>
  <c r="AE2868" i="39"/>
  <c r="AE2830" i="39"/>
  <c r="AE2820" i="39"/>
  <c r="AE2811" i="39"/>
  <c r="AD2811" i="39" s="1"/>
  <c r="AC2811" i="39" s="1"/>
  <c r="AE2775" i="39"/>
  <c r="AE2768" i="39"/>
  <c r="AE2718" i="39"/>
  <c r="AD2718" i="39" s="1"/>
  <c r="AE2713" i="39"/>
  <c r="AE2690" i="39"/>
  <c r="AD2690" i="39" s="1"/>
  <c r="AE2671" i="39"/>
  <c r="AD2671" i="39" s="1"/>
  <c r="AE2654" i="39"/>
  <c r="AE2639" i="39"/>
  <c r="AE2594" i="39"/>
  <c r="AD2594" i="39" s="1"/>
  <c r="AE2581" i="39"/>
  <c r="AE2508" i="39"/>
  <c r="AE2502" i="39"/>
  <c r="AE2482" i="39"/>
  <c r="AE2476" i="39"/>
  <c r="AE2470" i="39"/>
  <c r="AE2464" i="39"/>
  <c r="AE2456" i="39"/>
  <c r="AE2450" i="39"/>
  <c r="AD2450" i="39" s="1"/>
  <c r="AC2450" i="39" s="1"/>
  <c r="AE2444" i="39"/>
  <c r="AE2424" i="39"/>
  <c r="AE2418" i="39"/>
  <c r="AE2366" i="39"/>
  <c r="AE2360" i="39"/>
  <c r="AE2354" i="39"/>
  <c r="AD2354" i="39" s="1"/>
  <c r="AC2354" i="39" s="1"/>
  <c r="AE2340" i="39"/>
  <c r="AE2334" i="39"/>
  <c r="AE2328" i="39"/>
  <c r="AE2322" i="39"/>
  <c r="AE2314" i="39"/>
  <c r="AE2308" i="39"/>
  <c r="AD2308" i="39" s="1"/>
  <c r="AC2308" i="39" s="1"/>
  <c r="AE2302" i="39"/>
  <c r="AE2296" i="39"/>
  <c r="AE2270" i="39"/>
  <c r="AE2244" i="39"/>
  <c r="AE2735" i="39"/>
  <c r="AE2677" i="39"/>
  <c r="AE2667" i="39"/>
  <c r="AE2607" i="39"/>
  <c r="AE2601" i="39"/>
  <c r="AE2582" i="39"/>
  <c r="AE2727" i="39"/>
  <c r="AE2717" i="39"/>
  <c r="AD2717" i="39" s="1"/>
  <c r="AE2689" i="39"/>
  <c r="AE2653" i="39"/>
  <c r="AE2558" i="39"/>
  <c r="AE3264" i="39"/>
  <c r="AE2873" i="39"/>
  <c r="AE2858" i="39"/>
  <c r="AD2858" i="39" s="1"/>
  <c r="AE2769" i="39"/>
  <c r="AE2759" i="39"/>
  <c r="AE2599" i="39"/>
  <c r="AE2791" i="39"/>
  <c r="AE2222" i="39"/>
  <c r="AE2198" i="39"/>
  <c r="AD2198" i="39" s="1"/>
  <c r="AC2198" i="39" s="1"/>
  <c r="AE2163" i="39"/>
  <c r="AD2163" i="39" s="1"/>
  <c r="AE1724" i="39"/>
  <c r="AE1712" i="39"/>
  <c r="AE1664" i="39"/>
  <c r="AE1624" i="39"/>
  <c r="AE1492" i="39"/>
  <c r="AD1492" i="39" s="1"/>
  <c r="AC1492" i="39" s="1"/>
  <c r="AE1180" i="39"/>
  <c r="AE3470" i="39"/>
  <c r="AE3390" i="39"/>
  <c r="AE3360" i="39"/>
  <c r="AE3219" i="39"/>
  <c r="AE3538" i="39"/>
  <c r="AE3478" i="39"/>
  <c r="AE3005" i="39"/>
  <c r="AE3222" i="39"/>
  <c r="AE3210" i="39"/>
  <c r="AE3198" i="39"/>
  <c r="AE3025" i="39"/>
  <c r="AD3025" i="39" s="1"/>
  <c r="AC3025" i="39" s="1"/>
  <c r="AE3010" i="39"/>
  <c r="AE2953" i="39"/>
  <c r="AD2953" i="39" s="1"/>
  <c r="AE3456" i="39"/>
  <c r="AE3146" i="39"/>
  <c r="AE3168" i="39"/>
  <c r="AE3138" i="39"/>
  <c r="AE3074" i="39"/>
  <c r="AE3072" i="39"/>
  <c r="AE2994" i="39"/>
  <c r="AE2964" i="39"/>
  <c r="AE2961" i="39"/>
  <c r="AE2940" i="39"/>
  <c r="AD2940" i="39" s="1"/>
  <c r="AC2940" i="39" s="1"/>
  <c r="AE2937" i="39"/>
  <c r="AE2832" i="39"/>
  <c r="AE2956" i="39"/>
  <c r="AE2836" i="39"/>
  <c r="AE2806" i="39"/>
  <c r="AE2842" i="39"/>
  <c r="AD2842" i="39" s="1"/>
  <c r="AC2842" i="39" s="1"/>
  <c r="AE2824" i="39"/>
  <c r="AD2824" i="39" s="1"/>
  <c r="AE2510" i="39"/>
  <c r="AE2504" i="39"/>
  <c r="AE2498" i="39"/>
  <c r="AE2484" i="39"/>
  <c r="AE2478" i="39"/>
  <c r="AD2478" i="39" s="1"/>
  <c r="AC2478" i="39" s="1"/>
  <c r="AE2472" i="39"/>
  <c r="AE2466" i="39"/>
  <c r="AE2458" i="39"/>
  <c r="AE2452" i="39"/>
  <c r="AE2446" i="39"/>
  <c r="AE2440" i="39"/>
  <c r="AE2420" i="39"/>
  <c r="AE2388" i="39"/>
  <c r="AE2362" i="39"/>
  <c r="AE2356" i="39"/>
  <c r="AE2336" i="39"/>
  <c r="AE2330" i="39"/>
  <c r="AE2324" i="39"/>
  <c r="AE2310" i="39"/>
  <c r="AE2304" i="39"/>
  <c r="AE2298" i="39"/>
  <c r="AE2278" i="39"/>
  <c r="AE3016" i="39"/>
  <c r="AD3016" i="39" s="1"/>
  <c r="AE2238" i="39"/>
  <c r="AE2214" i="39"/>
  <c r="AE2190" i="39"/>
  <c r="AE2175" i="39"/>
  <c r="AE2161" i="39"/>
  <c r="AD2161" i="39" s="1"/>
  <c r="AE2183" i="39"/>
  <c r="AD2183" i="39" s="1"/>
  <c r="AC2183" i="39" s="1"/>
  <c r="AE2180" i="39"/>
  <c r="AE2159" i="39"/>
  <c r="AE2156" i="39"/>
  <c r="AE2212" i="39"/>
  <c r="AE2188" i="39"/>
  <c r="AE2954" i="39"/>
  <c r="AD2954" i="39" s="1"/>
  <c r="AC2954" i="39" s="1"/>
  <c r="AE2239" i="39"/>
  <c r="AE2235" i="39"/>
  <c r="AE2231" i="39"/>
  <c r="AE2227" i="39"/>
  <c r="AE2223" i="39"/>
  <c r="AE2219" i="39"/>
  <c r="AE2215" i="39"/>
  <c r="AE2211" i="39"/>
  <c r="AE2207" i="39"/>
  <c r="AE2203" i="39"/>
  <c r="AE2199" i="39"/>
  <c r="AE2195" i="39"/>
  <c r="AD2195" i="39" s="1"/>
  <c r="AC2195" i="39" s="1"/>
  <c r="AE3551" i="39"/>
  <c r="AE3548" i="39"/>
  <c r="AE3533" i="39"/>
  <c r="AE3521" i="39"/>
  <c r="AE3509" i="39"/>
  <c r="AE3497" i="39"/>
  <c r="AD3497" i="39" s="1"/>
  <c r="AE3485" i="39"/>
  <c r="AE3473" i="39"/>
  <c r="AE3618" i="39"/>
  <c r="AE3379" i="39"/>
  <c r="AE3343" i="39"/>
  <c r="AE3444" i="39"/>
  <c r="AD3444" i="39" s="1"/>
  <c r="AC3444" i="39" s="1"/>
  <c r="AE3402" i="39"/>
  <c r="AE3399" i="39"/>
  <c r="AE3366" i="39"/>
  <c r="AE3319" i="39"/>
  <c r="AE3315" i="39"/>
  <c r="AD3315" i="39" s="1"/>
  <c r="AE3311" i="39"/>
  <c r="AE3307" i="39"/>
  <c r="AE3303" i="39"/>
  <c r="AE3299" i="39"/>
  <c r="AE3295" i="39"/>
  <c r="AE3291" i="39"/>
  <c r="AE3287" i="39"/>
  <c r="AD3287" i="39" s="1"/>
  <c r="AC3287" i="39" s="1"/>
  <c r="AE3283" i="39"/>
  <c r="AD3283" i="39" s="1"/>
  <c r="AE3279" i="39"/>
  <c r="AD3279" i="39" s="1"/>
  <c r="AE3275" i="39"/>
  <c r="AD3275" i="39" s="1"/>
  <c r="AE3271" i="39"/>
  <c r="AD3271" i="39" s="1"/>
  <c r="AE3267" i="39"/>
  <c r="AE3263" i="39"/>
  <c r="AD3263" i="39" s="1"/>
  <c r="AC3263" i="39" s="1"/>
  <c r="AE3259" i="39"/>
  <c r="AD3259" i="39" s="1"/>
  <c r="AE3255" i="39"/>
  <c r="AE3251" i="39"/>
  <c r="AE3247" i="39"/>
  <c r="AD3247" i="39" s="1"/>
  <c r="AE3243" i="39"/>
  <c r="AE3239" i="39"/>
  <c r="AE3235" i="39"/>
  <c r="AE3231" i="39"/>
  <c r="AD3231" i="39" s="1"/>
  <c r="AE3227" i="39"/>
  <c r="AD3227" i="39" s="1"/>
  <c r="AE3545" i="39"/>
  <c r="AE3383" i="39"/>
  <c r="AE3341" i="39"/>
  <c r="AE3321" i="39"/>
  <c r="AE3207" i="39"/>
  <c r="AE3454" i="39"/>
  <c r="AE3240" i="39"/>
  <c r="AE3008" i="39"/>
  <c r="AE3126" i="39"/>
  <c r="AD3126" i="39" s="1"/>
  <c r="AC3126" i="39" s="1"/>
  <c r="AE3036" i="39"/>
  <c r="AE3186" i="39"/>
  <c r="AE3124" i="39"/>
  <c r="AE3104" i="39"/>
  <c r="AE3022" i="39"/>
  <c r="AE2950" i="39"/>
  <c r="AD2950" i="39" s="1"/>
  <c r="AC2950" i="39" s="1"/>
  <c r="AE2932" i="39"/>
  <c r="AE2928" i="39"/>
  <c r="AE2924" i="39"/>
  <c r="AE2920" i="39"/>
  <c r="AE2896" i="39"/>
  <c r="AE2892" i="39"/>
  <c r="AE2888" i="39"/>
  <c r="AE3375" i="39"/>
  <c r="AE3194" i="39"/>
  <c r="AE3158" i="39"/>
  <c r="AD2958" i="39"/>
  <c r="AE3329" i="39"/>
  <c r="AD3329" i="39" s="1"/>
  <c r="AC3329" i="39" s="1"/>
  <c r="AE3156" i="39"/>
  <c r="AE3094" i="39"/>
  <c r="AE3092" i="39"/>
  <c r="AE3082" i="39"/>
  <c r="AE3080" i="39"/>
  <c r="AE3050" i="39"/>
  <c r="AD3050" i="39" s="1"/>
  <c r="AC3050" i="39" s="1"/>
  <c r="AE3048" i="39"/>
  <c r="AE3038" i="39"/>
  <c r="AE3024" i="39"/>
  <c r="AE2958" i="39"/>
  <c r="AE2934" i="39"/>
  <c r="AE2825" i="39"/>
  <c r="AE3154" i="39"/>
  <c r="AE2840" i="39"/>
  <c r="AE2827" i="39"/>
  <c r="AE2812" i="39"/>
  <c r="AE2776" i="39"/>
  <c r="AE2754" i="39"/>
  <c r="AD2754" i="39" s="1"/>
  <c r="AE2749" i="39"/>
  <c r="AE2720" i="39"/>
  <c r="AE2706" i="39"/>
  <c r="AE2701" i="39"/>
  <c r="AE2691" i="39"/>
  <c r="AE2610" i="39"/>
  <c r="AD2610" i="39" s="1"/>
  <c r="AC2610" i="39" s="1"/>
  <c r="AE2605" i="39"/>
  <c r="AE2595" i="39"/>
  <c r="AE2880" i="39"/>
  <c r="AE2835" i="39"/>
  <c r="AE2816" i="39"/>
  <c r="AE2793" i="39"/>
  <c r="AD2793" i="39" s="1"/>
  <c r="AE2771" i="39"/>
  <c r="AE2738" i="39"/>
  <c r="AD2738" i="39" s="1"/>
  <c r="AE2719" i="39"/>
  <c r="AE2602" i="39"/>
  <c r="AE2530" i="39"/>
  <c r="AE2524" i="39"/>
  <c r="AD2524" i="39" s="1"/>
  <c r="AC2524" i="39" s="1"/>
  <c r="AE2518" i="39"/>
  <c r="AE2512" i="39"/>
  <c r="AE2492" i="39"/>
  <c r="AE2486" i="39"/>
  <c r="AE2460" i="39"/>
  <c r="AE2434" i="39"/>
  <c r="AD2434" i="39" s="1"/>
  <c r="AC2434" i="39" s="1"/>
  <c r="AE2428" i="39"/>
  <c r="AE2408" i="39"/>
  <c r="AE2402" i="39"/>
  <c r="AE2396" i="39"/>
  <c r="AE2382" i="39"/>
  <c r="AE2376" i="39"/>
  <c r="AD2376" i="39" s="1"/>
  <c r="AC2376" i="39" s="1"/>
  <c r="AE2370" i="39"/>
  <c r="AE2350" i="39"/>
  <c r="AE2344" i="39"/>
  <c r="AE2318" i="39"/>
  <c r="AE2292" i="39"/>
  <c r="AE2286" i="39"/>
  <c r="AD2286" i="39" s="1"/>
  <c r="AC2286" i="39" s="1"/>
  <c r="AE2266" i="39"/>
  <c r="AE2751" i="39"/>
  <c r="AE2651" i="39"/>
  <c r="AE2721" i="39"/>
  <c r="AE2714" i="39"/>
  <c r="AE2569" i="39"/>
  <c r="AD2569" i="39" s="1"/>
  <c r="AC2569" i="39" s="1"/>
  <c r="AE2983" i="39"/>
  <c r="AE2947" i="39"/>
  <c r="AE2833" i="39"/>
  <c r="AE2813" i="39"/>
  <c r="AE2795" i="39"/>
  <c r="AE2777" i="39"/>
  <c r="AE2765" i="39"/>
  <c r="AE2711" i="39"/>
  <c r="AE2598" i="39"/>
  <c r="AE2573" i="39"/>
  <c r="AE2535" i="39"/>
  <c r="AE2843" i="39"/>
  <c r="AD2843" i="39" s="1"/>
  <c r="AC2843" i="39" s="1"/>
  <c r="AE2815" i="39"/>
  <c r="AE2809" i="39"/>
  <c r="AE2773" i="39"/>
  <c r="AE2681" i="39"/>
  <c r="AE2151" i="39"/>
  <c r="AE2757" i="39"/>
  <c r="AD2757" i="39" s="1"/>
  <c r="AC2757" i="39" s="1"/>
  <c r="AE2705" i="39"/>
  <c r="AE2185" i="39"/>
  <c r="AD2185" i="39" s="1"/>
  <c r="AE2173" i="39"/>
  <c r="AD2173" i="39" s="1"/>
  <c r="AE2838" i="39"/>
  <c r="AE2817" i="39"/>
  <c r="AE2730" i="39"/>
  <c r="AD2730" i="39" s="1"/>
  <c r="AC2730" i="39" s="1"/>
  <c r="AE2606" i="39"/>
  <c r="AE2556" i="39"/>
  <c r="AE2531" i="39"/>
  <c r="AE2092" i="39"/>
  <c r="AE2076" i="39"/>
  <c r="AE2767" i="39"/>
  <c r="AD2767" i="39" s="1"/>
  <c r="AC2767" i="39" s="1"/>
  <c r="AE2184" i="39"/>
  <c r="AE2172" i="39"/>
  <c r="AE2146" i="39"/>
  <c r="AE2134" i="39"/>
  <c r="AE2130" i="39"/>
  <c r="AE2124" i="39"/>
  <c r="AE2106" i="39"/>
  <c r="AE2178" i="39"/>
  <c r="AE2166" i="39"/>
  <c r="AE1906" i="39"/>
  <c r="AE1700" i="39"/>
  <c r="AE1676" i="39"/>
  <c r="AD1676" i="39" s="1"/>
  <c r="AC1676" i="39" s="1"/>
  <c r="AE1652" i="39"/>
  <c r="AE1528" i="39"/>
  <c r="AE1642" i="39"/>
  <c r="AE1488" i="39"/>
  <c r="AE1464" i="39"/>
  <c r="AE1440" i="39"/>
  <c r="AD1440" i="39" s="1"/>
  <c r="AE1416" i="39"/>
  <c r="AE1392" i="39"/>
  <c r="AE1368" i="39"/>
  <c r="AE1344" i="39"/>
  <c r="AE1320" i="39"/>
  <c r="AE1296" i="39"/>
  <c r="AD1296" i="39" s="1"/>
  <c r="AE1643" i="39"/>
  <c r="AE1535" i="39"/>
  <c r="AE1245" i="39"/>
  <c r="AE1239" i="39"/>
  <c r="AE3558" i="39"/>
  <c r="AE3534" i="39"/>
  <c r="AE3522" i="39"/>
  <c r="AE3510" i="39"/>
  <c r="AE3462" i="39"/>
  <c r="AE3445" i="39"/>
  <c r="AE3409" i="39"/>
  <c r="AE3327" i="39"/>
  <c r="AE3220" i="39"/>
  <c r="AE3208" i="39"/>
  <c r="AE3185" i="39"/>
  <c r="AD3185" i="39" s="1"/>
  <c r="AE3562" i="39"/>
  <c r="AE3560" i="39"/>
  <c r="AE3442" i="39"/>
  <c r="AD3442" i="39" s="1"/>
  <c r="AC3442" i="39" s="1"/>
  <c r="AE3391" i="39"/>
  <c r="AE3355" i="39"/>
  <c r="AE3530" i="39"/>
  <c r="AE3512" i="39"/>
  <c r="AE3494" i="39"/>
  <c r="AE3476" i="39"/>
  <c r="AD3476" i="39" s="1"/>
  <c r="AE3378" i="39"/>
  <c r="AE3342" i="39"/>
  <c r="AE3335" i="39"/>
  <c r="AE3334" i="39"/>
  <c r="AE3457" i="39"/>
  <c r="AE3183" i="39"/>
  <c r="AD3183" i="39" s="1"/>
  <c r="AE3526" i="39"/>
  <c r="AE3496" i="39"/>
  <c r="AE3447" i="39"/>
  <c r="AE3424" i="39"/>
  <c r="AE3332" i="39"/>
  <c r="AE3393" i="39"/>
  <c r="AE3294" i="39"/>
  <c r="AE3215" i="39"/>
  <c r="AE2972" i="39"/>
  <c r="AE3084" i="39"/>
  <c r="AE3148" i="39"/>
  <c r="AE2989" i="39"/>
  <c r="AD2989" i="39" s="1"/>
  <c r="AC2989" i="39" s="1"/>
  <c r="AE2974" i="39"/>
  <c r="AE2904" i="39"/>
  <c r="AE3218" i="39"/>
  <c r="AE3182" i="39"/>
  <c r="AE3110" i="39"/>
  <c r="AE2999" i="39"/>
  <c r="AE2963" i="39"/>
  <c r="AE3132" i="39"/>
  <c r="AE3100" i="39"/>
  <c r="AE3090" i="39"/>
  <c r="AE3046" i="39"/>
  <c r="AE3044" i="39"/>
  <c r="AD3044" i="39" s="1"/>
  <c r="AC3044" i="39" s="1"/>
  <c r="AE3034" i="39"/>
  <c r="AE3032" i="39"/>
  <c r="AE3012" i="39"/>
  <c r="AE3009" i="39"/>
  <c r="AD3009" i="39" s="1"/>
  <c r="AE2982" i="39"/>
  <c r="AE2952" i="39"/>
  <c r="AD2952" i="39" s="1"/>
  <c r="AC2952" i="39" s="1"/>
  <c r="AE2949" i="39"/>
  <c r="AE2852" i="39"/>
  <c r="AE2944" i="39"/>
  <c r="AE2788" i="39"/>
  <c r="AD2648" i="39"/>
  <c r="AC2648" i="39" s="1"/>
  <c r="AE2828" i="39"/>
  <c r="AE2526" i="39"/>
  <c r="AE2520" i="39"/>
  <c r="AE2514" i="39"/>
  <c r="AE2494" i="39"/>
  <c r="AE2488" i="39"/>
  <c r="AE2462" i="39"/>
  <c r="AD2462" i="39" s="1"/>
  <c r="AC2462" i="39" s="1"/>
  <c r="AE2436" i="39"/>
  <c r="AE2430" i="39"/>
  <c r="AE2410" i="39"/>
  <c r="AE2404" i="39"/>
  <c r="AE2398" i="39"/>
  <c r="AE2392" i="39"/>
  <c r="AE2384" i="39"/>
  <c r="AE2378" i="39"/>
  <c r="AE2372" i="39"/>
  <c r="AE2352" i="39"/>
  <c r="AE2346" i="39"/>
  <c r="AE2294" i="39"/>
  <c r="AD2294" i="39" s="1"/>
  <c r="AC2294" i="39" s="1"/>
  <c r="AE2288" i="39"/>
  <c r="AE2268" i="39"/>
  <c r="AE2262" i="39"/>
  <c r="AE2256" i="39"/>
  <c r="AE2250" i="39"/>
  <c r="AE2634" i="39"/>
  <c r="AE2762" i="39"/>
  <c r="AE2566" i="39"/>
  <c r="AE3576" i="39"/>
  <c r="AE3300" i="39"/>
  <c r="AE2742" i="39"/>
  <c r="AE2630" i="39"/>
  <c r="AD2630" i="39" s="1"/>
  <c r="AE2570" i="39"/>
  <c r="AE2226" i="39"/>
  <c r="AE2202" i="39"/>
  <c r="AE2187" i="39"/>
  <c r="AD2187" i="39" s="1"/>
  <c r="AE2139" i="39"/>
  <c r="AE2171" i="39"/>
  <c r="AE2168" i="39"/>
  <c r="AE2147" i="39"/>
  <c r="AD2147" i="39" s="1"/>
  <c r="AE2144" i="39"/>
  <c r="AE2224" i="39"/>
  <c r="AE2200" i="39"/>
  <c r="AE2181" i="39"/>
  <c r="AD2181" i="39" s="1"/>
  <c r="AE2169" i="39"/>
  <c r="AD2169" i="39" s="1"/>
  <c r="AE2154" i="39"/>
  <c r="AE2142" i="39"/>
  <c r="AE2158" i="39"/>
  <c r="AE2128" i="39"/>
  <c r="AE2116" i="39"/>
  <c r="AD2116" i="39" s="1"/>
  <c r="AC2116" i="39" s="1"/>
  <c r="AE2104" i="39"/>
  <c r="AE2702" i="39"/>
  <c r="AE2959" i="39"/>
  <c r="AE2755" i="39"/>
  <c r="AE2731" i="39"/>
  <c r="AE2646" i="39"/>
  <c r="AD2646" i="39" s="1"/>
  <c r="AC2646" i="39" s="1"/>
  <c r="AE2597" i="39"/>
  <c r="AE2170" i="39"/>
  <c r="AE2126" i="39"/>
  <c r="AE2120" i="39"/>
  <c r="AE2114" i="39"/>
  <c r="AE2108" i="39"/>
  <c r="AD2108" i="39" s="1"/>
  <c r="AC2108" i="39" s="1"/>
  <c r="AE2586" i="39"/>
  <c r="AE2543" i="39"/>
  <c r="AE2316" i="39"/>
  <c r="AE1934" i="39"/>
  <c r="AE1733" i="39"/>
  <c r="AD1733" i="39" s="1"/>
  <c r="AE1721" i="39"/>
  <c r="AE1709" i="39"/>
  <c r="AE1697" i="39"/>
  <c r="AE1685" i="39"/>
  <c r="AD1685" i="39" s="1"/>
  <c r="AE1673" i="39"/>
  <c r="AD1673" i="39" s="1"/>
  <c r="AE1661" i="39"/>
  <c r="AD1661" i="39" s="1"/>
  <c r="AE1838" i="39"/>
  <c r="AD1838" i="39" s="1"/>
  <c r="AC1838" i="39" s="1"/>
  <c r="AE1802" i="39"/>
  <c r="AE1900" i="39"/>
  <c r="AE1867" i="39"/>
  <c r="AD1867" i="39" s="1"/>
  <c r="AE1855" i="39"/>
  <c r="AD1855" i="39" s="1"/>
  <c r="AE1843" i="39"/>
  <c r="AD1843" i="39" s="1"/>
  <c r="AE1831" i="39"/>
  <c r="AD1831" i="39" s="1"/>
  <c r="AE1819" i="39"/>
  <c r="AD1819" i="39" s="1"/>
  <c r="AE1807" i="39"/>
  <c r="AD1807" i="39" s="1"/>
  <c r="AE1795" i="39"/>
  <c r="AD1795" i="39" s="1"/>
  <c r="AE1783" i="39"/>
  <c r="AD1783" i="39" s="1"/>
  <c r="AE1771" i="39"/>
  <c r="AD1771" i="39" s="1"/>
  <c r="AE1759" i="39"/>
  <c r="AD1759" i="39" s="1"/>
  <c r="AE1747" i="39"/>
  <c r="AD1747" i="39" s="1"/>
  <c r="AE1735" i="39"/>
  <c r="AD1735" i="39" s="1"/>
  <c r="AE1723" i="39"/>
  <c r="AD1723" i="39" s="1"/>
  <c r="AE1711" i="39"/>
  <c r="AD1711" i="39" s="1"/>
  <c r="AE1703" i="39"/>
  <c r="AD1703" i="39" s="1"/>
  <c r="AE1695" i="39"/>
  <c r="AD1695" i="39" s="1"/>
  <c r="AE1687" i="39"/>
  <c r="AD1687" i="39" s="1"/>
  <c r="AE1679" i="39"/>
  <c r="AD1679" i="39" s="1"/>
  <c r="AE1671" i="39"/>
  <c r="AD1671" i="39" s="1"/>
  <c r="AE1663" i="39"/>
  <c r="AD1663" i="39" s="1"/>
  <c r="AE1655" i="39"/>
  <c r="AD1655" i="39" s="1"/>
  <c r="AE1576" i="39"/>
  <c r="AE1504" i="39"/>
  <c r="AE1908" i="39"/>
  <c r="AE1890" i="39"/>
  <c r="AE1606" i="39"/>
  <c r="AE1537" i="39"/>
  <c r="AE1227" i="39"/>
  <c r="AD1227" i="39" s="1"/>
  <c r="AC1227" i="39" s="1"/>
  <c r="AE1255" i="39"/>
  <c r="AE1164" i="39"/>
  <c r="AE1585" i="39"/>
  <c r="AE1526" i="39"/>
  <c r="AE1513" i="39"/>
  <c r="AE1265" i="39"/>
  <c r="AD1265" i="39" s="1"/>
  <c r="AC1265" i="39" s="1"/>
  <c r="AE1191" i="39"/>
  <c r="AE1182" i="39"/>
  <c r="AE1588" i="39"/>
  <c r="AE1247" i="39"/>
  <c r="AE1241" i="39"/>
  <c r="AE1235" i="39"/>
  <c r="AD1235" i="39" s="1"/>
  <c r="AC1235" i="39" s="1"/>
  <c r="AE1192" i="39"/>
  <c r="AE1185" i="39"/>
  <c r="AE1730" i="39"/>
  <c r="AE1522" i="39"/>
  <c r="AE1491" i="39"/>
  <c r="AE1485" i="39"/>
  <c r="AE1481" i="39"/>
  <c r="AE1477" i="39"/>
  <c r="AE1473" i="39"/>
  <c r="AE1469" i="39"/>
  <c r="AE1465" i="39"/>
  <c r="AE1461" i="39"/>
  <c r="AE1457" i="39"/>
  <c r="AE1453" i="39"/>
  <c r="AE1449" i="39"/>
  <c r="AE1445" i="39"/>
  <c r="AE1441" i="39"/>
  <c r="AE1437" i="39"/>
  <c r="AE1433" i="39"/>
  <c r="AE1429" i="39"/>
  <c r="AE1425" i="39"/>
  <c r="AE1421" i="39"/>
  <c r="AE1417" i="39"/>
  <c r="AE1413" i="39"/>
  <c r="AE1409" i="39"/>
  <c r="AE1405" i="39"/>
  <c r="AE1401" i="39"/>
  <c r="AE1397" i="39"/>
  <c r="AE1393" i="39"/>
  <c r="AE1389" i="39"/>
  <c r="AE1385" i="39"/>
  <c r="AE1381" i="39"/>
  <c r="AE1377" i="39"/>
  <c r="AE1373" i="39"/>
  <c r="AE1369" i="39"/>
  <c r="AE1365" i="39"/>
  <c r="AE1361" i="39"/>
  <c r="AE1357" i="39"/>
  <c r="AE1353" i="39"/>
  <c r="AE1349" i="39"/>
  <c r="AE1345" i="39"/>
  <c r="AE1341" i="39"/>
  <c r="AE1337" i="39"/>
  <c r="AE1333" i="39"/>
  <c r="AE1329" i="39"/>
  <c r="AE1325" i="39"/>
  <c r="AE1321" i="39"/>
  <c r="AE1317" i="39"/>
  <c r="AE1313" i="39"/>
  <c r="AE1309" i="39"/>
  <c r="AE1305" i="39"/>
  <c r="AE1301" i="39"/>
  <c r="AE1297" i="39"/>
  <c r="AE1293" i="39"/>
  <c r="AE1289" i="39"/>
  <c r="AE1285" i="39"/>
  <c r="AE1281" i="39"/>
  <c r="AE1277" i="39"/>
  <c r="AE1260" i="39"/>
  <c r="AE2191" i="39"/>
  <c r="AD2191" i="39" s="1"/>
  <c r="AE2177" i="39"/>
  <c r="AE1877" i="39"/>
  <c r="AE1869" i="39"/>
  <c r="AE1861" i="39"/>
  <c r="AE1853" i="39"/>
  <c r="AE1845" i="39"/>
  <c r="AD1845" i="39" s="1"/>
  <c r="AE1837" i="39"/>
  <c r="AD1837" i="39" s="1"/>
  <c r="AE1829" i="39"/>
  <c r="AE1821" i="39"/>
  <c r="AD1821" i="39" s="1"/>
  <c r="AE1813" i="39"/>
  <c r="AE1805" i="39"/>
  <c r="AE1797" i="39"/>
  <c r="AE1789" i="39"/>
  <c r="AE1781" i="39"/>
  <c r="AE1773" i="39"/>
  <c r="AD1773" i="39" s="1"/>
  <c r="AE1765" i="39"/>
  <c r="AE1757" i="39"/>
  <c r="AE1749" i="39"/>
  <c r="AE1741" i="39"/>
  <c r="AE1729" i="39"/>
  <c r="AE1717" i="39"/>
  <c r="AE1705" i="39"/>
  <c r="AE1693" i="39"/>
  <c r="AE1681" i="39"/>
  <c r="AE1669" i="39"/>
  <c r="AE1657" i="39"/>
  <c r="AE1850" i="39"/>
  <c r="AE1814" i="39"/>
  <c r="AE1871" i="39"/>
  <c r="AE1859" i="39"/>
  <c r="AE1847" i="39"/>
  <c r="AE1835" i="39"/>
  <c r="AE1823" i="39"/>
  <c r="AE1811" i="39"/>
  <c r="AE1799" i="39"/>
  <c r="AE1787" i="39"/>
  <c r="AE1775" i="39"/>
  <c r="AE1763" i="39"/>
  <c r="AE1751" i="39"/>
  <c r="AE1739" i="39"/>
  <c r="AE1727" i="39"/>
  <c r="AE1715" i="39"/>
  <c r="AD1715" i="39" s="1"/>
  <c r="AC1715" i="39" s="1"/>
  <c r="AE1552" i="39"/>
  <c r="AE1920" i="39"/>
  <c r="AE1902" i="39"/>
  <c r="AE1884" i="39"/>
  <c r="AE1534" i="39"/>
  <c r="AE1531" i="39"/>
  <c r="AD1531" i="39" s="1"/>
  <c r="AE1257" i="39"/>
  <c r="AE1175" i="39"/>
  <c r="AE1690" i="39"/>
  <c r="AE1212" i="39"/>
  <c r="AE1582" i="39"/>
  <c r="AE1579" i="39"/>
  <c r="AD1579" i="39" s="1"/>
  <c r="AC1579" i="39" s="1"/>
  <c r="AE1510" i="39"/>
  <c r="AE1507" i="39"/>
  <c r="AE1143" i="39"/>
  <c r="AE1137" i="39"/>
  <c r="AE1131" i="39"/>
  <c r="AE1263" i="39"/>
  <c r="AD1263" i="39" s="1"/>
  <c r="AC1263" i="39" s="1"/>
  <c r="AE1243" i="39"/>
  <c r="AE1237" i="39"/>
  <c r="AE1161" i="39"/>
  <c r="AE1649" i="39"/>
  <c r="AE1613" i="39"/>
  <c r="AD1613" i="39" s="1"/>
  <c r="AE1577" i="39"/>
  <c r="AD1577" i="39" s="1"/>
  <c r="AE1541" i="39"/>
  <c r="AD1541" i="39" s="1"/>
  <c r="AE1505" i="39"/>
  <c r="AD1505" i="39" s="1"/>
  <c r="AE2857" i="39"/>
  <c r="AE2850" i="39"/>
  <c r="AE2236" i="39"/>
  <c r="AD2236" i="39" s="1"/>
  <c r="AC2236" i="39" s="1"/>
  <c r="AE2167" i="39"/>
  <c r="AE2164" i="39"/>
  <c r="AE2872" i="39"/>
  <c r="AE2133" i="39"/>
  <c r="AE2058" i="39"/>
  <c r="AE1880" i="39"/>
  <c r="AE2048" i="39"/>
  <c r="AE1790" i="39"/>
  <c r="AE1942" i="39"/>
  <c r="AE1924" i="39"/>
  <c r="AE1894" i="39"/>
  <c r="AE1872" i="39"/>
  <c r="AD1872" i="39" s="1"/>
  <c r="AC1872" i="39" s="1"/>
  <c r="AE1848" i="39"/>
  <c r="AE1824" i="39"/>
  <c r="AE1800" i="39"/>
  <c r="AE1788" i="39"/>
  <c r="AE1776" i="39"/>
  <c r="AE1764" i="39"/>
  <c r="AD1764" i="39" s="1"/>
  <c r="AC1764" i="39" s="1"/>
  <c r="AE1752" i="39"/>
  <c r="AE1612" i="39"/>
  <c r="AE1540" i="39"/>
  <c r="AE1932" i="39"/>
  <c r="AD1542" i="39"/>
  <c r="AC1542" i="39" s="1"/>
  <c r="AE1710" i="39"/>
  <c r="AD1710" i="39" s="1"/>
  <c r="AE1686" i="39"/>
  <c r="AE1631" i="39"/>
  <c r="AE1523" i="39"/>
  <c r="AE1738" i="39"/>
  <c r="AE1621" i="39"/>
  <c r="AE1549" i="39"/>
  <c r="AD1549" i="39" s="1"/>
  <c r="AC1549" i="39" s="1"/>
  <c r="AE1484" i="39"/>
  <c r="AE1460" i="39"/>
  <c r="AE1436" i="39"/>
  <c r="AE1412" i="39"/>
  <c r="AE1388" i="39"/>
  <c r="AE1364" i="39"/>
  <c r="AE1340" i="39"/>
  <c r="AE1316" i="39"/>
  <c r="AE1292" i="39"/>
  <c r="AE1194" i="39"/>
  <c r="AE1698" i="39"/>
  <c r="AE1251" i="39"/>
  <c r="AD1251" i="39" s="1"/>
  <c r="AC1251" i="39" s="1"/>
  <c r="AE1702" i="39"/>
  <c r="AE1630" i="39"/>
  <c r="AE1599" i="39"/>
  <c r="AE1561" i="39"/>
  <c r="AE1718" i="39"/>
  <c r="AD1718" i="39" s="1"/>
  <c r="AC1718" i="39" s="1"/>
  <c r="AE2137" i="39"/>
  <c r="AD2137" i="39" s="1"/>
  <c r="AE2098" i="39"/>
  <c r="AE2094" i="39"/>
  <c r="AE2086" i="39"/>
  <c r="AE2082" i="39"/>
  <c r="AE2074" i="39"/>
  <c r="AE2070" i="39"/>
  <c r="AE2062" i="39"/>
  <c r="AE2635" i="39"/>
  <c r="AE2228" i="39"/>
  <c r="AE2204" i="39"/>
  <c r="AD2204" i="39" s="1"/>
  <c r="AC2204" i="39" s="1"/>
  <c r="AE2157" i="39"/>
  <c r="AE2145" i="39"/>
  <c r="AD2145" i="39" s="1"/>
  <c r="AE2860" i="39"/>
  <c r="AE2179" i="39"/>
  <c r="AD2179" i="39" s="1"/>
  <c r="AE2176" i="39"/>
  <c r="AE2143" i="39"/>
  <c r="AE2140" i="39"/>
  <c r="AE2136" i="39"/>
  <c r="AE2132" i="39"/>
  <c r="AE2150" i="39"/>
  <c r="AE2141" i="39"/>
  <c r="AE2135" i="39"/>
  <c r="AD2135" i="39" s="1"/>
  <c r="AC2135" i="39" s="1"/>
  <c r="AE2046" i="39"/>
  <c r="AE1873" i="39"/>
  <c r="AE1865" i="39"/>
  <c r="AD1865" i="39" s="1"/>
  <c r="AE1857" i="39"/>
  <c r="AD1857" i="39" s="1"/>
  <c r="AE1849" i="39"/>
  <c r="AE1841" i="39"/>
  <c r="AD1841" i="39" s="1"/>
  <c r="AE1833" i="39"/>
  <c r="AD1833" i="39" s="1"/>
  <c r="AE1825" i="39"/>
  <c r="AE1817" i="39"/>
  <c r="AD1817" i="39" s="1"/>
  <c r="AE1809" i="39"/>
  <c r="AD1809" i="39" s="1"/>
  <c r="AE1801" i="39"/>
  <c r="AE1793" i="39"/>
  <c r="AE1785" i="39"/>
  <c r="AD1785" i="39" s="1"/>
  <c r="AE1777" i="39"/>
  <c r="AE1769" i="39"/>
  <c r="AD1769" i="39" s="1"/>
  <c r="AE1761" i="39"/>
  <c r="AD1761" i="39" s="1"/>
  <c r="AE1753" i="39"/>
  <c r="AE1745" i="39"/>
  <c r="AD1745" i="39" s="1"/>
  <c r="AE1862" i="39"/>
  <c r="AE1842" i="39"/>
  <c r="AE1806" i="39"/>
  <c r="AE1766" i="39"/>
  <c r="AE2050" i="39"/>
  <c r="AE1936" i="39"/>
  <c r="AD1936" i="39" s="1"/>
  <c r="AC1936" i="39" s="1"/>
  <c r="AE1918" i="39"/>
  <c r="AE1888" i="39"/>
  <c r="AE2052" i="39"/>
  <c r="AE1876" i="39"/>
  <c r="AE1864" i="39"/>
  <c r="AE1852" i="39"/>
  <c r="AE1840" i="39"/>
  <c r="AE1828" i="39"/>
  <c r="AE1816" i="39"/>
  <c r="AE1804" i="39"/>
  <c r="AE1792" i="39"/>
  <c r="AE1780" i="39"/>
  <c r="AD1780" i="39" s="1"/>
  <c r="AE1768" i="39"/>
  <c r="AE1756" i="39"/>
  <c r="AE1744" i="39"/>
  <c r="AE1732" i="39"/>
  <c r="AE1720" i="39"/>
  <c r="AE1648" i="39"/>
  <c r="AE1516" i="39"/>
  <c r="AE1944" i="39"/>
  <c r="AE1926" i="39"/>
  <c r="AD1590" i="39"/>
  <c r="AC1590" i="39" s="1"/>
  <c r="AE1722" i="39"/>
  <c r="AE1662" i="39"/>
  <c r="AD1662" i="39" s="1"/>
  <c r="AC1662" i="39" s="1"/>
  <c r="AE1639" i="39"/>
  <c r="AE1595" i="39"/>
  <c r="AE1589" i="39"/>
  <c r="AE1200" i="39"/>
  <c r="AE1714" i="39"/>
  <c r="AE1670" i="39"/>
  <c r="AD1670" i="39" s="1"/>
  <c r="AC1670" i="39" s="1"/>
  <c r="AE1618" i="39"/>
  <c r="AE1615" i="39"/>
  <c r="AE1546" i="39"/>
  <c r="AE1543" i="39"/>
  <c r="AE1468" i="39"/>
  <c r="AE1444" i="39"/>
  <c r="AD1444" i="39" s="1"/>
  <c r="AC1444" i="39" s="1"/>
  <c r="AE1420" i="39"/>
  <c r="AE1396" i="39"/>
  <c r="AE1372" i="39"/>
  <c r="AE1348" i="39"/>
  <c r="AE1324" i="39"/>
  <c r="AE1300" i="39"/>
  <c r="AD1300" i="39" s="1"/>
  <c r="AC1300" i="39" s="1"/>
  <c r="AD1158" i="39"/>
  <c r="AC1158" i="39" s="1"/>
  <c r="AD1638" i="39"/>
  <c r="AC1638" i="39" s="1"/>
  <c r="AE1565" i="39"/>
  <c r="AE1262" i="39"/>
  <c r="AE1253" i="39"/>
  <c r="AE1221" i="39"/>
  <c r="AE1216" i="39"/>
  <c r="AE1209" i="39"/>
  <c r="AE1197" i="39"/>
  <c r="AE1635" i="39"/>
  <c r="AD1635" i="39" s="1"/>
  <c r="AE1597" i="39"/>
  <c r="AE1658" i="39"/>
  <c r="AE1144" i="39"/>
  <c r="AE1140" i="39"/>
  <c r="AE1136" i="39"/>
  <c r="AE1132" i="39"/>
  <c r="AD1132" i="39" s="1"/>
  <c r="AC1132" i="39" s="1"/>
  <c r="AE1128" i="39"/>
  <c r="AE798" i="39"/>
  <c r="AE762" i="39"/>
  <c r="AE726" i="39"/>
  <c r="AE690" i="39"/>
  <c r="AE654" i="39"/>
  <c r="AE618" i="39"/>
  <c r="AE582" i="39"/>
  <c r="AE546" i="39"/>
  <c r="AE510" i="39"/>
  <c r="AE474" i="39"/>
  <c r="AD190" i="39"/>
  <c r="AC190" i="39" s="1"/>
  <c r="AE1105" i="39"/>
  <c r="AE1092" i="39"/>
  <c r="AE1033" i="39"/>
  <c r="AE1020" i="39"/>
  <c r="AE961" i="39"/>
  <c r="AD961" i="39" s="1"/>
  <c r="AC961" i="39" s="1"/>
  <c r="AE948" i="39"/>
  <c r="AE889" i="39"/>
  <c r="AE876" i="39"/>
  <c r="AE301" i="39"/>
  <c r="AE279" i="39"/>
  <c r="AE249" i="39"/>
  <c r="AD249" i="39" s="1"/>
  <c r="AC249" i="39" s="1"/>
  <c r="AE233" i="39"/>
  <c r="AE227" i="39"/>
  <c r="AE221" i="39"/>
  <c r="AE197" i="39"/>
  <c r="AE175" i="39"/>
  <c r="AE109" i="39"/>
  <c r="AD109" i="39" s="1"/>
  <c r="AE95" i="39"/>
  <c r="AE79" i="39"/>
  <c r="AE73" i="39"/>
  <c r="AE67" i="39"/>
  <c r="AE61" i="39"/>
  <c r="AE55" i="39"/>
  <c r="AD55" i="39" s="1"/>
  <c r="AC55" i="39" s="1"/>
  <c r="AE35" i="39"/>
  <c r="AE792" i="39"/>
  <c r="AD792" i="39" s="1"/>
  <c r="AE756" i="39"/>
  <c r="AE720" i="39"/>
  <c r="AD720" i="39" s="1"/>
  <c r="AE684" i="39"/>
  <c r="AE648" i="39"/>
  <c r="AE612" i="39"/>
  <c r="AE576" i="39"/>
  <c r="AD576" i="39" s="1"/>
  <c r="AE540" i="39"/>
  <c r="AE504" i="39"/>
  <c r="AD504" i="39" s="1"/>
  <c r="AE468" i="39"/>
  <c r="AD468" i="39" s="1"/>
  <c r="AE299" i="39"/>
  <c r="AE271" i="39"/>
  <c r="AE245" i="39"/>
  <c r="AE143" i="39"/>
  <c r="AE105" i="39"/>
  <c r="AE51" i="39"/>
  <c r="AE1117" i="39"/>
  <c r="AE1104" i="39"/>
  <c r="AE1045" i="39"/>
  <c r="AE1032" i="39"/>
  <c r="AE973" i="39"/>
  <c r="AE960" i="39"/>
  <c r="AE901" i="39"/>
  <c r="AD901" i="39" s="1"/>
  <c r="AC901" i="39" s="1"/>
  <c r="AE888" i="39"/>
  <c r="AE293" i="39"/>
  <c r="AE285" i="39"/>
  <c r="AE277" i="39"/>
  <c r="AE269" i="39"/>
  <c r="AE257" i="39"/>
  <c r="AD257" i="39" s="1"/>
  <c r="AC257" i="39" s="1"/>
  <c r="AE239" i="39"/>
  <c r="AE213" i="39"/>
  <c r="AE181" i="39"/>
  <c r="AE173" i="39"/>
  <c r="AE1275" i="39"/>
  <c r="AD878" i="39"/>
  <c r="AC878" i="39" s="1"/>
  <c r="AE1208" i="39"/>
  <c r="AE1160" i="39"/>
  <c r="AE1146" i="39"/>
  <c r="AE1142" i="39"/>
  <c r="AE1138" i="39"/>
  <c r="AE1134" i="39"/>
  <c r="AD1134" i="39" s="1"/>
  <c r="AC1134" i="39" s="1"/>
  <c r="AE1130" i="39"/>
  <c r="AE1116" i="39"/>
  <c r="AE1057" i="39"/>
  <c r="AE1044" i="39"/>
  <c r="AE985" i="39"/>
  <c r="AE972" i="39"/>
  <c r="AD972" i="39" s="1"/>
  <c r="AC972" i="39" s="1"/>
  <c r="AE913" i="39"/>
  <c r="AE900" i="39"/>
  <c r="AE448" i="39"/>
  <c r="AE444" i="39"/>
  <c r="AE440" i="39"/>
  <c r="AE436" i="39"/>
  <c r="AD436" i="39" s="1"/>
  <c r="AC436" i="39" s="1"/>
  <c r="AE432" i="39"/>
  <c r="AE428" i="39"/>
  <c r="AE424" i="39"/>
  <c r="AE420" i="39"/>
  <c r="AE416" i="39"/>
  <c r="AE412" i="39"/>
  <c r="AD412" i="39" s="1"/>
  <c r="AC412" i="39" s="1"/>
  <c r="AE408" i="39"/>
  <c r="AE404" i="39"/>
  <c r="AE291" i="39"/>
  <c r="AE255" i="39"/>
  <c r="AE231" i="39"/>
  <c r="AE225" i="39"/>
  <c r="AD225" i="39" s="1"/>
  <c r="AC225" i="39" s="1"/>
  <c r="AE219" i="39"/>
  <c r="AE201" i="39"/>
  <c r="AE195" i="39"/>
  <c r="AE187" i="39"/>
  <c r="AE151" i="39"/>
  <c r="AE107" i="39"/>
  <c r="AD107" i="39" s="1"/>
  <c r="AC107" i="39" s="1"/>
  <c r="AE99" i="39"/>
  <c r="AE77" i="39"/>
  <c r="AE71" i="39"/>
  <c r="AE65" i="39"/>
  <c r="AE59" i="39"/>
  <c r="AE53" i="39"/>
  <c r="AD53" i="39" s="1"/>
  <c r="AE39" i="39"/>
  <c r="AE33" i="39"/>
  <c r="AE9" i="39"/>
  <c r="AD840" i="39"/>
  <c r="AC840" i="39" s="1"/>
  <c r="AE309" i="39"/>
  <c r="AE287" i="39"/>
  <c r="AD287" i="39" s="1"/>
  <c r="AC287" i="39" s="1"/>
  <c r="AE253" i="39"/>
  <c r="AE215" i="39"/>
  <c r="AE193" i="39"/>
  <c r="AE155" i="39"/>
  <c r="AE7" i="39"/>
  <c r="AE1184" i="39"/>
  <c r="AD1184" i="39" s="1"/>
  <c r="AC1184" i="39" s="1"/>
  <c r="AE1654" i="39"/>
  <c r="AE1558" i="39"/>
  <c r="AE1527" i="39"/>
  <c r="AE1489" i="39"/>
  <c r="AE1350" i="39"/>
  <c r="AE1338" i="39"/>
  <c r="AE1326" i="39"/>
  <c r="AE1314" i="39"/>
  <c r="AE1302" i="39"/>
  <c r="AE1290" i="39"/>
  <c r="AE1278" i="39"/>
  <c r="AD1278" i="39" s="1"/>
  <c r="AC1278" i="39" s="1"/>
  <c r="AE1214" i="39"/>
  <c r="AE1220" i="39"/>
  <c r="AD832" i="39"/>
  <c r="AC832" i="39" s="1"/>
  <c r="AE1069" i="39"/>
  <c r="AE1056" i="39"/>
  <c r="AE997" i="39"/>
  <c r="AE984" i="39"/>
  <c r="AE925" i="39"/>
  <c r="AE912" i="39"/>
  <c r="AE305" i="39"/>
  <c r="AE297" i="39"/>
  <c r="AD297" i="39" s="1"/>
  <c r="AC297" i="39" s="1"/>
  <c r="AE267" i="39"/>
  <c r="AE243" i="39"/>
  <c r="AE237" i="39"/>
  <c r="AE171" i="39"/>
  <c r="AE165" i="39"/>
  <c r="AE141" i="39"/>
  <c r="AE133" i="39"/>
  <c r="AE125" i="39"/>
  <c r="AE119" i="39"/>
  <c r="AE83" i="39"/>
  <c r="AE45" i="39"/>
  <c r="AE31" i="39"/>
  <c r="AD31" i="39" s="1"/>
  <c r="AC31" i="39" s="1"/>
  <c r="AE15" i="39"/>
  <c r="AE1091" i="39"/>
  <c r="AE1055" i="39"/>
  <c r="AE1019" i="39"/>
  <c r="AE983" i="39"/>
  <c r="AE947" i="39"/>
  <c r="AD947" i="39" s="1"/>
  <c r="AE911" i="39"/>
  <c r="AE875" i="39"/>
  <c r="AE283" i="39"/>
  <c r="AE261" i="39"/>
  <c r="AE211" i="39"/>
  <c r="AE189" i="39"/>
  <c r="AE153" i="39"/>
  <c r="AE129" i="39"/>
  <c r="AE91" i="39"/>
  <c r="AE25" i="39"/>
  <c r="AE810" i="39"/>
  <c r="AD810" i="39" s="1"/>
  <c r="AE774" i="39"/>
  <c r="AD774" i="39" s="1"/>
  <c r="AE738" i="39"/>
  <c r="AD738" i="39" s="1"/>
  <c r="AE702" i="39"/>
  <c r="AD702" i="39" s="1"/>
  <c r="AE666" i="39"/>
  <c r="AD666" i="39" s="1"/>
  <c r="AE630" i="39"/>
  <c r="AD630" i="39" s="1"/>
  <c r="AE594" i="39"/>
  <c r="AD594" i="39" s="1"/>
  <c r="AE558" i="39"/>
  <c r="AD558" i="39" s="1"/>
  <c r="AE522" i="39"/>
  <c r="AE486" i="39"/>
  <c r="AD486" i="39" s="1"/>
  <c r="AE450" i="39"/>
  <c r="AD450" i="39" s="1"/>
  <c r="AE796" i="39"/>
  <c r="AE772" i="39"/>
  <c r="AE748" i="39"/>
  <c r="AE724" i="39"/>
  <c r="AE700" i="39"/>
  <c r="AE676" i="39"/>
  <c r="AE652" i="39"/>
  <c r="AE628" i="39"/>
  <c r="AE604" i="39"/>
  <c r="AD604" i="39" s="1"/>
  <c r="AC604" i="39" s="1"/>
  <c r="AE580" i="39"/>
  <c r="AE556" i="39"/>
  <c r="AE532" i="39"/>
  <c r="AE508" i="39"/>
  <c r="AE484" i="39"/>
  <c r="AE460" i="39"/>
  <c r="AE1081" i="39"/>
  <c r="AE1068" i="39"/>
  <c r="AE1009" i="39"/>
  <c r="AE996" i="39"/>
  <c r="AE937" i="39"/>
  <c r="AE924" i="39"/>
  <c r="AE865" i="39"/>
  <c r="AE859" i="39"/>
  <c r="AE853" i="39"/>
  <c r="AE847" i="39"/>
  <c r="AE841" i="39"/>
  <c r="AD841" i="39" s="1"/>
  <c r="AC841" i="39" s="1"/>
  <c r="AE835" i="39"/>
  <c r="AE829" i="39"/>
  <c r="AE823" i="39"/>
  <c r="AE817" i="39"/>
  <c r="AE1633" i="39"/>
  <c r="AE1682" i="39"/>
  <c r="AE1486" i="39"/>
  <c r="AE1474" i="39"/>
  <c r="AE1462" i="39"/>
  <c r="AE1450" i="39"/>
  <c r="AE1438" i="39"/>
  <c r="AE1426" i="39"/>
  <c r="AE1414" i="39"/>
  <c r="AE1402" i="39"/>
  <c r="AE1390" i="39"/>
  <c r="AE1378" i="39"/>
  <c r="AE1366" i="39"/>
  <c r="AD1366" i="39" s="1"/>
  <c r="AC1366" i="39" s="1"/>
  <c r="AE1354" i="39"/>
  <c r="AE1342" i="39"/>
  <c r="AE1330" i="39"/>
  <c r="AE1318" i="39"/>
  <c r="AE1306" i="39"/>
  <c r="AE1294" i="39"/>
  <c r="AE1282" i="39"/>
  <c r="AE1093" i="39"/>
  <c r="AE1080" i="39"/>
  <c r="AE1021" i="39"/>
  <c r="AE1008" i="39"/>
  <c r="AD1008" i="39" s="1"/>
  <c r="AC1008" i="39" s="1"/>
  <c r="AE949" i="39"/>
  <c r="AE936" i="39"/>
  <c r="AE877" i="39"/>
  <c r="AE864" i="39"/>
  <c r="AE446" i="39"/>
  <c r="AE442" i="39"/>
  <c r="AD442" i="39" s="1"/>
  <c r="AC442" i="39" s="1"/>
  <c r="AE438" i="39"/>
  <c r="AE434" i="39"/>
  <c r="AE430" i="39"/>
  <c r="AE426" i="39"/>
  <c r="AD426" i="39" s="1"/>
  <c r="AE422" i="39"/>
  <c r="AD422" i="39" s="1"/>
  <c r="AE418" i="39"/>
  <c r="AD418" i="39" s="1"/>
  <c r="AC418" i="39" s="1"/>
  <c r="AE414" i="39"/>
  <c r="AD414" i="39" s="1"/>
  <c r="AC414" i="39" s="1"/>
  <c r="AE410" i="39"/>
  <c r="AE406" i="39"/>
  <c r="AE295" i="39"/>
  <c r="AE263" i="39"/>
  <c r="AE241" i="39"/>
  <c r="AD241" i="39" s="1"/>
  <c r="AE191" i="39"/>
  <c r="AE169" i="39"/>
  <c r="AE163" i="39"/>
  <c r="AE147" i="39"/>
  <c r="AE139" i="39"/>
  <c r="AE131" i="39"/>
  <c r="AD131" i="39" s="1"/>
  <c r="AE123" i="39"/>
  <c r="AE117" i="39"/>
  <c r="AE103" i="39"/>
  <c r="AE49" i="39"/>
  <c r="AE43" i="39"/>
  <c r="AE29" i="39"/>
  <c r="AD29" i="39" s="1"/>
  <c r="AC29" i="39" s="1"/>
  <c r="AE21" i="39"/>
  <c r="AE13" i="39"/>
  <c r="AE1103" i="39"/>
  <c r="AE1067" i="39"/>
  <c r="AE1031" i="39"/>
  <c r="AE995" i="39"/>
  <c r="AE959" i="39"/>
  <c r="AE923" i="39"/>
  <c r="AE887" i="39"/>
  <c r="AE303" i="39"/>
  <c r="AE275" i="39"/>
  <c r="AE259" i="39"/>
  <c r="AE205" i="39"/>
  <c r="AE179" i="39"/>
  <c r="AE145" i="39"/>
  <c r="AE113" i="39"/>
  <c r="AE19" i="39"/>
  <c r="AD19" i="39" s="1"/>
  <c r="AC19" i="39" s="1"/>
  <c r="AE289" i="39"/>
  <c r="AE281" i="39"/>
  <c r="AE273" i="39"/>
  <c r="AE251" i="39"/>
  <c r="AE229" i="39"/>
  <c r="AE223" i="39"/>
  <c r="AD223" i="39" s="1"/>
  <c r="AC223" i="39" s="1"/>
  <c r="AE217" i="39"/>
  <c r="AE209" i="39"/>
  <c r="AE199" i="39"/>
  <c r="AE185" i="39"/>
  <c r="AE177" i="39"/>
  <c r="AE157" i="39"/>
  <c r="AD157" i="39" s="1"/>
  <c r="AC157" i="39" s="1"/>
  <c r="AE111" i="39"/>
  <c r="AE97" i="39"/>
  <c r="AE89" i="39"/>
  <c r="AE81" i="39"/>
  <c r="AE75" i="39"/>
  <c r="AE69" i="39"/>
  <c r="AD69" i="39" s="1"/>
  <c r="AC69" i="39" s="1"/>
  <c r="AE63" i="39"/>
  <c r="AE57" i="39"/>
  <c r="AE37" i="39"/>
  <c r="AE1172" i="39"/>
  <c r="AD852" i="39"/>
  <c r="AC852" i="39" s="1"/>
  <c r="AD816" i="39"/>
  <c r="AC816" i="39" s="1"/>
  <c r="AE804" i="39"/>
  <c r="AE768" i="39"/>
  <c r="AE732" i="39"/>
  <c r="AE696" i="39"/>
  <c r="AE660" i="39"/>
  <c r="AE624" i="39"/>
  <c r="AE588" i="39"/>
  <c r="AE552" i="39"/>
  <c r="AE516" i="39"/>
  <c r="AD516" i="39" s="1"/>
  <c r="AE480" i="39"/>
  <c r="AE307" i="39"/>
  <c r="AE247" i="39"/>
  <c r="AD247" i="39" s="1"/>
  <c r="AC247" i="39" s="1"/>
  <c r="AE207" i="39"/>
  <c r="AE183" i="39"/>
  <c r="AE149" i="39"/>
  <c r="AE87" i="39"/>
  <c r="AE23" i="39"/>
  <c r="AE514" i="39"/>
  <c r="AD514" i="39" s="1"/>
  <c r="AC514" i="39" s="1"/>
  <c r="AE490" i="39"/>
  <c r="AE466" i="39"/>
  <c r="AE793" i="39"/>
  <c r="AE649" i="39"/>
  <c r="AE518" i="39"/>
  <c r="AE818" i="39"/>
  <c r="AD818" i="39" s="1"/>
  <c r="AC818" i="39" s="1"/>
  <c r="AE787" i="39"/>
  <c r="AD787" i="39" s="1"/>
  <c r="AC787" i="39" s="1"/>
  <c r="AE692" i="39"/>
  <c r="AE643" i="39"/>
  <c r="AD643" i="39" s="1"/>
  <c r="AC643" i="39" s="1"/>
  <c r="AE548" i="39"/>
  <c r="AE711" i="39"/>
  <c r="AD711" i="39" s="1"/>
  <c r="AC711" i="39" s="1"/>
  <c r="AE674" i="39"/>
  <c r="AD674" i="39" s="1"/>
  <c r="AC674" i="39" s="1"/>
  <c r="AE567" i="39"/>
  <c r="AD567" i="39" s="1"/>
  <c r="AC567" i="39" s="1"/>
  <c r="AE530" i="39"/>
  <c r="AE830" i="39"/>
  <c r="AE740" i="39"/>
  <c r="AE691" i="39"/>
  <c r="AD691" i="39" s="1"/>
  <c r="AC691" i="39" s="1"/>
  <c r="AE596" i="39"/>
  <c r="AD596" i="39" s="1"/>
  <c r="AC596" i="39" s="1"/>
  <c r="AE547" i="39"/>
  <c r="AD547" i="39" s="1"/>
  <c r="AE728" i="39"/>
  <c r="AE679" i="39"/>
  <c r="AE584" i="39"/>
  <c r="AE535" i="39"/>
  <c r="AE860" i="39"/>
  <c r="AE733" i="39"/>
  <c r="AD733" i="39" s="1"/>
  <c r="AC733" i="39" s="1"/>
  <c r="AE589" i="39"/>
  <c r="AD589" i="39" s="1"/>
  <c r="U150" i="41"/>
  <c r="S150" i="41" s="1"/>
  <c r="U140" i="41"/>
  <c r="S140" i="41" s="1"/>
  <c r="U74" i="41"/>
  <c r="S74" i="41" s="1"/>
  <c r="U165" i="41"/>
  <c r="S165" i="41" s="1"/>
  <c r="U130" i="41"/>
  <c r="S130" i="41" s="1"/>
  <c r="U142" i="41"/>
  <c r="S142" i="41" s="1"/>
  <c r="U181" i="41"/>
  <c r="S181" i="41" s="1"/>
  <c r="U10" i="41"/>
  <c r="S10" i="41" s="1"/>
  <c r="U70" i="41"/>
  <c r="S70" i="41" s="1"/>
  <c r="AE3791" i="39"/>
  <c r="AD3791" i="39" s="1"/>
  <c r="AC3791" i="39" s="1"/>
  <c r="AE3891" i="39"/>
  <c r="AD3891" i="39" s="1"/>
  <c r="AC3891" i="39" s="1"/>
  <c r="AE2722" i="39"/>
  <c r="AD2722" i="39" s="1"/>
  <c r="AC2722" i="39" s="1"/>
  <c r="AE2608" i="39"/>
  <c r="AD2608" i="39" s="1"/>
  <c r="AC2608" i="39" s="1"/>
  <c r="AE3605" i="39"/>
  <c r="AD3605" i="39" s="1"/>
  <c r="AC3605" i="39" s="1"/>
  <c r="AE2770" i="39"/>
  <c r="AD2770" i="39" s="1"/>
  <c r="AC2770" i="39" s="1"/>
  <c r="AE2700" i="39"/>
  <c r="AE2640" i="39"/>
  <c r="AD2640" i="39" s="1"/>
  <c r="AC2640" i="39" s="1"/>
  <c r="AE1580" i="39"/>
  <c r="AD1580" i="39" s="1"/>
  <c r="AC1580" i="39" s="1"/>
  <c r="AD1917" i="39"/>
  <c r="AC1917" i="39" s="1"/>
  <c r="AE1101" i="39"/>
  <c r="AE1060" i="39"/>
  <c r="AE1550" i="39"/>
  <c r="AD1550" i="39" s="1"/>
  <c r="AC1550" i="39" s="1"/>
  <c r="AE2033" i="39"/>
  <c r="AE1993" i="39"/>
  <c r="AE1953" i="39"/>
  <c r="AE376" i="39"/>
  <c r="AE298" i="39"/>
  <c r="AE280" i="39"/>
  <c r="AD280" i="39" s="1"/>
  <c r="AC280" i="39" s="1"/>
  <c r="AE1111" i="39"/>
  <c r="AE402" i="39"/>
  <c r="AE364" i="39"/>
  <c r="AD364" i="39" s="1"/>
  <c r="AC364" i="39" s="1"/>
  <c r="AE328" i="39"/>
  <c r="AE1099" i="39"/>
  <c r="AE892" i="39"/>
  <c r="AD892" i="39" s="1"/>
  <c r="AC892" i="39" s="1"/>
  <c r="AE850" i="39"/>
  <c r="AE1943" i="39"/>
  <c r="AE1887" i="39"/>
  <c r="AE1118" i="39"/>
  <c r="AE851" i="39"/>
  <c r="AE537" i="39"/>
  <c r="AD537" i="39" s="1"/>
  <c r="AC537" i="39" s="1"/>
  <c r="AE2009" i="39"/>
  <c r="AE1973" i="39"/>
  <c r="AE1913" i="39"/>
  <c r="AE837" i="39"/>
  <c r="AE1124" i="39"/>
  <c r="AE1064" i="39"/>
  <c r="AD1064" i="39" s="1"/>
  <c r="AC1064" i="39" s="1"/>
  <c r="AE988" i="39"/>
  <c r="AE843" i="39"/>
  <c r="AD843" i="39" s="1"/>
  <c r="AC843" i="39" s="1"/>
  <c r="AE148" i="39"/>
  <c r="AD148" i="39" s="1"/>
  <c r="AC148" i="39" s="1"/>
  <c r="AE100" i="39"/>
  <c r="AD100" i="39" s="1"/>
  <c r="AC100" i="39" s="1"/>
  <c r="AE52" i="39"/>
  <c r="AD52" i="39" s="1"/>
  <c r="AC52" i="39" s="1"/>
  <c r="AE12" i="39"/>
  <c r="AD12" i="39" s="1"/>
  <c r="AC12" i="39" s="1"/>
  <c r="AE258" i="39"/>
  <c r="AE190" i="39"/>
  <c r="AE150" i="39"/>
  <c r="AE102" i="39"/>
  <c r="AE54" i="39"/>
  <c r="AE268" i="39"/>
  <c r="AD268" i="39" s="1"/>
  <c r="AC268" i="39" s="1"/>
  <c r="AE228" i="39"/>
  <c r="AE160" i="39"/>
  <c r="AD160" i="39" s="1"/>
  <c r="AC160" i="39" s="1"/>
  <c r="AE114" i="39"/>
  <c r="AD114" i="39" s="1"/>
  <c r="AC114" i="39" s="1"/>
  <c r="AE60" i="39"/>
  <c r="AE142" i="39"/>
  <c r="AD142" i="39" s="1"/>
  <c r="AC142" i="39" s="1"/>
  <c r="AE274" i="39"/>
  <c r="AD274" i="39" s="1"/>
  <c r="AC274" i="39" s="1"/>
  <c r="AE234" i="39"/>
  <c r="AE166" i="39"/>
  <c r="AD166" i="39" s="1"/>
  <c r="AC166" i="39" s="1"/>
  <c r="AE120" i="39"/>
  <c r="AE66" i="39"/>
  <c r="AE246" i="39"/>
  <c r="U172" i="41"/>
  <c r="S172" i="41" s="1"/>
  <c r="AE3877" i="39"/>
  <c r="AD3877" i="39" s="1"/>
  <c r="AC3877" i="39" s="1"/>
  <c r="AE2664" i="39"/>
  <c r="AD2664" i="39" s="1"/>
  <c r="AC2664" i="39" s="1"/>
  <c r="AD2784" i="39"/>
  <c r="AC2784" i="39" s="1"/>
  <c r="AE807" i="39"/>
  <c r="AE663" i="39"/>
  <c r="AE487" i="39"/>
  <c r="AD487" i="39" s="1"/>
  <c r="AC487" i="39" s="1"/>
  <c r="AE775" i="39"/>
  <c r="AE680" i="39"/>
  <c r="AE631" i="39"/>
  <c r="AD631" i="39" s="1"/>
  <c r="AC631" i="39" s="1"/>
  <c r="AE536" i="39"/>
  <c r="AE499" i="39"/>
  <c r="AE747" i="39"/>
  <c r="AD747" i="39" s="1"/>
  <c r="AC747" i="39" s="1"/>
  <c r="AE603" i="39"/>
  <c r="AE3770" i="39"/>
  <c r="AE3601" i="39"/>
  <c r="AD3601" i="39" s="1"/>
  <c r="AC3601" i="39" s="1"/>
  <c r="AE3835" i="39"/>
  <c r="AE3589" i="39"/>
  <c r="AE2772" i="39"/>
  <c r="AD2772" i="39" s="1"/>
  <c r="AC2772" i="39" s="1"/>
  <c r="AE2592" i="39"/>
  <c r="AD2592" i="39" s="1"/>
  <c r="AC2592" i="39" s="1"/>
  <c r="AE3766" i="39"/>
  <c r="AE2632" i="39"/>
  <c r="AE1574" i="39"/>
  <c r="AD1901" i="39"/>
  <c r="AC1901" i="39" s="1"/>
  <c r="AE1201" i="39"/>
  <c r="AE1054" i="39"/>
  <c r="AE645" i="39"/>
  <c r="AE477" i="39"/>
  <c r="AE1022" i="39"/>
  <c r="AE820" i="39"/>
  <c r="AE573" i="39"/>
  <c r="AE934" i="39"/>
  <c r="AE880" i="39"/>
  <c r="AD880" i="39" s="1"/>
  <c r="AC880" i="39" s="1"/>
  <c r="AE833" i="39"/>
  <c r="AE681" i="39"/>
  <c r="AE342" i="39"/>
  <c r="AD342" i="39" s="1"/>
  <c r="AC342" i="39" s="1"/>
  <c r="AE1075" i="39"/>
  <c r="AE980" i="39"/>
  <c r="AE910" i="39"/>
  <c r="AE370" i="39"/>
  <c r="AE316" i="39"/>
  <c r="AE946" i="39"/>
  <c r="AD946" i="39" s="1"/>
  <c r="AC946" i="39" s="1"/>
  <c r="AE384" i="39"/>
  <c r="AE346" i="39"/>
  <c r="AE776" i="39"/>
  <c r="AE727" i="39"/>
  <c r="AE632" i="39"/>
  <c r="AE583" i="39"/>
  <c r="AD583" i="39" s="1"/>
  <c r="AC583" i="39" s="1"/>
  <c r="AE811" i="39"/>
  <c r="AE716" i="39"/>
  <c r="AE667" i="39"/>
  <c r="AE572" i="39"/>
  <c r="U88" i="41"/>
  <c r="S88" i="41" s="1"/>
  <c r="U94" i="41"/>
  <c r="S94" i="41" s="1"/>
  <c r="U186" i="41"/>
  <c r="S186" i="41" s="1"/>
  <c r="U180" i="41"/>
  <c r="S180" i="41" s="1"/>
  <c r="U132" i="41"/>
  <c r="S132" i="41" s="1"/>
  <c r="AE3764" i="39"/>
  <c r="AE3907" i="39"/>
  <c r="AE2668" i="39"/>
  <c r="AD2668" i="39" s="1"/>
  <c r="AC2668" i="39" s="1"/>
  <c r="AE2576" i="39"/>
  <c r="AD2576" i="39" s="1"/>
  <c r="AE3782" i="39"/>
  <c r="AE2551" i="39"/>
  <c r="AD2551" i="39" s="1"/>
  <c r="AC2551" i="39" s="1"/>
  <c r="AE3776" i="39"/>
  <c r="AE2716" i="39"/>
  <c r="AE2596" i="39"/>
  <c r="AE2804" i="39"/>
  <c r="AD2804" i="39" s="1"/>
  <c r="AE1646" i="39"/>
  <c r="AE1548" i="39"/>
  <c r="AE1568" i="39"/>
  <c r="AE1084" i="39"/>
  <c r="AD1084" i="39" s="1"/>
  <c r="AC1084" i="39" s="1"/>
  <c r="AE1622" i="39"/>
  <c r="AE1063" i="39"/>
  <c r="AE958" i="39"/>
  <c r="AE1005" i="39"/>
  <c r="AE922" i="39"/>
  <c r="AE897" i="39"/>
  <c r="AD897" i="39" s="1"/>
  <c r="AC897" i="39" s="1"/>
  <c r="AE717" i="39"/>
  <c r="AE998" i="39"/>
  <c r="AE940" i="39"/>
  <c r="AE819" i="39"/>
  <c r="AE1115" i="39"/>
  <c r="AE1036" i="39"/>
  <c r="AD1036" i="39" s="1"/>
  <c r="AC1036" i="39" s="1"/>
  <c r="AE981" i="39"/>
  <c r="AE827" i="39"/>
  <c r="AE2736" i="39"/>
  <c r="AD2736" i="39" s="1"/>
  <c r="AC2736" i="39" s="1"/>
  <c r="AE3895" i="39"/>
  <c r="AE3873" i="39"/>
  <c r="AD1971" i="39"/>
  <c r="AC1971" i="39" s="1"/>
  <c r="AE1052" i="39"/>
  <c r="AE938" i="39"/>
  <c r="AD938" i="39" s="1"/>
  <c r="AC938" i="39" s="1"/>
  <c r="AE968" i="39"/>
  <c r="AE994" i="39"/>
  <c r="AE944" i="39"/>
  <c r="AE1028" i="39"/>
  <c r="AE967" i="39"/>
  <c r="AE904" i="39"/>
  <c r="AE868" i="39"/>
  <c r="AD868" i="39" s="1"/>
  <c r="AC868" i="39" s="1"/>
  <c r="AE943" i="39"/>
  <c r="AE167" i="39"/>
  <c r="AE161" i="39"/>
  <c r="AD161" i="39" s="1"/>
  <c r="AC161" i="39" s="1"/>
  <c r="AE137" i="39"/>
  <c r="AE127" i="39"/>
  <c r="AE121" i="39"/>
  <c r="AE115" i="39"/>
  <c r="AE93" i="39"/>
  <c r="AE85" i="39"/>
  <c r="AE47" i="39"/>
  <c r="AE27" i="39"/>
  <c r="AE17" i="39"/>
  <c r="AE1079" i="39"/>
  <c r="AE1043" i="39"/>
  <c r="AE1007" i="39"/>
  <c r="AE971" i="39"/>
  <c r="AE935" i="39"/>
  <c r="AE899" i="39"/>
  <c r="AD899" i="39" s="1"/>
  <c r="AC899" i="39" s="1"/>
  <c r="AE863" i="39"/>
  <c r="AE265" i="39"/>
  <c r="AD265" i="39" s="1"/>
  <c r="AC265" i="39" s="1"/>
  <c r="AE235" i="39"/>
  <c r="AD235" i="39" s="1"/>
  <c r="AC235" i="39" s="1"/>
  <c r="AE203" i="39"/>
  <c r="AE159" i="39"/>
  <c r="AD159" i="39" s="1"/>
  <c r="AC159" i="39" s="1"/>
  <c r="AE135" i="39"/>
  <c r="AE101" i="39"/>
  <c r="AE41" i="39"/>
  <c r="AE11" i="39"/>
  <c r="AD11" i="39" s="1"/>
  <c r="AC11" i="39" s="1"/>
  <c r="AE721" i="39"/>
  <c r="AE577" i="39"/>
  <c r="AE469" i="39"/>
  <c r="AE783" i="39"/>
  <c r="AE746" i="39"/>
  <c r="AE639" i="39"/>
  <c r="AD639" i="39" s="1"/>
  <c r="AE602" i="39"/>
  <c r="AE481" i="39"/>
  <c r="AD481" i="39" s="1"/>
  <c r="AC481" i="39" s="1"/>
  <c r="AE493" i="39"/>
  <c r="AE805" i="39"/>
  <c r="AE661" i="39"/>
  <c r="U168" i="41"/>
  <c r="S168" i="41" s="1"/>
  <c r="U85" i="41"/>
  <c r="S85" i="41" s="1"/>
  <c r="U155" i="41"/>
  <c r="S155" i="41" s="1"/>
  <c r="U145" i="41"/>
  <c r="S145" i="41" s="1"/>
  <c r="AE3815" i="39"/>
  <c r="AD3815" i="39" s="1"/>
  <c r="AC3815" i="39" s="1"/>
  <c r="AE3829" i="39"/>
  <c r="AD3829" i="39" s="1"/>
  <c r="AC3829" i="39" s="1"/>
  <c r="AE2572" i="39"/>
  <c r="AD2572" i="39" s="1"/>
  <c r="AC2572" i="39" s="1"/>
  <c r="AE2760" i="39"/>
  <c r="AD2760" i="39" s="1"/>
  <c r="AC2760" i="39" s="1"/>
  <c r="AE2580" i="39"/>
  <c r="AD2580" i="39" s="1"/>
  <c r="AC2580" i="39" s="1"/>
  <c r="AD2798" i="39"/>
  <c r="AC2798" i="39" s="1"/>
  <c r="AE2680" i="39"/>
  <c r="AE1620" i="39"/>
  <c r="AD1620" i="39" s="1"/>
  <c r="AC1620" i="39" s="1"/>
  <c r="AE1225" i="39"/>
  <c r="AD1225" i="39" s="1"/>
  <c r="AC1225" i="39" s="1"/>
  <c r="AE1524" i="39"/>
  <c r="AD1524" i="39" s="1"/>
  <c r="AC1524" i="39" s="1"/>
  <c r="AE1496" i="39"/>
  <c r="AE1078" i="39"/>
  <c r="AE609" i="39"/>
  <c r="AE2031" i="39"/>
  <c r="AD2031" i="39" s="1"/>
  <c r="AC2031" i="39" s="1"/>
  <c r="AE1939" i="39"/>
  <c r="AD1939" i="39" s="1"/>
  <c r="AE753" i="39"/>
  <c r="AE561" i="39"/>
  <c r="AE2027" i="39"/>
  <c r="AD2027" i="39" s="1"/>
  <c r="AC2027" i="39" s="1"/>
  <c r="AE2001" i="39"/>
  <c r="AD2001" i="39" s="1"/>
  <c r="AC2001" i="39" s="1"/>
  <c r="AE1965" i="39"/>
  <c r="AD1965" i="39" s="1"/>
  <c r="AC1965" i="39" s="1"/>
  <c r="AE789" i="39"/>
  <c r="AD789" i="39" s="1"/>
  <c r="AC789" i="39" s="1"/>
  <c r="AE1053" i="39"/>
  <c r="AE964" i="39"/>
  <c r="AE898" i="39"/>
  <c r="AE1957" i="39"/>
  <c r="AD1957" i="39" s="1"/>
  <c r="AC1957" i="39" s="1"/>
  <c r="AE1907" i="39"/>
  <c r="AD1907" i="39" s="1"/>
  <c r="AC1907" i="39" s="1"/>
  <c r="AE855" i="39"/>
  <c r="AD855" i="39" s="1"/>
  <c r="AC855" i="39" s="1"/>
  <c r="AE825" i="39"/>
  <c r="AD825" i="39" s="1"/>
  <c r="AC825" i="39" s="1"/>
  <c r="AE597" i="39"/>
  <c r="AD597" i="39" s="1"/>
  <c r="AC597" i="39" s="1"/>
  <c r="AE2600" i="39"/>
  <c r="AD2600" i="39" s="1"/>
  <c r="AC2600" i="39" s="1"/>
  <c r="AE2728" i="39"/>
  <c r="AE3915" i="39"/>
  <c r="AD3915" i="39" s="1"/>
  <c r="AC3915" i="39" s="1"/>
  <c r="AD1905" i="39"/>
  <c r="AC1905" i="39" s="1"/>
  <c r="AD1889" i="39"/>
  <c r="AC1889" i="39" s="1"/>
  <c r="AE1532" i="39"/>
  <c r="AE1066" i="39"/>
  <c r="AD1066" i="39" s="1"/>
  <c r="AC1066" i="39" s="1"/>
  <c r="AE1937" i="39"/>
  <c r="AE1004" i="39"/>
  <c r="AD1004" i="39" s="1"/>
  <c r="AC1004" i="39" s="1"/>
  <c r="AE2688" i="39"/>
  <c r="AD2688" i="39" s="1"/>
  <c r="AC2688" i="39" s="1"/>
  <c r="AE2638" i="39"/>
  <c r="AE735" i="39"/>
  <c r="AD735" i="39" s="1"/>
  <c r="AC735" i="39" s="1"/>
  <c r="AE591" i="39"/>
  <c r="AD591" i="39" s="1"/>
  <c r="AC591" i="39" s="1"/>
  <c r="AE675" i="39"/>
  <c r="AE531" i="39"/>
  <c r="AD531" i="39" s="1"/>
  <c r="AC531" i="39" s="1"/>
  <c r="U174" i="41"/>
  <c r="S174" i="41" s="1"/>
  <c r="U183" i="41"/>
  <c r="S183" i="41" s="1"/>
  <c r="U76" i="41"/>
  <c r="S76" i="41" s="1"/>
  <c r="U82" i="41"/>
  <c r="S82" i="41" s="1"/>
  <c r="U189" i="41"/>
  <c r="S189" i="41" s="1"/>
  <c r="U128" i="41"/>
  <c r="S128" i="41" s="1"/>
  <c r="U79" i="41"/>
  <c r="S79" i="41" s="1"/>
  <c r="AE3901" i="39"/>
  <c r="AD3901" i="39" s="1"/>
  <c r="AC3901" i="39" s="1"/>
  <c r="AE3617" i="39"/>
  <c r="AE2660" i="39"/>
  <c r="AE2568" i="39"/>
  <c r="AE3778" i="39"/>
  <c r="AD3778" i="39" s="1"/>
  <c r="AC3778" i="39" s="1"/>
  <c r="AE3619" i="39"/>
  <c r="AD3619" i="39" s="1"/>
  <c r="AC3619" i="39" s="1"/>
  <c r="AE2536" i="39"/>
  <c r="AD2536" i="39" s="1"/>
  <c r="AC2536" i="39" s="1"/>
  <c r="AE2692" i="39"/>
  <c r="AE2555" i="39"/>
  <c r="AE2740" i="39"/>
  <c r="AE2604" i="39"/>
  <c r="AD2604" i="39" s="1"/>
  <c r="AC2604" i="39" s="1"/>
  <c r="AE1508" i="39"/>
  <c r="AD1508" i="39" s="1"/>
  <c r="AC1508" i="39" s="1"/>
  <c r="AE1108" i="39"/>
  <c r="AE1077" i="39"/>
  <c r="AE1046" i="39"/>
  <c r="AD1046" i="39" s="1"/>
  <c r="AC1046" i="39" s="1"/>
  <c r="AE388" i="39"/>
  <c r="AE304" i="39"/>
  <c r="AD304" i="39" s="1"/>
  <c r="AC304" i="39" s="1"/>
  <c r="AE286" i="39"/>
  <c r="AE1123" i="39"/>
  <c r="AD1123" i="39" s="1"/>
  <c r="AC1123" i="39" s="1"/>
  <c r="AE1030" i="39"/>
  <c r="AE378" i="39"/>
  <c r="AD378" i="39" s="1"/>
  <c r="AC378" i="39" s="1"/>
  <c r="AE340" i="39"/>
  <c r="AE1127" i="39"/>
  <c r="AD1127" i="39" s="1"/>
  <c r="AC1127" i="39" s="1"/>
  <c r="AE982" i="39"/>
  <c r="AD982" i="39" s="1"/>
  <c r="AC982" i="39" s="1"/>
  <c r="AE909" i="39"/>
  <c r="AE856" i="39"/>
  <c r="AD856" i="39" s="1"/>
  <c r="AC856" i="39" s="1"/>
  <c r="AE1903" i="39"/>
  <c r="AE1120" i="39"/>
  <c r="AE974" i="39"/>
  <c r="AD974" i="39" s="1"/>
  <c r="AC974" i="39" s="1"/>
  <c r="AE885" i="39"/>
  <c r="AE2021" i="39"/>
  <c r="AD2021" i="39" s="1"/>
  <c r="AC2021" i="39" s="1"/>
  <c r="AE1985" i="39"/>
  <c r="AE1933" i="39"/>
  <c r="AE886" i="39"/>
  <c r="AE1112" i="39"/>
  <c r="AD1112" i="39" s="1"/>
  <c r="AC1112" i="39" s="1"/>
  <c r="AE1006" i="39"/>
  <c r="AE979" i="39"/>
  <c r="AE2712" i="39"/>
  <c r="AD2712" i="39" s="1"/>
  <c r="U171" i="41"/>
  <c r="S171" i="41" s="1"/>
  <c r="AE3607" i="39"/>
  <c r="AD3607" i="39" s="1"/>
  <c r="AC3607" i="39" s="1"/>
  <c r="AE3897" i="39"/>
  <c r="AD3897" i="39" s="1"/>
  <c r="AC3897" i="39" s="1"/>
  <c r="AE3595" i="39"/>
  <c r="AE2732" i="39"/>
  <c r="AE2564" i="39"/>
  <c r="AD2564" i="39" s="1"/>
  <c r="AC2564" i="39" s="1"/>
  <c r="AE3772" i="39"/>
  <c r="AD3772" i="39" s="1"/>
  <c r="AC3772" i="39" s="1"/>
  <c r="AE3613" i="39"/>
  <c r="AD3613" i="39" s="1"/>
  <c r="AC3613" i="39" s="1"/>
  <c r="AE2656" i="39"/>
  <c r="AD2656" i="39" s="1"/>
  <c r="AC2656" i="39" s="1"/>
  <c r="AE2554" i="39"/>
  <c r="AD2554" i="39" s="1"/>
  <c r="AC2554" i="39" s="1"/>
  <c r="AE1596" i="39"/>
  <c r="AE1514" i="39"/>
  <c r="AD1514" i="39" s="1"/>
  <c r="AC1514" i="39" s="1"/>
  <c r="AE1502" i="39"/>
  <c r="AE1586" i="39"/>
  <c r="AE1102" i="39"/>
  <c r="AD1102" i="39" s="1"/>
  <c r="AC1102" i="39" s="1"/>
  <c r="AE1610" i="39"/>
  <c r="AE1100" i="39"/>
  <c r="AE501" i="39"/>
  <c r="AE838" i="39"/>
  <c r="AE741" i="39"/>
  <c r="AE513" i="39"/>
  <c r="AD513" i="39" s="1"/>
  <c r="AC513" i="39" s="1"/>
  <c r="AE777" i="39"/>
  <c r="AE1012" i="39"/>
  <c r="AE945" i="39"/>
  <c r="AE1029" i="39"/>
  <c r="AE957" i="39"/>
  <c r="AE2710" i="39"/>
  <c r="AD2710" i="39" s="1"/>
  <c r="AC2710" i="39" s="1"/>
  <c r="AE3583" i="39"/>
  <c r="AD2774" i="39"/>
  <c r="AC2774" i="39" s="1"/>
  <c r="AE2644" i="39"/>
  <c r="AD2644" i="39" s="1"/>
  <c r="AC2644" i="39" s="1"/>
  <c r="AE3889" i="39"/>
  <c r="AD3889" i="39" s="1"/>
  <c r="AC3889" i="39" s="1"/>
  <c r="AE2626" i="39"/>
  <c r="AD2626" i="39" s="1"/>
  <c r="AC2626" i="39" s="1"/>
  <c r="AE1616" i="39"/>
  <c r="AD1616" i="39" s="1"/>
  <c r="AC1616" i="39" s="1"/>
  <c r="AE1560" i="39"/>
  <c r="AE1512" i="39"/>
  <c r="AD1941" i="39"/>
  <c r="AC1941" i="39" s="1"/>
  <c r="AE873" i="39"/>
  <c r="AE3784" i="39"/>
  <c r="AD3784" i="39" s="1"/>
  <c r="AC3784" i="39" s="1"/>
  <c r="AE908" i="39"/>
  <c r="AD908" i="39" s="1"/>
  <c r="AC908" i="39" s="1"/>
  <c r="AE993" i="39"/>
  <c r="AE1010" i="39"/>
  <c r="AE962" i="39"/>
  <c r="AD962" i="39" s="1"/>
  <c r="AC962" i="39" s="1"/>
  <c r="AE1042" i="39"/>
  <c r="AE1000" i="39"/>
  <c r="AE952" i="39"/>
  <c r="AD952" i="39" s="1"/>
  <c r="AC952" i="39" s="1"/>
  <c r="AE1024" i="39"/>
  <c r="AE845" i="39"/>
  <c r="AE465" i="39"/>
  <c r="U151" i="41"/>
  <c r="S151" i="41" s="1"/>
  <c r="U91" i="41"/>
  <c r="S91" i="41" s="1"/>
  <c r="AE2744" i="39"/>
  <c r="AD2744" i="39" s="1"/>
  <c r="AC2744" i="39" s="1"/>
  <c r="AE2758" i="39"/>
  <c r="AD2758" i="39" s="1"/>
  <c r="AC2758" i="39" s="1"/>
  <c r="AE2584" i="39"/>
  <c r="AD2584" i="39" s="1"/>
  <c r="AC2584" i="39" s="1"/>
  <c r="AE1604" i="39"/>
  <c r="AE1114" i="39"/>
  <c r="AE1087" i="39"/>
  <c r="AD1087" i="39" s="1"/>
  <c r="AC1087" i="39" s="1"/>
  <c r="AE849" i="39"/>
  <c r="AD849" i="39" s="1"/>
  <c r="AC849" i="39" s="1"/>
  <c r="AE1048" i="39"/>
  <c r="AE1003" i="39"/>
  <c r="AD1003" i="39" s="1"/>
  <c r="AC1003" i="39" s="1"/>
  <c r="AE1088" i="39"/>
  <c r="AE1027" i="39"/>
  <c r="AD1027" i="39" s="1"/>
  <c r="AC1027" i="39" s="1"/>
  <c r="AE955" i="39"/>
  <c r="AD955" i="39" s="1"/>
  <c r="AC955" i="39" s="1"/>
  <c r="AE920" i="39"/>
  <c r="AD920" i="39" s="1"/>
  <c r="AC920" i="39" s="1"/>
  <c r="AE344" i="39"/>
  <c r="AE1058" i="39"/>
  <c r="AE380" i="39"/>
  <c r="AD380" i="39" s="1"/>
  <c r="AC380" i="39" s="1"/>
  <c r="AE1051" i="39"/>
  <c r="AD1051" i="39" s="1"/>
  <c r="AC1051" i="39" s="1"/>
  <c r="AE926" i="39"/>
  <c r="AD926" i="39" s="1"/>
  <c r="AC926" i="39" s="1"/>
  <c r="AE826" i="39"/>
  <c r="AD826" i="39" s="1"/>
  <c r="AC826" i="39" s="1"/>
  <c r="AE1018" i="39"/>
  <c r="AD1018" i="39" s="1"/>
  <c r="AC1018" i="39" s="1"/>
  <c r="AE3841" i="39"/>
  <c r="AD3841" i="39" s="1"/>
  <c r="AC3841" i="39" s="1"/>
  <c r="AE1584" i="39"/>
  <c r="AD1584" i="39" s="1"/>
  <c r="AC1584" i="39" s="1"/>
  <c r="AE1899" i="39"/>
  <c r="AD1899" i="39" s="1"/>
  <c r="AC1899" i="39" s="1"/>
  <c r="AE1213" i="39"/>
  <c r="AD1213" i="39" s="1"/>
  <c r="AC1213" i="39" s="1"/>
  <c r="AE3867" i="39"/>
  <c r="AD3867" i="39" s="1"/>
  <c r="AC3867" i="39" s="1"/>
  <c r="AE992" i="39"/>
  <c r="AD992" i="39" s="1"/>
  <c r="AC992" i="39" s="1"/>
  <c r="AE1065" i="39"/>
  <c r="AD1065" i="39" s="1"/>
  <c r="AC1065" i="39" s="1"/>
  <c r="AD1925" i="39"/>
  <c r="AC1925" i="39" s="1"/>
  <c r="AE1231" i="39"/>
  <c r="AD1231" i="39" s="1"/>
  <c r="AC1231" i="39" s="1"/>
  <c r="AE1536" i="39"/>
  <c r="AD1536" i="39" s="1"/>
  <c r="AC1536" i="39" s="1"/>
  <c r="AE3179" i="39"/>
  <c r="AD3179" i="39" s="1"/>
  <c r="AC3179" i="39" s="1"/>
  <c r="AE1941" i="39"/>
  <c r="AE895" i="39"/>
  <c r="AD895" i="39" s="1"/>
  <c r="AC895" i="39" s="1"/>
  <c r="AE1987" i="39"/>
  <c r="AD1987" i="39" s="1"/>
  <c r="AC1987" i="39" s="1"/>
  <c r="AE1070" i="39"/>
  <c r="AD1070" i="39" s="1"/>
  <c r="AC1070" i="39" s="1"/>
  <c r="AE2538" i="39"/>
  <c r="AD2538" i="39" s="1"/>
  <c r="AC2538" i="39" s="1"/>
  <c r="AE1037" i="39"/>
  <c r="AD1037" i="39" s="1"/>
  <c r="AC1037" i="39" s="1"/>
  <c r="AE785" i="39"/>
  <c r="AD785" i="39" s="1"/>
  <c r="AC785" i="39" s="1"/>
  <c r="AE725" i="39"/>
  <c r="AD725" i="39" s="1"/>
  <c r="AC725" i="39" s="1"/>
  <c r="AE677" i="39"/>
  <c r="AD677" i="39" s="1"/>
  <c r="AC677" i="39" s="1"/>
  <c r="AE633" i="39"/>
  <c r="AD633" i="39" s="1"/>
  <c r="AC633" i="39" s="1"/>
  <c r="AE585" i="39"/>
  <c r="AD585" i="39" s="1"/>
  <c r="AC585" i="39" s="1"/>
  <c r="AE533" i="39"/>
  <c r="AD533" i="39" s="1"/>
  <c r="AC533" i="39" s="1"/>
  <c r="AE485" i="39"/>
  <c r="AD485" i="39" s="1"/>
  <c r="AC485" i="39" s="1"/>
  <c r="AE3885" i="39"/>
  <c r="AD3885" i="39" s="1"/>
  <c r="AC3885" i="39" s="1"/>
  <c r="AE2875" i="39"/>
  <c r="AD2875" i="39" s="1"/>
  <c r="AC2875" i="39" s="1"/>
  <c r="AE1879" i="39"/>
  <c r="AE1222" i="39"/>
  <c r="AD1222" i="39" s="1"/>
  <c r="AC1222" i="39" s="1"/>
  <c r="AE1174" i="39"/>
  <c r="AD1174" i="39" s="1"/>
  <c r="AC1174" i="39" s="1"/>
  <c r="AE3951" i="39"/>
  <c r="AD3951" i="39" s="1"/>
  <c r="AC3951" i="39" s="1"/>
  <c r="AE2534" i="39"/>
  <c r="AD2534" i="39" s="1"/>
  <c r="AC2534" i="39" s="1"/>
  <c r="AE2119" i="39"/>
  <c r="AD2119" i="39" s="1"/>
  <c r="AC2119" i="39" s="1"/>
  <c r="AE2105" i="39"/>
  <c r="AD2105" i="39" s="1"/>
  <c r="AC2105" i="39" s="1"/>
  <c r="AE831" i="39"/>
  <c r="AD831" i="39" s="1"/>
  <c r="AC831" i="39" s="1"/>
  <c r="AE767" i="39"/>
  <c r="AD767" i="39" s="1"/>
  <c r="AC767" i="39" s="1"/>
  <c r="AE695" i="39"/>
  <c r="AD695" i="39" s="1"/>
  <c r="AC695" i="39" s="1"/>
  <c r="AE623" i="39"/>
  <c r="AD623" i="39" s="1"/>
  <c r="AC623" i="39" s="1"/>
  <c r="AE551" i="39"/>
  <c r="AD551" i="39" s="1"/>
  <c r="AC551" i="39" s="1"/>
  <c r="AE503" i="39"/>
  <c r="AD503" i="39" s="1"/>
  <c r="AC503" i="39" s="1"/>
  <c r="AE1554" i="39"/>
  <c r="AD1554" i="39" s="1"/>
  <c r="AC1554" i="39" s="1"/>
  <c r="AE1073" i="39"/>
  <c r="AD1073" i="39" s="1"/>
  <c r="AC1073" i="39" s="1"/>
  <c r="AE965" i="39"/>
  <c r="AD965" i="39" s="1"/>
  <c r="AC965" i="39" s="1"/>
  <c r="AE822" i="39"/>
  <c r="AD822" i="39" s="1"/>
  <c r="AC822" i="39" s="1"/>
  <c r="U197" i="41"/>
  <c r="S197" i="41" s="1"/>
  <c r="AE2614" i="39"/>
  <c r="AE3811" i="39"/>
  <c r="AE1538" i="39"/>
  <c r="AD1538" i="39" s="1"/>
  <c r="AC1538" i="39" s="1"/>
  <c r="AE956" i="39"/>
  <c r="AE1113" i="39"/>
  <c r="AE844" i="39"/>
  <c r="AE2652" i="39"/>
  <c r="AD2652" i="39" s="1"/>
  <c r="AC2652" i="39" s="1"/>
  <c r="AE896" i="39"/>
  <c r="AE3993" i="39"/>
  <c r="AD3993" i="39" s="1"/>
  <c r="AC3993" i="39" s="1"/>
  <c r="AE1578" i="39"/>
  <c r="AE931" i="39"/>
  <c r="AE883" i="39"/>
  <c r="AD883" i="39" s="1"/>
  <c r="AC883" i="39" s="1"/>
  <c r="AE1983" i="39"/>
  <c r="AE3999" i="39"/>
  <c r="AE2863" i="39"/>
  <c r="AD2863" i="39" s="1"/>
  <c r="AC2863" i="39" s="1"/>
  <c r="AE989" i="39"/>
  <c r="AE857" i="39"/>
  <c r="AE773" i="39"/>
  <c r="AD773" i="39" s="1"/>
  <c r="AC773" i="39" s="1"/>
  <c r="AE713" i="39"/>
  <c r="AE669" i="39"/>
  <c r="AD669" i="39" s="1"/>
  <c r="AC669" i="39" s="1"/>
  <c r="AE629" i="39"/>
  <c r="AD629" i="39" s="1"/>
  <c r="AC629" i="39" s="1"/>
  <c r="AE581" i="39"/>
  <c r="AE525" i="39"/>
  <c r="AE473" i="39"/>
  <c r="AE2790" i="39"/>
  <c r="AD2790" i="39" s="1"/>
  <c r="AC2790" i="39" s="1"/>
  <c r="AE2871" i="39"/>
  <c r="AE1162" i="39"/>
  <c r="AD1162" i="39" s="1"/>
  <c r="AC1162" i="39" s="1"/>
  <c r="AE3855" i="39"/>
  <c r="AE2704" i="39"/>
  <c r="AD2704" i="39" s="1"/>
  <c r="AC2704" i="39" s="1"/>
  <c r="AE2117" i="39"/>
  <c r="AE2103" i="39"/>
  <c r="AE755" i="39"/>
  <c r="AE683" i="39"/>
  <c r="AE611" i="39"/>
  <c r="AE539" i="39"/>
  <c r="AE1506" i="39"/>
  <c r="AD1506" i="39" s="1"/>
  <c r="AC1506" i="39" s="1"/>
  <c r="AE1061" i="39"/>
  <c r="AE929" i="39"/>
  <c r="AD929" i="39" s="1"/>
  <c r="AC929" i="39" s="1"/>
  <c r="AE905" i="39"/>
  <c r="AD905" i="39" s="1"/>
  <c r="AC905" i="39" s="1"/>
  <c r="AE881" i="39"/>
  <c r="AE1017" i="39"/>
  <c r="AE1632" i="39"/>
  <c r="AE1034" i="39"/>
  <c r="AE1072" i="39"/>
  <c r="AE862" i="39"/>
  <c r="AD862" i="39" s="1"/>
  <c r="AC862" i="39" s="1"/>
  <c r="AE1016" i="39"/>
  <c r="AE1076" i="39"/>
  <c r="AE765" i="39"/>
  <c r="AD765" i="39" s="1"/>
  <c r="AC765" i="39" s="1"/>
  <c r="AE969" i="39"/>
  <c r="AE3903" i="39"/>
  <c r="AE3883" i="39"/>
  <c r="AD3883" i="39" s="1"/>
  <c r="AC3883" i="39" s="1"/>
  <c r="AE932" i="39"/>
  <c r="AE921" i="39"/>
  <c r="AE3909" i="39"/>
  <c r="AD3909" i="39" s="1"/>
  <c r="AC3909" i="39" s="1"/>
  <c r="AE1500" i="39"/>
  <c r="AE3825" i="39"/>
  <c r="AD3825" i="39" s="1"/>
  <c r="AC3825" i="39" s="1"/>
  <c r="AE1494" i="39"/>
  <c r="AD1494" i="39" s="1"/>
  <c r="AC1494" i="39" s="1"/>
  <c r="AE1566" i="39"/>
  <c r="AE1919" i="39"/>
  <c r="AD1919" i="39" s="1"/>
  <c r="AC1919" i="39" s="1"/>
  <c r="AE2859" i="39"/>
  <c r="AD2859" i="39" s="1"/>
  <c r="AC2859" i="39" s="1"/>
  <c r="AE1025" i="39"/>
  <c r="AE813" i="39"/>
  <c r="AD813" i="39" s="1"/>
  <c r="AC813" i="39" s="1"/>
  <c r="AE761" i="39"/>
  <c r="AD761" i="39" s="1"/>
  <c r="AC761" i="39" s="1"/>
  <c r="AE705" i="39"/>
  <c r="AE665" i="39"/>
  <c r="AE621" i="39"/>
  <c r="AD621" i="39" s="1"/>
  <c r="AC621" i="39" s="1"/>
  <c r="AE569" i="39"/>
  <c r="AE521" i="39"/>
  <c r="AE3865" i="39"/>
  <c r="AD3865" i="39" s="1"/>
  <c r="AC3865" i="39" s="1"/>
  <c r="AE1210" i="39"/>
  <c r="AE3987" i="39"/>
  <c r="AE3933" i="39"/>
  <c r="AD3933" i="39" s="1"/>
  <c r="AC3933" i="39" s="1"/>
  <c r="AE3853" i="39"/>
  <c r="AD3853" i="39" s="1"/>
  <c r="AC3853" i="39" s="1"/>
  <c r="AE2810" i="39"/>
  <c r="AD2810" i="39" s="1"/>
  <c r="AC2810" i="39" s="1"/>
  <c r="AE2129" i="39"/>
  <c r="AD2129" i="39" s="1"/>
  <c r="AC2129" i="39" s="1"/>
  <c r="AE2115" i="39"/>
  <c r="AE815" i="39"/>
  <c r="AD815" i="39" s="1"/>
  <c r="AC815" i="39" s="1"/>
  <c r="AE743" i="39"/>
  <c r="AD743" i="39" s="1"/>
  <c r="AC743" i="39" s="1"/>
  <c r="AE671" i="39"/>
  <c r="AD671" i="39" s="1"/>
  <c r="AC671" i="39" s="1"/>
  <c r="AE599" i="39"/>
  <c r="AD599" i="39" s="1"/>
  <c r="AC599" i="39" s="1"/>
  <c r="AE527" i="39"/>
  <c r="AD527" i="39" s="1"/>
  <c r="AC527" i="39" s="1"/>
  <c r="AE491" i="39"/>
  <c r="AD491" i="39" s="1"/>
  <c r="AC491" i="39" s="1"/>
  <c r="AE1049" i="39"/>
  <c r="AE953" i="39"/>
  <c r="AE2684" i="39"/>
  <c r="AD2792" i="39"/>
  <c r="AC2792" i="39" s="1"/>
  <c r="AE2724" i="39"/>
  <c r="AD2724" i="39" s="1"/>
  <c r="AC2724" i="39" s="1"/>
  <c r="AD1879" i="39"/>
  <c r="AC1879" i="39" s="1"/>
  <c r="AE884" i="39"/>
  <c r="AE1644" i="39"/>
  <c r="AE1089" i="39"/>
  <c r="AD1089" i="39" s="1"/>
  <c r="AC1089" i="39" s="1"/>
  <c r="AE871" i="39"/>
  <c r="AE970" i="39"/>
  <c r="AD970" i="39" s="1"/>
  <c r="AC970" i="39" s="1"/>
  <c r="AE933" i="39"/>
  <c r="AD933" i="39" s="1"/>
  <c r="AC933" i="39" s="1"/>
  <c r="AE1096" i="39"/>
  <c r="AD1096" i="39" s="1"/>
  <c r="AC1096" i="39" s="1"/>
  <c r="AE866" i="39"/>
  <c r="AE874" i="39"/>
  <c r="AD874" i="39" s="1"/>
  <c r="AC874" i="39" s="1"/>
  <c r="AE861" i="39"/>
  <c r="AD861" i="39" s="1"/>
  <c r="AC861" i="39" s="1"/>
  <c r="AE314" i="39"/>
  <c r="AD314" i="39" s="1"/>
  <c r="AC314" i="39" s="1"/>
  <c r="AE3799" i="39"/>
  <c r="AE1544" i="39"/>
  <c r="AE2696" i="39"/>
  <c r="AD2696" i="39" s="1"/>
  <c r="AC2696" i="39" s="1"/>
  <c r="AE916" i="39"/>
  <c r="AD916" i="39" s="1"/>
  <c r="AC916" i="39" s="1"/>
  <c r="AE3879" i="39"/>
  <c r="AE2676" i="39"/>
  <c r="AD2676" i="39" s="1"/>
  <c r="AC2676" i="39" s="1"/>
  <c r="AE3981" i="39"/>
  <c r="AD3981" i="39" s="1"/>
  <c r="AC3981" i="39" s="1"/>
  <c r="AE3823" i="39"/>
  <c r="AD3823" i="39" s="1"/>
  <c r="AC3823" i="39" s="1"/>
  <c r="AE3975" i="39"/>
  <c r="AD3975" i="39" s="1"/>
  <c r="AC3975" i="39" s="1"/>
  <c r="AE2560" i="39"/>
  <c r="AD2560" i="39" s="1"/>
  <c r="AC2560" i="39" s="1"/>
  <c r="AE1883" i="39"/>
  <c r="AE950" i="39"/>
  <c r="AD950" i="39" s="1"/>
  <c r="AC950" i="39" s="1"/>
  <c r="AE809" i="39"/>
  <c r="AD809" i="39" s="1"/>
  <c r="AC809" i="39" s="1"/>
  <c r="AE749" i="39"/>
  <c r="AD749" i="39" s="1"/>
  <c r="AC749" i="39" s="1"/>
  <c r="AE701" i="39"/>
  <c r="AD701" i="39" s="1"/>
  <c r="AC701" i="39" s="1"/>
  <c r="AE657" i="39"/>
  <c r="AD657" i="39" s="1"/>
  <c r="AC657" i="39" s="1"/>
  <c r="AE617" i="39"/>
  <c r="AE557" i="39"/>
  <c r="AD557" i="39" s="1"/>
  <c r="AC557" i="39" s="1"/>
  <c r="AE509" i="39"/>
  <c r="AD509" i="39" s="1"/>
  <c r="AC509" i="39" s="1"/>
  <c r="AE2808" i="39"/>
  <c r="AD2808" i="39" s="1"/>
  <c r="AC2808" i="39" s="1"/>
  <c r="AE2127" i="39"/>
  <c r="AE2111" i="39"/>
  <c r="AD2111" i="39" s="1"/>
  <c r="AC2111" i="39" s="1"/>
  <c r="AE803" i="39"/>
  <c r="AD803" i="39" s="1"/>
  <c r="AC803" i="39" s="1"/>
  <c r="AE731" i="39"/>
  <c r="AD731" i="39" s="1"/>
  <c r="AC731" i="39" s="1"/>
  <c r="AE659" i="39"/>
  <c r="AD659" i="39" s="1"/>
  <c r="AC659" i="39" s="1"/>
  <c r="AE587" i="39"/>
  <c r="AD587" i="39" s="1"/>
  <c r="AC587" i="39" s="1"/>
  <c r="AE479" i="39"/>
  <c r="AD479" i="39" s="1"/>
  <c r="AC479" i="39" s="1"/>
  <c r="AE1001" i="39"/>
  <c r="AD1001" i="39" s="1"/>
  <c r="AC1001" i="39" s="1"/>
  <c r="AE858" i="39"/>
  <c r="AD858" i="39" s="1"/>
  <c r="AC858" i="39" s="1"/>
  <c r="AE2780" i="39"/>
  <c r="AE1159" i="39"/>
  <c r="AD1159" i="39" s="1"/>
  <c r="AC1159" i="39" s="1"/>
  <c r="AE3819" i="39"/>
  <c r="AD3819" i="39" s="1"/>
  <c r="AC3819" i="39" s="1"/>
  <c r="AE1614" i="39"/>
  <c r="AD1614" i="39" s="1"/>
  <c r="AC1614" i="39" s="1"/>
  <c r="AE3831" i="39"/>
  <c r="AD3831" i="39" s="1"/>
  <c r="AC3831" i="39" s="1"/>
  <c r="AE1650" i="39"/>
  <c r="AD1650" i="39" s="1"/>
  <c r="AC1650" i="39" s="1"/>
  <c r="AE919" i="39"/>
  <c r="AD919" i="39" s="1"/>
  <c r="AC919" i="39" s="1"/>
  <c r="AE2867" i="39"/>
  <c r="AD2867" i="39" s="1"/>
  <c r="AC2867" i="39" s="1"/>
  <c r="AE2540" i="39"/>
  <c r="AD2540" i="39" s="1"/>
  <c r="AC2540" i="39" s="1"/>
  <c r="AE1094" i="39"/>
  <c r="AD1094" i="39" s="1"/>
  <c r="AC1094" i="39" s="1"/>
  <c r="AE3774" i="39"/>
  <c r="AD3774" i="39" s="1"/>
  <c r="AC3774" i="39" s="1"/>
  <c r="AE2764" i="39"/>
  <c r="AD2764" i="39" s="1"/>
  <c r="AC2764" i="39" s="1"/>
  <c r="AE2588" i="39"/>
  <c r="AD2588" i="39" s="1"/>
  <c r="AC2588" i="39" s="1"/>
  <c r="AE1013" i="39"/>
  <c r="AD1013" i="39" s="1"/>
  <c r="AC1013" i="39" s="1"/>
  <c r="AE914" i="39"/>
  <c r="AD914" i="39" s="1"/>
  <c r="AC914" i="39" s="1"/>
  <c r="AE801" i="39"/>
  <c r="AD801" i="39" s="1"/>
  <c r="AC801" i="39" s="1"/>
  <c r="AE737" i="39"/>
  <c r="AD737" i="39" s="1"/>
  <c r="AC737" i="39" s="1"/>
  <c r="AE693" i="39"/>
  <c r="AD693" i="39" s="1"/>
  <c r="AC693" i="39" s="1"/>
  <c r="AE653" i="39"/>
  <c r="AD653" i="39" s="1"/>
  <c r="AC653" i="39" s="1"/>
  <c r="AE605" i="39"/>
  <c r="AD605" i="39" s="1"/>
  <c r="AC605" i="39" s="1"/>
  <c r="AE549" i="39"/>
  <c r="AD549" i="39" s="1"/>
  <c r="AC549" i="39" s="1"/>
  <c r="AE497" i="39"/>
  <c r="AD497" i="39" s="1"/>
  <c r="AC497" i="39" s="1"/>
  <c r="AE3849" i="39"/>
  <c r="AD3849" i="39" s="1"/>
  <c r="AC3849" i="39" s="1"/>
  <c r="AE1915" i="39"/>
  <c r="AD1915" i="39" s="1"/>
  <c r="AE1198" i="39"/>
  <c r="AD1198" i="39" s="1"/>
  <c r="AC1198" i="39" s="1"/>
  <c r="AE3969" i="39"/>
  <c r="AD3969" i="39" s="1"/>
  <c r="AC3969" i="39" s="1"/>
  <c r="AE2542" i="39"/>
  <c r="AD2542" i="39" s="1"/>
  <c r="AC2542" i="39" s="1"/>
  <c r="AE2123" i="39"/>
  <c r="AD2123" i="39" s="1"/>
  <c r="AC2123" i="39" s="1"/>
  <c r="AE2109" i="39"/>
  <c r="AD2109" i="39" s="1"/>
  <c r="AC2109" i="39" s="1"/>
  <c r="AE2003" i="39"/>
  <c r="AD2003" i="39" s="1"/>
  <c r="AC2003" i="39" s="1"/>
  <c r="AE1518" i="39"/>
  <c r="AD1518" i="39" s="1"/>
  <c r="AC1518" i="39" s="1"/>
  <c r="AE839" i="39"/>
  <c r="AD839" i="39" s="1"/>
  <c r="AC839" i="39" s="1"/>
  <c r="AE791" i="39"/>
  <c r="AD791" i="39" s="1"/>
  <c r="AC791" i="39" s="1"/>
  <c r="AE719" i="39"/>
  <c r="AD719" i="39" s="1"/>
  <c r="AC719" i="39" s="1"/>
  <c r="AE647" i="39"/>
  <c r="AD647" i="39" s="1"/>
  <c r="AC647" i="39" s="1"/>
  <c r="AE575" i="39"/>
  <c r="AD575" i="39" s="1"/>
  <c r="AC575" i="39" s="1"/>
  <c r="AE515" i="39"/>
  <c r="AD515" i="39" s="1"/>
  <c r="AC515" i="39" s="1"/>
  <c r="AE467" i="39"/>
  <c r="AD467" i="39" s="1"/>
  <c r="AC467" i="39" s="1"/>
  <c r="AE902" i="39"/>
  <c r="AD902" i="39" s="1"/>
  <c r="AC902" i="39" s="1"/>
  <c r="AE977" i="39"/>
  <c r="AD977" i="39" s="1"/>
  <c r="AC977" i="39" s="1"/>
  <c r="AE917" i="39"/>
  <c r="AD917" i="39" s="1"/>
  <c r="AC917" i="39" s="1"/>
  <c r="AE893" i="39"/>
  <c r="AD893" i="39" s="1"/>
  <c r="AC893" i="39" s="1"/>
  <c r="AE846" i="39"/>
  <c r="AD846" i="39" s="1"/>
  <c r="AC846" i="39" s="1"/>
  <c r="U194" i="41"/>
  <c r="S194" i="41" s="1"/>
  <c r="AE2752" i="39"/>
  <c r="AD2752" i="39" s="1"/>
  <c r="AC2752" i="39" s="1"/>
  <c r="AE2748" i="39"/>
  <c r="AE2674" i="39"/>
  <c r="AD2674" i="39" s="1"/>
  <c r="AC2674" i="39" s="1"/>
  <c r="AE3577" i="39"/>
  <c r="AD3577" i="39" s="1"/>
  <c r="AC3577" i="39" s="1"/>
  <c r="AE2616" i="39"/>
  <c r="AD1979" i="39"/>
  <c r="AC1979" i="39" s="1"/>
  <c r="AE3913" i="39"/>
  <c r="AD3913" i="39" s="1"/>
  <c r="AC3913" i="39" s="1"/>
  <c r="AE1572" i="39"/>
  <c r="AD1572" i="39" s="1"/>
  <c r="AC1572" i="39" s="1"/>
  <c r="AE1106" i="39"/>
  <c r="AE1015" i="39"/>
  <c r="AD1015" i="39" s="1"/>
  <c r="AC1015" i="39" s="1"/>
  <c r="AE821" i="39"/>
  <c r="AD821" i="39" s="1"/>
  <c r="AC821" i="39" s="1"/>
  <c r="AE1041" i="39"/>
  <c r="AD1041" i="39" s="1"/>
  <c r="AC1041" i="39" s="1"/>
  <c r="AE928" i="39"/>
  <c r="AE1927" i="39"/>
  <c r="AD1927" i="39" s="1"/>
  <c r="AC1927" i="39" s="1"/>
  <c r="AE1040" i="39"/>
  <c r="AE872" i="39"/>
  <c r="AD872" i="39" s="1"/>
  <c r="AC872" i="39" s="1"/>
  <c r="AE3847" i="39"/>
  <c r="AD3847" i="39" s="1"/>
  <c r="AC3847" i="39" s="1"/>
  <c r="AE2620" i="39"/>
  <c r="AD2620" i="39" s="1"/>
  <c r="AC2620" i="39" s="1"/>
  <c r="AE986" i="39"/>
  <c r="AD986" i="39" s="1"/>
  <c r="AC986" i="39" s="1"/>
  <c r="AE1165" i="39"/>
  <c r="AD1165" i="39" s="1"/>
  <c r="AC1165" i="39" s="1"/>
  <c r="AE1090" i="39"/>
  <c r="AD1090" i="39" s="1"/>
  <c r="AC1090" i="39" s="1"/>
  <c r="AE1640" i="39"/>
  <c r="AD1640" i="39" s="1"/>
  <c r="AC1640" i="39" s="1"/>
  <c r="AE1608" i="39"/>
  <c r="AD1608" i="39" s="1"/>
  <c r="AC1608" i="39" s="1"/>
  <c r="AE1530" i="39"/>
  <c r="AD1530" i="39" s="1"/>
  <c r="AC1530" i="39" s="1"/>
  <c r="AE907" i="39"/>
  <c r="AD907" i="39" s="1"/>
  <c r="AC907" i="39" s="1"/>
  <c r="AE1991" i="39"/>
  <c r="AD1991" i="39" s="1"/>
  <c r="AC1991" i="39" s="1"/>
  <c r="AE1082" i="39"/>
  <c r="AD1082" i="39" s="1"/>
  <c r="AC1082" i="39" s="1"/>
  <c r="AE890" i="39"/>
  <c r="AD890" i="39" s="1"/>
  <c r="AC890" i="39" s="1"/>
  <c r="AE797" i="39"/>
  <c r="AD797" i="39" s="1"/>
  <c r="AC797" i="39" s="1"/>
  <c r="AE729" i="39"/>
  <c r="AD729" i="39" s="1"/>
  <c r="AC729" i="39" s="1"/>
  <c r="AE689" i="39"/>
  <c r="AD689" i="39" s="1"/>
  <c r="AC689" i="39" s="1"/>
  <c r="AE641" i="39"/>
  <c r="AD641" i="39" s="1"/>
  <c r="AC641" i="39" s="1"/>
  <c r="AE593" i="39"/>
  <c r="AD593" i="39" s="1"/>
  <c r="AC593" i="39" s="1"/>
  <c r="AE545" i="39"/>
  <c r="AD545" i="39" s="1"/>
  <c r="AC545" i="39" s="1"/>
  <c r="AE489" i="39"/>
  <c r="AD489" i="39" s="1"/>
  <c r="AC489" i="39" s="1"/>
  <c r="AE455" i="39"/>
  <c r="AD455" i="39" s="1"/>
  <c r="AC455" i="39" s="1"/>
  <c r="AE976" i="39"/>
  <c r="AD976" i="39" s="1"/>
  <c r="AC976" i="39" s="1"/>
  <c r="AE1891" i="39"/>
  <c r="AD1891" i="39" s="1"/>
  <c r="AC1891" i="39" s="1"/>
  <c r="AE1186" i="39"/>
  <c r="AD1186" i="39" s="1"/>
  <c r="AC1186" i="39" s="1"/>
  <c r="AE1602" i="39"/>
  <c r="AD1602" i="39" s="1"/>
  <c r="AC1602" i="39" s="1"/>
  <c r="AE3871" i="39"/>
  <c r="AD3871" i="39" s="1"/>
  <c r="AC3871" i="39" s="1"/>
  <c r="AE2532" i="39"/>
  <c r="AD2532" i="39" s="1"/>
  <c r="AC2532" i="39" s="1"/>
  <c r="AE2121" i="39"/>
  <c r="AD2121" i="39" s="1"/>
  <c r="AC2121" i="39" s="1"/>
  <c r="AE2107" i="39"/>
  <c r="AD2107" i="39" s="1"/>
  <c r="AC2107" i="39" s="1"/>
  <c r="AE1999" i="39"/>
  <c r="AD1999" i="39" s="1"/>
  <c r="AC1999" i="39" s="1"/>
  <c r="AE779" i="39"/>
  <c r="AD779" i="39" s="1"/>
  <c r="AC779" i="39" s="1"/>
  <c r="AE707" i="39"/>
  <c r="AD707" i="39" s="1"/>
  <c r="AC707" i="39" s="1"/>
  <c r="AE635" i="39"/>
  <c r="AD635" i="39" s="1"/>
  <c r="AC635" i="39" s="1"/>
  <c r="AE563" i="39"/>
  <c r="AD563" i="39" s="1"/>
  <c r="AC563" i="39" s="1"/>
  <c r="AE878" i="39"/>
  <c r="AE1995" i="39"/>
  <c r="AD1995" i="39" s="1"/>
  <c r="AC1995" i="39" s="1"/>
  <c r="AE941" i="39"/>
  <c r="AD941" i="39" s="1"/>
  <c r="AC941" i="39" s="1"/>
  <c r="AE834" i="39"/>
  <c r="AD834" i="39" s="1"/>
  <c r="AC834" i="39" s="1"/>
  <c r="AD282" i="39"/>
  <c r="AC282" i="39" s="1"/>
  <c r="AD2660" i="39"/>
  <c r="AC2660" i="39" s="1"/>
  <c r="AD1601" i="39"/>
  <c r="AD1077" i="39"/>
  <c r="AC1077" i="39" s="1"/>
  <c r="AD1053" i="39"/>
  <c r="AC1053" i="39" s="1"/>
  <c r="AD909" i="39"/>
  <c r="AC909" i="39" s="1"/>
  <c r="AD885" i="39"/>
  <c r="AC885" i="39" s="1"/>
  <c r="AD753" i="39"/>
  <c r="AC753" i="39" s="1"/>
  <c r="AD609" i="39"/>
  <c r="AC609" i="39" s="1"/>
  <c r="AD561" i="39"/>
  <c r="AC561" i="39" s="1"/>
  <c r="AD454" i="39"/>
  <c r="AD1030" i="39"/>
  <c r="AC1030" i="39" s="1"/>
  <c r="AD2013" i="39"/>
  <c r="AC2013" i="39" s="1"/>
  <c r="AD1977" i="39"/>
  <c r="AC1977" i="39" s="1"/>
  <c r="AD2037" i="39"/>
  <c r="AC2037" i="39" s="1"/>
  <c r="AI5" i="39"/>
  <c r="AJ5" i="39" s="1"/>
  <c r="AK5" i="39" s="1"/>
  <c r="AL5" i="39" s="1"/>
  <c r="AD1961" i="39"/>
  <c r="AC1961" i="39" s="1"/>
  <c r="AD2033" i="39"/>
  <c r="AC2033" i="39" s="1"/>
  <c r="AD2009" i="39"/>
  <c r="AC2009" i="39" s="1"/>
  <c r="AD1983" i="39"/>
  <c r="AC1983" i="39" s="1"/>
  <c r="AD1105" i="39"/>
  <c r="AD889" i="39"/>
  <c r="AC889" i="39" s="1"/>
  <c r="AD466" i="39"/>
  <c r="AD1054" i="39"/>
  <c r="AC1054" i="39" s="1"/>
  <c r="AD3987" i="39"/>
  <c r="AC3987" i="39" s="1"/>
  <c r="AD1566" i="39"/>
  <c r="AC1566" i="39" s="1"/>
  <c r="AD1195" i="39"/>
  <c r="AC1195" i="39" s="1"/>
  <c r="AD921" i="39"/>
  <c r="AC921" i="39" s="1"/>
  <c r="AD705" i="39"/>
  <c r="AC705" i="39" s="1"/>
  <c r="AD270" i="39"/>
  <c r="AC270" i="39" s="1"/>
  <c r="AD264" i="39"/>
  <c r="AC264" i="39" s="1"/>
  <c r="AD252" i="39"/>
  <c r="AC252" i="39" s="1"/>
  <c r="AD204" i="39"/>
  <c r="AC204" i="39" s="1"/>
  <c r="AD186" i="39"/>
  <c r="AC186" i="39" s="1"/>
  <c r="AD162" i="39"/>
  <c r="AC162" i="39" s="1"/>
  <c r="AD156" i="39"/>
  <c r="AC156" i="39" s="1"/>
  <c r="AD144" i="39"/>
  <c r="AC144" i="39" s="1"/>
  <c r="AD132" i="39"/>
  <c r="AC132" i="39" s="1"/>
  <c r="AD96" i="39"/>
  <c r="AC96" i="39" s="1"/>
  <c r="AD84" i="39"/>
  <c r="AC84" i="39" s="1"/>
  <c r="AD78" i="39"/>
  <c r="AC78" i="39" s="1"/>
  <c r="AD48" i="39"/>
  <c r="AC48" i="39" s="1"/>
  <c r="AD6" i="39"/>
  <c r="AC6" i="39" s="1"/>
  <c r="AD3903" i="39"/>
  <c r="AC3903" i="39" s="1"/>
  <c r="AD1560" i="39"/>
  <c r="AC1560" i="39" s="1"/>
  <c r="AD1496" i="39"/>
  <c r="AC1496" i="39" s="1"/>
  <c r="AD457" i="39"/>
  <c r="AD1210" i="39"/>
  <c r="AC1210" i="39" s="1"/>
  <c r="AD1058" i="39"/>
  <c r="AC1058" i="39" s="1"/>
  <c r="AD254" i="39"/>
  <c r="AC254" i="39" s="1"/>
  <c r="AD218" i="39"/>
  <c r="AC218" i="39" s="1"/>
  <c r="AD182" i="39"/>
  <c r="AC182" i="39" s="1"/>
  <c r="AD146" i="39"/>
  <c r="AC146" i="39" s="1"/>
  <c r="AD110" i="39"/>
  <c r="AC110" i="39" s="1"/>
  <c r="AD2934" i="39"/>
  <c r="AD871" i="39"/>
  <c r="AC871" i="39" s="1"/>
  <c r="AD1076" i="39"/>
  <c r="AC1076" i="39" s="1"/>
  <c r="AD932" i="39"/>
  <c r="AC932" i="39" s="1"/>
  <c r="AD3799" i="39"/>
  <c r="AC3799" i="39" s="1"/>
  <c r="AD3583" i="39"/>
  <c r="AC3583" i="39" s="1"/>
  <c r="AD3407" i="39"/>
  <c r="AC3407" i="39" s="1"/>
  <c r="AD2127" i="39"/>
  <c r="AC2127" i="39" s="1"/>
  <c r="AD1049" i="39"/>
  <c r="AC1049" i="39" s="1"/>
  <c r="AD1025" i="39"/>
  <c r="AC1025" i="39" s="1"/>
  <c r="AD953" i="39"/>
  <c r="AC953" i="39" s="1"/>
  <c r="AD665" i="39"/>
  <c r="AC665" i="39" s="1"/>
  <c r="AD617" i="39"/>
  <c r="AC617" i="39" s="1"/>
  <c r="AD569" i="39"/>
  <c r="AC569" i="39" s="1"/>
  <c r="AD521" i="39"/>
  <c r="AC521" i="39" s="1"/>
  <c r="AD1088" i="39"/>
  <c r="AC1088" i="39" s="1"/>
  <c r="AD1500" i="39"/>
  <c r="AC1500" i="39" s="1"/>
  <c r="AD3907" i="39"/>
  <c r="AC3907" i="39" s="1"/>
  <c r="AD3431" i="39"/>
  <c r="AC3431" i="39" s="1"/>
  <c r="AD2680" i="39"/>
  <c r="AC2680" i="39" s="1"/>
  <c r="AD1548" i="39"/>
  <c r="AC1548" i="39" s="1"/>
  <c r="AD2115" i="39"/>
  <c r="AC2115" i="39" s="1"/>
  <c r="AD783" i="39"/>
  <c r="AD1042" i="39"/>
  <c r="AC1042" i="39" s="1"/>
  <c r="AD278" i="39"/>
  <c r="AC278" i="39" s="1"/>
  <c r="AD242" i="39"/>
  <c r="AC242" i="39" s="1"/>
  <c r="AD206" i="39"/>
  <c r="AC206" i="39" s="1"/>
  <c r="AD170" i="39"/>
  <c r="AC170" i="39" s="1"/>
  <c r="AD134" i="39"/>
  <c r="AC134" i="39" s="1"/>
  <c r="AD98" i="39"/>
  <c r="AC98" i="39" s="1"/>
  <c r="AD62" i="39"/>
  <c r="AC62" i="39" s="1"/>
  <c r="AD26" i="39"/>
  <c r="AC26" i="39" s="1"/>
  <c r="AC2712" i="39"/>
  <c r="AD1075" i="39"/>
  <c r="AC1075" i="39" s="1"/>
  <c r="AD775" i="39"/>
  <c r="AC775" i="39" s="1"/>
  <c r="AD703" i="39"/>
  <c r="AD559" i="39"/>
  <c r="AC559" i="39" s="1"/>
  <c r="AD511" i="39"/>
  <c r="AD499" i="39"/>
  <c r="AC499" i="39" s="1"/>
  <c r="AD294" i="39"/>
  <c r="AC294" i="39" s="1"/>
  <c r="AD904" i="39"/>
  <c r="AC904" i="39" s="1"/>
  <c r="AD1860" i="39"/>
  <c r="AD1836" i="39"/>
  <c r="AD1812" i="39"/>
  <c r="AD1788" i="39"/>
  <c r="AD1740" i="39"/>
  <c r="AC1740" i="39" s="1"/>
  <c r="AD1728" i="39"/>
  <c r="AD1716" i="39"/>
  <c r="AD833" i="39"/>
  <c r="AC833" i="39" s="1"/>
  <c r="AD1022" i="39"/>
  <c r="AC1022" i="39" s="1"/>
  <c r="AD1201" i="39"/>
  <c r="AC1201" i="39" s="1"/>
  <c r="AD370" i="39"/>
  <c r="AC370" i="39" s="1"/>
  <c r="AD366" i="39"/>
  <c r="AC366" i="39" s="1"/>
  <c r="AD346" i="39"/>
  <c r="AC346" i="39" s="1"/>
  <c r="AD3787" i="39"/>
  <c r="AC3787" i="39" s="1"/>
  <c r="AD3811" i="39"/>
  <c r="AC3811" i="39" s="1"/>
  <c r="AC2804" i="39"/>
  <c r="AD1061" i="39"/>
  <c r="AC1061" i="39" s="1"/>
  <c r="AD989" i="39"/>
  <c r="AC989" i="39" s="1"/>
  <c r="AD881" i="39"/>
  <c r="AC881" i="39" s="1"/>
  <c r="AD857" i="39"/>
  <c r="AC857" i="39" s="1"/>
  <c r="AD713" i="39"/>
  <c r="AC713" i="39" s="1"/>
  <c r="AD581" i="39"/>
  <c r="AC581" i="39" s="1"/>
  <c r="AD473" i="39"/>
  <c r="AC473" i="39" s="1"/>
  <c r="AD526" i="39"/>
  <c r="AD372" i="39"/>
  <c r="AC372" i="39" s="1"/>
  <c r="AD368" i="39"/>
  <c r="AC368" i="39" s="1"/>
  <c r="AD348" i="39"/>
  <c r="AC348" i="39" s="1"/>
  <c r="AD332" i="39"/>
  <c r="AC332" i="39" s="1"/>
  <c r="AD320" i="39"/>
  <c r="AC320" i="39" s="1"/>
  <c r="AD2946" i="39"/>
  <c r="AD2117" i="39"/>
  <c r="AC2117" i="39" s="1"/>
  <c r="AD2103" i="39"/>
  <c r="AC2103" i="39" s="1"/>
  <c r="AD1034" i="39"/>
  <c r="AC1034" i="39" s="1"/>
  <c r="G27" i="38"/>
  <c r="AD844" i="39"/>
  <c r="AC844" i="39" s="1"/>
  <c r="AD3776" i="39"/>
  <c r="AC3776" i="39" s="1"/>
  <c r="AD1646" i="39"/>
  <c r="AC1646" i="39" s="1"/>
  <c r="AD1532" i="39"/>
  <c r="AC1532" i="39" s="1"/>
  <c r="AD1115" i="39"/>
  <c r="AC1115" i="39" s="1"/>
  <c r="AD1079" i="39"/>
  <c r="AD1043" i="39"/>
  <c r="AD1007" i="39"/>
  <c r="AC1007" i="39" s="1"/>
  <c r="AD971" i="39"/>
  <c r="AD935" i="39"/>
  <c r="AD863" i="39"/>
  <c r="AD827" i="39"/>
  <c r="AC827" i="39" s="1"/>
  <c r="AD755" i="39"/>
  <c r="AC755" i="39" s="1"/>
  <c r="AD683" i="39"/>
  <c r="AC683" i="39" s="1"/>
  <c r="AD611" i="39"/>
  <c r="AC611" i="39" s="1"/>
  <c r="AD539" i="39"/>
  <c r="AC539" i="39" s="1"/>
  <c r="AD866" i="39"/>
  <c r="AC866" i="39" s="1"/>
  <c r="AD394" i="39"/>
  <c r="AC394" i="39" s="1"/>
  <c r="AD386" i="39"/>
  <c r="AC386" i="39" s="1"/>
  <c r="AD362" i="39"/>
  <c r="AC362" i="39" s="1"/>
  <c r="AD334" i="39"/>
  <c r="AC334" i="39" s="1"/>
  <c r="AD330" i="39"/>
  <c r="AC330" i="39" s="1"/>
  <c r="AD250" i="39"/>
  <c r="AC250" i="39" s="1"/>
  <c r="AD244" i="39"/>
  <c r="AC244" i="39" s="1"/>
  <c r="AD226" i="39"/>
  <c r="AC226" i="39" s="1"/>
  <c r="AD202" i="39"/>
  <c r="AC202" i="39" s="1"/>
  <c r="AD196" i="39"/>
  <c r="AC196" i="39" s="1"/>
  <c r="AD184" i="39"/>
  <c r="AC184" i="39" s="1"/>
  <c r="AD178" i="39"/>
  <c r="AC178" i="39" s="1"/>
  <c r="AD130" i="39"/>
  <c r="AC130" i="39" s="1"/>
  <c r="AD112" i="39"/>
  <c r="AC112" i="39" s="1"/>
  <c r="AD94" i="39"/>
  <c r="AC94" i="39" s="1"/>
  <c r="AD88" i="39"/>
  <c r="AC88" i="39" s="1"/>
  <c r="AD76" i="39"/>
  <c r="AC76" i="39" s="1"/>
  <c r="AD70" i="39"/>
  <c r="AC70" i="39" s="1"/>
  <c r="AD34" i="39"/>
  <c r="AC34" i="39" s="1"/>
  <c r="AD28" i="39"/>
  <c r="AC28" i="39" s="1"/>
  <c r="AD22" i="39"/>
  <c r="AC22" i="39" s="1"/>
  <c r="AD1016" i="39"/>
  <c r="AC1016" i="39" s="1"/>
  <c r="AD3855" i="39"/>
  <c r="AC3855" i="39" s="1"/>
  <c r="AD3782" i="39"/>
  <c r="AC3782" i="39" s="1"/>
  <c r="AD2728" i="39"/>
  <c r="AC2728" i="39" s="1"/>
  <c r="AD1632" i="39"/>
  <c r="AC1632" i="39" s="1"/>
  <c r="AD1622" i="39"/>
  <c r="AC1622" i="39" s="1"/>
  <c r="AD1113" i="39"/>
  <c r="AC1113" i="39" s="1"/>
  <c r="AD1017" i="39"/>
  <c r="AC1017" i="39" s="1"/>
  <c r="AD1005" i="39"/>
  <c r="AC1005" i="39" s="1"/>
  <c r="AD981" i="39"/>
  <c r="AC981" i="39" s="1"/>
  <c r="AD717" i="39"/>
  <c r="AC717" i="39" s="1"/>
  <c r="AD525" i="39"/>
  <c r="AC525" i="39" s="1"/>
  <c r="AD1078" i="39"/>
  <c r="AC1078" i="39" s="1"/>
  <c r="AD956" i="39"/>
  <c r="AC956" i="39" s="1"/>
  <c r="AD187" i="39"/>
  <c r="AC187" i="39" s="1"/>
  <c r="AD151" i="39"/>
  <c r="AD964" i="39"/>
  <c r="AC964" i="39" s="1"/>
  <c r="AD3999" i="39"/>
  <c r="AC3999" i="39" s="1"/>
  <c r="AD3764" i="39"/>
  <c r="AC3764" i="39" s="1"/>
  <c r="AD2871" i="39"/>
  <c r="AC2871" i="39" s="1"/>
  <c r="AD2684" i="39"/>
  <c r="AC2684" i="39" s="1"/>
  <c r="AD1578" i="39"/>
  <c r="AC1578" i="39" s="1"/>
  <c r="AD1568" i="39"/>
  <c r="AC1568" i="39" s="1"/>
  <c r="AD931" i="39"/>
  <c r="AC931" i="39" s="1"/>
  <c r="AD998" i="39"/>
  <c r="AC998" i="39" s="1"/>
  <c r="AD478" i="39"/>
  <c r="G33" i="38"/>
  <c r="AD898" i="39"/>
  <c r="AC898" i="39" s="1"/>
  <c r="AD308" i="39"/>
  <c r="AC308" i="39" s="1"/>
  <c r="AD290" i="39"/>
  <c r="AC290" i="39" s="1"/>
  <c r="AD266" i="39"/>
  <c r="AC266" i="39" s="1"/>
  <c r="AD230" i="39"/>
  <c r="AC230" i="39" s="1"/>
  <c r="AD194" i="39"/>
  <c r="AC194" i="39" s="1"/>
  <c r="AD158" i="39"/>
  <c r="AC158" i="39" s="1"/>
  <c r="AD122" i="39"/>
  <c r="AC122" i="39" s="1"/>
  <c r="AD86" i="39"/>
  <c r="AC86" i="39" s="1"/>
  <c r="AD50" i="39"/>
  <c r="AC50" i="39" s="1"/>
  <c r="AD14" i="39"/>
  <c r="AC14" i="39" s="1"/>
  <c r="AD896" i="39"/>
  <c r="AC896" i="39" s="1"/>
  <c r="AD2614" i="39"/>
  <c r="AC2614" i="39" s="1"/>
  <c r="K58" i="38"/>
  <c r="K46" i="38"/>
  <c r="K34" i="38"/>
  <c r="K22" i="38"/>
  <c r="K20" i="38"/>
  <c r="AD1949" i="39"/>
  <c r="AC1949" i="39" s="1"/>
  <c r="K59" i="38"/>
  <c r="K38" i="38"/>
  <c r="K55" i="38"/>
  <c r="K37" i="38"/>
  <c r="K19" i="38"/>
  <c r="AD1997" i="39"/>
  <c r="AC1997" i="39" s="1"/>
  <c r="K23" i="38"/>
  <c r="K27" i="38"/>
  <c r="K53" i="38"/>
  <c r="K60" i="38"/>
  <c r="AD215" i="39"/>
  <c r="AD155" i="39"/>
  <c r="K24" i="38"/>
  <c r="K18" i="38"/>
  <c r="K41" i="38"/>
  <c r="K50" i="38"/>
  <c r="K47" i="38"/>
  <c r="K33" i="38"/>
  <c r="K52" i="38"/>
  <c r="K40" i="38"/>
  <c r="K28" i="38"/>
  <c r="K16" i="38"/>
  <c r="K49" i="38"/>
  <c r="K31" i="38"/>
  <c r="K44" i="38"/>
  <c r="K17" i="38"/>
  <c r="K21" i="38"/>
  <c r="K29" i="38"/>
  <c r="K54" i="38"/>
  <c r="K32" i="38"/>
  <c r="K56" i="38"/>
  <c r="K42" i="38"/>
  <c r="K26" i="38"/>
  <c r="K30" i="38"/>
  <c r="K45" i="38"/>
  <c r="K61" i="38"/>
  <c r="K43" i="38"/>
  <c r="K25" i="38"/>
  <c r="AD1953" i="39"/>
  <c r="AC1953" i="39" s="1"/>
  <c r="K62" i="38"/>
  <c r="K51" i="38"/>
  <c r="K35" i="38"/>
  <c r="K48" i="38"/>
  <c r="K39" i="38"/>
  <c r="K57" i="38"/>
  <c r="K36" i="38"/>
  <c r="G63" i="38"/>
  <c r="K63" i="38"/>
  <c r="G39" i="38"/>
  <c r="AP18" i="38"/>
  <c r="AQ18" i="38" s="1"/>
  <c r="AN8" i="38"/>
  <c r="AK8" i="38"/>
  <c r="AK7" i="38" s="1"/>
  <c r="AX9" i="38"/>
  <c r="AY9" i="38" s="1"/>
  <c r="P8" i="38"/>
  <c r="M8" i="38"/>
  <c r="X8" i="38"/>
  <c r="U8" i="38"/>
  <c r="G38" i="38"/>
  <c r="G32" i="38"/>
  <c r="AF8" i="38"/>
  <c r="AP54" i="38"/>
  <c r="AQ54" i="38" s="1"/>
  <c r="AH54" i="38"/>
  <c r="AI54" i="38" s="1"/>
  <c r="BN45" i="38"/>
  <c r="BO45" i="38" s="1"/>
  <c r="AD74" i="39"/>
  <c r="AC74" i="39" s="1"/>
  <c r="AD38" i="39"/>
  <c r="AC38" i="39" s="1"/>
  <c r="AD1596" i="39"/>
  <c r="AC1596" i="39" s="1"/>
  <c r="AD1091" i="39"/>
  <c r="AD1055" i="39"/>
  <c r="AD1019" i="39"/>
  <c r="AC1019" i="39" s="1"/>
  <c r="AD983" i="39"/>
  <c r="AC983" i="39" s="1"/>
  <c r="AD911" i="39"/>
  <c r="AC911" i="39" s="1"/>
  <c r="AD875" i="39"/>
  <c r="AD490" i="39"/>
  <c r="AD376" i="39"/>
  <c r="AC376" i="39" s="1"/>
  <c r="AD328" i="39"/>
  <c r="AC328" i="39" s="1"/>
  <c r="AD307" i="39"/>
  <c r="AC307" i="39" s="1"/>
  <c r="AD1120" i="39"/>
  <c r="AC1120" i="39" s="1"/>
  <c r="AD276" i="39"/>
  <c r="AC276" i="39" s="1"/>
  <c r="AD258" i="39"/>
  <c r="AC258" i="39" s="1"/>
  <c r="AD246" i="39"/>
  <c r="AC246" i="39" s="1"/>
  <c r="AD234" i="39"/>
  <c r="AC234" i="39" s="1"/>
  <c r="AD228" i="39"/>
  <c r="AC228" i="39" s="1"/>
  <c r="AD216" i="39"/>
  <c r="AC216" i="39" s="1"/>
  <c r="AD210" i="39"/>
  <c r="AC210" i="39" s="1"/>
  <c r="AD168" i="39"/>
  <c r="AC168" i="39" s="1"/>
  <c r="AD150" i="39"/>
  <c r="AC150" i="39" s="1"/>
  <c r="AD120" i="39"/>
  <c r="AC120" i="39" s="1"/>
  <c r="AD102" i="39"/>
  <c r="AC102" i="39" s="1"/>
  <c r="AD66" i="39"/>
  <c r="AC66" i="39" s="1"/>
  <c r="AD60" i="39"/>
  <c r="AC60" i="39" s="1"/>
  <c r="AD54" i="39"/>
  <c r="AC54" i="39" s="1"/>
  <c r="AD36" i="39"/>
  <c r="AC36" i="39" s="1"/>
  <c r="AD3651" i="39"/>
  <c r="AD2761" i="39"/>
  <c r="AC2761" i="39" s="1"/>
  <c r="G20" i="38"/>
  <c r="G60" i="38"/>
  <c r="AD1897" i="39"/>
  <c r="AC1897" i="39" s="1"/>
  <c r="AD1993" i="39"/>
  <c r="AC1993" i="39" s="1"/>
  <c r="AD876" i="39"/>
  <c r="AD291" i="39"/>
  <c r="AD255" i="39"/>
  <c r="AC255" i="39" s="1"/>
  <c r="AD231" i="39"/>
  <c r="AC231" i="39" s="1"/>
  <c r="AD219" i="39"/>
  <c r="AD201" i="39"/>
  <c r="AD195" i="39"/>
  <c r="AD99" i="39"/>
  <c r="AD39" i="39"/>
  <c r="AC39" i="39" s="1"/>
  <c r="AD33" i="39"/>
  <c r="AC33" i="39" s="1"/>
  <c r="AD9" i="39"/>
  <c r="AD1565" i="39"/>
  <c r="AD845" i="39"/>
  <c r="AC845" i="39" s="1"/>
  <c r="AD1106" i="39"/>
  <c r="AC1106" i="39" s="1"/>
  <c r="AD988" i="39"/>
  <c r="AC988" i="39" s="1"/>
  <c r="J7" i="40"/>
  <c r="K7" i="40"/>
  <c r="AD2495" i="39"/>
  <c r="AD1071" i="39"/>
  <c r="AC1071" i="39" s="1"/>
  <c r="AD795" i="39"/>
  <c r="AD699" i="39"/>
  <c r="AD687" i="39"/>
  <c r="AC687" i="39" s="1"/>
  <c r="AD651" i="39"/>
  <c r="AC651" i="39" s="1"/>
  <c r="AD603" i="39"/>
  <c r="AC603" i="39" s="1"/>
  <c r="AD555" i="39"/>
  <c r="AD543" i="39"/>
  <c r="G26" i="38"/>
  <c r="AD1985" i="39"/>
  <c r="AC1985" i="39" s="1"/>
  <c r="AI8" i="39"/>
  <c r="AJ8" i="39" s="1"/>
  <c r="AK8" i="39" s="1"/>
  <c r="AL8" i="39" s="1"/>
  <c r="AD3593" i="39"/>
  <c r="AC3593" i="39" s="1"/>
  <c r="AD3581" i="39"/>
  <c r="AC3581" i="39" s="1"/>
  <c r="AD3395" i="39"/>
  <c r="AC3395" i="39" s="1"/>
  <c r="AD3206" i="39"/>
  <c r="AC3206" i="39" s="1"/>
  <c r="AD2618" i="39"/>
  <c r="AC2618" i="39" s="1"/>
  <c r="AD2244" i="39"/>
  <c r="AC2576" i="39"/>
  <c r="AD1512" i="39"/>
  <c r="AC1512" i="39" s="1"/>
  <c r="AD1610" i="39"/>
  <c r="AC1610" i="39" s="1"/>
  <c r="AD1502" i="39"/>
  <c r="AC1502" i="39" s="1"/>
  <c r="AD1029" i="39"/>
  <c r="AC1029" i="39" s="1"/>
  <c r="AD993" i="39"/>
  <c r="AC993" i="39" s="1"/>
  <c r="AD945" i="39"/>
  <c r="AC945" i="39" s="1"/>
  <c r="AD873" i="39"/>
  <c r="AC873" i="39" s="1"/>
  <c r="AD777" i="39"/>
  <c r="AC777" i="39" s="1"/>
  <c r="AD741" i="39"/>
  <c r="AC741" i="39" s="1"/>
  <c r="AD681" i="39"/>
  <c r="AC681" i="39" s="1"/>
  <c r="AD645" i="39"/>
  <c r="AC645" i="39" s="1"/>
  <c r="AD573" i="39"/>
  <c r="AC573" i="39" s="1"/>
  <c r="AD501" i="39"/>
  <c r="AC501" i="39" s="1"/>
  <c r="AD477" i="39"/>
  <c r="AC477" i="39" s="1"/>
  <c r="AD1010" i="39"/>
  <c r="AC1010" i="39" s="1"/>
  <c r="AD1092" i="39"/>
  <c r="AC1092" i="39" s="1"/>
  <c r="AD910" i="39"/>
  <c r="AC910" i="39" s="1"/>
  <c r="AD384" i="39"/>
  <c r="AC384" i="39" s="1"/>
  <c r="AD360" i="39"/>
  <c r="AC360" i="39" s="1"/>
  <c r="AD344" i="39"/>
  <c r="AC344" i="39" s="1"/>
  <c r="AD324" i="39"/>
  <c r="AC324" i="39" s="1"/>
  <c r="AD316" i="39"/>
  <c r="AC316" i="39" s="1"/>
  <c r="R54" i="38"/>
  <c r="S54" i="38" s="1"/>
  <c r="G13" i="38"/>
  <c r="AD133" i="39"/>
  <c r="AD3321" i="39"/>
  <c r="AC3321" i="39" s="1"/>
  <c r="AD3004" i="39"/>
  <c r="AC3004" i="39" s="1"/>
  <c r="AD2328" i="39"/>
  <c r="AC2328" i="39" s="1"/>
  <c r="AD1023" i="39"/>
  <c r="AD987" i="39"/>
  <c r="G48" i="38"/>
  <c r="AD934" i="39"/>
  <c r="AC934" i="39" s="1"/>
  <c r="AD820" i="39"/>
  <c r="AC820" i="39" s="1"/>
  <c r="AD1124" i="39"/>
  <c r="AC1124" i="39" s="1"/>
  <c r="AD980" i="39"/>
  <c r="AC980" i="39" s="1"/>
  <c r="AD303" i="39"/>
  <c r="AD135" i="39"/>
  <c r="AC135" i="39" s="1"/>
  <c r="AD1072" i="39"/>
  <c r="AC1072" i="39" s="1"/>
  <c r="AD1048" i="39"/>
  <c r="AC1048" i="39" s="1"/>
  <c r="AD1024" i="39"/>
  <c r="AC1024" i="39" s="1"/>
  <c r="AD3178" i="39"/>
  <c r="AC3178" i="39" s="1"/>
  <c r="AX56" i="38"/>
  <c r="AY56" i="38" s="1"/>
  <c r="G54" i="38"/>
  <c r="AP42" i="38"/>
  <c r="AQ42" i="38" s="1"/>
  <c r="AH18" i="38"/>
  <c r="AI18" i="38" s="1"/>
  <c r="AX12" i="38"/>
  <c r="AY12" i="38" s="1"/>
  <c r="AD1586" i="39"/>
  <c r="AC1586" i="39" s="1"/>
  <c r="AD979" i="39"/>
  <c r="AC979" i="39" s="1"/>
  <c r="AD811" i="39"/>
  <c r="AD727" i="39"/>
  <c r="AD667" i="39"/>
  <c r="AC667" i="39" s="1"/>
  <c r="AD77" i="39"/>
  <c r="AC77" i="39" s="1"/>
  <c r="AD71" i="39"/>
  <c r="AD65" i="39"/>
  <c r="AD59" i="39"/>
  <c r="AC59" i="39" s="1"/>
  <c r="AD838" i="39"/>
  <c r="AC838" i="39" s="1"/>
  <c r="AD306" i="39"/>
  <c r="AC306" i="39" s="1"/>
  <c r="AD240" i="39"/>
  <c r="AC240" i="39" s="1"/>
  <c r="AD222" i="39"/>
  <c r="AC222" i="39" s="1"/>
  <c r="AD198" i="39"/>
  <c r="AC198" i="39" s="1"/>
  <c r="AD192" i="39"/>
  <c r="AC192" i="39" s="1"/>
  <c r="AD180" i="39"/>
  <c r="AC180" i="39" s="1"/>
  <c r="AD174" i="39"/>
  <c r="AC174" i="39" s="1"/>
  <c r="AD138" i="39"/>
  <c r="AC138" i="39" s="1"/>
  <c r="AD126" i="39"/>
  <c r="AC126" i="39" s="1"/>
  <c r="AD108" i="39"/>
  <c r="AC108" i="39" s="1"/>
  <c r="AD90" i="39"/>
  <c r="AC90" i="39" s="1"/>
  <c r="AD72" i="39"/>
  <c r="AC72" i="39" s="1"/>
  <c r="AD42" i="39"/>
  <c r="AC42" i="39" s="1"/>
  <c r="AD30" i="39"/>
  <c r="AC30" i="39" s="1"/>
  <c r="AD24" i="39"/>
  <c r="AC24" i="39" s="1"/>
  <c r="AD18" i="39"/>
  <c r="AC18" i="39" s="1"/>
  <c r="AD3835" i="39"/>
  <c r="AC3835" i="39" s="1"/>
  <c r="AD3191" i="39"/>
  <c r="AC3191" i="39" s="1"/>
  <c r="AD2821" i="39"/>
  <c r="AD2809" i="39"/>
  <c r="AD2797" i="39"/>
  <c r="AD2773" i="39"/>
  <c r="AC2773" i="39" s="1"/>
  <c r="AD2701" i="39"/>
  <c r="AC2701" i="39" s="1"/>
  <c r="AD2641" i="39"/>
  <c r="AC2641" i="39" s="1"/>
  <c r="AD2605" i="39"/>
  <c r="AD805" i="39"/>
  <c r="AC805" i="39" s="1"/>
  <c r="AD721" i="39"/>
  <c r="AC721" i="39" s="1"/>
  <c r="AD661" i="39"/>
  <c r="AC661" i="39" s="1"/>
  <c r="AD577" i="39"/>
  <c r="AD493" i="39"/>
  <c r="AD469" i="39"/>
  <c r="AC469" i="39" s="1"/>
  <c r="AD1118" i="39"/>
  <c r="AC1118" i="39" s="1"/>
  <c r="AD283" i="39"/>
  <c r="AC283" i="39" s="1"/>
  <c r="AD253" i="39"/>
  <c r="AC253" i="39" s="1"/>
  <c r="AD211" i="39"/>
  <c r="AD193" i="39"/>
  <c r="AD91" i="39"/>
  <c r="AD25" i="39"/>
  <c r="AD7" i="39"/>
  <c r="AC7" i="39" s="1"/>
  <c r="AD939" i="39"/>
  <c r="AC939" i="39" s="1"/>
  <c r="AD3766" i="39"/>
  <c r="AC3766" i="39" s="1"/>
  <c r="AD3589" i="39"/>
  <c r="AC3589" i="39" s="1"/>
  <c r="AD1692" i="39"/>
  <c r="AC1692" i="39" s="1"/>
  <c r="AD1668" i="39"/>
  <c r="AD279" i="39"/>
  <c r="AC279" i="39" s="1"/>
  <c r="AD751" i="39"/>
  <c r="AD715" i="39"/>
  <c r="AC715" i="39" s="1"/>
  <c r="AD607" i="39"/>
  <c r="AC607" i="39" s="1"/>
  <c r="AD571" i="39"/>
  <c r="AC571" i="39" s="1"/>
  <c r="AD475" i="39"/>
  <c r="AC475" i="39" s="1"/>
  <c r="AD463" i="39"/>
  <c r="AD451" i="39"/>
  <c r="AD1883" i="39"/>
  <c r="AC1883" i="39" s="1"/>
  <c r="AD3620" i="39"/>
  <c r="AC3620" i="39" s="1"/>
  <c r="AD3803" i="39"/>
  <c r="AC3803" i="39" s="1"/>
  <c r="AD3635" i="39"/>
  <c r="AD3322" i="39"/>
  <c r="AD2819" i="39"/>
  <c r="AD1644" i="39"/>
  <c r="AC1644" i="39" s="1"/>
  <c r="AD781" i="39"/>
  <c r="AC781" i="39" s="1"/>
  <c r="AD769" i="39"/>
  <c r="AD685" i="39"/>
  <c r="AD673" i="39"/>
  <c r="AD637" i="39"/>
  <c r="AC637" i="39" s="1"/>
  <c r="AD625" i="39"/>
  <c r="AC625" i="39" s="1"/>
  <c r="AD541" i="39"/>
  <c r="AC541" i="39" s="1"/>
  <c r="AD529" i="39"/>
  <c r="AD517" i="39"/>
  <c r="AD505" i="39"/>
  <c r="AD396" i="39"/>
  <c r="AC396" i="39" s="1"/>
  <c r="AD388" i="39"/>
  <c r="AC388" i="39" s="1"/>
  <c r="AD340" i="39"/>
  <c r="AC340" i="39" s="1"/>
  <c r="AD336" i="39"/>
  <c r="AC336" i="39" s="1"/>
  <c r="AD203" i="39"/>
  <c r="AD101" i="39"/>
  <c r="AD41" i="39"/>
  <c r="AC41" i="39" s="1"/>
  <c r="AD1100" i="39"/>
  <c r="AC1100" i="39" s="1"/>
  <c r="AD884" i="39"/>
  <c r="AC884" i="39" s="1"/>
  <c r="AD295" i="39"/>
  <c r="AC295" i="39" s="1"/>
  <c r="AD169" i="39"/>
  <c r="AC169" i="39" s="1"/>
  <c r="AD163" i="39"/>
  <c r="AC163" i="39" s="1"/>
  <c r="AD139" i="39"/>
  <c r="AD103" i="39"/>
  <c r="AC103" i="39" s="1"/>
  <c r="AD49" i="39"/>
  <c r="AD43" i="39"/>
  <c r="AC43" i="39" s="1"/>
  <c r="AD13" i="39"/>
  <c r="AC13" i="39" s="1"/>
  <c r="AD2005" i="39"/>
  <c r="AC2005" i="39" s="1"/>
  <c r="AD3358" i="39"/>
  <c r="AD3108" i="39"/>
  <c r="AD3383" i="39"/>
  <c r="AC3383" i="39" s="1"/>
  <c r="AD3532" i="39"/>
  <c r="AC3532" i="39" s="1"/>
  <c r="AD3426" i="39"/>
  <c r="AC3426" i="39" s="1"/>
  <c r="AD2400" i="39"/>
  <c r="AC2400" i="39" s="1"/>
  <c r="AD1904" i="39"/>
  <c r="AD1006" i="39"/>
  <c r="AC1006" i="39" s="1"/>
  <c r="AD957" i="39"/>
  <c r="AC957" i="39" s="1"/>
  <c r="AD886" i="39"/>
  <c r="AC886" i="39" s="1"/>
  <c r="AD382" i="39"/>
  <c r="AC382" i="39" s="1"/>
  <c r="AD374" i="39"/>
  <c r="AC374" i="39" s="1"/>
  <c r="AD358" i="39"/>
  <c r="AC358" i="39" s="1"/>
  <c r="AD354" i="39"/>
  <c r="AC354" i="39" s="1"/>
  <c r="AD350" i="39"/>
  <c r="AC350" i="39" s="1"/>
  <c r="AD338" i="39"/>
  <c r="AC338" i="39" s="1"/>
  <c r="AD322" i="39"/>
  <c r="AC322" i="39" s="1"/>
  <c r="AD286" i="39"/>
  <c r="AC286" i="39" s="1"/>
  <c r="AD262" i="39"/>
  <c r="AC262" i="39" s="1"/>
  <c r="AD238" i="39"/>
  <c r="AC238" i="39" s="1"/>
  <c r="AD232" i="39"/>
  <c r="AC232" i="39" s="1"/>
  <c r="AD220" i="39"/>
  <c r="AC220" i="39" s="1"/>
  <c r="AD214" i="39"/>
  <c r="AC214" i="39" s="1"/>
  <c r="AD172" i="39"/>
  <c r="AC172" i="39" s="1"/>
  <c r="AD154" i="39"/>
  <c r="AC154" i="39" s="1"/>
  <c r="AD124" i="39"/>
  <c r="AC124" i="39" s="1"/>
  <c r="AD118" i="39"/>
  <c r="AC118" i="39" s="1"/>
  <c r="AD106" i="39"/>
  <c r="AC106" i="39" s="1"/>
  <c r="AD64" i="39"/>
  <c r="AC64" i="39" s="1"/>
  <c r="AD58" i="39"/>
  <c r="AC58" i="39" s="1"/>
  <c r="AD46" i="39"/>
  <c r="AC46" i="39" s="1"/>
  <c r="AD40" i="39"/>
  <c r="AC40" i="39" s="1"/>
  <c r="AD16" i="39"/>
  <c r="AC16" i="39" s="1"/>
  <c r="AD10" i="39"/>
  <c r="AC10" i="39" s="1"/>
  <c r="AD2035" i="39"/>
  <c r="AC2035" i="39" s="1"/>
  <c r="BA7" i="38"/>
  <c r="BB7" i="38"/>
  <c r="AZ7" i="38"/>
  <c r="J6" i="40"/>
  <c r="K6" i="40"/>
  <c r="BF24" i="38"/>
  <c r="BG24" i="38" s="1"/>
  <c r="K5" i="40"/>
  <c r="Q8" i="38" s="1"/>
  <c r="Q7" i="38" s="1"/>
  <c r="N8" i="38"/>
  <c r="N7" i="38" s="1"/>
  <c r="R18" i="38"/>
  <c r="S18" i="38" s="1"/>
  <c r="R24" i="38"/>
  <c r="S24" i="38" s="1"/>
  <c r="AD8" i="38"/>
  <c r="AG8" i="38"/>
  <c r="AG7" i="38" s="1"/>
  <c r="BN9" i="38"/>
  <c r="BO9" i="38" s="1"/>
  <c r="BF48" i="38"/>
  <c r="BG48" i="38" s="1"/>
  <c r="AH36" i="38"/>
  <c r="AI36" i="38" s="1"/>
  <c r="AX36" i="38"/>
  <c r="AY36" i="38" s="1"/>
  <c r="Z18" i="38"/>
  <c r="AA18" i="38" s="1"/>
  <c r="Z56" i="38"/>
  <c r="AA56" i="38" s="1"/>
  <c r="BN63" i="38"/>
  <c r="BO63" i="38" s="1"/>
  <c r="R36" i="38"/>
  <c r="R48" i="38"/>
  <c r="S48" i="38" s="1"/>
  <c r="AH42" i="38"/>
  <c r="AI42" i="38" s="1"/>
  <c r="BN56" i="38"/>
  <c r="BO56" i="38" s="1"/>
  <c r="AX30" i="38"/>
  <c r="AY30" i="38" s="1"/>
  <c r="BN15" i="38"/>
  <c r="BO15" i="38" s="1"/>
  <c r="AD3840" i="39"/>
  <c r="AC3840" i="39" s="1"/>
  <c r="AD4004" i="39"/>
  <c r="AD3494" i="39"/>
  <c r="AD3564" i="39"/>
  <c r="AC3564" i="39" s="1"/>
  <c r="AD3168" i="39"/>
  <c r="AC3168" i="39" s="1"/>
  <c r="AD2597" i="39"/>
  <c r="AC2597" i="39" s="1"/>
  <c r="AD3125" i="39"/>
  <c r="AC3125" i="39" s="1"/>
  <c r="AD3102" i="39"/>
  <c r="AD3137" i="39"/>
  <c r="AD2284" i="39"/>
  <c r="AC2284" i="39" s="1"/>
  <c r="AD1680" i="39"/>
  <c r="AC1680" i="39" s="1"/>
  <c r="AD1656" i="39"/>
  <c r="AC1656" i="39" s="1"/>
  <c r="AD1642" i="39"/>
  <c r="AD2050" i="39"/>
  <c r="AD1068" i="39"/>
  <c r="AC1068" i="39" s="1"/>
  <c r="AD1081" i="39"/>
  <c r="AC1081" i="39" s="1"/>
  <c r="AD1009" i="39"/>
  <c r="AC1009" i="39" s="1"/>
  <c r="AD937" i="39"/>
  <c r="AC937" i="39" s="1"/>
  <c r="AD865" i="39"/>
  <c r="AD853" i="39"/>
  <c r="AD829" i="39"/>
  <c r="AC829" i="39" s="1"/>
  <c r="AD817" i="39"/>
  <c r="AC817" i="39" s="1"/>
  <c r="AD305" i="39"/>
  <c r="AC305" i="39" s="1"/>
  <c r="AD125" i="39"/>
  <c r="AD119" i="39"/>
  <c r="AD83" i="39"/>
  <c r="AC83" i="39" s="1"/>
  <c r="AD2638" i="39"/>
  <c r="AC2638" i="39" s="1"/>
  <c r="BN18" i="38"/>
  <c r="BO18" i="38" s="1"/>
  <c r="Z26" i="38"/>
  <c r="AA26" i="38" s="1"/>
  <c r="AD996" i="39"/>
  <c r="BN24" i="38"/>
  <c r="BO24" i="38" s="1"/>
  <c r="AD1000" i="39"/>
  <c r="AC1000" i="39" s="1"/>
  <c r="AD2029" i="39"/>
  <c r="AC2029" i="39" s="1"/>
  <c r="AD2017" i="39"/>
  <c r="AC2017" i="39" s="1"/>
  <c r="AD2041" i="39"/>
  <c r="AC2041" i="39" s="1"/>
  <c r="AD2586" i="39"/>
  <c r="AD1690" i="39"/>
  <c r="AD2034" i="39"/>
  <c r="AC2034" i="39" s="1"/>
  <c r="AD2022" i="39"/>
  <c r="AC2022" i="39" s="1"/>
  <c r="AD2010" i="39"/>
  <c r="AC2010" i="39" s="1"/>
  <c r="AD1998" i="39"/>
  <c r="AD1986" i="39"/>
  <c r="AD1974" i="39"/>
  <c r="AD1962" i="39"/>
  <c r="AC1962" i="39" s="1"/>
  <c r="AD1950" i="39"/>
  <c r="AC1950" i="39" s="1"/>
  <c r="AD859" i="39"/>
  <c r="AC859" i="39" s="1"/>
  <c r="AD847" i="39"/>
  <c r="AC847" i="39" s="1"/>
  <c r="AD835" i="39"/>
  <c r="AD823" i="39"/>
  <c r="AD1442" i="39"/>
  <c r="AC1442" i="39" s="1"/>
  <c r="AD1370" i="39"/>
  <c r="AC1370" i="39" s="1"/>
  <c r="AD1298" i="39"/>
  <c r="AC1298" i="39" s="1"/>
  <c r="AP30" i="38"/>
  <c r="AQ30" i="38" s="1"/>
  <c r="AD1909" i="39"/>
  <c r="AC1909" i="39" s="1"/>
  <c r="AD3879" i="39"/>
  <c r="AC3879" i="39" s="1"/>
  <c r="AD3873" i="39"/>
  <c r="AC3873" i="39" s="1"/>
  <c r="AD3612" i="39"/>
  <c r="AC3612" i="39" s="1"/>
  <c r="AD3588" i="39"/>
  <c r="AD3675" i="39"/>
  <c r="AD3621" i="39"/>
  <c r="AC3621" i="39" s="1"/>
  <c r="AD3579" i="39"/>
  <c r="AC3579" i="39" s="1"/>
  <c r="AD3543" i="39"/>
  <c r="AC3543" i="39" s="1"/>
  <c r="AD3371" i="39"/>
  <c r="AC3371" i="39" s="1"/>
  <c r="AD2807" i="39"/>
  <c r="AD2567" i="39"/>
  <c r="AD2555" i="39"/>
  <c r="AC2555" i="39" s="1"/>
  <c r="AD2543" i="39"/>
  <c r="AD3213" i="39"/>
  <c r="AC3213" i="39" s="1"/>
  <c r="AD2692" i="39"/>
  <c r="AC2692" i="39" s="1"/>
  <c r="AD2133" i="39"/>
  <c r="AD2878" i="39"/>
  <c r="AD1876" i="39"/>
  <c r="AD1852" i="39"/>
  <c r="AC1852" i="39" s="1"/>
  <c r="AD1828" i="39"/>
  <c r="AC1828" i="39" s="1"/>
  <c r="AD1804" i="39"/>
  <c r="AC1804" i="39" s="1"/>
  <c r="AD1756" i="39"/>
  <c r="AD1808" i="39"/>
  <c r="AC1808" i="39" s="1"/>
  <c r="AD819" i="39"/>
  <c r="AC819" i="39" s="1"/>
  <c r="AD675" i="39"/>
  <c r="AC675" i="39" s="1"/>
  <c r="Z9" i="38"/>
  <c r="AA9" i="38" s="1"/>
  <c r="AD272" i="39"/>
  <c r="AC272" i="39" s="1"/>
  <c r="AD236" i="39"/>
  <c r="AC236" i="39" s="1"/>
  <c r="AD200" i="39"/>
  <c r="AC200" i="39" s="1"/>
  <c r="AD164" i="39"/>
  <c r="AC164" i="39" s="1"/>
  <c r="AD128" i="39"/>
  <c r="AC128" i="39" s="1"/>
  <c r="AD92" i="39"/>
  <c r="AC92" i="39" s="1"/>
  <c r="AD56" i="39"/>
  <c r="AC56" i="39" s="1"/>
  <c r="AD20" i="39"/>
  <c r="AC20" i="39" s="1"/>
  <c r="BF60" i="38"/>
  <c r="BG60" i="38" s="1"/>
  <c r="BF36" i="38"/>
  <c r="BG36" i="38" s="1"/>
  <c r="AH30" i="38"/>
  <c r="AI30" i="38" s="1"/>
  <c r="G24" i="38"/>
  <c r="AP12" i="38"/>
  <c r="AQ12" i="38" s="1"/>
  <c r="AD928" i="39"/>
  <c r="AC928" i="39" s="1"/>
  <c r="BN42" i="38"/>
  <c r="BO42" i="38" s="1"/>
  <c r="AD2725" i="39"/>
  <c r="AD3970" i="39"/>
  <c r="AD3895" i="39"/>
  <c r="AC3895" i="39" s="1"/>
  <c r="AD3793" i="39"/>
  <c r="AC3793" i="39" s="1"/>
  <c r="AD3729" i="39"/>
  <c r="AD3553" i="39"/>
  <c r="AD3541" i="39"/>
  <c r="AD2909" i="39"/>
  <c r="AD3153" i="39"/>
  <c r="AC3153" i="39" s="1"/>
  <c r="AD2853" i="39"/>
  <c r="AC2853" i="39" s="1"/>
  <c r="AD2769" i="39"/>
  <c r="AC2769" i="39" s="1"/>
  <c r="AD2541" i="39"/>
  <c r="AD3057" i="39"/>
  <c r="AD3033" i="39"/>
  <c r="AD3113" i="39"/>
  <c r="AC3113" i="39" s="1"/>
  <c r="AD2732" i="39"/>
  <c r="AC2732" i="39" s="1"/>
  <c r="AD2472" i="39"/>
  <c r="AD1544" i="39"/>
  <c r="AC1544" i="39" s="1"/>
  <c r="AD1241" i="39"/>
  <c r="AC1241" i="39" s="1"/>
  <c r="AD1177" i="39"/>
  <c r="AC1177" i="39" s="1"/>
  <c r="AD1183" i="39"/>
  <c r="AC1183" i="39" s="1"/>
  <c r="AD793" i="39"/>
  <c r="AD757" i="39"/>
  <c r="AD745" i="39"/>
  <c r="AC745" i="39" s="1"/>
  <c r="AD697" i="39"/>
  <c r="AC697" i="39" s="1"/>
  <c r="AD649" i="39"/>
  <c r="AC649" i="39" s="1"/>
  <c r="AD613" i="39"/>
  <c r="AD601" i="39"/>
  <c r="AD553" i="39"/>
  <c r="AC553" i="39" s="1"/>
  <c r="AX62" i="38"/>
  <c r="AY62" i="38" s="1"/>
  <c r="AD958" i="39"/>
  <c r="AC958" i="39" s="1"/>
  <c r="AD400" i="39"/>
  <c r="AC400" i="39" s="1"/>
  <c r="AD392" i="39"/>
  <c r="AC392" i="39" s="1"/>
  <c r="AD352" i="39"/>
  <c r="AC352" i="39" s="1"/>
  <c r="AD312" i="39"/>
  <c r="AC312" i="39" s="1"/>
  <c r="AX60" i="38"/>
  <c r="AY60" i="38" s="1"/>
  <c r="Z54" i="38"/>
  <c r="AX48" i="38"/>
  <c r="AY48" i="38" s="1"/>
  <c r="Z42" i="38"/>
  <c r="AA42" i="38" s="1"/>
  <c r="Z30" i="38"/>
  <c r="AA30" i="38" s="1"/>
  <c r="AH12" i="38"/>
  <c r="AI12" i="38" s="1"/>
  <c r="BN36" i="38"/>
  <c r="BO36" i="38" s="1"/>
  <c r="BN30" i="38"/>
  <c r="BO30" i="38" s="1"/>
  <c r="AD3934" i="39"/>
  <c r="AC3934" i="39" s="1"/>
  <c r="AD3637" i="39"/>
  <c r="AD2815" i="39"/>
  <c r="AD2719" i="39"/>
  <c r="AD2683" i="39"/>
  <c r="AC2683" i="39" s="1"/>
  <c r="AD3049" i="39"/>
  <c r="AC3049" i="39" s="1"/>
  <c r="AD2872" i="39"/>
  <c r="AD2740" i="39"/>
  <c r="AC2740" i="39" s="1"/>
  <c r="AD3190" i="39"/>
  <c r="AC3190" i="39" s="1"/>
  <c r="AD2144" i="39"/>
  <c r="AC2144" i="39" s="1"/>
  <c r="AD1709" i="39"/>
  <c r="AC1709" i="39" s="1"/>
  <c r="AD1697" i="39"/>
  <c r="AD1499" i="39"/>
  <c r="AD1103" i="39"/>
  <c r="AC1103" i="39" s="1"/>
  <c r="AD1031" i="39"/>
  <c r="AC1031" i="39" s="1"/>
  <c r="AD959" i="39"/>
  <c r="AC959" i="39" s="1"/>
  <c r="AD887" i="39"/>
  <c r="AC887" i="39" s="1"/>
  <c r="AD922" i="39"/>
  <c r="AC922" i="39" s="1"/>
  <c r="AD288" i="39"/>
  <c r="AC288" i="39" s="1"/>
  <c r="G28" i="38"/>
  <c r="AP60" i="38"/>
  <c r="AQ60" i="38" s="1"/>
  <c r="AP48" i="38"/>
  <c r="AQ48" i="38" s="1"/>
  <c r="R42" i="38"/>
  <c r="S42" i="38" s="1"/>
  <c r="R30" i="38"/>
  <c r="S30" i="38" s="1"/>
  <c r="Z12" i="38"/>
  <c r="AA12" i="38" s="1"/>
  <c r="AD1885" i="39"/>
  <c r="AC1885" i="39" s="1"/>
  <c r="AD434" i="39"/>
  <c r="AC434" i="39" s="1"/>
  <c r="AH48" i="38"/>
  <c r="AI48" i="38" s="1"/>
  <c r="BF30" i="38"/>
  <c r="BG30" i="38" s="1"/>
  <c r="AH24" i="38"/>
  <c r="AI24" i="38" s="1"/>
  <c r="R12" i="38"/>
  <c r="S12" i="38" s="1"/>
  <c r="G44" i="38"/>
  <c r="AD3770" i="39"/>
  <c r="AC3770" i="39" s="1"/>
  <c r="AD3595" i="39"/>
  <c r="AC3595" i="39" s="1"/>
  <c r="AD3545" i="39"/>
  <c r="AD2327" i="39"/>
  <c r="AD1732" i="39"/>
  <c r="AD1720" i="39"/>
  <c r="AC1720" i="39" s="1"/>
  <c r="AD1063" i="39"/>
  <c r="AC1063" i="39" s="1"/>
  <c r="AD943" i="39"/>
  <c r="AC943" i="39" s="1"/>
  <c r="Z50" i="38"/>
  <c r="AA50" i="38" s="1"/>
  <c r="AD1067" i="39"/>
  <c r="AC1067" i="39" s="1"/>
  <c r="AD398" i="39"/>
  <c r="AC398" i="39" s="1"/>
  <c r="AD390" i="39"/>
  <c r="AC390" i="39" s="1"/>
  <c r="AD318" i="39"/>
  <c r="AC318" i="39" s="1"/>
  <c r="AD310" i="39"/>
  <c r="AC310" i="39" s="1"/>
  <c r="AD292" i="39"/>
  <c r="AC292" i="39" s="1"/>
  <c r="AD1040" i="39"/>
  <c r="AC1040" i="39" s="1"/>
  <c r="BN57" i="38"/>
  <c r="BO57" i="38" s="1"/>
  <c r="AX42" i="38"/>
  <c r="AY42" i="38" s="1"/>
  <c r="Z36" i="38"/>
  <c r="AA36" i="38" s="1"/>
  <c r="AD3795" i="39"/>
  <c r="AD3530" i="39"/>
  <c r="AD3114" i="39"/>
  <c r="AC3114" i="39" s="1"/>
  <c r="AD3608" i="39"/>
  <c r="AC3608" i="39" s="1"/>
  <c r="AD2924" i="39"/>
  <c r="AC2924" i="39" s="1"/>
  <c r="Z62" i="38"/>
  <c r="AA62" i="38" s="1"/>
  <c r="AD3104" i="39"/>
  <c r="AD2845" i="39"/>
  <c r="AD2593" i="39"/>
  <c r="AC2593" i="39" s="1"/>
  <c r="AD2559" i="39"/>
  <c r="AD3941" i="39"/>
  <c r="AC3941" i="39" s="1"/>
  <c r="AD3788" i="39"/>
  <c r="AC3788" i="39" s="1"/>
  <c r="AD3614" i="39"/>
  <c r="AD3740" i="39"/>
  <c r="AD3401" i="39"/>
  <c r="AD3378" i="39"/>
  <c r="AD3376" i="39"/>
  <c r="AC3376" i="39" s="1"/>
  <c r="AD2928" i="39"/>
  <c r="AC2928" i="39" s="1"/>
  <c r="AD3381" i="39"/>
  <c r="AD2996" i="39"/>
  <c r="AC2996" i="39" s="1"/>
  <c r="AD2783" i="39"/>
  <c r="AC2783" i="39" s="1"/>
  <c r="AD2747" i="39"/>
  <c r="AC2747" i="39" s="1"/>
  <c r="AD2699" i="39"/>
  <c r="AC2699" i="39" s="1"/>
  <c r="AD2663" i="39"/>
  <c r="AD3226" i="39"/>
  <c r="AD2762" i="39"/>
  <c r="AC2762" i="39" s="1"/>
  <c r="AD1121" i="39"/>
  <c r="AC1121" i="39" s="1"/>
  <c r="AD1527" i="39"/>
  <c r="AC1527" i="39" s="1"/>
  <c r="AD1474" i="39"/>
  <c r="AD1402" i="39"/>
  <c r="AD1330" i="39"/>
  <c r="AC1330" i="39" s="1"/>
  <c r="AD261" i="39"/>
  <c r="AD207" i="39"/>
  <c r="AC207" i="39" s="1"/>
  <c r="AD189" i="39"/>
  <c r="AD183" i="39"/>
  <c r="AD153" i="39"/>
  <c r="AD147" i="39"/>
  <c r="AC147" i="39" s="1"/>
  <c r="AD129" i="39"/>
  <c r="AC129" i="39" s="1"/>
  <c r="AD123" i="39"/>
  <c r="AC123" i="39" s="1"/>
  <c r="AD117" i="39"/>
  <c r="AC117" i="39" s="1"/>
  <c r="AD87" i="39"/>
  <c r="AD21" i="39"/>
  <c r="AD530" i="39"/>
  <c r="AC530" i="39" s="1"/>
  <c r="AD1923" i="39"/>
  <c r="AC1923" i="39" s="1"/>
  <c r="AD2932" i="39"/>
  <c r="AC2932" i="39" s="1"/>
  <c r="AD2629" i="39"/>
  <c r="AD2888" i="39"/>
  <c r="AD3912" i="39"/>
  <c r="AD3876" i="39"/>
  <c r="AC3876" i="39" s="1"/>
  <c r="AD3979" i="39"/>
  <c r="AC3979" i="39" s="1"/>
  <c r="AD3932" i="39"/>
  <c r="AC3932" i="39" s="1"/>
  <c r="AD3425" i="39"/>
  <c r="AD3068" i="39"/>
  <c r="AD3052" i="39"/>
  <c r="AD3298" i="39"/>
  <c r="AC3298" i="39" s="1"/>
  <c r="AD3286" i="39"/>
  <c r="AC3286" i="39" s="1"/>
  <c r="AD3158" i="39"/>
  <c r="AD2745" i="39"/>
  <c r="AD2721" i="39"/>
  <c r="AC2721" i="39" s="1"/>
  <c r="AD2625" i="39"/>
  <c r="AC2625" i="39" s="1"/>
  <c r="AD2589" i="39"/>
  <c r="AC2589" i="39" s="1"/>
  <c r="AD2553" i="39"/>
  <c r="AC2553" i="39" s="1"/>
  <c r="AD3154" i="39"/>
  <c r="AD2705" i="39"/>
  <c r="AD1684" i="39"/>
  <c r="AC1684" i="39" s="1"/>
  <c r="AD1682" i="39"/>
  <c r="AC1682" i="39" s="1"/>
  <c r="AD1558" i="39"/>
  <c r="AC1558" i="39" s="1"/>
  <c r="AD1095" i="39"/>
  <c r="AC1095" i="39" s="1"/>
  <c r="AD1083" i="39"/>
  <c r="AD1059" i="39"/>
  <c r="AD1011" i="39"/>
  <c r="AC1011" i="39" s="1"/>
  <c r="AD999" i="39"/>
  <c r="AC999" i="39" s="1"/>
  <c r="AD951" i="39"/>
  <c r="AC951" i="39" s="1"/>
  <c r="AD927" i="39"/>
  <c r="AC927" i="39" s="1"/>
  <c r="AD915" i="39"/>
  <c r="AD879" i="39"/>
  <c r="AD867" i="39"/>
  <c r="AD1597" i="39"/>
  <c r="AC1597" i="39" s="1"/>
  <c r="AD1434" i="39"/>
  <c r="AC1434" i="39" s="1"/>
  <c r="AD1362" i="39"/>
  <c r="AC1362" i="39" s="1"/>
  <c r="AD1290" i="39"/>
  <c r="AD1033" i="39"/>
  <c r="Z21" i="38"/>
  <c r="AA21" i="38" s="1"/>
  <c r="AD3148" i="39"/>
  <c r="AC3148" i="39" s="1"/>
  <c r="AD2896" i="39"/>
  <c r="AD3423" i="39"/>
  <c r="AD3352" i="39"/>
  <c r="AC3352" i="39" s="1"/>
  <c r="AD3250" i="39"/>
  <c r="AC3250" i="39" s="1"/>
  <c r="AD2904" i="39"/>
  <c r="AC2904" i="39" s="1"/>
  <c r="AD3146" i="39"/>
  <c r="AC3146" i="39" s="1"/>
  <c r="AD2851" i="39"/>
  <c r="AD2731" i="39"/>
  <c r="AD2647" i="39"/>
  <c r="AC2647" i="39" s="1"/>
  <c r="AD2649" i="39"/>
  <c r="AC2649" i="39" s="1"/>
  <c r="AD2340" i="39"/>
  <c r="AC2340" i="39" s="1"/>
  <c r="AD2682" i="39"/>
  <c r="AC2682" i="39" s="1"/>
  <c r="AD2122" i="39"/>
  <c r="AD1730" i="39"/>
  <c r="AD1588" i="39"/>
  <c r="AC1588" i="39" s="1"/>
  <c r="Z44" i="38"/>
  <c r="AA44" i="38" s="1"/>
  <c r="BN22" i="38"/>
  <c r="BO22" i="38" s="1"/>
  <c r="AD281" i="39"/>
  <c r="AC281" i="39" s="1"/>
  <c r="AD263" i="39"/>
  <c r="AD251" i="39"/>
  <c r="AD209" i="39"/>
  <c r="AD191" i="39"/>
  <c r="AC191" i="39" s="1"/>
  <c r="AD185" i="39"/>
  <c r="AC185" i="39" s="1"/>
  <c r="AD149" i="39"/>
  <c r="AC149" i="39" s="1"/>
  <c r="AD89" i="39"/>
  <c r="AD23" i="39"/>
  <c r="AC23" i="39" s="1"/>
  <c r="AD1937" i="39"/>
  <c r="AC1937" i="39" s="1"/>
  <c r="BN48" i="38"/>
  <c r="BO48" i="38" s="1"/>
  <c r="BN54" i="38"/>
  <c r="BO54" i="38" s="1"/>
  <c r="AD1929" i="39"/>
  <c r="AC1929" i="39" s="1"/>
  <c r="AD2779" i="39"/>
  <c r="AC2779" i="39" s="1"/>
  <c r="AD975" i="39"/>
  <c r="AC975" i="39" s="1"/>
  <c r="AD3968" i="39"/>
  <c r="AC3968" i="39" s="1"/>
  <c r="AD3533" i="39"/>
  <c r="AC3533" i="39" s="1"/>
  <c r="AD3499" i="39"/>
  <c r="AD3365" i="39"/>
  <c r="AC3365" i="39" s="1"/>
  <c r="AD2922" i="39"/>
  <c r="AC2922" i="39" s="1"/>
  <c r="AD2886" i="39"/>
  <c r="AC2886" i="39" s="1"/>
  <c r="AD3375" i="39"/>
  <c r="AD2982" i="39"/>
  <c r="AD2833" i="39"/>
  <c r="AC2833" i="39" s="1"/>
  <c r="AD2785" i="39"/>
  <c r="AC2785" i="39" s="1"/>
  <c r="AD2737" i="39"/>
  <c r="AC2737" i="39" s="1"/>
  <c r="AD2713" i="39"/>
  <c r="AC2713" i="39" s="1"/>
  <c r="AD2689" i="39"/>
  <c r="AD2617" i="39"/>
  <c r="AD2557" i="39"/>
  <c r="AD2545" i="39"/>
  <c r="AC2545" i="39" s="1"/>
  <c r="AD3147" i="39"/>
  <c r="AD3106" i="39"/>
  <c r="AC3106" i="39" s="1"/>
  <c r="AD2364" i="39"/>
  <c r="AD2855" i="39"/>
  <c r="AD2817" i="39"/>
  <c r="AC2817" i="39" s="1"/>
  <c r="AD985" i="39"/>
  <c r="AC985" i="39" s="1"/>
  <c r="AD913" i="39"/>
  <c r="AC913" i="39" s="1"/>
  <c r="AX44" i="38"/>
  <c r="AY44" i="38" s="1"/>
  <c r="AX32" i="38"/>
  <c r="AY32" i="38" s="1"/>
  <c r="G58" i="38"/>
  <c r="AD1160" i="39"/>
  <c r="AC1160" i="39" s="1"/>
  <c r="AD301" i="39"/>
  <c r="AC301" i="39" s="1"/>
  <c r="AD259" i="39"/>
  <c r="AC259" i="39" s="1"/>
  <c r="AD205" i="39"/>
  <c r="AC205" i="39" s="1"/>
  <c r="AD175" i="39"/>
  <c r="AD145" i="39"/>
  <c r="AC145" i="39" s="1"/>
  <c r="AD79" i="39"/>
  <c r="AC79" i="39" s="1"/>
  <c r="AD73" i="39"/>
  <c r="AC73" i="39" s="1"/>
  <c r="AD67" i="39"/>
  <c r="AD61" i="39"/>
  <c r="AD1108" i="39"/>
  <c r="AC1108" i="39" s="1"/>
  <c r="AD1012" i="39"/>
  <c r="AC1012" i="39" s="1"/>
  <c r="AD3584" i="39"/>
  <c r="AD3105" i="39"/>
  <c r="AD2914" i="39"/>
  <c r="AC2914" i="39" s="1"/>
  <c r="AX50" i="38"/>
  <c r="AY50" i="38" s="1"/>
  <c r="AD3804" i="39"/>
  <c r="AC3804" i="39" s="1"/>
  <c r="AD3814" i="39"/>
  <c r="AC3814" i="39" s="1"/>
  <c r="AD3755" i="39"/>
  <c r="AD3568" i="39"/>
  <c r="AD3562" i="39"/>
  <c r="AC3562" i="39" s="1"/>
  <c r="AD3406" i="39"/>
  <c r="AD3348" i="39"/>
  <c r="AC3348" i="39" s="1"/>
  <c r="AD3060" i="39"/>
  <c r="AC3060" i="39" s="1"/>
  <c r="AD3056" i="39"/>
  <c r="AC3056" i="39" s="1"/>
  <c r="AD3032" i="39"/>
  <c r="AC3032" i="39" s="1"/>
  <c r="AD3316" i="39"/>
  <c r="AC3316" i="39" s="1"/>
  <c r="AD2902" i="39"/>
  <c r="AD3252" i="39"/>
  <c r="AC3252" i="39" s="1"/>
  <c r="AD2480" i="39"/>
  <c r="AC2480" i="39" s="1"/>
  <c r="AD2408" i="39"/>
  <c r="AD2741" i="39"/>
  <c r="AD2657" i="39"/>
  <c r="AC2657" i="39" s="1"/>
  <c r="AD2176" i="39"/>
  <c r="AC2176" i="39" s="1"/>
  <c r="AD2085" i="39"/>
  <c r="AC2085" i="39" s="1"/>
  <c r="AD2077" i="39"/>
  <c r="AD1940" i="39"/>
  <c r="AD1708" i="39"/>
  <c r="AC1708" i="39" s="1"/>
  <c r="AD1696" i="39"/>
  <c r="AC1696" i="39" s="1"/>
  <c r="AD1672" i="39"/>
  <c r="AC1672" i="39" s="1"/>
  <c r="AD1660" i="39"/>
  <c r="AD2042" i="39"/>
  <c r="AC2042" i="39" s="1"/>
  <c r="AD2030" i="39"/>
  <c r="AC2030" i="39" s="1"/>
  <c r="AD2018" i="39"/>
  <c r="AC2018" i="39" s="1"/>
  <c r="AD2006" i="39"/>
  <c r="AC2006" i="39" s="1"/>
  <c r="AD1994" i="39"/>
  <c r="AD1982" i="39"/>
  <c r="AC1982" i="39" s="1"/>
  <c r="AD1970" i="39"/>
  <c r="AC1970" i="39" s="1"/>
  <c r="AD1958" i="39"/>
  <c r="AC1958" i="39" s="1"/>
  <c r="AD1898" i="39"/>
  <c r="AC1898" i="39" s="1"/>
  <c r="AD1639" i="39"/>
  <c r="AC1639" i="39" s="1"/>
  <c r="AD1674" i="39"/>
  <c r="AD1178" i="39"/>
  <c r="AC1178" i="39" s="1"/>
  <c r="AD1157" i="39"/>
  <c r="AD3557" i="39"/>
  <c r="AC3557" i="39" s="1"/>
  <c r="AD3514" i="39"/>
  <c r="AC3514" i="39" s="1"/>
  <c r="AD3571" i="39"/>
  <c r="AD2599" i="39"/>
  <c r="AC2599" i="39" s="1"/>
  <c r="AD1606" i="39"/>
  <c r="AC1606" i="39" s="1"/>
  <c r="AD891" i="39"/>
  <c r="AC891" i="39" s="1"/>
  <c r="AX38" i="38"/>
  <c r="AY38" i="38" s="1"/>
  <c r="AX26" i="38"/>
  <c r="AY26" i="38" s="1"/>
  <c r="AD4001" i="39"/>
  <c r="AD3839" i="39"/>
  <c r="AD3758" i="39"/>
  <c r="AC3758" i="39" s="1"/>
  <c r="AD3690" i="39"/>
  <c r="AC3690" i="39" s="1"/>
  <c r="AD3760" i="39"/>
  <c r="AC3760" i="39" s="1"/>
  <c r="AD3700" i="39"/>
  <c r="AC3700" i="39" s="1"/>
  <c r="AD3744" i="39"/>
  <c r="AD3745" i="39"/>
  <c r="AC3745" i="39" s="1"/>
  <c r="AD3733" i="39"/>
  <c r="AD3721" i="39"/>
  <c r="AC3721" i="39" s="1"/>
  <c r="AD3709" i="39"/>
  <c r="AC3709" i="39" s="1"/>
  <c r="AD3697" i="39"/>
  <c r="AC3697" i="39" s="1"/>
  <c r="AD3685" i="39"/>
  <c r="AD3673" i="39"/>
  <c r="AD3680" i="39"/>
  <c r="AC3680" i="39" s="1"/>
  <c r="AD3438" i="39"/>
  <c r="AC3438" i="39" s="1"/>
  <c r="AD3084" i="39"/>
  <c r="AC3084" i="39" s="1"/>
  <c r="AD2998" i="39"/>
  <c r="AD3198" i="39"/>
  <c r="AC3198" i="39" s="1"/>
  <c r="AD3211" i="39"/>
  <c r="AC3211" i="39" s="1"/>
  <c r="AD2771" i="39"/>
  <c r="AC2771" i="39" s="1"/>
  <c r="AD2639" i="39"/>
  <c r="AC2639" i="39" s="1"/>
  <c r="AD2388" i="39"/>
  <c r="AD2352" i="39"/>
  <c r="AD2820" i="39"/>
  <c r="AC2820" i="39" s="1"/>
  <c r="AD2694" i="39"/>
  <c r="AC2694" i="39" s="1"/>
  <c r="AD2533" i="39"/>
  <c r="AC2533" i="39" s="1"/>
  <c r="AD2514" i="39"/>
  <c r="AC2514" i="39" s="1"/>
  <c r="AD2496" i="39"/>
  <c r="AC2496" i="39" s="1"/>
  <c r="AD2460" i="39"/>
  <c r="AD2442" i="39"/>
  <c r="AD2424" i="39"/>
  <c r="AC2424" i="39" s="1"/>
  <c r="AD2320" i="39"/>
  <c r="AC2320" i="39" s="1"/>
  <c r="AD2884" i="39"/>
  <c r="AC2884" i="39" s="1"/>
  <c r="AD2606" i="39"/>
  <c r="AC2606" i="39" s="1"/>
  <c r="AD2150" i="39"/>
  <c r="AD2756" i="39"/>
  <c r="AC2756" i="39" s="1"/>
  <c r="AD1920" i="39"/>
  <c r="AC1920" i="39" s="1"/>
  <c r="AD1884" i="39"/>
  <c r="AC1884" i="39" s="1"/>
  <c r="AD1734" i="39"/>
  <c r="AC1734" i="39" s="1"/>
  <c r="AD1722" i="39"/>
  <c r="AD1686" i="39"/>
  <c r="AD1594" i="39"/>
  <c r="AC1594" i="39" s="1"/>
  <c r="AD1615" i="39"/>
  <c r="AC1615" i="39" s="1"/>
  <c r="AD1543" i="39"/>
  <c r="AC1543" i="39" s="1"/>
  <c r="AD1488" i="39"/>
  <c r="AC1488" i="39" s="1"/>
  <c r="AD1464" i="39"/>
  <c r="AD1416" i="39"/>
  <c r="AD1392" i="39"/>
  <c r="AC1392" i="39" s="1"/>
  <c r="AD1368" i="39"/>
  <c r="AC1368" i="39" s="1"/>
  <c r="AD1344" i="39"/>
  <c r="AC1344" i="39" s="1"/>
  <c r="AD1320" i="39"/>
  <c r="AC1320" i="39" s="1"/>
  <c r="AD1625" i="39"/>
  <c r="AC1625" i="39" s="1"/>
  <c r="AD1045" i="39"/>
  <c r="AC1045" i="39" s="1"/>
  <c r="AD973" i="39"/>
  <c r="AC973" i="39" s="1"/>
  <c r="AD1057" i="39"/>
  <c r="R56" i="38"/>
  <c r="S56" i="38" s="1"/>
  <c r="AP50" i="38"/>
  <c r="AQ50" i="38" s="1"/>
  <c r="AP38" i="38"/>
  <c r="AQ38" i="38" s="1"/>
  <c r="Z28" i="38"/>
  <c r="AA28" i="38" s="1"/>
  <c r="AP26" i="38"/>
  <c r="AQ26" i="38" s="1"/>
  <c r="AD923" i="39"/>
  <c r="BN34" i="38"/>
  <c r="BO34" i="38" s="1"/>
  <c r="BN16" i="38"/>
  <c r="BO16" i="38" s="1"/>
  <c r="AD1232" i="39"/>
  <c r="AC1232" i="39" s="1"/>
  <c r="AD401" i="39"/>
  <c r="AC401" i="39" s="1"/>
  <c r="AD389" i="39"/>
  <c r="AD377" i="39"/>
  <c r="AC377" i="39" s="1"/>
  <c r="AD365" i="39"/>
  <c r="AC365" i="39" s="1"/>
  <c r="AD353" i="39"/>
  <c r="AD341" i="39"/>
  <c r="AC341" i="39" s="1"/>
  <c r="AD329" i="39"/>
  <c r="AC329" i="39" s="1"/>
  <c r="AD317" i="39"/>
  <c r="AC317" i="39" s="1"/>
  <c r="AD233" i="39"/>
  <c r="AC233" i="39" s="1"/>
  <c r="AD227" i="39"/>
  <c r="AC227" i="39" s="1"/>
  <c r="AD221" i="39"/>
  <c r="AC221" i="39" s="1"/>
  <c r="AD197" i="39"/>
  <c r="AC197" i="39" s="1"/>
  <c r="AD179" i="39"/>
  <c r="AD113" i="39"/>
  <c r="AD95" i="39"/>
  <c r="AC95" i="39" s="1"/>
  <c r="AD35" i="39"/>
  <c r="AD1903" i="39"/>
  <c r="AC1903" i="39" s="1"/>
  <c r="AD1973" i="39"/>
  <c r="AC1973" i="39" s="1"/>
  <c r="AD2039" i="39"/>
  <c r="AC2039" i="39" s="1"/>
  <c r="AD1107" i="39"/>
  <c r="AC1107" i="39" s="1"/>
  <c r="AD3938" i="39"/>
  <c r="AC3938" i="39" s="1"/>
  <c r="AD3741" i="39"/>
  <c r="AC3741" i="39" s="1"/>
  <c r="AD3738" i="39"/>
  <c r="AC3738" i="39" s="1"/>
  <c r="AD3678" i="39"/>
  <c r="AC3678" i="39" s="1"/>
  <c r="AD3712" i="39"/>
  <c r="AC3712" i="39" s="1"/>
  <c r="AD3624" i="39"/>
  <c r="AC3624" i="39" s="1"/>
  <c r="AD3672" i="39"/>
  <c r="AC3672" i="39" s="1"/>
  <c r="AD3390" i="39"/>
  <c r="AC3390" i="39" s="1"/>
  <c r="AD3088" i="39"/>
  <c r="AD2835" i="39"/>
  <c r="AC2835" i="39" s="1"/>
  <c r="AD2607" i="39"/>
  <c r="AC2607" i="39" s="1"/>
  <c r="AD2571" i="39"/>
  <c r="AC2571" i="39" s="1"/>
  <c r="AD2856" i="39"/>
  <c r="AD2935" i="39"/>
  <c r="AD2775" i="39"/>
  <c r="AC2775" i="39" s="1"/>
  <c r="AD2482" i="39"/>
  <c r="AD2476" i="39"/>
  <c r="AC2476" i="39" s="1"/>
  <c r="AD2410" i="39"/>
  <c r="AC2410" i="39" s="1"/>
  <c r="AD2404" i="39"/>
  <c r="AD2877" i="39"/>
  <c r="AD2822" i="39"/>
  <c r="AC2822" i="39" s="1"/>
  <c r="AD2566" i="39"/>
  <c r="AD2882" i="39"/>
  <c r="AC2882" i="39" s="1"/>
  <c r="AD2715" i="39"/>
  <c r="AC2715" i="39" s="1"/>
  <c r="AD2218" i="39"/>
  <c r="AC2218" i="39" s="1"/>
  <c r="AD2194" i="39"/>
  <c r="AD2104" i="39"/>
  <c r="AC2104" i="39" s="1"/>
  <c r="AD2101" i="39"/>
  <c r="AD2073" i="39"/>
  <c r="AC2073" i="39" s="1"/>
  <c r="AD2065" i="39"/>
  <c r="AC2065" i="39" s="1"/>
  <c r="AD2562" i="39"/>
  <c r="AC2562" i="39" s="1"/>
  <c r="AD2239" i="39"/>
  <c r="AD2235" i="39"/>
  <c r="AC2235" i="39" s="1"/>
  <c r="AD2231" i="39"/>
  <c r="AC2231" i="39" s="1"/>
  <c r="AD2227" i="39"/>
  <c r="AC2227" i="39" s="1"/>
  <c r="AD2223" i="39"/>
  <c r="AC2223" i="39" s="1"/>
  <c r="AD2215" i="39"/>
  <c r="AD2211" i="39"/>
  <c r="AC2211" i="39" s="1"/>
  <c r="AD2207" i="39"/>
  <c r="AC2207" i="39" s="1"/>
  <c r="AD2203" i="39"/>
  <c r="AC2203" i="39" s="1"/>
  <c r="AD2199" i="39"/>
  <c r="AC2199" i="39" s="1"/>
  <c r="AD2054" i="39"/>
  <c r="AC2054" i="39" s="1"/>
  <c r="Z15" i="38"/>
  <c r="AA15" i="38" s="1"/>
  <c r="BN60" i="38"/>
  <c r="BO60" i="38" s="1"/>
  <c r="AD3796" i="39"/>
  <c r="AC3796" i="39" s="1"/>
  <c r="AD3466" i="39"/>
  <c r="AD2585" i="39"/>
  <c r="AC2585" i="39" s="1"/>
  <c r="AD2406" i="39"/>
  <c r="AC2406" i="39" s="1"/>
  <c r="AD3658" i="39"/>
  <c r="AC3658" i="39" s="1"/>
  <c r="AD2616" i="39"/>
  <c r="AC2616" i="39" s="1"/>
  <c r="BN12" i="38"/>
  <c r="BO12" i="38" s="1"/>
  <c r="BN52" i="38"/>
  <c r="BO52" i="38" s="1"/>
  <c r="BN40" i="38"/>
  <c r="BO40" i="38" s="1"/>
  <c r="BN28" i="38"/>
  <c r="BO28" i="38" s="1"/>
  <c r="BN10" i="38"/>
  <c r="BO10" i="38" s="1"/>
  <c r="BF19" i="38"/>
  <c r="BG19" i="38" s="1"/>
  <c r="AD293" i="39"/>
  <c r="AC293" i="39" s="1"/>
  <c r="AD269" i="39"/>
  <c r="AC269" i="39" s="1"/>
  <c r="AD245" i="39"/>
  <c r="AC245" i="39" s="1"/>
  <c r="AD239" i="39"/>
  <c r="AC239" i="39" s="1"/>
  <c r="AD173" i="39"/>
  <c r="AD167" i="39"/>
  <c r="AC167" i="39" s="1"/>
  <c r="AD143" i="39"/>
  <c r="AC143" i="39" s="1"/>
  <c r="AD137" i="39"/>
  <c r="AC137" i="39" s="1"/>
  <c r="AD47" i="39"/>
  <c r="AD17" i="39"/>
  <c r="AD2748" i="39"/>
  <c r="AC2748" i="39" s="1"/>
  <c r="AD3995" i="39"/>
  <c r="AC3995" i="39" s="1"/>
  <c r="AD3639" i="39"/>
  <c r="AC3639" i="39" s="1"/>
  <c r="AD2591" i="39"/>
  <c r="AC2591" i="39" s="1"/>
  <c r="AD3929" i="39"/>
  <c r="AD3986" i="39"/>
  <c r="AD3961" i="39"/>
  <c r="AC3961" i="39" s="1"/>
  <c r="AD3484" i="39"/>
  <c r="AC3484" i="39" s="1"/>
  <c r="AD3215" i="39"/>
  <c r="AC3215" i="39" s="1"/>
  <c r="AD3457" i="39"/>
  <c r="AD3134" i="39"/>
  <c r="AC3134" i="39" s="1"/>
  <c r="AD2776" i="39"/>
  <c r="AD1522" i="39"/>
  <c r="AC1522" i="39" s="1"/>
  <c r="AD1196" i="39"/>
  <c r="AC1196" i="39" s="1"/>
  <c r="AP36" i="38"/>
  <c r="AQ36" i="38" s="1"/>
  <c r="Z38" i="38"/>
  <c r="AA38" i="38" s="1"/>
  <c r="AD1028" i="39"/>
  <c r="AC1028" i="39" s="1"/>
  <c r="AD277" i="39"/>
  <c r="AD271" i="39"/>
  <c r="AC271" i="39" s="1"/>
  <c r="AD181" i="39"/>
  <c r="AC181" i="39" s="1"/>
  <c r="AD127" i="39"/>
  <c r="AC127" i="39" s="1"/>
  <c r="AD121" i="39"/>
  <c r="AD115" i="39"/>
  <c r="AD3728" i="39"/>
  <c r="AC3728" i="39" s="1"/>
  <c r="AD2755" i="39"/>
  <c r="AC2755" i="39" s="1"/>
  <c r="AD2743" i="39"/>
  <c r="AD2707" i="39"/>
  <c r="AD2635" i="39"/>
  <c r="AD2611" i="39"/>
  <c r="AC2611" i="39" s="1"/>
  <c r="AD2575" i="39"/>
  <c r="AC2575" i="39" s="1"/>
  <c r="AD2168" i="39"/>
  <c r="AC2168" i="39" s="1"/>
  <c r="AD3887" i="39"/>
  <c r="AC3887" i="39" s="1"/>
  <c r="AD3777" i="39"/>
  <c r="AD3633" i="39"/>
  <c r="AC3633" i="39" s="1"/>
  <c r="AD3779" i="39"/>
  <c r="AC3779" i="39" s="1"/>
  <c r="AD3110" i="39"/>
  <c r="AC3110" i="39" s="1"/>
  <c r="AD2636" i="39"/>
  <c r="AC2636" i="39" s="1"/>
  <c r="AD2881" i="39"/>
  <c r="AD2136" i="39"/>
  <c r="AD3073" i="39"/>
  <c r="AC3073" i="39" s="1"/>
  <c r="AD2568" i="39"/>
  <c r="AC2568" i="39" s="1"/>
  <c r="AD2716" i="39"/>
  <c r="AC2716" i="39" s="1"/>
  <c r="AD3117" i="39"/>
  <c r="AC3117" i="39" s="1"/>
  <c r="AD2632" i="39"/>
  <c r="AC2632" i="39" s="1"/>
  <c r="AD3894" i="39"/>
  <c r="AD3816" i="39"/>
  <c r="AC3816" i="39" s="1"/>
  <c r="AD3940" i="39"/>
  <c r="AC3940" i="39" s="1"/>
  <c r="AD3965" i="39"/>
  <c r="AC3965" i="39" s="1"/>
  <c r="AD3971" i="39"/>
  <c r="AC3971" i="39" s="1"/>
  <c r="AD3935" i="39"/>
  <c r="AD3886" i="39"/>
  <c r="AD3973" i="39"/>
  <c r="AC3973" i="39" s="1"/>
  <c r="AD3949" i="39"/>
  <c r="AC3949" i="39" s="1"/>
  <c r="AD3643" i="39"/>
  <c r="AC3643" i="39" s="1"/>
  <c r="AD3893" i="39"/>
  <c r="AC3893" i="39" s="1"/>
  <c r="AD3617" i="39"/>
  <c r="AC3617" i="39" s="1"/>
  <c r="AD3626" i="39"/>
  <c r="AD3603" i="39"/>
  <c r="AC3603" i="39" s="1"/>
  <c r="AD3535" i="39"/>
  <c r="AC3535" i="39" s="1"/>
  <c r="AD3464" i="39"/>
  <c r="AC3464" i="39" s="1"/>
  <c r="AD3194" i="39"/>
  <c r="AD3325" i="39"/>
  <c r="AD3303" i="39"/>
  <c r="AD3424" i="39"/>
  <c r="AC3424" i="39" s="1"/>
  <c r="AD3174" i="39"/>
  <c r="AC3174" i="39" s="1"/>
  <c r="AD3268" i="39"/>
  <c r="AC3268" i="39" s="1"/>
  <c r="AD3262" i="39"/>
  <c r="AD2898" i="39"/>
  <c r="AC2898" i="39" s="1"/>
  <c r="AD3136" i="39"/>
  <c r="AD3124" i="39"/>
  <c r="AC3124" i="39" s="1"/>
  <c r="AD3328" i="39"/>
  <c r="AC3328" i="39" s="1"/>
  <c r="AD3132" i="39"/>
  <c r="AD3082" i="39"/>
  <c r="AD3058" i="39"/>
  <c r="AD3034" i="39"/>
  <c r="AC3034" i="39" s="1"/>
  <c r="AD2994" i="39"/>
  <c r="AD2841" i="39"/>
  <c r="AC2841" i="39" s="1"/>
  <c r="AD2829" i="39"/>
  <c r="AC2829" i="39" s="1"/>
  <c r="AD2805" i="39"/>
  <c r="AC2805" i="39" s="1"/>
  <c r="AD2781" i="39"/>
  <c r="AD2709" i="39"/>
  <c r="AC2709" i="39" s="1"/>
  <c r="AD2637" i="39"/>
  <c r="AC2637" i="39" s="1"/>
  <c r="AD2613" i="39"/>
  <c r="AC2613" i="39" s="1"/>
  <c r="AD2565" i="39"/>
  <c r="AC2565" i="39" s="1"/>
  <c r="AD3212" i="39"/>
  <c r="AC3212" i="39" s="1"/>
  <c r="AD3171" i="39"/>
  <c r="AD3166" i="39"/>
  <c r="AC3166" i="39" s="1"/>
  <c r="AD3144" i="39"/>
  <c r="AC3144" i="39" s="1"/>
  <c r="AD3130" i="39"/>
  <c r="AC3130" i="39" s="1"/>
  <c r="AD3103" i="39"/>
  <c r="AC3103" i="39" s="1"/>
  <c r="AD3098" i="39"/>
  <c r="AD3074" i="39"/>
  <c r="AD2912" i="39"/>
  <c r="AC2912" i="39" s="1"/>
  <c r="AD2852" i="39"/>
  <c r="AC2852" i="39" s="1"/>
  <c r="AD2577" i="39"/>
  <c r="AC2577" i="39" s="1"/>
  <c r="AD2742" i="39"/>
  <c r="AC2742" i="39" s="1"/>
  <c r="AD2658" i="39"/>
  <c r="AD2601" i="39"/>
  <c r="AD2520" i="39"/>
  <c r="AC2520" i="39" s="1"/>
  <c r="AD2484" i="39"/>
  <c r="AC2484" i="39" s="1"/>
  <c r="AD2448" i="39"/>
  <c r="AD2412" i="39"/>
  <c r="AC2412" i="39" s="1"/>
  <c r="AD2750" i="39"/>
  <c r="AC2750" i="39" s="1"/>
  <c r="AD2609" i="39"/>
  <c r="AC2609" i="39" s="1"/>
  <c r="AD2184" i="39"/>
  <c r="AC2184" i="39" s="1"/>
  <c r="AD2612" i="39"/>
  <c r="AD2047" i="39"/>
  <c r="AC2047" i="39" s="1"/>
  <c r="AD2048" i="39"/>
  <c r="AC2048" i="39" s="1"/>
  <c r="AD1864" i="39"/>
  <c r="AC1864" i="39" s="1"/>
  <c r="AD1792" i="39"/>
  <c r="AC1792" i="39" s="1"/>
  <c r="AD1714" i="39"/>
  <c r="AC1714" i="39" s="1"/>
  <c r="AD1630" i="39"/>
  <c r="AC1630" i="39" s="1"/>
  <c r="AD1664" i="39"/>
  <c r="AC1664" i="39" s="1"/>
  <c r="AD1604" i="39"/>
  <c r="AC1604" i="39" s="1"/>
  <c r="AD1539" i="39"/>
  <c r="AC1539" i="39" s="1"/>
  <c r="AD1503" i="39"/>
  <c r="AC1503" i="39" s="1"/>
  <c r="AD1468" i="39"/>
  <c r="AC1468" i="39" s="1"/>
  <c r="AD1420" i="39"/>
  <c r="AD1396" i="39"/>
  <c r="AD1372" i="39"/>
  <c r="AC1372" i="39" s="1"/>
  <c r="AD1348" i="39"/>
  <c r="AC1348" i="39" s="1"/>
  <c r="AD1324" i="39"/>
  <c r="AC1324" i="39" s="1"/>
  <c r="AD1047" i="39"/>
  <c r="AC1047" i="39" s="1"/>
  <c r="AD963" i="39"/>
  <c r="AD807" i="39"/>
  <c r="AC807" i="39" s="1"/>
  <c r="AD723" i="39"/>
  <c r="AC723" i="39" s="1"/>
  <c r="AD663" i="39"/>
  <c r="AC663" i="39" s="1"/>
  <c r="AD579" i="39"/>
  <c r="AC579" i="39" s="1"/>
  <c r="AD495" i="39"/>
  <c r="AC495" i="39" s="1"/>
  <c r="AD459" i="39"/>
  <c r="AD1641" i="39"/>
  <c r="AC1641" i="39" s="1"/>
  <c r="AD949" i="39"/>
  <c r="AC949" i="39" s="1"/>
  <c r="AD925" i="39"/>
  <c r="AC925" i="39" s="1"/>
  <c r="Z63" i="38"/>
  <c r="AA63" i="38" s="1"/>
  <c r="AX57" i="38"/>
  <c r="AY57" i="38" s="1"/>
  <c r="G56" i="38"/>
  <c r="Z51" i="38"/>
  <c r="AA51" i="38" s="1"/>
  <c r="AX45" i="38"/>
  <c r="AY45" i="38" s="1"/>
  <c r="Z39" i="38"/>
  <c r="AA39" i="38" s="1"/>
  <c r="AX33" i="38"/>
  <c r="AY33" i="38" s="1"/>
  <c r="Z27" i="38"/>
  <c r="AA27" i="38" s="1"/>
  <c r="AX21" i="38"/>
  <c r="AY21" i="38" s="1"/>
  <c r="AD300" i="39"/>
  <c r="AC300" i="39" s="1"/>
  <c r="AD944" i="39"/>
  <c r="AC944" i="39" s="1"/>
  <c r="BN51" i="38"/>
  <c r="BO51" i="38" s="1"/>
  <c r="BN39" i="38"/>
  <c r="BO39" i="38" s="1"/>
  <c r="BN27" i="38"/>
  <c r="BO27" i="38" s="1"/>
  <c r="AX24" i="38"/>
  <c r="AY24" i="38" s="1"/>
  <c r="AD1921" i="39"/>
  <c r="AC1921" i="39" s="1"/>
  <c r="AP24" i="38"/>
  <c r="BF18" i="38"/>
  <c r="BG18" i="38" s="1"/>
  <c r="AD1887" i="39"/>
  <c r="AC1887" i="39" s="1"/>
  <c r="AD3807" i="39"/>
  <c r="AC3807" i="39" s="1"/>
  <c r="AD3726" i="39"/>
  <c r="AD3681" i="39"/>
  <c r="AC3681" i="39" s="1"/>
  <c r="AD3724" i="39"/>
  <c r="AC3724" i="39" s="1"/>
  <c r="AD3752" i="39"/>
  <c r="AC3752" i="39" s="1"/>
  <c r="AD3750" i="39"/>
  <c r="AC3750" i="39" s="1"/>
  <c r="AD3748" i="39"/>
  <c r="AD3746" i="39"/>
  <c r="AD3734" i="39"/>
  <c r="AC3734" i="39" s="1"/>
  <c r="AD3722" i="39"/>
  <c r="AC3722" i="39" s="1"/>
  <c r="AD3710" i="39"/>
  <c r="AC3710" i="39" s="1"/>
  <c r="AD3698" i="39"/>
  <c r="AC3698" i="39" s="1"/>
  <c r="AD3686" i="39"/>
  <c r="AC3686" i="39" s="1"/>
  <c r="AD3674" i="39"/>
  <c r="AD3609" i="39"/>
  <c r="AC3609" i="39" s="1"/>
  <c r="AD3551" i="39"/>
  <c r="AC3551" i="39" s="1"/>
  <c r="AD3382" i="39"/>
  <c r="AD3346" i="39"/>
  <c r="AC3346" i="39" s="1"/>
  <c r="AD3195" i="39"/>
  <c r="AD2927" i="39"/>
  <c r="AC2927" i="39" s="1"/>
  <c r="AD2986" i="39"/>
  <c r="AC2986" i="39" s="1"/>
  <c r="AD2910" i="39"/>
  <c r="AC2910" i="39" s="1"/>
  <c r="AD3236" i="39"/>
  <c r="AC3236" i="39" s="1"/>
  <c r="AD2596" i="39"/>
  <c r="AC2596" i="39" s="1"/>
  <c r="AD3435" i="39"/>
  <c r="AD2570" i="39"/>
  <c r="AC2570" i="39" s="1"/>
  <c r="AD2251" i="39"/>
  <c r="AC2251" i="39" s="1"/>
  <c r="AD2132" i="39"/>
  <c r="AC2132" i="39" s="1"/>
  <c r="AD2702" i="39"/>
  <c r="AC2702" i="39" s="1"/>
  <c r="AD1793" i="39"/>
  <c r="AD2049" i="39"/>
  <c r="AD1618" i="39"/>
  <c r="AC1618" i="39" s="1"/>
  <c r="AD1862" i="39"/>
  <c r="AC1862" i="39" s="1"/>
  <c r="AD1826" i="39"/>
  <c r="AC1826" i="39" s="1"/>
  <c r="AD1790" i="39"/>
  <c r="AC1790" i="39" s="1"/>
  <c r="AD1754" i="39"/>
  <c r="AC1754" i="39" s="1"/>
  <c r="AD1487" i="39"/>
  <c r="AC1487" i="39" s="1"/>
  <c r="AD1483" i="39"/>
  <c r="AC1483" i="39" s="1"/>
  <c r="AD1479" i="39"/>
  <c r="AC1479" i="39" s="1"/>
  <c r="AD1475" i="39"/>
  <c r="AC1475" i="39" s="1"/>
  <c r="AD1471" i="39"/>
  <c r="AC1471" i="39" s="1"/>
  <c r="AD1467" i="39"/>
  <c r="AD1463" i="39"/>
  <c r="AC1463" i="39" s="1"/>
  <c r="AD1459" i="39"/>
  <c r="AC1459" i="39" s="1"/>
  <c r="AD1455" i="39"/>
  <c r="AC1455" i="39" s="1"/>
  <c r="AD1451" i="39"/>
  <c r="AC1451" i="39" s="1"/>
  <c r="AD1447" i="39"/>
  <c r="AD1443" i="39"/>
  <c r="AD1439" i="39"/>
  <c r="AC1439" i="39" s="1"/>
  <c r="AD1435" i="39"/>
  <c r="AC1435" i="39" s="1"/>
  <c r="AD1431" i="39"/>
  <c r="AC1431" i="39" s="1"/>
  <c r="AD1427" i="39"/>
  <c r="AC1427" i="39" s="1"/>
  <c r="AD1423" i="39"/>
  <c r="AC1423" i="39" s="1"/>
  <c r="AD1419" i="39"/>
  <c r="AD1415" i="39"/>
  <c r="AD1411" i="39"/>
  <c r="AC1411" i="39" s="1"/>
  <c r="AD1407" i="39"/>
  <c r="AC1407" i="39" s="1"/>
  <c r="AD1403" i="39"/>
  <c r="AC1403" i="39" s="1"/>
  <c r="AD1399" i="39"/>
  <c r="AC1399" i="39" s="1"/>
  <c r="AD1395" i="39"/>
  <c r="AD1391" i="39"/>
  <c r="AC1391" i="39" s="1"/>
  <c r="AD1387" i="39"/>
  <c r="AD1383" i="39"/>
  <c r="AC1383" i="39" s="1"/>
  <c r="AD1379" i="39"/>
  <c r="AC1379" i="39" s="1"/>
  <c r="AD1375" i="39"/>
  <c r="AC1375" i="39" s="1"/>
  <c r="AD1371" i="39"/>
  <c r="AD1367" i="39"/>
  <c r="AC1367" i="39" s="1"/>
  <c r="AD1363" i="39"/>
  <c r="AC1363" i="39" s="1"/>
  <c r="AD1359" i="39"/>
  <c r="AC1359" i="39" s="1"/>
  <c r="AD1355" i="39"/>
  <c r="AC1355" i="39" s="1"/>
  <c r="AD1351" i="39"/>
  <c r="AC1351" i="39" s="1"/>
  <c r="AD1347" i="39"/>
  <c r="AD1343" i="39"/>
  <c r="AC1343" i="39" s="1"/>
  <c r="AD1339" i="39"/>
  <c r="AC1339" i="39" s="1"/>
  <c r="AD1335" i="39"/>
  <c r="AC1335" i="39" s="1"/>
  <c r="AD1331" i="39"/>
  <c r="AC1331" i="39" s="1"/>
  <c r="AD1327" i="39"/>
  <c r="AC1327" i="39" s="1"/>
  <c r="AD1323" i="39"/>
  <c r="AD1319" i="39"/>
  <c r="AC1319" i="39" s="1"/>
  <c r="AD1315" i="39"/>
  <c r="AC1315" i="39" s="1"/>
  <c r="AD1311" i="39"/>
  <c r="AC1311" i="39" s="1"/>
  <c r="AD1307" i="39"/>
  <c r="AC1307" i="39" s="1"/>
  <c r="AD1303" i="39"/>
  <c r="AC1303" i="39" s="1"/>
  <c r="AD1299" i="39"/>
  <c r="AD1295" i="39"/>
  <c r="AC1295" i="39" s="1"/>
  <c r="AD1291" i="39"/>
  <c r="AC1291" i="39" s="1"/>
  <c r="AD1287" i="39"/>
  <c r="AC1287" i="39" s="1"/>
  <c r="AD1283" i="39"/>
  <c r="AC1283" i="39" s="1"/>
  <c r="AD1279" i="39"/>
  <c r="AC1279" i="39" s="1"/>
  <c r="AD1187" i="39"/>
  <c r="AD851" i="39"/>
  <c r="AC851" i="39" s="1"/>
  <c r="AD1563" i="39"/>
  <c r="AD1491" i="39"/>
  <c r="AC1491" i="39" s="1"/>
  <c r="AD1276" i="39"/>
  <c r="AD1706" i="39"/>
  <c r="AD1418" i="39"/>
  <c r="AD1346" i="39"/>
  <c r="AC1346" i="39" s="1"/>
  <c r="AD1230" i="39"/>
  <c r="AC1230" i="39" s="1"/>
  <c r="AD1021" i="39"/>
  <c r="AC1021" i="39" s="1"/>
  <c r="AP56" i="38"/>
  <c r="AQ56" i="38" s="1"/>
  <c r="AX52" i="38"/>
  <c r="AY52" i="38" s="1"/>
  <c r="G51" i="38"/>
  <c r="R50" i="38"/>
  <c r="S50" i="38" s="1"/>
  <c r="Z46" i="38"/>
  <c r="AA46" i="38" s="1"/>
  <c r="AP44" i="38"/>
  <c r="AQ44" i="38" s="1"/>
  <c r="R38" i="38"/>
  <c r="S38" i="38" s="1"/>
  <c r="Z34" i="38"/>
  <c r="AA34" i="38" s="1"/>
  <c r="AP32" i="38"/>
  <c r="AQ32" i="38" s="1"/>
  <c r="AX28" i="38"/>
  <c r="AY28" i="38" s="1"/>
  <c r="R26" i="38"/>
  <c r="AX16" i="38"/>
  <c r="AY16" i="38" s="1"/>
  <c r="R14" i="38"/>
  <c r="S14" i="38" s="1"/>
  <c r="AD850" i="39"/>
  <c r="AC850" i="39" s="1"/>
  <c r="AD402" i="39"/>
  <c r="AC402" i="39" s="1"/>
  <c r="AD326" i="39"/>
  <c r="AC326" i="39" s="1"/>
  <c r="AD298" i="39"/>
  <c r="AC298" i="39" s="1"/>
  <c r="BN19" i="38"/>
  <c r="BO19" i="38" s="1"/>
  <c r="BN13" i="38"/>
  <c r="BO13" i="38" s="1"/>
  <c r="AH19" i="38"/>
  <c r="AI19" i="38" s="1"/>
  <c r="AD968" i="39"/>
  <c r="AC968" i="39" s="1"/>
  <c r="AH60" i="38"/>
  <c r="AI60" i="38" s="1"/>
  <c r="BF54" i="38"/>
  <c r="BG54" i="38" s="1"/>
  <c r="BF42" i="38"/>
  <c r="BG42" i="38" s="1"/>
  <c r="AX18" i="38"/>
  <c r="AY18" i="38" s="1"/>
  <c r="AD1060" i="39"/>
  <c r="AC1060" i="39" s="1"/>
  <c r="AD940" i="39"/>
  <c r="AC940" i="39" s="1"/>
  <c r="AD766" i="39"/>
  <c r="AD622" i="39"/>
  <c r="AC622" i="39" s="1"/>
  <c r="AD854" i="39"/>
  <c r="AD746" i="39"/>
  <c r="AC746" i="39" s="1"/>
  <c r="AD602" i="39"/>
  <c r="AC602" i="39" s="1"/>
  <c r="AD512" i="39"/>
  <c r="AC512" i="39" s="1"/>
  <c r="AD470" i="39"/>
  <c r="AD1911" i="39"/>
  <c r="AC1911" i="39" s="1"/>
  <c r="AD3962" i="39"/>
  <c r="AD3956" i="39"/>
  <c r="AC3956" i="39" s="1"/>
  <c r="AD3917" i="39"/>
  <c r="AC3917" i="39" s="1"/>
  <c r="AD3546" i="39"/>
  <c r="AC3546" i="39" s="1"/>
  <c r="AD3505" i="39"/>
  <c r="AC3505" i="39" s="1"/>
  <c r="AD3469" i="39"/>
  <c r="AC3469" i="39" s="1"/>
  <c r="AD3436" i="39"/>
  <c r="AC3436" i="39" s="1"/>
  <c r="AD3399" i="39"/>
  <c r="AC3399" i="39" s="1"/>
  <c r="AD3384" i="39"/>
  <c r="AC3384" i="39" s="1"/>
  <c r="AD3347" i="39"/>
  <c r="AC3347" i="39" s="1"/>
  <c r="AD3394" i="39"/>
  <c r="AC3394" i="39" s="1"/>
  <c r="AD2926" i="39"/>
  <c r="AD2916" i="39"/>
  <c r="AC2916" i="39" s="1"/>
  <c r="AD2890" i="39"/>
  <c r="AC2890" i="39" s="1"/>
  <c r="AD3018" i="39"/>
  <c r="AC3018" i="39" s="1"/>
  <c r="AD2823" i="39"/>
  <c r="AC2823" i="39" s="1"/>
  <c r="AD2799" i="39"/>
  <c r="AD2763" i="39"/>
  <c r="AD2727" i="39"/>
  <c r="AC2727" i="39" s="1"/>
  <c r="AD2703" i="39"/>
  <c r="AC2703" i="39" s="1"/>
  <c r="AD2691" i="39"/>
  <c r="AC2691" i="39" s="1"/>
  <c r="AD2679" i="39"/>
  <c r="AC2679" i="39" s="1"/>
  <c r="AD2667" i="39"/>
  <c r="AC2667" i="39" s="1"/>
  <c r="AD2655" i="39"/>
  <c r="AD2643" i="39"/>
  <c r="AC2643" i="39" s="1"/>
  <c r="AD2631" i="39"/>
  <c r="AC2631" i="39" s="1"/>
  <c r="AD2619" i="39"/>
  <c r="AC2619" i="39" s="1"/>
  <c r="AD2595" i="39"/>
  <c r="AC2595" i="39" s="1"/>
  <c r="AD2583" i="39"/>
  <c r="AD2547" i="39"/>
  <c r="AD3014" i="39"/>
  <c r="AC3014" i="39" s="1"/>
  <c r="AD2980" i="39"/>
  <c r="AC2980" i="39" s="1"/>
  <c r="AD2880" i="39"/>
  <c r="AC2880" i="39" s="1"/>
  <c r="AD2876" i="39"/>
  <c r="AC2876" i="39" s="1"/>
  <c r="AD3149" i="39"/>
  <c r="AC3149" i="39" s="1"/>
  <c r="AD3202" i="39"/>
  <c r="AD2530" i="39"/>
  <c r="AC2530" i="39" s="1"/>
  <c r="AD2458" i="39"/>
  <c r="AC2458" i="39" s="1"/>
  <c r="AD2452" i="39"/>
  <c r="AC2452" i="39" s="1"/>
  <c r="AD2678" i="39"/>
  <c r="AD2662" i="39"/>
  <c r="AD2522" i="39"/>
  <c r="AC2522" i="39" s="1"/>
  <c r="AD2504" i="39"/>
  <c r="AC2504" i="39" s="1"/>
  <c r="AD2468" i="39"/>
  <c r="AC2468" i="39" s="1"/>
  <c r="AD2432" i="39"/>
  <c r="AD2720" i="39"/>
  <c r="AC2720" i="39" s="1"/>
  <c r="AD2152" i="39"/>
  <c r="AD2097" i="39"/>
  <c r="AC2097" i="39" s="1"/>
  <c r="AD2089" i="39"/>
  <c r="AC2089" i="39" s="1"/>
  <c r="AD2061" i="39"/>
  <c r="AC2061" i="39" s="1"/>
  <c r="AD2645" i="39"/>
  <c r="AC2645" i="39" s="1"/>
  <c r="AD1892" i="39"/>
  <c r="AC1892" i="39" s="1"/>
  <c r="AD1564" i="39"/>
  <c r="AD1546" i="39"/>
  <c r="AC1546" i="39" s="1"/>
  <c r="AD1574" i="39"/>
  <c r="AC1574" i="39" s="1"/>
  <c r="AD1272" i="39"/>
  <c r="AC1272" i="39" s="1"/>
  <c r="AD1271" i="39"/>
  <c r="AC1271" i="39" s="1"/>
  <c r="AD1261" i="39"/>
  <c r="AC1261" i="39" s="1"/>
  <c r="AD1163" i="39"/>
  <c r="AD1260" i="39"/>
  <c r="AC1260" i="39" s="1"/>
  <c r="AD1529" i="39"/>
  <c r="AC1529" i="39" s="1"/>
  <c r="AD1214" i="39"/>
  <c r="AC1214" i="39" s="1"/>
  <c r="AD1207" i="39"/>
  <c r="AC1207" i="39" s="1"/>
  <c r="AD1171" i="39"/>
  <c r="AC1171" i="39" s="1"/>
  <c r="AD969" i="39"/>
  <c r="AC969" i="39" s="1"/>
  <c r="AD837" i="39"/>
  <c r="AC837" i="39" s="1"/>
  <c r="AD465" i="39"/>
  <c r="AC465" i="39" s="1"/>
  <c r="AD1633" i="39"/>
  <c r="AD1489" i="39"/>
  <c r="AD1209" i="39"/>
  <c r="AC1209" i="39" s="1"/>
  <c r="AD1528" i="39"/>
  <c r="AD997" i="39"/>
  <c r="AC997" i="39" s="1"/>
  <c r="AD877" i="39"/>
  <c r="AC877" i="39" s="1"/>
  <c r="AX63" i="38"/>
  <c r="AY63" i="38" s="1"/>
  <c r="G62" i="38"/>
  <c r="Z57" i="38"/>
  <c r="AA57" i="38" s="1"/>
  <c r="AX51" i="38"/>
  <c r="AY51" i="38" s="1"/>
  <c r="G50" i="38"/>
  <c r="Z45" i="38"/>
  <c r="AA45" i="38" s="1"/>
  <c r="AX39" i="38"/>
  <c r="AY39" i="38" s="1"/>
  <c r="Z33" i="38"/>
  <c r="AA33" i="38" s="1"/>
  <c r="AX27" i="38"/>
  <c r="AY27" i="38" s="1"/>
  <c r="AX15" i="38"/>
  <c r="AY15" i="38" s="1"/>
  <c r="G14" i="38"/>
  <c r="AD1114" i="39"/>
  <c r="AC1114" i="39" s="1"/>
  <c r="AD1101" i="39"/>
  <c r="AC1101" i="39" s="1"/>
  <c r="AD1052" i="39"/>
  <c r="AC1052" i="39" s="1"/>
  <c r="AD309" i="39"/>
  <c r="AC309" i="39" s="1"/>
  <c r="AD285" i="39"/>
  <c r="AC285" i="39" s="1"/>
  <c r="AD267" i="39"/>
  <c r="AC267" i="39" s="1"/>
  <c r="AD243" i="39"/>
  <c r="AC243" i="39" s="1"/>
  <c r="AD237" i="39"/>
  <c r="AD213" i="39"/>
  <c r="AC213" i="39" s="1"/>
  <c r="AD171" i="39"/>
  <c r="AC171" i="39" s="1"/>
  <c r="AD165" i="39"/>
  <c r="AC165" i="39" s="1"/>
  <c r="AD105" i="39"/>
  <c r="AD93" i="39"/>
  <c r="AD51" i="39"/>
  <c r="AC51" i="39" s="1"/>
  <c r="AD45" i="39"/>
  <c r="AC45" i="39" s="1"/>
  <c r="AD27" i="39"/>
  <c r="AC27" i="39" s="1"/>
  <c r="AD15" i="39"/>
  <c r="AC15" i="39" s="1"/>
  <c r="Z60" i="38"/>
  <c r="AA60" i="38" s="1"/>
  <c r="AX54" i="38"/>
  <c r="AY54" i="38" s="1"/>
  <c r="Z48" i="38"/>
  <c r="AA48" i="38" s="1"/>
  <c r="BN33" i="38"/>
  <c r="BO33" i="38" s="1"/>
  <c r="Z24" i="38"/>
  <c r="AA24" i="38" s="1"/>
  <c r="BN21" i="38"/>
  <c r="BO21" i="38" s="1"/>
  <c r="BF12" i="38"/>
  <c r="BG12" i="38" s="1"/>
  <c r="G12" i="38"/>
  <c r="AD1931" i="39"/>
  <c r="AC1931" i="39" s="1"/>
  <c r="AD1943" i="39"/>
  <c r="AC1943" i="39" s="1"/>
  <c r="AD1223" i="39"/>
  <c r="AC1223" i="39" s="1"/>
  <c r="AD1111" i="39"/>
  <c r="AC1111" i="39" s="1"/>
  <c r="AD1099" i="39"/>
  <c r="AC1099" i="39" s="1"/>
  <c r="AD967" i="39"/>
  <c r="AC967" i="39" s="1"/>
  <c r="AD763" i="39"/>
  <c r="AC763" i="39" s="1"/>
  <c r="AD739" i="39"/>
  <c r="AC739" i="39" s="1"/>
  <c r="AD679" i="39"/>
  <c r="AC679" i="39" s="1"/>
  <c r="AD619" i="39"/>
  <c r="AC619" i="39" s="1"/>
  <c r="AD595" i="39"/>
  <c r="AD535" i="39"/>
  <c r="AD1202" i="39"/>
  <c r="AC1202" i="39" s="1"/>
  <c r="AD1093" i="39"/>
  <c r="AC1093" i="39" s="1"/>
  <c r="Z32" i="38"/>
  <c r="AA32" i="38" s="1"/>
  <c r="AD994" i="39"/>
  <c r="AC994" i="39" s="1"/>
  <c r="AD248" i="39"/>
  <c r="AC248" i="39" s="1"/>
  <c r="AD212" i="39"/>
  <c r="AC212" i="39" s="1"/>
  <c r="AD176" i="39"/>
  <c r="AC176" i="39" s="1"/>
  <c r="AD140" i="39"/>
  <c r="AC140" i="39" s="1"/>
  <c r="AD104" i="39"/>
  <c r="AC104" i="39" s="1"/>
  <c r="AD68" i="39"/>
  <c r="AC68" i="39" s="1"/>
  <c r="AD32" i="39"/>
  <c r="AC32" i="39" s="1"/>
  <c r="R60" i="38"/>
  <c r="S60" i="38" s="1"/>
  <c r="AD790" i="39"/>
  <c r="AD646" i="39"/>
  <c r="AD706" i="39"/>
  <c r="AD562" i="39"/>
  <c r="AC562" i="39" s="1"/>
  <c r="AD1945" i="39"/>
  <c r="AC1945" i="39" s="1"/>
  <c r="AD1895" i="39"/>
  <c r="AC1895" i="39" s="1"/>
  <c r="AD1933" i="39"/>
  <c r="AC1933" i="39" s="1"/>
  <c r="AD1913" i="39"/>
  <c r="AC1913" i="39" s="1"/>
  <c r="AD3506" i="39"/>
  <c r="AD3470" i="39"/>
  <c r="AC3470" i="39" s="1"/>
  <c r="AD3450" i="39"/>
  <c r="AC3450" i="39" s="1"/>
  <c r="AD3116" i="39"/>
  <c r="AC3116" i="39" s="1"/>
  <c r="AD2975" i="39"/>
  <c r="AD2800" i="39"/>
  <c r="AD2368" i="39"/>
  <c r="AC2368" i="39" s="1"/>
  <c r="AD2344" i="39"/>
  <c r="AC2344" i="39" s="1"/>
  <c r="AD1203" i="39"/>
  <c r="AC1203" i="39" s="1"/>
  <c r="AD3858" i="39"/>
  <c r="AC3858" i="39" s="1"/>
  <c r="AD3977" i="39"/>
  <c r="AC3977" i="39" s="1"/>
  <c r="AD3769" i="39"/>
  <c r="AC3769" i="39" s="1"/>
  <c r="AD3783" i="39"/>
  <c r="AC3783" i="39" s="1"/>
  <c r="AD3645" i="39"/>
  <c r="AC3645" i="39" s="1"/>
  <c r="AD3845" i="39"/>
  <c r="AC3845" i="39" s="1"/>
  <c r="AD3821" i="39"/>
  <c r="AC3821" i="39" s="1"/>
  <c r="AD3714" i="39"/>
  <c r="AD3669" i="39"/>
  <c r="AC3669" i="39" s="1"/>
  <c r="AD3623" i="39"/>
  <c r="AC3623" i="39" s="1"/>
  <c r="AD3736" i="39"/>
  <c r="AC3736" i="39" s="1"/>
  <c r="AD3600" i="39"/>
  <c r="AC3600" i="39" s="1"/>
  <c r="AD3696" i="39"/>
  <c r="AC3696" i="39" s="1"/>
  <c r="AD3585" i="39"/>
  <c r="AC3585" i="39" s="1"/>
  <c r="AD3692" i="39"/>
  <c r="AC3692" i="39" s="1"/>
  <c r="AD3430" i="39"/>
  <c r="AC3430" i="39" s="1"/>
  <c r="AD3524" i="39"/>
  <c r="AC3524" i="39" s="1"/>
  <c r="AD3488" i="39"/>
  <c r="AC3488" i="39" s="1"/>
  <c r="AD3440" i="39"/>
  <c r="AD3334" i="39"/>
  <c r="AD3199" i="39"/>
  <c r="AC3199" i="39" s="1"/>
  <c r="AD3458" i="39"/>
  <c r="AC3458" i="39" s="1"/>
  <c r="AD3210" i="39"/>
  <c r="AC3210" i="39" s="1"/>
  <c r="AD3207" i="39"/>
  <c r="AC3207" i="39" s="1"/>
  <c r="AD3162" i="39"/>
  <c r="AC3162" i="39" s="1"/>
  <c r="AD2988" i="39"/>
  <c r="AD3244" i="39"/>
  <c r="AC3244" i="39" s="1"/>
  <c r="AD3112" i="39"/>
  <c r="AC3112" i="39" s="1"/>
  <c r="AD3022" i="39"/>
  <c r="AC3022" i="39" s="1"/>
  <c r="AD3222" i="39"/>
  <c r="AC3222" i="39" s="1"/>
  <c r="AD3186" i="39"/>
  <c r="AC3186" i="39" s="1"/>
  <c r="AD3417" i="39"/>
  <c r="AC3417" i="39" s="1"/>
  <c r="AD3411" i="39"/>
  <c r="AC3411" i="39" s="1"/>
  <c r="AD3078" i="39"/>
  <c r="AC3078" i="39" s="1"/>
  <c r="AD3030" i="39"/>
  <c r="AC3030" i="39" s="1"/>
  <c r="AD2759" i="39"/>
  <c r="AC2759" i="39" s="1"/>
  <c r="AD2735" i="39"/>
  <c r="AC2735" i="39" s="1"/>
  <c r="AD2675" i="39"/>
  <c r="AD3180" i="39"/>
  <c r="AD3026" i="39"/>
  <c r="AC3026" i="39" s="1"/>
  <c r="AD3173" i="39"/>
  <c r="AC3173" i="39" s="1"/>
  <c r="AD3369" i="39"/>
  <c r="AC3369" i="39" s="1"/>
  <c r="AD3276" i="39"/>
  <c r="AC3276" i="39" s="1"/>
  <c r="AD3300" i="39"/>
  <c r="AC3300" i="39" s="1"/>
  <c r="AD2947" i="39"/>
  <c r="AD2549" i="39"/>
  <c r="AC2549" i="39" s="1"/>
  <c r="AD1868" i="39"/>
  <c r="AC1868" i="39" s="1"/>
  <c r="AD1844" i="39"/>
  <c r="AD1820" i="39"/>
  <c r="AC1820" i="39" s="1"/>
  <c r="AD1796" i="39"/>
  <c r="AD1772" i="39"/>
  <c r="AC1772" i="39" s="1"/>
  <c r="AD1748" i="39"/>
  <c r="AC1748" i="39" s="1"/>
  <c r="AD1704" i="39"/>
  <c r="AC1704" i="39" s="1"/>
  <c r="AD1624" i="39"/>
  <c r="AC1624" i="39" s="1"/>
  <c r="AD1856" i="39"/>
  <c r="AC1856" i="39" s="1"/>
  <c r="AD1784" i="39"/>
  <c r="AC1784" i="39" s="1"/>
  <c r="AD1712" i="39"/>
  <c r="AC1712" i="39" s="1"/>
  <c r="AD1582" i="39"/>
  <c r="AC1582" i="39" s="1"/>
  <c r="AD1934" i="39"/>
  <c r="AC1934" i="39" s="1"/>
  <c r="AD1573" i="39"/>
  <c r="AC1573" i="39" s="1"/>
  <c r="AD1268" i="39"/>
  <c r="AC1268" i="39" s="1"/>
  <c r="AD1154" i="39"/>
  <c r="AD1523" i="39"/>
  <c r="AC1523" i="39" s="1"/>
  <c r="AD1167" i="39"/>
  <c r="AC1167" i="39" s="1"/>
  <c r="AD1151" i="39"/>
  <c r="AD1143" i="39"/>
  <c r="AD1137" i="39"/>
  <c r="AD1131" i="39"/>
  <c r="AC1131" i="39" s="1"/>
  <c r="AD1233" i="39"/>
  <c r="AC1233" i="39" s="1"/>
  <c r="AD1218" i="39"/>
  <c r="AC1218" i="39" s="1"/>
  <c r="AD3989" i="39"/>
  <c r="AC3989" i="39" s="1"/>
  <c r="AD3953" i="39"/>
  <c r="AD3820" i="39"/>
  <c r="AC3820" i="39" s="1"/>
  <c r="AD3911" i="39"/>
  <c r="AC3911" i="39" s="1"/>
  <c r="AD3980" i="39"/>
  <c r="AC3980" i="39" s="1"/>
  <c r="AD3955" i="39"/>
  <c r="AC3955" i="39" s="1"/>
  <c r="AD3869" i="39"/>
  <c r="AC3869" i="39" s="1"/>
  <c r="AD3717" i="39"/>
  <c r="AC3717" i="39" s="1"/>
  <c r="AD3676" i="39"/>
  <c r="AC3676" i="39" s="1"/>
  <c r="AD3754" i="39"/>
  <c r="AC3754" i="39" s="1"/>
  <c r="AD3611" i="39"/>
  <c r="AC3611" i="39" s="1"/>
  <c r="AD3720" i="39"/>
  <c r="AC3720" i="39" s="1"/>
  <c r="AD3699" i="39"/>
  <c r="AD3704" i="39"/>
  <c r="AC3704" i="39" s="1"/>
  <c r="AD3366" i="39"/>
  <c r="AC3366" i="39" s="1"/>
  <c r="AD3520" i="39"/>
  <c r="AC3520" i="39" s="1"/>
  <c r="AD3420" i="39"/>
  <c r="AC3420" i="39" s="1"/>
  <c r="AD3456" i="39"/>
  <c r="AC3456" i="39" s="1"/>
  <c r="AD3219" i="39"/>
  <c r="AC3219" i="39" s="1"/>
  <c r="AD3092" i="39"/>
  <c r="AC3092" i="39" s="1"/>
  <c r="AD3432" i="39"/>
  <c r="AC3432" i="39" s="1"/>
  <c r="AD2685" i="39"/>
  <c r="AC2685" i="39" s="1"/>
  <c r="AD2661" i="39"/>
  <c r="AD2956" i="39"/>
  <c r="AC2956" i="39" s="1"/>
  <c r="AD3282" i="39"/>
  <c r="AC3282" i="39" s="1"/>
  <c r="AD2812" i="39"/>
  <c r="AC2812" i="39" s="1"/>
  <c r="AD2698" i="39"/>
  <c r="AC2698" i="39" s="1"/>
  <c r="AD2466" i="39"/>
  <c r="AC2466" i="39" s="1"/>
  <c r="AD2430" i="39"/>
  <c r="AC2430" i="39" s="1"/>
  <c r="AD2398" i="39"/>
  <c r="AC2398" i="39" s="1"/>
  <c r="AD2374" i="39"/>
  <c r="AC2374" i="39" s="1"/>
  <c r="AD2350" i="39"/>
  <c r="AC2350" i="39" s="1"/>
  <c r="AD2326" i="39"/>
  <c r="AD2232" i="39"/>
  <c r="AD2208" i="39"/>
  <c r="AC2208" i="39" s="1"/>
  <c r="AD2120" i="39"/>
  <c r="AC2120" i="39" s="1"/>
  <c r="AD1724" i="39"/>
  <c r="AC1724" i="39" s="1"/>
  <c r="AD1199" i="39"/>
  <c r="AC1199" i="39" s="1"/>
  <c r="AD1472" i="39"/>
  <c r="AD1448" i="39"/>
  <c r="AD1424" i="39"/>
  <c r="AC1424" i="39" s="1"/>
  <c r="AD1400" i="39"/>
  <c r="AC1400" i="39" s="1"/>
  <c r="AD1376" i="39"/>
  <c r="AC1376" i="39" s="1"/>
  <c r="AD1352" i="39"/>
  <c r="AC1352" i="39" s="1"/>
  <c r="AD1328" i="39"/>
  <c r="AC1328" i="39" s="1"/>
  <c r="AD1304" i="39"/>
  <c r="AD1280" i="39"/>
  <c r="AC1280" i="39" s="1"/>
  <c r="AD1188" i="39"/>
  <c r="AC1188" i="39" s="1"/>
  <c r="AD1631" i="39"/>
  <c r="AC1631" i="39" s="1"/>
  <c r="AD1589" i="39"/>
  <c r="AC1589" i="39" s="1"/>
  <c r="AD1561" i="39"/>
  <c r="AD3983" i="39"/>
  <c r="AC3983" i="39" s="1"/>
  <c r="AD3997" i="39"/>
  <c r="AC3997" i="39" s="1"/>
  <c r="AD3925" i="39"/>
  <c r="AC3925" i="39" s="1"/>
  <c r="AD3794" i="39"/>
  <c r="AC3794" i="39" s="1"/>
  <c r="AD3789" i="39"/>
  <c r="AC3789" i="39" s="1"/>
  <c r="AD3781" i="39"/>
  <c r="AC3781" i="39" s="1"/>
  <c r="AD3775" i="39"/>
  <c r="AD3830" i="39"/>
  <c r="AC3830" i="39" s="1"/>
  <c r="AD3792" i="39"/>
  <c r="AC3792" i="39" s="1"/>
  <c r="AD3661" i="39"/>
  <c r="AC3661" i="39" s="1"/>
  <c r="AD3653" i="39"/>
  <c r="AC3653" i="39" s="1"/>
  <c r="AD3641" i="39"/>
  <c r="AC3641" i="39" s="1"/>
  <c r="AD3629" i="39"/>
  <c r="AD3705" i="39"/>
  <c r="AC3705" i="39" s="1"/>
  <c r="AD3702" i="39"/>
  <c r="AC3702" i="39" s="1"/>
  <c r="AD3688" i="39"/>
  <c r="AC3688" i="39" s="1"/>
  <c r="AD3572" i="39"/>
  <c r="AC3572" i="39" s="1"/>
  <c r="AD3634" i="39"/>
  <c r="AD3723" i="39"/>
  <c r="AD3716" i="39"/>
  <c r="AC3716" i="39" s="1"/>
  <c r="AD3413" i="39"/>
  <c r="AC3413" i="39" s="1"/>
  <c r="AD3429" i="39"/>
  <c r="AC3429" i="39" s="1"/>
  <c r="AD3452" i="39"/>
  <c r="AC3452" i="39" s="1"/>
  <c r="AD3389" i="39"/>
  <c r="AC3389" i="39" s="1"/>
  <c r="AD3353" i="39"/>
  <c r="AC3353" i="39" s="1"/>
  <c r="AD3333" i="39"/>
  <c r="AC3333" i="39" s="1"/>
  <c r="AD3582" i="39"/>
  <c r="AC3582" i="39" s="1"/>
  <c r="AD3570" i="39"/>
  <c r="AC3570" i="39" s="1"/>
  <c r="AD3455" i="39"/>
  <c r="AC3455" i="39" s="1"/>
  <c r="AD3364" i="39"/>
  <c r="AD3400" i="39"/>
  <c r="AC3400" i="39" s="1"/>
  <c r="AD3372" i="39"/>
  <c r="AC3372" i="39" s="1"/>
  <c r="AD3408" i="39"/>
  <c r="AC3408" i="39" s="1"/>
  <c r="AD3339" i="39"/>
  <c r="AC3339" i="39" s="1"/>
  <c r="AD3152" i="39"/>
  <c r="AD3150" i="39"/>
  <c r="AD3096" i="39"/>
  <c r="AC3096" i="39" s="1"/>
  <c r="AD3072" i="39"/>
  <c r="AC3072" i="39" s="1"/>
  <c r="AD3064" i="39"/>
  <c r="AC3064" i="39" s="1"/>
  <c r="AD3048" i="39"/>
  <c r="AC3048" i="39" s="1"/>
  <c r="AD3040" i="39"/>
  <c r="AD3036" i="39"/>
  <c r="AC3036" i="39" s="1"/>
  <c r="AD3028" i="39"/>
  <c r="AC3028" i="39" s="1"/>
  <c r="AD3434" i="39"/>
  <c r="AC3434" i="39" s="1"/>
  <c r="AD2920" i="39"/>
  <c r="AC2920" i="39" s="1"/>
  <c r="AD3170" i="39"/>
  <c r="AC3170" i="39" s="1"/>
  <c r="AD2960" i="39"/>
  <c r="AD3320" i="39"/>
  <c r="AC3320" i="39" s="1"/>
  <c r="AD3314" i="39"/>
  <c r="AC3314" i="39" s="1"/>
  <c r="AD3308" i="39"/>
  <c r="AC3308" i="39" s="1"/>
  <c r="AD3302" i="39"/>
  <c r="AC3302" i="39" s="1"/>
  <c r="AD3296" i="39"/>
  <c r="AC3296" i="39" s="1"/>
  <c r="AD3290" i="39"/>
  <c r="AC3290" i="39" s="1"/>
  <c r="AD3284" i="39"/>
  <c r="AC3284" i="39" s="1"/>
  <c r="AD3278" i="39"/>
  <c r="AC3278" i="39" s="1"/>
  <c r="AD3272" i="39"/>
  <c r="AC3272" i="39" s="1"/>
  <c r="AD3266" i="39"/>
  <c r="AC3266" i="39" s="1"/>
  <c r="AD3260" i="39"/>
  <c r="AC3260" i="39" s="1"/>
  <c r="AD3254" i="39"/>
  <c r="AC3254" i="39" s="1"/>
  <c r="AD3248" i="39"/>
  <c r="AC3248" i="39" s="1"/>
  <c r="AD3242" i="39"/>
  <c r="AC3242" i="39" s="1"/>
  <c r="AD3156" i="39"/>
  <c r="AC3156" i="39" s="1"/>
  <c r="AD3006" i="39"/>
  <c r="AC3006" i="39" s="1"/>
  <c r="AD2839" i="39"/>
  <c r="AC2839" i="39" s="1"/>
  <c r="AD2827" i="39"/>
  <c r="AC2827" i="39" s="1"/>
  <c r="AD2803" i="39"/>
  <c r="AC2803" i="39" s="1"/>
  <c r="AD2791" i="39"/>
  <c r="AC2791" i="39" s="1"/>
  <c r="AD2695" i="39"/>
  <c r="AC2695" i="39" s="1"/>
  <c r="AD2659" i="39"/>
  <c r="AC2659" i="39" s="1"/>
  <c r="AD2623" i="39"/>
  <c r="AD2587" i="39"/>
  <c r="AC2587" i="39" s="1"/>
  <c r="AD2563" i="39"/>
  <c r="AC2563" i="39" s="1"/>
  <c r="AD2992" i="39"/>
  <c r="AC2992" i="39" s="1"/>
  <c r="AD2832" i="39"/>
  <c r="AC2832" i="39" s="1"/>
  <c r="AD3142" i="39"/>
  <c r="AC3142" i="39" s="1"/>
  <c r="AD3294" i="39"/>
  <c r="AC3294" i="39" s="1"/>
  <c r="AD2849" i="39"/>
  <c r="AC2849" i="39" s="1"/>
  <c r="AD3345" i="39"/>
  <c r="AD2494" i="39"/>
  <c r="AC2494" i="39" s="1"/>
  <c r="AD2488" i="39"/>
  <c r="AC2488" i="39" s="1"/>
  <c r="AD2422" i="39"/>
  <c r="AD2416" i="39"/>
  <c r="AD2272" i="39"/>
  <c r="AC2272" i="39" s="1"/>
  <c r="AD2266" i="39"/>
  <c r="AC2266" i="39" s="1"/>
  <c r="AD3002" i="39"/>
  <c r="AC3002" i="39" s="1"/>
  <c r="AD2874" i="39"/>
  <c r="AC2874" i="39" s="1"/>
  <c r="AD2865" i="39"/>
  <c r="AC2865" i="39" s="1"/>
  <c r="AD2651" i="39"/>
  <c r="AC2651" i="39" s="1"/>
  <c r="AD2539" i="39"/>
  <c r="AC2539" i="39" s="1"/>
  <c r="AD2697" i="39"/>
  <c r="AC2697" i="39" s="1"/>
  <c r="AD2516" i="39"/>
  <c r="AC2516" i="39" s="1"/>
  <c r="AD2498" i="39"/>
  <c r="AC2498" i="39" s="1"/>
  <c r="AD2444" i="39"/>
  <c r="AC2444" i="39" s="1"/>
  <c r="AD2426" i="39"/>
  <c r="AC2426" i="39" s="1"/>
  <c r="AD2380" i="39"/>
  <c r="AC2380" i="39" s="1"/>
  <c r="AD2356" i="39"/>
  <c r="AC2356" i="39" s="1"/>
  <c r="AD2332" i="39"/>
  <c r="AC2332" i="39" s="1"/>
  <c r="AD2110" i="39"/>
  <c r="AD2666" i="39"/>
  <c r="AC2666" i="39" s="1"/>
  <c r="AD2237" i="39"/>
  <c r="AC2237" i="39" s="1"/>
  <c r="AD2233" i="39"/>
  <c r="AC2233" i="39" s="1"/>
  <c r="AD2229" i="39"/>
  <c r="AC2229" i="39" s="1"/>
  <c r="AD2225" i="39"/>
  <c r="AC2225" i="39" s="1"/>
  <c r="AD2221" i="39"/>
  <c r="AC2221" i="39" s="1"/>
  <c r="AD2217" i="39"/>
  <c r="AC2217" i="39" s="1"/>
  <c r="AD2213" i="39"/>
  <c r="AC2213" i="39" s="1"/>
  <c r="AD2209" i="39"/>
  <c r="AC2209" i="39" s="1"/>
  <c r="AD2205" i="39"/>
  <c r="AC2205" i="39" s="1"/>
  <c r="AD2201" i="39"/>
  <c r="AC2201" i="39" s="1"/>
  <c r="AD2197" i="39"/>
  <c r="AD2193" i="39"/>
  <c r="AC2193" i="39" s="1"/>
  <c r="AD2189" i="39"/>
  <c r="AC2189" i="39" s="1"/>
  <c r="AD2212" i="39"/>
  <c r="AC2212" i="39" s="1"/>
  <c r="AD2188" i="39"/>
  <c r="AC2188" i="39" s="1"/>
  <c r="AD2094" i="39"/>
  <c r="AD2066" i="39"/>
  <c r="AC2066" i="39" s="1"/>
  <c r="AD1832" i="39"/>
  <c r="AC1832" i="39" s="1"/>
  <c r="AD1760" i="39"/>
  <c r="AC1760" i="39" s="1"/>
  <c r="AD1698" i="39"/>
  <c r="AC1698" i="39" s="1"/>
  <c r="AD1498" i="39"/>
  <c r="AC1498" i="39" s="1"/>
  <c r="AD2044" i="39"/>
  <c r="AC2044" i="39" s="1"/>
  <c r="AD1910" i="39"/>
  <c r="AC1910" i="39" s="1"/>
  <c r="AD1738" i="39"/>
  <c r="AC1738" i="39" s="1"/>
  <c r="AD1482" i="39"/>
  <c r="AC1482" i="39" s="1"/>
  <c r="AD1466" i="39"/>
  <c r="AC1466" i="39" s="1"/>
  <c r="AD1410" i="39"/>
  <c r="AD1394" i="39"/>
  <c r="AD1338" i="39"/>
  <c r="AC1338" i="39" s="1"/>
  <c r="AD1322" i="39"/>
  <c r="AC1322" i="39" s="1"/>
  <c r="AD3798" i="39"/>
  <c r="AC3798" i="39" s="1"/>
  <c r="AD3923" i="39"/>
  <c r="AC3923" i="39" s="1"/>
  <c r="AD3863" i="39"/>
  <c r="AD3765" i="39"/>
  <c r="AD3693" i="39"/>
  <c r="AC3693" i="39" s="1"/>
  <c r="AD3599" i="39"/>
  <c r="AD3622" i="39"/>
  <c r="AC3622" i="39" s="1"/>
  <c r="AD3757" i="39"/>
  <c r="AC3757" i="39" s="1"/>
  <c r="AD3560" i="39"/>
  <c r="AC3560" i="39" s="1"/>
  <c r="AD3554" i="39"/>
  <c r="AD3404" i="39"/>
  <c r="AC3404" i="39" s="1"/>
  <c r="AD3218" i="39"/>
  <c r="AC3218" i="39" s="1"/>
  <c r="AD3182" i="39"/>
  <c r="AC3182" i="39" s="1"/>
  <c r="AD3203" i="39"/>
  <c r="AC3203" i="39" s="1"/>
  <c r="AD3454" i="39"/>
  <c r="AC3454" i="39" s="1"/>
  <c r="AD3100" i="39"/>
  <c r="AC3100" i="39" s="1"/>
  <c r="AD3076" i="39"/>
  <c r="AC3076" i="39" s="1"/>
  <c r="AD3024" i="39"/>
  <c r="AC3024" i="39" s="1"/>
  <c r="AD3304" i="39"/>
  <c r="AC3304" i="39" s="1"/>
  <c r="AD3172" i="39"/>
  <c r="AC3172" i="39" s="1"/>
  <c r="AD3090" i="39"/>
  <c r="AD3066" i="39"/>
  <c r="AC3066" i="39" s="1"/>
  <c r="AD2864" i="39"/>
  <c r="AC2864" i="39" s="1"/>
  <c r="AD3007" i="39"/>
  <c r="AC3007" i="39" s="1"/>
  <c r="AD3188" i="39"/>
  <c r="AD3258" i="39"/>
  <c r="AC3258" i="39" s="1"/>
  <c r="AD2836" i="39"/>
  <c r="AD2733" i="39"/>
  <c r="AC2733" i="39" s="1"/>
  <c r="AD2788" i="39"/>
  <c r="AC2788" i="39" s="1"/>
  <c r="AD2526" i="39"/>
  <c r="AC2526" i="39" s="1"/>
  <c r="AD2508" i="39"/>
  <c r="AC2508" i="39" s="1"/>
  <c r="AD2490" i="39"/>
  <c r="AD2454" i="39"/>
  <c r="AD2436" i="39"/>
  <c r="AC2436" i="39" s="1"/>
  <c r="AD2418" i="39"/>
  <c r="AC2418" i="39" s="1"/>
  <c r="AD2140" i="39"/>
  <c r="AC2140" i="39" s="1"/>
  <c r="AD2857" i="39"/>
  <c r="AC2857" i="39" s="1"/>
  <c r="AD2160" i="39"/>
  <c r="AC2160" i="39" s="1"/>
  <c r="AD1924" i="39"/>
  <c r="AD1888" i="39"/>
  <c r="AC1888" i="39" s="1"/>
  <c r="AD1211" i="39"/>
  <c r="AC1211" i="39" s="1"/>
  <c r="AD1480" i="39"/>
  <c r="AC1480" i="39" s="1"/>
  <c r="AD1456" i="39"/>
  <c r="AD1432" i="39"/>
  <c r="AC1432" i="39" s="1"/>
  <c r="AD1408" i="39"/>
  <c r="AD1384" i="39"/>
  <c r="AC1384" i="39" s="1"/>
  <c r="AD1360" i="39"/>
  <c r="AC1360" i="39" s="1"/>
  <c r="AD1336" i="39"/>
  <c r="AC1336" i="39" s="1"/>
  <c r="AD1312" i="39"/>
  <c r="AD1288" i="39"/>
  <c r="AD1156" i="39"/>
  <c r="AC1156" i="39" s="1"/>
  <c r="AD1152" i="39"/>
  <c r="AC1152" i="39" s="1"/>
  <c r="AD1148" i="39"/>
  <c r="AC1148" i="39" s="1"/>
  <c r="AD1521" i="39"/>
  <c r="AC1521" i="39" s="1"/>
  <c r="AD3868" i="39"/>
  <c r="AC3868" i="39" s="1"/>
  <c r="AD3768" i="39"/>
  <c r="AC3768" i="39" s="1"/>
  <c r="AD3610" i="39"/>
  <c r="AD3566" i="39"/>
  <c r="AC3566" i="39" s="1"/>
  <c r="AD3437" i="39"/>
  <c r="AC3437" i="39" s="1"/>
  <c r="AD3280" i="39"/>
  <c r="AC3280" i="39" s="1"/>
  <c r="AD3094" i="39"/>
  <c r="AC3094" i="39" s="1"/>
  <c r="AD3070" i="39"/>
  <c r="AD3046" i="39"/>
  <c r="AC3046" i="39" s="1"/>
  <c r="AD2847" i="39"/>
  <c r="AD2787" i="39"/>
  <c r="AC2787" i="39" s="1"/>
  <c r="AD2751" i="39"/>
  <c r="AC2751" i="39" s="1"/>
  <c r="AD2739" i="39"/>
  <c r="AD3120" i="39"/>
  <c r="AD3246" i="39"/>
  <c r="AC3246" i="39" s="1"/>
  <c r="AD2518" i="39"/>
  <c r="AC2518" i="39" s="1"/>
  <c r="AD2512" i="39"/>
  <c r="AC2512" i="39" s="1"/>
  <c r="AD2446" i="39"/>
  <c r="AC2446" i="39" s="1"/>
  <c r="AD2581" i="39"/>
  <c r="AC2581" i="39" s="1"/>
  <c r="AD2486" i="39"/>
  <c r="AC2486" i="39" s="1"/>
  <c r="AD1930" i="39"/>
  <c r="AC1930" i="39" s="1"/>
  <c r="AD1912" i="39"/>
  <c r="AD1894" i="39"/>
  <c r="AD3042" i="39"/>
  <c r="AC3042" i="39" s="1"/>
  <c r="AD2970" i="39"/>
  <c r="AC2970" i="39" s="1"/>
  <c r="AD2837" i="39"/>
  <c r="AC2837" i="39" s="1"/>
  <c r="AD2801" i="39"/>
  <c r="AC2801" i="39" s="1"/>
  <c r="AD2765" i="39"/>
  <c r="AC2765" i="39" s="1"/>
  <c r="AD2729" i="39"/>
  <c r="AD2681" i="39"/>
  <c r="AC2681" i="39" s="1"/>
  <c r="AD2633" i="39"/>
  <c r="AC2633" i="39" s="1"/>
  <c r="AD2621" i="39"/>
  <c r="AC2621" i="39" s="1"/>
  <c r="AD2573" i="39"/>
  <c r="AC2573" i="39" s="1"/>
  <c r="AD2561" i="39"/>
  <c r="AC2561" i="39" s="1"/>
  <c r="AD3232" i="39"/>
  <c r="AC3232" i="39" s="1"/>
  <c r="AD3228" i="39"/>
  <c r="AC3228" i="39" s="1"/>
  <c r="AD3086" i="39"/>
  <c r="AC3086" i="39" s="1"/>
  <c r="AD3062" i="39"/>
  <c r="AC3062" i="39" s="1"/>
  <c r="AD3038" i="39"/>
  <c r="AC3038" i="39" s="1"/>
  <c r="AD2968" i="39"/>
  <c r="AC2968" i="39" s="1"/>
  <c r="AD2900" i="39"/>
  <c r="AC2900" i="39" s="1"/>
  <c r="AD2506" i="39"/>
  <c r="AC2506" i="39" s="1"/>
  <c r="AD2500" i="39"/>
  <c r="AC2500" i="39" s="1"/>
  <c r="AD2470" i="39"/>
  <c r="AD2464" i="39"/>
  <c r="AC2464" i="39" s="1"/>
  <c r="AD2428" i="39"/>
  <c r="AC2428" i="39" s="1"/>
  <c r="AD2280" i="39"/>
  <c r="AC2280" i="39" s="1"/>
  <c r="AD2248" i="39"/>
  <c r="AC2248" i="39" s="1"/>
  <c r="AD2726" i="39"/>
  <c r="AD2528" i="39"/>
  <c r="AC2528" i="39" s="1"/>
  <c r="AD2510" i="39"/>
  <c r="AC2510" i="39" s="1"/>
  <c r="AD2492" i="39"/>
  <c r="AC2492" i="39" s="1"/>
  <c r="AD2474" i="39"/>
  <c r="AC2474" i="39" s="1"/>
  <c r="AD2456" i="39"/>
  <c r="AC2456" i="39" s="1"/>
  <c r="AD2438" i="39"/>
  <c r="AC2438" i="39" s="1"/>
  <c r="AD2420" i="39"/>
  <c r="AC2420" i="39" s="1"/>
  <c r="AD2300" i="39"/>
  <c r="AC2300" i="39" s="1"/>
  <c r="AD2673" i="39"/>
  <c r="AC2673" i="39" s="1"/>
  <c r="AD2669" i="39"/>
  <c r="AC2669" i="39" s="1"/>
  <c r="AD2535" i="39"/>
  <c r="AC2535" i="39" s="1"/>
  <c r="AD2182" i="39"/>
  <c r="AD2165" i="39"/>
  <c r="AC2165" i="39" s="1"/>
  <c r="AD2146" i="39"/>
  <c r="AC2146" i="39" s="1"/>
  <c r="AD2128" i="39"/>
  <c r="AC2128" i="39" s="1"/>
  <c r="AD2579" i="39"/>
  <c r="AC2579" i="39" s="1"/>
  <c r="AD2180" i="39"/>
  <c r="AC2180" i="39" s="1"/>
  <c r="AD2166" i="39"/>
  <c r="AD2753" i="39"/>
  <c r="AC2753" i="39" s="1"/>
  <c r="AD2174" i="39"/>
  <c r="AC2174" i="39" s="1"/>
  <c r="AD2164" i="39"/>
  <c r="AC2164" i="39" s="1"/>
  <c r="AD2090" i="39"/>
  <c r="AC2090" i="39" s="1"/>
  <c r="AD2082" i="39"/>
  <c r="AC2082" i="39" s="1"/>
  <c r="AD2831" i="39"/>
  <c r="AD1946" i="39"/>
  <c r="AC1946" i="39" s="1"/>
  <c r="AD1928" i="39"/>
  <c r="AC1928" i="39" s="1"/>
  <c r="AD1918" i="39"/>
  <c r="AC1918" i="39" s="1"/>
  <c r="AD1882" i="39"/>
  <c r="AC1882" i="39" s="1"/>
  <c r="AD1816" i="39"/>
  <c r="AC1816" i="39" s="1"/>
  <c r="AD1744" i="39"/>
  <c r="AD1870" i="39"/>
  <c r="AC1870" i="39" s="1"/>
  <c r="AD1858" i="39"/>
  <c r="AC1858" i="39" s="1"/>
  <c r="AD1846" i="39"/>
  <c r="AC1846" i="39" s="1"/>
  <c r="AD1834" i="39"/>
  <c r="AD1822" i="39"/>
  <c r="AC1822" i="39" s="1"/>
  <c r="AD1810" i="39"/>
  <c r="AD1798" i="39"/>
  <c r="AC1798" i="39" s="1"/>
  <c r="AD1786" i="39"/>
  <c r="AC1786" i="39" s="1"/>
  <c r="AD1774" i="39"/>
  <c r="AC1774" i="39" s="1"/>
  <c r="AD1762" i="39"/>
  <c r="AC1762" i="39" s="1"/>
  <c r="AD1750" i="39"/>
  <c r="AC1750" i="39" s="1"/>
  <c r="AD1726" i="39"/>
  <c r="AD1570" i="39"/>
  <c r="AC1570" i="39" s="1"/>
  <c r="AD1510" i="39"/>
  <c r="AC1510" i="39" s="1"/>
  <c r="AD1850" i="39"/>
  <c r="AC1850" i="39" s="1"/>
  <c r="AD1814" i="39"/>
  <c r="AC1814" i="39" s="1"/>
  <c r="AD1778" i="39"/>
  <c r="AC1778" i="39" s="1"/>
  <c r="AD1742" i="39"/>
  <c r="AC1742" i="39" s="1"/>
  <c r="AD1647" i="39"/>
  <c r="AC1647" i="39" s="1"/>
  <c r="AD1603" i="39"/>
  <c r="AC1603" i="39" s="1"/>
  <c r="AD1501" i="39"/>
  <c r="AC1501" i="39" s="1"/>
  <c r="AD1666" i="39"/>
  <c r="AC1666" i="39" s="1"/>
  <c r="AD1175" i="39"/>
  <c r="AC1175" i="39" s="1"/>
  <c r="AD1484" i="39"/>
  <c r="AD1460" i="39"/>
  <c r="AC1460" i="39" s="1"/>
  <c r="AD1436" i="39"/>
  <c r="AC1436" i="39" s="1"/>
  <c r="AD1412" i="39"/>
  <c r="AC1412" i="39" s="1"/>
  <c r="AD1388" i="39"/>
  <c r="AD1364" i="39"/>
  <c r="AC1364" i="39" s="1"/>
  <c r="AD1340" i="39"/>
  <c r="AD1316" i="39"/>
  <c r="AC1316" i="39" s="1"/>
  <c r="AD1292" i="39"/>
  <c r="AC1292" i="39" s="1"/>
  <c r="AD1629" i="39"/>
  <c r="AC1629" i="39" s="1"/>
  <c r="AD1559" i="39"/>
  <c r="AC1559" i="39" s="1"/>
  <c r="AD1215" i="39"/>
  <c r="AC1215" i="39" s="1"/>
  <c r="AD1525" i="39"/>
  <c r="AC1525" i="39" s="1"/>
  <c r="AD1658" i="39"/>
  <c r="AC1658" i="39" s="1"/>
  <c r="AD1600" i="39"/>
  <c r="AC1600" i="39" s="1"/>
  <c r="AD1426" i="39"/>
  <c r="AC1426" i="39" s="1"/>
  <c r="AD1354" i="39"/>
  <c r="AC1354" i="39" s="1"/>
  <c r="AD1282" i="39"/>
  <c r="AC1282" i="39" s="1"/>
  <c r="AD1194" i="39"/>
  <c r="AC1194" i="39" s="1"/>
  <c r="AD1182" i="39"/>
  <c r="AC1182" i="39" s="1"/>
  <c r="AD1155" i="39"/>
  <c r="AC1155" i="39" s="1"/>
  <c r="AD1069" i="39"/>
  <c r="AC1069" i="39" s="1"/>
  <c r="AD948" i="39"/>
  <c r="AC948" i="39" s="1"/>
  <c r="AH13" i="38"/>
  <c r="AI13" i="38" s="1"/>
  <c r="R63" i="38"/>
  <c r="S63" i="38" s="1"/>
  <c r="BN59" i="38"/>
  <c r="BO59" i="38" s="1"/>
  <c r="R59" i="38"/>
  <c r="S59" i="38" s="1"/>
  <c r="AP57" i="38"/>
  <c r="AQ57" i="38" s="1"/>
  <c r="AP53" i="38"/>
  <c r="AQ53" i="38" s="1"/>
  <c r="R51" i="38"/>
  <c r="S51" i="38" s="1"/>
  <c r="AP45" i="38"/>
  <c r="AQ45" i="38" s="1"/>
  <c r="R39" i="38"/>
  <c r="AP33" i="38"/>
  <c r="AQ33" i="38" s="1"/>
  <c r="R27" i="38"/>
  <c r="S27" i="38" s="1"/>
  <c r="AP21" i="38"/>
  <c r="AQ21" i="38" s="1"/>
  <c r="BN14" i="38"/>
  <c r="BO14" i="38" s="1"/>
  <c r="AX11" i="38"/>
  <c r="AY11" i="38" s="1"/>
  <c r="BI7" i="38"/>
  <c r="M7" i="38"/>
  <c r="AH55" i="38"/>
  <c r="AI55" i="38" s="1"/>
  <c r="AH37" i="38"/>
  <c r="AI37" i="38" s="1"/>
  <c r="BF31" i="38"/>
  <c r="BG31" i="38" s="1"/>
  <c r="AD680" i="39"/>
  <c r="AC680" i="39" s="1"/>
  <c r="AD536" i="39"/>
  <c r="AC536" i="39" s="1"/>
  <c r="AD734" i="39"/>
  <c r="AC734" i="39" s="1"/>
  <c r="AD590" i="39"/>
  <c r="AC590" i="39" s="1"/>
  <c r="AD506" i="39"/>
  <c r="AC506" i="39" s="1"/>
  <c r="AD1893" i="39"/>
  <c r="AC1893" i="39" s="1"/>
  <c r="AD1458" i="39"/>
  <c r="AC1458" i="39" s="1"/>
  <c r="AD1386" i="39"/>
  <c r="AC1386" i="39" s="1"/>
  <c r="AD1314" i="39"/>
  <c r="AC1314" i="39" s="1"/>
  <c r="AP62" i="38"/>
  <c r="AQ62" i="38" s="1"/>
  <c r="Z40" i="38"/>
  <c r="AA40" i="38" s="1"/>
  <c r="AH47" i="38"/>
  <c r="AI47" i="38" s="1"/>
  <c r="AH35" i="38"/>
  <c r="AI35" i="38" s="1"/>
  <c r="AH23" i="38"/>
  <c r="AI23" i="38" s="1"/>
  <c r="AH11" i="38"/>
  <c r="AI11" i="38" s="1"/>
  <c r="AD337" i="39"/>
  <c r="AC337" i="39" s="1"/>
  <c r="AD325" i="39"/>
  <c r="AC325" i="39" s="1"/>
  <c r="AD313" i="39"/>
  <c r="AC313" i="39" s="1"/>
  <c r="AD289" i="39"/>
  <c r="AC289" i="39" s="1"/>
  <c r="AD229" i="39"/>
  <c r="AC229" i="39" s="1"/>
  <c r="AD217" i="39"/>
  <c r="AC217" i="39" s="1"/>
  <c r="AD199" i="39"/>
  <c r="AC199" i="39" s="1"/>
  <c r="AD97" i="39"/>
  <c r="AC97" i="39" s="1"/>
  <c r="AD37" i="39"/>
  <c r="AC37" i="39" s="1"/>
  <c r="BN62" i="38"/>
  <c r="BO62" i="38" s="1"/>
  <c r="BN50" i="38"/>
  <c r="BO50" i="38" s="1"/>
  <c r="BN38" i="38"/>
  <c r="BO38" i="38" s="1"/>
  <c r="BN26" i="38"/>
  <c r="BO26" i="38" s="1"/>
  <c r="Z17" i="38"/>
  <c r="AA17" i="38" s="1"/>
  <c r="BC7" i="38"/>
  <c r="R9" i="38"/>
  <c r="S9" i="38" s="1"/>
  <c r="AH61" i="38"/>
  <c r="AI61" i="38" s="1"/>
  <c r="AD1126" i="39"/>
  <c r="AC1126" i="39" s="1"/>
  <c r="AD494" i="39"/>
  <c r="AD740" i="39"/>
  <c r="AC740" i="39" s="1"/>
  <c r="AD718" i="39"/>
  <c r="AC718" i="39" s="1"/>
  <c r="AD574" i="39"/>
  <c r="AC574" i="39" s="1"/>
  <c r="AD524" i="39"/>
  <c r="AD778" i="39"/>
  <c r="AD634" i="39"/>
  <c r="AC634" i="39" s="1"/>
  <c r="AX59" i="38"/>
  <c r="AY59" i="38" s="1"/>
  <c r="Z53" i="38"/>
  <c r="AA53" i="38" s="1"/>
  <c r="AX47" i="38"/>
  <c r="AY47" i="38" s="1"/>
  <c r="Z41" i="38"/>
  <c r="AA41" i="38" s="1"/>
  <c r="AX35" i="38"/>
  <c r="AY35" i="38" s="1"/>
  <c r="Z29" i="38"/>
  <c r="AA29" i="38" s="1"/>
  <c r="AX23" i="38"/>
  <c r="AY23" i="38" s="1"/>
  <c r="AP15" i="38"/>
  <c r="AQ15" i="38" s="1"/>
  <c r="AW7" i="38"/>
  <c r="BN8" i="38"/>
  <c r="BO8" i="38" s="1"/>
  <c r="AH49" i="38"/>
  <c r="AI49" i="38" s="1"/>
  <c r="BF43" i="38"/>
  <c r="BG43" i="38" s="1"/>
  <c r="BF25" i="38"/>
  <c r="BG25" i="38" s="1"/>
  <c r="AD1208" i="39"/>
  <c r="AC1208" i="39" s="1"/>
  <c r="BF62" i="38"/>
  <c r="BG62" i="38" s="1"/>
  <c r="AP58" i="38"/>
  <c r="AQ58" i="38" s="1"/>
  <c r="BF13" i="38"/>
  <c r="BG13" i="38" s="1"/>
  <c r="AD1146" i="39"/>
  <c r="AC1146" i="39" s="1"/>
  <c r="AD1142" i="39"/>
  <c r="AC1142" i="39" s="1"/>
  <c r="AD1138" i="39"/>
  <c r="AC1138" i="39" s="1"/>
  <c r="AD1130" i="39"/>
  <c r="AC1130" i="39" s="1"/>
  <c r="AD273" i="39"/>
  <c r="AC273" i="39" s="1"/>
  <c r="AD177" i="39"/>
  <c r="AC177" i="39" s="1"/>
  <c r="AD111" i="39"/>
  <c r="AC111" i="39" s="1"/>
  <c r="AD81" i="39"/>
  <c r="AC81" i="39" s="1"/>
  <c r="AD75" i="39"/>
  <c r="AC75" i="39" s="1"/>
  <c r="AD63" i="39"/>
  <c r="AC63" i="39" s="1"/>
  <c r="AD57" i="39"/>
  <c r="AC57" i="39" s="1"/>
  <c r="AP63" i="38"/>
  <c r="AQ63" i="38" s="1"/>
  <c r="R57" i="38"/>
  <c r="S57" i="38" s="1"/>
  <c r="AP51" i="38"/>
  <c r="AQ51" i="38" s="1"/>
  <c r="R45" i="38"/>
  <c r="S45" i="38" s="1"/>
  <c r="AP39" i="38"/>
  <c r="AQ39" i="38" s="1"/>
  <c r="R33" i="38"/>
  <c r="S33" i="38" s="1"/>
  <c r="AP27" i="38"/>
  <c r="AQ27" i="38" s="1"/>
  <c r="R21" i="38"/>
  <c r="S21" i="38" s="1"/>
  <c r="Z11" i="38"/>
  <c r="AA11" i="38" s="1"/>
  <c r="BF55" i="38"/>
  <c r="BG55" i="38" s="1"/>
  <c r="BF37" i="38"/>
  <c r="BG37" i="38" s="1"/>
  <c r="AH31" i="38"/>
  <c r="AI31" i="38" s="1"/>
  <c r="AD518" i="39"/>
  <c r="AC518" i="39" s="1"/>
  <c r="AD836" i="39"/>
  <c r="AC836" i="39" s="1"/>
  <c r="AD752" i="39"/>
  <c r="AC752" i="39" s="1"/>
  <c r="AD608" i="39"/>
  <c r="AC608" i="39" s="1"/>
  <c r="AD806" i="39"/>
  <c r="AC806" i="39" s="1"/>
  <c r="AD662" i="39"/>
  <c r="AC662" i="39" s="1"/>
  <c r="AD488" i="39"/>
  <c r="AC488" i="39" s="1"/>
  <c r="AD2414" i="39"/>
  <c r="AC2414" i="39" s="1"/>
  <c r="AD2386" i="39"/>
  <c r="AC2386" i="39" s="1"/>
  <c r="AD2362" i="39"/>
  <c r="AC2362" i="39" s="1"/>
  <c r="AD2338" i="39"/>
  <c r="AC2338" i="39" s="1"/>
  <c r="AD3118" i="39"/>
  <c r="AC3118" i="39" s="1"/>
  <c r="AD2834" i="39"/>
  <c r="AC2834" i="39" s="1"/>
  <c r="AD2624" i="39"/>
  <c r="AC2624" i="39" s="1"/>
  <c r="AD2885" i="39"/>
  <c r="AC2885" i="39" s="1"/>
  <c r="AD2693" i="39"/>
  <c r="AC2693" i="39" s="1"/>
  <c r="AD2686" i="39"/>
  <c r="AC2686" i="39" s="1"/>
  <c r="AD2220" i="39"/>
  <c r="AC2220" i="39" s="1"/>
  <c r="AD2196" i="39"/>
  <c r="AC2196" i="39" s="1"/>
  <c r="AD2186" i="39"/>
  <c r="AC2186" i="39" s="1"/>
  <c r="AD2138" i="39"/>
  <c r="AC2138" i="39" s="1"/>
  <c r="AD2078" i="39"/>
  <c r="AC2078" i="39" s="1"/>
  <c r="AD2070" i="39"/>
  <c r="AC2070" i="39" s="1"/>
  <c r="AD2959" i="39"/>
  <c r="AD2850" i="39"/>
  <c r="AD2058" i="39"/>
  <c r="AC2058" i="39" s="1"/>
  <c r="AD1848" i="39"/>
  <c r="AC1848" i="39" s="1"/>
  <c r="AD1824" i="39"/>
  <c r="AC1824" i="39" s="1"/>
  <c r="AD1800" i="39"/>
  <c r="AC1800" i="39" s="1"/>
  <c r="AD1776" i="39"/>
  <c r="AC1776" i="39" s="1"/>
  <c r="AD1752" i="39"/>
  <c r="AC1752" i="39" s="1"/>
  <c r="AD1942" i="39"/>
  <c r="AC1942" i="39" s="1"/>
  <c r="AD1906" i="39"/>
  <c r="AC1906" i="39" s="1"/>
  <c r="AD1840" i="39"/>
  <c r="AC1840" i="39" s="1"/>
  <c r="AD1768" i="39"/>
  <c r="AC1768" i="39" s="1"/>
  <c r="AD1736" i="39"/>
  <c r="AC1736" i="39" s="1"/>
  <c r="AD1900" i="39"/>
  <c r="AC1900" i="39" s="1"/>
  <c r="AD2052" i="39"/>
  <c r="AC2052" i="39" s="1"/>
  <c r="AD1944" i="39"/>
  <c r="AC1944" i="39" s="1"/>
  <c r="AD1938" i="39"/>
  <c r="AC1938" i="39" s="1"/>
  <c r="AD1932" i="39"/>
  <c r="AC1932" i="39" s="1"/>
  <c r="AD1926" i="39"/>
  <c r="AD1914" i="39"/>
  <c r="AC1914" i="39" s="1"/>
  <c r="AD1908" i="39"/>
  <c r="AC1908" i="39" s="1"/>
  <c r="AD1902" i="39"/>
  <c r="AC1902" i="39" s="1"/>
  <c r="AD1896" i="39"/>
  <c r="AC1896" i="39" s="1"/>
  <c r="AD1890" i="39"/>
  <c r="AD1878" i="39"/>
  <c r="AC1878" i="39" s="1"/>
  <c r="AD1866" i="39"/>
  <c r="AC1866" i="39" s="1"/>
  <c r="AD1854" i="39"/>
  <c r="AC1854" i="39" s="1"/>
  <c r="AD1842" i="39"/>
  <c r="AC1842" i="39" s="1"/>
  <c r="AD1830" i="39"/>
  <c r="AC1830" i="39" s="1"/>
  <c r="AD1818" i="39"/>
  <c r="AC1818" i="39" s="1"/>
  <c r="AD1806" i="39"/>
  <c r="AC1806" i="39" s="1"/>
  <c r="AD1794" i="39"/>
  <c r="AC1794" i="39" s="1"/>
  <c r="AD1782" i="39"/>
  <c r="AC1782" i="39" s="1"/>
  <c r="AD1770" i="39"/>
  <c r="AC1770" i="39" s="1"/>
  <c r="AD1758" i="39"/>
  <c r="AC1758" i="39" s="1"/>
  <c r="AD1746" i="39"/>
  <c r="AC1746" i="39" s="1"/>
  <c r="AD1702" i="39"/>
  <c r="AC1702" i="39" s="1"/>
  <c r="AD1694" i="39"/>
  <c r="AC1694" i="39" s="1"/>
  <c r="AD1678" i="39"/>
  <c r="AC1678" i="39" s="1"/>
  <c r="AD1654" i="39"/>
  <c r="AC1654" i="39" s="1"/>
  <c r="AD1534" i="39"/>
  <c r="AD1874" i="39"/>
  <c r="AC1874" i="39" s="1"/>
  <c r="AD1802" i="39"/>
  <c r="AC1802" i="39" s="1"/>
  <c r="AD1766" i="39"/>
  <c r="AC1766" i="39" s="1"/>
  <c r="AD1916" i="39"/>
  <c r="AC1916" i="39" s="1"/>
  <c r="AD1688" i="39"/>
  <c r="AC1688" i="39" s="1"/>
  <c r="AD1611" i="39"/>
  <c r="AC1611" i="39" s="1"/>
  <c r="AD1575" i="39"/>
  <c r="AC1575" i="39" s="1"/>
  <c r="AD1507" i="39"/>
  <c r="AC1507" i="39" s="1"/>
  <c r="AD1476" i="39"/>
  <c r="AC1476" i="39" s="1"/>
  <c r="AD1452" i="39"/>
  <c r="AC1452" i="39" s="1"/>
  <c r="AD1428" i="39"/>
  <c r="AC1428" i="39" s="1"/>
  <c r="AD1404" i="39"/>
  <c r="AD1380" i="39"/>
  <c r="AC1380" i="39" s="1"/>
  <c r="AD1356" i="39"/>
  <c r="AC1356" i="39" s="1"/>
  <c r="AD1332" i="39"/>
  <c r="AD1308" i="39"/>
  <c r="AC1308" i="39" s="1"/>
  <c r="AD1284" i="39"/>
  <c r="AC1284" i="39" s="1"/>
  <c r="AD1224" i="39"/>
  <c r="AC1224" i="39" s="1"/>
  <c r="AD1517" i="39"/>
  <c r="AC1517" i="39" s="1"/>
  <c r="AD1191" i="39"/>
  <c r="AC1191" i="39" s="1"/>
  <c r="AD1153" i="39"/>
  <c r="AC1153" i="39" s="1"/>
  <c r="AD1147" i="39"/>
  <c r="AC1147" i="39" s="1"/>
  <c r="AD1141" i="39"/>
  <c r="AC1141" i="39" s="1"/>
  <c r="AD1135" i="39"/>
  <c r="AC1135" i="39" s="1"/>
  <c r="AD1129" i="39"/>
  <c r="AC1129" i="39" s="1"/>
  <c r="AD1119" i="39"/>
  <c r="AC1119" i="39" s="1"/>
  <c r="AD1035" i="39"/>
  <c r="AC1035" i="39" s="1"/>
  <c r="AD903" i="39"/>
  <c r="AC903" i="39" s="1"/>
  <c r="AD519" i="39"/>
  <c r="AC519" i="39" s="1"/>
  <c r="AD483" i="39"/>
  <c r="AC483" i="39" s="1"/>
  <c r="AD471" i="39"/>
  <c r="AC471" i="39" s="1"/>
  <c r="AD1599" i="39"/>
  <c r="AD1161" i="39"/>
  <c r="AC1161" i="39" s="1"/>
  <c r="AD1450" i="39"/>
  <c r="AC1450" i="39" s="1"/>
  <c r="AD1378" i="39"/>
  <c r="AC1378" i="39" s="1"/>
  <c r="AD1306" i="39"/>
  <c r="AC1306" i="39" s="1"/>
  <c r="AD1149" i="39"/>
  <c r="AC1149" i="39" s="1"/>
  <c r="AD1144" i="39"/>
  <c r="AC1144" i="39" s="1"/>
  <c r="AD1140" i="39"/>
  <c r="AC1140" i="39" s="1"/>
  <c r="AD1136" i="39"/>
  <c r="AC1136" i="39" s="1"/>
  <c r="AD1128" i="39"/>
  <c r="AC1128" i="39" s="1"/>
  <c r="R62" i="38"/>
  <c r="S62" i="38" s="1"/>
  <c r="Z58" i="38"/>
  <c r="AA58" i="38" s="1"/>
  <c r="AX40" i="38"/>
  <c r="AY40" i="38" s="1"/>
  <c r="Z22" i="38"/>
  <c r="AA22" i="38" s="1"/>
  <c r="AP20" i="38"/>
  <c r="AQ20" i="38" s="1"/>
  <c r="Z10" i="38"/>
  <c r="AA10" i="38" s="1"/>
  <c r="AD1020" i="39"/>
  <c r="AC1020" i="39" s="1"/>
  <c r="BN44" i="38"/>
  <c r="BO44" i="38" s="1"/>
  <c r="BN32" i="38"/>
  <c r="BO32" i="38" s="1"/>
  <c r="BN20" i="38"/>
  <c r="BO20" i="38" s="1"/>
  <c r="AX17" i="38"/>
  <c r="AY17" i="38" s="1"/>
  <c r="AP9" i="38"/>
  <c r="AQ9" i="38" s="1"/>
  <c r="AD423" i="39"/>
  <c r="AC423" i="39" s="1"/>
  <c r="BF61" i="38"/>
  <c r="BG61" i="38" s="1"/>
  <c r="AH43" i="38"/>
  <c r="AI43" i="38" s="1"/>
  <c r="AD812" i="39"/>
  <c r="AD668" i="39"/>
  <c r="AC668" i="39" s="1"/>
  <c r="Z59" i="38"/>
  <c r="AA59" i="38" s="1"/>
  <c r="AX53" i="38"/>
  <c r="AY53" i="38" s="1"/>
  <c r="Z47" i="38"/>
  <c r="AA47" i="38" s="1"/>
  <c r="AX41" i="38"/>
  <c r="AY41" i="38" s="1"/>
  <c r="Z35" i="38"/>
  <c r="AA35" i="38" s="1"/>
  <c r="AX29" i="38"/>
  <c r="AY29" i="38" s="1"/>
  <c r="Z23" i="38"/>
  <c r="AA23" i="38" s="1"/>
  <c r="R15" i="38"/>
  <c r="S15" i="38" s="1"/>
  <c r="BF49" i="38"/>
  <c r="BG49" i="38" s="1"/>
  <c r="AH25" i="38"/>
  <c r="AI25" i="38" s="1"/>
  <c r="AD694" i="39"/>
  <c r="AC694" i="39" s="1"/>
  <c r="AD550" i="39"/>
  <c r="AC550" i="39" s="1"/>
  <c r="AD3910" i="39"/>
  <c r="AC3910" i="39" s="1"/>
  <c r="AD3892" i="39"/>
  <c r="AC3892" i="39" s="1"/>
  <c r="AD3646" i="39"/>
  <c r="AC3646" i="39" s="1"/>
  <c r="AD3552" i="39"/>
  <c r="AC3552" i="39" s="1"/>
  <c r="AD3342" i="39"/>
  <c r="AC3342" i="39" s="1"/>
  <c r="AD3496" i="39"/>
  <c r="AC3496" i="39" s="1"/>
  <c r="AC3494" i="39"/>
  <c r="AD3478" i="39"/>
  <c r="AC3478" i="39" s="1"/>
  <c r="AC3322" i="39"/>
  <c r="AC3358" i="39"/>
  <c r="AD2529" i="39"/>
  <c r="AC2529" i="39" s="1"/>
  <c r="AD2521" i="39"/>
  <c r="AC2521" i="39" s="1"/>
  <c r="AD2505" i="39"/>
  <c r="AC2505" i="39" s="1"/>
  <c r="AD2497" i="39"/>
  <c r="AC2497" i="39" s="1"/>
  <c r="AD2481" i="39"/>
  <c r="AC2481" i="39" s="1"/>
  <c r="AD2473" i="39"/>
  <c r="AC2473" i="39" s="1"/>
  <c r="AD2457" i="39"/>
  <c r="AC2457" i="39" s="1"/>
  <c r="AD2449" i="39"/>
  <c r="AC2449" i="39" s="1"/>
  <c r="AD2433" i="39"/>
  <c r="AC2433" i="39" s="1"/>
  <c r="AD2425" i="39"/>
  <c r="AC2425" i="39" s="1"/>
  <c r="AD2409" i="39"/>
  <c r="AC2409" i="39" s="1"/>
  <c r="AD2401" i="39"/>
  <c r="AC2401" i="39" s="1"/>
  <c r="AD2385" i="39"/>
  <c r="AC2385" i="39" s="1"/>
  <c r="AD2377" i="39"/>
  <c r="AC2377" i="39" s="1"/>
  <c r="AD2361" i="39"/>
  <c r="AC2361" i="39" s="1"/>
  <c r="AD2353" i="39"/>
  <c r="AC2353" i="39" s="1"/>
  <c r="AD2337" i="39"/>
  <c r="AC2337" i="39" s="1"/>
  <c r="AD2329" i="39"/>
  <c r="AC2329" i="39" s="1"/>
  <c r="AD2313" i="39"/>
  <c r="AC2313" i="39" s="1"/>
  <c r="AD2305" i="39"/>
  <c r="AC2305" i="39" s="1"/>
  <c r="AD2289" i="39"/>
  <c r="AC2289" i="39" s="1"/>
  <c r="AD2281" i="39"/>
  <c r="AC2281" i="39" s="1"/>
  <c r="AD2265" i="39"/>
  <c r="AC2265" i="39" s="1"/>
  <c r="AD2257" i="39"/>
  <c r="AC2257" i="39" s="1"/>
  <c r="AD2241" i="39"/>
  <c r="AC2241" i="39" s="1"/>
  <c r="AD2288" i="39"/>
  <c r="AC2288" i="39" s="1"/>
  <c r="AC2194" i="39"/>
  <c r="AD2531" i="39"/>
  <c r="AC2531" i="39" s="1"/>
  <c r="AD2240" i="39"/>
  <c r="AC2240" i="39" s="1"/>
  <c r="AD2216" i="39"/>
  <c r="AC2216" i="39" s="1"/>
  <c r="AD2192" i="39"/>
  <c r="AC2192" i="39" s="1"/>
  <c r="AD1166" i="39"/>
  <c r="AC1166" i="39" s="1"/>
  <c r="AD399" i="39"/>
  <c r="AC399" i="39" s="1"/>
  <c r="AD393" i="39"/>
  <c r="AC393" i="39" s="1"/>
  <c r="AD387" i="39"/>
  <c r="AC387" i="39" s="1"/>
  <c r="AD381" i="39"/>
  <c r="AC381" i="39" s="1"/>
  <c r="AD375" i="39"/>
  <c r="AC375" i="39" s="1"/>
  <c r="AD369" i="39"/>
  <c r="AC369" i="39" s="1"/>
  <c r="AD363" i="39"/>
  <c r="AC363" i="39" s="1"/>
  <c r="AD357" i="39"/>
  <c r="AC357" i="39" s="1"/>
  <c r="AD351" i="39"/>
  <c r="AC351" i="39" s="1"/>
  <c r="AD345" i="39"/>
  <c r="AC345" i="39" s="1"/>
  <c r="AD339" i="39"/>
  <c r="AC339" i="39" s="1"/>
  <c r="AD333" i="39"/>
  <c r="AC333" i="39" s="1"/>
  <c r="AD327" i="39"/>
  <c r="AC327" i="39" s="1"/>
  <c r="AD321" i="39"/>
  <c r="AC321" i="39" s="1"/>
  <c r="AD315" i="39"/>
  <c r="AC315" i="39" s="1"/>
  <c r="AD3937" i="39"/>
  <c r="AC3937" i="39" s="1"/>
  <c r="AD2523" i="39"/>
  <c r="AC2523" i="39" s="1"/>
  <c r="AD2515" i="39"/>
  <c r="AC2515" i="39" s="1"/>
  <c r="AD2499" i="39"/>
  <c r="AC2499" i="39" s="1"/>
  <c r="AD2491" i="39"/>
  <c r="AC2491" i="39" s="1"/>
  <c r="AD2475" i="39"/>
  <c r="AC2475" i="39" s="1"/>
  <c r="AD2467" i="39"/>
  <c r="AC2467" i="39" s="1"/>
  <c r="AD2451" i="39"/>
  <c r="AC2451" i="39" s="1"/>
  <c r="AD2443" i="39"/>
  <c r="AC2443" i="39" s="1"/>
  <c r="AD2427" i="39"/>
  <c r="AC2427" i="39" s="1"/>
  <c r="AD2419" i="39"/>
  <c r="AC2419" i="39" s="1"/>
  <c r="AD2395" i="39"/>
  <c r="AC2395" i="39" s="1"/>
  <c r="AD2371" i="39"/>
  <c r="AC2371" i="39" s="1"/>
  <c r="AD2347" i="39"/>
  <c r="AC2347" i="39" s="1"/>
  <c r="AD2323" i="39"/>
  <c r="AC2323" i="39" s="1"/>
  <c r="AD2283" i="39"/>
  <c r="AC2283" i="39" s="1"/>
  <c r="AD2259" i="39"/>
  <c r="AC2259" i="39" s="1"/>
  <c r="AD2314" i="39"/>
  <c r="AC2314" i="39" s="1"/>
  <c r="AD1266" i="39"/>
  <c r="AC1266" i="39" s="1"/>
  <c r="AC389" i="39"/>
  <c r="AC353" i="39"/>
  <c r="AD3900" i="39"/>
  <c r="AC3900" i="39" s="1"/>
  <c r="AD3864" i="39"/>
  <c r="AC3864" i="39" s="1"/>
  <c r="AD3916" i="39"/>
  <c r="AC3916" i="39" s="1"/>
  <c r="AD3898" i="39"/>
  <c r="AC3898" i="39" s="1"/>
  <c r="AD3880" i="39"/>
  <c r="AC3880" i="39" s="1"/>
  <c r="AD3862" i="39"/>
  <c r="AC3862" i="39" s="1"/>
  <c r="AD3826" i="39"/>
  <c r="AC3826" i="39" s="1"/>
  <c r="AD3817" i="39"/>
  <c r="AC3817" i="39" s="1"/>
  <c r="AD3590" i="39"/>
  <c r="AC3590" i="39" s="1"/>
  <c r="AD3523" i="39"/>
  <c r="AC3523" i="39" s="1"/>
  <c r="AD3487" i="39"/>
  <c r="AC3487" i="39" s="1"/>
  <c r="AD2862" i="39"/>
  <c r="AC2862" i="39" s="1"/>
  <c r="AD2298" i="39"/>
  <c r="AC2298" i="39" s="1"/>
  <c r="AD2282" i="39"/>
  <c r="AC2282" i="39" s="1"/>
  <c r="AD2274" i="39"/>
  <c r="AC2274" i="39" s="1"/>
  <c r="AD2258" i="39"/>
  <c r="AC2258" i="39" s="1"/>
  <c r="AD2250" i="39"/>
  <c r="AC2250" i="39" s="1"/>
  <c r="AD2230" i="39"/>
  <c r="AC2230" i="39" s="1"/>
  <c r="AD2206" i="39"/>
  <c r="AC2206" i="39" s="1"/>
  <c r="AD2224" i="39"/>
  <c r="AC2224" i="39" s="1"/>
  <c r="AD2200" i="39"/>
  <c r="AC2200" i="39" s="1"/>
  <c r="AD1190" i="39"/>
  <c r="AC1190" i="39" s="1"/>
  <c r="AD395" i="39"/>
  <c r="AC395" i="39" s="1"/>
  <c r="AD383" i="39"/>
  <c r="AC383" i="39" s="1"/>
  <c r="AD371" i="39"/>
  <c r="AC371" i="39" s="1"/>
  <c r="AD359" i="39"/>
  <c r="AC359" i="39" s="1"/>
  <c r="AD347" i="39"/>
  <c r="AC347" i="39" s="1"/>
  <c r="AD335" i="39"/>
  <c r="AC335" i="39" s="1"/>
  <c r="AD323" i="39"/>
  <c r="AC323" i="39" s="1"/>
  <c r="AD311" i="39"/>
  <c r="AC311" i="39" s="1"/>
  <c r="AD3985" i="39"/>
  <c r="AC3985" i="39" s="1"/>
  <c r="AD4003" i="39"/>
  <c r="AC4003" i="39" s="1"/>
  <c r="AD3931" i="39"/>
  <c r="AC3931" i="39" s="1"/>
  <c r="AC3614" i="39"/>
  <c r="AD3453" i="39"/>
  <c r="AC3453" i="39" s="1"/>
  <c r="AD3197" i="39"/>
  <c r="AC3197" i="39" s="1"/>
  <c r="AC3378" i="39"/>
  <c r="AD2517" i="39"/>
  <c r="AC2517" i="39" s="1"/>
  <c r="AD2509" i="39"/>
  <c r="AC2509" i="39" s="1"/>
  <c r="AD2493" i="39"/>
  <c r="AC2493" i="39" s="1"/>
  <c r="AD2485" i="39"/>
  <c r="AC2485" i="39" s="1"/>
  <c r="AD2469" i="39"/>
  <c r="AC2469" i="39" s="1"/>
  <c r="AD2461" i="39"/>
  <c r="AC2461" i="39" s="1"/>
  <c r="AD2445" i="39"/>
  <c r="AC2445" i="39" s="1"/>
  <c r="AD2437" i="39"/>
  <c r="AC2437" i="39" s="1"/>
  <c r="AD2421" i="39"/>
  <c r="AC2421" i="39" s="1"/>
  <c r="AD2413" i="39"/>
  <c r="AC2413" i="39" s="1"/>
  <c r="AD2397" i="39"/>
  <c r="AC2397" i="39" s="1"/>
  <c r="AD2389" i="39"/>
  <c r="AC2389" i="39" s="1"/>
  <c r="AD2373" i="39"/>
  <c r="AC2373" i="39" s="1"/>
  <c r="AD2365" i="39"/>
  <c r="AC2365" i="39" s="1"/>
  <c r="AD2349" i="39"/>
  <c r="AC2349" i="39" s="1"/>
  <c r="AD2341" i="39"/>
  <c r="AC2341" i="39" s="1"/>
  <c r="AD2325" i="39"/>
  <c r="AC2325" i="39" s="1"/>
  <c r="AD2317" i="39"/>
  <c r="AC2317" i="39" s="1"/>
  <c r="AD2301" i="39"/>
  <c r="AC2301" i="39" s="1"/>
  <c r="AD2293" i="39"/>
  <c r="AC2293" i="39" s="1"/>
  <c r="AD2277" i="39"/>
  <c r="AC2277" i="39" s="1"/>
  <c r="AD2269" i="39"/>
  <c r="AC2269" i="39" s="1"/>
  <c r="AD2253" i="39"/>
  <c r="AC2253" i="39" s="1"/>
  <c r="AD2245" i="39"/>
  <c r="AC2245" i="39" s="1"/>
  <c r="AD2228" i="39"/>
  <c r="AC2228" i="39" s="1"/>
  <c r="AC2136" i="39"/>
  <c r="AD2057" i="39"/>
  <c r="AC2057" i="39" s="1"/>
  <c r="AD2051" i="39"/>
  <c r="AC2051" i="39" s="1"/>
  <c r="AD2045" i="39"/>
  <c r="AC2045" i="39" s="1"/>
  <c r="AC1668" i="39"/>
  <c r="AC1660" i="39"/>
  <c r="AD1176" i="39"/>
  <c r="AC1176" i="39" s="1"/>
  <c r="AD3991" i="39"/>
  <c r="AC3991" i="39" s="1"/>
  <c r="AD3628" i="39"/>
  <c r="AC3628" i="39" s="1"/>
  <c r="AD3461" i="39"/>
  <c r="AC3461" i="39" s="1"/>
  <c r="AD3449" i="39"/>
  <c r="AC3449" i="39" s="1"/>
  <c r="AD3515" i="39"/>
  <c r="AC3515" i="39" s="1"/>
  <c r="AD3465" i="39"/>
  <c r="AC3465" i="39" s="1"/>
  <c r="AC3497" i="39"/>
  <c r="AD3512" i="39"/>
  <c r="AC3512" i="39" s="1"/>
  <c r="AD3340" i="39"/>
  <c r="AC3340" i="39" s="1"/>
  <c r="AC3382" i="39"/>
  <c r="AD2527" i="39"/>
  <c r="AC2527" i="39" s="1"/>
  <c r="AD2511" i="39"/>
  <c r="AC2511" i="39" s="1"/>
  <c r="AD2503" i="39"/>
  <c r="AC2503" i="39" s="1"/>
  <c r="AD2487" i="39"/>
  <c r="AC2487" i="39" s="1"/>
  <c r="AD2479" i="39"/>
  <c r="AC2479" i="39" s="1"/>
  <c r="AD2463" i="39"/>
  <c r="AC2463" i="39" s="1"/>
  <c r="AD2455" i="39"/>
  <c r="AC2455" i="39" s="1"/>
  <c r="AD2439" i="39"/>
  <c r="AC2439" i="39" s="1"/>
  <c r="AD2431" i="39"/>
  <c r="AC2431" i="39" s="1"/>
  <c r="AD2415" i="39"/>
  <c r="AC2415" i="39" s="1"/>
  <c r="AD2407" i="39"/>
  <c r="AC2407" i="39" s="1"/>
  <c r="AD2383" i="39"/>
  <c r="AC2383" i="39" s="1"/>
  <c r="AD2359" i="39"/>
  <c r="AC2359" i="39" s="1"/>
  <c r="AD2335" i="39"/>
  <c r="AC2335" i="39" s="1"/>
  <c r="AD2311" i="39"/>
  <c r="AC2311" i="39" s="1"/>
  <c r="AD2295" i="39"/>
  <c r="AC2295" i="39" s="1"/>
  <c r="AD2271" i="39"/>
  <c r="AC2271" i="39" s="1"/>
  <c r="AD2247" i="39"/>
  <c r="AC2247" i="39" s="1"/>
  <c r="AD2222" i="39"/>
  <c r="AC2222" i="39" s="1"/>
  <c r="AD1636" i="39"/>
  <c r="AC1636" i="39" s="1"/>
  <c r="AD1516" i="39"/>
  <c r="AC1516" i="39" s="1"/>
  <c r="AD2040" i="39"/>
  <c r="AC2040" i="39" s="1"/>
  <c r="AD2038" i="39"/>
  <c r="AC2038" i="39" s="1"/>
  <c r="AD2036" i="39"/>
  <c r="AC2036" i="39" s="1"/>
  <c r="AD2028" i="39"/>
  <c r="AC2028" i="39" s="1"/>
  <c r="AD2026" i="39"/>
  <c r="AC2026" i="39" s="1"/>
  <c r="AD2024" i="39"/>
  <c r="AC2024" i="39" s="1"/>
  <c r="AD2016" i="39"/>
  <c r="AC2016" i="39" s="1"/>
  <c r="AD2014" i="39"/>
  <c r="AC2014" i="39" s="1"/>
  <c r="AD2012" i="39"/>
  <c r="AC2012" i="39" s="1"/>
  <c r="AD2004" i="39"/>
  <c r="AC2004" i="39" s="1"/>
  <c r="AD2002" i="39"/>
  <c r="AC2002" i="39" s="1"/>
  <c r="AD2000" i="39"/>
  <c r="AC2000" i="39" s="1"/>
  <c r="AD1992" i="39"/>
  <c r="AC1992" i="39" s="1"/>
  <c r="AD1990" i="39"/>
  <c r="AC1990" i="39" s="1"/>
  <c r="AD1988" i="39"/>
  <c r="AC1988" i="39" s="1"/>
  <c r="AD1980" i="39"/>
  <c r="AC1980" i="39" s="1"/>
  <c r="AD1978" i="39"/>
  <c r="AC1978" i="39" s="1"/>
  <c r="AD1976" i="39"/>
  <c r="AC1976" i="39" s="1"/>
  <c r="AD1968" i="39"/>
  <c r="AC1968" i="39" s="1"/>
  <c r="AD1966" i="39"/>
  <c r="AC1966" i="39" s="1"/>
  <c r="AD1964" i="39"/>
  <c r="AC1964" i="39" s="1"/>
  <c r="AD1956" i="39"/>
  <c r="AC1956" i="39" s="1"/>
  <c r="AD1954" i="39"/>
  <c r="AC1954" i="39" s="1"/>
  <c r="AD1952" i="39"/>
  <c r="AC1952" i="39" s="1"/>
  <c r="AD1212" i="39"/>
  <c r="AC1212" i="39" s="1"/>
  <c r="AD403" i="39"/>
  <c r="AC403" i="39" s="1"/>
  <c r="AD397" i="39"/>
  <c r="AC397" i="39" s="1"/>
  <c r="AD391" i="39"/>
  <c r="AC391" i="39" s="1"/>
  <c r="AD385" i="39"/>
  <c r="AC385" i="39" s="1"/>
  <c r="AD379" i="39"/>
  <c r="AC379" i="39" s="1"/>
  <c r="AD373" i="39"/>
  <c r="AC373" i="39" s="1"/>
  <c r="AD367" i="39"/>
  <c r="AC367" i="39" s="1"/>
  <c r="AD361" i="39"/>
  <c r="AC361" i="39" s="1"/>
  <c r="AD355" i="39"/>
  <c r="AC355" i="39" s="1"/>
  <c r="AD349" i="39"/>
  <c r="AC349" i="39" s="1"/>
  <c r="AD343" i="39"/>
  <c r="AC343" i="39" s="1"/>
  <c r="AD331" i="39"/>
  <c r="AC331" i="39" s="1"/>
  <c r="AD319" i="39"/>
  <c r="AC319" i="39" s="1"/>
  <c r="AC3530" i="39"/>
  <c r="AD2270" i="39"/>
  <c r="AC2270" i="39" s="1"/>
  <c r="AD2262" i="39"/>
  <c r="AC2262" i="39" s="1"/>
  <c r="AD2246" i="39"/>
  <c r="AC2246" i="39" s="1"/>
  <c r="AD2043" i="39"/>
  <c r="AC2043" i="39" s="1"/>
  <c r="AD3906" i="39"/>
  <c r="AC3906" i="39" s="1"/>
  <c r="AD3882" i="39"/>
  <c r="AC3882" i="39" s="1"/>
  <c r="AC4001" i="39"/>
  <c r="AD3813" i="39"/>
  <c r="AC3813" i="39" s="1"/>
  <c r="AD3850" i="39"/>
  <c r="AC3850" i="39" s="1"/>
  <c r="AD3800" i="39"/>
  <c r="AC3800" i="39" s="1"/>
  <c r="AD3578" i="39"/>
  <c r="AC3578" i="39" s="1"/>
  <c r="AD3517" i="39"/>
  <c r="AC3517" i="39" s="1"/>
  <c r="AC3499" i="39"/>
  <c r="AD3531" i="39"/>
  <c r="AC3531" i="39" s="1"/>
  <c r="AD3513" i="39"/>
  <c r="AC3513" i="39" s="1"/>
  <c r="AD3495" i="39"/>
  <c r="AC3495" i="39" s="1"/>
  <c r="AD3477" i="39"/>
  <c r="AC3477" i="39" s="1"/>
  <c r="AD3447" i="39"/>
  <c r="AC3447" i="39" s="1"/>
  <c r="AD3355" i="39"/>
  <c r="AC3355" i="39" s="1"/>
  <c r="AC2903" i="39"/>
  <c r="AD3220" i="39"/>
  <c r="AC3220" i="39" s="1"/>
  <c r="AD3020" i="39"/>
  <c r="AC3020" i="39" s="1"/>
  <c r="AD3008" i="39"/>
  <c r="AC3008" i="39" s="1"/>
  <c r="AC2975" i="39"/>
  <c r="AC3037" i="39"/>
  <c r="AD2906" i="39"/>
  <c r="AC2906" i="39" s="1"/>
  <c r="AD3297" i="39"/>
  <c r="AC3297" i="39" s="1"/>
  <c r="AD2939" i="39"/>
  <c r="AD2868" i="39"/>
  <c r="AC2868" i="39" s="1"/>
  <c r="AD3224" i="39"/>
  <c r="AC3224" i="39" s="1"/>
  <c r="AD2806" i="39"/>
  <c r="AC2806" i="39" s="1"/>
  <c r="AC2442" i="39"/>
  <c r="AC2339" i="39"/>
  <c r="AC2161" i="39"/>
  <c r="AD2309" i="39"/>
  <c r="AC2309" i="39" s="1"/>
  <c r="AD2172" i="39"/>
  <c r="AC2172" i="39" s="1"/>
  <c r="AD2148" i="39"/>
  <c r="AC2148" i="39" s="1"/>
  <c r="AC2215" i="39"/>
  <c r="AC2150" i="39"/>
  <c r="AC1653" i="39"/>
  <c r="AC2050" i="39"/>
  <c r="AC1719" i="39"/>
  <c r="AC1998" i="39"/>
  <c r="AD1252" i="39"/>
  <c r="AC1252" i="39" s="1"/>
  <c r="AD1545" i="39"/>
  <c r="AC1545" i="39" s="1"/>
  <c r="AD1245" i="39"/>
  <c r="AC1245" i="39" s="1"/>
  <c r="AD1700" i="39"/>
  <c r="AC1700" i="39" s="1"/>
  <c r="AD1267" i="39"/>
  <c r="AC1267" i="39" s="1"/>
  <c r="AD507" i="39"/>
  <c r="AC507" i="39" s="1"/>
  <c r="AD1598" i="39"/>
  <c r="AD1275" i="39"/>
  <c r="AC1275" i="39" s="1"/>
  <c r="AC459" i="39"/>
  <c r="AD3888" i="39"/>
  <c r="AC3888" i="39" s="1"/>
  <c r="AD3950" i="39"/>
  <c r="AC3950" i="39" s="1"/>
  <c r="AD3848" i="39"/>
  <c r="AC3848" i="39" s="1"/>
  <c r="AD3668" i="39"/>
  <c r="AC3668" i="39" s="1"/>
  <c r="AD3899" i="39"/>
  <c r="AC3899" i="39" s="1"/>
  <c r="AD3838" i="39"/>
  <c r="AC3838" i="39" s="1"/>
  <c r="AD3659" i="39"/>
  <c r="AC3659" i="39" s="1"/>
  <c r="AC3726" i="39"/>
  <c r="AD3739" i="39"/>
  <c r="AC3739" i="39" s="1"/>
  <c r="AD3703" i="39"/>
  <c r="AC3703" i="39" s="1"/>
  <c r="AD3632" i="39"/>
  <c r="AC3632" i="39" s="1"/>
  <c r="AD3586" i="39"/>
  <c r="AC3586" i="39" s="1"/>
  <c r="AC3723" i="39"/>
  <c r="AD3730" i="39"/>
  <c r="AC3730" i="39" s="1"/>
  <c r="AD3670" i="39"/>
  <c r="AC3670" i="39" s="1"/>
  <c r="AD3731" i="39"/>
  <c r="AC3731" i="39" s="1"/>
  <c r="AD3671" i="39"/>
  <c r="AC3671" i="39" s="1"/>
  <c r="AD3462" i="39"/>
  <c r="AC3462" i="39" s="1"/>
  <c r="AC3406" i="39"/>
  <c r="AD3550" i="39"/>
  <c r="AC3550" i="39" s="1"/>
  <c r="AD3473" i="39"/>
  <c r="AC3473" i="39" s="1"/>
  <c r="AD3797" i="39"/>
  <c r="AC3797" i="39" s="1"/>
  <c r="AC3982" i="39"/>
  <c r="AC3946" i="39"/>
  <c r="AC3978" i="39"/>
  <c r="AC3960" i="39"/>
  <c r="AC3942" i="39"/>
  <c r="AC3924" i="39"/>
  <c r="AD3926" i="39"/>
  <c r="AC3926" i="39" s="1"/>
  <c r="AD3896" i="39"/>
  <c r="AC3896" i="39" s="1"/>
  <c r="AD3860" i="39"/>
  <c r="AC3860" i="39" s="1"/>
  <c r="AD3824" i="39"/>
  <c r="AC3824" i="39" s="1"/>
  <c r="AC3765" i="39"/>
  <c r="AC3962" i="39"/>
  <c r="AD3875" i="39"/>
  <c r="AC3875" i="39" s="1"/>
  <c r="AC3839" i="39"/>
  <c r="AD3802" i="39"/>
  <c r="AC3802" i="39" s="1"/>
  <c r="AD3771" i="39"/>
  <c r="AC3771" i="39" s="1"/>
  <c r="AD3663" i="39"/>
  <c r="AC3663" i="39" s="1"/>
  <c r="AD3657" i="39"/>
  <c r="AC3657" i="39" s="1"/>
  <c r="AD3647" i="39"/>
  <c r="AC3647" i="39" s="1"/>
  <c r="AD4000" i="39"/>
  <c r="AC4000" i="39" s="1"/>
  <c r="AD3964" i="39"/>
  <c r="AC3964" i="39" s="1"/>
  <c r="AD3928" i="39"/>
  <c r="AC3928" i="39" s="1"/>
  <c r="AD3857" i="39"/>
  <c r="AC3857" i="39" s="1"/>
  <c r="AC3714" i="39"/>
  <c r="AD3587" i="39"/>
  <c r="AC3587" i="39" s="1"/>
  <c r="AD3575" i="39"/>
  <c r="AC3575" i="39" s="1"/>
  <c r="AC3637" i="39"/>
  <c r="AD3737" i="39"/>
  <c r="AC3737" i="39" s="1"/>
  <c r="AD3725" i="39"/>
  <c r="AC3725" i="39" s="1"/>
  <c r="AD3689" i="39"/>
  <c r="AC3689" i="39" s="1"/>
  <c r="AD3677" i="39"/>
  <c r="AC3677" i="39" s="1"/>
  <c r="AD3662" i="39"/>
  <c r="AC3662" i="39" s="1"/>
  <c r="AD3735" i="39"/>
  <c r="AC3735" i="39" s="1"/>
  <c r="AD3732" i="39"/>
  <c r="AC3732" i="39" s="1"/>
  <c r="AC3699" i="39"/>
  <c r="AD3756" i="39"/>
  <c r="AC3756" i="39" s="1"/>
  <c r="AC3740" i="39"/>
  <c r="AC3506" i="39"/>
  <c r="AD3418" i="39"/>
  <c r="AC3418" i="39" s="1"/>
  <c r="AC3588" i="39"/>
  <c r="AD3558" i="39"/>
  <c r="AC3558" i="39" s="1"/>
  <c r="AD3548" i="39"/>
  <c r="AC3548" i="39" s="1"/>
  <c r="AD3539" i="39"/>
  <c r="AC3539" i="39" s="1"/>
  <c r="AD3521" i="39"/>
  <c r="AC3521" i="39" s="1"/>
  <c r="AD3503" i="39"/>
  <c r="AD3485" i="39"/>
  <c r="AC3485" i="39" s="1"/>
  <c r="AD3467" i="39"/>
  <c r="AC3467" i="39" s="1"/>
  <c r="AD3618" i="39"/>
  <c r="AC3618" i="39" s="1"/>
  <c r="AD3396" i="39"/>
  <c r="AC3396" i="39" s="1"/>
  <c r="AD3337" i="39"/>
  <c r="AC3337" i="39" s="1"/>
  <c r="AD3324" i="39"/>
  <c r="AC3324" i="39" s="1"/>
  <c r="AC3315" i="39"/>
  <c r="AC3303" i="39"/>
  <c r="AC3283" i="39"/>
  <c r="AC3279" i="39"/>
  <c r="AC3275" i="39"/>
  <c r="AC3271" i="39"/>
  <c r="AC3259" i="39"/>
  <c r="AC3247" i="39"/>
  <c r="AC3227" i="39"/>
  <c r="AD3217" i="39"/>
  <c r="AC3217" i="39" s="1"/>
  <c r="AD3181" i="39"/>
  <c r="AC3181" i="39" s="1"/>
  <c r="AD3373" i="39"/>
  <c r="AC3373" i="39" s="1"/>
  <c r="AD3332" i="39"/>
  <c r="AC3332" i="39" s="1"/>
  <c r="AD3318" i="39"/>
  <c r="AC3318" i="39" s="1"/>
  <c r="AD3312" i="39"/>
  <c r="AC3312" i="39" s="1"/>
  <c r="AD3306" i="39"/>
  <c r="AC3306" i="39" s="1"/>
  <c r="AD3288" i="39"/>
  <c r="AC3288" i="39" s="1"/>
  <c r="AD3270" i="39"/>
  <c r="AC3270" i="39" s="1"/>
  <c r="AD3264" i="39"/>
  <c r="AC3264" i="39" s="1"/>
  <c r="AD3240" i="39"/>
  <c r="AC3240" i="39" s="1"/>
  <c r="AD3164" i="39"/>
  <c r="AC3164" i="39" s="1"/>
  <c r="AD3140" i="39"/>
  <c r="AC3140" i="39" s="1"/>
  <c r="AD3010" i="39"/>
  <c r="AD2974" i="39"/>
  <c r="AC2974" i="39" s="1"/>
  <c r="AC2969" i="39"/>
  <c r="AD2938" i="39"/>
  <c r="AC2938" i="39" s="1"/>
  <c r="AD3363" i="39"/>
  <c r="AC3363" i="39" s="1"/>
  <c r="AD3299" i="39"/>
  <c r="AC3299" i="39" s="1"/>
  <c r="AC3109" i="39"/>
  <c r="AC3091" i="39"/>
  <c r="AC3079" i="39"/>
  <c r="AC3067" i="39"/>
  <c r="AC3055" i="39"/>
  <c r="AC3043" i="39"/>
  <c r="AC3031" i="39"/>
  <c r="AC2988" i="39"/>
  <c r="AC3381" i="39"/>
  <c r="AD3310" i="39"/>
  <c r="AC3310" i="39" s="1"/>
  <c r="AD3292" i="39"/>
  <c r="AC3292" i="39" s="1"/>
  <c r="AD3274" i="39"/>
  <c r="AC3274" i="39" s="1"/>
  <c r="AD3256" i="39"/>
  <c r="AC3256" i="39" s="1"/>
  <c r="AD3238" i="39"/>
  <c r="AC3238" i="39" s="1"/>
  <c r="AD3234" i="39"/>
  <c r="AC3234" i="39" s="1"/>
  <c r="AD3230" i="39"/>
  <c r="AC3230" i="39" s="1"/>
  <c r="AC2896" i="39"/>
  <c r="AC2888" i="39"/>
  <c r="AC3425" i="39"/>
  <c r="AC3225" i="39"/>
  <c r="AC3163" i="39"/>
  <c r="AD3135" i="39"/>
  <c r="AC3135" i="39" s="1"/>
  <c r="AC3097" i="39"/>
  <c r="AC2982" i="39"/>
  <c r="AC2946" i="39"/>
  <c r="AD3141" i="39"/>
  <c r="AC3141" i="39" s="1"/>
  <c r="AC2819" i="39"/>
  <c r="AD3233" i="39"/>
  <c r="AC3233" i="39" s="1"/>
  <c r="AD3309" i="39"/>
  <c r="AC3309" i="39" s="1"/>
  <c r="AD3143" i="39"/>
  <c r="AC3143" i="39" s="1"/>
  <c r="AD2979" i="39"/>
  <c r="AC2979" i="39" s="1"/>
  <c r="AC2776" i="39"/>
  <c r="AC2574" i="39"/>
  <c r="AD2546" i="39"/>
  <c r="AC2546" i="39" s="1"/>
  <c r="AD2402" i="39"/>
  <c r="AC2402" i="39" s="1"/>
  <c r="AD2396" i="39"/>
  <c r="AC2396" i="39" s="1"/>
  <c r="AD2390" i="39"/>
  <c r="AC2390" i="39" s="1"/>
  <c r="AD2384" i="39"/>
  <c r="AC2384" i="39" s="1"/>
  <c r="AD2378" i="39"/>
  <c r="AC2378" i="39" s="1"/>
  <c r="AD2372" i="39"/>
  <c r="AC2372" i="39" s="1"/>
  <c r="AD2366" i="39"/>
  <c r="AC2366" i="39" s="1"/>
  <c r="AD2360" i="39"/>
  <c r="AC2360" i="39" s="1"/>
  <c r="AD2348" i="39"/>
  <c r="AC2348" i="39" s="1"/>
  <c r="AD2342" i="39"/>
  <c r="AC2342" i="39" s="1"/>
  <c r="AD2336" i="39"/>
  <c r="AC2336" i="39" s="1"/>
  <c r="AD2330" i="39"/>
  <c r="AC2330" i="39" s="1"/>
  <c r="AD2324" i="39"/>
  <c r="AC2324" i="39" s="1"/>
  <c r="AD2318" i="39"/>
  <c r="AC2318" i="39" s="1"/>
  <c r="AD2312" i="39"/>
  <c r="AC2312" i="39" s="1"/>
  <c r="AD2306" i="39"/>
  <c r="AC2306" i="39" s="1"/>
  <c r="AD2854" i="39"/>
  <c r="AC2854" i="39" s="1"/>
  <c r="AC2594" i="39"/>
  <c r="AC2472" i="39"/>
  <c r="AC2460" i="39"/>
  <c r="AC2448" i="39"/>
  <c r="AC2388" i="39"/>
  <c r="AC2364" i="39"/>
  <c r="AC2352" i="39"/>
  <c r="AD2933" i="39"/>
  <c r="AC2933" i="39" s="1"/>
  <c r="AC2745" i="39"/>
  <c r="AC2273" i="39"/>
  <c r="AD2578" i="39"/>
  <c r="AC2578" i="39" s="1"/>
  <c r="AD3255" i="39"/>
  <c r="AC3255" i="39" s="1"/>
  <c r="AC3016" i="39"/>
  <c r="AD2983" i="39"/>
  <c r="AC2983" i="39" s="1"/>
  <c r="AD2941" i="39"/>
  <c r="AC2941" i="39" s="1"/>
  <c r="AC2807" i="39"/>
  <c r="AC2658" i="39"/>
  <c r="AD2963" i="39"/>
  <c r="AC2963" i="39" s="1"/>
  <c r="AC2187" i="39"/>
  <c r="AD2153" i="39"/>
  <c r="AC2153" i="39" s="1"/>
  <c r="AD2558" i="39"/>
  <c r="AC2558" i="39" s="1"/>
  <c r="AD2351" i="39"/>
  <c r="AC2351" i="39" s="1"/>
  <c r="AD2261" i="39"/>
  <c r="AC2261" i="39" s="1"/>
  <c r="AC2197" i="39"/>
  <c r="AC2101" i="39"/>
  <c r="AC2077" i="39"/>
  <c r="AD2544" i="39"/>
  <c r="AC2544" i="39" s="1"/>
  <c r="AC2169" i="39"/>
  <c r="AD2134" i="39"/>
  <c r="AC2134" i="39" s="1"/>
  <c r="AD2126" i="39"/>
  <c r="AC2126" i="39" s="1"/>
  <c r="AD2114" i="39"/>
  <c r="AC2114" i="39" s="1"/>
  <c r="AD2102" i="39"/>
  <c r="AC2102" i="39" s="1"/>
  <c r="AD2100" i="39"/>
  <c r="AC2100" i="39" s="1"/>
  <c r="AD2095" i="39"/>
  <c r="AC2095" i="39" s="1"/>
  <c r="AD2088" i="39"/>
  <c r="AC2088" i="39" s="1"/>
  <c r="AD2083" i="39"/>
  <c r="AD2076" i="39"/>
  <c r="AC2076" i="39" s="1"/>
  <c r="AD2071" i="39"/>
  <c r="AC2071" i="39" s="1"/>
  <c r="AD2064" i="39"/>
  <c r="AC2064" i="39" s="1"/>
  <c r="AD2059" i="39"/>
  <c r="AC2059" i="39" s="1"/>
  <c r="AD2734" i="39"/>
  <c r="AC2734" i="39" s="1"/>
  <c r="AC2583" i="39"/>
  <c r="AC2232" i="39"/>
  <c r="AD2056" i="39"/>
  <c r="AC2056" i="39" s="1"/>
  <c r="AD1922" i="39"/>
  <c r="AC1922" i="39" s="1"/>
  <c r="AD1886" i="39"/>
  <c r="AC1886" i="39" s="1"/>
  <c r="AC1844" i="39"/>
  <c r="AC1796" i="39"/>
  <c r="AD1851" i="39"/>
  <c r="AC1851" i="39" s="1"/>
  <c r="AD1839" i="39"/>
  <c r="AC1839" i="39" s="1"/>
  <c r="AD1815" i="39"/>
  <c r="AC1815" i="39" s="1"/>
  <c r="AD1755" i="39"/>
  <c r="AC1755" i="39" s="1"/>
  <c r="AC1686" i="39"/>
  <c r="AD1258" i="39"/>
  <c r="AC1258" i="39" s="1"/>
  <c r="AD1246" i="39"/>
  <c r="AC1246" i="39" s="1"/>
  <c r="AD1234" i="39"/>
  <c r="AC1234" i="39" s="1"/>
  <c r="AC1467" i="39"/>
  <c r="AC1447" i="39"/>
  <c r="AC1443" i="39"/>
  <c r="AC1419" i="39"/>
  <c r="AC1415" i="39"/>
  <c r="AC1395" i="39"/>
  <c r="AC1387" i="39"/>
  <c r="AC1371" i="39"/>
  <c r="AC1347" i="39"/>
  <c r="AC1323" i="39"/>
  <c r="AC1299" i="39"/>
  <c r="AD1256" i="39"/>
  <c r="AC1256" i="39" s="1"/>
  <c r="AD1621" i="39"/>
  <c r="AC1621" i="39" s="1"/>
  <c r="AD1585" i="39"/>
  <c r="AC1585" i="39" s="1"/>
  <c r="AD1513" i="39"/>
  <c r="AC1513" i="39" s="1"/>
  <c r="AD1247" i="39"/>
  <c r="AC1247" i="39" s="1"/>
  <c r="AD1243" i="39"/>
  <c r="AC1243" i="39" s="1"/>
  <c r="AD1239" i="39"/>
  <c r="AC1239" i="39" s="1"/>
  <c r="AD1206" i="39"/>
  <c r="AC1206" i="39" s="1"/>
  <c r="AD1170" i="39"/>
  <c r="AC1170" i="39" s="1"/>
  <c r="AD1150" i="39"/>
  <c r="AC1150" i="39" s="1"/>
  <c r="AC1637" i="39"/>
  <c r="AD1557" i="39"/>
  <c r="AC1557" i="39" s="1"/>
  <c r="AC1730" i="39"/>
  <c r="AD1173" i="39"/>
  <c r="AC1173" i="39" s="1"/>
  <c r="AD1535" i="39"/>
  <c r="AC1535" i="39" s="1"/>
  <c r="AD1478" i="39"/>
  <c r="AC1478" i="39" s="1"/>
  <c r="AD1454" i="39"/>
  <c r="AC1454" i="39" s="1"/>
  <c r="AD1430" i="39"/>
  <c r="AC1430" i="39" s="1"/>
  <c r="AC1418" i="39"/>
  <c r="AD1406" i="39"/>
  <c r="AC1406" i="39" s="1"/>
  <c r="AC1394" i="39"/>
  <c r="AD1382" i="39"/>
  <c r="AC1382" i="39" s="1"/>
  <c r="AD1358" i="39"/>
  <c r="AC1358" i="39" s="1"/>
  <c r="AD1334" i="39"/>
  <c r="AC1334" i="39" s="1"/>
  <c r="AD1310" i="39"/>
  <c r="AC1310" i="39" s="1"/>
  <c r="AD1286" i="39"/>
  <c r="AC1286" i="39" s="1"/>
  <c r="AR7" i="38"/>
  <c r="AD1056" i="39"/>
  <c r="AC1056" i="39" s="1"/>
  <c r="AD984" i="39"/>
  <c r="AC984" i="39" s="1"/>
  <c r="AD912" i="39"/>
  <c r="AC912" i="39" s="1"/>
  <c r="AC1023" i="39"/>
  <c r="AC879" i="39"/>
  <c r="AH62" i="38"/>
  <c r="AI62" i="38" s="1"/>
  <c r="BN58" i="38"/>
  <c r="BO58" i="38" s="1"/>
  <c r="R58" i="38"/>
  <c r="S58" i="38" s="1"/>
  <c r="G52" i="38"/>
  <c r="G46" i="38"/>
  <c r="G40" i="38"/>
  <c r="G34" i="38"/>
  <c r="G22" i="38"/>
  <c r="G16" i="38"/>
  <c r="G10" i="38"/>
  <c r="X7" i="38"/>
  <c r="AS7" i="38"/>
  <c r="AC1105" i="39"/>
  <c r="AC1057" i="39"/>
  <c r="AC1033" i="39"/>
  <c r="AC865" i="39"/>
  <c r="AC853" i="39"/>
  <c r="AC835" i="39"/>
  <c r="AC823" i="39"/>
  <c r="AD419" i="39"/>
  <c r="AC419" i="39" s="1"/>
  <c r="AX61" i="38"/>
  <c r="AY61" i="38" s="1"/>
  <c r="Z55" i="38"/>
  <c r="AA55" i="38" s="1"/>
  <c r="AX49" i="38"/>
  <c r="AY49" i="38" s="1"/>
  <c r="Z43" i="38"/>
  <c r="AA43" i="38" s="1"/>
  <c r="AX37" i="38"/>
  <c r="AY37" i="38" s="1"/>
  <c r="Z31" i="38"/>
  <c r="AA31" i="38" s="1"/>
  <c r="AX25" i="38"/>
  <c r="AY25" i="38" s="1"/>
  <c r="Z19" i="38"/>
  <c r="AA19" i="38" s="1"/>
  <c r="AX13" i="38"/>
  <c r="AY13" i="38" s="1"/>
  <c r="AD448" i="39"/>
  <c r="AC448" i="39" s="1"/>
  <c r="AD445" i="39"/>
  <c r="AC445" i="39" s="1"/>
  <c r="AD437" i="39"/>
  <c r="AC437" i="39" s="1"/>
  <c r="AC237" i="39"/>
  <c r="AC133" i="39"/>
  <c r="AC125" i="39"/>
  <c r="AC119" i="39"/>
  <c r="AH58" i="38"/>
  <c r="AI58" i="38" s="1"/>
  <c r="BF46" i="38"/>
  <c r="BG46" i="38" s="1"/>
  <c r="AH22" i="38"/>
  <c r="AI22" i="38" s="1"/>
  <c r="J7" i="38"/>
  <c r="AD1050" i="39"/>
  <c r="AC1050" i="39" s="1"/>
  <c r="AD978" i="39"/>
  <c r="AC978" i="39" s="1"/>
  <c r="AD906" i="39"/>
  <c r="AC906" i="39" s="1"/>
  <c r="AD411" i="39"/>
  <c r="AC411" i="39" s="1"/>
  <c r="AC183" i="39"/>
  <c r="AC87" i="39"/>
  <c r="BF58" i="38"/>
  <c r="BG58" i="38" s="1"/>
  <c r="G55" i="38"/>
  <c r="BN49" i="38"/>
  <c r="BO49" i="38" s="1"/>
  <c r="R49" i="38"/>
  <c r="BN43" i="38"/>
  <c r="BO43" i="38" s="1"/>
  <c r="R43" i="38"/>
  <c r="S43" i="38" s="1"/>
  <c r="BN37" i="38"/>
  <c r="BO37" i="38" s="1"/>
  <c r="R37" i="38"/>
  <c r="S37" i="38" s="1"/>
  <c r="BN31" i="38"/>
  <c r="BO31" i="38" s="1"/>
  <c r="R31" i="38"/>
  <c r="BN25" i="38"/>
  <c r="BO25" i="38" s="1"/>
  <c r="R25" i="38"/>
  <c r="S25" i="38" s="1"/>
  <c r="AC793" i="39"/>
  <c r="AC577" i="39"/>
  <c r="AC505" i="39"/>
  <c r="AC451" i="39"/>
  <c r="AC795" i="39"/>
  <c r="AD748" i="39"/>
  <c r="AC748" i="39" s="1"/>
  <c r="AD676" i="39"/>
  <c r="AC676" i="39" s="1"/>
  <c r="AD532" i="39"/>
  <c r="AC532" i="39" s="1"/>
  <c r="AC511" i="39"/>
  <c r="AC457" i="39"/>
  <c r="AC589" i="39"/>
  <c r="AD3773" i="39"/>
  <c r="AC3773" i="39" s="1"/>
  <c r="AD3630" i="39"/>
  <c r="AC3630" i="39" s="1"/>
  <c r="AC3553" i="39"/>
  <c r="AD3446" i="39"/>
  <c r="AC3446" i="39" s="1"/>
  <c r="AD3415" i="39"/>
  <c r="AC3415" i="39" s="1"/>
  <c r="AD3493" i="39"/>
  <c r="AC3493" i="39" s="1"/>
  <c r="AC2889" i="39"/>
  <c r="AC3108" i="39"/>
  <c r="AD3200" i="39"/>
  <c r="AC3200" i="39" s="1"/>
  <c r="AD2264" i="39"/>
  <c r="AC2264" i="39" s="1"/>
  <c r="AD2256" i="39"/>
  <c r="AC2256" i="39" s="1"/>
  <c r="AC2629" i="39"/>
  <c r="AC2391" i="39"/>
  <c r="AC2319" i="39"/>
  <c r="AC2567" i="39"/>
  <c r="AC2815" i="39"/>
  <c r="AD2299" i="39"/>
  <c r="AC2299" i="39" s="1"/>
  <c r="AD2226" i="39"/>
  <c r="AC2226" i="39" s="1"/>
  <c r="AC2763" i="39"/>
  <c r="AD2124" i="39"/>
  <c r="AC2124" i="39" s="1"/>
  <c r="AD1861" i="39"/>
  <c r="AC1861" i="39" s="1"/>
  <c r="AD1813" i="39"/>
  <c r="AC1813" i="39" s="1"/>
  <c r="AD1765" i="39"/>
  <c r="AC1765" i="39" s="1"/>
  <c r="AD2020" i="39"/>
  <c r="AC2020" i="39" s="1"/>
  <c r="AD2008" i="39"/>
  <c r="AC2008" i="39" s="1"/>
  <c r="AD1996" i="39"/>
  <c r="AC1996" i="39" s="1"/>
  <c r="AD1972" i="39"/>
  <c r="AC1972" i="39" s="1"/>
  <c r="AD1960" i="39"/>
  <c r="AC1960" i="39" s="1"/>
  <c r="AD1552" i="39"/>
  <c r="AC1552" i="39" s="1"/>
  <c r="AD1145" i="39"/>
  <c r="AC1145" i="39" s="1"/>
  <c r="AC963" i="39"/>
  <c r="AH41" i="38"/>
  <c r="AI41" i="38" s="1"/>
  <c r="AH29" i="38"/>
  <c r="AI29" i="38" s="1"/>
  <c r="AH17" i="38"/>
  <c r="AI17" i="38" s="1"/>
  <c r="BH7" i="38"/>
  <c r="Z20" i="38"/>
  <c r="AA20" i="38" s="1"/>
  <c r="AM7" i="38"/>
  <c r="AC996" i="39"/>
  <c r="AC876" i="39"/>
  <c r="BN47" i="38"/>
  <c r="BO47" i="38" s="1"/>
  <c r="R47" i="38"/>
  <c r="S47" i="38" s="1"/>
  <c r="AP41" i="38"/>
  <c r="AQ41" i="38" s="1"/>
  <c r="BN35" i="38"/>
  <c r="BO35" i="38" s="1"/>
  <c r="R35" i="38"/>
  <c r="S35" i="38" s="1"/>
  <c r="AP29" i="38"/>
  <c r="AQ29" i="38" s="1"/>
  <c r="BN23" i="38"/>
  <c r="BO23" i="38" s="1"/>
  <c r="R23" i="38"/>
  <c r="S23" i="38" s="1"/>
  <c r="AP17" i="38"/>
  <c r="AQ17" i="38" s="1"/>
  <c r="BN11" i="38"/>
  <c r="BO11" i="38" s="1"/>
  <c r="R11" i="38"/>
  <c r="S11" i="38" s="1"/>
  <c r="AU7" i="38"/>
  <c r="AD432" i="39"/>
  <c r="AC432" i="39" s="1"/>
  <c r="AD428" i="39"/>
  <c r="AC428" i="39" s="1"/>
  <c r="AC251" i="39"/>
  <c r="AC209" i="39"/>
  <c r="AC89" i="39"/>
  <c r="BF40" i="38"/>
  <c r="BG40" i="38" s="1"/>
  <c r="AH34" i="38"/>
  <c r="AI34" i="38" s="1"/>
  <c r="AH16" i="38"/>
  <c r="AI16" i="38" s="1"/>
  <c r="AX8" i="38"/>
  <c r="AY8" i="38" s="1"/>
  <c r="AT7" i="38"/>
  <c r="AD1122" i="39"/>
  <c r="AC1122" i="39" s="1"/>
  <c r="AD1062" i="39"/>
  <c r="AC1062" i="39" s="1"/>
  <c r="AC1043" i="39"/>
  <c r="AD990" i="39"/>
  <c r="AC990" i="39" s="1"/>
  <c r="AC971" i="39"/>
  <c r="AD918" i="39"/>
  <c r="AC918" i="39" s="1"/>
  <c r="AC456" i="39"/>
  <c r="AD443" i="39"/>
  <c r="AC443" i="39" s="1"/>
  <c r="AD417" i="39"/>
  <c r="AC417" i="39" s="1"/>
  <c r="AD409" i="39"/>
  <c r="AC409" i="39" s="1"/>
  <c r="AC303" i="39"/>
  <c r="AC179" i="39"/>
  <c r="AC113" i="39"/>
  <c r="AP61" i="38"/>
  <c r="AQ61" i="38" s="1"/>
  <c r="BF59" i="38"/>
  <c r="BG59" i="38" s="1"/>
  <c r="AH56" i="38"/>
  <c r="AI56" i="38" s="1"/>
  <c r="G49" i="38"/>
  <c r="G43" i="38"/>
  <c r="G37" i="38"/>
  <c r="G31" i="38"/>
  <c r="G25" i="38"/>
  <c r="AD772" i="39"/>
  <c r="AC772" i="39" s="1"/>
  <c r="AD700" i="39"/>
  <c r="AC700" i="39" s="1"/>
  <c r="AD628" i="39"/>
  <c r="AC628" i="39" s="1"/>
  <c r="AD556" i="39"/>
  <c r="AC556" i="39" s="1"/>
  <c r="AD830" i="39"/>
  <c r="AC830" i="39" s="1"/>
  <c r="AD780" i="39"/>
  <c r="AC780" i="39" s="1"/>
  <c r="AD708" i="39"/>
  <c r="AC708" i="39" s="1"/>
  <c r="AD636" i="39"/>
  <c r="AC636" i="39" s="1"/>
  <c r="AD564" i="39"/>
  <c r="AC564" i="39" s="1"/>
  <c r="AD842" i="39"/>
  <c r="AC842" i="39" s="1"/>
  <c r="AD3870" i="39"/>
  <c r="AC3870" i="39" s="1"/>
  <c r="AD3846" i="39"/>
  <c r="AC3846" i="39" s="1"/>
  <c r="AC3894" i="39"/>
  <c r="AC3777" i="39"/>
  <c r="AD3967" i="39"/>
  <c r="AC3967" i="39" s="1"/>
  <c r="AC3904" i="39"/>
  <c r="AD3856" i="39"/>
  <c r="AC3856" i="39" s="1"/>
  <c r="AD3650" i="39"/>
  <c r="AC3650" i="39" s="1"/>
  <c r="AD3598" i="39"/>
  <c r="AC3598" i="39" s="1"/>
  <c r="AD3574" i="39"/>
  <c r="AC3574" i="39" s="1"/>
  <c r="AC3565" i="39"/>
  <c r="AD3544" i="39"/>
  <c r="AC3544" i="39" s="1"/>
  <c r="AD3414" i="39"/>
  <c r="AC3414" i="39" s="1"/>
  <c r="AD3529" i="39"/>
  <c r="AC3529" i="39" s="1"/>
  <c r="AC3545" i="39"/>
  <c r="AD3360" i="39"/>
  <c r="AC3360" i="39" s="1"/>
  <c r="AC3334" i="39"/>
  <c r="AC3457" i="39"/>
  <c r="AD3367" i="39"/>
  <c r="AC3367" i="39" s="1"/>
  <c r="AD3370" i="39"/>
  <c r="AC3370" i="39" s="1"/>
  <c r="AD3331" i="39"/>
  <c r="AC3331" i="39" s="1"/>
  <c r="AC2925" i="39"/>
  <c r="AC2895" i="39"/>
  <c r="AC3401" i="39"/>
  <c r="AC3262" i="39"/>
  <c r="AC3194" i="39"/>
  <c r="AC3175" i="39"/>
  <c r="AC3082" i="39"/>
  <c r="AC3058" i="39"/>
  <c r="AC2997" i="39"/>
  <c r="AD2978" i="39"/>
  <c r="AC2978" i="39" s="1"/>
  <c r="AD2942" i="39"/>
  <c r="AC2942" i="39" s="1"/>
  <c r="AD3214" i="39"/>
  <c r="AC3214" i="39" s="1"/>
  <c r="AD2276" i="39"/>
  <c r="AC2276" i="39" s="1"/>
  <c r="AD2268" i="39"/>
  <c r="AC2268" i="39" s="1"/>
  <c r="AD2260" i="39"/>
  <c r="AC2260" i="39" s="1"/>
  <c r="AD2252" i="39"/>
  <c r="AC2252" i="39" s="1"/>
  <c r="AC2878" i="39"/>
  <c r="AD2913" i="39"/>
  <c r="AC2913" i="39" s="1"/>
  <c r="AD3161" i="39"/>
  <c r="AC3161" i="39" s="1"/>
  <c r="AC2541" i="39"/>
  <c r="AD2287" i="39"/>
  <c r="AC2287" i="39" s="1"/>
  <c r="AD2202" i="39"/>
  <c r="AC2202" i="39" s="1"/>
  <c r="AC2173" i="39"/>
  <c r="AC2137" i="39"/>
  <c r="AC2729" i="39"/>
  <c r="AC2635" i="39"/>
  <c r="AD2112" i="39"/>
  <c r="AC2112" i="39" s="1"/>
  <c r="AD2379" i="39"/>
  <c r="AC2379" i="39" s="1"/>
  <c r="AC1837" i="39"/>
  <c r="AC1821" i="39"/>
  <c r="AC1773" i="39"/>
  <c r="AD1789" i="39"/>
  <c r="AC1789" i="39" s="1"/>
  <c r="AD1741" i="39"/>
  <c r="AC1741" i="39" s="1"/>
  <c r="AD1729" i="39"/>
  <c r="AC1729" i="39" s="1"/>
  <c r="AD1717" i="39"/>
  <c r="AC1717" i="39" s="1"/>
  <c r="AD2032" i="39"/>
  <c r="AC2032" i="39" s="1"/>
  <c r="AC1994" i="39"/>
  <c r="AD1984" i="39"/>
  <c r="AC1984" i="39" s="1"/>
  <c r="AD1948" i="39"/>
  <c r="AC1948" i="39" s="1"/>
  <c r="AD1657" i="39"/>
  <c r="AC1657" i="39" s="1"/>
  <c r="AD1244" i="39"/>
  <c r="AC1244" i="39" s="1"/>
  <c r="AC1187" i="39"/>
  <c r="AC1726" i="39"/>
  <c r="AC1564" i="39"/>
  <c r="AD1200" i="39"/>
  <c r="AC1200" i="39" s="1"/>
  <c r="AD1164" i="39"/>
  <c r="AC1164" i="39" s="1"/>
  <c r="AD1133" i="39"/>
  <c r="AC1133" i="39" s="1"/>
  <c r="AD1226" i="39"/>
  <c r="AC1226" i="39" s="1"/>
  <c r="AC3970" i="39"/>
  <c r="AD3806" i="39"/>
  <c r="AC3806" i="39" s="1"/>
  <c r="AD4002" i="39"/>
  <c r="AC4002" i="39" s="1"/>
  <c r="AD3948" i="39"/>
  <c r="AC3948" i="39" s="1"/>
  <c r="AC3990" i="39"/>
  <c r="AC3972" i="39"/>
  <c r="AC3954" i="39"/>
  <c r="AC3936" i="39"/>
  <c r="AD3974" i="39"/>
  <c r="AC3974" i="39" s="1"/>
  <c r="AD3908" i="39"/>
  <c r="AC3908" i="39" s="1"/>
  <c r="AD3872" i="39"/>
  <c r="AC3872" i="39" s="1"/>
  <c r="AD3836" i="39"/>
  <c r="AC3836" i="39" s="1"/>
  <c r="AC3805" i="39"/>
  <c r="AD3994" i="39"/>
  <c r="AC3994" i="39" s="1"/>
  <c r="AD3958" i="39"/>
  <c r="AC3958" i="39" s="1"/>
  <c r="AD3851" i="39"/>
  <c r="AC3851" i="39" s="1"/>
  <c r="AD3812" i="39"/>
  <c r="AC3812" i="39" s="1"/>
  <c r="AD3759" i="39"/>
  <c r="AC3759" i="39" s="1"/>
  <c r="AD3902" i="39"/>
  <c r="AC3902" i="39" s="1"/>
  <c r="AD3878" i="39"/>
  <c r="AC3878" i="39" s="1"/>
  <c r="AD3854" i="39"/>
  <c r="AC3854" i="39" s="1"/>
  <c r="AD3667" i="39"/>
  <c r="AC3667" i="39" s="1"/>
  <c r="AD3655" i="39"/>
  <c r="AC3655" i="39" s="1"/>
  <c r="AD3631" i="39"/>
  <c r="AC3631" i="39" s="1"/>
  <c r="AC4004" i="39"/>
  <c r="AD3988" i="39"/>
  <c r="AC3988" i="39" s="1"/>
  <c r="AD3952" i="39"/>
  <c r="AC3952" i="39" s="1"/>
  <c r="AD3905" i="39"/>
  <c r="AC3905" i="39" s="1"/>
  <c r="AD3833" i="39"/>
  <c r="AC3833" i="39" s="1"/>
  <c r="AD3664" i="39"/>
  <c r="AC3664" i="39" s="1"/>
  <c r="AD3644" i="39"/>
  <c r="AC3644" i="39" s="1"/>
  <c r="AD3597" i="39"/>
  <c r="AC3597" i="39" s="1"/>
  <c r="AC3748" i="39"/>
  <c r="AC3746" i="39"/>
  <c r="AC3674" i="39"/>
  <c r="AC3744" i="39"/>
  <c r="AD3711" i="39"/>
  <c r="AC3711" i="39" s="1"/>
  <c r="AD3708" i="39"/>
  <c r="AC3708" i="39" s="1"/>
  <c r="AC3675" i="39"/>
  <c r="AD3636" i="39"/>
  <c r="AC3636" i="39" s="1"/>
  <c r="AC3616" i="39"/>
  <c r="AC3584" i="39"/>
  <c r="AC3573" i="39"/>
  <c r="AC3569" i="39"/>
  <c r="AC3733" i="39"/>
  <c r="AC3685" i="39"/>
  <c r="AC3673" i="39"/>
  <c r="AC3651" i="39"/>
  <c r="AD3559" i="39"/>
  <c r="AC3559" i="39" s="1"/>
  <c r="AC3547" i="39"/>
  <c r="AD3393" i="39"/>
  <c r="AC3393" i="39" s="1"/>
  <c r="AC3568" i="39"/>
  <c r="AD3439" i="39"/>
  <c r="AC3439" i="39" s="1"/>
  <c r="AC3433" i="39"/>
  <c r="AD3428" i="39"/>
  <c r="AC3428" i="39" s="1"/>
  <c r="AD3377" i="39"/>
  <c r="AC3377" i="39" s="1"/>
  <c r="AD3341" i="39"/>
  <c r="AC3341" i="39" s="1"/>
  <c r="AD3223" i="39"/>
  <c r="AC3223" i="39" s="1"/>
  <c r="AD3409" i="39"/>
  <c r="AC3409" i="39" s="1"/>
  <c r="AD3205" i="39"/>
  <c r="AC3205" i="39" s="1"/>
  <c r="AC3195" i="39"/>
  <c r="AD3361" i="39"/>
  <c r="AC3361" i="39" s="1"/>
  <c r="AD3235" i="39"/>
  <c r="AC3235" i="39" s="1"/>
  <c r="AC3017" i="39"/>
  <c r="AD3000" i="39"/>
  <c r="AC3000" i="39" s="1"/>
  <c r="AD2964" i="39"/>
  <c r="AC2964" i="39" s="1"/>
  <c r="AC2945" i="39"/>
  <c r="AD3251" i="39"/>
  <c r="AC3251" i="39" s="1"/>
  <c r="AC3121" i="39"/>
  <c r="AC3003" i="39"/>
  <c r="AD3189" i="39"/>
  <c r="AC3189" i="39" s="1"/>
  <c r="AC3119" i="39"/>
  <c r="AD3357" i="39"/>
  <c r="AC3357" i="39" s="1"/>
  <c r="AD2825" i="39"/>
  <c r="AC2825" i="39" s="1"/>
  <c r="AD2813" i="39"/>
  <c r="AC2813" i="39" s="1"/>
  <c r="AD2789" i="39"/>
  <c r="AC2789" i="39" s="1"/>
  <c r="AD2777" i="39"/>
  <c r="AC2777" i="39" s="1"/>
  <c r="AD3351" i="39"/>
  <c r="AC3351" i="39" s="1"/>
  <c r="AD3192" i="39"/>
  <c r="AC3192" i="39" s="1"/>
  <c r="AD3159" i="39"/>
  <c r="AC3159" i="39" s="1"/>
  <c r="AC3120" i="39"/>
  <c r="AC3115" i="39"/>
  <c r="AC3081" i="39"/>
  <c r="AC3057" i="39"/>
  <c r="AC3033" i="39"/>
  <c r="AC2994" i="39"/>
  <c r="AC2958" i="39"/>
  <c r="AD3241" i="39"/>
  <c r="AC3241" i="39" s="1"/>
  <c r="AD2995" i="39"/>
  <c r="AC2995" i="39" s="1"/>
  <c r="AD3451" i="39"/>
  <c r="AC3451" i="39" s="1"/>
  <c r="AC3435" i="39"/>
  <c r="AD3267" i="39"/>
  <c r="AC3267" i="39" s="1"/>
  <c r="AD3107" i="39"/>
  <c r="AC3107" i="39" s="1"/>
  <c r="AD3095" i="39"/>
  <c r="AC3095" i="39" s="1"/>
  <c r="AD3083" i="39"/>
  <c r="AC3083" i="39" s="1"/>
  <c r="AD3071" i="39"/>
  <c r="AC3071" i="39" s="1"/>
  <c r="AD3059" i="39"/>
  <c r="AC3059" i="39" s="1"/>
  <c r="AD3047" i="39"/>
  <c r="AC3047" i="39" s="1"/>
  <c r="AD3035" i="39"/>
  <c r="AC3035" i="39" s="1"/>
  <c r="AD3410" i="39"/>
  <c r="AC3410" i="39" s="1"/>
  <c r="AD3243" i="39"/>
  <c r="AC3243" i="39" s="1"/>
  <c r="AD3177" i="39"/>
  <c r="AC3177" i="39" s="1"/>
  <c r="AD3463" i="39"/>
  <c r="AC3463" i="39" s="1"/>
  <c r="AD2943" i="39"/>
  <c r="AC2943" i="39" s="1"/>
  <c r="AD2840" i="39"/>
  <c r="AC2840" i="39" s="1"/>
  <c r="AC3202" i="39"/>
  <c r="AD2870" i="39"/>
  <c r="AC2870" i="39" s="1"/>
  <c r="AD2848" i="39"/>
  <c r="AC2848" i="39" s="1"/>
  <c r="AC2800" i="39"/>
  <c r="AC2655" i="39"/>
  <c r="AC2605" i="39"/>
  <c r="AD2302" i="39"/>
  <c r="AC2302" i="39" s="1"/>
  <c r="AD2296" i="39"/>
  <c r="AC2296" i="39" s="1"/>
  <c r="AD2290" i="39"/>
  <c r="AC2290" i="39" s="1"/>
  <c r="AD3005" i="39"/>
  <c r="AC3005" i="39" s="1"/>
  <c r="AC2877" i="39"/>
  <c r="AD2830" i="39"/>
  <c r="AC2830" i="39" s="1"/>
  <c r="AC2824" i="39"/>
  <c r="AC2670" i="39"/>
  <c r="AC2662" i="39"/>
  <c r="AC2416" i="39"/>
  <c r="AC2404" i="39"/>
  <c r="AC3102" i="39"/>
  <c r="AD2598" i="39"/>
  <c r="AC2598" i="39" s="1"/>
  <c r="AD3019" i="39"/>
  <c r="AC3019" i="39" s="1"/>
  <c r="AD2961" i="39"/>
  <c r="AC2961" i="39" s="1"/>
  <c r="AD2901" i="39"/>
  <c r="AC2901" i="39" s="1"/>
  <c r="AD2866" i="39"/>
  <c r="AC2866" i="39" s="1"/>
  <c r="AD2846" i="39"/>
  <c r="AC2846" i="39" s="1"/>
  <c r="AD2672" i="39"/>
  <c r="AC2672" i="39" s="1"/>
  <c r="AC2663" i="39"/>
  <c r="AD3594" i="39"/>
  <c r="AC3594" i="39" s="1"/>
  <c r="AD3291" i="39"/>
  <c r="AC3291" i="39" s="1"/>
  <c r="AD2873" i="39"/>
  <c r="AC2873" i="39" s="1"/>
  <c r="AC2743" i="39"/>
  <c r="AD2552" i="39"/>
  <c r="AC2552" i="39" s="1"/>
  <c r="AC2881" i="39"/>
  <c r="AD2590" i="39"/>
  <c r="AC2590" i="39" s="1"/>
  <c r="AD2403" i="39"/>
  <c r="AC2403" i="39" s="1"/>
  <c r="AD2275" i="39"/>
  <c r="AC2275" i="39" s="1"/>
  <c r="AD2177" i="39"/>
  <c r="AC2177" i="39" s="1"/>
  <c r="AD2131" i="39"/>
  <c r="AC2131" i="39" s="1"/>
  <c r="AC2705" i="39"/>
  <c r="AD2297" i="39"/>
  <c r="AC2297" i="39" s="1"/>
  <c r="AD2285" i="39"/>
  <c r="AC2285" i="39" s="1"/>
  <c r="AD2249" i="39"/>
  <c r="AC2249" i="39" s="1"/>
  <c r="AD2156" i="39"/>
  <c r="AC2156" i="39" s="1"/>
  <c r="AD2838" i="39"/>
  <c r="AC2838" i="39" s="1"/>
  <c r="AD2708" i="39"/>
  <c r="AC2708" i="39" s="1"/>
  <c r="AD2178" i="39"/>
  <c r="AC2178" i="39" s="1"/>
  <c r="AC2147" i="39"/>
  <c r="AD2142" i="39"/>
  <c r="AC2142" i="39" s="1"/>
  <c r="AD2548" i="39"/>
  <c r="AC2548" i="39" s="1"/>
  <c r="AD2099" i="39"/>
  <c r="AC2099" i="39" s="1"/>
  <c r="AD2092" i="39"/>
  <c r="AC2092" i="39" s="1"/>
  <c r="AD2087" i="39"/>
  <c r="AC2087" i="39" s="1"/>
  <c r="AD2080" i="39"/>
  <c r="AC2080" i="39" s="1"/>
  <c r="AD2075" i="39"/>
  <c r="AC2075" i="39" s="1"/>
  <c r="AD2068" i="39"/>
  <c r="AC2068" i="39" s="1"/>
  <c r="AD2063" i="39"/>
  <c r="AC2063" i="39" s="1"/>
  <c r="AC2831" i="39"/>
  <c r="AC2179" i="39"/>
  <c r="AC2155" i="39"/>
  <c r="AC2152" i="39"/>
  <c r="AD2550" i="39"/>
  <c r="AC2550" i="39" s="1"/>
  <c r="AD2367" i="39"/>
  <c r="AC2367" i="39" s="1"/>
  <c r="AD2307" i="39"/>
  <c r="AC2307" i="39" s="1"/>
  <c r="AD2157" i="39"/>
  <c r="AC2157" i="39" s="1"/>
  <c r="AC1860" i="39"/>
  <c r="AC1836" i="39"/>
  <c r="AC1812" i="39"/>
  <c r="AC1788" i="39"/>
  <c r="AC1728" i="39"/>
  <c r="AC1716" i="39"/>
  <c r="AC1707" i="39"/>
  <c r="AC1699" i="39"/>
  <c r="AC1691" i="39"/>
  <c r="AC1675" i="39"/>
  <c r="AC1667" i="39"/>
  <c r="AC1659" i="39"/>
  <c r="AC1651" i="39"/>
  <c r="AC1722" i="39"/>
  <c r="AD1683" i="39"/>
  <c r="AC1683" i="39" s="1"/>
  <c r="AD1259" i="39"/>
  <c r="AC1259" i="39" s="1"/>
  <c r="AD1254" i="39"/>
  <c r="AC1254" i="39" s="1"/>
  <c r="AD1242" i="39"/>
  <c r="AC1242" i="39" s="1"/>
  <c r="AC1690" i="39"/>
  <c r="AD1649" i="39"/>
  <c r="AC1649" i="39" s="1"/>
  <c r="AD1257" i="39"/>
  <c r="AC1257" i="39" s="1"/>
  <c r="AD1228" i="39"/>
  <c r="AC1228" i="39" s="1"/>
  <c r="AD1216" i="39"/>
  <c r="AC1216" i="39" s="1"/>
  <c r="AD1204" i="39"/>
  <c r="AC1204" i="39" s="1"/>
  <c r="AD1192" i="39"/>
  <c r="AC1192" i="39" s="1"/>
  <c r="AD1180" i="39"/>
  <c r="AC1180" i="39" s="1"/>
  <c r="AD1168" i="39"/>
  <c r="AC1168" i="39" s="1"/>
  <c r="AC1154" i="39"/>
  <c r="AD1269" i="39"/>
  <c r="AC1269" i="39" s="1"/>
  <c r="AD1229" i="39"/>
  <c r="AC1229" i="39" s="1"/>
  <c r="AD1217" i="39"/>
  <c r="AC1217" i="39" s="1"/>
  <c r="AD1205" i="39"/>
  <c r="AC1205" i="39" s="1"/>
  <c r="AD1193" i="39"/>
  <c r="AC1193" i="39" s="1"/>
  <c r="AD1181" i="39"/>
  <c r="AC1181" i="39" s="1"/>
  <c r="AD1169" i="39"/>
  <c r="AC1169" i="39" s="1"/>
  <c r="AC1157" i="39"/>
  <c r="AD1693" i="39"/>
  <c r="AC1693" i="39" s="1"/>
  <c r="AD1593" i="39"/>
  <c r="AC1593" i="39" s="1"/>
  <c r="AC1571" i="39"/>
  <c r="AC1565" i="39"/>
  <c r="AD1628" i="39"/>
  <c r="AC1628" i="39" s="1"/>
  <c r="AD1592" i="39"/>
  <c r="AC1592" i="39" s="1"/>
  <c r="AD1556" i="39"/>
  <c r="AC1556" i="39" s="1"/>
  <c r="AD1520" i="39"/>
  <c r="AC1520" i="39" s="1"/>
  <c r="AD1485" i="39"/>
  <c r="AC1485" i="39" s="1"/>
  <c r="AD1481" i="39"/>
  <c r="AC1481" i="39" s="1"/>
  <c r="AD1477" i="39"/>
  <c r="AC1477" i="39" s="1"/>
  <c r="AD1473" i="39"/>
  <c r="AC1473" i="39" s="1"/>
  <c r="AD1469" i="39"/>
  <c r="AC1469" i="39" s="1"/>
  <c r="AD1465" i="39"/>
  <c r="AC1465" i="39" s="1"/>
  <c r="AD1461" i="39"/>
  <c r="AC1461" i="39" s="1"/>
  <c r="AD1457" i="39"/>
  <c r="AC1457" i="39" s="1"/>
  <c r="AD1453" i="39"/>
  <c r="AC1453" i="39" s="1"/>
  <c r="AD1449" i="39"/>
  <c r="AC1449" i="39" s="1"/>
  <c r="AD1445" i="39"/>
  <c r="AC1445" i="39" s="1"/>
  <c r="AD1441" i="39"/>
  <c r="AC1441" i="39" s="1"/>
  <c r="AD1437" i="39"/>
  <c r="AC1437" i="39" s="1"/>
  <c r="AD1433" i="39"/>
  <c r="AC1433" i="39" s="1"/>
  <c r="AD1429" i="39"/>
  <c r="AC1429" i="39" s="1"/>
  <c r="AD1425" i="39"/>
  <c r="AC1425" i="39" s="1"/>
  <c r="AD1421" i="39"/>
  <c r="AC1421" i="39" s="1"/>
  <c r="AD1417" i="39"/>
  <c r="AC1417" i="39" s="1"/>
  <c r="AD1413" i="39"/>
  <c r="AC1413" i="39" s="1"/>
  <c r="AD1409" i="39"/>
  <c r="AC1409" i="39" s="1"/>
  <c r="AD1405" i="39"/>
  <c r="AC1405" i="39" s="1"/>
  <c r="AD1401" i="39"/>
  <c r="AC1401" i="39" s="1"/>
  <c r="AD1397" i="39"/>
  <c r="AC1397" i="39" s="1"/>
  <c r="AD1393" i="39"/>
  <c r="AC1393" i="39" s="1"/>
  <c r="AD1389" i="39"/>
  <c r="AC1389" i="39" s="1"/>
  <c r="AD1385" i="39"/>
  <c r="AC1385" i="39" s="1"/>
  <c r="AD1381" i="39"/>
  <c r="AC1381" i="39" s="1"/>
  <c r="AD1377" i="39"/>
  <c r="AC1377" i="39" s="1"/>
  <c r="AD1373" i="39"/>
  <c r="AC1373" i="39" s="1"/>
  <c r="AD1369" i="39"/>
  <c r="AC1369" i="39" s="1"/>
  <c r="AD1365" i="39"/>
  <c r="AC1365" i="39" s="1"/>
  <c r="AD1361" i="39"/>
  <c r="AC1361" i="39" s="1"/>
  <c r="AD1357" i="39"/>
  <c r="AC1357" i="39" s="1"/>
  <c r="AD1353" i="39"/>
  <c r="AC1353" i="39" s="1"/>
  <c r="AD1349" i="39"/>
  <c r="AC1349" i="39" s="1"/>
  <c r="AD1345" i="39"/>
  <c r="AC1345" i="39" s="1"/>
  <c r="AD1341" i="39"/>
  <c r="AC1341" i="39" s="1"/>
  <c r="AD1337" i="39"/>
  <c r="AC1337" i="39" s="1"/>
  <c r="AD1333" i="39"/>
  <c r="AC1333" i="39" s="1"/>
  <c r="AD1329" i="39"/>
  <c r="AC1329" i="39" s="1"/>
  <c r="AD1325" i="39"/>
  <c r="AC1325" i="39" s="1"/>
  <c r="AD1321" i="39"/>
  <c r="AC1321" i="39" s="1"/>
  <c r="AD1317" i="39"/>
  <c r="AC1317" i="39" s="1"/>
  <c r="AD1313" i="39"/>
  <c r="AC1313" i="39" s="1"/>
  <c r="AD1309" i="39"/>
  <c r="AC1309" i="39" s="1"/>
  <c r="AD1305" i="39"/>
  <c r="AC1305" i="39" s="1"/>
  <c r="AD1301" i="39"/>
  <c r="AC1301" i="39" s="1"/>
  <c r="AD1297" i="39"/>
  <c r="AC1297" i="39" s="1"/>
  <c r="AD1293" i="39"/>
  <c r="AC1293" i="39" s="1"/>
  <c r="AD1289" i="39"/>
  <c r="AC1289" i="39" s="1"/>
  <c r="AD1285" i="39"/>
  <c r="AC1285" i="39" s="1"/>
  <c r="AD1281" i="39"/>
  <c r="AC1281" i="39" s="1"/>
  <c r="AD1277" i="39"/>
  <c r="AC1277" i="39" s="1"/>
  <c r="AD1262" i="39"/>
  <c r="AC1262" i="39" s="1"/>
  <c r="AD1221" i="39"/>
  <c r="AC1221" i="39" s="1"/>
  <c r="AD1643" i="39"/>
  <c r="AC1643" i="39" s="1"/>
  <c r="AD1605" i="39"/>
  <c r="AC1605" i="39" s="1"/>
  <c r="AC1583" i="39"/>
  <c r="AC1577" i="39"/>
  <c r="AD1533" i="39"/>
  <c r="AC1533" i="39" s="1"/>
  <c r="AC1511" i="39"/>
  <c r="AC1505" i="39"/>
  <c r="AD1486" i="39"/>
  <c r="AC1486" i="39" s="1"/>
  <c r="AC1474" i="39"/>
  <c r="AD1462" i="39"/>
  <c r="AC1462" i="39" s="1"/>
  <c r="AD1438" i="39"/>
  <c r="AC1438" i="39" s="1"/>
  <c r="AD1414" i="39"/>
  <c r="AC1414" i="39" s="1"/>
  <c r="AC1402" i="39"/>
  <c r="AD1390" i="39"/>
  <c r="AC1390" i="39" s="1"/>
  <c r="AD1342" i="39"/>
  <c r="AC1342" i="39" s="1"/>
  <c r="AD1318" i="39"/>
  <c r="AC1318" i="39" s="1"/>
  <c r="AD1294" i="39"/>
  <c r="AC1294" i="39" s="1"/>
  <c r="AD1274" i="39"/>
  <c r="AC1274" i="39" s="1"/>
  <c r="AF7" i="38"/>
  <c r="AD1080" i="39"/>
  <c r="AC1080" i="39" s="1"/>
  <c r="AD936" i="39"/>
  <c r="AC936" i="39" s="1"/>
  <c r="AD864" i="39"/>
  <c r="AC864" i="39" s="1"/>
  <c r="AP52" i="38"/>
  <c r="AQ52" i="38" s="1"/>
  <c r="BF50" i="38"/>
  <c r="BG50" i="38" s="1"/>
  <c r="AP46" i="38"/>
  <c r="AQ46" i="38" s="1"/>
  <c r="BF44" i="38"/>
  <c r="BG44" i="38" s="1"/>
  <c r="AP40" i="38"/>
  <c r="AQ40" i="38" s="1"/>
  <c r="BF38" i="38"/>
  <c r="BG38" i="38" s="1"/>
  <c r="AP34" i="38"/>
  <c r="AQ34" i="38" s="1"/>
  <c r="BF32" i="38"/>
  <c r="BG32" i="38" s="1"/>
  <c r="AP28" i="38"/>
  <c r="AQ28" i="38" s="1"/>
  <c r="BF26" i="38"/>
  <c r="BG26" i="38" s="1"/>
  <c r="AP22" i="38"/>
  <c r="AQ22" i="38" s="1"/>
  <c r="BF20" i="38"/>
  <c r="BG20" i="38" s="1"/>
  <c r="R19" i="38"/>
  <c r="S19" i="38" s="1"/>
  <c r="AP16" i="38"/>
  <c r="AQ16" i="38" s="1"/>
  <c r="BF14" i="38"/>
  <c r="BG14" i="38" s="1"/>
  <c r="R13" i="38"/>
  <c r="S13" i="38" s="1"/>
  <c r="AP10" i="38"/>
  <c r="AQ10" i="38" s="1"/>
  <c r="BF8" i="38"/>
  <c r="BG8" i="38" s="1"/>
  <c r="AX14" i="38"/>
  <c r="AY14" i="38" s="1"/>
  <c r="AH10" i="38"/>
  <c r="AI10" i="38" s="1"/>
  <c r="AC426" i="39"/>
  <c r="AC422" i="39"/>
  <c r="BF63" i="38"/>
  <c r="BG63" i="38" s="1"/>
  <c r="G59" i="38"/>
  <c r="AH57" i="38"/>
  <c r="AI57" i="38" s="1"/>
  <c r="BF51" i="38"/>
  <c r="BG51" i="38" s="1"/>
  <c r="G47" i="38"/>
  <c r="AH45" i="38"/>
  <c r="AI45" i="38" s="1"/>
  <c r="BF39" i="38"/>
  <c r="BG39" i="38" s="1"/>
  <c r="G35" i="38"/>
  <c r="AH33" i="38"/>
  <c r="AI33" i="38" s="1"/>
  <c r="BF27" i="38"/>
  <c r="BG27" i="38" s="1"/>
  <c r="G23" i="38"/>
  <c r="AH21" i="38"/>
  <c r="AI21" i="38" s="1"/>
  <c r="BF15" i="38"/>
  <c r="BG15" i="38" s="1"/>
  <c r="G11" i="38"/>
  <c r="AH9" i="38"/>
  <c r="AI9" i="38" s="1"/>
  <c r="AD407" i="39"/>
  <c r="AC407" i="39" s="1"/>
  <c r="AC263" i="39"/>
  <c r="AC241" i="39"/>
  <c r="AC139" i="39"/>
  <c r="AC131" i="39"/>
  <c r="AC49" i="39"/>
  <c r="AC21" i="39"/>
  <c r="AN7" i="38"/>
  <c r="AD1074" i="39"/>
  <c r="AC1074" i="39" s="1"/>
  <c r="AC1055" i="39"/>
  <c r="AD1002" i="39"/>
  <c r="AC1002" i="39" s="1"/>
  <c r="AD930" i="39"/>
  <c r="AC930" i="39" s="1"/>
  <c r="AD440" i="39"/>
  <c r="AC440" i="39" s="1"/>
  <c r="AD433" i="39"/>
  <c r="AC433" i="39" s="1"/>
  <c r="AD416" i="39"/>
  <c r="AC416" i="39" s="1"/>
  <c r="AD404" i="39"/>
  <c r="AC404" i="39" s="1"/>
  <c r="AC105" i="39"/>
  <c r="AH52" i="38"/>
  <c r="AI52" i="38" s="1"/>
  <c r="BF28" i="38"/>
  <c r="BG28" i="38" s="1"/>
  <c r="AC526" i="39"/>
  <c r="AC502" i="39"/>
  <c r="AC478" i="39"/>
  <c r="AC454" i="39"/>
  <c r="AP55" i="38"/>
  <c r="AQ55" i="38" s="1"/>
  <c r="BF53" i="38"/>
  <c r="BG53" i="38" s="1"/>
  <c r="AD776" i="39"/>
  <c r="AC776" i="39" s="1"/>
  <c r="AD770" i="39"/>
  <c r="AC770" i="39" s="1"/>
  <c r="AD704" i="39"/>
  <c r="AC704" i="39" s="1"/>
  <c r="AD698" i="39"/>
  <c r="AC698" i="39" s="1"/>
  <c r="AD632" i="39"/>
  <c r="AC632" i="39" s="1"/>
  <c r="AD626" i="39"/>
  <c r="AC626" i="39" s="1"/>
  <c r="AD560" i="39"/>
  <c r="AC560" i="39" s="1"/>
  <c r="AD554" i="39"/>
  <c r="AC554" i="39" s="1"/>
  <c r="AC523" i="39"/>
  <c r="AD500" i="39"/>
  <c r="AC500" i="39" s="1"/>
  <c r="AD406" i="39"/>
  <c r="AC406" i="39" s="1"/>
  <c r="AC854" i="39"/>
  <c r="AD744" i="39"/>
  <c r="AC744" i="39" s="1"/>
  <c r="AD672" i="39"/>
  <c r="AC672" i="39" s="1"/>
  <c r="AD600" i="39"/>
  <c r="AC600" i="39" s="1"/>
  <c r="AD528" i="39"/>
  <c r="AC528" i="39" s="1"/>
  <c r="AC783" i="39"/>
  <c r="AC703" i="39"/>
  <c r="AC639" i="39"/>
  <c r="AD476" i="39"/>
  <c r="AC476" i="39" s="1"/>
  <c r="AC812" i="39"/>
  <c r="AC771" i="39"/>
  <c r="AC699" i="39"/>
  <c r="AC627" i="39"/>
  <c r="AC555" i="39"/>
  <c r="AC547" i="39"/>
  <c r="AC673" i="39"/>
  <c r="AC601" i="39"/>
  <c r="AC529" i="39"/>
  <c r="AD452" i="39"/>
  <c r="AC452" i="39" s="1"/>
  <c r="AD410" i="39"/>
  <c r="AC410" i="39" s="1"/>
  <c r="AD788" i="39"/>
  <c r="AC788" i="39" s="1"/>
  <c r="AD782" i="39"/>
  <c r="AC782" i="39" s="1"/>
  <c r="AD716" i="39"/>
  <c r="AC716" i="39" s="1"/>
  <c r="AD710" i="39"/>
  <c r="AC710" i="39" s="1"/>
  <c r="AD644" i="39"/>
  <c r="AC644" i="39" s="1"/>
  <c r="AD638" i="39"/>
  <c r="AC638" i="39" s="1"/>
  <c r="AD572" i="39"/>
  <c r="AC572" i="39" s="1"/>
  <c r="AD566" i="39"/>
  <c r="AC566" i="39" s="1"/>
  <c r="AD3809" i="39"/>
  <c r="AC3809" i="39" s="1"/>
  <c r="AD3642" i="39"/>
  <c r="AC3642" i="39" s="1"/>
  <c r="AC3563" i="39"/>
  <c r="AC3634" i="39"/>
  <c r="AC3626" i="39"/>
  <c r="AC3293" i="39"/>
  <c r="AC3421" i="39"/>
  <c r="AD3501" i="39"/>
  <c r="AC3501" i="39" s="1"/>
  <c r="AD3391" i="39"/>
  <c r="AC3391" i="39" s="1"/>
  <c r="AD3176" i="39"/>
  <c r="AC3176" i="39" s="1"/>
  <c r="AD3128" i="39"/>
  <c r="AC3128" i="39" s="1"/>
  <c r="AC2921" i="39"/>
  <c r="AD3281" i="39"/>
  <c r="AC3281" i="39" s="1"/>
  <c r="AC3088" i="39"/>
  <c r="AC3364" i="39"/>
  <c r="AD3184" i="39"/>
  <c r="AC3184" i="39" s="1"/>
  <c r="AD2972" i="39"/>
  <c r="AC2972" i="39" s="1"/>
  <c r="AD2948" i="39"/>
  <c r="AC2948" i="39" s="1"/>
  <c r="AC2926" i="39"/>
  <c r="AC3158" i="39"/>
  <c r="AC3180" i="39"/>
  <c r="AC3085" i="39"/>
  <c r="AD2990" i="39"/>
  <c r="AC2990" i="39" s="1"/>
  <c r="AD2931" i="39"/>
  <c r="AC2931" i="39" s="1"/>
  <c r="AD2816" i="39"/>
  <c r="AC2816" i="39" s="1"/>
  <c r="AC2315" i="39"/>
  <c r="AC2267" i="39"/>
  <c r="AD2234" i="39"/>
  <c r="AC2234" i="39" s="1"/>
  <c r="AD2355" i="39"/>
  <c r="AC2355" i="39" s="1"/>
  <c r="AC1701" i="39"/>
  <c r="AC2049" i="39"/>
  <c r="AD1749" i="39"/>
  <c r="AC1749" i="39" s="1"/>
  <c r="AC1875" i="39"/>
  <c r="AC1642" i="39"/>
  <c r="AC1534" i="39"/>
  <c r="AD1617" i="39"/>
  <c r="AC1617" i="39" s="1"/>
  <c r="AD1270" i="39"/>
  <c r="AC1270" i="39" s="1"/>
  <c r="AD1249" i="39"/>
  <c r="AC1249" i="39" s="1"/>
  <c r="AC1143" i="39"/>
  <c r="AD1652" i="39"/>
  <c r="AC1652" i="39" s="1"/>
  <c r="AD1562" i="39"/>
  <c r="AC1562" i="39" s="1"/>
  <c r="T7" i="38"/>
  <c r="AC786" i="39"/>
  <c r="AC750" i="39"/>
  <c r="AC714" i="39"/>
  <c r="AC678" i="39"/>
  <c r="AC642" i="39"/>
  <c r="AC606" i="39"/>
  <c r="AC570" i="39"/>
  <c r="AC534" i="39"/>
  <c r="AC498" i="39"/>
  <c r="AC1059" i="39"/>
  <c r="AC987" i="39"/>
  <c r="AC915" i="39"/>
  <c r="AC808" i="39"/>
  <c r="AC784" i="39"/>
  <c r="AC736" i="39"/>
  <c r="AC712" i="39"/>
  <c r="AC664" i="39"/>
  <c r="AC640" i="39"/>
  <c r="AC592" i="39"/>
  <c r="AC568" i="39"/>
  <c r="AC496" i="39"/>
  <c r="AC472" i="39"/>
  <c r="AV7" i="38"/>
  <c r="U7" i="38"/>
  <c r="AD429" i="39"/>
  <c r="AC429" i="39" s="1"/>
  <c r="AD421" i="39"/>
  <c r="AC421" i="39" s="1"/>
  <c r="Z61" i="38"/>
  <c r="AA61" i="38" s="1"/>
  <c r="AX55" i="38"/>
  <c r="AY55" i="38" s="1"/>
  <c r="Z49" i="38"/>
  <c r="AA49" i="38" s="1"/>
  <c r="AX43" i="38"/>
  <c r="AY43" i="38" s="1"/>
  <c r="Z37" i="38"/>
  <c r="AA37" i="38" s="1"/>
  <c r="AX31" i="38"/>
  <c r="AY31" i="38" s="1"/>
  <c r="Z25" i="38"/>
  <c r="AA25" i="38" s="1"/>
  <c r="AX19" i="38"/>
  <c r="AY19" i="38" s="1"/>
  <c r="Z13" i="38"/>
  <c r="AA13" i="38" s="1"/>
  <c r="AC7" i="38"/>
  <c r="AD446" i="39"/>
  <c r="AC446" i="39" s="1"/>
  <c r="AC175" i="39"/>
  <c r="AC109" i="39"/>
  <c r="AC67" i="39"/>
  <c r="AC61" i="39"/>
  <c r="AC35" i="39"/>
  <c r="AH46" i="38"/>
  <c r="AI46" i="38" s="1"/>
  <c r="BF22" i="38"/>
  <c r="BG22" i="38" s="1"/>
  <c r="AD1086" i="39"/>
  <c r="AC1086" i="39" s="1"/>
  <c r="AD1014" i="39"/>
  <c r="AC1014" i="39" s="1"/>
  <c r="AD942" i="39"/>
  <c r="AC942" i="39" s="1"/>
  <c r="AC923" i="39"/>
  <c r="AD870" i="39"/>
  <c r="AC870" i="39" s="1"/>
  <c r="AC516" i="39"/>
  <c r="AD447" i="39"/>
  <c r="AC447" i="39" s="1"/>
  <c r="AD425" i="39"/>
  <c r="AC425" i="39" s="1"/>
  <c r="AC203" i="39"/>
  <c r="AC101" i="39"/>
  <c r="AP49" i="38"/>
  <c r="AQ49" i="38" s="1"/>
  <c r="AP43" i="38"/>
  <c r="AQ43" i="38" s="1"/>
  <c r="AP37" i="38"/>
  <c r="AQ37" i="38" s="1"/>
  <c r="AP31" i="38"/>
  <c r="AQ31" i="38" s="1"/>
  <c r="AP25" i="38"/>
  <c r="AQ25" i="38" s="1"/>
  <c r="AC766" i="39"/>
  <c r="AC727" i="39"/>
  <c r="AC655" i="39"/>
  <c r="AD460" i="39"/>
  <c r="AC460" i="39" s="1"/>
  <c r="AD754" i="39"/>
  <c r="AC754" i="39" s="1"/>
  <c r="AC709" i="39"/>
  <c r="AD682" i="39"/>
  <c r="AC682" i="39" s="1"/>
  <c r="AD610" i="39"/>
  <c r="AC610" i="39" s="1"/>
  <c r="AC565" i="39"/>
  <c r="AD538" i="39"/>
  <c r="AC538" i="39" s="1"/>
  <c r="AD510" i="39"/>
  <c r="AC510" i="39" s="1"/>
  <c r="AD798" i="39"/>
  <c r="AC798" i="39" s="1"/>
  <c r="AD726" i="39"/>
  <c r="AC726" i="39" s="1"/>
  <c r="AD654" i="39"/>
  <c r="AC654" i="39" s="1"/>
  <c r="AD582" i="39"/>
  <c r="AC582" i="39" s="1"/>
  <c r="AD796" i="39"/>
  <c r="AC796" i="39" s="1"/>
  <c r="AD724" i="39"/>
  <c r="AC724" i="39" s="1"/>
  <c r="AD652" i="39"/>
  <c r="AC652" i="39" s="1"/>
  <c r="AD580" i="39"/>
  <c r="AC580" i="39" s="1"/>
  <c r="AD520" i="39"/>
  <c r="AC520" i="39" s="1"/>
  <c r="AC811" i="39"/>
  <c r="AC778" i="39"/>
  <c r="AC706" i="39"/>
  <c r="AC595" i="39"/>
  <c r="AD480" i="39"/>
  <c r="AC480" i="39" s="1"/>
  <c r="AD3918" i="39"/>
  <c r="AC3918" i="39" s="1"/>
  <c r="AD3828" i="39"/>
  <c r="AC3828" i="39" s="1"/>
  <c r="AD3822" i="39"/>
  <c r="AC3822" i="39" s="1"/>
  <c r="AC3790" i="39"/>
  <c r="AC3660" i="39"/>
  <c r="AD3638" i="39"/>
  <c r="AC3638" i="39" s="1"/>
  <c r="AC3652" i="39"/>
  <c r="AD3459" i="39"/>
  <c r="AC3459" i="39" s="1"/>
  <c r="AC3313" i="39"/>
  <c r="AC3301" i="39"/>
  <c r="AC3261" i="39"/>
  <c r="AC3245" i="39"/>
  <c r="AC3397" i="39"/>
  <c r="AD3525" i="39"/>
  <c r="AC3525" i="39" s="1"/>
  <c r="AD3507" i="39"/>
  <c r="AC3507" i="39" s="1"/>
  <c r="AD3483" i="39"/>
  <c r="AC3483" i="39" s="1"/>
  <c r="AC3040" i="39"/>
  <c r="AD3208" i="39"/>
  <c r="AC3208" i="39" s="1"/>
  <c r="AD3196" i="39"/>
  <c r="AC3196" i="39" s="1"/>
  <c r="AC3013" i="39"/>
  <c r="AD2984" i="39"/>
  <c r="AC2984" i="39" s="1"/>
  <c r="AC2965" i="39"/>
  <c r="AC2953" i="39"/>
  <c r="AD2936" i="39"/>
  <c r="AC2936" i="39" s="1"/>
  <c r="AC2902" i="39"/>
  <c r="AC3132" i="39"/>
  <c r="AC3061" i="39"/>
  <c r="AC2973" i="39"/>
  <c r="AD2930" i="39"/>
  <c r="AC2930" i="39" s="1"/>
  <c r="AD2860" i="39"/>
  <c r="AC2860" i="39" s="1"/>
  <c r="AC3105" i="39"/>
  <c r="AC2754" i="39"/>
  <c r="AD2794" i="39"/>
  <c r="AC2794" i="39" s="1"/>
  <c r="AC2718" i="39"/>
  <c r="AC2661" i="39"/>
  <c r="AC2393" i="39"/>
  <c r="AC2381" i="39"/>
  <c r="AC2333" i="39"/>
  <c r="AC2321" i="39"/>
  <c r="AC2809" i="39"/>
  <c r="AC2110" i="39"/>
  <c r="AD2999" i="39"/>
  <c r="AC2999" i="39" s="1"/>
  <c r="AC2731" i="39"/>
  <c r="AC2872" i="39"/>
  <c r="AC1791" i="39"/>
  <c r="AC1779" i="39"/>
  <c r="AC1974" i="39"/>
  <c r="AD1581" i="39"/>
  <c r="AC1581" i="39" s="1"/>
  <c r="AD1509" i="39"/>
  <c r="AC1509" i="39" s="1"/>
  <c r="AD1253" i="39"/>
  <c r="AC1253" i="39" s="1"/>
  <c r="AC1137" i="39"/>
  <c r="AD1634" i="39"/>
  <c r="AC1634" i="39" s="1"/>
  <c r="AD1526" i="39"/>
  <c r="AC1526" i="39" s="1"/>
  <c r="AD3852" i="39"/>
  <c r="AC3852" i="39" s="1"/>
  <c r="AC3922" i="39"/>
  <c r="AC3912" i="39"/>
  <c r="AC3984" i="39"/>
  <c r="AD3920" i="39"/>
  <c r="AC3920" i="39" s="1"/>
  <c r="AC3775" i="39"/>
  <c r="AD3763" i="39"/>
  <c r="AC3763" i="39" s="1"/>
  <c r="AC3863" i="39"/>
  <c r="AD3827" i="39"/>
  <c r="AC3827" i="39" s="1"/>
  <c r="AD3944" i="39"/>
  <c r="AC3944" i="39" s="1"/>
  <c r="AD3727" i="39"/>
  <c r="AC3727" i="39" s="1"/>
  <c r="AD3691" i="39"/>
  <c r="AC3691" i="39" s="1"/>
  <c r="AD3684" i="39"/>
  <c r="AC3684" i="39" s="1"/>
  <c r="AD3648" i="39"/>
  <c r="AC3648" i="39" s="1"/>
  <c r="AD3706" i="39"/>
  <c r="AC3706" i="39" s="1"/>
  <c r="AD3682" i="39"/>
  <c r="AC3682" i="39" s="1"/>
  <c r="AD3695" i="39"/>
  <c r="AC3695" i="39" s="1"/>
  <c r="AC3554" i="39"/>
  <c r="AC3541" i="39"/>
  <c r="AD3542" i="39"/>
  <c r="AC3542" i="39" s="1"/>
  <c r="AD3392" i="39"/>
  <c r="AC3392" i="39" s="1"/>
  <c r="AD3386" i="39"/>
  <c r="AC3386" i="39" s="1"/>
  <c r="AD3380" i="39"/>
  <c r="AC3380" i="39" s="1"/>
  <c r="AD3374" i="39"/>
  <c r="AC3374" i="39" s="1"/>
  <c r="AD3368" i="39"/>
  <c r="AC3368" i="39" s="1"/>
  <c r="AD3362" i="39"/>
  <c r="AC3362" i="39" s="1"/>
  <c r="AD3356" i="39"/>
  <c r="AC3356" i="39" s="1"/>
  <c r="AD3350" i="39"/>
  <c r="AC3350" i="39" s="1"/>
  <c r="AD3344" i="39"/>
  <c r="AC3344" i="39" s="1"/>
  <c r="AD3338" i="39"/>
  <c r="AC3338" i="39" s="1"/>
  <c r="AD3327" i="39"/>
  <c r="AC3327" i="39" s="1"/>
  <c r="AD3511" i="39"/>
  <c r="AC3511" i="39" s="1"/>
  <c r="AD3475" i="39"/>
  <c r="AC3475" i="39" s="1"/>
  <c r="AD3460" i="39"/>
  <c r="AC3460" i="39" s="1"/>
  <c r="AC3422" i="39"/>
  <c r="AC3237" i="39"/>
  <c r="AC3231" i="39"/>
  <c r="AD3402" i="39"/>
  <c r="AC3402" i="39" s="1"/>
  <c r="AD3193" i="39"/>
  <c r="AC3193" i="39" s="1"/>
  <c r="AC3183" i="39"/>
  <c r="AD3443" i="39"/>
  <c r="AC3443" i="39" s="1"/>
  <c r="AD3385" i="39"/>
  <c r="AC3385" i="39" s="1"/>
  <c r="AD3349" i="39"/>
  <c r="AC3349" i="39" s="1"/>
  <c r="AC3171" i="39"/>
  <c r="AC3152" i="39"/>
  <c r="AC3147" i="39"/>
  <c r="AD3012" i="39"/>
  <c r="AC3012" i="39" s="1"/>
  <c r="AC2993" i="39"/>
  <c r="AD2976" i="39"/>
  <c r="AC2976" i="39" s="1"/>
  <c r="AC2957" i="39"/>
  <c r="AC3133" i="39"/>
  <c r="AC3099" i="39"/>
  <c r="AC3087" i="39"/>
  <c r="AD3080" i="39"/>
  <c r="AC3080" i="39" s="1"/>
  <c r="AC3075" i="39"/>
  <c r="AC3063" i="39"/>
  <c r="AC3051" i="39"/>
  <c r="AC3039" i="39"/>
  <c r="AC3027" i="39"/>
  <c r="AC2991" i="39"/>
  <c r="AC2955" i="39"/>
  <c r="AC3136" i="39"/>
  <c r="AC3131" i="39"/>
  <c r="AC3010" i="39"/>
  <c r="AC2998" i="39"/>
  <c r="AD3448" i="39"/>
  <c r="AC3448" i="39" s="1"/>
  <c r="AC3375" i="39"/>
  <c r="AC2960" i="39"/>
  <c r="AD2749" i="39"/>
  <c r="AC2749" i="39" s="1"/>
  <c r="AD2677" i="39"/>
  <c r="AC2677" i="39" s="1"/>
  <c r="AD2665" i="39"/>
  <c r="AC2665" i="39" s="1"/>
  <c r="AD2653" i="39"/>
  <c r="AC2653" i="39" s="1"/>
  <c r="AD3216" i="39"/>
  <c r="AC3216" i="39" s="1"/>
  <c r="AC3201" i="39"/>
  <c r="AC3139" i="39"/>
  <c r="AD3111" i="39"/>
  <c r="AC3111" i="39" s="1"/>
  <c r="AC3070" i="39"/>
  <c r="AC2934" i="39"/>
  <c r="AD3277" i="39"/>
  <c r="AC3277" i="39" s="1"/>
  <c r="AC3185" i="39"/>
  <c r="AD3169" i="39"/>
  <c r="AC3169" i="39" s="1"/>
  <c r="AD2937" i="39"/>
  <c r="AC2937" i="39" s="1"/>
  <c r="AD2915" i="39"/>
  <c r="AC2915" i="39" s="1"/>
  <c r="AD3023" i="39"/>
  <c r="AC3023" i="39" s="1"/>
  <c r="AC3188" i="39"/>
  <c r="AC3154" i="39"/>
  <c r="AC3226" i="39"/>
  <c r="AD3330" i="39"/>
  <c r="AC3330" i="39" s="1"/>
  <c r="AD3285" i="39"/>
  <c r="AC3285" i="39" s="1"/>
  <c r="AC3209" i="39"/>
  <c r="AD2944" i="39"/>
  <c r="AC2944" i="39" s="1"/>
  <c r="AC2836" i="39"/>
  <c r="AD2714" i="39"/>
  <c r="AC2714" i="39" s="1"/>
  <c r="AD2394" i="39"/>
  <c r="AC2394" i="39" s="1"/>
  <c r="AD2382" i="39"/>
  <c r="AC2382" i="39" s="1"/>
  <c r="AD2370" i="39"/>
  <c r="AC2370" i="39" s="1"/>
  <c r="AD2358" i="39"/>
  <c r="AC2358" i="39" s="1"/>
  <c r="AD2346" i="39"/>
  <c r="AC2346" i="39" s="1"/>
  <c r="AD2334" i="39"/>
  <c r="AC2334" i="39" s="1"/>
  <c r="AD2322" i="39"/>
  <c r="AC2322" i="39" s="1"/>
  <c r="AD2316" i="39"/>
  <c r="AC2316" i="39" s="1"/>
  <c r="AD2310" i="39"/>
  <c r="AC2310" i="39" s="1"/>
  <c r="AD2304" i="39"/>
  <c r="AC2304" i="39" s="1"/>
  <c r="AD2292" i="39"/>
  <c r="AC2292" i="39" s="1"/>
  <c r="AD2278" i="39"/>
  <c r="AC2278" i="39" s="1"/>
  <c r="AD2254" i="39"/>
  <c r="AC2254" i="39" s="1"/>
  <c r="AD2242" i="39"/>
  <c r="AC2242" i="39" s="1"/>
  <c r="AD2919" i="39"/>
  <c r="AC2919" i="39" s="1"/>
  <c r="AC2847" i="39"/>
  <c r="AC2690" i="39"/>
  <c r="AC2671" i="39"/>
  <c r="AC2622" i="39"/>
  <c r="AC2617" i="39"/>
  <c r="AC2547" i="39"/>
  <c r="AC2432" i="39"/>
  <c r="AC2408" i="39"/>
  <c r="AD2746" i="39"/>
  <c r="AC2746" i="39" s="1"/>
  <c r="AC2519" i="39"/>
  <c r="AC2507" i="39"/>
  <c r="AC2495" i="39"/>
  <c r="AC2483" i="39"/>
  <c r="AC2477" i="39"/>
  <c r="AC2471" i="39"/>
  <c r="AC2465" i="39"/>
  <c r="AC2459" i="39"/>
  <c r="AC2453" i="39"/>
  <c r="AC2441" i="39"/>
  <c r="AC2423" i="39"/>
  <c r="AC2411" i="39"/>
  <c r="AC2405" i="39"/>
  <c r="AD2951" i="39"/>
  <c r="AC2951" i="39" s="1"/>
  <c r="AC2557" i="39"/>
  <c r="AD2537" i="39"/>
  <c r="AC2537" i="39" s="1"/>
  <c r="AD3576" i="39"/>
  <c r="AC3576" i="39" s="1"/>
  <c r="AD2766" i="39"/>
  <c r="AC2766" i="39" s="1"/>
  <c r="AC2678" i="39"/>
  <c r="AD2263" i="39"/>
  <c r="AC2263" i="39" s="1"/>
  <c r="AC2163" i="39"/>
  <c r="AD2158" i="39"/>
  <c r="AC2158" i="39" s="1"/>
  <c r="AD2447" i="39"/>
  <c r="AC2447" i="39" s="1"/>
  <c r="AD2375" i="39"/>
  <c r="AC2375" i="39" s="1"/>
  <c r="AD2238" i="39"/>
  <c r="AC2238" i="39" s="1"/>
  <c r="AD2214" i="39"/>
  <c r="AC2214" i="39" s="1"/>
  <c r="AD2190" i="39"/>
  <c r="AC2190" i="39" s="1"/>
  <c r="AC2707" i="39"/>
  <c r="AC2244" i="39"/>
  <c r="AD2154" i="39"/>
  <c r="AC2154" i="39" s="1"/>
  <c r="AC2094" i="39"/>
  <c r="AD2706" i="39"/>
  <c r="AC2706" i="39" s="1"/>
  <c r="AC2181" i="39"/>
  <c r="AC2145" i="39"/>
  <c r="AD2130" i="39"/>
  <c r="AC2130" i="39" s="1"/>
  <c r="AD2118" i="39"/>
  <c r="AC2118" i="39" s="1"/>
  <c r="AD2106" i="39"/>
  <c r="AC2106" i="39" s="1"/>
  <c r="AD2096" i="39"/>
  <c r="AC2096" i="39" s="1"/>
  <c r="AD2091" i="39"/>
  <c r="AC2091" i="39" s="1"/>
  <c r="AD2084" i="39"/>
  <c r="AC2084" i="39" s="1"/>
  <c r="AD2079" i="39"/>
  <c r="AC2079" i="39" s="1"/>
  <c r="AD2072" i="39"/>
  <c r="AC2072" i="39" s="1"/>
  <c r="AD2067" i="39"/>
  <c r="AC2067" i="39" s="1"/>
  <c r="AD2060" i="39"/>
  <c r="AC2060" i="39" s="1"/>
  <c r="AD2429" i="39"/>
  <c r="AC2429" i="39" s="1"/>
  <c r="AD2818" i="39"/>
  <c r="AC2818" i="39" s="1"/>
  <c r="AC2586" i="39"/>
  <c r="AD2343" i="39"/>
  <c r="AC2343" i="39" s="1"/>
  <c r="AC1940" i="39"/>
  <c r="AC1904" i="39"/>
  <c r="AC1865" i="39"/>
  <c r="AC1857" i="39"/>
  <c r="AC1841" i="39"/>
  <c r="AC1833" i="39"/>
  <c r="AC1817" i="39"/>
  <c r="AC1809" i="39"/>
  <c r="AC1793" i="39"/>
  <c r="AC1785" i="39"/>
  <c r="AC1769" i="39"/>
  <c r="AC1761" i="39"/>
  <c r="AC1745" i="39"/>
  <c r="AD2151" i="39"/>
  <c r="AC2151" i="39" s="1"/>
  <c r="AD2046" i="39"/>
  <c r="AC2046" i="39" s="1"/>
  <c r="AD1873" i="39"/>
  <c r="AC1873" i="39" s="1"/>
  <c r="AD1849" i="39"/>
  <c r="AC1849" i="39" s="1"/>
  <c r="AD1825" i="39"/>
  <c r="AC1825" i="39" s="1"/>
  <c r="AD1801" i="39"/>
  <c r="AC1801" i="39" s="1"/>
  <c r="AD1777" i="39"/>
  <c r="AC1777" i="39" s="1"/>
  <c r="AD1753" i="39"/>
  <c r="AC1753" i="39" s="1"/>
  <c r="AC1924" i="39"/>
  <c r="AC1912" i="39"/>
  <c r="AC1894" i="39"/>
  <c r="AD2159" i="39"/>
  <c r="AC2159" i="39" s="1"/>
  <c r="AC1876" i="39"/>
  <c r="AC1780" i="39"/>
  <c r="AC1756" i="39"/>
  <c r="AC1744" i="39"/>
  <c r="AC1732" i="39"/>
  <c r="AD2125" i="39"/>
  <c r="AC2125" i="39" s="1"/>
  <c r="AD1871" i="39"/>
  <c r="AC1871" i="39" s="1"/>
  <c r="AD1859" i="39"/>
  <c r="AC1859" i="39" s="1"/>
  <c r="AD1847" i="39"/>
  <c r="AC1847" i="39" s="1"/>
  <c r="AD1835" i="39"/>
  <c r="AC1835" i="39" s="1"/>
  <c r="AD1823" i="39"/>
  <c r="AC1823" i="39" s="1"/>
  <c r="AD1811" i="39"/>
  <c r="AC1811" i="39" s="1"/>
  <c r="AD1799" i="39"/>
  <c r="AC1799" i="39" s="1"/>
  <c r="AD1787" i="39"/>
  <c r="AC1787" i="39" s="1"/>
  <c r="AD1775" i="39"/>
  <c r="AC1775" i="39" s="1"/>
  <c r="AD1763" i="39"/>
  <c r="AC1763" i="39" s="1"/>
  <c r="AD1751" i="39"/>
  <c r="AC1751" i="39" s="1"/>
  <c r="AD1739" i="39"/>
  <c r="AC1739" i="39" s="1"/>
  <c r="AD2053" i="39"/>
  <c r="AC2053" i="39" s="1"/>
  <c r="AC1710" i="39"/>
  <c r="AD1645" i="39"/>
  <c r="AC1645" i="39" s="1"/>
  <c r="AD1609" i="39"/>
  <c r="AC1609" i="39" s="1"/>
  <c r="AD1567" i="39"/>
  <c r="AC1567" i="39" s="1"/>
  <c r="AD1537" i="39"/>
  <c r="AC1537" i="39" s="1"/>
  <c r="AD1495" i="39"/>
  <c r="AC1495" i="39" s="1"/>
  <c r="AD1250" i="39"/>
  <c r="AC1250" i="39" s="1"/>
  <c r="AD1238" i="39"/>
  <c r="AC1238" i="39" s="1"/>
  <c r="AD1648" i="39"/>
  <c r="AC1648" i="39" s="1"/>
  <c r="AD1612" i="39"/>
  <c r="AC1612" i="39" s="1"/>
  <c r="AD1576" i="39"/>
  <c r="AC1576" i="39" s="1"/>
  <c r="AD1540" i="39"/>
  <c r="AC1540" i="39" s="1"/>
  <c r="AD1504" i="39"/>
  <c r="AC1504" i="39" s="1"/>
  <c r="AD1179" i="39"/>
  <c r="AC1179" i="39" s="1"/>
  <c r="AC1484" i="39"/>
  <c r="AC1472" i="39"/>
  <c r="AC1464" i="39"/>
  <c r="AC1456" i="39"/>
  <c r="AC1448" i="39"/>
  <c r="AC1440" i="39"/>
  <c r="AC1420" i="39"/>
  <c r="AC1416" i="39"/>
  <c r="AC1408" i="39"/>
  <c r="AC1404" i="39"/>
  <c r="AC1396" i="39"/>
  <c r="AC1388" i="39"/>
  <c r="AC1340" i="39"/>
  <c r="AC1332" i="39"/>
  <c r="AC1312" i="39"/>
  <c r="AC1304" i="39"/>
  <c r="AC1288" i="39"/>
  <c r="AC1607" i="39"/>
  <c r="AC1601" i="39"/>
  <c r="AC1499" i="39"/>
  <c r="AC1633" i="39"/>
  <c r="AD1627" i="39"/>
  <c r="AC1627" i="39" s="1"/>
  <c r="AD1591" i="39"/>
  <c r="AC1591" i="39" s="1"/>
  <c r="AC1561" i="39"/>
  <c r="AD1555" i="39"/>
  <c r="AC1555" i="39" s="1"/>
  <c r="AD1519" i="39"/>
  <c r="AC1519" i="39" s="1"/>
  <c r="AC1489" i="39"/>
  <c r="AD1197" i="39"/>
  <c r="AC1197" i="39" s="1"/>
  <c r="AD1677" i="39"/>
  <c r="AC1677" i="39" s="1"/>
  <c r="AC1528" i="39"/>
  <c r="AD1493" i="39"/>
  <c r="AC1493" i="39" s="1"/>
  <c r="AD1470" i="39"/>
  <c r="AC1470" i="39" s="1"/>
  <c r="AD1446" i="39"/>
  <c r="AC1446" i="39" s="1"/>
  <c r="AD1422" i="39"/>
  <c r="AC1422" i="39" s="1"/>
  <c r="AC1410" i="39"/>
  <c r="AD1398" i="39"/>
  <c r="AC1398" i="39" s="1"/>
  <c r="AD1374" i="39"/>
  <c r="AC1374" i="39" s="1"/>
  <c r="AD1350" i="39"/>
  <c r="AC1350" i="39" s="1"/>
  <c r="AD1326" i="39"/>
  <c r="AC1326" i="39" s="1"/>
  <c r="AD1302" i="39"/>
  <c r="AC1302" i="39" s="1"/>
  <c r="AC1290" i="39"/>
  <c r="AD1139" i="39"/>
  <c r="AC1139" i="39" s="1"/>
  <c r="AX58" i="38"/>
  <c r="AY58" i="38" s="1"/>
  <c r="Z52" i="38"/>
  <c r="AA52" i="38" s="1"/>
  <c r="AX46" i="38"/>
  <c r="AY46" i="38" s="1"/>
  <c r="R44" i="38"/>
  <c r="S44" i="38" s="1"/>
  <c r="AX34" i="38"/>
  <c r="AY34" i="38" s="1"/>
  <c r="R32" i="38"/>
  <c r="S32" i="38" s="1"/>
  <c r="AX22" i="38"/>
  <c r="AY22" i="38" s="1"/>
  <c r="R20" i="38"/>
  <c r="S20" i="38" s="1"/>
  <c r="Z16" i="38"/>
  <c r="AA16" i="38" s="1"/>
  <c r="AP14" i="38"/>
  <c r="AQ14" i="38" s="1"/>
  <c r="AX10" i="38"/>
  <c r="AY10" i="38" s="1"/>
  <c r="AD1104" i="39"/>
  <c r="AC1104" i="39" s="1"/>
  <c r="AD1032" i="39"/>
  <c r="AC1032" i="39" s="1"/>
  <c r="AD960" i="39"/>
  <c r="AC960" i="39" s="1"/>
  <c r="AD888" i="39"/>
  <c r="AC888" i="39" s="1"/>
  <c r="BF47" i="38"/>
  <c r="BG47" i="38" s="1"/>
  <c r="BF41" i="38"/>
  <c r="BG41" i="38" s="1"/>
  <c r="BF35" i="38"/>
  <c r="BG35" i="38" s="1"/>
  <c r="BF29" i="38"/>
  <c r="BG29" i="38" s="1"/>
  <c r="BF23" i="38"/>
  <c r="BG23" i="38" s="1"/>
  <c r="BF17" i="38"/>
  <c r="BG17" i="38" s="1"/>
  <c r="BF11" i="38"/>
  <c r="BG11" i="38" s="1"/>
  <c r="AX20" i="38"/>
  <c r="AY20" i="38" s="1"/>
  <c r="BK7" i="38"/>
  <c r="AP59" i="38"/>
  <c r="AQ59" i="38" s="1"/>
  <c r="BN53" i="38"/>
  <c r="BO53" i="38" s="1"/>
  <c r="R53" i="38"/>
  <c r="S53" i="38" s="1"/>
  <c r="AP47" i="38"/>
  <c r="AQ47" i="38" s="1"/>
  <c r="BN41" i="38"/>
  <c r="BO41" i="38" s="1"/>
  <c r="R41" i="38"/>
  <c r="S41" i="38" s="1"/>
  <c r="AP35" i="38"/>
  <c r="AQ35" i="38" s="1"/>
  <c r="BN29" i="38"/>
  <c r="BO29" i="38" s="1"/>
  <c r="R29" i="38"/>
  <c r="S29" i="38" s="1"/>
  <c r="AP23" i="38"/>
  <c r="AQ23" i="38" s="1"/>
  <c r="BN17" i="38"/>
  <c r="BO17" i="38" s="1"/>
  <c r="R17" i="38"/>
  <c r="S17" i="38" s="1"/>
  <c r="AP11" i="38"/>
  <c r="AQ11" i="38" s="1"/>
  <c r="W7" i="38"/>
  <c r="AD441" i="39"/>
  <c r="AC441" i="39" s="1"/>
  <c r="AD435" i="39"/>
  <c r="AC435" i="39" s="1"/>
  <c r="AD431" i="39"/>
  <c r="AC431" i="39" s="1"/>
  <c r="AD427" i="39"/>
  <c r="AC427" i="39" s="1"/>
  <c r="AD420" i="39"/>
  <c r="AC420" i="39" s="1"/>
  <c r="AD415" i="39"/>
  <c r="AC415" i="39" s="1"/>
  <c r="AC277" i="39"/>
  <c r="AC173" i="39"/>
  <c r="AC121" i="39"/>
  <c r="AC115" i="39"/>
  <c r="AC93" i="39"/>
  <c r="AC47" i="39"/>
  <c r="AC17" i="39"/>
  <c r="AH40" i="38"/>
  <c r="AI40" i="38" s="1"/>
  <c r="BF34" i="38"/>
  <c r="BG34" i="38" s="1"/>
  <c r="BF16" i="38"/>
  <c r="BG16" i="38" s="1"/>
  <c r="AD1098" i="39"/>
  <c r="AC1098" i="39" s="1"/>
  <c r="AC1079" i="39"/>
  <c r="AD1026" i="39"/>
  <c r="AC1026" i="39" s="1"/>
  <c r="AD954" i="39"/>
  <c r="AC954" i="39" s="1"/>
  <c r="AC935" i="39"/>
  <c r="AD882" i="39"/>
  <c r="AC882" i="39" s="1"/>
  <c r="AC863" i="39"/>
  <c r="AD444" i="39"/>
  <c r="AC444" i="39" s="1"/>
  <c r="AD424" i="39"/>
  <c r="AC215" i="39"/>
  <c r="AC193" i="39"/>
  <c r="AC155" i="39"/>
  <c r="BN61" i="38"/>
  <c r="BO61" i="38" s="1"/>
  <c r="R61" i="38"/>
  <c r="S61" i="38" s="1"/>
  <c r="AH59" i="38"/>
  <c r="AI59" i="38" s="1"/>
  <c r="BF56" i="38"/>
  <c r="BG56" i="38" s="1"/>
  <c r="AD762" i="39"/>
  <c r="AC762" i="39" s="1"/>
  <c r="AD690" i="39"/>
  <c r="AC690" i="39" s="1"/>
  <c r="AD618" i="39"/>
  <c r="AC618" i="39" s="1"/>
  <c r="AD546" i="39"/>
  <c r="AC546" i="39" s="1"/>
  <c r="AD464" i="39"/>
  <c r="AC464" i="39" s="1"/>
  <c r="AD760" i="39"/>
  <c r="AC760" i="39" s="1"/>
  <c r="AD688" i="39"/>
  <c r="AC688" i="39" s="1"/>
  <c r="AD616" i="39"/>
  <c r="AC616" i="39" s="1"/>
  <c r="AD544" i="39"/>
  <c r="AC544" i="39" s="1"/>
  <c r="AD492" i="39"/>
  <c r="AC492" i="39" s="1"/>
  <c r="AD804" i="39"/>
  <c r="AC804" i="39" s="1"/>
  <c r="AD732" i="39"/>
  <c r="AC732" i="39" s="1"/>
  <c r="AD660" i="39"/>
  <c r="AC660" i="39" s="1"/>
  <c r="AD588" i="39"/>
  <c r="AC588" i="39" s="1"/>
  <c r="AC517" i="39"/>
  <c r="AC494" i="39"/>
  <c r="AC463" i="39"/>
  <c r="AD848" i="39"/>
  <c r="AC848" i="39" s="1"/>
  <c r="AD800" i="39"/>
  <c r="AC800" i="39" s="1"/>
  <c r="AD794" i="39"/>
  <c r="AC794" i="39" s="1"/>
  <c r="AD728" i="39"/>
  <c r="AC728" i="39" s="1"/>
  <c r="AD722" i="39"/>
  <c r="AC722" i="39" s="1"/>
  <c r="AD656" i="39"/>
  <c r="AC656" i="39" s="1"/>
  <c r="AD650" i="39"/>
  <c r="AC650" i="39" s="1"/>
  <c r="AD584" i="39"/>
  <c r="AC584" i="39" s="1"/>
  <c r="AD578" i="39"/>
  <c r="AC578" i="39" s="1"/>
  <c r="AC493" i="39"/>
  <c r="AC470" i="39"/>
  <c r="AD860" i="39"/>
  <c r="AC860" i="39" s="1"/>
  <c r="AD824" i="39"/>
  <c r="AC824" i="39" s="1"/>
  <c r="AD462" i="39"/>
  <c r="AC462" i="39" s="1"/>
  <c r="AD3832" i="39"/>
  <c r="AC3832" i="39" s="1"/>
  <c r="AD3874" i="39"/>
  <c r="AC3874" i="39" s="1"/>
  <c r="AC3929" i="39"/>
  <c r="AD3761" i="39"/>
  <c r="AC3761" i="39" s="1"/>
  <c r="AD3943" i="39"/>
  <c r="AC3943" i="39" s="1"/>
  <c r="AC3666" i="39"/>
  <c r="AD3627" i="39"/>
  <c r="AC3627" i="39" s="1"/>
  <c r="AC3610" i="39"/>
  <c r="AC3713" i="39"/>
  <c r="AD3427" i="39"/>
  <c r="AC3427" i="39" s="1"/>
  <c r="AC3503" i="39"/>
  <c r="AD3481" i="39"/>
  <c r="AC3481" i="39" s="1"/>
  <c r="AC3289" i="39"/>
  <c r="AC3257" i="39"/>
  <c r="AC3249" i="39"/>
  <c r="AD3537" i="39"/>
  <c r="AC3537" i="39" s="1"/>
  <c r="AD3519" i="39"/>
  <c r="AC3519" i="39" s="1"/>
  <c r="AD3489" i="39"/>
  <c r="AC3489" i="39" s="1"/>
  <c r="AD3471" i="39"/>
  <c r="AC3471" i="39" s="1"/>
  <c r="AC2909" i="39"/>
  <c r="AC2891" i="39"/>
  <c r="AD3317" i="39"/>
  <c r="AC3317" i="39" s="1"/>
  <c r="AC3052" i="39"/>
  <c r="AC3104" i="39"/>
  <c r="AC2939" i="39"/>
  <c r="AD3204" i="39"/>
  <c r="AC3204" i="39" s="1"/>
  <c r="AC3090" i="39"/>
  <c r="AC3009" i="39"/>
  <c r="AD2918" i="39"/>
  <c r="AC2918" i="39" s="1"/>
  <c r="AD2894" i="39"/>
  <c r="AC2894" i="39" s="1"/>
  <c r="AD2977" i="39"/>
  <c r="AC2977" i="39" s="1"/>
  <c r="AC2490" i="39"/>
  <c r="AC2454" i="39"/>
  <c r="AD2897" i="39"/>
  <c r="AC2897" i="39" s="1"/>
  <c r="AD2602" i="39"/>
  <c r="AC2602" i="39" s="1"/>
  <c r="AC2399" i="39"/>
  <c r="AC2357" i="39"/>
  <c r="AC2327" i="39"/>
  <c r="AC2255" i="39"/>
  <c r="AC2717" i="39"/>
  <c r="AD2582" i="39"/>
  <c r="AC2582" i="39" s="1"/>
  <c r="AD2387" i="39"/>
  <c r="AC2387" i="39" s="1"/>
  <c r="AD2210" i="39"/>
  <c r="AC2210" i="39" s="1"/>
  <c r="AC2122" i="39"/>
  <c r="AC2855" i="39"/>
  <c r="AC2083" i="39"/>
  <c r="AD2369" i="39"/>
  <c r="AC2369" i="39" s="1"/>
  <c r="AC2543" i="39"/>
  <c r="AC2239" i="39"/>
  <c r="AC2133" i="39"/>
  <c r="AC1665" i="39"/>
  <c r="AD1869" i="39"/>
  <c r="AC1869" i="39" s="1"/>
  <c r="AD1797" i="39"/>
  <c r="AC1797" i="39" s="1"/>
  <c r="AC1863" i="39"/>
  <c r="AC1827" i="39"/>
  <c r="AC1803" i="39"/>
  <c r="AC1767" i="39"/>
  <c r="AC1743" i="39"/>
  <c r="AC1986" i="39"/>
  <c r="AD1681" i="39"/>
  <c r="AC1681" i="39" s="1"/>
  <c r="AD1240" i="39"/>
  <c r="AC1240" i="39" s="1"/>
  <c r="AC1598" i="39"/>
  <c r="AD1237" i="39"/>
  <c r="AC1237" i="39" s="1"/>
  <c r="AC1674" i="39"/>
  <c r="AD1490" i="39"/>
  <c r="AC1490" i="39" s="1"/>
  <c r="AC3966" i="39"/>
  <c r="AC3930" i="39"/>
  <c r="AD3884" i="39"/>
  <c r="AC3884" i="39" s="1"/>
  <c r="AC3986" i="39"/>
  <c r="AC3886" i="39"/>
  <c r="AC3795" i="39"/>
  <c r="AD3976" i="39"/>
  <c r="AC3976" i="39" s="1"/>
  <c r="AD3881" i="39"/>
  <c r="AC3881" i="39" s="1"/>
  <c r="AC3729" i="39"/>
  <c r="AD3715" i="39"/>
  <c r="AC3715" i="39" s="1"/>
  <c r="AC3755" i="39"/>
  <c r="AD3656" i="39"/>
  <c r="AC3656" i="39" s="1"/>
  <c r="AD3808" i="39"/>
  <c r="AC3808" i="39" s="1"/>
  <c r="AD3687" i="39"/>
  <c r="AC3687" i="39" s="1"/>
  <c r="AC3629" i="39"/>
  <c r="AC3604" i="39"/>
  <c r="AD3742" i="39"/>
  <c r="AC3742" i="39" s="1"/>
  <c r="AD3718" i="39"/>
  <c r="AC3718" i="39" s="1"/>
  <c r="AD3694" i="39"/>
  <c r="AC3694" i="39" s="1"/>
  <c r="AD3743" i="39"/>
  <c r="AC3743" i="39" s="1"/>
  <c r="AD3707" i="39"/>
  <c r="AC3707" i="39" s="1"/>
  <c r="AD3683" i="39"/>
  <c r="AC3683" i="39" s="1"/>
  <c r="AC3599" i="39"/>
  <c r="AD3527" i="39"/>
  <c r="AC3527" i="39" s="1"/>
  <c r="AD3509" i="39"/>
  <c r="AC3509" i="39" s="1"/>
  <c r="AD3491" i="39"/>
  <c r="AC3491" i="39" s="1"/>
  <c r="AD3445" i="39"/>
  <c r="AC3445" i="39" s="1"/>
  <c r="AD3834" i="39"/>
  <c r="AC3834" i="39" s="1"/>
  <c r="AC3953" i="39"/>
  <c r="AC3935" i="39"/>
  <c r="AD3914" i="39"/>
  <c r="AC3914" i="39" s="1"/>
  <c r="AD3890" i="39"/>
  <c r="AC3890" i="39" s="1"/>
  <c r="AD3866" i="39"/>
  <c r="AC3866" i="39" s="1"/>
  <c r="AD3842" i="39"/>
  <c r="AC3842" i="39" s="1"/>
  <c r="AD3801" i="39"/>
  <c r="AC3801" i="39" s="1"/>
  <c r="AD3649" i="39"/>
  <c r="AC3649" i="39" s="1"/>
  <c r="AD3786" i="39"/>
  <c r="AC3786" i="39" s="1"/>
  <c r="AD3767" i="39"/>
  <c r="AC3767" i="39" s="1"/>
  <c r="AD3818" i="39"/>
  <c r="AC3818" i="39" s="1"/>
  <c r="AD3625" i="39"/>
  <c r="AC3625" i="39" s="1"/>
  <c r="AD3596" i="39"/>
  <c r="AC3596" i="39" s="1"/>
  <c r="AD3753" i="39"/>
  <c r="AC3753" i="39" s="1"/>
  <c r="AD3751" i="39"/>
  <c r="AC3751" i="39" s="1"/>
  <c r="AD3749" i="39"/>
  <c r="AC3749" i="39" s="1"/>
  <c r="AD3747" i="39"/>
  <c r="AC3747" i="39" s="1"/>
  <c r="AD3654" i="39"/>
  <c r="AC3654" i="39" s="1"/>
  <c r="AC3635" i="39"/>
  <c r="AC3571" i="39"/>
  <c r="AC3567" i="39"/>
  <c r="AC3561" i="39"/>
  <c r="AC3555" i="39"/>
  <c r="AD3591" i="39"/>
  <c r="AC3591" i="39" s="1"/>
  <c r="AD3762" i="39"/>
  <c r="AC3762" i="39" s="1"/>
  <c r="AD3556" i="39"/>
  <c r="AC3556" i="39" s="1"/>
  <c r="AC3440" i="39"/>
  <c r="AD3540" i="39"/>
  <c r="AC3540" i="39" s="1"/>
  <c r="AD3538" i="39"/>
  <c r="AC3538" i="39" s="1"/>
  <c r="AD3536" i="39"/>
  <c r="AC3536" i="39" s="1"/>
  <c r="AD3534" i="39"/>
  <c r="AC3534" i="39" s="1"/>
  <c r="AD3528" i="39"/>
  <c r="AC3528" i="39" s="1"/>
  <c r="AD3526" i="39"/>
  <c r="AC3526" i="39" s="1"/>
  <c r="AD3522" i="39"/>
  <c r="AC3522" i="39" s="1"/>
  <c r="AD3518" i="39"/>
  <c r="AC3518" i="39" s="1"/>
  <c r="AD3516" i="39"/>
  <c r="AC3516" i="39" s="1"/>
  <c r="AD3510" i="39"/>
  <c r="AC3510" i="39" s="1"/>
  <c r="AD3508" i="39"/>
  <c r="AC3508" i="39" s="1"/>
  <c r="AD3504" i="39"/>
  <c r="AC3504" i="39" s="1"/>
  <c r="AD3502" i="39"/>
  <c r="AC3502" i="39" s="1"/>
  <c r="AD3500" i="39"/>
  <c r="AC3500" i="39" s="1"/>
  <c r="AD3498" i="39"/>
  <c r="AC3498" i="39" s="1"/>
  <c r="AD3492" i="39"/>
  <c r="AC3492" i="39" s="1"/>
  <c r="AD3490" i="39"/>
  <c r="AC3490" i="39" s="1"/>
  <c r="AD3486" i="39"/>
  <c r="AC3486" i="39" s="1"/>
  <c r="AD3482" i="39"/>
  <c r="AC3482" i="39" s="1"/>
  <c r="AD3480" i="39"/>
  <c r="AC3480" i="39" s="1"/>
  <c r="AD3474" i="39"/>
  <c r="AC3474" i="39" s="1"/>
  <c r="AD3472" i="39"/>
  <c r="AC3472" i="39" s="1"/>
  <c r="AD3468" i="39"/>
  <c r="AC3468" i="39" s="1"/>
  <c r="AD3405" i="39"/>
  <c r="AC3405" i="39" s="1"/>
  <c r="AD3403" i="39"/>
  <c r="AC3403" i="39" s="1"/>
  <c r="AD3592" i="39"/>
  <c r="AC3592" i="39" s="1"/>
  <c r="AC3466" i="39"/>
  <c r="AD3359" i="39"/>
  <c r="AC3359" i="39" s="1"/>
  <c r="AD3187" i="39"/>
  <c r="AC3187" i="39" s="1"/>
  <c r="AD3326" i="39"/>
  <c r="AC3326" i="39" s="1"/>
  <c r="AD3549" i="39"/>
  <c r="AC3549" i="39" s="1"/>
  <c r="AC3423" i="39"/>
  <c r="AC3398" i="39"/>
  <c r="AD3335" i="39"/>
  <c r="AC3335" i="39" s="1"/>
  <c r="AC3441" i="39"/>
  <c r="AD3379" i="39"/>
  <c r="AC3379" i="39" s="1"/>
  <c r="AD3343" i="39"/>
  <c r="AC3343" i="39" s="1"/>
  <c r="AC2929" i="39"/>
  <c r="AC2923" i="39"/>
  <c r="AC2917" i="39"/>
  <c r="AC2911" i="39"/>
  <c r="AC2905" i="39"/>
  <c r="AC2899" i="39"/>
  <c r="AC2893" i="39"/>
  <c r="AC2887" i="39"/>
  <c r="AD3387" i="39"/>
  <c r="AC3387" i="39" s="1"/>
  <c r="AD3305" i="39"/>
  <c r="AC3305" i="39" s="1"/>
  <c r="AD3269" i="39"/>
  <c r="AC3269" i="39" s="1"/>
  <c r="AC3150" i="39"/>
  <c r="AC3068" i="39"/>
  <c r="AD3388" i="39"/>
  <c r="AC3388" i="39" s="1"/>
  <c r="AC3325" i="39"/>
  <c r="AD3127" i="39"/>
  <c r="AC3127" i="39" s="1"/>
  <c r="AD2795" i="39"/>
  <c r="AC2795" i="39" s="1"/>
  <c r="AD2723" i="39"/>
  <c r="AC2723" i="39" s="1"/>
  <c r="AD2711" i="39"/>
  <c r="AC2711" i="39" s="1"/>
  <c r="AD2687" i="39"/>
  <c r="AC2687" i="39" s="1"/>
  <c r="AD2615" i="39"/>
  <c r="AC2615" i="39" s="1"/>
  <c r="AD2603" i="39"/>
  <c r="AC2603" i="39" s="1"/>
  <c r="AC3151" i="39"/>
  <c r="AD3123" i="39"/>
  <c r="AC3123" i="39" s="1"/>
  <c r="AC3098" i="39"/>
  <c r="AC3093" i="39"/>
  <c r="AC3074" i="39"/>
  <c r="AC3069" i="39"/>
  <c r="AC3045" i="39"/>
  <c r="AC2985" i="39"/>
  <c r="AD2966" i="39"/>
  <c r="AC2966" i="39" s="1"/>
  <c r="AD3167" i="39"/>
  <c r="AC3167" i="39" s="1"/>
  <c r="AD3011" i="39"/>
  <c r="AC3011" i="39" s="1"/>
  <c r="AD2967" i="39"/>
  <c r="AC2967" i="39" s="1"/>
  <c r="AD3319" i="39"/>
  <c r="AC3319" i="39" s="1"/>
  <c r="AD3021" i="39"/>
  <c r="AC3021" i="39" s="1"/>
  <c r="AD3273" i="39"/>
  <c r="AC3273" i="39" s="1"/>
  <c r="AD3165" i="39"/>
  <c r="AC3165" i="39" s="1"/>
  <c r="AD3101" i="39"/>
  <c r="AC3101" i="39" s="1"/>
  <c r="AD3089" i="39"/>
  <c r="AC3089" i="39" s="1"/>
  <c r="AD3077" i="39"/>
  <c r="AC3077" i="39" s="1"/>
  <c r="AD3065" i="39"/>
  <c r="AC3065" i="39" s="1"/>
  <c r="AD3053" i="39"/>
  <c r="AC3053" i="39" s="1"/>
  <c r="AD3041" i="39"/>
  <c r="AC3041" i="39" s="1"/>
  <c r="AD3029" i="39"/>
  <c r="AC3029" i="39" s="1"/>
  <c r="AD3295" i="39"/>
  <c r="AC3295" i="39" s="1"/>
  <c r="AC3137" i="39"/>
  <c r="AD3265" i="39"/>
  <c r="AC3265" i="39" s="1"/>
  <c r="AD3145" i="39"/>
  <c r="AC3145" i="39" s="1"/>
  <c r="AD3015" i="39"/>
  <c r="AC3015" i="39" s="1"/>
  <c r="AD2971" i="39"/>
  <c r="AC2971" i="39" s="1"/>
  <c r="AC2821" i="39"/>
  <c r="AC3345" i="39"/>
  <c r="AD3001" i="39"/>
  <c r="AC3001" i="39" s="1"/>
  <c r="AC2935" i="39"/>
  <c r="AC2851" i="39"/>
  <c r="AC2782" i="39"/>
  <c r="AC2739" i="39"/>
  <c r="AC2675" i="39"/>
  <c r="AD2642" i="39"/>
  <c r="AC2642" i="39" s="1"/>
  <c r="AD2981" i="39"/>
  <c r="AC2981" i="39" s="1"/>
  <c r="AD2907" i="39"/>
  <c r="AC2907" i="39" s="1"/>
  <c r="AC2856" i="39"/>
  <c r="AD2828" i="39"/>
  <c r="AC2828" i="39" s="1"/>
  <c r="AD2826" i="39"/>
  <c r="AC2826" i="39" s="1"/>
  <c r="AC2799" i="39"/>
  <c r="AC2793" i="39"/>
  <c r="AC2781" i="39"/>
  <c r="AC2738" i="39"/>
  <c r="AC2719" i="39"/>
  <c r="AC2482" i="39"/>
  <c r="AC2470" i="39"/>
  <c r="AC2422" i="39"/>
  <c r="AC2326" i="39"/>
  <c r="AD3221" i="39"/>
  <c r="AC3221" i="39" s="1"/>
  <c r="AC2725" i="39"/>
  <c r="AC2601" i="39"/>
  <c r="AD3157" i="39"/>
  <c r="AC3157" i="39" s="1"/>
  <c r="AD2987" i="39"/>
  <c r="AC2987" i="39" s="1"/>
  <c r="AD2949" i="39"/>
  <c r="AC2949" i="39" s="1"/>
  <c r="AC2689" i="39"/>
  <c r="AC2566" i="39"/>
  <c r="AD2525" i="39"/>
  <c r="AC2525" i="39" s="1"/>
  <c r="AD2513" i="39"/>
  <c r="AC2513" i="39" s="1"/>
  <c r="AD2501" i="39"/>
  <c r="AC2501" i="39" s="1"/>
  <c r="AD2489" i="39"/>
  <c r="AC2489" i="39" s="1"/>
  <c r="AD3307" i="39"/>
  <c r="AC3307" i="39" s="1"/>
  <c r="AC2947" i="39"/>
  <c r="AD2861" i="39"/>
  <c r="AC2861" i="39" s="1"/>
  <c r="AC2845" i="39"/>
  <c r="AD2768" i="39"/>
  <c r="AC2768" i="39" s="1"/>
  <c r="AC2726" i="39"/>
  <c r="AC2797" i="39"/>
  <c r="AD2170" i="39"/>
  <c r="AC2170" i="39" s="1"/>
  <c r="AD2141" i="39"/>
  <c r="AC2141" i="39" s="1"/>
  <c r="AD2435" i="39"/>
  <c r="AC2435" i="39" s="1"/>
  <c r="AD2363" i="39"/>
  <c r="AC2363" i="39" s="1"/>
  <c r="AD2303" i="39"/>
  <c r="AC2303" i="39" s="1"/>
  <c r="AD2291" i="39"/>
  <c r="AC2291" i="39" s="1"/>
  <c r="AC2185" i="39"/>
  <c r="AC2182" i="39"/>
  <c r="AC2623" i="39"/>
  <c r="AD2556" i="39"/>
  <c r="AC2556" i="39" s="1"/>
  <c r="AD3129" i="39"/>
  <c r="AC3129" i="39" s="1"/>
  <c r="AC2741" i="39"/>
  <c r="AC2166" i="39"/>
  <c r="AD2162" i="39"/>
  <c r="AC2162" i="39" s="1"/>
  <c r="AD2098" i="39"/>
  <c r="AC2098" i="39" s="1"/>
  <c r="AD2093" i="39"/>
  <c r="AC2093" i="39" s="1"/>
  <c r="AD2086" i="39"/>
  <c r="AC2086" i="39" s="1"/>
  <c r="AD2081" i="39"/>
  <c r="AC2081" i="39" s="1"/>
  <c r="AD2074" i="39"/>
  <c r="AC2074" i="39" s="1"/>
  <c r="AD2069" i="39"/>
  <c r="AC2069" i="39" s="1"/>
  <c r="AD2062" i="39"/>
  <c r="AC2062" i="39" s="1"/>
  <c r="AC2959" i="39"/>
  <c r="AC2850" i="39"/>
  <c r="AD2654" i="39"/>
  <c r="AC2654" i="39" s="1"/>
  <c r="AC2559" i="39"/>
  <c r="AD2417" i="39"/>
  <c r="AC2417" i="39" s="1"/>
  <c r="AD2345" i="39"/>
  <c r="AC2345" i="39" s="1"/>
  <c r="AD2279" i="39"/>
  <c r="AC2279" i="39" s="1"/>
  <c r="AD2243" i="39"/>
  <c r="AC2243" i="39" s="1"/>
  <c r="AD3155" i="39"/>
  <c r="AC3155" i="39" s="1"/>
  <c r="AD2869" i="39"/>
  <c r="AC2869" i="39" s="1"/>
  <c r="AD2650" i="39"/>
  <c r="AC2650" i="39" s="1"/>
  <c r="AC2612" i="39"/>
  <c r="AD2331" i="39"/>
  <c r="AC2331" i="39" s="1"/>
  <c r="AD2055" i="39"/>
  <c r="AC2055" i="39" s="1"/>
  <c r="AC1733" i="39"/>
  <c r="AC1697" i="39"/>
  <c r="AC1685" i="39"/>
  <c r="AC1673" i="39"/>
  <c r="AC1661" i="39"/>
  <c r="AD2175" i="39"/>
  <c r="AC2175" i="39" s="1"/>
  <c r="AD2149" i="39"/>
  <c r="AC2149" i="39" s="1"/>
  <c r="AD1877" i="39"/>
  <c r="AC1877" i="39" s="1"/>
  <c r="AD1853" i="39"/>
  <c r="AC1853" i="39" s="1"/>
  <c r="AC1834" i="39"/>
  <c r="AD1829" i="39"/>
  <c r="AC1829" i="39" s="1"/>
  <c r="AC1810" i="39"/>
  <c r="AD1805" i="39"/>
  <c r="AC1805" i="39" s="1"/>
  <c r="AD1781" i="39"/>
  <c r="AC1781" i="39" s="1"/>
  <c r="AD1757" i="39"/>
  <c r="AC1757" i="39" s="1"/>
  <c r="AD1737" i="39"/>
  <c r="AC1737" i="39" s="1"/>
  <c r="AD1725" i="39"/>
  <c r="AC1725" i="39" s="1"/>
  <c r="AD1713" i="39"/>
  <c r="AC1713" i="39" s="1"/>
  <c r="AC1867" i="39"/>
  <c r="AC1855" i="39"/>
  <c r="AC1843" i="39"/>
  <c r="AC1831" i="39"/>
  <c r="AC1819" i="39"/>
  <c r="AC1807" i="39"/>
  <c r="AC1795" i="39"/>
  <c r="AC1783" i="39"/>
  <c r="AC1771" i="39"/>
  <c r="AC1759" i="39"/>
  <c r="AC1747" i="39"/>
  <c r="AC1735" i="39"/>
  <c r="AC1723" i="39"/>
  <c r="AC1711" i="39"/>
  <c r="AC1703" i="39"/>
  <c r="AC1695" i="39"/>
  <c r="AC1687" i="39"/>
  <c r="AC1679" i="39"/>
  <c r="AC1671" i="39"/>
  <c r="AC1663" i="39"/>
  <c r="AC1655" i="39"/>
  <c r="AD2167" i="39"/>
  <c r="AC2167" i="39" s="1"/>
  <c r="AD2139" i="39"/>
  <c r="AC2139" i="39" s="1"/>
  <c r="AD2113" i="39"/>
  <c r="AC2113" i="39" s="1"/>
  <c r="AC1926" i="39"/>
  <c r="AC1890" i="39"/>
  <c r="AD1731" i="39"/>
  <c r="AC1731" i="39" s="1"/>
  <c r="AD1705" i="39"/>
  <c r="AC1705" i="39" s="1"/>
  <c r="AD1273" i="39"/>
  <c r="AC1273" i="39" s="1"/>
  <c r="AD1248" i="39"/>
  <c r="AC1248" i="39" s="1"/>
  <c r="AD1236" i="39"/>
  <c r="AC1236" i="39" s="1"/>
  <c r="AC1163" i="39"/>
  <c r="AD1689" i="39"/>
  <c r="AC1689" i="39" s="1"/>
  <c r="AD1623" i="39"/>
  <c r="AC1623" i="39" s="1"/>
  <c r="AD1587" i="39"/>
  <c r="AC1587" i="39" s="1"/>
  <c r="AD1551" i="39"/>
  <c r="AC1551" i="39" s="1"/>
  <c r="AD1515" i="39"/>
  <c r="AC1515" i="39" s="1"/>
  <c r="AD1255" i="39"/>
  <c r="AC1255" i="39" s="1"/>
  <c r="AC1151" i="39"/>
  <c r="AD1669" i="39"/>
  <c r="AC1669" i="39" s="1"/>
  <c r="AD1595" i="39"/>
  <c r="AC1595" i="39" s="1"/>
  <c r="AD1553" i="39"/>
  <c r="AC1553" i="39" s="1"/>
  <c r="AD1264" i="39"/>
  <c r="AC1264" i="39" s="1"/>
  <c r="AD1727" i="39"/>
  <c r="AC1727" i="39" s="1"/>
  <c r="AC1635" i="39"/>
  <c r="AC1599" i="39"/>
  <c r="AC1563" i="39"/>
  <c r="AC1276" i="39"/>
  <c r="AD1185" i="39"/>
  <c r="AC1185" i="39" s="1"/>
  <c r="AC1706" i="39"/>
  <c r="AC1619" i="39"/>
  <c r="AC1613" i="39"/>
  <c r="AD1569" i="39"/>
  <c r="AC1569" i="39" s="1"/>
  <c r="AC1547" i="39"/>
  <c r="AC1541" i="39"/>
  <c r="AD1497" i="39"/>
  <c r="AC1497" i="39" s="1"/>
  <c r="BD7" i="38"/>
  <c r="AD1116" i="39"/>
  <c r="AC1116" i="39" s="1"/>
  <c r="AD1044" i="39"/>
  <c r="AC1044" i="39" s="1"/>
  <c r="AD900" i="39"/>
  <c r="AC900" i="39" s="1"/>
  <c r="AC810" i="39"/>
  <c r="AC774" i="39"/>
  <c r="AC738" i="39"/>
  <c r="AC702" i="39"/>
  <c r="AC666" i="39"/>
  <c r="AC630" i="39"/>
  <c r="AC594" i="39"/>
  <c r="AC558" i="39"/>
  <c r="AC486" i="39"/>
  <c r="AC450" i="39"/>
  <c r="AD1220" i="39"/>
  <c r="AC1220" i="39" s="1"/>
  <c r="AC1083" i="39"/>
  <c r="AC867" i="39"/>
  <c r="R52" i="38"/>
  <c r="S52" i="38" s="1"/>
  <c r="AH50" i="38"/>
  <c r="AI50" i="38" s="1"/>
  <c r="BN46" i="38"/>
  <c r="BO46" i="38" s="1"/>
  <c r="R46" i="38"/>
  <c r="S46" i="38" s="1"/>
  <c r="AH44" i="38"/>
  <c r="AI44" i="38" s="1"/>
  <c r="R40" i="38"/>
  <c r="S40" i="38" s="1"/>
  <c r="AH38" i="38"/>
  <c r="AI38" i="38" s="1"/>
  <c r="R34" i="38"/>
  <c r="S34" i="38" s="1"/>
  <c r="AH32" i="38"/>
  <c r="AI32" i="38" s="1"/>
  <c r="R28" i="38"/>
  <c r="S28" i="38" s="1"/>
  <c r="AH26" i="38"/>
  <c r="AI26" i="38" s="1"/>
  <c r="R22" i="38"/>
  <c r="S22" i="38" s="1"/>
  <c r="AH20" i="38"/>
  <c r="AI20" i="38" s="1"/>
  <c r="AP19" i="38"/>
  <c r="AQ19" i="38" s="1"/>
  <c r="R16" i="38"/>
  <c r="S16" i="38" s="1"/>
  <c r="AH14" i="38"/>
  <c r="AI14" i="38" s="1"/>
  <c r="AP13" i="38"/>
  <c r="AQ13" i="38" s="1"/>
  <c r="R10" i="38"/>
  <c r="S10" i="38" s="1"/>
  <c r="Z14" i="38"/>
  <c r="AA14" i="38" s="1"/>
  <c r="BF10" i="38"/>
  <c r="BG10" i="38" s="1"/>
  <c r="BE7" i="38"/>
  <c r="I7" i="38"/>
  <c r="AC424" i="39"/>
  <c r="AH63" i="38"/>
  <c r="AI63" i="38" s="1"/>
  <c r="BF57" i="38"/>
  <c r="BG57" i="38" s="1"/>
  <c r="G53" i="38"/>
  <c r="AH51" i="38"/>
  <c r="AI51" i="38" s="1"/>
  <c r="BF45" i="38"/>
  <c r="BG45" i="38" s="1"/>
  <c r="G41" i="38"/>
  <c r="AH39" i="38"/>
  <c r="AI39" i="38" s="1"/>
  <c r="BF33" i="38"/>
  <c r="BG33" i="38" s="1"/>
  <c r="G29" i="38"/>
  <c r="AH27" i="38"/>
  <c r="AI27" i="38" s="1"/>
  <c r="BF21" i="38"/>
  <c r="BG21" i="38" s="1"/>
  <c r="G17" i="38"/>
  <c r="AH15" i="38"/>
  <c r="AI15" i="38" s="1"/>
  <c r="BF9" i="38"/>
  <c r="BG9" i="38" s="1"/>
  <c r="BM7" i="38"/>
  <c r="AD439" i="39"/>
  <c r="AC439" i="39" s="1"/>
  <c r="AD408" i="39"/>
  <c r="AC408" i="39" s="1"/>
  <c r="AD405" i="39"/>
  <c r="AC405" i="39" s="1"/>
  <c r="AC291" i="39"/>
  <c r="AC219" i="39"/>
  <c r="AC201" i="39"/>
  <c r="AC195" i="39"/>
  <c r="AC151" i="39"/>
  <c r="AC99" i="39"/>
  <c r="AC71" i="39"/>
  <c r="AC65" i="39"/>
  <c r="AC53" i="39"/>
  <c r="AC9" i="39"/>
  <c r="BL7" i="38"/>
  <c r="P7" i="38"/>
  <c r="AD1172" i="39"/>
  <c r="AC1172" i="39" s="1"/>
  <c r="AD1110" i="39"/>
  <c r="AC1110" i="39" s="1"/>
  <c r="AC1091" i="39"/>
  <c r="AD1038" i="39"/>
  <c r="AC1038" i="39" s="1"/>
  <c r="AD966" i="39"/>
  <c r="AC966" i="39" s="1"/>
  <c r="AC947" i="39"/>
  <c r="AD894" i="39"/>
  <c r="AC894" i="39" s="1"/>
  <c r="AC875" i="39"/>
  <c r="AC792" i="39"/>
  <c r="AC720" i="39"/>
  <c r="AC576" i="39"/>
  <c r="AC504" i="39"/>
  <c r="AC468" i="39"/>
  <c r="AD438" i="39"/>
  <c r="AC438" i="39" s="1"/>
  <c r="AD413" i="39"/>
  <c r="AC413" i="39" s="1"/>
  <c r="AC261" i="39"/>
  <c r="AC211" i="39"/>
  <c r="AC189" i="39"/>
  <c r="AC153" i="39"/>
  <c r="AC91" i="39"/>
  <c r="AC25" i="39"/>
  <c r="BF52" i="38"/>
  <c r="BG52" i="38" s="1"/>
  <c r="AH28" i="38"/>
  <c r="AI28" i="38" s="1"/>
  <c r="AC490" i="39"/>
  <c r="AC466" i="39"/>
  <c r="G61" i="38"/>
  <c r="BN55" i="38"/>
  <c r="BO55" i="38" s="1"/>
  <c r="R55" i="38"/>
  <c r="S55" i="38" s="1"/>
  <c r="AH53" i="38"/>
  <c r="AI53" i="38" s="1"/>
  <c r="AD756" i="39"/>
  <c r="AC756" i="39" s="1"/>
  <c r="AD684" i="39"/>
  <c r="AC684" i="39" s="1"/>
  <c r="AD612" i="39"/>
  <c r="AC612" i="39" s="1"/>
  <c r="AD540" i="39"/>
  <c r="AC540" i="39" s="1"/>
  <c r="AD482" i="39"/>
  <c r="AC482" i="39" s="1"/>
  <c r="AD764" i="39"/>
  <c r="AC764" i="39" s="1"/>
  <c r="AD758" i="39"/>
  <c r="AC758" i="39" s="1"/>
  <c r="AD692" i="39"/>
  <c r="AC692" i="39" s="1"/>
  <c r="AD686" i="39"/>
  <c r="AC686" i="39" s="1"/>
  <c r="AD620" i="39"/>
  <c r="AC620" i="39" s="1"/>
  <c r="AD614" i="39"/>
  <c r="AC614" i="39" s="1"/>
  <c r="AD548" i="39"/>
  <c r="AC548" i="39" s="1"/>
  <c r="AD542" i="39"/>
  <c r="AC542" i="39" s="1"/>
  <c r="AD474" i="39"/>
  <c r="AC474" i="39" s="1"/>
  <c r="BJ7" i="38"/>
  <c r="AD814" i="39"/>
  <c r="AC814" i="39" s="1"/>
  <c r="AC769" i="39"/>
  <c r="AD742" i="39"/>
  <c r="AC742" i="39" s="1"/>
  <c r="AD670" i="39"/>
  <c r="AC670" i="39" s="1"/>
  <c r="AD598" i="39"/>
  <c r="AC598" i="39" s="1"/>
  <c r="AD508" i="39"/>
  <c r="AC508" i="39" s="1"/>
  <c r="AD458" i="39"/>
  <c r="AC458" i="39" s="1"/>
  <c r="AD802" i="39"/>
  <c r="AC802" i="39" s="1"/>
  <c r="AC757" i="39"/>
  <c r="AD730" i="39"/>
  <c r="AC730" i="39" s="1"/>
  <c r="AC685" i="39"/>
  <c r="AD658" i="39"/>
  <c r="AC658" i="39" s="1"/>
  <c r="AC613" i="39"/>
  <c r="AD586" i="39"/>
  <c r="AC586" i="39" s="1"/>
  <c r="AD522" i="39"/>
  <c r="AC522" i="39" s="1"/>
  <c r="AC790" i="39"/>
  <c r="AC759" i="39"/>
  <c r="AC751" i="39"/>
  <c r="AC646" i="39"/>
  <c r="AC615" i="39"/>
  <c r="AC543" i="39"/>
  <c r="AC535" i="39"/>
  <c r="AC524" i="39"/>
  <c r="AD484" i="39"/>
  <c r="AC484" i="39" s="1"/>
  <c r="AD768" i="39"/>
  <c r="AC768" i="39" s="1"/>
  <c r="AD696" i="39"/>
  <c r="AC696" i="39" s="1"/>
  <c r="AD624" i="39"/>
  <c r="AC624" i="39" s="1"/>
  <c r="AD552" i="39"/>
  <c r="AC552" i="39" s="1"/>
  <c r="AD430" i="39"/>
  <c r="AC430" i="39" s="1"/>
  <c r="AD275" i="39" l="1"/>
  <c r="AC275" i="39"/>
  <c r="AD1117" i="39"/>
  <c r="AC1117" i="39"/>
  <c r="AD299" i="39"/>
  <c r="AC299" i="39" s="1"/>
  <c r="AD648" i="39"/>
  <c r="AC648" i="39"/>
  <c r="AD1721" i="39"/>
  <c r="AC1721" i="39"/>
  <c r="AD2171" i="39"/>
  <c r="AC2171" i="39" s="1"/>
  <c r="AD2634" i="39"/>
  <c r="AC2634" i="39"/>
  <c r="AD2392" i="39"/>
  <c r="AC2392" i="39"/>
  <c r="AD2892" i="39"/>
  <c r="AC2892" i="39" s="1"/>
  <c r="AD3239" i="39"/>
  <c r="AC3239" i="39"/>
  <c r="AD3311" i="39"/>
  <c r="AC3311" i="39"/>
  <c r="AC2219" i="39"/>
  <c r="AD2440" i="39"/>
  <c r="AC2440" i="39" s="1"/>
  <c r="AD3138" i="39"/>
  <c r="AC3138" i="39" s="1"/>
  <c r="AD3054" i="39"/>
  <c r="AC3054" i="39" s="1"/>
  <c r="AD2908" i="39"/>
  <c r="AC2908" i="39"/>
  <c r="AD3229" i="39"/>
  <c r="AC3229" i="39"/>
  <c r="AD3253" i="39"/>
  <c r="AC3253" i="39" s="1"/>
  <c r="AD2219" i="39"/>
  <c r="AD1880" i="39"/>
  <c r="AC1880" i="39" s="1"/>
  <c r="AC1531" i="39"/>
  <c r="AD85" i="39"/>
  <c r="AC85" i="39" s="1"/>
  <c r="AD924" i="39"/>
  <c r="AC924" i="39"/>
  <c r="AD141" i="39"/>
  <c r="AC141" i="39" s="1"/>
  <c r="AC1845" i="39"/>
  <c r="AD2143" i="39"/>
  <c r="AC2143" i="39" s="1"/>
  <c r="AC3476" i="39"/>
  <c r="AC2191" i="39"/>
  <c r="AC1296" i="39"/>
  <c r="AC2630" i="39"/>
  <c r="AC2858" i="39"/>
  <c r="AC3996" i="39"/>
  <c r="AD2502" i="39"/>
  <c r="AC2502" i="39" s="1"/>
  <c r="AD995" i="39"/>
  <c r="AC995" i="39" s="1"/>
  <c r="AC1915" i="39"/>
  <c r="AE8" i="39"/>
  <c r="O8" i="38" s="1"/>
  <c r="O7" i="38" s="1"/>
  <c r="AC1939" i="39"/>
  <c r="AD2700" i="39"/>
  <c r="AC2700" i="39" s="1"/>
  <c r="AD2780" i="39"/>
  <c r="AC2780" i="39" s="1"/>
  <c r="AE5" i="39"/>
  <c r="AJ8" i="38"/>
  <c r="AJ7" i="38" s="1"/>
  <c r="F52" i="38"/>
  <c r="F34" i="38"/>
  <c r="F29" i="38"/>
  <c r="S36" i="38"/>
  <c r="E36" i="38" s="1"/>
  <c r="F36" i="38"/>
  <c r="F56" i="38"/>
  <c r="F16" i="38"/>
  <c r="S39" i="38"/>
  <c r="E39" i="38" s="1"/>
  <c r="F39" i="38"/>
  <c r="S49" i="38"/>
  <c r="E49" i="38" s="1"/>
  <c r="F49" i="38"/>
  <c r="AQ24" i="38"/>
  <c r="E24" i="38" s="1"/>
  <c r="F24" i="38"/>
  <c r="F30" i="38"/>
  <c r="F44" i="38"/>
  <c r="F23" i="38"/>
  <c r="S31" i="38"/>
  <c r="E31" i="38" s="1"/>
  <c r="F31" i="38"/>
  <c r="S26" i="38"/>
  <c r="F26" i="38"/>
  <c r="AA54" i="38"/>
  <c r="E54" i="38" s="1"/>
  <c r="F54" i="38"/>
  <c r="F43" i="38"/>
  <c r="F60" i="38"/>
  <c r="F55" i="38"/>
  <c r="F61" i="38"/>
  <c r="F32" i="38"/>
  <c r="F21" i="38"/>
  <c r="F28" i="38"/>
  <c r="F53" i="38"/>
  <c r="F20" i="38"/>
  <c r="F46" i="38"/>
  <c r="F57" i="38"/>
  <c r="F35" i="38"/>
  <c r="F33" i="38"/>
  <c r="F41" i="38"/>
  <c r="F19" i="38"/>
  <c r="F38" i="38"/>
  <c r="F25" i="38"/>
  <c r="F45" i="38"/>
  <c r="F42" i="38"/>
  <c r="F17" i="38"/>
  <c r="F40" i="38"/>
  <c r="F27" i="38"/>
  <c r="F22" i="38"/>
  <c r="F58" i="38"/>
  <c r="F48" i="38"/>
  <c r="F62" i="38"/>
  <c r="F50" i="38"/>
  <c r="F51" i="38"/>
  <c r="F47" i="38"/>
  <c r="F18" i="38"/>
  <c r="F37" i="38"/>
  <c r="F59" i="38"/>
  <c r="F63" i="38"/>
  <c r="AD8" i="39"/>
  <c r="AC8" i="39" s="1"/>
  <c r="L8" i="38" s="1"/>
  <c r="AO8" i="38"/>
  <c r="AO7" i="38" s="1"/>
  <c r="Y8" i="38"/>
  <c r="Y7" i="38" s="1"/>
  <c r="AL8" i="38"/>
  <c r="V8" i="38"/>
  <c r="AD7" i="38"/>
  <c r="E18" i="38"/>
  <c r="E48" i="38"/>
  <c r="E34" i="38"/>
  <c r="E44" i="38"/>
  <c r="E33" i="38"/>
  <c r="F9" i="38"/>
  <c r="E9" i="38"/>
  <c r="E56" i="38"/>
  <c r="E29" i="38"/>
  <c r="E53" i="38"/>
  <c r="E52" i="38"/>
  <c r="E10" i="38"/>
  <c r="F10" i="38"/>
  <c r="E22" i="38"/>
  <c r="E40" i="38"/>
  <c r="E20" i="38"/>
  <c r="E19" i="38"/>
  <c r="F15" i="38"/>
  <c r="E15" i="38"/>
  <c r="E11" i="38"/>
  <c r="F11" i="38"/>
  <c r="E35" i="38"/>
  <c r="E45" i="38"/>
  <c r="E63" i="38"/>
  <c r="E14" i="38"/>
  <c r="F14" i="38"/>
  <c r="E55" i="38"/>
  <c r="E17" i="38"/>
  <c r="E41" i="38"/>
  <c r="E28" i="38"/>
  <c r="E46" i="38"/>
  <c r="E32" i="38"/>
  <c r="E37" i="38"/>
  <c r="E51" i="38"/>
  <c r="E16" i="38"/>
  <c r="E61" i="38"/>
  <c r="E13" i="38"/>
  <c r="F13" i="38"/>
  <c r="E58" i="38"/>
  <c r="E21" i="38"/>
  <c r="E57" i="38"/>
  <c r="E30" i="38"/>
  <c r="E23" i="38"/>
  <c r="E47" i="38"/>
  <c r="E25" i="38"/>
  <c r="E43" i="38"/>
  <c r="E27" i="38"/>
  <c r="E60" i="38"/>
  <c r="E50" i="38"/>
  <c r="F12" i="38"/>
  <c r="E12" i="38"/>
  <c r="E42" i="38"/>
  <c r="BG7" i="38"/>
  <c r="BF7" i="38"/>
  <c r="BN7" i="38"/>
  <c r="K7" i="38"/>
  <c r="BO7" i="38"/>
  <c r="AY7" i="38"/>
  <c r="AX7" i="38"/>
  <c r="AE8" i="38" l="1"/>
  <c r="AE7" i="38" s="1"/>
  <c r="AD5" i="39"/>
  <c r="R8" i="38"/>
  <c r="S8" i="38" s="1"/>
  <c r="L7" i="38"/>
  <c r="D24" i="38"/>
  <c r="D36" i="38"/>
  <c r="Z8" i="38"/>
  <c r="AA8" i="38" s="1"/>
  <c r="V7" i="38"/>
  <c r="AP8" i="38"/>
  <c r="AQ8" i="38" s="1"/>
  <c r="AL7" i="38"/>
  <c r="D12" i="38"/>
  <c r="D30" i="38"/>
  <c r="D42" i="38"/>
  <c r="D60" i="38"/>
  <c r="D54" i="38"/>
  <c r="D15" i="38"/>
  <c r="D25" i="38"/>
  <c r="D37" i="38"/>
  <c r="D9" i="38"/>
  <c r="D18" i="38"/>
  <c r="E26" i="38"/>
  <c r="D26" i="38" s="1"/>
  <c r="E62" i="38"/>
  <c r="D62" i="38" s="1"/>
  <c r="D48" i="38"/>
  <c r="E59" i="38"/>
  <c r="D59" i="38" s="1"/>
  <c r="D46" i="38"/>
  <c r="E38" i="38"/>
  <c r="D38" i="38" s="1"/>
  <c r="D31" i="38"/>
  <c r="D58" i="38"/>
  <c r="D16" i="38"/>
  <c r="D56" i="38"/>
  <c r="D52" i="38"/>
  <c r="D50" i="38"/>
  <c r="D13" i="38"/>
  <c r="D49" i="38"/>
  <c r="D57" i="38"/>
  <c r="D53" i="38"/>
  <c r="D21" i="38"/>
  <c r="D34" i="38"/>
  <c r="D61" i="38"/>
  <c r="D41" i="38"/>
  <c r="D47" i="38"/>
  <c r="D23" i="38"/>
  <c r="D43" i="38"/>
  <c r="D22" i="38"/>
  <c r="D40" i="38"/>
  <c r="D45" i="38"/>
  <c r="D35" i="38"/>
  <c r="D14" i="38"/>
  <c r="D10" i="38"/>
  <c r="D51" i="38"/>
  <c r="D55" i="38"/>
  <c r="D11" i="38"/>
  <c r="D27" i="38"/>
  <c r="D17" i="38"/>
  <c r="D29" i="38"/>
  <c r="D63" i="38"/>
  <c r="D28" i="38"/>
  <c r="D39" i="38"/>
  <c r="D33" i="38"/>
  <c r="D44" i="38"/>
  <c r="D20" i="38"/>
  <c r="D32" i="38"/>
  <c r="D19" i="38"/>
  <c r="AC5" i="39" l="1"/>
  <c r="AB8" i="38" s="1"/>
  <c r="H8" i="38"/>
  <c r="S7" i="38"/>
  <c r="R7" i="38"/>
  <c r="AQ7" i="38"/>
  <c r="AP7" i="38"/>
  <c r="Z7" i="38"/>
  <c r="H7" i="38" l="1"/>
  <c r="G7" i="38" s="1"/>
  <c r="G8" i="38"/>
  <c r="AB7" i="38"/>
  <c r="AH8" i="38"/>
  <c r="AA7" i="38"/>
  <c r="AI8" i="38" l="1"/>
  <c r="AH7" i="38"/>
  <c r="F8" i="38"/>
  <c r="F7" i="38" s="1"/>
  <c r="G54" i="35"/>
  <c r="G53" i="35"/>
  <c r="G52" i="35"/>
  <c r="G51" i="35"/>
  <c r="G50" i="35"/>
  <c r="G49" i="35"/>
  <c r="G48" i="35"/>
  <c r="G47" i="35"/>
  <c r="G46" i="35"/>
  <c r="G45" i="35"/>
  <c r="G44" i="35"/>
  <c r="G43" i="35"/>
  <c r="G42" i="35"/>
  <c r="G41" i="35"/>
  <c r="G40" i="35"/>
  <c r="G39" i="35"/>
  <c r="G38" i="35"/>
  <c r="G37" i="35"/>
  <c r="G36" i="35"/>
  <c r="G35" i="35"/>
  <c r="G34" i="35"/>
  <c r="G33" i="35"/>
  <c r="G32" i="35"/>
  <c r="G31" i="35"/>
  <c r="G30" i="35"/>
  <c r="G29" i="35"/>
  <c r="G28" i="35"/>
  <c r="G27" i="35"/>
  <c r="G26" i="35"/>
  <c r="G25" i="35"/>
  <c r="G24" i="35"/>
  <c r="G23" i="35"/>
  <c r="G22" i="35"/>
  <c r="G21" i="35"/>
  <c r="G20" i="35"/>
  <c r="G19" i="35"/>
  <c r="G18" i="35"/>
  <c r="G17" i="35"/>
  <c r="G16" i="35"/>
  <c r="G15" i="35"/>
  <c r="G14" i="35"/>
  <c r="G13" i="35"/>
  <c r="G12" i="35"/>
  <c r="G11" i="35"/>
  <c r="G10" i="35"/>
  <c r="G9" i="35"/>
  <c r="G8" i="35"/>
  <c r="G7" i="35"/>
  <c r="G6" i="35"/>
  <c r="G5" i="35"/>
  <c r="AI7" i="38" l="1"/>
  <c r="E8" i="38"/>
  <c r="G4" i="35"/>
  <c r="E7" i="38" l="1"/>
  <c r="D7" i="38" s="1"/>
  <c r="E15" i="10" s="1"/>
  <c r="D8" i="38"/>
  <c r="G6" i="34"/>
  <c r="G7" i="34"/>
  <c r="G8" i="34"/>
  <c r="G9" i="34"/>
  <c r="G10" i="34"/>
  <c r="G11" i="34"/>
  <c r="G12" i="34"/>
  <c r="G13" i="34"/>
  <c r="G14" i="34"/>
  <c r="G15" i="34"/>
  <c r="G16" i="34"/>
  <c r="G17" i="34"/>
  <c r="G18" i="34"/>
  <c r="G19" i="34"/>
  <c r="G20" i="34"/>
  <c r="G21" i="34"/>
  <c r="G22" i="34"/>
  <c r="G23" i="34"/>
  <c r="G24" i="34"/>
  <c r="G25" i="34"/>
  <c r="G26" i="34"/>
  <c r="G27" i="34"/>
  <c r="G28" i="34"/>
  <c r="G29" i="34"/>
  <c r="G30" i="34"/>
  <c r="G31" i="34"/>
  <c r="G32" i="34"/>
  <c r="G33" i="34"/>
  <c r="G34" i="34"/>
  <c r="G35" i="34"/>
  <c r="G36" i="34"/>
  <c r="G37" i="34"/>
  <c r="G38" i="34"/>
  <c r="G39" i="34"/>
  <c r="G40" i="34"/>
  <c r="G41" i="34"/>
  <c r="G42" i="34"/>
  <c r="G43" i="34"/>
  <c r="G44" i="34"/>
  <c r="G45" i="34"/>
  <c r="G46" i="34"/>
  <c r="G47" i="34"/>
  <c r="G48" i="34"/>
  <c r="G49" i="34"/>
  <c r="G50" i="34"/>
  <c r="G51" i="34"/>
  <c r="G52" i="34"/>
  <c r="G53" i="34"/>
  <c r="G54" i="34"/>
  <c r="G5" i="34"/>
  <c r="B4" i="32"/>
  <c r="G4" i="34" l="1"/>
  <c r="D14" i="3" l="1"/>
  <c r="D18" i="3"/>
  <c r="F28" i="3"/>
  <c r="E28" i="3"/>
  <c r="F27" i="3"/>
  <c r="E27" i="3"/>
  <c r="F26" i="3"/>
  <c r="E26" i="3"/>
  <c r="F25" i="3"/>
  <c r="E25" i="3"/>
  <c r="F24" i="3"/>
  <c r="E24" i="3"/>
  <c r="F23" i="3"/>
  <c r="E23" i="3"/>
  <c r="F22" i="3"/>
  <c r="E22" i="3"/>
  <c r="F21" i="3"/>
  <c r="E21" i="3"/>
  <c r="F20" i="3"/>
  <c r="E20" i="3"/>
  <c r="F19" i="3"/>
  <c r="E19" i="3"/>
  <c r="F18" i="3"/>
  <c r="E18" i="3"/>
  <c r="F17" i="3"/>
  <c r="E17" i="3"/>
  <c r="E14" i="3"/>
  <c r="F14" i="3"/>
  <c r="E15" i="3"/>
  <c r="F15" i="3"/>
  <c r="E8" i="3"/>
  <c r="F8" i="3"/>
  <c r="E9" i="3"/>
  <c r="F9" i="3"/>
  <c r="E11" i="3"/>
  <c r="F11" i="3"/>
  <c r="E12" i="3"/>
  <c r="F12" i="3"/>
  <c r="E13" i="3"/>
  <c r="F13" i="3"/>
  <c r="E12" i="10" l="1"/>
  <c r="G19" i="3" l="1"/>
  <c r="G20" i="3"/>
  <c r="G21" i="3"/>
  <c r="G24" i="3"/>
  <c r="G25" i="3"/>
  <c r="G26" i="3"/>
  <c r="G27" i="3"/>
  <c r="G22" i="3"/>
  <c r="G28" i="3" l="1"/>
  <c r="G17" i="3"/>
  <c r="E16" i="3"/>
  <c r="H54" i="22" l="1"/>
  <c r="H53" i="22"/>
  <c r="H52" i="22"/>
  <c r="H51" i="22"/>
  <c r="H50" i="22"/>
  <c r="H49" i="22"/>
  <c r="H48" i="22"/>
  <c r="H47" i="22"/>
  <c r="H46" i="22"/>
  <c r="H45" i="22"/>
  <c r="H44" i="22"/>
  <c r="H43" i="22"/>
  <c r="H42" i="22"/>
  <c r="H41" i="22"/>
  <c r="H40" i="22"/>
  <c r="H39" i="22"/>
  <c r="H38" i="22"/>
  <c r="H37" i="22"/>
  <c r="H36" i="22"/>
  <c r="H35" i="22"/>
  <c r="H34" i="22"/>
  <c r="H33" i="22"/>
  <c r="H32" i="22"/>
  <c r="H31" i="22"/>
  <c r="H30" i="22"/>
  <c r="H29" i="22"/>
  <c r="H28" i="22"/>
  <c r="H27" i="22"/>
  <c r="H26" i="22"/>
  <c r="H25" i="22"/>
  <c r="H24" i="22"/>
  <c r="H23" i="22"/>
  <c r="H22" i="22"/>
  <c r="H21" i="22"/>
  <c r="H20" i="22"/>
  <c r="H19" i="22"/>
  <c r="H18" i="22"/>
  <c r="H17" i="22"/>
  <c r="H16" i="22"/>
  <c r="H15" i="22"/>
  <c r="H14" i="22"/>
  <c r="H13" i="22"/>
  <c r="H12" i="22"/>
  <c r="H11" i="22"/>
  <c r="H10" i="22"/>
  <c r="H9" i="22"/>
  <c r="H8" i="22"/>
  <c r="H7" i="22"/>
  <c r="H6" i="22"/>
  <c r="H5" i="22"/>
  <c r="I54" i="21"/>
  <c r="H54" i="21"/>
  <c r="I53" i="21"/>
  <c r="H53" i="21"/>
  <c r="I52" i="21"/>
  <c r="H52" i="21"/>
  <c r="I51" i="21"/>
  <c r="H51" i="21"/>
  <c r="I50" i="21"/>
  <c r="H50" i="21"/>
  <c r="I49" i="21"/>
  <c r="H49" i="21"/>
  <c r="I48" i="21"/>
  <c r="H48" i="21"/>
  <c r="I47" i="21"/>
  <c r="H47" i="21"/>
  <c r="I46" i="21"/>
  <c r="H46" i="21"/>
  <c r="I45" i="21"/>
  <c r="H45" i="21"/>
  <c r="I44" i="21"/>
  <c r="H44" i="21"/>
  <c r="I43" i="21"/>
  <c r="H43" i="21"/>
  <c r="I42" i="21"/>
  <c r="H42" i="21"/>
  <c r="I41" i="21"/>
  <c r="H41" i="21"/>
  <c r="I40" i="21"/>
  <c r="H40" i="21"/>
  <c r="I39" i="21"/>
  <c r="H39" i="21"/>
  <c r="I38" i="21"/>
  <c r="H38" i="21"/>
  <c r="I37" i="21"/>
  <c r="H37" i="21"/>
  <c r="I36" i="21"/>
  <c r="H36" i="21"/>
  <c r="I35" i="21"/>
  <c r="H35" i="21"/>
  <c r="I34" i="21"/>
  <c r="H34" i="21"/>
  <c r="I33" i="21"/>
  <c r="H33" i="21"/>
  <c r="I32" i="21"/>
  <c r="H32" i="21"/>
  <c r="I31" i="21"/>
  <c r="H31" i="21"/>
  <c r="I30" i="21"/>
  <c r="H30" i="21"/>
  <c r="I29" i="21"/>
  <c r="H29" i="21"/>
  <c r="I28" i="21"/>
  <c r="H28" i="21"/>
  <c r="I27" i="21"/>
  <c r="H27" i="21"/>
  <c r="I26" i="21"/>
  <c r="H26" i="21"/>
  <c r="I25" i="21"/>
  <c r="H25" i="21"/>
  <c r="I24" i="21"/>
  <c r="H24" i="21"/>
  <c r="I23" i="21"/>
  <c r="H23" i="21"/>
  <c r="I22" i="21"/>
  <c r="H22" i="21"/>
  <c r="I21" i="21"/>
  <c r="H21" i="21"/>
  <c r="I20" i="21"/>
  <c r="H20" i="21"/>
  <c r="I19" i="21"/>
  <c r="H19" i="21"/>
  <c r="I18" i="21"/>
  <c r="H18" i="21"/>
  <c r="I17" i="21"/>
  <c r="H17" i="21"/>
  <c r="I16" i="21"/>
  <c r="H16" i="21"/>
  <c r="I15" i="21"/>
  <c r="H15" i="21"/>
  <c r="I14" i="21"/>
  <c r="H14" i="21"/>
  <c r="I13" i="21"/>
  <c r="H13" i="21"/>
  <c r="I12" i="21"/>
  <c r="H12" i="21"/>
  <c r="I11" i="21"/>
  <c r="H11" i="21"/>
  <c r="I10" i="21"/>
  <c r="H10" i="21"/>
  <c r="I9" i="21"/>
  <c r="H9" i="21"/>
  <c r="I8" i="21"/>
  <c r="H8" i="21"/>
  <c r="I7" i="21"/>
  <c r="H7" i="21"/>
  <c r="I6" i="21"/>
  <c r="H6" i="21"/>
  <c r="I5" i="21"/>
  <c r="H5" i="21"/>
  <c r="I4" i="21" l="1"/>
  <c r="H4" i="21"/>
  <c r="H4" i="22"/>
  <c r="E10" i="10" l="1"/>
  <c r="B30" i="10"/>
  <c r="D16" i="3" l="1"/>
  <c r="G18" i="3"/>
  <c r="E7" i="3" l="1"/>
  <c r="F7" i="3"/>
  <c r="F6" i="3"/>
  <c r="E6" i="3"/>
  <c r="E10" i="3"/>
  <c r="F10" i="3"/>
  <c r="G15" i="3"/>
  <c r="E5" i="3" l="1"/>
  <c r="F16" i="3"/>
  <c r="G16" i="3" s="1"/>
  <c r="C29" i="3" l="1"/>
  <c r="D29" i="3"/>
  <c r="G23" i="3" l="1"/>
  <c r="G14" i="3"/>
  <c r="G8" i="3"/>
  <c r="F5" i="3"/>
  <c r="F4" i="3" s="1"/>
  <c r="F29" i="3" s="1"/>
  <c r="G10" i="3"/>
  <c r="G12" i="3"/>
  <c r="G6" i="3"/>
  <c r="G9" i="3"/>
  <c r="G11" i="3"/>
  <c r="G13" i="3"/>
  <c r="G7" i="3"/>
  <c r="E4" i="3" l="1"/>
  <c r="E29" i="3" s="1"/>
  <c r="G5" i="3"/>
  <c r="I4" i="3" l="1"/>
  <c r="E5" i="10" s="1"/>
  <c r="G4" i="3"/>
  <c r="G29" i="3" s="1"/>
  <c r="C21" i="10" l="1"/>
  <c r="C23" i="10" l="1"/>
  <c r="C24" i="10" s="1"/>
  <c r="C26" i="10" s="1"/>
  <c r="C27" i="10" s="1"/>
  <c r="C30" i="10" s="1"/>
  <c r="C31" i="10" s="1"/>
  <c r="C22" i="10"/>
  <c r="C32" i="10" l="1"/>
  <c r="C33" i="10" s="1"/>
  <c r="E36" i="10" l="1"/>
  <c r="E37" i="10"/>
  <c r="F36" i="10"/>
  <c r="D36" i="10"/>
  <c r="F37" i="10"/>
  <c r="D37" i="10"/>
</calcChain>
</file>

<file path=xl/sharedStrings.xml><?xml version="1.0" encoding="utf-8"?>
<sst xmlns="http://schemas.openxmlformats.org/spreadsheetml/2006/main" count="1749" uniqueCount="538">
  <si>
    <t>bitte wählen</t>
  </si>
  <si>
    <t>Umsatzerlöse</t>
  </si>
  <si>
    <t>1.1</t>
  </si>
  <si>
    <t>Umsatzerlöse aus Netzentgelten Gas</t>
  </si>
  <si>
    <t>1.1.1</t>
  </si>
  <si>
    <t>1.1.2</t>
  </si>
  <si>
    <t>1.1.4</t>
  </si>
  <si>
    <t>1.1.5</t>
  </si>
  <si>
    <t>1.1.6</t>
  </si>
  <si>
    <t>1.1.7</t>
  </si>
  <si>
    <t>1.1.8</t>
  </si>
  <si>
    <t>1.1.9</t>
  </si>
  <si>
    <t>1.1.10</t>
  </si>
  <si>
    <t>Konzessionsabgaben</t>
  </si>
  <si>
    <t>1.2</t>
  </si>
  <si>
    <t>1.2.1</t>
  </si>
  <si>
    <t>Erlöse aus der Auflösung von Ertragszuschüssen</t>
  </si>
  <si>
    <t>Andere aktivierte Eigenleistungen</t>
  </si>
  <si>
    <t>Sonstige betriebliche Erträge</t>
  </si>
  <si>
    <t>Materialaufwand</t>
  </si>
  <si>
    <t>Personalaufwand</t>
  </si>
  <si>
    <t>Abschreibungen auf immaterielle Vermögensgegenstände des Anlagevermögens und Sachanlagen</t>
  </si>
  <si>
    <t>Sonstige betriebliche Aufwendungen</t>
  </si>
  <si>
    <t>Finanzergebnis</t>
  </si>
  <si>
    <t>Steuern</t>
  </si>
  <si>
    <t>Jahresüberschuss/Jahresfehlbetrag</t>
  </si>
  <si>
    <t>Betrag</t>
  </si>
  <si>
    <t>Erläuterung</t>
  </si>
  <si>
    <t>Entgeltermittlung:</t>
  </si>
  <si>
    <t>Mitteilung  für das Kalenderjahr:</t>
  </si>
  <si>
    <t>Messstellenbetrieb</t>
  </si>
  <si>
    <t>Messung</t>
  </si>
  <si>
    <t>Stammdaten der vorgelagerten Netze</t>
  </si>
  <si>
    <t>Firma des Gasnetzbetreibers</t>
  </si>
  <si>
    <t>Ausspeisepunkt (verbal)</t>
  </si>
  <si>
    <t>ETSO/EIC-Code</t>
  </si>
  <si>
    <t>Preiskomponente</t>
  </si>
  <si>
    <t>Mengenkomponente</t>
  </si>
  <si>
    <t>Ausspeiseentgelte</t>
  </si>
  <si>
    <t>Produktart/
nicht kontrahierte LFZ</t>
  </si>
  <si>
    <t>Anzahl
der Lose</t>
  </si>
  <si>
    <t>Kosten/Erlöse</t>
  </si>
  <si>
    <t>Kosten - bzw. Erlösart</t>
  </si>
  <si>
    <t>Menge</t>
  </si>
  <si>
    <t>Einheit</t>
  </si>
  <si>
    <t>Preis</t>
  </si>
  <si>
    <t>Summe</t>
  </si>
  <si>
    <t>Sonstiges</t>
  </si>
  <si>
    <t>Hinzurechnung/
Kürzung</t>
  </si>
  <si>
    <t>Position in der GuV</t>
  </si>
  <si>
    <t>Kosten</t>
  </si>
  <si>
    <t>Erlöse</t>
  </si>
  <si>
    <t>Gesamtpreis</t>
  </si>
  <si>
    <t>Hinzurechnungen und Kürzungen für die Ermittlung der erzielbaren Erlöse</t>
  </si>
  <si>
    <t>Unterbrechbare und unterjährige Verträge</t>
  </si>
  <si>
    <t>Vertragsstrafen</t>
  </si>
  <si>
    <t>Antrag auf Auflösung des Regulierungskontos</t>
  </si>
  <si>
    <t>Bestimmung des Regulierungskontosaldos</t>
  </si>
  <si>
    <t>Saldo der Einzeldifferenzen des Jahres</t>
  </si>
  <si>
    <t>Endbestand</t>
  </si>
  <si>
    <t>Mittelwert aus Anfangs- und Endbestand</t>
  </si>
  <si>
    <t>Zinssatz gemäß § 5 Abs. 2 ARegV</t>
  </si>
  <si>
    <t>Verzinsung des Saldos</t>
  </si>
  <si>
    <t>Gesamtsaldo nach Verzinsung</t>
  </si>
  <si>
    <t>Bestimmung der Annuität</t>
  </si>
  <si>
    <t>Barwert (zu verteilender Betrag)</t>
  </si>
  <si>
    <t>Verteilung</t>
  </si>
  <si>
    <r>
      <t>Anpassungsbetrag S</t>
    </r>
    <r>
      <rPr>
        <b/>
        <vertAlign val="subscript"/>
        <sz val="12"/>
        <rFont val="Calibri"/>
        <family val="2"/>
        <scheme val="minor"/>
      </rPr>
      <t>t</t>
    </r>
  </si>
  <si>
    <t>Bestimmung der Jahresdifferenz</t>
  </si>
  <si>
    <t>Erlösobergrenze gemäß § 4 ARegV</t>
  </si>
  <si>
    <t>nach § 4 ARegV zulässige Erlöse</t>
  </si>
  <si>
    <t>erzielbare Erlöse</t>
  </si>
  <si>
    <t>tatsächlich entstandene Kosten</t>
  </si>
  <si>
    <t>in EOG enthaltene Ansätze</t>
  </si>
  <si>
    <t>Volatile Kostenanteile gemäß §11 Abs. 5 ARegV</t>
  </si>
  <si>
    <t>bei effizienter Leistungserbringung entstehende Kostenveränderung</t>
  </si>
  <si>
    <t>Jahressaldo der Einzeldifferenzen</t>
  </si>
  <si>
    <t>Zugänge</t>
  </si>
  <si>
    <t>Baukostenzuschüsse/ Netzanschlusskostenbeiträge</t>
  </si>
  <si>
    <t>I. Angaben zum Netzbetreiber</t>
  </si>
  <si>
    <t>Bilanzstichtag</t>
  </si>
  <si>
    <t>Geschäftsjahr</t>
  </si>
  <si>
    <t>II. Informationen über Netzeigentümer/Verpächter</t>
  </si>
  <si>
    <t>NetzId</t>
  </si>
  <si>
    <t>Firma des Verpächters</t>
  </si>
  <si>
    <t>1.a Werden für diese Netzaufnahmen Beträge geltend gemacht, die ursprünglich nicht beim Antragsteller angefallen sind?</t>
  </si>
  <si>
    <t>Position</t>
  </si>
  <si>
    <t>I.</t>
  </si>
  <si>
    <t>kalkulatorische Abschreibungen</t>
  </si>
  <si>
    <t>der BKZ/NAKB</t>
  </si>
  <si>
    <t>kalkulatorische Verzinsungsbasis</t>
  </si>
  <si>
    <t>II.</t>
  </si>
  <si>
    <t>kalkulatorische Verzinsung</t>
  </si>
  <si>
    <t>III.</t>
  </si>
  <si>
    <t>kalkulatorische Gewerbesteuer</t>
  </si>
  <si>
    <t>Angaben zur Anlage/Anlagengruppe</t>
  </si>
  <si>
    <t>Angaben zu den Nutzungsdauern</t>
  </si>
  <si>
    <t>Zu berücksichtigende Werte</t>
  </si>
  <si>
    <t>Restwerte zum 31.12.</t>
  </si>
  <si>
    <t>Anlagengruppe</t>
  </si>
  <si>
    <t>Anschaffungs-jahr</t>
  </si>
  <si>
    <t>Abgänge auf Grund von Netzüber-gängen nach § 26 II ARegV nach dem Basisjahr</t>
  </si>
  <si>
    <t>Zugänge, soweit sie nicht Netzübergänge betreffen</t>
  </si>
  <si>
    <t>Abgänge, soweit sie nicht Netzübergänge betreffen</t>
  </si>
  <si>
    <t>Hinzurechnungen</t>
  </si>
  <si>
    <t>Kürzungen</t>
  </si>
  <si>
    <t>davon genehmigte Investitions-maßnahmen</t>
  </si>
  <si>
    <t xml:space="preserve">davon in Kostenwälzung Biogas berücksichtigt
</t>
  </si>
  <si>
    <t>Zugangsjahr</t>
  </si>
  <si>
    <t>Zugänge im Zugangsjahr</t>
  </si>
  <si>
    <t>Zugänge auf Grund von Netzübergängen gemäß § 26 II ARegV</t>
  </si>
  <si>
    <t>Abgänge auf Grund von Netzübergängen nach § 26 II ARegV</t>
  </si>
  <si>
    <t>Zugänge auf Grund von Netzübergängen gemäß § 26 I ARegV</t>
  </si>
  <si>
    <t>Vermögensgegenstand</t>
  </si>
  <si>
    <t>Nutzungsdauer (handelsrechtlich)</t>
  </si>
  <si>
    <t>Gesamtunternehmen</t>
  </si>
  <si>
    <t>AK/HK zum 01.01.</t>
  </si>
  <si>
    <t>Abgänge</t>
  </si>
  <si>
    <t>Um-
buchungen</t>
  </si>
  <si>
    <t>AK/HK zum 31.12.</t>
  </si>
  <si>
    <t>kumulierte Abschreibungen zum 01.01.</t>
  </si>
  <si>
    <t>Umbuchungen</t>
  </si>
  <si>
    <t>Wertminder-ungen</t>
  </si>
  <si>
    <t>Zuschreibungen</t>
  </si>
  <si>
    <t>kumulierte Abschreibungen zum 31.12.</t>
  </si>
  <si>
    <t>Restwert zum 01.01.</t>
  </si>
  <si>
    <t>Restwert zum 31.12.</t>
  </si>
  <si>
    <t>A.</t>
  </si>
  <si>
    <t>Anlagevermögen</t>
  </si>
  <si>
    <t>Immaterielle Vermögensgegenstände</t>
  </si>
  <si>
    <t>1.</t>
  </si>
  <si>
    <t>Konzessionen, gewerbliche Schutzrechte und ähnliche Rechte und Werte sowie Lizenzen an solchen Rechten und Werten</t>
  </si>
  <si>
    <t>2.</t>
  </si>
  <si>
    <t>Geschäfts- oder Firmenwert</t>
  </si>
  <si>
    <t>3.</t>
  </si>
  <si>
    <t>geleistete Anzahlungen</t>
  </si>
  <si>
    <t>Sachanlagen</t>
  </si>
  <si>
    <t>Grundstücke, grundstücksgleiche Rechte und Bauten einschließlich der Bauten auf fremden Grundstücken</t>
  </si>
  <si>
    <t>technische Anlagen und Maschinen</t>
  </si>
  <si>
    <t>andere Anlagen, Betriebs- und Geschäftsausstattung</t>
  </si>
  <si>
    <t>4.</t>
  </si>
  <si>
    <t>geleistete Anzahlungen und Anlagen im Bau</t>
  </si>
  <si>
    <t>Finanzanlagen</t>
  </si>
  <si>
    <t>Anteile an verbundenen Unternehmen</t>
  </si>
  <si>
    <t>Ausleihungen an verbundene Unternehmen</t>
  </si>
  <si>
    <t>Beteiligungen</t>
  </si>
  <si>
    <t>Ausleihungen an Unternehmen, mit denen ein Beteiligungsverhältnis besteht</t>
  </si>
  <si>
    <t>5.</t>
  </si>
  <si>
    <t>Wertpapiere des Anlagevermögens</t>
  </si>
  <si>
    <t>6.</t>
  </si>
  <si>
    <t>sonstige Ausleihungen</t>
  </si>
  <si>
    <t>davon außerordentliche Abschreibungen</t>
  </si>
  <si>
    <t>Anlagengruppen</t>
  </si>
  <si>
    <t>Unterer Rand</t>
  </si>
  <si>
    <t>Oberer Rand</t>
  </si>
  <si>
    <t>Jahre</t>
  </si>
  <si>
    <t>WAV-Positionen</t>
  </si>
  <si>
    <t>EK-Zins</t>
  </si>
  <si>
    <t>Investitionsjahre</t>
  </si>
  <si>
    <t>Zeitreihe_1</t>
  </si>
  <si>
    <t>Zeitreihe_2</t>
  </si>
  <si>
    <t>Grundstücksanlagen, Bauten für Transportwesen</t>
  </si>
  <si>
    <t>Selbst geschaffene gewerbliche Schutzrechte und ähnliche Rechte und Werte</t>
  </si>
  <si>
    <t>nach § 7 Abs. 6 NEV</t>
  </si>
  <si>
    <t>Betriebsgebäude</t>
  </si>
  <si>
    <t>entgeltlich erworbene Konzessionen, gewerbliche Schutzrechte und ähnliche Rechte und Werte sowie Lizenzen an solchen Rechten und Werten</t>
  </si>
  <si>
    <t>nach § 7 Abs. 7 NEV</t>
  </si>
  <si>
    <t>Verwaltungsgebäude</t>
  </si>
  <si>
    <t>gewichtet</t>
  </si>
  <si>
    <t>Gleisanlagen, Eisenbahnwagen</t>
  </si>
  <si>
    <t>geleistete Anzahlungen auf immaterielle Vermögensgegenstände</t>
  </si>
  <si>
    <t>Geschäftsausstattung (ohne EDV, Werkzeuge/Geräte); Vermittlungseinrichtungen</t>
  </si>
  <si>
    <t>Werkzeuge/Geräte</t>
  </si>
  <si>
    <t>geleistete Anzahlungen und Anlagen im Bau des Sachanlagevermögens</t>
  </si>
  <si>
    <t>Lagereinrichtung</t>
  </si>
  <si>
    <t>Hardware</t>
  </si>
  <si>
    <t>Software</t>
  </si>
  <si>
    <t>Leichtfahrzeuge</t>
  </si>
  <si>
    <t>Schwerfahrzeuge</t>
  </si>
  <si>
    <t>Gasbehälter</t>
  </si>
  <si>
    <t>Erdgasverdichtung</t>
  </si>
  <si>
    <t>Gasreinigungsanlagen</t>
  </si>
  <si>
    <t>Piping und Armaturen</t>
  </si>
  <si>
    <t>Gasmessanlagen</t>
  </si>
  <si>
    <t>Sicherheitseinrichtungen (Erdgasverdichteranlagen)</t>
  </si>
  <si>
    <t>Leit- und Energietechnik (Erdgasverdichteranlagen)</t>
  </si>
  <si>
    <t>Nebenanlagen (Erdgasverdichteranlagen)</t>
  </si>
  <si>
    <t>Verkehrswege</t>
  </si>
  <si>
    <t>Rohrleitungen/HAL Stahl PE ummantelt &lt;= 16 bar</t>
  </si>
  <si>
    <t>Rohrleitungen/HAL Stahl PE ummantelt &gt; 16 bar</t>
  </si>
  <si>
    <t>Rohrleitungen/HAL Stahl kathodisch geschützt &lt;= 16 bar</t>
  </si>
  <si>
    <t>Rohrleitungen/HAL Stahl kathodisch geschützt &gt; 16 bar</t>
  </si>
  <si>
    <t>Rohrleitungen/HAL Stahl bituminiert &lt;= 16 bar</t>
  </si>
  <si>
    <t>Rohrleitungen/HAL Stahl bituminiert &gt; 16 bar</t>
  </si>
  <si>
    <t>Rohrleitungen/HAL Grauguss (&gt; DN 150)</t>
  </si>
  <si>
    <t>Rohrleitungen/HAL Duktiler Guss</t>
  </si>
  <si>
    <t>Rohrleitungen/HAL Polyethylen (PE-HD)</t>
  </si>
  <si>
    <t>Rohrleitungen/HAL Polyvinylchlorid (PVC)</t>
  </si>
  <si>
    <t>Armaturen/Armaturenstationen</t>
  </si>
  <si>
    <t>Molchschleusen</t>
  </si>
  <si>
    <t>Sicherheitseinrichtungen (Rohrleitungen/HAL)</t>
  </si>
  <si>
    <t>Gaszähler der Verteilung</t>
  </si>
  <si>
    <t>Hausdruckregler/Zählerregler</t>
  </si>
  <si>
    <t>Messeinrichtungen</t>
  </si>
  <si>
    <t>Regeleinrichtungen</t>
  </si>
  <si>
    <t>Sicherheitseinrichtungen (Mess-, Regel- und Zähleranlagen)</t>
  </si>
  <si>
    <t>Leit- und Energietechnik (Mess-, Regel- und Zähleranlagen)</t>
  </si>
  <si>
    <t>Verdichter in Gasmischanlagen</t>
  </si>
  <si>
    <t>Nebenanlagen (Mess-, Regel- und Zähleranlagen)</t>
  </si>
  <si>
    <t>Gebäude (Mess-, Regel- und Zähleranlagen)</t>
  </si>
  <si>
    <t>Fernwirkanlagen</t>
  </si>
  <si>
    <t>Kapitalkostenaufschlag nach §10a ARegV</t>
  </si>
  <si>
    <t>Kalenderjahr</t>
  </si>
  <si>
    <t>Lösgröße</t>
  </si>
  <si>
    <t>Art der Lastflusszusage</t>
  </si>
  <si>
    <t>Menge der gezogenen Arbeit</t>
  </si>
  <si>
    <t>Arbeitspreis</t>
  </si>
  <si>
    <t>Leistungpreis</t>
  </si>
  <si>
    <t>kWh/h</t>
  </si>
  <si>
    <t>kWh</t>
  </si>
  <si>
    <t>€/kWh</t>
  </si>
  <si>
    <t>€/kWh/h</t>
  </si>
  <si>
    <t>korrigierte Tätigkeit Gasverteilung/ Gasfernleitung</t>
  </si>
  <si>
    <t>Erzielbare Erlöse 
nach §5 Abs. 1 ARegV</t>
  </si>
  <si>
    <t>3. Sind die Umsatzerlöse aus Netzentgelten aufgrund von Rückstellungssachverhalten korrigiert worden?</t>
  </si>
  <si>
    <t>davon Gasverteilung/
Gasfernleitung</t>
  </si>
  <si>
    <t>1.1.3</t>
  </si>
  <si>
    <t>Erhöhung oder Verminderung des Bestandes an fertigen und unfertigen Erzeugnissen</t>
  </si>
  <si>
    <t>2</t>
  </si>
  <si>
    <t>3</t>
  </si>
  <si>
    <t>4</t>
  </si>
  <si>
    <t>5</t>
  </si>
  <si>
    <t>6</t>
  </si>
  <si>
    <t>7</t>
  </si>
  <si>
    <t>8</t>
  </si>
  <si>
    <t>9</t>
  </si>
  <si>
    <t>10</t>
  </si>
  <si>
    <t>Periodenfremde Erlöse (bitte näher erläutern)</t>
  </si>
  <si>
    <t>Mehr- und Mindermegen</t>
  </si>
  <si>
    <t>Umsatzerlöse aus DL (bitte näher erläutern)</t>
  </si>
  <si>
    <t>Umsatzerlöse aus DL für die die Kosten im Ausgangsniveau berücksichtigt wurden (bitte näher erläutern)</t>
  </si>
  <si>
    <t>sonstige Erlöse (bitte näher erläutern)</t>
  </si>
  <si>
    <t>Zuführung Rückstellung</t>
  </si>
  <si>
    <t>Auflösung Rückstellung</t>
  </si>
  <si>
    <t>Inanspruchnahme Rückstellung</t>
  </si>
  <si>
    <t>Kürzung</t>
  </si>
  <si>
    <t>Buchungstext</t>
  </si>
  <si>
    <t>Umsatzerlöse, die nicht auf Netzentgelte entfallen</t>
  </si>
  <si>
    <t>1. Erläuterung der Erlös- und Ertragspositionen</t>
  </si>
  <si>
    <t>Ausfüllhilfe</t>
  </si>
  <si>
    <t>Tabellenblatt A1_GuV</t>
  </si>
  <si>
    <t>Tabellenblatt C1_Treibenergie</t>
  </si>
  <si>
    <t>Tabellenblatt C2_Lastflusszusagen_KOLA</t>
  </si>
  <si>
    <t>Tabellenblatt A1a_Detailabfrage_GuV</t>
  </si>
  <si>
    <t>Vorschlag Vorgänge</t>
  </si>
  <si>
    <t>1.1 Umsatzerlöse aus Netzentgelten Gas</t>
  </si>
  <si>
    <t>1.1.3 Messung</t>
  </si>
  <si>
    <t>3. Hinzurechnungen und Kürzungen ausgehend vom Tätigkeitsabschluss</t>
  </si>
  <si>
    <t>Marktraumumstellung</t>
  </si>
  <si>
    <t>1 Umsatzerlöse</t>
  </si>
  <si>
    <t>1.1.4 Messstellenbetrieb</t>
  </si>
  <si>
    <t>1.1.6 Vertragsstrafen</t>
  </si>
  <si>
    <t>1.1.8 Unterbrechbare und unterjährige Verträge</t>
  </si>
  <si>
    <t>1.1.9 Weitere Erlöse aus Netzentgelten</t>
  </si>
  <si>
    <t>1.1.10 Konzessionsabgaben</t>
  </si>
  <si>
    <t>1.2 Umsatzerlöse, die nicht auf Netzentgelte entfallen</t>
  </si>
  <si>
    <t>1.2.1 Erlöse aus der Auflösung von Ertragszuschüssen</t>
  </si>
  <si>
    <t>2 Erhöhung oder Verminderung des Bestandes an fertigen und unfertigen Erzeugnissen</t>
  </si>
  <si>
    <t>3 Andere aktivierte Eigenleistungen</t>
  </si>
  <si>
    <t>4 Sonstige betriebliche Erträge</t>
  </si>
  <si>
    <t>5 Materialaufwand</t>
  </si>
  <si>
    <t>7 Personalaufwand</t>
  </si>
  <si>
    <t>8 Abschreibungen auf immaterielle Vermögensgegenstände des Anlagevermögens und Sachanlagen</t>
  </si>
  <si>
    <t>9 Sonstige betriebliche Aufwendungen</t>
  </si>
  <si>
    <t>10 Finanzergebnis</t>
  </si>
  <si>
    <t xml:space="preserve">GuV Positionen </t>
  </si>
  <si>
    <t xml:space="preserve">    Vorgang</t>
  </si>
  <si>
    <t>Sonstige Erlöse</t>
  </si>
  <si>
    <t>11</t>
  </si>
  <si>
    <t>12</t>
  </si>
  <si>
    <t xml:space="preserve">Pos. </t>
  </si>
  <si>
    <t>Kosten in €</t>
  </si>
  <si>
    <t>Anzahl Messtellen</t>
  </si>
  <si>
    <t>Umsatzerlöse aus Biogas</t>
  </si>
  <si>
    <r>
      <t xml:space="preserve">Wenn </t>
    </r>
    <r>
      <rPr>
        <b/>
        <u/>
        <sz val="11"/>
        <color theme="5" tint="-0.249977111117893"/>
        <rFont val="Calibri"/>
        <family val="2"/>
        <scheme val="minor"/>
      </rPr>
      <t>Nein</t>
    </r>
    <r>
      <rPr>
        <sz val="11"/>
        <color theme="5" tint="-0.249977111117893"/>
        <rFont val="Calibri"/>
        <family val="2"/>
        <scheme val="minor"/>
      </rPr>
      <t xml:space="preserve"> führen Sie bitte nähere Erläuterungen im Tabellenblatt A1a Detailabfrage_GuV Abschnitt 1. auf.</t>
    </r>
  </si>
  <si>
    <r>
      <t xml:space="preserve">Wenn </t>
    </r>
    <r>
      <rPr>
        <b/>
        <u/>
        <sz val="11"/>
        <color theme="5" tint="-0.249977111117893"/>
        <rFont val="Calibri"/>
        <family val="2"/>
        <scheme val="minor"/>
      </rPr>
      <t>Ja</t>
    </r>
    <r>
      <rPr>
        <sz val="11"/>
        <color theme="5" tint="-0.249977111117893"/>
        <rFont val="Calibri"/>
        <family val="2"/>
        <scheme val="minor"/>
      </rPr>
      <t xml:space="preserve"> dann geben Sie dies bitte im Tabellenblatt A1a_Detailabfrage GuV unter</t>
    </r>
    <r>
      <rPr>
        <b/>
        <sz val="11"/>
        <color theme="5" tint="-0.249977111117893"/>
        <rFont val="Calibri"/>
        <family val="2"/>
        <scheme val="minor"/>
      </rPr>
      <t xml:space="preserve"> </t>
    </r>
    <r>
      <rPr>
        <sz val="11"/>
        <color theme="5" tint="-0.249977111117893"/>
        <rFont val="Calibri"/>
        <family val="2"/>
        <scheme val="minor"/>
      </rPr>
      <t>Hinzurechnungen</t>
    </r>
    <r>
      <rPr>
        <b/>
        <sz val="11"/>
        <color theme="5" tint="-0.249977111117893"/>
        <rFont val="Calibri"/>
        <family val="2"/>
        <scheme val="minor"/>
      </rPr>
      <t xml:space="preserve"> </t>
    </r>
    <r>
      <rPr>
        <sz val="11"/>
        <color theme="5" tint="-0.249977111117893"/>
        <rFont val="Calibri"/>
        <family val="2"/>
        <scheme val="minor"/>
      </rPr>
      <t>und Kürzungen</t>
    </r>
    <r>
      <rPr>
        <b/>
        <sz val="11"/>
        <color theme="5" tint="-0.249977111117893"/>
        <rFont val="Calibri"/>
        <family val="2"/>
        <scheme val="minor"/>
      </rPr>
      <t xml:space="preserve"> </t>
    </r>
    <r>
      <rPr>
        <sz val="11"/>
        <color theme="5" tint="-0.249977111117893"/>
        <rFont val="Calibri"/>
        <family val="2"/>
        <scheme val="minor"/>
      </rPr>
      <t>genau an</t>
    </r>
  </si>
  <si>
    <t xml:space="preserve">bitte wählen </t>
  </si>
  <si>
    <r>
      <t xml:space="preserve">Wenn </t>
    </r>
    <r>
      <rPr>
        <b/>
        <u/>
        <sz val="11"/>
        <color theme="5" tint="-0.249977111117893"/>
        <rFont val="Calibri"/>
        <family val="2"/>
        <scheme val="minor"/>
      </rPr>
      <t>Nein</t>
    </r>
    <r>
      <rPr>
        <sz val="11"/>
        <color theme="5" tint="-0.249977111117893"/>
        <rFont val="Calibri"/>
        <family val="2"/>
        <scheme val="minor"/>
      </rPr>
      <t xml:space="preserve"> geben Sie bitte im Tabellenblatt A1a_Detailabfrage_GuV Abschnitt 2. an in welcher Höhe periodenfremde Umsatzerlöse aus Netzentgelten angefallen und in welchen Positionen diese enthalten sind.</t>
    </r>
  </si>
  <si>
    <t>Art</t>
  </si>
  <si>
    <t>Seitenzahlungen von anderen FNB (Biogas)</t>
  </si>
  <si>
    <t>Seitenzahlungen von anderen FNB (Marktraumumstellung)</t>
  </si>
  <si>
    <t>Erforderliche Inanspruchnahme vorgelagerter Netzebenen 
gemäß §11 Abs. 2 Satz 1 Nr. 4 ARegV</t>
  </si>
  <si>
    <t>Verfahren</t>
  </si>
  <si>
    <t>Regelverfahren</t>
  </si>
  <si>
    <t>Vereinfachtes Verfahren</t>
  </si>
  <si>
    <t>Fernleitungsnetzbetreiber</t>
  </si>
  <si>
    <t>Verteilernetzbetreiber</t>
  </si>
  <si>
    <t>Tabellenblatt A_Stammdaten</t>
  </si>
  <si>
    <t>Tabellenblatt B_Messstellenbetrieb</t>
  </si>
  <si>
    <t>Tabellenblatt A1b_vorgel_Netzkosten</t>
  </si>
  <si>
    <t xml:space="preserve">Detaillierte Beschreibung der aus Sicht des Netzbetreibers notwendigen Korrekturen 
der GuV für die Ermittlung der nach § 5 Abs. 1 S. 1 ARegV erzielbaren Erlöse  </t>
  </si>
  <si>
    <t>Bezeichnung</t>
  </si>
  <si>
    <t>Überleitung der erzielbaren Erlöse von der handelsrechtlichen Gewinn- und Verlustrechnung</t>
  </si>
  <si>
    <t>Ermittlung der Differenz gemäß § 5 Abs. 1 S. 3 ARegV</t>
  </si>
  <si>
    <t xml:space="preserve">Kosten für die Beschaffung von Treibenergie als volatile Kostenanteile im Sinne des § 11 Abs. 5 ARegV (ohne Energiesteuern) </t>
  </si>
  <si>
    <t>Kosten für Lastflusszusagen als volatile Kostenanteile im Sinne des § 11 Abs. 5 ARegV - Festlegung KOLA (BK9-14/606)</t>
  </si>
  <si>
    <t>bei effizienter Leistungserbringung entstehende Kostenveränderung des Messtellenbetrieb</t>
  </si>
  <si>
    <t>Messtellenbetrieb, zu dem auch die Messung gehört</t>
  </si>
  <si>
    <t>Kategorisierung der Tabellenblätter</t>
  </si>
  <si>
    <t>Von allen Netzbetreibern auszufüllen</t>
  </si>
  <si>
    <t>Von allen Netzbetreibern auszufüllen, sofern zutreffende Sachverhalte vorliegen</t>
  </si>
  <si>
    <t>Von allen Netzbetreibern auszufüllen, die einen Antrag auf Kapitalkostenaufschlag gestellt haben</t>
  </si>
  <si>
    <t>Von allen Netzbetreibern auszufüllen, die BKZ oder NAKB vereinnahmt haben oder einen Antrag auf Kapitalkostenaufschlag gestellt haben (näheres dazu weiter unten)</t>
  </si>
  <si>
    <t>Zusätzlich von den Fernleitungsnetzbetreibern i. S. d. § 3 Nr. 5 EnWG auszufüllen</t>
  </si>
  <si>
    <r>
      <t>Kosten für die Beschaffung von Treibenergie gelten gemäß § 11 Abs. 5 S. 1 ARegV als volatile Kosten. Für den Abgleich zwischen den Ist-Kosten des zu meldenden Kalenderjahres  und den in der Anpassung der kalenderjährlichen Erlösobergrenze enthaltenen Planansätzen tragen Sie in die Spalten A bis G das Preis- und Mengengerüst für die Beschaffung von Treibenergie im Kalenderjahr für das der Erhebungsbogen eingereicht wird ein. Geben Sie hier auch an, ob es ggf. kostenmindernde Erlöspositionen (z. B. Verkauf von Co</t>
    </r>
    <r>
      <rPr>
        <vertAlign val="subscript"/>
        <sz val="10.5"/>
        <rFont val="Calibri"/>
        <family val="2"/>
        <scheme val="minor"/>
      </rPr>
      <t>2</t>
    </r>
    <r>
      <rPr>
        <sz val="10.5"/>
        <rFont val="Calibri"/>
        <family val="2"/>
        <scheme val="minor"/>
      </rPr>
      <t xml:space="preserve">-Zertifikaten, Rückstellungen) gibt. 
Bitte beachten Sie, dass es sich bei Energiesteuern </t>
    </r>
    <r>
      <rPr>
        <u/>
        <sz val="10.5"/>
        <rFont val="Calibri"/>
        <family val="2"/>
        <scheme val="minor"/>
      </rPr>
      <t>nicht</t>
    </r>
    <r>
      <rPr>
        <sz val="10.5"/>
        <rFont val="Calibri"/>
        <family val="2"/>
        <scheme val="minor"/>
      </rPr>
      <t xml:space="preserve"> um volatile Kosten handelt.</t>
    </r>
  </si>
  <si>
    <t>Gemäß dem KOLA-Beschluss BK9-14/606 gelten Kosten für die Beschaffung von Lastflusszusagen als volatile Kosten i.S.d. § 11 Abs. 5 ARegV. Für den Abgleich zwischen den Ist-Kosten des zu meldenden Kalenderjahres  und den in der Anpassung der kalenderjährlichen Erlösobergrenze enthaltenen Planansätzen tragen Sie in die Spalten A bis G das Preis- und Mengengerüst für die Beschaffung von LFZ im Kalenderjahr für das der Erhebungsbogen eingereicht wird ein.  Bitte beachten Sie, dass nur LFZ als volatile Kosten behandelt werden können, soweit die Beschaffung nach den "Vorgaben für die Beschaffung von Lastflusszusagen" (Anlage des Beschlusses) erfolgt ist.
Dieses Tabellenblatt ist nur für Betreiber von Fernleitungsnetzen i.S.d § 3 Nr. 5 EnWG relevant.</t>
  </si>
  <si>
    <t>Die Eingaben sind wie folgt vorzunehmen:
-  Spalte A: Auswahl der zu korrigierenden Position der GuV
-  Spalte B: Angabe Korrekturbetrag 
-  Spalte C: Auswahl Hinzurechnung oder Kürzung
-  Spalte D: Bei Umbuchungen ist immer das Gegenkonto anzugeben
-  Spalte E: Buchungstext ist auszuwählen 
-  Spalte F: Vorgang muss näher erläutert werden 
Der Buchungstext wird von der BNetzA  aufgrund der Erfahrungen der Regulierungskontoprüfungen der Vergangheit vorgeschlagen. Sollte sich der Sachverhalt hier nicht finden, ist der Buchungstext „Sonstiges (bitte erläutern)“  auszuwählen. Zu beachten ist, dass nur die Vorgänge zwingend ausführlich zu erläutern sind, wo der Hinweis "(bitte erläutern)" vorhanden ist. Bitte beachten Sie, dass die Saldierung von Einzelpositionen unzulässig ist. 
Betreiber von Fernleitungsnetzen erfassen unter den Kürzungen bitte auch die Erlöse aus der Biogasumlage, der Marktraumumstellungsumlage und sofern enthalten die Seitenzahlungen von anderen Fernleitungsnetzbetreibern, da die Differenzen aus diesen Umlagen nicht mehr im Regulierungskonto sondern im Umlagemechanismus berücksichtigt werden (siehe dazu die Regent-Festlegungen BK9-18/610-NCG und BK9-18/611-GP).</t>
  </si>
  <si>
    <t>Gegenposition GuV bei Umgliederung</t>
  </si>
  <si>
    <t>Version</t>
  </si>
  <si>
    <t>Tabellenblatt</t>
  </si>
  <si>
    <t>Zellbereich</t>
  </si>
  <si>
    <t>Beschreibung</t>
  </si>
  <si>
    <t>alle</t>
  </si>
  <si>
    <t>Release-Version</t>
  </si>
  <si>
    <t>Hinzurechnung</t>
  </si>
  <si>
    <t>1.1.7 Umsatzerlöse gemäß § 3 KAV i.V.m. § 18 GasNEV</t>
  </si>
  <si>
    <t>1.1.9 Weitere Erlöse</t>
  </si>
  <si>
    <t>1.2.2 Sonstige Erlöse</t>
  </si>
  <si>
    <t>6 davon Aufwendungen für die erforderliche Inanspruchnahme vorgelagerter Netzebenen inklusiver aller Umlagen</t>
  </si>
  <si>
    <t>davon Aufwendungen für die erforderliche Inanspruchnahme vorgelagerter Netzebenen inklusiver aller Umlagen</t>
  </si>
  <si>
    <t>11 Steuern</t>
  </si>
  <si>
    <t>12 Jahresüberschuss/Jahresfehlbetrag</t>
  </si>
  <si>
    <t xml:space="preserve">13 keine </t>
  </si>
  <si>
    <t>1.2.2</t>
  </si>
  <si>
    <t>Pos. 1.1 abzgl. 
Pos. 1.1.10</t>
  </si>
  <si>
    <t>NB1</t>
  </si>
  <si>
    <t>Bitte wählen Sie vor Beginn der Befüllung auf dem Tabellenblatt A_Allgemeine Informationen Zelle B11 aus, ob der EHB für FNB oder einen VNB befüllt wird, da in Abhängigkeit davon Auswahlfelder wählbar sind. Netzbetreiber, die einen Kapitalkostenaufschlag nach § 10a ARegV beantragt bzw. genehmigt bekommen haben, tragen in der Tabelle unter II. analog zum Erhebungsbogen für den Kapitalkostenaufschlag die NetzID, den Namen des Netzbetreibers bzw. Verpächters oder Subverpächters sowie den Gewerbesteuerhebesatz des Basisjahres ein, da in Abhängigkeit davon die Berechnungen zum Abgleich des Kapitalkostenaufschlags erfolgen. Die unter III. gestellten Fragen sind nur von Verteilernetzbetreibern, die einen Kapitalkostenaufschlag nach § 10a ARegV beantragt bzw. genehmigt bekommen haben, vollständig zu beantworten. Die dort unter IV. gestellten Fragen zu den erzielbaren Erlösen sind vollständig zu beantworten.</t>
  </si>
  <si>
    <r>
      <t>Manuelle Änderungen des testierten Jahresabschlusses (Sparten-/Tätigkeitsabschlusses) sind im Tabellenblatt A1a_Detailabfrage_GuV vorzunehmen. Es ist wie folgt vorzugehen:
1.</t>
    </r>
    <r>
      <rPr>
        <i/>
        <u/>
        <sz val="10.5"/>
        <rFont val="Calibri"/>
        <family val="2"/>
        <scheme val="minor"/>
      </rPr>
      <t xml:space="preserve"> Erläuterung der Erlös- und Ertragspositionen </t>
    </r>
    <r>
      <rPr>
        <sz val="10.5"/>
        <rFont val="Calibri"/>
        <family val="2"/>
        <scheme val="minor"/>
      </rPr>
      <t xml:space="preserve">
Die Positionen 1.1.9 Weitere Erlöse aus Netzentgelten und 1.2.2 Sonstige Erlöse (ehemals Erlöse aus Nebengeschäften) sind einzeln auszuweisen und näher zu erläutern. Der Buchungstext wird von der BNetzA  aufgrund der Erfahrungen der Regulierungskontoprüfungen der Vergangheit vorgeschlagen. Sollte sich der Sachverhalt hier nicht finden, ist der Buchungstext „Sonstiges (bitte erläutern)“  auszuwählen. Zu beachten ist, dass nur die Vorgänge zwingend ausführlich zu erläutern sind, wo der Hinweis "(bitte erläutern)" vorhanden ist. Bitte beachten Sie, dass die Saldierung von Einzelpositionen unzulässig ist. 
</t>
    </r>
    <r>
      <rPr>
        <i/>
        <u/>
        <sz val="10.5"/>
        <rFont val="Calibri"/>
        <family val="2"/>
        <scheme val="minor"/>
      </rPr>
      <t xml:space="preserve">
2. Periodenfremde Erlöse aus Netzentgelten
</t>
    </r>
    <r>
      <rPr>
        <sz val="10.5"/>
        <rFont val="Calibri"/>
        <family val="2"/>
        <scheme val="minor"/>
      </rPr>
      <t xml:space="preserve">Ausweis der periodenfremden Erlöse der Höhe nach bezogen auf die jeweiligen GuV Positionen, sofern diese </t>
    </r>
    <r>
      <rPr>
        <b/>
        <sz val="10.5"/>
        <rFont val="Calibri"/>
        <family val="2"/>
        <scheme val="minor"/>
      </rPr>
      <t>nicht</t>
    </r>
    <r>
      <rPr>
        <sz val="10.5"/>
        <rFont val="Calibri"/>
        <family val="2"/>
        <scheme val="minor"/>
      </rPr>
      <t xml:space="preserve"> in den Umsatzerlösen aus Netzentgelten bereits enthalten sind . Beachten Sie, dass die Saldierung von Einzelpositionen unzulässig ist. 
3.</t>
    </r>
    <r>
      <rPr>
        <i/>
        <u/>
        <sz val="10.5"/>
        <rFont val="Calibri"/>
        <family val="2"/>
        <scheme val="minor"/>
      </rPr>
      <t xml:space="preserve"> Hinzurechnungen und Kürzungen ausgehend vom Tätigkeitsabschluss</t>
    </r>
    <r>
      <rPr>
        <sz val="10.5"/>
        <rFont val="Calibri"/>
        <family val="2"/>
        <scheme val="minor"/>
      </rPr>
      <t xml:space="preserve">
Manuelle Änderungen im Rahmen einer Hinzurechnung und/oder Kürzung außerhalb des testierten Jahresabschlusses bzw. Tätigkeitsabschlusses sind im Abschnitt 3 des Tabellenblattes einzutragen.  
</t>
    </r>
  </si>
  <si>
    <t>Bitte beachten Sie bei der Angabe von Anlagen im Bau, dass diese immer mit dem ursprünglichen Zugangsjahr anzugeben sind auch wenn es sich im Folgejahr weiterhin um Anlagen im Bau handelt.</t>
  </si>
  <si>
    <t xml:space="preserve">Dieses Tabellenblatt dient dem Plan-Ist-Abgleich der vorgelagerten Netzkosten. Den Planwerten in der Anpassung der Erlösobergrenze gemäß § 4 Abs. 3 ARegV (Erhebungsbogen gemäß § 28 Abs. 1, 3 und 4 ARegV) werden hier die Ist-Preise und Ist-Mengen des zu meldenden Jahres gegenübergestellt. Bitte befüllen Sie dieses Tabellenblatt vollständig. Weitere Spalten können bei Bedarf in den Spalten K bis CY eingeblendet werden. </t>
  </si>
  <si>
    <t>Weitere Erlöse</t>
  </si>
  <si>
    <t>tatsächlich entstandene Erlöse</t>
  </si>
  <si>
    <t xml:space="preserve">Auf diesem Tabellenblatt sind der Anlagenspiegel des Gesamtunternehmens und der Tätigkeit Gasverteilung des Netzbetreibers anzugeben. Sofern Verpächter oder Subverpächter vorhanden sind, sind hier auch die jeweiligen Anlagenspiegel der Tätigkeit Gasverteilung für jeden Verpächter bzw. Subverpächter ab der Spalte AF getrennt anzugeben. Die weiteren Anlagenspiegel können bei Bedarf eingeblendet werden. </t>
  </si>
  <si>
    <t>Umsatzerlöse gemäß § 3 KAV i.V.m. § 18 GasNEV</t>
  </si>
  <si>
    <t>Auf diesem Tabellenblatt ist die handelsrechtliche Gewinn- und Verlustrechnung des Gesamtunternehmens sowie für die Tätigkeit Gasverteilung/Gasfernleitung für die Ermittlung der erzielbaren Erlöse gemäß § 5 Abs. 1 S. 1 ARegV darzustellen. Hierbei sind in Position 1.1.7 Umsatzerlöse gemäß § 3 KAV i.V.m. § 18 GasNEV die tatsächlich vereinnahmten rabattierten Umsatzerlöse aus Netzentgelten bezogen auf den Eigenverbrauch der Gemeinde auszuweisen. Das bedeutet, dass hier ein positiver Betrag einzutragen ist. Sollte sich aus Sicht des Netzbetreibers für die Ermittlung der erzielbaren Erlöse in Abweichung von dem testierten Jahres-/Tätigkeitsabschluss Korrekturbedarf ergeben, ist dieser auf dem Tabellenblatt A1a_Detailabfrage_GuV vorzunehmen. 
Die Spalten G und I weisen die erzielbaren Erlöse nach den manuellen Korrekturen aus.</t>
  </si>
  <si>
    <t>davon Kapitalkosten</t>
  </si>
  <si>
    <t>weitere Hinzurechnungen</t>
  </si>
  <si>
    <t>weitere Kürzungen</t>
  </si>
  <si>
    <t xml:space="preserve">Bei der Darstellung der Anlagen im Bau sind die Hinweise aus der Ausfüllhilfe und das Tabellenblatt "Ausfüllbsp AiB" des Erhebungsbogens zum Kapitalkostenaufschlag nach § 10a ARegV zur Anpassung der Erlösobergrenze aufgrund eines Antrages auf Genehmigung eines Kapitalkostenaufschlags nach § 4 Abs. 4 Nr. 1 i. V. m. § 10a ARegV zu beachten.
</t>
  </si>
  <si>
    <t>Genereller Hinweis:  Sofern in Pachtkonstellationen BKZ/NAKB vom Netzbetreiber erhoben werden, sind diese auch dort entsprechend kalkulatorisch zu berücksichtigen. Die beim Verpächter geltend gemachten BKZ-Beträge sind dem Netzbetreiber zuzuordnen.</t>
  </si>
  <si>
    <t>davon für den Aufbau einer seperaten Wasserstoff-infrastruktur</t>
  </si>
  <si>
    <t xml:space="preserve">Hier sollen die Veränderung der tatsächlich angefallen Kosten in EUR sowie die Veränderungen der Messstellen dargestellt werden. Es ist wie folgt auszuweisen: 
Zellen B4&amp;6: Die IST-Kosten für Messstellenbetrieb und Messung, die im  Ausgangsniveau angesetzt wurden, sind anzugeben. 
Zellen C4&amp;6: Die Anzahl der Messstellen für Messstellenbetrieb und Messung, die im  Ausgangsniveau enthalten waren, sind anzugeben.
Zellen B10&amp;12: Die IST-Kosten für Messstellenbetrieb und Messung des jeweiligen Kalenderjahres sind anzugeben.
Zellen C10&amp;12: Die Anzahl der Messstellen für Messstellenbetrieb und Messung des jeweiligen Kalenderjahres sind anzugeben.                                                                                                                                                                                                                                                                                     In den Zellen B5&amp;7 sowie B11&amp;13 sind ggf. in den geltend gemachten Beträgen enthaltene Kapitalkosten auszuweisen. Sofern keine Kapitalkosten in den geltend gemachten Beträgen enthalten sind, ist dies durch Eintragen einer Null anzuzeigen. </t>
  </si>
  <si>
    <t>Ausspeiseentgelte (§ 18 GasNEV)</t>
  </si>
  <si>
    <t>Produkt</t>
  </si>
  <si>
    <t>Energiekosten für die Stickstoffgewinnung zum Zwecke der Konvertierung von H-Gas nach L-Gas als volatile Kostenanteile i.S.d. § 11 Abs. 5 ARegV ("KOKOS")</t>
  </si>
  <si>
    <t>Kostenart</t>
  </si>
  <si>
    <t>Zusatzinformationen</t>
  </si>
  <si>
    <t>Kosten für verschiedene Aspekte des Erdgastransports als volatile Kostenanteile i.S.d. § 11 Abs. 5 ARegV ("VOLKER")</t>
  </si>
  <si>
    <t>Kostenarten "VOLKER"</t>
  </si>
  <si>
    <t>Kosten für die Beschaffung von Energie zum Zwecke der Vorwärmung von Gas im Zusammenhang mit der Gasdruckregelung</t>
  </si>
  <si>
    <t>Kosten für die Beschaffung und die Wiederaufbereitung von Adsorptionsmittel zum Zwecke der Deodorierung von Gas</t>
  </si>
  <si>
    <t>Kosten aus Schadensersatzansprüchen aufgrund von Maßnahmen nach § 16 Abs. 2 S. 1 ggf. i.V.m. § 16a S. 1 EnWG, soweit diese nicht auf vorsätzlichen oder grob fahrlässigen Pflichtverletzungen beruhen</t>
  </si>
  <si>
    <t>Kosten aus Schadensersatzansprüchen, welche infolge einer Übernahme von odoriertem Gas aus dem Ausland ins deutsche Fernleitungsnetz entstehen, soweit die Übernahme und Weiterleitung nach den Bestimmungen des Arbeitsblatts G 260 des Deutschen Vereins des Gas- und Wasserfaches e.V. (Stand 2021) ausnahmsweise zulässig ist</t>
  </si>
  <si>
    <t>Kosten für die Inanspruchnahme vorgelagerter Netzebenen</t>
  </si>
  <si>
    <t>*sofern Sockelbetrag: Preis je Einheit der nicht durch Sockelbetrag abgegoltenen Arbeit/Leistung)</t>
  </si>
  <si>
    <t>Entgelte für die Messung</t>
  </si>
  <si>
    <t>vorg. Netzkosten</t>
  </si>
  <si>
    <t>BNR</t>
  </si>
  <si>
    <t>NNR</t>
  </si>
  <si>
    <t>Gas-qualität</t>
  </si>
  <si>
    <t>Ausspeiseentgelt-Typ</t>
  </si>
  <si>
    <t>Sockelbetrag [€/a]</t>
  </si>
  <si>
    <t>Durch Sockelbetrag abgegoltene Arbeit/Leistung</t>
  </si>
  <si>
    <t>Ein-
heit</t>
  </si>
  <si>
    <t>Preis je Einheit*</t>
  </si>
  <si>
    <t>Menge je Einheit</t>
  </si>
  <si>
    <t>Ausspeiseentgelte [€/a]</t>
  </si>
  <si>
    <t>Entgelt für den Messstellen-betrieb [€/a]</t>
  </si>
  <si>
    <t>Entgelt für die Messung [€/a]</t>
  </si>
  <si>
    <t>[€/a]</t>
  </si>
  <si>
    <t>Entgelt [€/a] ges. je NKP</t>
  </si>
  <si>
    <t>1. Sind seit dem Basisjahr 2020 Netzteile durch den Netzbetreiber aufgenommen worden?</t>
  </si>
  <si>
    <t>1. Sind die periodenfremden Umsatzerlöse aus Netzentgelten vollständig in den Umsatzerlösen aus Netzentgelten berücksichtigt worden?</t>
  </si>
  <si>
    <t>2. Sofern Umsatzerlöse in der Position 1.2.2 Sonstige Erlöse erzielt werden, sind die damit im Zusammenhang stehenden Kosten und Erlöse im Rahmen der Kostenprüfung des Basisjahres 2020 gleichermaßen berücksichtigt worden?</t>
  </si>
  <si>
    <t>im Ausgangsniveau 2020 enthaltene, tatsächlich angefalle IST-Kosten für</t>
  </si>
  <si>
    <t>Erhebungsbogen für Gasverteilernetzbetreiber nach § 10a ARegV</t>
  </si>
  <si>
    <t>Firma:</t>
  </si>
  <si>
    <t>Betriebsnummer:</t>
  </si>
  <si>
    <t>2. Werden Netzteile im Antragsjahr vorraussichtlich aufgenommen?</t>
  </si>
  <si>
    <t>2.a Werden für diese vorrausichtlichen Netzaufnahmen Beträge als Planwerte geltend gemacht?</t>
  </si>
  <si>
    <t>3. Sind seit dem Basisjahr 2020 Netzteile durch den Netzbetreiber abgegeben worden?</t>
  </si>
  <si>
    <t>GewSt-Hebesatz</t>
  </si>
  <si>
    <t>3.a Werden Beträge für das abgegebene Netzteil in Abzug gebracht?</t>
  </si>
  <si>
    <t>ABC GmbH</t>
  </si>
  <si>
    <t>4. Werden Netzteile im Antragsjahr vorrausichtlich abgegeben?</t>
  </si>
  <si>
    <t>4.a Werden für diese vorrausichtlichen Netzabgaben Beträge als Planwerte in Abzug gebracht?</t>
  </si>
  <si>
    <t>5. Sind seit dem Basisjahr wälzungsfähige Kosten nach § 20b GasNEV für Biogasanlagen angefallen oder werden bis zum Ende des Antragsjahr anfallen?</t>
  </si>
  <si>
    <t>5.a Wurden diese Beträge in Abzug gebracht?</t>
  </si>
  <si>
    <t>6. Sind zusätzliche Kosten dadurch entstanden, dass eine separate Wasserstoffinsfrastruktur aufgebaut wurde?</t>
  </si>
  <si>
    <t>7.Sind zusätzliche Kosten zur Herstellung der grundsätzlichen Kompatibilität von Erdgasnetzinfrastruktur mit Wasserstoff, welche über die bloße Zuspeisung im Sinne des § 3 Nr. 19a EnWG hinausgeht, angefallen?</t>
  </si>
  <si>
    <t>8a. Führen Sie nachfolgend alle genehmigten Investitionsmaßnahmen aus, deren Befristung nach dem 31.12.2022 endet. Sofern der Platz nicht ausreichend ist, reichen Sie diese Angaben bitte im Antrag nach oder tragen Sie diese in dem Tabellenblatt "E_Anmerkungen" ein.</t>
  </si>
  <si>
    <t>Aktenzeichen</t>
  </si>
  <si>
    <t>Beschlussdatum</t>
  </si>
  <si>
    <t>9. Sind Investitionen welche im Netzentwicklungsplan endgültig abgelehnt wurden, im KKauf erfasst?</t>
  </si>
  <si>
    <t>9a. Falls ja, befüllen Sie die Tabelle und begründen Sie warum die Investitonen im KKauf beantragt wurden.</t>
  </si>
  <si>
    <t>Kürzel</t>
  </si>
  <si>
    <t>Versionsnummer</t>
  </si>
  <si>
    <t>Name</t>
  </si>
  <si>
    <t xml:space="preserve">Begründung </t>
  </si>
  <si>
    <t>Abschreibungen</t>
  </si>
  <si>
    <t>Anlagen im Bau und geleistete Anzahlungen auf immatrielle Vermögensgegenstände</t>
  </si>
  <si>
    <t>kalkulatorische Restwerte der Zugänge des Jahres</t>
  </si>
  <si>
    <t>Kapitalkosten-aufschlag</t>
  </si>
  <si>
    <t xml:space="preserve">kalkulatorische Verzinsungsbasis </t>
  </si>
  <si>
    <t xml:space="preserve">kalkulatorische Verzinsung </t>
  </si>
  <si>
    <t>des Sachanlagever-mögens</t>
  </si>
  <si>
    <t>des weiteren Anlagever-mögens</t>
  </si>
  <si>
    <t>Mittelwert</t>
  </si>
  <si>
    <t>Angaben zu den (erwarteten) Anschaffungs- und Herstellungskosten</t>
  </si>
  <si>
    <t>abgelehnte NEP-Kürzel und Versionsnummer</t>
  </si>
  <si>
    <t>Erwartete historische AK/HK im Anschaffungsjahr</t>
  </si>
  <si>
    <t>Zugänge auf Grund von Netzüber-gängen gemäß § 26 I und II ARegV nach dem Basisjahr</t>
  </si>
  <si>
    <t>Hinzurechnungen aus Schlüsseländerungen</t>
  </si>
  <si>
    <t>Kürzungen aus Schlüsseländerungen</t>
  </si>
  <si>
    <t>davon zur Herstellung der grundsätzlichen Kompatibilität von Erdgasnetzinfrastruktur mit Wasserstoff, welche über die bloße Zuspeisung im Sinne des 
§ 3 Nr. 19a EnWG hinausgeht</t>
  </si>
  <si>
    <t>Nutzungs-dauer Unterer Rand gemäß GasNEV</t>
  </si>
  <si>
    <t>Nutzungs-dauer Oberer Rand gemäß GasNEV</t>
  </si>
  <si>
    <t>(Erwartete) historische Zugänge von Baukostenzuschüssen und Netzanschlusskostenbeiträgen</t>
  </si>
  <si>
    <t>Zu berücksich-tigende Werte</t>
  </si>
  <si>
    <t>Angaben zu den (erwarteten) bilanziellen Wertansätzen</t>
  </si>
  <si>
    <t>AfA</t>
  </si>
  <si>
    <t>abgelehnte NEP-Kürzel und Versionsummer</t>
  </si>
  <si>
    <t>Historische AK/HK, der Investitionen seit dem 01.01.2021</t>
  </si>
  <si>
    <t>davon zur Herstellung der grundsätzlichen Kompatibilität von Erdgasnetzinfrastruktur mit Wasserstoff, welche über die bloße Zuspeisung im Sinne des § 3 Nr. 19a EnWG hinausgeht</t>
  </si>
  <si>
    <t>Zelle bzw. Spalte</t>
  </si>
  <si>
    <t>Sachverhalt</t>
  </si>
  <si>
    <t>Bitte auswählen</t>
  </si>
  <si>
    <t>A_Stammdaten</t>
  </si>
  <si>
    <t>Übersicht über die Teile des Gasversorgungsnetzes oder die Anlagen des Netzbetreibers welche zwischen dem 1.1.2023 und dem 31.12.2027 übergegangen sind:</t>
  </si>
  <si>
    <t>Art des Übergangs</t>
  </si>
  <si>
    <t>Bezeichnung Netz/Anlage</t>
  </si>
  <si>
    <t>Datum des Übergangs</t>
  </si>
  <si>
    <t xml:space="preserve">III.  Fragen zum Plan-Ist-Abgleich des KKAuf </t>
  </si>
  <si>
    <t>IV.  Fragen zu den erzielbaren Erlösen</t>
  </si>
  <si>
    <t>Netzübergänge</t>
  </si>
  <si>
    <t>Teilnetzabgang</t>
  </si>
  <si>
    <t>Teilnetzaufnahme</t>
  </si>
  <si>
    <t>Vollnetzaufnahme</t>
  </si>
  <si>
    <t>Grundstücke</t>
  </si>
  <si>
    <t>grundstücksgleiche Rechte</t>
  </si>
  <si>
    <t>Unternehmenanteile</t>
  </si>
  <si>
    <t>Kreditreihen (1-5 Jahre) über 1 Million ( BUD 128)</t>
  </si>
  <si>
    <t>VNB-FK_Zins</t>
  </si>
  <si>
    <t>LNG Anbindungsanlagen gemäß separater Festlegung</t>
  </si>
  <si>
    <t>F3 Weiteres Anlagevermögen</t>
  </si>
  <si>
    <t>Netzbetreibertyp:</t>
  </si>
  <si>
    <t>Verfahrensart:</t>
  </si>
  <si>
    <t>Verzinsung für die zwei Folgejahre</t>
  </si>
  <si>
    <t>RK-Zins</t>
  </si>
  <si>
    <t>KKAuf</t>
  </si>
  <si>
    <t>tatsächlich entstande Erlöse</t>
  </si>
  <si>
    <t>zu berücksichtigende Werte (für Plan-Ist-Abgleich)</t>
  </si>
  <si>
    <t>In diesem Tabellenblatt sind entsprechende detaillierte Angaben zum Bestand des Sachanlagevermögens bezogen auf die jeweilige NetzID zum Zeitpunkt der Antragstellung zu machen. Sofern sich bei von mehreren Tätigkeiten genutzten Sachanlagevermögen aufgrund von rein quantitativen Schlüsseländerungen Änderungen im Wertansatz des betroffenen Jahres ergeben, sind diese ausschließlich über Hinzurechnungen bzw. Kürzungen aus Schlüsseländerungen, unter Beibehaltung des Anschaffungsjahres, zu erfassen. Die historischen AK/HK im Anschaffungsjahr sollen nicht auf Grund dessen verändert werden. Gleiches gilt für Änderungen im Wertansatz  des betroffenen Jahres, die sich nicht aus Schlüsseländerungen ergeben (zu erfassen über weitere Hinzurechnungen bzw. weitere Kürzungen).</t>
  </si>
  <si>
    <t>E4 Anmerkungen</t>
  </si>
  <si>
    <t>Sonstiges*</t>
  </si>
  <si>
    <t>*Erläuterung für Sonstiges</t>
  </si>
  <si>
    <t>Im Rahmen von Netzübergängen aufgenommene Baukostenzuschüsse und Netzanschlusskostenbeiträge in den Spalten D bis F immer getrennt von den historischen Zugängen mit einem positiven Vorzeichen anzugeben.</t>
  </si>
  <si>
    <t>Netzbetreiber im Regelverfahren haben, unabhängig davon, ob ein Kapitalkostenaufschlag nach § 10a ARegV beantragt bzw. genehmigt wurde, zur Ermittlung der Auflösungserträge die Tabelle vollständig zu befüllen. Sofern ein Kapitalkostenaufschlag nach §10a ARegV beantragt bzw. genehmigt wurde, dienen die Angaben für die Zugangsjahre 2021ff. auch zur Bestimmung der Restwerte der Baukostenzuschüsse und Netzanschlusskostenbeiträge im Rahmen der Abrechnung des Kapitalkostenaufschlages.</t>
  </si>
  <si>
    <t>Sofern nach dem Netzübergang in dem übernommenen Netzteil Baukostenzuschüsse und/oder Netzanschlusskostenbeiträge vereinnahmt worden sind, so sind die sich daraus ergebenden Auflösungserträge, unabhängig von den Ansätzen zur Restwertermittlung im Rahmen des Plan-Ist-Abgleichs des Kapitalkostenaufschlags, separat in der Spalte S anzugeben.</t>
  </si>
  <si>
    <t>Tabellenblatt D_SAV</t>
  </si>
  <si>
    <t>Tabellenblatt E1_Anl_Spiegel</t>
  </si>
  <si>
    <t>Tabellenblatt E3_WAV</t>
  </si>
  <si>
    <r>
      <t>1.2.</t>
    </r>
    <r>
      <rPr>
        <sz val="11"/>
        <rFont val="Calibri"/>
        <family val="2"/>
        <scheme val="minor"/>
      </rPr>
      <t>2 Sonstige Erlöse</t>
    </r>
  </si>
  <si>
    <t>2. Auflistung periodenfremde Erlöse aus Netzentgelten</t>
  </si>
  <si>
    <t>Periodenfremde Erlöse</t>
  </si>
  <si>
    <t>D Berechnung des Kapitalkostenaufschlag</t>
  </si>
  <si>
    <t>E Sachanlagevermögen</t>
  </si>
  <si>
    <t>E1 Anlagenspiegel</t>
  </si>
  <si>
    <t>E2 Auflösung von Baukostenzuschüssen/Netzanschlusskostenbeiträgen in Verbindung mit der GasNEV</t>
  </si>
  <si>
    <t>Tabellenblatt E2_BKZ</t>
  </si>
  <si>
    <t>D_KKauf</t>
  </si>
  <si>
    <t>E_SAV</t>
  </si>
  <si>
    <t>E2_BKZ</t>
  </si>
  <si>
    <t>E3_WAV</t>
  </si>
  <si>
    <t>E4_Anmerkungen</t>
  </si>
  <si>
    <t>Entgeltarten</t>
  </si>
  <si>
    <t>Arbeitsentgelt (§ 18 GasNEV)</t>
  </si>
  <si>
    <t>Leistungsentgelt (§ 18 GasNEV)</t>
  </si>
  <si>
    <t>Gesondertes Entgelt (§ 20 Abs. 2 GasNEV)</t>
  </si>
  <si>
    <t>Kapazitätsentgelt (§ 15 GasNEV)</t>
  </si>
  <si>
    <t>Sofern ein Netzbetreiber im vereinfachten Verfahren nach § 24 ARegV im Rahmen eines Netzübergangs nach § 26 ARegV ein Netz oder ein Netzteil von einem Netzbetreiber aus dem Regelverfahren übernommen hat und im Rahmen dieses Netzübergangs in der Vergangenheit vereinnahmte Baukostenzuschüsse und/oder Netzanschlusskostenbeiträge übertragen worden sind, so sind für den übernommenen Netzteil auch Angaben bezüglich der Zugangsjahre vor dem Basisjahr (Zugangsjahre &lt;= 2020) notwendig.</t>
  </si>
  <si>
    <t>D</t>
  </si>
  <si>
    <t>Datenüberprüfung korrigiert.</t>
  </si>
  <si>
    <t>B_Messstellenbetrieb</t>
  </si>
  <si>
    <t>B15</t>
  </si>
  <si>
    <t>Formelfehler korrigiert (zuvor wurde Kostendifferenz für Messstellenbetrieb falsch berechnet).</t>
  </si>
  <si>
    <t>WACC FNB</t>
  </si>
  <si>
    <t>WACC VNB</t>
  </si>
  <si>
    <t>D_KKAuf</t>
  </si>
  <si>
    <t>K, S, AA, AI, AQ, AY, BG, BO</t>
  </si>
  <si>
    <r>
      <rPr>
        <u/>
        <sz val="10.5"/>
        <rFont val="Calibri"/>
        <family val="2"/>
        <scheme val="minor"/>
      </rPr>
      <t>Besonderheiten für Netzbetreiber im vereinfachten Verfahren nach § 24 ARegV</t>
    </r>
    <r>
      <rPr>
        <sz val="10.5"/>
        <rFont val="Calibri"/>
        <family val="2"/>
        <scheme val="minor"/>
      </rPr>
      <t xml:space="preserve">
Netzbetreiber im vereinfachten Verfahren nach § 24 ARegV, die einen Kapitalkostenaufschlag nach § 10a ARegV beantragt haben bzw. denen ein Kapitalkostenaufschlag nach § 10a ARegV  genehmigt wurde, haben lediglich Angaben für die Zugangsjahre 2021ff. in den Spalten A bis H zu machen. Spalte S dient der Berücksichtigung der Auflösung von Zugängen in einem aus einem Regelverfahren übernommenen Netzteil.</t>
    </r>
  </si>
  <si>
    <t>Ausfüllhilfe bzw. E2_BKZ</t>
  </si>
  <si>
    <t>Redaktionelle Änderungen.</t>
  </si>
  <si>
    <t>*für Vereinfachte Verfahren ist nur die Auflösung von Zugängen in einem aus einem Regelverfahren übernommenen Netzteil einzutragen</t>
  </si>
  <si>
    <t xml:space="preserve">C54:C56 bzw. S1 </t>
  </si>
  <si>
    <t>Formeln zur Berechnung der kalkulatorischen Verzinsung angepasst, so dass nun immer gerundete Zinssätze zur Anwendung kommen.</t>
  </si>
  <si>
    <t>C16ff</t>
  </si>
  <si>
    <t>Bezüge zu NetzIDs (A_Stammdaten, II. Informationen über Netzeigentümer/Verpächter) korrigiert. Die Bezüge waren um 2 Zeilen verschoben.</t>
  </si>
  <si>
    <t>F17ff.</t>
  </si>
  <si>
    <t>Bezüge zu GewSt-Hebesatz (A_Stammdaten, II. Informationen über Netzeigentümer/Verpächter, Zellen D19ff.) korrigiert. Die Bezüge waren um 2 Zeilen verschoben.</t>
  </si>
  <si>
    <t>Listen</t>
  </si>
  <si>
    <t>G7:G8, F26:G26</t>
  </si>
  <si>
    <t>Zinssätze (RK und WACC) aktualisiert.</t>
  </si>
  <si>
    <t>bitteWählenJaNein</t>
  </si>
  <si>
    <t>G_Annuität</t>
  </si>
  <si>
    <t>2. Weicht die Summe der im Tabellenblatt A1b_vorgel_Netzkosten dargestellten</t>
  </si>
  <si>
    <t>ausgewiesenen Aufwendungen für vorgelagerte Netzkosten ab?</t>
  </si>
  <si>
    <t xml:space="preserve">vorgelagerten Netzkosten von dem im Jahresabschluss nach § 6b EnWG  </t>
  </si>
  <si>
    <r>
      <t xml:space="preserve">Wenn </t>
    </r>
    <r>
      <rPr>
        <b/>
        <u/>
        <sz val="11"/>
        <color theme="5" tint="-0.249977111117893"/>
        <rFont val="Calibri"/>
        <family val="2"/>
        <scheme val="minor"/>
      </rPr>
      <t>Ja</t>
    </r>
    <r>
      <rPr>
        <sz val="11"/>
        <color theme="5" tint="-0.249977111117893"/>
        <rFont val="Calibri"/>
        <family val="2"/>
        <scheme val="minor"/>
      </rPr>
      <t xml:space="preserve"> nachstehend Gründe stichpunktartig  bitte aufführen:</t>
    </r>
  </si>
  <si>
    <r>
      <t xml:space="preserve">1. Sind in Jahressabschluss nach § 6b EnWG und/oder in Tabellenblatt A1b_vorgel_Netzkosten lediglich Kosten für die originäre vorgelagerte Netznutzung, die von vorgelagerten Netzbetreibern in Rechnung gestellt wurden, berücksichtigt worden? (d.h.  </t>
    </r>
    <r>
      <rPr>
        <u/>
        <sz val="11"/>
        <color theme="1"/>
        <rFont val="Calibri"/>
        <family val="2"/>
        <scheme val="minor"/>
      </rPr>
      <t>keine</t>
    </r>
    <r>
      <rPr>
        <sz val="11"/>
        <color theme="1"/>
        <rFont val="Calibri"/>
        <family val="2"/>
        <scheme val="minor"/>
      </rPr>
      <t xml:space="preserve"> Kosten für vereinbarte Lastflusszusagen oder für die Speichernutzung)</t>
    </r>
  </si>
  <si>
    <t>Gemäß den Beschlüssen KOMBI (BK9-18/606) und KOMBI 2.0 (BK9-23/606) gelten Kosten für marktbasierte Instrumente sowie Kapazitätsrückkäufe  als volatile Kosten i.S.d. § 11 Abs. 5 ARegV. Für den Abgleich zwischen den Ist-Kosten des zu meldenden Kalenderjahres  und den in der Anpassung der kalenderjährlichen Erlösobergrenze enthaltenen Planansätzen tragen Sie in die Spalten A bis C das Produkt und die entsprechenden Kosten samt Beschreibung im Kalenderjahr, für das der Erhebungsbogen eingereicht wird, ein. 
Dieses Tabellenblatt ist nur für Betreiber von Fernleitungsnetzen i.S.d § 3 Nr. 5 EnWG relevant.</t>
  </si>
  <si>
    <t>Gemäß dem Beschluss KOKOS (BK9-20/606) gelten Energiekosten für die Stickstoffgewinnung zum Zwecke der Konvertierung von H-Gas nach L-Gas als volatile Kostenanteile i.S.d. § 11 Abs. 5 ARegV. Für den Abgleich zwischen den Ist-Kosten des zu meldenden Kalenderjahres  und den in der Anpassung der kalenderjährlichen Erlösobergrenze enthaltenen Planansätzen tragen Sie in die Spalten A bis G das Preis- und Mengengerüst für die benannten Energiekosten im Kalenderjahr, für das der Erhebungsbogen eingereicht wird, ein.</t>
  </si>
  <si>
    <t>Gemäß dem Beschluss VOLKER (BK9-22/606) gelten Kosten für verschiedene Aspekte des Erdgastransports als volatile Kostenanteile i.S.d § 11 Abs. 5 ARegV. Für den Abgleich zwischen den Ist-Kosten des zu meldenden Kalenderjahres  und den in der Anpassung der kalenderjährlichen Erlösobergrenze enthaltenen Planansätzen tragen Sie in die Spalten A bis G das Preis- und Mengengerüst für die entsprechenden Kosten im Kalenderjahr, für das der Erhebungsbogen eingereicht wird, ein.</t>
  </si>
  <si>
    <t>Kosten für marktbasierte Instrumente sowie für Kapazitätsrückkäufe im bundesweiten Marktgebiet als volatile Kostenanteile i.S.d. § 11 Abs. 5 ARegV - KOMBI 1.0 (BK9-19/606) / KOMBI 2.0 (BK9-23/606)</t>
  </si>
  <si>
    <t>Tabellenblatt C3_KOMBI</t>
  </si>
  <si>
    <t>Tabellenblatt C4_KOKOS</t>
  </si>
  <si>
    <t>Tabellenblatt C5_VOLKER</t>
  </si>
  <si>
    <t>8. Existieren für den antragstellenden Netzbetreiber über die dritte Regulierungsperiode hinaus genehmigte 
Investitionsmaßnahmen nach § 23 Absatz 6 oder Absatz 7</t>
  </si>
  <si>
    <t>Hinweise für Tabellenblätter C3 bis C5 ergänzt.</t>
  </si>
  <si>
    <t>Zeilen 40ff.</t>
  </si>
  <si>
    <t>V.  Fragen zu den vorgelagerten Netzkosten</t>
  </si>
  <si>
    <t>K17:N25</t>
  </si>
  <si>
    <t>C3_KOMBI</t>
  </si>
  <si>
    <t>A1</t>
  </si>
  <si>
    <t>Überschrift angepasst (KOMBI 2.0)</t>
  </si>
  <si>
    <t xml:space="preserve">E18, </t>
  </si>
  <si>
    <t>Jahressaldo der Einzeldifferenzen wird nur berechnet, falls alle Fragen in A_Stammdaten beantwortet worden sind.</t>
  </si>
  <si>
    <t>'V.  Fragen zu den vorgelagerten Netzkosten' überarbeitet.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</si>
</sst>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42" formatCode="_-* #,##0\ &quot;€&quot;_-;\-* #,##0\ &quot;€&quot;_-;_-* &quot;-&quot;\ &quot;€&quot;_-;_-@_-"/>
    <numFmt numFmtId="44" formatCode="_-* #,##0.00\ &quot;€&quot;_-;\-* #,##0.00\ &quot;€&quot;_-;_-* &quot;-&quot;??\ &quot;€&quot;_-;_-@_-"/>
    <numFmt numFmtId="164" formatCode="_-* #,##0\ _€_-;\-* #,##0\ _€_-;_-* &quot;-&quot;\ _€_-;_-@_-"/>
    <numFmt numFmtId="165" formatCode="_-* #,##0.00\ _€_-;\-* #,##0.00\ _€_-;_-* &quot;-&quot;??\ _€_-;_-@_-"/>
    <numFmt numFmtId="166" formatCode="#,##0.00_ ;[Red]\-#,##0.00\ "/>
    <numFmt numFmtId="167" formatCode="#,##0_ ;[Red]\-#,##0\ "/>
    <numFmt numFmtId="168" formatCode="#,##0\ &quot;€&quot;"/>
    <numFmt numFmtId="169" formatCode="0_ ;\-0\ "/>
    <numFmt numFmtId="170" formatCode="_-* #,##0\ _€_-;\-* #,##0\ _€_-;_-* &quot;-&quot;??\ _€_-;_-@_-"/>
    <numFmt numFmtId="171" formatCode="_-* #,##0.00\ _€_-;\-* #,##0.00\ _€_-;_-* &quot;-&quot;\ _€_-;_-@_-"/>
    <numFmt numFmtId="172" formatCode="[$-407]General"/>
    <numFmt numFmtId="173" formatCode="#,##0&quot;    &quot;;&quot;-&quot;#,##0&quot;    &quot;;&quot; -&quot;#&quot;    &quot;;@&quot; &quot;"/>
    <numFmt numFmtId="174" formatCode="[$-407]dd&quot;.&quot;mm&quot;.&quot;yyyy"/>
    <numFmt numFmtId="175" formatCode="0.000000%"/>
    <numFmt numFmtId="176" formatCode="0.0000%"/>
  </numFmts>
  <fonts count="70" x14ac:knownFonts="1">
    <font>
      <sz val="11"/>
      <name val="Calibri"/>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Calibri"/>
      <family val="2"/>
      <scheme val="minor"/>
    </font>
    <font>
      <b/>
      <sz val="11"/>
      <name val="Calibri"/>
      <family val="2"/>
      <scheme val="minor"/>
    </font>
    <font>
      <b/>
      <sz val="14"/>
      <name val="Calibri"/>
      <family val="2"/>
      <scheme val="minor"/>
    </font>
    <font>
      <sz val="14"/>
      <name val="Calibri"/>
      <family val="2"/>
      <scheme val="minor"/>
    </font>
    <font>
      <sz val="12"/>
      <name val="Calibri"/>
      <family val="2"/>
      <scheme val="minor"/>
    </font>
    <font>
      <sz val="11"/>
      <name val="Calibri"/>
      <family val="2"/>
      <scheme val="minor"/>
    </font>
    <font>
      <sz val="12"/>
      <name val="Arial"/>
      <family val="2"/>
    </font>
    <font>
      <b/>
      <sz val="12"/>
      <name val="Calibri"/>
      <family val="2"/>
      <scheme val="minor"/>
    </font>
    <font>
      <sz val="8"/>
      <name val="Calibri"/>
      <family val="2"/>
      <scheme val="minor"/>
    </font>
    <font>
      <sz val="11"/>
      <color rgb="FF3F3F76"/>
      <name val="Calibri"/>
      <family val="2"/>
      <scheme val="minor"/>
    </font>
    <font>
      <sz val="11"/>
      <color theme="0"/>
      <name val="Calibri"/>
      <family val="2"/>
      <scheme val="minor"/>
    </font>
    <font>
      <b/>
      <vertAlign val="subscript"/>
      <sz val="12"/>
      <name val="Calibri"/>
      <family val="2"/>
      <scheme val="minor"/>
    </font>
    <font>
      <sz val="11"/>
      <name val="Calibri"/>
      <family val="2"/>
    </font>
    <font>
      <b/>
      <sz val="15"/>
      <color theme="3"/>
      <name val="Calibri"/>
      <family val="2"/>
      <scheme val="minor"/>
    </font>
    <font>
      <b/>
      <sz val="13"/>
      <color theme="3"/>
      <name val="Calibri"/>
      <family val="2"/>
      <scheme val="minor"/>
    </font>
    <font>
      <b/>
      <sz val="11"/>
      <color theme="3"/>
      <name val="Calibri"/>
      <family val="2"/>
      <scheme val="minor"/>
    </font>
    <font>
      <b/>
      <sz val="11"/>
      <color rgb="FF3F3F3F"/>
      <name val="Calibri"/>
      <family val="2"/>
      <scheme val="minor"/>
    </font>
    <font>
      <b/>
      <sz val="11"/>
      <color theme="1"/>
      <name val="Calibri"/>
      <family val="2"/>
      <scheme val="minor"/>
    </font>
    <font>
      <b/>
      <sz val="16"/>
      <name val="Calibri"/>
      <family val="2"/>
      <scheme val="minor"/>
    </font>
    <font>
      <b/>
      <sz val="14"/>
      <color theme="1"/>
      <name val="Calibri"/>
      <family val="2"/>
      <scheme val="minor"/>
    </font>
    <font>
      <b/>
      <sz val="12"/>
      <color theme="1"/>
      <name val="Calibri"/>
      <family val="2"/>
      <scheme val="minor"/>
    </font>
    <font>
      <sz val="10.5"/>
      <name val="Calibri"/>
      <family val="2"/>
      <scheme val="minor"/>
    </font>
    <font>
      <b/>
      <sz val="14"/>
      <color theme="0"/>
      <name val="Calibri"/>
      <family val="2"/>
      <scheme val="minor"/>
    </font>
    <font>
      <b/>
      <sz val="10.5"/>
      <name val="Calibri"/>
      <family val="2"/>
      <scheme val="minor"/>
    </font>
    <font>
      <strike/>
      <sz val="10.5"/>
      <name val="Calibri"/>
      <family val="2"/>
      <scheme val="minor"/>
    </font>
    <font>
      <i/>
      <u/>
      <sz val="10.5"/>
      <name val="Calibri"/>
      <family val="2"/>
      <scheme val="minor"/>
    </font>
    <font>
      <vertAlign val="subscript"/>
      <sz val="10.5"/>
      <name val="Calibri"/>
      <family val="2"/>
      <scheme val="minor"/>
    </font>
    <font>
      <u/>
      <sz val="10.5"/>
      <name val="Calibri"/>
      <family val="2"/>
      <scheme val="minor"/>
    </font>
    <font>
      <sz val="11"/>
      <color theme="5" tint="-0.249977111117893"/>
      <name val="Calibri"/>
      <family val="2"/>
      <scheme val="minor"/>
    </font>
    <font>
      <b/>
      <sz val="11"/>
      <color theme="5" tint="-0.249977111117893"/>
      <name val="Calibri"/>
      <family val="2"/>
      <scheme val="minor"/>
    </font>
    <font>
      <b/>
      <u/>
      <sz val="11"/>
      <color theme="5" tint="-0.249977111117893"/>
      <name val="Calibri"/>
      <family val="2"/>
      <scheme val="minor"/>
    </font>
    <font>
      <b/>
      <sz val="16"/>
      <color theme="0"/>
      <name val="Calibri"/>
      <family val="2"/>
      <scheme val="minor"/>
    </font>
    <font>
      <b/>
      <sz val="11"/>
      <color theme="0"/>
      <name val="Calibri"/>
      <family val="2"/>
      <scheme val="minor"/>
    </font>
    <font>
      <b/>
      <sz val="11"/>
      <color rgb="FFFA7D00"/>
      <name val="Calibri"/>
      <family val="2"/>
      <scheme val="minor"/>
    </font>
    <font>
      <sz val="11"/>
      <color rgb="FF9C0006"/>
      <name val="Calibri"/>
      <family val="2"/>
      <scheme val="minor"/>
    </font>
    <font>
      <sz val="11"/>
      <color rgb="FFFA7D00"/>
      <name val="Calibri"/>
      <family val="2"/>
      <scheme val="minor"/>
    </font>
    <font>
      <b/>
      <sz val="16"/>
      <color theme="1"/>
      <name val="Calibri"/>
      <family val="2"/>
      <scheme val="minor"/>
    </font>
    <font>
      <i/>
      <sz val="11"/>
      <color theme="1"/>
      <name val="Calibri"/>
      <family val="2"/>
      <scheme val="minor"/>
    </font>
    <font>
      <b/>
      <sz val="14"/>
      <color rgb="FF000000"/>
      <name val="Calibri"/>
      <family val="2"/>
    </font>
    <font>
      <sz val="11"/>
      <color rgb="FF000000"/>
      <name val="Calibri"/>
      <family val="2"/>
    </font>
    <font>
      <sz val="12"/>
      <color theme="0"/>
      <name val="Calibri"/>
      <family val="2"/>
    </font>
    <font>
      <sz val="11"/>
      <color theme="0"/>
      <name val="Calibri"/>
      <family val="2"/>
    </font>
    <font>
      <b/>
      <sz val="12"/>
      <color rgb="FF000000"/>
      <name val="Calibri"/>
      <family val="2"/>
    </font>
    <font>
      <u/>
      <sz val="11"/>
      <color theme="1"/>
      <name val="Calibri"/>
      <family val="2"/>
      <scheme val="minor"/>
    </font>
    <font>
      <b/>
      <sz val="11"/>
      <name val="Calibri"/>
      <family val="2"/>
    </font>
    <font>
      <b/>
      <sz val="10"/>
      <color rgb="FFFF0000"/>
      <name val="Calibri"/>
      <family val="2"/>
      <scheme val="minor"/>
    </font>
    <font>
      <sz val="11"/>
      <color rgb="FFFFFFFF"/>
      <name val="Calibri"/>
      <family val="2"/>
    </font>
  </fonts>
  <fills count="35">
    <fill>
      <patternFill patternType="none"/>
    </fill>
    <fill>
      <patternFill patternType="gray125"/>
    </fill>
    <fill>
      <patternFill patternType="solid">
        <fgColor indexed="9"/>
        <bgColor indexed="64"/>
      </patternFill>
    </fill>
    <fill>
      <patternFill patternType="solid">
        <fgColor rgb="FFFFCC99"/>
      </patternFill>
    </fill>
    <fill>
      <patternFill patternType="solid">
        <fgColor theme="4" tint="0.39997558519241921"/>
        <bgColor indexed="65"/>
      </patternFill>
    </fill>
    <fill>
      <patternFill patternType="solid">
        <fgColor theme="0"/>
        <bgColor indexed="64"/>
      </patternFill>
    </fill>
    <fill>
      <patternFill patternType="solid">
        <fgColor rgb="FFF2F2F2"/>
      </patternFill>
    </fill>
    <fill>
      <patternFill patternType="solid">
        <fgColor theme="5" tint="0.79998168889431442"/>
        <bgColor indexed="65"/>
      </patternFill>
    </fill>
    <fill>
      <patternFill patternType="lightUp"/>
    </fill>
    <fill>
      <patternFill patternType="solid">
        <fgColor theme="4" tint="0.79998168889431442"/>
        <bgColor indexed="65"/>
      </patternFill>
    </fill>
    <fill>
      <patternFill patternType="solid">
        <fgColor theme="4"/>
      </patternFill>
    </fill>
    <fill>
      <patternFill patternType="solid">
        <fgColor theme="5"/>
      </patternFill>
    </fill>
    <fill>
      <patternFill patternType="solid">
        <fgColor theme="2"/>
        <bgColor indexed="64"/>
      </patternFill>
    </fill>
    <fill>
      <patternFill patternType="solid">
        <fgColor theme="5"/>
        <bgColor indexed="64"/>
      </patternFill>
    </fill>
    <fill>
      <patternFill patternType="solid">
        <fgColor theme="9"/>
        <bgColor indexed="64"/>
      </patternFill>
    </fill>
    <fill>
      <patternFill patternType="solid">
        <fgColor theme="9" tint="0.59999389629810485"/>
        <bgColor indexed="64"/>
      </patternFill>
    </fill>
    <fill>
      <patternFill patternType="solid">
        <fgColor theme="5" tint="0.59999389629810485"/>
        <bgColor indexed="65"/>
      </patternFill>
    </fill>
    <fill>
      <patternFill patternType="solid">
        <fgColor rgb="FFFFC7CE"/>
      </patternFill>
    </fill>
    <fill>
      <patternFill patternType="solid">
        <fgColor theme="4" tint="0.39997558519241921"/>
        <bgColor indexed="64"/>
      </patternFill>
    </fill>
    <fill>
      <patternFill patternType="solid">
        <fgColor theme="4" tint="0.59999389629810485"/>
        <bgColor indexed="64"/>
      </patternFill>
    </fill>
    <fill>
      <patternFill patternType="solid">
        <fgColor theme="4" tint="0.59999389629810485"/>
        <bgColor indexed="65"/>
      </patternFill>
    </fill>
    <fill>
      <patternFill patternType="solid">
        <fgColor theme="6" tint="0.59999389629810485"/>
        <bgColor indexed="65"/>
      </patternFill>
    </fill>
    <fill>
      <patternFill patternType="solid">
        <fgColor theme="5" tint="0.79998168889431442"/>
        <bgColor indexed="64"/>
      </patternFill>
    </fill>
    <fill>
      <patternFill patternType="solid">
        <fgColor theme="3" tint="0.79998168889431442"/>
        <bgColor indexed="64"/>
      </patternFill>
    </fill>
    <fill>
      <patternFill patternType="solid">
        <fgColor theme="6" tint="0.59999389629810485"/>
        <bgColor indexed="64"/>
      </patternFill>
    </fill>
    <fill>
      <patternFill patternType="gray0625">
        <fgColor auto="1"/>
        <bgColor theme="5" tint="0.79995117038483843"/>
      </patternFill>
    </fill>
    <fill>
      <patternFill patternType="gray0625">
        <bgColor theme="5" tint="0.79992065187536243"/>
      </patternFill>
    </fill>
    <fill>
      <patternFill patternType="gray0625">
        <fgColor theme="0" tint="-0.499984740745262"/>
        <bgColor theme="5" tint="0.79992065187536243"/>
      </patternFill>
    </fill>
    <fill>
      <patternFill patternType="solid">
        <fgColor theme="0" tint="-4.9989318521683403E-2"/>
        <bgColor indexed="64"/>
      </patternFill>
    </fill>
    <fill>
      <patternFill patternType="solid">
        <fgColor theme="4" tint="0.39997558519241921"/>
        <bgColor rgb="FFE6B9B8"/>
      </patternFill>
    </fill>
    <fill>
      <patternFill patternType="solid">
        <fgColor theme="5" tint="0.79998168889431442"/>
        <bgColor rgb="FFE6B9B8"/>
      </patternFill>
    </fill>
    <fill>
      <patternFill patternType="gray0625">
        <bgColor theme="5" tint="0.79995117038483843"/>
      </patternFill>
    </fill>
    <fill>
      <patternFill patternType="lightUp">
        <bgColor theme="5" tint="0.79998168889431442"/>
      </patternFill>
    </fill>
    <fill>
      <patternFill patternType="lightUp">
        <bgColor rgb="FFFFFF00"/>
      </patternFill>
    </fill>
    <fill>
      <patternFill patternType="lightUp">
        <bgColor rgb="FFF2F2F2"/>
      </patternFill>
    </fill>
  </fills>
  <borders count="62">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medium">
        <color indexed="64"/>
      </top>
      <bottom style="medium">
        <color indexed="64"/>
      </bottom>
      <diagonal/>
    </border>
    <border>
      <left style="medium">
        <color indexed="64"/>
      </left>
      <right/>
      <top/>
      <bottom style="thin">
        <color indexed="64"/>
      </bottom>
      <diagonal/>
    </border>
    <border>
      <left/>
      <right style="medium">
        <color indexed="64"/>
      </right>
      <top/>
      <bottom style="thin">
        <color indexed="64"/>
      </bottom>
      <diagonal/>
    </border>
    <border>
      <left/>
      <right/>
      <top style="thin">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rgb="FF7F7F7F"/>
      </left>
      <right style="thin">
        <color rgb="FF7F7F7F"/>
      </right>
      <top style="thin">
        <color rgb="FF7F7F7F"/>
      </top>
      <bottom style="thin">
        <color rgb="FF7F7F7F"/>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diagonal/>
    </border>
    <border>
      <left/>
      <right/>
      <top style="thin">
        <color indexed="64"/>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right style="thin">
        <color rgb="FF7F7F7F"/>
      </right>
      <top style="thin">
        <color rgb="FF7F7F7F"/>
      </top>
      <bottom style="thin">
        <color rgb="FF7F7F7F"/>
      </bottom>
      <diagonal/>
    </border>
    <border>
      <left/>
      <right style="thin">
        <color rgb="FF7F7F7F"/>
      </right>
      <top/>
      <bottom/>
      <diagonal/>
    </border>
    <border>
      <left style="thin">
        <color indexed="64"/>
      </left>
      <right/>
      <top style="thin">
        <color indexed="64"/>
      </top>
      <bottom/>
      <diagonal/>
    </border>
    <border>
      <left/>
      <right style="thin">
        <color indexed="64"/>
      </right>
      <top style="thin">
        <color indexed="64"/>
      </top>
      <bottom/>
      <diagonal/>
    </border>
    <border>
      <left style="thin">
        <color rgb="FF7F7F7F"/>
      </left>
      <right style="thin">
        <color rgb="FF7F7F7F"/>
      </right>
      <top/>
      <bottom style="thin">
        <color rgb="FF7F7F7F"/>
      </bottom>
      <diagonal/>
    </border>
    <border>
      <left style="thin">
        <color rgb="FF3F3F3F"/>
      </left>
      <right style="thin">
        <color rgb="FF3F3F3F"/>
      </right>
      <top/>
      <bottom style="thin">
        <color rgb="FF3F3F3F"/>
      </bottom>
      <diagonal/>
    </border>
    <border>
      <left style="thin">
        <color rgb="FF7F7F7F"/>
      </left>
      <right/>
      <top style="thin">
        <color rgb="FF7F7F7F"/>
      </top>
      <bottom style="thin">
        <color rgb="FF7F7F7F"/>
      </bottom>
      <diagonal/>
    </border>
    <border>
      <left/>
      <right style="thin">
        <color rgb="FF3F3F3F"/>
      </right>
      <top/>
      <bottom style="thin">
        <color rgb="FF3F3F3F"/>
      </bottom>
      <diagonal/>
    </border>
    <border>
      <left/>
      <right style="thin">
        <color rgb="FF7F7F7F"/>
      </right>
      <top/>
      <bottom style="thin">
        <color rgb="FF7F7F7F"/>
      </bottom>
      <diagonal/>
    </border>
    <border>
      <left style="thin">
        <color indexed="64"/>
      </left>
      <right/>
      <top/>
      <bottom/>
      <diagonal/>
    </border>
    <border>
      <left/>
      <right style="thin">
        <color indexed="64"/>
      </right>
      <top/>
      <bottom/>
      <diagonal/>
    </border>
    <border>
      <left style="thin">
        <color rgb="FF3F3F3F"/>
      </left>
      <right style="thin">
        <color indexed="64"/>
      </right>
      <top style="thin">
        <color rgb="FF3F3F3F"/>
      </top>
      <bottom style="thin">
        <color rgb="FF3F3F3F"/>
      </bottom>
      <diagonal/>
    </border>
    <border>
      <left/>
      <right style="thin">
        <color rgb="FF3F3F3F"/>
      </right>
      <top style="thin">
        <color rgb="FF3F3F3F"/>
      </top>
      <bottom style="thin">
        <color rgb="FF3F3F3F"/>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style="thin">
        <color indexed="64"/>
      </right>
      <top style="thin">
        <color rgb="FF3F3F3F"/>
      </top>
      <bottom style="double">
        <color indexed="64"/>
      </bottom>
      <diagonal/>
    </border>
    <border>
      <left/>
      <right style="thin">
        <color indexed="64"/>
      </right>
      <top style="thin">
        <color rgb="FF3F3F3F"/>
      </top>
      <bottom style="double">
        <color indexed="64"/>
      </bottom>
      <diagonal/>
    </border>
    <border>
      <left/>
      <right/>
      <top/>
      <bottom style="thin">
        <color rgb="FF7F7F7F"/>
      </bottom>
      <diagonal/>
    </border>
    <border>
      <left/>
      <right/>
      <top style="thin">
        <color rgb="FF7F7F7F"/>
      </top>
      <bottom style="thin">
        <color rgb="FF7F7F7F"/>
      </bottom>
      <diagonal/>
    </border>
    <border>
      <left style="thin">
        <color indexed="64"/>
      </left>
      <right style="thin">
        <color indexed="64"/>
      </right>
      <top/>
      <bottom/>
      <diagonal/>
    </border>
    <border>
      <left style="thin">
        <color rgb="FF7F7F7F"/>
      </left>
      <right style="thin">
        <color rgb="FF7F7F7F"/>
      </right>
      <top/>
      <bottom style="double">
        <color auto="1"/>
      </bottom>
      <diagonal/>
    </border>
    <border>
      <left style="thin">
        <color rgb="FF7F7F7F"/>
      </left>
      <right style="thin">
        <color rgb="FF7F7F7F"/>
      </right>
      <top/>
      <bottom/>
      <diagonal/>
    </border>
    <border>
      <left style="thin">
        <color rgb="FF000000"/>
      </left>
      <right style="thin">
        <color rgb="FF000000"/>
      </right>
      <top style="thin">
        <color rgb="FF000000"/>
      </top>
      <bottom style="thin">
        <color rgb="FF000000"/>
      </bottom>
      <diagonal/>
    </border>
    <border>
      <left style="medium">
        <color indexed="64"/>
      </left>
      <right style="medium">
        <color indexed="64"/>
      </right>
      <top style="medium">
        <color indexed="64"/>
      </top>
      <bottom style="medium">
        <color indexed="64"/>
      </bottom>
      <diagonal/>
    </border>
  </borders>
  <cellStyleXfs count="27">
    <xf numFmtId="0" fontId="0" fillId="0" borderId="0"/>
    <xf numFmtId="165" fontId="22" fillId="0" borderId="0" applyFont="0" applyFill="0" applyBorder="0" applyAlignment="0" applyProtection="0"/>
    <xf numFmtId="0" fontId="32" fillId="3" borderId="27" applyNumberFormat="0" applyAlignment="0" applyProtection="0"/>
    <xf numFmtId="0" fontId="33" fillId="4" borderId="0" applyNumberFormat="0" applyBorder="0" applyAlignment="0" applyProtection="0"/>
    <xf numFmtId="164" fontId="22" fillId="0" borderId="0" applyFont="0" applyFill="0" applyBorder="0" applyAlignment="0" applyProtection="0"/>
    <xf numFmtId="42" fontId="22" fillId="0" borderId="0" applyFont="0" applyFill="0" applyBorder="0" applyAlignment="0" applyProtection="0"/>
    <xf numFmtId="0" fontId="36" fillId="0" borderId="33" applyNumberFormat="0" applyFill="0" applyAlignment="0" applyProtection="0"/>
    <xf numFmtId="0" fontId="37" fillId="0" borderId="34" applyNumberFormat="0" applyFill="0" applyAlignment="0" applyProtection="0"/>
    <xf numFmtId="0" fontId="38" fillId="0" borderId="35" applyNumberFormat="0" applyFill="0" applyAlignment="0" applyProtection="0"/>
    <xf numFmtId="0" fontId="38" fillId="0" borderId="0" applyNumberForma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39" fillId="6" borderId="36" applyNumberFormat="0" applyAlignment="0" applyProtection="0"/>
    <xf numFmtId="0" fontId="21" fillId="7" borderId="0" applyNumberFormat="0" applyBorder="0" applyAlignment="0" applyProtection="0"/>
    <xf numFmtId="0" fontId="17" fillId="9" borderId="0" applyNumberFormat="0" applyBorder="0" applyAlignment="0" applyProtection="0"/>
    <xf numFmtId="0" fontId="33" fillId="10" borderId="0" applyNumberFormat="0" applyBorder="0" applyAlignment="0" applyProtection="0"/>
    <xf numFmtId="0" fontId="33" fillId="11" borderId="0" applyNumberFormat="0" applyBorder="0" applyAlignment="0" applyProtection="0"/>
    <xf numFmtId="0" fontId="56" fillId="6" borderId="27" applyNumberFormat="0" applyAlignment="0" applyProtection="0"/>
    <xf numFmtId="164" fontId="10" fillId="16" borderId="6">
      <alignment horizontal="left" vertical="center"/>
      <protection locked="0"/>
    </xf>
    <xf numFmtId="0" fontId="57" fillId="17" borderId="0" applyNumberFormat="0" applyBorder="0" applyAlignment="0" applyProtection="0"/>
    <xf numFmtId="164" fontId="30" fillId="18" borderId="0" applyNumberFormat="0" applyBorder="0">
      <alignment horizontal="left" vertical="center"/>
    </xf>
    <xf numFmtId="164" fontId="28" fillId="19" borderId="0" applyNumberFormat="0" applyBorder="0">
      <alignment horizontal="left" vertical="center"/>
    </xf>
    <xf numFmtId="0" fontId="8" fillId="20" borderId="0" applyNumberFormat="0" applyBorder="0" applyAlignment="0" applyProtection="0"/>
    <xf numFmtId="0" fontId="8" fillId="16" borderId="0" applyNumberFormat="0" applyBorder="0" applyAlignment="0" applyProtection="0"/>
    <xf numFmtId="0" fontId="8" fillId="21" borderId="0" applyNumberFormat="0" applyBorder="0" applyAlignment="0" applyProtection="0"/>
    <xf numFmtId="164" fontId="39" fillId="6" borderId="36" applyAlignment="0" applyProtection="0"/>
    <xf numFmtId="9" fontId="35" fillId="0" borderId="0" applyFont="0" applyFill="0" applyBorder="0" applyAlignment="0" applyProtection="0"/>
  </cellStyleXfs>
  <cellXfs count="557">
    <xf numFmtId="0" fontId="0" fillId="0" borderId="0" xfId="0"/>
    <xf numFmtId="170" fontId="21" fillId="7" borderId="56" xfId="13" applyNumberFormat="1" applyBorder="1" applyAlignment="1" applyProtection="1">
      <alignment horizontal="left" vertical="center"/>
      <protection locked="0"/>
    </xf>
    <xf numFmtId="170" fontId="21" fillId="7" borderId="45" xfId="13" applyNumberFormat="1" applyBorder="1" applyAlignment="1" applyProtection="1">
      <alignment horizontal="center" vertical="center"/>
    </xf>
    <xf numFmtId="1" fontId="40" fillId="7" borderId="37" xfId="13" applyNumberFormat="1" applyFont="1" applyBorder="1" applyAlignment="1" applyProtection="1">
      <alignment horizontal="center" vertical="center"/>
      <protection locked="0"/>
    </xf>
    <xf numFmtId="169" fontId="21" fillId="7" borderId="45" xfId="13" applyNumberFormat="1" applyBorder="1" applyAlignment="1" applyProtection="1">
      <alignment horizontal="center" vertical="center"/>
    </xf>
    <xf numFmtId="0" fontId="44" fillId="0" borderId="0" xfId="0" applyFont="1" applyFill="1" applyBorder="1"/>
    <xf numFmtId="0" fontId="23" fillId="0" borderId="0" xfId="0" applyFont="1" applyFill="1" applyProtection="1"/>
    <xf numFmtId="0" fontId="28" fillId="0" borderId="0" xfId="0" applyFont="1" applyFill="1" applyProtection="1"/>
    <xf numFmtId="0" fontId="28" fillId="0" borderId="0" xfId="0" applyFont="1" applyFill="1" applyBorder="1" applyProtection="1"/>
    <xf numFmtId="0" fontId="28" fillId="0" borderId="0" xfId="0" applyFont="1" applyFill="1" applyBorder="1" applyAlignment="1" applyProtection="1"/>
    <xf numFmtId="0" fontId="23" fillId="0" borderId="0" xfId="0" applyFont="1"/>
    <xf numFmtId="0" fontId="28" fillId="0" borderId="0" xfId="0" applyFont="1" applyFill="1" applyAlignment="1" applyProtection="1"/>
    <xf numFmtId="0" fontId="0" fillId="0" borderId="0" xfId="0" applyFill="1" applyProtection="1"/>
    <xf numFmtId="0" fontId="27" fillId="0" borderId="0" xfId="0" applyFont="1" applyFill="1" applyBorder="1" applyAlignment="1" applyProtection="1">
      <alignment vertical="center"/>
    </xf>
    <xf numFmtId="0" fontId="29" fillId="0" borderId="0" xfId="0" applyFont="1" applyFill="1" applyAlignment="1" applyProtection="1">
      <alignment vertical="center"/>
    </xf>
    <xf numFmtId="0" fontId="29" fillId="0" borderId="0" xfId="0" applyFont="1" applyFill="1" applyProtection="1"/>
    <xf numFmtId="0" fontId="27" fillId="0" borderId="6" xfId="0" applyFont="1" applyFill="1" applyBorder="1" applyAlignment="1" applyProtection="1">
      <alignment vertical="center"/>
    </xf>
    <xf numFmtId="0" fontId="0" fillId="0" borderId="0" xfId="0" applyFill="1" applyAlignment="1" applyProtection="1">
      <alignment vertical="center"/>
    </xf>
    <xf numFmtId="0" fontId="0" fillId="0" borderId="0" xfId="0" applyFill="1" applyBorder="1" applyProtection="1"/>
    <xf numFmtId="0" fontId="0" fillId="0" borderId="0" xfId="0" applyFill="1" applyBorder="1" applyAlignment="1" applyProtection="1">
      <alignment vertical="center"/>
    </xf>
    <xf numFmtId="0" fontId="0" fillId="0" borderId="0" xfId="0" applyFill="1" applyBorder="1" applyAlignment="1" applyProtection="1">
      <alignment horizontal="center" vertical="center"/>
    </xf>
    <xf numFmtId="0" fontId="35" fillId="0" borderId="0" xfId="0" applyFont="1" applyAlignment="1">
      <alignment vertical="center"/>
    </xf>
    <xf numFmtId="166" fontId="24" fillId="2" borderId="21" xfId="0" applyNumberFormat="1" applyFont="1" applyFill="1" applyBorder="1" applyAlignment="1" applyProtection="1">
      <alignment horizontal="left" vertical="center"/>
    </xf>
    <xf numFmtId="167" fontId="28" fillId="0" borderId="23" xfId="0" applyNumberFormat="1" applyFont="1" applyFill="1" applyBorder="1" applyAlignment="1" applyProtection="1">
      <alignment horizontal="right" vertical="center"/>
    </xf>
    <xf numFmtId="10" fontId="0" fillId="7" borderId="27" xfId="0" applyNumberFormat="1" applyFill="1" applyBorder="1" applyAlignment="1" applyProtection="1">
      <alignment horizontal="center" vertical="center"/>
      <protection locked="0"/>
    </xf>
    <xf numFmtId="0" fontId="24" fillId="0" borderId="0" xfId="0" applyFont="1" applyProtection="1"/>
    <xf numFmtId="0" fontId="28" fillId="0" borderId="0" xfId="0" applyFont="1" applyProtection="1"/>
    <xf numFmtId="0" fontId="26" fillId="0" borderId="0" xfId="0" applyFont="1" applyProtection="1"/>
    <xf numFmtId="0" fontId="28" fillId="0" borderId="6" xfId="0" applyFont="1" applyBorder="1" applyAlignment="1" applyProtection="1">
      <alignment vertical="center"/>
    </xf>
    <xf numFmtId="49" fontId="24" fillId="0" borderId="6" xfId="0" applyNumberFormat="1" applyFont="1" applyFill="1" applyBorder="1" applyAlignment="1" applyProtection="1">
      <alignment horizontal="left" vertical="center" wrapText="1"/>
    </xf>
    <xf numFmtId="0" fontId="24" fillId="0" borderId="6" xfId="0" applyFont="1" applyFill="1" applyBorder="1" applyAlignment="1" applyProtection="1">
      <alignment vertical="center" wrapText="1"/>
    </xf>
    <xf numFmtId="0" fontId="28" fillId="0" borderId="0" xfId="0" applyFont="1" applyAlignment="1" applyProtection="1">
      <alignment vertical="center"/>
    </xf>
    <xf numFmtId="0" fontId="28" fillId="0" borderId="0" xfId="0" applyFont="1" applyAlignment="1" applyProtection="1">
      <alignment horizontal="center" vertical="center"/>
    </xf>
    <xf numFmtId="49" fontId="28" fillId="0" borderId="6" xfId="0" applyNumberFormat="1" applyFont="1" applyFill="1" applyBorder="1" applyAlignment="1" applyProtection="1">
      <alignment horizontal="right" vertical="center" wrapText="1"/>
    </xf>
    <xf numFmtId="0" fontId="28" fillId="0" borderId="6" xfId="0" applyFont="1" applyFill="1" applyBorder="1" applyAlignment="1" applyProtection="1">
      <alignment vertical="center" wrapText="1"/>
    </xf>
    <xf numFmtId="0" fontId="24" fillId="0" borderId="6" xfId="0" applyFont="1" applyFill="1" applyBorder="1" applyAlignment="1" applyProtection="1">
      <alignment horizontal="left" vertical="center" wrapText="1"/>
    </xf>
    <xf numFmtId="164" fontId="28" fillId="8" borderId="7" xfId="0" applyNumberFormat="1" applyFont="1" applyFill="1" applyBorder="1" applyAlignment="1" applyProtection="1">
      <alignment vertical="center"/>
    </xf>
    <xf numFmtId="164" fontId="28" fillId="8" borderId="20" xfId="0" applyNumberFormat="1" applyFont="1" applyFill="1" applyBorder="1" applyAlignment="1" applyProtection="1">
      <alignment vertical="center"/>
    </xf>
    <xf numFmtId="164" fontId="28" fillId="8" borderId="10" xfId="0" applyNumberFormat="1" applyFont="1" applyFill="1" applyBorder="1" applyAlignment="1" applyProtection="1">
      <alignment vertical="center"/>
    </xf>
    <xf numFmtId="0" fontId="0" fillId="0" borderId="0" xfId="0" applyFill="1" applyProtection="1"/>
    <xf numFmtId="164" fontId="28" fillId="0" borderId="0" xfId="0" applyNumberFormat="1" applyFont="1" applyFill="1" applyBorder="1" applyProtection="1"/>
    <xf numFmtId="164" fontId="21" fillId="7" borderId="6" xfId="13" applyNumberFormat="1" applyBorder="1" applyAlignment="1" applyProtection="1">
      <alignment vertical="center" wrapText="1"/>
      <protection locked="0"/>
    </xf>
    <xf numFmtId="164" fontId="28" fillId="0" borderId="0" xfId="0" applyNumberFormat="1" applyFont="1" applyFill="1" applyProtection="1"/>
    <xf numFmtId="0" fontId="21" fillId="7" borderId="6" xfId="13" applyBorder="1" applyAlignment="1" applyProtection="1">
      <alignment vertical="center" wrapText="1"/>
      <protection locked="0"/>
    </xf>
    <xf numFmtId="0" fontId="21" fillId="7" borderId="6" xfId="13" applyBorder="1" applyAlignment="1" applyProtection="1">
      <alignment vertical="center"/>
      <protection locked="0"/>
    </xf>
    <xf numFmtId="3" fontId="21" fillId="7" borderId="6" xfId="13" applyNumberFormat="1" applyBorder="1" applyAlignment="1" applyProtection="1">
      <alignment wrapText="1"/>
      <protection locked="0"/>
    </xf>
    <xf numFmtId="164" fontId="21" fillId="7" borderId="6" xfId="13" applyNumberFormat="1" applyBorder="1" applyAlignment="1" applyProtection="1">
      <alignment vertical="center"/>
      <protection locked="0"/>
    </xf>
    <xf numFmtId="164" fontId="21" fillId="7" borderId="6" xfId="13" applyNumberFormat="1" applyBorder="1" applyAlignment="1" applyProtection="1">
      <protection locked="0"/>
    </xf>
    <xf numFmtId="0" fontId="28" fillId="0" borderId="0" xfId="0" applyFont="1" applyBorder="1" applyAlignment="1" applyProtection="1">
      <alignment horizontal="left"/>
    </xf>
    <xf numFmtId="0" fontId="28" fillId="0" borderId="0" xfId="0" applyFont="1" applyBorder="1" applyProtection="1"/>
    <xf numFmtId="165" fontId="39" fillId="6" borderId="44" xfId="12" applyNumberFormat="1" applyBorder="1" applyProtection="1"/>
    <xf numFmtId="165" fontId="39" fillId="6" borderId="42" xfId="12" applyNumberFormat="1" applyBorder="1" applyProtection="1"/>
    <xf numFmtId="0" fontId="28" fillId="0" borderId="0" xfId="0" applyFont="1" applyFill="1" applyBorder="1" applyProtection="1"/>
    <xf numFmtId="165" fontId="39" fillId="6" borderId="36" xfId="12" applyNumberFormat="1" applyAlignment="1" applyProtection="1">
      <alignment vertical="center"/>
    </xf>
    <xf numFmtId="0" fontId="28" fillId="0" borderId="0" xfId="0" applyFont="1" applyBorder="1" applyAlignment="1" applyProtection="1">
      <alignment vertical="center"/>
    </xf>
    <xf numFmtId="0" fontId="31" fillId="0" borderId="0" xfId="0" applyFont="1" applyBorder="1" applyProtection="1"/>
    <xf numFmtId="0" fontId="28" fillId="0" borderId="0" xfId="0" applyFont="1" applyFill="1" applyProtection="1"/>
    <xf numFmtId="0" fontId="27" fillId="0" borderId="0" xfId="0" applyFont="1" applyFill="1" applyBorder="1" applyAlignment="1" applyProtection="1">
      <alignment horizontal="centerContinuous" vertical="center"/>
    </xf>
    <xf numFmtId="165" fontId="39" fillId="6" borderId="44" xfId="12" applyNumberFormat="1" applyBorder="1" applyAlignment="1" applyProtection="1">
      <alignment horizontal="center" vertical="center" wrapText="1"/>
    </xf>
    <xf numFmtId="4" fontId="28" fillId="0" borderId="0" xfId="0" applyNumberFormat="1" applyFont="1" applyFill="1" applyBorder="1" applyAlignment="1" applyProtection="1">
      <alignment wrapText="1"/>
    </xf>
    <xf numFmtId="0" fontId="28" fillId="0" borderId="0" xfId="0" applyFont="1" applyFill="1" applyBorder="1" applyAlignment="1" applyProtection="1">
      <alignment wrapText="1"/>
    </xf>
    <xf numFmtId="0" fontId="28" fillId="0" borderId="0" xfId="0" applyFont="1" applyFill="1" applyAlignment="1" applyProtection="1">
      <alignment wrapText="1"/>
    </xf>
    <xf numFmtId="0" fontId="0" fillId="0" borderId="0" xfId="0"/>
    <xf numFmtId="0" fontId="28" fillId="0" borderId="0" xfId="0" applyFont="1" applyFill="1" applyProtection="1"/>
    <xf numFmtId="0" fontId="24" fillId="5" borderId="6" xfId="0" applyFont="1" applyFill="1" applyBorder="1" applyAlignment="1" applyProtection="1">
      <alignment vertical="center" wrapText="1"/>
    </xf>
    <xf numFmtId="3" fontId="28" fillId="5" borderId="6" xfId="0" applyNumberFormat="1" applyFont="1" applyFill="1" applyBorder="1" applyAlignment="1" applyProtection="1">
      <alignment horizontal="left" vertical="center" indent="2"/>
    </xf>
    <xf numFmtId="0" fontId="28" fillId="5" borderId="6" xfId="0" applyFont="1" applyFill="1" applyBorder="1" applyAlignment="1" applyProtection="1">
      <alignment horizontal="left" vertical="center" indent="2"/>
    </xf>
    <xf numFmtId="0" fontId="24" fillId="5" borderId="6" xfId="0" applyFont="1" applyFill="1" applyBorder="1" applyAlignment="1" applyProtection="1">
      <alignment horizontal="left" vertical="center" wrapText="1"/>
    </xf>
    <xf numFmtId="0" fontId="28" fillId="5" borderId="6" xfId="0" applyFont="1" applyFill="1" applyBorder="1" applyAlignment="1" applyProtection="1">
      <alignment horizontal="left" vertical="center" wrapText="1" indent="2"/>
    </xf>
    <xf numFmtId="0" fontId="24" fillId="5" borderId="11" xfId="0" applyFont="1" applyFill="1" applyBorder="1" applyAlignment="1" applyProtection="1">
      <alignment vertical="center" wrapText="1"/>
    </xf>
    <xf numFmtId="3" fontId="28" fillId="5" borderId="6" xfId="0" applyNumberFormat="1" applyFont="1" applyFill="1" applyBorder="1" applyAlignment="1" applyProtection="1">
      <alignment horizontal="left" vertical="center" wrapText="1" indent="2"/>
    </xf>
    <xf numFmtId="0" fontId="23" fillId="0" borderId="6" xfId="0" applyFont="1" applyBorder="1" applyAlignment="1" applyProtection="1">
      <alignment horizontal="left" vertical="center"/>
    </xf>
    <xf numFmtId="0" fontId="0" fillId="5" borderId="0" xfId="0" applyFill="1" applyProtection="1"/>
    <xf numFmtId="170" fontId="17" fillId="7" borderId="6" xfId="13" applyNumberFormat="1" applyFont="1" applyBorder="1" applyAlignment="1" applyProtection="1">
      <alignment horizontal="center" vertical="center"/>
      <protection locked="0"/>
    </xf>
    <xf numFmtId="14" fontId="17" fillId="7" borderId="6" xfId="13" applyNumberFormat="1" applyFont="1" applyBorder="1" applyAlignment="1" applyProtection="1">
      <alignment horizontal="center" vertical="center"/>
      <protection locked="0"/>
    </xf>
    <xf numFmtId="168" fontId="28" fillId="5" borderId="22" xfId="0" applyNumberFormat="1" applyFont="1" applyFill="1" applyBorder="1" applyAlignment="1" applyProtection="1">
      <alignment horizontal="left" vertical="center" wrapText="1"/>
    </xf>
    <xf numFmtId="168" fontId="28" fillId="5" borderId="32" xfId="0" applyNumberFormat="1" applyFont="1" applyFill="1" applyBorder="1" applyAlignment="1" applyProtection="1">
      <alignment horizontal="left" vertical="center" wrapText="1"/>
    </xf>
    <xf numFmtId="168" fontId="28" fillId="5" borderId="13" xfId="0" applyNumberFormat="1" applyFont="1" applyFill="1" applyBorder="1" applyAlignment="1" applyProtection="1">
      <alignment horizontal="left" vertical="center" wrapText="1"/>
    </xf>
    <xf numFmtId="0" fontId="28" fillId="5" borderId="8" xfId="0" applyFont="1" applyFill="1" applyBorder="1" applyAlignment="1" applyProtection="1">
      <alignment horizontal="left" vertical="center" wrapText="1"/>
    </xf>
    <xf numFmtId="164" fontId="21" fillId="7" borderId="6" xfId="13" applyNumberFormat="1" applyBorder="1" applyAlignment="1" applyProtection="1">
      <alignment horizontal="center"/>
      <protection locked="0"/>
    </xf>
    <xf numFmtId="164" fontId="21" fillId="7" borderId="11" xfId="13" applyNumberFormat="1" applyBorder="1" applyAlignment="1" applyProtection="1">
      <alignment horizontal="center"/>
      <protection locked="0"/>
    </xf>
    <xf numFmtId="0" fontId="17" fillId="9" borderId="12" xfId="14" applyBorder="1" applyAlignment="1" applyProtection="1">
      <alignment horizontal="center" vertical="center"/>
    </xf>
    <xf numFmtId="0" fontId="17" fillId="9" borderId="12" xfId="14" applyBorder="1" applyAlignment="1" applyProtection="1">
      <alignment horizontal="center" vertical="center" wrapText="1"/>
    </xf>
    <xf numFmtId="0" fontId="29" fillId="0" borderId="0" xfId="0" applyFont="1" applyFill="1" applyBorder="1" applyProtection="1"/>
    <xf numFmtId="44" fontId="21" fillId="7" borderId="6" xfId="13" applyNumberFormat="1" applyBorder="1" applyAlignment="1" applyProtection="1">
      <alignment horizontal="right" vertical="center"/>
      <protection locked="0"/>
    </xf>
    <xf numFmtId="0" fontId="16" fillId="7" borderId="6" xfId="13" applyFont="1" applyBorder="1" applyAlignment="1" applyProtection="1">
      <alignment wrapText="1"/>
      <protection locked="0"/>
    </xf>
    <xf numFmtId="0" fontId="55" fillId="0" borderId="0" xfId="15" applyFont="1" applyFill="1" applyBorder="1" applyProtection="1"/>
    <xf numFmtId="49" fontId="28" fillId="0" borderId="6" xfId="0" applyNumberFormat="1" applyFont="1" applyFill="1" applyBorder="1" applyAlignment="1" applyProtection="1">
      <alignment horizontal="center" vertical="center" wrapText="1"/>
    </xf>
    <xf numFmtId="0" fontId="28" fillId="0" borderId="6" xfId="0" applyFont="1" applyFill="1" applyBorder="1" applyAlignment="1" applyProtection="1">
      <alignment horizontal="left" vertical="center" wrapText="1"/>
    </xf>
    <xf numFmtId="0" fontId="28" fillId="5" borderId="0" xfId="0" applyFont="1" applyFill="1" applyProtection="1"/>
    <xf numFmtId="164" fontId="0" fillId="5" borderId="0" xfId="0" applyNumberFormat="1" applyFill="1" applyProtection="1"/>
    <xf numFmtId="164" fontId="39" fillId="6" borderId="36" xfId="12" applyNumberFormat="1" applyBorder="1" applyAlignment="1" applyProtection="1">
      <alignment wrapText="1"/>
    </xf>
    <xf numFmtId="164" fontId="56" fillId="6" borderId="27" xfId="17" applyNumberFormat="1" applyBorder="1" applyAlignment="1" applyProtection="1">
      <alignment wrapText="1"/>
    </xf>
    <xf numFmtId="0" fontId="45" fillId="10" borderId="1" xfId="15" applyFont="1" applyBorder="1"/>
    <xf numFmtId="166" fontId="28" fillId="0" borderId="5" xfId="0" applyNumberFormat="1" applyFont="1" applyBorder="1" applyAlignment="1" applyProtection="1">
      <alignment vertical="center"/>
    </xf>
    <xf numFmtId="166" fontId="39" fillId="6" borderId="16" xfId="12" applyNumberFormat="1" applyBorder="1" applyAlignment="1" applyProtection="1"/>
    <xf numFmtId="166" fontId="56" fillId="6" borderId="9" xfId="17" applyNumberFormat="1" applyBorder="1" applyAlignment="1" applyProtection="1">
      <alignment vertical="center"/>
    </xf>
    <xf numFmtId="166" fontId="56" fillId="6" borderId="30" xfId="17" applyNumberFormat="1" applyBorder="1" applyAlignment="1" applyProtection="1">
      <alignment vertical="center"/>
    </xf>
    <xf numFmtId="0" fontId="28" fillId="5" borderId="1" xfId="0" applyFont="1" applyFill="1" applyBorder="1" applyAlignment="1" applyProtection="1">
      <alignment horizontal="left" vertical="center"/>
    </xf>
    <xf numFmtId="166" fontId="28" fillId="5" borderId="3" xfId="0" applyNumberFormat="1" applyFont="1" applyFill="1" applyBorder="1" applyAlignment="1" applyProtection="1"/>
    <xf numFmtId="0" fontId="28" fillId="5" borderId="18" xfId="0" applyFont="1" applyFill="1" applyBorder="1" applyAlignment="1" applyProtection="1">
      <alignment horizontal="left" vertical="center"/>
    </xf>
    <xf numFmtId="0" fontId="31" fillId="5" borderId="19" xfId="0" applyFont="1" applyFill="1" applyBorder="1" applyAlignment="1">
      <alignment horizontal="center" vertical="top"/>
    </xf>
    <xf numFmtId="0" fontId="28" fillId="5" borderId="28" xfId="0" applyFont="1" applyFill="1" applyBorder="1" applyAlignment="1" applyProtection="1">
      <alignment horizontal="left" vertical="center"/>
    </xf>
    <xf numFmtId="167" fontId="28" fillId="5" borderId="24" xfId="1" applyNumberFormat="1" applyFont="1" applyFill="1" applyBorder="1"/>
    <xf numFmtId="0" fontId="24" fillId="5" borderId="29" xfId="0" applyFont="1" applyFill="1" applyBorder="1" applyAlignment="1" applyProtection="1">
      <alignment horizontal="left" vertical="center"/>
    </xf>
    <xf numFmtId="167" fontId="24" fillId="5" borderId="30" xfId="1" applyNumberFormat="1" applyFont="1" applyFill="1" applyBorder="1"/>
    <xf numFmtId="167" fontId="24" fillId="5" borderId="17" xfId="1" applyNumberFormat="1" applyFont="1" applyFill="1" applyBorder="1" applyAlignment="1">
      <alignment vertical="center"/>
    </xf>
    <xf numFmtId="167" fontId="24" fillId="5" borderId="9" xfId="1" applyNumberFormat="1" applyFont="1" applyFill="1" applyBorder="1" applyAlignment="1">
      <alignment vertical="center"/>
    </xf>
    <xf numFmtId="170" fontId="39" fillId="6" borderId="36" xfId="12" applyNumberFormat="1" applyProtection="1"/>
    <xf numFmtId="170" fontId="56" fillId="6" borderId="27" xfId="17" applyNumberFormat="1" applyProtection="1"/>
    <xf numFmtId="164" fontId="39" fillId="6" borderId="36" xfId="12" applyNumberFormat="1" applyAlignment="1" applyProtection="1">
      <alignment vertical="center"/>
    </xf>
    <xf numFmtId="164" fontId="39" fillId="6" borderId="36" xfId="12" applyNumberFormat="1" applyAlignment="1" applyProtection="1">
      <alignment horizontal="center" vertical="center"/>
    </xf>
    <xf numFmtId="0" fontId="29" fillId="0" borderId="0" xfId="0" applyFont="1" applyFill="1" applyBorder="1" applyAlignment="1" applyProtection="1">
      <alignment vertical="center"/>
    </xf>
    <xf numFmtId="4" fontId="27" fillId="0" borderId="0" xfId="0" applyNumberFormat="1" applyFont="1" applyFill="1" applyBorder="1" applyAlignment="1" applyProtection="1">
      <alignment vertical="center"/>
    </xf>
    <xf numFmtId="0" fontId="23" fillId="0" borderId="0" xfId="0" applyFont="1" applyFill="1"/>
    <xf numFmtId="0" fontId="44" fillId="0" borderId="0" xfId="0" applyFont="1" applyFill="1" applyBorder="1" applyAlignment="1">
      <alignment horizontal="left" vertical="top"/>
    </xf>
    <xf numFmtId="0" fontId="46" fillId="0" borderId="0" xfId="0" applyFont="1" applyFill="1" applyBorder="1" applyAlignment="1">
      <alignment horizontal="left" vertical="top"/>
    </xf>
    <xf numFmtId="0" fontId="47" fillId="0" borderId="0" xfId="0" applyFont="1" applyFill="1" applyBorder="1" applyAlignment="1">
      <alignment horizontal="left" vertical="top"/>
    </xf>
    <xf numFmtId="14" fontId="44" fillId="0" borderId="0" xfId="0" quotePrefix="1" applyNumberFormat="1" applyFont="1" applyFill="1" applyBorder="1" applyAlignment="1">
      <alignment horizontal="left" vertical="top"/>
    </xf>
    <xf numFmtId="0" fontId="0" fillId="0" borderId="0" xfId="0" applyFill="1" applyAlignment="1" applyProtection="1">
      <alignment vertical="center"/>
    </xf>
    <xf numFmtId="0" fontId="19" fillId="0" borderId="0" xfId="0" applyFont="1" applyFill="1" applyBorder="1" applyAlignment="1" applyProtection="1">
      <alignment horizontal="left" vertical="center" wrapText="1"/>
    </xf>
    <xf numFmtId="0" fontId="20" fillId="0" borderId="0" xfId="0" applyFont="1" applyFill="1" applyAlignment="1" applyProtection="1">
      <alignment vertical="center"/>
    </xf>
    <xf numFmtId="0" fontId="28" fillId="0" borderId="0" xfId="0" applyFont="1" applyFill="1" applyBorder="1" applyAlignment="1" applyProtection="1">
      <alignment horizontal="centerContinuous"/>
    </xf>
    <xf numFmtId="164" fontId="23" fillId="0" borderId="0" xfId="0" applyNumberFormat="1" applyFont="1" applyFill="1" applyBorder="1" applyAlignment="1" applyProtection="1">
      <alignment wrapText="1"/>
    </xf>
    <xf numFmtId="0" fontId="25" fillId="0" borderId="0" xfId="0" applyFont="1" applyFill="1" applyBorder="1" applyAlignment="1" applyProtection="1">
      <alignment horizontal="left" vertical="center"/>
    </xf>
    <xf numFmtId="4" fontId="27" fillId="0" borderId="0" xfId="0" applyNumberFormat="1" applyFont="1" applyFill="1" applyBorder="1" applyAlignment="1" applyProtection="1">
      <alignment horizontal="right" vertical="center"/>
    </xf>
    <xf numFmtId="0" fontId="41" fillId="0" borderId="0" xfId="0" applyFont="1" applyFill="1" applyBorder="1" applyAlignment="1" applyProtection="1">
      <alignment vertical="center"/>
    </xf>
    <xf numFmtId="0" fontId="28" fillId="0" borderId="0" xfId="0" applyFont="1" applyFill="1" applyBorder="1" applyAlignment="1" applyProtection="1">
      <alignment horizontal="left"/>
    </xf>
    <xf numFmtId="0" fontId="28" fillId="0" borderId="0" xfId="0" applyFont="1" applyFill="1" applyBorder="1" applyAlignment="1" applyProtection="1">
      <alignment vertical="center"/>
    </xf>
    <xf numFmtId="0" fontId="31" fillId="0" borderId="0" xfId="0" applyFont="1" applyFill="1" applyBorder="1" applyProtection="1"/>
    <xf numFmtId="0" fontId="28" fillId="0" borderId="0" xfId="0" applyFont="1" applyFill="1" applyBorder="1" applyAlignment="1" applyProtection="1">
      <alignment horizontal="right"/>
    </xf>
    <xf numFmtId="0" fontId="27" fillId="0" borderId="0" xfId="0" applyFont="1" applyFill="1" applyBorder="1" applyAlignment="1" applyProtection="1">
      <alignment horizontal="right"/>
    </xf>
    <xf numFmtId="0" fontId="41" fillId="0" borderId="0" xfId="0" applyFont="1" applyFill="1" applyBorder="1" applyAlignment="1" applyProtection="1">
      <alignment horizontal="left" vertical="center"/>
    </xf>
    <xf numFmtId="0" fontId="45" fillId="10" borderId="8" xfId="15" applyFont="1" applyBorder="1"/>
    <xf numFmtId="0" fontId="45" fillId="10" borderId="17" xfId="15" applyFont="1" applyBorder="1"/>
    <xf numFmtId="0" fontId="45" fillId="10" borderId="3" xfId="15" applyFont="1" applyBorder="1"/>
    <xf numFmtId="0" fontId="33" fillId="10" borderId="3" xfId="15" applyBorder="1"/>
    <xf numFmtId="0" fontId="55" fillId="10" borderId="2" xfId="15" applyFont="1" applyBorder="1" applyAlignment="1">
      <alignment horizontal="center"/>
    </xf>
    <xf numFmtId="168" fontId="28" fillId="5" borderId="0" xfId="0" applyNumberFormat="1" applyFont="1" applyFill="1" applyBorder="1" applyAlignment="1" applyProtection="1">
      <alignment horizontal="left" vertical="center" wrapText="1"/>
    </xf>
    <xf numFmtId="0" fontId="30" fillId="5" borderId="15" xfId="0" applyFont="1" applyFill="1" applyBorder="1" applyAlignment="1" applyProtection="1">
      <alignment horizontal="left" vertical="center"/>
    </xf>
    <xf numFmtId="167" fontId="28" fillId="0" borderId="0" xfId="0" applyNumberFormat="1" applyFont="1" applyFill="1" applyBorder="1" applyAlignment="1" applyProtection="1">
      <alignment horizontal="right" vertical="center"/>
    </xf>
    <xf numFmtId="168" fontId="28" fillId="5" borderId="22" xfId="0" applyNumberFormat="1" applyFont="1" applyFill="1" applyBorder="1" applyAlignment="1" applyProtection="1">
      <alignment horizontal="left" vertical="center"/>
    </xf>
    <xf numFmtId="168" fontId="28" fillId="5" borderId="32" xfId="0" applyNumberFormat="1" applyFont="1" applyFill="1" applyBorder="1" applyAlignment="1" applyProtection="1">
      <alignment horizontal="left" vertical="center"/>
    </xf>
    <xf numFmtId="168" fontId="28" fillId="5" borderId="2" xfId="0" applyNumberFormat="1" applyFont="1" applyFill="1" applyBorder="1" applyAlignment="1" applyProtection="1">
      <alignment horizontal="left" vertical="center"/>
    </xf>
    <xf numFmtId="168" fontId="28" fillId="5" borderId="13" xfId="0" applyNumberFormat="1" applyFont="1" applyFill="1" applyBorder="1" applyAlignment="1" applyProtection="1">
      <alignment horizontal="left" vertical="center"/>
    </xf>
    <xf numFmtId="168" fontId="28" fillId="5" borderId="31" xfId="0" applyNumberFormat="1" applyFont="1" applyFill="1" applyBorder="1" applyAlignment="1" applyProtection="1">
      <alignment horizontal="left" vertical="center"/>
    </xf>
    <xf numFmtId="166" fontId="30" fillId="5" borderId="8" xfId="0" applyNumberFormat="1" applyFont="1" applyFill="1" applyBorder="1" applyAlignment="1" applyProtection="1">
      <alignment horizontal="left" vertical="center"/>
    </xf>
    <xf numFmtId="0" fontId="35" fillId="0" borderId="0" xfId="0" applyFont="1" applyFill="1" applyAlignment="1">
      <alignment vertical="center"/>
    </xf>
    <xf numFmtId="0" fontId="23" fillId="0" borderId="0" xfId="0" applyFont="1" applyFill="1" applyBorder="1"/>
    <xf numFmtId="0" fontId="31" fillId="0" borderId="2" xfId="0" applyFont="1" applyFill="1" applyBorder="1" applyAlignment="1">
      <alignment horizontal="center" vertical="top"/>
    </xf>
    <xf numFmtId="0" fontId="35" fillId="0" borderId="0" xfId="0" applyFont="1" applyFill="1" applyBorder="1" applyAlignment="1">
      <alignment vertical="center"/>
    </xf>
    <xf numFmtId="0" fontId="31" fillId="0" borderId="0" xfId="0" applyFont="1" applyFill="1" applyBorder="1"/>
    <xf numFmtId="0" fontId="28" fillId="0" borderId="0" xfId="0" applyFont="1" applyFill="1" applyBorder="1"/>
    <xf numFmtId="167" fontId="28" fillId="0" borderId="0" xfId="1" applyNumberFormat="1" applyFont="1" applyFill="1" applyBorder="1"/>
    <xf numFmtId="10" fontId="28" fillId="0" borderId="0" xfId="0" applyNumberFormat="1" applyFont="1" applyFill="1" applyBorder="1"/>
    <xf numFmtId="167" fontId="24" fillId="0" borderId="0" xfId="1" applyNumberFormat="1" applyFont="1" applyFill="1" applyBorder="1"/>
    <xf numFmtId="0" fontId="24" fillId="0" borderId="0" xfId="3" applyFont="1" applyFill="1" applyBorder="1"/>
    <xf numFmtId="167" fontId="32" fillId="0" borderId="0" xfId="2" applyNumberFormat="1" applyFont="1" applyFill="1" applyBorder="1"/>
    <xf numFmtId="0" fontId="45" fillId="0" borderId="0" xfId="15" applyFont="1" applyFill="1" applyBorder="1"/>
    <xf numFmtId="166" fontId="28" fillId="0" borderId="0" xfId="0" applyNumberFormat="1" applyFont="1" applyFill="1" applyBorder="1" applyAlignment="1" applyProtection="1"/>
    <xf numFmtId="0" fontId="31" fillId="0" borderId="0" xfId="0" applyFont="1" applyFill="1" applyBorder="1" applyAlignment="1">
      <alignment horizontal="center" vertical="top"/>
    </xf>
    <xf numFmtId="10" fontId="21" fillId="0" borderId="0" xfId="13" applyNumberFormat="1" applyFill="1" applyBorder="1"/>
    <xf numFmtId="0" fontId="33" fillId="0" borderId="0" xfId="15" applyFill="1" applyBorder="1"/>
    <xf numFmtId="168" fontId="28" fillId="5" borderId="0" xfId="0" applyNumberFormat="1" applyFont="1" applyFill="1" applyBorder="1" applyAlignment="1" applyProtection="1">
      <alignment horizontal="left" vertical="center"/>
    </xf>
    <xf numFmtId="0" fontId="23" fillId="0" borderId="39" xfId="0" applyFont="1" applyFill="1" applyBorder="1"/>
    <xf numFmtId="0" fontId="44" fillId="0" borderId="31" xfId="0" applyFont="1" applyFill="1" applyBorder="1" applyAlignment="1">
      <alignment horizontal="left" vertical="top"/>
    </xf>
    <xf numFmtId="0" fontId="44" fillId="0" borderId="40" xfId="0" applyFont="1" applyFill="1" applyBorder="1" applyAlignment="1">
      <alignment horizontal="left" vertical="top"/>
    </xf>
    <xf numFmtId="0" fontId="23" fillId="0" borderId="46" xfId="0" applyFont="1" applyFill="1" applyBorder="1"/>
    <xf numFmtId="0" fontId="44" fillId="0" borderId="47" xfId="0" applyFont="1" applyFill="1" applyBorder="1" applyAlignment="1">
      <alignment horizontal="left" vertical="top"/>
    </xf>
    <xf numFmtId="0" fontId="24" fillId="5" borderId="6" xfId="0" applyNumberFormat="1" applyFont="1" applyFill="1" applyBorder="1" applyAlignment="1" applyProtection="1">
      <alignment horizontal="left" vertical="center" wrapText="1"/>
    </xf>
    <xf numFmtId="164" fontId="39" fillId="6" borderId="48" xfId="12" applyNumberFormat="1" applyBorder="1" applyAlignment="1" applyProtection="1">
      <alignment wrapText="1"/>
    </xf>
    <xf numFmtId="0" fontId="28" fillId="5" borderId="6" xfId="0" quotePrefix="1" applyNumberFormat="1" applyFont="1" applyFill="1" applyBorder="1" applyAlignment="1" applyProtection="1">
      <alignment horizontal="left" vertical="center" wrapText="1"/>
    </xf>
    <xf numFmtId="0" fontId="24" fillId="5" borderId="6" xfId="0" quotePrefix="1" applyNumberFormat="1" applyFont="1" applyFill="1" applyBorder="1" applyAlignment="1" applyProtection="1">
      <alignment horizontal="left" vertical="center" wrapText="1"/>
    </xf>
    <xf numFmtId="0" fontId="28" fillId="5" borderId="6" xfId="0" applyNumberFormat="1" applyFont="1" applyFill="1" applyBorder="1" applyAlignment="1" applyProtection="1">
      <alignment horizontal="left" vertical="center" wrapText="1"/>
    </xf>
    <xf numFmtId="0" fontId="24" fillId="5" borderId="11" xfId="0" quotePrefix="1" applyNumberFormat="1" applyFont="1" applyFill="1" applyBorder="1" applyAlignment="1" applyProtection="1">
      <alignment horizontal="left" vertical="center" wrapText="1"/>
    </xf>
    <xf numFmtId="0" fontId="21" fillId="7" borderId="6" xfId="13" applyBorder="1" applyAlignment="1" applyProtection="1">
      <alignment wrapText="1"/>
      <protection locked="0"/>
    </xf>
    <xf numFmtId="0" fontId="15" fillId="7" borderId="6" xfId="13" applyFont="1" applyBorder="1" applyAlignment="1" applyProtection="1">
      <alignment wrapText="1"/>
      <protection locked="0"/>
    </xf>
    <xf numFmtId="170" fontId="21" fillId="7" borderId="6" xfId="13" applyNumberFormat="1" applyBorder="1" applyAlignment="1" applyProtection="1">
      <alignment vertical="center" wrapText="1"/>
      <protection locked="0"/>
    </xf>
    <xf numFmtId="170" fontId="21" fillId="7" borderId="6" xfId="13" applyNumberFormat="1" applyBorder="1" applyAlignment="1" applyProtection="1">
      <alignment vertical="center"/>
      <protection locked="0"/>
    </xf>
    <xf numFmtId="165" fontId="21" fillId="7" borderId="6" xfId="13" applyNumberFormat="1" applyBorder="1" applyAlignment="1" applyProtection="1">
      <alignment vertical="center"/>
      <protection locked="0"/>
    </xf>
    <xf numFmtId="0" fontId="17" fillId="9" borderId="6" xfId="14" applyBorder="1" applyProtection="1"/>
    <xf numFmtId="165" fontId="39" fillId="6" borderId="49" xfId="12" quotePrefix="1" applyNumberFormat="1" applyBorder="1" applyProtection="1"/>
    <xf numFmtId="165" fontId="39" fillId="6" borderId="49" xfId="12" applyNumberFormat="1" applyBorder="1" applyProtection="1"/>
    <xf numFmtId="170" fontId="21" fillId="7" borderId="6" xfId="13" applyNumberFormat="1" applyBorder="1" applyProtection="1">
      <protection locked="0"/>
    </xf>
    <xf numFmtId="165" fontId="21" fillId="7" borderId="6" xfId="13" applyNumberFormat="1" applyBorder="1" applyProtection="1">
      <protection locked="0"/>
    </xf>
    <xf numFmtId="0" fontId="55" fillId="0" borderId="0" xfId="15" applyFont="1" applyFill="1" applyBorder="1" applyAlignment="1" applyProtection="1">
      <alignment horizontal="center"/>
    </xf>
    <xf numFmtId="1" fontId="55" fillId="0" borderId="0" xfId="15" applyNumberFormat="1" applyFont="1" applyFill="1" applyBorder="1" applyAlignment="1" applyProtection="1">
      <alignment horizontal="center" wrapText="1"/>
    </xf>
    <xf numFmtId="0" fontId="26" fillId="0" borderId="0" xfId="0" applyFont="1" applyFill="1" applyProtection="1"/>
    <xf numFmtId="0" fontId="33" fillId="0" borderId="0" xfId="0" applyFont="1" applyFill="1" applyBorder="1" applyAlignment="1" applyProtection="1">
      <alignment vertical="center"/>
    </xf>
    <xf numFmtId="164" fontId="0" fillId="0" borderId="0" xfId="0" applyNumberFormat="1" applyFill="1" applyProtection="1"/>
    <xf numFmtId="3" fontId="28" fillId="0" borderId="0" xfId="0" applyNumberFormat="1" applyFont="1" applyFill="1" applyAlignment="1" applyProtection="1">
      <alignment vertical="center"/>
    </xf>
    <xf numFmtId="3" fontId="28" fillId="0" borderId="0" xfId="0" applyNumberFormat="1" applyFont="1" applyFill="1" applyAlignment="1" applyProtection="1">
      <alignment horizontal="center" vertical="center"/>
    </xf>
    <xf numFmtId="168" fontId="28" fillId="5" borderId="17" xfId="0" applyNumberFormat="1" applyFont="1" applyFill="1" applyBorder="1" applyAlignment="1" applyProtection="1">
      <alignment horizontal="left" vertical="center" wrapText="1"/>
    </xf>
    <xf numFmtId="164" fontId="0" fillId="7" borderId="23" xfId="13" applyNumberFormat="1" applyFont="1" applyBorder="1" applyAlignment="1" applyProtection="1">
      <alignment horizontal="right" vertical="center"/>
      <protection locked="0"/>
    </xf>
    <xf numFmtId="0" fontId="30" fillId="5" borderId="14" xfId="0" applyFont="1" applyFill="1" applyBorder="1" applyAlignment="1" applyProtection="1">
      <alignment horizontal="left" vertical="center"/>
    </xf>
    <xf numFmtId="164" fontId="0" fillId="7" borderId="9" xfId="13" applyNumberFormat="1" applyFont="1" applyBorder="1" applyAlignment="1" applyProtection="1">
      <alignment horizontal="right" vertical="center"/>
      <protection locked="0"/>
    </xf>
    <xf numFmtId="164" fontId="0" fillId="7" borderId="19" xfId="13" applyNumberFormat="1" applyFont="1" applyBorder="1" applyAlignment="1" applyProtection="1">
      <alignment horizontal="right" vertical="center"/>
      <protection locked="0"/>
    </xf>
    <xf numFmtId="166" fontId="56" fillId="6" borderId="23" xfId="17" applyNumberFormat="1" applyBorder="1" applyAlignment="1" applyProtection="1">
      <alignment vertical="center"/>
    </xf>
    <xf numFmtId="166" fontId="56" fillId="6" borderId="5" xfId="17" applyNumberFormat="1" applyBorder="1" applyAlignment="1" applyProtection="1">
      <alignment vertical="center"/>
    </xf>
    <xf numFmtId="164" fontId="0" fillId="7" borderId="30" xfId="13" applyNumberFormat="1" applyFont="1" applyBorder="1" applyAlignment="1" applyProtection="1">
      <alignment horizontal="right" vertical="center"/>
      <protection locked="0"/>
    </xf>
    <xf numFmtId="168" fontId="28" fillId="0" borderId="0" xfId="0" applyNumberFormat="1" applyFont="1" applyFill="1" applyBorder="1" applyAlignment="1" applyProtection="1">
      <alignment vertical="center" wrapText="1"/>
    </xf>
    <xf numFmtId="0" fontId="0" fillId="0" borderId="0" xfId="0" applyBorder="1" applyAlignment="1">
      <alignment vertical="center"/>
    </xf>
    <xf numFmtId="0" fontId="0" fillId="12" borderId="6" xfId="0" applyFill="1" applyBorder="1" applyAlignment="1">
      <alignment vertical="center"/>
    </xf>
    <xf numFmtId="0" fontId="0" fillId="0" borderId="6" xfId="0" applyFill="1" applyBorder="1" applyAlignment="1">
      <alignment vertical="center"/>
    </xf>
    <xf numFmtId="0" fontId="0" fillId="13" borderId="6" xfId="0" applyFill="1" applyBorder="1" applyAlignment="1">
      <alignment vertical="center"/>
    </xf>
    <xf numFmtId="0" fontId="0" fillId="14" borderId="6" xfId="0" applyFill="1" applyBorder="1" applyAlignment="1">
      <alignment vertical="center"/>
    </xf>
    <xf numFmtId="0" fontId="0" fillId="15" borderId="6" xfId="0" applyFill="1" applyBorder="1" applyAlignment="1">
      <alignment vertical="center"/>
    </xf>
    <xf numFmtId="0" fontId="0" fillId="0" borderId="47" xfId="0" applyBorder="1" applyAlignment="1">
      <alignment vertical="center"/>
    </xf>
    <xf numFmtId="0" fontId="0" fillId="0" borderId="46" xfId="0" applyBorder="1" applyAlignment="1">
      <alignment vertical="center"/>
    </xf>
    <xf numFmtId="0" fontId="54" fillId="10" borderId="20" xfId="15" applyFont="1" applyBorder="1" applyAlignment="1">
      <alignment vertical="center" wrapText="1"/>
    </xf>
    <xf numFmtId="0" fontId="54" fillId="10" borderId="7" xfId="15" applyFont="1" applyBorder="1" applyAlignment="1">
      <alignment vertical="center"/>
    </xf>
    <xf numFmtId="0" fontId="54" fillId="10" borderId="20" xfId="15" applyFont="1" applyBorder="1" applyAlignment="1">
      <alignment vertical="center"/>
    </xf>
    <xf numFmtId="0" fontId="0" fillId="0" borderId="0" xfId="0" applyFill="1" applyBorder="1"/>
    <xf numFmtId="0" fontId="21" fillId="7" borderId="6" xfId="13" applyNumberFormat="1" applyBorder="1" applyAlignment="1" applyProtection="1">
      <alignment wrapText="1"/>
      <protection locked="0"/>
    </xf>
    <xf numFmtId="0" fontId="54" fillId="0" borderId="0" xfId="15" applyFont="1" applyFill="1" applyBorder="1" applyAlignment="1">
      <alignment vertical="center" wrapText="1"/>
    </xf>
    <xf numFmtId="0" fontId="54" fillId="10" borderId="10" xfId="15" applyFont="1" applyBorder="1" applyAlignment="1">
      <alignment vertical="center" wrapText="1"/>
    </xf>
    <xf numFmtId="0" fontId="23" fillId="0" borderId="47" xfId="0" applyFont="1" applyFill="1" applyBorder="1"/>
    <xf numFmtId="0" fontId="23" fillId="0" borderId="0" xfId="0" applyFont="1" applyBorder="1"/>
    <xf numFmtId="0" fontId="23" fillId="0" borderId="46" xfId="0" applyFont="1" applyBorder="1"/>
    <xf numFmtId="0" fontId="23" fillId="0" borderId="25" xfId="0" applyFont="1" applyBorder="1"/>
    <xf numFmtId="170" fontId="39" fillId="6" borderId="36" xfId="12" applyNumberFormat="1" applyFont="1" applyProtection="1"/>
    <xf numFmtId="0" fontId="25" fillId="0" borderId="0" xfId="0" applyFont="1" applyFill="1" applyProtection="1"/>
    <xf numFmtId="0" fontId="25" fillId="0" borderId="0" xfId="0" applyFont="1" applyFill="1" applyBorder="1" applyAlignment="1" applyProtection="1">
      <alignment vertical="center"/>
    </xf>
    <xf numFmtId="0" fontId="25" fillId="0" borderId="0" xfId="0" applyFont="1" applyFill="1" applyAlignment="1">
      <alignment horizontal="left"/>
    </xf>
    <xf numFmtId="164" fontId="21" fillId="7" borderId="6" xfId="13" applyNumberFormat="1" applyBorder="1" applyAlignment="1" applyProtection="1">
      <alignment wrapText="1"/>
      <protection locked="0"/>
    </xf>
    <xf numFmtId="164" fontId="21" fillId="7" borderId="11" xfId="13" applyNumberFormat="1" applyBorder="1" applyAlignment="1" applyProtection="1">
      <alignment wrapText="1"/>
      <protection locked="0"/>
    </xf>
    <xf numFmtId="44" fontId="27" fillId="0" borderId="0" xfId="0" applyNumberFormat="1" applyFont="1" applyFill="1" applyBorder="1" applyAlignment="1" applyProtection="1">
      <alignment horizontal="right" vertical="center"/>
    </xf>
    <xf numFmtId="0" fontId="40" fillId="5" borderId="51" xfId="14" applyFont="1" applyFill="1" applyBorder="1" applyProtection="1"/>
    <xf numFmtId="0" fontId="40" fillId="5" borderId="52" xfId="14" applyFont="1" applyFill="1" applyBorder="1" applyProtection="1"/>
    <xf numFmtId="164" fontId="39" fillId="6" borderId="53" xfId="12" applyNumberFormat="1" applyBorder="1" applyAlignment="1" applyProtection="1">
      <alignment wrapText="1"/>
    </xf>
    <xf numFmtId="164" fontId="39" fillId="6" borderId="54" xfId="12" applyNumberFormat="1" applyBorder="1" applyAlignment="1" applyProtection="1">
      <alignment wrapText="1"/>
    </xf>
    <xf numFmtId="164" fontId="39" fillId="6" borderId="50" xfId="12" applyNumberFormat="1" applyFont="1" applyBorder="1" applyProtection="1"/>
    <xf numFmtId="0" fontId="14" fillId="7" borderId="6" xfId="13" applyFont="1" applyBorder="1" applyAlignment="1" applyProtection="1">
      <alignment vertical="center" wrapText="1"/>
      <protection locked="0"/>
    </xf>
    <xf numFmtId="3" fontId="21" fillId="7" borderId="6" xfId="13" applyNumberFormat="1" applyBorder="1" applyAlignment="1" applyProtection="1">
      <alignment horizontal="right" vertical="center"/>
      <protection locked="0"/>
    </xf>
    <xf numFmtId="3" fontId="27" fillId="0" borderId="0" xfId="0" applyNumberFormat="1" applyFont="1" applyFill="1" applyBorder="1" applyAlignment="1" applyProtection="1">
      <alignment horizontal="right" vertical="center"/>
    </xf>
    <xf numFmtId="165" fontId="13" fillId="7" borderId="49" xfId="13" applyNumberFormat="1" applyFont="1" applyBorder="1" applyAlignment="1" applyProtection="1">
      <alignment vertical="center"/>
    </xf>
    <xf numFmtId="170" fontId="13" fillId="7" borderId="6" xfId="13" applyNumberFormat="1" applyFont="1" applyBorder="1" applyAlignment="1" applyProtection="1">
      <alignment vertical="center"/>
      <protection locked="0"/>
    </xf>
    <xf numFmtId="0" fontId="44" fillId="0" borderId="0" xfId="0" applyFont="1" applyFill="1" applyBorder="1" applyAlignment="1">
      <alignment horizontal="left" vertical="top" wrapText="1"/>
    </xf>
    <xf numFmtId="0" fontId="44" fillId="0" borderId="47" xfId="0" applyFont="1" applyFill="1" applyBorder="1" applyAlignment="1">
      <alignment horizontal="left" vertical="top" wrapText="1"/>
    </xf>
    <xf numFmtId="0" fontId="44" fillId="0" borderId="0" xfId="0" quotePrefix="1" applyNumberFormat="1" applyFont="1" applyFill="1" applyBorder="1" applyAlignment="1">
      <alignment horizontal="left" vertical="top" wrapText="1"/>
    </xf>
    <xf numFmtId="0" fontId="44" fillId="0" borderId="47" xfId="0" quotePrefix="1" applyNumberFormat="1" applyFont="1" applyFill="1" applyBorder="1" applyAlignment="1">
      <alignment horizontal="left" vertical="top" wrapText="1"/>
    </xf>
    <xf numFmtId="164" fontId="21" fillId="7" borderId="36" xfId="13" applyNumberFormat="1" applyBorder="1" applyAlignment="1" applyProtection="1">
      <alignment wrapText="1"/>
      <protection locked="0"/>
    </xf>
    <xf numFmtId="170" fontId="12" fillId="7" borderId="6" xfId="13" applyNumberFormat="1" applyFont="1" applyBorder="1" applyAlignment="1" applyProtection="1">
      <alignment vertical="center"/>
      <protection locked="0"/>
    </xf>
    <xf numFmtId="0" fontId="44" fillId="0" borderId="13" xfId="0" applyFont="1" applyFill="1" applyBorder="1" applyAlignment="1">
      <alignment horizontal="left" vertical="top" wrapText="1"/>
    </xf>
    <xf numFmtId="0" fontId="44" fillId="0" borderId="26" xfId="0" applyFont="1" applyFill="1" applyBorder="1" applyAlignment="1">
      <alignment horizontal="left" vertical="top" wrapText="1"/>
    </xf>
    <xf numFmtId="0" fontId="11" fillId="7" borderId="6" xfId="13" applyFont="1" applyBorder="1" applyAlignment="1" applyProtection="1">
      <alignment vertical="center" wrapText="1"/>
      <protection locked="0"/>
    </xf>
    <xf numFmtId="0" fontId="55" fillId="10" borderId="7" xfId="15" applyFont="1" applyBorder="1" applyAlignment="1" applyProtection="1">
      <alignment horizontal="left" vertical="center"/>
    </xf>
    <xf numFmtId="0" fontId="55" fillId="10" borderId="20" xfId="15" applyFont="1" applyBorder="1" applyAlignment="1" applyProtection="1">
      <alignment horizontal="left" vertical="center"/>
    </xf>
    <xf numFmtId="0" fontId="55" fillId="10" borderId="10" xfId="15" applyFont="1" applyBorder="1" applyAlignment="1" applyProtection="1">
      <alignment horizontal="left" vertical="center"/>
    </xf>
    <xf numFmtId="0" fontId="0" fillId="0" borderId="0" xfId="0" applyFont="1"/>
    <xf numFmtId="0" fontId="27" fillId="0" borderId="6" xfId="0" applyFont="1" applyFill="1" applyBorder="1" applyAlignment="1" applyProtection="1">
      <alignment horizontal="left" vertical="center" indent="2"/>
    </xf>
    <xf numFmtId="14" fontId="28" fillId="0" borderId="0" xfId="1" applyNumberFormat="1" applyFont="1" applyBorder="1"/>
    <xf numFmtId="166" fontId="24" fillId="2" borderId="28" xfId="0" applyNumberFormat="1" applyFont="1" applyFill="1" applyBorder="1" applyAlignment="1" applyProtection="1">
      <alignment horizontal="left" vertical="center"/>
    </xf>
    <xf numFmtId="167" fontId="28" fillId="0" borderId="24" xfId="1" applyNumberFormat="1" applyFont="1" applyBorder="1"/>
    <xf numFmtId="166" fontId="24" fillId="2" borderId="29" xfId="0" applyNumberFormat="1" applyFont="1" applyFill="1" applyBorder="1" applyAlignment="1" applyProtection="1">
      <alignment horizontal="left" vertical="center"/>
    </xf>
    <xf numFmtId="167" fontId="28" fillId="0" borderId="30" xfId="0" applyNumberFormat="1" applyFont="1" applyFill="1" applyBorder="1" applyAlignment="1" applyProtection="1">
      <alignment horizontal="right" vertical="center"/>
    </xf>
    <xf numFmtId="0" fontId="21" fillId="7" borderId="6" xfId="13" applyNumberFormat="1" applyBorder="1" applyProtection="1">
      <protection locked="0"/>
    </xf>
    <xf numFmtId="170" fontId="10" fillId="7" borderId="6" xfId="13" applyNumberFormat="1" applyFont="1" applyBorder="1" applyAlignment="1" applyProtection="1">
      <alignment vertical="center"/>
      <protection locked="0"/>
    </xf>
    <xf numFmtId="0" fontId="42" fillId="0" borderId="0" xfId="0" applyFont="1" applyAlignment="1">
      <alignment horizontal="left" vertical="center"/>
    </xf>
    <xf numFmtId="0" fontId="31" fillId="0" borderId="0" xfId="0" applyFont="1"/>
    <xf numFmtId="0" fontId="28" fillId="0" borderId="0" xfId="0" applyFont="1" applyAlignment="1">
      <alignment wrapText="1"/>
    </xf>
    <xf numFmtId="0" fontId="0" fillId="0" borderId="0" xfId="0" applyFill="1" applyBorder="1" applyAlignment="1" applyProtection="1">
      <alignment horizontal="left" vertical="center" wrapText="1"/>
    </xf>
    <xf numFmtId="0" fontId="0" fillId="0" borderId="0" xfId="0" applyProtection="1"/>
    <xf numFmtId="0" fontId="59" fillId="0" borderId="0" xfId="0" applyFont="1" applyProtection="1"/>
    <xf numFmtId="0" fontId="26" fillId="4" borderId="7" xfId="3" applyFont="1" applyBorder="1" applyProtection="1"/>
    <xf numFmtId="0" fontId="26" fillId="4" borderId="20" xfId="3" applyFont="1" applyBorder="1" applyProtection="1"/>
    <xf numFmtId="0" fontId="26" fillId="4" borderId="10" xfId="3" applyFont="1" applyBorder="1" applyProtection="1"/>
    <xf numFmtId="0" fontId="0" fillId="0" borderId="6" xfId="0" applyBorder="1" applyAlignment="1" applyProtection="1">
      <alignment horizontal="left" vertical="center"/>
    </xf>
    <xf numFmtId="0" fontId="0" fillId="0" borderId="0" xfId="0" applyAlignment="1" applyProtection="1">
      <alignment vertical="center"/>
    </xf>
    <xf numFmtId="10" fontId="0" fillId="7" borderId="27" xfId="0" applyNumberFormat="1" applyFill="1" applyBorder="1" applyAlignment="1" applyProtection="1">
      <alignment horizontal="center" vertical="center"/>
      <protection locked="0"/>
    </xf>
    <xf numFmtId="169" fontId="0" fillId="22" borderId="27" xfId="0" applyNumberFormat="1" applyFill="1" applyBorder="1" applyAlignment="1" applyProtection="1">
      <alignment horizontal="center" vertical="center"/>
      <protection locked="0"/>
    </xf>
    <xf numFmtId="0" fontId="40" fillId="0" borderId="6" xfId="0" applyFont="1" applyBorder="1" applyAlignment="1" applyProtection="1">
      <alignment wrapText="1"/>
    </xf>
    <xf numFmtId="0" fontId="0" fillId="0" borderId="0" xfId="0" applyFill="1" applyBorder="1" applyProtection="1"/>
    <xf numFmtId="0" fontId="0" fillId="0" borderId="0" xfId="0" applyFill="1" applyBorder="1" applyAlignment="1" applyProtection="1">
      <alignment vertical="center"/>
    </xf>
    <xf numFmtId="0" fontId="0" fillId="0" borderId="0" xfId="0" applyFill="1" applyProtection="1"/>
    <xf numFmtId="0" fontId="0" fillId="20" borderId="6" xfId="22" applyFont="1" applyBorder="1" applyAlignment="1" applyProtection="1">
      <alignment horizontal="left" vertical="center" wrapText="1"/>
    </xf>
    <xf numFmtId="0" fontId="8" fillId="20" borderId="7" xfId="22" applyBorder="1" applyAlignment="1" applyProtection="1">
      <alignment horizontal="left" vertical="center"/>
    </xf>
    <xf numFmtId="0" fontId="8" fillId="20" borderId="10" xfId="22" applyBorder="1" applyAlignment="1" applyProtection="1">
      <alignment horizontal="left" vertical="center"/>
    </xf>
    <xf numFmtId="0" fontId="0" fillId="20" borderId="10" xfId="22" applyFont="1" applyBorder="1" applyAlignment="1" applyProtection="1">
      <alignment horizontal="left" vertical="center"/>
    </xf>
    <xf numFmtId="0" fontId="0" fillId="5" borderId="0" xfId="0" applyFill="1" applyProtection="1"/>
    <xf numFmtId="0" fontId="8" fillId="23" borderId="6" xfId="0" applyFont="1" applyFill="1" applyBorder="1" applyProtection="1"/>
    <xf numFmtId="0" fontId="40" fillId="0" borderId="0" xfId="0" applyFont="1" applyProtection="1"/>
    <xf numFmtId="0" fontId="8" fillId="23" borderId="11" xfId="0" applyFont="1" applyFill="1" applyBorder="1" applyProtection="1"/>
    <xf numFmtId="0" fontId="0" fillId="22" borderId="6" xfId="0" applyFill="1" applyBorder="1" applyProtection="1"/>
    <xf numFmtId="0" fontId="42" fillId="0" borderId="0" xfId="0" applyFont="1" applyProtection="1"/>
    <xf numFmtId="0" fontId="0" fillId="0" borderId="0" xfId="0"/>
    <xf numFmtId="0" fontId="0" fillId="0" borderId="0" xfId="0" applyFont="1"/>
    <xf numFmtId="44" fontId="0" fillId="0" borderId="0" xfId="0" applyNumberFormat="1"/>
    <xf numFmtId="0" fontId="28" fillId="4" borderId="11" xfId="3" applyFont="1" applyBorder="1" applyAlignment="1" applyProtection="1">
      <alignment horizontal="center"/>
    </xf>
    <xf numFmtId="0" fontId="28" fillId="4" borderId="40" xfId="3" applyFont="1" applyBorder="1" applyAlignment="1" applyProtection="1">
      <alignment horizontal="center"/>
    </xf>
    <xf numFmtId="0" fontId="28" fillId="4" borderId="31" xfId="3" applyFont="1" applyBorder="1" applyAlignment="1" applyProtection="1">
      <alignment horizontal="center"/>
    </xf>
    <xf numFmtId="0" fontId="8" fillId="21" borderId="7" xfId="24" applyBorder="1"/>
    <xf numFmtId="0" fontId="8" fillId="21" borderId="20" xfId="24" applyBorder="1"/>
    <xf numFmtId="0" fontId="0" fillId="16" borderId="20" xfId="23" applyFont="1" applyBorder="1"/>
    <xf numFmtId="0" fontId="8" fillId="16" borderId="20" xfId="23" applyBorder="1"/>
    <xf numFmtId="0" fontId="60" fillId="16" borderId="20" xfId="23" applyFont="1" applyBorder="1"/>
    <xf numFmtId="0" fontId="0" fillId="22" borderId="7" xfId="0" applyFill="1" applyBorder="1"/>
    <xf numFmtId="0" fontId="0" fillId="22" borderId="20" xfId="0" applyFill="1" applyBorder="1"/>
    <xf numFmtId="0" fontId="60" fillId="22" borderId="20" xfId="0" applyFont="1" applyFill="1" applyBorder="1"/>
    <xf numFmtId="0" fontId="0" fillId="16" borderId="7" xfId="23" applyFont="1" applyBorder="1"/>
    <xf numFmtId="0" fontId="28" fillId="4" borderId="57" xfId="3" applyFont="1" applyBorder="1" applyAlignment="1" applyProtection="1">
      <alignment horizontal="center"/>
    </xf>
    <xf numFmtId="0" fontId="8" fillId="21" borderId="25" xfId="24" applyBorder="1"/>
    <xf numFmtId="0" fontId="8" fillId="21" borderId="13" xfId="24" applyBorder="1"/>
    <xf numFmtId="0" fontId="0" fillId="16" borderId="13" xfId="23" applyFont="1" applyBorder="1"/>
    <xf numFmtId="0" fontId="8" fillId="16" borderId="13" xfId="23" applyBorder="1"/>
    <xf numFmtId="0" fontId="8" fillId="16" borderId="26" xfId="23" applyNumberFormat="1" applyBorder="1"/>
    <xf numFmtId="0" fontId="0" fillId="16" borderId="25" xfId="23" applyFont="1" applyBorder="1"/>
    <xf numFmtId="0" fontId="0" fillId="22" borderId="25" xfId="0" applyFill="1" applyBorder="1"/>
    <xf numFmtId="0" fontId="0" fillId="22" borderId="13" xfId="0" applyFill="1" applyBorder="1"/>
    <xf numFmtId="0" fontId="0" fillId="22" borderId="26" xfId="0" applyNumberFormat="1" applyFill="1" applyBorder="1"/>
    <xf numFmtId="0" fontId="28" fillId="4" borderId="12" xfId="3" applyFont="1" applyBorder="1" applyAlignment="1" applyProtection="1">
      <alignment horizontal="center"/>
    </xf>
    <xf numFmtId="0" fontId="8" fillId="21" borderId="6" xfId="24" applyBorder="1" applyAlignment="1">
      <alignment wrapText="1"/>
    </xf>
    <xf numFmtId="0" fontId="0" fillId="24" borderId="12" xfId="24" applyFont="1" applyFill="1" applyBorder="1" applyAlignment="1">
      <alignment wrapText="1"/>
    </xf>
    <xf numFmtId="0" fontId="8" fillId="16" borderId="12" xfId="23" applyBorder="1" applyAlignment="1">
      <alignment wrapText="1"/>
    </xf>
    <xf numFmtId="0" fontId="0" fillId="22" borderId="12" xfId="0" applyFill="1" applyBorder="1" applyAlignment="1">
      <alignment wrapText="1"/>
    </xf>
    <xf numFmtId="170" fontId="43" fillId="25" borderId="58" xfId="0" applyNumberFormat="1" applyFont="1" applyFill="1" applyBorder="1" applyProtection="1">
      <protection locked="0"/>
    </xf>
    <xf numFmtId="170" fontId="43" fillId="25" borderId="41" xfId="0" applyNumberFormat="1" applyFont="1" applyFill="1" applyBorder="1" applyProtection="1">
      <protection locked="0"/>
    </xf>
    <xf numFmtId="170" fontId="43" fillId="25" borderId="59" xfId="0" applyNumberFormat="1" applyFont="1" applyFill="1" applyBorder="1" applyProtection="1">
      <protection locked="0"/>
    </xf>
    <xf numFmtId="170" fontId="39" fillId="6" borderId="36" xfId="12" applyNumberFormat="1"/>
    <xf numFmtId="0" fontId="39" fillId="6" borderId="36" xfId="12" applyAlignment="1" applyProtection="1">
      <alignment horizontal="center"/>
    </xf>
    <xf numFmtId="170" fontId="0" fillId="26" borderId="27" xfId="0" applyNumberFormat="1" applyFill="1" applyBorder="1" applyProtection="1">
      <protection locked="0"/>
    </xf>
    <xf numFmtId="170" fontId="58" fillId="6" borderId="27" xfId="17" applyNumberFormat="1" applyFont="1"/>
    <xf numFmtId="0" fontId="28" fillId="4" borderId="7" xfId="3" applyFont="1" applyBorder="1" applyAlignment="1" applyProtection="1"/>
    <xf numFmtId="0" fontId="28" fillId="4" borderId="20" xfId="3" applyFont="1" applyBorder="1" applyAlignment="1" applyProtection="1"/>
    <xf numFmtId="0" fontId="28" fillId="4" borderId="10" xfId="3" applyFont="1" applyBorder="1" applyAlignment="1" applyProtection="1"/>
    <xf numFmtId="0" fontId="26" fillId="4" borderId="7" xfId="3" applyFont="1" applyBorder="1" applyAlignment="1" applyProtection="1">
      <alignment vertical="center"/>
    </xf>
    <xf numFmtId="0" fontId="26" fillId="4" borderId="20" xfId="3" applyFont="1" applyBorder="1" applyAlignment="1" applyProtection="1">
      <alignment vertical="center"/>
    </xf>
    <xf numFmtId="0" fontId="26" fillId="4" borderId="10" xfId="3" applyFont="1" applyBorder="1" applyAlignment="1" applyProtection="1">
      <alignment vertical="center"/>
    </xf>
    <xf numFmtId="0" fontId="26" fillId="4" borderId="7" xfId="3" applyFont="1" applyBorder="1" applyAlignment="1" applyProtection="1"/>
    <xf numFmtId="0" fontId="26" fillId="4" borderId="20" xfId="3" applyFont="1" applyBorder="1" applyAlignment="1" applyProtection="1"/>
    <xf numFmtId="0" fontId="26" fillId="4" borderId="10" xfId="3" applyFont="1" applyBorder="1" applyAlignment="1" applyProtection="1"/>
    <xf numFmtId="0" fontId="8" fillId="20" borderId="6" xfId="22" applyBorder="1" applyAlignment="1" applyProtection="1">
      <alignment vertical="center" wrapText="1"/>
    </xf>
    <xf numFmtId="0" fontId="0" fillId="20" borderId="6" xfId="22" applyFont="1" applyBorder="1" applyAlignment="1" applyProtection="1">
      <alignment horizontal="center" vertical="center" wrapText="1"/>
    </xf>
    <xf numFmtId="0" fontId="28" fillId="20" borderId="6" xfId="22" applyFont="1" applyBorder="1" applyAlignment="1" applyProtection="1">
      <alignment horizontal="center" vertical="center" wrapText="1"/>
    </xf>
    <xf numFmtId="0" fontId="0" fillId="19" borderId="6" xfId="0" applyFill="1" applyBorder="1" applyAlignment="1">
      <alignment horizontal="left" vertical="center" wrapText="1"/>
    </xf>
    <xf numFmtId="0" fontId="40" fillId="20" borderId="6" xfId="22" applyFont="1" applyBorder="1" applyAlignment="1" applyProtection="1">
      <alignment horizontal="center" vertical="center" wrapText="1"/>
    </xf>
    <xf numFmtId="0" fontId="0" fillId="20" borderId="6" xfId="22" applyFont="1" applyBorder="1" applyAlignment="1" applyProtection="1">
      <alignment vertical="center" wrapText="1"/>
    </xf>
    <xf numFmtId="0" fontId="8" fillId="20" borderId="6" xfId="22" applyBorder="1" applyAlignment="1" applyProtection="1">
      <alignment horizontal="center" vertical="center" wrapText="1"/>
    </xf>
    <xf numFmtId="0" fontId="0" fillId="0" borderId="0" xfId="0" applyBorder="1" applyAlignment="1" applyProtection="1">
      <alignment vertical="center" wrapText="1"/>
    </xf>
    <xf numFmtId="0" fontId="0" fillId="0" borderId="0" xfId="0" applyAlignment="1" applyProtection="1">
      <alignment vertical="center" wrapText="1"/>
    </xf>
    <xf numFmtId="170" fontId="39" fillId="6" borderId="49" xfId="12" applyNumberFormat="1" applyBorder="1" applyProtection="1"/>
    <xf numFmtId="1" fontId="39" fillId="6" borderId="36" xfId="12" applyNumberFormat="1" applyAlignment="1" applyProtection="1">
      <alignment horizontal="center" vertical="center"/>
    </xf>
    <xf numFmtId="1" fontId="0" fillId="27" borderId="27" xfId="0" applyNumberFormat="1" applyFill="1" applyBorder="1" applyAlignment="1" applyProtection="1">
      <alignment horizontal="center"/>
      <protection locked="0"/>
    </xf>
    <xf numFmtId="170" fontId="28" fillId="0" borderId="0" xfId="0" applyNumberFormat="1" applyFont="1" applyBorder="1" applyProtection="1"/>
    <xf numFmtId="0" fontId="28" fillId="0" borderId="0" xfId="0" applyFont="1" applyProtection="1"/>
    <xf numFmtId="170" fontId="28" fillId="0" borderId="0" xfId="0" applyNumberFormat="1" applyFont="1" applyProtection="1"/>
    <xf numFmtId="1" fontId="0" fillId="0" borderId="0" xfId="0" applyNumberFormat="1" applyProtection="1"/>
    <xf numFmtId="0" fontId="25" fillId="0" borderId="0" xfId="0" applyFont="1" applyBorder="1" applyAlignment="1" applyProtection="1">
      <alignment horizontal="left" vertical="center"/>
    </xf>
    <xf numFmtId="0" fontId="28" fillId="0" borderId="0" xfId="0" applyFont="1" applyFill="1" applyBorder="1" applyAlignment="1" applyProtection="1">
      <alignment horizontal="centerContinuous" vertical="center"/>
    </xf>
    <xf numFmtId="0" fontId="26" fillId="4" borderId="6" xfId="3" applyFont="1" applyBorder="1" applyProtection="1"/>
    <xf numFmtId="0" fontId="26" fillId="4" borderId="6" xfId="3" applyFont="1" applyBorder="1" applyAlignment="1" applyProtection="1">
      <alignment horizontal="centerContinuous" vertical="center" wrapText="1"/>
    </xf>
    <xf numFmtId="0" fontId="26" fillId="4" borderId="7" xfId="3" applyFont="1" applyBorder="1" applyAlignment="1" applyProtection="1">
      <alignment horizontal="left" vertical="center"/>
    </xf>
    <xf numFmtId="0" fontId="26" fillId="0" borderId="0" xfId="0" applyFont="1" applyProtection="1"/>
    <xf numFmtId="0" fontId="0" fillId="20" borderId="6" xfId="22" applyFont="1" applyBorder="1" applyAlignment="1" applyProtection="1">
      <alignment horizontal="center" vertical="center"/>
    </xf>
    <xf numFmtId="0" fontId="24" fillId="0" borderId="0" xfId="0" applyFont="1" applyProtection="1"/>
    <xf numFmtId="0" fontId="0" fillId="19" borderId="6" xfId="22" applyFont="1" applyFill="1" applyBorder="1" applyAlignment="1" applyProtection="1">
      <alignment horizontal="center" vertical="center" wrapText="1"/>
    </xf>
    <xf numFmtId="0" fontId="0" fillId="20" borderId="6" xfId="22" applyNumberFormat="1" applyFont="1" applyBorder="1" applyAlignment="1" applyProtection="1">
      <alignment horizontal="center" vertical="center" wrapText="1"/>
    </xf>
    <xf numFmtId="170" fontId="0" fillId="28" borderId="27" xfId="0" applyNumberFormat="1" applyFill="1" applyBorder="1" applyProtection="1"/>
    <xf numFmtId="170" fontId="0" fillId="26" borderId="36" xfId="0" applyNumberFormat="1" applyFill="1" applyBorder="1" applyProtection="1">
      <protection locked="0"/>
    </xf>
    <xf numFmtId="0" fontId="39" fillId="6" borderId="36" xfId="12" applyProtection="1"/>
    <xf numFmtId="0" fontId="33" fillId="5" borderId="0" xfId="0" applyFont="1" applyFill="1" applyBorder="1" applyProtection="1"/>
    <xf numFmtId="170" fontId="39" fillId="0" borderId="0" xfId="12" applyNumberFormat="1" applyFont="1" applyFill="1" applyBorder="1" applyProtection="1"/>
    <xf numFmtId="0" fontId="61" fillId="0" borderId="0" xfId="0" applyFont="1"/>
    <xf numFmtId="0" fontId="0" fillId="0" borderId="0" xfId="0" applyFill="1" applyBorder="1"/>
    <xf numFmtId="0" fontId="62" fillId="29" borderId="60" xfId="0" applyFont="1" applyFill="1" applyBorder="1"/>
    <xf numFmtId="0" fontId="0" fillId="0" borderId="0" xfId="0" applyFill="1"/>
    <xf numFmtId="0" fontId="0" fillId="30" borderId="60" xfId="0" applyFill="1" applyBorder="1" applyAlignment="1" applyProtection="1">
      <alignment vertical="center"/>
      <protection locked="0"/>
    </xf>
    <xf numFmtId="0" fontId="0" fillId="30" borderId="60" xfId="0" applyFill="1" applyBorder="1" applyAlignment="1" applyProtection="1">
      <alignment vertical="center" wrapText="1"/>
      <protection locked="0"/>
    </xf>
    <xf numFmtId="49" fontId="0" fillId="30" borderId="60" xfId="0" applyNumberFormat="1" applyFill="1" applyBorder="1" applyAlignment="1" applyProtection="1">
      <alignment vertical="center" wrapText="1"/>
      <protection locked="0"/>
    </xf>
    <xf numFmtId="0" fontId="63" fillId="0" borderId="0" xfId="0" applyFont="1" applyFill="1" applyBorder="1"/>
    <xf numFmtId="0" fontId="64" fillId="0" borderId="0" xfId="0" applyFont="1" applyFill="1" applyBorder="1"/>
    <xf numFmtId="0" fontId="65" fillId="0" borderId="0" xfId="0" applyFont="1" applyProtection="1"/>
    <xf numFmtId="172" fontId="35" fillId="18" borderId="60" xfId="0" applyNumberFormat="1" applyFont="1" applyFill="1" applyBorder="1" applyAlignment="1" applyProtection="1">
      <alignment horizontal="center" vertical="center" wrapText="1"/>
    </xf>
    <xf numFmtId="173" fontId="0" fillId="22" borderId="60" xfId="0" applyNumberFormat="1" applyFill="1" applyBorder="1" applyAlignment="1" applyProtection="1">
      <protection locked="0"/>
    </xf>
    <xf numFmtId="173" fontId="0" fillId="22" borderId="60" xfId="0" applyNumberFormat="1" applyFill="1" applyBorder="1" applyAlignment="1" applyProtection="1">
      <alignment horizontal="center"/>
      <protection locked="0"/>
    </xf>
    <xf numFmtId="174" fontId="0" fillId="22" borderId="60" xfId="0" applyNumberFormat="1" applyFill="1" applyBorder="1" applyAlignment="1" applyProtection="1">
      <alignment horizontal="center"/>
      <protection locked="0"/>
    </xf>
    <xf numFmtId="0" fontId="0" fillId="22" borderId="7" xfId="0" applyFill="1" applyBorder="1" applyAlignment="1" applyProtection="1">
      <alignment horizontal="center"/>
    </xf>
    <xf numFmtId="0" fontId="0" fillId="22" borderId="20" xfId="0" applyFill="1" applyBorder="1" applyAlignment="1" applyProtection="1">
      <alignment horizontal="center"/>
    </xf>
    <xf numFmtId="0" fontId="0" fillId="22" borderId="10" xfId="0" applyFill="1" applyBorder="1" applyAlignment="1" applyProtection="1">
      <alignment horizontal="center"/>
    </xf>
    <xf numFmtId="0" fontId="8" fillId="23" borderId="7" xfId="0" applyFont="1" applyFill="1" applyBorder="1" applyAlignment="1" applyProtection="1">
      <alignment horizontal="center"/>
    </xf>
    <xf numFmtId="0" fontId="8" fillId="23" borderId="20" xfId="0" applyFont="1" applyFill="1" applyBorder="1" applyAlignment="1" applyProtection="1">
      <alignment horizontal="center"/>
    </xf>
    <xf numFmtId="0" fontId="8" fillId="23" borderId="10" xfId="0" applyFont="1" applyFill="1" applyBorder="1" applyAlignment="1" applyProtection="1">
      <alignment horizontal="center"/>
    </xf>
    <xf numFmtId="10" fontId="0" fillId="0" borderId="0" xfId="0" applyNumberFormat="1" applyProtection="1"/>
    <xf numFmtId="0" fontId="24" fillId="0" borderId="0" xfId="0" applyFont="1"/>
    <xf numFmtId="0" fontId="28" fillId="0" borderId="0" xfId="0" applyFont="1"/>
    <xf numFmtId="0" fontId="26" fillId="4" borderId="10" xfId="3" applyFont="1" applyBorder="1" applyAlignment="1" applyProtection="1">
      <alignment wrapText="1"/>
    </xf>
    <xf numFmtId="0" fontId="44" fillId="0" borderId="0" xfId="0" applyFont="1" applyFill="1" applyBorder="1" applyAlignment="1">
      <alignment horizontal="left" vertical="top" wrapText="1"/>
    </xf>
    <xf numFmtId="0" fontId="7" fillId="5" borderId="6" xfId="0" applyFont="1" applyFill="1" applyBorder="1" applyAlignment="1" applyProtection="1">
      <alignment horizontal="left" vertical="center"/>
    </xf>
    <xf numFmtId="0" fontId="7" fillId="0" borderId="6" xfId="0" applyFont="1" applyBorder="1" applyAlignment="1" applyProtection="1">
      <alignment horizontal="left" vertical="center"/>
    </xf>
    <xf numFmtId="170" fontId="7" fillId="7" borderId="6" xfId="13" applyNumberFormat="1" applyFont="1" applyBorder="1" applyAlignment="1" applyProtection="1">
      <alignment horizontal="center" vertical="center"/>
      <protection locked="0"/>
    </xf>
    <xf numFmtId="1" fontId="45" fillId="10" borderId="9" xfId="15" applyNumberFormat="1" applyFont="1" applyBorder="1" applyAlignment="1">
      <alignment horizontal="center"/>
    </xf>
    <xf numFmtId="0" fontId="0" fillId="0" borderId="0" xfId="0" applyProtection="1"/>
    <xf numFmtId="0" fontId="7" fillId="0" borderId="0" xfId="0" applyFont="1" applyProtection="1"/>
    <xf numFmtId="1" fontId="55" fillId="10" borderId="2" xfId="15" applyNumberFormat="1" applyFont="1" applyBorder="1" applyAlignment="1">
      <alignment horizontal="center"/>
    </xf>
    <xf numFmtId="1" fontId="55" fillId="10" borderId="3" xfId="15" applyNumberFormat="1" applyFont="1" applyBorder="1" applyAlignment="1">
      <alignment horizontal="center"/>
    </xf>
    <xf numFmtId="42" fontId="39" fillId="6" borderId="36" xfId="12" applyNumberFormat="1" applyProtection="1"/>
    <xf numFmtId="0" fontId="26" fillId="4" borderId="7" xfId="3" applyFont="1" applyBorder="1" applyAlignment="1" applyProtection="1">
      <alignment vertical="center"/>
    </xf>
    <xf numFmtId="169" fontId="21" fillId="7" borderId="45" xfId="13" applyNumberFormat="1" applyBorder="1" applyAlignment="1" applyProtection="1">
      <alignment horizontal="center" vertical="center"/>
      <protection locked="0"/>
    </xf>
    <xf numFmtId="170" fontId="21" fillId="7" borderId="37" xfId="13" applyNumberFormat="1" applyBorder="1" applyAlignment="1" applyProtection="1">
      <alignment horizontal="center" vertical="center"/>
      <protection locked="0"/>
    </xf>
    <xf numFmtId="10" fontId="21" fillId="7" borderId="37" xfId="13" applyNumberFormat="1" applyBorder="1" applyAlignment="1" applyProtection="1">
      <alignment horizontal="center" vertical="center"/>
      <protection locked="0"/>
    </xf>
    <xf numFmtId="0" fontId="25" fillId="0" borderId="0" xfId="0" applyFont="1" applyAlignment="1">
      <alignment horizontal="left" vertical="center"/>
    </xf>
    <xf numFmtId="0" fontId="8" fillId="20" borderId="12" xfId="22" applyBorder="1" applyAlignment="1" applyProtection="1">
      <alignment vertical="center"/>
    </xf>
    <xf numFmtId="0" fontId="8" fillId="20" borderId="26" xfId="22" applyBorder="1" applyAlignment="1" applyProtection="1">
      <alignment horizontal="center" vertical="center"/>
    </xf>
    <xf numFmtId="0" fontId="8" fillId="20" borderId="26" xfId="22" applyBorder="1" applyAlignment="1" applyProtection="1">
      <alignment horizontal="center" vertical="center" wrapText="1"/>
    </xf>
    <xf numFmtId="0" fontId="26" fillId="4" borderId="7" xfId="3" applyFont="1" applyBorder="1" applyAlignment="1" applyProtection="1">
      <alignment horizontal="center" vertical="center" wrapText="1"/>
    </xf>
    <xf numFmtId="164" fontId="8" fillId="20" borderId="6" xfId="22" applyNumberFormat="1" applyBorder="1" applyAlignment="1" applyProtection="1">
      <alignment horizontal="center" vertical="center" wrapText="1"/>
    </xf>
    <xf numFmtId="164" fontId="39" fillId="6" borderId="36" xfId="12" applyNumberFormat="1" applyAlignment="1" applyProtection="1">
      <alignment wrapText="1"/>
    </xf>
    <xf numFmtId="164" fontId="39" fillId="6" borderId="36" xfId="12" applyNumberFormat="1" applyAlignment="1" applyProtection="1"/>
    <xf numFmtId="0" fontId="26" fillId="4" borderId="39" xfId="3" applyFont="1" applyBorder="1" applyAlignment="1" applyProtection="1">
      <alignment horizontal="left" vertical="top"/>
    </xf>
    <xf numFmtId="0" fontId="26" fillId="4" borderId="31" xfId="3" applyFont="1" applyBorder="1" applyProtection="1"/>
    <xf numFmtId="0" fontId="26" fillId="4" borderId="40" xfId="3" applyFont="1" applyBorder="1" applyProtection="1"/>
    <xf numFmtId="0" fontId="8" fillId="20" borderId="7" xfId="22" applyBorder="1" applyAlignment="1" applyProtection="1">
      <alignment vertical="center"/>
    </xf>
    <xf numFmtId="0" fontId="8" fillId="20" borderId="20" xfId="22" applyNumberFormat="1" applyBorder="1" applyAlignment="1" applyProtection="1">
      <alignment vertical="center"/>
    </xf>
    <xf numFmtId="0" fontId="8" fillId="20" borderId="10" xfId="22" applyBorder="1" applyProtection="1"/>
    <xf numFmtId="0" fontId="6" fillId="20" borderId="7" xfId="22" applyFont="1" applyBorder="1" applyAlignment="1" applyProtection="1">
      <alignment vertical="center"/>
    </xf>
    <xf numFmtId="0" fontId="8" fillId="20" borderId="6" xfId="22" applyNumberFormat="1" applyBorder="1" applyAlignment="1" applyProtection="1">
      <alignment vertical="center"/>
    </xf>
    <xf numFmtId="0" fontId="26" fillId="4" borderId="6" xfId="3" applyFont="1" applyBorder="1" applyAlignment="1" applyProtection="1">
      <alignment horizontal="left" vertical="top"/>
    </xf>
    <xf numFmtId="0" fontId="26" fillId="4" borderId="6" xfId="3" applyFont="1" applyBorder="1" applyAlignment="1" applyProtection="1">
      <alignment vertical="center"/>
    </xf>
    <xf numFmtId="0" fontId="26" fillId="4" borderId="6" xfId="3" applyFont="1" applyBorder="1" applyAlignment="1" applyProtection="1">
      <alignment horizontal="center" vertical="center" wrapText="1"/>
    </xf>
    <xf numFmtId="4" fontId="26" fillId="4" borderId="6" xfId="3" applyNumberFormat="1" applyFont="1" applyBorder="1" applyAlignment="1" applyProtection="1">
      <alignment horizontal="center" vertical="center" wrapText="1"/>
    </xf>
    <xf numFmtId="165" fontId="21" fillId="7" borderId="49" xfId="13" applyNumberFormat="1" applyBorder="1" applyAlignment="1" applyProtection="1">
      <alignment vertical="center"/>
    </xf>
    <xf numFmtId="170" fontId="21" fillId="7" borderId="27" xfId="13" applyNumberFormat="1" applyBorder="1" applyProtection="1">
      <protection locked="0"/>
    </xf>
    <xf numFmtId="1" fontId="21" fillId="7" borderId="27" xfId="13" applyNumberFormat="1" applyBorder="1" applyProtection="1">
      <protection locked="0"/>
    </xf>
    <xf numFmtId="170" fontId="21" fillId="7" borderId="43" xfId="13" applyNumberFormat="1" applyBorder="1" applyProtection="1">
      <protection locked="0"/>
    </xf>
    <xf numFmtId="169" fontId="21" fillId="7" borderId="27" xfId="13" applyNumberFormat="1" applyBorder="1" applyProtection="1">
      <protection locked="0"/>
    </xf>
    <xf numFmtId="164" fontId="21" fillId="7" borderId="6" xfId="13" applyNumberFormat="1" applyBorder="1" applyAlignment="1" applyProtection="1">
      <alignment horizontal="left" vertical="center"/>
      <protection locked="0"/>
    </xf>
    <xf numFmtId="1" fontId="45" fillId="10" borderId="61" xfId="15" applyNumberFormat="1" applyFont="1" applyBorder="1" applyAlignment="1">
      <alignment horizontal="left"/>
    </xf>
    <xf numFmtId="0" fontId="8" fillId="20" borderId="6" xfId="22" applyBorder="1"/>
    <xf numFmtId="169" fontId="8" fillId="20" borderId="6" xfId="22" applyNumberFormat="1" applyBorder="1"/>
    <xf numFmtId="0" fontId="26" fillId="4" borderId="7" xfId="3" applyFont="1" applyBorder="1" applyAlignment="1" applyProtection="1">
      <alignment vertical="center"/>
    </xf>
    <xf numFmtId="0" fontId="26" fillId="4" borderId="20" xfId="3" applyFont="1" applyBorder="1" applyAlignment="1" applyProtection="1">
      <alignment vertical="center"/>
    </xf>
    <xf numFmtId="0" fontId="26" fillId="4" borderId="7" xfId="3" applyFont="1" applyBorder="1" applyAlignment="1" applyProtection="1">
      <alignment horizontal="center" vertical="top"/>
    </xf>
    <xf numFmtId="0" fontId="26" fillId="4" borderId="10" xfId="3" applyFont="1" applyBorder="1" applyAlignment="1" applyProtection="1">
      <alignment horizontal="left" vertical="center"/>
    </xf>
    <xf numFmtId="0" fontId="26" fillId="4" borderId="20" xfId="3" applyFont="1" applyBorder="1" applyAlignment="1" applyProtection="1">
      <alignment horizontal="left" vertical="center"/>
    </xf>
    <xf numFmtId="0" fontId="8" fillId="20" borderId="25" xfId="22" applyBorder="1" applyAlignment="1" applyProtection="1">
      <alignment horizontal="center" vertical="top"/>
    </xf>
    <xf numFmtId="0" fontId="8" fillId="20" borderId="26" xfId="22" applyBorder="1" applyAlignment="1" applyProtection="1">
      <alignment horizontal="left" vertical="top"/>
    </xf>
    <xf numFmtId="0" fontId="25" fillId="0" borderId="6" xfId="16" applyFont="1" applyFill="1" applyBorder="1" applyProtection="1"/>
    <xf numFmtId="164" fontId="21" fillId="7" borderId="45" xfId="13" applyNumberFormat="1" applyBorder="1" applyAlignment="1" applyProtection="1">
      <alignment horizontal="center" vertical="center"/>
      <protection locked="0"/>
    </xf>
    <xf numFmtId="164" fontId="21" fillId="7" borderId="41" xfId="13" applyNumberFormat="1" applyBorder="1" applyAlignment="1" applyProtection="1">
      <alignment horizontal="center" vertical="center"/>
      <protection locked="0"/>
    </xf>
    <xf numFmtId="164" fontId="21" fillId="7" borderId="37" xfId="13" applyNumberFormat="1" applyBorder="1" applyAlignment="1" applyProtection="1">
      <alignment vertical="center"/>
      <protection locked="0"/>
    </xf>
    <xf numFmtId="164" fontId="21" fillId="7" borderId="27" xfId="13" applyNumberFormat="1" applyBorder="1" applyAlignment="1" applyProtection="1">
      <alignment vertical="center"/>
      <protection locked="0"/>
    </xf>
    <xf numFmtId="164" fontId="21" fillId="7" borderId="43" xfId="13" applyNumberFormat="1" applyBorder="1" applyAlignment="1" applyProtection="1">
      <alignment vertical="center"/>
      <protection locked="0"/>
    </xf>
    <xf numFmtId="0" fontId="0" fillId="0" borderId="0" xfId="0" applyFont="1" applyFill="1" applyBorder="1" applyAlignment="1" applyProtection="1">
      <alignment vertical="center"/>
    </xf>
    <xf numFmtId="0" fontId="67" fillId="0" borderId="0" xfId="0" applyFont="1"/>
    <xf numFmtId="164" fontId="39" fillId="6" borderId="42" xfId="25" applyFont="1" applyBorder="1" applyAlignment="1" applyProtection="1">
      <alignment horizontal="left" vertical="center" wrapText="1"/>
    </xf>
    <xf numFmtId="0" fontId="39" fillId="6" borderId="36" xfId="25" applyNumberFormat="1" applyAlignment="1" applyProtection="1">
      <alignment horizontal="left" vertical="center" wrapText="1"/>
    </xf>
    <xf numFmtId="164" fontId="39" fillId="6" borderId="6" xfId="25" applyFont="1" applyBorder="1" applyAlignment="1" applyProtection="1">
      <alignment horizontal="left" vertical="center" wrapText="1"/>
    </xf>
    <xf numFmtId="164" fontId="39" fillId="6" borderId="36" xfId="25" applyFont="1" applyAlignment="1" applyProtection="1">
      <alignment horizontal="left" vertical="center" wrapText="1"/>
    </xf>
    <xf numFmtId="164" fontId="39" fillId="6" borderId="36" xfId="25" applyFont="1" applyProtection="1"/>
    <xf numFmtId="164" fontId="26" fillId="4" borderId="7" xfId="3" applyNumberFormat="1" applyFont="1" applyBorder="1" applyAlignment="1">
      <alignment horizontal="left" vertical="center"/>
    </xf>
    <xf numFmtId="164" fontId="26" fillId="4" borderId="20" xfId="3" applyNumberFormat="1" applyFont="1" applyBorder="1" applyAlignment="1">
      <alignment horizontal="left" vertical="center"/>
    </xf>
    <xf numFmtId="164" fontId="26" fillId="4" borderId="10" xfId="3" applyNumberFormat="1" applyFont="1" applyBorder="1" applyAlignment="1">
      <alignment horizontal="left" vertical="center"/>
    </xf>
    <xf numFmtId="164" fontId="26" fillId="4" borderId="39" xfId="3" applyNumberFormat="1" applyFont="1" applyBorder="1" applyAlignment="1">
      <alignment horizontal="left" vertical="center"/>
    </xf>
    <xf numFmtId="164" fontId="26" fillId="4" borderId="31" xfId="3" applyNumberFormat="1" applyFont="1" applyBorder="1" applyAlignment="1">
      <alignment horizontal="left" vertical="center"/>
    </xf>
    <xf numFmtId="164" fontId="26" fillId="4" borderId="40" xfId="3" applyNumberFormat="1" applyFont="1" applyBorder="1" applyAlignment="1">
      <alignment horizontal="left" vertical="center"/>
    </xf>
    <xf numFmtId="164" fontId="26" fillId="4" borderId="6" xfId="3" applyNumberFormat="1" applyFont="1" applyBorder="1" applyAlignment="1">
      <alignment horizontal="left" vertical="center"/>
    </xf>
    <xf numFmtId="164" fontId="8" fillId="20" borderId="11" xfId="22" applyNumberFormat="1" applyBorder="1" applyAlignment="1">
      <alignment horizontal="left" vertical="center" wrapText="1"/>
    </xf>
    <xf numFmtId="164" fontId="8" fillId="20" borderId="39" xfId="22" applyNumberFormat="1" applyBorder="1" applyAlignment="1">
      <alignment horizontal="left" vertical="center" wrapText="1"/>
    </xf>
    <xf numFmtId="164" fontId="8" fillId="20" borderId="31" xfId="22" applyNumberFormat="1" applyBorder="1" applyAlignment="1">
      <alignment horizontal="left" vertical="center" wrapText="1"/>
    </xf>
    <xf numFmtId="164" fontId="8" fillId="20" borderId="40" xfId="22" applyNumberFormat="1" applyBorder="1" applyAlignment="1">
      <alignment horizontal="left" vertical="center" wrapText="1"/>
    </xf>
    <xf numFmtId="164" fontId="8" fillId="20" borderId="0" xfId="22" applyNumberFormat="1" applyAlignment="1">
      <alignment horizontal="left" vertical="center" wrapText="1"/>
    </xf>
    <xf numFmtId="164" fontId="8" fillId="20" borderId="12" xfId="22" applyNumberFormat="1" applyBorder="1" applyAlignment="1">
      <alignment horizontal="left" vertical="center" wrapText="1"/>
    </xf>
    <xf numFmtId="164" fontId="8" fillId="20" borderId="25" xfId="22" applyNumberFormat="1" applyBorder="1" applyAlignment="1">
      <alignment horizontal="left" vertical="center" wrapText="1"/>
    </xf>
    <xf numFmtId="164" fontId="8" fillId="20" borderId="13" xfId="22" applyNumberFormat="1" applyBorder="1" applyAlignment="1">
      <alignment horizontal="left" vertical="center" wrapText="1"/>
    </xf>
    <xf numFmtId="164" fontId="8" fillId="20" borderId="26" xfId="22" applyNumberFormat="1" applyBorder="1" applyAlignment="1">
      <alignment horizontal="left" vertical="center" wrapText="1"/>
    </xf>
    <xf numFmtId="164" fontId="8" fillId="20" borderId="6" xfId="22" applyNumberFormat="1" applyBorder="1" applyAlignment="1">
      <alignment horizontal="left" vertical="center" wrapText="1"/>
    </xf>
    <xf numFmtId="164" fontId="21" fillId="7" borderId="6" xfId="13" applyNumberFormat="1" applyBorder="1" applyAlignment="1" applyProtection="1">
      <alignment horizontal="left" vertical="center" wrapText="1"/>
      <protection locked="0"/>
    </xf>
    <xf numFmtId="0" fontId="21" fillId="7" borderId="6" xfId="13" applyNumberFormat="1" applyBorder="1" applyAlignment="1" applyProtection="1">
      <alignment horizontal="left" vertical="center"/>
      <protection locked="0"/>
    </xf>
    <xf numFmtId="164" fontId="21" fillId="7" borderId="12" xfId="13" applyNumberFormat="1" applyBorder="1" applyAlignment="1" applyProtection="1">
      <alignment horizontal="left" vertical="center" wrapText="1"/>
      <protection locked="0"/>
    </xf>
    <xf numFmtId="171" fontId="21" fillId="7" borderId="6" xfId="13" applyNumberFormat="1" applyBorder="1" applyAlignment="1" applyProtection="1">
      <alignment horizontal="left" vertical="center" wrapText="1"/>
      <protection locked="0"/>
    </xf>
    <xf numFmtId="164" fontId="21" fillId="31" borderId="6" xfId="13" quotePrefix="1" applyNumberFormat="1" applyFill="1" applyBorder="1" applyAlignment="1" applyProtection="1">
      <alignment horizontal="left" vertical="center"/>
      <protection locked="0"/>
    </xf>
    <xf numFmtId="0" fontId="21" fillId="7" borderId="56" xfId="13" applyNumberFormat="1" applyBorder="1" applyAlignment="1" applyProtection="1">
      <alignment horizontal="left" vertical="center"/>
      <protection locked="0"/>
    </xf>
    <xf numFmtId="170" fontId="5" fillId="7" borderId="55" xfId="13" applyNumberFormat="1" applyFont="1" applyBorder="1" applyAlignment="1" applyProtection="1">
      <alignment horizontal="center" vertical="center"/>
      <protection locked="0"/>
    </xf>
    <xf numFmtId="170" fontId="4" fillId="7" borderId="27" xfId="13" applyNumberFormat="1" applyFont="1" applyBorder="1" applyProtection="1">
      <protection locked="0"/>
    </xf>
    <xf numFmtId="10" fontId="28" fillId="0" borderId="24" xfId="19" applyNumberFormat="1" applyFont="1" applyFill="1" applyBorder="1" applyProtection="1">
      <protection locked="0"/>
    </xf>
    <xf numFmtId="170" fontId="21" fillId="7" borderId="6" xfId="13" applyNumberFormat="1" applyBorder="1" applyAlignment="1" applyProtection="1">
      <alignment horizontal="center" vertical="center"/>
      <protection locked="0"/>
    </xf>
    <xf numFmtId="0" fontId="8" fillId="0" borderId="0" xfId="22" applyFill="1" applyProtection="1"/>
    <xf numFmtId="10" fontId="8" fillId="20" borderId="0" xfId="22" applyNumberFormat="1" applyProtection="1"/>
    <xf numFmtId="176" fontId="0" fillId="0" borderId="0" xfId="26" applyNumberFormat="1" applyFont="1"/>
    <xf numFmtId="0" fontId="0" fillId="8" borderId="0" xfId="0" applyFill="1" applyProtection="1"/>
    <xf numFmtId="10" fontId="0" fillId="32" borderId="0" xfId="0" applyNumberFormat="1" applyFill="1" applyProtection="1"/>
    <xf numFmtId="175" fontId="0" fillId="33" borderId="0" xfId="0" applyNumberFormat="1" applyFont="1" applyFill="1" applyProtection="1"/>
    <xf numFmtId="176" fontId="56" fillId="34" borderId="6" xfId="17" applyNumberFormat="1" applyFill="1" applyBorder="1" applyProtection="1"/>
    <xf numFmtId="176" fontId="0" fillId="8" borderId="0" xfId="0" applyNumberFormat="1" applyFill="1" applyProtection="1"/>
    <xf numFmtId="10" fontId="0" fillId="8" borderId="0" xfId="0" applyNumberFormat="1" applyFill="1" applyProtection="1"/>
    <xf numFmtId="169" fontId="3" fillId="7" borderId="45" xfId="13" applyNumberFormat="1" applyFont="1" applyBorder="1" applyAlignment="1" applyProtection="1">
      <alignment horizontal="center" vertical="center"/>
      <protection locked="0"/>
    </xf>
    <xf numFmtId="0" fontId="68" fillId="0" borderId="0" xfId="0" applyFont="1" applyFill="1"/>
    <xf numFmtId="0" fontId="0" fillId="0" borderId="0" xfId="0" applyAlignment="1" applyProtection="1">
      <alignment horizontal="left" vertical="top"/>
    </xf>
    <xf numFmtId="0" fontId="44" fillId="0" borderId="0" xfId="0" applyFont="1" applyFill="1" applyBorder="1" applyAlignment="1">
      <alignment horizontal="left" vertical="top" wrapText="1"/>
    </xf>
    <xf numFmtId="0" fontId="44" fillId="0" borderId="47" xfId="0" applyFont="1" applyFill="1" applyBorder="1" applyAlignment="1">
      <alignment horizontal="left" vertical="top" wrapText="1"/>
    </xf>
    <xf numFmtId="0" fontId="23" fillId="0" borderId="47" xfId="0" applyFont="1" applyBorder="1"/>
    <xf numFmtId="0" fontId="0" fillId="0" borderId="0" xfId="0" quotePrefix="1"/>
    <xf numFmtId="10" fontId="64" fillId="0" borderId="0" xfId="0" applyNumberFormat="1" applyFont="1" applyProtection="1"/>
    <xf numFmtId="0" fontId="69" fillId="0" borderId="0" xfId="0" applyNumberFormat="1" applyFont="1" applyProtection="1"/>
    <xf numFmtId="0" fontId="69" fillId="0" borderId="0" xfId="0" applyFont="1" applyProtection="1"/>
    <xf numFmtId="0" fontId="0" fillId="22" borderId="7" xfId="0" applyFill="1" applyBorder="1" applyProtection="1">
      <protection locked="0"/>
    </xf>
    <xf numFmtId="0" fontId="0" fillId="22" borderId="20" xfId="0" applyFill="1" applyBorder="1" applyProtection="1">
      <protection locked="0"/>
    </xf>
    <xf numFmtId="0" fontId="0" fillId="22" borderId="10" xfId="0" applyFill="1" applyBorder="1" applyProtection="1">
      <protection locked="0"/>
    </xf>
    <xf numFmtId="0" fontId="44" fillId="0" borderId="0" xfId="0" applyFont="1" applyFill="1" applyBorder="1" applyAlignment="1">
      <alignment horizontal="left" vertical="top" wrapText="1"/>
    </xf>
    <xf numFmtId="0" fontId="44" fillId="0" borderId="47" xfId="0" applyFont="1" applyFill="1" applyBorder="1" applyAlignment="1">
      <alignment horizontal="left" vertical="top" wrapText="1"/>
    </xf>
    <xf numFmtId="0" fontId="44" fillId="0" borderId="0" xfId="0" quotePrefix="1" applyNumberFormat="1" applyFont="1" applyFill="1" applyBorder="1" applyAlignment="1">
      <alignment horizontal="left" vertical="top" wrapText="1"/>
    </xf>
    <xf numFmtId="0" fontId="44" fillId="0" borderId="47" xfId="0" quotePrefix="1" applyNumberFormat="1" applyFont="1" applyFill="1" applyBorder="1" applyAlignment="1">
      <alignment horizontal="left" vertical="top" wrapText="1"/>
    </xf>
    <xf numFmtId="0" fontId="0" fillId="0" borderId="0" xfId="0" applyBorder="1" applyAlignment="1">
      <alignment vertical="center" wrapText="1"/>
    </xf>
    <xf numFmtId="0" fontId="0" fillId="0" borderId="47" xfId="0" applyBorder="1" applyAlignment="1">
      <alignment vertical="center" wrapText="1"/>
    </xf>
    <xf numFmtId="0" fontId="9" fillId="0" borderId="0" xfId="0" applyFont="1" applyFill="1" applyBorder="1" applyAlignment="1" applyProtection="1">
      <alignment horizontal="left" vertical="center" wrapText="1"/>
    </xf>
    <xf numFmtId="0" fontId="18" fillId="0" borderId="0" xfId="0" applyFont="1" applyFill="1" applyBorder="1" applyAlignment="1" applyProtection="1">
      <alignment horizontal="left" vertical="center" wrapText="1"/>
    </xf>
    <xf numFmtId="0" fontId="18" fillId="0" borderId="38" xfId="0" applyFont="1" applyFill="1" applyBorder="1" applyAlignment="1" applyProtection="1">
      <alignment horizontal="left" vertical="center" wrapText="1"/>
    </xf>
    <xf numFmtId="0" fontId="51" fillId="0" borderId="0" xfId="0" applyFont="1" applyFill="1" applyBorder="1" applyAlignment="1" applyProtection="1">
      <alignment horizontal="left" vertical="center" wrapText="1"/>
    </xf>
    <xf numFmtId="0" fontId="28" fillId="0" borderId="0" xfId="0" applyFont="1" applyFill="1" applyBorder="1" applyAlignment="1" applyProtection="1">
      <alignment horizontal="left" vertical="center" wrapText="1"/>
    </xf>
    <xf numFmtId="0" fontId="28" fillId="0" borderId="38" xfId="0" applyFont="1" applyFill="1" applyBorder="1" applyAlignment="1" applyProtection="1">
      <alignment horizontal="left" vertical="center" wrapText="1"/>
    </xf>
    <xf numFmtId="0" fontId="0" fillId="22" borderId="7" xfId="0" applyFill="1" applyBorder="1" applyAlignment="1" applyProtection="1">
      <alignment horizontal="center"/>
    </xf>
    <xf numFmtId="0" fontId="0" fillId="22" borderId="20" xfId="0" applyFill="1" applyBorder="1" applyAlignment="1" applyProtection="1">
      <alignment horizontal="center"/>
    </xf>
    <xf numFmtId="0" fontId="0" fillId="22" borderId="10" xfId="0" applyFill="1" applyBorder="1" applyAlignment="1" applyProtection="1">
      <alignment horizontal="center"/>
    </xf>
    <xf numFmtId="0" fontId="0" fillId="0" borderId="0" xfId="0" applyFill="1" applyBorder="1" applyAlignment="1" applyProtection="1">
      <alignment horizontal="left" vertical="center" wrapText="1"/>
    </xf>
    <xf numFmtId="0" fontId="0" fillId="0" borderId="0" xfId="0" applyAlignment="1" applyProtection="1">
      <alignment horizontal="left" wrapText="1"/>
    </xf>
    <xf numFmtId="0" fontId="0" fillId="0" borderId="0" xfId="0" applyAlignment="1" applyProtection="1">
      <alignment horizontal="left" vertical="center" wrapText="1"/>
    </xf>
    <xf numFmtId="0" fontId="0" fillId="0" borderId="38" xfId="0" applyBorder="1" applyAlignment="1" applyProtection="1">
      <alignment horizontal="left" vertical="center" wrapText="1"/>
    </xf>
    <xf numFmtId="0" fontId="0" fillId="0" borderId="38" xfId="0" applyFill="1" applyBorder="1" applyAlignment="1" applyProtection="1">
      <alignment horizontal="left" vertical="center" wrapText="1"/>
    </xf>
    <xf numFmtId="0" fontId="2" fillId="0" borderId="0" xfId="0" applyFont="1" applyFill="1" applyBorder="1" applyAlignment="1" applyProtection="1">
      <alignment horizontal="left" vertical="center" wrapText="1"/>
    </xf>
    <xf numFmtId="0" fontId="8" fillId="0" borderId="0" xfId="0" applyFont="1" applyFill="1" applyBorder="1" applyAlignment="1" applyProtection="1">
      <alignment horizontal="left" vertical="center" wrapText="1"/>
    </xf>
    <xf numFmtId="0" fontId="8" fillId="0" borderId="38" xfId="0" applyFont="1" applyFill="1" applyBorder="1" applyAlignment="1" applyProtection="1">
      <alignment horizontal="left" vertical="center" wrapText="1"/>
    </xf>
    <xf numFmtId="0" fontId="28" fillId="4" borderId="7" xfId="3" applyFont="1" applyBorder="1" applyAlignment="1" applyProtection="1">
      <alignment horizontal="center" vertical="center" wrapText="1"/>
    </xf>
    <xf numFmtId="0" fontId="28" fillId="4" borderId="10" xfId="3" applyFont="1" applyBorder="1" applyAlignment="1" applyProtection="1">
      <alignment horizontal="center" vertical="center" wrapText="1"/>
    </xf>
    <xf numFmtId="0" fontId="28" fillId="4" borderId="11" xfId="3" applyFont="1" applyBorder="1" applyAlignment="1" applyProtection="1">
      <alignment horizontal="center" vertical="center" wrapText="1"/>
    </xf>
    <xf numFmtId="0" fontId="28" fillId="4" borderId="12" xfId="3" applyFont="1" applyBorder="1" applyAlignment="1" applyProtection="1">
      <alignment horizontal="center" vertical="center" wrapText="1"/>
    </xf>
    <xf numFmtId="0" fontId="25" fillId="0" borderId="0" xfId="0" applyFont="1" applyFill="1" applyBorder="1" applyAlignment="1" applyProtection="1">
      <alignment horizontal="left" vertical="center" wrapText="1"/>
    </xf>
    <xf numFmtId="0" fontId="0" fillId="22" borderId="12" xfId="0" applyFill="1" applyBorder="1" applyAlignment="1">
      <alignment vertical="top" wrapText="1"/>
    </xf>
    <xf numFmtId="0" fontId="0" fillId="22" borderId="6" xfId="0" applyFill="1" applyBorder="1" applyAlignment="1">
      <alignment vertical="top"/>
    </xf>
    <xf numFmtId="0" fontId="0" fillId="22" borderId="11" xfId="0" applyNumberFormat="1" applyFill="1" applyBorder="1" applyAlignment="1">
      <alignment vertical="top" wrapText="1"/>
    </xf>
    <xf numFmtId="0" fontId="0" fillId="16" borderId="12" xfId="23" applyFont="1" applyBorder="1" applyAlignment="1">
      <alignment vertical="top" wrapText="1"/>
    </xf>
    <xf numFmtId="0" fontId="8" fillId="16" borderId="6" xfId="23" applyBorder="1" applyAlignment="1">
      <alignment vertical="top"/>
    </xf>
    <xf numFmtId="0" fontId="0" fillId="16" borderId="11" xfId="23" applyNumberFormat="1" applyFont="1" applyBorder="1" applyAlignment="1">
      <alignment vertical="top" wrapText="1"/>
    </xf>
    <xf numFmtId="0" fontId="0" fillId="0" borderId="12" xfId="0" applyBorder="1" applyAlignment="1">
      <alignment vertical="top" wrapText="1"/>
    </xf>
    <xf numFmtId="0" fontId="0" fillId="22" borderId="20" xfId="0" applyFill="1" applyBorder="1" applyAlignment="1"/>
    <xf numFmtId="0" fontId="0" fillId="22" borderId="10" xfId="0" applyFill="1" applyBorder="1" applyAlignment="1"/>
    <xf numFmtId="0" fontId="8" fillId="16" borderId="20" xfId="23" applyBorder="1" applyAlignment="1"/>
    <xf numFmtId="0" fontId="0" fillId="0" borderId="10" xfId="0" applyBorder="1" applyAlignment="1"/>
    <xf numFmtId="0" fontId="43" fillId="0" borderId="6" xfId="0" applyFont="1" applyBorder="1" applyAlignment="1">
      <alignment vertical="top" wrapText="1"/>
    </xf>
    <xf numFmtId="0" fontId="0" fillId="0" borderId="6" xfId="0" applyBorder="1" applyAlignment="1">
      <alignment vertical="top"/>
    </xf>
    <xf numFmtId="0" fontId="43" fillId="0" borderId="10" xfId="0" applyFont="1" applyBorder="1" applyAlignment="1">
      <alignment vertical="top" wrapText="1"/>
    </xf>
    <xf numFmtId="0" fontId="8" fillId="24" borderId="39" xfId="24" applyFont="1" applyFill="1" applyBorder="1" applyAlignment="1">
      <alignment wrapText="1"/>
    </xf>
    <xf numFmtId="0" fontId="8" fillId="24" borderId="40" xfId="0" applyFont="1" applyFill="1" applyBorder="1" applyAlignment="1">
      <alignment wrapText="1"/>
    </xf>
    <xf numFmtId="0" fontId="8" fillId="24" borderId="25" xfId="0" applyFont="1" applyFill="1" applyBorder="1" applyAlignment="1">
      <alignment wrapText="1"/>
    </xf>
    <xf numFmtId="0" fontId="8" fillId="24" borderId="26" xfId="0" applyFont="1" applyFill="1" applyBorder="1" applyAlignment="1">
      <alignment wrapText="1"/>
    </xf>
    <xf numFmtId="0" fontId="26" fillId="4" borderId="7" xfId="3" applyFont="1" applyBorder="1" applyAlignment="1" applyProtection="1">
      <alignment horizontal="center" wrapText="1"/>
    </xf>
    <xf numFmtId="0" fontId="26" fillId="4" borderId="10" xfId="3" applyFont="1" applyBorder="1" applyAlignment="1" applyProtection="1">
      <alignment horizontal="center" wrapText="1"/>
    </xf>
    <xf numFmtId="0" fontId="28" fillId="4" borderId="7" xfId="3" applyFont="1" applyBorder="1" applyAlignment="1" applyProtection="1">
      <alignment horizontal="center"/>
    </xf>
    <xf numFmtId="0" fontId="28" fillId="4" borderId="20" xfId="3" applyFont="1" applyBorder="1" applyAlignment="1" applyProtection="1">
      <alignment horizontal="center"/>
    </xf>
    <xf numFmtId="0" fontId="28" fillId="4" borderId="10" xfId="3" applyFont="1" applyBorder="1" applyAlignment="1" applyProtection="1">
      <alignment horizontal="center"/>
    </xf>
    <xf numFmtId="0" fontId="26" fillId="4" borderId="7" xfId="3" applyFont="1" applyBorder="1" applyAlignment="1" applyProtection="1">
      <alignment vertical="center"/>
    </xf>
    <xf numFmtId="0" fontId="0" fillId="0" borderId="20" xfId="0" applyBorder="1" applyAlignment="1">
      <alignment vertical="center"/>
    </xf>
    <xf numFmtId="0" fontId="26" fillId="4" borderId="20" xfId="3" applyFont="1" applyBorder="1" applyAlignment="1" applyProtection="1">
      <alignment vertical="center"/>
    </xf>
    <xf numFmtId="168" fontId="28" fillId="5" borderId="17" xfId="0" applyNumberFormat="1" applyFont="1" applyFill="1" applyBorder="1" applyAlignment="1" applyProtection="1">
      <alignment horizontal="left" vertical="center" wrapText="1"/>
    </xf>
    <xf numFmtId="0" fontId="28" fillId="5" borderId="1" xfId="0" applyFont="1" applyFill="1" applyBorder="1" applyAlignment="1" applyProtection="1">
      <alignment horizontal="left" vertical="center" wrapText="1"/>
    </xf>
    <xf numFmtId="0" fontId="0" fillId="5" borderId="14" xfId="0" applyFill="1" applyBorder="1" applyAlignment="1">
      <alignment horizontal="left" vertical="center" wrapText="1"/>
    </xf>
    <xf numFmtId="0" fontId="28" fillId="5" borderId="14" xfId="0" applyFont="1" applyFill="1" applyBorder="1" applyAlignment="1" applyProtection="1">
      <alignment horizontal="left" vertical="center" wrapText="1"/>
    </xf>
    <xf numFmtId="0" fontId="28" fillId="5" borderId="4" xfId="0" applyFont="1" applyFill="1" applyBorder="1" applyAlignment="1" applyProtection="1">
      <alignment horizontal="left" vertical="center" wrapText="1"/>
    </xf>
  </cellXfs>
  <cellStyles count="27">
    <cellStyle name="20 % - Akzent1" xfId="14" builtinId="30"/>
    <cellStyle name="20 % - Akzent2" xfId="13" builtinId="34"/>
    <cellStyle name="40 % - Akzent1" xfId="22" builtinId="31"/>
    <cellStyle name="40 % - Akzent2" xfId="23" builtinId="35"/>
    <cellStyle name="40 % - Akzent3" xfId="24" builtinId="39"/>
    <cellStyle name="60 % - Akzent1" xfId="3" builtinId="32"/>
    <cellStyle name="Akzent1" xfId="15" builtinId="29"/>
    <cellStyle name="Akzent2" xfId="16" builtinId="33"/>
    <cellStyle name="Ausgabe" xfId="12" builtinId="21"/>
    <cellStyle name="Ausgabe 2" xfId="25" xr:uid="{C4F9F15F-6CDF-41B5-87D0-EFA6FD8F263D}"/>
    <cellStyle name="Berechnung" xfId="17" builtinId="22"/>
    <cellStyle name="Comma [0]" xfId="10" xr:uid="{00000000-0005-0000-0000-00000B000000}"/>
    <cellStyle name="Currency [0]" xfId="11" xr:uid="{00000000-0005-0000-0000-00000C000000}"/>
    <cellStyle name="Dezimal [0]" xfId="4" builtinId="6" hidden="1"/>
    <cellStyle name="Eingabe" xfId="2" builtinId="20"/>
    <cellStyle name="Eingabefeld1" xfId="18" xr:uid="{00000000-0005-0000-0000-00000F000000}"/>
    <cellStyle name="Komma" xfId="1" builtinId="3"/>
    <cellStyle name="Prozent" xfId="26" builtinId="5"/>
    <cellStyle name="Schlecht" xfId="19" builtinId="27"/>
    <cellStyle name="Standard" xfId="0" builtinId="0" customBuiltin="1"/>
    <cellStyle name="Tablehead1" xfId="20" xr:uid="{2DB244C8-3D66-4468-A53A-5BF692C3F461}"/>
    <cellStyle name="Tablehead3" xfId="21" xr:uid="{A172D174-E901-4E0A-B640-D4A191800F7E}"/>
    <cellStyle name="Überschrift 1" xfId="6" builtinId="16" hidden="1"/>
    <cellStyle name="Überschrift 2" xfId="7" builtinId="17" hidden="1"/>
    <cellStyle name="Überschrift 3" xfId="8" builtinId="18" hidden="1"/>
    <cellStyle name="Überschrift 4" xfId="9" builtinId="19" hidden="1"/>
    <cellStyle name="Währung [0]" xfId="5" builtinId="7" hidden="1"/>
  </cellStyles>
  <dxfs count="32">
    <dxf>
      <fill>
        <patternFill>
          <bgColor rgb="FFFF0000"/>
        </patternFill>
      </fill>
    </dxf>
    <dxf>
      <numFmt numFmtId="164" formatCode="_-* #,##0\ _€_-;\-* #,##0\ _€_-;_-* &quot;-&quot;\ _€_-;_-@_-"/>
      <fill>
        <patternFill patternType="solid">
          <fgColor theme="5" tint="0.59996337778862885"/>
          <bgColor theme="5" tint="0.59996337778862885"/>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s>
  <tableStyles count="0" defaultTableStyle="TableStyleMedium2" defaultPivotStyle="PivotStyleLight16"/>
  <colors>
    <mruColors>
      <color rgb="FFFFFFFF"/>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no"?><Relationships xmlns="http://schemas.openxmlformats.org/package/2006/relationships"><Relationship Id="rId1" Target="worksheets/sheet1.xml" Type="http://schemas.openxmlformats.org/officeDocument/2006/relationships/worksheet"/><Relationship Id="rId10" Target="worksheets/sheet10.xml" Type="http://schemas.openxmlformats.org/officeDocument/2006/relationships/worksheet"/><Relationship Id="rId11" Target="worksheets/sheet11.xml" Type="http://schemas.openxmlformats.org/officeDocument/2006/relationships/worksheet"/><Relationship Id="rId12" Target="worksheets/sheet12.xml" Type="http://schemas.openxmlformats.org/officeDocument/2006/relationships/worksheet"/><Relationship Id="rId13" Target="worksheets/sheet13.xml" Type="http://schemas.openxmlformats.org/officeDocument/2006/relationships/worksheet"/><Relationship Id="rId14" Target="worksheets/sheet14.xml" Type="http://schemas.openxmlformats.org/officeDocument/2006/relationships/worksheet"/><Relationship Id="rId15" Target="worksheets/sheet15.xml" Type="http://schemas.openxmlformats.org/officeDocument/2006/relationships/worksheet"/><Relationship Id="rId16" Target="worksheets/sheet16.xml" Type="http://schemas.openxmlformats.org/officeDocument/2006/relationships/worksheet"/><Relationship Id="rId17" Target="worksheets/sheet17.xml" Type="http://schemas.openxmlformats.org/officeDocument/2006/relationships/worksheet"/><Relationship Id="rId18" Target="worksheets/sheet18.xml" Type="http://schemas.openxmlformats.org/officeDocument/2006/relationships/worksheet"/><Relationship Id="rId19" Target="worksheets/sheet19.xml" Type="http://schemas.openxmlformats.org/officeDocument/2006/relationships/worksheet"/><Relationship Id="rId2" Target="worksheets/sheet2.xml" Type="http://schemas.openxmlformats.org/officeDocument/2006/relationships/worksheet"/><Relationship Id="rId20" Target="worksheets/sheet20.xml" Type="http://schemas.openxmlformats.org/officeDocument/2006/relationships/worksheet"/><Relationship Id="rId21" Target="theme/theme1.xml" Type="http://schemas.openxmlformats.org/officeDocument/2006/relationships/theme"/><Relationship Id="rId22" Target="styles.xml" Type="http://schemas.openxmlformats.org/officeDocument/2006/relationships/styles"/><Relationship Id="rId23" Target="sharedStrings.xml" Type="http://schemas.openxmlformats.org/officeDocument/2006/relationships/sharedStrings"/><Relationship Id="rId24" Target="calcChain.xml" Type="http://schemas.openxmlformats.org/officeDocument/2006/relationships/calcChain"/><Relationship Id="rId3" Target="worksheets/sheet3.xml" Type="http://schemas.openxmlformats.org/officeDocument/2006/relationships/worksheet"/><Relationship Id="rId4" Target="worksheets/sheet4.xml" Type="http://schemas.openxmlformats.org/officeDocument/2006/relationships/worksheet"/><Relationship Id="rId5" Target="worksheets/sheet5.xml" Type="http://schemas.openxmlformats.org/officeDocument/2006/relationships/worksheet"/><Relationship Id="rId6" Target="worksheets/sheet6.xml" Type="http://schemas.openxmlformats.org/officeDocument/2006/relationships/worksheet"/><Relationship Id="rId7" Target="worksheets/sheet7.xml" Type="http://schemas.openxmlformats.org/officeDocument/2006/relationships/worksheet"/><Relationship Id="rId8" Target="worksheets/sheet8.xml" Type="http://schemas.openxmlformats.org/officeDocument/2006/relationships/worksheet"/><Relationship Id="rId9" Target="worksheets/sheet9.xml" Type="http://schemas.openxmlformats.org/officeDocument/2006/relationships/worksheet"/></Relationships>
</file>

<file path=xl/theme/theme1.xml><?xml version="1.0" encoding="utf-8"?>
<a:theme xmlns:a="http://schemas.openxmlformats.org/drawingml/2006/main" name="Office">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no"?><Relationships xmlns="http://schemas.openxmlformats.org/package/2006/relationships"><Relationship Id="rId1" Target="../printerSettings/printerSettings1.bin" Type="http://schemas.openxmlformats.org/officeDocument/2006/relationships/printerSettings"/></Relationships>
</file>

<file path=xl/worksheets/_rels/sheet10.xml.rels><?xml version="1.0" encoding="UTF-8" standalone="no"?><Relationships xmlns="http://schemas.openxmlformats.org/package/2006/relationships"><Relationship Id="rId1" Target="../printerSettings/printerSettings13.bin" Type="http://schemas.openxmlformats.org/officeDocument/2006/relationships/printerSettings"/></Relationships>
</file>

<file path=xl/worksheets/_rels/sheet11.xml.rels><?xml version="1.0" encoding="UTF-8" standalone="no"?><Relationships xmlns="http://schemas.openxmlformats.org/package/2006/relationships"><Relationship Id="rId1" Target="../printerSettings/printerSettings14.bin" Type="http://schemas.openxmlformats.org/officeDocument/2006/relationships/printerSettings"/></Relationships>
</file>

<file path=xl/worksheets/_rels/sheet12.xml.rels><?xml version="1.0" encoding="UTF-8" standalone="no"?><Relationships xmlns="http://schemas.openxmlformats.org/package/2006/relationships"><Relationship Id="rId1" Target="../printerSettings/printerSettings15.bin" Type="http://schemas.openxmlformats.org/officeDocument/2006/relationships/printerSettings"/></Relationships>
</file>

<file path=xl/worksheets/_rels/sheet13.xml.rels><?xml version="1.0" encoding="UTF-8" standalone="no"?><Relationships xmlns="http://schemas.openxmlformats.org/package/2006/relationships"><Relationship Id="rId1" Target="../printerSettings/printerSettings16.bin" Type="http://schemas.openxmlformats.org/officeDocument/2006/relationships/printerSettings"/></Relationships>
</file>

<file path=xl/worksheets/_rels/sheet14.xml.rels><?xml version="1.0" encoding="UTF-8" standalone="no"?><Relationships xmlns="http://schemas.openxmlformats.org/package/2006/relationships"><Relationship Id="rId1" Target="../printerSettings/printerSettings17.bin" Type="http://schemas.openxmlformats.org/officeDocument/2006/relationships/printerSettings"/></Relationships>
</file>

<file path=xl/worksheets/_rels/sheet15.xml.rels><?xml version="1.0" encoding="UTF-8" standalone="no"?><Relationships xmlns="http://schemas.openxmlformats.org/package/2006/relationships"><Relationship Id="rId1" Target="../printerSettings/printerSettings18.bin" Type="http://schemas.openxmlformats.org/officeDocument/2006/relationships/printerSettings"/></Relationships>
</file>

<file path=xl/worksheets/_rels/sheet16.xml.rels><?xml version="1.0" encoding="UTF-8" standalone="no"?><Relationships xmlns="http://schemas.openxmlformats.org/package/2006/relationships"><Relationship Id="rId1" Target="../printerSettings/printerSettings19.bin" Type="http://schemas.openxmlformats.org/officeDocument/2006/relationships/printerSettings"/></Relationships>
</file>

<file path=xl/worksheets/_rels/sheet17.xml.rels><?xml version="1.0" encoding="UTF-8" standalone="no"?><Relationships xmlns="http://schemas.openxmlformats.org/package/2006/relationships"><Relationship Id="rId1" Target="../printerSettings/printerSettings20.bin" Type="http://schemas.openxmlformats.org/officeDocument/2006/relationships/printerSettings"/></Relationships>
</file>

<file path=xl/worksheets/_rels/sheet18.xml.rels><?xml version="1.0" encoding="UTF-8" standalone="no"?><Relationships xmlns="http://schemas.openxmlformats.org/package/2006/relationships"><Relationship Id="rId1" Target="../printerSettings/printerSettings21.bin" Type="http://schemas.openxmlformats.org/officeDocument/2006/relationships/printerSettings"/></Relationships>
</file>

<file path=xl/worksheets/_rels/sheet19.xml.rels><?xml version="1.0" encoding="UTF-8" standalone="no"?><Relationships xmlns="http://schemas.openxmlformats.org/package/2006/relationships"><Relationship Id="rId1" Target="../printerSettings/printerSettings22.bin" Type="http://schemas.openxmlformats.org/officeDocument/2006/relationships/printerSettings"/></Relationships>
</file>

<file path=xl/worksheets/_rels/sheet2.xml.rels><?xml version="1.0" encoding="UTF-8" standalone="no"?><Relationships xmlns="http://schemas.openxmlformats.org/package/2006/relationships"><Relationship Id="rId1" Target="../printerSettings/printerSettings2.bin" Type="http://schemas.openxmlformats.org/officeDocument/2006/relationships/printerSettings"/></Relationships>
</file>

<file path=xl/worksheets/_rels/sheet20.xml.rels><?xml version="1.0" encoding="UTF-8" standalone="no"?><Relationships xmlns="http://schemas.openxmlformats.org/package/2006/relationships"><Relationship Id="rId1" Target="../printerSettings/printerSettings23.bin" Type="http://schemas.openxmlformats.org/officeDocument/2006/relationships/printerSettings"/></Relationships>
</file>

<file path=xl/worksheets/_rels/sheet3.xml.rels><?xml version="1.0" encoding="UTF-8" standalone="no"?><Relationships xmlns="http://schemas.openxmlformats.org/package/2006/relationships"><Relationship Id="rId1" Target="../printerSettings/printerSettings3.bin" Type="http://schemas.openxmlformats.org/officeDocument/2006/relationships/printerSettings"/><Relationship Id="rId2" Target="../printerSettings/printerSettings4.bin" Type="http://schemas.openxmlformats.org/officeDocument/2006/relationships/printerSettings"/><Relationship Id="rId3" Target="../printerSettings/printerSettings5.bin" Type="http://schemas.openxmlformats.org/officeDocument/2006/relationships/printerSettings"/></Relationships>
</file>

<file path=xl/worksheets/_rels/sheet4.xml.rels><?xml version="1.0" encoding="UTF-8" standalone="no"?><Relationships xmlns="http://schemas.openxmlformats.org/package/2006/relationships"><Relationship Id="rId1" Target="../printerSettings/printerSettings6.bin" Type="http://schemas.openxmlformats.org/officeDocument/2006/relationships/printerSettings"/></Relationships>
</file>

<file path=xl/worksheets/_rels/sheet6.xml.rels><?xml version="1.0" encoding="UTF-8" standalone="no"?><Relationships xmlns="http://schemas.openxmlformats.org/package/2006/relationships"><Relationship Id="rId1" Target="../printerSettings/printerSettings7.bin" Type="http://schemas.openxmlformats.org/officeDocument/2006/relationships/printerSettings"/><Relationship Id="rId2" Target="../printerSettings/printerSettings8.bin" Type="http://schemas.openxmlformats.org/officeDocument/2006/relationships/printerSettings"/><Relationship Id="rId3" Target="../printerSettings/printerSettings9.bin" Type="http://schemas.openxmlformats.org/officeDocument/2006/relationships/printerSettings"/></Relationships>
</file>

<file path=xl/worksheets/_rels/sheet7.xml.rels><?xml version="1.0" encoding="UTF-8" standalone="no"?><Relationships xmlns="http://schemas.openxmlformats.org/package/2006/relationships"><Relationship Id="rId1" Target="../printerSettings/printerSettings10.bin" Type="http://schemas.openxmlformats.org/officeDocument/2006/relationships/printerSettings"/></Relationships>
</file>

<file path=xl/worksheets/_rels/sheet8.xml.rels><?xml version="1.0" encoding="UTF-8" standalone="no"?><Relationships xmlns="http://schemas.openxmlformats.org/package/2006/relationships"><Relationship Id="rId1" Target="../printerSettings/printerSettings11.bin" Type="http://schemas.openxmlformats.org/officeDocument/2006/relationships/printerSettings"/></Relationships>
</file>

<file path=xl/worksheets/_rels/sheet9.xml.rels><?xml version="1.0" encoding="UTF-8" standalone="no"?><Relationships xmlns="http://schemas.openxmlformats.org/package/2006/relationships"><Relationship Id="rId1" Target="../printerSettings/printerSettings12.bin" Type="http://schemas.openxmlformats.org/officeDocument/2006/relationships/printerSettings"/></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2"/>
  <dimension ref="A1:I73"/>
  <sheetViews>
    <sheetView showGridLines="0" topLeftCell="A38" zoomScaleNormal="100" workbookViewId="0">
      <selection activeCell="D9" sqref="D9"/>
    </sheetView>
  </sheetViews>
  <sheetFormatPr baseColWidth="10" defaultColWidth="11.44140625" defaultRowHeight="13.8" x14ac:dyDescent="0.3"/>
  <cols>
    <col min="1" max="1" customWidth="true" style="10" width="3.33203125"/>
    <col min="2" max="2" bestFit="true" customWidth="true" style="10" width="15.5546875"/>
    <col min="3" max="3" bestFit="true" customWidth="true" style="10" width="35.44140625"/>
    <col min="4" max="7" customWidth="true" style="10" width="20.6640625"/>
    <col min="8" max="8" customWidth="true" style="10" width="41.6640625"/>
    <col min="9" max="9" customWidth="true" style="10" width="3.33203125"/>
    <col min="10" max="16384" style="148" width="11.44140625"/>
  </cols>
  <sheetData>
    <row r="1" spans="1:9" ht="14.4" x14ac:dyDescent="0.3">
      <c r="A1" s="114"/>
      <c r="B1" s="148"/>
      <c r="C1" s="5"/>
      <c r="D1" s="5"/>
      <c r="E1" s="5"/>
      <c r="F1" s="5"/>
      <c r="G1" s="5"/>
      <c r="H1" s="5"/>
      <c r="I1" s="148"/>
    </row>
    <row r="2" spans="1:9" ht="21" customHeight="1" x14ac:dyDescent="0.3">
      <c r="A2" s="114"/>
      <c r="B2" s="210" t="s">
        <v>249</v>
      </c>
      <c r="C2" s="211"/>
      <c r="D2" s="209"/>
      <c r="E2" s="209"/>
      <c r="F2" s="209"/>
      <c r="G2" s="209"/>
      <c r="H2" s="215"/>
      <c r="I2" s="214"/>
    </row>
    <row r="3" spans="1:9" ht="14.4" x14ac:dyDescent="0.3">
      <c r="A3" s="114"/>
      <c r="B3" s="164"/>
      <c r="C3" s="165"/>
      <c r="D3" s="165"/>
      <c r="E3" s="165"/>
      <c r="F3" s="165"/>
      <c r="G3" s="165"/>
      <c r="H3" s="166"/>
      <c r="I3" s="148"/>
    </row>
    <row r="4" spans="1:9" ht="14.4" x14ac:dyDescent="0.3">
      <c r="A4" s="114"/>
      <c r="B4" s="167"/>
      <c r="C4" s="116" t="s">
        <v>308</v>
      </c>
      <c r="D4" s="115"/>
      <c r="E4" s="115"/>
      <c r="F4" s="115"/>
      <c r="G4" s="115"/>
      <c r="H4" s="168"/>
      <c r="I4" s="148"/>
    </row>
    <row r="5" spans="1:9" ht="14.4" x14ac:dyDescent="0.3">
      <c r="A5" s="114"/>
      <c r="B5" s="167"/>
      <c r="C5" s="115"/>
      <c r="D5" s="115"/>
      <c r="E5" s="115"/>
      <c r="F5" s="115"/>
      <c r="G5" s="115"/>
      <c r="H5" s="168"/>
      <c r="I5" s="148"/>
    </row>
    <row r="6" spans="1:9" s="212" customFormat="1" ht="14.4" x14ac:dyDescent="0.3">
      <c r="A6" s="201"/>
      <c r="B6" s="208"/>
      <c r="C6" s="203"/>
      <c r="D6" s="201"/>
      <c r="E6" s="201" t="s">
        <v>309</v>
      </c>
      <c r="F6" s="201"/>
      <c r="G6" s="201"/>
      <c r="H6" s="207"/>
      <c r="I6" s="201"/>
    </row>
    <row r="7" spans="1:9" s="212" customFormat="1" ht="14.4" x14ac:dyDescent="0.3">
      <c r="A7" s="201"/>
      <c r="B7" s="208"/>
      <c r="C7" s="202"/>
      <c r="D7" s="201"/>
      <c r="E7" s="201" t="s">
        <v>310</v>
      </c>
      <c r="F7" s="201"/>
      <c r="G7" s="201"/>
      <c r="H7" s="207"/>
      <c r="I7" s="201"/>
    </row>
    <row r="8" spans="1:9" s="212" customFormat="1" ht="14.4" x14ac:dyDescent="0.3">
      <c r="A8" s="201"/>
      <c r="B8" s="208"/>
      <c r="C8" s="204"/>
      <c r="D8" s="201"/>
      <c r="E8" s="201" t="s">
        <v>313</v>
      </c>
      <c r="F8" s="201"/>
      <c r="G8" s="201"/>
      <c r="H8" s="207"/>
      <c r="I8" s="201"/>
    </row>
    <row r="9" spans="1:9" s="212" customFormat="1" ht="14.4" x14ac:dyDescent="0.3">
      <c r="A9" s="201"/>
      <c r="B9" s="208"/>
      <c r="C9" s="205"/>
      <c r="D9" s="201"/>
      <c r="E9" s="201" t="s">
        <v>311</v>
      </c>
      <c r="F9" s="201"/>
      <c r="G9" s="201"/>
      <c r="H9" s="207"/>
      <c r="I9" s="201"/>
    </row>
    <row r="10" spans="1:9" s="212" customFormat="1" ht="30" customHeight="1" x14ac:dyDescent="0.3">
      <c r="A10" s="201"/>
      <c r="B10" s="208"/>
      <c r="C10" s="206"/>
      <c r="D10" s="201"/>
      <c r="E10" s="502" t="s">
        <v>312</v>
      </c>
      <c r="F10" s="502"/>
      <c r="G10" s="502"/>
      <c r="H10" s="503"/>
      <c r="I10" s="201"/>
    </row>
    <row r="11" spans="1:9" ht="14.4" x14ac:dyDescent="0.3">
      <c r="A11" s="114"/>
      <c r="B11" s="167"/>
      <c r="C11" s="115"/>
      <c r="D11" s="115"/>
      <c r="E11" s="115"/>
      <c r="F11" s="115"/>
      <c r="G11" s="115"/>
      <c r="H11" s="168"/>
      <c r="I11" s="148"/>
    </row>
    <row r="12" spans="1:9" ht="14.4" x14ac:dyDescent="0.3">
      <c r="A12" s="114"/>
      <c r="B12" s="167"/>
      <c r="C12" s="116" t="s">
        <v>297</v>
      </c>
      <c r="D12" s="117"/>
      <c r="E12" s="117"/>
      <c r="F12" s="115"/>
      <c r="G12" s="115"/>
      <c r="H12" s="168"/>
      <c r="I12" s="148"/>
    </row>
    <row r="13" spans="1:9" ht="14.4" x14ac:dyDescent="0.3">
      <c r="A13" s="114"/>
      <c r="B13" s="167"/>
      <c r="C13" s="115"/>
      <c r="D13" s="117"/>
      <c r="E13" s="117"/>
      <c r="F13" s="115"/>
      <c r="G13" s="115"/>
      <c r="H13" s="168"/>
      <c r="I13" s="148"/>
    </row>
    <row r="14" spans="1:9" ht="93" customHeight="1" x14ac:dyDescent="0.3">
      <c r="A14" s="114"/>
      <c r="B14" s="167"/>
      <c r="C14" s="498" t="s">
        <v>336</v>
      </c>
      <c r="D14" s="498"/>
      <c r="E14" s="498"/>
      <c r="F14" s="498"/>
      <c r="G14" s="498"/>
      <c r="H14" s="499"/>
      <c r="I14" s="148"/>
    </row>
    <row r="15" spans="1:9" ht="14.4" x14ac:dyDescent="0.3">
      <c r="A15" s="114"/>
      <c r="B15" s="167"/>
      <c r="C15" s="115"/>
      <c r="D15" s="115"/>
      <c r="E15" s="115"/>
      <c r="F15" s="115"/>
      <c r="G15" s="115"/>
      <c r="H15" s="168"/>
      <c r="I15" s="148"/>
    </row>
    <row r="16" spans="1:9" ht="14.4" x14ac:dyDescent="0.3">
      <c r="A16" s="114"/>
      <c r="B16" s="167"/>
      <c r="C16" s="116" t="s">
        <v>250</v>
      </c>
      <c r="D16" s="115"/>
      <c r="E16" s="115"/>
      <c r="F16" s="115"/>
      <c r="G16" s="115"/>
      <c r="H16" s="168"/>
      <c r="I16" s="148"/>
    </row>
    <row r="17" spans="1:9" ht="14.4" x14ac:dyDescent="0.3">
      <c r="A17" s="114"/>
      <c r="B17" s="167"/>
      <c r="C17" s="115"/>
      <c r="D17" s="115"/>
      <c r="E17" s="115"/>
      <c r="F17" s="115"/>
      <c r="G17" s="115"/>
      <c r="H17" s="168"/>
      <c r="I17" s="148"/>
    </row>
    <row r="18" spans="1:9" ht="102" customHeight="1" x14ac:dyDescent="0.3">
      <c r="A18" s="114"/>
      <c r="B18" s="167"/>
      <c r="C18" s="498" t="s">
        <v>344</v>
      </c>
      <c r="D18" s="498"/>
      <c r="E18" s="498"/>
      <c r="F18" s="498"/>
      <c r="G18" s="498"/>
      <c r="H18" s="499"/>
      <c r="I18" s="148"/>
    </row>
    <row r="19" spans="1:9" ht="14.4" x14ac:dyDescent="0.3">
      <c r="A19" s="114"/>
      <c r="B19" s="167"/>
      <c r="C19" s="115"/>
      <c r="D19" s="115"/>
      <c r="E19" s="115"/>
      <c r="F19" s="115"/>
      <c r="G19" s="115"/>
      <c r="H19" s="168"/>
      <c r="I19" s="148"/>
    </row>
    <row r="20" spans="1:9" ht="14.4" x14ac:dyDescent="0.3">
      <c r="A20" s="114"/>
      <c r="B20" s="167"/>
      <c r="C20" s="116" t="s">
        <v>253</v>
      </c>
      <c r="D20" s="115"/>
      <c r="E20" s="115"/>
      <c r="F20" s="115"/>
      <c r="G20" s="115"/>
      <c r="H20" s="168"/>
      <c r="I20" s="148"/>
    </row>
    <row r="21" spans="1:9" ht="14.4" x14ac:dyDescent="0.3">
      <c r="A21" s="114"/>
      <c r="B21" s="167"/>
      <c r="C21" s="115"/>
      <c r="D21" s="115"/>
      <c r="E21" s="115"/>
      <c r="F21" s="115"/>
      <c r="G21" s="115"/>
      <c r="H21" s="168"/>
      <c r="I21" s="148"/>
    </row>
    <row r="22" spans="1:9" ht="219" customHeight="1" x14ac:dyDescent="0.3">
      <c r="A22" s="114"/>
      <c r="B22" s="167"/>
      <c r="C22" s="500" t="s">
        <v>337</v>
      </c>
      <c r="D22" s="500"/>
      <c r="E22" s="500"/>
      <c r="F22" s="500"/>
      <c r="G22" s="500"/>
      <c r="H22" s="501"/>
      <c r="I22" s="148"/>
    </row>
    <row r="23" spans="1:9" ht="219.75" customHeight="1" x14ac:dyDescent="0.3">
      <c r="A23" s="114"/>
      <c r="B23" s="167"/>
      <c r="C23" s="500" t="s">
        <v>316</v>
      </c>
      <c r="D23" s="500"/>
      <c r="E23" s="500"/>
      <c r="F23" s="500"/>
      <c r="G23" s="500"/>
      <c r="H23" s="501"/>
      <c r="I23" s="148"/>
    </row>
    <row r="24" spans="1:9" ht="14.4" x14ac:dyDescent="0.3">
      <c r="A24" s="114"/>
      <c r="B24" s="167"/>
      <c r="C24" s="239"/>
      <c r="D24" s="239"/>
      <c r="E24" s="239"/>
      <c r="F24" s="239"/>
      <c r="G24" s="239"/>
      <c r="H24" s="240"/>
      <c r="I24" s="148"/>
    </row>
    <row r="25" spans="1:9" ht="18" customHeight="1" x14ac:dyDescent="0.3">
      <c r="A25" s="114"/>
      <c r="B25" s="167"/>
      <c r="C25" s="116" t="s">
        <v>299</v>
      </c>
      <c r="D25" s="239"/>
      <c r="E25" s="239"/>
      <c r="F25" s="239"/>
      <c r="G25" s="239"/>
      <c r="H25" s="240"/>
      <c r="I25" s="148"/>
    </row>
    <row r="26" spans="1:9" ht="14.4" x14ac:dyDescent="0.3">
      <c r="A26" s="114"/>
      <c r="B26" s="167"/>
      <c r="C26" s="498"/>
      <c r="D26" s="498"/>
      <c r="E26" s="498"/>
      <c r="F26" s="498"/>
      <c r="G26" s="498"/>
      <c r="H26" s="499"/>
      <c r="I26" s="148"/>
    </row>
    <row r="27" spans="1:9" ht="48.75" customHeight="1" x14ac:dyDescent="0.3">
      <c r="A27" s="114"/>
      <c r="B27" s="167"/>
      <c r="C27" s="498" t="s">
        <v>339</v>
      </c>
      <c r="D27" s="498"/>
      <c r="E27" s="498"/>
      <c r="F27" s="498"/>
      <c r="G27" s="498"/>
      <c r="H27" s="499"/>
      <c r="I27" s="148"/>
    </row>
    <row r="28" spans="1:9" ht="14.4" x14ac:dyDescent="0.3">
      <c r="A28" s="114"/>
      <c r="B28" s="167"/>
      <c r="C28" s="118"/>
      <c r="D28" s="115"/>
      <c r="E28" s="115"/>
      <c r="F28" s="115"/>
      <c r="G28" s="115"/>
      <c r="H28" s="168"/>
      <c r="I28" s="148"/>
    </row>
    <row r="29" spans="1:9" ht="14.4" x14ac:dyDescent="0.3">
      <c r="A29" s="114"/>
      <c r="B29" s="167"/>
      <c r="C29" s="116" t="s">
        <v>298</v>
      </c>
      <c r="D29" s="117"/>
      <c r="E29" s="117"/>
      <c r="F29" s="115"/>
      <c r="G29" s="115"/>
      <c r="H29" s="168"/>
      <c r="I29" s="148"/>
    </row>
    <row r="30" spans="1:9" ht="14.4" x14ac:dyDescent="0.3">
      <c r="A30" s="114"/>
      <c r="B30" s="167"/>
      <c r="C30" s="115"/>
      <c r="D30" s="117"/>
      <c r="E30" s="117"/>
      <c r="F30" s="115"/>
      <c r="G30" s="115"/>
      <c r="H30" s="168"/>
      <c r="I30" s="148"/>
    </row>
    <row r="31" spans="1:9" ht="101.25" customHeight="1" x14ac:dyDescent="0.3">
      <c r="A31" s="114"/>
      <c r="B31" s="167"/>
      <c r="C31" s="500" t="s">
        <v>351</v>
      </c>
      <c r="D31" s="500"/>
      <c r="E31" s="500"/>
      <c r="F31" s="500"/>
      <c r="G31" s="500"/>
      <c r="H31" s="501"/>
      <c r="I31" s="148"/>
    </row>
    <row r="32" spans="1:9" ht="14.4" x14ac:dyDescent="0.3">
      <c r="A32" s="114"/>
      <c r="B32" s="167"/>
      <c r="C32" s="237"/>
      <c r="D32" s="237"/>
      <c r="E32" s="237"/>
      <c r="F32" s="237"/>
      <c r="G32" s="237"/>
      <c r="H32" s="238"/>
      <c r="I32" s="148"/>
    </row>
    <row r="33" spans="1:9" ht="14.4" x14ac:dyDescent="0.3">
      <c r="A33" s="114"/>
      <c r="B33" s="167"/>
      <c r="C33" s="116" t="s">
        <v>251</v>
      </c>
      <c r="D33" s="115"/>
      <c r="E33" s="115"/>
      <c r="F33" s="115"/>
      <c r="G33" s="115"/>
      <c r="H33" s="168"/>
      <c r="I33" s="148"/>
    </row>
    <row r="34" spans="1:9" ht="14.4" x14ac:dyDescent="0.3">
      <c r="A34" s="114"/>
      <c r="B34" s="167"/>
      <c r="C34" s="237"/>
      <c r="D34" s="237"/>
      <c r="E34" s="237"/>
      <c r="F34" s="237"/>
      <c r="G34" s="237"/>
      <c r="H34" s="238"/>
      <c r="I34" s="148"/>
    </row>
    <row r="35" spans="1:9" ht="97.5" customHeight="1" x14ac:dyDescent="0.3">
      <c r="A35" s="114"/>
      <c r="B35" s="167"/>
      <c r="C35" s="498" t="s">
        <v>314</v>
      </c>
      <c r="D35" s="498"/>
      <c r="E35" s="498"/>
      <c r="F35" s="498"/>
      <c r="G35" s="498"/>
      <c r="H35" s="499"/>
      <c r="I35" s="148"/>
    </row>
    <row r="36" spans="1:9" ht="14.4" x14ac:dyDescent="0.3">
      <c r="A36" s="114"/>
      <c r="B36" s="167"/>
      <c r="C36" s="116" t="s">
        <v>252</v>
      </c>
      <c r="D36" s="115"/>
      <c r="E36" s="115"/>
      <c r="F36" s="115"/>
      <c r="G36" s="115"/>
      <c r="H36" s="168"/>
      <c r="I36" s="148"/>
    </row>
    <row r="37" spans="1:9" ht="14.4" x14ac:dyDescent="0.3">
      <c r="A37" s="114"/>
      <c r="B37" s="167"/>
      <c r="C37" s="115"/>
      <c r="D37" s="115"/>
      <c r="E37" s="115"/>
      <c r="F37" s="115"/>
      <c r="G37" s="115"/>
      <c r="H37" s="168"/>
      <c r="I37" s="148"/>
    </row>
    <row r="38" spans="1:9" ht="90" customHeight="1" x14ac:dyDescent="0.3">
      <c r="A38" s="114"/>
      <c r="B38" s="167"/>
      <c r="C38" s="498" t="s">
        <v>315</v>
      </c>
      <c r="D38" s="498"/>
      <c r="E38" s="498"/>
      <c r="F38" s="498"/>
      <c r="G38" s="498"/>
      <c r="H38" s="499"/>
      <c r="I38" s="148"/>
    </row>
    <row r="39" spans="1:9" ht="14.4" x14ac:dyDescent="0.3">
      <c r="A39" s="114"/>
      <c r="B39" s="167"/>
      <c r="C39" s="488"/>
      <c r="D39" s="488"/>
      <c r="E39" s="488"/>
      <c r="F39" s="488"/>
      <c r="G39" s="488"/>
      <c r="H39" s="489"/>
      <c r="I39" s="148"/>
    </row>
    <row r="40" spans="1:9" ht="14.4" x14ac:dyDescent="0.3">
      <c r="A40" s="114"/>
      <c r="B40" s="167"/>
      <c r="C40" s="116" t="s">
        <v>524</v>
      </c>
      <c r="D40" s="115"/>
      <c r="E40" s="115"/>
      <c r="F40" s="115"/>
      <c r="G40" s="115"/>
      <c r="H40" s="168"/>
      <c r="I40" s="148"/>
    </row>
    <row r="41" spans="1:9" ht="14.4" x14ac:dyDescent="0.3">
      <c r="A41" s="114"/>
      <c r="B41" s="167"/>
      <c r="C41" s="115"/>
      <c r="D41" s="115"/>
      <c r="E41" s="115"/>
      <c r="F41" s="115"/>
      <c r="G41" s="115"/>
      <c r="H41" s="168"/>
      <c r="I41" s="148"/>
    </row>
    <row r="42" spans="1:9" ht="72" customHeight="1" x14ac:dyDescent="0.3">
      <c r="A42" s="114"/>
      <c r="B42" s="167"/>
      <c r="C42" s="498" t="s">
        <v>520</v>
      </c>
      <c r="D42" s="498"/>
      <c r="E42" s="498"/>
      <c r="F42" s="498"/>
      <c r="G42" s="498"/>
      <c r="H42" s="499"/>
      <c r="I42" s="148"/>
    </row>
    <row r="43" spans="1:9" ht="14.4" x14ac:dyDescent="0.3">
      <c r="A43" s="114"/>
      <c r="B43" s="167"/>
      <c r="C43" s="488"/>
      <c r="D43" s="488"/>
      <c r="E43" s="488"/>
      <c r="F43" s="488"/>
      <c r="G43" s="488"/>
      <c r="H43" s="489"/>
      <c r="I43" s="148"/>
    </row>
    <row r="44" spans="1:9" ht="14.4" x14ac:dyDescent="0.3">
      <c r="A44" s="114"/>
      <c r="B44" s="167"/>
      <c r="C44" s="116" t="s">
        <v>525</v>
      </c>
      <c r="D44" s="115"/>
      <c r="E44" s="115"/>
      <c r="F44" s="115"/>
      <c r="G44" s="115"/>
      <c r="H44" s="168"/>
      <c r="I44" s="148"/>
    </row>
    <row r="45" spans="1:9" ht="14.4" x14ac:dyDescent="0.3">
      <c r="A45" s="114"/>
      <c r="B45" s="167"/>
      <c r="C45" s="115"/>
      <c r="D45" s="115"/>
      <c r="E45" s="115"/>
      <c r="F45" s="115"/>
      <c r="G45" s="115"/>
      <c r="H45" s="168"/>
      <c r="I45" s="148"/>
    </row>
    <row r="46" spans="1:9" ht="45" customHeight="1" x14ac:dyDescent="0.3">
      <c r="A46" s="114"/>
      <c r="B46" s="167"/>
      <c r="C46" s="498" t="s">
        <v>521</v>
      </c>
      <c r="D46" s="498"/>
      <c r="E46" s="498"/>
      <c r="F46" s="498"/>
      <c r="G46" s="498"/>
      <c r="H46" s="499"/>
      <c r="I46" s="148"/>
    </row>
    <row r="47" spans="1:9" ht="14.4" x14ac:dyDescent="0.3">
      <c r="A47" s="114"/>
      <c r="B47" s="167"/>
      <c r="C47" s="488"/>
      <c r="D47" s="488"/>
      <c r="E47" s="488"/>
      <c r="F47" s="488"/>
      <c r="G47" s="488"/>
      <c r="H47" s="489"/>
      <c r="I47" s="148"/>
    </row>
    <row r="48" spans="1:9" ht="14.4" x14ac:dyDescent="0.3">
      <c r="A48" s="114"/>
      <c r="B48" s="167"/>
      <c r="C48" s="116" t="s">
        <v>526</v>
      </c>
      <c r="D48" s="115"/>
      <c r="E48" s="115"/>
      <c r="F48" s="115"/>
      <c r="G48" s="115"/>
      <c r="H48" s="168"/>
      <c r="I48" s="148"/>
    </row>
    <row r="49" spans="1:9" ht="14.4" x14ac:dyDescent="0.3">
      <c r="A49" s="114"/>
      <c r="B49" s="167"/>
      <c r="C49" s="115"/>
      <c r="D49" s="115"/>
      <c r="E49" s="115"/>
      <c r="F49" s="115"/>
      <c r="G49" s="115"/>
      <c r="H49" s="168"/>
      <c r="I49" s="148"/>
    </row>
    <row r="50" spans="1:9" ht="43.2" customHeight="1" x14ac:dyDescent="0.3">
      <c r="A50" s="114"/>
      <c r="B50" s="167"/>
      <c r="C50" s="498" t="s">
        <v>522</v>
      </c>
      <c r="D50" s="498"/>
      <c r="E50" s="498"/>
      <c r="F50" s="498"/>
      <c r="G50" s="498"/>
      <c r="H50" s="499"/>
      <c r="I50" s="148"/>
    </row>
    <row r="51" spans="1:9" ht="14.4" x14ac:dyDescent="0.3">
      <c r="A51" s="114"/>
      <c r="B51" s="167"/>
      <c r="C51" s="488"/>
      <c r="D51" s="488"/>
      <c r="E51" s="488"/>
      <c r="F51" s="488"/>
      <c r="G51" s="488"/>
      <c r="H51" s="489"/>
      <c r="I51" s="148"/>
    </row>
    <row r="52" spans="1:9" ht="14.4" x14ac:dyDescent="0.3">
      <c r="A52" s="114"/>
      <c r="B52" s="167"/>
      <c r="C52" s="116" t="s">
        <v>469</v>
      </c>
      <c r="D52" s="148"/>
      <c r="E52" s="148"/>
      <c r="F52" s="148"/>
      <c r="G52" s="148"/>
      <c r="H52" s="216"/>
      <c r="I52" s="114"/>
    </row>
    <row r="53" spans="1:9" x14ac:dyDescent="0.3">
      <c r="A53" s="114"/>
      <c r="B53" s="167"/>
      <c r="C53" s="148"/>
      <c r="D53" s="148"/>
      <c r="E53" s="148"/>
      <c r="F53" s="148"/>
      <c r="G53" s="148"/>
      <c r="H53" s="216"/>
      <c r="I53" s="148"/>
    </row>
    <row r="54" spans="1:9" ht="74.400000000000006" customHeight="1" x14ac:dyDescent="0.3">
      <c r="A54" s="114"/>
      <c r="B54" s="167"/>
      <c r="C54" s="498" t="s">
        <v>462</v>
      </c>
      <c r="D54" s="498"/>
      <c r="E54" s="498"/>
      <c r="F54" s="498"/>
      <c r="G54" s="498"/>
      <c r="H54" s="499"/>
      <c r="I54" s="148"/>
    </row>
    <row r="55" spans="1:9" x14ac:dyDescent="0.3">
      <c r="A55" s="114"/>
      <c r="B55" s="167"/>
      <c r="C55" s="217"/>
      <c r="D55" s="148"/>
      <c r="E55" s="148"/>
      <c r="F55" s="148"/>
      <c r="G55" s="148"/>
      <c r="H55" s="216"/>
      <c r="I55" s="148"/>
    </row>
    <row r="56" spans="1:9" ht="14.4" x14ac:dyDescent="0.3">
      <c r="A56" s="114"/>
      <c r="B56" s="167"/>
      <c r="C56" s="116" t="s">
        <v>470</v>
      </c>
      <c r="D56" s="148"/>
      <c r="E56" s="148"/>
      <c r="F56" s="148"/>
      <c r="G56" s="148"/>
      <c r="H56" s="216"/>
      <c r="I56" s="148"/>
    </row>
    <row r="57" spans="1:9" x14ac:dyDescent="0.3">
      <c r="A57" s="114"/>
      <c r="B57" s="167"/>
      <c r="C57" s="217"/>
      <c r="D57" s="148"/>
      <c r="E57" s="148"/>
      <c r="F57" s="148"/>
      <c r="G57" s="148"/>
      <c r="H57" s="216"/>
      <c r="I57" s="148"/>
    </row>
    <row r="58" spans="1:9" ht="49.5" customHeight="1" x14ac:dyDescent="0.3">
      <c r="B58" s="218"/>
      <c r="C58" s="498" t="s">
        <v>342</v>
      </c>
      <c r="D58" s="498"/>
      <c r="E58" s="498"/>
      <c r="F58" s="498"/>
      <c r="G58" s="498"/>
      <c r="H58" s="499"/>
    </row>
    <row r="59" spans="1:9" ht="14.4" x14ac:dyDescent="0.3">
      <c r="B59" s="218"/>
      <c r="C59" s="386"/>
      <c r="D59" s="237"/>
      <c r="E59" s="237"/>
      <c r="F59" s="237"/>
      <c r="G59" s="237"/>
      <c r="H59" s="238"/>
    </row>
    <row r="60" spans="1:9" ht="14.4" x14ac:dyDescent="0.3">
      <c r="A60" s="114"/>
      <c r="B60" s="167"/>
      <c r="C60" s="116" t="s">
        <v>479</v>
      </c>
      <c r="D60" s="148"/>
      <c r="E60" s="148"/>
      <c r="F60" s="148"/>
      <c r="G60" s="148"/>
      <c r="H60" s="216"/>
      <c r="I60" s="148"/>
    </row>
    <row r="61" spans="1:9" x14ac:dyDescent="0.3">
      <c r="A61" s="114"/>
      <c r="B61" s="167"/>
      <c r="C61" s="148"/>
      <c r="D61" s="148"/>
      <c r="E61" s="148"/>
      <c r="F61" s="148"/>
      <c r="G61" s="148"/>
      <c r="H61" s="216"/>
      <c r="I61" s="148"/>
    </row>
    <row r="62" spans="1:9" ht="33" customHeight="1" x14ac:dyDescent="0.3">
      <c r="A62" s="114"/>
      <c r="B62" s="167"/>
      <c r="C62" s="498" t="s">
        <v>349</v>
      </c>
      <c r="D62" s="498"/>
      <c r="E62" s="498"/>
      <c r="F62" s="498"/>
      <c r="G62" s="498"/>
      <c r="H62" s="499"/>
      <c r="I62" s="148"/>
    </row>
    <row r="63" spans="1:9" ht="33" customHeight="1" x14ac:dyDescent="0.3">
      <c r="A63" s="114"/>
      <c r="B63" s="167"/>
      <c r="C63" s="498" t="s">
        <v>466</v>
      </c>
      <c r="D63" s="498"/>
      <c r="E63" s="498"/>
      <c r="F63" s="498"/>
      <c r="G63" s="498"/>
      <c r="H63" s="499"/>
      <c r="I63" s="148"/>
    </row>
    <row r="64" spans="1:9" ht="45.75" customHeight="1" x14ac:dyDescent="0.3">
      <c r="B64" s="218"/>
      <c r="C64" s="498" t="s">
        <v>467</v>
      </c>
      <c r="D64" s="498"/>
      <c r="E64" s="498"/>
      <c r="F64" s="498"/>
      <c r="G64" s="498"/>
      <c r="H64" s="499"/>
    </row>
    <row r="65" spans="1:9" ht="69" customHeight="1" x14ac:dyDescent="0.3">
      <c r="B65" s="218"/>
      <c r="C65" s="498" t="s">
        <v>500</v>
      </c>
      <c r="D65" s="498"/>
      <c r="E65" s="498"/>
      <c r="F65" s="498"/>
      <c r="G65" s="498"/>
      <c r="H65" s="499"/>
    </row>
    <row r="66" spans="1:9" ht="48" customHeight="1" x14ac:dyDescent="0.3">
      <c r="B66" s="218"/>
      <c r="C66" s="498" t="s">
        <v>490</v>
      </c>
      <c r="D66" s="498"/>
      <c r="E66" s="498"/>
      <c r="F66" s="498"/>
      <c r="G66" s="498"/>
      <c r="H66" s="499"/>
    </row>
    <row r="67" spans="1:9" ht="34.200000000000003" customHeight="1" x14ac:dyDescent="0.3">
      <c r="B67" s="218"/>
      <c r="C67" s="498" t="s">
        <v>468</v>
      </c>
      <c r="D67" s="498"/>
      <c r="E67" s="498"/>
      <c r="F67" s="498"/>
      <c r="G67" s="498"/>
      <c r="H67" s="499"/>
    </row>
    <row r="68" spans="1:9" x14ac:dyDescent="0.3">
      <c r="B68" s="218"/>
      <c r="H68" s="490"/>
    </row>
    <row r="69" spans="1:9" ht="14.4" x14ac:dyDescent="0.3">
      <c r="A69" s="114"/>
      <c r="B69" s="167"/>
      <c r="C69" s="116" t="s">
        <v>471</v>
      </c>
      <c r="D69" s="148"/>
      <c r="E69" s="148"/>
      <c r="F69" s="148"/>
      <c r="G69" s="148"/>
      <c r="H69" s="216"/>
      <c r="I69" s="148"/>
    </row>
    <row r="70" spans="1:9" x14ac:dyDescent="0.3">
      <c r="A70" s="114"/>
      <c r="B70" s="167"/>
      <c r="C70" s="217"/>
      <c r="D70" s="148"/>
      <c r="E70" s="148"/>
      <c r="F70" s="148"/>
      <c r="G70" s="148"/>
      <c r="H70" s="216"/>
      <c r="I70" s="148"/>
    </row>
    <row r="71" spans="1:9" ht="33.75" customHeight="1" x14ac:dyDescent="0.3">
      <c r="B71" s="218"/>
      <c r="C71" s="498" t="s">
        <v>338</v>
      </c>
      <c r="D71" s="498"/>
      <c r="E71" s="498"/>
      <c r="F71" s="498"/>
      <c r="G71" s="498"/>
      <c r="H71" s="499"/>
    </row>
    <row r="72" spans="1:9" ht="37.200000000000003" customHeight="1" x14ac:dyDescent="0.3">
      <c r="B72" s="218"/>
      <c r="C72" s="498" t="s">
        <v>348</v>
      </c>
      <c r="D72" s="498"/>
      <c r="E72" s="498"/>
      <c r="F72" s="498"/>
      <c r="G72" s="498"/>
      <c r="H72" s="499"/>
    </row>
    <row r="73" spans="1:9" ht="14.4" x14ac:dyDescent="0.3">
      <c r="B73" s="219"/>
      <c r="C73" s="243"/>
      <c r="D73" s="243"/>
      <c r="E73" s="243"/>
      <c r="F73" s="243"/>
      <c r="G73" s="243"/>
      <c r="H73" s="244"/>
    </row>
  </sheetData>
  <sheetProtection algorithmName="SHA-512" hashValue="Kpnk/ddOOZP3WVQhG24fJpslQC0zgzjDAn4KJGQ4nJX1g1zAscfHPVzjbCQrI8IZqnWUyu+7eQPyOarxLfK5Vg==" saltValue="WjWHI1JnlhhaxJggdAuz8A==" spinCount="100000" sheet="1" objects="1" scenarios="1" formatCells="0" formatColumns="0" formatRows="0"/>
  <mergeCells count="23">
    <mergeCell ref="E10:H10"/>
    <mergeCell ref="C54:H54"/>
    <mergeCell ref="C66:H66"/>
    <mergeCell ref="C63:H63"/>
    <mergeCell ref="C64:H64"/>
    <mergeCell ref="C65:H65"/>
    <mergeCell ref="C14:H14"/>
    <mergeCell ref="C26:H26"/>
    <mergeCell ref="C27:H27"/>
    <mergeCell ref="C18:H18"/>
    <mergeCell ref="C35:H35"/>
    <mergeCell ref="C38:H38"/>
    <mergeCell ref="C31:H31"/>
    <mergeCell ref="C58:H58"/>
    <mergeCell ref="C72:H72"/>
    <mergeCell ref="C22:H22"/>
    <mergeCell ref="C23:H23"/>
    <mergeCell ref="C71:H71"/>
    <mergeCell ref="C62:H62"/>
    <mergeCell ref="C67:H67"/>
    <mergeCell ref="C42:H42"/>
    <mergeCell ref="C46:H46"/>
    <mergeCell ref="C50:H50"/>
  </mergeCells>
  <pageMargins left="0.70866141732283472" right="0.70866141732283472" top="0.78740157480314965" bottom="0.78740157480314965" header="0.31496062992125984" footer="0.31496062992125984"/>
  <pageSetup paperSize="9" scale="55"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14">
    <tabColor theme="2"/>
    <pageSetUpPr fitToPage="1"/>
  </sheetPr>
  <dimension ref="A1:J55"/>
  <sheetViews>
    <sheetView showGridLines="0" zoomScaleNormal="100" zoomScaleSheetLayoutView="100" workbookViewId="0">
      <selection activeCell="A5" sqref="A5"/>
    </sheetView>
  </sheetViews>
  <sheetFormatPr baseColWidth="10" defaultColWidth="11.44140625" defaultRowHeight="10.199999999999999" x14ac:dyDescent="0.2"/>
  <cols>
    <col min="1" max="1" bestFit="true" customWidth="true" style="55" width="170.6640625"/>
    <col min="2" max="2" bestFit="true" customWidth="true" style="55" width="22.6640625"/>
    <col min="3" max="3" bestFit="true" customWidth="true" style="55" width="8.33203125"/>
    <col min="4" max="4" bestFit="true" customWidth="true" style="55" width="8.109375"/>
    <col min="5" max="5" customWidth="true" style="55" width="19.109375"/>
    <col min="6" max="6" customWidth="true" style="55" width="8.6640625"/>
    <col min="7" max="7" customWidth="true" style="55" width="23.5546875"/>
    <col min="8" max="8" customWidth="true" style="129" width="8.33203125"/>
    <col min="9" max="16384" style="55" width="11.44140625"/>
  </cols>
  <sheetData>
    <row r="1" spans="1:10" s="49" customFormat="1" ht="18" x14ac:dyDescent="0.3">
      <c r="A1" s="222" t="s">
        <v>354</v>
      </c>
      <c r="B1" s="127"/>
      <c r="C1" s="127"/>
      <c r="D1" s="127"/>
      <c r="E1" s="127"/>
      <c r="F1" s="127"/>
      <c r="G1" s="127"/>
      <c r="H1" s="127"/>
      <c r="I1" s="48"/>
      <c r="J1" s="48"/>
    </row>
    <row r="2" spans="1:10" s="49" customFormat="1" ht="14.4" x14ac:dyDescent="0.3">
      <c r="A2" s="127"/>
      <c r="B2" s="127"/>
      <c r="C2" s="127"/>
      <c r="D2" s="127"/>
      <c r="E2" s="127"/>
      <c r="F2" s="127"/>
      <c r="G2" s="127"/>
      <c r="H2" s="127"/>
      <c r="I2" s="48"/>
      <c r="J2" s="48"/>
    </row>
    <row r="3" spans="1:10" s="49" customFormat="1" ht="18" x14ac:dyDescent="0.3">
      <c r="A3" s="417" t="s">
        <v>355</v>
      </c>
      <c r="B3" s="418" t="s">
        <v>356</v>
      </c>
      <c r="C3" s="418" t="s">
        <v>43</v>
      </c>
      <c r="D3" s="418" t="s">
        <v>44</v>
      </c>
      <c r="E3" s="418" t="s">
        <v>45</v>
      </c>
      <c r="F3" s="418" t="s">
        <v>44</v>
      </c>
      <c r="G3" s="418" t="s">
        <v>50</v>
      </c>
      <c r="H3" s="52"/>
    </row>
    <row r="4" spans="1:10" s="52" customFormat="1" ht="14.4" x14ac:dyDescent="0.3">
      <c r="A4" s="180"/>
      <c r="B4" s="180"/>
      <c r="C4" s="180"/>
      <c r="D4" s="180"/>
      <c r="E4" s="180"/>
      <c r="F4" s="180"/>
      <c r="G4" s="50">
        <f>SUM(G5:G54)</f>
        <v>0</v>
      </c>
    </row>
    <row r="5" spans="1:10" s="49" customFormat="1" ht="14.4" x14ac:dyDescent="0.3">
      <c r="A5" s="178"/>
      <c r="B5" s="178"/>
      <c r="C5" s="257"/>
      <c r="D5" s="236"/>
      <c r="E5" s="179"/>
      <c r="F5" s="242"/>
      <c r="G5" s="53">
        <f>C5*E5</f>
        <v>0</v>
      </c>
      <c r="H5" s="52"/>
    </row>
    <row r="6" spans="1:10" s="49" customFormat="1" ht="14.4" x14ac:dyDescent="0.3">
      <c r="A6" s="178"/>
      <c r="B6" s="178"/>
      <c r="C6" s="178"/>
      <c r="D6" s="236"/>
      <c r="E6" s="179"/>
      <c r="F6" s="235"/>
      <c r="G6" s="53">
        <f t="shared" ref="G6:G54" si="0">C6*E6</f>
        <v>0</v>
      </c>
      <c r="H6" s="52"/>
    </row>
    <row r="7" spans="1:10" s="54" customFormat="1" ht="14.4" x14ac:dyDescent="0.3">
      <c r="A7" s="178"/>
      <c r="B7" s="178"/>
      <c r="C7" s="178"/>
      <c r="D7" s="236"/>
      <c r="E7" s="179"/>
      <c r="F7" s="235"/>
      <c r="G7" s="53">
        <f t="shared" si="0"/>
        <v>0</v>
      </c>
      <c r="H7" s="128"/>
    </row>
    <row r="8" spans="1:10" s="54" customFormat="1" ht="14.4" x14ac:dyDescent="0.3">
      <c r="A8" s="178"/>
      <c r="B8" s="178"/>
      <c r="C8" s="178"/>
      <c r="D8" s="236"/>
      <c r="E8" s="179"/>
      <c r="F8" s="235"/>
      <c r="G8" s="53">
        <f t="shared" si="0"/>
        <v>0</v>
      </c>
      <c r="H8" s="128"/>
    </row>
    <row r="9" spans="1:10" s="54" customFormat="1" ht="14.4" x14ac:dyDescent="0.3">
      <c r="A9" s="178"/>
      <c r="B9" s="178"/>
      <c r="C9" s="178"/>
      <c r="D9" s="236"/>
      <c r="E9" s="179"/>
      <c r="F9" s="235"/>
      <c r="G9" s="53">
        <f t="shared" si="0"/>
        <v>0</v>
      </c>
      <c r="H9" s="128"/>
    </row>
    <row r="10" spans="1:10" s="54" customFormat="1" ht="14.4" x14ac:dyDescent="0.3">
      <c r="A10" s="178"/>
      <c r="B10" s="178"/>
      <c r="C10" s="178"/>
      <c r="D10" s="236"/>
      <c r="E10" s="179"/>
      <c r="F10" s="235"/>
      <c r="G10" s="53">
        <f t="shared" si="0"/>
        <v>0</v>
      </c>
      <c r="H10" s="128"/>
    </row>
    <row r="11" spans="1:10" s="54" customFormat="1" ht="14.4" x14ac:dyDescent="0.3">
      <c r="A11" s="178"/>
      <c r="B11" s="178"/>
      <c r="C11" s="178"/>
      <c r="D11" s="236"/>
      <c r="E11" s="179"/>
      <c r="F11" s="235"/>
      <c r="G11" s="53">
        <f t="shared" si="0"/>
        <v>0</v>
      </c>
      <c r="H11" s="128"/>
    </row>
    <row r="12" spans="1:10" s="54" customFormat="1" ht="14.4" x14ac:dyDescent="0.3">
      <c r="A12" s="178"/>
      <c r="B12" s="178"/>
      <c r="C12" s="178"/>
      <c r="D12" s="236"/>
      <c r="E12" s="179"/>
      <c r="F12" s="235"/>
      <c r="G12" s="53">
        <f t="shared" si="0"/>
        <v>0</v>
      </c>
      <c r="H12" s="128"/>
    </row>
    <row r="13" spans="1:10" s="54" customFormat="1" ht="14.4" x14ac:dyDescent="0.3">
      <c r="A13" s="178"/>
      <c r="B13" s="178"/>
      <c r="C13" s="178"/>
      <c r="D13" s="236"/>
      <c r="E13" s="179"/>
      <c r="F13" s="235"/>
      <c r="G13" s="53">
        <f t="shared" si="0"/>
        <v>0</v>
      </c>
      <c r="H13" s="128"/>
    </row>
    <row r="14" spans="1:10" s="54" customFormat="1" ht="14.4" x14ac:dyDescent="0.3">
      <c r="A14" s="178"/>
      <c r="B14" s="178"/>
      <c r="C14" s="178"/>
      <c r="D14" s="236"/>
      <c r="E14" s="179"/>
      <c r="F14" s="235"/>
      <c r="G14" s="53">
        <f t="shared" si="0"/>
        <v>0</v>
      </c>
      <c r="H14" s="128"/>
    </row>
    <row r="15" spans="1:10" s="54" customFormat="1" ht="14.4" x14ac:dyDescent="0.3">
      <c r="A15" s="178"/>
      <c r="B15" s="178"/>
      <c r="C15" s="178"/>
      <c r="D15" s="236"/>
      <c r="E15" s="179"/>
      <c r="F15" s="235"/>
      <c r="G15" s="53">
        <f t="shared" si="0"/>
        <v>0</v>
      </c>
      <c r="H15" s="128"/>
    </row>
    <row r="16" spans="1:10" s="54" customFormat="1" ht="14.4" x14ac:dyDescent="0.3">
      <c r="A16" s="178"/>
      <c r="B16" s="178"/>
      <c r="C16" s="178"/>
      <c r="D16" s="236"/>
      <c r="E16" s="179"/>
      <c r="F16" s="235"/>
      <c r="G16" s="53">
        <f t="shared" si="0"/>
        <v>0</v>
      </c>
      <c r="H16" s="128"/>
    </row>
    <row r="17" spans="1:8" s="54" customFormat="1" ht="14.4" x14ac:dyDescent="0.3">
      <c r="A17" s="178"/>
      <c r="B17" s="178"/>
      <c r="C17" s="178"/>
      <c r="D17" s="236"/>
      <c r="E17" s="179"/>
      <c r="F17" s="235"/>
      <c r="G17" s="53">
        <f t="shared" si="0"/>
        <v>0</v>
      </c>
      <c r="H17" s="128"/>
    </row>
    <row r="18" spans="1:8" s="54" customFormat="1" ht="14.4" x14ac:dyDescent="0.3">
      <c r="A18" s="178"/>
      <c r="B18" s="178"/>
      <c r="C18" s="178"/>
      <c r="D18" s="236"/>
      <c r="E18" s="179"/>
      <c r="F18" s="235"/>
      <c r="G18" s="53">
        <f t="shared" si="0"/>
        <v>0</v>
      </c>
      <c r="H18" s="128"/>
    </row>
    <row r="19" spans="1:8" s="54" customFormat="1" ht="14.4" x14ac:dyDescent="0.3">
      <c r="A19" s="178"/>
      <c r="B19" s="178"/>
      <c r="C19" s="178"/>
      <c r="D19" s="236"/>
      <c r="E19" s="179"/>
      <c r="F19" s="235"/>
      <c r="G19" s="53">
        <f t="shared" si="0"/>
        <v>0</v>
      </c>
      <c r="H19" s="128"/>
    </row>
    <row r="20" spans="1:8" s="54" customFormat="1" ht="14.4" x14ac:dyDescent="0.3">
      <c r="A20" s="178"/>
      <c r="B20" s="178"/>
      <c r="C20" s="178"/>
      <c r="D20" s="236"/>
      <c r="E20" s="179"/>
      <c r="F20" s="235"/>
      <c r="G20" s="53">
        <f t="shared" si="0"/>
        <v>0</v>
      </c>
      <c r="H20" s="128"/>
    </row>
    <row r="21" spans="1:8" s="54" customFormat="1" ht="14.4" x14ac:dyDescent="0.3">
      <c r="A21" s="178"/>
      <c r="B21" s="178"/>
      <c r="C21" s="178"/>
      <c r="D21" s="236"/>
      <c r="E21" s="179"/>
      <c r="F21" s="235"/>
      <c r="G21" s="53">
        <f t="shared" si="0"/>
        <v>0</v>
      </c>
      <c r="H21" s="128"/>
    </row>
    <row r="22" spans="1:8" s="54" customFormat="1" ht="14.4" x14ac:dyDescent="0.3">
      <c r="A22" s="178"/>
      <c r="B22" s="178"/>
      <c r="C22" s="178"/>
      <c r="D22" s="236"/>
      <c r="E22" s="179"/>
      <c r="F22" s="235"/>
      <c r="G22" s="53">
        <f t="shared" si="0"/>
        <v>0</v>
      </c>
      <c r="H22" s="128"/>
    </row>
    <row r="23" spans="1:8" s="54" customFormat="1" ht="14.4" x14ac:dyDescent="0.3">
      <c r="A23" s="178"/>
      <c r="B23" s="178"/>
      <c r="C23" s="178"/>
      <c r="D23" s="236"/>
      <c r="E23" s="179"/>
      <c r="F23" s="235"/>
      <c r="G23" s="53">
        <f t="shared" si="0"/>
        <v>0</v>
      </c>
      <c r="H23" s="128"/>
    </row>
    <row r="24" spans="1:8" s="54" customFormat="1" ht="14.4" x14ac:dyDescent="0.3">
      <c r="A24" s="178"/>
      <c r="B24" s="178"/>
      <c r="C24" s="178"/>
      <c r="D24" s="236"/>
      <c r="E24" s="179"/>
      <c r="F24" s="235"/>
      <c r="G24" s="53">
        <f t="shared" si="0"/>
        <v>0</v>
      </c>
      <c r="H24" s="128"/>
    </row>
    <row r="25" spans="1:8" s="54" customFormat="1" ht="14.4" x14ac:dyDescent="0.3">
      <c r="A25" s="178"/>
      <c r="B25" s="178"/>
      <c r="C25" s="178"/>
      <c r="D25" s="236"/>
      <c r="E25" s="179"/>
      <c r="F25" s="235"/>
      <c r="G25" s="53">
        <f t="shared" si="0"/>
        <v>0</v>
      </c>
      <c r="H25" s="128"/>
    </row>
    <row r="26" spans="1:8" s="54" customFormat="1" ht="14.4" x14ac:dyDescent="0.3">
      <c r="A26" s="178"/>
      <c r="B26" s="178"/>
      <c r="C26" s="178"/>
      <c r="D26" s="236"/>
      <c r="E26" s="179"/>
      <c r="F26" s="235"/>
      <c r="G26" s="53">
        <f t="shared" si="0"/>
        <v>0</v>
      </c>
      <c r="H26" s="128"/>
    </row>
    <row r="27" spans="1:8" s="54" customFormat="1" ht="14.4" x14ac:dyDescent="0.3">
      <c r="A27" s="178"/>
      <c r="B27" s="178"/>
      <c r="C27" s="178"/>
      <c r="D27" s="236"/>
      <c r="E27" s="179"/>
      <c r="F27" s="235"/>
      <c r="G27" s="53">
        <f t="shared" si="0"/>
        <v>0</v>
      </c>
      <c r="H27" s="128"/>
    </row>
    <row r="28" spans="1:8" s="54" customFormat="1" ht="14.4" x14ac:dyDescent="0.3">
      <c r="A28" s="178"/>
      <c r="B28" s="178"/>
      <c r="C28" s="178"/>
      <c r="D28" s="236"/>
      <c r="E28" s="179"/>
      <c r="F28" s="235"/>
      <c r="G28" s="53">
        <f t="shared" si="0"/>
        <v>0</v>
      </c>
      <c r="H28" s="128"/>
    </row>
    <row r="29" spans="1:8" s="54" customFormat="1" ht="14.4" x14ac:dyDescent="0.3">
      <c r="A29" s="178"/>
      <c r="B29" s="178"/>
      <c r="C29" s="178"/>
      <c r="D29" s="236"/>
      <c r="E29" s="179"/>
      <c r="F29" s="235"/>
      <c r="G29" s="53">
        <f t="shared" si="0"/>
        <v>0</v>
      </c>
      <c r="H29" s="128"/>
    </row>
    <row r="30" spans="1:8" s="54" customFormat="1" ht="14.4" x14ac:dyDescent="0.3">
      <c r="A30" s="178"/>
      <c r="B30" s="178"/>
      <c r="C30" s="178"/>
      <c r="D30" s="236"/>
      <c r="E30" s="179"/>
      <c r="F30" s="235"/>
      <c r="G30" s="53">
        <f t="shared" si="0"/>
        <v>0</v>
      </c>
      <c r="H30" s="128"/>
    </row>
    <row r="31" spans="1:8" s="54" customFormat="1" ht="14.4" x14ac:dyDescent="0.3">
      <c r="A31" s="178"/>
      <c r="B31" s="178"/>
      <c r="C31" s="178"/>
      <c r="D31" s="236"/>
      <c r="E31" s="179"/>
      <c r="F31" s="235"/>
      <c r="G31" s="53">
        <f t="shared" si="0"/>
        <v>0</v>
      </c>
      <c r="H31" s="128"/>
    </row>
    <row r="32" spans="1:8" s="54" customFormat="1" ht="14.4" x14ac:dyDescent="0.3">
      <c r="A32" s="178"/>
      <c r="B32" s="178"/>
      <c r="C32" s="178"/>
      <c r="D32" s="236"/>
      <c r="E32" s="179"/>
      <c r="F32" s="235"/>
      <c r="G32" s="53">
        <f t="shared" si="0"/>
        <v>0</v>
      </c>
      <c r="H32" s="128"/>
    </row>
    <row r="33" spans="1:8" s="54" customFormat="1" ht="14.4" x14ac:dyDescent="0.3">
      <c r="A33" s="178"/>
      <c r="B33" s="178"/>
      <c r="C33" s="178"/>
      <c r="D33" s="236"/>
      <c r="E33" s="179"/>
      <c r="F33" s="235"/>
      <c r="G33" s="53">
        <f t="shared" si="0"/>
        <v>0</v>
      </c>
      <c r="H33" s="128"/>
    </row>
    <row r="34" spans="1:8" s="54" customFormat="1" ht="14.4" x14ac:dyDescent="0.3">
      <c r="A34" s="178"/>
      <c r="B34" s="178"/>
      <c r="C34" s="178"/>
      <c r="D34" s="236"/>
      <c r="E34" s="179"/>
      <c r="F34" s="235"/>
      <c r="G34" s="53">
        <f t="shared" si="0"/>
        <v>0</v>
      </c>
      <c r="H34" s="128"/>
    </row>
    <row r="35" spans="1:8" s="54" customFormat="1" ht="14.4" x14ac:dyDescent="0.3">
      <c r="A35" s="178"/>
      <c r="B35" s="178"/>
      <c r="C35" s="178"/>
      <c r="D35" s="236"/>
      <c r="E35" s="179"/>
      <c r="F35" s="235"/>
      <c r="G35" s="53">
        <f t="shared" si="0"/>
        <v>0</v>
      </c>
      <c r="H35" s="128"/>
    </row>
    <row r="36" spans="1:8" s="54" customFormat="1" ht="14.4" x14ac:dyDescent="0.3">
      <c r="A36" s="178"/>
      <c r="B36" s="178"/>
      <c r="C36" s="178"/>
      <c r="D36" s="236"/>
      <c r="E36" s="179"/>
      <c r="F36" s="235"/>
      <c r="G36" s="53">
        <f t="shared" si="0"/>
        <v>0</v>
      </c>
      <c r="H36" s="128"/>
    </row>
    <row r="37" spans="1:8" s="54" customFormat="1" ht="14.4" x14ac:dyDescent="0.3">
      <c r="A37" s="178"/>
      <c r="B37" s="178"/>
      <c r="C37" s="178"/>
      <c r="D37" s="236"/>
      <c r="E37" s="179"/>
      <c r="F37" s="235"/>
      <c r="G37" s="53">
        <f t="shared" si="0"/>
        <v>0</v>
      </c>
      <c r="H37" s="128"/>
    </row>
    <row r="38" spans="1:8" s="54" customFormat="1" ht="14.4" x14ac:dyDescent="0.3">
      <c r="A38" s="178"/>
      <c r="B38" s="178"/>
      <c r="C38" s="178"/>
      <c r="D38" s="236"/>
      <c r="E38" s="179"/>
      <c r="F38" s="235"/>
      <c r="G38" s="53">
        <f t="shared" si="0"/>
        <v>0</v>
      </c>
      <c r="H38" s="128"/>
    </row>
    <row r="39" spans="1:8" s="54" customFormat="1" ht="14.4" x14ac:dyDescent="0.3">
      <c r="A39" s="178"/>
      <c r="B39" s="178"/>
      <c r="C39" s="178"/>
      <c r="D39" s="236"/>
      <c r="E39" s="179"/>
      <c r="F39" s="235"/>
      <c r="G39" s="53">
        <f t="shared" si="0"/>
        <v>0</v>
      </c>
      <c r="H39" s="128"/>
    </row>
    <row r="40" spans="1:8" s="54" customFormat="1" ht="14.4" x14ac:dyDescent="0.3">
      <c r="A40" s="178"/>
      <c r="B40" s="178"/>
      <c r="C40" s="178"/>
      <c r="D40" s="236"/>
      <c r="E40" s="179"/>
      <c r="F40" s="235"/>
      <c r="G40" s="53">
        <f t="shared" si="0"/>
        <v>0</v>
      </c>
      <c r="H40" s="128"/>
    </row>
    <row r="41" spans="1:8" s="54" customFormat="1" ht="14.4" x14ac:dyDescent="0.3">
      <c r="A41" s="178"/>
      <c r="B41" s="178"/>
      <c r="C41" s="178"/>
      <c r="D41" s="236"/>
      <c r="E41" s="179"/>
      <c r="F41" s="235"/>
      <c r="G41" s="53">
        <f t="shared" si="0"/>
        <v>0</v>
      </c>
      <c r="H41" s="128"/>
    </row>
    <row r="42" spans="1:8" s="54" customFormat="1" ht="14.4" x14ac:dyDescent="0.3">
      <c r="A42" s="178"/>
      <c r="B42" s="178"/>
      <c r="C42" s="178"/>
      <c r="D42" s="236"/>
      <c r="E42" s="179"/>
      <c r="F42" s="235"/>
      <c r="G42" s="53">
        <f t="shared" si="0"/>
        <v>0</v>
      </c>
      <c r="H42" s="128"/>
    </row>
    <row r="43" spans="1:8" s="54" customFormat="1" ht="14.4" x14ac:dyDescent="0.3">
      <c r="A43" s="178"/>
      <c r="B43" s="178"/>
      <c r="C43" s="178"/>
      <c r="D43" s="236"/>
      <c r="E43" s="179"/>
      <c r="F43" s="235"/>
      <c r="G43" s="53">
        <f t="shared" si="0"/>
        <v>0</v>
      </c>
      <c r="H43" s="128"/>
    </row>
    <row r="44" spans="1:8" s="54" customFormat="1" ht="14.4" x14ac:dyDescent="0.3">
      <c r="A44" s="178"/>
      <c r="B44" s="178"/>
      <c r="C44" s="178"/>
      <c r="D44" s="236"/>
      <c r="E44" s="179"/>
      <c r="F44" s="235"/>
      <c r="G44" s="53">
        <f t="shared" si="0"/>
        <v>0</v>
      </c>
      <c r="H44" s="128"/>
    </row>
    <row r="45" spans="1:8" s="54" customFormat="1" ht="14.4" x14ac:dyDescent="0.3">
      <c r="A45" s="178"/>
      <c r="B45" s="178"/>
      <c r="C45" s="178"/>
      <c r="D45" s="236"/>
      <c r="E45" s="179"/>
      <c r="F45" s="235"/>
      <c r="G45" s="53">
        <f t="shared" si="0"/>
        <v>0</v>
      </c>
      <c r="H45" s="128"/>
    </row>
    <row r="46" spans="1:8" s="54" customFormat="1" ht="14.4" x14ac:dyDescent="0.3">
      <c r="A46" s="178"/>
      <c r="B46" s="178"/>
      <c r="C46" s="178"/>
      <c r="D46" s="236"/>
      <c r="E46" s="179"/>
      <c r="F46" s="235"/>
      <c r="G46" s="53">
        <f t="shared" si="0"/>
        <v>0</v>
      </c>
      <c r="H46" s="128"/>
    </row>
    <row r="47" spans="1:8" s="54" customFormat="1" ht="14.4" x14ac:dyDescent="0.3">
      <c r="A47" s="178"/>
      <c r="B47" s="178"/>
      <c r="C47" s="178"/>
      <c r="D47" s="236"/>
      <c r="E47" s="179"/>
      <c r="F47" s="235"/>
      <c r="G47" s="53">
        <f t="shared" si="0"/>
        <v>0</v>
      </c>
      <c r="H47" s="128"/>
    </row>
    <row r="48" spans="1:8" s="54" customFormat="1" ht="14.4" x14ac:dyDescent="0.3">
      <c r="A48" s="178"/>
      <c r="B48" s="178"/>
      <c r="C48" s="178"/>
      <c r="D48" s="236"/>
      <c r="E48" s="179"/>
      <c r="F48" s="235"/>
      <c r="G48" s="53">
        <f t="shared" si="0"/>
        <v>0</v>
      </c>
      <c r="H48" s="128"/>
    </row>
    <row r="49" spans="1:8" s="54" customFormat="1" ht="14.4" x14ac:dyDescent="0.3">
      <c r="A49" s="178"/>
      <c r="B49" s="178"/>
      <c r="C49" s="178"/>
      <c r="D49" s="236"/>
      <c r="E49" s="179"/>
      <c r="F49" s="235"/>
      <c r="G49" s="53">
        <f t="shared" si="0"/>
        <v>0</v>
      </c>
      <c r="H49" s="128"/>
    </row>
    <row r="50" spans="1:8" s="54" customFormat="1" ht="14.4" x14ac:dyDescent="0.3">
      <c r="A50" s="178"/>
      <c r="B50" s="178"/>
      <c r="C50" s="178"/>
      <c r="D50" s="236"/>
      <c r="E50" s="179"/>
      <c r="F50" s="235"/>
      <c r="G50" s="53">
        <f t="shared" si="0"/>
        <v>0</v>
      </c>
      <c r="H50" s="128"/>
    </row>
    <row r="51" spans="1:8" s="54" customFormat="1" ht="14.4" x14ac:dyDescent="0.3">
      <c r="A51" s="178"/>
      <c r="B51" s="178"/>
      <c r="C51" s="178"/>
      <c r="D51" s="236"/>
      <c r="E51" s="179"/>
      <c r="F51" s="235"/>
      <c r="G51" s="53">
        <f t="shared" si="0"/>
        <v>0</v>
      </c>
      <c r="H51" s="128"/>
    </row>
    <row r="52" spans="1:8" s="54" customFormat="1" ht="14.4" x14ac:dyDescent="0.3">
      <c r="A52" s="178"/>
      <c r="B52" s="178"/>
      <c r="C52" s="178"/>
      <c r="D52" s="236"/>
      <c r="E52" s="179"/>
      <c r="F52" s="235"/>
      <c r="G52" s="53">
        <f t="shared" si="0"/>
        <v>0</v>
      </c>
      <c r="H52" s="128"/>
    </row>
    <row r="53" spans="1:8" s="54" customFormat="1" ht="14.4" x14ac:dyDescent="0.3">
      <c r="A53" s="178"/>
      <c r="B53" s="178"/>
      <c r="C53" s="178"/>
      <c r="D53" s="236"/>
      <c r="E53" s="179"/>
      <c r="F53" s="235"/>
      <c r="G53" s="53">
        <f t="shared" si="0"/>
        <v>0</v>
      </c>
      <c r="H53" s="128"/>
    </row>
    <row r="54" spans="1:8" s="54" customFormat="1" ht="14.4" x14ac:dyDescent="0.3">
      <c r="A54" s="178"/>
      <c r="B54" s="178"/>
      <c r="C54" s="178"/>
      <c r="D54" s="236"/>
      <c r="E54" s="179"/>
      <c r="F54" s="235"/>
      <c r="G54" s="53">
        <f t="shared" si="0"/>
        <v>0</v>
      </c>
      <c r="H54" s="128"/>
    </row>
    <row r="55" spans="1:8" s="54" customFormat="1" ht="15.6" x14ac:dyDescent="0.3">
      <c r="A55" s="130"/>
      <c r="B55" s="130"/>
      <c r="C55" s="130"/>
      <c r="D55" s="130"/>
      <c r="E55" s="130"/>
      <c r="F55" s="131"/>
      <c r="G55" s="128"/>
      <c r="H55" s="128"/>
    </row>
  </sheetData>
  <sheetProtection algorithmName="SHA-512" hashValue="FLJ2F8FbKM/dgv9JrERWWb5Z6UMZjPRoLA84E6KA7djV0X3ZiNGg+SBoN3AoL3oqL7Ju9EG1LuCvM5amcY7epQ==" saltValue="n8Cy8/lHiu8IE3Gey0Iz8A==" spinCount="100000" sheet="1" objects="1" scenarios="1" formatCells="0" formatColumns="0" formatRows="0"/>
  <dataValidations count="1">
    <dataValidation type="list" allowBlank="1" showInputMessage="1" showErrorMessage="1" sqref="IQ7:IQ55 SM7:SM55 ACI7:ACI55 AME7:AME55 AWA7:AWA55 BFW7:BFW55 BPS7:BPS55 BZO7:BZO55 CJK7:CJK55 CTG7:CTG55 DDC7:DDC55 DMY7:DMY55 DWU7:DWU55 EGQ7:EGQ55 EQM7:EQM55 FAI7:FAI55 FKE7:FKE55 FUA7:FUA55 GDW7:GDW55 GNS7:GNS55 GXO7:GXO55 HHK7:HHK55 HRG7:HRG55 IBC7:IBC55 IKY7:IKY55 IUU7:IUU55 JEQ7:JEQ55 JOM7:JOM55 JYI7:JYI55 KIE7:KIE55 KSA7:KSA55 LBW7:LBW55 LLS7:LLS55 LVO7:LVO55 MFK7:MFK55 MPG7:MPG55 MZC7:MZC55 NIY7:NIY55 NSU7:NSU55 OCQ7:OCQ55 OMM7:OMM55 OWI7:OWI55 PGE7:PGE55 PQA7:PQA55 PZW7:PZW55 QJS7:QJS55 QTO7:QTO55 RDK7:RDK55 RNG7:RNG55 RXC7:RXC55 SGY7:SGY55 SQU7:SQU55 TAQ7:TAQ55 TKM7:TKM55 TUI7:TUI55 UEE7:UEE55 UOA7:UOA55 UXW7:UXW55 VHS7:VHS55 VRO7:VRO55 WBK7:WBK55 WLG7:WLG55 WVC7:WVC55" xr:uid="{00000000-0002-0000-0900-000000000000}">
      <formula1>"Kosten,Erlös"</formula1>
    </dataValidation>
  </dataValidations>
  <printOptions horizontalCentered="1" verticalCentered="1"/>
  <pageMargins left="0.78740157480314965" right="0.78740157480314965" top="0.98425196850393704" bottom="0.98425196850393704" header="0.51181102362204722" footer="0.51181102362204722"/>
  <pageSetup paperSize="9" scale="68" fitToHeight="0" orientation="landscape"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15">
    <tabColor theme="2"/>
    <pageSetUpPr fitToPage="1"/>
  </sheetPr>
  <dimension ref="A1:J55"/>
  <sheetViews>
    <sheetView showGridLines="0" zoomScaleNormal="100" zoomScaleSheetLayoutView="100" workbookViewId="0">
      <selection activeCell="A5" sqref="A5"/>
    </sheetView>
  </sheetViews>
  <sheetFormatPr baseColWidth="10" defaultColWidth="11.44140625" defaultRowHeight="10.199999999999999" x14ac:dyDescent="0.2"/>
  <cols>
    <col min="1" max="1" bestFit="true" customWidth="true" style="55" width="126.44140625"/>
    <col min="2" max="2" bestFit="true" customWidth="true" style="55" width="22.6640625"/>
    <col min="3" max="3" bestFit="true" customWidth="true" style="55" width="8.33203125"/>
    <col min="4" max="4" bestFit="true" customWidth="true" style="55" width="8.109375"/>
    <col min="5" max="5" customWidth="true" style="55" width="19.109375"/>
    <col min="6" max="6" customWidth="true" style="55" width="8.6640625"/>
    <col min="7" max="7" customWidth="true" style="55" width="23.5546875"/>
    <col min="8" max="8" customWidth="true" style="129" width="8.33203125"/>
    <col min="9" max="16384" style="55" width="11.44140625"/>
  </cols>
  <sheetData>
    <row r="1" spans="1:10" s="49" customFormat="1" ht="18" x14ac:dyDescent="0.3">
      <c r="A1" s="222" t="s">
        <v>357</v>
      </c>
      <c r="B1" s="127"/>
      <c r="C1" s="127"/>
      <c r="D1" s="127"/>
      <c r="E1" s="127"/>
      <c r="F1" s="127"/>
      <c r="G1" s="127"/>
      <c r="H1" s="127"/>
      <c r="I1" s="48"/>
      <c r="J1" s="48"/>
    </row>
    <row r="2" spans="1:10" s="49" customFormat="1" ht="14.4" x14ac:dyDescent="0.3">
      <c r="A2" s="127"/>
      <c r="B2" s="127"/>
      <c r="C2" s="127"/>
      <c r="D2" s="127"/>
      <c r="E2" s="127"/>
      <c r="F2" s="127"/>
      <c r="G2" s="127"/>
      <c r="H2" s="127"/>
      <c r="I2" s="48"/>
      <c r="J2" s="48"/>
    </row>
    <row r="3" spans="1:10" s="49" customFormat="1" ht="18" x14ac:dyDescent="0.3">
      <c r="A3" s="417" t="s">
        <v>355</v>
      </c>
      <c r="B3" s="418" t="s">
        <v>356</v>
      </c>
      <c r="C3" s="418" t="s">
        <v>43</v>
      </c>
      <c r="D3" s="418" t="s">
        <v>44</v>
      </c>
      <c r="E3" s="418" t="s">
        <v>45</v>
      </c>
      <c r="F3" s="418" t="s">
        <v>44</v>
      </c>
      <c r="G3" s="418" t="s">
        <v>50</v>
      </c>
      <c r="H3" s="52"/>
    </row>
    <row r="4" spans="1:10" s="52" customFormat="1" ht="14.4" x14ac:dyDescent="0.3">
      <c r="A4" s="180"/>
      <c r="B4" s="180"/>
      <c r="C4" s="180"/>
      <c r="D4" s="180"/>
      <c r="E4" s="180"/>
      <c r="F4" s="180"/>
      <c r="G4" s="50">
        <f>SUM(G5:G54)</f>
        <v>0</v>
      </c>
    </row>
    <row r="5" spans="1:10" s="49" customFormat="1" ht="14.4" customHeight="1" x14ac:dyDescent="0.3">
      <c r="A5" s="177"/>
      <c r="B5" s="178"/>
      <c r="C5" s="178"/>
      <c r="D5" s="178"/>
      <c r="E5" s="179"/>
      <c r="F5" s="178"/>
      <c r="G5" s="53">
        <f>C5*E5</f>
        <v>0</v>
      </c>
      <c r="H5" s="52"/>
    </row>
    <row r="6" spans="1:10" s="49" customFormat="1" ht="14.4" customHeight="1" x14ac:dyDescent="0.3">
      <c r="A6" s="178"/>
      <c r="B6" s="178"/>
      <c r="C6" s="178"/>
      <c r="D6" s="178"/>
      <c r="E6" s="179"/>
      <c r="F6" s="420"/>
      <c r="G6" s="53">
        <f t="shared" ref="G6:G54" si="0">C6*E6</f>
        <v>0</v>
      </c>
      <c r="H6" s="52"/>
    </row>
    <row r="7" spans="1:10" s="54" customFormat="1" ht="14.4" customHeight="1" x14ac:dyDescent="0.3">
      <c r="A7" s="178"/>
      <c r="B7" s="178"/>
      <c r="C7" s="178"/>
      <c r="D7" s="178"/>
      <c r="E7" s="179"/>
      <c r="F7" s="420"/>
      <c r="G7" s="53">
        <f t="shared" si="0"/>
        <v>0</v>
      </c>
      <c r="H7" s="128"/>
    </row>
    <row r="8" spans="1:10" s="54" customFormat="1" ht="14.4" customHeight="1" x14ac:dyDescent="0.3">
      <c r="A8" s="178"/>
      <c r="B8" s="178"/>
      <c r="C8" s="178"/>
      <c r="D8" s="178"/>
      <c r="E8" s="179"/>
      <c r="F8" s="420"/>
      <c r="G8" s="53">
        <f t="shared" si="0"/>
        <v>0</v>
      </c>
      <c r="H8" s="128"/>
    </row>
    <row r="9" spans="1:10" s="54" customFormat="1" ht="14.4" customHeight="1" x14ac:dyDescent="0.3">
      <c r="A9" s="178"/>
      <c r="B9" s="178"/>
      <c r="C9" s="178"/>
      <c r="D9" s="178"/>
      <c r="E9" s="179"/>
      <c r="F9" s="420"/>
      <c r="G9" s="53">
        <f t="shared" si="0"/>
        <v>0</v>
      </c>
      <c r="H9" s="128"/>
    </row>
    <row r="10" spans="1:10" s="54" customFormat="1" ht="14.4" customHeight="1" x14ac:dyDescent="0.3">
      <c r="A10" s="178"/>
      <c r="B10" s="178"/>
      <c r="C10" s="178"/>
      <c r="D10" s="178"/>
      <c r="E10" s="179"/>
      <c r="F10" s="420"/>
      <c r="G10" s="53">
        <f t="shared" si="0"/>
        <v>0</v>
      </c>
      <c r="H10" s="128"/>
    </row>
    <row r="11" spans="1:10" s="54" customFormat="1" ht="14.4" customHeight="1" x14ac:dyDescent="0.3">
      <c r="A11" s="178"/>
      <c r="B11" s="178"/>
      <c r="C11" s="178"/>
      <c r="D11" s="178"/>
      <c r="E11" s="179"/>
      <c r="F11" s="420"/>
      <c r="G11" s="53">
        <f t="shared" si="0"/>
        <v>0</v>
      </c>
      <c r="H11" s="128"/>
    </row>
    <row r="12" spans="1:10" s="54" customFormat="1" ht="14.4" customHeight="1" x14ac:dyDescent="0.3">
      <c r="A12" s="178"/>
      <c r="B12" s="178"/>
      <c r="C12" s="178"/>
      <c r="D12" s="178"/>
      <c r="E12" s="179"/>
      <c r="F12" s="420"/>
      <c r="G12" s="53">
        <f t="shared" si="0"/>
        <v>0</v>
      </c>
      <c r="H12" s="128"/>
    </row>
    <row r="13" spans="1:10" s="54" customFormat="1" ht="14.4" customHeight="1" x14ac:dyDescent="0.3">
      <c r="A13" s="178"/>
      <c r="B13" s="178"/>
      <c r="C13" s="178"/>
      <c r="D13" s="178"/>
      <c r="E13" s="179"/>
      <c r="F13" s="420"/>
      <c r="G13" s="53">
        <f t="shared" si="0"/>
        <v>0</v>
      </c>
      <c r="H13" s="128"/>
    </row>
    <row r="14" spans="1:10" s="54" customFormat="1" ht="14.4" customHeight="1" x14ac:dyDescent="0.3">
      <c r="A14" s="178"/>
      <c r="B14" s="178"/>
      <c r="C14" s="178"/>
      <c r="D14" s="178"/>
      <c r="E14" s="179"/>
      <c r="F14" s="420"/>
      <c r="G14" s="53">
        <f t="shared" si="0"/>
        <v>0</v>
      </c>
      <c r="H14" s="128"/>
    </row>
    <row r="15" spans="1:10" s="54" customFormat="1" ht="14.4" customHeight="1" x14ac:dyDescent="0.3">
      <c r="A15" s="178"/>
      <c r="B15" s="178"/>
      <c r="C15" s="178"/>
      <c r="D15" s="178"/>
      <c r="E15" s="179"/>
      <c r="F15" s="420"/>
      <c r="G15" s="53">
        <f t="shared" si="0"/>
        <v>0</v>
      </c>
      <c r="H15" s="128"/>
    </row>
    <row r="16" spans="1:10" s="54" customFormat="1" ht="14.4" customHeight="1" x14ac:dyDescent="0.3">
      <c r="A16" s="178"/>
      <c r="B16" s="178"/>
      <c r="C16" s="178"/>
      <c r="D16" s="178"/>
      <c r="E16" s="179"/>
      <c r="F16" s="420"/>
      <c r="G16" s="53">
        <f t="shared" si="0"/>
        <v>0</v>
      </c>
      <c r="H16" s="128"/>
    </row>
    <row r="17" spans="1:8" s="54" customFormat="1" ht="14.4" customHeight="1" x14ac:dyDescent="0.3">
      <c r="A17" s="178"/>
      <c r="B17" s="178"/>
      <c r="C17" s="178"/>
      <c r="D17" s="178"/>
      <c r="E17" s="179"/>
      <c r="F17" s="420"/>
      <c r="G17" s="53">
        <f t="shared" si="0"/>
        <v>0</v>
      </c>
      <c r="H17" s="128"/>
    </row>
    <row r="18" spans="1:8" s="54" customFormat="1" ht="14.4" customHeight="1" x14ac:dyDescent="0.3">
      <c r="A18" s="178"/>
      <c r="B18" s="178"/>
      <c r="C18" s="178"/>
      <c r="D18" s="178"/>
      <c r="E18" s="179"/>
      <c r="F18" s="420"/>
      <c r="G18" s="53">
        <f t="shared" si="0"/>
        <v>0</v>
      </c>
      <c r="H18" s="128"/>
    </row>
    <row r="19" spans="1:8" s="54" customFormat="1" ht="14.4" customHeight="1" x14ac:dyDescent="0.3">
      <c r="A19" s="178"/>
      <c r="B19" s="178"/>
      <c r="C19" s="178"/>
      <c r="D19" s="178"/>
      <c r="E19" s="179"/>
      <c r="F19" s="420"/>
      <c r="G19" s="53">
        <f t="shared" si="0"/>
        <v>0</v>
      </c>
      <c r="H19" s="128"/>
    </row>
    <row r="20" spans="1:8" s="54" customFormat="1" ht="14.4" customHeight="1" x14ac:dyDescent="0.3">
      <c r="A20" s="178"/>
      <c r="B20" s="178"/>
      <c r="C20" s="178"/>
      <c r="D20" s="178"/>
      <c r="E20" s="179"/>
      <c r="F20" s="420"/>
      <c r="G20" s="53">
        <f t="shared" si="0"/>
        <v>0</v>
      </c>
      <c r="H20" s="128"/>
    </row>
    <row r="21" spans="1:8" s="54" customFormat="1" ht="14.4" customHeight="1" x14ac:dyDescent="0.3">
      <c r="A21" s="178"/>
      <c r="B21" s="178"/>
      <c r="C21" s="178"/>
      <c r="D21" s="178"/>
      <c r="E21" s="179"/>
      <c r="F21" s="420"/>
      <c r="G21" s="53">
        <f t="shared" si="0"/>
        <v>0</v>
      </c>
      <c r="H21" s="128"/>
    </row>
    <row r="22" spans="1:8" s="54" customFormat="1" ht="14.4" customHeight="1" x14ac:dyDescent="0.3">
      <c r="A22" s="178"/>
      <c r="B22" s="178"/>
      <c r="C22" s="178"/>
      <c r="D22" s="178"/>
      <c r="E22" s="179"/>
      <c r="F22" s="420"/>
      <c r="G22" s="53">
        <f t="shared" si="0"/>
        <v>0</v>
      </c>
      <c r="H22" s="128"/>
    </row>
    <row r="23" spans="1:8" s="54" customFormat="1" ht="14.4" customHeight="1" x14ac:dyDescent="0.3">
      <c r="A23" s="178"/>
      <c r="B23" s="178"/>
      <c r="C23" s="178"/>
      <c r="D23" s="178"/>
      <c r="E23" s="179"/>
      <c r="F23" s="420"/>
      <c r="G23" s="53">
        <f t="shared" si="0"/>
        <v>0</v>
      </c>
      <c r="H23" s="128"/>
    </row>
    <row r="24" spans="1:8" s="54" customFormat="1" ht="14.4" customHeight="1" x14ac:dyDescent="0.3">
      <c r="A24" s="178"/>
      <c r="B24" s="178"/>
      <c r="C24" s="178"/>
      <c r="D24" s="178"/>
      <c r="E24" s="179"/>
      <c r="F24" s="420"/>
      <c r="G24" s="53">
        <f t="shared" si="0"/>
        <v>0</v>
      </c>
      <c r="H24" s="128"/>
    </row>
    <row r="25" spans="1:8" s="54" customFormat="1" ht="14.4" customHeight="1" x14ac:dyDescent="0.3">
      <c r="A25" s="178"/>
      <c r="B25" s="178"/>
      <c r="C25" s="178"/>
      <c r="D25" s="178"/>
      <c r="E25" s="179"/>
      <c r="F25" s="420"/>
      <c r="G25" s="53">
        <f t="shared" si="0"/>
        <v>0</v>
      </c>
      <c r="H25" s="128"/>
    </row>
    <row r="26" spans="1:8" s="54" customFormat="1" ht="14.4" customHeight="1" x14ac:dyDescent="0.3">
      <c r="A26" s="178"/>
      <c r="B26" s="178"/>
      <c r="C26" s="178"/>
      <c r="D26" s="178"/>
      <c r="E26" s="179"/>
      <c r="F26" s="420"/>
      <c r="G26" s="53">
        <f t="shared" si="0"/>
        <v>0</v>
      </c>
      <c r="H26" s="128"/>
    </row>
    <row r="27" spans="1:8" s="54" customFormat="1" ht="14.4" customHeight="1" x14ac:dyDescent="0.3">
      <c r="A27" s="178"/>
      <c r="B27" s="178"/>
      <c r="C27" s="178"/>
      <c r="D27" s="178"/>
      <c r="E27" s="179"/>
      <c r="F27" s="420"/>
      <c r="G27" s="53">
        <f t="shared" si="0"/>
        <v>0</v>
      </c>
      <c r="H27" s="128"/>
    </row>
    <row r="28" spans="1:8" s="54" customFormat="1" ht="14.4" customHeight="1" x14ac:dyDescent="0.3">
      <c r="A28" s="178"/>
      <c r="B28" s="178"/>
      <c r="C28" s="178"/>
      <c r="D28" s="178"/>
      <c r="E28" s="179"/>
      <c r="F28" s="420"/>
      <c r="G28" s="53">
        <f t="shared" si="0"/>
        <v>0</v>
      </c>
      <c r="H28" s="128"/>
    </row>
    <row r="29" spans="1:8" s="54" customFormat="1" ht="14.4" customHeight="1" x14ac:dyDescent="0.3">
      <c r="A29" s="178"/>
      <c r="B29" s="178"/>
      <c r="C29" s="178"/>
      <c r="D29" s="178"/>
      <c r="E29" s="179"/>
      <c r="F29" s="420"/>
      <c r="G29" s="53">
        <f t="shared" si="0"/>
        <v>0</v>
      </c>
      <c r="H29" s="128"/>
    </row>
    <row r="30" spans="1:8" s="54" customFormat="1" ht="14.4" customHeight="1" x14ac:dyDescent="0.3">
      <c r="A30" s="178"/>
      <c r="B30" s="178"/>
      <c r="C30" s="178"/>
      <c r="D30" s="178"/>
      <c r="E30" s="179"/>
      <c r="F30" s="420"/>
      <c r="G30" s="53">
        <f t="shared" si="0"/>
        <v>0</v>
      </c>
      <c r="H30" s="128"/>
    </row>
    <row r="31" spans="1:8" s="54" customFormat="1" ht="14.4" customHeight="1" x14ac:dyDescent="0.3">
      <c r="A31" s="178"/>
      <c r="B31" s="178"/>
      <c r="C31" s="178"/>
      <c r="D31" s="178"/>
      <c r="E31" s="179"/>
      <c r="F31" s="420"/>
      <c r="G31" s="53">
        <f t="shared" si="0"/>
        <v>0</v>
      </c>
      <c r="H31" s="128"/>
    </row>
    <row r="32" spans="1:8" s="54" customFormat="1" ht="14.4" customHeight="1" x14ac:dyDescent="0.3">
      <c r="A32" s="178"/>
      <c r="B32" s="178"/>
      <c r="C32" s="178"/>
      <c r="D32" s="178"/>
      <c r="E32" s="179"/>
      <c r="F32" s="420"/>
      <c r="G32" s="53">
        <f t="shared" si="0"/>
        <v>0</v>
      </c>
      <c r="H32" s="128"/>
    </row>
    <row r="33" spans="1:8" s="54" customFormat="1" ht="14.4" customHeight="1" x14ac:dyDescent="0.3">
      <c r="A33" s="178"/>
      <c r="B33" s="178"/>
      <c r="C33" s="178"/>
      <c r="D33" s="178"/>
      <c r="E33" s="179"/>
      <c r="F33" s="420"/>
      <c r="G33" s="53">
        <f t="shared" si="0"/>
        <v>0</v>
      </c>
      <c r="H33" s="128"/>
    </row>
    <row r="34" spans="1:8" s="54" customFormat="1" ht="14.4" customHeight="1" x14ac:dyDescent="0.3">
      <c r="A34" s="178"/>
      <c r="B34" s="178"/>
      <c r="C34" s="178"/>
      <c r="D34" s="178"/>
      <c r="E34" s="179"/>
      <c r="F34" s="420"/>
      <c r="G34" s="53">
        <f t="shared" si="0"/>
        <v>0</v>
      </c>
      <c r="H34" s="128"/>
    </row>
    <row r="35" spans="1:8" s="54" customFormat="1" ht="14.4" customHeight="1" x14ac:dyDescent="0.3">
      <c r="A35" s="178"/>
      <c r="B35" s="178"/>
      <c r="C35" s="178"/>
      <c r="D35" s="178"/>
      <c r="E35" s="179"/>
      <c r="F35" s="420"/>
      <c r="G35" s="53">
        <f t="shared" si="0"/>
        <v>0</v>
      </c>
      <c r="H35" s="128"/>
    </row>
    <row r="36" spans="1:8" s="54" customFormat="1" ht="14.4" customHeight="1" x14ac:dyDescent="0.3">
      <c r="A36" s="178"/>
      <c r="B36" s="178"/>
      <c r="C36" s="178"/>
      <c r="D36" s="178"/>
      <c r="E36" s="179"/>
      <c r="F36" s="420"/>
      <c r="G36" s="53">
        <f t="shared" si="0"/>
        <v>0</v>
      </c>
      <c r="H36" s="128"/>
    </row>
    <row r="37" spans="1:8" s="54" customFormat="1" ht="14.4" customHeight="1" x14ac:dyDescent="0.3">
      <c r="A37" s="178"/>
      <c r="B37" s="178"/>
      <c r="C37" s="178"/>
      <c r="D37" s="178"/>
      <c r="E37" s="179"/>
      <c r="F37" s="420"/>
      <c r="G37" s="53">
        <f t="shared" si="0"/>
        <v>0</v>
      </c>
      <c r="H37" s="128"/>
    </row>
    <row r="38" spans="1:8" s="54" customFormat="1" ht="14.4" customHeight="1" x14ac:dyDescent="0.3">
      <c r="A38" s="178"/>
      <c r="B38" s="178"/>
      <c r="C38" s="178"/>
      <c r="D38" s="178"/>
      <c r="E38" s="179"/>
      <c r="F38" s="420"/>
      <c r="G38" s="53">
        <f t="shared" si="0"/>
        <v>0</v>
      </c>
      <c r="H38" s="128"/>
    </row>
    <row r="39" spans="1:8" s="54" customFormat="1" ht="14.4" customHeight="1" x14ac:dyDescent="0.3">
      <c r="A39" s="178"/>
      <c r="B39" s="178"/>
      <c r="C39" s="178"/>
      <c r="D39" s="178"/>
      <c r="E39" s="179"/>
      <c r="F39" s="420"/>
      <c r="G39" s="53">
        <f t="shared" si="0"/>
        <v>0</v>
      </c>
      <c r="H39" s="128"/>
    </row>
    <row r="40" spans="1:8" s="54" customFormat="1" ht="14.4" customHeight="1" x14ac:dyDescent="0.3">
      <c r="A40" s="178"/>
      <c r="B40" s="178"/>
      <c r="C40" s="178"/>
      <c r="D40" s="178"/>
      <c r="E40" s="179"/>
      <c r="F40" s="420"/>
      <c r="G40" s="53">
        <f t="shared" si="0"/>
        <v>0</v>
      </c>
      <c r="H40" s="128"/>
    </row>
    <row r="41" spans="1:8" s="54" customFormat="1" ht="14.4" customHeight="1" x14ac:dyDescent="0.3">
      <c r="A41" s="178"/>
      <c r="B41" s="178"/>
      <c r="C41" s="178"/>
      <c r="D41" s="178"/>
      <c r="E41" s="179"/>
      <c r="F41" s="420"/>
      <c r="G41" s="53">
        <f t="shared" si="0"/>
        <v>0</v>
      </c>
      <c r="H41" s="128"/>
    </row>
    <row r="42" spans="1:8" s="54" customFormat="1" ht="14.4" customHeight="1" x14ac:dyDescent="0.3">
      <c r="A42" s="178"/>
      <c r="B42" s="178"/>
      <c r="C42" s="178"/>
      <c r="D42" s="178"/>
      <c r="E42" s="179"/>
      <c r="F42" s="420"/>
      <c r="G42" s="53">
        <f t="shared" si="0"/>
        <v>0</v>
      </c>
      <c r="H42" s="128"/>
    </row>
    <row r="43" spans="1:8" s="54" customFormat="1" ht="14.4" customHeight="1" x14ac:dyDescent="0.3">
      <c r="A43" s="178"/>
      <c r="B43" s="178"/>
      <c r="C43" s="178"/>
      <c r="D43" s="178"/>
      <c r="E43" s="179"/>
      <c r="F43" s="420"/>
      <c r="G43" s="53">
        <f t="shared" si="0"/>
        <v>0</v>
      </c>
      <c r="H43" s="128"/>
    </row>
    <row r="44" spans="1:8" s="54" customFormat="1" ht="14.4" customHeight="1" x14ac:dyDescent="0.3">
      <c r="A44" s="178"/>
      <c r="B44" s="178"/>
      <c r="C44" s="178"/>
      <c r="D44" s="178"/>
      <c r="E44" s="179"/>
      <c r="F44" s="420"/>
      <c r="G44" s="53">
        <f t="shared" si="0"/>
        <v>0</v>
      </c>
      <c r="H44" s="128"/>
    </row>
    <row r="45" spans="1:8" s="54" customFormat="1" ht="14.4" customHeight="1" x14ac:dyDescent="0.3">
      <c r="A45" s="178"/>
      <c r="B45" s="178"/>
      <c r="C45" s="178"/>
      <c r="D45" s="178"/>
      <c r="E45" s="179"/>
      <c r="F45" s="420"/>
      <c r="G45" s="53">
        <f t="shared" si="0"/>
        <v>0</v>
      </c>
      <c r="H45" s="128"/>
    </row>
    <row r="46" spans="1:8" s="54" customFormat="1" ht="14.4" customHeight="1" x14ac:dyDescent="0.3">
      <c r="A46" s="178"/>
      <c r="B46" s="178"/>
      <c r="C46" s="178"/>
      <c r="D46" s="178"/>
      <c r="E46" s="179"/>
      <c r="F46" s="420"/>
      <c r="G46" s="53">
        <f t="shared" si="0"/>
        <v>0</v>
      </c>
      <c r="H46" s="128"/>
    </row>
    <row r="47" spans="1:8" s="54" customFormat="1" ht="14.4" customHeight="1" x14ac:dyDescent="0.3">
      <c r="A47" s="178"/>
      <c r="B47" s="178"/>
      <c r="C47" s="178"/>
      <c r="D47" s="178"/>
      <c r="E47" s="179"/>
      <c r="F47" s="420"/>
      <c r="G47" s="53">
        <f t="shared" si="0"/>
        <v>0</v>
      </c>
      <c r="H47" s="128"/>
    </row>
    <row r="48" spans="1:8" s="54" customFormat="1" ht="14.4" customHeight="1" x14ac:dyDescent="0.3">
      <c r="A48" s="178"/>
      <c r="B48" s="178"/>
      <c r="C48" s="178"/>
      <c r="D48" s="178"/>
      <c r="E48" s="179"/>
      <c r="F48" s="420"/>
      <c r="G48" s="53">
        <f t="shared" si="0"/>
        <v>0</v>
      </c>
      <c r="H48" s="128"/>
    </row>
    <row r="49" spans="1:8" s="54" customFormat="1" ht="14.4" customHeight="1" x14ac:dyDescent="0.3">
      <c r="A49" s="178"/>
      <c r="B49" s="178"/>
      <c r="C49" s="178"/>
      <c r="D49" s="178"/>
      <c r="E49" s="179"/>
      <c r="F49" s="420"/>
      <c r="G49" s="53">
        <f t="shared" si="0"/>
        <v>0</v>
      </c>
      <c r="H49" s="128"/>
    </row>
    <row r="50" spans="1:8" s="54" customFormat="1" ht="14.4" customHeight="1" x14ac:dyDescent="0.3">
      <c r="A50" s="178"/>
      <c r="B50" s="178"/>
      <c r="C50" s="178"/>
      <c r="D50" s="178"/>
      <c r="E50" s="179"/>
      <c r="F50" s="420"/>
      <c r="G50" s="53">
        <f t="shared" si="0"/>
        <v>0</v>
      </c>
      <c r="H50" s="128"/>
    </row>
    <row r="51" spans="1:8" s="54" customFormat="1" ht="14.4" customHeight="1" x14ac:dyDescent="0.3">
      <c r="A51" s="178"/>
      <c r="B51" s="178"/>
      <c r="C51" s="178"/>
      <c r="D51" s="178"/>
      <c r="E51" s="179"/>
      <c r="F51" s="420"/>
      <c r="G51" s="53">
        <f t="shared" si="0"/>
        <v>0</v>
      </c>
      <c r="H51" s="128"/>
    </row>
    <row r="52" spans="1:8" s="54" customFormat="1" ht="14.4" customHeight="1" x14ac:dyDescent="0.3">
      <c r="A52" s="178"/>
      <c r="B52" s="178"/>
      <c r="C52" s="178"/>
      <c r="D52" s="178"/>
      <c r="E52" s="179"/>
      <c r="F52" s="420"/>
      <c r="G52" s="53">
        <f t="shared" si="0"/>
        <v>0</v>
      </c>
      <c r="H52" s="128"/>
    </row>
    <row r="53" spans="1:8" s="54" customFormat="1" ht="14.4" customHeight="1" x14ac:dyDescent="0.3">
      <c r="A53" s="178"/>
      <c r="B53" s="178"/>
      <c r="C53" s="178"/>
      <c r="D53" s="178"/>
      <c r="E53" s="179"/>
      <c r="F53" s="420"/>
      <c r="G53" s="53">
        <f t="shared" si="0"/>
        <v>0</v>
      </c>
      <c r="H53" s="128"/>
    </row>
    <row r="54" spans="1:8" s="54" customFormat="1" ht="14.4" customHeight="1" x14ac:dyDescent="0.3">
      <c r="A54" s="178"/>
      <c r="B54" s="178"/>
      <c r="C54" s="178"/>
      <c r="D54" s="178"/>
      <c r="E54" s="179"/>
      <c r="F54" s="420"/>
      <c r="G54" s="53">
        <f t="shared" si="0"/>
        <v>0</v>
      </c>
      <c r="H54" s="128"/>
    </row>
    <row r="55" spans="1:8" s="54" customFormat="1" ht="15.6" x14ac:dyDescent="0.3">
      <c r="A55" s="130"/>
      <c r="B55" s="130"/>
      <c r="C55" s="130"/>
      <c r="D55" s="130"/>
      <c r="E55" s="130"/>
      <c r="F55" s="131"/>
      <c r="G55" s="128"/>
      <c r="H55" s="128"/>
    </row>
  </sheetData>
  <sheetProtection algorithmName="SHA-512" hashValue="sE/qcu/3Em4TiVEiNBZqTjdXhURzbhfleF0WZBEFXrNhr2l+OUWsl0r5cx4Sfv8nC75pKI8rDsJmQoqmzoogOA==" saltValue="B14KkrDhnrFw0uYwqz/FDw==" spinCount="100000" sheet="1" objects="1" scenarios="1" formatCells="0" formatColumns="0" formatRows="0"/>
  <dataValidations count="1">
    <dataValidation type="list" allowBlank="1" showInputMessage="1" showErrorMessage="1" sqref="IQ7:IQ55 SM7:SM55 ACI7:ACI55 AME7:AME55 AWA7:AWA55 BFW7:BFW55 BPS7:BPS55 BZO7:BZO55 CJK7:CJK55 CTG7:CTG55 DDC7:DDC55 DMY7:DMY55 DWU7:DWU55 EGQ7:EGQ55 EQM7:EQM55 FAI7:FAI55 FKE7:FKE55 FUA7:FUA55 GDW7:GDW55 GNS7:GNS55 GXO7:GXO55 HHK7:HHK55 HRG7:HRG55 IBC7:IBC55 IKY7:IKY55 IUU7:IUU55 JEQ7:JEQ55 JOM7:JOM55 JYI7:JYI55 KIE7:KIE55 KSA7:KSA55 LBW7:LBW55 LLS7:LLS55 LVO7:LVO55 MFK7:MFK55 MPG7:MPG55 MZC7:MZC55 NIY7:NIY55 NSU7:NSU55 OCQ7:OCQ55 OMM7:OMM55 OWI7:OWI55 PGE7:PGE55 PQA7:PQA55 PZW7:PZW55 QJS7:QJS55 QTO7:QTO55 RDK7:RDK55 RNG7:RNG55 RXC7:RXC55 SGY7:SGY55 SQU7:SQU55 TAQ7:TAQ55 TKM7:TKM55 TUI7:TUI55 UEE7:UEE55 UOA7:UOA55 UXW7:UXW55 VHS7:VHS55 VRO7:VRO55 WBK7:WBK55 WLG7:WLG55 WVC7:WVC55" xr:uid="{00000000-0002-0000-0A00-000000000000}">
      <formula1>"Kosten,Erlös"</formula1>
    </dataValidation>
  </dataValidations>
  <printOptions horizontalCentered="1" verticalCentered="1"/>
  <pageMargins left="0.78740157480314965" right="0.78740157480314965" top="0.98425196850393704" bottom="0.98425196850393704" header="0.51181102362204722" footer="0.51181102362204722"/>
  <pageSetup paperSize="9" scale="68" fitToHeight="0" orientation="landscape"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A00-000001000000}">
          <x14:formula1>
            <xm:f>Listen!$N$2:$N$5</xm:f>
          </x14:formula1>
          <xm:sqref>A5:A54</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01090C-193B-4280-B245-EC017D774E1F}">
  <sheetPr codeName="Tabelle8">
    <tabColor theme="9"/>
  </sheetPr>
  <dimension ref="A1:BO63"/>
  <sheetViews>
    <sheetView zoomScaleNormal="100" workbookViewId="0">
      <pane ySplit="7" topLeftCell="A8" activePane="bottomLeft" state="frozen"/>
      <selection activeCell="C16" sqref="C16"/>
      <selection pane="bottomLeft" activeCell="D7" sqref="D7"/>
    </sheetView>
  </sheetViews>
  <sheetFormatPr baseColWidth="10" defaultColWidth="11.5546875" defaultRowHeight="14.4" x14ac:dyDescent="0.3"/>
  <cols>
    <col min="1" max="1" customWidth="true" style="285" width="1.6640625"/>
    <col min="2" max="2" customWidth="true" style="285" width="3.0"/>
    <col min="3" max="3" bestFit="true" customWidth="true" style="285" width="7.5546875"/>
    <col min="4" max="4" bestFit="true" customWidth="true" style="285" width="23.44140625"/>
    <col min="5" max="5" customWidth="true" style="285" width="15.6640625"/>
    <col min="6" max="6" customWidth="true" style="285" width="15.88671875"/>
    <col min="7" max="7" customWidth="true" style="285" width="20.0"/>
    <col min="8" max="8" customWidth="true" style="285" width="16.0"/>
    <col min="9" max="9" customWidth="true" style="285" width="13.33203125"/>
    <col min="10" max="10" customWidth="true" style="285" width="14.5546875"/>
    <col min="11" max="11" customWidth="true" style="285" width="17.88671875"/>
    <col min="12" max="12" customWidth="true" style="285" width="15.44140625"/>
    <col min="13" max="13" customWidth="true" style="285" width="15.5546875"/>
    <col min="14" max="14" customWidth="true" style="285" width="11.6640625"/>
    <col min="15" max="15" customWidth="true" style="285" width="14.0"/>
    <col min="16" max="16" customWidth="true" style="285" width="13.5546875"/>
    <col min="17" max="17" customWidth="true" style="285" width="11.6640625"/>
    <col min="18" max="18" customWidth="true" style="285" width="16.0"/>
    <col min="19" max="19" customWidth="true" style="285" width="14.88671875"/>
    <col min="20" max="20" customWidth="true" style="285" width="15.44140625"/>
    <col min="21" max="21" customWidth="true" style="285" width="15.5546875"/>
    <col min="22" max="22" customWidth="true" style="285" width="11.6640625"/>
    <col min="23" max="23" customWidth="true" style="285" width="14.0"/>
    <col min="24" max="24" customWidth="true" style="285" width="13.5546875"/>
    <col min="25" max="25" customWidth="true" style="285" width="11.6640625"/>
    <col min="26" max="26" customWidth="true" style="285" width="16.0"/>
    <col min="27" max="27" customWidth="true" style="285" width="14.88671875"/>
    <col min="28" max="28" customWidth="true" style="285" width="15.44140625"/>
    <col min="29" max="29" customWidth="true" style="285" width="15.5546875"/>
    <col min="30" max="30" customWidth="true" style="285" width="11.6640625"/>
    <col min="31" max="31" customWidth="true" style="285" width="14.0"/>
    <col min="32" max="32" customWidth="true" style="285" width="13.5546875"/>
    <col min="33" max="33" customWidth="true" style="285" width="11.6640625"/>
    <col min="34" max="34" customWidth="true" style="285" width="16.0"/>
    <col min="35" max="35" customWidth="true" style="285" width="14.88671875"/>
    <col min="36" max="36" customWidth="true" style="285" width="15.44140625"/>
    <col min="37" max="37" customWidth="true" style="285" width="15.5546875"/>
    <col min="38" max="38" customWidth="true" style="285" width="11.6640625"/>
    <col min="39" max="39" customWidth="true" style="285" width="14.0"/>
    <col min="40" max="40" customWidth="true" style="285" width="13.5546875"/>
    <col min="41" max="41" customWidth="true" style="285" width="11.6640625"/>
    <col min="42" max="42" customWidth="true" style="285" width="16.0"/>
    <col min="43" max="43" customWidth="true" style="285" width="14.88671875"/>
    <col min="44" max="44" customWidth="true" style="285" width="15.44140625"/>
    <col min="45" max="45" customWidth="true" style="285" width="15.5546875"/>
    <col min="46" max="46" customWidth="true" style="285" width="11.6640625"/>
    <col min="47" max="47" customWidth="true" style="285" width="14.0"/>
    <col min="48" max="48" customWidth="true" style="285" width="13.5546875"/>
    <col min="49" max="49" customWidth="true" style="285" width="11.6640625"/>
    <col min="50" max="50" customWidth="true" style="285" width="16.0"/>
    <col min="51" max="51" customWidth="true" style="285" width="14.88671875"/>
    <col min="52" max="52" customWidth="true" style="285" width="15.44140625"/>
    <col min="53" max="53" customWidth="true" style="285" width="15.5546875"/>
    <col min="54" max="54" customWidth="true" style="285" width="11.6640625"/>
    <col min="55" max="55" customWidth="true" style="285" width="14.0"/>
    <col min="56" max="56" customWidth="true" style="285" width="13.5546875"/>
    <col min="57" max="57" customWidth="true" style="285" width="11.6640625"/>
    <col min="58" max="58" customWidth="true" style="285" width="16.0"/>
    <col min="59" max="59" customWidth="true" style="285" width="14.88671875"/>
    <col min="60" max="60" customWidth="true" style="285" width="15.44140625"/>
    <col min="61" max="61" customWidth="true" style="285" width="15.5546875"/>
    <col min="62" max="62" customWidth="true" style="285" width="11.6640625"/>
    <col min="63" max="63" customWidth="true" style="285" width="14.0"/>
    <col min="64" max="64" customWidth="true" style="285" width="13.5546875"/>
    <col min="65" max="65" customWidth="true" style="285" width="11.6640625"/>
    <col min="66" max="66" customWidth="true" style="285" width="16.0"/>
    <col min="67" max="67" customWidth="true" style="285" width="14.88671875"/>
    <col min="68" max="16384" style="285" width="11.5546875"/>
  </cols>
  <sheetData>
    <row r="1" spans="1:67" ht="18" x14ac:dyDescent="0.35">
      <c r="A1" s="284" t="s">
        <v>475</v>
      </c>
    </row>
    <row r="2" spans="1:67" x14ac:dyDescent="0.3">
      <c r="J2" s="286"/>
      <c r="K2" s="287"/>
    </row>
    <row r="3" spans="1:67" ht="11.25" customHeight="1" x14ac:dyDescent="0.3">
      <c r="S3" s="478"/>
      <c r="AA3" s="478"/>
      <c r="AI3" s="478"/>
      <c r="AQ3" s="478"/>
      <c r="AY3" s="478"/>
      <c r="BG3" s="478"/>
      <c r="BO3" s="478"/>
    </row>
    <row r="4" spans="1:67" x14ac:dyDescent="0.3">
      <c r="C4" s="288" t="s">
        <v>86</v>
      </c>
      <c r="D4" s="289"/>
      <c r="E4" s="289"/>
      <c r="F4" s="289"/>
      <c r="G4" s="290"/>
      <c r="H4" s="291" t="s">
        <v>409</v>
      </c>
      <c r="I4" s="292"/>
      <c r="J4" s="540" t="s">
        <v>410</v>
      </c>
      <c r="K4" s="541"/>
      <c r="L4" s="293" t="s">
        <v>411</v>
      </c>
      <c r="M4" s="294"/>
      <c r="N4" s="293"/>
      <c r="O4" s="294"/>
      <c r="P4" s="295">
        <v>2021</v>
      </c>
      <c r="Q4" s="294"/>
      <c r="R4" s="535"/>
      <c r="S4" s="536"/>
      <c r="T4" s="296" t="s">
        <v>411</v>
      </c>
      <c r="U4" s="297"/>
      <c r="V4" s="297"/>
      <c r="W4" s="297"/>
      <c r="X4" s="298">
        <v>2022</v>
      </c>
      <c r="Y4" s="297"/>
      <c r="Z4" s="533"/>
      <c r="AA4" s="534"/>
      <c r="AB4" s="299" t="s">
        <v>411</v>
      </c>
      <c r="AC4" s="294"/>
      <c r="AD4" s="293"/>
      <c r="AE4" s="294"/>
      <c r="AF4" s="295">
        <v>2023</v>
      </c>
      <c r="AG4" s="294"/>
      <c r="AH4" s="535"/>
      <c r="AI4" s="536"/>
      <c r="AJ4" s="296" t="s">
        <v>411</v>
      </c>
      <c r="AK4" s="297"/>
      <c r="AL4" s="297"/>
      <c r="AM4" s="297"/>
      <c r="AN4" s="298">
        <v>2024</v>
      </c>
      <c r="AO4" s="297"/>
      <c r="AP4" s="533"/>
      <c r="AQ4" s="534"/>
      <c r="AR4" s="299" t="s">
        <v>411</v>
      </c>
      <c r="AS4" s="294"/>
      <c r="AT4" s="293"/>
      <c r="AU4" s="294"/>
      <c r="AV4" s="295">
        <v>2025</v>
      </c>
      <c r="AW4" s="294"/>
      <c r="AX4" s="535"/>
      <c r="AY4" s="536"/>
      <c r="AZ4" s="296" t="s">
        <v>411</v>
      </c>
      <c r="BA4" s="297"/>
      <c r="BB4" s="297"/>
      <c r="BC4" s="297"/>
      <c r="BD4" s="298">
        <v>2026</v>
      </c>
      <c r="BE4" s="297"/>
      <c r="BF4" s="533"/>
      <c r="BG4" s="534"/>
      <c r="BH4" s="299" t="s">
        <v>411</v>
      </c>
      <c r="BI4" s="294"/>
      <c r="BJ4" s="293"/>
      <c r="BK4" s="294"/>
      <c r="BL4" s="295">
        <v>2027</v>
      </c>
      <c r="BM4" s="294"/>
      <c r="BN4" s="535"/>
      <c r="BO4" s="536"/>
    </row>
    <row r="5" spans="1:67" ht="30.75" customHeight="1" x14ac:dyDescent="0.3">
      <c r="C5" s="300"/>
      <c r="D5" s="537" t="s">
        <v>412</v>
      </c>
      <c r="E5" s="537" t="s">
        <v>92</v>
      </c>
      <c r="F5" s="537" t="s">
        <v>94</v>
      </c>
      <c r="G5" s="539" t="s">
        <v>88</v>
      </c>
      <c r="H5" s="301"/>
      <c r="I5" s="302"/>
      <c r="J5" s="542"/>
      <c r="K5" s="543"/>
      <c r="L5" s="303" t="str">
        <f>"Anfangsbestand " &amp;A_Stammdaten!B12</f>
        <v>Anfangsbestand 2024</v>
      </c>
      <c r="M5" s="304"/>
      <c r="N5" s="305"/>
      <c r="O5" s="306" t="str">
        <f>"Endbestand "&amp;A_Stammdaten!B12</f>
        <v>Endbestand 2024</v>
      </c>
      <c r="P5" s="304"/>
      <c r="Q5" s="305"/>
      <c r="R5" s="529" t="s">
        <v>90</v>
      </c>
      <c r="S5" s="531" t="s">
        <v>92</v>
      </c>
      <c r="T5" s="307" t="str">
        <f>"Anfangsbestand "&amp;A_Stammdaten!B12</f>
        <v>Anfangsbestand 2024</v>
      </c>
      <c r="U5" s="308"/>
      <c r="V5" s="309"/>
      <c r="W5" s="307" t="str">
        <f>"Endbestand " &amp;A_Stammdaten!B12</f>
        <v>Endbestand 2024</v>
      </c>
      <c r="X5" s="308"/>
      <c r="Y5" s="309"/>
      <c r="Z5" s="526" t="s">
        <v>413</v>
      </c>
      <c r="AA5" s="528" t="s">
        <v>92</v>
      </c>
      <c r="AB5" s="306" t="str">
        <f>"Anfangsbestand "&amp;A_Stammdaten!B12</f>
        <v>Anfangsbestand 2024</v>
      </c>
      <c r="AC5" s="304"/>
      <c r="AD5" s="305"/>
      <c r="AE5" s="306" t="str">
        <f>"Endbestand "&amp;A_Stammdaten!B12</f>
        <v>Endbestand 2024</v>
      </c>
      <c r="AF5" s="304"/>
      <c r="AG5" s="305"/>
      <c r="AH5" s="529" t="s">
        <v>413</v>
      </c>
      <c r="AI5" s="531" t="s">
        <v>414</v>
      </c>
      <c r="AJ5" s="307" t="str">
        <f>"Anfangsbestand "&amp;A_Stammdaten!B12</f>
        <v>Anfangsbestand 2024</v>
      </c>
      <c r="AK5" s="308"/>
      <c r="AL5" s="309"/>
      <c r="AM5" s="307" t="str">
        <f>"Endbestand "&amp;A_Stammdaten!B12</f>
        <v>Endbestand 2024</v>
      </c>
      <c r="AN5" s="308"/>
      <c r="AO5" s="309"/>
      <c r="AP5" s="526" t="s">
        <v>413</v>
      </c>
      <c r="AQ5" s="528" t="s">
        <v>92</v>
      </c>
      <c r="AR5" s="306" t="str">
        <f>"Anfangsbestand "&amp;A_Stammdaten!B12</f>
        <v>Anfangsbestand 2024</v>
      </c>
      <c r="AS5" s="304"/>
      <c r="AT5" s="305"/>
      <c r="AU5" s="306" t="str">
        <f>"Endbestand "&amp;A_Stammdaten!B12</f>
        <v>Endbestand 2024</v>
      </c>
      <c r="AV5" s="304"/>
      <c r="AW5" s="305"/>
      <c r="AX5" s="529" t="s">
        <v>413</v>
      </c>
      <c r="AY5" s="531" t="s">
        <v>414</v>
      </c>
      <c r="AZ5" s="307" t="str">
        <f>"Anfangsbestand "&amp;A_Stammdaten!B12</f>
        <v>Anfangsbestand 2024</v>
      </c>
      <c r="BA5" s="308"/>
      <c r="BB5" s="309"/>
      <c r="BC5" s="307" t="str">
        <f>"Endbestand " &amp;A_Stammdaten!B12</f>
        <v>Endbestand 2024</v>
      </c>
      <c r="BD5" s="308"/>
      <c r="BE5" s="309"/>
      <c r="BF5" s="526" t="s">
        <v>413</v>
      </c>
      <c r="BG5" s="528" t="s">
        <v>92</v>
      </c>
      <c r="BH5" s="306" t="str">
        <f>"Anfangsbestand "&amp;A_Stammdaten!B12</f>
        <v>Anfangsbestand 2024</v>
      </c>
      <c r="BI5" s="304"/>
      <c r="BJ5" s="305"/>
      <c r="BK5" s="306" t="str">
        <f>"Endbestand "&amp;A_Stammdaten!B12</f>
        <v>Endbestand 2024</v>
      </c>
      <c r="BL5" s="304"/>
      <c r="BM5" s="305"/>
      <c r="BN5" s="529" t="s">
        <v>413</v>
      </c>
      <c r="BO5" s="531" t="s">
        <v>414</v>
      </c>
    </row>
    <row r="6" spans="1:67" ht="52.5" customHeight="1" x14ac:dyDescent="0.3">
      <c r="C6" s="310"/>
      <c r="D6" s="538"/>
      <c r="E6" s="538"/>
      <c r="F6" s="538"/>
      <c r="G6" s="539"/>
      <c r="H6" s="311" t="s">
        <v>415</v>
      </c>
      <c r="I6" s="311" t="s">
        <v>416</v>
      </c>
      <c r="J6" s="312" t="s">
        <v>417</v>
      </c>
      <c r="K6" s="312" t="s">
        <v>92</v>
      </c>
      <c r="L6" s="313" t="s">
        <v>415</v>
      </c>
      <c r="M6" s="313" t="s">
        <v>416</v>
      </c>
      <c r="N6" s="313" t="s">
        <v>89</v>
      </c>
      <c r="O6" s="313" t="s">
        <v>415</v>
      </c>
      <c r="P6" s="313" t="s">
        <v>416</v>
      </c>
      <c r="Q6" s="313" t="s">
        <v>89</v>
      </c>
      <c r="R6" s="530"/>
      <c r="S6" s="532"/>
      <c r="T6" s="314" t="s">
        <v>415</v>
      </c>
      <c r="U6" s="314" t="s">
        <v>416</v>
      </c>
      <c r="V6" s="314" t="s">
        <v>89</v>
      </c>
      <c r="W6" s="314" t="s">
        <v>415</v>
      </c>
      <c r="X6" s="314" t="s">
        <v>416</v>
      </c>
      <c r="Y6" s="314" t="s">
        <v>89</v>
      </c>
      <c r="Z6" s="527"/>
      <c r="AA6" s="526"/>
      <c r="AB6" s="313" t="s">
        <v>415</v>
      </c>
      <c r="AC6" s="313" t="s">
        <v>416</v>
      </c>
      <c r="AD6" s="313" t="s">
        <v>89</v>
      </c>
      <c r="AE6" s="313" t="s">
        <v>415</v>
      </c>
      <c r="AF6" s="313" t="s">
        <v>416</v>
      </c>
      <c r="AG6" s="313" t="s">
        <v>89</v>
      </c>
      <c r="AH6" s="530"/>
      <c r="AI6" s="532"/>
      <c r="AJ6" s="314" t="s">
        <v>415</v>
      </c>
      <c r="AK6" s="314" t="s">
        <v>416</v>
      </c>
      <c r="AL6" s="314" t="s">
        <v>89</v>
      </c>
      <c r="AM6" s="314" t="s">
        <v>415</v>
      </c>
      <c r="AN6" s="314" t="s">
        <v>416</v>
      </c>
      <c r="AO6" s="314" t="s">
        <v>89</v>
      </c>
      <c r="AP6" s="527"/>
      <c r="AQ6" s="526"/>
      <c r="AR6" s="313" t="s">
        <v>415</v>
      </c>
      <c r="AS6" s="313" t="s">
        <v>416</v>
      </c>
      <c r="AT6" s="313" t="s">
        <v>89</v>
      </c>
      <c r="AU6" s="313" t="s">
        <v>415</v>
      </c>
      <c r="AV6" s="313" t="s">
        <v>416</v>
      </c>
      <c r="AW6" s="313" t="s">
        <v>89</v>
      </c>
      <c r="AX6" s="530"/>
      <c r="AY6" s="532"/>
      <c r="AZ6" s="314" t="s">
        <v>415</v>
      </c>
      <c r="BA6" s="314" t="s">
        <v>416</v>
      </c>
      <c r="BB6" s="314" t="s">
        <v>89</v>
      </c>
      <c r="BC6" s="314" t="s">
        <v>415</v>
      </c>
      <c r="BD6" s="314" t="s">
        <v>416</v>
      </c>
      <c r="BE6" s="314" t="s">
        <v>89</v>
      </c>
      <c r="BF6" s="527"/>
      <c r="BG6" s="526"/>
      <c r="BH6" s="313" t="s">
        <v>415</v>
      </c>
      <c r="BI6" s="313" t="s">
        <v>416</v>
      </c>
      <c r="BJ6" s="313" t="s">
        <v>89</v>
      </c>
      <c r="BK6" s="313" t="s">
        <v>415</v>
      </c>
      <c r="BL6" s="313" t="s">
        <v>416</v>
      </c>
      <c r="BM6" s="313" t="s">
        <v>89</v>
      </c>
      <c r="BN6" s="530"/>
      <c r="BO6" s="532"/>
    </row>
    <row r="7" spans="1:67" ht="16.2" thickBot="1" x14ac:dyDescent="0.35">
      <c r="C7" s="310" t="s">
        <v>46</v>
      </c>
      <c r="D7" s="315">
        <f>SUM(G7,E7:F7)</f>
        <v>0</v>
      </c>
      <c r="E7" s="316">
        <f>SUM(E8:E107)</f>
        <v>0</v>
      </c>
      <c r="F7" s="317">
        <f>SUM(F8:F107)</f>
        <v>0</v>
      </c>
      <c r="G7" s="316">
        <f t="shared" ref="G7:G8" si="0">SUM(H7:I7)</f>
        <v>0</v>
      </c>
      <c r="H7" s="318">
        <f t="shared" ref="H7:Q7" si="1">SUM(H8:H107)</f>
        <v>0</v>
      </c>
      <c r="I7" s="318">
        <f t="shared" si="1"/>
        <v>0</v>
      </c>
      <c r="J7" s="318">
        <f>SUM(J8:J107)</f>
        <v>0</v>
      </c>
      <c r="K7" s="318">
        <f>SUM(K8:K107)</f>
        <v>0</v>
      </c>
      <c r="L7" s="318">
        <f t="shared" si="1"/>
        <v>0</v>
      </c>
      <c r="M7" s="318">
        <f t="shared" si="1"/>
        <v>0</v>
      </c>
      <c r="N7" s="318">
        <f t="shared" si="1"/>
        <v>0</v>
      </c>
      <c r="O7" s="318">
        <f t="shared" si="1"/>
        <v>0</v>
      </c>
      <c r="P7" s="318">
        <f t="shared" si="1"/>
        <v>0</v>
      </c>
      <c r="Q7" s="318">
        <f t="shared" si="1"/>
        <v>0</v>
      </c>
      <c r="R7" s="318">
        <f>SUM(R8:R107)</f>
        <v>0</v>
      </c>
      <c r="S7" s="318">
        <f>SUM(S8:S107)</f>
        <v>0</v>
      </c>
      <c r="T7" s="318">
        <f>SUM(T8:T107)</f>
        <v>0</v>
      </c>
      <c r="U7" s="318">
        <f t="shared" ref="U7:Z7" si="2">SUM(U8:U107)</f>
        <v>0</v>
      </c>
      <c r="V7" s="318">
        <f t="shared" si="2"/>
        <v>0</v>
      </c>
      <c r="W7" s="318">
        <f t="shared" si="2"/>
        <v>0</v>
      </c>
      <c r="X7" s="318">
        <f>SUM(X8:X107)</f>
        <v>0</v>
      </c>
      <c r="Y7" s="318">
        <f t="shared" si="2"/>
        <v>0</v>
      </c>
      <c r="Z7" s="318">
        <f t="shared" si="2"/>
        <v>0</v>
      </c>
      <c r="AA7" s="318">
        <f>SUM(AA8:AA107)</f>
        <v>0</v>
      </c>
      <c r="AB7" s="318">
        <f t="shared" ref="AB7:AH7" si="3">SUM(AB8:AB107)</f>
        <v>0</v>
      </c>
      <c r="AC7" s="318">
        <f t="shared" si="3"/>
        <v>0</v>
      </c>
      <c r="AD7" s="318">
        <f t="shared" si="3"/>
        <v>0</v>
      </c>
      <c r="AE7" s="318">
        <f t="shared" si="3"/>
        <v>0</v>
      </c>
      <c r="AF7" s="318">
        <f t="shared" si="3"/>
        <v>0</v>
      </c>
      <c r="AG7" s="318">
        <f t="shared" si="3"/>
        <v>0</v>
      </c>
      <c r="AH7" s="318">
        <f t="shared" si="3"/>
        <v>0</v>
      </c>
      <c r="AI7" s="318">
        <f>SUM(AI8:AI107)</f>
        <v>0</v>
      </c>
      <c r="AJ7" s="318">
        <f t="shared" ref="AJ7:AP7" si="4">SUM(AJ8:AJ107)</f>
        <v>0</v>
      </c>
      <c r="AK7" s="318">
        <f t="shared" si="4"/>
        <v>0</v>
      </c>
      <c r="AL7" s="318">
        <f t="shared" si="4"/>
        <v>0</v>
      </c>
      <c r="AM7" s="318">
        <f t="shared" si="4"/>
        <v>0</v>
      </c>
      <c r="AN7" s="318">
        <f t="shared" si="4"/>
        <v>0</v>
      </c>
      <c r="AO7" s="318">
        <f t="shared" si="4"/>
        <v>0</v>
      </c>
      <c r="AP7" s="318">
        <f t="shared" si="4"/>
        <v>0</v>
      </c>
      <c r="AQ7" s="318">
        <f>SUM(AQ8:AQ107)</f>
        <v>0</v>
      </c>
      <c r="AR7" s="318">
        <f t="shared" ref="AR7:AX7" si="5">SUM(AR8:AR107)</f>
        <v>0</v>
      </c>
      <c r="AS7" s="318">
        <f t="shared" si="5"/>
        <v>0</v>
      </c>
      <c r="AT7" s="318">
        <f t="shared" si="5"/>
        <v>0</v>
      </c>
      <c r="AU7" s="318">
        <f t="shared" si="5"/>
        <v>0</v>
      </c>
      <c r="AV7" s="318">
        <f t="shared" si="5"/>
        <v>0</v>
      </c>
      <c r="AW7" s="318">
        <f t="shared" si="5"/>
        <v>0</v>
      </c>
      <c r="AX7" s="318">
        <f t="shared" si="5"/>
        <v>0</v>
      </c>
      <c r="AY7" s="318">
        <f>SUM(AY8:AY107)</f>
        <v>0</v>
      </c>
      <c r="AZ7" s="318">
        <f t="shared" ref="AZ7:BF7" si="6">SUM(AZ8:AZ107)</f>
        <v>0</v>
      </c>
      <c r="BA7" s="318">
        <f t="shared" si="6"/>
        <v>0</v>
      </c>
      <c r="BB7" s="318">
        <f t="shared" si="6"/>
        <v>0</v>
      </c>
      <c r="BC7" s="318">
        <f t="shared" si="6"/>
        <v>0</v>
      </c>
      <c r="BD7" s="318">
        <f t="shared" si="6"/>
        <v>0</v>
      </c>
      <c r="BE7" s="318">
        <f t="shared" si="6"/>
        <v>0</v>
      </c>
      <c r="BF7" s="318">
        <f t="shared" si="6"/>
        <v>0</v>
      </c>
      <c r="BG7" s="318">
        <f>SUM(BG8:BG107)</f>
        <v>0</v>
      </c>
      <c r="BH7" s="318">
        <f t="shared" ref="BH7:BN7" si="7">SUM(BH8:BH107)</f>
        <v>0</v>
      </c>
      <c r="BI7" s="318">
        <f t="shared" si="7"/>
        <v>0</v>
      </c>
      <c r="BJ7" s="318">
        <f t="shared" si="7"/>
        <v>0</v>
      </c>
      <c r="BK7" s="318">
        <f t="shared" si="7"/>
        <v>0</v>
      </c>
      <c r="BL7" s="318">
        <f t="shared" si="7"/>
        <v>0</v>
      </c>
      <c r="BM7" s="318">
        <f t="shared" si="7"/>
        <v>0</v>
      </c>
      <c r="BN7" s="318">
        <f t="shared" si="7"/>
        <v>0</v>
      </c>
      <c r="BO7" s="318">
        <f>SUM(BO8:BO107)</f>
        <v>0</v>
      </c>
    </row>
    <row r="8" spans="1:67" ht="15" thickTop="1" x14ac:dyDescent="0.3">
      <c r="C8" s="319" t="str">
        <f>A_Stammdaten!A19</f>
        <v>NB1</v>
      </c>
      <c r="D8" s="320">
        <f t="shared" ref="D8:D63" si="8">SUM(G8,E8:F8)</f>
        <v>0</v>
      </c>
      <c r="E8" s="320">
        <f>SUM(K8,S8,AA8,AI8,AQ8,AY8,BG8,BO8)</f>
        <v>0</v>
      </c>
      <c r="F8" s="320">
        <f>SUM(J8,R8,Z8,AH8,AP8,AX8,BF8,BN8)*0.4*Listen!$G$2*0.035*A_Stammdaten!$D19</f>
        <v>0</v>
      </c>
      <c r="G8" s="320">
        <f t="shared" si="0"/>
        <v>0</v>
      </c>
      <c r="H8" s="321">
        <f>SUMIF(E_SAV!$A$5:$A$4004,D_KKAuf!$C8,E_SAV!$AD$5:$AD$4004)</f>
        <v>0</v>
      </c>
      <c r="I8" s="321">
        <f>SUMIFS(E3_WAV!$T$5:$T$204,E3_WAV!$A$5:$A$204,C8,E3_WAV!$D$5:$D$204,"&gt;2015",E3_WAV!$D$5:$D$204,"&lt;="&amp;A_Stammdaten!$B$12)</f>
        <v>0</v>
      </c>
      <c r="J8" s="321">
        <f>AVERAGE(SUMIFS(E3_WAV!$S$5:$S$204,E3_WAV!$B$5:$B$204,"geleistete Anzahlungen und Anlagen im Bau des Sachanlagevermögens",E3_WAV!$A$5:$A$204,D_KKAuf!$C8),SUMIFS(E3_WAV!$U$5:$U$204,E3_WAV!$B$5:$B$204,"geleistete Anzahlungen und Anlagen im Bau des Sachanlagevermögens",E3_WAV!$A$5:$A$204,D_KKAuf!$C8))+AVERAGE(SUMIFS(E3_WAV!$S$5:$S$204,E3_WAV!$B$5:$B$204,"geleistete Anzahlungen auf immaterielle Vermögensgegenstände",E3_WAV!$A$5:$A$204,D_KKAuf!$C8),SUMIFS(E3_WAV!$U$5:$U$204,E3_WAV!$B$5:$B$204,"geleistete Anzahlungen auf immaterielle Vermögensgegenstände",E3_WAV!$A$5:$A$204,D_KKAuf!$C8))</f>
        <v>0</v>
      </c>
      <c r="K8" s="321">
        <f>$J8*(IF(A_Stammdaten!$B$7="FNB",VLOOKUP(A_Stammdaten!$B$12,Zinstabelle,2,FALSE),VLOOKUP(A_Stammdaten!$B$12,Zinstabelle,3,FALSE)))</f>
        <v>0</v>
      </c>
      <c r="L8" s="321">
        <f>SUMIFS(E_SAV!$AC$5:$AC$4004,E_SAV!$A$5:$A$4004,D_KKAuf!$C8,E_SAV!$C$5:$C$4004,$P$4)</f>
        <v>0</v>
      </c>
      <c r="M8" s="321">
        <f>SUMIFS(E3_WAV!$S$5:$S$204,E3_WAV!$A$5:$A$204,D_KKAuf!$C8,E3_WAV!$D$5:$D$204,$P$4,E3_WAV!$B$5:$B$204,"&lt;&gt;geleistete Anzahlungen und Anlagen im Bau des Sachanlagevermögens",E3_WAV!$B$5:$B$204,"&lt;&gt;geleistete Anzahlungen auf immaterielle Vermögensgegenstände")</f>
        <v>0</v>
      </c>
      <c r="N8" s="321">
        <f>SUMIFS(E2_BKZ!$J$5:$J$2504,E2_BKZ!$A$5:$A$2504,$C8,E2_BKZ!$B$5:$B$2504,$P$4)</f>
        <v>0</v>
      </c>
      <c r="O8" s="321">
        <f>SUMIFS(E_SAV!$AE$5:$AE$4004,E_SAV!$A$5:$A$4004,D_KKAuf!$C8,E_SAV!$C$5:$C$4004,$P$4)</f>
        <v>0</v>
      </c>
      <c r="P8" s="321">
        <f>SUMIFS(E3_WAV!$U$5:$U$204,E3_WAV!$A$5:$A$204,D_KKAuf!$C8,E3_WAV!$D$5:$D$204,$P$4,E3_WAV!$B$5:$B$204,"&lt;&gt;geleistete Anzahlungen und Anlagen im Bau des Sachanlagevermögens",E3_WAV!$B$5:$B$204,"&lt;&gt;geleistete Anzahlungen auf immaterielle Vermögensgegenstände")</f>
        <v>0</v>
      </c>
      <c r="Q8" s="321">
        <f>SUMIFS(E2_BKZ!$K$5:$K$2504,E2_BKZ!$A$5:$A$2504,$C8,E2_BKZ!$B$5:$B$2504,$P$4)</f>
        <v>0</v>
      </c>
      <c r="R8" s="321">
        <f>AVERAGE(SUM(L8:M8,-N8),SUM(O8:P8,-Q8))</f>
        <v>0</v>
      </c>
      <c r="S8" s="321">
        <f>R8*(IF(A_Stammdaten!$B$7="FNB",VLOOKUP(P$4,Zinstabelle,2,FALSE),VLOOKUP(P$4,Zinstabelle,3,FALSE)))</f>
        <v>0</v>
      </c>
      <c r="T8" s="321">
        <f>SUMIFS(E_SAV!$AC$5:$AC$4004,E_SAV!$A$5:$A$4004,D_KKAuf!$C8,E_SAV!$C$5:$C$4004,$X$4)</f>
        <v>0</v>
      </c>
      <c r="U8" s="321">
        <f>SUMIFS(E3_WAV!$S$5:$S$204,E3_WAV!$A$5:$A$204,D_KKAuf!$C8,E3_WAV!$D$5:$D$204,$X$4,E3_WAV!$B$5:$B$204,"&lt;&gt;geleistete Anzahlungen und Anlagen im Bau des Sachanlagevermögens",E3_WAV!$B$5:$B$204,"&lt;&gt;geleistete Anzahlungen auf immaterielle Vermögensgegenstände")</f>
        <v>0</v>
      </c>
      <c r="V8" s="321">
        <f>SUMIFS(E2_BKZ!$J$5:$J$2504,E2_BKZ!$A$5:$A$2504,$C8,E2_BKZ!$B$5:$B$2504,$X$4)</f>
        <v>0</v>
      </c>
      <c r="W8" s="321">
        <f>SUMIFS(E_SAV!$AE$5:$AE$4004,E_SAV!$A$5:$A$4004,D_KKAuf!$C8,E_SAV!$C$5:$C$4004,$X$4)</f>
        <v>0</v>
      </c>
      <c r="X8" s="321">
        <f>SUMIFS(E3_WAV!$U$5:$U$204,E3_WAV!$A$5:$A$204,D_KKAuf!$C8,E3_WAV!$D$5:$D$204,$X$4,E3_WAV!$B$5:$B$204,"&lt;&gt;geleistete Anzahlungen und Anlagen im Bau des Sachanlagevermögens",E3_WAV!$B$5:$B$204,"&lt;&gt;geleistete Anzahlungen auf immaterielle Vermögensgegenstände")</f>
        <v>0</v>
      </c>
      <c r="Y8" s="321">
        <f>SUMIFS(E2_BKZ!$K$5:$K$2504,E2_BKZ!$A$5:$A$2504,$C8,E2_BKZ!$B$5:$B$2504,$X$4)</f>
        <v>0</v>
      </c>
      <c r="Z8" s="321">
        <f>AVERAGE(SUM(T8:U8,-V8),SUM(W8:X8,-Y8))</f>
        <v>0</v>
      </c>
      <c r="AA8" s="321">
        <f>Z8*(IF(A_Stammdaten!$B$7="FNB",VLOOKUP(X$4,Zinstabelle,2,FALSE),VLOOKUP(X$4,Zinstabelle,3,FALSE)))</f>
        <v>0</v>
      </c>
      <c r="AB8" s="321">
        <f>SUMIFS(E_SAV!$AC$5:$AC$4004,E_SAV!$A$5:$A$4004,D_KKAuf!$C8,E_SAV!$C$5:$C$4004,$AF$4)</f>
        <v>0</v>
      </c>
      <c r="AC8" s="321">
        <f>SUMIFS(E3_WAV!$S$5:$S$204,E3_WAV!$A$5:$A$204,D_KKAuf!$C8,E3_WAV!$D$5:$D$204,$AF$4,E3_WAV!$B$5:$B$204,"&lt;&gt;geleistete Anzahlungen und Anlagen im Bau des Sachanlagevermögens",E3_WAV!$B$5:$B$204,"&lt;&gt;geleistete Anzahlungen auf immaterielle Vermögensgegenstände")</f>
        <v>0</v>
      </c>
      <c r="AD8" s="321">
        <f>SUMIFS(E2_BKZ!$J$5:$J$2504,E2_BKZ!$A$5:$A$2504,$C8,E2_BKZ!$B$5:$B$2504,$AF$4)</f>
        <v>0</v>
      </c>
      <c r="AE8" s="321">
        <f>SUMIFS(E_SAV!$AE$5:$AE$4004,E_SAV!$A$5:$A$4004,D_KKAuf!$C8,E_SAV!$C$5:$C$4004,$AF$4)</f>
        <v>0</v>
      </c>
      <c r="AF8" s="321">
        <f>SUMIFS(E3_WAV!$U$5:$U$204,E3_WAV!$A$5:$A$204,D_KKAuf!$C8,E3_WAV!$D$5:$D$204,$AF$4,E3_WAV!$B$5:$B$204,"&lt;&gt;geleistete Anzahlungen und Anlagen im Bau des Sachanlagevermögens",E3_WAV!$B$5:$B$204,"&lt;&gt;geleistete Anzahlungen auf immaterielle Vermögensgegenstände")</f>
        <v>0</v>
      </c>
      <c r="AG8" s="321">
        <f>SUMIFS(E2_BKZ!$K$5:$K$2504,E2_BKZ!$A$5:$A$2504,$C8,E2_BKZ!$B$5:$B$2504,$AF$4)</f>
        <v>0</v>
      </c>
      <c r="AH8" s="321">
        <f>AVERAGE(SUM(AB8:AC8,-AD8),SUM(AE8:AF8,-AG8))</f>
        <v>0</v>
      </c>
      <c r="AI8" s="321">
        <f>AH8*(IF(A_Stammdaten!$B$7="FNB",VLOOKUP(AF$4,Zinstabelle,2,FALSE),VLOOKUP(AF$4,Zinstabelle,3,FALSE)))</f>
        <v>0</v>
      </c>
      <c r="AJ8" s="321">
        <f>SUMIFS(E_SAV!$AC$5:$AC$4004,E_SAV!$A$5:$A$4004,D_KKAuf!$C8,E_SAV!$C$5:$C$4004,$AN$4)</f>
        <v>0</v>
      </c>
      <c r="AK8" s="321">
        <f>SUMIFS(E3_WAV!$S$5:$S$204,E3_WAV!$A$5:$A$204,D_KKAuf!$C8,E3_WAV!$D$5:$D$204,$AN$4,E3_WAV!$B$5:$B$204,"&lt;&gt;geleistete Anzahlungen und Anlagen im Bau des Sachanlagevermögens",E3_WAV!$B$5:$B$204,"&lt;&gt;geleistete Anzahlungen auf immaterielle Vermögensgegenstände")</f>
        <v>0</v>
      </c>
      <c r="AL8" s="321">
        <f>SUMIFS(E2_BKZ!$J$5:$J$2504,E2_BKZ!$A$5:$A$2504,$C8,E2_BKZ!$B$5:$B$2504,$AN$4)</f>
        <v>0</v>
      </c>
      <c r="AM8" s="321">
        <f>SUMIFS(E_SAV!$AE$5:$AE$4004,E_SAV!$A$5:$A$4004,D_KKAuf!$C8,E_SAV!$C$5:$C$4004,$AN$4)</f>
        <v>0</v>
      </c>
      <c r="AN8" s="321">
        <f>SUMIFS(E3_WAV!$U$5:$U$204,E3_WAV!$A$5:$A$204,D_KKAuf!$C8,E3_WAV!$D$5:$D$204,$AN$4,E3_WAV!$B$5:$B$204,"&lt;&gt;geleistete Anzahlungen und Anlagen im Bau des Sachanlagevermögens",E3_WAV!$B$5:$B$204,"&lt;&gt;geleistete Anzahlungen auf immaterielle Vermögensgegenstände")</f>
        <v>0</v>
      </c>
      <c r="AO8" s="321">
        <f>SUMIFS(E2_BKZ!$K$5:$K$2504,E2_BKZ!$A$5:$A$2504,$C8,E2_BKZ!$B$5:$B$2504,$AN$4)</f>
        <v>0</v>
      </c>
      <c r="AP8" s="321">
        <f>AVERAGE(SUM(AJ8:AK8,-AL8),SUM(AM8:AN8,-AO8))</f>
        <v>0</v>
      </c>
      <c r="AQ8" s="321">
        <f>AP8*(IF(A_Stammdaten!$B$7="FNB",VLOOKUP(AN$4,Zinstabelle,2,FALSE),VLOOKUP(AN$4,Zinstabelle,3,FALSE)))</f>
        <v>0</v>
      </c>
      <c r="AR8" s="321">
        <f>SUMIFS(E_SAV!$AC$5:$AC$4004,E_SAV!$A$5:$A$4004,D_KKAuf!$C8,E_SAV!$C$5:$C$4004,$AV$4)</f>
        <v>0</v>
      </c>
      <c r="AS8" s="321">
        <f>SUMIFS(E3_WAV!$S$5:$S$204,E3_WAV!$A$5:$A$204,D_KKAuf!$C8,E3_WAV!$D$5:$D$204,$AV$4,E3_WAV!$B$5:$B$204,"&lt;&gt;geleistete Anzahlungen und Anlagen im Bau des Sachanlagevermögens",E3_WAV!$B$5:$B$204,"&lt;&gt;geleistete Anzahlungen auf immaterielle Vermögensgegenstände")</f>
        <v>0</v>
      </c>
      <c r="AT8" s="321">
        <f>SUMIFS(E2_BKZ!$J$5:$J$2504,E2_BKZ!$A$5:$A$2504,$C8,E2_BKZ!$B$5:$B$2504,$AV$4)</f>
        <v>0</v>
      </c>
      <c r="AU8" s="321">
        <f>SUMIFS(E_SAV!$AE$5:$AE$4004,E_SAV!$A$5:$A$4004,D_KKAuf!$C8,E_SAV!$C$5:$C$4004,$AV$4)</f>
        <v>0</v>
      </c>
      <c r="AV8" s="321">
        <f>SUMIFS(E3_WAV!$U$5:$U$204,E3_WAV!$A$5:$A$204,D_KKAuf!$C8,E3_WAV!$D$5:$D$204,$AV$4,E3_WAV!$B$5:$B$204,"&lt;&gt;geleistete Anzahlungen und Anlagen im Bau des Sachanlagevermögens",E3_WAV!$B$5:$B$204,"&lt;&gt;geleistete Anzahlungen auf immaterielle Vermögensgegenstände")</f>
        <v>0</v>
      </c>
      <c r="AW8" s="321">
        <f>SUMIFS(E2_BKZ!$K$5:$K$2504,E2_BKZ!$A$5:$A$2504,$C8,E2_BKZ!$B$5:$B$2504,$AV$4)</f>
        <v>0</v>
      </c>
      <c r="AX8" s="321">
        <f>AVERAGE(SUM(AR8:AS8,-AT8),SUM(AU8:AV8,-AW8))</f>
        <v>0</v>
      </c>
      <c r="AY8" s="321">
        <f>AX8*(IF(A_Stammdaten!$B$7="FNB",VLOOKUP(AV$4,Zinstabelle,2,FALSE),VLOOKUP(AV$4,Zinstabelle,3,FALSE)))</f>
        <v>0</v>
      </c>
      <c r="AZ8" s="321">
        <f>SUMIFS(E_SAV!$AC$5:$AC$4004,E_SAV!$A$5:$A$4004,D_KKAuf!$C8,E_SAV!$C$5:$C$4004,$BD$4)</f>
        <v>0</v>
      </c>
      <c r="BA8" s="321">
        <f>SUMIFS(E3_WAV!$S$5:$S$204,E3_WAV!$A$5:$A$204,D_KKAuf!$C8,E3_WAV!$D$5:$D$204,$BD$4,E3_WAV!$B$5:$B$204,"&lt;&gt;geleistete Anzahlungen und Anlagen im Bau des Sachanlagevermögens",E3_WAV!$B$5:$B$204,"&lt;&gt;geleistete Anzahlungen auf immaterielle Vermögensgegenstände")</f>
        <v>0</v>
      </c>
      <c r="BB8" s="321">
        <f>SUMIFS(E2_BKZ!$J$5:$J$2504,E2_BKZ!$A$5:$A$2504,$C8,E2_BKZ!$B$5:$B$2504,$BD$4)</f>
        <v>0</v>
      </c>
      <c r="BC8" s="321">
        <f>SUMIFS(E_SAV!$AE$5:$AE$4004,E_SAV!$A$5:$A$4004,D_KKAuf!$C8,E_SAV!$C$5:$C$4004,$BD$4)</f>
        <v>0</v>
      </c>
      <c r="BD8" s="321">
        <f>SUMIFS(E3_WAV!$U$5:$U$204,E3_WAV!$A$5:$A$204,D_KKAuf!$C8,E3_WAV!$D$5:$D$204,$BD$4,E3_WAV!$B$5:$B$204,"&lt;&gt;geleistete Anzahlungen und Anlagen im Bau des Sachanlagevermögens",E3_WAV!$B$5:$B$204,"&lt;&gt;geleistete Anzahlungen auf immaterielle Vermögensgegenstände")</f>
        <v>0</v>
      </c>
      <c r="BE8" s="321">
        <f>SUMIFS(E2_BKZ!$K$5:$K$2504,E2_BKZ!$A$5:$A$2504,$C8,E2_BKZ!$B$5:$B$2504,$BD$4)</f>
        <v>0</v>
      </c>
      <c r="BF8" s="321">
        <f>AVERAGE(SUM(AZ8:BA8,-BB8),SUM(BC8:BD8,-BE8))</f>
        <v>0</v>
      </c>
      <c r="BG8" s="321">
        <f>BF8*(IF(A_Stammdaten!$B$7="FNB",VLOOKUP(BD$4,Zinstabelle,2,FALSE),VLOOKUP(BD$4,Zinstabelle,3,FALSE)))</f>
        <v>0</v>
      </c>
      <c r="BH8" s="321">
        <f>SUMIFS(E_SAV!$AC$5:$AC$4004,E_SAV!$A$5:$A$4004,D_KKAuf!$C8,E_SAV!$C$5:$C$4004,$BL$4)</f>
        <v>0</v>
      </c>
      <c r="BI8" s="321">
        <f>SUMIFS(E3_WAV!$S$5:$S$204,E3_WAV!$A$5:$A$204,D_KKAuf!$C8,E3_WAV!$D$5:$D$204,$BL$4,E3_WAV!$B$5:$B$204,"&lt;&gt;geleistete Anzahlungen und Anlagen im Bau des Sachanlagevermögens",E3_WAV!$B$5:$B$204,"&lt;&gt;geleistete Anzahlungen auf immaterielle Vermögensgegenstände")</f>
        <v>0</v>
      </c>
      <c r="BJ8" s="321">
        <f>SUMIFS(E2_BKZ!$J$5:$J$2504,E2_BKZ!$A$5:$A$2504,$C8,E2_BKZ!$B$5:$B$2504,$BL$4)</f>
        <v>0</v>
      </c>
      <c r="BK8" s="321">
        <f>SUMIFS(E_SAV!$AE$5:$AE$4004,E_SAV!$A$5:$A$4004,D_KKAuf!$C8,E_SAV!$C$5:$C$4004,$BL$4)</f>
        <v>0</v>
      </c>
      <c r="BL8" s="321">
        <f>SUMIFS(E3_WAV!$U$5:$U$204,E3_WAV!$A$5:$A$204,D_KKAuf!$C8,E3_WAV!$D$5:$D$204,$BL$4,E3_WAV!$B$5:$B$204,"&lt;&gt;geleistete Anzahlungen und Anlagen im Bau des Sachanlagevermögens",E3_WAV!$B$5:$B$204,"&lt;&gt;geleistete Anzahlungen auf immaterielle Vermögensgegenstände")</f>
        <v>0</v>
      </c>
      <c r="BM8" s="321">
        <f>SUMIFS(E2_BKZ!$K$5:$K$2504,E2_BKZ!$A$5:$A$2504,$C8,E2_BKZ!$B$5:$B$2504,$BL$4)</f>
        <v>0</v>
      </c>
      <c r="BN8" s="321">
        <f>AVERAGE(SUM(BH8:BI8,-BJ8),SUM(BK8:BL8,-BM8))</f>
        <v>0</v>
      </c>
      <c r="BO8" s="321">
        <f>BN8*(IF(A_Stammdaten!$B$7="FNB",VLOOKUP(BL$4,Zinstabelle,2,FALSE),VLOOKUP(BL$4,Zinstabelle,3,FALSE)))</f>
        <v>0</v>
      </c>
    </row>
    <row r="9" spans="1:67" x14ac:dyDescent="0.3">
      <c r="C9" s="319">
        <f>A_Stammdaten!A20</f>
        <v>0</v>
      </c>
      <c r="D9" s="320">
        <f t="shared" si="8"/>
        <v>0</v>
      </c>
      <c r="E9" s="320">
        <f t="shared" ref="E9:E63" si="9">SUM(K9,S9,AA9,AI9,AQ9,AY9,BG9,BO9)</f>
        <v>0</v>
      </c>
      <c r="F9" s="320">
        <f>SUM(J9,R9,Z9,AH9,AP9,AX9,BF9,BN9)*0.4*Listen!$G$2*0.035*A_Stammdaten!$D20</f>
        <v>0</v>
      </c>
      <c r="G9" s="320">
        <f t="shared" ref="G9:G63" si="10">SUM(H9:I9)</f>
        <v>0</v>
      </c>
      <c r="H9" s="321">
        <f>SUMIF(E_SAV!$A$5:$A$4004,D_KKAuf!$C9,E_SAV!$AD$5:$AD$4004)</f>
        <v>0</v>
      </c>
      <c r="I9" s="321">
        <f>SUMIFS(E3_WAV!$T$5:$T$204,E3_WAV!$A$5:$A$204,C9,E3_WAV!$D$5:$D$204,"&gt;2015",E3_WAV!$D$5:$D$204,"&lt;="&amp;A_Stammdaten!$B$12)</f>
        <v>0</v>
      </c>
      <c r="J9" s="321">
        <f>AVERAGE(SUMIFS(E3_WAV!$S$5:$S$204,E3_WAV!$B$5:$B$204,"geleistete Anzahlungen und Anlagen im Bau des Sachanlagevermögens",E3_WAV!$A$5:$A$204,D_KKAuf!$C9),SUMIFS(E3_WAV!$U$5:$U$204,E3_WAV!$B$5:$B$204,"geleistete Anzahlungen und Anlagen im Bau des Sachanlagevermögens",E3_WAV!$A$5:$A$204,D_KKAuf!$C9))+AVERAGE(SUMIFS(E3_WAV!$S$5:$S$204,E3_WAV!$B$5:$B$204,"geleistete Anzahlungen auf immaterielle Vermögensgegenstände",E3_WAV!$A$5:$A$204,D_KKAuf!$C9),SUMIFS(E3_WAV!$U$5:$U$204,E3_WAV!$B$5:$B$204,"geleistete Anzahlungen auf immaterielle Vermögensgegenstände",E3_WAV!$A$5:$A$204,D_KKAuf!$C9))</f>
        <v>0</v>
      </c>
      <c r="K9" s="321">
        <f>$J9*(IF(A_Stammdaten!$B$7="FNB",VLOOKUP(A_Stammdaten!$B$12,Zinstabelle,2,FALSE),VLOOKUP(A_Stammdaten!$B$12,Zinstabelle,3,FALSE)))</f>
        <v>0</v>
      </c>
      <c r="L9" s="321">
        <f>SUMIFS(E_SAV!$AC$5:$AC$4004,E_SAV!$A$5:$A$4004,D_KKAuf!$C9,E_SAV!$C$5:$C$4004,$P$4)</f>
        <v>0</v>
      </c>
      <c r="M9" s="321">
        <f>SUMIFS(E3_WAV!$S$5:$S$204,E3_WAV!$A$5:$A$204,D_KKAuf!$C9,E3_WAV!$D$5:$D$204,$P$4,E3_WAV!$B$5:$B$204,"&lt;&gt;geleistete Anzahlungen und Anlagen im Bau des Sachanlagevermögens",E3_WAV!$B$5:$B$204,"&lt;&gt;geleistete Anzahlungen auf immaterielle Vermögensgegenstände")</f>
        <v>0</v>
      </c>
      <c r="N9" s="321">
        <f>SUMIFS(E2_BKZ!$J$5:$J$2504,E2_BKZ!$A$5:$A$2504,$C9,E2_BKZ!$B$5:$B$2504,$P$4)</f>
        <v>0</v>
      </c>
      <c r="O9" s="321">
        <f>SUMIFS(E_SAV!$AE$5:$AE$4004,E_SAV!$A$5:$A$4004,D_KKAuf!$C9,E_SAV!$C$5:$C$4004,$P$4)</f>
        <v>0</v>
      </c>
      <c r="P9" s="321">
        <f>SUMIFS(E3_WAV!$U$5:$U$204,E3_WAV!$A$5:$A$204,D_KKAuf!$C9,E3_WAV!$D$5:$D$204,$P$4,E3_WAV!$B$5:$B$204,"&lt;&gt;geleistete Anzahlungen und Anlagen im Bau des Sachanlagevermögens",E3_WAV!$B$5:$B$204,"&lt;&gt;geleistete Anzahlungen auf immaterielle Vermögensgegenstände")</f>
        <v>0</v>
      </c>
      <c r="Q9" s="321">
        <f>SUMIFS(E2_BKZ!$K$5:$K$2504,E2_BKZ!$A$5:$A$2504,$C9,E2_BKZ!$B$5:$B$2504,$P$4)</f>
        <v>0</v>
      </c>
      <c r="R9" s="321">
        <f t="shared" ref="R9:R63" si="11">AVERAGE(SUM(L9:M9,-N9),SUM(O9:P9,-Q9))</f>
        <v>0</v>
      </c>
      <c r="S9" s="321">
        <f>R9*(IF(A_Stammdaten!$B$7="FNB",VLOOKUP(P$4,Zinstabelle,2,FALSE),VLOOKUP(P$4,Zinstabelle,3,FALSE)))</f>
        <v>0</v>
      </c>
      <c r="T9" s="321">
        <f>SUMIFS(E_SAV!$AC$5:$AC$4004,E_SAV!$A$5:$A$4004,D_KKAuf!$C9,E_SAV!$C$5:$C$4004,$X$4)</f>
        <v>0</v>
      </c>
      <c r="U9" s="321">
        <f>SUMIFS(E3_WAV!$S$5:$S$204,E3_WAV!$A$5:$A$204,D_KKAuf!$C9,E3_WAV!$D$5:$D$204,$X$4,E3_WAV!$B$5:$B$204,"&lt;&gt;geleistete Anzahlungen und Anlagen im Bau des Sachanlagevermögens",E3_WAV!$B$5:$B$204,"&lt;&gt;geleistete Anzahlungen auf immaterielle Vermögensgegenstände")</f>
        <v>0</v>
      </c>
      <c r="V9" s="321">
        <f>SUMIFS(E2_BKZ!$J$5:$J$2504,E2_BKZ!$A$5:$A$2504,$C9,E2_BKZ!$B$5:$B$2504,$X$4)</f>
        <v>0</v>
      </c>
      <c r="W9" s="321">
        <f>SUMIFS(E_SAV!$AE$5:$AE$4004,E_SAV!$A$5:$A$4004,D_KKAuf!$C9,E_SAV!$C$5:$C$4004,$X$4)</f>
        <v>0</v>
      </c>
      <c r="X9" s="321">
        <f>SUMIFS(E3_WAV!$U$5:$U$204,E3_WAV!$A$5:$A$204,D_KKAuf!$C9,E3_WAV!$D$5:$D$204,$X$4,E3_WAV!$B$5:$B$204,"&lt;&gt;geleistete Anzahlungen und Anlagen im Bau des Sachanlagevermögens",E3_WAV!$B$5:$B$204,"&lt;&gt;geleistete Anzahlungen auf immaterielle Vermögensgegenstände")</f>
        <v>0</v>
      </c>
      <c r="Y9" s="321">
        <f>SUMIFS(E2_BKZ!$K$5:$K$2504,E2_BKZ!$A$5:$A$2504,$C9,E2_BKZ!$B$5:$B$2504,$X$4)</f>
        <v>0</v>
      </c>
      <c r="Z9" s="321">
        <f t="shared" ref="Z9:Z63" si="12">AVERAGE(SUM(T9:U9,-V9),SUM(W9:X9,-Y9))</f>
        <v>0</v>
      </c>
      <c r="AA9" s="321">
        <f>Z9*(IF(A_Stammdaten!$B$7="FNB",VLOOKUP(X$4,Zinstabelle,2,FALSE),VLOOKUP(X$4,Zinstabelle,3,FALSE)))</f>
        <v>0</v>
      </c>
      <c r="AB9" s="321">
        <f>SUMIFS(E_SAV!$AC$5:$AC$4004,E_SAV!$A$5:$A$4004,D_KKAuf!$C9,E_SAV!$C$5:$C$4004,$AF$4)</f>
        <v>0</v>
      </c>
      <c r="AC9" s="321">
        <f>SUMIFS(E3_WAV!$S$5:$S$204,E3_WAV!$A$5:$A$204,D_KKAuf!$C9,E3_WAV!$D$5:$D$204,$AF$4,E3_WAV!$B$5:$B$204,"&lt;&gt;geleistete Anzahlungen und Anlagen im Bau des Sachanlagevermögens",E3_WAV!$B$5:$B$204,"&lt;&gt;geleistete Anzahlungen auf immaterielle Vermögensgegenstände")</f>
        <v>0</v>
      </c>
      <c r="AD9" s="321">
        <f>SUMIFS(E2_BKZ!$J$5:$J$2504,E2_BKZ!$A$5:$A$2504,$C9,E2_BKZ!$B$5:$B$2504,$AF$4)</f>
        <v>0</v>
      </c>
      <c r="AE9" s="321">
        <f>SUMIFS(E_SAV!$AE$5:$AE$4004,E_SAV!$A$5:$A$4004,D_KKAuf!$C9,E_SAV!$C$5:$C$4004,$AF$4)</f>
        <v>0</v>
      </c>
      <c r="AF9" s="321">
        <f>SUMIFS(E3_WAV!$U$5:$U$204,E3_WAV!$A$5:$A$204,D_KKAuf!$C9,E3_WAV!$D$5:$D$204,$AF$4,E3_WAV!$B$5:$B$204,"&lt;&gt;geleistete Anzahlungen und Anlagen im Bau des Sachanlagevermögens",E3_WAV!$B$5:$B$204,"&lt;&gt;geleistete Anzahlungen auf immaterielle Vermögensgegenstände")</f>
        <v>0</v>
      </c>
      <c r="AG9" s="321">
        <f>SUMIFS(E2_BKZ!$K$5:$K$2504,E2_BKZ!$A$5:$A$2504,$C9,E2_BKZ!$B$5:$B$2504,$AF$4)</f>
        <v>0</v>
      </c>
      <c r="AH9" s="321">
        <f t="shared" ref="AH9:AH63" si="13">AVERAGE(SUM(AB9:AC9,-AD9),SUM(AE9:AF9,-AG9))</f>
        <v>0</v>
      </c>
      <c r="AI9" s="321">
        <f>AH9*(IF(A_Stammdaten!$B$7="FNB",VLOOKUP(AF$4,Zinstabelle,2,FALSE),VLOOKUP(AF$4,Zinstabelle,3,FALSE)))</f>
        <v>0</v>
      </c>
      <c r="AJ9" s="321">
        <f>SUMIFS(E_SAV!$AC$5:$AC$4004,E_SAV!$A$5:$A$4004,D_KKAuf!$C9,E_SAV!$C$5:$C$4004,$AN$4)</f>
        <v>0</v>
      </c>
      <c r="AK9" s="321">
        <f>SUMIFS(E3_WAV!$S$5:$S$204,E3_WAV!$A$5:$A$204,D_KKAuf!$C9,E3_WAV!$D$5:$D$204,$AN$4,E3_WAV!$B$5:$B$204,"&lt;&gt;geleistete Anzahlungen und Anlagen im Bau des Sachanlagevermögens",E3_WAV!$B$5:$B$204,"&lt;&gt;geleistete Anzahlungen auf immaterielle Vermögensgegenstände")</f>
        <v>0</v>
      </c>
      <c r="AL9" s="321">
        <f>SUMIFS(E2_BKZ!$J$5:$J$2504,E2_BKZ!$A$5:$A$2504,$C9,E2_BKZ!$B$5:$B$2504,$AN$4)</f>
        <v>0</v>
      </c>
      <c r="AM9" s="321">
        <f>SUMIFS(E_SAV!$AE$5:$AE$4004,E_SAV!$A$5:$A$4004,D_KKAuf!$C9,E_SAV!$C$5:$C$4004,$AN$4)</f>
        <v>0</v>
      </c>
      <c r="AN9" s="321">
        <f>SUMIFS(E3_WAV!$U$5:$U$204,E3_WAV!$A$5:$A$204,D_KKAuf!$C9,E3_WAV!$D$5:$D$204,$AN$4,E3_WAV!$B$5:$B$204,"&lt;&gt;geleistete Anzahlungen und Anlagen im Bau des Sachanlagevermögens",E3_WAV!$B$5:$B$204,"&lt;&gt;geleistete Anzahlungen auf immaterielle Vermögensgegenstände")</f>
        <v>0</v>
      </c>
      <c r="AO9" s="321">
        <f>SUMIFS(E2_BKZ!$K$5:$K$2504,E2_BKZ!$A$5:$A$2504,$C9,E2_BKZ!$B$5:$B$2504,$AN$4)</f>
        <v>0</v>
      </c>
      <c r="AP9" s="321">
        <f t="shared" ref="AP9:AP63" si="14">AVERAGE(SUM(AJ9:AK9,-AL9),SUM(AM9:AN9,-AO9))</f>
        <v>0</v>
      </c>
      <c r="AQ9" s="321">
        <f>AP9*(IF(A_Stammdaten!$B$7="FNB",VLOOKUP(AN$4,Zinstabelle,2,FALSE),VLOOKUP(AN$4,Zinstabelle,3,FALSE)))</f>
        <v>0</v>
      </c>
      <c r="AR9" s="321">
        <f>SUMIFS(E_SAV!$AC$5:$AC$4004,E_SAV!$A$5:$A$4004,D_KKAuf!$C9,E_SAV!$C$5:$C$4004,$AV$4)</f>
        <v>0</v>
      </c>
      <c r="AS9" s="321">
        <f>SUMIFS(E3_WAV!$S$5:$S$204,E3_WAV!$A$5:$A$204,D_KKAuf!$C9,E3_WAV!$D$5:$D$204,$AV$4,E3_WAV!$B$5:$B$204,"&lt;&gt;geleistete Anzahlungen und Anlagen im Bau des Sachanlagevermögens",E3_WAV!$B$5:$B$204,"&lt;&gt;geleistete Anzahlungen auf immaterielle Vermögensgegenstände")</f>
        <v>0</v>
      </c>
      <c r="AT9" s="321">
        <f>SUMIFS(E2_BKZ!$J$5:$J$2504,E2_BKZ!$A$5:$A$2504,$C9,E2_BKZ!$B$5:$B$2504,$AV$4)</f>
        <v>0</v>
      </c>
      <c r="AU9" s="321">
        <f>SUMIFS(E_SAV!$AE$5:$AE$4004,E_SAV!$A$5:$A$4004,D_KKAuf!$C9,E_SAV!$C$5:$C$4004,$AV$4)</f>
        <v>0</v>
      </c>
      <c r="AV9" s="321">
        <f>SUMIFS(E3_WAV!$U$5:$U$204,E3_WAV!$A$5:$A$204,D_KKAuf!$C9,E3_WAV!$D$5:$D$204,$AV$4,E3_WAV!$B$5:$B$204,"&lt;&gt;geleistete Anzahlungen und Anlagen im Bau des Sachanlagevermögens",E3_WAV!$B$5:$B$204,"&lt;&gt;geleistete Anzahlungen auf immaterielle Vermögensgegenstände")</f>
        <v>0</v>
      </c>
      <c r="AW9" s="321">
        <f>SUMIFS(E2_BKZ!$K$5:$K$2504,E2_BKZ!$A$5:$A$2504,$C9,E2_BKZ!$B$5:$B$2504,$AV$4)</f>
        <v>0</v>
      </c>
      <c r="AX9" s="321">
        <f t="shared" ref="AX9:AX63" si="15">AVERAGE(SUM(AR9:AS9,-AT9),SUM(AU9:AV9,-AW9))</f>
        <v>0</v>
      </c>
      <c r="AY9" s="321">
        <f>AX9*(IF(A_Stammdaten!$B$7="FNB",VLOOKUP(AV$4,Zinstabelle,2,FALSE),VLOOKUP(AV$4,Zinstabelle,3,FALSE)))</f>
        <v>0</v>
      </c>
      <c r="AZ9" s="321">
        <f>SUMIFS(E_SAV!$AC$5:$AC$4004,E_SAV!$A$5:$A$4004,D_KKAuf!$C9,E_SAV!$C$5:$C$4004,$BD$4)</f>
        <v>0</v>
      </c>
      <c r="BA9" s="321">
        <f>SUMIFS(E3_WAV!$S$5:$S$204,E3_WAV!$A$5:$A$204,D_KKAuf!$C9,E3_WAV!$D$5:$D$204,$BD$4,E3_WAV!$B$5:$B$204,"&lt;&gt;geleistete Anzahlungen und Anlagen im Bau des Sachanlagevermögens",E3_WAV!$B$5:$B$204,"&lt;&gt;geleistete Anzahlungen auf immaterielle Vermögensgegenstände")</f>
        <v>0</v>
      </c>
      <c r="BB9" s="321">
        <f>SUMIFS(E2_BKZ!$J$5:$J$2504,E2_BKZ!$A$5:$A$2504,$C9,E2_BKZ!$B$5:$B$2504,$BD$4)</f>
        <v>0</v>
      </c>
      <c r="BC9" s="321">
        <f>SUMIFS(E_SAV!$AE$5:$AE$4004,E_SAV!$A$5:$A$4004,D_KKAuf!$C9,E_SAV!$C$5:$C$4004,$BD$4)</f>
        <v>0</v>
      </c>
      <c r="BD9" s="321">
        <f>SUMIFS(E3_WAV!$U$5:$U$204,E3_WAV!$A$5:$A$204,D_KKAuf!$C9,E3_WAV!$D$5:$D$204,$BD$4,E3_WAV!$B$5:$B$204,"&lt;&gt;geleistete Anzahlungen und Anlagen im Bau des Sachanlagevermögens",E3_WAV!$B$5:$B$204,"&lt;&gt;geleistete Anzahlungen auf immaterielle Vermögensgegenstände")</f>
        <v>0</v>
      </c>
      <c r="BE9" s="321">
        <f>SUMIFS(E2_BKZ!$K$5:$K$2504,E2_BKZ!$A$5:$A$2504,$C9,E2_BKZ!$B$5:$B$2504,$BD$4)</f>
        <v>0</v>
      </c>
      <c r="BF9" s="321">
        <f t="shared" ref="BF9:BF63" si="16">AVERAGE(SUM(AZ9:BA9,-BB9),SUM(BC9:BD9,-BE9))</f>
        <v>0</v>
      </c>
      <c r="BG9" s="321">
        <f>BF9*(IF(A_Stammdaten!$B$7="FNB",VLOOKUP(BD$4,Zinstabelle,2,FALSE),VLOOKUP(BD$4,Zinstabelle,3,FALSE)))</f>
        <v>0</v>
      </c>
      <c r="BH9" s="321">
        <f>SUMIFS(E_SAV!$AC$5:$AC$4004,E_SAV!$A$5:$A$4004,D_KKAuf!$C9,E_SAV!$C$5:$C$4004,$BL$4)</f>
        <v>0</v>
      </c>
      <c r="BI9" s="321">
        <f>SUMIFS(E3_WAV!$S$5:$S$204,E3_WAV!$A$5:$A$204,D_KKAuf!$C9,E3_WAV!$D$5:$D$204,$BL$4,E3_WAV!$B$5:$B$204,"&lt;&gt;geleistete Anzahlungen und Anlagen im Bau des Sachanlagevermögens",E3_WAV!$B$5:$B$204,"&lt;&gt;geleistete Anzahlungen auf immaterielle Vermögensgegenstände")</f>
        <v>0</v>
      </c>
      <c r="BJ9" s="321">
        <f>SUMIFS(E2_BKZ!$J$5:$J$2504,E2_BKZ!$A$5:$A$2504,$C9,E2_BKZ!$B$5:$B$2504,$BL$4)</f>
        <v>0</v>
      </c>
      <c r="BK9" s="321">
        <f>SUMIFS(E_SAV!$AE$5:$AE$4004,E_SAV!$A$5:$A$4004,D_KKAuf!$C9,E_SAV!$C$5:$C$4004,$BL$4)</f>
        <v>0</v>
      </c>
      <c r="BL9" s="321">
        <f>SUMIFS(E3_WAV!$U$5:$U$204,E3_WAV!$A$5:$A$204,D_KKAuf!$C9,E3_WAV!$D$5:$D$204,$BL$4,E3_WAV!$B$5:$B$204,"&lt;&gt;geleistete Anzahlungen und Anlagen im Bau des Sachanlagevermögens",E3_WAV!$B$5:$B$204,"&lt;&gt;geleistete Anzahlungen auf immaterielle Vermögensgegenstände")</f>
        <v>0</v>
      </c>
      <c r="BM9" s="321">
        <f>SUMIFS(E2_BKZ!$K$5:$K$2504,E2_BKZ!$A$5:$A$2504,$C9,E2_BKZ!$B$5:$B$2504,$BL$4)</f>
        <v>0</v>
      </c>
      <c r="BN9" s="321">
        <f t="shared" ref="BN9:BN63" si="17">AVERAGE(SUM(BH9:BI9,-BJ9),SUM(BK9:BL9,-BM9))</f>
        <v>0</v>
      </c>
      <c r="BO9" s="321">
        <f>BN9*(IF(A_Stammdaten!$B$7="FNB",VLOOKUP(BL$4,Zinstabelle,2,FALSE),VLOOKUP(BL$4,Zinstabelle,3,FALSE)))</f>
        <v>0</v>
      </c>
    </row>
    <row r="10" spans="1:67" ht="14.4" customHeight="1" x14ac:dyDescent="0.3">
      <c r="C10" s="319">
        <f>A_Stammdaten!A21</f>
        <v>0</v>
      </c>
      <c r="D10" s="320">
        <f t="shared" si="8"/>
        <v>0</v>
      </c>
      <c r="E10" s="320">
        <f t="shared" si="9"/>
        <v>0</v>
      </c>
      <c r="F10" s="320">
        <f>SUM(J10,R10,Z10,AH10,AP10,AX10,BF10,BN10)*0.4*Listen!$G$2*0.035*A_Stammdaten!$D21</f>
        <v>0</v>
      </c>
      <c r="G10" s="320">
        <f t="shared" si="10"/>
        <v>0</v>
      </c>
      <c r="H10" s="321">
        <f>SUMIF(E_SAV!$A$5:$A$4004,D_KKAuf!$C10,E_SAV!$AD$5:$AD$4004)</f>
        <v>0</v>
      </c>
      <c r="I10" s="321">
        <f>SUMIFS(E3_WAV!$T$5:$T$204,E3_WAV!$A$5:$A$204,C10,E3_WAV!$D$5:$D$204,"&gt;2015",E3_WAV!$D$5:$D$204,"&lt;="&amp;A_Stammdaten!$B$12)</f>
        <v>0</v>
      </c>
      <c r="J10" s="321">
        <f>AVERAGE(SUMIFS(E3_WAV!$S$5:$S$204,E3_WAV!$B$5:$B$204,"geleistete Anzahlungen und Anlagen im Bau des Sachanlagevermögens",E3_WAV!$A$5:$A$204,D_KKAuf!$C10),SUMIFS(E3_WAV!$U$5:$U$204,E3_WAV!$B$5:$B$204,"geleistete Anzahlungen und Anlagen im Bau des Sachanlagevermögens",E3_WAV!$A$5:$A$204,D_KKAuf!$C10))+AVERAGE(SUMIFS(E3_WAV!$S$5:$S$204,E3_WAV!$B$5:$B$204,"geleistete Anzahlungen auf immaterielle Vermögensgegenstände",E3_WAV!$A$5:$A$204,D_KKAuf!$C10),SUMIFS(E3_WAV!$U$5:$U$204,E3_WAV!$B$5:$B$204,"geleistete Anzahlungen auf immaterielle Vermögensgegenstände",E3_WAV!$A$5:$A$204,D_KKAuf!$C10))</f>
        <v>0</v>
      </c>
      <c r="K10" s="321">
        <f>$J10*(IF(A_Stammdaten!$B$7="FNB",VLOOKUP(A_Stammdaten!$B$12,Zinstabelle,2,FALSE),VLOOKUP(A_Stammdaten!$B$12,Zinstabelle,3,FALSE)))</f>
        <v>0</v>
      </c>
      <c r="L10" s="321">
        <f>SUMIFS(E_SAV!$AC$5:$AC$4004,E_SAV!$A$5:$A$4004,D_KKAuf!$C10,E_SAV!$C$5:$C$4004,$P$4)</f>
        <v>0</v>
      </c>
      <c r="M10" s="321">
        <f>SUMIFS(E3_WAV!$S$5:$S$204,E3_WAV!$A$5:$A$204,D_KKAuf!$C10,E3_WAV!$D$5:$D$204,$P$4,E3_WAV!$B$5:$B$204,"&lt;&gt;geleistete Anzahlungen und Anlagen im Bau des Sachanlagevermögens",E3_WAV!$B$5:$B$204,"&lt;&gt;geleistete Anzahlungen auf immaterielle Vermögensgegenstände")</f>
        <v>0</v>
      </c>
      <c r="N10" s="321">
        <f>SUMIFS(E2_BKZ!$J$5:$J$2504,E2_BKZ!$A$5:$A$2504,$C10,E2_BKZ!$B$5:$B$2504,$P$4)</f>
        <v>0</v>
      </c>
      <c r="O10" s="321">
        <f>SUMIFS(E_SAV!$AE$5:$AE$4004,E_SAV!$A$5:$A$4004,D_KKAuf!$C10,E_SAV!$C$5:$C$4004,$P$4)</f>
        <v>0</v>
      </c>
      <c r="P10" s="321">
        <f>SUMIFS(E3_WAV!$U$5:$U$204,E3_WAV!$A$5:$A$204,D_KKAuf!$C10,E3_WAV!$D$5:$D$204,$P$4,E3_WAV!$B$5:$B$204,"&lt;&gt;geleistete Anzahlungen und Anlagen im Bau des Sachanlagevermögens",E3_WAV!$B$5:$B$204,"&lt;&gt;geleistete Anzahlungen auf immaterielle Vermögensgegenstände")</f>
        <v>0</v>
      </c>
      <c r="Q10" s="321">
        <f>SUMIFS(E2_BKZ!$K$5:$K$2504,E2_BKZ!$A$5:$A$2504,$C10,E2_BKZ!$B$5:$B$2504,$P$4)</f>
        <v>0</v>
      </c>
      <c r="R10" s="321">
        <f t="shared" si="11"/>
        <v>0</v>
      </c>
      <c r="S10" s="321">
        <f>R10*(IF(A_Stammdaten!$B$7="FNB",VLOOKUP(P$4,Zinstabelle,2,FALSE),VLOOKUP(P$4,Zinstabelle,3,FALSE)))</f>
        <v>0</v>
      </c>
      <c r="T10" s="321">
        <f>SUMIFS(E_SAV!$AC$5:$AC$4004,E_SAV!$A$5:$A$4004,D_KKAuf!$C10,E_SAV!$C$5:$C$4004,$X$4)</f>
        <v>0</v>
      </c>
      <c r="U10" s="321">
        <f>SUMIFS(E3_WAV!$S$5:$S$204,E3_WAV!$A$5:$A$204,D_KKAuf!$C10,E3_WAV!$D$5:$D$204,$X$4,E3_WAV!$B$5:$B$204,"&lt;&gt;geleistete Anzahlungen und Anlagen im Bau des Sachanlagevermögens",E3_WAV!$B$5:$B$204,"&lt;&gt;geleistete Anzahlungen auf immaterielle Vermögensgegenstände")</f>
        <v>0</v>
      </c>
      <c r="V10" s="321">
        <f>SUMIFS(E2_BKZ!$J$5:$J$2504,E2_BKZ!$A$5:$A$2504,$C10,E2_BKZ!$B$5:$B$2504,$X$4)</f>
        <v>0</v>
      </c>
      <c r="W10" s="321">
        <f>SUMIFS(E_SAV!$AE$5:$AE$4004,E_SAV!$A$5:$A$4004,D_KKAuf!$C10,E_SAV!$C$5:$C$4004,$X$4)</f>
        <v>0</v>
      </c>
      <c r="X10" s="321">
        <f>SUMIFS(E3_WAV!$U$5:$U$204,E3_WAV!$A$5:$A$204,D_KKAuf!$C10,E3_WAV!$D$5:$D$204,$X$4,E3_WAV!$B$5:$B$204,"&lt;&gt;geleistete Anzahlungen und Anlagen im Bau des Sachanlagevermögens",E3_WAV!$B$5:$B$204,"&lt;&gt;geleistete Anzahlungen auf immaterielle Vermögensgegenstände")</f>
        <v>0</v>
      </c>
      <c r="Y10" s="321">
        <f>SUMIFS(E2_BKZ!$K$5:$K$2504,E2_BKZ!$A$5:$A$2504,$C10,E2_BKZ!$B$5:$B$2504,$X$4)</f>
        <v>0</v>
      </c>
      <c r="Z10" s="321">
        <f t="shared" si="12"/>
        <v>0</v>
      </c>
      <c r="AA10" s="321">
        <f>Z10*(IF(A_Stammdaten!$B$7="FNB",VLOOKUP(X$4,Zinstabelle,2,FALSE),VLOOKUP(X$4,Zinstabelle,3,FALSE)))</f>
        <v>0</v>
      </c>
      <c r="AB10" s="321">
        <f>SUMIFS(E_SAV!$AC$5:$AC$4004,E_SAV!$A$5:$A$4004,D_KKAuf!$C10,E_SAV!$C$5:$C$4004,$AF$4)</f>
        <v>0</v>
      </c>
      <c r="AC10" s="321">
        <f>SUMIFS(E3_WAV!$S$5:$S$204,E3_WAV!$A$5:$A$204,D_KKAuf!$C10,E3_WAV!$D$5:$D$204,$AF$4,E3_WAV!$B$5:$B$204,"&lt;&gt;geleistete Anzahlungen und Anlagen im Bau des Sachanlagevermögens",E3_WAV!$B$5:$B$204,"&lt;&gt;geleistete Anzahlungen auf immaterielle Vermögensgegenstände")</f>
        <v>0</v>
      </c>
      <c r="AD10" s="321">
        <f>SUMIFS(E2_BKZ!$J$5:$J$2504,E2_BKZ!$A$5:$A$2504,$C10,E2_BKZ!$B$5:$B$2504,$AF$4)</f>
        <v>0</v>
      </c>
      <c r="AE10" s="321">
        <f>SUMIFS(E_SAV!$AE$5:$AE$4004,E_SAV!$A$5:$A$4004,D_KKAuf!$C10,E_SAV!$C$5:$C$4004,$AF$4)</f>
        <v>0</v>
      </c>
      <c r="AF10" s="321">
        <f>SUMIFS(E3_WAV!$U$5:$U$204,E3_WAV!$A$5:$A$204,D_KKAuf!$C10,E3_WAV!$D$5:$D$204,$AF$4,E3_WAV!$B$5:$B$204,"&lt;&gt;geleistete Anzahlungen und Anlagen im Bau des Sachanlagevermögens",E3_WAV!$B$5:$B$204,"&lt;&gt;geleistete Anzahlungen auf immaterielle Vermögensgegenstände")</f>
        <v>0</v>
      </c>
      <c r="AG10" s="321">
        <f>SUMIFS(E2_BKZ!$K$5:$K$2504,E2_BKZ!$A$5:$A$2504,$C10,E2_BKZ!$B$5:$B$2504,$AF$4)</f>
        <v>0</v>
      </c>
      <c r="AH10" s="321">
        <f t="shared" si="13"/>
        <v>0</v>
      </c>
      <c r="AI10" s="321">
        <f>AH10*(IF(A_Stammdaten!$B$7="FNB",VLOOKUP(AF$4,Zinstabelle,2,FALSE),VLOOKUP(AF$4,Zinstabelle,3,FALSE)))</f>
        <v>0</v>
      </c>
      <c r="AJ10" s="321">
        <f>SUMIFS(E_SAV!$AC$5:$AC$4004,E_SAV!$A$5:$A$4004,D_KKAuf!$C10,E_SAV!$C$5:$C$4004,$AN$4)</f>
        <v>0</v>
      </c>
      <c r="AK10" s="321">
        <f>SUMIFS(E3_WAV!$S$5:$S$204,E3_WAV!$A$5:$A$204,D_KKAuf!$C10,E3_WAV!$D$5:$D$204,$AN$4,E3_WAV!$B$5:$B$204,"&lt;&gt;geleistete Anzahlungen und Anlagen im Bau des Sachanlagevermögens",E3_WAV!$B$5:$B$204,"&lt;&gt;geleistete Anzahlungen auf immaterielle Vermögensgegenstände")</f>
        <v>0</v>
      </c>
      <c r="AL10" s="321">
        <f>SUMIFS(E2_BKZ!$J$5:$J$2504,E2_BKZ!$A$5:$A$2504,$C10,E2_BKZ!$B$5:$B$2504,$AN$4)</f>
        <v>0</v>
      </c>
      <c r="AM10" s="321">
        <f>SUMIFS(E_SAV!$AE$5:$AE$4004,E_SAV!$A$5:$A$4004,D_KKAuf!$C10,E_SAV!$C$5:$C$4004,$AN$4)</f>
        <v>0</v>
      </c>
      <c r="AN10" s="321">
        <f>SUMIFS(E3_WAV!$U$5:$U$204,E3_WAV!$A$5:$A$204,D_KKAuf!$C10,E3_WAV!$D$5:$D$204,$AN$4,E3_WAV!$B$5:$B$204,"&lt;&gt;geleistete Anzahlungen und Anlagen im Bau des Sachanlagevermögens",E3_WAV!$B$5:$B$204,"&lt;&gt;geleistete Anzahlungen auf immaterielle Vermögensgegenstände")</f>
        <v>0</v>
      </c>
      <c r="AO10" s="321">
        <f>SUMIFS(E2_BKZ!$K$5:$K$2504,E2_BKZ!$A$5:$A$2504,$C10,E2_BKZ!$B$5:$B$2504,$AN$4)</f>
        <v>0</v>
      </c>
      <c r="AP10" s="321">
        <f t="shared" si="14"/>
        <v>0</v>
      </c>
      <c r="AQ10" s="321">
        <f>AP10*(IF(A_Stammdaten!$B$7="FNB",VLOOKUP(AN$4,Zinstabelle,2,FALSE),VLOOKUP(AN$4,Zinstabelle,3,FALSE)))</f>
        <v>0</v>
      </c>
      <c r="AR10" s="321">
        <f>SUMIFS(E_SAV!$AC$5:$AC$4004,E_SAV!$A$5:$A$4004,D_KKAuf!$C10,E_SAV!$C$5:$C$4004,$AV$4)</f>
        <v>0</v>
      </c>
      <c r="AS10" s="321">
        <f>SUMIFS(E3_WAV!$S$5:$S$204,E3_WAV!$A$5:$A$204,D_KKAuf!$C10,E3_WAV!$D$5:$D$204,$AV$4,E3_WAV!$B$5:$B$204,"&lt;&gt;geleistete Anzahlungen und Anlagen im Bau des Sachanlagevermögens",E3_WAV!$B$5:$B$204,"&lt;&gt;geleistete Anzahlungen auf immaterielle Vermögensgegenstände")</f>
        <v>0</v>
      </c>
      <c r="AT10" s="321">
        <f>SUMIFS(E2_BKZ!$J$5:$J$2504,E2_BKZ!$A$5:$A$2504,$C10,E2_BKZ!$B$5:$B$2504,$AV$4)</f>
        <v>0</v>
      </c>
      <c r="AU10" s="321">
        <f>SUMIFS(E_SAV!$AE$5:$AE$4004,E_SAV!$A$5:$A$4004,D_KKAuf!$C10,E_SAV!$C$5:$C$4004,$AV$4)</f>
        <v>0</v>
      </c>
      <c r="AV10" s="321">
        <f>SUMIFS(E3_WAV!$U$5:$U$204,E3_WAV!$A$5:$A$204,D_KKAuf!$C10,E3_WAV!$D$5:$D$204,$AV$4,E3_WAV!$B$5:$B$204,"&lt;&gt;geleistete Anzahlungen und Anlagen im Bau des Sachanlagevermögens",E3_WAV!$B$5:$B$204,"&lt;&gt;geleistete Anzahlungen auf immaterielle Vermögensgegenstände")</f>
        <v>0</v>
      </c>
      <c r="AW10" s="321">
        <f>SUMIFS(E2_BKZ!$K$5:$K$2504,E2_BKZ!$A$5:$A$2504,$C10,E2_BKZ!$B$5:$B$2504,$AV$4)</f>
        <v>0</v>
      </c>
      <c r="AX10" s="321">
        <f t="shared" si="15"/>
        <v>0</v>
      </c>
      <c r="AY10" s="321">
        <f>AX10*(IF(A_Stammdaten!$B$7="FNB",VLOOKUP(AV$4,Zinstabelle,2,FALSE),VLOOKUP(AV$4,Zinstabelle,3,FALSE)))</f>
        <v>0</v>
      </c>
      <c r="AZ10" s="321">
        <f>SUMIFS(E_SAV!$AC$5:$AC$4004,E_SAV!$A$5:$A$4004,D_KKAuf!$C10,E_SAV!$C$5:$C$4004,$BD$4)</f>
        <v>0</v>
      </c>
      <c r="BA10" s="321">
        <f>SUMIFS(E3_WAV!$S$5:$S$204,E3_WAV!$A$5:$A$204,D_KKAuf!$C10,E3_WAV!$D$5:$D$204,$BD$4,E3_WAV!$B$5:$B$204,"&lt;&gt;geleistete Anzahlungen und Anlagen im Bau des Sachanlagevermögens",E3_WAV!$B$5:$B$204,"&lt;&gt;geleistete Anzahlungen auf immaterielle Vermögensgegenstände")</f>
        <v>0</v>
      </c>
      <c r="BB10" s="321">
        <f>SUMIFS(E2_BKZ!$J$5:$J$2504,E2_BKZ!$A$5:$A$2504,$C10,E2_BKZ!$B$5:$B$2504,$BD$4)</f>
        <v>0</v>
      </c>
      <c r="BC10" s="321">
        <f>SUMIFS(E_SAV!$AE$5:$AE$4004,E_SAV!$A$5:$A$4004,D_KKAuf!$C10,E_SAV!$C$5:$C$4004,$BD$4)</f>
        <v>0</v>
      </c>
      <c r="BD10" s="321">
        <f>SUMIFS(E3_WAV!$U$5:$U$204,E3_WAV!$A$5:$A$204,D_KKAuf!$C10,E3_WAV!$D$5:$D$204,$BD$4,E3_WAV!$B$5:$B$204,"&lt;&gt;geleistete Anzahlungen und Anlagen im Bau des Sachanlagevermögens",E3_WAV!$B$5:$B$204,"&lt;&gt;geleistete Anzahlungen auf immaterielle Vermögensgegenstände")</f>
        <v>0</v>
      </c>
      <c r="BE10" s="321">
        <f>SUMIFS(E2_BKZ!$K$5:$K$2504,E2_BKZ!$A$5:$A$2504,$C10,E2_BKZ!$B$5:$B$2504,$BD$4)</f>
        <v>0</v>
      </c>
      <c r="BF10" s="321">
        <f t="shared" si="16"/>
        <v>0</v>
      </c>
      <c r="BG10" s="321">
        <f>BF10*(IF(A_Stammdaten!$B$7="FNB",VLOOKUP(BD$4,Zinstabelle,2,FALSE),VLOOKUP(BD$4,Zinstabelle,3,FALSE)))</f>
        <v>0</v>
      </c>
      <c r="BH10" s="321">
        <f>SUMIFS(E_SAV!$AC$5:$AC$4004,E_SAV!$A$5:$A$4004,D_KKAuf!$C10,E_SAV!$C$5:$C$4004,$BL$4)</f>
        <v>0</v>
      </c>
      <c r="BI10" s="321">
        <f>SUMIFS(E3_WAV!$S$5:$S$204,E3_WAV!$A$5:$A$204,D_KKAuf!$C10,E3_WAV!$D$5:$D$204,$BL$4,E3_WAV!$B$5:$B$204,"&lt;&gt;geleistete Anzahlungen und Anlagen im Bau des Sachanlagevermögens",E3_WAV!$B$5:$B$204,"&lt;&gt;geleistete Anzahlungen auf immaterielle Vermögensgegenstände")</f>
        <v>0</v>
      </c>
      <c r="BJ10" s="321">
        <f>SUMIFS(E2_BKZ!$J$5:$J$2504,E2_BKZ!$A$5:$A$2504,$C10,E2_BKZ!$B$5:$B$2504,$BL$4)</f>
        <v>0</v>
      </c>
      <c r="BK10" s="321">
        <f>SUMIFS(E_SAV!$AE$5:$AE$4004,E_SAV!$A$5:$A$4004,D_KKAuf!$C10,E_SAV!$C$5:$C$4004,$BL$4)</f>
        <v>0</v>
      </c>
      <c r="BL10" s="321">
        <f>SUMIFS(E3_WAV!$U$5:$U$204,E3_WAV!$A$5:$A$204,D_KKAuf!$C10,E3_WAV!$D$5:$D$204,$BL$4,E3_WAV!$B$5:$B$204,"&lt;&gt;geleistete Anzahlungen und Anlagen im Bau des Sachanlagevermögens",E3_WAV!$B$5:$B$204,"&lt;&gt;geleistete Anzahlungen auf immaterielle Vermögensgegenstände")</f>
        <v>0</v>
      </c>
      <c r="BM10" s="321">
        <f>SUMIFS(E2_BKZ!$K$5:$K$2504,E2_BKZ!$A$5:$A$2504,$C10,E2_BKZ!$B$5:$B$2504,$BL$4)</f>
        <v>0</v>
      </c>
      <c r="BN10" s="321">
        <f t="shared" si="17"/>
        <v>0</v>
      </c>
      <c r="BO10" s="321">
        <f>BN10*(IF(A_Stammdaten!$B$7="FNB",VLOOKUP(BL$4,Zinstabelle,2,FALSE),VLOOKUP(BL$4,Zinstabelle,3,FALSE)))</f>
        <v>0</v>
      </c>
    </row>
    <row r="11" spans="1:67" ht="14.4" customHeight="1" x14ac:dyDescent="0.3">
      <c r="C11" s="319">
        <f>A_Stammdaten!A22</f>
        <v>0</v>
      </c>
      <c r="D11" s="320">
        <f t="shared" si="8"/>
        <v>0</v>
      </c>
      <c r="E11" s="320">
        <f t="shared" si="9"/>
        <v>0</v>
      </c>
      <c r="F11" s="320">
        <f>SUM(J11,R11,Z11,AH11,AP11,AX11,BF11,BN11)*0.4*Listen!$G$2*0.035*A_Stammdaten!$D22</f>
        <v>0</v>
      </c>
      <c r="G11" s="320">
        <f t="shared" si="10"/>
        <v>0</v>
      </c>
      <c r="H11" s="321">
        <f>SUMIF(E_SAV!$A$5:$A$4004,D_KKAuf!$C11,E_SAV!$AD$5:$AD$4004)</f>
        <v>0</v>
      </c>
      <c r="I11" s="321">
        <f>SUMIFS(E3_WAV!$T$5:$T$204,E3_WAV!$A$5:$A$204,C11,E3_WAV!$D$5:$D$204,"&gt;2015",E3_WAV!$D$5:$D$204,"&lt;="&amp;A_Stammdaten!$B$12)</f>
        <v>0</v>
      </c>
      <c r="J11" s="321">
        <f>AVERAGE(SUMIFS(E3_WAV!$S$5:$S$204,E3_WAV!$B$5:$B$204,"geleistete Anzahlungen und Anlagen im Bau des Sachanlagevermögens",E3_WAV!$A$5:$A$204,D_KKAuf!$C11),SUMIFS(E3_WAV!$U$5:$U$204,E3_WAV!$B$5:$B$204,"geleistete Anzahlungen und Anlagen im Bau des Sachanlagevermögens",E3_WAV!$A$5:$A$204,D_KKAuf!$C11))+AVERAGE(SUMIFS(E3_WAV!$S$5:$S$204,E3_WAV!$B$5:$B$204,"geleistete Anzahlungen auf immaterielle Vermögensgegenstände",E3_WAV!$A$5:$A$204,D_KKAuf!$C11),SUMIFS(E3_WAV!$U$5:$U$204,E3_WAV!$B$5:$B$204,"geleistete Anzahlungen auf immaterielle Vermögensgegenstände",E3_WAV!$A$5:$A$204,D_KKAuf!$C11))</f>
        <v>0</v>
      </c>
      <c r="K11" s="321">
        <f>$J11*(IF(A_Stammdaten!$B$7="FNB",VLOOKUP(A_Stammdaten!$B$12,Zinstabelle,2,FALSE),VLOOKUP(A_Stammdaten!$B$12,Zinstabelle,3,FALSE)))</f>
        <v>0</v>
      </c>
      <c r="L11" s="321">
        <f>SUMIFS(E_SAV!$AC$5:$AC$4004,E_SAV!$A$5:$A$4004,D_KKAuf!$C11,E_SAV!$C$5:$C$4004,$P$4)</f>
        <v>0</v>
      </c>
      <c r="M11" s="321">
        <f>SUMIFS(E3_WAV!$S$5:$S$204,E3_WAV!$A$5:$A$204,D_KKAuf!$C11,E3_WAV!$D$5:$D$204,$P$4,E3_WAV!$B$5:$B$204,"&lt;&gt;geleistete Anzahlungen und Anlagen im Bau des Sachanlagevermögens",E3_WAV!$B$5:$B$204,"&lt;&gt;geleistete Anzahlungen auf immaterielle Vermögensgegenstände")</f>
        <v>0</v>
      </c>
      <c r="N11" s="321">
        <f>SUMIFS(E2_BKZ!$J$5:$J$2504,E2_BKZ!$A$5:$A$2504,$C11,E2_BKZ!$B$5:$B$2504,$P$4)</f>
        <v>0</v>
      </c>
      <c r="O11" s="321">
        <f>SUMIFS(E_SAV!$AE$5:$AE$4004,E_SAV!$A$5:$A$4004,D_KKAuf!$C11,E_SAV!$C$5:$C$4004,$P$4)</f>
        <v>0</v>
      </c>
      <c r="P11" s="321">
        <f>SUMIFS(E3_WAV!$U$5:$U$204,E3_WAV!$A$5:$A$204,D_KKAuf!$C11,E3_WAV!$D$5:$D$204,$P$4,E3_WAV!$B$5:$B$204,"&lt;&gt;geleistete Anzahlungen und Anlagen im Bau des Sachanlagevermögens",E3_WAV!$B$5:$B$204,"&lt;&gt;geleistete Anzahlungen auf immaterielle Vermögensgegenstände")</f>
        <v>0</v>
      </c>
      <c r="Q11" s="321">
        <f>SUMIFS(E2_BKZ!$K$5:$K$2504,E2_BKZ!$A$5:$A$2504,$C11,E2_BKZ!$B$5:$B$2504,$P$4)</f>
        <v>0</v>
      </c>
      <c r="R11" s="321">
        <f t="shared" si="11"/>
        <v>0</v>
      </c>
      <c r="S11" s="321">
        <f>R11*(IF(A_Stammdaten!$B$7="FNB",VLOOKUP(P$4,Zinstabelle,2,FALSE),VLOOKUP(P$4,Zinstabelle,3,FALSE)))</f>
        <v>0</v>
      </c>
      <c r="T11" s="321">
        <f>SUMIFS(E_SAV!$AC$5:$AC$4004,E_SAV!$A$5:$A$4004,D_KKAuf!$C11,E_SAV!$C$5:$C$4004,$X$4)</f>
        <v>0</v>
      </c>
      <c r="U11" s="321">
        <f>SUMIFS(E3_WAV!$S$5:$S$204,E3_WAV!$A$5:$A$204,D_KKAuf!$C11,E3_WAV!$D$5:$D$204,$X$4,E3_WAV!$B$5:$B$204,"&lt;&gt;geleistete Anzahlungen und Anlagen im Bau des Sachanlagevermögens",E3_WAV!$B$5:$B$204,"&lt;&gt;geleistete Anzahlungen auf immaterielle Vermögensgegenstände")</f>
        <v>0</v>
      </c>
      <c r="V11" s="321">
        <f>SUMIFS(E2_BKZ!$J$5:$J$2504,E2_BKZ!$A$5:$A$2504,$C11,E2_BKZ!$B$5:$B$2504,$X$4)</f>
        <v>0</v>
      </c>
      <c r="W11" s="321">
        <f>SUMIFS(E_SAV!$AE$5:$AE$4004,E_SAV!$A$5:$A$4004,D_KKAuf!$C11,E_SAV!$C$5:$C$4004,$X$4)</f>
        <v>0</v>
      </c>
      <c r="X11" s="321">
        <f>SUMIFS(E3_WAV!$U$5:$U$204,E3_WAV!$A$5:$A$204,D_KKAuf!$C11,E3_WAV!$D$5:$D$204,$X$4,E3_WAV!$B$5:$B$204,"&lt;&gt;geleistete Anzahlungen und Anlagen im Bau des Sachanlagevermögens",E3_WAV!$B$5:$B$204,"&lt;&gt;geleistete Anzahlungen auf immaterielle Vermögensgegenstände")</f>
        <v>0</v>
      </c>
      <c r="Y11" s="321">
        <f>SUMIFS(E2_BKZ!$K$5:$K$2504,E2_BKZ!$A$5:$A$2504,$C11,E2_BKZ!$B$5:$B$2504,$X$4)</f>
        <v>0</v>
      </c>
      <c r="Z11" s="321">
        <f t="shared" si="12"/>
        <v>0</v>
      </c>
      <c r="AA11" s="321">
        <f>Z11*(IF(A_Stammdaten!$B$7="FNB",VLOOKUP(X$4,Zinstabelle,2,FALSE),VLOOKUP(X$4,Zinstabelle,3,FALSE)))</f>
        <v>0</v>
      </c>
      <c r="AB11" s="321">
        <f>SUMIFS(E_SAV!$AC$5:$AC$4004,E_SAV!$A$5:$A$4004,D_KKAuf!$C11,E_SAV!$C$5:$C$4004,$AF$4)</f>
        <v>0</v>
      </c>
      <c r="AC11" s="321">
        <f>SUMIFS(E3_WAV!$S$5:$S$204,E3_WAV!$A$5:$A$204,D_KKAuf!$C11,E3_WAV!$D$5:$D$204,$AF$4,E3_WAV!$B$5:$B$204,"&lt;&gt;geleistete Anzahlungen und Anlagen im Bau des Sachanlagevermögens",E3_WAV!$B$5:$B$204,"&lt;&gt;geleistete Anzahlungen auf immaterielle Vermögensgegenstände")</f>
        <v>0</v>
      </c>
      <c r="AD11" s="321">
        <f>SUMIFS(E2_BKZ!$J$5:$J$2504,E2_BKZ!$A$5:$A$2504,$C11,E2_BKZ!$B$5:$B$2504,$AF$4)</f>
        <v>0</v>
      </c>
      <c r="AE11" s="321">
        <f>SUMIFS(E_SAV!$AE$5:$AE$4004,E_SAV!$A$5:$A$4004,D_KKAuf!$C11,E_SAV!$C$5:$C$4004,$AF$4)</f>
        <v>0</v>
      </c>
      <c r="AF11" s="321">
        <f>SUMIFS(E3_WAV!$U$5:$U$204,E3_WAV!$A$5:$A$204,D_KKAuf!$C11,E3_WAV!$D$5:$D$204,$AF$4,E3_WAV!$B$5:$B$204,"&lt;&gt;geleistete Anzahlungen und Anlagen im Bau des Sachanlagevermögens",E3_WAV!$B$5:$B$204,"&lt;&gt;geleistete Anzahlungen auf immaterielle Vermögensgegenstände")</f>
        <v>0</v>
      </c>
      <c r="AG11" s="321">
        <f>SUMIFS(E2_BKZ!$K$5:$K$2504,E2_BKZ!$A$5:$A$2504,$C11,E2_BKZ!$B$5:$B$2504,$AF$4)</f>
        <v>0</v>
      </c>
      <c r="AH11" s="321">
        <f t="shared" si="13"/>
        <v>0</v>
      </c>
      <c r="AI11" s="321">
        <f>AH11*(IF(A_Stammdaten!$B$7="FNB",VLOOKUP(AF$4,Zinstabelle,2,FALSE),VLOOKUP(AF$4,Zinstabelle,3,FALSE)))</f>
        <v>0</v>
      </c>
      <c r="AJ11" s="321">
        <f>SUMIFS(E_SAV!$AC$5:$AC$4004,E_SAV!$A$5:$A$4004,D_KKAuf!$C11,E_SAV!$C$5:$C$4004,$AN$4)</f>
        <v>0</v>
      </c>
      <c r="AK11" s="321">
        <f>SUMIFS(E3_WAV!$S$5:$S$204,E3_WAV!$A$5:$A$204,D_KKAuf!$C11,E3_WAV!$D$5:$D$204,$AN$4,E3_WAV!$B$5:$B$204,"&lt;&gt;geleistete Anzahlungen und Anlagen im Bau des Sachanlagevermögens",E3_WAV!$B$5:$B$204,"&lt;&gt;geleistete Anzahlungen auf immaterielle Vermögensgegenstände")</f>
        <v>0</v>
      </c>
      <c r="AL11" s="321">
        <f>SUMIFS(E2_BKZ!$J$5:$J$2504,E2_BKZ!$A$5:$A$2504,$C11,E2_BKZ!$B$5:$B$2504,$AN$4)</f>
        <v>0</v>
      </c>
      <c r="AM11" s="321">
        <f>SUMIFS(E_SAV!$AE$5:$AE$4004,E_SAV!$A$5:$A$4004,D_KKAuf!$C11,E_SAV!$C$5:$C$4004,$AN$4)</f>
        <v>0</v>
      </c>
      <c r="AN11" s="321">
        <f>SUMIFS(E3_WAV!$U$5:$U$204,E3_WAV!$A$5:$A$204,D_KKAuf!$C11,E3_WAV!$D$5:$D$204,$AN$4,E3_WAV!$B$5:$B$204,"&lt;&gt;geleistete Anzahlungen und Anlagen im Bau des Sachanlagevermögens",E3_WAV!$B$5:$B$204,"&lt;&gt;geleistete Anzahlungen auf immaterielle Vermögensgegenstände")</f>
        <v>0</v>
      </c>
      <c r="AO11" s="321">
        <f>SUMIFS(E2_BKZ!$K$5:$K$2504,E2_BKZ!$A$5:$A$2504,$C11,E2_BKZ!$B$5:$B$2504,$AN$4)</f>
        <v>0</v>
      </c>
      <c r="AP11" s="321">
        <f t="shared" si="14"/>
        <v>0</v>
      </c>
      <c r="AQ11" s="321">
        <f>AP11*(IF(A_Stammdaten!$B$7="FNB",VLOOKUP(AN$4,Zinstabelle,2,FALSE),VLOOKUP(AN$4,Zinstabelle,3,FALSE)))</f>
        <v>0</v>
      </c>
      <c r="AR11" s="321">
        <f>SUMIFS(E_SAV!$AC$5:$AC$4004,E_SAV!$A$5:$A$4004,D_KKAuf!$C11,E_SAV!$C$5:$C$4004,$AV$4)</f>
        <v>0</v>
      </c>
      <c r="AS11" s="321">
        <f>SUMIFS(E3_WAV!$S$5:$S$204,E3_WAV!$A$5:$A$204,D_KKAuf!$C11,E3_WAV!$D$5:$D$204,$AV$4,E3_WAV!$B$5:$B$204,"&lt;&gt;geleistete Anzahlungen und Anlagen im Bau des Sachanlagevermögens",E3_WAV!$B$5:$B$204,"&lt;&gt;geleistete Anzahlungen auf immaterielle Vermögensgegenstände")</f>
        <v>0</v>
      </c>
      <c r="AT11" s="321">
        <f>SUMIFS(E2_BKZ!$J$5:$J$2504,E2_BKZ!$A$5:$A$2504,$C11,E2_BKZ!$B$5:$B$2504,$AV$4)</f>
        <v>0</v>
      </c>
      <c r="AU11" s="321">
        <f>SUMIFS(E_SAV!$AE$5:$AE$4004,E_SAV!$A$5:$A$4004,D_KKAuf!$C11,E_SAV!$C$5:$C$4004,$AV$4)</f>
        <v>0</v>
      </c>
      <c r="AV11" s="321">
        <f>SUMIFS(E3_WAV!$U$5:$U$204,E3_WAV!$A$5:$A$204,D_KKAuf!$C11,E3_WAV!$D$5:$D$204,$AV$4,E3_WAV!$B$5:$B$204,"&lt;&gt;geleistete Anzahlungen und Anlagen im Bau des Sachanlagevermögens",E3_WAV!$B$5:$B$204,"&lt;&gt;geleistete Anzahlungen auf immaterielle Vermögensgegenstände")</f>
        <v>0</v>
      </c>
      <c r="AW11" s="321">
        <f>SUMIFS(E2_BKZ!$K$5:$K$2504,E2_BKZ!$A$5:$A$2504,$C11,E2_BKZ!$B$5:$B$2504,$AV$4)</f>
        <v>0</v>
      </c>
      <c r="AX11" s="321">
        <f t="shared" si="15"/>
        <v>0</v>
      </c>
      <c r="AY11" s="321">
        <f>AX11*(IF(A_Stammdaten!$B$7="FNB",VLOOKUP(AV$4,Zinstabelle,2,FALSE),VLOOKUP(AV$4,Zinstabelle,3,FALSE)))</f>
        <v>0</v>
      </c>
      <c r="AZ11" s="321">
        <f>SUMIFS(E_SAV!$AC$5:$AC$4004,E_SAV!$A$5:$A$4004,D_KKAuf!$C11,E_SAV!$C$5:$C$4004,$BD$4)</f>
        <v>0</v>
      </c>
      <c r="BA11" s="321">
        <f>SUMIFS(E3_WAV!$S$5:$S$204,E3_WAV!$A$5:$A$204,D_KKAuf!$C11,E3_WAV!$D$5:$D$204,$BD$4,E3_WAV!$B$5:$B$204,"&lt;&gt;geleistete Anzahlungen und Anlagen im Bau des Sachanlagevermögens",E3_WAV!$B$5:$B$204,"&lt;&gt;geleistete Anzahlungen auf immaterielle Vermögensgegenstände")</f>
        <v>0</v>
      </c>
      <c r="BB11" s="321">
        <f>SUMIFS(E2_BKZ!$J$5:$J$2504,E2_BKZ!$A$5:$A$2504,$C11,E2_BKZ!$B$5:$B$2504,$BD$4)</f>
        <v>0</v>
      </c>
      <c r="BC11" s="321">
        <f>SUMIFS(E_SAV!$AE$5:$AE$4004,E_SAV!$A$5:$A$4004,D_KKAuf!$C11,E_SAV!$C$5:$C$4004,$BD$4)</f>
        <v>0</v>
      </c>
      <c r="BD11" s="321">
        <f>SUMIFS(E3_WAV!$U$5:$U$204,E3_WAV!$A$5:$A$204,D_KKAuf!$C11,E3_WAV!$D$5:$D$204,$BD$4,E3_WAV!$B$5:$B$204,"&lt;&gt;geleistete Anzahlungen und Anlagen im Bau des Sachanlagevermögens",E3_WAV!$B$5:$B$204,"&lt;&gt;geleistete Anzahlungen auf immaterielle Vermögensgegenstände")</f>
        <v>0</v>
      </c>
      <c r="BE11" s="321">
        <f>SUMIFS(E2_BKZ!$K$5:$K$2504,E2_BKZ!$A$5:$A$2504,$C11,E2_BKZ!$B$5:$B$2504,$BD$4)</f>
        <v>0</v>
      </c>
      <c r="BF11" s="321">
        <f t="shared" si="16"/>
        <v>0</v>
      </c>
      <c r="BG11" s="321">
        <f>BF11*(IF(A_Stammdaten!$B$7="FNB",VLOOKUP(BD$4,Zinstabelle,2,FALSE),VLOOKUP(BD$4,Zinstabelle,3,FALSE)))</f>
        <v>0</v>
      </c>
      <c r="BH11" s="321">
        <f>SUMIFS(E_SAV!$AC$5:$AC$4004,E_SAV!$A$5:$A$4004,D_KKAuf!$C11,E_SAV!$C$5:$C$4004,$BL$4)</f>
        <v>0</v>
      </c>
      <c r="BI11" s="321">
        <f>SUMIFS(E3_WAV!$S$5:$S$204,E3_WAV!$A$5:$A$204,D_KKAuf!$C11,E3_WAV!$D$5:$D$204,$BL$4,E3_WAV!$B$5:$B$204,"&lt;&gt;geleistete Anzahlungen und Anlagen im Bau des Sachanlagevermögens",E3_WAV!$B$5:$B$204,"&lt;&gt;geleistete Anzahlungen auf immaterielle Vermögensgegenstände")</f>
        <v>0</v>
      </c>
      <c r="BJ11" s="321">
        <f>SUMIFS(E2_BKZ!$J$5:$J$2504,E2_BKZ!$A$5:$A$2504,$C11,E2_BKZ!$B$5:$B$2504,$BL$4)</f>
        <v>0</v>
      </c>
      <c r="BK11" s="321">
        <f>SUMIFS(E_SAV!$AE$5:$AE$4004,E_SAV!$A$5:$A$4004,D_KKAuf!$C11,E_SAV!$C$5:$C$4004,$BL$4)</f>
        <v>0</v>
      </c>
      <c r="BL11" s="321">
        <f>SUMIFS(E3_WAV!$U$5:$U$204,E3_WAV!$A$5:$A$204,D_KKAuf!$C11,E3_WAV!$D$5:$D$204,$BL$4,E3_WAV!$B$5:$B$204,"&lt;&gt;geleistete Anzahlungen und Anlagen im Bau des Sachanlagevermögens",E3_WAV!$B$5:$B$204,"&lt;&gt;geleistete Anzahlungen auf immaterielle Vermögensgegenstände")</f>
        <v>0</v>
      </c>
      <c r="BM11" s="321">
        <f>SUMIFS(E2_BKZ!$K$5:$K$2504,E2_BKZ!$A$5:$A$2504,$C11,E2_BKZ!$B$5:$B$2504,$BL$4)</f>
        <v>0</v>
      </c>
      <c r="BN11" s="321">
        <f t="shared" si="17"/>
        <v>0</v>
      </c>
      <c r="BO11" s="321">
        <f>BN11*(IF(A_Stammdaten!$B$7="FNB",VLOOKUP(BL$4,Zinstabelle,2,FALSE),VLOOKUP(BL$4,Zinstabelle,3,FALSE)))</f>
        <v>0</v>
      </c>
    </row>
    <row r="12" spans="1:67" x14ac:dyDescent="0.3">
      <c r="C12" s="319">
        <f>A_Stammdaten!A23</f>
        <v>0</v>
      </c>
      <c r="D12" s="320">
        <f t="shared" si="8"/>
        <v>0</v>
      </c>
      <c r="E12" s="320">
        <f t="shared" si="9"/>
        <v>0</v>
      </c>
      <c r="F12" s="320">
        <f>SUM(J12,R12,Z12,AH12,AP12,AX12,BF12,BN12)*0.4*Listen!$G$2*0.035*A_Stammdaten!$D23</f>
        <v>0</v>
      </c>
      <c r="G12" s="320">
        <f t="shared" si="10"/>
        <v>0</v>
      </c>
      <c r="H12" s="321">
        <f>SUMIF(E_SAV!$A$5:$A$4004,D_KKAuf!$C12,E_SAV!$AD$5:$AD$4004)</f>
        <v>0</v>
      </c>
      <c r="I12" s="321">
        <f>SUMIFS(E3_WAV!$T$5:$T$204,E3_WAV!$A$5:$A$204,C12,E3_WAV!$D$5:$D$204,"&gt;2015",E3_WAV!$D$5:$D$204,"&lt;="&amp;A_Stammdaten!$B$12)</f>
        <v>0</v>
      </c>
      <c r="J12" s="321">
        <f>AVERAGE(SUMIFS(E3_WAV!$S$5:$S$204,E3_WAV!$B$5:$B$204,"geleistete Anzahlungen und Anlagen im Bau des Sachanlagevermögens",E3_WAV!$A$5:$A$204,D_KKAuf!$C12),SUMIFS(E3_WAV!$U$5:$U$204,E3_WAV!$B$5:$B$204,"geleistete Anzahlungen und Anlagen im Bau des Sachanlagevermögens",E3_WAV!$A$5:$A$204,D_KKAuf!$C12))+AVERAGE(SUMIFS(E3_WAV!$S$5:$S$204,E3_WAV!$B$5:$B$204,"geleistete Anzahlungen auf immaterielle Vermögensgegenstände",E3_WAV!$A$5:$A$204,D_KKAuf!$C12),SUMIFS(E3_WAV!$U$5:$U$204,E3_WAV!$B$5:$B$204,"geleistete Anzahlungen auf immaterielle Vermögensgegenstände",E3_WAV!$A$5:$A$204,D_KKAuf!$C12))</f>
        <v>0</v>
      </c>
      <c r="K12" s="321">
        <f>$J12*(IF(A_Stammdaten!$B$7="FNB",VLOOKUP(A_Stammdaten!$B$12,Zinstabelle,2,FALSE),VLOOKUP(A_Stammdaten!$B$12,Zinstabelle,3,FALSE)))</f>
        <v>0</v>
      </c>
      <c r="L12" s="321">
        <f>SUMIFS(E_SAV!$AC$5:$AC$4004,E_SAV!$A$5:$A$4004,D_KKAuf!$C12,E_SAV!$C$5:$C$4004,$P$4)</f>
        <v>0</v>
      </c>
      <c r="M12" s="321">
        <f>SUMIFS(E3_WAV!$S$5:$S$204,E3_WAV!$A$5:$A$204,D_KKAuf!$C12,E3_WAV!$D$5:$D$204,$P$4,E3_WAV!$B$5:$B$204,"&lt;&gt;geleistete Anzahlungen und Anlagen im Bau des Sachanlagevermögens",E3_WAV!$B$5:$B$204,"&lt;&gt;geleistete Anzahlungen auf immaterielle Vermögensgegenstände")</f>
        <v>0</v>
      </c>
      <c r="N12" s="321">
        <f>SUMIFS(E2_BKZ!$J$5:$J$2504,E2_BKZ!$A$5:$A$2504,$C12,E2_BKZ!$B$5:$B$2504,$P$4)</f>
        <v>0</v>
      </c>
      <c r="O12" s="321">
        <f>SUMIFS(E_SAV!$AE$5:$AE$4004,E_SAV!$A$5:$A$4004,D_KKAuf!$C12,E_SAV!$C$5:$C$4004,$P$4)</f>
        <v>0</v>
      </c>
      <c r="P12" s="321">
        <f>SUMIFS(E3_WAV!$U$5:$U$204,E3_WAV!$A$5:$A$204,D_KKAuf!$C12,E3_WAV!$D$5:$D$204,$P$4,E3_WAV!$B$5:$B$204,"&lt;&gt;geleistete Anzahlungen und Anlagen im Bau des Sachanlagevermögens",E3_WAV!$B$5:$B$204,"&lt;&gt;geleistete Anzahlungen auf immaterielle Vermögensgegenstände")</f>
        <v>0</v>
      </c>
      <c r="Q12" s="321">
        <f>SUMIFS(E2_BKZ!$K$5:$K$2504,E2_BKZ!$A$5:$A$2504,$C12,E2_BKZ!$B$5:$B$2504,$P$4)</f>
        <v>0</v>
      </c>
      <c r="R12" s="321">
        <f t="shared" si="11"/>
        <v>0</v>
      </c>
      <c r="S12" s="321">
        <f>R12*(IF(A_Stammdaten!$B$7="FNB",VLOOKUP(P$4,Zinstabelle,2,FALSE),VLOOKUP(P$4,Zinstabelle,3,FALSE)))</f>
        <v>0</v>
      </c>
      <c r="T12" s="321">
        <f>SUMIFS(E_SAV!$AC$5:$AC$4004,E_SAV!$A$5:$A$4004,D_KKAuf!$C12,E_SAV!$C$5:$C$4004,$X$4)</f>
        <v>0</v>
      </c>
      <c r="U12" s="321">
        <f>SUMIFS(E3_WAV!$S$5:$S$204,E3_WAV!$A$5:$A$204,D_KKAuf!$C12,E3_WAV!$D$5:$D$204,$X$4,E3_WAV!$B$5:$B$204,"&lt;&gt;geleistete Anzahlungen und Anlagen im Bau des Sachanlagevermögens",E3_WAV!$B$5:$B$204,"&lt;&gt;geleistete Anzahlungen auf immaterielle Vermögensgegenstände")</f>
        <v>0</v>
      </c>
      <c r="V12" s="321">
        <f>SUMIFS(E2_BKZ!$J$5:$J$2504,E2_BKZ!$A$5:$A$2504,$C12,E2_BKZ!$B$5:$B$2504,$X$4)</f>
        <v>0</v>
      </c>
      <c r="W12" s="321">
        <f>SUMIFS(E_SAV!$AE$5:$AE$4004,E_SAV!$A$5:$A$4004,D_KKAuf!$C12,E_SAV!$C$5:$C$4004,$X$4)</f>
        <v>0</v>
      </c>
      <c r="X12" s="321">
        <f>SUMIFS(E3_WAV!$U$5:$U$204,E3_WAV!$A$5:$A$204,D_KKAuf!$C12,E3_WAV!$D$5:$D$204,$X$4,E3_WAV!$B$5:$B$204,"&lt;&gt;geleistete Anzahlungen und Anlagen im Bau des Sachanlagevermögens",E3_WAV!$B$5:$B$204,"&lt;&gt;geleistete Anzahlungen auf immaterielle Vermögensgegenstände")</f>
        <v>0</v>
      </c>
      <c r="Y12" s="321">
        <f>SUMIFS(E2_BKZ!$K$5:$K$2504,E2_BKZ!$A$5:$A$2504,$C12,E2_BKZ!$B$5:$B$2504,$X$4)</f>
        <v>0</v>
      </c>
      <c r="Z12" s="321">
        <f t="shared" si="12"/>
        <v>0</v>
      </c>
      <c r="AA12" s="321">
        <f>Z12*(IF(A_Stammdaten!$B$7="FNB",VLOOKUP(X$4,Zinstabelle,2,FALSE),VLOOKUP(X$4,Zinstabelle,3,FALSE)))</f>
        <v>0</v>
      </c>
      <c r="AB12" s="321">
        <f>SUMIFS(E_SAV!$AC$5:$AC$4004,E_SAV!$A$5:$A$4004,D_KKAuf!$C12,E_SAV!$C$5:$C$4004,$AF$4)</f>
        <v>0</v>
      </c>
      <c r="AC12" s="321">
        <f>SUMIFS(E3_WAV!$S$5:$S$204,E3_WAV!$A$5:$A$204,D_KKAuf!$C12,E3_WAV!$D$5:$D$204,$AF$4,E3_WAV!$B$5:$B$204,"&lt;&gt;geleistete Anzahlungen und Anlagen im Bau des Sachanlagevermögens",E3_WAV!$B$5:$B$204,"&lt;&gt;geleistete Anzahlungen auf immaterielle Vermögensgegenstände")</f>
        <v>0</v>
      </c>
      <c r="AD12" s="321">
        <f>SUMIFS(E2_BKZ!$J$5:$J$2504,E2_BKZ!$A$5:$A$2504,$C12,E2_BKZ!$B$5:$B$2504,$AF$4)</f>
        <v>0</v>
      </c>
      <c r="AE12" s="321">
        <f>SUMIFS(E_SAV!$AE$5:$AE$4004,E_SAV!$A$5:$A$4004,D_KKAuf!$C12,E_SAV!$C$5:$C$4004,$AF$4)</f>
        <v>0</v>
      </c>
      <c r="AF12" s="321">
        <f>SUMIFS(E3_WAV!$U$5:$U$204,E3_WAV!$A$5:$A$204,D_KKAuf!$C12,E3_WAV!$D$5:$D$204,$AF$4,E3_WAV!$B$5:$B$204,"&lt;&gt;geleistete Anzahlungen und Anlagen im Bau des Sachanlagevermögens",E3_WAV!$B$5:$B$204,"&lt;&gt;geleistete Anzahlungen auf immaterielle Vermögensgegenstände")</f>
        <v>0</v>
      </c>
      <c r="AG12" s="321">
        <f>SUMIFS(E2_BKZ!$K$5:$K$2504,E2_BKZ!$A$5:$A$2504,$C12,E2_BKZ!$B$5:$B$2504,$AF$4)</f>
        <v>0</v>
      </c>
      <c r="AH12" s="321">
        <f t="shared" si="13"/>
        <v>0</v>
      </c>
      <c r="AI12" s="321">
        <f>AH12*(IF(A_Stammdaten!$B$7="FNB",VLOOKUP(AF$4,Zinstabelle,2,FALSE),VLOOKUP(AF$4,Zinstabelle,3,FALSE)))</f>
        <v>0</v>
      </c>
      <c r="AJ12" s="321">
        <f>SUMIFS(E_SAV!$AC$5:$AC$4004,E_SAV!$A$5:$A$4004,D_KKAuf!$C12,E_SAV!$C$5:$C$4004,$AN$4)</f>
        <v>0</v>
      </c>
      <c r="AK12" s="321">
        <f>SUMIFS(E3_WAV!$S$5:$S$204,E3_WAV!$A$5:$A$204,D_KKAuf!$C12,E3_WAV!$D$5:$D$204,$AN$4,E3_WAV!$B$5:$B$204,"&lt;&gt;geleistete Anzahlungen und Anlagen im Bau des Sachanlagevermögens",E3_WAV!$B$5:$B$204,"&lt;&gt;geleistete Anzahlungen auf immaterielle Vermögensgegenstände")</f>
        <v>0</v>
      </c>
      <c r="AL12" s="321">
        <f>SUMIFS(E2_BKZ!$J$5:$J$2504,E2_BKZ!$A$5:$A$2504,$C12,E2_BKZ!$B$5:$B$2504,$AN$4)</f>
        <v>0</v>
      </c>
      <c r="AM12" s="321">
        <f>SUMIFS(E_SAV!$AE$5:$AE$4004,E_SAV!$A$5:$A$4004,D_KKAuf!$C12,E_SAV!$C$5:$C$4004,$AN$4)</f>
        <v>0</v>
      </c>
      <c r="AN12" s="321">
        <f>SUMIFS(E3_WAV!$U$5:$U$204,E3_WAV!$A$5:$A$204,D_KKAuf!$C12,E3_WAV!$D$5:$D$204,$AN$4,E3_WAV!$B$5:$B$204,"&lt;&gt;geleistete Anzahlungen und Anlagen im Bau des Sachanlagevermögens",E3_WAV!$B$5:$B$204,"&lt;&gt;geleistete Anzahlungen auf immaterielle Vermögensgegenstände")</f>
        <v>0</v>
      </c>
      <c r="AO12" s="321">
        <f>SUMIFS(E2_BKZ!$K$5:$K$2504,E2_BKZ!$A$5:$A$2504,$C12,E2_BKZ!$B$5:$B$2504,$AN$4)</f>
        <v>0</v>
      </c>
      <c r="AP12" s="321">
        <f t="shared" si="14"/>
        <v>0</v>
      </c>
      <c r="AQ12" s="321">
        <f>AP12*(IF(A_Stammdaten!$B$7="FNB",VLOOKUP(AN$4,Zinstabelle,2,FALSE),VLOOKUP(AN$4,Zinstabelle,3,FALSE)))</f>
        <v>0</v>
      </c>
      <c r="AR12" s="321">
        <f>SUMIFS(E_SAV!$AC$5:$AC$4004,E_SAV!$A$5:$A$4004,D_KKAuf!$C12,E_SAV!$C$5:$C$4004,$AV$4)</f>
        <v>0</v>
      </c>
      <c r="AS12" s="321">
        <f>SUMIFS(E3_WAV!$S$5:$S$204,E3_WAV!$A$5:$A$204,D_KKAuf!$C12,E3_WAV!$D$5:$D$204,$AV$4,E3_WAV!$B$5:$B$204,"&lt;&gt;geleistete Anzahlungen und Anlagen im Bau des Sachanlagevermögens",E3_WAV!$B$5:$B$204,"&lt;&gt;geleistete Anzahlungen auf immaterielle Vermögensgegenstände")</f>
        <v>0</v>
      </c>
      <c r="AT12" s="321">
        <f>SUMIFS(E2_BKZ!$J$5:$J$2504,E2_BKZ!$A$5:$A$2504,$C12,E2_BKZ!$B$5:$B$2504,$AV$4)</f>
        <v>0</v>
      </c>
      <c r="AU12" s="321">
        <f>SUMIFS(E_SAV!$AE$5:$AE$4004,E_SAV!$A$5:$A$4004,D_KKAuf!$C12,E_SAV!$C$5:$C$4004,$AV$4)</f>
        <v>0</v>
      </c>
      <c r="AV12" s="321">
        <f>SUMIFS(E3_WAV!$U$5:$U$204,E3_WAV!$A$5:$A$204,D_KKAuf!$C12,E3_WAV!$D$5:$D$204,$AV$4,E3_WAV!$B$5:$B$204,"&lt;&gt;geleistete Anzahlungen und Anlagen im Bau des Sachanlagevermögens",E3_WAV!$B$5:$B$204,"&lt;&gt;geleistete Anzahlungen auf immaterielle Vermögensgegenstände")</f>
        <v>0</v>
      </c>
      <c r="AW12" s="321">
        <f>SUMIFS(E2_BKZ!$K$5:$K$2504,E2_BKZ!$A$5:$A$2504,$C12,E2_BKZ!$B$5:$B$2504,$AV$4)</f>
        <v>0</v>
      </c>
      <c r="AX12" s="321">
        <f t="shared" si="15"/>
        <v>0</v>
      </c>
      <c r="AY12" s="321">
        <f>AX12*(IF(A_Stammdaten!$B$7="FNB",VLOOKUP(AV$4,Zinstabelle,2,FALSE),VLOOKUP(AV$4,Zinstabelle,3,FALSE)))</f>
        <v>0</v>
      </c>
      <c r="AZ12" s="321">
        <f>SUMIFS(E_SAV!$AC$5:$AC$4004,E_SAV!$A$5:$A$4004,D_KKAuf!$C12,E_SAV!$C$5:$C$4004,$BD$4)</f>
        <v>0</v>
      </c>
      <c r="BA12" s="321">
        <f>SUMIFS(E3_WAV!$S$5:$S$204,E3_WAV!$A$5:$A$204,D_KKAuf!$C12,E3_WAV!$D$5:$D$204,$BD$4,E3_WAV!$B$5:$B$204,"&lt;&gt;geleistete Anzahlungen und Anlagen im Bau des Sachanlagevermögens",E3_WAV!$B$5:$B$204,"&lt;&gt;geleistete Anzahlungen auf immaterielle Vermögensgegenstände")</f>
        <v>0</v>
      </c>
      <c r="BB12" s="321">
        <f>SUMIFS(E2_BKZ!$J$5:$J$2504,E2_BKZ!$A$5:$A$2504,$C12,E2_BKZ!$B$5:$B$2504,$BD$4)</f>
        <v>0</v>
      </c>
      <c r="BC12" s="321">
        <f>SUMIFS(E_SAV!$AE$5:$AE$4004,E_SAV!$A$5:$A$4004,D_KKAuf!$C12,E_SAV!$C$5:$C$4004,$BD$4)</f>
        <v>0</v>
      </c>
      <c r="BD12" s="321">
        <f>SUMIFS(E3_WAV!$U$5:$U$204,E3_WAV!$A$5:$A$204,D_KKAuf!$C12,E3_WAV!$D$5:$D$204,$BD$4,E3_WAV!$B$5:$B$204,"&lt;&gt;geleistete Anzahlungen und Anlagen im Bau des Sachanlagevermögens",E3_WAV!$B$5:$B$204,"&lt;&gt;geleistete Anzahlungen auf immaterielle Vermögensgegenstände")</f>
        <v>0</v>
      </c>
      <c r="BE12" s="321">
        <f>SUMIFS(E2_BKZ!$K$5:$K$2504,E2_BKZ!$A$5:$A$2504,$C12,E2_BKZ!$B$5:$B$2504,$BD$4)</f>
        <v>0</v>
      </c>
      <c r="BF12" s="321">
        <f t="shared" si="16"/>
        <v>0</v>
      </c>
      <c r="BG12" s="321">
        <f>BF12*(IF(A_Stammdaten!$B$7="FNB",VLOOKUP(BD$4,Zinstabelle,2,FALSE),VLOOKUP(BD$4,Zinstabelle,3,FALSE)))</f>
        <v>0</v>
      </c>
      <c r="BH12" s="321">
        <f>SUMIFS(E_SAV!$AC$5:$AC$4004,E_SAV!$A$5:$A$4004,D_KKAuf!$C12,E_SAV!$C$5:$C$4004,$BL$4)</f>
        <v>0</v>
      </c>
      <c r="BI12" s="321">
        <f>SUMIFS(E3_WAV!$S$5:$S$204,E3_WAV!$A$5:$A$204,D_KKAuf!$C12,E3_WAV!$D$5:$D$204,$BL$4,E3_WAV!$B$5:$B$204,"&lt;&gt;geleistete Anzahlungen und Anlagen im Bau des Sachanlagevermögens",E3_WAV!$B$5:$B$204,"&lt;&gt;geleistete Anzahlungen auf immaterielle Vermögensgegenstände")</f>
        <v>0</v>
      </c>
      <c r="BJ12" s="321">
        <f>SUMIFS(E2_BKZ!$J$5:$J$2504,E2_BKZ!$A$5:$A$2504,$C12,E2_BKZ!$B$5:$B$2504,$BL$4)</f>
        <v>0</v>
      </c>
      <c r="BK12" s="321">
        <f>SUMIFS(E_SAV!$AE$5:$AE$4004,E_SAV!$A$5:$A$4004,D_KKAuf!$C12,E_SAV!$C$5:$C$4004,$BL$4)</f>
        <v>0</v>
      </c>
      <c r="BL12" s="321">
        <f>SUMIFS(E3_WAV!$U$5:$U$204,E3_WAV!$A$5:$A$204,D_KKAuf!$C12,E3_WAV!$D$5:$D$204,$BL$4,E3_WAV!$B$5:$B$204,"&lt;&gt;geleistete Anzahlungen und Anlagen im Bau des Sachanlagevermögens",E3_WAV!$B$5:$B$204,"&lt;&gt;geleistete Anzahlungen auf immaterielle Vermögensgegenstände")</f>
        <v>0</v>
      </c>
      <c r="BM12" s="321">
        <f>SUMIFS(E2_BKZ!$K$5:$K$2504,E2_BKZ!$A$5:$A$2504,$C12,E2_BKZ!$B$5:$B$2504,$BL$4)</f>
        <v>0</v>
      </c>
      <c r="BN12" s="321">
        <f t="shared" si="17"/>
        <v>0</v>
      </c>
      <c r="BO12" s="321">
        <f>BN12*(IF(A_Stammdaten!$B$7="FNB",VLOOKUP(BL$4,Zinstabelle,2,FALSE),VLOOKUP(BL$4,Zinstabelle,3,FALSE)))</f>
        <v>0</v>
      </c>
    </row>
    <row r="13" spans="1:67" x14ac:dyDescent="0.3">
      <c r="C13" s="319">
        <f>A_Stammdaten!A24</f>
        <v>0</v>
      </c>
      <c r="D13" s="320">
        <f t="shared" si="8"/>
        <v>0</v>
      </c>
      <c r="E13" s="320">
        <f t="shared" si="9"/>
        <v>0</v>
      </c>
      <c r="F13" s="320">
        <f>SUM(J13,R13,Z13,AH13,AP13,AX13,BF13,BN13)*0.4*Listen!$G$2*0.035*A_Stammdaten!$D24</f>
        <v>0</v>
      </c>
      <c r="G13" s="320">
        <f t="shared" si="10"/>
        <v>0</v>
      </c>
      <c r="H13" s="321">
        <f>SUMIF(E_SAV!$A$5:$A$4004,D_KKAuf!$C13,E_SAV!$AD$5:$AD$4004)</f>
        <v>0</v>
      </c>
      <c r="I13" s="321">
        <f>SUMIFS(E3_WAV!$T$5:$T$204,E3_WAV!$A$5:$A$204,C13,E3_WAV!$D$5:$D$204,"&gt;2015",E3_WAV!$D$5:$D$204,"&lt;="&amp;A_Stammdaten!$B$12)</f>
        <v>0</v>
      </c>
      <c r="J13" s="321">
        <f>AVERAGE(SUMIFS(E3_WAV!$S$5:$S$204,E3_WAV!$B$5:$B$204,"geleistete Anzahlungen und Anlagen im Bau des Sachanlagevermögens",E3_WAV!$A$5:$A$204,D_KKAuf!$C13),SUMIFS(E3_WAV!$U$5:$U$204,E3_WAV!$B$5:$B$204,"geleistete Anzahlungen und Anlagen im Bau des Sachanlagevermögens",E3_WAV!$A$5:$A$204,D_KKAuf!$C13))+AVERAGE(SUMIFS(E3_WAV!$S$5:$S$204,E3_WAV!$B$5:$B$204,"geleistete Anzahlungen auf immaterielle Vermögensgegenstände",E3_WAV!$A$5:$A$204,D_KKAuf!$C13),SUMIFS(E3_WAV!$U$5:$U$204,E3_WAV!$B$5:$B$204,"geleistete Anzahlungen auf immaterielle Vermögensgegenstände",E3_WAV!$A$5:$A$204,D_KKAuf!$C13))</f>
        <v>0</v>
      </c>
      <c r="K13" s="321">
        <f>$J13*(IF(A_Stammdaten!$B$7="FNB",VLOOKUP(A_Stammdaten!$B$12,Zinstabelle,2,FALSE),VLOOKUP(A_Stammdaten!$B$12,Zinstabelle,3,FALSE)))</f>
        <v>0</v>
      </c>
      <c r="L13" s="321">
        <f>SUMIFS(E_SAV!$AC$5:$AC$4004,E_SAV!$A$5:$A$4004,D_KKAuf!$C13,E_SAV!$C$5:$C$4004,$P$4)</f>
        <v>0</v>
      </c>
      <c r="M13" s="321">
        <f>SUMIFS(E3_WAV!$S$5:$S$204,E3_WAV!$A$5:$A$204,D_KKAuf!$C13,E3_WAV!$D$5:$D$204,$P$4,E3_WAV!$B$5:$B$204,"&lt;&gt;geleistete Anzahlungen und Anlagen im Bau des Sachanlagevermögens",E3_WAV!$B$5:$B$204,"&lt;&gt;geleistete Anzahlungen auf immaterielle Vermögensgegenstände")</f>
        <v>0</v>
      </c>
      <c r="N13" s="321">
        <f>SUMIFS(E2_BKZ!$J$5:$J$2504,E2_BKZ!$A$5:$A$2504,$C13,E2_BKZ!$B$5:$B$2504,$P$4)</f>
        <v>0</v>
      </c>
      <c r="O13" s="321">
        <f>SUMIFS(E_SAV!$AE$5:$AE$4004,E_SAV!$A$5:$A$4004,D_KKAuf!$C13,E_SAV!$C$5:$C$4004,$P$4)</f>
        <v>0</v>
      </c>
      <c r="P13" s="321">
        <f>SUMIFS(E3_WAV!$U$5:$U$204,E3_WAV!$A$5:$A$204,D_KKAuf!$C13,E3_WAV!$D$5:$D$204,$P$4,E3_WAV!$B$5:$B$204,"&lt;&gt;geleistete Anzahlungen und Anlagen im Bau des Sachanlagevermögens",E3_WAV!$B$5:$B$204,"&lt;&gt;geleistete Anzahlungen auf immaterielle Vermögensgegenstände")</f>
        <v>0</v>
      </c>
      <c r="Q13" s="321">
        <f>SUMIFS(E2_BKZ!$K$5:$K$2504,E2_BKZ!$A$5:$A$2504,$C13,E2_BKZ!$B$5:$B$2504,$P$4)</f>
        <v>0</v>
      </c>
      <c r="R13" s="321">
        <f t="shared" si="11"/>
        <v>0</v>
      </c>
      <c r="S13" s="321">
        <f>R13*(IF(A_Stammdaten!$B$7="FNB",VLOOKUP(P$4,Zinstabelle,2,FALSE),VLOOKUP(P$4,Zinstabelle,3,FALSE)))</f>
        <v>0</v>
      </c>
      <c r="T13" s="321">
        <f>SUMIFS(E_SAV!$AC$5:$AC$4004,E_SAV!$A$5:$A$4004,D_KKAuf!$C13,E_SAV!$C$5:$C$4004,$X$4)</f>
        <v>0</v>
      </c>
      <c r="U13" s="321">
        <f>SUMIFS(E3_WAV!$S$5:$S$204,E3_WAV!$A$5:$A$204,D_KKAuf!$C13,E3_WAV!$D$5:$D$204,$X$4,E3_WAV!$B$5:$B$204,"&lt;&gt;geleistete Anzahlungen und Anlagen im Bau des Sachanlagevermögens",E3_WAV!$B$5:$B$204,"&lt;&gt;geleistete Anzahlungen auf immaterielle Vermögensgegenstände")</f>
        <v>0</v>
      </c>
      <c r="V13" s="321">
        <f>SUMIFS(E2_BKZ!$J$5:$J$2504,E2_BKZ!$A$5:$A$2504,$C13,E2_BKZ!$B$5:$B$2504,$X$4)</f>
        <v>0</v>
      </c>
      <c r="W13" s="321">
        <f>SUMIFS(E_SAV!$AE$5:$AE$4004,E_SAV!$A$5:$A$4004,D_KKAuf!$C13,E_SAV!$C$5:$C$4004,$X$4)</f>
        <v>0</v>
      </c>
      <c r="X13" s="321">
        <f>SUMIFS(E3_WAV!$U$5:$U$204,E3_WAV!$A$5:$A$204,D_KKAuf!$C13,E3_WAV!$D$5:$D$204,$X$4,E3_WAV!$B$5:$B$204,"&lt;&gt;geleistete Anzahlungen und Anlagen im Bau des Sachanlagevermögens",E3_WAV!$B$5:$B$204,"&lt;&gt;geleistete Anzahlungen auf immaterielle Vermögensgegenstände")</f>
        <v>0</v>
      </c>
      <c r="Y13" s="321">
        <f>SUMIFS(E2_BKZ!$K$5:$K$2504,E2_BKZ!$A$5:$A$2504,$C13,E2_BKZ!$B$5:$B$2504,$X$4)</f>
        <v>0</v>
      </c>
      <c r="Z13" s="321">
        <f t="shared" si="12"/>
        <v>0</v>
      </c>
      <c r="AA13" s="321">
        <f>Z13*(IF(A_Stammdaten!$B$7="FNB",VLOOKUP(X$4,Zinstabelle,2,FALSE),VLOOKUP(X$4,Zinstabelle,3,FALSE)))</f>
        <v>0</v>
      </c>
      <c r="AB13" s="321">
        <f>SUMIFS(E_SAV!$AC$5:$AC$4004,E_SAV!$A$5:$A$4004,D_KKAuf!$C13,E_SAV!$C$5:$C$4004,$AF$4)</f>
        <v>0</v>
      </c>
      <c r="AC13" s="321">
        <f>SUMIFS(E3_WAV!$S$5:$S$204,E3_WAV!$A$5:$A$204,D_KKAuf!$C13,E3_WAV!$D$5:$D$204,$AF$4,E3_WAV!$B$5:$B$204,"&lt;&gt;geleistete Anzahlungen und Anlagen im Bau des Sachanlagevermögens",E3_WAV!$B$5:$B$204,"&lt;&gt;geleistete Anzahlungen auf immaterielle Vermögensgegenstände")</f>
        <v>0</v>
      </c>
      <c r="AD13" s="321">
        <f>SUMIFS(E2_BKZ!$J$5:$J$2504,E2_BKZ!$A$5:$A$2504,$C13,E2_BKZ!$B$5:$B$2504,$AF$4)</f>
        <v>0</v>
      </c>
      <c r="AE13" s="321">
        <f>SUMIFS(E_SAV!$AE$5:$AE$4004,E_SAV!$A$5:$A$4004,D_KKAuf!$C13,E_SAV!$C$5:$C$4004,$AF$4)</f>
        <v>0</v>
      </c>
      <c r="AF13" s="321">
        <f>SUMIFS(E3_WAV!$U$5:$U$204,E3_WAV!$A$5:$A$204,D_KKAuf!$C13,E3_WAV!$D$5:$D$204,$AF$4,E3_WAV!$B$5:$B$204,"&lt;&gt;geleistete Anzahlungen und Anlagen im Bau des Sachanlagevermögens",E3_WAV!$B$5:$B$204,"&lt;&gt;geleistete Anzahlungen auf immaterielle Vermögensgegenstände")</f>
        <v>0</v>
      </c>
      <c r="AG13" s="321">
        <f>SUMIFS(E2_BKZ!$K$5:$K$2504,E2_BKZ!$A$5:$A$2504,$C13,E2_BKZ!$B$5:$B$2504,$AF$4)</f>
        <v>0</v>
      </c>
      <c r="AH13" s="321">
        <f t="shared" si="13"/>
        <v>0</v>
      </c>
      <c r="AI13" s="321">
        <f>AH13*(IF(A_Stammdaten!$B$7="FNB",VLOOKUP(AF$4,Zinstabelle,2,FALSE),VLOOKUP(AF$4,Zinstabelle,3,FALSE)))</f>
        <v>0</v>
      </c>
      <c r="AJ13" s="321">
        <f>SUMIFS(E_SAV!$AC$5:$AC$4004,E_SAV!$A$5:$A$4004,D_KKAuf!$C13,E_SAV!$C$5:$C$4004,$AN$4)</f>
        <v>0</v>
      </c>
      <c r="AK13" s="321">
        <f>SUMIFS(E3_WAV!$S$5:$S$204,E3_WAV!$A$5:$A$204,D_KKAuf!$C13,E3_WAV!$D$5:$D$204,$AN$4,E3_WAV!$B$5:$B$204,"&lt;&gt;geleistete Anzahlungen und Anlagen im Bau des Sachanlagevermögens",E3_WAV!$B$5:$B$204,"&lt;&gt;geleistete Anzahlungen auf immaterielle Vermögensgegenstände")</f>
        <v>0</v>
      </c>
      <c r="AL13" s="321">
        <f>SUMIFS(E2_BKZ!$J$5:$J$2504,E2_BKZ!$A$5:$A$2504,$C13,E2_BKZ!$B$5:$B$2504,$AN$4)</f>
        <v>0</v>
      </c>
      <c r="AM13" s="321">
        <f>SUMIFS(E_SAV!$AE$5:$AE$4004,E_SAV!$A$5:$A$4004,D_KKAuf!$C13,E_SAV!$C$5:$C$4004,$AN$4)</f>
        <v>0</v>
      </c>
      <c r="AN13" s="321">
        <f>SUMIFS(E3_WAV!$U$5:$U$204,E3_WAV!$A$5:$A$204,D_KKAuf!$C13,E3_WAV!$D$5:$D$204,$AN$4,E3_WAV!$B$5:$B$204,"&lt;&gt;geleistete Anzahlungen und Anlagen im Bau des Sachanlagevermögens",E3_WAV!$B$5:$B$204,"&lt;&gt;geleistete Anzahlungen auf immaterielle Vermögensgegenstände")</f>
        <v>0</v>
      </c>
      <c r="AO13" s="321">
        <f>SUMIFS(E2_BKZ!$K$5:$K$2504,E2_BKZ!$A$5:$A$2504,$C13,E2_BKZ!$B$5:$B$2504,$AN$4)</f>
        <v>0</v>
      </c>
      <c r="AP13" s="321">
        <f t="shared" si="14"/>
        <v>0</v>
      </c>
      <c r="AQ13" s="321">
        <f>AP13*(IF(A_Stammdaten!$B$7="FNB",VLOOKUP(AN$4,Zinstabelle,2,FALSE),VLOOKUP(AN$4,Zinstabelle,3,FALSE)))</f>
        <v>0</v>
      </c>
      <c r="AR13" s="321">
        <f>SUMIFS(E_SAV!$AC$5:$AC$4004,E_SAV!$A$5:$A$4004,D_KKAuf!$C13,E_SAV!$C$5:$C$4004,$AV$4)</f>
        <v>0</v>
      </c>
      <c r="AS13" s="321">
        <f>SUMIFS(E3_WAV!$S$5:$S$204,E3_WAV!$A$5:$A$204,D_KKAuf!$C13,E3_WAV!$D$5:$D$204,$AV$4,E3_WAV!$B$5:$B$204,"&lt;&gt;geleistete Anzahlungen und Anlagen im Bau des Sachanlagevermögens",E3_WAV!$B$5:$B$204,"&lt;&gt;geleistete Anzahlungen auf immaterielle Vermögensgegenstände")</f>
        <v>0</v>
      </c>
      <c r="AT13" s="321">
        <f>SUMIFS(E2_BKZ!$J$5:$J$2504,E2_BKZ!$A$5:$A$2504,$C13,E2_BKZ!$B$5:$B$2504,$AV$4)</f>
        <v>0</v>
      </c>
      <c r="AU13" s="321">
        <f>SUMIFS(E_SAV!$AE$5:$AE$4004,E_SAV!$A$5:$A$4004,D_KKAuf!$C13,E_SAV!$C$5:$C$4004,$AV$4)</f>
        <v>0</v>
      </c>
      <c r="AV13" s="321">
        <f>SUMIFS(E3_WAV!$U$5:$U$204,E3_WAV!$A$5:$A$204,D_KKAuf!$C13,E3_WAV!$D$5:$D$204,$AV$4,E3_WAV!$B$5:$B$204,"&lt;&gt;geleistete Anzahlungen und Anlagen im Bau des Sachanlagevermögens",E3_WAV!$B$5:$B$204,"&lt;&gt;geleistete Anzahlungen auf immaterielle Vermögensgegenstände")</f>
        <v>0</v>
      </c>
      <c r="AW13" s="321">
        <f>SUMIFS(E2_BKZ!$K$5:$K$2504,E2_BKZ!$A$5:$A$2504,$C13,E2_BKZ!$B$5:$B$2504,$AV$4)</f>
        <v>0</v>
      </c>
      <c r="AX13" s="321">
        <f t="shared" si="15"/>
        <v>0</v>
      </c>
      <c r="AY13" s="321">
        <f>AX13*(IF(A_Stammdaten!$B$7="FNB",VLOOKUP(AV$4,Zinstabelle,2,FALSE),VLOOKUP(AV$4,Zinstabelle,3,FALSE)))</f>
        <v>0</v>
      </c>
      <c r="AZ13" s="321">
        <f>SUMIFS(E_SAV!$AC$5:$AC$4004,E_SAV!$A$5:$A$4004,D_KKAuf!$C13,E_SAV!$C$5:$C$4004,$BD$4)</f>
        <v>0</v>
      </c>
      <c r="BA13" s="321">
        <f>SUMIFS(E3_WAV!$S$5:$S$204,E3_WAV!$A$5:$A$204,D_KKAuf!$C13,E3_WAV!$D$5:$D$204,$BD$4,E3_WAV!$B$5:$B$204,"&lt;&gt;geleistete Anzahlungen und Anlagen im Bau des Sachanlagevermögens",E3_WAV!$B$5:$B$204,"&lt;&gt;geleistete Anzahlungen auf immaterielle Vermögensgegenstände")</f>
        <v>0</v>
      </c>
      <c r="BB13" s="321">
        <f>SUMIFS(E2_BKZ!$J$5:$J$2504,E2_BKZ!$A$5:$A$2504,$C13,E2_BKZ!$B$5:$B$2504,$BD$4)</f>
        <v>0</v>
      </c>
      <c r="BC13" s="321">
        <f>SUMIFS(E_SAV!$AE$5:$AE$4004,E_SAV!$A$5:$A$4004,D_KKAuf!$C13,E_SAV!$C$5:$C$4004,$BD$4)</f>
        <v>0</v>
      </c>
      <c r="BD13" s="321">
        <f>SUMIFS(E3_WAV!$U$5:$U$204,E3_WAV!$A$5:$A$204,D_KKAuf!$C13,E3_WAV!$D$5:$D$204,$BD$4,E3_WAV!$B$5:$B$204,"&lt;&gt;geleistete Anzahlungen und Anlagen im Bau des Sachanlagevermögens",E3_WAV!$B$5:$B$204,"&lt;&gt;geleistete Anzahlungen auf immaterielle Vermögensgegenstände")</f>
        <v>0</v>
      </c>
      <c r="BE13" s="321">
        <f>SUMIFS(E2_BKZ!$K$5:$K$2504,E2_BKZ!$A$5:$A$2504,$C13,E2_BKZ!$B$5:$B$2504,$BD$4)</f>
        <v>0</v>
      </c>
      <c r="BF13" s="321">
        <f t="shared" si="16"/>
        <v>0</v>
      </c>
      <c r="BG13" s="321">
        <f>BF13*(IF(A_Stammdaten!$B$7="FNB",VLOOKUP(BD$4,Zinstabelle,2,FALSE),VLOOKUP(BD$4,Zinstabelle,3,FALSE)))</f>
        <v>0</v>
      </c>
      <c r="BH13" s="321">
        <f>SUMIFS(E_SAV!$AC$5:$AC$4004,E_SAV!$A$5:$A$4004,D_KKAuf!$C13,E_SAV!$C$5:$C$4004,$BL$4)</f>
        <v>0</v>
      </c>
      <c r="BI13" s="321">
        <f>SUMIFS(E3_WAV!$S$5:$S$204,E3_WAV!$A$5:$A$204,D_KKAuf!$C13,E3_WAV!$D$5:$D$204,$BL$4,E3_WAV!$B$5:$B$204,"&lt;&gt;geleistete Anzahlungen und Anlagen im Bau des Sachanlagevermögens",E3_WAV!$B$5:$B$204,"&lt;&gt;geleistete Anzahlungen auf immaterielle Vermögensgegenstände")</f>
        <v>0</v>
      </c>
      <c r="BJ13" s="321">
        <f>SUMIFS(E2_BKZ!$J$5:$J$2504,E2_BKZ!$A$5:$A$2504,$C13,E2_BKZ!$B$5:$B$2504,$BL$4)</f>
        <v>0</v>
      </c>
      <c r="BK13" s="321">
        <f>SUMIFS(E_SAV!$AE$5:$AE$4004,E_SAV!$A$5:$A$4004,D_KKAuf!$C13,E_SAV!$C$5:$C$4004,$BL$4)</f>
        <v>0</v>
      </c>
      <c r="BL13" s="321">
        <f>SUMIFS(E3_WAV!$U$5:$U$204,E3_WAV!$A$5:$A$204,D_KKAuf!$C13,E3_WAV!$D$5:$D$204,$BL$4,E3_WAV!$B$5:$B$204,"&lt;&gt;geleistete Anzahlungen und Anlagen im Bau des Sachanlagevermögens",E3_WAV!$B$5:$B$204,"&lt;&gt;geleistete Anzahlungen auf immaterielle Vermögensgegenstände")</f>
        <v>0</v>
      </c>
      <c r="BM13" s="321">
        <f>SUMIFS(E2_BKZ!$K$5:$K$2504,E2_BKZ!$A$5:$A$2504,$C13,E2_BKZ!$B$5:$B$2504,$BL$4)</f>
        <v>0</v>
      </c>
      <c r="BN13" s="321">
        <f t="shared" si="17"/>
        <v>0</v>
      </c>
      <c r="BO13" s="321">
        <f>BN13*(IF(A_Stammdaten!$B$7="FNB",VLOOKUP(BL$4,Zinstabelle,2,FALSE),VLOOKUP(BL$4,Zinstabelle,3,FALSE)))</f>
        <v>0</v>
      </c>
    </row>
    <row r="14" spans="1:67" x14ac:dyDescent="0.3">
      <c r="C14" s="319">
        <f>A_Stammdaten!A25</f>
        <v>0</v>
      </c>
      <c r="D14" s="320">
        <f t="shared" si="8"/>
        <v>0</v>
      </c>
      <c r="E14" s="320">
        <f t="shared" si="9"/>
        <v>0</v>
      </c>
      <c r="F14" s="320">
        <f>SUM(J14,R14,Z14,AH14,AP14,AX14,BF14,BN14)*0.4*Listen!$G$2*0.035*A_Stammdaten!$D25</f>
        <v>0</v>
      </c>
      <c r="G14" s="320">
        <f t="shared" si="10"/>
        <v>0</v>
      </c>
      <c r="H14" s="321">
        <f>SUMIF(E_SAV!$A$5:$A$4004,D_KKAuf!$C14,E_SAV!$AD$5:$AD$4004)</f>
        <v>0</v>
      </c>
      <c r="I14" s="321">
        <f>SUMIFS(E3_WAV!$T$5:$T$204,E3_WAV!$A$5:$A$204,C14,E3_WAV!$D$5:$D$204,"&gt;2015",E3_WAV!$D$5:$D$204,"&lt;="&amp;A_Stammdaten!$B$12)</f>
        <v>0</v>
      </c>
      <c r="J14" s="321">
        <f>AVERAGE(SUMIFS(E3_WAV!$S$5:$S$204,E3_WAV!$B$5:$B$204,"geleistete Anzahlungen und Anlagen im Bau des Sachanlagevermögens",E3_WAV!$A$5:$A$204,D_KKAuf!$C14),SUMIFS(E3_WAV!$U$5:$U$204,E3_WAV!$B$5:$B$204,"geleistete Anzahlungen und Anlagen im Bau des Sachanlagevermögens",E3_WAV!$A$5:$A$204,D_KKAuf!$C14))+AVERAGE(SUMIFS(E3_WAV!$S$5:$S$204,E3_WAV!$B$5:$B$204,"geleistete Anzahlungen auf immaterielle Vermögensgegenstände",E3_WAV!$A$5:$A$204,D_KKAuf!$C14),SUMIFS(E3_WAV!$U$5:$U$204,E3_WAV!$B$5:$B$204,"geleistete Anzahlungen auf immaterielle Vermögensgegenstände",E3_WAV!$A$5:$A$204,D_KKAuf!$C14))</f>
        <v>0</v>
      </c>
      <c r="K14" s="321">
        <f>$J14*(IF(A_Stammdaten!$B$7="FNB",VLOOKUP(A_Stammdaten!$B$12,Zinstabelle,2,FALSE),VLOOKUP(A_Stammdaten!$B$12,Zinstabelle,3,FALSE)))</f>
        <v>0</v>
      </c>
      <c r="L14" s="321">
        <f>SUMIFS(E_SAV!$AC$5:$AC$4004,E_SAV!$A$5:$A$4004,D_KKAuf!$C14,E_SAV!$C$5:$C$4004,$P$4)</f>
        <v>0</v>
      </c>
      <c r="M14" s="321">
        <f>SUMIFS(E3_WAV!$S$5:$S$204,E3_WAV!$A$5:$A$204,D_KKAuf!$C14,E3_WAV!$D$5:$D$204,$P$4,E3_WAV!$B$5:$B$204,"&lt;&gt;geleistete Anzahlungen und Anlagen im Bau des Sachanlagevermögens",E3_WAV!$B$5:$B$204,"&lt;&gt;geleistete Anzahlungen auf immaterielle Vermögensgegenstände")</f>
        <v>0</v>
      </c>
      <c r="N14" s="321">
        <f>SUMIFS(E2_BKZ!$J$5:$J$2504,E2_BKZ!$A$5:$A$2504,$C14,E2_BKZ!$B$5:$B$2504,$P$4)</f>
        <v>0</v>
      </c>
      <c r="O14" s="321">
        <f>SUMIFS(E_SAV!$AE$5:$AE$4004,E_SAV!$A$5:$A$4004,D_KKAuf!$C14,E_SAV!$C$5:$C$4004,$P$4)</f>
        <v>0</v>
      </c>
      <c r="P14" s="321">
        <f>SUMIFS(E3_WAV!$U$5:$U$204,E3_WAV!$A$5:$A$204,D_KKAuf!$C14,E3_WAV!$D$5:$D$204,$P$4,E3_WAV!$B$5:$B$204,"&lt;&gt;geleistete Anzahlungen und Anlagen im Bau des Sachanlagevermögens",E3_WAV!$B$5:$B$204,"&lt;&gt;geleistete Anzahlungen auf immaterielle Vermögensgegenstände")</f>
        <v>0</v>
      </c>
      <c r="Q14" s="321">
        <f>SUMIFS(E2_BKZ!$K$5:$K$2504,E2_BKZ!$A$5:$A$2504,$C14,E2_BKZ!$B$5:$B$2504,$P$4)</f>
        <v>0</v>
      </c>
      <c r="R14" s="321">
        <f t="shared" si="11"/>
        <v>0</v>
      </c>
      <c r="S14" s="321">
        <f>R14*(IF(A_Stammdaten!$B$7="FNB",VLOOKUP(P$4,Zinstabelle,2,FALSE),VLOOKUP(P$4,Zinstabelle,3,FALSE)))</f>
        <v>0</v>
      </c>
      <c r="T14" s="321">
        <f>SUMIFS(E_SAV!$AC$5:$AC$4004,E_SAV!$A$5:$A$4004,D_KKAuf!$C14,E_SAV!$C$5:$C$4004,$X$4)</f>
        <v>0</v>
      </c>
      <c r="U14" s="321">
        <f>SUMIFS(E3_WAV!$S$5:$S$204,E3_WAV!$A$5:$A$204,D_KKAuf!$C14,E3_WAV!$D$5:$D$204,$X$4,E3_WAV!$B$5:$B$204,"&lt;&gt;geleistete Anzahlungen und Anlagen im Bau des Sachanlagevermögens",E3_WAV!$B$5:$B$204,"&lt;&gt;geleistete Anzahlungen auf immaterielle Vermögensgegenstände")</f>
        <v>0</v>
      </c>
      <c r="V14" s="321">
        <f>SUMIFS(E2_BKZ!$J$5:$J$2504,E2_BKZ!$A$5:$A$2504,$C14,E2_BKZ!$B$5:$B$2504,$X$4)</f>
        <v>0</v>
      </c>
      <c r="W14" s="321">
        <f>SUMIFS(E_SAV!$AE$5:$AE$4004,E_SAV!$A$5:$A$4004,D_KKAuf!$C14,E_SAV!$C$5:$C$4004,$X$4)</f>
        <v>0</v>
      </c>
      <c r="X14" s="321">
        <f>SUMIFS(E3_WAV!$U$5:$U$204,E3_WAV!$A$5:$A$204,D_KKAuf!$C14,E3_WAV!$D$5:$D$204,$X$4,E3_WAV!$B$5:$B$204,"&lt;&gt;geleistete Anzahlungen und Anlagen im Bau des Sachanlagevermögens",E3_WAV!$B$5:$B$204,"&lt;&gt;geleistete Anzahlungen auf immaterielle Vermögensgegenstände")</f>
        <v>0</v>
      </c>
      <c r="Y14" s="321">
        <f>SUMIFS(E2_BKZ!$K$5:$K$2504,E2_BKZ!$A$5:$A$2504,$C14,E2_BKZ!$B$5:$B$2504,$X$4)</f>
        <v>0</v>
      </c>
      <c r="Z14" s="321">
        <f t="shared" si="12"/>
        <v>0</v>
      </c>
      <c r="AA14" s="321">
        <f>Z14*(IF(A_Stammdaten!$B$7="FNB",VLOOKUP(X$4,Zinstabelle,2,FALSE),VLOOKUP(X$4,Zinstabelle,3,FALSE)))</f>
        <v>0</v>
      </c>
      <c r="AB14" s="321">
        <f>SUMIFS(E_SAV!$AC$5:$AC$4004,E_SAV!$A$5:$A$4004,D_KKAuf!$C14,E_SAV!$C$5:$C$4004,$AF$4)</f>
        <v>0</v>
      </c>
      <c r="AC14" s="321">
        <f>SUMIFS(E3_WAV!$S$5:$S$204,E3_WAV!$A$5:$A$204,D_KKAuf!$C14,E3_WAV!$D$5:$D$204,$AF$4,E3_WAV!$B$5:$B$204,"&lt;&gt;geleistete Anzahlungen und Anlagen im Bau des Sachanlagevermögens",E3_WAV!$B$5:$B$204,"&lt;&gt;geleistete Anzahlungen auf immaterielle Vermögensgegenstände")</f>
        <v>0</v>
      </c>
      <c r="AD14" s="321">
        <f>SUMIFS(E2_BKZ!$J$5:$J$2504,E2_BKZ!$A$5:$A$2504,$C14,E2_BKZ!$B$5:$B$2504,$AF$4)</f>
        <v>0</v>
      </c>
      <c r="AE14" s="321">
        <f>SUMIFS(E_SAV!$AE$5:$AE$4004,E_SAV!$A$5:$A$4004,D_KKAuf!$C14,E_SAV!$C$5:$C$4004,$AF$4)</f>
        <v>0</v>
      </c>
      <c r="AF14" s="321">
        <f>SUMIFS(E3_WAV!$U$5:$U$204,E3_WAV!$A$5:$A$204,D_KKAuf!$C14,E3_WAV!$D$5:$D$204,$AF$4,E3_WAV!$B$5:$B$204,"&lt;&gt;geleistete Anzahlungen und Anlagen im Bau des Sachanlagevermögens",E3_WAV!$B$5:$B$204,"&lt;&gt;geleistete Anzahlungen auf immaterielle Vermögensgegenstände")</f>
        <v>0</v>
      </c>
      <c r="AG14" s="321">
        <f>SUMIFS(E2_BKZ!$K$5:$K$2504,E2_BKZ!$A$5:$A$2504,$C14,E2_BKZ!$B$5:$B$2504,$AF$4)</f>
        <v>0</v>
      </c>
      <c r="AH14" s="321">
        <f t="shared" si="13"/>
        <v>0</v>
      </c>
      <c r="AI14" s="321">
        <f>AH14*(IF(A_Stammdaten!$B$7="FNB",VLOOKUP(AF$4,Zinstabelle,2,FALSE),VLOOKUP(AF$4,Zinstabelle,3,FALSE)))</f>
        <v>0</v>
      </c>
      <c r="AJ14" s="321">
        <f>SUMIFS(E_SAV!$AC$5:$AC$4004,E_SAV!$A$5:$A$4004,D_KKAuf!$C14,E_SAV!$C$5:$C$4004,$AN$4)</f>
        <v>0</v>
      </c>
      <c r="AK14" s="321">
        <f>SUMIFS(E3_WAV!$S$5:$S$204,E3_WAV!$A$5:$A$204,D_KKAuf!$C14,E3_WAV!$D$5:$D$204,$AN$4,E3_WAV!$B$5:$B$204,"&lt;&gt;geleistete Anzahlungen und Anlagen im Bau des Sachanlagevermögens",E3_WAV!$B$5:$B$204,"&lt;&gt;geleistete Anzahlungen auf immaterielle Vermögensgegenstände")</f>
        <v>0</v>
      </c>
      <c r="AL14" s="321">
        <f>SUMIFS(E2_BKZ!$J$5:$J$2504,E2_BKZ!$A$5:$A$2504,$C14,E2_BKZ!$B$5:$B$2504,$AN$4)</f>
        <v>0</v>
      </c>
      <c r="AM14" s="321">
        <f>SUMIFS(E_SAV!$AE$5:$AE$4004,E_SAV!$A$5:$A$4004,D_KKAuf!$C14,E_SAV!$C$5:$C$4004,$AN$4)</f>
        <v>0</v>
      </c>
      <c r="AN14" s="321">
        <f>SUMIFS(E3_WAV!$U$5:$U$204,E3_WAV!$A$5:$A$204,D_KKAuf!$C14,E3_WAV!$D$5:$D$204,$AN$4,E3_WAV!$B$5:$B$204,"&lt;&gt;geleistete Anzahlungen und Anlagen im Bau des Sachanlagevermögens",E3_WAV!$B$5:$B$204,"&lt;&gt;geleistete Anzahlungen auf immaterielle Vermögensgegenstände")</f>
        <v>0</v>
      </c>
      <c r="AO14" s="321">
        <f>SUMIFS(E2_BKZ!$K$5:$K$2504,E2_BKZ!$A$5:$A$2504,$C14,E2_BKZ!$B$5:$B$2504,$AN$4)</f>
        <v>0</v>
      </c>
      <c r="AP14" s="321">
        <f t="shared" si="14"/>
        <v>0</v>
      </c>
      <c r="AQ14" s="321">
        <f>AP14*(IF(A_Stammdaten!$B$7="FNB",VLOOKUP(AN$4,Zinstabelle,2,FALSE),VLOOKUP(AN$4,Zinstabelle,3,FALSE)))</f>
        <v>0</v>
      </c>
      <c r="AR14" s="321">
        <f>SUMIFS(E_SAV!$AC$5:$AC$4004,E_SAV!$A$5:$A$4004,D_KKAuf!$C14,E_SAV!$C$5:$C$4004,$AV$4)</f>
        <v>0</v>
      </c>
      <c r="AS14" s="321">
        <f>SUMIFS(E3_WAV!$S$5:$S$204,E3_WAV!$A$5:$A$204,D_KKAuf!$C14,E3_WAV!$D$5:$D$204,$AV$4,E3_WAV!$B$5:$B$204,"&lt;&gt;geleistete Anzahlungen und Anlagen im Bau des Sachanlagevermögens",E3_WAV!$B$5:$B$204,"&lt;&gt;geleistete Anzahlungen auf immaterielle Vermögensgegenstände")</f>
        <v>0</v>
      </c>
      <c r="AT14" s="321">
        <f>SUMIFS(E2_BKZ!$J$5:$J$2504,E2_BKZ!$A$5:$A$2504,$C14,E2_BKZ!$B$5:$B$2504,$AV$4)</f>
        <v>0</v>
      </c>
      <c r="AU14" s="321">
        <f>SUMIFS(E_SAV!$AE$5:$AE$4004,E_SAV!$A$5:$A$4004,D_KKAuf!$C14,E_SAV!$C$5:$C$4004,$AV$4)</f>
        <v>0</v>
      </c>
      <c r="AV14" s="321">
        <f>SUMIFS(E3_WAV!$U$5:$U$204,E3_WAV!$A$5:$A$204,D_KKAuf!$C14,E3_WAV!$D$5:$D$204,$AV$4,E3_WAV!$B$5:$B$204,"&lt;&gt;geleistete Anzahlungen und Anlagen im Bau des Sachanlagevermögens",E3_WAV!$B$5:$B$204,"&lt;&gt;geleistete Anzahlungen auf immaterielle Vermögensgegenstände")</f>
        <v>0</v>
      </c>
      <c r="AW14" s="321">
        <f>SUMIFS(E2_BKZ!$K$5:$K$2504,E2_BKZ!$A$5:$A$2504,$C14,E2_BKZ!$B$5:$B$2504,$AV$4)</f>
        <v>0</v>
      </c>
      <c r="AX14" s="321">
        <f t="shared" si="15"/>
        <v>0</v>
      </c>
      <c r="AY14" s="321">
        <f>AX14*(IF(A_Stammdaten!$B$7="FNB",VLOOKUP(AV$4,Zinstabelle,2,FALSE),VLOOKUP(AV$4,Zinstabelle,3,FALSE)))</f>
        <v>0</v>
      </c>
      <c r="AZ14" s="321">
        <f>SUMIFS(E_SAV!$AC$5:$AC$4004,E_SAV!$A$5:$A$4004,D_KKAuf!$C14,E_SAV!$C$5:$C$4004,$BD$4)</f>
        <v>0</v>
      </c>
      <c r="BA14" s="321">
        <f>SUMIFS(E3_WAV!$S$5:$S$204,E3_WAV!$A$5:$A$204,D_KKAuf!$C14,E3_WAV!$D$5:$D$204,$BD$4,E3_WAV!$B$5:$B$204,"&lt;&gt;geleistete Anzahlungen und Anlagen im Bau des Sachanlagevermögens",E3_WAV!$B$5:$B$204,"&lt;&gt;geleistete Anzahlungen auf immaterielle Vermögensgegenstände")</f>
        <v>0</v>
      </c>
      <c r="BB14" s="321">
        <f>SUMIFS(E2_BKZ!$J$5:$J$2504,E2_BKZ!$A$5:$A$2504,$C14,E2_BKZ!$B$5:$B$2504,$BD$4)</f>
        <v>0</v>
      </c>
      <c r="BC14" s="321">
        <f>SUMIFS(E_SAV!$AE$5:$AE$4004,E_SAV!$A$5:$A$4004,D_KKAuf!$C14,E_SAV!$C$5:$C$4004,$BD$4)</f>
        <v>0</v>
      </c>
      <c r="BD14" s="321">
        <f>SUMIFS(E3_WAV!$U$5:$U$204,E3_WAV!$A$5:$A$204,D_KKAuf!$C14,E3_WAV!$D$5:$D$204,$BD$4,E3_WAV!$B$5:$B$204,"&lt;&gt;geleistete Anzahlungen und Anlagen im Bau des Sachanlagevermögens",E3_WAV!$B$5:$B$204,"&lt;&gt;geleistete Anzahlungen auf immaterielle Vermögensgegenstände")</f>
        <v>0</v>
      </c>
      <c r="BE14" s="321">
        <f>SUMIFS(E2_BKZ!$K$5:$K$2504,E2_BKZ!$A$5:$A$2504,$C14,E2_BKZ!$B$5:$B$2504,$BD$4)</f>
        <v>0</v>
      </c>
      <c r="BF14" s="321">
        <f t="shared" si="16"/>
        <v>0</v>
      </c>
      <c r="BG14" s="321">
        <f>BF14*(IF(A_Stammdaten!$B$7="FNB",VLOOKUP(BD$4,Zinstabelle,2,FALSE),VLOOKUP(BD$4,Zinstabelle,3,FALSE)))</f>
        <v>0</v>
      </c>
      <c r="BH14" s="321">
        <f>SUMIFS(E_SAV!$AC$5:$AC$4004,E_SAV!$A$5:$A$4004,D_KKAuf!$C14,E_SAV!$C$5:$C$4004,$BL$4)</f>
        <v>0</v>
      </c>
      <c r="BI14" s="321">
        <f>SUMIFS(E3_WAV!$S$5:$S$204,E3_WAV!$A$5:$A$204,D_KKAuf!$C14,E3_WAV!$D$5:$D$204,$BL$4,E3_WAV!$B$5:$B$204,"&lt;&gt;geleistete Anzahlungen und Anlagen im Bau des Sachanlagevermögens",E3_WAV!$B$5:$B$204,"&lt;&gt;geleistete Anzahlungen auf immaterielle Vermögensgegenstände")</f>
        <v>0</v>
      </c>
      <c r="BJ14" s="321">
        <f>SUMIFS(E2_BKZ!$J$5:$J$2504,E2_BKZ!$A$5:$A$2504,$C14,E2_BKZ!$B$5:$B$2504,$BL$4)</f>
        <v>0</v>
      </c>
      <c r="BK14" s="321">
        <f>SUMIFS(E_SAV!$AE$5:$AE$4004,E_SAV!$A$5:$A$4004,D_KKAuf!$C14,E_SAV!$C$5:$C$4004,$BL$4)</f>
        <v>0</v>
      </c>
      <c r="BL14" s="321">
        <f>SUMIFS(E3_WAV!$U$5:$U$204,E3_WAV!$A$5:$A$204,D_KKAuf!$C14,E3_WAV!$D$5:$D$204,$BL$4,E3_WAV!$B$5:$B$204,"&lt;&gt;geleistete Anzahlungen und Anlagen im Bau des Sachanlagevermögens",E3_WAV!$B$5:$B$204,"&lt;&gt;geleistete Anzahlungen auf immaterielle Vermögensgegenstände")</f>
        <v>0</v>
      </c>
      <c r="BM14" s="321">
        <f>SUMIFS(E2_BKZ!$K$5:$K$2504,E2_BKZ!$A$5:$A$2504,$C14,E2_BKZ!$B$5:$B$2504,$BL$4)</f>
        <v>0</v>
      </c>
      <c r="BN14" s="321">
        <f t="shared" si="17"/>
        <v>0</v>
      </c>
      <c r="BO14" s="321">
        <f>BN14*(IF(A_Stammdaten!$B$7="FNB",VLOOKUP(BL$4,Zinstabelle,2,FALSE),VLOOKUP(BL$4,Zinstabelle,3,FALSE)))</f>
        <v>0</v>
      </c>
    </row>
    <row r="15" spans="1:67" x14ac:dyDescent="0.3">
      <c r="C15" s="319">
        <f>A_Stammdaten!A26</f>
        <v>0</v>
      </c>
      <c r="D15" s="320">
        <f t="shared" si="8"/>
        <v>0</v>
      </c>
      <c r="E15" s="320">
        <f t="shared" si="9"/>
        <v>0</v>
      </c>
      <c r="F15" s="320">
        <f>SUM(J15,R15,Z15,AH15,AP15,AX15,BF15,BN15)*0.4*Listen!$G$2*0.035*A_Stammdaten!$D26</f>
        <v>0</v>
      </c>
      <c r="G15" s="320">
        <f t="shared" si="10"/>
        <v>0</v>
      </c>
      <c r="H15" s="321">
        <f>SUMIF(E_SAV!$A$5:$A$4004,D_KKAuf!$C15,E_SAV!$AD$5:$AD$4004)</f>
        <v>0</v>
      </c>
      <c r="I15" s="321">
        <f>SUMIFS(E3_WAV!$T$5:$T$204,E3_WAV!$A$5:$A$204,C15,E3_WAV!$D$5:$D$204,"&gt;2015",E3_WAV!$D$5:$D$204,"&lt;="&amp;A_Stammdaten!$B$12)</f>
        <v>0</v>
      </c>
      <c r="J15" s="321">
        <f>AVERAGE(SUMIFS(E3_WAV!$S$5:$S$204,E3_WAV!$B$5:$B$204,"geleistete Anzahlungen und Anlagen im Bau des Sachanlagevermögens",E3_WAV!$A$5:$A$204,D_KKAuf!$C15),SUMIFS(E3_WAV!$U$5:$U$204,E3_WAV!$B$5:$B$204,"geleistete Anzahlungen und Anlagen im Bau des Sachanlagevermögens",E3_WAV!$A$5:$A$204,D_KKAuf!$C15))+AVERAGE(SUMIFS(E3_WAV!$S$5:$S$204,E3_WAV!$B$5:$B$204,"geleistete Anzahlungen auf immaterielle Vermögensgegenstände",E3_WAV!$A$5:$A$204,D_KKAuf!$C15),SUMIFS(E3_WAV!$U$5:$U$204,E3_WAV!$B$5:$B$204,"geleistete Anzahlungen auf immaterielle Vermögensgegenstände",E3_WAV!$A$5:$A$204,D_KKAuf!$C15))</f>
        <v>0</v>
      </c>
      <c r="K15" s="321">
        <f>$J15*(IF(A_Stammdaten!$B$7="FNB",VLOOKUP(A_Stammdaten!$B$12,Zinstabelle,2,FALSE),VLOOKUP(A_Stammdaten!$B$12,Zinstabelle,3,FALSE)))</f>
        <v>0</v>
      </c>
      <c r="L15" s="321">
        <f>SUMIFS(E_SAV!$AC$5:$AC$4004,E_SAV!$A$5:$A$4004,D_KKAuf!$C15,E_SAV!$C$5:$C$4004,$P$4)</f>
        <v>0</v>
      </c>
      <c r="M15" s="321">
        <f>SUMIFS(E3_WAV!$S$5:$S$204,E3_WAV!$A$5:$A$204,D_KKAuf!$C15,E3_WAV!$D$5:$D$204,$P$4,E3_WAV!$B$5:$B$204,"&lt;&gt;geleistete Anzahlungen und Anlagen im Bau des Sachanlagevermögens",E3_WAV!$B$5:$B$204,"&lt;&gt;geleistete Anzahlungen auf immaterielle Vermögensgegenstände")</f>
        <v>0</v>
      </c>
      <c r="N15" s="321">
        <f>SUMIFS(E2_BKZ!$J$5:$J$2504,E2_BKZ!$A$5:$A$2504,$C15,E2_BKZ!$B$5:$B$2504,$P$4)</f>
        <v>0</v>
      </c>
      <c r="O15" s="321">
        <f>SUMIFS(E_SAV!$AE$5:$AE$4004,E_SAV!$A$5:$A$4004,D_KKAuf!$C15,E_SAV!$C$5:$C$4004,$P$4)</f>
        <v>0</v>
      </c>
      <c r="P15" s="321">
        <f>SUMIFS(E3_WAV!$U$5:$U$204,E3_WAV!$A$5:$A$204,D_KKAuf!$C15,E3_WAV!$D$5:$D$204,$P$4,E3_WAV!$B$5:$B$204,"&lt;&gt;geleistete Anzahlungen und Anlagen im Bau des Sachanlagevermögens",E3_WAV!$B$5:$B$204,"&lt;&gt;geleistete Anzahlungen auf immaterielle Vermögensgegenstände")</f>
        <v>0</v>
      </c>
      <c r="Q15" s="321">
        <f>SUMIFS(E2_BKZ!$K$5:$K$2504,E2_BKZ!$A$5:$A$2504,$C15,E2_BKZ!$B$5:$B$2504,$P$4)</f>
        <v>0</v>
      </c>
      <c r="R15" s="321">
        <f t="shared" si="11"/>
        <v>0</v>
      </c>
      <c r="S15" s="321">
        <f>R15*(IF(A_Stammdaten!$B$7="FNB",VLOOKUP(P$4,Zinstabelle,2,FALSE),VLOOKUP(P$4,Zinstabelle,3,FALSE)))</f>
        <v>0</v>
      </c>
      <c r="T15" s="321">
        <f>SUMIFS(E_SAV!$AC$5:$AC$4004,E_SAV!$A$5:$A$4004,D_KKAuf!$C15,E_SAV!$C$5:$C$4004,$X$4)</f>
        <v>0</v>
      </c>
      <c r="U15" s="321">
        <f>SUMIFS(E3_WAV!$S$5:$S$204,E3_WAV!$A$5:$A$204,D_KKAuf!$C15,E3_WAV!$D$5:$D$204,$X$4,E3_WAV!$B$5:$B$204,"&lt;&gt;geleistete Anzahlungen und Anlagen im Bau des Sachanlagevermögens",E3_WAV!$B$5:$B$204,"&lt;&gt;geleistete Anzahlungen auf immaterielle Vermögensgegenstände")</f>
        <v>0</v>
      </c>
      <c r="V15" s="321">
        <f>SUMIFS(E2_BKZ!$J$5:$J$2504,E2_BKZ!$A$5:$A$2504,$C15,E2_BKZ!$B$5:$B$2504,$X$4)</f>
        <v>0</v>
      </c>
      <c r="W15" s="321">
        <f>SUMIFS(E_SAV!$AE$5:$AE$4004,E_SAV!$A$5:$A$4004,D_KKAuf!$C15,E_SAV!$C$5:$C$4004,$X$4)</f>
        <v>0</v>
      </c>
      <c r="X15" s="321">
        <f>SUMIFS(E3_WAV!$U$5:$U$204,E3_WAV!$A$5:$A$204,D_KKAuf!$C15,E3_WAV!$D$5:$D$204,$X$4,E3_WAV!$B$5:$B$204,"&lt;&gt;geleistete Anzahlungen und Anlagen im Bau des Sachanlagevermögens",E3_WAV!$B$5:$B$204,"&lt;&gt;geleistete Anzahlungen auf immaterielle Vermögensgegenstände")</f>
        <v>0</v>
      </c>
      <c r="Y15" s="321">
        <f>SUMIFS(E2_BKZ!$K$5:$K$2504,E2_BKZ!$A$5:$A$2504,$C15,E2_BKZ!$B$5:$B$2504,$X$4)</f>
        <v>0</v>
      </c>
      <c r="Z15" s="321">
        <f t="shared" si="12"/>
        <v>0</v>
      </c>
      <c r="AA15" s="321">
        <f>Z15*(IF(A_Stammdaten!$B$7="FNB",VLOOKUP(X$4,Zinstabelle,2,FALSE),VLOOKUP(X$4,Zinstabelle,3,FALSE)))</f>
        <v>0</v>
      </c>
      <c r="AB15" s="321">
        <f>SUMIFS(E_SAV!$AC$5:$AC$4004,E_SAV!$A$5:$A$4004,D_KKAuf!$C15,E_SAV!$C$5:$C$4004,$AF$4)</f>
        <v>0</v>
      </c>
      <c r="AC15" s="321">
        <f>SUMIFS(E3_WAV!$S$5:$S$204,E3_WAV!$A$5:$A$204,D_KKAuf!$C15,E3_WAV!$D$5:$D$204,$AF$4,E3_WAV!$B$5:$B$204,"&lt;&gt;geleistete Anzahlungen und Anlagen im Bau des Sachanlagevermögens",E3_WAV!$B$5:$B$204,"&lt;&gt;geleistete Anzahlungen auf immaterielle Vermögensgegenstände")</f>
        <v>0</v>
      </c>
      <c r="AD15" s="321">
        <f>SUMIFS(E2_BKZ!$J$5:$J$2504,E2_BKZ!$A$5:$A$2504,$C15,E2_BKZ!$B$5:$B$2504,$AF$4)</f>
        <v>0</v>
      </c>
      <c r="AE15" s="321">
        <f>SUMIFS(E_SAV!$AE$5:$AE$4004,E_SAV!$A$5:$A$4004,D_KKAuf!$C15,E_SAV!$C$5:$C$4004,$AF$4)</f>
        <v>0</v>
      </c>
      <c r="AF15" s="321">
        <f>SUMIFS(E3_WAV!$U$5:$U$204,E3_WAV!$A$5:$A$204,D_KKAuf!$C15,E3_WAV!$D$5:$D$204,$AF$4,E3_WAV!$B$5:$B$204,"&lt;&gt;geleistete Anzahlungen und Anlagen im Bau des Sachanlagevermögens",E3_WAV!$B$5:$B$204,"&lt;&gt;geleistete Anzahlungen auf immaterielle Vermögensgegenstände")</f>
        <v>0</v>
      </c>
      <c r="AG15" s="321">
        <f>SUMIFS(E2_BKZ!$K$5:$K$2504,E2_BKZ!$A$5:$A$2504,$C15,E2_BKZ!$B$5:$B$2504,$AF$4)</f>
        <v>0</v>
      </c>
      <c r="AH15" s="321">
        <f t="shared" si="13"/>
        <v>0</v>
      </c>
      <c r="AI15" s="321">
        <f>AH15*(IF(A_Stammdaten!$B$7="FNB",VLOOKUP(AF$4,Zinstabelle,2,FALSE),VLOOKUP(AF$4,Zinstabelle,3,FALSE)))</f>
        <v>0</v>
      </c>
      <c r="AJ15" s="321">
        <f>SUMIFS(E_SAV!$AC$5:$AC$4004,E_SAV!$A$5:$A$4004,D_KKAuf!$C15,E_SAV!$C$5:$C$4004,$AN$4)</f>
        <v>0</v>
      </c>
      <c r="AK15" s="321">
        <f>SUMIFS(E3_WAV!$S$5:$S$204,E3_WAV!$A$5:$A$204,D_KKAuf!$C15,E3_WAV!$D$5:$D$204,$AN$4,E3_WAV!$B$5:$B$204,"&lt;&gt;geleistete Anzahlungen und Anlagen im Bau des Sachanlagevermögens",E3_WAV!$B$5:$B$204,"&lt;&gt;geleistete Anzahlungen auf immaterielle Vermögensgegenstände")</f>
        <v>0</v>
      </c>
      <c r="AL15" s="321">
        <f>SUMIFS(E2_BKZ!$J$5:$J$2504,E2_BKZ!$A$5:$A$2504,$C15,E2_BKZ!$B$5:$B$2504,$AN$4)</f>
        <v>0</v>
      </c>
      <c r="AM15" s="321">
        <f>SUMIFS(E_SAV!$AE$5:$AE$4004,E_SAV!$A$5:$A$4004,D_KKAuf!$C15,E_SAV!$C$5:$C$4004,$AN$4)</f>
        <v>0</v>
      </c>
      <c r="AN15" s="321">
        <f>SUMIFS(E3_WAV!$U$5:$U$204,E3_WAV!$A$5:$A$204,D_KKAuf!$C15,E3_WAV!$D$5:$D$204,$AN$4,E3_WAV!$B$5:$B$204,"&lt;&gt;geleistete Anzahlungen und Anlagen im Bau des Sachanlagevermögens",E3_WAV!$B$5:$B$204,"&lt;&gt;geleistete Anzahlungen auf immaterielle Vermögensgegenstände")</f>
        <v>0</v>
      </c>
      <c r="AO15" s="321">
        <f>SUMIFS(E2_BKZ!$K$5:$K$2504,E2_BKZ!$A$5:$A$2504,$C15,E2_BKZ!$B$5:$B$2504,$AN$4)</f>
        <v>0</v>
      </c>
      <c r="AP15" s="321">
        <f t="shared" si="14"/>
        <v>0</v>
      </c>
      <c r="AQ15" s="321">
        <f>AP15*(IF(A_Stammdaten!$B$7="FNB",VLOOKUP(AN$4,Zinstabelle,2,FALSE),VLOOKUP(AN$4,Zinstabelle,3,FALSE)))</f>
        <v>0</v>
      </c>
      <c r="AR15" s="321">
        <f>SUMIFS(E_SAV!$AC$5:$AC$4004,E_SAV!$A$5:$A$4004,D_KKAuf!$C15,E_SAV!$C$5:$C$4004,$AV$4)</f>
        <v>0</v>
      </c>
      <c r="AS15" s="321">
        <f>SUMIFS(E3_WAV!$S$5:$S$204,E3_WAV!$A$5:$A$204,D_KKAuf!$C15,E3_WAV!$D$5:$D$204,$AV$4,E3_WAV!$B$5:$B$204,"&lt;&gt;geleistete Anzahlungen und Anlagen im Bau des Sachanlagevermögens",E3_WAV!$B$5:$B$204,"&lt;&gt;geleistete Anzahlungen auf immaterielle Vermögensgegenstände")</f>
        <v>0</v>
      </c>
      <c r="AT15" s="321">
        <f>SUMIFS(E2_BKZ!$J$5:$J$2504,E2_BKZ!$A$5:$A$2504,$C15,E2_BKZ!$B$5:$B$2504,$AV$4)</f>
        <v>0</v>
      </c>
      <c r="AU15" s="321">
        <f>SUMIFS(E_SAV!$AE$5:$AE$4004,E_SAV!$A$5:$A$4004,D_KKAuf!$C15,E_SAV!$C$5:$C$4004,$AV$4)</f>
        <v>0</v>
      </c>
      <c r="AV15" s="321">
        <f>SUMIFS(E3_WAV!$U$5:$U$204,E3_WAV!$A$5:$A$204,D_KKAuf!$C15,E3_WAV!$D$5:$D$204,$AV$4,E3_WAV!$B$5:$B$204,"&lt;&gt;geleistete Anzahlungen und Anlagen im Bau des Sachanlagevermögens",E3_WAV!$B$5:$B$204,"&lt;&gt;geleistete Anzahlungen auf immaterielle Vermögensgegenstände")</f>
        <v>0</v>
      </c>
      <c r="AW15" s="321">
        <f>SUMIFS(E2_BKZ!$K$5:$K$2504,E2_BKZ!$A$5:$A$2504,$C15,E2_BKZ!$B$5:$B$2504,$AV$4)</f>
        <v>0</v>
      </c>
      <c r="AX15" s="321">
        <f t="shared" si="15"/>
        <v>0</v>
      </c>
      <c r="AY15" s="321">
        <f>AX15*(IF(A_Stammdaten!$B$7="FNB",VLOOKUP(AV$4,Zinstabelle,2,FALSE),VLOOKUP(AV$4,Zinstabelle,3,FALSE)))</f>
        <v>0</v>
      </c>
      <c r="AZ15" s="321">
        <f>SUMIFS(E_SAV!$AC$5:$AC$4004,E_SAV!$A$5:$A$4004,D_KKAuf!$C15,E_SAV!$C$5:$C$4004,$BD$4)</f>
        <v>0</v>
      </c>
      <c r="BA15" s="321">
        <f>SUMIFS(E3_WAV!$S$5:$S$204,E3_WAV!$A$5:$A$204,D_KKAuf!$C15,E3_WAV!$D$5:$D$204,$BD$4,E3_WAV!$B$5:$B$204,"&lt;&gt;geleistete Anzahlungen und Anlagen im Bau des Sachanlagevermögens",E3_WAV!$B$5:$B$204,"&lt;&gt;geleistete Anzahlungen auf immaterielle Vermögensgegenstände")</f>
        <v>0</v>
      </c>
      <c r="BB15" s="321">
        <f>SUMIFS(E2_BKZ!$J$5:$J$2504,E2_BKZ!$A$5:$A$2504,$C15,E2_BKZ!$B$5:$B$2504,$BD$4)</f>
        <v>0</v>
      </c>
      <c r="BC15" s="321">
        <f>SUMIFS(E_SAV!$AE$5:$AE$4004,E_SAV!$A$5:$A$4004,D_KKAuf!$C15,E_SAV!$C$5:$C$4004,$BD$4)</f>
        <v>0</v>
      </c>
      <c r="BD15" s="321">
        <f>SUMIFS(E3_WAV!$U$5:$U$204,E3_WAV!$A$5:$A$204,D_KKAuf!$C15,E3_WAV!$D$5:$D$204,$BD$4,E3_WAV!$B$5:$B$204,"&lt;&gt;geleistete Anzahlungen und Anlagen im Bau des Sachanlagevermögens",E3_WAV!$B$5:$B$204,"&lt;&gt;geleistete Anzahlungen auf immaterielle Vermögensgegenstände")</f>
        <v>0</v>
      </c>
      <c r="BE15" s="321">
        <f>SUMIFS(E2_BKZ!$K$5:$K$2504,E2_BKZ!$A$5:$A$2504,$C15,E2_BKZ!$B$5:$B$2504,$BD$4)</f>
        <v>0</v>
      </c>
      <c r="BF15" s="321">
        <f t="shared" si="16"/>
        <v>0</v>
      </c>
      <c r="BG15" s="321">
        <f>BF15*(IF(A_Stammdaten!$B$7="FNB",VLOOKUP(BD$4,Zinstabelle,2,FALSE),VLOOKUP(BD$4,Zinstabelle,3,FALSE)))</f>
        <v>0</v>
      </c>
      <c r="BH15" s="321">
        <f>SUMIFS(E_SAV!$AC$5:$AC$4004,E_SAV!$A$5:$A$4004,D_KKAuf!$C15,E_SAV!$C$5:$C$4004,$BL$4)</f>
        <v>0</v>
      </c>
      <c r="BI15" s="321">
        <f>SUMIFS(E3_WAV!$S$5:$S$204,E3_WAV!$A$5:$A$204,D_KKAuf!$C15,E3_WAV!$D$5:$D$204,$BL$4,E3_WAV!$B$5:$B$204,"&lt;&gt;geleistete Anzahlungen und Anlagen im Bau des Sachanlagevermögens",E3_WAV!$B$5:$B$204,"&lt;&gt;geleistete Anzahlungen auf immaterielle Vermögensgegenstände")</f>
        <v>0</v>
      </c>
      <c r="BJ15" s="321">
        <f>SUMIFS(E2_BKZ!$J$5:$J$2504,E2_BKZ!$A$5:$A$2504,$C15,E2_BKZ!$B$5:$B$2504,$BL$4)</f>
        <v>0</v>
      </c>
      <c r="BK15" s="321">
        <f>SUMIFS(E_SAV!$AE$5:$AE$4004,E_SAV!$A$5:$A$4004,D_KKAuf!$C15,E_SAV!$C$5:$C$4004,$BL$4)</f>
        <v>0</v>
      </c>
      <c r="BL15" s="321">
        <f>SUMIFS(E3_WAV!$U$5:$U$204,E3_WAV!$A$5:$A$204,D_KKAuf!$C15,E3_WAV!$D$5:$D$204,$BL$4,E3_WAV!$B$5:$B$204,"&lt;&gt;geleistete Anzahlungen und Anlagen im Bau des Sachanlagevermögens",E3_WAV!$B$5:$B$204,"&lt;&gt;geleistete Anzahlungen auf immaterielle Vermögensgegenstände")</f>
        <v>0</v>
      </c>
      <c r="BM15" s="321">
        <f>SUMIFS(E2_BKZ!$K$5:$K$2504,E2_BKZ!$A$5:$A$2504,$C15,E2_BKZ!$B$5:$B$2504,$BL$4)</f>
        <v>0</v>
      </c>
      <c r="BN15" s="321">
        <f t="shared" si="17"/>
        <v>0</v>
      </c>
      <c r="BO15" s="321">
        <f>BN15*(IF(A_Stammdaten!$B$7="FNB",VLOOKUP(BL$4,Zinstabelle,2,FALSE),VLOOKUP(BL$4,Zinstabelle,3,FALSE)))</f>
        <v>0</v>
      </c>
    </row>
    <row r="16" spans="1:67" x14ac:dyDescent="0.3">
      <c r="C16" s="319">
        <f>A_Stammdaten!A27</f>
        <v>0</v>
      </c>
      <c r="D16" s="320">
        <f t="shared" si="8"/>
        <v>0</v>
      </c>
      <c r="E16" s="320">
        <f t="shared" si="9"/>
        <v>0</v>
      </c>
      <c r="F16" s="320">
        <f>SUM(J16,R16,Z16,AH16,AP16,AX16,BF16,BN16)*0.4*Listen!$G$2*0.035*A_Stammdaten!$D27</f>
        <v>0</v>
      </c>
      <c r="G16" s="320">
        <f t="shared" si="10"/>
        <v>0</v>
      </c>
      <c r="H16" s="321">
        <f>SUMIF(E_SAV!$A$5:$A$4004,D_KKAuf!$C16,E_SAV!$AD$5:$AD$4004)</f>
        <v>0</v>
      </c>
      <c r="I16" s="321">
        <f>SUMIFS(E3_WAV!$T$5:$T$204,E3_WAV!$A$5:$A$204,C16,E3_WAV!$D$5:$D$204,"&gt;2015",E3_WAV!$D$5:$D$204,"&lt;="&amp;A_Stammdaten!$B$12)</f>
        <v>0</v>
      </c>
      <c r="J16" s="321">
        <f>AVERAGE(SUMIFS(E3_WAV!$S$5:$S$204,E3_WAV!$B$5:$B$204,"geleistete Anzahlungen und Anlagen im Bau des Sachanlagevermögens",E3_WAV!$A$5:$A$204,D_KKAuf!$C16),SUMIFS(E3_WAV!$U$5:$U$204,E3_WAV!$B$5:$B$204,"geleistete Anzahlungen und Anlagen im Bau des Sachanlagevermögens",E3_WAV!$A$5:$A$204,D_KKAuf!$C16))+AVERAGE(SUMIFS(E3_WAV!$S$5:$S$204,E3_WAV!$B$5:$B$204,"geleistete Anzahlungen auf immaterielle Vermögensgegenstände",E3_WAV!$A$5:$A$204,D_KKAuf!$C16),SUMIFS(E3_WAV!$U$5:$U$204,E3_WAV!$B$5:$B$204,"geleistete Anzahlungen auf immaterielle Vermögensgegenstände",E3_WAV!$A$5:$A$204,D_KKAuf!$C16))</f>
        <v>0</v>
      </c>
      <c r="K16" s="321">
        <f>$J16*(IF(A_Stammdaten!$B$7="FNB",VLOOKUP(A_Stammdaten!$B$12,Zinstabelle,2,FALSE),VLOOKUP(A_Stammdaten!$B$12,Zinstabelle,3,FALSE)))</f>
        <v>0</v>
      </c>
      <c r="L16" s="321">
        <f>SUMIFS(E_SAV!$AC$5:$AC$4004,E_SAV!$A$5:$A$4004,D_KKAuf!$C16,E_SAV!$C$5:$C$4004,$P$4)</f>
        <v>0</v>
      </c>
      <c r="M16" s="321">
        <f>SUMIFS(E3_WAV!$S$5:$S$204,E3_WAV!$A$5:$A$204,D_KKAuf!$C16,E3_WAV!$D$5:$D$204,$P$4,E3_WAV!$B$5:$B$204,"&lt;&gt;geleistete Anzahlungen und Anlagen im Bau des Sachanlagevermögens",E3_WAV!$B$5:$B$204,"&lt;&gt;geleistete Anzahlungen auf immaterielle Vermögensgegenstände")</f>
        <v>0</v>
      </c>
      <c r="N16" s="321">
        <f>SUMIFS(E2_BKZ!$J$5:$J$2504,E2_BKZ!$A$5:$A$2504,$C16,E2_BKZ!$B$5:$B$2504,$P$4)</f>
        <v>0</v>
      </c>
      <c r="O16" s="321">
        <f>SUMIFS(E_SAV!$AE$5:$AE$4004,E_SAV!$A$5:$A$4004,D_KKAuf!$C16,E_SAV!$C$5:$C$4004,$P$4)</f>
        <v>0</v>
      </c>
      <c r="P16" s="321">
        <f>SUMIFS(E3_WAV!$U$5:$U$204,E3_WAV!$A$5:$A$204,D_KKAuf!$C16,E3_WAV!$D$5:$D$204,$P$4,E3_WAV!$B$5:$B$204,"&lt;&gt;geleistete Anzahlungen und Anlagen im Bau des Sachanlagevermögens",E3_WAV!$B$5:$B$204,"&lt;&gt;geleistete Anzahlungen auf immaterielle Vermögensgegenstände")</f>
        <v>0</v>
      </c>
      <c r="Q16" s="321">
        <f>SUMIFS(E2_BKZ!$K$5:$K$2504,E2_BKZ!$A$5:$A$2504,$C16,E2_BKZ!$B$5:$B$2504,$P$4)</f>
        <v>0</v>
      </c>
      <c r="R16" s="321">
        <f t="shared" si="11"/>
        <v>0</v>
      </c>
      <c r="S16" s="321">
        <f>R16*(IF(A_Stammdaten!$B$7="FNB",VLOOKUP(P$4,Zinstabelle,2,FALSE),VLOOKUP(P$4,Zinstabelle,3,FALSE)))</f>
        <v>0</v>
      </c>
      <c r="T16" s="321">
        <f>SUMIFS(E_SAV!$AC$5:$AC$4004,E_SAV!$A$5:$A$4004,D_KKAuf!$C16,E_SAV!$C$5:$C$4004,$X$4)</f>
        <v>0</v>
      </c>
      <c r="U16" s="321">
        <f>SUMIFS(E3_WAV!$S$5:$S$204,E3_WAV!$A$5:$A$204,D_KKAuf!$C16,E3_WAV!$D$5:$D$204,$X$4,E3_WAV!$B$5:$B$204,"&lt;&gt;geleistete Anzahlungen und Anlagen im Bau des Sachanlagevermögens",E3_WAV!$B$5:$B$204,"&lt;&gt;geleistete Anzahlungen auf immaterielle Vermögensgegenstände")</f>
        <v>0</v>
      </c>
      <c r="V16" s="321">
        <f>SUMIFS(E2_BKZ!$J$5:$J$2504,E2_BKZ!$A$5:$A$2504,$C16,E2_BKZ!$B$5:$B$2504,$X$4)</f>
        <v>0</v>
      </c>
      <c r="W16" s="321">
        <f>SUMIFS(E_SAV!$AE$5:$AE$4004,E_SAV!$A$5:$A$4004,D_KKAuf!$C16,E_SAV!$C$5:$C$4004,$X$4)</f>
        <v>0</v>
      </c>
      <c r="X16" s="321">
        <f>SUMIFS(E3_WAV!$U$5:$U$204,E3_WAV!$A$5:$A$204,D_KKAuf!$C16,E3_WAV!$D$5:$D$204,$X$4,E3_WAV!$B$5:$B$204,"&lt;&gt;geleistete Anzahlungen und Anlagen im Bau des Sachanlagevermögens",E3_WAV!$B$5:$B$204,"&lt;&gt;geleistete Anzahlungen auf immaterielle Vermögensgegenstände")</f>
        <v>0</v>
      </c>
      <c r="Y16" s="321">
        <f>SUMIFS(E2_BKZ!$K$5:$K$2504,E2_BKZ!$A$5:$A$2504,$C16,E2_BKZ!$B$5:$B$2504,$X$4)</f>
        <v>0</v>
      </c>
      <c r="Z16" s="321">
        <f t="shared" si="12"/>
        <v>0</v>
      </c>
      <c r="AA16" s="321">
        <f>Z16*(IF(A_Stammdaten!$B$7="FNB",VLOOKUP(X$4,Zinstabelle,2,FALSE),VLOOKUP(X$4,Zinstabelle,3,FALSE)))</f>
        <v>0</v>
      </c>
      <c r="AB16" s="321">
        <f>SUMIFS(E_SAV!$AC$5:$AC$4004,E_SAV!$A$5:$A$4004,D_KKAuf!$C16,E_SAV!$C$5:$C$4004,$AF$4)</f>
        <v>0</v>
      </c>
      <c r="AC16" s="321">
        <f>SUMIFS(E3_WAV!$S$5:$S$204,E3_WAV!$A$5:$A$204,D_KKAuf!$C16,E3_WAV!$D$5:$D$204,$AF$4,E3_WAV!$B$5:$B$204,"&lt;&gt;geleistete Anzahlungen und Anlagen im Bau des Sachanlagevermögens",E3_WAV!$B$5:$B$204,"&lt;&gt;geleistete Anzahlungen auf immaterielle Vermögensgegenstände")</f>
        <v>0</v>
      </c>
      <c r="AD16" s="321">
        <f>SUMIFS(E2_BKZ!$J$5:$J$2504,E2_BKZ!$A$5:$A$2504,$C16,E2_BKZ!$B$5:$B$2504,$AF$4)</f>
        <v>0</v>
      </c>
      <c r="AE16" s="321">
        <f>SUMIFS(E_SAV!$AE$5:$AE$4004,E_SAV!$A$5:$A$4004,D_KKAuf!$C16,E_SAV!$C$5:$C$4004,$AF$4)</f>
        <v>0</v>
      </c>
      <c r="AF16" s="321">
        <f>SUMIFS(E3_WAV!$U$5:$U$204,E3_WAV!$A$5:$A$204,D_KKAuf!$C16,E3_WAV!$D$5:$D$204,$AF$4,E3_WAV!$B$5:$B$204,"&lt;&gt;geleistete Anzahlungen und Anlagen im Bau des Sachanlagevermögens",E3_WAV!$B$5:$B$204,"&lt;&gt;geleistete Anzahlungen auf immaterielle Vermögensgegenstände")</f>
        <v>0</v>
      </c>
      <c r="AG16" s="321">
        <f>SUMIFS(E2_BKZ!$K$5:$K$2504,E2_BKZ!$A$5:$A$2504,$C16,E2_BKZ!$B$5:$B$2504,$AF$4)</f>
        <v>0</v>
      </c>
      <c r="AH16" s="321">
        <f t="shared" si="13"/>
        <v>0</v>
      </c>
      <c r="AI16" s="321">
        <f>AH16*(IF(A_Stammdaten!$B$7="FNB",VLOOKUP(AF$4,Zinstabelle,2,FALSE),VLOOKUP(AF$4,Zinstabelle,3,FALSE)))</f>
        <v>0</v>
      </c>
      <c r="AJ16" s="321">
        <f>SUMIFS(E_SAV!$AC$5:$AC$4004,E_SAV!$A$5:$A$4004,D_KKAuf!$C16,E_SAV!$C$5:$C$4004,$AN$4)</f>
        <v>0</v>
      </c>
      <c r="AK16" s="321">
        <f>SUMIFS(E3_WAV!$S$5:$S$204,E3_WAV!$A$5:$A$204,D_KKAuf!$C16,E3_WAV!$D$5:$D$204,$AN$4,E3_WAV!$B$5:$B$204,"&lt;&gt;geleistete Anzahlungen und Anlagen im Bau des Sachanlagevermögens",E3_WAV!$B$5:$B$204,"&lt;&gt;geleistete Anzahlungen auf immaterielle Vermögensgegenstände")</f>
        <v>0</v>
      </c>
      <c r="AL16" s="321">
        <f>SUMIFS(E2_BKZ!$J$5:$J$2504,E2_BKZ!$A$5:$A$2504,$C16,E2_BKZ!$B$5:$B$2504,$AN$4)</f>
        <v>0</v>
      </c>
      <c r="AM16" s="321">
        <f>SUMIFS(E_SAV!$AE$5:$AE$4004,E_SAV!$A$5:$A$4004,D_KKAuf!$C16,E_SAV!$C$5:$C$4004,$AN$4)</f>
        <v>0</v>
      </c>
      <c r="AN16" s="321">
        <f>SUMIFS(E3_WAV!$U$5:$U$204,E3_WAV!$A$5:$A$204,D_KKAuf!$C16,E3_WAV!$D$5:$D$204,$AN$4,E3_WAV!$B$5:$B$204,"&lt;&gt;geleistete Anzahlungen und Anlagen im Bau des Sachanlagevermögens",E3_WAV!$B$5:$B$204,"&lt;&gt;geleistete Anzahlungen auf immaterielle Vermögensgegenstände")</f>
        <v>0</v>
      </c>
      <c r="AO16" s="321">
        <f>SUMIFS(E2_BKZ!$K$5:$K$2504,E2_BKZ!$A$5:$A$2504,$C16,E2_BKZ!$B$5:$B$2504,$AN$4)</f>
        <v>0</v>
      </c>
      <c r="AP16" s="321">
        <f t="shared" si="14"/>
        <v>0</v>
      </c>
      <c r="AQ16" s="321">
        <f>AP16*(IF(A_Stammdaten!$B$7="FNB",VLOOKUP(AN$4,Zinstabelle,2,FALSE),VLOOKUP(AN$4,Zinstabelle,3,FALSE)))</f>
        <v>0</v>
      </c>
      <c r="AR16" s="321">
        <f>SUMIFS(E_SAV!$AC$5:$AC$4004,E_SAV!$A$5:$A$4004,D_KKAuf!$C16,E_SAV!$C$5:$C$4004,$AV$4)</f>
        <v>0</v>
      </c>
      <c r="AS16" s="321">
        <f>SUMIFS(E3_WAV!$S$5:$S$204,E3_WAV!$A$5:$A$204,D_KKAuf!$C16,E3_WAV!$D$5:$D$204,$AV$4,E3_WAV!$B$5:$B$204,"&lt;&gt;geleistete Anzahlungen und Anlagen im Bau des Sachanlagevermögens",E3_WAV!$B$5:$B$204,"&lt;&gt;geleistete Anzahlungen auf immaterielle Vermögensgegenstände")</f>
        <v>0</v>
      </c>
      <c r="AT16" s="321">
        <f>SUMIFS(E2_BKZ!$J$5:$J$2504,E2_BKZ!$A$5:$A$2504,$C16,E2_BKZ!$B$5:$B$2504,$AV$4)</f>
        <v>0</v>
      </c>
      <c r="AU16" s="321">
        <f>SUMIFS(E_SAV!$AE$5:$AE$4004,E_SAV!$A$5:$A$4004,D_KKAuf!$C16,E_SAV!$C$5:$C$4004,$AV$4)</f>
        <v>0</v>
      </c>
      <c r="AV16" s="321">
        <f>SUMIFS(E3_WAV!$U$5:$U$204,E3_WAV!$A$5:$A$204,D_KKAuf!$C16,E3_WAV!$D$5:$D$204,$AV$4,E3_WAV!$B$5:$B$204,"&lt;&gt;geleistete Anzahlungen und Anlagen im Bau des Sachanlagevermögens",E3_WAV!$B$5:$B$204,"&lt;&gt;geleistete Anzahlungen auf immaterielle Vermögensgegenstände")</f>
        <v>0</v>
      </c>
      <c r="AW16" s="321">
        <f>SUMIFS(E2_BKZ!$K$5:$K$2504,E2_BKZ!$A$5:$A$2504,$C16,E2_BKZ!$B$5:$B$2504,$AV$4)</f>
        <v>0</v>
      </c>
      <c r="AX16" s="321">
        <f t="shared" si="15"/>
        <v>0</v>
      </c>
      <c r="AY16" s="321">
        <f>AX16*(IF(A_Stammdaten!$B$7="FNB",VLOOKUP(AV$4,Zinstabelle,2,FALSE),VLOOKUP(AV$4,Zinstabelle,3,FALSE)))</f>
        <v>0</v>
      </c>
      <c r="AZ16" s="321">
        <f>SUMIFS(E_SAV!$AC$5:$AC$4004,E_SAV!$A$5:$A$4004,D_KKAuf!$C16,E_SAV!$C$5:$C$4004,$BD$4)</f>
        <v>0</v>
      </c>
      <c r="BA16" s="321">
        <f>SUMIFS(E3_WAV!$S$5:$S$204,E3_WAV!$A$5:$A$204,D_KKAuf!$C16,E3_WAV!$D$5:$D$204,$BD$4,E3_WAV!$B$5:$B$204,"&lt;&gt;geleistete Anzahlungen und Anlagen im Bau des Sachanlagevermögens",E3_WAV!$B$5:$B$204,"&lt;&gt;geleistete Anzahlungen auf immaterielle Vermögensgegenstände")</f>
        <v>0</v>
      </c>
      <c r="BB16" s="321">
        <f>SUMIFS(E2_BKZ!$J$5:$J$2504,E2_BKZ!$A$5:$A$2504,$C16,E2_BKZ!$B$5:$B$2504,$BD$4)</f>
        <v>0</v>
      </c>
      <c r="BC16" s="321">
        <f>SUMIFS(E_SAV!$AE$5:$AE$4004,E_SAV!$A$5:$A$4004,D_KKAuf!$C16,E_SAV!$C$5:$C$4004,$BD$4)</f>
        <v>0</v>
      </c>
      <c r="BD16" s="321">
        <f>SUMIFS(E3_WAV!$U$5:$U$204,E3_WAV!$A$5:$A$204,D_KKAuf!$C16,E3_WAV!$D$5:$D$204,$BD$4,E3_WAV!$B$5:$B$204,"&lt;&gt;geleistete Anzahlungen und Anlagen im Bau des Sachanlagevermögens",E3_WAV!$B$5:$B$204,"&lt;&gt;geleistete Anzahlungen auf immaterielle Vermögensgegenstände")</f>
        <v>0</v>
      </c>
      <c r="BE16" s="321">
        <f>SUMIFS(E2_BKZ!$K$5:$K$2504,E2_BKZ!$A$5:$A$2504,$C16,E2_BKZ!$B$5:$B$2504,$BD$4)</f>
        <v>0</v>
      </c>
      <c r="BF16" s="321">
        <f t="shared" si="16"/>
        <v>0</v>
      </c>
      <c r="BG16" s="321">
        <f>BF16*(IF(A_Stammdaten!$B$7="FNB",VLOOKUP(BD$4,Zinstabelle,2,FALSE),VLOOKUP(BD$4,Zinstabelle,3,FALSE)))</f>
        <v>0</v>
      </c>
      <c r="BH16" s="321">
        <f>SUMIFS(E_SAV!$AC$5:$AC$4004,E_SAV!$A$5:$A$4004,D_KKAuf!$C16,E_SAV!$C$5:$C$4004,$BL$4)</f>
        <v>0</v>
      </c>
      <c r="BI16" s="321">
        <f>SUMIFS(E3_WAV!$S$5:$S$204,E3_WAV!$A$5:$A$204,D_KKAuf!$C16,E3_WAV!$D$5:$D$204,$BL$4,E3_WAV!$B$5:$B$204,"&lt;&gt;geleistete Anzahlungen und Anlagen im Bau des Sachanlagevermögens",E3_WAV!$B$5:$B$204,"&lt;&gt;geleistete Anzahlungen auf immaterielle Vermögensgegenstände")</f>
        <v>0</v>
      </c>
      <c r="BJ16" s="321">
        <f>SUMIFS(E2_BKZ!$J$5:$J$2504,E2_BKZ!$A$5:$A$2504,$C16,E2_BKZ!$B$5:$B$2504,$BL$4)</f>
        <v>0</v>
      </c>
      <c r="BK16" s="321">
        <f>SUMIFS(E_SAV!$AE$5:$AE$4004,E_SAV!$A$5:$A$4004,D_KKAuf!$C16,E_SAV!$C$5:$C$4004,$BL$4)</f>
        <v>0</v>
      </c>
      <c r="BL16" s="321">
        <f>SUMIFS(E3_WAV!$U$5:$U$204,E3_WAV!$A$5:$A$204,D_KKAuf!$C16,E3_WAV!$D$5:$D$204,$BL$4,E3_WAV!$B$5:$B$204,"&lt;&gt;geleistete Anzahlungen und Anlagen im Bau des Sachanlagevermögens",E3_WAV!$B$5:$B$204,"&lt;&gt;geleistete Anzahlungen auf immaterielle Vermögensgegenstände")</f>
        <v>0</v>
      </c>
      <c r="BM16" s="321">
        <f>SUMIFS(E2_BKZ!$K$5:$K$2504,E2_BKZ!$A$5:$A$2504,$C16,E2_BKZ!$B$5:$B$2504,$BL$4)</f>
        <v>0</v>
      </c>
      <c r="BN16" s="321">
        <f t="shared" si="17"/>
        <v>0</v>
      </c>
      <c r="BO16" s="321">
        <f>BN16*(IF(A_Stammdaten!$B$7="FNB",VLOOKUP(BL$4,Zinstabelle,2,FALSE),VLOOKUP(BL$4,Zinstabelle,3,FALSE)))</f>
        <v>0</v>
      </c>
    </row>
    <row r="17" spans="3:67" x14ac:dyDescent="0.3">
      <c r="C17" s="319">
        <f>A_Stammdaten!A28</f>
        <v>0</v>
      </c>
      <c r="D17" s="320">
        <f t="shared" si="8"/>
        <v>0</v>
      </c>
      <c r="E17" s="320">
        <f t="shared" si="9"/>
        <v>0</v>
      </c>
      <c r="F17" s="320">
        <f>SUM(J17,R17,Z17,AH17,AP17,AX17,BF17,BN17)*0.4*Listen!$G$2*0.035*A_Stammdaten!$D28</f>
        <v>0</v>
      </c>
      <c r="G17" s="320">
        <f t="shared" si="10"/>
        <v>0</v>
      </c>
      <c r="H17" s="321">
        <f>SUMIF(E_SAV!$A$5:$A$4004,D_KKAuf!$C17,E_SAV!$AD$5:$AD$4004)</f>
        <v>0</v>
      </c>
      <c r="I17" s="321">
        <f>SUMIFS(E3_WAV!$T$5:$T$204,E3_WAV!$A$5:$A$204,C17,E3_WAV!$D$5:$D$204,"&gt;2015",E3_WAV!$D$5:$D$204,"&lt;="&amp;A_Stammdaten!$B$12)</f>
        <v>0</v>
      </c>
      <c r="J17" s="321">
        <f>AVERAGE(SUMIFS(E3_WAV!$S$5:$S$204,E3_WAV!$B$5:$B$204,"geleistete Anzahlungen und Anlagen im Bau des Sachanlagevermögens",E3_WAV!$A$5:$A$204,D_KKAuf!$C17),SUMIFS(E3_WAV!$U$5:$U$204,E3_WAV!$B$5:$B$204,"geleistete Anzahlungen und Anlagen im Bau des Sachanlagevermögens",E3_WAV!$A$5:$A$204,D_KKAuf!$C17))+AVERAGE(SUMIFS(E3_WAV!$S$5:$S$204,E3_WAV!$B$5:$B$204,"geleistete Anzahlungen auf immaterielle Vermögensgegenstände",E3_WAV!$A$5:$A$204,D_KKAuf!$C17),SUMIFS(E3_WAV!$U$5:$U$204,E3_WAV!$B$5:$B$204,"geleistete Anzahlungen auf immaterielle Vermögensgegenstände",E3_WAV!$A$5:$A$204,D_KKAuf!$C17))</f>
        <v>0</v>
      </c>
      <c r="K17" s="321">
        <f>$J17*(IF(A_Stammdaten!$B$7="FNB",VLOOKUP(A_Stammdaten!$B$12,Zinstabelle,2,FALSE),VLOOKUP(A_Stammdaten!$B$12,Zinstabelle,3,FALSE)))</f>
        <v>0</v>
      </c>
      <c r="L17" s="321">
        <f>SUMIFS(E_SAV!$AC$5:$AC$4004,E_SAV!$A$5:$A$4004,D_KKAuf!$C17,E_SAV!$C$5:$C$4004,$P$4)</f>
        <v>0</v>
      </c>
      <c r="M17" s="321">
        <f>SUMIFS(E3_WAV!$S$5:$S$204,E3_WAV!$A$5:$A$204,D_KKAuf!$C17,E3_WAV!$D$5:$D$204,$P$4,E3_WAV!$B$5:$B$204,"&lt;&gt;geleistete Anzahlungen und Anlagen im Bau des Sachanlagevermögens",E3_WAV!$B$5:$B$204,"&lt;&gt;geleistete Anzahlungen auf immaterielle Vermögensgegenstände")</f>
        <v>0</v>
      </c>
      <c r="N17" s="321">
        <f>SUMIFS(E2_BKZ!$J$5:$J$2504,E2_BKZ!$A$5:$A$2504,$C17,E2_BKZ!$B$5:$B$2504,$P$4)</f>
        <v>0</v>
      </c>
      <c r="O17" s="321">
        <f>SUMIFS(E_SAV!$AE$5:$AE$4004,E_SAV!$A$5:$A$4004,D_KKAuf!$C17,E_SAV!$C$5:$C$4004,$P$4)</f>
        <v>0</v>
      </c>
      <c r="P17" s="321">
        <f>SUMIFS(E3_WAV!$U$5:$U$204,E3_WAV!$A$5:$A$204,D_KKAuf!$C17,E3_WAV!$D$5:$D$204,$P$4,E3_WAV!$B$5:$B$204,"&lt;&gt;geleistete Anzahlungen und Anlagen im Bau des Sachanlagevermögens",E3_WAV!$B$5:$B$204,"&lt;&gt;geleistete Anzahlungen auf immaterielle Vermögensgegenstände")</f>
        <v>0</v>
      </c>
      <c r="Q17" s="321">
        <f>SUMIFS(E2_BKZ!$K$5:$K$2504,E2_BKZ!$A$5:$A$2504,$C17,E2_BKZ!$B$5:$B$2504,$P$4)</f>
        <v>0</v>
      </c>
      <c r="R17" s="321">
        <f t="shared" si="11"/>
        <v>0</v>
      </c>
      <c r="S17" s="321">
        <f>R17*(IF(A_Stammdaten!$B$7="FNB",VLOOKUP(P$4,Zinstabelle,2,FALSE),VLOOKUP(P$4,Zinstabelle,3,FALSE)))</f>
        <v>0</v>
      </c>
      <c r="T17" s="321">
        <f>SUMIFS(E_SAV!$AC$5:$AC$4004,E_SAV!$A$5:$A$4004,D_KKAuf!$C17,E_SAV!$C$5:$C$4004,$X$4)</f>
        <v>0</v>
      </c>
      <c r="U17" s="321">
        <f>SUMIFS(E3_WAV!$S$5:$S$204,E3_WAV!$A$5:$A$204,D_KKAuf!$C17,E3_WAV!$D$5:$D$204,$X$4,E3_WAV!$B$5:$B$204,"&lt;&gt;geleistete Anzahlungen und Anlagen im Bau des Sachanlagevermögens",E3_WAV!$B$5:$B$204,"&lt;&gt;geleistete Anzahlungen auf immaterielle Vermögensgegenstände")</f>
        <v>0</v>
      </c>
      <c r="V17" s="321">
        <f>SUMIFS(E2_BKZ!$J$5:$J$2504,E2_BKZ!$A$5:$A$2504,$C17,E2_BKZ!$B$5:$B$2504,$X$4)</f>
        <v>0</v>
      </c>
      <c r="W17" s="321">
        <f>SUMIFS(E_SAV!$AE$5:$AE$4004,E_SAV!$A$5:$A$4004,D_KKAuf!$C17,E_SAV!$C$5:$C$4004,$X$4)</f>
        <v>0</v>
      </c>
      <c r="X17" s="321">
        <f>SUMIFS(E3_WAV!$U$5:$U$204,E3_WAV!$A$5:$A$204,D_KKAuf!$C17,E3_WAV!$D$5:$D$204,$X$4,E3_WAV!$B$5:$B$204,"&lt;&gt;geleistete Anzahlungen und Anlagen im Bau des Sachanlagevermögens",E3_WAV!$B$5:$B$204,"&lt;&gt;geleistete Anzahlungen auf immaterielle Vermögensgegenstände")</f>
        <v>0</v>
      </c>
      <c r="Y17" s="321">
        <f>SUMIFS(E2_BKZ!$K$5:$K$2504,E2_BKZ!$A$5:$A$2504,$C17,E2_BKZ!$B$5:$B$2504,$X$4)</f>
        <v>0</v>
      </c>
      <c r="Z17" s="321">
        <f t="shared" si="12"/>
        <v>0</v>
      </c>
      <c r="AA17" s="321">
        <f>Z17*(IF(A_Stammdaten!$B$7="FNB",VLOOKUP(X$4,Zinstabelle,2,FALSE),VLOOKUP(X$4,Zinstabelle,3,FALSE)))</f>
        <v>0</v>
      </c>
      <c r="AB17" s="321">
        <f>SUMIFS(E_SAV!$AC$5:$AC$4004,E_SAV!$A$5:$A$4004,D_KKAuf!$C17,E_SAV!$C$5:$C$4004,$AF$4)</f>
        <v>0</v>
      </c>
      <c r="AC17" s="321">
        <f>SUMIFS(E3_WAV!$S$5:$S$204,E3_WAV!$A$5:$A$204,D_KKAuf!$C17,E3_WAV!$D$5:$D$204,$AF$4,E3_WAV!$B$5:$B$204,"&lt;&gt;geleistete Anzahlungen und Anlagen im Bau des Sachanlagevermögens",E3_WAV!$B$5:$B$204,"&lt;&gt;geleistete Anzahlungen auf immaterielle Vermögensgegenstände")</f>
        <v>0</v>
      </c>
      <c r="AD17" s="321">
        <f>SUMIFS(E2_BKZ!$J$5:$J$2504,E2_BKZ!$A$5:$A$2504,$C17,E2_BKZ!$B$5:$B$2504,$AF$4)</f>
        <v>0</v>
      </c>
      <c r="AE17" s="321">
        <f>SUMIFS(E_SAV!$AE$5:$AE$4004,E_SAV!$A$5:$A$4004,D_KKAuf!$C17,E_SAV!$C$5:$C$4004,$AF$4)</f>
        <v>0</v>
      </c>
      <c r="AF17" s="321">
        <f>SUMIFS(E3_WAV!$U$5:$U$204,E3_WAV!$A$5:$A$204,D_KKAuf!$C17,E3_WAV!$D$5:$D$204,$AF$4,E3_WAV!$B$5:$B$204,"&lt;&gt;geleistete Anzahlungen und Anlagen im Bau des Sachanlagevermögens",E3_WAV!$B$5:$B$204,"&lt;&gt;geleistete Anzahlungen auf immaterielle Vermögensgegenstände")</f>
        <v>0</v>
      </c>
      <c r="AG17" s="321">
        <f>SUMIFS(E2_BKZ!$K$5:$K$2504,E2_BKZ!$A$5:$A$2504,$C17,E2_BKZ!$B$5:$B$2504,$AF$4)</f>
        <v>0</v>
      </c>
      <c r="AH17" s="321">
        <f t="shared" si="13"/>
        <v>0</v>
      </c>
      <c r="AI17" s="321">
        <f>AH17*(IF(A_Stammdaten!$B$7="FNB",VLOOKUP(AF$4,Zinstabelle,2,FALSE),VLOOKUP(AF$4,Zinstabelle,3,FALSE)))</f>
        <v>0</v>
      </c>
      <c r="AJ17" s="321">
        <f>SUMIFS(E_SAV!$AC$5:$AC$4004,E_SAV!$A$5:$A$4004,D_KKAuf!$C17,E_SAV!$C$5:$C$4004,$AN$4)</f>
        <v>0</v>
      </c>
      <c r="AK17" s="321">
        <f>SUMIFS(E3_WAV!$S$5:$S$204,E3_WAV!$A$5:$A$204,D_KKAuf!$C17,E3_WAV!$D$5:$D$204,$AN$4,E3_WAV!$B$5:$B$204,"&lt;&gt;geleistete Anzahlungen und Anlagen im Bau des Sachanlagevermögens",E3_WAV!$B$5:$B$204,"&lt;&gt;geleistete Anzahlungen auf immaterielle Vermögensgegenstände")</f>
        <v>0</v>
      </c>
      <c r="AL17" s="321">
        <f>SUMIFS(E2_BKZ!$J$5:$J$2504,E2_BKZ!$A$5:$A$2504,$C17,E2_BKZ!$B$5:$B$2504,$AN$4)</f>
        <v>0</v>
      </c>
      <c r="AM17" s="321">
        <f>SUMIFS(E_SAV!$AE$5:$AE$4004,E_SAV!$A$5:$A$4004,D_KKAuf!$C17,E_SAV!$C$5:$C$4004,$AN$4)</f>
        <v>0</v>
      </c>
      <c r="AN17" s="321">
        <f>SUMIFS(E3_WAV!$U$5:$U$204,E3_WAV!$A$5:$A$204,D_KKAuf!$C17,E3_WAV!$D$5:$D$204,$AN$4,E3_WAV!$B$5:$B$204,"&lt;&gt;geleistete Anzahlungen und Anlagen im Bau des Sachanlagevermögens",E3_WAV!$B$5:$B$204,"&lt;&gt;geleistete Anzahlungen auf immaterielle Vermögensgegenstände")</f>
        <v>0</v>
      </c>
      <c r="AO17" s="321">
        <f>SUMIFS(E2_BKZ!$K$5:$K$2504,E2_BKZ!$A$5:$A$2504,$C17,E2_BKZ!$B$5:$B$2504,$AN$4)</f>
        <v>0</v>
      </c>
      <c r="AP17" s="321">
        <f t="shared" si="14"/>
        <v>0</v>
      </c>
      <c r="AQ17" s="321">
        <f>AP17*(IF(A_Stammdaten!$B$7="FNB",VLOOKUP(AN$4,Zinstabelle,2,FALSE),VLOOKUP(AN$4,Zinstabelle,3,FALSE)))</f>
        <v>0</v>
      </c>
      <c r="AR17" s="321">
        <f>SUMIFS(E_SAV!$AC$5:$AC$4004,E_SAV!$A$5:$A$4004,D_KKAuf!$C17,E_SAV!$C$5:$C$4004,$AV$4)</f>
        <v>0</v>
      </c>
      <c r="AS17" s="321">
        <f>SUMIFS(E3_WAV!$S$5:$S$204,E3_WAV!$A$5:$A$204,D_KKAuf!$C17,E3_WAV!$D$5:$D$204,$AV$4,E3_WAV!$B$5:$B$204,"&lt;&gt;geleistete Anzahlungen und Anlagen im Bau des Sachanlagevermögens",E3_WAV!$B$5:$B$204,"&lt;&gt;geleistete Anzahlungen auf immaterielle Vermögensgegenstände")</f>
        <v>0</v>
      </c>
      <c r="AT17" s="321">
        <f>SUMIFS(E2_BKZ!$J$5:$J$2504,E2_BKZ!$A$5:$A$2504,$C17,E2_BKZ!$B$5:$B$2504,$AV$4)</f>
        <v>0</v>
      </c>
      <c r="AU17" s="321">
        <f>SUMIFS(E_SAV!$AE$5:$AE$4004,E_SAV!$A$5:$A$4004,D_KKAuf!$C17,E_SAV!$C$5:$C$4004,$AV$4)</f>
        <v>0</v>
      </c>
      <c r="AV17" s="321">
        <f>SUMIFS(E3_WAV!$U$5:$U$204,E3_WAV!$A$5:$A$204,D_KKAuf!$C17,E3_WAV!$D$5:$D$204,$AV$4,E3_WAV!$B$5:$B$204,"&lt;&gt;geleistete Anzahlungen und Anlagen im Bau des Sachanlagevermögens",E3_WAV!$B$5:$B$204,"&lt;&gt;geleistete Anzahlungen auf immaterielle Vermögensgegenstände")</f>
        <v>0</v>
      </c>
      <c r="AW17" s="321">
        <f>SUMIFS(E2_BKZ!$K$5:$K$2504,E2_BKZ!$A$5:$A$2504,$C17,E2_BKZ!$B$5:$B$2504,$AV$4)</f>
        <v>0</v>
      </c>
      <c r="AX17" s="321">
        <f t="shared" si="15"/>
        <v>0</v>
      </c>
      <c r="AY17" s="321">
        <f>AX17*(IF(A_Stammdaten!$B$7="FNB",VLOOKUP(AV$4,Zinstabelle,2,FALSE),VLOOKUP(AV$4,Zinstabelle,3,FALSE)))</f>
        <v>0</v>
      </c>
      <c r="AZ17" s="321">
        <f>SUMIFS(E_SAV!$AC$5:$AC$4004,E_SAV!$A$5:$A$4004,D_KKAuf!$C17,E_SAV!$C$5:$C$4004,$BD$4)</f>
        <v>0</v>
      </c>
      <c r="BA17" s="321">
        <f>SUMIFS(E3_WAV!$S$5:$S$204,E3_WAV!$A$5:$A$204,D_KKAuf!$C17,E3_WAV!$D$5:$D$204,$BD$4,E3_WAV!$B$5:$B$204,"&lt;&gt;geleistete Anzahlungen und Anlagen im Bau des Sachanlagevermögens",E3_WAV!$B$5:$B$204,"&lt;&gt;geleistete Anzahlungen auf immaterielle Vermögensgegenstände")</f>
        <v>0</v>
      </c>
      <c r="BB17" s="321">
        <f>SUMIFS(E2_BKZ!$J$5:$J$2504,E2_BKZ!$A$5:$A$2504,$C17,E2_BKZ!$B$5:$B$2504,$BD$4)</f>
        <v>0</v>
      </c>
      <c r="BC17" s="321">
        <f>SUMIFS(E_SAV!$AE$5:$AE$4004,E_SAV!$A$5:$A$4004,D_KKAuf!$C17,E_SAV!$C$5:$C$4004,$BD$4)</f>
        <v>0</v>
      </c>
      <c r="BD17" s="321">
        <f>SUMIFS(E3_WAV!$U$5:$U$204,E3_WAV!$A$5:$A$204,D_KKAuf!$C17,E3_WAV!$D$5:$D$204,$BD$4,E3_WAV!$B$5:$B$204,"&lt;&gt;geleistete Anzahlungen und Anlagen im Bau des Sachanlagevermögens",E3_WAV!$B$5:$B$204,"&lt;&gt;geleistete Anzahlungen auf immaterielle Vermögensgegenstände")</f>
        <v>0</v>
      </c>
      <c r="BE17" s="321">
        <f>SUMIFS(E2_BKZ!$K$5:$K$2504,E2_BKZ!$A$5:$A$2504,$C17,E2_BKZ!$B$5:$B$2504,$BD$4)</f>
        <v>0</v>
      </c>
      <c r="BF17" s="321">
        <f t="shared" si="16"/>
        <v>0</v>
      </c>
      <c r="BG17" s="321">
        <f>BF17*(IF(A_Stammdaten!$B$7="FNB",VLOOKUP(BD$4,Zinstabelle,2,FALSE),VLOOKUP(BD$4,Zinstabelle,3,FALSE)))</f>
        <v>0</v>
      </c>
      <c r="BH17" s="321">
        <f>SUMIFS(E_SAV!$AC$5:$AC$4004,E_SAV!$A$5:$A$4004,D_KKAuf!$C17,E_SAV!$C$5:$C$4004,$BL$4)</f>
        <v>0</v>
      </c>
      <c r="BI17" s="321">
        <f>SUMIFS(E3_WAV!$S$5:$S$204,E3_WAV!$A$5:$A$204,D_KKAuf!$C17,E3_WAV!$D$5:$D$204,$BL$4,E3_WAV!$B$5:$B$204,"&lt;&gt;geleistete Anzahlungen und Anlagen im Bau des Sachanlagevermögens",E3_WAV!$B$5:$B$204,"&lt;&gt;geleistete Anzahlungen auf immaterielle Vermögensgegenstände")</f>
        <v>0</v>
      </c>
      <c r="BJ17" s="321">
        <f>SUMIFS(E2_BKZ!$J$5:$J$2504,E2_BKZ!$A$5:$A$2504,$C17,E2_BKZ!$B$5:$B$2504,$BL$4)</f>
        <v>0</v>
      </c>
      <c r="BK17" s="321">
        <f>SUMIFS(E_SAV!$AE$5:$AE$4004,E_SAV!$A$5:$A$4004,D_KKAuf!$C17,E_SAV!$C$5:$C$4004,$BL$4)</f>
        <v>0</v>
      </c>
      <c r="BL17" s="321">
        <f>SUMIFS(E3_WAV!$U$5:$U$204,E3_WAV!$A$5:$A$204,D_KKAuf!$C17,E3_WAV!$D$5:$D$204,$BL$4,E3_WAV!$B$5:$B$204,"&lt;&gt;geleistete Anzahlungen und Anlagen im Bau des Sachanlagevermögens",E3_WAV!$B$5:$B$204,"&lt;&gt;geleistete Anzahlungen auf immaterielle Vermögensgegenstände")</f>
        <v>0</v>
      </c>
      <c r="BM17" s="321">
        <f>SUMIFS(E2_BKZ!$K$5:$K$2504,E2_BKZ!$A$5:$A$2504,$C17,E2_BKZ!$B$5:$B$2504,$BL$4)</f>
        <v>0</v>
      </c>
      <c r="BN17" s="321">
        <f t="shared" si="17"/>
        <v>0</v>
      </c>
      <c r="BO17" s="321">
        <f>BN17*(IF(A_Stammdaten!$B$7="FNB",VLOOKUP(BL$4,Zinstabelle,2,FALSE),VLOOKUP(BL$4,Zinstabelle,3,FALSE)))</f>
        <v>0</v>
      </c>
    </row>
    <row r="18" spans="3:67" x14ac:dyDescent="0.3">
      <c r="C18" s="319">
        <f>A_Stammdaten!A29</f>
        <v>0</v>
      </c>
      <c r="D18" s="320">
        <f t="shared" si="8"/>
        <v>0</v>
      </c>
      <c r="E18" s="320">
        <f t="shared" si="9"/>
        <v>0</v>
      </c>
      <c r="F18" s="320">
        <f>SUM(J18,R18,Z18,AH18,AP18,AX18,BF18,BN18)*0.4*Listen!$G$2*0.035*A_Stammdaten!$D29</f>
        <v>0</v>
      </c>
      <c r="G18" s="320">
        <f t="shared" si="10"/>
        <v>0</v>
      </c>
      <c r="H18" s="321">
        <f>SUMIF(E_SAV!$A$5:$A$4004,D_KKAuf!$C18,E_SAV!$AD$5:$AD$4004)</f>
        <v>0</v>
      </c>
      <c r="I18" s="321">
        <f>SUMIFS(E3_WAV!$T$5:$T$204,E3_WAV!$A$5:$A$204,C18,E3_WAV!$D$5:$D$204,"&gt;2015",E3_WAV!$D$5:$D$204,"&lt;="&amp;A_Stammdaten!$B$12)</f>
        <v>0</v>
      </c>
      <c r="J18" s="321">
        <f>AVERAGE(SUMIFS(E3_WAV!$S$5:$S$204,E3_WAV!$B$5:$B$204,"geleistete Anzahlungen und Anlagen im Bau des Sachanlagevermögens",E3_WAV!$A$5:$A$204,D_KKAuf!$C18),SUMIFS(E3_WAV!$U$5:$U$204,E3_WAV!$B$5:$B$204,"geleistete Anzahlungen und Anlagen im Bau des Sachanlagevermögens",E3_WAV!$A$5:$A$204,D_KKAuf!$C18))+AVERAGE(SUMIFS(E3_WAV!$S$5:$S$204,E3_WAV!$B$5:$B$204,"geleistete Anzahlungen auf immaterielle Vermögensgegenstände",E3_WAV!$A$5:$A$204,D_KKAuf!$C18),SUMIFS(E3_WAV!$U$5:$U$204,E3_WAV!$B$5:$B$204,"geleistete Anzahlungen auf immaterielle Vermögensgegenstände",E3_WAV!$A$5:$A$204,D_KKAuf!$C18))</f>
        <v>0</v>
      </c>
      <c r="K18" s="321">
        <f>$J18*(IF(A_Stammdaten!$B$7="FNB",VLOOKUP(A_Stammdaten!$B$12,Zinstabelle,2,FALSE),VLOOKUP(A_Stammdaten!$B$12,Zinstabelle,3,FALSE)))</f>
        <v>0</v>
      </c>
      <c r="L18" s="321">
        <f>SUMIFS(E_SAV!$AC$5:$AC$4004,E_SAV!$A$5:$A$4004,D_KKAuf!$C18,E_SAV!$C$5:$C$4004,$P$4)</f>
        <v>0</v>
      </c>
      <c r="M18" s="321">
        <f>SUMIFS(E3_WAV!$S$5:$S$204,E3_WAV!$A$5:$A$204,D_KKAuf!$C18,E3_WAV!$D$5:$D$204,$P$4,E3_WAV!$B$5:$B$204,"&lt;&gt;geleistete Anzahlungen und Anlagen im Bau des Sachanlagevermögens",E3_WAV!$B$5:$B$204,"&lt;&gt;geleistete Anzahlungen auf immaterielle Vermögensgegenstände")</f>
        <v>0</v>
      </c>
      <c r="N18" s="321">
        <f>SUMIFS(E2_BKZ!$J$5:$J$2504,E2_BKZ!$A$5:$A$2504,$C18,E2_BKZ!$B$5:$B$2504,$P$4)</f>
        <v>0</v>
      </c>
      <c r="O18" s="321">
        <f>SUMIFS(E_SAV!$AE$5:$AE$4004,E_SAV!$A$5:$A$4004,D_KKAuf!$C18,E_SAV!$C$5:$C$4004,$P$4)</f>
        <v>0</v>
      </c>
      <c r="P18" s="321">
        <f>SUMIFS(E3_WAV!$U$5:$U$204,E3_WAV!$A$5:$A$204,D_KKAuf!$C18,E3_WAV!$D$5:$D$204,$P$4,E3_WAV!$B$5:$B$204,"&lt;&gt;geleistete Anzahlungen und Anlagen im Bau des Sachanlagevermögens",E3_WAV!$B$5:$B$204,"&lt;&gt;geleistete Anzahlungen auf immaterielle Vermögensgegenstände")</f>
        <v>0</v>
      </c>
      <c r="Q18" s="321">
        <f>SUMIFS(E2_BKZ!$K$5:$K$2504,E2_BKZ!$A$5:$A$2504,$C18,E2_BKZ!$B$5:$B$2504,$P$4)</f>
        <v>0</v>
      </c>
      <c r="R18" s="321">
        <f t="shared" si="11"/>
        <v>0</v>
      </c>
      <c r="S18" s="321">
        <f>R18*(IF(A_Stammdaten!$B$7="FNB",VLOOKUP(P$4,Zinstabelle,2,FALSE),VLOOKUP(P$4,Zinstabelle,3,FALSE)))</f>
        <v>0</v>
      </c>
      <c r="T18" s="321">
        <f>SUMIFS(E_SAV!$AC$5:$AC$4004,E_SAV!$A$5:$A$4004,D_KKAuf!$C18,E_SAV!$C$5:$C$4004,$X$4)</f>
        <v>0</v>
      </c>
      <c r="U18" s="321">
        <f>SUMIFS(E3_WAV!$S$5:$S$204,E3_WAV!$A$5:$A$204,D_KKAuf!$C18,E3_WAV!$D$5:$D$204,$X$4,E3_WAV!$B$5:$B$204,"&lt;&gt;geleistete Anzahlungen und Anlagen im Bau des Sachanlagevermögens",E3_WAV!$B$5:$B$204,"&lt;&gt;geleistete Anzahlungen auf immaterielle Vermögensgegenstände")</f>
        <v>0</v>
      </c>
      <c r="V18" s="321">
        <f>SUMIFS(E2_BKZ!$J$5:$J$2504,E2_BKZ!$A$5:$A$2504,$C18,E2_BKZ!$B$5:$B$2504,$X$4)</f>
        <v>0</v>
      </c>
      <c r="W18" s="321">
        <f>SUMIFS(E_SAV!$AE$5:$AE$4004,E_SAV!$A$5:$A$4004,D_KKAuf!$C18,E_SAV!$C$5:$C$4004,$X$4)</f>
        <v>0</v>
      </c>
      <c r="X18" s="321">
        <f>SUMIFS(E3_WAV!$U$5:$U$204,E3_WAV!$A$5:$A$204,D_KKAuf!$C18,E3_WAV!$D$5:$D$204,$X$4,E3_WAV!$B$5:$B$204,"&lt;&gt;geleistete Anzahlungen und Anlagen im Bau des Sachanlagevermögens",E3_WAV!$B$5:$B$204,"&lt;&gt;geleistete Anzahlungen auf immaterielle Vermögensgegenstände")</f>
        <v>0</v>
      </c>
      <c r="Y18" s="321">
        <f>SUMIFS(E2_BKZ!$K$5:$K$2504,E2_BKZ!$A$5:$A$2504,$C18,E2_BKZ!$B$5:$B$2504,$X$4)</f>
        <v>0</v>
      </c>
      <c r="Z18" s="321">
        <f t="shared" si="12"/>
        <v>0</v>
      </c>
      <c r="AA18" s="321">
        <f>Z18*(IF(A_Stammdaten!$B$7="FNB",VLOOKUP(X$4,Zinstabelle,2,FALSE),VLOOKUP(X$4,Zinstabelle,3,FALSE)))</f>
        <v>0</v>
      </c>
      <c r="AB18" s="321">
        <f>SUMIFS(E_SAV!$AC$5:$AC$4004,E_SAV!$A$5:$A$4004,D_KKAuf!$C18,E_SAV!$C$5:$C$4004,$AF$4)</f>
        <v>0</v>
      </c>
      <c r="AC18" s="321">
        <f>SUMIFS(E3_WAV!$S$5:$S$204,E3_WAV!$A$5:$A$204,D_KKAuf!$C18,E3_WAV!$D$5:$D$204,$AF$4,E3_WAV!$B$5:$B$204,"&lt;&gt;geleistete Anzahlungen und Anlagen im Bau des Sachanlagevermögens",E3_WAV!$B$5:$B$204,"&lt;&gt;geleistete Anzahlungen auf immaterielle Vermögensgegenstände")</f>
        <v>0</v>
      </c>
      <c r="AD18" s="321">
        <f>SUMIFS(E2_BKZ!$J$5:$J$2504,E2_BKZ!$A$5:$A$2504,$C18,E2_BKZ!$B$5:$B$2504,$AF$4)</f>
        <v>0</v>
      </c>
      <c r="AE18" s="321">
        <f>SUMIFS(E_SAV!$AE$5:$AE$4004,E_SAV!$A$5:$A$4004,D_KKAuf!$C18,E_SAV!$C$5:$C$4004,$AF$4)</f>
        <v>0</v>
      </c>
      <c r="AF18" s="321">
        <f>SUMIFS(E3_WAV!$U$5:$U$204,E3_WAV!$A$5:$A$204,D_KKAuf!$C18,E3_WAV!$D$5:$D$204,$AF$4,E3_WAV!$B$5:$B$204,"&lt;&gt;geleistete Anzahlungen und Anlagen im Bau des Sachanlagevermögens",E3_WAV!$B$5:$B$204,"&lt;&gt;geleistete Anzahlungen auf immaterielle Vermögensgegenstände")</f>
        <v>0</v>
      </c>
      <c r="AG18" s="321">
        <f>SUMIFS(E2_BKZ!$K$5:$K$2504,E2_BKZ!$A$5:$A$2504,$C18,E2_BKZ!$B$5:$B$2504,$AF$4)</f>
        <v>0</v>
      </c>
      <c r="AH18" s="321">
        <f t="shared" si="13"/>
        <v>0</v>
      </c>
      <c r="AI18" s="321">
        <f>AH18*(IF(A_Stammdaten!$B$7="FNB",VLOOKUP(AF$4,Zinstabelle,2,FALSE),VLOOKUP(AF$4,Zinstabelle,3,FALSE)))</f>
        <v>0</v>
      </c>
      <c r="AJ18" s="321">
        <f>SUMIFS(E_SAV!$AC$5:$AC$4004,E_SAV!$A$5:$A$4004,D_KKAuf!$C18,E_SAV!$C$5:$C$4004,$AN$4)</f>
        <v>0</v>
      </c>
      <c r="AK18" s="321">
        <f>SUMIFS(E3_WAV!$S$5:$S$204,E3_WAV!$A$5:$A$204,D_KKAuf!$C18,E3_WAV!$D$5:$D$204,$AN$4,E3_WAV!$B$5:$B$204,"&lt;&gt;geleistete Anzahlungen und Anlagen im Bau des Sachanlagevermögens",E3_WAV!$B$5:$B$204,"&lt;&gt;geleistete Anzahlungen auf immaterielle Vermögensgegenstände")</f>
        <v>0</v>
      </c>
      <c r="AL18" s="321">
        <f>SUMIFS(E2_BKZ!$J$5:$J$2504,E2_BKZ!$A$5:$A$2504,$C18,E2_BKZ!$B$5:$B$2504,$AN$4)</f>
        <v>0</v>
      </c>
      <c r="AM18" s="321">
        <f>SUMIFS(E_SAV!$AE$5:$AE$4004,E_SAV!$A$5:$A$4004,D_KKAuf!$C18,E_SAV!$C$5:$C$4004,$AN$4)</f>
        <v>0</v>
      </c>
      <c r="AN18" s="321">
        <f>SUMIFS(E3_WAV!$U$5:$U$204,E3_WAV!$A$5:$A$204,D_KKAuf!$C18,E3_WAV!$D$5:$D$204,$AN$4,E3_WAV!$B$5:$B$204,"&lt;&gt;geleistete Anzahlungen und Anlagen im Bau des Sachanlagevermögens",E3_WAV!$B$5:$B$204,"&lt;&gt;geleistete Anzahlungen auf immaterielle Vermögensgegenstände")</f>
        <v>0</v>
      </c>
      <c r="AO18" s="321">
        <f>SUMIFS(E2_BKZ!$K$5:$K$2504,E2_BKZ!$A$5:$A$2504,$C18,E2_BKZ!$B$5:$B$2504,$AN$4)</f>
        <v>0</v>
      </c>
      <c r="AP18" s="321">
        <f t="shared" si="14"/>
        <v>0</v>
      </c>
      <c r="AQ18" s="321">
        <f>AP18*(IF(A_Stammdaten!$B$7="FNB",VLOOKUP(AN$4,Zinstabelle,2,FALSE),VLOOKUP(AN$4,Zinstabelle,3,FALSE)))</f>
        <v>0</v>
      </c>
      <c r="AR18" s="321">
        <f>SUMIFS(E_SAV!$AC$5:$AC$4004,E_SAV!$A$5:$A$4004,D_KKAuf!$C18,E_SAV!$C$5:$C$4004,$AV$4)</f>
        <v>0</v>
      </c>
      <c r="AS18" s="321">
        <f>SUMIFS(E3_WAV!$S$5:$S$204,E3_WAV!$A$5:$A$204,D_KKAuf!$C18,E3_WAV!$D$5:$D$204,$AV$4,E3_WAV!$B$5:$B$204,"&lt;&gt;geleistete Anzahlungen und Anlagen im Bau des Sachanlagevermögens",E3_WAV!$B$5:$B$204,"&lt;&gt;geleistete Anzahlungen auf immaterielle Vermögensgegenstände")</f>
        <v>0</v>
      </c>
      <c r="AT18" s="321">
        <f>SUMIFS(E2_BKZ!$J$5:$J$2504,E2_BKZ!$A$5:$A$2504,$C18,E2_BKZ!$B$5:$B$2504,$AV$4)</f>
        <v>0</v>
      </c>
      <c r="AU18" s="321">
        <f>SUMIFS(E_SAV!$AE$5:$AE$4004,E_SAV!$A$5:$A$4004,D_KKAuf!$C18,E_SAV!$C$5:$C$4004,$AV$4)</f>
        <v>0</v>
      </c>
      <c r="AV18" s="321">
        <f>SUMIFS(E3_WAV!$U$5:$U$204,E3_WAV!$A$5:$A$204,D_KKAuf!$C18,E3_WAV!$D$5:$D$204,$AV$4,E3_WAV!$B$5:$B$204,"&lt;&gt;geleistete Anzahlungen und Anlagen im Bau des Sachanlagevermögens",E3_WAV!$B$5:$B$204,"&lt;&gt;geleistete Anzahlungen auf immaterielle Vermögensgegenstände")</f>
        <v>0</v>
      </c>
      <c r="AW18" s="321">
        <f>SUMIFS(E2_BKZ!$K$5:$K$2504,E2_BKZ!$A$5:$A$2504,$C18,E2_BKZ!$B$5:$B$2504,$AV$4)</f>
        <v>0</v>
      </c>
      <c r="AX18" s="321">
        <f t="shared" si="15"/>
        <v>0</v>
      </c>
      <c r="AY18" s="321">
        <f>AX18*(IF(A_Stammdaten!$B$7="FNB",VLOOKUP(AV$4,Zinstabelle,2,FALSE),VLOOKUP(AV$4,Zinstabelle,3,FALSE)))</f>
        <v>0</v>
      </c>
      <c r="AZ18" s="321">
        <f>SUMIFS(E_SAV!$AC$5:$AC$4004,E_SAV!$A$5:$A$4004,D_KKAuf!$C18,E_SAV!$C$5:$C$4004,$BD$4)</f>
        <v>0</v>
      </c>
      <c r="BA18" s="321">
        <f>SUMIFS(E3_WAV!$S$5:$S$204,E3_WAV!$A$5:$A$204,D_KKAuf!$C18,E3_WAV!$D$5:$D$204,$BD$4,E3_WAV!$B$5:$B$204,"&lt;&gt;geleistete Anzahlungen und Anlagen im Bau des Sachanlagevermögens",E3_WAV!$B$5:$B$204,"&lt;&gt;geleistete Anzahlungen auf immaterielle Vermögensgegenstände")</f>
        <v>0</v>
      </c>
      <c r="BB18" s="321">
        <f>SUMIFS(E2_BKZ!$J$5:$J$2504,E2_BKZ!$A$5:$A$2504,$C18,E2_BKZ!$B$5:$B$2504,$BD$4)</f>
        <v>0</v>
      </c>
      <c r="BC18" s="321">
        <f>SUMIFS(E_SAV!$AE$5:$AE$4004,E_SAV!$A$5:$A$4004,D_KKAuf!$C18,E_SAV!$C$5:$C$4004,$BD$4)</f>
        <v>0</v>
      </c>
      <c r="BD18" s="321">
        <f>SUMIFS(E3_WAV!$U$5:$U$204,E3_WAV!$A$5:$A$204,D_KKAuf!$C18,E3_WAV!$D$5:$D$204,$BD$4,E3_WAV!$B$5:$B$204,"&lt;&gt;geleistete Anzahlungen und Anlagen im Bau des Sachanlagevermögens",E3_WAV!$B$5:$B$204,"&lt;&gt;geleistete Anzahlungen auf immaterielle Vermögensgegenstände")</f>
        <v>0</v>
      </c>
      <c r="BE18" s="321">
        <f>SUMIFS(E2_BKZ!$K$5:$K$2504,E2_BKZ!$A$5:$A$2504,$C18,E2_BKZ!$B$5:$B$2504,$BD$4)</f>
        <v>0</v>
      </c>
      <c r="BF18" s="321">
        <f t="shared" si="16"/>
        <v>0</v>
      </c>
      <c r="BG18" s="321">
        <f>BF18*(IF(A_Stammdaten!$B$7="FNB",VLOOKUP(BD$4,Zinstabelle,2,FALSE),VLOOKUP(BD$4,Zinstabelle,3,FALSE)))</f>
        <v>0</v>
      </c>
      <c r="BH18" s="321">
        <f>SUMIFS(E_SAV!$AC$5:$AC$4004,E_SAV!$A$5:$A$4004,D_KKAuf!$C18,E_SAV!$C$5:$C$4004,$BL$4)</f>
        <v>0</v>
      </c>
      <c r="BI18" s="321">
        <f>SUMIFS(E3_WAV!$S$5:$S$204,E3_WAV!$A$5:$A$204,D_KKAuf!$C18,E3_WAV!$D$5:$D$204,$BL$4,E3_WAV!$B$5:$B$204,"&lt;&gt;geleistete Anzahlungen und Anlagen im Bau des Sachanlagevermögens",E3_WAV!$B$5:$B$204,"&lt;&gt;geleistete Anzahlungen auf immaterielle Vermögensgegenstände")</f>
        <v>0</v>
      </c>
      <c r="BJ18" s="321">
        <f>SUMIFS(E2_BKZ!$J$5:$J$2504,E2_BKZ!$A$5:$A$2504,$C18,E2_BKZ!$B$5:$B$2504,$BL$4)</f>
        <v>0</v>
      </c>
      <c r="BK18" s="321">
        <f>SUMIFS(E_SAV!$AE$5:$AE$4004,E_SAV!$A$5:$A$4004,D_KKAuf!$C18,E_SAV!$C$5:$C$4004,$BL$4)</f>
        <v>0</v>
      </c>
      <c r="BL18" s="321">
        <f>SUMIFS(E3_WAV!$U$5:$U$204,E3_WAV!$A$5:$A$204,D_KKAuf!$C18,E3_WAV!$D$5:$D$204,$BL$4,E3_WAV!$B$5:$B$204,"&lt;&gt;geleistete Anzahlungen und Anlagen im Bau des Sachanlagevermögens",E3_WAV!$B$5:$B$204,"&lt;&gt;geleistete Anzahlungen auf immaterielle Vermögensgegenstände")</f>
        <v>0</v>
      </c>
      <c r="BM18" s="321">
        <f>SUMIFS(E2_BKZ!$K$5:$K$2504,E2_BKZ!$A$5:$A$2504,$C18,E2_BKZ!$B$5:$B$2504,$BL$4)</f>
        <v>0</v>
      </c>
      <c r="BN18" s="321">
        <f t="shared" si="17"/>
        <v>0</v>
      </c>
      <c r="BO18" s="321">
        <f>BN18*(IF(A_Stammdaten!$B$7="FNB",VLOOKUP(BL$4,Zinstabelle,2,FALSE),VLOOKUP(BL$4,Zinstabelle,3,FALSE)))</f>
        <v>0</v>
      </c>
    </row>
    <row r="19" spans="3:67" x14ac:dyDescent="0.3">
      <c r="C19" s="319">
        <f>A_Stammdaten!A30</f>
        <v>0</v>
      </c>
      <c r="D19" s="320">
        <f t="shared" si="8"/>
        <v>0</v>
      </c>
      <c r="E19" s="320">
        <f t="shared" si="9"/>
        <v>0</v>
      </c>
      <c r="F19" s="320">
        <f>SUM(J19,R19,Z19,AH19,AP19,AX19,BF19,BN19)*0.4*Listen!$G$2*0.035*A_Stammdaten!$D30</f>
        <v>0</v>
      </c>
      <c r="G19" s="320">
        <f t="shared" si="10"/>
        <v>0</v>
      </c>
      <c r="H19" s="321">
        <f>SUMIF(E_SAV!$A$5:$A$4004,D_KKAuf!$C19,E_SAV!$AD$5:$AD$4004)</f>
        <v>0</v>
      </c>
      <c r="I19" s="321">
        <f>SUMIFS(E3_WAV!$T$5:$T$204,E3_WAV!$A$5:$A$204,C19,E3_WAV!$D$5:$D$204,"&gt;2015",E3_WAV!$D$5:$D$204,"&lt;="&amp;A_Stammdaten!$B$12)</f>
        <v>0</v>
      </c>
      <c r="J19" s="321">
        <f>AVERAGE(SUMIFS(E3_WAV!$S$5:$S$204,E3_WAV!$B$5:$B$204,"geleistete Anzahlungen und Anlagen im Bau des Sachanlagevermögens",E3_WAV!$A$5:$A$204,D_KKAuf!$C19),SUMIFS(E3_WAV!$U$5:$U$204,E3_WAV!$B$5:$B$204,"geleistete Anzahlungen und Anlagen im Bau des Sachanlagevermögens",E3_WAV!$A$5:$A$204,D_KKAuf!$C19))+AVERAGE(SUMIFS(E3_WAV!$S$5:$S$204,E3_WAV!$B$5:$B$204,"geleistete Anzahlungen auf immaterielle Vermögensgegenstände",E3_WAV!$A$5:$A$204,D_KKAuf!$C19),SUMIFS(E3_WAV!$U$5:$U$204,E3_WAV!$B$5:$B$204,"geleistete Anzahlungen auf immaterielle Vermögensgegenstände",E3_WAV!$A$5:$A$204,D_KKAuf!$C19))</f>
        <v>0</v>
      </c>
      <c r="K19" s="321">
        <f>$J19*(IF(A_Stammdaten!$B$7="FNB",VLOOKUP(A_Stammdaten!$B$12,Zinstabelle,2,FALSE),VLOOKUP(A_Stammdaten!$B$12,Zinstabelle,3,FALSE)))</f>
        <v>0</v>
      </c>
      <c r="L19" s="321">
        <f>SUMIFS(E_SAV!$AC$5:$AC$4004,E_SAV!$A$5:$A$4004,D_KKAuf!$C19,E_SAV!$C$5:$C$4004,$P$4)</f>
        <v>0</v>
      </c>
      <c r="M19" s="321">
        <f>SUMIFS(E3_WAV!$S$5:$S$204,E3_WAV!$A$5:$A$204,D_KKAuf!$C19,E3_WAV!$D$5:$D$204,$P$4,E3_WAV!$B$5:$B$204,"&lt;&gt;geleistete Anzahlungen und Anlagen im Bau des Sachanlagevermögens",E3_WAV!$B$5:$B$204,"&lt;&gt;geleistete Anzahlungen auf immaterielle Vermögensgegenstände")</f>
        <v>0</v>
      </c>
      <c r="N19" s="321">
        <f>SUMIFS(E2_BKZ!$J$5:$J$2504,E2_BKZ!$A$5:$A$2504,$C19,E2_BKZ!$B$5:$B$2504,$P$4)</f>
        <v>0</v>
      </c>
      <c r="O19" s="321">
        <f>SUMIFS(E_SAV!$AE$5:$AE$4004,E_SAV!$A$5:$A$4004,D_KKAuf!$C19,E_SAV!$C$5:$C$4004,$P$4)</f>
        <v>0</v>
      </c>
      <c r="P19" s="321">
        <f>SUMIFS(E3_WAV!$U$5:$U$204,E3_WAV!$A$5:$A$204,D_KKAuf!$C19,E3_WAV!$D$5:$D$204,$P$4,E3_WAV!$B$5:$B$204,"&lt;&gt;geleistete Anzahlungen und Anlagen im Bau des Sachanlagevermögens",E3_WAV!$B$5:$B$204,"&lt;&gt;geleistete Anzahlungen auf immaterielle Vermögensgegenstände")</f>
        <v>0</v>
      </c>
      <c r="Q19" s="321">
        <f>SUMIFS(E2_BKZ!$K$5:$K$2504,E2_BKZ!$A$5:$A$2504,$C19,E2_BKZ!$B$5:$B$2504,$P$4)</f>
        <v>0</v>
      </c>
      <c r="R19" s="321">
        <f t="shared" si="11"/>
        <v>0</v>
      </c>
      <c r="S19" s="321">
        <f>R19*(IF(A_Stammdaten!$B$7="FNB",VLOOKUP(P$4,Zinstabelle,2,FALSE),VLOOKUP(P$4,Zinstabelle,3,FALSE)))</f>
        <v>0</v>
      </c>
      <c r="T19" s="321">
        <f>SUMIFS(E_SAV!$AC$5:$AC$4004,E_SAV!$A$5:$A$4004,D_KKAuf!$C19,E_SAV!$C$5:$C$4004,$X$4)</f>
        <v>0</v>
      </c>
      <c r="U19" s="321">
        <f>SUMIFS(E3_WAV!$S$5:$S$204,E3_WAV!$A$5:$A$204,D_KKAuf!$C19,E3_WAV!$D$5:$D$204,$X$4,E3_WAV!$B$5:$B$204,"&lt;&gt;geleistete Anzahlungen und Anlagen im Bau des Sachanlagevermögens",E3_WAV!$B$5:$B$204,"&lt;&gt;geleistete Anzahlungen auf immaterielle Vermögensgegenstände")</f>
        <v>0</v>
      </c>
      <c r="V19" s="321">
        <f>SUMIFS(E2_BKZ!$J$5:$J$2504,E2_BKZ!$A$5:$A$2504,$C19,E2_BKZ!$B$5:$B$2504,$X$4)</f>
        <v>0</v>
      </c>
      <c r="W19" s="321">
        <f>SUMIFS(E_SAV!$AE$5:$AE$4004,E_SAV!$A$5:$A$4004,D_KKAuf!$C19,E_SAV!$C$5:$C$4004,$X$4)</f>
        <v>0</v>
      </c>
      <c r="X19" s="321">
        <f>SUMIFS(E3_WAV!$U$5:$U$204,E3_WAV!$A$5:$A$204,D_KKAuf!$C19,E3_WAV!$D$5:$D$204,$X$4,E3_WAV!$B$5:$B$204,"&lt;&gt;geleistete Anzahlungen und Anlagen im Bau des Sachanlagevermögens",E3_WAV!$B$5:$B$204,"&lt;&gt;geleistete Anzahlungen auf immaterielle Vermögensgegenstände")</f>
        <v>0</v>
      </c>
      <c r="Y19" s="321">
        <f>SUMIFS(E2_BKZ!$K$5:$K$2504,E2_BKZ!$A$5:$A$2504,$C19,E2_BKZ!$B$5:$B$2504,$X$4)</f>
        <v>0</v>
      </c>
      <c r="Z19" s="321">
        <f t="shared" si="12"/>
        <v>0</v>
      </c>
      <c r="AA19" s="321">
        <f>Z19*(IF(A_Stammdaten!$B$7="FNB",VLOOKUP(X$4,Zinstabelle,2,FALSE),VLOOKUP(X$4,Zinstabelle,3,FALSE)))</f>
        <v>0</v>
      </c>
      <c r="AB19" s="321">
        <f>SUMIFS(E_SAV!$AC$5:$AC$4004,E_SAV!$A$5:$A$4004,D_KKAuf!$C19,E_SAV!$C$5:$C$4004,$AF$4)</f>
        <v>0</v>
      </c>
      <c r="AC19" s="321">
        <f>SUMIFS(E3_WAV!$S$5:$S$204,E3_WAV!$A$5:$A$204,D_KKAuf!$C19,E3_WAV!$D$5:$D$204,$AF$4,E3_WAV!$B$5:$B$204,"&lt;&gt;geleistete Anzahlungen und Anlagen im Bau des Sachanlagevermögens",E3_WAV!$B$5:$B$204,"&lt;&gt;geleistete Anzahlungen auf immaterielle Vermögensgegenstände")</f>
        <v>0</v>
      </c>
      <c r="AD19" s="321">
        <f>SUMIFS(E2_BKZ!$J$5:$J$2504,E2_BKZ!$A$5:$A$2504,$C19,E2_BKZ!$B$5:$B$2504,$AF$4)</f>
        <v>0</v>
      </c>
      <c r="AE19" s="321">
        <f>SUMIFS(E_SAV!$AE$5:$AE$4004,E_SAV!$A$5:$A$4004,D_KKAuf!$C19,E_SAV!$C$5:$C$4004,$AF$4)</f>
        <v>0</v>
      </c>
      <c r="AF19" s="321">
        <f>SUMIFS(E3_WAV!$U$5:$U$204,E3_WAV!$A$5:$A$204,D_KKAuf!$C19,E3_WAV!$D$5:$D$204,$AF$4,E3_WAV!$B$5:$B$204,"&lt;&gt;geleistete Anzahlungen und Anlagen im Bau des Sachanlagevermögens",E3_WAV!$B$5:$B$204,"&lt;&gt;geleistete Anzahlungen auf immaterielle Vermögensgegenstände")</f>
        <v>0</v>
      </c>
      <c r="AG19" s="321">
        <f>SUMIFS(E2_BKZ!$K$5:$K$2504,E2_BKZ!$A$5:$A$2504,$C19,E2_BKZ!$B$5:$B$2504,$AF$4)</f>
        <v>0</v>
      </c>
      <c r="AH19" s="321">
        <f t="shared" si="13"/>
        <v>0</v>
      </c>
      <c r="AI19" s="321">
        <f>AH19*(IF(A_Stammdaten!$B$7="FNB",VLOOKUP(AF$4,Zinstabelle,2,FALSE),VLOOKUP(AF$4,Zinstabelle,3,FALSE)))</f>
        <v>0</v>
      </c>
      <c r="AJ19" s="321">
        <f>SUMIFS(E_SAV!$AC$5:$AC$4004,E_SAV!$A$5:$A$4004,D_KKAuf!$C19,E_SAV!$C$5:$C$4004,$AN$4)</f>
        <v>0</v>
      </c>
      <c r="AK19" s="321">
        <f>SUMIFS(E3_WAV!$S$5:$S$204,E3_WAV!$A$5:$A$204,D_KKAuf!$C19,E3_WAV!$D$5:$D$204,$AN$4,E3_WAV!$B$5:$B$204,"&lt;&gt;geleistete Anzahlungen und Anlagen im Bau des Sachanlagevermögens",E3_WAV!$B$5:$B$204,"&lt;&gt;geleistete Anzahlungen auf immaterielle Vermögensgegenstände")</f>
        <v>0</v>
      </c>
      <c r="AL19" s="321">
        <f>SUMIFS(E2_BKZ!$J$5:$J$2504,E2_BKZ!$A$5:$A$2504,$C19,E2_BKZ!$B$5:$B$2504,$AN$4)</f>
        <v>0</v>
      </c>
      <c r="AM19" s="321">
        <f>SUMIFS(E_SAV!$AE$5:$AE$4004,E_SAV!$A$5:$A$4004,D_KKAuf!$C19,E_SAV!$C$5:$C$4004,$AN$4)</f>
        <v>0</v>
      </c>
      <c r="AN19" s="321">
        <f>SUMIFS(E3_WAV!$U$5:$U$204,E3_WAV!$A$5:$A$204,D_KKAuf!$C19,E3_WAV!$D$5:$D$204,$AN$4,E3_WAV!$B$5:$B$204,"&lt;&gt;geleistete Anzahlungen und Anlagen im Bau des Sachanlagevermögens",E3_WAV!$B$5:$B$204,"&lt;&gt;geleistete Anzahlungen auf immaterielle Vermögensgegenstände")</f>
        <v>0</v>
      </c>
      <c r="AO19" s="321">
        <f>SUMIFS(E2_BKZ!$K$5:$K$2504,E2_BKZ!$A$5:$A$2504,$C19,E2_BKZ!$B$5:$B$2504,$AN$4)</f>
        <v>0</v>
      </c>
      <c r="AP19" s="321">
        <f t="shared" si="14"/>
        <v>0</v>
      </c>
      <c r="AQ19" s="321">
        <f>AP19*(IF(A_Stammdaten!$B$7="FNB",VLOOKUP(AN$4,Zinstabelle,2,FALSE),VLOOKUP(AN$4,Zinstabelle,3,FALSE)))</f>
        <v>0</v>
      </c>
      <c r="AR19" s="321">
        <f>SUMIFS(E_SAV!$AC$5:$AC$4004,E_SAV!$A$5:$A$4004,D_KKAuf!$C19,E_SAV!$C$5:$C$4004,$AV$4)</f>
        <v>0</v>
      </c>
      <c r="AS19" s="321">
        <f>SUMIFS(E3_WAV!$S$5:$S$204,E3_WAV!$A$5:$A$204,D_KKAuf!$C19,E3_WAV!$D$5:$D$204,$AV$4,E3_WAV!$B$5:$B$204,"&lt;&gt;geleistete Anzahlungen und Anlagen im Bau des Sachanlagevermögens",E3_WAV!$B$5:$B$204,"&lt;&gt;geleistete Anzahlungen auf immaterielle Vermögensgegenstände")</f>
        <v>0</v>
      </c>
      <c r="AT19" s="321">
        <f>SUMIFS(E2_BKZ!$J$5:$J$2504,E2_BKZ!$A$5:$A$2504,$C19,E2_BKZ!$B$5:$B$2504,$AV$4)</f>
        <v>0</v>
      </c>
      <c r="AU19" s="321">
        <f>SUMIFS(E_SAV!$AE$5:$AE$4004,E_SAV!$A$5:$A$4004,D_KKAuf!$C19,E_SAV!$C$5:$C$4004,$AV$4)</f>
        <v>0</v>
      </c>
      <c r="AV19" s="321">
        <f>SUMIFS(E3_WAV!$U$5:$U$204,E3_WAV!$A$5:$A$204,D_KKAuf!$C19,E3_WAV!$D$5:$D$204,$AV$4,E3_WAV!$B$5:$B$204,"&lt;&gt;geleistete Anzahlungen und Anlagen im Bau des Sachanlagevermögens",E3_WAV!$B$5:$B$204,"&lt;&gt;geleistete Anzahlungen auf immaterielle Vermögensgegenstände")</f>
        <v>0</v>
      </c>
      <c r="AW19" s="321">
        <f>SUMIFS(E2_BKZ!$K$5:$K$2504,E2_BKZ!$A$5:$A$2504,$C19,E2_BKZ!$B$5:$B$2504,$AV$4)</f>
        <v>0</v>
      </c>
      <c r="AX19" s="321">
        <f t="shared" si="15"/>
        <v>0</v>
      </c>
      <c r="AY19" s="321">
        <f>AX19*(IF(A_Stammdaten!$B$7="FNB",VLOOKUP(AV$4,Zinstabelle,2,FALSE),VLOOKUP(AV$4,Zinstabelle,3,FALSE)))</f>
        <v>0</v>
      </c>
      <c r="AZ19" s="321">
        <f>SUMIFS(E_SAV!$AC$5:$AC$4004,E_SAV!$A$5:$A$4004,D_KKAuf!$C19,E_SAV!$C$5:$C$4004,$BD$4)</f>
        <v>0</v>
      </c>
      <c r="BA19" s="321">
        <f>SUMIFS(E3_WAV!$S$5:$S$204,E3_WAV!$A$5:$A$204,D_KKAuf!$C19,E3_WAV!$D$5:$D$204,$BD$4,E3_WAV!$B$5:$B$204,"&lt;&gt;geleistete Anzahlungen und Anlagen im Bau des Sachanlagevermögens",E3_WAV!$B$5:$B$204,"&lt;&gt;geleistete Anzahlungen auf immaterielle Vermögensgegenstände")</f>
        <v>0</v>
      </c>
      <c r="BB19" s="321">
        <f>SUMIFS(E2_BKZ!$J$5:$J$2504,E2_BKZ!$A$5:$A$2504,$C19,E2_BKZ!$B$5:$B$2504,$BD$4)</f>
        <v>0</v>
      </c>
      <c r="BC19" s="321">
        <f>SUMIFS(E_SAV!$AE$5:$AE$4004,E_SAV!$A$5:$A$4004,D_KKAuf!$C19,E_SAV!$C$5:$C$4004,$BD$4)</f>
        <v>0</v>
      </c>
      <c r="BD19" s="321">
        <f>SUMIFS(E3_WAV!$U$5:$U$204,E3_WAV!$A$5:$A$204,D_KKAuf!$C19,E3_WAV!$D$5:$D$204,$BD$4,E3_WAV!$B$5:$B$204,"&lt;&gt;geleistete Anzahlungen und Anlagen im Bau des Sachanlagevermögens",E3_WAV!$B$5:$B$204,"&lt;&gt;geleistete Anzahlungen auf immaterielle Vermögensgegenstände")</f>
        <v>0</v>
      </c>
      <c r="BE19" s="321">
        <f>SUMIFS(E2_BKZ!$K$5:$K$2504,E2_BKZ!$A$5:$A$2504,$C19,E2_BKZ!$B$5:$B$2504,$BD$4)</f>
        <v>0</v>
      </c>
      <c r="BF19" s="321">
        <f t="shared" si="16"/>
        <v>0</v>
      </c>
      <c r="BG19" s="321">
        <f>BF19*(IF(A_Stammdaten!$B$7="FNB",VLOOKUP(BD$4,Zinstabelle,2,FALSE),VLOOKUP(BD$4,Zinstabelle,3,FALSE)))</f>
        <v>0</v>
      </c>
      <c r="BH19" s="321">
        <f>SUMIFS(E_SAV!$AC$5:$AC$4004,E_SAV!$A$5:$A$4004,D_KKAuf!$C19,E_SAV!$C$5:$C$4004,$BL$4)</f>
        <v>0</v>
      </c>
      <c r="BI19" s="321">
        <f>SUMIFS(E3_WAV!$S$5:$S$204,E3_WAV!$A$5:$A$204,D_KKAuf!$C19,E3_WAV!$D$5:$D$204,$BL$4,E3_WAV!$B$5:$B$204,"&lt;&gt;geleistete Anzahlungen und Anlagen im Bau des Sachanlagevermögens",E3_WAV!$B$5:$B$204,"&lt;&gt;geleistete Anzahlungen auf immaterielle Vermögensgegenstände")</f>
        <v>0</v>
      </c>
      <c r="BJ19" s="321">
        <f>SUMIFS(E2_BKZ!$J$5:$J$2504,E2_BKZ!$A$5:$A$2504,$C19,E2_BKZ!$B$5:$B$2504,$BL$4)</f>
        <v>0</v>
      </c>
      <c r="BK19" s="321">
        <f>SUMIFS(E_SAV!$AE$5:$AE$4004,E_SAV!$A$5:$A$4004,D_KKAuf!$C19,E_SAV!$C$5:$C$4004,$BL$4)</f>
        <v>0</v>
      </c>
      <c r="BL19" s="321">
        <f>SUMIFS(E3_WAV!$U$5:$U$204,E3_WAV!$A$5:$A$204,D_KKAuf!$C19,E3_WAV!$D$5:$D$204,$BL$4,E3_WAV!$B$5:$B$204,"&lt;&gt;geleistete Anzahlungen und Anlagen im Bau des Sachanlagevermögens",E3_WAV!$B$5:$B$204,"&lt;&gt;geleistete Anzahlungen auf immaterielle Vermögensgegenstände")</f>
        <v>0</v>
      </c>
      <c r="BM19" s="321">
        <f>SUMIFS(E2_BKZ!$K$5:$K$2504,E2_BKZ!$A$5:$A$2504,$C19,E2_BKZ!$B$5:$B$2504,$BL$4)</f>
        <v>0</v>
      </c>
      <c r="BN19" s="321">
        <f t="shared" si="17"/>
        <v>0</v>
      </c>
      <c r="BO19" s="321">
        <f>BN19*(IF(A_Stammdaten!$B$7="FNB",VLOOKUP(BL$4,Zinstabelle,2,FALSE),VLOOKUP(BL$4,Zinstabelle,3,FALSE)))</f>
        <v>0</v>
      </c>
    </row>
    <row r="20" spans="3:67" x14ac:dyDescent="0.3">
      <c r="C20" s="319">
        <f>A_Stammdaten!A31</f>
        <v>0</v>
      </c>
      <c r="D20" s="320">
        <f t="shared" si="8"/>
        <v>0</v>
      </c>
      <c r="E20" s="320">
        <f t="shared" si="9"/>
        <v>0</v>
      </c>
      <c r="F20" s="320">
        <f>SUM(J20,R20,Z20,AH20,AP20,AX20,BF20,BN20)*0.4*Listen!$G$2*0.035*A_Stammdaten!$D31</f>
        <v>0</v>
      </c>
      <c r="G20" s="320">
        <f t="shared" si="10"/>
        <v>0</v>
      </c>
      <c r="H20" s="321">
        <f>SUMIF(E_SAV!$A$5:$A$4004,D_KKAuf!$C20,E_SAV!$AD$5:$AD$4004)</f>
        <v>0</v>
      </c>
      <c r="I20" s="321">
        <f>SUMIFS(E3_WAV!$T$5:$T$204,E3_WAV!$A$5:$A$204,C20,E3_WAV!$D$5:$D$204,"&gt;2015",E3_WAV!$D$5:$D$204,"&lt;="&amp;A_Stammdaten!$B$12)</f>
        <v>0</v>
      </c>
      <c r="J20" s="321">
        <f>AVERAGE(SUMIFS(E3_WAV!$S$5:$S$204,E3_WAV!$B$5:$B$204,"geleistete Anzahlungen und Anlagen im Bau des Sachanlagevermögens",E3_WAV!$A$5:$A$204,D_KKAuf!$C20),SUMIFS(E3_WAV!$U$5:$U$204,E3_WAV!$B$5:$B$204,"geleistete Anzahlungen und Anlagen im Bau des Sachanlagevermögens",E3_WAV!$A$5:$A$204,D_KKAuf!$C20))+AVERAGE(SUMIFS(E3_WAV!$S$5:$S$204,E3_WAV!$B$5:$B$204,"geleistete Anzahlungen auf immaterielle Vermögensgegenstände",E3_WAV!$A$5:$A$204,D_KKAuf!$C20),SUMIFS(E3_WAV!$U$5:$U$204,E3_WAV!$B$5:$B$204,"geleistete Anzahlungen auf immaterielle Vermögensgegenstände",E3_WAV!$A$5:$A$204,D_KKAuf!$C20))</f>
        <v>0</v>
      </c>
      <c r="K20" s="321">
        <f>$J20*(IF(A_Stammdaten!$B$7="FNB",VLOOKUP(A_Stammdaten!$B$12,Zinstabelle,2,FALSE),VLOOKUP(A_Stammdaten!$B$12,Zinstabelle,3,FALSE)))</f>
        <v>0</v>
      </c>
      <c r="L20" s="321">
        <f>SUMIFS(E_SAV!$AC$5:$AC$4004,E_SAV!$A$5:$A$4004,D_KKAuf!$C20,E_SAV!$C$5:$C$4004,$P$4)</f>
        <v>0</v>
      </c>
      <c r="M20" s="321">
        <f>SUMIFS(E3_WAV!$S$5:$S$204,E3_WAV!$A$5:$A$204,D_KKAuf!$C20,E3_WAV!$D$5:$D$204,$P$4,E3_WAV!$B$5:$B$204,"&lt;&gt;geleistete Anzahlungen und Anlagen im Bau des Sachanlagevermögens",E3_WAV!$B$5:$B$204,"&lt;&gt;geleistete Anzahlungen auf immaterielle Vermögensgegenstände")</f>
        <v>0</v>
      </c>
      <c r="N20" s="321">
        <f>SUMIFS(E2_BKZ!$J$5:$J$2504,E2_BKZ!$A$5:$A$2504,$C20,E2_BKZ!$B$5:$B$2504,$P$4)</f>
        <v>0</v>
      </c>
      <c r="O20" s="321">
        <f>SUMIFS(E_SAV!$AE$5:$AE$4004,E_SAV!$A$5:$A$4004,D_KKAuf!$C20,E_SAV!$C$5:$C$4004,$P$4)</f>
        <v>0</v>
      </c>
      <c r="P20" s="321">
        <f>SUMIFS(E3_WAV!$U$5:$U$204,E3_WAV!$A$5:$A$204,D_KKAuf!$C20,E3_WAV!$D$5:$D$204,$P$4,E3_WAV!$B$5:$B$204,"&lt;&gt;geleistete Anzahlungen und Anlagen im Bau des Sachanlagevermögens",E3_WAV!$B$5:$B$204,"&lt;&gt;geleistete Anzahlungen auf immaterielle Vermögensgegenstände")</f>
        <v>0</v>
      </c>
      <c r="Q20" s="321">
        <f>SUMIFS(E2_BKZ!$K$5:$K$2504,E2_BKZ!$A$5:$A$2504,$C20,E2_BKZ!$B$5:$B$2504,$P$4)</f>
        <v>0</v>
      </c>
      <c r="R20" s="321">
        <f t="shared" si="11"/>
        <v>0</v>
      </c>
      <c r="S20" s="321">
        <f>R20*(IF(A_Stammdaten!$B$7="FNB",VLOOKUP(P$4,Zinstabelle,2,FALSE),VLOOKUP(P$4,Zinstabelle,3,FALSE)))</f>
        <v>0</v>
      </c>
      <c r="T20" s="321">
        <f>SUMIFS(E_SAV!$AC$5:$AC$4004,E_SAV!$A$5:$A$4004,D_KKAuf!$C20,E_SAV!$C$5:$C$4004,$X$4)</f>
        <v>0</v>
      </c>
      <c r="U20" s="321">
        <f>SUMIFS(E3_WAV!$S$5:$S$204,E3_WAV!$A$5:$A$204,D_KKAuf!$C20,E3_WAV!$D$5:$D$204,$X$4,E3_WAV!$B$5:$B$204,"&lt;&gt;geleistete Anzahlungen und Anlagen im Bau des Sachanlagevermögens",E3_WAV!$B$5:$B$204,"&lt;&gt;geleistete Anzahlungen auf immaterielle Vermögensgegenstände")</f>
        <v>0</v>
      </c>
      <c r="V20" s="321">
        <f>SUMIFS(E2_BKZ!$J$5:$J$2504,E2_BKZ!$A$5:$A$2504,$C20,E2_BKZ!$B$5:$B$2504,$X$4)</f>
        <v>0</v>
      </c>
      <c r="W20" s="321">
        <f>SUMIFS(E_SAV!$AE$5:$AE$4004,E_SAV!$A$5:$A$4004,D_KKAuf!$C20,E_SAV!$C$5:$C$4004,$X$4)</f>
        <v>0</v>
      </c>
      <c r="X20" s="321">
        <f>SUMIFS(E3_WAV!$U$5:$U$204,E3_WAV!$A$5:$A$204,D_KKAuf!$C20,E3_WAV!$D$5:$D$204,$X$4,E3_WAV!$B$5:$B$204,"&lt;&gt;geleistete Anzahlungen und Anlagen im Bau des Sachanlagevermögens",E3_WAV!$B$5:$B$204,"&lt;&gt;geleistete Anzahlungen auf immaterielle Vermögensgegenstände")</f>
        <v>0</v>
      </c>
      <c r="Y20" s="321">
        <f>SUMIFS(E2_BKZ!$K$5:$K$2504,E2_BKZ!$A$5:$A$2504,$C20,E2_BKZ!$B$5:$B$2504,$X$4)</f>
        <v>0</v>
      </c>
      <c r="Z20" s="321">
        <f t="shared" si="12"/>
        <v>0</v>
      </c>
      <c r="AA20" s="321">
        <f>Z20*(IF(A_Stammdaten!$B$7="FNB",VLOOKUP(X$4,Zinstabelle,2,FALSE),VLOOKUP(X$4,Zinstabelle,3,FALSE)))</f>
        <v>0</v>
      </c>
      <c r="AB20" s="321">
        <f>SUMIFS(E_SAV!$AC$5:$AC$4004,E_SAV!$A$5:$A$4004,D_KKAuf!$C20,E_SAV!$C$5:$C$4004,$AF$4)</f>
        <v>0</v>
      </c>
      <c r="AC20" s="321">
        <f>SUMIFS(E3_WAV!$S$5:$S$204,E3_WAV!$A$5:$A$204,D_KKAuf!$C20,E3_WAV!$D$5:$D$204,$AF$4,E3_WAV!$B$5:$B$204,"&lt;&gt;geleistete Anzahlungen und Anlagen im Bau des Sachanlagevermögens",E3_WAV!$B$5:$B$204,"&lt;&gt;geleistete Anzahlungen auf immaterielle Vermögensgegenstände")</f>
        <v>0</v>
      </c>
      <c r="AD20" s="321">
        <f>SUMIFS(E2_BKZ!$J$5:$J$2504,E2_BKZ!$A$5:$A$2504,$C20,E2_BKZ!$B$5:$B$2504,$AF$4)</f>
        <v>0</v>
      </c>
      <c r="AE20" s="321">
        <f>SUMIFS(E_SAV!$AE$5:$AE$4004,E_SAV!$A$5:$A$4004,D_KKAuf!$C20,E_SAV!$C$5:$C$4004,$AF$4)</f>
        <v>0</v>
      </c>
      <c r="AF20" s="321">
        <f>SUMIFS(E3_WAV!$U$5:$U$204,E3_WAV!$A$5:$A$204,D_KKAuf!$C20,E3_WAV!$D$5:$D$204,$AF$4,E3_WAV!$B$5:$B$204,"&lt;&gt;geleistete Anzahlungen und Anlagen im Bau des Sachanlagevermögens",E3_WAV!$B$5:$B$204,"&lt;&gt;geleistete Anzahlungen auf immaterielle Vermögensgegenstände")</f>
        <v>0</v>
      </c>
      <c r="AG20" s="321">
        <f>SUMIFS(E2_BKZ!$K$5:$K$2504,E2_BKZ!$A$5:$A$2504,$C20,E2_BKZ!$B$5:$B$2504,$AF$4)</f>
        <v>0</v>
      </c>
      <c r="AH20" s="321">
        <f t="shared" si="13"/>
        <v>0</v>
      </c>
      <c r="AI20" s="321">
        <f>AH20*(IF(A_Stammdaten!$B$7="FNB",VLOOKUP(AF$4,Zinstabelle,2,FALSE),VLOOKUP(AF$4,Zinstabelle,3,FALSE)))</f>
        <v>0</v>
      </c>
      <c r="AJ20" s="321">
        <f>SUMIFS(E_SAV!$AC$5:$AC$4004,E_SAV!$A$5:$A$4004,D_KKAuf!$C20,E_SAV!$C$5:$C$4004,$AN$4)</f>
        <v>0</v>
      </c>
      <c r="AK20" s="321">
        <f>SUMIFS(E3_WAV!$S$5:$S$204,E3_WAV!$A$5:$A$204,D_KKAuf!$C20,E3_WAV!$D$5:$D$204,$AN$4,E3_WAV!$B$5:$B$204,"&lt;&gt;geleistete Anzahlungen und Anlagen im Bau des Sachanlagevermögens",E3_WAV!$B$5:$B$204,"&lt;&gt;geleistete Anzahlungen auf immaterielle Vermögensgegenstände")</f>
        <v>0</v>
      </c>
      <c r="AL20" s="321">
        <f>SUMIFS(E2_BKZ!$J$5:$J$2504,E2_BKZ!$A$5:$A$2504,$C20,E2_BKZ!$B$5:$B$2504,$AN$4)</f>
        <v>0</v>
      </c>
      <c r="AM20" s="321">
        <f>SUMIFS(E_SAV!$AE$5:$AE$4004,E_SAV!$A$5:$A$4004,D_KKAuf!$C20,E_SAV!$C$5:$C$4004,$AN$4)</f>
        <v>0</v>
      </c>
      <c r="AN20" s="321">
        <f>SUMIFS(E3_WAV!$U$5:$U$204,E3_WAV!$A$5:$A$204,D_KKAuf!$C20,E3_WAV!$D$5:$D$204,$AN$4,E3_WAV!$B$5:$B$204,"&lt;&gt;geleistete Anzahlungen und Anlagen im Bau des Sachanlagevermögens",E3_WAV!$B$5:$B$204,"&lt;&gt;geleistete Anzahlungen auf immaterielle Vermögensgegenstände")</f>
        <v>0</v>
      </c>
      <c r="AO20" s="321">
        <f>SUMIFS(E2_BKZ!$K$5:$K$2504,E2_BKZ!$A$5:$A$2504,$C20,E2_BKZ!$B$5:$B$2504,$AN$4)</f>
        <v>0</v>
      </c>
      <c r="AP20" s="321">
        <f t="shared" si="14"/>
        <v>0</v>
      </c>
      <c r="AQ20" s="321">
        <f>AP20*(IF(A_Stammdaten!$B$7="FNB",VLOOKUP(AN$4,Zinstabelle,2,FALSE),VLOOKUP(AN$4,Zinstabelle,3,FALSE)))</f>
        <v>0</v>
      </c>
      <c r="AR20" s="321">
        <f>SUMIFS(E_SAV!$AC$5:$AC$4004,E_SAV!$A$5:$A$4004,D_KKAuf!$C20,E_SAV!$C$5:$C$4004,$AV$4)</f>
        <v>0</v>
      </c>
      <c r="AS20" s="321">
        <f>SUMIFS(E3_WAV!$S$5:$S$204,E3_WAV!$A$5:$A$204,D_KKAuf!$C20,E3_WAV!$D$5:$D$204,$AV$4,E3_WAV!$B$5:$B$204,"&lt;&gt;geleistete Anzahlungen und Anlagen im Bau des Sachanlagevermögens",E3_WAV!$B$5:$B$204,"&lt;&gt;geleistete Anzahlungen auf immaterielle Vermögensgegenstände")</f>
        <v>0</v>
      </c>
      <c r="AT20" s="321">
        <f>SUMIFS(E2_BKZ!$J$5:$J$2504,E2_BKZ!$A$5:$A$2504,$C20,E2_BKZ!$B$5:$B$2504,$AV$4)</f>
        <v>0</v>
      </c>
      <c r="AU20" s="321">
        <f>SUMIFS(E_SAV!$AE$5:$AE$4004,E_SAV!$A$5:$A$4004,D_KKAuf!$C20,E_SAV!$C$5:$C$4004,$AV$4)</f>
        <v>0</v>
      </c>
      <c r="AV20" s="321">
        <f>SUMIFS(E3_WAV!$U$5:$U$204,E3_WAV!$A$5:$A$204,D_KKAuf!$C20,E3_WAV!$D$5:$D$204,$AV$4,E3_WAV!$B$5:$B$204,"&lt;&gt;geleistete Anzahlungen und Anlagen im Bau des Sachanlagevermögens",E3_WAV!$B$5:$B$204,"&lt;&gt;geleistete Anzahlungen auf immaterielle Vermögensgegenstände")</f>
        <v>0</v>
      </c>
      <c r="AW20" s="321">
        <f>SUMIFS(E2_BKZ!$K$5:$K$2504,E2_BKZ!$A$5:$A$2504,$C20,E2_BKZ!$B$5:$B$2504,$AV$4)</f>
        <v>0</v>
      </c>
      <c r="AX20" s="321">
        <f t="shared" si="15"/>
        <v>0</v>
      </c>
      <c r="AY20" s="321">
        <f>AX20*(IF(A_Stammdaten!$B$7="FNB",VLOOKUP(AV$4,Zinstabelle,2,FALSE),VLOOKUP(AV$4,Zinstabelle,3,FALSE)))</f>
        <v>0</v>
      </c>
      <c r="AZ20" s="321">
        <f>SUMIFS(E_SAV!$AC$5:$AC$4004,E_SAV!$A$5:$A$4004,D_KKAuf!$C20,E_SAV!$C$5:$C$4004,$BD$4)</f>
        <v>0</v>
      </c>
      <c r="BA20" s="321">
        <f>SUMIFS(E3_WAV!$S$5:$S$204,E3_WAV!$A$5:$A$204,D_KKAuf!$C20,E3_WAV!$D$5:$D$204,$BD$4,E3_WAV!$B$5:$B$204,"&lt;&gt;geleistete Anzahlungen und Anlagen im Bau des Sachanlagevermögens",E3_WAV!$B$5:$B$204,"&lt;&gt;geleistete Anzahlungen auf immaterielle Vermögensgegenstände")</f>
        <v>0</v>
      </c>
      <c r="BB20" s="321">
        <f>SUMIFS(E2_BKZ!$J$5:$J$2504,E2_BKZ!$A$5:$A$2504,$C20,E2_BKZ!$B$5:$B$2504,$BD$4)</f>
        <v>0</v>
      </c>
      <c r="BC20" s="321">
        <f>SUMIFS(E_SAV!$AE$5:$AE$4004,E_SAV!$A$5:$A$4004,D_KKAuf!$C20,E_SAV!$C$5:$C$4004,$BD$4)</f>
        <v>0</v>
      </c>
      <c r="BD20" s="321">
        <f>SUMIFS(E3_WAV!$U$5:$U$204,E3_WAV!$A$5:$A$204,D_KKAuf!$C20,E3_WAV!$D$5:$D$204,$BD$4,E3_WAV!$B$5:$B$204,"&lt;&gt;geleistete Anzahlungen und Anlagen im Bau des Sachanlagevermögens",E3_WAV!$B$5:$B$204,"&lt;&gt;geleistete Anzahlungen auf immaterielle Vermögensgegenstände")</f>
        <v>0</v>
      </c>
      <c r="BE20" s="321">
        <f>SUMIFS(E2_BKZ!$K$5:$K$2504,E2_BKZ!$A$5:$A$2504,$C20,E2_BKZ!$B$5:$B$2504,$BD$4)</f>
        <v>0</v>
      </c>
      <c r="BF20" s="321">
        <f t="shared" si="16"/>
        <v>0</v>
      </c>
      <c r="BG20" s="321">
        <f>BF20*(IF(A_Stammdaten!$B$7="FNB",VLOOKUP(BD$4,Zinstabelle,2,FALSE),VLOOKUP(BD$4,Zinstabelle,3,FALSE)))</f>
        <v>0</v>
      </c>
      <c r="BH20" s="321">
        <f>SUMIFS(E_SAV!$AC$5:$AC$4004,E_SAV!$A$5:$A$4004,D_KKAuf!$C20,E_SAV!$C$5:$C$4004,$BL$4)</f>
        <v>0</v>
      </c>
      <c r="BI20" s="321">
        <f>SUMIFS(E3_WAV!$S$5:$S$204,E3_WAV!$A$5:$A$204,D_KKAuf!$C20,E3_WAV!$D$5:$D$204,$BL$4,E3_WAV!$B$5:$B$204,"&lt;&gt;geleistete Anzahlungen und Anlagen im Bau des Sachanlagevermögens",E3_WAV!$B$5:$B$204,"&lt;&gt;geleistete Anzahlungen auf immaterielle Vermögensgegenstände")</f>
        <v>0</v>
      </c>
      <c r="BJ20" s="321">
        <f>SUMIFS(E2_BKZ!$J$5:$J$2504,E2_BKZ!$A$5:$A$2504,$C20,E2_BKZ!$B$5:$B$2504,$BL$4)</f>
        <v>0</v>
      </c>
      <c r="BK20" s="321">
        <f>SUMIFS(E_SAV!$AE$5:$AE$4004,E_SAV!$A$5:$A$4004,D_KKAuf!$C20,E_SAV!$C$5:$C$4004,$BL$4)</f>
        <v>0</v>
      </c>
      <c r="BL20" s="321">
        <f>SUMIFS(E3_WAV!$U$5:$U$204,E3_WAV!$A$5:$A$204,D_KKAuf!$C20,E3_WAV!$D$5:$D$204,$BL$4,E3_WAV!$B$5:$B$204,"&lt;&gt;geleistete Anzahlungen und Anlagen im Bau des Sachanlagevermögens",E3_WAV!$B$5:$B$204,"&lt;&gt;geleistete Anzahlungen auf immaterielle Vermögensgegenstände")</f>
        <v>0</v>
      </c>
      <c r="BM20" s="321">
        <f>SUMIFS(E2_BKZ!$K$5:$K$2504,E2_BKZ!$A$5:$A$2504,$C20,E2_BKZ!$B$5:$B$2504,$BL$4)</f>
        <v>0</v>
      </c>
      <c r="BN20" s="321">
        <f t="shared" si="17"/>
        <v>0</v>
      </c>
      <c r="BO20" s="321">
        <f>BN20*(IF(A_Stammdaten!$B$7="FNB",VLOOKUP(BL$4,Zinstabelle,2,FALSE),VLOOKUP(BL$4,Zinstabelle,3,FALSE)))</f>
        <v>0</v>
      </c>
    </row>
    <row r="21" spans="3:67" x14ac:dyDescent="0.3">
      <c r="C21" s="319">
        <f>A_Stammdaten!A32</f>
        <v>0</v>
      </c>
      <c r="D21" s="320">
        <f t="shared" si="8"/>
        <v>0</v>
      </c>
      <c r="E21" s="320">
        <f t="shared" si="9"/>
        <v>0</v>
      </c>
      <c r="F21" s="320">
        <f>SUM(J21,R21,Z21,AH21,AP21,AX21,BF21,BN21)*0.4*Listen!$G$2*0.035*A_Stammdaten!$D32</f>
        <v>0</v>
      </c>
      <c r="G21" s="320">
        <f t="shared" si="10"/>
        <v>0</v>
      </c>
      <c r="H21" s="321">
        <f>SUMIF(E_SAV!$A$5:$A$4004,D_KKAuf!$C21,E_SAV!$AD$5:$AD$4004)</f>
        <v>0</v>
      </c>
      <c r="I21" s="321">
        <f>SUMIFS(E3_WAV!$T$5:$T$204,E3_WAV!$A$5:$A$204,C21,E3_WAV!$D$5:$D$204,"&gt;2015",E3_WAV!$D$5:$D$204,"&lt;="&amp;A_Stammdaten!$B$12)</f>
        <v>0</v>
      </c>
      <c r="J21" s="321">
        <f>AVERAGE(SUMIFS(E3_WAV!$S$5:$S$204,E3_WAV!$B$5:$B$204,"geleistete Anzahlungen und Anlagen im Bau des Sachanlagevermögens",E3_WAV!$A$5:$A$204,D_KKAuf!$C21),SUMIFS(E3_WAV!$U$5:$U$204,E3_WAV!$B$5:$B$204,"geleistete Anzahlungen und Anlagen im Bau des Sachanlagevermögens",E3_WAV!$A$5:$A$204,D_KKAuf!$C21))+AVERAGE(SUMIFS(E3_WAV!$S$5:$S$204,E3_WAV!$B$5:$B$204,"geleistete Anzahlungen auf immaterielle Vermögensgegenstände",E3_WAV!$A$5:$A$204,D_KKAuf!$C21),SUMIFS(E3_WAV!$U$5:$U$204,E3_WAV!$B$5:$B$204,"geleistete Anzahlungen auf immaterielle Vermögensgegenstände",E3_WAV!$A$5:$A$204,D_KKAuf!$C21))</f>
        <v>0</v>
      </c>
      <c r="K21" s="321">
        <f>$J21*(IF(A_Stammdaten!$B$7="FNB",VLOOKUP(A_Stammdaten!$B$12,Zinstabelle,2,FALSE),VLOOKUP(A_Stammdaten!$B$12,Zinstabelle,3,FALSE)))</f>
        <v>0</v>
      </c>
      <c r="L21" s="321">
        <f>SUMIFS(E_SAV!$AC$5:$AC$4004,E_SAV!$A$5:$A$4004,D_KKAuf!$C21,E_SAV!$C$5:$C$4004,$P$4)</f>
        <v>0</v>
      </c>
      <c r="M21" s="321">
        <f>SUMIFS(E3_WAV!$S$5:$S$204,E3_WAV!$A$5:$A$204,D_KKAuf!$C21,E3_WAV!$D$5:$D$204,$P$4,E3_WAV!$B$5:$B$204,"&lt;&gt;geleistete Anzahlungen und Anlagen im Bau des Sachanlagevermögens",E3_WAV!$B$5:$B$204,"&lt;&gt;geleistete Anzahlungen auf immaterielle Vermögensgegenstände")</f>
        <v>0</v>
      </c>
      <c r="N21" s="321">
        <f>SUMIFS(E2_BKZ!$J$5:$J$2504,E2_BKZ!$A$5:$A$2504,$C21,E2_BKZ!$B$5:$B$2504,$P$4)</f>
        <v>0</v>
      </c>
      <c r="O21" s="321">
        <f>SUMIFS(E_SAV!$AE$5:$AE$4004,E_SAV!$A$5:$A$4004,D_KKAuf!$C21,E_SAV!$C$5:$C$4004,$P$4)</f>
        <v>0</v>
      </c>
      <c r="P21" s="321">
        <f>SUMIFS(E3_WAV!$U$5:$U$204,E3_WAV!$A$5:$A$204,D_KKAuf!$C21,E3_WAV!$D$5:$D$204,$P$4,E3_WAV!$B$5:$B$204,"&lt;&gt;geleistete Anzahlungen und Anlagen im Bau des Sachanlagevermögens",E3_WAV!$B$5:$B$204,"&lt;&gt;geleistete Anzahlungen auf immaterielle Vermögensgegenstände")</f>
        <v>0</v>
      </c>
      <c r="Q21" s="321">
        <f>SUMIFS(E2_BKZ!$K$5:$K$2504,E2_BKZ!$A$5:$A$2504,$C21,E2_BKZ!$B$5:$B$2504,$P$4)</f>
        <v>0</v>
      </c>
      <c r="R21" s="321">
        <f t="shared" si="11"/>
        <v>0</v>
      </c>
      <c r="S21" s="321">
        <f>R21*(IF(A_Stammdaten!$B$7="FNB",VLOOKUP(P$4,Zinstabelle,2,FALSE),VLOOKUP(P$4,Zinstabelle,3,FALSE)))</f>
        <v>0</v>
      </c>
      <c r="T21" s="321">
        <f>SUMIFS(E_SAV!$AC$5:$AC$4004,E_SAV!$A$5:$A$4004,D_KKAuf!$C21,E_SAV!$C$5:$C$4004,$X$4)</f>
        <v>0</v>
      </c>
      <c r="U21" s="321">
        <f>SUMIFS(E3_WAV!$S$5:$S$204,E3_WAV!$A$5:$A$204,D_KKAuf!$C21,E3_WAV!$D$5:$D$204,$X$4,E3_WAV!$B$5:$B$204,"&lt;&gt;geleistete Anzahlungen und Anlagen im Bau des Sachanlagevermögens",E3_WAV!$B$5:$B$204,"&lt;&gt;geleistete Anzahlungen auf immaterielle Vermögensgegenstände")</f>
        <v>0</v>
      </c>
      <c r="V21" s="321">
        <f>SUMIFS(E2_BKZ!$J$5:$J$2504,E2_BKZ!$A$5:$A$2504,$C21,E2_BKZ!$B$5:$B$2504,$X$4)</f>
        <v>0</v>
      </c>
      <c r="W21" s="321">
        <f>SUMIFS(E_SAV!$AE$5:$AE$4004,E_SAV!$A$5:$A$4004,D_KKAuf!$C21,E_SAV!$C$5:$C$4004,$X$4)</f>
        <v>0</v>
      </c>
      <c r="X21" s="321">
        <f>SUMIFS(E3_WAV!$U$5:$U$204,E3_WAV!$A$5:$A$204,D_KKAuf!$C21,E3_WAV!$D$5:$D$204,$X$4,E3_WAV!$B$5:$B$204,"&lt;&gt;geleistete Anzahlungen und Anlagen im Bau des Sachanlagevermögens",E3_WAV!$B$5:$B$204,"&lt;&gt;geleistete Anzahlungen auf immaterielle Vermögensgegenstände")</f>
        <v>0</v>
      </c>
      <c r="Y21" s="321">
        <f>SUMIFS(E2_BKZ!$K$5:$K$2504,E2_BKZ!$A$5:$A$2504,$C21,E2_BKZ!$B$5:$B$2504,$X$4)</f>
        <v>0</v>
      </c>
      <c r="Z21" s="321">
        <f t="shared" si="12"/>
        <v>0</v>
      </c>
      <c r="AA21" s="321">
        <f>Z21*(IF(A_Stammdaten!$B$7="FNB",VLOOKUP(X$4,Zinstabelle,2,FALSE),VLOOKUP(X$4,Zinstabelle,3,FALSE)))</f>
        <v>0</v>
      </c>
      <c r="AB21" s="321">
        <f>SUMIFS(E_SAV!$AC$5:$AC$4004,E_SAV!$A$5:$A$4004,D_KKAuf!$C21,E_SAV!$C$5:$C$4004,$AF$4)</f>
        <v>0</v>
      </c>
      <c r="AC21" s="321">
        <f>SUMIFS(E3_WAV!$S$5:$S$204,E3_WAV!$A$5:$A$204,D_KKAuf!$C21,E3_WAV!$D$5:$D$204,$AF$4,E3_WAV!$B$5:$B$204,"&lt;&gt;geleistete Anzahlungen und Anlagen im Bau des Sachanlagevermögens",E3_WAV!$B$5:$B$204,"&lt;&gt;geleistete Anzahlungen auf immaterielle Vermögensgegenstände")</f>
        <v>0</v>
      </c>
      <c r="AD21" s="321">
        <f>SUMIFS(E2_BKZ!$J$5:$J$2504,E2_BKZ!$A$5:$A$2504,$C21,E2_BKZ!$B$5:$B$2504,$AF$4)</f>
        <v>0</v>
      </c>
      <c r="AE21" s="321">
        <f>SUMIFS(E_SAV!$AE$5:$AE$4004,E_SAV!$A$5:$A$4004,D_KKAuf!$C21,E_SAV!$C$5:$C$4004,$AF$4)</f>
        <v>0</v>
      </c>
      <c r="AF21" s="321">
        <f>SUMIFS(E3_WAV!$U$5:$U$204,E3_WAV!$A$5:$A$204,D_KKAuf!$C21,E3_WAV!$D$5:$D$204,$AF$4,E3_WAV!$B$5:$B$204,"&lt;&gt;geleistete Anzahlungen und Anlagen im Bau des Sachanlagevermögens",E3_WAV!$B$5:$B$204,"&lt;&gt;geleistete Anzahlungen auf immaterielle Vermögensgegenstände")</f>
        <v>0</v>
      </c>
      <c r="AG21" s="321">
        <f>SUMIFS(E2_BKZ!$K$5:$K$2504,E2_BKZ!$A$5:$A$2504,$C21,E2_BKZ!$B$5:$B$2504,$AF$4)</f>
        <v>0</v>
      </c>
      <c r="AH21" s="321">
        <f t="shared" si="13"/>
        <v>0</v>
      </c>
      <c r="AI21" s="321">
        <f>AH21*(IF(A_Stammdaten!$B$7="FNB",VLOOKUP(AF$4,Zinstabelle,2,FALSE),VLOOKUP(AF$4,Zinstabelle,3,FALSE)))</f>
        <v>0</v>
      </c>
      <c r="AJ21" s="321">
        <f>SUMIFS(E_SAV!$AC$5:$AC$4004,E_SAV!$A$5:$A$4004,D_KKAuf!$C21,E_SAV!$C$5:$C$4004,$AN$4)</f>
        <v>0</v>
      </c>
      <c r="AK21" s="321">
        <f>SUMIFS(E3_WAV!$S$5:$S$204,E3_WAV!$A$5:$A$204,D_KKAuf!$C21,E3_WAV!$D$5:$D$204,$AN$4,E3_WAV!$B$5:$B$204,"&lt;&gt;geleistete Anzahlungen und Anlagen im Bau des Sachanlagevermögens",E3_WAV!$B$5:$B$204,"&lt;&gt;geleistete Anzahlungen auf immaterielle Vermögensgegenstände")</f>
        <v>0</v>
      </c>
      <c r="AL21" s="321">
        <f>SUMIFS(E2_BKZ!$J$5:$J$2504,E2_BKZ!$A$5:$A$2504,$C21,E2_BKZ!$B$5:$B$2504,$AN$4)</f>
        <v>0</v>
      </c>
      <c r="AM21" s="321">
        <f>SUMIFS(E_SAV!$AE$5:$AE$4004,E_SAV!$A$5:$A$4004,D_KKAuf!$C21,E_SAV!$C$5:$C$4004,$AN$4)</f>
        <v>0</v>
      </c>
      <c r="AN21" s="321">
        <f>SUMIFS(E3_WAV!$U$5:$U$204,E3_WAV!$A$5:$A$204,D_KKAuf!$C21,E3_WAV!$D$5:$D$204,$AN$4,E3_WAV!$B$5:$B$204,"&lt;&gt;geleistete Anzahlungen und Anlagen im Bau des Sachanlagevermögens",E3_WAV!$B$5:$B$204,"&lt;&gt;geleistete Anzahlungen auf immaterielle Vermögensgegenstände")</f>
        <v>0</v>
      </c>
      <c r="AO21" s="321">
        <f>SUMIFS(E2_BKZ!$K$5:$K$2504,E2_BKZ!$A$5:$A$2504,$C21,E2_BKZ!$B$5:$B$2504,$AN$4)</f>
        <v>0</v>
      </c>
      <c r="AP21" s="321">
        <f t="shared" si="14"/>
        <v>0</v>
      </c>
      <c r="AQ21" s="321">
        <f>AP21*(IF(A_Stammdaten!$B$7="FNB",VLOOKUP(AN$4,Zinstabelle,2,FALSE),VLOOKUP(AN$4,Zinstabelle,3,FALSE)))</f>
        <v>0</v>
      </c>
      <c r="AR21" s="321">
        <f>SUMIFS(E_SAV!$AC$5:$AC$4004,E_SAV!$A$5:$A$4004,D_KKAuf!$C21,E_SAV!$C$5:$C$4004,$AV$4)</f>
        <v>0</v>
      </c>
      <c r="AS21" s="321">
        <f>SUMIFS(E3_WAV!$S$5:$S$204,E3_WAV!$A$5:$A$204,D_KKAuf!$C21,E3_WAV!$D$5:$D$204,$AV$4,E3_WAV!$B$5:$B$204,"&lt;&gt;geleistete Anzahlungen und Anlagen im Bau des Sachanlagevermögens",E3_WAV!$B$5:$B$204,"&lt;&gt;geleistete Anzahlungen auf immaterielle Vermögensgegenstände")</f>
        <v>0</v>
      </c>
      <c r="AT21" s="321">
        <f>SUMIFS(E2_BKZ!$J$5:$J$2504,E2_BKZ!$A$5:$A$2504,$C21,E2_BKZ!$B$5:$B$2504,$AV$4)</f>
        <v>0</v>
      </c>
      <c r="AU21" s="321">
        <f>SUMIFS(E_SAV!$AE$5:$AE$4004,E_SAV!$A$5:$A$4004,D_KKAuf!$C21,E_SAV!$C$5:$C$4004,$AV$4)</f>
        <v>0</v>
      </c>
      <c r="AV21" s="321">
        <f>SUMIFS(E3_WAV!$U$5:$U$204,E3_WAV!$A$5:$A$204,D_KKAuf!$C21,E3_WAV!$D$5:$D$204,$AV$4,E3_WAV!$B$5:$B$204,"&lt;&gt;geleistete Anzahlungen und Anlagen im Bau des Sachanlagevermögens",E3_WAV!$B$5:$B$204,"&lt;&gt;geleistete Anzahlungen auf immaterielle Vermögensgegenstände")</f>
        <v>0</v>
      </c>
      <c r="AW21" s="321">
        <f>SUMIFS(E2_BKZ!$K$5:$K$2504,E2_BKZ!$A$5:$A$2504,$C21,E2_BKZ!$B$5:$B$2504,$AV$4)</f>
        <v>0</v>
      </c>
      <c r="AX21" s="321">
        <f t="shared" si="15"/>
        <v>0</v>
      </c>
      <c r="AY21" s="321">
        <f>AX21*(IF(A_Stammdaten!$B$7="FNB",VLOOKUP(AV$4,Zinstabelle,2,FALSE),VLOOKUP(AV$4,Zinstabelle,3,FALSE)))</f>
        <v>0</v>
      </c>
      <c r="AZ21" s="321">
        <f>SUMIFS(E_SAV!$AC$5:$AC$4004,E_SAV!$A$5:$A$4004,D_KKAuf!$C21,E_SAV!$C$5:$C$4004,$BD$4)</f>
        <v>0</v>
      </c>
      <c r="BA21" s="321">
        <f>SUMIFS(E3_WAV!$S$5:$S$204,E3_WAV!$A$5:$A$204,D_KKAuf!$C21,E3_WAV!$D$5:$D$204,$BD$4,E3_WAV!$B$5:$B$204,"&lt;&gt;geleistete Anzahlungen und Anlagen im Bau des Sachanlagevermögens",E3_WAV!$B$5:$B$204,"&lt;&gt;geleistete Anzahlungen auf immaterielle Vermögensgegenstände")</f>
        <v>0</v>
      </c>
      <c r="BB21" s="321">
        <f>SUMIFS(E2_BKZ!$J$5:$J$2504,E2_BKZ!$A$5:$A$2504,$C21,E2_BKZ!$B$5:$B$2504,$BD$4)</f>
        <v>0</v>
      </c>
      <c r="BC21" s="321">
        <f>SUMIFS(E_SAV!$AE$5:$AE$4004,E_SAV!$A$5:$A$4004,D_KKAuf!$C21,E_SAV!$C$5:$C$4004,$BD$4)</f>
        <v>0</v>
      </c>
      <c r="BD21" s="321">
        <f>SUMIFS(E3_WAV!$U$5:$U$204,E3_WAV!$A$5:$A$204,D_KKAuf!$C21,E3_WAV!$D$5:$D$204,$BD$4,E3_WAV!$B$5:$B$204,"&lt;&gt;geleistete Anzahlungen und Anlagen im Bau des Sachanlagevermögens",E3_WAV!$B$5:$B$204,"&lt;&gt;geleistete Anzahlungen auf immaterielle Vermögensgegenstände")</f>
        <v>0</v>
      </c>
      <c r="BE21" s="321">
        <f>SUMIFS(E2_BKZ!$K$5:$K$2504,E2_BKZ!$A$5:$A$2504,$C21,E2_BKZ!$B$5:$B$2504,$BD$4)</f>
        <v>0</v>
      </c>
      <c r="BF21" s="321">
        <f t="shared" si="16"/>
        <v>0</v>
      </c>
      <c r="BG21" s="321">
        <f>BF21*(IF(A_Stammdaten!$B$7="FNB",VLOOKUP(BD$4,Zinstabelle,2,FALSE),VLOOKUP(BD$4,Zinstabelle,3,FALSE)))</f>
        <v>0</v>
      </c>
      <c r="BH21" s="321">
        <f>SUMIFS(E_SAV!$AC$5:$AC$4004,E_SAV!$A$5:$A$4004,D_KKAuf!$C21,E_SAV!$C$5:$C$4004,$BL$4)</f>
        <v>0</v>
      </c>
      <c r="BI21" s="321">
        <f>SUMIFS(E3_WAV!$S$5:$S$204,E3_WAV!$A$5:$A$204,D_KKAuf!$C21,E3_WAV!$D$5:$D$204,$BL$4,E3_WAV!$B$5:$B$204,"&lt;&gt;geleistete Anzahlungen und Anlagen im Bau des Sachanlagevermögens",E3_WAV!$B$5:$B$204,"&lt;&gt;geleistete Anzahlungen auf immaterielle Vermögensgegenstände")</f>
        <v>0</v>
      </c>
      <c r="BJ21" s="321">
        <f>SUMIFS(E2_BKZ!$J$5:$J$2504,E2_BKZ!$A$5:$A$2504,$C21,E2_BKZ!$B$5:$B$2504,$BL$4)</f>
        <v>0</v>
      </c>
      <c r="BK21" s="321">
        <f>SUMIFS(E_SAV!$AE$5:$AE$4004,E_SAV!$A$5:$A$4004,D_KKAuf!$C21,E_SAV!$C$5:$C$4004,$BL$4)</f>
        <v>0</v>
      </c>
      <c r="BL21" s="321">
        <f>SUMIFS(E3_WAV!$U$5:$U$204,E3_WAV!$A$5:$A$204,D_KKAuf!$C21,E3_WAV!$D$5:$D$204,$BL$4,E3_WAV!$B$5:$B$204,"&lt;&gt;geleistete Anzahlungen und Anlagen im Bau des Sachanlagevermögens",E3_WAV!$B$5:$B$204,"&lt;&gt;geleistete Anzahlungen auf immaterielle Vermögensgegenstände")</f>
        <v>0</v>
      </c>
      <c r="BM21" s="321">
        <f>SUMIFS(E2_BKZ!$K$5:$K$2504,E2_BKZ!$A$5:$A$2504,$C21,E2_BKZ!$B$5:$B$2504,$BL$4)</f>
        <v>0</v>
      </c>
      <c r="BN21" s="321">
        <f t="shared" si="17"/>
        <v>0</v>
      </c>
      <c r="BO21" s="321">
        <f>BN21*(IF(A_Stammdaten!$B$7="FNB",VLOOKUP(BL$4,Zinstabelle,2,FALSE),VLOOKUP(BL$4,Zinstabelle,3,FALSE)))</f>
        <v>0</v>
      </c>
    </row>
    <row r="22" spans="3:67" x14ac:dyDescent="0.3">
      <c r="C22" s="319">
        <f>A_Stammdaten!A33</f>
        <v>0</v>
      </c>
      <c r="D22" s="320">
        <f t="shared" si="8"/>
        <v>0</v>
      </c>
      <c r="E22" s="320">
        <f t="shared" si="9"/>
        <v>0</v>
      </c>
      <c r="F22" s="320">
        <f>SUM(J22,R22,Z22,AH22,AP22,AX22,BF22,BN22)*0.4*Listen!$G$2*0.035*A_Stammdaten!$D33</f>
        <v>0</v>
      </c>
      <c r="G22" s="320">
        <f t="shared" si="10"/>
        <v>0</v>
      </c>
      <c r="H22" s="321">
        <f>SUMIF(E_SAV!$A$5:$A$4004,D_KKAuf!$C22,E_SAV!$AD$5:$AD$4004)</f>
        <v>0</v>
      </c>
      <c r="I22" s="321">
        <f>SUMIFS(E3_WAV!$T$5:$T$204,E3_WAV!$A$5:$A$204,C22,E3_WAV!$D$5:$D$204,"&gt;2015",E3_WAV!$D$5:$D$204,"&lt;="&amp;A_Stammdaten!$B$12)</f>
        <v>0</v>
      </c>
      <c r="J22" s="321">
        <f>AVERAGE(SUMIFS(E3_WAV!$S$5:$S$204,E3_WAV!$B$5:$B$204,"geleistete Anzahlungen und Anlagen im Bau des Sachanlagevermögens",E3_WAV!$A$5:$A$204,D_KKAuf!$C22),SUMIFS(E3_WAV!$U$5:$U$204,E3_WAV!$B$5:$B$204,"geleistete Anzahlungen und Anlagen im Bau des Sachanlagevermögens",E3_WAV!$A$5:$A$204,D_KKAuf!$C22))+AVERAGE(SUMIFS(E3_WAV!$S$5:$S$204,E3_WAV!$B$5:$B$204,"geleistete Anzahlungen auf immaterielle Vermögensgegenstände",E3_WAV!$A$5:$A$204,D_KKAuf!$C22),SUMIFS(E3_WAV!$U$5:$U$204,E3_WAV!$B$5:$B$204,"geleistete Anzahlungen auf immaterielle Vermögensgegenstände",E3_WAV!$A$5:$A$204,D_KKAuf!$C22))</f>
        <v>0</v>
      </c>
      <c r="K22" s="321">
        <f>$J22*(IF(A_Stammdaten!$B$7="FNB",VLOOKUP(A_Stammdaten!$B$12,Zinstabelle,2,FALSE),VLOOKUP(A_Stammdaten!$B$12,Zinstabelle,3,FALSE)))</f>
        <v>0</v>
      </c>
      <c r="L22" s="321">
        <f>SUMIFS(E_SAV!$AC$5:$AC$4004,E_SAV!$A$5:$A$4004,D_KKAuf!$C22,E_SAV!$C$5:$C$4004,$P$4)</f>
        <v>0</v>
      </c>
      <c r="M22" s="321">
        <f>SUMIFS(E3_WAV!$S$5:$S$204,E3_WAV!$A$5:$A$204,D_KKAuf!$C22,E3_WAV!$D$5:$D$204,$P$4,E3_WAV!$B$5:$B$204,"&lt;&gt;geleistete Anzahlungen und Anlagen im Bau des Sachanlagevermögens",E3_WAV!$B$5:$B$204,"&lt;&gt;geleistete Anzahlungen auf immaterielle Vermögensgegenstände")</f>
        <v>0</v>
      </c>
      <c r="N22" s="321">
        <f>SUMIFS(E2_BKZ!$J$5:$J$2504,E2_BKZ!$A$5:$A$2504,$C22,E2_BKZ!$B$5:$B$2504,$P$4)</f>
        <v>0</v>
      </c>
      <c r="O22" s="321">
        <f>SUMIFS(E_SAV!$AE$5:$AE$4004,E_SAV!$A$5:$A$4004,D_KKAuf!$C22,E_SAV!$C$5:$C$4004,$P$4)</f>
        <v>0</v>
      </c>
      <c r="P22" s="321">
        <f>SUMIFS(E3_WAV!$U$5:$U$204,E3_WAV!$A$5:$A$204,D_KKAuf!$C22,E3_WAV!$D$5:$D$204,$P$4,E3_WAV!$B$5:$B$204,"&lt;&gt;geleistete Anzahlungen und Anlagen im Bau des Sachanlagevermögens",E3_WAV!$B$5:$B$204,"&lt;&gt;geleistete Anzahlungen auf immaterielle Vermögensgegenstände")</f>
        <v>0</v>
      </c>
      <c r="Q22" s="321">
        <f>SUMIFS(E2_BKZ!$K$5:$K$2504,E2_BKZ!$A$5:$A$2504,$C22,E2_BKZ!$B$5:$B$2504,$P$4)</f>
        <v>0</v>
      </c>
      <c r="R22" s="321">
        <f t="shared" si="11"/>
        <v>0</v>
      </c>
      <c r="S22" s="321">
        <f>R22*(IF(A_Stammdaten!$B$7="FNB",VLOOKUP(P$4,Zinstabelle,2,FALSE),VLOOKUP(P$4,Zinstabelle,3,FALSE)))</f>
        <v>0</v>
      </c>
      <c r="T22" s="321">
        <f>SUMIFS(E_SAV!$AC$5:$AC$4004,E_SAV!$A$5:$A$4004,D_KKAuf!$C22,E_SAV!$C$5:$C$4004,$X$4)</f>
        <v>0</v>
      </c>
      <c r="U22" s="321">
        <f>SUMIFS(E3_WAV!$S$5:$S$204,E3_WAV!$A$5:$A$204,D_KKAuf!$C22,E3_WAV!$D$5:$D$204,$X$4,E3_WAV!$B$5:$B$204,"&lt;&gt;geleistete Anzahlungen und Anlagen im Bau des Sachanlagevermögens",E3_WAV!$B$5:$B$204,"&lt;&gt;geleistete Anzahlungen auf immaterielle Vermögensgegenstände")</f>
        <v>0</v>
      </c>
      <c r="V22" s="321">
        <f>SUMIFS(E2_BKZ!$J$5:$J$2504,E2_BKZ!$A$5:$A$2504,$C22,E2_BKZ!$B$5:$B$2504,$X$4)</f>
        <v>0</v>
      </c>
      <c r="W22" s="321">
        <f>SUMIFS(E_SAV!$AE$5:$AE$4004,E_SAV!$A$5:$A$4004,D_KKAuf!$C22,E_SAV!$C$5:$C$4004,$X$4)</f>
        <v>0</v>
      </c>
      <c r="X22" s="321">
        <f>SUMIFS(E3_WAV!$U$5:$U$204,E3_WAV!$A$5:$A$204,D_KKAuf!$C22,E3_WAV!$D$5:$D$204,$X$4,E3_WAV!$B$5:$B$204,"&lt;&gt;geleistete Anzahlungen und Anlagen im Bau des Sachanlagevermögens",E3_WAV!$B$5:$B$204,"&lt;&gt;geleistete Anzahlungen auf immaterielle Vermögensgegenstände")</f>
        <v>0</v>
      </c>
      <c r="Y22" s="321">
        <f>SUMIFS(E2_BKZ!$K$5:$K$2504,E2_BKZ!$A$5:$A$2504,$C22,E2_BKZ!$B$5:$B$2504,$X$4)</f>
        <v>0</v>
      </c>
      <c r="Z22" s="321">
        <f t="shared" si="12"/>
        <v>0</v>
      </c>
      <c r="AA22" s="321">
        <f>Z22*(IF(A_Stammdaten!$B$7="FNB",VLOOKUP(X$4,Zinstabelle,2,FALSE),VLOOKUP(X$4,Zinstabelle,3,FALSE)))</f>
        <v>0</v>
      </c>
      <c r="AB22" s="321">
        <f>SUMIFS(E_SAV!$AC$5:$AC$4004,E_SAV!$A$5:$A$4004,D_KKAuf!$C22,E_SAV!$C$5:$C$4004,$AF$4)</f>
        <v>0</v>
      </c>
      <c r="AC22" s="321">
        <f>SUMIFS(E3_WAV!$S$5:$S$204,E3_WAV!$A$5:$A$204,D_KKAuf!$C22,E3_WAV!$D$5:$D$204,$AF$4,E3_WAV!$B$5:$B$204,"&lt;&gt;geleistete Anzahlungen und Anlagen im Bau des Sachanlagevermögens",E3_WAV!$B$5:$B$204,"&lt;&gt;geleistete Anzahlungen auf immaterielle Vermögensgegenstände")</f>
        <v>0</v>
      </c>
      <c r="AD22" s="321">
        <f>SUMIFS(E2_BKZ!$J$5:$J$2504,E2_BKZ!$A$5:$A$2504,$C22,E2_BKZ!$B$5:$B$2504,$AF$4)</f>
        <v>0</v>
      </c>
      <c r="AE22" s="321">
        <f>SUMIFS(E_SAV!$AE$5:$AE$4004,E_SAV!$A$5:$A$4004,D_KKAuf!$C22,E_SAV!$C$5:$C$4004,$AF$4)</f>
        <v>0</v>
      </c>
      <c r="AF22" s="321">
        <f>SUMIFS(E3_WAV!$U$5:$U$204,E3_WAV!$A$5:$A$204,D_KKAuf!$C22,E3_WAV!$D$5:$D$204,$AF$4,E3_WAV!$B$5:$B$204,"&lt;&gt;geleistete Anzahlungen und Anlagen im Bau des Sachanlagevermögens",E3_WAV!$B$5:$B$204,"&lt;&gt;geleistete Anzahlungen auf immaterielle Vermögensgegenstände")</f>
        <v>0</v>
      </c>
      <c r="AG22" s="321">
        <f>SUMIFS(E2_BKZ!$K$5:$K$2504,E2_BKZ!$A$5:$A$2504,$C22,E2_BKZ!$B$5:$B$2504,$AF$4)</f>
        <v>0</v>
      </c>
      <c r="AH22" s="321">
        <f t="shared" si="13"/>
        <v>0</v>
      </c>
      <c r="AI22" s="321">
        <f>AH22*(IF(A_Stammdaten!$B$7="FNB",VLOOKUP(AF$4,Zinstabelle,2,FALSE),VLOOKUP(AF$4,Zinstabelle,3,FALSE)))</f>
        <v>0</v>
      </c>
      <c r="AJ22" s="321">
        <f>SUMIFS(E_SAV!$AC$5:$AC$4004,E_SAV!$A$5:$A$4004,D_KKAuf!$C22,E_SAV!$C$5:$C$4004,$AN$4)</f>
        <v>0</v>
      </c>
      <c r="AK22" s="321">
        <f>SUMIFS(E3_WAV!$S$5:$S$204,E3_WAV!$A$5:$A$204,D_KKAuf!$C22,E3_WAV!$D$5:$D$204,$AN$4,E3_WAV!$B$5:$B$204,"&lt;&gt;geleistete Anzahlungen und Anlagen im Bau des Sachanlagevermögens",E3_WAV!$B$5:$B$204,"&lt;&gt;geleistete Anzahlungen auf immaterielle Vermögensgegenstände")</f>
        <v>0</v>
      </c>
      <c r="AL22" s="321">
        <f>SUMIFS(E2_BKZ!$J$5:$J$2504,E2_BKZ!$A$5:$A$2504,$C22,E2_BKZ!$B$5:$B$2504,$AN$4)</f>
        <v>0</v>
      </c>
      <c r="AM22" s="321">
        <f>SUMIFS(E_SAV!$AE$5:$AE$4004,E_SAV!$A$5:$A$4004,D_KKAuf!$C22,E_SAV!$C$5:$C$4004,$AN$4)</f>
        <v>0</v>
      </c>
      <c r="AN22" s="321">
        <f>SUMIFS(E3_WAV!$U$5:$U$204,E3_WAV!$A$5:$A$204,D_KKAuf!$C22,E3_WAV!$D$5:$D$204,$AN$4,E3_WAV!$B$5:$B$204,"&lt;&gt;geleistete Anzahlungen und Anlagen im Bau des Sachanlagevermögens",E3_WAV!$B$5:$B$204,"&lt;&gt;geleistete Anzahlungen auf immaterielle Vermögensgegenstände")</f>
        <v>0</v>
      </c>
      <c r="AO22" s="321">
        <f>SUMIFS(E2_BKZ!$K$5:$K$2504,E2_BKZ!$A$5:$A$2504,$C22,E2_BKZ!$B$5:$B$2504,$AN$4)</f>
        <v>0</v>
      </c>
      <c r="AP22" s="321">
        <f t="shared" si="14"/>
        <v>0</v>
      </c>
      <c r="AQ22" s="321">
        <f>AP22*(IF(A_Stammdaten!$B$7="FNB",VLOOKUP(AN$4,Zinstabelle,2,FALSE),VLOOKUP(AN$4,Zinstabelle,3,FALSE)))</f>
        <v>0</v>
      </c>
      <c r="AR22" s="321">
        <f>SUMIFS(E_SAV!$AC$5:$AC$4004,E_SAV!$A$5:$A$4004,D_KKAuf!$C22,E_SAV!$C$5:$C$4004,$AV$4)</f>
        <v>0</v>
      </c>
      <c r="AS22" s="321">
        <f>SUMIFS(E3_WAV!$S$5:$S$204,E3_WAV!$A$5:$A$204,D_KKAuf!$C22,E3_WAV!$D$5:$D$204,$AV$4,E3_WAV!$B$5:$B$204,"&lt;&gt;geleistete Anzahlungen und Anlagen im Bau des Sachanlagevermögens",E3_WAV!$B$5:$B$204,"&lt;&gt;geleistete Anzahlungen auf immaterielle Vermögensgegenstände")</f>
        <v>0</v>
      </c>
      <c r="AT22" s="321">
        <f>SUMIFS(E2_BKZ!$J$5:$J$2504,E2_BKZ!$A$5:$A$2504,$C22,E2_BKZ!$B$5:$B$2504,$AV$4)</f>
        <v>0</v>
      </c>
      <c r="AU22" s="321">
        <f>SUMIFS(E_SAV!$AE$5:$AE$4004,E_SAV!$A$5:$A$4004,D_KKAuf!$C22,E_SAV!$C$5:$C$4004,$AV$4)</f>
        <v>0</v>
      </c>
      <c r="AV22" s="321">
        <f>SUMIFS(E3_WAV!$U$5:$U$204,E3_WAV!$A$5:$A$204,D_KKAuf!$C22,E3_WAV!$D$5:$D$204,$AV$4,E3_WAV!$B$5:$B$204,"&lt;&gt;geleistete Anzahlungen und Anlagen im Bau des Sachanlagevermögens",E3_WAV!$B$5:$B$204,"&lt;&gt;geleistete Anzahlungen auf immaterielle Vermögensgegenstände")</f>
        <v>0</v>
      </c>
      <c r="AW22" s="321">
        <f>SUMIFS(E2_BKZ!$K$5:$K$2504,E2_BKZ!$A$5:$A$2504,$C22,E2_BKZ!$B$5:$B$2504,$AV$4)</f>
        <v>0</v>
      </c>
      <c r="AX22" s="321">
        <f t="shared" si="15"/>
        <v>0</v>
      </c>
      <c r="AY22" s="321">
        <f>AX22*(IF(A_Stammdaten!$B$7="FNB",VLOOKUP(AV$4,Zinstabelle,2,FALSE),VLOOKUP(AV$4,Zinstabelle,3,FALSE)))</f>
        <v>0</v>
      </c>
      <c r="AZ22" s="321">
        <f>SUMIFS(E_SAV!$AC$5:$AC$4004,E_SAV!$A$5:$A$4004,D_KKAuf!$C22,E_SAV!$C$5:$C$4004,$BD$4)</f>
        <v>0</v>
      </c>
      <c r="BA22" s="321">
        <f>SUMIFS(E3_WAV!$S$5:$S$204,E3_WAV!$A$5:$A$204,D_KKAuf!$C22,E3_WAV!$D$5:$D$204,$BD$4,E3_WAV!$B$5:$B$204,"&lt;&gt;geleistete Anzahlungen und Anlagen im Bau des Sachanlagevermögens",E3_WAV!$B$5:$B$204,"&lt;&gt;geleistete Anzahlungen auf immaterielle Vermögensgegenstände")</f>
        <v>0</v>
      </c>
      <c r="BB22" s="321">
        <f>SUMIFS(E2_BKZ!$J$5:$J$2504,E2_BKZ!$A$5:$A$2504,$C22,E2_BKZ!$B$5:$B$2504,$BD$4)</f>
        <v>0</v>
      </c>
      <c r="BC22" s="321">
        <f>SUMIFS(E_SAV!$AE$5:$AE$4004,E_SAV!$A$5:$A$4004,D_KKAuf!$C22,E_SAV!$C$5:$C$4004,$BD$4)</f>
        <v>0</v>
      </c>
      <c r="BD22" s="321">
        <f>SUMIFS(E3_WAV!$U$5:$U$204,E3_WAV!$A$5:$A$204,D_KKAuf!$C22,E3_WAV!$D$5:$D$204,$BD$4,E3_WAV!$B$5:$B$204,"&lt;&gt;geleistete Anzahlungen und Anlagen im Bau des Sachanlagevermögens",E3_WAV!$B$5:$B$204,"&lt;&gt;geleistete Anzahlungen auf immaterielle Vermögensgegenstände")</f>
        <v>0</v>
      </c>
      <c r="BE22" s="321">
        <f>SUMIFS(E2_BKZ!$K$5:$K$2504,E2_BKZ!$A$5:$A$2504,$C22,E2_BKZ!$B$5:$B$2504,$BD$4)</f>
        <v>0</v>
      </c>
      <c r="BF22" s="321">
        <f t="shared" si="16"/>
        <v>0</v>
      </c>
      <c r="BG22" s="321">
        <f>BF22*(IF(A_Stammdaten!$B$7="FNB",VLOOKUP(BD$4,Zinstabelle,2,FALSE),VLOOKUP(BD$4,Zinstabelle,3,FALSE)))</f>
        <v>0</v>
      </c>
      <c r="BH22" s="321">
        <f>SUMIFS(E_SAV!$AC$5:$AC$4004,E_SAV!$A$5:$A$4004,D_KKAuf!$C22,E_SAV!$C$5:$C$4004,$BL$4)</f>
        <v>0</v>
      </c>
      <c r="BI22" s="321">
        <f>SUMIFS(E3_WAV!$S$5:$S$204,E3_WAV!$A$5:$A$204,D_KKAuf!$C22,E3_WAV!$D$5:$D$204,$BL$4,E3_WAV!$B$5:$B$204,"&lt;&gt;geleistete Anzahlungen und Anlagen im Bau des Sachanlagevermögens",E3_WAV!$B$5:$B$204,"&lt;&gt;geleistete Anzahlungen auf immaterielle Vermögensgegenstände")</f>
        <v>0</v>
      </c>
      <c r="BJ22" s="321">
        <f>SUMIFS(E2_BKZ!$J$5:$J$2504,E2_BKZ!$A$5:$A$2504,$C22,E2_BKZ!$B$5:$B$2504,$BL$4)</f>
        <v>0</v>
      </c>
      <c r="BK22" s="321">
        <f>SUMIFS(E_SAV!$AE$5:$AE$4004,E_SAV!$A$5:$A$4004,D_KKAuf!$C22,E_SAV!$C$5:$C$4004,$BL$4)</f>
        <v>0</v>
      </c>
      <c r="BL22" s="321">
        <f>SUMIFS(E3_WAV!$U$5:$U$204,E3_WAV!$A$5:$A$204,D_KKAuf!$C22,E3_WAV!$D$5:$D$204,$BL$4,E3_WAV!$B$5:$B$204,"&lt;&gt;geleistete Anzahlungen und Anlagen im Bau des Sachanlagevermögens",E3_WAV!$B$5:$B$204,"&lt;&gt;geleistete Anzahlungen auf immaterielle Vermögensgegenstände")</f>
        <v>0</v>
      </c>
      <c r="BM22" s="321">
        <f>SUMIFS(E2_BKZ!$K$5:$K$2504,E2_BKZ!$A$5:$A$2504,$C22,E2_BKZ!$B$5:$B$2504,$BL$4)</f>
        <v>0</v>
      </c>
      <c r="BN22" s="321">
        <f t="shared" si="17"/>
        <v>0</v>
      </c>
      <c r="BO22" s="321">
        <f>BN22*(IF(A_Stammdaten!$B$7="FNB",VLOOKUP(BL$4,Zinstabelle,2,FALSE),VLOOKUP(BL$4,Zinstabelle,3,FALSE)))</f>
        <v>0</v>
      </c>
    </row>
    <row r="23" spans="3:67" x14ac:dyDescent="0.3">
      <c r="C23" s="319">
        <f>A_Stammdaten!A34</f>
        <v>0</v>
      </c>
      <c r="D23" s="320">
        <f t="shared" si="8"/>
        <v>0</v>
      </c>
      <c r="E23" s="320">
        <f t="shared" si="9"/>
        <v>0</v>
      </c>
      <c r="F23" s="320">
        <f>SUM(J23,R23,Z23,AH23,AP23,AX23,BF23,BN23)*0.4*Listen!$G$2*0.035*A_Stammdaten!$D34</f>
        <v>0</v>
      </c>
      <c r="G23" s="320">
        <f t="shared" si="10"/>
        <v>0</v>
      </c>
      <c r="H23" s="321">
        <f>SUMIF(E_SAV!$A$5:$A$4004,D_KKAuf!$C23,E_SAV!$AD$5:$AD$4004)</f>
        <v>0</v>
      </c>
      <c r="I23" s="321">
        <f>SUMIFS(E3_WAV!$T$5:$T$204,E3_WAV!$A$5:$A$204,C23,E3_WAV!$D$5:$D$204,"&gt;2015",E3_WAV!$D$5:$D$204,"&lt;="&amp;A_Stammdaten!$B$12)</f>
        <v>0</v>
      </c>
      <c r="J23" s="321">
        <f>AVERAGE(SUMIFS(E3_WAV!$S$5:$S$204,E3_WAV!$B$5:$B$204,"geleistete Anzahlungen und Anlagen im Bau des Sachanlagevermögens",E3_WAV!$A$5:$A$204,D_KKAuf!$C23),SUMIFS(E3_WAV!$U$5:$U$204,E3_WAV!$B$5:$B$204,"geleistete Anzahlungen und Anlagen im Bau des Sachanlagevermögens",E3_WAV!$A$5:$A$204,D_KKAuf!$C23))+AVERAGE(SUMIFS(E3_WAV!$S$5:$S$204,E3_WAV!$B$5:$B$204,"geleistete Anzahlungen auf immaterielle Vermögensgegenstände",E3_WAV!$A$5:$A$204,D_KKAuf!$C23),SUMIFS(E3_WAV!$U$5:$U$204,E3_WAV!$B$5:$B$204,"geleistete Anzahlungen auf immaterielle Vermögensgegenstände",E3_WAV!$A$5:$A$204,D_KKAuf!$C23))</f>
        <v>0</v>
      </c>
      <c r="K23" s="321">
        <f>$J23*(IF(A_Stammdaten!$B$7="FNB",VLOOKUP(A_Stammdaten!$B$12,Zinstabelle,2,FALSE),VLOOKUP(A_Stammdaten!$B$12,Zinstabelle,3,FALSE)))</f>
        <v>0</v>
      </c>
      <c r="L23" s="321">
        <f>SUMIFS(E_SAV!$AC$5:$AC$4004,E_SAV!$A$5:$A$4004,D_KKAuf!$C23,E_SAV!$C$5:$C$4004,$P$4)</f>
        <v>0</v>
      </c>
      <c r="M23" s="321">
        <f>SUMIFS(E3_WAV!$S$5:$S$204,E3_WAV!$A$5:$A$204,D_KKAuf!$C23,E3_WAV!$D$5:$D$204,$P$4,E3_WAV!$B$5:$B$204,"&lt;&gt;geleistete Anzahlungen und Anlagen im Bau des Sachanlagevermögens",E3_WAV!$B$5:$B$204,"&lt;&gt;geleistete Anzahlungen auf immaterielle Vermögensgegenstände")</f>
        <v>0</v>
      </c>
      <c r="N23" s="321">
        <f>SUMIFS(E2_BKZ!$J$5:$J$2504,E2_BKZ!$A$5:$A$2504,$C23,E2_BKZ!$B$5:$B$2504,$P$4)</f>
        <v>0</v>
      </c>
      <c r="O23" s="321">
        <f>SUMIFS(E_SAV!$AE$5:$AE$4004,E_SAV!$A$5:$A$4004,D_KKAuf!$C23,E_SAV!$C$5:$C$4004,$P$4)</f>
        <v>0</v>
      </c>
      <c r="P23" s="321">
        <f>SUMIFS(E3_WAV!$U$5:$U$204,E3_WAV!$A$5:$A$204,D_KKAuf!$C23,E3_WAV!$D$5:$D$204,$P$4,E3_WAV!$B$5:$B$204,"&lt;&gt;geleistete Anzahlungen und Anlagen im Bau des Sachanlagevermögens",E3_WAV!$B$5:$B$204,"&lt;&gt;geleistete Anzahlungen auf immaterielle Vermögensgegenstände")</f>
        <v>0</v>
      </c>
      <c r="Q23" s="321">
        <f>SUMIFS(E2_BKZ!$K$5:$K$2504,E2_BKZ!$A$5:$A$2504,$C23,E2_BKZ!$B$5:$B$2504,$P$4)</f>
        <v>0</v>
      </c>
      <c r="R23" s="321">
        <f t="shared" si="11"/>
        <v>0</v>
      </c>
      <c r="S23" s="321">
        <f>R23*(IF(A_Stammdaten!$B$7="FNB",VLOOKUP(P$4,Zinstabelle,2,FALSE),VLOOKUP(P$4,Zinstabelle,3,FALSE)))</f>
        <v>0</v>
      </c>
      <c r="T23" s="321">
        <f>SUMIFS(E_SAV!$AC$5:$AC$4004,E_SAV!$A$5:$A$4004,D_KKAuf!$C23,E_SAV!$C$5:$C$4004,$X$4)</f>
        <v>0</v>
      </c>
      <c r="U23" s="321">
        <f>SUMIFS(E3_WAV!$S$5:$S$204,E3_WAV!$A$5:$A$204,D_KKAuf!$C23,E3_WAV!$D$5:$D$204,$X$4,E3_WAV!$B$5:$B$204,"&lt;&gt;geleistete Anzahlungen und Anlagen im Bau des Sachanlagevermögens",E3_WAV!$B$5:$B$204,"&lt;&gt;geleistete Anzahlungen auf immaterielle Vermögensgegenstände")</f>
        <v>0</v>
      </c>
      <c r="V23" s="321">
        <f>SUMIFS(E2_BKZ!$J$5:$J$2504,E2_BKZ!$A$5:$A$2504,$C23,E2_BKZ!$B$5:$B$2504,$X$4)</f>
        <v>0</v>
      </c>
      <c r="W23" s="321">
        <f>SUMIFS(E_SAV!$AE$5:$AE$4004,E_SAV!$A$5:$A$4004,D_KKAuf!$C23,E_SAV!$C$5:$C$4004,$X$4)</f>
        <v>0</v>
      </c>
      <c r="X23" s="321">
        <f>SUMIFS(E3_WAV!$U$5:$U$204,E3_WAV!$A$5:$A$204,D_KKAuf!$C23,E3_WAV!$D$5:$D$204,$X$4,E3_WAV!$B$5:$B$204,"&lt;&gt;geleistete Anzahlungen und Anlagen im Bau des Sachanlagevermögens",E3_WAV!$B$5:$B$204,"&lt;&gt;geleistete Anzahlungen auf immaterielle Vermögensgegenstände")</f>
        <v>0</v>
      </c>
      <c r="Y23" s="321">
        <f>SUMIFS(E2_BKZ!$K$5:$K$2504,E2_BKZ!$A$5:$A$2504,$C23,E2_BKZ!$B$5:$B$2504,$X$4)</f>
        <v>0</v>
      </c>
      <c r="Z23" s="321">
        <f t="shared" si="12"/>
        <v>0</v>
      </c>
      <c r="AA23" s="321">
        <f>Z23*(IF(A_Stammdaten!$B$7="FNB",VLOOKUP(X$4,Zinstabelle,2,FALSE),VLOOKUP(X$4,Zinstabelle,3,FALSE)))</f>
        <v>0</v>
      </c>
      <c r="AB23" s="321">
        <f>SUMIFS(E_SAV!$AC$5:$AC$4004,E_SAV!$A$5:$A$4004,D_KKAuf!$C23,E_SAV!$C$5:$C$4004,$AF$4)</f>
        <v>0</v>
      </c>
      <c r="AC23" s="321">
        <f>SUMIFS(E3_WAV!$S$5:$S$204,E3_WAV!$A$5:$A$204,D_KKAuf!$C23,E3_WAV!$D$5:$D$204,$AF$4,E3_WAV!$B$5:$B$204,"&lt;&gt;geleistete Anzahlungen und Anlagen im Bau des Sachanlagevermögens",E3_WAV!$B$5:$B$204,"&lt;&gt;geleistete Anzahlungen auf immaterielle Vermögensgegenstände")</f>
        <v>0</v>
      </c>
      <c r="AD23" s="321">
        <f>SUMIFS(E2_BKZ!$J$5:$J$2504,E2_BKZ!$A$5:$A$2504,$C23,E2_BKZ!$B$5:$B$2504,$AF$4)</f>
        <v>0</v>
      </c>
      <c r="AE23" s="321">
        <f>SUMIFS(E_SAV!$AE$5:$AE$4004,E_SAV!$A$5:$A$4004,D_KKAuf!$C23,E_SAV!$C$5:$C$4004,$AF$4)</f>
        <v>0</v>
      </c>
      <c r="AF23" s="321">
        <f>SUMIFS(E3_WAV!$U$5:$U$204,E3_WAV!$A$5:$A$204,D_KKAuf!$C23,E3_WAV!$D$5:$D$204,$AF$4,E3_WAV!$B$5:$B$204,"&lt;&gt;geleistete Anzahlungen und Anlagen im Bau des Sachanlagevermögens",E3_WAV!$B$5:$B$204,"&lt;&gt;geleistete Anzahlungen auf immaterielle Vermögensgegenstände")</f>
        <v>0</v>
      </c>
      <c r="AG23" s="321">
        <f>SUMIFS(E2_BKZ!$K$5:$K$2504,E2_BKZ!$A$5:$A$2504,$C23,E2_BKZ!$B$5:$B$2504,$AF$4)</f>
        <v>0</v>
      </c>
      <c r="AH23" s="321">
        <f t="shared" si="13"/>
        <v>0</v>
      </c>
      <c r="AI23" s="321">
        <f>AH23*(IF(A_Stammdaten!$B$7="FNB",VLOOKUP(AF$4,Zinstabelle,2,FALSE),VLOOKUP(AF$4,Zinstabelle,3,FALSE)))</f>
        <v>0</v>
      </c>
      <c r="AJ23" s="321">
        <f>SUMIFS(E_SAV!$AC$5:$AC$4004,E_SAV!$A$5:$A$4004,D_KKAuf!$C23,E_SAV!$C$5:$C$4004,$AN$4)</f>
        <v>0</v>
      </c>
      <c r="AK23" s="321">
        <f>SUMIFS(E3_WAV!$S$5:$S$204,E3_WAV!$A$5:$A$204,D_KKAuf!$C23,E3_WAV!$D$5:$D$204,$AN$4,E3_WAV!$B$5:$B$204,"&lt;&gt;geleistete Anzahlungen und Anlagen im Bau des Sachanlagevermögens",E3_WAV!$B$5:$B$204,"&lt;&gt;geleistete Anzahlungen auf immaterielle Vermögensgegenstände")</f>
        <v>0</v>
      </c>
      <c r="AL23" s="321">
        <f>SUMIFS(E2_BKZ!$J$5:$J$2504,E2_BKZ!$A$5:$A$2504,$C23,E2_BKZ!$B$5:$B$2504,$AN$4)</f>
        <v>0</v>
      </c>
      <c r="AM23" s="321">
        <f>SUMIFS(E_SAV!$AE$5:$AE$4004,E_SAV!$A$5:$A$4004,D_KKAuf!$C23,E_SAV!$C$5:$C$4004,$AN$4)</f>
        <v>0</v>
      </c>
      <c r="AN23" s="321">
        <f>SUMIFS(E3_WAV!$U$5:$U$204,E3_WAV!$A$5:$A$204,D_KKAuf!$C23,E3_WAV!$D$5:$D$204,$AN$4,E3_WAV!$B$5:$B$204,"&lt;&gt;geleistete Anzahlungen und Anlagen im Bau des Sachanlagevermögens",E3_WAV!$B$5:$B$204,"&lt;&gt;geleistete Anzahlungen auf immaterielle Vermögensgegenstände")</f>
        <v>0</v>
      </c>
      <c r="AO23" s="321">
        <f>SUMIFS(E2_BKZ!$K$5:$K$2504,E2_BKZ!$A$5:$A$2504,$C23,E2_BKZ!$B$5:$B$2504,$AN$4)</f>
        <v>0</v>
      </c>
      <c r="AP23" s="321">
        <f t="shared" si="14"/>
        <v>0</v>
      </c>
      <c r="AQ23" s="321">
        <f>AP23*(IF(A_Stammdaten!$B$7="FNB",VLOOKUP(AN$4,Zinstabelle,2,FALSE),VLOOKUP(AN$4,Zinstabelle,3,FALSE)))</f>
        <v>0</v>
      </c>
      <c r="AR23" s="321">
        <f>SUMIFS(E_SAV!$AC$5:$AC$4004,E_SAV!$A$5:$A$4004,D_KKAuf!$C23,E_SAV!$C$5:$C$4004,$AV$4)</f>
        <v>0</v>
      </c>
      <c r="AS23" s="321">
        <f>SUMIFS(E3_WAV!$S$5:$S$204,E3_WAV!$A$5:$A$204,D_KKAuf!$C23,E3_WAV!$D$5:$D$204,$AV$4,E3_WAV!$B$5:$B$204,"&lt;&gt;geleistete Anzahlungen und Anlagen im Bau des Sachanlagevermögens",E3_WAV!$B$5:$B$204,"&lt;&gt;geleistete Anzahlungen auf immaterielle Vermögensgegenstände")</f>
        <v>0</v>
      </c>
      <c r="AT23" s="321">
        <f>SUMIFS(E2_BKZ!$J$5:$J$2504,E2_BKZ!$A$5:$A$2504,$C23,E2_BKZ!$B$5:$B$2504,$AV$4)</f>
        <v>0</v>
      </c>
      <c r="AU23" s="321">
        <f>SUMIFS(E_SAV!$AE$5:$AE$4004,E_SAV!$A$5:$A$4004,D_KKAuf!$C23,E_SAV!$C$5:$C$4004,$AV$4)</f>
        <v>0</v>
      </c>
      <c r="AV23" s="321">
        <f>SUMIFS(E3_WAV!$U$5:$U$204,E3_WAV!$A$5:$A$204,D_KKAuf!$C23,E3_WAV!$D$5:$D$204,$AV$4,E3_WAV!$B$5:$B$204,"&lt;&gt;geleistete Anzahlungen und Anlagen im Bau des Sachanlagevermögens",E3_WAV!$B$5:$B$204,"&lt;&gt;geleistete Anzahlungen auf immaterielle Vermögensgegenstände")</f>
        <v>0</v>
      </c>
      <c r="AW23" s="321">
        <f>SUMIFS(E2_BKZ!$K$5:$K$2504,E2_BKZ!$A$5:$A$2504,$C23,E2_BKZ!$B$5:$B$2504,$AV$4)</f>
        <v>0</v>
      </c>
      <c r="AX23" s="321">
        <f t="shared" si="15"/>
        <v>0</v>
      </c>
      <c r="AY23" s="321">
        <f>AX23*(IF(A_Stammdaten!$B$7="FNB",VLOOKUP(AV$4,Zinstabelle,2,FALSE),VLOOKUP(AV$4,Zinstabelle,3,FALSE)))</f>
        <v>0</v>
      </c>
      <c r="AZ23" s="321">
        <f>SUMIFS(E_SAV!$AC$5:$AC$4004,E_SAV!$A$5:$A$4004,D_KKAuf!$C23,E_SAV!$C$5:$C$4004,$BD$4)</f>
        <v>0</v>
      </c>
      <c r="BA23" s="321">
        <f>SUMIFS(E3_WAV!$S$5:$S$204,E3_WAV!$A$5:$A$204,D_KKAuf!$C23,E3_WAV!$D$5:$D$204,$BD$4,E3_WAV!$B$5:$B$204,"&lt;&gt;geleistete Anzahlungen und Anlagen im Bau des Sachanlagevermögens",E3_WAV!$B$5:$B$204,"&lt;&gt;geleistete Anzahlungen auf immaterielle Vermögensgegenstände")</f>
        <v>0</v>
      </c>
      <c r="BB23" s="321">
        <f>SUMIFS(E2_BKZ!$J$5:$J$2504,E2_BKZ!$A$5:$A$2504,$C23,E2_BKZ!$B$5:$B$2504,$BD$4)</f>
        <v>0</v>
      </c>
      <c r="BC23" s="321">
        <f>SUMIFS(E_SAV!$AE$5:$AE$4004,E_SAV!$A$5:$A$4004,D_KKAuf!$C23,E_SAV!$C$5:$C$4004,$BD$4)</f>
        <v>0</v>
      </c>
      <c r="BD23" s="321">
        <f>SUMIFS(E3_WAV!$U$5:$U$204,E3_WAV!$A$5:$A$204,D_KKAuf!$C23,E3_WAV!$D$5:$D$204,$BD$4,E3_WAV!$B$5:$B$204,"&lt;&gt;geleistete Anzahlungen und Anlagen im Bau des Sachanlagevermögens",E3_WAV!$B$5:$B$204,"&lt;&gt;geleistete Anzahlungen auf immaterielle Vermögensgegenstände")</f>
        <v>0</v>
      </c>
      <c r="BE23" s="321">
        <f>SUMIFS(E2_BKZ!$K$5:$K$2504,E2_BKZ!$A$5:$A$2504,$C23,E2_BKZ!$B$5:$B$2504,$BD$4)</f>
        <v>0</v>
      </c>
      <c r="BF23" s="321">
        <f t="shared" si="16"/>
        <v>0</v>
      </c>
      <c r="BG23" s="321">
        <f>BF23*(IF(A_Stammdaten!$B$7="FNB",VLOOKUP(BD$4,Zinstabelle,2,FALSE),VLOOKUP(BD$4,Zinstabelle,3,FALSE)))</f>
        <v>0</v>
      </c>
      <c r="BH23" s="321">
        <f>SUMIFS(E_SAV!$AC$5:$AC$4004,E_SAV!$A$5:$A$4004,D_KKAuf!$C23,E_SAV!$C$5:$C$4004,$BL$4)</f>
        <v>0</v>
      </c>
      <c r="BI23" s="321">
        <f>SUMIFS(E3_WAV!$S$5:$S$204,E3_WAV!$A$5:$A$204,D_KKAuf!$C23,E3_WAV!$D$5:$D$204,$BL$4,E3_WAV!$B$5:$B$204,"&lt;&gt;geleistete Anzahlungen und Anlagen im Bau des Sachanlagevermögens",E3_WAV!$B$5:$B$204,"&lt;&gt;geleistete Anzahlungen auf immaterielle Vermögensgegenstände")</f>
        <v>0</v>
      </c>
      <c r="BJ23" s="321">
        <f>SUMIFS(E2_BKZ!$J$5:$J$2504,E2_BKZ!$A$5:$A$2504,$C23,E2_BKZ!$B$5:$B$2504,$BL$4)</f>
        <v>0</v>
      </c>
      <c r="BK23" s="321">
        <f>SUMIFS(E_SAV!$AE$5:$AE$4004,E_SAV!$A$5:$A$4004,D_KKAuf!$C23,E_SAV!$C$5:$C$4004,$BL$4)</f>
        <v>0</v>
      </c>
      <c r="BL23" s="321">
        <f>SUMIFS(E3_WAV!$U$5:$U$204,E3_WAV!$A$5:$A$204,D_KKAuf!$C23,E3_WAV!$D$5:$D$204,$BL$4,E3_WAV!$B$5:$B$204,"&lt;&gt;geleistete Anzahlungen und Anlagen im Bau des Sachanlagevermögens",E3_WAV!$B$5:$B$204,"&lt;&gt;geleistete Anzahlungen auf immaterielle Vermögensgegenstände")</f>
        <v>0</v>
      </c>
      <c r="BM23" s="321">
        <f>SUMIFS(E2_BKZ!$K$5:$K$2504,E2_BKZ!$A$5:$A$2504,$C23,E2_BKZ!$B$5:$B$2504,$BL$4)</f>
        <v>0</v>
      </c>
      <c r="BN23" s="321">
        <f t="shared" si="17"/>
        <v>0</v>
      </c>
      <c r="BO23" s="321">
        <f>BN23*(IF(A_Stammdaten!$B$7="FNB",VLOOKUP(BL$4,Zinstabelle,2,FALSE),VLOOKUP(BL$4,Zinstabelle,3,FALSE)))</f>
        <v>0</v>
      </c>
    </row>
    <row r="24" spans="3:67" x14ac:dyDescent="0.3">
      <c r="C24" s="319">
        <f>A_Stammdaten!A35</f>
        <v>0</v>
      </c>
      <c r="D24" s="320">
        <f t="shared" si="8"/>
        <v>0</v>
      </c>
      <c r="E24" s="320">
        <f t="shared" si="9"/>
        <v>0</v>
      </c>
      <c r="F24" s="320">
        <f>SUM(J24,R24,Z24,AH24,AP24,AX24,BF24,BN24)*0.4*Listen!$G$2*0.035*A_Stammdaten!$D35</f>
        <v>0</v>
      </c>
      <c r="G24" s="320">
        <f t="shared" si="10"/>
        <v>0</v>
      </c>
      <c r="H24" s="321">
        <f>SUMIF(E_SAV!$A$5:$A$4004,D_KKAuf!$C24,E_SAV!$AD$5:$AD$4004)</f>
        <v>0</v>
      </c>
      <c r="I24" s="321">
        <f>SUMIFS(E3_WAV!$T$5:$T$204,E3_WAV!$A$5:$A$204,C24,E3_WAV!$D$5:$D$204,"&gt;2015",E3_WAV!$D$5:$D$204,"&lt;="&amp;A_Stammdaten!$B$12)</f>
        <v>0</v>
      </c>
      <c r="J24" s="321">
        <f>AVERAGE(SUMIFS(E3_WAV!$S$5:$S$204,E3_WAV!$B$5:$B$204,"geleistete Anzahlungen und Anlagen im Bau des Sachanlagevermögens",E3_WAV!$A$5:$A$204,D_KKAuf!$C24),SUMIFS(E3_WAV!$U$5:$U$204,E3_WAV!$B$5:$B$204,"geleistete Anzahlungen und Anlagen im Bau des Sachanlagevermögens",E3_WAV!$A$5:$A$204,D_KKAuf!$C24))+AVERAGE(SUMIFS(E3_WAV!$S$5:$S$204,E3_WAV!$B$5:$B$204,"geleistete Anzahlungen auf immaterielle Vermögensgegenstände",E3_WAV!$A$5:$A$204,D_KKAuf!$C24),SUMIFS(E3_WAV!$U$5:$U$204,E3_WAV!$B$5:$B$204,"geleistete Anzahlungen auf immaterielle Vermögensgegenstände",E3_WAV!$A$5:$A$204,D_KKAuf!$C24))</f>
        <v>0</v>
      </c>
      <c r="K24" s="321">
        <f>$J24*(IF(A_Stammdaten!$B$7="FNB",VLOOKUP(A_Stammdaten!$B$12,Zinstabelle,2,FALSE),VLOOKUP(A_Stammdaten!$B$12,Zinstabelle,3,FALSE)))</f>
        <v>0</v>
      </c>
      <c r="L24" s="321">
        <f>SUMIFS(E_SAV!$AC$5:$AC$4004,E_SAV!$A$5:$A$4004,D_KKAuf!$C24,E_SAV!$C$5:$C$4004,$P$4)</f>
        <v>0</v>
      </c>
      <c r="M24" s="321">
        <f>SUMIFS(E3_WAV!$S$5:$S$204,E3_WAV!$A$5:$A$204,D_KKAuf!$C24,E3_WAV!$D$5:$D$204,$P$4,E3_WAV!$B$5:$B$204,"&lt;&gt;geleistete Anzahlungen und Anlagen im Bau des Sachanlagevermögens",E3_WAV!$B$5:$B$204,"&lt;&gt;geleistete Anzahlungen auf immaterielle Vermögensgegenstände")</f>
        <v>0</v>
      </c>
      <c r="N24" s="321">
        <f>SUMIFS(E2_BKZ!$J$5:$J$2504,E2_BKZ!$A$5:$A$2504,$C24,E2_BKZ!$B$5:$B$2504,$P$4)</f>
        <v>0</v>
      </c>
      <c r="O24" s="321">
        <f>SUMIFS(E_SAV!$AE$5:$AE$4004,E_SAV!$A$5:$A$4004,D_KKAuf!$C24,E_SAV!$C$5:$C$4004,$P$4)</f>
        <v>0</v>
      </c>
      <c r="P24" s="321">
        <f>SUMIFS(E3_WAV!$U$5:$U$204,E3_WAV!$A$5:$A$204,D_KKAuf!$C24,E3_WAV!$D$5:$D$204,$P$4,E3_WAV!$B$5:$B$204,"&lt;&gt;geleistete Anzahlungen und Anlagen im Bau des Sachanlagevermögens",E3_WAV!$B$5:$B$204,"&lt;&gt;geleistete Anzahlungen auf immaterielle Vermögensgegenstände")</f>
        <v>0</v>
      </c>
      <c r="Q24" s="321">
        <f>SUMIFS(E2_BKZ!$K$5:$K$2504,E2_BKZ!$A$5:$A$2504,$C24,E2_BKZ!$B$5:$B$2504,$P$4)</f>
        <v>0</v>
      </c>
      <c r="R24" s="321">
        <f t="shared" si="11"/>
        <v>0</v>
      </c>
      <c r="S24" s="321">
        <f>R24*(IF(A_Stammdaten!$B$7="FNB",VLOOKUP(P$4,Zinstabelle,2,FALSE),VLOOKUP(P$4,Zinstabelle,3,FALSE)))</f>
        <v>0</v>
      </c>
      <c r="T24" s="321">
        <f>SUMIFS(E_SAV!$AC$5:$AC$4004,E_SAV!$A$5:$A$4004,D_KKAuf!$C24,E_SAV!$C$5:$C$4004,$X$4)</f>
        <v>0</v>
      </c>
      <c r="U24" s="321">
        <f>SUMIFS(E3_WAV!$S$5:$S$204,E3_WAV!$A$5:$A$204,D_KKAuf!$C24,E3_WAV!$D$5:$D$204,$X$4,E3_WAV!$B$5:$B$204,"&lt;&gt;geleistete Anzahlungen und Anlagen im Bau des Sachanlagevermögens",E3_WAV!$B$5:$B$204,"&lt;&gt;geleistete Anzahlungen auf immaterielle Vermögensgegenstände")</f>
        <v>0</v>
      </c>
      <c r="V24" s="321">
        <f>SUMIFS(E2_BKZ!$J$5:$J$2504,E2_BKZ!$A$5:$A$2504,$C24,E2_BKZ!$B$5:$B$2504,$X$4)</f>
        <v>0</v>
      </c>
      <c r="W24" s="321">
        <f>SUMIFS(E_SAV!$AE$5:$AE$4004,E_SAV!$A$5:$A$4004,D_KKAuf!$C24,E_SAV!$C$5:$C$4004,$X$4)</f>
        <v>0</v>
      </c>
      <c r="X24" s="321">
        <f>SUMIFS(E3_WAV!$U$5:$U$204,E3_WAV!$A$5:$A$204,D_KKAuf!$C24,E3_WAV!$D$5:$D$204,$X$4,E3_WAV!$B$5:$B$204,"&lt;&gt;geleistete Anzahlungen und Anlagen im Bau des Sachanlagevermögens",E3_WAV!$B$5:$B$204,"&lt;&gt;geleistete Anzahlungen auf immaterielle Vermögensgegenstände")</f>
        <v>0</v>
      </c>
      <c r="Y24" s="321">
        <f>SUMIFS(E2_BKZ!$K$5:$K$2504,E2_BKZ!$A$5:$A$2504,$C24,E2_BKZ!$B$5:$B$2504,$X$4)</f>
        <v>0</v>
      </c>
      <c r="Z24" s="321">
        <f t="shared" si="12"/>
        <v>0</v>
      </c>
      <c r="AA24" s="321">
        <f>Z24*(IF(A_Stammdaten!$B$7="FNB",VLOOKUP(X$4,Zinstabelle,2,FALSE),VLOOKUP(X$4,Zinstabelle,3,FALSE)))</f>
        <v>0</v>
      </c>
      <c r="AB24" s="321">
        <f>SUMIFS(E_SAV!$AC$5:$AC$4004,E_SAV!$A$5:$A$4004,D_KKAuf!$C24,E_SAV!$C$5:$C$4004,$AF$4)</f>
        <v>0</v>
      </c>
      <c r="AC24" s="321">
        <f>SUMIFS(E3_WAV!$S$5:$S$204,E3_WAV!$A$5:$A$204,D_KKAuf!$C24,E3_WAV!$D$5:$D$204,$AF$4,E3_WAV!$B$5:$B$204,"&lt;&gt;geleistete Anzahlungen und Anlagen im Bau des Sachanlagevermögens",E3_WAV!$B$5:$B$204,"&lt;&gt;geleistete Anzahlungen auf immaterielle Vermögensgegenstände")</f>
        <v>0</v>
      </c>
      <c r="AD24" s="321">
        <f>SUMIFS(E2_BKZ!$J$5:$J$2504,E2_BKZ!$A$5:$A$2504,$C24,E2_BKZ!$B$5:$B$2504,$AF$4)</f>
        <v>0</v>
      </c>
      <c r="AE24" s="321">
        <f>SUMIFS(E_SAV!$AE$5:$AE$4004,E_SAV!$A$5:$A$4004,D_KKAuf!$C24,E_SAV!$C$5:$C$4004,$AF$4)</f>
        <v>0</v>
      </c>
      <c r="AF24" s="321">
        <f>SUMIFS(E3_WAV!$U$5:$U$204,E3_WAV!$A$5:$A$204,D_KKAuf!$C24,E3_WAV!$D$5:$D$204,$AF$4,E3_WAV!$B$5:$B$204,"&lt;&gt;geleistete Anzahlungen und Anlagen im Bau des Sachanlagevermögens",E3_WAV!$B$5:$B$204,"&lt;&gt;geleistete Anzahlungen auf immaterielle Vermögensgegenstände")</f>
        <v>0</v>
      </c>
      <c r="AG24" s="321">
        <f>SUMIFS(E2_BKZ!$K$5:$K$2504,E2_BKZ!$A$5:$A$2504,$C24,E2_BKZ!$B$5:$B$2504,$AF$4)</f>
        <v>0</v>
      </c>
      <c r="AH24" s="321">
        <f t="shared" si="13"/>
        <v>0</v>
      </c>
      <c r="AI24" s="321">
        <f>AH24*(IF(A_Stammdaten!$B$7="FNB",VLOOKUP(AF$4,Zinstabelle,2,FALSE),VLOOKUP(AF$4,Zinstabelle,3,FALSE)))</f>
        <v>0</v>
      </c>
      <c r="AJ24" s="321">
        <f>SUMIFS(E_SAV!$AC$5:$AC$4004,E_SAV!$A$5:$A$4004,D_KKAuf!$C24,E_SAV!$C$5:$C$4004,$AN$4)</f>
        <v>0</v>
      </c>
      <c r="AK24" s="321">
        <f>SUMIFS(E3_WAV!$S$5:$S$204,E3_WAV!$A$5:$A$204,D_KKAuf!$C24,E3_WAV!$D$5:$D$204,$AN$4,E3_WAV!$B$5:$B$204,"&lt;&gt;geleistete Anzahlungen und Anlagen im Bau des Sachanlagevermögens",E3_WAV!$B$5:$B$204,"&lt;&gt;geleistete Anzahlungen auf immaterielle Vermögensgegenstände")</f>
        <v>0</v>
      </c>
      <c r="AL24" s="321">
        <f>SUMIFS(E2_BKZ!$J$5:$J$2504,E2_BKZ!$A$5:$A$2504,$C24,E2_BKZ!$B$5:$B$2504,$AN$4)</f>
        <v>0</v>
      </c>
      <c r="AM24" s="321">
        <f>SUMIFS(E_SAV!$AE$5:$AE$4004,E_SAV!$A$5:$A$4004,D_KKAuf!$C24,E_SAV!$C$5:$C$4004,$AN$4)</f>
        <v>0</v>
      </c>
      <c r="AN24" s="321">
        <f>SUMIFS(E3_WAV!$U$5:$U$204,E3_WAV!$A$5:$A$204,D_KKAuf!$C24,E3_WAV!$D$5:$D$204,$AN$4,E3_WAV!$B$5:$B$204,"&lt;&gt;geleistete Anzahlungen und Anlagen im Bau des Sachanlagevermögens",E3_WAV!$B$5:$B$204,"&lt;&gt;geleistete Anzahlungen auf immaterielle Vermögensgegenstände")</f>
        <v>0</v>
      </c>
      <c r="AO24" s="321">
        <f>SUMIFS(E2_BKZ!$K$5:$K$2504,E2_BKZ!$A$5:$A$2504,$C24,E2_BKZ!$B$5:$B$2504,$AN$4)</f>
        <v>0</v>
      </c>
      <c r="AP24" s="321">
        <f t="shared" si="14"/>
        <v>0</v>
      </c>
      <c r="AQ24" s="321">
        <f>AP24*(IF(A_Stammdaten!$B$7="FNB",VLOOKUP(AN$4,Zinstabelle,2,FALSE),VLOOKUP(AN$4,Zinstabelle,3,FALSE)))</f>
        <v>0</v>
      </c>
      <c r="AR24" s="321">
        <f>SUMIFS(E_SAV!$AC$5:$AC$4004,E_SAV!$A$5:$A$4004,D_KKAuf!$C24,E_SAV!$C$5:$C$4004,$AV$4)</f>
        <v>0</v>
      </c>
      <c r="AS24" s="321">
        <f>SUMIFS(E3_WAV!$S$5:$S$204,E3_WAV!$A$5:$A$204,D_KKAuf!$C24,E3_WAV!$D$5:$D$204,$AV$4,E3_WAV!$B$5:$B$204,"&lt;&gt;geleistete Anzahlungen und Anlagen im Bau des Sachanlagevermögens",E3_WAV!$B$5:$B$204,"&lt;&gt;geleistete Anzahlungen auf immaterielle Vermögensgegenstände")</f>
        <v>0</v>
      </c>
      <c r="AT24" s="321">
        <f>SUMIFS(E2_BKZ!$J$5:$J$2504,E2_BKZ!$A$5:$A$2504,$C24,E2_BKZ!$B$5:$B$2504,$AV$4)</f>
        <v>0</v>
      </c>
      <c r="AU24" s="321">
        <f>SUMIFS(E_SAV!$AE$5:$AE$4004,E_SAV!$A$5:$A$4004,D_KKAuf!$C24,E_SAV!$C$5:$C$4004,$AV$4)</f>
        <v>0</v>
      </c>
      <c r="AV24" s="321">
        <f>SUMIFS(E3_WAV!$U$5:$U$204,E3_WAV!$A$5:$A$204,D_KKAuf!$C24,E3_WAV!$D$5:$D$204,$AV$4,E3_WAV!$B$5:$B$204,"&lt;&gt;geleistete Anzahlungen und Anlagen im Bau des Sachanlagevermögens",E3_WAV!$B$5:$B$204,"&lt;&gt;geleistete Anzahlungen auf immaterielle Vermögensgegenstände")</f>
        <v>0</v>
      </c>
      <c r="AW24" s="321">
        <f>SUMIFS(E2_BKZ!$K$5:$K$2504,E2_BKZ!$A$5:$A$2504,$C24,E2_BKZ!$B$5:$B$2504,$AV$4)</f>
        <v>0</v>
      </c>
      <c r="AX24" s="321">
        <f t="shared" si="15"/>
        <v>0</v>
      </c>
      <c r="AY24" s="321">
        <f>AX24*(IF(A_Stammdaten!$B$7="FNB",VLOOKUP(AV$4,Zinstabelle,2,FALSE),VLOOKUP(AV$4,Zinstabelle,3,FALSE)))</f>
        <v>0</v>
      </c>
      <c r="AZ24" s="321">
        <f>SUMIFS(E_SAV!$AC$5:$AC$4004,E_SAV!$A$5:$A$4004,D_KKAuf!$C24,E_SAV!$C$5:$C$4004,$BD$4)</f>
        <v>0</v>
      </c>
      <c r="BA24" s="321">
        <f>SUMIFS(E3_WAV!$S$5:$S$204,E3_WAV!$A$5:$A$204,D_KKAuf!$C24,E3_WAV!$D$5:$D$204,$BD$4,E3_WAV!$B$5:$B$204,"&lt;&gt;geleistete Anzahlungen und Anlagen im Bau des Sachanlagevermögens",E3_WAV!$B$5:$B$204,"&lt;&gt;geleistete Anzahlungen auf immaterielle Vermögensgegenstände")</f>
        <v>0</v>
      </c>
      <c r="BB24" s="321">
        <f>SUMIFS(E2_BKZ!$J$5:$J$2504,E2_BKZ!$A$5:$A$2504,$C24,E2_BKZ!$B$5:$B$2504,$BD$4)</f>
        <v>0</v>
      </c>
      <c r="BC24" s="321">
        <f>SUMIFS(E_SAV!$AE$5:$AE$4004,E_SAV!$A$5:$A$4004,D_KKAuf!$C24,E_SAV!$C$5:$C$4004,$BD$4)</f>
        <v>0</v>
      </c>
      <c r="BD24" s="321">
        <f>SUMIFS(E3_WAV!$U$5:$U$204,E3_WAV!$A$5:$A$204,D_KKAuf!$C24,E3_WAV!$D$5:$D$204,$BD$4,E3_WAV!$B$5:$B$204,"&lt;&gt;geleistete Anzahlungen und Anlagen im Bau des Sachanlagevermögens",E3_WAV!$B$5:$B$204,"&lt;&gt;geleistete Anzahlungen auf immaterielle Vermögensgegenstände")</f>
        <v>0</v>
      </c>
      <c r="BE24" s="321">
        <f>SUMIFS(E2_BKZ!$K$5:$K$2504,E2_BKZ!$A$5:$A$2504,$C24,E2_BKZ!$B$5:$B$2504,$BD$4)</f>
        <v>0</v>
      </c>
      <c r="BF24" s="321">
        <f t="shared" si="16"/>
        <v>0</v>
      </c>
      <c r="BG24" s="321">
        <f>BF24*(IF(A_Stammdaten!$B$7="FNB",VLOOKUP(BD$4,Zinstabelle,2,FALSE),VLOOKUP(BD$4,Zinstabelle,3,FALSE)))</f>
        <v>0</v>
      </c>
      <c r="BH24" s="321">
        <f>SUMIFS(E_SAV!$AC$5:$AC$4004,E_SAV!$A$5:$A$4004,D_KKAuf!$C24,E_SAV!$C$5:$C$4004,$BL$4)</f>
        <v>0</v>
      </c>
      <c r="BI24" s="321">
        <f>SUMIFS(E3_WAV!$S$5:$S$204,E3_WAV!$A$5:$A$204,D_KKAuf!$C24,E3_WAV!$D$5:$D$204,$BL$4,E3_WAV!$B$5:$B$204,"&lt;&gt;geleistete Anzahlungen und Anlagen im Bau des Sachanlagevermögens",E3_WAV!$B$5:$B$204,"&lt;&gt;geleistete Anzahlungen auf immaterielle Vermögensgegenstände")</f>
        <v>0</v>
      </c>
      <c r="BJ24" s="321">
        <f>SUMIFS(E2_BKZ!$J$5:$J$2504,E2_BKZ!$A$5:$A$2504,$C24,E2_BKZ!$B$5:$B$2504,$BL$4)</f>
        <v>0</v>
      </c>
      <c r="BK24" s="321">
        <f>SUMIFS(E_SAV!$AE$5:$AE$4004,E_SAV!$A$5:$A$4004,D_KKAuf!$C24,E_SAV!$C$5:$C$4004,$BL$4)</f>
        <v>0</v>
      </c>
      <c r="BL24" s="321">
        <f>SUMIFS(E3_WAV!$U$5:$U$204,E3_WAV!$A$5:$A$204,D_KKAuf!$C24,E3_WAV!$D$5:$D$204,$BL$4,E3_WAV!$B$5:$B$204,"&lt;&gt;geleistete Anzahlungen und Anlagen im Bau des Sachanlagevermögens",E3_WAV!$B$5:$B$204,"&lt;&gt;geleistete Anzahlungen auf immaterielle Vermögensgegenstände")</f>
        <v>0</v>
      </c>
      <c r="BM24" s="321">
        <f>SUMIFS(E2_BKZ!$K$5:$K$2504,E2_BKZ!$A$5:$A$2504,$C24,E2_BKZ!$B$5:$B$2504,$BL$4)</f>
        <v>0</v>
      </c>
      <c r="BN24" s="321">
        <f t="shared" si="17"/>
        <v>0</v>
      </c>
      <c r="BO24" s="321">
        <f>BN24*(IF(A_Stammdaten!$B$7="FNB",VLOOKUP(BL$4,Zinstabelle,2,FALSE),VLOOKUP(BL$4,Zinstabelle,3,FALSE)))</f>
        <v>0</v>
      </c>
    </row>
    <row r="25" spans="3:67" x14ac:dyDescent="0.3">
      <c r="C25" s="319">
        <f>A_Stammdaten!A36</f>
        <v>0</v>
      </c>
      <c r="D25" s="320">
        <f t="shared" si="8"/>
        <v>0</v>
      </c>
      <c r="E25" s="320">
        <f t="shared" si="9"/>
        <v>0</v>
      </c>
      <c r="F25" s="320">
        <f>SUM(J25,R25,Z25,AH25,AP25,AX25,BF25,BN25)*0.4*Listen!$G$2*0.035*A_Stammdaten!$D36</f>
        <v>0</v>
      </c>
      <c r="G25" s="320">
        <f t="shared" si="10"/>
        <v>0</v>
      </c>
      <c r="H25" s="321">
        <f>SUMIF(E_SAV!$A$5:$A$4004,D_KKAuf!$C25,E_SAV!$AD$5:$AD$4004)</f>
        <v>0</v>
      </c>
      <c r="I25" s="321">
        <f>SUMIFS(E3_WAV!$T$5:$T$204,E3_WAV!$A$5:$A$204,C25,E3_WAV!$D$5:$D$204,"&gt;2015",E3_WAV!$D$5:$D$204,"&lt;="&amp;A_Stammdaten!$B$12)</f>
        <v>0</v>
      </c>
      <c r="J25" s="321">
        <f>AVERAGE(SUMIFS(E3_WAV!$S$5:$S$204,E3_WAV!$B$5:$B$204,"geleistete Anzahlungen und Anlagen im Bau des Sachanlagevermögens",E3_WAV!$A$5:$A$204,D_KKAuf!$C25),SUMIFS(E3_WAV!$U$5:$U$204,E3_WAV!$B$5:$B$204,"geleistete Anzahlungen und Anlagen im Bau des Sachanlagevermögens",E3_WAV!$A$5:$A$204,D_KKAuf!$C25))+AVERAGE(SUMIFS(E3_WAV!$S$5:$S$204,E3_WAV!$B$5:$B$204,"geleistete Anzahlungen auf immaterielle Vermögensgegenstände",E3_WAV!$A$5:$A$204,D_KKAuf!$C25),SUMIFS(E3_WAV!$U$5:$U$204,E3_WAV!$B$5:$B$204,"geleistete Anzahlungen auf immaterielle Vermögensgegenstände",E3_WAV!$A$5:$A$204,D_KKAuf!$C25))</f>
        <v>0</v>
      </c>
      <c r="K25" s="321">
        <f>$J25*(IF(A_Stammdaten!$B$7="FNB",VLOOKUP(A_Stammdaten!$B$12,Zinstabelle,2,FALSE),VLOOKUP(A_Stammdaten!$B$12,Zinstabelle,3,FALSE)))</f>
        <v>0</v>
      </c>
      <c r="L25" s="321">
        <f>SUMIFS(E_SAV!$AC$5:$AC$4004,E_SAV!$A$5:$A$4004,D_KKAuf!$C25,E_SAV!$C$5:$C$4004,$P$4)</f>
        <v>0</v>
      </c>
      <c r="M25" s="321">
        <f>SUMIFS(E3_WAV!$S$5:$S$204,E3_WAV!$A$5:$A$204,D_KKAuf!$C25,E3_WAV!$D$5:$D$204,$P$4,E3_WAV!$B$5:$B$204,"&lt;&gt;geleistete Anzahlungen und Anlagen im Bau des Sachanlagevermögens",E3_WAV!$B$5:$B$204,"&lt;&gt;geleistete Anzahlungen auf immaterielle Vermögensgegenstände")</f>
        <v>0</v>
      </c>
      <c r="N25" s="321">
        <f>SUMIFS(E2_BKZ!$J$5:$J$2504,E2_BKZ!$A$5:$A$2504,$C25,E2_BKZ!$B$5:$B$2504,$P$4)</f>
        <v>0</v>
      </c>
      <c r="O25" s="321">
        <f>SUMIFS(E_SAV!$AE$5:$AE$4004,E_SAV!$A$5:$A$4004,D_KKAuf!$C25,E_SAV!$C$5:$C$4004,$P$4)</f>
        <v>0</v>
      </c>
      <c r="P25" s="321">
        <f>SUMIFS(E3_WAV!$U$5:$U$204,E3_WAV!$A$5:$A$204,D_KKAuf!$C25,E3_WAV!$D$5:$D$204,$P$4,E3_WAV!$B$5:$B$204,"&lt;&gt;geleistete Anzahlungen und Anlagen im Bau des Sachanlagevermögens",E3_WAV!$B$5:$B$204,"&lt;&gt;geleistete Anzahlungen auf immaterielle Vermögensgegenstände")</f>
        <v>0</v>
      </c>
      <c r="Q25" s="321">
        <f>SUMIFS(E2_BKZ!$K$5:$K$2504,E2_BKZ!$A$5:$A$2504,$C25,E2_BKZ!$B$5:$B$2504,$P$4)</f>
        <v>0</v>
      </c>
      <c r="R25" s="321">
        <f t="shared" si="11"/>
        <v>0</v>
      </c>
      <c r="S25" s="321">
        <f>R25*(IF(A_Stammdaten!$B$7="FNB",VLOOKUP(P$4,Zinstabelle,2,FALSE),VLOOKUP(P$4,Zinstabelle,3,FALSE)))</f>
        <v>0</v>
      </c>
      <c r="T25" s="321">
        <f>SUMIFS(E_SAV!$AC$5:$AC$4004,E_SAV!$A$5:$A$4004,D_KKAuf!$C25,E_SAV!$C$5:$C$4004,$X$4)</f>
        <v>0</v>
      </c>
      <c r="U25" s="321">
        <f>SUMIFS(E3_WAV!$S$5:$S$204,E3_WAV!$A$5:$A$204,D_KKAuf!$C25,E3_WAV!$D$5:$D$204,$X$4,E3_WAV!$B$5:$B$204,"&lt;&gt;geleistete Anzahlungen und Anlagen im Bau des Sachanlagevermögens",E3_WAV!$B$5:$B$204,"&lt;&gt;geleistete Anzahlungen auf immaterielle Vermögensgegenstände")</f>
        <v>0</v>
      </c>
      <c r="V25" s="321">
        <f>SUMIFS(E2_BKZ!$J$5:$J$2504,E2_BKZ!$A$5:$A$2504,$C25,E2_BKZ!$B$5:$B$2504,$X$4)</f>
        <v>0</v>
      </c>
      <c r="W25" s="321">
        <f>SUMIFS(E_SAV!$AE$5:$AE$4004,E_SAV!$A$5:$A$4004,D_KKAuf!$C25,E_SAV!$C$5:$C$4004,$X$4)</f>
        <v>0</v>
      </c>
      <c r="X25" s="321">
        <f>SUMIFS(E3_WAV!$U$5:$U$204,E3_WAV!$A$5:$A$204,D_KKAuf!$C25,E3_WAV!$D$5:$D$204,$X$4,E3_WAV!$B$5:$B$204,"&lt;&gt;geleistete Anzahlungen und Anlagen im Bau des Sachanlagevermögens",E3_WAV!$B$5:$B$204,"&lt;&gt;geleistete Anzahlungen auf immaterielle Vermögensgegenstände")</f>
        <v>0</v>
      </c>
      <c r="Y25" s="321">
        <f>SUMIFS(E2_BKZ!$K$5:$K$2504,E2_BKZ!$A$5:$A$2504,$C25,E2_BKZ!$B$5:$B$2504,$X$4)</f>
        <v>0</v>
      </c>
      <c r="Z25" s="321">
        <f t="shared" si="12"/>
        <v>0</v>
      </c>
      <c r="AA25" s="321">
        <f>Z25*(IF(A_Stammdaten!$B$7="FNB",VLOOKUP(X$4,Zinstabelle,2,FALSE),VLOOKUP(X$4,Zinstabelle,3,FALSE)))</f>
        <v>0</v>
      </c>
      <c r="AB25" s="321">
        <f>SUMIFS(E_SAV!$AC$5:$AC$4004,E_SAV!$A$5:$A$4004,D_KKAuf!$C25,E_SAV!$C$5:$C$4004,$AF$4)</f>
        <v>0</v>
      </c>
      <c r="AC25" s="321">
        <f>SUMIFS(E3_WAV!$S$5:$S$204,E3_WAV!$A$5:$A$204,D_KKAuf!$C25,E3_WAV!$D$5:$D$204,$AF$4,E3_WAV!$B$5:$B$204,"&lt;&gt;geleistete Anzahlungen und Anlagen im Bau des Sachanlagevermögens",E3_WAV!$B$5:$B$204,"&lt;&gt;geleistete Anzahlungen auf immaterielle Vermögensgegenstände")</f>
        <v>0</v>
      </c>
      <c r="AD25" s="321">
        <f>SUMIFS(E2_BKZ!$J$5:$J$2504,E2_BKZ!$A$5:$A$2504,$C25,E2_BKZ!$B$5:$B$2504,$AF$4)</f>
        <v>0</v>
      </c>
      <c r="AE25" s="321">
        <f>SUMIFS(E_SAV!$AE$5:$AE$4004,E_SAV!$A$5:$A$4004,D_KKAuf!$C25,E_SAV!$C$5:$C$4004,$AF$4)</f>
        <v>0</v>
      </c>
      <c r="AF25" s="321">
        <f>SUMIFS(E3_WAV!$U$5:$U$204,E3_WAV!$A$5:$A$204,D_KKAuf!$C25,E3_WAV!$D$5:$D$204,$AF$4,E3_WAV!$B$5:$B$204,"&lt;&gt;geleistete Anzahlungen und Anlagen im Bau des Sachanlagevermögens",E3_WAV!$B$5:$B$204,"&lt;&gt;geleistete Anzahlungen auf immaterielle Vermögensgegenstände")</f>
        <v>0</v>
      </c>
      <c r="AG25" s="321">
        <f>SUMIFS(E2_BKZ!$K$5:$K$2504,E2_BKZ!$A$5:$A$2504,$C25,E2_BKZ!$B$5:$B$2504,$AF$4)</f>
        <v>0</v>
      </c>
      <c r="AH25" s="321">
        <f t="shared" si="13"/>
        <v>0</v>
      </c>
      <c r="AI25" s="321">
        <f>AH25*(IF(A_Stammdaten!$B$7="FNB",VLOOKUP(AF$4,Zinstabelle,2,FALSE),VLOOKUP(AF$4,Zinstabelle,3,FALSE)))</f>
        <v>0</v>
      </c>
      <c r="AJ25" s="321">
        <f>SUMIFS(E_SAV!$AC$5:$AC$4004,E_SAV!$A$5:$A$4004,D_KKAuf!$C25,E_SAV!$C$5:$C$4004,$AN$4)</f>
        <v>0</v>
      </c>
      <c r="AK25" s="321">
        <f>SUMIFS(E3_WAV!$S$5:$S$204,E3_WAV!$A$5:$A$204,D_KKAuf!$C25,E3_WAV!$D$5:$D$204,$AN$4,E3_WAV!$B$5:$B$204,"&lt;&gt;geleistete Anzahlungen und Anlagen im Bau des Sachanlagevermögens",E3_WAV!$B$5:$B$204,"&lt;&gt;geleistete Anzahlungen auf immaterielle Vermögensgegenstände")</f>
        <v>0</v>
      </c>
      <c r="AL25" s="321">
        <f>SUMIFS(E2_BKZ!$J$5:$J$2504,E2_BKZ!$A$5:$A$2504,$C25,E2_BKZ!$B$5:$B$2504,$AN$4)</f>
        <v>0</v>
      </c>
      <c r="AM25" s="321">
        <f>SUMIFS(E_SAV!$AE$5:$AE$4004,E_SAV!$A$5:$A$4004,D_KKAuf!$C25,E_SAV!$C$5:$C$4004,$AN$4)</f>
        <v>0</v>
      </c>
      <c r="AN25" s="321">
        <f>SUMIFS(E3_WAV!$U$5:$U$204,E3_WAV!$A$5:$A$204,D_KKAuf!$C25,E3_WAV!$D$5:$D$204,$AN$4,E3_WAV!$B$5:$B$204,"&lt;&gt;geleistete Anzahlungen und Anlagen im Bau des Sachanlagevermögens",E3_WAV!$B$5:$B$204,"&lt;&gt;geleistete Anzahlungen auf immaterielle Vermögensgegenstände")</f>
        <v>0</v>
      </c>
      <c r="AO25" s="321">
        <f>SUMIFS(E2_BKZ!$K$5:$K$2504,E2_BKZ!$A$5:$A$2504,$C25,E2_BKZ!$B$5:$B$2504,$AN$4)</f>
        <v>0</v>
      </c>
      <c r="AP25" s="321">
        <f t="shared" si="14"/>
        <v>0</v>
      </c>
      <c r="AQ25" s="321">
        <f>AP25*(IF(A_Stammdaten!$B$7="FNB",VLOOKUP(AN$4,Zinstabelle,2,FALSE),VLOOKUP(AN$4,Zinstabelle,3,FALSE)))</f>
        <v>0</v>
      </c>
      <c r="AR25" s="321">
        <f>SUMIFS(E_SAV!$AC$5:$AC$4004,E_SAV!$A$5:$A$4004,D_KKAuf!$C25,E_SAV!$C$5:$C$4004,$AV$4)</f>
        <v>0</v>
      </c>
      <c r="AS25" s="321">
        <f>SUMIFS(E3_WAV!$S$5:$S$204,E3_WAV!$A$5:$A$204,D_KKAuf!$C25,E3_WAV!$D$5:$D$204,$AV$4,E3_WAV!$B$5:$B$204,"&lt;&gt;geleistete Anzahlungen und Anlagen im Bau des Sachanlagevermögens",E3_WAV!$B$5:$B$204,"&lt;&gt;geleistete Anzahlungen auf immaterielle Vermögensgegenstände")</f>
        <v>0</v>
      </c>
      <c r="AT25" s="321">
        <f>SUMIFS(E2_BKZ!$J$5:$J$2504,E2_BKZ!$A$5:$A$2504,$C25,E2_BKZ!$B$5:$B$2504,$AV$4)</f>
        <v>0</v>
      </c>
      <c r="AU25" s="321">
        <f>SUMIFS(E_SAV!$AE$5:$AE$4004,E_SAV!$A$5:$A$4004,D_KKAuf!$C25,E_SAV!$C$5:$C$4004,$AV$4)</f>
        <v>0</v>
      </c>
      <c r="AV25" s="321">
        <f>SUMIFS(E3_WAV!$U$5:$U$204,E3_WAV!$A$5:$A$204,D_KKAuf!$C25,E3_WAV!$D$5:$D$204,$AV$4,E3_WAV!$B$5:$B$204,"&lt;&gt;geleistete Anzahlungen und Anlagen im Bau des Sachanlagevermögens",E3_WAV!$B$5:$B$204,"&lt;&gt;geleistete Anzahlungen auf immaterielle Vermögensgegenstände")</f>
        <v>0</v>
      </c>
      <c r="AW25" s="321">
        <f>SUMIFS(E2_BKZ!$K$5:$K$2504,E2_BKZ!$A$5:$A$2504,$C25,E2_BKZ!$B$5:$B$2504,$AV$4)</f>
        <v>0</v>
      </c>
      <c r="AX25" s="321">
        <f t="shared" si="15"/>
        <v>0</v>
      </c>
      <c r="AY25" s="321">
        <f>AX25*(IF(A_Stammdaten!$B$7="FNB",VLOOKUP(AV$4,Zinstabelle,2,FALSE),VLOOKUP(AV$4,Zinstabelle,3,FALSE)))</f>
        <v>0</v>
      </c>
      <c r="AZ25" s="321">
        <f>SUMIFS(E_SAV!$AC$5:$AC$4004,E_SAV!$A$5:$A$4004,D_KKAuf!$C25,E_SAV!$C$5:$C$4004,$BD$4)</f>
        <v>0</v>
      </c>
      <c r="BA25" s="321">
        <f>SUMIFS(E3_WAV!$S$5:$S$204,E3_WAV!$A$5:$A$204,D_KKAuf!$C25,E3_WAV!$D$5:$D$204,$BD$4,E3_WAV!$B$5:$B$204,"&lt;&gt;geleistete Anzahlungen und Anlagen im Bau des Sachanlagevermögens",E3_WAV!$B$5:$B$204,"&lt;&gt;geleistete Anzahlungen auf immaterielle Vermögensgegenstände")</f>
        <v>0</v>
      </c>
      <c r="BB25" s="321">
        <f>SUMIFS(E2_BKZ!$J$5:$J$2504,E2_BKZ!$A$5:$A$2504,$C25,E2_BKZ!$B$5:$B$2504,$BD$4)</f>
        <v>0</v>
      </c>
      <c r="BC25" s="321">
        <f>SUMIFS(E_SAV!$AE$5:$AE$4004,E_SAV!$A$5:$A$4004,D_KKAuf!$C25,E_SAV!$C$5:$C$4004,$BD$4)</f>
        <v>0</v>
      </c>
      <c r="BD25" s="321">
        <f>SUMIFS(E3_WAV!$U$5:$U$204,E3_WAV!$A$5:$A$204,D_KKAuf!$C25,E3_WAV!$D$5:$D$204,$BD$4,E3_WAV!$B$5:$B$204,"&lt;&gt;geleistete Anzahlungen und Anlagen im Bau des Sachanlagevermögens",E3_WAV!$B$5:$B$204,"&lt;&gt;geleistete Anzahlungen auf immaterielle Vermögensgegenstände")</f>
        <v>0</v>
      </c>
      <c r="BE25" s="321">
        <f>SUMIFS(E2_BKZ!$K$5:$K$2504,E2_BKZ!$A$5:$A$2504,$C25,E2_BKZ!$B$5:$B$2504,$BD$4)</f>
        <v>0</v>
      </c>
      <c r="BF25" s="321">
        <f t="shared" si="16"/>
        <v>0</v>
      </c>
      <c r="BG25" s="321">
        <f>BF25*(IF(A_Stammdaten!$B$7="FNB",VLOOKUP(BD$4,Zinstabelle,2,FALSE),VLOOKUP(BD$4,Zinstabelle,3,FALSE)))</f>
        <v>0</v>
      </c>
      <c r="BH25" s="321">
        <f>SUMIFS(E_SAV!$AC$5:$AC$4004,E_SAV!$A$5:$A$4004,D_KKAuf!$C25,E_SAV!$C$5:$C$4004,$BL$4)</f>
        <v>0</v>
      </c>
      <c r="BI25" s="321">
        <f>SUMIFS(E3_WAV!$S$5:$S$204,E3_WAV!$A$5:$A$204,D_KKAuf!$C25,E3_WAV!$D$5:$D$204,$BL$4,E3_WAV!$B$5:$B$204,"&lt;&gt;geleistete Anzahlungen und Anlagen im Bau des Sachanlagevermögens",E3_WAV!$B$5:$B$204,"&lt;&gt;geleistete Anzahlungen auf immaterielle Vermögensgegenstände")</f>
        <v>0</v>
      </c>
      <c r="BJ25" s="321">
        <f>SUMIFS(E2_BKZ!$J$5:$J$2504,E2_BKZ!$A$5:$A$2504,$C25,E2_BKZ!$B$5:$B$2504,$BL$4)</f>
        <v>0</v>
      </c>
      <c r="BK25" s="321">
        <f>SUMIFS(E_SAV!$AE$5:$AE$4004,E_SAV!$A$5:$A$4004,D_KKAuf!$C25,E_SAV!$C$5:$C$4004,$BL$4)</f>
        <v>0</v>
      </c>
      <c r="BL25" s="321">
        <f>SUMIFS(E3_WAV!$U$5:$U$204,E3_WAV!$A$5:$A$204,D_KKAuf!$C25,E3_WAV!$D$5:$D$204,$BL$4,E3_WAV!$B$5:$B$204,"&lt;&gt;geleistete Anzahlungen und Anlagen im Bau des Sachanlagevermögens",E3_WAV!$B$5:$B$204,"&lt;&gt;geleistete Anzahlungen auf immaterielle Vermögensgegenstände")</f>
        <v>0</v>
      </c>
      <c r="BM25" s="321">
        <f>SUMIFS(E2_BKZ!$K$5:$K$2504,E2_BKZ!$A$5:$A$2504,$C25,E2_BKZ!$B$5:$B$2504,$BL$4)</f>
        <v>0</v>
      </c>
      <c r="BN25" s="321">
        <f t="shared" si="17"/>
        <v>0</v>
      </c>
      <c r="BO25" s="321">
        <f>BN25*(IF(A_Stammdaten!$B$7="FNB",VLOOKUP(BL$4,Zinstabelle,2,FALSE),VLOOKUP(BL$4,Zinstabelle,3,FALSE)))</f>
        <v>0</v>
      </c>
    </row>
    <row r="26" spans="3:67" x14ac:dyDescent="0.3">
      <c r="C26" s="319">
        <f>A_Stammdaten!A37</f>
        <v>0</v>
      </c>
      <c r="D26" s="320">
        <f t="shared" si="8"/>
        <v>0</v>
      </c>
      <c r="E26" s="320">
        <f t="shared" si="9"/>
        <v>0</v>
      </c>
      <c r="F26" s="320">
        <f>SUM(J26,R26,Z26,AH26,AP26,AX26,BF26,BN26)*0.4*Listen!$G$2*0.035*A_Stammdaten!$D37</f>
        <v>0</v>
      </c>
      <c r="G26" s="320">
        <f t="shared" si="10"/>
        <v>0</v>
      </c>
      <c r="H26" s="321">
        <f>SUMIF(E_SAV!$A$5:$A$4004,D_KKAuf!$C26,E_SAV!$AD$5:$AD$4004)</f>
        <v>0</v>
      </c>
      <c r="I26" s="321">
        <f>SUMIFS(E3_WAV!$T$5:$T$204,E3_WAV!$A$5:$A$204,C26,E3_WAV!$D$5:$D$204,"&gt;2015",E3_WAV!$D$5:$D$204,"&lt;="&amp;A_Stammdaten!$B$12)</f>
        <v>0</v>
      </c>
      <c r="J26" s="321">
        <f>AVERAGE(SUMIFS(E3_WAV!$S$5:$S$204,E3_WAV!$B$5:$B$204,"geleistete Anzahlungen und Anlagen im Bau des Sachanlagevermögens",E3_WAV!$A$5:$A$204,D_KKAuf!$C26),SUMIFS(E3_WAV!$U$5:$U$204,E3_WAV!$B$5:$B$204,"geleistete Anzahlungen und Anlagen im Bau des Sachanlagevermögens",E3_WAV!$A$5:$A$204,D_KKAuf!$C26))+AVERAGE(SUMIFS(E3_WAV!$S$5:$S$204,E3_WAV!$B$5:$B$204,"geleistete Anzahlungen auf immaterielle Vermögensgegenstände",E3_WAV!$A$5:$A$204,D_KKAuf!$C26),SUMIFS(E3_WAV!$U$5:$U$204,E3_WAV!$B$5:$B$204,"geleistete Anzahlungen auf immaterielle Vermögensgegenstände",E3_WAV!$A$5:$A$204,D_KKAuf!$C26))</f>
        <v>0</v>
      </c>
      <c r="K26" s="321">
        <f>$J26*(IF(A_Stammdaten!$B$7="FNB",VLOOKUP(A_Stammdaten!$B$12,Zinstabelle,2,FALSE),VLOOKUP(A_Stammdaten!$B$12,Zinstabelle,3,FALSE)))</f>
        <v>0</v>
      </c>
      <c r="L26" s="321">
        <f>SUMIFS(E_SAV!$AC$5:$AC$4004,E_SAV!$A$5:$A$4004,D_KKAuf!$C26,E_SAV!$C$5:$C$4004,$P$4)</f>
        <v>0</v>
      </c>
      <c r="M26" s="321">
        <f>SUMIFS(E3_WAV!$S$5:$S$204,E3_WAV!$A$5:$A$204,D_KKAuf!$C26,E3_WAV!$D$5:$D$204,$P$4,E3_WAV!$B$5:$B$204,"&lt;&gt;geleistete Anzahlungen und Anlagen im Bau des Sachanlagevermögens",E3_WAV!$B$5:$B$204,"&lt;&gt;geleistete Anzahlungen auf immaterielle Vermögensgegenstände")</f>
        <v>0</v>
      </c>
      <c r="N26" s="321">
        <f>SUMIFS(E2_BKZ!$J$5:$J$2504,E2_BKZ!$A$5:$A$2504,$C26,E2_BKZ!$B$5:$B$2504,$P$4)</f>
        <v>0</v>
      </c>
      <c r="O26" s="321">
        <f>SUMIFS(E_SAV!$AE$5:$AE$4004,E_SAV!$A$5:$A$4004,D_KKAuf!$C26,E_SAV!$C$5:$C$4004,$P$4)</f>
        <v>0</v>
      </c>
      <c r="P26" s="321">
        <f>SUMIFS(E3_WAV!$U$5:$U$204,E3_WAV!$A$5:$A$204,D_KKAuf!$C26,E3_WAV!$D$5:$D$204,$P$4,E3_WAV!$B$5:$B$204,"&lt;&gt;geleistete Anzahlungen und Anlagen im Bau des Sachanlagevermögens",E3_WAV!$B$5:$B$204,"&lt;&gt;geleistete Anzahlungen auf immaterielle Vermögensgegenstände")</f>
        <v>0</v>
      </c>
      <c r="Q26" s="321">
        <f>SUMIFS(E2_BKZ!$K$5:$K$2504,E2_BKZ!$A$5:$A$2504,$C26,E2_BKZ!$B$5:$B$2504,$P$4)</f>
        <v>0</v>
      </c>
      <c r="R26" s="321">
        <f t="shared" si="11"/>
        <v>0</v>
      </c>
      <c r="S26" s="321">
        <f>R26*(IF(A_Stammdaten!$B$7="FNB",VLOOKUP(P$4,Zinstabelle,2,FALSE),VLOOKUP(P$4,Zinstabelle,3,FALSE)))</f>
        <v>0</v>
      </c>
      <c r="T26" s="321">
        <f>SUMIFS(E_SAV!$AC$5:$AC$4004,E_SAV!$A$5:$A$4004,D_KKAuf!$C26,E_SAV!$C$5:$C$4004,$X$4)</f>
        <v>0</v>
      </c>
      <c r="U26" s="321">
        <f>SUMIFS(E3_WAV!$S$5:$S$204,E3_WAV!$A$5:$A$204,D_KKAuf!$C26,E3_WAV!$D$5:$D$204,$X$4,E3_WAV!$B$5:$B$204,"&lt;&gt;geleistete Anzahlungen und Anlagen im Bau des Sachanlagevermögens",E3_WAV!$B$5:$B$204,"&lt;&gt;geleistete Anzahlungen auf immaterielle Vermögensgegenstände")</f>
        <v>0</v>
      </c>
      <c r="V26" s="321">
        <f>SUMIFS(E2_BKZ!$J$5:$J$2504,E2_BKZ!$A$5:$A$2504,$C26,E2_BKZ!$B$5:$B$2504,$X$4)</f>
        <v>0</v>
      </c>
      <c r="W26" s="321">
        <f>SUMIFS(E_SAV!$AE$5:$AE$4004,E_SAV!$A$5:$A$4004,D_KKAuf!$C26,E_SAV!$C$5:$C$4004,$X$4)</f>
        <v>0</v>
      </c>
      <c r="X26" s="321">
        <f>SUMIFS(E3_WAV!$U$5:$U$204,E3_WAV!$A$5:$A$204,D_KKAuf!$C26,E3_WAV!$D$5:$D$204,$X$4,E3_WAV!$B$5:$B$204,"&lt;&gt;geleistete Anzahlungen und Anlagen im Bau des Sachanlagevermögens",E3_WAV!$B$5:$B$204,"&lt;&gt;geleistete Anzahlungen auf immaterielle Vermögensgegenstände")</f>
        <v>0</v>
      </c>
      <c r="Y26" s="321">
        <f>SUMIFS(E2_BKZ!$K$5:$K$2504,E2_BKZ!$A$5:$A$2504,$C26,E2_BKZ!$B$5:$B$2504,$X$4)</f>
        <v>0</v>
      </c>
      <c r="Z26" s="321">
        <f t="shared" si="12"/>
        <v>0</v>
      </c>
      <c r="AA26" s="321">
        <f>Z26*(IF(A_Stammdaten!$B$7="FNB",VLOOKUP(X$4,Zinstabelle,2,FALSE),VLOOKUP(X$4,Zinstabelle,3,FALSE)))</f>
        <v>0</v>
      </c>
      <c r="AB26" s="321">
        <f>SUMIFS(E_SAV!$AC$5:$AC$4004,E_SAV!$A$5:$A$4004,D_KKAuf!$C26,E_SAV!$C$5:$C$4004,$AF$4)</f>
        <v>0</v>
      </c>
      <c r="AC26" s="321">
        <f>SUMIFS(E3_WAV!$S$5:$S$204,E3_WAV!$A$5:$A$204,D_KKAuf!$C26,E3_WAV!$D$5:$D$204,$AF$4,E3_WAV!$B$5:$B$204,"&lt;&gt;geleistete Anzahlungen und Anlagen im Bau des Sachanlagevermögens",E3_WAV!$B$5:$B$204,"&lt;&gt;geleistete Anzahlungen auf immaterielle Vermögensgegenstände")</f>
        <v>0</v>
      </c>
      <c r="AD26" s="321">
        <f>SUMIFS(E2_BKZ!$J$5:$J$2504,E2_BKZ!$A$5:$A$2504,$C26,E2_BKZ!$B$5:$B$2504,$AF$4)</f>
        <v>0</v>
      </c>
      <c r="AE26" s="321">
        <f>SUMIFS(E_SAV!$AE$5:$AE$4004,E_SAV!$A$5:$A$4004,D_KKAuf!$C26,E_SAV!$C$5:$C$4004,$AF$4)</f>
        <v>0</v>
      </c>
      <c r="AF26" s="321">
        <f>SUMIFS(E3_WAV!$U$5:$U$204,E3_WAV!$A$5:$A$204,D_KKAuf!$C26,E3_WAV!$D$5:$D$204,$AF$4,E3_WAV!$B$5:$B$204,"&lt;&gt;geleistete Anzahlungen und Anlagen im Bau des Sachanlagevermögens",E3_WAV!$B$5:$B$204,"&lt;&gt;geleistete Anzahlungen auf immaterielle Vermögensgegenstände")</f>
        <v>0</v>
      </c>
      <c r="AG26" s="321">
        <f>SUMIFS(E2_BKZ!$K$5:$K$2504,E2_BKZ!$A$5:$A$2504,$C26,E2_BKZ!$B$5:$B$2504,$AF$4)</f>
        <v>0</v>
      </c>
      <c r="AH26" s="321">
        <f t="shared" si="13"/>
        <v>0</v>
      </c>
      <c r="AI26" s="321">
        <f>AH26*(IF(A_Stammdaten!$B$7="FNB",VLOOKUP(AF$4,Zinstabelle,2,FALSE),VLOOKUP(AF$4,Zinstabelle,3,FALSE)))</f>
        <v>0</v>
      </c>
      <c r="AJ26" s="321">
        <f>SUMIFS(E_SAV!$AC$5:$AC$4004,E_SAV!$A$5:$A$4004,D_KKAuf!$C26,E_SAV!$C$5:$C$4004,$AN$4)</f>
        <v>0</v>
      </c>
      <c r="AK26" s="321">
        <f>SUMIFS(E3_WAV!$S$5:$S$204,E3_WAV!$A$5:$A$204,D_KKAuf!$C26,E3_WAV!$D$5:$D$204,$AN$4,E3_WAV!$B$5:$B$204,"&lt;&gt;geleistete Anzahlungen und Anlagen im Bau des Sachanlagevermögens",E3_WAV!$B$5:$B$204,"&lt;&gt;geleistete Anzahlungen auf immaterielle Vermögensgegenstände")</f>
        <v>0</v>
      </c>
      <c r="AL26" s="321">
        <f>SUMIFS(E2_BKZ!$J$5:$J$2504,E2_BKZ!$A$5:$A$2504,$C26,E2_BKZ!$B$5:$B$2504,$AN$4)</f>
        <v>0</v>
      </c>
      <c r="AM26" s="321">
        <f>SUMIFS(E_SAV!$AE$5:$AE$4004,E_SAV!$A$5:$A$4004,D_KKAuf!$C26,E_SAV!$C$5:$C$4004,$AN$4)</f>
        <v>0</v>
      </c>
      <c r="AN26" s="321">
        <f>SUMIFS(E3_WAV!$U$5:$U$204,E3_WAV!$A$5:$A$204,D_KKAuf!$C26,E3_WAV!$D$5:$D$204,$AN$4,E3_WAV!$B$5:$B$204,"&lt;&gt;geleistete Anzahlungen und Anlagen im Bau des Sachanlagevermögens",E3_WAV!$B$5:$B$204,"&lt;&gt;geleistete Anzahlungen auf immaterielle Vermögensgegenstände")</f>
        <v>0</v>
      </c>
      <c r="AO26" s="321">
        <f>SUMIFS(E2_BKZ!$K$5:$K$2504,E2_BKZ!$A$5:$A$2504,$C26,E2_BKZ!$B$5:$B$2504,$AN$4)</f>
        <v>0</v>
      </c>
      <c r="AP26" s="321">
        <f t="shared" si="14"/>
        <v>0</v>
      </c>
      <c r="AQ26" s="321">
        <f>AP26*(IF(A_Stammdaten!$B$7="FNB",VLOOKUP(AN$4,Zinstabelle,2,FALSE),VLOOKUP(AN$4,Zinstabelle,3,FALSE)))</f>
        <v>0</v>
      </c>
      <c r="AR26" s="321">
        <f>SUMIFS(E_SAV!$AC$5:$AC$4004,E_SAV!$A$5:$A$4004,D_KKAuf!$C26,E_SAV!$C$5:$C$4004,$AV$4)</f>
        <v>0</v>
      </c>
      <c r="AS26" s="321">
        <f>SUMIFS(E3_WAV!$S$5:$S$204,E3_WAV!$A$5:$A$204,D_KKAuf!$C26,E3_WAV!$D$5:$D$204,$AV$4,E3_WAV!$B$5:$B$204,"&lt;&gt;geleistete Anzahlungen und Anlagen im Bau des Sachanlagevermögens",E3_WAV!$B$5:$B$204,"&lt;&gt;geleistete Anzahlungen auf immaterielle Vermögensgegenstände")</f>
        <v>0</v>
      </c>
      <c r="AT26" s="321">
        <f>SUMIFS(E2_BKZ!$J$5:$J$2504,E2_BKZ!$A$5:$A$2504,$C26,E2_BKZ!$B$5:$B$2504,$AV$4)</f>
        <v>0</v>
      </c>
      <c r="AU26" s="321">
        <f>SUMIFS(E_SAV!$AE$5:$AE$4004,E_SAV!$A$5:$A$4004,D_KKAuf!$C26,E_SAV!$C$5:$C$4004,$AV$4)</f>
        <v>0</v>
      </c>
      <c r="AV26" s="321">
        <f>SUMIFS(E3_WAV!$U$5:$U$204,E3_WAV!$A$5:$A$204,D_KKAuf!$C26,E3_WAV!$D$5:$D$204,$AV$4,E3_WAV!$B$5:$B$204,"&lt;&gt;geleistete Anzahlungen und Anlagen im Bau des Sachanlagevermögens",E3_WAV!$B$5:$B$204,"&lt;&gt;geleistete Anzahlungen auf immaterielle Vermögensgegenstände")</f>
        <v>0</v>
      </c>
      <c r="AW26" s="321">
        <f>SUMIFS(E2_BKZ!$K$5:$K$2504,E2_BKZ!$A$5:$A$2504,$C26,E2_BKZ!$B$5:$B$2504,$AV$4)</f>
        <v>0</v>
      </c>
      <c r="AX26" s="321">
        <f t="shared" si="15"/>
        <v>0</v>
      </c>
      <c r="AY26" s="321">
        <f>AX26*(IF(A_Stammdaten!$B$7="FNB",VLOOKUP(AV$4,Zinstabelle,2,FALSE),VLOOKUP(AV$4,Zinstabelle,3,FALSE)))</f>
        <v>0</v>
      </c>
      <c r="AZ26" s="321">
        <f>SUMIFS(E_SAV!$AC$5:$AC$4004,E_SAV!$A$5:$A$4004,D_KKAuf!$C26,E_SAV!$C$5:$C$4004,$BD$4)</f>
        <v>0</v>
      </c>
      <c r="BA26" s="321">
        <f>SUMIFS(E3_WAV!$S$5:$S$204,E3_WAV!$A$5:$A$204,D_KKAuf!$C26,E3_WAV!$D$5:$D$204,$BD$4,E3_WAV!$B$5:$B$204,"&lt;&gt;geleistete Anzahlungen und Anlagen im Bau des Sachanlagevermögens",E3_WAV!$B$5:$B$204,"&lt;&gt;geleistete Anzahlungen auf immaterielle Vermögensgegenstände")</f>
        <v>0</v>
      </c>
      <c r="BB26" s="321">
        <f>SUMIFS(E2_BKZ!$J$5:$J$2504,E2_BKZ!$A$5:$A$2504,$C26,E2_BKZ!$B$5:$B$2504,$BD$4)</f>
        <v>0</v>
      </c>
      <c r="BC26" s="321">
        <f>SUMIFS(E_SAV!$AE$5:$AE$4004,E_SAV!$A$5:$A$4004,D_KKAuf!$C26,E_SAV!$C$5:$C$4004,$BD$4)</f>
        <v>0</v>
      </c>
      <c r="BD26" s="321">
        <f>SUMIFS(E3_WAV!$U$5:$U$204,E3_WAV!$A$5:$A$204,D_KKAuf!$C26,E3_WAV!$D$5:$D$204,$BD$4,E3_WAV!$B$5:$B$204,"&lt;&gt;geleistete Anzahlungen und Anlagen im Bau des Sachanlagevermögens",E3_WAV!$B$5:$B$204,"&lt;&gt;geleistete Anzahlungen auf immaterielle Vermögensgegenstände")</f>
        <v>0</v>
      </c>
      <c r="BE26" s="321">
        <f>SUMIFS(E2_BKZ!$K$5:$K$2504,E2_BKZ!$A$5:$A$2504,$C26,E2_BKZ!$B$5:$B$2504,$BD$4)</f>
        <v>0</v>
      </c>
      <c r="BF26" s="321">
        <f t="shared" si="16"/>
        <v>0</v>
      </c>
      <c r="BG26" s="321">
        <f>BF26*(IF(A_Stammdaten!$B$7="FNB",VLOOKUP(BD$4,Zinstabelle,2,FALSE),VLOOKUP(BD$4,Zinstabelle,3,FALSE)))</f>
        <v>0</v>
      </c>
      <c r="BH26" s="321">
        <f>SUMIFS(E_SAV!$AC$5:$AC$4004,E_SAV!$A$5:$A$4004,D_KKAuf!$C26,E_SAV!$C$5:$C$4004,$BL$4)</f>
        <v>0</v>
      </c>
      <c r="BI26" s="321">
        <f>SUMIFS(E3_WAV!$S$5:$S$204,E3_WAV!$A$5:$A$204,D_KKAuf!$C26,E3_WAV!$D$5:$D$204,$BL$4,E3_WAV!$B$5:$B$204,"&lt;&gt;geleistete Anzahlungen und Anlagen im Bau des Sachanlagevermögens",E3_WAV!$B$5:$B$204,"&lt;&gt;geleistete Anzahlungen auf immaterielle Vermögensgegenstände")</f>
        <v>0</v>
      </c>
      <c r="BJ26" s="321">
        <f>SUMIFS(E2_BKZ!$J$5:$J$2504,E2_BKZ!$A$5:$A$2504,$C26,E2_BKZ!$B$5:$B$2504,$BL$4)</f>
        <v>0</v>
      </c>
      <c r="BK26" s="321">
        <f>SUMIFS(E_SAV!$AE$5:$AE$4004,E_SAV!$A$5:$A$4004,D_KKAuf!$C26,E_SAV!$C$5:$C$4004,$BL$4)</f>
        <v>0</v>
      </c>
      <c r="BL26" s="321">
        <f>SUMIFS(E3_WAV!$U$5:$U$204,E3_WAV!$A$5:$A$204,D_KKAuf!$C26,E3_WAV!$D$5:$D$204,$BL$4,E3_WAV!$B$5:$B$204,"&lt;&gt;geleistete Anzahlungen und Anlagen im Bau des Sachanlagevermögens",E3_WAV!$B$5:$B$204,"&lt;&gt;geleistete Anzahlungen auf immaterielle Vermögensgegenstände")</f>
        <v>0</v>
      </c>
      <c r="BM26" s="321">
        <f>SUMIFS(E2_BKZ!$K$5:$K$2504,E2_BKZ!$A$5:$A$2504,$C26,E2_BKZ!$B$5:$B$2504,$BL$4)</f>
        <v>0</v>
      </c>
      <c r="BN26" s="321">
        <f t="shared" si="17"/>
        <v>0</v>
      </c>
      <c r="BO26" s="321">
        <f>BN26*(IF(A_Stammdaten!$B$7="FNB",VLOOKUP(BL$4,Zinstabelle,2,FALSE),VLOOKUP(BL$4,Zinstabelle,3,FALSE)))</f>
        <v>0</v>
      </c>
    </row>
    <row r="27" spans="3:67" x14ac:dyDescent="0.3">
      <c r="C27" s="319">
        <f>A_Stammdaten!A38</f>
        <v>0</v>
      </c>
      <c r="D27" s="320">
        <f t="shared" si="8"/>
        <v>0</v>
      </c>
      <c r="E27" s="320">
        <f t="shared" si="9"/>
        <v>0</v>
      </c>
      <c r="F27" s="320">
        <f>SUM(J27,R27,Z27,AH27,AP27,AX27,BF27,BN27)*0.4*Listen!$G$2*0.035*A_Stammdaten!$D38</f>
        <v>0</v>
      </c>
      <c r="G27" s="320">
        <f t="shared" si="10"/>
        <v>0</v>
      </c>
      <c r="H27" s="321">
        <f>SUMIF(E_SAV!$A$5:$A$4004,D_KKAuf!$C27,E_SAV!$AD$5:$AD$4004)</f>
        <v>0</v>
      </c>
      <c r="I27" s="321">
        <f>SUMIFS(E3_WAV!$T$5:$T$204,E3_WAV!$A$5:$A$204,C27,E3_WAV!$D$5:$D$204,"&gt;2015",E3_WAV!$D$5:$D$204,"&lt;="&amp;A_Stammdaten!$B$12)</f>
        <v>0</v>
      </c>
      <c r="J27" s="321">
        <f>AVERAGE(SUMIFS(E3_WAV!$S$5:$S$204,E3_WAV!$B$5:$B$204,"geleistete Anzahlungen und Anlagen im Bau des Sachanlagevermögens",E3_WAV!$A$5:$A$204,D_KKAuf!$C27),SUMIFS(E3_WAV!$U$5:$U$204,E3_WAV!$B$5:$B$204,"geleistete Anzahlungen und Anlagen im Bau des Sachanlagevermögens",E3_WAV!$A$5:$A$204,D_KKAuf!$C27))+AVERAGE(SUMIFS(E3_WAV!$S$5:$S$204,E3_WAV!$B$5:$B$204,"geleistete Anzahlungen auf immaterielle Vermögensgegenstände",E3_WAV!$A$5:$A$204,D_KKAuf!$C27),SUMIFS(E3_WAV!$U$5:$U$204,E3_WAV!$B$5:$B$204,"geleistete Anzahlungen auf immaterielle Vermögensgegenstände",E3_WAV!$A$5:$A$204,D_KKAuf!$C27))</f>
        <v>0</v>
      </c>
      <c r="K27" s="321">
        <f>$J27*(IF(A_Stammdaten!$B$7="FNB",VLOOKUP(A_Stammdaten!$B$12,Zinstabelle,2,FALSE),VLOOKUP(A_Stammdaten!$B$12,Zinstabelle,3,FALSE)))</f>
        <v>0</v>
      </c>
      <c r="L27" s="321">
        <f>SUMIFS(E_SAV!$AC$5:$AC$4004,E_SAV!$A$5:$A$4004,D_KKAuf!$C27,E_SAV!$C$5:$C$4004,$P$4)</f>
        <v>0</v>
      </c>
      <c r="M27" s="321">
        <f>SUMIFS(E3_WAV!$S$5:$S$204,E3_WAV!$A$5:$A$204,D_KKAuf!$C27,E3_WAV!$D$5:$D$204,$P$4,E3_WAV!$B$5:$B$204,"&lt;&gt;geleistete Anzahlungen und Anlagen im Bau des Sachanlagevermögens",E3_WAV!$B$5:$B$204,"&lt;&gt;geleistete Anzahlungen auf immaterielle Vermögensgegenstände")</f>
        <v>0</v>
      </c>
      <c r="N27" s="321">
        <f>SUMIFS(E2_BKZ!$J$5:$J$2504,E2_BKZ!$A$5:$A$2504,$C27,E2_BKZ!$B$5:$B$2504,$P$4)</f>
        <v>0</v>
      </c>
      <c r="O27" s="321">
        <f>SUMIFS(E_SAV!$AE$5:$AE$4004,E_SAV!$A$5:$A$4004,D_KKAuf!$C27,E_SAV!$C$5:$C$4004,$P$4)</f>
        <v>0</v>
      </c>
      <c r="P27" s="321">
        <f>SUMIFS(E3_WAV!$U$5:$U$204,E3_WAV!$A$5:$A$204,D_KKAuf!$C27,E3_WAV!$D$5:$D$204,$P$4,E3_WAV!$B$5:$B$204,"&lt;&gt;geleistete Anzahlungen und Anlagen im Bau des Sachanlagevermögens",E3_WAV!$B$5:$B$204,"&lt;&gt;geleistete Anzahlungen auf immaterielle Vermögensgegenstände")</f>
        <v>0</v>
      </c>
      <c r="Q27" s="321">
        <f>SUMIFS(E2_BKZ!$K$5:$K$2504,E2_BKZ!$A$5:$A$2504,$C27,E2_BKZ!$B$5:$B$2504,$P$4)</f>
        <v>0</v>
      </c>
      <c r="R27" s="321">
        <f t="shared" si="11"/>
        <v>0</v>
      </c>
      <c r="S27" s="321">
        <f>R27*(IF(A_Stammdaten!$B$7="FNB",VLOOKUP(P$4,Zinstabelle,2,FALSE),VLOOKUP(P$4,Zinstabelle,3,FALSE)))</f>
        <v>0</v>
      </c>
      <c r="T27" s="321">
        <f>SUMIFS(E_SAV!$AC$5:$AC$4004,E_SAV!$A$5:$A$4004,D_KKAuf!$C27,E_SAV!$C$5:$C$4004,$X$4)</f>
        <v>0</v>
      </c>
      <c r="U27" s="321">
        <f>SUMIFS(E3_WAV!$S$5:$S$204,E3_WAV!$A$5:$A$204,D_KKAuf!$C27,E3_WAV!$D$5:$D$204,$X$4,E3_WAV!$B$5:$B$204,"&lt;&gt;geleistete Anzahlungen und Anlagen im Bau des Sachanlagevermögens",E3_WAV!$B$5:$B$204,"&lt;&gt;geleistete Anzahlungen auf immaterielle Vermögensgegenstände")</f>
        <v>0</v>
      </c>
      <c r="V27" s="321">
        <f>SUMIFS(E2_BKZ!$J$5:$J$2504,E2_BKZ!$A$5:$A$2504,$C27,E2_BKZ!$B$5:$B$2504,$X$4)</f>
        <v>0</v>
      </c>
      <c r="W27" s="321">
        <f>SUMIFS(E_SAV!$AE$5:$AE$4004,E_SAV!$A$5:$A$4004,D_KKAuf!$C27,E_SAV!$C$5:$C$4004,$X$4)</f>
        <v>0</v>
      </c>
      <c r="X27" s="321">
        <f>SUMIFS(E3_WAV!$U$5:$U$204,E3_WAV!$A$5:$A$204,D_KKAuf!$C27,E3_WAV!$D$5:$D$204,$X$4,E3_WAV!$B$5:$B$204,"&lt;&gt;geleistete Anzahlungen und Anlagen im Bau des Sachanlagevermögens",E3_WAV!$B$5:$B$204,"&lt;&gt;geleistete Anzahlungen auf immaterielle Vermögensgegenstände")</f>
        <v>0</v>
      </c>
      <c r="Y27" s="321">
        <f>SUMIFS(E2_BKZ!$K$5:$K$2504,E2_BKZ!$A$5:$A$2504,$C27,E2_BKZ!$B$5:$B$2504,$X$4)</f>
        <v>0</v>
      </c>
      <c r="Z27" s="321">
        <f t="shared" si="12"/>
        <v>0</v>
      </c>
      <c r="AA27" s="321">
        <f>Z27*(IF(A_Stammdaten!$B$7="FNB",VLOOKUP(X$4,Zinstabelle,2,FALSE),VLOOKUP(X$4,Zinstabelle,3,FALSE)))</f>
        <v>0</v>
      </c>
      <c r="AB27" s="321">
        <f>SUMIFS(E_SAV!$AC$5:$AC$4004,E_SAV!$A$5:$A$4004,D_KKAuf!$C27,E_SAV!$C$5:$C$4004,$AF$4)</f>
        <v>0</v>
      </c>
      <c r="AC27" s="321">
        <f>SUMIFS(E3_WAV!$S$5:$S$204,E3_WAV!$A$5:$A$204,D_KKAuf!$C27,E3_WAV!$D$5:$D$204,$AF$4,E3_WAV!$B$5:$B$204,"&lt;&gt;geleistete Anzahlungen und Anlagen im Bau des Sachanlagevermögens",E3_WAV!$B$5:$B$204,"&lt;&gt;geleistete Anzahlungen auf immaterielle Vermögensgegenstände")</f>
        <v>0</v>
      </c>
      <c r="AD27" s="321">
        <f>SUMIFS(E2_BKZ!$J$5:$J$2504,E2_BKZ!$A$5:$A$2504,$C27,E2_BKZ!$B$5:$B$2504,$AF$4)</f>
        <v>0</v>
      </c>
      <c r="AE27" s="321">
        <f>SUMIFS(E_SAV!$AE$5:$AE$4004,E_SAV!$A$5:$A$4004,D_KKAuf!$C27,E_SAV!$C$5:$C$4004,$AF$4)</f>
        <v>0</v>
      </c>
      <c r="AF27" s="321">
        <f>SUMIFS(E3_WAV!$U$5:$U$204,E3_WAV!$A$5:$A$204,D_KKAuf!$C27,E3_WAV!$D$5:$D$204,$AF$4,E3_WAV!$B$5:$B$204,"&lt;&gt;geleistete Anzahlungen und Anlagen im Bau des Sachanlagevermögens",E3_WAV!$B$5:$B$204,"&lt;&gt;geleistete Anzahlungen auf immaterielle Vermögensgegenstände")</f>
        <v>0</v>
      </c>
      <c r="AG27" s="321">
        <f>SUMIFS(E2_BKZ!$K$5:$K$2504,E2_BKZ!$A$5:$A$2504,$C27,E2_BKZ!$B$5:$B$2504,$AF$4)</f>
        <v>0</v>
      </c>
      <c r="AH27" s="321">
        <f t="shared" si="13"/>
        <v>0</v>
      </c>
      <c r="AI27" s="321">
        <f>AH27*(IF(A_Stammdaten!$B$7="FNB",VLOOKUP(AF$4,Zinstabelle,2,FALSE),VLOOKUP(AF$4,Zinstabelle,3,FALSE)))</f>
        <v>0</v>
      </c>
      <c r="AJ27" s="321">
        <f>SUMIFS(E_SAV!$AC$5:$AC$4004,E_SAV!$A$5:$A$4004,D_KKAuf!$C27,E_SAV!$C$5:$C$4004,$AN$4)</f>
        <v>0</v>
      </c>
      <c r="AK27" s="321">
        <f>SUMIFS(E3_WAV!$S$5:$S$204,E3_WAV!$A$5:$A$204,D_KKAuf!$C27,E3_WAV!$D$5:$D$204,$AN$4,E3_WAV!$B$5:$B$204,"&lt;&gt;geleistete Anzahlungen und Anlagen im Bau des Sachanlagevermögens",E3_WAV!$B$5:$B$204,"&lt;&gt;geleistete Anzahlungen auf immaterielle Vermögensgegenstände")</f>
        <v>0</v>
      </c>
      <c r="AL27" s="321">
        <f>SUMIFS(E2_BKZ!$J$5:$J$2504,E2_BKZ!$A$5:$A$2504,$C27,E2_BKZ!$B$5:$B$2504,$AN$4)</f>
        <v>0</v>
      </c>
      <c r="AM27" s="321">
        <f>SUMIFS(E_SAV!$AE$5:$AE$4004,E_SAV!$A$5:$A$4004,D_KKAuf!$C27,E_SAV!$C$5:$C$4004,$AN$4)</f>
        <v>0</v>
      </c>
      <c r="AN27" s="321">
        <f>SUMIFS(E3_WAV!$U$5:$U$204,E3_WAV!$A$5:$A$204,D_KKAuf!$C27,E3_WAV!$D$5:$D$204,$AN$4,E3_WAV!$B$5:$B$204,"&lt;&gt;geleistete Anzahlungen und Anlagen im Bau des Sachanlagevermögens",E3_WAV!$B$5:$B$204,"&lt;&gt;geleistete Anzahlungen auf immaterielle Vermögensgegenstände")</f>
        <v>0</v>
      </c>
      <c r="AO27" s="321">
        <f>SUMIFS(E2_BKZ!$K$5:$K$2504,E2_BKZ!$A$5:$A$2504,$C27,E2_BKZ!$B$5:$B$2504,$AN$4)</f>
        <v>0</v>
      </c>
      <c r="AP27" s="321">
        <f t="shared" si="14"/>
        <v>0</v>
      </c>
      <c r="AQ27" s="321">
        <f>AP27*(IF(A_Stammdaten!$B$7="FNB",VLOOKUP(AN$4,Zinstabelle,2,FALSE),VLOOKUP(AN$4,Zinstabelle,3,FALSE)))</f>
        <v>0</v>
      </c>
      <c r="AR27" s="321">
        <f>SUMIFS(E_SAV!$AC$5:$AC$4004,E_SAV!$A$5:$A$4004,D_KKAuf!$C27,E_SAV!$C$5:$C$4004,$AV$4)</f>
        <v>0</v>
      </c>
      <c r="AS27" s="321">
        <f>SUMIFS(E3_WAV!$S$5:$S$204,E3_WAV!$A$5:$A$204,D_KKAuf!$C27,E3_WAV!$D$5:$D$204,$AV$4,E3_WAV!$B$5:$B$204,"&lt;&gt;geleistete Anzahlungen und Anlagen im Bau des Sachanlagevermögens",E3_WAV!$B$5:$B$204,"&lt;&gt;geleistete Anzahlungen auf immaterielle Vermögensgegenstände")</f>
        <v>0</v>
      </c>
      <c r="AT27" s="321">
        <f>SUMIFS(E2_BKZ!$J$5:$J$2504,E2_BKZ!$A$5:$A$2504,$C27,E2_BKZ!$B$5:$B$2504,$AV$4)</f>
        <v>0</v>
      </c>
      <c r="AU27" s="321">
        <f>SUMIFS(E_SAV!$AE$5:$AE$4004,E_SAV!$A$5:$A$4004,D_KKAuf!$C27,E_SAV!$C$5:$C$4004,$AV$4)</f>
        <v>0</v>
      </c>
      <c r="AV27" s="321">
        <f>SUMIFS(E3_WAV!$U$5:$U$204,E3_WAV!$A$5:$A$204,D_KKAuf!$C27,E3_WAV!$D$5:$D$204,$AV$4,E3_WAV!$B$5:$B$204,"&lt;&gt;geleistete Anzahlungen und Anlagen im Bau des Sachanlagevermögens",E3_WAV!$B$5:$B$204,"&lt;&gt;geleistete Anzahlungen auf immaterielle Vermögensgegenstände")</f>
        <v>0</v>
      </c>
      <c r="AW27" s="321">
        <f>SUMIFS(E2_BKZ!$K$5:$K$2504,E2_BKZ!$A$5:$A$2504,$C27,E2_BKZ!$B$5:$B$2504,$AV$4)</f>
        <v>0</v>
      </c>
      <c r="AX27" s="321">
        <f t="shared" si="15"/>
        <v>0</v>
      </c>
      <c r="AY27" s="321">
        <f>AX27*(IF(A_Stammdaten!$B$7="FNB",VLOOKUP(AV$4,Zinstabelle,2,FALSE),VLOOKUP(AV$4,Zinstabelle,3,FALSE)))</f>
        <v>0</v>
      </c>
      <c r="AZ27" s="321">
        <f>SUMIFS(E_SAV!$AC$5:$AC$4004,E_SAV!$A$5:$A$4004,D_KKAuf!$C27,E_SAV!$C$5:$C$4004,$BD$4)</f>
        <v>0</v>
      </c>
      <c r="BA27" s="321">
        <f>SUMIFS(E3_WAV!$S$5:$S$204,E3_WAV!$A$5:$A$204,D_KKAuf!$C27,E3_WAV!$D$5:$D$204,$BD$4,E3_WAV!$B$5:$B$204,"&lt;&gt;geleistete Anzahlungen und Anlagen im Bau des Sachanlagevermögens",E3_WAV!$B$5:$B$204,"&lt;&gt;geleistete Anzahlungen auf immaterielle Vermögensgegenstände")</f>
        <v>0</v>
      </c>
      <c r="BB27" s="321">
        <f>SUMIFS(E2_BKZ!$J$5:$J$2504,E2_BKZ!$A$5:$A$2504,$C27,E2_BKZ!$B$5:$B$2504,$BD$4)</f>
        <v>0</v>
      </c>
      <c r="BC27" s="321">
        <f>SUMIFS(E_SAV!$AE$5:$AE$4004,E_SAV!$A$5:$A$4004,D_KKAuf!$C27,E_SAV!$C$5:$C$4004,$BD$4)</f>
        <v>0</v>
      </c>
      <c r="BD27" s="321">
        <f>SUMIFS(E3_WAV!$U$5:$U$204,E3_WAV!$A$5:$A$204,D_KKAuf!$C27,E3_WAV!$D$5:$D$204,$BD$4,E3_WAV!$B$5:$B$204,"&lt;&gt;geleistete Anzahlungen und Anlagen im Bau des Sachanlagevermögens",E3_WAV!$B$5:$B$204,"&lt;&gt;geleistete Anzahlungen auf immaterielle Vermögensgegenstände")</f>
        <v>0</v>
      </c>
      <c r="BE27" s="321">
        <f>SUMIFS(E2_BKZ!$K$5:$K$2504,E2_BKZ!$A$5:$A$2504,$C27,E2_BKZ!$B$5:$B$2504,$BD$4)</f>
        <v>0</v>
      </c>
      <c r="BF27" s="321">
        <f t="shared" si="16"/>
        <v>0</v>
      </c>
      <c r="BG27" s="321">
        <f>BF27*(IF(A_Stammdaten!$B$7="FNB",VLOOKUP(BD$4,Zinstabelle,2,FALSE),VLOOKUP(BD$4,Zinstabelle,3,FALSE)))</f>
        <v>0</v>
      </c>
      <c r="BH27" s="321">
        <f>SUMIFS(E_SAV!$AC$5:$AC$4004,E_SAV!$A$5:$A$4004,D_KKAuf!$C27,E_SAV!$C$5:$C$4004,$BL$4)</f>
        <v>0</v>
      </c>
      <c r="BI27" s="321">
        <f>SUMIFS(E3_WAV!$S$5:$S$204,E3_WAV!$A$5:$A$204,D_KKAuf!$C27,E3_WAV!$D$5:$D$204,$BL$4,E3_WAV!$B$5:$B$204,"&lt;&gt;geleistete Anzahlungen und Anlagen im Bau des Sachanlagevermögens",E3_WAV!$B$5:$B$204,"&lt;&gt;geleistete Anzahlungen auf immaterielle Vermögensgegenstände")</f>
        <v>0</v>
      </c>
      <c r="BJ27" s="321">
        <f>SUMIFS(E2_BKZ!$J$5:$J$2504,E2_BKZ!$A$5:$A$2504,$C27,E2_BKZ!$B$5:$B$2504,$BL$4)</f>
        <v>0</v>
      </c>
      <c r="BK27" s="321">
        <f>SUMIFS(E_SAV!$AE$5:$AE$4004,E_SAV!$A$5:$A$4004,D_KKAuf!$C27,E_SAV!$C$5:$C$4004,$BL$4)</f>
        <v>0</v>
      </c>
      <c r="BL27" s="321">
        <f>SUMIFS(E3_WAV!$U$5:$U$204,E3_WAV!$A$5:$A$204,D_KKAuf!$C27,E3_WAV!$D$5:$D$204,$BL$4,E3_WAV!$B$5:$B$204,"&lt;&gt;geleistete Anzahlungen und Anlagen im Bau des Sachanlagevermögens",E3_WAV!$B$5:$B$204,"&lt;&gt;geleistete Anzahlungen auf immaterielle Vermögensgegenstände")</f>
        <v>0</v>
      </c>
      <c r="BM27" s="321">
        <f>SUMIFS(E2_BKZ!$K$5:$K$2504,E2_BKZ!$A$5:$A$2504,$C27,E2_BKZ!$B$5:$B$2504,$BL$4)</f>
        <v>0</v>
      </c>
      <c r="BN27" s="321">
        <f t="shared" si="17"/>
        <v>0</v>
      </c>
      <c r="BO27" s="321">
        <f>BN27*(IF(A_Stammdaten!$B$7="FNB",VLOOKUP(BL$4,Zinstabelle,2,FALSE),VLOOKUP(BL$4,Zinstabelle,3,FALSE)))</f>
        <v>0</v>
      </c>
    </row>
    <row r="28" spans="3:67" x14ac:dyDescent="0.3">
      <c r="C28" s="319">
        <f>A_Stammdaten!A39</f>
        <v>0</v>
      </c>
      <c r="D28" s="320">
        <f t="shared" si="8"/>
        <v>0</v>
      </c>
      <c r="E28" s="320">
        <f t="shared" si="9"/>
        <v>0</v>
      </c>
      <c r="F28" s="320">
        <f>SUM(J28,R28,Z28,AH28,AP28,AX28,BF28,BN28)*0.4*Listen!$G$2*0.035*A_Stammdaten!$D39</f>
        <v>0</v>
      </c>
      <c r="G28" s="320">
        <f t="shared" si="10"/>
        <v>0</v>
      </c>
      <c r="H28" s="321">
        <f>SUMIF(E_SAV!$A$5:$A$4004,D_KKAuf!$C28,E_SAV!$AD$5:$AD$4004)</f>
        <v>0</v>
      </c>
      <c r="I28" s="321">
        <f>SUMIFS(E3_WAV!$T$5:$T$204,E3_WAV!$A$5:$A$204,C28,E3_WAV!$D$5:$D$204,"&gt;2015",E3_WAV!$D$5:$D$204,"&lt;="&amp;A_Stammdaten!$B$12)</f>
        <v>0</v>
      </c>
      <c r="J28" s="321">
        <f>AVERAGE(SUMIFS(E3_WAV!$S$5:$S$204,E3_WAV!$B$5:$B$204,"geleistete Anzahlungen und Anlagen im Bau des Sachanlagevermögens",E3_WAV!$A$5:$A$204,D_KKAuf!$C28),SUMIFS(E3_WAV!$U$5:$U$204,E3_WAV!$B$5:$B$204,"geleistete Anzahlungen und Anlagen im Bau des Sachanlagevermögens",E3_WAV!$A$5:$A$204,D_KKAuf!$C28))+AVERAGE(SUMIFS(E3_WAV!$S$5:$S$204,E3_WAV!$B$5:$B$204,"geleistete Anzahlungen auf immaterielle Vermögensgegenstände",E3_WAV!$A$5:$A$204,D_KKAuf!$C28),SUMIFS(E3_WAV!$U$5:$U$204,E3_WAV!$B$5:$B$204,"geleistete Anzahlungen auf immaterielle Vermögensgegenstände",E3_WAV!$A$5:$A$204,D_KKAuf!$C28))</f>
        <v>0</v>
      </c>
      <c r="K28" s="321">
        <f>$J28*(IF(A_Stammdaten!$B$7="FNB",VLOOKUP(A_Stammdaten!$B$12,Zinstabelle,2,FALSE),VLOOKUP(A_Stammdaten!$B$12,Zinstabelle,3,FALSE)))</f>
        <v>0</v>
      </c>
      <c r="L28" s="321">
        <f>SUMIFS(E_SAV!$AC$5:$AC$4004,E_SAV!$A$5:$A$4004,D_KKAuf!$C28,E_SAV!$C$5:$C$4004,$P$4)</f>
        <v>0</v>
      </c>
      <c r="M28" s="321">
        <f>SUMIFS(E3_WAV!$S$5:$S$204,E3_WAV!$A$5:$A$204,D_KKAuf!$C28,E3_WAV!$D$5:$D$204,$P$4,E3_WAV!$B$5:$B$204,"&lt;&gt;geleistete Anzahlungen und Anlagen im Bau des Sachanlagevermögens",E3_WAV!$B$5:$B$204,"&lt;&gt;geleistete Anzahlungen auf immaterielle Vermögensgegenstände")</f>
        <v>0</v>
      </c>
      <c r="N28" s="321">
        <f>SUMIFS(E2_BKZ!$J$5:$J$2504,E2_BKZ!$A$5:$A$2504,$C28,E2_BKZ!$B$5:$B$2504,$P$4)</f>
        <v>0</v>
      </c>
      <c r="O28" s="321">
        <f>SUMIFS(E_SAV!$AE$5:$AE$4004,E_SAV!$A$5:$A$4004,D_KKAuf!$C28,E_SAV!$C$5:$C$4004,$P$4)</f>
        <v>0</v>
      </c>
      <c r="P28" s="321">
        <f>SUMIFS(E3_WAV!$U$5:$U$204,E3_WAV!$A$5:$A$204,D_KKAuf!$C28,E3_WAV!$D$5:$D$204,$P$4,E3_WAV!$B$5:$B$204,"&lt;&gt;geleistete Anzahlungen und Anlagen im Bau des Sachanlagevermögens",E3_WAV!$B$5:$B$204,"&lt;&gt;geleistete Anzahlungen auf immaterielle Vermögensgegenstände")</f>
        <v>0</v>
      </c>
      <c r="Q28" s="321">
        <f>SUMIFS(E2_BKZ!$K$5:$K$2504,E2_BKZ!$A$5:$A$2504,$C28,E2_BKZ!$B$5:$B$2504,$P$4)</f>
        <v>0</v>
      </c>
      <c r="R28" s="321">
        <f t="shared" si="11"/>
        <v>0</v>
      </c>
      <c r="S28" s="321">
        <f>R28*(IF(A_Stammdaten!$B$7="FNB",VLOOKUP(P$4,Zinstabelle,2,FALSE),VLOOKUP(P$4,Zinstabelle,3,FALSE)))</f>
        <v>0</v>
      </c>
      <c r="T28" s="321">
        <f>SUMIFS(E_SAV!$AC$5:$AC$4004,E_SAV!$A$5:$A$4004,D_KKAuf!$C28,E_SAV!$C$5:$C$4004,$X$4)</f>
        <v>0</v>
      </c>
      <c r="U28" s="321">
        <f>SUMIFS(E3_WAV!$S$5:$S$204,E3_WAV!$A$5:$A$204,D_KKAuf!$C28,E3_WAV!$D$5:$D$204,$X$4,E3_WAV!$B$5:$B$204,"&lt;&gt;geleistete Anzahlungen und Anlagen im Bau des Sachanlagevermögens",E3_WAV!$B$5:$B$204,"&lt;&gt;geleistete Anzahlungen auf immaterielle Vermögensgegenstände")</f>
        <v>0</v>
      </c>
      <c r="V28" s="321">
        <f>SUMIFS(E2_BKZ!$J$5:$J$2504,E2_BKZ!$A$5:$A$2504,$C28,E2_BKZ!$B$5:$B$2504,$X$4)</f>
        <v>0</v>
      </c>
      <c r="W28" s="321">
        <f>SUMIFS(E_SAV!$AE$5:$AE$4004,E_SAV!$A$5:$A$4004,D_KKAuf!$C28,E_SAV!$C$5:$C$4004,$X$4)</f>
        <v>0</v>
      </c>
      <c r="X28" s="321">
        <f>SUMIFS(E3_WAV!$U$5:$U$204,E3_WAV!$A$5:$A$204,D_KKAuf!$C28,E3_WAV!$D$5:$D$204,$X$4,E3_WAV!$B$5:$B$204,"&lt;&gt;geleistete Anzahlungen und Anlagen im Bau des Sachanlagevermögens",E3_WAV!$B$5:$B$204,"&lt;&gt;geleistete Anzahlungen auf immaterielle Vermögensgegenstände")</f>
        <v>0</v>
      </c>
      <c r="Y28" s="321">
        <f>SUMIFS(E2_BKZ!$K$5:$K$2504,E2_BKZ!$A$5:$A$2504,$C28,E2_BKZ!$B$5:$B$2504,$X$4)</f>
        <v>0</v>
      </c>
      <c r="Z28" s="321">
        <f t="shared" si="12"/>
        <v>0</v>
      </c>
      <c r="AA28" s="321">
        <f>Z28*(IF(A_Stammdaten!$B$7="FNB",VLOOKUP(X$4,Zinstabelle,2,FALSE),VLOOKUP(X$4,Zinstabelle,3,FALSE)))</f>
        <v>0</v>
      </c>
      <c r="AB28" s="321">
        <f>SUMIFS(E_SAV!$AC$5:$AC$4004,E_SAV!$A$5:$A$4004,D_KKAuf!$C28,E_SAV!$C$5:$C$4004,$AF$4)</f>
        <v>0</v>
      </c>
      <c r="AC28" s="321">
        <f>SUMIFS(E3_WAV!$S$5:$S$204,E3_WAV!$A$5:$A$204,D_KKAuf!$C28,E3_WAV!$D$5:$D$204,$AF$4,E3_WAV!$B$5:$B$204,"&lt;&gt;geleistete Anzahlungen und Anlagen im Bau des Sachanlagevermögens",E3_WAV!$B$5:$B$204,"&lt;&gt;geleistete Anzahlungen auf immaterielle Vermögensgegenstände")</f>
        <v>0</v>
      </c>
      <c r="AD28" s="321">
        <f>SUMIFS(E2_BKZ!$J$5:$J$2504,E2_BKZ!$A$5:$A$2504,$C28,E2_BKZ!$B$5:$B$2504,$AF$4)</f>
        <v>0</v>
      </c>
      <c r="AE28" s="321">
        <f>SUMIFS(E_SAV!$AE$5:$AE$4004,E_SAV!$A$5:$A$4004,D_KKAuf!$C28,E_SAV!$C$5:$C$4004,$AF$4)</f>
        <v>0</v>
      </c>
      <c r="AF28" s="321">
        <f>SUMIFS(E3_WAV!$U$5:$U$204,E3_WAV!$A$5:$A$204,D_KKAuf!$C28,E3_WAV!$D$5:$D$204,$AF$4,E3_WAV!$B$5:$B$204,"&lt;&gt;geleistete Anzahlungen und Anlagen im Bau des Sachanlagevermögens",E3_WAV!$B$5:$B$204,"&lt;&gt;geleistete Anzahlungen auf immaterielle Vermögensgegenstände")</f>
        <v>0</v>
      </c>
      <c r="AG28" s="321">
        <f>SUMIFS(E2_BKZ!$K$5:$K$2504,E2_BKZ!$A$5:$A$2504,$C28,E2_BKZ!$B$5:$B$2504,$AF$4)</f>
        <v>0</v>
      </c>
      <c r="AH28" s="321">
        <f t="shared" si="13"/>
        <v>0</v>
      </c>
      <c r="AI28" s="321">
        <f>AH28*(IF(A_Stammdaten!$B$7="FNB",VLOOKUP(AF$4,Zinstabelle,2,FALSE),VLOOKUP(AF$4,Zinstabelle,3,FALSE)))</f>
        <v>0</v>
      </c>
      <c r="AJ28" s="321">
        <f>SUMIFS(E_SAV!$AC$5:$AC$4004,E_SAV!$A$5:$A$4004,D_KKAuf!$C28,E_SAV!$C$5:$C$4004,$AN$4)</f>
        <v>0</v>
      </c>
      <c r="AK28" s="321">
        <f>SUMIFS(E3_WAV!$S$5:$S$204,E3_WAV!$A$5:$A$204,D_KKAuf!$C28,E3_WAV!$D$5:$D$204,$AN$4,E3_WAV!$B$5:$B$204,"&lt;&gt;geleistete Anzahlungen und Anlagen im Bau des Sachanlagevermögens",E3_WAV!$B$5:$B$204,"&lt;&gt;geleistete Anzahlungen auf immaterielle Vermögensgegenstände")</f>
        <v>0</v>
      </c>
      <c r="AL28" s="321">
        <f>SUMIFS(E2_BKZ!$J$5:$J$2504,E2_BKZ!$A$5:$A$2504,$C28,E2_BKZ!$B$5:$B$2504,$AN$4)</f>
        <v>0</v>
      </c>
      <c r="AM28" s="321">
        <f>SUMIFS(E_SAV!$AE$5:$AE$4004,E_SAV!$A$5:$A$4004,D_KKAuf!$C28,E_SAV!$C$5:$C$4004,$AN$4)</f>
        <v>0</v>
      </c>
      <c r="AN28" s="321">
        <f>SUMIFS(E3_WAV!$U$5:$U$204,E3_WAV!$A$5:$A$204,D_KKAuf!$C28,E3_WAV!$D$5:$D$204,$AN$4,E3_WAV!$B$5:$B$204,"&lt;&gt;geleistete Anzahlungen und Anlagen im Bau des Sachanlagevermögens",E3_WAV!$B$5:$B$204,"&lt;&gt;geleistete Anzahlungen auf immaterielle Vermögensgegenstände")</f>
        <v>0</v>
      </c>
      <c r="AO28" s="321">
        <f>SUMIFS(E2_BKZ!$K$5:$K$2504,E2_BKZ!$A$5:$A$2504,$C28,E2_BKZ!$B$5:$B$2504,$AN$4)</f>
        <v>0</v>
      </c>
      <c r="AP28" s="321">
        <f t="shared" si="14"/>
        <v>0</v>
      </c>
      <c r="AQ28" s="321">
        <f>AP28*(IF(A_Stammdaten!$B$7="FNB",VLOOKUP(AN$4,Zinstabelle,2,FALSE),VLOOKUP(AN$4,Zinstabelle,3,FALSE)))</f>
        <v>0</v>
      </c>
      <c r="AR28" s="321">
        <f>SUMIFS(E_SAV!$AC$5:$AC$4004,E_SAV!$A$5:$A$4004,D_KKAuf!$C28,E_SAV!$C$5:$C$4004,$AV$4)</f>
        <v>0</v>
      </c>
      <c r="AS28" s="321">
        <f>SUMIFS(E3_WAV!$S$5:$S$204,E3_WAV!$A$5:$A$204,D_KKAuf!$C28,E3_WAV!$D$5:$D$204,$AV$4,E3_WAV!$B$5:$B$204,"&lt;&gt;geleistete Anzahlungen und Anlagen im Bau des Sachanlagevermögens",E3_WAV!$B$5:$B$204,"&lt;&gt;geleistete Anzahlungen auf immaterielle Vermögensgegenstände")</f>
        <v>0</v>
      </c>
      <c r="AT28" s="321">
        <f>SUMIFS(E2_BKZ!$J$5:$J$2504,E2_BKZ!$A$5:$A$2504,$C28,E2_BKZ!$B$5:$B$2504,$AV$4)</f>
        <v>0</v>
      </c>
      <c r="AU28" s="321">
        <f>SUMIFS(E_SAV!$AE$5:$AE$4004,E_SAV!$A$5:$A$4004,D_KKAuf!$C28,E_SAV!$C$5:$C$4004,$AV$4)</f>
        <v>0</v>
      </c>
      <c r="AV28" s="321">
        <f>SUMIFS(E3_WAV!$U$5:$U$204,E3_WAV!$A$5:$A$204,D_KKAuf!$C28,E3_WAV!$D$5:$D$204,$AV$4,E3_WAV!$B$5:$B$204,"&lt;&gt;geleistete Anzahlungen und Anlagen im Bau des Sachanlagevermögens",E3_WAV!$B$5:$B$204,"&lt;&gt;geleistete Anzahlungen auf immaterielle Vermögensgegenstände")</f>
        <v>0</v>
      </c>
      <c r="AW28" s="321">
        <f>SUMIFS(E2_BKZ!$K$5:$K$2504,E2_BKZ!$A$5:$A$2504,$C28,E2_BKZ!$B$5:$B$2504,$AV$4)</f>
        <v>0</v>
      </c>
      <c r="AX28" s="321">
        <f t="shared" si="15"/>
        <v>0</v>
      </c>
      <c r="AY28" s="321">
        <f>AX28*(IF(A_Stammdaten!$B$7="FNB",VLOOKUP(AV$4,Zinstabelle,2,FALSE),VLOOKUP(AV$4,Zinstabelle,3,FALSE)))</f>
        <v>0</v>
      </c>
      <c r="AZ28" s="321">
        <f>SUMIFS(E_SAV!$AC$5:$AC$4004,E_SAV!$A$5:$A$4004,D_KKAuf!$C28,E_SAV!$C$5:$C$4004,$BD$4)</f>
        <v>0</v>
      </c>
      <c r="BA28" s="321">
        <f>SUMIFS(E3_WAV!$S$5:$S$204,E3_WAV!$A$5:$A$204,D_KKAuf!$C28,E3_WAV!$D$5:$D$204,$BD$4,E3_WAV!$B$5:$B$204,"&lt;&gt;geleistete Anzahlungen und Anlagen im Bau des Sachanlagevermögens",E3_WAV!$B$5:$B$204,"&lt;&gt;geleistete Anzahlungen auf immaterielle Vermögensgegenstände")</f>
        <v>0</v>
      </c>
      <c r="BB28" s="321">
        <f>SUMIFS(E2_BKZ!$J$5:$J$2504,E2_BKZ!$A$5:$A$2504,$C28,E2_BKZ!$B$5:$B$2504,$BD$4)</f>
        <v>0</v>
      </c>
      <c r="BC28" s="321">
        <f>SUMIFS(E_SAV!$AE$5:$AE$4004,E_SAV!$A$5:$A$4004,D_KKAuf!$C28,E_SAV!$C$5:$C$4004,$BD$4)</f>
        <v>0</v>
      </c>
      <c r="BD28" s="321">
        <f>SUMIFS(E3_WAV!$U$5:$U$204,E3_WAV!$A$5:$A$204,D_KKAuf!$C28,E3_WAV!$D$5:$D$204,$BD$4,E3_WAV!$B$5:$B$204,"&lt;&gt;geleistete Anzahlungen und Anlagen im Bau des Sachanlagevermögens",E3_WAV!$B$5:$B$204,"&lt;&gt;geleistete Anzahlungen auf immaterielle Vermögensgegenstände")</f>
        <v>0</v>
      </c>
      <c r="BE28" s="321">
        <f>SUMIFS(E2_BKZ!$K$5:$K$2504,E2_BKZ!$A$5:$A$2504,$C28,E2_BKZ!$B$5:$B$2504,$BD$4)</f>
        <v>0</v>
      </c>
      <c r="BF28" s="321">
        <f t="shared" si="16"/>
        <v>0</v>
      </c>
      <c r="BG28" s="321">
        <f>BF28*(IF(A_Stammdaten!$B$7="FNB",VLOOKUP(BD$4,Zinstabelle,2,FALSE),VLOOKUP(BD$4,Zinstabelle,3,FALSE)))</f>
        <v>0</v>
      </c>
      <c r="BH28" s="321">
        <f>SUMIFS(E_SAV!$AC$5:$AC$4004,E_SAV!$A$5:$A$4004,D_KKAuf!$C28,E_SAV!$C$5:$C$4004,$BL$4)</f>
        <v>0</v>
      </c>
      <c r="BI28" s="321">
        <f>SUMIFS(E3_WAV!$S$5:$S$204,E3_WAV!$A$5:$A$204,D_KKAuf!$C28,E3_WAV!$D$5:$D$204,$BL$4,E3_WAV!$B$5:$B$204,"&lt;&gt;geleistete Anzahlungen und Anlagen im Bau des Sachanlagevermögens",E3_WAV!$B$5:$B$204,"&lt;&gt;geleistete Anzahlungen auf immaterielle Vermögensgegenstände")</f>
        <v>0</v>
      </c>
      <c r="BJ28" s="321">
        <f>SUMIFS(E2_BKZ!$J$5:$J$2504,E2_BKZ!$A$5:$A$2504,$C28,E2_BKZ!$B$5:$B$2504,$BL$4)</f>
        <v>0</v>
      </c>
      <c r="BK28" s="321">
        <f>SUMIFS(E_SAV!$AE$5:$AE$4004,E_SAV!$A$5:$A$4004,D_KKAuf!$C28,E_SAV!$C$5:$C$4004,$BL$4)</f>
        <v>0</v>
      </c>
      <c r="BL28" s="321">
        <f>SUMIFS(E3_WAV!$U$5:$U$204,E3_WAV!$A$5:$A$204,D_KKAuf!$C28,E3_WAV!$D$5:$D$204,$BL$4,E3_WAV!$B$5:$B$204,"&lt;&gt;geleistete Anzahlungen und Anlagen im Bau des Sachanlagevermögens",E3_WAV!$B$5:$B$204,"&lt;&gt;geleistete Anzahlungen auf immaterielle Vermögensgegenstände")</f>
        <v>0</v>
      </c>
      <c r="BM28" s="321">
        <f>SUMIFS(E2_BKZ!$K$5:$K$2504,E2_BKZ!$A$5:$A$2504,$C28,E2_BKZ!$B$5:$B$2504,$BL$4)</f>
        <v>0</v>
      </c>
      <c r="BN28" s="321">
        <f t="shared" si="17"/>
        <v>0</v>
      </c>
      <c r="BO28" s="321">
        <f>BN28*(IF(A_Stammdaten!$B$7="FNB",VLOOKUP(BL$4,Zinstabelle,2,FALSE),VLOOKUP(BL$4,Zinstabelle,3,FALSE)))</f>
        <v>0</v>
      </c>
    </row>
    <row r="29" spans="3:67" x14ac:dyDescent="0.3">
      <c r="C29" s="319">
        <f>A_Stammdaten!A40</f>
        <v>0</v>
      </c>
      <c r="D29" s="320">
        <f t="shared" si="8"/>
        <v>0</v>
      </c>
      <c r="E29" s="320">
        <f t="shared" si="9"/>
        <v>0</v>
      </c>
      <c r="F29" s="320">
        <f>SUM(J29,R29,Z29,AH29,AP29,AX29,BF29,BN29)*0.4*Listen!$G$2*0.035*A_Stammdaten!$D40</f>
        <v>0</v>
      </c>
      <c r="G29" s="320">
        <f t="shared" si="10"/>
        <v>0</v>
      </c>
      <c r="H29" s="321">
        <f>SUMIF(E_SAV!$A$5:$A$4004,D_KKAuf!$C29,E_SAV!$AD$5:$AD$4004)</f>
        <v>0</v>
      </c>
      <c r="I29" s="321">
        <f>SUMIFS(E3_WAV!$T$5:$T$204,E3_WAV!$A$5:$A$204,C29,E3_WAV!$D$5:$D$204,"&gt;2015",E3_WAV!$D$5:$D$204,"&lt;="&amp;A_Stammdaten!$B$12)</f>
        <v>0</v>
      </c>
      <c r="J29" s="321">
        <f>AVERAGE(SUMIFS(E3_WAV!$S$5:$S$204,E3_WAV!$B$5:$B$204,"geleistete Anzahlungen und Anlagen im Bau des Sachanlagevermögens",E3_WAV!$A$5:$A$204,D_KKAuf!$C29),SUMIFS(E3_WAV!$U$5:$U$204,E3_WAV!$B$5:$B$204,"geleistete Anzahlungen und Anlagen im Bau des Sachanlagevermögens",E3_WAV!$A$5:$A$204,D_KKAuf!$C29))+AVERAGE(SUMIFS(E3_WAV!$S$5:$S$204,E3_WAV!$B$5:$B$204,"geleistete Anzahlungen auf immaterielle Vermögensgegenstände",E3_WAV!$A$5:$A$204,D_KKAuf!$C29),SUMIFS(E3_WAV!$U$5:$U$204,E3_WAV!$B$5:$B$204,"geleistete Anzahlungen auf immaterielle Vermögensgegenstände",E3_WAV!$A$5:$A$204,D_KKAuf!$C29))</f>
        <v>0</v>
      </c>
      <c r="K29" s="321">
        <f>$J29*(IF(A_Stammdaten!$B$7="FNB",VLOOKUP(A_Stammdaten!$B$12,Zinstabelle,2,FALSE),VLOOKUP(A_Stammdaten!$B$12,Zinstabelle,3,FALSE)))</f>
        <v>0</v>
      </c>
      <c r="L29" s="321">
        <f>SUMIFS(E_SAV!$AC$5:$AC$4004,E_SAV!$A$5:$A$4004,D_KKAuf!$C29,E_SAV!$C$5:$C$4004,$P$4)</f>
        <v>0</v>
      </c>
      <c r="M29" s="321">
        <f>SUMIFS(E3_WAV!$S$5:$S$204,E3_WAV!$A$5:$A$204,D_KKAuf!$C29,E3_WAV!$D$5:$D$204,$P$4,E3_WAV!$B$5:$B$204,"&lt;&gt;geleistete Anzahlungen und Anlagen im Bau des Sachanlagevermögens",E3_WAV!$B$5:$B$204,"&lt;&gt;geleistete Anzahlungen auf immaterielle Vermögensgegenstände")</f>
        <v>0</v>
      </c>
      <c r="N29" s="321">
        <f>SUMIFS(E2_BKZ!$J$5:$J$2504,E2_BKZ!$A$5:$A$2504,$C29,E2_BKZ!$B$5:$B$2504,$P$4)</f>
        <v>0</v>
      </c>
      <c r="O29" s="321">
        <f>SUMIFS(E_SAV!$AE$5:$AE$4004,E_SAV!$A$5:$A$4004,D_KKAuf!$C29,E_SAV!$C$5:$C$4004,$P$4)</f>
        <v>0</v>
      </c>
      <c r="P29" s="321">
        <f>SUMIFS(E3_WAV!$U$5:$U$204,E3_WAV!$A$5:$A$204,D_KKAuf!$C29,E3_WAV!$D$5:$D$204,$P$4,E3_WAV!$B$5:$B$204,"&lt;&gt;geleistete Anzahlungen und Anlagen im Bau des Sachanlagevermögens",E3_WAV!$B$5:$B$204,"&lt;&gt;geleistete Anzahlungen auf immaterielle Vermögensgegenstände")</f>
        <v>0</v>
      </c>
      <c r="Q29" s="321">
        <f>SUMIFS(E2_BKZ!$K$5:$K$2504,E2_BKZ!$A$5:$A$2504,$C29,E2_BKZ!$B$5:$B$2504,$P$4)</f>
        <v>0</v>
      </c>
      <c r="R29" s="321">
        <f t="shared" si="11"/>
        <v>0</v>
      </c>
      <c r="S29" s="321">
        <f>R29*(IF(A_Stammdaten!$B$7="FNB",VLOOKUP(P$4,Zinstabelle,2,FALSE),VLOOKUP(P$4,Zinstabelle,3,FALSE)))</f>
        <v>0</v>
      </c>
      <c r="T29" s="321">
        <f>SUMIFS(E_SAV!$AC$5:$AC$4004,E_SAV!$A$5:$A$4004,D_KKAuf!$C29,E_SAV!$C$5:$C$4004,$X$4)</f>
        <v>0</v>
      </c>
      <c r="U29" s="321">
        <f>SUMIFS(E3_WAV!$S$5:$S$204,E3_WAV!$A$5:$A$204,D_KKAuf!$C29,E3_WAV!$D$5:$D$204,$X$4,E3_WAV!$B$5:$B$204,"&lt;&gt;geleistete Anzahlungen und Anlagen im Bau des Sachanlagevermögens",E3_WAV!$B$5:$B$204,"&lt;&gt;geleistete Anzahlungen auf immaterielle Vermögensgegenstände")</f>
        <v>0</v>
      </c>
      <c r="V29" s="321">
        <f>SUMIFS(E2_BKZ!$J$5:$J$2504,E2_BKZ!$A$5:$A$2504,$C29,E2_BKZ!$B$5:$B$2504,$X$4)</f>
        <v>0</v>
      </c>
      <c r="W29" s="321">
        <f>SUMIFS(E_SAV!$AE$5:$AE$4004,E_SAV!$A$5:$A$4004,D_KKAuf!$C29,E_SAV!$C$5:$C$4004,$X$4)</f>
        <v>0</v>
      </c>
      <c r="X29" s="321">
        <f>SUMIFS(E3_WAV!$U$5:$U$204,E3_WAV!$A$5:$A$204,D_KKAuf!$C29,E3_WAV!$D$5:$D$204,$X$4,E3_WAV!$B$5:$B$204,"&lt;&gt;geleistete Anzahlungen und Anlagen im Bau des Sachanlagevermögens",E3_WAV!$B$5:$B$204,"&lt;&gt;geleistete Anzahlungen auf immaterielle Vermögensgegenstände")</f>
        <v>0</v>
      </c>
      <c r="Y29" s="321">
        <f>SUMIFS(E2_BKZ!$K$5:$K$2504,E2_BKZ!$A$5:$A$2504,$C29,E2_BKZ!$B$5:$B$2504,$X$4)</f>
        <v>0</v>
      </c>
      <c r="Z29" s="321">
        <f t="shared" si="12"/>
        <v>0</v>
      </c>
      <c r="AA29" s="321">
        <f>Z29*(IF(A_Stammdaten!$B$7="FNB",VLOOKUP(X$4,Zinstabelle,2,FALSE),VLOOKUP(X$4,Zinstabelle,3,FALSE)))</f>
        <v>0</v>
      </c>
      <c r="AB29" s="321">
        <f>SUMIFS(E_SAV!$AC$5:$AC$4004,E_SAV!$A$5:$A$4004,D_KKAuf!$C29,E_SAV!$C$5:$C$4004,$AF$4)</f>
        <v>0</v>
      </c>
      <c r="AC29" s="321">
        <f>SUMIFS(E3_WAV!$S$5:$S$204,E3_WAV!$A$5:$A$204,D_KKAuf!$C29,E3_WAV!$D$5:$D$204,$AF$4,E3_WAV!$B$5:$B$204,"&lt;&gt;geleistete Anzahlungen und Anlagen im Bau des Sachanlagevermögens",E3_WAV!$B$5:$B$204,"&lt;&gt;geleistete Anzahlungen auf immaterielle Vermögensgegenstände")</f>
        <v>0</v>
      </c>
      <c r="AD29" s="321">
        <f>SUMIFS(E2_BKZ!$J$5:$J$2504,E2_BKZ!$A$5:$A$2504,$C29,E2_BKZ!$B$5:$B$2504,$AF$4)</f>
        <v>0</v>
      </c>
      <c r="AE29" s="321">
        <f>SUMIFS(E_SAV!$AE$5:$AE$4004,E_SAV!$A$5:$A$4004,D_KKAuf!$C29,E_SAV!$C$5:$C$4004,$AF$4)</f>
        <v>0</v>
      </c>
      <c r="AF29" s="321">
        <f>SUMIFS(E3_WAV!$U$5:$U$204,E3_WAV!$A$5:$A$204,D_KKAuf!$C29,E3_WAV!$D$5:$D$204,$AF$4,E3_WAV!$B$5:$B$204,"&lt;&gt;geleistete Anzahlungen und Anlagen im Bau des Sachanlagevermögens",E3_WAV!$B$5:$B$204,"&lt;&gt;geleistete Anzahlungen auf immaterielle Vermögensgegenstände")</f>
        <v>0</v>
      </c>
      <c r="AG29" s="321">
        <f>SUMIFS(E2_BKZ!$K$5:$K$2504,E2_BKZ!$A$5:$A$2504,$C29,E2_BKZ!$B$5:$B$2504,$AF$4)</f>
        <v>0</v>
      </c>
      <c r="AH29" s="321">
        <f t="shared" si="13"/>
        <v>0</v>
      </c>
      <c r="AI29" s="321">
        <f>AH29*(IF(A_Stammdaten!$B$7="FNB",VLOOKUP(AF$4,Zinstabelle,2,FALSE),VLOOKUP(AF$4,Zinstabelle,3,FALSE)))</f>
        <v>0</v>
      </c>
      <c r="AJ29" s="321">
        <f>SUMIFS(E_SAV!$AC$5:$AC$4004,E_SAV!$A$5:$A$4004,D_KKAuf!$C29,E_SAV!$C$5:$C$4004,$AN$4)</f>
        <v>0</v>
      </c>
      <c r="AK29" s="321">
        <f>SUMIFS(E3_WAV!$S$5:$S$204,E3_WAV!$A$5:$A$204,D_KKAuf!$C29,E3_WAV!$D$5:$D$204,$AN$4,E3_WAV!$B$5:$B$204,"&lt;&gt;geleistete Anzahlungen und Anlagen im Bau des Sachanlagevermögens",E3_WAV!$B$5:$B$204,"&lt;&gt;geleistete Anzahlungen auf immaterielle Vermögensgegenstände")</f>
        <v>0</v>
      </c>
      <c r="AL29" s="321">
        <f>SUMIFS(E2_BKZ!$J$5:$J$2504,E2_BKZ!$A$5:$A$2504,$C29,E2_BKZ!$B$5:$B$2504,$AN$4)</f>
        <v>0</v>
      </c>
      <c r="AM29" s="321">
        <f>SUMIFS(E_SAV!$AE$5:$AE$4004,E_SAV!$A$5:$A$4004,D_KKAuf!$C29,E_SAV!$C$5:$C$4004,$AN$4)</f>
        <v>0</v>
      </c>
      <c r="AN29" s="321">
        <f>SUMIFS(E3_WAV!$U$5:$U$204,E3_WAV!$A$5:$A$204,D_KKAuf!$C29,E3_WAV!$D$5:$D$204,$AN$4,E3_WAV!$B$5:$B$204,"&lt;&gt;geleistete Anzahlungen und Anlagen im Bau des Sachanlagevermögens",E3_WAV!$B$5:$B$204,"&lt;&gt;geleistete Anzahlungen auf immaterielle Vermögensgegenstände")</f>
        <v>0</v>
      </c>
      <c r="AO29" s="321">
        <f>SUMIFS(E2_BKZ!$K$5:$K$2504,E2_BKZ!$A$5:$A$2504,$C29,E2_BKZ!$B$5:$B$2504,$AN$4)</f>
        <v>0</v>
      </c>
      <c r="AP29" s="321">
        <f t="shared" si="14"/>
        <v>0</v>
      </c>
      <c r="AQ29" s="321">
        <f>AP29*(IF(A_Stammdaten!$B$7="FNB",VLOOKUP(AN$4,Zinstabelle,2,FALSE),VLOOKUP(AN$4,Zinstabelle,3,FALSE)))</f>
        <v>0</v>
      </c>
      <c r="AR29" s="321">
        <f>SUMIFS(E_SAV!$AC$5:$AC$4004,E_SAV!$A$5:$A$4004,D_KKAuf!$C29,E_SAV!$C$5:$C$4004,$AV$4)</f>
        <v>0</v>
      </c>
      <c r="AS29" s="321">
        <f>SUMIFS(E3_WAV!$S$5:$S$204,E3_WAV!$A$5:$A$204,D_KKAuf!$C29,E3_WAV!$D$5:$D$204,$AV$4,E3_WAV!$B$5:$B$204,"&lt;&gt;geleistete Anzahlungen und Anlagen im Bau des Sachanlagevermögens",E3_WAV!$B$5:$B$204,"&lt;&gt;geleistete Anzahlungen auf immaterielle Vermögensgegenstände")</f>
        <v>0</v>
      </c>
      <c r="AT29" s="321">
        <f>SUMIFS(E2_BKZ!$J$5:$J$2504,E2_BKZ!$A$5:$A$2504,$C29,E2_BKZ!$B$5:$B$2504,$AV$4)</f>
        <v>0</v>
      </c>
      <c r="AU29" s="321">
        <f>SUMIFS(E_SAV!$AE$5:$AE$4004,E_SAV!$A$5:$A$4004,D_KKAuf!$C29,E_SAV!$C$5:$C$4004,$AV$4)</f>
        <v>0</v>
      </c>
      <c r="AV29" s="321">
        <f>SUMIFS(E3_WAV!$U$5:$U$204,E3_WAV!$A$5:$A$204,D_KKAuf!$C29,E3_WAV!$D$5:$D$204,$AV$4,E3_WAV!$B$5:$B$204,"&lt;&gt;geleistete Anzahlungen und Anlagen im Bau des Sachanlagevermögens",E3_WAV!$B$5:$B$204,"&lt;&gt;geleistete Anzahlungen auf immaterielle Vermögensgegenstände")</f>
        <v>0</v>
      </c>
      <c r="AW29" s="321">
        <f>SUMIFS(E2_BKZ!$K$5:$K$2504,E2_BKZ!$A$5:$A$2504,$C29,E2_BKZ!$B$5:$B$2504,$AV$4)</f>
        <v>0</v>
      </c>
      <c r="AX29" s="321">
        <f t="shared" si="15"/>
        <v>0</v>
      </c>
      <c r="AY29" s="321">
        <f>AX29*(IF(A_Stammdaten!$B$7="FNB",VLOOKUP(AV$4,Zinstabelle,2,FALSE),VLOOKUP(AV$4,Zinstabelle,3,FALSE)))</f>
        <v>0</v>
      </c>
      <c r="AZ29" s="321">
        <f>SUMIFS(E_SAV!$AC$5:$AC$4004,E_SAV!$A$5:$A$4004,D_KKAuf!$C29,E_SAV!$C$5:$C$4004,$BD$4)</f>
        <v>0</v>
      </c>
      <c r="BA29" s="321">
        <f>SUMIFS(E3_WAV!$S$5:$S$204,E3_WAV!$A$5:$A$204,D_KKAuf!$C29,E3_WAV!$D$5:$D$204,$BD$4,E3_WAV!$B$5:$B$204,"&lt;&gt;geleistete Anzahlungen und Anlagen im Bau des Sachanlagevermögens",E3_WAV!$B$5:$B$204,"&lt;&gt;geleistete Anzahlungen auf immaterielle Vermögensgegenstände")</f>
        <v>0</v>
      </c>
      <c r="BB29" s="321">
        <f>SUMIFS(E2_BKZ!$J$5:$J$2504,E2_BKZ!$A$5:$A$2504,$C29,E2_BKZ!$B$5:$B$2504,$BD$4)</f>
        <v>0</v>
      </c>
      <c r="BC29" s="321">
        <f>SUMIFS(E_SAV!$AE$5:$AE$4004,E_SAV!$A$5:$A$4004,D_KKAuf!$C29,E_SAV!$C$5:$C$4004,$BD$4)</f>
        <v>0</v>
      </c>
      <c r="BD29" s="321">
        <f>SUMIFS(E3_WAV!$U$5:$U$204,E3_WAV!$A$5:$A$204,D_KKAuf!$C29,E3_WAV!$D$5:$D$204,$BD$4,E3_WAV!$B$5:$B$204,"&lt;&gt;geleistete Anzahlungen und Anlagen im Bau des Sachanlagevermögens",E3_WAV!$B$5:$B$204,"&lt;&gt;geleistete Anzahlungen auf immaterielle Vermögensgegenstände")</f>
        <v>0</v>
      </c>
      <c r="BE29" s="321">
        <f>SUMIFS(E2_BKZ!$K$5:$K$2504,E2_BKZ!$A$5:$A$2504,$C29,E2_BKZ!$B$5:$B$2504,$BD$4)</f>
        <v>0</v>
      </c>
      <c r="BF29" s="321">
        <f t="shared" si="16"/>
        <v>0</v>
      </c>
      <c r="BG29" s="321">
        <f>BF29*(IF(A_Stammdaten!$B$7="FNB",VLOOKUP(BD$4,Zinstabelle,2,FALSE),VLOOKUP(BD$4,Zinstabelle,3,FALSE)))</f>
        <v>0</v>
      </c>
      <c r="BH29" s="321">
        <f>SUMIFS(E_SAV!$AC$5:$AC$4004,E_SAV!$A$5:$A$4004,D_KKAuf!$C29,E_SAV!$C$5:$C$4004,$BL$4)</f>
        <v>0</v>
      </c>
      <c r="BI29" s="321">
        <f>SUMIFS(E3_WAV!$S$5:$S$204,E3_WAV!$A$5:$A$204,D_KKAuf!$C29,E3_WAV!$D$5:$D$204,$BL$4,E3_WAV!$B$5:$B$204,"&lt;&gt;geleistete Anzahlungen und Anlagen im Bau des Sachanlagevermögens",E3_WAV!$B$5:$B$204,"&lt;&gt;geleistete Anzahlungen auf immaterielle Vermögensgegenstände")</f>
        <v>0</v>
      </c>
      <c r="BJ29" s="321">
        <f>SUMIFS(E2_BKZ!$J$5:$J$2504,E2_BKZ!$A$5:$A$2504,$C29,E2_BKZ!$B$5:$B$2504,$BL$4)</f>
        <v>0</v>
      </c>
      <c r="BK29" s="321">
        <f>SUMIFS(E_SAV!$AE$5:$AE$4004,E_SAV!$A$5:$A$4004,D_KKAuf!$C29,E_SAV!$C$5:$C$4004,$BL$4)</f>
        <v>0</v>
      </c>
      <c r="BL29" s="321">
        <f>SUMIFS(E3_WAV!$U$5:$U$204,E3_WAV!$A$5:$A$204,D_KKAuf!$C29,E3_WAV!$D$5:$D$204,$BL$4,E3_WAV!$B$5:$B$204,"&lt;&gt;geleistete Anzahlungen und Anlagen im Bau des Sachanlagevermögens",E3_WAV!$B$5:$B$204,"&lt;&gt;geleistete Anzahlungen auf immaterielle Vermögensgegenstände")</f>
        <v>0</v>
      </c>
      <c r="BM29" s="321">
        <f>SUMIFS(E2_BKZ!$K$5:$K$2504,E2_BKZ!$A$5:$A$2504,$C29,E2_BKZ!$B$5:$B$2504,$BL$4)</f>
        <v>0</v>
      </c>
      <c r="BN29" s="321">
        <f t="shared" si="17"/>
        <v>0</v>
      </c>
      <c r="BO29" s="321">
        <f>BN29*(IF(A_Stammdaten!$B$7="FNB",VLOOKUP(BL$4,Zinstabelle,2,FALSE),VLOOKUP(BL$4,Zinstabelle,3,FALSE)))</f>
        <v>0</v>
      </c>
    </row>
    <row r="30" spans="3:67" x14ac:dyDescent="0.3">
      <c r="C30" s="319">
        <f>A_Stammdaten!A41</f>
        <v>0</v>
      </c>
      <c r="D30" s="320">
        <f t="shared" si="8"/>
        <v>0</v>
      </c>
      <c r="E30" s="320">
        <f t="shared" si="9"/>
        <v>0</v>
      </c>
      <c r="F30" s="320">
        <f>SUM(J30,R30,Z30,AH30,AP30,AX30,BF30,BN30)*0.4*Listen!$G$2*0.035*A_Stammdaten!$D41</f>
        <v>0</v>
      </c>
      <c r="G30" s="320">
        <f t="shared" si="10"/>
        <v>0</v>
      </c>
      <c r="H30" s="321">
        <f>SUMIF(E_SAV!$A$5:$A$4004,D_KKAuf!$C30,E_SAV!$AD$5:$AD$4004)</f>
        <v>0</v>
      </c>
      <c r="I30" s="321">
        <f>SUMIFS(E3_WAV!$T$5:$T$204,E3_WAV!$A$5:$A$204,C30,E3_WAV!$D$5:$D$204,"&gt;2015",E3_WAV!$D$5:$D$204,"&lt;="&amp;A_Stammdaten!$B$12)</f>
        <v>0</v>
      </c>
      <c r="J30" s="321">
        <f>AVERAGE(SUMIFS(E3_WAV!$S$5:$S$204,E3_WAV!$B$5:$B$204,"geleistete Anzahlungen und Anlagen im Bau des Sachanlagevermögens",E3_WAV!$A$5:$A$204,D_KKAuf!$C30),SUMIFS(E3_WAV!$U$5:$U$204,E3_WAV!$B$5:$B$204,"geleistete Anzahlungen und Anlagen im Bau des Sachanlagevermögens",E3_WAV!$A$5:$A$204,D_KKAuf!$C30))+AVERAGE(SUMIFS(E3_WAV!$S$5:$S$204,E3_WAV!$B$5:$B$204,"geleistete Anzahlungen auf immaterielle Vermögensgegenstände",E3_WAV!$A$5:$A$204,D_KKAuf!$C30),SUMIFS(E3_WAV!$U$5:$U$204,E3_WAV!$B$5:$B$204,"geleistete Anzahlungen auf immaterielle Vermögensgegenstände",E3_WAV!$A$5:$A$204,D_KKAuf!$C30))</f>
        <v>0</v>
      </c>
      <c r="K30" s="321">
        <f>$J30*(IF(A_Stammdaten!$B$7="FNB",VLOOKUP(A_Stammdaten!$B$12,Zinstabelle,2,FALSE),VLOOKUP(A_Stammdaten!$B$12,Zinstabelle,3,FALSE)))</f>
        <v>0</v>
      </c>
      <c r="L30" s="321">
        <f>SUMIFS(E_SAV!$AC$5:$AC$4004,E_SAV!$A$5:$A$4004,D_KKAuf!$C30,E_SAV!$C$5:$C$4004,$P$4)</f>
        <v>0</v>
      </c>
      <c r="M30" s="321">
        <f>SUMIFS(E3_WAV!$S$5:$S$204,E3_WAV!$A$5:$A$204,D_KKAuf!$C30,E3_WAV!$D$5:$D$204,$P$4,E3_WAV!$B$5:$B$204,"&lt;&gt;geleistete Anzahlungen und Anlagen im Bau des Sachanlagevermögens",E3_WAV!$B$5:$B$204,"&lt;&gt;geleistete Anzahlungen auf immaterielle Vermögensgegenstände")</f>
        <v>0</v>
      </c>
      <c r="N30" s="321">
        <f>SUMIFS(E2_BKZ!$J$5:$J$2504,E2_BKZ!$A$5:$A$2504,$C30,E2_BKZ!$B$5:$B$2504,$P$4)</f>
        <v>0</v>
      </c>
      <c r="O30" s="321">
        <f>SUMIFS(E_SAV!$AE$5:$AE$4004,E_SAV!$A$5:$A$4004,D_KKAuf!$C30,E_SAV!$C$5:$C$4004,$P$4)</f>
        <v>0</v>
      </c>
      <c r="P30" s="321">
        <f>SUMIFS(E3_WAV!$U$5:$U$204,E3_WAV!$A$5:$A$204,D_KKAuf!$C30,E3_WAV!$D$5:$D$204,$P$4,E3_WAV!$B$5:$B$204,"&lt;&gt;geleistete Anzahlungen und Anlagen im Bau des Sachanlagevermögens",E3_WAV!$B$5:$B$204,"&lt;&gt;geleistete Anzahlungen auf immaterielle Vermögensgegenstände")</f>
        <v>0</v>
      </c>
      <c r="Q30" s="321">
        <f>SUMIFS(E2_BKZ!$K$5:$K$2504,E2_BKZ!$A$5:$A$2504,$C30,E2_BKZ!$B$5:$B$2504,$P$4)</f>
        <v>0</v>
      </c>
      <c r="R30" s="321">
        <f t="shared" si="11"/>
        <v>0</v>
      </c>
      <c r="S30" s="321">
        <f>R30*(IF(A_Stammdaten!$B$7="FNB",VLOOKUP(P$4,Zinstabelle,2,FALSE),VLOOKUP(P$4,Zinstabelle,3,FALSE)))</f>
        <v>0</v>
      </c>
      <c r="T30" s="321">
        <f>SUMIFS(E_SAV!$AC$5:$AC$4004,E_SAV!$A$5:$A$4004,D_KKAuf!$C30,E_SAV!$C$5:$C$4004,$X$4)</f>
        <v>0</v>
      </c>
      <c r="U30" s="321">
        <f>SUMIFS(E3_WAV!$S$5:$S$204,E3_WAV!$A$5:$A$204,D_KKAuf!$C30,E3_WAV!$D$5:$D$204,$X$4,E3_WAV!$B$5:$B$204,"&lt;&gt;geleistete Anzahlungen und Anlagen im Bau des Sachanlagevermögens",E3_WAV!$B$5:$B$204,"&lt;&gt;geleistete Anzahlungen auf immaterielle Vermögensgegenstände")</f>
        <v>0</v>
      </c>
      <c r="V30" s="321">
        <f>SUMIFS(E2_BKZ!$J$5:$J$2504,E2_BKZ!$A$5:$A$2504,$C30,E2_BKZ!$B$5:$B$2504,$X$4)</f>
        <v>0</v>
      </c>
      <c r="W30" s="321">
        <f>SUMIFS(E_SAV!$AE$5:$AE$4004,E_SAV!$A$5:$A$4004,D_KKAuf!$C30,E_SAV!$C$5:$C$4004,$X$4)</f>
        <v>0</v>
      </c>
      <c r="X30" s="321">
        <f>SUMIFS(E3_WAV!$U$5:$U$204,E3_WAV!$A$5:$A$204,D_KKAuf!$C30,E3_WAV!$D$5:$D$204,$X$4,E3_WAV!$B$5:$B$204,"&lt;&gt;geleistete Anzahlungen und Anlagen im Bau des Sachanlagevermögens",E3_WAV!$B$5:$B$204,"&lt;&gt;geleistete Anzahlungen auf immaterielle Vermögensgegenstände")</f>
        <v>0</v>
      </c>
      <c r="Y30" s="321">
        <f>SUMIFS(E2_BKZ!$K$5:$K$2504,E2_BKZ!$A$5:$A$2504,$C30,E2_BKZ!$B$5:$B$2504,$X$4)</f>
        <v>0</v>
      </c>
      <c r="Z30" s="321">
        <f t="shared" si="12"/>
        <v>0</v>
      </c>
      <c r="AA30" s="321">
        <f>Z30*(IF(A_Stammdaten!$B$7="FNB",VLOOKUP(X$4,Zinstabelle,2,FALSE),VLOOKUP(X$4,Zinstabelle,3,FALSE)))</f>
        <v>0</v>
      </c>
      <c r="AB30" s="321">
        <f>SUMIFS(E_SAV!$AC$5:$AC$4004,E_SAV!$A$5:$A$4004,D_KKAuf!$C30,E_SAV!$C$5:$C$4004,$AF$4)</f>
        <v>0</v>
      </c>
      <c r="AC30" s="321">
        <f>SUMIFS(E3_WAV!$S$5:$S$204,E3_WAV!$A$5:$A$204,D_KKAuf!$C30,E3_WAV!$D$5:$D$204,$AF$4,E3_WAV!$B$5:$B$204,"&lt;&gt;geleistete Anzahlungen und Anlagen im Bau des Sachanlagevermögens",E3_WAV!$B$5:$B$204,"&lt;&gt;geleistete Anzahlungen auf immaterielle Vermögensgegenstände")</f>
        <v>0</v>
      </c>
      <c r="AD30" s="321">
        <f>SUMIFS(E2_BKZ!$J$5:$J$2504,E2_BKZ!$A$5:$A$2504,$C30,E2_BKZ!$B$5:$B$2504,$AF$4)</f>
        <v>0</v>
      </c>
      <c r="AE30" s="321">
        <f>SUMIFS(E_SAV!$AE$5:$AE$4004,E_SAV!$A$5:$A$4004,D_KKAuf!$C30,E_SAV!$C$5:$C$4004,$AF$4)</f>
        <v>0</v>
      </c>
      <c r="AF30" s="321">
        <f>SUMIFS(E3_WAV!$U$5:$U$204,E3_WAV!$A$5:$A$204,D_KKAuf!$C30,E3_WAV!$D$5:$D$204,$AF$4,E3_WAV!$B$5:$B$204,"&lt;&gt;geleistete Anzahlungen und Anlagen im Bau des Sachanlagevermögens",E3_WAV!$B$5:$B$204,"&lt;&gt;geleistete Anzahlungen auf immaterielle Vermögensgegenstände")</f>
        <v>0</v>
      </c>
      <c r="AG30" s="321">
        <f>SUMIFS(E2_BKZ!$K$5:$K$2504,E2_BKZ!$A$5:$A$2504,$C30,E2_BKZ!$B$5:$B$2504,$AF$4)</f>
        <v>0</v>
      </c>
      <c r="AH30" s="321">
        <f t="shared" si="13"/>
        <v>0</v>
      </c>
      <c r="AI30" s="321">
        <f>AH30*(IF(A_Stammdaten!$B$7="FNB",VLOOKUP(AF$4,Zinstabelle,2,FALSE),VLOOKUP(AF$4,Zinstabelle,3,FALSE)))</f>
        <v>0</v>
      </c>
      <c r="AJ30" s="321">
        <f>SUMIFS(E_SAV!$AC$5:$AC$4004,E_SAV!$A$5:$A$4004,D_KKAuf!$C30,E_SAV!$C$5:$C$4004,$AN$4)</f>
        <v>0</v>
      </c>
      <c r="AK30" s="321">
        <f>SUMIFS(E3_WAV!$S$5:$S$204,E3_WAV!$A$5:$A$204,D_KKAuf!$C30,E3_WAV!$D$5:$D$204,$AN$4,E3_WAV!$B$5:$B$204,"&lt;&gt;geleistete Anzahlungen und Anlagen im Bau des Sachanlagevermögens",E3_WAV!$B$5:$B$204,"&lt;&gt;geleistete Anzahlungen auf immaterielle Vermögensgegenstände")</f>
        <v>0</v>
      </c>
      <c r="AL30" s="321">
        <f>SUMIFS(E2_BKZ!$J$5:$J$2504,E2_BKZ!$A$5:$A$2504,$C30,E2_BKZ!$B$5:$B$2504,$AN$4)</f>
        <v>0</v>
      </c>
      <c r="AM30" s="321">
        <f>SUMIFS(E_SAV!$AE$5:$AE$4004,E_SAV!$A$5:$A$4004,D_KKAuf!$C30,E_SAV!$C$5:$C$4004,$AN$4)</f>
        <v>0</v>
      </c>
      <c r="AN30" s="321">
        <f>SUMIFS(E3_WAV!$U$5:$U$204,E3_WAV!$A$5:$A$204,D_KKAuf!$C30,E3_WAV!$D$5:$D$204,$AN$4,E3_WAV!$B$5:$B$204,"&lt;&gt;geleistete Anzahlungen und Anlagen im Bau des Sachanlagevermögens",E3_WAV!$B$5:$B$204,"&lt;&gt;geleistete Anzahlungen auf immaterielle Vermögensgegenstände")</f>
        <v>0</v>
      </c>
      <c r="AO30" s="321">
        <f>SUMIFS(E2_BKZ!$K$5:$K$2504,E2_BKZ!$A$5:$A$2504,$C30,E2_BKZ!$B$5:$B$2504,$AN$4)</f>
        <v>0</v>
      </c>
      <c r="AP30" s="321">
        <f t="shared" si="14"/>
        <v>0</v>
      </c>
      <c r="AQ30" s="321">
        <f>AP30*(IF(A_Stammdaten!$B$7="FNB",VLOOKUP(AN$4,Zinstabelle,2,FALSE),VLOOKUP(AN$4,Zinstabelle,3,FALSE)))</f>
        <v>0</v>
      </c>
      <c r="AR30" s="321">
        <f>SUMIFS(E_SAV!$AC$5:$AC$4004,E_SAV!$A$5:$A$4004,D_KKAuf!$C30,E_SAV!$C$5:$C$4004,$AV$4)</f>
        <v>0</v>
      </c>
      <c r="AS30" s="321">
        <f>SUMIFS(E3_WAV!$S$5:$S$204,E3_WAV!$A$5:$A$204,D_KKAuf!$C30,E3_WAV!$D$5:$D$204,$AV$4,E3_WAV!$B$5:$B$204,"&lt;&gt;geleistete Anzahlungen und Anlagen im Bau des Sachanlagevermögens",E3_WAV!$B$5:$B$204,"&lt;&gt;geleistete Anzahlungen auf immaterielle Vermögensgegenstände")</f>
        <v>0</v>
      </c>
      <c r="AT30" s="321">
        <f>SUMIFS(E2_BKZ!$J$5:$J$2504,E2_BKZ!$A$5:$A$2504,$C30,E2_BKZ!$B$5:$B$2504,$AV$4)</f>
        <v>0</v>
      </c>
      <c r="AU30" s="321">
        <f>SUMIFS(E_SAV!$AE$5:$AE$4004,E_SAV!$A$5:$A$4004,D_KKAuf!$C30,E_SAV!$C$5:$C$4004,$AV$4)</f>
        <v>0</v>
      </c>
      <c r="AV30" s="321">
        <f>SUMIFS(E3_WAV!$U$5:$U$204,E3_WAV!$A$5:$A$204,D_KKAuf!$C30,E3_WAV!$D$5:$D$204,$AV$4,E3_WAV!$B$5:$B$204,"&lt;&gt;geleistete Anzahlungen und Anlagen im Bau des Sachanlagevermögens",E3_WAV!$B$5:$B$204,"&lt;&gt;geleistete Anzahlungen auf immaterielle Vermögensgegenstände")</f>
        <v>0</v>
      </c>
      <c r="AW30" s="321">
        <f>SUMIFS(E2_BKZ!$K$5:$K$2504,E2_BKZ!$A$5:$A$2504,$C30,E2_BKZ!$B$5:$B$2504,$AV$4)</f>
        <v>0</v>
      </c>
      <c r="AX30" s="321">
        <f t="shared" si="15"/>
        <v>0</v>
      </c>
      <c r="AY30" s="321">
        <f>AX30*(IF(A_Stammdaten!$B$7="FNB",VLOOKUP(AV$4,Zinstabelle,2,FALSE),VLOOKUP(AV$4,Zinstabelle,3,FALSE)))</f>
        <v>0</v>
      </c>
      <c r="AZ30" s="321">
        <f>SUMIFS(E_SAV!$AC$5:$AC$4004,E_SAV!$A$5:$A$4004,D_KKAuf!$C30,E_SAV!$C$5:$C$4004,$BD$4)</f>
        <v>0</v>
      </c>
      <c r="BA30" s="321">
        <f>SUMIFS(E3_WAV!$S$5:$S$204,E3_WAV!$A$5:$A$204,D_KKAuf!$C30,E3_WAV!$D$5:$D$204,$BD$4,E3_WAV!$B$5:$B$204,"&lt;&gt;geleistete Anzahlungen und Anlagen im Bau des Sachanlagevermögens",E3_WAV!$B$5:$B$204,"&lt;&gt;geleistete Anzahlungen auf immaterielle Vermögensgegenstände")</f>
        <v>0</v>
      </c>
      <c r="BB30" s="321">
        <f>SUMIFS(E2_BKZ!$J$5:$J$2504,E2_BKZ!$A$5:$A$2504,$C30,E2_BKZ!$B$5:$B$2504,$BD$4)</f>
        <v>0</v>
      </c>
      <c r="BC30" s="321">
        <f>SUMIFS(E_SAV!$AE$5:$AE$4004,E_SAV!$A$5:$A$4004,D_KKAuf!$C30,E_SAV!$C$5:$C$4004,$BD$4)</f>
        <v>0</v>
      </c>
      <c r="BD30" s="321">
        <f>SUMIFS(E3_WAV!$U$5:$U$204,E3_WAV!$A$5:$A$204,D_KKAuf!$C30,E3_WAV!$D$5:$D$204,$BD$4,E3_WAV!$B$5:$B$204,"&lt;&gt;geleistete Anzahlungen und Anlagen im Bau des Sachanlagevermögens",E3_WAV!$B$5:$B$204,"&lt;&gt;geleistete Anzahlungen auf immaterielle Vermögensgegenstände")</f>
        <v>0</v>
      </c>
      <c r="BE30" s="321">
        <f>SUMIFS(E2_BKZ!$K$5:$K$2504,E2_BKZ!$A$5:$A$2504,$C30,E2_BKZ!$B$5:$B$2504,$BD$4)</f>
        <v>0</v>
      </c>
      <c r="BF30" s="321">
        <f t="shared" si="16"/>
        <v>0</v>
      </c>
      <c r="BG30" s="321">
        <f>BF30*(IF(A_Stammdaten!$B$7="FNB",VLOOKUP(BD$4,Zinstabelle,2,FALSE),VLOOKUP(BD$4,Zinstabelle,3,FALSE)))</f>
        <v>0</v>
      </c>
      <c r="BH30" s="321">
        <f>SUMIFS(E_SAV!$AC$5:$AC$4004,E_SAV!$A$5:$A$4004,D_KKAuf!$C30,E_SAV!$C$5:$C$4004,$BL$4)</f>
        <v>0</v>
      </c>
      <c r="BI30" s="321">
        <f>SUMIFS(E3_WAV!$S$5:$S$204,E3_WAV!$A$5:$A$204,D_KKAuf!$C30,E3_WAV!$D$5:$D$204,$BL$4,E3_WAV!$B$5:$B$204,"&lt;&gt;geleistete Anzahlungen und Anlagen im Bau des Sachanlagevermögens",E3_WAV!$B$5:$B$204,"&lt;&gt;geleistete Anzahlungen auf immaterielle Vermögensgegenstände")</f>
        <v>0</v>
      </c>
      <c r="BJ30" s="321">
        <f>SUMIFS(E2_BKZ!$J$5:$J$2504,E2_BKZ!$A$5:$A$2504,$C30,E2_BKZ!$B$5:$B$2504,$BL$4)</f>
        <v>0</v>
      </c>
      <c r="BK30" s="321">
        <f>SUMIFS(E_SAV!$AE$5:$AE$4004,E_SAV!$A$5:$A$4004,D_KKAuf!$C30,E_SAV!$C$5:$C$4004,$BL$4)</f>
        <v>0</v>
      </c>
      <c r="BL30" s="321">
        <f>SUMIFS(E3_WAV!$U$5:$U$204,E3_WAV!$A$5:$A$204,D_KKAuf!$C30,E3_WAV!$D$5:$D$204,$BL$4,E3_WAV!$B$5:$B$204,"&lt;&gt;geleistete Anzahlungen und Anlagen im Bau des Sachanlagevermögens",E3_WAV!$B$5:$B$204,"&lt;&gt;geleistete Anzahlungen auf immaterielle Vermögensgegenstände")</f>
        <v>0</v>
      </c>
      <c r="BM30" s="321">
        <f>SUMIFS(E2_BKZ!$K$5:$K$2504,E2_BKZ!$A$5:$A$2504,$C30,E2_BKZ!$B$5:$B$2504,$BL$4)</f>
        <v>0</v>
      </c>
      <c r="BN30" s="321">
        <f t="shared" si="17"/>
        <v>0</v>
      </c>
      <c r="BO30" s="321">
        <f>BN30*(IF(A_Stammdaten!$B$7="FNB",VLOOKUP(BL$4,Zinstabelle,2,FALSE),VLOOKUP(BL$4,Zinstabelle,3,FALSE)))</f>
        <v>0</v>
      </c>
    </row>
    <row r="31" spans="3:67" x14ac:dyDescent="0.3">
      <c r="C31" s="319">
        <f>A_Stammdaten!A42</f>
        <v>0</v>
      </c>
      <c r="D31" s="320">
        <f t="shared" si="8"/>
        <v>0</v>
      </c>
      <c r="E31" s="320">
        <f t="shared" si="9"/>
        <v>0</v>
      </c>
      <c r="F31" s="320">
        <f>SUM(J31,R31,Z31,AH31,AP31,AX31,BF31,BN31)*0.4*Listen!$G$2*0.035*A_Stammdaten!$D42</f>
        <v>0</v>
      </c>
      <c r="G31" s="320">
        <f t="shared" si="10"/>
        <v>0</v>
      </c>
      <c r="H31" s="321">
        <f>SUMIF(E_SAV!$A$5:$A$4004,D_KKAuf!$C31,E_SAV!$AD$5:$AD$4004)</f>
        <v>0</v>
      </c>
      <c r="I31" s="321">
        <f>SUMIFS(E3_WAV!$T$5:$T$204,E3_WAV!$A$5:$A$204,C31,E3_WAV!$D$5:$D$204,"&gt;2015",E3_WAV!$D$5:$D$204,"&lt;="&amp;A_Stammdaten!$B$12)</f>
        <v>0</v>
      </c>
      <c r="J31" s="321">
        <f>AVERAGE(SUMIFS(E3_WAV!$S$5:$S$204,E3_WAV!$B$5:$B$204,"geleistete Anzahlungen und Anlagen im Bau des Sachanlagevermögens",E3_WAV!$A$5:$A$204,D_KKAuf!$C31),SUMIFS(E3_WAV!$U$5:$U$204,E3_WAV!$B$5:$B$204,"geleistete Anzahlungen und Anlagen im Bau des Sachanlagevermögens",E3_WAV!$A$5:$A$204,D_KKAuf!$C31))+AVERAGE(SUMIFS(E3_WAV!$S$5:$S$204,E3_WAV!$B$5:$B$204,"geleistete Anzahlungen auf immaterielle Vermögensgegenstände",E3_WAV!$A$5:$A$204,D_KKAuf!$C31),SUMIFS(E3_WAV!$U$5:$U$204,E3_WAV!$B$5:$B$204,"geleistete Anzahlungen auf immaterielle Vermögensgegenstände",E3_WAV!$A$5:$A$204,D_KKAuf!$C31))</f>
        <v>0</v>
      </c>
      <c r="K31" s="321">
        <f>$J31*(IF(A_Stammdaten!$B$7="FNB",VLOOKUP(A_Stammdaten!$B$12,Zinstabelle,2,FALSE),VLOOKUP(A_Stammdaten!$B$12,Zinstabelle,3,FALSE)))</f>
        <v>0</v>
      </c>
      <c r="L31" s="321">
        <f>SUMIFS(E_SAV!$AC$5:$AC$4004,E_SAV!$A$5:$A$4004,D_KKAuf!$C31,E_SAV!$C$5:$C$4004,$P$4)</f>
        <v>0</v>
      </c>
      <c r="M31" s="321">
        <f>SUMIFS(E3_WAV!$S$5:$S$204,E3_WAV!$A$5:$A$204,D_KKAuf!$C31,E3_WAV!$D$5:$D$204,$P$4,E3_WAV!$B$5:$B$204,"&lt;&gt;geleistete Anzahlungen und Anlagen im Bau des Sachanlagevermögens",E3_WAV!$B$5:$B$204,"&lt;&gt;geleistete Anzahlungen auf immaterielle Vermögensgegenstände")</f>
        <v>0</v>
      </c>
      <c r="N31" s="321">
        <f>SUMIFS(E2_BKZ!$J$5:$J$2504,E2_BKZ!$A$5:$A$2504,$C31,E2_BKZ!$B$5:$B$2504,$P$4)</f>
        <v>0</v>
      </c>
      <c r="O31" s="321">
        <f>SUMIFS(E_SAV!$AE$5:$AE$4004,E_SAV!$A$5:$A$4004,D_KKAuf!$C31,E_SAV!$C$5:$C$4004,$P$4)</f>
        <v>0</v>
      </c>
      <c r="P31" s="321">
        <f>SUMIFS(E3_WAV!$U$5:$U$204,E3_WAV!$A$5:$A$204,D_KKAuf!$C31,E3_WAV!$D$5:$D$204,$P$4,E3_WAV!$B$5:$B$204,"&lt;&gt;geleistete Anzahlungen und Anlagen im Bau des Sachanlagevermögens",E3_WAV!$B$5:$B$204,"&lt;&gt;geleistete Anzahlungen auf immaterielle Vermögensgegenstände")</f>
        <v>0</v>
      </c>
      <c r="Q31" s="321">
        <f>SUMIFS(E2_BKZ!$K$5:$K$2504,E2_BKZ!$A$5:$A$2504,$C31,E2_BKZ!$B$5:$B$2504,$P$4)</f>
        <v>0</v>
      </c>
      <c r="R31" s="321">
        <f t="shared" si="11"/>
        <v>0</v>
      </c>
      <c r="S31" s="321">
        <f>R31*(IF(A_Stammdaten!$B$7="FNB",VLOOKUP(P$4,Zinstabelle,2,FALSE),VLOOKUP(P$4,Zinstabelle,3,FALSE)))</f>
        <v>0</v>
      </c>
      <c r="T31" s="321">
        <f>SUMIFS(E_SAV!$AC$5:$AC$4004,E_SAV!$A$5:$A$4004,D_KKAuf!$C31,E_SAV!$C$5:$C$4004,$X$4)</f>
        <v>0</v>
      </c>
      <c r="U31" s="321">
        <f>SUMIFS(E3_WAV!$S$5:$S$204,E3_WAV!$A$5:$A$204,D_KKAuf!$C31,E3_WAV!$D$5:$D$204,$X$4,E3_WAV!$B$5:$B$204,"&lt;&gt;geleistete Anzahlungen und Anlagen im Bau des Sachanlagevermögens",E3_WAV!$B$5:$B$204,"&lt;&gt;geleistete Anzahlungen auf immaterielle Vermögensgegenstände")</f>
        <v>0</v>
      </c>
      <c r="V31" s="321">
        <f>SUMIFS(E2_BKZ!$J$5:$J$2504,E2_BKZ!$A$5:$A$2504,$C31,E2_BKZ!$B$5:$B$2504,$X$4)</f>
        <v>0</v>
      </c>
      <c r="W31" s="321">
        <f>SUMIFS(E_SAV!$AE$5:$AE$4004,E_SAV!$A$5:$A$4004,D_KKAuf!$C31,E_SAV!$C$5:$C$4004,$X$4)</f>
        <v>0</v>
      </c>
      <c r="X31" s="321">
        <f>SUMIFS(E3_WAV!$U$5:$U$204,E3_WAV!$A$5:$A$204,D_KKAuf!$C31,E3_WAV!$D$5:$D$204,$X$4,E3_WAV!$B$5:$B$204,"&lt;&gt;geleistete Anzahlungen und Anlagen im Bau des Sachanlagevermögens",E3_WAV!$B$5:$B$204,"&lt;&gt;geleistete Anzahlungen auf immaterielle Vermögensgegenstände")</f>
        <v>0</v>
      </c>
      <c r="Y31" s="321">
        <f>SUMIFS(E2_BKZ!$K$5:$K$2504,E2_BKZ!$A$5:$A$2504,$C31,E2_BKZ!$B$5:$B$2504,$X$4)</f>
        <v>0</v>
      </c>
      <c r="Z31" s="321">
        <f t="shared" si="12"/>
        <v>0</v>
      </c>
      <c r="AA31" s="321">
        <f>Z31*(IF(A_Stammdaten!$B$7="FNB",VLOOKUP(X$4,Zinstabelle,2,FALSE),VLOOKUP(X$4,Zinstabelle,3,FALSE)))</f>
        <v>0</v>
      </c>
      <c r="AB31" s="321">
        <f>SUMIFS(E_SAV!$AC$5:$AC$4004,E_SAV!$A$5:$A$4004,D_KKAuf!$C31,E_SAV!$C$5:$C$4004,$AF$4)</f>
        <v>0</v>
      </c>
      <c r="AC31" s="321">
        <f>SUMIFS(E3_WAV!$S$5:$S$204,E3_WAV!$A$5:$A$204,D_KKAuf!$C31,E3_WAV!$D$5:$D$204,$AF$4,E3_WAV!$B$5:$B$204,"&lt;&gt;geleistete Anzahlungen und Anlagen im Bau des Sachanlagevermögens",E3_WAV!$B$5:$B$204,"&lt;&gt;geleistete Anzahlungen auf immaterielle Vermögensgegenstände")</f>
        <v>0</v>
      </c>
      <c r="AD31" s="321">
        <f>SUMIFS(E2_BKZ!$J$5:$J$2504,E2_BKZ!$A$5:$A$2504,$C31,E2_BKZ!$B$5:$B$2504,$AF$4)</f>
        <v>0</v>
      </c>
      <c r="AE31" s="321">
        <f>SUMIFS(E_SAV!$AE$5:$AE$4004,E_SAV!$A$5:$A$4004,D_KKAuf!$C31,E_SAV!$C$5:$C$4004,$AF$4)</f>
        <v>0</v>
      </c>
      <c r="AF31" s="321">
        <f>SUMIFS(E3_WAV!$U$5:$U$204,E3_WAV!$A$5:$A$204,D_KKAuf!$C31,E3_WAV!$D$5:$D$204,$AF$4,E3_WAV!$B$5:$B$204,"&lt;&gt;geleistete Anzahlungen und Anlagen im Bau des Sachanlagevermögens",E3_WAV!$B$5:$B$204,"&lt;&gt;geleistete Anzahlungen auf immaterielle Vermögensgegenstände")</f>
        <v>0</v>
      </c>
      <c r="AG31" s="321">
        <f>SUMIFS(E2_BKZ!$K$5:$K$2504,E2_BKZ!$A$5:$A$2504,$C31,E2_BKZ!$B$5:$B$2504,$AF$4)</f>
        <v>0</v>
      </c>
      <c r="AH31" s="321">
        <f t="shared" si="13"/>
        <v>0</v>
      </c>
      <c r="AI31" s="321">
        <f>AH31*(IF(A_Stammdaten!$B$7="FNB",VLOOKUP(AF$4,Zinstabelle,2,FALSE),VLOOKUP(AF$4,Zinstabelle,3,FALSE)))</f>
        <v>0</v>
      </c>
      <c r="AJ31" s="321">
        <f>SUMIFS(E_SAV!$AC$5:$AC$4004,E_SAV!$A$5:$A$4004,D_KKAuf!$C31,E_SAV!$C$5:$C$4004,$AN$4)</f>
        <v>0</v>
      </c>
      <c r="AK31" s="321">
        <f>SUMIFS(E3_WAV!$S$5:$S$204,E3_WAV!$A$5:$A$204,D_KKAuf!$C31,E3_WAV!$D$5:$D$204,$AN$4,E3_WAV!$B$5:$B$204,"&lt;&gt;geleistete Anzahlungen und Anlagen im Bau des Sachanlagevermögens",E3_WAV!$B$5:$B$204,"&lt;&gt;geleistete Anzahlungen auf immaterielle Vermögensgegenstände")</f>
        <v>0</v>
      </c>
      <c r="AL31" s="321">
        <f>SUMIFS(E2_BKZ!$J$5:$J$2504,E2_BKZ!$A$5:$A$2504,$C31,E2_BKZ!$B$5:$B$2504,$AN$4)</f>
        <v>0</v>
      </c>
      <c r="AM31" s="321">
        <f>SUMIFS(E_SAV!$AE$5:$AE$4004,E_SAV!$A$5:$A$4004,D_KKAuf!$C31,E_SAV!$C$5:$C$4004,$AN$4)</f>
        <v>0</v>
      </c>
      <c r="AN31" s="321">
        <f>SUMIFS(E3_WAV!$U$5:$U$204,E3_WAV!$A$5:$A$204,D_KKAuf!$C31,E3_WAV!$D$5:$D$204,$AN$4,E3_WAV!$B$5:$B$204,"&lt;&gt;geleistete Anzahlungen und Anlagen im Bau des Sachanlagevermögens",E3_WAV!$B$5:$B$204,"&lt;&gt;geleistete Anzahlungen auf immaterielle Vermögensgegenstände")</f>
        <v>0</v>
      </c>
      <c r="AO31" s="321">
        <f>SUMIFS(E2_BKZ!$K$5:$K$2504,E2_BKZ!$A$5:$A$2504,$C31,E2_BKZ!$B$5:$B$2504,$AN$4)</f>
        <v>0</v>
      </c>
      <c r="AP31" s="321">
        <f t="shared" si="14"/>
        <v>0</v>
      </c>
      <c r="AQ31" s="321">
        <f>AP31*(IF(A_Stammdaten!$B$7="FNB",VLOOKUP(AN$4,Zinstabelle,2,FALSE),VLOOKUP(AN$4,Zinstabelle,3,FALSE)))</f>
        <v>0</v>
      </c>
      <c r="AR31" s="321">
        <f>SUMIFS(E_SAV!$AC$5:$AC$4004,E_SAV!$A$5:$A$4004,D_KKAuf!$C31,E_SAV!$C$5:$C$4004,$AV$4)</f>
        <v>0</v>
      </c>
      <c r="AS31" s="321">
        <f>SUMIFS(E3_WAV!$S$5:$S$204,E3_WAV!$A$5:$A$204,D_KKAuf!$C31,E3_WAV!$D$5:$D$204,$AV$4,E3_WAV!$B$5:$B$204,"&lt;&gt;geleistete Anzahlungen und Anlagen im Bau des Sachanlagevermögens",E3_WAV!$B$5:$B$204,"&lt;&gt;geleistete Anzahlungen auf immaterielle Vermögensgegenstände")</f>
        <v>0</v>
      </c>
      <c r="AT31" s="321">
        <f>SUMIFS(E2_BKZ!$J$5:$J$2504,E2_BKZ!$A$5:$A$2504,$C31,E2_BKZ!$B$5:$B$2504,$AV$4)</f>
        <v>0</v>
      </c>
      <c r="AU31" s="321">
        <f>SUMIFS(E_SAV!$AE$5:$AE$4004,E_SAV!$A$5:$A$4004,D_KKAuf!$C31,E_SAV!$C$5:$C$4004,$AV$4)</f>
        <v>0</v>
      </c>
      <c r="AV31" s="321">
        <f>SUMIFS(E3_WAV!$U$5:$U$204,E3_WAV!$A$5:$A$204,D_KKAuf!$C31,E3_WAV!$D$5:$D$204,$AV$4,E3_WAV!$B$5:$B$204,"&lt;&gt;geleistete Anzahlungen und Anlagen im Bau des Sachanlagevermögens",E3_WAV!$B$5:$B$204,"&lt;&gt;geleistete Anzahlungen auf immaterielle Vermögensgegenstände")</f>
        <v>0</v>
      </c>
      <c r="AW31" s="321">
        <f>SUMIFS(E2_BKZ!$K$5:$K$2504,E2_BKZ!$A$5:$A$2504,$C31,E2_BKZ!$B$5:$B$2504,$AV$4)</f>
        <v>0</v>
      </c>
      <c r="AX31" s="321">
        <f t="shared" si="15"/>
        <v>0</v>
      </c>
      <c r="AY31" s="321">
        <f>AX31*(IF(A_Stammdaten!$B$7="FNB",VLOOKUP(AV$4,Zinstabelle,2,FALSE),VLOOKUP(AV$4,Zinstabelle,3,FALSE)))</f>
        <v>0</v>
      </c>
      <c r="AZ31" s="321">
        <f>SUMIFS(E_SAV!$AC$5:$AC$4004,E_SAV!$A$5:$A$4004,D_KKAuf!$C31,E_SAV!$C$5:$C$4004,$BD$4)</f>
        <v>0</v>
      </c>
      <c r="BA31" s="321">
        <f>SUMIFS(E3_WAV!$S$5:$S$204,E3_WAV!$A$5:$A$204,D_KKAuf!$C31,E3_WAV!$D$5:$D$204,$BD$4,E3_WAV!$B$5:$B$204,"&lt;&gt;geleistete Anzahlungen und Anlagen im Bau des Sachanlagevermögens",E3_WAV!$B$5:$B$204,"&lt;&gt;geleistete Anzahlungen auf immaterielle Vermögensgegenstände")</f>
        <v>0</v>
      </c>
      <c r="BB31" s="321">
        <f>SUMIFS(E2_BKZ!$J$5:$J$2504,E2_BKZ!$A$5:$A$2504,$C31,E2_BKZ!$B$5:$B$2504,$BD$4)</f>
        <v>0</v>
      </c>
      <c r="BC31" s="321">
        <f>SUMIFS(E_SAV!$AE$5:$AE$4004,E_SAV!$A$5:$A$4004,D_KKAuf!$C31,E_SAV!$C$5:$C$4004,$BD$4)</f>
        <v>0</v>
      </c>
      <c r="BD31" s="321">
        <f>SUMIFS(E3_WAV!$U$5:$U$204,E3_WAV!$A$5:$A$204,D_KKAuf!$C31,E3_WAV!$D$5:$D$204,$BD$4,E3_WAV!$B$5:$B$204,"&lt;&gt;geleistete Anzahlungen und Anlagen im Bau des Sachanlagevermögens",E3_WAV!$B$5:$B$204,"&lt;&gt;geleistete Anzahlungen auf immaterielle Vermögensgegenstände")</f>
        <v>0</v>
      </c>
      <c r="BE31" s="321">
        <f>SUMIFS(E2_BKZ!$K$5:$K$2504,E2_BKZ!$A$5:$A$2504,$C31,E2_BKZ!$B$5:$B$2504,$BD$4)</f>
        <v>0</v>
      </c>
      <c r="BF31" s="321">
        <f t="shared" si="16"/>
        <v>0</v>
      </c>
      <c r="BG31" s="321">
        <f>BF31*(IF(A_Stammdaten!$B$7="FNB",VLOOKUP(BD$4,Zinstabelle,2,FALSE),VLOOKUP(BD$4,Zinstabelle,3,FALSE)))</f>
        <v>0</v>
      </c>
      <c r="BH31" s="321">
        <f>SUMIFS(E_SAV!$AC$5:$AC$4004,E_SAV!$A$5:$A$4004,D_KKAuf!$C31,E_SAV!$C$5:$C$4004,$BL$4)</f>
        <v>0</v>
      </c>
      <c r="BI31" s="321">
        <f>SUMIFS(E3_WAV!$S$5:$S$204,E3_WAV!$A$5:$A$204,D_KKAuf!$C31,E3_WAV!$D$5:$D$204,$BL$4,E3_WAV!$B$5:$B$204,"&lt;&gt;geleistete Anzahlungen und Anlagen im Bau des Sachanlagevermögens",E3_WAV!$B$5:$B$204,"&lt;&gt;geleistete Anzahlungen auf immaterielle Vermögensgegenstände")</f>
        <v>0</v>
      </c>
      <c r="BJ31" s="321">
        <f>SUMIFS(E2_BKZ!$J$5:$J$2504,E2_BKZ!$A$5:$A$2504,$C31,E2_BKZ!$B$5:$B$2504,$BL$4)</f>
        <v>0</v>
      </c>
      <c r="BK31" s="321">
        <f>SUMIFS(E_SAV!$AE$5:$AE$4004,E_SAV!$A$5:$A$4004,D_KKAuf!$C31,E_SAV!$C$5:$C$4004,$BL$4)</f>
        <v>0</v>
      </c>
      <c r="BL31" s="321">
        <f>SUMIFS(E3_WAV!$U$5:$U$204,E3_WAV!$A$5:$A$204,D_KKAuf!$C31,E3_WAV!$D$5:$D$204,$BL$4,E3_WAV!$B$5:$B$204,"&lt;&gt;geleistete Anzahlungen und Anlagen im Bau des Sachanlagevermögens",E3_WAV!$B$5:$B$204,"&lt;&gt;geleistete Anzahlungen auf immaterielle Vermögensgegenstände")</f>
        <v>0</v>
      </c>
      <c r="BM31" s="321">
        <f>SUMIFS(E2_BKZ!$K$5:$K$2504,E2_BKZ!$A$5:$A$2504,$C31,E2_BKZ!$B$5:$B$2504,$BL$4)</f>
        <v>0</v>
      </c>
      <c r="BN31" s="321">
        <f t="shared" si="17"/>
        <v>0</v>
      </c>
      <c r="BO31" s="321">
        <f>BN31*(IF(A_Stammdaten!$B$7="FNB",VLOOKUP(BL$4,Zinstabelle,2,FALSE),VLOOKUP(BL$4,Zinstabelle,3,FALSE)))</f>
        <v>0</v>
      </c>
    </row>
    <row r="32" spans="3:67" x14ac:dyDescent="0.3">
      <c r="C32" s="319">
        <f>A_Stammdaten!A43</f>
        <v>0</v>
      </c>
      <c r="D32" s="320">
        <f t="shared" si="8"/>
        <v>0</v>
      </c>
      <c r="E32" s="320">
        <f t="shared" si="9"/>
        <v>0</v>
      </c>
      <c r="F32" s="320">
        <f>SUM(J32,R32,Z32,AH32,AP32,AX32,BF32,BN32)*0.4*Listen!$G$2*0.035*A_Stammdaten!$D43</f>
        <v>0</v>
      </c>
      <c r="G32" s="320">
        <f t="shared" si="10"/>
        <v>0</v>
      </c>
      <c r="H32" s="321">
        <f>SUMIF(E_SAV!$A$5:$A$4004,D_KKAuf!$C32,E_SAV!$AD$5:$AD$4004)</f>
        <v>0</v>
      </c>
      <c r="I32" s="321">
        <f>SUMIFS(E3_WAV!$T$5:$T$204,E3_WAV!$A$5:$A$204,C32,E3_WAV!$D$5:$D$204,"&gt;2015",E3_WAV!$D$5:$D$204,"&lt;="&amp;A_Stammdaten!$B$12)</f>
        <v>0</v>
      </c>
      <c r="J32" s="321">
        <f>AVERAGE(SUMIFS(E3_WAV!$S$5:$S$204,E3_WAV!$B$5:$B$204,"geleistete Anzahlungen und Anlagen im Bau des Sachanlagevermögens",E3_WAV!$A$5:$A$204,D_KKAuf!$C32),SUMIFS(E3_WAV!$U$5:$U$204,E3_WAV!$B$5:$B$204,"geleistete Anzahlungen und Anlagen im Bau des Sachanlagevermögens",E3_WAV!$A$5:$A$204,D_KKAuf!$C32))+AVERAGE(SUMIFS(E3_WAV!$S$5:$S$204,E3_WAV!$B$5:$B$204,"geleistete Anzahlungen auf immaterielle Vermögensgegenstände",E3_WAV!$A$5:$A$204,D_KKAuf!$C32),SUMIFS(E3_WAV!$U$5:$U$204,E3_WAV!$B$5:$B$204,"geleistete Anzahlungen auf immaterielle Vermögensgegenstände",E3_WAV!$A$5:$A$204,D_KKAuf!$C32))</f>
        <v>0</v>
      </c>
      <c r="K32" s="321">
        <f>$J32*(IF(A_Stammdaten!$B$7="FNB",VLOOKUP(A_Stammdaten!$B$12,Zinstabelle,2,FALSE),VLOOKUP(A_Stammdaten!$B$12,Zinstabelle,3,FALSE)))</f>
        <v>0</v>
      </c>
      <c r="L32" s="321">
        <f>SUMIFS(E_SAV!$AC$5:$AC$4004,E_SAV!$A$5:$A$4004,D_KKAuf!$C32,E_SAV!$C$5:$C$4004,$P$4)</f>
        <v>0</v>
      </c>
      <c r="M32" s="321">
        <f>SUMIFS(E3_WAV!$S$5:$S$204,E3_WAV!$A$5:$A$204,D_KKAuf!$C32,E3_WAV!$D$5:$D$204,$P$4,E3_WAV!$B$5:$B$204,"&lt;&gt;geleistete Anzahlungen und Anlagen im Bau des Sachanlagevermögens",E3_WAV!$B$5:$B$204,"&lt;&gt;geleistete Anzahlungen auf immaterielle Vermögensgegenstände")</f>
        <v>0</v>
      </c>
      <c r="N32" s="321">
        <f>SUMIFS(E2_BKZ!$J$5:$J$2504,E2_BKZ!$A$5:$A$2504,$C32,E2_BKZ!$B$5:$B$2504,$P$4)</f>
        <v>0</v>
      </c>
      <c r="O32" s="321">
        <f>SUMIFS(E_SAV!$AE$5:$AE$4004,E_SAV!$A$5:$A$4004,D_KKAuf!$C32,E_SAV!$C$5:$C$4004,$P$4)</f>
        <v>0</v>
      </c>
      <c r="P32" s="321">
        <f>SUMIFS(E3_WAV!$U$5:$U$204,E3_WAV!$A$5:$A$204,D_KKAuf!$C32,E3_WAV!$D$5:$D$204,$P$4,E3_WAV!$B$5:$B$204,"&lt;&gt;geleistete Anzahlungen und Anlagen im Bau des Sachanlagevermögens",E3_WAV!$B$5:$B$204,"&lt;&gt;geleistete Anzahlungen auf immaterielle Vermögensgegenstände")</f>
        <v>0</v>
      </c>
      <c r="Q32" s="321">
        <f>SUMIFS(E2_BKZ!$K$5:$K$2504,E2_BKZ!$A$5:$A$2504,$C32,E2_BKZ!$B$5:$B$2504,$P$4)</f>
        <v>0</v>
      </c>
      <c r="R32" s="321">
        <f t="shared" si="11"/>
        <v>0</v>
      </c>
      <c r="S32" s="321">
        <f>R32*(IF(A_Stammdaten!$B$7="FNB",VLOOKUP(P$4,Zinstabelle,2,FALSE),VLOOKUP(P$4,Zinstabelle,3,FALSE)))</f>
        <v>0</v>
      </c>
      <c r="T32" s="321">
        <f>SUMIFS(E_SAV!$AC$5:$AC$4004,E_SAV!$A$5:$A$4004,D_KKAuf!$C32,E_SAV!$C$5:$C$4004,$X$4)</f>
        <v>0</v>
      </c>
      <c r="U32" s="321">
        <f>SUMIFS(E3_WAV!$S$5:$S$204,E3_WAV!$A$5:$A$204,D_KKAuf!$C32,E3_WAV!$D$5:$D$204,$X$4,E3_WAV!$B$5:$B$204,"&lt;&gt;geleistete Anzahlungen und Anlagen im Bau des Sachanlagevermögens",E3_WAV!$B$5:$B$204,"&lt;&gt;geleistete Anzahlungen auf immaterielle Vermögensgegenstände")</f>
        <v>0</v>
      </c>
      <c r="V32" s="321">
        <f>SUMIFS(E2_BKZ!$J$5:$J$2504,E2_BKZ!$A$5:$A$2504,$C32,E2_BKZ!$B$5:$B$2504,$X$4)</f>
        <v>0</v>
      </c>
      <c r="W32" s="321">
        <f>SUMIFS(E_SAV!$AE$5:$AE$4004,E_SAV!$A$5:$A$4004,D_KKAuf!$C32,E_SAV!$C$5:$C$4004,$X$4)</f>
        <v>0</v>
      </c>
      <c r="X32" s="321">
        <f>SUMIFS(E3_WAV!$U$5:$U$204,E3_WAV!$A$5:$A$204,D_KKAuf!$C32,E3_WAV!$D$5:$D$204,$X$4,E3_WAV!$B$5:$B$204,"&lt;&gt;geleistete Anzahlungen und Anlagen im Bau des Sachanlagevermögens",E3_WAV!$B$5:$B$204,"&lt;&gt;geleistete Anzahlungen auf immaterielle Vermögensgegenstände")</f>
        <v>0</v>
      </c>
      <c r="Y32" s="321">
        <f>SUMIFS(E2_BKZ!$K$5:$K$2504,E2_BKZ!$A$5:$A$2504,$C32,E2_BKZ!$B$5:$B$2504,$X$4)</f>
        <v>0</v>
      </c>
      <c r="Z32" s="321">
        <f t="shared" si="12"/>
        <v>0</v>
      </c>
      <c r="AA32" s="321">
        <f>Z32*(IF(A_Stammdaten!$B$7="FNB",VLOOKUP(X$4,Zinstabelle,2,FALSE),VLOOKUP(X$4,Zinstabelle,3,FALSE)))</f>
        <v>0</v>
      </c>
      <c r="AB32" s="321">
        <f>SUMIFS(E_SAV!$AC$5:$AC$4004,E_SAV!$A$5:$A$4004,D_KKAuf!$C32,E_SAV!$C$5:$C$4004,$AF$4)</f>
        <v>0</v>
      </c>
      <c r="AC32" s="321">
        <f>SUMIFS(E3_WAV!$S$5:$S$204,E3_WAV!$A$5:$A$204,D_KKAuf!$C32,E3_WAV!$D$5:$D$204,$AF$4,E3_WAV!$B$5:$B$204,"&lt;&gt;geleistete Anzahlungen und Anlagen im Bau des Sachanlagevermögens",E3_WAV!$B$5:$B$204,"&lt;&gt;geleistete Anzahlungen auf immaterielle Vermögensgegenstände")</f>
        <v>0</v>
      </c>
      <c r="AD32" s="321">
        <f>SUMIFS(E2_BKZ!$J$5:$J$2504,E2_BKZ!$A$5:$A$2504,$C32,E2_BKZ!$B$5:$B$2504,$AF$4)</f>
        <v>0</v>
      </c>
      <c r="AE32" s="321">
        <f>SUMIFS(E_SAV!$AE$5:$AE$4004,E_SAV!$A$5:$A$4004,D_KKAuf!$C32,E_SAV!$C$5:$C$4004,$AF$4)</f>
        <v>0</v>
      </c>
      <c r="AF32" s="321">
        <f>SUMIFS(E3_WAV!$U$5:$U$204,E3_WAV!$A$5:$A$204,D_KKAuf!$C32,E3_WAV!$D$5:$D$204,$AF$4,E3_WAV!$B$5:$B$204,"&lt;&gt;geleistete Anzahlungen und Anlagen im Bau des Sachanlagevermögens",E3_WAV!$B$5:$B$204,"&lt;&gt;geleistete Anzahlungen auf immaterielle Vermögensgegenstände")</f>
        <v>0</v>
      </c>
      <c r="AG32" s="321">
        <f>SUMIFS(E2_BKZ!$K$5:$K$2504,E2_BKZ!$A$5:$A$2504,$C32,E2_BKZ!$B$5:$B$2504,$AF$4)</f>
        <v>0</v>
      </c>
      <c r="AH32" s="321">
        <f t="shared" si="13"/>
        <v>0</v>
      </c>
      <c r="AI32" s="321">
        <f>AH32*(IF(A_Stammdaten!$B$7="FNB",VLOOKUP(AF$4,Zinstabelle,2,FALSE),VLOOKUP(AF$4,Zinstabelle,3,FALSE)))</f>
        <v>0</v>
      </c>
      <c r="AJ32" s="321">
        <f>SUMIFS(E_SAV!$AC$5:$AC$4004,E_SAV!$A$5:$A$4004,D_KKAuf!$C32,E_SAV!$C$5:$C$4004,$AN$4)</f>
        <v>0</v>
      </c>
      <c r="AK32" s="321">
        <f>SUMIFS(E3_WAV!$S$5:$S$204,E3_WAV!$A$5:$A$204,D_KKAuf!$C32,E3_WAV!$D$5:$D$204,$AN$4,E3_WAV!$B$5:$B$204,"&lt;&gt;geleistete Anzahlungen und Anlagen im Bau des Sachanlagevermögens",E3_WAV!$B$5:$B$204,"&lt;&gt;geleistete Anzahlungen auf immaterielle Vermögensgegenstände")</f>
        <v>0</v>
      </c>
      <c r="AL32" s="321">
        <f>SUMIFS(E2_BKZ!$J$5:$J$2504,E2_BKZ!$A$5:$A$2504,$C32,E2_BKZ!$B$5:$B$2504,$AN$4)</f>
        <v>0</v>
      </c>
      <c r="AM32" s="321">
        <f>SUMIFS(E_SAV!$AE$5:$AE$4004,E_SAV!$A$5:$A$4004,D_KKAuf!$C32,E_SAV!$C$5:$C$4004,$AN$4)</f>
        <v>0</v>
      </c>
      <c r="AN32" s="321">
        <f>SUMIFS(E3_WAV!$U$5:$U$204,E3_WAV!$A$5:$A$204,D_KKAuf!$C32,E3_WAV!$D$5:$D$204,$AN$4,E3_WAV!$B$5:$B$204,"&lt;&gt;geleistete Anzahlungen und Anlagen im Bau des Sachanlagevermögens",E3_WAV!$B$5:$B$204,"&lt;&gt;geleistete Anzahlungen auf immaterielle Vermögensgegenstände")</f>
        <v>0</v>
      </c>
      <c r="AO32" s="321">
        <f>SUMIFS(E2_BKZ!$K$5:$K$2504,E2_BKZ!$A$5:$A$2504,$C32,E2_BKZ!$B$5:$B$2504,$AN$4)</f>
        <v>0</v>
      </c>
      <c r="AP32" s="321">
        <f t="shared" si="14"/>
        <v>0</v>
      </c>
      <c r="AQ32" s="321">
        <f>AP32*(IF(A_Stammdaten!$B$7="FNB",VLOOKUP(AN$4,Zinstabelle,2,FALSE),VLOOKUP(AN$4,Zinstabelle,3,FALSE)))</f>
        <v>0</v>
      </c>
      <c r="AR32" s="321">
        <f>SUMIFS(E_SAV!$AC$5:$AC$4004,E_SAV!$A$5:$A$4004,D_KKAuf!$C32,E_SAV!$C$5:$C$4004,$AV$4)</f>
        <v>0</v>
      </c>
      <c r="AS32" s="321">
        <f>SUMIFS(E3_WAV!$S$5:$S$204,E3_WAV!$A$5:$A$204,D_KKAuf!$C32,E3_WAV!$D$5:$D$204,$AV$4,E3_WAV!$B$5:$B$204,"&lt;&gt;geleistete Anzahlungen und Anlagen im Bau des Sachanlagevermögens",E3_WAV!$B$5:$B$204,"&lt;&gt;geleistete Anzahlungen auf immaterielle Vermögensgegenstände")</f>
        <v>0</v>
      </c>
      <c r="AT32" s="321">
        <f>SUMIFS(E2_BKZ!$J$5:$J$2504,E2_BKZ!$A$5:$A$2504,$C32,E2_BKZ!$B$5:$B$2504,$AV$4)</f>
        <v>0</v>
      </c>
      <c r="AU32" s="321">
        <f>SUMIFS(E_SAV!$AE$5:$AE$4004,E_SAV!$A$5:$A$4004,D_KKAuf!$C32,E_SAV!$C$5:$C$4004,$AV$4)</f>
        <v>0</v>
      </c>
      <c r="AV32" s="321">
        <f>SUMIFS(E3_WAV!$U$5:$U$204,E3_WAV!$A$5:$A$204,D_KKAuf!$C32,E3_WAV!$D$5:$D$204,$AV$4,E3_WAV!$B$5:$B$204,"&lt;&gt;geleistete Anzahlungen und Anlagen im Bau des Sachanlagevermögens",E3_WAV!$B$5:$B$204,"&lt;&gt;geleistete Anzahlungen auf immaterielle Vermögensgegenstände")</f>
        <v>0</v>
      </c>
      <c r="AW32" s="321">
        <f>SUMIFS(E2_BKZ!$K$5:$K$2504,E2_BKZ!$A$5:$A$2504,$C32,E2_BKZ!$B$5:$B$2504,$AV$4)</f>
        <v>0</v>
      </c>
      <c r="AX32" s="321">
        <f t="shared" si="15"/>
        <v>0</v>
      </c>
      <c r="AY32" s="321">
        <f>AX32*(IF(A_Stammdaten!$B$7="FNB",VLOOKUP(AV$4,Zinstabelle,2,FALSE),VLOOKUP(AV$4,Zinstabelle,3,FALSE)))</f>
        <v>0</v>
      </c>
      <c r="AZ32" s="321">
        <f>SUMIFS(E_SAV!$AC$5:$AC$4004,E_SAV!$A$5:$A$4004,D_KKAuf!$C32,E_SAV!$C$5:$C$4004,$BD$4)</f>
        <v>0</v>
      </c>
      <c r="BA32" s="321">
        <f>SUMIFS(E3_WAV!$S$5:$S$204,E3_WAV!$A$5:$A$204,D_KKAuf!$C32,E3_WAV!$D$5:$D$204,$BD$4,E3_WAV!$B$5:$B$204,"&lt;&gt;geleistete Anzahlungen und Anlagen im Bau des Sachanlagevermögens",E3_WAV!$B$5:$B$204,"&lt;&gt;geleistete Anzahlungen auf immaterielle Vermögensgegenstände")</f>
        <v>0</v>
      </c>
      <c r="BB32" s="321">
        <f>SUMIFS(E2_BKZ!$J$5:$J$2504,E2_BKZ!$A$5:$A$2504,$C32,E2_BKZ!$B$5:$B$2504,$BD$4)</f>
        <v>0</v>
      </c>
      <c r="BC32" s="321">
        <f>SUMIFS(E_SAV!$AE$5:$AE$4004,E_SAV!$A$5:$A$4004,D_KKAuf!$C32,E_SAV!$C$5:$C$4004,$BD$4)</f>
        <v>0</v>
      </c>
      <c r="BD32" s="321">
        <f>SUMIFS(E3_WAV!$U$5:$U$204,E3_WAV!$A$5:$A$204,D_KKAuf!$C32,E3_WAV!$D$5:$D$204,$BD$4,E3_WAV!$B$5:$B$204,"&lt;&gt;geleistete Anzahlungen und Anlagen im Bau des Sachanlagevermögens",E3_WAV!$B$5:$B$204,"&lt;&gt;geleistete Anzahlungen auf immaterielle Vermögensgegenstände")</f>
        <v>0</v>
      </c>
      <c r="BE32" s="321">
        <f>SUMIFS(E2_BKZ!$K$5:$K$2504,E2_BKZ!$A$5:$A$2504,$C32,E2_BKZ!$B$5:$B$2504,$BD$4)</f>
        <v>0</v>
      </c>
      <c r="BF32" s="321">
        <f t="shared" si="16"/>
        <v>0</v>
      </c>
      <c r="BG32" s="321">
        <f>BF32*(IF(A_Stammdaten!$B$7="FNB",VLOOKUP(BD$4,Zinstabelle,2,FALSE),VLOOKUP(BD$4,Zinstabelle,3,FALSE)))</f>
        <v>0</v>
      </c>
      <c r="BH32" s="321">
        <f>SUMIFS(E_SAV!$AC$5:$AC$4004,E_SAV!$A$5:$A$4004,D_KKAuf!$C32,E_SAV!$C$5:$C$4004,$BL$4)</f>
        <v>0</v>
      </c>
      <c r="BI32" s="321">
        <f>SUMIFS(E3_WAV!$S$5:$S$204,E3_WAV!$A$5:$A$204,D_KKAuf!$C32,E3_WAV!$D$5:$D$204,$BL$4,E3_WAV!$B$5:$B$204,"&lt;&gt;geleistete Anzahlungen und Anlagen im Bau des Sachanlagevermögens",E3_WAV!$B$5:$B$204,"&lt;&gt;geleistete Anzahlungen auf immaterielle Vermögensgegenstände")</f>
        <v>0</v>
      </c>
      <c r="BJ32" s="321">
        <f>SUMIFS(E2_BKZ!$J$5:$J$2504,E2_BKZ!$A$5:$A$2504,$C32,E2_BKZ!$B$5:$B$2504,$BL$4)</f>
        <v>0</v>
      </c>
      <c r="BK32" s="321">
        <f>SUMIFS(E_SAV!$AE$5:$AE$4004,E_SAV!$A$5:$A$4004,D_KKAuf!$C32,E_SAV!$C$5:$C$4004,$BL$4)</f>
        <v>0</v>
      </c>
      <c r="BL32" s="321">
        <f>SUMIFS(E3_WAV!$U$5:$U$204,E3_WAV!$A$5:$A$204,D_KKAuf!$C32,E3_WAV!$D$5:$D$204,$BL$4,E3_WAV!$B$5:$B$204,"&lt;&gt;geleistete Anzahlungen und Anlagen im Bau des Sachanlagevermögens",E3_WAV!$B$5:$B$204,"&lt;&gt;geleistete Anzahlungen auf immaterielle Vermögensgegenstände")</f>
        <v>0</v>
      </c>
      <c r="BM32" s="321">
        <f>SUMIFS(E2_BKZ!$K$5:$K$2504,E2_BKZ!$A$5:$A$2504,$C32,E2_BKZ!$B$5:$B$2504,$BL$4)</f>
        <v>0</v>
      </c>
      <c r="BN32" s="321">
        <f t="shared" si="17"/>
        <v>0</v>
      </c>
      <c r="BO32" s="321">
        <f>BN32*(IF(A_Stammdaten!$B$7="FNB",VLOOKUP(BL$4,Zinstabelle,2,FALSE),VLOOKUP(BL$4,Zinstabelle,3,FALSE)))</f>
        <v>0</v>
      </c>
    </row>
    <row r="33" spans="3:67" x14ac:dyDescent="0.3">
      <c r="C33" s="319">
        <f>A_Stammdaten!A44</f>
        <v>0</v>
      </c>
      <c r="D33" s="320">
        <f t="shared" si="8"/>
        <v>0</v>
      </c>
      <c r="E33" s="320">
        <f t="shared" si="9"/>
        <v>0</v>
      </c>
      <c r="F33" s="320">
        <f>SUM(J33,R33,Z33,AH33,AP33,AX33,BF33,BN33)*0.4*Listen!$G$2*0.035*A_Stammdaten!$D44</f>
        <v>0</v>
      </c>
      <c r="G33" s="320">
        <f t="shared" si="10"/>
        <v>0</v>
      </c>
      <c r="H33" s="321">
        <f>SUMIF(E_SAV!$A$5:$A$4004,D_KKAuf!$C33,E_SAV!$AD$5:$AD$4004)</f>
        <v>0</v>
      </c>
      <c r="I33" s="321">
        <f>SUMIFS(E3_WAV!$T$5:$T$204,E3_WAV!$A$5:$A$204,C33,E3_WAV!$D$5:$D$204,"&gt;2015",E3_WAV!$D$5:$D$204,"&lt;="&amp;A_Stammdaten!$B$12)</f>
        <v>0</v>
      </c>
      <c r="J33" s="321">
        <f>AVERAGE(SUMIFS(E3_WAV!$S$5:$S$204,E3_WAV!$B$5:$B$204,"geleistete Anzahlungen und Anlagen im Bau des Sachanlagevermögens",E3_WAV!$A$5:$A$204,D_KKAuf!$C33),SUMIFS(E3_WAV!$U$5:$U$204,E3_WAV!$B$5:$B$204,"geleistete Anzahlungen und Anlagen im Bau des Sachanlagevermögens",E3_WAV!$A$5:$A$204,D_KKAuf!$C33))+AVERAGE(SUMIFS(E3_WAV!$S$5:$S$204,E3_WAV!$B$5:$B$204,"geleistete Anzahlungen auf immaterielle Vermögensgegenstände",E3_WAV!$A$5:$A$204,D_KKAuf!$C33),SUMIFS(E3_WAV!$U$5:$U$204,E3_WAV!$B$5:$B$204,"geleistete Anzahlungen auf immaterielle Vermögensgegenstände",E3_WAV!$A$5:$A$204,D_KKAuf!$C33))</f>
        <v>0</v>
      </c>
      <c r="K33" s="321">
        <f>$J33*(IF(A_Stammdaten!$B$7="FNB",VLOOKUP(A_Stammdaten!$B$12,Zinstabelle,2,FALSE),VLOOKUP(A_Stammdaten!$B$12,Zinstabelle,3,FALSE)))</f>
        <v>0</v>
      </c>
      <c r="L33" s="321">
        <f>SUMIFS(E_SAV!$AC$5:$AC$4004,E_SAV!$A$5:$A$4004,D_KKAuf!$C33,E_SAV!$C$5:$C$4004,$P$4)</f>
        <v>0</v>
      </c>
      <c r="M33" s="321">
        <f>SUMIFS(E3_WAV!$S$5:$S$204,E3_WAV!$A$5:$A$204,D_KKAuf!$C33,E3_WAV!$D$5:$D$204,$P$4,E3_WAV!$B$5:$B$204,"&lt;&gt;geleistete Anzahlungen und Anlagen im Bau des Sachanlagevermögens",E3_WAV!$B$5:$B$204,"&lt;&gt;geleistete Anzahlungen auf immaterielle Vermögensgegenstände")</f>
        <v>0</v>
      </c>
      <c r="N33" s="321">
        <f>SUMIFS(E2_BKZ!$J$5:$J$2504,E2_BKZ!$A$5:$A$2504,$C33,E2_BKZ!$B$5:$B$2504,$P$4)</f>
        <v>0</v>
      </c>
      <c r="O33" s="321">
        <f>SUMIFS(E_SAV!$AE$5:$AE$4004,E_SAV!$A$5:$A$4004,D_KKAuf!$C33,E_SAV!$C$5:$C$4004,$P$4)</f>
        <v>0</v>
      </c>
      <c r="P33" s="321">
        <f>SUMIFS(E3_WAV!$U$5:$U$204,E3_WAV!$A$5:$A$204,D_KKAuf!$C33,E3_WAV!$D$5:$D$204,$P$4,E3_WAV!$B$5:$B$204,"&lt;&gt;geleistete Anzahlungen und Anlagen im Bau des Sachanlagevermögens",E3_WAV!$B$5:$B$204,"&lt;&gt;geleistete Anzahlungen auf immaterielle Vermögensgegenstände")</f>
        <v>0</v>
      </c>
      <c r="Q33" s="321">
        <f>SUMIFS(E2_BKZ!$K$5:$K$2504,E2_BKZ!$A$5:$A$2504,$C33,E2_BKZ!$B$5:$B$2504,$P$4)</f>
        <v>0</v>
      </c>
      <c r="R33" s="321">
        <f t="shared" si="11"/>
        <v>0</v>
      </c>
      <c r="S33" s="321">
        <f>R33*(IF(A_Stammdaten!$B$7="FNB",VLOOKUP(P$4,Zinstabelle,2,FALSE),VLOOKUP(P$4,Zinstabelle,3,FALSE)))</f>
        <v>0</v>
      </c>
      <c r="T33" s="321">
        <f>SUMIFS(E_SAV!$AC$5:$AC$4004,E_SAV!$A$5:$A$4004,D_KKAuf!$C33,E_SAV!$C$5:$C$4004,$X$4)</f>
        <v>0</v>
      </c>
      <c r="U33" s="321">
        <f>SUMIFS(E3_WAV!$S$5:$S$204,E3_WAV!$A$5:$A$204,D_KKAuf!$C33,E3_WAV!$D$5:$D$204,$X$4,E3_WAV!$B$5:$B$204,"&lt;&gt;geleistete Anzahlungen und Anlagen im Bau des Sachanlagevermögens",E3_WAV!$B$5:$B$204,"&lt;&gt;geleistete Anzahlungen auf immaterielle Vermögensgegenstände")</f>
        <v>0</v>
      </c>
      <c r="V33" s="321">
        <f>SUMIFS(E2_BKZ!$J$5:$J$2504,E2_BKZ!$A$5:$A$2504,$C33,E2_BKZ!$B$5:$B$2504,$X$4)</f>
        <v>0</v>
      </c>
      <c r="W33" s="321">
        <f>SUMIFS(E_SAV!$AE$5:$AE$4004,E_SAV!$A$5:$A$4004,D_KKAuf!$C33,E_SAV!$C$5:$C$4004,$X$4)</f>
        <v>0</v>
      </c>
      <c r="X33" s="321">
        <f>SUMIFS(E3_WAV!$U$5:$U$204,E3_WAV!$A$5:$A$204,D_KKAuf!$C33,E3_WAV!$D$5:$D$204,$X$4,E3_WAV!$B$5:$B$204,"&lt;&gt;geleistete Anzahlungen und Anlagen im Bau des Sachanlagevermögens",E3_WAV!$B$5:$B$204,"&lt;&gt;geleistete Anzahlungen auf immaterielle Vermögensgegenstände")</f>
        <v>0</v>
      </c>
      <c r="Y33" s="321">
        <f>SUMIFS(E2_BKZ!$K$5:$K$2504,E2_BKZ!$A$5:$A$2504,$C33,E2_BKZ!$B$5:$B$2504,$X$4)</f>
        <v>0</v>
      </c>
      <c r="Z33" s="321">
        <f t="shared" si="12"/>
        <v>0</v>
      </c>
      <c r="AA33" s="321">
        <f>Z33*(IF(A_Stammdaten!$B$7="FNB",VLOOKUP(X$4,Zinstabelle,2,FALSE),VLOOKUP(X$4,Zinstabelle,3,FALSE)))</f>
        <v>0</v>
      </c>
      <c r="AB33" s="321">
        <f>SUMIFS(E_SAV!$AC$5:$AC$4004,E_SAV!$A$5:$A$4004,D_KKAuf!$C33,E_SAV!$C$5:$C$4004,$AF$4)</f>
        <v>0</v>
      </c>
      <c r="AC33" s="321">
        <f>SUMIFS(E3_WAV!$S$5:$S$204,E3_WAV!$A$5:$A$204,D_KKAuf!$C33,E3_WAV!$D$5:$D$204,$AF$4,E3_WAV!$B$5:$B$204,"&lt;&gt;geleistete Anzahlungen und Anlagen im Bau des Sachanlagevermögens",E3_WAV!$B$5:$B$204,"&lt;&gt;geleistete Anzahlungen auf immaterielle Vermögensgegenstände")</f>
        <v>0</v>
      </c>
      <c r="AD33" s="321">
        <f>SUMIFS(E2_BKZ!$J$5:$J$2504,E2_BKZ!$A$5:$A$2504,$C33,E2_BKZ!$B$5:$B$2504,$AF$4)</f>
        <v>0</v>
      </c>
      <c r="AE33" s="321">
        <f>SUMIFS(E_SAV!$AE$5:$AE$4004,E_SAV!$A$5:$A$4004,D_KKAuf!$C33,E_SAV!$C$5:$C$4004,$AF$4)</f>
        <v>0</v>
      </c>
      <c r="AF33" s="321">
        <f>SUMIFS(E3_WAV!$U$5:$U$204,E3_WAV!$A$5:$A$204,D_KKAuf!$C33,E3_WAV!$D$5:$D$204,$AF$4,E3_WAV!$B$5:$B$204,"&lt;&gt;geleistete Anzahlungen und Anlagen im Bau des Sachanlagevermögens",E3_WAV!$B$5:$B$204,"&lt;&gt;geleistete Anzahlungen auf immaterielle Vermögensgegenstände")</f>
        <v>0</v>
      </c>
      <c r="AG33" s="321">
        <f>SUMIFS(E2_BKZ!$K$5:$K$2504,E2_BKZ!$A$5:$A$2504,$C33,E2_BKZ!$B$5:$B$2504,$AF$4)</f>
        <v>0</v>
      </c>
      <c r="AH33" s="321">
        <f t="shared" si="13"/>
        <v>0</v>
      </c>
      <c r="AI33" s="321">
        <f>AH33*(IF(A_Stammdaten!$B$7="FNB",VLOOKUP(AF$4,Zinstabelle,2,FALSE),VLOOKUP(AF$4,Zinstabelle,3,FALSE)))</f>
        <v>0</v>
      </c>
      <c r="AJ33" s="321">
        <f>SUMIFS(E_SAV!$AC$5:$AC$4004,E_SAV!$A$5:$A$4004,D_KKAuf!$C33,E_SAV!$C$5:$C$4004,$AN$4)</f>
        <v>0</v>
      </c>
      <c r="AK33" s="321">
        <f>SUMIFS(E3_WAV!$S$5:$S$204,E3_WAV!$A$5:$A$204,D_KKAuf!$C33,E3_WAV!$D$5:$D$204,$AN$4,E3_WAV!$B$5:$B$204,"&lt;&gt;geleistete Anzahlungen und Anlagen im Bau des Sachanlagevermögens",E3_WAV!$B$5:$B$204,"&lt;&gt;geleistete Anzahlungen auf immaterielle Vermögensgegenstände")</f>
        <v>0</v>
      </c>
      <c r="AL33" s="321">
        <f>SUMIFS(E2_BKZ!$J$5:$J$2504,E2_BKZ!$A$5:$A$2504,$C33,E2_BKZ!$B$5:$B$2504,$AN$4)</f>
        <v>0</v>
      </c>
      <c r="AM33" s="321">
        <f>SUMIFS(E_SAV!$AE$5:$AE$4004,E_SAV!$A$5:$A$4004,D_KKAuf!$C33,E_SAV!$C$5:$C$4004,$AN$4)</f>
        <v>0</v>
      </c>
      <c r="AN33" s="321">
        <f>SUMIFS(E3_WAV!$U$5:$U$204,E3_WAV!$A$5:$A$204,D_KKAuf!$C33,E3_WAV!$D$5:$D$204,$AN$4,E3_WAV!$B$5:$B$204,"&lt;&gt;geleistete Anzahlungen und Anlagen im Bau des Sachanlagevermögens",E3_WAV!$B$5:$B$204,"&lt;&gt;geleistete Anzahlungen auf immaterielle Vermögensgegenstände")</f>
        <v>0</v>
      </c>
      <c r="AO33" s="321">
        <f>SUMIFS(E2_BKZ!$K$5:$K$2504,E2_BKZ!$A$5:$A$2504,$C33,E2_BKZ!$B$5:$B$2504,$AN$4)</f>
        <v>0</v>
      </c>
      <c r="AP33" s="321">
        <f t="shared" si="14"/>
        <v>0</v>
      </c>
      <c r="AQ33" s="321">
        <f>AP33*(IF(A_Stammdaten!$B$7="FNB",VLOOKUP(AN$4,Zinstabelle,2,FALSE),VLOOKUP(AN$4,Zinstabelle,3,FALSE)))</f>
        <v>0</v>
      </c>
      <c r="AR33" s="321">
        <f>SUMIFS(E_SAV!$AC$5:$AC$4004,E_SAV!$A$5:$A$4004,D_KKAuf!$C33,E_SAV!$C$5:$C$4004,$AV$4)</f>
        <v>0</v>
      </c>
      <c r="AS33" s="321">
        <f>SUMIFS(E3_WAV!$S$5:$S$204,E3_WAV!$A$5:$A$204,D_KKAuf!$C33,E3_WAV!$D$5:$D$204,$AV$4,E3_WAV!$B$5:$B$204,"&lt;&gt;geleistete Anzahlungen und Anlagen im Bau des Sachanlagevermögens",E3_WAV!$B$5:$B$204,"&lt;&gt;geleistete Anzahlungen auf immaterielle Vermögensgegenstände")</f>
        <v>0</v>
      </c>
      <c r="AT33" s="321">
        <f>SUMIFS(E2_BKZ!$J$5:$J$2504,E2_BKZ!$A$5:$A$2504,$C33,E2_BKZ!$B$5:$B$2504,$AV$4)</f>
        <v>0</v>
      </c>
      <c r="AU33" s="321">
        <f>SUMIFS(E_SAV!$AE$5:$AE$4004,E_SAV!$A$5:$A$4004,D_KKAuf!$C33,E_SAV!$C$5:$C$4004,$AV$4)</f>
        <v>0</v>
      </c>
      <c r="AV33" s="321">
        <f>SUMIFS(E3_WAV!$U$5:$U$204,E3_WAV!$A$5:$A$204,D_KKAuf!$C33,E3_WAV!$D$5:$D$204,$AV$4,E3_WAV!$B$5:$B$204,"&lt;&gt;geleistete Anzahlungen und Anlagen im Bau des Sachanlagevermögens",E3_WAV!$B$5:$B$204,"&lt;&gt;geleistete Anzahlungen auf immaterielle Vermögensgegenstände")</f>
        <v>0</v>
      </c>
      <c r="AW33" s="321">
        <f>SUMIFS(E2_BKZ!$K$5:$K$2504,E2_BKZ!$A$5:$A$2504,$C33,E2_BKZ!$B$5:$B$2504,$AV$4)</f>
        <v>0</v>
      </c>
      <c r="AX33" s="321">
        <f t="shared" si="15"/>
        <v>0</v>
      </c>
      <c r="AY33" s="321">
        <f>AX33*(IF(A_Stammdaten!$B$7="FNB",VLOOKUP(AV$4,Zinstabelle,2,FALSE),VLOOKUP(AV$4,Zinstabelle,3,FALSE)))</f>
        <v>0</v>
      </c>
      <c r="AZ33" s="321">
        <f>SUMIFS(E_SAV!$AC$5:$AC$4004,E_SAV!$A$5:$A$4004,D_KKAuf!$C33,E_SAV!$C$5:$C$4004,$BD$4)</f>
        <v>0</v>
      </c>
      <c r="BA33" s="321">
        <f>SUMIFS(E3_WAV!$S$5:$S$204,E3_WAV!$A$5:$A$204,D_KKAuf!$C33,E3_WAV!$D$5:$D$204,$BD$4,E3_WAV!$B$5:$B$204,"&lt;&gt;geleistete Anzahlungen und Anlagen im Bau des Sachanlagevermögens",E3_WAV!$B$5:$B$204,"&lt;&gt;geleistete Anzahlungen auf immaterielle Vermögensgegenstände")</f>
        <v>0</v>
      </c>
      <c r="BB33" s="321">
        <f>SUMIFS(E2_BKZ!$J$5:$J$2504,E2_BKZ!$A$5:$A$2504,$C33,E2_BKZ!$B$5:$B$2504,$BD$4)</f>
        <v>0</v>
      </c>
      <c r="BC33" s="321">
        <f>SUMIFS(E_SAV!$AE$5:$AE$4004,E_SAV!$A$5:$A$4004,D_KKAuf!$C33,E_SAV!$C$5:$C$4004,$BD$4)</f>
        <v>0</v>
      </c>
      <c r="BD33" s="321">
        <f>SUMIFS(E3_WAV!$U$5:$U$204,E3_WAV!$A$5:$A$204,D_KKAuf!$C33,E3_WAV!$D$5:$D$204,$BD$4,E3_WAV!$B$5:$B$204,"&lt;&gt;geleistete Anzahlungen und Anlagen im Bau des Sachanlagevermögens",E3_WAV!$B$5:$B$204,"&lt;&gt;geleistete Anzahlungen auf immaterielle Vermögensgegenstände")</f>
        <v>0</v>
      </c>
      <c r="BE33" s="321">
        <f>SUMIFS(E2_BKZ!$K$5:$K$2504,E2_BKZ!$A$5:$A$2504,$C33,E2_BKZ!$B$5:$B$2504,$BD$4)</f>
        <v>0</v>
      </c>
      <c r="BF33" s="321">
        <f t="shared" si="16"/>
        <v>0</v>
      </c>
      <c r="BG33" s="321">
        <f>BF33*(IF(A_Stammdaten!$B$7="FNB",VLOOKUP(BD$4,Zinstabelle,2,FALSE),VLOOKUP(BD$4,Zinstabelle,3,FALSE)))</f>
        <v>0</v>
      </c>
      <c r="BH33" s="321">
        <f>SUMIFS(E_SAV!$AC$5:$AC$4004,E_SAV!$A$5:$A$4004,D_KKAuf!$C33,E_SAV!$C$5:$C$4004,$BL$4)</f>
        <v>0</v>
      </c>
      <c r="BI33" s="321">
        <f>SUMIFS(E3_WAV!$S$5:$S$204,E3_WAV!$A$5:$A$204,D_KKAuf!$C33,E3_WAV!$D$5:$D$204,$BL$4,E3_WAV!$B$5:$B$204,"&lt;&gt;geleistete Anzahlungen und Anlagen im Bau des Sachanlagevermögens",E3_WAV!$B$5:$B$204,"&lt;&gt;geleistete Anzahlungen auf immaterielle Vermögensgegenstände")</f>
        <v>0</v>
      </c>
      <c r="BJ33" s="321">
        <f>SUMIFS(E2_BKZ!$J$5:$J$2504,E2_BKZ!$A$5:$A$2504,$C33,E2_BKZ!$B$5:$B$2504,$BL$4)</f>
        <v>0</v>
      </c>
      <c r="BK33" s="321">
        <f>SUMIFS(E_SAV!$AE$5:$AE$4004,E_SAV!$A$5:$A$4004,D_KKAuf!$C33,E_SAV!$C$5:$C$4004,$BL$4)</f>
        <v>0</v>
      </c>
      <c r="BL33" s="321">
        <f>SUMIFS(E3_WAV!$U$5:$U$204,E3_WAV!$A$5:$A$204,D_KKAuf!$C33,E3_WAV!$D$5:$D$204,$BL$4,E3_WAV!$B$5:$B$204,"&lt;&gt;geleistete Anzahlungen und Anlagen im Bau des Sachanlagevermögens",E3_WAV!$B$5:$B$204,"&lt;&gt;geleistete Anzahlungen auf immaterielle Vermögensgegenstände")</f>
        <v>0</v>
      </c>
      <c r="BM33" s="321">
        <f>SUMIFS(E2_BKZ!$K$5:$K$2504,E2_BKZ!$A$5:$A$2504,$C33,E2_BKZ!$B$5:$B$2504,$BL$4)</f>
        <v>0</v>
      </c>
      <c r="BN33" s="321">
        <f t="shared" si="17"/>
        <v>0</v>
      </c>
      <c r="BO33" s="321">
        <f>BN33*(IF(A_Stammdaten!$B$7="FNB",VLOOKUP(BL$4,Zinstabelle,2,FALSE),VLOOKUP(BL$4,Zinstabelle,3,FALSE)))</f>
        <v>0</v>
      </c>
    </row>
    <row r="34" spans="3:67" x14ac:dyDescent="0.3">
      <c r="C34" s="319">
        <f>A_Stammdaten!A45</f>
        <v>0</v>
      </c>
      <c r="D34" s="320">
        <f t="shared" si="8"/>
        <v>0</v>
      </c>
      <c r="E34" s="320">
        <f t="shared" si="9"/>
        <v>0</v>
      </c>
      <c r="F34" s="320">
        <f>SUM(J34,R34,Z34,AH34,AP34,AX34,BF34,BN34)*0.4*Listen!$G$2*0.035*A_Stammdaten!$D45</f>
        <v>0</v>
      </c>
      <c r="G34" s="320">
        <f t="shared" si="10"/>
        <v>0</v>
      </c>
      <c r="H34" s="321">
        <f>SUMIF(E_SAV!$A$5:$A$4004,D_KKAuf!$C34,E_SAV!$AD$5:$AD$4004)</f>
        <v>0</v>
      </c>
      <c r="I34" s="321">
        <f>SUMIFS(E3_WAV!$T$5:$T$204,E3_WAV!$A$5:$A$204,C34,E3_WAV!$D$5:$D$204,"&gt;2015",E3_WAV!$D$5:$D$204,"&lt;="&amp;A_Stammdaten!$B$12)</f>
        <v>0</v>
      </c>
      <c r="J34" s="321">
        <f>AVERAGE(SUMIFS(E3_WAV!$S$5:$S$204,E3_WAV!$B$5:$B$204,"geleistete Anzahlungen und Anlagen im Bau des Sachanlagevermögens",E3_WAV!$A$5:$A$204,D_KKAuf!$C34),SUMIFS(E3_WAV!$U$5:$U$204,E3_WAV!$B$5:$B$204,"geleistete Anzahlungen und Anlagen im Bau des Sachanlagevermögens",E3_WAV!$A$5:$A$204,D_KKAuf!$C34))+AVERAGE(SUMIFS(E3_WAV!$S$5:$S$204,E3_WAV!$B$5:$B$204,"geleistete Anzahlungen auf immaterielle Vermögensgegenstände",E3_WAV!$A$5:$A$204,D_KKAuf!$C34),SUMIFS(E3_WAV!$U$5:$U$204,E3_WAV!$B$5:$B$204,"geleistete Anzahlungen auf immaterielle Vermögensgegenstände",E3_WAV!$A$5:$A$204,D_KKAuf!$C34))</f>
        <v>0</v>
      </c>
      <c r="K34" s="321">
        <f>$J34*(IF(A_Stammdaten!$B$7="FNB",VLOOKUP(A_Stammdaten!$B$12,Zinstabelle,2,FALSE),VLOOKUP(A_Stammdaten!$B$12,Zinstabelle,3,FALSE)))</f>
        <v>0</v>
      </c>
      <c r="L34" s="321">
        <f>SUMIFS(E_SAV!$AC$5:$AC$4004,E_SAV!$A$5:$A$4004,D_KKAuf!$C34,E_SAV!$C$5:$C$4004,$P$4)</f>
        <v>0</v>
      </c>
      <c r="M34" s="321">
        <f>SUMIFS(E3_WAV!$S$5:$S$204,E3_WAV!$A$5:$A$204,D_KKAuf!$C34,E3_WAV!$D$5:$D$204,$P$4,E3_WAV!$B$5:$B$204,"&lt;&gt;geleistete Anzahlungen und Anlagen im Bau des Sachanlagevermögens",E3_WAV!$B$5:$B$204,"&lt;&gt;geleistete Anzahlungen auf immaterielle Vermögensgegenstände")</f>
        <v>0</v>
      </c>
      <c r="N34" s="321">
        <f>SUMIFS(E2_BKZ!$J$5:$J$2504,E2_BKZ!$A$5:$A$2504,$C34,E2_BKZ!$B$5:$B$2504,$P$4)</f>
        <v>0</v>
      </c>
      <c r="O34" s="321">
        <f>SUMIFS(E_SAV!$AE$5:$AE$4004,E_SAV!$A$5:$A$4004,D_KKAuf!$C34,E_SAV!$C$5:$C$4004,$P$4)</f>
        <v>0</v>
      </c>
      <c r="P34" s="321">
        <f>SUMIFS(E3_WAV!$U$5:$U$204,E3_WAV!$A$5:$A$204,D_KKAuf!$C34,E3_WAV!$D$5:$D$204,$P$4,E3_WAV!$B$5:$B$204,"&lt;&gt;geleistete Anzahlungen und Anlagen im Bau des Sachanlagevermögens",E3_WAV!$B$5:$B$204,"&lt;&gt;geleistete Anzahlungen auf immaterielle Vermögensgegenstände")</f>
        <v>0</v>
      </c>
      <c r="Q34" s="321">
        <f>SUMIFS(E2_BKZ!$K$5:$K$2504,E2_BKZ!$A$5:$A$2504,$C34,E2_BKZ!$B$5:$B$2504,$P$4)</f>
        <v>0</v>
      </c>
      <c r="R34" s="321">
        <f t="shared" si="11"/>
        <v>0</v>
      </c>
      <c r="S34" s="321">
        <f>R34*(IF(A_Stammdaten!$B$7="FNB",VLOOKUP(P$4,Zinstabelle,2,FALSE),VLOOKUP(P$4,Zinstabelle,3,FALSE)))</f>
        <v>0</v>
      </c>
      <c r="T34" s="321">
        <f>SUMIFS(E_SAV!$AC$5:$AC$4004,E_SAV!$A$5:$A$4004,D_KKAuf!$C34,E_SAV!$C$5:$C$4004,$X$4)</f>
        <v>0</v>
      </c>
      <c r="U34" s="321">
        <f>SUMIFS(E3_WAV!$S$5:$S$204,E3_WAV!$A$5:$A$204,D_KKAuf!$C34,E3_WAV!$D$5:$D$204,$X$4,E3_WAV!$B$5:$B$204,"&lt;&gt;geleistete Anzahlungen und Anlagen im Bau des Sachanlagevermögens",E3_WAV!$B$5:$B$204,"&lt;&gt;geleistete Anzahlungen auf immaterielle Vermögensgegenstände")</f>
        <v>0</v>
      </c>
      <c r="V34" s="321">
        <f>SUMIFS(E2_BKZ!$J$5:$J$2504,E2_BKZ!$A$5:$A$2504,$C34,E2_BKZ!$B$5:$B$2504,$X$4)</f>
        <v>0</v>
      </c>
      <c r="W34" s="321">
        <f>SUMIFS(E_SAV!$AE$5:$AE$4004,E_SAV!$A$5:$A$4004,D_KKAuf!$C34,E_SAV!$C$5:$C$4004,$X$4)</f>
        <v>0</v>
      </c>
      <c r="X34" s="321">
        <f>SUMIFS(E3_WAV!$U$5:$U$204,E3_WAV!$A$5:$A$204,D_KKAuf!$C34,E3_WAV!$D$5:$D$204,$X$4,E3_WAV!$B$5:$B$204,"&lt;&gt;geleistete Anzahlungen und Anlagen im Bau des Sachanlagevermögens",E3_WAV!$B$5:$B$204,"&lt;&gt;geleistete Anzahlungen auf immaterielle Vermögensgegenstände")</f>
        <v>0</v>
      </c>
      <c r="Y34" s="321">
        <f>SUMIFS(E2_BKZ!$K$5:$K$2504,E2_BKZ!$A$5:$A$2504,$C34,E2_BKZ!$B$5:$B$2504,$X$4)</f>
        <v>0</v>
      </c>
      <c r="Z34" s="321">
        <f t="shared" si="12"/>
        <v>0</v>
      </c>
      <c r="AA34" s="321">
        <f>Z34*(IF(A_Stammdaten!$B$7="FNB",VLOOKUP(X$4,Zinstabelle,2,FALSE),VLOOKUP(X$4,Zinstabelle,3,FALSE)))</f>
        <v>0</v>
      </c>
      <c r="AB34" s="321">
        <f>SUMIFS(E_SAV!$AC$5:$AC$4004,E_SAV!$A$5:$A$4004,D_KKAuf!$C34,E_SAV!$C$5:$C$4004,$AF$4)</f>
        <v>0</v>
      </c>
      <c r="AC34" s="321">
        <f>SUMIFS(E3_WAV!$S$5:$S$204,E3_WAV!$A$5:$A$204,D_KKAuf!$C34,E3_WAV!$D$5:$D$204,$AF$4,E3_WAV!$B$5:$B$204,"&lt;&gt;geleistete Anzahlungen und Anlagen im Bau des Sachanlagevermögens",E3_WAV!$B$5:$B$204,"&lt;&gt;geleistete Anzahlungen auf immaterielle Vermögensgegenstände")</f>
        <v>0</v>
      </c>
      <c r="AD34" s="321">
        <f>SUMIFS(E2_BKZ!$J$5:$J$2504,E2_BKZ!$A$5:$A$2504,$C34,E2_BKZ!$B$5:$B$2504,$AF$4)</f>
        <v>0</v>
      </c>
      <c r="AE34" s="321">
        <f>SUMIFS(E_SAV!$AE$5:$AE$4004,E_SAV!$A$5:$A$4004,D_KKAuf!$C34,E_SAV!$C$5:$C$4004,$AF$4)</f>
        <v>0</v>
      </c>
      <c r="AF34" s="321">
        <f>SUMIFS(E3_WAV!$U$5:$U$204,E3_WAV!$A$5:$A$204,D_KKAuf!$C34,E3_WAV!$D$5:$D$204,$AF$4,E3_WAV!$B$5:$B$204,"&lt;&gt;geleistete Anzahlungen und Anlagen im Bau des Sachanlagevermögens",E3_WAV!$B$5:$B$204,"&lt;&gt;geleistete Anzahlungen auf immaterielle Vermögensgegenstände")</f>
        <v>0</v>
      </c>
      <c r="AG34" s="321">
        <f>SUMIFS(E2_BKZ!$K$5:$K$2504,E2_BKZ!$A$5:$A$2504,$C34,E2_BKZ!$B$5:$B$2504,$AF$4)</f>
        <v>0</v>
      </c>
      <c r="AH34" s="321">
        <f t="shared" si="13"/>
        <v>0</v>
      </c>
      <c r="AI34" s="321">
        <f>AH34*(IF(A_Stammdaten!$B$7="FNB",VLOOKUP(AF$4,Zinstabelle,2,FALSE),VLOOKUP(AF$4,Zinstabelle,3,FALSE)))</f>
        <v>0</v>
      </c>
      <c r="AJ34" s="321">
        <f>SUMIFS(E_SAV!$AC$5:$AC$4004,E_SAV!$A$5:$A$4004,D_KKAuf!$C34,E_SAV!$C$5:$C$4004,$AN$4)</f>
        <v>0</v>
      </c>
      <c r="AK34" s="321">
        <f>SUMIFS(E3_WAV!$S$5:$S$204,E3_WAV!$A$5:$A$204,D_KKAuf!$C34,E3_WAV!$D$5:$D$204,$AN$4,E3_WAV!$B$5:$B$204,"&lt;&gt;geleistete Anzahlungen und Anlagen im Bau des Sachanlagevermögens",E3_WAV!$B$5:$B$204,"&lt;&gt;geleistete Anzahlungen auf immaterielle Vermögensgegenstände")</f>
        <v>0</v>
      </c>
      <c r="AL34" s="321">
        <f>SUMIFS(E2_BKZ!$J$5:$J$2504,E2_BKZ!$A$5:$A$2504,$C34,E2_BKZ!$B$5:$B$2504,$AN$4)</f>
        <v>0</v>
      </c>
      <c r="AM34" s="321">
        <f>SUMIFS(E_SAV!$AE$5:$AE$4004,E_SAV!$A$5:$A$4004,D_KKAuf!$C34,E_SAV!$C$5:$C$4004,$AN$4)</f>
        <v>0</v>
      </c>
      <c r="AN34" s="321">
        <f>SUMIFS(E3_WAV!$U$5:$U$204,E3_WAV!$A$5:$A$204,D_KKAuf!$C34,E3_WAV!$D$5:$D$204,$AN$4,E3_WAV!$B$5:$B$204,"&lt;&gt;geleistete Anzahlungen und Anlagen im Bau des Sachanlagevermögens",E3_WAV!$B$5:$B$204,"&lt;&gt;geleistete Anzahlungen auf immaterielle Vermögensgegenstände")</f>
        <v>0</v>
      </c>
      <c r="AO34" s="321">
        <f>SUMIFS(E2_BKZ!$K$5:$K$2504,E2_BKZ!$A$5:$A$2504,$C34,E2_BKZ!$B$5:$B$2504,$AN$4)</f>
        <v>0</v>
      </c>
      <c r="AP34" s="321">
        <f t="shared" si="14"/>
        <v>0</v>
      </c>
      <c r="AQ34" s="321">
        <f>AP34*(IF(A_Stammdaten!$B$7="FNB",VLOOKUP(AN$4,Zinstabelle,2,FALSE),VLOOKUP(AN$4,Zinstabelle,3,FALSE)))</f>
        <v>0</v>
      </c>
      <c r="AR34" s="321">
        <f>SUMIFS(E_SAV!$AC$5:$AC$4004,E_SAV!$A$5:$A$4004,D_KKAuf!$C34,E_SAV!$C$5:$C$4004,$AV$4)</f>
        <v>0</v>
      </c>
      <c r="AS34" s="321">
        <f>SUMIFS(E3_WAV!$S$5:$S$204,E3_WAV!$A$5:$A$204,D_KKAuf!$C34,E3_WAV!$D$5:$D$204,$AV$4,E3_WAV!$B$5:$B$204,"&lt;&gt;geleistete Anzahlungen und Anlagen im Bau des Sachanlagevermögens",E3_WAV!$B$5:$B$204,"&lt;&gt;geleistete Anzahlungen auf immaterielle Vermögensgegenstände")</f>
        <v>0</v>
      </c>
      <c r="AT34" s="321">
        <f>SUMIFS(E2_BKZ!$J$5:$J$2504,E2_BKZ!$A$5:$A$2504,$C34,E2_BKZ!$B$5:$B$2504,$AV$4)</f>
        <v>0</v>
      </c>
      <c r="AU34" s="321">
        <f>SUMIFS(E_SAV!$AE$5:$AE$4004,E_SAV!$A$5:$A$4004,D_KKAuf!$C34,E_SAV!$C$5:$C$4004,$AV$4)</f>
        <v>0</v>
      </c>
      <c r="AV34" s="321">
        <f>SUMIFS(E3_WAV!$U$5:$U$204,E3_WAV!$A$5:$A$204,D_KKAuf!$C34,E3_WAV!$D$5:$D$204,$AV$4,E3_WAV!$B$5:$B$204,"&lt;&gt;geleistete Anzahlungen und Anlagen im Bau des Sachanlagevermögens",E3_WAV!$B$5:$B$204,"&lt;&gt;geleistete Anzahlungen auf immaterielle Vermögensgegenstände")</f>
        <v>0</v>
      </c>
      <c r="AW34" s="321">
        <f>SUMIFS(E2_BKZ!$K$5:$K$2504,E2_BKZ!$A$5:$A$2504,$C34,E2_BKZ!$B$5:$B$2504,$AV$4)</f>
        <v>0</v>
      </c>
      <c r="AX34" s="321">
        <f t="shared" si="15"/>
        <v>0</v>
      </c>
      <c r="AY34" s="321">
        <f>AX34*(IF(A_Stammdaten!$B$7="FNB",VLOOKUP(AV$4,Zinstabelle,2,FALSE),VLOOKUP(AV$4,Zinstabelle,3,FALSE)))</f>
        <v>0</v>
      </c>
      <c r="AZ34" s="321">
        <f>SUMIFS(E_SAV!$AC$5:$AC$4004,E_SAV!$A$5:$A$4004,D_KKAuf!$C34,E_SAV!$C$5:$C$4004,$BD$4)</f>
        <v>0</v>
      </c>
      <c r="BA34" s="321">
        <f>SUMIFS(E3_WAV!$S$5:$S$204,E3_WAV!$A$5:$A$204,D_KKAuf!$C34,E3_WAV!$D$5:$D$204,$BD$4,E3_WAV!$B$5:$B$204,"&lt;&gt;geleistete Anzahlungen und Anlagen im Bau des Sachanlagevermögens",E3_WAV!$B$5:$B$204,"&lt;&gt;geleistete Anzahlungen auf immaterielle Vermögensgegenstände")</f>
        <v>0</v>
      </c>
      <c r="BB34" s="321">
        <f>SUMIFS(E2_BKZ!$J$5:$J$2504,E2_BKZ!$A$5:$A$2504,$C34,E2_BKZ!$B$5:$B$2504,$BD$4)</f>
        <v>0</v>
      </c>
      <c r="BC34" s="321">
        <f>SUMIFS(E_SAV!$AE$5:$AE$4004,E_SAV!$A$5:$A$4004,D_KKAuf!$C34,E_SAV!$C$5:$C$4004,$BD$4)</f>
        <v>0</v>
      </c>
      <c r="BD34" s="321">
        <f>SUMIFS(E3_WAV!$U$5:$U$204,E3_WAV!$A$5:$A$204,D_KKAuf!$C34,E3_WAV!$D$5:$D$204,$BD$4,E3_WAV!$B$5:$B$204,"&lt;&gt;geleistete Anzahlungen und Anlagen im Bau des Sachanlagevermögens",E3_WAV!$B$5:$B$204,"&lt;&gt;geleistete Anzahlungen auf immaterielle Vermögensgegenstände")</f>
        <v>0</v>
      </c>
      <c r="BE34" s="321">
        <f>SUMIFS(E2_BKZ!$K$5:$K$2504,E2_BKZ!$A$5:$A$2504,$C34,E2_BKZ!$B$5:$B$2504,$BD$4)</f>
        <v>0</v>
      </c>
      <c r="BF34" s="321">
        <f t="shared" si="16"/>
        <v>0</v>
      </c>
      <c r="BG34" s="321">
        <f>BF34*(IF(A_Stammdaten!$B$7="FNB",VLOOKUP(BD$4,Zinstabelle,2,FALSE),VLOOKUP(BD$4,Zinstabelle,3,FALSE)))</f>
        <v>0</v>
      </c>
      <c r="BH34" s="321">
        <f>SUMIFS(E_SAV!$AC$5:$AC$4004,E_SAV!$A$5:$A$4004,D_KKAuf!$C34,E_SAV!$C$5:$C$4004,$BL$4)</f>
        <v>0</v>
      </c>
      <c r="BI34" s="321">
        <f>SUMIFS(E3_WAV!$S$5:$S$204,E3_WAV!$A$5:$A$204,D_KKAuf!$C34,E3_WAV!$D$5:$D$204,$BL$4,E3_WAV!$B$5:$B$204,"&lt;&gt;geleistete Anzahlungen und Anlagen im Bau des Sachanlagevermögens",E3_WAV!$B$5:$B$204,"&lt;&gt;geleistete Anzahlungen auf immaterielle Vermögensgegenstände")</f>
        <v>0</v>
      </c>
      <c r="BJ34" s="321">
        <f>SUMIFS(E2_BKZ!$J$5:$J$2504,E2_BKZ!$A$5:$A$2504,$C34,E2_BKZ!$B$5:$B$2504,$BL$4)</f>
        <v>0</v>
      </c>
      <c r="BK34" s="321">
        <f>SUMIFS(E_SAV!$AE$5:$AE$4004,E_SAV!$A$5:$A$4004,D_KKAuf!$C34,E_SAV!$C$5:$C$4004,$BL$4)</f>
        <v>0</v>
      </c>
      <c r="BL34" s="321">
        <f>SUMIFS(E3_WAV!$U$5:$U$204,E3_WAV!$A$5:$A$204,D_KKAuf!$C34,E3_WAV!$D$5:$D$204,$BL$4,E3_WAV!$B$5:$B$204,"&lt;&gt;geleistete Anzahlungen und Anlagen im Bau des Sachanlagevermögens",E3_WAV!$B$5:$B$204,"&lt;&gt;geleistete Anzahlungen auf immaterielle Vermögensgegenstände")</f>
        <v>0</v>
      </c>
      <c r="BM34" s="321">
        <f>SUMIFS(E2_BKZ!$K$5:$K$2504,E2_BKZ!$A$5:$A$2504,$C34,E2_BKZ!$B$5:$B$2504,$BL$4)</f>
        <v>0</v>
      </c>
      <c r="BN34" s="321">
        <f t="shared" si="17"/>
        <v>0</v>
      </c>
      <c r="BO34" s="321">
        <f>BN34*(IF(A_Stammdaten!$B$7="FNB",VLOOKUP(BL$4,Zinstabelle,2,FALSE),VLOOKUP(BL$4,Zinstabelle,3,FALSE)))</f>
        <v>0</v>
      </c>
    </row>
    <row r="35" spans="3:67" x14ac:dyDescent="0.3">
      <c r="C35" s="319">
        <f>A_Stammdaten!A46</f>
        <v>0</v>
      </c>
      <c r="D35" s="320">
        <f t="shared" si="8"/>
        <v>0</v>
      </c>
      <c r="E35" s="320">
        <f t="shared" si="9"/>
        <v>0</v>
      </c>
      <c r="F35" s="320">
        <f>SUM(J35,R35,Z35,AH35,AP35,AX35,BF35,BN35)*0.4*Listen!$G$2*0.035*A_Stammdaten!$D46</f>
        <v>0</v>
      </c>
      <c r="G35" s="320">
        <f t="shared" si="10"/>
        <v>0</v>
      </c>
      <c r="H35" s="321">
        <f>SUMIF(E_SAV!$A$5:$A$4004,D_KKAuf!$C35,E_SAV!$AD$5:$AD$4004)</f>
        <v>0</v>
      </c>
      <c r="I35" s="321">
        <f>SUMIFS(E3_WAV!$T$5:$T$204,E3_WAV!$A$5:$A$204,C35,E3_WAV!$D$5:$D$204,"&gt;2015",E3_WAV!$D$5:$D$204,"&lt;="&amp;A_Stammdaten!$B$12)</f>
        <v>0</v>
      </c>
      <c r="J35" s="321">
        <f>AVERAGE(SUMIFS(E3_WAV!$S$5:$S$204,E3_WAV!$B$5:$B$204,"geleistete Anzahlungen und Anlagen im Bau des Sachanlagevermögens",E3_WAV!$A$5:$A$204,D_KKAuf!$C35),SUMIFS(E3_WAV!$U$5:$U$204,E3_WAV!$B$5:$B$204,"geleistete Anzahlungen und Anlagen im Bau des Sachanlagevermögens",E3_WAV!$A$5:$A$204,D_KKAuf!$C35))+AVERAGE(SUMIFS(E3_WAV!$S$5:$S$204,E3_WAV!$B$5:$B$204,"geleistete Anzahlungen auf immaterielle Vermögensgegenstände",E3_WAV!$A$5:$A$204,D_KKAuf!$C35),SUMIFS(E3_WAV!$U$5:$U$204,E3_WAV!$B$5:$B$204,"geleistete Anzahlungen auf immaterielle Vermögensgegenstände",E3_WAV!$A$5:$A$204,D_KKAuf!$C35))</f>
        <v>0</v>
      </c>
      <c r="K35" s="321">
        <f>$J35*(IF(A_Stammdaten!$B$7="FNB",VLOOKUP(A_Stammdaten!$B$12,Zinstabelle,2,FALSE),VLOOKUP(A_Stammdaten!$B$12,Zinstabelle,3,FALSE)))</f>
        <v>0</v>
      </c>
      <c r="L35" s="321">
        <f>SUMIFS(E_SAV!$AC$5:$AC$4004,E_SAV!$A$5:$A$4004,D_KKAuf!$C35,E_SAV!$C$5:$C$4004,$P$4)</f>
        <v>0</v>
      </c>
      <c r="M35" s="321">
        <f>SUMIFS(E3_WAV!$S$5:$S$204,E3_WAV!$A$5:$A$204,D_KKAuf!$C35,E3_WAV!$D$5:$D$204,$P$4,E3_WAV!$B$5:$B$204,"&lt;&gt;geleistete Anzahlungen und Anlagen im Bau des Sachanlagevermögens",E3_WAV!$B$5:$B$204,"&lt;&gt;geleistete Anzahlungen auf immaterielle Vermögensgegenstände")</f>
        <v>0</v>
      </c>
      <c r="N35" s="321">
        <f>SUMIFS(E2_BKZ!$J$5:$J$2504,E2_BKZ!$A$5:$A$2504,$C35,E2_BKZ!$B$5:$B$2504,$P$4)</f>
        <v>0</v>
      </c>
      <c r="O35" s="321">
        <f>SUMIFS(E_SAV!$AE$5:$AE$4004,E_SAV!$A$5:$A$4004,D_KKAuf!$C35,E_SAV!$C$5:$C$4004,$P$4)</f>
        <v>0</v>
      </c>
      <c r="P35" s="321">
        <f>SUMIFS(E3_WAV!$U$5:$U$204,E3_WAV!$A$5:$A$204,D_KKAuf!$C35,E3_WAV!$D$5:$D$204,$P$4,E3_WAV!$B$5:$B$204,"&lt;&gt;geleistete Anzahlungen und Anlagen im Bau des Sachanlagevermögens",E3_WAV!$B$5:$B$204,"&lt;&gt;geleistete Anzahlungen auf immaterielle Vermögensgegenstände")</f>
        <v>0</v>
      </c>
      <c r="Q35" s="321">
        <f>SUMIFS(E2_BKZ!$K$5:$K$2504,E2_BKZ!$A$5:$A$2504,$C35,E2_BKZ!$B$5:$B$2504,$P$4)</f>
        <v>0</v>
      </c>
      <c r="R35" s="321">
        <f t="shared" si="11"/>
        <v>0</v>
      </c>
      <c r="S35" s="321">
        <f>R35*(IF(A_Stammdaten!$B$7="FNB",VLOOKUP(P$4,Zinstabelle,2,FALSE),VLOOKUP(P$4,Zinstabelle,3,FALSE)))</f>
        <v>0</v>
      </c>
      <c r="T35" s="321">
        <f>SUMIFS(E_SAV!$AC$5:$AC$4004,E_SAV!$A$5:$A$4004,D_KKAuf!$C35,E_SAV!$C$5:$C$4004,$X$4)</f>
        <v>0</v>
      </c>
      <c r="U35" s="321">
        <f>SUMIFS(E3_WAV!$S$5:$S$204,E3_WAV!$A$5:$A$204,D_KKAuf!$C35,E3_WAV!$D$5:$D$204,$X$4,E3_WAV!$B$5:$B$204,"&lt;&gt;geleistete Anzahlungen und Anlagen im Bau des Sachanlagevermögens",E3_WAV!$B$5:$B$204,"&lt;&gt;geleistete Anzahlungen auf immaterielle Vermögensgegenstände")</f>
        <v>0</v>
      </c>
      <c r="V35" s="321">
        <f>SUMIFS(E2_BKZ!$J$5:$J$2504,E2_BKZ!$A$5:$A$2504,$C35,E2_BKZ!$B$5:$B$2504,$X$4)</f>
        <v>0</v>
      </c>
      <c r="W35" s="321">
        <f>SUMIFS(E_SAV!$AE$5:$AE$4004,E_SAV!$A$5:$A$4004,D_KKAuf!$C35,E_SAV!$C$5:$C$4004,$X$4)</f>
        <v>0</v>
      </c>
      <c r="X35" s="321">
        <f>SUMIFS(E3_WAV!$U$5:$U$204,E3_WAV!$A$5:$A$204,D_KKAuf!$C35,E3_WAV!$D$5:$D$204,$X$4,E3_WAV!$B$5:$B$204,"&lt;&gt;geleistete Anzahlungen und Anlagen im Bau des Sachanlagevermögens",E3_WAV!$B$5:$B$204,"&lt;&gt;geleistete Anzahlungen auf immaterielle Vermögensgegenstände")</f>
        <v>0</v>
      </c>
      <c r="Y35" s="321">
        <f>SUMIFS(E2_BKZ!$K$5:$K$2504,E2_BKZ!$A$5:$A$2504,$C35,E2_BKZ!$B$5:$B$2504,$X$4)</f>
        <v>0</v>
      </c>
      <c r="Z35" s="321">
        <f t="shared" si="12"/>
        <v>0</v>
      </c>
      <c r="AA35" s="321">
        <f>Z35*(IF(A_Stammdaten!$B$7="FNB",VLOOKUP(X$4,Zinstabelle,2,FALSE),VLOOKUP(X$4,Zinstabelle,3,FALSE)))</f>
        <v>0</v>
      </c>
      <c r="AB35" s="321">
        <f>SUMIFS(E_SAV!$AC$5:$AC$4004,E_SAV!$A$5:$A$4004,D_KKAuf!$C35,E_SAV!$C$5:$C$4004,$AF$4)</f>
        <v>0</v>
      </c>
      <c r="AC35" s="321">
        <f>SUMIFS(E3_WAV!$S$5:$S$204,E3_WAV!$A$5:$A$204,D_KKAuf!$C35,E3_WAV!$D$5:$D$204,$AF$4,E3_WAV!$B$5:$B$204,"&lt;&gt;geleistete Anzahlungen und Anlagen im Bau des Sachanlagevermögens",E3_WAV!$B$5:$B$204,"&lt;&gt;geleistete Anzahlungen auf immaterielle Vermögensgegenstände")</f>
        <v>0</v>
      </c>
      <c r="AD35" s="321">
        <f>SUMIFS(E2_BKZ!$J$5:$J$2504,E2_BKZ!$A$5:$A$2504,$C35,E2_BKZ!$B$5:$B$2504,$AF$4)</f>
        <v>0</v>
      </c>
      <c r="AE35" s="321">
        <f>SUMIFS(E_SAV!$AE$5:$AE$4004,E_SAV!$A$5:$A$4004,D_KKAuf!$C35,E_SAV!$C$5:$C$4004,$AF$4)</f>
        <v>0</v>
      </c>
      <c r="AF35" s="321">
        <f>SUMIFS(E3_WAV!$U$5:$U$204,E3_WAV!$A$5:$A$204,D_KKAuf!$C35,E3_WAV!$D$5:$D$204,$AF$4,E3_WAV!$B$5:$B$204,"&lt;&gt;geleistete Anzahlungen und Anlagen im Bau des Sachanlagevermögens",E3_WAV!$B$5:$B$204,"&lt;&gt;geleistete Anzahlungen auf immaterielle Vermögensgegenstände")</f>
        <v>0</v>
      </c>
      <c r="AG35" s="321">
        <f>SUMIFS(E2_BKZ!$K$5:$K$2504,E2_BKZ!$A$5:$A$2504,$C35,E2_BKZ!$B$5:$B$2504,$AF$4)</f>
        <v>0</v>
      </c>
      <c r="AH35" s="321">
        <f t="shared" si="13"/>
        <v>0</v>
      </c>
      <c r="AI35" s="321">
        <f>AH35*(IF(A_Stammdaten!$B$7="FNB",VLOOKUP(AF$4,Zinstabelle,2,FALSE),VLOOKUP(AF$4,Zinstabelle,3,FALSE)))</f>
        <v>0</v>
      </c>
      <c r="AJ35" s="321">
        <f>SUMIFS(E_SAV!$AC$5:$AC$4004,E_SAV!$A$5:$A$4004,D_KKAuf!$C35,E_SAV!$C$5:$C$4004,$AN$4)</f>
        <v>0</v>
      </c>
      <c r="AK35" s="321">
        <f>SUMIFS(E3_WAV!$S$5:$S$204,E3_WAV!$A$5:$A$204,D_KKAuf!$C35,E3_WAV!$D$5:$D$204,$AN$4,E3_WAV!$B$5:$B$204,"&lt;&gt;geleistete Anzahlungen und Anlagen im Bau des Sachanlagevermögens",E3_WAV!$B$5:$B$204,"&lt;&gt;geleistete Anzahlungen auf immaterielle Vermögensgegenstände")</f>
        <v>0</v>
      </c>
      <c r="AL35" s="321">
        <f>SUMIFS(E2_BKZ!$J$5:$J$2504,E2_BKZ!$A$5:$A$2504,$C35,E2_BKZ!$B$5:$B$2504,$AN$4)</f>
        <v>0</v>
      </c>
      <c r="AM35" s="321">
        <f>SUMIFS(E_SAV!$AE$5:$AE$4004,E_SAV!$A$5:$A$4004,D_KKAuf!$C35,E_SAV!$C$5:$C$4004,$AN$4)</f>
        <v>0</v>
      </c>
      <c r="AN35" s="321">
        <f>SUMIFS(E3_WAV!$U$5:$U$204,E3_WAV!$A$5:$A$204,D_KKAuf!$C35,E3_WAV!$D$5:$D$204,$AN$4,E3_WAV!$B$5:$B$204,"&lt;&gt;geleistete Anzahlungen und Anlagen im Bau des Sachanlagevermögens",E3_WAV!$B$5:$B$204,"&lt;&gt;geleistete Anzahlungen auf immaterielle Vermögensgegenstände")</f>
        <v>0</v>
      </c>
      <c r="AO35" s="321">
        <f>SUMIFS(E2_BKZ!$K$5:$K$2504,E2_BKZ!$A$5:$A$2504,$C35,E2_BKZ!$B$5:$B$2504,$AN$4)</f>
        <v>0</v>
      </c>
      <c r="AP35" s="321">
        <f t="shared" si="14"/>
        <v>0</v>
      </c>
      <c r="AQ35" s="321">
        <f>AP35*(IF(A_Stammdaten!$B$7="FNB",VLOOKUP(AN$4,Zinstabelle,2,FALSE),VLOOKUP(AN$4,Zinstabelle,3,FALSE)))</f>
        <v>0</v>
      </c>
      <c r="AR35" s="321">
        <f>SUMIFS(E_SAV!$AC$5:$AC$4004,E_SAV!$A$5:$A$4004,D_KKAuf!$C35,E_SAV!$C$5:$C$4004,$AV$4)</f>
        <v>0</v>
      </c>
      <c r="AS35" s="321">
        <f>SUMIFS(E3_WAV!$S$5:$S$204,E3_WAV!$A$5:$A$204,D_KKAuf!$C35,E3_WAV!$D$5:$D$204,$AV$4,E3_WAV!$B$5:$B$204,"&lt;&gt;geleistete Anzahlungen und Anlagen im Bau des Sachanlagevermögens",E3_WAV!$B$5:$B$204,"&lt;&gt;geleistete Anzahlungen auf immaterielle Vermögensgegenstände")</f>
        <v>0</v>
      </c>
      <c r="AT35" s="321">
        <f>SUMIFS(E2_BKZ!$J$5:$J$2504,E2_BKZ!$A$5:$A$2504,$C35,E2_BKZ!$B$5:$B$2504,$AV$4)</f>
        <v>0</v>
      </c>
      <c r="AU35" s="321">
        <f>SUMIFS(E_SAV!$AE$5:$AE$4004,E_SAV!$A$5:$A$4004,D_KKAuf!$C35,E_SAV!$C$5:$C$4004,$AV$4)</f>
        <v>0</v>
      </c>
      <c r="AV35" s="321">
        <f>SUMIFS(E3_WAV!$U$5:$U$204,E3_WAV!$A$5:$A$204,D_KKAuf!$C35,E3_WAV!$D$5:$D$204,$AV$4,E3_WAV!$B$5:$B$204,"&lt;&gt;geleistete Anzahlungen und Anlagen im Bau des Sachanlagevermögens",E3_WAV!$B$5:$B$204,"&lt;&gt;geleistete Anzahlungen auf immaterielle Vermögensgegenstände")</f>
        <v>0</v>
      </c>
      <c r="AW35" s="321">
        <f>SUMIFS(E2_BKZ!$K$5:$K$2504,E2_BKZ!$A$5:$A$2504,$C35,E2_BKZ!$B$5:$B$2504,$AV$4)</f>
        <v>0</v>
      </c>
      <c r="AX35" s="321">
        <f t="shared" si="15"/>
        <v>0</v>
      </c>
      <c r="AY35" s="321">
        <f>AX35*(IF(A_Stammdaten!$B$7="FNB",VLOOKUP(AV$4,Zinstabelle,2,FALSE),VLOOKUP(AV$4,Zinstabelle,3,FALSE)))</f>
        <v>0</v>
      </c>
      <c r="AZ35" s="321">
        <f>SUMIFS(E_SAV!$AC$5:$AC$4004,E_SAV!$A$5:$A$4004,D_KKAuf!$C35,E_SAV!$C$5:$C$4004,$BD$4)</f>
        <v>0</v>
      </c>
      <c r="BA35" s="321">
        <f>SUMIFS(E3_WAV!$S$5:$S$204,E3_WAV!$A$5:$A$204,D_KKAuf!$C35,E3_WAV!$D$5:$D$204,$BD$4,E3_WAV!$B$5:$B$204,"&lt;&gt;geleistete Anzahlungen und Anlagen im Bau des Sachanlagevermögens",E3_WAV!$B$5:$B$204,"&lt;&gt;geleistete Anzahlungen auf immaterielle Vermögensgegenstände")</f>
        <v>0</v>
      </c>
      <c r="BB35" s="321">
        <f>SUMIFS(E2_BKZ!$J$5:$J$2504,E2_BKZ!$A$5:$A$2504,$C35,E2_BKZ!$B$5:$B$2504,$BD$4)</f>
        <v>0</v>
      </c>
      <c r="BC35" s="321">
        <f>SUMIFS(E_SAV!$AE$5:$AE$4004,E_SAV!$A$5:$A$4004,D_KKAuf!$C35,E_SAV!$C$5:$C$4004,$BD$4)</f>
        <v>0</v>
      </c>
      <c r="BD35" s="321">
        <f>SUMIFS(E3_WAV!$U$5:$U$204,E3_WAV!$A$5:$A$204,D_KKAuf!$C35,E3_WAV!$D$5:$D$204,$BD$4,E3_WAV!$B$5:$B$204,"&lt;&gt;geleistete Anzahlungen und Anlagen im Bau des Sachanlagevermögens",E3_WAV!$B$5:$B$204,"&lt;&gt;geleistete Anzahlungen auf immaterielle Vermögensgegenstände")</f>
        <v>0</v>
      </c>
      <c r="BE35" s="321">
        <f>SUMIFS(E2_BKZ!$K$5:$K$2504,E2_BKZ!$A$5:$A$2504,$C35,E2_BKZ!$B$5:$B$2504,$BD$4)</f>
        <v>0</v>
      </c>
      <c r="BF35" s="321">
        <f t="shared" si="16"/>
        <v>0</v>
      </c>
      <c r="BG35" s="321">
        <f>BF35*(IF(A_Stammdaten!$B$7="FNB",VLOOKUP(BD$4,Zinstabelle,2,FALSE),VLOOKUP(BD$4,Zinstabelle,3,FALSE)))</f>
        <v>0</v>
      </c>
      <c r="BH35" s="321">
        <f>SUMIFS(E_SAV!$AC$5:$AC$4004,E_SAV!$A$5:$A$4004,D_KKAuf!$C35,E_SAV!$C$5:$C$4004,$BL$4)</f>
        <v>0</v>
      </c>
      <c r="BI35" s="321">
        <f>SUMIFS(E3_WAV!$S$5:$S$204,E3_WAV!$A$5:$A$204,D_KKAuf!$C35,E3_WAV!$D$5:$D$204,$BL$4,E3_WAV!$B$5:$B$204,"&lt;&gt;geleistete Anzahlungen und Anlagen im Bau des Sachanlagevermögens",E3_WAV!$B$5:$B$204,"&lt;&gt;geleistete Anzahlungen auf immaterielle Vermögensgegenstände")</f>
        <v>0</v>
      </c>
      <c r="BJ35" s="321">
        <f>SUMIFS(E2_BKZ!$J$5:$J$2504,E2_BKZ!$A$5:$A$2504,$C35,E2_BKZ!$B$5:$B$2504,$BL$4)</f>
        <v>0</v>
      </c>
      <c r="BK35" s="321">
        <f>SUMIFS(E_SAV!$AE$5:$AE$4004,E_SAV!$A$5:$A$4004,D_KKAuf!$C35,E_SAV!$C$5:$C$4004,$BL$4)</f>
        <v>0</v>
      </c>
      <c r="BL35" s="321">
        <f>SUMIFS(E3_WAV!$U$5:$U$204,E3_WAV!$A$5:$A$204,D_KKAuf!$C35,E3_WAV!$D$5:$D$204,$BL$4,E3_WAV!$B$5:$B$204,"&lt;&gt;geleistete Anzahlungen und Anlagen im Bau des Sachanlagevermögens",E3_WAV!$B$5:$B$204,"&lt;&gt;geleistete Anzahlungen auf immaterielle Vermögensgegenstände")</f>
        <v>0</v>
      </c>
      <c r="BM35" s="321">
        <f>SUMIFS(E2_BKZ!$K$5:$K$2504,E2_BKZ!$A$5:$A$2504,$C35,E2_BKZ!$B$5:$B$2504,$BL$4)</f>
        <v>0</v>
      </c>
      <c r="BN35" s="321">
        <f t="shared" si="17"/>
        <v>0</v>
      </c>
      <c r="BO35" s="321">
        <f>BN35*(IF(A_Stammdaten!$B$7="FNB",VLOOKUP(BL$4,Zinstabelle,2,FALSE),VLOOKUP(BL$4,Zinstabelle,3,FALSE)))</f>
        <v>0</v>
      </c>
    </row>
    <row r="36" spans="3:67" x14ac:dyDescent="0.3">
      <c r="C36" s="319">
        <f>A_Stammdaten!A47</f>
        <v>0</v>
      </c>
      <c r="D36" s="320">
        <f t="shared" si="8"/>
        <v>0</v>
      </c>
      <c r="E36" s="320">
        <f t="shared" si="9"/>
        <v>0</v>
      </c>
      <c r="F36" s="320">
        <f>SUM(J36,R36,Z36,AH36,AP36,AX36,BF36,BN36)*0.4*Listen!$G$2*0.035*A_Stammdaten!$D47</f>
        <v>0</v>
      </c>
      <c r="G36" s="320">
        <f t="shared" si="10"/>
        <v>0</v>
      </c>
      <c r="H36" s="321">
        <f>SUMIF(E_SAV!$A$5:$A$4004,D_KKAuf!$C36,E_SAV!$AD$5:$AD$4004)</f>
        <v>0</v>
      </c>
      <c r="I36" s="321">
        <f>SUMIFS(E3_WAV!$T$5:$T$204,E3_WAV!$A$5:$A$204,C36,E3_WAV!$D$5:$D$204,"&gt;2015",E3_WAV!$D$5:$D$204,"&lt;="&amp;A_Stammdaten!$B$12)</f>
        <v>0</v>
      </c>
      <c r="J36" s="321">
        <f>AVERAGE(SUMIFS(E3_WAV!$S$5:$S$204,E3_WAV!$B$5:$B$204,"geleistete Anzahlungen und Anlagen im Bau des Sachanlagevermögens",E3_WAV!$A$5:$A$204,D_KKAuf!$C36),SUMIFS(E3_WAV!$U$5:$U$204,E3_WAV!$B$5:$B$204,"geleistete Anzahlungen und Anlagen im Bau des Sachanlagevermögens",E3_WAV!$A$5:$A$204,D_KKAuf!$C36))+AVERAGE(SUMIFS(E3_WAV!$S$5:$S$204,E3_WAV!$B$5:$B$204,"geleistete Anzahlungen auf immaterielle Vermögensgegenstände",E3_WAV!$A$5:$A$204,D_KKAuf!$C36),SUMIFS(E3_WAV!$U$5:$U$204,E3_WAV!$B$5:$B$204,"geleistete Anzahlungen auf immaterielle Vermögensgegenstände",E3_WAV!$A$5:$A$204,D_KKAuf!$C36))</f>
        <v>0</v>
      </c>
      <c r="K36" s="321">
        <f>$J36*(IF(A_Stammdaten!$B$7="FNB",VLOOKUP(A_Stammdaten!$B$12,Zinstabelle,2,FALSE),VLOOKUP(A_Stammdaten!$B$12,Zinstabelle,3,FALSE)))</f>
        <v>0</v>
      </c>
      <c r="L36" s="321">
        <f>SUMIFS(E_SAV!$AC$5:$AC$4004,E_SAV!$A$5:$A$4004,D_KKAuf!$C36,E_SAV!$C$5:$C$4004,$P$4)</f>
        <v>0</v>
      </c>
      <c r="M36" s="321">
        <f>SUMIFS(E3_WAV!$S$5:$S$204,E3_WAV!$A$5:$A$204,D_KKAuf!$C36,E3_WAV!$D$5:$D$204,$P$4,E3_WAV!$B$5:$B$204,"&lt;&gt;geleistete Anzahlungen und Anlagen im Bau des Sachanlagevermögens",E3_WAV!$B$5:$B$204,"&lt;&gt;geleistete Anzahlungen auf immaterielle Vermögensgegenstände")</f>
        <v>0</v>
      </c>
      <c r="N36" s="321">
        <f>SUMIFS(E2_BKZ!$J$5:$J$2504,E2_BKZ!$A$5:$A$2504,$C36,E2_BKZ!$B$5:$B$2504,$P$4)</f>
        <v>0</v>
      </c>
      <c r="O36" s="321">
        <f>SUMIFS(E_SAV!$AE$5:$AE$4004,E_SAV!$A$5:$A$4004,D_KKAuf!$C36,E_SAV!$C$5:$C$4004,$P$4)</f>
        <v>0</v>
      </c>
      <c r="P36" s="321">
        <f>SUMIFS(E3_WAV!$U$5:$U$204,E3_WAV!$A$5:$A$204,D_KKAuf!$C36,E3_WAV!$D$5:$D$204,$P$4,E3_WAV!$B$5:$B$204,"&lt;&gt;geleistete Anzahlungen und Anlagen im Bau des Sachanlagevermögens",E3_WAV!$B$5:$B$204,"&lt;&gt;geleistete Anzahlungen auf immaterielle Vermögensgegenstände")</f>
        <v>0</v>
      </c>
      <c r="Q36" s="321">
        <f>SUMIFS(E2_BKZ!$K$5:$K$2504,E2_BKZ!$A$5:$A$2504,$C36,E2_BKZ!$B$5:$B$2504,$P$4)</f>
        <v>0</v>
      </c>
      <c r="R36" s="321">
        <f t="shared" si="11"/>
        <v>0</v>
      </c>
      <c r="S36" s="321">
        <f>R36*(IF(A_Stammdaten!$B$7="FNB",VLOOKUP(P$4,Zinstabelle,2,FALSE),VLOOKUP(P$4,Zinstabelle,3,FALSE)))</f>
        <v>0</v>
      </c>
      <c r="T36" s="321">
        <f>SUMIFS(E_SAV!$AC$5:$AC$4004,E_SAV!$A$5:$A$4004,D_KKAuf!$C36,E_SAV!$C$5:$C$4004,$X$4)</f>
        <v>0</v>
      </c>
      <c r="U36" s="321">
        <f>SUMIFS(E3_WAV!$S$5:$S$204,E3_WAV!$A$5:$A$204,D_KKAuf!$C36,E3_WAV!$D$5:$D$204,$X$4,E3_WAV!$B$5:$B$204,"&lt;&gt;geleistete Anzahlungen und Anlagen im Bau des Sachanlagevermögens",E3_WAV!$B$5:$B$204,"&lt;&gt;geleistete Anzahlungen auf immaterielle Vermögensgegenstände")</f>
        <v>0</v>
      </c>
      <c r="V36" s="321">
        <f>SUMIFS(E2_BKZ!$J$5:$J$2504,E2_BKZ!$A$5:$A$2504,$C36,E2_BKZ!$B$5:$B$2504,$X$4)</f>
        <v>0</v>
      </c>
      <c r="W36" s="321">
        <f>SUMIFS(E_SAV!$AE$5:$AE$4004,E_SAV!$A$5:$A$4004,D_KKAuf!$C36,E_SAV!$C$5:$C$4004,$X$4)</f>
        <v>0</v>
      </c>
      <c r="X36" s="321">
        <f>SUMIFS(E3_WAV!$U$5:$U$204,E3_WAV!$A$5:$A$204,D_KKAuf!$C36,E3_WAV!$D$5:$D$204,$X$4,E3_WAV!$B$5:$B$204,"&lt;&gt;geleistete Anzahlungen und Anlagen im Bau des Sachanlagevermögens",E3_WAV!$B$5:$B$204,"&lt;&gt;geleistete Anzahlungen auf immaterielle Vermögensgegenstände")</f>
        <v>0</v>
      </c>
      <c r="Y36" s="321">
        <f>SUMIFS(E2_BKZ!$K$5:$K$2504,E2_BKZ!$A$5:$A$2504,$C36,E2_BKZ!$B$5:$B$2504,$X$4)</f>
        <v>0</v>
      </c>
      <c r="Z36" s="321">
        <f t="shared" si="12"/>
        <v>0</v>
      </c>
      <c r="AA36" s="321">
        <f>Z36*(IF(A_Stammdaten!$B$7="FNB",VLOOKUP(X$4,Zinstabelle,2,FALSE),VLOOKUP(X$4,Zinstabelle,3,FALSE)))</f>
        <v>0</v>
      </c>
      <c r="AB36" s="321">
        <f>SUMIFS(E_SAV!$AC$5:$AC$4004,E_SAV!$A$5:$A$4004,D_KKAuf!$C36,E_SAV!$C$5:$C$4004,$AF$4)</f>
        <v>0</v>
      </c>
      <c r="AC36" s="321">
        <f>SUMIFS(E3_WAV!$S$5:$S$204,E3_WAV!$A$5:$A$204,D_KKAuf!$C36,E3_WAV!$D$5:$D$204,$AF$4,E3_WAV!$B$5:$B$204,"&lt;&gt;geleistete Anzahlungen und Anlagen im Bau des Sachanlagevermögens",E3_WAV!$B$5:$B$204,"&lt;&gt;geleistete Anzahlungen auf immaterielle Vermögensgegenstände")</f>
        <v>0</v>
      </c>
      <c r="AD36" s="321">
        <f>SUMIFS(E2_BKZ!$J$5:$J$2504,E2_BKZ!$A$5:$A$2504,$C36,E2_BKZ!$B$5:$B$2504,$AF$4)</f>
        <v>0</v>
      </c>
      <c r="AE36" s="321">
        <f>SUMIFS(E_SAV!$AE$5:$AE$4004,E_SAV!$A$5:$A$4004,D_KKAuf!$C36,E_SAV!$C$5:$C$4004,$AF$4)</f>
        <v>0</v>
      </c>
      <c r="AF36" s="321">
        <f>SUMIFS(E3_WAV!$U$5:$U$204,E3_WAV!$A$5:$A$204,D_KKAuf!$C36,E3_WAV!$D$5:$D$204,$AF$4,E3_WAV!$B$5:$B$204,"&lt;&gt;geleistete Anzahlungen und Anlagen im Bau des Sachanlagevermögens",E3_WAV!$B$5:$B$204,"&lt;&gt;geleistete Anzahlungen auf immaterielle Vermögensgegenstände")</f>
        <v>0</v>
      </c>
      <c r="AG36" s="321">
        <f>SUMIFS(E2_BKZ!$K$5:$K$2504,E2_BKZ!$A$5:$A$2504,$C36,E2_BKZ!$B$5:$B$2504,$AF$4)</f>
        <v>0</v>
      </c>
      <c r="AH36" s="321">
        <f t="shared" si="13"/>
        <v>0</v>
      </c>
      <c r="AI36" s="321">
        <f>AH36*(IF(A_Stammdaten!$B$7="FNB",VLOOKUP(AF$4,Zinstabelle,2,FALSE),VLOOKUP(AF$4,Zinstabelle,3,FALSE)))</f>
        <v>0</v>
      </c>
      <c r="AJ36" s="321">
        <f>SUMIFS(E_SAV!$AC$5:$AC$4004,E_SAV!$A$5:$A$4004,D_KKAuf!$C36,E_SAV!$C$5:$C$4004,$AN$4)</f>
        <v>0</v>
      </c>
      <c r="AK36" s="321">
        <f>SUMIFS(E3_WAV!$S$5:$S$204,E3_WAV!$A$5:$A$204,D_KKAuf!$C36,E3_WAV!$D$5:$D$204,$AN$4,E3_WAV!$B$5:$B$204,"&lt;&gt;geleistete Anzahlungen und Anlagen im Bau des Sachanlagevermögens",E3_WAV!$B$5:$B$204,"&lt;&gt;geleistete Anzahlungen auf immaterielle Vermögensgegenstände")</f>
        <v>0</v>
      </c>
      <c r="AL36" s="321">
        <f>SUMIFS(E2_BKZ!$J$5:$J$2504,E2_BKZ!$A$5:$A$2504,$C36,E2_BKZ!$B$5:$B$2504,$AN$4)</f>
        <v>0</v>
      </c>
      <c r="AM36" s="321">
        <f>SUMIFS(E_SAV!$AE$5:$AE$4004,E_SAV!$A$5:$A$4004,D_KKAuf!$C36,E_SAV!$C$5:$C$4004,$AN$4)</f>
        <v>0</v>
      </c>
      <c r="AN36" s="321">
        <f>SUMIFS(E3_WAV!$U$5:$U$204,E3_WAV!$A$5:$A$204,D_KKAuf!$C36,E3_WAV!$D$5:$D$204,$AN$4,E3_WAV!$B$5:$B$204,"&lt;&gt;geleistete Anzahlungen und Anlagen im Bau des Sachanlagevermögens",E3_WAV!$B$5:$B$204,"&lt;&gt;geleistete Anzahlungen auf immaterielle Vermögensgegenstände")</f>
        <v>0</v>
      </c>
      <c r="AO36" s="321">
        <f>SUMIFS(E2_BKZ!$K$5:$K$2504,E2_BKZ!$A$5:$A$2504,$C36,E2_BKZ!$B$5:$B$2504,$AN$4)</f>
        <v>0</v>
      </c>
      <c r="AP36" s="321">
        <f t="shared" si="14"/>
        <v>0</v>
      </c>
      <c r="AQ36" s="321">
        <f>AP36*(IF(A_Stammdaten!$B$7="FNB",VLOOKUP(AN$4,Zinstabelle,2,FALSE),VLOOKUP(AN$4,Zinstabelle,3,FALSE)))</f>
        <v>0</v>
      </c>
      <c r="AR36" s="321">
        <f>SUMIFS(E_SAV!$AC$5:$AC$4004,E_SAV!$A$5:$A$4004,D_KKAuf!$C36,E_SAV!$C$5:$C$4004,$AV$4)</f>
        <v>0</v>
      </c>
      <c r="AS36" s="321">
        <f>SUMIFS(E3_WAV!$S$5:$S$204,E3_WAV!$A$5:$A$204,D_KKAuf!$C36,E3_WAV!$D$5:$D$204,$AV$4,E3_WAV!$B$5:$B$204,"&lt;&gt;geleistete Anzahlungen und Anlagen im Bau des Sachanlagevermögens",E3_WAV!$B$5:$B$204,"&lt;&gt;geleistete Anzahlungen auf immaterielle Vermögensgegenstände")</f>
        <v>0</v>
      </c>
      <c r="AT36" s="321">
        <f>SUMIFS(E2_BKZ!$J$5:$J$2504,E2_BKZ!$A$5:$A$2504,$C36,E2_BKZ!$B$5:$B$2504,$AV$4)</f>
        <v>0</v>
      </c>
      <c r="AU36" s="321">
        <f>SUMIFS(E_SAV!$AE$5:$AE$4004,E_SAV!$A$5:$A$4004,D_KKAuf!$C36,E_SAV!$C$5:$C$4004,$AV$4)</f>
        <v>0</v>
      </c>
      <c r="AV36" s="321">
        <f>SUMIFS(E3_WAV!$U$5:$U$204,E3_WAV!$A$5:$A$204,D_KKAuf!$C36,E3_WAV!$D$5:$D$204,$AV$4,E3_WAV!$B$5:$B$204,"&lt;&gt;geleistete Anzahlungen und Anlagen im Bau des Sachanlagevermögens",E3_WAV!$B$5:$B$204,"&lt;&gt;geleistete Anzahlungen auf immaterielle Vermögensgegenstände")</f>
        <v>0</v>
      </c>
      <c r="AW36" s="321">
        <f>SUMIFS(E2_BKZ!$K$5:$K$2504,E2_BKZ!$A$5:$A$2504,$C36,E2_BKZ!$B$5:$B$2504,$AV$4)</f>
        <v>0</v>
      </c>
      <c r="AX36" s="321">
        <f t="shared" si="15"/>
        <v>0</v>
      </c>
      <c r="AY36" s="321">
        <f>AX36*(IF(A_Stammdaten!$B$7="FNB",VLOOKUP(AV$4,Zinstabelle,2,FALSE),VLOOKUP(AV$4,Zinstabelle,3,FALSE)))</f>
        <v>0</v>
      </c>
      <c r="AZ36" s="321">
        <f>SUMIFS(E_SAV!$AC$5:$AC$4004,E_SAV!$A$5:$A$4004,D_KKAuf!$C36,E_SAV!$C$5:$C$4004,$BD$4)</f>
        <v>0</v>
      </c>
      <c r="BA36" s="321">
        <f>SUMIFS(E3_WAV!$S$5:$S$204,E3_WAV!$A$5:$A$204,D_KKAuf!$C36,E3_WAV!$D$5:$D$204,$BD$4,E3_WAV!$B$5:$B$204,"&lt;&gt;geleistete Anzahlungen und Anlagen im Bau des Sachanlagevermögens",E3_WAV!$B$5:$B$204,"&lt;&gt;geleistete Anzahlungen auf immaterielle Vermögensgegenstände")</f>
        <v>0</v>
      </c>
      <c r="BB36" s="321">
        <f>SUMIFS(E2_BKZ!$J$5:$J$2504,E2_BKZ!$A$5:$A$2504,$C36,E2_BKZ!$B$5:$B$2504,$BD$4)</f>
        <v>0</v>
      </c>
      <c r="BC36" s="321">
        <f>SUMIFS(E_SAV!$AE$5:$AE$4004,E_SAV!$A$5:$A$4004,D_KKAuf!$C36,E_SAV!$C$5:$C$4004,$BD$4)</f>
        <v>0</v>
      </c>
      <c r="BD36" s="321">
        <f>SUMIFS(E3_WAV!$U$5:$U$204,E3_WAV!$A$5:$A$204,D_KKAuf!$C36,E3_WAV!$D$5:$D$204,$BD$4,E3_WAV!$B$5:$B$204,"&lt;&gt;geleistete Anzahlungen und Anlagen im Bau des Sachanlagevermögens",E3_WAV!$B$5:$B$204,"&lt;&gt;geleistete Anzahlungen auf immaterielle Vermögensgegenstände")</f>
        <v>0</v>
      </c>
      <c r="BE36" s="321">
        <f>SUMIFS(E2_BKZ!$K$5:$K$2504,E2_BKZ!$A$5:$A$2504,$C36,E2_BKZ!$B$5:$B$2504,$BD$4)</f>
        <v>0</v>
      </c>
      <c r="BF36" s="321">
        <f t="shared" si="16"/>
        <v>0</v>
      </c>
      <c r="BG36" s="321">
        <f>BF36*(IF(A_Stammdaten!$B$7="FNB",VLOOKUP(BD$4,Zinstabelle,2,FALSE),VLOOKUP(BD$4,Zinstabelle,3,FALSE)))</f>
        <v>0</v>
      </c>
      <c r="BH36" s="321">
        <f>SUMIFS(E_SAV!$AC$5:$AC$4004,E_SAV!$A$5:$A$4004,D_KKAuf!$C36,E_SAV!$C$5:$C$4004,$BL$4)</f>
        <v>0</v>
      </c>
      <c r="BI36" s="321">
        <f>SUMIFS(E3_WAV!$S$5:$S$204,E3_WAV!$A$5:$A$204,D_KKAuf!$C36,E3_WAV!$D$5:$D$204,$BL$4,E3_WAV!$B$5:$B$204,"&lt;&gt;geleistete Anzahlungen und Anlagen im Bau des Sachanlagevermögens",E3_WAV!$B$5:$B$204,"&lt;&gt;geleistete Anzahlungen auf immaterielle Vermögensgegenstände")</f>
        <v>0</v>
      </c>
      <c r="BJ36" s="321">
        <f>SUMIFS(E2_BKZ!$J$5:$J$2504,E2_BKZ!$A$5:$A$2504,$C36,E2_BKZ!$B$5:$B$2504,$BL$4)</f>
        <v>0</v>
      </c>
      <c r="BK36" s="321">
        <f>SUMIFS(E_SAV!$AE$5:$AE$4004,E_SAV!$A$5:$A$4004,D_KKAuf!$C36,E_SAV!$C$5:$C$4004,$BL$4)</f>
        <v>0</v>
      </c>
      <c r="BL36" s="321">
        <f>SUMIFS(E3_WAV!$U$5:$U$204,E3_WAV!$A$5:$A$204,D_KKAuf!$C36,E3_WAV!$D$5:$D$204,$BL$4,E3_WAV!$B$5:$B$204,"&lt;&gt;geleistete Anzahlungen und Anlagen im Bau des Sachanlagevermögens",E3_WAV!$B$5:$B$204,"&lt;&gt;geleistete Anzahlungen auf immaterielle Vermögensgegenstände")</f>
        <v>0</v>
      </c>
      <c r="BM36" s="321">
        <f>SUMIFS(E2_BKZ!$K$5:$K$2504,E2_BKZ!$A$5:$A$2504,$C36,E2_BKZ!$B$5:$B$2504,$BL$4)</f>
        <v>0</v>
      </c>
      <c r="BN36" s="321">
        <f t="shared" si="17"/>
        <v>0</v>
      </c>
      <c r="BO36" s="321">
        <f>BN36*(IF(A_Stammdaten!$B$7="FNB",VLOOKUP(BL$4,Zinstabelle,2,FALSE),VLOOKUP(BL$4,Zinstabelle,3,FALSE)))</f>
        <v>0</v>
      </c>
    </row>
    <row r="37" spans="3:67" x14ac:dyDescent="0.3">
      <c r="C37" s="319">
        <f>A_Stammdaten!A48</f>
        <v>0</v>
      </c>
      <c r="D37" s="320">
        <f t="shared" si="8"/>
        <v>0</v>
      </c>
      <c r="E37" s="320">
        <f t="shared" si="9"/>
        <v>0</v>
      </c>
      <c r="F37" s="320">
        <f>SUM(J37,R37,Z37,AH37,AP37,AX37,BF37,BN37)*0.4*Listen!$G$2*0.035*A_Stammdaten!$D48</f>
        <v>0</v>
      </c>
      <c r="G37" s="320">
        <f t="shared" si="10"/>
        <v>0</v>
      </c>
      <c r="H37" s="321">
        <f>SUMIF(E_SAV!$A$5:$A$4004,D_KKAuf!$C37,E_SAV!$AD$5:$AD$4004)</f>
        <v>0</v>
      </c>
      <c r="I37" s="321">
        <f>SUMIFS(E3_WAV!$T$5:$T$204,E3_WAV!$A$5:$A$204,C37,E3_WAV!$D$5:$D$204,"&gt;2015",E3_WAV!$D$5:$D$204,"&lt;="&amp;A_Stammdaten!$B$12)</f>
        <v>0</v>
      </c>
      <c r="J37" s="321">
        <f>AVERAGE(SUMIFS(E3_WAV!$S$5:$S$204,E3_WAV!$B$5:$B$204,"geleistete Anzahlungen und Anlagen im Bau des Sachanlagevermögens",E3_WAV!$A$5:$A$204,D_KKAuf!$C37),SUMIFS(E3_WAV!$U$5:$U$204,E3_WAV!$B$5:$B$204,"geleistete Anzahlungen und Anlagen im Bau des Sachanlagevermögens",E3_WAV!$A$5:$A$204,D_KKAuf!$C37))+AVERAGE(SUMIFS(E3_WAV!$S$5:$S$204,E3_WAV!$B$5:$B$204,"geleistete Anzahlungen auf immaterielle Vermögensgegenstände",E3_WAV!$A$5:$A$204,D_KKAuf!$C37),SUMIFS(E3_WAV!$U$5:$U$204,E3_WAV!$B$5:$B$204,"geleistete Anzahlungen auf immaterielle Vermögensgegenstände",E3_WAV!$A$5:$A$204,D_KKAuf!$C37))</f>
        <v>0</v>
      </c>
      <c r="K37" s="321">
        <f>$J37*(IF(A_Stammdaten!$B$7="FNB",VLOOKUP(A_Stammdaten!$B$12,Zinstabelle,2,FALSE),VLOOKUP(A_Stammdaten!$B$12,Zinstabelle,3,FALSE)))</f>
        <v>0</v>
      </c>
      <c r="L37" s="321">
        <f>SUMIFS(E_SAV!$AC$5:$AC$4004,E_SAV!$A$5:$A$4004,D_KKAuf!$C37,E_SAV!$C$5:$C$4004,$P$4)</f>
        <v>0</v>
      </c>
      <c r="M37" s="321">
        <f>SUMIFS(E3_WAV!$S$5:$S$204,E3_WAV!$A$5:$A$204,D_KKAuf!$C37,E3_WAV!$D$5:$D$204,$P$4,E3_WAV!$B$5:$B$204,"&lt;&gt;geleistete Anzahlungen und Anlagen im Bau des Sachanlagevermögens",E3_WAV!$B$5:$B$204,"&lt;&gt;geleistete Anzahlungen auf immaterielle Vermögensgegenstände")</f>
        <v>0</v>
      </c>
      <c r="N37" s="321">
        <f>SUMIFS(E2_BKZ!$J$5:$J$2504,E2_BKZ!$A$5:$A$2504,$C37,E2_BKZ!$B$5:$B$2504,$P$4)</f>
        <v>0</v>
      </c>
      <c r="O37" s="321">
        <f>SUMIFS(E_SAV!$AE$5:$AE$4004,E_SAV!$A$5:$A$4004,D_KKAuf!$C37,E_SAV!$C$5:$C$4004,$P$4)</f>
        <v>0</v>
      </c>
      <c r="P37" s="321">
        <f>SUMIFS(E3_WAV!$U$5:$U$204,E3_WAV!$A$5:$A$204,D_KKAuf!$C37,E3_WAV!$D$5:$D$204,$P$4,E3_WAV!$B$5:$B$204,"&lt;&gt;geleistete Anzahlungen und Anlagen im Bau des Sachanlagevermögens",E3_WAV!$B$5:$B$204,"&lt;&gt;geleistete Anzahlungen auf immaterielle Vermögensgegenstände")</f>
        <v>0</v>
      </c>
      <c r="Q37" s="321">
        <f>SUMIFS(E2_BKZ!$K$5:$K$2504,E2_BKZ!$A$5:$A$2504,$C37,E2_BKZ!$B$5:$B$2504,$P$4)</f>
        <v>0</v>
      </c>
      <c r="R37" s="321">
        <f t="shared" si="11"/>
        <v>0</v>
      </c>
      <c r="S37" s="321">
        <f>R37*(IF(A_Stammdaten!$B$7="FNB",VLOOKUP(P$4,Zinstabelle,2,FALSE),VLOOKUP(P$4,Zinstabelle,3,FALSE)))</f>
        <v>0</v>
      </c>
      <c r="T37" s="321">
        <f>SUMIFS(E_SAV!$AC$5:$AC$4004,E_SAV!$A$5:$A$4004,D_KKAuf!$C37,E_SAV!$C$5:$C$4004,$X$4)</f>
        <v>0</v>
      </c>
      <c r="U37" s="321">
        <f>SUMIFS(E3_WAV!$S$5:$S$204,E3_WAV!$A$5:$A$204,D_KKAuf!$C37,E3_WAV!$D$5:$D$204,$X$4,E3_WAV!$B$5:$B$204,"&lt;&gt;geleistete Anzahlungen und Anlagen im Bau des Sachanlagevermögens",E3_WAV!$B$5:$B$204,"&lt;&gt;geleistete Anzahlungen auf immaterielle Vermögensgegenstände")</f>
        <v>0</v>
      </c>
      <c r="V37" s="321">
        <f>SUMIFS(E2_BKZ!$J$5:$J$2504,E2_BKZ!$A$5:$A$2504,$C37,E2_BKZ!$B$5:$B$2504,$X$4)</f>
        <v>0</v>
      </c>
      <c r="W37" s="321">
        <f>SUMIFS(E_SAV!$AE$5:$AE$4004,E_SAV!$A$5:$A$4004,D_KKAuf!$C37,E_SAV!$C$5:$C$4004,$X$4)</f>
        <v>0</v>
      </c>
      <c r="X37" s="321">
        <f>SUMIFS(E3_WAV!$U$5:$U$204,E3_WAV!$A$5:$A$204,D_KKAuf!$C37,E3_WAV!$D$5:$D$204,$X$4,E3_WAV!$B$5:$B$204,"&lt;&gt;geleistete Anzahlungen und Anlagen im Bau des Sachanlagevermögens",E3_WAV!$B$5:$B$204,"&lt;&gt;geleistete Anzahlungen auf immaterielle Vermögensgegenstände")</f>
        <v>0</v>
      </c>
      <c r="Y37" s="321">
        <f>SUMIFS(E2_BKZ!$K$5:$K$2504,E2_BKZ!$A$5:$A$2504,$C37,E2_BKZ!$B$5:$B$2504,$X$4)</f>
        <v>0</v>
      </c>
      <c r="Z37" s="321">
        <f t="shared" si="12"/>
        <v>0</v>
      </c>
      <c r="AA37" s="321">
        <f>Z37*(IF(A_Stammdaten!$B$7="FNB",VLOOKUP(X$4,Zinstabelle,2,FALSE),VLOOKUP(X$4,Zinstabelle,3,FALSE)))</f>
        <v>0</v>
      </c>
      <c r="AB37" s="321">
        <f>SUMIFS(E_SAV!$AC$5:$AC$4004,E_SAV!$A$5:$A$4004,D_KKAuf!$C37,E_SAV!$C$5:$C$4004,$AF$4)</f>
        <v>0</v>
      </c>
      <c r="AC37" s="321">
        <f>SUMIFS(E3_WAV!$S$5:$S$204,E3_WAV!$A$5:$A$204,D_KKAuf!$C37,E3_WAV!$D$5:$D$204,$AF$4,E3_WAV!$B$5:$B$204,"&lt;&gt;geleistete Anzahlungen und Anlagen im Bau des Sachanlagevermögens",E3_WAV!$B$5:$B$204,"&lt;&gt;geleistete Anzahlungen auf immaterielle Vermögensgegenstände")</f>
        <v>0</v>
      </c>
      <c r="AD37" s="321">
        <f>SUMIFS(E2_BKZ!$J$5:$J$2504,E2_BKZ!$A$5:$A$2504,$C37,E2_BKZ!$B$5:$B$2504,$AF$4)</f>
        <v>0</v>
      </c>
      <c r="AE37" s="321">
        <f>SUMIFS(E_SAV!$AE$5:$AE$4004,E_SAV!$A$5:$A$4004,D_KKAuf!$C37,E_SAV!$C$5:$C$4004,$AF$4)</f>
        <v>0</v>
      </c>
      <c r="AF37" s="321">
        <f>SUMIFS(E3_WAV!$U$5:$U$204,E3_WAV!$A$5:$A$204,D_KKAuf!$C37,E3_WAV!$D$5:$D$204,$AF$4,E3_WAV!$B$5:$B$204,"&lt;&gt;geleistete Anzahlungen und Anlagen im Bau des Sachanlagevermögens",E3_WAV!$B$5:$B$204,"&lt;&gt;geleistete Anzahlungen auf immaterielle Vermögensgegenstände")</f>
        <v>0</v>
      </c>
      <c r="AG37" s="321">
        <f>SUMIFS(E2_BKZ!$K$5:$K$2504,E2_BKZ!$A$5:$A$2504,$C37,E2_BKZ!$B$5:$B$2504,$AF$4)</f>
        <v>0</v>
      </c>
      <c r="AH37" s="321">
        <f t="shared" si="13"/>
        <v>0</v>
      </c>
      <c r="AI37" s="321">
        <f>AH37*(IF(A_Stammdaten!$B$7="FNB",VLOOKUP(AF$4,Zinstabelle,2,FALSE),VLOOKUP(AF$4,Zinstabelle,3,FALSE)))</f>
        <v>0</v>
      </c>
      <c r="AJ37" s="321">
        <f>SUMIFS(E_SAV!$AC$5:$AC$4004,E_SAV!$A$5:$A$4004,D_KKAuf!$C37,E_SAV!$C$5:$C$4004,$AN$4)</f>
        <v>0</v>
      </c>
      <c r="AK37" s="321">
        <f>SUMIFS(E3_WAV!$S$5:$S$204,E3_WAV!$A$5:$A$204,D_KKAuf!$C37,E3_WAV!$D$5:$D$204,$AN$4,E3_WAV!$B$5:$B$204,"&lt;&gt;geleistete Anzahlungen und Anlagen im Bau des Sachanlagevermögens",E3_WAV!$B$5:$B$204,"&lt;&gt;geleistete Anzahlungen auf immaterielle Vermögensgegenstände")</f>
        <v>0</v>
      </c>
      <c r="AL37" s="321">
        <f>SUMIFS(E2_BKZ!$J$5:$J$2504,E2_BKZ!$A$5:$A$2504,$C37,E2_BKZ!$B$5:$B$2504,$AN$4)</f>
        <v>0</v>
      </c>
      <c r="AM37" s="321">
        <f>SUMIFS(E_SAV!$AE$5:$AE$4004,E_SAV!$A$5:$A$4004,D_KKAuf!$C37,E_SAV!$C$5:$C$4004,$AN$4)</f>
        <v>0</v>
      </c>
      <c r="AN37" s="321">
        <f>SUMIFS(E3_WAV!$U$5:$U$204,E3_WAV!$A$5:$A$204,D_KKAuf!$C37,E3_WAV!$D$5:$D$204,$AN$4,E3_WAV!$B$5:$B$204,"&lt;&gt;geleistete Anzahlungen und Anlagen im Bau des Sachanlagevermögens",E3_WAV!$B$5:$B$204,"&lt;&gt;geleistete Anzahlungen auf immaterielle Vermögensgegenstände")</f>
        <v>0</v>
      </c>
      <c r="AO37" s="321">
        <f>SUMIFS(E2_BKZ!$K$5:$K$2504,E2_BKZ!$A$5:$A$2504,$C37,E2_BKZ!$B$5:$B$2504,$AN$4)</f>
        <v>0</v>
      </c>
      <c r="AP37" s="321">
        <f t="shared" si="14"/>
        <v>0</v>
      </c>
      <c r="AQ37" s="321">
        <f>AP37*(IF(A_Stammdaten!$B$7="FNB",VLOOKUP(AN$4,Zinstabelle,2,FALSE),VLOOKUP(AN$4,Zinstabelle,3,FALSE)))</f>
        <v>0</v>
      </c>
      <c r="AR37" s="321">
        <f>SUMIFS(E_SAV!$AC$5:$AC$4004,E_SAV!$A$5:$A$4004,D_KKAuf!$C37,E_SAV!$C$5:$C$4004,$AV$4)</f>
        <v>0</v>
      </c>
      <c r="AS37" s="321">
        <f>SUMIFS(E3_WAV!$S$5:$S$204,E3_WAV!$A$5:$A$204,D_KKAuf!$C37,E3_WAV!$D$5:$D$204,$AV$4,E3_WAV!$B$5:$B$204,"&lt;&gt;geleistete Anzahlungen und Anlagen im Bau des Sachanlagevermögens",E3_WAV!$B$5:$B$204,"&lt;&gt;geleistete Anzahlungen auf immaterielle Vermögensgegenstände")</f>
        <v>0</v>
      </c>
      <c r="AT37" s="321">
        <f>SUMIFS(E2_BKZ!$J$5:$J$2504,E2_BKZ!$A$5:$A$2504,$C37,E2_BKZ!$B$5:$B$2504,$AV$4)</f>
        <v>0</v>
      </c>
      <c r="AU37" s="321">
        <f>SUMIFS(E_SAV!$AE$5:$AE$4004,E_SAV!$A$5:$A$4004,D_KKAuf!$C37,E_SAV!$C$5:$C$4004,$AV$4)</f>
        <v>0</v>
      </c>
      <c r="AV37" s="321">
        <f>SUMIFS(E3_WAV!$U$5:$U$204,E3_WAV!$A$5:$A$204,D_KKAuf!$C37,E3_WAV!$D$5:$D$204,$AV$4,E3_WAV!$B$5:$B$204,"&lt;&gt;geleistete Anzahlungen und Anlagen im Bau des Sachanlagevermögens",E3_WAV!$B$5:$B$204,"&lt;&gt;geleistete Anzahlungen auf immaterielle Vermögensgegenstände")</f>
        <v>0</v>
      </c>
      <c r="AW37" s="321">
        <f>SUMIFS(E2_BKZ!$K$5:$K$2504,E2_BKZ!$A$5:$A$2504,$C37,E2_BKZ!$B$5:$B$2504,$AV$4)</f>
        <v>0</v>
      </c>
      <c r="AX37" s="321">
        <f t="shared" si="15"/>
        <v>0</v>
      </c>
      <c r="AY37" s="321">
        <f>AX37*(IF(A_Stammdaten!$B$7="FNB",VLOOKUP(AV$4,Zinstabelle,2,FALSE),VLOOKUP(AV$4,Zinstabelle,3,FALSE)))</f>
        <v>0</v>
      </c>
      <c r="AZ37" s="321">
        <f>SUMIFS(E_SAV!$AC$5:$AC$4004,E_SAV!$A$5:$A$4004,D_KKAuf!$C37,E_SAV!$C$5:$C$4004,$BD$4)</f>
        <v>0</v>
      </c>
      <c r="BA37" s="321">
        <f>SUMIFS(E3_WAV!$S$5:$S$204,E3_WAV!$A$5:$A$204,D_KKAuf!$C37,E3_WAV!$D$5:$D$204,$BD$4,E3_WAV!$B$5:$B$204,"&lt;&gt;geleistete Anzahlungen und Anlagen im Bau des Sachanlagevermögens",E3_WAV!$B$5:$B$204,"&lt;&gt;geleistete Anzahlungen auf immaterielle Vermögensgegenstände")</f>
        <v>0</v>
      </c>
      <c r="BB37" s="321">
        <f>SUMIFS(E2_BKZ!$J$5:$J$2504,E2_BKZ!$A$5:$A$2504,$C37,E2_BKZ!$B$5:$B$2504,$BD$4)</f>
        <v>0</v>
      </c>
      <c r="BC37" s="321">
        <f>SUMIFS(E_SAV!$AE$5:$AE$4004,E_SAV!$A$5:$A$4004,D_KKAuf!$C37,E_SAV!$C$5:$C$4004,$BD$4)</f>
        <v>0</v>
      </c>
      <c r="BD37" s="321">
        <f>SUMIFS(E3_WAV!$U$5:$U$204,E3_WAV!$A$5:$A$204,D_KKAuf!$C37,E3_WAV!$D$5:$D$204,$BD$4,E3_WAV!$B$5:$B$204,"&lt;&gt;geleistete Anzahlungen und Anlagen im Bau des Sachanlagevermögens",E3_WAV!$B$5:$B$204,"&lt;&gt;geleistete Anzahlungen auf immaterielle Vermögensgegenstände")</f>
        <v>0</v>
      </c>
      <c r="BE37" s="321">
        <f>SUMIFS(E2_BKZ!$K$5:$K$2504,E2_BKZ!$A$5:$A$2504,$C37,E2_BKZ!$B$5:$B$2504,$BD$4)</f>
        <v>0</v>
      </c>
      <c r="BF37" s="321">
        <f t="shared" si="16"/>
        <v>0</v>
      </c>
      <c r="BG37" s="321">
        <f>BF37*(IF(A_Stammdaten!$B$7="FNB",VLOOKUP(BD$4,Zinstabelle,2,FALSE),VLOOKUP(BD$4,Zinstabelle,3,FALSE)))</f>
        <v>0</v>
      </c>
      <c r="BH37" s="321">
        <f>SUMIFS(E_SAV!$AC$5:$AC$4004,E_SAV!$A$5:$A$4004,D_KKAuf!$C37,E_SAV!$C$5:$C$4004,$BL$4)</f>
        <v>0</v>
      </c>
      <c r="BI37" s="321">
        <f>SUMIFS(E3_WAV!$S$5:$S$204,E3_WAV!$A$5:$A$204,D_KKAuf!$C37,E3_WAV!$D$5:$D$204,$BL$4,E3_WAV!$B$5:$B$204,"&lt;&gt;geleistete Anzahlungen und Anlagen im Bau des Sachanlagevermögens",E3_WAV!$B$5:$B$204,"&lt;&gt;geleistete Anzahlungen auf immaterielle Vermögensgegenstände")</f>
        <v>0</v>
      </c>
      <c r="BJ37" s="321">
        <f>SUMIFS(E2_BKZ!$J$5:$J$2504,E2_BKZ!$A$5:$A$2504,$C37,E2_BKZ!$B$5:$B$2504,$BL$4)</f>
        <v>0</v>
      </c>
      <c r="BK37" s="321">
        <f>SUMIFS(E_SAV!$AE$5:$AE$4004,E_SAV!$A$5:$A$4004,D_KKAuf!$C37,E_SAV!$C$5:$C$4004,$BL$4)</f>
        <v>0</v>
      </c>
      <c r="BL37" s="321">
        <f>SUMIFS(E3_WAV!$U$5:$U$204,E3_WAV!$A$5:$A$204,D_KKAuf!$C37,E3_WAV!$D$5:$D$204,$BL$4,E3_WAV!$B$5:$B$204,"&lt;&gt;geleistete Anzahlungen und Anlagen im Bau des Sachanlagevermögens",E3_WAV!$B$5:$B$204,"&lt;&gt;geleistete Anzahlungen auf immaterielle Vermögensgegenstände")</f>
        <v>0</v>
      </c>
      <c r="BM37" s="321">
        <f>SUMIFS(E2_BKZ!$K$5:$K$2504,E2_BKZ!$A$5:$A$2504,$C37,E2_BKZ!$B$5:$B$2504,$BL$4)</f>
        <v>0</v>
      </c>
      <c r="BN37" s="321">
        <f t="shared" si="17"/>
        <v>0</v>
      </c>
      <c r="BO37" s="321">
        <f>BN37*(IF(A_Stammdaten!$B$7="FNB",VLOOKUP(BL$4,Zinstabelle,2,FALSE),VLOOKUP(BL$4,Zinstabelle,3,FALSE)))</f>
        <v>0</v>
      </c>
    </row>
    <row r="38" spans="3:67" x14ac:dyDescent="0.3">
      <c r="C38" s="319">
        <f>A_Stammdaten!A49</f>
        <v>0</v>
      </c>
      <c r="D38" s="320">
        <f t="shared" si="8"/>
        <v>0</v>
      </c>
      <c r="E38" s="320">
        <f t="shared" si="9"/>
        <v>0</v>
      </c>
      <c r="F38" s="320">
        <f>SUM(J38,R38,Z38,AH38,AP38,AX38,BF38,BN38)*0.4*Listen!$G$2*0.035*A_Stammdaten!$D49</f>
        <v>0</v>
      </c>
      <c r="G38" s="320">
        <f t="shared" si="10"/>
        <v>0</v>
      </c>
      <c r="H38" s="321">
        <f>SUMIF(E_SAV!$A$5:$A$4004,D_KKAuf!$C38,E_SAV!$AD$5:$AD$4004)</f>
        <v>0</v>
      </c>
      <c r="I38" s="321">
        <f>SUMIFS(E3_WAV!$T$5:$T$204,E3_WAV!$A$5:$A$204,C38,E3_WAV!$D$5:$D$204,"&gt;2015",E3_WAV!$D$5:$D$204,"&lt;="&amp;A_Stammdaten!$B$12)</f>
        <v>0</v>
      </c>
      <c r="J38" s="321">
        <f>AVERAGE(SUMIFS(E3_WAV!$S$5:$S$204,E3_WAV!$B$5:$B$204,"geleistete Anzahlungen und Anlagen im Bau des Sachanlagevermögens",E3_WAV!$A$5:$A$204,D_KKAuf!$C38),SUMIFS(E3_WAV!$U$5:$U$204,E3_WAV!$B$5:$B$204,"geleistete Anzahlungen und Anlagen im Bau des Sachanlagevermögens",E3_WAV!$A$5:$A$204,D_KKAuf!$C38))+AVERAGE(SUMIFS(E3_WAV!$S$5:$S$204,E3_WAV!$B$5:$B$204,"geleistete Anzahlungen auf immaterielle Vermögensgegenstände",E3_WAV!$A$5:$A$204,D_KKAuf!$C38),SUMIFS(E3_WAV!$U$5:$U$204,E3_WAV!$B$5:$B$204,"geleistete Anzahlungen auf immaterielle Vermögensgegenstände",E3_WAV!$A$5:$A$204,D_KKAuf!$C38))</f>
        <v>0</v>
      </c>
      <c r="K38" s="321">
        <f>$J38*(IF(A_Stammdaten!$B$7="FNB",VLOOKUP(A_Stammdaten!$B$12,Zinstabelle,2,FALSE),VLOOKUP(A_Stammdaten!$B$12,Zinstabelle,3,FALSE)))</f>
        <v>0</v>
      </c>
      <c r="L38" s="321">
        <f>SUMIFS(E_SAV!$AC$5:$AC$4004,E_SAV!$A$5:$A$4004,D_KKAuf!$C38,E_SAV!$C$5:$C$4004,$P$4)</f>
        <v>0</v>
      </c>
      <c r="M38" s="321">
        <f>SUMIFS(E3_WAV!$S$5:$S$204,E3_WAV!$A$5:$A$204,D_KKAuf!$C38,E3_WAV!$D$5:$D$204,$P$4,E3_WAV!$B$5:$B$204,"&lt;&gt;geleistete Anzahlungen und Anlagen im Bau des Sachanlagevermögens",E3_WAV!$B$5:$B$204,"&lt;&gt;geleistete Anzahlungen auf immaterielle Vermögensgegenstände")</f>
        <v>0</v>
      </c>
      <c r="N38" s="321">
        <f>SUMIFS(E2_BKZ!$J$5:$J$2504,E2_BKZ!$A$5:$A$2504,$C38,E2_BKZ!$B$5:$B$2504,$P$4)</f>
        <v>0</v>
      </c>
      <c r="O38" s="321">
        <f>SUMIFS(E_SAV!$AE$5:$AE$4004,E_SAV!$A$5:$A$4004,D_KKAuf!$C38,E_SAV!$C$5:$C$4004,$P$4)</f>
        <v>0</v>
      </c>
      <c r="P38" s="321">
        <f>SUMIFS(E3_WAV!$U$5:$U$204,E3_WAV!$A$5:$A$204,D_KKAuf!$C38,E3_WAV!$D$5:$D$204,$P$4,E3_WAV!$B$5:$B$204,"&lt;&gt;geleistete Anzahlungen und Anlagen im Bau des Sachanlagevermögens",E3_WAV!$B$5:$B$204,"&lt;&gt;geleistete Anzahlungen auf immaterielle Vermögensgegenstände")</f>
        <v>0</v>
      </c>
      <c r="Q38" s="321">
        <f>SUMIFS(E2_BKZ!$K$5:$K$2504,E2_BKZ!$A$5:$A$2504,$C38,E2_BKZ!$B$5:$B$2504,$P$4)</f>
        <v>0</v>
      </c>
      <c r="R38" s="321">
        <f t="shared" si="11"/>
        <v>0</v>
      </c>
      <c r="S38" s="321">
        <f>R38*(IF(A_Stammdaten!$B$7="FNB",VLOOKUP(P$4,Zinstabelle,2,FALSE),VLOOKUP(P$4,Zinstabelle,3,FALSE)))</f>
        <v>0</v>
      </c>
      <c r="T38" s="321">
        <f>SUMIFS(E_SAV!$AC$5:$AC$4004,E_SAV!$A$5:$A$4004,D_KKAuf!$C38,E_SAV!$C$5:$C$4004,$X$4)</f>
        <v>0</v>
      </c>
      <c r="U38" s="321">
        <f>SUMIFS(E3_WAV!$S$5:$S$204,E3_WAV!$A$5:$A$204,D_KKAuf!$C38,E3_WAV!$D$5:$D$204,$X$4,E3_WAV!$B$5:$B$204,"&lt;&gt;geleistete Anzahlungen und Anlagen im Bau des Sachanlagevermögens",E3_WAV!$B$5:$B$204,"&lt;&gt;geleistete Anzahlungen auf immaterielle Vermögensgegenstände")</f>
        <v>0</v>
      </c>
      <c r="V38" s="321">
        <f>SUMIFS(E2_BKZ!$J$5:$J$2504,E2_BKZ!$A$5:$A$2504,$C38,E2_BKZ!$B$5:$B$2504,$X$4)</f>
        <v>0</v>
      </c>
      <c r="W38" s="321">
        <f>SUMIFS(E_SAV!$AE$5:$AE$4004,E_SAV!$A$5:$A$4004,D_KKAuf!$C38,E_SAV!$C$5:$C$4004,$X$4)</f>
        <v>0</v>
      </c>
      <c r="X38" s="321">
        <f>SUMIFS(E3_WAV!$U$5:$U$204,E3_WAV!$A$5:$A$204,D_KKAuf!$C38,E3_WAV!$D$5:$D$204,$X$4,E3_WAV!$B$5:$B$204,"&lt;&gt;geleistete Anzahlungen und Anlagen im Bau des Sachanlagevermögens",E3_WAV!$B$5:$B$204,"&lt;&gt;geleistete Anzahlungen auf immaterielle Vermögensgegenstände")</f>
        <v>0</v>
      </c>
      <c r="Y38" s="321">
        <f>SUMIFS(E2_BKZ!$K$5:$K$2504,E2_BKZ!$A$5:$A$2504,$C38,E2_BKZ!$B$5:$B$2504,$X$4)</f>
        <v>0</v>
      </c>
      <c r="Z38" s="321">
        <f t="shared" si="12"/>
        <v>0</v>
      </c>
      <c r="AA38" s="321">
        <f>Z38*(IF(A_Stammdaten!$B$7="FNB",VLOOKUP(X$4,Zinstabelle,2,FALSE),VLOOKUP(X$4,Zinstabelle,3,FALSE)))</f>
        <v>0</v>
      </c>
      <c r="AB38" s="321">
        <f>SUMIFS(E_SAV!$AC$5:$AC$4004,E_SAV!$A$5:$A$4004,D_KKAuf!$C38,E_SAV!$C$5:$C$4004,$AF$4)</f>
        <v>0</v>
      </c>
      <c r="AC38" s="321">
        <f>SUMIFS(E3_WAV!$S$5:$S$204,E3_WAV!$A$5:$A$204,D_KKAuf!$C38,E3_WAV!$D$5:$D$204,$AF$4,E3_WAV!$B$5:$B$204,"&lt;&gt;geleistete Anzahlungen und Anlagen im Bau des Sachanlagevermögens",E3_WAV!$B$5:$B$204,"&lt;&gt;geleistete Anzahlungen auf immaterielle Vermögensgegenstände")</f>
        <v>0</v>
      </c>
      <c r="AD38" s="321">
        <f>SUMIFS(E2_BKZ!$J$5:$J$2504,E2_BKZ!$A$5:$A$2504,$C38,E2_BKZ!$B$5:$B$2504,$AF$4)</f>
        <v>0</v>
      </c>
      <c r="AE38" s="321">
        <f>SUMIFS(E_SAV!$AE$5:$AE$4004,E_SAV!$A$5:$A$4004,D_KKAuf!$C38,E_SAV!$C$5:$C$4004,$AF$4)</f>
        <v>0</v>
      </c>
      <c r="AF38" s="321">
        <f>SUMIFS(E3_WAV!$U$5:$U$204,E3_WAV!$A$5:$A$204,D_KKAuf!$C38,E3_WAV!$D$5:$D$204,$AF$4,E3_WAV!$B$5:$B$204,"&lt;&gt;geleistete Anzahlungen und Anlagen im Bau des Sachanlagevermögens",E3_WAV!$B$5:$B$204,"&lt;&gt;geleistete Anzahlungen auf immaterielle Vermögensgegenstände")</f>
        <v>0</v>
      </c>
      <c r="AG38" s="321">
        <f>SUMIFS(E2_BKZ!$K$5:$K$2504,E2_BKZ!$A$5:$A$2504,$C38,E2_BKZ!$B$5:$B$2504,$AF$4)</f>
        <v>0</v>
      </c>
      <c r="AH38" s="321">
        <f t="shared" si="13"/>
        <v>0</v>
      </c>
      <c r="AI38" s="321">
        <f>AH38*(IF(A_Stammdaten!$B$7="FNB",VLOOKUP(AF$4,Zinstabelle,2,FALSE),VLOOKUP(AF$4,Zinstabelle,3,FALSE)))</f>
        <v>0</v>
      </c>
      <c r="AJ38" s="321">
        <f>SUMIFS(E_SAV!$AC$5:$AC$4004,E_SAV!$A$5:$A$4004,D_KKAuf!$C38,E_SAV!$C$5:$C$4004,$AN$4)</f>
        <v>0</v>
      </c>
      <c r="AK38" s="321">
        <f>SUMIFS(E3_WAV!$S$5:$S$204,E3_WAV!$A$5:$A$204,D_KKAuf!$C38,E3_WAV!$D$5:$D$204,$AN$4,E3_WAV!$B$5:$B$204,"&lt;&gt;geleistete Anzahlungen und Anlagen im Bau des Sachanlagevermögens",E3_WAV!$B$5:$B$204,"&lt;&gt;geleistete Anzahlungen auf immaterielle Vermögensgegenstände")</f>
        <v>0</v>
      </c>
      <c r="AL38" s="321">
        <f>SUMIFS(E2_BKZ!$J$5:$J$2504,E2_BKZ!$A$5:$A$2504,$C38,E2_BKZ!$B$5:$B$2504,$AN$4)</f>
        <v>0</v>
      </c>
      <c r="AM38" s="321">
        <f>SUMIFS(E_SAV!$AE$5:$AE$4004,E_SAV!$A$5:$A$4004,D_KKAuf!$C38,E_SAV!$C$5:$C$4004,$AN$4)</f>
        <v>0</v>
      </c>
      <c r="AN38" s="321">
        <f>SUMIFS(E3_WAV!$U$5:$U$204,E3_WAV!$A$5:$A$204,D_KKAuf!$C38,E3_WAV!$D$5:$D$204,$AN$4,E3_WAV!$B$5:$B$204,"&lt;&gt;geleistete Anzahlungen und Anlagen im Bau des Sachanlagevermögens",E3_WAV!$B$5:$B$204,"&lt;&gt;geleistete Anzahlungen auf immaterielle Vermögensgegenstände")</f>
        <v>0</v>
      </c>
      <c r="AO38" s="321">
        <f>SUMIFS(E2_BKZ!$K$5:$K$2504,E2_BKZ!$A$5:$A$2504,$C38,E2_BKZ!$B$5:$B$2504,$AN$4)</f>
        <v>0</v>
      </c>
      <c r="AP38" s="321">
        <f t="shared" si="14"/>
        <v>0</v>
      </c>
      <c r="AQ38" s="321">
        <f>AP38*(IF(A_Stammdaten!$B$7="FNB",VLOOKUP(AN$4,Zinstabelle,2,FALSE),VLOOKUP(AN$4,Zinstabelle,3,FALSE)))</f>
        <v>0</v>
      </c>
      <c r="AR38" s="321">
        <f>SUMIFS(E_SAV!$AC$5:$AC$4004,E_SAV!$A$5:$A$4004,D_KKAuf!$C38,E_SAV!$C$5:$C$4004,$AV$4)</f>
        <v>0</v>
      </c>
      <c r="AS38" s="321">
        <f>SUMIFS(E3_WAV!$S$5:$S$204,E3_WAV!$A$5:$A$204,D_KKAuf!$C38,E3_WAV!$D$5:$D$204,$AV$4,E3_WAV!$B$5:$B$204,"&lt;&gt;geleistete Anzahlungen und Anlagen im Bau des Sachanlagevermögens",E3_WAV!$B$5:$B$204,"&lt;&gt;geleistete Anzahlungen auf immaterielle Vermögensgegenstände")</f>
        <v>0</v>
      </c>
      <c r="AT38" s="321">
        <f>SUMIFS(E2_BKZ!$J$5:$J$2504,E2_BKZ!$A$5:$A$2504,$C38,E2_BKZ!$B$5:$B$2504,$AV$4)</f>
        <v>0</v>
      </c>
      <c r="AU38" s="321">
        <f>SUMIFS(E_SAV!$AE$5:$AE$4004,E_SAV!$A$5:$A$4004,D_KKAuf!$C38,E_SAV!$C$5:$C$4004,$AV$4)</f>
        <v>0</v>
      </c>
      <c r="AV38" s="321">
        <f>SUMIFS(E3_WAV!$U$5:$U$204,E3_WAV!$A$5:$A$204,D_KKAuf!$C38,E3_WAV!$D$5:$D$204,$AV$4,E3_WAV!$B$5:$B$204,"&lt;&gt;geleistete Anzahlungen und Anlagen im Bau des Sachanlagevermögens",E3_WAV!$B$5:$B$204,"&lt;&gt;geleistete Anzahlungen auf immaterielle Vermögensgegenstände")</f>
        <v>0</v>
      </c>
      <c r="AW38" s="321">
        <f>SUMIFS(E2_BKZ!$K$5:$K$2504,E2_BKZ!$A$5:$A$2504,$C38,E2_BKZ!$B$5:$B$2504,$AV$4)</f>
        <v>0</v>
      </c>
      <c r="AX38" s="321">
        <f t="shared" si="15"/>
        <v>0</v>
      </c>
      <c r="AY38" s="321">
        <f>AX38*(IF(A_Stammdaten!$B$7="FNB",VLOOKUP(AV$4,Zinstabelle,2,FALSE),VLOOKUP(AV$4,Zinstabelle,3,FALSE)))</f>
        <v>0</v>
      </c>
      <c r="AZ38" s="321">
        <f>SUMIFS(E_SAV!$AC$5:$AC$4004,E_SAV!$A$5:$A$4004,D_KKAuf!$C38,E_SAV!$C$5:$C$4004,$BD$4)</f>
        <v>0</v>
      </c>
      <c r="BA38" s="321">
        <f>SUMIFS(E3_WAV!$S$5:$S$204,E3_WAV!$A$5:$A$204,D_KKAuf!$C38,E3_WAV!$D$5:$D$204,$BD$4,E3_WAV!$B$5:$B$204,"&lt;&gt;geleistete Anzahlungen und Anlagen im Bau des Sachanlagevermögens",E3_WAV!$B$5:$B$204,"&lt;&gt;geleistete Anzahlungen auf immaterielle Vermögensgegenstände")</f>
        <v>0</v>
      </c>
      <c r="BB38" s="321">
        <f>SUMIFS(E2_BKZ!$J$5:$J$2504,E2_BKZ!$A$5:$A$2504,$C38,E2_BKZ!$B$5:$B$2504,$BD$4)</f>
        <v>0</v>
      </c>
      <c r="BC38" s="321">
        <f>SUMIFS(E_SAV!$AE$5:$AE$4004,E_SAV!$A$5:$A$4004,D_KKAuf!$C38,E_SAV!$C$5:$C$4004,$BD$4)</f>
        <v>0</v>
      </c>
      <c r="BD38" s="321">
        <f>SUMIFS(E3_WAV!$U$5:$U$204,E3_WAV!$A$5:$A$204,D_KKAuf!$C38,E3_WAV!$D$5:$D$204,$BD$4,E3_WAV!$B$5:$B$204,"&lt;&gt;geleistete Anzahlungen und Anlagen im Bau des Sachanlagevermögens",E3_WAV!$B$5:$B$204,"&lt;&gt;geleistete Anzahlungen auf immaterielle Vermögensgegenstände")</f>
        <v>0</v>
      </c>
      <c r="BE38" s="321">
        <f>SUMIFS(E2_BKZ!$K$5:$K$2504,E2_BKZ!$A$5:$A$2504,$C38,E2_BKZ!$B$5:$B$2504,$BD$4)</f>
        <v>0</v>
      </c>
      <c r="BF38" s="321">
        <f t="shared" si="16"/>
        <v>0</v>
      </c>
      <c r="BG38" s="321">
        <f>BF38*(IF(A_Stammdaten!$B$7="FNB",VLOOKUP(BD$4,Zinstabelle,2,FALSE),VLOOKUP(BD$4,Zinstabelle,3,FALSE)))</f>
        <v>0</v>
      </c>
      <c r="BH38" s="321">
        <f>SUMIFS(E_SAV!$AC$5:$AC$4004,E_SAV!$A$5:$A$4004,D_KKAuf!$C38,E_SAV!$C$5:$C$4004,$BL$4)</f>
        <v>0</v>
      </c>
      <c r="BI38" s="321">
        <f>SUMIFS(E3_WAV!$S$5:$S$204,E3_WAV!$A$5:$A$204,D_KKAuf!$C38,E3_WAV!$D$5:$D$204,$BL$4,E3_WAV!$B$5:$B$204,"&lt;&gt;geleistete Anzahlungen und Anlagen im Bau des Sachanlagevermögens",E3_WAV!$B$5:$B$204,"&lt;&gt;geleistete Anzahlungen auf immaterielle Vermögensgegenstände")</f>
        <v>0</v>
      </c>
      <c r="BJ38" s="321">
        <f>SUMIFS(E2_BKZ!$J$5:$J$2504,E2_BKZ!$A$5:$A$2504,$C38,E2_BKZ!$B$5:$B$2504,$BL$4)</f>
        <v>0</v>
      </c>
      <c r="BK38" s="321">
        <f>SUMIFS(E_SAV!$AE$5:$AE$4004,E_SAV!$A$5:$A$4004,D_KKAuf!$C38,E_SAV!$C$5:$C$4004,$BL$4)</f>
        <v>0</v>
      </c>
      <c r="BL38" s="321">
        <f>SUMIFS(E3_WAV!$U$5:$U$204,E3_WAV!$A$5:$A$204,D_KKAuf!$C38,E3_WAV!$D$5:$D$204,$BL$4,E3_WAV!$B$5:$B$204,"&lt;&gt;geleistete Anzahlungen und Anlagen im Bau des Sachanlagevermögens",E3_WAV!$B$5:$B$204,"&lt;&gt;geleistete Anzahlungen auf immaterielle Vermögensgegenstände")</f>
        <v>0</v>
      </c>
      <c r="BM38" s="321">
        <f>SUMIFS(E2_BKZ!$K$5:$K$2504,E2_BKZ!$A$5:$A$2504,$C38,E2_BKZ!$B$5:$B$2504,$BL$4)</f>
        <v>0</v>
      </c>
      <c r="BN38" s="321">
        <f t="shared" si="17"/>
        <v>0</v>
      </c>
      <c r="BO38" s="321">
        <f>BN38*(IF(A_Stammdaten!$B$7="FNB",VLOOKUP(BL$4,Zinstabelle,2,FALSE),VLOOKUP(BL$4,Zinstabelle,3,FALSE)))</f>
        <v>0</v>
      </c>
    </row>
    <row r="39" spans="3:67" x14ac:dyDescent="0.3">
      <c r="C39" s="319">
        <f>A_Stammdaten!A50</f>
        <v>0</v>
      </c>
      <c r="D39" s="320">
        <f t="shared" si="8"/>
        <v>0</v>
      </c>
      <c r="E39" s="320">
        <f t="shared" si="9"/>
        <v>0</v>
      </c>
      <c r="F39" s="320">
        <f>SUM(J39,R39,Z39,AH39,AP39,AX39,BF39,BN39)*0.4*Listen!$G$2*0.035*A_Stammdaten!$D50</f>
        <v>0</v>
      </c>
      <c r="G39" s="320">
        <f t="shared" si="10"/>
        <v>0</v>
      </c>
      <c r="H39" s="321">
        <f>SUMIF(E_SAV!$A$5:$A$4004,D_KKAuf!$C39,E_SAV!$AD$5:$AD$4004)</f>
        <v>0</v>
      </c>
      <c r="I39" s="321">
        <f>SUMIFS(E3_WAV!$T$5:$T$204,E3_WAV!$A$5:$A$204,C39,E3_WAV!$D$5:$D$204,"&gt;2015",E3_WAV!$D$5:$D$204,"&lt;="&amp;A_Stammdaten!$B$12)</f>
        <v>0</v>
      </c>
      <c r="J39" s="321">
        <f>AVERAGE(SUMIFS(E3_WAV!$S$5:$S$204,E3_WAV!$B$5:$B$204,"geleistete Anzahlungen und Anlagen im Bau des Sachanlagevermögens",E3_WAV!$A$5:$A$204,D_KKAuf!$C39),SUMIFS(E3_WAV!$U$5:$U$204,E3_WAV!$B$5:$B$204,"geleistete Anzahlungen und Anlagen im Bau des Sachanlagevermögens",E3_WAV!$A$5:$A$204,D_KKAuf!$C39))+AVERAGE(SUMIFS(E3_WAV!$S$5:$S$204,E3_WAV!$B$5:$B$204,"geleistete Anzahlungen auf immaterielle Vermögensgegenstände",E3_WAV!$A$5:$A$204,D_KKAuf!$C39),SUMIFS(E3_WAV!$U$5:$U$204,E3_WAV!$B$5:$B$204,"geleistete Anzahlungen auf immaterielle Vermögensgegenstände",E3_WAV!$A$5:$A$204,D_KKAuf!$C39))</f>
        <v>0</v>
      </c>
      <c r="K39" s="321">
        <f>$J39*(IF(A_Stammdaten!$B$7="FNB",VLOOKUP(A_Stammdaten!$B$12,Zinstabelle,2,FALSE),VLOOKUP(A_Stammdaten!$B$12,Zinstabelle,3,FALSE)))</f>
        <v>0</v>
      </c>
      <c r="L39" s="321">
        <f>SUMIFS(E_SAV!$AC$5:$AC$4004,E_SAV!$A$5:$A$4004,D_KKAuf!$C39,E_SAV!$C$5:$C$4004,$P$4)</f>
        <v>0</v>
      </c>
      <c r="M39" s="321">
        <f>SUMIFS(E3_WAV!$S$5:$S$204,E3_WAV!$A$5:$A$204,D_KKAuf!$C39,E3_WAV!$D$5:$D$204,$P$4,E3_WAV!$B$5:$B$204,"&lt;&gt;geleistete Anzahlungen und Anlagen im Bau des Sachanlagevermögens",E3_WAV!$B$5:$B$204,"&lt;&gt;geleistete Anzahlungen auf immaterielle Vermögensgegenstände")</f>
        <v>0</v>
      </c>
      <c r="N39" s="321">
        <f>SUMIFS(E2_BKZ!$J$5:$J$2504,E2_BKZ!$A$5:$A$2504,$C39,E2_BKZ!$B$5:$B$2504,$P$4)</f>
        <v>0</v>
      </c>
      <c r="O39" s="321">
        <f>SUMIFS(E_SAV!$AE$5:$AE$4004,E_SAV!$A$5:$A$4004,D_KKAuf!$C39,E_SAV!$C$5:$C$4004,$P$4)</f>
        <v>0</v>
      </c>
      <c r="P39" s="321">
        <f>SUMIFS(E3_WAV!$U$5:$U$204,E3_WAV!$A$5:$A$204,D_KKAuf!$C39,E3_WAV!$D$5:$D$204,$P$4,E3_WAV!$B$5:$B$204,"&lt;&gt;geleistete Anzahlungen und Anlagen im Bau des Sachanlagevermögens",E3_WAV!$B$5:$B$204,"&lt;&gt;geleistete Anzahlungen auf immaterielle Vermögensgegenstände")</f>
        <v>0</v>
      </c>
      <c r="Q39" s="321">
        <f>SUMIFS(E2_BKZ!$K$5:$K$2504,E2_BKZ!$A$5:$A$2504,$C39,E2_BKZ!$B$5:$B$2504,$P$4)</f>
        <v>0</v>
      </c>
      <c r="R39" s="321">
        <f t="shared" si="11"/>
        <v>0</v>
      </c>
      <c r="S39" s="321">
        <f>R39*(IF(A_Stammdaten!$B$7="FNB",VLOOKUP(P$4,Zinstabelle,2,FALSE),VLOOKUP(P$4,Zinstabelle,3,FALSE)))</f>
        <v>0</v>
      </c>
      <c r="T39" s="321">
        <f>SUMIFS(E_SAV!$AC$5:$AC$4004,E_SAV!$A$5:$A$4004,D_KKAuf!$C39,E_SAV!$C$5:$C$4004,$X$4)</f>
        <v>0</v>
      </c>
      <c r="U39" s="321">
        <f>SUMIFS(E3_WAV!$S$5:$S$204,E3_WAV!$A$5:$A$204,D_KKAuf!$C39,E3_WAV!$D$5:$D$204,$X$4,E3_WAV!$B$5:$B$204,"&lt;&gt;geleistete Anzahlungen und Anlagen im Bau des Sachanlagevermögens",E3_WAV!$B$5:$B$204,"&lt;&gt;geleistete Anzahlungen auf immaterielle Vermögensgegenstände")</f>
        <v>0</v>
      </c>
      <c r="V39" s="321">
        <f>SUMIFS(E2_BKZ!$J$5:$J$2504,E2_BKZ!$A$5:$A$2504,$C39,E2_BKZ!$B$5:$B$2504,$X$4)</f>
        <v>0</v>
      </c>
      <c r="W39" s="321">
        <f>SUMIFS(E_SAV!$AE$5:$AE$4004,E_SAV!$A$5:$A$4004,D_KKAuf!$C39,E_SAV!$C$5:$C$4004,$X$4)</f>
        <v>0</v>
      </c>
      <c r="X39" s="321">
        <f>SUMIFS(E3_WAV!$U$5:$U$204,E3_WAV!$A$5:$A$204,D_KKAuf!$C39,E3_WAV!$D$5:$D$204,$X$4,E3_WAV!$B$5:$B$204,"&lt;&gt;geleistete Anzahlungen und Anlagen im Bau des Sachanlagevermögens",E3_WAV!$B$5:$B$204,"&lt;&gt;geleistete Anzahlungen auf immaterielle Vermögensgegenstände")</f>
        <v>0</v>
      </c>
      <c r="Y39" s="321">
        <f>SUMIFS(E2_BKZ!$K$5:$K$2504,E2_BKZ!$A$5:$A$2504,$C39,E2_BKZ!$B$5:$B$2504,$X$4)</f>
        <v>0</v>
      </c>
      <c r="Z39" s="321">
        <f t="shared" si="12"/>
        <v>0</v>
      </c>
      <c r="AA39" s="321">
        <f>Z39*(IF(A_Stammdaten!$B$7="FNB",VLOOKUP(X$4,Zinstabelle,2,FALSE),VLOOKUP(X$4,Zinstabelle,3,FALSE)))</f>
        <v>0</v>
      </c>
      <c r="AB39" s="321">
        <f>SUMIFS(E_SAV!$AC$5:$AC$4004,E_SAV!$A$5:$A$4004,D_KKAuf!$C39,E_SAV!$C$5:$C$4004,$AF$4)</f>
        <v>0</v>
      </c>
      <c r="AC39" s="321">
        <f>SUMIFS(E3_WAV!$S$5:$S$204,E3_WAV!$A$5:$A$204,D_KKAuf!$C39,E3_WAV!$D$5:$D$204,$AF$4,E3_WAV!$B$5:$B$204,"&lt;&gt;geleistete Anzahlungen und Anlagen im Bau des Sachanlagevermögens",E3_WAV!$B$5:$B$204,"&lt;&gt;geleistete Anzahlungen auf immaterielle Vermögensgegenstände")</f>
        <v>0</v>
      </c>
      <c r="AD39" s="321">
        <f>SUMIFS(E2_BKZ!$J$5:$J$2504,E2_BKZ!$A$5:$A$2504,$C39,E2_BKZ!$B$5:$B$2504,$AF$4)</f>
        <v>0</v>
      </c>
      <c r="AE39" s="321">
        <f>SUMIFS(E_SAV!$AE$5:$AE$4004,E_SAV!$A$5:$A$4004,D_KKAuf!$C39,E_SAV!$C$5:$C$4004,$AF$4)</f>
        <v>0</v>
      </c>
      <c r="AF39" s="321">
        <f>SUMIFS(E3_WAV!$U$5:$U$204,E3_WAV!$A$5:$A$204,D_KKAuf!$C39,E3_WAV!$D$5:$D$204,$AF$4,E3_WAV!$B$5:$B$204,"&lt;&gt;geleistete Anzahlungen und Anlagen im Bau des Sachanlagevermögens",E3_WAV!$B$5:$B$204,"&lt;&gt;geleistete Anzahlungen auf immaterielle Vermögensgegenstände")</f>
        <v>0</v>
      </c>
      <c r="AG39" s="321">
        <f>SUMIFS(E2_BKZ!$K$5:$K$2504,E2_BKZ!$A$5:$A$2504,$C39,E2_BKZ!$B$5:$B$2504,$AF$4)</f>
        <v>0</v>
      </c>
      <c r="AH39" s="321">
        <f t="shared" si="13"/>
        <v>0</v>
      </c>
      <c r="AI39" s="321">
        <f>AH39*(IF(A_Stammdaten!$B$7="FNB",VLOOKUP(AF$4,Zinstabelle,2,FALSE),VLOOKUP(AF$4,Zinstabelle,3,FALSE)))</f>
        <v>0</v>
      </c>
      <c r="AJ39" s="321">
        <f>SUMIFS(E_SAV!$AC$5:$AC$4004,E_SAV!$A$5:$A$4004,D_KKAuf!$C39,E_SAV!$C$5:$C$4004,$AN$4)</f>
        <v>0</v>
      </c>
      <c r="AK39" s="321">
        <f>SUMIFS(E3_WAV!$S$5:$S$204,E3_WAV!$A$5:$A$204,D_KKAuf!$C39,E3_WAV!$D$5:$D$204,$AN$4,E3_WAV!$B$5:$B$204,"&lt;&gt;geleistete Anzahlungen und Anlagen im Bau des Sachanlagevermögens",E3_WAV!$B$5:$B$204,"&lt;&gt;geleistete Anzahlungen auf immaterielle Vermögensgegenstände")</f>
        <v>0</v>
      </c>
      <c r="AL39" s="321">
        <f>SUMIFS(E2_BKZ!$J$5:$J$2504,E2_BKZ!$A$5:$A$2504,$C39,E2_BKZ!$B$5:$B$2504,$AN$4)</f>
        <v>0</v>
      </c>
      <c r="AM39" s="321">
        <f>SUMIFS(E_SAV!$AE$5:$AE$4004,E_SAV!$A$5:$A$4004,D_KKAuf!$C39,E_SAV!$C$5:$C$4004,$AN$4)</f>
        <v>0</v>
      </c>
      <c r="AN39" s="321">
        <f>SUMIFS(E3_WAV!$U$5:$U$204,E3_WAV!$A$5:$A$204,D_KKAuf!$C39,E3_WAV!$D$5:$D$204,$AN$4,E3_WAV!$B$5:$B$204,"&lt;&gt;geleistete Anzahlungen und Anlagen im Bau des Sachanlagevermögens",E3_WAV!$B$5:$B$204,"&lt;&gt;geleistete Anzahlungen auf immaterielle Vermögensgegenstände")</f>
        <v>0</v>
      </c>
      <c r="AO39" s="321">
        <f>SUMIFS(E2_BKZ!$K$5:$K$2504,E2_BKZ!$A$5:$A$2504,$C39,E2_BKZ!$B$5:$B$2504,$AN$4)</f>
        <v>0</v>
      </c>
      <c r="AP39" s="321">
        <f t="shared" si="14"/>
        <v>0</v>
      </c>
      <c r="AQ39" s="321">
        <f>AP39*(IF(A_Stammdaten!$B$7="FNB",VLOOKUP(AN$4,Zinstabelle,2,FALSE),VLOOKUP(AN$4,Zinstabelle,3,FALSE)))</f>
        <v>0</v>
      </c>
      <c r="AR39" s="321">
        <f>SUMIFS(E_SAV!$AC$5:$AC$4004,E_SAV!$A$5:$A$4004,D_KKAuf!$C39,E_SAV!$C$5:$C$4004,$AV$4)</f>
        <v>0</v>
      </c>
      <c r="AS39" s="321">
        <f>SUMIFS(E3_WAV!$S$5:$S$204,E3_WAV!$A$5:$A$204,D_KKAuf!$C39,E3_WAV!$D$5:$D$204,$AV$4,E3_WAV!$B$5:$B$204,"&lt;&gt;geleistete Anzahlungen und Anlagen im Bau des Sachanlagevermögens",E3_WAV!$B$5:$B$204,"&lt;&gt;geleistete Anzahlungen auf immaterielle Vermögensgegenstände")</f>
        <v>0</v>
      </c>
      <c r="AT39" s="321">
        <f>SUMIFS(E2_BKZ!$J$5:$J$2504,E2_BKZ!$A$5:$A$2504,$C39,E2_BKZ!$B$5:$B$2504,$AV$4)</f>
        <v>0</v>
      </c>
      <c r="AU39" s="321">
        <f>SUMIFS(E_SAV!$AE$5:$AE$4004,E_SAV!$A$5:$A$4004,D_KKAuf!$C39,E_SAV!$C$5:$C$4004,$AV$4)</f>
        <v>0</v>
      </c>
      <c r="AV39" s="321">
        <f>SUMIFS(E3_WAV!$U$5:$U$204,E3_WAV!$A$5:$A$204,D_KKAuf!$C39,E3_WAV!$D$5:$D$204,$AV$4,E3_WAV!$B$5:$B$204,"&lt;&gt;geleistete Anzahlungen und Anlagen im Bau des Sachanlagevermögens",E3_WAV!$B$5:$B$204,"&lt;&gt;geleistete Anzahlungen auf immaterielle Vermögensgegenstände")</f>
        <v>0</v>
      </c>
      <c r="AW39" s="321">
        <f>SUMIFS(E2_BKZ!$K$5:$K$2504,E2_BKZ!$A$5:$A$2504,$C39,E2_BKZ!$B$5:$B$2504,$AV$4)</f>
        <v>0</v>
      </c>
      <c r="AX39" s="321">
        <f t="shared" si="15"/>
        <v>0</v>
      </c>
      <c r="AY39" s="321">
        <f>AX39*(IF(A_Stammdaten!$B$7="FNB",VLOOKUP(AV$4,Zinstabelle,2,FALSE),VLOOKUP(AV$4,Zinstabelle,3,FALSE)))</f>
        <v>0</v>
      </c>
      <c r="AZ39" s="321">
        <f>SUMIFS(E_SAV!$AC$5:$AC$4004,E_SAV!$A$5:$A$4004,D_KKAuf!$C39,E_SAV!$C$5:$C$4004,$BD$4)</f>
        <v>0</v>
      </c>
      <c r="BA39" s="321">
        <f>SUMIFS(E3_WAV!$S$5:$S$204,E3_WAV!$A$5:$A$204,D_KKAuf!$C39,E3_WAV!$D$5:$D$204,$BD$4,E3_WAV!$B$5:$B$204,"&lt;&gt;geleistete Anzahlungen und Anlagen im Bau des Sachanlagevermögens",E3_WAV!$B$5:$B$204,"&lt;&gt;geleistete Anzahlungen auf immaterielle Vermögensgegenstände")</f>
        <v>0</v>
      </c>
      <c r="BB39" s="321">
        <f>SUMIFS(E2_BKZ!$J$5:$J$2504,E2_BKZ!$A$5:$A$2504,$C39,E2_BKZ!$B$5:$B$2504,$BD$4)</f>
        <v>0</v>
      </c>
      <c r="BC39" s="321">
        <f>SUMIFS(E_SAV!$AE$5:$AE$4004,E_SAV!$A$5:$A$4004,D_KKAuf!$C39,E_SAV!$C$5:$C$4004,$BD$4)</f>
        <v>0</v>
      </c>
      <c r="BD39" s="321">
        <f>SUMIFS(E3_WAV!$U$5:$U$204,E3_WAV!$A$5:$A$204,D_KKAuf!$C39,E3_WAV!$D$5:$D$204,$BD$4,E3_WAV!$B$5:$B$204,"&lt;&gt;geleistete Anzahlungen und Anlagen im Bau des Sachanlagevermögens",E3_WAV!$B$5:$B$204,"&lt;&gt;geleistete Anzahlungen auf immaterielle Vermögensgegenstände")</f>
        <v>0</v>
      </c>
      <c r="BE39" s="321">
        <f>SUMIFS(E2_BKZ!$K$5:$K$2504,E2_BKZ!$A$5:$A$2504,$C39,E2_BKZ!$B$5:$B$2504,$BD$4)</f>
        <v>0</v>
      </c>
      <c r="BF39" s="321">
        <f t="shared" si="16"/>
        <v>0</v>
      </c>
      <c r="BG39" s="321">
        <f>BF39*(IF(A_Stammdaten!$B$7="FNB",VLOOKUP(BD$4,Zinstabelle,2,FALSE),VLOOKUP(BD$4,Zinstabelle,3,FALSE)))</f>
        <v>0</v>
      </c>
      <c r="BH39" s="321">
        <f>SUMIFS(E_SAV!$AC$5:$AC$4004,E_SAV!$A$5:$A$4004,D_KKAuf!$C39,E_SAV!$C$5:$C$4004,$BL$4)</f>
        <v>0</v>
      </c>
      <c r="BI39" s="321">
        <f>SUMIFS(E3_WAV!$S$5:$S$204,E3_WAV!$A$5:$A$204,D_KKAuf!$C39,E3_WAV!$D$5:$D$204,$BL$4,E3_WAV!$B$5:$B$204,"&lt;&gt;geleistete Anzahlungen und Anlagen im Bau des Sachanlagevermögens",E3_WAV!$B$5:$B$204,"&lt;&gt;geleistete Anzahlungen auf immaterielle Vermögensgegenstände")</f>
        <v>0</v>
      </c>
      <c r="BJ39" s="321">
        <f>SUMIFS(E2_BKZ!$J$5:$J$2504,E2_BKZ!$A$5:$A$2504,$C39,E2_BKZ!$B$5:$B$2504,$BL$4)</f>
        <v>0</v>
      </c>
      <c r="BK39" s="321">
        <f>SUMIFS(E_SAV!$AE$5:$AE$4004,E_SAV!$A$5:$A$4004,D_KKAuf!$C39,E_SAV!$C$5:$C$4004,$BL$4)</f>
        <v>0</v>
      </c>
      <c r="BL39" s="321">
        <f>SUMIFS(E3_WAV!$U$5:$U$204,E3_WAV!$A$5:$A$204,D_KKAuf!$C39,E3_WAV!$D$5:$D$204,$BL$4,E3_WAV!$B$5:$B$204,"&lt;&gt;geleistete Anzahlungen und Anlagen im Bau des Sachanlagevermögens",E3_WAV!$B$5:$B$204,"&lt;&gt;geleistete Anzahlungen auf immaterielle Vermögensgegenstände")</f>
        <v>0</v>
      </c>
      <c r="BM39" s="321">
        <f>SUMIFS(E2_BKZ!$K$5:$K$2504,E2_BKZ!$A$5:$A$2504,$C39,E2_BKZ!$B$5:$B$2504,$BL$4)</f>
        <v>0</v>
      </c>
      <c r="BN39" s="321">
        <f t="shared" si="17"/>
        <v>0</v>
      </c>
      <c r="BO39" s="321">
        <f>BN39*(IF(A_Stammdaten!$B$7="FNB",VLOOKUP(BL$4,Zinstabelle,2,FALSE),VLOOKUP(BL$4,Zinstabelle,3,FALSE)))</f>
        <v>0</v>
      </c>
    </row>
    <row r="40" spans="3:67" x14ac:dyDescent="0.3">
      <c r="C40" s="319">
        <f>A_Stammdaten!A51</f>
        <v>0</v>
      </c>
      <c r="D40" s="320">
        <f t="shared" si="8"/>
        <v>0</v>
      </c>
      <c r="E40" s="320">
        <f t="shared" si="9"/>
        <v>0</v>
      </c>
      <c r="F40" s="320">
        <f>SUM(J40,R40,Z40,AH40,AP40,AX40,BF40,BN40)*0.4*Listen!$G$2*0.035*A_Stammdaten!$D51</f>
        <v>0</v>
      </c>
      <c r="G40" s="320">
        <f t="shared" si="10"/>
        <v>0</v>
      </c>
      <c r="H40" s="321">
        <f>SUMIF(E_SAV!$A$5:$A$4004,D_KKAuf!$C40,E_SAV!$AD$5:$AD$4004)</f>
        <v>0</v>
      </c>
      <c r="I40" s="321">
        <f>SUMIFS(E3_WAV!$T$5:$T$204,E3_WAV!$A$5:$A$204,C40,E3_WAV!$D$5:$D$204,"&gt;2015",E3_WAV!$D$5:$D$204,"&lt;="&amp;A_Stammdaten!$B$12)</f>
        <v>0</v>
      </c>
      <c r="J40" s="321">
        <f>AVERAGE(SUMIFS(E3_WAV!$S$5:$S$204,E3_WAV!$B$5:$B$204,"geleistete Anzahlungen und Anlagen im Bau des Sachanlagevermögens",E3_WAV!$A$5:$A$204,D_KKAuf!$C40),SUMIFS(E3_WAV!$U$5:$U$204,E3_WAV!$B$5:$B$204,"geleistete Anzahlungen und Anlagen im Bau des Sachanlagevermögens",E3_WAV!$A$5:$A$204,D_KKAuf!$C40))+AVERAGE(SUMIFS(E3_WAV!$S$5:$S$204,E3_WAV!$B$5:$B$204,"geleistete Anzahlungen auf immaterielle Vermögensgegenstände",E3_WAV!$A$5:$A$204,D_KKAuf!$C40),SUMIFS(E3_WAV!$U$5:$U$204,E3_WAV!$B$5:$B$204,"geleistete Anzahlungen auf immaterielle Vermögensgegenstände",E3_WAV!$A$5:$A$204,D_KKAuf!$C40))</f>
        <v>0</v>
      </c>
      <c r="K40" s="321">
        <f>$J40*(IF(A_Stammdaten!$B$7="FNB",VLOOKUP(A_Stammdaten!$B$12,Zinstabelle,2,FALSE),VLOOKUP(A_Stammdaten!$B$12,Zinstabelle,3,FALSE)))</f>
        <v>0</v>
      </c>
      <c r="L40" s="321">
        <f>SUMIFS(E_SAV!$AC$5:$AC$4004,E_SAV!$A$5:$A$4004,D_KKAuf!$C40,E_SAV!$C$5:$C$4004,$P$4)</f>
        <v>0</v>
      </c>
      <c r="M40" s="321">
        <f>SUMIFS(E3_WAV!$S$5:$S$204,E3_WAV!$A$5:$A$204,D_KKAuf!$C40,E3_WAV!$D$5:$D$204,$P$4,E3_WAV!$B$5:$B$204,"&lt;&gt;geleistete Anzahlungen und Anlagen im Bau des Sachanlagevermögens",E3_WAV!$B$5:$B$204,"&lt;&gt;geleistete Anzahlungen auf immaterielle Vermögensgegenstände")</f>
        <v>0</v>
      </c>
      <c r="N40" s="321">
        <f>SUMIFS(E2_BKZ!$J$5:$J$2504,E2_BKZ!$A$5:$A$2504,$C40,E2_BKZ!$B$5:$B$2504,$P$4)</f>
        <v>0</v>
      </c>
      <c r="O40" s="321">
        <f>SUMIFS(E_SAV!$AE$5:$AE$4004,E_SAV!$A$5:$A$4004,D_KKAuf!$C40,E_SAV!$C$5:$C$4004,$P$4)</f>
        <v>0</v>
      </c>
      <c r="P40" s="321">
        <f>SUMIFS(E3_WAV!$U$5:$U$204,E3_WAV!$A$5:$A$204,D_KKAuf!$C40,E3_WAV!$D$5:$D$204,$P$4,E3_WAV!$B$5:$B$204,"&lt;&gt;geleistete Anzahlungen und Anlagen im Bau des Sachanlagevermögens",E3_WAV!$B$5:$B$204,"&lt;&gt;geleistete Anzahlungen auf immaterielle Vermögensgegenstände")</f>
        <v>0</v>
      </c>
      <c r="Q40" s="321">
        <f>SUMIFS(E2_BKZ!$K$5:$K$2504,E2_BKZ!$A$5:$A$2504,$C40,E2_BKZ!$B$5:$B$2504,$P$4)</f>
        <v>0</v>
      </c>
      <c r="R40" s="321">
        <f t="shared" si="11"/>
        <v>0</v>
      </c>
      <c r="S40" s="321">
        <f>R40*(IF(A_Stammdaten!$B$7="FNB",VLOOKUP(P$4,Zinstabelle,2,FALSE),VLOOKUP(P$4,Zinstabelle,3,FALSE)))</f>
        <v>0</v>
      </c>
      <c r="T40" s="321">
        <f>SUMIFS(E_SAV!$AC$5:$AC$4004,E_SAV!$A$5:$A$4004,D_KKAuf!$C40,E_SAV!$C$5:$C$4004,$X$4)</f>
        <v>0</v>
      </c>
      <c r="U40" s="321">
        <f>SUMIFS(E3_WAV!$S$5:$S$204,E3_WAV!$A$5:$A$204,D_KKAuf!$C40,E3_WAV!$D$5:$D$204,$X$4,E3_WAV!$B$5:$B$204,"&lt;&gt;geleistete Anzahlungen und Anlagen im Bau des Sachanlagevermögens",E3_WAV!$B$5:$B$204,"&lt;&gt;geleistete Anzahlungen auf immaterielle Vermögensgegenstände")</f>
        <v>0</v>
      </c>
      <c r="V40" s="321">
        <f>SUMIFS(E2_BKZ!$J$5:$J$2504,E2_BKZ!$A$5:$A$2504,$C40,E2_BKZ!$B$5:$B$2504,$X$4)</f>
        <v>0</v>
      </c>
      <c r="W40" s="321">
        <f>SUMIFS(E_SAV!$AE$5:$AE$4004,E_SAV!$A$5:$A$4004,D_KKAuf!$C40,E_SAV!$C$5:$C$4004,$X$4)</f>
        <v>0</v>
      </c>
      <c r="X40" s="321">
        <f>SUMIFS(E3_WAV!$U$5:$U$204,E3_WAV!$A$5:$A$204,D_KKAuf!$C40,E3_WAV!$D$5:$D$204,$X$4,E3_WAV!$B$5:$B$204,"&lt;&gt;geleistete Anzahlungen und Anlagen im Bau des Sachanlagevermögens",E3_WAV!$B$5:$B$204,"&lt;&gt;geleistete Anzahlungen auf immaterielle Vermögensgegenstände")</f>
        <v>0</v>
      </c>
      <c r="Y40" s="321">
        <f>SUMIFS(E2_BKZ!$K$5:$K$2504,E2_BKZ!$A$5:$A$2504,$C40,E2_BKZ!$B$5:$B$2504,$X$4)</f>
        <v>0</v>
      </c>
      <c r="Z40" s="321">
        <f t="shared" si="12"/>
        <v>0</v>
      </c>
      <c r="AA40" s="321">
        <f>Z40*(IF(A_Stammdaten!$B$7="FNB",VLOOKUP(X$4,Zinstabelle,2,FALSE),VLOOKUP(X$4,Zinstabelle,3,FALSE)))</f>
        <v>0</v>
      </c>
      <c r="AB40" s="321">
        <f>SUMIFS(E_SAV!$AC$5:$AC$4004,E_SAV!$A$5:$A$4004,D_KKAuf!$C40,E_SAV!$C$5:$C$4004,$AF$4)</f>
        <v>0</v>
      </c>
      <c r="AC40" s="321">
        <f>SUMIFS(E3_WAV!$S$5:$S$204,E3_WAV!$A$5:$A$204,D_KKAuf!$C40,E3_WAV!$D$5:$D$204,$AF$4,E3_WAV!$B$5:$B$204,"&lt;&gt;geleistete Anzahlungen und Anlagen im Bau des Sachanlagevermögens",E3_WAV!$B$5:$B$204,"&lt;&gt;geleistete Anzahlungen auf immaterielle Vermögensgegenstände")</f>
        <v>0</v>
      </c>
      <c r="AD40" s="321">
        <f>SUMIFS(E2_BKZ!$J$5:$J$2504,E2_BKZ!$A$5:$A$2504,$C40,E2_BKZ!$B$5:$B$2504,$AF$4)</f>
        <v>0</v>
      </c>
      <c r="AE40" s="321">
        <f>SUMIFS(E_SAV!$AE$5:$AE$4004,E_SAV!$A$5:$A$4004,D_KKAuf!$C40,E_SAV!$C$5:$C$4004,$AF$4)</f>
        <v>0</v>
      </c>
      <c r="AF40" s="321">
        <f>SUMIFS(E3_WAV!$U$5:$U$204,E3_WAV!$A$5:$A$204,D_KKAuf!$C40,E3_WAV!$D$5:$D$204,$AF$4,E3_WAV!$B$5:$B$204,"&lt;&gt;geleistete Anzahlungen und Anlagen im Bau des Sachanlagevermögens",E3_WAV!$B$5:$B$204,"&lt;&gt;geleistete Anzahlungen auf immaterielle Vermögensgegenstände")</f>
        <v>0</v>
      </c>
      <c r="AG40" s="321">
        <f>SUMIFS(E2_BKZ!$K$5:$K$2504,E2_BKZ!$A$5:$A$2504,$C40,E2_BKZ!$B$5:$B$2504,$AF$4)</f>
        <v>0</v>
      </c>
      <c r="AH40" s="321">
        <f t="shared" si="13"/>
        <v>0</v>
      </c>
      <c r="AI40" s="321">
        <f>AH40*(IF(A_Stammdaten!$B$7="FNB",VLOOKUP(AF$4,Zinstabelle,2,FALSE),VLOOKUP(AF$4,Zinstabelle,3,FALSE)))</f>
        <v>0</v>
      </c>
      <c r="AJ40" s="321">
        <f>SUMIFS(E_SAV!$AC$5:$AC$4004,E_SAV!$A$5:$A$4004,D_KKAuf!$C40,E_SAV!$C$5:$C$4004,$AN$4)</f>
        <v>0</v>
      </c>
      <c r="AK40" s="321">
        <f>SUMIFS(E3_WAV!$S$5:$S$204,E3_WAV!$A$5:$A$204,D_KKAuf!$C40,E3_WAV!$D$5:$D$204,$AN$4,E3_WAV!$B$5:$B$204,"&lt;&gt;geleistete Anzahlungen und Anlagen im Bau des Sachanlagevermögens",E3_WAV!$B$5:$B$204,"&lt;&gt;geleistete Anzahlungen auf immaterielle Vermögensgegenstände")</f>
        <v>0</v>
      </c>
      <c r="AL40" s="321">
        <f>SUMIFS(E2_BKZ!$J$5:$J$2504,E2_BKZ!$A$5:$A$2504,$C40,E2_BKZ!$B$5:$B$2504,$AN$4)</f>
        <v>0</v>
      </c>
      <c r="AM40" s="321">
        <f>SUMIFS(E_SAV!$AE$5:$AE$4004,E_SAV!$A$5:$A$4004,D_KKAuf!$C40,E_SAV!$C$5:$C$4004,$AN$4)</f>
        <v>0</v>
      </c>
      <c r="AN40" s="321">
        <f>SUMIFS(E3_WAV!$U$5:$U$204,E3_WAV!$A$5:$A$204,D_KKAuf!$C40,E3_WAV!$D$5:$D$204,$AN$4,E3_WAV!$B$5:$B$204,"&lt;&gt;geleistete Anzahlungen und Anlagen im Bau des Sachanlagevermögens",E3_WAV!$B$5:$B$204,"&lt;&gt;geleistete Anzahlungen auf immaterielle Vermögensgegenstände")</f>
        <v>0</v>
      </c>
      <c r="AO40" s="321">
        <f>SUMIFS(E2_BKZ!$K$5:$K$2504,E2_BKZ!$A$5:$A$2504,$C40,E2_BKZ!$B$5:$B$2504,$AN$4)</f>
        <v>0</v>
      </c>
      <c r="AP40" s="321">
        <f t="shared" si="14"/>
        <v>0</v>
      </c>
      <c r="AQ40" s="321">
        <f>AP40*(IF(A_Stammdaten!$B$7="FNB",VLOOKUP(AN$4,Zinstabelle,2,FALSE),VLOOKUP(AN$4,Zinstabelle,3,FALSE)))</f>
        <v>0</v>
      </c>
      <c r="AR40" s="321">
        <f>SUMIFS(E_SAV!$AC$5:$AC$4004,E_SAV!$A$5:$A$4004,D_KKAuf!$C40,E_SAV!$C$5:$C$4004,$AV$4)</f>
        <v>0</v>
      </c>
      <c r="AS40" s="321">
        <f>SUMIFS(E3_WAV!$S$5:$S$204,E3_WAV!$A$5:$A$204,D_KKAuf!$C40,E3_WAV!$D$5:$D$204,$AV$4,E3_WAV!$B$5:$B$204,"&lt;&gt;geleistete Anzahlungen und Anlagen im Bau des Sachanlagevermögens",E3_WAV!$B$5:$B$204,"&lt;&gt;geleistete Anzahlungen auf immaterielle Vermögensgegenstände")</f>
        <v>0</v>
      </c>
      <c r="AT40" s="321">
        <f>SUMIFS(E2_BKZ!$J$5:$J$2504,E2_BKZ!$A$5:$A$2504,$C40,E2_BKZ!$B$5:$B$2504,$AV$4)</f>
        <v>0</v>
      </c>
      <c r="AU40" s="321">
        <f>SUMIFS(E_SAV!$AE$5:$AE$4004,E_SAV!$A$5:$A$4004,D_KKAuf!$C40,E_SAV!$C$5:$C$4004,$AV$4)</f>
        <v>0</v>
      </c>
      <c r="AV40" s="321">
        <f>SUMIFS(E3_WAV!$U$5:$U$204,E3_WAV!$A$5:$A$204,D_KKAuf!$C40,E3_WAV!$D$5:$D$204,$AV$4,E3_WAV!$B$5:$B$204,"&lt;&gt;geleistete Anzahlungen und Anlagen im Bau des Sachanlagevermögens",E3_WAV!$B$5:$B$204,"&lt;&gt;geleistete Anzahlungen auf immaterielle Vermögensgegenstände")</f>
        <v>0</v>
      </c>
      <c r="AW40" s="321">
        <f>SUMIFS(E2_BKZ!$K$5:$K$2504,E2_BKZ!$A$5:$A$2504,$C40,E2_BKZ!$B$5:$B$2504,$AV$4)</f>
        <v>0</v>
      </c>
      <c r="AX40" s="321">
        <f t="shared" si="15"/>
        <v>0</v>
      </c>
      <c r="AY40" s="321">
        <f>AX40*(IF(A_Stammdaten!$B$7="FNB",VLOOKUP(AV$4,Zinstabelle,2,FALSE),VLOOKUP(AV$4,Zinstabelle,3,FALSE)))</f>
        <v>0</v>
      </c>
      <c r="AZ40" s="321">
        <f>SUMIFS(E_SAV!$AC$5:$AC$4004,E_SAV!$A$5:$A$4004,D_KKAuf!$C40,E_SAV!$C$5:$C$4004,$BD$4)</f>
        <v>0</v>
      </c>
      <c r="BA40" s="321">
        <f>SUMIFS(E3_WAV!$S$5:$S$204,E3_WAV!$A$5:$A$204,D_KKAuf!$C40,E3_WAV!$D$5:$D$204,$BD$4,E3_WAV!$B$5:$B$204,"&lt;&gt;geleistete Anzahlungen und Anlagen im Bau des Sachanlagevermögens",E3_WAV!$B$5:$B$204,"&lt;&gt;geleistete Anzahlungen auf immaterielle Vermögensgegenstände")</f>
        <v>0</v>
      </c>
      <c r="BB40" s="321">
        <f>SUMIFS(E2_BKZ!$J$5:$J$2504,E2_BKZ!$A$5:$A$2504,$C40,E2_BKZ!$B$5:$B$2504,$BD$4)</f>
        <v>0</v>
      </c>
      <c r="BC40" s="321">
        <f>SUMIFS(E_SAV!$AE$5:$AE$4004,E_SAV!$A$5:$A$4004,D_KKAuf!$C40,E_SAV!$C$5:$C$4004,$BD$4)</f>
        <v>0</v>
      </c>
      <c r="BD40" s="321">
        <f>SUMIFS(E3_WAV!$U$5:$U$204,E3_WAV!$A$5:$A$204,D_KKAuf!$C40,E3_WAV!$D$5:$D$204,$BD$4,E3_WAV!$B$5:$B$204,"&lt;&gt;geleistete Anzahlungen und Anlagen im Bau des Sachanlagevermögens",E3_WAV!$B$5:$B$204,"&lt;&gt;geleistete Anzahlungen auf immaterielle Vermögensgegenstände")</f>
        <v>0</v>
      </c>
      <c r="BE40" s="321">
        <f>SUMIFS(E2_BKZ!$K$5:$K$2504,E2_BKZ!$A$5:$A$2504,$C40,E2_BKZ!$B$5:$B$2504,$BD$4)</f>
        <v>0</v>
      </c>
      <c r="BF40" s="321">
        <f t="shared" si="16"/>
        <v>0</v>
      </c>
      <c r="BG40" s="321">
        <f>BF40*(IF(A_Stammdaten!$B$7="FNB",VLOOKUP(BD$4,Zinstabelle,2,FALSE),VLOOKUP(BD$4,Zinstabelle,3,FALSE)))</f>
        <v>0</v>
      </c>
      <c r="BH40" s="321">
        <f>SUMIFS(E_SAV!$AC$5:$AC$4004,E_SAV!$A$5:$A$4004,D_KKAuf!$C40,E_SAV!$C$5:$C$4004,$BL$4)</f>
        <v>0</v>
      </c>
      <c r="BI40" s="321">
        <f>SUMIFS(E3_WAV!$S$5:$S$204,E3_WAV!$A$5:$A$204,D_KKAuf!$C40,E3_WAV!$D$5:$D$204,$BL$4,E3_WAV!$B$5:$B$204,"&lt;&gt;geleistete Anzahlungen und Anlagen im Bau des Sachanlagevermögens",E3_WAV!$B$5:$B$204,"&lt;&gt;geleistete Anzahlungen auf immaterielle Vermögensgegenstände")</f>
        <v>0</v>
      </c>
      <c r="BJ40" s="321">
        <f>SUMIFS(E2_BKZ!$J$5:$J$2504,E2_BKZ!$A$5:$A$2504,$C40,E2_BKZ!$B$5:$B$2504,$BL$4)</f>
        <v>0</v>
      </c>
      <c r="BK40" s="321">
        <f>SUMIFS(E_SAV!$AE$5:$AE$4004,E_SAV!$A$5:$A$4004,D_KKAuf!$C40,E_SAV!$C$5:$C$4004,$BL$4)</f>
        <v>0</v>
      </c>
      <c r="BL40" s="321">
        <f>SUMIFS(E3_WAV!$U$5:$U$204,E3_WAV!$A$5:$A$204,D_KKAuf!$C40,E3_WAV!$D$5:$D$204,$BL$4,E3_WAV!$B$5:$B$204,"&lt;&gt;geleistete Anzahlungen und Anlagen im Bau des Sachanlagevermögens",E3_WAV!$B$5:$B$204,"&lt;&gt;geleistete Anzahlungen auf immaterielle Vermögensgegenstände")</f>
        <v>0</v>
      </c>
      <c r="BM40" s="321">
        <f>SUMIFS(E2_BKZ!$K$5:$K$2504,E2_BKZ!$A$5:$A$2504,$C40,E2_BKZ!$B$5:$B$2504,$BL$4)</f>
        <v>0</v>
      </c>
      <c r="BN40" s="321">
        <f t="shared" si="17"/>
        <v>0</v>
      </c>
      <c r="BO40" s="321">
        <f>BN40*(IF(A_Stammdaten!$B$7="FNB",VLOOKUP(BL$4,Zinstabelle,2,FALSE),VLOOKUP(BL$4,Zinstabelle,3,FALSE)))</f>
        <v>0</v>
      </c>
    </row>
    <row r="41" spans="3:67" x14ac:dyDescent="0.3">
      <c r="C41" s="319">
        <f>A_Stammdaten!A52</f>
        <v>0</v>
      </c>
      <c r="D41" s="320">
        <f t="shared" si="8"/>
        <v>0</v>
      </c>
      <c r="E41" s="320">
        <f t="shared" si="9"/>
        <v>0</v>
      </c>
      <c r="F41" s="320">
        <f>SUM(J41,R41,Z41,AH41,AP41,AX41,BF41,BN41)*0.4*Listen!$G$2*0.035*A_Stammdaten!$D52</f>
        <v>0</v>
      </c>
      <c r="G41" s="320">
        <f t="shared" si="10"/>
        <v>0</v>
      </c>
      <c r="H41" s="321">
        <f>SUMIF(E_SAV!$A$5:$A$4004,D_KKAuf!$C41,E_SAV!$AD$5:$AD$4004)</f>
        <v>0</v>
      </c>
      <c r="I41" s="321">
        <f>SUMIFS(E3_WAV!$T$5:$T$204,E3_WAV!$A$5:$A$204,C41,E3_WAV!$D$5:$D$204,"&gt;2015",E3_WAV!$D$5:$D$204,"&lt;="&amp;A_Stammdaten!$B$12)</f>
        <v>0</v>
      </c>
      <c r="J41" s="321">
        <f>AVERAGE(SUMIFS(E3_WAV!$S$5:$S$204,E3_WAV!$B$5:$B$204,"geleistete Anzahlungen und Anlagen im Bau des Sachanlagevermögens",E3_WAV!$A$5:$A$204,D_KKAuf!$C41),SUMIFS(E3_WAV!$U$5:$U$204,E3_WAV!$B$5:$B$204,"geleistete Anzahlungen und Anlagen im Bau des Sachanlagevermögens",E3_WAV!$A$5:$A$204,D_KKAuf!$C41))+AVERAGE(SUMIFS(E3_WAV!$S$5:$S$204,E3_WAV!$B$5:$B$204,"geleistete Anzahlungen auf immaterielle Vermögensgegenstände",E3_WAV!$A$5:$A$204,D_KKAuf!$C41),SUMIFS(E3_WAV!$U$5:$U$204,E3_WAV!$B$5:$B$204,"geleistete Anzahlungen auf immaterielle Vermögensgegenstände",E3_WAV!$A$5:$A$204,D_KKAuf!$C41))</f>
        <v>0</v>
      </c>
      <c r="K41" s="321">
        <f>$J41*(IF(A_Stammdaten!$B$7="FNB",VLOOKUP(A_Stammdaten!$B$12,Zinstabelle,2,FALSE),VLOOKUP(A_Stammdaten!$B$12,Zinstabelle,3,FALSE)))</f>
        <v>0</v>
      </c>
      <c r="L41" s="321">
        <f>SUMIFS(E_SAV!$AC$5:$AC$4004,E_SAV!$A$5:$A$4004,D_KKAuf!$C41,E_SAV!$C$5:$C$4004,$P$4)</f>
        <v>0</v>
      </c>
      <c r="M41" s="321">
        <f>SUMIFS(E3_WAV!$S$5:$S$204,E3_WAV!$A$5:$A$204,D_KKAuf!$C41,E3_WAV!$D$5:$D$204,$P$4,E3_WAV!$B$5:$B$204,"&lt;&gt;geleistete Anzahlungen und Anlagen im Bau des Sachanlagevermögens",E3_WAV!$B$5:$B$204,"&lt;&gt;geleistete Anzahlungen auf immaterielle Vermögensgegenstände")</f>
        <v>0</v>
      </c>
      <c r="N41" s="321">
        <f>SUMIFS(E2_BKZ!$J$5:$J$2504,E2_BKZ!$A$5:$A$2504,$C41,E2_BKZ!$B$5:$B$2504,$P$4)</f>
        <v>0</v>
      </c>
      <c r="O41" s="321">
        <f>SUMIFS(E_SAV!$AE$5:$AE$4004,E_SAV!$A$5:$A$4004,D_KKAuf!$C41,E_SAV!$C$5:$C$4004,$P$4)</f>
        <v>0</v>
      </c>
      <c r="P41" s="321">
        <f>SUMIFS(E3_WAV!$U$5:$U$204,E3_WAV!$A$5:$A$204,D_KKAuf!$C41,E3_WAV!$D$5:$D$204,$P$4,E3_WAV!$B$5:$B$204,"&lt;&gt;geleistete Anzahlungen und Anlagen im Bau des Sachanlagevermögens",E3_WAV!$B$5:$B$204,"&lt;&gt;geleistete Anzahlungen auf immaterielle Vermögensgegenstände")</f>
        <v>0</v>
      </c>
      <c r="Q41" s="321">
        <f>SUMIFS(E2_BKZ!$K$5:$K$2504,E2_BKZ!$A$5:$A$2504,$C41,E2_BKZ!$B$5:$B$2504,$P$4)</f>
        <v>0</v>
      </c>
      <c r="R41" s="321">
        <f t="shared" si="11"/>
        <v>0</v>
      </c>
      <c r="S41" s="321">
        <f>R41*(IF(A_Stammdaten!$B$7="FNB",VLOOKUP(P$4,Zinstabelle,2,FALSE),VLOOKUP(P$4,Zinstabelle,3,FALSE)))</f>
        <v>0</v>
      </c>
      <c r="T41" s="321">
        <f>SUMIFS(E_SAV!$AC$5:$AC$4004,E_SAV!$A$5:$A$4004,D_KKAuf!$C41,E_SAV!$C$5:$C$4004,$X$4)</f>
        <v>0</v>
      </c>
      <c r="U41" s="321">
        <f>SUMIFS(E3_WAV!$S$5:$S$204,E3_WAV!$A$5:$A$204,D_KKAuf!$C41,E3_WAV!$D$5:$D$204,$X$4,E3_WAV!$B$5:$B$204,"&lt;&gt;geleistete Anzahlungen und Anlagen im Bau des Sachanlagevermögens",E3_WAV!$B$5:$B$204,"&lt;&gt;geleistete Anzahlungen auf immaterielle Vermögensgegenstände")</f>
        <v>0</v>
      </c>
      <c r="V41" s="321">
        <f>SUMIFS(E2_BKZ!$J$5:$J$2504,E2_BKZ!$A$5:$A$2504,$C41,E2_BKZ!$B$5:$B$2504,$X$4)</f>
        <v>0</v>
      </c>
      <c r="W41" s="321">
        <f>SUMIFS(E_SAV!$AE$5:$AE$4004,E_SAV!$A$5:$A$4004,D_KKAuf!$C41,E_SAV!$C$5:$C$4004,$X$4)</f>
        <v>0</v>
      </c>
      <c r="X41" s="321">
        <f>SUMIFS(E3_WAV!$U$5:$U$204,E3_WAV!$A$5:$A$204,D_KKAuf!$C41,E3_WAV!$D$5:$D$204,$X$4,E3_WAV!$B$5:$B$204,"&lt;&gt;geleistete Anzahlungen und Anlagen im Bau des Sachanlagevermögens",E3_WAV!$B$5:$B$204,"&lt;&gt;geleistete Anzahlungen auf immaterielle Vermögensgegenstände")</f>
        <v>0</v>
      </c>
      <c r="Y41" s="321">
        <f>SUMIFS(E2_BKZ!$K$5:$K$2504,E2_BKZ!$A$5:$A$2504,$C41,E2_BKZ!$B$5:$B$2504,$X$4)</f>
        <v>0</v>
      </c>
      <c r="Z41" s="321">
        <f t="shared" si="12"/>
        <v>0</v>
      </c>
      <c r="AA41" s="321">
        <f>Z41*(IF(A_Stammdaten!$B$7="FNB",VLOOKUP(X$4,Zinstabelle,2,FALSE),VLOOKUP(X$4,Zinstabelle,3,FALSE)))</f>
        <v>0</v>
      </c>
      <c r="AB41" s="321">
        <f>SUMIFS(E_SAV!$AC$5:$AC$4004,E_SAV!$A$5:$A$4004,D_KKAuf!$C41,E_SAV!$C$5:$C$4004,$AF$4)</f>
        <v>0</v>
      </c>
      <c r="AC41" s="321">
        <f>SUMIFS(E3_WAV!$S$5:$S$204,E3_WAV!$A$5:$A$204,D_KKAuf!$C41,E3_WAV!$D$5:$D$204,$AF$4,E3_WAV!$B$5:$B$204,"&lt;&gt;geleistete Anzahlungen und Anlagen im Bau des Sachanlagevermögens",E3_WAV!$B$5:$B$204,"&lt;&gt;geleistete Anzahlungen auf immaterielle Vermögensgegenstände")</f>
        <v>0</v>
      </c>
      <c r="AD41" s="321">
        <f>SUMIFS(E2_BKZ!$J$5:$J$2504,E2_BKZ!$A$5:$A$2504,$C41,E2_BKZ!$B$5:$B$2504,$AF$4)</f>
        <v>0</v>
      </c>
      <c r="AE41" s="321">
        <f>SUMIFS(E_SAV!$AE$5:$AE$4004,E_SAV!$A$5:$A$4004,D_KKAuf!$C41,E_SAV!$C$5:$C$4004,$AF$4)</f>
        <v>0</v>
      </c>
      <c r="AF41" s="321">
        <f>SUMIFS(E3_WAV!$U$5:$U$204,E3_WAV!$A$5:$A$204,D_KKAuf!$C41,E3_WAV!$D$5:$D$204,$AF$4,E3_WAV!$B$5:$B$204,"&lt;&gt;geleistete Anzahlungen und Anlagen im Bau des Sachanlagevermögens",E3_WAV!$B$5:$B$204,"&lt;&gt;geleistete Anzahlungen auf immaterielle Vermögensgegenstände")</f>
        <v>0</v>
      </c>
      <c r="AG41" s="321">
        <f>SUMIFS(E2_BKZ!$K$5:$K$2504,E2_BKZ!$A$5:$A$2504,$C41,E2_BKZ!$B$5:$B$2504,$AF$4)</f>
        <v>0</v>
      </c>
      <c r="AH41" s="321">
        <f t="shared" si="13"/>
        <v>0</v>
      </c>
      <c r="AI41" s="321">
        <f>AH41*(IF(A_Stammdaten!$B$7="FNB",VLOOKUP(AF$4,Zinstabelle,2,FALSE),VLOOKUP(AF$4,Zinstabelle,3,FALSE)))</f>
        <v>0</v>
      </c>
      <c r="AJ41" s="321">
        <f>SUMIFS(E_SAV!$AC$5:$AC$4004,E_SAV!$A$5:$A$4004,D_KKAuf!$C41,E_SAV!$C$5:$C$4004,$AN$4)</f>
        <v>0</v>
      </c>
      <c r="AK41" s="321">
        <f>SUMIFS(E3_WAV!$S$5:$S$204,E3_WAV!$A$5:$A$204,D_KKAuf!$C41,E3_WAV!$D$5:$D$204,$AN$4,E3_WAV!$B$5:$B$204,"&lt;&gt;geleistete Anzahlungen und Anlagen im Bau des Sachanlagevermögens",E3_WAV!$B$5:$B$204,"&lt;&gt;geleistete Anzahlungen auf immaterielle Vermögensgegenstände")</f>
        <v>0</v>
      </c>
      <c r="AL41" s="321">
        <f>SUMIFS(E2_BKZ!$J$5:$J$2504,E2_BKZ!$A$5:$A$2504,$C41,E2_BKZ!$B$5:$B$2504,$AN$4)</f>
        <v>0</v>
      </c>
      <c r="AM41" s="321">
        <f>SUMIFS(E_SAV!$AE$5:$AE$4004,E_SAV!$A$5:$A$4004,D_KKAuf!$C41,E_SAV!$C$5:$C$4004,$AN$4)</f>
        <v>0</v>
      </c>
      <c r="AN41" s="321">
        <f>SUMIFS(E3_WAV!$U$5:$U$204,E3_WAV!$A$5:$A$204,D_KKAuf!$C41,E3_WAV!$D$5:$D$204,$AN$4,E3_WAV!$B$5:$B$204,"&lt;&gt;geleistete Anzahlungen und Anlagen im Bau des Sachanlagevermögens",E3_WAV!$B$5:$B$204,"&lt;&gt;geleistete Anzahlungen auf immaterielle Vermögensgegenstände")</f>
        <v>0</v>
      </c>
      <c r="AO41" s="321">
        <f>SUMIFS(E2_BKZ!$K$5:$K$2504,E2_BKZ!$A$5:$A$2504,$C41,E2_BKZ!$B$5:$B$2504,$AN$4)</f>
        <v>0</v>
      </c>
      <c r="AP41" s="321">
        <f t="shared" si="14"/>
        <v>0</v>
      </c>
      <c r="AQ41" s="321">
        <f>AP41*(IF(A_Stammdaten!$B$7="FNB",VLOOKUP(AN$4,Zinstabelle,2,FALSE),VLOOKUP(AN$4,Zinstabelle,3,FALSE)))</f>
        <v>0</v>
      </c>
      <c r="AR41" s="321">
        <f>SUMIFS(E_SAV!$AC$5:$AC$4004,E_SAV!$A$5:$A$4004,D_KKAuf!$C41,E_SAV!$C$5:$C$4004,$AV$4)</f>
        <v>0</v>
      </c>
      <c r="AS41" s="321">
        <f>SUMIFS(E3_WAV!$S$5:$S$204,E3_WAV!$A$5:$A$204,D_KKAuf!$C41,E3_WAV!$D$5:$D$204,$AV$4,E3_WAV!$B$5:$B$204,"&lt;&gt;geleistete Anzahlungen und Anlagen im Bau des Sachanlagevermögens",E3_WAV!$B$5:$B$204,"&lt;&gt;geleistete Anzahlungen auf immaterielle Vermögensgegenstände")</f>
        <v>0</v>
      </c>
      <c r="AT41" s="321">
        <f>SUMIFS(E2_BKZ!$J$5:$J$2504,E2_BKZ!$A$5:$A$2504,$C41,E2_BKZ!$B$5:$B$2504,$AV$4)</f>
        <v>0</v>
      </c>
      <c r="AU41" s="321">
        <f>SUMIFS(E_SAV!$AE$5:$AE$4004,E_SAV!$A$5:$A$4004,D_KKAuf!$C41,E_SAV!$C$5:$C$4004,$AV$4)</f>
        <v>0</v>
      </c>
      <c r="AV41" s="321">
        <f>SUMIFS(E3_WAV!$U$5:$U$204,E3_WAV!$A$5:$A$204,D_KKAuf!$C41,E3_WAV!$D$5:$D$204,$AV$4,E3_WAV!$B$5:$B$204,"&lt;&gt;geleistete Anzahlungen und Anlagen im Bau des Sachanlagevermögens",E3_WAV!$B$5:$B$204,"&lt;&gt;geleistete Anzahlungen auf immaterielle Vermögensgegenstände")</f>
        <v>0</v>
      </c>
      <c r="AW41" s="321">
        <f>SUMIFS(E2_BKZ!$K$5:$K$2504,E2_BKZ!$A$5:$A$2504,$C41,E2_BKZ!$B$5:$B$2504,$AV$4)</f>
        <v>0</v>
      </c>
      <c r="AX41" s="321">
        <f t="shared" si="15"/>
        <v>0</v>
      </c>
      <c r="AY41" s="321">
        <f>AX41*(IF(A_Stammdaten!$B$7="FNB",VLOOKUP(AV$4,Zinstabelle,2,FALSE),VLOOKUP(AV$4,Zinstabelle,3,FALSE)))</f>
        <v>0</v>
      </c>
      <c r="AZ41" s="321">
        <f>SUMIFS(E_SAV!$AC$5:$AC$4004,E_SAV!$A$5:$A$4004,D_KKAuf!$C41,E_SAV!$C$5:$C$4004,$BD$4)</f>
        <v>0</v>
      </c>
      <c r="BA41" s="321">
        <f>SUMIFS(E3_WAV!$S$5:$S$204,E3_WAV!$A$5:$A$204,D_KKAuf!$C41,E3_WAV!$D$5:$D$204,$BD$4,E3_WAV!$B$5:$B$204,"&lt;&gt;geleistete Anzahlungen und Anlagen im Bau des Sachanlagevermögens",E3_WAV!$B$5:$B$204,"&lt;&gt;geleistete Anzahlungen auf immaterielle Vermögensgegenstände")</f>
        <v>0</v>
      </c>
      <c r="BB41" s="321">
        <f>SUMIFS(E2_BKZ!$J$5:$J$2504,E2_BKZ!$A$5:$A$2504,$C41,E2_BKZ!$B$5:$B$2504,$BD$4)</f>
        <v>0</v>
      </c>
      <c r="BC41" s="321">
        <f>SUMIFS(E_SAV!$AE$5:$AE$4004,E_SAV!$A$5:$A$4004,D_KKAuf!$C41,E_SAV!$C$5:$C$4004,$BD$4)</f>
        <v>0</v>
      </c>
      <c r="BD41" s="321">
        <f>SUMIFS(E3_WAV!$U$5:$U$204,E3_WAV!$A$5:$A$204,D_KKAuf!$C41,E3_WAV!$D$5:$D$204,$BD$4,E3_WAV!$B$5:$B$204,"&lt;&gt;geleistete Anzahlungen und Anlagen im Bau des Sachanlagevermögens",E3_WAV!$B$5:$B$204,"&lt;&gt;geleistete Anzahlungen auf immaterielle Vermögensgegenstände")</f>
        <v>0</v>
      </c>
      <c r="BE41" s="321">
        <f>SUMIFS(E2_BKZ!$K$5:$K$2504,E2_BKZ!$A$5:$A$2504,$C41,E2_BKZ!$B$5:$B$2504,$BD$4)</f>
        <v>0</v>
      </c>
      <c r="BF41" s="321">
        <f t="shared" si="16"/>
        <v>0</v>
      </c>
      <c r="BG41" s="321">
        <f>BF41*(IF(A_Stammdaten!$B$7="FNB",VLOOKUP(BD$4,Zinstabelle,2,FALSE),VLOOKUP(BD$4,Zinstabelle,3,FALSE)))</f>
        <v>0</v>
      </c>
      <c r="BH41" s="321">
        <f>SUMIFS(E_SAV!$AC$5:$AC$4004,E_SAV!$A$5:$A$4004,D_KKAuf!$C41,E_SAV!$C$5:$C$4004,$BL$4)</f>
        <v>0</v>
      </c>
      <c r="BI41" s="321">
        <f>SUMIFS(E3_WAV!$S$5:$S$204,E3_WAV!$A$5:$A$204,D_KKAuf!$C41,E3_WAV!$D$5:$D$204,$BL$4,E3_WAV!$B$5:$B$204,"&lt;&gt;geleistete Anzahlungen und Anlagen im Bau des Sachanlagevermögens",E3_WAV!$B$5:$B$204,"&lt;&gt;geleistete Anzahlungen auf immaterielle Vermögensgegenstände")</f>
        <v>0</v>
      </c>
      <c r="BJ41" s="321">
        <f>SUMIFS(E2_BKZ!$J$5:$J$2504,E2_BKZ!$A$5:$A$2504,$C41,E2_BKZ!$B$5:$B$2504,$BL$4)</f>
        <v>0</v>
      </c>
      <c r="BK41" s="321">
        <f>SUMIFS(E_SAV!$AE$5:$AE$4004,E_SAV!$A$5:$A$4004,D_KKAuf!$C41,E_SAV!$C$5:$C$4004,$BL$4)</f>
        <v>0</v>
      </c>
      <c r="BL41" s="321">
        <f>SUMIFS(E3_WAV!$U$5:$U$204,E3_WAV!$A$5:$A$204,D_KKAuf!$C41,E3_WAV!$D$5:$D$204,$BL$4,E3_WAV!$B$5:$B$204,"&lt;&gt;geleistete Anzahlungen und Anlagen im Bau des Sachanlagevermögens",E3_WAV!$B$5:$B$204,"&lt;&gt;geleistete Anzahlungen auf immaterielle Vermögensgegenstände")</f>
        <v>0</v>
      </c>
      <c r="BM41" s="321">
        <f>SUMIFS(E2_BKZ!$K$5:$K$2504,E2_BKZ!$A$5:$A$2504,$C41,E2_BKZ!$B$5:$B$2504,$BL$4)</f>
        <v>0</v>
      </c>
      <c r="BN41" s="321">
        <f t="shared" si="17"/>
        <v>0</v>
      </c>
      <c r="BO41" s="321">
        <f>BN41*(IF(A_Stammdaten!$B$7="FNB",VLOOKUP(BL$4,Zinstabelle,2,FALSE),VLOOKUP(BL$4,Zinstabelle,3,FALSE)))</f>
        <v>0</v>
      </c>
    </row>
    <row r="42" spans="3:67" x14ac:dyDescent="0.3">
      <c r="C42" s="319">
        <f>A_Stammdaten!A53</f>
        <v>0</v>
      </c>
      <c r="D42" s="320">
        <f t="shared" si="8"/>
        <v>0</v>
      </c>
      <c r="E42" s="320">
        <f t="shared" si="9"/>
        <v>0</v>
      </c>
      <c r="F42" s="320">
        <f>SUM(J42,R42,Z42,AH42,AP42,AX42,BF42,BN42)*0.4*Listen!$G$2*0.035*A_Stammdaten!$D53</f>
        <v>0</v>
      </c>
      <c r="G42" s="320">
        <f t="shared" si="10"/>
        <v>0</v>
      </c>
      <c r="H42" s="321">
        <f>SUMIF(E_SAV!$A$5:$A$4004,D_KKAuf!$C42,E_SAV!$AD$5:$AD$4004)</f>
        <v>0</v>
      </c>
      <c r="I42" s="321">
        <f>SUMIFS(E3_WAV!$T$5:$T$204,E3_WAV!$A$5:$A$204,C42,E3_WAV!$D$5:$D$204,"&gt;2015",E3_WAV!$D$5:$D$204,"&lt;="&amp;A_Stammdaten!$B$12)</f>
        <v>0</v>
      </c>
      <c r="J42" s="321">
        <f>AVERAGE(SUMIFS(E3_WAV!$S$5:$S$204,E3_WAV!$B$5:$B$204,"geleistete Anzahlungen und Anlagen im Bau des Sachanlagevermögens",E3_WAV!$A$5:$A$204,D_KKAuf!$C42),SUMIFS(E3_WAV!$U$5:$U$204,E3_WAV!$B$5:$B$204,"geleistete Anzahlungen und Anlagen im Bau des Sachanlagevermögens",E3_WAV!$A$5:$A$204,D_KKAuf!$C42))+AVERAGE(SUMIFS(E3_WAV!$S$5:$S$204,E3_WAV!$B$5:$B$204,"geleistete Anzahlungen auf immaterielle Vermögensgegenstände",E3_WAV!$A$5:$A$204,D_KKAuf!$C42),SUMIFS(E3_WAV!$U$5:$U$204,E3_WAV!$B$5:$B$204,"geleistete Anzahlungen auf immaterielle Vermögensgegenstände",E3_WAV!$A$5:$A$204,D_KKAuf!$C42))</f>
        <v>0</v>
      </c>
      <c r="K42" s="321">
        <f>$J42*(IF(A_Stammdaten!$B$7="FNB",VLOOKUP(A_Stammdaten!$B$12,Zinstabelle,2,FALSE),VLOOKUP(A_Stammdaten!$B$12,Zinstabelle,3,FALSE)))</f>
        <v>0</v>
      </c>
      <c r="L42" s="321">
        <f>SUMIFS(E_SAV!$AC$5:$AC$4004,E_SAV!$A$5:$A$4004,D_KKAuf!$C42,E_SAV!$C$5:$C$4004,$P$4)</f>
        <v>0</v>
      </c>
      <c r="M42" s="321">
        <f>SUMIFS(E3_WAV!$S$5:$S$204,E3_WAV!$A$5:$A$204,D_KKAuf!$C42,E3_WAV!$D$5:$D$204,$P$4,E3_WAV!$B$5:$B$204,"&lt;&gt;geleistete Anzahlungen und Anlagen im Bau des Sachanlagevermögens",E3_WAV!$B$5:$B$204,"&lt;&gt;geleistete Anzahlungen auf immaterielle Vermögensgegenstände")</f>
        <v>0</v>
      </c>
      <c r="N42" s="321">
        <f>SUMIFS(E2_BKZ!$J$5:$J$2504,E2_BKZ!$A$5:$A$2504,$C42,E2_BKZ!$B$5:$B$2504,$P$4)</f>
        <v>0</v>
      </c>
      <c r="O42" s="321">
        <f>SUMIFS(E_SAV!$AE$5:$AE$4004,E_SAV!$A$5:$A$4004,D_KKAuf!$C42,E_SAV!$C$5:$C$4004,$P$4)</f>
        <v>0</v>
      </c>
      <c r="P42" s="321">
        <f>SUMIFS(E3_WAV!$U$5:$U$204,E3_WAV!$A$5:$A$204,D_KKAuf!$C42,E3_WAV!$D$5:$D$204,$P$4,E3_WAV!$B$5:$B$204,"&lt;&gt;geleistete Anzahlungen und Anlagen im Bau des Sachanlagevermögens",E3_WAV!$B$5:$B$204,"&lt;&gt;geleistete Anzahlungen auf immaterielle Vermögensgegenstände")</f>
        <v>0</v>
      </c>
      <c r="Q42" s="321">
        <f>SUMIFS(E2_BKZ!$K$5:$K$2504,E2_BKZ!$A$5:$A$2504,$C42,E2_BKZ!$B$5:$B$2504,$P$4)</f>
        <v>0</v>
      </c>
      <c r="R42" s="321">
        <f t="shared" si="11"/>
        <v>0</v>
      </c>
      <c r="S42" s="321">
        <f>R42*(IF(A_Stammdaten!$B$7="FNB",VLOOKUP(P$4,Zinstabelle,2,FALSE),VLOOKUP(P$4,Zinstabelle,3,FALSE)))</f>
        <v>0</v>
      </c>
      <c r="T42" s="321">
        <f>SUMIFS(E_SAV!$AC$5:$AC$4004,E_SAV!$A$5:$A$4004,D_KKAuf!$C42,E_SAV!$C$5:$C$4004,$X$4)</f>
        <v>0</v>
      </c>
      <c r="U42" s="321">
        <f>SUMIFS(E3_WAV!$S$5:$S$204,E3_WAV!$A$5:$A$204,D_KKAuf!$C42,E3_WAV!$D$5:$D$204,$X$4,E3_WAV!$B$5:$B$204,"&lt;&gt;geleistete Anzahlungen und Anlagen im Bau des Sachanlagevermögens",E3_WAV!$B$5:$B$204,"&lt;&gt;geleistete Anzahlungen auf immaterielle Vermögensgegenstände")</f>
        <v>0</v>
      </c>
      <c r="V42" s="321">
        <f>SUMIFS(E2_BKZ!$J$5:$J$2504,E2_BKZ!$A$5:$A$2504,$C42,E2_BKZ!$B$5:$B$2504,$X$4)</f>
        <v>0</v>
      </c>
      <c r="W42" s="321">
        <f>SUMIFS(E_SAV!$AE$5:$AE$4004,E_SAV!$A$5:$A$4004,D_KKAuf!$C42,E_SAV!$C$5:$C$4004,$X$4)</f>
        <v>0</v>
      </c>
      <c r="X42" s="321">
        <f>SUMIFS(E3_WAV!$U$5:$U$204,E3_WAV!$A$5:$A$204,D_KKAuf!$C42,E3_WAV!$D$5:$D$204,$X$4,E3_WAV!$B$5:$B$204,"&lt;&gt;geleistete Anzahlungen und Anlagen im Bau des Sachanlagevermögens",E3_WAV!$B$5:$B$204,"&lt;&gt;geleistete Anzahlungen auf immaterielle Vermögensgegenstände")</f>
        <v>0</v>
      </c>
      <c r="Y42" s="321">
        <f>SUMIFS(E2_BKZ!$K$5:$K$2504,E2_BKZ!$A$5:$A$2504,$C42,E2_BKZ!$B$5:$B$2504,$X$4)</f>
        <v>0</v>
      </c>
      <c r="Z42" s="321">
        <f t="shared" si="12"/>
        <v>0</v>
      </c>
      <c r="AA42" s="321">
        <f>Z42*(IF(A_Stammdaten!$B$7="FNB",VLOOKUP(X$4,Zinstabelle,2,FALSE),VLOOKUP(X$4,Zinstabelle,3,FALSE)))</f>
        <v>0</v>
      </c>
      <c r="AB42" s="321">
        <f>SUMIFS(E_SAV!$AC$5:$AC$4004,E_SAV!$A$5:$A$4004,D_KKAuf!$C42,E_SAV!$C$5:$C$4004,$AF$4)</f>
        <v>0</v>
      </c>
      <c r="AC42" s="321">
        <f>SUMIFS(E3_WAV!$S$5:$S$204,E3_WAV!$A$5:$A$204,D_KKAuf!$C42,E3_WAV!$D$5:$D$204,$AF$4,E3_WAV!$B$5:$B$204,"&lt;&gt;geleistete Anzahlungen und Anlagen im Bau des Sachanlagevermögens",E3_WAV!$B$5:$B$204,"&lt;&gt;geleistete Anzahlungen auf immaterielle Vermögensgegenstände")</f>
        <v>0</v>
      </c>
      <c r="AD42" s="321">
        <f>SUMIFS(E2_BKZ!$J$5:$J$2504,E2_BKZ!$A$5:$A$2504,$C42,E2_BKZ!$B$5:$B$2504,$AF$4)</f>
        <v>0</v>
      </c>
      <c r="AE42" s="321">
        <f>SUMIFS(E_SAV!$AE$5:$AE$4004,E_SAV!$A$5:$A$4004,D_KKAuf!$C42,E_SAV!$C$5:$C$4004,$AF$4)</f>
        <v>0</v>
      </c>
      <c r="AF42" s="321">
        <f>SUMIFS(E3_WAV!$U$5:$U$204,E3_WAV!$A$5:$A$204,D_KKAuf!$C42,E3_WAV!$D$5:$D$204,$AF$4,E3_WAV!$B$5:$B$204,"&lt;&gt;geleistete Anzahlungen und Anlagen im Bau des Sachanlagevermögens",E3_WAV!$B$5:$B$204,"&lt;&gt;geleistete Anzahlungen auf immaterielle Vermögensgegenstände")</f>
        <v>0</v>
      </c>
      <c r="AG42" s="321">
        <f>SUMIFS(E2_BKZ!$K$5:$K$2504,E2_BKZ!$A$5:$A$2504,$C42,E2_BKZ!$B$5:$B$2504,$AF$4)</f>
        <v>0</v>
      </c>
      <c r="AH42" s="321">
        <f t="shared" si="13"/>
        <v>0</v>
      </c>
      <c r="AI42" s="321">
        <f>AH42*(IF(A_Stammdaten!$B$7="FNB",VLOOKUP(AF$4,Zinstabelle,2,FALSE),VLOOKUP(AF$4,Zinstabelle,3,FALSE)))</f>
        <v>0</v>
      </c>
      <c r="AJ42" s="321">
        <f>SUMIFS(E_SAV!$AC$5:$AC$4004,E_SAV!$A$5:$A$4004,D_KKAuf!$C42,E_SAV!$C$5:$C$4004,$AN$4)</f>
        <v>0</v>
      </c>
      <c r="AK42" s="321">
        <f>SUMIFS(E3_WAV!$S$5:$S$204,E3_WAV!$A$5:$A$204,D_KKAuf!$C42,E3_WAV!$D$5:$D$204,$AN$4,E3_WAV!$B$5:$B$204,"&lt;&gt;geleistete Anzahlungen und Anlagen im Bau des Sachanlagevermögens",E3_WAV!$B$5:$B$204,"&lt;&gt;geleistete Anzahlungen auf immaterielle Vermögensgegenstände")</f>
        <v>0</v>
      </c>
      <c r="AL42" s="321">
        <f>SUMIFS(E2_BKZ!$J$5:$J$2504,E2_BKZ!$A$5:$A$2504,$C42,E2_BKZ!$B$5:$B$2504,$AN$4)</f>
        <v>0</v>
      </c>
      <c r="AM42" s="321">
        <f>SUMIFS(E_SAV!$AE$5:$AE$4004,E_SAV!$A$5:$A$4004,D_KKAuf!$C42,E_SAV!$C$5:$C$4004,$AN$4)</f>
        <v>0</v>
      </c>
      <c r="AN42" s="321">
        <f>SUMIFS(E3_WAV!$U$5:$U$204,E3_WAV!$A$5:$A$204,D_KKAuf!$C42,E3_WAV!$D$5:$D$204,$AN$4,E3_WAV!$B$5:$B$204,"&lt;&gt;geleistete Anzahlungen und Anlagen im Bau des Sachanlagevermögens",E3_WAV!$B$5:$B$204,"&lt;&gt;geleistete Anzahlungen auf immaterielle Vermögensgegenstände")</f>
        <v>0</v>
      </c>
      <c r="AO42" s="321">
        <f>SUMIFS(E2_BKZ!$K$5:$K$2504,E2_BKZ!$A$5:$A$2504,$C42,E2_BKZ!$B$5:$B$2504,$AN$4)</f>
        <v>0</v>
      </c>
      <c r="AP42" s="321">
        <f t="shared" si="14"/>
        <v>0</v>
      </c>
      <c r="AQ42" s="321">
        <f>AP42*(IF(A_Stammdaten!$B$7="FNB",VLOOKUP(AN$4,Zinstabelle,2,FALSE),VLOOKUP(AN$4,Zinstabelle,3,FALSE)))</f>
        <v>0</v>
      </c>
      <c r="AR42" s="321">
        <f>SUMIFS(E_SAV!$AC$5:$AC$4004,E_SAV!$A$5:$A$4004,D_KKAuf!$C42,E_SAV!$C$5:$C$4004,$AV$4)</f>
        <v>0</v>
      </c>
      <c r="AS42" s="321">
        <f>SUMIFS(E3_WAV!$S$5:$S$204,E3_WAV!$A$5:$A$204,D_KKAuf!$C42,E3_WAV!$D$5:$D$204,$AV$4,E3_WAV!$B$5:$B$204,"&lt;&gt;geleistete Anzahlungen und Anlagen im Bau des Sachanlagevermögens",E3_WAV!$B$5:$B$204,"&lt;&gt;geleistete Anzahlungen auf immaterielle Vermögensgegenstände")</f>
        <v>0</v>
      </c>
      <c r="AT42" s="321">
        <f>SUMIFS(E2_BKZ!$J$5:$J$2504,E2_BKZ!$A$5:$A$2504,$C42,E2_BKZ!$B$5:$B$2504,$AV$4)</f>
        <v>0</v>
      </c>
      <c r="AU42" s="321">
        <f>SUMIFS(E_SAV!$AE$5:$AE$4004,E_SAV!$A$5:$A$4004,D_KKAuf!$C42,E_SAV!$C$5:$C$4004,$AV$4)</f>
        <v>0</v>
      </c>
      <c r="AV42" s="321">
        <f>SUMIFS(E3_WAV!$U$5:$U$204,E3_WAV!$A$5:$A$204,D_KKAuf!$C42,E3_WAV!$D$5:$D$204,$AV$4,E3_WAV!$B$5:$B$204,"&lt;&gt;geleistete Anzahlungen und Anlagen im Bau des Sachanlagevermögens",E3_WAV!$B$5:$B$204,"&lt;&gt;geleistete Anzahlungen auf immaterielle Vermögensgegenstände")</f>
        <v>0</v>
      </c>
      <c r="AW42" s="321">
        <f>SUMIFS(E2_BKZ!$K$5:$K$2504,E2_BKZ!$A$5:$A$2504,$C42,E2_BKZ!$B$5:$B$2504,$AV$4)</f>
        <v>0</v>
      </c>
      <c r="AX42" s="321">
        <f t="shared" si="15"/>
        <v>0</v>
      </c>
      <c r="AY42" s="321">
        <f>AX42*(IF(A_Stammdaten!$B$7="FNB",VLOOKUP(AV$4,Zinstabelle,2,FALSE),VLOOKUP(AV$4,Zinstabelle,3,FALSE)))</f>
        <v>0</v>
      </c>
      <c r="AZ42" s="321">
        <f>SUMIFS(E_SAV!$AC$5:$AC$4004,E_SAV!$A$5:$A$4004,D_KKAuf!$C42,E_SAV!$C$5:$C$4004,$BD$4)</f>
        <v>0</v>
      </c>
      <c r="BA42" s="321">
        <f>SUMIFS(E3_WAV!$S$5:$S$204,E3_WAV!$A$5:$A$204,D_KKAuf!$C42,E3_WAV!$D$5:$D$204,$BD$4,E3_WAV!$B$5:$B$204,"&lt;&gt;geleistete Anzahlungen und Anlagen im Bau des Sachanlagevermögens",E3_WAV!$B$5:$B$204,"&lt;&gt;geleistete Anzahlungen auf immaterielle Vermögensgegenstände")</f>
        <v>0</v>
      </c>
      <c r="BB42" s="321">
        <f>SUMIFS(E2_BKZ!$J$5:$J$2504,E2_BKZ!$A$5:$A$2504,$C42,E2_BKZ!$B$5:$B$2504,$BD$4)</f>
        <v>0</v>
      </c>
      <c r="BC42" s="321">
        <f>SUMIFS(E_SAV!$AE$5:$AE$4004,E_SAV!$A$5:$A$4004,D_KKAuf!$C42,E_SAV!$C$5:$C$4004,$BD$4)</f>
        <v>0</v>
      </c>
      <c r="BD42" s="321">
        <f>SUMIFS(E3_WAV!$U$5:$U$204,E3_WAV!$A$5:$A$204,D_KKAuf!$C42,E3_WAV!$D$5:$D$204,$BD$4,E3_WAV!$B$5:$B$204,"&lt;&gt;geleistete Anzahlungen und Anlagen im Bau des Sachanlagevermögens",E3_WAV!$B$5:$B$204,"&lt;&gt;geleistete Anzahlungen auf immaterielle Vermögensgegenstände")</f>
        <v>0</v>
      </c>
      <c r="BE42" s="321">
        <f>SUMIFS(E2_BKZ!$K$5:$K$2504,E2_BKZ!$A$5:$A$2504,$C42,E2_BKZ!$B$5:$B$2504,$BD$4)</f>
        <v>0</v>
      </c>
      <c r="BF42" s="321">
        <f t="shared" si="16"/>
        <v>0</v>
      </c>
      <c r="BG42" s="321">
        <f>BF42*(IF(A_Stammdaten!$B$7="FNB",VLOOKUP(BD$4,Zinstabelle,2,FALSE),VLOOKUP(BD$4,Zinstabelle,3,FALSE)))</f>
        <v>0</v>
      </c>
      <c r="BH42" s="321">
        <f>SUMIFS(E_SAV!$AC$5:$AC$4004,E_SAV!$A$5:$A$4004,D_KKAuf!$C42,E_SAV!$C$5:$C$4004,$BL$4)</f>
        <v>0</v>
      </c>
      <c r="BI42" s="321">
        <f>SUMIFS(E3_WAV!$S$5:$S$204,E3_WAV!$A$5:$A$204,D_KKAuf!$C42,E3_WAV!$D$5:$D$204,$BL$4,E3_WAV!$B$5:$B$204,"&lt;&gt;geleistete Anzahlungen und Anlagen im Bau des Sachanlagevermögens",E3_WAV!$B$5:$B$204,"&lt;&gt;geleistete Anzahlungen auf immaterielle Vermögensgegenstände")</f>
        <v>0</v>
      </c>
      <c r="BJ42" s="321">
        <f>SUMIFS(E2_BKZ!$J$5:$J$2504,E2_BKZ!$A$5:$A$2504,$C42,E2_BKZ!$B$5:$B$2504,$BL$4)</f>
        <v>0</v>
      </c>
      <c r="BK42" s="321">
        <f>SUMIFS(E_SAV!$AE$5:$AE$4004,E_SAV!$A$5:$A$4004,D_KKAuf!$C42,E_SAV!$C$5:$C$4004,$BL$4)</f>
        <v>0</v>
      </c>
      <c r="BL42" s="321">
        <f>SUMIFS(E3_WAV!$U$5:$U$204,E3_WAV!$A$5:$A$204,D_KKAuf!$C42,E3_WAV!$D$5:$D$204,$BL$4,E3_WAV!$B$5:$B$204,"&lt;&gt;geleistete Anzahlungen und Anlagen im Bau des Sachanlagevermögens",E3_WAV!$B$5:$B$204,"&lt;&gt;geleistete Anzahlungen auf immaterielle Vermögensgegenstände")</f>
        <v>0</v>
      </c>
      <c r="BM42" s="321">
        <f>SUMIFS(E2_BKZ!$K$5:$K$2504,E2_BKZ!$A$5:$A$2504,$C42,E2_BKZ!$B$5:$B$2504,$BL$4)</f>
        <v>0</v>
      </c>
      <c r="BN42" s="321">
        <f t="shared" si="17"/>
        <v>0</v>
      </c>
      <c r="BO42" s="321">
        <f>BN42*(IF(A_Stammdaten!$B$7="FNB",VLOOKUP(BL$4,Zinstabelle,2,FALSE),VLOOKUP(BL$4,Zinstabelle,3,FALSE)))</f>
        <v>0</v>
      </c>
    </row>
    <row r="43" spans="3:67" x14ac:dyDescent="0.3">
      <c r="C43" s="319">
        <f>A_Stammdaten!A54</f>
        <v>0</v>
      </c>
      <c r="D43" s="320">
        <f t="shared" si="8"/>
        <v>0</v>
      </c>
      <c r="E43" s="320">
        <f t="shared" si="9"/>
        <v>0</v>
      </c>
      <c r="F43" s="320">
        <f>SUM(J43,R43,Z43,AH43,AP43,AX43,BF43,BN43)*0.4*Listen!$G$2*0.035*A_Stammdaten!$D54</f>
        <v>0</v>
      </c>
      <c r="G43" s="320">
        <f t="shared" si="10"/>
        <v>0</v>
      </c>
      <c r="H43" s="321">
        <f>SUMIF(E_SAV!$A$5:$A$4004,D_KKAuf!$C43,E_SAV!$AD$5:$AD$4004)</f>
        <v>0</v>
      </c>
      <c r="I43" s="321">
        <f>SUMIFS(E3_WAV!$T$5:$T$204,E3_WAV!$A$5:$A$204,C43,E3_WAV!$D$5:$D$204,"&gt;2015",E3_WAV!$D$5:$D$204,"&lt;="&amp;A_Stammdaten!$B$12)</f>
        <v>0</v>
      </c>
      <c r="J43" s="321">
        <f>AVERAGE(SUMIFS(E3_WAV!$S$5:$S$204,E3_WAV!$B$5:$B$204,"geleistete Anzahlungen und Anlagen im Bau des Sachanlagevermögens",E3_WAV!$A$5:$A$204,D_KKAuf!$C43),SUMIFS(E3_WAV!$U$5:$U$204,E3_WAV!$B$5:$B$204,"geleistete Anzahlungen und Anlagen im Bau des Sachanlagevermögens",E3_WAV!$A$5:$A$204,D_KKAuf!$C43))+AVERAGE(SUMIFS(E3_WAV!$S$5:$S$204,E3_WAV!$B$5:$B$204,"geleistete Anzahlungen auf immaterielle Vermögensgegenstände",E3_WAV!$A$5:$A$204,D_KKAuf!$C43),SUMIFS(E3_WAV!$U$5:$U$204,E3_WAV!$B$5:$B$204,"geleistete Anzahlungen auf immaterielle Vermögensgegenstände",E3_WAV!$A$5:$A$204,D_KKAuf!$C43))</f>
        <v>0</v>
      </c>
      <c r="K43" s="321">
        <f>$J43*(IF(A_Stammdaten!$B$7="FNB",VLOOKUP(A_Stammdaten!$B$12,Zinstabelle,2,FALSE),VLOOKUP(A_Stammdaten!$B$12,Zinstabelle,3,FALSE)))</f>
        <v>0</v>
      </c>
      <c r="L43" s="321">
        <f>SUMIFS(E_SAV!$AC$5:$AC$4004,E_SAV!$A$5:$A$4004,D_KKAuf!$C43,E_SAV!$C$5:$C$4004,$P$4)</f>
        <v>0</v>
      </c>
      <c r="M43" s="321">
        <f>SUMIFS(E3_WAV!$S$5:$S$204,E3_WAV!$A$5:$A$204,D_KKAuf!$C43,E3_WAV!$D$5:$D$204,$P$4,E3_WAV!$B$5:$B$204,"&lt;&gt;geleistete Anzahlungen und Anlagen im Bau des Sachanlagevermögens",E3_WAV!$B$5:$B$204,"&lt;&gt;geleistete Anzahlungen auf immaterielle Vermögensgegenstände")</f>
        <v>0</v>
      </c>
      <c r="N43" s="321">
        <f>SUMIFS(E2_BKZ!$J$5:$J$2504,E2_BKZ!$A$5:$A$2504,$C43,E2_BKZ!$B$5:$B$2504,$P$4)</f>
        <v>0</v>
      </c>
      <c r="O43" s="321">
        <f>SUMIFS(E_SAV!$AE$5:$AE$4004,E_SAV!$A$5:$A$4004,D_KKAuf!$C43,E_SAV!$C$5:$C$4004,$P$4)</f>
        <v>0</v>
      </c>
      <c r="P43" s="321">
        <f>SUMIFS(E3_WAV!$U$5:$U$204,E3_WAV!$A$5:$A$204,D_KKAuf!$C43,E3_WAV!$D$5:$D$204,$P$4,E3_WAV!$B$5:$B$204,"&lt;&gt;geleistete Anzahlungen und Anlagen im Bau des Sachanlagevermögens",E3_WAV!$B$5:$B$204,"&lt;&gt;geleistete Anzahlungen auf immaterielle Vermögensgegenstände")</f>
        <v>0</v>
      </c>
      <c r="Q43" s="321">
        <f>SUMIFS(E2_BKZ!$K$5:$K$2504,E2_BKZ!$A$5:$A$2504,$C43,E2_BKZ!$B$5:$B$2504,$P$4)</f>
        <v>0</v>
      </c>
      <c r="R43" s="321">
        <f t="shared" si="11"/>
        <v>0</v>
      </c>
      <c r="S43" s="321">
        <f>R43*(IF(A_Stammdaten!$B$7="FNB",VLOOKUP(P$4,Zinstabelle,2,FALSE),VLOOKUP(P$4,Zinstabelle,3,FALSE)))</f>
        <v>0</v>
      </c>
      <c r="T43" s="321">
        <f>SUMIFS(E_SAV!$AC$5:$AC$4004,E_SAV!$A$5:$A$4004,D_KKAuf!$C43,E_SAV!$C$5:$C$4004,$X$4)</f>
        <v>0</v>
      </c>
      <c r="U43" s="321">
        <f>SUMIFS(E3_WAV!$S$5:$S$204,E3_WAV!$A$5:$A$204,D_KKAuf!$C43,E3_WAV!$D$5:$D$204,$X$4,E3_WAV!$B$5:$B$204,"&lt;&gt;geleistete Anzahlungen und Anlagen im Bau des Sachanlagevermögens",E3_WAV!$B$5:$B$204,"&lt;&gt;geleistete Anzahlungen auf immaterielle Vermögensgegenstände")</f>
        <v>0</v>
      </c>
      <c r="V43" s="321">
        <f>SUMIFS(E2_BKZ!$J$5:$J$2504,E2_BKZ!$A$5:$A$2504,$C43,E2_BKZ!$B$5:$B$2504,$X$4)</f>
        <v>0</v>
      </c>
      <c r="W43" s="321">
        <f>SUMIFS(E_SAV!$AE$5:$AE$4004,E_SAV!$A$5:$A$4004,D_KKAuf!$C43,E_SAV!$C$5:$C$4004,$X$4)</f>
        <v>0</v>
      </c>
      <c r="X43" s="321">
        <f>SUMIFS(E3_WAV!$U$5:$U$204,E3_WAV!$A$5:$A$204,D_KKAuf!$C43,E3_WAV!$D$5:$D$204,$X$4,E3_WAV!$B$5:$B$204,"&lt;&gt;geleistete Anzahlungen und Anlagen im Bau des Sachanlagevermögens",E3_WAV!$B$5:$B$204,"&lt;&gt;geleistete Anzahlungen auf immaterielle Vermögensgegenstände")</f>
        <v>0</v>
      </c>
      <c r="Y43" s="321">
        <f>SUMIFS(E2_BKZ!$K$5:$K$2504,E2_BKZ!$A$5:$A$2504,$C43,E2_BKZ!$B$5:$B$2504,$X$4)</f>
        <v>0</v>
      </c>
      <c r="Z43" s="321">
        <f t="shared" si="12"/>
        <v>0</v>
      </c>
      <c r="AA43" s="321">
        <f>Z43*(IF(A_Stammdaten!$B$7="FNB",VLOOKUP(X$4,Zinstabelle,2,FALSE),VLOOKUP(X$4,Zinstabelle,3,FALSE)))</f>
        <v>0</v>
      </c>
      <c r="AB43" s="321">
        <f>SUMIFS(E_SAV!$AC$5:$AC$4004,E_SAV!$A$5:$A$4004,D_KKAuf!$C43,E_SAV!$C$5:$C$4004,$AF$4)</f>
        <v>0</v>
      </c>
      <c r="AC43" s="321">
        <f>SUMIFS(E3_WAV!$S$5:$S$204,E3_WAV!$A$5:$A$204,D_KKAuf!$C43,E3_WAV!$D$5:$D$204,$AF$4,E3_WAV!$B$5:$B$204,"&lt;&gt;geleistete Anzahlungen und Anlagen im Bau des Sachanlagevermögens",E3_WAV!$B$5:$B$204,"&lt;&gt;geleistete Anzahlungen auf immaterielle Vermögensgegenstände")</f>
        <v>0</v>
      </c>
      <c r="AD43" s="321">
        <f>SUMIFS(E2_BKZ!$J$5:$J$2504,E2_BKZ!$A$5:$A$2504,$C43,E2_BKZ!$B$5:$B$2504,$AF$4)</f>
        <v>0</v>
      </c>
      <c r="AE43" s="321">
        <f>SUMIFS(E_SAV!$AE$5:$AE$4004,E_SAV!$A$5:$A$4004,D_KKAuf!$C43,E_SAV!$C$5:$C$4004,$AF$4)</f>
        <v>0</v>
      </c>
      <c r="AF43" s="321">
        <f>SUMIFS(E3_WAV!$U$5:$U$204,E3_WAV!$A$5:$A$204,D_KKAuf!$C43,E3_WAV!$D$5:$D$204,$AF$4,E3_WAV!$B$5:$B$204,"&lt;&gt;geleistete Anzahlungen und Anlagen im Bau des Sachanlagevermögens",E3_WAV!$B$5:$B$204,"&lt;&gt;geleistete Anzahlungen auf immaterielle Vermögensgegenstände")</f>
        <v>0</v>
      </c>
      <c r="AG43" s="321">
        <f>SUMIFS(E2_BKZ!$K$5:$K$2504,E2_BKZ!$A$5:$A$2504,$C43,E2_BKZ!$B$5:$B$2504,$AF$4)</f>
        <v>0</v>
      </c>
      <c r="AH43" s="321">
        <f t="shared" si="13"/>
        <v>0</v>
      </c>
      <c r="AI43" s="321">
        <f>AH43*(IF(A_Stammdaten!$B$7="FNB",VLOOKUP(AF$4,Zinstabelle,2,FALSE),VLOOKUP(AF$4,Zinstabelle,3,FALSE)))</f>
        <v>0</v>
      </c>
      <c r="AJ43" s="321">
        <f>SUMIFS(E_SAV!$AC$5:$AC$4004,E_SAV!$A$5:$A$4004,D_KKAuf!$C43,E_SAV!$C$5:$C$4004,$AN$4)</f>
        <v>0</v>
      </c>
      <c r="AK43" s="321">
        <f>SUMIFS(E3_WAV!$S$5:$S$204,E3_WAV!$A$5:$A$204,D_KKAuf!$C43,E3_WAV!$D$5:$D$204,$AN$4,E3_WAV!$B$5:$B$204,"&lt;&gt;geleistete Anzahlungen und Anlagen im Bau des Sachanlagevermögens",E3_WAV!$B$5:$B$204,"&lt;&gt;geleistete Anzahlungen auf immaterielle Vermögensgegenstände")</f>
        <v>0</v>
      </c>
      <c r="AL43" s="321">
        <f>SUMIFS(E2_BKZ!$J$5:$J$2504,E2_BKZ!$A$5:$A$2504,$C43,E2_BKZ!$B$5:$B$2504,$AN$4)</f>
        <v>0</v>
      </c>
      <c r="AM43" s="321">
        <f>SUMIFS(E_SAV!$AE$5:$AE$4004,E_SAV!$A$5:$A$4004,D_KKAuf!$C43,E_SAV!$C$5:$C$4004,$AN$4)</f>
        <v>0</v>
      </c>
      <c r="AN43" s="321">
        <f>SUMIFS(E3_WAV!$U$5:$U$204,E3_WAV!$A$5:$A$204,D_KKAuf!$C43,E3_WAV!$D$5:$D$204,$AN$4,E3_WAV!$B$5:$B$204,"&lt;&gt;geleistete Anzahlungen und Anlagen im Bau des Sachanlagevermögens",E3_WAV!$B$5:$B$204,"&lt;&gt;geleistete Anzahlungen auf immaterielle Vermögensgegenstände")</f>
        <v>0</v>
      </c>
      <c r="AO43" s="321">
        <f>SUMIFS(E2_BKZ!$K$5:$K$2504,E2_BKZ!$A$5:$A$2504,$C43,E2_BKZ!$B$5:$B$2504,$AN$4)</f>
        <v>0</v>
      </c>
      <c r="AP43" s="321">
        <f t="shared" si="14"/>
        <v>0</v>
      </c>
      <c r="AQ43" s="321">
        <f>AP43*(IF(A_Stammdaten!$B$7="FNB",VLOOKUP(AN$4,Zinstabelle,2,FALSE),VLOOKUP(AN$4,Zinstabelle,3,FALSE)))</f>
        <v>0</v>
      </c>
      <c r="AR43" s="321">
        <f>SUMIFS(E_SAV!$AC$5:$AC$4004,E_SAV!$A$5:$A$4004,D_KKAuf!$C43,E_SAV!$C$5:$C$4004,$AV$4)</f>
        <v>0</v>
      </c>
      <c r="AS43" s="321">
        <f>SUMIFS(E3_WAV!$S$5:$S$204,E3_WAV!$A$5:$A$204,D_KKAuf!$C43,E3_WAV!$D$5:$D$204,$AV$4,E3_WAV!$B$5:$B$204,"&lt;&gt;geleistete Anzahlungen und Anlagen im Bau des Sachanlagevermögens",E3_WAV!$B$5:$B$204,"&lt;&gt;geleistete Anzahlungen auf immaterielle Vermögensgegenstände")</f>
        <v>0</v>
      </c>
      <c r="AT43" s="321">
        <f>SUMIFS(E2_BKZ!$J$5:$J$2504,E2_BKZ!$A$5:$A$2504,$C43,E2_BKZ!$B$5:$B$2504,$AV$4)</f>
        <v>0</v>
      </c>
      <c r="AU43" s="321">
        <f>SUMIFS(E_SAV!$AE$5:$AE$4004,E_SAV!$A$5:$A$4004,D_KKAuf!$C43,E_SAV!$C$5:$C$4004,$AV$4)</f>
        <v>0</v>
      </c>
      <c r="AV43" s="321">
        <f>SUMIFS(E3_WAV!$U$5:$U$204,E3_WAV!$A$5:$A$204,D_KKAuf!$C43,E3_WAV!$D$5:$D$204,$AV$4,E3_WAV!$B$5:$B$204,"&lt;&gt;geleistete Anzahlungen und Anlagen im Bau des Sachanlagevermögens",E3_WAV!$B$5:$B$204,"&lt;&gt;geleistete Anzahlungen auf immaterielle Vermögensgegenstände")</f>
        <v>0</v>
      </c>
      <c r="AW43" s="321">
        <f>SUMIFS(E2_BKZ!$K$5:$K$2504,E2_BKZ!$A$5:$A$2504,$C43,E2_BKZ!$B$5:$B$2504,$AV$4)</f>
        <v>0</v>
      </c>
      <c r="AX43" s="321">
        <f t="shared" si="15"/>
        <v>0</v>
      </c>
      <c r="AY43" s="321">
        <f>AX43*(IF(A_Stammdaten!$B$7="FNB",VLOOKUP(AV$4,Zinstabelle,2,FALSE),VLOOKUP(AV$4,Zinstabelle,3,FALSE)))</f>
        <v>0</v>
      </c>
      <c r="AZ43" s="321">
        <f>SUMIFS(E_SAV!$AC$5:$AC$4004,E_SAV!$A$5:$A$4004,D_KKAuf!$C43,E_SAV!$C$5:$C$4004,$BD$4)</f>
        <v>0</v>
      </c>
      <c r="BA43" s="321">
        <f>SUMIFS(E3_WAV!$S$5:$S$204,E3_WAV!$A$5:$A$204,D_KKAuf!$C43,E3_WAV!$D$5:$D$204,$BD$4,E3_WAV!$B$5:$B$204,"&lt;&gt;geleistete Anzahlungen und Anlagen im Bau des Sachanlagevermögens",E3_WAV!$B$5:$B$204,"&lt;&gt;geleistete Anzahlungen auf immaterielle Vermögensgegenstände")</f>
        <v>0</v>
      </c>
      <c r="BB43" s="321">
        <f>SUMIFS(E2_BKZ!$J$5:$J$2504,E2_BKZ!$A$5:$A$2504,$C43,E2_BKZ!$B$5:$B$2504,$BD$4)</f>
        <v>0</v>
      </c>
      <c r="BC43" s="321">
        <f>SUMIFS(E_SAV!$AE$5:$AE$4004,E_SAV!$A$5:$A$4004,D_KKAuf!$C43,E_SAV!$C$5:$C$4004,$BD$4)</f>
        <v>0</v>
      </c>
      <c r="BD43" s="321">
        <f>SUMIFS(E3_WAV!$U$5:$U$204,E3_WAV!$A$5:$A$204,D_KKAuf!$C43,E3_WAV!$D$5:$D$204,$BD$4,E3_WAV!$B$5:$B$204,"&lt;&gt;geleistete Anzahlungen und Anlagen im Bau des Sachanlagevermögens",E3_WAV!$B$5:$B$204,"&lt;&gt;geleistete Anzahlungen auf immaterielle Vermögensgegenstände")</f>
        <v>0</v>
      </c>
      <c r="BE43" s="321">
        <f>SUMIFS(E2_BKZ!$K$5:$K$2504,E2_BKZ!$A$5:$A$2504,$C43,E2_BKZ!$B$5:$B$2504,$BD$4)</f>
        <v>0</v>
      </c>
      <c r="BF43" s="321">
        <f t="shared" si="16"/>
        <v>0</v>
      </c>
      <c r="BG43" s="321">
        <f>BF43*(IF(A_Stammdaten!$B$7="FNB",VLOOKUP(BD$4,Zinstabelle,2,FALSE),VLOOKUP(BD$4,Zinstabelle,3,FALSE)))</f>
        <v>0</v>
      </c>
      <c r="BH43" s="321">
        <f>SUMIFS(E_SAV!$AC$5:$AC$4004,E_SAV!$A$5:$A$4004,D_KKAuf!$C43,E_SAV!$C$5:$C$4004,$BL$4)</f>
        <v>0</v>
      </c>
      <c r="BI43" s="321">
        <f>SUMIFS(E3_WAV!$S$5:$S$204,E3_WAV!$A$5:$A$204,D_KKAuf!$C43,E3_WAV!$D$5:$D$204,$BL$4,E3_WAV!$B$5:$B$204,"&lt;&gt;geleistete Anzahlungen und Anlagen im Bau des Sachanlagevermögens",E3_WAV!$B$5:$B$204,"&lt;&gt;geleistete Anzahlungen auf immaterielle Vermögensgegenstände")</f>
        <v>0</v>
      </c>
      <c r="BJ43" s="321">
        <f>SUMIFS(E2_BKZ!$J$5:$J$2504,E2_BKZ!$A$5:$A$2504,$C43,E2_BKZ!$B$5:$B$2504,$BL$4)</f>
        <v>0</v>
      </c>
      <c r="BK43" s="321">
        <f>SUMIFS(E_SAV!$AE$5:$AE$4004,E_SAV!$A$5:$A$4004,D_KKAuf!$C43,E_SAV!$C$5:$C$4004,$BL$4)</f>
        <v>0</v>
      </c>
      <c r="BL43" s="321">
        <f>SUMIFS(E3_WAV!$U$5:$U$204,E3_WAV!$A$5:$A$204,D_KKAuf!$C43,E3_WAV!$D$5:$D$204,$BL$4,E3_WAV!$B$5:$B$204,"&lt;&gt;geleistete Anzahlungen und Anlagen im Bau des Sachanlagevermögens",E3_WAV!$B$5:$B$204,"&lt;&gt;geleistete Anzahlungen auf immaterielle Vermögensgegenstände")</f>
        <v>0</v>
      </c>
      <c r="BM43" s="321">
        <f>SUMIFS(E2_BKZ!$K$5:$K$2504,E2_BKZ!$A$5:$A$2504,$C43,E2_BKZ!$B$5:$B$2504,$BL$4)</f>
        <v>0</v>
      </c>
      <c r="BN43" s="321">
        <f t="shared" si="17"/>
        <v>0</v>
      </c>
      <c r="BO43" s="321">
        <f>BN43*(IF(A_Stammdaten!$B$7="FNB",VLOOKUP(BL$4,Zinstabelle,2,FALSE),VLOOKUP(BL$4,Zinstabelle,3,FALSE)))</f>
        <v>0</v>
      </c>
    </row>
    <row r="44" spans="3:67" x14ac:dyDescent="0.3">
      <c r="C44" s="319">
        <f>A_Stammdaten!A55</f>
        <v>0</v>
      </c>
      <c r="D44" s="320">
        <f t="shared" si="8"/>
        <v>0</v>
      </c>
      <c r="E44" s="320">
        <f t="shared" si="9"/>
        <v>0</v>
      </c>
      <c r="F44" s="320">
        <f>SUM(J44,R44,Z44,AH44,AP44,AX44,BF44,BN44)*0.4*Listen!$G$2*0.035*A_Stammdaten!$D55</f>
        <v>0</v>
      </c>
      <c r="G44" s="320">
        <f t="shared" si="10"/>
        <v>0</v>
      </c>
      <c r="H44" s="321">
        <f>SUMIF(E_SAV!$A$5:$A$4004,D_KKAuf!$C44,E_SAV!$AD$5:$AD$4004)</f>
        <v>0</v>
      </c>
      <c r="I44" s="321">
        <f>SUMIFS(E3_WAV!$T$5:$T$204,E3_WAV!$A$5:$A$204,C44,E3_WAV!$D$5:$D$204,"&gt;2015",E3_WAV!$D$5:$D$204,"&lt;="&amp;A_Stammdaten!$B$12)</f>
        <v>0</v>
      </c>
      <c r="J44" s="321">
        <f>AVERAGE(SUMIFS(E3_WAV!$S$5:$S$204,E3_WAV!$B$5:$B$204,"geleistete Anzahlungen und Anlagen im Bau des Sachanlagevermögens",E3_WAV!$A$5:$A$204,D_KKAuf!$C44),SUMIFS(E3_WAV!$U$5:$U$204,E3_WAV!$B$5:$B$204,"geleistete Anzahlungen und Anlagen im Bau des Sachanlagevermögens",E3_WAV!$A$5:$A$204,D_KKAuf!$C44))+AVERAGE(SUMIFS(E3_WAV!$S$5:$S$204,E3_WAV!$B$5:$B$204,"geleistete Anzahlungen auf immaterielle Vermögensgegenstände",E3_WAV!$A$5:$A$204,D_KKAuf!$C44),SUMIFS(E3_WAV!$U$5:$U$204,E3_WAV!$B$5:$B$204,"geleistete Anzahlungen auf immaterielle Vermögensgegenstände",E3_WAV!$A$5:$A$204,D_KKAuf!$C44))</f>
        <v>0</v>
      </c>
      <c r="K44" s="321">
        <f>$J44*(IF(A_Stammdaten!$B$7="FNB",VLOOKUP(A_Stammdaten!$B$12,Zinstabelle,2,FALSE),VLOOKUP(A_Stammdaten!$B$12,Zinstabelle,3,FALSE)))</f>
        <v>0</v>
      </c>
      <c r="L44" s="321">
        <f>SUMIFS(E_SAV!$AC$5:$AC$4004,E_SAV!$A$5:$A$4004,D_KKAuf!$C44,E_SAV!$C$5:$C$4004,$P$4)</f>
        <v>0</v>
      </c>
      <c r="M44" s="321">
        <f>SUMIFS(E3_WAV!$S$5:$S$204,E3_WAV!$A$5:$A$204,D_KKAuf!$C44,E3_WAV!$D$5:$D$204,$P$4,E3_WAV!$B$5:$B$204,"&lt;&gt;geleistete Anzahlungen und Anlagen im Bau des Sachanlagevermögens",E3_WAV!$B$5:$B$204,"&lt;&gt;geleistete Anzahlungen auf immaterielle Vermögensgegenstände")</f>
        <v>0</v>
      </c>
      <c r="N44" s="321">
        <f>SUMIFS(E2_BKZ!$J$5:$J$2504,E2_BKZ!$A$5:$A$2504,$C44,E2_BKZ!$B$5:$B$2504,$P$4)</f>
        <v>0</v>
      </c>
      <c r="O44" s="321">
        <f>SUMIFS(E_SAV!$AE$5:$AE$4004,E_SAV!$A$5:$A$4004,D_KKAuf!$C44,E_SAV!$C$5:$C$4004,$P$4)</f>
        <v>0</v>
      </c>
      <c r="P44" s="321">
        <f>SUMIFS(E3_WAV!$U$5:$U$204,E3_WAV!$A$5:$A$204,D_KKAuf!$C44,E3_WAV!$D$5:$D$204,$P$4,E3_WAV!$B$5:$B$204,"&lt;&gt;geleistete Anzahlungen und Anlagen im Bau des Sachanlagevermögens",E3_WAV!$B$5:$B$204,"&lt;&gt;geleistete Anzahlungen auf immaterielle Vermögensgegenstände")</f>
        <v>0</v>
      </c>
      <c r="Q44" s="321">
        <f>SUMIFS(E2_BKZ!$K$5:$K$2504,E2_BKZ!$A$5:$A$2504,$C44,E2_BKZ!$B$5:$B$2504,$P$4)</f>
        <v>0</v>
      </c>
      <c r="R44" s="321">
        <f t="shared" si="11"/>
        <v>0</v>
      </c>
      <c r="S44" s="321">
        <f>R44*(IF(A_Stammdaten!$B$7="FNB",VLOOKUP(P$4,Zinstabelle,2,FALSE),VLOOKUP(P$4,Zinstabelle,3,FALSE)))</f>
        <v>0</v>
      </c>
      <c r="T44" s="321">
        <f>SUMIFS(E_SAV!$AC$5:$AC$4004,E_SAV!$A$5:$A$4004,D_KKAuf!$C44,E_SAV!$C$5:$C$4004,$X$4)</f>
        <v>0</v>
      </c>
      <c r="U44" s="321">
        <f>SUMIFS(E3_WAV!$S$5:$S$204,E3_WAV!$A$5:$A$204,D_KKAuf!$C44,E3_WAV!$D$5:$D$204,$X$4,E3_WAV!$B$5:$B$204,"&lt;&gt;geleistete Anzahlungen und Anlagen im Bau des Sachanlagevermögens",E3_WAV!$B$5:$B$204,"&lt;&gt;geleistete Anzahlungen auf immaterielle Vermögensgegenstände")</f>
        <v>0</v>
      </c>
      <c r="V44" s="321">
        <f>SUMIFS(E2_BKZ!$J$5:$J$2504,E2_BKZ!$A$5:$A$2504,$C44,E2_BKZ!$B$5:$B$2504,$X$4)</f>
        <v>0</v>
      </c>
      <c r="W44" s="321">
        <f>SUMIFS(E_SAV!$AE$5:$AE$4004,E_SAV!$A$5:$A$4004,D_KKAuf!$C44,E_SAV!$C$5:$C$4004,$X$4)</f>
        <v>0</v>
      </c>
      <c r="X44" s="321">
        <f>SUMIFS(E3_WAV!$U$5:$U$204,E3_WAV!$A$5:$A$204,D_KKAuf!$C44,E3_WAV!$D$5:$D$204,$X$4,E3_WAV!$B$5:$B$204,"&lt;&gt;geleistete Anzahlungen und Anlagen im Bau des Sachanlagevermögens",E3_WAV!$B$5:$B$204,"&lt;&gt;geleistete Anzahlungen auf immaterielle Vermögensgegenstände")</f>
        <v>0</v>
      </c>
      <c r="Y44" s="321">
        <f>SUMIFS(E2_BKZ!$K$5:$K$2504,E2_BKZ!$A$5:$A$2504,$C44,E2_BKZ!$B$5:$B$2504,$X$4)</f>
        <v>0</v>
      </c>
      <c r="Z44" s="321">
        <f t="shared" si="12"/>
        <v>0</v>
      </c>
      <c r="AA44" s="321">
        <f>Z44*(IF(A_Stammdaten!$B$7="FNB",VLOOKUP(X$4,Zinstabelle,2,FALSE),VLOOKUP(X$4,Zinstabelle,3,FALSE)))</f>
        <v>0</v>
      </c>
      <c r="AB44" s="321">
        <f>SUMIFS(E_SAV!$AC$5:$AC$4004,E_SAV!$A$5:$A$4004,D_KKAuf!$C44,E_SAV!$C$5:$C$4004,$AF$4)</f>
        <v>0</v>
      </c>
      <c r="AC44" s="321">
        <f>SUMIFS(E3_WAV!$S$5:$S$204,E3_WAV!$A$5:$A$204,D_KKAuf!$C44,E3_WAV!$D$5:$D$204,$AF$4,E3_WAV!$B$5:$B$204,"&lt;&gt;geleistete Anzahlungen und Anlagen im Bau des Sachanlagevermögens",E3_WAV!$B$5:$B$204,"&lt;&gt;geleistete Anzahlungen auf immaterielle Vermögensgegenstände")</f>
        <v>0</v>
      </c>
      <c r="AD44" s="321">
        <f>SUMIFS(E2_BKZ!$J$5:$J$2504,E2_BKZ!$A$5:$A$2504,$C44,E2_BKZ!$B$5:$B$2504,$AF$4)</f>
        <v>0</v>
      </c>
      <c r="AE44" s="321">
        <f>SUMIFS(E_SAV!$AE$5:$AE$4004,E_SAV!$A$5:$A$4004,D_KKAuf!$C44,E_SAV!$C$5:$C$4004,$AF$4)</f>
        <v>0</v>
      </c>
      <c r="AF44" s="321">
        <f>SUMIFS(E3_WAV!$U$5:$U$204,E3_WAV!$A$5:$A$204,D_KKAuf!$C44,E3_WAV!$D$5:$D$204,$AF$4,E3_WAV!$B$5:$B$204,"&lt;&gt;geleistete Anzahlungen und Anlagen im Bau des Sachanlagevermögens",E3_WAV!$B$5:$B$204,"&lt;&gt;geleistete Anzahlungen auf immaterielle Vermögensgegenstände")</f>
        <v>0</v>
      </c>
      <c r="AG44" s="321">
        <f>SUMIFS(E2_BKZ!$K$5:$K$2504,E2_BKZ!$A$5:$A$2504,$C44,E2_BKZ!$B$5:$B$2504,$AF$4)</f>
        <v>0</v>
      </c>
      <c r="AH44" s="321">
        <f t="shared" si="13"/>
        <v>0</v>
      </c>
      <c r="AI44" s="321">
        <f>AH44*(IF(A_Stammdaten!$B$7="FNB",VLOOKUP(AF$4,Zinstabelle,2,FALSE),VLOOKUP(AF$4,Zinstabelle,3,FALSE)))</f>
        <v>0</v>
      </c>
      <c r="AJ44" s="321">
        <f>SUMIFS(E_SAV!$AC$5:$AC$4004,E_SAV!$A$5:$A$4004,D_KKAuf!$C44,E_SAV!$C$5:$C$4004,$AN$4)</f>
        <v>0</v>
      </c>
      <c r="AK44" s="321">
        <f>SUMIFS(E3_WAV!$S$5:$S$204,E3_WAV!$A$5:$A$204,D_KKAuf!$C44,E3_WAV!$D$5:$D$204,$AN$4,E3_WAV!$B$5:$B$204,"&lt;&gt;geleistete Anzahlungen und Anlagen im Bau des Sachanlagevermögens",E3_WAV!$B$5:$B$204,"&lt;&gt;geleistete Anzahlungen auf immaterielle Vermögensgegenstände")</f>
        <v>0</v>
      </c>
      <c r="AL44" s="321">
        <f>SUMIFS(E2_BKZ!$J$5:$J$2504,E2_BKZ!$A$5:$A$2504,$C44,E2_BKZ!$B$5:$B$2504,$AN$4)</f>
        <v>0</v>
      </c>
      <c r="AM44" s="321">
        <f>SUMIFS(E_SAV!$AE$5:$AE$4004,E_SAV!$A$5:$A$4004,D_KKAuf!$C44,E_SAV!$C$5:$C$4004,$AN$4)</f>
        <v>0</v>
      </c>
      <c r="AN44" s="321">
        <f>SUMIFS(E3_WAV!$U$5:$U$204,E3_WAV!$A$5:$A$204,D_KKAuf!$C44,E3_WAV!$D$5:$D$204,$AN$4,E3_WAV!$B$5:$B$204,"&lt;&gt;geleistete Anzahlungen und Anlagen im Bau des Sachanlagevermögens",E3_WAV!$B$5:$B$204,"&lt;&gt;geleistete Anzahlungen auf immaterielle Vermögensgegenstände")</f>
        <v>0</v>
      </c>
      <c r="AO44" s="321">
        <f>SUMIFS(E2_BKZ!$K$5:$K$2504,E2_BKZ!$A$5:$A$2504,$C44,E2_BKZ!$B$5:$B$2504,$AN$4)</f>
        <v>0</v>
      </c>
      <c r="AP44" s="321">
        <f t="shared" si="14"/>
        <v>0</v>
      </c>
      <c r="AQ44" s="321">
        <f>AP44*(IF(A_Stammdaten!$B$7="FNB",VLOOKUP(AN$4,Zinstabelle,2,FALSE),VLOOKUP(AN$4,Zinstabelle,3,FALSE)))</f>
        <v>0</v>
      </c>
      <c r="AR44" s="321">
        <f>SUMIFS(E_SAV!$AC$5:$AC$4004,E_SAV!$A$5:$A$4004,D_KKAuf!$C44,E_SAV!$C$5:$C$4004,$AV$4)</f>
        <v>0</v>
      </c>
      <c r="AS44" s="321">
        <f>SUMIFS(E3_WAV!$S$5:$S$204,E3_WAV!$A$5:$A$204,D_KKAuf!$C44,E3_WAV!$D$5:$D$204,$AV$4,E3_WAV!$B$5:$B$204,"&lt;&gt;geleistete Anzahlungen und Anlagen im Bau des Sachanlagevermögens",E3_WAV!$B$5:$B$204,"&lt;&gt;geleistete Anzahlungen auf immaterielle Vermögensgegenstände")</f>
        <v>0</v>
      </c>
      <c r="AT44" s="321">
        <f>SUMIFS(E2_BKZ!$J$5:$J$2504,E2_BKZ!$A$5:$A$2504,$C44,E2_BKZ!$B$5:$B$2504,$AV$4)</f>
        <v>0</v>
      </c>
      <c r="AU44" s="321">
        <f>SUMIFS(E_SAV!$AE$5:$AE$4004,E_SAV!$A$5:$A$4004,D_KKAuf!$C44,E_SAV!$C$5:$C$4004,$AV$4)</f>
        <v>0</v>
      </c>
      <c r="AV44" s="321">
        <f>SUMIFS(E3_WAV!$U$5:$U$204,E3_WAV!$A$5:$A$204,D_KKAuf!$C44,E3_WAV!$D$5:$D$204,$AV$4,E3_WAV!$B$5:$B$204,"&lt;&gt;geleistete Anzahlungen und Anlagen im Bau des Sachanlagevermögens",E3_WAV!$B$5:$B$204,"&lt;&gt;geleistete Anzahlungen auf immaterielle Vermögensgegenstände")</f>
        <v>0</v>
      </c>
      <c r="AW44" s="321">
        <f>SUMIFS(E2_BKZ!$K$5:$K$2504,E2_BKZ!$A$5:$A$2504,$C44,E2_BKZ!$B$5:$B$2504,$AV$4)</f>
        <v>0</v>
      </c>
      <c r="AX44" s="321">
        <f t="shared" si="15"/>
        <v>0</v>
      </c>
      <c r="AY44" s="321">
        <f>AX44*(IF(A_Stammdaten!$B$7="FNB",VLOOKUP(AV$4,Zinstabelle,2,FALSE),VLOOKUP(AV$4,Zinstabelle,3,FALSE)))</f>
        <v>0</v>
      </c>
      <c r="AZ44" s="321">
        <f>SUMIFS(E_SAV!$AC$5:$AC$4004,E_SAV!$A$5:$A$4004,D_KKAuf!$C44,E_SAV!$C$5:$C$4004,$BD$4)</f>
        <v>0</v>
      </c>
      <c r="BA44" s="321">
        <f>SUMIFS(E3_WAV!$S$5:$S$204,E3_WAV!$A$5:$A$204,D_KKAuf!$C44,E3_WAV!$D$5:$D$204,$BD$4,E3_WAV!$B$5:$B$204,"&lt;&gt;geleistete Anzahlungen und Anlagen im Bau des Sachanlagevermögens",E3_WAV!$B$5:$B$204,"&lt;&gt;geleistete Anzahlungen auf immaterielle Vermögensgegenstände")</f>
        <v>0</v>
      </c>
      <c r="BB44" s="321">
        <f>SUMIFS(E2_BKZ!$J$5:$J$2504,E2_BKZ!$A$5:$A$2504,$C44,E2_BKZ!$B$5:$B$2504,$BD$4)</f>
        <v>0</v>
      </c>
      <c r="BC44" s="321">
        <f>SUMIFS(E_SAV!$AE$5:$AE$4004,E_SAV!$A$5:$A$4004,D_KKAuf!$C44,E_SAV!$C$5:$C$4004,$BD$4)</f>
        <v>0</v>
      </c>
      <c r="BD44" s="321">
        <f>SUMIFS(E3_WAV!$U$5:$U$204,E3_WAV!$A$5:$A$204,D_KKAuf!$C44,E3_WAV!$D$5:$D$204,$BD$4,E3_WAV!$B$5:$B$204,"&lt;&gt;geleistete Anzahlungen und Anlagen im Bau des Sachanlagevermögens",E3_WAV!$B$5:$B$204,"&lt;&gt;geleistete Anzahlungen auf immaterielle Vermögensgegenstände")</f>
        <v>0</v>
      </c>
      <c r="BE44" s="321">
        <f>SUMIFS(E2_BKZ!$K$5:$K$2504,E2_BKZ!$A$5:$A$2504,$C44,E2_BKZ!$B$5:$B$2504,$BD$4)</f>
        <v>0</v>
      </c>
      <c r="BF44" s="321">
        <f t="shared" si="16"/>
        <v>0</v>
      </c>
      <c r="BG44" s="321">
        <f>BF44*(IF(A_Stammdaten!$B$7="FNB",VLOOKUP(BD$4,Zinstabelle,2,FALSE),VLOOKUP(BD$4,Zinstabelle,3,FALSE)))</f>
        <v>0</v>
      </c>
      <c r="BH44" s="321">
        <f>SUMIFS(E_SAV!$AC$5:$AC$4004,E_SAV!$A$5:$A$4004,D_KKAuf!$C44,E_SAV!$C$5:$C$4004,$BL$4)</f>
        <v>0</v>
      </c>
      <c r="BI44" s="321">
        <f>SUMIFS(E3_WAV!$S$5:$S$204,E3_WAV!$A$5:$A$204,D_KKAuf!$C44,E3_WAV!$D$5:$D$204,$BL$4,E3_WAV!$B$5:$B$204,"&lt;&gt;geleistete Anzahlungen und Anlagen im Bau des Sachanlagevermögens",E3_WAV!$B$5:$B$204,"&lt;&gt;geleistete Anzahlungen auf immaterielle Vermögensgegenstände")</f>
        <v>0</v>
      </c>
      <c r="BJ44" s="321">
        <f>SUMIFS(E2_BKZ!$J$5:$J$2504,E2_BKZ!$A$5:$A$2504,$C44,E2_BKZ!$B$5:$B$2504,$BL$4)</f>
        <v>0</v>
      </c>
      <c r="BK44" s="321">
        <f>SUMIFS(E_SAV!$AE$5:$AE$4004,E_SAV!$A$5:$A$4004,D_KKAuf!$C44,E_SAV!$C$5:$C$4004,$BL$4)</f>
        <v>0</v>
      </c>
      <c r="BL44" s="321">
        <f>SUMIFS(E3_WAV!$U$5:$U$204,E3_WAV!$A$5:$A$204,D_KKAuf!$C44,E3_WAV!$D$5:$D$204,$BL$4,E3_WAV!$B$5:$B$204,"&lt;&gt;geleistete Anzahlungen und Anlagen im Bau des Sachanlagevermögens",E3_WAV!$B$5:$B$204,"&lt;&gt;geleistete Anzahlungen auf immaterielle Vermögensgegenstände")</f>
        <v>0</v>
      </c>
      <c r="BM44" s="321">
        <f>SUMIFS(E2_BKZ!$K$5:$K$2504,E2_BKZ!$A$5:$A$2504,$C44,E2_BKZ!$B$5:$B$2504,$BL$4)</f>
        <v>0</v>
      </c>
      <c r="BN44" s="321">
        <f t="shared" si="17"/>
        <v>0</v>
      </c>
      <c r="BO44" s="321">
        <f>BN44*(IF(A_Stammdaten!$B$7="FNB",VLOOKUP(BL$4,Zinstabelle,2,FALSE),VLOOKUP(BL$4,Zinstabelle,3,FALSE)))</f>
        <v>0</v>
      </c>
    </row>
    <row r="45" spans="3:67" x14ac:dyDescent="0.3">
      <c r="C45" s="319">
        <f>A_Stammdaten!A56</f>
        <v>0</v>
      </c>
      <c r="D45" s="320">
        <f t="shared" si="8"/>
        <v>0</v>
      </c>
      <c r="E45" s="320">
        <f t="shared" si="9"/>
        <v>0</v>
      </c>
      <c r="F45" s="320">
        <f>SUM(J45,R45,Z45,AH45,AP45,AX45,BF45,BN45)*0.4*Listen!$G$2*0.035*A_Stammdaten!$D56</f>
        <v>0</v>
      </c>
      <c r="G45" s="320">
        <f t="shared" si="10"/>
        <v>0</v>
      </c>
      <c r="H45" s="321">
        <f>SUMIF(E_SAV!$A$5:$A$4004,D_KKAuf!$C45,E_SAV!$AD$5:$AD$4004)</f>
        <v>0</v>
      </c>
      <c r="I45" s="321">
        <f>SUMIFS(E3_WAV!$T$5:$T$204,E3_WAV!$A$5:$A$204,C45,E3_WAV!$D$5:$D$204,"&gt;2015",E3_WAV!$D$5:$D$204,"&lt;="&amp;A_Stammdaten!$B$12)</f>
        <v>0</v>
      </c>
      <c r="J45" s="321">
        <f>AVERAGE(SUMIFS(E3_WAV!$S$5:$S$204,E3_WAV!$B$5:$B$204,"geleistete Anzahlungen und Anlagen im Bau des Sachanlagevermögens",E3_WAV!$A$5:$A$204,D_KKAuf!$C45),SUMIFS(E3_WAV!$U$5:$U$204,E3_WAV!$B$5:$B$204,"geleistete Anzahlungen und Anlagen im Bau des Sachanlagevermögens",E3_WAV!$A$5:$A$204,D_KKAuf!$C45))+AVERAGE(SUMIFS(E3_WAV!$S$5:$S$204,E3_WAV!$B$5:$B$204,"geleistete Anzahlungen auf immaterielle Vermögensgegenstände",E3_WAV!$A$5:$A$204,D_KKAuf!$C45),SUMIFS(E3_WAV!$U$5:$U$204,E3_WAV!$B$5:$B$204,"geleistete Anzahlungen auf immaterielle Vermögensgegenstände",E3_WAV!$A$5:$A$204,D_KKAuf!$C45))</f>
        <v>0</v>
      </c>
      <c r="K45" s="321">
        <f>$J45*(IF(A_Stammdaten!$B$7="FNB",VLOOKUP(A_Stammdaten!$B$12,Zinstabelle,2,FALSE),VLOOKUP(A_Stammdaten!$B$12,Zinstabelle,3,FALSE)))</f>
        <v>0</v>
      </c>
      <c r="L45" s="321">
        <f>SUMIFS(E_SAV!$AC$5:$AC$4004,E_SAV!$A$5:$A$4004,D_KKAuf!$C45,E_SAV!$C$5:$C$4004,$P$4)</f>
        <v>0</v>
      </c>
      <c r="M45" s="321">
        <f>SUMIFS(E3_WAV!$S$5:$S$204,E3_WAV!$A$5:$A$204,D_KKAuf!$C45,E3_WAV!$D$5:$D$204,$P$4,E3_WAV!$B$5:$B$204,"&lt;&gt;geleistete Anzahlungen und Anlagen im Bau des Sachanlagevermögens",E3_WAV!$B$5:$B$204,"&lt;&gt;geleistete Anzahlungen auf immaterielle Vermögensgegenstände")</f>
        <v>0</v>
      </c>
      <c r="N45" s="321">
        <f>SUMIFS(E2_BKZ!$J$5:$J$2504,E2_BKZ!$A$5:$A$2504,$C45,E2_BKZ!$B$5:$B$2504,$P$4)</f>
        <v>0</v>
      </c>
      <c r="O45" s="321">
        <f>SUMIFS(E_SAV!$AE$5:$AE$4004,E_SAV!$A$5:$A$4004,D_KKAuf!$C45,E_SAV!$C$5:$C$4004,$P$4)</f>
        <v>0</v>
      </c>
      <c r="P45" s="321">
        <f>SUMIFS(E3_WAV!$U$5:$U$204,E3_WAV!$A$5:$A$204,D_KKAuf!$C45,E3_WAV!$D$5:$D$204,$P$4,E3_WAV!$B$5:$B$204,"&lt;&gt;geleistete Anzahlungen und Anlagen im Bau des Sachanlagevermögens",E3_WAV!$B$5:$B$204,"&lt;&gt;geleistete Anzahlungen auf immaterielle Vermögensgegenstände")</f>
        <v>0</v>
      </c>
      <c r="Q45" s="321">
        <f>SUMIFS(E2_BKZ!$K$5:$K$2504,E2_BKZ!$A$5:$A$2504,$C45,E2_BKZ!$B$5:$B$2504,$P$4)</f>
        <v>0</v>
      </c>
      <c r="R45" s="321">
        <f t="shared" si="11"/>
        <v>0</v>
      </c>
      <c r="S45" s="321">
        <f>R45*(IF(A_Stammdaten!$B$7="FNB",VLOOKUP(P$4,Zinstabelle,2,FALSE),VLOOKUP(P$4,Zinstabelle,3,FALSE)))</f>
        <v>0</v>
      </c>
      <c r="T45" s="321">
        <f>SUMIFS(E_SAV!$AC$5:$AC$4004,E_SAV!$A$5:$A$4004,D_KKAuf!$C45,E_SAV!$C$5:$C$4004,$X$4)</f>
        <v>0</v>
      </c>
      <c r="U45" s="321">
        <f>SUMIFS(E3_WAV!$S$5:$S$204,E3_WAV!$A$5:$A$204,D_KKAuf!$C45,E3_WAV!$D$5:$D$204,$X$4,E3_WAV!$B$5:$B$204,"&lt;&gt;geleistete Anzahlungen und Anlagen im Bau des Sachanlagevermögens",E3_WAV!$B$5:$B$204,"&lt;&gt;geleistete Anzahlungen auf immaterielle Vermögensgegenstände")</f>
        <v>0</v>
      </c>
      <c r="V45" s="321">
        <f>SUMIFS(E2_BKZ!$J$5:$J$2504,E2_BKZ!$A$5:$A$2504,$C45,E2_BKZ!$B$5:$B$2504,$X$4)</f>
        <v>0</v>
      </c>
      <c r="W45" s="321">
        <f>SUMIFS(E_SAV!$AE$5:$AE$4004,E_SAV!$A$5:$A$4004,D_KKAuf!$C45,E_SAV!$C$5:$C$4004,$X$4)</f>
        <v>0</v>
      </c>
      <c r="X45" s="321">
        <f>SUMIFS(E3_WAV!$U$5:$U$204,E3_WAV!$A$5:$A$204,D_KKAuf!$C45,E3_WAV!$D$5:$D$204,$X$4,E3_WAV!$B$5:$B$204,"&lt;&gt;geleistete Anzahlungen und Anlagen im Bau des Sachanlagevermögens",E3_WAV!$B$5:$B$204,"&lt;&gt;geleistete Anzahlungen auf immaterielle Vermögensgegenstände")</f>
        <v>0</v>
      </c>
      <c r="Y45" s="321">
        <f>SUMIFS(E2_BKZ!$K$5:$K$2504,E2_BKZ!$A$5:$A$2504,$C45,E2_BKZ!$B$5:$B$2504,$X$4)</f>
        <v>0</v>
      </c>
      <c r="Z45" s="321">
        <f t="shared" si="12"/>
        <v>0</v>
      </c>
      <c r="AA45" s="321">
        <f>Z45*(IF(A_Stammdaten!$B$7="FNB",VLOOKUP(X$4,Zinstabelle,2,FALSE),VLOOKUP(X$4,Zinstabelle,3,FALSE)))</f>
        <v>0</v>
      </c>
      <c r="AB45" s="321">
        <f>SUMIFS(E_SAV!$AC$5:$AC$4004,E_SAV!$A$5:$A$4004,D_KKAuf!$C45,E_SAV!$C$5:$C$4004,$AF$4)</f>
        <v>0</v>
      </c>
      <c r="AC45" s="321">
        <f>SUMIFS(E3_WAV!$S$5:$S$204,E3_WAV!$A$5:$A$204,D_KKAuf!$C45,E3_WAV!$D$5:$D$204,$AF$4,E3_WAV!$B$5:$B$204,"&lt;&gt;geleistete Anzahlungen und Anlagen im Bau des Sachanlagevermögens",E3_WAV!$B$5:$B$204,"&lt;&gt;geleistete Anzahlungen auf immaterielle Vermögensgegenstände")</f>
        <v>0</v>
      </c>
      <c r="AD45" s="321">
        <f>SUMIFS(E2_BKZ!$J$5:$J$2504,E2_BKZ!$A$5:$A$2504,$C45,E2_BKZ!$B$5:$B$2504,$AF$4)</f>
        <v>0</v>
      </c>
      <c r="AE45" s="321">
        <f>SUMIFS(E_SAV!$AE$5:$AE$4004,E_SAV!$A$5:$A$4004,D_KKAuf!$C45,E_SAV!$C$5:$C$4004,$AF$4)</f>
        <v>0</v>
      </c>
      <c r="AF45" s="321">
        <f>SUMIFS(E3_WAV!$U$5:$U$204,E3_WAV!$A$5:$A$204,D_KKAuf!$C45,E3_WAV!$D$5:$D$204,$AF$4,E3_WAV!$B$5:$B$204,"&lt;&gt;geleistete Anzahlungen und Anlagen im Bau des Sachanlagevermögens",E3_WAV!$B$5:$B$204,"&lt;&gt;geleistete Anzahlungen auf immaterielle Vermögensgegenstände")</f>
        <v>0</v>
      </c>
      <c r="AG45" s="321">
        <f>SUMIFS(E2_BKZ!$K$5:$K$2504,E2_BKZ!$A$5:$A$2504,$C45,E2_BKZ!$B$5:$B$2504,$AF$4)</f>
        <v>0</v>
      </c>
      <c r="AH45" s="321">
        <f t="shared" si="13"/>
        <v>0</v>
      </c>
      <c r="AI45" s="321">
        <f>AH45*(IF(A_Stammdaten!$B$7="FNB",VLOOKUP(AF$4,Zinstabelle,2,FALSE),VLOOKUP(AF$4,Zinstabelle,3,FALSE)))</f>
        <v>0</v>
      </c>
      <c r="AJ45" s="321">
        <f>SUMIFS(E_SAV!$AC$5:$AC$4004,E_SAV!$A$5:$A$4004,D_KKAuf!$C45,E_SAV!$C$5:$C$4004,$AN$4)</f>
        <v>0</v>
      </c>
      <c r="AK45" s="321">
        <f>SUMIFS(E3_WAV!$S$5:$S$204,E3_WAV!$A$5:$A$204,D_KKAuf!$C45,E3_WAV!$D$5:$D$204,$AN$4,E3_WAV!$B$5:$B$204,"&lt;&gt;geleistete Anzahlungen und Anlagen im Bau des Sachanlagevermögens",E3_WAV!$B$5:$B$204,"&lt;&gt;geleistete Anzahlungen auf immaterielle Vermögensgegenstände")</f>
        <v>0</v>
      </c>
      <c r="AL45" s="321">
        <f>SUMIFS(E2_BKZ!$J$5:$J$2504,E2_BKZ!$A$5:$A$2504,$C45,E2_BKZ!$B$5:$B$2504,$AN$4)</f>
        <v>0</v>
      </c>
      <c r="AM45" s="321">
        <f>SUMIFS(E_SAV!$AE$5:$AE$4004,E_SAV!$A$5:$A$4004,D_KKAuf!$C45,E_SAV!$C$5:$C$4004,$AN$4)</f>
        <v>0</v>
      </c>
      <c r="AN45" s="321">
        <f>SUMIFS(E3_WAV!$U$5:$U$204,E3_WAV!$A$5:$A$204,D_KKAuf!$C45,E3_WAV!$D$5:$D$204,$AN$4,E3_WAV!$B$5:$B$204,"&lt;&gt;geleistete Anzahlungen und Anlagen im Bau des Sachanlagevermögens",E3_WAV!$B$5:$B$204,"&lt;&gt;geleistete Anzahlungen auf immaterielle Vermögensgegenstände")</f>
        <v>0</v>
      </c>
      <c r="AO45" s="321">
        <f>SUMIFS(E2_BKZ!$K$5:$K$2504,E2_BKZ!$A$5:$A$2504,$C45,E2_BKZ!$B$5:$B$2504,$AN$4)</f>
        <v>0</v>
      </c>
      <c r="AP45" s="321">
        <f t="shared" si="14"/>
        <v>0</v>
      </c>
      <c r="AQ45" s="321">
        <f>AP45*(IF(A_Stammdaten!$B$7="FNB",VLOOKUP(AN$4,Zinstabelle,2,FALSE),VLOOKUP(AN$4,Zinstabelle,3,FALSE)))</f>
        <v>0</v>
      </c>
      <c r="AR45" s="321">
        <f>SUMIFS(E_SAV!$AC$5:$AC$4004,E_SAV!$A$5:$A$4004,D_KKAuf!$C45,E_SAV!$C$5:$C$4004,$AV$4)</f>
        <v>0</v>
      </c>
      <c r="AS45" s="321">
        <f>SUMIFS(E3_WAV!$S$5:$S$204,E3_WAV!$A$5:$A$204,D_KKAuf!$C45,E3_WAV!$D$5:$D$204,$AV$4,E3_WAV!$B$5:$B$204,"&lt;&gt;geleistete Anzahlungen und Anlagen im Bau des Sachanlagevermögens",E3_WAV!$B$5:$B$204,"&lt;&gt;geleistete Anzahlungen auf immaterielle Vermögensgegenstände")</f>
        <v>0</v>
      </c>
      <c r="AT45" s="321">
        <f>SUMIFS(E2_BKZ!$J$5:$J$2504,E2_BKZ!$A$5:$A$2504,$C45,E2_BKZ!$B$5:$B$2504,$AV$4)</f>
        <v>0</v>
      </c>
      <c r="AU45" s="321">
        <f>SUMIFS(E_SAV!$AE$5:$AE$4004,E_SAV!$A$5:$A$4004,D_KKAuf!$C45,E_SAV!$C$5:$C$4004,$AV$4)</f>
        <v>0</v>
      </c>
      <c r="AV45" s="321">
        <f>SUMIFS(E3_WAV!$U$5:$U$204,E3_WAV!$A$5:$A$204,D_KKAuf!$C45,E3_WAV!$D$5:$D$204,$AV$4,E3_WAV!$B$5:$B$204,"&lt;&gt;geleistete Anzahlungen und Anlagen im Bau des Sachanlagevermögens",E3_WAV!$B$5:$B$204,"&lt;&gt;geleistete Anzahlungen auf immaterielle Vermögensgegenstände")</f>
        <v>0</v>
      </c>
      <c r="AW45" s="321">
        <f>SUMIFS(E2_BKZ!$K$5:$K$2504,E2_BKZ!$A$5:$A$2504,$C45,E2_BKZ!$B$5:$B$2504,$AV$4)</f>
        <v>0</v>
      </c>
      <c r="AX45" s="321">
        <f t="shared" si="15"/>
        <v>0</v>
      </c>
      <c r="AY45" s="321">
        <f>AX45*(IF(A_Stammdaten!$B$7="FNB",VLOOKUP(AV$4,Zinstabelle,2,FALSE),VLOOKUP(AV$4,Zinstabelle,3,FALSE)))</f>
        <v>0</v>
      </c>
      <c r="AZ45" s="321">
        <f>SUMIFS(E_SAV!$AC$5:$AC$4004,E_SAV!$A$5:$A$4004,D_KKAuf!$C45,E_SAV!$C$5:$C$4004,$BD$4)</f>
        <v>0</v>
      </c>
      <c r="BA45" s="321">
        <f>SUMIFS(E3_WAV!$S$5:$S$204,E3_WAV!$A$5:$A$204,D_KKAuf!$C45,E3_WAV!$D$5:$D$204,$BD$4,E3_WAV!$B$5:$B$204,"&lt;&gt;geleistete Anzahlungen und Anlagen im Bau des Sachanlagevermögens",E3_WAV!$B$5:$B$204,"&lt;&gt;geleistete Anzahlungen auf immaterielle Vermögensgegenstände")</f>
        <v>0</v>
      </c>
      <c r="BB45" s="321">
        <f>SUMIFS(E2_BKZ!$J$5:$J$2504,E2_BKZ!$A$5:$A$2504,$C45,E2_BKZ!$B$5:$B$2504,$BD$4)</f>
        <v>0</v>
      </c>
      <c r="BC45" s="321">
        <f>SUMIFS(E_SAV!$AE$5:$AE$4004,E_SAV!$A$5:$A$4004,D_KKAuf!$C45,E_SAV!$C$5:$C$4004,$BD$4)</f>
        <v>0</v>
      </c>
      <c r="BD45" s="321">
        <f>SUMIFS(E3_WAV!$U$5:$U$204,E3_WAV!$A$5:$A$204,D_KKAuf!$C45,E3_WAV!$D$5:$D$204,$BD$4,E3_WAV!$B$5:$B$204,"&lt;&gt;geleistete Anzahlungen und Anlagen im Bau des Sachanlagevermögens",E3_WAV!$B$5:$B$204,"&lt;&gt;geleistete Anzahlungen auf immaterielle Vermögensgegenstände")</f>
        <v>0</v>
      </c>
      <c r="BE45" s="321">
        <f>SUMIFS(E2_BKZ!$K$5:$K$2504,E2_BKZ!$A$5:$A$2504,$C45,E2_BKZ!$B$5:$B$2504,$BD$4)</f>
        <v>0</v>
      </c>
      <c r="BF45" s="321">
        <f t="shared" si="16"/>
        <v>0</v>
      </c>
      <c r="BG45" s="321">
        <f>BF45*(IF(A_Stammdaten!$B$7="FNB",VLOOKUP(BD$4,Zinstabelle,2,FALSE),VLOOKUP(BD$4,Zinstabelle,3,FALSE)))</f>
        <v>0</v>
      </c>
      <c r="BH45" s="321">
        <f>SUMIFS(E_SAV!$AC$5:$AC$4004,E_SAV!$A$5:$A$4004,D_KKAuf!$C45,E_SAV!$C$5:$C$4004,$BL$4)</f>
        <v>0</v>
      </c>
      <c r="BI45" s="321">
        <f>SUMIFS(E3_WAV!$S$5:$S$204,E3_WAV!$A$5:$A$204,D_KKAuf!$C45,E3_WAV!$D$5:$D$204,$BL$4,E3_WAV!$B$5:$B$204,"&lt;&gt;geleistete Anzahlungen und Anlagen im Bau des Sachanlagevermögens",E3_WAV!$B$5:$B$204,"&lt;&gt;geleistete Anzahlungen auf immaterielle Vermögensgegenstände")</f>
        <v>0</v>
      </c>
      <c r="BJ45" s="321">
        <f>SUMIFS(E2_BKZ!$J$5:$J$2504,E2_BKZ!$A$5:$A$2504,$C45,E2_BKZ!$B$5:$B$2504,$BL$4)</f>
        <v>0</v>
      </c>
      <c r="BK45" s="321">
        <f>SUMIFS(E_SAV!$AE$5:$AE$4004,E_SAV!$A$5:$A$4004,D_KKAuf!$C45,E_SAV!$C$5:$C$4004,$BL$4)</f>
        <v>0</v>
      </c>
      <c r="BL45" s="321">
        <f>SUMIFS(E3_WAV!$U$5:$U$204,E3_WAV!$A$5:$A$204,D_KKAuf!$C45,E3_WAV!$D$5:$D$204,$BL$4,E3_WAV!$B$5:$B$204,"&lt;&gt;geleistete Anzahlungen und Anlagen im Bau des Sachanlagevermögens",E3_WAV!$B$5:$B$204,"&lt;&gt;geleistete Anzahlungen auf immaterielle Vermögensgegenstände")</f>
        <v>0</v>
      </c>
      <c r="BM45" s="321">
        <f>SUMIFS(E2_BKZ!$K$5:$K$2504,E2_BKZ!$A$5:$A$2504,$C45,E2_BKZ!$B$5:$B$2504,$BL$4)</f>
        <v>0</v>
      </c>
      <c r="BN45" s="321">
        <f t="shared" si="17"/>
        <v>0</v>
      </c>
      <c r="BO45" s="321">
        <f>BN45*(IF(A_Stammdaten!$B$7="FNB",VLOOKUP(BL$4,Zinstabelle,2,FALSE),VLOOKUP(BL$4,Zinstabelle,3,FALSE)))</f>
        <v>0</v>
      </c>
    </row>
    <row r="46" spans="3:67" x14ac:dyDescent="0.3">
      <c r="C46" s="319">
        <f>A_Stammdaten!A57</f>
        <v>0</v>
      </c>
      <c r="D46" s="320">
        <f t="shared" si="8"/>
        <v>0</v>
      </c>
      <c r="E46" s="320">
        <f t="shared" si="9"/>
        <v>0</v>
      </c>
      <c r="F46" s="320">
        <f>SUM(J46,R46,Z46,AH46,AP46,AX46,BF46,BN46)*0.4*Listen!$G$2*0.035*A_Stammdaten!$D57</f>
        <v>0</v>
      </c>
      <c r="G46" s="320">
        <f t="shared" si="10"/>
        <v>0</v>
      </c>
      <c r="H46" s="321">
        <f>SUMIF(E_SAV!$A$5:$A$4004,D_KKAuf!$C46,E_SAV!$AD$5:$AD$4004)</f>
        <v>0</v>
      </c>
      <c r="I46" s="321">
        <f>SUMIFS(E3_WAV!$T$5:$T$204,E3_WAV!$A$5:$A$204,C46,E3_WAV!$D$5:$D$204,"&gt;2015",E3_WAV!$D$5:$D$204,"&lt;="&amp;A_Stammdaten!$B$12)</f>
        <v>0</v>
      </c>
      <c r="J46" s="321">
        <f>AVERAGE(SUMIFS(E3_WAV!$S$5:$S$204,E3_WAV!$B$5:$B$204,"geleistete Anzahlungen und Anlagen im Bau des Sachanlagevermögens",E3_WAV!$A$5:$A$204,D_KKAuf!$C46),SUMIFS(E3_WAV!$U$5:$U$204,E3_WAV!$B$5:$B$204,"geleistete Anzahlungen und Anlagen im Bau des Sachanlagevermögens",E3_WAV!$A$5:$A$204,D_KKAuf!$C46))+AVERAGE(SUMIFS(E3_WAV!$S$5:$S$204,E3_WAV!$B$5:$B$204,"geleistete Anzahlungen auf immaterielle Vermögensgegenstände",E3_WAV!$A$5:$A$204,D_KKAuf!$C46),SUMIFS(E3_WAV!$U$5:$U$204,E3_WAV!$B$5:$B$204,"geleistete Anzahlungen auf immaterielle Vermögensgegenstände",E3_WAV!$A$5:$A$204,D_KKAuf!$C46))</f>
        <v>0</v>
      </c>
      <c r="K46" s="321">
        <f>$J46*(IF(A_Stammdaten!$B$7="FNB",VLOOKUP(A_Stammdaten!$B$12,Zinstabelle,2,FALSE),VLOOKUP(A_Stammdaten!$B$12,Zinstabelle,3,FALSE)))</f>
        <v>0</v>
      </c>
      <c r="L46" s="321">
        <f>SUMIFS(E_SAV!$AC$5:$AC$4004,E_SAV!$A$5:$A$4004,D_KKAuf!$C46,E_SAV!$C$5:$C$4004,$P$4)</f>
        <v>0</v>
      </c>
      <c r="M46" s="321">
        <f>SUMIFS(E3_WAV!$S$5:$S$204,E3_WAV!$A$5:$A$204,D_KKAuf!$C46,E3_WAV!$D$5:$D$204,$P$4,E3_WAV!$B$5:$B$204,"&lt;&gt;geleistete Anzahlungen und Anlagen im Bau des Sachanlagevermögens",E3_WAV!$B$5:$B$204,"&lt;&gt;geleistete Anzahlungen auf immaterielle Vermögensgegenstände")</f>
        <v>0</v>
      </c>
      <c r="N46" s="321">
        <f>SUMIFS(E2_BKZ!$J$5:$J$2504,E2_BKZ!$A$5:$A$2504,$C46,E2_BKZ!$B$5:$B$2504,$P$4)</f>
        <v>0</v>
      </c>
      <c r="O46" s="321">
        <f>SUMIFS(E_SAV!$AE$5:$AE$4004,E_SAV!$A$5:$A$4004,D_KKAuf!$C46,E_SAV!$C$5:$C$4004,$P$4)</f>
        <v>0</v>
      </c>
      <c r="P46" s="321">
        <f>SUMIFS(E3_WAV!$U$5:$U$204,E3_WAV!$A$5:$A$204,D_KKAuf!$C46,E3_WAV!$D$5:$D$204,$P$4,E3_WAV!$B$5:$B$204,"&lt;&gt;geleistete Anzahlungen und Anlagen im Bau des Sachanlagevermögens",E3_WAV!$B$5:$B$204,"&lt;&gt;geleistete Anzahlungen auf immaterielle Vermögensgegenstände")</f>
        <v>0</v>
      </c>
      <c r="Q46" s="321">
        <f>SUMIFS(E2_BKZ!$K$5:$K$2504,E2_BKZ!$A$5:$A$2504,$C46,E2_BKZ!$B$5:$B$2504,$P$4)</f>
        <v>0</v>
      </c>
      <c r="R46" s="321">
        <f t="shared" si="11"/>
        <v>0</v>
      </c>
      <c r="S46" s="321">
        <f>R46*(IF(A_Stammdaten!$B$7="FNB",VLOOKUP(P$4,Zinstabelle,2,FALSE),VLOOKUP(P$4,Zinstabelle,3,FALSE)))</f>
        <v>0</v>
      </c>
      <c r="T46" s="321">
        <f>SUMIFS(E_SAV!$AC$5:$AC$4004,E_SAV!$A$5:$A$4004,D_KKAuf!$C46,E_SAV!$C$5:$C$4004,$X$4)</f>
        <v>0</v>
      </c>
      <c r="U46" s="321">
        <f>SUMIFS(E3_WAV!$S$5:$S$204,E3_WAV!$A$5:$A$204,D_KKAuf!$C46,E3_WAV!$D$5:$D$204,$X$4,E3_WAV!$B$5:$B$204,"&lt;&gt;geleistete Anzahlungen und Anlagen im Bau des Sachanlagevermögens",E3_WAV!$B$5:$B$204,"&lt;&gt;geleistete Anzahlungen auf immaterielle Vermögensgegenstände")</f>
        <v>0</v>
      </c>
      <c r="V46" s="321">
        <f>SUMIFS(E2_BKZ!$J$5:$J$2504,E2_BKZ!$A$5:$A$2504,$C46,E2_BKZ!$B$5:$B$2504,$X$4)</f>
        <v>0</v>
      </c>
      <c r="W46" s="321">
        <f>SUMIFS(E_SAV!$AE$5:$AE$4004,E_SAV!$A$5:$A$4004,D_KKAuf!$C46,E_SAV!$C$5:$C$4004,$X$4)</f>
        <v>0</v>
      </c>
      <c r="X46" s="321">
        <f>SUMIFS(E3_WAV!$U$5:$U$204,E3_WAV!$A$5:$A$204,D_KKAuf!$C46,E3_WAV!$D$5:$D$204,$X$4,E3_WAV!$B$5:$B$204,"&lt;&gt;geleistete Anzahlungen und Anlagen im Bau des Sachanlagevermögens",E3_WAV!$B$5:$B$204,"&lt;&gt;geleistete Anzahlungen auf immaterielle Vermögensgegenstände")</f>
        <v>0</v>
      </c>
      <c r="Y46" s="321">
        <f>SUMIFS(E2_BKZ!$K$5:$K$2504,E2_BKZ!$A$5:$A$2504,$C46,E2_BKZ!$B$5:$B$2504,$X$4)</f>
        <v>0</v>
      </c>
      <c r="Z46" s="321">
        <f t="shared" si="12"/>
        <v>0</v>
      </c>
      <c r="AA46" s="321">
        <f>Z46*(IF(A_Stammdaten!$B$7="FNB",VLOOKUP(X$4,Zinstabelle,2,FALSE),VLOOKUP(X$4,Zinstabelle,3,FALSE)))</f>
        <v>0</v>
      </c>
      <c r="AB46" s="321">
        <f>SUMIFS(E_SAV!$AC$5:$AC$4004,E_SAV!$A$5:$A$4004,D_KKAuf!$C46,E_SAV!$C$5:$C$4004,$AF$4)</f>
        <v>0</v>
      </c>
      <c r="AC46" s="321">
        <f>SUMIFS(E3_WAV!$S$5:$S$204,E3_WAV!$A$5:$A$204,D_KKAuf!$C46,E3_WAV!$D$5:$D$204,$AF$4,E3_WAV!$B$5:$B$204,"&lt;&gt;geleistete Anzahlungen und Anlagen im Bau des Sachanlagevermögens",E3_WAV!$B$5:$B$204,"&lt;&gt;geleistete Anzahlungen auf immaterielle Vermögensgegenstände")</f>
        <v>0</v>
      </c>
      <c r="AD46" s="321">
        <f>SUMIFS(E2_BKZ!$J$5:$J$2504,E2_BKZ!$A$5:$A$2504,$C46,E2_BKZ!$B$5:$B$2504,$AF$4)</f>
        <v>0</v>
      </c>
      <c r="AE46" s="321">
        <f>SUMIFS(E_SAV!$AE$5:$AE$4004,E_SAV!$A$5:$A$4004,D_KKAuf!$C46,E_SAV!$C$5:$C$4004,$AF$4)</f>
        <v>0</v>
      </c>
      <c r="AF46" s="321">
        <f>SUMIFS(E3_WAV!$U$5:$U$204,E3_WAV!$A$5:$A$204,D_KKAuf!$C46,E3_WAV!$D$5:$D$204,$AF$4,E3_WAV!$B$5:$B$204,"&lt;&gt;geleistete Anzahlungen und Anlagen im Bau des Sachanlagevermögens",E3_WAV!$B$5:$B$204,"&lt;&gt;geleistete Anzahlungen auf immaterielle Vermögensgegenstände")</f>
        <v>0</v>
      </c>
      <c r="AG46" s="321">
        <f>SUMIFS(E2_BKZ!$K$5:$K$2504,E2_BKZ!$A$5:$A$2504,$C46,E2_BKZ!$B$5:$B$2504,$AF$4)</f>
        <v>0</v>
      </c>
      <c r="AH46" s="321">
        <f t="shared" si="13"/>
        <v>0</v>
      </c>
      <c r="AI46" s="321">
        <f>AH46*(IF(A_Stammdaten!$B$7="FNB",VLOOKUP(AF$4,Zinstabelle,2,FALSE),VLOOKUP(AF$4,Zinstabelle,3,FALSE)))</f>
        <v>0</v>
      </c>
      <c r="AJ46" s="321">
        <f>SUMIFS(E_SAV!$AC$5:$AC$4004,E_SAV!$A$5:$A$4004,D_KKAuf!$C46,E_SAV!$C$5:$C$4004,$AN$4)</f>
        <v>0</v>
      </c>
      <c r="AK46" s="321">
        <f>SUMIFS(E3_WAV!$S$5:$S$204,E3_WAV!$A$5:$A$204,D_KKAuf!$C46,E3_WAV!$D$5:$D$204,$AN$4,E3_WAV!$B$5:$B$204,"&lt;&gt;geleistete Anzahlungen und Anlagen im Bau des Sachanlagevermögens",E3_WAV!$B$5:$B$204,"&lt;&gt;geleistete Anzahlungen auf immaterielle Vermögensgegenstände")</f>
        <v>0</v>
      </c>
      <c r="AL46" s="321">
        <f>SUMIFS(E2_BKZ!$J$5:$J$2504,E2_BKZ!$A$5:$A$2504,$C46,E2_BKZ!$B$5:$B$2504,$AN$4)</f>
        <v>0</v>
      </c>
      <c r="AM46" s="321">
        <f>SUMIFS(E_SAV!$AE$5:$AE$4004,E_SAV!$A$5:$A$4004,D_KKAuf!$C46,E_SAV!$C$5:$C$4004,$AN$4)</f>
        <v>0</v>
      </c>
      <c r="AN46" s="321">
        <f>SUMIFS(E3_WAV!$U$5:$U$204,E3_WAV!$A$5:$A$204,D_KKAuf!$C46,E3_WAV!$D$5:$D$204,$AN$4,E3_WAV!$B$5:$B$204,"&lt;&gt;geleistete Anzahlungen und Anlagen im Bau des Sachanlagevermögens",E3_WAV!$B$5:$B$204,"&lt;&gt;geleistete Anzahlungen auf immaterielle Vermögensgegenstände")</f>
        <v>0</v>
      </c>
      <c r="AO46" s="321">
        <f>SUMIFS(E2_BKZ!$K$5:$K$2504,E2_BKZ!$A$5:$A$2504,$C46,E2_BKZ!$B$5:$B$2504,$AN$4)</f>
        <v>0</v>
      </c>
      <c r="AP46" s="321">
        <f t="shared" si="14"/>
        <v>0</v>
      </c>
      <c r="AQ46" s="321">
        <f>AP46*(IF(A_Stammdaten!$B$7="FNB",VLOOKUP(AN$4,Zinstabelle,2,FALSE),VLOOKUP(AN$4,Zinstabelle,3,FALSE)))</f>
        <v>0</v>
      </c>
      <c r="AR46" s="321">
        <f>SUMIFS(E_SAV!$AC$5:$AC$4004,E_SAV!$A$5:$A$4004,D_KKAuf!$C46,E_SAV!$C$5:$C$4004,$AV$4)</f>
        <v>0</v>
      </c>
      <c r="AS46" s="321">
        <f>SUMIFS(E3_WAV!$S$5:$S$204,E3_WAV!$A$5:$A$204,D_KKAuf!$C46,E3_WAV!$D$5:$D$204,$AV$4,E3_WAV!$B$5:$B$204,"&lt;&gt;geleistete Anzahlungen und Anlagen im Bau des Sachanlagevermögens",E3_WAV!$B$5:$B$204,"&lt;&gt;geleistete Anzahlungen auf immaterielle Vermögensgegenstände")</f>
        <v>0</v>
      </c>
      <c r="AT46" s="321">
        <f>SUMIFS(E2_BKZ!$J$5:$J$2504,E2_BKZ!$A$5:$A$2504,$C46,E2_BKZ!$B$5:$B$2504,$AV$4)</f>
        <v>0</v>
      </c>
      <c r="AU46" s="321">
        <f>SUMIFS(E_SAV!$AE$5:$AE$4004,E_SAV!$A$5:$A$4004,D_KKAuf!$C46,E_SAV!$C$5:$C$4004,$AV$4)</f>
        <v>0</v>
      </c>
      <c r="AV46" s="321">
        <f>SUMIFS(E3_WAV!$U$5:$U$204,E3_WAV!$A$5:$A$204,D_KKAuf!$C46,E3_WAV!$D$5:$D$204,$AV$4,E3_WAV!$B$5:$B$204,"&lt;&gt;geleistete Anzahlungen und Anlagen im Bau des Sachanlagevermögens",E3_WAV!$B$5:$B$204,"&lt;&gt;geleistete Anzahlungen auf immaterielle Vermögensgegenstände")</f>
        <v>0</v>
      </c>
      <c r="AW46" s="321">
        <f>SUMIFS(E2_BKZ!$K$5:$K$2504,E2_BKZ!$A$5:$A$2504,$C46,E2_BKZ!$B$5:$B$2504,$AV$4)</f>
        <v>0</v>
      </c>
      <c r="AX46" s="321">
        <f t="shared" si="15"/>
        <v>0</v>
      </c>
      <c r="AY46" s="321">
        <f>AX46*(IF(A_Stammdaten!$B$7="FNB",VLOOKUP(AV$4,Zinstabelle,2,FALSE),VLOOKUP(AV$4,Zinstabelle,3,FALSE)))</f>
        <v>0</v>
      </c>
      <c r="AZ46" s="321">
        <f>SUMIFS(E_SAV!$AC$5:$AC$4004,E_SAV!$A$5:$A$4004,D_KKAuf!$C46,E_SAV!$C$5:$C$4004,$BD$4)</f>
        <v>0</v>
      </c>
      <c r="BA46" s="321">
        <f>SUMIFS(E3_WAV!$S$5:$S$204,E3_WAV!$A$5:$A$204,D_KKAuf!$C46,E3_WAV!$D$5:$D$204,$BD$4,E3_WAV!$B$5:$B$204,"&lt;&gt;geleistete Anzahlungen und Anlagen im Bau des Sachanlagevermögens",E3_WAV!$B$5:$B$204,"&lt;&gt;geleistete Anzahlungen auf immaterielle Vermögensgegenstände")</f>
        <v>0</v>
      </c>
      <c r="BB46" s="321">
        <f>SUMIFS(E2_BKZ!$J$5:$J$2504,E2_BKZ!$A$5:$A$2504,$C46,E2_BKZ!$B$5:$B$2504,$BD$4)</f>
        <v>0</v>
      </c>
      <c r="BC46" s="321">
        <f>SUMIFS(E_SAV!$AE$5:$AE$4004,E_SAV!$A$5:$A$4004,D_KKAuf!$C46,E_SAV!$C$5:$C$4004,$BD$4)</f>
        <v>0</v>
      </c>
      <c r="BD46" s="321">
        <f>SUMIFS(E3_WAV!$U$5:$U$204,E3_WAV!$A$5:$A$204,D_KKAuf!$C46,E3_WAV!$D$5:$D$204,$BD$4,E3_WAV!$B$5:$B$204,"&lt;&gt;geleistete Anzahlungen und Anlagen im Bau des Sachanlagevermögens",E3_WAV!$B$5:$B$204,"&lt;&gt;geleistete Anzahlungen auf immaterielle Vermögensgegenstände")</f>
        <v>0</v>
      </c>
      <c r="BE46" s="321">
        <f>SUMIFS(E2_BKZ!$K$5:$K$2504,E2_BKZ!$A$5:$A$2504,$C46,E2_BKZ!$B$5:$B$2504,$BD$4)</f>
        <v>0</v>
      </c>
      <c r="BF46" s="321">
        <f t="shared" si="16"/>
        <v>0</v>
      </c>
      <c r="BG46" s="321">
        <f>BF46*(IF(A_Stammdaten!$B$7="FNB",VLOOKUP(BD$4,Zinstabelle,2,FALSE),VLOOKUP(BD$4,Zinstabelle,3,FALSE)))</f>
        <v>0</v>
      </c>
      <c r="BH46" s="321">
        <f>SUMIFS(E_SAV!$AC$5:$AC$4004,E_SAV!$A$5:$A$4004,D_KKAuf!$C46,E_SAV!$C$5:$C$4004,$BL$4)</f>
        <v>0</v>
      </c>
      <c r="BI46" s="321">
        <f>SUMIFS(E3_WAV!$S$5:$S$204,E3_WAV!$A$5:$A$204,D_KKAuf!$C46,E3_WAV!$D$5:$D$204,$BL$4,E3_WAV!$B$5:$B$204,"&lt;&gt;geleistete Anzahlungen und Anlagen im Bau des Sachanlagevermögens",E3_WAV!$B$5:$B$204,"&lt;&gt;geleistete Anzahlungen auf immaterielle Vermögensgegenstände")</f>
        <v>0</v>
      </c>
      <c r="BJ46" s="321">
        <f>SUMIFS(E2_BKZ!$J$5:$J$2504,E2_BKZ!$A$5:$A$2504,$C46,E2_BKZ!$B$5:$B$2504,$BL$4)</f>
        <v>0</v>
      </c>
      <c r="BK46" s="321">
        <f>SUMIFS(E_SAV!$AE$5:$AE$4004,E_SAV!$A$5:$A$4004,D_KKAuf!$C46,E_SAV!$C$5:$C$4004,$BL$4)</f>
        <v>0</v>
      </c>
      <c r="BL46" s="321">
        <f>SUMIFS(E3_WAV!$U$5:$U$204,E3_WAV!$A$5:$A$204,D_KKAuf!$C46,E3_WAV!$D$5:$D$204,$BL$4,E3_WAV!$B$5:$B$204,"&lt;&gt;geleistete Anzahlungen und Anlagen im Bau des Sachanlagevermögens",E3_WAV!$B$5:$B$204,"&lt;&gt;geleistete Anzahlungen auf immaterielle Vermögensgegenstände")</f>
        <v>0</v>
      </c>
      <c r="BM46" s="321">
        <f>SUMIFS(E2_BKZ!$K$5:$K$2504,E2_BKZ!$A$5:$A$2504,$C46,E2_BKZ!$B$5:$B$2504,$BL$4)</f>
        <v>0</v>
      </c>
      <c r="BN46" s="321">
        <f t="shared" si="17"/>
        <v>0</v>
      </c>
      <c r="BO46" s="321">
        <f>BN46*(IF(A_Stammdaten!$B$7="FNB",VLOOKUP(BL$4,Zinstabelle,2,FALSE),VLOOKUP(BL$4,Zinstabelle,3,FALSE)))</f>
        <v>0</v>
      </c>
    </row>
    <row r="47" spans="3:67" x14ac:dyDescent="0.3">
      <c r="C47" s="319">
        <f>A_Stammdaten!A58</f>
        <v>0</v>
      </c>
      <c r="D47" s="320">
        <f t="shared" si="8"/>
        <v>0</v>
      </c>
      <c r="E47" s="320">
        <f t="shared" si="9"/>
        <v>0</v>
      </c>
      <c r="F47" s="320">
        <f>SUM(J47,R47,Z47,AH47,AP47,AX47,BF47,BN47)*0.4*Listen!$G$2*0.035*A_Stammdaten!$D58</f>
        <v>0</v>
      </c>
      <c r="G47" s="320">
        <f t="shared" si="10"/>
        <v>0</v>
      </c>
      <c r="H47" s="321">
        <f>SUMIF(E_SAV!$A$5:$A$4004,D_KKAuf!$C47,E_SAV!$AD$5:$AD$4004)</f>
        <v>0</v>
      </c>
      <c r="I47" s="321">
        <f>SUMIFS(E3_WAV!$T$5:$T$204,E3_WAV!$A$5:$A$204,C47,E3_WAV!$D$5:$D$204,"&gt;2015",E3_WAV!$D$5:$D$204,"&lt;="&amp;A_Stammdaten!$B$12)</f>
        <v>0</v>
      </c>
      <c r="J47" s="321">
        <f>AVERAGE(SUMIFS(E3_WAV!$S$5:$S$204,E3_WAV!$B$5:$B$204,"geleistete Anzahlungen und Anlagen im Bau des Sachanlagevermögens",E3_WAV!$A$5:$A$204,D_KKAuf!$C47),SUMIFS(E3_WAV!$U$5:$U$204,E3_WAV!$B$5:$B$204,"geleistete Anzahlungen und Anlagen im Bau des Sachanlagevermögens",E3_WAV!$A$5:$A$204,D_KKAuf!$C47))+AVERAGE(SUMIFS(E3_WAV!$S$5:$S$204,E3_WAV!$B$5:$B$204,"geleistete Anzahlungen auf immaterielle Vermögensgegenstände",E3_WAV!$A$5:$A$204,D_KKAuf!$C47),SUMIFS(E3_WAV!$U$5:$U$204,E3_WAV!$B$5:$B$204,"geleistete Anzahlungen auf immaterielle Vermögensgegenstände",E3_WAV!$A$5:$A$204,D_KKAuf!$C47))</f>
        <v>0</v>
      </c>
      <c r="K47" s="321">
        <f>$J47*(IF(A_Stammdaten!$B$7="FNB",VLOOKUP(A_Stammdaten!$B$12,Zinstabelle,2,FALSE),VLOOKUP(A_Stammdaten!$B$12,Zinstabelle,3,FALSE)))</f>
        <v>0</v>
      </c>
      <c r="L47" s="321">
        <f>SUMIFS(E_SAV!$AC$5:$AC$4004,E_SAV!$A$5:$A$4004,D_KKAuf!$C47,E_SAV!$C$5:$C$4004,$P$4)</f>
        <v>0</v>
      </c>
      <c r="M47" s="321">
        <f>SUMIFS(E3_WAV!$S$5:$S$204,E3_WAV!$A$5:$A$204,D_KKAuf!$C47,E3_WAV!$D$5:$D$204,$P$4,E3_WAV!$B$5:$B$204,"&lt;&gt;geleistete Anzahlungen und Anlagen im Bau des Sachanlagevermögens",E3_WAV!$B$5:$B$204,"&lt;&gt;geleistete Anzahlungen auf immaterielle Vermögensgegenstände")</f>
        <v>0</v>
      </c>
      <c r="N47" s="321">
        <f>SUMIFS(E2_BKZ!$J$5:$J$2504,E2_BKZ!$A$5:$A$2504,$C47,E2_BKZ!$B$5:$B$2504,$P$4)</f>
        <v>0</v>
      </c>
      <c r="O47" s="321">
        <f>SUMIFS(E_SAV!$AE$5:$AE$4004,E_SAV!$A$5:$A$4004,D_KKAuf!$C47,E_SAV!$C$5:$C$4004,$P$4)</f>
        <v>0</v>
      </c>
      <c r="P47" s="321">
        <f>SUMIFS(E3_WAV!$U$5:$U$204,E3_WAV!$A$5:$A$204,D_KKAuf!$C47,E3_WAV!$D$5:$D$204,$P$4,E3_WAV!$B$5:$B$204,"&lt;&gt;geleistete Anzahlungen und Anlagen im Bau des Sachanlagevermögens",E3_WAV!$B$5:$B$204,"&lt;&gt;geleistete Anzahlungen auf immaterielle Vermögensgegenstände")</f>
        <v>0</v>
      </c>
      <c r="Q47" s="321">
        <f>SUMIFS(E2_BKZ!$K$5:$K$2504,E2_BKZ!$A$5:$A$2504,$C47,E2_BKZ!$B$5:$B$2504,$P$4)</f>
        <v>0</v>
      </c>
      <c r="R47" s="321">
        <f t="shared" si="11"/>
        <v>0</v>
      </c>
      <c r="S47" s="321">
        <f>R47*(IF(A_Stammdaten!$B$7="FNB",VLOOKUP(P$4,Zinstabelle,2,FALSE),VLOOKUP(P$4,Zinstabelle,3,FALSE)))</f>
        <v>0</v>
      </c>
      <c r="T47" s="321">
        <f>SUMIFS(E_SAV!$AC$5:$AC$4004,E_SAV!$A$5:$A$4004,D_KKAuf!$C47,E_SAV!$C$5:$C$4004,$X$4)</f>
        <v>0</v>
      </c>
      <c r="U47" s="321">
        <f>SUMIFS(E3_WAV!$S$5:$S$204,E3_WAV!$A$5:$A$204,D_KKAuf!$C47,E3_WAV!$D$5:$D$204,$X$4,E3_WAV!$B$5:$B$204,"&lt;&gt;geleistete Anzahlungen und Anlagen im Bau des Sachanlagevermögens",E3_WAV!$B$5:$B$204,"&lt;&gt;geleistete Anzahlungen auf immaterielle Vermögensgegenstände")</f>
        <v>0</v>
      </c>
      <c r="V47" s="321">
        <f>SUMIFS(E2_BKZ!$J$5:$J$2504,E2_BKZ!$A$5:$A$2504,$C47,E2_BKZ!$B$5:$B$2504,$X$4)</f>
        <v>0</v>
      </c>
      <c r="W47" s="321">
        <f>SUMIFS(E_SAV!$AE$5:$AE$4004,E_SAV!$A$5:$A$4004,D_KKAuf!$C47,E_SAV!$C$5:$C$4004,$X$4)</f>
        <v>0</v>
      </c>
      <c r="X47" s="321">
        <f>SUMIFS(E3_WAV!$U$5:$U$204,E3_WAV!$A$5:$A$204,D_KKAuf!$C47,E3_WAV!$D$5:$D$204,$X$4,E3_WAV!$B$5:$B$204,"&lt;&gt;geleistete Anzahlungen und Anlagen im Bau des Sachanlagevermögens",E3_WAV!$B$5:$B$204,"&lt;&gt;geleistete Anzahlungen auf immaterielle Vermögensgegenstände")</f>
        <v>0</v>
      </c>
      <c r="Y47" s="321">
        <f>SUMIFS(E2_BKZ!$K$5:$K$2504,E2_BKZ!$A$5:$A$2504,$C47,E2_BKZ!$B$5:$B$2504,$X$4)</f>
        <v>0</v>
      </c>
      <c r="Z47" s="321">
        <f t="shared" si="12"/>
        <v>0</v>
      </c>
      <c r="AA47" s="321">
        <f>Z47*(IF(A_Stammdaten!$B$7="FNB",VLOOKUP(X$4,Zinstabelle,2,FALSE),VLOOKUP(X$4,Zinstabelle,3,FALSE)))</f>
        <v>0</v>
      </c>
      <c r="AB47" s="321">
        <f>SUMIFS(E_SAV!$AC$5:$AC$4004,E_SAV!$A$5:$A$4004,D_KKAuf!$C47,E_SAV!$C$5:$C$4004,$AF$4)</f>
        <v>0</v>
      </c>
      <c r="AC47" s="321">
        <f>SUMIFS(E3_WAV!$S$5:$S$204,E3_WAV!$A$5:$A$204,D_KKAuf!$C47,E3_WAV!$D$5:$D$204,$AF$4,E3_WAV!$B$5:$B$204,"&lt;&gt;geleistete Anzahlungen und Anlagen im Bau des Sachanlagevermögens",E3_WAV!$B$5:$B$204,"&lt;&gt;geleistete Anzahlungen auf immaterielle Vermögensgegenstände")</f>
        <v>0</v>
      </c>
      <c r="AD47" s="321">
        <f>SUMIFS(E2_BKZ!$J$5:$J$2504,E2_BKZ!$A$5:$A$2504,$C47,E2_BKZ!$B$5:$B$2504,$AF$4)</f>
        <v>0</v>
      </c>
      <c r="AE47" s="321">
        <f>SUMIFS(E_SAV!$AE$5:$AE$4004,E_SAV!$A$5:$A$4004,D_KKAuf!$C47,E_SAV!$C$5:$C$4004,$AF$4)</f>
        <v>0</v>
      </c>
      <c r="AF47" s="321">
        <f>SUMIFS(E3_WAV!$U$5:$U$204,E3_WAV!$A$5:$A$204,D_KKAuf!$C47,E3_WAV!$D$5:$D$204,$AF$4,E3_WAV!$B$5:$B$204,"&lt;&gt;geleistete Anzahlungen und Anlagen im Bau des Sachanlagevermögens",E3_WAV!$B$5:$B$204,"&lt;&gt;geleistete Anzahlungen auf immaterielle Vermögensgegenstände")</f>
        <v>0</v>
      </c>
      <c r="AG47" s="321">
        <f>SUMIFS(E2_BKZ!$K$5:$K$2504,E2_BKZ!$A$5:$A$2504,$C47,E2_BKZ!$B$5:$B$2504,$AF$4)</f>
        <v>0</v>
      </c>
      <c r="AH47" s="321">
        <f t="shared" si="13"/>
        <v>0</v>
      </c>
      <c r="AI47" s="321">
        <f>AH47*(IF(A_Stammdaten!$B$7="FNB",VLOOKUP(AF$4,Zinstabelle,2,FALSE),VLOOKUP(AF$4,Zinstabelle,3,FALSE)))</f>
        <v>0</v>
      </c>
      <c r="AJ47" s="321">
        <f>SUMIFS(E_SAV!$AC$5:$AC$4004,E_SAV!$A$5:$A$4004,D_KKAuf!$C47,E_SAV!$C$5:$C$4004,$AN$4)</f>
        <v>0</v>
      </c>
      <c r="AK47" s="321">
        <f>SUMIFS(E3_WAV!$S$5:$S$204,E3_WAV!$A$5:$A$204,D_KKAuf!$C47,E3_WAV!$D$5:$D$204,$AN$4,E3_WAV!$B$5:$B$204,"&lt;&gt;geleistete Anzahlungen und Anlagen im Bau des Sachanlagevermögens",E3_WAV!$B$5:$B$204,"&lt;&gt;geleistete Anzahlungen auf immaterielle Vermögensgegenstände")</f>
        <v>0</v>
      </c>
      <c r="AL47" s="321">
        <f>SUMIFS(E2_BKZ!$J$5:$J$2504,E2_BKZ!$A$5:$A$2504,$C47,E2_BKZ!$B$5:$B$2504,$AN$4)</f>
        <v>0</v>
      </c>
      <c r="AM47" s="321">
        <f>SUMIFS(E_SAV!$AE$5:$AE$4004,E_SAV!$A$5:$A$4004,D_KKAuf!$C47,E_SAV!$C$5:$C$4004,$AN$4)</f>
        <v>0</v>
      </c>
      <c r="AN47" s="321">
        <f>SUMIFS(E3_WAV!$U$5:$U$204,E3_WAV!$A$5:$A$204,D_KKAuf!$C47,E3_WAV!$D$5:$D$204,$AN$4,E3_WAV!$B$5:$B$204,"&lt;&gt;geleistete Anzahlungen und Anlagen im Bau des Sachanlagevermögens",E3_WAV!$B$5:$B$204,"&lt;&gt;geleistete Anzahlungen auf immaterielle Vermögensgegenstände")</f>
        <v>0</v>
      </c>
      <c r="AO47" s="321">
        <f>SUMIFS(E2_BKZ!$K$5:$K$2504,E2_BKZ!$A$5:$A$2504,$C47,E2_BKZ!$B$5:$B$2504,$AN$4)</f>
        <v>0</v>
      </c>
      <c r="AP47" s="321">
        <f t="shared" si="14"/>
        <v>0</v>
      </c>
      <c r="AQ47" s="321">
        <f>AP47*(IF(A_Stammdaten!$B$7="FNB",VLOOKUP(AN$4,Zinstabelle,2,FALSE),VLOOKUP(AN$4,Zinstabelle,3,FALSE)))</f>
        <v>0</v>
      </c>
      <c r="AR47" s="321">
        <f>SUMIFS(E_SAV!$AC$5:$AC$4004,E_SAV!$A$5:$A$4004,D_KKAuf!$C47,E_SAV!$C$5:$C$4004,$AV$4)</f>
        <v>0</v>
      </c>
      <c r="AS47" s="321">
        <f>SUMIFS(E3_WAV!$S$5:$S$204,E3_WAV!$A$5:$A$204,D_KKAuf!$C47,E3_WAV!$D$5:$D$204,$AV$4,E3_WAV!$B$5:$B$204,"&lt;&gt;geleistete Anzahlungen und Anlagen im Bau des Sachanlagevermögens",E3_WAV!$B$5:$B$204,"&lt;&gt;geleistete Anzahlungen auf immaterielle Vermögensgegenstände")</f>
        <v>0</v>
      </c>
      <c r="AT47" s="321">
        <f>SUMIFS(E2_BKZ!$J$5:$J$2504,E2_BKZ!$A$5:$A$2504,$C47,E2_BKZ!$B$5:$B$2504,$AV$4)</f>
        <v>0</v>
      </c>
      <c r="AU47" s="321">
        <f>SUMIFS(E_SAV!$AE$5:$AE$4004,E_SAV!$A$5:$A$4004,D_KKAuf!$C47,E_SAV!$C$5:$C$4004,$AV$4)</f>
        <v>0</v>
      </c>
      <c r="AV47" s="321">
        <f>SUMIFS(E3_WAV!$U$5:$U$204,E3_WAV!$A$5:$A$204,D_KKAuf!$C47,E3_WAV!$D$5:$D$204,$AV$4,E3_WAV!$B$5:$B$204,"&lt;&gt;geleistete Anzahlungen und Anlagen im Bau des Sachanlagevermögens",E3_WAV!$B$5:$B$204,"&lt;&gt;geleistete Anzahlungen auf immaterielle Vermögensgegenstände")</f>
        <v>0</v>
      </c>
      <c r="AW47" s="321">
        <f>SUMIFS(E2_BKZ!$K$5:$K$2504,E2_BKZ!$A$5:$A$2504,$C47,E2_BKZ!$B$5:$B$2504,$AV$4)</f>
        <v>0</v>
      </c>
      <c r="AX47" s="321">
        <f t="shared" si="15"/>
        <v>0</v>
      </c>
      <c r="AY47" s="321">
        <f>AX47*(IF(A_Stammdaten!$B$7="FNB",VLOOKUP(AV$4,Zinstabelle,2,FALSE),VLOOKUP(AV$4,Zinstabelle,3,FALSE)))</f>
        <v>0</v>
      </c>
      <c r="AZ47" s="321">
        <f>SUMIFS(E_SAV!$AC$5:$AC$4004,E_SAV!$A$5:$A$4004,D_KKAuf!$C47,E_SAV!$C$5:$C$4004,$BD$4)</f>
        <v>0</v>
      </c>
      <c r="BA47" s="321">
        <f>SUMIFS(E3_WAV!$S$5:$S$204,E3_WAV!$A$5:$A$204,D_KKAuf!$C47,E3_WAV!$D$5:$D$204,$BD$4,E3_WAV!$B$5:$B$204,"&lt;&gt;geleistete Anzahlungen und Anlagen im Bau des Sachanlagevermögens",E3_WAV!$B$5:$B$204,"&lt;&gt;geleistete Anzahlungen auf immaterielle Vermögensgegenstände")</f>
        <v>0</v>
      </c>
      <c r="BB47" s="321">
        <f>SUMIFS(E2_BKZ!$J$5:$J$2504,E2_BKZ!$A$5:$A$2504,$C47,E2_BKZ!$B$5:$B$2504,$BD$4)</f>
        <v>0</v>
      </c>
      <c r="BC47" s="321">
        <f>SUMIFS(E_SAV!$AE$5:$AE$4004,E_SAV!$A$5:$A$4004,D_KKAuf!$C47,E_SAV!$C$5:$C$4004,$BD$4)</f>
        <v>0</v>
      </c>
      <c r="BD47" s="321">
        <f>SUMIFS(E3_WAV!$U$5:$U$204,E3_WAV!$A$5:$A$204,D_KKAuf!$C47,E3_WAV!$D$5:$D$204,$BD$4,E3_WAV!$B$5:$B$204,"&lt;&gt;geleistete Anzahlungen und Anlagen im Bau des Sachanlagevermögens",E3_WAV!$B$5:$B$204,"&lt;&gt;geleistete Anzahlungen auf immaterielle Vermögensgegenstände")</f>
        <v>0</v>
      </c>
      <c r="BE47" s="321">
        <f>SUMIFS(E2_BKZ!$K$5:$K$2504,E2_BKZ!$A$5:$A$2504,$C47,E2_BKZ!$B$5:$B$2504,$BD$4)</f>
        <v>0</v>
      </c>
      <c r="BF47" s="321">
        <f t="shared" si="16"/>
        <v>0</v>
      </c>
      <c r="BG47" s="321">
        <f>BF47*(IF(A_Stammdaten!$B$7="FNB",VLOOKUP(BD$4,Zinstabelle,2,FALSE),VLOOKUP(BD$4,Zinstabelle,3,FALSE)))</f>
        <v>0</v>
      </c>
      <c r="BH47" s="321">
        <f>SUMIFS(E_SAV!$AC$5:$AC$4004,E_SAV!$A$5:$A$4004,D_KKAuf!$C47,E_SAV!$C$5:$C$4004,$BL$4)</f>
        <v>0</v>
      </c>
      <c r="BI47" s="321">
        <f>SUMIFS(E3_WAV!$S$5:$S$204,E3_WAV!$A$5:$A$204,D_KKAuf!$C47,E3_WAV!$D$5:$D$204,$BL$4,E3_WAV!$B$5:$B$204,"&lt;&gt;geleistete Anzahlungen und Anlagen im Bau des Sachanlagevermögens",E3_WAV!$B$5:$B$204,"&lt;&gt;geleistete Anzahlungen auf immaterielle Vermögensgegenstände")</f>
        <v>0</v>
      </c>
      <c r="BJ47" s="321">
        <f>SUMIFS(E2_BKZ!$J$5:$J$2504,E2_BKZ!$A$5:$A$2504,$C47,E2_BKZ!$B$5:$B$2504,$BL$4)</f>
        <v>0</v>
      </c>
      <c r="BK47" s="321">
        <f>SUMIFS(E_SAV!$AE$5:$AE$4004,E_SAV!$A$5:$A$4004,D_KKAuf!$C47,E_SAV!$C$5:$C$4004,$BL$4)</f>
        <v>0</v>
      </c>
      <c r="BL47" s="321">
        <f>SUMIFS(E3_WAV!$U$5:$U$204,E3_WAV!$A$5:$A$204,D_KKAuf!$C47,E3_WAV!$D$5:$D$204,$BL$4,E3_WAV!$B$5:$B$204,"&lt;&gt;geleistete Anzahlungen und Anlagen im Bau des Sachanlagevermögens",E3_WAV!$B$5:$B$204,"&lt;&gt;geleistete Anzahlungen auf immaterielle Vermögensgegenstände")</f>
        <v>0</v>
      </c>
      <c r="BM47" s="321">
        <f>SUMIFS(E2_BKZ!$K$5:$K$2504,E2_BKZ!$A$5:$A$2504,$C47,E2_BKZ!$B$5:$B$2504,$BL$4)</f>
        <v>0</v>
      </c>
      <c r="BN47" s="321">
        <f t="shared" si="17"/>
        <v>0</v>
      </c>
      <c r="BO47" s="321">
        <f>BN47*(IF(A_Stammdaten!$B$7="FNB",VLOOKUP(BL$4,Zinstabelle,2,FALSE),VLOOKUP(BL$4,Zinstabelle,3,FALSE)))</f>
        <v>0</v>
      </c>
    </row>
    <row r="48" spans="3:67" x14ac:dyDescent="0.3">
      <c r="C48" s="319">
        <f>A_Stammdaten!A59</f>
        <v>0</v>
      </c>
      <c r="D48" s="320">
        <f t="shared" si="8"/>
        <v>0</v>
      </c>
      <c r="E48" s="320">
        <f t="shared" si="9"/>
        <v>0</v>
      </c>
      <c r="F48" s="320">
        <f>SUM(J48,R48,Z48,AH48,AP48,AX48,BF48,BN48)*0.4*Listen!$G$2*0.035*A_Stammdaten!$D59</f>
        <v>0</v>
      </c>
      <c r="G48" s="320">
        <f t="shared" si="10"/>
        <v>0</v>
      </c>
      <c r="H48" s="321">
        <f>SUMIF(E_SAV!$A$5:$A$4004,D_KKAuf!$C48,E_SAV!$AD$5:$AD$4004)</f>
        <v>0</v>
      </c>
      <c r="I48" s="321">
        <f>SUMIFS(E3_WAV!$T$5:$T$204,E3_WAV!$A$5:$A$204,C48,E3_WAV!$D$5:$D$204,"&gt;2015",E3_WAV!$D$5:$D$204,"&lt;="&amp;A_Stammdaten!$B$12)</f>
        <v>0</v>
      </c>
      <c r="J48" s="321">
        <f>AVERAGE(SUMIFS(E3_WAV!$S$5:$S$204,E3_WAV!$B$5:$B$204,"geleistete Anzahlungen und Anlagen im Bau des Sachanlagevermögens",E3_WAV!$A$5:$A$204,D_KKAuf!$C48),SUMIFS(E3_WAV!$U$5:$U$204,E3_WAV!$B$5:$B$204,"geleistete Anzahlungen und Anlagen im Bau des Sachanlagevermögens",E3_WAV!$A$5:$A$204,D_KKAuf!$C48))+AVERAGE(SUMIFS(E3_WAV!$S$5:$S$204,E3_WAV!$B$5:$B$204,"geleistete Anzahlungen auf immaterielle Vermögensgegenstände",E3_WAV!$A$5:$A$204,D_KKAuf!$C48),SUMIFS(E3_WAV!$U$5:$U$204,E3_WAV!$B$5:$B$204,"geleistete Anzahlungen auf immaterielle Vermögensgegenstände",E3_WAV!$A$5:$A$204,D_KKAuf!$C48))</f>
        <v>0</v>
      </c>
      <c r="K48" s="321">
        <f>$J48*(IF(A_Stammdaten!$B$7="FNB",VLOOKUP(A_Stammdaten!$B$12,Zinstabelle,2,FALSE),VLOOKUP(A_Stammdaten!$B$12,Zinstabelle,3,FALSE)))</f>
        <v>0</v>
      </c>
      <c r="L48" s="321">
        <f>SUMIFS(E_SAV!$AC$5:$AC$4004,E_SAV!$A$5:$A$4004,D_KKAuf!$C48,E_SAV!$C$5:$C$4004,$P$4)</f>
        <v>0</v>
      </c>
      <c r="M48" s="321">
        <f>SUMIFS(E3_WAV!$S$5:$S$204,E3_WAV!$A$5:$A$204,D_KKAuf!$C48,E3_WAV!$D$5:$D$204,$P$4,E3_WAV!$B$5:$B$204,"&lt;&gt;geleistete Anzahlungen und Anlagen im Bau des Sachanlagevermögens",E3_WAV!$B$5:$B$204,"&lt;&gt;geleistete Anzahlungen auf immaterielle Vermögensgegenstände")</f>
        <v>0</v>
      </c>
      <c r="N48" s="321">
        <f>SUMIFS(E2_BKZ!$J$5:$J$2504,E2_BKZ!$A$5:$A$2504,$C48,E2_BKZ!$B$5:$B$2504,$P$4)</f>
        <v>0</v>
      </c>
      <c r="O48" s="321">
        <f>SUMIFS(E_SAV!$AE$5:$AE$4004,E_SAV!$A$5:$A$4004,D_KKAuf!$C48,E_SAV!$C$5:$C$4004,$P$4)</f>
        <v>0</v>
      </c>
      <c r="P48" s="321">
        <f>SUMIFS(E3_WAV!$U$5:$U$204,E3_WAV!$A$5:$A$204,D_KKAuf!$C48,E3_WAV!$D$5:$D$204,$P$4,E3_WAV!$B$5:$B$204,"&lt;&gt;geleistete Anzahlungen und Anlagen im Bau des Sachanlagevermögens",E3_WAV!$B$5:$B$204,"&lt;&gt;geleistete Anzahlungen auf immaterielle Vermögensgegenstände")</f>
        <v>0</v>
      </c>
      <c r="Q48" s="321">
        <f>SUMIFS(E2_BKZ!$K$5:$K$2504,E2_BKZ!$A$5:$A$2504,$C48,E2_BKZ!$B$5:$B$2504,$P$4)</f>
        <v>0</v>
      </c>
      <c r="R48" s="321">
        <f t="shared" si="11"/>
        <v>0</v>
      </c>
      <c r="S48" s="321">
        <f>R48*(IF(A_Stammdaten!$B$7="FNB",VLOOKUP(P$4,Zinstabelle,2,FALSE),VLOOKUP(P$4,Zinstabelle,3,FALSE)))</f>
        <v>0</v>
      </c>
      <c r="T48" s="321">
        <f>SUMIFS(E_SAV!$AC$5:$AC$4004,E_SAV!$A$5:$A$4004,D_KKAuf!$C48,E_SAV!$C$5:$C$4004,$X$4)</f>
        <v>0</v>
      </c>
      <c r="U48" s="321">
        <f>SUMIFS(E3_WAV!$S$5:$S$204,E3_WAV!$A$5:$A$204,D_KKAuf!$C48,E3_WAV!$D$5:$D$204,$X$4,E3_WAV!$B$5:$B$204,"&lt;&gt;geleistete Anzahlungen und Anlagen im Bau des Sachanlagevermögens",E3_WAV!$B$5:$B$204,"&lt;&gt;geleistete Anzahlungen auf immaterielle Vermögensgegenstände")</f>
        <v>0</v>
      </c>
      <c r="V48" s="321">
        <f>SUMIFS(E2_BKZ!$J$5:$J$2504,E2_BKZ!$A$5:$A$2504,$C48,E2_BKZ!$B$5:$B$2504,$X$4)</f>
        <v>0</v>
      </c>
      <c r="W48" s="321">
        <f>SUMIFS(E_SAV!$AE$5:$AE$4004,E_SAV!$A$5:$A$4004,D_KKAuf!$C48,E_SAV!$C$5:$C$4004,$X$4)</f>
        <v>0</v>
      </c>
      <c r="X48" s="321">
        <f>SUMIFS(E3_WAV!$U$5:$U$204,E3_WAV!$A$5:$A$204,D_KKAuf!$C48,E3_WAV!$D$5:$D$204,$X$4,E3_WAV!$B$5:$B$204,"&lt;&gt;geleistete Anzahlungen und Anlagen im Bau des Sachanlagevermögens",E3_WAV!$B$5:$B$204,"&lt;&gt;geleistete Anzahlungen auf immaterielle Vermögensgegenstände")</f>
        <v>0</v>
      </c>
      <c r="Y48" s="321">
        <f>SUMIFS(E2_BKZ!$K$5:$K$2504,E2_BKZ!$A$5:$A$2504,$C48,E2_BKZ!$B$5:$B$2504,$X$4)</f>
        <v>0</v>
      </c>
      <c r="Z48" s="321">
        <f t="shared" si="12"/>
        <v>0</v>
      </c>
      <c r="AA48" s="321">
        <f>Z48*(IF(A_Stammdaten!$B$7="FNB",VLOOKUP(X$4,Zinstabelle,2,FALSE),VLOOKUP(X$4,Zinstabelle,3,FALSE)))</f>
        <v>0</v>
      </c>
      <c r="AB48" s="321">
        <f>SUMIFS(E_SAV!$AC$5:$AC$4004,E_SAV!$A$5:$A$4004,D_KKAuf!$C48,E_SAV!$C$5:$C$4004,$AF$4)</f>
        <v>0</v>
      </c>
      <c r="AC48" s="321">
        <f>SUMIFS(E3_WAV!$S$5:$S$204,E3_WAV!$A$5:$A$204,D_KKAuf!$C48,E3_WAV!$D$5:$D$204,$AF$4,E3_WAV!$B$5:$B$204,"&lt;&gt;geleistete Anzahlungen und Anlagen im Bau des Sachanlagevermögens",E3_WAV!$B$5:$B$204,"&lt;&gt;geleistete Anzahlungen auf immaterielle Vermögensgegenstände")</f>
        <v>0</v>
      </c>
      <c r="AD48" s="321">
        <f>SUMIFS(E2_BKZ!$J$5:$J$2504,E2_BKZ!$A$5:$A$2504,$C48,E2_BKZ!$B$5:$B$2504,$AF$4)</f>
        <v>0</v>
      </c>
      <c r="AE48" s="321">
        <f>SUMIFS(E_SAV!$AE$5:$AE$4004,E_SAV!$A$5:$A$4004,D_KKAuf!$C48,E_SAV!$C$5:$C$4004,$AF$4)</f>
        <v>0</v>
      </c>
      <c r="AF48" s="321">
        <f>SUMIFS(E3_WAV!$U$5:$U$204,E3_WAV!$A$5:$A$204,D_KKAuf!$C48,E3_WAV!$D$5:$D$204,$AF$4,E3_WAV!$B$5:$B$204,"&lt;&gt;geleistete Anzahlungen und Anlagen im Bau des Sachanlagevermögens",E3_WAV!$B$5:$B$204,"&lt;&gt;geleistete Anzahlungen auf immaterielle Vermögensgegenstände")</f>
        <v>0</v>
      </c>
      <c r="AG48" s="321">
        <f>SUMIFS(E2_BKZ!$K$5:$K$2504,E2_BKZ!$A$5:$A$2504,$C48,E2_BKZ!$B$5:$B$2504,$AF$4)</f>
        <v>0</v>
      </c>
      <c r="AH48" s="321">
        <f t="shared" si="13"/>
        <v>0</v>
      </c>
      <c r="AI48" s="321">
        <f>AH48*(IF(A_Stammdaten!$B$7="FNB",VLOOKUP(AF$4,Zinstabelle,2,FALSE),VLOOKUP(AF$4,Zinstabelle,3,FALSE)))</f>
        <v>0</v>
      </c>
      <c r="AJ48" s="321">
        <f>SUMIFS(E_SAV!$AC$5:$AC$4004,E_SAV!$A$5:$A$4004,D_KKAuf!$C48,E_SAV!$C$5:$C$4004,$AN$4)</f>
        <v>0</v>
      </c>
      <c r="AK48" s="321">
        <f>SUMIFS(E3_WAV!$S$5:$S$204,E3_WAV!$A$5:$A$204,D_KKAuf!$C48,E3_WAV!$D$5:$D$204,$AN$4,E3_WAV!$B$5:$B$204,"&lt;&gt;geleistete Anzahlungen und Anlagen im Bau des Sachanlagevermögens",E3_WAV!$B$5:$B$204,"&lt;&gt;geleistete Anzahlungen auf immaterielle Vermögensgegenstände")</f>
        <v>0</v>
      </c>
      <c r="AL48" s="321">
        <f>SUMIFS(E2_BKZ!$J$5:$J$2504,E2_BKZ!$A$5:$A$2504,$C48,E2_BKZ!$B$5:$B$2504,$AN$4)</f>
        <v>0</v>
      </c>
      <c r="AM48" s="321">
        <f>SUMIFS(E_SAV!$AE$5:$AE$4004,E_SAV!$A$5:$A$4004,D_KKAuf!$C48,E_SAV!$C$5:$C$4004,$AN$4)</f>
        <v>0</v>
      </c>
      <c r="AN48" s="321">
        <f>SUMIFS(E3_WAV!$U$5:$U$204,E3_WAV!$A$5:$A$204,D_KKAuf!$C48,E3_WAV!$D$5:$D$204,$AN$4,E3_WAV!$B$5:$B$204,"&lt;&gt;geleistete Anzahlungen und Anlagen im Bau des Sachanlagevermögens",E3_WAV!$B$5:$B$204,"&lt;&gt;geleistete Anzahlungen auf immaterielle Vermögensgegenstände")</f>
        <v>0</v>
      </c>
      <c r="AO48" s="321">
        <f>SUMIFS(E2_BKZ!$K$5:$K$2504,E2_BKZ!$A$5:$A$2504,$C48,E2_BKZ!$B$5:$B$2504,$AN$4)</f>
        <v>0</v>
      </c>
      <c r="AP48" s="321">
        <f t="shared" si="14"/>
        <v>0</v>
      </c>
      <c r="AQ48" s="321">
        <f>AP48*(IF(A_Stammdaten!$B$7="FNB",VLOOKUP(AN$4,Zinstabelle,2,FALSE),VLOOKUP(AN$4,Zinstabelle,3,FALSE)))</f>
        <v>0</v>
      </c>
      <c r="AR48" s="321">
        <f>SUMIFS(E_SAV!$AC$5:$AC$4004,E_SAV!$A$5:$A$4004,D_KKAuf!$C48,E_SAV!$C$5:$C$4004,$AV$4)</f>
        <v>0</v>
      </c>
      <c r="AS48" s="321">
        <f>SUMIFS(E3_WAV!$S$5:$S$204,E3_WAV!$A$5:$A$204,D_KKAuf!$C48,E3_WAV!$D$5:$D$204,$AV$4,E3_WAV!$B$5:$B$204,"&lt;&gt;geleistete Anzahlungen und Anlagen im Bau des Sachanlagevermögens",E3_WAV!$B$5:$B$204,"&lt;&gt;geleistete Anzahlungen auf immaterielle Vermögensgegenstände")</f>
        <v>0</v>
      </c>
      <c r="AT48" s="321">
        <f>SUMIFS(E2_BKZ!$J$5:$J$2504,E2_BKZ!$A$5:$A$2504,$C48,E2_BKZ!$B$5:$B$2504,$AV$4)</f>
        <v>0</v>
      </c>
      <c r="AU48" s="321">
        <f>SUMIFS(E_SAV!$AE$5:$AE$4004,E_SAV!$A$5:$A$4004,D_KKAuf!$C48,E_SAV!$C$5:$C$4004,$AV$4)</f>
        <v>0</v>
      </c>
      <c r="AV48" s="321">
        <f>SUMIFS(E3_WAV!$U$5:$U$204,E3_WAV!$A$5:$A$204,D_KKAuf!$C48,E3_WAV!$D$5:$D$204,$AV$4,E3_WAV!$B$5:$B$204,"&lt;&gt;geleistete Anzahlungen und Anlagen im Bau des Sachanlagevermögens",E3_WAV!$B$5:$B$204,"&lt;&gt;geleistete Anzahlungen auf immaterielle Vermögensgegenstände")</f>
        <v>0</v>
      </c>
      <c r="AW48" s="321">
        <f>SUMIFS(E2_BKZ!$K$5:$K$2504,E2_BKZ!$A$5:$A$2504,$C48,E2_BKZ!$B$5:$B$2504,$AV$4)</f>
        <v>0</v>
      </c>
      <c r="AX48" s="321">
        <f t="shared" si="15"/>
        <v>0</v>
      </c>
      <c r="AY48" s="321">
        <f>AX48*(IF(A_Stammdaten!$B$7="FNB",VLOOKUP(AV$4,Zinstabelle,2,FALSE),VLOOKUP(AV$4,Zinstabelle,3,FALSE)))</f>
        <v>0</v>
      </c>
      <c r="AZ48" s="321">
        <f>SUMIFS(E_SAV!$AC$5:$AC$4004,E_SAV!$A$5:$A$4004,D_KKAuf!$C48,E_SAV!$C$5:$C$4004,$BD$4)</f>
        <v>0</v>
      </c>
      <c r="BA48" s="321">
        <f>SUMIFS(E3_WAV!$S$5:$S$204,E3_WAV!$A$5:$A$204,D_KKAuf!$C48,E3_WAV!$D$5:$D$204,$BD$4,E3_WAV!$B$5:$B$204,"&lt;&gt;geleistete Anzahlungen und Anlagen im Bau des Sachanlagevermögens",E3_WAV!$B$5:$B$204,"&lt;&gt;geleistete Anzahlungen auf immaterielle Vermögensgegenstände")</f>
        <v>0</v>
      </c>
      <c r="BB48" s="321">
        <f>SUMIFS(E2_BKZ!$J$5:$J$2504,E2_BKZ!$A$5:$A$2504,$C48,E2_BKZ!$B$5:$B$2504,$BD$4)</f>
        <v>0</v>
      </c>
      <c r="BC48" s="321">
        <f>SUMIFS(E_SAV!$AE$5:$AE$4004,E_SAV!$A$5:$A$4004,D_KKAuf!$C48,E_SAV!$C$5:$C$4004,$BD$4)</f>
        <v>0</v>
      </c>
      <c r="BD48" s="321">
        <f>SUMIFS(E3_WAV!$U$5:$U$204,E3_WAV!$A$5:$A$204,D_KKAuf!$C48,E3_WAV!$D$5:$D$204,$BD$4,E3_WAV!$B$5:$B$204,"&lt;&gt;geleistete Anzahlungen und Anlagen im Bau des Sachanlagevermögens",E3_WAV!$B$5:$B$204,"&lt;&gt;geleistete Anzahlungen auf immaterielle Vermögensgegenstände")</f>
        <v>0</v>
      </c>
      <c r="BE48" s="321">
        <f>SUMIFS(E2_BKZ!$K$5:$K$2504,E2_BKZ!$A$5:$A$2504,$C48,E2_BKZ!$B$5:$B$2504,$BD$4)</f>
        <v>0</v>
      </c>
      <c r="BF48" s="321">
        <f t="shared" si="16"/>
        <v>0</v>
      </c>
      <c r="BG48" s="321">
        <f>BF48*(IF(A_Stammdaten!$B$7="FNB",VLOOKUP(BD$4,Zinstabelle,2,FALSE),VLOOKUP(BD$4,Zinstabelle,3,FALSE)))</f>
        <v>0</v>
      </c>
      <c r="BH48" s="321">
        <f>SUMIFS(E_SAV!$AC$5:$AC$4004,E_SAV!$A$5:$A$4004,D_KKAuf!$C48,E_SAV!$C$5:$C$4004,$BL$4)</f>
        <v>0</v>
      </c>
      <c r="BI48" s="321">
        <f>SUMIFS(E3_WAV!$S$5:$S$204,E3_WAV!$A$5:$A$204,D_KKAuf!$C48,E3_WAV!$D$5:$D$204,$BL$4,E3_WAV!$B$5:$B$204,"&lt;&gt;geleistete Anzahlungen und Anlagen im Bau des Sachanlagevermögens",E3_WAV!$B$5:$B$204,"&lt;&gt;geleistete Anzahlungen auf immaterielle Vermögensgegenstände")</f>
        <v>0</v>
      </c>
      <c r="BJ48" s="321">
        <f>SUMIFS(E2_BKZ!$J$5:$J$2504,E2_BKZ!$A$5:$A$2504,$C48,E2_BKZ!$B$5:$B$2504,$BL$4)</f>
        <v>0</v>
      </c>
      <c r="BK48" s="321">
        <f>SUMIFS(E_SAV!$AE$5:$AE$4004,E_SAV!$A$5:$A$4004,D_KKAuf!$C48,E_SAV!$C$5:$C$4004,$BL$4)</f>
        <v>0</v>
      </c>
      <c r="BL48" s="321">
        <f>SUMIFS(E3_WAV!$U$5:$U$204,E3_WAV!$A$5:$A$204,D_KKAuf!$C48,E3_WAV!$D$5:$D$204,$BL$4,E3_WAV!$B$5:$B$204,"&lt;&gt;geleistete Anzahlungen und Anlagen im Bau des Sachanlagevermögens",E3_WAV!$B$5:$B$204,"&lt;&gt;geleistete Anzahlungen auf immaterielle Vermögensgegenstände")</f>
        <v>0</v>
      </c>
      <c r="BM48" s="321">
        <f>SUMIFS(E2_BKZ!$K$5:$K$2504,E2_BKZ!$A$5:$A$2504,$C48,E2_BKZ!$B$5:$B$2504,$BL$4)</f>
        <v>0</v>
      </c>
      <c r="BN48" s="321">
        <f t="shared" si="17"/>
        <v>0</v>
      </c>
      <c r="BO48" s="321">
        <f>BN48*(IF(A_Stammdaten!$B$7="FNB",VLOOKUP(BL$4,Zinstabelle,2,FALSE),VLOOKUP(BL$4,Zinstabelle,3,FALSE)))</f>
        <v>0</v>
      </c>
    </row>
    <row r="49" spans="3:67" x14ac:dyDescent="0.3">
      <c r="C49" s="319">
        <f>A_Stammdaten!A60</f>
        <v>0</v>
      </c>
      <c r="D49" s="320">
        <f t="shared" si="8"/>
        <v>0</v>
      </c>
      <c r="E49" s="320">
        <f t="shared" si="9"/>
        <v>0</v>
      </c>
      <c r="F49" s="320">
        <f>SUM(J49,R49,Z49,AH49,AP49,AX49,BF49,BN49)*0.4*Listen!$G$2*0.035*A_Stammdaten!$D60</f>
        <v>0</v>
      </c>
      <c r="G49" s="320">
        <f t="shared" si="10"/>
        <v>0</v>
      </c>
      <c r="H49" s="321">
        <f>SUMIF(E_SAV!$A$5:$A$4004,D_KKAuf!$C49,E_SAV!$AD$5:$AD$4004)</f>
        <v>0</v>
      </c>
      <c r="I49" s="321">
        <f>SUMIFS(E3_WAV!$T$5:$T$204,E3_WAV!$A$5:$A$204,C49,E3_WAV!$D$5:$D$204,"&gt;2015",E3_WAV!$D$5:$D$204,"&lt;="&amp;A_Stammdaten!$B$12)</f>
        <v>0</v>
      </c>
      <c r="J49" s="321">
        <f>AVERAGE(SUMIFS(E3_WAV!$S$5:$S$204,E3_WAV!$B$5:$B$204,"geleistete Anzahlungen und Anlagen im Bau des Sachanlagevermögens",E3_WAV!$A$5:$A$204,D_KKAuf!$C49),SUMIFS(E3_WAV!$U$5:$U$204,E3_WAV!$B$5:$B$204,"geleistete Anzahlungen und Anlagen im Bau des Sachanlagevermögens",E3_WAV!$A$5:$A$204,D_KKAuf!$C49))+AVERAGE(SUMIFS(E3_WAV!$S$5:$S$204,E3_WAV!$B$5:$B$204,"geleistete Anzahlungen auf immaterielle Vermögensgegenstände",E3_WAV!$A$5:$A$204,D_KKAuf!$C49),SUMIFS(E3_WAV!$U$5:$U$204,E3_WAV!$B$5:$B$204,"geleistete Anzahlungen auf immaterielle Vermögensgegenstände",E3_WAV!$A$5:$A$204,D_KKAuf!$C49))</f>
        <v>0</v>
      </c>
      <c r="K49" s="321">
        <f>$J49*(IF(A_Stammdaten!$B$7="FNB",VLOOKUP(A_Stammdaten!$B$12,Zinstabelle,2,FALSE),VLOOKUP(A_Stammdaten!$B$12,Zinstabelle,3,FALSE)))</f>
        <v>0</v>
      </c>
      <c r="L49" s="321">
        <f>SUMIFS(E_SAV!$AC$5:$AC$4004,E_SAV!$A$5:$A$4004,D_KKAuf!$C49,E_SAV!$C$5:$C$4004,$P$4)</f>
        <v>0</v>
      </c>
      <c r="M49" s="321">
        <f>SUMIFS(E3_WAV!$S$5:$S$204,E3_WAV!$A$5:$A$204,D_KKAuf!$C49,E3_WAV!$D$5:$D$204,$P$4,E3_WAV!$B$5:$B$204,"&lt;&gt;geleistete Anzahlungen und Anlagen im Bau des Sachanlagevermögens",E3_WAV!$B$5:$B$204,"&lt;&gt;geleistete Anzahlungen auf immaterielle Vermögensgegenstände")</f>
        <v>0</v>
      </c>
      <c r="N49" s="321">
        <f>SUMIFS(E2_BKZ!$J$5:$J$2504,E2_BKZ!$A$5:$A$2504,$C49,E2_BKZ!$B$5:$B$2504,$P$4)</f>
        <v>0</v>
      </c>
      <c r="O49" s="321">
        <f>SUMIFS(E_SAV!$AE$5:$AE$4004,E_SAV!$A$5:$A$4004,D_KKAuf!$C49,E_SAV!$C$5:$C$4004,$P$4)</f>
        <v>0</v>
      </c>
      <c r="P49" s="321">
        <f>SUMIFS(E3_WAV!$U$5:$U$204,E3_WAV!$A$5:$A$204,D_KKAuf!$C49,E3_WAV!$D$5:$D$204,$P$4,E3_WAV!$B$5:$B$204,"&lt;&gt;geleistete Anzahlungen und Anlagen im Bau des Sachanlagevermögens",E3_WAV!$B$5:$B$204,"&lt;&gt;geleistete Anzahlungen auf immaterielle Vermögensgegenstände")</f>
        <v>0</v>
      </c>
      <c r="Q49" s="321">
        <f>SUMIFS(E2_BKZ!$K$5:$K$2504,E2_BKZ!$A$5:$A$2504,$C49,E2_BKZ!$B$5:$B$2504,$P$4)</f>
        <v>0</v>
      </c>
      <c r="R49" s="321">
        <f t="shared" si="11"/>
        <v>0</v>
      </c>
      <c r="S49" s="321">
        <f>R49*(IF(A_Stammdaten!$B$7="FNB",VLOOKUP(P$4,Zinstabelle,2,FALSE),VLOOKUP(P$4,Zinstabelle,3,FALSE)))</f>
        <v>0</v>
      </c>
      <c r="T49" s="321">
        <f>SUMIFS(E_SAV!$AC$5:$AC$4004,E_SAV!$A$5:$A$4004,D_KKAuf!$C49,E_SAV!$C$5:$C$4004,$X$4)</f>
        <v>0</v>
      </c>
      <c r="U49" s="321">
        <f>SUMIFS(E3_WAV!$S$5:$S$204,E3_WAV!$A$5:$A$204,D_KKAuf!$C49,E3_WAV!$D$5:$D$204,$X$4,E3_WAV!$B$5:$B$204,"&lt;&gt;geleistete Anzahlungen und Anlagen im Bau des Sachanlagevermögens",E3_WAV!$B$5:$B$204,"&lt;&gt;geleistete Anzahlungen auf immaterielle Vermögensgegenstände")</f>
        <v>0</v>
      </c>
      <c r="V49" s="321">
        <f>SUMIFS(E2_BKZ!$J$5:$J$2504,E2_BKZ!$A$5:$A$2504,$C49,E2_BKZ!$B$5:$B$2504,$X$4)</f>
        <v>0</v>
      </c>
      <c r="W49" s="321">
        <f>SUMIFS(E_SAV!$AE$5:$AE$4004,E_SAV!$A$5:$A$4004,D_KKAuf!$C49,E_SAV!$C$5:$C$4004,$X$4)</f>
        <v>0</v>
      </c>
      <c r="X49" s="321">
        <f>SUMIFS(E3_WAV!$U$5:$U$204,E3_WAV!$A$5:$A$204,D_KKAuf!$C49,E3_WAV!$D$5:$D$204,$X$4,E3_WAV!$B$5:$B$204,"&lt;&gt;geleistete Anzahlungen und Anlagen im Bau des Sachanlagevermögens",E3_WAV!$B$5:$B$204,"&lt;&gt;geleistete Anzahlungen auf immaterielle Vermögensgegenstände")</f>
        <v>0</v>
      </c>
      <c r="Y49" s="321">
        <f>SUMIFS(E2_BKZ!$K$5:$K$2504,E2_BKZ!$A$5:$A$2504,$C49,E2_BKZ!$B$5:$B$2504,$X$4)</f>
        <v>0</v>
      </c>
      <c r="Z49" s="321">
        <f t="shared" si="12"/>
        <v>0</v>
      </c>
      <c r="AA49" s="321">
        <f>Z49*(IF(A_Stammdaten!$B$7="FNB",VLOOKUP(X$4,Zinstabelle,2,FALSE),VLOOKUP(X$4,Zinstabelle,3,FALSE)))</f>
        <v>0</v>
      </c>
      <c r="AB49" s="321">
        <f>SUMIFS(E_SAV!$AC$5:$AC$4004,E_SAV!$A$5:$A$4004,D_KKAuf!$C49,E_SAV!$C$5:$C$4004,$AF$4)</f>
        <v>0</v>
      </c>
      <c r="AC49" s="321">
        <f>SUMIFS(E3_WAV!$S$5:$S$204,E3_WAV!$A$5:$A$204,D_KKAuf!$C49,E3_WAV!$D$5:$D$204,$AF$4,E3_WAV!$B$5:$B$204,"&lt;&gt;geleistete Anzahlungen und Anlagen im Bau des Sachanlagevermögens",E3_WAV!$B$5:$B$204,"&lt;&gt;geleistete Anzahlungen auf immaterielle Vermögensgegenstände")</f>
        <v>0</v>
      </c>
      <c r="AD49" s="321">
        <f>SUMIFS(E2_BKZ!$J$5:$J$2504,E2_BKZ!$A$5:$A$2504,$C49,E2_BKZ!$B$5:$B$2504,$AF$4)</f>
        <v>0</v>
      </c>
      <c r="AE49" s="321">
        <f>SUMIFS(E_SAV!$AE$5:$AE$4004,E_SAV!$A$5:$A$4004,D_KKAuf!$C49,E_SAV!$C$5:$C$4004,$AF$4)</f>
        <v>0</v>
      </c>
      <c r="AF49" s="321">
        <f>SUMIFS(E3_WAV!$U$5:$U$204,E3_WAV!$A$5:$A$204,D_KKAuf!$C49,E3_WAV!$D$5:$D$204,$AF$4,E3_WAV!$B$5:$B$204,"&lt;&gt;geleistete Anzahlungen und Anlagen im Bau des Sachanlagevermögens",E3_WAV!$B$5:$B$204,"&lt;&gt;geleistete Anzahlungen auf immaterielle Vermögensgegenstände")</f>
        <v>0</v>
      </c>
      <c r="AG49" s="321">
        <f>SUMIFS(E2_BKZ!$K$5:$K$2504,E2_BKZ!$A$5:$A$2504,$C49,E2_BKZ!$B$5:$B$2504,$AF$4)</f>
        <v>0</v>
      </c>
      <c r="AH49" s="321">
        <f t="shared" si="13"/>
        <v>0</v>
      </c>
      <c r="AI49" s="321">
        <f>AH49*(IF(A_Stammdaten!$B$7="FNB",VLOOKUP(AF$4,Zinstabelle,2,FALSE),VLOOKUP(AF$4,Zinstabelle,3,FALSE)))</f>
        <v>0</v>
      </c>
      <c r="AJ49" s="321">
        <f>SUMIFS(E_SAV!$AC$5:$AC$4004,E_SAV!$A$5:$A$4004,D_KKAuf!$C49,E_SAV!$C$5:$C$4004,$AN$4)</f>
        <v>0</v>
      </c>
      <c r="AK49" s="321">
        <f>SUMIFS(E3_WAV!$S$5:$S$204,E3_WAV!$A$5:$A$204,D_KKAuf!$C49,E3_WAV!$D$5:$D$204,$AN$4,E3_WAV!$B$5:$B$204,"&lt;&gt;geleistete Anzahlungen und Anlagen im Bau des Sachanlagevermögens",E3_WAV!$B$5:$B$204,"&lt;&gt;geleistete Anzahlungen auf immaterielle Vermögensgegenstände")</f>
        <v>0</v>
      </c>
      <c r="AL49" s="321">
        <f>SUMIFS(E2_BKZ!$J$5:$J$2504,E2_BKZ!$A$5:$A$2504,$C49,E2_BKZ!$B$5:$B$2504,$AN$4)</f>
        <v>0</v>
      </c>
      <c r="AM49" s="321">
        <f>SUMIFS(E_SAV!$AE$5:$AE$4004,E_SAV!$A$5:$A$4004,D_KKAuf!$C49,E_SAV!$C$5:$C$4004,$AN$4)</f>
        <v>0</v>
      </c>
      <c r="AN49" s="321">
        <f>SUMIFS(E3_WAV!$U$5:$U$204,E3_WAV!$A$5:$A$204,D_KKAuf!$C49,E3_WAV!$D$5:$D$204,$AN$4,E3_WAV!$B$5:$B$204,"&lt;&gt;geleistete Anzahlungen und Anlagen im Bau des Sachanlagevermögens",E3_WAV!$B$5:$B$204,"&lt;&gt;geleistete Anzahlungen auf immaterielle Vermögensgegenstände")</f>
        <v>0</v>
      </c>
      <c r="AO49" s="321">
        <f>SUMIFS(E2_BKZ!$K$5:$K$2504,E2_BKZ!$A$5:$A$2504,$C49,E2_BKZ!$B$5:$B$2504,$AN$4)</f>
        <v>0</v>
      </c>
      <c r="AP49" s="321">
        <f t="shared" si="14"/>
        <v>0</v>
      </c>
      <c r="AQ49" s="321">
        <f>AP49*(IF(A_Stammdaten!$B$7="FNB",VLOOKUP(AN$4,Zinstabelle,2,FALSE),VLOOKUP(AN$4,Zinstabelle,3,FALSE)))</f>
        <v>0</v>
      </c>
      <c r="AR49" s="321">
        <f>SUMIFS(E_SAV!$AC$5:$AC$4004,E_SAV!$A$5:$A$4004,D_KKAuf!$C49,E_SAV!$C$5:$C$4004,$AV$4)</f>
        <v>0</v>
      </c>
      <c r="AS49" s="321">
        <f>SUMIFS(E3_WAV!$S$5:$S$204,E3_WAV!$A$5:$A$204,D_KKAuf!$C49,E3_WAV!$D$5:$D$204,$AV$4,E3_WAV!$B$5:$B$204,"&lt;&gt;geleistete Anzahlungen und Anlagen im Bau des Sachanlagevermögens",E3_WAV!$B$5:$B$204,"&lt;&gt;geleistete Anzahlungen auf immaterielle Vermögensgegenstände")</f>
        <v>0</v>
      </c>
      <c r="AT49" s="321">
        <f>SUMIFS(E2_BKZ!$J$5:$J$2504,E2_BKZ!$A$5:$A$2504,$C49,E2_BKZ!$B$5:$B$2504,$AV$4)</f>
        <v>0</v>
      </c>
      <c r="AU49" s="321">
        <f>SUMIFS(E_SAV!$AE$5:$AE$4004,E_SAV!$A$5:$A$4004,D_KKAuf!$C49,E_SAV!$C$5:$C$4004,$AV$4)</f>
        <v>0</v>
      </c>
      <c r="AV49" s="321">
        <f>SUMIFS(E3_WAV!$U$5:$U$204,E3_WAV!$A$5:$A$204,D_KKAuf!$C49,E3_WAV!$D$5:$D$204,$AV$4,E3_WAV!$B$5:$B$204,"&lt;&gt;geleistete Anzahlungen und Anlagen im Bau des Sachanlagevermögens",E3_WAV!$B$5:$B$204,"&lt;&gt;geleistete Anzahlungen auf immaterielle Vermögensgegenstände")</f>
        <v>0</v>
      </c>
      <c r="AW49" s="321">
        <f>SUMIFS(E2_BKZ!$K$5:$K$2504,E2_BKZ!$A$5:$A$2504,$C49,E2_BKZ!$B$5:$B$2504,$AV$4)</f>
        <v>0</v>
      </c>
      <c r="AX49" s="321">
        <f t="shared" si="15"/>
        <v>0</v>
      </c>
      <c r="AY49" s="321">
        <f>AX49*(IF(A_Stammdaten!$B$7="FNB",VLOOKUP(AV$4,Zinstabelle,2,FALSE),VLOOKUP(AV$4,Zinstabelle,3,FALSE)))</f>
        <v>0</v>
      </c>
      <c r="AZ49" s="321">
        <f>SUMIFS(E_SAV!$AC$5:$AC$4004,E_SAV!$A$5:$A$4004,D_KKAuf!$C49,E_SAV!$C$5:$C$4004,$BD$4)</f>
        <v>0</v>
      </c>
      <c r="BA49" s="321">
        <f>SUMIFS(E3_WAV!$S$5:$S$204,E3_WAV!$A$5:$A$204,D_KKAuf!$C49,E3_WAV!$D$5:$D$204,$BD$4,E3_WAV!$B$5:$B$204,"&lt;&gt;geleistete Anzahlungen und Anlagen im Bau des Sachanlagevermögens",E3_WAV!$B$5:$B$204,"&lt;&gt;geleistete Anzahlungen auf immaterielle Vermögensgegenstände")</f>
        <v>0</v>
      </c>
      <c r="BB49" s="321">
        <f>SUMIFS(E2_BKZ!$J$5:$J$2504,E2_BKZ!$A$5:$A$2504,$C49,E2_BKZ!$B$5:$B$2504,$BD$4)</f>
        <v>0</v>
      </c>
      <c r="BC49" s="321">
        <f>SUMIFS(E_SAV!$AE$5:$AE$4004,E_SAV!$A$5:$A$4004,D_KKAuf!$C49,E_SAV!$C$5:$C$4004,$BD$4)</f>
        <v>0</v>
      </c>
      <c r="BD49" s="321">
        <f>SUMIFS(E3_WAV!$U$5:$U$204,E3_WAV!$A$5:$A$204,D_KKAuf!$C49,E3_WAV!$D$5:$D$204,$BD$4,E3_WAV!$B$5:$B$204,"&lt;&gt;geleistete Anzahlungen und Anlagen im Bau des Sachanlagevermögens",E3_WAV!$B$5:$B$204,"&lt;&gt;geleistete Anzahlungen auf immaterielle Vermögensgegenstände")</f>
        <v>0</v>
      </c>
      <c r="BE49" s="321">
        <f>SUMIFS(E2_BKZ!$K$5:$K$2504,E2_BKZ!$A$5:$A$2504,$C49,E2_BKZ!$B$5:$B$2504,$BD$4)</f>
        <v>0</v>
      </c>
      <c r="BF49" s="321">
        <f t="shared" si="16"/>
        <v>0</v>
      </c>
      <c r="BG49" s="321">
        <f>BF49*(IF(A_Stammdaten!$B$7="FNB",VLOOKUP(BD$4,Zinstabelle,2,FALSE),VLOOKUP(BD$4,Zinstabelle,3,FALSE)))</f>
        <v>0</v>
      </c>
      <c r="BH49" s="321">
        <f>SUMIFS(E_SAV!$AC$5:$AC$4004,E_SAV!$A$5:$A$4004,D_KKAuf!$C49,E_SAV!$C$5:$C$4004,$BL$4)</f>
        <v>0</v>
      </c>
      <c r="BI49" s="321">
        <f>SUMIFS(E3_WAV!$S$5:$S$204,E3_WAV!$A$5:$A$204,D_KKAuf!$C49,E3_WAV!$D$5:$D$204,$BL$4,E3_WAV!$B$5:$B$204,"&lt;&gt;geleistete Anzahlungen und Anlagen im Bau des Sachanlagevermögens",E3_WAV!$B$5:$B$204,"&lt;&gt;geleistete Anzahlungen auf immaterielle Vermögensgegenstände")</f>
        <v>0</v>
      </c>
      <c r="BJ49" s="321">
        <f>SUMIFS(E2_BKZ!$J$5:$J$2504,E2_BKZ!$A$5:$A$2504,$C49,E2_BKZ!$B$5:$B$2504,$BL$4)</f>
        <v>0</v>
      </c>
      <c r="BK49" s="321">
        <f>SUMIFS(E_SAV!$AE$5:$AE$4004,E_SAV!$A$5:$A$4004,D_KKAuf!$C49,E_SAV!$C$5:$C$4004,$BL$4)</f>
        <v>0</v>
      </c>
      <c r="BL49" s="321">
        <f>SUMIFS(E3_WAV!$U$5:$U$204,E3_WAV!$A$5:$A$204,D_KKAuf!$C49,E3_WAV!$D$5:$D$204,$BL$4,E3_WAV!$B$5:$B$204,"&lt;&gt;geleistete Anzahlungen und Anlagen im Bau des Sachanlagevermögens",E3_WAV!$B$5:$B$204,"&lt;&gt;geleistete Anzahlungen auf immaterielle Vermögensgegenstände")</f>
        <v>0</v>
      </c>
      <c r="BM49" s="321">
        <f>SUMIFS(E2_BKZ!$K$5:$K$2504,E2_BKZ!$A$5:$A$2504,$C49,E2_BKZ!$B$5:$B$2504,$BL$4)</f>
        <v>0</v>
      </c>
      <c r="BN49" s="321">
        <f t="shared" si="17"/>
        <v>0</v>
      </c>
      <c r="BO49" s="321">
        <f>BN49*(IF(A_Stammdaten!$B$7="FNB",VLOOKUP(BL$4,Zinstabelle,2,FALSE),VLOOKUP(BL$4,Zinstabelle,3,FALSE)))</f>
        <v>0</v>
      </c>
    </row>
    <row r="50" spans="3:67" x14ac:dyDescent="0.3">
      <c r="C50" s="319">
        <f>A_Stammdaten!A61</f>
        <v>0</v>
      </c>
      <c r="D50" s="320">
        <f t="shared" si="8"/>
        <v>0</v>
      </c>
      <c r="E50" s="320">
        <f t="shared" si="9"/>
        <v>0</v>
      </c>
      <c r="F50" s="320">
        <f>SUM(J50,R50,Z50,AH50,AP50,AX50,BF50,BN50)*0.4*Listen!$G$2*0.035*A_Stammdaten!$D61</f>
        <v>0</v>
      </c>
      <c r="G50" s="320">
        <f t="shared" si="10"/>
        <v>0</v>
      </c>
      <c r="H50" s="321">
        <f>SUMIF(E_SAV!$A$5:$A$4004,D_KKAuf!$C50,E_SAV!$AD$5:$AD$4004)</f>
        <v>0</v>
      </c>
      <c r="I50" s="321">
        <f>SUMIFS(E3_WAV!$T$5:$T$204,E3_WAV!$A$5:$A$204,C50,E3_WAV!$D$5:$D$204,"&gt;2015",E3_WAV!$D$5:$D$204,"&lt;="&amp;A_Stammdaten!$B$12)</f>
        <v>0</v>
      </c>
      <c r="J50" s="321">
        <f>AVERAGE(SUMIFS(E3_WAV!$S$5:$S$204,E3_WAV!$B$5:$B$204,"geleistete Anzahlungen und Anlagen im Bau des Sachanlagevermögens",E3_WAV!$A$5:$A$204,D_KKAuf!$C50),SUMIFS(E3_WAV!$U$5:$U$204,E3_WAV!$B$5:$B$204,"geleistete Anzahlungen und Anlagen im Bau des Sachanlagevermögens",E3_WAV!$A$5:$A$204,D_KKAuf!$C50))+AVERAGE(SUMIFS(E3_WAV!$S$5:$S$204,E3_WAV!$B$5:$B$204,"geleistete Anzahlungen auf immaterielle Vermögensgegenstände",E3_WAV!$A$5:$A$204,D_KKAuf!$C50),SUMIFS(E3_WAV!$U$5:$U$204,E3_WAV!$B$5:$B$204,"geleistete Anzahlungen auf immaterielle Vermögensgegenstände",E3_WAV!$A$5:$A$204,D_KKAuf!$C50))</f>
        <v>0</v>
      </c>
      <c r="K50" s="321">
        <f>$J50*(IF(A_Stammdaten!$B$7="FNB",VLOOKUP(A_Stammdaten!$B$12,Zinstabelle,2,FALSE),VLOOKUP(A_Stammdaten!$B$12,Zinstabelle,3,FALSE)))</f>
        <v>0</v>
      </c>
      <c r="L50" s="321">
        <f>SUMIFS(E_SAV!$AC$5:$AC$4004,E_SAV!$A$5:$A$4004,D_KKAuf!$C50,E_SAV!$C$5:$C$4004,$P$4)</f>
        <v>0</v>
      </c>
      <c r="M50" s="321">
        <f>SUMIFS(E3_WAV!$S$5:$S$204,E3_WAV!$A$5:$A$204,D_KKAuf!$C50,E3_WAV!$D$5:$D$204,$P$4,E3_WAV!$B$5:$B$204,"&lt;&gt;geleistete Anzahlungen und Anlagen im Bau des Sachanlagevermögens",E3_WAV!$B$5:$B$204,"&lt;&gt;geleistete Anzahlungen auf immaterielle Vermögensgegenstände")</f>
        <v>0</v>
      </c>
      <c r="N50" s="321">
        <f>SUMIFS(E2_BKZ!$J$5:$J$2504,E2_BKZ!$A$5:$A$2504,$C50,E2_BKZ!$B$5:$B$2504,$P$4)</f>
        <v>0</v>
      </c>
      <c r="O50" s="321">
        <f>SUMIFS(E_SAV!$AE$5:$AE$4004,E_SAV!$A$5:$A$4004,D_KKAuf!$C50,E_SAV!$C$5:$C$4004,$P$4)</f>
        <v>0</v>
      </c>
      <c r="P50" s="321">
        <f>SUMIFS(E3_WAV!$U$5:$U$204,E3_WAV!$A$5:$A$204,D_KKAuf!$C50,E3_WAV!$D$5:$D$204,$P$4,E3_WAV!$B$5:$B$204,"&lt;&gt;geleistete Anzahlungen und Anlagen im Bau des Sachanlagevermögens",E3_WAV!$B$5:$B$204,"&lt;&gt;geleistete Anzahlungen auf immaterielle Vermögensgegenstände")</f>
        <v>0</v>
      </c>
      <c r="Q50" s="321">
        <f>SUMIFS(E2_BKZ!$K$5:$K$2504,E2_BKZ!$A$5:$A$2504,$C50,E2_BKZ!$B$5:$B$2504,$P$4)</f>
        <v>0</v>
      </c>
      <c r="R50" s="321">
        <f t="shared" si="11"/>
        <v>0</v>
      </c>
      <c r="S50" s="321">
        <f>R50*(IF(A_Stammdaten!$B$7="FNB",VLOOKUP(P$4,Zinstabelle,2,FALSE),VLOOKUP(P$4,Zinstabelle,3,FALSE)))</f>
        <v>0</v>
      </c>
      <c r="T50" s="321">
        <f>SUMIFS(E_SAV!$AC$5:$AC$4004,E_SAV!$A$5:$A$4004,D_KKAuf!$C50,E_SAV!$C$5:$C$4004,$X$4)</f>
        <v>0</v>
      </c>
      <c r="U50" s="321">
        <f>SUMIFS(E3_WAV!$S$5:$S$204,E3_WAV!$A$5:$A$204,D_KKAuf!$C50,E3_WAV!$D$5:$D$204,$X$4,E3_WAV!$B$5:$B$204,"&lt;&gt;geleistete Anzahlungen und Anlagen im Bau des Sachanlagevermögens",E3_WAV!$B$5:$B$204,"&lt;&gt;geleistete Anzahlungen auf immaterielle Vermögensgegenstände")</f>
        <v>0</v>
      </c>
      <c r="V50" s="321">
        <f>SUMIFS(E2_BKZ!$J$5:$J$2504,E2_BKZ!$A$5:$A$2504,$C50,E2_BKZ!$B$5:$B$2504,$X$4)</f>
        <v>0</v>
      </c>
      <c r="W50" s="321">
        <f>SUMIFS(E_SAV!$AE$5:$AE$4004,E_SAV!$A$5:$A$4004,D_KKAuf!$C50,E_SAV!$C$5:$C$4004,$X$4)</f>
        <v>0</v>
      </c>
      <c r="X50" s="321">
        <f>SUMIFS(E3_WAV!$U$5:$U$204,E3_WAV!$A$5:$A$204,D_KKAuf!$C50,E3_WAV!$D$5:$D$204,$X$4,E3_WAV!$B$5:$B$204,"&lt;&gt;geleistete Anzahlungen und Anlagen im Bau des Sachanlagevermögens",E3_WAV!$B$5:$B$204,"&lt;&gt;geleistete Anzahlungen auf immaterielle Vermögensgegenstände")</f>
        <v>0</v>
      </c>
      <c r="Y50" s="321">
        <f>SUMIFS(E2_BKZ!$K$5:$K$2504,E2_BKZ!$A$5:$A$2504,$C50,E2_BKZ!$B$5:$B$2504,$X$4)</f>
        <v>0</v>
      </c>
      <c r="Z50" s="321">
        <f t="shared" si="12"/>
        <v>0</v>
      </c>
      <c r="AA50" s="321">
        <f>Z50*(IF(A_Stammdaten!$B$7="FNB",VLOOKUP(X$4,Zinstabelle,2,FALSE),VLOOKUP(X$4,Zinstabelle,3,FALSE)))</f>
        <v>0</v>
      </c>
      <c r="AB50" s="321">
        <f>SUMIFS(E_SAV!$AC$5:$AC$4004,E_SAV!$A$5:$A$4004,D_KKAuf!$C50,E_SAV!$C$5:$C$4004,$AF$4)</f>
        <v>0</v>
      </c>
      <c r="AC50" s="321">
        <f>SUMIFS(E3_WAV!$S$5:$S$204,E3_WAV!$A$5:$A$204,D_KKAuf!$C50,E3_WAV!$D$5:$D$204,$AF$4,E3_WAV!$B$5:$B$204,"&lt;&gt;geleistete Anzahlungen und Anlagen im Bau des Sachanlagevermögens",E3_WAV!$B$5:$B$204,"&lt;&gt;geleistete Anzahlungen auf immaterielle Vermögensgegenstände")</f>
        <v>0</v>
      </c>
      <c r="AD50" s="321">
        <f>SUMIFS(E2_BKZ!$J$5:$J$2504,E2_BKZ!$A$5:$A$2504,$C50,E2_BKZ!$B$5:$B$2504,$AF$4)</f>
        <v>0</v>
      </c>
      <c r="AE50" s="321">
        <f>SUMIFS(E_SAV!$AE$5:$AE$4004,E_SAV!$A$5:$A$4004,D_KKAuf!$C50,E_SAV!$C$5:$C$4004,$AF$4)</f>
        <v>0</v>
      </c>
      <c r="AF50" s="321">
        <f>SUMIFS(E3_WAV!$U$5:$U$204,E3_WAV!$A$5:$A$204,D_KKAuf!$C50,E3_WAV!$D$5:$D$204,$AF$4,E3_WAV!$B$5:$B$204,"&lt;&gt;geleistete Anzahlungen und Anlagen im Bau des Sachanlagevermögens",E3_WAV!$B$5:$B$204,"&lt;&gt;geleistete Anzahlungen auf immaterielle Vermögensgegenstände")</f>
        <v>0</v>
      </c>
      <c r="AG50" s="321">
        <f>SUMIFS(E2_BKZ!$K$5:$K$2504,E2_BKZ!$A$5:$A$2504,$C50,E2_BKZ!$B$5:$B$2504,$AF$4)</f>
        <v>0</v>
      </c>
      <c r="AH50" s="321">
        <f t="shared" si="13"/>
        <v>0</v>
      </c>
      <c r="AI50" s="321">
        <f>AH50*(IF(A_Stammdaten!$B$7="FNB",VLOOKUP(AF$4,Zinstabelle,2,FALSE),VLOOKUP(AF$4,Zinstabelle,3,FALSE)))</f>
        <v>0</v>
      </c>
      <c r="AJ50" s="321">
        <f>SUMIFS(E_SAV!$AC$5:$AC$4004,E_SAV!$A$5:$A$4004,D_KKAuf!$C50,E_SAV!$C$5:$C$4004,$AN$4)</f>
        <v>0</v>
      </c>
      <c r="AK50" s="321">
        <f>SUMIFS(E3_WAV!$S$5:$S$204,E3_WAV!$A$5:$A$204,D_KKAuf!$C50,E3_WAV!$D$5:$D$204,$AN$4,E3_WAV!$B$5:$B$204,"&lt;&gt;geleistete Anzahlungen und Anlagen im Bau des Sachanlagevermögens",E3_WAV!$B$5:$B$204,"&lt;&gt;geleistete Anzahlungen auf immaterielle Vermögensgegenstände")</f>
        <v>0</v>
      </c>
      <c r="AL50" s="321">
        <f>SUMIFS(E2_BKZ!$J$5:$J$2504,E2_BKZ!$A$5:$A$2504,$C50,E2_BKZ!$B$5:$B$2504,$AN$4)</f>
        <v>0</v>
      </c>
      <c r="AM50" s="321">
        <f>SUMIFS(E_SAV!$AE$5:$AE$4004,E_SAV!$A$5:$A$4004,D_KKAuf!$C50,E_SAV!$C$5:$C$4004,$AN$4)</f>
        <v>0</v>
      </c>
      <c r="AN50" s="321">
        <f>SUMIFS(E3_WAV!$U$5:$U$204,E3_WAV!$A$5:$A$204,D_KKAuf!$C50,E3_WAV!$D$5:$D$204,$AN$4,E3_WAV!$B$5:$B$204,"&lt;&gt;geleistete Anzahlungen und Anlagen im Bau des Sachanlagevermögens",E3_WAV!$B$5:$B$204,"&lt;&gt;geleistete Anzahlungen auf immaterielle Vermögensgegenstände")</f>
        <v>0</v>
      </c>
      <c r="AO50" s="321">
        <f>SUMIFS(E2_BKZ!$K$5:$K$2504,E2_BKZ!$A$5:$A$2504,$C50,E2_BKZ!$B$5:$B$2504,$AN$4)</f>
        <v>0</v>
      </c>
      <c r="AP50" s="321">
        <f t="shared" si="14"/>
        <v>0</v>
      </c>
      <c r="AQ50" s="321">
        <f>AP50*(IF(A_Stammdaten!$B$7="FNB",VLOOKUP(AN$4,Zinstabelle,2,FALSE),VLOOKUP(AN$4,Zinstabelle,3,FALSE)))</f>
        <v>0</v>
      </c>
      <c r="AR50" s="321">
        <f>SUMIFS(E_SAV!$AC$5:$AC$4004,E_SAV!$A$5:$A$4004,D_KKAuf!$C50,E_SAV!$C$5:$C$4004,$AV$4)</f>
        <v>0</v>
      </c>
      <c r="AS50" s="321">
        <f>SUMIFS(E3_WAV!$S$5:$S$204,E3_WAV!$A$5:$A$204,D_KKAuf!$C50,E3_WAV!$D$5:$D$204,$AV$4,E3_WAV!$B$5:$B$204,"&lt;&gt;geleistete Anzahlungen und Anlagen im Bau des Sachanlagevermögens",E3_WAV!$B$5:$B$204,"&lt;&gt;geleistete Anzahlungen auf immaterielle Vermögensgegenstände")</f>
        <v>0</v>
      </c>
      <c r="AT50" s="321">
        <f>SUMIFS(E2_BKZ!$J$5:$J$2504,E2_BKZ!$A$5:$A$2504,$C50,E2_BKZ!$B$5:$B$2504,$AV$4)</f>
        <v>0</v>
      </c>
      <c r="AU50" s="321">
        <f>SUMIFS(E_SAV!$AE$5:$AE$4004,E_SAV!$A$5:$A$4004,D_KKAuf!$C50,E_SAV!$C$5:$C$4004,$AV$4)</f>
        <v>0</v>
      </c>
      <c r="AV50" s="321">
        <f>SUMIFS(E3_WAV!$U$5:$U$204,E3_WAV!$A$5:$A$204,D_KKAuf!$C50,E3_WAV!$D$5:$D$204,$AV$4,E3_WAV!$B$5:$B$204,"&lt;&gt;geleistete Anzahlungen und Anlagen im Bau des Sachanlagevermögens",E3_WAV!$B$5:$B$204,"&lt;&gt;geleistete Anzahlungen auf immaterielle Vermögensgegenstände")</f>
        <v>0</v>
      </c>
      <c r="AW50" s="321">
        <f>SUMIFS(E2_BKZ!$K$5:$K$2504,E2_BKZ!$A$5:$A$2504,$C50,E2_BKZ!$B$5:$B$2504,$AV$4)</f>
        <v>0</v>
      </c>
      <c r="AX50" s="321">
        <f t="shared" si="15"/>
        <v>0</v>
      </c>
      <c r="AY50" s="321">
        <f>AX50*(IF(A_Stammdaten!$B$7="FNB",VLOOKUP(AV$4,Zinstabelle,2,FALSE),VLOOKUP(AV$4,Zinstabelle,3,FALSE)))</f>
        <v>0</v>
      </c>
      <c r="AZ50" s="321">
        <f>SUMIFS(E_SAV!$AC$5:$AC$4004,E_SAV!$A$5:$A$4004,D_KKAuf!$C50,E_SAV!$C$5:$C$4004,$BD$4)</f>
        <v>0</v>
      </c>
      <c r="BA50" s="321">
        <f>SUMIFS(E3_WAV!$S$5:$S$204,E3_WAV!$A$5:$A$204,D_KKAuf!$C50,E3_WAV!$D$5:$D$204,$BD$4,E3_WAV!$B$5:$B$204,"&lt;&gt;geleistete Anzahlungen und Anlagen im Bau des Sachanlagevermögens",E3_WAV!$B$5:$B$204,"&lt;&gt;geleistete Anzahlungen auf immaterielle Vermögensgegenstände")</f>
        <v>0</v>
      </c>
      <c r="BB50" s="321">
        <f>SUMIFS(E2_BKZ!$J$5:$J$2504,E2_BKZ!$A$5:$A$2504,$C50,E2_BKZ!$B$5:$B$2504,$BD$4)</f>
        <v>0</v>
      </c>
      <c r="BC50" s="321">
        <f>SUMIFS(E_SAV!$AE$5:$AE$4004,E_SAV!$A$5:$A$4004,D_KKAuf!$C50,E_SAV!$C$5:$C$4004,$BD$4)</f>
        <v>0</v>
      </c>
      <c r="BD50" s="321">
        <f>SUMIFS(E3_WAV!$U$5:$U$204,E3_WAV!$A$5:$A$204,D_KKAuf!$C50,E3_WAV!$D$5:$D$204,$BD$4,E3_WAV!$B$5:$B$204,"&lt;&gt;geleistete Anzahlungen und Anlagen im Bau des Sachanlagevermögens",E3_WAV!$B$5:$B$204,"&lt;&gt;geleistete Anzahlungen auf immaterielle Vermögensgegenstände")</f>
        <v>0</v>
      </c>
      <c r="BE50" s="321">
        <f>SUMIFS(E2_BKZ!$K$5:$K$2504,E2_BKZ!$A$5:$A$2504,$C50,E2_BKZ!$B$5:$B$2504,$BD$4)</f>
        <v>0</v>
      </c>
      <c r="BF50" s="321">
        <f t="shared" si="16"/>
        <v>0</v>
      </c>
      <c r="BG50" s="321">
        <f>BF50*(IF(A_Stammdaten!$B$7="FNB",VLOOKUP(BD$4,Zinstabelle,2,FALSE),VLOOKUP(BD$4,Zinstabelle,3,FALSE)))</f>
        <v>0</v>
      </c>
      <c r="BH50" s="321">
        <f>SUMIFS(E_SAV!$AC$5:$AC$4004,E_SAV!$A$5:$A$4004,D_KKAuf!$C50,E_SAV!$C$5:$C$4004,$BL$4)</f>
        <v>0</v>
      </c>
      <c r="BI50" s="321">
        <f>SUMIFS(E3_WAV!$S$5:$S$204,E3_WAV!$A$5:$A$204,D_KKAuf!$C50,E3_WAV!$D$5:$D$204,$BL$4,E3_WAV!$B$5:$B$204,"&lt;&gt;geleistete Anzahlungen und Anlagen im Bau des Sachanlagevermögens",E3_WAV!$B$5:$B$204,"&lt;&gt;geleistete Anzahlungen auf immaterielle Vermögensgegenstände")</f>
        <v>0</v>
      </c>
      <c r="BJ50" s="321">
        <f>SUMIFS(E2_BKZ!$J$5:$J$2504,E2_BKZ!$A$5:$A$2504,$C50,E2_BKZ!$B$5:$B$2504,$BL$4)</f>
        <v>0</v>
      </c>
      <c r="BK50" s="321">
        <f>SUMIFS(E_SAV!$AE$5:$AE$4004,E_SAV!$A$5:$A$4004,D_KKAuf!$C50,E_SAV!$C$5:$C$4004,$BL$4)</f>
        <v>0</v>
      </c>
      <c r="BL50" s="321">
        <f>SUMIFS(E3_WAV!$U$5:$U$204,E3_WAV!$A$5:$A$204,D_KKAuf!$C50,E3_WAV!$D$5:$D$204,$BL$4,E3_WAV!$B$5:$B$204,"&lt;&gt;geleistete Anzahlungen und Anlagen im Bau des Sachanlagevermögens",E3_WAV!$B$5:$B$204,"&lt;&gt;geleistete Anzahlungen auf immaterielle Vermögensgegenstände")</f>
        <v>0</v>
      </c>
      <c r="BM50" s="321">
        <f>SUMIFS(E2_BKZ!$K$5:$K$2504,E2_BKZ!$A$5:$A$2504,$C50,E2_BKZ!$B$5:$B$2504,$BL$4)</f>
        <v>0</v>
      </c>
      <c r="BN50" s="321">
        <f t="shared" si="17"/>
        <v>0</v>
      </c>
      <c r="BO50" s="321">
        <f>BN50*(IF(A_Stammdaten!$B$7="FNB",VLOOKUP(BL$4,Zinstabelle,2,FALSE),VLOOKUP(BL$4,Zinstabelle,3,FALSE)))</f>
        <v>0</v>
      </c>
    </row>
    <row r="51" spans="3:67" x14ac:dyDescent="0.3">
      <c r="C51" s="319">
        <f>A_Stammdaten!A62</f>
        <v>0</v>
      </c>
      <c r="D51" s="320">
        <f t="shared" si="8"/>
        <v>0</v>
      </c>
      <c r="E51" s="320">
        <f t="shared" si="9"/>
        <v>0</v>
      </c>
      <c r="F51" s="320">
        <f>SUM(J51,R51,Z51,AH51,AP51,AX51,BF51,BN51)*0.4*Listen!$G$2*0.035*A_Stammdaten!$D62</f>
        <v>0</v>
      </c>
      <c r="G51" s="320">
        <f t="shared" si="10"/>
        <v>0</v>
      </c>
      <c r="H51" s="321">
        <f>SUMIF(E_SAV!$A$5:$A$4004,D_KKAuf!$C51,E_SAV!$AD$5:$AD$4004)</f>
        <v>0</v>
      </c>
      <c r="I51" s="321">
        <f>SUMIFS(E3_WAV!$T$5:$T$204,E3_WAV!$A$5:$A$204,C51,E3_WAV!$D$5:$D$204,"&gt;2015",E3_WAV!$D$5:$D$204,"&lt;="&amp;A_Stammdaten!$B$12)</f>
        <v>0</v>
      </c>
      <c r="J51" s="321">
        <f>AVERAGE(SUMIFS(E3_WAV!$S$5:$S$204,E3_WAV!$B$5:$B$204,"geleistete Anzahlungen und Anlagen im Bau des Sachanlagevermögens",E3_WAV!$A$5:$A$204,D_KKAuf!$C51),SUMIFS(E3_WAV!$U$5:$U$204,E3_WAV!$B$5:$B$204,"geleistete Anzahlungen und Anlagen im Bau des Sachanlagevermögens",E3_WAV!$A$5:$A$204,D_KKAuf!$C51))+AVERAGE(SUMIFS(E3_WAV!$S$5:$S$204,E3_WAV!$B$5:$B$204,"geleistete Anzahlungen auf immaterielle Vermögensgegenstände",E3_WAV!$A$5:$A$204,D_KKAuf!$C51),SUMIFS(E3_WAV!$U$5:$U$204,E3_WAV!$B$5:$B$204,"geleistete Anzahlungen auf immaterielle Vermögensgegenstände",E3_WAV!$A$5:$A$204,D_KKAuf!$C51))</f>
        <v>0</v>
      </c>
      <c r="K51" s="321">
        <f>$J51*(IF(A_Stammdaten!$B$7="FNB",VLOOKUP(A_Stammdaten!$B$12,Zinstabelle,2,FALSE),VLOOKUP(A_Stammdaten!$B$12,Zinstabelle,3,FALSE)))</f>
        <v>0</v>
      </c>
      <c r="L51" s="321">
        <f>SUMIFS(E_SAV!$AC$5:$AC$4004,E_SAV!$A$5:$A$4004,D_KKAuf!$C51,E_SAV!$C$5:$C$4004,$P$4)</f>
        <v>0</v>
      </c>
      <c r="M51" s="321">
        <f>SUMIFS(E3_WAV!$S$5:$S$204,E3_WAV!$A$5:$A$204,D_KKAuf!$C51,E3_WAV!$D$5:$D$204,$P$4,E3_WAV!$B$5:$B$204,"&lt;&gt;geleistete Anzahlungen und Anlagen im Bau des Sachanlagevermögens",E3_WAV!$B$5:$B$204,"&lt;&gt;geleistete Anzahlungen auf immaterielle Vermögensgegenstände")</f>
        <v>0</v>
      </c>
      <c r="N51" s="321">
        <f>SUMIFS(E2_BKZ!$J$5:$J$2504,E2_BKZ!$A$5:$A$2504,$C51,E2_BKZ!$B$5:$B$2504,$P$4)</f>
        <v>0</v>
      </c>
      <c r="O51" s="321">
        <f>SUMIFS(E_SAV!$AE$5:$AE$4004,E_SAV!$A$5:$A$4004,D_KKAuf!$C51,E_SAV!$C$5:$C$4004,$P$4)</f>
        <v>0</v>
      </c>
      <c r="P51" s="321">
        <f>SUMIFS(E3_WAV!$U$5:$U$204,E3_WAV!$A$5:$A$204,D_KKAuf!$C51,E3_WAV!$D$5:$D$204,$P$4,E3_WAV!$B$5:$B$204,"&lt;&gt;geleistete Anzahlungen und Anlagen im Bau des Sachanlagevermögens",E3_WAV!$B$5:$B$204,"&lt;&gt;geleistete Anzahlungen auf immaterielle Vermögensgegenstände")</f>
        <v>0</v>
      </c>
      <c r="Q51" s="321">
        <f>SUMIFS(E2_BKZ!$K$5:$K$2504,E2_BKZ!$A$5:$A$2504,$C51,E2_BKZ!$B$5:$B$2504,$P$4)</f>
        <v>0</v>
      </c>
      <c r="R51" s="321">
        <f t="shared" si="11"/>
        <v>0</v>
      </c>
      <c r="S51" s="321">
        <f>R51*(IF(A_Stammdaten!$B$7="FNB",VLOOKUP(P$4,Zinstabelle,2,FALSE),VLOOKUP(P$4,Zinstabelle,3,FALSE)))</f>
        <v>0</v>
      </c>
      <c r="T51" s="321">
        <f>SUMIFS(E_SAV!$AC$5:$AC$4004,E_SAV!$A$5:$A$4004,D_KKAuf!$C51,E_SAV!$C$5:$C$4004,$X$4)</f>
        <v>0</v>
      </c>
      <c r="U51" s="321">
        <f>SUMIFS(E3_WAV!$S$5:$S$204,E3_WAV!$A$5:$A$204,D_KKAuf!$C51,E3_WAV!$D$5:$D$204,$X$4,E3_WAV!$B$5:$B$204,"&lt;&gt;geleistete Anzahlungen und Anlagen im Bau des Sachanlagevermögens",E3_WAV!$B$5:$B$204,"&lt;&gt;geleistete Anzahlungen auf immaterielle Vermögensgegenstände")</f>
        <v>0</v>
      </c>
      <c r="V51" s="321">
        <f>SUMIFS(E2_BKZ!$J$5:$J$2504,E2_BKZ!$A$5:$A$2504,$C51,E2_BKZ!$B$5:$B$2504,$X$4)</f>
        <v>0</v>
      </c>
      <c r="W51" s="321">
        <f>SUMIFS(E_SAV!$AE$5:$AE$4004,E_SAV!$A$5:$A$4004,D_KKAuf!$C51,E_SAV!$C$5:$C$4004,$X$4)</f>
        <v>0</v>
      </c>
      <c r="X51" s="321">
        <f>SUMIFS(E3_WAV!$U$5:$U$204,E3_WAV!$A$5:$A$204,D_KKAuf!$C51,E3_WAV!$D$5:$D$204,$X$4,E3_WAV!$B$5:$B$204,"&lt;&gt;geleistete Anzahlungen und Anlagen im Bau des Sachanlagevermögens",E3_WAV!$B$5:$B$204,"&lt;&gt;geleistete Anzahlungen auf immaterielle Vermögensgegenstände")</f>
        <v>0</v>
      </c>
      <c r="Y51" s="321">
        <f>SUMIFS(E2_BKZ!$K$5:$K$2504,E2_BKZ!$A$5:$A$2504,$C51,E2_BKZ!$B$5:$B$2504,$X$4)</f>
        <v>0</v>
      </c>
      <c r="Z51" s="321">
        <f t="shared" si="12"/>
        <v>0</v>
      </c>
      <c r="AA51" s="321">
        <f>Z51*(IF(A_Stammdaten!$B$7="FNB",VLOOKUP(X$4,Zinstabelle,2,FALSE),VLOOKUP(X$4,Zinstabelle,3,FALSE)))</f>
        <v>0</v>
      </c>
      <c r="AB51" s="321">
        <f>SUMIFS(E_SAV!$AC$5:$AC$4004,E_SAV!$A$5:$A$4004,D_KKAuf!$C51,E_SAV!$C$5:$C$4004,$AF$4)</f>
        <v>0</v>
      </c>
      <c r="AC51" s="321">
        <f>SUMIFS(E3_WAV!$S$5:$S$204,E3_WAV!$A$5:$A$204,D_KKAuf!$C51,E3_WAV!$D$5:$D$204,$AF$4,E3_WAV!$B$5:$B$204,"&lt;&gt;geleistete Anzahlungen und Anlagen im Bau des Sachanlagevermögens",E3_WAV!$B$5:$B$204,"&lt;&gt;geleistete Anzahlungen auf immaterielle Vermögensgegenstände")</f>
        <v>0</v>
      </c>
      <c r="AD51" s="321">
        <f>SUMIFS(E2_BKZ!$J$5:$J$2504,E2_BKZ!$A$5:$A$2504,$C51,E2_BKZ!$B$5:$B$2504,$AF$4)</f>
        <v>0</v>
      </c>
      <c r="AE51" s="321">
        <f>SUMIFS(E_SAV!$AE$5:$AE$4004,E_SAV!$A$5:$A$4004,D_KKAuf!$C51,E_SAV!$C$5:$C$4004,$AF$4)</f>
        <v>0</v>
      </c>
      <c r="AF51" s="321">
        <f>SUMIFS(E3_WAV!$U$5:$U$204,E3_WAV!$A$5:$A$204,D_KKAuf!$C51,E3_WAV!$D$5:$D$204,$AF$4,E3_WAV!$B$5:$B$204,"&lt;&gt;geleistete Anzahlungen und Anlagen im Bau des Sachanlagevermögens",E3_WAV!$B$5:$B$204,"&lt;&gt;geleistete Anzahlungen auf immaterielle Vermögensgegenstände")</f>
        <v>0</v>
      </c>
      <c r="AG51" s="321">
        <f>SUMIFS(E2_BKZ!$K$5:$K$2504,E2_BKZ!$A$5:$A$2504,$C51,E2_BKZ!$B$5:$B$2504,$AF$4)</f>
        <v>0</v>
      </c>
      <c r="AH51" s="321">
        <f t="shared" si="13"/>
        <v>0</v>
      </c>
      <c r="AI51" s="321">
        <f>AH51*(IF(A_Stammdaten!$B$7="FNB",VLOOKUP(AF$4,Zinstabelle,2,FALSE),VLOOKUP(AF$4,Zinstabelle,3,FALSE)))</f>
        <v>0</v>
      </c>
      <c r="AJ51" s="321">
        <f>SUMIFS(E_SAV!$AC$5:$AC$4004,E_SAV!$A$5:$A$4004,D_KKAuf!$C51,E_SAV!$C$5:$C$4004,$AN$4)</f>
        <v>0</v>
      </c>
      <c r="AK51" s="321">
        <f>SUMIFS(E3_WAV!$S$5:$S$204,E3_WAV!$A$5:$A$204,D_KKAuf!$C51,E3_WAV!$D$5:$D$204,$AN$4,E3_WAV!$B$5:$B$204,"&lt;&gt;geleistete Anzahlungen und Anlagen im Bau des Sachanlagevermögens",E3_WAV!$B$5:$B$204,"&lt;&gt;geleistete Anzahlungen auf immaterielle Vermögensgegenstände")</f>
        <v>0</v>
      </c>
      <c r="AL51" s="321">
        <f>SUMIFS(E2_BKZ!$J$5:$J$2504,E2_BKZ!$A$5:$A$2504,$C51,E2_BKZ!$B$5:$B$2504,$AN$4)</f>
        <v>0</v>
      </c>
      <c r="AM51" s="321">
        <f>SUMIFS(E_SAV!$AE$5:$AE$4004,E_SAV!$A$5:$A$4004,D_KKAuf!$C51,E_SAV!$C$5:$C$4004,$AN$4)</f>
        <v>0</v>
      </c>
      <c r="AN51" s="321">
        <f>SUMIFS(E3_WAV!$U$5:$U$204,E3_WAV!$A$5:$A$204,D_KKAuf!$C51,E3_WAV!$D$5:$D$204,$AN$4,E3_WAV!$B$5:$B$204,"&lt;&gt;geleistete Anzahlungen und Anlagen im Bau des Sachanlagevermögens",E3_WAV!$B$5:$B$204,"&lt;&gt;geleistete Anzahlungen auf immaterielle Vermögensgegenstände")</f>
        <v>0</v>
      </c>
      <c r="AO51" s="321">
        <f>SUMIFS(E2_BKZ!$K$5:$K$2504,E2_BKZ!$A$5:$A$2504,$C51,E2_BKZ!$B$5:$B$2504,$AN$4)</f>
        <v>0</v>
      </c>
      <c r="AP51" s="321">
        <f t="shared" si="14"/>
        <v>0</v>
      </c>
      <c r="AQ51" s="321">
        <f>AP51*(IF(A_Stammdaten!$B$7="FNB",VLOOKUP(AN$4,Zinstabelle,2,FALSE),VLOOKUP(AN$4,Zinstabelle,3,FALSE)))</f>
        <v>0</v>
      </c>
      <c r="AR51" s="321">
        <f>SUMIFS(E_SAV!$AC$5:$AC$4004,E_SAV!$A$5:$A$4004,D_KKAuf!$C51,E_SAV!$C$5:$C$4004,$AV$4)</f>
        <v>0</v>
      </c>
      <c r="AS51" s="321">
        <f>SUMIFS(E3_WAV!$S$5:$S$204,E3_WAV!$A$5:$A$204,D_KKAuf!$C51,E3_WAV!$D$5:$D$204,$AV$4,E3_WAV!$B$5:$B$204,"&lt;&gt;geleistete Anzahlungen und Anlagen im Bau des Sachanlagevermögens",E3_WAV!$B$5:$B$204,"&lt;&gt;geleistete Anzahlungen auf immaterielle Vermögensgegenstände")</f>
        <v>0</v>
      </c>
      <c r="AT51" s="321">
        <f>SUMIFS(E2_BKZ!$J$5:$J$2504,E2_BKZ!$A$5:$A$2504,$C51,E2_BKZ!$B$5:$B$2504,$AV$4)</f>
        <v>0</v>
      </c>
      <c r="AU51" s="321">
        <f>SUMIFS(E_SAV!$AE$5:$AE$4004,E_SAV!$A$5:$A$4004,D_KKAuf!$C51,E_SAV!$C$5:$C$4004,$AV$4)</f>
        <v>0</v>
      </c>
      <c r="AV51" s="321">
        <f>SUMIFS(E3_WAV!$U$5:$U$204,E3_WAV!$A$5:$A$204,D_KKAuf!$C51,E3_WAV!$D$5:$D$204,$AV$4,E3_WAV!$B$5:$B$204,"&lt;&gt;geleistete Anzahlungen und Anlagen im Bau des Sachanlagevermögens",E3_WAV!$B$5:$B$204,"&lt;&gt;geleistete Anzahlungen auf immaterielle Vermögensgegenstände")</f>
        <v>0</v>
      </c>
      <c r="AW51" s="321">
        <f>SUMIFS(E2_BKZ!$K$5:$K$2504,E2_BKZ!$A$5:$A$2504,$C51,E2_BKZ!$B$5:$B$2504,$AV$4)</f>
        <v>0</v>
      </c>
      <c r="AX51" s="321">
        <f t="shared" si="15"/>
        <v>0</v>
      </c>
      <c r="AY51" s="321">
        <f>AX51*(IF(A_Stammdaten!$B$7="FNB",VLOOKUP(AV$4,Zinstabelle,2,FALSE),VLOOKUP(AV$4,Zinstabelle,3,FALSE)))</f>
        <v>0</v>
      </c>
      <c r="AZ51" s="321">
        <f>SUMIFS(E_SAV!$AC$5:$AC$4004,E_SAV!$A$5:$A$4004,D_KKAuf!$C51,E_SAV!$C$5:$C$4004,$BD$4)</f>
        <v>0</v>
      </c>
      <c r="BA51" s="321">
        <f>SUMIFS(E3_WAV!$S$5:$S$204,E3_WAV!$A$5:$A$204,D_KKAuf!$C51,E3_WAV!$D$5:$D$204,$BD$4,E3_WAV!$B$5:$B$204,"&lt;&gt;geleistete Anzahlungen und Anlagen im Bau des Sachanlagevermögens",E3_WAV!$B$5:$B$204,"&lt;&gt;geleistete Anzahlungen auf immaterielle Vermögensgegenstände")</f>
        <v>0</v>
      </c>
      <c r="BB51" s="321">
        <f>SUMIFS(E2_BKZ!$J$5:$J$2504,E2_BKZ!$A$5:$A$2504,$C51,E2_BKZ!$B$5:$B$2504,$BD$4)</f>
        <v>0</v>
      </c>
      <c r="BC51" s="321">
        <f>SUMIFS(E_SAV!$AE$5:$AE$4004,E_SAV!$A$5:$A$4004,D_KKAuf!$C51,E_SAV!$C$5:$C$4004,$BD$4)</f>
        <v>0</v>
      </c>
      <c r="BD51" s="321">
        <f>SUMIFS(E3_WAV!$U$5:$U$204,E3_WAV!$A$5:$A$204,D_KKAuf!$C51,E3_WAV!$D$5:$D$204,$BD$4,E3_WAV!$B$5:$B$204,"&lt;&gt;geleistete Anzahlungen und Anlagen im Bau des Sachanlagevermögens",E3_WAV!$B$5:$B$204,"&lt;&gt;geleistete Anzahlungen auf immaterielle Vermögensgegenstände")</f>
        <v>0</v>
      </c>
      <c r="BE51" s="321">
        <f>SUMIFS(E2_BKZ!$K$5:$K$2504,E2_BKZ!$A$5:$A$2504,$C51,E2_BKZ!$B$5:$B$2504,$BD$4)</f>
        <v>0</v>
      </c>
      <c r="BF51" s="321">
        <f t="shared" si="16"/>
        <v>0</v>
      </c>
      <c r="BG51" s="321">
        <f>BF51*(IF(A_Stammdaten!$B$7="FNB",VLOOKUP(BD$4,Zinstabelle,2,FALSE),VLOOKUP(BD$4,Zinstabelle,3,FALSE)))</f>
        <v>0</v>
      </c>
      <c r="BH51" s="321">
        <f>SUMIFS(E_SAV!$AC$5:$AC$4004,E_SAV!$A$5:$A$4004,D_KKAuf!$C51,E_SAV!$C$5:$C$4004,$BL$4)</f>
        <v>0</v>
      </c>
      <c r="BI51" s="321">
        <f>SUMIFS(E3_WAV!$S$5:$S$204,E3_WAV!$A$5:$A$204,D_KKAuf!$C51,E3_WAV!$D$5:$D$204,$BL$4,E3_WAV!$B$5:$B$204,"&lt;&gt;geleistete Anzahlungen und Anlagen im Bau des Sachanlagevermögens",E3_WAV!$B$5:$B$204,"&lt;&gt;geleistete Anzahlungen auf immaterielle Vermögensgegenstände")</f>
        <v>0</v>
      </c>
      <c r="BJ51" s="321">
        <f>SUMIFS(E2_BKZ!$J$5:$J$2504,E2_BKZ!$A$5:$A$2504,$C51,E2_BKZ!$B$5:$B$2504,$BL$4)</f>
        <v>0</v>
      </c>
      <c r="BK51" s="321">
        <f>SUMIFS(E_SAV!$AE$5:$AE$4004,E_SAV!$A$5:$A$4004,D_KKAuf!$C51,E_SAV!$C$5:$C$4004,$BL$4)</f>
        <v>0</v>
      </c>
      <c r="BL51" s="321">
        <f>SUMIFS(E3_WAV!$U$5:$U$204,E3_WAV!$A$5:$A$204,D_KKAuf!$C51,E3_WAV!$D$5:$D$204,$BL$4,E3_WAV!$B$5:$B$204,"&lt;&gt;geleistete Anzahlungen und Anlagen im Bau des Sachanlagevermögens",E3_WAV!$B$5:$B$204,"&lt;&gt;geleistete Anzahlungen auf immaterielle Vermögensgegenstände")</f>
        <v>0</v>
      </c>
      <c r="BM51" s="321">
        <f>SUMIFS(E2_BKZ!$K$5:$K$2504,E2_BKZ!$A$5:$A$2504,$C51,E2_BKZ!$B$5:$B$2504,$BL$4)</f>
        <v>0</v>
      </c>
      <c r="BN51" s="321">
        <f t="shared" si="17"/>
        <v>0</v>
      </c>
      <c r="BO51" s="321">
        <f>BN51*(IF(A_Stammdaten!$B$7="FNB",VLOOKUP(BL$4,Zinstabelle,2,FALSE),VLOOKUP(BL$4,Zinstabelle,3,FALSE)))</f>
        <v>0</v>
      </c>
    </row>
    <row r="52" spans="3:67" x14ac:dyDescent="0.3">
      <c r="C52" s="319">
        <f>A_Stammdaten!A63</f>
        <v>0</v>
      </c>
      <c r="D52" s="320">
        <f t="shared" si="8"/>
        <v>0</v>
      </c>
      <c r="E52" s="320">
        <f t="shared" si="9"/>
        <v>0</v>
      </c>
      <c r="F52" s="320">
        <f>SUM(J52,R52,Z52,AH52,AP52,AX52,BF52,BN52)*0.4*Listen!$G$2*0.035*A_Stammdaten!$D63</f>
        <v>0</v>
      </c>
      <c r="G52" s="320">
        <f t="shared" si="10"/>
        <v>0</v>
      </c>
      <c r="H52" s="321">
        <f>SUMIF(E_SAV!$A$5:$A$4004,D_KKAuf!$C52,E_SAV!$AD$5:$AD$4004)</f>
        <v>0</v>
      </c>
      <c r="I52" s="321">
        <f>SUMIFS(E3_WAV!$T$5:$T$204,E3_WAV!$A$5:$A$204,C52,E3_WAV!$D$5:$D$204,"&gt;2015",E3_WAV!$D$5:$D$204,"&lt;="&amp;A_Stammdaten!$B$12)</f>
        <v>0</v>
      </c>
      <c r="J52" s="321">
        <f>AVERAGE(SUMIFS(E3_WAV!$S$5:$S$204,E3_WAV!$B$5:$B$204,"geleistete Anzahlungen und Anlagen im Bau des Sachanlagevermögens",E3_WAV!$A$5:$A$204,D_KKAuf!$C52),SUMIFS(E3_WAV!$U$5:$U$204,E3_WAV!$B$5:$B$204,"geleistete Anzahlungen und Anlagen im Bau des Sachanlagevermögens",E3_WAV!$A$5:$A$204,D_KKAuf!$C52))+AVERAGE(SUMIFS(E3_WAV!$S$5:$S$204,E3_WAV!$B$5:$B$204,"geleistete Anzahlungen auf immaterielle Vermögensgegenstände",E3_WAV!$A$5:$A$204,D_KKAuf!$C52),SUMIFS(E3_WAV!$U$5:$U$204,E3_WAV!$B$5:$B$204,"geleistete Anzahlungen auf immaterielle Vermögensgegenstände",E3_WAV!$A$5:$A$204,D_KKAuf!$C52))</f>
        <v>0</v>
      </c>
      <c r="K52" s="321">
        <f>$J52*(IF(A_Stammdaten!$B$7="FNB",VLOOKUP(A_Stammdaten!$B$12,Zinstabelle,2,FALSE),VLOOKUP(A_Stammdaten!$B$12,Zinstabelle,3,FALSE)))</f>
        <v>0</v>
      </c>
      <c r="L52" s="321">
        <f>SUMIFS(E_SAV!$AC$5:$AC$4004,E_SAV!$A$5:$A$4004,D_KKAuf!$C52,E_SAV!$C$5:$C$4004,$P$4)</f>
        <v>0</v>
      </c>
      <c r="M52" s="321">
        <f>SUMIFS(E3_WAV!$S$5:$S$204,E3_WAV!$A$5:$A$204,D_KKAuf!$C52,E3_WAV!$D$5:$D$204,$P$4,E3_WAV!$B$5:$B$204,"&lt;&gt;geleistete Anzahlungen und Anlagen im Bau des Sachanlagevermögens",E3_WAV!$B$5:$B$204,"&lt;&gt;geleistete Anzahlungen auf immaterielle Vermögensgegenstände")</f>
        <v>0</v>
      </c>
      <c r="N52" s="321">
        <f>SUMIFS(E2_BKZ!$J$5:$J$2504,E2_BKZ!$A$5:$A$2504,$C52,E2_BKZ!$B$5:$B$2504,$P$4)</f>
        <v>0</v>
      </c>
      <c r="O52" s="321">
        <f>SUMIFS(E_SAV!$AE$5:$AE$4004,E_SAV!$A$5:$A$4004,D_KKAuf!$C52,E_SAV!$C$5:$C$4004,$P$4)</f>
        <v>0</v>
      </c>
      <c r="P52" s="321">
        <f>SUMIFS(E3_WAV!$U$5:$U$204,E3_WAV!$A$5:$A$204,D_KKAuf!$C52,E3_WAV!$D$5:$D$204,$P$4,E3_WAV!$B$5:$B$204,"&lt;&gt;geleistete Anzahlungen und Anlagen im Bau des Sachanlagevermögens",E3_WAV!$B$5:$B$204,"&lt;&gt;geleistete Anzahlungen auf immaterielle Vermögensgegenstände")</f>
        <v>0</v>
      </c>
      <c r="Q52" s="321">
        <f>SUMIFS(E2_BKZ!$K$5:$K$2504,E2_BKZ!$A$5:$A$2504,$C52,E2_BKZ!$B$5:$B$2504,$P$4)</f>
        <v>0</v>
      </c>
      <c r="R52" s="321">
        <f t="shared" si="11"/>
        <v>0</v>
      </c>
      <c r="S52" s="321">
        <f>R52*(IF(A_Stammdaten!$B$7="FNB",VLOOKUP(P$4,Zinstabelle,2,FALSE),VLOOKUP(P$4,Zinstabelle,3,FALSE)))</f>
        <v>0</v>
      </c>
      <c r="T52" s="321">
        <f>SUMIFS(E_SAV!$AC$5:$AC$4004,E_SAV!$A$5:$A$4004,D_KKAuf!$C52,E_SAV!$C$5:$C$4004,$X$4)</f>
        <v>0</v>
      </c>
      <c r="U52" s="321">
        <f>SUMIFS(E3_WAV!$S$5:$S$204,E3_WAV!$A$5:$A$204,D_KKAuf!$C52,E3_WAV!$D$5:$D$204,$X$4,E3_WAV!$B$5:$B$204,"&lt;&gt;geleistete Anzahlungen und Anlagen im Bau des Sachanlagevermögens",E3_WAV!$B$5:$B$204,"&lt;&gt;geleistete Anzahlungen auf immaterielle Vermögensgegenstände")</f>
        <v>0</v>
      </c>
      <c r="V52" s="321">
        <f>SUMIFS(E2_BKZ!$J$5:$J$2504,E2_BKZ!$A$5:$A$2504,$C52,E2_BKZ!$B$5:$B$2504,$X$4)</f>
        <v>0</v>
      </c>
      <c r="W52" s="321">
        <f>SUMIFS(E_SAV!$AE$5:$AE$4004,E_SAV!$A$5:$A$4004,D_KKAuf!$C52,E_SAV!$C$5:$C$4004,$X$4)</f>
        <v>0</v>
      </c>
      <c r="X52" s="321">
        <f>SUMIFS(E3_WAV!$U$5:$U$204,E3_WAV!$A$5:$A$204,D_KKAuf!$C52,E3_WAV!$D$5:$D$204,$X$4,E3_WAV!$B$5:$B$204,"&lt;&gt;geleistete Anzahlungen und Anlagen im Bau des Sachanlagevermögens",E3_WAV!$B$5:$B$204,"&lt;&gt;geleistete Anzahlungen auf immaterielle Vermögensgegenstände")</f>
        <v>0</v>
      </c>
      <c r="Y52" s="321">
        <f>SUMIFS(E2_BKZ!$K$5:$K$2504,E2_BKZ!$A$5:$A$2504,$C52,E2_BKZ!$B$5:$B$2504,$X$4)</f>
        <v>0</v>
      </c>
      <c r="Z52" s="321">
        <f t="shared" si="12"/>
        <v>0</v>
      </c>
      <c r="AA52" s="321">
        <f>Z52*(IF(A_Stammdaten!$B$7="FNB",VLOOKUP(X$4,Zinstabelle,2,FALSE),VLOOKUP(X$4,Zinstabelle,3,FALSE)))</f>
        <v>0</v>
      </c>
      <c r="AB52" s="321">
        <f>SUMIFS(E_SAV!$AC$5:$AC$4004,E_SAV!$A$5:$A$4004,D_KKAuf!$C52,E_SAV!$C$5:$C$4004,$AF$4)</f>
        <v>0</v>
      </c>
      <c r="AC52" s="321">
        <f>SUMIFS(E3_WAV!$S$5:$S$204,E3_WAV!$A$5:$A$204,D_KKAuf!$C52,E3_WAV!$D$5:$D$204,$AF$4,E3_WAV!$B$5:$B$204,"&lt;&gt;geleistete Anzahlungen und Anlagen im Bau des Sachanlagevermögens",E3_WAV!$B$5:$B$204,"&lt;&gt;geleistete Anzahlungen auf immaterielle Vermögensgegenstände")</f>
        <v>0</v>
      </c>
      <c r="AD52" s="321">
        <f>SUMIFS(E2_BKZ!$J$5:$J$2504,E2_BKZ!$A$5:$A$2504,$C52,E2_BKZ!$B$5:$B$2504,$AF$4)</f>
        <v>0</v>
      </c>
      <c r="AE52" s="321">
        <f>SUMIFS(E_SAV!$AE$5:$AE$4004,E_SAV!$A$5:$A$4004,D_KKAuf!$C52,E_SAV!$C$5:$C$4004,$AF$4)</f>
        <v>0</v>
      </c>
      <c r="AF52" s="321">
        <f>SUMIFS(E3_WAV!$U$5:$U$204,E3_WAV!$A$5:$A$204,D_KKAuf!$C52,E3_WAV!$D$5:$D$204,$AF$4,E3_WAV!$B$5:$B$204,"&lt;&gt;geleistete Anzahlungen und Anlagen im Bau des Sachanlagevermögens",E3_WAV!$B$5:$B$204,"&lt;&gt;geleistete Anzahlungen auf immaterielle Vermögensgegenstände")</f>
        <v>0</v>
      </c>
      <c r="AG52" s="321">
        <f>SUMIFS(E2_BKZ!$K$5:$K$2504,E2_BKZ!$A$5:$A$2504,$C52,E2_BKZ!$B$5:$B$2504,$AF$4)</f>
        <v>0</v>
      </c>
      <c r="AH52" s="321">
        <f t="shared" si="13"/>
        <v>0</v>
      </c>
      <c r="AI52" s="321">
        <f>AH52*(IF(A_Stammdaten!$B$7="FNB",VLOOKUP(AF$4,Zinstabelle,2,FALSE),VLOOKUP(AF$4,Zinstabelle,3,FALSE)))</f>
        <v>0</v>
      </c>
      <c r="AJ52" s="321">
        <f>SUMIFS(E_SAV!$AC$5:$AC$4004,E_SAV!$A$5:$A$4004,D_KKAuf!$C52,E_SAV!$C$5:$C$4004,$AN$4)</f>
        <v>0</v>
      </c>
      <c r="AK52" s="321">
        <f>SUMIFS(E3_WAV!$S$5:$S$204,E3_WAV!$A$5:$A$204,D_KKAuf!$C52,E3_WAV!$D$5:$D$204,$AN$4,E3_WAV!$B$5:$B$204,"&lt;&gt;geleistete Anzahlungen und Anlagen im Bau des Sachanlagevermögens",E3_WAV!$B$5:$B$204,"&lt;&gt;geleistete Anzahlungen auf immaterielle Vermögensgegenstände")</f>
        <v>0</v>
      </c>
      <c r="AL52" s="321">
        <f>SUMIFS(E2_BKZ!$J$5:$J$2504,E2_BKZ!$A$5:$A$2504,$C52,E2_BKZ!$B$5:$B$2504,$AN$4)</f>
        <v>0</v>
      </c>
      <c r="AM52" s="321">
        <f>SUMIFS(E_SAV!$AE$5:$AE$4004,E_SAV!$A$5:$A$4004,D_KKAuf!$C52,E_SAV!$C$5:$C$4004,$AN$4)</f>
        <v>0</v>
      </c>
      <c r="AN52" s="321">
        <f>SUMIFS(E3_WAV!$U$5:$U$204,E3_WAV!$A$5:$A$204,D_KKAuf!$C52,E3_WAV!$D$5:$D$204,$AN$4,E3_WAV!$B$5:$B$204,"&lt;&gt;geleistete Anzahlungen und Anlagen im Bau des Sachanlagevermögens",E3_WAV!$B$5:$B$204,"&lt;&gt;geleistete Anzahlungen auf immaterielle Vermögensgegenstände")</f>
        <v>0</v>
      </c>
      <c r="AO52" s="321">
        <f>SUMIFS(E2_BKZ!$K$5:$K$2504,E2_BKZ!$A$5:$A$2504,$C52,E2_BKZ!$B$5:$B$2504,$AN$4)</f>
        <v>0</v>
      </c>
      <c r="AP52" s="321">
        <f t="shared" si="14"/>
        <v>0</v>
      </c>
      <c r="AQ52" s="321">
        <f>AP52*(IF(A_Stammdaten!$B$7="FNB",VLOOKUP(AN$4,Zinstabelle,2,FALSE),VLOOKUP(AN$4,Zinstabelle,3,FALSE)))</f>
        <v>0</v>
      </c>
      <c r="AR52" s="321">
        <f>SUMIFS(E_SAV!$AC$5:$AC$4004,E_SAV!$A$5:$A$4004,D_KKAuf!$C52,E_SAV!$C$5:$C$4004,$AV$4)</f>
        <v>0</v>
      </c>
      <c r="AS52" s="321">
        <f>SUMIFS(E3_WAV!$S$5:$S$204,E3_WAV!$A$5:$A$204,D_KKAuf!$C52,E3_WAV!$D$5:$D$204,$AV$4,E3_WAV!$B$5:$B$204,"&lt;&gt;geleistete Anzahlungen und Anlagen im Bau des Sachanlagevermögens",E3_WAV!$B$5:$B$204,"&lt;&gt;geleistete Anzahlungen auf immaterielle Vermögensgegenstände")</f>
        <v>0</v>
      </c>
      <c r="AT52" s="321">
        <f>SUMIFS(E2_BKZ!$J$5:$J$2504,E2_BKZ!$A$5:$A$2504,$C52,E2_BKZ!$B$5:$B$2504,$AV$4)</f>
        <v>0</v>
      </c>
      <c r="AU52" s="321">
        <f>SUMIFS(E_SAV!$AE$5:$AE$4004,E_SAV!$A$5:$A$4004,D_KKAuf!$C52,E_SAV!$C$5:$C$4004,$AV$4)</f>
        <v>0</v>
      </c>
      <c r="AV52" s="321">
        <f>SUMIFS(E3_WAV!$U$5:$U$204,E3_WAV!$A$5:$A$204,D_KKAuf!$C52,E3_WAV!$D$5:$D$204,$AV$4,E3_WAV!$B$5:$B$204,"&lt;&gt;geleistete Anzahlungen und Anlagen im Bau des Sachanlagevermögens",E3_WAV!$B$5:$B$204,"&lt;&gt;geleistete Anzahlungen auf immaterielle Vermögensgegenstände")</f>
        <v>0</v>
      </c>
      <c r="AW52" s="321">
        <f>SUMIFS(E2_BKZ!$K$5:$K$2504,E2_BKZ!$A$5:$A$2504,$C52,E2_BKZ!$B$5:$B$2504,$AV$4)</f>
        <v>0</v>
      </c>
      <c r="AX52" s="321">
        <f t="shared" si="15"/>
        <v>0</v>
      </c>
      <c r="AY52" s="321">
        <f>AX52*(IF(A_Stammdaten!$B$7="FNB",VLOOKUP(AV$4,Zinstabelle,2,FALSE),VLOOKUP(AV$4,Zinstabelle,3,FALSE)))</f>
        <v>0</v>
      </c>
      <c r="AZ52" s="321">
        <f>SUMIFS(E_SAV!$AC$5:$AC$4004,E_SAV!$A$5:$A$4004,D_KKAuf!$C52,E_SAV!$C$5:$C$4004,$BD$4)</f>
        <v>0</v>
      </c>
      <c r="BA52" s="321">
        <f>SUMIFS(E3_WAV!$S$5:$S$204,E3_WAV!$A$5:$A$204,D_KKAuf!$C52,E3_WAV!$D$5:$D$204,$BD$4,E3_WAV!$B$5:$B$204,"&lt;&gt;geleistete Anzahlungen und Anlagen im Bau des Sachanlagevermögens",E3_WAV!$B$5:$B$204,"&lt;&gt;geleistete Anzahlungen auf immaterielle Vermögensgegenstände")</f>
        <v>0</v>
      </c>
      <c r="BB52" s="321">
        <f>SUMIFS(E2_BKZ!$J$5:$J$2504,E2_BKZ!$A$5:$A$2504,$C52,E2_BKZ!$B$5:$B$2504,$BD$4)</f>
        <v>0</v>
      </c>
      <c r="BC52" s="321">
        <f>SUMIFS(E_SAV!$AE$5:$AE$4004,E_SAV!$A$5:$A$4004,D_KKAuf!$C52,E_SAV!$C$5:$C$4004,$BD$4)</f>
        <v>0</v>
      </c>
      <c r="BD52" s="321">
        <f>SUMIFS(E3_WAV!$U$5:$U$204,E3_WAV!$A$5:$A$204,D_KKAuf!$C52,E3_WAV!$D$5:$D$204,$BD$4,E3_WAV!$B$5:$B$204,"&lt;&gt;geleistete Anzahlungen und Anlagen im Bau des Sachanlagevermögens",E3_WAV!$B$5:$B$204,"&lt;&gt;geleistete Anzahlungen auf immaterielle Vermögensgegenstände")</f>
        <v>0</v>
      </c>
      <c r="BE52" s="321">
        <f>SUMIFS(E2_BKZ!$K$5:$K$2504,E2_BKZ!$A$5:$A$2504,$C52,E2_BKZ!$B$5:$B$2504,$BD$4)</f>
        <v>0</v>
      </c>
      <c r="BF52" s="321">
        <f t="shared" si="16"/>
        <v>0</v>
      </c>
      <c r="BG52" s="321">
        <f>BF52*(IF(A_Stammdaten!$B$7="FNB",VLOOKUP(BD$4,Zinstabelle,2,FALSE),VLOOKUP(BD$4,Zinstabelle,3,FALSE)))</f>
        <v>0</v>
      </c>
      <c r="BH52" s="321">
        <f>SUMIFS(E_SAV!$AC$5:$AC$4004,E_SAV!$A$5:$A$4004,D_KKAuf!$C52,E_SAV!$C$5:$C$4004,$BL$4)</f>
        <v>0</v>
      </c>
      <c r="BI52" s="321">
        <f>SUMIFS(E3_WAV!$S$5:$S$204,E3_WAV!$A$5:$A$204,D_KKAuf!$C52,E3_WAV!$D$5:$D$204,$BL$4,E3_WAV!$B$5:$B$204,"&lt;&gt;geleistete Anzahlungen und Anlagen im Bau des Sachanlagevermögens",E3_WAV!$B$5:$B$204,"&lt;&gt;geleistete Anzahlungen auf immaterielle Vermögensgegenstände")</f>
        <v>0</v>
      </c>
      <c r="BJ52" s="321">
        <f>SUMIFS(E2_BKZ!$J$5:$J$2504,E2_BKZ!$A$5:$A$2504,$C52,E2_BKZ!$B$5:$B$2504,$BL$4)</f>
        <v>0</v>
      </c>
      <c r="BK52" s="321">
        <f>SUMIFS(E_SAV!$AE$5:$AE$4004,E_SAV!$A$5:$A$4004,D_KKAuf!$C52,E_SAV!$C$5:$C$4004,$BL$4)</f>
        <v>0</v>
      </c>
      <c r="BL52" s="321">
        <f>SUMIFS(E3_WAV!$U$5:$U$204,E3_WAV!$A$5:$A$204,D_KKAuf!$C52,E3_WAV!$D$5:$D$204,$BL$4,E3_WAV!$B$5:$B$204,"&lt;&gt;geleistete Anzahlungen und Anlagen im Bau des Sachanlagevermögens",E3_WAV!$B$5:$B$204,"&lt;&gt;geleistete Anzahlungen auf immaterielle Vermögensgegenstände")</f>
        <v>0</v>
      </c>
      <c r="BM52" s="321">
        <f>SUMIFS(E2_BKZ!$K$5:$K$2504,E2_BKZ!$A$5:$A$2504,$C52,E2_BKZ!$B$5:$B$2504,$BL$4)</f>
        <v>0</v>
      </c>
      <c r="BN52" s="321">
        <f t="shared" si="17"/>
        <v>0</v>
      </c>
      <c r="BO52" s="321">
        <f>BN52*(IF(A_Stammdaten!$B$7="FNB",VLOOKUP(BL$4,Zinstabelle,2,FALSE),VLOOKUP(BL$4,Zinstabelle,3,FALSE)))</f>
        <v>0</v>
      </c>
    </row>
    <row r="53" spans="3:67" x14ac:dyDescent="0.3">
      <c r="C53" s="319">
        <f>A_Stammdaten!A64</f>
        <v>0</v>
      </c>
      <c r="D53" s="320">
        <f t="shared" si="8"/>
        <v>0</v>
      </c>
      <c r="E53" s="320">
        <f t="shared" si="9"/>
        <v>0</v>
      </c>
      <c r="F53" s="320">
        <f>SUM(J53,R53,Z53,AH53,AP53,AX53,BF53,BN53)*0.4*Listen!$G$2*0.035*A_Stammdaten!$D64</f>
        <v>0</v>
      </c>
      <c r="G53" s="320">
        <f t="shared" si="10"/>
        <v>0</v>
      </c>
      <c r="H53" s="321">
        <f>SUMIF(E_SAV!$A$5:$A$4004,D_KKAuf!$C53,E_SAV!$AD$5:$AD$4004)</f>
        <v>0</v>
      </c>
      <c r="I53" s="321">
        <f>SUMIFS(E3_WAV!$T$5:$T$204,E3_WAV!$A$5:$A$204,C53,E3_WAV!$D$5:$D$204,"&gt;2015",E3_WAV!$D$5:$D$204,"&lt;="&amp;A_Stammdaten!$B$12)</f>
        <v>0</v>
      </c>
      <c r="J53" s="321">
        <f>AVERAGE(SUMIFS(E3_WAV!$S$5:$S$204,E3_WAV!$B$5:$B$204,"geleistete Anzahlungen und Anlagen im Bau des Sachanlagevermögens",E3_WAV!$A$5:$A$204,D_KKAuf!$C53),SUMIFS(E3_WAV!$U$5:$U$204,E3_WAV!$B$5:$B$204,"geleistete Anzahlungen und Anlagen im Bau des Sachanlagevermögens",E3_WAV!$A$5:$A$204,D_KKAuf!$C53))+AVERAGE(SUMIFS(E3_WAV!$S$5:$S$204,E3_WAV!$B$5:$B$204,"geleistete Anzahlungen auf immaterielle Vermögensgegenstände",E3_WAV!$A$5:$A$204,D_KKAuf!$C53),SUMIFS(E3_WAV!$U$5:$U$204,E3_WAV!$B$5:$B$204,"geleistete Anzahlungen auf immaterielle Vermögensgegenstände",E3_WAV!$A$5:$A$204,D_KKAuf!$C53))</f>
        <v>0</v>
      </c>
      <c r="K53" s="321">
        <f>$J53*(IF(A_Stammdaten!$B$7="FNB",VLOOKUP(A_Stammdaten!$B$12,Zinstabelle,2,FALSE),VLOOKUP(A_Stammdaten!$B$12,Zinstabelle,3,FALSE)))</f>
        <v>0</v>
      </c>
      <c r="L53" s="321">
        <f>SUMIFS(E_SAV!$AC$5:$AC$4004,E_SAV!$A$5:$A$4004,D_KKAuf!$C53,E_SAV!$C$5:$C$4004,$P$4)</f>
        <v>0</v>
      </c>
      <c r="M53" s="321">
        <f>SUMIFS(E3_WAV!$S$5:$S$204,E3_WAV!$A$5:$A$204,D_KKAuf!$C53,E3_WAV!$D$5:$D$204,$P$4,E3_WAV!$B$5:$B$204,"&lt;&gt;geleistete Anzahlungen und Anlagen im Bau des Sachanlagevermögens",E3_WAV!$B$5:$B$204,"&lt;&gt;geleistete Anzahlungen auf immaterielle Vermögensgegenstände")</f>
        <v>0</v>
      </c>
      <c r="N53" s="321">
        <f>SUMIFS(E2_BKZ!$J$5:$J$2504,E2_BKZ!$A$5:$A$2504,$C53,E2_BKZ!$B$5:$B$2504,$P$4)</f>
        <v>0</v>
      </c>
      <c r="O53" s="321">
        <f>SUMIFS(E_SAV!$AE$5:$AE$4004,E_SAV!$A$5:$A$4004,D_KKAuf!$C53,E_SAV!$C$5:$C$4004,$P$4)</f>
        <v>0</v>
      </c>
      <c r="P53" s="321">
        <f>SUMIFS(E3_WAV!$U$5:$U$204,E3_WAV!$A$5:$A$204,D_KKAuf!$C53,E3_WAV!$D$5:$D$204,$P$4,E3_WAV!$B$5:$B$204,"&lt;&gt;geleistete Anzahlungen und Anlagen im Bau des Sachanlagevermögens",E3_WAV!$B$5:$B$204,"&lt;&gt;geleistete Anzahlungen auf immaterielle Vermögensgegenstände")</f>
        <v>0</v>
      </c>
      <c r="Q53" s="321">
        <f>SUMIFS(E2_BKZ!$K$5:$K$2504,E2_BKZ!$A$5:$A$2504,$C53,E2_BKZ!$B$5:$B$2504,$P$4)</f>
        <v>0</v>
      </c>
      <c r="R53" s="321">
        <f t="shared" si="11"/>
        <v>0</v>
      </c>
      <c r="S53" s="321">
        <f>R53*(IF(A_Stammdaten!$B$7="FNB",VLOOKUP(P$4,Zinstabelle,2,FALSE),VLOOKUP(P$4,Zinstabelle,3,FALSE)))</f>
        <v>0</v>
      </c>
      <c r="T53" s="321">
        <f>SUMIFS(E_SAV!$AC$5:$AC$4004,E_SAV!$A$5:$A$4004,D_KKAuf!$C53,E_SAV!$C$5:$C$4004,$X$4)</f>
        <v>0</v>
      </c>
      <c r="U53" s="321">
        <f>SUMIFS(E3_WAV!$S$5:$S$204,E3_WAV!$A$5:$A$204,D_KKAuf!$C53,E3_WAV!$D$5:$D$204,$X$4,E3_WAV!$B$5:$B$204,"&lt;&gt;geleistete Anzahlungen und Anlagen im Bau des Sachanlagevermögens",E3_WAV!$B$5:$B$204,"&lt;&gt;geleistete Anzahlungen auf immaterielle Vermögensgegenstände")</f>
        <v>0</v>
      </c>
      <c r="V53" s="321">
        <f>SUMIFS(E2_BKZ!$J$5:$J$2504,E2_BKZ!$A$5:$A$2504,$C53,E2_BKZ!$B$5:$B$2504,$X$4)</f>
        <v>0</v>
      </c>
      <c r="W53" s="321">
        <f>SUMIFS(E_SAV!$AE$5:$AE$4004,E_SAV!$A$5:$A$4004,D_KKAuf!$C53,E_SAV!$C$5:$C$4004,$X$4)</f>
        <v>0</v>
      </c>
      <c r="X53" s="321">
        <f>SUMIFS(E3_WAV!$U$5:$U$204,E3_WAV!$A$5:$A$204,D_KKAuf!$C53,E3_WAV!$D$5:$D$204,$X$4,E3_WAV!$B$5:$B$204,"&lt;&gt;geleistete Anzahlungen und Anlagen im Bau des Sachanlagevermögens",E3_WAV!$B$5:$B$204,"&lt;&gt;geleistete Anzahlungen auf immaterielle Vermögensgegenstände")</f>
        <v>0</v>
      </c>
      <c r="Y53" s="321">
        <f>SUMIFS(E2_BKZ!$K$5:$K$2504,E2_BKZ!$A$5:$A$2504,$C53,E2_BKZ!$B$5:$B$2504,$X$4)</f>
        <v>0</v>
      </c>
      <c r="Z53" s="321">
        <f t="shared" si="12"/>
        <v>0</v>
      </c>
      <c r="AA53" s="321">
        <f>Z53*(IF(A_Stammdaten!$B$7="FNB",VLOOKUP(X$4,Zinstabelle,2,FALSE),VLOOKUP(X$4,Zinstabelle,3,FALSE)))</f>
        <v>0</v>
      </c>
      <c r="AB53" s="321">
        <f>SUMIFS(E_SAV!$AC$5:$AC$4004,E_SAV!$A$5:$A$4004,D_KKAuf!$C53,E_SAV!$C$5:$C$4004,$AF$4)</f>
        <v>0</v>
      </c>
      <c r="AC53" s="321">
        <f>SUMIFS(E3_WAV!$S$5:$S$204,E3_WAV!$A$5:$A$204,D_KKAuf!$C53,E3_WAV!$D$5:$D$204,$AF$4,E3_WAV!$B$5:$B$204,"&lt;&gt;geleistete Anzahlungen und Anlagen im Bau des Sachanlagevermögens",E3_WAV!$B$5:$B$204,"&lt;&gt;geleistete Anzahlungen auf immaterielle Vermögensgegenstände")</f>
        <v>0</v>
      </c>
      <c r="AD53" s="321">
        <f>SUMIFS(E2_BKZ!$J$5:$J$2504,E2_BKZ!$A$5:$A$2504,$C53,E2_BKZ!$B$5:$B$2504,$AF$4)</f>
        <v>0</v>
      </c>
      <c r="AE53" s="321">
        <f>SUMIFS(E_SAV!$AE$5:$AE$4004,E_SAV!$A$5:$A$4004,D_KKAuf!$C53,E_SAV!$C$5:$C$4004,$AF$4)</f>
        <v>0</v>
      </c>
      <c r="AF53" s="321">
        <f>SUMIFS(E3_WAV!$U$5:$U$204,E3_WAV!$A$5:$A$204,D_KKAuf!$C53,E3_WAV!$D$5:$D$204,$AF$4,E3_WAV!$B$5:$B$204,"&lt;&gt;geleistete Anzahlungen und Anlagen im Bau des Sachanlagevermögens",E3_WAV!$B$5:$B$204,"&lt;&gt;geleistete Anzahlungen auf immaterielle Vermögensgegenstände")</f>
        <v>0</v>
      </c>
      <c r="AG53" s="321">
        <f>SUMIFS(E2_BKZ!$K$5:$K$2504,E2_BKZ!$A$5:$A$2504,$C53,E2_BKZ!$B$5:$B$2504,$AF$4)</f>
        <v>0</v>
      </c>
      <c r="AH53" s="321">
        <f t="shared" si="13"/>
        <v>0</v>
      </c>
      <c r="AI53" s="321">
        <f>AH53*(IF(A_Stammdaten!$B$7="FNB",VLOOKUP(AF$4,Zinstabelle,2,FALSE),VLOOKUP(AF$4,Zinstabelle,3,FALSE)))</f>
        <v>0</v>
      </c>
      <c r="AJ53" s="321">
        <f>SUMIFS(E_SAV!$AC$5:$AC$4004,E_SAV!$A$5:$A$4004,D_KKAuf!$C53,E_SAV!$C$5:$C$4004,$AN$4)</f>
        <v>0</v>
      </c>
      <c r="AK53" s="321">
        <f>SUMIFS(E3_WAV!$S$5:$S$204,E3_WAV!$A$5:$A$204,D_KKAuf!$C53,E3_WAV!$D$5:$D$204,$AN$4,E3_WAV!$B$5:$B$204,"&lt;&gt;geleistete Anzahlungen und Anlagen im Bau des Sachanlagevermögens",E3_WAV!$B$5:$B$204,"&lt;&gt;geleistete Anzahlungen auf immaterielle Vermögensgegenstände")</f>
        <v>0</v>
      </c>
      <c r="AL53" s="321">
        <f>SUMIFS(E2_BKZ!$J$5:$J$2504,E2_BKZ!$A$5:$A$2504,$C53,E2_BKZ!$B$5:$B$2504,$AN$4)</f>
        <v>0</v>
      </c>
      <c r="AM53" s="321">
        <f>SUMIFS(E_SAV!$AE$5:$AE$4004,E_SAV!$A$5:$A$4004,D_KKAuf!$C53,E_SAV!$C$5:$C$4004,$AN$4)</f>
        <v>0</v>
      </c>
      <c r="AN53" s="321">
        <f>SUMIFS(E3_WAV!$U$5:$U$204,E3_WAV!$A$5:$A$204,D_KKAuf!$C53,E3_WAV!$D$5:$D$204,$AN$4,E3_WAV!$B$5:$B$204,"&lt;&gt;geleistete Anzahlungen und Anlagen im Bau des Sachanlagevermögens",E3_WAV!$B$5:$B$204,"&lt;&gt;geleistete Anzahlungen auf immaterielle Vermögensgegenstände")</f>
        <v>0</v>
      </c>
      <c r="AO53" s="321">
        <f>SUMIFS(E2_BKZ!$K$5:$K$2504,E2_BKZ!$A$5:$A$2504,$C53,E2_BKZ!$B$5:$B$2504,$AN$4)</f>
        <v>0</v>
      </c>
      <c r="AP53" s="321">
        <f t="shared" si="14"/>
        <v>0</v>
      </c>
      <c r="AQ53" s="321">
        <f>AP53*(IF(A_Stammdaten!$B$7="FNB",VLOOKUP(AN$4,Zinstabelle,2,FALSE),VLOOKUP(AN$4,Zinstabelle,3,FALSE)))</f>
        <v>0</v>
      </c>
      <c r="AR53" s="321">
        <f>SUMIFS(E_SAV!$AC$5:$AC$4004,E_SAV!$A$5:$A$4004,D_KKAuf!$C53,E_SAV!$C$5:$C$4004,$AV$4)</f>
        <v>0</v>
      </c>
      <c r="AS53" s="321">
        <f>SUMIFS(E3_WAV!$S$5:$S$204,E3_WAV!$A$5:$A$204,D_KKAuf!$C53,E3_WAV!$D$5:$D$204,$AV$4,E3_WAV!$B$5:$B$204,"&lt;&gt;geleistete Anzahlungen und Anlagen im Bau des Sachanlagevermögens",E3_WAV!$B$5:$B$204,"&lt;&gt;geleistete Anzahlungen auf immaterielle Vermögensgegenstände")</f>
        <v>0</v>
      </c>
      <c r="AT53" s="321">
        <f>SUMIFS(E2_BKZ!$J$5:$J$2504,E2_BKZ!$A$5:$A$2504,$C53,E2_BKZ!$B$5:$B$2504,$AV$4)</f>
        <v>0</v>
      </c>
      <c r="AU53" s="321">
        <f>SUMIFS(E_SAV!$AE$5:$AE$4004,E_SAV!$A$5:$A$4004,D_KKAuf!$C53,E_SAV!$C$5:$C$4004,$AV$4)</f>
        <v>0</v>
      </c>
      <c r="AV53" s="321">
        <f>SUMIFS(E3_WAV!$U$5:$U$204,E3_WAV!$A$5:$A$204,D_KKAuf!$C53,E3_WAV!$D$5:$D$204,$AV$4,E3_WAV!$B$5:$B$204,"&lt;&gt;geleistete Anzahlungen und Anlagen im Bau des Sachanlagevermögens",E3_WAV!$B$5:$B$204,"&lt;&gt;geleistete Anzahlungen auf immaterielle Vermögensgegenstände")</f>
        <v>0</v>
      </c>
      <c r="AW53" s="321">
        <f>SUMIFS(E2_BKZ!$K$5:$K$2504,E2_BKZ!$A$5:$A$2504,$C53,E2_BKZ!$B$5:$B$2504,$AV$4)</f>
        <v>0</v>
      </c>
      <c r="AX53" s="321">
        <f t="shared" si="15"/>
        <v>0</v>
      </c>
      <c r="AY53" s="321">
        <f>AX53*(IF(A_Stammdaten!$B$7="FNB",VLOOKUP(AV$4,Zinstabelle,2,FALSE),VLOOKUP(AV$4,Zinstabelle,3,FALSE)))</f>
        <v>0</v>
      </c>
      <c r="AZ53" s="321">
        <f>SUMIFS(E_SAV!$AC$5:$AC$4004,E_SAV!$A$5:$A$4004,D_KKAuf!$C53,E_SAV!$C$5:$C$4004,$BD$4)</f>
        <v>0</v>
      </c>
      <c r="BA53" s="321">
        <f>SUMIFS(E3_WAV!$S$5:$S$204,E3_WAV!$A$5:$A$204,D_KKAuf!$C53,E3_WAV!$D$5:$D$204,$BD$4,E3_WAV!$B$5:$B$204,"&lt;&gt;geleistete Anzahlungen und Anlagen im Bau des Sachanlagevermögens",E3_WAV!$B$5:$B$204,"&lt;&gt;geleistete Anzahlungen auf immaterielle Vermögensgegenstände")</f>
        <v>0</v>
      </c>
      <c r="BB53" s="321">
        <f>SUMIFS(E2_BKZ!$J$5:$J$2504,E2_BKZ!$A$5:$A$2504,$C53,E2_BKZ!$B$5:$B$2504,$BD$4)</f>
        <v>0</v>
      </c>
      <c r="BC53" s="321">
        <f>SUMIFS(E_SAV!$AE$5:$AE$4004,E_SAV!$A$5:$A$4004,D_KKAuf!$C53,E_SAV!$C$5:$C$4004,$BD$4)</f>
        <v>0</v>
      </c>
      <c r="BD53" s="321">
        <f>SUMIFS(E3_WAV!$U$5:$U$204,E3_WAV!$A$5:$A$204,D_KKAuf!$C53,E3_WAV!$D$5:$D$204,$BD$4,E3_WAV!$B$5:$B$204,"&lt;&gt;geleistete Anzahlungen und Anlagen im Bau des Sachanlagevermögens",E3_WAV!$B$5:$B$204,"&lt;&gt;geleistete Anzahlungen auf immaterielle Vermögensgegenstände")</f>
        <v>0</v>
      </c>
      <c r="BE53" s="321">
        <f>SUMIFS(E2_BKZ!$K$5:$K$2504,E2_BKZ!$A$5:$A$2504,$C53,E2_BKZ!$B$5:$B$2504,$BD$4)</f>
        <v>0</v>
      </c>
      <c r="BF53" s="321">
        <f t="shared" si="16"/>
        <v>0</v>
      </c>
      <c r="BG53" s="321">
        <f>BF53*(IF(A_Stammdaten!$B$7="FNB",VLOOKUP(BD$4,Zinstabelle,2,FALSE),VLOOKUP(BD$4,Zinstabelle,3,FALSE)))</f>
        <v>0</v>
      </c>
      <c r="BH53" s="321">
        <f>SUMIFS(E_SAV!$AC$5:$AC$4004,E_SAV!$A$5:$A$4004,D_KKAuf!$C53,E_SAV!$C$5:$C$4004,$BL$4)</f>
        <v>0</v>
      </c>
      <c r="BI53" s="321">
        <f>SUMIFS(E3_WAV!$S$5:$S$204,E3_WAV!$A$5:$A$204,D_KKAuf!$C53,E3_WAV!$D$5:$D$204,$BL$4,E3_WAV!$B$5:$B$204,"&lt;&gt;geleistete Anzahlungen und Anlagen im Bau des Sachanlagevermögens",E3_WAV!$B$5:$B$204,"&lt;&gt;geleistete Anzahlungen auf immaterielle Vermögensgegenstände")</f>
        <v>0</v>
      </c>
      <c r="BJ53" s="321">
        <f>SUMIFS(E2_BKZ!$J$5:$J$2504,E2_BKZ!$A$5:$A$2504,$C53,E2_BKZ!$B$5:$B$2504,$BL$4)</f>
        <v>0</v>
      </c>
      <c r="BK53" s="321">
        <f>SUMIFS(E_SAV!$AE$5:$AE$4004,E_SAV!$A$5:$A$4004,D_KKAuf!$C53,E_SAV!$C$5:$C$4004,$BL$4)</f>
        <v>0</v>
      </c>
      <c r="BL53" s="321">
        <f>SUMIFS(E3_WAV!$U$5:$U$204,E3_WAV!$A$5:$A$204,D_KKAuf!$C53,E3_WAV!$D$5:$D$204,$BL$4,E3_WAV!$B$5:$B$204,"&lt;&gt;geleistete Anzahlungen und Anlagen im Bau des Sachanlagevermögens",E3_WAV!$B$5:$B$204,"&lt;&gt;geleistete Anzahlungen auf immaterielle Vermögensgegenstände")</f>
        <v>0</v>
      </c>
      <c r="BM53" s="321">
        <f>SUMIFS(E2_BKZ!$K$5:$K$2504,E2_BKZ!$A$5:$A$2504,$C53,E2_BKZ!$B$5:$B$2504,$BL$4)</f>
        <v>0</v>
      </c>
      <c r="BN53" s="321">
        <f t="shared" si="17"/>
        <v>0</v>
      </c>
      <c r="BO53" s="321">
        <f>BN53*(IF(A_Stammdaten!$B$7="FNB",VLOOKUP(BL$4,Zinstabelle,2,FALSE),VLOOKUP(BL$4,Zinstabelle,3,FALSE)))</f>
        <v>0</v>
      </c>
    </row>
    <row r="54" spans="3:67" x14ac:dyDescent="0.3">
      <c r="C54" s="319">
        <f>A_Stammdaten!A65</f>
        <v>0</v>
      </c>
      <c r="D54" s="320">
        <f t="shared" si="8"/>
        <v>0</v>
      </c>
      <c r="E54" s="320">
        <f t="shared" si="9"/>
        <v>0</v>
      </c>
      <c r="F54" s="320">
        <f>SUM(J54,R54,Z54,AH54,AP54,AX54,BF54,BN54)*0.4*Listen!$G$2*0.035*A_Stammdaten!$D65</f>
        <v>0</v>
      </c>
      <c r="G54" s="320">
        <f t="shared" si="10"/>
        <v>0</v>
      </c>
      <c r="H54" s="321">
        <f>SUMIF(E_SAV!$A$5:$A$4004,D_KKAuf!$C54,E_SAV!$AD$5:$AD$4004)</f>
        <v>0</v>
      </c>
      <c r="I54" s="321">
        <f>SUMIFS(E3_WAV!$T$5:$T$204,E3_WAV!$A$5:$A$204,C54,E3_WAV!$D$5:$D$204,"&gt;2015",E3_WAV!$D$5:$D$204,"&lt;="&amp;A_Stammdaten!$B$12)</f>
        <v>0</v>
      </c>
      <c r="J54" s="321">
        <f>AVERAGE(SUMIFS(E3_WAV!$S$5:$S$204,E3_WAV!$B$5:$B$204,"geleistete Anzahlungen und Anlagen im Bau des Sachanlagevermögens",E3_WAV!$A$5:$A$204,D_KKAuf!$C54),SUMIFS(E3_WAV!$U$5:$U$204,E3_WAV!$B$5:$B$204,"geleistete Anzahlungen und Anlagen im Bau des Sachanlagevermögens",E3_WAV!$A$5:$A$204,D_KKAuf!$C54))+AVERAGE(SUMIFS(E3_WAV!$S$5:$S$204,E3_WAV!$B$5:$B$204,"geleistete Anzahlungen auf immaterielle Vermögensgegenstände",E3_WAV!$A$5:$A$204,D_KKAuf!$C54),SUMIFS(E3_WAV!$U$5:$U$204,E3_WAV!$B$5:$B$204,"geleistete Anzahlungen auf immaterielle Vermögensgegenstände",E3_WAV!$A$5:$A$204,D_KKAuf!$C54))</f>
        <v>0</v>
      </c>
      <c r="K54" s="321">
        <f>$J54*(IF(A_Stammdaten!$B$7="FNB",VLOOKUP(A_Stammdaten!$B$12,Zinstabelle,2,FALSE),VLOOKUP(A_Stammdaten!$B$12,Zinstabelle,3,FALSE)))</f>
        <v>0</v>
      </c>
      <c r="L54" s="321">
        <f>SUMIFS(E_SAV!$AC$5:$AC$4004,E_SAV!$A$5:$A$4004,D_KKAuf!$C54,E_SAV!$C$5:$C$4004,$P$4)</f>
        <v>0</v>
      </c>
      <c r="M54" s="321">
        <f>SUMIFS(E3_WAV!$S$5:$S$204,E3_WAV!$A$5:$A$204,D_KKAuf!$C54,E3_WAV!$D$5:$D$204,$P$4,E3_WAV!$B$5:$B$204,"&lt;&gt;geleistete Anzahlungen und Anlagen im Bau des Sachanlagevermögens",E3_WAV!$B$5:$B$204,"&lt;&gt;geleistete Anzahlungen auf immaterielle Vermögensgegenstände")</f>
        <v>0</v>
      </c>
      <c r="N54" s="321">
        <f>SUMIFS(E2_BKZ!$J$5:$J$2504,E2_BKZ!$A$5:$A$2504,$C54,E2_BKZ!$B$5:$B$2504,$P$4)</f>
        <v>0</v>
      </c>
      <c r="O54" s="321">
        <f>SUMIFS(E_SAV!$AE$5:$AE$4004,E_SAV!$A$5:$A$4004,D_KKAuf!$C54,E_SAV!$C$5:$C$4004,$P$4)</f>
        <v>0</v>
      </c>
      <c r="P54" s="321">
        <f>SUMIFS(E3_WAV!$U$5:$U$204,E3_WAV!$A$5:$A$204,D_KKAuf!$C54,E3_WAV!$D$5:$D$204,$P$4,E3_WAV!$B$5:$B$204,"&lt;&gt;geleistete Anzahlungen und Anlagen im Bau des Sachanlagevermögens",E3_WAV!$B$5:$B$204,"&lt;&gt;geleistete Anzahlungen auf immaterielle Vermögensgegenstände")</f>
        <v>0</v>
      </c>
      <c r="Q54" s="321">
        <f>SUMIFS(E2_BKZ!$K$5:$K$2504,E2_BKZ!$A$5:$A$2504,$C54,E2_BKZ!$B$5:$B$2504,$P$4)</f>
        <v>0</v>
      </c>
      <c r="R54" s="321">
        <f t="shared" si="11"/>
        <v>0</v>
      </c>
      <c r="S54" s="321">
        <f>R54*(IF(A_Stammdaten!$B$7="FNB",VLOOKUP(P$4,Zinstabelle,2,FALSE),VLOOKUP(P$4,Zinstabelle,3,FALSE)))</f>
        <v>0</v>
      </c>
      <c r="T54" s="321">
        <f>SUMIFS(E_SAV!$AC$5:$AC$4004,E_SAV!$A$5:$A$4004,D_KKAuf!$C54,E_SAV!$C$5:$C$4004,$X$4)</f>
        <v>0</v>
      </c>
      <c r="U54" s="321">
        <f>SUMIFS(E3_WAV!$S$5:$S$204,E3_WAV!$A$5:$A$204,D_KKAuf!$C54,E3_WAV!$D$5:$D$204,$X$4,E3_WAV!$B$5:$B$204,"&lt;&gt;geleistete Anzahlungen und Anlagen im Bau des Sachanlagevermögens",E3_WAV!$B$5:$B$204,"&lt;&gt;geleistete Anzahlungen auf immaterielle Vermögensgegenstände")</f>
        <v>0</v>
      </c>
      <c r="V54" s="321">
        <f>SUMIFS(E2_BKZ!$J$5:$J$2504,E2_BKZ!$A$5:$A$2504,$C54,E2_BKZ!$B$5:$B$2504,$X$4)</f>
        <v>0</v>
      </c>
      <c r="W54" s="321">
        <f>SUMIFS(E_SAV!$AE$5:$AE$4004,E_SAV!$A$5:$A$4004,D_KKAuf!$C54,E_SAV!$C$5:$C$4004,$X$4)</f>
        <v>0</v>
      </c>
      <c r="X54" s="321">
        <f>SUMIFS(E3_WAV!$U$5:$U$204,E3_WAV!$A$5:$A$204,D_KKAuf!$C54,E3_WAV!$D$5:$D$204,$X$4,E3_WAV!$B$5:$B$204,"&lt;&gt;geleistete Anzahlungen und Anlagen im Bau des Sachanlagevermögens",E3_WAV!$B$5:$B$204,"&lt;&gt;geleistete Anzahlungen auf immaterielle Vermögensgegenstände")</f>
        <v>0</v>
      </c>
      <c r="Y54" s="321">
        <f>SUMIFS(E2_BKZ!$K$5:$K$2504,E2_BKZ!$A$5:$A$2504,$C54,E2_BKZ!$B$5:$B$2504,$X$4)</f>
        <v>0</v>
      </c>
      <c r="Z54" s="321">
        <f t="shared" si="12"/>
        <v>0</v>
      </c>
      <c r="AA54" s="321">
        <f>Z54*(IF(A_Stammdaten!$B$7="FNB",VLOOKUP(X$4,Zinstabelle,2,FALSE),VLOOKUP(X$4,Zinstabelle,3,FALSE)))</f>
        <v>0</v>
      </c>
      <c r="AB54" s="321">
        <f>SUMIFS(E_SAV!$AC$5:$AC$4004,E_SAV!$A$5:$A$4004,D_KKAuf!$C54,E_SAV!$C$5:$C$4004,$AF$4)</f>
        <v>0</v>
      </c>
      <c r="AC54" s="321">
        <f>SUMIFS(E3_WAV!$S$5:$S$204,E3_WAV!$A$5:$A$204,D_KKAuf!$C54,E3_WAV!$D$5:$D$204,$AF$4,E3_WAV!$B$5:$B$204,"&lt;&gt;geleistete Anzahlungen und Anlagen im Bau des Sachanlagevermögens",E3_WAV!$B$5:$B$204,"&lt;&gt;geleistete Anzahlungen auf immaterielle Vermögensgegenstände")</f>
        <v>0</v>
      </c>
      <c r="AD54" s="321">
        <f>SUMIFS(E2_BKZ!$J$5:$J$2504,E2_BKZ!$A$5:$A$2504,$C54,E2_BKZ!$B$5:$B$2504,$AF$4)</f>
        <v>0</v>
      </c>
      <c r="AE54" s="321">
        <f>SUMIFS(E_SAV!$AE$5:$AE$4004,E_SAV!$A$5:$A$4004,D_KKAuf!$C54,E_SAV!$C$5:$C$4004,$AF$4)</f>
        <v>0</v>
      </c>
      <c r="AF54" s="321">
        <f>SUMIFS(E3_WAV!$U$5:$U$204,E3_WAV!$A$5:$A$204,D_KKAuf!$C54,E3_WAV!$D$5:$D$204,$AF$4,E3_WAV!$B$5:$B$204,"&lt;&gt;geleistete Anzahlungen und Anlagen im Bau des Sachanlagevermögens",E3_WAV!$B$5:$B$204,"&lt;&gt;geleistete Anzahlungen auf immaterielle Vermögensgegenstände")</f>
        <v>0</v>
      </c>
      <c r="AG54" s="321">
        <f>SUMIFS(E2_BKZ!$K$5:$K$2504,E2_BKZ!$A$5:$A$2504,$C54,E2_BKZ!$B$5:$B$2504,$AF$4)</f>
        <v>0</v>
      </c>
      <c r="AH54" s="321">
        <f t="shared" si="13"/>
        <v>0</v>
      </c>
      <c r="AI54" s="321">
        <f>AH54*(IF(A_Stammdaten!$B$7="FNB",VLOOKUP(AF$4,Zinstabelle,2,FALSE),VLOOKUP(AF$4,Zinstabelle,3,FALSE)))</f>
        <v>0</v>
      </c>
      <c r="AJ54" s="321">
        <f>SUMIFS(E_SAV!$AC$5:$AC$4004,E_SAV!$A$5:$A$4004,D_KKAuf!$C54,E_SAV!$C$5:$C$4004,$AN$4)</f>
        <v>0</v>
      </c>
      <c r="AK54" s="321">
        <f>SUMIFS(E3_WAV!$S$5:$S$204,E3_WAV!$A$5:$A$204,D_KKAuf!$C54,E3_WAV!$D$5:$D$204,$AN$4,E3_WAV!$B$5:$B$204,"&lt;&gt;geleistete Anzahlungen und Anlagen im Bau des Sachanlagevermögens",E3_WAV!$B$5:$B$204,"&lt;&gt;geleistete Anzahlungen auf immaterielle Vermögensgegenstände")</f>
        <v>0</v>
      </c>
      <c r="AL54" s="321">
        <f>SUMIFS(E2_BKZ!$J$5:$J$2504,E2_BKZ!$A$5:$A$2504,$C54,E2_BKZ!$B$5:$B$2504,$AN$4)</f>
        <v>0</v>
      </c>
      <c r="AM54" s="321">
        <f>SUMIFS(E_SAV!$AE$5:$AE$4004,E_SAV!$A$5:$A$4004,D_KKAuf!$C54,E_SAV!$C$5:$C$4004,$AN$4)</f>
        <v>0</v>
      </c>
      <c r="AN54" s="321">
        <f>SUMIFS(E3_WAV!$U$5:$U$204,E3_WAV!$A$5:$A$204,D_KKAuf!$C54,E3_WAV!$D$5:$D$204,$AN$4,E3_WAV!$B$5:$B$204,"&lt;&gt;geleistete Anzahlungen und Anlagen im Bau des Sachanlagevermögens",E3_WAV!$B$5:$B$204,"&lt;&gt;geleistete Anzahlungen auf immaterielle Vermögensgegenstände")</f>
        <v>0</v>
      </c>
      <c r="AO54" s="321">
        <f>SUMIFS(E2_BKZ!$K$5:$K$2504,E2_BKZ!$A$5:$A$2504,$C54,E2_BKZ!$B$5:$B$2504,$AN$4)</f>
        <v>0</v>
      </c>
      <c r="AP54" s="321">
        <f t="shared" si="14"/>
        <v>0</v>
      </c>
      <c r="AQ54" s="321">
        <f>AP54*(IF(A_Stammdaten!$B$7="FNB",VLOOKUP(AN$4,Zinstabelle,2,FALSE),VLOOKUP(AN$4,Zinstabelle,3,FALSE)))</f>
        <v>0</v>
      </c>
      <c r="AR54" s="321">
        <f>SUMIFS(E_SAV!$AC$5:$AC$4004,E_SAV!$A$5:$A$4004,D_KKAuf!$C54,E_SAV!$C$5:$C$4004,$AV$4)</f>
        <v>0</v>
      </c>
      <c r="AS54" s="321">
        <f>SUMIFS(E3_WAV!$S$5:$S$204,E3_WAV!$A$5:$A$204,D_KKAuf!$C54,E3_WAV!$D$5:$D$204,$AV$4,E3_WAV!$B$5:$B$204,"&lt;&gt;geleistete Anzahlungen und Anlagen im Bau des Sachanlagevermögens",E3_WAV!$B$5:$B$204,"&lt;&gt;geleistete Anzahlungen auf immaterielle Vermögensgegenstände")</f>
        <v>0</v>
      </c>
      <c r="AT54" s="321">
        <f>SUMIFS(E2_BKZ!$J$5:$J$2504,E2_BKZ!$A$5:$A$2504,$C54,E2_BKZ!$B$5:$B$2504,$AV$4)</f>
        <v>0</v>
      </c>
      <c r="AU54" s="321">
        <f>SUMIFS(E_SAV!$AE$5:$AE$4004,E_SAV!$A$5:$A$4004,D_KKAuf!$C54,E_SAV!$C$5:$C$4004,$AV$4)</f>
        <v>0</v>
      </c>
      <c r="AV54" s="321">
        <f>SUMIFS(E3_WAV!$U$5:$U$204,E3_WAV!$A$5:$A$204,D_KKAuf!$C54,E3_WAV!$D$5:$D$204,$AV$4,E3_WAV!$B$5:$B$204,"&lt;&gt;geleistete Anzahlungen und Anlagen im Bau des Sachanlagevermögens",E3_WAV!$B$5:$B$204,"&lt;&gt;geleistete Anzahlungen auf immaterielle Vermögensgegenstände")</f>
        <v>0</v>
      </c>
      <c r="AW54" s="321">
        <f>SUMIFS(E2_BKZ!$K$5:$K$2504,E2_BKZ!$A$5:$A$2504,$C54,E2_BKZ!$B$5:$B$2504,$AV$4)</f>
        <v>0</v>
      </c>
      <c r="AX54" s="321">
        <f t="shared" si="15"/>
        <v>0</v>
      </c>
      <c r="AY54" s="321">
        <f>AX54*(IF(A_Stammdaten!$B$7="FNB",VLOOKUP(AV$4,Zinstabelle,2,FALSE),VLOOKUP(AV$4,Zinstabelle,3,FALSE)))</f>
        <v>0</v>
      </c>
      <c r="AZ54" s="321">
        <f>SUMIFS(E_SAV!$AC$5:$AC$4004,E_SAV!$A$5:$A$4004,D_KKAuf!$C54,E_SAV!$C$5:$C$4004,$BD$4)</f>
        <v>0</v>
      </c>
      <c r="BA54" s="321">
        <f>SUMIFS(E3_WAV!$S$5:$S$204,E3_WAV!$A$5:$A$204,D_KKAuf!$C54,E3_WAV!$D$5:$D$204,$BD$4,E3_WAV!$B$5:$B$204,"&lt;&gt;geleistete Anzahlungen und Anlagen im Bau des Sachanlagevermögens",E3_WAV!$B$5:$B$204,"&lt;&gt;geleistete Anzahlungen auf immaterielle Vermögensgegenstände")</f>
        <v>0</v>
      </c>
      <c r="BB54" s="321">
        <f>SUMIFS(E2_BKZ!$J$5:$J$2504,E2_BKZ!$A$5:$A$2504,$C54,E2_BKZ!$B$5:$B$2504,$BD$4)</f>
        <v>0</v>
      </c>
      <c r="BC54" s="321">
        <f>SUMIFS(E_SAV!$AE$5:$AE$4004,E_SAV!$A$5:$A$4004,D_KKAuf!$C54,E_SAV!$C$5:$C$4004,$BD$4)</f>
        <v>0</v>
      </c>
      <c r="BD54" s="321">
        <f>SUMIFS(E3_WAV!$U$5:$U$204,E3_WAV!$A$5:$A$204,D_KKAuf!$C54,E3_WAV!$D$5:$D$204,$BD$4,E3_WAV!$B$5:$B$204,"&lt;&gt;geleistete Anzahlungen und Anlagen im Bau des Sachanlagevermögens",E3_WAV!$B$5:$B$204,"&lt;&gt;geleistete Anzahlungen auf immaterielle Vermögensgegenstände")</f>
        <v>0</v>
      </c>
      <c r="BE54" s="321">
        <f>SUMIFS(E2_BKZ!$K$5:$K$2504,E2_BKZ!$A$5:$A$2504,$C54,E2_BKZ!$B$5:$B$2504,$BD$4)</f>
        <v>0</v>
      </c>
      <c r="BF54" s="321">
        <f t="shared" si="16"/>
        <v>0</v>
      </c>
      <c r="BG54" s="321">
        <f>BF54*(IF(A_Stammdaten!$B$7="FNB",VLOOKUP(BD$4,Zinstabelle,2,FALSE),VLOOKUP(BD$4,Zinstabelle,3,FALSE)))</f>
        <v>0</v>
      </c>
      <c r="BH54" s="321">
        <f>SUMIFS(E_SAV!$AC$5:$AC$4004,E_SAV!$A$5:$A$4004,D_KKAuf!$C54,E_SAV!$C$5:$C$4004,$BL$4)</f>
        <v>0</v>
      </c>
      <c r="BI54" s="321">
        <f>SUMIFS(E3_WAV!$S$5:$S$204,E3_WAV!$A$5:$A$204,D_KKAuf!$C54,E3_WAV!$D$5:$D$204,$BL$4,E3_WAV!$B$5:$B$204,"&lt;&gt;geleistete Anzahlungen und Anlagen im Bau des Sachanlagevermögens",E3_WAV!$B$5:$B$204,"&lt;&gt;geleistete Anzahlungen auf immaterielle Vermögensgegenstände")</f>
        <v>0</v>
      </c>
      <c r="BJ54" s="321">
        <f>SUMIFS(E2_BKZ!$J$5:$J$2504,E2_BKZ!$A$5:$A$2504,$C54,E2_BKZ!$B$5:$B$2504,$BL$4)</f>
        <v>0</v>
      </c>
      <c r="BK54" s="321">
        <f>SUMIFS(E_SAV!$AE$5:$AE$4004,E_SAV!$A$5:$A$4004,D_KKAuf!$C54,E_SAV!$C$5:$C$4004,$BL$4)</f>
        <v>0</v>
      </c>
      <c r="BL54" s="321">
        <f>SUMIFS(E3_WAV!$U$5:$U$204,E3_WAV!$A$5:$A$204,D_KKAuf!$C54,E3_WAV!$D$5:$D$204,$BL$4,E3_WAV!$B$5:$B$204,"&lt;&gt;geleistete Anzahlungen und Anlagen im Bau des Sachanlagevermögens",E3_WAV!$B$5:$B$204,"&lt;&gt;geleistete Anzahlungen auf immaterielle Vermögensgegenstände")</f>
        <v>0</v>
      </c>
      <c r="BM54" s="321">
        <f>SUMIFS(E2_BKZ!$K$5:$K$2504,E2_BKZ!$A$5:$A$2504,$C54,E2_BKZ!$B$5:$B$2504,$BL$4)</f>
        <v>0</v>
      </c>
      <c r="BN54" s="321">
        <f t="shared" si="17"/>
        <v>0</v>
      </c>
      <c r="BO54" s="321">
        <f>BN54*(IF(A_Stammdaten!$B$7="FNB",VLOOKUP(BL$4,Zinstabelle,2,FALSE),VLOOKUP(BL$4,Zinstabelle,3,FALSE)))</f>
        <v>0</v>
      </c>
    </row>
    <row r="55" spans="3:67" x14ac:dyDescent="0.3">
      <c r="C55" s="319">
        <f>A_Stammdaten!A66</f>
        <v>0</v>
      </c>
      <c r="D55" s="320">
        <f t="shared" si="8"/>
        <v>0</v>
      </c>
      <c r="E55" s="320">
        <f t="shared" si="9"/>
        <v>0</v>
      </c>
      <c r="F55" s="320">
        <f>SUM(J55,R55,Z55,AH55,AP55,AX55,BF55,BN55)*0.4*Listen!$G$2*0.035*A_Stammdaten!$D66</f>
        <v>0</v>
      </c>
      <c r="G55" s="320">
        <f t="shared" si="10"/>
        <v>0</v>
      </c>
      <c r="H55" s="321">
        <f>SUMIF(E_SAV!$A$5:$A$4004,D_KKAuf!$C55,E_SAV!$AD$5:$AD$4004)</f>
        <v>0</v>
      </c>
      <c r="I55" s="321">
        <f>SUMIFS(E3_WAV!$T$5:$T$204,E3_WAV!$A$5:$A$204,C55,E3_WAV!$D$5:$D$204,"&gt;2015",E3_WAV!$D$5:$D$204,"&lt;="&amp;A_Stammdaten!$B$12)</f>
        <v>0</v>
      </c>
      <c r="J55" s="321">
        <f>AVERAGE(SUMIFS(E3_WAV!$S$5:$S$204,E3_WAV!$B$5:$B$204,"geleistete Anzahlungen und Anlagen im Bau des Sachanlagevermögens",E3_WAV!$A$5:$A$204,D_KKAuf!$C55),SUMIFS(E3_WAV!$U$5:$U$204,E3_WAV!$B$5:$B$204,"geleistete Anzahlungen und Anlagen im Bau des Sachanlagevermögens",E3_WAV!$A$5:$A$204,D_KKAuf!$C55))+AVERAGE(SUMIFS(E3_WAV!$S$5:$S$204,E3_WAV!$B$5:$B$204,"geleistete Anzahlungen auf immaterielle Vermögensgegenstände",E3_WAV!$A$5:$A$204,D_KKAuf!$C55),SUMIFS(E3_WAV!$U$5:$U$204,E3_WAV!$B$5:$B$204,"geleistete Anzahlungen auf immaterielle Vermögensgegenstände",E3_WAV!$A$5:$A$204,D_KKAuf!$C55))</f>
        <v>0</v>
      </c>
      <c r="K55" s="321">
        <f>$J55*(IF(A_Stammdaten!$B$7="FNB",VLOOKUP(A_Stammdaten!$B$12,Zinstabelle,2,FALSE),VLOOKUP(A_Stammdaten!$B$12,Zinstabelle,3,FALSE)))</f>
        <v>0</v>
      </c>
      <c r="L55" s="321">
        <f>SUMIFS(E_SAV!$AC$5:$AC$4004,E_SAV!$A$5:$A$4004,D_KKAuf!$C55,E_SAV!$C$5:$C$4004,$P$4)</f>
        <v>0</v>
      </c>
      <c r="M55" s="321">
        <f>SUMIFS(E3_WAV!$S$5:$S$204,E3_WAV!$A$5:$A$204,D_KKAuf!$C55,E3_WAV!$D$5:$D$204,$P$4,E3_WAV!$B$5:$B$204,"&lt;&gt;geleistete Anzahlungen und Anlagen im Bau des Sachanlagevermögens",E3_WAV!$B$5:$B$204,"&lt;&gt;geleistete Anzahlungen auf immaterielle Vermögensgegenstände")</f>
        <v>0</v>
      </c>
      <c r="N55" s="321">
        <f>SUMIFS(E2_BKZ!$J$5:$J$2504,E2_BKZ!$A$5:$A$2504,$C55,E2_BKZ!$B$5:$B$2504,$P$4)</f>
        <v>0</v>
      </c>
      <c r="O55" s="321">
        <f>SUMIFS(E_SAV!$AE$5:$AE$4004,E_SAV!$A$5:$A$4004,D_KKAuf!$C55,E_SAV!$C$5:$C$4004,$P$4)</f>
        <v>0</v>
      </c>
      <c r="P55" s="321">
        <f>SUMIFS(E3_WAV!$U$5:$U$204,E3_WAV!$A$5:$A$204,D_KKAuf!$C55,E3_WAV!$D$5:$D$204,$P$4,E3_WAV!$B$5:$B$204,"&lt;&gt;geleistete Anzahlungen und Anlagen im Bau des Sachanlagevermögens",E3_WAV!$B$5:$B$204,"&lt;&gt;geleistete Anzahlungen auf immaterielle Vermögensgegenstände")</f>
        <v>0</v>
      </c>
      <c r="Q55" s="321">
        <f>SUMIFS(E2_BKZ!$K$5:$K$2504,E2_BKZ!$A$5:$A$2504,$C55,E2_BKZ!$B$5:$B$2504,$P$4)</f>
        <v>0</v>
      </c>
      <c r="R55" s="321">
        <f t="shared" si="11"/>
        <v>0</v>
      </c>
      <c r="S55" s="321">
        <f>R55*(IF(A_Stammdaten!$B$7="FNB",VLOOKUP(P$4,Zinstabelle,2,FALSE),VLOOKUP(P$4,Zinstabelle,3,FALSE)))</f>
        <v>0</v>
      </c>
      <c r="T55" s="321">
        <f>SUMIFS(E_SAV!$AC$5:$AC$4004,E_SAV!$A$5:$A$4004,D_KKAuf!$C55,E_SAV!$C$5:$C$4004,$X$4)</f>
        <v>0</v>
      </c>
      <c r="U55" s="321">
        <f>SUMIFS(E3_WAV!$S$5:$S$204,E3_WAV!$A$5:$A$204,D_KKAuf!$C55,E3_WAV!$D$5:$D$204,$X$4,E3_WAV!$B$5:$B$204,"&lt;&gt;geleistete Anzahlungen und Anlagen im Bau des Sachanlagevermögens",E3_WAV!$B$5:$B$204,"&lt;&gt;geleistete Anzahlungen auf immaterielle Vermögensgegenstände")</f>
        <v>0</v>
      </c>
      <c r="V55" s="321">
        <f>SUMIFS(E2_BKZ!$J$5:$J$2504,E2_BKZ!$A$5:$A$2504,$C55,E2_BKZ!$B$5:$B$2504,$X$4)</f>
        <v>0</v>
      </c>
      <c r="W55" s="321">
        <f>SUMIFS(E_SAV!$AE$5:$AE$4004,E_SAV!$A$5:$A$4004,D_KKAuf!$C55,E_SAV!$C$5:$C$4004,$X$4)</f>
        <v>0</v>
      </c>
      <c r="X55" s="321">
        <f>SUMIFS(E3_WAV!$U$5:$U$204,E3_WAV!$A$5:$A$204,D_KKAuf!$C55,E3_WAV!$D$5:$D$204,$X$4,E3_WAV!$B$5:$B$204,"&lt;&gt;geleistete Anzahlungen und Anlagen im Bau des Sachanlagevermögens",E3_WAV!$B$5:$B$204,"&lt;&gt;geleistete Anzahlungen auf immaterielle Vermögensgegenstände")</f>
        <v>0</v>
      </c>
      <c r="Y55" s="321">
        <f>SUMIFS(E2_BKZ!$K$5:$K$2504,E2_BKZ!$A$5:$A$2504,$C55,E2_BKZ!$B$5:$B$2504,$X$4)</f>
        <v>0</v>
      </c>
      <c r="Z55" s="321">
        <f t="shared" si="12"/>
        <v>0</v>
      </c>
      <c r="AA55" s="321">
        <f>Z55*(IF(A_Stammdaten!$B$7="FNB",VLOOKUP(X$4,Zinstabelle,2,FALSE),VLOOKUP(X$4,Zinstabelle,3,FALSE)))</f>
        <v>0</v>
      </c>
      <c r="AB55" s="321">
        <f>SUMIFS(E_SAV!$AC$5:$AC$4004,E_SAV!$A$5:$A$4004,D_KKAuf!$C55,E_SAV!$C$5:$C$4004,$AF$4)</f>
        <v>0</v>
      </c>
      <c r="AC55" s="321">
        <f>SUMIFS(E3_WAV!$S$5:$S$204,E3_WAV!$A$5:$A$204,D_KKAuf!$C55,E3_WAV!$D$5:$D$204,$AF$4,E3_WAV!$B$5:$B$204,"&lt;&gt;geleistete Anzahlungen und Anlagen im Bau des Sachanlagevermögens",E3_WAV!$B$5:$B$204,"&lt;&gt;geleistete Anzahlungen auf immaterielle Vermögensgegenstände")</f>
        <v>0</v>
      </c>
      <c r="AD55" s="321">
        <f>SUMIFS(E2_BKZ!$J$5:$J$2504,E2_BKZ!$A$5:$A$2504,$C55,E2_BKZ!$B$5:$B$2504,$AF$4)</f>
        <v>0</v>
      </c>
      <c r="AE55" s="321">
        <f>SUMIFS(E_SAV!$AE$5:$AE$4004,E_SAV!$A$5:$A$4004,D_KKAuf!$C55,E_SAV!$C$5:$C$4004,$AF$4)</f>
        <v>0</v>
      </c>
      <c r="AF55" s="321">
        <f>SUMIFS(E3_WAV!$U$5:$U$204,E3_WAV!$A$5:$A$204,D_KKAuf!$C55,E3_WAV!$D$5:$D$204,$AF$4,E3_WAV!$B$5:$B$204,"&lt;&gt;geleistete Anzahlungen und Anlagen im Bau des Sachanlagevermögens",E3_WAV!$B$5:$B$204,"&lt;&gt;geleistete Anzahlungen auf immaterielle Vermögensgegenstände")</f>
        <v>0</v>
      </c>
      <c r="AG55" s="321">
        <f>SUMIFS(E2_BKZ!$K$5:$K$2504,E2_BKZ!$A$5:$A$2504,$C55,E2_BKZ!$B$5:$B$2504,$AF$4)</f>
        <v>0</v>
      </c>
      <c r="AH55" s="321">
        <f t="shared" si="13"/>
        <v>0</v>
      </c>
      <c r="AI55" s="321">
        <f>AH55*(IF(A_Stammdaten!$B$7="FNB",VLOOKUP(AF$4,Zinstabelle,2,FALSE),VLOOKUP(AF$4,Zinstabelle,3,FALSE)))</f>
        <v>0</v>
      </c>
      <c r="AJ55" s="321">
        <f>SUMIFS(E_SAV!$AC$5:$AC$4004,E_SAV!$A$5:$A$4004,D_KKAuf!$C55,E_SAV!$C$5:$C$4004,$AN$4)</f>
        <v>0</v>
      </c>
      <c r="AK55" s="321">
        <f>SUMIFS(E3_WAV!$S$5:$S$204,E3_WAV!$A$5:$A$204,D_KKAuf!$C55,E3_WAV!$D$5:$D$204,$AN$4,E3_WAV!$B$5:$B$204,"&lt;&gt;geleistete Anzahlungen und Anlagen im Bau des Sachanlagevermögens",E3_WAV!$B$5:$B$204,"&lt;&gt;geleistete Anzahlungen auf immaterielle Vermögensgegenstände")</f>
        <v>0</v>
      </c>
      <c r="AL55" s="321">
        <f>SUMIFS(E2_BKZ!$J$5:$J$2504,E2_BKZ!$A$5:$A$2504,$C55,E2_BKZ!$B$5:$B$2504,$AN$4)</f>
        <v>0</v>
      </c>
      <c r="AM55" s="321">
        <f>SUMIFS(E_SAV!$AE$5:$AE$4004,E_SAV!$A$5:$A$4004,D_KKAuf!$C55,E_SAV!$C$5:$C$4004,$AN$4)</f>
        <v>0</v>
      </c>
      <c r="AN55" s="321">
        <f>SUMIFS(E3_WAV!$U$5:$U$204,E3_WAV!$A$5:$A$204,D_KKAuf!$C55,E3_WAV!$D$5:$D$204,$AN$4,E3_WAV!$B$5:$B$204,"&lt;&gt;geleistete Anzahlungen und Anlagen im Bau des Sachanlagevermögens",E3_WAV!$B$5:$B$204,"&lt;&gt;geleistete Anzahlungen auf immaterielle Vermögensgegenstände")</f>
        <v>0</v>
      </c>
      <c r="AO55" s="321">
        <f>SUMIFS(E2_BKZ!$K$5:$K$2504,E2_BKZ!$A$5:$A$2504,$C55,E2_BKZ!$B$5:$B$2504,$AN$4)</f>
        <v>0</v>
      </c>
      <c r="AP55" s="321">
        <f t="shared" si="14"/>
        <v>0</v>
      </c>
      <c r="AQ55" s="321">
        <f>AP55*(IF(A_Stammdaten!$B$7="FNB",VLOOKUP(AN$4,Zinstabelle,2,FALSE),VLOOKUP(AN$4,Zinstabelle,3,FALSE)))</f>
        <v>0</v>
      </c>
      <c r="AR55" s="321">
        <f>SUMIFS(E_SAV!$AC$5:$AC$4004,E_SAV!$A$5:$A$4004,D_KKAuf!$C55,E_SAV!$C$5:$C$4004,$AV$4)</f>
        <v>0</v>
      </c>
      <c r="AS55" s="321">
        <f>SUMIFS(E3_WAV!$S$5:$S$204,E3_WAV!$A$5:$A$204,D_KKAuf!$C55,E3_WAV!$D$5:$D$204,$AV$4,E3_WAV!$B$5:$B$204,"&lt;&gt;geleistete Anzahlungen und Anlagen im Bau des Sachanlagevermögens",E3_WAV!$B$5:$B$204,"&lt;&gt;geleistete Anzahlungen auf immaterielle Vermögensgegenstände")</f>
        <v>0</v>
      </c>
      <c r="AT55" s="321">
        <f>SUMIFS(E2_BKZ!$J$5:$J$2504,E2_BKZ!$A$5:$A$2504,$C55,E2_BKZ!$B$5:$B$2504,$AV$4)</f>
        <v>0</v>
      </c>
      <c r="AU55" s="321">
        <f>SUMIFS(E_SAV!$AE$5:$AE$4004,E_SAV!$A$5:$A$4004,D_KKAuf!$C55,E_SAV!$C$5:$C$4004,$AV$4)</f>
        <v>0</v>
      </c>
      <c r="AV55" s="321">
        <f>SUMIFS(E3_WAV!$U$5:$U$204,E3_WAV!$A$5:$A$204,D_KKAuf!$C55,E3_WAV!$D$5:$D$204,$AV$4,E3_WAV!$B$5:$B$204,"&lt;&gt;geleistete Anzahlungen und Anlagen im Bau des Sachanlagevermögens",E3_WAV!$B$5:$B$204,"&lt;&gt;geleistete Anzahlungen auf immaterielle Vermögensgegenstände")</f>
        <v>0</v>
      </c>
      <c r="AW55" s="321">
        <f>SUMIFS(E2_BKZ!$K$5:$K$2504,E2_BKZ!$A$5:$A$2504,$C55,E2_BKZ!$B$5:$B$2504,$AV$4)</f>
        <v>0</v>
      </c>
      <c r="AX55" s="321">
        <f t="shared" si="15"/>
        <v>0</v>
      </c>
      <c r="AY55" s="321">
        <f>AX55*(IF(A_Stammdaten!$B$7="FNB",VLOOKUP(AV$4,Zinstabelle,2,FALSE),VLOOKUP(AV$4,Zinstabelle,3,FALSE)))</f>
        <v>0</v>
      </c>
      <c r="AZ55" s="321">
        <f>SUMIFS(E_SAV!$AC$5:$AC$4004,E_SAV!$A$5:$A$4004,D_KKAuf!$C55,E_SAV!$C$5:$C$4004,$BD$4)</f>
        <v>0</v>
      </c>
      <c r="BA55" s="321">
        <f>SUMIFS(E3_WAV!$S$5:$S$204,E3_WAV!$A$5:$A$204,D_KKAuf!$C55,E3_WAV!$D$5:$D$204,$BD$4,E3_WAV!$B$5:$B$204,"&lt;&gt;geleistete Anzahlungen und Anlagen im Bau des Sachanlagevermögens",E3_WAV!$B$5:$B$204,"&lt;&gt;geleistete Anzahlungen auf immaterielle Vermögensgegenstände")</f>
        <v>0</v>
      </c>
      <c r="BB55" s="321">
        <f>SUMIFS(E2_BKZ!$J$5:$J$2504,E2_BKZ!$A$5:$A$2504,$C55,E2_BKZ!$B$5:$B$2504,$BD$4)</f>
        <v>0</v>
      </c>
      <c r="BC55" s="321">
        <f>SUMIFS(E_SAV!$AE$5:$AE$4004,E_SAV!$A$5:$A$4004,D_KKAuf!$C55,E_SAV!$C$5:$C$4004,$BD$4)</f>
        <v>0</v>
      </c>
      <c r="BD55" s="321">
        <f>SUMIFS(E3_WAV!$U$5:$U$204,E3_WAV!$A$5:$A$204,D_KKAuf!$C55,E3_WAV!$D$5:$D$204,$BD$4,E3_WAV!$B$5:$B$204,"&lt;&gt;geleistete Anzahlungen und Anlagen im Bau des Sachanlagevermögens",E3_WAV!$B$5:$B$204,"&lt;&gt;geleistete Anzahlungen auf immaterielle Vermögensgegenstände")</f>
        <v>0</v>
      </c>
      <c r="BE55" s="321">
        <f>SUMIFS(E2_BKZ!$K$5:$K$2504,E2_BKZ!$A$5:$A$2504,$C55,E2_BKZ!$B$5:$B$2504,$BD$4)</f>
        <v>0</v>
      </c>
      <c r="BF55" s="321">
        <f t="shared" si="16"/>
        <v>0</v>
      </c>
      <c r="BG55" s="321">
        <f>BF55*(IF(A_Stammdaten!$B$7="FNB",VLOOKUP(BD$4,Zinstabelle,2,FALSE),VLOOKUP(BD$4,Zinstabelle,3,FALSE)))</f>
        <v>0</v>
      </c>
      <c r="BH55" s="321">
        <f>SUMIFS(E_SAV!$AC$5:$AC$4004,E_SAV!$A$5:$A$4004,D_KKAuf!$C55,E_SAV!$C$5:$C$4004,$BL$4)</f>
        <v>0</v>
      </c>
      <c r="BI55" s="321">
        <f>SUMIFS(E3_WAV!$S$5:$S$204,E3_WAV!$A$5:$A$204,D_KKAuf!$C55,E3_WAV!$D$5:$D$204,$BL$4,E3_WAV!$B$5:$B$204,"&lt;&gt;geleistete Anzahlungen und Anlagen im Bau des Sachanlagevermögens",E3_WAV!$B$5:$B$204,"&lt;&gt;geleistete Anzahlungen auf immaterielle Vermögensgegenstände")</f>
        <v>0</v>
      </c>
      <c r="BJ55" s="321">
        <f>SUMIFS(E2_BKZ!$J$5:$J$2504,E2_BKZ!$A$5:$A$2504,$C55,E2_BKZ!$B$5:$B$2504,$BL$4)</f>
        <v>0</v>
      </c>
      <c r="BK55" s="321">
        <f>SUMIFS(E_SAV!$AE$5:$AE$4004,E_SAV!$A$5:$A$4004,D_KKAuf!$C55,E_SAV!$C$5:$C$4004,$BL$4)</f>
        <v>0</v>
      </c>
      <c r="BL55" s="321">
        <f>SUMIFS(E3_WAV!$U$5:$U$204,E3_WAV!$A$5:$A$204,D_KKAuf!$C55,E3_WAV!$D$5:$D$204,$BL$4,E3_WAV!$B$5:$B$204,"&lt;&gt;geleistete Anzahlungen und Anlagen im Bau des Sachanlagevermögens",E3_WAV!$B$5:$B$204,"&lt;&gt;geleistete Anzahlungen auf immaterielle Vermögensgegenstände")</f>
        <v>0</v>
      </c>
      <c r="BM55" s="321">
        <f>SUMIFS(E2_BKZ!$K$5:$K$2504,E2_BKZ!$A$5:$A$2504,$C55,E2_BKZ!$B$5:$B$2504,$BL$4)</f>
        <v>0</v>
      </c>
      <c r="BN55" s="321">
        <f t="shared" si="17"/>
        <v>0</v>
      </c>
      <c r="BO55" s="321">
        <f>BN55*(IF(A_Stammdaten!$B$7="FNB",VLOOKUP(BL$4,Zinstabelle,2,FALSE),VLOOKUP(BL$4,Zinstabelle,3,FALSE)))</f>
        <v>0</v>
      </c>
    </row>
    <row r="56" spans="3:67" x14ac:dyDescent="0.3">
      <c r="C56" s="319">
        <f>A_Stammdaten!A67</f>
        <v>0</v>
      </c>
      <c r="D56" s="320">
        <f t="shared" si="8"/>
        <v>0</v>
      </c>
      <c r="E56" s="320">
        <f t="shared" si="9"/>
        <v>0</v>
      </c>
      <c r="F56" s="320">
        <f>SUM(J56,R56,Z56,AH56,AP56,AX56,BF56,BN56)*0.4*Listen!$G$2*0.035*A_Stammdaten!$D67</f>
        <v>0</v>
      </c>
      <c r="G56" s="320">
        <f t="shared" si="10"/>
        <v>0</v>
      </c>
      <c r="H56" s="321">
        <f>SUMIF(E_SAV!$A$5:$A$4004,D_KKAuf!$C56,E_SAV!$AD$5:$AD$4004)</f>
        <v>0</v>
      </c>
      <c r="I56" s="321">
        <f>SUMIFS(E3_WAV!$T$5:$T$204,E3_WAV!$A$5:$A$204,C56,E3_WAV!$D$5:$D$204,"&gt;2015",E3_WAV!$D$5:$D$204,"&lt;="&amp;A_Stammdaten!$B$12)</f>
        <v>0</v>
      </c>
      <c r="J56" s="321">
        <f>AVERAGE(SUMIFS(E3_WAV!$S$5:$S$204,E3_WAV!$B$5:$B$204,"geleistete Anzahlungen und Anlagen im Bau des Sachanlagevermögens",E3_WAV!$A$5:$A$204,D_KKAuf!$C56),SUMIFS(E3_WAV!$U$5:$U$204,E3_WAV!$B$5:$B$204,"geleistete Anzahlungen und Anlagen im Bau des Sachanlagevermögens",E3_WAV!$A$5:$A$204,D_KKAuf!$C56))+AVERAGE(SUMIFS(E3_WAV!$S$5:$S$204,E3_WAV!$B$5:$B$204,"geleistete Anzahlungen auf immaterielle Vermögensgegenstände",E3_WAV!$A$5:$A$204,D_KKAuf!$C56),SUMIFS(E3_WAV!$U$5:$U$204,E3_WAV!$B$5:$B$204,"geleistete Anzahlungen auf immaterielle Vermögensgegenstände",E3_WAV!$A$5:$A$204,D_KKAuf!$C56))</f>
        <v>0</v>
      </c>
      <c r="K56" s="321">
        <f>$J56*(IF(A_Stammdaten!$B$7="FNB",VLOOKUP(A_Stammdaten!$B$12,Zinstabelle,2,FALSE),VLOOKUP(A_Stammdaten!$B$12,Zinstabelle,3,FALSE)))</f>
        <v>0</v>
      </c>
      <c r="L56" s="321">
        <f>SUMIFS(E_SAV!$AC$5:$AC$4004,E_SAV!$A$5:$A$4004,D_KKAuf!$C56,E_SAV!$C$5:$C$4004,$P$4)</f>
        <v>0</v>
      </c>
      <c r="M56" s="321">
        <f>SUMIFS(E3_WAV!$S$5:$S$204,E3_WAV!$A$5:$A$204,D_KKAuf!$C56,E3_WAV!$D$5:$D$204,$P$4,E3_WAV!$B$5:$B$204,"&lt;&gt;geleistete Anzahlungen und Anlagen im Bau des Sachanlagevermögens",E3_WAV!$B$5:$B$204,"&lt;&gt;geleistete Anzahlungen auf immaterielle Vermögensgegenstände")</f>
        <v>0</v>
      </c>
      <c r="N56" s="321">
        <f>SUMIFS(E2_BKZ!$J$5:$J$2504,E2_BKZ!$A$5:$A$2504,$C56,E2_BKZ!$B$5:$B$2504,$P$4)</f>
        <v>0</v>
      </c>
      <c r="O56" s="321">
        <f>SUMIFS(E_SAV!$AE$5:$AE$4004,E_SAV!$A$5:$A$4004,D_KKAuf!$C56,E_SAV!$C$5:$C$4004,$P$4)</f>
        <v>0</v>
      </c>
      <c r="P56" s="321">
        <f>SUMIFS(E3_WAV!$U$5:$U$204,E3_WAV!$A$5:$A$204,D_KKAuf!$C56,E3_WAV!$D$5:$D$204,$P$4,E3_WAV!$B$5:$B$204,"&lt;&gt;geleistete Anzahlungen und Anlagen im Bau des Sachanlagevermögens",E3_WAV!$B$5:$B$204,"&lt;&gt;geleistete Anzahlungen auf immaterielle Vermögensgegenstände")</f>
        <v>0</v>
      </c>
      <c r="Q56" s="321">
        <f>SUMIFS(E2_BKZ!$K$5:$K$2504,E2_BKZ!$A$5:$A$2504,$C56,E2_BKZ!$B$5:$B$2504,$P$4)</f>
        <v>0</v>
      </c>
      <c r="R56" s="321">
        <f t="shared" si="11"/>
        <v>0</v>
      </c>
      <c r="S56" s="321">
        <f>R56*(IF(A_Stammdaten!$B$7="FNB",VLOOKUP(P$4,Zinstabelle,2,FALSE),VLOOKUP(P$4,Zinstabelle,3,FALSE)))</f>
        <v>0</v>
      </c>
      <c r="T56" s="321">
        <f>SUMIFS(E_SAV!$AC$5:$AC$4004,E_SAV!$A$5:$A$4004,D_KKAuf!$C56,E_SAV!$C$5:$C$4004,$X$4)</f>
        <v>0</v>
      </c>
      <c r="U56" s="321">
        <f>SUMIFS(E3_WAV!$S$5:$S$204,E3_WAV!$A$5:$A$204,D_KKAuf!$C56,E3_WAV!$D$5:$D$204,$X$4,E3_WAV!$B$5:$B$204,"&lt;&gt;geleistete Anzahlungen und Anlagen im Bau des Sachanlagevermögens",E3_WAV!$B$5:$B$204,"&lt;&gt;geleistete Anzahlungen auf immaterielle Vermögensgegenstände")</f>
        <v>0</v>
      </c>
      <c r="V56" s="321">
        <f>SUMIFS(E2_BKZ!$J$5:$J$2504,E2_BKZ!$A$5:$A$2504,$C56,E2_BKZ!$B$5:$B$2504,$X$4)</f>
        <v>0</v>
      </c>
      <c r="W56" s="321">
        <f>SUMIFS(E_SAV!$AE$5:$AE$4004,E_SAV!$A$5:$A$4004,D_KKAuf!$C56,E_SAV!$C$5:$C$4004,$X$4)</f>
        <v>0</v>
      </c>
      <c r="X56" s="321">
        <f>SUMIFS(E3_WAV!$U$5:$U$204,E3_WAV!$A$5:$A$204,D_KKAuf!$C56,E3_WAV!$D$5:$D$204,$X$4,E3_WAV!$B$5:$B$204,"&lt;&gt;geleistete Anzahlungen und Anlagen im Bau des Sachanlagevermögens",E3_WAV!$B$5:$B$204,"&lt;&gt;geleistete Anzahlungen auf immaterielle Vermögensgegenstände")</f>
        <v>0</v>
      </c>
      <c r="Y56" s="321">
        <f>SUMIFS(E2_BKZ!$K$5:$K$2504,E2_BKZ!$A$5:$A$2504,$C56,E2_BKZ!$B$5:$B$2504,$X$4)</f>
        <v>0</v>
      </c>
      <c r="Z56" s="321">
        <f t="shared" si="12"/>
        <v>0</v>
      </c>
      <c r="AA56" s="321">
        <f>Z56*(IF(A_Stammdaten!$B$7="FNB",VLOOKUP(X$4,Zinstabelle,2,FALSE),VLOOKUP(X$4,Zinstabelle,3,FALSE)))</f>
        <v>0</v>
      </c>
      <c r="AB56" s="321">
        <f>SUMIFS(E_SAV!$AC$5:$AC$4004,E_SAV!$A$5:$A$4004,D_KKAuf!$C56,E_SAV!$C$5:$C$4004,$AF$4)</f>
        <v>0</v>
      </c>
      <c r="AC56" s="321">
        <f>SUMIFS(E3_WAV!$S$5:$S$204,E3_WAV!$A$5:$A$204,D_KKAuf!$C56,E3_WAV!$D$5:$D$204,$AF$4,E3_WAV!$B$5:$B$204,"&lt;&gt;geleistete Anzahlungen und Anlagen im Bau des Sachanlagevermögens",E3_WAV!$B$5:$B$204,"&lt;&gt;geleistete Anzahlungen auf immaterielle Vermögensgegenstände")</f>
        <v>0</v>
      </c>
      <c r="AD56" s="321">
        <f>SUMIFS(E2_BKZ!$J$5:$J$2504,E2_BKZ!$A$5:$A$2504,$C56,E2_BKZ!$B$5:$B$2504,$AF$4)</f>
        <v>0</v>
      </c>
      <c r="AE56" s="321">
        <f>SUMIFS(E_SAV!$AE$5:$AE$4004,E_SAV!$A$5:$A$4004,D_KKAuf!$C56,E_SAV!$C$5:$C$4004,$AF$4)</f>
        <v>0</v>
      </c>
      <c r="AF56" s="321">
        <f>SUMIFS(E3_WAV!$U$5:$U$204,E3_WAV!$A$5:$A$204,D_KKAuf!$C56,E3_WAV!$D$5:$D$204,$AF$4,E3_WAV!$B$5:$B$204,"&lt;&gt;geleistete Anzahlungen und Anlagen im Bau des Sachanlagevermögens",E3_WAV!$B$5:$B$204,"&lt;&gt;geleistete Anzahlungen auf immaterielle Vermögensgegenstände")</f>
        <v>0</v>
      </c>
      <c r="AG56" s="321">
        <f>SUMIFS(E2_BKZ!$K$5:$K$2504,E2_BKZ!$A$5:$A$2504,$C56,E2_BKZ!$B$5:$B$2504,$AF$4)</f>
        <v>0</v>
      </c>
      <c r="AH56" s="321">
        <f t="shared" si="13"/>
        <v>0</v>
      </c>
      <c r="AI56" s="321">
        <f>AH56*(IF(A_Stammdaten!$B$7="FNB",VLOOKUP(AF$4,Zinstabelle,2,FALSE),VLOOKUP(AF$4,Zinstabelle,3,FALSE)))</f>
        <v>0</v>
      </c>
      <c r="AJ56" s="321">
        <f>SUMIFS(E_SAV!$AC$5:$AC$4004,E_SAV!$A$5:$A$4004,D_KKAuf!$C56,E_SAV!$C$5:$C$4004,$AN$4)</f>
        <v>0</v>
      </c>
      <c r="AK56" s="321">
        <f>SUMIFS(E3_WAV!$S$5:$S$204,E3_WAV!$A$5:$A$204,D_KKAuf!$C56,E3_WAV!$D$5:$D$204,$AN$4,E3_WAV!$B$5:$B$204,"&lt;&gt;geleistete Anzahlungen und Anlagen im Bau des Sachanlagevermögens",E3_WAV!$B$5:$B$204,"&lt;&gt;geleistete Anzahlungen auf immaterielle Vermögensgegenstände")</f>
        <v>0</v>
      </c>
      <c r="AL56" s="321">
        <f>SUMIFS(E2_BKZ!$J$5:$J$2504,E2_BKZ!$A$5:$A$2504,$C56,E2_BKZ!$B$5:$B$2504,$AN$4)</f>
        <v>0</v>
      </c>
      <c r="AM56" s="321">
        <f>SUMIFS(E_SAV!$AE$5:$AE$4004,E_SAV!$A$5:$A$4004,D_KKAuf!$C56,E_SAV!$C$5:$C$4004,$AN$4)</f>
        <v>0</v>
      </c>
      <c r="AN56" s="321">
        <f>SUMIFS(E3_WAV!$U$5:$U$204,E3_WAV!$A$5:$A$204,D_KKAuf!$C56,E3_WAV!$D$5:$D$204,$AN$4,E3_WAV!$B$5:$B$204,"&lt;&gt;geleistete Anzahlungen und Anlagen im Bau des Sachanlagevermögens",E3_WAV!$B$5:$B$204,"&lt;&gt;geleistete Anzahlungen auf immaterielle Vermögensgegenstände")</f>
        <v>0</v>
      </c>
      <c r="AO56" s="321">
        <f>SUMIFS(E2_BKZ!$K$5:$K$2504,E2_BKZ!$A$5:$A$2504,$C56,E2_BKZ!$B$5:$B$2504,$AN$4)</f>
        <v>0</v>
      </c>
      <c r="AP56" s="321">
        <f t="shared" si="14"/>
        <v>0</v>
      </c>
      <c r="AQ56" s="321">
        <f>AP56*(IF(A_Stammdaten!$B$7="FNB",VLOOKUP(AN$4,Zinstabelle,2,FALSE),VLOOKUP(AN$4,Zinstabelle,3,FALSE)))</f>
        <v>0</v>
      </c>
      <c r="AR56" s="321">
        <f>SUMIFS(E_SAV!$AC$5:$AC$4004,E_SAV!$A$5:$A$4004,D_KKAuf!$C56,E_SAV!$C$5:$C$4004,$AV$4)</f>
        <v>0</v>
      </c>
      <c r="AS56" s="321">
        <f>SUMIFS(E3_WAV!$S$5:$S$204,E3_WAV!$A$5:$A$204,D_KKAuf!$C56,E3_WAV!$D$5:$D$204,$AV$4,E3_WAV!$B$5:$B$204,"&lt;&gt;geleistete Anzahlungen und Anlagen im Bau des Sachanlagevermögens",E3_WAV!$B$5:$B$204,"&lt;&gt;geleistete Anzahlungen auf immaterielle Vermögensgegenstände")</f>
        <v>0</v>
      </c>
      <c r="AT56" s="321">
        <f>SUMIFS(E2_BKZ!$J$5:$J$2504,E2_BKZ!$A$5:$A$2504,$C56,E2_BKZ!$B$5:$B$2504,$AV$4)</f>
        <v>0</v>
      </c>
      <c r="AU56" s="321">
        <f>SUMIFS(E_SAV!$AE$5:$AE$4004,E_SAV!$A$5:$A$4004,D_KKAuf!$C56,E_SAV!$C$5:$C$4004,$AV$4)</f>
        <v>0</v>
      </c>
      <c r="AV56" s="321">
        <f>SUMIFS(E3_WAV!$U$5:$U$204,E3_WAV!$A$5:$A$204,D_KKAuf!$C56,E3_WAV!$D$5:$D$204,$AV$4,E3_WAV!$B$5:$B$204,"&lt;&gt;geleistete Anzahlungen und Anlagen im Bau des Sachanlagevermögens",E3_WAV!$B$5:$B$204,"&lt;&gt;geleistete Anzahlungen auf immaterielle Vermögensgegenstände")</f>
        <v>0</v>
      </c>
      <c r="AW56" s="321">
        <f>SUMIFS(E2_BKZ!$K$5:$K$2504,E2_BKZ!$A$5:$A$2504,$C56,E2_BKZ!$B$5:$B$2504,$AV$4)</f>
        <v>0</v>
      </c>
      <c r="AX56" s="321">
        <f t="shared" si="15"/>
        <v>0</v>
      </c>
      <c r="AY56" s="321">
        <f>AX56*(IF(A_Stammdaten!$B$7="FNB",VLOOKUP(AV$4,Zinstabelle,2,FALSE),VLOOKUP(AV$4,Zinstabelle,3,FALSE)))</f>
        <v>0</v>
      </c>
      <c r="AZ56" s="321">
        <f>SUMIFS(E_SAV!$AC$5:$AC$4004,E_SAV!$A$5:$A$4004,D_KKAuf!$C56,E_SAV!$C$5:$C$4004,$BD$4)</f>
        <v>0</v>
      </c>
      <c r="BA56" s="321">
        <f>SUMIFS(E3_WAV!$S$5:$S$204,E3_WAV!$A$5:$A$204,D_KKAuf!$C56,E3_WAV!$D$5:$D$204,$BD$4,E3_WAV!$B$5:$B$204,"&lt;&gt;geleistete Anzahlungen und Anlagen im Bau des Sachanlagevermögens",E3_WAV!$B$5:$B$204,"&lt;&gt;geleistete Anzahlungen auf immaterielle Vermögensgegenstände")</f>
        <v>0</v>
      </c>
      <c r="BB56" s="321">
        <f>SUMIFS(E2_BKZ!$J$5:$J$2504,E2_BKZ!$A$5:$A$2504,$C56,E2_BKZ!$B$5:$B$2504,$BD$4)</f>
        <v>0</v>
      </c>
      <c r="BC56" s="321">
        <f>SUMIFS(E_SAV!$AE$5:$AE$4004,E_SAV!$A$5:$A$4004,D_KKAuf!$C56,E_SAV!$C$5:$C$4004,$BD$4)</f>
        <v>0</v>
      </c>
      <c r="BD56" s="321">
        <f>SUMIFS(E3_WAV!$U$5:$U$204,E3_WAV!$A$5:$A$204,D_KKAuf!$C56,E3_WAV!$D$5:$D$204,$BD$4,E3_WAV!$B$5:$B$204,"&lt;&gt;geleistete Anzahlungen und Anlagen im Bau des Sachanlagevermögens",E3_WAV!$B$5:$B$204,"&lt;&gt;geleistete Anzahlungen auf immaterielle Vermögensgegenstände")</f>
        <v>0</v>
      </c>
      <c r="BE56" s="321">
        <f>SUMIFS(E2_BKZ!$K$5:$K$2504,E2_BKZ!$A$5:$A$2504,$C56,E2_BKZ!$B$5:$B$2504,$BD$4)</f>
        <v>0</v>
      </c>
      <c r="BF56" s="321">
        <f t="shared" si="16"/>
        <v>0</v>
      </c>
      <c r="BG56" s="321">
        <f>BF56*(IF(A_Stammdaten!$B$7="FNB",VLOOKUP(BD$4,Zinstabelle,2,FALSE),VLOOKUP(BD$4,Zinstabelle,3,FALSE)))</f>
        <v>0</v>
      </c>
      <c r="BH56" s="321">
        <f>SUMIFS(E_SAV!$AC$5:$AC$4004,E_SAV!$A$5:$A$4004,D_KKAuf!$C56,E_SAV!$C$5:$C$4004,$BL$4)</f>
        <v>0</v>
      </c>
      <c r="BI56" s="321">
        <f>SUMIFS(E3_WAV!$S$5:$S$204,E3_WAV!$A$5:$A$204,D_KKAuf!$C56,E3_WAV!$D$5:$D$204,$BL$4,E3_WAV!$B$5:$B$204,"&lt;&gt;geleistete Anzahlungen und Anlagen im Bau des Sachanlagevermögens",E3_WAV!$B$5:$B$204,"&lt;&gt;geleistete Anzahlungen auf immaterielle Vermögensgegenstände")</f>
        <v>0</v>
      </c>
      <c r="BJ56" s="321">
        <f>SUMIFS(E2_BKZ!$J$5:$J$2504,E2_BKZ!$A$5:$A$2504,$C56,E2_BKZ!$B$5:$B$2504,$BL$4)</f>
        <v>0</v>
      </c>
      <c r="BK56" s="321">
        <f>SUMIFS(E_SAV!$AE$5:$AE$4004,E_SAV!$A$5:$A$4004,D_KKAuf!$C56,E_SAV!$C$5:$C$4004,$BL$4)</f>
        <v>0</v>
      </c>
      <c r="BL56" s="321">
        <f>SUMIFS(E3_WAV!$U$5:$U$204,E3_WAV!$A$5:$A$204,D_KKAuf!$C56,E3_WAV!$D$5:$D$204,$BL$4,E3_WAV!$B$5:$B$204,"&lt;&gt;geleistete Anzahlungen und Anlagen im Bau des Sachanlagevermögens",E3_WAV!$B$5:$B$204,"&lt;&gt;geleistete Anzahlungen auf immaterielle Vermögensgegenstände")</f>
        <v>0</v>
      </c>
      <c r="BM56" s="321">
        <f>SUMIFS(E2_BKZ!$K$5:$K$2504,E2_BKZ!$A$5:$A$2504,$C56,E2_BKZ!$B$5:$B$2504,$BL$4)</f>
        <v>0</v>
      </c>
      <c r="BN56" s="321">
        <f t="shared" si="17"/>
        <v>0</v>
      </c>
      <c r="BO56" s="321">
        <f>BN56*(IF(A_Stammdaten!$B$7="FNB",VLOOKUP(BL$4,Zinstabelle,2,FALSE),VLOOKUP(BL$4,Zinstabelle,3,FALSE)))</f>
        <v>0</v>
      </c>
    </row>
    <row r="57" spans="3:67" x14ac:dyDescent="0.3">
      <c r="C57" s="319">
        <f>A_Stammdaten!A68</f>
        <v>0</v>
      </c>
      <c r="D57" s="320">
        <f t="shared" si="8"/>
        <v>0</v>
      </c>
      <c r="E57" s="320">
        <f t="shared" si="9"/>
        <v>0</v>
      </c>
      <c r="F57" s="320">
        <f>SUM(J57,R57,Z57,AH57,AP57,AX57,BF57,BN57)*0.4*Listen!$G$2*0.035*A_Stammdaten!$D68</f>
        <v>0</v>
      </c>
      <c r="G57" s="320">
        <f t="shared" si="10"/>
        <v>0</v>
      </c>
      <c r="H57" s="321">
        <f>SUMIF(E_SAV!$A$5:$A$4004,D_KKAuf!$C57,E_SAV!$AD$5:$AD$4004)</f>
        <v>0</v>
      </c>
      <c r="I57" s="321">
        <f>SUMIFS(E3_WAV!$T$5:$T$204,E3_WAV!$A$5:$A$204,C57,E3_WAV!$D$5:$D$204,"&gt;2015",E3_WAV!$D$5:$D$204,"&lt;="&amp;A_Stammdaten!$B$12)</f>
        <v>0</v>
      </c>
      <c r="J57" s="321">
        <f>AVERAGE(SUMIFS(E3_WAV!$S$5:$S$204,E3_WAV!$B$5:$B$204,"geleistete Anzahlungen und Anlagen im Bau des Sachanlagevermögens",E3_WAV!$A$5:$A$204,D_KKAuf!$C57),SUMIFS(E3_WAV!$U$5:$U$204,E3_WAV!$B$5:$B$204,"geleistete Anzahlungen und Anlagen im Bau des Sachanlagevermögens",E3_WAV!$A$5:$A$204,D_KKAuf!$C57))+AVERAGE(SUMIFS(E3_WAV!$S$5:$S$204,E3_WAV!$B$5:$B$204,"geleistete Anzahlungen auf immaterielle Vermögensgegenstände",E3_WAV!$A$5:$A$204,D_KKAuf!$C57),SUMIFS(E3_WAV!$U$5:$U$204,E3_WAV!$B$5:$B$204,"geleistete Anzahlungen auf immaterielle Vermögensgegenstände",E3_WAV!$A$5:$A$204,D_KKAuf!$C57))</f>
        <v>0</v>
      </c>
      <c r="K57" s="321">
        <f>$J57*(IF(A_Stammdaten!$B$7="FNB",VLOOKUP(A_Stammdaten!$B$12,Zinstabelle,2,FALSE),VLOOKUP(A_Stammdaten!$B$12,Zinstabelle,3,FALSE)))</f>
        <v>0</v>
      </c>
      <c r="L57" s="321">
        <f>SUMIFS(E_SAV!$AC$5:$AC$4004,E_SAV!$A$5:$A$4004,D_KKAuf!$C57,E_SAV!$C$5:$C$4004,$P$4)</f>
        <v>0</v>
      </c>
      <c r="M57" s="321">
        <f>SUMIFS(E3_WAV!$S$5:$S$204,E3_WAV!$A$5:$A$204,D_KKAuf!$C57,E3_WAV!$D$5:$D$204,$P$4,E3_WAV!$B$5:$B$204,"&lt;&gt;geleistete Anzahlungen und Anlagen im Bau des Sachanlagevermögens",E3_WAV!$B$5:$B$204,"&lt;&gt;geleistete Anzahlungen auf immaterielle Vermögensgegenstände")</f>
        <v>0</v>
      </c>
      <c r="N57" s="321">
        <f>SUMIFS(E2_BKZ!$J$5:$J$2504,E2_BKZ!$A$5:$A$2504,$C57,E2_BKZ!$B$5:$B$2504,$P$4)</f>
        <v>0</v>
      </c>
      <c r="O57" s="321">
        <f>SUMIFS(E_SAV!$AE$5:$AE$4004,E_SAV!$A$5:$A$4004,D_KKAuf!$C57,E_SAV!$C$5:$C$4004,$P$4)</f>
        <v>0</v>
      </c>
      <c r="P57" s="321">
        <f>SUMIFS(E3_WAV!$U$5:$U$204,E3_WAV!$A$5:$A$204,D_KKAuf!$C57,E3_WAV!$D$5:$D$204,$P$4,E3_WAV!$B$5:$B$204,"&lt;&gt;geleistete Anzahlungen und Anlagen im Bau des Sachanlagevermögens",E3_WAV!$B$5:$B$204,"&lt;&gt;geleistete Anzahlungen auf immaterielle Vermögensgegenstände")</f>
        <v>0</v>
      </c>
      <c r="Q57" s="321">
        <f>SUMIFS(E2_BKZ!$K$5:$K$2504,E2_BKZ!$A$5:$A$2504,$C57,E2_BKZ!$B$5:$B$2504,$P$4)</f>
        <v>0</v>
      </c>
      <c r="R57" s="321">
        <f t="shared" si="11"/>
        <v>0</v>
      </c>
      <c r="S57" s="321">
        <f>R57*(IF(A_Stammdaten!$B$7="FNB",VLOOKUP(P$4,Zinstabelle,2,FALSE),VLOOKUP(P$4,Zinstabelle,3,FALSE)))</f>
        <v>0</v>
      </c>
      <c r="T57" s="321">
        <f>SUMIFS(E_SAV!$AC$5:$AC$4004,E_SAV!$A$5:$A$4004,D_KKAuf!$C57,E_SAV!$C$5:$C$4004,$X$4)</f>
        <v>0</v>
      </c>
      <c r="U57" s="321">
        <f>SUMIFS(E3_WAV!$S$5:$S$204,E3_WAV!$A$5:$A$204,D_KKAuf!$C57,E3_WAV!$D$5:$D$204,$X$4,E3_WAV!$B$5:$B$204,"&lt;&gt;geleistete Anzahlungen und Anlagen im Bau des Sachanlagevermögens",E3_WAV!$B$5:$B$204,"&lt;&gt;geleistete Anzahlungen auf immaterielle Vermögensgegenstände")</f>
        <v>0</v>
      </c>
      <c r="V57" s="321">
        <f>SUMIFS(E2_BKZ!$J$5:$J$2504,E2_BKZ!$A$5:$A$2504,$C57,E2_BKZ!$B$5:$B$2504,$X$4)</f>
        <v>0</v>
      </c>
      <c r="W57" s="321">
        <f>SUMIFS(E_SAV!$AE$5:$AE$4004,E_SAV!$A$5:$A$4004,D_KKAuf!$C57,E_SAV!$C$5:$C$4004,$X$4)</f>
        <v>0</v>
      </c>
      <c r="X57" s="321">
        <f>SUMIFS(E3_WAV!$U$5:$U$204,E3_WAV!$A$5:$A$204,D_KKAuf!$C57,E3_WAV!$D$5:$D$204,$X$4,E3_WAV!$B$5:$B$204,"&lt;&gt;geleistete Anzahlungen und Anlagen im Bau des Sachanlagevermögens",E3_WAV!$B$5:$B$204,"&lt;&gt;geleistete Anzahlungen auf immaterielle Vermögensgegenstände")</f>
        <v>0</v>
      </c>
      <c r="Y57" s="321">
        <f>SUMIFS(E2_BKZ!$K$5:$K$2504,E2_BKZ!$A$5:$A$2504,$C57,E2_BKZ!$B$5:$B$2504,$X$4)</f>
        <v>0</v>
      </c>
      <c r="Z57" s="321">
        <f t="shared" si="12"/>
        <v>0</v>
      </c>
      <c r="AA57" s="321">
        <f>Z57*(IF(A_Stammdaten!$B$7="FNB",VLOOKUP(X$4,Zinstabelle,2,FALSE),VLOOKUP(X$4,Zinstabelle,3,FALSE)))</f>
        <v>0</v>
      </c>
      <c r="AB57" s="321">
        <f>SUMIFS(E_SAV!$AC$5:$AC$4004,E_SAV!$A$5:$A$4004,D_KKAuf!$C57,E_SAV!$C$5:$C$4004,$AF$4)</f>
        <v>0</v>
      </c>
      <c r="AC57" s="321">
        <f>SUMIFS(E3_WAV!$S$5:$S$204,E3_WAV!$A$5:$A$204,D_KKAuf!$C57,E3_WAV!$D$5:$D$204,$AF$4,E3_WAV!$B$5:$B$204,"&lt;&gt;geleistete Anzahlungen und Anlagen im Bau des Sachanlagevermögens",E3_WAV!$B$5:$B$204,"&lt;&gt;geleistete Anzahlungen auf immaterielle Vermögensgegenstände")</f>
        <v>0</v>
      </c>
      <c r="AD57" s="321">
        <f>SUMIFS(E2_BKZ!$J$5:$J$2504,E2_BKZ!$A$5:$A$2504,$C57,E2_BKZ!$B$5:$B$2504,$AF$4)</f>
        <v>0</v>
      </c>
      <c r="AE57" s="321">
        <f>SUMIFS(E_SAV!$AE$5:$AE$4004,E_SAV!$A$5:$A$4004,D_KKAuf!$C57,E_SAV!$C$5:$C$4004,$AF$4)</f>
        <v>0</v>
      </c>
      <c r="AF57" s="321">
        <f>SUMIFS(E3_WAV!$U$5:$U$204,E3_WAV!$A$5:$A$204,D_KKAuf!$C57,E3_WAV!$D$5:$D$204,$AF$4,E3_WAV!$B$5:$B$204,"&lt;&gt;geleistete Anzahlungen und Anlagen im Bau des Sachanlagevermögens",E3_WAV!$B$5:$B$204,"&lt;&gt;geleistete Anzahlungen auf immaterielle Vermögensgegenstände")</f>
        <v>0</v>
      </c>
      <c r="AG57" s="321">
        <f>SUMIFS(E2_BKZ!$K$5:$K$2504,E2_BKZ!$A$5:$A$2504,$C57,E2_BKZ!$B$5:$B$2504,$AF$4)</f>
        <v>0</v>
      </c>
      <c r="AH57" s="321">
        <f t="shared" si="13"/>
        <v>0</v>
      </c>
      <c r="AI57" s="321">
        <f>AH57*(IF(A_Stammdaten!$B$7="FNB",VLOOKUP(AF$4,Zinstabelle,2,FALSE),VLOOKUP(AF$4,Zinstabelle,3,FALSE)))</f>
        <v>0</v>
      </c>
      <c r="AJ57" s="321">
        <f>SUMIFS(E_SAV!$AC$5:$AC$4004,E_SAV!$A$5:$A$4004,D_KKAuf!$C57,E_SAV!$C$5:$C$4004,$AN$4)</f>
        <v>0</v>
      </c>
      <c r="AK57" s="321">
        <f>SUMIFS(E3_WAV!$S$5:$S$204,E3_WAV!$A$5:$A$204,D_KKAuf!$C57,E3_WAV!$D$5:$D$204,$AN$4,E3_WAV!$B$5:$B$204,"&lt;&gt;geleistete Anzahlungen und Anlagen im Bau des Sachanlagevermögens",E3_WAV!$B$5:$B$204,"&lt;&gt;geleistete Anzahlungen auf immaterielle Vermögensgegenstände")</f>
        <v>0</v>
      </c>
      <c r="AL57" s="321">
        <f>SUMIFS(E2_BKZ!$J$5:$J$2504,E2_BKZ!$A$5:$A$2504,$C57,E2_BKZ!$B$5:$B$2504,$AN$4)</f>
        <v>0</v>
      </c>
      <c r="AM57" s="321">
        <f>SUMIFS(E_SAV!$AE$5:$AE$4004,E_SAV!$A$5:$A$4004,D_KKAuf!$C57,E_SAV!$C$5:$C$4004,$AN$4)</f>
        <v>0</v>
      </c>
      <c r="AN57" s="321">
        <f>SUMIFS(E3_WAV!$U$5:$U$204,E3_WAV!$A$5:$A$204,D_KKAuf!$C57,E3_WAV!$D$5:$D$204,$AN$4,E3_WAV!$B$5:$B$204,"&lt;&gt;geleistete Anzahlungen und Anlagen im Bau des Sachanlagevermögens",E3_WAV!$B$5:$B$204,"&lt;&gt;geleistete Anzahlungen auf immaterielle Vermögensgegenstände")</f>
        <v>0</v>
      </c>
      <c r="AO57" s="321">
        <f>SUMIFS(E2_BKZ!$K$5:$K$2504,E2_BKZ!$A$5:$A$2504,$C57,E2_BKZ!$B$5:$B$2504,$AN$4)</f>
        <v>0</v>
      </c>
      <c r="AP57" s="321">
        <f t="shared" si="14"/>
        <v>0</v>
      </c>
      <c r="AQ57" s="321">
        <f>AP57*(IF(A_Stammdaten!$B$7="FNB",VLOOKUP(AN$4,Zinstabelle,2,FALSE),VLOOKUP(AN$4,Zinstabelle,3,FALSE)))</f>
        <v>0</v>
      </c>
      <c r="AR57" s="321">
        <f>SUMIFS(E_SAV!$AC$5:$AC$4004,E_SAV!$A$5:$A$4004,D_KKAuf!$C57,E_SAV!$C$5:$C$4004,$AV$4)</f>
        <v>0</v>
      </c>
      <c r="AS57" s="321">
        <f>SUMIFS(E3_WAV!$S$5:$S$204,E3_WAV!$A$5:$A$204,D_KKAuf!$C57,E3_WAV!$D$5:$D$204,$AV$4,E3_WAV!$B$5:$B$204,"&lt;&gt;geleistete Anzahlungen und Anlagen im Bau des Sachanlagevermögens",E3_WAV!$B$5:$B$204,"&lt;&gt;geleistete Anzahlungen auf immaterielle Vermögensgegenstände")</f>
        <v>0</v>
      </c>
      <c r="AT57" s="321">
        <f>SUMIFS(E2_BKZ!$J$5:$J$2504,E2_BKZ!$A$5:$A$2504,$C57,E2_BKZ!$B$5:$B$2504,$AV$4)</f>
        <v>0</v>
      </c>
      <c r="AU57" s="321">
        <f>SUMIFS(E_SAV!$AE$5:$AE$4004,E_SAV!$A$5:$A$4004,D_KKAuf!$C57,E_SAV!$C$5:$C$4004,$AV$4)</f>
        <v>0</v>
      </c>
      <c r="AV57" s="321">
        <f>SUMIFS(E3_WAV!$U$5:$U$204,E3_WAV!$A$5:$A$204,D_KKAuf!$C57,E3_WAV!$D$5:$D$204,$AV$4,E3_WAV!$B$5:$B$204,"&lt;&gt;geleistete Anzahlungen und Anlagen im Bau des Sachanlagevermögens",E3_WAV!$B$5:$B$204,"&lt;&gt;geleistete Anzahlungen auf immaterielle Vermögensgegenstände")</f>
        <v>0</v>
      </c>
      <c r="AW57" s="321">
        <f>SUMIFS(E2_BKZ!$K$5:$K$2504,E2_BKZ!$A$5:$A$2504,$C57,E2_BKZ!$B$5:$B$2504,$AV$4)</f>
        <v>0</v>
      </c>
      <c r="AX57" s="321">
        <f t="shared" si="15"/>
        <v>0</v>
      </c>
      <c r="AY57" s="321">
        <f>AX57*(IF(A_Stammdaten!$B$7="FNB",VLOOKUP(AV$4,Zinstabelle,2,FALSE),VLOOKUP(AV$4,Zinstabelle,3,FALSE)))</f>
        <v>0</v>
      </c>
      <c r="AZ57" s="321">
        <f>SUMIFS(E_SAV!$AC$5:$AC$4004,E_SAV!$A$5:$A$4004,D_KKAuf!$C57,E_SAV!$C$5:$C$4004,$BD$4)</f>
        <v>0</v>
      </c>
      <c r="BA57" s="321">
        <f>SUMIFS(E3_WAV!$S$5:$S$204,E3_WAV!$A$5:$A$204,D_KKAuf!$C57,E3_WAV!$D$5:$D$204,$BD$4,E3_WAV!$B$5:$B$204,"&lt;&gt;geleistete Anzahlungen und Anlagen im Bau des Sachanlagevermögens",E3_WAV!$B$5:$B$204,"&lt;&gt;geleistete Anzahlungen auf immaterielle Vermögensgegenstände")</f>
        <v>0</v>
      </c>
      <c r="BB57" s="321">
        <f>SUMIFS(E2_BKZ!$J$5:$J$2504,E2_BKZ!$A$5:$A$2504,$C57,E2_BKZ!$B$5:$B$2504,$BD$4)</f>
        <v>0</v>
      </c>
      <c r="BC57" s="321">
        <f>SUMIFS(E_SAV!$AE$5:$AE$4004,E_SAV!$A$5:$A$4004,D_KKAuf!$C57,E_SAV!$C$5:$C$4004,$BD$4)</f>
        <v>0</v>
      </c>
      <c r="BD57" s="321">
        <f>SUMIFS(E3_WAV!$U$5:$U$204,E3_WAV!$A$5:$A$204,D_KKAuf!$C57,E3_WAV!$D$5:$D$204,$BD$4,E3_WAV!$B$5:$B$204,"&lt;&gt;geleistete Anzahlungen und Anlagen im Bau des Sachanlagevermögens",E3_WAV!$B$5:$B$204,"&lt;&gt;geleistete Anzahlungen auf immaterielle Vermögensgegenstände")</f>
        <v>0</v>
      </c>
      <c r="BE57" s="321">
        <f>SUMIFS(E2_BKZ!$K$5:$K$2504,E2_BKZ!$A$5:$A$2504,$C57,E2_BKZ!$B$5:$B$2504,$BD$4)</f>
        <v>0</v>
      </c>
      <c r="BF57" s="321">
        <f t="shared" si="16"/>
        <v>0</v>
      </c>
      <c r="BG57" s="321">
        <f>BF57*(IF(A_Stammdaten!$B$7="FNB",VLOOKUP(BD$4,Zinstabelle,2,FALSE),VLOOKUP(BD$4,Zinstabelle,3,FALSE)))</f>
        <v>0</v>
      </c>
      <c r="BH57" s="321">
        <f>SUMIFS(E_SAV!$AC$5:$AC$4004,E_SAV!$A$5:$A$4004,D_KKAuf!$C57,E_SAV!$C$5:$C$4004,$BL$4)</f>
        <v>0</v>
      </c>
      <c r="BI57" s="321">
        <f>SUMIFS(E3_WAV!$S$5:$S$204,E3_WAV!$A$5:$A$204,D_KKAuf!$C57,E3_WAV!$D$5:$D$204,$BL$4,E3_WAV!$B$5:$B$204,"&lt;&gt;geleistete Anzahlungen und Anlagen im Bau des Sachanlagevermögens",E3_WAV!$B$5:$B$204,"&lt;&gt;geleistete Anzahlungen auf immaterielle Vermögensgegenstände")</f>
        <v>0</v>
      </c>
      <c r="BJ57" s="321">
        <f>SUMIFS(E2_BKZ!$J$5:$J$2504,E2_BKZ!$A$5:$A$2504,$C57,E2_BKZ!$B$5:$B$2504,$BL$4)</f>
        <v>0</v>
      </c>
      <c r="BK57" s="321">
        <f>SUMIFS(E_SAV!$AE$5:$AE$4004,E_SAV!$A$5:$A$4004,D_KKAuf!$C57,E_SAV!$C$5:$C$4004,$BL$4)</f>
        <v>0</v>
      </c>
      <c r="BL57" s="321">
        <f>SUMIFS(E3_WAV!$U$5:$U$204,E3_WAV!$A$5:$A$204,D_KKAuf!$C57,E3_WAV!$D$5:$D$204,$BL$4,E3_WAV!$B$5:$B$204,"&lt;&gt;geleistete Anzahlungen und Anlagen im Bau des Sachanlagevermögens",E3_WAV!$B$5:$B$204,"&lt;&gt;geleistete Anzahlungen auf immaterielle Vermögensgegenstände")</f>
        <v>0</v>
      </c>
      <c r="BM57" s="321">
        <f>SUMIFS(E2_BKZ!$K$5:$K$2504,E2_BKZ!$A$5:$A$2504,$C57,E2_BKZ!$B$5:$B$2504,$BL$4)</f>
        <v>0</v>
      </c>
      <c r="BN57" s="321">
        <f t="shared" si="17"/>
        <v>0</v>
      </c>
      <c r="BO57" s="321">
        <f>BN57*(IF(A_Stammdaten!$B$7="FNB",VLOOKUP(BL$4,Zinstabelle,2,FALSE),VLOOKUP(BL$4,Zinstabelle,3,FALSE)))</f>
        <v>0</v>
      </c>
    </row>
    <row r="58" spans="3:67" x14ac:dyDescent="0.3">
      <c r="C58" s="319">
        <f>A_Stammdaten!A69</f>
        <v>0</v>
      </c>
      <c r="D58" s="320">
        <f t="shared" si="8"/>
        <v>0</v>
      </c>
      <c r="E58" s="320">
        <f t="shared" si="9"/>
        <v>0</v>
      </c>
      <c r="F58" s="320">
        <f>SUM(J58,R58,Z58,AH58,AP58,AX58,BF58,BN58)*0.4*Listen!$G$2*0.035*A_Stammdaten!$D69</f>
        <v>0</v>
      </c>
      <c r="G58" s="320">
        <f t="shared" si="10"/>
        <v>0</v>
      </c>
      <c r="H58" s="321">
        <f>SUMIF(E_SAV!$A$5:$A$4004,D_KKAuf!$C58,E_SAV!$AD$5:$AD$4004)</f>
        <v>0</v>
      </c>
      <c r="I58" s="321">
        <f>SUMIFS(E3_WAV!$T$5:$T$204,E3_WAV!$A$5:$A$204,C58,E3_WAV!$D$5:$D$204,"&gt;2015",E3_WAV!$D$5:$D$204,"&lt;="&amp;A_Stammdaten!$B$12)</f>
        <v>0</v>
      </c>
      <c r="J58" s="321">
        <f>AVERAGE(SUMIFS(E3_WAV!$S$5:$S$204,E3_WAV!$B$5:$B$204,"geleistete Anzahlungen und Anlagen im Bau des Sachanlagevermögens",E3_WAV!$A$5:$A$204,D_KKAuf!$C58),SUMIFS(E3_WAV!$U$5:$U$204,E3_WAV!$B$5:$B$204,"geleistete Anzahlungen und Anlagen im Bau des Sachanlagevermögens",E3_WAV!$A$5:$A$204,D_KKAuf!$C58))+AVERAGE(SUMIFS(E3_WAV!$S$5:$S$204,E3_WAV!$B$5:$B$204,"geleistete Anzahlungen auf immaterielle Vermögensgegenstände",E3_WAV!$A$5:$A$204,D_KKAuf!$C58),SUMIFS(E3_WAV!$U$5:$U$204,E3_WAV!$B$5:$B$204,"geleistete Anzahlungen auf immaterielle Vermögensgegenstände",E3_WAV!$A$5:$A$204,D_KKAuf!$C58))</f>
        <v>0</v>
      </c>
      <c r="K58" s="321">
        <f>$J58*(IF(A_Stammdaten!$B$7="FNB",VLOOKUP(A_Stammdaten!$B$12,Zinstabelle,2,FALSE),VLOOKUP(A_Stammdaten!$B$12,Zinstabelle,3,FALSE)))</f>
        <v>0</v>
      </c>
      <c r="L58" s="321">
        <f>SUMIFS(E_SAV!$AC$5:$AC$4004,E_SAV!$A$5:$A$4004,D_KKAuf!$C58,E_SAV!$C$5:$C$4004,$P$4)</f>
        <v>0</v>
      </c>
      <c r="M58" s="321">
        <f>SUMIFS(E3_WAV!$S$5:$S$204,E3_WAV!$A$5:$A$204,D_KKAuf!$C58,E3_WAV!$D$5:$D$204,$P$4,E3_WAV!$B$5:$B$204,"&lt;&gt;geleistete Anzahlungen und Anlagen im Bau des Sachanlagevermögens",E3_WAV!$B$5:$B$204,"&lt;&gt;geleistete Anzahlungen auf immaterielle Vermögensgegenstände")</f>
        <v>0</v>
      </c>
      <c r="N58" s="321">
        <f>SUMIFS(E2_BKZ!$J$5:$J$2504,E2_BKZ!$A$5:$A$2504,$C58,E2_BKZ!$B$5:$B$2504,$P$4)</f>
        <v>0</v>
      </c>
      <c r="O58" s="321">
        <f>SUMIFS(E_SAV!$AE$5:$AE$4004,E_SAV!$A$5:$A$4004,D_KKAuf!$C58,E_SAV!$C$5:$C$4004,$P$4)</f>
        <v>0</v>
      </c>
      <c r="P58" s="321">
        <f>SUMIFS(E3_WAV!$U$5:$U$204,E3_WAV!$A$5:$A$204,D_KKAuf!$C58,E3_WAV!$D$5:$D$204,$P$4,E3_WAV!$B$5:$B$204,"&lt;&gt;geleistete Anzahlungen und Anlagen im Bau des Sachanlagevermögens",E3_WAV!$B$5:$B$204,"&lt;&gt;geleistete Anzahlungen auf immaterielle Vermögensgegenstände")</f>
        <v>0</v>
      </c>
      <c r="Q58" s="321">
        <f>SUMIFS(E2_BKZ!$K$5:$K$2504,E2_BKZ!$A$5:$A$2504,$C58,E2_BKZ!$B$5:$B$2504,$P$4)</f>
        <v>0</v>
      </c>
      <c r="R58" s="321">
        <f t="shared" si="11"/>
        <v>0</v>
      </c>
      <c r="S58" s="321">
        <f>R58*(IF(A_Stammdaten!$B$7="FNB",VLOOKUP(P$4,Zinstabelle,2,FALSE),VLOOKUP(P$4,Zinstabelle,3,FALSE)))</f>
        <v>0</v>
      </c>
      <c r="T58" s="321">
        <f>SUMIFS(E_SAV!$AC$5:$AC$4004,E_SAV!$A$5:$A$4004,D_KKAuf!$C58,E_SAV!$C$5:$C$4004,$X$4)</f>
        <v>0</v>
      </c>
      <c r="U58" s="321">
        <f>SUMIFS(E3_WAV!$S$5:$S$204,E3_WAV!$A$5:$A$204,D_KKAuf!$C58,E3_WAV!$D$5:$D$204,$X$4,E3_WAV!$B$5:$B$204,"&lt;&gt;geleistete Anzahlungen und Anlagen im Bau des Sachanlagevermögens",E3_WAV!$B$5:$B$204,"&lt;&gt;geleistete Anzahlungen auf immaterielle Vermögensgegenstände")</f>
        <v>0</v>
      </c>
      <c r="V58" s="321">
        <f>SUMIFS(E2_BKZ!$J$5:$J$2504,E2_BKZ!$A$5:$A$2504,$C58,E2_BKZ!$B$5:$B$2504,$X$4)</f>
        <v>0</v>
      </c>
      <c r="W58" s="321">
        <f>SUMIFS(E_SAV!$AE$5:$AE$4004,E_SAV!$A$5:$A$4004,D_KKAuf!$C58,E_SAV!$C$5:$C$4004,$X$4)</f>
        <v>0</v>
      </c>
      <c r="X58" s="321">
        <f>SUMIFS(E3_WAV!$U$5:$U$204,E3_WAV!$A$5:$A$204,D_KKAuf!$C58,E3_WAV!$D$5:$D$204,$X$4,E3_WAV!$B$5:$B$204,"&lt;&gt;geleistete Anzahlungen und Anlagen im Bau des Sachanlagevermögens",E3_WAV!$B$5:$B$204,"&lt;&gt;geleistete Anzahlungen auf immaterielle Vermögensgegenstände")</f>
        <v>0</v>
      </c>
      <c r="Y58" s="321">
        <f>SUMIFS(E2_BKZ!$K$5:$K$2504,E2_BKZ!$A$5:$A$2504,$C58,E2_BKZ!$B$5:$B$2504,$X$4)</f>
        <v>0</v>
      </c>
      <c r="Z58" s="321">
        <f t="shared" si="12"/>
        <v>0</v>
      </c>
      <c r="AA58" s="321">
        <f>Z58*(IF(A_Stammdaten!$B$7="FNB",VLOOKUP(X$4,Zinstabelle,2,FALSE),VLOOKUP(X$4,Zinstabelle,3,FALSE)))</f>
        <v>0</v>
      </c>
      <c r="AB58" s="321">
        <f>SUMIFS(E_SAV!$AC$5:$AC$4004,E_SAV!$A$5:$A$4004,D_KKAuf!$C58,E_SAV!$C$5:$C$4004,$AF$4)</f>
        <v>0</v>
      </c>
      <c r="AC58" s="321">
        <f>SUMIFS(E3_WAV!$S$5:$S$204,E3_WAV!$A$5:$A$204,D_KKAuf!$C58,E3_WAV!$D$5:$D$204,$AF$4,E3_WAV!$B$5:$B$204,"&lt;&gt;geleistete Anzahlungen und Anlagen im Bau des Sachanlagevermögens",E3_WAV!$B$5:$B$204,"&lt;&gt;geleistete Anzahlungen auf immaterielle Vermögensgegenstände")</f>
        <v>0</v>
      </c>
      <c r="AD58" s="321">
        <f>SUMIFS(E2_BKZ!$J$5:$J$2504,E2_BKZ!$A$5:$A$2504,$C58,E2_BKZ!$B$5:$B$2504,$AF$4)</f>
        <v>0</v>
      </c>
      <c r="AE58" s="321">
        <f>SUMIFS(E_SAV!$AE$5:$AE$4004,E_SAV!$A$5:$A$4004,D_KKAuf!$C58,E_SAV!$C$5:$C$4004,$AF$4)</f>
        <v>0</v>
      </c>
      <c r="AF58" s="321">
        <f>SUMIFS(E3_WAV!$U$5:$U$204,E3_WAV!$A$5:$A$204,D_KKAuf!$C58,E3_WAV!$D$5:$D$204,$AF$4,E3_WAV!$B$5:$B$204,"&lt;&gt;geleistete Anzahlungen und Anlagen im Bau des Sachanlagevermögens",E3_WAV!$B$5:$B$204,"&lt;&gt;geleistete Anzahlungen auf immaterielle Vermögensgegenstände")</f>
        <v>0</v>
      </c>
      <c r="AG58" s="321">
        <f>SUMIFS(E2_BKZ!$K$5:$K$2504,E2_BKZ!$A$5:$A$2504,$C58,E2_BKZ!$B$5:$B$2504,$AF$4)</f>
        <v>0</v>
      </c>
      <c r="AH58" s="321">
        <f t="shared" si="13"/>
        <v>0</v>
      </c>
      <c r="AI58" s="321">
        <f>AH58*(IF(A_Stammdaten!$B$7="FNB",VLOOKUP(AF$4,Zinstabelle,2,FALSE),VLOOKUP(AF$4,Zinstabelle,3,FALSE)))</f>
        <v>0</v>
      </c>
      <c r="AJ58" s="321">
        <f>SUMIFS(E_SAV!$AC$5:$AC$4004,E_SAV!$A$5:$A$4004,D_KKAuf!$C58,E_SAV!$C$5:$C$4004,$AN$4)</f>
        <v>0</v>
      </c>
      <c r="AK58" s="321">
        <f>SUMIFS(E3_WAV!$S$5:$S$204,E3_WAV!$A$5:$A$204,D_KKAuf!$C58,E3_WAV!$D$5:$D$204,$AN$4,E3_WAV!$B$5:$B$204,"&lt;&gt;geleistete Anzahlungen und Anlagen im Bau des Sachanlagevermögens",E3_WAV!$B$5:$B$204,"&lt;&gt;geleistete Anzahlungen auf immaterielle Vermögensgegenstände")</f>
        <v>0</v>
      </c>
      <c r="AL58" s="321">
        <f>SUMIFS(E2_BKZ!$J$5:$J$2504,E2_BKZ!$A$5:$A$2504,$C58,E2_BKZ!$B$5:$B$2504,$AN$4)</f>
        <v>0</v>
      </c>
      <c r="AM58" s="321">
        <f>SUMIFS(E_SAV!$AE$5:$AE$4004,E_SAV!$A$5:$A$4004,D_KKAuf!$C58,E_SAV!$C$5:$C$4004,$AN$4)</f>
        <v>0</v>
      </c>
      <c r="AN58" s="321">
        <f>SUMIFS(E3_WAV!$U$5:$U$204,E3_WAV!$A$5:$A$204,D_KKAuf!$C58,E3_WAV!$D$5:$D$204,$AN$4,E3_WAV!$B$5:$B$204,"&lt;&gt;geleistete Anzahlungen und Anlagen im Bau des Sachanlagevermögens",E3_WAV!$B$5:$B$204,"&lt;&gt;geleistete Anzahlungen auf immaterielle Vermögensgegenstände")</f>
        <v>0</v>
      </c>
      <c r="AO58" s="321">
        <f>SUMIFS(E2_BKZ!$K$5:$K$2504,E2_BKZ!$A$5:$A$2504,$C58,E2_BKZ!$B$5:$B$2504,$AN$4)</f>
        <v>0</v>
      </c>
      <c r="AP58" s="321">
        <f t="shared" si="14"/>
        <v>0</v>
      </c>
      <c r="AQ58" s="321">
        <f>AP58*(IF(A_Stammdaten!$B$7="FNB",VLOOKUP(AN$4,Zinstabelle,2,FALSE),VLOOKUP(AN$4,Zinstabelle,3,FALSE)))</f>
        <v>0</v>
      </c>
      <c r="AR58" s="321">
        <f>SUMIFS(E_SAV!$AC$5:$AC$4004,E_SAV!$A$5:$A$4004,D_KKAuf!$C58,E_SAV!$C$5:$C$4004,$AV$4)</f>
        <v>0</v>
      </c>
      <c r="AS58" s="321">
        <f>SUMIFS(E3_WAV!$S$5:$S$204,E3_WAV!$A$5:$A$204,D_KKAuf!$C58,E3_WAV!$D$5:$D$204,$AV$4,E3_WAV!$B$5:$B$204,"&lt;&gt;geleistete Anzahlungen und Anlagen im Bau des Sachanlagevermögens",E3_WAV!$B$5:$B$204,"&lt;&gt;geleistete Anzahlungen auf immaterielle Vermögensgegenstände")</f>
        <v>0</v>
      </c>
      <c r="AT58" s="321">
        <f>SUMIFS(E2_BKZ!$J$5:$J$2504,E2_BKZ!$A$5:$A$2504,$C58,E2_BKZ!$B$5:$B$2504,$AV$4)</f>
        <v>0</v>
      </c>
      <c r="AU58" s="321">
        <f>SUMIFS(E_SAV!$AE$5:$AE$4004,E_SAV!$A$5:$A$4004,D_KKAuf!$C58,E_SAV!$C$5:$C$4004,$AV$4)</f>
        <v>0</v>
      </c>
      <c r="AV58" s="321">
        <f>SUMIFS(E3_WAV!$U$5:$U$204,E3_WAV!$A$5:$A$204,D_KKAuf!$C58,E3_WAV!$D$5:$D$204,$AV$4,E3_WAV!$B$5:$B$204,"&lt;&gt;geleistete Anzahlungen und Anlagen im Bau des Sachanlagevermögens",E3_WAV!$B$5:$B$204,"&lt;&gt;geleistete Anzahlungen auf immaterielle Vermögensgegenstände")</f>
        <v>0</v>
      </c>
      <c r="AW58" s="321">
        <f>SUMIFS(E2_BKZ!$K$5:$K$2504,E2_BKZ!$A$5:$A$2504,$C58,E2_BKZ!$B$5:$B$2504,$AV$4)</f>
        <v>0</v>
      </c>
      <c r="AX58" s="321">
        <f t="shared" si="15"/>
        <v>0</v>
      </c>
      <c r="AY58" s="321">
        <f>AX58*(IF(A_Stammdaten!$B$7="FNB",VLOOKUP(AV$4,Zinstabelle,2,FALSE),VLOOKUP(AV$4,Zinstabelle,3,FALSE)))</f>
        <v>0</v>
      </c>
      <c r="AZ58" s="321">
        <f>SUMIFS(E_SAV!$AC$5:$AC$4004,E_SAV!$A$5:$A$4004,D_KKAuf!$C58,E_SAV!$C$5:$C$4004,$BD$4)</f>
        <v>0</v>
      </c>
      <c r="BA58" s="321">
        <f>SUMIFS(E3_WAV!$S$5:$S$204,E3_WAV!$A$5:$A$204,D_KKAuf!$C58,E3_WAV!$D$5:$D$204,$BD$4,E3_WAV!$B$5:$B$204,"&lt;&gt;geleistete Anzahlungen und Anlagen im Bau des Sachanlagevermögens",E3_WAV!$B$5:$B$204,"&lt;&gt;geleistete Anzahlungen auf immaterielle Vermögensgegenstände")</f>
        <v>0</v>
      </c>
      <c r="BB58" s="321">
        <f>SUMIFS(E2_BKZ!$J$5:$J$2504,E2_BKZ!$A$5:$A$2504,$C58,E2_BKZ!$B$5:$B$2504,$BD$4)</f>
        <v>0</v>
      </c>
      <c r="BC58" s="321">
        <f>SUMIFS(E_SAV!$AE$5:$AE$4004,E_SAV!$A$5:$A$4004,D_KKAuf!$C58,E_SAV!$C$5:$C$4004,$BD$4)</f>
        <v>0</v>
      </c>
      <c r="BD58" s="321">
        <f>SUMIFS(E3_WAV!$U$5:$U$204,E3_WAV!$A$5:$A$204,D_KKAuf!$C58,E3_WAV!$D$5:$D$204,$BD$4,E3_WAV!$B$5:$B$204,"&lt;&gt;geleistete Anzahlungen und Anlagen im Bau des Sachanlagevermögens",E3_WAV!$B$5:$B$204,"&lt;&gt;geleistete Anzahlungen auf immaterielle Vermögensgegenstände")</f>
        <v>0</v>
      </c>
      <c r="BE58" s="321">
        <f>SUMIFS(E2_BKZ!$K$5:$K$2504,E2_BKZ!$A$5:$A$2504,$C58,E2_BKZ!$B$5:$B$2504,$BD$4)</f>
        <v>0</v>
      </c>
      <c r="BF58" s="321">
        <f t="shared" si="16"/>
        <v>0</v>
      </c>
      <c r="BG58" s="321">
        <f>BF58*(IF(A_Stammdaten!$B$7="FNB",VLOOKUP(BD$4,Zinstabelle,2,FALSE),VLOOKUP(BD$4,Zinstabelle,3,FALSE)))</f>
        <v>0</v>
      </c>
      <c r="BH58" s="321">
        <f>SUMIFS(E_SAV!$AC$5:$AC$4004,E_SAV!$A$5:$A$4004,D_KKAuf!$C58,E_SAV!$C$5:$C$4004,$BL$4)</f>
        <v>0</v>
      </c>
      <c r="BI58" s="321">
        <f>SUMIFS(E3_WAV!$S$5:$S$204,E3_WAV!$A$5:$A$204,D_KKAuf!$C58,E3_WAV!$D$5:$D$204,$BL$4,E3_WAV!$B$5:$B$204,"&lt;&gt;geleistete Anzahlungen und Anlagen im Bau des Sachanlagevermögens",E3_WAV!$B$5:$B$204,"&lt;&gt;geleistete Anzahlungen auf immaterielle Vermögensgegenstände")</f>
        <v>0</v>
      </c>
      <c r="BJ58" s="321">
        <f>SUMIFS(E2_BKZ!$J$5:$J$2504,E2_BKZ!$A$5:$A$2504,$C58,E2_BKZ!$B$5:$B$2504,$BL$4)</f>
        <v>0</v>
      </c>
      <c r="BK58" s="321">
        <f>SUMIFS(E_SAV!$AE$5:$AE$4004,E_SAV!$A$5:$A$4004,D_KKAuf!$C58,E_SAV!$C$5:$C$4004,$BL$4)</f>
        <v>0</v>
      </c>
      <c r="BL58" s="321">
        <f>SUMIFS(E3_WAV!$U$5:$U$204,E3_WAV!$A$5:$A$204,D_KKAuf!$C58,E3_WAV!$D$5:$D$204,$BL$4,E3_WAV!$B$5:$B$204,"&lt;&gt;geleistete Anzahlungen und Anlagen im Bau des Sachanlagevermögens",E3_WAV!$B$5:$B$204,"&lt;&gt;geleistete Anzahlungen auf immaterielle Vermögensgegenstände")</f>
        <v>0</v>
      </c>
      <c r="BM58" s="321">
        <f>SUMIFS(E2_BKZ!$K$5:$K$2504,E2_BKZ!$A$5:$A$2504,$C58,E2_BKZ!$B$5:$B$2504,$BL$4)</f>
        <v>0</v>
      </c>
      <c r="BN58" s="321">
        <f t="shared" si="17"/>
        <v>0</v>
      </c>
      <c r="BO58" s="321">
        <f>BN58*(IF(A_Stammdaten!$B$7="FNB",VLOOKUP(BL$4,Zinstabelle,2,FALSE),VLOOKUP(BL$4,Zinstabelle,3,FALSE)))</f>
        <v>0</v>
      </c>
    </row>
    <row r="59" spans="3:67" x14ac:dyDescent="0.3">
      <c r="C59" s="319">
        <f>A_Stammdaten!A70</f>
        <v>0</v>
      </c>
      <c r="D59" s="320">
        <f t="shared" si="8"/>
        <v>0</v>
      </c>
      <c r="E59" s="320">
        <f t="shared" si="9"/>
        <v>0</v>
      </c>
      <c r="F59" s="320">
        <f>SUM(J59,R59,Z59,AH59,AP59,AX59,BF59,BN59)*0.4*Listen!$G$2*0.035*A_Stammdaten!$D70</f>
        <v>0</v>
      </c>
      <c r="G59" s="320">
        <f t="shared" si="10"/>
        <v>0</v>
      </c>
      <c r="H59" s="321">
        <f>SUMIF(E_SAV!$A$5:$A$4004,D_KKAuf!$C59,E_SAV!$AD$5:$AD$4004)</f>
        <v>0</v>
      </c>
      <c r="I59" s="321">
        <f>SUMIFS(E3_WAV!$T$5:$T$204,E3_WAV!$A$5:$A$204,C59,E3_WAV!$D$5:$D$204,"&gt;2015",E3_WAV!$D$5:$D$204,"&lt;="&amp;A_Stammdaten!$B$12)</f>
        <v>0</v>
      </c>
      <c r="J59" s="321">
        <f>AVERAGE(SUMIFS(E3_WAV!$S$5:$S$204,E3_WAV!$B$5:$B$204,"geleistete Anzahlungen und Anlagen im Bau des Sachanlagevermögens",E3_WAV!$A$5:$A$204,D_KKAuf!$C59),SUMIFS(E3_WAV!$U$5:$U$204,E3_WAV!$B$5:$B$204,"geleistete Anzahlungen und Anlagen im Bau des Sachanlagevermögens",E3_WAV!$A$5:$A$204,D_KKAuf!$C59))+AVERAGE(SUMIFS(E3_WAV!$S$5:$S$204,E3_WAV!$B$5:$B$204,"geleistete Anzahlungen auf immaterielle Vermögensgegenstände",E3_WAV!$A$5:$A$204,D_KKAuf!$C59),SUMIFS(E3_WAV!$U$5:$U$204,E3_WAV!$B$5:$B$204,"geleistete Anzahlungen auf immaterielle Vermögensgegenstände",E3_WAV!$A$5:$A$204,D_KKAuf!$C59))</f>
        <v>0</v>
      </c>
      <c r="K59" s="321">
        <f>$J59*(IF(A_Stammdaten!$B$7="FNB",VLOOKUP(A_Stammdaten!$B$12,Zinstabelle,2,FALSE),VLOOKUP(A_Stammdaten!$B$12,Zinstabelle,3,FALSE)))</f>
        <v>0</v>
      </c>
      <c r="L59" s="321">
        <f>SUMIFS(E_SAV!$AC$5:$AC$4004,E_SAV!$A$5:$A$4004,D_KKAuf!$C59,E_SAV!$C$5:$C$4004,$P$4)</f>
        <v>0</v>
      </c>
      <c r="M59" s="321">
        <f>SUMIFS(E3_WAV!$S$5:$S$204,E3_WAV!$A$5:$A$204,D_KKAuf!$C59,E3_WAV!$D$5:$D$204,$P$4,E3_WAV!$B$5:$B$204,"&lt;&gt;geleistete Anzahlungen und Anlagen im Bau des Sachanlagevermögens",E3_WAV!$B$5:$B$204,"&lt;&gt;geleistete Anzahlungen auf immaterielle Vermögensgegenstände")</f>
        <v>0</v>
      </c>
      <c r="N59" s="321">
        <f>SUMIFS(E2_BKZ!$J$5:$J$2504,E2_BKZ!$A$5:$A$2504,$C59,E2_BKZ!$B$5:$B$2504,$P$4)</f>
        <v>0</v>
      </c>
      <c r="O59" s="321">
        <f>SUMIFS(E_SAV!$AE$5:$AE$4004,E_SAV!$A$5:$A$4004,D_KKAuf!$C59,E_SAV!$C$5:$C$4004,$P$4)</f>
        <v>0</v>
      </c>
      <c r="P59" s="321">
        <f>SUMIFS(E3_WAV!$U$5:$U$204,E3_WAV!$A$5:$A$204,D_KKAuf!$C59,E3_WAV!$D$5:$D$204,$P$4,E3_WAV!$B$5:$B$204,"&lt;&gt;geleistete Anzahlungen und Anlagen im Bau des Sachanlagevermögens",E3_WAV!$B$5:$B$204,"&lt;&gt;geleistete Anzahlungen auf immaterielle Vermögensgegenstände")</f>
        <v>0</v>
      </c>
      <c r="Q59" s="321">
        <f>SUMIFS(E2_BKZ!$K$5:$K$2504,E2_BKZ!$A$5:$A$2504,$C59,E2_BKZ!$B$5:$B$2504,$P$4)</f>
        <v>0</v>
      </c>
      <c r="R59" s="321">
        <f t="shared" si="11"/>
        <v>0</v>
      </c>
      <c r="S59" s="321">
        <f>R59*(IF(A_Stammdaten!$B$7="FNB",VLOOKUP(P$4,Zinstabelle,2,FALSE),VLOOKUP(P$4,Zinstabelle,3,FALSE)))</f>
        <v>0</v>
      </c>
      <c r="T59" s="321">
        <f>SUMIFS(E_SAV!$AC$5:$AC$4004,E_SAV!$A$5:$A$4004,D_KKAuf!$C59,E_SAV!$C$5:$C$4004,$X$4)</f>
        <v>0</v>
      </c>
      <c r="U59" s="321">
        <f>SUMIFS(E3_WAV!$S$5:$S$204,E3_WAV!$A$5:$A$204,D_KKAuf!$C59,E3_WAV!$D$5:$D$204,$X$4,E3_WAV!$B$5:$B$204,"&lt;&gt;geleistete Anzahlungen und Anlagen im Bau des Sachanlagevermögens",E3_WAV!$B$5:$B$204,"&lt;&gt;geleistete Anzahlungen auf immaterielle Vermögensgegenstände")</f>
        <v>0</v>
      </c>
      <c r="V59" s="321">
        <f>SUMIFS(E2_BKZ!$J$5:$J$2504,E2_BKZ!$A$5:$A$2504,$C59,E2_BKZ!$B$5:$B$2504,$X$4)</f>
        <v>0</v>
      </c>
      <c r="W59" s="321">
        <f>SUMIFS(E_SAV!$AE$5:$AE$4004,E_SAV!$A$5:$A$4004,D_KKAuf!$C59,E_SAV!$C$5:$C$4004,$X$4)</f>
        <v>0</v>
      </c>
      <c r="X59" s="321">
        <f>SUMIFS(E3_WAV!$U$5:$U$204,E3_WAV!$A$5:$A$204,D_KKAuf!$C59,E3_WAV!$D$5:$D$204,$X$4,E3_WAV!$B$5:$B$204,"&lt;&gt;geleistete Anzahlungen und Anlagen im Bau des Sachanlagevermögens",E3_WAV!$B$5:$B$204,"&lt;&gt;geleistete Anzahlungen auf immaterielle Vermögensgegenstände")</f>
        <v>0</v>
      </c>
      <c r="Y59" s="321">
        <f>SUMIFS(E2_BKZ!$K$5:$K$2504,E2_BKZ!$A$5:$A$2504,$C59,E2_BKZ!$B$5:$B$2504,$X$4)</f>
        <v>0</v>
      </c>
      <c r="Z59" s="321">
        <f t="shared" si="12"/>
        <v>0</v>
      </c>
      <c r="AA59" s="321">
        <f>Z59*(IF(A_Stammdaten!$B$7="FNB",VLOOKUP(X$4,Zinstabelle,2,FALSE),VLOOKUP(X$4,Zinstabelle,3,FALSE)))</f>
        <v>0</v>
      </c>
      <c r="AB59" s="321">
        <f>SUMIFS(E_SAV!$AC$5:$AC$4004,E_SAV!$A$5:$A$4004,D_KKAuf!$C59,E_SAV!$C$5:$C$4004,$AF$4)</f>
        <v>0</v>
      </c>
      <c r="AC59" s="321">
        <f>SUMIFS(E3_WAV!$S$5:$S$204,E3_WAV!$A$5:$A$204,D_KKAuf!$C59,E3_WAV!$D$5:$D$204,$AF$4,E3_WAV!$B$5:$B$204,"&lt;&gt;geleistete Anzahlungen und Anlagen im Bau des Sachanlagevermögens",E3_WAV!$B$5:$B$204,"&lt;&gt;geleistete Anzahlungen auf immaterielle Vermögensgegenstände")</f>
        <v>0</v>
      </c>
      <c r="AD59" s="321">
        <f>SUMIFS(E2_BKZ!$J$5:$J$2504,E2_BKZ!$A$5:$A$2504,$C59,E2_BKZ!$B$5:$B$2504,$AF$4)</f>
        <v>0</v>
      </c>
      <c r="AE59" s="321">
        <f>SUMIFS(E_SAV!$AE$5:$AE$4004,E_SAV!$A$5:$A$4004,D_KKAuf!$C59,E_SAV!$C$5:$C$4004,$AF$4)</f>
        <v>0</v>
      </c>
      <c r="AF59" s="321">
        <f>SUMIFS(E3_WAV!$U$5:$U$204,E3_WAV!$A$5:$A$204,D_KKAuf!$C59,E3_WAV!$D$5:$D$204,$AF$4,E3_WAV!$B$5:$B$204,"&lt;&gt;geleistete Anzahlungen und Anlagen im Bau des Sachanlagevermögens",E3_WAV!$B$5:$B$204,"&lt;&gt;geleistete Anzahlungen auf immaterielle Vermögensgegenstände")</f>
        <v>0</v>
      </c>
      <c r="AG59" s="321">
        <f>SUMIFS(E2_BKZ!$K$5:$K$2504,E2_BKZ!$A$5:$A$2504,$C59,E2_BKZ!$B$5:$B$2504,$AF$4)</f>
        <v>0</v>
      </c>
      <c r="AH59" s="321">
        <f t="shared" si="13"/>
        <v>0</v>
      </c>
      <c r="AI59" s="321">
        <f>AH59*(IF(A_Stammdaten!$B$7="FNB",VLOOKUP(AF$4,Zinstabelle,2,FALSE),VLOOKUP(AF$4,Zinstabelle,3,FALSE)))</f>
        <v>0</v>
      </c>
      <c r="AJ59" s="321">
        <f>SUMIFS(E_SAV!$AC$5:$AC$4004,E_SAV!$A$5:$A$4004,D_KKAuf!$C59,E_SAV!$C$5:$C$4004,$AN$4)</f>
        <v>0</v>
      </c>
      <c r="AK59" s="321">
        <f>SUMIFS(E3_WAV!$S$5:$S$204,E3_WAV!$A$5:$A$204,D_KKAuf!$C59,E3_WAV!$D$5:$D$204,$AN$4,E3_WAV!$B$5:$B$204,"&lt;&gt;geleistete Anzahlungen und Anlagen im Bau des Sachanlagevermögens",E3_WAV!$B$5:$B$204,"&lt;&gt;geleistete Anzahlungen auf immaterielle Vermögensgegenstände")</f>
        <v>0</v>
      </c>
      <c r="AL59" s="321">
        <f>SUMIFS(E2_BKZ!$J$5:$J$2504,E2_BKZ!$A$5:$A$2504,$C59,E2_BKZ!$B$5:$B$2504,$AN$4)</f>
        <v>0</v>
      </c>
      <c r="AM59" s="321">
        <f>SUMIFS(E_SAV!$AE$5:$AE$4004,E_SAV!$A$5:$A$4004,D_KKAuf!$C59,E_SAV!$C$5:$C$4004,$AN$4)</f>
        <v>0</v>
      </c>
      <c r="AN59" s="321">
        <f>SUMIFS(E3_WAV!$U$5:$U$204,E3_WAV!$A$5:$A$204,D_KKAuf!$C59,E3_WAV!$D$5:$D$204,$AN$4,E3_WAV!$B$5:$B$204,"&lt;&gt;geleistete Anzahlungen und Anlagen im Bau des Sachanlagevermögens",E3_WAV!$B$5:$B$204,"&lt;&gt;geleistete Anzahlungen auf immaterielle Vermögensgegenstände")</f>
        <v>0</v>
      </c>
      <c r="AO59" s="321">
        <f>SUMIFS(E2_BKZ!$K$5:$K$2504,E2_BKZ!$A$5:$A$2504,$C59,E2_BKZ!$B$5:$B$2504,$AN$4)</f>
        <v>0</v>
      </c>
      <c r="AP59" s="321">
        <f t="shared" si="14"/>
        <v>0</v>
      </c>
      <c r="AQ59" s="321">
        <f>AP59*(IF(A_Stammdaten!$B$7="FNB",VLOOKUP(AN$4,Zinstabelle,2,FALSE),VLOOKUP(AN$4,Zinstabelle,3,FALSE)))</f>
        <v>0</v>
      </c>
      <c r="AR59" s="321">
        <f>SUMIFS(E_SAV!$AC$5:$AC$4004,E_SAV!$A$5:$A$4004,D_KKAuf!$C59,E_SAV!$C$5:$C$4004,$AV$4)</f>
        <v>0</v>
      </c>
      <c r="AS59" s="321">
        <f>SUMIFS(E3_WAV!$S$5:$S$204,E3_WAV!$A$5:$A$204,D_KKAuf!$C59,E3_WAV!$D$5:$D$204,$AV$4,E3_WAV!$B$5:$B$204,"&lt;&gt;geleistete Anzahlungen und Anlagen im Bau des Sachanlagevermögens",E3_WAV!$B$5:$B$204,"&lt;&gt;geleistete Anzahlungen auf immaterielle Vermögensgegenstände")</f>
        <v>0</v>
      </c>
      <c r="AT59" s="321">
        <f>SUMIFS(E2_BKZ!$J$5:$J$2504,E2_BKZ!$A$5:$A$2504,$C59,E2_BKZ!$B$5:$B$2504,$AV$4)</f>
        <v>0</v>
      </c>
      <c r="AU59" s="321">
        <f>SUMIFS(E_SAV!$AE$5:$AE$4004,E_SAV!$A$5:$A$4004,D_KKAuf!$C59,E_SAV!$C$5:$C$4004,$AV$4)</f>
        <v>0</v>
      </c>
      <c r="AV59" s="321">
        <f>SUMIFS(E3_WAV!$U$5:$U$204,E3_WAV!$A$5:$A$204,D_KKAuf!$C59,E3_WAV!$D$5:$D$204,$AV$4,E3_WAV!$B$5:$B$204,"&lt;&gt;geleistete Anzahlungen und Anlagen im Bau des Sachanlagevermögens",E3_WAV!$B$5:$B$204,"&lt;&gt;geleistete Anzahlungen auf immaterielle Vermögensgegenstände")</f>
        <v>0</v>
      </c>
      <c r="AW59" s="321">
        <f>SUMIFS(E2_BKZ!$K$5:$K$2504,E2_BKZ!$A$5:$A$2504,$C59,E2_BKZ!$B$5:$B$2504,$AV$4)</f>
        <v>0</v>
      </c>
      <c r="AX59" s="321">
        <f t="shared" si="15"/>
        <v>0</v>
      </c>
      <c r="AY59" s="321">
        <f>AX59*(IF(A_Stammdaten!$B$7="FNB",VLOOKUP(AV$4,Zinstabelle,2,FALSE),VLOOKUP(AV$4,Zinstabelle,3,FALSE)))</f>
        <v>0</v>
      </c>
      <c r="AZ59" s="321">
        <f>SUMIFS(E_SAV!$AC$5:$AC$4004,E_SAV!$A$5:$A$4004,D_KKAuf!$C59,E_SAV!$C$5:$C$4004,$BD$4)</f>
        <v>0</v>
      </c>
      <c r="BA59" s="321">
        <f>SUMIFS(E3_WAV!$S$5:$S$204,E3_WAV!$A$5:$A$204,D_KKAuf!$C59,E3_WAV!$D$5:$D$204,$BD$4,E3_WAV!$B$5:$B$204,"&lt;&gt;geleistete Anzahlungen und Anlagen im Bau des Sachanlagevermögens",E3_WAV!$B$5:$B$204,"&lt;&gt;geleistete Anzahlungen auf immaterielle Vermögensgegenstände")</f>
        <v>0</v>
      </c>
      <c r="BB59" s="321">
        <f>SUMIFS(E2_BKZ!$J$5:$J$2504,E2_BKZ!$A$5:$A$2504,$C59,E2_BKZ!$B$5:$B$2504,$BD$4)</f>
        <v>0</v>
      </c>
      <c r="BC59" s="321">
        <f>SUMIFS(E_SAV!$AE$5:$AE$4004,E_SAV!$A$5:$A$4004,D_KKAuf!$C59,E_SAV!$C$5:$C$4004,$BD$4)</f>
        <v>0</v>
      </c>
      <c r="BD59" s="321">
        <f>SUMIFS(E3_WAV!$U$5:$U$204,E3_WAV!$A$5:$A$204,D_KKAuf!$C59,E3_WAV!$D$5:$D$204,$BD$4,E3_WAV!$B$5:$B$204,"&lt;&gt;geleistete Anzahlungen und Anlagen im Bau des Sachanlagevermögens",E3_WAV!$B$5:$B$204,"&lt;&gt;geleistete Anzahlungen auf immaterielle Vermögensgegenstände")</f>
        <v>0</v>
      </c>
      <c r="BE59" s="321">
        <f>SUMIFS(E2_BKZ!$K$5:$K$2504,E2_BKZ!$A$5:$A$2504,$C59,E2_BKZ!$B$5:$B$2504,$BD$4)</f>
        <v>0</v>
      </c>
      <c r="BF59" s="321">
        <f t="shared" si="16"/>
        <v>0</v>
      </c>
      <c r="BG59" s="321">
        <f>BF59*(IF(A_Stammdaten!$B$7="FNB",VLOOKUP(BD$4,Zinstabelle,2,FALSE),VLOOKUP(BD$4,Zinstabelle,3,FALSE)))</f>
        <v>0</v>
      </c>
      <c r="BH59" s="321">
        <f>SUMIFS(E_SAV!$AC$5:$AC$4004,E_SAV!$A$5:$A$4004,D_KKAuf!$C59,E_SAV!$C$5:$C$4004,$BL$4)</f>
        <v>0</v>
      </c>
      <c r="BI59" s="321">
        <f>SUMIFS(E3_WAV!$S$5:$S$204,E3_WAV!$A$5:$A$204,D_KKAuf!$C59,E3_WAV!$D$5:$D$204,$BL$4,E3_WAV!$B$5:$B$204,"&lt;&gt;geleistete Anzahlungen und Anlagen im Bau des Sachanlagevermögens",E3_WAV!$B$5:$B$204,"&lt;&gt;geleistete Anzahlungen auf immaterielle Vermögensgegenstände")</f>
        <v>0</v>
      </c>
      <c r="BJ59" s="321">
        <f>SUMIFS(E2_BKZ!$J$5:$J$2504,E2_BKZ!$A$5:$A$2504,$C59,E2_BKZ!$B$5:$B$2504,$BL$4)</f>
        <v>0</v>
      </c>
      <c r="BK59" s="321">
        <f>SUMIFS(E_SAV!$AE$5:$AE$4004,E_SAV!$A$5:$A$4004,D_KKAuf!$C59,E_SAV!$C$5:$C$4004,$BL$4)</f>
        <v>0</v>
      </c>
      <c r="BL59" s="321">
        <f>SUMIFS(E3_WAV!$U$5:$U$204,E3_WAV!$A$5:$A$204,D_KKAuf!$C59,E3_WAV!$D$5:$D$204,$BL$4,E3_WAV!$B$5:$B$204,"&lt;&gt;geleistete Anzahlungen und Anlagen im Bau des Sachanlagevermögens",E3_WAV!$B$5:$B$204,"&lt;&gt;geleistete Anzahlungen auf immaterielle Vermögensgegenstände")</f>
        <v>0</v>
      </c>
      <c r="BM59" s="321">
        <f>SUMIFS(E2_BKZ!$K$5:$K$2504,E2_BKZ!$A$5:$A$2504,$C59,E2_BKZ!$B$5:$B$2504,$BL$4)</f>
        <v>0</v>
      </c>
      <c r="BN59" s="321">
        <f t="shared" si="17"/>
        <v>0</v>
      </c>
      <c r="BO59" s="321">
        <f>BN59*(IF(A_Stammdaten!$B$7="FNB",VLOOKUP(BL$4,Zinstabelle,2,FALSE),VLOOKUP(BL$4,Zinstabelle,3,FALSE)))</f>
        <v>0</v>
      </c>
    </row>
    <row r="60" spans="3:67" x14ac:dyDescent="0.3">
      <c r="C60" s="319">
        <f>A_Stammdaten!A71</f>
        <v>0</v>
      </c>
      <c r="D60" s="320">
        <f t="shared" si="8"/>
        <v>0</v>
      </c>
      <c r="E60" s="320">
        <f t="shared" si="9"/>
        <v>0</v>
      </c>
      <c r="F60" s="320">
        <f>SUM(J60,R60,Z60,AH60,AP60,AX60,BF60,BN60)*0.4*Listen!$G$2*0.035*A_Stammdaten!$D71</f>
        <v>0</v>
      </c>
      <c r="G60" s="320">
        <f t="shared" si="10"/>
        <v>0</v>
      </c>
      <c r="H60" s="321">
        <f>SUMIF(E_SAV!$A$5:$A$4004,D_KKAuf!$C60,E_SAV!$AD$5:$AD$4004)</f>
        <v>0</v>
      </c>
      <c r="I60" s="321">
        <f>SUMIFS(E3_WAV!$T$5:$T$204,E3_WAV!$A$5:$A$204,C60,E3_WAV!$D$5:$D$204,"&gt;2015",E3_WAV!$D$5:$D$204,"&lt;="&amp;A_Stammdaten!$B$12)</f>
        <v>0</v>
      </c>
      <c r="J60" s="321">
        <f>AVERAGE(SUMIFS(E3_WAV!$S$5:$S$204,E3_WAV!$B$5:$B$204,"geleistete Anzahlungen und Anlagen im Bau des Sachanlagevermögens",E3_WAV!$A$5:$A$204,D_KKAuf!$C60),SUMIFS(E3_WAV!$U$5:$U$204,E3_WAV!$B$5:$B$204,"geleistete Anzahlungen und Anlagen im Bau des Sachanlagevermögens",E3_WAV!$A$5:$A$204,D_KKAuf!$C60))+AVERAGE(SUMIFS(E3_WAV!$S$5:$S$204,E3_WAV!$B$5:$B$204,"geleistete Anzahlungen auf immaterielle Vermögensgegenstände",E3_WAV!$A$5:$A$204,D_KKAuf!$C60),SUMIFS(E3_WAV!$U$5:$U$204,E3_WAV!$B$5:$B$204,"geleistete Anzahlungen auf immaterielle Vermögensgegenstände",E3_WAV!$A$5:$A$204,D_KKAuf!$C60))</f>
        <v>0</v>
      </c>
      <c r="K60" s="321">
        <f>$J60*(IF(A_Stammdaten!$B$7="FNB",VLOOKUP(A_Stammdaten!$B$12,Zinstabelle,2,FALSE),VLOOKUP(A_Stammdaten!$B$12,Zinstabelle,3,FALSE)))</f>
        <v>0</v>
      </c>
      <c r="L60" s="321">
        <f>SUMIFS(E_SAV!$AC$5:$AC$4004,E_SAV!$A$5:$A$4004,D_KKAuf!$C60,E_SAV!$C$5:$C$4004,$P$4)</f>
        <v>0</v>
      </c>
      <c r="M60" s="321">
        <f>SUMIFS(E3_WAV!$S$5:$S$204,E3_WAV!$A$5:$A$204,D_KKAuf!$C60,E3_WAV!$D$5:$D$204,$P$4,E3_WAV!$B$5:$B$204,"&lt;&gt;geleistete Anzahlungen und Anlagen im Bau des Sachanlagevermögens",E3_WAV!$B$5:$B$204,"&lt;&gt;geleistete Anzahlungen auf immaterielle Vermögensgegenstände")</f>
        <v>0</v>
      </c>
      <c r="N60" s="321">
        <f>SUMIFS(E2_BKZ!$J$5:$J$2504,E2_BKZ!$A$5:$A$2504,$C60,E2_BKZ!$B$5:$B$2504,$P$4)</f>
        <v>0</v>
      </c>
      <c r="O60" s="321">
        <f>SUMIFS(E_SAV!$AE$5:$AE$4004,E_SAV!$A$5:$A$4004,D_KKAuf!$C60,E_SAV!$C$5:$C$4004,$P$4)</f>
        <v>0</v>
      </c>
      <c r="P60" s="321">
        <f>SUMIFS(E3_WAV!$U$5:$U$204,E3_WAV!$A$5:$A$204,D_KKAuf!$C60,E3_WAV!$D$5:$D$204,$P$4,E3_WAV!$B$5:$B$204,"&lt;&gt;geleistete Anzahlungen und Anlagen im Bau des Sachanlagevermögens",E3_WAV!$B$5:$B$204,"&lt;&gt;geleistete Anzahlungen auf immaterielle Vermögensgegenstände")</f>
        <v>0</v>
      </c>
      <c r="Q60" s="321">
        <f>SUMIFS(E2_BKZ!$K$5:$K$2504,E2_BKZ!$A$5:$A$2504,$C60,E2_BKZ!$B$5:$B$2504,$P$4)</f>
        <v>0</v>
      </c>
      <c r="R60" s="321">
        <f t="shared" si="11"/>
        <v>0</v>
      </c>
      <c r="S60" s="321">
        <f>R60*(IF(A_Stammdaten!$B$7="FNB",VLOOKUP(P$4,Zinstabelle,2,FALSE),VLOOKUP(P$4,Zinstabelle,3,FALSE)))</f>
        <v>0</v>
      </c>
      <c r="T60" s="321">
        <f>SUMIFS(E_SAV!$AC$5:$AC$4004,E_SAV!$A$5:$A$4004,D_KKAuf!$C60,E_SAV!$C$5:$C$4004,$X$4)</f>
        <v>0</v>
      </c>
      <c r="U60" s="321">
        <f>SUMIFS(E3_WAV!$S$5:$S$204,E3_WAV!$A$5:$A$204,D_KKAuf!$C60,E3_WAV!$D$5:$D$204,$X$4,E3_WAV!$B$5:$B$204,"&lt;&gt;geleistete Anzahlungen und Anlagen im Bau des Sachanlagevermögens",E3_WAV!$B$5:$B$204,"&lt;&gt;geleistete Anzahlungen auf immaterielle Vermögensgegenstände")</f>
        <v>0</v>
      </c>
      <c r="V60" s="321">
        <f>SUMIFS(E2_BKZ!$J$5:$J$2504,E2_BKZ!$A$5:$A$2504,$C60,E2_BKZ!$B$5:$B$2504,$X$4)</f>
        <v>0</v>
      </c>
      <c r="W60" s="321">
        <f>SUMIFS(E_SAV!$AE$5:$AE$4004,E_SAV!$A$5:$A$4004,D_KKAuf!$C60,E_SAV!$C$5:$C$4004,$X$4)</f>
        <v>0</v>
      </c>
      <c r="X60" s="321">
        <f>SUMIFS(E3_WAV!$U$5:$U$204,E3_WAV!$A$5:$A$204,D_KKAuf!$C60,E3_WAV!$D$5:$D$204,$X$4,E3_WAV!$B$5:$B$204,"&lt;&gt;geleistete Anzahlungen und Anlagen im Bau des Sachanlagevermögens",E3_WAV!$B$5:$B$204,"&lt;&gt;geleistete Anzahlungen auf immaterielle Vermögensgegenstände")</f>
        <v>0</v>
      </c>
      <c r="Y60" s="321">
        <f>SUMIFS(E2_BKZ!$K$5:$K$2504,E2_BKZ!$A$5:$A$2504,$C60,E2_BKZ!$B$5:$B$2504,$X$4)</f>
        <v>0</v>
      </c>
      <c r="Z60" s="321">
        <f t="shared" si="12"/>
        <v>0</v>
      </c>
      <c r="AA60" s="321">
        <f>Z60*(IF(A_Stammdaten!$B$7="FNB",VLOOKUP(X$4,Zinstabelle,2,FALSE),VLOOKUP(X$4,Zinstabelle,3,FALSE)))</f>
        <v>0</v>
      </c>
      <c r="AB60" s="321">
        <f>SUMIFS(E_SAV!$AC$5:$AC$4004,E_SAV!$A$5:$A$4004,D_KKAuf!$C60,E_SAV!$C$5:$C$4004,$AF$4)</f>
        <v>0</v>
      </c>
      <c r="AC60" s="321">
        <f>SUMIFS(E3_WAV!$S$5:$S$204,E3_WAV!$A$5:$A$204,D_KKAuf!$C60,E3_WAV!$D$5:$D$204,$AF$4,E3_WAV!$B$5:$B$204,"&lt;&gt;geleistete Anzahlungen und Anlagen im Bau des Sachanlagevermögens",E3_WAV!$B$5:$B$204,"&lt;&gt;geleistete Anzahlungen auf immaterielle Vermögensgegenstände")</f>
        <v>0</v>
      </c>
      <c r="AD60" s="321">
        <f>SUMIFS(E2_BKZ!$J$5:$J$2504,E2_BKZ!$A$5:$A$2504,$C60,E2_BKZ!$B$5:$B$2504,$AF$4)</f>
        <v>0</v>
      </c>
      <c r="AE60" s="321">
        <f>SUMIFS(E_SAV!$AE$5:$AE$4004,E_SAV!$A$5:$A$4004,D_KKAuf!$C60,E_SAV!$C$5:$C$4004,$AF$4)</f>
        <v>0</v>
      </c>
      <c r="AF60" s="321">
        <f>SUMIFS(E3_WAV!$U$5:$U$204,E3_WAV!$A$5:$A$204,D_KKAuf!$C60,E3_WAV!$D$5:$D$204,$AF$4,E3_WAV!$B$5:$B$204,"&lt;&gt;geleistete Anzahlungen und Anlagen im Bau des Sachanlagevermögens",E3_WAV!$B$5:$B$204,"&lt;&gt;geleistete Anzahlungen auf immaterielle Vermögensgegenstände")</f>
        <v>0</v>
      </c>
      <c r="AG60" s="321">
        <f>SUMIFS(E2_BKZ!$K$5:$K$2504,E2_BKZ!$A$5:$A$2504,$C60,E2_BKZ!$B$5:$B$2504,$AF$4)</f>
        <v>0</v>
      </c>
      <c r="AH60" s="321">
        <f t="shared" si="13"/>
        <v>0</v>
      </c>
      <c r="AI60" s="321">
        <f>AH60*(IF(A_Stammdaten!$B$7="FNB",VLOOKUP(AF$4,Zinstabelle,2,FALSE),VLOOKUP(AF$4,Zinstabelle,3,FALSE)))</f>
        <v>0</v>
      </c>
      <c r="AJ60" s="321">
        <f>SUMIFS(E_SAV!$AC$5:$AC$4004,E_SAV!$A$5:$A$4004,D_KKAuf!$C60,E_SAV!$C$5:$C$4004,$AN$4)</f>
        <v>0</v>
      </c>
      <c r="AK60" s="321">
        <f>SUMIFS(E3_WAV!$S$5:$S$204,E3_WAV!$A$5:$A$204,D_KKAuf!$C60,E3_WAV!$D$5:$D$204,$AN$4,E3_WAV!$B$5:$B$204,"&lt;&gt;geleistete Anzahlungen und Anlagen im Bau des Sachanlagevermögens",E3_WAV!$B$5:$B$204,"&lt;&gt;geleistete Anzahlungen auf immaterielle Vermögensgegenstände")</f>
        <v>0</v>
      </c>
      <c r="AL60" s="321">
        <f>SUMIFS(E2_BKZ!$J$5:$J$2504,E2_BKZ!$A$5:$A$2504,$C60,E2_BKZ!$B$5:$B$2504,$AN$4)</f>
        <v>0</v>
      </c>
      <c r="AM60" s="321">
        <f>SUMIFS(E_SAV!$AE$5:$AE$4004,E_SAV!$A$5:$A$4004,D_KKAuf!$C60,E_SAV!$C$5:$C$4004,$AN$4)</f>
        <v>0</v>
      </c>
      <c r="AN60" s="321">
        <f>SUMIFS(E3_WAV!$U$5:$U$204,E3_WAV!$A$5:$A$204,D_KKAuf!$C60,E3_WAV!$D$5:$D$204,$AN$4,E3_WAV!$B$5:$B$204,"&lt;&gt;geleistete Anzahlungen und Anlagen im Bau des Sachanlagevermögens",E3_WAV!$B$5:$B$204,"&lt;&gt;geleistete Anzahlungen auf immaterielle Vermögensgegenstände")</f>
        <v>0</v>
      </c>
      <c r="AO60" s="321">
        <f>SUMIFS(E2_BKZ!$K$5:$K$2504,E2_BKZ!$A$5:$A$2504,$C60,E2_BKZ!$B$5:$B$2504,$AN$4)</f>
        <v>0</v>
      </c>
      <c r="AP60" s="321">
        <f t="shared" si="14"/>
        <v>0</v>
      </c>
      <c r="AQ60" s="321">
        <f>AP60*(IF(A_Stammdaten!$B$7="FNB",VLOOKUP(AN$4,Zinstabelle,2,FALSE),VLOOKUP(AN$4,Zinstabelle,3,FALSE)))</f>
        <v>0</v>
      </c>
      <c r="AR60" s="321">
        <f>SUMIFS(E_SAV!$AC$5:$AC$4004,E_SAV!$A$5:$A$4004,D_KKAuf!$C60,E_SAV!$C$5:$C$4004,$AV$4)</f>
        <v>0</v>
      </c>
      <c r="AS60" s="321">
        <f>SUMIFS(E3_WAV!$S$5:$S$204,E3_WAV!$A$5:$A$204,D_KKAuf!$C60,E3_WAV!$D$5:$D$204,$AV$4,E3_WAV!$B$5:$B$204,"&lt;&gt;geleistete Anzahlungen und Anlagen im Bau des Sachanlagevermögens",E3_WAV!$B$5:$B$204,"&lt;&gt;geleistete Anzahlungen auf immaterielle Vermögensgegenstände")</f>
        <v>0</v>
      </c>
      <c r="AT60" s="321">
        <f>SUMIFS(E2_BKZ!$J$5:$J$2504,E2_BKZ!$A$5:$A$2504,$C60,E2_BKZ!$B$5:$B$2504,$AV$4)</f>
        <v>0</v>
      </c>
      <c r="AU60" s="321">
        <f>SUMIFS(E_SAV!$AE$5:$AE$4004,E_SAV!$A$5:$A$4004,D_KKAuf!$C60,E_SAV!$C$5:$C$4004,$AV$4)</f>
        <v>0</v>
      </c>
      <c r="AV60" s="321">
        <f>SUMIFS(E3_WAV!$U$5:$U$204,E3_WAV!$A$5:$A$204,D_KKAuf!$C60,E3_WAV!$D$5:$D$204,$AV$4,E3_WAV!$B$5:$B$204,"&lt;&gt;geleistete Anzahlungen und Anlagen im Bau des Sachanlagevermögens",E3_WAV!$B$5:$B$204,"&lt;&gt;geleistete Anzahlungen auf immaterielle Vermögensgegenstände")</f>
        <v>0</v>
      </c>
      <c r="AW60" s="321">
        <f>SUMIFS(E2_BKZ!$K$5:$K$2504,E2_BKZ!$A$5:$A$2504,$C60,E2_BKZ!$B$5:$B$2504,$AV$4)</f>
        <v>0</v>
      </c>
      <c r="AX60" s="321">
        <f t="shared" si="15"/>
        <v>0</v>
      </c>
      <c r="AY60" s="321">
        <f>AX60*(IF(A_Stammdaten!$B$7="FNB",VLOOKUP(AV$4,Zinstabelle,2,FALSE),VLOOKUP(AV$4,Zinstabelle,3,FALSE)))</f>
        <v>0</v>
      </c>
      <c r="AZ60" s="321">
        <f>SUMIFS(E_SAV!$AC$5:$AC$4004,E_SAV!$A$5:$A$4004,D_KKAuf!$C60,E_SAV!$C$5:$C$4004,$BD$4)</f>
        <v>0</v>
      </c>
      <c r="BA60" s="321">
        <f>SUMIFS(E3_WAV!$S$5:$S$204,E3_WAV!$A$5:$A$204,D_KKAuf!$C60,E3_WAV!$D$5:$D$204,$BD$4,E3_WAV!$B$5:$B$204,"&lt;&gt;geleistete Anzahlungen und Anlagen im Bau des Sachanlagevermögens",E3_WAV!$B$5:$B$204,"&lt;&gt;geleistete Anzahlungen auf immaterielle Vermögensgegenstände")</f>
        <v>0</v>
      </c>
      <c r="BB60" s="321">
        <f>SUMIFS(E2_BKZ!$J$5:$J$2504,E2_BKZ!$A$5:$A$2504,$C60,E2_BKZ!$B$5:$B$2504,$BD$4)</f>
        <v>0</v>
      </c>
      <c r="BC60" s="321">
        <f>SUMIFS(E_SAV!$AE$5:$AE$4004,E_SAV!$A$5:$A$4004,D_KKAuf!$C60,E_SAV!$C$5:$C$4004,$BD$4)</f>
        <v>0</v>
      </c>
      <c r="BD60" s="321">
        <f>SUMIFS(E3_WAV!$U$5:$U$204,E3_WAV!$A$5:$A$204,D_KKAuf!$C60,E3_WAV!$D$5:$D$204,$BD$4,E3_WAV!$B$5:$B$204,"&lt;&gt;geleistete Anzahlungen und Anlagen im Bau des Sachanlagevermögens",E3_WAV!$B$5:$B$204,"&lt;&gt;geleistete Anzahlungen auf immaterielle Vermögensgegenstände")</f>
        <v>0</v>
      </c>
      <c r="BE60" s="321">
        <f>SUMIFS(E2_BKZ!$K$5:$K$2504,E2_BKZ!$A$5:$A$2504,$C60,E2_BKZ!$B$5:$B$2504,$BD$4)</f>
        <v>0</v>
      </c>
      <c r="BF60" s="321">
        <f t="shared" si="16"/>
        <v>0</v>
      </c>
      <c r="BG60" s="321">
        <f>BF60*(IF(A_Stammdaten!$B$7="FNB",VLOOKUP(BD$4,Zinstabelle,2,FALSE),VLOOKUP(BD$4,Zinstabelle,3,FALSE)))</f>
        <v>0</v>
      </c>
      <c r="BH60" s="321">
        <f>SUMIFS(E_SAV!$AC$5:$AC$4004,E_SAV!$A$5:$A$4004,D_KKAuf!$C60,E_SAV!$C$5:$C$4004,$BL$4)</f>
        <v>0</v>
      </c>
      <c r="BI60" s="321">
        <f>SUMIFS(E3_WAV!$S$5:$S$204,E3_WAV!$A$5:$A$204,D_KKAuf!$C60,E3_WAV!$D$5:$D$204,$BL$4,E3_WAV!$B$5:$B$204,"&lt;&gt;geleistete Anzahlungen und Anlagen im Bau des Sachanlagevermögens",E3_WAV!$B$5:$B$204,"&lt;&gt;geleistete Anzahlungen auf immaterielle Vermögensgegenstände")</f>
        <v>0</v>
      </c>
      <c r="BJ60" s="321">
        <f>SUMIFS(E2_BKZ!$J$5:$J$2504,E2_BKZ!$A$5:$A$2504,$C60,E2_BKZ!$B$5:$B$2504,$BL$4)</f>
        <v>0</v>
      </c>
      <c r="BK60" s="321">
        <f>SUMIFS(E_SAV!$AE$5:$AE$4004,E_SAV!$A$5:$A$4004,D_KKAuf!$C60,E_SAV!$C$5:$C$4004,$BL$4)</f>
        <v>0</v>
      </c>
      <c r="BL60" s="321">
        <f>SUMIFS(E3_WAV!$U$5:$U$204,E3_WAV!$A$5:$A$204,D_KKAuf!$C60,E3_WAV!$D$5:$D$204,$BL$4,E3_WAV!$B$5:$B$204,"&lt;&gt;geleistete Anzahlungen und Anlagen im Bau des Sachanlagevermögens",E3_WAV!$B$5:$B$204,"&lt;&gt;geleistete Anzahlungen auf immaterielle Vermögensgegenstände")</f>
        <v>0</v>
      </c>
      <c r="BM60" s="321">
        <f>SUMIFS(E2_BKZ!$K$5:$K$2504,E2_BKZ!$A$5:$A$2504,$C60,E2_BKZ!$B$5:$B$2504,$BL$4)</f>
        <v>0</v>
      </c>
      <c r="BN60" s="321">
        <f t="shared" si="17"/>
        <v>0</v>
      </c>
      <c r="BO60" s="321">
        <f>BN60*(IF(A_Stammdaten!$B$7="FNB",VLOOKUP(BL$4,Zinstabelle,2,FALSE),VLOOKUP(BL$4,Zinstabelle,3,FALSE)))</f>
        <v>0</v>
      </c>
    </row>
    <row r="61" spans="3:67" x14ac:dyDescent="0.3">
      <c r="C61" s="319">
        <f>A_Stammdaten!A72</f>
        <v>0</v>
      </c>
      <c r="D61" s="320">
        <f t="shared" si="8"/>
        <v>0</v>
      </c>
      <c r="E61" s="320">
        <f t="shared" si="9"/>
        <v>0</v>
      </c>
      <c r="F61" s="320">
        <f>SUM(J61,R61,Z61,AH61,AP61,AX61,BF61,BN61)*0.4*Listen!$G$2*0.035*A_Stammdaten!$D72</f>
        <v>0</v>
      </c>
      <c r="G61" s="320">
        <f t="shared" si="10"/>
        <v>0</v>
      </c>
      <c r="H61" s="321">
        <f>SUMIF(E_SAV!$A$5:$A$4004,D_KKAuf!$C61,E_SAV!$AD$5:$AD$4004)</f>
        <v>0</v>
      </c>
      <c r="I61" s="321">
        <f>SUMIFS(E3_WAV!$T$5:$T$204,E3_WAV!$A$5:$A$204,C61,E3_WAV!$D$5:$D$204,"&gt;2015",E3_WAV!$D$5:$D$204,"&lt;="&amp;A_Stammdaten!$B$12)</f>
        <v>0</v>
      </c>
      <c r="J61" s="321">
        <f>AVERAGE(SUMIFS(E3_WAV!$S$5:$S$204,E3_WAV!$B$5:$B$204,"geleistete Anzahlungen und Anlagen im Bau des Sachanlagevermögens",E3_WAV!$A$5:$A$204,D_KKAuf!$C61),SUMIFS(E3_WAV!$U$5:$U$204,E3_WAV!$B$5:$B$204,"geleistete Anzahlungen und Anlagen im Bau des Sachanlagevermögens",E3_WAV!$A$5:$A$204,D_KKAuf!$C61))+AVERAGE(SUMIFS(E3_WAV!$S$5:$S$204,E3_WAV!$B$5:$B$204,"geleistete Anzahlungen auf immaterielle Vermögensgegenstände",E3_WAV!$A$5:$A$204,D_KKAuf!$C61),SUMIFS(E3_WAV!$U$5:$U$204,E3_WAV!$B$5:$B$204,"geleistete Anzahlungen auf immaterielle Vermögensgegenstände",E3_WAV!$A$5:$A$204,D_KKAuf!$C61))</f>
        <v>0</v>
      </c>
      <c r="K61" s="321">
        <f>$J61*(IF(A_Stammdaten!$B$7="FNB",VLOOKUP(A_Stammdaten!$B$12,Zinstabelle,2,FALSE),VLOOKUP(A_Stammdaten!$B$12,Zinstabelle,3,FALSE)))</f>
        <v>0</v>
      </c>
      <c r="L61" s="321">
        <f>SUMIFS(E_SAV!$AC$5:$AC$4004,E_SAV!$A$5:$A$4004,D_KKAuf!$C61,E_SAV!$C$5:$C$4004,$P$4)</f>
        <v>0</v>
      </c>
      <c r="M61" s="321">
        <f>SUMIFS(E3_WAV!$S$5:$S$204,E3_WAV!$A$5:$A$204,D_KKAuf!$C61,E3_WAV!$D$5:$D$204,$P$4,E3_WAV!$B$5:$B$204,"&lt;&gt;geleistete Anzahlungen und Anlagen im Bau des Sachanlagevermögens",E3_WAV!$B$5:$B$204,"&lt;&gt;geleistete Anzahlungen auf immaterielle Vermögensgegenstände")</f>
        <v>0</v>
      </c>
      <c r="N61" s="321">
        <f>SUMIFS(E2_BKZ!$J$5:$J$2504,E2_BKZ!$A$5:$A$2504,$C61,E2_BKZ!$B$5:$B$2504,$P$4)</f>
        <v>0</v>
      </c>
      <c r="O61" s="321">
        <f>SUMIFS(E_SAV!$AE$5:$AE$4004,E_SAV!$A$5:$A$4004,D_KKAuf!$C61,E_SAV!$C$5:$C$4004,$P$4)</f>
        <v>0</v>
      </c>
      <c r="P61" s="321">
        <f>SUMIFS(E3_WAV!$U$5:$U$204,E3_WAV!$A$5:$A$204,D_KKAuf!$C61,E3_WAV!$D$5:$D$204,$P$4,E3_WAV!$B$5:$B$204,"&lt;&gt;geleistete Anzahlungen und Anlagen im Bau des Sachanlagevermögens",E3_WAV!$B$5:$B$204,"&lt;&gt;geleistete Anzahlungen auf immaterielle Vermögensgegenstände")</f>
        <v>0</v>
      </c>
      <c r="Q61" s="321">
        <f>SUMIFS(E2_BKZ!$K$5:$K$2504,E2_BKZ!$A$5:$A$2504,$C61,E2_BKZ!$B$5:$B$2504,$P$4)</f>
        <v>0</v>
      </c>
      <c r="R61" s="321">
        <f t="shared" si="11"/>
        <v>0</v>
      </c>
      <c r="S61" s="321">
        <f>R61*(IF(A_Stammdaten!$B$7="FNB",VLOOKUP(P$4,Zinstabelle,2,FALSE),VLOOKUP(P$4,Zinstabelle,3,FALSE)))</f>
        <v>0</v>
      </c>
      <c r="T61" s="321">
        <f>SUMIFS(E_SAV!$AC$5:$AC$4004,E_SAV!$A$5:$A$4004,D_KKAuf!$C61,E_SAV!$C$5:$C$4004,$X$4)</f>
        <v>0</v>
      </c>
      <c r="U61" s="321">
        <f>SUMIFS(E3_WAV!$S$5:$S$204,E3_WAV!$A$5:$A$204,D_KKAuf!$C61,E3_WAV!$D$5:$D$204,$X$4,E3_WAV!$B$5:$B$204,"&lt;&gt;geleistete Anzahlungen und Anlagen im Bau des Sachanlagevermögens",E3_WAV!$B$5:$B$204,"&lt;&gt;geleistete Anzahlungen auf immaterielle Vermögensgegenstände")</f>
        <v>0</v>
      </c>
      <c r="V61" s="321">
        <f>SUMIFS(E2_BKZ!$J$5:$J$2504,E2_BKZ!$A$5:$A$2504,$C61,E2_BKZ!$B$5:$B$2504,$X$4)</f>
        <v>0</v>
      </c>
      <c r="W61" s="321">
        <f>SUMIFS(E_SAV!$AE$5:$AE$4004,E_SAV!$A$5:$A$4004,D_KKAuf!$C61,E_SAV!$C$5:$C$4004,$X$4)</f>
        <v>0</v>
      </c>
      <c r="X61" s="321">
        <f>SUMIFS(E3_WAV!$U$5:$U$204,E3_WAV!$A$5:$A$204,D_KKAuf!$C61,E3_WAV!$D$5:$D$204,$X$4,E3_WAV!$B$5:$B$204,"&lt;&gt;geleistete Anzahlungen und Anlagen im Bau des Sachanlagevermögens",E3_WAV!$B$5:$B$204,"&lt;&gt;geleistete Anzahlungen auf immaterielle Vermögensgegenstände")</f>
        <v>0</v>
      </c>
      <c r="Y61" s="321">
        <f>SUMIFS(E2_BKZ!$K$5:$K$2504,E2_BKZ!$A$5:$A$2504,$C61,E2_BKZ!$B$5:$B$2504,$X$4)</f>
        <v>0</v>
      </c>
      <c r="Z61" s="321">
        <f t="shared" si="12"/>
        <v>0</v>
      </c>
      <c r="AA61" s="321">
        <f>Z61*(IF(A_Stammdaten!$B$7="FNB",VLOOKUP(X$4,Zinstabelle,2,FALSE),VLOOKUP(X$4,Zinstabelle,3,FALSE)))</f>
        <v>0</v>
      </c>
      <c r="AB61" s="321">
        <f>SUMIFS(E_SAV!$AC$5:$AC$4004,E_SAV!$A$5:$A$4004,D_KKAuf!$C61,E_SAV!$C$5:$C$4004,$AF$4)</f>
        <v>0</v>
      </c>
      <c r="AC61" s="321">
        <f>SUMIFS(E3_WAV!$S$5:$S$204,E3_WAV!$A$5:$A$204,D_KKAuf!$C61,E3_WAV!$D$5:$D$204,$AF$4,E3_WAV!$B$5:$B$204,"&lt;&gt;geleistete Anzahlungen und Anlagen im Bau des Sachanlagevermögens",E3_WAV!$B$5:$B$204,"&lt;&gt;geleistete Anzahlungen auf immaterielle Vermögensgegenstände")</f>
        <v>0</v>
      </c>
      <c r="AD61" s="321">
        <f>SUMIFS(E2_BKZ!$J$5:$J$2504,E2_BKZ!$A$5:$A$2504,$C61,E2_BKZ!$B$5:$B$2504,$AF$4)</f>
        <v>0</v>
      </c>
      <c r="AE61" s="321">
        <f>SUMIFS(E_SAV!$AE$5:$AE$4004,E_SAV!$A$5:$A$4004,D_KKAuf!$C61,E_SAV!$C$5:$C$4004,$AF$4)</f>
        <v>0</v>
      </c>
      <c r="AF61" s="321">
        <f>SUMIFS(E3_WAV!$U$5:$U$204,E3_WAV!$A$5:$A$204,D_KKAuf!$C61,E3_WAV!$D$5:$D$204,$AF$4,E3_WAV!$B$5:$B$204,"&lt;&gt;geleistete Anzahlungen und Anlagen im Bau des Sachanlagevermögens",E3_WAV!$B$5:$B$204,"&lt;&gt;geleistete Anzahlungen auf immaterielle Vermögensgegenstände")</f>
        <v>0</v>
      </c>
      <c r="AG61" s="321">
        <f>SUMIFS(E2_BKZ!$K$5:$K$2504,E2_BKZ!$A$5:$A$2504,$C61,E2_BKZ!$B$5:$B$2504,$AF$4)</f>
        <v>0</v>
      </c>
      <c r="AH61" s="321">
        <f t="shared" si="13"/>
        <v>0</v>
      </c>
      <c r="AI61" s="321">
        <f>AH61*(IF(A_Stammdaten!$B$7="FNB",VLOOKUP(AF$4,Zinstabelle,2,FALSE),VLOOKUP(AF$4,Zinstabelle,3,FALSE)))</f>
        <v>0</v>
      </c>
      <c r="AJ61" s="321">
        <f>SUMIFS(E_SAV!$AC$5:$AC$4004,E_SAV!$A$5:$A$4004,D_KKAuf!$C61,E_SAV!$C$5:$C$4004,$AN$4)</f>
        <v>0</v>
      </c>
      <c r="AK61" s="321">
        <f>SUMIFS(E3_WAV!$S$5:$S$204,E3_WAV!$A$5:$A$204,D_KKAuf!$C61,E3_WAV!$D$5:$D$204,$AN$4,E3_WAV!$B$5:$B$204,"&lt;&gt;geleistete Anzahlungen und Anlagen im Bau des Sachanlagevermögens",E3_WAV!$B$5:$B$204,"&lt;&gt;geleistete Anzahlungen auf immaterielle Vermögensgegenstände")</f>
        <v>0</v>
      </c>
      <c r="AL61" s="321">
        <f>SUMIFS(E2_BKZ!$J$5:$J$2504,E2_BKZ!$A$5:$A$2504,$C61,E2_BKZ!$B$5:$B$2504,$AN$4)</f>
        <v>0</v>
      </c>
      <c r="AM61" s="321">
        <f>SUMIFS(E_SAV!$AE$5:$AE$4004,E_SAV!$A$5:$A$4004,D_KKAuf!$C61,E_SAV!$C$5:$C$4004,$AN$4)</f>
        <v>0</v>
      </c>
      <c r="AN61" s="321">
        <f>SUMIFS(E3_WAV!$U$5:$U$204,E3_WAV!$A$5:$A$204,D_KKAuf!$C61,E3_WAV!$D$5:$D$204,$AN$4,E3_WAV!$B$5:$B$204,"&lt;&gt;geleistete Anzahlungen und Anlagen im Bau des Sachanlagevermögens",E3_WAV!$B$5:$B$204,"&lt;&gt;geleistete Anzahlungen auf immaterielle Vermögensgegenstände")</f>
        <v>0</v>
      </c>
      <c r="AO61" s="321">
        <f>SUMIFS(E2_BKZ!$K$5:$K$2504,E2_BKZ!$A$5:$A$2504,$C61,E2_BKZ!$B$5:$B$2504,$AN$4)</f>
        <v>0</v>
      </c>
      <c r="AP61" s="321">
        <f t="shared" si="14"/>
        <v>0</v>
      </c>
      <c r="AQ61" s="321">
        <f>AP61*(IF(A_Stammdaten!$B$7="FNB",VLOOKUP(AN$4,Zinstabelle,2,FALSE),VLOOKUP(AN$4,Zinstabelle,3,FALSE)))</f>
        <v>0</v>
      </c>
      <c r="AR61" s="321">
        <f>SUMIFS(E_SAV!$AC$5:$AC$4004,E_SAV!$A$5:$A$4004,D_KKAuf!$C61,E_SAV!$C$5:$C$4004,$AV$4)</f>
        <v>0</v>
      </c>
      <c r="AS61" s="321">
        <f>SUMIFS(E3_WAV!$S$5:$S$204,E3_WAV!$A$5:$A$204,D_KKAuf!$C61,E3_WAV!$D$5:$D$204,$AV$4,E3_WAV!$B$5:$B$204,"&lt;&gt;geleistete Anzahlungen und Anlagen im Bau des Sachanlagevermögens",E3_WAV!$B$5:$B$204,"&lt;&gt;geleistete Anzahlungen auf immaterielle Vermögensgegenstände")</f>
        <v>0</v>
      </c>
      <c r="AT61" s="321">
        <f>SUMIFS(E2_BKZ!$J$5:$J$2504,E2_BKZ!$A$5:$A$2504,$C61,E2_BKZ!$B$5:$B$2504,$AV$4)</f>
        <v>0</v>
      </c>
      <c r="AU61" s="321">
        <f>SUMIFS(E_SAV!$AE$5:$AE$4004,E_SAV!$A$5:$A$4004,D_KKAuf!$C61,E_SAV!$C$5:$C$4004,$AV$4)</f>
        <v>0</v>
      </c>
      <c r="AV61" s="321">
        <f>SUMIFS(E3_WAV!$U$5:$U$204,E3_WAV!$A$5:$A$204,D_KKAuf!$C61,E3_WAV!$D$5:$D$204,$AV$4,E3_WAV!$B$5:$B$204,"&lt;&gt;geleistete Anzahlungen und Anlagen im Bau des Sachanlagevermögens",E3_WAV!$B$5:$B$204,"&lt;&gt;geleistete Anzahlungen auf immaterielle Vermögensgegenstände")</f>
        <v>0</v>
      </c>
      <c r="AW61" s="321">
        <f>SUMIFS(E2_BKZ!$K$5:$K$2504,E2_BKZ!$A$5:$A$2504,$C61,E2_BKZ!$B$5:$B$2504,$AV$4)</f>
        <v>0</v>
      </c>
      <c r="AX61" s="321">
        <f t="shared" si="15"/>
        <v>0</v>
      </c>
      <c r="AY61" s="321">
        <f>AX61*(IF(A_Stammdaten!$B$7="FNB",VLOOKUP(AV$4,Zinstabelle,2,FALSE),VLOOKUP(AV$4,Zinstabelle,3,FALSE)))</f>
        <v>0</v>
      </c>
      <c r="AZ61" s="321">
        <f>SUMIFS(E_SAV!$AC$5:$AC$4004,E_SAV!$A$5:$A$4004,D_KKAuf!$C61,E_SAV!$C$5:$C$4004,$BD$4)</f>
        <v>0</v>
      </c>
      <c r="BA61" s="321">
        <f>SUMIFS(E3_WAV!$S$5:$S$204,E3_WAV!$A$5:$A$204,D_KKAuf!$C61,E3_WAV!$D$5:$D$204,$BD$4,E3_WAV!$B$5:$B$204,"&lt;&gt;geleistete Anzahlungen und Anlagen im Bau des Sachanlagevermögens",E3_WAV!$B$5:$B$204,"&lt;&gt;geleistete Anzahlungen auf immaterielle Vermögensgegenstände")</f>
        <v>0</v>
      </c>
      <c r="BB61" s="321">
        <f>SUMIFS(E2_BKZ!$J$5:$J$2504,E2_BKZ!$A$5:$A$2504,$C61,E2_BKZ!$B$5:$B$2504,$BD$4)</f>
        <v>0</v>
      </c>
      <c r="BC61" s="321">
        <f>SUMIFS(E_SAV!$AE$5:$AE$4004,E_SAV!$A$5:$A$4004,D_KKAuf!$C61,E_SAV!$C$5:$C$4004,$BD$4)</f>
        <v>0</v>
      </c>
      <c r="BD61" s="321">
        <f>SUMIFS(E3_WAV!$U$5:$U$204,E3_WAV!$A$5:$A$204,D_KKAuf!$C61,E3_WAV!$D$5:$D$204,$BD$4,E3_WAV!$B$5:$B$204,"&lt;&gt;geleistete Anzahlungen und Anlagen im Bau des Sachanlagevermögens",E3_WAV!$B$5:$B$204,"&lt;&gt;geleistete Anzahlungen auf immaterielle Vermögensgegenstände")</f>
        <v>0</v>
      </c>
      <c r="BE61" s="321">
        <f>SUMIFS(E2_BKZ!$K$5:$K$2504,E2_BKZ!$A$5:$A$2504,$C61,E2_BKZ!$B$5:$B$2504,$BD$4)</f>
        <v>0</v>
      </c>
      <c r="BF61" s="321">
        <f t="shared" si="16"/>
        <v>0</v>
      </c>
      <c r="BG61" s="321">
        <f>BF61*(IF(A_Stammdaten!$B$7="FNB",VLOOKUP(BD$4,Zinstabelle,2,FALSE),VLOOKUP(BD$4,Zinstabelle,3,FALSE)))</f>
        <v>0</v>
      </c>
      <c r="BH61" s="321">
        <f>SUMIFS(E_SAV!$AC$5:$AC$4004,E_SAV!$A$5:$A$4004,D_KKAuf!$C61,E_SAV!$C$5:$C$4004,$BL$4)</f>
        <v>0</v>
      </c>
      <c r="BI61" s="321">
        <f>SUMIFS(E3_WAV!$S$5:$S$204,E3_WAV!$A$5:$A$204,D_KKAuf!$C61,E3_WAV!$D$5:$D$204,$BL$4,E3_WAV!$B$5:$B$204,"&lt;&gt;geleistete Anzahlungen und Anlagen im Bau des Sachanlagevermögens",E3_WAV!$B$5:$B$204,"&lt;&gt;geleistete Anzahlungen auf immaterielle Vermögensgegenstände")</f>
        <v>0</v>
      </c>
      <c r="BJ61" s="321">
        <f>SUMIFS(E2_BKZ!$J$5:$J$2504,E2_BKZ!$A$5:$A$2504,$C61,E2_BKZ!$B$5:$B$2504,$BL$4)</f>
        <v>0</v>
      </c>
      <c r="BK61" s="321">
        <f>SUMIFS(E_SAV!$AE$5:$AE$4004,E_SAV!$A$5:$A$4004,D_KKAuf!$C61,E_SAV!$C$5:$C$4004,$BL$4)</f>
        <v>0</v>
      </c>
      <c r="BL61" s="321">
        <f>SUMIFS(E3_WAV!$U$5:$U$204,E3_WAV!$A$5:$A$204,D_KKAuf!$C61,E3_WAV!$D$5:$D$204,$BL$4,E3_WAV!$B$5:$B$204,"&lt;&gt;geleistete Anzahlungen und Anlagen im Bau des Sachanlagevermögens",E3_WAV!$B$5:$B$204,"&lt;&gt;geleistete Anzahlungen auf immaterielle Vermögensgegenstände")</f>
        <v>0</v>
      </c>
      <c r="BM61" s="321">
        <f>SUMIFS(E2_BKZ!$K$5:$K$2504,E2_BKZ!$A$5:$A$2504,$C61,E2_BKZ!$B$5:$B$2504,$BL$4)</f>
        <v>0</v>
      </c>
      <c r="BN61" s="321">
        <f t="shared" si="17"/>
        <v>0</v>
      </c>
      <c r="BO61" s="321">
        <f>BN61*(IF(A_Stammdaten!$B$7="FNB",VLOOKUP(BL$4,Zinstabelle,2,FALSE),VLOOKUP(BL$4,Zinstabelle,3,FALSE)))</f>
        <v>0</v>
      </c>
    </row>
    <row r="62" spans="3:67" x14ac:dyDescent="0.3">
      <c r="C62" s="319">
        <f>A_Stammdaten!A73</f>
        <v>0</v>
      </c>
      <c r="D62" s="320">
        <f t="shared" si="8"/>
        <v>0</v>
      </c>
      <c r="E62" s="320">
        <f t="shared" si="9"/>
        <v>0</v>
      </c>
      <c r="F62" s="320">
        <f>SUM(J62,R62,Z62,AH62,AP62,AX62,BF62,BN62)*0.4*Listen!$G$2*0.035*A_Stammdaten!$D73</f>
        <v>0</v>
      </c>
      <c r="G62" s="320">
        <f t="shared" si="10"/>
        <v>0</v>
      </c>
      <c r="H62" s="321">
        <f>SUMIF(E_SAV!$A$5:$A$4004,D_KKAuf!$C62,E_SAV!$AD$5:$AD$4004)</f>
        <v>0</v>
      </c>
      <c r="I62" s="321">
        <f>SUMIFS(E3_WAV!$T$5:$T$204,E3_WAV!$A$5:$A$204,C62,E3_WAV!$D$5:$D$204,"&gt;2015",E3_WAV!$D$5:$D$204,"&lt;="&amp;A_Stammdaten!$B$12)</f>
        <v>0</v>
      </c>
      <c r="J62" s="321">
        <f>AVERAGE(SUMIFS(E3_WAV!$S$5:$S$204,E3_WAV!$B$5:$B$204,"geleistete Anzahlungen und Anlagen im Bau des Sachanlagevermögens",E3_WAV!$A$5:$A$204,D_KKAuf!$C62),SUMIFS(E3_WAV!$U$5:$U$204,E3_WAV!$B$5:$B$204,"geleistete Anzahlungen und Anlagen im Bau des Sachanlagevermögens",E3_WAV!$A$5:$A$204,D_KKAuf!$C62))+AVERAGE(SUMIFS(E3_WAV!$S$5:$S$204,E3_WAV!$B$5:$B$204,"geleistete Anzahlungen auf immaterielle Vermögensgegenstände",E3_WAV!$A$5:$A$204,D_KKAuf!$C62),SUMIFS(E3_WAV!$U$5:$U$204,E3_WAV!$B$5:$B$204,"geleistete Anzahlungen auf immaterielle Vermögensgegenstände",E3_WAV!$A$5:$A$204,D_KKAuf!$C62))</f>
        <v>0</v>
      </c>
      <c r="K62" s="321">
        <f>$J62*(IF(A_Stammdaten!$B$7="FNB",VLOOKUP(A_Stammdaten!$B$12,Zinstabelle,2,FALSE),VLOOKUP(A_Stammdaten!$B$12,Zinstabelle,3,FALSE)))</f>
        <v>0</v>
      </c>
      <c r="L62" s="321">
        <f>SUMIFS(E_SAV!$AC$5:$AC$4004,E_SAV!$A$5:$A$4004,D_KKAuf!$C62,E_SAV!$C$5:$C$4004,$P$4)</f>
        <v>0</v>
      </c>
      <c r="M62" s="321">
        <f>SUMIFS(E3_WAV!$S$5:$S$204,E3_WAV!$A$5:$A$204,D_KKAuf!$C62,E3_WAV!$D$5:$D$204,$P$4,E3_WAV!$B$5:$B$204,"&lt;&gt;geleistete Anzahlungen und Anlagen im Bau des Sachanlagevermögens",E3_WAV!$B$5:$B$204,"&lt;&gt;geleistete Anzahlungen auf immaterielle Vermögensgegenstände")</f>
        <v>0</v>
      </c>
      <c r="N62" s="321">
        <f>SUMIFS(E2_BKZ!$J$5:$J$2504,E2_BKZ!$A$5:$A$2504,$C62,E2_BKZ!$B$5:$B$2504,$P$4)</f>
        <v>0</v>
      </c>
      <c r="O62" s="321">
        <f>SUMIFS(E_SAV!$AE$5:$AE$4004,E_SAV!$A$5:$A$4004,D_KKAuf!$C62,E_SAV!$C$5:$C$4004,$P$4)</f>
        <v>0</v>
      </c>
      <c r="P62" s="321">
        <f>SUMIFS(E3_WAV!$U$5:$U$204,E3_WAV!$A$5:$A$204,D_KKAuf!$C62,E3_WAV!$D$5:$D$204,$P$4,E3_WAV!$B$5:$B$204,"&lt;&gt;geleistete Anzahlungen und Anlagen im Bau des Sachanlagevermögens",E3_WAV!$B$5:$B$204,"&lt;&gt;geleistete Anzahlungen auf immaterielle Vermögensgegenstände")</f>
        <v>0</v>
      </c>
      <c r="Q62" s="321">
        <f>SUMIFS(E2_BKZ!$K$5:$K$2504,E2_BKZ!$A$5:$A$2504,$C62,E2_BKZ!$B$5:$B$2504,$P$4)</f>
        <v>0</v>
      </c>
      <c r="R62" s="321">
        <f t="shared" si="11"/>
        <v>0</v>
      </c>
      <c r="S62" s="321">
        <f>R62*(IF(A_Stammdaten!$B$7="FNB",VLOOKUP(P$4,Zinstabelle,2,FALSE),VLOOKUP(P$4,Zinstabelle,3,FALSE)))</f>
        <v>0</v>
      </c>
      <c r="T62" s="321">
        <f>SUMIFS(E_SAV!$AC$5:$AC$4004,E_SAV!$A$5:$A$4004,D_KKAuf!$C62,E_SAV!$C$5:$C$4004,$X$4)</f>
        <v>0</v>
      </c>
      <c r="U62" s="321">
        <f>SUMIFS(E3_WAV!$S$5:$S$204,E3_WAV!$A$5:$A$204,D_KKAuf!$C62,E3_WAV!$D$5:$D$204,$X$4,E3_WAV!$B$5:$B$204,"&lt;&gt;geleistete Anzahlungen und Anlagen im Bau des Sachanlagevermögens",E3_WAV!$B$5:$B$204,"&lt;&gt;geleistete Anzahlungen auf immaterielle Vermögensgegenstände")</f>
        <v>0</v>
      </c>
      <c r="V62" s="321">
        <f>SUMIFS(E2_BKZ!$J$5:$J$2504,E2_BKZ!$A$5:$A$2504,$C62,E2_BKZ!$B$5:$B$2504,$X$4)</f>
        <v>0</v>
      </c>
      <c r="W62" s="321">
        <f>SUMIFS(E_SAV!$AE$5:$AE$4004,E_SAV!$A$5:$A$4004,D_KKAuf!$C62,E_SAV!$C$5:$C$4004,$X$4)</f>
        <v>0</v>
      </c>
      <c r="X62" s="321">
        <f>SUMIFS(E3_WAV!$U$5:$U$204,E3_WAV!$A$5:$A$204,D_KKAuf!$C62,E3_WAV!$D$5:$D$204,$X$4,E3_WAV!$B$5:$B$204,"&lt;&gt;geleistete Anzahlungen und Anlagen im Bau des Sachanlagevermögens",E3_WAV!$B$5:$B$204,"&lt;&gt;geleistete Anzahlungen auf immaterielle Vermögensgegenstände")</f>
        <v>0</v>
      </c>
      <c r="Y62" s="321">
        <f>SUMIFS(E2_BKZ!$K$5:$K$2504,E2_BKZ!$A$5:$A$2504,$C62,E2_BKZ!$B$5:$B$2504,$X$4)</f>
        <v>0</v>
      </c>
      <c r="Z62" s="321">
        <f t="shared" si="12"/>
        <v>0</v>
      </c>
      <c r="AA62" s="321">
        <f>Z62*(IF(A_Stammdaten!$B$7="FNB",VLOOKUP(X$4,Zinstabelle,2,FALSE),VLOOKUP(X$4,Zinstabelle,3,FALSE)))</f>
        <v>0</v>
      </c>
      <c r="AB62" s="321">
        <f>SUMIFS(E_SAV!$AC$5:$AC$4004,E_SAV!$A$5:$A$4004,D_KKAuf!$C62,E_SAV!$C$5:$C$4004,$AF$4)</f>
        <v>0</v>
      </c>
      <c r="AC62" s="321">
        <f>SUMIFS(E3_WAV!$S$5:$S$204,E3_WAV!$A$5:$A$204,D_KKAuf!$C62,E3_WAV!$D$5:$D$204,$AF$4,E3_WAV!$B$5:$B$204,"&lt;&gt;geleistete Anzahlungen und Anlagen im Bau des Sachanlagevermögens",E3_WAV!$B$5:$B$204,"&lt;&gt;geleistete Anzahlungen auf immaterielle Vermögensgegenstände")</f>
        <v>0</v>
      </c>
      <c r="AD62" s="321">
        <f>SUMIFS(E2_BKZ!$J$5:$J$2504,E2_BKZ!$A$5:$A$2504,$C62,E2_BKZ!$B$5:$B$2504,$AF$4)</f>
        <v>0</v>
      </c>
      <c r="AE62" s="321">
        <f>SUMIFS(E_SAV!$AE$5:$AE$4004,E_SAV!$A$5:$A$4004,D_KKAuf!$C62,E_SAV!$C$5:$C$4004,$AF$4)</f>
        <v>0</v>
      </c>
      <c r="AF62" s="321">
        <f>SUMIFS(E3_WAV!$U$5:$U$204,E3_WAV!$A$5:$A$204,D_KKAuf!$C62,E3_WAV!$D$5:$D$204,$AF$4,E3_WAV!$B$5:$B$204,"&lt;&gt;geleistete Anzahlungen und Anlagen im Bau des Sachanlagevermögens",E3_WAV!$B$5:$B$204,"&lt;&gt;geleistete Anzahlungen auf immaterielle Vermögensgegenstände")</f>
        <v>0</v>
      </c>
      <c r="AG62" s="321">
        <f>SUMIFS(E2_BKZ!$K$5:$K$2504,E2_BKZ!$A$5:$A$2504,$C62,E2_BKZ!$B$5:$B$2504,$AF$4)</f>
        <v>0</v>
      </c>
      <c r="AH62" s="321">
        <f t="shared" si="13"/>
        <v>0</v>
      </c>
      <c r="AI62" s="321">
        <f>AH62*(IF(A_Stammdaten!$B$7="FNB",VLOOKUP(AF$4,Zinstabelle,2,FALSE),VLOOKUP(AF$4,Zinstabelle,3,FALSE)))</f>
        <v>0</v>
      </c>
      <c r="AJ62" s="321">
        <f>SUMIFS(E_SAV!$AC$5:$AC$4004,E_SAV!$A$5:$A$4004,D_KKAuf!$C62,E_SAV!$C$5:$C$4004,$AN$4)</f>
        <v>0</v>
      </c>
      <c r="AK62" s="321">
        <f>SUMIFS(E3_WAV!$S$5:$S$204,E3_WAV!$A$5:$A$204,D_KKAuf!$C62,E3_WAV!$D$5:$D$204,$AN$4,E3_WAV!$B$5:$B$204,"&lt;&gt;geleistete Anzahlungen und Anlagen im Bau des Sachanlagevermögens",E3_WAV!$B$5:$B$204,"&lt;&gt;geleistete Anzahlungen auf immaterielle Vermögensgegenstände")</f>
        <v>0</v>
      </c>
      <c r="AL62" s="321">
        <f>SUMIFS(E2_BKZ!$J$5:$J$2504,E2_BKZ!$A$5:$A$2504,$C62,E2_BKZ!$B$5:$B$2504,$AN$4)</f>
        <v>0</v>
      </c>
      <c r="AM62" s="321">
        <f>SUMIFS(E_SAV!$AE$5:$AE$4004,E_SAV!$A$5:$A$4004,D_KKAuf!$C62,E_SAV!$C$5:$C$4004,$AN$4)</f>
        <v>0</v>
      </c>
      <c r="AN62" s="321">
        <f>SUMIFS(E3_WAV!$U$5:$U$204,E3_WAV!$A$5:$A$204,D_KKAuf!$C62,E3_WAV!$D$5:$D$204,$AN$4,E3_WAV!$B$5:$B$204,"&lt;&gt;geleistete Anzahlungen und Anlagen im Bau des Sachanlagevermögens",E3_WAV!$B$5:$B$204,"&lt;&gt;geleistete Anzahlungen auf immaterielle Vermögensgegenstände")</f>
        <v>0</v>
      </c>
      <c r="AO62" s="321">
        <f>SUMIFS(E2_BKZ!$K$5:$K$2504,E2_BKZ!$A$5:$A$2504,$C62,E2_BKZ!$B$5:$B$2504,$AN$4)</f>
        <v>0</v>
      </c>
      <c r="AP62" s="321">
        <f t="shared" si="14"/>
        <v>0</v>
      </c>
      <c r="AQ62" s="321">
        <f>AP62*(IF(A_Stammdaten!$B$7="FNB",VLOOKUP(AN$4,Zinstabelle,2,FALSE),VLOOKUP(AN$4,Zinstabelle,3,FALSE)))</f>
        <v>0</v>
      </c>
      <c r="AR62" s="321">
        <f>SUMIFS(E_SAV!$AC$5:$AC$4004,E_SAV!$A$5:$A$4004,D_KKAuf!$C62,E_SAV!$C$5:$C$4004,$AV$4)</f>
        <v>0</v>
      </c>
      <c r="AS62" s="321">
        <f>SUMIFS(E3_WAV!$S$5:$S$204,E3_WAV!$A$5:$A$204,D_KKAuf!$C62,E3_WAV!$D$5:$D$204,$AV$4,E3_WAV!$B$5:$B$204,"&lt;&gt;geleistete Anzahlungen und Anlagen im Bau des Sachanlagevermögens",E3_WAV!$B$5:$B$204,"&lt;&gt;geleistete Anzahlungen auf immaterielle Vermögensgegenstände")</f>
        <v>0</v>
      </c>
      <c r="AT62" s="321">
        <f>SUMIFS(E2_BKZ!$J$5:$J$2504,E2_BKZ!$A$5:$A$2504,$C62,E2_BKZ!$B$5:$B$2504,$AV$4)</f>
        <v>0</v>
      </c>
      <c r="AU62" s="321">
        <f>SUMIFS(E_SAV!$AE$5:$AE$4004,E_SAV!$A$5:$A$4004,D_KKAuf!$C62,E_SAV!$C$5:$C$4004,$AV$4)</f>
        <v>0</v>
      </c>
      <c r="AV62" s="321">
        <f>SUMIFS(E3_WAV!$U$5:$U$204,E3_WAV!$A$5:$A$204,D_KKAuf!$C62,E3_WAV!$D$5:$D$204,$AV$4,E3_WAV!$B$5:$B$204,"&lt;&gt;geleistete Anzahlungen und Anlagen im Bau des Sachanlagevermögens",E3_WAV!$B$5:$B$204,"&lt;&gt;geleistete Anzahlungen auf immaterielle Vermögensgegenstände")</f>
        <v>0</v>
      </c>
      <c r="AW62" s="321">
        <f>SUMIFS(E2_BKZ!$K$5:$K$2504,E2_BKZ!$A$5:$A$2504,$C62,E2_BKZ!$B$5:$B$2504,$AV$4)</f>
        <v>0</v>
      </c>
      <c r="AX62" s="321">
        <f t="shared" si="15"/>
        <v>0</v>
      </c>
      <c r="AY62" s="321">
        <f>AX62*(IF(A_Stammdaten!$B$7="FNB",VLOOKUP(AV$4,Zinstabelle,2,FALSE),VLOOKUP(AV$4,Zinstabelle,3,FALSE)))</f>
        <v>0</v>
      </c>
      <c r="AZ62" s="321">
        <f>SUMIFS(E_SAV!$AC$5:$AC$4004,E_SAV!$A$5:$A$4004,D_KKAuf!$C62,E_SAV!$C$5:$C$4004,$BD$4)</f>
        <v>0</v>
      </c>
      <c r="BA62" s="321">
        <f>SUMIFS(E3_WAV!$S$5:$S$204,E3_WAV!$A$5:$A$204,D_KKAuf!$C62,E3_WAV!$D$5:$D$204,$BD$4,E3_WAV!$B$5:$B$204,"&lt;&gt;geleistete Anzahlungen und Anlagen im Bau des Sachanlagevermögens",E3_WAV!$B$5:$B$204,"&lt;&gt;geleistete Anzahlungen auf immaterielle Vermögensgegenstände")</f>
        <v>0</v>
      </c>
      <c r="BB62" s="321">
        <f>SUMIFS(E2_BKZ!$J$5:$J$2504,E2_BKZ!$A$5:$A$2504,$C62,E2_BKZ!$B$5:$B$2504,$BD$4)</f>
        <v>0</v>
      </c>
      <c r="BC62" s="321">
        <f>SUMIFS(E_SAV!$AE$5:$AE$4004,E_SAV!$A$5:$A$4004,D_KKAuf!$C62,E_SAV!$C$5:$C$4004,$BD$4)</f>
        <v>0</v>
      </c>
      <c r="BD62" s="321">
        <f>SUMIFS(E3_WAV!$U$5:$U$204,E3_WAV!$A$5:$A$204,D_KKAuf!$C62,E3_WAV!$D$5:$D$204,$BD$4,E3_WAV!$B$5:$B$204,"&lt;&gt;geleistete Anzahlungen und Anlagen im Bau des Sachanlagevermögens",E3_WAV!$B$5:$B$204,"&lt;&gt;geleistete Anzahlungen auf immaterielle Vermögensgegenstände")</f>
        <v>0</v>
      </c>
      <c r="BE62" s="321">
        <f>SUMIFS(E2_BKZ!$K$5:$K$2504,E2_BKZ!$A$5:$A$2504,$C62,E2_BKZ!$B$5:$B$2504,$BD$4)</f>
        <v>0</v>
      </c>
      <c r="BF62" s="321">
        <f t="shared" si="16"/>
        <v>0</v>
      </c>
      <c r="BG62" s="321">
        <f>BF62*(IF(A_Stammdaten!$B$7="FNB",VLOOKUP(BD$4,Zinstabelle,2,FALSE),VLOOKUP(BD$4,Zinstabelle,3,FALSE)))</f>
        <v>0</v>
      </c>
      <c r="BH62" s="321">
        <f>SUMIFS(E_SAV!$AC$5:$AC$4004,E_SAV!$A$5:$A$4004,D_KKAuf!$C62,E_SAV!$C$5:$C$4004,$BL$4)</f>
        <v>0</v>
      </c>
      <c r="BI62" s="321">
        <f>SUMIFS(E3_WAV!$S$5:$S$204,E3_WAV!$A$5:$A$204,D_KKAuf!$C62,E3_WAV!$D$5:$D$204,$BL$4,E3_WAV!$B$5:$B$204,"&lt;&gt;geleistete Anzahlungen und Anlagen im Bau des Sachanlagevermögens",E3_WAV!$B$5:$B$204,"&lt;&gt;geleistete Anzahlungen auf immaterielle Vermögensgegenstände")</f>
        <v>0</v>
      </c>
      <c r="BJ62" s="321">
        <f>SUMIFS(E2_BKZ!$J$5:$J$2504,E2_BKZ!$A$5:$A$2504,$C62,E2_BKZ!$B$5:$B$2504,$BL$4)</f>
        <v>0</v>
      </c>
      <c r="BK62" s="321">
        <f>SUMIFS(E_SAV!$AE$5:$AE$4004,E_SAV!$A$5:$A$4004,D_KKAuf!$C62,E_SAV!$C$5:$C$4004,$BL$4)</f>
        <v>0</v>
      </c>
      <c r="BL62" s="321">
        <f>SUMIFS(E3_WAV!$U$5:$U$204,E3_WAV!$A$5:$A$204,D_KKAuf!$C62,E3_WAV!$D$5:$D$204,$BL$4,E3_WAV!$B$5:$B$204,"&lt;&gt;geleistete Anzahlungen und Anlagen im Bau des Sachanlagevermögens",E3_WAV!$B$5:$B$204,"&lt;&gt;geleistete Anzahlungen auf immaterielle Vermögensgegenstände")</f>
        <v>0</v>
      </c>
      <c r="BM62" s="321">
        <f>SUMIFS(E2_BKZ!$K$5:$K$2504,E2_BKZ!$A$5:$A$2504,$C62,E2_BKZ!$B$5:$B$2504,$BL$4)</f>
        <v>0</v>
      </c>
      <c r="BN62" s="321">
        <f t="shared" si="17"/>
        <v>0</v>
      </c>
      <c r="BO62" s="321">
        <f>BN62*(IF(A_Stammdaten!$B$7="FNB",VLOOKUP(BL$4,Zinstabelle,2,FALSE),VLOOKUP(BL$4,Zinstabelle,3,FALSE)))</f>
        <v>0</v>
      </c>
    </row>
    <row r="63" spans="3:67" x14ac:dyDescent="0.3">
      <c r="C63" s="319">
        <f>A_Stammdaten!A74</f>
        <v>0</v>
      </c>
      <c r="D63" s="320">
        <f t="shared" si="8"/>
        <v>0</v>
      </c>
      <c r="E63" s="320">
        <f t="shared" si="9"/>
        <v>0</v>
      </c>
      <c r="F63" s="320">
        <f>SUM(J63,R63,Z63,AH63,AP63,AX63,BF63,BN63)*0.4*Listen!$G$2*0.035*A_Stammdaten!$D74</f>
        <v>0</v>
      </c>
      <c r="G63" s="320">
        <f t="shared" si="10"/>
        <v>0</v>
      </c>
      <c r="H63" s="321">
        <f>SUMIF(E_SAV!$A$5:$A$4004,D_KKAuf!$C63,E_SAV!$AD$5:$AD$4004)</f>
        <v>0</v>
      </c>
      <c r="I63" s="321">
        <f>SUMIFS(E3_WAV!$T$5:$T$204,E3_WAV!$A$5:$A$204,C63,E3_WAV!$D$5:$D$204,"&gt;2015",E3_WAV!$D$5:$D$204,"&lt;="&amp;A_Stammdaten!$B$12)</f>
        <v>0</v>
      </c>
      <c r="J63" s="321">
        <f>AVERAGE(SUMIFS(E3_WAV!$S$5:$S$204,E3_WAV!$B$5:$B$204,"geleistete Anzahlungen und Anlagen im Bau des Sachanlagevermögens",E3_WAV!$A$5:$A$204,D_KKAuf!$C63),SUMIFS(E3_WAV!$U$5:$U$204,E3_WAV!$B$5:$B$204,"geleistete Anzahlungen und Anlagen im Bau des Sachanlagevermögens",E3_WAV!$A$5:$A$204,D_KKAuf!$C63))+AVERAGE(SUMIFS(E3_WAV!$S$5:$S$204,E3_WAV!$B$5:$B$204,"geleistete Anzahlungen auf immaterielle Vermögensgegenstände",E3_WAV!$A$5:$A$204,D_KKAuf!$C63),SUMIFS(E3_WAV!$U$5:$U$204,E3_WAV!$B$5:$B$204,"geleistete Anzahlungen auf immaterielle Vermögensgegenstände",E3_WAV!$A$5:$A$204,D_KKAuf!$C63))</f>
        <v>0</v>
      </c>
      <c r="K63" s="321">
        <f>$J63*(IF(A_Stammdaten!$B$7="FNB",VLOOKUP(A_Stammdaten!$B$12,Zinstabelle,2,FALSE),VLOOKUP(A_Stammdaten!$B$12,Zinstabelle,3,FALSE)))</f>
        <v>0</v>
      </c>
      <c r="L63" s="321">
        <f>SUMIFS(E_SAV!$AC$5:$AC$4004,E_SAV!$A$5:$A$4004,D_KKAuf!$C63,E_SAV!$C$5:$C$4004,$P$4)</f>
        <v>0</v>
      </c>
      <c r="M63" s="321">
        <f>SUMIFS(E3_WAV!$S$5:$S$204,E3_WAV!$A$5:$A$204,D_KKAuf!$C63,E3_WAV!$D$5:$D$204,$P$4,E3_WAV!$B$5:$B$204,"&lt;&gt;geleistete Anzahlungen und Anlagen im Bau des Sachanlagevermögens",E3_WAV!$B$5:$B$204,"&lt;&gt;geleistete Anzahlungen auf immaterielle Vermögensgegenstände")</f>
        <v>0</v>
      </c>
      <c r="N63" s="321">
        <f>SUMIFS(E2_BKZ!$J$5:$J$2504,E2_BKZ!$A$5:$A$2504,$C63,E2_BKZ!$B$5:$B$2504,$P$4)</f>
        <v>0</v>
      </c>
      <c r="O63" s="321">
        <f>SUMIFS(E_SAV!$AE$5:$AE$4004,E_SAV!$A$5:$A$4004,D_KKAuf!$C63,E_SAV!$C$5:$C$4004,$P$4)</f>
        <v>0</v>
      </c>
      <c r="P63" s="321">
        <f>SUMIFS(E3_WAV!$U$5:$U$204,E3_WAV!$A$5:$A$204,D_KKAuf!$C63,E3_WAV!$D$5:$D$204,$P$4,E3_WAV!$B$5:$B$204,"&lt;&gt;geleistete Anzahlungen und Anlagen im Bau des Sachanlagevermögens",E3_WAV!$B$5:$B$204,"&lt;&gt;geleistete Anzahlungen auf immaterielle Vermögensgegenstände")</f>
        <v>0</v>
      </c>
      <c r="Q63" s="321">
        <f>SUMIFS(E2_BKZ!$K$5:$K$2504,E2_BKZ!$A$5:$A$2504,$C63,E2_BKZ!$B$5:$B$2504,$P$4)</f>
        <v>0</v>
      </c>
      <c r="R63" s="321">
        <f t="shared" si="11"/>
        <v>0</v>
      </c>
      <c r="S63" s="321">
        <f>R63*(IF(A_Stammdaten!$B$7="FNB",VLOOKUP(P$4,Zinstabelle,2,FALSE),VLOOKUP(P$4,Zinstabelle,3,FALSE)))</f>
        <v>0</v>
      </c>
      <c r="T63" s="321">
        <f>SUMIFS(E_SAV!$AC$5:$AC$4004,E_SAV!$A$5:$A$4004,D_KKAuf!$C63,E_SAV!$C$5:$C$4004,$X$4)</f>
        <v>0</v>
      </c>
      <c r="U63" s="321">
        <f>SUMIFS(E3_WAV!$S$5:$S$204,E3_WAV!$A$5:$A$204,D_KKAuf!$C63,E3_WAV!$D$5:$D$204,$X$4,E3_WAV!$B$5:$B$204,"&lt;&gt;geleistete Anzahlungen und Anlagen im Bau des Sachanlagevermögens",E3_WAV!$B$5:$B$204,"&lt;&gt;geleistete Anzahlungen auf immaterielle Vermögensgegenstände")</f>
        <v>0</v>
      </c>
      <c r="V63" s="321">
        <f>SUMIFS(E2_BKZ!$J$5:$J$2504,E2_BKZ!$A$5:$A$2504,$C63,E2_BKZ!$B$5:$B$2504,$X$4)</f>
        <v>0</v>
      </c>
      <c r="W63" s="321">
        <f>SUMIFS(E_SAV!$AE$5:$AE$4004,E_SAV!$A$5:$A$4004,D_KKAuf!$C63,E_SAV!$C$5:$C$4004,$X$4)</f>
        <v>0</v>
      </c>
      <c r="X63" s="321">
        <f>SUMIFS(E3_WAV!$U$5:$U$204,E3_WAV!$A$5:$A$204,D_KKAuf!$C63,E3_WAV!$D$5:$D$204,$X$4,E3_WAV!$B$5:$B$204,"&lt;&gt;geleistete Anzahlungen und Anlagen im Bau des Sachanlagevermögens",E3_WAV!$B$5:$B$204,"&lt;&gt;geleistete Anzahlungen auf immaterielle Vermögensgegenstände")</f>
        <v>0</v>
      </c>
      <c r="Y63" s="321">
        <f>SUMIFS(E2_BKZ!$K$5:$K$2504,E2_BKZ!$A$5:$A$2504,$C63,E2_BKZ!$B$5:$B$2504,$X$4)</f>
        <v>0</v>
      </c>
      <c r="Z63" s="321">
        <f t="shared" si="12"/>
        <v>0</v>
      </c>
      <c r="AA63" s="321">
        <f>Z63*(IF(A_Stammdaten!$B$7="FNB",VLOOKUP(X$4,Zinstabelle,2,FALSE),VLOOKUP(X$4,Zinstabelle,3,FALSE)))</f>
        <v>0</v>
      </c>
      <c r="AB63" s="321">
        <f>SUMIFS(E_SAV!$AC$5:$AC$4004,E_SAV!$A$5:$A$4004,D_KKAuf!$C63,E_SAV!$C$5:$C$4004,$AF$4)</f>
        <v>0</v>
      </c>
      <c r="AC63" s="321">
        <f>SUMIFS(E3_WAV!$S$5:$S$204,E3_WAV!$A$5:$A$204,D_KKAuf!$C63,E3_WAV!$D$5:$D$204,$AF$4,E3_WAV!$B$5:$B$204,"&lt;&gt;geleistete Anzahlungen und Anlagen im Bau des Sachanlagevermögens",E3_WAV!$B$5:$B$204,"&lt;&gt;geleistete Anzahlungen auf immaterielle Vermögensgegenstände")</f>
        <v>0</v>
      </c>
      <c r="AD63" s="321">
        <f>SUMIFS(E2_BKZ!$J$5:$J$2504,E2_BKZ!$A$5:$A$2504,$C63,E2_BKZ!$B$5:$B$2504,$AF$4)</f>
        <v>0</v>
      </c>
      <c r="AE63" s="321">
        <f>SUMIFS(E_SAV!$AE$5:$AE$4004,E_SAV!$A$5:$A$4004,D_KKAuf!$C63,E_SAV!$C$5:$C$4004,$AF$4)</f>
        <v>0</v>
      </c>
      <c r="AF63" s="321">
        <f>SUMIFS(E3_WAV!$U$5:$U$204,E3_WAV!$A$5:$A$204,D_KKAuf!$C63,E3_WAV!$D$5:$D$204,$AF$4,E3_WAV!$B$5:$B$204,"&lt;&gt;geleistete Anzahlungen und Anlagen im Bau des Sachanlagevermögens",E3_WAV!$B$5:$B$204,"&lt;&gt;geleistete Anzahlungen auf immaterielle Vermögensgegenstände")</f>
        <v>0</v>
      </c>
      <c r="AG63" s="321">
        <f>SUMIFS(E2_BKZ!$K$5:$K$2504,E2_BKZ!$A$5:$A$2504,$C63,E2_BKZ!$B$5:$B$2504,$AF$4)</f>
        <v>0</v>
      </c>
      <c r="AH63" s="321">
        <f t="shared" si="13"/>
        <v>0</v>
      </c>
      <c r="AI63" s="321">
        <f>AH63*(IF(A_Stammdaten!$B$7="FNB",VLOOKUP(AF$4,Zinstabelle,2,FALSE),VLOOKUP(AF$4,Zinstabelle,3,FALSE)))</f>
        <v>0</v>
      </c>
      <c r="AJ63" s="321">
        <f>SUMIFS(E_SAV!$AC$5:$AC$4004,E_SAV!$A$5:$A$4004,D_KKAuf!$C63,E_SAV!$C$5:$C$4004,$AN$4)</f>
        <v>0</v>
      </c>
      <c r="AK63" s="321">
        <f>SUMIFS(E3_WAV!$S$5:$S$204,E3_WAV!$A$5:$A$204,D_KKAuf!$C63,E3_WAV!$D$5:$D$204,$AN$4,E3_WAV!$B$5:$B$204,"&lt;&gt;geleistete Anzahlungen und Anlagen im Bau des Sachanlagevermögens",E3_WAV!$B$5:$B$204,"&lt;&gt;geleistete Anzahlungen auf immaterielle Vermögensgegenstände")</f>
        <v>0</v>
      </c>
      <c r="AL63" s="321">
        <f>SUMIFS(E2_BKZ!$J$5:$J$2504,E2_BKZ!$A$5:$A$2504,$C63,E2_BKZ!$B$5:$B$2504,$AN$4)</f>
        <v>0</v>
      </c>
      <c r="AM63" s="321">
        <f>SUMIFS(E_SAV!$AE$5:$AE$4004,E_SAV!$A$5:$A$4004,D_KKAuf!$C63,E_SAV!$C$5:$C$4004,$AN$4)</f>
        <v>0</v>
      </c>
      <c r="AN63" s="321">
        <f>SUMIFS(E3_WAV!$U$5:$U$204,E3_WAV!$A$5:$A$204,D_KKAuf!$C63,E3_WAV!$D$5:$D$204,$AN$4,E3_WAV!$B$5:$B$204,"&lt;&gt;geleistete Anzahlungen und Anlagen im Bau des Sachanlagevermögens",E3_WAV!$B$5:$B$204,"&lt;&gt;geleistete Anzahlungen auf immaterielle Vermögensgegenstände")</f>
        <v>0</v>
      </c>
      <c r="AO63" s="321">
        <f>SUMIFS(E2_BKZ!$K$5:$K$2504,E2_BKZ!$A$5:$A$2504,$C63,E2_BKZ!$B$5:$B$2504,$AN$4)</f>
        <v>0</v>
      </c>
      <c r="AP63" s="321">
        <f t="shared" si="14"/>
        <v>0</v>
      </c>
      <c r="AQ63" s="321">
        <f>AP63*(IF(A_Stammdaten!$B$7="FNB",VLOOKUP(AN$4,Zinstabelle,2,FALSE),VLOOKUP(AN$4,Zinstabelle,3,FALSE)))</f>
        <v>0</v>
      </c>
      <c r="AR63" s="321">
        <f>SUMIFS(E_SAV!$AC$5:$AC$4004,E_SAV!$A$5:$A$4004,D_KKAuf!$C63,E_SAV!$C$5:$C$4004,$AV$4)</f>
        <v>0</v>
      </c>
      <c r="AS63" s="321">
        <f>SUMIFS(E3_WAV!$S$5:$S$204,E3_WAV!$A$5:$A$204,D_KKAuf!$C63,E3_WAV!$D$5:$D$204,$AV$4,E3_WAV!$B$5:$B$204,"&lt;&gt;geleistete Anzahlungen und Anlagen im Bau des Sachanlagevermögens",E3_WAV!$B$5:$B$204,"&lt;&gt;geleistete Anzahlungen auf immaterielle Vermögensgegenstände")</f>
        <v>0</v>
      </c>
      <c r="AT63" s="321">
        <f>SUMIFS(E2_BKZ!$J$5:$J$2504,E2_BKZ!$A$5:$A$2504,$C63,E2_BKZ!$B$5:$B$2504,$AV$4)</f>
        <v>0</v>
      </c>
      <c r="AU63" s="321">
        <f>SUMIFS(E_SAV!$AE$5:$AE$4004,E_SAV!$A$5:$A$4004,D_KKAuf!$C63,E_SAV!$C$5:$C$4004,$AV$4)</f>
        <v>0</v>
      </c>
      <c r="AV63" s="321">
        <f>SUMIFS(E3_WAV!$U$5:$U$204,E3_WAV!$A$5:$A$204,D_KKAuf!$C63,E3_WAV!$D$5:$D$204,$AV$4,E3_WAV!$B$5:$B$204,"&lt;&gt;geleistete Anzahlungen und Anlagen im Bau des Sachanlagevermögens",E3_WAV!$B$5:$B$204,"&lt;&gt;geleistete Anzahlungen auf immaterielle Vermögensgegenstände")</f>
        <v>0</v>
      </c>
      <c r="AW63" s="321">
        <f>SUMIFS(E2_BKZ!$K$5:$K$2504,E2_BKZ!$A$5:$A$2504,$C63,E2_BKZ!$B$5:$B$2504,$AV$4)</f>
        <v>0</v>
      </c>
      <c r="AX63" s="321">
        <f t="shared" si="15"/>
        <v>0</v>
      </c>
      <c r="AY63" s="321">
        <f>AX63*(IF(A_Stammdaten!$B$7="FNB",VLOOKUP(AV$4,Zinstabelle,2,FALSE),VLOOKUP(AV$4,Zinstabelle,3,FALSE)))</f>
        <v>0</v>
      </c>
      <c r="AZ63" s="321">
        <f>SUMIFS(E_SAV!$AC$5:$AC$4004,E_SAV!$A$5:$A$4004,D_KKAuf!$C63,E_SAV!$C$5:$C$4004,$BD$4)</f>
        <v>0</v>
      </c>
      <c r="BA63" s="321">
        <f>SUMIFS(E3_WAV!$S$5:$S$204,E3_WAV!$A$5:$A$204,D_KKAuf!$C63,E3_WAV!$D$5:$D$204,$BD$4,E3_WAV!$B$5:$B$204,"&lt;&gt;geleistete Anzahlungen und Anlagen im Bau des Sachanlagevermögens",E3_WAV!$B$5:$B$204,"&lt;&gt;geleistete Anzahlungen auf immaterielle Vermögensgegenstände")</f>
        <v>0</v>
      </c>
      <c r="BB63" s="321">
        <f>SUMIFS(E2_BKZ!$J$5:$J$2504,E2_BKZ!$A$5:$A$2504,$C63,E2_BKZ!$B$5:$B$2504,$BD$4)</f>
        <v>0</v>
      </c>
      <c r="BC63" s="321">
        <f>SUMIFS(E_SAV!$AE$5:$AE$4004,E_SAV!$A$5:$A$4004,D_KKAuf!$C63,E_SAV!$C$5:$C$4004,$BD$4)</f>
        <v>0</v>
      </c>
      <c r="BD63" s="321">
        <f>SUMIFS(E3_WAV!$U$5:$U$204,E3_WAV!$A$5:$A$204,D_KKAuf!$C63,E3_WAV!$D$5:$D$204,$BD$4,E3_WAV!$B$5:$B$204,"&lt;&gt;geleistete Anzahlungen und Anlagen im Bau des Sachanlagevermögens",E3_WAV!$B$5:$B$204,"&lt;&gt;geleistete Anzahlungen auf immaterielle Vermögensgegenstände")</f>
        <v>0</v>
      </c>
      <c r="BE63" s="321">
        <f>SUMIFS(E2_BKZ!$K$5:$K$2504,E2_BKZ!$A$5:$A$2504,$C63,E2_BKZ!$B$5:$B$2504,$BD$4)</f>
        <v>0</v>
      </c>
      <c r="BF63" s="321">
        <f t="shared" si="16"/>
        <v>0</v>
      </c>
      <c r="BG63" s="321">
        <f>BF63*(IF(A_Stammdaten!$B$7="FNB",VLOOKUP(BD$4,Zinstabelle,2,FALSE),VLOOKUP(BD$4,Zinstabelle,3,FALSE)))</f>
        <v>0</v>
      </c>
      <c r="BH63" s="321">
        <f>SUMIFS(E_SAV!$AC$5:$AC$4004,E_SAV!$A$5:$A$4004,D_KKAuf!$C63,E_SAV!$C$5:$C$4004,$BL$4)</f>
        <v>0</v>
      </c>
      <c r="BI63" s="321">
        <f>SUMIFS(E3_WAV!$S$5:$S$204,E3_WAV!$A$5:$A$204,D_KKAuf!$C63,E3_WAV!$D$5:$D$204,$BL$4,E3_WAV!$B$5:$B$204,"&lt;&gt;geleistete Anzahlungen und Anlagen im Bau des Sachanlagevermögens",E3_WAV!$B$5:$B$204,"&lt;&gt;geleistete Anzahlungen auf immaterielle Vermögensgegenstände")</f>
        <v>0</v>
      </c>
      <c r="BJ63" s="321">
        <f>SUMIFS(E2_BKZ!$J$5:$J$2504,E2_BKZ!$A$5:$A$2504,$C63,E2_BKZ!$B$5:$B$2504,$BL$4)</f>
        <v>0</v>
      </c>
      <c r="BK63" s="321">
        <f>SUMIFS(E_SAV!$AE$5:$AE$4004,E_SAV!$A$5:$A$4004,D_KKAuf!$C63,E_SAV!$C$5:$C$4004,$BL$4)</f>
        <v>0</v>
      </c>
      <c r="BL63" s="321">
        <f>SUMIFS(E3_WAV!$U$5:$U$204,E3_WAV!$A$5:$A$204,D_KKAuf!$C63,E3_WAV!$D$5:$D$204,$BL$4,E3_WAV!$B$5:$B$204,"&lt;&gt;geleistete Anzahlungen und Anlagen im Bau des Sachanlagevermögens",E3_WAV!$B$5:$B$204,"&lt;&gt;geleistete Anzahlungen auf immaterielle Vermögensgegenstände")</f>
        <v>0</v>
      </c>
      <c r="BM63" s="321">
        <f>SUMIFS(E2_BKZ!$K$5:$K$2504,E2_BKZ!$A$5:$A$2504,$C63,E2_BKZ!$B$5:$B$2504,$BL$4)</f>
        <v>0</v>
      </c>
      <c r="BN63" s="321">
        <f t="shared" si="17"/>
        <v>0</v>
      </c>
      <c r="BO63" s="321">
        <f>BN63*(IF(A_Stammdaten!$B$7="FNB",VLOOKUP(BL$4,Zinstabelle,2,FALSE),VLOOKUP(BL$4,Zinstabelle,3,FALSE)))</f>
        <v>0</v>
      </c>
    </row>
  </sheetData>
  <sheetProtection algorithmName="SHA-512" hashValue="+CHiUDtqcEqKkquo3oiysORPpelGtVTZI7pdd2oCswrOZLuU5tmCpkrdT593hZfiZRZfsZISRj2wcxVyH/ohIA==" saltValue="ENUOgST7AxRqldFD1snpJg==" spinCount="100000" sheet="1" objects="1" scenarios="1" formatCells="0" formatColumns="0" formatRows="0"/>
  <mergeCells count="26">
    <mergeCell ref="AH4:AI4"/>
    <mergeCell ref="AP4:AQ4"/>
    <mergeCell ref="AX4:AY4"/>
    <mergeCell ref="AH5:AH6"/>
    <mergeCell ref="AI5:AI6"/>
    <mergeCell ref="AP5:AP6"/>
    <mergeCell ref="AQ5:AQ6"/>
    <mergeCell ref="AX5:AX6"/>
    <mergeCell ref="AY5:AY6"/>
    <mergeCell ref="S5:S6"/>
    <mergeCell ref="Z5:Z6"/>
    <mergeCell ref="AA5:AA6"/>
    <mergeCell ref="J4:K5"/>
    <mergeCell ref="R4:S4"/>
    <mergeCell ref="Z4:AA4"/>
    <mergeCell ref="D5:D6"/>
    <mergeCell ref="E5:E6"/>
    <mergeCell ref="F5:F6"/>
    <mergeCell ref="G5:G6"/>
    <mergeCell ref="R5:R6"/>
    <mergeCell ref="BF5:BF6"/>
    <mergeCell ref="BG5:BG6"/>
    <mergeCell ref="BN5:BN6"/>
    <mergeCell ref="BO5:BO6"/>
    <mergeCell ref="BF4:BG4"/>
    <mergeCell ref="BN4:BO4"/>
  </mergeCells>
  <pageMargins left="0.7" right="0.7" top="0.78740157499999996" bottom="0.78740157499999996"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839736-1363-4A6B-A3F2-C5F11D0CC5C1}">
  <sheetPr codeName="Tabelle9">
    <tabColor theme="9"/>
  </sheetPr>
  <dimension ref="A1:AO4004"/>
  <sheetViews>
    <sheetView zoomScaleNormal="100" workbookViewId="0">
      <pane xSplit="3" ySplit="4" topLeftCell="D5" activePane="bottomRight" state="frozen"/>
      <selection activeCell="N8" sqref="N8"/>
      <selection pane="topRight" activeCell="N8" sqref="N8"/>
      <selection pane="bottomLeft" activeCell="N8" sqref="N8"/>
      <selection pane="bottomRight" activeCell="A5" sqref="A5:E5"/>
    </sheetView>
  </sheetViews>
  <sheetFormatPr baseColWidth="10" defaultColWidth="9.109375" defaultRowHeight="14.4" x14ac:dyDescent="0.3"/>
  <cols>
    <col min="1" max="1" bestFit="true" customWidth="true" style="262" width="38.6640625"/>
    <col min="2" max="2" bestFit="true" customWidth="true" style="262" width="17.44140625"/>
    <col min="3" max="3" bestFit="true" customWidth="true" style="346" width="20.0"/>
    <col min="4" max="4" bestFit="true" customWidth="true" style="262" width="19.109375"/>
    <col min="5" max="5" customWidth="true" style="262" width="17.33203125"/>
    <col min="6" max="7" customWidth="true" style="262" width="19.44140625"/>
    <col min="8" max="17" customWidth="true" style="262" width="17.33203125"/>
    <col min="18" max="18" customWidth="true" style="262" width="29.109375"/>
    <col min="19" max="19" customWidth="true" style="262" width="25.109375"/>
    <col min="20" max="21" customWidth="true" style="262" width="10.6640625"/>
    <col min="22" max="28" customWidth="true" style="262" width="6.33203125"/>
    <col min="29" max="29" customWidth="true" style="262" width="13.88671875"/>
    <col min="30" max="30" customWidth="true" style="262" width="16.44140625"/>
    <col min="31" max="31" customWidth="true" style="262" width="13.44140625"/>
    <col min="32" max="32" customWidth="true" style="262" width="13.6640625"/>
    <col min="33" max="34" customWidth="true" style="262" width="12.88671875"/>
    <col min="35" max="35" customWidth="true" style="262" width="15.44140625"/>
    <col min="36" max="36" customWidth="true" style="262" width="13.88671875"/>
    <col min="37" max="37" customWidth="true" style="262" width="12.5546875"/>
    <col min="38" max="39" customWidth="true" style="262" width="12.88671875"/>
    <col min="40" max="40" customWidth="true" style="262" width="16.44140625"/>
    <col min="41" max="41" customWidth="true" style="262" width="23.33203125"/>
    <col min="42" max="42" customWidth="true" style="262" width="16.88671875"/>
    <col min="43" max="16384" style="262" width="9.109375"/>
  </cols>
  <sheetData>
    <row r="1" spans="1:41" ht="18" x14ac:dyDescent="0.35">
      <c r="A1" s="284" t="s">
        <v>476</v>
      </c>
      <c r="C1" s="262"/>
      <c r="AA1" s="284"/>
    </row>
    <row r="2" spans="1:41" x14ac:dyDescent="0.3">
      <c r="A2" s="322"/>
      <c r="B2" s="323"/>
      <c r="C2" s="323"/>
      <c r="D2" s="323"/>
      <c r="E2" s="323"/>
      <c r="F2" s="323"/>
      <c r="G2" s="323"/>
      <c r="H2" s="323"/>
      <c r="I2" s="323"/>
      <c r="J2" s="323"/>
      <c r="K2" s="323"/>
      <c r="L2" s="323"/>
      <c r="M2" s="323"/>
      <c r="N2" s="323"/>
      <c r="O2" s="323"/>
      <c r="P2" s="323"/>
      <c r="Q2" s="323"/>
      <c r="R2" s="323"/>
      <c r="S2" s="323"/>
      <c r="T2" s="323"/>
      <c r="U2" s="323"/>
      <c r="V2" s="323"/>
      <c r="W2" s="323"/>
      <c r="X2" s="323"/>
      <c r="Y2" s="323"/>
      <c r="Z2" s="323"/>
      <c r="AA2" s="323"/>
      <c r="AB2" s="323"/>
      <c r="AC2" s="323"/>
      <c r="AD2" s="323"/>
      <c r="AE2" s="323"/>
      <c r="AF2" s="323"/>
      <c r="AG2" s="323"/>
      <c r="AH2" s="323"/>
      <c r="AI2" s="323"/>
      <c r="AJ2" s="323"/>
      <c r="AK2" s="323"/>
      <c r="AL2" s="324"/>
    </row>
    <row r="3" spans="1:41" ht="18" x14ac:dyDescent="0.35">
      <c r="A3" s="325" t="s">
        <v>95</v>
      </c>
      <c r="B3" s="326"/>
      <c r="C3" s="327"/>
      <c r="D3" s="326"/>
      <c r="E3" s="325" t="s">
        <v>418</v>
      </c>
      <c r="F3" s="326"/>
      <c r="G3" s="326"/>
      <c r="H3" s="326"/>
      <c r="I3" s="326"/>
      <c r="J3" s="326"/>
      <c r="K3" s="326"/>
      <c r="L3" s="326"/>
      <c r="M3" s="326"/>
      <c r="N3" s="326"/>
      <c r="O3" s="326"/>
      <c r="P3" s="326"/>
      <c r="Q3" s="326"/>
      <c r="R3" s="326"/>
      <c r="S3" s="326"/>
      <c r="T3" s="328" t="s">
        <v>96</v>
      </c>
      <c r="U3" s="329"/>
      <c r="V3" s="329"/>
      <c r="W3" s="329"/>
      <c r="X3" s="329"/>
      <c r="Y3" s="329"/>
      <c r="Z3" s="329"/>
      <c r="AA3" s="329"/>
      <c r="AB3" s="330"/>
      <c r="AC3" s="328" t="s">
        <v>97</v>
      </c>
      <c r="AD3" s="329"/>
      <c r="AE3" s="330"/>
      <c r="AF3" s="328" t="s">
        <v>98</v>
      </c>
      <c r="AG3" s="329"/>
      <c r="AH3" s="329"/>
      <c r="AI3" s="329"/>
      <c r="AJ3" s="329"/>
      <c r="AK3" s="329"/>
      <c r="AL3" s="330"/>
    </row>
    <row r="4" spans="1:41" s="339" customFormat="1" ht="98.25" customHeight="1" x14ac:dyDescent="0.3">
      <c r="A4" s="331" t="s">
        <v>83</v>
      </c>
      <c r="B4" s="332" t="s">
        <v>99</v>
      </c>
      <c r="C4" s="332" t="s">
        <v>100</v>
      </c>
      <c r="D4" s="332" t="s">
        <v>419</v>
      </c>
      <c r="E4" s="332" t="s">
        <v>420</v>
      </c>
      <c r="F4" s="332" t="s">
        <v>421</v>
      </c>
      <c r="G4" s="332" t="s">
        <v>101</v>
      </c>
      <c r="H4" s="332" t="s">
        <v>102</v>
      </c>
      <c r="I4" s="333" t="s">
        <v>103</v>
      </c>
      <c r="J4" s="333" t="s">
        <v>422</v>
      </c>
      <c r="K4" s="333" t="s">
        <v>346</v>
      </c>
      <c r="L4" s="333" t="s">
        <v>423</v>
      </c>
      <c r="M4" s="333" t="s">
        <v>347</v>
      </c>
      <c r="N4" s="332" t="str">
        <f>"(Erwartete) historische AK/HK zum Stand 31.12."&amp;A_Stammdaten!B12</f>
        <v>(Erwartete) historische AK/HK zum Stand 31.12.2024</v>
      </c>
      <c r="O4" s="332" t="s">
        <v>106</v>
      </c>
      <c r="P4" s="332" t="s">
        <v>107</v>
      </c>
      <c r="Q4" s="332" t="s">
        <v>350</v>
      </c>
      <c r="R4" s="334" t="s">
        <v>424</v>
      </c>
      <c r="S4" s="335" t="str">
        <f>"(Erwartete) historische AK/HK zum Stand 31.12."&amp;A_Stammdaten!B12&amp;"  bereinigt um Investitionsmaßnahmen, Biogaskosten und Wasserstoff"</f>
        <v>(Erwartete) historische AK/HK zum Stand 31.12.2024  bereinigt um Investitionsmaßnahmen, Biogaskosten und Wasserstoff</v>
      </c>
      <c r="T4" s="336" t="s">
        <v>425</v>
      </c>
      <c r="U4" s="336" t="s">
        <v>426</v>
      </c>
      <c r="V4" s="337">
        <v>2021</v>
      </c>
      <c r="W4" s="337">
        <v>2022</v>
      </c>
      <c r="X4" s="337">
        <v>2023</v>
      </c>
      <c r="Y4" s="337">
        <v>2024</v>
      </c>
      <c r="Z4" s="337">
        <v>2025</v>
      </c>
      <c r="AA4" s="337">
        <v>2026</v>
      </c>
      <c r="AB4" s="337">
        <v>2027</v>
      </c>
      <c r="AC4" s="337" t="str">
        <f>"Restwert zum 01.01."&amp;A_Stammdaten!B12</f>
        <v>Restwert zum 01.01.2024</v>
      </c>
      <c r="AD4" s="337" t="str">
        <f>"Abschreibungen "&amp;A_Stammdaten!B12</f>
        <v>Abschreibungen 2024</v>
      </c>
      <c r="AE4" s="337" t="str">
        <f>"Restwert zum 31.12."&amp;A_Stammdaten!B12</f>
        <v>Restwert zum 31.12.2024</v>
      </c>
      <c r="AF4" s="337">
        <v>2021</v>
      </c>
      <c r="AG4" s="337">
        <v>2022</v>
      </c>
      <c r="AH4" s="337">
        <v>2023</v>
      </c>
      <c r="AI4" s="337">
        <v>2024</v>
      </c>
      <c r="AJ4" s="337">
        <v>2025</v>
      </c>
      <c r="AK4" s="337">
        <v>2026</v>
      </c>
      <c r="AL4" s="337">
        <v>2027</v>
      </c>
      <c r="AM4" s="338"/>
    </row>
    <row r="5" spans="1:41" s="344" customFormat="1" x14ac:dyDescent="0.3">
      <c r="A5" s="421"/>
      <c r="B5" s="421"/>
      <c r="C5" s="422"/>
      <c r="D5" s="423"/>
      <c r="E5" s="421"/>
      <c r="F5" s="421"/>
      <c r="G5" s="421"/>
      <c r="H5" s="421"/>
      <c r="I5" s="421"/>
      <c r="J5" s="421"/>
      <c r="K5" s="421"/>
      <c r="L5" s="421"/>
      <c r="M5" s="423"/>
      <c r="N5" s="340">
        <f>IF(C5&gt;A_Stammdaten!$B$12,0,SUM(E5,F5,H5,J5:K5)-SUM(G5,I5,L5:M5))</f>
        <v>0</v>
      </c>
      <c r="O5" s="421"/>
      <c r="P5" s="421"/>
      <c r="Q5" s="421"/>
      <c r="R5" s="421"/>
      <c r="S5" s="108">
        <f>N5-SUM(O5:R5)</f>
        <v>0</v>
      </c>
      <c r="T5" s="341">
        <f>IF(ISBLANK($B5),0,VLOOKUP($B5,Listen!$A$2:$C$45,2,FALSE))</f>
        <v>0</v>
      </c>
      <c r="U5" s="341">
        <f>IF(ISBLANK($B5),0,VLOOKUP($B5,Listen!$A$2:$C$45,3,FALSE))</f>
        <v>0</v>
      </c>
      <c r="V5" s="342">
        <f t="shared" ref="V5:AB20" si="0">$T5</f>
        <v>0</v>
      </c>
      <c r="W5" s="342">
        <f t="shared" si="0"/>
        <v>0</v>
      </c>
      <c r="X5" s="342">
        <f t="shared" si="0"/>
        <v>0</v>
      </c>
      <c r="Y5" s="342">
        <f t="shared" si="0"/>
        <v>0</v>
      </c>
      <c r="Z5" s="342">
        <f t="shared" si="0"/>
        <v>0</v>
      </c>
      <c r="AA5" s="342">
        <f t="shared" si="0"/>
        <v>0</v>
      </c>
      <c r="AB5" s="342">
        <f t="shared" si="0"/>
        <v>0</v>
      </c>
      <c r="AC5" s="109">
        <f>AE5+AD5</f>
        <v>0</v>
      </c>
      <c r="AD5" s="109">
        <f>IF(C5=A_Stammdaten!$B$12,E_SAV!$S5-E_SAV!$AE5,HLOOKUP(A_Stammdaten!$B$12-1,$AF$4:$AL$4004,ROW(C5)-3,FALSE)-$AE5)</f>
        <v>0</v>
      </c>
      <c r="AE5" s="109">
        <f>HLOOKUP(A_Stammdaten!$B$12,$AF$4:$AL$4004,ROW(C5)-3,FALSE)</f>
        <v>0</v>
      </c>
      <c r="AF5" s="109">
        <f t="shared" ref="AF5:AF68" si="1">IF(OR($C5=0,$S5=0),0,IF($C5&lt;=AF$4,$S5-$S5/V5*(AF$4-$C5+1),0))</f>
        <v>0</v>
      </c>
      <c r="AG5" s="109">
        <f t="shared" ref="AG5:AL47" si="2">IF(OR($C5=0,$S5=0,W5-(AG$4-$C5)=0),0,IF($C5&lt;AG$4,AF5-AF5/(W5-(AG$4-$C5)),IF($C5=AG$4,$S5-$S5/W5,0)))</f>
        <v>0</v>
      </c>
      <c r="AH5" s="109">
        <f t="shared" si="2"/>
        <v>0</v>
      </c>
      <c r="AI5" s="109">
        <f t="shared" si="2"/>
        <v>0</v>
      </c>
      <c r="AJ5" s="109">
        <f t="shared" si="2"/>
        <v>0</v>
      </c>
      <c r="AK5" s="109">
        <f t="shared" si="2"/>
        <v>0</v>
      </c>
      <c r="AL5" s="109">
        <f t="shared" si="2"/>
        <v>0</v>
      </c>
      <c r="AM5" s="343"/>
      <c r="AO5" s="345"/>
    </row>
    <row r="6" spans="1:41" s="344" customFormat="1" x14ac:dyDescent="0.3">
      <c r="A6" s="421"/>
      <c r="B6" s="421"/>
      <c r="C6" s="422"/>
      <c r="D6" s="423"/>
      <c r="E6" s="421"/>
      <c r="F6" s="421"/>
      <c r="G6" s="421"/>
      <c r="H6" s="421"/>
      <c r="I6" s="421"/>
      <c r="J6" s="421"/>
      <c r="K6" s="421"/>
      <c r="L6" s="421"/>
      <c r="M6" s="423"/>
      <c r="N6" s="340">
        <f>IF(C6&gt;A_Stammdaten!$B$12,0,SUM(E6,F6,H6,J6:K6)-SUM(G6,I6,L6:M6))</f>
        <v>0</v>
      </c>
      <c r="O6" s="421"/>
      <c r="P6" s="421"/>
      <c r="Q6" s="421"/>
      <c r="R6" s="421"/>
      <c r="S6" s="108">
        <f t="shared" ref="S6:S69" si="3">N6-SUM(O6:R6)</f>
        <v>0</v>
      </c>
      <c r="T6" s="341">
        <f>IF(ISBLANK($B6),0,VLOOKUP($B6,Listen!$A$2:$C$45,2,FALSE))</f>
        <v>0</v>
      </c>
      <c r="U6" s="341">
        <f>IF(ISBLANK($B6),0,VLOOKUP($B6,Listen!$A$2:$C$45,3,FALSE))</f>
        <v>0</v>
      </c>
      <c r="V6" s="342">
        <f t="shared" si="0"/>
        <v>0</v>
      </c>
      <c r="W6" s="342">
        <f t="shared" si="0"/>
        <v>0</v>
      </c>
      <c r="X6" s="342">
        <f t="shared" si="0"/>
        <v>0</v>
      </c>
      <c r="Y6" s="342">
        <f t="shared" si="0"/>
        <v>0</v>
      </c>
      <c r="Z6" s="342">
        <f t="shared" si="0"/>
        <v>0</v>
      </c>
      <c r="AA6" s="342">
        <f t="shared" si="0"/>
        <v>0</v>
      </c>
      <c r="AB6" s="342">
        <f t="shared" si="0"/>
        <v>0</v>
      </c>
      <c r="AC6" s="109">
        <f t="shared" ref="AC6:AC69" si="4">AE6+AD6</f>
        <v>0</v>
      </c>
      <c r="AD6" s="109">
        <f>IF(C6=A_Stammdaten!$B$12,E_SAV!$S6-E_SAV!$AE6,HLOOKUP(A_Stammdaten!$B$12-1,$AF$4:$AL$4004,ROW(C6)-3,FALSE)-$AE6)</f>
        <v>0</v>
      </c>
      <c r="AE6" s="109">
        <f>HLOOKUP(A_Stammdaten!$B$12,$AF$4:$AL$4004,ROW(C6)-3,FALSE)</f>
        <v>0</v>
      </c>
      <c r="AF6" s="109">
        <f t="shared" si="1"/>
        <v>0</v>
      </c>
      <c r="AG6" s="109">
        <f t="shared" si="2"/>
        <v>0</v>
      </c>
      <c r="AH6" s="109">
        <f t="shared" si="2"/>
        <v>0</v>
      </c>
      <c r="AI6" s="109">
        <f t="shared" si="2"/>
        <v>0</v>
      </c>
      <c r="AJ6" s="109">
        <f t="shared" si="2"/>
        <v>0</v>
      </c>
      <c r="AK6" s="109">
        <f t="shared" si="2"/>
        <v>0</v>
      </c>
      <c r="AL6" s="109">
        <f t="shared" si="2"/>
        <v>0</v>
      </c>
      <c r="AM6" s="343"/>
    </row>
    <row r="7" spans="1:41" s="344" customFormat="1" x14ac:dyDescent="0.3">
      <c r="A7" s="421"/>
      <c r="B7" s="421"/>
      <c r="C7" s="422"/>
      <c r="D7" s="423"/>
      <c r="E7" s="421"/>
      <c r="F7" s="421"/>
      <c r="G7" s="421"/>
      <c r="H7" s="421"/>
      <c r="I7" s="421"/>
      <c r="J7" s="421"/>
      <c r="K7" s="421"/>
      <c r="L7" s="421"/>
      <c r="M7" s="423"/>
      <c r="N7" s="340">
        <f>IF(C7&gt;A_Stammdaten!$B$12,0,SUM(E7,F7,H7,J7:K7)-SUM(G7,I7,L7:M7))</f>
        <v>0</v>
      </c>
      <c r="O7" s="421"/>
      <c r="P7" s="421"/>
      <c r="Q7" s="421"/>
      <c r="R7" s="421"/>
      <c r="S7" s="108">
        <f t="shared" si="3"/>
        <v>0</v>
      </c>
      <c r="T7" s="341">
        <f>IF(ISBLANK($B7),0,VLOOKUP($B7,Listen!$A$2:$C$45,2,FALSE))</f>
        <v>0</v>
      </c>
      <c r="U7" s="341">
        <f>IF(ISBLANK($B7),0,VLOOKUP($B7,Listen!$A$2:$C$45,3,FALSE))</f>
        <v>0</v>
      </c>
      <c r="V7" s="342">
        <f t="shared" si="0"/>
        <v>0</v>
      </c>
      <c r="W7" s="342">
        <f t="shared" si="0"/>
        <v>0</v>
      </c>
      <c r="X7" s="342">
        <f t="shared" si="0"/>
        <v>0</v>
      </c>
      <c r="Y7" s="342">
        <f t="shared" si="0"/>
        <v>0</v>
      </c>
      <c r="Z7" s="342">
        <f t="shared" si="0"/>
        <v>0</v>
      </c>
      <c r="AA7" s="342">
        <f t="shared" si="0"/>
        <v>0</v>
      </c>
      <c r="AB7" s="342">
        <f t="shared" si="0"/>
        <v>0</v>
      </c>
      <c r="AC7" s="109">
        <f t="shared" si="4"/>
        <v>0</v>
      </c>
      <c r="AD7" s="109">
        <f>IF(C7=A_Stammdaten!$B$12,E_SAV!$S7-E_SAV!$AE7,HLOOKUP(A_Stammdaten!$B$12-1,$AF$4:$AL$4004,ROW(C7)-3,FALSE)-$AE7)</f>
        <v>0</v>
      </c>
      <c r="AE7" s="109">
        <f>HLOOKUP(A_Stammdaten!$B$12,$AF$4:$AL$4004,ROW(C7)-3,FALSE)</f>
        <v>0</v>
      </c>
      <c r="AF7" s="109">
        <f t="shared" si="1"/>
        <v>0</v>
      </c>
      <c r="AG7" s="109">
        <f t="shared" si="2"/>
        <v>0</v>
      </c>
      <c r="AH7" s="109">
        <f t="shared" si="2"/>
        <v>0</v>
      </c>
      <c r="AI7" s="109">
        <f t="shared" si="2"/>
        <v>0</v>
      </c>
      <c r="AJ7" s="109">
        <f t="shared" si="2"/>
        <v>0</v>
      </c>
      <c r="AK7" s="109">
        <f t="shared" si="2"/>
        <v>0</v>
      </c>
      <c r="AL7" s="109">
        <f t="shared" si="2"/>
        <v>0</v>
      </c>
      <c r="AM7" s="343"/>
    </row>
    <row r="8" spans="1:41" s="344" customFormat="1" x14ac:dyDescent="0.3">
      <c r="A8" s="473"/>
      <c r="B8" s="421"/>
      <c r="C8" s="422"/>
      <c r="D8" s="423"/>
      <c r="E8" s="421"/>
      <c r="F8" s="421"/>
      <c r="G8" s="421"/>
      <c r="H8" s="421"/>
      <c r="I8" s="421"/>
      <c r="J8" s="421"/>
      <c r="K8" s="421"/>
      <c r="L8" s="421"/>
      <c r="M8" s="423"/>
      <c r="N8" s="340">
        <f>IF(C8&gt;A_Stammdaten!$B$12,0,SUM(E8,F8,H8,J8:K8)-SUM(G8,I8,L8:M8))</f>
        <v>0</v>
      </c>
      <c r="O8" s="421"/>
      <c r="P8" s="421"/>
      <c r="Q8" s="421"/>
      <c r="R8" s="421"/>
      <c r="S8" s="108">
        <f t="shared" si="3"/>
        <v>0</v>
      </c>
      <c r="T8" s="341">
        <f>IF(ISBLANK($B8),0,VLOOKUP($B8,Listen!$A$2:$C$45,2,FALSE))</f>
        <v>0</v>
      </c>
      <c r="U8" s="341">
        <f>IF(ISBLANK($B8),0,VLOOKUP($B8,Listen!$A$2:$C$45,3,FALSE))</f>
        <v>0</v>
      </c>
      <c r="V8" s="342">
        <f t="shared" si="0"/>
        <v>0</v>
      </c>
      <c r="W8" s="342">
        <f t="shared" si="0"/>
        <v>0</v>
      </c>
      <c r="X8" s="342">
        <f t="shared" si="0"/>
        <v>0</v>
      </c>
      <c r="Y8" s="342">
        <f t="shared" si="0"/>
        <v>0</v>
      </c>
      <c r="Z8" s="342">
        <f t="shared" si="0"/>
        <v>0</v>
      </c>
      <c r="AA8" s="342">
        <f t="shared" si="0"/>
        <v>0</v>
      </c>
      <c r="AB8" s="342">
        <f t="shared" si="0"/>
        <v>0</v>
      </c>
      <c r="AC8" s="109">
        <f t="shared" si="4"/>
        <v>0</v>
      </c>
      <c r="AD8" s="109">
        <f>IF(C8=A_Stammdaten!$B$12,E_SAV!$S8-E_SAV!$AE8,HLOOKUP(A_Stammdaten!$B$12-1,$AF$4:$AL$4004,ROW(C8)-3,FALSE)-$AE8)</f>
        <v>0</v>
      </c>
      <c r="AE8" s="109">
        <f>HLOOKUP(A_Stammdaten!$B$12,$AF$4:$AL$4004,ROW(C8)-3,FALSE)</f>
        <v>0</v>
      </c>
      <c r="AF8" s="109">
        <f t="shared" si="1"/>
        <v>0</v>
      </c>
      <c r="AG8" s="109">
        <f t="shared" si="2"/>
        <v>0</v>
      </c>
      <c r="AH8" s="109">
        <f t="shared" si="2"/>
        <v>0</v>
      </c>
      <c r="AI8" s="109">
        <f t="shared" si="2"/>
        <v>0</v>
      </c>
      <c r="AJ8" s="109">
        <f t="shared" si="2"/>
        <v>0</v>
      </c>
      <c r="AK8" s="109">
        <f t="shared" si="2"/>
        <v>0</v>
      </c>
      <c r="AL8" s="109">
        <f t="shared" si="2"/>
        <v>0</v>
      </c>
      <c r="AM8" s="343"/>
    </row>
    <row r="9" spans="1:41" s="344" customFormat="1" x14ac:dyDescent="0.3">
      <c r="A9" s="421"/>
      <c r="B9" s="421"/>
      <c r="C9" s="422"/>
      <c r="D9" s="423"/>
      <c r="E9" s="422"/>
      <c r="F9" s="421"/>
      <c r="G9" s="421"/>
      <c r="H9" s="421"/>
      <c r="I9" s="421"/>
      <c r="J9" s="421"/>
      <c r="K9" s="421"/>
      <c r="L9" s="421"/>
      <c r="M9" s="423"/>
      <c r="N9" s="340">
        <f>IF(C9&gt;A_Stammdaten!$B$12,0,SUM(E9,F9,H9,J9:K9)-SUM(G9,I9,L9:M9))</f>
        <v>0</v>
      </c>
      <c r="O9" s="421"/>
      <c r="P9" s="421"/>
      <c r="Q9" s="421"/>
      <c r="R9" s="421"/>
      <c r="S9" s="108">
        <f t="shared" si="3"/>
        <v>0</v>
      </c>
      <c r="T9" s="341">
        <f>IF(ISBLANK($B9),0,VLOOKUP($B9,Listen!$A$2:$C$45,2,FALSE))</f>
        <v>0</v>
      </c>
      <c r="U9" s="341">
        <f>IF(ISBLANK($B9),0,VLOOKUP($B9,Listen!$A$2:$C$45,3,FALSE))</f>
        <v>0</v>
      </c>
      <c r="V9" s="342">
        <f t="shared" si="0"/>
        <v>0</v>
      </c>
      <c r="W9" s="342">
        <f t="shared" si="0"/>
        <v>0</v>
      </c>
      <c r="X9" s="342">
        <f t="shared" si="0"/>
        <v>0</v>
      </c>
      <c r="Y9" s="342">
        <f t="shared" si="0"/>
        <v>0</v>
      </c>
      <c r="Z9" s="342">
        <f t="shared" si="0"/>
        <v>0</v>
      </c>
      <c r="AA9" s="342">
        <f t="shared" si="0"/>
        <v>0</v>
      </c>
      <c r="AB9" s="342">
        <f t="shared" si="0"/>
        <v>0</v>
      </c>
      <c r="AC9" s="109">
        <f t="shared" si="4"/>
        <v>0</v>
      </c>
      <c r="AD9" s="109">
        <f>IF(C9=A_Stammdaten!$B$12,E_SAV!$S9-E_SAV!$AE9,HLOOKUP(A_Stammdaten!$B$12-1,$AF$4:$AL$4004,ROW(C9)-3,FALSE)-$AE9)</f>
        <v>0</v>
      </c>
      <c r="AE9" s="109">
        <f>HLOOKUP(A_Stammdaten!$B$12,$AF$4:$AL$4004,ROW(C9)-3,FALSE)</f>
        <v>0</v>
      </c>
      <c r="AF9" s="109">
        <f t="shared" si="1"/>
        <v>0</v>
      </c>
      <c r="AG9" s="109">
        <f t="shared" si="2"/>
        <v>0</v>
      </c>
      <c r="AH9" s="109">
        <f t="shared" si="2"/>
        <v>0</v>
      </c>
      <c r="AI9" s="109">
        <f t="shared" si="2"/>
        <v>0</v>
      </c>
      <c r="AJ9" s="109">
        <f t="shared" si="2"/>
        <v>0</v>
      </c>
      <c r="AK9" s="109">
        <f t="shared" si="2"/>
        <v>0</v>
      </c>
      <c r="AL9" s="109">
        <f t="shared" si="2"/>
        <v>0</v>
      </c>
      <c r="AM9" s="343"/>
    </row>
    <row r="10" spans="1:41" s="344" customFormat="1" x14ac:dyDescent="0.3">
      <c r="A10" s="421"/>
      <c r="B10" s="421"/>
      <c r="C10" s="422"/>
      <c r="D10" s="423"/>
      <c r="E10" s="421"/>
      <c r="F10" s="421"/>
      <c r="G10" s="421"/>
      <c r="H10" s="421"/>
      <c r="I10" s="421"/>
      <c r="J10" s="421"/>
      <c r="K10" s="421"/>
      <c r="L10" s="421"/>
      <c r="M10" s="423"/>
      <c r="N10" s="340">
        <f>IF(C10&gt;A_Stammdaten!$B$12,0,SUM(E10,F10,H10,J10:K10)-SUM(G10,I10,L10:M10))</f>
        <v>0</v>
      </c>
      <c r="O10" s="421"/>
      <c r="P10" s="421"/>
      <c r="Q10" s="421"/>
      <c r="R10" s="421"/>
      <c r="S10" s="108">
        <f t="shared" si="3"/>
        <v>0</v>
      </c>
      <c r="T10" s="341">
        <f>IF(ISBLANK($B10),0,VLOOKUP($B10,Listen!$A$2:$C$45,2,FALSE))</f>
        <v>0</v>
      </c>
      <c r="U10" s="341">
        <f>IF(ISBLANK($B10),0,VLOOKUP($B10,Listen!$A$2:$C$45,3,FALSE))</f>
        <v>0</v>
      </c>
      <c r="V10" s="342">
        <f t="shared" si="0"/>
        <v>0</v>
      </c>
      <c r="W10" s="342">
        <f t="shared" si="0"/>
        <v>0</v>
      </c>
      <c r="X10" s="342">
        <f t="shared" si="0"/>
        <v>0</v>
      </c>
      <c r="Y10" s="342">
        <f t="shared" si="0"/>
        <v>0</v>
      </c>
      <c r="Z10" s="342">
        <f t="shared" si="0"/>
        <v>0</v>
      </c>
      <c r="AA10" s="342">
        <f t="shared" si="0"/>
        <v>0</v>
      </c>
      <c r="AB10" s="342">
        <f t="shared" si="0"/>
        <v>0</v>
      </c>
      <c r="AC10" s="109">
        <f t="shared" si="4"/>
        <v>0</v>
      </c>
      <c r="AD10" s="109">
        <f>IF(C10=A_Stammdaten!$B$12,E_SAV!$S10-E_SAV!$AE10,HLOOKUP(A_Stammdaten!$B$12-1,$AF$4:$AL$4004,ROW(C10)-3,FALSE)-$AE10)</f>
        <v>0</v>
      </c>
      <c r="AE10" s="109">
        <f>HLOOKUP(A_Stammdaten!$B$12,$AF$4:$AL$4004,ROW(C10)-3,FALSE)</f>
        <v>0</v>
      </c>
      <c r="AF10" s="109">
        <f t="shared" si="1"/>
        <v>0</v>
      </c>
      <c r="AG10" s="109">
        <f t="shared" si="2"/>
        <v>0</v>
      </c>
      <c r="AH10" s="109">
        <f t="shared" si="2"/>
        <v>0</v>
      </c>
      <c r="AI10" s="109">
        <f t="shared" si="2"/>
        <v>0</v>
      </c>
      <c r="AJ10" s="109">
        <f t="shared" si="2"/>
        <v>0</v>
      </c>
      <c r="AK10" s="109">
        <f t="shared" si="2"/>
        <v>0</v>
      </c>
      <c r="AL10" s="109">
        <f t="shared" si="2"/>
        <v>0</v>
      </c>
      <c r="AM10" s="343"/>
    </row>
    <row r="11" spans="1:41" s="344" customFormat="1" x14ac:dyDescent="0.3">
      <c r="A11" s="421"/>
      <c r="B11" s="421"/>
      <c r="C11" s="422"/>
      <c r="D11" s="423"/>
      <c r="E11" s="421"/>
      <c r="F11" s="421"/>
      <c r="G11" s="421"/>
      <c r="H11" s="421"/>
      <c r="I11" s="421"/>
      <c r="J11" s="421"/>
      <c r="K11" s="421"/>
      <c r="L11" s="421"/>
      <c r="M11" s="423"/>
      <c r="N11" s="340">
        <f>IF(C11&gt;A_Stammdaten!$B$12,0,SUM(E11,F11,H11,J11:K11)-SUM(G11,I11,L11:M11))</f>
        <v>0</v>
      </c>
      <c r="O11" s="421"/>
      <c r="P11" s="421"/>
      <c r="Q11" s="421"/>
      <c r="R11" s="421"/>
      <c r="S11" s="108">
        <f t="shared" si="3"/>
        <v>0</v>
      </c>
      <c r="T11" s="341">
        <f>IF(ISBLANK($B11),0,VLOOKUP($B11,Listen!$A$2:$C$45,2,FALSE))</f>
        <v>0</v>
      </c>
      <c r="U11" s="341">
        <f>IF(ISBLANK($B11),0,VLOOKUP($B11,Listen!$A$2:$C$45,3,FALSE))</f>
        <v>0</v>
      </c>
      <c r="V11" s="342">
        <f t="shared" si="0"/>
        <v>0</v>
      </c>
      <c r="W11" s="342">
        <f t="shared" si="0"/>
        <v>0</v>
      </c>
      <c r="X11" s="342">
        <f t="shared" si="0"/>
        <v>0</v>
      </c>
      <c r="Y11" s="342">
        <f t="shared" si="0"/>
        <v>0</v>
      </c>
      <c r="Z11" s="342">
        <f t="shared" si="0"/>
        <v>0</v>
      </c>
      <c r="AA11" s="342">
        <f t="shared" si="0"/>
        <v>0</v>
      </c>
      <c r="AB11" s="342">
        <f t="shared" si="0"/>
        <v>0</v>
      </c>
      <c r="AC11" s="109">
        <f t="shared" si="4"/>
        <v>0</v>
      </c>
      <c r="AD11" s="109">
        <f>IF(C11=A_Stammdaten!$B$12,E_SAV!$S11-E_SAV!$AE11,HLOOKUP(A_Stammdaten!$B$12-1,$AF$4:$AL$4004,ROW(C11)-3,FALSE)-$AE11)</f>
        <v>0</v>
      </c>
      <c r="AE11" s="109">
        <f>HLOOKUP(A_Stammdaten!$B$12,$AF$4:$AL$4004,ROW(C11)-3,FALSE)</f>
        <v>0</v>
      </c>
      <c r="AF11" s="109">
        <f t="shared" si="1"/>
        <v>0</v>
      </c>
      <c r="AG11" s="109">
        <f t="shared" si="2"/>
        <v>0</v>
      </c>
      <c r="AH11" s="109">
        <f t="shared" si="2"/>
        <v>0</v>
      </c>
      <c r="AI11" s="109">
        <f t="shared" si="2"/>
        <v>0</v>
      </c>
      <c r="AJ11" s="109">
        <f t="shared" si="2"/>
        <v>0</v>
      </c>
      <c r="AK11" s="109">
        <f t="shared" si="2"/>
        <v>0</v>
      </c>
      <c r="AL11" s="109">
        <f t="shared" si="2"/>
        <v>0</v>
      </c>
      <c r="AM11" s="343"/>
    </row>
    <row r="12" spans="1:41" s="344" customFormat="1" x14ac:dyDescent="0.3">
      <c r="A12" s="421"/>
      <c r="B12" s="421"/>
      <c r="C12" s="422"/>
      <c r="D12" s="423"/>
      <c r="E12" s="421"/>
      <c r="F12" s="421"/>
      <c r="G12" s="421"/>
      <c r="H12" s="421"/>
      <c r="I12" s="421"/>
      <c r="J12" s="421"/>
      <c r="K12" s="421"/>
      <c r="L12" s="421"/>
      <c r="M12" s="423"/>
      <c r="N12" s="340">
        <f>IF(C12&gt;A_Stammdaten!$B$12,0,SUM(E12,F12,H12,J12:K12)-SUM(G12,I12,L12:M12))</f>
        <v>0</v>
      </c>
      <c r="O12" s="421"/>
      <c r="P12" s="421"/>
      <c r="Q12" s="421"/>
      <c r="R12" s="421"/>
      <c r="S12" s="108">
        <f t="shared" si="3"/>
        <v>0</v>
      </c>
      <c r="T12" s="341">
        <f>IF(ISBLANK($B12),0,VLOOKUP($B12,Listen!$A$2:$C$45,2,FALSE))</f>
        <v>0</v>
      </c>
      <c r="U12" s="341">
        <f>IF(ISBLANK($B12),0,VLOOKUP($B12,Listen!$A$2:$C$45,3,FALSE))</f>
        <v>0</v>
      </c>
      <c r="V12" s="342">
        <f t="shared" si="0"/>
        <v>0</v>
      </c>
      <c r="W12" s="342">
        <f t="shared" si="0"/>
        <v>0</v>
      </c>
      <c r="X12" s="342">
        <f t="shared" si="0"/>
        <v>0</v>
      </c>
      <c r="Y12" s="342">
        <f t="shared" si="0"/>
        <v>0</v>
      </c>
      <c r="Z12" s="342">
        <f t="shared" si="0"/>
        <v>0</v>
      </c>
      <c r="AA12" s="342">
        <f t="shared" si="0"/>
        <v>0</v>
      </c>
      <c r="AB12" s="342">
        <f t="shared" si="0"/>
        <v>0</v>
      </c>
      <c r="AC12" s="109">
        <f t="shared" si="4"/>
        <v>0</v>
      </c>
      <c r="AD12" s="109">
        <f>IF(C12=A_Stammdaten!$B$12,E_SAV!$S12-E_SAV!$AE12,HLOOKUP(A_Stammdaten!$B$12-1,$AF$4:$AL$4004,ROW(C12)-3,FALSE)-$AE12)</f>
        <v>0</v>
      </c>
      <c r="AE12" s="109">
        <f>HLOOKUP(A_Stammdaten!$B$12,$AF$4:$AL$4004,ROW(C12)-3,FALSE)</f>
        <v>0</v>
      </c>
      <c r="AF12" s="109">
        <f t="shared" si="1"/>
        <v>0</v>
      </c>
      <c r="AG12" s="109">
        <f t="shared" si="2"/>
        <v>0</v>
      </c>
      <c r="AH12" s="109">
        <f t="shared" si="2"/>
        <v>0</v>
      </c>
      <c r="AI12" s="109">
        <f t="shared" si="2"/>
        <v>0</v>
      </c>
      <c r="AJ12" s="109">
        <f t="shared" si="2"/>
        <v>0</v>
      </c>
      <c r="AK12" s="109">
        <f t="shared" si="2"/>
        <v>0</v>
      </c>
      <c r="AL12" s="109">
        <f t="shared" si="2"/>
        <v>0</v>
      </c>
      <c r="AM12" s="343"/>
    </row>
    <row r="13" spans="1:41" s="344" customFormat="1" x14ac:dyDescent="0.3">
      <c r="A13" s="421"/>
      <c r="B13" s="421"/>
      <c r="C13" s="422"/>
      <c r="D13" s="423"/>
      <c r="E13" s="421"/>
      <c r="F13" s="421"/>
      <c r="G13" s="421"/>
      <c r="H13" s="421"/>
      <c r="I13" s="421"/>
      <c r="J13" s="421"/>
      <c r="K13" s="421"/>
      <c r="L13" s="421"/>
      <c r="M13" s="423"/>
      <c r="N13" s="340">
        <f>IF(C13&gt;A_Stammdaten!$B$12,0,SUM(E13,F13,H13,J13:K13)-SUM(G13,I13,L13:M13))</f>
        <v>0</v>
      </c>
      <c r="O13" s="421"/>
      <c r="P13" s="421"/>
      <c r="Q13" s="421"/>
      <c r="R13" s="421"/>
      <c r="S13" s="108">
        <f t="shared" si="3"/>
        <v>0</v>
      </c>
      <c r="T13" s="341">
        <f>IF(ISBLANK($B13),0,VLOOKUP($B13,Listen!$A$2:$C$45,2,FALSE))</f>
        <v>0</v>
      </c>
      <c r="U13" s="341">
        <f>IF(ISBLANK($B13),0,VLOOKUP($B13,Listen!$A$2:$C$45,3,FALSE))</f>
        <v>0</v>
      </c>
      <c r="V13" s="342">
        <f t="shared" si="0"/>
        <v>0</v>
      </c>
      <c r="W13" s="342">
        <f t="shared" si="0"/>
        <v>0</v>
      </c>
      <c r="X13" s="342">
        <f t="shared" si="0"/>
        <v>0</v>
      </c>
      <c r="Y13" s="342">
        <f t="shared" si="0"/>
        <v>0</v>
      </c>
      <c r="Z13" s="342">
        <f t="shared" si="0"/>
        <v>0</v>
      </c>
      <c r="AA13" s="342">
        <f t="shared" si="0"/>
        <v>0</v>
      </c>
      <c r="AB13" s="342">
        <f t="shared" si="0"/>
        <v>0</v>
      </c>
      <c r="AC13" s="109">
        <f t="shared" si="4"/>
        <v>0</v>
      </c>
      <c r="AD13" s="109">
        <f>IF(C13=A_Stammdaten!$B$12,E_SAV!$S13-E_SAV!$AE13,HLOOKUP(A_Stammdaten!$B$12-1,$AF$4:$AL$4004,ROW(C13)-3,FALSE)-$AE13)</f>
        <v>0</v>
      </c>
      <c r="AE13" s="109">
        <f>HLOOKUP(A_Stammdaten!$B$12,$AF$4:$AL$4004,ROW(C13)-3,FALSE)</f>
        <v>0</v>
      </c>
      <c r="AF13" s="109">
        <f t="shared" si="1"/>
        <v>0</v>
      </c>
      <c r="AG13" s="109">
        <f t="shared" si="2"/>
        <v>0</v>
      </c>
      <c r="AH13" s="109">
        <f t="shared" si="2"/>
        <v>0</v>
      </c>
      <c r="AI13" s="109">
        <f t="shared" si="2"/>
        <v>0</v>
      </c>
      <c r="AJ13" s="109">
        <f t="shared" si="2"/>
        <v>0</v>
      </c>
      <c r="AK13" s="109">
        <f t="shared" si="2"/>
        <v>0</v>
      </c>
      <c r="AL13" s="109">
        <f t="shared" si="2"/>
        <v>0</v>
      </c>
      <c r="AM13" s="343"/>
    </row>
    <row r="14" spans="1:41" s="344" customFormat="1" x14ac:dyDescent="0.3">
      <c r="A14" s="421"/>
      <c r="B14" s="421"/>
      <c r="C14" s="422"/>
      <c r="D14" s="423"/>
      <c r="E14" s="421"/>
      <c r="F14" s="421"/>
      <c r="G14" s="421"/>
      <c r="H14" s="421"/>
      <c r="I14" s="421"/>
      <c r="J14" s="421"/>
      <c r="K14" s="421"/>
      <c r="L14" s="421"/>
      <c r="M14" s="423"/>
      <c r="N14" s="340">
        <f>IF(C14&gt;A_Stammdaten!$B$12,0,SUM(E14,F14,H14,J14:K14)-SUM(G14,I14,L14:M14))</f>
        <v>0</v>
      </c>
      <c r="O14" s="421"/>
      <c r="P14" s="421"/>
      <c r="Q14" s="421"/>
      <c r="R14" s="421"/>
      <c r="S14" s="108">
        <f t="shared" si="3"/>
        <v>0</v>
      </c>
      <c r="T14" s="341">
        <f>IF(ISBLANK($B14),0,VLOOKUP($B14,Listen!$A$2:$C$45,2,FALSE))</f>
        <v>0</v>
      </c>
      <c r="U14" s="341">
        <f>IF(ISBLANK($B14),0,VLOOKUP($B14,Listen!$A$2:$C$45,3,FALSE))</f>
        <v>0</v>
      </c>
      <c r="V14" s="342">
        <f t="shared" si="0"/>
        <v>0</v>
      </c>
      <c r="W14" s="342">
        <f t="shared" si="0"/>
        <v>0</v>
      </c>
      <c r="X14" s="342">
        <f t="shared" si="0"/>
        <v>0</v>
      </c>
      <c r="Y14" s="342">
        <f t="shared" si="0"/>
        <v>0</v>
      </c>
      <c r="Z14" s="342">
        <f t="shared" si="0"/>
        <v>0</v>
      </c>
      <c r="AA14" s="342">
        <f t="shared" si="0"/>
        <v>0</v>
      </c>
      <c r="AB14" s="342">
        <f t="shared" si="0"/>
        <v>0</v>
      </c>
      <c r="AC14" s="109">
        <f t="shared" si="4"/>
        <v>0</v>
      </c>
      <c r="AD14" s="109">
        <f>IF(C14=A_Stammdaten!$B$12,E_SAV!$S14-E_SAV!$AE14,HLOOKUP(A_Stammdaten!$B$12-1,$AF$4:$AL$4004,ROW(C14)-3,FALSE)-$AE14)</f>
        <v>0</v>
      </c>
      <c r="AE14" s="109">
        <f>HLOOKUP(A_Stammdaten!$B$12,$AF$4:$AL$4004,ROW(C14)-3,FALSE)</f>
        <v>0</v>
      </c>
      <c r="AF14" s="109">
        <f t="shared" si="1"/>
        <v>0</v>
      </c>
      <c r="AG14" s="109">
        <f t="shared" si="2"/>
        <v>0</v>
      </c>
      <c r="AH14" s="109">
        <f t="shared" si="2"/>
        <v>0</v>
      </c>
      <c r="AI14" s="109">
        <f t="shared" si="2"/>
        <v>0</v>
      </c>
      <c r="AJ14" s="109">
        <f t="shared" si="2"/>
        <v>0</v>
      </c>
      <c r="AK14" s="109">
        <f t="shared" si="2"/>
        <v>0</v>
      </c>
      <c r="AL14" s="109">
        <f t="shared" si="2"/>
        <v>0</v>
      </c>
    </row>
    <row r="15" spans="1:41" s="344" customFormat="1" x14ac:dyDescent="0.3">
      <c r="A15" s="421"/>
      <c r="B15" s="421"/>
      <c r="C15" s="422"/>
      <c r="D15" s="423"/>
      <c r="E15" s="421"/>
      <c r="F15" s="421"/>
      <c r="G15" s="421"/>
      <c r="H15" s="421"/>
      <c r="I15" s="421"/>
      <c r="J15" s="421"/>
      <c r="K15" s="421"/>
      <c r="L15" s="421"/>
      <c r="M15" s="423"/>
      <c r="N15" s="340">
        <f>IF(C15&gt;A_Stammdaten!$B$12,0,SUM(E15,F15,H15,J15:K15)-SUM(G15,I15,L15:M15))</f>
        <v>0</v>
      </c>
      <c r="O15" s="421"/>
      <c r="P15" s="421"/>
      <c r="Q15" s="421"/>
      <c r="R15" s="421"/>
      <c r="S15" s="108">
        <f t="shared" si="3"/>
        <v>0</v>
      </c>
      <c r="T15" s="341">
        <f>IF(ISBLANK($B15),0,VLOOKUP($B15,Listen!$A$2:$C$45,2,FALSE))</f>
        <v>0</v>
      </c>
      <c r="U15" s="341">
        <f>IF(ISBLANK($B15),0,VLOOKUP($B15,Listen!$A$2:$C$45,3,FALSE))</f>
        <v>0</v>
      </c>
      <c r="V15" s="342">
        <f t="shared" si="0"/>
        <v>0</v>
      </c>
      <c r="W15" s="342">
        <f t="shared" si="0"/>
        <v>0</v>
      </c>
      <c r="X15" s="342">
        <f t="shared" si="0"/>
        <v>0</v>
      </c>
      <c r="Y15" s="342">
        <f t="shared" si="0"/>
        <v>0</v>
      </c>
      <c r="Z15" s="342">
        <f t="shared" si="0"/>
        <v>0</v>
      </c>
      <c r="AA15" s="342">
        <f t="shared" si="0"/>
        <v>0</v>
      </c>
      <c r="AB15" s="342">
        <f t="shared" si="0"/>
        <v>0</v>
      </c>
      <c r="AC15" s="109">
        <f t="shared" si="4"/>
        <v>0</v>
      </c>
      <c r="AD15" s="109">
        <f>IF(C15=A_Stammdaten!$B$12,E_SAV!$S15-E_SAV!$AE15,HLOOKUP(A_Stammdaten!$B$12-1,$AF$4:$AL$4004,ROW(C15)-3,FALSE)-$AE15)</f>
        <v>0</v>
      </c>
      <c r="AE15" s="109">
        <f>HLOOKUP(A_Stammdaten!$B$12,$AF$4:$AL$4004,ROW(C15)-3,FALSE)</f>
        <v>0</v>
      </c>
      <c r="AF15" s="109">
        <f t="shared" si="1"/>
        <v>0</v>
      </c>
      <c r="AG15" s="109">
        <f t="shared" si="2"/>
        <v>0</v>
      </c>
      <c r="AH15" s="109">
        <f t="shared" si="2"/>
        <v>0</v>
      </c>
      <c r="AI15" s="109">
        <f t="shared" si="2"/>
        <v>0</v>
      </c>
      <c r="AJ15" s="109">
        <f t="shared" si="2"/>
        <v>0</v>
      </c>
      <c r="AK15" s="109">
        <f t="shared" si="2"/>
        <v>0</v>
      </c>
      <c r="AL15" s="109">
        <f t="shared" si="2"/>
        <v>0</v>
      </c>
    </row>
    <row r="16" spans="1:41" s="344" customFormat="1" x14ac:dyDescent="0.3">
      <c r="A16" s="421"/>
      <c r="B16" s="421"/>
      <c r="C16" s="422"/>
      <c r="D16" s="423"/>
      <c r="E16" s="421"/>
      <c r="F16" s="421"/>
      <c r="G16" s="421"/>
      <c r="H16" s="421"/>
      <c r="I16" s="421"/>
      <c r="J16" s="421"/>
      <c r="K16" s="421"/>
      <c r="L16" s="421"/>
      <c r="M16" s="423"/>
      <c r="N16" s="340">
        <f>IF(C16&gt;A_Stammdaten!$B$12,0,SUM(E16,F16,H16,J16:K16)-SUM(G16,I16,L16:M16))</f>
        <v>0</v>
      </c>
      <c r="O16" s="421"/>
      <c r="P16" s="421"/>
      <c r="Q16" s="421"/>
      <c r="R16" s="421"/>
      <c r="S16" s="108">
        <f t="shared" si="3"/>
        <v>0</v>
      </c>
      <c r="T16" s="341">
        <f>IF(ISBLANK($B16),0,VLOOKUP($B16,Listen!$A$2:$C$45,2,FALSE))</f>
        <v>0</v>
      </c>
      <c r="U16" s="341">
        <f>IF(ISBLANK($B16),0,VLOOKUP($B16,Listen!$A$2:$C$45,3,FALSE))</f>
        <v>0</v>
      </c>
      <c r="V16" s="342">
        <f t="shared" si="0"/>
        <v>0</v>
      </c>
      <c r="W16" s="342">
        <f t="shared" si="0"/>
        <v>0</v>
      </c>
      <c r="X16" s="342">
        <f t="shared" si="0"/>
        <v>0</v>
      </c>
      <c r="Y16" s="342">
        <f t="shared" si="0"/>
        <v>0</v>
      </c>
      <c r="Z16" s="342">
        <f t="shared" si="0"/>
        <v>0</v>
      </c>
      <c r="AA16" s="342">
        <f t="shared" si="0"/>
        <v>0</v>
      </c>
      <c r="AB16" s="342">
        <f t="shared" si="0"/>
        <v>0</v>
      </c>
      <c r="AC16" s="109">
        <f t="shared" si="4"/>
        <v>0</v>
      </c>
      <c r="AD16" s="109">
        <f>IF(C16=A_Stammdaten!$B$12,E_SAV!$S16-E_SAV!$AE16,HLOOKUP(A_Stammdaten!$B$12-1,$AF$4:$AL$4004,ROW(C16)-3,FALSE)-$AE16)</f>
        <v>0</v>
      </c>
      <c r="AE16" s="109">
        <f>HLOOKUP(A_Stammdaten!$B$12,$AF$4:$AL$4004,ROW(C16)-3,FALSE)</f>
        <v>0</v>
      </c>
      <c r="AF16" s="109">
        <f t="shared" si="1"/>
        <v>0</v>
      </c>
      <c r="AG16" s="109">
        <f t="shared" si="2"/>
        <v>0</v>
      </c>
      <c r="AH16" s="109">
        <f t="shared" si="2"/>
        <v>0</v>
      </c>
      <c r="AI16" s="109">
        <f t="shared" si="2"/>
        <v>0</v>
      </c>
      <c r="AJ16" s="109">
        <f t="shared" si="2"/>
        <v>0</v>
      </c>
      <c r="AK16" s="109">
        <f t="shared" si="2"/>
        <v>0</v>
      </c>
      <c r="AL16" s="109">
        <f t="shared" si="2"/>
        <v>0</v>
      </c>
    </row>
    <row r="17" spans="1:38" s="344" customFormat="1" x14ac:dyDescent="0.3">
      <c r="A17" s="421"/>
      <c r="B17" s="421"/>
      <c r="C17" s="422"/>
      <c r="D17" s="423"/>
      <c r="E17" s="421"/>
      <c r="F17" s="421"/>
      <c r="G17" s="421"/>
      <c r="H17" s="421"/>
      <c r="I17" s="421"/>
      <c r="J17" s="421"/>
      <c r="K17" s="421"/>
      <c r="L17" s="421"/>
      <c r="M17" s="423"/>
      <c r="N17" s="340">
        <f>IF(C17&gt;A_Stammdaten!$B$12,0,SUM(E17,F17,H17,J17:K17)-SUM(G17,I17,L17:M17))</f>
        <v>0</v>
      </c>
      <c r="O17" s="421"/>
      <c r="P17" s="421"/>
      <c r="Q17" s="421"/>
      <c r="R17" s="421"/>
      <c r="S17" s="108">
        <f t="shared" si="3"/>
        <v>0</v>
      </c>
      <c r="T17" s="341">
        <f>IF(ISBLANK($B17),0,VLOOKUP($B17,Listen!$A$2:$C$45,2,FALSE))</f>
        <v>0</v>
      </c>
      <c r="U17" s="341">
        <f>IF(ISBLANK($B17),0,VLOOKUP($B17,Listen!$A$2:$C$45,3,FALSE))</f>
        <v>0</v>
      </c>
      <c r="V17" s="342">
        <f t="shared" si="0"/>
        <v>0</v>
      </c>
      <c r="W17" s="342">
        <f t="shared" si="0"/>
        <v>0</v>
      </c>
      <c r="X17" s="342">
        <f t="shared" si="0"/>
        <v>0</v>
      </c>
      <c r="Y17" s="342">
        <f t="shared" si="0"/>
        <v>0</v>
      </c>
      <c r="Z17" s="342">
        <f t="shared" si="0"/>
        <v>0</v>
      </c>
      <c r="AA17" s="342">
        <f t="shared" si="0"/>
        <v>0</v>
      </c>
      <c r="AB17" s="342">
        <f t="shared" si="0"/>
        <v>0</v>
      </c>
      <c r="AC17" s="109">
        <f t="shared" si="4"/>
        <v>0</v>
      </c>
      <c r="AD17" s="109">
        <f>IF(C17=A_Stammdaten!$B$12,E_SAV!$S17-E_SAV!$AE17,HLOOKUP(A_Stammdaten!$B$12-1,$AF$4:$AL$4004,ROW(C17)-3,FALSE)-$AE17)</f>
        <v>0</v>
      </c>
      <c r="AE17" s="109">
        <f>HLOOKUP(A_Stammdaten!$B$12,$AF$4:$AL$4004,ROW(C17)-3,FALSE)</f>
        <v>0</v>
      </c>
      <c r="AF17" s="109">
        <f t="shared" si="1"/>
        <v>0</v>
      </c>
      <c r="AG17" s="109">
        <f t="shared" si="2"/>
        <v>0</v>
      </c>
      <c r="AH17" s="109">
        <f t="shared" si="2"/>
        <v>0</v>
      </c>
      <c r="AI17" s="109">
        <f t="shared" si="2"/>
        <v>0</v>
      </c>
      <c r="AJ17" s="109">
        <f t="shared" si="2"/>
        <v>0</v>
      </c>
      <c r="AK17" s="109">
        <f t="shared" si="2"/>
        <v>0</v>
      </c>
      <c r="AL17" s="109">
        <f t="shared" si="2"/>
        <v>0</v>
      </c>
    </row>
    <row r="18" spans="1:38" s="344" customFormat="1" x14ac:dyDescent="0.3">
      <c r="A18" s="421"/>
      <c r="B18" s="421"/>
      <c r="C18" s="422"/>
      <c r="D18" s="423"/>
      <c r="E18" s="421"/>
      <c r="F18" s="421"/>
      <c r="G18" s="421"/>
      <c r="H18" s="421"/>
      <c r="I18" s="421"/>
      <c r="J18" s="421"/>
      <c r="K18" s="421"/>
      <c r="L18" s="421"/>
      <c r="M18" s="423"/>
      <c r="N18" s="340">
        <f>IF(C18&gt;A_Stammdaten!$B$12,0,SUM(E18,F18,H18,J18:K18)-SUM(G18,I18,L18:M18))</f>
        <v>0</v>
      </c>
      <c r="O18" s="421"/>
      <c r="P18" s="421"/>
      <c r="Q18" s="421"/>
      <c r="R18" s="421"/>
      <c r="S18" s="108">
        <f t="shared" si="3"/>
        <v>0</v>
      </c>
      <c r="T18" s="341">
        <f>IF(ISBLANK($B18),0,VLOOKUP($B18,Listen!$A$2:$C$45,2,FALSE))</f>
        <v>0</v>
      </c>
      <c r="U18" s="341">
        <f>IF(ISBLANK($B18),0,VLOOKUP($B18,Listen!$A$2:$C$45,3,FALSE))</f>
        <v>0</v>
      </c>
      <c r="V18" s="342">
        <f t="shared" si="0"/>
        <v>0</v>
      </c>
      <c r="W18" s="342">
        <f t="shared" si="0"/>
        <v>0</v>
      </c>
      <c r="X18" s="342">
        <f t="shared" si="0"/>
        <v>0</v>
      </c>
      <c r="Y18" s="342">
        <f t="shared" si="0"/>
        <v>0</v>
      </c>
      <c r="Z18" s="342">
        <f t="shared" si="0"/>
        <v>0</v>
      </c>
      <c r="AA18" s="342">
        <f t="shared" si="0"/>
        <v>0</v>
      </c>
      <c r="AB18" s="342">
        <f t="shared" si="0"/>
        <v>0</v>
      </c>
      <c r="AC18" s="109">
        <f t="shared" si="4"/>
        <v>0</v>
      </c>
      <c r="AD18" s="109">
        <f>IF(C18=A_Stammdaten!$B$12,E_SAV!$S18-E_SAV!$AE18,HLOOKUP(A_Stammdaten!$B$12-1,$AF$4:$AL$4004,ROW(C18)-3,FALSE)-$AE18)</f>
        <v>0</v>
      </c>
      <c r="AE18" s="109">
        <f>HLOOKUP(A_Stammdaten!$B$12,$AF$4:$AL$4004,ROW(C18)-3,FALSE)</f>
        <v>0</v>
      </c>
      <c r="AF18" s="109">
        <f t="shared" si="1"/>
        <v>0</v>
      </c>
      <c r="AG18" s="109">
        <f t="shared" si="2"/>
        <v>0</v>
      </c>
      <c r="AH18" s="109">
        <f t="shared" si="2"/>
        <v>0</v>
      </c>
      <c r="AI18" s="109">
        <f t="shared" si="2"/>
        <v>0</v>
      </c>
      <c r="AJ18" s="109">
        <f t="shared" si="2"/>
        <v>0</v>
      </c>
      <c r="AK18" s="109">
        <f t="shared" si="2"/>
        <v>0</v>
      </c>
      <c r="AL18" s="109">
        <f t="shared" si="2"/>
        <v>0</v>
      </c>
    </row>
    <row r="19" spans="1:38" s="344" customFormat="1" x14ac:dyDescent="0.3">
      <c r="A19" s="421"/>
      <c r="B19" s="421"/>
      <c r="C19" s="422"/>
      <c r="D19" s="423"/>
      <c r="E19" s="421"/>
      <c r="F19" s="421"/>
      <c r="G19" s="421"/>
      <c r="H19" s="421"/>
      <c r="I19" s="421"/>
      <c r="J19" s="421"/>
      <c r="K19" s="421"/>
      <c r="L19" s="421"/>
      <c r="M19" s="423"/>
      <c r="N19" s="340">
        <f>IF(C19&gt;A_Stammdaten!$B$12,0,SUM(E19,F19,H19,J19:K19)-SUM(G19,I19,L19:M19))</f>
        <v>0</v>
      </c>
      <c r="O19" s="421"/>
      <c r="P19" s="421"/>
      <c r="Q19" s="421"/>
      <c r="R19" s="421"/>
      <c r="S19" s="108">
        <f t="shared" si="3"/>
        <v>0</v>
      </c>
      <c r="T19" s="341">
        <f>IF(ISBLANK($B19),0,VLOOKUP($B19,Listen!$A$2:$C$45,2,FALSE))</f>
        <v>0</v>
      </c>
      <c r="U19" s="341">
        <f>IF(ISBLANK($B19),0,VLOOKUP($B19,Listen!$A$2:$C$45,3,FALSE))</f>
        <v>0</v>
      </c>
      <c r="V19" s="342">
        <f t="shared" si="0"/>
        <v>0</v>
      </c>
      <c r="W19" s="342">
        <f t="shared" si="0"/>
        <v>0</v>
      </c>
      <c r="X19" s="342">
        <f t="shared" si="0"/>
        <v>0</v>
      </c>
      <c r="Y19" s="342">
        <f t="shared" si="0"/>
        <v>0</v>
      </c>
      <c r="Z19" s="342">
        <f t="shared" si="0"/>
        <v>0</v>
      </c>
      <c r="AA19" s="342">
        <f t="shared" si="0"/>
        <v>0</v>
      </c>
      <c r="AB19" s="342">
        <f t="shared" si="0"/>
        <v>0</v>
      </c>
      <c r="AC19" s="109">
        <f t="shared" si="4"/>
        <v>0</v>
      </c>
      <c r="AD19" s="109">
        <f>IF(C19=A_Stammdaten!$B$12,E_SAV!$S19-E_SAV!$AE19,HLOOKUP(A_Stammdaten!$B$12-1,$AF$4:$AL$4004,ROW(C19)-3,FALSE)-$AE19)</f>
        <v>0</v>
      </c>
      <c r="AE19" s="109">
        <f>HLOOKUP(A_Stammdaten!$B$12,$AF$4:$AL$4004,ROW(C19)-3,FALSE)</f>
        <v>0</v>
      </c>
      <c r="AF19" s="109">
        <f t="shared" si="1"/>
        <v>0</v>
      </c>
      <c r="AG19" s="109">
        <f t="shared" si="2"/>
        <v>0</v>
      </c>
      <c r="AH19" s="109">
        <f t="shared" si="2"/>
        <v>0</v>
      </c>
      <c r="AI19" s="109">
        <f t="shared" si="2"/>
        <v>0</v>
      </c>
      <c r="AJ19" s="109">
        <f t="shared" si="2"/>
        <v>0</v>
      </c>
      <c r="AK19" s="109">
        <f t="shared" si="2"/>
        <v>0</v>
      </c>
      <c r="AL19" s="109">
        <f t="shared" si="2"/>
        <v>0</v>
      </c>
    </row>
    <row r="20" spans="1:38" s="344" customFormat="1" x14ac:dyDescent="0.3">
      <c r="A20" s="421"/>
      <c r="B20" s="421"/>
      <c r="C20" s="422"/>
      <c r="D20" s="423"/>
      <c r="E20" s="421"/>
      <c r="F20" s="421"/>
      <c r="G20" s="421"/>
      <c r="H20" s="421"/>
      <c r="I20" s="421"/>
      <c r="J20" s="421"/>
      <c r="K20" s="421"/>
      <c r="L20" s="421"/>
      <c r="M20" s="423"/>
      <c r="N20" s="340">
        <f>IF(C20&gt;A_Stammdaten!$B$12,0,SUM(E20,F20,H20,J20:K20)-SUM(G20,I20,L20:M20))</f>
        <v>0</v>
      </c>
      <c r="O20" s="421"/>
      <c r="P20" s="421"/>
      <c r="Q20" s="421"/>
      <c r="R20" s="421"/>
      <c r="S20" s="108">
        <f t="shared" si="3"/>
        <v>0</v>
      </c>
      <c r="T20" s="341">
        <f>IF(ISBLANK($B20),0,VLOOKUP($B20,Listen!$A$2:$C$45,2,FALSE))</f>
        <v>0</v>
      </c>
      <c r="U20" s="341">
        <f>IF(ISBLANK($B20),0,VLOOKUP($B20,Listen!$A$2:$C$45,3,FALSE))</f>
        <v>0</v>
      </c>
      <c r="V20" s="342">
        <f t="shared" si="0"/>
        <v>0</v>
      </c>
      <c r="W20" s="342">
        <f t="shared" si="0"/>
        <v>0</v>
      </c>
      <c r="X20" s="342">
        <f t="shared" si="0"/>
        <v>0</v>
      </c>
      <c r="Y20" s="342">
        <f t="shared" si="0"/>
        <v>0</v>
      </c>
      <c r="Z20" s="342">
        <f t="shared" si="0"/>
        <v>0</v>
      </c>
      <c r="AA20" s="342">
        <f t="shared" si="0"/>
        <v>0</v>
      </c>
      <c r="AB20" s="342">
        <f t="shared" si="0"/>
        <v>0</v>
      </c>
      <c r="AC20" s="109">
        <f t="shared" si="4"/>
        <v>0</v>
      </c>
      <c r="AD20" s="109">
        <f>IF(C20=A_Stammdaten!$B$12,E_SAV!$S20-E_SAV!$AE20,HLOOKUP(A_Stammdaten!$B$12-1,$AF$4:$AL$4004,ROW(C20)-3,FALSE)-$AE20)</f>
        <v>0</v>
      </c>
      <c r="AE20" s="109">
        <f>HLOOKUP(A_Stammdaten!$B$12,$AF$4:$AL$4004,ROW(C20)-3,FALSE)</f>
        <v>0</v>
      </c>
      <c r="AF20" s="109">
        <f t="shared" si="1"/>
        <v>0</v>
      </c>
      <c r="AG20" s="109">
        <f t="shared" si="2"/>
        <v>0</v>
      </c>
      <c r="AH20" s="109">
        <f t="shared" si="2"/>
        <v>0</v>
      </c>
      <c r="AI20" s="109">
        <f t="shared" si="2"/>
        <v>0</v>
      </c>
      <c r="AJ20" s="109">
        <f t="shared" si="2"/>
        <v>0</v>
      </c>
      <c r="AK20" s="109">
        <f t="shared" si="2"/>
        <v>0</v>
      </c>
      <c r="AL20" s="109">
        <f t="shared" si="2"/>
        <v>0</v>
      </c>
    </row>
    <row r="21" spans="1:38" s="344" customFormat="1" x14ac:dyDescent="0.3">
      <c r="A21" s="421"/>
      <c r="B21" s="421"/>
      <c r="C21" s="422"/>
      <c r="D21" s="423"/>
      <c r="E21" s="421"/>
      <c r="F21" s="421"/>
      <c r="G21" s="421"/>
      <c r="H21" s="421"/>
      <c r="I21" s="421"/>
      <c r="J21" s="421"/>
      <c r="K21" s="421"/>
      <c r="L21" s="421"/>
      <c r="M21" s="423"/>
      <c r="N21" s="340">
        <f>IF(C21&gt;A_Stammdaten!$B$12,0,SUM(E21,F21,H21,J21:K21)-SUM(G21,I21,L21:M21))</f>
        <v>0</v>
      </c>
      <c r="O21" s="421"/>
      <c r="P21" s="421"/>
      <c r="Q21" s="421"/>
      <c r="R21" s="421"/>
      <c r="S21" s="108">
        <f t="shared" si="3"/>
        <v>0</v>
      </c>
      <c r="T21" s="341">
        <f>IF(ISBLANK($B21),0,VLOOKUP($B21,Listen!$A$2:$C$45,2,FALSE))</f>
        <v>0</v>
      </c>
      <c r="U21" s="341">
        <f>IF(ISBLANK($B21),0,VLOOKUP($B21,Listen!$A$2:$C$45,3,FALSE))</f>
        <v>0</v>
      </c>
      <c r="V21" s="342">
        <f t="shared" ref="V21:AB37" si="5">$T21</f>
        <v>0</v>
      </c>
      <c r="W21" s="342">
        <f t="shared" si="5"/>
        <v>0</v>
      </c>
      <c r="X21" s="342">
        <f t="shared" si="5"/>
        <v>0</v>
      </c>
      <c r="Y21" s="342">
        <f t="shared" si="5"/>
        <v>0</v>
      </c>
      <c r="Z21" s="342">
        <f t="shared" si="5"/>
        <v>0</v>
      </c>
      <c r="AA21" s="342">
        <f t="shared" si="5"/>
        <v>0</v>
      </c>
      <c r="AB21" s="342">
        <f t="shared" si="5"/>
        <v>0</v>
      </c>
      <c r="AC21" s="109">
        <f t="shared" si="4"/>
        <v>0</v>
      </c>
      <c r="AD21" s="109">
        <f>IF(C21=A_Stammdaten!$B$12,E_SAV!$S21-E_SAV!$AE21,HLOOKUP(A_Stammdaten!$B$12-1,$AF$4:$AL$4004,ROW(C21)-3,FALSE)-$AE21)</f>
        <v>0</v>
      </c>
      <c r="AE21" s="109">
        <f>HLOOKUP(A_Stammdaten!$B$12,$AF$4:$AL$4004,ROW(C21)-3,FALSE)</f>
        <v>0</v>
      </c>
      <c r="AF21" s="109">
        <f t="shared" si="1"/>
        <v>0</v>
      </c>
      <c r="AG21" s="109">
        <f t="shared" si="2"/>
        <v>0</v>
      </c>
      <c r="AH21" s="109">
        <f t="shared" si="2"/>
        <v>0</v>
      </c>
      <c r="AI21" s="109">
        <f t="shared" si="2"/>
        <v>0</v>
      </c>
      <c r="AJ21" s="109">
        <f t="shared" si="2"/>
        <v>0</v>
      </c>
      <c r="AK21" s="109">
        <f t="shared" si="2"/>
        <v>0</v>
      </c>
      <c r="AL21" s="109">
        <f t="shared" si="2"/>
        <v>0</v>
      </c>
    </row>
    <row r="22" spans="1:38" s="344" customFormat="1" x14ac:dyDescent="0.3">
      <c r="A22" s="421"/>
      <c r="B22" s="421"/>
      <c r="C22" s="422"/>
      <c r="D22" s="423"/>
      <c r="E22" s="421"/>
      <c r="F22" s="421"/>
      <c r="G22" s="421"/>
      <c r="H22" s="421"/>
      <c r="I22" s="421"/>
      <c r="J22" s="421"/>
      <c r="K22" s="421"/>
      <c r="L22" s="421"/>
      <c r="M22" s="423"/>
      <c r="N22" s="340">
        <f>IF(C22&gt;A_Stammdaten!$B$12,0,SUM(E22,F22,H22,J22:K22)-SUM(G22,I22,L22:M22))</f>
        <v>0</v>
      </c>
      <c r="O22" s="421"/>
      <c r="P22" s="421"/>
      <c r="Q22" s="421"/>
      <c r="R22" s="421"/>
      <c r="S22" s="108">
        <f t="shared" si="3"/>
        <v>0</v>
      </c>
      <c r="T22" s="341">
        <f>IF(ISBLANK($B22),0,VLOOKUP($B22,Listen!$A$2:$C$45,2,FALSE))</f>
        <v>0</v>
      </c>
      <c r="U22" s="341">
        <f>IF(ISBLANK($B22),0,VLOOKUP($B22,Listen!$A$2:$C$45,3,FALSE))</f>
        <v>0</v>
      </c>
      <c r="V22" s="342">
        <f t="shared" si="5"/>
        <v>0</v>
      </c>
      <c r="W22" s="342">
        <f t="shared" si="5"/>
        <v>0</v>
      </c>
      <c r="X22" s="342">
        <f t="shared" si="5"/>
        <v>0</v>
      </c>
      <c r="Y22" s="342">
        <f t="shared" si="5"/>
        <v>0</v>
      </c>
      <c r="Z22" s="342">
        <f t="shared" si="5"/>
        <v>0</v>
      </c>
      <c r="AA22" s="342">
        <f t="shared" si="5"/>
        <v>0</v>
      </c>
      <c r="AB22" s="342">
        <f t="shared" si="5"/>
        <v>0</v>
      </c>
      <c r="AC22" s="109">
        <f t="shared" si="4"/>
        <v>0</v>
      </c>
      <c r="AD22" s="109">
        <f>IF(C22=A_Stammdaten!$B$12,E_SAV!$S22-E_SAV!$AE22,HLOOKUP(A_Stammdaten!$B$12-1,$AF$4:$AL$4004,ROW(C22)-3,FALSE)-$AE22)</f>
        <v>0</v>
      </c>
      <c r="AE22" s="109">
        <f>HLOOKUP(A_Stammdaten!$B$12,$AF$4:$AL$4004,ROW(C22)-3,FALSE)</f>
        <v>0</v>
      </c>
      <c r="AF22" s="109">
        <f t="shared" si="1"/>
        <v>0</v>
      </c>
      <c r="AG22" s="109">
        <f t="shared" si="2"/>
        <v>0</v>
      </c>
      <c r="AH22" s="109">
        <f t="shared" si="2"/>
        <v>0</v>
      </c>
      <c r="AI22" s="109">
        <f t="shared" si="2"/>
        <v>0</v>
      </c>
      <c r="AJ22" s="109">
        <f t="shared" si="2"/>
        <v>0</v>
      </c>
      <c r="AK22" s="109">
        <f t="shared" si="2"/>
        <v>0</v>
      </c>
      <c r="AL22" s="109">
        <f t="shared" si="2"/>
        <v>0</v>
      </c>
    </row>
    <row r="23" spans="1:38" s="344" customFormat="1" x14ac:dyDescent="0.3">
      <c r="A23" s="421"/>
      <c r="B23" s="421"/>
      <c r="C23" s="422"/>
      <c r="D23" s="423"/>
      <c r="E23" s="421"/>
      <c r="F23" s="421"/>
      <c r="G23" s="421"/>
      <c r="H23" s="421"/>
      <c r="I23" s="421"/>
      <c r="J23" s="421"/>
      <c r="K23" s="421"/>
      <c r="L23" s="421"/>
      <c r="M23" s="423"/>
      <c r="N23" s="340">
        <f>IF(C23&gt;A_Stammdaten!$B$12,0,SUM(E23,F23,H23,J23:K23)-SUM(G23,I23,L23:M23))</f>
        <v>0</v>
      </c>
      <c r="O23" s="421"/>
      <c r="P23" s="421"/>
      <c r="Q23" s="421"/>
      <c r="R23" s="421"/>
      <c r="S23" s="108">
        <f t="shared" si="3"/>
        <v>0</v>
      </c>
      <c r="T23" s="341">
        <f>IF(ISBLANK($B23),0,VLOOKUP($B23,Listen!$A$2:$C$45,2,FALSE))</f>
        <v>0</v>
      </c>
      <c r="U23" s="341">
        <f>IF(ISBLANK($B23),0,VLOOKUP($B23,Listen!$A$2:$C$45,3,FALSE))</f>
        <v>0</v>
      </c>
      <c r="V23" s="342">
        <f t="shared" si="5"/>
        <v>0</v>
      </c>
      <c r="W23" s="342">
        <f t="shared" si="5"/>
        <v>0</v>
      </c>
      <c r="X23" s="342">
        <f t="shared" si="5"/>
        <v>0</v>
      </c>
      <c r="Y23" s="342">
        <f t="shared" si="5"/>
        <v>0</v>
      </c>
      <c r="Z23" s="342">
        <f t="shared" si="5"/>
        <v>0</v>
      </c>
      <c r="AA23" s="342">
        <f t="shared" si="5"/>
        <v>0</v>
      </c>
      <c r="AB23" s="342">
        <f t="shared" si="5"/>
        <v>0</v>
      </c>
      <c r="AC23" s="109">
        <f t="shared" si="4"/>
        <v>0</v>
      </c>
      <c r="AD23" s="109">
        <f>IF(C23=A_Stammdaten!$B$12,E_SAV!$S23-E_SAV!$AE23,HLOOKUP(A_Stammdaten!$B$12-1,$AF$4:$AL$4004,ROW(C23)-3,FALSE)-$AE23)</f>
        <v>0</v>
      </c>
      <c r="AE23" s="109">
        <f>HLOOKUP(A_Stammdaten!$B$12,$AF$4:$AL$4004,ROW(C23)-3,FALSE)</f>
        <v>0</v>
      </c>
      <c r="AF23" s="109">
        <f t="shared" si="1"/>
        <v>0</v>
      </c>
      <c r="AG23" s="109">
        <f t="shared" si="2"/>
        <v>0</v>
      </c>
      <c r="AH23" s="109">
        <f t="shared" si="2"/>
        <v>0</v>
      </c>
      <c r="AI23" s="109">
        <f t="shared" si="2"/>
        <v>0</v>
      </c>
      <c r="AJ23" s="109">
        <f t="shared" si="2"/>
        <v>0</v>
      </c>
      <c r="AK23" s="109">
        <f t="shared" si="2"/>
        <v>0</v>
      </c>
      <c r="AL23" s="109">
        <f t="shared" si="2"/>
        <v>0</v>
      </c>
    </row>
    <row r="24" spans="1:38" s="344" customFormat="1" x14ac:dyDescent="0.3">
      <c r="A24" s="421"/>
      <c r="B24" s="421"/>
      <c r="C24" s="422"/>
      <c r="D24" s="423"/>
      <c r="E24" s="421"/>
      <c r="F24" s="421"/>
      <c r="G24" s="421"/>
      <c r="H24" s="421"/>
      <c r="I24" s="421"/>
      <c r="J24" s="421"/>
      <c r="K24" s="421"/>
      <c r="L24" s="421"/>
      <c r="M24" s="423"/>
      <c r="N24" s="340">
        <f>IF(C24&gt;A_Stammdaten!$B$12,0,SUM(E24,F24,H24,J24:K24)-SUM(G24,I24,L24:M24))</f>
        <v>0</v>
      </c>
      <c r="O24" s="421"/>
      <c r="P24" s="421"/>
      <c r="Q24" s="421"/>
      <c r="R24" s="421"/>
      <c r="S24" s="108">
        <f t="shared" si="3"/>
        <v>0</v>
      </c>
      <c r="T24" s="341">
        <f>IF(ISBLANK($B24),0,VLOOKUP($B24,Listen!$A$2:$C$45,2,FALSE))</f>
        <v>0</v>
      </c>
      <c r="U24" s="341">
        <f>IF(ISBLANK($B24),0,VLOOKUP($B24,Listen!$A$2:$C$45,3,FALSE))</f>
        <v>0</v>
      </c>
      <c r="V24" s="342">
        <f t="shared" si="5"/>
        <v>0</v>
      </c>
      <c r="W24" s="342">
        <f t="shared" si="5"/>
        <v>0</v>
      </c>
      <c r="X24" s="342">
        <f t="shared" si="5"/>
        <v>0</v>
      </c>
      <c r="Y24" s="342">
        <f t="shared" si="5"/>
        <v>0</v>
      </c>
      <c r="Z24" s="342">
        <f t="shared" si="5"/>
        <v>0</v>
      </c>
      <c r="AA24" s="342">
        <f t="shared" si="5"/>
        <v>0</v>
      </c>
      <c r="AB24" s="342">
        <f t="shared" si="5"/>
        <v>0</v>
      </c>
      <c r="AC24" s="109">
        <f t="shared" si="4"/>
        <v>0</v>
      </c>
      <c r="AD24" s="109">
        <f>IF(C24=A_Stammdaten!$B$12,E_SAV!$S24-E_SAV!$AE24,HLOOKUP(A_Stammdaten!$B$12-1,$AF$4:$AL$4004,ROW(C24)-3,FALSE)-$AE24)</f>
        <v>0</v>
      </c>
      <c r="AE24" s="109">
        <f>HLOOKUP(A_Stammdaten!$B$12,$AF$4:$AL$4004,ROW(C24)-3,FALSE)</f>
        <v>0</v>
      </c>
      <c r="AF24" s="109">
        <f t="shared" si="1"/>
        <v>0</v>
      </c>
      <c r="AG24" s="109">
        <f t="shared" si="2"/>
        <v>0</v>
      </c>
      <c r="AH24" s="109">
        <f t="shared" si="2"/>
        <v>0</v>
      </c>
      <c r="AI24" s="109">
        <f t="shared" si="2"/>
        <v>0</v>
      </c>
      <c r="AJ24" s="109">
        <f t="shared" si="2"/>
        <v>0</v>
      </c>
      <c r="AK24" s="109">
        <f t="shared" si="2"/>
        <v>0</v>
      </c>
      <c r="AL24" s="109">
        <f t="shared" si="2"/>
        <v>0</v>
      </c>
    </row>
    <row r="25" spans="1:38" s="344" customFormat="1" x14ac:dyDescent="0.3">
      <c r="A25" s="421"/>
      <c r="B25" s="421"/>
      <c r="C25" s="422"/>
      <c r="D25" s="423"/>
      <c r="E25" s="421"/>
      <c r="F25" s="421"/>
      <c r="G25" s="421"/>
      <c r="H25" s="421"/>
      <c r="I25" s="421"/>
      <c r="J25" s="421"/>
      <c r="K25" s="421"/>
      <c r="L25" s="421"/>
      <c r="M25" s="423"/>
      <c r="N25" s="340">
        <f>IF(C25&gt;A_Stammdaten!$B$12,0,SUM(E25,F25,H25,J25:K25)-SUM(G25,I25,L25:M25))</f>
        <v>0</v>
      </c>
      <c r="O25" s="421"/>
      <c r="P25" s="421"/>
      <c r="Q25" s="421"/>
      <c r="R25" s="421"/>
      <c r="S25" s="108">
        <f t="shared" si="3"/>
        <v>0</v>
      </c>
      <c r="T25" s="341">
        <f>IF(ISBLANK($B25),0,VLOOKUP($B25,Listen!$A$2:$C$45,2,FALSE))</f>
        <v>0</v>
      </c>
      <c r="U25" s="341">
        <f>IF(ISBLANK($B25),0,VLOOKUP($B25,Listen!$A$2:$C$45,3,FALSE))</f>
        <v>0</v>
      </c>
      <c r="V25" s="342">
        <f t="shared" si="5"/>
        <v>0</v>
      </c>
      <c r="W25" s="342">
        <f t="shared" si="5"/>
        <v>0</v>
      </c>
      <c r="X25" s="342">
        <f t="shared" si="5"/>
        <v>0</v>
      </c>
      <c r="Y25" s="342">
        <f t="shared" si="5"/>
        <v>0</v>
      </c>
      <c r="Z25" s="342">
        <f t="shared" si="5"/>
        <v>0</v>
      </c>
      <c r="AA25" s="342">
        <f t="shared" si="5"/>
        <v>0</v>
      </c>
      <c r="AB25" s="342">
        <f t="shared" si="5"/>
        <v>0</v>
      </c>
      <c r="AC25" s="109">
        <f t="shared" si="4"/>
        <v>0</v>
      </c>
      <c r="AD25" s="109">
        <f>IF(C25=A_Stammdaten!$B$12,E_SAV!$S25-E_SAV!$AE25,HLOOKUP(A_Stammdaten!$B$12-1,$AF$4:$AL$4004,ROW(C25)-3,FALSE)-$AE25)</f>
        <v>0</v>
      </c>
      <c r="AE25" s="109">
        <f>HLOOKUP(A_Stammdaten!$B$12,$AF$4:$AL$4004,ROW(C25)-3,FALSE)</f>
        <v>0</v>
      </c>
      <c r="AF25" s="109">
        <f t="shared" si="1"/>
        <v>0</v>
      </c>
      <c r="AG25" s="109">
        <f t="shared" si="2"/>
        <v>0</v>
      </c>
      <c r="AH25" s="109">
        <f t="shared" si="2"/>
        <v>0</v>
      </c>
      <c r="AI25" s="109">
        <f t="shared" si="2"/>
        <v>0</v>
      </c>
      <c r="AJ25" s="109">
        <f t="shared" si="2"/>
        <v>0</v>
      </c>
      <c r="AK25" s="109">
        <f t="shared" si="2"/>
        <v>0</v>
      </c>
      <c r="AL25" s="109">
        <f t="shared" si="2"/>
        <v>0</v>
      </c>
    </row>
    <row r="26" spans="1:38" s="344" customFormat="1" x14ac:dyDescent="0.3">
      <c r="A26" s="421"/>
      <c r="B26" s="421"/>
      <c r="C26" s="422"/>
      <c r="D26" s="423"/>
      <c r="E26" s="421"/>
      <c r="F26" s="421"/>
      <c r="G26" s="421"/>
      <c r="H26" s="421"/>
      <c r="I26" s="421"/>
      <c r="J26" s="421"/>
      <c r="K26" s="421"/>
      <c r="L26" s="421"/>
      <c r="M26" s="423"/>
      <c r="N26" s="340">
        <f>IF(C26&gt;A_Stammdaten!$B$12,0,SUM(E26,F26,H26,J26:K26)-SUM(G26,I26,L26:M26))</f>
        <v>0</v>
      </c>
      <c r="O26" s="421"/>
      <c r="P26" s="421"/>
      <c r="Q26" s="421"/>
      <c r="R26" s="421"/>
      <c r="S26" s="108">
        <f t="shared" si="3"/>
        <v>0</v>
      </c>
      <c r="T26" s="341">
        <f>IF(ISBLANK($B26),0,VLOOKUP($B26,Listen!$A$2:$C$45,2,FALSE))</f>
        <v>0</v>
      </c>
      <c r="U26" s="341">
        <f>IF(ISBLANK($B26),0,VLOOKUP($B26,Listen!$A$2:$C$45,3,FALSE))</f>
        <v>0</v>
      </c>
      <c r="V26" s="342">
        <f t="shared" si="5"/>
        <v>0</v>
      </c>
      <c r="W26" s="342">
        <f t="shared" si="5"/>
        <v>0</v>
      </c>
      <c r="X26" s="342">
        <f t="shared" si="5"/>
        <v>0</v>
      </c>
      <c r="Y26" s="342">
        <f t="shared" si="5"/>
        <v>0</v>
      </c>
      <c r="Z26" s="342">
        <f t="shared" si="5"/>
        <v>0</v>
      </c>
      <c r="AA26" s="342">
        <f t="shared" si="5"/>
        <v>0</v>
      </c>
      <c r="AB26" s="342">
        <f t="shared" si="5"/>
        <v>0</v>
      </c>
      <c r="AC26" s="109">
        <f t="shared" si="4"/>
        <v>0</v>
      </c>
      <c r="AD26" s="109">
        <f>IF(C26=A_Stammdaten!$B$12,E_SAV!$S26-E_SAV!$AE26,HLOOKUP(A_Stammdaten!$B$12-1,$AF$4:$AL$4004,ROW(C26)-3,FALSE)-$AE26)</f>
        <v>0</v>
      </c>
      <c r="AE26" s="109">
        <f>HLOOKUP(A_Stammdaten!$B$12,$AF$4:$AL$4004,ROW(C26)-3,FALSE)</f>
        <v>0</v>
      </c>
      <c r="AF26" s="109">
        <f t="shared" si="1"/>
        <v>0</v>
      </c>
      <c r="AG26" s="109">
        <f t="shared" si="2"/>
        <v>0</v>
      </c>
      <c r="AH26" s="109">
        <f t="shared" si="2"/>
        <v>0</v>
      </c>
      <c r="AI26" s="109">
        <f t="shared" si="2"/>
        <v>0</v>
      </c>
      <c r="AJ26" s="109">
        <f t="shared" si="2"/>
        <v>0</v>
      </c>
      <c r="AK26" s="109">
        <f t="shared" si="2"/>
        <v>0</v>
      </c>
      <c r="AL26" s="109">
        <f t="shared" si="2"/>
        <v>0</v>
      </c>
    </row>
    <row r="27" spans="1:38" s="344" customFormat="1" x14ac:dyDescent="0.3">
      <c r="A27" s="421"/>
      <c r="B27" s="421"/>
      <c r="C27" s="422"/>
      <c r="D27" s="423"/>
      <c r="E27" s="421"/>
      <c r="F27" s="421"/>
      <c r="G27" s="421"/>
      <c r="H27" s="421"/>
      <c r="I27" s="421"/>
      <c r="J27" s="421"/>
      <c r="K27" s="421"/>
      <c r="L27" s="421"/>
      <c r="M27" s="423"/>
      <c r="N27" s="340">
        <f>IF(C27&gt;A_Stammdaten!$B$12,0,SUM(E27,F27,H27,J27:K27)-SUM(G27,I27,L27:M27))</f>
        <v>0</v>
      </c>
      <c r="O27" s="421"/>
      <c r="P27" s="421"/>
      <c r="Q27" s="421"/>
      <c r="R27" s="421"/>
      <c r="S27" s="108">
        <f t="shared" si="3"/>
        <v>0</v>
      </c>
      <c r="T27" s="341">
        <f>IF(ISBLANK($B27),0,VLOOKUP($B27,Listen!$A$2:$C$45,2,FALSE))</f>
        <v>0</v>
      </c>
      <c r="U27" s="341">
        <f>IF(ISBLANK($B27),0,VLOOKUP($B27,Listen!$A$2:$C$45,3,FALSE))</f>
        <v>0</v>
      </c>
      <c r="V27" s="342">
        <f t="shared" si="5"/>
        <v>0</v>
      </c>
      <c r="W27" s="342">
        <f t="shared" si="5"/>
        <v>0</v>
      </c>
      <c r="X27" s="342">
        <f t="shared" si="5"/>
        <v>0</v>
      </c>
      <c r="Y27" s="342">
        <f t="shared" si="5"/>
        <v>0</v>
      </c>
      <c r="Z27" s="342">
        <f t="shared" si="5"/>
        <v>0</v>
      </c>
      <c r="AA27" s="342">
        <f t="shared" si="5"/>
        <v>0</v>
      </c>
      <c r="AB27" s="342">
        <f t="shared" si="5"/>
        <v>0</v>
      </c>
      <c r="AC27" s="109">
        <f t="shared" si="4"/>
        <v>0</v>
      </c>
      <c r="AD27" s="109">
        <f>IF(C27=A_Stammdaten!$B$12,E_SAV!$S27-E_SAV!$AE27,HLOOKUP(A_Stammdaten!$B$12-1,$AF$4:$AL$4004,ROW(C27)-3,FALSE)-$AE27)</f>
        <v>0</v>
      </c>
      <c r="AE27" s="109">
        <f>HLOOKUP(A_Stammdaten!$B$12,$AF$4:$AL$4004,ROW(C27)-3,FALSE)</f>
        <v>0</v>
      </c>
      <c r="AF27" s="109">
        <f t="shared" si="1"/>
        <v>0</v>
      </c>
      <c r="AG27" s="109">
        <f t="shared" si="2"/>
        <v>0</v>
      </c>
      <c r="AH27" s="109">
        <f t="shared" si="2"/>
        <v>0</v>
      </c>
      <c r="AI27" s="109">
        <f t="shared" si="2"/>
        <v>0</v>
      </c>
      <c r="AJ27" s="109">
        <f t="shared" si="2"/>
        <v>0</v>
      </c>
      <c r="AK27" s="109">
        <f t="shared" si="2"/>
        <v>0</v>
      </c>
      <c r="AL27" s="109">
        <f t="shared" si="2"/>
        <v>0</v>
      </c>
    </row>
    <row r="28" spans="1:38" s="344" customFormat="1" x14ac:dyDescent="0.3">
      <c r="A28" s="421"/>
      <c r="B28" s="421"/>
      <c r="C28" s="422"/>
      <c r="D28" s="423"/>
      <c r="E28" s="421"/>
      <c r="F28" s="421"/>
      <c r="G28" s="421"/>
      <c r="H28" s="421"/>
      <c r="I28" s="421"/>
      <c r="J28" s="421"/>
      <c r="K28" s="421"/>
      <c r="L28" s="421"/>
      <c r="M28" s="423"/>
      <c r="N28" s="340">
        <f>IF(C28&gt;A_Stammdaten!$B$12,0,SUM(E28,F28,H28,J28:K28)-SUM(G28,I28,L28:M28))</f>
        <v>0</v>
      </c>
      <c r="O28" s="421"/>
      <c r="P28" s="421"/>
      <c r="Q28" s="421"/>
      <c r="R28" s="421"/>
      <c r="S28" s="108">
        <f t="shared" si="3"/>
        <v>0</v>
      </c>
      <c r="T28" s="341">
        <f>IF(ISBLANK($B28),0,VLOOKUP($B28,Listen!$A$2:$C$45,2,FALSE))</f>
        <v>0</v>
      </c>
      <c r="U28" s="341">
        <f>IF(ISBLANK($B28),0,VLOOKUP($B28,Listen!$A$2:$C$45,3,FALSE))</f>
        <v>0</v>
      </c>
      <c r="V28" s="342">
        <f t="shared" si="5"/>
        <v>0</v>
      </c>
      <c r="W28" s="342">
        <f t="shared" si="5"/>
        <v>0</v>
      </c>
      <c r="X28" s="342">
        <f t="shared" si="5"/>
        <v>0</v>
      </c>
      <c r="Y28" s="342">
        <f t="shared" si="5"/>
        <v>0</v>
      </c>
      <c r="Z28" s="342">
        <f t="shared" si="5"/>
        <v>0</v>
      </c>
      <c r="AA28" s="342">
        <f t="shared" si="5"/>
        <v>0</v>
      </c>
      <c r="AB28" s="342">
        <f t="shared" si="5"/>
        <v>0</v>
      </c>
      <c r="AC28" s="109">
        <f t="shared" si="4"/>
        <v>0</v>
      </c>
      <c r="AD28" s="109">
        <f>IF(C28=A_Stammdaten!$B$12,E_SAV!$S28-E_SAV!$AE28,HLOOKUP(A_Stammdaten!$B$12-1,$AF$4:$AL$4004,ROW(C28)-3,FALSE)-$AE28)</f>
        <v>0</v>
      </c>
      <c r="AE28" s="109">
        <f>HLOOKUP(A_Stammdaten!$B$12,$AF$4:$AL$4004,ROW(C28)-3,FALSE)</f>
        <v>0</v>
      </c>
      <c r="AF28" s="109">
        <f t="shared" si="1"/>
        <v>0</v>
      </c>
      <c r="AG28" s="109">
        <f t="shared" si="2"/>
        <v>0</v>
      </c>
      <c r="AH28" s="109">
        <f t="shared" si="2"/>
        <v>0</v>
      </c>
      <c r="AI28" s="109">
        <f t="shared" si="2"/>
        <v>0</v>
      </c>
      <c r="AJ28" s="109">
        <f t="shared" si="2"/>
        <v>0</v>
      </c>
      <c r="AK28" s="109">
        <f t="shared" si="2"/>
        <v>0</v>
      </c>
      <c r="AL28" s="109">
        <f t="shared" si="2"/>
        <v>0</v>
      </c>
    </row>
    <row r="29" spans="1:38" s="344" customFormat="1" x14ac:dyDescent="0.3">
      <c r="A29" s="421"/>
      <c r="B29" s="421"/>
      <c r="C29" s="422"/>
      <c r="D29" s="423"/>
      <c r="E29" s="421"/>
      <c r="F29" s="421"/>
      <c r="G29" s="421"/>
      <c r="H29" s="421"/>
      <c r="I29" s="421"/>
      <c r="J29" s="421"/>
      <c r="K29" s="421"/>
      <c r="L29" s="421"/>
      <c r="M29" s="423"/>
      <c r="N29" s="340">
        <f>IF(C29&gt;A_Stammdaten!$B$12,0,SUM(E29,F29,H29,J29:K29)-SUM(G29,I29,L29:M29))</f>
        <v>0</v>
      </c>
      <c r="O29" s="421"/>
      <c r="P29" s="421"/>
      <c r="Q29" s="421"/>
      <c r="R29" s="421"/>
      <c r="S29" s="108">
        <f t="shared" si="3"/>
        <v>0</v>
      </c>
      <c r="T29" s="341">
        <f>IF(ISBLANK($B29),0,VLOOKUP($B29,Listen!$A$2:$C$45,2,FALSE))</f>
        <v>0</v>
      </c>
      <c r="U29" s="341">
        <f>IF(ISBLANK($B29),0,VLOOKUP($B29,Listen!$A$2:$C$45,3,FALSE))</f>
        <v>0</v>
      </c>
      <c r="V29" s="342">
        <f t="shared" si="5"/>
        <v>0</v>
      </c>
      <c r="W29" s="342">
        <f t="shared" si="5"/>
        <v>0</v>
      </c>
      <c r="X29" s="342">
        <f t="shared" si="5"/>
        <v>0</v>
      </c>
      <c r="Y29" s="342">
        <f t="shared" si="5"/>
        <v>0</v>
      </c>
      <c r="Z29" s="342">
        <f t="shared" si="5"/>
        <v>0</v>
      </c>
      <c r="AA29" s="342">
        <f t="shared" si="5"/>
        <v>0</v>
      </c>
      <c r="AB29" s="342">
        <f t="shared" si="5"/>
        <v>0</v>
      </c>
      <c r="AC29" s="109">
        <f t="shared" si="4"/>
        <v>0</v>
      </c>
      <c r="AD29" s="109">
        <f>IF(C29=A_Stammdaten!$B$12,E_SAV!$S29-E_SAV!$AE29,HLOOKUP(A_Stammdaten!$B$12-1,$AF$4:$AL$4004,ROW(C29)-3,FALSE)-$AE29)</f>
        <v>0</v>
      </c>
      <c r="AE29" s="109">
        <f>HLOOKUP(A_Stammdaten!$B$12,$AF$4:$AL$4004,ROW(C29)-3,FALSE)</f>
        <v>0</v>
      </c>
      <c r="AF29" s="109">
        <f t="shared" si="1"/>
        <v>0</v>
      </c>
      <c r="AG29" s="109">
        <f t="shared" si="2"/>
        <v>0</v>
      </c>
      <c r="AH29" s="109">
        <f t="shared" si="2"/>
        <v>0</v>
      </c>
      <c r="AI29" s="109">
        <f t="shared" si="2"/>
        <v>0</v>
      </c>
      <c r="AJ29" s="109">
        <f t="shared" si="2"/>
        <v>0</v>
      </c>
      <c r="AK29" s="109">
        <f t="shared" si="2"/>
        <v>0</v>
      </c>
      <c r="AL29" s="109">
        <f t="shared" si="2"/>
        <v>0</v>
      </c>
    </row>
    <row r="30" spans="1:38" s="344" customFormat="1" x14ac:dyDescent="0.3">
      <c r="A30" s="421"/>
      <c r="B30" s="421"/>
      <c r="C30" s="422"/>
      <c r="D30" s="423"/>
      <c r="E30" s="421"/>
      <c r="F30" s="421"/>
      <c r="G30" s="421"/>
      <c r="H30" s="421"/>
      <c r="I30" s="421"/>
      <c r="J30" s="421"/>
      <c r="K30" s="421"/>
      <c r="L30" s="421"/>
      <c r="M30" s="423"/>
      <c r="N30" s="340">
        <f>IF(C30&gt;A_Stammdaten!$B$12,0,SUM(E30,F30,H30,J30:K30)-SUM(G30,I30,L30:M30))</f>
        <v>0</v>
      </c>
      <c r="O30" s="421"/>
      <c r="P30" s="421"/>
      <c r="Q30" s="421"/>
      <c r="R30" s="421"/>
      <c r="S30" s="108">
        <f t="shared" si="3"/>
        <v>0</v>
      </c>
      <c r="T30" s="341">
        <f>IF(ISBLANK($B30),0,VLOOKUP($B30,Listen!$A$2:$C$45,2,FALSE))</f>
        <v>0</v>
      </c>
      <c r="U30" s="341">
        <f>IF(ISBLANK($B30),0,VLOOKUP($B30,Listen!$A$2:$C$45,3,FALSE))</f>
        <v>0</v>
      </c>
      <c r="V30" s="342">
        <f t="shared" si="5"/>
        <v>0</v>
      </c>
      <c r="W30" s="342">
        <f t="shared" si="5"/>
        <v>0</v>
      </c>
      <c r="X30" s="342">
        <f t="shared" si="5"/>
        <v>0</v>
      </c>
      <c r="Y30" s="342">
        <f t="shared" si="5"/>
        <v>0</v>
      </c>
      <c r="Z30" s="342">
        <f t="shared" si="5"/>
        <v>0</v>
      </c>
      <c r="AA30" s="342">
        <f t="shared" si="5"/>
        <v>0</v>
      </c>
      <c r="AB30" s="342">
        <f t="shared" si="5"/>
        <v>0</v>
      </c>
      <c r="AC30" s="109">
        <f t="shared" si="4"/>
        <v>0</v>
      </c>
      <c r="AD30" s="109">
        <f>IF(C30=A_Stammdaten!$B$12,E_SAV!$S30-E_SAV!$AE30,HLOOKUP(A_Stammdaten!$B$12-1,$AF$4:$AL$4004,ROW(C30)-3,FALSE)-$AE30)</f>
        <v>0</v>
      </c>
      <c r="AE30" s="109">
        <f>HLOOKUP(A_Stammdaten!$B$12,$AF$4:$AL$4004,ROW(C30)-3,FALSE)</f>
        <v>0</v>
      </c>
      <c r="AF30" s="109">
        <f t="shared" si="1"/>
        <v>0</v>
      </c>
      <c r="AG30" s="109">
        <f t="shared" si="2"/>
        <v>0</v>
      </c>
      <c r="AH30" s="109">
        <f t="shared" si="2"/>
        <v>0</v>
      </c>
      <c r="AI30" s="109">
        <f t="shared" si="2"/>
        <v>0</v>
      </c>
      <c r="AJ30" s="109">
        <f t="shared" si="2"/>
        <v>0</v>
      </c>
      <c r="AK30" s="109">
        <f t="shared" si="2"/>
        <v>0</v>
      </c>
      <c r="AL30" s="109">
        <f t="shared" si="2"/>
        <v>0</v>
      </c>
    </row>
    <row r="31" spans="1:38" s="344" customFormat="1" x14ac:dyDescent="0.3">
      <c r="A31" s="421"/>
      <c r="B31" s="421"/>
      <c r="C31" s="422"/>
      <c r="D31" s="423"/>
      <c r="E31" s="421"/>
      <c r="F31" s="421"/>
      <c r="G31" s="421"/>
      <c r="H31" s="421"/>
      <c r="I31" s="421"/>
      <c r="J31" s="421"/>
      <c r="K31" s="421"/>
      <c r="L31" s="421"/>
      <c r="M31" s="423"/>
      <c r="N31" s="340">
        <f>IF(C31&gt;A_Stammdaten!$B$12,0,SUM(E31,F31,H31,J31:K31)-SUM(G31,I31,L31:M31))</f>
        <v>0</v>
      </c>
      <c r="O31" s="421"/>
      <c r="P31" s="421"/>
      <c r="Q31" s="421"/>
      <c r="R31" s="421"/>
      <c r="S31" s="108">
        <f t="shared" si="3"/>
        <v>0</v>
      </c>
      <c r="T31" s="341">
        <f>IF(ISBLANK($B31),0,VLOOKUP($B31,Listen!$A$2:$C$45,2,FALSE))</f>
        <v>0</v>
      </c>
      <c r="U31" s="341">
        <f>IF(ISBLANK($B31),0,VLOOKUP($B31,Listen!$A$2:$C$45,3,FALSE))</f>
        <v>0</v>
      </c>
      <c r="V31" s="342">
        <f t="shared" si="5"/>
        <v>0</v>
      </c>
      <c r="W31" s="342">
        <f t="shared" si="5"/>
        <v>0</v>
      </c>
      <c r="X31" s="342">
        <f t="shared" si="5"/>
        <v>0</v>
      </c>
      <c r="Y31" s="342">
        <f t="shared" si="5"/>
        <v>0</v>
      </c>
      <c r="Z31" s="342">
        <f t="shared" si="5"/>
        <v>0</v>
      </c>
      <c r="AA31" s="342">
        <f t="shared" si="5"/>
        <v>0</v>
      </c>
      <c r="AB31" s="342">
        <f t="shared" si="5"/>
        <v>0</v>
      </c>
      <c r="AC31" s="109">
        <f t="shared" si="4"/>
        <v>0</v>
      </c>
      <c r="AD31" s="109">
        <f>IF(C31=A_Stammdaten!$B$12,E_SAV!$S31-E_SAV!$AE31,HLOOKUP(A_Stammdaten!$B$12-1,$AF$4:$AL$4004,ROW(C31)-3,FALSE)-$AE31)</f>
        <v>0</v>
      </c>
      <c r="AE31" s="109">
        <f>HLOOKUP(A_Stammdaten!$B$12,$AF$4:$AL$4004,ROW(C31)-3,FALSE)</f>
        <v>0</v>
      </c>
      <c r="AF31" s="109">
        <f t="shared" si="1"/>
        <v>0</v>
      </c>
      <c r="AG31" s="109">
        <f t="shared" si="2"/>
        <v>0</v>
      </c>
      <c r="AH31" s="109">
        <f t="shared" si="2"/>
        <v>0</v>
      </c>
      <c r="AI31" s="109">
        <f t="shared" si="2"/>
        <v>0</v>
      </c>
      <c r="AJ31" s="109">
        <f t="shared" si="2"/>
        <v>0</v>
      </c>
      <c r="AK31" s="109">
        <f t="shared" si="2"/>
        <v>0</v>
      </c>
      <c r="AL31" s="109">
        <f t="shared" si="2"/>
        <v>0</v>
      </c>
    </row>
    <row r="32" spans="1:38" s="344" customFormat="1" x14ac:dyDescent="0.3">
      <c r="A32" s="421"/>
      <c r="B32" s="421"/>
      <c r="C32" s="422"/>
      <c r="D32" s="423"/>
      <c r="E32" s="421"/>
      <c r="F32" s="421"/>
      <c r="G32" s="421"/>
      <c r="H32" s="421"/>
      <c r="I32" s="421"/>
      <c r="J32" s="421"/>
      <c r="K32" s="421"/>
      <c r="L32" s="421"/>
      <c r="M32" s="423"/>
      <c r="N32" s="340">
        <f>IF(C32&gt;A_Stammdaten!$B$12,0,SUM(E32,F32,H32,J32:K32)-SUM(G32,I32,L32:M32))</f>
        <v>0</v>
      </c>
      <c r="O32" s="421"/>
      <c r="P32" s="421"/>
      <c r="Q32" s="421"/>
      <c r="R32" s="421"/>
      <c r="S32" s="108">
        <f t="shared" si="3"/>
        <v>0</v>
      </c>
      <c r="T32" s="341">
        <f>IF(ISBLANK($B32),0,VLOOKUP($B32,Listen!$A$2:$C$45,2,FALSE))</f>
        <v>0</v>
      </c>
      <c r="U32" s="341">
        <f>IF(ISBLANK($B32),0,VLOOKUP($B32,Listen!$A$2:$C$45,3,FALSE))</f>
        <v>0</v>
      </c>
      <c r="V32" s="342">
        <f t="shared" si="5"/>
        <v>0</v>
      </c>
      <c r="W32" s="342">
        <f t="shared" si="5"/>
        <v>0</v>
      </c>
      <c r="X32" s="342">
        <f t="shared" si="5"/>
        <v>0</v>
      </c>
      <c r="Y32" s="342">
        <f t="shared" si="5"/>
        <v>0</v>
      </c>
      <c r="Z32" s="342">
        <f t="shared" si="5"/>
        <v>0</v>
      </c>
      <c r="AA32" s="342">
        <f t="shared" si="5"/>
        <v>0</v>
      </c>
      <c r="AB32" s="342">
        <f t="shared" si="5"/>
        <v>0</v>
      </c>
      <c r="AC32" s="109">
        <f t="shared" si="4"/>
        <v>0</v>
      </c>
      <c r="AD32" s="109">
        <f>IF(C32=A_Stammdaten!$B$12,E_SAV!$S32-E_SAV!$AE32,HLOOKUP(A_Stammdaten!$B$12-1,$AF$4:$AL$4004,ROW(C32)-3,FALSE)-$AE32)</f>
        <v>0</v>
      </c>
      <c r="AE32" s="109">
        <f>HLOOKUP(A_Stammdaten!$B$12,$AF$4:$AL$4004,ROW(C32)-3,FALSE)</f>
        <v>0</v>
      </c>
      <c r="AF32" s="109">
        <f t="shared" si="1"/>
        <v>0</v>
      </c>
      <c r="AG32" s="109">
        <f t="shared" si="2"/>
        <v>0</v>
      </c>
      <c r="AH32" s="109">
        <f t="shared" si="2"/>
        <v>0</v>
      </c>
      <c r="AI32" s="109">
        <f t="shared" si="2"/>
        <v>0</v>
      </c>
      <c r="AJ32" s="109">
        <f t="shared" si="2"/>
        <v>0</v>
      </c>
      <c r="AK32" s="109">
        <f t="shared" si="2"/>
        <v>0</v>
      </c>
      <c r="AL32" s="109">
        <f t="shared" si="2"/>
        <v>0</v>
      </c>
    </row>
    <row r="33" spans="1:38" s="344" customFormat="1" x14ac:dyDescent="0.3">
      <c r="A33" s="421"/>
      <c r="B33" s="421"/>
      <c r="C33" s="422"/>
      <c r="D33" s="423"/>
      <c r="E33" s="421"/>
      <c r="F33" s="421"/>
      <c r="G33" s="421"/>
      <c r="H33" s="421"/>
      <c r="I33" s="421"/>
      <c r="J33" s="421"/>
      <c r="K33" s="421"/>
      <c r="L33" s="421"/>
      <c r="M33" s="423"/>
      <c r="N33" s="340">
        <f>IF(C33&gt;A_Stammdaten!$B$12,0,SUM(E33,F33,H33,J33:K33)-SUM(G33,I33,L33:M33))</f>
        <v>0</v>
      </c>
      <c r="O33" s="421"/>
      <c r="P33" s="421"/>
      <c r="Q33" s="421"/>
      <c r="R33" s="421"/>
      <c r="S33" s="108">
        <f t="shared" si="3"/>
        <v>0</v>
      </c>
      <c r="T33" s="341">
        <f>IF(ISBLANK($B33),0,VLOOKUP($B33,Listen!$A$2:$C$45,2,FALSE))</f>
        <v>0</v>
      </c>
      <c r="U33" s="341">
        <f>IF(ISBLANK($B33),0,VLOOKUP($B33,Listen!$A$2:$C$45,3,FALSE))</f>
        <v>0</v>
      </c>
      <c r="V33" s="342">
        <f t="shared" si="5"/>
        <v>0</v>
      </c>
      <c r="W33" s="342">
        <f t="shared" si="5"/>
        <v>0</v>
      </c>
      <c r="X33" s="342">
        <f t="shared" si="5"/>
        <v>0</v>
      </c>
      <c r="Y33" s="342">
        <f t="shared" si="5"/>
        <v>0</v>
      </c>
      <c r="Z33" s="342">
        <f t="shared" si="5"/>
        <v>0</v>
      </c>
      <c r="AA33" s="342">
        <f t="shared" si="5"/>
        <v>0</v>
      </c>
      <c r="AB33" s="342">
        <f t="shared" si="5"/>
        <v>0</v>
      </c>
      <c r="AC33" s="109">
        <f t="shared" si="4"/>
        <v>0</v>
      </c>
      <c r="AD33" s="109">
        <f>IF(C33=A_Stammdaten!$B$12,E_SAV!$S33-E_SAV!$AE33,HLOOKUP(A_Stammdaten!$B$12-1,$AF$4:$AL$4004,ROW(C33)-3,FALSE)-$AE33)</f>
        <v>0</v>
      </c>
      <c r="AE33" s="109">
        <f>HLOOKUP(A_Stammdaten!$B$12,$AF$4:$AL$4004,ROW(C33)-3,FALSE)</f>
        <v>0</v>
      </c>
      <c r="AF33" s="109">
        <f t="shared" si="1"/>
        <v>0</v>
      </c>
      <c r="AG33" s="109">
        <f t="shared" si="2"/>
        <v>0</v>
      </c>
      <c r="AH33" s="109">
        <f t="shared" si="2"/>
        <v>0</v>
      </c>
      <c r="AI33" s="109">
        <f t="shared" si="2"/>
        <v>0</v>
      </c>
      <c r="AJ33" s="109">
        <f t="shared" si="2"/>
        <v>0</v>
      </c>
      <c r="AK33" s="109">
        <f t="shared" si="2"/>
        <v>0</v>
      </c>
      <c r="AL33" s="109">
        <f t="shared" si="2"/>
        <v>0</v>
      </c>
    </row>
    <row r="34" spans="1:38" s="344" customFormat="1" x14ac:dyDescent="0.3">
      <c r="A34" s="421"/>
      <c r="B34" s="421"/>
      <c r="C34" s="422"/>
      <c r="D34" s="423"/>
      <c r="E34" s="421"/>
      <c r="F34" s="421"/>
      <c r="G34" s="421"/>
      <c r="H34" s="421"/>
      <c r="I34" s="421"/>
      <c r="J34" s="421"/>
      <c r="K34" s="421"/>
      <c r="L34" s="421"/>
      <c r="M34" s="423"/>
      <c r="N34" s="340">
        <f>IF(C34&gt;A_Stammdaten!$B$12,0,SUM(E34,F34,H34,J34:K34)-SUM(G34,I34,L34:M34))</f>
        <v>0</v>
      </c>
      <c r="O34" s="421"/>
      <c r="P34" s="421"/>
      <c r="Q34" s="421"/>
      <c r="R34" s="421"/>
      <c r="S34" s="108">
        <f t="shared" si="3"/>
        <v>0</v>
      </c>
      <c r="T34" s="341">
        <f>IF(ISBLANK($B34),0,VLOOKUP($B34,Listen!$A$2:$C$45,2,FALSE))</f>
        <v>0</v>
      </c>
      <c r="U34" s="341">
        <f>IF(ISBLANK($B34),0,VLOOKUP($B34,Listen!$A$2:$C$45,3,FALSE))</f>
        <v>0</v>
      </c>
      <c r="V34" s="342">
        <f t="shared" si="5"/>
        <v>0</v>
      </c>
      <c r="W34" s="342">
        <f t="shared" si="5"/>
        <v>0</v>
      </c>
      <c r="X34" s="342">
        <f t="shared" si="5"/>
        <v>0</v>
      </c>
      <c r="Y34" s="342">
        <f t="shared" si="5"/>
        <v>0</v>
      </c>
      <c r="Z34" s="342">
        <f t="shared" si="5"/>
        <v>0</v>
      </c>
      <c r="AA34" s="342">
        <f t="shared" si="5"/>
        <v>0</v>
      </c>
      <c r="AB34" s="342">
        <f t="shared" si="5"/>
        <v>0</v>
      </c>
      <c r="AC34" s="109">
        <f t="shared" si="4"/>
        <v>0</v>
      </c>
      <c r="AD34" s="109">
        <f>IF(C34=A_Stammdaten!$B$12,E_SAV!$S34-E_SAV!$AE34,HLOOKUP(A_Stammdaten!$B$12-1,$AF$4:$AL$4004,ROW(C34)-3,FALSE)-$AE34)</f>
        <v>0</v>
      </c>
      <c r="AE34" s="109">
        <f>HLOOKUP(A_Stammdaten!$B$12,$AF$4:$AL$4004,ROW(C34)-3,FALSE)</f>
        <v>0</v>
      </c>
      <c r="AF34" s="109">
        <f t="shared" si="1"/>
        <v>0</v>
      </c>
      <c r="AG34" s="109">
        <f t="shared" si="2"/>
        <v>0</v>
      </c>
      <c r="AH34" s="109">
        <f t="shared" si="2"/>
        <v>0</v>
      </c>
      <c r="AI34" s="109">
        <f t="shared" si="2"/>
        <v>0</v>
      </c>
      <c r="AJ34" s="109">
        <f t="shared" si="2"/>
        <v>0</v>
      </c>
      <c r="AK34" s="109">
        <f t="shared" si="2"/>
        <v>0</v>
      </c>
      <c r="AL34" s="109">
        <f t="shared" si="2"/>
        <v>0</v>
      </c>
    </row>
    <row r="35" spans="1:38" s="344" customFormat="1" x14ac:dyDescent="0.3">
      <c r="A35" s="421"/>
      <c r="B35" s="421"/>
      <c r="C35" s="422"/>
      <c r="D35" s="423"/>
      <c r="E35" s="421"/>
      <c r="F35" s="421"/>
      <c r="G35" s="421"/>
      <c r="H35" s="421"/>
      <c r="I35" s="421"/>
      <c r="J35" s="421"/>
      <c r="K35" s="421"/>
      <c r="L35" s="421"/>
      <c r="M35" s="423"/>
      <c r="N35" s="340">
        <f>IF(C35&gt;A_Stammdaten!$B$12,0,SUM(E35,F35,H35,J35:K35)-SUM(G35,I35,L35:M35))</f>
        <v>0</v>
      </c>
      <c r="O35" s="421"/>
      <c r="P35" s="421"/>
      <c r="Q35" s="421"/>
      <c r="R35" s="421"/>
      <c r="S35" s="108">
        <f t="shared" si="3"/>
        <v>0</v>
      </c>
      <c r="T35" s="341">
        <f>IF(ISBLANK($B35),0,VLOOKUP($B35,Listen!$A$2:$C$45,2,FALSE))</f>
        <v>0</v>
      </c>
      <c r="U35" s="341">
        <f>IF(ISBLANK($B35),0,VLOOKUP($B35,Listen!$A$2:$C$45,3,FALSE))</f>
        <v>0</v>
      </c>
      <c r="V35" s="342">
        <f t="shared" si="5"/>
        <v>0</v>
      </c>
      <c r="W35" s="342">
        <f t="shared" si="5"/>
        <v>0</v>
      </c>
      <c r="X35" s="342">
        <f t="shared" si="5"/>
        <v>0</v>
      </c>
      <c r="Y35" s="342">
        <f t="shared" si="5"/>
        <v>0</v>
      </c>
      <c r="Z35" s="342">
        <f t="shared" si="5"/>
        <v>0</v>
      </c>
      <c r="AA35" s="342">
        <f t="shared" si="5"/>
        <v>0</v>
      </c>
      <c r="AB35" s="342">
        <f t="shared" si="5"/>
        <v>0</v>
      </c>
      <c r="AC35" s="109">
        <f t="shared" si="4"/>
        <v>0</v>
      </c>
      <c r="AD35" s="109">
        <f>IF(C35=A_Stammdaten!$B$12,E_SAV!$S35-E_SAV!$AE35,HLOOKUP(A_Stammdaten!$B$12-1,$AF$4:$AL$4004,ROW(C35)-3,FALSE)-$AE35)</f>
        <v>0</v>
      </c>
      <c r="AE35" s="109">
        <f>HLOOKUP(A_Stammdaten!$B$12,$AF$4:$AL$4004,ROW(C35)-3,FALSE)</f>
        <v>0</v>
      </c>
      <c r="AF35" s="109">
        <f t="shared" si="1"/>
        <v>0</v>
      </c>
      <c r="AG35" s="109">
        <f t="shared" si="2"/>
        <v>0</v>
      </c>
      <c r="AH35" s="109">
        <f t="shared" si="2"/>
        <v>0</v>
      </c>
      <c r="AI35" s="109">
        <f t="shared" si="2"/>
        <v>0</v>
      </c>
      <c r="AJ35" s="109">
        <f t="shared" si="2"/>
        <v>0</v>
      </c>
      <c r="AK35" s="109">
        <f t="shared" si="2"/>
        <v>0</v>
      </c>
      <c r="AL35" s="109">
        <f t="shared" si="2"/>
        <v>0</v>
      </c>
    </row>
    <row r="36" spans="1:38" s="344" customFormat="1" x14ac:dyDescent="0.3">
      <c r="A36" s="421"/>
      <c r="B36" s="421"/>
      <c r="C36" s="422"/>
      <c r="D36" s="423"/>
      <c r="E36" s="421"/>
      <c r="F36" s="421"/>
      <c r="G36" s="421"/>
      <c r="H36" s="421"/>
      <c r="I36" s="421"/>
      <c r="J36" s="421"/>
      <c r="K36" s="421"/>
      <c r="L36" s="421"/>
      <c r="M36" s="423"/>
      <c r="N36" s="340">
        <f>IF(C36&gt;A_Stammdaten!$B$12,0,SUM(E36,F36,H36,J36:K36)-SUM(G36,I36,L36:M36))</f>
        <v>0</v>
      </c>
      <c r="O36" s="421"/>
      <c r="P36" s="421"/>
      <c r="Q36" s="421"/>
      <c r="R36" s="421"/>
      <c r="S36" s="108">
        <f t="shared" si="3"/>
        <v>0</v>
      </c>
      <c r="T36" s="341">
        <f>IF(ISBLANK($B36),0,VLOOKUP($B36,Listen!$A$2:$C$45,2,FALSE))</f>
        <v>0</v>
      </c>
      <c r="U36" s="341">
        <f>IF(ISBLANK($B36),0,VLOOKUP($B36,Listen!$A$2:$C$45,3,FALSE))</f>
        <v>0</v>
      </c>
      <c r="V36" s="342">
        <f t="shared" si="5"/>
        <v>0</v>
      </c>
      <c r="W36" s="342">
        <f t="shared" si="5"/>
        <v>0</v>
      </c>
      <c r="X36" s="342">
        <f t="shared" si="5"/>
        <v>0</v>
      </c>
      <c r="Y36" s="342">
        <f t="shared" si="5"/>
        <v>0</v>
      </c>
      <c r="Z36" s="342">
        <f t="shared" si="5"/>
        <v>0</v>
      </c>
      <c r="AA36" s="342">
        <f t="shared" si="5"/>
        <v>0</v>
      </c>
      <c r="AB36" s="342">
        <f t="shared" si="5"/>
        <v>0</v>
      </c>
      <c r="AC36" s="109">
        <f t="shared" si="4"/>
        <v>0</v>
      </c>
      <c r="AD36" s="109">
        <f>IF(C36=A_Stammdaten!$B$12,E_SAV!$S36-E_SAV!$AE36,HLOOKUP(A_Stammdaten!$B$12-1,$AF$4:$AL$4004,ROW(C36)-3,FALSE)-$AE36)</f>
        <v>0</v>
      </c>
      <c r="AE36" s="109">
        <f>HLOOKUP(A_Stammdaten!$B$12,$AF$4:$AL$4004,ROW(C36)-3,FALSE)</f>
        <v>0</v>
      </c>
      <c r="AF36" s="109">
        <f t="shared" si="1"/>
        <v>0</v>
      </c>
      <c r="AG36" s="109">
        <f t="shared" si="2"/>
        <v>0</v>
      </c>
      <c r="AH36" s="109">
        <f t="shared" si="2"/>
        <v>0</v>
      </c>
      <c r="AI36" s="109">
        <f t="shared" si="2"/>
        <v>0</v>
      </c>
      <c r="AJ36" s="109">
        <f t="shared" si="2"/>
        <v>0</v>
      </c>
      <c r="AK36" s="109">
        <f t="shared" si="2"/>
        <v>0</v>
      </c>
      <c r="AL36" s="109">
        <f t="shared" si="2"/>
        <v>0</v>
      </c>
    </row>
    <row r="37" spans="1:38" s="344" customFormat="1" x14ac:dyDescent="0.3">
      <c r="A37" s="421"/>
      <c r="B37" s="421"/>
      <c r="C37" s="422"/>
      <c r="D37" s="423"/>
      <c r="E37" s="421"/>
      <c r="F37" s="421"/>
      <c r="G37" s="421"/>
      <c r="H37" s="421"/>
      <c r="I37" s="421"/>
      <c r="J37" s="421"/>
      <c r="K37" s="421"/>
      <c r="L37" s="421"/>
      <c r="M37" s="423"/>
      <c r="N37" s="340">
        <f>IF(C37&gt;A_Stammdaten!$B$12,0,SUM(E37,F37,H37,J37:K37)-SUM(G37,I37,L37:M37))</f>
        <v>0</v>
      </c>
      <c r="O37" s="421"/>
      <c r="P37" s="421"/>
      <c r="Q37" s="421"/>
      <c r="R37" s="421"/>
      <c r="S37" s="108">
        <f t="shared" si="3"/>
        <v>0</v>
      </c>
      <c r="T37" s="341">
        <f>IF(ISBLANK($B37),0,VLOOKUP($B37,Listen!$A$2:$C$45,2,FALSE))</f>
        <v>0</v>
      </c>
      <c r="U37" s="341">
        <f>IF(ISBLANK($B37),0,VLOOKUP($B37,Listen!$A$2:$C$45,3,FALSE))</f>
        <v>0</v>
      </c>
      <c r="V37" s="342">
        <f t="shared" si="5"/>
        <v>0</v>
      </c>
      <c r="W37" s="342">
        <f t="shared" si="5"/>
        <v>0</v>
      </c>
      <c r="X37" s="342">
        <f t="shared" si="5"/>
        <v>0</v>
      </c>
      <c r="Y37" s="342">
        <f t="shared" si="5"/>
        <v>0</v>
      </c>
      <c r="Z37" s="342">
        <f t="shared" si="5"/>
        <v>0</v>
      </c>
      <c r="AA37" s="342">
        <f t="shared" si="5"/>
        <v>0</v>
      </c>
      <c r="AB37" s="342">
        <f t="shared" si="5"/>
        <v>0</v>
      </c>
      <c r="AC37" s="109">
        <f t="shared" si="4"/>
        <v>0</v>
      </c>
      <c r="AD37" s="109">
        <f>IF(C37=A_Stammdaten!$B$12,E_SAV!$S37-E_SAV!$AE37,HLOOKUP(A_Stammdaten!$B$12-1,$AF$4:$AL$4004,ROW(C37)-3,FALSE)-$AE37)</f>
        <v>0</v>
      </c>
      <c r="AE37" s="109">
        <f>HLOOKUP(A_Stammdaten!$B$12,$AF$4:$AL$4004,ROW(C37)-3,FALSE)</f>
        <v>0</v>
      </c>
      <c r="AF37" s="109">
        <f t="shared" si="1"/>
        <v>0</v>
      </c>
      <c r="AG37" s="109">
        <f t="shared" si="2"/>
        <v>0</v>
      </c>
      <c r="AH37" s="109">
        <f t="shared" si="2"/>
        <v>0</v>
      </c>
      <c r="AI37" s="109">
        <f t="shared" si="2"/>
        <v>0</v>
      </c>
      <c r="AJ37" s="109">
        <f t="shared" si="2"/>
        <v>0</v>
      </c>
      <c r="AK37" s="109">
        <f t="shared" si="2"/>
        <v>0</v>
      </c>
      <c r="AL37" s="109">
        <f t="shared" si="2"/>
        <v>0</v>
      </c>
    </row>
    <row r="38" spans="1:38" s="344" customFormat="1" x14ac:dyDescent="0.3">
      <c r="A38" s="421"/>
      <c r="B38" s="421"/>
      <c r="C38" s="422"/>
      <c r="D38" s="423"/>
      <c r="E38" s="421"/>
      <c r="F38" s="421"/>
      <c r="G38" s="421"/>
      <c r="H38" s="421"/>
      <c r="I38" s="421"/>
      <c r="J38" s="421"/>
      <c r="K38" s="421"/>
      <c r="L38" s="421"/>
      <c r="M38" s="423"/>
      <c r="N38" s="340">
        <f>IF(C38&gt;A_Stammdaten!$B$12,0,SUM(E38,F38,H38,J38:K38)-SUM(G38,I38,L38:M38))</f>
        <v>0</v>
      </c>
      <c r="O38" s="421"/>
      <c r="P38" s="421"/>
      <c r="Q38" s="421"/>
      <c r="R38" s="421"/>
      <c r="S38" s="108">
        <f t="shared" si="3"/>
        <v>0</v>
      </c>
      <c r="T38" s="341">
        <f>IF(ISBLANK($B38),0,VLOOKUP($B38,Listen!$A$2:$C$45,2,FALSE))</f>
        <v>0</v>
      </c>
      <c r="U38" s="341">
        <f>IF(ISBLANK($B38),0,VLOOKUP($B38,Listen!$A$2:$C$45,3,FALSE))</f>
        <v>0</v>
      </c>
      <c r="V38" s="342">
        <f t="shared" ref="V38:AB74" si="6">$T38</f>
        <v>0</v>
      </c>
      <c r="W38" s="342">
        <f t="shared" si="6"/>
        <v>0</v>
      </c>
      <c r="X38" s="342">
        <f t="shared" si="6"/>
        <v>0</v>
      </c>
      <c r="Y38" s="342">
        <f t="shared" si="6"/>
        <v>0</v>
      </c>
      <c r="Z38" s="342">
        <f t="shared" si="6"/>
        <v>0</v>
      </c>
      <c r="AA38" s="342">
        <f t="shared" si="6"/>
        <v>0</v>
      </c>
      <c r="AB38" s="342">
        <f t="shared" si="6"/>
        <v>0</v>
      </c>
      <c r="AC38" s="109">
        <f t="shared" si="4"/>
        <v>0</v>
      </c>
      <c r="AD38" s="109">
        <f>IF(C38=A_Stammdaten!$B$12,E_SAV!$S38-E_SAV!$AE38,HLOOKUP(A_Stammdaten!$B$12-1,$AF$4:$AL$4004,ROW(C38)-3,FALSE)-$AE38)</f>
        <v>0</v>
      </c>
      <c r="AE38" s="109">
        <f>HLOOKUP(A_Stammdaten!$B$12,$AF$4:$AL$4004,ROW(C38)-3,FALSE)</f>
        <v>0</v>
      </c>
      <c r="AF38" s="109">
        <f t="shared" si="1"/>
        <v>0</v>
      </c>
      <c r="AG38" s="109">
        <f t="shared" si="2"/>
        <v>0</v>
      </c>
      <c r="AH38" s="109">
        <f t="shared" si="2"/>
        <v>0</v>
      </c>
      <c r="AI38" s="109">
        <f t="shared" si="2"/>
        <v>0</v>
      </c>
      <c r="AJ38" s="109">
        <f t="shared" si="2"/>
        <v>0</v>
      </c>
      <c r="AK38" s="109">
        <f t="shared" si="2"/>
        <v>0</v>
      </c>
      <c r="AL38" s="109">
        <f t="shared" si="2"/>
        <v>0</v>
      </c>
    </row>
    <row r="39" spans="1:38" s="344" customFormat="1" x14ac:dyDescent="0.3">
      <c r="A39" s="421"/>
      <c r="B39" s="421"/>
      <c r="C39" s="422"/>
      <c r="D39" s="423"/>
      <c r="E39" s="421"/>
      <c r="F39" s="421"/>
      <c r="G39" s="421"/>
      <c r="H39" s="421"/>
      <c r="I39" s="421"/>
      <c r="J39" s="421"/>
      <c r="K39" s="421"/>
      <c r="L39" s="421"/>
      <c r="M39" s="423"/>
      <c r="N39" s="340">
        <f>IF(C39&gt;A_Stammdaten!$B$12,0,SUM(E39,F39,H39,J39:K39)-SUM(G39,I39,L39:M39))</f>
        <v>0</v>
      </c>
      <c r="O39" s="421"/>
      <c r="P39" s="421"/>
      <c r="Q39" s="421"/>
      <c r="R39" s="421"/>
      <c r="S39" s="108">
        <f t="shared" si="3"/>
        <v>0</v>
      </c>
      <c r="T39" s="341">
        <f>IF(ISBLANK($B39),0,VLOOKUP($B39,Listen!$A$2:$C$45,2,FALSE))</f>
        <v>0</v>
      </c>
      <c r="U39" s="341">
        <f>IF(ISBLANK($B39),0,VLOOKUP($B39,Listen!$A$2:$C$45,3,FALSE))</f>
        <v>0</v>
      </c>
      <c r="V39" s="342">
        <f t="shared" si="6"/>
        <v>0</v>
      </c>
      <c r="W39" s="342">
        <f t="shared" si="6"/>
        <v>0</v>
      </c>
      <c r="X39" s="342">
        <f t="shared" si="6"/>
        <v>0</v>
      </c>
      <c r="Y39" s="342">
        <f t="shared" si="6"/>
        <v>0</v>
      </c>
      <c r="Z39" s="342">
        <f t="shared" si="6"/>
        <v>0</v>
      </c>
      <c r="AA39" s="342">
        <f t="shared" si="6"/>
        <v>0</v>
      </c>
      <c r="AB39" s="342">
        <f t="shared" si="6"/>
        <v>0</v>
      </c>
      <c r="AC39" s="109">
        <f t="shared" si="4"/>
        <v>0</v>
      </c>
      <c r="AD39" s="109">
        <f>IF(C39=A_Stammdaten!$B$12,E_SAV!$S39-E_SAV!$AE39,HLOOKUP(A_Stammdaten!$B$12-1,$AF$4:$AL$4004,ROW(C39)-3,FALSE)-$AE39)</f>
        <v>0</v>
      </c>
      <c r="AE39" s="109">
        <f>HLOOKUP(A_Stammdaten!$B$12,$AF$4:$AL$4004,ROW(C39)-3,FALSE)</f>
        <v>0</v>
      </c>
      <c r="AF39" s="109">
        <f t="shared" si="1"/>
        <v>0</v>
      </c>
      <c r="AG39" s="109">
        <f t="shared" si="2"/>
        <v>0</v>
      </c>
      <c r="AH39" s="109">
        <f t="shared" si="2"/>
        <v>0</v>
      </c>
      <c r="AI39" s="109">
        <f t="shared" si="2"/>
        <v>0</v>
      </c>
      <c r="AJ39" s="109">
        <f t="shared" si="2"/>
        <v>0</v>
      </c>
      <c r="AK39" s="109">
        <f t="shared" si="2"/>
        <v>0</v>
      </c>
      <c r="AL39" s="109">
        <f t="shared" si="2"/>
        <v>0</v>
      </c>
    </row>
    <row r="40" spans="1:38" s="344" customFormat="1" x14ac:dyDescent="0.3">
      <c r="A40" s="421"/>
      <c r="B40" s="421"/>
      <c r="C40" s="422"/>
      <c r="D40" s="423"/>
      <c r="E40" s="421"/>
      <c r="F40" s="421"/>
      <c r="G40" s="421"/>
      <c r="H40" s="421"/>
      <c r="I40" s="421"/>
      <c r="J40" s="421"/>
      <c r="K40" s="421"/>
      <c r="L40" s="421"/>
      <c r="M40" s="423"/>
      <c r="N40" s="340">
        <f>IF(C40&gt;A_Stammdaten!$B$12,0,SUM(E40,F40,H40,J40:K40)-SUM(G40,I40,L40:M40))</f>
        <v>0</v>
      </c>
      <c r="O40" s="421"/>
      <c r="P40" s="421"/>
      <c r="Q40" s="421"/>
      <c r="R40" s="421"/>
      <c r="S40" s="108">
        <f t="shared" si="3"/>
        <v>0</v>
      </c>
      <c r="T40" s="341">
        <f>IF(ISBLANK($B40),0,VLOOKUP($B40,Listen!$A$2:$C$45,2,FALSE))</f>
        <v>0</v>
      </c>
      <c r="U40" s="341">
        <f>IF(ISBLANK($B40),0,VLOOKUP($B40,Listen!$A$2:$C$45,3,FALSE))</f>
        <v>0</v>
      </c>
      <c r="V40" s="342">
        <f t="shared" si="6"/>
        <v>0</v>
      </c>
      <c r="W40" s="342">
        <f t="shared" si="6"/>
        <v>0</v>
      </c>
      <c r="X40" s="342">
        <f t="shared" si="6"/>
        <v>0</v>
      </c>
      <c r="Y40" s="342">
        <f t="shared" si="6"/>
        <v>0</v>
      </c>
      <c r="Z40" s="342">
        <f t="shared" si="6"/>
        <v>0</v>
      </c>
      <c r="AA40" s="342">
        <f t="shared" si="6"/>
        <v>0</v>
      </c>
      <c r="AB40" s="342">
        <f t="shared" si="6"/>
        <v>0</v>
      </c>
      <c r="AC40" s="109">
        <f t="shared" si="4"/>
        <v>0</v>
      </c>
      <c r="AD40" s="109">
        <f>IF(C40=A_Stammdaten!$B$12,E_SAV!$S40-E_SAV!$AE40,HLOOKUP(A_Stammdaten!$B$12-1,$AF$4:$AL$4004,ROW(C40)-3,FALSE)-$AE40)</f>
        <v>0</v>
      </c>
      <c r="AE40" s="109">
        <f>HLOOKUP(A_Stammdaten!$B$12,$AF$4:$AL$4004,ROW(C40)-3,FALSE)</f>
        <v>0</v>
      </c>
      <c r="AF40" s="109">
        <f t="shared" si="1"/>
        <v>0</v>
      </c>
      <c r="AG40" s="109">
        <f t="shared" si="2"/>
        <v>0</v>
      </c>
      <c r="AH40" s="109">
        <f t="shared" si="2"/>
        <v>0</v>
      </c>
      <c r="AI40" s="109">
        <f t="shared" si="2"/>
        <v>0</v>
      </c>
      <c r="AJ40" s="109">
        <f t="shared" si="2"/>
        <v>0</v>
      </c>
      <c r="AK40" s="109">
        <f t="shared" si="2"/>
        <v>0</v>
      </c>
      <c r="AL40" s="109">
        <f t="shared" si="2"/>
        <v>0</v>
      </c>
    </row>
    <row r="41" spans="1:38" s="344" customFormat="1" x14ac:dyDescent="0.3">
      <c r="A41" s="421"/>
      <c r="B41" s="421"/>
      <c r="C41" s="422"/>
      <c r="D41" s="423"/>
      <c r="E41" s="421"/>
      <c r="F41" s="421"/>
      <c r="G41" s="421"/>
      <c r="H41" s="421"/>
      <c r="I41" s="421"/>
      <c r="J41" s="421"/>
      <c r="K41" s="421"/>
      <c r="L41" s="421"/>
      <c r="M41" s="423"/>
      <c r="N41" s="340">
        <f>IF(C41&gt;A_Stammdaten!$B$12,0,SUM(E41,F41,H41,J41:K41)-SUM(G41,I41,L41:M41))</f>
        <v>0</v>
      </c>
      <c r="O41" s="421"/>
      <c r="P41" s="421"/>
      <c r="Q41" s="421"/>
      <c r="R41" s="421"/>
      <c r="S41" s="108">
        <f t="shared" si="3"/>
        <v>0</v>
      </c>
      <c r="T41" s="341">
        <f>IF(ISBLANK($B41),0,VLOOKUP($B41,Listen!$A$2:$C$45,2,FALSE))</f>
        <v>0</v>
      </c>
      <c r="U41" s="341">
        <f>IF(ISBLANK($B41),0,VLOOKUP($B41,Listen!$A$2:$C$45,3,FALSE))</f>
        <v>0</v>
      </c>
      <c r="V41" s="342">
        <f t="shared" si="6"/>
        <v>0</v>
      </c>
      <c r="W41" s="342">
        <f t="shared" si="6"/>
        <v>0</v>
      </c>
      <c r="X41" s="342">
        <f t="shared" si="6"/>
        <v>0</v>
      </c>
      <c r="Y41" s="342">
        <f t="shared" si="6"/>
        <v>0</v>
      </c>
      <c r="Z41" s="342">
        <f t="shared" si="6"/>
        <v>0</v>
      </c>
      <c r="AA41" s="342">
        <f t="shared" si="6"/>
        <v>0</v>
      </c>
      <c r="AB41" s="342">
        <f t="shared" si="6"/>
        <v>0</v>
      </c>
      <c r="AC41" s="109">
        <f t="shared" si="4"/>
        <v>0</v>
      </c>
      <c r="AD41" s="109">
        <f>IF(C41=A_Stammdaten!$B$12,E_SAV!$S41-E_SAV!$AE41,HLOOKUP(A_Stammdaten!$B$12-1,$AF$4:$AL$4004,ROW(C41)-3,FALSE)-$AE41)</f>
        <v>0</v>
      </c>
      <c r="AE41" s="109">
        <f>HLOOKUP(A_Stammdaten!$B$12,$AF$4:$AL$4004,ROW(C41)-3,FALSE)</f>
        <v>0</v>
      </c>
      <c r="AF41" s="109">
        <f t="shared" si="1"/>
        <v>0</v>
      </c>
      <c r="AG41" s="109">
        <f t="shared" si="2"/>
        <v>0</v>
      </c>
      <c r="AH41" s="109">
        <f t="shared" si="2"/>
        <v>0</v>
      </c>
      <c r="AI41" s="109">
        <f t="shared" si="2"/>
        <v>0</v>
      </c>
      <c r="AJ41" s="109">
        <f t="shared" si="2"/>
        <v>0</v>
      </c>
      <c r="AK41" s="109">
        <f t="shared" si="2"/>
        <v>0</v>
      </c>
      <c r="AL41" s="109">
        <f t="shared" si="2"/>
        <v>0</v>
      </c>
    </row>
    <row r="42" spans="1:38" s="344" customFormat="1" x14ac:dyDescent="0.3">
      <c r="A42" s="421"/>
      <c r="B42" s="421"/>
      <c r="C42" s="422"/>
      <c r="D42" s="423"/>
      <c r="E42" s="421"/>
      <c r="F42" s="421"/>
      <c r="G42" s="421"/>
      <c r="H42" s="421"/>
      <c r="I42" s="421"/>
      <c r="J42" s="421"/>
      <c r="K42" s="421"/>
      <c r="L42" s="421"/>
      <c r="M42" s="423"/>
      <c r="N42" s="340">
        <f>IF(C42&gt;A_Stammdaten!$B$12,0,SUM(E42,F42,H42,J42:K42)-SUM(G42,I42,L42:M42))</f>
        <v>0</v>
      </c>
      <c r="O42" s="421"/>
      <c r="P42" s="421"/>
      <c r="Q42" s="421"/>
      <c r="R42" s="421"/>
      <c r="S42" s="108">
        <f t="shared" si="3"/>
        <v>0</v>
      </c>
      <c r="T42" s="341">
        <f>IF(ISBLANK($B42),0,VLOOKUP($B42,Listen!$A$2:$C$45,2,FALSE))</f>
        <v>0</v>
      </c>
      <c r="U42" s="341">
        <f>IF(ISBLANK($B42),0,VLOOKUP($B42,Listen!$A$2:$C$45,3,FALSE))</f>
        <v>0</v>
      </c>
      <c r="V42" s="342">
        <f t="shared" si="6"/>
        <v>0</v>
      </c>
      <c r="W42" s="342">
        <f t="shared" si="6"/>
        <v>0</v>
      </c>
      <c r="X42" s="342">
        <f t="shared" si="6"/>
        <v>0</v>
      </c>
      <c r="Y42" s="342">
        <f t="shared" si="6"/>
        <v>0</v>
      </c>
      <c r="Z42" s="342">
        <f t="shared" si="6"/>
        <v>0</v>
      </c>
      <c r="AA42" s="342">
        <f t="shared" si="6"/>
        <v>0</v>
      </c>
      <c r="AB42" s="342">
        <f t="shared" si="6"/>
        <v>0</v>
      </c>
      <c r="AC42" s="109">
        <f t="shared" si="4"/>
        <v>0</v>
      </c>
      <c r="AD42" s="109">
        <f>IF(C42=A_Stammdaten!$B$12,E_SAV!$S42-E_SAV!$AE42,HLOOKUP(A_Stammdaten!$B$12-1,$AF$4:$AL$4004,ROW(C42)-3,FALSE)-$AE42)</f>
        <v>0</v>
      </c>
      <c r="AE42" s="109">
        <f>HLOOKUP(A_Stammdaten!$B$12,$AF$4:$AL$4004,ROW(C42)-3,FALSE)</f>
        <v>0</v>
      </c>
      <c r="AF42" s="109">
        <f t="shared" si="1"/>
        <v>0</v>
      </c>
      <c r="AG42" s="109">
        <f t="shared" si="2"/>
        <v>0</v>
      </c>
      <c r="AH42" s="109">
        <f t="shared" si="2"/>
        <v>0</v>
      </c>
      <c r="AI42" s="109">
        <f t="shared" si="2"/>
        <v>0</v>
      </c>
      <c r="AJ42" s="109">
        <f t="shared" si="2"/>
        <v>0</v>
      </c>
      <c r="AK42" s="109">
        <f t="shared" si="2"/>
        <v>0</v>
      </c>
      <c r="AL42" s="109">
        <f t="shared" si="2"/>
        <v>0</v>
      </c>
    </row>
    <row r="43" spans="1:38" s="344" customFormat="1" x14ac:dyDescent="0.3">
      <c r="A43" s="421"/>
      <c r="B43" s="421"/>
      <c r="C43" s="422"/>
      <c r="D43" s="423"/>
      <c r="E43" s="421"/>
      <c r="F43" s="421"/>
      <c r="G43" s="421"/>
      <c r="H43" s="421"/>
      <c r="I43" s="421"/>
      <c r="J43" s="421"/>
      <c r="K43" s="421"/>
      <c r="L43" s="421"/>
      <c r="M43" s="423"/>
      <c r="N43" s="340">
        <f>IF(C43&gt;A_Stammdaten!$B$12,0,SUM(E43,F43,H43,J43:K43)-SUM(G43,I43,L43:M43))</f>
        <v>0</v>
      </c>
      <c r="O43" s="421"/>
      <c r="P43" s="421"/>
      <c r="Q43" s="421"/>
      <c r="R43" s="421"/>
      <c r="S43" s="108">
        <f t="shared" si="3"/>
        <v>0</v>
      </c>
      <c r="T43" s="341">
        <f>IF(ISBLANK($B43),0,VLOOKUP($B43,Listen!$A$2:$C$45,2,FALSE))</f>
        <v>0</v>
      </c>
      <c r="U43" s="341">
        <f>IF(ISBLANK($B43),0,VLOOKUP($B43,Listen!$A$2:$C$45,3,FALSE))</f>
        <v>0</v>
      </c>
      <c r="V43" s="342">
        <f t="shared" si="6"/>
        <v>0</v>
      </c>
      <c r="W43" s="342">
        <f t="shared" si="6"/>
        <v>0</v>
      </c>
      <c r="X43" s="342">
        <f t="shared" si="6"/>
        <v>0</v>
      </c>
      <c r="Y43" s="342">
        <f t="shared" si="6"/>
        <v>0</v>
      </c>
      <c r="Z43" s="342">
        <f t="shared" si="6"/>
        <v>0</v>
      </c>
      <c r="AA43" s="342">
        <f t="shared" si="6"/>
        <v>0</v>
      </c>
      <c r="AB43" s="342">
        <f t="shared" si="6"/>
        <v>0</v>
      </c>
      <c r="AC43" s="109">
        <f t="shared" si="4"/>
        <v>0</v>
      </c>
      <c r="AD43" s="109">
        <f>IF(C43=A_Stammdaten!$B$12,E_SAV!$S43-E_SAV!$AE43,HLOOKUP(A_Stammdaten!$B$12-1,$AF$4:$AL$4004,ROW(C43)-3,FALSE)-$AE43)</f>
        <v>0</v>
      </c>
      <c r="AE43" s="109">
        <f>HLOOKUP(A_Stammdaten!$B$12,$AF$4:$AL$4004,ROW(C43)-3,FALSE)</f>
        <v>0</v>
      </c>
      <c r="AF43" s="109">
        <f t="shared" si="1"/>
        <v>0</v>
      </c>
      <c r="AG43" s="109">
        <f t="shared" si="2"/>
        <v>0</v>
      </c>
      <c r="AH43" s="109">
        <f t="shared" si="2"/>
        <v>0</v>
      </c>
      <c r="AI43" s="109">
        <f t="shared" si="2"/>
        <v>0</v>
      </c>
      <c r="AJ43" s="109">
        <f t="shared" si="2"/>
        <v>0</v>
      </c>
      <c r="AK43" s="109">
        <f t="shared" si="2"/>
        <v>0</v>
      </c>
      <c r="AL43" s="109">
        <f t="shared" si="2"/>
        <v>0</v>
      </c>
    </row>
    <row r="44" spans="1:38" s="344" customFormat="1" x14ac:dyDescent="0.3">
      <c r="A44" s="421"/>
      <c r="B44" s="421"/>
      <c r="C44" s="422"/>
      <c r="D44" s="423"/>
      <c r="E44" s="421"/>
      <c r="F44" s="421"/>
      <c r="G44" s="421"/>
      <c r="H44" s="421"/>
      <c r="I44" s="421"/>
      <c r="J44" s="421"/>
      <c r="K44" s="421"/>
      <c r="L44" s="421"/>
      <c r="M44" s="423"/>
      <c r="N44" s="340">
        <f>IF(C44&gt;A_Stammdaten!$B$12,0,SUM(E44,F44,H44,J44:K44)-SUM(G44,I44,L44:M44))</f>
        <v>0</v>
      </c>
      <c r="O44" s="421"/>
      <c r="P44" s="421"/>
      <c r="Q44" s="421"/>
      <c r="R44" s="421"/>
      <c r="S44" s="108">
        <f t="shared" si="3"/>
        <v>0</v>
      </c>
      <c r="T44" s="341">
        <f>IF(ISBLANK($B44),0,VLOOKUP($B44,Listen!$A$2:$C$45,2,FALSE))</f>
        <v>0</v>
      </c>
      <c r="U44" s="341">
        <f>IF(ISBLANK($B44),0,VLOOKUP($B44,Listen!$A$2:$C$45,3,FALSE))</f>
        <v>0</v>
      </c>
      <c r="V44" s="342">
        <f t="shared" si="6"/>
        <v>0</v>
      </c>
      <c r="W44" s="342">
        <f t="shared" si="6"/>
        <v>0</v>
      </c>
      <c r="X44" s="342">
        <f t="shared" si="6"/>
        <v>0</v>
      </c>
      <c r="Y44" s="342">
        <f t="shared" si="6"/>
        <v>0</v>
      </c>
      <c r="Z44" s="342">
        <f t="shared" si="6"/>
        <v>0</v>
      </c>
      <c r="AA44" s="342">
        <f t="shared" si="6"/>
        <v>0</v>
      </c>
      <c r="AB44" s="342">
        <f t="shared" si="6"/>
        <v>0</v>
      </c>
      <c r="AC44" s="109">
        <f t="shared" si="4"/>
        <v>0</v>
      </c>
      <c r="AD44" s="109">
        <f>IF(C44=A_Stammdaten!$B$12,E_SAV!$S44-E_SAV!$AE44,HLOOKUP(A_Stammdaten!$B$12-1,$AF$4:$AL$4004,ROW(C44)-3,FALSE)-$AE44)</f>
        <v>0</v>
      </c>
      <c r="AE44" s="109">
        <f>HLOOKUP(A_Stammdaten!$B$12,$AF$4:$AL$4004,ROW(C44)-3,FALSE)</f>
        <v>0</v>
      </c>
      <c r="AF44" s="109">
        <f t="shared" si="1"/>
        <v>0</v>
      </c>
      <c r="AG44" s="109">
        <f t="shared" si="2"/>
        <v>0</v>
      </c>
      <c r="AH44" s="109">
        <f t="shared" si="2"/>
        <v>0</v>
      </c>
      <c r="AI44" s="109">
        <f t="shared" si="2"/>
        <v>0</v>
      </c>
      <c r="AJ44" s="109">
        <f t="shared" si="2"/>
        <v>0</v>
      </c>
      <c r="AK44" s="109">
        <f t="shared" si="2"/>
        <v>0</v>
      </c>
      <c r="AL44" s="109">
        <f t="shared" si="2"/>
        <v>0</v>
      </c>
    </row>
    <row r="45" spans="1:38" s="344" customFormat="1" x14ac:dyDescent="0.3">
      <c r="A45" s="421"/>
      <c r="B45" s="421"/>
      <c r="C45" s="422"/>
      <c r="D45" s="423"/>
      <c r="E45" s="421"/>
      <c r="F45" s="421"/>
      <c r="G45" s="421"/>
      <c r="H45" s="421"/>
      <c r="I45" s="421"/>
      <c r="J45" s="421"/>
      <c r="K45" s="421"/>
      <c r="L45" s="421"/>
      <c r="M45" s="423"/>
      <c r="N45" s="340">
        <f>IF(C45&gt;A_Stammdaten!$B$12,0,SUM(E45,F45,H45,J45:K45)-SUM(G45,I45,L45:M45))</f>
        <v>0</v>
      </c>
      <c r="O45" s="421"/>
      <c r="P45" s="421"/>
      <c r="Q45" s="421"/>
      <c r="R45" s="421"/>
      <c r="S45" s="108">
        <f t="shared" si="3"/>
        <v>0</v>
      </c>
      <c r="T45" s="341">
        <f>IF(ISBLANK($B45),0,VLOOKUP($B45,Listen!$A$2:$C$45,2,FALSE))</f>
        <v>0</v>
      </c>
      <c r="U45" s="341">
        <f>IF(ISBLANK($B45),0,VLOOKUP($B45,Listen!$A$2:$C$45,3,FALSE))</f>
        <v>0</v>
      </c>
      <c r="V45" s="342">
        <f t="shared" si="6"/>
        <v>0</v>
      </c>
      <c r="W45" s="342">
        <f t="shared" si="6"/>
        <v>0</v>
      </c>
      <c r="X45" s="342">
        <f t="shared" si="6"/>
        <v>0</v>
      </c>
      <c r="Y45" s="342">
        <f t="shared" si="6"/>
        <v>0</v>
      </c>
      <c r="Z45" s="342">
        <f t="shared" si="6"/>
        <v>0</v>
      </c>
      <c r="AA45" s="342">
        <f t="shared" si="6"/>
        <v>0</v>
      </c>
      <c r="AB45" s="342">
        <f t="shared" si="6"/>
        <v>0</v>
      </c>
      <c r="AC45" s="109">
        <f t="shared" si="4"/>
        <v>0</v>
      </c>
      <c r="AD45" s="109">
        <f>IF(C45=A_Stammdaten!$B$12,E_SAV!$S45-E_SAV!$AE45,HLOOKUP(A_Stammdaten!$B$12-1,$AF$4:$AL$4004,ROW(C45)-3,FALSE)-$AE45)</f>
        <v>0</v>
      </c>
      <c r="AE45" s="109">
        <f>HLOOKUP(A_Stammdaten!$B$12,$AF$4:$AL$4004,ROW(C45)-3,FALSE)</f>
        <v>0</v>
      </c>
      <c r="AF45" s="109">
        <f t="shared" si="1"/>
        <v>0</v>
      </c>
      <c r="AG45" s="109">
        <f t="shared" si="2"/>
        <v>0</v>
      </c>
      <c r="AH45" s="109">
        <f t="shared" si="2"/>
        <v>0</v>
      </c>
      <c r="AI45" s="109">
        <f t="shared" si="2"/>
        <v>0</v>
      </c>
      <c r="AJ45" s="109">
        <f t="shared" si="2"/>
        <v>0</v>
      </c>
      <c r="AK45" s="109">
        <f t="shared" si="2"/>
        <v>0</v>
      </c>
      <c r="AL45" s="109">
        <f t="shared" si="2"/>
        <v>0</v>
      </c>
    </row>
    <row r="46" spans="1:38" s="344" customFormat="1" x14ac:dyDescent="0.3">
      <c r="A46" s="421"/>
      <c r="B46" s="421"/>
      <c r="C46" s="422"/>
      <c r="D46" s="423"/>
      <c r="E46" s="421"/>
      <c r="F46" s="421"/>
      <c r="G46" s="421"/>
      <c r="H46" s="421"/>
      <c r="I46" s="421"/>
      <c r="J46" s="421"/>
      <c r="K46" s="421"/>
      <c r="L46" s="421"/>
      <c r="M46" s="423"/>
      <c r="N46" s="340">
        <f>IF(C46&gt;A_Stammdaten!$B$12,0,SUM(E46,F46,H46,J46:K46)-SUM(G46,I46,L46:M46))</f>
        <v>0</v>
      </c>
      <c r="O46" s="421"/>
      <c r="P46" s="421"/>
      <c r="Q46" s="421"/>
      <c r="R46" s="421"/>
      <c r="S46" s="108">
        <f t="shared" si="3"/>
        <v>0</v>
      </c>
      <c r="T46" s="341">
        <f>IF(ISBLANK($B46),0,VLOOKUP($B46,Listen!$A$2:$C$45,2,FALSE))</f>
        <v>0</v>
      </c>
      <c r="U46" s="341">
        <f>IF(ISBLANK($B46),0,VLOOKUP($B46,Listen!$A$2:$C$45,3,FALSE))</f>
        <v>0</v>
      </c>
      <c r="V46" s="342">
        <f t="shared" si="6"/>
        <v>0</v>
      </c>
      <c r="W46" s="342">
        <f t="shared" si="6"/>
        <v>0</v>
      </c>
      <c r="X46" s="342">
        <f t="shared" si="6"/>
        <v>0</v>
      </c>
      <c r="Y46" s="342">
        <f t="shared" si="6"/>
        <v>0</v>
      </c>
      <c r="Z46" s="342">
        <f t="shared" si="6"/>
        <v>0</v>
      </c>
      <c r="AA46" s="342">
        <f t="shared" si="6"/>
        <v>0</v>
      </c>
      <c r="AB46" s="342">
        <f t="shared" si="6"/>
        <v>0</v>
      </c>
      <c r="AC46" s="109">
        <f t="shared" si="4"/>
        <v>0</v>
      </c>
      <c r="AD46" s="109">
        <f>IF(C46=A_Stammdaten!$B$12,E_SAV!$S46-E_SAV!$AE46,HLOOKUP(A_Stammdaten!$B$12-1,$AF$4:$AL$4004,ROW(C46)-3,FALSE)-$AE46)</f>
        <v>0</v>
      </c>
      <c r="AE46" s="109">
        <f>HLOOKUP(A_Stammdaten!$B$12,$AF$4:$AL$4004,ROW(C46)-3,FALSE)</f>
        <v>0</v>
      </c>
      <c r="AF46" s="109">
        <f t="shared" si="1"/>
        <v>0</v>
      </c>
      <c r="AG46" s="109">
        <f t="shared" si="2"/>
        <v>0</v>
      </c>
      <c r="AH46" s="109">
        <f t="shared" si="2"/>
        <v>0</v>
      </c>
      <c r="AI46" s="109">
        <f t="shared" si="2"/>
        <v>0</v>
      </c>
      <c r="AJ46" s="109">
        <f t="shared" si="2"/>
        <v>0</v>
      </c>
      <c r="AK46" s="109">
        <f t="shared" si="2"/>
        <v>0</v>
      </c>
      <c r="AL46" s="109">
        <f t="shared" si="2"/>
        <v>0</v>
      </c>
    </row>
    <row r="47" spans="1:38" s="344" customFormat="1" x14ac:dyDescent="0.3">
      <c r="A47" s="421"/>
      <c r="B47" s="421"/>
      <c r="C47" s="422"/>
      <c r="D47" s="423"/>
      <c r="E47" s="421"/>
      <c r="F47" s="421"/>
      <c r="G47" s="421"/>
      <c r="H47" s="421"/>
      <c r="I47" s="421"/>
      <c r="J47" s="421"/>
      <c r="K47" s="421"/>
      <c r="L47" s="421"/>
      <c r="M47" s="423"/>
      <c r="N47" s="340">
        <f>IF(C47&gt;A_Stammdaten!$B$12,0,SUM(E47,F47,H47,J47:K47)-SUM(G47,I47,L47:M47))</f>
        <v>0</v>
      </c>
      <c r="O47" s="421"/>
      <c r="P47" s="421"/>
      <c r="Q47" s="421"/>
      <c r="R47" s="421"/>
      <c r="S47" s="108">
        <f t="shared" si="3"/>
        <v>0</v>
      </c>
      <c r="T47" s="341">
        <f>IF(ISBLANK($B47),0,VLOOKUP($B47,Listen!$A$2:$C$45,2,FALSE))</f>
        <v>0</v>
      </c>
      <c r="U47" s="341">
        <f>IF(ISBLANK($B47),0,VLOOKUP($B47,Listen!$A$2:$C$45,3,FALSE))</f>
        <v>0</v>
      </c>
      <c r="V47" s="342">
        <f t="shared" si="6"/>
        <v>0</v>
      </c>
      <c r="W47" s="342">
        <f t="shared" si="6"/>
        <v>0</v>
      </c>
      <c r="X47" s="342">
        <f t="shared" si="6"/>
        <v>0</v>
      </c>
      <c r="Y47" s="342">
        <f t="shared" si="6"/>
        <v>0</v>
      </c>
      <c r="Z47" s="342">
        <f t="shared" si="6"/>
        <v>0</v>
      </c>
      <c r="AA47" s="342">
        <f t="shared" si="6"/>
        <v>0</v>
      </c>
      <c r="AB47" s="342">
        <f t="shared" si="6"/>
        <v>0</v>
      </c>
      <c r="AC47" s="109">
        <f t="shared" si="4"/>
        <v>0</v>
      </c>
      <c r="AD47" s="109">
        <f>IF(C47=A_Stammdaten!$B$12,E_SAV!$S47-E_SAV!$AE47,HLOOKUP(A_Stammdaten!$B$12-1,$AF$4:$AL$4004,ROW(C47)-3,FALSE)-$AE47)</f>
        <v>0</v>
      </c>
      <c r="AE47" s="109">
        <f>HLOOKUP(A_Stammdaten!$B$12,$AF$4:$AL$4004,ROW(C47)-3,FALSE)</f>
        <v>0</v>
      </c>
      <c r="AF47" s="109">
        <f t="shared" si="1"/>
        <v>0</v>
      </c>
      <c r="AG47" s="109">
        <f t="shared" si="2"/>
        <v>0</v>
      </c>
      <c r="AH47" s="109">
        <f t="shared" si="2"/>
        <v>0</v>
      </c>
      <c r="AI47" s="109">
        <f t="shared" si="2"/>
        <v>0</v>
      </c>
      <c r="AJ47" s="109">
        <f t="shared" ref="AJ47:AL110" si="7">IF(OR($C47=0,$S47=0,Z47-(AJ$4-$C47)=0),0,IF($C47&lt;AJ$4,AI47-AI47/(Z47-(AJ$4-$C47)),IF($C47=AJ$4,$S47-$S47/Z47,0)))</f>
        <v>0</v>
      </c>
      <c r="AK47" s="109">
        <f t="shared" si="7"/>
        <v>0</v>
      </c>
      <c r="AL47" s="109">
        <f t="shared" si="7"/>
        <v>0</v>
      </c>
    </row>
    <row r="48" spans="1:38" s="344" customFormat="1" x14ac:dyDescent="0.3">
      <c r="A48" s="421"/>
      <c r="B48" s="421"/>
      <c r="C48" s="422"/>
      <c r="D48" s="423"/>
      <c r="E48" s="421"/>
      <c r="F48" s="421"/>
      <c r="G48" s="421"/>
      <c r="H48" s="421"/>
      <c r="I48" s="421"/>
      <c r="J48" s="421"/>
      <c r="K48" s="421"/>
      <c r="L48" s="421"/>
      <c r="M48" s="423"/>
      <c r="N48" s="340">
        <f>IF(C48&gt;A_Stammdaten!$B$12,0,SUM(E48,F48,H48,J48:K48)-SUM(G48,I48,L48:M48))</f>
        <v>0</v>
      </c>
      <c r="O48" s="421"/>
      <c r="P48" s="421"/>
      <c r="Q48" s="421"/>
      <c r="R48" s="421"/>
      <c r="S48" s="108">
        <f t="shared" si="3"/>
        <v>0</v>
      </c>
      <c r="T48" s="341">
        <f>IF(ISBLANK($B48),0,VLOOKUP($B48,Listen!$A$2:$C$45,2,FALSE))</f>
        <v>0</v>
      </c>
      <c r="U48" s="341">
        <f>IF(ISBLANK($B48),0,VLOOKUP($B48,Listen!$A$2:$C$45,3,FALSE))</f>
        <v>0</v>
      </c>
      <c r="V48" s="342">
        <f t="shared" si="6"/>
        <v>0</v>
      </c>
      <c r="W48" s="342">
        <f t="shared" si="6"/>
        <v>0</v>
      </c>
      <c r="X48" s="342">
        <f t="shared" si="6"/>
        <v>0</v>
      </c>
      <c r="Y48" s="342">
        <f t="shared" si="6"/>
        <v>0</v>
      </c>
      <c r="Z48" s="342">
        <f t="shared" si="6"/>
        <v>0</v>
      </c>
      <c r="AA48" s="342">
        <f t="shared" si="6"/>
        <v>0</v>
      </c>
      <c r="AB48" s="342">
        <f t="shared" si="6"/>
        <v>0</v>
      </c>
      <c r="AC48" s="109">
        <f t="shared" si="4"/>
        <v>0</v>
      </c>
      <c r="AD48" s="109">
        <f>IF(C48=A_Stammdaten!$B$12,E_SAV!$S48-E_SAV!$AE48,HLOOKUP(A_Stammdaten!$B$12-1,$AF$4:$AL$4004,ROW(C48)-3,FALSE)-$AE48)</f>
        <v>0</v>
      </c>
      <c r="AE48" s="109">
        <f>HLOOKUP(A_Stammdaten!$B$12,$AF$4:$AL$4004,ROW(C48)-3,FALSE)</f>
        <v>0</v>
      </c>
      <c r="AF48" s="109">
        <f t="shared" si="1"/>
        <v>0</v>
      </c>
      <c r="AG48" s="109">
        <f t="shared" ref="AG48:AL111" si="8">IF(OR($C48=0,$S48=0,W48-(AG$4-$C48)=0),0,IF($C48&lt;AG$4,AF48-AF48/(W48-(AG$4-$C48)),IF($C48=AG$4,$S48-$S48/W48,0)))</f>
        <v>0</v>
      </c>
      <c r="AH48" s="109">
        <f t="shared" si="8"/>
        <v>0</v>
      </c>
      <c r="AI48" s="109">
        <f t="shared" si="8"/>
        <v>0</v>
      </c>
      <c r="AJ48" s="109">
        <f t="shared" si="7"/>
        <v>0</v>
      </c>
      <c r="AK48" s="109">
        <f t="shared" si="7"/>
        <v>0</v>
      </c>
      <c r="AL48" s="109">
        <f t="shared" si="7"/>
        <v>0</v>
      </c>
    </row>
    <row r="49" spans="1:38" s="344" customFormat="1" x14ac:dyDescent="0.3">
      <c r="A49" s="421"/>
      <c r="B49" s="421"/>
      <c r="C49" s="422"/>
      <c r="D49" s="423"/>
      <c r="E49" s="421"/>
      <c r="F49" s="421"/>
      <c r="G49" s="421"/>
      <c r="H49" s="421"/>
      <c r="I49" s="421"/>
      <c r="J49" s="421"/>
      <c r="K49" s="421"/>
      <c r="L49" s="421"/>
      <c r="M49" s="423"/>
      <c r="N49" s="340">
        <f>IF(C49&gt;A_Stammdaten!$B$12,0,SUM(E49,F49,H49,J49:K49)-SUM(G49,I49,L49:M49))</f>
        <v>0</v>
      </c>
      <c r="O49" s="421"/>
      <c r="P49" s="421"/>
      <c r="Q49" s="421"/>
      <c r="R49" s="421"/>
      <c r="S49" s="108">
        <f t="shared" si="3"/>
        <v>0</v>
      </c>
      <c r="T49" s="341">
        <f>IF(ISBLANK($B49),0,VLOOKUP($B49,Listen!$A$2:$C$45,2,FALSE))</f>
        <v>0</v>
      </c>
      <c r="U49" s="341">
        <f>IF(ISBLANK($B49),0,VLOOKUP($B49,Listen!$A$2:$C$45,3,FALSE))</f>
        <v>0</v>
      </c>
      <c r="V49" s="342">
        <f t="shared" si="6"/>
        <v>0</v>
      </c>
      <c r="W49" s="342">
        <f t="shared" si="6"/>
        <v>0</v>
      </c>
      <c r="X49" s="342">
        <f t="shared" si="6"/>
        <v>0</v>
      </c>
      <c r="Y49" s="342">
        <f t="shared" si="6"/>
        <v>0</v>
      </c>
      <c r="Z49" s="342">
        <f t="shared" si="6"/>
        <v>0</v>
      </c>
      <c r="AA49" s="342">
        <f t="shared" si="6"/>
        <v>0</v>
      </c>
      <c r="AB49" s="342">
        <f t="shared" si="6"/>
        <v>0</v>
      </c>
      <c r="AC49" s="109">
        <f t="shared" si="4"/>
        <v>0</v>
      </c>
      <c r="AD49" s="109">
        <f>IF(C49=A_Stammdaten!$B$12,E_SAV!$S49-E_SAV!$AE49,HLOOKUP(A_Stammdaten!$B$12-1,$AF$4:$AL$4004,ROW(C49)-3,FALSE)-$AE49)</f>
        <v>0</v>
      </c>
      <c r="AE49" s="109">
        <f>HLOOKUP(A_Stammdaten!$B$12,$AF$4:$AL$4004,ROW(C49)-3,FALSE)</f>
        <v>0</v>
      </c>
      <c r="AF49" s="109">
        <f t="shared" si="1"/>
        <v>0</v>
      </c>
      <c r="AG49" s="109">
        <f t="shared" si="8"/>
        <v>0</v>
      </c>
      <c r="AH49" s="109">
        <f t="shared" si="8"/>
        <v>0</v>
      </c>
      <c r="AI49" s="109">
        <f t="shared" si="8"/>
        <v>0</v>
      </c>
      <c r="AJ49" s="109">
        <f t="shared" si="7"/>
        <v>0</v>
      </c>
      <c r="AK49" s="109">
        <f t="shared" si="7"/>
        <v>0</v>
      </c>
      <c r="AL49" s="109">
        <f t="shared" si="7"/>
        <v>0</v>
      </c>
    </row>
    <row r="50" spans="1:38" s="344" customFormat="1" x14ac:dyDescent="0.3">
      <c r="A50" s="421"/>
      <c r="B50" s="421"/>
      <c r="C50" s="422"/>
      <c r="D50" s="423"/>
      <c r="E50" s="421"/>
      <c r="F50" s="421"/>
      <c r="G50" s="421"/>
      <c r="H50" s="421"/>
      <c r="I50" s="421"/>
      <c r="J50" s="421"/>
      <c r="K50" s="421"/>
      <c r="L50" s="421"/>
      <c r="M50" s="423"/>
      <c r="N50" s="340">
        <f>IF(C50&gt;A_Stammdaten!$B$12,0,SUM(E50,F50,H50,J50:K50)-SUM(G50,I50,L50:M50))</f>
        <v>0</v>
      </c>
      <c r="O50" s="421"/>
      <c r="P50" s="421"/>
      <c r="Q50" s="421"/>
      <c r="R50" s="421"/>
      <c r="S50" s="108">
        <f t="shared" si="3"/>
        <v>0</v>
      </c>
      <c r="T50" s="341">
        <f>IF(ISBLANK($B50),0,VLOOKUP($B50,Listen!$A$2:$C$45,2,FALSE))</f>
        <v>0</v>
      </c>
      <c r="U50" s="341">
        <f>IF(ISBLANK($B50),0,VLOOKUP($B50,Listen!$A$2:$C$45,3,FALSE))</f>
        <v>0</v>
      </c>
      <c r="V50" s="342">
        <f t="shared" si="6"/>
        <v>0</v>
      </c>
      <c r="W50" s="342">
        <f t="shared" si="6"/>
        <v>0</v>
      </c>
      <c r="X50" s="342">
        <f t="shared" si="6"/>
        <v>0</v>
      </c>
      <c r="Y50" s="342">
        <f t="shared" si="6"/>
        <v>0</v>
      </c>
      <c r="Z50" s="342">
        <f t="shared" si="6"/>
        <v>0</v>
      </c>
      <c r="AA50" s="342">
        <f t="shared" si="6"/>
        <v>0</v>
      </c>
      <c r="AB50" s="342">
        <f t="shared" si="6"/>
        <v>0</v>
      </c>
      <c r="AC50" s="109">
        <f t="shared" si="4"/>
        <v>0</v>
      </c>
      <c r="AD50" s="109">
        <f>IF(C50=A_Stammdaten!$B$12,E_SAV!$S50-E_SAV!$AE50,HLOOKUP(A_Stammdaten!$B$12-1,$AF$4:$AL$4004,ROW(C50)-3,FALSE)-$AE50)</f>
        <v>0</v>
      </c>
      <c r="AE50" s="109">
        <f>HLOOKUP(A_Stammdaten!$B$12,$AF$4:$AL$4004,ROW(C50)-3,FALSE)</f>
        <v>0</v>
      </c>
      <c r="AF50" s="109">
        <f t="shared" si="1"/>
        <v>0</v>
      </c>
      <c r="AG50" s="109">
        <f t="shared" si="8"/>
        <v>0</v>
      </c>
      <c r="AH50" s="109">
        <f t="shared" si="8"/>
        <v>0</v>
      </c>
      <c r="AI50" s="109">
        <f t="shared" si="8"/>
        <v>0</v>
      </c>
      <c r="AJ50" s="109">
        <f t="shared" si="7"/>
        <v>0</v>
      </c>
      <c r="AK50" s="109">
        <f t="shared" si="7"/>
        <v>0</v>
      </c>
      <c r="AL50" s="109">
        <f t="shared" si="7"/>
        <v>0</v>
      </c>
    </row>
    <row r="51" spans="1:38" s="344" customFormat="1" x14ac:dyDescent="0.3">
      <c r="A51" s="421"/>
      <c r="B51" s="421"/>
      <c r="C51" s="422"/>
      <c r="D51" s="423"/>
      <c r="E51" s="421"/>
      <c r="F51" s="421"/>
      <c r="G51" s="421"/>
      <c r="H51" s="421"/>
      <c r="I51" s="421"/>
      <c r="J51" s="421"/>
      <c r="K51" s="421"/>
      <c r="L51" s="421"/>
      <c r="M51" s="423"/>
      <c r="N51" s="340">
        <f>IF(C51&gt;A_Stammdaten!$B$12,0,SUM(E51,F51,H51,J51:K51)-SUM(G51,I51,L51:M51))</f>
        <v>0</v>
      </c>
      <c r="O51" s="421"/>
      <c r="P51" s="421"/>
      <c r="Q51" s="421"/>
      <c r="R51" s="421"/>
      <c r="S51" s="108">
        <f t="shared" si="3"/>
        <v>0</v>
      </c>
      <c r="T51" s="341">
        <f>IF(ISBLANK($B51),0,VLOOKUP($B51,Listen!$A$2:$C$45,2,FALSE))</f>
        <v>0</v>
      </c>
      <c r="U51" s="341">
        <f>IF(ISBLANK($B51),0,VLOOKUP($B51,Listen!$A$2:$C$45,3,FALSE))</f>
        <v>0</v>
      </c>
      <c r="V51" s="342">
        <f t="shared" si="6"/>
        <v>0</v>
      </c>
      <c r="W51" s="342">
        <f t="shared" si="6"/>
        <v>0</v>
      </c>
      <c r="X51" s="342">
        <f t="shared" si="6"/>
        <v>0</v>
      </c>
      <c r="Y51" s="342">
        <f t="shared" si="6"/>
        <v>0</v>
      </c>
      <c r="Z51" s="342">
        <f t="shared" si="6"/>
        <v>0</v>
      </c>
      <c r="AA51" s="342">
        <f t="shared" si="6"/>
        <v>0</v>
      </c>
      <c r="AB51" s="342">
        <f t="shared" si="6"/>
        <v>0</v>
      </c>
      <c r="AC51" s="109">
        <f t="shared" si="4"/>
        <v>0</v>
      </c>
      <c r="AD51" s="109">
        <f>IF(C51=A_Stammdaten!$B$12,E_SAV!$S51-E_SAV!$AE51,HLOOKUP(A_Stammdaten!$B$12-1,$AF$4:$AL$4004,ROW(C51)-3,FALSE)-$AE51)</f>
        <v>0</v>
      </c>
      <c r="AE51" s="109">
        <f>HLOOKUP(A_Stammdaten!$B$12,$AF$4:$AL$4004,ROW(C51)-3,FALSE)</f>
        <v>0</v>
      </c>
      <c r="AF51" s="109">
        <f t="shared" si="1"/>
        <v>0</v>
      </c>
      <c r="AG51" s="109">
        <f t="shared" si="8"/>
        <v>0</v>
      </c>
      <c r="AH51" s="109">
        <f t="shared" si="8"/>
        <v>0</v>
      </c>
      <c r="AI51" s="109">
        <f t="shared" si="8"/>
        <v>0</v>
      </c>
      <c r="AJ51" s="109">
        <f t="shared" si="7"/>
        <v>0</v>
      </c>
      <c r="AK51" s="109">
        <f t="shared" si="7"/>
        <v>0</v>
      </c>
      <c r="AL51" s="109">
        <f t="shared" si="7"/>
        <v>0</v>
      </c>
    </row>
    <row r="52" spans="1:38" s="344" customFormat="1" x14ac:dyDescent="0.3">
      <c r="A52" s="421"/>
      <c r="B52" s="421"/>
      <c r="C52" s="422"/>
      <c r="D52" s="423"/>
      <c r="E52" s="421"/>
      <c r="F52" s="421"/>
      <c r="G52" s="421"/>
      <c r="H52" s="421"/>
      <c r="I52" s="421"/>
      <c r="J52" s="421"/>
      <c r="K52" s="421"/>
      <c r="L52" s="421"/>
      <c r="M52" s="423"/>
      <c r="N52" s="340">
        <f>IF(C52&gt;A_Stammdaten!$B$12,0,SUM(E52,F52,H52,J52:K52)-SUM(G52,I52,L52:M52))</f>
        <v>0</v>
      </c>
      <c r="O52" s="421"/>
      <c r="P52" s="421"/>
      <c r="Q52" s="421"/>
      <c r="R52" s="421"/>
      <c r="S52" s="108">
        <f t="shared" si="3"/>
        <v>0</v>
      </c>
      <c r="T52" s="341">
        <f>IF(ISBLANK($B52),0,VLOOKUP($B52,Listen!$A$2:$C$45,2,FALSE))</f>
        <v>0</v>
      </c>
      <c r="U52" s="341">
        <f>IF(ISBLANK($B52),0,VLOOKUP($B52,Listen!$A$2:$C$45,3,FALSE))</f>
        <v>0</v>
      </c>
      <c r="V52" s="342">
        <f t="shared" si="6"/>
        <v>0</v>
      </c>
      <c r="W52" s="342">
        <f t="shared" si="6"/>
        <v>0</v>
      </c>
      <c r="X52" s="342">
        <f t="shared" si="6"/>
        <v>0</v>
      </c>
      <c r="Y52" s="342">
        <f t="shared" si="6"/>
        <v>0</v>
      </c>
      <c r="Z52" s="342">
        <f t="shared" si="6"/>
        <v>0</v>
      </c>
      <c r="AA52" s="342">
        <f t="shared" si="6"/>
        <v>0</v>
      </c>
      <c r="AB52" s="342">
        <f t="shared" si="6"/>
        <v>0</v>
      </c>
      <c r="AC52" s="109">
        <f t="shared" si="4"/>
        <v>0</v>
      </c>
      <c r="AD52" s="109">
        <f>IF(C52=A_Stammdaten!$B$12,E_SAV!$S52-E_SAV!$AE52,HLOOKUP(A_Stammdaten!$B$12-1,$AF$4:$AL$4004,ROW(C52)-3,FALSE)-$AE52)</f>
        <v>0</v>
      </c>
      <c r="AE52" s="109">
        <f>HLOOKUP(A_Stammdaten!$B$12,$AF$4:$AL$4004,ROW(C52)-3,FALSE)</f>
        <v>0</v>
      </c>
      <c r="AF52" s="109">
        <f t="shared" si="1"/>
        <v>0</v>
      </c>
      <c r="AG52" s="109">
        <f t="shared" si="8"/>
        <v>0</v>
      </c>
      <c r="AH52" s="109">
        <f t="shared" si="8"/>
        <v>0</v>
      </c>
      <c r="AI52" s="109">
        <f t="shared" si="8"/>
        <v>0</v>
      </c>
      <c r="AJ52" s="109">
        <f t="shared" si="7"/>
        <v>0</v>
      </c>
      <c r="AK52" s="109">
        <f t="shared" si="7"/>
        <v>0</v>
      </c>
      <c r="AL52" s="109">
        <f t="shared" si="7"/>
        <v>0</v>
      </c>
    </row>
    <row r="53" spans="1:38" s="344" customFormat="1" x14ac:dyDescent="0.3">
      <c r="A53" s="421"/>
      <c r="B53" s="421"/>
      <c r="C53" s="422"/>
      <c r="D53" s="423"/>
      <c r="E53" s="421"/>
      <c r="F53" s="421"/>
      <c r="G53" s="421"/>
      <c r="H53" s="421"/>
      <c r="I53" s="421"/>
      <c r="J53" s="421"/>
      <c r="K53" s="421"/>
      <c r="L53" s="421"/>
      <c r="M53" s="423"/>
      <c r="N53" s="340">
        <f>IF(C53&gt;A_Stammdaten!$B$12,0,SUM(E53,F53,H53,J53:K53)-SUM(G53,I53,L53:M53))</f>
        <v>0</v>
      </c>
      <c r="O53" s="421"/>
      <c r="P53" s="421"/>
      <c r="Q53" s="421"/>
      <c r="R53" s="421"/>
      <c r="S53" s="108">
        <f t="shared" si="3"/>
        <v>0</v>
      </c>
      <c r="T53" s="341">
        <f>IF(ISBLANK($B53),0,VLOOKUP($B53,Listen!$A$2:$C$45,2,FALSE))</f>
        <v>0</v>
      </c>
      <c r="U53" s="341">
        <f>IF(ISBLANK($B53),0,VLOOKUP($B53,Listen!$A$2:$C$45,3,FALSE))</f>
        <v>0</v>
      </c>
      <c r="V53" s="342">
        <f t="shared" si="6"/>
        <v>0</v>
      </c>
      <c r="W53" s="342">
        <f t="shared" si="6"/>
        <v>0</v>
      </c>
      <c r="X53" s="342">
        <f t="shared" si="6"/>
        <v>0</v>
      </c>
      <c r="Y53" s="342">
        <f t="shared" si="6"/>
        <v>0</v>
      </c>
      <c r="Z53" s="342">
        <f t="shared" si="6"/>
        <v>0</v>
      </c>
      <c r="AA53" s="342">
        <f t="shared" si="6"/>
        <v>0</v>
      </c>
      <c r="AB53" s="342">
        <f t="shared" si="6"/>
        <v>0</v>
      </c>
      <c r="AC53" s="109">
        <f t="shared" si="4"/>
        <v>0</v>
      </c>
      <c r="AD53" s="109">
        <f>IF(C53=A_Stammdaten!$B$12,E_SAV!$S53-E_SAV!$AE53,HLOOKUP(A_Stammdaten!$B$12-1,$AF$4:$AL$4004,ROW(C53)-3,FALSE)-$AE53)</f>
        <v>0</v>
      </c>
      <c r="AE53" s="109">
        <f>HLOOKUP(A_Stammdaten!$B$12,$AF$4:$AL$4004,ROW(C53)-3,FALSE)</f>
        <v>0</v>
      </c>
      <c r="AF53" s="109">
        <f t="shared" si="1"/>
        <v>0</v>
      </c>
      <c r="AG53" s="109">
        <f t="shared" si="8"/>
        <v>0</v>
      </c>
      <c r="AH53" s="109">
        <f t="shared" si="8"/>
        <v>0</v>
      </c>
      <c r="AI53" s="109">
        <f t="shared" si="8"/>
        <v>0</v>
      </c>
      <c r="AJ53" s="109">
        <f t="shared" si="7"/>
        <v>0</v>
      </c>
      <c r="AK53" s="109">
        <f t="shared" si="7"/>
        <v>0</v>
      </c>
      <c r="AL53" s="109">
        <f t="shared" si="7"/>
        <v>0</v>
      </c>
    </row>
    <row r="54" spans="1:38" s="344" customFormat="1" x14ac:dyDescent="0.3">
      <c r="A54" s="421"/>
      <c r="B54" s="421"/>
      <c r="C54" s="422"/>
      <c r="D54" s="423"/>
      <c r="E54" s="421"/>
      <c r="F54" s="421"/>
      <c r="G54" s="421"/>
      <c r="H54" s="421"/>
      <c r="I54" s="421"/>
      <c r="J54" s="421"/>
      <c r="K54" s="421"/>
      <c r="L54" s="421"/>
      <c r="M54" s="423"/>
      <c r="N54" s="340">
        <f>IF(C54&gt;A_Stammdaten!$B$12,0,SUM(E54,F54,H54,J54:K54)-SUM(G54,I54,L54:M54))</f>
        <v>0</v>
      </c>
      <c r="O54" s="421"/>
      <c r="P54" s="421"/>
      <c r="Q54" s="421"/>
      <c r="R54" s="421"/>
      <c r="S54" s="108">
        <f t="shared" si="3"/>
        <v>0</v>
      </c>
      <c r="T54" s="341">
        <f>IF(ISBLANK($B54),0,VLOOKUP($B54,Listen!$A$2:$C$45,2,FALSE))</f>
        <v>0</v>
      </c>
      <c r="U54" s="341">
        <f>IF(ISBLANK($B54),0,VLOOKUP($B54,Listen!$A$2:$C$45,3,FALSE))</f>
        <v>0</v>
      </c>
      <c r="V54" s="342">
        <f t="shared" si="6"/>
        <v>0</v>
      </c>
      <c r="W54" s="342">
        <f t="shared" si="6"/>
        <v>0</v>
      </c>
      <c r="X54" s="342">
        <f t="shared" si="6"/>
        <v>0</v>
      </c>
      <c r="Y54" s="342">
        <f t="shared" si="6"/>
        <v>0</v>
      </c>
      <c r="Z54" s="342">
        <f t="shared" si="6"/>
        <v>0</v>
      </c>
      <c r="AA54" s="342">
        <f t="shared" si="6"/>
        <v>0</v>
      </c>
      <c r="AB54" s="342">
        <f t="shared" si="6"/>
        <v>0</v>
      </c>
      <c r="AC54" s="109">
        <f t="shared" si="4"/>
        <v>0</v>
      </c>
      <c r="AD54" s="109">
        <f>IF(C54=A_Stammdaten!$B$12,E_SAV!$S54-E_SAV!$AE54,HLOOKUP(A_Stammdaten!$B$12-1,$AF$4:$AL$4004,ROW(C54)-3,FALSE)-$AE54)</f>
        <v>0</v>
      </c>
      <c r="AE54" s="109">
        <f>HLOOKUP(A_Stammdaten!$B$12,$AF$4:$AL$4004,ROW(C54)-3,FALSE)</f>
        <v>0</v>
      </c>
      <c r="AF54" s="109">
        <f t="shared" si="1"/>
        <v>0</v>
      </c>
      <c r="AG54" s="109">
        <f t="shared" si="8"/>
        <v>0</v>
      </c>
      <c r="AH54" s="109">
        <f t="shared" si="8"/>
        <v>0</v>
      </c>
      <c r="AI54" s="109">
        <f t="shared" si="8"/>
        <v>0</v>
      </c>
      <c r="AJ54" s="109">
        <f t="shared" si="7"/>
        <v>0</v>
      </c>
      <c r="AK54" s="109">
        <f t="shared" si="7"/>
        <v>0</v>
      </c>
      <c r="AL54" s="109">
        <f t="shared" si="7"/>
        <v>0</v>
      </c>
    </row>
    <row r="55" spans="1:38" s="344" customFormat="1" x14ac:dyDescent="0.3">
      <c r="A55" s="421"/>
      <c r="B55" s="421"/>
      <c r="C55" s="422"/>
      <c r="D55" s="423"/>
      <c r="E55" s="421"/>
      <c r="F55" s="421"/>
      <c r="G55" s="421"/>
      <c r="H55" s="421"/>
      <c r="I55" s="421"/>
      <c r="J55" s="421"/>
      <c r="K55" s="421"/>
      <c r="L55" s="421"/>
      <c r="M55" s="423"/>
      <c r="N55" s="340">
        <f>IF(C55&gt;A_Stammdaten!$B$12,0,SUM(E55,F55,H55,J55:K55)-SUM(G55,I55,L55:M55))</f>
        <v>0</v>
      </c>
      <c r="O55" s="421"/>
      <c r="P55" s="421"/>
      <c r="Q55" s="421"/>
      <c r="R55" s="421"/>
      <c r="S55" s="108">
        <f t="shared" si="3"/>
        <v>0</v>
      </c>
      <c r="T55" s="341">
        <f>IF(ISBLANK($B55),0,VLOOKUP($B55,Listen!$A$2:$C$45,2,FALSE))</f>
        <v>0</v>
      </c>
      <c r="U55" s="341">
        <f>IF(ISBLANK($B55),0,VLOOKUP($B55,Listen!$A$2:$C$45,3,FALSE))</f>
        <v>0</v>
      </c>
      <c r="V55" s="342">
        <f t="shared" si="6"/>
        <v>0</v>
      </c>
      <c r="W55" s="342">
        <f t="shared" si="6"/>
        <v>0</v>
      </c>
      <c r="X55" s="342">
        <f t="shared" si="6"/>
        <v>0</v>
      </c>
      <c r="Y55" s="342">
        <f t="shared" si="6"/>
        <v>0</v>
      </c>
      <c r="Z55" s="342">
        <f t="shared" si="6"/>
        <v>0</v>
      </c>
      <c r="AA55" s="342">
        <f t="shared" si="6"/>
        <v>0</v>
      </c>
      <c r="AB55" s="342">
        <f t="shared" si="6"/>
        <v>0</v>
      </c>
      <c r="AC55" s="109">
        <f t="shared" si="4"/>
        <v>0</v>
      </c>
      <c r="AD55" s="109">
        <f>IF(C55=A_Stammdaten!$B$12,E_SAV!$S55-E_SAV!$AE55,HLOOKUP(A_Stammdaten!$B$12-1,$AF$4:$AL$4004,ROW(C55)-3,FALSE)-$AE55)</f>
        <v>0</v>
      </c>
      <c r="AE55" s="109">
        <f>HLOOKUP(A_Stammdaten!$B$12,$AF$4:$AL$4004,ROW(C55)-3,FALSE)</f>
        <v>0</v>
      </c>
      <c r="AF55" s="109">
        <f t="shared" si="1"/>
        <v>0</v>
      </c>
      <c r="AG55" s="109">
        <f t="shared" si="8"/>
        <v>0</v>
      </c>
      <c r="AH55" s="109">
        <f t="shared" si="8"/>
        <v>0</v>
      </c>
      <c r="AI55" s="109">
        <f t="shared" si="8"/>
        <v>0</v>
      </c>
      <c r="AJ55" s="109">
        <f t="shared" si="7"/>
        <v>0</v>
      </c>
      <c r="AK55" s="109">
        <f t="shared" si="7"/>
        <v>0</v>
      </c>
      <c r="AL55" s="109">
        <f t="shared" si="7"/>
        <v>0</v>
      </c>
    </row>
    <row r="56" spans="1:38" s="344" customFormat="1" x14ac:dyDescent="0.3">
      <c r="A56" s="421"/>
      <c r="B56" s="421"/>
      <c r="C56" s="422"/>
      <c r="D56" s="423"/>
      <c r="E56" s="421"/>
      <c r="F56" s="421"/>
      <c r="G56" s="421"/>
      <c r="H56" s="421"/>
      <c r="I56" s="421"/>
      <c r="J56" s="421"/>
      <c r="K56" s="421"/>
      <c r="L56" s="421"/>
      <c r="M56" s="423"/>
      <c r="N56" s="340">
        <f>IF(C56&gt;A_Stammdaten!$B$12,0,SUM(E56,F56,H56,J56:K56)-SUM(G56,I56,L56:M56))</f>
        <v>0</v>
      </c>
      <c r="O56" s="421"/>
      <c r="P56" s="421"/>
      <c r="Q56" s="421"/>
      <c r="R56" s="421"/>
      <c r="S56" s="108">
        <f t="shared" si="3"/>
        <v>0</v>
      </c>
      <c r="T56" s="341">
        <f>IF(ISBLANK($B56),0,VLOOKUP($B56,Listen!$A$2:$C$45,2,FALSE))</f>
        <v>0</v>
      </c>
      <c r="U56" s="341">
        <f>IF(ISBLANK($B56),0,VLOOKUP($B56,Listen!$A$2:$C$45,3,FALSE))</f>
        <v>0</v>
      </c>
      <c r="V56" s="342">
        <f t="shared" si="6"/>
        <v>0</v>
      </c>
      <c r="W56" s="342">
        <f t="shared" si="6"/>
        <v>0</v>
      </c>
      <c r="X56" s="342">
        <f t="shared" si="6"/>
        <v>0</v>
      </c>
      <c r="Y56" s="342">
        <f t="shared" si="6"/>
        <v>0</v>
      </c>
      <c r="Z56" s="342">
        <f t="shared" si="6"/>
        <v>0</v>
      </c>
      <c r="AA56" s="342">
        <f t="shared" si="6"/>
        <v>0</v>
      </c>
      <c r="AB56" s="342">
        <f t="shared" si="6"/>
        <v>0</v>
      </c>
      <c r="AC56" s="109">
        <f t="shared" si="4"/>
        <v>0</v>
      </c>
      <c r="AD56" s="109">
        <f>IF(C56=A_Stammdaten!$B$12,E_SAV!$S56-E_SAV!$AE56,HLOOKUP(A_Stammdaten!$B$12-1,$AF$4:$AL$4004,ROW(C56)-3,FALSE)-$AE56)</f>
        <v>0</v>
      </c>
      <c r="AE56" s="109">
        <f>HLOOKUP(A_Stammdaten!$B$12,$AF$4:$AL$4004,ROW(C56)-3,FALSE)</f>
        <v>0</v>
      </c>
      <c r="AF56" s="109">
        <f t="shared" si="1"/>
        <v>0</v>
      </c>
      <c r="AG56" s="109">
        <f t="shared" si="8"/>
        <v>0</v>
      </c>
      <c r="AH56" s="109">
        <f t="shared" si="8"/>
        <v>0</v>
      </c>
      <c r="AI56" s="109">
        <f t="shared" si="8"/>
        <v>0</v>
      </c>
      <c r="AJ56" s="109">
        <f t="shared" si="7"/>
        <v>0</v>
      </c>
      <c r="AK56" s="109">
        <f t="shared" si="7"/>
        <v>0</v>
      </c>
      <c r="AL56" s="109">
        <f t="shared" si="7"/>
        <v>0</v>
      </c>
    </row>
    <row r="57" spans="1:38" s="344" customFormat="1" x14ac:dyDescent="0.3">
      <c r="A57" s="421"/>
      <c r="B57" s="421"/>
      <c r="C57" s="422"/>
      <c r="D57" s="423"/>
      <c r="E57" s="421"/>
      <c r="F57" s="421"/>
      <c r="G57" s="421"/>
      <c r="H57" s="421"/>
      <c r="I57" s="421"/>
      <c r="J57" s="421"/>
      <c r="K57" s="421"/>
      <c r="L57" s="421"/>
      <c r="M57" s="423"/>
      <c r="N57" s="340">
        <f>IF(C57&gt;A_Stammdaten!$B$12,0,SUM(E57,F57,H57,J57:K57)-SUM(G57,I57,L57:M57))</f>
        <v>0</v>
      </c>
      <c r="O57" s="421"/>
      <c r="P57" s="421"/>
      <c r="Q57" s="421"/>
      <c r="R57" s="421"/>
      <c r="S57" s="108">
        <f t="shared" si="3"/>
        <v>0</v>
      </c>
      <c r="T57" s="341">
        <f>IF(ISBLANK($B57),0,VLOOKUP($B57,Listen!$A$2:$C$45,2,FALSE))</f>
        <v>0</v>
      </c>
      <c r="U57" s="341">
        <f>IF(ISBLANK($B57),0,VLOOKUP($B57,Listen!$A$2:$C$45,3,FALSE))</f>
        <v>0</v>
      </c>
      <c r="V57" s="342">
        <f t="shared" si="6"/>
        <v>0</v>
      </c>
      <c r="W57" s="342">
        <f t="shared" si="6"/>
        <v>0</v>
      </c>
      <c r="X57" s="342">
        <f t="shared" si="6"/>
        <v>0</v>
      </c>
      <c r="Y57" s="342">
        <f t="shared" si="6"/>
        <v>0</v>
      </c>
      <c r="Z57" s="342">
        <f t="shared" si="6"/>
        <v>0</v>
      </c>
      <c r="AA57" s="342">
        <f t="shared" si="6"/>
        <v>0</v>
      </c>
      <c r="AB57" s="342">
        <f t="shared" si="6"/>
        <v>0</v>
      </c>
      <c r="AC57" s="109">
        <f t="shared" si="4"/>
        <v>0</v>
      </c>
      <c r="AD57" s="109">
        <f>IF(C57=A_Stammdaten!$B$12,E_SAV!$S57-E_SAV!$AE57,HLOOKUP(A_Stammdaten!$B$12-1,$AF$4:$AL$4004,ROW(C57)-3,FALSE)-$AE57)</f>
        <v>0</v>
      </c>
      <c r="AE57" s="109">
        <f>HLOOKUP(A_Stammdaten!$B$12,$AF$4:$AL$4004,ROW(C57)-3,FALSE)</f>
        <v>0</v>
      </c>
      <c r="AF57" s="109">
        <f t="shared" si="1"/>
        <v>0</v>
      </c>
      <c r="AG57" s="109">
        <f t="shared" si="8"/>
        <v>0</v>
      </c>
      <c r="AH57" s="109">
        <f t="shared" si="8"/>
        <v>0</v>
      </c>
      <c r="AI57" s="109">
        <f t="shared" si="8"/>
        <v>0</v>
      </c>
      <c r="AJ57" s="109">
        <f t="shared" si="7"/>
        <v>0</v>
      </c>
      <c r="AK57" s="109">
        <f t="shared" si="7"/>
        <v>0</v>
      </c>
      <c r="AL57" s="109">
        <f t="shared" si="7"/>
        <v>0</v>
      </c>
    </row>
    <row r="58" spans="1:38" s="344" customFormat="1" x14ac:dyDescent="0.3">
      <c r="A58" s="421"/>
      <c r="B58" s="421"/>
      <c r="C58" s="422"/>
      <c r="D58" s="423"/>
      <c r="E58" s="421"/>
      <c r="F58" s="421"/>
      <c r="G58" s="421"/>
      <c r="H58" s="421"/>
      <c r="I58" s="421"/>
      <c r="J58" s="421"/>
      <c r="K58" s="421"/>
      <c r="L58" s="421"/>
      <c r="M58" s="423"/>
      <c r="N58" s="340">
        <f>IF(C58&gt;A_Stammdaten!$B$12,0,SUM(E58,F58,H58,J58:K58)-SUM(G58,I58,L58:M58))</f>
        <v>0</v>
      </c>
      <c r="O58" s="421"/>
      <c r="P58" s="421"/>
      <c r="Q58" s="421"/>
      <c r="R58" s="421"/>
      <c r="S58" s="108">
        <f t="shared" si="3"/>
        <v>0</v>
      </c>
      <c r="T58" s="341">
        <f>IF(ISBLANK($B58),0,VLOOKUP($B58,Listen!$A$2:$C$45,2,FALSE))</f>
        <v>0</v>
      </c>
      <c r="U58" s="341">
        <f>IF(ISBLANK($B58),0,VLOOKUP($B58,Listen!$A$2:$C$45,3,FALSE))</f>
        <v>0</v>
      </c>
      <c r="V58" s="342">
        <f t="shared" si="6"/>
        <v>0</v>
      </c>
      <c r="W58" s="342">
        <f t="shared" si="6"/>
        <v>0</v>
      </c>
      <c r="X58" s="342">
        <f t="shared" si="6"/>
        <v>0</v>
      </c>
      <c r="Y58" s="342">
        <f t="shared" si="6"/>
        <v>0</v>
      </c>
      <c r="Z58" s="342">
        <f t="shared" si="6"/>
        <v>0</v>
      </c>
      <c r="AA58" s="342">
        <f t="shared" si="6"/>
        <v>0</v>
      </c>
      <c r="AB58" s="342">
        <f t="shared" si="6"/>
        <v>0</v>
      </c>
      <c r="AC58" s="109">
        <f t="shared" si="4"/>
        <v>0</v>
      </c>
      <c r="AD58" s="109">
        <f>IF(C58=A_Stammdaten!$B$12,E_SAV!$S58-E_SAV!$AE58,HLOOKUP(A_Stammdaten!$B$12-1,$AF$4:$AL$4004,ROW(C58)-3,FALSE)-$AE58)</f>
        <v>0</v>
      </c>
      <c r="AE58" s="109">
        <f>HLOOKUP(A_Stammdaten!$B$12,$AF$4:$AL$4004,ROW(C58)-3,FALSE)</f>
        <v>0</v>
      </c>
      <c r="AF58" s="109">
        <f t="shared" si="1"/>
        <v>0</v>
      </c>
      <c r="AG58" s="109">
        <f t="shared" si="8"/>
        <v>0</v>
      </c>
      <c r="AH58" s="109">
        <f t="shared" si="8"/>
        <v>0</v>
      </c>
      <c r="AI58" s="109">
        <f t="shared" si="8"/>
        <v>0</v>
      </c>
      <c r="AJ58" s="109">
        <f t="shared" si="7"/>
        <v>0</v>
      </c>
      <c r="AK58" s="109">
        <f t="shared" si="7"/>
        <v>0</v>
      </c>
      <c r="AL58" s="109">
        <f t="shared" si="7"/>
        <v>0</v>
      </c>
    </row>
    <row r="59" spans="1:38" s="344" customFormat="1" x14ac:dyDescent="0.3">
      <c r="A59" s="421"/>
      <c r="B59" s="421"/>
      <c r="C59" s="422"/>
      <c r="D59" s="423"/>
      <c r="E59" s="421"/>
      <c r="F59" s="421"/>
      <c r="G59" s="421"/>
      <c r="H59" s="421"/>
      <c r="I59" s="421"/>
      <c r="J59" s="421"/>
      <c r="K59" s="421"/>
      <c r="L59" s="421"/>
      <c r="M59" s="423"/>
      <c r="N59" s="340">
        <f>IF(C59&gt;A_Stammdaten!$B$12,0,SUM(E59,F59,H59,J59:K59)-SUM(G59,I59,L59:M59))</f>
        <v>0</v>
      </c>
      <c r="O59" s="421"/>
      <c r="P59" s="421"/>
      <c r="Q59" s="421"/>
      <c r="R59" s="421"/>
      <c r="S59" s="108">
        <f t="shared" si="3"/>
        <v>0</v>
      </c>
      <c r="T59" s="341">
        <f>IF(ISBLANK($B59),0,VLOOKUP($B59,Listen!$A$2:$C$45,2,FALSE))</f>
        <v>0</v>
      </c>
      <c r="U59" s="341">
        <f>IF(ISBLANK($B59),0,VLOOKUP($B59,Listen!$A$2:$C$45,3,FALSE))</f>
        <v>0</v>
      </c>
      <c r="V59" s="342">
        <f t="shared" si="6"/>
        <v>0</v>
      </c>
      <c r="W59" s="342">
        <f t="shared" si="6"/>
        <v>0</v>
      </c>
      <c r="X59" s="342">
        <f t="shared" si="6"/>
        <v>0</v>
      </c>
      <c r="Y59" s="342">
        <f t="shared" si="6"/>
        <v>0</v>
      </c>
      <c r="Z59" s="342">
        <f t="shared" si="6"/>
        <v>0</v>
      </c>
      <c r="AA59" s="342">
        <f t="shared" si="6"/>
        <v>0</v>
      </c>
      <c r="AB59" s="342">
        <f t="shared" si="6"/>
        <v>0</v>
      </c>
      <c r="AC59" s="109">
        <f t="shared" si="4"/>
        <v>0</v>
      </c>
      <c r="AD59" s="109">
        <f>IF(C59=A_Stammdaten!$B$12,E_SAV!$S59-E_SAV!$AE59,HLOOKUP(A_Stammdaten!$B$12-1,$AF$4:$AL$4004,ROW(C59)-3,FALSE)-$AE59)</f>
        <v>0</v>
      </c>
      <c r="AE59" s="109">
        <f>HLOOKUP(A_Stammdaten!$B$12,$AF$4:$AL$4004,ROW(C59)-3,FALSE)</f>
        <v>0</v>
      </c>
      <c r="AF59" s="109">
        <f t="shared" si="1"/>
        <v>0</v>
      </c>
      <c r="AG59" s="109">
        <f t="shared" si="8"/>
        <v>0</v>
      </c>
      <c r="AH59" s="109">
        <f t="shared" si="8"/>
        <v>0</v>
      </c>
      <c r="AI59" s="109">
        <f t="shared" si="8"/>
        <v>0</v>
      </c>
      <c r="AJ59" s="109">
        <f t="shared" si="7"/>
        <v>0</v>
      </c>
      <c r="AK59" s="109">
        <f t="shared" si="7"/>
        <v>0</v>
      </c>
      <c r="AL59" s="109">
        <f t="shared" si="7"/>
        <v>0</v>
      </c>
    </row>
    <row r="60" spans="1:38" s="344" customFormat="1" x14ac:dyDescent="0.3">
      <c r="A60" s="421"/>
      <c r="B60" s="421"/>
      <c r="C60" s="422"/>
      <c r="D60" s="423"/>
      <c r="E60" s="421"/>
      <c r="F60" s="421"/>
      <c r="G60" s="421"/>
      <c r="H60" s="421"/>
      <c r="I60" s="421"/>
      <c r="J60" s="421"/>
      <c r="K60" s="421"/>
      <c r="L60" s="421"/>
      <c r="M60" s="423"/>
      <c r="N60" s="340">
        <f>IF(C60&gt;A_Stammdaten!$B$12,0,SUM(E60,F60,H60,J60:K60)-SUM(G60,I60,L60:M60))</f>
        <v>0</v>
      </c>
      <c r="O60" s="421"/>
      <c r="P60" s="421"/>
      <c r="Q60" s="421"/>
      <c r="R60" s="421"/>
      <c r="S60" s="108">
        <f t="shared" si="3"/>
        <v>0</v>
      </c>
      <c r="T60" s="341">
        <f>IF(ISBLANK($B60),0,VLOOKUP($B60,Listen!$A$2:$C$45,2,FALSE))</f>
        <v>0</v>
      </c>
      <c r="U60" s="341">
        <f>IF(ISBLANK($B60),0,VLOOKUP($B60,Listen!$A$2:$C$45,3,FALSE))</f>
        <v>0</v>
      </c>
      <c r="V60" s="342">
        <f t="shared" si="6"/>
        <v>0</v>
      </c>
      <c r="W60" s="342">
        <f t="shared" si="6"/>
        <v>0</v>
      </c>
      <c r="X60" s="342">
        <f t="shared" si="6"/>
        <v>0</v>
      </c>
      <c r="Y60" s="342">
        <f t="shared" si="6"/>
        <v>0</v>
      </c>
      <c r="Z60" s="342">
        <f t="shared" si="6"/>
        <v>0</v>
      </c>
      <c r="AA60" s="342">
        <f t="shared" si="6"/>
        <v>0</v>
      </c>
      <c r="AB60" s="342">
        <f t="shared" si="6"/>
        <v>0</v>
      </c>
      <c r="AC60" s="109">
        <f t="shared" si="4"/>
        <v>0</v>
      </c>
      <c r="AD60" s="109">
        <f>IF(C60=A_Stammdaten!$B$12,E_SAV!$S60-E_SAV!$AE60,HLOOKUP(A_Stammdaten!$B$12-1,$AF$4:$AL$4004,ROW(C60)-3,FALSE)-$AE60)</f>
        <v>0</v>
      </c>
      <c r="AE60" s="109">
        <f>HLOOKUP(A_Stammdaten!$B$12,$AF$4:$AL$4004,ROW(C60)-3,FALSE)</f>
        <v>0</v>
      </c>
      <c r="AF60" s="109">
        <f t="shared" si="1"/>
        <v>0</v>
      </c>
      <c r="AG60" s="109">
        <f t="shared" si="8"/>
        <v>0</v>
      </c>
      <c r="AH60" s="109">
        <f t="shared" si="8"/>
        <v>0</v>
      </c>
      <c r="AI60" s="109">
        <f t="shared" si="8"/>
        <v>0</v>
      </c>
      <c r="AJ60" s="109">
        <f t="shared" si="7"/>
        <v>0</v>
      </c>
      <c r="AK60" s="109">
        <f t="shared" si="7"/>
        <v>0</v>
      </c>
      <c r="AL60" s="109">
        <f t="shared" si="7"/>
        <v>0</v>
      </c>
    </row>
    <row r="61" spans="1:38" s="344" customFormat="1" x14ac:dyDescent="0.3">
      <c r="A61" s="421"/>
      <c r="B61" s="421"/>
      <c r="C61" s="422"/>
      <c r="D61" s="423"/>
      <c r="E61" s="421"/>
      <c r="F61" s="421"/>
      <c r="G61" s="421"/>
      <c r="H61" s="421"/>
      <c r="I61" s="421"/>
      <c r="J61" s="421"/>
      <c r="K61" s="421"/>
      <c r="L61" s="421"/>
      <c r="M61" s="423"/>
      <c r="N61" s="340">
        <f>IF(C61&gt;A_Stammdaten!$B$12,0,SUM(E61,F61,H61,J61:K61)-SUM(G61,I61,L61:M61))</f>
        <v>0</v>
      </c>
      <c r="O61" s="421"/>
      <c r="P61" s="421"/>
      <c r="Q61" s="421"/>
      <c r="R61" s="421"/>
      <c r="S61" s="108">
        <f t="shared" si="3"/>
        <v>0</v>
      </c>
      <c r="T61" s="341">
        <f>IF(ISBLANK($B61),0,VLOOKUP($B61,Listen!$A$2:$C$45,2,FALSE))</f>
        <v>0</v>
      </c>
      <c r="U61" s="341">
        <f>IF(ISBLANK($B61),0,VLOOKUP($B61,Listen!$A$2:$C$45,3,FALSE))</f>
        <v>0</v>
      </c>
      <c r="V61" s="342">
        <f t="shared" si="6"/>
        <v>0</v>
      </c>
      <c r="W61" s="342">
        <f t="shared" si="6"/>
        <v>0</v>
      </c>
      <c r="X61" s="342">
        <f t="shared" si="6"/>
        <v>0</v>
      </c>
      <c r="Y61" s="342">
        <f t="shared" si="6"/>
        <v>0</v>
      </c>
      <c r="Z61" s="342">
        <f t="shared" si="6"/>
        <v>0</v>
      </c>
      <c r="AA61" s="342">
        <f t="shared" si="6"/>
        <v>0</v>
      </c>
      <c r="AB61" s="342">
        <f t="shared" si="6"/>
        <v>0</v>
      </c>
      <c r="AC61" s="109">
        <f t="shared" si="4"/>
        <v>0</v>
      </c>
      <c r="AD61" s="109">
        <f>IF(C61=A_Stammdaten!$B$12,E_SAV!$S61-E_SAV!$AE61,HLOOKUP(A_Stammdaten!$B$12-1,$AF$4:$AL$4004,ROW(C61)-3,FALSE)-$AE61)</f>
        <v>0</v>
      </c>
      <c r="AE61" s="109">
        <f>HLOOKUP(A_Stammdaten!$B$12,$AF$4:$AL$4004,ROW(C61)-3,FALSE)</f>
        <v>0</v>
      </c>
      <c r="AF61" s="109">
        <f t="shared" si="1"/>
        <v>0</v>
      </c>
      <c r="AG61" s="109">
        <f t="shared" si="8"/>
        <v>0</v>
      </c>
      <c r="AH61" s="109">
        <f t="shared" si="8"/>
        <v>0</v>
      </c>
      <c r="AI61" s="109">
        <f t="shared" si="8"/>
        <v>0</v>
      </c>
      <c r="AJ61" s="109">
        <f t="shared" si="7"/>
        <v>0</v>
      </c>
      <c r="AK61" s="109">
        <f t="shared" si="7"/>
        <v>0</v>
      </c>
      <c r="AL61" s="109">
        <f t="shared" si="7"/>
        <v>0</v>
      </c>
    </row>
    <row r="62" spans="1:38" s="344" customFormat="1" x14ac:dyDescent="0.3">
      <c r="A62" s="421"/>
      <c r="B62" s="421"/>
      <c r="C62" s="422"/>
      <c r="D62" s="423"/>
      <c r="E62" s="421"/>
      <c r="F62" s="421"/>
      <c r="G62" s="421"/>
      <c r="H62" s="421"/>
      <c r="I62" s="421"/>
      <c r="J62" s="421"/>
      <c r="K62" s="421"/>
      <c r="L62" s="421"/>
      <c r="M62" s="423"/>
      <c r="N62" s="340">
        <f>IF(C62&gt;A_Stammdaten!$B$12,0,SUM(E62,F62,H62,J62:K62)-SUM(G62,I62,L62:M62))</f>
        <v>0</v>
      </c>
      <c r="O62" s="421"/>
      <c r="P62" s="421"/>
      <c r="Q62" s="421"/>
      <c r="R62" s="421"/>
      <c r="S62" s="108">
        <f t="shared" si="3"/>
        <v>0</v>
      </c>
      <c r="T62" s="341">
        <f>IF(ISBLANK($B62),0,VLOOKUP($B62,Listen!$A$2:$C$45,2,FALSE))</f>
        <v>0</v>
      </c>
      <c r="U62" s="341">
        <f>IF(ISBLANK($B62),0,VLOOKUP($B62,Listen!$A$2:$C$45,3,FALSE))</f>
        <v>0</v>
      </c>
      <c r="V62" s="342">
        <f t="shared" si="6"/>
        <v>0</v>
      </c>
      <c r="W62" s="342">
        <f t="shared" si="6"/>
        <v>0</v>
      </c>
      <c r="X62" s="342">
        <f t="shared" si="6"/>
        <v>0</v>
      </c>
      <c r="Y62" s="342">
        <f t="shared" si="6"/>
        <v>0</v>
      </c>
      <c r="Z62" s="342">
        <f t="shared" si="6"/>
        <v>0</v>
      </c>
      <c r="AA62" s="342">
        <f t="shared" si="6"/>
        <v>0</v>
      </c>
      <c r="AB62" s="342">
        <f t="shared" si="6"/>
        <v>0</v>
      </c>
      <c r="AC62" s="109">
        <f t="shared" si="4"/>
        <v>0</v>
      </c>
      <c r="AD62" s="109">
        <f>IF(C62=A_Stammdaten!$B$12,E_SAV!$S62-E_SAV!$AE62,HLOOKUP(A_Stammdaten!$B$12-1,$AF$4:$AL$4004,ROW(C62)-3,FALSE)-$AE62)</f>
        <v>0</v>
      </c>
      <c r="AE62" s="109">
        <f>HLOOKUP(A_Stammdaten!$B$12,$AF$4:$AL$4004,ROW(C62)-3,FALSE)</f>
        <v>0</v>
      </c>
      <c r="AF62" s="109">
        <f t="shared" si="1"/>
        <v>0</v>
      </c>
      <c r="AG62" s="109">
        <f t="shared" si="8"/>
        <v>0</v>
      </c>
      <c r="AH62" s="109">
        <f t="shared" si="8"/>
        <v>0</v>
      </c>
      <c r="AI62" s="109">
        <f t="shared" si="8"/>
        <v>0</v>
      </c>
      <c r="AJ62" s="109">
        <f t="shared" si="7"/>
        <v>0</v>
      </c>
      <c r="AK62" s="109">
        <f t="shared" si="7"/>
        <v>0</v>
      </c>
      <c r="AL62" s="109">
        <f t="shared" si="7"/>
        <v>0</v>
      </c>
    </row>
    <row r="63" spans="1:38" s="344" customFormat="1" x14ac:dyDescent="0.3">
      <c r="A63" s="421"/>
      <c r="B63" s="421"/>
      <c r="C63" s="422"/>
      <c r="D63" s="423"/>
      <c r="E63" s="421"/>
      <c r="F63" s="421"/>
      <c r="G63" s="421"/>
      <c r="H63" s="421"/>
      <c r="I63" s="421"/>
      <c r="J63" s="421"/>
      <c r="K63" s="421"/>
      <c r="L63" s="421"/>
      <c r="M63" s="423"/>
      <c r="N63" s="340">
        <f>IF(C63&gt;A_Stammdaten!$B$12,0,SUM(E63,F63,H63,J63:K63)-SUM(G63,I63,L63:M63))</f>
        <v>0</v>
      </c>
      <c r="O63" s="421"/>
      <c r="P63" s="421"/>
      <c r="Q63" s="421"/>
      <c r="R63" s="421"/>
      <c r="S63" s="108">
        <f t="shared" si="3"/>
        <v>0</v>
      </c>
      <c r="T63" s="341">
        <f>IF(ISBLANK($B63),0,VLOOKUP($B63,Listen!$A$2:$C$45,2,FALSE))</f>
        <v>0</v>
      </c>
      <c r="U63" s="341">
        <f>IF(ISBLANK($B63),0,VLOOKUP($B63,Listen!$A$2:$C$45,3,FALSE))</f>
        <v>0</v>
      </c>
      <c r="V63" s="342">
        <f t="shared" si="6"/>
        <v>0</v>
      </c>
      <c r="W63" s="342">
        <f t="shared" si="6"/>
        <v>0</v>
      </c>
      <c r="X63" s="342">
        <f t="shared" si="6"/>
        <v>0</v>
      </c>
      <c r="Y63" s="342">
        <f t="shared" si="6"/>
        <v>0</v>
      </c>
      <c r="Z63" s="342">
        <f t="shared" si="6"/>
        <v>0</v>
      </c>
      <c r="AA63" s="342">
        <f t="shared" si="6"/>
        <v>0</v>
      </c>
      <c r="AB63" s="342">
        <f t="shared" si="6"/>
        <v>0</v>
      </c>
      <c r="AC63" s="109">
        <f t="shared" si="4"/>
        <v>0</v>
      </c>
      <c r="AD63" s="109">
        <f>IF(C63=A_Stammdaten!$B$12,E_SAV!$S63-E_SAV!$AE63,HLOOKUP(A_Stammdaten!$B$12-1,$AF$4:$AL$4004,ROW(C63)-3,FALSE)-$AE63)</f>
        <v>0</v>
      </c>
      <c r="AE63" s="109">
        <f>HLOOKUP(A_Stammdaten!$B$12,$AF$4:$AL$4004,ROW(C63)-3,FALSE)</f>
        <v>0</v>
      </c>
      <c r="AF63" s="109">
        <f t="shared" si="1"/>
        <v>0</v>
      </c>
      <c r="AG63" s="109">
        <f t="shared" si="8"/>
        <v>0</v>
      </c>
      <c r="AH63" s="109">
        <f t="shared" si="8"/>
        <v>0</v>
      </c>
      <c r="AI63" s="109">
        <f t="shared" si="8"/>
        <v>0</v>
      </c>
      <c r="AJ63" s="109">
        <f t="shared" si="7"/>
        <v>0</v>
      </c>
      <c r="AK63" s="109">
        <f t="shared" si="7"/>
        <v>0</v>
      </c>
      <c r="AL63" s="109">
        <f t="shared" si="7"/>
        <v>0</v>
      </c>
    </row>
    <row r="64" spans="1:38" s="344" customFormat="1" x14ac:dyDescent="0.3">
      <c r="A64" s="421"/>
      <c r="B64" s="421"/>
      <c r="C64" s="422"/>
      <c r="D64" s="423"/>
      <c r="E64" s="421"/>
      <c r="F64" s="421"/>
      <c r="G64" s="421"/>
      <c r="H64" s="421"/>
      <c r="I64" s="421"/>
      <c r="J64" s="421"/>
      <c r="K64" s="421"/>
      <c r="L64" s="421"/>
      <c r="M64" s="423"/>
      <c r="N64" s="340">
        <f>IF(C64&gt;A_Stammdaten!$B$12,0,SUM(E64,F64,H64,J64:K64)-SUM(G64,I64,L64:M64))</f>
        <v>0</v>
      </c>
      <c r="O64" s="421"/>
      <c r="P64" s="421"/>
      <c r="Q64" s="421"/>
      <c r="R64" s="421"/>
      <c r="S64" s="108">
        <f t="shared" si="3"/>
        <v>0</v>
      </c>
      <c r="T64" s="341">
        <f>IF(ISBLANK($B64),0,VLOOKUP($B64,Listen!$A$2:$C$45,2,FALSE))</f>
        <v>0</v>
      </c>
      <c r="U64" s="341">
        <f>IF(ISBLANK($B64),0,VLOOKUP($B64,Listen!$A$2:$C$45,3,FALSE))</f>
        <v>0</v>
      </c>
      <c r="V64" s="342">
        <f t="shared" si="6"/>
        <v>0</v>
      </c>
      <c r="W64" s="342">
        <f t="shared" si="6"/>
        <v>0</v>
      </c>
      <c r="X64" s="342">
        <f t="shared" si="6"/>
        <v>0</v>
      </c>
      <c r="Y64" s="342">
        <f t="shared" si="6"/>
        <v>0</v>
      </c>
      <c r="Z64" s="342">
        <f t="shared" si="6"/>
        <v>0</v>
      </c>
      <c r="AA64" s="342">
        <f t="shared" si="6"/>
        <v>0</v>
      </c>
      <c r="AB64" s="342">
        <f t="shared" si="6"/>
        <v>0</v>
      </c>
      <c r="AC64" s="109">
        <f t="shared" si="4"/>
        <v>0</v>
      </c>
      <c r="AD64" s="109">
        <f>IF(C64=A_Stammdaten!$B$12,E_SAV!$S64-E_SAV!$AE64,HLOOKUP(A_Stammdaten!$B$12-1,$AF$4:$AL$4004,ROW(C64)-3,FALSE)-$AE64)</f>
        <v>0</v>
      </c>
      <c r="AE64" s="109">
        <f>HLOOKUP(A_Stammdaten!$B$12,$AF$4:$AL$4004,ROW(C64)-3,FALSE)</f>
        <v>0</v>
      </c>
      <c r="AF64" s="109">
        <f t="shared" si="1"/>
        <v>0</v>
      </c>
      <c r="AG64" s="109">
        <f t="shared" si="8"/>
        <v>0</v>
      </c>
      <c r="AH64" s="109">
        <f t="shared" si="8"/>
        <v>0</v>
      </c>
      <c r="AI64" s="109">
        <f t="shared" si="8"/>
        <v>0</v>
      </c>
      <c r="AJ64" s="109">
        <f t="shared" si="7"/>
        <v>0</v>
      </c>
      <c r="AK64" s="109">
        <f t="shared" si="7"/>
        <v>0</v>
      </c>
      <c r="AL64" s="109">
        <f t="shared" si="7"/>
        <v>0</v>
      </c>
    </row>
    <row r="65" spans="1:38" s="344" customFormat="1" x14ac:dyDescent="0.3">
      <c r="A65" s="421"/>
      <c r="B65" s="421"/>
      <c r="C65" s="422"/>
      <c r="D65" s="423"/>
      <c r="E65" s="421"/>
      <c r="F65" s="421"/>
      <c r="G65" s="421"/>
      <c r="H65" s="421"/>
      <c r="I65" s="421"/>
      <c r="J65" s="421"/>
      <c r="K65" s="421"/>
      <c r="L65" s="421"/>
      <c r="M65" s="423"/>
      <c r="N65" s="340">
        <f>IF(C65&gt;A_Stammdaten!$B$12,0,SUM(E65,F65,H65,J65:K65)-SUM(G65,I65,L65:M65))</f>
        <v>0</v>
      </c>
      <c r="O65" s="421"/>
      <c r="P65" s="421"/>
      <c r="Q65" s="421"/>
      <c r="R65" s="421"/>
      <c r="S65" s="108">
        <f t="shared" si="3"/>
        <v>0</v>
      </c>
      <c r="T65" s="341">
        <f>IF(ISBLANK($B65),0,VLOOKUP($B65,Listen!$A$2:$C$45,2,FALSE))</f>
        <v>0</v>
      </c>
      <c r="U65" s="341">
        <f>IF(ISBLANK($B65),0,VLOOKUP($B65,Listen!$A$2:$C$45,3,FALSE))</f>
        <v>0</v>
      </c>
      <c r="V65" s="342">
        <f t="shared" si="6"/>
        <v>0</v>
      </c>
      <c r="W65" s="342">
        <f t="shared" si="6"/>
        <v>0</v>
      </c>
      <c r="X65" s="342">
        <f t="shared" si="6"/>
        <v>0</v>
      </c>
      <c r="Y65" s="342">
        <f t="shared" si="6"/>
        <v>0</v>
      </c>
      <c r="Z65" s="342">
        <f t="shared" si="6"/>
        <v>0</v>
      </c>
      <c r="AA65" s="342">
        <f t="shared" si="6"/>
        <v>0</v>
      </c>
      <c r="AB65" s="342">
        <f t="shared" si="6"/>
        <v>0</v>
      </c>
      <c r="AC65" s="109">
        <f t="shared" si="4"/>
        <v>0</v>
      </c>
      <c r="AD65" s="109">
        <f>IF(C65=A_Stammdaten!$B$12,E_SAV!$S65-E_SAV!$AE65,HLOOKUP(A_Stammdaten!$B$12-1,$AF$4:$AL$4004,ROW(C65)-3,FALSE)-$AE65)</f>
        <v>0</v>
      </c>
      <c r="AE65" s="109">
        <f>HLOOKUP(A_Stammdaten!$B$12,$AF$4:$AL$4004,ROW(C65)-3,FALSE)</f>
        <v>0</v>
      </c>
      <c r="AF65" s="109">
        <f t="shared" si="1"/>
        <v>0</v>
      </c>
      <c r="AG65" s="109">
        <f t="shared" si="8"/>
        <v>0</v>
      </c>
      <c r="AH65" s="109">
        <f t="shared" si="8"/>
        <v>0</v>
      </c>
      <c r="AI65" s="109">
        <f t="shared" si="8"/>
        <v>0</v>
      </c>
      <c r="AJ65" s="109">
        <f t="shared" si="7"/>
        <v>0</v>
      </c>
      <c r="AK65" s="109">
        <f t="shared" si="7"/>
        <v>0</v>
      </c>
      <c r="AL65" s="109">
        <f t="shared" si="7"/>
        <v>0</v>
      </c>
    </row>
    <row r="66" spans="1:38" s="344" customFormat="1" x14ac:dyDescent="0.3">
      <c r="A66" s="421"/>
      <c r="B66" s="421"/>
      <c r="C66" s="422"/>
      <c r="D66" s="423"/>
      <c r="E66" s="421"/>
      <c r="F66" s="421"/>
      <c r="G66" s="421"/>
      <c r="H66" s="421"/>
      <c r="I66" s="421"/>
      <c r="J66" s="421"/>
      <c r="K66" s="421"/>
      <c r="L66" s="421"/>
      <c r="M66" s="423"/>
      <c r="N66" s="340">
        <f>IF(C66&gt;A_Stammdaten!$B$12,0,SUM(E66,F66,H66,J66:K66)-SUM(G66,I66,L66:M66))</f>
        <v>0</v>
      </c>
      <c r="O66" s="421"/>
      <c r="P66" s="421"/>
      <c r="Q66" s="421"/>
      <c r="R66" s="421"/>
      <c r="S66" s="108">
        <f t="shared" si="3"/>
        <v>0</v>
      </c>
      <c r="T66" s="341">
        <f>IF(ISBLANK($B66),0,VLOOKUP($B66,Listen!$A$2:$C$45,2,FALSE))</f>
        <v>0</v>
      </c>
      <c r="U66" s="341">
        <f>IF(ISBLANK($B66),0,VLOOKUP($B66,Listen!$A$2:$C$45,3,FALSE))</f>
        <v>0</v>
      </c>
      <c r="V66" s="342">
        <f t="shared" si="6"/>
        <v>0</v>
      </c>
      <c r="W66" s="342">
        <f t="shared" si="6"/>
        <v>0</v>
      </c>
      <c r="X66" s="342">
        <f t="shared" si="6"/>
        <v>0</v>
      </c>
      <c r="Y66" s="342">
        <f t="shared" si="6"/>
        <v>0</v>
      </c>
      <c r="Z66" s="342">
        <f t="shared" si="6"/>
        <v>0</v>
      </c>
      <c r="AA66" s="342">
        <f t="shared" si="6"/>
        <v>0</v>
      </c>
      <c r="AB66" s="342">
        <f t="shared" si="6"/>
        <v>0</v>
      </c>
      <c r="AC66" s="109">
        <f t="shared" si="4"/>
        <v>0</v>
      </c>
      <c r="AD66" s="109">
        <f>IF(C66=A_Stammdaten!$B$12,E_SAV!$S66-E_SAV!$AE66,HLOOKUP(A_Stammdaten!$B$12-1,$AF$4:$AL$4004,ROW(C66)-3,FALSE)-$AE66)</f>
        <v>0</v>
      </c>
      <c r="AE66" s="109">
        <f>HLOOKUP(A_Stammdaten!$B$12,$AF$4:$AL$4004,ROW(C66)-3,FALSE)</f>
        <v>0</v>
      </c>
      <c r="AF66" s="109">
        <f t="shared" si="1"/>
        <v>0</v>
      </c>
      <c r="AG66" s="109">
        <f t="shared" si="8"/>
        <v>0</v>
      </c>
      <c r="AH66" s="109">
        <f t="shared" si="8"/>
        <v>0</v>
      </c>
      <c r="AI66" s="109">
        <f t="shared" si="8"/>
        <v>0</v>
      </c>
      <c r="AJ66" s="109">
        <f t="shared" si="7"/>
        <v>0</v>
      </c>
      <c r="AK66" s="109">
        <f t="shared" si="7"/>
        <v>0</v>
      </c>
      <c r="AL66" s="109">
        <f t="shared" si="7"/>
        <v>0</v>
      </c>
    </row>
    <row r="67" spans="1:38" s="344" customFormat="1" x14ac:dyDescent="0.3">
      <c r="A67" s="421"/>
      <c r="B67" s="421"/>
      <c r="C67" s="422"/>
      <c r="D67" s="423"/>
      <c r="E67" s="421"/>
      <c r="F67" s="421"/>
      <c r="G67" s="421"/>
      <c r="H67" s="421"/>
      <c r="I67" s="421"/>
      <c r="J67" s="421"/>
      <c r="K67" s="421"/>
      <c r="L67" s="421"/>
      <c r="M67" s="423"/>
      <c r="N67" s="340">
        <f>IF(C67&gt;A_Stammdaten!$B$12,0,SUM(E67,F67,H67,J67:K67)-SUM(G67,I67,L67:M67))</f>
        <v>0</v>
      </c>
      <c r="O67" s="421"/>
      <c r="P67" s="421"/>
      <c r="Q67" s="421"/>
      <c r="R67" s="421"/>
      <c r="S67" s="108">
        <f t="shared" si="3"/>
        <v>0</v>
      </c>
      <c r="T67" s="341">
        <f>IF(ISBLANK($B67),0,VLOOKUP($B67,Listen!$A$2:$C$45,2,FALSE))</f>
        <v>0</v>
      </c>
      <c r="U67" s="341">
        <f>IF(ISBLANK($B67),0,VLOOKUP($B67,Listen!$A$2:$C$45,3,FALSE))</f>
        <v>0</v>
      </c>
      <c r="V67" s="342">
        <f t="shared" si="6"/>
        <v>0</v>
      </c>
      <c r="W67" s="342">
        <f t="shared" si="6"/>
        <v>0</v>
      </c>
      <c r="X67" s="342">
        <f t="shared" si="6"/>
        <v>0</v>
      </c>
      <c r="Y67" s="342">
        <f t="shared" si="6"/>
        <v>0</v>
      </c>
      <c r="Z67" s="342">
        <f t="shared" si="6"/>
        <v>0</v>
      </c>
      <c r="AA67" s="342">
        <f t="shared" si="6"/>
        <v>0</v>
      </c>
      <c r="AB67" s="342">
        <f t="shared" si="6"/>
        <v>0</v>
      </c>
      <c r="AC67" s="109">
        <f t="shared" si="4"/>
        <v>0</v>
      </c>
      <c r="AD67" s="109">
        <f>IF(C67=A_Stammdaten!$B$12,E_SAV!$S67-E_SAV!$AE67,HLOOKUP(A_Stammdaten!$B$12-1,$AF$4:$AL$4004,ROW(C67)-3,FALSE)-$AE67)</f>
        <v>0</v>
      </c>
      <c r="AE67" s="109">
        <f>HLOOKUP(A_Stammdaten!$B$12,$AF$4:$AL$4004,ROW(C67)-3,FALSE)</f>
        <v>0</v>
      </c>
      <c r="AF67" s="109">
        <f t="shared" si="1"/>
        <v>0</v>
      </c>
      <c r="AG67" s="109">
        <f t="shared" si="8"/>
        <v>0</v>
      </c>
      <c r="AH67" s="109">
        <f t="shared" si="8"/>
        <v>0</v>
      </c>
      <c r="AI67" s="109">
        <f t="shared" si="8"/>
        <v>0</v>
      </c>
      <c r="AJ67" s="109">
        <f t="shared" si="7"/>
        <v>0</v>
      </c>
      <c r="AK67" s="109">
        <f t="shared" si="7"/>
        <v>0</v>
      </c>
      <c r="AL67" s="109">
        <f t="shared" si="7"/>
        <v>0</v>
      </c>
    </row>
    <row r="68" spans="1:38" s="344" customFormat="1" x14ac:dyDescent="0.3">
      <c r="A68" s="421"/>
      <c r="B68" s="421"/>
      <c r="C68" s="422"/>
      <c r="D68" s="423"/>
      <c r="E68" s="421"/>
      <c r="F68" s="421"/>
      <c r="G68" s="421"/>
      <c r="H68" s="421"/>
      <c r="I68" s="421"/>
      <c r="J68" s="421"/>
      <c r="K68" s="421"/>
      <c r="L68" s="421"/>
      <c r="M68" s="423"/>
      <c r="N68" s="340">
        <f>IF(C68&gt;A_Stammdaten!$B$12,0,SUM(E68,F68,H68,J68:K68)-SUM(G68,I68,L68:M68))</f>
        <v>0</v>
      </c>
      <c r="O68" s="421"/>
      <c r="P68" s="421"/>
      <c r="Q68" s="421"/>
      <c r="R68" s="421"/>
      <c r="S68" s="108">
        <f t="shared" si="3"/>
        <v>0</v>
      </c>
      <c r="T68" s="341">
        <f>IF(ISBLANK($B68),0,VLOOKUP($B68,Listen!$A$2:$C$45,2,FALSE))</f>
        <v>0</v>
      </c>
      <c r="U68" s="341">
        <f>IF(ISBLANK($B68),0,VLOOKUP($B68,Listen!$A$2:$C$45,3,FALSE))</f>
        <v>0</v>
      </c>
      <c r="V68" s="342">
        <f t="shared" si="6"/>
        <v>0</v>
      </c>
      <c r="W68" s="342">
        <f t="shared" si="6"/>
        <v>0</v>
      </c>
      <c r="X68" s="342">
        <f t="shared" si="6"/>
        <v>0</v>
      </c>
      <c r="Y68" s="342">
        <f t="shared" si="6"/>
        <v>0</v>
      </c>
      <c r="Z68" s="342">
        <f t="shared" si="6"/>
        <v>0</v>
      </c>
      <c r="AA68" s="342">
        <f t="shared" si="6"/>
        <v>0</v>
      </c>
      <c r="AB68" s="342">
        <f t="shared" si="6"/>
        <v>0</v>
      </c>
      <c r="AC68" s="109">
        <f t="shared" si="4"/>
        <v>0</v>
      </c>
      <c r="AD68" s="109">
        <f>IF(C68=A_Stammdaten!$B$12,E_SAV!$S68-E_SAV!$AE68,HLOOKUP(A_Stammdaten!$B$12-1,$AF$4:$AL$4004,ROW(C68)-3,FALSE)-$AE68)</f>
        <v>0</v>
      </c>
      <c r="AE68" s="109">
        <f>HLOOKUP(A_Stammdaten!$B$12,$AF$4:$AL$4004,ROW(C68)-3,FALSE)</f>
        <v>0</v>
      </c>
      <c r="AF68" s="109">
        <f t="shared" si="1"/>
        <v>0</v>
      </c>
      <c r="AG68" s="109">
        <f t="shared" si="8"/>
        <v>0</v>
      </c>
      <c r="AH68" s="109">
        <f t="shared" si="8"/>
        <v>0</v>
      </c>
      <c r="AI68" s="109">
        <f t="shared" si="8"/>
        <v>0</v>
      </c>
      <c r="AJ68" s="109">
        <f t="shared" si="7"/>
        <v>0</v>
      </c>
      <c r="AK68" s="109">
        <f t="shared" si="7"/>
        <v>0</v>
      </c>
      <c r="AL68" s="109">
        <f t="shared" si="7"/>
        <v>0</v>
      </c>
    </row>
    <row r="69" spans="1:38" s="344" customFormat="1" x14ac:dyDescent="0.3">
      <c r="A69" s="421"/>
      <c r="B69" s="421"/>
      <c r="C69" s="422"/>
      <c r="D69" s="423"/>
      <c r="E69" s="421"/>
      <c r="F69" s="421"/>
      <c r="G69" s="421"/>
      <c r="H69" s="421"/>
      <c r="I69" s="421"/>
      <c r="J69" s="421"/>
      <c r="K69" s="421"/>
      <c r="L69" s="421"/>
      <c r="M69" s="423"/>
      <c r="N69" s="340">
        <f>IF(C69&gt;A_Stammdaten!$B$12,0,SUM(E69,F69,H69,J69:K69)-SUM(G69,I69,L69:M69))</f>
        <v>0</v>
      </c>
      <c r="O69" s="421"/>
      <c r="P69" s="421"/>
      <c r="Q69" s="421"/>
      <c r="R69" s="421"/>
      <c r="S69" s="108">
        <f t="shared" si="3"/>
        <v>0</v>
      </c>
      <c r="T69" s="341">
        <f>IF(ISBLANK($B69),0,VLOOKUP($B69,Listen!$A$2:$C$45,2,FALSE))</f>
        <v>0</v>
      </c>
      <c r="U69" s="341">
        <f>IF(ISBLANK($B69),0,VLOOKUP($B69,Listen!$A$2:$C$45,3,FALSE))</f>
        <v>0</v>
      </c>
      <c r="V69" s="342">
        <f t="shared" si="6"/>
        <v>0</v>
      </c>
      <c r="W69" s="342">
        <f t="shared" si="6"/>
        <v>0</v>
      </c>
      <c r="X69" s="342">
        <f t="shared" si="6"/>
        <v>0</v>
      </c>
      <c r="Y69" s="342">
        <f t="shared" si="6"/>
        <v>0</v>
      </c>
      <c r="Z69" s="342">
        <f t="shared" si="6"/>
        <v>0</v>
      </c>
      <c r="AA69" s="342">
        <f t="shared" si="6"/>
        <v>0</v>
      </c>
      <c r="AB69" s="342">
        <f t="shared" si="6"/>
        <v>0</v>
      </c>
      <c r="AC69" s="109">
        <f t="shared" si="4"/>
        <v>0</v>
      </c>
      <c r="AD69" s="109">
        <f>IF(C69=A_Stammdaten!$B$12,E_SAV!$S69-E_SAV!$AE69,HLOOKUP(A_Stammdaten!$B$12-1,$AF$4:$AL$4004,ROW(C69)-3,FALSE)-$AE69)</f>
        <v>0</v>
      </c>
      <c r="AE69" s="109">
        <f>HLOOKUP(A_Stammdaten!$B$12,$AF$4:$AL$4004,ROW(C69)-3,FALSE)</f>
        <v>0</v>
      </c>
      <c r="AF69" s="109">
        <f t="shared" ref="AF69:AF132" si="9">IF(OR($C69=0,$S69=0),0,IF($C69&lt;=AF$4,$S69-$S69/V69*(AF$4-$C69+1),0))</f>
        <v>0</v>
      </c>
      <c r="AG69" s="109">
        <f t="shared" si="8"/>
        <v>0</v>
      </c>
      <c r="AH69" s="109">
        <f t="shared" si="8"/>
        <v>0</v>
      </c>
      <c r="AI69" s="109">
        <f t="shared" si="8"/>
        <v>0</v>
      </c>
      <c r="AJ69" s="109">
        <f t="shared" si="7"/>
        <v>0</v>
      </c>
      <c r="AK69" s="109">
        <f t="shared" si="7"/>
        <v>0</v>
      </c>
      <c r="AL69" s="109">
        <f t="shared" si="7"/>
        <v>0</v>
      </c>
    </row>
    <row r="70" spans="1:38" s="344" customFormat="1" x14ac:dyDescent="0.3">
      <c r="A70" s="421"/>
      <c r="B70" s="421"/>
      <c r="C70" s="422"/>
      <c r="D70" s="423"/>
      <c r="E70" s="421"/>
      <c r="F70" s="421"/>
      <c r="G70" s="421"/>
      <c r="H70" s="421"/>
      <c r="I70" s="421"/>
      <c r="J70" s="421"/>
      <c r="K70" s="421"/>
      <c r="L70" s="421"/>
      <c r="M70" s="423"/>
      <c r="N70" s="340">
        <f>IF(C70&gt;A_Stammdaten!$B$12,0,SUM(E70,F70,H70,J70:K70)-SUM(G70,I70,L70:M70))</f>
        <v>0</v>
      </c>
      <c r="O70" s="421"/>
      <c r="P70" s="421"/>
      <c r="Q70" s="421"/>
      <c r="R70" s="421"/>
      <c r="S70" s="108">
        <f t="shared" ref="S70:S133" si="10">N70-SUM(O70:R70)</f>
        <v>0</v>
      </c>
      <c r="T70" s="341">
        <f>IF(ISBLANK($B70),0,VLOOKUP($B70,Listen!$A$2:$C$45,2,FALSE))</f>
        <v>0</v>
      </c>
      <c r="U70" s="341">
        <f>IF(ISBLANK($B70),0,VLOOKUP($B70,Listen!$A$2:$C$45,3,FALSE))</f>
        <v>0</v>
      </c>
      <c r="V70" s="342">
        <f t="shared" si="6"/>
        <v>0</v>
      </c>
      <c r="W70" s="342">
        <f t="shared" si="6"/>
        <v>0</v>
      </c>
      <c r="X70" s="342">
        <f t="shared" si="6"/>
        <v>0</v>
      </c>
      <c r="Y70" s="342">
        <f t="shared" si="6"/>
        <v>0</v>
      </c>
      <c r="Z70" s="342">
        <f t="shared" si="6"/>
        <v>0</v>
      </c>
      <c r="AA70" s="342">
        <f t="shared" si="6"/>
        <v>0</v>
      </c>
      <c r="AB70" s="342">
        <f t="shared" si="6"/>
        <v>0</v>
      </c>
      <c r="AC70" s="109">
        <f t="shared" ref="AC70:AC133" si="11">AE70+AD70</f>
        <v>0</v>
      </c>
      <c r="AD70" s="109">
        <f>IF(C70=A_Stammdaten!$B$12,E_SAV!$S70-E_SAV!$AE70,HLOOKUP(A_Stammdaten!$B$12-1,$AF$4:$AL$4004,ROW(C70)-3,FALSE)-$AE70)</f>
        <v>0</v>
      </c>
      <c r="AE70" s="109">
        <f>HLOOKUP(A_Stammdaten!$B$12,$AF$4:$AL$4004,ROW(C70)-3,FALSE)</f>
        <v>0</v>
      </c>
      <c r="AF70" s="109">
        <f t="shared" si="9"/>
        <v>0</v>
      </c>
      <c r="AG70" s="109">
        <f t="shared" si="8"/>
        <v>0</v>
      </c>
      <c r="AH70" s="109">
        <f t="shared" si="8"/>
        <v>0</v>
      </c>
      <c r="AI70" s="109">
        <f t="shared" si="8"/>
        <v>0</v>
      </c>
      <c r="AJ70" s="109">
        <f t="shared" si="7"/>
        <v>0</v>
      </c>
      <c r="AK70" s="109">
        <f t="shared" si="7"/>
        <v>0</v>
      </c>
      <c r="AL70" s="109">
        <f t="shared" si="7"/>
        <v>0</v>
      </c>
    </row>
    <row r="71" spans="1:38" s="344" customFormat="1" x14ac:dyDescent="0.3">
      <c r="A71" s="421"/>
      <c r="B71" s="421"/>
      <c r="C71" s="422"/>
      <c r="D71" s="423"/>
      <c r="E71" s="421"/>
      <c r="F71" s="421"/>
      <c r="G71" s="421"/>
      <c r="H71" s="421"/>
      <c r="I71" s="421"/>
      <c r="J71" s="421"/>
      <c r="K71" s="421"/>
      <c r="L71" s="421"/>
      <c r="M71" s="423"/>
      <c r="N71" s="340">
        <f>IF(C71&gt;A_Stammdaten!$B$12,0,SUM(E71,F71,H71,J71:K71)-SUM(G71,I71,L71:M71))</f>
        <v>0</v>
      </c>
      <c r="O71" s="421"/>
      <c r="P71" s="421"/>
      <c r="Q71" s="421"/>
      <c r="R71" s="421"/>
      <c r="S71" s="108">
        <f t="shared" si="10"/>
        <v>0</v>
      </c>
      <c r="T71" s="341">
        <f>IF(ISBLANK($B71),0,VLOOKUP($B71,Listen!$A$2:$C$45,2,FALSE))</f>
        <v>0</v>
      </c>
      <c r="U71" s="341">
        <f>IF(ISBLANK($B71),0,VLOOKUP($B71,Listen!$A$2:$C$45,3,FALSE))</f>
        <v>0</v>
      </c>
      <c r="V71" s="342">
        <f t="shared" si="6"/>
        <v>0</v>
      </c>
      <c r="W71" s="342">
        <f t="shared" si="6"/>
        <v>0</v>
      </c>
      <c r="X71" s="342">
        <f t="shared" si="6"/>
        <v>0</v>
      </c>
      <c r="Y71" s="342">
        <f t="shared" si="6"/>
        <v>0</v>
      </c>
      <c r="Z71" s="342">
        <f t="shared" si="6"/>
        <v>0</v>
      </c>
      <c r="AA71" s="342">
        <f t="shared" si="6"/>
        <v>0</v>
      </c>
      <c r="AB71" s="342">
        <f t="shared" si="6"/>
        <v>0</v>
      </c>
      <c r="AC71" s="109">
        <f t="shared" si="11"/>
        <v>0</v>
      </c>
      <c r="AD71" s="109">
        <f>IF(C71=A_Stammdaten!$B$12,E_SAV!$S71-E_SAV!$AE71,HLOOKUP(A_Stammdaten!$B$12-1,$AF$4:$AL$4004,ROW(C71)-3,FALSE)-$AE71)</f>
        <v>0</v>
      </c>
      <c r="AE71" s="109">
        <f>HLOOKUP(A_Stammdaten!$B$12,$AF$4:$AL$4004,ROW(C71)-3,FALSE)</f>
        <v>0</v>
      </c>
      <c r="AF71" s="109">
        <f t="shared" si="9"/>
        <v>0</v>
      </c>
      <c r="AG71" s="109">
        <f t="shared" si="8"/>
        <v>0</v>
      </c>
      <c r="AH71" s="109">
        <f t="shared" si="8"/>
        <v>0</v>
      </c>
      <c r="AI71" s="109">
        <f t="shared" si="8"/>
        <v>0</v>
      </c>
      <c r="AJ71" s="109">
        <f t="shared" si="7"/>
        <v>0</v>
      </c>
      <c r="AK71" s="109">
        <f t="shared" si="7"/>
        <v>0</v>
      </c>
      <c r="AL71" s="109">
        <f t="shared" si="7"/>
        <v>0</v>
      </c>
    </row>
    <row r="72" spans="1:38" s="344" customFormat="1" x14ac:dyDescent="0.3">
      <c r="A72" s="421"/>
      <c r="B72" s="421"/>
      <c r="C72" s="422"/>
      <c r="D72" s="423"/>
      <c r="E72" s="421"/>
      <c r="F72" s="421"/>
      <c r="G72" s="421"/>
      <c r="H72" s="421"/>
      <c r="I72" s="421"/>
      <c r="J72" s="421"/>
      <c r="K72" s="421"/>
      <c r="L72" s="421"/>
      <c r="M72" s="423"/>
      <c r="N72" s="340">
        <f>IF(C72&gt;A_Stammdaten!$B$12,0,SUM(E72,F72,H72,J72:K72)-SUM(G72,I72,L72:M72))</f>
        <v>0</v>
      </c>
      <c r="O72" s="421"/>
      <c r="P72" s="421"/>
      <c r="Q72" s="421"/>
      <c r="R72" s="421"/>
      <c r="S72" s="108">
        <f t="shared" si="10"/>
        <v>0</v>
      </c>
      <c r="T72" s="341">
        <f>IF(ISBLANK($B72),0,VLOOKUP($B72,Listen!$A$2:$C$45,2,FALSE))</f>
        <v>0</v>
      </c>
      <c r="U72" s="341">
        <f>IF(ISBLANK($B72),0,VLOOKUP($B72,Listen!$A$2:$C$45,3,FALSE))</f>
        <v>0</v>
      </c>
      <c r="V72" s="342">
        <f t="shared" si="6"/>
        <v>0</v>
      </c>
      <c r="W72" s="342">
        <f t="shared" si="6"/>
        <v>0</v>
      </c>
      <c r="X72" s="342">
        <f t="shared" si="6"/>
        <v>0</v>
      </c>
      <c r="Y72" s="342">
        <f t="shared" si="6"/>
        <v>0</v>
      </c>
      <c r="Z72" s="342">
        <f t="shared" si="6"/>
        <v>0</v>
      </c>
      <c r="AA72" s="342">
        <f t="shared" si="6"/>
        <v>0</v>
      </c>
      <c r="AB72" s="342">
        <f t="shared" si="6"/>
        <v>0</v>
      </c>
      <c r="AC72" s="109">
        <f t="shared" si="11"/>
        <v>0</v>
      </c>
      <c r="AD72" s="109">
        <f>IF(C72=A_Stammdaten!$B$12,E_SAV!$S72-E_SAV!$AE72,HLOOKUP(A_Stammdaten!$B$12-1,$AF$4:$AL$4004,ROW(C72)-3,FALSE)-$AE72)</f>
        <v>0</v>
      </c>
      <c r="AE72" s="109">
        <f>HLOOKUP(A_Stammdaten!$B$12,$AF$4:$AL$4004,ROW(C72)-3,FALSE)</f>
        <v>0</v>
      </c>
      <c r="AF72" s="109">
        <f t="shared" si="9"/>
        <v>0</v>
      </c>
      <c r="AG72" s="109">
        <f t="shared" si="8"/>
        <v>0</v>
      </c>
      <c r="AH72" s="109">
        <f t="shared" si="8"/>
        <v>0</v>
      </c>
      <c r="AI72" s="109">
        <f t="shared" si="8"/>
        <v>0</v>
      </c>
      <c r="AJ72" s="109">
        <f t="shared" si="7"/>
        <v>0</v>
      </c>
      <c r="AK72" s="109">
        <f t="shared" si="7"/>
        <v>0</v>
      </c>
      <c r="AL72" s="109">
        <f t="shared" si="7"/>
        <v>0</v>
      </c>
    </row>
    <row r="73" spans="1:38" s="344" customFormat="1" x14ac:dyDescent="0.3">
      <c r="A73" s="421"/>
      <c r="B73" s="421"/>
      <c r="C73" s="422"/>
      <c r="D73" s="423"/>
      <c r="E73" s="421"/>
      <c r="F73" s="421"/>
      <c r="G73" s="421"/>
      <c r="H73" s="421"/>
      <c r="I73" s="421"/>
      <c r="J73" s="421"/>
      <c r="K73" s="421"/>
      <c r="L73" s="421"/>
      <c r="M73" s="423"/>
      <c r="N73" s="340">
        <f>IF(C73&gt;A_Stammdaten!$B$12,0,SUM(E73,F73,H73,J73:K73)-SUM(G73,I73,L73:M73))</f>
        <v>0</v>
      </c>
      <c r="O73" s="421"/>
      <c r="P73" s="421"/>
      <c r="Q73" s="421"/>
      <c r="R73" s="421"/>
      <c r="S73" s="108">
        <f t="shared" si="10"/>
        <v>0</v>
      </c>
      <c r="T73" s="341">
        <f>IF(ISBLANK($B73),0,VLOOKUP($B73,Listen!$A$2:$C$45,2,FALSE))</f>
        <v>0</v>
      </c>
      <c r="U73" s="341">
        <f>IF(ISBLANK($B73),0,VLOOKUP($B73,Listen!$A$2:$C$45,3,FALSE))</f>
        <v>0</v>
      </c>
      <c r="V73" s="342">
        <f t="shared" si="6"/>
        <v>0</v>
      </c>
      <c r="W73" s="342">
        <f t="shared" si="6"/>
        <v>0</v>
      </c>
      <c r="X73" s="342">
        <f t="shared" si="6"/>
        <v>0</v>
      </c>
      <c r="Y73" s="342">
        <f t="shared" si="6"/>
        <v>0</v>
      </c>
      <c r="Z73" s="342">
        <f t="shared" si="6"/>
        <v>0</v>
      </c>
      <c r="AA73" s="342">
        <f t="shared" si="6"/>
        <v>0</v>
      </c>
      <c r="AB73" s="342">
        <f t="shared" si="6"/>
        <v>0</v>
      </c>
      <c r="AC73" s="109">
        <f t="shared" si="11"/>
        <v>0</v>
      </c>
      <c r="AD73" s="109">
        <f>IF(C73=A_Stammdaten!$B$12,E_SAV!$S73-E_SAV!$AE73,HLOOKUP(A_Stammdaten!$B$12-1,$AF$4:$AL$4004,ROW(C73)-3,FALSE)-$AE73)</f>
        <v>0</v>
      </c>
      <c r="AE73" s="109">
        <f>HLOOKUP(A_Stammdaten!$B$12,$AF$4:$AL$4004,ROW(C73)-3,FALSE)</f>
        <v>0</v>
      </c>
      <c r="AF73" s="109">
        <f t="shared" si="9"/>
        <v>0</v>
      </c>
      <c r="AG73" s="109">
        <f t="shared" si="8"/>
        <v>0</v>
      </c>
      <c r="AH73" s="109">
        <f t="shared" si="8"/>
        <v>0</v>
      </c>
      <c r="AI73" s="109">
        <f t="shared" si="8"/>
        <v>0</v>
      </c>
      <c r="AJ73" s="109">
        <f t="shared" si="7"/>
        <v>0</v>
      </c>
      <c r="AK73" s="109">
        <f t="shared" si="7"/>
        <v>0</v>
      </c>
      <c r="AL73" s="109">
        <f t="shared" si="7"/>
        <v>0</v>
      </c>
    </row>
    <row r="74" spans="1:38" s="344" customFormat="1" x14ac:dyDescent="0.3">
      <c r="A74" s="421"/>
      <c r="B74" s="421"/>
      <c r="C74" s="422"/>
      <c r="D74" s="423"/>
      <c r="E74" s="421"/>
      <c r="F74" s="421"/>
      <c r="G74" s="421"/>
      <c r="H74" s="421"/>
      <c r="I74" s="421"/>
      <c r="J74" s="421"/>
      <c r="K74" s="421"/>
      <c r="L74" s="421"/>
      <c r="M74" s="423"/>
      <c r="N74" s="340">
        <f>IF(C74&gt;A_Stammdaten!$B$12,0,SUM(E74,F74,H74,J74:K74)-SUM(G74,I74,L74:M74))</f>
        <v>0</v>
      </c>
      <c r="O74" s="421"/>
      <c r="P74" s="421"/>
      <c r="Q74" s="421"/>
      <c r="R74" s="421"/>
      <c r="S74" s="108">
        <f t="shared" si="10"/>
        <v>0</v>
      </c>
      <c r="T74" s="341">
        <f>IF(ISBLANK($B74),0,VLOOKUP($B74,Listen!$A$2:$C$45,2,FALSE))</f>
        <v>0</v>
      </c>
      <c r="U74" s="341">
        <f>IF(ISBLANK($B74),0,VLOOKUP($B74,Listen!$A$2:$C$45,3,FALSE))</f>
        <v>0</v>
      </c>
      <c r="V74" s="342">
        <f t="shared" si="6"/>
        <v>0</v>
      </c>
      <c r="W74" s="342">
        <f t="shared" si="6"/>
        <v>0</v>
      </c>
      <c r="X74" s="342">
        <f t="shared" si="6"/>
        <v>0</v>
      </c>
      <c r="Y74" s="342">
        <f t="shared" ref="W74:AB116" si="12">$T74</f>
        <v>0</v>
      </c>
      <c r="Z74" s="342">
        <f t="shared" si="12"/>
        <v>0</v>
      </c>
      <c r="AA74" s="342">
        <f t="shared" si="12"/>
        <v>0</v>
      </c>
      <c r="AB74" s="342">
        <f t="shared" si="12"/>
        <v>0</v>
      </c>
      <c r="AC74" s="109">
        <f t="shared" si="11"/>
        <v>0</v>
      </c>
      <c r="AD74" s="109">
        <f>IF(C74=A_Stammdaten!$B$12,E_SAV!$S74-E_SAV!$AE74,HLOOKUP(A_Stammdaten!$B$12-1,$AF$4:$AL$4004,ROW(C74)-3,FALSE)-$AE74)</f>
        <v>0</v>
      </c>
      <c r="AE74" s="109">
        <f>HLOOKUP(A_Stammdaten!$B$12,$AF$4:$AL$4004,ROW(C74)-3,FALSE)</f>
        <v>0</v>
      </c>
      <c r="AF74" s="109">
        <f t="shared" si="9"/>
        <v>0</v>
      </c>
      <c r="AG74" s="109">
        <f t="shared" si="8"/>
        <v>0</v>
      </c>
      <c r="AH74" s="109">
        <f t="shared" si="8"/>
        <v>0</v>
      </c>
      <c r="AI74" s="109">
        <f t="shared" si="8"/>
        <v>0</v>
      </c>
      <c r="AJ74" s="109">
        <f t="shared" si="7"/>
        <v>0</v>
      </c>
      <c r="AK74" s="109">
        <f t="shared" si="7"/>
        <v>0</v>
      </c>
      <c r="AL74" s="109">
        <f t="shared" si="7"/>
        <v>0</v>
      </c>
    </row>
    <row r="75" spans="1:38" s="344" customFormat="1" x14ac:dyDescent="0.3">
      <c r="A75" s="421"/>
      <c r="B75" s="421"/>
      <c r="C75" s="422"/>
      <c r="D75" s="423"/>
      <c r="E75" s="421"/>
      <c r="F75" s="421"/>
      <c r="G75" s="421"/>
      <c r="H75" s="421"/>
      <c r="I75" s="421"/>
      <c r="J75" s="421"/>
      <c r="K75" s="421"/>
      <c r="L75" s="421"/>
      <c r="M75" s="423"/>
      <c r="N75" s="340">
        <f>IF(C75&gt;A_Stammdaten!$B$12,0,SUM(E75,F75,H75,J75:K75)-SUM(G75,I75,L75:M75))</f>
        <v>0</v>
      </c>
      <c r="O75" s="421"/>
      <c r="P75" s="421"/>
      <c r="Q75" s="421"/>
      <c r="R75" s="421"/>
      <c r="S75" s="108">
        <f t="shared" si="10"/>
        <v>0</v>
      </c>
      <c r="T75" s="341">
        <f>IF(ISBLANK($B75),0,VLOOKUP($B75,Listen!$A$2:$C$45,2,FALSE))</f>
        <v>0</v>
      </c>
      <c r="U75" s="341">
        <f>IF(ISBLANK($B75),0,VLOOKUP($B75,Listen!$A$2:$C$45,3,FALSE))</f>
        <v>0</v>
      </c>
      <c r="V75" s="342">
        <f t="shared" ref="V75:V138" si="13">$T75</f>
        <v>0</v>
      </c>
      <c r="W75" s="342">
        <f t="shared" si="12"/>
        <v>0</v>
      </c>
      <c r="X75" s="342">
        <f t="shared" si="12"/>
        <v>0</v>
      </c>
      <c r="Y75" s="342">
        <f t="shared" si="12"/>
        <v>0</v>
      </c>
      <c r="Z75" s="342">
        <f t="shared" si="12"/>
        <v>0</v>
      </c>
      <c r="AA75" s="342">
        <f t="shared" si="12"/>
        <v>0</v>
      </c>
      <c r="AB75" s="342">
        <f t="shared" si="12"/>
        <v>0</v>
      </c>
      <c r="AC75" s="109">
        <f t="shared" si="11"/>
        <v>0</v>
      </c>
      <c r="AD75" s="109">
        <f>IF(C75=A_Stammdaten!$B$12,E_SAV!$S75-E_SAV!$AE75,HLOOKUP(A_Stammdaten!$B$12-1,$AF$4:$AL$4004,ROW(C75)-3,FALSE)-$AE75)</f>
        <v>0</v>
      </c>
      <c r="AE75" s="109">
        <f>HLOOKUP(A_Stammdaten!$B$12,$AF$4:$AL$4004,ROW(C75)-3,FALSE)</f>
        <v>0</v>
      </c>
      <c r="AF75" s="109">
        <f t="shared" si="9"/>
        <v>0</v>
      </c>
      <c r="AG75" s="109">
        <f t="shared" si="8"/>
        <v>0</v>
      </c>
      <c r="AH75" s="109">
        <f t="shared" si="8"/>
        <v>0</v>
      </c>
      <c r="AI75" s="109">
        <f t="shared" si="8"/>
        <v>0</v>
      </c>
      <c r="AJ75" s="109">
        <f t="shared" si="7"/>
        <v>0</v>
      </c>
      <c r="AK75" s="109">
        <f t="shared" si="7"/>
        <v>0</v>
      </c>
      <c r="AL75" s="109">
        <f t="shared" si="7"/>
        <v>0</v>
      </c>
    </row>
    <row r="76" spans="1:38" s="344" customFormat="1" x14ac:dyDescent="0.3">
      <c r="A76" s="421"/>
      <c r="B76" s="421"/>
      <c r="C76" s="422"/>
      <c r="D76" s="423"/>
      <c r="E76" s="421"/>
      <c r="F76" s="421"/>
      <c r="G76" s="421"/>
      <c r="H76" s="421"/>
      <c r="I76" s="421"/>
      <c r="J76" s="421"/>
      <c r="K76" s="421"/>
      <c r="L76" s="421"/>
      <c r="M76" s="423"/>
      <c r="N76" s="340">
        <f>IF(C76&gt;A_Stammdaten!$B$12,0,SUM(E76,F76,H76,J76:K76)-SUM(G76,I76,L76:M76))</f>
        <v>0</v>
      </c>
      <c r="O76" s="421"/>
      <c r="P76" s="421"/>
      <c r="Q76" s="421"/>
      <c r="R76" s="421"/>
      <c r="S76" s="108">
        <f t="shared" si="10"/>
        <v>0</v>
      </c>
      <c r="T76" s="341">
        <f>IF(ISBLANK($B76),0,VLOOKUP($B76,Listen!$A$2:$C$45,2,FALSE))</f>
        <v>0</v>
      </c>
      <c r="U76" s="341">
        <f>IF(ISBLANK($B76),0,VLOOKUP($B76,Listen!$A$2:$C$45,3,FALSE))</f>
        <v>0</v>
      </c>
      <c r="V76" s="342">
        <f t="shared" si="13"/>
        <v>0</v>
      </c>
      <c r="W76" s="342">
        <f t="shared" si="12"/>
        <v>0</v>
      </c>
      <c r="X76" s="342">
        <f t="shared" si="12"/>
        <v>0</v>
      </c>
      <c r="Y76" s="342">
        <f t="shared" si="12"/>
        <v>0</v>
      </c>
      <c r="Z76" s="342">
        <f t="shared" si="12"/>
        <v>0</v>
      </c>
      <c r="AA76" s="342">
        <f t="shared" si="12"/>
        <v>0</v>
      </c>
      <c r="AB76" s="342">
        <f t="shared" si="12"/>
        <v>0</v>
      </c>
      <c r="AC76" s="109">
        <f t="shared" si="11"/>
        <v>0</v>
      </c>
      <c r="AD76" s="109">
        <f>IF(C76=A_Stammdaten!$B$12,E_SAV!$S76-E_SAV!$AE76,HLOOKUP(A_Stammdaten!$B$12-1,$AF$4:$AL$4004,ROW(C76)-3,FALSE)-$AE76)</f>
        <v>0</v>
      </c>
      <c r="AE76" s="109">
        <f>HLOOKUP(A_Stammdaten!$B$12,$AF$4:$AL$4004,ROW(C76)-3,FALSE)</f>
        <v>0</v>
      </c>
      <c r="AF76" s="109">
        <f t="shared" si="9"/>
        <v>0</v>
      </c>
      <c r="AG76" s="109">
        <f t="shared" si="8"/>
        <v>0</v>
      </c>
      <c r="AH76" s="109">
        <f t="shared" si="8"/>
        <v>0</v>
      </c>
      <c r="AI76" s="109">
        <f t="shared" si="8"/>
        <v>0</v>
      </c>
      <c r="AJ76" s="109">
        <f t="shared" si="7"/>
        <v>0</v>
      </c>
      <c r="AK76" s="109">
        <f t="shared" si="7"/>
        <v>0</v>
      </c>
      <c r="AL76" s="109">
        <f t="shared" si="7"/>
        <v>0</v>
      </c>
    </row>
    <row r="77" spans="1:38" s="344" customFormat="1" x14ac:dyDescent="0.3">
      <c r="A77" s="421"/>
      <c r="B77" s="421"/>
      <c r="C77" s="422"/>
      <c r="D77" s="423"/>
      <c r="E77" s="421"/>
      <c r="F77" s="421"/>
      <c r="G77" s="421"/>
      <c r="H77" s="421"/>
      <c r="I77" s="421"/>
      <c r="J77" s="421"/>
      <c r="K77" s="421"/>
      <c r="L77" s="421"/>
      <c r="M77" s="423"/>
      <c r="N77" s="340">
        <f>IF(C77&gt;A_Stammdaten!$B$12,0,SUM(E77,F77,H77,J77:K77)-SUM(G77,I77,L77:M77))</f>
        <v>0</v>
      </c>
      <c r="O77" s="421"/>
      <c r="P77" s="421"/>
      <c r="Q77" s="421"/>
      <c r="R77" s="421"/>
      <c r="S77" s="108">
        <f t="shared" si="10"/>
        <v>0</v>
      </c>
      <c r="T77" s="341">
        <f>IF(ISBLANK($B77),0,VLOOKUP($B77,Listen!$A$2:$C$45,2,FALSE))</f>
        <v>0</v>
      </c>
      <c r="U77" s="341">
        <f>IF(ISBLANK($B77),0,VLOOKUP($B77,Listen!$A$2:$C$45,3,FALSE))</f>
        <v>0</v>
      </c>
      <c r="V77" s="342">
        <f t="shared" si="13"/>
        <v>0</v>
      </c>
      <c r="W77" s="342">
        <f t="shared" si="12"/>
        <v>0</v>
      </c>
      <c r="X77" s="342">
        <f t="shared" si="12"/>
        <v>0</v>
      </c>
      <c r="Y77" s="342">
        <f t="shared" si="12"/>
        <v>0</v>
      </c>
      <c r="Z77" s="342">
        <f t="shared" si="12"/>
        <v>0</v>
      </c>
      <c r="AA77" s="342">
        <f t="shared" si="12"/>
        <v>0</v>
      </c>
      <c r="AB77" s="342">
        <f t="shared" si="12"/>
        <v>0</v>
      </c>
      <c r="AC77" s="109">
        <f t="shared" si="11"/>
        <v>0</v>
      </c>
      <c r="AD77" s="109">
        <f>IF(C77=A_Stammdaten!$B$12,E_SAV!$S77-E_SAV!$AE77,HLOOKUP(A_Stammdaten!$B$12-1,$AF$4:$AL$4004,ROW(C77)-3,FALSE)-$AE77)</f>
        <v>0</v>
      </c>
      <c r="AE77" s="109">
        <f>HLOOKUP(A_Stammdaten!$B$12,$AF$4:$AL$4004,ROW(C77)-3,FALSE)</f>
        <v>0</v>
      </c>
      <c r="AF77" s="109">
        <f t="shared" si="9"/>
        <v>0</v>
      </c>
      <c r="AG77" s="109">
        <f t="shared" si="8"/>
        <v>0</v>
      </c>
      <c r="AH77" s="109">
        <f t="shared" si="8"/>
        <v>0</v>
      </c>
      <c r="AI77" s="109">
        <f t="shared" si="8"/>
        <v>0</v>
      </c>
      <c r="AJ77" s="109">
        <f t="shared" si="7"/>
        <v>0</v>
      </c>
      <c r="AK77" s="109">
        <f t="shared" si="7"/>
        <v>0</v>
      </c>
      <c r="AL77" s="109">
        <f t="shared" si="7"/>
        <v>0</v>
      </c>
    </row>
    <row r="78" spans="1:38" s="344" customFormat="1" x14ac:dyDescent="0.3">
      <c r="A78" s="421"/>
      <c r="B78" s="421"/>
      <c r="C78" s="422"/>
      <c r="D78" s="423"/>
      <c r="E78" s="421"/>
      <c r="F78" s="421"/>
      <c r="G78" s="421"/>
      <c r="H78" s="421"/>
      <c r="I78" s="421"/>
      <c r="J78" s="421"/>
      <c r="K78" s="421"/>
      <c r="L78" s="421"/>
      <c r="M78" s="423"/>
      <c r="N78" s="340">
        <f>IF(C78&gt;A_Stammdaten!$B$12,0,SUM(E78,F78,H78,J78:K78)-SUM(G78,I78,L78:M78))</f>
        <v>0</v>
      </c>
      <c r="O78" s="421"/>
      <c r="P78" s="421"/>
      <c r="Q78" s="421"/>
      <c r="R78" s="421"/>
      <c r="S78" s="108">
        <f t="shared" si="10"/>
        <v>0</v>
      </c>
      <c r="T78" s="341">
        <f>IF(ISBLANK($B78),0,VLOOKUP($B78,Listen!$A$2:$C$45,2,FALSE))</f>
        <v>0</v>
      </c>
      <c r="U78" s="341">
        <f>IF(ISBLANK($B78),0,VLOOKUP($B78,Listen!$A$2:$C$45,3,FALSE))</f>
        <v>0</v>
      </c>
      <c r="V78" s="342">
        <f t="shared" si="13"/>
        <v>0</v>
      </c>
      <c r="W78" s="342">
        <f t="shared" si="12"/>
        <v>0</v>
      </c>
      <c r="X78" s="342">
        <f t="shared" si="12"/>
        <v>0</v>
      </c>
      <c r="Y78" s="342">
        <f t="shared" si="12"/>
        <v>0</v>
      </c>
      <c r="Z78" s="342">
        <f t="shared" si="12"/>
        <v>0</v>
      </c>
      <c r="AA78" s="342">
        <f t="shared" si="12"/>
        <v>0</v>
      </c>
      <c r="AB78" s="342">
        <f t="shared" si="12"/>
        <v>0</v>
      </c>
      <c r="AC78" s="109">
        <f t="shared" si="11"/>
        <v>0</v>
      </c>
      <c r="AD78" s="109">
        <f>IF(C78=A_Stammdaten!$B$12,E_SAV!$S78-E_SAV!$AE78,HLOOKUP(A_Stammdaten!$B$12-1,$AF$4:$AL$4004,ROW(C78)-3,FALSE)-$AE78)</f>
        <v>0</v>
      </c>
      <c r="AE78" s="109">
        <f>HLOOKUP(A_Stammdaten!$B$12,$AF$4:$AL$4004,ROW(C78)-3,FALSE)</f>
        <v>0</v>
      </c>
      <c r="AF78" s="109">
        <f t="shared" si="9"/>
        <v>0</v>
      </c>
      <c r="AG78" s="109">
        <f t="shared" si="8"/>
        <v>0</v>
      </c>
      <c r="AH78" s="109">
        <f t="shared" si="8"/>
        <v>0</v>
      </c>
      <c r="AI78" s="109">
        <f t="shared" si="8"/>
        <v>0</v>
      </c>
      <c r="AJ78" s="109">
        <f t="shared" si="7"/>
        <v>0</v>
      </c>
      <c r="AK78" s="109">
        <f t="shared" si="7"/>
        <v>0</v>
      </c>
      <c r="AL78" s="109">
        <f t="shared" si="7"/>
        <v>0</v>
      </c>
    </row>
    <row r="79" spans="1:38" s="344" customFormat="1" x14ac:dyDescent="0.3">
      <c r="A79" s="421"/>
      <c r="B79" s="421"/>
      <c r="C79" s="422"/>
      <c r="D79" s="423"/>
      <c r="E79" s="421"/>
      <c r="F79" s="421"/>
      <c r="G79" s="421"/>
      <c r="H79" s="421"/>
      <c r="I79" s="421"/>
      <c r="J79" s="421"/>
      <c r="K79" s="421"/>
      <c r="L79" s="421"/>
      <c r="M79" s="423"/>
      <c r="N79" s="340">
        <f>IF(C79&gt;A_Stammdaten!$B$12,0,SUM(E79,F79,H79,J79:K79)-SUM(G79,I79,L79:M79))</f>
        <v>0</v>
      </c>
      <c r="O79" s="421"/>
      <c r="P79" s="421"/>
      <c r="Q79" s="421"/>
      <c r="R79" s="421"/>
      <c r="S79" s="108">
        <f t="shared" si="10"/>
        <v>0</v>
      </c>
      <c r="T79" s="341">
        <f>IF(ISBLANK($B79),0,VLOOKUP($B79,Listen!$A$2:$C$45,2,FALSE))</f>
        <v>0</v>
      </c>
      <c r="U79" s="341">
        <f>IF(ISBLANK($B79),0,VLOOKUP($B79,Listen!$A$2:$C$45,3,FALSE))</f>
        <v>0</v>
      </c>
      <c r="V79" s="342">
        <f t="shared" si="13"/>
        <v>0</v>
      </c>
      <c r="W79" s="342">
        <f t="shared" si="12"/>
        <v>0</v>
      </c>
      <c r="X79" s="342">
        <f t="shared" si="12"/>
        <v>0</v>
      </c>
      <c r="Y79" s="342">
        <f t="shared" si="12"/>
        <v>0</v>
      </c>
      <c r="Z79" s="342">
        <f t="shared" si="12"/>
        <v>0</v>
      </c>
      <c r="AA79" s="342">
        <f t="shared" si="12"/>
        <v>0</v>
      </c>
      <c r="AB79" s="342">
        <f t="shared" si="12"/>
        <v>0</v>
      </c>
      <c r="AC79" s="109">
        <f t="shared" si="11"/>
        <v>0</v>
      </c>
      <c r="AD79" s="109">
        <f>IF(C79=A_Stammdaten!$B$12,E_SAV!$S79-E_SAV!$AE79,HLOOKUP(A_Stammdaten!$B$12-1,$AF$4:$AL$4004,ROW(C79)-3,FALSE)-$AE79)</f>
        <v>0</v>
      </c>
      <c r="AE79" s="109">
        <f>HLOOKUP(A_Stammdaten!$B$12,$AF$4:$AL$4004,ROW(C79)-3,FALSE)</f>
        <v>0</v>
      </c>
      <c r="AF79" s="109">
        <f t="shared" si="9"/>
        <v>0</v>
      </c>
      <c r="AG79" s="109">
        <f t="shared" si="8"/>
        <v>0</v>
      </c>
      <c r="AH79" s="109">
        <f t="shared" si="8"/>
        <v>0</v>
      </c>
      <c r="AI79" s="109">
        <f t="shared" si="8"/>
        <v>0</v>
      </c>
      <c r="AJ79" s="109">
        <f t="shared" si="7"/>
        <v>0</v>
      </c>
      <c r="AK79" s="109">
        <f t="shared" si="7"/>
        <v>0</v>
      </c>
      <c r="AL79" s="109">
        <f t="shared" si="7"/>
        <v>0</v>
      </c>
    </row>
    <row r="80" spans="1:38" s="344" customFormat="1" x14ac:dyDescent="0.3">
      <c r="A80" s="421"/>
      <c r="B80" s="421"/>
      <c r="C80" s="422"/>
      <c r="D80" s="423"/>
      <c r="E80" s="421"/>
      <c r="F80" s="421"/>
      <c r="G80" s="421"/>
      <c r="H80" s="421"/>
      <c r="I80" s="421"/>
      <c r="J80" s="421"/>
      <c r="K80" s="421"/>
      <c r="L80" s="421"/>
      <c r="M80" s="423"/>
      <c r="N80" s="340">
        <f>IF(C80&gt;A_Stammdaten!$B$12,0,SUM(E80,F80,H80,J80:K80)-SUM(G80,I80,L80:M80))</f>
        <v>0</v>
      </c>
      <c r="O80" s="421"/>
      <c r="P80" s="421"/>
      <c r="Q80" s="421"/>
      <c r="R80" s="421"/>
      <c r="S80" s="108">
        <f t="shared" si="10"/>
        <v>0</v>
      </c>
      <c r="T80" s="341">
        <f>IF(ISBLANK($B80),0,VLOOKUP($B80,Listen!$A$2:$C$45,2,FALSE))</f>
        <v>0</v>
      </c>
      <c r="U80" s="341">
        <f>IF(ISBLANK($B80),0,VLOOKUP($B80,Listen!$A$2:$C$45,3,FALSE))</f>
        <v>0</v>
      </c>
      <c r="V80" s="342">
        <f t="shared" si="13"/>
        <v>0</v>
      </c>
      <c r="W80" s="342">
        <f t="shared" si="12"/>
        <v>0</v>
      </c>
      <c r="X80" s="342">
        <f t="shared" si="12"/>
        <v>0</v>
      </c>
      <c r="Y80" s="342">
        <f t="shared" si="12"/>
        <v>0</v>
      </c>
      <c r="Z80" s="342">
        <f t="shared" si="12"/>
        <v>0</v>
      </c>
      <c r="AA80" s="342">
        <f t="shared" si="12"/>
        <v>0</v>
      </c>
      <c r="AB80" s="342">
        <f t="shared" si="12"/>
        <v>0</v>
      </c>
      <c r="AC80" s="109">
        <f t="shared" si="11"/>
        <v>0</v>
      </c>
      <c r="AD80" s="109">
        <f>IF(C80=A_Stammdaten!$B$12,E_SAV!$S80-E_SAV!$AE80,HLOOKUP(A_Stammdaten!$B$12-1,$AF$4:$AL$4004,ROW(C80)-3,FALSE)-$AE80)</f>
        <v>0</v>
      </c>
      <c r="AE80" s="109">
        <f>HLOOKUP(A_Stammdaten!$B$12,$AF$4:$AL$4004,ROW(C80)-3,FALSE)</f>
        <v>0</v>
      </c>
      <c r="AF80" s="109">
        <f t="shared" si="9"/>
        <v>0</v>
      </c>
      <c r="AG80" s="109">
        <f t="shared" si="8"/>
        <v>0</v>
      </c>
      <c r="AH80" s="109">
        <f t="shared" si="8"/>
        <v>0</v>
      </c>
      <c r="AI80" s="109">
        <f t="shared" si="8"/>
        <v>0</v>
      </c>
      <c r="AJ80" s="109">
        <f t="shared" si="7"/>
        <v>0</v>
      </c>
      <c r="AK80" s="109">
        <f t="shared" si="7"/>
        <v>0</v>
      </c>
      <c r="AL80" s="109">
        <f t="shared" si="7"/>
        <v>0</v>
      </c>
    </row>
    <row r="81" spans="1:38" s="344" customFormat="1" x14ac:dyDescent="0.3">
      <c r="A81" s="421"/>
      <c r="B81" s="421"/>
      <c r="C81" s="422"/>
      <c r="D81" s="423"/>
      <c r="E81" s="421"/>
      <c r="F81" s="421"/>
      <c r="G81" s="421"/>
      <c r="H81" s="421"/>
      <c r="I81" s="421"/>
      <c r="J81" s="421"/>
      <c r="K81" s="421"/>
      <c r="L81" s="421"/>
      <c r="M81" s="423"/>
      <c r="N81" s="340">
        <f>IF(C81&gt;A_Stammdaten!$B$12,0,SUM(E81,F81,H81,J81:K81)-SUM(G81,I81,L81:M81))</f>
        <v>0</v>
      </c>
      <c r="O81" s="421"/>
      <c r="P81" s="421"/>
      <c r="Q81" s="421"/>
      <c r="R81" s="421"/>
      <c r="S81" s="108">
        <f t="shared" si="10"/>
        <v>0</v>
      </c>
      <c r="T81" s="341">
        <f>IF(ISBLANK($B81),0,VLOOKUP($B81,Listen!$A$2:$C$45,2,FALSE))</f>
        <v>0</v>
      </c>
      <c r="U81" s="341">
        <f>IF(ISBLANK($B81),0,VLOOKUP($B81,Listen!$A$2:$C$45,3,FALSE))</f>
        <v>0</v>
      </c>
      <c r="V81" s="342">
        <f t="shared" si="13"/>
        <v>0</v>
      </c>
      <c r="W81" s="342">
        <f t="shared" si="12"/>
        <v>0</v>
      </c>
      <c r="X81" s="342">
        <f t="shared" si="12"/>
        <v>0</v>
      </c>
      <c r="Y81" s="342">
        <f t="shared" si="12"/>
        <v>0</v>
      </c>
      <c r="Z81" s="342">
        <f t="shared" si="12"/>
        <v>0</v>
      </c>
      <c r="AA81" s="342">
        <f t="shared" si="12"/>
        <v>0</v>
      </c>
      <c r="AB81" s="342">
        <f t="shared" si="12"/>
        <v>0</v>
      </c>
      <c r="AC81" s="109">
        <f t="shared" si="11"/>
        <v>0</v>
      </c>
      <c r="AD81" s="109">
        <f>IF(C81=A_Stammdaten!$B$12,E_SAV!$S81-E_SAV!$AE81,HLOOKUP(A_Stammdaten!$B$12-1,$AF$4:$AL$4004,ROW(C81)-3,FALSE)-$AE81)</f>
        <v>0</v>
      </c>
      <c r="AE81" s="109">
        <f>HLOOKUP(A_Stammdaten!$B$12,$AF$4:$AL$4004,ROW(C81)-3,FALSE)</f>
        <v>0</v>
      </c>
      <c r="AF81" s="109">
        <f t="shared" si="9"/>
        <v>0</v>
      </c>
      <c r="AG81" s="109">
        <f t="shared" si="8"/>
        <v>0</v>
      </c>
      <c r="AH81" s="109">
        <f t="shared" si="8"/>
        <v>0</v>
      </c>
      <c r="AI81" s="109">
        <f t="shared" si="8"/>
        <v>0</v>
      </c>
      <c r="AJ81" s="109">
        <f t="shared" si="7"/>
        <v>0</v>
      </c>
      <c r="AK81" s="109">
        <f t="shared" si="7"/>
        <v>0</v>
      </c>
      <c r="AL81" s="109">
        <f t="shared" si="7"/>
        <v>0</v>
      </c>
    </row>
    <row r="82" spans="1:38" s="344" customFormat="1" x14ac:dyDescent="0.3">
      <c r="A82" s="421"/>
      <c r="B82" s="421"/>
      <c r="C82" s="422"/>
      <c r="D82" s="423"/>
      <c r="E82" s="421"/>
      <c r="F82" s="421"/>
      <c r="G82" s="421"/>
      <c r="H82" s="421"/>
      <c r="I82" s="421"/>
      <c r="J82" s="421"/>
      <c r="K82" s="421"/>
      <c r="L82" s="421"/>
      <c r="M82" s="423"/>
      <c r="N82" s="340">
        <f>IF(C82&gt;A_Stammdaten!$B$12,0,SUM(E82,F82,H82,J82:K82)-SUM(G82,I82,L82:M82))</f>
        <v>0</v>
      </c>
      <c r="O82" s="421"/>
      <c r="P82" s="421"/>
      <c r="Q82" s="421"/>
      <c r="R82" s="421"/>
      <c r="S82" s="108">
        <f t="shared" si="10"/>
        <v>0</v>
      </c>
      <c r="T82" s="341">
        <f>IF(ISBLANK($B82),0,VLOOKUP($B82,Listen!$A$2:$C$45,2,FALSE))</f>
        <v>0</v>
      </c>
      <c r="U82" s="341">
        <f>IF(ISBLANK($B82),0,VLOOKUP($B82,Listen!$A$2:$C$45,3,FALSE))</f>
        <v>0</v>
      </c>
      <c r="V82" s="342">
        <f t="shared" si="13"/>
        <v>0</v>
      </c>
      <c r="W82" s="342">
        <f t="shared" si="12"/>
        <v>0</v>
      </c>
      <c r="X82" s="342">
        <f t="shared" si="12"/>
        <v>0</v>
      </c>
      <c r="Y82" s="342">
        <f t="shared" si="12"/>
        <v>0</v>
      </c>
      <c r="Z82" s="342">
        <f t="shared" si="12"/>
        <v>0</v>
      </c>
      <c r="AA82" s="342">
        <f t="shared" si="12"/>
        <v>0</v>
      </c>
      <c r="AB82" s="342">
        <f t="shared" si="12"/>
        <v>0</v>
      </c>
      <c r="AC82" s="109">
        <f t="shared" si="11"/>
        <v>0</v>
      </c>
      <c r="AD82" s="109">
        <f>IF(C82=A_Stammdaten!$B$12,E_SAV!$S82-E_SAV!$AE82,HLOOKUP(A_Stammdaten!$B$12-1,$AF$4:$AL$4004,ROW(C82)-3,FALSE)-$AE82)</f>
        <v>0</v>
      </c>
      <c r="AE82" s="109">
        <f>HLOOKUP(A_Stammdaten!$B$12,$AF$4:$AL$4004,ROW(C82)-3,FALSE)</f>
        <v>0</v>
      </c>
      <c r="AF82" s="109">
        <f t="shared" si="9"/>
        <v>0</v>
      </c>
      <c r="AG82" s="109">
        <f t="shared" si="8"/>
        <v>0</v>
      </c>
      <c r="AH82" s="109">
        <f t="shared" si="8"/>
        <v>0</v>
      </c>
      <c r="AI82" s="109">
        <f t="shared" si="8"/>
        <v>0</v>
      </c>
      <c r="AJ82" s="109">
        <f t="shared" si="7"/>
        <v>0</v>
      </c>
      <c r="AK82" s="109">
        <f t="shared" si="7"/>
        <v>0</v>
      </c>
      <c r="AL82" s="109">
        <f t="shared" si="7"/>
        <v>0</v>
      </c>
    </row>
    <row r="83" spans="1:38" s="344" customFormat="1" x14ac:dyDescent="0.3">
      <c r="A83" s="421"/>
      <c r="B83" s="421"/>
      <c r="C83" s="422"/>
      <c r="D83" s="423"/>
      <c r="E83" s="421"/>
      <c r="F83" s="421"/>
      <c r="G83" s="421"/>
      <c r="H83" s="421"/>
      <c r="I83" s="421"/>
      <c r="J83" s="421"/>
      <c r="K83" s="421"/>
      <c r="L83" s="421"/>
      <c r="M83" s="423"/>
      <c r="N83" s="340">
        <f>IF(C83&gt;A_Stammdaten!$B$12,0,SUM(E83,F83,H83,J83:K83)-SUM(G83,I83,L83:M83))</f>
        <v>0</v>
      </c>
      <c r="O83" s="421"/>
      <c r="P83" s="421"/>
      <c r="Q83" s="421"/>
      <c r="R83" s="421"/>
      <c r="S83" s="108">
        <f t="shared" si="10"/>
        <v>0</v>
      </c>
      <c r="T83" s="341">
        <f>IF(ISBLANK($B83),0,VLOOKUP($B83,Listen!$A$2:$C$45,2,FALSE))</f>
        <v>0</v>
      </c>
      <c r="U83" s="341">
        <f>IF(ISBLANK($B83),0,VLOOKUP($B83,Listen!$A$2:$C$45,3,FALSE))</f>
        <v>0</v>
      </c>
      <c r="V83" s="342">
        <f t="shared" si="13"/>
        <v>0</v>
      </c>
      <c r="W83" s="342">
        <f t="shared" si="12"/>
        <v>0</v>
      </c>
      <c r="X83" s="342">
        <f t="shared" si="12"/>
        <v>0</v>
      </c>
      <c r="Y83" s="342">
        <f t="shared" si="12"/>
        <v>0</v>
      </c>
      <c r="Z83" s="342">
        <f t="shared" si="12"/>
        <v>0</v>
      </c>
      <c r="AA83" s="342">
        <f t="shared" si="12"/>
        <v>0</v>
      </c>
      <c r="AB83" s="342">
        <f t="shared" si="12"/>
        <v>0</v>
      </c>
      <c r="AC83" s="109">
        <f t="shared" si="11"/>
        <v>0</v>
      </c>
      <c r="AD83" s="109">
        <f>IF(C83=A_Stammdaten!$B$12,E_SAV!$S83-E_SAV!$AE83,HLOOKUP(A_Stammdaten!$B$12-1,$AF$4:$AL$4004,ROW(C83)-3,FALSE)-$AE83)</f>
        <v>0</v>
      </c>
      <c r="AE83" s="109">
        <f>HLOOKUP(A_Stammdaten!$B$12,$AF$4:$AL$4004,ROW(C83)-3,FALSE)</f>
        <v>0</v>
      </c>
      <c r="AF83" s="109">
        <f t="shared" si="9"/>
        <v>0</v>
      </c>
      <c r="AG83" s="109">
        <f t="shared" si="8"/>
        <v>0</v>
      </c>
      <c r="AH83" s="109">
        <f t="shared" si="8"/>
        <v>0</v>
      </c>
      <c r="AI83" s="109">
        <f t="shared" si="8"/>
        <v>0</v>
      </c>
      <c r="AJ83" s="109">
        <f t="shared" si="7"/>
        <v>0</v>
      </c>
      <c r="AK83" s="109">
        <f t="shared" si="7"/>
        <v>0</v>
      </c>
      <c r="AL83" s="109">
        <f t="shared" si="7"/>
        <v>0</v>
      </c>
    </row>
    <row r="84" spans="1:38" s="344" customFormat="1" x14ac:dyDescent="0.3">
      <c r="A84" s="421"/>
      <c r="B84" s="421"/>
      <c r="C84" s="422"/>
      <c r="D84" s="423"/>
      <c r="E84" s="421"/>
      <c r="F84" s="421"/>
      <c r="G84" s="421"/>
      <c r="H84" s="421"/>
      <c r="I84" s="421"/>
      <c r="J84" s="421"/>
      <c r="K84" s="421"/>
      <c r="L84" s="421"/>
      <c r="M84" s="423"/>
      <c r="N84" s="340">
        <f>IF(C84&gt;A_Stammdaten!$B$12,0,SUM(E84,F84,H84,J84:K84)-SUM(G84,I84,L84:M84))</f>
        <v>0</v>
      </c>
      <c r="O84" s="421"/>
      <c r="P84" s="421"/>
      <c r="Q84" s="421"/>
      <c r="R84" s="421"/>
      <c r="S84" s="108">
        <f t="shared" si="10"/>
        <v>0</v>
      </c>
      <c r="T84" s="341">
        <f>IF(ISBLANK($B84),0,VLOOKUP($B84,Listen!$A$2:$C$45,2,FALSE))</f>
        <v>0</v>
      </c>
      <c r="U84" s="341">
        <f>IF(ISBLANK($B84),0,VLOOKUP($B84,Listen!$A$2:$C$45,3,FALSE))</f>
        <v>0</v>
      </c>
      <c r="V84" s="342">
        <f t="shared" si="13"/>
        <v>0</v>
      </c>
      <c r="W84" s="342">
        <f t="shared" si="12"/>
        <v>0</v>
      </c>
      <c r="X84" s="342">
        <f t="shared" si="12"/>
        <v>0</v>
      </c>
      <c r="Y84" s="342">
        <f t="shared" si="12"/>
        <v>0</v>
      </c>
      <c r="Z84" s="342">
        <f t="shared" si="12"/>
        <v>0</v>
      </c>
      <c r="AA84" s="342">
        <f t="shared" si="12"/>
        <v>0</v>
      </c>
      <c r="AB84" s="342">
        <f t="shared" si="12"/>
        <v>0</v>
      </c>
      <c r="AC84" s="109">
        <f t="shared" si="11"/>
        <v>0</v>
      </c>
      <c r="AD84" s="109">
        <f>IF(C84=A_Stammdaten!$B$12,E_SAV!$S84-E_SAV!$AE84,HLOOKUP(A_Stammdaten!$B$12-1,$AF$4:$AL$4004,ROW(C84)-3,FALSE)-$AE84)</f>
        <v>0</v>
      </c>
      <c r="AE84" s="109">
        <f>HLOOKUP(A_Stammdaten!$B$12,$AF$4:$AL$4004,ROW(C84)-3,FALSE)</f>
        <v>0</v>
      </c>
      <c r="AF84" s="109">
        <f t="shared" si="9"/>
        <v>0</v>
      </c>
      <c r="AG84" s="109">
        <f t="shared" si="8"/>
        <v>0</v>
      </c>
      <c r="AH84" s="109">
        <f t="shared" si="8"/>
        <v>0</v>
      </c>
      <c r="AI84" s="109">
        <f t="shared" si="8"/>
        <v>0</v>
      </c>
      <c r="AJ84" s="109">
        <f t="shared" si="7"/>
        <v>0</v>
      </c>
      <c r="AK84" s="109">
        <f t="shared" si="7"/>
        <v>0</v>
      </c>
      <c r="AL84" s="109">
        <f t="shared" si="7"/>
        <v>0</v>
      </c>
    </row>
    <row r="85" spans="1:38" s="344" customFormat="1" x14ac:dyDescent="0.3">
      <c r="A85" s="421"/>
      <c r="B85" s="421"/>
      <c r="C85" s="422"/>
      <c r="D85" s="423"/>
      <c r="E85" s="421"/>
      <c r="F85" s="421"/>
      <c r="G85" s="421"/>
      <c r="H85" s="421"/>
      <c r="I85" s="421"/>
      <c r="J85" s="421"/>
      <c r="K85" s="421"/>
      <c r="L85" s="421"/>
      <c r="M85" s="423"/>
      <c r="N85" s="340">
        <f>IF(C85&gt;A_Stammdaten!$B$12,0,SUM(E85,F85,H85,J85:K85)-SUM(G85,I85,L85:M85))</f>
        <v>0</v>
      </c>
      <c r="O85" s="421"/>
      <c r="P85" s="421"/>
      <c r="Q85" s="421"/>
      <c r="R85" s="421"/>
      <c r="S85" s="108">
        <f t="shared" si="10"/>
        <v>0</v>
      </c>
      <c r="T85" s="341">
        <f>IF(ISBLANK($B85),0,VLOOKUP($B85,Listen!$A$2:$C$45,2,FALSE))</f>
        <v>0</v>
      </c>
      <c r="U85" s="341">
        <f>IF(ISBLANK($B85),0,VLOOKUP($B85,Listen!$A$2:$C$45,3,FALSE))</f>
        <v>0</v>
      </c>
      <c r="V85" s="342">
        <f t="shared" si="13"/>
        <v>0</v>
      </c>
      <c r="W85" s="342">
        <f t="shared" si="12"/>
        <v>0</v>
      </c>
      <c r="X85" s="342">
        <f t="shared" si="12"/>
        <v>0</v>
      </c>
      <c r="Y85" s="342">
        <f t="shared" si="12"/>
        <v>0</v>
      </c>
      <c r="Z85" s="342">
        <f t="shared" si="12"/>
        <v>0</v>
      </c>
      <c r="AA85" s="342">
        <f t="shared" si="12"/>
        <v>0</v>
      </c>
      <c r="AB85" s="342">
        <f t="shared" si="12"/>
        <v>0</v>
      </c>
      <c r="AC85" s="109">
        <f t="shared" si="11"/>
        <v>0</v>
      </c>
      <c r="AD85" s="109">
        <f>IF(C85=A_Stammdaten!$B$12,E_SAV!$S85-E_SAV!$AE85,HLOOKUP(A_Stammdaten!$B$12-1,$AF$4:$AL$4004,ROW(C85)-3,FALSE)-$AE85)</f>
        <v>0</v>
      </c>
      <c r="AE85" s="109">
        <f>HLOOKUP(A_Stammdaten!$B$12,$AF$4:$AL$4004,ROW(C85)-3,FALSE)</f>
        <v>0</v>
      </c>
      <c r="AF85" s="109">
        <f t="shared" si="9"/>
        <v>0</v>
      </c>
      <c r="AG85" s="109">
        <f t="shared" si="8"/>
        <v>0</v>
      </c>
      <c r="AH85" s="109">
        <f t="shared" si="8"/>
        <v>0</v>
      </c>
      <c r="AI85" s="109">
        <f t="shared" si="8"/>
        <v>0</v>
      </c>
      <c r="AJ85" s="109">
        <f t="shared" si="7"/>
        <v>0</v>
      </c>
      <c r="AK85" s="109">
        <f t="shared" si="7"/>
        <v>0</v>
      </c>
      <c r="AL85" s="109">
        <f t="shared" si="7"/>
        <v>0</v>
      </c>
    </row>
    <row r="86" spans="1:38" s="344" customFormat="1" x14ac:dyDescent="0.3">
      <c r="A86" s="421"/>
      <c r="B86" s="421"/>
      <c r="C86" s="422"/>
      <c r="D86" s="423"/>
      <c r="E86" s="421"/>
      <c r="F86" s="421"/>
      <c r="G86" s="421"/>
      <c r="H86" s="421"/>
      <c r="I86" s="421"/>
      <c r="J86" s="421"/>
      <c r="K86" s="421"/>
      <c r="L86" s="421"/>
      <c r="M86" s="423"/>
      <c r="N86" s="340">
        <f>IF(C86&gt;A_Stammdaten!$B$12,0,SUM(E86,F86,H86,J86:K86)-SUM(G86,I86,L86:M86))</f>
        <v>0</v>
      </c>
      <c r="O86" s="421"/>
      <c r="P86" s="421"/>
      <c r="Q86" s="421"/>
      <c r="R86" s="421"/>
      <c r="S86" s="108">
        <f t="shared" si="10"/>
        <v>0</v>
      </c>
      <c r="T86" s="341">
        <f>IF(ISBLANK($B86),0,VLOOKUP($B86,Listen!$A$2:$C$45,2,FALSE))</f>
        <v>0</v>
      </c>
      <c r="U86" s="341">
        <f>IF(ISBLANK($B86),0,VLOOKUP($B86,Listen!$A$2:$C$45,3,FALSE))</f>
        <v>0</v>
      </c>
      <c r="V86" s="342">
        <f t="shared" si="13"/>
        <v>0</v>
      </c>
      <c r="W86" s="342">
        <f t="shared" si="12"/>
        <v>0</v>
      </c>
      <c r="X86" s="342">
        <f t="shared" si="12"/>
        <v>0</v>
      </c>
      <c r="Y86" s="342">
        <f t="shared" si="12"/>
        <v>0</v>
      </c>
      <c r="Z86" s="342">
        <f t="shared" si="12"/>
        <v>0</v>
      </c>
      <c r="AA86" s="342">
        <f t="shared" si="12"/>
        <v>0</v>
      </c>
      <c r="AB86" s="342">
        <f t="shared" si="12"/>
        <v>0</v>
      </c>
      <c r="AC86" s="109">
        <f t="shared" si="11"/>
        <v>0</v>
      </c>
      <c r="AD86" s="109">
        <f>IF(C86=A_Stammdaten!$B$12,E_SAV!$S86-E_SAV!$AE86,HLOOKUP(A_Stammdaten!$B$12-1,$AF$4:$AL$4004,ROW(C86)-3,FALSE)-$AE86)</f>
        <v>0</v>
      </c>
      <c r="AE86" s="109">
        <f>HLOOKUP(A_Stammdaten!$B$12,$AF$4:$AL$4004,ROW(C86)-3,FALSE)</f>
        <v>0</v>
      </c>
      <c r="AF86" s="109">
        <f t="shared" si="9"/>
        <v>0</v>
      </c>
      <c r="AG86" s="109">
        <f t="shared" si="8"/>
        <v>0</v>
      </c>
      <c r="AH86" s="109">
        <f t="shared" si="8"/>
        <v>0</v>
      </c>
      <c r="AI86" s="109">
        <f t="shared" si="8"/>
        <v>0</v>
      </c>
      <c r="AJ86" s="109">
        <f t="shared" si="7"/>
        <v>0</v>
      </c>
      <c r="AK86" s="109">
        <f t="shared" si="7"/>
        <v>0</v>
      </c>
      <c r="AL86" s="109">
        <f t="shared" si="7"/>
        <v>0</v>
      </c>
    </row>
    <row r="87" spans="1:38" s="344" customFormat="1" x14ac:dyDescent="0.3">
      <c r="A87" s="421"/>
      <c r="B87" s="421"/>
      <c r="C87" s="422"/>
      <c r="D87" s="423"/>
      <c r="E87" s="421"/>
      <c r="F87" s="421"/>
      <c r="G87" s="421"/>
      <c r="H87" s="421"/>
      <c r="I87" s="421"/>
      <c r="J87" s="421"/>
      <c r="K87" s="421"/>
      <c r="L87" s="421"/>
      <c r="M87" s="423"/>
      <c r="N87" s="340">
        <f>IF(C87&gt;A_Stammdaten!$B$12,0,SUM(E87,F87,H87,J87:K87)-SUM(G87,I87,L87:M87))</f>
        <v>0</v>
      </c>
      <c r="O87" s="421"/>
      <c r="P87" s="421"/>
      <c r="Q87" s="421"/>
      <c r="R87" s="421"/>
      <c r="S87" s="108">
        <f t="shared" si="10"/>
        <v>0</v>
      </c>
      <c r="T87" s="341">
        <f>IF(ISBLANK($B87),0,VLOOKUP($B87,Listen!$A$2:$C$45,2,FALSE))</f>
        <v>0</v>
      </c>
      <c r="U87" s="341">
        <f>IF(ISBLANK($B87),0,VLOOKUP($B87,Listen!$A$2:$C$45,3,FALSE))</f>
        <v>0</v>
      </c>
      <c r="V87" s="342">
        <f t="shared" si="13"/>
        <v>0</v>
      </c>
      <c r="W87" s="342">
        <f t="shared" si="12"/>
        <v>0</v>
      </c>
      <c r="X87" s="342">
        <f t="shared" si="12"/>
        <v>0</v>
      </c>
      <c r="Y87" s="342">
        <f t="shared" si="12"/>
        <v>0</v>
      </c>
      <c r="Z87" s="342">
        <f t="shared" si="12"/>
        <v>0</v>
      </c>
      <c r="AA87" s="342">
        <f t="shared" si="12"/>
        <v>0</v>
      </c>
      <c r="AB87" s="342">
        <f t="shared" si="12"/>
        <v>0</v>
      </c>
      <c r="AC87" s="109">
        <f t="shared" si="11"/>
        <v>0</v>
      </c>
      <c r="AD87" s="109">
        <f>IF(C87=A_Stammdaten!$B$12,E_SAV!$S87-E_SAV!$AE87,HLOOKUP(A_Stammdaten!$B$12-1,$AF$4:$AL$4004,ROW(C87)-3,FALSE)-$AE87)</f>
        <v>0</v>
      </c>
      <c r="AE87" s="109">
        <f>HLOOKUP(A_Stammdaten!$B$12,$AF$4:$AL$4004,ROW(C87)-3,FALSE)</f>
        <v>0</v>
      </c>
      <c r="AF87" s="109">
        <f t="shared" si="9"/>
        <v>0</v>
      </c>
      <c r="AG87" s="109">
        <f t="shared" si="8"/>
        <v>0</v>
      </c>
      <c r="AH87" s="109">
        <f t="shared" si="8"/>
        <v>0</v>
      </c>
      <c r="AI87" s="109">
        <f t="shared" si="8"/>
        <v>0</v>
      </c>
      <c r="AJ87" s="109">
        <f t="shared" si="7"/>
        <v>0</v>
      </c>
      <c r="AK87" s="109">
        <f t="shared" si="7"/>
        <v>0</v>
      </c>
      <c r="AL87" s="109">
        <f t="shared" si="7"/>
        <v>0</v>
      </c>
    </row>
    <row r="88" spans="1:38" s="344" customFormat="1" x14ac:dyDescent="0.3">
      <c r="A88" s="421"/>
      <c r="B88" s="421"/>
      <c r="C88" s="422"/>
      <c r="D88" s="423"/>
      <c r="E88" s="421"/>
      <c r="F88" s="421"/>
      <c r="G88" s="421"/>
      <c r="H88" s="421"/>
      <c r="I88" s="421"/>
      <c r="J88" s="421"/>
      <c r="K88" s="421"/>
      <c r="L88" s="421"/>
      <c r="M88" s="423"/>
      <c r="N88" s="340">
        <f>IF(C88&gt;A_Stammdaten!$B$12,0,SUM(E88,F88,H88,J88:K88)-SUM(G88,I88,L88:M88))</f>
        <v>0</v>
      </c>
      <c r="O88" s="421"/>
      <c r="P88" s="421"/>
      <c r="Q88" s="421"/>
      <c r="R88" s="421"/>
      <c r="S88" s="108">
        <f t="shared" si="10"/>
        <v>0</v>
      </c>
      <c r="T88" s="341">
        <f>IF(ISBLANK($B88),0,VLOOKUP($B88,Listen!$A$2:$C$45,2,FALSE))</f>
        <v>0</v>
      </c>
      <c r="U88" s="341">
        <f>IF(ISBLANK($B88),0,VLOOKUP($B88,Listen!$A$2:$C$45,3,FALSE))</f>
        <v>0</v>
      </c>
      <c r="V88" s="342">
        <f t="shared" si="13"/>
        <v>0</v>
      </c>
      <c r="W88" s="342">
        <f t="shared" si="12"/>
        <v>0</v>
      </c>
      <c r="X88" s="342">
        <f t="shared" si="12"/>
        <v>0</v>
      </c>
      <c r="Y88" s="342">
        <f t="shared" si="12"/>
        <v>0</v>
      </c>
      <c r="Z88" s="342">
        <f t="shared" si="12"/>
        <v>0</v>
      </c>
      <c r="AA88" s="342">
        <f t="shared" si="12"/>
        <v>0</v>
      </c>
      <c r="AB88" s="342">
        <f t="shared" si="12"/>
        <v>0</v>
      </c>
      <c r="AC88" s="109">
        <f t="shared" si="11"/>
        <v>0</v>
      </c>
      <c r="AD88" s="109">
        <f>IF(C88=A_Stammdaten!$B$12,E_SAV!$S88-E_SAV!$AE88,HLOOKUP(A_Stammdaten!$B$12-1,$AF$4:$AL$4004,ROW(C88)-3,FALSE)-$AE88)</f>
        <v>0</v>
      </c>
      <c r="AE88" s="109">
        <f>HLOOKUP(A_Stammdaten!$B$12,$AF$4:$AL$4004,ROW(C88)-3,FALSE)</f>
        <v>0</v>
      </c>
      <c r="AF88" s="109">
        <f t="shared" si="9"/>
        <v>0</v>
      </c>
      <c r="AG88" s="109">
        <f t="shared" si="8"/>
        <v>0</v>
      </c>
      <c r="AH88" s="109">
        <f t="shared" si="8"/>
        <v>0</v>
      </c>
      <c r="AI88" s="109">
        <f t="shared" si="8"/>
        <v>0</v>
      </c>
      <c r="AJ88" s="109">
        <f t="shared" si="7"/>
        <v>0</v>
      </c>
      <c r="AK88" s="109">
        <f t="shared" si="7"/>
        <v>0</v>
      </c>
      <c r="AL88" s="109">
        <f t="shared" si="7"/>
        <v>0</v>
      </c>
    </row>
    <row r="89" spans="1:38" s="344" customFormat="1" x14ac:dyDescent="0.3">
      <c r="A89" s="421"/>
      <c r="B89" s="421"/>
      <c r="C89" s="422"/>
      <c r="D89" s="423"/>
      <c r="E89" s="421"/>
      <c r="F89" s="421"/>
      <c r="G89" s="421"/>
      <c r="H89" s="421"/>
      <c r="I89" s="421"/>
      <c r="J89" s="421"/>
      <c r="K89" s="421"/>
      <c r="L89" s="421"/>
      <c r="M89" s="423"/>
      <c r="N89" s="340">
        <f>IF(C89&gt;A_Stammdaten!$B$12,0,SUM(E89,F89,H89,J89:K89)-SUM(G89,I89,L89:M89))</f>
        <v>0</v>
      </c>
      <c r="O89" s="421"/>
      <c r="P89" s="421"/>
      <c r="Q89" s="421"/>
      <c r="R89" s="421"/>
      <c r="S89" s="108">
        <f t="shared" si="10"/>
        <v>0</v>
      </c>
      <c r="T89" s="341">
        <f>IF(ISBLANK($B89),0,VLOOKUP($B89,Listen!$A$2:$C$45,2,FALSE))</f>
        <v>0</v>
      </c>
      <c r="U89" s="341">
        <f>IF(ISBLANK($B89),0,VLOOKUP($B89,Listen!$A$2:$C$45,3,FALSE))</f>
        <v>0</v>
      </c>
      <c r="V89" s="342">
        <f t="shared" si="13"/>
        <v>0</v>
      </c>
      <c r="W89" s="342">
        <f t="shared" si="12"/>
        <v>0</v>
      </c>
      <c r="X89" s="342">
        <f t="shared" si="12"/>
        <v>0</v>
      </c>
      <c r="Y89" s="342">
        <f t="shared" si="12"/>
        <v>0</v>
      </c>
      <c r="Z89" s="342">
        <f t="shared" si="12"/>
        <v>0</v>
      </c>
      <c r="AA89" s="342">
        <f t="shared" si="12"/>
        <v>0</v>
      </c>
      <c r="AB89" s="342">
        <f t="shared" si="12"/>
        <v>0</v>
      </c>
      <c r="AC89" s="109">
        <f t="shared" si="11"/>
        <v>0</v>
      </c>
      <c r="AD89" s="109">
        <f>IF(C89=A_Stammdaten!$B$12,E_SAV!$S89-E_SAV!$AE89,HLOOKUP(A_Stammdaten!$B$12-1,$AF$4:$AL$4004,ROW(C89)-3,FALSE)-$AE89)</f>
        <v>0</v>
      </c>
      <c r="AE89" s="109">
        <f>HLOOKUP(A_Stammdaten!$B$12,$AF$4:$AL$4004,ROW(C89)-3,FALSE)</f>
        <v>0</v>
      </c>
      <c r="AF89" s="109">
        <f t="shared" si="9"/>
        <v>0</v>
      </c>
      <c r="AG89" s="109">
        <f t="shared" si="8"/>
        <v>0</v>
      </c>
      <c r="AH89" s="109">
        <f t="shared" si="8"/>
        <v>0</v>
      </c>
      <c r="AI89" s="109">
        <f t="shared" si="8"/>
        <v>0</v>
      </c>
      <c r="AJ89" s="109">
        <f t="shared" si="7"/>
        <v>0</v>
      </c>
      <c r="AK89" s="109">
        <f t="shared" si="7"/>
        <v>0</v>
      </c>
      <c r="AL89" s="109">
        <f t="shared" si="7"/>
        <v>0</v>
      </c>
    </row>
    <row r="90" spans="1:38" s="344" customFormat="1" x14ac:dyDescent="0.3">
      <c r="A90" s="421"/>
      <c r="B90" s="421"/>
      <c r="C90" s="422"/>
      <c r="D90" s="423"/>
      <c r="E90" s="421"/>
      <c r="F90" s="421"/>
      <c r="G90" s="421"/>
      <c r="H90" s="421"/>
      <c r="I90" s="421"/>
      <c r="J90" s="421"/>
      <c r="K90" s="421"/>
      <c r="L90" s="421"/>
      <c r="M90" s="423"/>
      <c r="N90" s="340">
        <f>IF(C90&gt;A_Stammdaten!$B$12,0,SUM(E90,F90,H90,J90:K90)-SUM(G90,I90,L90:M90))</f>
        <v>0</v>
      </c>
      <c r="O90" s="421"/>
      <c r="P90" s="421"/>
      <c r="Q90" s="421"/>
      <c r="R90" s="421"/>
      <c r="S90" s="108">
        <f t="shared" si="10"/>
        <v>0</v>
      </c>
      <c r="T90" s="341">
        <f>IF(ISBLANK($B90),0,VLOOKUP($B90,Listen!$A$2:$C$45,2,FALSE))</f>
        <v>0</v>
      </c>
      <c r="U90" s="341">
        <f>IF(ISBLANK($B90),0,VLOOKUP($B90,Listen!$A$2:$C$45,3,FALSE))</f>
        <v>0</v>
      </c>
      <c r="V90" s="342">
        <f t="shared" si="13"/>
        <v>0</v>
      </c>
      <c r="W90" s="342">
        <f t="shared" si="12"/>
        <v>0</v>
      </c>
      <c r="X90" s="342">
        <f t="shared" si="12"/>
        <v>0</v>
      </c>
      <c r="Y90" s="342">
        <f t="shared" si="12"/>
        <v>0</v>
      </c>
      <c r="Z90" s="342">
        <f t="shared" si="12"/>
        <v>0</v>
      </c>
      <c r="AA90" s="342">
        <f t="shared" si="12"/>
        <v>0</v>
      </c>
      <c r="AB90" s="342">
        <f t="shared" si="12"/>
        <v>0</v>
      </c>
      <c r="AC90" s="109">
        <f t="shared" si="11"/>
        <v>0</v>
      </c>
      <c r="AD90" s="109">
        <f>IF(C90=A_Stammdaten!$B$12,E_SAV!$S90-E_SAV!$AE90,HLOOKUP(A_Stammdaten!$B$12-1,$AF$4:$AL$4004,ROW(C90)-3,FALSE)-$AE90)</f>
        <v>0</v>
      </c>
      <c r="AE90" s="109">
        <f>HLOOKUP(A_Stammdaten!$B$12,$AF$4:$AL$4004,ROW(C90)-3,FALSE)</f>
        <v>0</v>
      </c>
      <c r="AF90" s="109">
        <f t="shared" si="9"/>
        <v>0</v>
      </c>
      <c r="AG90" s="109">
        <f t="shared" si="8"/>
        <v>0</v>
      </c>
      <c r="AH90" s="109">
        <f t="shared" si="8"/>
        <v>0</v>
      </c>
      <c r="AI90" s="109">
        <f t="shared" si="8"/>
        <v>0</v>
      </c>
      <c r="AJ90" s="109">
        <f t="shared" si="7"/>
        <v>0</v>
      </c>
      <c r="AK90" s="109">
        <f t="shared" si="7"/>
        <v>0</v>
      </c>
      <c r="AL90" s="109">
        <f t="shared" si="7"/>
        <v>0</v>
      </c>
    </row>
    <row r="91" spans="1:38" s="344" customFormat="1" x14ac:dyDescent="0.3">
      <c r="A91" s="421"/>
      <c r="B91" s="421"/>
      <c r="C91" s="422"/>
      <c r="D91" s="423"/>
      <c r="E91" s="421"/>
      <c r="F91" s="421"/>
      <c r="G91" s="421"/>
      <c r="H91" s="421"/>
      <c r="I91" s="421"/>
      <c r="J91" s="421"/>
      <c r="K91" s="421"/>
      <c r="L91" s="421"/>
      <c r="M91" s="423"/>
      <c r="N91" s="340">
        <f>IF(C91&gt;A_Stammdaten!$B$12,0,SUM(E91,F91,H91,J91:K91)-SUM(G91,I91,L91:M91))</f>
        <v>0</v>
      </c>
      <c r="O91" s="421"/>
      <c r="P91" s="421"/>
      <c r="Q91" s="421"/>
      <c r="R91" s="421"/>
      <c r="S91" s="108">
        <f t="shared" si="10"/>
        <v>0</v>
      </c>
      <c r="T91" s="341">
        <f>IF(ISBLANK($B91),0,VLOOKUP($B91,Listen!$A$2:$C$45,2,FALSE))</f>
        <v>0</v>
      </c>
      <c r="U91" s="341">
        <f>IF(ISBLANK($B91),0,VLOOKUP($B91,Listen!$A$2:$C$45,3,FALSE))</f>
        <v>0</v>
      </c>
      <c r="V91" s="342">
        <f t="shared" si="13"/>
        <v>0</v>
      </c>
      <c r="W91" s="342">
        <f t="shared" si="12"/>
        <v>0</v>
      </c>
      <c r="X91" s="342">
        <f t="shared" si="12"/>
        <v>0</v>
      </c>
      <c r="Y91" s="342">
        <f t="shared" si="12"/>
        <v>0</v>
      </c>
      <c r="Z91" s="342">
        <f t="shared" si="12"/>
        <v>0</v>
      </c>
      <c r="AA91" s="342">
        <f t="shared" si="12"/>
        <v>0</v>
      </c>
      <c r="AB91" s="342">
        <f t="shared" si="12"/>
        <v>0</v>
      </c>
      <c r="AC91" s="109">
        <f t="shared" si="11"/>
        <v>0</v>
      </c>
      <c r="AD91" s="109">
        <f>IF(C91=A_Stammdaten!$B$12,E_SAV!$S91-E_SAV!$AE91,HLOOKUP(A_Stammdaten!$B$12-1,$AF$4:$AL$4004,ROW(C91)-3,FALSE)-$AE91)</f>
        <v>0</v>
      </c>
      <c r="AE91" s="109">
        <f>HLOOKUP(A_Stammdaten!$B$12,$AF$4:$AL$4004,ROW(C91)-3,FALSE)</f>
        <v>0</v>
      </c>
      <c r="AF91" s="109">
        <f t="shared" si="9"/>
        <v>0</v>
      </c>
      <c r="AG91" s="109">
        <f t="shared" si="8"/>
        <v>0</v>
      </c>
      <c r="AH91" s="109">
        <f t="shared" si="8"/>
        <v>0</v>
      </c>
      <c r="AI91" s="109">
        <f t="shared" si="8"/>
        <v>0</v>
      </c>
      <c r="AJ91" s="109">
        <f t="shared" si="7"/>
        <v>0</v>
      </c>
      <c r="AK91" s="109">
        <f t="shared" si="7"/>
        <v>0</v>
      </c>
      <c r="AL91" s="109">
        <f t="shared" si="7"/>
        <v>0</v>
      </c>
    </row>
    <row r="92" spans="1:38" s="344" customFormat="1" x14ac:dyDescent="0.3">
      <c r="A92" s="421"/>
      <c r="B92" s="421"/>
      <c r="C92" s="422"/>
      <c r="D92" s="423"/>
      <c r="E92" s="421"/>
      <c r="F92" s="421"/>
      <c r="G92" s="421"/>
      <c r="H92" s="421"/>
      <c r="I92" s="421"/>
      <c r="J92" s="421"/>
      <c r="K92" s="421"/>
      <c r="L92" s="421"/>
      <c r="M92" s="423"/>
      <c r="N92" s="340">
        <f>IF(C92&gt;A_Stammdaten!$B$12,0,SUM(E92,F92,H92,J92:K92)-SUM(G92,I92,L92:M92))</f>
        <v>0</v>
      </c>
      <c r="O92" s="421"/>
      <c r="P92" s="421"/>
      <c r="Q92" s="421"/>
      <c r="R92" s="421"/>
      <c r="S92" s="108">
        <f t="shared" si="10"/>
        <v>0</v>
      </c>
      <c r="T92" s="341">
        <f>IF(ISBLANK($B92),0,VLOOKUP($B92,Listen!$A$2:$C$45,2,FALSE))</f>
        <v>0</v>
      </c>
      <c r="U92" s="341">
        <f>IF(ISBLANK($B92),0,VLOOKUP($B92,Listen!$A$2:$C$45,3,FALSE))</f>
        <v>0</v>
      </c>
      <c r="V92" s="342">
        <f t="shared" si="13"/>
        <v>0</v>
      </c>
      <c r="W92" s="342">
        <f t="shared" si="12"/>
        <v>0</v>
      </c>
      <c r="X92" s="342">
        <f t="shared" si="12"/>
        <v>0</v>
      </c>
      <c r="Y92" s="342">
        <f t="shared" si="12"/>
        <v>0</v>
      </c>
      <c r="Z92" s="342">
        <f t="shared" si="12"/>
        <v>0</v>
      </c>
      <c r="AA92" s="342">
        <f t="shared" si="12"/>
        <v>0</v>
      </c>
      <c r="AB92" s="342">
        <f t="shared" si="12"/>
        <v>0</v>
      </c>
      <c r="AC92" s="109">
        <f t="shared" si="11"/>
        <v>0</v>
      </c>
      <c r="AD92" s="109">
        <f>IF(C92=A_Stammdaten!$B$12,E_SAV!$S92-E_SAV!$AE92,HLOOKUP(A_Stammdaten!$B$12-1,$AF$4:$AL$4004,ROW(C92)-3,FALSE)-$AE92)</f>
        <v>0</v>
      </c>
      <c r="AE92" s="109">
        <f>HLOOKUP(A_Stammdaten!$B$12,$AF$4:$AL$4004,ROW(C92)-3,FALSE)</f>
        <v>0</v>
      </c>
      <c r="AF92" s="109">
        <f t="shared" si="9"/>
        <v>0</v>
      </c>
      <c r="AG92" s="109">
        <f t="shared" si="8"/>
        <v>0</v>
      </c>
      <c r="AH92" s="109">
        <f t="shared" si="8"/>
        <v>0</v>
      </c>
      <c r="AI92" s="109">
        <f t="shared" si="8"/>
        <v>0</v>
      </c>
      <c r="AJ92" s="109">
        <f t="shared" si="7"/>
        <v>0</v>
      </c>
      <c r="AK92" s="109">
        <f t="shared" si="7"/>
        <v>0</v>
      </c>
      <c r="AL92" s="109">
        <f t="shared" si="7"/>
        <v>0</v>
      </c>
    </row>
    <row r="93" spans="1:38" s="344" customFormat="1" x14ac:dyDescent="0.3">
      <c r="A93" s="421"/>
      <c r="B93" s="421"/>
      <c r="C93" s="422"/>
      <c r="D93" s="423"/>
      <c r="E93" s="421"/>
      <c r="F93" s="421"/>
      <c r="G93" s="421"/>
      <c r="H93" s="421"/>
      <c r="I93" s="421"/>
      <c r="J93" s="421"/>
      <c r="K93" s="421"/>
      <c r="L93" s="421"/>
      <c r="M93" s="423"/>
      <c r="N93" s="340">
        <f>IF(C93&gt;A_Stammdaten!$B$12,0,SUM(E93,F93,H93,J93:K93)-SUM(G93,I93,L93:M93))</f>
        <v>0</v>
      </c>
      <c r="O93" s="421"/>
      <c r="P93" s="421"/>
      <c r="Q93" s="421"/>
      <c r="R93" s="421"/>
      <c r="S93" s="108">
        <f t="shared" si="10"/>
        <v>0</v>
      </c>
      <c r="T93" s="341">
        <f>IF(ISBLANK($B93),0,VLOOKUP($B93,Listen!$A$2:$C$45,2,FALSE))</f>
        <v>0</v>
      </c>
      <c r="U93" s="341">
        <f>IF(ISBLANK($B93),0,VLOOKUP($B93,Listen!$A$2:$C$45,3,FALSE))</f>
        <v>0</v>
      </c>
      <c r="V93" s="342">
        <f t="shared" si="13"/>
        <v>0</v>
      </c>
      <c r="W93" s="342">
        <f t="shared" si="12"/>
        <v>0</v>
      </c>
      <c r="X93" s="342">
        <f t="shared" si="12"/>
        <v>0</v>
      </c>
      <c r="Y93" s="342">
        <f t="shared" si="12"/>
        <v>0</v>
      </c>
      <c r="Z93" s="342">
        <f t="shared" si="12"/>
        <v>0</v>
      </c>
      <c r="AA93" s="342">
        <f t="shared" si="12"/>
        <v>0</v>
      </c>
      <c r="AB93" s="342">
        <f t="shared" si="12"/>
        <v>0</v>
      </c>
      <c r="AC93" s="109">
        <f t="shared" si="11"/>
        <v>0</v>
      </c>
      <c r="AD93" s="109">
        <f>IF(C93=A_Stammdaten!$B$12,E_SAV!$S93-E_SAV!$AE93,HLOOKUP(A_Stammdaten!$B$12-1,$AF$4:$AL$4004,ROW(C93)-3,FALSE)-$AE93)</f>
        <v>0</v>
      </c>
      <c r="AE93" s="109">
        <f>HLOOKUP(A_Stammdaten!$B$12,$AF$4:$AL$4004,ROW(C93)-3,FALSE)</f>
        <v>0</v>
      </c>
      <c r="AF93" s="109">
        <f t="shared" si="9"/>
        <v>0</v>
      </c>
      <c r="AG93" s="109">
        <f t="shared" si="8"/>
        <v>0</v>
      </c>
      <c r="AH93" s="109">
        <f t="shared" si="8"/>
        <v>0</v>
      </c>
      <c r="AI93" s="109">
        <f t="shared" si="8"/>
        <v>0</v>
      </c>
      <c r="AJ93" s="109">
        <f t="shared" si="7"/>
        <v>0</v>
      </c>
      <c r="AK93" s="109">
        <f t="shared" si="7"/>
        <v>0</v>
      </c>
      <c r="AL93" s="109">
        <f t="shared" si="7"/>
        <v>0</v>
      </c>
    </row>
    <row r="94" spans="1:38" s="344" customFormat="1" x14ac:dyDescent="0.3">
      <c r="A94" s="421"/>
      <c r="B94" s="421"/>
      <c r="C94" s="422"/>
      <c r="D94" s="423"/>
      <c r="E94" s="421"/>
      <c r="F94" s="421"/>
      <c r="G94" s="421"/>
      <c r="H94" s="421"/>
      <c r="I94" s="421"/>
      <c r="J94" s="421"/>
      <c r="K94" s="421"/>
      <c r="L94" s="421"/>
      <c r="M94" s="423"/>
      <c r="N94" s="340">
        <f>IF(C94&gt;A_Stammdaten!$B$12,0,SUM(E94,F94,H94,J94:K94)-SUM(G94,I94,L94:M94))</f>
        <v>0</v>
      </c>
      <c r="O94" s="421"/>
      <c r="P94" s="421"/>
      <c r="Q94" s="421"/>
      <c r="R94" s="421"/>
      <c r="S94" s="108">
        <f t="shared" si="10"/>
        <v>0</v>
      </c>
      <c r="T94" s="341">
        <f>IF(ISBLANK($B94),0,VLOOKUP($B94,Listen!$A$2:$C$45,2,FALSE))</f>
        <v>0</v>
      </c>
      <c r="U94" s="341">
        <f>IF(ISBLANK($B94),0,VLOOKUP($B94,Listen!$A$2:$C$45,3,FALSE))</f>
        <v>0</v>
      </c>
      <c r="V94" s="342">
        <f t="shared" si="13"/>
        <v>0</v>
      </c>
      <c r="W94" s="342">
        <f t="shared" si="12"/>
        <v>0</v>
      </c>
      <c r="X94" s="342">
        <f t="shared" si="12"/>
        <v>0</v>
      </c>
      <c r="Y94" s="342">
        <f t="shared" si="12"/>
        <v>0</v>
      </c>
      <c r="Z94" s="342">
        <f t="shared" si="12"/>
        <v>0</v>
      </c>
      <c r="AA94" s="342">
        <f t="shared" si="12"/>
        <v>0</v>
      </c>
      <c r="AB94" s="342">
        <f t="shared" si="12"/>
        <v>0</v>
      </c>
      <c r="AC94" s="109">
        <f t="shared" si="11"/>
        <v>0</v>
      </c>
      <c r="AD94" s="109">
        <f>IF(C94=A_Stammdaten!$B$12,E_SAV!$S94-E_SAV!$AE94,HLOOKUP(A_Stammdaten!$B$12-1,$AF$4:$AL$4004,ROW(C94)-3,FALSE)-$AE94)</f>
        <v>0</v>
      </c>
      <c r="AE94" s="109">
        <f>HLOOKUP(A_Stammdaten!$B$12,$AF$4:$AL$4004,ROW(C94)-3,FALSE)</f>
        <v>0</v>
      </c>
      <c r="AF94" s="109">
        <f t="shared" si="9"/>
        <v>0</v>
      </c>
      <c r="AG94" s="109">
        <f t="shared" si="8"/>
        <v>0</v>
      </c>
      <c r="AH94" s="109">
        <f t="shared" si="8"/>
        <v>0</v>
      </c>
      <c r="AI94" s="109">
        <f t="shared" si="8"/>
        <v>0</v>
      </c>
      <c r="AJ94" s="109">
        <f t="shared" si="7"/>
        <v>0</v>
      </c>
      <c r="AK94" s="109">
        <f t="shared" si="7"/>
        <v>0</v>
      </c>
      <c r="AL94" s="109">
        <f t="shared" si="7"/>
        <v>0</v>
      </c>
    </row>
    <row r="95" spans="1:38" s="344" customFormat="1" x14ac:dyDescent="0.3">
      <c r="A95" s="421"/>
      <c r="B95" s="421"/>
      <c r="C95" s="422"/>
      <c r="D95" s="423"/>
      <c r="E95" s="421"/>
      <c r="F95" s="421"/>
      <c r="G95" s="421"/>
      <c r="H95" s="421"/>
      <c r="I95" s="421"/>
      <c r="J95" s="421"/>
      <c r="K95" s="421"/>
      <c r="L95" s="421"/>
      <c r="M95" s="423"/>
      <c r="N95" s="340">
        <f>IF(C95&gt;A_Stammdaten!$B$12,0,SUM(E95,F95,H95,J95:K95)-SUM(G95,I95,L95:M95))</f>
        <v>0</v>
      </c>
      <c r="O95" s="421"/>
      <c r="P95" s="421"/>
      <c r="Q95" s="421"/>
      <c r="R95" s="421"/>
      <c r="S95" s="108">
        <f t="shared" si="10"/>
        <v>0</v>
      </c>
      <c r="T95" s="341">
        <f>IF(ISBLANK($B95),0,VLOOKUP($B95,Listen!$A$2:$C$45,2,FALSE))</f>
        <v>0</v>
      </c>
      <c r="U95" s="341">
        <f>IF(ISBLANK($B95),0,VLOOKUP($B95,Listen!$A$2:$C$45,3,FALSE))</f>
        <v>0</v>
      </c>
      <c r="V95" s="342">
        <f t="shared" si="13"/>
        <v>0</v>
      </c>
      <c r="W95" s="342">
        <f t="shared" si="12"/>
        <v>0</v>
      </c>
      <c r="X95" s="342">
        <f t="shared" si="12"/>
        <v>0</v>
      </c>
      <c r="Y95" s="342">
        <f t="shared" si="12"/>
        <v>0</v>
      </c>
      <c r="Z95" s="342">
        <f t="shared" si="12"/>
        <v>0</v>
      </c>
      <c r="AA95" s="342">
        <f t="shared" si="12"/>
        <v>0</v>
      </c>
      <c r="AB95" s="342">
        <f t="shared" si="12"/>
        <v>0</v>
      </c>
      <c r="AC95" s="109">
        <f t="shared" si="11"/>
        <v>0</v>
      </c>
      <c r="AD95" s="109">
        <f>IF(C95=A_Stammdaten!$B$12,E_SAV!$S95-E_SAV!$AE95,HLOOKUP(A_Stammdaten!$B$12-1,$AF$4:$AL$4004,ROW(C95)-3,FALSE)-$AE95)</f>
        <v>0</v>
      </c>
      <c r="AE95" s="109">
        <f>HLOOKUP(A_Stammdaten!$B$12,$AF$4:$AL$4004,ROW(C95)-3,FALSE)</f>
        <v>0</v>
      </c>
      <c r="AF95" s="109">
        <f t="shared" si="9"/>
        <v>0</v>
      </c>
      <c r="AG95" s="109">
        <f t="shared" si="8"/>
        <v>0</v>
      </c>
      <c r="AH95" s="109">
        <f t="shared" si="8"/>
        <v>0</v>
      </c>
      <c r="AI95" s="109">
        <f t="shared" si="8"/>
        <v>0</v>
      </c>
      <c r="AJ95" s="109">
        <f t="shared" si="7"/>
        <v>0</v>
      </c>
      <c r="AK95" s="109">
        <f t="shared" si="7"/>
        <v>0</v>
      </c>
      <c r="AL95" s="109">
        <f t="shared" si="7"/>
        <v>0</v>
      </c>
    </row>
    <row r="96" spans="1:38" s="344" customFormat="1" x14ac:dyDescent="0.3">
      <c r="A96" s="421"/>
      <c r="B96" s="421"/>
      <c r="C96" s="422"/>
      <c r="D96" s="423"/>
      <c r="E96" s="421"/>
      <c r="F96" s="421"/>
      <c r="G96" s="421"/>
      <c r="H96" s="421"/>
      <c r="I96" s="421"/>
      <c r="J96" s="421"/>
      <c r="K96" s="421"/>
      <c r="L96" s="421"/>
      <c r="M96" s="423"/>
      <c r="N96" s="340">
        <f>IF(C96&gt;A_Stammdaten!$B$12,0,SUM(E96,F96,H96,J96:K96)-SUM(G96,I96,L96:M96))</f>
        <v>0</v>
      </c>
      <c r="O96" s="421"/>
      <c r="P96" s="421"/>
      <c r="Q96" s="421"/>
      <c r="R96" s="421"/>
      <c r="S96" s="108">
        <f t="shared" si="10"/>
        <v>0</v>
      </c>
      <c r="T96" s="341">
        <f>IF(ISBLANK($B96),0,VLOOKUP($B96,Listen!$A$2:$C$45,2,FALSE))</f>
        <v>0</v>
      </c>
      <c r="U96" s="341">
        <f>IF(ISBLANK($B96),0,VLOOKUP($B96,Listen!$A$2:$C$45,3,FALSE))</f>
        <v>0</v>
      </c>
      <c r="V96" s="342">
        <f t="shared" si="13"/>
        <v>0</v>
      </c>
      <c r="W96" s="342">
        <f t="shared" si="12"/>
        <v>0</v>
      </c>
      <c r="X96" s="342">
        <f t="shared" si="12"/>
        <v>0</v>
      </c>
      <c r="Y96" s="342">
        <f t="shared" si="12"/>
        <v>0</v>
      </c>
      <c r="Z96" s="342">
        <f t="shared" si="12"/>
        <v>0</v>
      </c>
      <c r="AA96" s="342">
        <f t="shared" si="12"/>
        <v>0</v>
      </c>
      <c r="AB96" s="342">
        <f t="shared" si="12"/>
        <v>0</v>
      </c>
      <c r="AC96" s="109">
        <f t="shared" si="11"/>
        <v>0</v>
      </c>
      <c r="AD96" s="109">
        <f>IF(C96=A_Stammdaten!$B$12,E_SAV!$S96-E_SAV!$AE96,HLOOKUP(A_Stammdaten!$B$12-1,$AF$4:$AL$4004,ROW(C96)-3,FALSE)-$AE96)</f>
        <v>0</v>
      </c>
      <c r="AE96" s="109">
        <f>HLOOKUP(A_Stammdaten!$B$12,$AF$4:$AL$4004,ROW(C96)-3,FALSE)</f>
        <v>0</v>
      </c>
      <c r="AF96" s="109">
        <f t="shared" si="9"/>
        <v>0</v>
      </c>
      <c r="AG96" s="109">
        <f t="shared" si="8"/>
        <v>0</v>
      </c>
      <c r="AH96" s="109">
        <f t="shared" si="8"/>
        <v>0</v>
      </c>
      <c r="AI96" s="109">
        <f t="shared" si="8"/>
        <v>0</v>
      </c>
      <c r="AJ96" s="109">
        <f t="shared" si="7"/>
        <v>0</v>
      </c>
      <c r="AK96" s="109">
        <f t="shared" si="7"/>
        <v>0</v>
      </c>
      <c r="AL96" s="109">
        <f t="shared" si="7"/>
        <v>0</v>
      </c>
    </row>
    <row r="97" spans="1:38" s="344" customFormat="1" x14ac:dyDescent="0.3">
      <c r="A97" s="421"/>
      <c r="B97" s="421"/>
      <c r="C97" s="422"/>
      <c r="D97" s="423"/>
      <c r="E97" s="421"/>
      <c r="F97" s="421"/>
      <c r="G97" s="421"/>
      <c r="H97" s="421"/>
      <c r="I97" s="421"/>
      <c r="J97" s="421"/>
      <c r="K97" s="421"/>
      <c r="L97" s="421"/>
      <c r="M97" s="423"/>
      <c r="N97" s="340">
        <f>IF(C97&gt;A_Stammdaten!$B$12,0,SUM(E97,F97,H97,J97:K97)-SUM(G97,I97,L97:M97))</f>
        <v>0</v>
      </c>
      <c r="O97" s="421"/>
      <c r="P97" s="421"/>
      <c r="Q97" s="421"/>
      <c r="R97" s="421"/>
      <c r="S97" s="108">
        <f t="shared" si="10"/>
        <v>0</v>
      </c>
      <c r="T97" s="341">
        <f>IF(ISBLANK($B97),0,VLOOKUP($B97,Listen!$A$2:$C$45,2,FALSE))</f>
        <v>0</v>
      </c>
      <c r="U97" s="341">
        <f>IF(ISBLANK($B97),0,VLOOKUP($B97,Listen!$A$2:$C$45,3,FALSE))</f>
        <v>0</v>
      </c>
      <c r="V97" s="342">
        <f t="shared" si="13"/>
        <v>0</v>
      </c>
      <c r="W97" s="342">
        <f t="shared" si="12"/>
        <v>0</v>
      </c>
      <c r="X97" s="342">
        <f t="shared" si="12"/>
        <v>0</v>
      </c>
      <c r="Y97" s="342">
        <f t="shared" si="12"/>
        <v>0</v>
      </c>
      <c r="Z97" s="342">
        <f t="shared" si="12"/>
        <v>0</v>
      </c>
      <c r="AA97" s="342">
        <f t="shared" si="12"/>
        <v>0</v>
      </c>
      <c r="AB97" s="342">
        <f t="shared" si="12"/>
        <v>0</v>
      </c>
      <c r="AC97" s="109">
        <f t="shared" si="11"/>
        <v>0</v>
      </c>
      <c r="AD97" s="109">
        <f>IF(C97=A_Stammdaten!$B$12,E_SAV!$S97-E_SAV!$AE97,HLOOKUP(A_Stammdaten!$B$12-1,$AF$4:$AL$4004,ROW(C97)-3,FALSE)-$AE97)</f>
        <v>0</v>
      </c>
      <c r="AE97" s="109">
        <f>HLOOKUP(A_Stammdaten!$B$12,$AF$4:$AL$4004,ROW(C97)-3,FALSE)</f>
        <v>0</v>
      </c>
      <c r="AF97" s="109">
        <f t="shared" si="9"/>
        <v>0</v>
      </c>
      <c r="AG97" s="109">
        <f t="shared" si="8"/>
        <v>0</v>
      </c>
      <c r="AH97" s="109">
        <f t="shared" si="8"/>
        <v>0</v>
      </c>
      <c r="AI97" s="109">
        <f t="shared" si="8"/>
        <v>0</v>
      </c>
      <c r="AJ97" s="109">
        <f t="shared" si="7"/>
        <v>0</v>
      </c>
      <c r="AK97" s="109">
        <f t="shared" si="7"/>
        <v>0</v>
      </c>
      <c r="AL97" s="109">
        <f t="shared" si="7"/>
        <v>0</v>
      </c>
    </row>
    <row r="98" spans="1:38" s="344" customFormat="1" x14ac:dyDescent="0.3">
      <c r="A98" s="421"/>
      <c r="B98" s="421"/>
      <c r="C98" s="422"/>
      <c r="D98" s="423"/>
      <c r="E98" s="421"/>
      <c r="F98" s="421"/>
      <c r="G98" s="421"/>
      <c r="H98" s="421"/>
      <c r="I98" s="421"/>
      <c r="J98" s="421"/>
      <c r="K98" s="421"/>
      <c r="L98" s="421"/>
      <c r="M98" s="423"/>
      <c r="N98" s="340">
        <f>IF(C98&gt;A_Stammdaten!$B$12,0,SUM(E98,F98,H98,J98:K98)-SUM(G98,I98,L98:M98))</f>
        <v>0</v>
      </c>
      <c r="O98" s="421"/>
      <c r="P98" s="421"/>
      <c r="Q98" s="421"/>
      <c r="R98" s="421"/>
      <c r="S98" s="108">
        <f t="shared" si="10"/>
        <v>0</v>
      </c>
      <c r="T98" s="341">
        <f>IF(ISBLANK($B98),0,VLOOKUP($B98,Listen!$A$2:$C$45,2,FALSE))</f>
        <v>0</v>
      </c>
      <c r="U98" s="341">
        <f>IF(ISBLANK($B98),0,VLOOKUP($B98,Listen!$A$2:$C$45,3,FALSE))</f>
        <v>0</v>
      </c>
      <c r="V98" s="342">
        <f t="shared" si="13"/>
        <v>0</v>
      </c>
      <c r="W98" s="342">
        <f t="shared" si="12"/>
        <v>0</v>
      </c>
      <c r="X98" s="342">
        <f t="shared" si="12"/>
        <v>0</v>
      </c>
      <c r="Y98" s="342">
        <f t="shared" si="12"/>
        <v>0</v>
      </c>
      <c r="Z98" s="342">
        <f t="shared" si="12"/>
        <v>0</v>
      </c>
      <c r="AA98" s="342">
        <f t="shared" si="12"/>
        <v>0</v>
      </c>
      <c r="AB98" s="342">
        <f t="shared" si="12"/>
        <v>0</v>
      </c>
      <c r="AC98" s="109">
        <f t="shared" si="11"/>
        <v>0</v>
      </c>
      <c r="AD98" s="109">
        <f>IF(C98=A_Stammdaten!$B$12,E_SAV!$S98-E_SAV!$AE98,HLOOKUP(A_Stammdaten!$B$12-1,$AF$4:$AL$4004,ROW(C98)-3,FALSE)-$AE98)</f>
        <v>0</v>
      </c>
      <c r="AE98" s="109">
        <f>HLOOKUP(A_Stammdaten!$B$12,$AF$4:$AL$4004,ROW(C98)-3,FALSE)</f>
        <v>0</v>
      </c>
      <c r="AF98" s="109">
        <f t="shared" si="9"/>
        <v>0</v>
      </c>
      <c r="AG98" s="109">
        <f t="shared" si="8"/>
        <v>0</v>
      </c>
      <c r="AH98" s="109">
        <f t="shared" si="8"/>
        <v>0</v>
      </c>
      <c r="AI98" s="109">
        <f t="shared" si="8"/>
        <v>0</v>
      </c>
      <c r="AJ98" s="109">
        <f t="shared" si="7"/>
        <v>0</v>
      </c>
      <c r="AK98" s="109">
        <f t="shared" si="7"/>
        <v>0</v>
      </c>
      <c r="AL98" s="109">
        <f t="shared" si="7"/>
        <v>0</v>
      </c>
    </row>
    <row r="99" spans="1:38" s="344" customFormat="1" x14ac:dyDescent="0.3">
      <c r="A99" s="421"/>
      <c r="B99" s="421"/>
      <c r="C99" s="422"/>
      <c r="D99" s="423"/>
      <c r="E99" s="421"/>
      <c r="F99" s="421"/>
      <c r="G99" s="421"/>
      <c r="H99" s="421"/>
      <c r="I99" s="421"/>
      <c r="J99" s="421"/>
      <c r="K99" s="421"/>
      <c r="L99" s="421"/>
      <c r="M99" s="423"/>
      <c r="N99" s="340">
        <f>IF(C99&gt;A_Stammdaten!$B$12,0,SUM(E99,F99,H99,J99:K99)-SUM(G99,I99,L99:M99))</f>
        <v>0</v>
      </c>
      <c r="O99" s="421"/>
      <c r="P99" s="421"/>
      <c r="Q99" s="421"/>
      <c r="R99" s="421"/>
      <c r="S99" s="108">
        <f t="shared" si="10"/>
        <v>0</v>
      </c>
      <c r="T99" s="341">
        <f>IF(ISBLANK($B99),0,VLOOKUP($B99,Listen!$A$2:$C$45,2,FALSE))</f>
        <v>0</v>
      </c>
      <c r="U99" s="341">
        <f>IF(ISBLANK($B99),0,VLOOKUP($B99,Listen!$A$2:$C$45,3,FALSE))</f>
        <v>0</v>
      </c>
      <c r="V99" s="342">
        <f t="shared" si="13"/>
        <v>0</v>
      </c>
      <c r="W99" s="342">
        <f t="shared" si="12"/>
        <v>0</v>
      </c>
      <c r="X99" s="342">
        <f t="shared" si="12"/>
        <v>0</v>
      </c>
      <c r="Y99" s="342">
        <f t="shared" si="12"/>
        <v>0</v>
      </c>
      <c r="Z99" s="342">
        <f t="shared" si="12"/>
        <v>0</v>
      </c>
      <c r="AA99" s="342">
        <f t="shared" si="12"/>
        <v>0</v>
      </c>
      <c r="AB99" s="342">
        <f t="shared" si="12"/>
        <v>0</v>
      </c>
      <c r="AC99" s="109">
        <f t="shared" si="11"/>
        <v>0</v>
      </c>
      <c r="AD99" s="109">
        <f>IF(C99=A_Stammdaten!$B$12,E_SAV!$S99-E_SAV!$AE99,HLOOKUP(A_Stammdaten!$B$12-1,$AF$4:$AL$4004,ROW(C99)-3,FALSE)-$AE99)</f>
        <v>0</v>
      </c>
      <c r="AE99" s="109">
        <f>HLOOKUP(A_Stammdaten!$B$12,$AF$4:$AL$4004,ROW(C99)-3,FALSE)</f>
        <v>0</v>
      </c>
      <c r="AF99" s="109">
        <f t="shared" si="9"/>
        <v>0</v>
      </c>
      <c r="AG99" s="109">
        <f t="shared" si="8"/>
        <v>0</v>
      </c>
      <c r="AH99" s="109">
        <f t="shared" si="8"/>
        <v>0</v>
      </c>
      <c r="AI99" s="109">
        <f t="shared" si="8"/>
        <v>0</v>
      </c>
      <c r="AJ99" s="109">
        <f t="shared" si="7"/>
        <v>0</v>
      </c>
      <c r="AK99" s="109">
        <f t="shared" si="7"/>
        <v>0</v>
      </c>
      <c r="AL99" s="109">
        <f t="shared" si="7"/>
        <v>0</v>
      </c>
    </row>
    <row r="100" spans="1:38" s="344" customFormat="1" x14ac:dyDescent="0.3">
      <c r="A100" s="421"/>
      <c r="B100" s="421"/>
      <c r="C100" s="422"/>
      <c r="D100" s="423"/>
      <c r="E100" s="421"/>
      <c r="F100" s="421"/>
      <c r="G100" s="421"/>
      <c r="H100" s="421"/>
      <c r="I100" s="421"/>
      <c r="J100" s="421"/>
      <c r="K100" s="421"/>
      <c r="L100" s="421"/>
      <c r="M100" s="423"/>
      <c r="N100" s="340">
        <f>IF(C100&gt;A_Stammdaten!$B$12,0,SUM(E100,F100,H100,J100:K100)-SUM(G100,I100,L100:M100))</f>
        <v>0</v>
      </c>
      <c r="O100" s="421"/>
      <c r="P100" s="421"/>
      <c r="Q100" s="421"/>
      <c r="R100" s="421"/>
      <c r="S100" s="108">
        <f t="shared" si="10"/>
        <v>0</v>
      </c>
      <c r="T100" s="341">
        <f>IF(ISBLANK($B100),0,VLOOKUP($B100,Listen!$A$2:$C$45,2,FALSE))</f>
        <v>0</v>
      </c>
      <c r="U100" s="341">
        <f>IF(ISBLANK($B100),0,VLOOKUP($B100,Listen!$A$2:$C$45,3,FALSE))</f>
        <v>0</v>
      </c>
      <c r="V100" s="342">
        <f t="shared" si="13"/>
        <v>0</v>
      </c>
      <c r="W100" s="342">
        <f t="shared" si="12"/>
        <v>0</v>
      </c>
      <c r="X100" s="342">
        <f t="shared" si="12"/>
        <v>0</v>
      </c>
      <c r="Y100" s="342">
        <f t="shared" si="12"/>
        <v>0</v>
      </c>
      <c r="Z100" s="342">
        <f t="shared" si="12"/>
        <v>0</v>
      </c>
      <c r="AA100" s="342">
        <f t="shared" si="12"/>
        <v>0</v>
      </c>
      <c r="AB100" s="342">
        <f t="shared" si="12"/>
        <v>0</v>
      </c>
      <c r="AC100" s="109">
        <f t="shared" si="11"/>
        <v>0</v>
      </c>
      <c r="AD100" s="109">
        <f>IF(C100=A_Stammdaten!$B$12,E_SAV!$S100-E_SAV!$AE100,HLOOKUP(A_Stammdaten!$B$12-1,$AF$4:$AL$4004,ROW(C100)-3,FALSE)-$AE100)</f>
        <v>0</v>
      </c>
      <c r="AE100" s="109">
        <f>HLOOKUP(A_Stammdaten!$B$12,$AF$4:$AL$4004,ROW(C100)-3,FALSE)</f>
        <v>0</v>
      </c>
      <c r="AF100" s="109">
        <f t="shared" si="9"/>
        <v>0</v>
      </c>
      <c r="AG100" s="109">
        <f t="shared" si="8"/>
        <v>0</v>
      </c>
      <c r="AH100" s="109">
        <f t="shared" si="8"/>
        <v>0</v>
      </c>
      <c r="AI100" s="109">
        <f t="shared" si="8"/>
        <v>0</v>
      </c>
      <c r="AJ100" s="109">
        <f t="shared" si="7"/>
        <v>0</v>
      </c>
      <c r="AK100" s="109">
        <f t="shared" si="7"/>
        <v>0</v>
      </c>
      <c r="AL100" s="109">
        <f t="shared" si="7"/>
        <v>0</v>
      </c>
    </row>
    <row r="101" spans="1:38" s="344" customFormat="1" x14ac:dyDescent="0.3">
      <c r="A101" s="421"/>
      <c r="B101" s="421"/>
      <c r="C101" s="422"/>
      <c r="D101" s="423"/>
      <c r="E101" s="421"/>
      <c r="F101" s="421"/>
      <c r="G101" s="421"/>
      <c r="H101" s="421"/>
      <c r="I101" s="421"/>
      <c r="J101" s="421"/>
      <c r="K101" s="421"/>
      <c r="L101" s="421"/>
      <c r="M101" s="423"/>
      <c r="N101" s="340">
        <f>IF(C101&gt;A_Stammdaten!$B$12,0,SUM(E101,F101,H101,J101:K101)-SUM(G101,I101,L101:M101))</f>
        <v>0</v>
      </c>
      <c r="O101" s="421"/>
      <c r="P101" s="421"/>
      <c r="Q101" s="421"/>
      <c r="R101" s="421"/>
      <c r="S101" s="108">
        <f t="shared" si="10"/>
        <v>0</v>
      </c>
      <c r="T101" s="341">
        <f>IF(ISBLANK($B101),0,VLOOKUP($B101,Listen!$A$2:$C$45,2,FALSE))</f>
        <v>0</v>
      </c>
      <c r="U101" s="341">
        <f>IF(ISBLANK($B101),0,VLOOKUP($B101,Listen!$A$2:$C$45,3,FALSE))</f>
        <v>0</v>
      </c>
      <c r="V101" s="342">
        <f t="shared" si="13"/>
        <v>0</v>
      </c>
      <c r="W101" s="342">
        <f t="shared" si="12"/>
        <v>0</v>
      </c>
      <c r="X101" s="342">
        <f t="shared" si="12"/>
        <v>0</v>
      </c>
      <c r="Y101" s="342">
        <f t="shared" si="12"/>
        <v>0</v>
      </c>
      <c r="Z101" s="342">
        <f t="shared" si="12"/>
        <v>0</v>
      </c>
      <c r="AA101" s="342">
        <f t="shared" si="12"/>
        <v>0</v>
      </c>
      <c r="AB101" s="342">
        <f t="shared" si="12"/>
        <v>0</v>
      </c>
      <c r="AC101" s="109">
        <f t="shared" si="11"/>
        <v>0</v>
      </c>
      <c r="AD101" s="109">
        <f>IF(C101=A_Stammdaten!$B$12,E_SAV!$S101-E_SAV!$AE101,HLOOKUP(A_Stammdaten!$B$12-1,$AF$4:$AL$4004,ROW(C101)-3,FALSE)-$AE101)</f>
        <v>0</v>
      </c>
      <c r="AE101" s="109">
        <f>HLOOKUP(A_Stammdaten!$B$12,$AF$4:$AL$4004,ROW(C101)-3,FALSE)</f>
        <v>0</v>
      </c>
      <c r="AF101" s="109">
        <f t="shared" si="9"/>
        <v>0</v>
      </c>
      <c r="AG101" s="109">
        <f t="shared" si="8"/>
        <v>0</v>
      </c>
      <c r="AH101" s="109">
        <f t="shared" si="8"/>
        <v>0</v>
      </c>
      <c r="AI101" s="109">
        <f t="shared" si="8"/>
        <v>0</v>
      </c>
      <c r="AJ101" s="109">
        <f t="shared" si="7"/>
        <v>0</v>
      </c>
      <c r="AK101" s="109">
        <f t="shared" si="7"/>
        <v>0</v>
      </c>
      <c r="AL101" s="109">
        <f t="shared" si="7"/>
        <v>0</v>
      </c>
    </row>
    <row r="102" spans="1:38" s="344" customFormat="1" x14ac:dyDescent="0.3">
      <c r="A102" s="421"/>
      <c r="B102" s="421"/>
      <c r="C102" s="422"/>
      <c r="D102" s="423"/>
      <c r="E102" s="421"/>
      <c r="F102" s="421"/>
      <c r="G102" s="421"/>
      <c r="H102" s="421"/>
      <c r="I102" s="421"/>
      <c r="J102" s="421"/>
      <c r="K102" s="421"/>
      <c r="L102" s="421"/>
      <c r="M102" s="423"/>
      <c r="N102" s="340">
        <f>IF(C102&gt;A_Stammdaten!$B$12,0,SUM(E102,F102,H102,J102:K102)-SUM(G102,I102,L102:M102))</f>
        <v>0</v>
      </c>
      <c r="O102" s="421"/>
      <c r="P102" s="421"/>
      <c r="Q102" s="421"/>
      <c r="R102" s="421"/>
      <c r="S102" s="108">
        <f t="shared" si="10"/>
        <v>0</v>
      </c>
      <c r="T102" s="341">
        <f>IF(ISBLANK($B102),0,VLOOKUP($B102,Listen!$A$2:$C$45,2,FALSE))</f>
        <v>0</v>
      </c>
      <c r="U102" s="341">
        <f>IF(ISBLANK($B102),0,VLOOKUP($B102,Listen!$A$2:$C$45,3,FALSE))</f>
        <v>0</v>
      </c>
      <c r="V102" s="342">
        <f t="shared" si="13"/>
        <v>0</v>
      </c>
      <c r="W102" s="342">
        <f t="shared" si="12"/>
        <v>0</v>
      </c>
      <c r="X102" s="342">
        <f t="shared" si="12"/>
        <v>0</v>
      </c>
      <c r="Y102" s="342">
        <f t="shared" si="12"/>
        <v>0</v>
      </c>
      <c r="Z102" s="342">
        <f t="shared" si="12"/>
        <v>0</v>
      </c>
      <c r="AA102" s="342">
        <f t="shared" si="12"/>
        <v>0</v>
      </c>
      <c r="AB102" s="342">
        <f t="shared" si="12"/>
        <v>0</v>
      </c>
      <c r="AC102" s="109">
        <f t="shared" si="11"/>
        <v>0</v>
      </c>
      <c r="AD102" s="109">
        <f>IF(C102=A_Stammdaten!$B$12,E_SAV!$S102-E_SAV!$AE102,HLOOKUP(A_Stammdaten!$B$12-1,$AF$4:$AL$4004,ROW(C102)-3,FALSE)-$AE102)</f>
        <v>0</v>
      </c>
      <c r="AE102" s="109">
        <f>HLOOKUP(A_Stammdaten!$B$12,$AF$4:$AL$4004,ROW(C102)-3,FALSE)</f>
        <v>0</v>
      </c>
      <c r="AF102" s="109">
        <f t="shared" si="9"/>
        <v>0</v>
      </c>
      <c r="AG102" s="109">
        <f t="shared" si="8"/>
        <v>0</v>
      </c>
      <c r="AH102" s="109">
        <f t="shared" si="8"/>
        <v>0</v>
      </c>
      <c r="AI102" s="109">
        <f t="shared" si="8"/>
        <v>0</v>
      </c>
      <c r="AJ102" s="109">
        <f t="shared" si="7"/>
        <v>0</v>
      </c>
      <c r="AK102" s="109">
        <f t="shared" si="7"/>
        <v>0</v>
      </c>
      <c r="AL102" s="109">
        <f t="shared" si="7"/>
        <v>0</v>
      </c>
    </row>
    <row r="103" spans="1:38" s="344" customFormat="1" x14ac:dyDescent="0.3">
      <c r="A103" s="421"/>
      <c r="B103" s="421"/>
      <c r="C103" s="422"/>
      <c r="D103" s="423"/>
      <c r="E103" s="421"/>
      <c r="F103" s="421"/>
      <c r="G103" s="421"/>
      <c r="H103" s="421"/>
      <c r="I103" s="421"/>
      <c r="J103" s="421"/>
      <c r="K103" s="421"/>
      <c r="L103" s="421"/>
      <c r="M103" s="423"/>
      <c r="N103" s="340">
        <f>IF(C103&gt;A_Stammdaten!$B$12,0,SUM(E103,F103,H103,J103:K103)-SUM(G103,I103,L103:M103))</f>
        <v>0</v>
      </c>
      <c r="O103" s="421"/>
      <c r="P103" s="421"/>
      <c r="Q103" s="421"/>
      <c r="R103" s="421"/>
      <c r="S103" s="108">
        <f t="shared" si="10"/>
        <v>0</v>
      </c>
      <c r="T103" s="341">
        <f>IF(ISBLANK($B103),0,VLOOKUP($B103,Listen!$A$2:$C$45,2,FALSE))</f>
        <v>0</v>
      </c>
      <c r="U103" s="341">
        <f>IF(ISBLANK($B103),0,VLOOKUP($B103,Listen!$A$2:$C$45,3,FALSE))</f>
        <v>0</v>
      </c>
      <c r="V103" s="342">
        <f t="shared" si="13"/>
        <v>0</v>
      </c>
      <c r="W103" s="342">
        <f t="shared" si="12"/>
        <v>0</v>
      </c>
      <c r="X103" s="342">
        <f t="shared" si="12"/>
        <v>0</v>
      </c>
      <c r="Y103" s="342">
        <f t="shared" si="12"/>
        <v>0</v>
      </c>
      <c r="Z103" s="342">
        <f t="shared" si="12"/>
        <v>0</v>
      </c>
      <c r="AA103" s="342">
        <f t="shared" si="12"/>
        <v>0</v>
      </c>
      <c r="AB103" s="342">
        <f t="shared" si="12"/>
        <v>0</v>
      </c>
      <c r="AC103" s="109">
        <f t="shared" si="11"/>
        <v>0</v>
      </c>
      <c r="AD103" s="109">
        <f>IF(C103=A_Stammdaten!$B$12,E_SAV!$S103-E_SAV!$AE103,HLOOKUP(A_Stammdaten!$B$12-1,$AF$4:$AL$4004,ROW(C103)-3,FALSE)-$AE103)</f>
        <v>0</v>
      </c>
      <c r="AE103" s="109">
        <f>HLOOKUP(A_Stammdaten!$B$12,$AF$4:$AL$4004,ROW(C103)-3,FALSE)</f>
        <v>0</v>
      </c>
      <c r="AF103" s="109">
        <f t="shared" si="9"/>
        <v>0</v>
      </c>
      <c r="AG103" s="109">
        <f t="shared" si="8"/>
        <v>0</v>
      </c>
      <c r="AH103" s="109">
        <f t="shared" si="8"/>
        <v>0</v>
      </c>
      <c r="AI103" s="109">
        <f t="shared" si="8"/>
        <v>0</v>
      </c>
      <c r="AJ103" s="109">
        <f t="shared" si="7"/>
        <v>0</v>
      </c>
      <c r="AK103" s="109">
        <f t="shared" si="7"/>
        <v>0</v>
      </c>
      <c r="AL103" s="109">
        <f t="shared" si="7"/>
        <v>0</v>
      </c>
    </row>
    <row r="104" spans="1:38" s="344" customFormat="1" x14ac:dyDescent="0.3">
      <c r="A104" s="421"/>
      <c r="B104" s="421"/>
      <c r="C104" s="422"/>
      <c r="D104" s="423"/>
      <c r="E104" s="421"/>
      <c r="F104" s="421"/>
      <c r="G104" s="421"/>
      <c r="H104" s="421"/>
      <c r="I104" s="421"/>
      <c r="J104" s="421"/>
      <c r="K104" s="421"/>
      <c r="L104" s="421"/>
      <c r="M104" s="423"/>
      <c r="N104" s="340">
        <f>IF(C104&gt;A_Stammdaten!$B$12,0,SUM(E104,F104,H104,J104:K104)-SUM(G104,I104,L104:M104))</f>
        <v>0</v>
      </c>
      <c r="O104" s="421"/>
      <c r="P104" s="421"/>
      <c r="Q104" s="421"/>
      <c r="R104" s="421"/>
      <c r="S104" s="108">
        <f t="shared" si="10"/>
        <v>0</v>
      </c>
      <c r="T104" s="341">
        <f>IF(ISBLANK($B104),0,VLOOKUP($B104,Listen!$A$2:$C$45,2,FALSE))</f>
        <v>0</v>
      </c>
      <c r="U104" s="341">
        <f>IF(ISBLANK($B104),0,VLOOKUP($B104,Listen!$A$2:$C$45,3,FALSE))</f>
        <v>0</v>
      </c>
      <c r="V104" s="342">
        <f t="shared" si="13"/>
        <v>0</v>
      </c>
      <c r="W104" s="342">
        <f t="shared" si="12"/>
        <v>0</v>
      </c>
      <c r="X104" s="342">
        <f t="shared" si="12"/>
        <v>0</v>
      </c>
      <c r="Y104" s="342">
        <f t="shared" si="12"/>
        <v>0</v>
      </c>
      <c r="Z104" s="342">
        <f t="shared" si="12"/>
        <v>0</v>
      </c>
      <c r="AA104" s="342">
        <f t="shared" si="12"/>
        <v>0</v>
      </c>
      <c r="AB104" s="342">
        <f t="shared" si="12"/>
        <v>0</v>
      </c>
      <c r="AC104" s="109">
        <f t="shared" si="11"/>
        <v>0</v>
      </c>
      <c r="AD104" s="109">
        <f>IF(C104=A_Stammdaten!$B$12,E_SAV!$S104-E_SAV!$AE104,HLOOKUP(A_Stammdaten!$B$12-1,$AF$4:$AL$4004,ROW(C104)-3,FALSE)-$AE104)</f>
        <v>0</v>
      </c>
      <c r="AE104" s="109">
        <f>HLOOKUP(A_Stammdaten!$B$12,$AF$4:$AL$4004,ROW(C104)-3,FALSE)</f>
        <v>0</v>
      </c>
      <c r="AF104" s="109">
        <f t="shared" si="9"/>
        <v>0</v>
      </c>
      <c r="AG104" s="109">
        <f t="shared" si="8"/>
        <v>0</v>
      </c>
      <c r="AH104" s="109">
        <f t="shared" si="8"/>
        <v>0</v>
      </c>
      <c r="AI104" s="109">
        <f t="shared" si="8"/>
        <v>0</v>
      </c>
      <c r="AJ104" s="109">
        <f t="shared" si="7"/>
        <v>0</v>
      </c>
      <c r="AK104" s="109">
        <f t="shared" si="7"/>
        <v>0</v>
      </c>
      <c r="AL104" s="109">
        <f t="shared" si="7"/>
        <v>0</v>
      </c>
    </row>
    <row r="105" spans="1:38" s="344" customFormat="1" x14ac:dyDescent="0.3">
      <c r="A105" s="421"/>
      <c r="B105" s="421"/>
      <c r="C105" s="422"/>
      <c r="D105" s="423"/>
      <c r="E105" s="421"/>
      <c r="F105" s="421"/>
      <c r="G105" s="421"/>
      <c r="H105" s="421"/>
      <c r="I105" s="421"/>
      <c r="J105" s="421"/>
      <c r="K105" s="421"/>
      <c r="L105" s="421"/>
      <c r="M105" s="423"/>
      <c r="N105" s="340">
        <f>IF(C105&gt;A_Stammdaten!$B$12,0,SUM(E105,F105,H105,J105:K105)-SUM(G105,I105,L105:M105))</f>
        <v>0</v>
      </c>
      <c r="O105" s="421"/>
      <c r="P105" s="421"/>
      <c r="Q105" s="421"/>
      <c r="R105" s="421"/>
      <c r="S105" s="108">
        <f t="shared" si="10"/>
        <v>0</v>
      </c>
      <c r="T105" s="341">
        <f>IF(ISBLANK($B105),0,VLOOKUP($B105,Listen!$A$2:$C$45,2,FALSE))</f>
        <v>0</v>
      </c>
      <c r="U105" s="341">
        <f>IF(ISBLANK($B105),0,VLOOKUP($B105,Listen!$A$2:$C$45,3,FALSE))</f>
        <v>0</v>
      </c>
      <c r="V105" s="342">
        <f t="shared" si="13"/>
        <v>0</v>
      </c>
      <c r="W105" s="342">
        <f t="shared" si="12"/>
        <v>0</v>
      </c>
      <c r="X105" s="342">
        <f t="shared" si="12"/>
        <v>0</v>
      </c>
      <c r="Y105" s="342">
        <f t="shared" si="12"/>
        <v>0</v>
      </c>
      <c r="Z105" s="342">
        <f t="shared" si="12"/>
        <v>0</v>
      </c>
      <c r="AA105" s="342">
        <f t="shared" si="12"/>
        <v>0</v>
      </c>
      <c r="AB105" s="342">
        <f t="shared" si="12"/>
        <v>0</v>
      </c>
      <c r="AC105" s="109">
        <f t="shared" si="11"/>
        <v>0</v>
      </c>
      <c r="AD105" s="109">
        <f>IF(C105=A_Stammdaten!$B$12,E_SAV!$S105-E_SAV!$AE105,HLOOKUP(A_Stammdaten!$B$12-1,$AF$4:$AL$4004,ROW(C105)-3,FALSE)-$AE105)</f>
        <v>0</v>
      </c>
      <c r="AE105" s="109">
        <f>HLOOKUP(A_Stammdaten!$B$12,$AF$4:$AL$4004,ROW(C105)-3,FALSE)</f>
        <v>0</v>
      </c>
      <c r="AF105" s="109">
        <f t="shared" si="9"/>
        <v>0</v>
      </c>
      <c r="AG105" s="109">
        <f t="shared" si="8"/>
        <v>0</v>
      </c>
      <c r="AH105" s="109">
        <f t="shared" si="8"/>
        <v>0</v>
      </c>
      <c r="AI105" s="109">
        <f t="shared" si="8"/>
        <v>0</v>
      </c>
      <c r="AJ105" s="109">
        <f t="shared" si="7"/>
        <v>0</v>
      </c>
      <c r="AK105" s="109">
        <f t="shared" si="7"/>
        <v>0</v>
      </c>
      <c r="AL105" s="109">
        <f t="shared" si="7"/>
        <v>0</v>
      </c>
    </row>
    <row r="106" spans="1:38" s="344" customFormat="1" x14ac:dyDescent="0.3">
      <c r="A106" s="421"/>
      <c r="B106" s="421"/>
      <c r="C106" s="422"/>
      <c r="D106" s="423"/>
      <c r="E106" s="421"/>
      <c r="F106" s="421"/>
      <c r="G106" s="421"/>
      <c r="H106" s="421"/>
      <c r="I106" s="421"/>
      <c r="J106" s="421"/>
      <c r="K106" s="421"/>
      <c r="L106" s="421"/>
      <c r="M106" s="423"/>
      <c r="N106" s="340">
        <f>IF(C106&gt;A_Stammdaten!$B$12,0,SUM(E106,F106,H106,J106:K106)-SUM(G106,I106,L106:M106))</f>
        <v>0</v>
      </c>
      <c r="O106" s="421"/>
      <c r="P106" s="421"/>
      <c r="Q106" s="421"/>
      <c r="R106" s="421"/>
      <c r="S106" s="108">
        <f t="shared" si="10"/>
        <v>0</v>
      </c>
      <c r="T106" s="341">
        <f>IF(ISBLANK($B106),0,VLOOKUP($B106,Listen!$A$2:$C$45,2,FALSE))</f>
        <v>0</v>
      </c>
      <c r="U106" s="341">
        <f>IF(ISBLANK($B106),0,VLOOKUP($B106,Listen!$A$2:$C$45,3,FALSE))</f>
        <v>0</v>
      </c>
      <c r="V106" s="342">
        <f t="shared" si="13"/>
        <v>0</v>
      </c>
      <c r="W106" s="342">
        <f t="shared" si="12"/>
        <v>0</v>
      </c>
      <c r="X106" s="342">
        <f t="shared" si="12"/>
        <v>0</v>
      </c>
      <c r="Y106" s="342">
        <f t="shared" si="12"/>
        <v>0</v>
      </c>
      <c r="Z106" s="342">
        <f t="shared" si="12"/>
        <v>0</v>
      </c>
      <c r="AA106" s="342">
        <f t="shared" si="12"/>
        <v>0</v>
      </c>
      <c r="AB106" s="342">
        <f t="shared" si="12"/>
        <v>0</v>
      </c>
      <c r="AC106" s="109">
        <f t="shared" si="11"/>
        <v>0</v>
      </c>
      <c r="AD106" s="109">
        <f>IF(C106=A_Stammdaten!$B$12,E_SAV!$S106-E_SAV!$AE106,HLOOKUP(A_Stammdaten!$B$12-1,$AF$4:$AL$4004,ROW(C106)-3,FALSE)-$AE106)</f>
        <v>0</v>
      </c>
      <c r="AE106" s="109">
        <f>HLOOKUP(A_Stammdaten!$B$12,$AF$4:$AL$4004,ROW(C106)-3,FALSE)</f>
        <v>0</v>
      </c>
      <c r="AF106" s="109">
        <f t="shared" si="9"/>
        <v>0</v>
      </c>
      <c r="AG106" s="109">
        <f t="shared" si="8"/>
        <v>0</v>
      </c>
      <c r="AH106" s="109">
        <f t="shared" si="8"/>
        <v>0</v>
      </c>
      <c r="AI106" s="109">
        <f t="shared" si="8"/>
        <v>0</v>
      </c>
      <c r="AJ106" s="109">
        <f t="shared" si="7"/>
        <v>0</v>
      </c>
      <c r="AK106" s="109">
        <f t="shared" si="7"/>
        <v>0</v>
      </c>
      <c r="AL106" s="109">
        <f t="shared" si="7"/>
        <v>0</v>
      </c>
    </row>
    <row r="107" spans="1:38" s="344" customFormat="1" x14ac:dyDescent="0.3">
      <c r="A107" s="421"/>
      <c r="B107" s="421"/>
      <c r="C107" s="422"/>
      <c r="D107" s="423"/>
      <c r="E107" s="421"/>
      <c r="F107" s="421"/>
      <c r="G107" s="421"/>
      <c r="H107" s="421"/>
      <c r="I107" s="421"/>
      <c r="J107" s="421"/>
      <c r="K107" s="421"/>
      <c r="L107" s="421"/>
      <c r="M107" s="423"/>
      <c r="N107" s="340">
        <f>IF(C107&gt;A_Stammdaten!$B$12,0,SUM(E107,F107,H107,J107:K107)-SUM(G107,I107,L107:M107))</f>
        <v>0</v>
      </c>
      <c r="O107" s="421"/>
      <c r="P107" s="421"/>
      <c r="Q107" s="421"/>
      <c r="R107" s="421"/>
      <c r="S107" s="108">
        <f t="shared" si="10"/>
        <v>0</v>
      </c>
      <c r="T107" s="341">
        <f>IF(ISBLANK($B107),0,VLOOKUP($B107,Listen!$A$2:$C$45,2,FALSE))</f>
        <v>0</v>
      </c>
      <c r="U107" s="341">
        <f>IF(ISBLANK($B107),0,VLOOKUP($B107,Listen!$A$2:$C$45,3,FALSE))</f>
        <v>0</v>
      </c>
      <c r="V107" s="342">
        <f t="shared" si="13"/>
        <v>0</v>
      </c>
      <c r="W107" s="342">
        <f t="shared" si="12"/>
        <v>0</v>
      </c>
      <c r="X107" s="342">
        <f t="shared" si="12"/>
        <v>0</v>
      </c>
      <c r="Y107" s="342">
        <f t="shared" si="12"/>
        <v>0</v>
      </c>
      <c r="Z107" s="342">
        <f t="shared" si="12"/>
        <v>0</v>
      </c>
      <c r="AA107" s="342">
        <f t="shared" si="12"/>
        <v>0</v>
      </c>
      <c r="AB107" s="342">
        <f t="shared" si="12"/>
        <v>0</v>
      </c>
      <c r="AC107" s="109">
        <f t="shared" si="11"/>
        <v>0</v>
      </c>
      <c r="AD107" s="109">
        <f>IF(C107=A_Stammdaten!$B$12,E_SAV!$S107-E_SAV!$AE107,HLOOKUP(A_Stammdaten!$B$12-1,$AF$4:$AL$4004,ROW(C107)-3,FALSE)-$AE107)</f>
        <v>0</v>
      </c>
      <c r="AE107" s="109">
        <f>HLOOKUP(A_Stammdaten!$B$12,$AF$4:$AL$4004,ROW(C107)-3,FALSE)</f>
        <v>0</v>
      </c>
      <c r="AF107" s="109">
        <f t="shared" si="9"/>
        <v>0</v>
      </c>
      <c r="AG107" s="109">
        <f t="shared" si="8"/>
        <v>0</v>
      </c>
      <c r="AH107" s="109">
        <f t="shared" si="8"/>
        <v>0</v>
      </c>
      <c r="AI107" s="109">
        <f t="shared" si="8"/>
        <v>0</v>
      </c>
      <c r="AJ107" s="109">
        <f t="shared" si="7"/>
        <v>0</v>
      </c>
      <c r="AK107" s="109">
        <f t="shared" si="7"/>
        <v>0</v>
      </c>
      <c r="AL107" s="109">
        <f t="shared" si="7"/>
        <v>0</v>
      </c>
    </row>
    <row r="108" spans="1:38" s="344" customFormat="1" x14ac:dyDescent="0.3">
      <c r="A108" s="421"/>
      <c r="B108" s="421"/>
      <c r="C108" s="422"/>
      <c r="D108" s="423"/>
      <c r="E108" s="421"/>
      <c r="F108" s="421"/>
      <c r="G108" s="421"/>
      <c r="H108" s="421"/>
      <c r="I108" s="421"/>
      <c r="J108" s="421"/>
      <c r="K108" s="421"/>
      <c r="L108" s="421"/>
      <c r="M108" s="423"/>
      <c r="N108" s="340">
        <f>IF(C108&gt;A_Stammdaten!$B$12,0,SUM(E108,F108,H108,J108:K108)-SUM(G108,I108,L108:M108))</f>
        <v>0</v>
      </c>
      <c r="O108" s="421"/>
      <c r="P108" s="421"/>
      <c r="Q108" s="421"/>
      <c r="R108" s="421"/>
      <c r="S108" s="108">
        <f t="shared" si="10"/>
        <v>0</v>
      </c>
      <c r="T108" s="341">
        <f>IF(ISBLANK($B108),0,VLOOKUP($B108,Listen!$A$2:$C$45,2,FALSE))</f>
        <v>0</v>
      </c>
      <c r="U108" s="341">
        <f>IF(ISBLANK($B108),0,VLOOKUP($B108,Listen!$A$2:$C$45,3,FALSE))</f>
        <v>0</v>
      </c>
      <c r="V108" s="342">
        <f t="shared" si="13"/>
        <v>0</v>
      </c>
      <c r="W108" s="342">
        <f t="shared" si="12"/>
        <v>0</v>
      </c>
      <c r="X108" s="342">
        <f t="shared" si="12"/>
        <v>0</v>
      </c>
      <c r="Y108" s="342">
        <f t="shared" si="12"/>
        <v>0</v>
      </c>
      <c r="Z108" s="342">
        <f t="shared" si="12"/>
        <v>0</v>
      </c>
      <c r="AA108" s="342">
        <f t="shared" si="12"/>
        <v>0</v>
      </c>
      <c r="AB108" s="342">
        <f t="shared" si="12"/>
        <v>0</v>
      </c>
      <c r="AC108" s="109">
        <f t="shared" si="11"/>
        <v>0</v>
      </c>
      <c r="AD108" s="109">
        <f>IF(C108=A_Stammdaten!$B$12,E_SAV!$S108-E_SAV!$AE108,HLOOKUP(A_Stammdaten!$B$12-1,$AF$4:$AL$4004,ROW(C108)-3,FALSE)-$AE108)</f>
        <v>0</v>
      </c>
      <c r="AE108" s="109">
        <f>HLOOKUP(A_Stammdaten!$B$12,$AF$4:$AL$4004,ROW(C108)-3,FALSE)</f>
        <v>0</v>
      </c>
      <c r="AF108" s="109">
        <f t="shared" si="9"/>
        <v>0</v>
      </c>
      <c r="AG108" s="109">
        <f t="shared" si="8"/>
        <v>0</v>
      </c>
      <c r="AH108" s="109">
        <f t="shared" si="8"/>
        <v>0</v>
      </c>
      <c r="AI108" s="109">
        <f t="shared" si="8"/>
        <v>0</v>
      </c>
      <c r="AJ108" s="109">
        <f t="shared" si="7"/>
        <v>0</v>
      </c>
      <c r="AK108" s="109">
        <f t="shared" si="7"/>
        <v>0</v>
      </c>
      <c r="AL108" s="109">
        <f t="shared" si="7"/>
        <v>0</v>
      </c>
    </row>
    <row r="109" spans="1:38" s="344" customFormat="1" x14ac:dyDescent="0.3">
      <c r="A109" s="421"/>
      <c r="B109" s="421"/>
      <c r="C109" s="422"/>
      <c r="D109" s="423"/>
      <c r="E109" s="421"/>
      <c r="F109" s="421"/>
      <c r="G109" s="421"/>
      <c r="H109" s="421"/>
      <c r="I109" s="421"/>
      <c r="J109" s="421"/>
      <c r="K109" s="421"/>
      <c r="L109" s="421"/>
      <c r="M109" s="423"/>
      <c r="N109" s="340">
        <f>IF(C109&gt;A_Stammdaten!$B$12,0,SUM(E109,F109,H109,J109:K109)-SUM(G109,I109,L109:M109))</f>
        <v>0</v>
      </c>
      <c r="O109" s="421"/>
      <c r="P109" s="421"/>
      <c r="Q109" s="421"/>
      <c r="R109" s="421"/>
      <c r="S109" s="108">
        <f t="shared" si="10"/>
        <v>0</v>
      </c>
      <c r="T109" s="341">
        <f>IF(ISBLANK($B109),0,VLOOKUP($B109,Listen!$A$2:$C$45,2,FALSE))</f>
        <v>0</v>
      </c>
      <c r="U109" s="341">
        <f>IF(ISBLANK($B109),0,VLOOKUP($B109,Listen!$A$2:$C$45,3,FALSE))</f>
        <v>0</v>
      </c>
      <c r="V109" s="342">
        <f t="shared" si="13"/>
        <v>0</v>
      </c>
      <c r="W109" s="342">
        <f t="shared" si="12"/>
        <v>0</v>
      </c>
      <c r="X109" s="342">
        <f t="shared" si="12"/>
        <v>0</v>
      </c>
      <c r="Y109" s="342">
        <f t="shared" si="12"/>
        <v>0</v>
      </c>
      <c r="Z109" s="342">
        <f t="shared" si="12"/>
        <v>0</v>
      </c>
      <c r="AA109" s="342">
        <f t="shared" si="12"/>
        <v>0</v>
      </c>
      <c r="AB109" s="342">
        <f t="shared" si="12"/>
        <v>0</v>
      </c>
      <c r="AC109" s="109">
        <f t="shared" si="11"/>
        <v>0</v>
      </c>
      <c r="AD109" s="109">
        <f>IF(C109=A_Stammdaten!$B$12,E_SAV!$S109-E_SAV!$AE109,HLOOKUP(A_Stammdaten!$B$12-1,$AF$4:$AL$4004,ROW(C109)-3,FALSE)-$AE109)</f>
        <v>0</v>
      </c>
      <c r="AE109" s="109">
        <f>HLOOKUP(A_Stammdaten!$B$12,$AF$4:$AL$4004,ROW(C109)-3,FALSE)</f>
        <v>0</v>
      </c>
      <c r="AF109" s="109">
        <f t="shared" si="9"/>
        <v>0</v>
      </c>
      <c r="AG109" s="109">
        <f t="shared" si="8"/>
        <v>0</v>
      </c>
      <c r="AH109" s="109">
        <f t="shared" si="8"/>
        <v>0</v>
      </c>
      <c r="AI109" s="109">
        <f t="shared" si="8"/>
        <v>0</v>
      </c>
      <c r="AJ109" s="109">
        <f t="shared" si="7"/>
        <v>0</v>
      </c>
      <c r="AK109" s="109">
        <f t="shared" si="7"/>
        <v>0</v>
      </c>
      <c r="AL109" s="109">
        <f t="shared" si="7"/>
        <v>0</v>
      </c>
    </row>
    <row r="110" spans="1:38" s="344" customFormat="1" x14ac:dyDescent="0.3">
      <c r="A110" s="421"/>
      <c r="B110" s="421"/>
      <c r="C110" s="422"/>
      <c r="D110" s="423"/>
      <c r="E110" s="421"/>
      <c r="F110" s="421"/>
      <c r="G110" s="421"/>
      <c r="H110" s="421"/>
      <c r="I110" s="421"/>
      <c r="J110" s="421"/>
      <c r="K110" s="421"/>
      <c r="L110" s="421"/>
      <c r="M110" s="423"/>
      <c r="N110" s="340">
        <f>IF(C110&gt;A_Stammdaten!$B$12,0,SUM(E110,F110,H110,J110:K110)-SUM(G110,I110,L110:M110))</f>
        <v>0</v>
      </c>
      <c r="O110" s="421"/>
      <c r="P110" s="421"/>
      <c r="Q110" s="421"/>
      <c r="R110" s="421"/>
      <c r="S110" s="108">
        <f t="shared" si="10"/>
        <v>0</v>
      </c>
      <c r="T110" s="341">
        <f>IF(ISBLANK($B110),0,VLOOKUP($B110,Listen!$A$2:$C$45,2,FALSE))</f>
        <v>0</v>
      </c>
      <c r="U110" s="341">
        <f>IF(ISBLANK($B110),0,VLOOKUP($B110,Listen!$A$2:$C$45,3,FALSE))</f>
        <v>0</v>
      </c>
      <c r="V110" s="342">
        <f t="shared" si="13"/>
        <v>0</v>
      </c>
      <c r="W110" s="342">
        <f t="shared" si="12"/>
        <v>0</v>
      </c>
      <c r="X110" s="342">
        <f t="shared" si="12"/>
        <v>0</v>
      </c>
      <c r="Y110" s="342">
        <f t="shared" si="12"/>
        <v>0</v>
      </c>
      <c r="Z110" s="342">
        <f t="shared" si="12"/>
        <v>0</v>
      </c>
      <c r="AA110" s="342">
        <f t="shared" si="12"/>
        <v>0</v>
      </c>
      <c r="AB110" s="342">
        <f t="shared" si="12"/>
        <v>0</v>
      </c>
      <c r="AC110" s="109">
        <f t="shared" si="11"/>
        <v>0</v>
      </c>
      <c r="AD110" s="109">
        <f>IF(C110=A_Stammdaten!$B$12,E_SAV!$S110-E_SAV!$AE110,HLOOKUP(A_Stammdaten!$B$12-1,$AF$4:$AL$4004,ROW(C110)-3,FALSE)-$AE110)</f>
        <v>0</v>
      </c>
      <c r="AE110" s="109">
        <f>HLOOKUP(A_Stammdaten!$B$12,$AF$4:$AL$4004,ROW(C110)-3,FALSE)</f>
        <v>0</v>
      </c>
      <c r="AF110" s="109">
        <f t="shared" si="9"/>
        <v>0</v>
      </c>
      <c r="AG110" s="109">
        <f t="shared" si="8"/>
        <v>0</v>
      </c>
      <c r="AH110" s="109">
        <f t="shared" si="8"/>
        <v>0</v>
      </c>
      <c r="AI110" s="109">
        <f t="shared" si="8"/>
        <v>0</v>
      </c>
      <c r="AJ110" s="109">
        <f t="shared" si="7"/>
        <v>0</v>
      </c>
      <c r="AK110" s="109">
        <f t="shared" si="7"/>
        <v>0</v>
      </c>
      <c r="AL110" s="109">
        <f t="shared" si="7"/>
        <v>0</v>
      </c>
    </row>
    <row r="111" spans="1:38" s="344" customFormat="1" x14ac:dyDescent="0.3">
      <c r="A111" s="421"/>
      <c r="B111" s="421"/>
      <c r="C111" s="422"/>
      <c r="D111" s="423"/>
      <c r="E111" s="421"/>
      <c r="F111" s="421"/>
      <c r="G111" s="421"/>
      <c r="H111" s="421"/>
      <c r="I111" s="421"/>
      <c r="J111" s="421"/>
      <c r="K111" s="421"/>
      <c r="L111" s="421"/>
      <c r="M111" s="423"/>
      <c r="N111" s="340">
        <f>IF(C111&gt;A_Stammdaten!$B$12,0,SUM(E111,F111,H111,J111:K111)-SUM(G111,I111,L111:M111))</f>
        <v>0</v>
      </c>
      <c r="O111" s="421"/>
      <c r="P111" s="421"/>
      <c r="Q111" s="421"/>
      <c r="R111" s="421"/>
      <c r="S111" s="108">
        <f t="shared" si="10"/>
        <v>0</v>
      </c>
      <c r="T111" s="341">
        <f>IF(ISBLANK($B111),0,VLOOKUP($B111,Listen!$A$2:$C$45,2,FALSE))</f>
        <v>0</v>
      </c>
      <c r="U111" s="341">
        <f>IF(ISBLANK($B111),0,VLOOKUP($B111,Listen!$A$2:$C$45,3,FALSE))</f>
        <v>0</v>
      </c>
      <c r="V111" s="342">
        <f t="shared" si="13"/>
        <v>0</v>
      </c>
      <c r="W111" s="342">
        <f t="shared" si="12"/>
        <v>0</v>
      </c>
      <c r="X111" s="342">
        <f t="shared" si="12"/>
        <v>0</v>
      </c>
      <c r="Y111" s="342">
        <f t="shared" si="12"/>
        <v>0</v>
      </c>
      <c r="Z111" s="342">
        <f t="shared" si="12"/>
        <v>0</v>
      </c>
      <c r="AA111" s="342">
        <f t="shared" si="12"/>
        <v>0</v>
      </c>
      <c r="AB111" s="342">
        <f t="shared" si="12"/>
        <v>0</v>
      </c>
      <c r="AC111" s="109">
        <f t="shared" si="11"/>
        <v>0</v>
      </c>
      <c r="AD111" s="109">
        <f>IF(C111=A_Stammdaten!$B$12,E_SAV!$S111-E_SAV!$AE111,HLOOKUP(A_Stammdaten!$B$12-1,$AF$4:$AL$4004,ROW(C111)-3,FALSE)-$AE111)</f>
        <v>0</v>
      </c>
      <c r="AE111" s="109">
        <f>HLOOKUP(A_Stammdaten!$B$12,$AF$4:$AL$4004,ROW(C111)-3,FALSE)</f>
        <v>0</v>
      </c>
      <c r="AF111" s="109">
        <f t="shared" si="9"/>
        <v>0</v>
      </c>
      <c r="AG111" s="109">
        <f t="shared" si="8"/>
        <v>0</v>
      </c>
      <c r="AH111" s="109">
        <f t="shared" si="8"/>
        <v>0</v>
      </c>
      <c r="AI111" s="109">
        <f t="shared" si="8"/>
        <v>0</v>
      </c>
      <c r="AJ111" s="109">
        <f t="shared" si="8"/>
        <v>0</v>
      </c>
      <c r="AK111" s="109">
        <f t="shared" si="8"/>
        <v>0</v>
      </c>
      <c r="AL111" s="109">
        <f t="shared" si="8"/>
        <v>0</v>
      </c>
    </row>
    <row r="112" spans="1:38" s="344" customFormat="1" x14ac:dyDescent="0.3">
      <c r="A112" s="421"/>
      <c r="B112" s="421"/>
      <c r="C112" s="422"/>
      <c r="D112" s="423"/>
      <c r="E112" s="421"/>
      <c r="F112" s="421"/>
      <c r="G112" s="421"/>
      <c r="H112" s="421"/>
      <c r="I112" s="421"/>
      <c r="J112" s="421"/>
      <c r="K112" s="421"/>
      <c r="L112" s="421"/>
      <c r="M112" s="423"/>
      <c r="N112" s="340">
        <f>IF(C112&gt;A_Stammdaten!$B$12,0,SUM(E112,F112,H112,J112:K112)-SUM(G112,I112,L112:M112))</f>
        <v>0</v>
      </c>
      <c r="O112" s="421"/>
      <c r="P112" s="421"/>
      <c r="Q112" s="421"/>
      <c r="R112" s="421"/>
      <c r="S112" s="108">
        <f t="shared" si="10"/>
        <v>0</v>
      </c>
      <c r="T112" s="341">
        <f>IF(ISBLANK($B112),0,VLOOKUP($B112,Listen!$A$2:$C$45,2,FALSE))</f>
        <v>0</v>
      </c>
      <c r="U112" s="341">
        <f>IF(ISBLANK($B112),0,VLOOKUP($B112,Listen!$A$2:$C$45,3,FALSE))</f>
        <v>0</v>
      </c>
      <c r="V112" s="342">
        <f t="shared" si="13"/>
        <v>0</v>
      </c>
      <c r="W112" s="342">
        <f t="shared" si="12"/>
        <v>0</v>
      </c>
      <c r="X112" s="342">
        <f t="shared" si="12"/>
        <v>0</v>
      </c>
      <c r="Y112" s="342">
        <f t="shared" si="12"/>
        <v>0</v>
      </c>
      <c r="Z112" s="342">
        <f t="shared" si="12"/>
        <v>0</v>
      </c>
      <c r="AA112" s="342">
        <f t="shared" si="12"/>
        <v>0</v>
      </c>
      <c r="AB112" s="342">
        <f t="shared" si="12"/>
        <v>0</v>
      </c>
      <c r="AC112" s="109">
        <f t="shared" si="11"/>
        <v>0</v>
      </c>
      <c r="AD112" s="109">
        <f>IF(C112=A_Stammdaten!$B$12,E_SAV!$S112-E_SAV!$AE112,HLOOKUP(A_Stammdaten!$B$12-1,$AF$4:$AL$4004,ROW(C112)-3,FALSE)-$AE112)</f>
        <v>0</v>
      </c>
      <c r="AE112" s="109">
        <f>HLOOKUP(A_Stammdaten!$B$12,$AF$4:$AL$4004,ROW(C112)-3,FALSE)</f>
        <v>0</v>
      </c>
      <c r="AF112" s="109">
        <f t="shared" si="9"/>
        <v>0</v>
      </c>
      <c r="AG112" s="109">
        <f t="shared" ref="AG112:AL154" si="14">IF(OR($C112=0,$S112=0,W112-(AG$4-$C112)=0),0,IF($C112&lt;AG$4,AF112-AF112/(W112-(AG$4-$C112)),IF($C112=AG$4,$S112-$S112/W112,0)))</f>
        <v>0</v>
      </c>
      <c r="AH112" s="109">
        <f t="shared" si="14"/>
        <v>0</v>
      </c>
      <c r="AI112" s="109">
        <f t="shared" si="14"/>
        <v>0</v>
      </c>
      <c r="AJ112" s="109">
        <f t="shared" si="14"/>
        <v>0</v>
      </c>
      <c r="AK112" s="109">
        <f t="shared" si="14"/>
        <v>0</v>
      </c>
      <c r="AL112" s="109">
        <f t="shared" si="14"/>
        <v>0</v>
      </c>
    </row>
    <row r="113" spans="1:38" s="344" customFormat="1" x14ac:dyDescent="0.3">
      <c r="A113" s="421"/>
      <c r="B113" s="421"/>
      <c r="C113" s="422"/>
      <c r="D113" s="423"/>
      <c r="E113" s="421"/>
      <c r="F113" s="421"/>
      <c r="G113" s="421"/>
      <c r="H113" s="421"/>
      <c r="I113" s="421"/>
      <c r="J113" s="421"/>
      <c r="K113" s="421"/>
      <c r="L113" s="421"/>
      <c r="M113" s="423"/>
      <c r="N113" s="340">
        <f>IF(C113&gt;A_Stammdaten!$B$12,0,SUM(E113,F113,H113,J113:K113)-SUM(G113,I113,L113:M113))</f>
        <v>0</v>
      </c>
      <c r="O113" s="421"/>
      <c r="P113" s="421"/>
      <c r="Q113" s="421"/>
      <c r="R113" s="421"/>
      <c r="S113" s="108">
        <f t="shared" si="10"/>
        <v>0</v>
      </c>
      <c r="T113" s="341">
        <f>IF(ISBLANK($B113),0,VLOOKUP($B113,Listen!$A$2:$C$45,2,FALSE))</f>
        <v>0</v>
      </c>
      <c r="U113" s="341">
        <f>IF(ISBLANK($B113),0,VLOOKUP($B113,Listen!$A$2:$C$45,3,FALSE))</f>
        <v>0</v>
      </c>
      <c r="V113" s="342">
        <f t="shared" si="13"/>
        <v>0</v>
      </c>
      <c r="W113" s="342">
        <f t="shared" si="12"/>
        <v>0</v>
      </c>
      <c r="X113" s="342">
        <f t="shared" si="12"/>
        <v>0</v>
      </c>
      <c r="Y113" s="342">
        <f t="shared" si="12"/>
        <v>0</v>
      </c>
      <c r="Z113" s="342">
        <f t="shared" si="12"/>
        <v>0</v>
      </c>
      <c r="AA113" s="342">
        <f t="shared" si="12"/>
        <v>0</v>
      </c>
      <c r="AB113" s="342">
        <f t="shared" si="12"/>
        <v>0</v>
      </c>
      <c r="AC113" s="109">
        <f t="shared" si="11"/>
        <v>0</v>
      </c>
      <c r="AD113" s="109">
        <f>IF(C113=A_Stammdaten!$B$12,E_SAV!$S113-E_SAV!$AE113,HLOOKUP(A_Stammdaten!$B$12-1,$AF$4:$AL$4004,ROW(C113)-3,FALSE)-$AE113)</f>
        <v>0</v>
      </c>
      <c r="AE113" s="109">
        <f>HLOOKUP(A_Stammdaten!$B$12,$AF$4:$AL$4004,ROW(C113)-3,FALSE)</f>
        <v>0</v>
      </c>
      <c r="AF113" s="109">
        <f t="shared" si="9"/>
        <v>0</v>
      </c>
      <c r="AG113" s="109">
        <f t="shared" si="14"/>
        <v>0</v>
      </c>
      <c r="AH113" s="109">
        <f t="shared" si="14"/>
        <v>0</v>
      </c>
      <c r="AI113" s="109">
        <f t="shared" si="14"/>
        <v>0</v>
      </c>
      <c r="AJ113" s="109">
        <f t="shared" si="14"/>
        <v>0</v>
      </c>
      <c r="AK113" s="109">
        <f t="shared" si="14"/>
        <v>0</v>
      </c>
      <c r="AL113" s="109">
        <f t="shared" si="14"/>
        <v>0</v>
      </c>
    </row>
    <row r="114" spans="1:38" s="344" customFormat="1" x14ac:dyDescent="0.3">
      <c r="A114" s="421"/>
      <c r="B114" s="421"/>
      <c r="C114" s="422"/>
      <c r="D114" s="423"/>
      <c r="E114" s="421"/>
      <c r="F114" s="421"/>
      <c r="G114" s="421"/>
      <c r="H114" s="421"/>
      <c r="I114" s="421"/>
      <c r="J114" s="421"/>
      <c r="K114" s="421"/>
      <c r="L114" s="421"/>
      <c r="M114" s="423"/>
      <c r="N114" s="340">
        <f>IF(C114&gt;A_Stammdaten!$B$12,0,SUM(E114,F114,H114,J114:K114)-SUM(G114,I114,L114:M114))</f>
        <v>0</v>
      </c>
      <c r="O114" s="421"/>
      <c r="P114" s="421"/>
      <c r="Q114" s="421"/>
      <c r="R114" s="421"/>
      <c r="S114" s="108">
        <f t="shared" si="10"/>
        <v>0</v>
      </c>
      <c r="T114" s="341">
        <f>IF(ISBLANK($B114),0,VLOOKUP($B114,Listen!$A$2:$C$45,2,FALSE))</f>
        <v>0</v>
      </c>
      <c r="U114" s="341">
        <f>IF(ISBLANK($B114),0,VLOOKUP($B114,Listen!$A$2:$C$45,3,FALSE))</f>
        <v>0</v>
      </c>
      <c r="V114" s="342">
        <f t="shared" si="13"/>
        <v>0</v>
      </c>
      <c r="W114" s="342">
        <f t="shared" si="12"/>
        <v>0</v>
      </c>
      <c r="X114" s="342">
        <f t="shared" si="12"/>
        <v>0</v>
      </c>
      <c r="Y114" s="342">
        <f t="shared" si="12"/>
        <v>0</v>
      </c>
      <c r="Z114" s="342">
        <f t="shared" si="12"/>
        <v>0</v>
      </c>
      <c r="AA114" s="342">
        <f t="shared" si="12"/>
        <v>0</v>
      </c>
      <c r="AB114" s="342">
        <f t="shared" si="12"/>
        <v>0</v>
      </c>
      <c r="AC114" s="109">
        <f t="shared" si="11"/>
        <v>0</v>
      </c>
      <c r="AD114" s="109">
        <f>IF(C114=A_Stammdaten!$B$12,E_SAV!$S114-E_SAV!$AE114,HLOOKUP(A_Stammdaten!$B$12-1,$AF$4:$AL$4004,ROW(C114)-3,FALSE)-$AE114)</f>
        <v>0</v>
      </c>
      <c r="AE114" s="109">
        <f>HLOOKUP(A_Stammdaten!$B$12,$AF$4:$AL$4004,ROW(C114)-3,FALSE)</f>
        <v>0</v>
      </c>
      <c r="AF114" s="109">
        <f t="shared" si="9"/>
        <v>0</v>
      </c>
      <c r="AG114" s="109">
        <f t="shared" si="14"/>
        <v>0</v>
      </c>
      <c r="AH114" s="109">
        <f t="shared" si="14"/>
        <v>0</v>
      </c>
      <c r="AI114" s="109">
        <f t="shared" si="14"/>
        <v>0</v>
      </c>
      <c r="AJ114" s="109">
        <f t="shared" si="14"/>
        <v>0</v>
      </c>
      <c r="AK114" s="109">
        <f t="shared" si="14"/>
        <v>0</v>
      </c>
      <c r="AL114" s="109">
        <f t="shared" si="14"/>
        <v>0</v>
      </c>
    </row>
    <row r="115" spans="1:38" s="344" customFormat="1" x14ac:dyDescent="0.3">
      <c r="A115" s="421"/>
      <c r="B115" s="421"/>
      <c r="C115" s="422"/>
      <c r="D115" s="423"/>
      <c r="E115" s="421"/>
      <c r="F115" s="421"/>
      <c r="G115" s="421"/>
      <c r="H115" s="421"/>
      <c r="I115" s="421"/>
      <c r="J115" s="421"/>
      <c r="K115" s="421"/>
      <c r="L115" s="421"/>
      <c r="M115" s="423"/>
      <c r="N115" s="340">
        <f>IF(C115&gt;A_Stammdaten!$B$12,0,SUM(E115,F115,H115,J115:K115)-SUM(G115,I115,L115:M115))</f>
        <v>0</v>
      </c>
      <c r="O115" s="421"/>
      <c r="P115" s="421"/>
      <c r="Q115" s="421"/>
      <c r="R115" s="421"/>
      <c r="S115" s="108">
        <f t="shared" si="10"/>
        <v>0</v>
      </c>
      <c r="T115" s="341">
        <f>IF(ISBLANK($B115),0,VLOOKUP($B115,Listen!$A$2:$C$45,2,FALSE))</f>
        <v>0</v>
      </c>
      <c r="U115" s="341">
        <f>IF(ISBLANK($B115),0,VLOOKUP($B115,Listen!$A$2:$C$45,3,FALSE))</f>
        <v>0</v>
      </c>
      <c r="V115" s="342">
        <f t="shared" si="13"/>
        <v>0</v>
      </c>
      <c r="W115" s="342">
        <f t="shared" si="12"/>
        <v>0</v>
      </c>
      <c r="X115" s="342">
        <f t="shared" si="12"/>
        <v>0</v>
      </c>
      <c r="Y115" s="342">
        <f t="shared" si="12"/>
        <v>0</v>
      </c>
      <c r="Z115" s="342">
        <f t="shared" si="12"/>
        <v>0</v>
      </c>
      <c r="AA115" s="342">
        <f t="shared" si="12"/>
        <v>0</v>
      </c>
      <c r="AB115" s="342">
        <f t="shared" si="12"/>
        <v>0</v>
      </c>
      <c r="AC115" s="109">
        <f t="shared" si="11"/>
        <v>0</v>
      </c>
      <c r="AD115" s="109">
        <f>IF(C115=A_Stammdaten!$B$12,E_SAV!$S115-E_SAV!$AE115,HLOOKUP(A_Stammdaten!$B$12-1,$AF$4:$AL$4004,ROW(C115)-3,FALSE)-$AE115)</f>
        <v>0</v>
      </c>
      <c r="AE115" s="109">
        <f>HLOOKUP(A_Stammdaten!$B$12,$AF$4:$AL$4004,ROW(C115)-3,FALSE)</f>
        <v>0</v>
      </c>
      <c r="AF115" s="109">
        <f t="shared" si="9"/>
        <v>0</v>
      </c>
      <c r="AG115" s="109">
        <f t="shared" si="14"/>
        <v>0</v>
      </c>
      <c r="AH115" s="109">
        <f t="shared" si="14"/>
        <v>0</v>
      </c>
      <c r="AI115" s="109">
        <f t="shared" si="14"/>
        <v>0</v>
      </c>
      <c r="AJ115" s="109">
        <f t="shared" si="14"/>
        <v>0</v>
      </c>
      <c r="AK115" s="109">
        <f t="shared" si="14"/>
        <v>0</v>
      </c>
      <c r="AL115" s="109">
        <f t="shared" si="14"/>
        <v>0</v>
      </c>
    </row>
    <row r="116" spans="1:38" s="344" customFormat="1" x14ac:dyDescent="0.3">
      <c r="A116" s="421"/>
      <c r="B116" s="421"/>
      <c r="C116" s="422"/>
      <c r="D116" s="423"/>
      <c r="E116" s="421"/>
      <c r="F116" s="421"/>
      <c r="G116" s="421"/>
      <c r="H116" s="421"/>
      <c r="I116" s="421"/>
      <c r="J116" s="421"/>
      <c r="K116" s="421"/>
      <c r="L116" s="421"/>
      <c r="M116" s="423"/>
      <c r="N116" s="340">
        <f>IF(C116&gt;A_Stammdaten!$B$12,0,SUM(E116,F116,H116,J116:K116)-SUM(G116,I116,L116:M116))</f>
        <v>0</v>
      </c>
      <c r="O116" s="421"/>
      <c r="P116" s="421"/>
      <c r="Q116" s="421"/>
      <c r="R116" s="421"/>
      <c r="S116" s="108">
        <f t="shared" si="10"/>
        <v>0</v>
      </c>
      <c r="T116" s="341">
        <f>IF(ISBLANK($B116),0,VLOOKUP($B116,Listen!$A$2:$C$45,2,FALSE))</f>
        <v>0</v>
      </c>
      <c r="U116" s="341">
        <f>IF(ISBLANK($B116),0,VLOOKUP($B116,Listen!$A$2:$C$45,3,FALSE))</f>
        <v>0</v>
      </c>
      <c r="V116" s="342">
        <f t="shared" si="13"/>
        <v>0</v>
      </c>
      <c r="W116" s="342">
        <f t="shared" si="12"/>
        <v>0</v>
      </c>
      <c r="X116" s="342">
        <f t="shared" si="12"/>
        <v>0</v>
      </c>
      <c r="Y116" s="342">
        <f t="shared" si="12"/>
        <v>0</v>
      </c>
      <c r="Z116" s="342">
        <f t="shared" si="12"/>
        <v>0</v>
      </c>
      <c r="AA116" s="342">
        <f t="shared" si="12"/>
        <v>0</v>
      </c>
      <c r="AB116" s="342">
        <f t="shared" ref="W116:AB159" si="15">$T116</f>
        <v>0</v>
      </c>
      <c r="AC116" s="109">
        <f t="shared" si="11"/>
        <v>0</v>
      </c>
      <c r="AD116" s="109">
        <f>IF(C116=A_Stammdaten!$B$12,E_SAV!$S116-E_SAV!$AE116,HLOOKUP(A_Stammdaten!$B$12-1,$AF$4:$AL$4004,ROW(C116)-3,FALSE)-$AE116)</f>
        <v>0</v>
      </c>
      <c r="AE116" s="109">
        <f>HLOOKUP(A_Stammdaten!$B$12,$AF$4:$AL$4004,ROW(C116)-3,FALSE)</f>
        <v>0</v>
      </c>
      <c r="AF116" s="109">
        <f t="shared" si="9"/>
        <v>0</v>
      </c>
      <c r="AG116" s="109">
        <f t="shared" si="14"/>
        <v>0</v>
      </c>
      <c r="AH116" s="109">
        <f t="shared" si="14"/>
        <v>0</v>
      </c>
      <c r="AI116" s="109">
        <f t="shared" si="14"/>
        <v>0</v>
      </c>
      <c r="AJ116" s="109">
        <f t="shared" si="14"/>
        <v>0</v>
      </c>
      <c r="AK116" s="109">
        <f t="shared" si="14"/>
        <v>0</v>
      </c>
      <c r="AL116" s="109">
        <f t="shared" si="14"/>
        <v>0</v>
      </c>
    </row>
    <row r="117" spans="1:38" s="344" customFormat="1" x14ac:dyDescent="0.3">
      <c r="A117" s="421"/>
      <c r="B117" s="421"/>
      <c r="C117" s="422"/>
      <c r="D117" s="423"/>
      <c r="E117" s="421"/>
      <c r="F117" s="421"/>
      <c r="G117" s="421"/>
      <c r="H117" s="421"/>
      <c r="I117" s="421"/>
      <c r="J117" s="421"/>
      <c r="K117" s="421"/>
      <c r="L117" s="421"/>
      <c r="M117" s="423"/>
      <c r="N117" s="340">
        <f>IF(C117&gt;A_Stammdaten!$B$12,0,SUM(E117,F117,H117,J117:K117)-SUM(G117,I117,L117:M117))</f>
        <v>0</v>
      </c>
      <c r="O117" s="421"/>
      <c r="P117" s="421"/>
      <c r="Q117" s="421"/>
      <c r="R117" s="421"/>
      <c r="S117" s="108">
        <f t="shared" si="10"/>
        <v>0</v>
      </c>
      <c r="T117" s="341">
        <f>IF(ISBLANK($B117),0,VLOOKUP($B117,Listen!$A$2:$C$45,2,FALSE))</f>
        <v>0</v>
      </c>
      <c r="U117" s="341">
        <f>IF(ISBLANK($B117),0,VLOOKUP($B117,Listen!$A$2:$C$45,3,FALSE))</f>
        <v>0</v>
      </c>
      <c r="V117" s="342">
        <f t="shared" si="13"/>
        <v>0</v>
      </c>
      <c r="W117" s="342">
        <f t="shared" si="15"/>
        <v>0</v>
      </c>
      <c r="X117" s="342">
        <f t="shared" si="15"/>
        <v>0</v>
      </c>
      <c r="Y117" s="342">
        <f t="shared" si="15"/>
        <v>0</v>
      </c>
      <c r="Z117" s="342">
        <f t="shared" si="15"/>
        <v>0</v>
      </c>
      <c r="AA117" s="342">
        <f t="shared" si="15"/>
        <v>0</v>
      </c>
      <c r="AB117" s="342">
        <f t="shared" si="15"/>
        <v>0</v>
      </c>
      <c r="AC117" s="109">
        <f t="shared" si="11"/>
        <v>0</v>
      </c>
      <c r="AD117" s="109">
        <f>IF(C117=A_Stammdaten!$B$12,E_SAV!$S117-E_SAV!$AE117,HLOOKUP(A_Stammdaten!$B$12-1,$AF$4:$AL$4004,ROW(C117)-3,FALSE)-$AE117)</f>
        <v>0</v>
      </c>
      <c r="AE117" s="109">
        <f>HLOOKUP(A_Stammdaten!$B$12,$AF$4:$AL$4004,ROW(C117)-3,FALSE)</f>
        <v>0</v>
      </c>
      <c r="AF117" s="109">
        <f t="shared" si="9"/>
        <v>0</v>
      </c>
      <c r="AG117" s="109">
        <f t="shared" si="14"/>
        <v>0</v>
      </c>
      <c r="AH117" s="109">
        <f t="shared" si="14"/>
        <v>0</v>
      </c>
      <c r="AI117" s="109">
        <f t="shared" si="14"/>
        <v>0</v>
      </c>
      <c r="AJ117" s="109">
        <f t="shared" si="14"/>
        <v>0</v>
      </c>
      <c r="AK117" s="109">
        <f t="shared" si="14"/>
        <v>0</v>
      </c>
      <c r="AL117" s="109">
        <f t="shared" si="14"/>
        <v>0</v>
      </c>
    </row>
    <row r="118" spans="1:38" s="344" customFormat="1" x14ac:dyDescent="0.3">
      <c r="A118" s="421"/>
      <c r="B118" s="421"/>
      <c r="C118" s="422"/>
      <c r="D118" s="423"/>
      <c r="E118" s="421"/>
      <c r="F118" s="421"/>
      <c r="G118" s="421"/>
      <c r="H118" s="421"/>
      <c r="I118" s="421"/>
      <c r="J118" s="421"/>
      <c r="K118" s="421"/>
      <c r="L118" s="421"/>
      <c r="M118" s="423"/>
      <c r="N118" s="340">
        <f>IF(C118&gt;A_Stammdaten!$B$12,0,SUM(E118,F118,H118,J118:K118)-SUM(G118,I118,L118:M118))</f>
        <v>0</v>
      </c>
      <c r="O118" s="421"/>
      <c r="P118" s="421"/>
      <c r="Q118" s="421"/>
      <c r="R118" s="421"/>
      <c r="S118" s="108">
        <f t="shared" si="10"/>
        <v>0</v>
      </c>
      <c r="T118" s="341">
        <f>IF(ISBLANK($B118),0,VLOOKUP($B118,Listen!$A$2:$C$45,2,FALSE))</f>
        <v>0</v>
      </c>
      <c r="U118" s="341">
        <f>IF(ISBLANK($B118),0,VLOOKUP($B118,Listen!$A$2:$C$45,3,FALSE))</f>
        <v>0</v>
      </c>
      <c r="V118" s="342">
        <f t="shared" si="13"/>
        <v>0</v>
      </c>
      <c r="W118" s="342">
        <f t="shared" si="15"/>
        <v>0</v>
      </c>
      <c r="X118" s="342">
        <f t="shared" si="15"/>
        <v>0</v>
      </c>
      <c r="Y118" s="342">
        <f t="shared" si="15"/>
        <v>0</v>
      </c>
      <c r="Z118" s="342">
        <f t="shared" si="15"/>
        <v>0</v>
      </c>
      <c r="AA118" s="342">
        <f t="shared" si="15"/>
        <v>0</v>
      </c>
      <c r="AB118" s="342">
        <f t="shared" si="15"/>
        <v>0</v>
      </c>
      <c r="AC118" s="109">
        <f t="shared" si="11"/>
        <v>0</v>
      </c>
      <c r="AD118" s="109">
        <f>IF(C118=A_Stammdaten!$B$12,E_SAV!$S118-E_SAV!$AE118,HLOOKUP(A_Stammdaten!$B$12-1,$AF$4:$AL$4004,ROW(C118)-3,FALSE)-$AE118)</f>
        <v>0</v>
      </c>
      <c r="AE118" s="109">
        <f>HLOOKUP(A_Stammdaten!$B$12,$AF$4:$AL$4004,ROW(C118)-3,FALSE)</f>
        <v>0</v>
      </c>
      <c r="AF118" s="109">
        <f t="shared" si="9"/>
        <v>0</v>
      </c>
      <c r="AG118" s="109">
        <f t="shared" si="14"/>
        <v>0</v>
      </c>
      <c r="AH118" s="109">
        <f t="shared" si="14"/>
        <v>0</v>
      </c>
      <c r="AI118" s="109">
        <f t="shared" si="14"/>
        <v>0</v>
      </c>
      <c r="AJ118" s="109">
        <f t="shared" si="14"/>
        <v>0</v>
      </c>
      <c r="AK118" s="109">
        <f t="shared" si="14"/>
        <v>0</v>
      </c>
      <c r="AL118" s="109">
        <f t="shared" si="14"/>
        <v>0</v>
      </c>
    </row>
    <row r="119" spans="1:38" s="344" customFormat="1" x14ac:dyDescent="0.3">
      <c r="A119" s="421"/>
      <c r="B119" s="421"/>
      <c r="C119" s="422"/>
      <c r="D119" s="423"/>
      <c r="E119" s="421"/>
      <c r="F119" s="421"/>
      <c r="G119" s="421"/>
      <c r="H119" s="421"/>
      <c r="I119" s="421"/>
      <c r="J119" s="421"/>
      <c r="K119" s="421"/>
      <c r="L119" s="421"/>
      <c r="M119" s="423"/>
      <c r="N119" s="340">
        <f>IF(C119&gt;A_Stammdaten!$B$12,0,SUM(E119,F119,H119,J119:K119)-SUM(G119,I119,L119:M119))</f>
        <v>0</v>
      </c>
      <c r="O119" s="421"/>
      <c r="P119" s="421"/>
      <c r="Q119" s="421"/>
      <c r="R119" s="421"/>
      <c r="S119" s="108">
        <f t="shared" si="10"/>
        <v>0</v>
      </c>
      <c r="T119" s="341">
        <f>IF(ISBLANK($B119),0,VLOOKUP($B119,Listen!$A$2:$C$45,2,FALSE))</f>
        <v>0</v>
      </c>
      <c r="U119" s="341">
        <f>IF(ISBLANK($B119),0,VLOOKUP($B119,Listen!$A$2:$C$45,3,FALSE))</f>
        <v>0</v>
      </c>
      <c r="V119" s="342">
        <f t="shared" si="13"/>
        <v>0</v>
      </c>
      <c r="W119" s="342">
        <f t="shared" si="15"/>
        <v>0</v>
      </c>
      <c r="X119" s="342">
        <f t="shared" si="15"/>
        <v>0</v>
      </c>
      <c r="Y119" s="342">
        <f t="shared" si="15"/>
        <v>0</v>
      </c>
      <c r="Z119" s="342">
        <f t="shared" si="15"/>
        <v>0</v>
      </c>
      <c r="AA119" s="342">
        <f t="shared" si="15"/>
        <v>0</v>
      </c>
      <c r="AB119" s="342">
        <f t="shared" si="15"/>
        <v>0</v>
      </c>
      <c r="AC119" s="109">
        <f t="shared" si="11"/>
        <v>0</v>
      </c>
      <c r="AD119" s="109">
        <f>IF(C119=A_Stammdaten!$B$12,E_SAV!$S119-E_SAV!$AE119,HLOOKUP(A_Stammdaten!$B$12-1,$AF$4:$AL$4004,ROW(C119)-3,FALSE)-$AE119)</f>
        <v>0</v>
      </c>
      <c r="AE119" s="109">
        <f>HLOOKUP(A_Stammdaten!$B$12,$AF$4:$AL$4004,ROW(C119)-3,FALSE)</f>
        <v>0</v>
      </c>
      <c r="AF119" s="109">
        <f t="shared" si="9"/>
        <v>0</v>
      </c>
      <c r="AG119" s="109">
        <f t="shared" si="14"/>
        <v>0</v>
      </c>
      <c r="AH119" s="109">
        <f t="shared" si="14"/>
        <v>0</v>
      </c>
      <c r="AI119" s="109">
        <f t="shared" si="14"/>
        <v>0</v>
      </c>
      <c r="AJ119" s="109">
        <f t="shared" si="14"/>
        <v>0</v>
      </c>
      <c r="AK119" s="109">
        <f t="shared" si="14"/>
        <v>0</v>
      </c>
      <c r="AL119" s="109">
        <f t="shared" si="14"/>
        <v>0</v>
      </c>
    </row>
    <row r="120" spans="1:38" s="344" customFormat="1" x14ac:dyDescent="0.3">
      <c r="A120" s="421"/>
      <c r="B120" s="421"/>
      <c r="C120" s="422"/>
      <c r="D120" s="423"/>
      <c r="E120" s="421"/>
      <c r="F120" s="421"/>
      <c r="G120" s="421"/>
      <c r="H120" s="421"/>
      <c r="I120" s="421"/>
      <c r="J120" s="421"/>
      <c r="K120" s="421"/>
      <c r="L120" s="421"/>
      <c r="M120" s="423"/>
      <c r="N120" s="340">
        <f>IF(C120&gt;A_Stammdaten!$B$12,0,SUM(E120,F120,H120,J120:K120)-SUM(G120,I120,L120:M120))</f>
        <v>0</v>
      </c>
      <c r="O120" s="421"/>
      <c r="P120" s="421"/>
      <c r="Q120" s="421"/>
      <c r="R120" s="421"/>
      <c r="S120" s="108">
        <f t="shared" si="10"/>
        <v>0</v>
      </c>
      <c r="T120" s="341">
        <f>IF(ISBLANK($B120),0,VLOOKUP($B120,Listen!$A$2:$C$45,2,FALSE))</f>
        <v>0</v>
      </c>
      <c r="U120" s="341">
        <f>IF(ISBLANK($B120),0,VLOOKUP($B120,Listen!$A$2:$C$45,3,FALSE))</f>
        <v>0</v>
      </c>
      <c r="V120" s="342">
        <f t="shared" si="13"/>
        <v>0</v>
      </c>
      <c r="W120" s="342">
        <f t="shared" si="15"/>
        <v>0</v>
      </c>
      <c r="X120" s="342">
        <f t="shared" si="15"/>
        <v>0</v>
      </c>
      <c r="Y120" s="342">
        <f t="shared" si="15"/>
        <v>0</v>
      </c>
      <c r="Z120" s="342">
        <f t="shared" si="15"/>
        <v>0</v>
      </c>
      <c r="AA120" s="342">
        <f t="shared" si="15"/>
        <v>0</v>
      </c>
      <c r="AB120" s="342">
        <f t="shared" si="15"/>
        <v>0</v>
      </c>
      <c r="AC120" s="109">
        <f t="shared" si="11"/>
        <v>0</v>
      </c>
      <c r="AD120" s="109">
        <f>IF(C120=A_Stammdaten!$B$12,E_SAV!$S120-E_SAV!$AE120,HLOOKUP(A_Stammdaten!$B$12-1,$AF$4:$AL$4004,ROW(C120)-3,FALSE)-$AE120)</f>
        <v>0</v>
      </c>
      <c r="AE120" s="109">
        <f>HLOOKUP(A_Stammdaten!$B$12,$AF$4:$AL$4004,ROW(C120)-3,FALSE)</f>
        <v>0</v>
      </c>
      <c r="AF120" s="109">
        <f t="shared" si="9"/>
        <v>0</v>
      </c>
      <c r="AG120" s="109">
        <f t="shared" si="14"/>
        <v>0</v>
      </c>
      <c r="AH120" s="109">
        <f t="shared" si="14"/>
        <v>0</v>
      </c>
      <c r="AI120" s="109">
        <f t="shared" si="14"/>
        <v>0</v>
      </c>
      <c r="AJ120" s="109">
        <f t="shared" si="14"/>
        <v>0</v>
      </c>
      <c r="AK120" s="109">
        <f t="shared" si="14"/>
        <v>0</v>
      </c>
      <c r="AL120" s="109">
        <f t="shared" si="14"/>
        <v>0</v>
      </c>
    </row>
    <row r="121" spans="1:38" s="344" customFormat="1" x14ac:dyDescent="0.3">
      <c r="A121" s="421"/>
      <c r="B121" s="421"/>
      <c r="C121" s="422"/>
      <c r="D121" s="423"/>
      <c r="E121" s="421"/>
      <c r="F121" s="421"/>
      <c r="G121" s="421"/>
      <c r="H121" s="421"/>
      <c r="I121" s="421"/>
      <c r="J121" s="421"/>
      <c r="K121" s="421"/>
      <c r="L121" s="421"/>
      <c r="M121" s="423"/>
      <c r="N121" s="340">
        <f>IF(C121&gt;A_Stammdaten!$B$12,0,SUM(E121,F121,H121,J121:K121)-SUM(G121,I121,L121:M121))</f>
        <v>0</v>
      </c>
      <c r="O121" s="421"/>
      <c r="P121" s="421"/>
      <c r="Q121" s="421"/>
      <c r="R121" s="421"/>
      <c r="S121" s="108">
        <f t="shared" si="10"/>
        <v>0</v>
      </c>
      <c r="T121" s="341">
        <f>IF(ISBLANK($B121),0,VLOOKUP($B121,Listen!$A$2:$C$45,2,FALSE))</f>
        <v>0</v>
      </c>
      <c r="U121" s="341">
        <f>IF(ISBLANK($B121),0,VLOOKUP($B121,Listen!$A$2:$C$45,3,FALSE))</f>
        <v>0</v>
      </c>
      <c r="V121" s="342">
        <f t="shared" si="13"/>
        <v>0</v>
      </c>
      <c r="W121" s="342">
        <f t="shared" si="15"/>
        <v>0</v>
      </c>
      <c r="X121" s="342">
        <f t="shared" si="15"/>
        <v>0</v>
      </c>
      <c r="Y121" s="342">
        <f t="shared" si="15"/>
        <v>0</v>
      </c>
      <c r="Z121" s="342">
        <f t="shared" si="15"/>
        <v>0</v>
      </c>
      <c r="AA121" s="342">
        <f t="shared" si="15"/>
        <v>0</v>
      </c>
      <c r="AB121" s="342">
        <f t="shared" si="15"/>
        <v>0</v>
      </c>
      <c r="AC121" s="109">
        <f t="shared" si="11"/>
        <v>0</v>
      </c>
      <c r="AD121" s="109">
        <f>IF(C121=A_Stammdaten!$B$12,E_SAV!$S121-E_SAV!$AE121,HLOOKUP(A_Stammdaten!$B$12-1,$AF$4:$AL$4004,ROW(C121)-3,FALSE)-$AE121)</f>
        <v>0</v>
      </c>
      <c r="AE121" s="109">
        <f>HLOOKUP(A_Stammdaten!$B$12,$AF$4:$AL$4004,ROW(C121)-3,FALSE)</f>
        <v>0</v>
      </c>
      <c r="AF121" s="109">
        <f t="shared" si="9"/>
        <v>0</v>
      </c>
      <c r="AG121" s="109">
        <f t="shared" si="14"/>
        <v>0</v>
      </c>
      <c r="AH121" s="109">
        <f t="shared" si="14"/>
        <v>0</v>
      </c>
      <c r="AI121" s="109">
        <f t="shared" si="14"/>
        <v>0</v>
      </c>
      <c r="AJ121" s="109">
        <f t="shared" si="14"/>
        <v>0</v>
      </c>
      <c r="AK121" s="109">
        <f t="shared" si="14"/>
        <v>0</v>
      </c>
      <c r="AL121" s="109">
        <f t="shared" si="14"/>
        <v>0</v>
      </c>
    </row>
    <row r="122" spans="1:38" s="344" customFormat="1" x14ac:dyDescent="0.3">
      <c r="A122" s="421"/>
      <c r="B122" s="421"/>
      <c r="C122" s="422"/>
      <c r="D122" s="423"/>
      <c r="E122" s="421"/>
      <c r="F122" s="421"/>
      <c r="G122" s="421"/>
      <c r="H122" s="421"/>
      <c r="I122" s="421"/>
      <c r="J122" s="421"/>
      <c r="K122" s="421"/>
      <c r="L122" s="421"/>
      <c r="M122" s="423"/>
      <c r="N122" s="340">
        <f>IF(C122&gt;A_Stammdaten!$B$12,0,SUM(E122,F122,H122,J122:K122)-SUM(G122,I122,L122:M122))</f>
        <v>0</v>
      </c>
      <c r="O122" s="421"/>
      <c r="P122" s="421"/>
      <c r="Q122" s="421"/>
      <c r="R122" s="421"/>
      <c r="S122" s="108">
        <f t="shared" si="10"/>
        <v>0</v>
      </c>
      <c r="T122" s="341">
        <f>IF(ISBLANK($B122),0,VLOOKUP($B122,Listen!$A$2:$C$45,2,FALSE))</f>
        <v>0</v>
      </c>
      <c r="U122" s="341">
        <f>IF(ISBLANK($B122),0,VLOOKUP($B122,Listen!$A$2:$C$45,3,FALSE))</f>
        <v>0</v>
      </c>
      <c r="V122" s="342">
        <f t="shared" si="13"/>
        <v>0</v>
      </c>
      <c r="W122" s="342">
        <f t="shared" si="15"/>
        <v>0</v>
      </c>
      <c r="X122" s="342">
        <f t="shared" si="15"/>
        <v>0</v>
      </c>
      <c r="Y122" s="342">
        <f t="shared" si="15"/>
        <v>0</v>
      </c>
      <c r="Z122" s="342">
        <f t="shared" si="15"/>
        <v>0</v>
      </c>
      <c r="AA122" s="342">
        <f t="shared" si="15"/>
        <v>0</v>
      </c>
      <c r="AB122" s="342">
        <f t="shared" si="15"/>
        <v>0</v>
      </c>
      <c r="AC122" s="109">
        <f t="shared" si="11"/>
        <v>0</v>
      </c>
      <c r="AD122" s="109">
        <f>IF(C122=A_Stammdaten!$B$12,E_SAV!$S122-E_SAV!$AE122,HLOOKUP(A_Stammdaten!$B$12-1,$AF$4:$AL$4004,ROW(C122)-3,FALSE)-$AE122)</f>
        <v>0</v>
      </c>
      <c r="AE122" s="109">
        <f>HLOOKUP(A_Stammdaten!$B$12,$AF$4:$AL$4004,ROW(C122)-3,FALSE)</f>
        <v>0</v>
      </c>
      <c r="AF122" s="109">
        <f t="shared" si="9"/>
        <v>0</v>
      </c>
      <c r="AG122" s="109">
        <f t="shared" si="14"/>
        <v>0</v>
      </c>
      <c r="AH122" s="109">
        <f t="shared" si="14"/>
        <v>0</v>
      </c>
      <c r="AI122" s="109">
        <f t="shared" si="14"/>
        <v>0</v>
      </c>
      <c r="AJ122" s="109">
        <f t="shared" si="14"/>
        <v>0</v>
      </c>
      <c r="AK122" s="109">
        <f t="shared" si="14"/>
        <v>0</v>
      </c>
      <c r="AL122" s="109">
        <f t="shared" si="14"/>
        <v>0</v>
      </c>
    </row>
    <row r="123" spans="1:38" s="344" customFormat="1" x14ac:dyDescent="0.3">
      <c r="A123" s="421"/>
      <c r="B123" s="421"/>
      <c r="C123" s="422"/>
      <c r="D123" s="423"/>
      <c r="E123" s="421"/>
      <c r="F123" s="421"/>
      <c r="G123" s="421"/>
      <c r="H123" s="421"/>
      <c r="I123" s="421"/>
      <c r="J123" s="421"/>
      <c r="K123" s="421"/>
      <c r="L123" s="421"/>
      <c r="M123" s="423"/>
      <c r="N123" s="340">
        <f>IF(C123&gt;A_Stammdaten!$B$12,0,SUM(E123,F123,H123,J123:K123)-SUM(G123,I123,L123:M123))</f>
        <v>0</v>
      </c>
      <c r="O123" s="421"/>
      <c r="P123" s="421"/>
      <c r="Q123" s="421"/>
      <c r="R123" s="421"/>
      <c r="S123" s="108">
        <f t="shared" si="10"/>
        <v>0</v>
      </c>
      <c r="T123" s="341">
        <f>IF(ISBLANK($B123),0,VLOOKUP($B123,Listen!$A$2:$C$45,2,FALSE))</f>
        <v>0</v>
      </c>
      <c r="U123" s="341">
        <f>IF(ISBLANK($B123),0,VLOOKUP($B123,Listen!$A$2:$C$45,3,FALSE))</f>
        <v>0</v>
      </c>
      <c r="V123" s="342">
        <f t="shared" si="13"/>
        <v>0</v>
      </c>
      <c r="W123" s="342">
        <f t="shared" si="15"/>
        <v>0</v>
      </c>
      <c r="X123" s="342">
        <f t="shared" si="15"/>
        <v>0</v>
      </c>
      <c r="Y123" s="342">
        <f t="shared" si="15"/>
        <v>0</v>
      </c>
      <c r="Z123" s="342">
        <f t="shared" si="15"/>
        <v>0</v>
      </c>
      <c r="AA123" s="342">
        <f t="shared" si="15"/>
        <v>0</v>
      </c>
      <c r="AB123" s="342">
        <f t="shared" si="15"/>
        <v>0</v>
      </c>
      <c r="AC123" s="109">
        <f t="shared" si="11"/>
        <v>0</v>
      </c>
      <c r="AD123" s="109">
        <f>IF(C123=A_Stammdaten!$B$12,E_SAV!$S123-E_SAV!$AE123,HLOOKUP(A_Stammdaten!$B$12-1,$AF$4:$AL$4004,ROW(C123)-3,FALSE)-$AE123)</f>
        <v>0</v>
      </c>
      <c r="AE123" s="109">
        <f>HLOOKUP(A_Stammdaten!$B$12,$AF$4:$AL$4004,ROW(C123)-3,FALSE)</f>
        <v>0</v>
      </c>
      <c r="AF123" s="109">
        <f t="shared" si="9"/>
        <v>0</v>
      </c>
      <c r="AG123" s="109">
        <f t="shared" si="14"/>
        <v>0</v>
      </c>
      <c r="AH123" s="109">
        <f t="shared" si="14"/>
        <v>0</v>
      </c>
      <c r="AI123" s="109">
        <f t="shared" si="14"/>
        <v>0</v>
      </c>
      <c r="AJ123" s="109">
        <f t="shared" si="14"/>
        <v>0</v>
      </c>
      <c r="AK123" s="109">
        <f t="shared" si="14"/>
        <v>0</v>
      </c>
      <c r="AL123" s="109">
        <f t="shared" si="14"/>
        <v>0</v>
      </c>
    </row>
    <row r="124" spans="1:38" s="344" customFormat="1" x14ac:dyDescent="0.3">
      <c r="A124" s="421"/>
      <c r="B124" s="421"/>
      <c r="C124" s="422"/>
      <c r="D124" s="423"/>
      <c r="E124" s="421"/>
      <c r="F124" s="421"/>
      <c r="G124" s="421"/>
      <c r="H124" s="421"/>
      <c r="I124" s="421"/>
      <c r="J124" s="421"/>
      <c r="K124" s="421"/>
      <c r="L124" s="421"/>
      <c r="M124" s="423"/>
      <c r="N124" s="340">
        <f>IF(C124&gt;A_Stammdaten!$B$12,0,SUM(E124,F124,H124,J124:K124)-SUM(G124,I124,L124:M124))</f>
        <v>0</v>
      </c>
      <c r="O124" s="421"/>
      <c r="P124" s="421"/>
      <c r="Q124" s="421"/>
      <c r="R124" s="421"/>
      <c r="S124" s="108">
        <f t="shared" si="10"/>
        <v>0</v>
      </c>
      <c r="T124" s="341">
        <f>IF(ISBLANK($B124),0,VLOOKUP($B124,Listen!$A$2:$C$45,2,FALSE))</f>
        <v>0</v>
      </c>
      <c r="U124" s="341">
        <f>IF(ISBLANK($B124),0,VLOOKUP($B124,Listen!$A$2:$C$45,3,FALSE))</f>
        <v>0</v>
      </c>
      <c r="V124" s="342">
        <f t="shared" si="13"/>
        <v>0</v>
      </c>
      <c r="W124" s="342">
        <f t="shared" si="15"/>
        <v>0</v>
      </c>
      <c r="X124" s="342">
        <f t="shared" si="15"/>
        <v>0</v>
      </c>
      <c r="Y124" s="342">
        <f t="shared" si="15"/>
        <v>0</v>
      </c>
      <c r="Z124" s="342">
        <f t="shared" si="15"/>
        <v>0</v>
      </c>
      <c r="AA124" s="342">
        <f t="shared" si="15"/>
        <v>0</v>
      </c>
      <c r="AB124" s="342">
        <f t="shared" si="15"/>
        <v>0</v>
      </c>
      <c r="AC124" s="109">
        <f t="shared" si="11"/>
        <v>0</v>
      </c>
      <c r="AD124" s="109">
        <f>IF(C124=A_Stammdaten!$B$12,E_SAV!$S124-E_SAV!$AE124,HLOOKUP(A_Stammdaten!$B$12-1,$AF$4:$AL$4004,ROW(C124)-3,FALSE)-$AE124)</f>
        <v>0</v>
      </c>
      <c r="AE124" s="109">
        <f>HLOOKUP(A_Stammdaten!$B$12,$AF$4:$AL$4004,ROW(C124)-3,FALSE)</f>
        <v>0</v>
      </c>
      <c r="AF124" s="109">
        <f t="shared" si="9"/>
        <v>0</v>
      </c>
      <c r="AG124" s="109">
        <f t="shared" si="14"/>
        <v>0</v>
      </c>
      <c r="AH124" s="109">
        <f t="shared" si="14"/>
        <v>0</v>
      </c>
      <c r="AI124" s="109">
        <f t="shared" si="14"/>
        <v>0</v>
      </c>
      <c r="AJ124" s="109">
        <f t="shared" si="14"/>
        <v>0</v>
      </c>
      <c r="AK124" s="109">
        <f t="shared" si="14"/>
        <v>0</v>
      </c>
      <c r="AL124" s="109">
        <f t="shared" si="14"/>
        <v>0</v>
      </c>
    </row>
    <row r="125" spans="1:38" s="344" customFormat="1" x14ac:dyDescent="0.3">
      <c r="A125" s="421"/>
      <c r="B125" s="421"/>
      <c r="C125" s="422"/>
      <c r="D125" s="423"/>
      <c r="E125" s="421"/>
      <c r="F125" s="421"/>
      <c r="G125" s="421"/>
      <c r="H125" s="421"/>
      <c r="I125" s="421"/>
      <c r="J125" s="421"/>
      <c r="K125" s="421"/>
      <c r="L125" s="421"/>
      <c r="M125" s="423"/>
      <c r="N125" s="340">
        <f>IF(C125&gt;A_Stammdaten!$B$12,0,SUM(E125,F125,H125,J125:K125)-SUM(G125,I125,L125:M125))</f>
        <v>0</v>
      </c>
      <c r="O125" s="421"/>
      <c r="P125" s="421"/>
      <c r="Q125" s="421"/>
      <c r="R125" s="421"/>
      <c r="S125" s="108">
        <f t="shared" si="10"/>
        <v>0</v>
      </c>
      <c r="T125" s="341">
        <f>IF(ISBLANK($B125),0,VLOOKUP($B125,Listen!$A$2:$C$45,2,FALSE))</f>
        <v>0</v>
      </c>
      <c r="U125" s="341">
        <f>IF(ISBLANK($B125),0,VLOOKUP($B125,Listen!$A$2:$C$45,3,FALSE))</f>
        <v>0</v>
      </c>
      <c r="V125" s="342">
        <f t="shared" si="13"/>
        <v>0</v>
      </c>
      <c r="W125" s="342">
        <f t="shared" si="15"/>
        <v>0</v>
      </c>
      <c r="X125" s="342">
        <f t="shared" si="15"/>
        <v>0</v>
      </c>
      <c r="Y125" s="342">
        <f t="shared" si="15"/>
        <v>0</v>
      </c>
      <c r="Z125" s="342">
        <f t="shared" si="15"/>
        <v>0</v>
      </c>
      <c r="AA125" s="342">
        <f t="shared" si="15"/>
        <v>0</v>
      </c>
      <c r="AB125" s="342">
        <f t="shared" si="15"/>
        <v>0</v>
      </c>
      <c r="AC125" s="109">
        <f t="shared" si="11"/>
        <v>0</v>
      </c>
      <c r="AD125" s="109">
        <f>IF(C125=A_Stammdaten!$B$12,E_SAV!$S125-E_SAV!$AE125,HLOOKUP(A_Stammdaten!$B$12-1,$AF$4:$AL$4004,ROW(C125)-3,FALSE)-$AE125)</f>
        <v>0</v>
      </c>
      <c r="AE125" s="109">
        <f>HLOOKUP(A_Stammdaten!$B$12,$AF$4:$AL$4004,ROW(C125)-3,FALSE)</f>
        <v>0</v>
      </c>
      <c r="AF125" s="109">
        <f t="shared" si="9"/>
        <v>0</v>
      </c>
      <c r="AG125" s="109">
        <f t="shared" si="14"/>
        <v>0</v>
      </c>
      <c r="AH125" s="109">
        <f t="shared" si="14"/>
        <v>0</v>
      </c>
      <c r="AI125" s="109">
        <f t="shared" si="14"/>
        <v>0</v>
      </c>
      <c r="AJ125" s="109">
        <f t="shared" si="14"/>
        <v>0</v>
      </c>
      <c r="AK125" s="109">
        <f t="shared" si="14"/>
        <v>0</v>
      </c>
      <c r="AL125" s="109">
        <f t="shared" si="14"/>
        <v>0</v>
      </c>
    </row>
    <row r="126" spans="1:38" s="344" customFormat="1" x14ac:dyDescent="0.3">
      <c r="A126" s="421"/>
      <c r="B126" s="421"/>
      <c r="C126" s="422"/>
      <c r="D126" s="423"/>
      <c r="E126" s="421"/>
      <c r="F126" s="421"/>
      <c r="G126" s="421"/>
      <c r="H126" s="421"/>
      <c r="I126" s="421"/>
      <c r="J126" s="421"/>
      <c r="K126" s="421"/>
      <c r="L126" s="421"/>
      <c r="M126" s="423"/>
      <c r="N126" s="340">
        <f>IF(C126&gt;A_Stammdaten!$B$12,0,SUM(E126,F126,H126,J126:K126)-SUM(G126,I126,L126:M126))</f>
        <v>0</v>
      </c>
      <c r="O126" s="421"/>
      <c r="P126" s="421"/>
      <c r="Q126" s="421"/>
      <c r="R126" s="421"/>
      <c r="S126" s="108">
        <f t="shared" si="10"/>
        <v>0</v>
      </c>
      <c r="T126" s="341">
        <f>IF(ISBLANK($B126),0,VLOOKUP($B126,Listen!$A$2:$C$45,2,FALSE))</f>
        <v>0</v>
      </c>
      <c r="U126" s="341">
        <f>IF(ISBLANK($B126),0,VLOOKUP($B126,Listen!$A$2:$C$45,3,FALSE))</f>
        <v>0</v>
      </c>
      <c r="V126" s="342">
        <f t="shared" si="13"/>
        <v>0</v>
      </c>
      <c r="W126" s="342">
        <f t="shared" si="15"/>
        <v>0</v>
      </c>
      <c r="X126" s="342">
        <f t="shared" si="15"/>
        <v>0</v>
      </c>
      <c r="Y126" s="342">
        <f t="shared" si="15"/>
        <v>0</v>
      </c>
      <c r="Z126" s="342">
        <f t="shared" si="15"/>
        <v>0</v>
      </c>
      <c r="AA126" s="342">
        <f t="shared" si="15"/>
        <v>0</v>
      </c>
      <c r="AB126" s="342">
        <f t="shared" si="15"/>
        <v>0</v>
      </c>
      <c r="AC126" s="109">
        <f t="shared" si="11"/>
        <v>0</v>
      </c>
      <c r="AD126" s="109">
        <f>IF(C126=A_Stammdaten!$B$12,E_SAV!$S126-E_SAV!$AE126,HLOOKUP(A_Stammdaten!$B$12-1,$AF$4:$AL$4004,ROW(C126)-3,FALSE)-$AE126)</f>
        <v>0</v>
      </c>
      <c r="AE126" s="109">
        <f>HLOOKUP(A_Stammdaten!$B$12,$AF$4:$AL$4004,ROW(C126)-3,FALSE)</f>
        <v>0</v>
      </c>
      <c r="AF126" s="109">
        <f t="shared" si="9"/>
        <v>0</v>
      </c>
      <c r="AG126" s="109">
        <f t="shared" si="14"/>
        <v>0</v>
      </c>
      <c r="AH126" s="109">
        <f t="shared" si="14"/>
        <v>0</v>
      </c>
      <c r="AI126" s="109">
        <f t="shared" si="14"/>
        <v>0</v>
      </c>
      <c r="AJ126" s="109">
        <f t="shared" si="14"/>
        <v>0</v>
      </c>
      <c r="AK126" s="109">
        <f t="shared" si="14"/>
        <v>0</v>
      </c>
      <c r="AL126" s="109">
        <f t="shared" si="14"/>
        <v>0</v>
      </c>
    </row>
    <row r="127" spans="1:38" s="344" customFormat="1" x14ac:dyDescent="0.3">
      <c r="A127" s="421"/>
      <c r="B127" s="421"/>
      <c r="C127" s="422"/>
      <c r="D127" s="423"/>
      <c r="E127" s="421"/>
      <c r="F127" s="421"/>
      <c r="G127" s="421"/>
      <c r="H127" s="421"/>
      <c r="I127" s="421"/>
      <c r="J127" s="421"/>
      <c r="K127" s="421"/>
      <c r="L127" s="421"/>
      <c r="M127" s="423"/>
      <c r="N127" s="340">
        <f>IF(C127&gt;A_Stammdaten!$B$12,0,SUM(E127,F127,H127,J127:K127)-SUM(G127,I127,L127:M127))</f>
        <v>0</v>
      </c>
      <c r="O127" s="421"/>
      <c r="P127" s="421"/>
      <c r="Q127" s="421"/>
      <c r="R127" s="421"/>
      <c r="S127" s="108">
        <f t="shared" si="10"/>
        <v>0</v>
      </c>
      <c r="T127" s="341">
        <f>IF(ISBLANK($B127),0,VLOOKUP($B127,Listen!$A$2:$C$45,2,FALSE))</f>
        <v>0</v>
      </c>
      <c r="U127" s="341">
        <f>IF(ISBLANK($B127),0,VLOOKUP($B127,Listen!$A$2:$C$45,3,FALSE))</f>
        <v>0</v>
      </c>
      <c r="V127" s="342">
        <f t="shared" si="13"/>
        <v>0</v>
      </c>
      <c r="W127" s="342">
        <f t="shared" si="15"/>
        <v>0</v>
      </c>
      <c r="X127" s="342">
        <f t="shared" si="15"/>
        <v>0</v>
      </c>
      <c r="Y127" s="342">
        <f t="shared" si="15"/>
        <v>0</v>
      </c>
      <c r="Z127" s="342">
        <f t="shared" si="15"/>
        <v>0</v>
      </c>
      <c r="AA127" s="342">
        <f t="shared" si="15"/>
        <v>0</v>
      </c>
      <c r="AB127" s="342">
        <f t="shared" si="15"/>
        <v>0</v>
      </c>
      <c r="AC127" s="109">
        <f t="shared" si="11"/>
        <v>0</v>
      </c>
      <c r="AD127" s="109">
        <f>IF(C127=A_Stammdaten!$B$12,E_SAV!$S127-E_SAV!$AE127,HLOOKUP(A_Stammdaten!$B$12-1,$AF$4:$AL$4004,ROW(C127)-3,FALSE)-$AE127)</f>
        <v>0</v>
      </c>
      <c r="AE127" s="109">
        <f>HLOOKUP(A_Stammdaten!$B$12,$AF$4:$AL$4004,ROW(C127)-3,FALSE)</f>
        <v>0</v>
      </c>
      <c r="AF127" s="109">
        <f t="shared" si="9"/>
        <v>0</v>
      </c>
      <c r="AG127" s="109">
        <f t="shared" si="14"/>
        <v>0</v>
      </c>
      <c r="AH127" s="109">
        <f t="shared" si="14"/>
        <v>0</v>
      </c>
      <c r="AI127" s="109">
        <f t="shared" si="14"/>
        <v>0</v>
      </c>
      <c r="AJ127" s="109">
        <f t="shared" si="14"/>
        <v>0</v>
      </c>
      <c r="AK127" s="109">
        <f t="shared" si="14"/>
        <v>0</v>
      </c>
      <c r="AL127" s="109">
        <f t="shared" si="14"/>
        <v>0</v>
      </c>
    </row>
    <row r="128" spans="1:38" s="344" customFormat="1" x14ac:dyDescent="0.3">
      <c r="A128" s="421"/>
      <c r="B128" s="421"/>
      <c r="C128" s="422"/>
      <c r="D128" s="423"/>
      <c r="E128" s="421"/>
      <c r="F128" s="421"/>
      <c r="G128" s="421"/>
      <c r="H128" s="421"/>
      <c r="I128" s="421"/>
      <c r="J128" s="421"/>
      <c r="K128" s="421"/>
      <c r="L128" s="421"/>
      <c r="M128" s="423"/>
      <c r="N128" s="340">
        <f>IF(C128&gt;A_Stammdaten!$B$12,0,SUM(E128,F128,H128,J128:K128)-SUM(G128,I128,L128:M128))</f>
        <v>0</v>
      </c>
      <c r="O128" s="421"/>
      <c r="P128" s="421"/>
      <c r="Q128" s="421"/>
      <c r="R128" s="421"/>
      <c r="S128" s="108">
        <f t="shared" si="10"/>
        <v>0</v>
      </c>
      <c r="T128" s="341">
        <f>IF(ISBLANK($B128),0,VLOOKUP($B128,Listen!$A$2:$C$45,2,FALSE))</f>
        <v>0</v>
      </c>
      <c r="U128" s="341">
        <f>IF(ISBLANK($B128),0,VLOOKUP($B128,Listen!$A$2:$C$45,3,FALSE))</f>
        <v>0</v>
      </c>
      <c r="V128" s="342">
        <f t="shared" si="13"/>
        <v>0</v>
      </c>
      <c r="W128" s="342">
        <f t="shared" si="15"/>
        <v>0</v>
      </c>
      <c r="X128" s="342">
        <f t="shared" si="15"/>
        <v>0</v>
      </c>
      <c r="Y128" s="342">
        <f t="shared" si="15"/>
        <v>0</v>
      </c>
      <c r="Z128" s="342">
        <f t="shared" si="15"/>
        <v>0</v>
      </c>
      <c r="AA128" s="342">
        <f t="shared" si="15"/>
        <v>0</v>
      </c>
      <c r="AB128" s="342">
        <f t="shared" si="15"/>
        <v>0</v>
      </c>
      <c r="AC128" s="109">
        <f t="shared" si="11"/>
        <v>0</v>
      </c>
      <c r="AD128" s="109">
        <f>IF(C128=A_Stammdaten!$B$12,E_SAV!$S128-E_SAV!$AE128,HLOOKUP(A_Stammdaten!$B$12-1,$AF$4:$AL$4004,ROW(C128)-3,FALSE)-$AE128)</f>
        <v>0</v>
      </c>
      <c r="AE128" s="109">
        <f>HLOOKUP(A_Stammdaten!$B$12,$AF$4:$AL$4004,ROW(C128)-3,FALSE)</f>
        <v>0</v>
      </c>
      <c r="AF128" s="109">
        <f t="shared" si="9"/>
        <v>0</v>
      </c>
      <c r="AG128" s="109">
        <f t="shared" si="14"/>
        <v>0</v>
      </c>
      <c r="AH128" s="109">
        <f t="shared" si="14"/>
        <v>0</v>
      </c>
      <c r="AI128" s="109">
        <f t="shared" si="14"/>
        <v>0</v>
      </c>
      <c r="AJ128" s="109">
        <f t="shared" si="14"/>
        <v>0</v>
      </c>
      <c r="AK128" s="109">
        <f t="shared" si="14"/>
        <v>0</v>
      </c>
      <c r="AL128" s="109">
        <f t="shared" si="14"/>
        <v>0</v>
      </c>
    </row>
    <row r="129" spans="1:38" s="344" customFormat="1" x14ac:dyDescent="0.3">
      <c r="A129" s="421"/>
      <c r="B129" s="421"/>
      <c r="C129" s="422"/>
      <c r="D129" s="423"/>
      <c r="E129" s="421"/>
      <c r="F129" s="421"/>
      <c r="G129" s="421"/>
      <c r="H129" s="421"/>
      <c r="I129" s="421"/>
      <c r="J129" s="421"/>
      <c r="K129" s="421"/>
      <c r="L129" s="421"/>
      <c r="M129" s="423"/>
      <c r="N129" s="340">
        <f>IF(C129&gt;A_Stammdaten!$B$12,0,SUM(E129,F129,H129,J129:K129)-SUM(G129,I129,L129:M129))</f>
        <v>0</v>
      </c>
      <c r="O129" s="421"/>
      <c r="P129" s="421"/>
      <c r="Q129" s="421"/>
      <c r="R129" s="421"/>
      <c r="S129" s="108">
        <f t="shared" si="10"/>
        <v>0</v>
      </c>
      <c r="T129" s="341">
        <f>IF(ISBLANK($B129),0,VLOOKUP($B129,Listen!$A$2:$C$45,2,FALSE))</f>
        <v>0</v>
      </c>
      <c r="U129" s="341">
        <f>IF(ISBLANK($B129),0,VLOOKUP($B129,Listen!$A$2:$C$45,3,FALSE))</f>
        <v>0</v>
      </c>
      <c r="V129" s="342">
        <f t="shared" si="13"/>
        <v>0</v>
      </c>
      <c r="W129" s="342">
        <f t="shared" si="15"/>
        <v>0</v>
      </c>
      <c r="X129" s="342">
        <f t="shared" si="15"/>
        <v>0</v>
      </c>
      <c r="Y129" s="342">
        <f t="shared" si="15"/>
        <v>0</v>
      </c>
      <c r="Z129" s="342">
        <f t="shared" si="15"/>
        <v>0</v>
      </c>
      <c r="AA129" s="342">
        <f t="shared" si="15"/>
        <v>0</v>
      </c>
      <c r="AB129" s="342">
        <f t="shared" si="15"/>
        <v>0</v>
      </c>
      <c r="AC129" s="109">
        <f t="shared" si="11"/>
        <v>0</v>
      </c>
      <c r="AD129" s="109">
        <f>IF(C129=A_Stammdaten!$B$12,E_SAV!$S129-E_SAV!$AE129,HLOOKUP(A_Stammdaten!$B$12-1,$AF$4:$AL$4004,ROW(C129)-3,FALSE)-$AE129)</f>
        <v>0</v>
      </c>
      <c r="AE129" s="109">
        <f>HLOOKUP(A_Stammdaten!$B$12,$AF$4:$AL$4004,ROW(C129)-3,FALSE)</f>
        <v>0</v>
      </c>
      <c r="AF129" s="109">
        <f t="shared" si="9"/>
        <v>0</v>
      </c>
      <c r="AG129" s="109">
        <f t="shared" si="14"/>
        <v>0</v>
      </c>
      <c r="AH129" s="109">
        <f t="shared" si="14"/>
        <v>0</v>
      </c>
      <c r="AI129" s="109">
        <f t="shared" si="14"/>
        <v>0</v>
      </c>
      <c r="AJ129" s="109">
        <f t="shared" si="14"/>
        <v>0</v>
      </c>
      <c r="AK129" s="109">
        <f t="shared" si="14"/>
        <v>0</v>
      </c>
      <c r="AL129" s="109">
        <f t="shared" si="14"/>
        <v>0</v>
      </c>
    </row>
    <row r="130" spans="1:38" s="344" customFormat="1" x14ac:dyDescent="0.3">
      <c r="A130" s="421"/>
      <c r="B130" s="421"/>
      <c r="C130" s="422"/>
      <c r="D130" s="423"/>
      <c r="E130" s="421"/>
      <c r="F130" s="421"/>
      <c r="G130" s="421"/>
      <c r="H130" s="421"/>
      <c r="I130" s="421"/>
      <c r="J130" s="421"/>
      <c r="K130" s="421"/>
      <c r="L130" s="421"/>
      <c r="M130" s="423"/>
      <c r="N130" s="340">
        <f>IF(C130&gt;A_Stammdaten!$B$12,0,SUM(E130,F130,H130,J130:K130)-SUM(G130,I130,L130:M130))</f>
        <v>0</v>
      </c>
      <c r="O130" s="421"/>
      <c r="P130" s="421"/>
      <c r="Q130" s="421"/>
      <c r="R130" s="421"/>
      <c r="S130" s="108">
        <f t="shared" si="10"/>
        <v>0</v>
      </c>
      <c r="T130" s="341">
        <f>IF(ISBLANK($B130),0,VLOOKUP($B130,Listen!$A$2:$C$45,2,FALSE))</f>
        <v>0</v>
      </c>
      <c r="U130" s="341">
        <f>IF(ISBLANK($B130),0,VLOOKUP($B130,Listen!$A$2:$C$45,3,FALSE))</f>
        <v>0</v>
      </c>
      <c r="V130" s="342">
        <f t="shared" si="13"/>
        <v>0</v>
      </c>
      <c r="W130" s="342">
        <f t="shared" si="15"/>
        <v>0</v>
      </c>
      <c r="X130" s="342">
        <f t="shared" si="15"/>
        <v>0</v>
      </c>
      <c r="Y130" s="342">
        <f t="shared" si="15"/>
        <v>0</v>
      </c>
      <c r="Z130" s="342">
        <f t="shared" si="15"/>
        <v>0</v>
      </c>
      <c r="AA130" s="342">
        <f t="shared" si="15"/>
        <v>0</v>
      </c>
      <c r="AB130" s="342">
        <f t="shared" si="15"/>
        <v>0</v>
      </c>
      <c r="AC130" s="109">
        <f t="shared" si="11"/>
        <v>0</v>
      </c>
      <c r="AD130" s="109">
        <f>IF(C130=A_Stammdaten!$B$12,E_SAV!$S130-E_SAV!$AE130,HLOOKUP(A_Stammdaten!$B$12-1,$AF$4:$AL$4004,ROW(C130)-3,FALSE)-$AE130)</f>
        <v>0</v>
      </c>
      <c r="AE130" s="109">
        <f>HLOOKUP(A_Stammdaten!$B$12,$AF$4:$AL$4004,ROW(C130)-3,FALSE)</f>
        <v>0</v>
      </c>
      <c r="AF130" s="109">
        <f t="shared" si="9"/>
        <v>0</v>
      </c>
      <c r="AG130" s="109">
        <f t="shared" si="14"/>
        <v>0</v>
      </c>
      <c r="AH130" s="109">
        <f t="shared" si="14"/>
        <v>0</v>
      </c>
      <c r="AI130" s="109">
        <f t="shared" si="14"/>
        <v>0</v>
      </c>
      <c r="AJ130" s="109">
        <f t="shared" si="14"/>
        <v>0</v>
      </c>
      <c r="AK130" s="109">
        <f t="shared" si="14"/>
        <v>0</v>
      </c>
      <c r="AL130" s="109">
        <f t="shared" si="14"/>
        <v>0</v>
      </c>
    </row>
    <row r="131" spans="1:38" s="344" customFormat="1" x14ac:dyDescent="0.3">
      <c r="A131" s="421"/>
      <c r="B131" s="421"/>
      <c r="C131" s="422"/>
      <c r="D131" s="423"/>
      <c r="E131" s="421"/>
      <c r="F131" s="421"/>
      <c r="G131" s="421"/>
      <c r="H131" s="421"/>
      <c r="I131" s="421"/>
      <c r="J131" s="421"/>
      <c r="K131" s="421"/>
      <c r="L131" s="421"/>
      <c r="M131" s="423"/>
      <c r="N131" s="340">
        <f>IF(C131&gt;A_Stammdaten!$B$12,0,SUM(E131,F131,H131,J131:K131)-SUM(G131,I131,L131:M131))</f>
        <v>0</v>
      </c>
      <c r="O131" s="421"/>
      <c r="P131" s="421"/>
      <c r="Q131" s="421"/>
      <c r="R131" s="421"/>
      <c r="S131" s="108">
        <f t="shared" si="10"/>
        <v>0</v>
      </c>
      <c r="T131" s="341">
        <f>IF(ISBLANK($B131),0,VLOOKUP($B131,Listen!$A$2:$C$45,2,FALSE))</f>
        <v>0</v>
      </c>
      <c r="U131" s="341">
        <f>IF(ISBLANK($B131),0,VLOOKUP($B131,Listen!$A$2:$C$45,3,FALSE))</f>
        <v>0</v>
      </c>
      <c r="V131" s="342">
        <f t="shared" si="13"/>
        <v>0</v>
      </c>
      <c r="W131" s="342">
        <f t="shared" si="15"/>
        <v>0</v>
      </c>
      <c r="X131" s="342">
        <f t="shared" si="15"/>
        <v>0</v>
      </c>
      <c r="Y131" s="342">
        <f t="shared" si="15"/>
        <v>0</v>
      </c>
      <c r="Z131" s="342">
        <f t="shared" si="15"/>
        <v>0</v>
      </c>
      <c r="AA131" s="342">
        <f t="shared" si="15"/>
        <v>0</v>
      </c>
      <c r="AB131" s="342">
        <f t="shared" si="15"/>
        <v>0</v>
      </c>
      <c r="AC131" s="109">
        <f t="shared" si="11"/>
        <v>0</v>
      </c>
      <c r="AD131" s="109">
        <f>IF(C131=A_Stammdaten!$B$12,E_SAV!$S131-E_SAV!$AE131,HLOOKUP(A_Stammdaten!$B$12-1,$AF$4:$AL$4004,ROW(C131)-3,FALSE)-$AE131)</f>
        <v>0</v>
      </c>
      <c r="AE131" s="109">
        <f>HLOOKUP(A_Stammdaten!$B$12,$AF$4:$AL$4004,ROW(C131)-3,FALSE)</f>
        <v>0</v>
      </c>
      <c r="AF131" s="109">
        <f t="shared" si="9"/>
        <v>0</v>
      </c>
      <c r="AG131" s="109">
        <f t="shared" si="14"/>
        <v>0</v>
      </c>
      <c r="AH131" s="109">
        <f t="shared" si="14"/>
        <v>0</v>
      </c>
      <c r="AI131" s="109">
        <f t="shared" si="14"/>
        <v>0</v>
      </c>
      <c r="AJ131" s="109">
        <f t="shared" si="14"/>
        <v>0</v>
      </c>
      <c r="AK131" s="109">
        <f t="shared" si="14"/>
        <v>0</v>
      </c>
      <c r="AL131" s="109">
        <f t="shared" si="14"/>
        <v>0</v>
      </c>
    </row>
    <row r="132" spans="1:38" s="344" customFormat="1" x14ac:dyDescent="0.3">
      <c r="A132" s="421"/>
      <c r="B132" s="421"/>
      <c r="C132" s="422"/>
      <c r="D132" s="423"/>
      <c r="E132" s="421"/>
      <c r="F132" s="421"/>
      <c r="G132" s="421"/>
      <c r="H132" s="421"/>
      <c r="I132" s="421"/>
      <c r="J132" s="421"/>
      <c r="K132" s="421"/>
      <c r="L132" s="421"/>
      <c r="M132" s="423"/>
      <c r="N132" s="340">
        <f>IF(C132&gt;A_Stammdaten!$B$12,0,SUM(E132,F132,H132,J132:K132)-SUM(G132,I132,L132:M132))</f>
        <v>0</v>
      </c>
      <c r="O132" s="421"/>
      <c r="P132" s="421"/>
      <c r="Q132" s="421"/>
      <c r="R132" s="421"/>
      <c r="S132" s="108">
        <f t="shared" si="10"/>
        <v>0</v>
      </c>
      <c r="T132" s="341">
        <f>IF(ISBLANK($B132),0,VLOOKUP($B132,Listen!$A$2:$C$45,2,FALSE))</f>
        <v>0</v>
      </c>
      <c r="U132" s="341">
        <f>IF(ISBLANK($B132),0,VLOOKUP($B132,Listen!$A$2:$C$45,3,FALSE))</f>
        <v>0</v>
      </c>
      <c r="V132" s="342">
        <f t="shared" si="13"/>
        <v>0</v>
      </c>
      <c r="W132" s="342">
        <f t="shared" si="15"/>
        <v>0</v>
      </c>
      <c r="X132" s="342">
        <f t="shared" si="15"/>
        <v>0</v>
      </c>
      <c r="Y132" s="342">
        <f t="shared" si="15"/>
        <v>0</v>
      </c>
      <c r="Z132" s="342">
        <f t="shared" si="15"/>
        <v>0</v>
      </c>
      <c r="AA132" s="342">
        <f t="shared" si="15"/>
        <v>0</v>
      </c>
      <c r="AB132" s="342">
        <f t="shared" si="15"/>
        <v>0</v>
      </c>
      <c r="AC132" s="109">
        <f t="shared" si="11"/>
        <v>0</v>
      </c>
      <c r="AD132" s="109">
        <f>IF(C132=A_Stammdaten!$B$12,E_SAV!$S132-E_SAV!$AE132,HLOOKUP(A_Stammdaten!$B$12-1,$AF$4:$AL$4004,ROW(C132)-3,FALSE)-$AE132)</f>
        <v>0</v>
      </c>
      <c r="AE132" s="109">
        <f>HLOOKUP(A_Stammdaten!$B$12,$AF$4:$AL$4004,ROW(C132)-3,FALSE)</f>
        <v>0</v>
      </c>
      <c r="AF132" s="109">
        <f t="shared" si="9"/>
        <v>0</v>
      </c>
      <c r="AG132" s="109">
        <f t="shared" si="14"/>
        <v>0</v>
      </c>
      <c r="AH132" s="109">
        <f t="shared" si="14"/>
        <v>0</v>
      </c>
      <c r="AI132" s="109">
        <f t="shared" si="14"/>
        <v>0</v>
      </c>
      <c r="AJ132" s="109">
        <f t="shared" si="14"/>
        <v>0</v>
      </c>
      <c r="AK132" s="109">
        <f t="shared" si="14"/>
        <v>0</v>
      </c>
      <c r="AL132" s="109">
        <f t="shared" si="14"/>
        <v>0</v>
      </c>
    </row>
    <row r="133" spans="1:38" s="344" customFormat="1" x14ac:dyDescent="0.3">
      <c r="A133" s="421"/>
      <c r="B133" s="421"/>
      <c r="C133" s="422"/>
      <c r="D133" s="423"/>
      <c r="E133" s="421"/>
      <c r="F133" s="421"/>
      <c r="G133" s="421"/>
      <c r="H133" s="421"/>
      <c r="I133" s="421"/>
      <c r="J133" s="421"/>
      <c r="K133" s="421"/>
      <c r="L133" s="421"/>
      <c r="M133" s="423"/>
      <c r="N133" s="340">
        <f>IF(C133&gt;A_Stammdaten!$B$12,0,SUM(E133,F133,H133,J133:K133)-SUM(G133,I133,L133:M133))</f>
        <v>0</v>
      </c>
      <c r="O133" s="421"/>
      <c r="P133" s="421"/>
      <c r="Q133" s="421"/>
      <c r="R133" s="421"/>
      <c r="S133" s="108">
        <f t="shared" si="10"/>
        <v>0</v>
      </c>
      <c r="T133" s="341">
        <f>IF(ISBLANK($B133),0,VLOOKUP($B133,Listen!$A$2:$C$45,2,FALSE))</f>
        <v>0</v>
      </c>
      <c r="U133" s="341">
        <f>IF(ISBLANK($B133),0,VLOOKUP($B133,Listen!$A$2:$C$45,3,FALSE))</f>
        <v>0</v>
      </c>
      <c r="V133" s="342">
        <f t="shared" si="13"/>
        <v>0</v>
      </c>
      <c r="W133" s="342">
        <f t="shared" si="15"/>
        <v>0</v>
      </c>
      <c r="X133" s="342">
        <f t="shared" si="15"/>
        <v>0</v>
      </c>
      <c r="Y133" s="342">
        <f t="shared" si="15"/>
        <v>0</v>
      </c>
      <c r="Z133" s="342">
        <f t="shared" si="15"/>
        <v>0</v>
      </c>
      <c r="AA133" s="342">
        <f t="shared" si="15"/>
        <v>0</v>
      </c>
      <c r="AB133" s="342">
        <f t="shared" si="15"/>
        <v>0</v>
      </c>
      <c r="AC133" s="109">
        <f t="shared" si="11"/>
        <v>0</v>
      </c>
      <c r="AD133" s="109">
        <f>IF(C133=A_Stammdaten!$B$12,E_SAV!$S133-E_SAV!$AE133,HLOOKUP(A_Stammdaten!$B$12-1,$AF$4:$AL$4004,ROW(C133)-3,FALSE)-$AE133)</f>
        <v>0</v>
      </c>
      <c r="AE133" s="109">
        <f>HLOOKUP(A_Stammdaten!$B$12,$AF$4:$AL$4004,ROW(C133)-3,FALSE)</f>
        <v>0</v>
      </c>
      <c r="AF133" s="109">
        <f t="shared" ref="AF133:AF196" si="16">IF(OR($C133=0,$S133=0),0,IF($C133&lt;=AF$4,$S133-$S133/V133*(AF$4-$C133+1),0))</f>
        <v>0</v>
      </c>
      <c r="AG133" s="109">
        <f t="shared" si="14"/>
        <v>0</v>
      </c>
      <c r="AH133" s="109">
        <f t="shared" si="14"/>
        <v>0</v>
      </c>
      <c r="AI133" s="109">
        <f t="shared" si="14"/>
        <v>0</v>
      </c>
      <c r="AJ133" s="109">
        <f t="shared" si="14"/>
        <v>0</v>
      </c>
      <c r="AK133" s="109">
        <f t="shared" si="14"/>
        <v>0</v>
      </c>
      <c r="AL133" s="109">
        <f t="shared" si="14"/>
        <v>0</v>
      </c>
    </row>
    <row r="134" spans="1:38" s="344" customFormat="1" x14ac:dyDescent="0.3">
      <c r="A134" s="421"/>
      <c r="B134" s="421"/>
      <c r="C134" s="422"/>
      <c r="D134" s="423"/>
      <c r="E134" s="421"/>
      <c r="F134" s="421"/>
      <c r="G134" s="421"/>
      <c r="H134" s="421"/>
      <c r="I134" s="421"/>
      <c r="J134" s="421"/>
      <c r="K134" s="421"/>
      <c r="L134" s="421"/>
      <c r="M134" s="423"/>
      <c r="N134" s="340">
        <f>IF(C134&gt;A_Stammdaten!$B$12,0,SUM(E134,F134,H134,J134:K134)-SUM(G134,I134,L134:M134))</f>
        <v>0</v>
      </c>
      <c r="O134" s="421"/>
      <c r="P134" s="421"/>
      <c r="Q134" s="421"/>
      <c r="R134" s="421"/>
      <c r="S134" s="108">
        <f t="shared" ref="S134:S197" si="17">N134-SUM(O134:R134)</f>
        <v>0</v>
      </c>
      <c r="T134" s="341">
        <f>IF(ISBLANK($B134),0,VLOOKUP($B134,Listen!$A$2:$C$45,2,FALSE))</f>
        <v>0</v>
      </c>
      <c r="U134" s="341">
        <f>IF(ISBLANK($B134),0,VLOOKUP($B134,Listen!$A$2:$C$45,3,FALSE))</f>
        <v>0</v>
      </c>
      <c r="V134" s="342">
        <f t="shared" si="13"/>
        <v>0</v>
      </c>
      <c r="W134" s="342">
        <f t="shared" si="15"/>
        <v>0</v>
      </c>
      <c r="X134" s="342">
        <f t="shared" si="15"/>
        <v>0</v>
      </c>
      <c r="Y134" s="342">
        <f t="shared" si="15"/>
        <v>0</v>
      </c>
      <c r="Z134" s="342">
        <f t="shared" si="15"/>
        <v>0</v>
      </c>
      <c r="AA134" s="342">
        <f t="shared" si="15"/>
        <v>0</v>
      </c>
      <c r="AB134" s="342">
        <f t="shared" si="15"/>
        <v>0</v>
      </c>
      <c r="AC134" s="109">
        <f t="shared" ref="AC134:AC197" si="18">AE134+AD134</f>
        <v>0</v>
      </c>
      <c r="AD134" s="109">
        <f>IF(C134=A_Stammdaten!$B$12,E_SAV!$S134-E_SAV!$AE134,HLOOKUP(A_Stammdaten!$B$12-1,$AF$4:$AL$4004,ROW(C134)-3,FALSE)-$AE134)</f>
        <v>0</v>
      </c>
      <c r="AE134" s="109">
        <f>HLOOKUP(A_Stammdaten!$B$12,$AF$4:$AL$4004,ROW(C134)-3,FALSE)</f>
        <v>0</v>
      </c>
      <c r="AF134" s="109">
        <f t="shared" si="16"/>
        <v>0</v>
      </c>
      <c r="AG134" s="109">
        <f t="shared" si="14"/>
        <v>0</v>
      </c>
      <c r="AH134" s="109">
        <f t="shared" si="14"/>
        <v>0</v>
      </c>
      <c r="AI134" s="109">
        <f t="shared" si="14"/>
        <v>0</v>
      </c>
      <c r="AJ134" s="109">
        <f t="shared" si="14"/>
        <v>0</v>
      </c>
      <c r="AK134" s="109">
        <f t="shared" si="14"/>
        <v>0</v>
      </c>
      <c r="AL134" s="109">
        <f t="shared" si="14"/>
        <v>0</v>
      </c>
    </row>
    <row r="135" spans="1:38" s="344" customFormat="1" x14ac:dyDescent="0.3">
      <c r="A135" s="421"/>
      <c r="B135" s="421"/>
      <c r="C135" s="422"/>
      <c r="D135" s="423"/>
      <c r="E135" s="421"/>
      <c r="F135" s="421"/>
      <c r="G135" s="421"/>
      <c r="H135" s="421"/>
      <c r="I135" s="421"/>
      <c r="J135" s="421"/>
      <c r="K135" s="421"/>
      <c r="L135" s="421"/>
      <c r="M135" s="423"/>
      <c r="N135" s="340">
        <f>IF(C135&gt;A_Stammdaten!$B$12,0,SUM(E135,F135,H135,J135:K135)-SUM(G135,I135,L135:M135))</f>
        <v>0</v>
      </c>
      <c r="O135" s="421"/>
      <c r="P135" s="421"/>
      <c r="Q135" s="421"/>
      <c r="R135" s="421"/>
      <c r="S135" s="108">
        <f t="shared" si="17"/>
        <v>0</v>
      </c>
      <c r="T135" s="341">
        <f>IF(ISBLANK($B135),0,VLOOKUP($B135,Listen!$A$2:$C$45,2,FALSE))</f>
        <v>0</v>
      </c>
      <c r="U135" s="341">
        <f>IF(ISBLANK($B135),0,VLOOKUP($B135,Listen!$A$2:$C$45,3,FALSE))</f>
        <v>0</v>
      </c>
      <c r="V135" s="342">
        <f t="shared" si="13"/>
        <v>0</v>
      </c>
      <c r="W135" s="342">
        <f t="shared" si="15"/>
        <v>0</v>
      </c>
      <c r="X135" s="342">
        <f t="shared" si="15"/>
        <v>0</v>
      </c>
      <c r="Y135" s="342">
        <f t="shared" si="15"/>
        <v>0</v>
      </c>
      <c r="Z135" s="342">
        <f t="shared" si="15"/>
        <v>0</v>
      </c>
      <c r="AA135" s="342">
        <f t="shared" si="15"/>
        <v>0</v>
      </c>
      <c r="AB135" s="342">
        <f t="shared" si="15"/>
        <v>0</v>
      </c>
      <c r="AC135" s="109">
        <f t="shared" si="18"/>
        <v>0</v>
      </c>
      <c r="AD135" s="109">
        <f>IF(C135=A_Stammdaten!$B$12,E_SAV!$S135-E_SAV!$AE135,HLOOKUP(A_Stammdaten!$B$12-1,$AF$4:$AL$4004,ROW(C135)-3,FALSE)-$AE135)</f>
        <v>0</v>
      </c>
      <c r="AE135" s="109">
        <f>HLOOKUP(A_Stammdaten!$B$12,$AF$4:$AL$4004,ROW(C135)-3,FALSE)</f>
        <v>0</v>
      </c>
      <c r="AF135" s="109">
        <f t="shared" si="16"/>
        <v>0</v>
      </c>
      <c r="AG135" s="109">
        <f t="shared" si="14"/>
        <v>0</v>
      </c>
      <c r="AH135" s="109">
        <f t="shared" si="14"/>
        <v>0</v>
      </c>
      <c r="AI135" s="109">
        <f t="shared" si="14"/>
        <v>0</v>
      </c>
      <c r="AJ135" s="109">
        <f t="shared" si="14"/>
        <v>0</v>
      </c>
      <c r="AK135" s="109">
        <f t="shared" si="14"/>
        <v>0</v>
      </c>
      <c r="AL135" s="109">
        <f t="shared" si="14"/>
        <v>0</v>
      </c>
    </row>
    <row r="136" spans="1:38" s="344" customFormat="1" x14ac:dyDescent="0.3">
      <c r="A136" s="421"/>
      <c r="B136" s="421"/>
      <c r="C136" s="422"/>
      <c r="D136" s="423"/>
      <c r="E136" s="421"/>
      <c r="F136" s="421"/>
      <c r="G136" s="421"/>
      <c r="H136" s="421"/>
      <c r="I136" s="421"/>
      <c r="J136" s="421"/>
      <c r="K136" s="421"/>
      <c r="L136" s="421"/>
      <c r="M136" s="423"/>
      <c r="N136" s="340">
        <f>IF(C136&gt;A_Stammdaten!$B$12,0,SUM(E136,F136,H136,J136:K136)-SUM(G136,I136,L136:M136))</f>
        <v>0</v>
      </c>
      <c r="O136" s="421"/>
      <c r="P136" s="421"/>
      <c r="Q136" s="421"/>
      <c r="R136" s="421"/>
      <c r="S136" s="108">
        <f t="shared" si="17"/>
        <v>0</v>
      </c>
      <c r="T136" s="341">
        <f>IF(ISBLANK($B136),0,VLOOKUP($B136,Listen!$A$2:$C$45,2,FALSE))</f>
        <v>0</v>
      </c>
      <c r="U136" s="341">
        <f>IF(ISBLANK($B136),0,VLOOKUP($B136,Listen!$A$2:$C$45,3,FALSE))</f>
        <v>0</v>
      </c>
      <c r="V136" s="342">
        <f t="shared" si="13"/>
        <v>0</v>
      </c>
      <c r="W136" s="342">
        <f t="shared" si="15"/>
        <v>0</v>
      </c>
      <c r="X136" s="342">
        <f t="shared" si="15"/>
        <v>0</v>
      </c>
      <c r="Y136" s="342">
        <f t="shared" si="15"/>
        <v>0</v>
      </c>
      <c r="Z136" s="342">
        <f t="shared" si="15"/>
        <v>0</v>
      </c>
      <c r="AA136" s="342">
        <f t="shared" si="15"/>
        <v>0</v>
      </c>
      <c r="AB136" s="342">
        <f t="shared" si="15"/>
        <v>0</v>
      </c>
      <c r="AC136" s="109">
        <f t="shared" si="18"/>
        <v>0</v>
      </c>
      <c r="AD136" s="109">
        <f>IF(C136=A_Stammdaten!$B$12,E_SAV!$S136-E_SAV!$AE136,HLOOKUP(A_Stammdaten!$B$12-1,$AF$4:$AL$4004,ROW(C136)-3,FALSE)-$AE136)</f>
        <v>0</v>
      </c>
      <c r="AE136" s="109">
        <f>HLOOKUP(A_Stammdaten!$B$12,$AF$4:$AL$4004,ROW(C136)-3,FALSE)</f>
        <v>0</v>
      </c>
      <c r="AF136" s="109">
        <f t="shared" si="16"/>
        <v>0</v>
      </c>
      <c r="AG136" s="109">
        <f t="shared" si="14"/>
        <v>0</v>
      </c>
      <c r="AH136" s="109">
        <f t="shared" si="14"/>
        <v>0</v>
      </c>
      <c r="AI136" s="109">
        <f t="shared" si="14"/>
        <v>0</v>
      </c>
      <c r="AJ136" s="109">
        <f t="shared" si="14"/>
        <v>0</v>
      </c>
      <c r="AK136" s="109">
        <f t="shared" si="14"/>
        <v>0</v>
      </c>
      <c r="AL136" s="109">
        <f t="shared" si="14"/>
        <v>0</v>
      </c>
    </row>
    <row r="137" spans="1:38" s="344" customFormat="1" x14ac:dyDescent="0.3">
      <c r="A137" s="421"/>
      <c r="B137" s="421"/>
      <c r="C137" s="422"/>
      <c r="D137" s="423"/>
      <c r="E137" s="421"/>
      <c r="F137" s="421"/>
      <c r="G137" s="421"/>
      <c r="H137" s="421"/>
      <c r="I137" s="421"/>
      <c r="J137" s="421"/>
      <c r="K137" s="421"/>
      <c r="L137" s="421"/>
      <c r="M137" s="423"/>
      <c r="N137" s="340">
        <f>IF(C137&gt;A_Stammdaten!$B$12,0,SUM(E137,F137,H137,J137:K137)-SUM(G137,I137,L137:M137))</f>
        <v>0</v>
      </c>
      <c r="O137" s="421"/>
      <c r="P137" s="421"/>
      <c r="Q137" s="421"/>
      <c r="R137" s="421"/>
      <c r="S137" s="108">
        <f t="shared" si="17"/>
        <v>0</v>
      </c>
      <c r="T137" s="341">
        <f>IF(ISBLANK($B137),0,VLOOKUP($B137,Listen!$A$2:$C$45,2,FALSE))</f>
        <v>0</v>
      </c>
      <c r="U137" s="341">
        <f>IF(ISBLANK($B137),0,VLOOKUP($B137,Listen!$A$2:$C$45,3,FALSE))</f>
        <v>0</v>
      </c>
      <c r="V137" s="342">
        <f t="shared" si="13"/>
        <v>0</v>
      </c>
      <c r="W137" s="342">
        <f t="shared" si="15"/>
        <v>0</v>
      </c>
      <c r="X137" s="342">
        <f t="shared" si="15"/>
        <v>0</v>
      </c>
      <c r="Y137" s="342">
        <f t="shared" si="15"/>
        <v>0</v>
      </c>
      <c r="Z137" s="342">
        <f t="shared" si="15"/>
        <v>0</v>
      </c>
      <c r="AA137" s="342">
        <f t="shared" si="15"/>
        <v>0</v>
      </c>
      <c r="AB137" s="342">
        <f t="shared" si="15"/>
        <v>0</v>
      </c>
      <c r="AC137" s="109">
        <f t="shared" si="18"/>
        <v>0</v>
      </c>
      <c r="AD137" s="109">
        <f>IF(C137=A_Stammdaten!$B$12,E_SAV!$S137-E_SAV!$AE137,HLOOKUP(A_Stammdaten!$B$12-1,$AF$4:$AL$4004,ROW(C137)-3,FALSE)-$AE137)</f>
        <v>0</v>
      </c>
      <c r="AE137" s="109">
        <f>HLOOKUP(A_Stammdaten!$B$12,$AF$4:$AL$4004,ROW(C137)-3,FALSE)</f>
        <v>0</v>
      </c>
      <c r="AF137" s="109">
        <f t="shared" si="16"/>
        <v>0</v>
      </c>
      <c r="AG137" s="109">
        <f t="shared" si="14"/>
        <v>0</v>
      </c>
      <c r="AH137" s="109">
        <f t="shared" si="14"/>
        <v>0</v>
      </c>
      <c r="AI137" s="109">
        <f t="shared" si="14"/>
        <v>0</v>
      </c>
      <c r="AJ137" s="109">
        <f t="shared" si="14"/>
        <v>0</v>
      </c>
      <c r="AK137" s="109">
        <f t="shared" si="14"/>
        <v>0</v>
      </c>
      <c r="AL137" s="109">
        <f t="shared" si="14"/>
        <v>0</v>
      </c>
    </row>
    <row r="138" spans="1:38" s="344" customFormat="1" x14ac:dyDescent="0.3">
      <c r="A138" s="421"/>
      <c r="B138" s="421"/>
      <c r="C138" s="422"/>
      <c r="D138" s="423"/>
      <c r="E138" s="421"/>
      <c r="F138" s="421"/>
      <c r="G138" s="421"/>
      <c r="H138" s="421"/>
      <c r="I138" s="421"/>
      <c r="J138" s="421"/>
      <c r="K138" s="421"/>
      <c r="L138" s="421"/>
      <c r="M138" s="423"/>
      <c r="N138" s="340">
        <f>IF(C138&gt;A_Stammdaten!$B$12,0,SUM(E138,F138,H138,J138:K138)-SUM(G138,I138,L138:M138))</f>
        <v>0</v>
      </c>
      <c r="O138" s="421"/>
      <c r="P138" s="421"/>
      <c r="Q138" s="421"/>
      <c r="R138" s="421"/>
      <c r="S138" s="108">
        <f t="shared" si="17"/>
        <v>0</v>
      </c>
      <c r="T138" s="341">
        <f>IF(ISBLANK($B138),0,VLOOKUP($B138,Listen!$A$2:$C$45,2,FALSE))</f>
        <v>0</v>
      </c>
      <c r="U138" s="341">
        <f>IF(ISBLANK($B138),0,VLOOKUP($B138,Listen!$A$2:$C$45,3,FALSE))</f>
        <v>0</v>
      </c>
      <c r="V138" s="342">
        <f t="shared" si="13"/>
        <v>0</v>
      </c>
      <c r="W138" s="342">
        <f t="shared" si="15"/>
        <v>0</v>
      </c>
      <c r="X138" s="342">
        <f t="shared" si="15"/>
        <v>0</v>
      </c>
      <c r="Y138" s="342">
        <f t="shared" si="15"/>
        <v>0</v>
      </c>
      <c r="Z138" s="342">
        <f t="shared" si="15"/>
        <v>0</v>
      </c>
      <c r="AA138" s="342">
        <f t="shared" si="15"/>
        <v>0</v>
      </c>
      <c r="AB138" s="342">
        <f t="shared" si="15"/>
        <v>0</v>
      </c>
      <c r="AC138" s="109">
        <f t="shared" si="18"/>
        <v>0</v>
      </c>
      <c r="AD138" s="109">
        <f>IF(C138=A_Stammdaten!$B$12,E_SAV!$S138-E_SAV!$AE138,HLOOKUP(A_Stammdaten!$B$12-1,$AF$4:$AL$4004,ROW(C138)-3,FALSE)-$AE138)</f>
        <v>0</v>
      </c>
      <c r="AE138" s="109">
        <f>HLOOKUP(A_Stammdaten!$B$12,$AF$4:$AL$4004,ROW(C138)-3,FALSE)</f>
        <v>0</v>
      </c>
      <c r="AF138" s="109">
        <f t="shared" si="16"/>
        <v>0</v>
      </c>
      <c r="AG138" s="109">
        <f t="shared" si="14"/>
        <v>0</v>
      </c>
      <c r="AH138" s="109">
        <f t="shared" si="14"/>
        <v>0</v>
      </c>
      <c r="AI138" s="109">
        <f t="shared" si="14"/>
        <v>0</v>
      </c>
      <c r="AJ138" s="109">
        <f t="shared" si="14"/>
        <v>0</v>
      </c>
      <c r="AK138" s="109">
        <f t="shared" si="14"/>
        <v>0</v>
      </c>
      <c r="AL138" s="109">
        <f t="shared" si="14"/>
        <v>0</v>
      </c>
    </row>
    <row r="139" spans="1:38" s="344" customFormat="1" x14ac:dyDescent="0.3">
      <c r="A139" s="421"/>
      <c r="B139" s="421"/>
      <c r="C139" s="422"/>
      <c r="D139" s="423"/>
      <c r="E139" s="421"/>
      <c r="F139" s="421"/>
      <c r="G139" s="421"/>
      <c r="H139" s="421"/>
      <c r="I139" s="421"/>
      <c r="J139" s="421"/>
      <c r="K139" s="421"/>
      <c r="L139" s="421"/>
      <c r="M139" s="423"/>
      <c r="N139" s="340">
        <f>IF(C139&gt;A_Stammdaten!$B$12,0,SUM(E139,F139,H139,J139:K139)-SUM(G139,I139,L139:M139))</f>
        <v>0</v>
      </c>
      <c r="O139" s="421"/>
      <c r="P139" s="421"/>
      <c r="Q139" s="421"/>
      <c r="R139" s="421"/>
      <c r="S139" s="108">
        <f t="shared" si="17"/>
        <v>0</v>
      </c>
      <c r="T139" s="341">
        <f>IF(ISBLANK($B139),0,VLOOKUP($B139,Listen!$A$2:$C$45,2,FALSE))</f>
        <v>0</v>
      </c>
      <c r="U139" s="341">
        <f>IF(ISBLANK($B139),0,VLOOKUP($B139,Listen!$A$2:$C$45,3,FALSE))</f>
        <v>0</v>
      </c>
      <c r="V139" s="342">
        <f t="shared" ref="V139:V202" si="19">$T139</f>
        <v>0</v>
      </c>
      <c r="W139" s="342">
        <f t="shared" si="15"/>
        <v>0</v>
      </c>
      <c r="X139" s="342">
        <f t="shared" si="15"/>
        <v>0</v>
      </c>
      <c r="Y139" s="342">
        <f t="shared" si="15"/>
        <v>0</v>
      </c>
      <c r="Z139" s="342">
        <f t="shared" si="15"/>
        <v>0</v>
      </c>
      <c r="AA139" s="342">
        <f t="shared" si="15"/>
        <v>0</v>
      </c>
      <c r="AB139" s="342">
        <f t="shared" si="15"/>
        <v>0</v>
      </c>
      <c r="AC139" s="109">
        <f t="shared" si="18"/>
        <v>0</v>
      </c>
      <c r="AD139" s="109">
        <f>IF(C139=A_Stammdaten!$B$12,E_SAV!$S139-E_SAV!$AE139,HLOOKUP(A_Stammdaten!$B$12-1,$AF$4:$AL$4004,ROW(C139)-3,FALSE)-$AE139)</f>
        <v>0</v>
      </c>
      <c r="AE139" s="109">
        <f>HLOOKUP(A_Stammdaten!$B$12,$AF$4:$AL$4004,ROW(C139)-3,FALSE)</f>
        <v>0</v>
      </c>
      <c r="AF139" s="109">
        <f t="shared" si="16"/>
        <v>0</v>
      </c>
      <c r="AG139" s="109">
        <f t="shared" si="14"/>
        <v>0</v>
      </c>
      <c r="AH139" s="109">
        <f t="shared" si="14"/>
        <v>0</v>
      </c>
      <c r="AI139" s="109">
        <f t="shared" si="14"/>
        <v>0</v>
      </c>
      <c r="AJ139" s="109">
        <f t="shared" si="14"/>
        <v>0</v>
      </c>
      <c r="AK139" s="109">
        <f t="shared" si="14"/>
        <v>0</v>
      </c>
      <c r="AL139" s="109">
        <f t="shared" si="14"/>
        <v>0</v>
      </c>
    </row>
    <row r="140" spans="1:38" s="344" customFormat="1" x14ac:dyDescent="0.3">
      <c r="A140" s="421"/>
      <c r="B140" s="421"/>
      <c r="C140" s="422"/>
      <c r="D140" s="423"/>
      <c r="E140" s="421"/>
      <c r="F140" s="421"/>
      <c r="G140" s="421"/>
      <c r="H140" s="421"/>
      <c r="I140" s="421"/>
      <c r="J140" s="421"/>
      <c r="K140" s="421"/>
      <c r="L140" s="421"/>
      <c r="M140" s="423"/>
      <c r="N140" s="340">
        <f>IF(C140&gt;A_Stammdaten!$B$12,0,SUM(E140,F140,H140,J140:K140)-SUM(G140,I140,L140:M140))</f>
        <v>0</v>
      </c>
      <c r="O140" s="421"/>
      <c r="P140" s="421"/>
      <c r="Q140" s="421"/>
      <c r="R140" s="421"/>
      <c r="S140" s="108">
        <f t="shared" si="17"/>
        <v>0</v>
      </c>
      <c r="T140" s="341">
        <f>IF(ISBLANK($B140),0,VLOOKUP($B140,Listen!$A$2:$C$45,2,FALSE))</f>
        <v>0</v>
      </c>
      <c r="U140" s="341">
        <f>IF(ISBLANK($B140),0,VLOOKUP($B140,Listen!$A$2:$C$45,3,FALSE))</f>
        <v>0</v>
      </c>
      <c r="V140" s="342">
        <f t="shared" si="19"/>
        <v>0</v>
      </c>
      <c r="W140" s="342">
        <f t="shared" si="15"/>
        <v>0</v>
      </c>
      <c r="X140" s="342">
        <f t="shared" si="15"/>
        <v>0</v>
      </c>
      <c r="Y140" s="342">
        <f t="shared" si="15"/>
        <v>0</v>
      </c>
      <c r="Z140" s="342">
        <f t="shared" si="15"/>
        <v>0</v>
      </c>
      <c r="AA140" s="342">
        <f t="shared" si="15"/>
        <v>0</v>
      </c>
      <c r="AB140" s="342">
        <f t="shared" si="15"/>
        <v>0</v>
      </c>
      <c r="AC140" s="109">
        <f t="shared" si="18"/>
        <v>0</v>
      </c>
      <c r="AD140" s="109">
        <f>IF(C140=A_Stammdaten!$B$12,E_SAV!$S140-E_SAV!$AE140,HLOOKUP(A_Stammdaten!$B$12-1,$AF$4:$AL$4004,ROW(C140)-3,FALSE)-$AE140)</f>
        <v>0</v>
      </c>
      <c r="AE140" s="109">
        <f>HLOOKUP(A_Stammdaten!$B$12,$AF$4:$AL$4004,ROW(C140)-3,FALSE)</f>
        <v>0</v>
      </c>
      <c r="AF140" s="109">
        <f t="shared" si="16"/>
        <v>0</v>
      </c>
      <c r="AG140" s="109">
        <f t="shared" si="14"/>
        <v>0</v>
      </c>
      <c r="AH140" s="109">
        <f t="shared" si="14"/>
        <v>0</v>
      </c>
      <c r="AI140" s="109">
        <f t="shared" si="14"/>
        <v>0</v>
      </c>
      <c r="AJ140" s="109">
        <f t="shared" si="14"/>
        <v>0</v>
      </c>
      <c r="AK140" s="109">
        <f t="shared" si="14"/>
        <v>0</v>
      </c>
      <c r="AL140" s="109">
        <f t="shared" si="14"/>
        <v>0</v>
      </c>
    </row>
    <row r="141" spans="1:38" s="344" customFormat="1" x14ac:dyDescent="0.3">
      <c r="A141" s="421"/>
      <c r="B141" s="421"/>
      <c r="C141" s="422"/>
      <c r="D141" s="423"/>
      <c r="E141" s="421"/>
      <c r="F141" s="421"/>
      <c r="G141" s="421"/>
      <c r="H141" s="421"/>
      <c r="I141" s="421"/>
      <c r="J141" s="421"/>
      <c r="K141" s="421"/>
      <c r="L141" s="421"/>
      <c r="M141" s="423"/>
      <c r="N141" s="340">
        <f>IF(C141&gt;A_Stammdaten!$B$12,0,SUM(E141,F141,H141,J141:K141)-SUM(G141,I141,L141:M141))</f>
        <v>0</v>
      </c>
      <c r="O141" s="421"/>
      <c r="P141" s="421"/>
      <c r="Q141" s="421"/>
      <c r="R141" s="421"/>
      <c r="S141" s="108">
        <f t="shared" si="17"/>
        <v>0</v>
      </c>
      <c r="T141" s="341">
        <f>IF(ISBLANK($B141),0,VLOOKUP($B141,Listen!$A$2:$C$45,2,FALSE))</f>
        <v>0</v>
      </c>
      <c r="U141" s="341">
        <f>IF(ISBLANK($B141),0,VLOOKUP($B141,Listen!$A$2:$C$45,3,FALSE))</f>
        <v>0</v>
      </c>
      <c r="V141" s="342">
        <f t="shared" si="19"/>
        <v>0</v>
      </c>
      <c r="W141" s="342">
        <f t="shared" si="15"/>
        <v>0</v>
      </c>
      <c r="X141" s="342">
        <f t="shared" si="15"/>
        <v>0</v>
      </c>
      <c r="Y141" s="342">
        <f t="shared" si="15"/>
        <v>0</v>
      </c>
      <c r="Z141" s="342">
        <f t="shared" si="15"/>
        <v>0</v>
      </c>
      <c r="AA141" s="342">
        <f t="shared" si="15"/>
        <v>0</v>
      </c>
      <c r="AB141" s="342">
        <f t="shared" si="15"/>
        <v>0</v>
      </c>
      <c r="AC141" s="109">
        <f t="shared" si="18"/>
        <v>0</v>
      </c>
      <c r="AD141" s="109">
        <f>IF(C141=A_Stammdaten!$B$12,E_SAV!$S141-E_SAV!$AE141,HLOOKUP(A_Stammdaten!$B$12-1,$AF$4:$AL$4004,ROW(C141)-3,FALSE)-$AE141)</f>
        <v>0</v>
      </c>
      <c r="AE141" s="109">
        <f>HLOOKUP(A_Stammdaten!$B$12,$AF$4:$AL$4004,ROW(C141)-3,FALSE)</f>
        <v>0</v>
      </c>
      <c r="AF141" s="109">
        <f t="shared" si="16"/>
        <v>0</v>
      </c>
      <c r="AG141" s="109">
        <f t="shared" si="14"/>
        <v>0</v>
      </c>
      <c r="AH141" s="109">
        <f t="shared" si="14"/>
        <v>0</v>
      </c>
      <c r="AI141" s="109">
        <f t="shared" si="14"/>
        <v>0</v>
      </c>
      <c r="AJ141" s="109">
        <f t="shared" si="14"/>
        <v>0</v>
      </c>
      <c r="AK141" s="109">
        <f t="shared" si="14"/>
        <v>0</v>
      </c>
      <c r="AL141" s="109">
        <f t="shared" si="14"/>
        <v>0</v>
      </c>
    </row>
    <row r="142" spans="1:38" s="344" customFormat="1" x14ac:dyDescent="0.3">
      <c r="A142" s="421"/>
      <c r="B142" s="421"/>
      <c r="C142" s="422"/>
      <c r="D142" s="423"/>
      <c r="E142" s="421"/>
      <c r="F142" s="421"/>
      <c r="G142" s="421"/>
      <c r="H142" s="421"/>
      <c r="I142" s="421"/>
      <c r="J142" s="421"/>
      <c r="K142" s="421"/>
      <c r="L142" s="421"/>
      <c r="M142" s="423"/>
      <c r="N142" s="340">
        <f>IF(C142&gt;A_Stammdaten!$B$12,0,SUM(E142,F142,H142,J142:K142)-SUM(G142,I142,L142:M142))</f>
        <v>0</v>
      </c>
      <c r="O142" s="421"/>
      <c r="P142" s="421"/>
      <c r="Q142" s="421"/>
      <c r="R142" s="421"/>
      <c r="S142" s="108">
        <f t="shared" si="17"/>
        <v>0</v>
      </c>
      <c r="T142" s="341">
        <f>IF(ISBLANK($B142),0,VLOOKUP($B142,Listen!$A$2:$C$45,2,FALSE))</f>
        <v>0</v>
      </c>
      <c r="U142" s="341">
        <f>IF(ISBLANK($B142),0,VLOOKUP($B142,Listen!$A$2:$C$45,3,FALSE))</f>
        <v>0</v>
      </c>
      <c r="V142" s="342">
        <f t="shared" si="19"/>
        <v>0</v>
      </c>
      <c r="W142" s="342">
        <f t="shared" si="15"/>
        <v>0</v>
      </c>
      <c r="X142" s="342">
        <f t="shared" si="15"/>
        <v>0</v>
      </c>
      <c r="Y142" s="342">
        <f t="shared" si="15"/>
        <v>0</v>
      </c>
      <c r="Z142" s="342">
        <f t="shared" si="15"/>
        <v>0</v>
      </c>
      <c r="AA142" s="342">
        <f t="shared" si="15"/>
        <v>0</v>
      </c>
      <c r="AB142" s="342">
        <f t="shared" si="15"/>
        <v>0</v>
      </c>
      <c r="AC142" s="109">
        <f t="shared" si="18"/>
        <v>0</v>
      </c>
      <c r="AD142" s="109">
        <f>IF(C142=A_Stammdaten!$B$12,E_SAV!$S142-E_SAV!$AE142,HLOOKUP(A_Stammdaten!$B$12-1,$AF$4:$AL$4004,ROW(C142)-3,FALSE)-$AE142)</f>
        <v>0</v>
      </c>
      <c r="AE142" s="109">
        <f>HLOOKUP(A_Stammdaten!$B$12,$AF$4:$AL$4004,ROW(C142)-3,FALSE)</f>
        <v>0</v>
      </c>
      <c r="AF142" s="109">
        <f t="shared" si="16"/>
        <v>0</v>
      </c>
      <c r="AG142" s="109">
        <f t="shared" si="14"/>
        <v>0</v>
      </c>
      <c r="AH142" s="109">
        <f t="shared" si="14"/>
        <v>0</v>
      </c>
      <c r="AI142" s="109">
        <f t="shared" si="14"/>
        <v>0</v>
      </c>
      <c r="AJ142" s="109">
        <f t="shared" si="14"/>
        <v>0</v>
      </c>
      <c r="AK142" s="109">
        <f t="shared" si="14"/>
        <v>0</v>
      </c>
      <c r="AL142" s="109">
        <f t="shared" si="14"/>
        <v>0</v>
      </c>
    </row>
    <row r="143" spans="1:38" s="344" customFormat="1" x14ac:dyDescent="0.3">
      <c r="A143" s="421"/>
      <c r="B143" s="421"/>
      <c r="C143" s="422"/>
      <c r="D143" s="423"/>
      <c r="E143" s="421"/>
      <c r="F143" s="421"/>
      <c r="G143" s="421"/>
      <c r="H143" s="421"/>
      <c r="I143" s="421"/>
      <c r="J143" s="421"/>
      <c r="K143" s="421"/>
      <c r="L143" s="421"/>
      <c r="M143" s="423"/>
      <c r="N143" s="340">
        <f>IF(C143&gt;A_Stammdaten!$B$12,0,SUM(E143,F143,H143,J143:K143)-SUM(G143,I143,L143:M143))</f>
        <v>0</v>
      </c>
      <c r="O143" s="421"/>
      <c r="P143" s="421"/>
      <c r="Q143" s="421"/>
      <c r="R143" s="421"/>
      <c r="S143" s="108">
        <f t="shared" si="17"/>
        <v>0</v>
      </c>
      <c r="T143" s="341">
        <f>IF(ISBLANK($B143),0,VLOOKUP($B143,Listen!$A$2:$C$45,2,FALSE))</f>
        <v>0</v>
      </c>
      <c r="U143" s="341">
        <f>IF(ISBLANK($B143),0,VLOOKUP($B143,Listen!$A$2:$C$45,3,FALSE))</f>
        <v>0</v>
      </c>
      <c r="V143" s="342">
        <f t="shared" si="19"/>
        <v>0</v>
      </c>
      <c r="W143" s="342">
        <f t="shared" si="15"/>
        <v>0</v>
      </c>
      <c r="X143" s="342">
        <f t="shared" si="15"/>
        <v>0</v>
      </c>
      <c r="Y143" s="342">
        <f t="shared" si="15"/>
        <v>0</v>
      </c>
      <c r="Z143" s="342">
        <f t="shared" si="15"/>
        <v>0</v>
      </c>
      <c r="AA143" s="342">
        <f t="shared" si="15"/>
        <v>0</v>
      </c>
      <c r="AB143" s="342">
        <f t="shared" si="15"/>
        <v>0</v>
      </c>
      <c r="AC143" s="109">
        <f t="shared" si="18"/>
        <v>0</v>
      </c>
      <c r="AD143" s="109">
        <f>IF(C143=A_Stammdaten!$B$12,E_SAV!$S143-E_SAV!$AE143,HLOOKUP(A_Stammdaten!$B$12-1,$AF$4:$AL$4004,ROW(C143)-3,FALSE)-$AE143)</f>
        <v>0</v>
      </c>
      <c r="AE143" s="109">
        <f>HLOOKUP(A_Stammdaten!$B$12,$AF$4:$AL$4004,ROW(C143)-3,FALSE)</f>
        <v>0</v>
      </c>
      <c r="AF143" s="109">
        <f t="shared" si="16"/>
        <v>0</v>
      </c>
      <c r="AG143" s="109">
        <f t="shared" si="14"/>
        <v>0</v>
      </c>
      <c r="AH143" s="109">
        <f t="shared" si="14"/>
        <v>0</v>
      </c>
      <c r="AI143" s="109">
        <f t="shared" si="14"/>
        <v>0</v>
      </c>
      <c r="AJ143" s="109">
        <f t="shared" si="14"/>
        <v>0</v>
      </c>
      <c r="AK143" s="109">
        <f t="shared" si="14"/>
        <v>0</v>
      </c>
      <c r="AL143" s="109">
        <f t="shared" si="14"/>
        <v>0</v>
      </c>
    </row>
    <row r="144" spans="1:38" s="344" customFormat="1" x14ac:dyDescent="0.3">
      <c r="A144" s="421"/>
      <c r="B144" s="421"/>
      <c r="C144" s="422"/>
      <c r="D144" s="423"/>
      <c r="E144" s="421"/>
      <c r="F144" s="421"/>
      <c r="G144" s="421"/>
      <c r="H144" s="421"/>
      <c r="I144" s="421"/>
      <c r="J144" s="421"/>
      <c r="K144" s="421"/>
      <c r="L144" s="421"/>
      <c r="M144" s="423"/>
      <c r="N144" s="340">
        <f>IF(C144&gt;A_Stammdaten!$B$12,0,SUM(E144,F144,H144,J144:K144)-SUM(G144,I144,L144:M144))</f>
        <v>0</v>
      </c>
      <c r="O144" s="421"/>
      <c r="P144" s="421"/>
      <c r="Q144" s="421"/>
      <c r="R144" s="421"/>
      <c r="S144" s="108">
        <f t="shared" si="17"/>
        <v>0</v>
      </c>
      <c r="T144" s="341">
        <f>IF(ISBLANK($B144),0,VLOOKUP($B144,Listen!$A$2:$C$45,2,FALSE))</f>
        <v>0</v>
      </c>
      <c r="U144" s="341">
        <f>IF(ISBLANK($B144),0,VLOOKUP($B144,Listen!$A$2:$C$45,3,FALSE))</f>
        <v>0</v>
      </c>
      <c r="V144" s="342">
        <f t="shared" si="19"/>
        <v>0</v>
      </c>
      <c r="W144" s="342">
        <f t="shared" si="15"/>
        <v>0</v>
      </c>
      <c r="X144" s="342">
        <f t="shared" si="15"/>
        <v>0</v>
      </c>
      <c r="Y144" s="342">
        <f t="shared" si="15"/>
        <v>0</v>
      </c>
      <c r="Z144" s="342">
        <f t="shared" si="15"/>
        <v>0</v>
      </c>
      <c r="AA144" s="342">
        <f t="shared" si="15"/>
        <v>0</v>
      </c>
      <c r="AB144" s="342">
        <f t="shared" si="15"/>
        <v>0</v>
      </c>
      <c r="AC144" s="109">
        <f t="shared" si="18"/>
        <v>0</v>
      </c>
      <c r="AD144" s="109">
        <f>IF(C144=A_Stammdaten!$B$12,E_SAV!$S144-E_SAV!$AE144,HLOOKUP(A_Stammdaten!$B$12-1,$AF$4:$AL$4004,ROW(C144)-3,FALSE)-$AE144)</f>
        <v>0</v>
      </c>
      <c r="AE144" s="109">
        <f>HLOOKUP(A_Stammdaten!$B$12,$AF$4:$AL$4004,ROW(C144)-3,FALSE)</f>
        <v>0</v>
      </c>
      <c r="AF144" s="109">
        <f t="shared" si="16"/>
        <v>0</v>
      </c>
      <c r="AG144" s="109">
        <f t="shared" si="14"/>
        <v>0</v>
      </c>
      <c r="AH144" s="109">
        <f t="shared" si="14"/>
        <v>0</v>
      </c>
      <c r="AI144" s="109">
        <f t="shared" si="14"/>
        <v>0</v>
      </c>
      <c r="AJ144" s="109">
        <f t="shared" si="14"/>
        <v>0</v>
      </c>
      <c r="AK144" s="109">
        <f t="shared" si="14"/>
        <v>0</v>
      </c>
      <c r="AL144" s="109">
        <f t="shared" si="14"/>
        <v>0</v>
      </c>
    </row>
    <row r="145" spans="1:38" s="344" customFormat="1" x14ac:dyDescent="0.3">
      <c r="A145" s="421"/>
      <c r="B145" s="421"/>
      <c r="C145" s="422"/>
      <c r="D145" s="423"/>
      <c r="E145" s="421"/>
      <c r="F145" s="421"/>
      <c r="G145" s="421"/>
      <c r="H145" s="421"/>
      <c r="I145" s="421"/>
      <c r="J145" s="421"/>
      <c r="K145" s="421"/>
      <c r="L145" s="421"/>
      <c r="M145" s="423"/>
      <c r="N145" s="340">
        <f>IF(C145&gt;A_Stammdaten!$B$12,0,SUM(E145,F145,H145,J145:K145)-SUM(G145,I145,L145:M145))</f>
        <v>0</v>
      </c>
      <c r="O145" s="421"/>
      <c r="P145" s="421"/>
      <c r="Q145" s="421"/>
      <c r="R145" s="421"/>
      <c r="S145" s="108">
        <f t="shared" si="17"/>
        <v>0</v>
      </c>
      <c r="T145" s="341">
        <f>IF(ISBLANK($B145),0,VLOOKUP($B145,Listen!$A$2:$C$45,2,FALSE))</f>
        <v>0</v>
      </c>
      <c r="U145" s="341">
        <f>IF(ISBLANK($B145),0,VLOOKUP($B145,Listen!$A$2:$C$45,3,FALSE))</f>
        <v>0</v>
      </c>
      <c r="V145" s="342">
        <f t="shared" si="19"/>
        <v>0</v>
      </c>
      <c r="W145" s="342">
        <f t="shared" si="15"/>
        <v>0</v>
      </c>
      <c r="X145" s="342">
        <f t="shared" si="15"/>
        <v>0</v>
      </c>
      <c r="Y145" s="342">
        <f t="shared" si="15"/>
        <v>0</v>
      </c>
      <c r="Z145" s="342">
        <f t="shared" si="15"/>
        <v>0</v>
      </c>
      <c r="AA145" s="342">
        <f t="shared" si="15"/>
        <v>0</v>
      </c>
      <c r="AB145" s="342">
        <f t="shared" si="15"/>
        <v>0</v>
      </c>
      <c r="AC145" s="109">
        <f t="shared" si="18"/>
        <v>0</v>
      </c>
      <c r="AD145" s="109">
        <f>IF(C145=A_Stammdaten!$B$12,E_SAV!$S145-E_SAV!$AE145,HLOOKUP(A_Stammdaten!$B$12-1,$AF$4:$AL$4004,ROW(C145)-3,FALSE)-$AE145)</f>
        <v>0</v>
      </c>
      <c r="AE145" s="109">
        <f>HLOOKUP(A_Stammdaten!$B$12,$AF$4:$AL$4004,ROW(C145)-3,FALSE)</f>
        <v>0</v>
      </c>
      <c r="AF145" s="109">
        <f t="shared" si="16"/>
        <v>0</v>
      </c>
      <c r="AG145" s="109">
        <f t="shared" si="14"/>
        <v>0</v>
      </c>
      <c r="AH145" s="109">
        <f t="shared" si="14"/>
        <v>0</v>
      </c>
      <c r="AI145" s="109">
        <f t="shared" si="14"/>
        <v>0</v>
      </c>
      <c r="AJ145" s="109">
        <f t="shared" si="14"/>
        <v>0</v>
      </c>
      <c r="AK145" s="109">
        <f t="shared" si="14"/>
        <v>0</v>
      </c>
      <c r="AL145" s="109">
        <f t="shared" si="14"/>
        <v>0</v>
      </c>
    </row>
    <row r="146" spans="1:38" s="344" customFormat="1" x14ac:dyDescent="0.3">
      <c r="A146" s="421"/>
      <c r="B146" s="421"/>
      <c r="C146" s="422"/>
      <c r="D146" s="423"/>
      <c r="E146" s="421"/>
      <c r="F146" s="421"/>
      <c r="G146" s="421"/>
      <c r="H146" s="421"/>
      <c r="I146" s="421"/>
      <c r="J146" s="421"/>
      <c r="K146" s="421"/>
      <c r="L146" s="421"/>
      <c r="M146" s="423"/>
      <c r="N146" s="340">
        <f>IF(C146&gt;A_Stammdaten!$B$12,0,SUM(E146,F146,H146,J146:K146)-SUM(G146,I146,L146:M146))</f>
        <v>0</v>
      </c>
      <c r="O146" s="421"/>
      <c r="P146" s="421"/>
      <c r="Q146" s="421"/>
      <c r="R146" s="421"/>
      <c r="S146" s="108">
        <f t="shared" si="17"/>
        <v>0</v>
      </c>
      <c r="T146" s="341">
        <f>IF(ISBLANK($B146),0,VLOOKUP($B146,Listen!$A$2:$C$45,2,FALSE))</f>
        <v>0</v>
      </c>
      <c r="U146" s="341">
        <f>IF(ISBLANK($B146),0,VLOOKUP($B146,Listen!$A$2:$C$45,3,FALSE))</f>
        <v>0</v>
      </c>
      <c r="V146" s="342">
        <f t="shared" si="19"/>
        <v>0</v>
      </c>
      <c r="W146" s="342">
        <f t="shared" si="15"/>
        <v>0</v>
      </c>
      <c r="X146" s="342">
        <f t="shared" si="15"/>
        <v>0</v>
      </c>
      <c r="Y146" s="342">
        <f t="shared" si="15"/>
        <v>0</v>
      </c>
      <c r="Z146" s="342">
        <f t="shared" si="15"/>
        <v>0</v>
      </c>
      <c r="AA146" s="342">
        <f t="shared" si="15"/>
        <v>0</v>
      </c>
      <c r="AB146" s="342">
        <f t="shared" si="15"/>
        <v>0</v>
      </c>
      <c r="AC146" s="109">
        <f t="shared" si="18"/>
        <v>0</v>
      </c>
      <c r="AD146" s="109">
        <f>IF(C146=A_Stammdaten!$B$12,E_SAV!$S146-E_SAV!$AE146,HLOOKUP(A_Stammdaten!$B$12-1,$AF$4:$AL$4004,ROW(C146)-3,FALSE)-$AE146)</f>
        <v>0</v>
      </c>
      <c r="AE146" s="109">
        <f>HLOOKUP(A_Stammdaten!$B$12,$AF$4:$AL$4004,ROW(C146)-3,FALSE)</f>
        <v>0</v>
      </c>
      <c r="AF146" s="109">
        <f t="shared" si="16"/>
        <v>0</v>
      </c>
      <c r="AG146" s="109">
        <f t="shared" si="14"/>
        <v>0</v>
      </c>
      <c r="AH146" s="109">
        <f t="shared" si="14"/>
        <v>0</v>
      </c>
      <c r="AI146" s="109">
        <f t="shared" si="14"/>
        <v>0</v>
      </c>
      <c r="AJ146" s="109">
        <f t="shared" si="14"/>
        <v>0</v>
      </c>
      <c r="AK146" s="109">
        <f t="shared" si="14"/>
        <v>0</v>
      </c>
      <c r="AL146" s="109">
        <f t="shared" si="14"/>
        <v>0</v>
      </c>
    </row>
    <row r="147" spans="1:38" s="344" customFormat="1" x14ac:dyDescent="0.3">
      <c r="A147" s="421"/>
      <c r="B147" s="421"/>
      <c r="C147" s="422"/>
      <c r="D147" s="423"/>
      <c r="E147" s="421"/>
      <c r="F147" s="421"/>
      <c r="G147" s="421"/>
      <c r="H147" s="421"/>
      <c r="I147" s="421"/>
      <c r="J147" s="421"/>
      <c r="K147" s="421"/>
      <c r="L147" s="421"/>
      <c r="M147" s="423"/>
      <c r="N147" s="340">
        <f>IF(C147&gt;A_Stammdaten!$B$12,0,SUM(E147,F147,H147,J147:K147)-SUM(G147,I147,L147:M147))</f>
        <v>0</v>
      </c>
      <c r="O147" s="421"/>
      <c r="P147" s="421"/>
      <c r="Q147" s="421"/>
      <c r="R147" s="421"/>
      <c r="S147" s="108">
        <f t="shared" si="17"/>
        <v>0</v>
      </c>
      <c r="T147" s="341">
        <f>IF(ISBLANK($B147),0,VLOOKUP($B147,Listen!$A$2:$C$45,2,FALSE))</f>
        <v>0</v>
      </c>
      <c r="U147" s="341">
        <f>IF(ISBLANK($B147),0,VLOOKUP($B147,Listen!$A$2:$C$45,3,FALSE))</f>
        <v>0</v>
      </c>
      <c r="V147" s="342">
        <f t="shared" si="19"/>
        <v>0</v>
      </c>
      <c r="W147" s="342">
        <f t="shared" si="15"/>
        <v>0</v>
      </c>
      <c r="X147" s="342">
        <f t="shared" si="15"/>
        <v>0</v>
      </c>
      <c r="Y147" s="342">
        <f t="shared" si="15"/>
        <v>0</v>
      </c>
      <c r="Z147" s="342">
        <f t="shared" si="15"/>
        <v>0</v>
      </c>
      <c r="AA147" s="342">
        <f t="shared" si="15"/>
        <v>0</v>
      </c>
      <c r="AB147" s="342">
        <f t="shared" si="15"/>
        <v>0</v>
      </c>
      <c r="AC147" s="109">
        <f t="shared" si="18"/>
        <v>0</v>
      </c>
      <c r="AD147" s="109">
        <f>IF(C147=A_Stammdaten!$B$12,E_SAV!$S147-E_SAV!$AE147,HLOOKUP(A_Stammdaten!$B$12-1,$AF$4:$AL$4004,ROW(C147)-3,FALSE)-$AE147)</f>
        <v>0</v>
      </c>
      <c r="AE147" s="109">
        <f>HLOOKUP(A_Stammdaten!$B$12,$AF$4:$AL$4004,ROW(C147)-3,FALSE)</f>
        <v>0</v>
      </c>
      <c r="AF147" s="109">
        <f t="shared" si="16"/>
        <v>0</v>
      </c>
      <c r="AG147" s="109">
        <f t="shared" si="14"/>
        <v>0</v>
      </c>
      <c r="AH147" s="109">
        <f t="shared" si="14"/>
        <v>0</v>
      </c>
      <c r="AI147" s="109">
        <f t="shared" si="14"/>
        <v>0</v>
      </c>
      <c r="AJ147" s="109">
        <f t="shared" si="14"/>
        <v>0</v>
      </c>
      <c r="AK147" s="109">
        <f t="shared" si="14"/>
        <v>0</v>
      </c>
      <c r="AL147" s="109">
        <f t="shared" si="14"/>
        <v>0</v>
      </c>
    </row>
    <row r="148" spans="1:38" s="344" customFormat="1" x14ac:dyDescent="0.3">
      <c r="A148" s="421"/>
      <c r="B148" s="421"/>
      <c r="C148" s="422"/>
      <c r="D148" s="423"/>
      <c r="E148" s="421"/>
      <c r="F148" s="421"/>
      <c r="G148" s="421"/>
      <c r="H148" s="421"/>
      <c r="I148" s="421"/>
      <c r="J148" s="421"/>
      <c r="K148" s="421"/>
      <c r="L148" s="421"/>
      <c r="M148" s="423"/>
      <c r="N148" s="340">
        <f>IF(C148&gt;A_Stammdaten!$B$12,0,SUM(E148,F148,H148,J148:K148)-SUM(G148,I148,L148:M148))</f>
        <v>0</v>
      </c>
      <c r="O148" s="421"/>
      <c r="P148" s="421"/>
      <c r="Q148" s="421"/>
      <c r="R148" s="421"/>
      <c r="S148" s="108">
        <f t="shared" si="17"/>
        <v>0</v>
      </c>
      <c r="T148" s="341">
        <f>IF(ISBLANK($B148),0,VLOOKUP($B148,Listen!$A$2:$C$45,2,FALSE))</f>
        <v>0</v>
      </c>
      <c r="U148" s="341">
        <f>IF(ISBLANK($B148),0,VLOOKUP($B148,Listen!$A$2:$C$45,3,FALSE))</f>
        <v>0</v>
      </c>
      <c r="V148" s="342">
        <f t="shared" si="19"/>
        <v>0</v>
      </c>
      <c r="W148" s="342">
        <f t="shared" si="15"/>
        <v>0</v>
      </c>
      <c r="X148" s="342">
        <f t="shared" si="15"/>
        <v>0</v>
      </c>
      <c r="Y148" s="342">
        <f t="shared" si="15"/>
        <v>0</v>
      </c>
      <c r="Z148" s="342">
        <f t="shared" si="15"/>
        <v>0</v>
      </c>
      <c r="AA148" s="342">
        <f t="shared" si="15"/>
        <v>0</v>
      </c>
      <c r="AB148" s="342">
        <f t="shared" si="15"/>
        <v>0</v>
      </c>
      <c r="AC148" s="109">
        <f t="shared" si="18"/>
        <v>0</v>
      </c>
      <c r="AD148" s="109">
        <f>IF(C148=A_Stammdaten!$B$12,E_SAV!$S148-E_SAV!$AE148,HLOOKUP(A_Stammdaten!$B$12-1,$AF$4:$AL$4004,ROW(C148)-3,FALSE)-$AE148)</f>
        <v>0</v>
      </c>
      <c r="AE148" s="109">
        <f>HLOOKUP(A_Stammdaten!$B$12,$AF$4:$AL$4004,ROW(C148)-3,FALSE)</f>
        <v>0</v>
      </c>
      <c r="AF148" s="109">
        <f t="shared" si="16"/>
        <v>0</v>
      </c>
      <c r="AG148" s="109">
        <f t="shared" si="14"/>
        <v>0</v>
      </c>
      <c r="AH148" s="109">
        <f t="shared" si="14"/>
        <v>0</v>
      </c>
      <c r="AI148" s="109">
        <f t="shared" si="14"/>
        <v>0</v>
      </c>
      <c r="AJ148" s="109">
        <f t="shared" si="14"/>
        <v>0</v>
      </c>
      <c r="AK148" s="109">
        <f t="shared" si="14"/>
        <v>0</v>
      </c>
      <c r="AL148" s="109">
        <f t="shared" si="14"/>
        <v>0</v>
      </c>
    </row>
    <row r="149" spans="1:38" s="344" customFormat="1" x14ac:dyDescent="0.3">
      <c r="A149" s="421"/>
      <c r="B149" s="421"/>
      <c r="C149" s="422"/>
      <c r="D149" s="423"/>
      <c r="E149" s="421"/>
      <c r="F149" s="421"/>
      <c r="G149" s="421"/>
      <c r="H149" s="421"/>
      <c r="I149" s="421"/>
      <c r="J149" s="421"/>
      <c r="K149" s="421"/>
      <c r="L149" s="421"/>
      <c r="M149" s="423"/>
      <c r="N149" s="340">
        <f>IF(C149&gt;A_Stammdaten!$B$12,0,SUM(E149,F149,H149,J149:K149)-SUM(G149,I149,L149:M149))</f>
        <v>0</v>
      </c>
      <c r="O149" s="421"/>
      <c r="P149" s="421"/>
      <c r="Q149" s="421"/>
      <c r="R149" s="421"/>
      <c r="S149" s="108">
        <f t="shared" si="17"/>
        <v>0</v>
      </c>
      <c r="T149" s="341">
        <f>IF(ISBLANK($B149),0,VLOOKUP($B149,Listen!$A$2:$C$45,2,FALSE))</f>
        <v>0</v>
      </c>
      <c r="U149" s="341">
        <f>IF(ISBLANK($B149),0,VLOOKUP($B149,Listen!$A$2:$C$45,3,FALSE))</f>
        <v>0</v>
      </c>
      <c r="V149" s="342">
        <f t="shared" si="19"/>
        <v>0</v>
      </c>
      <c r="W149" s="342">
        <f t="shared" si="15"/>
        <v>0</v>
      </c>
      <c r="X149" s="342">
        <f t="shared" si="15"/>
        <v>0</v>
      </c>
      <c r="Y149" s="342">
        <f t="shared" si="15"/>
        <v>0</v>
      </c>
      <c r="Z149" s="342">
        <f t="shared" si="15"/>
        <v>0</v>
      </c>
      <c r="AA149" s="342">
        <f t="shared" si="15"/>
        <v>0</v>
      </c>
      <c r="AB149" s="342">
        <f t="shared" si="15"/>
        <v>0</v>
      </c>
      <c r="AC149" s="109">
        <f t="shared" si="18"/>
        <v>0</v>
      </c>
      <c r="AD149" s="109">
        <f>IF(C149=A_Stammdaten!$B$12,E_SAV!$S149-E_SAV!$AE149,HLOOKUP(A_Stammdaten!$B$12-1,$AF$4:$AL$4004,ROW(C149)-3,FALSE)-$AE149)</f>
        <v>0</v>
      </c>
      <c r="AE149" s="109">
        <f>HLOOKUP(A_Stammdaten!$B$12,$AF$4:$AL$4004,ROW(C149)-3,FALSE)</f>
        <v>0</v>
      </c>
      <c r="AF149" s="109">
        <f t="shared" si="16"/>
        <v>0</v>
      </c>
      <c r="AG149" s="109">
        <f t="shared" si="14"/>
        <v>0</v>
      </c>
      <c r="AH149" s="109">
        <f t="shared" si="14"/>
        <v>0</v>
      </c>
      <c r="AI149" s="109">
        <f t="shared" si="14"/>
        <v>0</v>
      </c>
      <c r="AJ149" s="109">
        <f t="shared" si="14"/>
        <v>0</v>
      </c>
      <c r="AK149" s="109">
        <f t="shared" si="14"/>
        <v>0</v>
      </c>
      <c r="AL149" s="109">
        <f t="shared" si="14"/>
        <v>0</v>
      </c>
    </row>
    <row r="150" spans="1:38" s="344" customFormat="1" x14ac:dyDescent="0.3">
      <c r="A150" s="421"/>
      <c r="B150" s="421"/>
      <c r="C150" s="422"/>
      <c r="D150" s="423"/>
      <c r="E150" s="421"/>
      <c r="F150" s="421"/>
      <c r="G150" s="421"/>
      <c r="H150" s="421"/>
      <c r="I150" s="421"/>
      <c r="J150" s="421"/>
      <c r="K150" s="421"/>
      <c r="L150" s="421"/>
      <c r="M150" s="423"/>
      <c r="N150" s="340">
        <f>IF(C150&gt;A_Stammdaten!$B$12,0,SUM(E150,F150,H150,J150:K150)-SUM(G150,I150,L150:M150))</f>
        <v>0</v>
      </c>
      <c r="O150" s="421"/>
      <c r="P150" s="421"/>
      <c r="Q150" s="421"/>
      <c r="R150" s="421"/>
      <c r="S150" s="108">
        <f t="shared" si="17"/>
        <v>0</v>
      </c>
      <c r="T150" s="341">
        <f>IF(ISBLANK($B150),0,VLOOKUP($B150,Listen!$A$2:$C$45,2,FALSE))</f>
        <v>0</v>
      </c>
      <c r="U150" s="341">
        <f>IF(ISBLANK($B150),0,VLOOKUP($B150,Listen!$A$2:$C$45,3,FALSE))</f>
        <v>0</v>
      </c>
      <c r="V150" s="342">
        <f t="shared" si="19"/>
        <v>0</v>
      </c>
      <c r="W150" s="342">
        <f t="shared" si="15"/>
        <v>0</v>
      </c>
      <c r="X150" s="342">
        <f t="shared" si="15"/>
        <v>0</v>
      </c>
      <c r="Y150" s="342">
        <f t="shared" si="15"/>
        <v>0</v>
      </c>
      <c r="Z150" s="342">
        <f t="shared" si="15"/>
        <v>0</v>
      </c>
      <c r="AA150" s="342">
        <f t="shared" si="15"/>
        <v>0</v>
      </c>
      <c r="AB150" s="342">
        <f t="shared" si="15"/>
        <v>0</v>
      </c>
      <c r="AC150" s="109">
        <f t="shared" si="18"/>
        <v>0</v>
      </c>
      <c r="AD150" s="109">
        <f>IF(C150=A_Stammdaten!$B$12,E_SAV!$S150-E_SAV!$AE150,HLOOKUP(A_Stammdaten!$B$12-1,$AF$4:$AL$4004,ROW(C150)-3,FALSE)-$AE150)</f>
        <v>0</v>
      </c>
      <c r="AE150" s="109">
        <f>HLOOKUP(A_Stammdaten!$B$12,$AF$4:$AL$4004,ROW(C150)-3,FALSE)</f>
        <v>0</v>
      </c>
      <c r="AF150" s="109">
        <f t="shared" si="16"/>
        <v>0</v>
      </c>
      <c r="AG150" s="109">
        <f t="shared" si="14"/>
        <v>0</v>
      </c>
      <c r="AH150" s="109">
        <f t="shared" si="14"/>
        <v>0</v>
      </c>
      <c r="AI150" s="109">
        <f t="shared" si="14"/>
        <v>0</v>
      </c>
      <c r="AJ150" s="109">
        <f t="shared" si="14"/>
        <v>0</v>
      </c>
      <c r="AK150" s="109">
        <f t="shared" si="14"/>
        <v>0</v>
      </c>
      <c r="AL150" s="109">
        <f t="shared" si="14"/>
        <v>0</v>
      </c>
    </row>
    <row r="151" spans="1:38" s="344" customFormat="1" x14ac:dyDescent="0.3">
      <c r="A151" s="421"/>
      <c r="B151" s="421"/>
      <c r="C151" s="422"/>
      <c r="D151" s="423"/>
      <c r="E151" s="421"/>
      <c r="F151" s="421"/>
      <c r="G151" s="421"/>
      <c r="H151" s="421"/>
      <c r="I151" s="421"/>
      <c r="J151" s="421"/>
      <c r="K151" s="421"/>
      <c r="L151" s="421"/>
      <c r="M151" s="423"/>
      <c r="N151" s="340">
        <f>IF(C151&gt;A_Stammdaten!$B$12,0,SUM(E151,F151,H151,J151:K151)-SUM(G151,I151,L151:M151))</f>
        <v>0</v>
      </c>
      <c r="O151" s="421"/>
      <c r="P151" s="421"/>
      <c r="Q151" s="421"/>
      <c r="R151" s="421"/>
      <c r="S151" s="108">
        <f t="shared" si="17"/>
        <v>0</v>
      </c>
      <c r="T151" s="341">
        <f>IF(ISBLANK($B151),0,VLOOKUP($B151,Listen!$A$2:$C$45,2,FALSE))</f>
        <v>0</v>
      </c>
      <c r="U151" s="341">
        <f>IF(ISBLANK($B151),0,VLOOKUP($B151,Listen!$A$2:$C$45,3,FALSE))</f>
        <v>0</v>
      </c>
      <c r="V151" s="342">
        <f t="shared" si="19"/>
        <v>0</v>
      </c>
      <c r="W151" s="342">
        <f t="shared" si="15"/>
        <v>0</v>
      </c>
      <c r="X151" s="342">
        <f t="shared" si="15"/>
        <v>0</v>
      </c>
      <c r="Y151" s="342">
        <f t="shared" si="15"/>
        <v>0</v>
      </c>
      <c r="Z151" s="342">
        <f t="shared" si="15"/>
        <v>0</v>
      </c>
      <c r="AA151" s="342">
        <f t="shared" si="15"/>
        <v>0</v>
      </c>
      <c r="AB151" s="342">
        <f t="shared" si="15"/>
        <v>0</v>
      </c>
      <c r="AC151" s="109">
        <f t="shared" si="18"/>
        <v>0</v>
      </c>
      <c r="AD151" s="109">
        <f>IF(C151=A_Stammdaten!$B$12,E_SAV!$S151-E_SAV!$AE151,HLOOKUP(A_Stammdaten!$B$12-1,$AF$4:$AL$4004,ROW(C151)-3,FALSE)-$AE151)</f>
        <v>0</v>
      </c>
      <c r="AE151" s="109">
        <f>HLOOKUP(A_Stammdaten!$B$12,$AF$4:$AL$4004,ROW(C151)-3,FALSE)</f>
        <v>0</v>
      </c>
      <c r="AF151" s="109">
        <f t="shared" si="16"/>
        <v>0</v>
      </c>
      <c r="AG151" s="109">
        <f t="shared" si="14"/>
        <v>0</v>
      </c>
      <c r="AH151" s="109">
        <f t="shared" si="14"/>
        <v>0</v>
      </c>
      <c r="AI151" s="109">
        <f t="shared" si="14"/>
        <v>0</v>
      </c>
      <c r="AJ151" s="109">
        <f t="shared" si="14"/>
        <v>0</v>
      </c>
      <c r="AK151" s="109">
        <f t="shared" si="14"/>
        <v>0</v>
      </c>
      <c r="AL151" s="109">
        <f t="shared" si="14"/>
        <v>0</v>
      </c>
    </row>
    <row r="152" spans="1:38" s="344" customFormat="1" x14ac:dyDescent="0.3">
      <c r="A152" s="421"/>
      <c r="B152" s="421"/>
      <c r="C152" s="422"/>
      <c r="D152" s="423"/>
      <c r="E152" s="421"/>
      <c r="F152" s="421"/>
      <c r="G152" s="421"/>
      <c r="H152" s="421"/>
      <c r="I152" s="421"/>
      <c r="J152" s="421"/>
      <c r="K152" s="421"/>
      <c r="L152" s="421"/>
      <c r="M152" s="423"/>
      <c r="N152" s="340">
        <f>IF(C152&gt;A_Stammdaten!$B$12,0,SUM(E152,F152,H152,J152:K152)-SUM(G152,I152,L152:M152))</f>
        <v>0</v>
      </c>
      <c r="O152" s="421"/>
      <c r="P152" s="421"/>
      <c r="Q152" s="421"/>
      <c r="R152" s="421"/>
      <c r="S152" s="108">
        <f t="shared" si="17"/>
        <v>0</v>
      </c>
      <c r="T152" s="341">
        <f>IF(ISBLANK($B152),0,VLOOKUP($B152,Listen!$A$2:$C$45,2,FALSE))</f>
        <v>0</v>
      </c>
      <c r="U152" s="341">
        <f>IF(ISBLANK($B152),0,VLOOKUP($B152,Listen!$A$2:$C$45,3,FALSE))</f>
        <v>0</v>
      </c>
      <c r="V152" s="342">
        <f t="shared" si="19"/>
        <v>0</v>
      </c>
      <c r="W152" s="342">
        <f t="shared" si="15"/>
        <v>0</v>
      </c>
      <c r="X152" s="342">
        <f t="shared" si="15"/>
        <v>0</v>
      </c>
      <c r="Y152" s="342">
        <f t="shared" si="15"/>
        <v>0</v>
      </c>
      <c r="Z152" s="342">
        <f t="shared" si="15"/>
        <v>0</v>
      </c>
      <c r="AA152" s="342">
        <f t="shared" si="15"/>
        <v>0</v>
      </c>
      <c r="AB152" s="342">
        <f t="shared" si="15"/>
        <v>0</v>
      </c>
      <c r="AC152" s="109">
        <f t="shared" si="18"/>
        <v>0</v>
      </c>
      <c r="AD152" s="109">
        <f>IF(C152=A_Stammdaten!$B$12,E_SAV!$S152-E_SAV!$AE152,HLOOKUP(A_Stammdaten!$B$12-1,$AF$4:$AL$4004,ROW(C152)-3,FALSE)-$AE152)</f>
        <v>0</v>
      </c>
      <c r="AE152" s="109">
        <f>HLOOKUP(A_Stammdaten!$B$12,$AF$4:$AL$4004,ROW(C152)-3,FALSE)</f>
        <v>0</v>
      </c>
      <c r="AF152" s="109">
        <f t="shared" si="16"/>
        <v>0</v>
      </c>
      <c r="AG152" s="109">
        <f t="shared" si="14"/>
        <v>0</v>
      </c>
      <c r="AH152" s="109">
        <f t="shared" si="14"/>
        <v>0</v>
      </c>
      <c r="AI152" s="109">
        <f t="shared" si="14"/>
        <v>0</v>
      </c>
      <c r="AJ152" s="109">
        <f t="shared" si="14"/>
        <v>0</v>
      </c>
      <c r="AK152" s="109">
        <f t="shared" si="14"/>
        <v>0</v>
      </c>
      <c r="AL152" s="109">
        <f t="shared" si="14"/>
        <v>0</v>
      </c>
    </row>
    <row r="153" spans="1:38" s="344" customFormat="1" x14ac:dyDescent="0.3">
      <c r="A153" s="421"/>
      <c r="B153" s="421"/>
      <c r="C153" s="422"/>
      <c r="D153" s="423"/>
      <c r="E153" s="421"/>
      <c r="F153" s="421"/>
      <c r="G153" s="421"/>
      <c r="H153" s="421"/>
      <c r="I153" s="421"/>
      <c r="J153" s="421"/>
      <c r="K153" s="421"/>
      <c r="L153" s="421"/>
      <c r="M153" s="423"/>
      <c r="N153" s="340">
        <f>IF(C153&gt;A_Stammdaten!$B$12,0,SUM(E153,F153,H153,J153:K153)-SUM(G153,I153,L153:M153))</f>
        <v>0</v>
      </c>
      <c r="O153" s="421"/>
      <c r="P153" s="421"/>
      <c r="Q153" s="421"/>
      <c r="R153" s="421"/>
      <c r="S153" s="108">
        <f t="shared" si="17"/>
        <v>0</v>
      </c>
      <c r="T153" s="341">
        <f>IF(ISBLANK($B153),0,VLOOKUP($B153,Listen!$A$2:$C$45,2,FALSE))</f>
        <v>0</v>
      </c>
      <c r="U153" s="341">
        <f>IF(ISBLANK($B153),0,VLOOKUP($B153,Listen!$A$2:$C$45,3,FALSE))</f>
        <v>0</v>
      </c>
      <c r="V153" s="342">
        <f t="shared" si="19"/>
        <v>0</v>
      </c>
      <c r="W153" s="342">
        <f t="shared" si="15"/>
        <v>0</v>
      </c>
      <c r="X153" s="342">
        <f t="shared" si="15"/>
        <v>0</v>
      </c>
      <c r="Y153" s="342">
        <f t="shared" si="15"/>
        <v>0</v>
      </c>
      <c r="Z153" s="342">
        <f t="shared" si="15"/>
        <v>0</v>
      </c>
      <c r="AA153" s="342">
        <f t="shared" si="15"/>
        <v>0</v>
      </c>
      <c r="AB153" s="342">
        <f t="shared" si="15"/>
        <v>0</v>
      </c>
      <c r="AC153" s="109">
        <f t="shared" si="18"/>
        <v>0</v>
      </c>
      <c r="AD153" s="109">
        <f>IF(C153=A_Stammdaten!$B$12,E_SAV!$S153-E_SAV!$AE153,HLOOKUP(A_Stammdaten!$B$12-1,$AF$4:$AL$4004,ROW(C153)-3,FALSE)-$AE153)</f>
        <v>0</v>
      </c>
      <c r="AE153" s="109">
        <f>HLOOKUP(A_Stammdaten!$B$12,$AF$4:$AL$4004,ROW(C153)-3,FALSE)</f>
        <v>0</v>
      </c>
      <c r="AF153" s="109">
        <f t="shared" si="16"/>
        <v>0</v>
      </c>
      <c r="AG153" s="109">
        <f t="shared" si="14"/>
        <v>0</v>
      </c>
      <c r="AH153" s="109">
        <f t="shared" si="14"/>
        <v>0</v>
      </c>
      <c r="AI153" s="109">
        <f t="shared" si="14"/>
        <v>0</v>
      </c>
      <c r="AJ153" s="109">
        <f t="shared" si="14"/>
        <v>0</v>
      </c>
      <c r="AK153" s="109">
        <f t="shared" si="14"/>
        <v>0</v>
      </c>
      <c r="AL153" s="109">
        <f t="shared" si="14"/>
        <v>0</v>
      </c>
    </row>
    <row r="154" spans="1:38" s="344" customFormat="1" x14ac:dyDescent="0.3">
      <c r="A154" s="421"/>
      <c r="B154" s="421"/>
      <c r="C154" s="422"/>
      <c r="D154" s="423"/>
      <c r="E154" s="421"/>
      <c r="F154" s="421"/>
      <c r="G154" s="421"/>
      <c r="H154" s="421"/>
      <c r="I154" s="421"/>
      <c r="J154" s="421"/>
      <c r="K154" s="421"/>
      <c r="L154" s="421"/>
      <c r="M154" s="423"/>
      <c r="N154" s="340">
        <f>IF(C154&gt;A_Stammdaten!$B$12,0,SUM(E154,F154,H154,J154:K154)-SUM(G154,I154,L154:M154))</f>
        <v>0</v>
      </c>
      <c r="O154" s="421"/>
      <c r="P154" s="421"/>
      <c r="Q154" s="421"/>
      <c r="R154" s="421"/>
      <c r="S154" s="108">
        <f t="shared" si="17"/>
        <v>0</v>
      </c>
      <c r="T154" s="341">
        <f>IF(ISBLANK($B154),0,VLOOKUP($B154,Listen!$A$2:$C$45,2,FALSE))</f>
        <v>0</v>
      </c>
      <c r="U154" s="341">
        <f>IF(ISBLANK($B154),0,VLOOKUP($B154,Listen!$A$2:$C$45,3,FALSE))</f>
        <v>0</v>
      </c>
      <c r="V154" s="342">
        <f t="shared" si="19"/>
        <v>0</v>
      </c>
      <c r="W154" s="342">
        <f t="shared" si="15"/>
        <v>0</v>
      </c>
      <c r="X154" s="342">
        <f t="shared" si="15"/>
        <v>0</v>
      </c>
      <c r="Y154" s="342">
        <f t="shared" si="15"/>
        <v>0</v>
      </c>
      <c r="Z154" s="342">
        <f t="shared" si="15"/>
        <v>0</v>
      </c>
      <c r="AA154" s="342">
        <f t="shared" si="15"/>
        <v>0</v>
      </c>
      <c r="AB154" s="342">
        <f t="shared" si="15"/>
        <v>0</v>
      </c>
      <c r="AC154" s="109">
        <f t="shared" si="18"/>
        <v>0</v>
      </c>
      <c r="AD154" s="109">
        <f>IF(C154=A_Stammdaten!$B$12,E_SAV!$S154-E_SAV!$AE154,HLOOKUP(A_Stammdaten!$B$12-1,$AF$4:$AL$4004,ROW(C154)-3,FALSE)-$AE154)</f>
        <v>0</v>
      </c>
      <c r="AE154" s="109">
        <f>HLOOKUP(A_Stammdaten!$B$12,$AF$4:$AL$4004,ROW(C154)-3,FALSE)</f>
        <v>0</v>
      </c>
      <c r="AF154" s="109">
        <f t="shared" si="16"/>
        <v>0</v>
      </c>
      <c r="AG154" s="109">
        <f t="shared" si="14"/>
        <v>0</v>
      </c>
      <c r="AH154" s="109">
        <f t="shared" si="14"/>
        <v>0</v>
      </c>
      <c r="AI154" s="109">
        <f t="shared" si="14"/>
        <v>0</v>
      </c>
      <c r="AJ154" s="109">
        <f t="shared" ref="AJ154:AL217" si="20">IF(OR($C154=0,$S154=0,Z154-(AJ$4-$C154)=0),0,IF($C154&lt;AJ$4,AI154-AI154/(Z154-(AJ$4-$C154)),IF($C154=AJ$4,$S154-$S154/Z154,0)))</f>
        <v>0</v>
      </c>
      <c r="AK154" s="109">
        <f t="shared" si="20"/>
        <v>0</v>
      </c>
      <c r="AL154" s="109">
        <f t="shared" si="20"/>
        <v>0</v>
      </c>
    </row>
    <row r="155" spans="1:38" s="344" customFormat="1" x14ac:dyDescent="0.3">
      <c r="A155" s="421"/>
      <c r="B155" s="421"/>
      <c r="C155" s="422"/>
      <c r="D155" s="423"/>
      <c r="E155" s="421"/>
      <c r="F155" s="421"/>
      <c r="G155" s="421"/>
      <c r="H155" s="421"/>
      <c r="I155" s="421"/>
      <c r="J155" s="421"/>
      <c r="K155" s="421"/>
      <c r="L155" s="421"/>
      <c r="M155" s="423"/>
      <c r="N155" s="340">
        <f>IF(C155&gt;A_Stammdaten!$B$12,0,SUM(E155,F155,H155,J155:K155)-SUM(G155,I155,L155:M155))</f>
        <v>0</v>
      </c>
      <c r="O155" s="421"/>
      <c r="P155" s="421"/>
      <c r="Q155" s="421"/>
      <c r="R155" s="421"/>
      <c r="S155" s="108">
        <f t="shared" si="17"/>
        <v>0</v>
      </c>
      <c r="T155" s="341">
        <f>IF(ISBLANK($B155),0,VLOOKUP($B155,Listen!$A$2:$C$45,2,FALSE))</f>
        <v>0</v>
      </c>
      <c r="U155" s="341">
        <f>IF(ISBLANK($B155),0,VLOOKUP($B155,Listen!$A$2:$C$45,3,FALSE))</f>
        <v>0</v>
      </c>
      <c r="V155" s="342">
        <f t="shared" si="19"/>
        <v>0</v>
      </c>
      <c r="W155" s="342">
        <f t="shared" si="15"/>
        <v>0</v>
      </c>
      <c r="X155" s="342">
        <f t="shared" si="15"/>
        <v>0</v>
      </c>
      <c r="Y155" s="342">
        <f t="shared" si="15"/>
        <v>0</v>
      </c>
      <c r="Z155" s="342">
        <f t="shared" si="15"/>
        <v>0</v>
      </c>
      <c r="AA155" s="342">
        <f t="shared" si="15"/>
        <v>0</v>
      </c>
      <c r="AB155" s="342">
        <f t="shared" si="15"/>
        <v>0</v>
      </c>
      <c r="AC155" s="109">
        <f t="shared" si="18"/>
        <v>0</v>
      </c>
      <c r="AD155" s="109">
        <f>IF(C155=A_Stammdaten!$B$12,E_SAV!$S155-E_SAV!$AE155,HLOOKUP(A_Stammdaten!$B$12-1,$AF$4:$AL$4004,ROW(C155)-3,FALSE)-$AE155)</f>
        <v>0</v>
      </c>
      <c r="AE155" s="109">
        <f>HLOOKUP(A_Stammdaten!$B$12,$AF$4:$AL$4004,ROW(C155)-3,FALSE)</f>
        <v>0</v>
      </c>
      <c r="AF155" s="109">
        <f t="shared" si="16"/>
        <v>0</v>
      </c>
      <c r="AG155" s="109">
        <f t="shared" ref="AG155:AL218" si="21">IF(OR($C155=0,$S155=0,W155-(AG$4-$C155)=0),0,IF($C155&lt;AG$4,AF155-AF155/(W155-(AG$4-$C155)),IF($C155=AG$4,$S155-$S155/W155,0)))</f>
        <v>0</v>
      </c>
      <c r="AH155" s="109">
        <f t="shared" si="21"/>
        <v>0</v>
      </c>
      <c r="AI155" s="109">
        <f t="shared" si="21"/>
        <v>0</v>
      </c>
      <c r="AJ155" s="109">
        <f t="shared" si="20"/>
        <v>0</v>
      </c>
      <c r="AK155" s="109">
        <f t="shared" si="20"/>
        <v>0</v>
      </c>
      <c r="AL155" s="109">
        <f t="shared" si="20"/>
        <v>0</v>
      </c>
    </row>
    <row r="156" spans="1:38" s="344" customFormat="1" x14ac:dyDescent="0.3">
      <c r="A156" s="421"/>
      <c r="B156" s="421"/>
      <c r="C156" s="422"/>
      <c r="D156" s="423"/>
      <c r="E156" s="421"/>
      <c r="F156" s="421"/>
      <c r="G156" s="421"/>
      <c r="H156" s="421"/>
      <c r="I156" s="421"/>
      <c r="J156" s="421"/>
      <c r="K156" s="421"/>
      <c r="L156" s="421"/>
      <c r="M156" s="423"/>
      <c r="N156" s="340">
        <f>IF(C156&gt;A_Stammdaten!$B$12,0,SUM(E156,F156,H156,J156:K156)-SUM(G156,I156,L156:M156))</f>
        <v>0</v>
      </c>
      <c r="O156" s="421"/>
      <c r="P156" s="421"/>
      <c r="Q156" s="421"/>
      <c r="R156" s="421"/>
      <c r="S156" s="108">
        <f t="shared" si="17"/>
        <v>0</v>
      </c>
      <c r="T156" s="341">
        <f>IF(ISBLANK($B156),0,VLOOKUP($B156,Listen!$A$2:$C$45,2,FALSE))</f>
        <v>0</v>
      </c>
      <c r="U156" s="341">
        <f>IF(ISBLANK($B156),0,VLOOKUP($B156,Listen!$A$2:$C$45,3,FALSE))</f>
        <v>0</v>
      </c>
      <c r="V156" s="342">
        <f t="shared" si="19"/>
        <v>0</v>
      </c>
      <c r="W156" s="342">
        <f t="shared" si="15"/>
        <v>0</v>
      </c>
      <c r="X156" s="342">
        <f t="shared" si="15"/>
        <v>0</v>
      </c>
      <c r="Y156" s="342">
        <f t="shared" si="15"/>
        <v>0</v>
      </c>
      <c r="Z156" s="342">
        <f t="shared" si="15"/>
        <v>0</v>
      </c>
      <c r="AA156" s="342">
        <f t="shared" si="15"/>
        <v>0</v>
      </c>
      <c r="AB156" s="342">
        <f t="shared" si="15"/>
        <v>0</v>
      </c>
      <c r="AC156" s="109">
        <f t="shared" si="18"/>
        <v>0</v>
      </c>
      <c r="AD156" s="109">
        <f>IF(C156=A_Stammdaten!$B$12,E_SAV!$S156-E_SAV!$AE156,HLOOKUP(A_Stammdaten!$B$12-1,$AF$4:$AL$4004,ROW(C156)-3,FALSE)-$AE156)</f>
        <v>0</v>
      </c>
      <c r="AE156" s="109">
        <f>HLOOKUP(A_Stammdaten!$B$12,$AF$4:$AL$4004,ROW(C156)-3,FALSE)</f>
        <v>0</v>
      </c>
      <c r="AF156" s="109">
        <f t="shared" si="16"/>
        <v>0</v>
      </c>
      <c r="AG156" s="109">
        <f t="shared" si="21"/>
        <v>0</v>
      </c>
      <c r="AH156" s="109">
        <f t="shared" si="21"/>
        <v>0</v>
      </c>
      <c r="AI156" s="109">
        <f t="shared" si="21"/>
        <v>0</v>
      </c>
      <c r="AJ156" s="109">
        <f t="shared" si="20"/>
        <v>0</v>
      </c>
      <c r="AK156" s="109">
        <f t="shared" si="20"/>
        <v>0</v>
      </c>
      <c r="AL156" s="109">
        <f t="shared" si="20"/>
        <v>0</v>
      </c>
    </row>
    <row r="157" spans="1:38" s="344" customFormat="1" x14ac:dyDescent="0.3">
      <c r="A157" s="421"/>
      <c r="B157" s="421"/>
      <c r="C157" s="422"/>
      <c r="D157" s="423"/>
      <c r="E157" s="421"/>
      <c r="F157" s="421"/>
      <c r="G157" s="421"/>
      <c r="H157" s="421"/>
      <c r="I157" s="421"/>
      <c r="J157" s="421"/>
      <c r="K157" s="421"/>
      <c r="L157" s="421"/>
      <c r="M157" s="423"/>
      <c r="N157" s="340">
        <f>IF(C157&gt;A_Stammdaten!$B$12,0,SUM(E157,F157,H157,J157:K157)-SUM(G157,I157,L157:M157))</f>
        <v>0</v>
      </c>
      <c r="O157" s="421"/>
      <c r="P157" s="421"/>
      <c r="Q157" s="421"/>
      <c r="R157" s="421"/>
      <c r="S157" s="108">
        <f t="shared" si="17"/>
        <v>0</v>
      </c>
      <c r="T157" s="341">
        <f>IF(ISBLANK($B157),0,VLOOKUP($B157,Listen!$A$2:$C$45,2,FALSE))</f>
        <v>0</v>
      </c>
      <c r="U157" s="341">
        <f>IF(ISBLANK($B157),0,VLOOKUP($B157,Listen!$A$2:$C$45,3,FALSE))</f>
        <v>0</v>
      </c>
      <c r="V157" s="342">
        <f t="shared" si="19"/>
        <v>0</v>
      </c>
      <c r="W157" s="342">
        <f t="shared" si="15"/>
        <v>0</v>
      </c>
      <c r="X157" s="342">
        <f t="shared" si="15"/>
        <v>0</v>
      </c>
      <c r="Y157" s="342">
        <f t="shared" si="15"/>
        <v>0</v>
      </c>
      <c r="Z157" s="342">
        <f t="shared" si="15"/>
        <v>0</v>
      </c>
      <c r="AA157" s="342">
        <f t="shared" si="15"/>
        <v>0</v>
      </c>
      <c r="AB157" s="342">
        <f t="shared" si="15"/>
        <v>0</v>
      </c>
      <c r="AC157" s="109">
        <f t="shared" si="18"/>
        <v>0</v>
      </c>
      <c r="AD157" s="109">
        <f>IF(C157=A_Stammdaten!$B$12,E_SAV!$S157-E_SAV!$AE157,HLOOKUP(A_Stammdaten!$B$12-1,$AF$4:$AL$4004,ROW(C157)-3,FALSE)-$AE157)</f>
        <v>0</v>
      </c>
      <c r="AE157" s="109">
        <f>HLOOKUP(A_Stammdaten!$B$12,$AF$4:$AL$4004,ROW(C157)-3,FALSE)</f>
        <v>0</v>
      </c>
      <c r="AF157" s="109">
        <f t="shared" si="16"/>
        <v>0</v>
      </c>
      <c r="AG157" s="109">
        <f t="shared" si="21"/>
        <v>0</v>
      </c>
      <c r="AH157" s="109">
        <f t="shared" si="21"/>
        <v>0</v>
      </c>
      <c r="AI157" s="109">
        <f t="shared" si="21"/>
        <v>0</v>
      </c>
      <c r="AJ157" s="109">
        <f t="shared" si="20"/>
        <v>0</v>
      </c>
      <c r="AK157" s="109">
        <f t="shared" si="20"/>
        <v>0</v>
      </c>
      <c r="AL157" s="109">
        <f t="shared" si="20"/>
        <v>0</v>
      </c>
    </row>
    <row r="158" spans="1:38" s="344" customFormat="1" x14ac:dyDescent="0.3">
      <c r="A158" s="421"/>
      <c r="B158" s="421"/>
      <c r="C158" s="422"/>
      <c r="D158" s="423"/>
      <c r="E158" s="421"/>
      <c r="F158" s="421"/>
      <c r="G158" s="421"/>
      <c r="H158" s="421"/>
      <c r="I158" s="421"/>
      <c r="J158" s="421"/>
      <c r="K158" s="421"/>
      <c r="L158" s="421"/>
      <c r="M158" s="423"/>
      <c r="N158" s="340">
        <f>IF(C158&gt;A_Stammdaten!$B$12,0,SUM(E158,F158,H158,J158:K158)-SUM(G158,I158,L158:M158))</f>
        <v>0</v>
      </c>
      <c r="O158" s="421"/>
      <c r="P158" s="421"/>
      <c r="Q158" s="421"/>
      <c r="R158" s="421"/>
      <c r="S158" s="108">
        <f t="shared" si="17"/>
        <v>0</v>
      </c>
      <c r="T158" s="341">
        <f>IF(ISBLANK($B158),0,VLOOKUP($B158,Listen!$A$2:$C$45,2,FALSE))</f>
        <v>0</v>
      </c>
      <c r="U158" s="341">
        <f>IF(ISBLANK($B158),0,VLOOKUP($B158,Listen!$A$2:$C$45,3,FALSE))</f>
        <v>0</v>
      </c>
      <c r="V158" s="342">
        <f t="shared" si="19"/>
        <v>0</v>
      </c>
      <c r="W158" s="342">
        <f t="shared" si="15"/>
        <v>0</v>
      </c>
      <c r="X158" s="342">
        <f t="shared" si="15"/>
        <v>0</v>
      </c>
      <c r="Y158" s="342">
        <f t="shared" si="15"/>
        <v>0</v>
      </c>
      <c r="Z158" s="342">
        <f t="shared" si="15"/>
        <v>0</v>
      </c>
      <c r="AA158" s="342">
        <f t="shared" si="15"/>
        <v>0</v>
      </c>
      <c r="AB158" s="342">
        <f t="shared" si="15"/>
        <v>0</v>
      </c>
      <c r="AC158" s="109">
        <f t="shared" si="18"/>
        <v>0</v>
      </c>
      <c r="AD158" s="109">
        <f>IF(C158=A_Stammdaten!$B$12,E_SAV!$S158-E_SAV!$AE158,HLOOKUP(A_Stammdaten!$B$12-1,$AF$4:$AL$4004,ROW(C158)-3,FALSE)-$AE158)</f>
        <v>0</v>
      </c>
      <c r="AE158" s="109">
        <f>HLOOKUP(A_Stammdaten!$B$12,$AF$4:$AL$4004,ROW(C158)-3,FALSE)</f>
        <v>0</v>
      </c>
      <c r="AF158" s="109">
        <f t="shared" si="16"/>
        <v>0</v>
      </c>
      <c r="AG158" s="109">
        <f t="shared" si="21"/>
        <v>0</v>
      </c>
      <c r="AH158" s="109">
        <f t="shared" si="21"/>
        <v>0</v>
      </c>
      <c r="AI158" s="109">
        <f t="shared" si="21"/>
        <v>0</v>
      </c>
      <c r="AJ158" s="109">
        <f t="shared" si="20"/>
        <v>0</v>
      </c>
      <c r="AK158" s="109">
        <f t="shared" si="20"/>
        <v>0</v>
      </c>
      <c r="AL158" s="109">
        <f t="shared" si="20"/>
        <v>0</v>
      </c>
    </row>
    <row r="159" spans="1:38" s="344" customFormat="1" x14ac:dyDescent="0.3">
      <c r="A159" s="421"/>
      <c r="B159" s="421"/>
      <c r="C159" s="422"/>
      <c r="D159" s="423"/>
      <c r="E159" s="421"/>
      <c r="F159" s="421"/>
      <c r="G159" s="421"/>
      <c r="H159" s="421"/>
      <c r="I159" s="421"/>
      <c r="J159" s="421"/>
      <c r="K159" s="421"/>
      <c r="L159" s="421"/>
      <c r="M159" s="423"/>
      <c r="N159" s="340">
        <f>IF(C159&gt;A_Stammdaten!$B$12,0,SUM(E159,F159,H159,J159:K159)-SUM(G159,I159,L159:M159))</f>
        <v>0</v>
      </c>
      <c r="O159" s="421"/>
      <c r="P159" s="421"/>
      <c r="Q159" s="421"/>
      <c r="R159" s="421"/>
      <c r="S159" s="108">
        <f t="shared" si="17"/>
        <v>0</v>
      </c>
      <c r="T159" s="341">
        <f>IF(ISBLANK($B159),0,VLOOKUP($B159,Listen!$A$2:$C$45,2,FALSE))</f>
        <v>0</v>
      </c>
      <c r="U159" s="341">
        <f>IF(ISBLANK($B159),0,VLOOKUP($B159,Listen!$A$2:$C$45,3,FALSE))</f>
        <v>0</v>
      </c>
      <c r="V159" s="342">
        <f t="shared" si="19"/>
        <v>0</v>
      </c>
      <c r="W159" s="342">
        <f t="shared" si="15"/>
        <v>0</v>
      </c>
      <c r="X159" s="342">
        <f t="shared" si="15"/>
        <v>0</v>
      </c>
      <c r="Y159" s="342">
        <f t="shared" ref="W159:AB201" si="22">$T159</f>
        <v>0</v>
      </c>
      <c r="Z159" s="342">
        <f t="shared" si="22"/>
        <v>0</v>
      </c>
      <c r="AA159" s="342">
        <f t="shared" si="22"/>
        <v>0</v>
      </c>
      <c r="AB159" s="342">
        <f t="shared" si="22"/>
        <v>0</v>
      </c>
      <c r="AC159" s="109">
        <f t="shared" si="18"/>
        <v>0</v>
      </c>
      <c r="AD159" s="109">
        <f>IF(C159=A_Stammdaten!$B$12,E_SAV!$S159-E_SAV!$AE159,HLOOKUP(A_Stammdaten!$B$12-1,$AF$4:$AL$4004,ROW(C159)-3,FALSE)-$AE159)</f>
        <v>0</v>
      </c>
      <c r="AE159" s="109">
        <f>HLOOKUP(A_Stammdaten!$B$12,$AF$4:$AL$4004,ROW(C159)-3,FALSE)</f>
        <v>0</v>
      </c>
      <c r="AF159" s="109">
        <f t="shared" si="16"/>
        <v>0</v>
      </c>
      <c r="AG159" s="109">
        <f t="shared" si="21"/>
        <v>0</v>
      </c>
      <c r="AH159" s="109">
        <f t="shared" si="21"/>
        <v>0</v>
      </c>
      <c r="AI159" s="109">
        <f t="shared" si="21"/>
        <v>0</v>
      </c>
      <c r="AJ159" s="109">
        <f t="shared" si="20"/>
        <v>0</v>
      </c>
      <c r="AK159" s="109">
        <f t="shared" si="20"/>
        <v>0</v>
      </c>
      <c r="AL159" s="109">
        <f t="shared" si="20"/>
        <v>0</v>
      </c>
    </row>
    <row r="160" spans="1:38" s="344" customFormat="1" x14ac:dyDescent="0.3">
      <c r="A160" s="421"/>
      <c r="B160" s="421"/>
      <c r="C160" s="422"/>
      <c r="D160" s="423"/>
      <c r="E160" s="421"/>
      <c r="F160" s="421"/>
      <c r="G160" s="421"/>
      <c r="H160" s="421"/>
      <c r="I160" s="421"/>
      <c r="J160" s="421"/>
      <c r="K160" s="421"/>
      <c r="L160" s="421"/>
      <c r="M160" s="423"/>
      <c r="N160" s="340">
        <f>IF(C160&gt;A_Stammdaten!$B$12,0,SUM(E160,F160,H160,J160:K160)-SUM(G160,I160,L160:M160))</f>
        <v>0</v>
      </c>
      <c r="O160" s="421"/>
      <c r="P160" s="421"/>
      <c r="Q160" s="421"/>
      <c r="R160" s="421"/>
      <c r="S160" s="108">
        <f t="shared" si="17"/>
        <v>0</v>
      </c>
      <c r="T160" s="341">
        <f>IF(ISBLANK($B160),0,VLOOKUP($B160,Listen!$A$2:$C$45,2,FALSE))</f>
        <v>0</v>
      </c>
      <c r="U160" s="341">
        <f>IF(ISBLANK($B160),0,VLOOKUP($B160,Listen!$A$2:$C$45,3,FALSE))</f>
        <v>0</v>
      </c>
      <c r="V160" s="342">
        <f t="shared" si="19"/>
        <v>0</v>
      </c>
      <c r="W160" s="342">
        <f t="shared" si="22"/>
        <v>0</v>
      </c>
      <c r="X160" s="342">
        <f t="shared" si="22"/>
        <v>0</v>
      </c>
      <c r="Y160" s="342">
        <f t="shared" si="22"/>
        <v>0</v>
      </c>
      <c r="Z160" s="342">
        <f t="shared" si="22"/>
        <v>0</v>
      </c>
      <c r="AA160" s="342">
        <f t="shared" si="22"/>
        <v>0</v>
      </c>
      <c r="AB160" s="342">
        <f t="shared" si="22"/>
        <v>0</v>
      </c>
      <c r="AC160" s="109">
        <f t="shared" si="18"/>
        <v>0</v>
      </c>
      <c r="AD160" s="109">
        <f>IF(C160=A_Stammdaten!$B$12,E_SAV!$S160-E_SAV!$AE160,HLOOKUP(A_Stammdaten!$B$12-1,$AF$4:$AL$4004,ROW(C160)-3,FALSE)-$AE160)</f>
        <v>0</v>
      </c>
      <c r="AE160" s="109">
        <f>HLOOKUP(A_Stammdaten!$B$12,$AF$4:$AL$4004,ROW(C160)-3,FALSE)</f>
        <v>0</v>
      </c>
      <c r="AF160" s="109">
        <f t="shared" si="16"/>
        <v>0</v>
      </c>
      <c r="AG160" s="109">
        <f t="shared" si="21"/>
        <v>0</v>
      </c>
      <c r="AH160" s="109">
        <f t="shared" si="21"/>
        <v>0</v>
      </c>
      <c r="AI160" s="109">
        <f t="shared" si="21"/>
        <v>0</v>
      </c>
      <c r="AJ160" s="109">
        <f t="shared" si="20"/>
        <v>0</v>
      </c>
      <c r="AK160" s="109">
        <f t="shared" si="20"/>
        <v>0</v>
      </c>
      <c r="AL160" s="109">
        <f t="shared" si="20"/>
        <v>0</v>
      </c>
    </row>
    <row r="161" spans="1:38" s="344" customFormat="1" x14ac:dyDescent="0.3">
      <c r="A161" s="421"/>
      <c r="B161" s="421"/>
      <c r="C161" s="422"/>
      <c r="D161" s="423"/>
      <c r="E161" s="421"/>
      <c r="F161" s="421"/>
      <c r="G161" s="421"/>
      <c r="H161" s="421"/>
      <c r="I161" s="421"/>
      <c r="J161" s="421"/>
      <c r="K161" s="421"/>
      <c r="L161" s="421"/>
      <c r="M161" s="423"/>
      <c r="N161" s="340">
        <f>IF(C161&gt;A_Stammdaten!$B$12,0,SUM(E161,F161,H161,J161:K161)-SUM(G161,I161,L161:M161))</f>
        <v>0</v>
      </c>
      <c r="O161" s="421"/>
      <c r="P161" s="421"/>
      <c r="Q161" s="421"/>
      <c r="R161" s="421"/>
      <c r="S161" s="108">
        <f t="shared" si="17"/>
        <v>0</v>
      </c>
      <c r="T161" s="341">
        <f>IF(ISBLANK($B161),0,VLOOKUP($B161,Listen!$A$2:$C$45,2,FALSE))</f>
        <v>0</v>
      </c>
      <c r="U161" s="341">
        <f>IF(ISBLANK($B161),0,VLOOKUP($B161,Listen!$A$2:$C$45,3,FALSE))</f>
        <v>0</v>
      </c>
      <c r="V161" s="342">
        <f t="shared" si="19"/>
        <v>0</v>
      </c>
      <c r="W161" s="342">
        <f t="shared" si="22"/>
        <v>0</v>
      </c>
      <c r="X161" s="342">
        <f t="shared" si="22"/>
        <v>0</v>
      </c>
      <c r="Y161" s="342">
        <f t="shared" si="22"/>
        <v>0</v>
      </c>
      <c r="Z161" s="342">
        <f t="shared" si="22"/>
        <v>0</v>
      </c>
      <c r="AA161" s="342">
        <f t="shared" si="22"/>
        <v>0</v>
      </c>
      <c r="AB161" s="342">
        <f t="shared" si="22"/>
        <v>0</v>
      </c>
      <c r="AC161" s="109">
        <f t="shared" si="18"/>
        <v>0</v>
      </c>
      <c r="AD161" s="109">
        <f>IF(C161=A_Stammdaten!$B$12,E_SAV!$S161-E_SAV!$AE161,HLOOKUP(A_Stammdaten!$B$12-1,$AF$4:$AL$4004,ROW(C161)-3,FALSE)-$AE161)</f>
        <v>0</v>
      </c>
      <c r="AE161" s="109">
        <f>HLOOKUP(A_Stammdaten!$B$12,$AF$4:$AL$4004,ROW(C161)-3,FALSE)</f>
        <v>0</v>
      </c>
      <c r="AF161" s="109">
        <f t="shared" si="16"/>
        <v>0</v>
      </c>
      <c r="AG161" s="109">
        <f t="shared" si="21"/>
        <v>0</v>
      </c>
      <c r="AH161" s="109">
        <f t="shared" si="21"/>
        <v>0</v>
      </c>
      <c r="AI161" s="109">
        <f t="shared" si="21"/>
        <v>0</v>
      </c>
      <c r="AJ161" s="109">
        <f t="shared" si="20"/>
        <v>0</v>
      </c>
      <c r="AK161" s="109">
        <f t="shared" si="20"/>
        <v>0</v>
      </c>
      <c r="AL161" s="109">
        <f t="shared" si="20"/>
        <v>0</v>
      </c>
    </row>
    <row r="162" spans="1:38" s="344" customFormat="1" x14ac:dyDescent="0.3">
      <c r="A162" s="421"/>
      <c r="B162" s="421"/>
      <c r="C162" s="422"/>
      <c r="D162" s="423"/>
      <c r="E162" s="421"/>
      <c r="F162" s="421"/>
      <c r="G162" s="421"/>
      <c r="H162" s="421"/>
      <c r="I162" s="421"/>
      <c r="J162" s="421"/>
      <c r="K162" s="421"/>
      <c r="L162" s="421"/>
      <c r="M162" s="423"/>
      <c r="N162" s="340">
        <f>IF(C162&gt;A_Stammdaten!$B$12,0,SUM(E162,F162,H162,J162:K162)-SUM(G162,I162,L162:M162))</f>
        <v>0</v>
      </c>
      <c r="O162" s="421"/>
      <c r="P162" s="421"/>
      <c r="Q162" s="421"/>
      <c r="R162" s="421"/>
      <c r="S162" s="108">
        <f t="shared" si="17"/>
        <v>0</v>
      </c>
      <c r="T162" s="341">
        <f>IF(ISBLANK($B162),0,VLOOKUP($B162,Listen!$A$2:$C$45,2,FALSE))</f>
        <v>0</v>
      </c>
      <c r="U162" s="341">
        <f>IF(ISBLANK($B162),0,VLOOKUP($B162,Listen!$A$2:$C$45,3,FALSE))</f>
        <v>0</v>
      </c>
      <c r="V162" s="342">
        <f t="shared" si="19"/>
        <v>0</v>
      </c>
      <c r="W162" s="342">
        <f t="shared" si="22"/>
        <v>0</v>
      </c>
      <c r="X162" s="342">
        <f t="shared" si="22"/>
        <v>0</v>
      </c>
      <c r="Y162" s="342">
        <f t="shared" si="22"/>
        <v>0</v>
      </c>
      <c r="Z162" s="342">
        <f t="shared" si="22"/>
        <v>0</v>
      </c>
      <c r="AA162" s="342">
        <f t="shared" si="22"/>
        <v>0</v>
      </c>
      <c r="AB162" s="342">
        <f t="shared" si="22"/>
        <v>0</v>
      </c>
      <c r="AC162" s="109">
        <f t="shared" si="18"/>
        <v>0</v>
      </c>
      <c r="AD162" s="109">
        <f>IF(C162=A_Stammdaten!$B$12,E_SAV!$S162-E_SAV!$AE162,HLOOKUP(A_Stammdaten!$B$12-1,$AF$4:$AL$4004,ROW(C162)-3,FALSE)-$AE162)</f>
        <v>0</v>
      </c>
      <c r="AE162" s="109">
        <f>HLOOKUP(A_Stammdaten!$B$12,$AF$4:$AL$4004,ROW(C162)-3,FALSE)</f>
        <v>0</v>
      </c>
      <c r="AF162" s="109">
        <f t="shared" si="16"/>
        <v>0</v>
      </c>
      <c r="AG162" s="109">
        <f t="shared" si="21"/>
        <v>0</v>
      </c>
      <c r="AH162" s="109">
        <f t="shared" si="21"/>
        <v>0</v>
      </c>
      <c r="AI162" s="109">
        <f t="shared" si="21"/>
        <v>0</v>
      </c>
      <c r="AJ162" s="109">
        <f t="shared" si="20"/>
        <v>0</v>
      </c>
      <c r="AK162" s="109">
        <f t="shared" si="20"/>
        <v>0</v>
      </c>
      <c r="AL162" s="109">
        <f t="shared" si="20"/>
        <v>0</v>
      </c>
    </row>
    <row r="163" spans="1:38" s="344" customFormat="1" x14ac:dyDescent="0.3">
      <c r="A163" s="421"/>
      <c r="B163" s="421"/>
      <c r="C163" s="422"/>
      <c r="D163" s="423"/>
      <c r="E163" s="421"/>
      <c r="F163" s="421"/>
      <c r="G163" s="421"/>
      <c r="H163" s="421"/>
      <c r="I163" s="421"/>
      <c r="J163" s="421"/>
      <c r="K163" s="421"/>
      <c r="L163" s="421"/>
      <c r="M163" s="423"/>
      <c r="N163" s="340">
        <f>IF(C163&gt;A_Stammdaten!$B$12,0,SUM(E163,F163,H163,J163:K163)-SUM(G163,I163,L163:M163))</f>
        <v>0</v>
      </c>
      <c r="O163" s="421"/>
      <c r="P163" s="421"/>
      <c r="Q163" s="421"/>
      <c r="R163" s="421"/>
      <c r="S163" s="108">
        <f t="shared" si="17"/>
        <v>0</v>
      </c>
      <c r="T163" s="341">
        <f>IF(ISBLANK($B163),0,VLOOKUP($B163,Listen!$A$2:$C$45,2,FALSE))</f>
        <v>0</v>
      </c>
      <c r="U163" s="341">
        <f>IF(ISBLANK($B163),0,VLOOKUP($B163,Listen!$A$2:$C$45,3,FALSE))</f>
        <v>0</v>
      </c>
      <c r="V163" s="342">
        <f t="shared" si="19"/>
        <v>0</v>
      </c>
      <c r="W163" s="342">
        <f t="shared" si="22"/>
        <v>0</v>
      </c>
      <c r="X163" s="342">
        <f t="shared" si="22"/>
        <v>0</v>
      </c>
      <c r="Y163" s="342">
        <f t="shared" si="22"/>
        <v>0</v>
      </c>
      <c r="Z163" s="342">
        <f t="shared" si="22"/>
        <v>0</v>
      </c>
      <c r="AA163" s="342">
        <f t="shared" si="22"/>
        <v>0</v>
      </c>
      <c r="AB163" s="342">
        <f t="shared" si="22"/>
        <v>0</v>
      </c>
      <c r="AC163" s="109">
        <f t="shared" si="18"/>
        <v>0</v>
      </c>
      <c r="AD163" s="109">
        <f>IF(C163=A_Stammdaten!$B$12,E_SAV!$S163-E_SAV!$AE163,HLOOKUP(A_Stammdaten!$B$12-1,$AF$4:$AL$4004,ROW(C163)-3,FALSE)-$AE163)</f>
        <v>0</v>
      </c>
      <c r="AE163" s="109">
        <f>HLOOKUP(A_Stammdaten!$B$12,$AF$4:$AL$4004,ROW(C163)-3,FALSE)</f>
        <v>0</v>
      </c>
      <c r="AF163" s="109">
        <f t="shared" si="16"/>
        <v>0</v>
      </c>
      <c r="AG163" s="109">
        <f t="shared" si="21"/>
        <v>0</v>
      </c>
      <c r="AH163" s="109">
        <f t="shared" si="21"/>
        <v>0</v>
      </c>
      <c r="AI163" s="109">
        <f t="shared" si="21"/>
        <v>0</v>
      </c>
      <c r="AJ163" s="109">
        <f t="shared" si="20"/>
        <v>0</v>
      </c>
      <c r="AK163" s="109">
        <f t="shared" si="20"/>
        <v>0</v>
      </c>
      <c r="AL163" s="109">
        <f t="shared" si="20"/>
        <v>0</v>
      </c>
    </row>
    <row r="164" spans="1:38" s="344" customFormat="1" x14ac:dyDescent="0.3">
      <c r="A164" s="421"/>
      <c r="B164" s="421"/>
      <c r="C164" s="422"/>
      <c r="D164" s="423"/>
      <c r="E164" s="421"/>
      <c r="F164" s="421"/>
      <c r="G164" s="421"/>
      <c r="H164" s="421"/>
      <c r="I164" s="421"/>
      <c r="J164" s="421"/>
      <c r="K164" s="421"/>
      <c r="L164" s="421"/>
      <c r="M164" s="423"/>
      <c r="N164" s="340">
        <f>IF(C164&gt;A_Stammdaten!$B$12,0,SUM(E164,F164,H164,J164:K164)-SUM(G164,I164,L164:M164))</f>
        <v>0</v>
      </c>
      <c r="O164" s="421"/>
      <c r="P164" s="421"/>
      <c r="Q164" s="421"/>
      <c r="R164" s="421"/>
      <c r="S164" s="108">
        <f t="shared" si="17"/>
        <v>0</v>
      </c>
      <c r="T164" s="341">
        <f>IF(ISBLANK($B164),0,VLOOKUP($B164,Listen!$A$2:$C$45,2,FALSE))</f>
        <v>0</v>
      </c>
      <c r="U164" s="341">
        <f>IF(ISBLANK($B164),0,VLOOKUP($B164,Listen!$A$2:$C$45,3,FALSE))</f>
        <v>0</v>
      </c>
      <c r="V164" s="342">
        <f t="shared" si="19"/>
        <v>0</v>
      </c>
      <c r="W164" s="342">
        <f t="shared" si="22"/>
        <v>0</v>
      </c>
      <c r="X164" s="342">
        <f t="shared" si="22"/>
        <v>0</v>
      </c>
      <c r="Y164" s="342">
        <f t="shared" si="22"/>
        <v>0</v>
      </c>
      <c r="Z164" s="342">
        <f t="shared" si="22"/>
        <v>0</v>
      </c>
      <c r="AA164" s="342">
        <f t="shared" si="22"/>
        <v>0</v>
      </c>
      <c r="AB164" s="342">
        <f t="shared" si="22"/>
        <v>0</v>
      </c>
      <c r="AC164" s="109">
        <f t="shared" si="18"/>
        <v>0</v>
      </c>
      <c r="AD164" s="109">
        <f>IF(C164=A_Stammdaten!$B$12,E_SAV!$S164-E_SAV!$AE164,HLOOKUP(A_Stammdaten!$B$12-1,$AF$4:$AL$4004,ROW(C164)-3,FALSE)-$AE164)</f>
        <v>0</v>
      </c>
      <c r="AE164" s="109">
        <f>HLOOKUP(A_Stammdaten!$B$12,$AF$4:$AL$4004,ROW(C164)-3,FALSE)</f>
        <v>0</v>
      </c>
      <c r="AF164" s="109">
        <f t="shared" si="16"/>
        <v>0</v>
      </c>
      <c r="AG164" s="109">
        <f t="shared" si="21"/>
        <v>0</v>
      </c>
      <c r="AH164" s="109">
        <f t="shared" si="21"/>
        <v>0</v>
      </c>
      <c r="AI164" s="109">
        <f t="shared" si="21"/>
        <v>0</v>
      </c>
      <c r="AJ164" s="109">
        <f t="shared" si="20"/>
        <v>0</v>
      </c>
      <c r="AK164" s="109">
        <f t="shared" si="20"/>
        <v>0</v>
      </c>
      <c r="AL164" s="109">
        <f t="shared" si="20"/>
        <v>0</v>
      </c>
    </row>
    <row r="165" spans="1:38" s="344" customFormat="1" x14ac:dyDescent="0.3">
      <c r="A165" s="421"/>
      <c r="B165" s="421"/>
      <c r="C165" s="422"/>
      <c r="D165" s="423"/>
      <c r="E165" s="421"/>
      <c r="F165" s="421"/>
      <c r="G165" s="421"/>
      <c r="H165" s="421"/>
      <c r="I165" s="421"/>
      <c r="J165" s="421"/>
      <c r="K165" s="421"/>
      <c r="L165" s="421"/>
      <c r="M165" s="423"/>
      <c r="N165" s="340">
        <f>IF(C165&gt;A_Stammdaten!$B$12,0,SUM(E165,F165,H165,J165:K165)-SUM(G165,I165,L165:M165))</f>
        <v>0</v>
      </c>
      <c r="O165" s="421"/>
      <c r="P165" s="421"/>
      <c r="Q165" s="421"/>
      <c r="R165" s="421"/>
      <c r="S165" s="108">
        <f t="shared" si="17"/>
        <v>0</v>
      </c>
      <c r="T165" s="341">
        <f>IF(ISBLANK($B165),0,VLOOKUP($B165,Listen!$A$2:$C$45,2,FALSE))</f>
        <v>0</v>
      </c>
      <c r="U165" s="341">
        <f>IF(ISBLANK($B165),0,VLOOKUP($B165,Listen!$A$2:$C$45,3,FALSE))</f>
        <v>0</v>
      </c>
      <c r="V165" s="342">
        <f t="shared" si="19"/>
        <v>0</v>
      </c>
      <c r="W165" s="342">
        <f t="shared" si="22"/>
        <v>0</v>
      </c>
      <c r="X165" s="342">
        <f t="shared" si="22"/>
        <v>0</v>
      </c>
      <c r="Y165" s="342">
        <f t="shared" si="22"/>
        <v>0</v>
      </c>
      <c r="Z165" s="342">
        <f t="shared" si="22"/>
        <v>0</v>
      </c>
      <c r="AA165" s="342">
        <f t="shared" si="22"/>
        <v>0</v>
      </c>
      <c r="AB165" s="342">
        <f t="shared" si="22"/>
        <v>0</v>
      </c>
      <c r="AC165" s="109">
        <f t="shared" si="18"/>
        <v>0</v>
      </c>
      <c r="AD165" s="109">
        <f>IF(C165=A_Stammdaten!$B$12,E_SAV!$S165-E_SAV!$AE165,HLOOKUP(A_Stammdaten!$B$12-1,$AF$4:$AL$4004,ROW(C165)-3,FALSE)-$AE165)</f>
        <v>0</v>
      </c>
      <c r="AE165" s="109">
        <f>HLOOKUP(A_Stammdaten!$B$12,$AF$4:$AL$4004,ROW(C165)-3,FALSE)</f>
        <v>0</v>
      </c>
      <c r="AF165" s="109">
        <f t="shared" si="16"/>
        <v>0</v>
      </c>
      <c r="AG165" s="109">
        <f t="shared" si="21"/>
        <v>0</v>
      </c>
      <c r="AH165" s="109">
        <f t="shared" si="21"/>
        <v>0</v>
      </c>
      <c r="AI165" s="109">
        <f t="shared" si="21"/>
        <v>0</v>
      </c>
      <c r="AJ165" s="109">
        <f t="shared" si="20"/>
        <v>0</v>
      </c>
      <c r="AK165" s="109">
        <f t="shared" si="20"/>
        <v>0</v>
      </c>
      <c r="AL165" s="109">
        <f t="shared" si="20"/>
        <v>0</v>
      </c>
    </row>
    <row r="166" spans="1:38" s="344" customFormat="1" x14ac:dyDescent="0.3">
      <c r="A166" s="421"/>
      <c r="B166" s="421"/>
      <c r="C166" s="422"/>
      <c r="D166" s="423"/>
      <c r="E166" s="421"/>
      <c r="F166" s="421"/>
      <c r="G166" s="421"/>
      <c r="H166" s="421"/>
      <c r="I166" s="421"/>
      <c r="J166" s="421"/>
      <c r="K166" s="421"/>
      <c r="L166" s="421"/>
      <c r="M166" s="423"/>
      <c r="N166" s="340">
        <f>IF(C166&gt;A_Stammdaten!$B$12,0,SUM(E166,F166,H166,J166:K166)-SUM(G166,I166,L166:M166))</f>
        <v>0</v>
      </c>
      <c r="O166" s="421"/>
      <c r="P166" s="421"/>
      <c r="Q166" s="421"/>
      <c r="R166" s="421"/>
      <c r="S166" s="108">
        <f t="shared" si="17"/>
        <v>0</v>
      </c>
      <c r="T166" s="341">
        <f>IF(ISBLANK($B166),0,VLOOKUP($B166,Listen!$A$2:$C$45,2,FALSE))</f>
        <v>0</v>
      </c>
      <c r="U166" s="341">
        <f>IF(ISBLANK($B166),0,VLOOKUP($B166,Listen!$A$2:$C$45,3,FALSE))</f>
        <v>0</v>
      </c>
      <c r="V166" s="342">
        <f t="shared" si="19"/>
        <v>0</v>
      </c>
      <c r="W166" s="342">
        <f t="shared" si="22"/>
        <v>0</v>
      </c>
      <c r="X166" s="342">
        <f t="shared" si="22"/>
        <v>0</v>
      </c>
      <c r="Y166" s="342">
        <f t="shared" si="22"/>
        <v>0</v>
      </c>
      <c r="Z166" s="342">
        <f t="shared" si="22"/>
        <v>0</v>
      </c>
      <c r="AA166" s="342">
        <f t="shared" si="22"/>
        <v>0</v>
      </c>
      <c r="AB166" s="342">
        <f t="shared" si="22"/>
        <v>0</v>
      </c>
      <c r="AC166" s="109">
        <f t="shared" si="18"/>
        <v>0</v>
      </c>
      <c r="AD166" s="109">
        <f>IF(C166=A_Stammdaten!$B$12,E_SAV!$S166-E_SAV!$AE166,HLOOKUP(A_Stammdaten!$B$12-1,$AF$4:$AL$4004,ROW(C166)-3,FALSE)-$AE166)</f>
        <v>0</v>
      </c>
      <c r="AE166" s="109">
        <f>HLOOKUP(A_Stammdaten!$B$12,$AF$4:$AL$4004,ROW(C166)-3,FALSE)</f>
        <v>0</v>
      </c>
      <c r="AF166" s="109">
        <f t="shared" si="16"/>
        <v>0</v>
      </c>
      <c r="AG166" s="109">
        <f t="shared" si="21"/>
        <v>0</v>
      </c>
      <c r="AH166" s="109">
        <f t="shared" si="21"/>
        <v>0</v>
      </c>
      <c r="AI166" s="109">
        <f t="shared" si="21"/>
        <v>0</v>
      </c>
      <c r="AJ166" s="109">
        <f t="shared" si="20"/>
        <v>0</v>
      </c>
      <c r="AK166" s="109">
        <f t="shared" si="20"/>
        <v>0</v>
      </c>
      <c r="AL166" s="109">
        <f t="shared" si="20"/>
        <v>0</v>
      </c>
    </row>
    <row r="167" spans="1:38" s="344" customFormat="1" x14ac:dyDescent="0.3">
      <c r="A167" s="421"/>
      <c r="B167" s="421"/>
      <c r="C167" s="422"/>
      <c r="D167" s="423"/>
      <c r="E167" s="421"/>
      <c r="F167" s="421"/>
      <c r="G167" s="421"/>
      <c r="H167" s="421"/>
      <c r="I167" s="421"/>
      <c r="J167" s="421"/>
      <c r="K167" s="421"/>
      <c r="L167" s="421"/>
      <c r="M167" s="423"/>
      <c r="N167" s="340">
        <f>IF(C167&gt;A_Stammdaten!$B$12,0,SUM(E167,F167,H167,J167:K167)-SUM(G167,I167,L167:M167))</f>
        <v>0</v>
      </c>
      <c r="O167" s="421"/>
      <c r="P167" s="421"/>
      <c r="Q167" s="421"/>
      <c r="R167" s="421"/>
      <c r="S167" s="108">
        <f t="shared" si="17"/>
        <v>0</v>
      </c>
      <c r="T167" s="341">
        <f>IF(ISBLANK($B167),0,VLOOKUP($B167,Listen!$A$2:$C$45,2,FALSE))</f>
        <v>0</v>
      </c>
      <c r="U167" s="341">
        <f>IF(ISBLANK($B167),0,VLOOKUP($B167,Listen!$A$2:$C$45,3,FALSE))</f>
        <v>0</v>
      </c>
      <c r="V167" s="342">
        <f t="shared" si="19"/>
        <v>0</v>
      </c>
      <c r="W167" s="342">
        <f t="shared" si="22"/>
        <v>0</v>
      </c>
      <c r="X167" s="342">
        <f t="shared" si="22"/>
        <v>0</v>
      </c>
      <c r="Y167" s="342">
        <f t="shared" si="22"/>
        <v>0</v>
      </c>
      <c r="Z167" s="342">
        <f t="shared" si="22"/>
        <v>0</v>
      </c>
      <c r="AA167" s="342">
        <f t="shared" si="22"/>
        <v>0</v>
      </c>
      <c r="AB167" s="342">
        <f t="shared" si="22"/>
        <v>0</v>
      </c>
      <c r="AC167" s="109">
        <f t="shared" si="18"/>
        <v>0</v>
      </c>
      <c r="AD167" s="109">
        <f>IF(C167=A_Stammdaten!$B$12,E_SAV!$S167-E_SAV!$AE167,HLOOKUP(A_Stammdaten!$B$12-1,$AF$4:$AL$4004,ROW(C167)-3,FALSE)-$AE167)</f>
        <v>0</v>
      </c>
      <c r="AE167" s="109">
        <f>HLOOKUP(A_Stammdaten!$B$12,$AF$4:$AL$4004,ROW(C167)-3,FALSE)</f>
        <v>0</v>
      </c>
      <c r="AF167" s="109">
        <f t="shared" si="16"/>
        <v>0</v>
      </c>
      <c r="AG167" s="109">
        <f t="shared" si="21"/>
        <v>0</v>
      </c>
      <c r="AH167" s="109">
        <f t="shared" si="21"/>
        <v>0</v>
      </c>
      <c r="AI167" s="109">
        <f t="shared" si="21"/>
        <v>0</v>
      </c>
      <c r="AJ167" s="109">
        <f t="shared" si="20"/>
        <v>0</v>
      </c>
      <c r="AK167" s="109">
        <f t="shared" si="20"/>
        <v>0</v>
      </c>
      <c r="AL167" s="109">
        <f t="shared" si="20"/>
        <v>0</v>
      </c>
    </row>
    <row r="168" spans="1:38" s="344" customFormat="1" x14ac:dyDescent="0.3">
      <c r="A168" s="421"/>
      <c r="B168" s="421"/>
      <c r="C168" s="422"/>
      <c r="D168" s="423"/>
      <c r="E168" s="421"/>
      <c r="F168" s="421"/>
      <c r="G168" s="421"/>
      <c r="H168" s="421"/>
      <c r="I168" s="421"/>
      <c r="J168" s="421"/>
      <c r="K168" s="421"/>
      <c r="L168" s="421"/>
      <c r="M168" s="423"/>
      <c r="N168" s="340">
        <f>IF(C168&gt;A_Stammdaten!$B$12,0,SUM(E168,F168,H168,J168:K168)-SUM(G168,I168,L168:M168))</f>
        <v>0</v>
      </c>
      <c r="O168" s="421"/>
      <c r="P168" s="421"/>
      <c r="Q168" s="421"/>
      <c r="R168" s="421"/>
      <c r="S168" s="108">
        <f t="shared" si="17"/>
        <v>0</v>
      </c>
      <c r="T168" s="341">
        <f>IF(ISBLANK($B168),0,VLOOKUP($B168,Listen!$A$2:$C$45,2,FALSE))</f>
        <v>0</v>
      </c>
      <c r="U168" s="341">
        <f>IF(ISBLANK($B168),0,VLOOKUP($B168,Listen!$A$2:$C$45,3,FALSE))</f>
        <v>0</v>
      </c>
      <c r="V168" s="342">
        <f t="shared" si="19"/>
        <v>0</v>
      </c>
      <c r="W168" s="342">
        <f t="shared" si="22"/>
        <v>0</v>
      </c>
      <c r="X168" s="342">
        <f t="shared" si="22"/>
        <v>0</v>
      </c>
      <c r="Y168" s="342">
        <f t="shared" si="22"/>
        <v>0</v>
      </c>
      <c r="Z168" s="342">
        <f t="shared" si="22"/>
        <v>0</v>
      </c>
      <c r="AA168" s="342">
        <f t="shared" si="22"/>
        <v>0</v>
      </c>
      <c r="AB168" s="342">
        <f t="shared" si="22"/>
        <v>0</v>
      </c>
      <c r="AC168" s="109">
        <f t="shared" si="18"/>
        <v>0</v>
      </c>
      <c r="AD168" s="109">
        <f>IF(C168=A_Stammdaten!$B$12,E_SAV!$S168-E_SAV!$AE168,HLOOKUP(A_Stammdaten!$B$12-1,$AF$4:$AL$4004,ROW(C168)-3,FALSE)-$AE168)</f>
        <v>0</v>
      </c>
      <c r="AE168" s="109">
        <f>HLOOKUP(A_Stammdaten!$B$12,$AF$4:$AL$4004,ROW(C168)-3,FALSE)</f>
        <v>0</v>
      </c>
      <c r="AF168" s="109">
        <f t="shared" si="16"/>
        <v>0</v>
      </c>
      <c r="AG168" s="109">
        <f t="shared" si="21"/>
        <v>0</v>
      </c>
      <c r="AH168" s="109">
        <f t="shared" si="21"/>
        <v>0</v>
      </c>
      <c r="AI168" s="109">
        <f t="shared" si="21"/>
        <v>0</v>
      </c>
      <c r="AJ168" s="109">
        <f t="shared" si="20"/>
        <v>0</v>
      </c>
      <c r="AK168" s="109">
        <f t="shared" si="20"/>
        <v>0</v>
      </c>
      <c r="AL168" s="109">
        <f t="shared" si="20"/>
        <v>0</v>
      </c>
    </row>
    <row r="169" spans="1:38" s="344" customFormat="1" x14ac:dyDescent="0.3">
      <c r="A169" s="421"/>
      <c r="B169" s="421"/>
      <c r="C169" s="422"/>
      <c r="D169" s="423"/>
      <c r="E169" s="421"/>
      <c r="F169" s="421"/>
      <c r="G169" s="421"/>
      <c r="H169" s="421"/>
      <c r="I169" s="421"/>
      <c r="J169" s="421"/>
      <c r="K169" s="421"/>
      <c r="L169" s="421"/>
      <c r="M169" s="423"/>
      <c r="N169" s="340">
        <f>IF(C169&gt;A_Stammdaten!$B$12,0,SUM(E169,F169,H169,J169:K169)-SUM(G169,I169,L169:M169))</f>
        <v>0</v>
      </c>
      <c r="O169" s="421"/>
      <c r="P169" s="421"/>
      <c r="Q169" s="421"/>
      <c r="R169" s="421"/>
      <c r="S169" s="108">
        <f t="shared" si="17"/>
        <v>0</v>
      </c>
      <c r="T169" s="341">
        <f>IF(ISBLANK($B169),0,VLOOKUP($B169,Listen!$A$2:$C$45,2,FALSE))</f>
        <v>0</v>
      </c>
      <c r="U169" s="341">
        <f>IF(ISBLANK($B169),0,VLOOKUP($B169,Listen!$A$2:$C$45,3,FALSE))</f>
        <v>0</v>
      </c>
      <c r="V169" s="342">
        <f t="shared" si="19"/>
        <v>0</v>
      </c>
      <c r="W169" s="342">
        <f t="shared" si="22"/>
        <v>0</v>
      </c>
      <c r="X169" s="342">
        <f t="shared" si="22"/>
        <v>0</v>
      </c>
      <c r="Y169" s="342">
        <f t="shared" si="22"/>
        <v>0</v>
      </c>
      <c r="Z169" s="342">
        <f t="shared" si="22"/>
        <v>0</v>
      </c>
      <c r="AA169" s="342">
        <f t="shared" si="22"/>
        <v>0</v>
      </c>
      <c r="AB169" s="342">
        <f t="shared" si="22"/>
        <v>0</v>
      </c>
      <c r="AC169" s="109">
        <f t="shared" si="18"/>
        <v>0</v>
      </c>
      <c r="AD169" s="109">
        <f>IF(C169=A_Stammdaten!$B$12,E_SAV!$S169-E_SAV!$AE169,HLOOKUP(A_Stammdaten!$B$12-1,$AF$4:$AL$4004,ROW(C169)-3,FALSE)-$AE169)</f>
        <v>0</v>
      </c>
      <c r="AE169" s="109">
        <f>HLOOKUP(A_Stammdaten!$B$12,$AF$4:$AL$4004,ROW(C169)-3,FALSE)</f>
        <v>0</v>
      </c>
      <c r="AF169" s="109">
        <f t="shared" si="16"/>
        <v>0</v>
      </c>
      <c r="AG169" s="109">
        <f t="shared" si="21"/>
        <v>0</v>
      </c>
      <c r="AH169" s="109">
        <f t="shared" si="21"/>
        <v>0</v>
      </c>
      <c r="AI169" s="109">
        <f t="shared" si="21"/>
        <v>0</v>
      </c>
      <c r="AJ169" s="109">
        <f t="shared" si="20"/>
        <v>0</v>
      </c>
      <c r="AK169" s="109">
        <f t="shared" si="20"/>
        <v>0</v>
      </c>
      <c r="AL169" s="109">
        <f t="shared" si="20"/>
        <v>0</v>
      </c>
    </row>
    <row r="170" spans="1:38" s="344" customFormat="1" x14ac:dyDescent="0.3">
      <c r="A170" s="421"/>
      <c r="B170" s="421"/>
      <c r="C170" s="422"/>
      <c r="D170" s="423"/>
      <c r="E170" s="421"/>
      <c r="F170" s="421"/>
      <c r="G170" s="421"/>
      <c r="H170" s="421"/>
      <c r="I170" s="421"/>
      <c r="J170" s="421"/>
      <c r="K170" s="421"/>
      <c r="L170" s="421"/>
      <c r="M170" s="423"/>
      <c r="N170" s="340">
        <f>IF(C170&gt;A_Stammdaten!$B$12,0,SUM(E170,F170,H170,J170:K170)-SUM(G170,I170,L170:M170))</f>
        <v>0</v>
      </c>
      <c r="O170" s="421"/>
      <c r="P170" s="421"/>
      <c r="Q170" s="421"/>
      <c r="R170" s="421"/>
      <c r="S170" s="108">
        <f t="shared" si="17"/>
        <v>0</v>
      </c>
      <c r="T170" s="341">
        <f>IF(ISBLANK($B170),0,VLOOKUP($B170,Listen!$A$2:$C$45,2,FALSE))</f>
        <v>0</v>
      </c>
      <c r="U170" s="341">
        <f>IF(ISBLANK($B170),0,VLOOKUP($B170,Listen!$A$2:$C$45,3,FALSE))</f>
        <v>0</v>
      </c>
      <c r="V170" s="342">
        <f t="shared" si="19"/>
        <v>0</v>
      </c>
      <c r="W170" s="342">
        <f t="shared" si="22"/>
        <v>0</v>
      </c>
      <c r="X170" s="342">
        <f t="shared" si="22"/>
        <v>0</v>
      </c>
      <c r="Y170" s="342">
        <f t="shared" si="22"/>
        <v>0</v>
      </c>
      <c r="Z170" s="342">
        <f t="shared" si="22"/>
        <v>0</v>
      </c>
      <c r="AA170" s="342">
        <f t="shared" si="22"/>
        <v>0</v>
      </c>
      <c r="AB170" s="342">
        <f t="shared" si="22"/>
        <v>0</v>
      </c>
      <c r="AC170" s="109">
        <f t="shared" si="18"/>
        <v>0</v>
      </c>
      <c r="AD170" s="109">
        <f>IF(C170=A_Stammdaten!$B$12,E_SAV!$S170-E_SAV!$AE170,HLOOKUP(A_Stammdaten!$B$12-1,$AF$4:$AL$4004,ROW(C170)-3,FALSE)-$AE170)</f>
        <v>0</v>
      </c>
      <c r="AE170" s="109">
        <f>HLOOKUP(A_Stammdaten!$B$12,$AF$4:$AL$4004,ROW(C170)-3,FALSE)</f>
        <v>0</v>
      </c>
      <c r="AF170" s="109">
        <f t="shared" si="16"/>
        <v>0</v>
      </c>
      <c r="AG170" s="109">
        <f t="shared" si="21"/>
        <v>0</v>
      </c>
      <c r="AH170" s="109">
        <f t="shared" si="21"/>
        <v>0</v>
      </c>
      <c r="AI170" s="109">
        <f t="shared" si="21"/>
        <v>0</v>
      </c>
      <c r="AJ170" s="109">
        <f t="shared" si="20"/>
        <v>0</v>
      </c>
      <c r="AK170" s="109">
        <f t="shared" si="20"/>
        <v>0</v>
      </c>
      <c r="AL170" s="109">
        <f t="shared" si="20"/>
        <v>0</v>
      </c>
    </row>
    <row r="171" spans="1:38" s="344" customFormat="1" x14ac:dyDescent="0.3">
      <c r="A171" s="421"/>
      <c r="B171" s="421"/>
      <c r="C171" s="422"/>
      <c r="D171" s="423"/>
      <c r="E171" s="421"/>
      <c r="F171" s="421"/>
      <c r="G171" s="421"/>
      <c r="H171" s="421"/>
      <c r="I171" s="421"/>
      <c r="J171" s="421"/>
      <c r="K171" s="421"/>
      <c r="L171" s="421"/>
      <c r="M171" s="423"/>
      <c r="N171" s="340">
        <f>IF(C171&gt;A_Stammdaten!$B$12,0,SUM(E171,F171,H171,J171:K171)-SUM(G171,I171,L171:M171))</f>
        <v>0</v>
      </c>
      <c r="O171" s="421"/>
      <c r="P171" s="421"/>
      <c r="Q171" s="421"/>
      <c r="R171" s="421"/>
      <c r="S171" s="108">
        <f t="shared" si="17"/>
        <v>0</v>
      </c>
      <c r="T171" s="341">
        <f>IF(ISBLANK($B171),0,VLOOKUP($B171,Listen!$A$2:$C$45,2,FALSE))</f>
        <v>0</v>
      </c>
      <c r="U171" s="341">
        <f>IF(ISBLANK($B171),0,VLOOKUP($B171,Listen!$A$2:$C$45,3,FALSE))</f>
        <v>0</v>
      </c>
      <c r="V171" s="342">
        <f t="shared" si="19"/>
        <v>0</v>
      </c>
      <c r="W171" s="342">
        <f t="shared" si="22"/>
        <v>0</v>
      </c>
      <c r="X171" s="342">
        <f t="shared" si="22"/>
        <v>0</v>
      </c>
      <c r="Y171" s="342">
        <f t="shared" si="22"/>
        <v>0</v>
      </c>
      <c r="Z171" s="342">
        <f t="shared" si="22"/>
        <v>0</v>
      </c>
      <c r="AA171" s="342">
        <f t="shared" si="22"/>
        <v>0</v>
      </c>
      <c r="AB171" s="342">
        <f t="shared" si="22"/>
        <v>0</v>
      </c>
      <c r="AC171" s="109">
        <f t="shared" si="18"/>
        <v>0</v>
      </c>
      <c r="AD171" s="109">
        <f>IF(C171=A_Stammdaten!$B$12,E_SAV!$S171-E_SAV!$AE171,HLOOKUP(A_Stammdaten!$B$12-1,$AF$4:$AL$4004,ROW(C171)-3,FALSE)-$AE171)</f>
        <v>0</v>
      </c>
      <c r="AE171" s="109">
        <f>HLOOKUP(A_Stammdaten!$B$12,$AF$4:$AL$4004,ROW(C171)-3,FALSE)</f>
        <v>0</v>
      </c>
      <c r="AF171" s="109">
        <f t="shared" si="16"/>
        <v>0</v>
      </c>
      <c r="AG171" s="109">
        <f t="shared" si="21"/>
        <v>0</v>
      </c>
      <c r="AH171" s="109">
        <f t="shared" si="21"/>
        <v>0</v>
      </c>
      <c r="AI171" s="109">
        <f t="shared" si="21"/>
        <v>0</v>
      </c>
      <c r="AJ171" s="109">
        <f t="shared" si="20"/>
        <v>0</v>
      </c>
      <c r="AK171" s="109">
        <f t="shared" si="20"/>
        <v>0</v>
      </c>
      <c r="AL171" s="109">
        <f t="shared" si="20"/>
        <v>0</v>
      </c>
    </row>
    <row r="172" spans="1:38" s="344" customFormat="1" x14ac:dyDescent="0.3">
      <c r="A172" s="421"/>
      <c r="B172" s="421"/>
      <c r="C172" s="422"/>
      <c r="D172" s="423"/>
      <c r="E172" s="421"/>
      <c r="F172" s="421"/>
      <c r="G172" s="421"/>
      <c r="H172" s="421"/>
      <c r="I172" s="421"/>
      <c r="J172" s="421"/>
      <c r="K172" s="421"/>
      <c r="L172" s="421"/>
      <c r="M172" s="423"/>
      <c r="N172" s="340">
        <f>IF(C172&gt;A_Stammdaten!$B$12,0,SUM(E172,F172,H172,J172:K172)-SUM(G172,I172,L172:M172))</f>
        <v>0</v>
      </c>
      <c r="O172" s="421"/>
      <c r="P172" s="421"/>
      <c r="Q172" s="421"/>
      <c r="R172" s="421"/>
      <c r="S172" s="108">
        <f t="shared" si="17"/>
        <v>0</v>
      </c>
      <c r="T172" s="341">
        <f>IF(ISBLANK($B172),0,VLOOKUP($B172,Listen!$A$2:$C$45,2,FALSE))</f>
        <v>0</v>
      </c>
      <c r="U172" s="341">
        <f>IF(ISBLANK($B172),0,VLOOKUP($B172,Listen!$A$2:$C$45,3,FALSE))</f>
        <v>0</v>
      </c>
      <c r="V172" s="342">
        <f t="shared" si="19"/>
        <v>0</v>
      </c>
      <c r="W172" s="342">
        <f t="shared" si="22"/>
        <v>0</v>
      </c>
      <c r="X172" s="342">
        <f t="shared" si="22"/>
        <v>0</v>
      </c>
      <c r="Y172" s="342">
        <f t="shared" si="22"/>
        <v>0</v>
      </c>
      <c r="Z172" s="342">
        <f t="shared" si="22"/>
        <v>0</v>
      </c>
      <c r="AA172" s="342">
        <f t="shared" si="22"/>
        <v>0</v>
      </c>
      <c r="AB172" s="342">
        <f t="shared" si="22"/>
        <v>0</v>
      </c>
      <c r="AC172" s="109">
        <f t="shared" si="18"/>
        <v>0</v>
      </c>
      <c r="AD172" s="109">
        <f>IF(C172=A_Stammdaten!$B$12,E_SAV!$S172-E_SAV!$AE172,HLOOKUP(A_Stammdaten!$B$12-1,$AF$4:$AL$4004,ROW(C172)-3,FALSE)-$AE172)</f>
        <v>0</v>
      </c>
      <c r="AE172" s="109">
        <f>HLOOKUP(A_Stammdaten!$B$12,$AF$4:$AL$4004,ROW(C172)-3,FALSE)</f>
        <v>0</v>
      </c>
      <c r="AF172" s="109">
        <f t="shared" si="16"/>
        <v>0</v>
      </c>
      <c r="AG172" s="109">
        <f t="shared" si="21"/>
        <v>0</v>
      </c>
      <c r="AH172" s="109">
        <f t="shared" si="21"/>
        <v>0</v>
      </c>
      <c r="AI172" s="109">
        <f t="shared" si="21"/>
        <v>0</v>
      </c>
      <c r="AJ172" s="109">
        <f t="shared" si="20"/>
        <v>0</v>
      </c>
      <c r="AK172" s="109">
        <f t="shared" si="20"/>
        <v>0</v>
      </c>
      <c r="AL172" s="109">
        <f t="shared" si="20"/>
        <v>0</v>
      </c>
    </row>
    <row r="173" spans="1:38" s="344" customFormat="1" x14ac:dyDescent="0.3">
      <c r="A173" s="421"/>
      <c r="B173" s="421"/>
      <c r="C173" s="422"/>
      <c r="D173" s="423"/>
      <c r="E173" s="421"/>
      <c r="F173" s="421"/>
      <c r="G173" s="421"/>
      <c r="H173" s="421"/>
      <c r="I173" s="421"/>
      <c r="J173" s="421"/>
      <c r="K173" s="421"/>
      <c r="L173" s="421"/>
      <c r="M173" s="423"/>
      <c r="N173" s="340">
        <f>IF(C173&gt;A_Stammdaten!$B$12,0,SUM(E173,F173,H173,J173:K173)-SUM(G173,I173,L173:M173))</f>
        <v>0</v>
      </c>
      <c r="O173" s="421"/>
      <c r="P173" s="421"/>
      <c r="Q173" s="421"/>
      <c r="R173" s="421"/>
      <c r="S173" s="108">
        <f t="shared" si="17"/>
        <v>0</v>
      </c>
      <c r="T173" s="341">
        <f>IF(ISBLANK($B173),0,VLOOKUP($B173,Listen!$A$2:$C$45,2,FALSE))</f>
        <v>0</v>
      </c>
      <c r="U173" s="341">
        <f>IF(ISBLANK($B173),0,VLOOKUP($B173,Listen!$A$2:$C$45,3,FALSE))</f>
        <v>0</v>
      </c>
      <c r="V173" s="342">
        <f t="shared" si="19"/>
        <v>0</v>
      </c>
      <c r="W173" s="342">
        <f t="shared" si="22"/>
        <v>0</v>
      </c>
      <c r="X173" s="342">
        <f t="shared" si="22"/>
        <v>0</v>
      </c>
      <c r="Y173" s="342">
        <f t="shared" si="22"/>
        <v>0</v>
      </c>
      <c r="Z173" s="342">
        <f t="shared" si="22"/>
        <v>0</v>
      </c>
      <c r="AA173" s="342">
        <f t="shared" si="22"/>
        <v>0</v>
      </c>
      <c r="AB173" s="342">
        <f t="shared" si="22"/>
        <v>0</v>
      </c>
      <c r="AC173" s="109">
        <f t="shared" si="18"/>
        <v>0</v>
      </c>
      <c r="AD173" s="109">
        <f>IF(C173=A_Stammdaten!$B$12,E_SAV!$S173-E_SAV!$AE173,HLOOKUP(A_Stammdaten!$B$12-1,$AF$4:$AL$4004,ROW(C173)-3,FALSE)-$AE173)</f>
        <v>0</v>
      </c>
      <c r="AE173" s="109">
        <f>HLOOKUP(A_Stammdaten!$B$12,$AF$4:$AL$4004,ROW(C173)-3,FALSE)</f>
        <v>0</v>
      </c>
      <c r="AF173" s="109">
        <f t="shared" si="16"/>
        <v>0</v>
      </c>
      <c r="AG173" s="109">
        <f t="shared" si="21"/>
        <v>0</v>
      </c>
      <c r="AH173" s="109">
        <f t="shared" si="21"/>
        <v>0</v>
      </c>
      <c r="AI173" s="109">
        <f t="shared" si="21"/>
        <v>0</v>
      </c>
      <c r="AJ173" s="109">
        <f t="shared" si="20"/>
        <v>0</v>
      </c>
      <c r="AK173" s="109">
        <f t="shared" si="20"/>
        <v>0</v>
      </c>
      <c r="AL173" s="109">
        <f t="shared" si="20"/>
        <v>0</v>
      </c>
    </row>
    <row r="174" spans="1:38" s="344" customFormat="1" x14ac:dyDescent="0.3">
      <c r="A174" s="421"/>
      <c r="B174" s="421"/>
      <c r="C174" s="422"/>
      <c r="D174" s="423"/>
      <c r="E174" s="421"/>
      <c r="F174" s="421"/>
      <c r="G174" s="421"/>
      <c r="H174" s="421"/>
      <c r="I174" s="421"/>
      <c r="J174" s="421"/>
      <c r="K174" s="421"/>
      <c r="L174" s="421"/>
      <c r="M174" s="423"/>
      <c r="N174" s="340">
        <f>IF(C174&gt;A_Stammdaten!$B$12,0,SUM(E174,F174,H174,J174:K174)-SUM(G174,I174,L174:M174))</f>
        <v>0</v>
      </c>
      <c r="O174" s="421"/>
      <c r="P174" s="421"/>
      <c r="Q174" s="421"/>
      <c r="R174" s="421"/>
      <c r="S174" s="108">
        <f t="shared" si="17"/>
        <v>0</v>
      </c>
      <c r="T174" s="341">
        <f>IF(ISBLANK($B174),0,VLOOKUP($B174,Listen!$A$2:$C$45,2,FALSE))</f>
        <v>0</v>
      </c>
      <c r="U174" s="341">
        <f>IF(ISBLANK($B174),0,VLOOKUP($B174,Listen!$A$2:$C$45,3,FALSE))</f>
        <v>0</v>
      </c>
      <c r="V174" s="342">
        <f t="shared" si="19"/>
        <v>0</v>
      </c>
      <c r="W174" s="342">
        <f t="shared" si="22"/>
        <v>0</v>
      </c>
      <c r="X174" s="342">
        <f t="shared" si="22"/>
        <v>0</v>
      </c>
      <c r="Y174" s="342">
        <f t="shared" si="22"/>
        <v>0</v>
      </c>
      <c r="Z174" s="342">
        <f t="shared" si="22"/>
        <v>0</v>
      </c>
      <c r="AA174" s="342">
        <f t="shared" si="22"/>
        <v>0</v>
      </c>
      <c r="AB174" s="342">
        <f t="shared" si="22"/>
        <v>0</v>
      </c>
      <c r="AC174" s="109">
        <f t="shared" si="18"/>
        <v>0</v>
      </c>
      <c r="AD174" s="109">
        <f>IF(C174=A_Stammdaten!$B$12,E_SAV!$S174-E_SAV!$AE174,HLOOKUP(A_Stammdaten!$B$12-1,$AF$4:$AL$4004,ROW(C174)-3,FALSE)-$AE174)</f>
        <v>0</v>
      </c>
      <c r="AE174" s="109">
        <f>HLOOKUP(A_Stammdaten!$B$12,$AF$4:$AL$4004,ROW(C174)-3,FALSE)</f>
        <v>0</v>
      </c>
      <c r="AF174" s="109">
        <f t="shared" si="16"/>
        <v>0</v>
      </c>
      <c r="AG174" s="109">
        <f t="shared" si="21"/>
        <v>0</v>
      </c>
      <c r="AH174" s="109">
        <f t="shared" si="21"/>
        <v>0</v>
      </c>
      <c r="AI174" s="109">
        <f t="shared" si="21"/>
        <v>0</v>
      </c>
      <c r="AJ174" s="109">
        <f t="shared" si="20"/>
        <v>0</v>
      </c>
      <c r="AK174" s="109">
        <f t="shared" si="20"/>
        <v>0</v>
      </c>
      <c r="AL174" s="109">
        <f t="shared" si="20"/>
        <v>0</v>
      </c>
    </row>
    <row r="175" spans="1:38" s="344" customFormat="1" x14ac:dyDescent="0.3">
      <c r="A175" s="421"/>
      <c r="B175" s="421"/>
      <c r="C175" s="422"/>
      <c r="D175" s="423"/>
      <c r="E175" s="421"/>
      <c r="F175" s="421"/>
      <c r="G175" s="421"/>
      <c r="H175" s="421"/>
      <c r="I175" s="421"/>
      <c r="J175" s="421"/>
      <c r="K175" s="421"/>
      <c r="L175" s="421"/>
      <c r="M175" s="423"/>
      <c r="N175" s="340">
        <f>IF(C175&gt;A_Stammdaten!$B$12,0,SUM(E175,F175,H175,J175:K175)-SUM(G175,I175,L175:M175))</f>
        <v>0</v>
      </c>
      <c r="O175" s="421"/>
      <c r="P175" s="421"/>
      <c r="Q175" s="421"/>
      <c r="R175" s="421"/>
      <c r="S175" s="108">
        <f t="shared" si="17"/>
        <v>0</v>
      </c>
      <c r="T175" s="341">
        <f>IF(ISBLANK($B175),0,VLOOKUP($B175,Listen!$A$2:$C$45,2,FALSE))</f>
        <v>0</v>
      </c>
      <c r="U175" s="341">
        <f>IF(ISBLANK($B175),0,VLOOKUP($B175,Listen!$A$2:$C$45,3,FALSE))</f>
        <v>0</v>
      </c>
      <c r="V175" s="342">
        <f t="shared" si="19"/>
        <v>0</v>
      </c>
      <c r="W175" s="342">
        <f t="shared" si="22"/>
        <v>0</v>
      </c>
      <c r="X175" s="342">
        <f t="shared" si="22"/>
        <v>0</v>
      </c>
      <c r="Y175" s="342">
        <f t="shared" si="22"/>
        <v>0</v>
      </c>
      <c r="Z175" s="342">
        <f t="shared" si="22"/>
        <v>0</v>
      </c>
      <c r="AA175" s="342">
        <f t="shared" si="22"/>
        <v>0</v>
      </c>
      <c r="AB175" s="342">
        <f t="shared" si="22"/>
        <v>0</v>
      </c>
      <c r="AC175" s="109">
        <f t="shared" si="18"/>
        <v>0</v>
      </c>
      <c r="AD175" s="109">
        <f>IF(C175=A_Stammdaten!$B$12,E_SAV!$S175-E_SAV!$AE175,HLOOKUP(A_Stammdaten!$B$12-1,$AF$4:$AL$4004,ROW(C175)-3,FALSE)-$AE175)</f>
        <v>0</v>
      </c>
      <c r="AE175" s="109">
        <f>HLOOKUP(A_Stammdaten!$B$12,$AF$4:$AL$4004,ROW(C175)-3,FALSE)</f>
        <v>0</v>
      </c>
      <c r="AF175" s="109">
        <f t="shared" si="16"/>
        <v>0</v>
      </c>
      <c r="AG175" s="109">
        <f t="shared" si="21"/>
        <v>0</v>
      </c>
      <c r="AH175" s="109">
        <f t="shared" si="21"/>
        <v>0</v>
      </c>
      <c r="AI175" s="109">
        <f t="shared" si="21"/>
        <v>0</v>
      </c>
      <c r="AJ175" s="109">
        <f t="shared" si="20"/>
        <v>0</v>
      </c>
      <c r="AK175" s="109">
        <f t="shared" si="20"/>
        <v>0</v>
      </c>
      <c r="AL175" s="109">
        <f t="shared" si="20"/>
        <v>0</v>
      </c>
    </row>
    <row r="176" spans="1:38" s="344" customFormat="1" x14ac:dyDescent="0.3">
      <c r="A176" s="421"/>
      <c r="B176" s="421"/>
      <c r="C176" s="422"/>
      <c r="D176" s="423"/>
      <c r="E176" s="421"/>
      <c r="F176" s="421"/>
      <c r="G176" s="421"/>
      <c r="H176" s="421"/>
      <c r="I176" s="421"/>
      <c r="J176" s="421"/>
      <c r="K176" s="421"/>
      <c r="L176" s="421"/>
      <c r="M176" s="423"/>
      <c r="N176" s="340">
        <f>IF(C176&gt;A_Stammdaten!$B$12,0,SUM(E176,F176,H176,J176:K176)-SUM(G176,I176,L176:M176))</f>
        <v>0</v>
      </c>
      <c r="O176" s="421"/>
      <c r="P176" s="421"/>
      <c r="Q176" s="421"/>
      <c r="R176" s="421"/>
      <c r="S176" s="108">
        <f t="shared" si="17"/>
        <v>0</v>
      </c>
      <c r="T176" s="341">
        <f>IF(ISBLANK($B176),0,VLOOKUP($B176,Listen!$A$2:$C$45,2,FALSE))</f>
        <v>0</v>
      </c>
      <c r="U176" s="341">
        <f>IF(ISBLANK($B176),0,VLOOKUP($B176,Listen!$A$2:$C$45,3,FALSE))</f>
        <v>0</v>
      </c>
      <c r="V176" s="342">
        <f t="shared" si="19"/>
        <v>0</v>
      </c>
      <c r="W176" s="342">
        <f t="shared" si="22"/>
        <v>0</v>
      </c>
      <c r="X176" s="342">
        <f t="shared" si="22"/>
        <v>0</v>
      </c>
      <c r="Y176" s="342">
        <f t="shared" si="22"/>
        <v>0</v>
      </c>
      <c r="Z176" s="342">
        <f t="shared" si="22"/>
        <v>0</v>
      </c>
      <c r="AA176" s="342">
        <f t="shared" si="22"/>
        <v>0</v>
      </c>
      <c r="AB176" s="342">
        <f t="shared" si="22"/>
        <v>0</v>
      </c>
      <c r="AC176" s="109">
        <f t="shared" si="18"/>
        <v>0</v>
      </c>
      <c r="AD176" s="109">
        <f>IF(C176=A_Stammdaten!$B$12,E_SAV!$S176-E_SAV!$AE176,HLOOKUP(A_Stammdaten!$B$12-1,$AF$4:$AL$4004,ROW(C176)-3,FALSE)-$AE176)</f>
        <v>0</v>
      </c>
      <c r="AE176" s="109">
        <f>HLOOKUP(A_Stammdaten!$B$12,$AF$4:$AL$4004,ROW(C176)-3,FALSE)</f>
        <v>0</v>
      </c>
      <c r="AF176" s="109">
        <f t="shared" si="16"/>
        <v>0</v>
      </c>
      <c r="AG176" s="109">
        <f t="shared" si="21"/>
        <v>0</v>
      </c>
      <c r="AH176" s="109">
        <f t="shared" si="21"/>
        <v>0</v>
      </c>
      <c r="AI176" s="109">
        <f t="shared" si="21"/>
        <v>0</v>
      </c>
      <c r="AJ176" s="109">
        <f t="shared" si="20"/>
        <v>0</v>
      </c>
      <c r="AK176" s="109">
        <f t="shared" si="20"/>
        <v>0</v>
      </c>
      <c r="AL176" s="109">
        <f t="shared" si="20"/>
        <v>0</v>
      </c>
    </row>
    <row r="177" spans="1:38" s="344" customFormat="1" x14ac:dyDescent="0.3">
      <c r="A177" s="421"/>
      <c r="B177" s="421"/>
      <c r="C177" s="422"/>
      <c r="D177" s="423"/>
      <c r="E177" s="421"/>
      <c r="F177" s="421"/>
      <c r="G177" s="421"/>
      <c r="H177" s="421"/>
      <c r="I177" s="421"/>
      <c r="J177" s="421"/>
      <c r="K177" s="421"/>
      <c r="L177" s="421"/>
      <c r="M177" s="423"/>
      <c r="N177" s="340">
        <f>IF(C177&gt;A_Stammdaten!$B$12,0,SUM(E177,F177,H177,J177:K177)-SUM(G177,I177,L177:M177))</f>
        <v>0</v>
      </c>
      <c r="O177" s="421"/>
      <c r="P177" s="421"/>
      <c r="Q177" s="421"/>
      <c r="R177" s="421"/>
      <c r="S177" s="108">
        <f t="shared" si="17"/>
        <v>0</v>
      </c>
      <c r="T177" s="341">
        <f>IF(ISBLANK($B177),0,VLOOKUP($B177,Listen!$A$2:$C$45,2,FALSE))</f>
        <v>0</v>
      </c>
      <c r="U177" s="341">
        <f>IF(ISBLANK($B177),0,VLOOKUP($B177,Listen!$A$2:$C$45,3,FALSE))</f>
        <v>0</v>
      </c>
      <c r="V177" s="342">
        <f t="shared" si="19"/>
        <v>0</v>
      </c>
      <c r="W177" s="342">
        <f t="shared" si="22"/>
        <v>0</v>
      </c>
      <c r="X177" s="342">
        <f t="shared" si="22"/>
        <v>0</v>
      </c>
      <c r="Y177" s="342">
        <f t="shared" si="22"/>
        <v>0</v>
      </c>
      <c r="Z177" s="342">
        <f t="shared" si="22"/>
        <v>0</v>
      </c>
      <c r="AA177" s="342">
        <f t="shared" si="22"/>
        <v>0</v>
      </c>
      <c r="AB177" s="342">
        <f t="shared" si="22"/>
        <v>0</v>
      </c>
      <c r="AC177" s="109">
        <f t="shared" si="18"/>
        <v>0</v>
      </c>
      <c r="AD177" s="109">
        <f>IF(C177=A_Stammdaten!$B$12,E_SAV!$S177-E_SAV!$AE177,HLOOKUP(A_Stammdaten!$B$12-1,$AF$4:$AL$4004,ROW(C177)-3,FALSE)-$AE177)</f>
        <v>0</v>
      </c>
      <c r="AE177" s="109">
        <f>HLOOKUP(A_Stammdaten!$B$12,$AF$4:$AL$4004,ROW(C177)-3,FALSE)</f>
        <v>0</v>
      </c>
      <c r="AF177" s="109">
        <f t="shared" si="16"/>
        <v>0</v>
      </c>
      <c r="AG177" s="109">
        <f t="shared" si="21"/>
        <v>0</v>
      </c>
      <c r="AH177" s="109">
        <f t="shared" si="21"/>
        <v>0</v>
      </c>
      <c r="AI177" s="109">
        <f t="shared" si="21"/>
        <v>0</v>
      </c>
      <c r="AJ177" s="109">
        <f t="shared" si="20"/>
        <v>0</v>
      </c>
      <c r="AK177" s="109">
        <f t="shared" si="20"/>
        <v>0</v>
      </c>
      <c r="AL177" s="109">
        <f t="shared" si="20"/>
        <v>0</v>
      </c>
    </row>
    <row r="178" spans="1:38" s="344" customFormat="1" x14ac:dyDescent="0.3">
      <c r="A178" s="421"/>
      <c r="B178" s="421"/>
      <c r="C178" s="422"/>
      <c r="D178" s="423"/>
      <c r="E178" s="421"/>
      <c r="F178" s="421"/>
      <c r="G178" s="421"/>
      <c r="H178" s="421"/>
      <c r="I178" s="421"/>
      <c r="J178" s="421"/>
      <c r="K178" s="421"/>
      <c r="L178" s="421"/>
      <c r="M178" s="423"/>
      <c r="N178" s="340">
        <f>IF(C178&gt;A_Stammdaten!$B$12,0,SUM(E178,F178,H178,J178:K178)-SUM(G178,I178,L178:M178))</f>
        <v>0</v>
      </c>
      <c r="O178" s="421"/>
      <c r="P178" s="421"/>
      <c r="Q178" s="421"/>
      <c r="R178" s="421"/>
      <c r="S178" s="108">
        <f t="shared" si="17"/>
        <v>0</v>
      </c>
      <c r="T178" s="341">
        <f>IF(ISBLANK($B178),0,VLOOKUP($B178,Listen!$A$2:$C$45,2,FALSE))</f>
        <v>0</v>
      </c>
      <c r="U178" s="341">
        <f>IF(ISBLANK($B178),0,VLOOKUP($B178,Listen!$A$2:$C$45,3,FALSE))</f>
        <v>0</v>
      </c>
      <c r="V178" s="342">
        <f t="shared" si="19"/>
        <v>0</v>
      </c>
      <c r="W178" s="342">
        <f t="shared" si="22"/>
        <v>0</v>
      </c>
      <c r="X178" s="342">
        <f t="shared" si="22"/>
        <v>0</v>
      </c>
      <c r="Y178" s="342">
        <f t="shared" si="22"/>
        <v>0</v>
      </c>
      <c r="Z178" s="342">
        <f t="shared" si="22"/>
        <v>0</v>
      </c>
      <c r="AA178" s="342">
        <f t="shared" si="22"/>
        <v>0</v>
      </c>
      <c r="AB178" s="342">
        <f t="shared" si="22"/>
        <v>0</v>
      </c>
      <c r="AC178" s="109">
        <f t="shared" si="18"/>
        <v>0</v>
      </c>
      <c r="AD178" s="109">
        <f>IF(C178=A_Stammdaten!$B$12,E_SAV!$S178-E_SAV!$AE178,HLOOKUP(A_Stammdaten!$B$12-1,$AF$4:$AL$4004,ROW(C178)-3,FALSE)-$AE178)</f>
        <v>0</v>
      </c>
      <c r="AE178" s="109">
        <f>HLOOKUP(A_Stammdaten!$B$12,$AF$4:$AL$4004,ROW(C178)-3,FALSE)</f>
        <v>0</v>
      </c>
      <c r="AF178" s="109">
        <f t="shared" si="16"/>
        <v>0</v>
      </c>
      <c r="AG178" s="109">
        <f t="shared" si="21"/>
        <v>0</v>
      </c>
      <c r="AH178" s="109">
        <f t="shared" si="21"/>
        <v>0</v>
      </c>
      <c r="AI178" s="109">
        <f t="shared" si="21"/>
        <v>0</v>
      </c>
      <c r="AJ178" s="109">
        <f t="shared" si="20"/>
        <v>0</v>
      </c>
      <c r="AK178" s="109">
        <f t="shared" si="20"/>
        <v>0</v>
      </c>
      <c r="AL178" s="109">
        <f t="shared" si="20"/>
        <v>0</v>
      </c>
    </row>
    <row r="179" spans="1:38" s="344" customFormat="1" x14ac:dyDescent="0.3">
      <c r="A179" s="421"/>
      <c r="B179" s="421"/>
      <c r="C179" s="422"/>
      <c r="D179" s="423"/>
      <c r="E179" s="421"/>
      <c r="F179" s="421"/>
      <c r="G179" s="421"/>
      <c r="H179" s="421"/>
      <c r="I179" s="421"/>
      <c r="J179" s="421"/>
      <c r="K179" s="421"/>
      <c r="L179" s="421"/>
      <c r="M179" s="423"/>
      <c r="N179" s="340">
        <f>IF(C179&gt;A_Stammdaten!$B$12,0,SUM(E179,F179,H179,J179:K179)-SUM(G179,I179,L179:M179))</f>
        <v>0</v>
      </c>
      <c r="O179" s="421"/>
      <c r="P179" s="421"/>
      <c r="Q179" s="421"/>
      <c r="R179" s="421"/>
      <c r="S179" s="108">
        <f t="shared" si="17"/>
        <v>0</v>
      </c>
      <c r="T179" s="341">
        <f>IF(ISBLANK($B179),0,VLOOKUP($B179,Listen!$A$2:$C$45,2,FALSE))</f>
        <v>0</v>
      </c>
      <c r="U179" s="341">
        <f>IF(ISBLANK($B179),0,VLOOKUP($B179,Listen!$A$2:$C$45,3,FALSE))</f>
        <v>0</v>
      </c>
      <c r="V179" s="342">
        <f t="shared" si="19"/>
        <v>0</v>
      </c>
      <c r="W179" s="342">
        <f t="shared" si="22"/>
        <v>0</v>
      </c>
      <c r="X179" s="342">
        <f t="shared" si="22"/>
        <v>0</v>
      </c>
      <c r="Y179" s="342">
        <f t="shared" si="22"/>
        <v>0</v>
      </c>
      <c r="Z179" s="342">
        <f t="shared" si="22"/>
        <v>0</v>
      </c>
      <c r="AA179" s="342">
        <f t="shared" si="22"/>
        <v>0</v>
      </c>
      <c r="AB179" s="342">
        <f t="shared" si="22"/>
        <v>0</v>
      </c>
      <c r="AC179" s="109">
        <f t="shared" si="18"/>
        <v>0</v>
      </c>
      <c r="AD179" s="109">
        <f>IF(C179=A_Stammdaten!$B$12,E_SAV!$S179-E_SAV!$AE179,HLOOKUP(A_Stammdaten!$B$12-1,$AF$4:$AL$4004,ROW(C179)-3,FALSE)-$AE179)</f>
        <v>0</v>
      </c>
      <c r="AE179" s="109">
        <f>HLOOKUP(A_Stammdaten!$B$12,$AF$4:$AL$4004,ROW(C179)-3,FALSE)</f>
        <v>0</v>
      </c>
      <c r="AF179" s="109">
        <f t="shared" si="16"/>
        <v>0</v>
      </c>
      <c r="AG179" s="109">
        <f t="shared" si="21"/>
        <v>0</v>
      </c>
      <c r="AH179" s="109">
        <f t="shared" si="21"/>
        <v>0</v>
      </c>
      <c r="AI179" s="109">
        <f t="shared" si="21"/>
        <v>0</v>
      </c>
      <c r="AJ179" s="109">
        <f t="shared" si="20"/>
        <v>0</v>
      </c>
      <c r="AK179" s="109">
        <f t="shared" si="20"/>
        <v>0</v>
      </c>
      <c r="AL179" s="109">
        <f t="shared" si="20"/>
        <v>0</v>
      </c>
    </row>
    <row r="180" spans="1:38" s="344" customFormat="1" x14ac:dyDescent="0.3">
      <c r="A180" s="421"/>
      <c r="B180" s="421"/>
      <c r="C180" s="422"/>
      <c r="D180" s="423"/>
      <c r="E180" s="421"/>
      <c r="F180" s="421"/>
      <c r="G180" s="421"/>
      <c r="H180" s="421"/>
      <c r="I180" s="421"/>
      <c r="J180" s="421"/>
      <c r="K180" s="421"/>
      <c r="L180" s="421"/>
      <c r="M180" s="423"/>
      <c r="N180" s="340">
        <f>IF(C180&gt;A_Stammdaten!$B$12,0,SUM(E180,F180,H180,J180:K180)-SUM(G180,I180,L180:M180))</f>
        <v>0</v>
      </c>
      <c r="O180" s="421"/>
      <c r="P180" s="421"/>
      <c r="Q180" s="421"/>
      <c r="R180" s="421"/>
      <c r="S180" s="108">
        <f t="shared" si="17"/>
        <v>0</v>
      </c>
      <c r="T180" s="341">
        <f>IF(ISBLANK($B180),0,VLOOKUP($B180,Listen!$A$2:$C$45,2,FALSE))</f>
        <v>0</v>
      </c>
      <c r="U180" s="341">
        <f>IF(ISBLANK($B180),0,VLOOKUP($B180,Listen!$A$2:$C$45,3,FALSE))</f>
        <v>0</v>
      </c>
      <c r="V180" s="342">
        <f t="shared" si="19"/>
        <v>0</v>
      </c>
      <c r="W180" s="342">
        <f t="shared" si="22"/>
        <v>0</v>
      </c>
      <c r="X180" s="342">
        <f t="shared" si="22"/>
        <v>0</v>
      </c>
      <c r="Y180" s="342">
        <f t="shared" si="22"/>
        <v>0</v>
      </c>
      <c r="Z180" s="342">
        <f t="shared" si="22"/>
        <v>0</v>
      </c>
      <c r="AA180" s="342">
        <f t="shared" si="22"/>
        <v>0</v>
      </c>
      <c r="AB180" s="342">
        <f t="shared" si="22"/>
        <v>0</v>
      </c>
      <c r="AC180" s="109">
        <f t="shared" si="18"/>
        <v>0</v>
      </c>
      <c r="AD180" s="109">
        <f>IF(C180=A_Stammdaten!$B$12,E_SAV!$S180-E_SAV!$AE180,HLOOKUP(A_Stammdaten!$B$12-1,$AF$4:$AL$4004,ROW(C180)-3,FALSE)-$AE180)</f>
        <v>0</v>
      </c>
      <c r="AE180" s="109">
        <f>HLOOKUP(A_Stammdaten!$B$12,$AF$4:$AL$4004,ROW(C180)-3,FALSE)</f>
        <v>0</v>
      </c>
      <c r="AF180" s="109">
        <f t="shared" si="16"/>
        <v>0</v>
      </c>
      <c r="AG180" s="109">
        <f t="shared" si="21"/>
        <v>0</v>
      </c>
      <c r="AH180" s="109">
        <f t="shared" si="21"/>
        <v>0</v>
      </c>
      <c r="AI180" s="109">
        <f t="shared" si="21"/>
        <v>0</v>
      </c>
      <c r="AJ180" s="109">
        <f t="shared" si="20"/>
        <v>0</v>
      </c>
      <c r="AK180" s="109">
        <f t="shared" si="20"/>
        <v>0</v>
      </c>
      <c r="AL180" s="109">
        <f t="shared" si="20"/>
        <v>0</v>
      </c>
    </row>
    <row r="181" spans="1:38" s="344" customFormat="1" x14ac:dyDescent="0.3">
      <c r="A181" s="421"/>
      <c r="B181" s="421"/>
      <c r="C181" s="422"/>
      <c r="D181" s="423"/>
      <c r="E181" s="421"/>
      <c r="F181" s="421"/>
      <c r="G181" s="421"/>
      <c r="H181" s="421"/>
      <c r="I181" s="421"/>
      <c r="J181" s="421"/>
      <c r="K181" s="421"/>
      <c r="L181" s="421"/>
      <c r="M181" s="423"/>
      <c r="N181" s="340">
        <f>IF(C181&gt;A_Stammdaten!$B$12,0,SUM(E181,F181,H181,J181:K181)-SUM(G181,I181,L181:M181))</f>
        <v>0</v>
      </c>
      <c r="O181" s="421"/>
      <c r="P181" s="421"/>
      <c r="Q181" s="421"/>
      <c r="R181" s="421"/>
      <c r="S181" s="108">
        <f t="shared" si="17"/>
        <v>0</v>
      </c>
      <c r="T181" s="341">
        <f>IF(ISBLANK($B181),0,VLOOKUP($B181,Listen!$A$2:$C$45,2,FALSE))</f>
        <v>0</v>
      </c>
      <c r="U181" s="341">
        <f>IF(ISBLANK($B181),0,VLOOKUP($B181,Listen!$A$2:$C$45,3,FALSE))</f>
        <v>0</v>
      </c>
      <c r="V181" s="342">
        <f t="shared" si="19"/>
        <v>0</v>
      </c>
      <c r="W181" s="342">
        <f t="shared" si="22"/>
        <v>0</v>
      </c>
      <c r="X181" s="342">
        <f t="shared" si="22"/>
        <v>0</v>
      </c>
      <c r="Y181" s="342">
        <f t="shared" si="22"/>
        <v>0</v>
      </c>
      <c r="Z181" s="342">
        <f t="shared" si="22"/>
        <v>0</v>
      </c>
      <c r="AA181" s="342">
        <f t="shared" si="22"/>
        <v>0</v>
      </c>
      <c r="AB181" s="342">
        <f t="shared" si="22"/>
        <v>0</v>
      </c>
      <c r="AC181" s="109">
        <f t="shared" si="18"/>
        <v>0</v>
      </c>
      <c r="AD181" s="109">
        <f>IF(C181=A_Stammdaten!$B$12,E_SAV!$S181-E_SAV!$AE181,HLOOKUP(A_Stammdaten!$B$12-1,$AF$4:$AL$4004,ROW(C181)-3,FALSE)-$AE181)</f>
        <v>0</v>
      </c>
      <c r="AE181" s="109">
        <f>HLOOKUP(A_Stammdaten!$B$12,$AF$4:$AL$4004,ROW(C181)-3,FALSE)</f>
        <v>0</v>
      </c>
      <c r="AF181" s="109">
        <f t="shared" si="16"/>
        <v>0</v>
      </c>
      <c r="AG181" s="109">
        <f t="shared" si="21"/>
        <v>0</v>
      </c>
      <c r="AH181" s="109">
        <f t="shared" si="21"/>
        <v>0</v>
      </c>
      <c r="AI181" s="109">
        <f t="shared" si="21"/>
        <v>0</v>
      </c>
      <c r="AJ181" s="109">
        <f t="shared" si="20"/>
        <v>0</v>
      </c>
      <c r="AK181" s="109">
        <f t="shared" si="20"/>
        <v>0</v>
      </c>
      <c r="AL181" s="109">
        <f t="shared" si="20"/>
        <v>0</v>
      </c>
    </row>
    <row r="182" spans="1:38" s="344" customFormat="1" x14ac:dyDescent="0.3">
      <c r="A182" s="421"/>
      <c r="B182" s="421"/>
      <c r="C182" s="422"/>
      <c r="D182" s="423"/>
      <c r="E182" s="421"/>
      <c r="F182" s="421"/>
      <c r="G182" s="421"/>
      <c r="H182" s="421"/>
      <c r="I182" s="421"/>
      <c r="J182" s="421"/>
      <c r="K182" s="421"/>
      <c r="L182" s="421"/>
      <c r="M182" s="423"/>
      <c r="N182" s="340">
        <f>IF(C182&gt;A_Stammdaten!$B$12,0,SUM(E182,F182,H182,J182:K182)-SUM(G182,I182,L182:M182))</f>
        <v>0</v>
      </c>
      <c r="O182" s="421"/>
      <c r="P182" s="421"/>
      <c r="Q182" s="421"/>
      <c r="R182" s="421"/>
      <c r="S182" s="108">
        <f t="shared" si="17"/>
        <v>0</v>
      </c>
      <c r="T182" s="341">
        <f>IF(ISBLANK($B182),0,VLOOKUP($B182,Listen!$A$2:$C$45,2,FALSE))</f>
        <v>0</v>
      </c>
      <c r="U182" s="341">
        <f>IF(ISBLANK($B182),0,VLOOKUP($B182,Listen!$A$2:$C$45,3,FALSE))</f>
        <v>0</v>
      </c>
      <c r="V182" s="342">
        <f t="shared" si="19"/>
        <v>0</v>
      </c>
      <c r="W182" s="342">
        <f t="shared" si="22"/>
        <v>0</v>
      </c>
      <c r="X182" s="342">
        <f t="shared" si="22"/>
        <v>0</v>
      </c>
      <c r="Y182" s="342">
        <f t="shared" si="22"/>
        <v>0</v>
      </c>
      <c r="Z182" s="342">
        <f t="shared" si="22"/>
        <v>0</v>
      </c>
      <c r="AA182" s="342">
        <f t="shared" si="22"/>
        <v>0</v>
      </c>
      <c r="AB182" s="342">
        <f t="shared" si="22"/>
        <v>0</v>
      </c>
      <c r="AC182" s="109">
        <f t="shared" si="18"/>
        <v>0</v>
      </c>
      <c r="AD182" s="109">
        <f>IF(C182=A_Stammdaten!$B$12,E_SAV!$S182-E_SAV!$AE182,HLOOKUP(A_Stammdaten!$B$12-1,$AF$4:$AL$4004,ROW(C182)-3,FALSE)-$AE182)</f>
        <v>0</v>
      </c>
      <c r="AE182" s="109">
        <f>HLOOKUP(A_Stammdaten!$B$12,$AF$4:$AL$4004,ROW(C182)-3,FALSE)</f>
        <v>0</v>
      </c>
      <c r="AF182" s="109">
        <f t="shared" si="16"/>
        <v>0</v>
      </c>
      <c r="AG182" s="109">
        <f t="shared" si="21"/>
        <v>0</v>
      </c>
      <c r="AH182" s="109">
        <f t="shared" si="21"/>
        <v>0</v>
      </c>
      <c r="AI182" s="109">
        <f t="shared" si="21"/>
        <v>0</v>
      </c>
      <c r="AJ182" s="109">
        <f t="shared" si="20"/>
        <v>0</v>
      </c>
      <c r="AK182" s="109">
        <f t="shared" si="20"/>
        <v>0</v>
      </c>
      <c r="AL182" s="109">
        <f t="shared" si="20"/>
        <v>0</v>
      </c>
    </row>
    <row r="183" spans="1:38" s="344" customFormat="1" x14ac:dyDescent="0.3">
      <c r="A183" s="421"/>
      <c r="B183" s="421"/>
      <c r="C183" s="422"/>
      <c r="D183" s="423"/>
      <c r="E183" s="421"/>
      <c r="F183" s="421"/>
      <c r="G183" s="421"/>
      <c r="H183" s="421"/>
      <c r="I183" s="421"/>
      <c r="J183" s="421"/>
      <c r="K183" s="421"/>
      <c r="L183" s="421"/>
      <c r="M183" s="423"/>
      <c r="N183" s="340">
        <f>IF(C183&gt;A_Stammdaten!$B$12,0,SUM(E183,F183,H183,J183:K183)-SUM(G183,I183,L183:M183))</f>
        <v>0</v>
      </c>
      <c r="O183" s="421"/>
      <c r="P183" s="421"/>
      <c r="Q183" s="421"/>
      <c r="R183" s="421"/>
      <c r="S183" s="108">
        <f t="shared" si="17"/>
        <v>0</v>
      </c>
      <c r="T183" s="341">
        <f>IF(ISBLANK($B183),0,VLOOKUP($B183,Listen!$A$2:$C$45,2,FALSE))</f>
        <v>0</v>
      </c>
      <c r="U183" s="341">
        <f>IF(ISBLANK($B183),0,VLOOKUP($B183,Listen!$A$2:$C$45,3,FALSE))</f>
        <v>0</v>
      </c>
      <c r="V183" s="342">
        <f t="shared" si="19"/>
        <v>0</v>
      </c>
      <c r="W183" s="342">
        <f t="shared" si="22"/>
        <v>0</v>
      </c>
      <c r="X183" s="342">
        <f t="shared" si="22"/>
        <v>0</v>
      </c>
      <c r="Y183" s="342">
        <f t="shared" si="22"/>
        <v>0</v>
      </c>
      <c r="Z183" s="342">
        <f t="shared" si="22"/>
        <v>0</v>
      </c>
      <c r="AA183" s="342">
        <f t="shared" si="22"/>
        <v>0</v>
      </c>
      <c r="AB183" s="342">
        <f t="shared" si="22"/>
        <v>0</v>
      </c>
      <c r="AC183" s="109">
        <f t="shared" si="18"/>
        <v>0</v>
      </c>
      <c r="AD183" s="109">
        <f>IF(C183=A_Stammdaten!$B$12,E_SAV!$S183-E_SAV!$AE183,HLOOKUP(A_Stammdaten!$B$12-1,$AF$4:$AL$4004,ROW(C183)-3,FALSE)-$AE183)</f>
        <v>0</v>
      </c>
      <c r="AE183" s="109">
        <f>HLOOKUP(A_Stammdaten!$B$12,$AF$4:$AL$4004,ROW(C183)-3,FALSE)</f>
        <v>0</v>
      </c>
      <c r="AF183" s="109">
        <f t="shared" si="16"/>
        <v>0</v>
      </c>
      <c r="AG183" s="109">
        <f t="shared" si="21"/>
        <v>0</v>
      </c>
      <c r="AH183" s="109">
        <f t="shared" si="21"/>
        <v>0</v>
      </c>
      <c r="AI183" s="109">
        <f t="shared" si="21"/>
        <v>0</v>
      </c>
      <c r="AJ183" s="109">
        <f t="shared" si="20"/>
        <v>0</v>
      </c>
      <c r="AK183" s="109">
        <f t="shared" si="20"/>
        <v>0</v>
      </c>
      <c r="AL183" s="109">
        <f t="shared" si="20"/>
        <v>0</v>
      </c>
    </row>
    <row r="184" spans="1:38" s="344" customFormat="1" x14ac:dyDescent="0.3">
      <c r="A184" s="421"/>
      <c r="B184" s="421"/>
      <c r="C184" s="422"/>
      <c r="D184" s="423"/>
      <c r="E184" s="421"/>
      <c r="F184" s="421"/>
      <c r="G184" s="421"/>
      <c r="H184" s="421"/>
      <c r="I184" s="421"/>
      <c r="J184" s="421"/>
      <c r="K184" s="421"/>
      <c r="L184" s="421"/>
      <c r="M184" s="423"/>
      <c r="N184" s="340">
        <f>IF(C184&gt;A_Stammdaten!$B$12,0,SUM(E184,F184,H184,J184:K184)-SUM(G184,I184,L184:M184))</f>
        <v>0</v>
      </c>
      <c r="O184" s="421"/>
      <c r="P184" s="421"/>
      <c r="Q184" s="421"/>
      <c r="R184" s="421"/>
      <c r="S184" s="108">
        <f t="shared" si="17"/>
        <v>0</v>
      </c>
      <c r="T184" s="341">
        <f>IF(ISBLANK($B184),0,VLOOKUP($B184,Listen!$A$2:$C$45,2,FALSE))</f>
        <v>0</v>
      </c>
      <c r="U184" s="341">
        <f>IF(ISBLANK($B184),0,VLOOKUP($B184,Listen!$A$2:$C$45,3,FALSE))</f>
        <v>0</v>
      </c>
      <c r="V184" s="342">
        <f t="shared" si="19"/>
        <v>0</v>
      </c>
      <c r="W184" s="342">
        <f t="shared" si="22"/>
        <v>0</v>
      </c>
      <c r="X184" s="342">
        <f t="shared" si="22"/>
        <v>0</v>
      </c>
      <c r="Y184" s="342">
        <f t="shared" si="22"/>
        <v>0</v>
      </c>
      <c r="Z184" s="342">
        <f t="shared" si="22"/>
        <v>0</v>
      </c>
      <c r="AA184" s="342">
        <f t="shared" si="22"/>
        <v>0</v>
      </c>
      <c r="AB184" s="342">
        <f t="shared" si="22"/>
        <v>0</v>
      </c>
      <c r="AC184" s="109">
        <f t="shared" si="18"/>
        <v>0</v>
      </c>
      <c r="AD184" s="109">
        <f>IF(C184=A_Stammdaten!$B$12,E_SAV!$S184-E_SAV!$AE184,HLOOKUP(A_Stammdaten!$B$12-1,$AF$4:$AL$4004,ROW(C184)-3,FALSE)-$AE184)</f>
        <v>0</v>
      </c>
      <c r="AE184" s="109">
        <f>HLOOKUP(A_Stammdaten!$B$12,$AF$4:$AL$4004,ROW(C184)-3,FALSE)</f>
        <v>0</v>
      </c>
      <c r="AF184" s="109">
        <f t="shared" si="16"/>
        <v>0</v>
      </c>
      <c r="AG184" s="109">
        <f t="shared" si="21"/>
        <v>0</v>
      </c>
      <c r="AH184" s="109">
        <f t="shared" si="21"/>
        <v>0</v>
      </c>
      <c r="AI184" s="109">
        <f t="shared" si="21"/>
        <v>0</v>
      </c>
      <c r="AJ184" s="109">
        <f t="shared" si="20"/>
        <v>0</v>
      </c>
      <c r="AK184" s="109">
        <f t="shared" si="20"/>
        <v>0</v>
      </c>
      <c r="AL184" s="109">
        <f t="shared" si="20"/>
        <v>0</v>
      </c>
    </row>
    <row r="185" spans="1:38" s="344" customFormat="1" x14ac:dyDescent="0.3">
      <c r="A185" s="421"/>
      <c r="B185" s="421"/>
      <c r="C185" s="422"/>
      <c r="D185" s="423"/>
      <c r="E185" s="421"/>
      <c r="F185" s="421"/>
      <c r="G185" s="421"/>
      <c r="H185" s="421"/>
      <c r="I185" s="421"/>
      <c r="J185" s="421"/>
      <c r="K185" s="421"/>
      <c r="L185" s="421"/>
      <c r="M185" s="423"/>
      <c r="N185" s="340">
        <f>IF(C185&gt;A_Stammdaten!$B$12,0,SUM(E185,F185,H185,J185:K185)-SUM(G185,I185,L185:M185))</f>
        <v>0</v>
      </c>
      <c r="O185" s="421"/>
      <c r="P185" s="421"/>
      <c r="Q185" s="421"/>
      <c r="R185" s="421"/>
      <c r="S185" s="108">
        <f t="shared" si="17"/>
        <v>0</v>
      </c>
      <c r="T185" s="341">
        <f>IF(ISBLANK($B185),0,VLOOKUP($B185,Listen!$A$2:$C$45,2,FALSE))</f>
        <v>0</v>
      </c>
      <c r="U185" s="341">
        <f>IF(ISBLANK($B185),0,VLOOKUP($B185,Listen!$A$2:$C$45,3,FALSE))</f>
        <v>0</v>
      </c>
      <c r="V185" s="342">
        <f t="shared" si="19"/>
        <v>0</v>
      </c>
      <c r="W185" s="342">
        <f t="shared" si="22"/>
        <v>0</v>
      </c>
      <c r="X185" s="342">
        <f t="shared" si="22"/>
        <v>0</v>
      </c>
      <c r="Y185" s="342">
        <f t="shared" si="22"/>
        <v>0</v>
      </c>
      <c r="Z185" s="342">
        <f t="shared" si="22"/>
        <v>0</v>
      </c>
      <c r="AA185" s="342">
        <f t="shared" si="22"/>
        <v>0</v>
      </c>
      <c r="AB185" s="342">
        <f t="shared" si="22"/>
        <v>0</v>
      </c>
      <c r="AC185" s="109">
        <f t="shared" si="18"/>
        <v>0</v>
      </c>
      <c r="AD185" s="109">
        <f>IF(C185=A_Stammdaten!$B$12,E_SAV!$S185-E_SAV!$AE185,HLOOKUP(A_Stammdaten!$B$12-1,$AF$4:$AL$4004,ROW(C185)-3,FALSE)-$AE185)</f>
        <v>0</v>
      </c>
      <c r="AE185" s="109">
        <f>HLOOKUP(A_Stammdaten!$B$12,$AF$4:$AL$4004,ROW(C185)-3,FALSE)</f>
        <v>0</v>
      </c>
      <c r="AF185" s="109">
        <f t="shared" si="16"/>
        <v>0</v>
      </c>
      <c r="AG185" s="109">
        <f t="shared" si="21"/>
        <v>0</v>
      </c>
      <c r="AH185" s="109">
        <f t="shared" si="21"/>
        <v>0</v>
      </c>
      <c r="AI185" s="109">
        <f t="shared" si="21"/>
        <v>0</v>
      </c>
      <c r="AJ185" s="109">
        <f t="shared" si="20"/>
        <v>0</v>
      </c>
      <c r="AK185" s="109">
        <f t="shared" si="20"/>
        <v>0</v>
      </c>
      <c r="AL185" s="109">
        <f t="shared" si="20"/>
        <v>0</v>
      </c>
    </row>
    <row r="186" spans="1:38" s="344" customFormat="1" x14ac:dyDescent="0.3">
      <c r="A186" s="421"/>
      <c r="B186" s="421"/>
      <c r="C186" s="422"/>
      <c r="D186" s="423"/>
      <c r="E186" s="421"/>
      <c r="F186" s="421"/>
      <c r="G186" s="421"/>
      <c r="H186" s="421"/>
      <c r="I186" s="421"/>
      <c r="J186" s="421"/>
      <c r="K186" s="421"/>
      <c r="L186" s="421"/>
      <c r="M186" s="423"/>
      <c r="N186" s="340">
        <f>IF(C186&gt;A_Stammdaten!$B$12,0,SUM(E186,F186,H186,J186:K186)-SUM(G186,I186,L186:M186))</f>
        <v>0</v>
      </c>
      <c r="O186" s="421"/>
      <c r="P186" s="421"/>
      <c r="Q186" s="421"/>
      <c r="R186" s="421"/>
      <c r="S186" s="108">
        <f t="shared" si="17"/>
        <v>0</v>
      </c>
      <c r="T186" s="341">
        <f>IF(ISBLANK($B186),0,VLOOKUP($B186,Listen!$A$2:$C$45,2,FALSE))</f>
        <v>0</v>
      </c>
      <c r="U186" s="341">
        <f>IF(ISBLANK($B186),0,VLOOKUP($B186,Listen!$A$2:$C$45,3,FALSE))</f>
        <v>0</v>
      </c>
      <c r="V186" s="342">
        <f t="shared" si="19"/>
        <v>0</v>
      </c>
      <c r="W186" s="342">
        <f t="shared" si="22"/>
        <v>0</v>
      </c>
      <c r="X186" s="342">
        <f t="shared" si="22"/>
        <v>0</v>
      </c>
      <c r="Y186" s="342">
        <f t="shared" si="22"/>
        <v>0</v>
      </c>
      <c r="Z186" s="342">
        <f t="shared" si="22"/>
        <v>0</v>
      </c>
      <c r="AA186" s="342">
        <f t="shared" si="22"/>
        <v>0</v>
      </c>
      <c r="AB186" s="342">
        <f t="shared" si="22"/>
        <v>0</v>
      </c>
      <c r="AC186" s="109">
        <f t="shared" si="18"/>
        <v>0</v>
      </c>
      <c r="AD186" s="109">
        <f>IF(C186=A_Stammdaten!$B$12,E_SAV!$S186-E_SAV!$AE186,HLOOKUP(A_Stammdaten!$B$12-1,$AF$4:$AL$4004,ROW(C186)-3,FALSE)-$AE186)</f>
        <v>0</v>
      </c>
      <c r="AE186" s="109">
        <f>HLOOKUP(A_Stammdaten!$B$12,$AF$4:$AL$4004,ROW(C186)-3,FALSE)</f>
        <v>0</v>
      </c>
      <c r="AF186" s="109">
        <f t="shared" si="16"/>
        <v>0</v>
      </c>
      <c r="AG186" s="109">
        <f t="shared" si="21"/>
        <v>0</v>
      </c>
      <c r="AH186" s="109">
        <f t="shared" si="21"/>
        <v>0</v>
      </c>
      <c r="AI186" s="109">
        <f t="shared" si="21"/>
        <v>0</v>
      </c>
      <c r="AJ186" s="109">
        <f t="shared" si="20"/>
        <v>0</v>
      </c>
      <c r="AK186" s="109">
        <f t="shared" si="20"/>
        <v>0</v>
      </c>
      <c r="AL186" s="109">
        <f t="shared" si="20"/>
        <v>0</v>
      </c>
    </row>
    <row r="187" spans="1:38" s="344" customFormat="1" x14ac:dyDescent="0.3">
      <c r="A187" s="421"/>
      <c r="B187" s="421"/>
      <c r="C187" s="422"/>
      <c r="D187" s="423"/>
      <c r="E187" s="421"/>
      <c r="F187" s="421"/>
      <c r="G187" s="421"/>
      <c r="H187" s="421"/>
      <c r="I187" s="421"/>
      <c r="J187" s="421"/>
      <c r="K187" s="421"/>
      <c r="L187" s="421"/>
      <c r="M187" s="423"/>
      <c r="N187" s="340">
        <f>IF(C187&gt;A_Stammdaten!$B$12,0,SUM(E187,F187,H187,J187:K187)-SUM(G187,I187,L187:M187))</f>
        <v>0</v>
      </c>
      <c r="O187" s="421"/>
      <c r="P187" s="421"/>
      <c r="Q187" s="421"/>
      <c r="R187" s="421"/>
      <c r="S187" s="108">
        <f t="shared" si="17"/>
        <v>0</v>
      </c>
      <c r="T187" s="341">
        <f>IF(ISBLANK($B187),0,VLOOKUP($B187,Listen!$A$2:$C$45,2,FALSE))</f>
        <v>0</v>
      </c>
      <c r="U187" s="341">
        <f>IF(ISBLANK($B187),0,VLOOKUP($B187,Listen!$A$2:$C$45,3,FALSE))</f>
        <v>0</v>
      </c>
      <c r="V187" s="342">
        <f t="shared" si="19"/>
        <v>0</v>
      </c>
      <c r="W187" s="342">
        <f t="shared" si="22"/>
        <v>0</v>
      </c>
      <c r="X187" s="342">
        <f t="shared" si="22"/>
        <v>0</v>
      </c>
      <c r="Y187" s="342">
        <f t="shared" si="22"/>
        <v>0</v>
      </c>
      <c r="Z187" s="342">
        <f t="shared" si="22"/>
        <v>0</v>
      </c>
      <c r="AA187" s="342">
        <f t="shared" si="22"/>
        <v>0</v>
      </c>
      <c r="AB187" s="342">
        <f t="shared" si="22"/>
        <v>0</v>
      </c>
      <c r="AC187" s="109">
        <f t="shared" si="18"/>
        <v>0</v>
      </c>
      <c r="AD187" s="109">
        <f>IF(C187=A_Stammdaten!$B$12,E_SAV!$S187-E_SAV!$AE187,HLOOKUP(A_Stammdaten!$B$12-1,$AF$4:$AL$4004,ROW(C187)-3,FALSE)-$AE187)</f>
        <v>0</v>
      </c>
      <c r="AE187" s="109">
        <f>HLOOKUP(A_Stammdaten!$B$12,$AF$4:$AL$4004,ROW(C187)-3,FALSE)</f>
        <v>0</v>
      </c>
      <c r="AF187" s="109">
        <f t="shared" si="16"/>
        <v>0</v>
      </c>
      <c r="AG187" s="109">
        <f t="shared" si="21"/>
        <v>0</v>
      </c>
      <c r="AH187" s="109">
        <f t="shared" si="21"/>
        <v>0</v>
      </c>
      <c r="AI187" s="109">
        <f t="shared" si="21"/>
        <v>0</v>
      </c>
      <c r="AJ187" s="109">
        <f t="shared" si="20"/>
        <v>0</v>
      </c>
      <c r="AK187" s="109">
        <f t="shared" si="20"/>
        <v>0</v>
      </c>
      <c r="AL187" s="109">
        <f t="shared" si="20"/>
        <v>0</v>
      </c>
    </row>
    <row r="188" spans="1:38" s="344" customFormat="1" x14ac:dyDescent="0.3">
      <c r="A188" s="421"/>
      <c r="B188" s="421"/>
      <c r="C188" s="422"/>
      <c r="D188" s="423"/>
      <c r="E188" s="421"/>
      <c r="F188" s="421"/>
      <c r="G188" s="421"/>
      <c r="H188" s="421"/>
      <c r="I188" s="421"/>
      <c r="J188" s="421"/>
      <c r="K188" s="421"/>
      <c r="L188" s="421"/>
      <c r="M188" s="423"/>
      <c r="N188" s="340">
        <f>IF(C188&gt;A_Stammdaten!$B$12,0,SUM(E188,F188,H188,J188:K188)-SUM(G188,I188,L188:M188))</f>
        <v>0</v>
      </c>
      <c r="O188" s="421"/>
      <c r="P188" s="421"/>
      <c r="Q188" s="421"/>
      <c r="R188" s="421"/>
      <c r="S188" s="108">
        <f t="shared" si="17"/>
        <v>0</v>
      </c>
      <c r="T188" s="341">
        <f>IF(ISBLANK($B188),0,VLOOKUP($B188,Listen!$A$2:$C$45,2,FALSE))</f>
        <v>0</v>
      </c>
      <c r="U188" s="341">
        <f>IF(ISBLANK($B188),0,VLOOKUP($B188,Listen!$A$2:$C$45,3,FALSE))</f>
        <v>0</v>
      </c>
      <c r="V188" s="342">
        <f t="shared" si="19"/>
        <v>0</v>
      </c>
      <c r="W188" s="342">
        <f t="shared" si="22"/>
        <v>0</v>
      </c>
      <c r="X188" s="342">
        <f t="shared" si="22"/>
        <v>0</v>
      </c>
      <c r="Y188" s="342">
        <f t="shared" si="22"/>
        <v>0</v>
      </c>
      <c r="Z188" s="342">
        <f t="shared" si="22"/>
        <v>0</v>
      </c>
      <c r="AA188" s="342">
        <f t="shared" si="22"/>
        <v>0</v>
      </c>
      <c r="AB188" s="342">
        <f t="shared" si="22"/>
        <v>0</v>
      </c>
      <c r="AC188" s="109">
        <f t="shared" si="18"/>
        <v>0</v>
      </c>
      <c r="AD188" s="109">
        <f>IF(C188=A_Stammdaten!$B$12,E_SAV!$S188-E_SAV!$AE188,HLOOKUP(A_Stammdaten!$B$12-1,$AF$4:$AL$4004,ROW(C188)-3,FALSE)-$AE188)</f>
        <v>0</v>
      </c>
      <c r="AE188" s="109">
        <f>HLOOKUP(A_Stammdaten!$B$12,$AF$4:$AL$4004,ROW(C188)-3,FALSE)</f>
        <v>0</v>
      </c>
      <c r="AF188" s="109">
        <f t="shared" si="16"/>
        <v>0</v>
      </c>
      <c r="AG188" s="109">
        <f t="shared" si="21"/>
        <v>0</v>
      </c>
      <c r="AH188" s="109">
        <f t="shared" si="21"/>
        <v>0</v>
      </c>
      <c r="AI188" s="109">
        <f t="shared" si="21"/>
        <v>0</v>
      </c>
      <c r="AJ188" s="109">
        <f t="shared" si="20"/>
        <v>0</v>
      </c>
      <c r="AK188" s="109">
        <f t="shared" si="20"/>
        <v>0</v>
      </c>
      <c r="AL188" s="109">
        <f t="shared" si="20"/>
        <v>0</v>
      </c>
    </row>
    <row r="189" spans="1:38" x14ac:dyDescent="0.3">
      <c r="A189" s="421"/>
      <c r="B189" s="421"/>
      <c r="C189" s="422"/>
      <c r="D189" s="423"/>
      <c r="E189" s="421"/>
      <c r="F189" s="421"/>
      <c r="G189" s="421"/>
      <c r="H189" s="421"/>
      <c r="I189" s="421"/>
      <c r="J189" s="421"/>
      <c r="K189" s="421"/>
      <c r="L189" s="421"/>
      <c r="M189" s="423"/>
      <c r="N189" s="340">
        <f>IF(C189&gt;A_Stammdaten!$B$12,0,SUM(E189,F189,H189,J189:K189)-SUM(G189,I189,L189:M189))</f>
        <v>0</v>
      </c>
      <c r="O189" s="421"/>
      <c r="P189" s="421"/>
      <c r="Q189" s="421"/>
      <c r="R189" s="421"/>
      <c r="S189" s="108">
        <f t="shared" si="17"/>
        <v>0</v>
      </c>
      <c r="T189" s="341">
        <f>IF(ISBLANK($B189),0,VLOOKUP($B189,Listen!$A$2:$C$45,2,FALSE))</f>
        <v>0</v>
      </c>
      <c r="U189" s="341">
        <f>IF(ISBLANK($B189),0,VLOOKUP($B189,Listen!$A$2:$C$45,3,FALSE))</f>
        <v>0</v>
      </c>
      <c r="V189" s="342">
        <f t="shared" si="19"/>
        <v>0</v>
      </c>
      <c r="W189" s="342">
        <f t="shared" si="22"/>
        <v>0</v>
      </c>
      <c r="X189" s="342">
        <f t="shared" si="22"/>
        <v>0</v>
      </c>
      <c r="Y189" s="342">
        <f t="shared" si="22"/>
        <v>0</v>
      </c>
      <c r="Z189" s="342">
        <f t="shared" si="22"/>
        <v>0</v>
      </c>
      <c r="AA189" s="342">
        <f t="shared" si="22"/>
        <v>0</v>
      </c>
      <c r="AB189" s="342">
        <f t="shared" si="22"/>
        <v>0</v>
      </c>
      <c r="AC189" s="109">
        <f t="shared" si="18"/>
        <v>0</v>
      </c>
      <c r="AD189" s="109">
        <f>IF(C189=A_Stammdaten!$B$12,E_SAV!$S189-E_SAV!$AE189,HLOOKUP(A_Stammdaten!$B$12-1,$AF$4:$AL$4004,ROW(C189)-3,FALSE)-$AE189)</f>
        <v>0</v>
      </c>
      <c r="AE189" s="109">
        <f>HLOOKUP(A_Stammdaten!$B$12,$AF$4:$AL$4004,ROW(C189)-3,FALSE)</f>
        <v>0</v>
      </c>
      <c r="AF189" s="109">
        <f t="shared" si="16"/>
        <v>0</v>
      </c>
      <c r="AG189" s="109">
        <f t="shared" si="21"/>
        <v>0</v>
      </c>
      <c r="AH189" s="109">
        <f t="shared" si="21"/>
        <v>0</v>
      </c>
      <c r="AI189" s="109">
        <f t="shared" si="21"/>
        <v>0</v>
      </c>
      <c r="AJ189" s="109">
        <f t="shared" si="20"/>
        <v>0</v>
      </c>
      <c r="AK189" s="109">
        <f t="shared" si="20"/>
        <v>0</v>
      </c>
      <c r="AL189" s="109">
        <f t="shared" si="20"/>
        <v>0</v>
      </c>
    </row>
    <row r="190" spans="1:38" x14ac:dyDescent="0.3">
      <c r="A190" s="421"/>
      <c r="B190" s="421"/>
      <c r="C190" s="422"/>
      <c r="D190" s="423"/>
      <c r="E190" s="421"/>
      <c r="F190" s="421"/>
      <c r="G190" s="421"/>
      <c r="H190" s="421"/>
      <c r="I190" s="421"/>
      <c r="J190" s="421"/>
      <c r="K190" s="421"/>
      <c r="L190" s="421"/>
      <c r="M190" s="423"/>
      <c r="N190" s="340">
        <f>IF(C190&gt;A_Stammdaten!$B$12,0,SUM(E190,F190,H190,J190:K190)-SUM(G190,I190,L190:M190))</f>
        <v>0</v>
      </c>
      <c r="O190" s="421"/>
      <c r="P190" s="421"/>
      <c r="Q190" s="421"/>
      <c r="R190" s="421"/>
      <c r="S190" s="108">
        <f t="shared" si="17"/>
        <v>0</v>
      </c>
      <c r="T190" s="341">
        <f>IF(ISBLANK($B190),0,VLOOKUP($B190,Listen!$A$2:$C$45,2,FALSE))</f>
        <v>0</v>
      </c>
      <c r="U190" s="341">
        <f>IF(ISBLANK($B190),0,VLOOKUP($B190,Listen!$A$2:$C$45,3,FALSE))</f>
        <v>0</v>
      </c>
      <c r="V190" s="342">
        <f t="shared" si="19"/>
        <v>0</v>
      </c>
      <c r="W190" s="342">
        <f t="shared" si="22"/>
        <v>0</v>
      </c>
      <c r="X190" s="342">
        <f t="shared" si="22"/>
        <v>0</v>
      </c>
      <c r="Y190" s="342">
        <f t="shared" si="22"/>
        <v>0</v>
      </c>
      <c r="Z190" s="342">
        <f t="shared" si="22"/>
        <v>0</v>
      </c>
      <c r="AA190" s="342">
        <f t="shared" si="22"/>
        <v>0</v>
      </c>
      <c r="AB190" s="342">
        <f t="shared" si="22"/>
        <v>0</v>
      </c>
      <c r="AC190" s="109">
        <f t="shared" si="18"/>
        <v>0</v>
      </c>
      <c r="AD190" s="109">
        <f>IF(C190=A_Stammdaten!$B$12,E_SAV!$S190-E_SAV!$AE190,HLOOKUP(A_Stammdaten!$B$12-1,$AF$4:$AL$4004,ROW(C190)-3,FALSE)-$AE190)</f>
        <v>0</v>
      </c>
      <c r="AE190" s="109">
        <f>HLOOKUP(A_Stammdaten!$B$12,$AF$4:$AL$4004,ROW(C190)-3,FALSE)</f>
        <v>0</v>
      </c>
      <c r="AF190" s="109">
        <f t="shared" si="16"/>
        <v>0</v>
      </c>
      <c r="AG190" s="109">
        <f t="shared" si="21"/>
        <v>0</v>
      </c>
      <c r="AH190" s="109">
        <f t="shared" si="21"/>
        <v>0</v>
      </c>
      <c r="AI190" s="109">
        <f t="shared" si="21"/>
        <v>0</v>
      </c>
      <c r="AJ190" s="109">
        <f t="shared" si="20"/>
        <v>0</v>
      </c>
      <c r="AK190" s="109">
        <f t="shared" si="20"/>
        <v>0</v>
      </c>
      <c r="AL190" s="109">
        <f t="shared" si="20"/>
        <v>0</v>
      </c>
    </row>
    <row r="191" spans="1:38" x14ac:dyDescent="0.3">
      <c r="A191" s="421"/>
      <c r="B191" s="421"/>
      <c r="C191" s="422"/>
      <c r="D191" s="423"/>
      <c r="E191" s="421"/>
      <c r="F191" s="421"/>
      <c r="G191" s="421"/>
      <c r="H191" s="421"/>
      <c r="I191" s="421"/>
      <c r="J191" s="421"/>
      <c r="K191" s="421"/>
      <c r="L191" s="421"/>
      <c r="M191" s="423"/>
      <c r="N191" s="340">
        <f>IF(C191&gt;A_Stammdaten!$B$12,0,SUM(E191,F191,H191,J191:K191)-SUM(G191,I191,L191:M191))</f>
        <v>0</v>
      </c>
      <c r="O191" s="421"/>
      <c r="P191" s="421"/>
      <c r="Q191" s="421"/>
      <c r="R191" s="421"/>
      <c r="S191" s="108">
        <f t="shared" si="17"/>
        <v>0</v>
      </c>
      <c r="T191" s="341">
        <f>IF(ISBLANK($B191),0,VLOOKUP($B191,Listen!$A$2:$C$45,2,FALSE))</f>
        <v>0</v>
      </c>
      <c r="U191" s="341">
        <f>IF(ISBLANK($B191),0,VLOOKUP($B191,Listen!$A$2:$C$45,3,FALSE))</f>
        <v>0</v>
      </c>
      <c r="V191" s="342">
        <f t="shared" si="19"/>
        <v>0</v>
      </c>
      <c r="W191" s="342">
        <f t="shared" si="22"/>
        <v>0</v>
      </c>
      <c r="X191" s="342">
        <f t="shared" si="22"/>
        <v>0</v>
      </c>
      <c r="Y191" s="342">
        <f t="shared" si="22"/>
        <v>0</v>
      </c>
      <c r="Z191" s="342">
        <f t="shared" si="22"/>
        <v>0</v>
      </c>
      <c r="AA191" s="342">
        <f t="shared" si="22"/>
        <v>0</v>
      </c>
      <c r="AB191" s="342">
        <f t="shared" si="22"/>
        <v>0</v>
      </c>
      <c r="AC191" s="109">
        <f t="shared" si="18"/>
        <v>0</v>
      </c>
      <c r="AD191" s="109">
        <f>IF(C191=A_Stammdaten!$B$12,E_SAV!$S191-E_SAV!$AE191,HLOOKUP(A_Stammdaten!$B$12-1,$AF$4:$AL$4004,ROW(C191)-3,FALSE)-$AE191)</f>
        <v>0</v>
      </c>
      <c r="AE191" s="109">
        <f>HLOOKUP(A_Stammdaten!$B$12,$AF$4:$AL$4004,ROW(C191)-3,FALSE)</f>
        <v>0</v>
      </c>
      <c r="AF191" s="109">
        <f t="shared" si="16"/>
        <v>0</v>
      </c>
      <c r="AG191" s="109">
        <f t="shared" si="21"/>
        <v>0</v>
      </c>
      <c r="AH191" s="109">
        <f t="shared" si="21"/>
        <v>0</v>
      </c>
      <c r="AI191" s="109">
        <f t="shared" si="21"/>
        <v>0</v>
      </c>
      <c r="AJ191" s="109">
        <f t="shared" si="20"/>
        <v>0</v>
      </c>
      <c r="AK191" s="109">
        <f t="shared" si="20"/>
        <v>0</v>
      </c>
      <c r="AL191" s="109">
        <f t="shared" si="20"/>
        <v>0</v>
      </c>
    </row>
    <row r="192" spans="1:38" x14ac:dyDescent="0.3">
      <c r="A192" s="421"/>
      <c r="B192" s="421"/>
      <c r="C192" s="422"/>
      <c r="D192" s="423"/>
      <c r="E192" s="421"/>
      <c r="F192" s="421"/>
      <c r="G192" s="421"/>
      <c r="H192" s="421"/>
      <c r="I192" s="421"/>
      <c r="J192" s="421"/>
      <c r="K192" s="421"/>
      <c r="L192" s="421"/>
      <c r="M192" s="423"/>
      <c r="N192" s="340">
        <f>IF(C192&gt;A_Stammdaten!$B$12,0,SUM(E192,F192,H192,J192:K192)-SUM(G192,I192,L192:M192))</f>
        <v>0</v>
      </c>
      <c r="O192" s="421"/>
      <c r="P192" s="421"/>
      <c r="Q192" s="421"/>
      <c r="R192" s="421"/>
      <c r="S192" s="108">
        <f t="shared" si="17"/>
        <v>0</v>
      </c>
      <c r="T192" s="341">
        <f>IF(ISBLANK($B192),0,VLOOKUP($B192,Listen!$A$2:$C$45,2,FALSE))</f>
        <v>0</v>
      </c>
      <c r="U192" s="341">
        <f>IF(ISBLANK($B192),0,VLOOKUP($B192,Listen!$A$2:$C$45,3,FALSE))</f>
        <v>0</v>
      </c>
      <c r="V192" s="342">
        <f t="shared" si="19"/>
        <v>0</v>
      </c>
      <c r="W192" s="342">
        <f t="shared" si="22"/>
        <v>0</v>
      </c>
      <c r="X192" s="342">
        <f t="shared" si="22"/>
        <v>0</v>
      </c>
      <c r="Y192" s="342">
        <f t="shared" si="22"/>
        <v>0</v>
      </c>
      <c r="Z192" s="342">
        <f t="shared" si="22"/>
        <v>0</v>
      </c>
      <c r="AA192" s="342">
        <f t="shared" si="22"/>
        <v>0</v>
      </c>
      <c r="AB192" s="342">
        <f t="shared" si="22"/>
        <v>0</v>
      </c>
      <c r="AC192" s="109">
        <f t="shared" si="18"/>
        <v>0</v>
      </c>
      <c r="AD192" s="109">
        <f>IF(C192=A_Stammdaten!$B$12,E_SAV!$S192-E_SAV!$AE192,HLOOKUP(A_Stammdaten!$B$12-1,$AF$4:$AL$4004,ROW(C192)-3,FALSE)-$AE192)</f>
        <v>0</v>
      </c>
      <c r="AE192" s="109">
        <f>HLOOKUP(A_Stammdaten!$B$12,$AF$4:$AL$4004,ROW(C192)-3,FALSE)</f>
        <v>0</v>
      </c>
      <c r="AF192" s="109">
        <f t="shared" si="16"/>
        <v>0</v>
      </c>
      <c r="AG192" s="109">
        <f t="shared" si="21"/>
        <v>0</v>
      </c>
      <c r="AH192" s="109">
        <f t="shared" si="21"/>
        <v>0</v>
      </c>
      <c r="AI192" s="109">
        <f t="shared" si="21"/>
        <v>0</v>
      </c>
      <c r="AJ192" s="109">
        <f t="shared" si="20"/>
        <v>0</v>
      </c>
      <c r="AK192" s="109">
        <f t="shared" si="20"/>
        <v>0</v>
      </c>
      <c r="AL192" s="109">
        <f t="shared" si="20"/>
        <v>0</v>
      </c>
    </row>
    <row r="193" spans="1:38" x14ac:dyDescent="0.3">
      <c r="A193" s="421"/>
      <c r="B193" s="421"/>
      <c r="C193" s="422"/>
      <c r="D193" s="423"/>
      <c r="E193" s="421"/>
      <c r="F193" s="421"/>
      <c r="G193" s="421"/>
      <c r="H193" s="421"/>
      <c r="I193" s="421"/>
      <c r="J193" s="421"/>
      <c r="K193" s="421"/>
      <c r="L193" s="421"/>
      <c r="M193" s="423"/>
      <c r="N193" s="340">
        <f>IF(C193&gt;A_Stammdaten!$B$12,0,SUM(E193,F193,H193,J193:K193)-SUM(G193,I193,L193:M193))</f>
        <v>0</v>
      </c>
      <c r="O193" s="421"/>
      <c r="P193" s="421"/>
      <c r="Q193" s="421"/>
      <c r="R193" s="421"/>
      <c r="S193" s="108">
        <f t="shared" si="17"/>
        <v>0</v>
      </c>
      <c r="T193" s="341">
        <f>IF(ISBLANK($B193),0,VLOOKUP($B193,Listen!$A$2:$C$45,2,FALSE))</f>
        <v>0</v>
      </c>
      <c r="U193" s="341">
        <f>IF(ISBLANK($B193),0,VLOOKUP($B193,Listen!$A$2:$C$45,3,FALSE))</f>
        <v>0</v>
      </c>
      <c r="V193" s="342">
        <f t="shared" si="19"/>
        <v>0</v>
      </c>
      <c r="W193" s="342">
        <f t="shared" si="22"/>
        <v>0</v>
      </c>
      <c r="X193" s="342">
        <f t="shared" si="22"/>
        <v>0</v>
      </c>
      <c r="Y193" s="342">
        <f t="shared" si="22"/>
        <v>0</v>
      </c>
      <c r="Z193" s="342">
        <f t="shared" si="22"/>
        <v>0</v>
      </c>
      <c r="AA193" s="342">
        <f t="shared" si="22"/>
        <v>0</v>
      </c>
      <c r="AB193" s="342">
        <f t="shared" si="22"/>
        <v>0</v>
      </c>
      <c r="AC193" s="109">
        <f t="shared" si="18"/>
        <v>0</v>
      </c>
      <c r="AD193" s="109">
        <f>IF(C193=A_Stammdaten!$B$12,E_SAV!$S193-E_SAV!$AE193,HLOOKUP(A_Stammdaten!$B$12-1,$AF$4:$AL$4004,ROW(C193)-3,FALSE)-$AE193)</f>
        <v>0</v>
      </c>
      <c r="AE193" s="109">
        <f>HLOOKUP(A_Stammdaten!$B$12,$AF$4:$AL$4004,ROW(C193)-3,FALSE)</f>
        <v>0</v>
      </c>
      <c r="AF193" s="109">
        <f t="shared" si="16"/>
        <v>0</v>
      </c>
      <c r="AG193" s="109">
        <f t="shared" si="21"/>
        <v>0</v>
      </c>
      <c r="AH193" s="109">
        <f t="shared" si="21"/>
        <v>0</v>
      </c>
      <c r="AI193" s="109">
        <f t="shared" si="21"/>
        <v>0</v>
      </c>
      <c r="AJ193" s="109">
        <f t="shared" si="20"/>
        <v>0</v>
      </c>
      <c r="AK193" s="109">
        <f t="shared" si="20"/>
        <v>0</v>
      </c>
      <c r="AL193" s="109">
        <f t="shared" si="20"/>
        <v>0</v>
      </c>
    </row>
    <row r="194" spans="1:38" x14ac:dyDescent="0.3">
      <c r="A194" s="421"/>
      <c r="B194" s="421"/>
      <c r="C194" s="422"/>
      <c r="D194" s="423"/>
      <c r="E194" s="421"/>
      <c r="F194" s="421"/>
      <c r="G194" s="421"/>
      <c r="H194" s="421"/>
      <c r="I194" s="421"/>
      <c r="J194" s="421"/>
      <c r="K194" s="421"/>
      <c r="L194" s="421"/>
      <c r="M194" s="423"/>
      <c r="N194" s="340">
        <f>IF(C194&gt;A_Stammdaten!$B$12,0,SUM(E194,F194,H194,J194:K194)-SUM(G194,I194,L194:M194))</f>
        <v>0</v>
      </c>
      <c r="O194" s="421"/>
      <c r="P194" s="421"/>
      <c r="Q194" s="421"/>
      <c r="R194" s="421"/>
      <c r="S194" s="108">
        <f t="shared" si="17"/>
        <v>0</v>
      </c>
      <c r="T194" s="341">
        <f>IF(ISBLANK($B194),0,VLOOKUP($B194,Listen!$A$2:$C$45,2,FALSE))</f>
        <v>0</v>
      </c>
      <c r="U194" s="341">
        <f>IF(ISBLANK($B194),0,VLOOKUP($B194,Listen!$A$2:$C$45,3,FALSE))</f>
        <v>0</v>
      </c>
      <c r="V194" s="342">
        <f t="shared" si="19"/>
        <v>0</v>
      </c>
      <c r="W194" s="342">
        <f t="shared" si="22"/>
        <v>0</v>
      </c>
      <c r="X194" s="342">
        <f t="shared" si="22"/>
        <v>0</v>
      </c>
      <c r="Y194" s="342">
        <f t="shared" si="22"/>
        <v>0</v>
      </c>
      <c r="Z194" s="342">
        <f t="shared" si="22"/>
        <v>0</v>
      </c>
      <c r="AA194" s="342">
        <f t="shared" si="22"/>
        <v>0</v>
      </c>
      <c r="AB194" s="342">
        <f t="shared" si="22"/>
        <v>0</v>
      </c>
      <c r="AC194" s="109">
        <f t="shared" si="18"/>
        <v>0</v>
      </c>
      <c r="AD194" s="109">
        <f>IF(C194=A_Stammdaten!$B$12,E_SAV!$S194-E_SAV!$AE194,HLOOKUP(A_Stammdaten!$B$12-1,$AF$4:$AL$4004,ROW(C194)-3,FALSE)-$AE194)</f>
        <v>0</v>
      </c>
      <c r="AE194" s="109">
        <f>HLOOKUP(A_Stammdaten!$B$12,$AF$4:$AL$4004,ROW(C194)-3,FALSE)</f>
        <v>0</v>
      </c>
      <c r="AF194" s="109">
        <f t="shared" si="16"/>
        <v>0</v>
      </c>
      <c r="AG194" s="109">
        <f t="shared" si="21"/>
        <v>0</v>
      </c>
      <c r="AH194" s="109">
        <f t="shared" si="21"/>
        <v>0</v>
      </c>
      <c r="AI194" s="109">
        <f t="shared" si="21"/>
        <v>0</v>
      </c>
      <c r="AJ194" s="109">
        <f t="shared" si="20"/>
        <v>0</v>
      </c>
      <c r="AK194" s="109">
        <f t="shared" si="20"/>
        <v>0</v>
      </c>
      <c r="AL194" s="109">
        <f t="shared" si="20"/>
        <v>0</v>
      </c>
    </row>
    <row r="195" spans="1:38" x14ac:dyDescent="0.3">
      <c r="A195" s="421"/>
      <c r="B195" s="421"/>
      <c r="C195" s="422"/>
      <c r="D195" s="423"/>
      <c r="E195" s="421"/>
      <c r="F195" s="421"/>
      <c r="G195" s="421"/>
      <c r="H195" s="421"/>
      <c r="I195" s="421"/>
      <c r="J195" s="421"/>
      <c r="K195" s="421"/>
      <c r="L195" s="421"/>
      <c r="M195" s="423"/>
      <c r="N195" s="340">
        <f>IF(C195&gt;A_Stammdaten!$B$12,0,SUM(E195,F195,H195,J195:K195)-SUM(G195,I195,L195:M195))</f>
        <v>0</v>
      </c>
      <c r="O195" s="421"/>
      <c r="P195" s="421"/>
      <c r="Q195" s="421"/>
      <c r="R195" s="421"/>
      <c r="S195" s="108">
        <f t="shared" si="17"/>
        <v>0</v>
      </c>
      <c r="T195" s="341">
        <f>IF(ISBLANK($B195),0,VLOOKUP($B195,Listen!$A$2:$C$45,2,FALSE))</f>
        <v>0</v>
      </c>
      <c r="U195" s="341">
        <f>IF(ISBLANK($B195),0,VLOOKUP($B195,Listen!$A$2:$C$45,3,FALSE))</f>
        <v>0</v>
      </c>
      <c r="V195" s="342">
        <f t="shared" si="19"/>
        <v>0</v>
      </c>
      <c r="W195" s="342">
        <f t="shared" si="22"/>
        <v>0</v>
      </c>
      <c r="X195" s="342">
        <f t="shared" si="22"/>
        <v>0</v>
      </c>
      <c r="Y195" s="342">
        <f t="shared" si="22"/>
        <v>0</v>
      </c>
      <c r="Z195" s="342">
        <f t="shared" si="22"/>
        <v>0</v>
      </c>
      <c r="AA195" s="342">
        <f t="shared" si="22"/>
        <v>0</v>
      </c>
      <c r="AB195" s="342">
        <f t="shared" si="22"/>
        <v>0</v>
      </c>
      <c r="AC195" s="109">
        <f t="shared" si="18"/>
        <v>0</v>
      </c>
      <c r="AD195" s="109">
        <f>IF(C195=A_Stammdaten!$B$12,E_SAV!$S195-E_SAV!$AE195,HLOOKUP(A_Stammdaten!$B$12-1,$AF$4:$AL$4004,ROW(C195)-3,FALSE)-$AE195)</f>
        <v>0</v>
      </c>
      <c r="AE195" s="109">
        <f>HLOOKUP(A_Stammdaten!$B$12,$AF$4:$AL$4004,ROW(C195)-3,FALSE)</f>
        <v>0</v>
      </c>
      <c r="AF195" s="109">
        <f t="shared" si="16"/>
        <v>0</v>
      </c>
      <c r="AG195" s="109">
        <f t="shared" si="21"/>
        <v>0</v>
      </c>
      <c r="AH195" s="109">
        <f t="shared" si="21"/>
        <v>0</v>
      </c>
      <c r="AI195" s="109">
        <f t="shared" si="21"/>
        <v>0</v>
      </c>
      <c r="AJ195" s="109">
        <f t="shared" si="20"/>
        <v>0</v>
      </c>
      <c r="AK195" s="109">
        <f t="shared" si="20"/>
        <v>0</v>
      </c>
      <c r="AL195" s="109">
        <f t="shared" si="20"/>
        <v>0</v>
      </c>
    </row>
    <row r="196" spans="1:38" x14ac:dyDescent="0.3">
      <c r="A196" s="421"/>
      <c r="B196" s="421"/>
      <c r="C196" s="422"/>
      <c r="D196" s="423"/>
      <c r="E196" s="421"/>
      <c r="F196" s="421"/>
      <c r="G196" s="421"/>
      <c r="H196" s="421"/>
      <c r="I196" s="421"/>
      <c r="J196" s="421"/>
      <c r="K196" s="421"/>
      <c r="L196" s="421"/>
      <c r="M196" s="423"/>
      <c r="N196" s="340">
        <f>IF(C196&gt;A_Stammdaten!$B$12,0,SUM(E196,F196,H196,J196:K196)-SUM(G196,I196,L196:M196))</f>
        <v>0</v>
      </c>
      <c r="O196" s="421"/>
      <c r="P196" s="421"/>
      <c r="Q196" s="421"/>
      <c r="R196" s="421"/>
      <c r="S196" s="108">
        <f t="shared" si="17"/>
        <v>0</v>
      </c>
      <c r="T196" s="341">
        <f>IF(ISBLANK($B196),0,VLOOKUP($B196,Listen!$A$2:$C$45,2,FALSE))</f>
        <v>0</v>
      </c>
      <c r="U196" s="341">
        <f>IF(ISBLANK($B196),0,VLOOKUP($B196,Listen!$A$2:$C$45,3,FALSE))</f>
        <v>0</v>
      </c>
      <c r="V196" s="342">
        <f t="shared" si="19"/>
        <v>0</v>
      </c>
      <c r="W196" s="342">
        <f t="shared" si="22"/>
        <v>0</v>
      </c>
      <c r="X196" s="342">
        <f t="shared" si="22"/>
        <v>0</v>
      </c>
      <c r="Y196" s="342">
        <f t="shared" si="22"/>
        <v>0</v>
      </c>
      <c r="Z196" s="342">
        <f t="shared" si="22"/>
        <v>0</v>
      </c>
      <c r="AA196" s="342">
        <f t="shared" si="22"/>
        <v>0</v>
      </c>
      <c r="AB196" s="342">
        <f t="shared" si="22"/>
        <v>0</v>
      </c>
      <c r="AC196" s="109">
        <f t="shared" si="18"/>
        <v>0</v>
      </c>
      <c r="AD196" s="109">
        <f>IF(C196=A_Stammdaten!$B$12,E_SAV!$S196-E_SAV!$AE196,HLOOKUP(A_Stammdaten!$B$12-1,$AF$4:$AL$4004,ROW(C196)-3,FALSE)-$AE196)</f>
        <v>0</v>
      </c>
      <c r="AE196" s="109">
        <f>HLOOKUP(A_Stammdaten!$B$12,$AF$4:$AL$4004,ROW(C196)-3,FALSE)</f>
        <v>0</v>
      </c>
      <c r="AF196" s="109">
        <f t="shared" si="16"/>
        <v>0</v>
      </c>
      <c r="AG196" s="109">
        <f t="shared" si="21"/>
        <v>0</v>
      </c>
      <c r="AH196" s="109">
        <f t="shared" si="21"/>
        <v>0</v>
      </c>
      <c r="AI196" s="109">
        <f t="shared" si="21"/>
        <v>0</v>
      </c>
      <c r="AJ196" s="109">
        <f t="shared" si="20"/>
        <v>0</v>
      </c>
      <c r="AK196" s="109">
        <f t="shared" si="20"/>
        <v>0</v>
      </c>
      <c r="AL196" s="109">
        <f t="shared" si="20"/>
        <v>0</v>
      </c>
    </row>
    <row r="197" spans="1:38" x14ac:dyDescent="0.3">
      <c r="A197" s="421"/>
      <c r="B197" s="421"/>
      <c r="C197" s="422"/>
      <c r="D197" s="423"/>
      <c r="E197" s="421"/>
      <c r="F197" s="421"/>
      <c r="G197" s="421"/>
      <c r="H197" s="421"/>
      <c r="I197" s="421"/>
      <c r="J197" s="421"/>
      <c r="K197" s="421"/>
      <c r="L197" s="421"/>
      <c r="M197" s="423"/>
      <c r="N197" s="340">
        <f>IF(C197&gt;A_Stammdaten!$B$12,0,SUM(E197,F197,H197,J197:K197)-SUM(G197,I197,L197:M197))</f>
        <v>0</v>
      </c>
      <c r="O197" s="421"/>
      <c r="P197" s="421"/>
      <c r="Q197" s="421"/>
      <c r="R197" s="421"/>
      <c r="S197" s="108">
        <f t="shared" si="17"/>
        <v>0</v>
      </c>
      <c r="T197" s="341">
        <f>IF(ISBLANK($B197),0,VLOOKUP($B197,Listen!$A$2:$C$45,2,FALSE))</f>
        <v>0</v>
      </c>
      <c r="U197" s="341">
        <f>IF(ISBLANK($B197),0,VLOOKUP($B197,Listen!$A$2:$C$45,3,FALSE))</f>
        <v>0</v>
      </c>
      <c r="V197" s="342">
        <f t="shared" si="19"/>
        <v>0</v>
      </c>
      <c r="W197" s="342">
        <f t="shared" si="22"/>
        <v>0</v>
      </c>
      <c r="X197" s="342">
        <f t="shared" si="22"/>
        <v>0</v>
      </c>
      <c r="Y197" s="342">
        <f t="shared" si="22"/>
        <v>0</v>
      </c>
      <c r="Z197" s="342">
        <f t="shared" si="22"/>
        <v>0</v>
      </c>
      <c r="AA197" s="342">
        <f t="shared" si="22"/>
        <v>0</v>
      </c>
      <c r="AB197" s="342">
        <f t="shared" si="22"/>
        <v>0</v>
      </c>
      <c r="AC197" s="109">
        <f t="shared" si="18"/>
        <v>0</v>
      </c>
      <c r="AD197" s="109">
        <f>IF(C197=A_Stammdaten!$B$12,E_SAV!$S197-E_SAV!$AE197,HLOOKUP(A_Stammdaten!$B$12-1,$AF$4:$AL$4004,ROW(C197)-3,FALSE)-$AE197)</f>
        <v>0</v>
      </c>
      <c r="AE197" s="109">
        <f>HLOOKUP(A_Stammdaten!$B$12,$AF$4:$AL$4004,ROW(C197)-3,FALSE)</f>
        <v>0</v>
      </c>
      <c r="AF197" s="109">
        <f t="shared" ref="AF197:AF260" si="23">IF(OR($C197=0,$S197=0),0,IF($C197&lt;=AF$4,$S197-$S197/V197*(AF$4-$C197+1),0))</f>
        <v>0</v>
      </c>
      <c r="AG197" s="109">
        <f t="shared" si="21"/>
        <v>0</v>
      </c>
      <c r="AH197" s="109">
        <f t="shared" si="21"/>
        <v>0</v>
      </c>
      <c r="AI197" s="109">
        <f t="shared" si="21"/>
        <v>0</v>
      </c>
      <c r="AJ197" s="109">
        <f t="shared" si="20"/>
        <v>0</v>
      </c>
      <c r="AK197" s="109">
        <f t="shared" si="20"/>
        <v>0</v>
      </c>
      <c r="AL197" s="109">
        <f t="shared" si="20"/>
        <v>0</v>
      </c>
    </row>
    <row r="198" spans="1:38" x14ac:dyDescent="0.3">
      <c r="A198" s="421"/>
      <c r="B198" s="421"/>
      <c r="C198" s="422"/>
      <c r="D198" s="423"/>
      <c r="E198" s="421"/>
      <c r="F198" s="421"/>
      <c r="G198" s="421"/>
      <c r="H198" s="421"/>
      <c r="I198" s="421"/>
      <c r="J198" s="421"/>
      <c r="K198" s="421"/>
      <c r="L198" s="421"/>
      <c r="M198" s="423"/>
      <c r="N198" s="340">
        <f>IF(C198&gt;A_Stammdaten!$B$12,0,SUM(E198,F198,H198,J198:K198)-SUM(G198,I198,L198:M198))</f>
        <v>0</v>
      </c>
      <c r="O198" s="421"/>
      <c r="P198" s="421"/>
      <c r="Q198" s="421"/>
      <c r="R198" s="421"/>
      <c r="S198" s="108">
        <f t="shared" ref="S198:S261" si="24">N198-SUM(O198:R198)</f>
        <v>0</v>
      </c>
      <c r="T198" s="341">
        <f>IF(ISBLANK($B198),0,VLOOKUP($B198,Listen!$A$2:$C$45,2,FALSE))</f>
        <v>0</v>
      </c>
      <c r="U198" s="341">
        <f>IF(ISBLANK($B198),0,VLOOKUP($B198,Listen!$A$2:$C$45,3,FALSE))</f>
        <v>0</v>
      </c>
      <c r="V198" s="342">
        <f t="shared" si="19"/>
        <v>0</v>
      </c>
      <c r="W198" s="342">
        <f t="shared" si="22"/>
        <v>0</v>
      </c>
      <c r="X198" s="342">
        <f t="shared" si="22"/>
        <v>0</v>
      </c>
      <c r="Y198" s="342">
        <f t="shared" si="22"/>
        <v>0</v>
      </c>
      <c r="Z198" s="342">
        <f t="shared" si="22"/>
        <v>0</v>
      </c>
      <c r="AA198" s="342">
        <f t="shared" si="22"/>
        <v>0</v>
      </c>
      <c r="AB198" s="342">
        <f t="shared" si="22"/>
        <v>0</v>
      </c>
      <c r="AC198" s="109">
        <f t="shared" ref="AC198:AC261" si="25">AE198+AD198</f>
        <v>0</v>
      </c>
      <c r="AD198" s="109">
        <f>IF(C198=A_Stammdaten!$B$12,E_SAV!$S198-E_SAV!$AE198,HLOOKUP(A_Stammdaten!$B$12-1,$AF$4:$AL$4004,ROW(C198)-3,FALSE)-$AE198)</f>
        <v>0</v>
      </c>
      <c r="AE198" s="109">
        <f>HLOOKUP(A_Stammdaten!$B$12,$AF$4:$AL$4004,ROW(C198)-3,FALSE)</f>
        <v>0</v>
      </c>
      <c r="AF198" s="109">
        <f t="shared" si="23"/>
        <v>0</v>
      </c>
      <c r="AG198" s="109">
        <f t="shared" si="21"/>
        <v>0</v>
      </c>
      <c r="AH198" s="109">
        <f t="shared" si="21"/>
        <v>0</v>
      </c>
      <c r="AI198" s="109">
        <f t="shared" si="21"/>
        <v>0</v>
      </c>
      <c r="AJ198" s="109">
        <f t="shared" si="20"/>
        <v>0</v>
      </c>
      <c r="AK198" s="109">
        <f t="shared" si="20"/>
        <v>0</v>
      </c>
      <c r="AL198" s="109">
        <f t="shared" si="20"/>
        <v>0</v>
      </c>
    </row>
    <row r="199" spans="1:38" x14ac:dyDescent="0.3">
      <c r="A199" s="421"/>
      <c r="B199" s="421"/>
      <c r="C199" s="422"/>
      <c r="D199" s="423"/>
      <c r="E199" s="421"/>
      <c r="F199" s="421"/>
      <c r="G199" s="421"/>
      <c r="H199" s="421"/>
      <c r="I199" s="421"/>
      <c r="J199" s="421"/>
      <c r="K199" s="421"/>
      <c r="L199" s="421"/>
      <c r="M199" s="423"/>
      <c r="N199" s="340">
        <f>IF(C199&gt;A_Stammdaten!$B$12,0,SUM(E199,F199,H199,J199:K199)-SUM(G199,I199,L199:M199))</f>
        <v>0</v>
      </c>
      <c r="O199" s="421"/>
      <c r="P199" s="421"/>
      <c r="Q199" s="421"/>
      <c r="R199" s="421"/>
      <c r="S199" s="108">
        <f t="shared" si="24"/>
        <v>0</v>
      </c>
      <c r="T199" s="341">
        <f>IF(ISBLANK($B199),0,VLOOKUP($B199,Listen!$A$2:$C$45,2,FALSE))</f>
        <v>0</v>
      </c>
      <c r="U199" s="341">
        <f>IF(ISBLANK($B199),0,VLOOKUP($B199,Listen!$A$2:$C$45,3,FALSE))</f>
        <v>0</v>
      </c>
      <c r="V199" s="342">
        <f t="shared" si="19"/>
        <v>0</v>
      </c>
      <c r="W199" s="342">
        <f t="shared" si="22"/>
        <v>0</v>
      </c>
      <c r="X199" s="342">
        <f t="shared" si="22"/>
        <v>0</v>
      </c>
      <c r="Y199" s="342">
        <f t="shared" si="22"/>
        <v>0</v>
      </c>
      <c r="Z199" s="342">
        <f t="shared" si="22"/>
        <v>0</v>
      </c>
      <c r="AA199" s="342">
        <f t="shared" si="22"/>
        <v>0</v>
      </c>
      <c r="AB199" s="342">
        <f t="shared" si="22"/>
        <v>0</v>
      </c>
      <c r="AC199" s="109">
        <f t="shared" si="25"/>
        <v>0</v>
      </c>
      <c r="AD199" s="109">
        <f>IF(C199=A_Stammdaten!$B$12,E_SAV!$S199-E_SAV!$AE199,HLOOKUP(A_Stammdaten!$B$12-1,$AF$4:$AL$4004,ROW(C199)-3,FALSE)-$AE199)</f>
        <v>0</v>
      </c>
      <c r="AE199" s="109">
        <f>HLOOKUP(A_Stammdaten!$B$12,$AF$4:$AL$4004,ROW(C199)-3,FALSE)</f>
        <v>0</v>
      </c>
      <c r="AF199" s="109">
        <f t="shared" si="23"/>
        <v>0</v>
      </c>
      <c r="AG199" s="109">
        <f t="shared" si="21"/>
        <v>0</v>
      </c>
      <c r="AH199" s="109">
        <f t="shared" si="21"/>
        <v>0</v>
      </c>
      <c r="AI199" s="109">
        <f t="shared" si="21"/>
        <v>0</v>
      </c>
      <c r="AJ199" s="109">
        <f t="shared" si="20"/>
        <v>0</v>
      </c>
      <c r="AK199" s="109">
        <f t="shared" si="20"/>
        <v>0</v>
      </c>
      <c r="AL199" s="109">
        <f t="shared" si="20"/>
        <v>0</v>
      </c>
    </row>
    <row r="200" spans="1:38" x14ac:dyDescent="0.3">
      <c r="A200" s="421"/>
      <c r="B200" s="421"/>
      <c r="C200" s="422"/>
      <c r="D200" s="423"/>
      <c r="E200" s="421"/>
      <c r="F200" s="421"/>
      <c r="G200" s="421"/>
      <c r="H200" s="421"/>
      <c r="I200" s="421"/>
      <c r="J200" s="421"/>
      <c r="K200" s="421"/>
      <c r="L200" s="421"/>
      <c r="M200" s="423"/>
      <c r="N200" s="340">
        <f>IF(C200&gt;A_Stammdaten!$B$12,0,SUM(E200,F200,H200,J200:K200)-SUM(G200,I200,L200:M200))</f>
        <v>0</v>
      </c>
      <c r="O200" s="421"/>
      <c r="P200" s="421"/>
      <c r="Q200" s="421"/>
      <c r="R200" s="421"/>
      <c r="S200" s="108">
        <f t="shared" si="24"/>
        <v>0</v>
      </c>
      <c r="T200" s="341">
        <f>IF(ISBLANK($B200),0,VLOOKUP($B200,Listen!$A$2:$C$45,2,FALSE))</f>
        <v>0</v>
      </c>
      <c r="U200" s="341">
        <f>IF(ISBLANK($B200),0,VLOOKUP($B200,Listen!$A$2:$C$45,3,FALSE))</f>
        <v>0</v>
      </c>
      <c r="V200" s="342">
        <f t="shared" si="19"/>
        <v>0</v>
      </c>
      <c r="W200" s="342">
        <f t="shared" si="22"/>
        <v>0</v>
      </c>
      <c r="X200" s="342">
        <f t="shared" si="22"/>
        <v>0</v>
      </c>
      <c r="Y200" s="342">
        <f t="shared" si="22"/>
        <v>0</v>
      </c>
      <c r="Z200" s="342">
        <f t="shared" si="22"/>
        <v>0</v>
      </c>
      <c r="AA200" s="342">
        <f t="shared" si="22"/>
        <v>0</v>
      </c>
      <c r="AB200" s="342">
        <f t="shared" si="22"/>
        <v>0</v>
      </c>
      <c r="AC200" s="109">
        <f t="shared" si="25"/>
        <v>0</v>
      </c>
      <c r="AD200" s="109">
        <f>IF(C200=A_Stammdaten!$B$12,E_SAV!$S200-E_SAV!$AE200,HLOOKUP(A_Stammdaten!$B$12-1,$AF$4:$AL$4004,ROW(C200)-3,FALSE)-$AE200)</f>
        <v>0</v>
      </c>
      <c r="AE200" s="109">
        <f>HLOOKUP(A_Stammdaten!$B$12,$AF$4:$AL$4004,ROW(C200)-3,FALSE)</f>
        <v>0</v>
      </c>
      <c r="AF200" s="109">
        <f t="shared" si="23"/>
        <v>0</v>
      </c>
      <c r="AG200" s="109">
        <f t="shared" si="21"/>
        <v>0</v>
      </c>
      <c r="AH200" s="109">
        <f t="shared" si="21"/>
        <v>0</v>
      </c>
      <c r="AI200" s="109">
        <f t="shared" si="21"/>
        <v>0</v>
      </c>
      <c r="AJ200" s="109">
        <f t="shared" si="20"/>
        <v>0</v>
      </c>
      <c r="AK200" s="109">
        <f t="shared" si="20"/>
        <v>0</v>
      </c>
      <c r="AL200" s="109">
        <f t="shared" si="20"/>
        <v>0</v>
      </c>
    </row>
    <row r="201" spans="1:38" x14ac:dyDescent="0.3">
      <c r="A201" s="421"/>
      <c r="B201" s="421"/>
      <c r="C201" s="422"/>
      <c r="D201" s="423"/>
      <c r="E201" s="421"/>
      <c r="F201" s="421"/>
      <c r="G201" s="421"/>
      <c r="H201" s="421"/>
      <c r="I201" s="421"/>
      <c r="J201" s="421"/>
      <c r="K201" s="421"/>
      <c r="L201" s="421"/>
      <c r="M201" s="423"/>
      <c r="N201" s="340">
        <f>IF(C201&gt;A_Stammdaten!$B$12,0,SUM(E201,F201,H201,J201:K201)-SUM(G201,I201,L201:M201))</f>
        <v>0</v>
      </c>
      <c r="O201" s="421"/>
      <c r="P201" s="421"/>
      <c r="Q201" s="421"/>
      <c r="R201" s="421"/>
      <c r="S201" s="108">
        <f t="shared" si="24"/>
        <v>0</v>
      </c>
      <c r="T201" s="341">
        <f>IF(ISBLANK($B201),0,VLOOKUP($B201,Listen!$A$2:$C$45,2,FALSE))</f>
        <v>0</v>
      </c>
      <c r="U201" s="341">
        <f>IF(ISBLANK($B201),0,VLOOKUP($B201,Listen!$A$2:$C$45,3,FALSE))</f>
        <v>0</v>
      </c>
      <c r="V201" s="342">
        <f t="shared" si="19"/>
        <v>0</v>
      </c>
      <c r="W201" s="342">
        <f t="shared" si="22"/>
        <v>0</v>
      </c>
      <c r="X201" s="342">
        <f t="shared" si="22"/>
        <v>0</v>
      </c>
      <c r="Y201" s="342">
        <f t="shared" si="22"/>
        <v>0</v>
      </c>
      <c r="Z201" s="342">
        <f t="shared" si="22"/>
        <v>0</v>
      </c>
      <c r="AA201" s="342">
        <f t="shared" si="22"/>
        <v>0</v>
      </c>
      <c r="AB201" s="342">
        <f t="shared" ref="W201:AB244" si="26">$T201</f>
        <v>0</v>
      </c>
      <c r="AC201" s="109">
        <f t="shared" si="25"/>
        <v>0</v>
      </c>
      <c r="AD201" s="109">
        <f>IF(C201=A_Stammdaten!$B$12,E_SAV!$S201-E_SAV!$AE201,HLOOKUP(A_Stammdaten!$B$12-1,$AF$4:$AL$4004,ROW(C201)-3,FALSE)-$AE201)</f>
        <v>0</v>
      </c>
      <c r="AE201" s="109">
        <f>HLOOKUP(A_Stammdaten!$B$12,$AF$4:$AL$4004,ROW(C201)-3,FALSE)</f>
        <v>0</v>
      </c>
      <c r="AF201" s="109">
        <f t="shared" si="23"/>
        <v>0</v>
      </c>
      <c r="AG201" s="109">
        <f t="shared" si="21"/>
        <v>0</v>
      </c>
      <c r="AH201" s="109">
        <f t="shared" si="21"/>
        <v>0</v>
      </c>
      <c r="AI201" s="109">
        <f t="shared" si="21"/>
        <v>0</v>
      </c>
      <c r="AJ201" s="109">
        <f t="shared" si="20"/>
        <v>0</v>
      </c>
      <c r="AK201" s="109">
        <f t="shared" si="20"/>
        <v>0</v>
      </c>
      <c r="AL201" s="109">
        <f t="shared" si="20"/>
        <v>0</v>
      </c>
    </row>
    <row r="202" spans="1:38" x14ac:dyDescent="0.3">
      <c r="A202" s="421"/>
      <c r="B202" s="421"/>
      <c r="C202" s="422"/>
      <c r="D202" s="423"/>
      <c r="E202" s="421"/>
      <c r="F202" s="421"/>
      <c r="G202" s="421"/>
      <c r="H202" s="421"/>
      <c r="I202" s="421"/>
      <c r="J202" s="421"/>
      <c r="K202" s="421"/>
      <c r="L202" s="421"/>
      <c r="M202" s="423"/>
      <c r="N202" s="340">
        <f>IF(C202&gt;A_Stammdaten!$B$12,0,SUM(E202,F202,H202,J202:K202)-SUM(G202,I202,L202:M202))</f>
        <v>0</v>
      </c>
      <c r="O202" s="421"/>
      <c r="P202" s="421"/>
      <c r="Q202" s="421"/>
      <c r="R202" s="421"/>
      <c r="S202" s="108">
        <f t="shared" si="24"/>
        <v>0</v>
      </c>
      <c r="T202" s="341">
        <f>IF(ISBLANK($B202),0,VLOOKUP($B202,Listen!$A$2:$C$45,2,FALSE))</f>
        <v>0</v>
      </c>
      <c r="U202" s="341">
        <f>IF(ISBLANK($B202),0,VLOOKUP($B202,Listen!$A$2:$C$45,3,FALSE))</f>
        <v>0</v>
      </c>
      <c r="V202" s="342">
        <f t="shared" si="19"/>
        <v>0</v>
      </c>
      <c r="W202" s="342">
        <f t="shared" si="26"/>
        <v>0</v>
      </c>
      <c r="X202" s="342">
        <f t="shared" si="26"/>
        <v>0</v>
      </c>
      <c r="Y202" s="342">
        <f t="shared" si="26"/>
        <v>0</v>
      </c>
      <c r="Z202" s="342">
        <f t="shared" si="26"/>
        <v>0</v>
      </c>
      <c r="AA202" s="342">
        <f t="shared" si="26"/>
        <v>0</v>
      </c>
      <c r="AB202" s="342">
        <f t="shared" si="26"/>
        <v>0</v>
      </c>
      <c r="AC202" s="109">
        <f t="shared" si="25"/>
        <v>0</v>
      </c>
      <c r="AD202" s="109">
        <f>IF(C202=A_Stammdaten!$B$12,E_SAV!$S202-E_SAV!$AE202,HLOOKUP(A_Stammdaten!$B$12-1,$AF$4:$AL$4004,ROW(C202)-3,FALSE)-$AE202)</f>
        <v>0</v>
      </c>
      <c r="AE202" s="109">
        <f>HLOOKUP(A_Stammdaten!$B$12,$AF$4:$AL$4004,ROW(C202)-3,FALSE)</f>
        <v>0</v>
      </c>
      <c r="AF202" s="109">
        <f t="shared" si="23"/>
        <v>0</v>
      </c>
      <c r="AG202" s="109">
        <f t="shared" si="21"/>
        <v>0</v>
      </c>
      <c r="AH202" s="109">
        <f t="shared" si="21"/>
        <v>0</v>
      </c>
      <c r="AI202" s="109">
        <f t="shared" si="21"/>
        <v>0</v>
      </c>
      <c r="AJ202" s="109">
        <f t="shared" si="20"/>
        <v>0</v>
      </c>
      <c r="AK202" s="109">
        <f t="shared" si="20"/>
        <v>0</v>
      </c>
      <c r="AL202" s="109">
        <f t="shared" si="20"/>
        <v>0</v>
      </c>
    </row>
    <row r="203" spans="1:38" x14ac:dyDescent="0.3">
      <c r="A203" s="421"/>
      <c r="B203" s="421"/>
      <c r="C203" s="422"/>
      <c r="D203" s="423"/>
      <c r="E203" s="421"/>
      <c r="F203" s="421"/>
      <c r="G203" s="421"/>
      <c r="H203" s="421"/>
      <c r="I203" s="421"/>
      <c r="J203" s="421"/>
      <c r="K203" s="421"/>
      <c r="L203" s="421"/>
      <c r="M203" s="423"/>
      <c r="N203" s="340">
        <f>IF(C203&gt;A_Stammdaten!$B$12,0,SUM(E203,F203,H203,J203:K203)-SUM(G203,I203,L203:M203))</f>
        <v>0</v>
      </c>
      <c r="O203" s="421"/>
      <c r="P203" s="421"/>
      <c r="Q203" s="421"/>
      <c r="R203" s="421"/>
      <c r="S203" s="108">
        <f t="shared" si="24"/>
        <v>0</v>
      </c>
      <c r="T203" s="341">
        <f>IF(ISBLANK($B203),0,VLOOKUP($B203,Listen!$A$2:$C$45,2,FALSE))</f>
        <v>0</v>
      </c>
      <c r="U203" s="341">
        <f>IF(ISBLANK($B203),0,VLOOKUP($B203,Listen!$A$2:$C$45,3,FALSE))</f>
        <v>0</v>
      </c>
      <c r="V203" s="342">
        <f t="shared" ref="V203:V266" si="27">$T203</f>
        <v>0</v>
      </c>
      <c r="W203" s="342">
        <f t="shared" si="26"/>
        <v>0</v>
      </c>
      <c r="X203" s="342">
        <f t="shared" si="26"/>
        <v>0</v>
      </c>
      <c r="Y203" s="342">
        <f t="shared" si="26"/>
        <v>0</v>
      </c>
      <c r="Z203" s="342">
        <f t="shared" si="26"/>
        <v>0</v>
      </c>
      <c r="AA203" s="342">
        <f t="shared" si="26"/>
        <v>0</v>
      </c>
      <c r="AB203" s="342">
        <f t="shared" si="26"/>
        <v>0</v>
      </c>
      <c r="AC203" s="109">
        <f t="shared" si="25"/>
        <v>0</v>
      </c>
      <c r="AD203" s="109">
        <f>IF(C203=A_Stammdaten!$B$12,E_SAV!$S203-E_SAV!$AE203,HLOOKUP(A_Stammdaten!$B$12-1,$AF$4:$AL$4004,ROW(C203)-3,FALSE)-$AE203)</f>
        <v>0</v>
      </c>
      <c r="AE203" s="109">
        <f>HLOOKUP(A_Stammdaten!$B$12,$AF$4:$AL$4004,ROW(C203)-3,FALSE)</f>
        <v>0</v>
      </c>
      <c r="AF203" s="109">
        <f t="shared" si="23"/>
        <v>0</v>
      </c>
      <c r="AG203" s="109">
        <f t="shared" si="21"/>
        <v>0</v>
      </c>
      <c r="AH203" s="109">
        <f t="shared" si="21"/>
        <v>0</v>
      </c>
      <c r="AI203" s="109">
        <f t="shared" si="21"/>
        <v>0</v>
      </c>
      <c r="AJ203" s="109">
        <f t="shared" si="20"/>
        <v>0</v>
      </c>
      <c r="AK203" s="109">
        <f t="shared" si="20"/>
        <v>0</v>
      </c>
      <c r="AL203" s="109">
        <f t="shared" si="20"/>
        <v>0</v>
      </c>
    </row>
    <row r="204" spans="1:38" x14ac:dyDescent="0.3">
      <c r="A204" s="421"/>
      <c r="B204" s="421"/>
      <c r="C204" s="422"/>
      <c r="D204" s="423"/>
      <c r="E204" s="421"/>
      <c r="F204" s="421"/>
      <c r="G204" s="421"/>
      <c r="H204" s="421"/>
      <c r="I204" s="421"/>
      <c r="J204" s="421"/>
      <c r="K204" s="421"/>
      <c r="L204" s="421"/>
      <c r="M204" s="423"/>
      <c r="N204" s="340">
        <f>IF(C204&gt;A_Stammdaten!$B$12,0,SUM(E204,F204,H204,J204:K204)-SUM(G204,I204,L204:M204))</f>
        <v>0</v>
      </c>
      <c r="O204" s="421"/>
      <c r="P204" s="421"/>
      <c r="Q204" s="421"/>
      <c r="R204" s="421"/>
      <c r="S204" s="108">
        <f t="shared" si="24"/>
        <v>0</v>
      </c>
      <c r="T204" s="341">
        <f>IF(ISBLANK($B204),0,VLOOKUP($B204,Listen!$A$2:$C$45,2,FALSE))</f>
        <v>0</v>
      </c>
      <c r="U204" s="341">
        <f>IF(ISBLANK($B204),0,VLOOKUP($B204,Listen!$A$2:$C$45,3,FALSE))</f>
        <v>0</v>
      </c>
      <c r="V204" s="342">
        <f t="shared" si="27"/>
        <v>0</v>
      </c>
      <c r="W204" s="342">
        <f t="shared" si="26"/>
        <v>0</v>
      </c>
      <c r="X204" s="342">
        <f t="shared" si="26"/>
        <v>0</v>
      </c>
      <c r="Y204" s="342">
        <f t="shared" si="26"/>
        <v>0</v>
      </c>
      <c r="Z204" s="342">
        <f t="shared" si="26"/>
        <v>0</v>
      </c>
      <c r="AA204" s="342">
        <f t="shared" si="26"/>
        <v>0</v>
      </c>
      <c r="AB204" s="342">
        <f t="shared" si="26"/>
        <v>0</v>
      </c>
      <c r="AC204" s="109">
        <f t="shared" si="25"/>
        <v>0</v>
      </c>
      <c r="AD204" s="109">
        <f>IF(C204=A_Stammdaten!$B$12,E_SAV!$S204-E_SAV!$AE204,HLOOKUP(A_Stammdaten!$B$12-1,$AF$4:$AL$4004,ROW(C204)-3,FALSE)-$AE204)</f>
        <v>0</v>
      </c>
      <c r="AE204" s="109">
        <f>HLOOKUP(A_Stammdaten!$B$12,$AF$4:$AL$4004,ROW(C204)-3,FALSE)</f>
        <v>0</v>
      </c>
      <c r="AF204" s="109">
        <f t="shared" si="23"/>
        <v>0</v>
      </c>
      <c r="AG204" s="109">
        <f t="shared" si="21"/>
        <v>0</v>
      </c>
      <c r="AH204" s="109">
        <f t="shared" si="21"/>
        <v>0</v>
      </c>
      <c r="AI204" s="109">
        <f t="shared" si="21"/>
        <v>0</v>
      </c>
      <c r="AJ204" s="109">
        <f t="shared" si="20"/>
        <v>0</v>
      </c>
      <c r="AK204" s="109">
        <f t="shared" si="20"/>
        <v>0</v>
      </c>
      <c r="AL204" s="109">
        <f t="shared" si="20"/>
        <v>0</v>
      </c>
    </row>
    <row r="205" spans="1:38" x14ac:dyDescent="0.3">
      <c r="A205" s="421"/>
      <c r="B205" s="421"/>
      <c r="C205" s="422"/>
      <c r="D205" s="423"/>
      <c r="E205" s="421"/>
      <c r="F205" s="421"/>
      <c r="G205" s="421"/>
      <c r="H205" s="421"/>
      <c r="I205" s="421"/>
      <c r="J205" s="421"/>
      <c r="K205" s="421"/>
      <c r="L205" s="421"/>
      <c r="M205" s="423"/>
      <c r="N205" s="340">
        <f>IF(C205&gt;A_Stammdaten!$B$12,0,SUM(E205,F205,H205,J205:K205)-SUM(G205,I205,L205:M205))</f>
        <v>0</v>
      </c>
      <c r="O205" s="421"/>
      <c r="P205" s="421"/>
      <c r="Q205" s="421"/>
      <c r="R205" s="421"/>
      <c r="S205" s="108">
        <f t="shared" si="24"/>
        <v>0</v>
      </c>
      <c r="T205" s="341">
        <f>IF(ISBLANK($B205),0,VLOOKUP($B205,Listen!$A$2:$C$45,2,FALSE))</f>
        <v>0</v>
      </c>
      <c r="U205" s="341">
        <f>IF(ISBLANK($B205),0,VLOOKUP($B205,Listen!$A$2:$C$45,3,FALSE))</f>
        <v>0</v>
      </c>
      <c r="V205" s="342">
        <f t="shared" si="27"/>
        <v>0</v>
      </c>
      <c r="W205" s="342">
        <f t="shared" si="26"/>
        <v>0</v>
      </c>
      <c r="X205" s="342">
        <f t="shared" si="26"/>
        <v>0</v>
      </c>
      <c r="Y205" s="342">
        <f t="shared" si="26"/>
        <v>0</v>
      </c>
      <c r="Z205" s="342">
        <f t="shared" si="26"/>
        <v>0</v>
      </c>
      <c r="AA205" s="342">
        <f t="shared" si="26"/>
        <v>0</v>
      </c>
      <c r="AB205" s="342">
        <f t="shared" si="26"/>
        <v>0</v>
      </c>
      <c r="AC205" s="109">
        <f t="shared" si="25"/>
        <v>0</v>
      </c>
      <c r="AD205" s="109">
        <f>IF(C205=A_Stammdaten!$B$12,E_SAV!$S205-E_SAV!$AE205,HLOOKUP(A_Stammdaten!$B$12-1,$AF$4:$AL$4004,ROW(C205)-3,FALSE)-$AE205)</f>
        <v>0</v>
      </c>
      <c r="AE205" s="109">
        <f>HLOOKUP(A_Stammdaten!$B$12,$AF$4:$AL$4004,ROW(C205)-3,FALSE)</f>
        <v>0</v>
      </c>
      <c r="AF205" s="109">
        <f t="shared" si="23"/>
        <v>0</v>
      </c>
      <c r="AG205" s="109">
        <f t="shared" si="21"/>
        <v>0</v>
      </c>
      <c r="AH205" s="109">
        <f t="shared" si="21"/>
        <v>0</v>
      </c>
      <c r="AI205" s="109">
        <f t="shared" si="21"/>
        <v>0</v>
      </c>
      <c r="AJ205" s="109">
        <f t="shared" si="20"/>
        <v>0</v>
      </c>
      <c r="AK205" s="109">
        <f t="shared" si="20"/>
        <v>0</v>
      </c>
      <c r="AL205" s="109">
        <f t="shared" si="20"/>
        <v>0</v>
      </c>
    </row>
    <row r="206" spans="1:38" x14ac:dyDescent="0.3">
      <c r="A206" s="421"/>
      <c r="B206" s="421"/>
      <c r="C206" s="422"/>
      <c r="D206" s="423"/>
      <c r="E206" s="421"/>
      <c r="F206" s="421"/>
      <c r="G206" s="421"/>
      <c r="H206" s="421"/>
      <c r="I206" s="421"/>
      <c r="J206" s="421"/>
      <c r="K206" s="421"/>
      <c r="L206" s="421"/>
      <c r="M206" s="423"/>
      <c r="N206" s="340">
        <f>IF(C206&gt;A_Stammdaten!$B$12,0,SUM(E206,F206,H206,J206:K206)-SUM(G206,I206,L206:M206))</f>
        <v>0</v>
      </c>
      <c r="O206" s="421"/>
      <c r="P206" s="421"/>
      <c r="Q206" s="421"/>
      <c r="R206" s="421"/>
      <c r="S206" s="108">
        <f t="shared" si="24"/>
        <v>0</v>
      </c>
      <c r="T206" s="341">
        <f>IF(ISBLANK($B206),0,VLOOKUP($B206,Listen!$A$2:$C$45,2,FALSE))</f>
        <v>0</v>
      </c>
      <c r="U206" s="341">
        <f>IF(ISBLANK($B206),0,VLOOKUP($B206,Listen!$A$2:$C$45,3,FALSE))</f>
        <v>0</v>
      </c>
      <c r="V206" s="342">
        <f t="shared" si="27"/>
        <v>0</v>
      </c>
      <c r="W206" s="342">
        <f t="shared" si="26"/>
        <v>0</v>
      </c>
      <c r="X206" s="342">
        <f t="shared" si="26"/>
        <v>0</v>
      </c>
      <c r="Y206" s="342">
        <f t="shared" si="26"/>
        <v>0</v>
      </c>
      <c r="Z206" s="342">
        <f t="shared" si="26"/>
        <v>0</v>
      </c>
      <c r="AA206" s="342">
        <f t="shared" si="26"/>
        <v>0</v>
      </c>
      <c r="AB206" s="342">
        <f t="shared" si="26"/>
        <v>0</v>
      </c>
      <c r="AC206" s="109">
        <f t="shared" si="25"/>
        <v>0</v>
      </c>
      <c r="AD206" s="109">
        <f>IF(C206=A_Stammdaten!$B$12,E_SAV!$S206-E_SAV!$AE206,HLOOKUP(A_Stammdaten!$B$12-1,$AF$4:$AL$4004,ROW(C206)-3,FALSE)-$AE206)</f>
        <v>0</v>
      </c>
      <c r="AE206" s="109">
        <f>HLOOKUP(A_Stammdaten!$B$12,$AF$4:$AL$4004,ROW(C206)-3,FALSE)</f>
        <v>0</v>
      </c>
      <c r="AF206" s="109">
        <f t="shared" si="23"/>
        <v>0</v>
      </c>
      <c r="AG206" s="109">
        <f t="shared" si="21"/>
        <v>0</v>
      </c>
      <c r="AH206" s="109">
        <f t="shared" si="21"/>
        <v>0</v>
      </c>
      <c r="AI206" s="109">
        <f t="shared" si="21"/>
        <v>0</v>
      </c>
      <c r="AJ206" s="109">
        <f t="shared" si="20"/>
        <v>0</v>
      </c>
      <c r="AK206" s="109">
        <f t="shared" si="20"/>
        <v>0</v>
      </c>
      <c r="AL206" s="109">
        <f t="shared" si="20"/>
        <v>0</v>
      </c>
    </row>
    <row r="207" spans="1:38" x14ac:dyDescent="0.3">
      <c r="A207" s="421"/>
      <c r="B207" s="421"/>
      <c r="C207" s="422"/>
      <c r="D207" s="423"/>
      <c r="E207" s="421"/>
      <c r="F207" s="421"/>
      <c r="G207" s="421"/>
      <c r="H207" s="421"/>
      <c r="I207" s="421"/>
      <c r="J207" s="421"/>
      <c r="K207" s="421"/>
      <c r="L207" s="421"/>
      <c r="M207" s="423"/>
      <c r="N207" s="340">
        <f>IF(C207&gt;A_Stammdaten!$B$12,0,SUM(E207,F207,H207,J207:K207)-SUM(G207,I207,L207:M207))</f>
        <v>0</v>
      </c>
      <c r="O207" s="421"/>
      <c r="P207" s="421"/>
      <c r="Q207" s="421"/>
      <c r="R207" s="421"/>
      <c r="S207" s="108">
        <f t="shared" si="24"/>
        <v>0</v>
      </c>
      <c r="T207" s="341">
        <f>IF(ISBLANK($B207),0,VLOOKUP($B207,Listen!$A$2:$C$45,2,FALSE))</f>
        <v>0</v>
      </c>
      <c r="U207" s="341">
        <f>IF(ISBLANK($B207),0,VLOOKUP($B207,Listen!$A$2:$C$45,3,FALSE))</f>
        <v>0</v>
      </c>
      <c r="V207" s="342">
        <f t="shared" si="27"/>
        <v>0</v>
      </c>
      <c r="W207" s="342">
        <f t="shared" si="26"/>
        <v>0</v>
      </c>
      <c r="X207" s="342">
        <f t="shared" si="26"/>
        <v>0</v>
      </c>
      <c r="Y207" s="342">
        <f t="shared" si="26"/>
        <v>0</v>
      </c>
      <c r="Z207" s="342">
        <f t="shared" si="26"/>
        <v>0</v>
      </c>
      <c r="AA207" s="342">
        <f t="shared" si="26"/>
        <v>0</v>
      </c>
      <c r="AB207" s="342">
        <f t="shared" si="26"/>
        <v>0</v>
      </c>
      <c r="AC207" s="109">
        <f t="shared" si="25"/>
        <v>0</v>
      </c>
      <c r="AD207" s="109">
        <f>IF(C207=A_Stammdaten!$B$12,E_SAV!$S207-E_SAV!$AE207,HLOOKUP(A_Stammdaten!$B$12-1,$AF$4:$AL$4004,ROW(C207)-3,FALSE)-$AE207)</f>
        <v>0</v>
      </c>
      <c r="AE207" s="109">
        <f>HLOOKUP(A_Stammdaten!$B$12,$AF$4:$AL$4004,ROW(C207)-3,FALSE)</f>
        <v>0</v>
      </c>
      <c r="AF207" s="109">
        <f t="shared" si="23"/>
        <v>0</v>
      </c>
      <c r="AG207" s="109">
        <f t="shared" si="21"/>
        <v>0</v>
      </c>
      <c r="AH207" s="109">
        <f t="shared" si="21"/>
        <v>0</v>
      </c>
      <c r="AI207" s="109">
        <f t="shared" si="21"/>
        <v>0</v>
      </c>
      <c r="AJ207" s="109">
        <f t="shared" si="20"/>
        <v>0</v>
      </c>
      <c r="AK207" s="109">
        <f t="shared" si="20"/>
        <v>0</v>
      </c>
      <c r="AL207" s="109">
        <f t="shared" si="20"/>
        <v>0</v>
      </c>
    </row>
    <row r="208" spans="1:38" x14ac:dyDescent="0.3">
      <c r="A208" s="421"/>
      <c r="B208" s="421"/>
      <c r="C208" s="422"/>
      <c r="D208" s="423"/>
      <c r="E208" s="421"/>
      <c r="F208" s="421"/>
      <c r="G208" s="421"/>
      <c r="H208" s="421"/>
      <c r="I208" s="421"/>
      <c r="J208" s="421"/>
      <c r="K208" s="421"/>
      <c r="L208" s="421"/>
      <c r="M208" s="423"/>
      <c r="N208" s="340">
        <f>IF(C208&gt;A_Stammdaten!$B$12,0,SUM(E208,F208,H208,J208:K208)-SUM(G208,I208,L208:M208))</f>
        <v>0</v>
      </c>
      <c r="O208" s="421"/>
      <c r="P208" s="421"/>
      <c r="Q208" s="421"/>
      <c r="R208" s="421"/>
      <c r="S208" s="108">
        <f t="shared" si="24"/>
        <v>0</v>
      </c>
      <c r="T208" s="341">
        <f>IF(ISBLANK($B208),0,VLOOKUP($B208,Listen!$A$2:$C$45,2,FALSE))</f>
        <v>0</v>
      </c>
      <c r="U208" s="341">
        <f>IF(ISBLANK($B208),0,VLOOKUP($B208,Listen!$A$2:$C$45,3,FALSE))</f>
        <v>0</v>
      </c>
      <c r="V208" s="342">
        <f t="shared" si="27"/>
        <v>0</v>
      </c>
      <c r="W208" s="342">
        <f t="shared" si="26"/>
        <v>0</v>
      </c>
      <c r="X208" s="342">
        <f t="shared" si="26"/>
        <v>0</v>
      </c>
      <c r="Y208" s="342">
        <f t="shared" si="26"/>
        <v>0</v>
      </c>
      <c r="Z208" s="342">
        <f t="shared" si="26"/>
        <v>0</v>
      </c>
      <c r="AA208" s="342">
        <f t="shared" si="26"/>
        <v>0</v>
      </c>
      <c r="AB208" s="342">
        <f t="shared" si="26"/>
        <v>0</v>
      </c>
      <c r="AC208" s="109">
        <f t="shared" si="25"/>
        <v>0</v>
      </c>
      <c r="AD208" s="109">
        <f>IF(C208=A_Stammdaten!$B$12,E_SAV!$S208-E_SAV!$AE208,HLOOKUP(A_Stammdaten!$B$12-1,$AF$4:$AL$4004,ROW(C208)-3,FALSE)-$AE208)</f>
        <v>0</v>
      </c>
      <c r="AE208" s="109">
        <f>HLOOKUP(A_Stammdaten!$B$12,$AF$4:$AL$4004,ROW(C208)-3,FALSE)</f>
        <v>0</v>
      </c>
      <c r="AF208" s="109">
        <f t="shared" si="23"/>
        <v>0</v>
      </c>
      <c r="AG208" s="109">
        <f t="shared" si="21"/>
        <v>0</v>
      </c>
      <c r="AH208" s="109">
        <f t="shared" si="21"/>
        <v>0</v>
      </c>
      <c r="AI208" s="109">
        <f t="shared" si="21"/>
        <v>0</v>
      </c>
      <c r="AJ208" s="109">
        <f t="shared" si="20"/>
        <v>0</v>
      </c>
      <c r="AK208" s="109">
        <f t="shared" si="20"/>
        <v>0</v>
      </c>
      <c r="AL208" s="109">
        <f t="shared" si="20"/>
        <v>0</v>
      </c>
    </row>
    <row r="209" spans="1:38" x14ac:dyDescent="0.3">
      <c r="A209" s="421"/>
      <c r="B209" s="421"/>
      <c r="C209" s="422"/>
      <c r="D209" s="423"/>
      <c r="E209" s="421"/>
      <c r="F209" s="421"/>
      <c r="G209" s="421"/>
      <c r="H209" s="421"/>
      <c r="I209" s="421"/>
      <c r="J209" s="421"/>
      <c r="K209" s="421"/>
      <c r="L209" s="421"/>
      <c r="M209" s="423"/>
      <c r="N209" s="340">
        <f>IF(C209&gt;A_Stammdaten!$B$12,0,SUM(E209,F209,H209,J209:K209)-SUM(G209,I209,L209:M209))</f>
        <v>0</v>
      </c>
      <c r="O209" s="421"/>
      <c r="P209" s="421"/>
      <c r="Q209" s="421"/>
      <c r="R209" s="421"/>
      <c r="S209" s="108">
        <f t="shared" si="24"/>
        <v>0</v>
      </c>
      <c r="T209" s="341">
        <f>IF(ISBLANK($B209),0,VLOOKUP($B209,Listen!$A$2:$C$45,2,FALSE))</f>
        <v>0</v>
      </c>
      <c r="U209" s="341">
        <f>IF(ISBLANK($B209),0,VLOOKUP($B209,Listen!$A$2:$C$45,3,FALSE))</f>
        <v>0</v>
      </c>
      <c r="V209" s="342">
        <f t="shared" si="27"/>
        <v>0</v>
      </c>
      <c r="W209" s="342">
        <f t="shared" si="26"/>
        <v>0</v>
      </c>
      <c r="X209" s="342">
        <f t="shared" si="26"/>
        <v>0</v>
      </c>
      <c r="Y209" s="342">
        <f t="shared" si="26"/>
        <v>0</v>
      </c>
      <c r="Z209" s="342">
        <f t="shared" si="26"/>
        <v>0</v>
      </c>
      <c r="AA209" s="342">
        <f t="shared" si="26"/>
        <v>0</v>
      </c>
      <c r="AB209" s="342">
        <f t="shared" si="26"/>
        <v>0</v>
      </c>
      <c r="AC209" s="109">
        <f t="shared" si="25"/>
        <v>0</v>
      </c>
      <c r="AD209" s="109">
        <f>IF(C209=A_Stammdaten!$B$12,E_SAV!$S209-E_SAV!$AE209,HLOOKUP(A_Stammdaten!$B$12-1,$AF$4:$AL$4004,ROW(C209)-3,FALSE)-$AE209)</f>
        <v>0</v>
      </c>
      <c r="AE209" s="109">
        <f>HLOOKUP(A_Stammdaten!$B$12,$AF$4:$AL$4004,ROW(C209)-3,FALSE)</f>
        <v>0</v>
      </c>
      <c r="AF209" s="109">
        <f t="shared" si="23"/>
        <v>0</v>
      </c>
      <c r="AG209" s="109">
        <f t="shared" si="21"/>
        <v>0</v>
      </c>
      <c r="AH209" s="109">
        <f t="shared" si="21"/>
        <v>0</v>
      </c>
      <c r="AI209" s="109">
        <f t="shared" si="21"/>
        <v>0</v>
      </c>
      <c r="AJ209" s="109">
        <f t="shared" si="20"/>
        <v>0</v>
      </c>
      <c r="AK209" s="109">
        <f t="shared" si="20"/>
        <v>0</v>
      </c>
      <c r="AL209" s="109">
        <f t="shared" si="20"/>
        <v>0</v>
      </c>
    </row>
    <row r="210" spans="1:38" x14ac:dyDescent="0.3">
      <c r="A210" s="421"/>
      <c r="B210" s="421"/>
      <c r="C210" s="422"/>
      <c r="D210" s="423"/>
      <c r="E210" s="421"/>
      <c r="F210" s="421"/>
      <c r="G210" s="421"/>
      <c r="H210" s="421"/>
      <c r="I210" s="421"/>
      <c r="J210" s="421"/>
      <c r="K210" s="421"/>
      <c r="L210" s="421"/>
      <c r="M210" s="423"/>
      <c r="N210" s="340">
        <f>IF(C210&gt;A_Stammdaten!$B$12,0,SUM(E210,F210,H210,J210:K210)-SUM(G210,I210,L210:M210))</f>
        <v>0</v>
      </c>
      <c r="O210" s="421"/>
      <c r="P210" s="421"/>
      <c r="Q210" s="421"/>
      <c r="R210" s="421"/>
      <c r="S210" s="108">
        <f t="shared" si="24"/>
        <v>0</v>
      </c>
      <c r="T210" s="341">
        <f>IF(ISBLANK($B210),0,VLOOKUP($B210,Listen!$A$2:$C$45,2,FALSE))</f>
        <v>0</v>
      </c>
      <c r="U210" s="341">
        <f>IF(ISBLANK($B210),0,VLOOKUP($B210,Listen!$A$2:$C$45,3,FALSE))</f>
        <v>0</v>
      </c>
      <c r="V210" s="342">
        <f t="shared" si="27"/>
        <v>0</v>
      </c>
      <c r="W210" s="342">
        <f t="shared" si="26"/>
        <v>0</v>
      </c>
      <c r="X210" s="342">
        <f t="shared" si="26"/>
        <v>0</v>
      </c>
      <c r="Y210" s="342">
        <f t="shared" si="26"/>
        <v>0</v>
      </c>
      <c r="Z210" s="342">
        <f t="shared" si="26"/>
        <v>0</v>
      </c>
      <c r="AA210" s="342">
        <f t="shared" si="26"/>
        <v>0</v>
      </c>
      <c r="AB210" s="342">
        <f t="shared" si="26"/>
        <v>0</v>
      </c>
      <c r="AC210" s="109">
        <f t="shared" si="25"/>
        <v>0</v>
      </c>
      <c r="AD210" s="109">
        <f>IF(C210=A_Stammdaten!$B$12,E_SAV!$S210-E_SAV!$AE210,HLOOKUP(A_Stammdaten!$B$12-1,$AF$4:$AL$4004,ROW(C210)-3,FALSE)-$AE210)</f>
        <v>0</v>
      </c>
      <c r="AE210" s="109">
        <f>HLOOKUP(A_Stammdaten!$B$12,$AF$4:$AL$4004,ROW(C210)-3,FALSE)</f>
        <v>0</v>
      </c>
      <c r="AF210" s="109">
        <f t="shared" si="23"/>
        <v>0</v>
      </c>
      <c r="AG210" s="109">
        <f t="shared" si="21"/>
        <v>0</v>
      </c>
      <c r="AH210" s="109">
        <f t="shared" si="21"/>
        <v>0</v>
      </c>
      <c r="AI210" s="109">
        <f t="shared" si="21"/>
        <v>0</v>
      </c>
      <c r="AJ210" s="109">
        <f t="shared" si="20"/>
        <v>0</v>
      </c>
      <c r="AK210" s="109">
        <f t="shared" si="20"/>
        <v>0</v>
      </c>
      <c r="AL210" s="109">
        <f t="shared" si="20"/>
        <v>0</v>
      </c>
    </row>
    <row r="211" spans="1:38" x14ac:dyDescent="0.3">
      <c r="A211" s="421"/>
      <c r="B211" s="421"/>
      <c r="C211" s="422"/>
      <c r="D211" s="423"/>
      <c r="E211" s="421"/>
      <c r="F211" s="421"/>
      <c r="G211" s="421"/>
      <c r="H211" s="421"/>
      <c r="I211" s="421"/>
      <c r="J211" s="421"/>
      <c r="K211" s="421"/>
      <c r="L211" s="421"/>
      <c r="M211" s="423"/>
      <c r="N211" s="340">
        <f>IF(C211&gt;A_Stammdaten!$B$12,0,SUM(E211,F211,H211,J211:K211)-SUM(G211,I211,L211:M211))</f>
        <v>0</v>
      </c>
      <c r="O211" s="421"/>
      <c r="P211" s="421"/>
      <c r="Q211" s="421"/>
      <c r="R211" s="421"/>
      <c r="S211" s="108">
        <f t="shared" si="24"/>
        <v>0</v>
      </c>
      <c r="T211" s="341">
        <f>IF(ISBLANK($B211),0,VLOOKUP($B211,Listen!$A$2:$C$45,2,FALSE))</f>
        <v>0</v>
      </c>
      <c r="U211" s="341">
        <f>IF(ISBLANK($B211),0,VLOOKUP($B211,Listen!$A$2:$C$45,3,FALSE))</f>
        <v>0</v>
      </c>
      <c r="V211" s="342">
        <f t="shared" si="27"/>
        <v>0</v>
      </c>
      <c r="W211" s="342">
        <f t="shared" si="26"/>
        <v>0</v>
      </c>
      <c r="X211" s="342">
        <f t="shared" si="26"/>
        <v>0</v>
      </c>
      <c r="Y211" s="342">
        <f t="shared" si="26"/>
        <v>0</v>
      </c>
      <c r="Z211" s="342">
        <f t="shared" si="26"/>
        <v>0</v>
      </c>
      <c r="AA211" s="342">
        <f t="shared" si="26"/>
        <v>0</v>
      </c>
      <c r="AB211" s="342">
        <f t="shared" si="26"/>
        <v>0</v>
      </c>
      <c r="AC211" s="109">
        <f t="shared" si="25"/>
        <v>0</v>
      </c>
      <c r="AD211" s="109">
        <f>IF(C211=A_Stammdaten!$B$12,E_SAV!$S211-E_SAV!$AE211,HLOOKUP(A_Stammdaten!$B$12-1,$AF$4:$AL$4004,ROW(C211)-3,FALSE)-$AE211)</f>
        <v>0</v>
      </c>
      <c r="AE211" s="109">
        <f>HLOOKUP(A_Stammdaten!$B$12,$AF$4:$AL$4004,ROW(C211)-3,FALSE)</f>
        <v>0</v>
      </c>
      <c r="AF211" s="109">
        <f t="shared" si="23"/>
        <v>0</v>
      </c>
      <c r="AG211" s="109">
        <f t="shared" si="21"/>
        <v>0</v>
      </c>
      <c r="AH211" s="109">
        <f t="shared" si="21"/>
        <v>0</v>
      </c>
      <c r="AI211" s="109">
        <f t="shared" si="21"/>
        <v>0</v>
      </c>
      <c r="AJ211" s="109">
        <f t="shared" si="20"/>
        <v>0</v>
      </c>
      <c r="AK211" s="109">
        <f t="shared" si="20"/>
        <v>0</v>
      </c>
      <c r="AL211" s="109">
        <f t="shared" si="20"/>
        <v>0</v>
      </c>
    </row>
    <row r="212" spans="1:38" x14ac:dyDescent="0.3">
      <c r="A212" s="421"/>
      <c r="B212" s="421"/>
      <c r="C212" s="422"/>
      <c r="D212" s="423"/>
      <c r="E212" s="421"/>
      <c r="F212" s="421"/>
      <c r="G212" s="421"/>
      <c r="H212" s="421"/>
      <c r="I212" s="421"/>
      <c r="J212" s="421"/>
      <c r="K212" s="421"/>
      <c r="L212" s="421"/>
      <c r="M212" s="423"/>
      <c r="N212" s="340">
        <f>IF(C212&gt;A_Stammdaten!$B$12,0,SUM(E212,F212,H212,J212:K212)-SUM(G212,I212,L212:M212))</f>
        <v>0</v>
      </c>
      <c r="O212" s="421"/>
      <c r="P212" s="421"/>
      <c r="Q212" s="421"/>
      <c r="R212" s="421"/>
      <c r="S212" s="108">
        <f t="shared" si="24"/>
        <v>0</v>
      </c>
      <c r="T212" s="341">
        <f>IF(ISBLANK($B212),0,VLOOKUP($B212,Listen!$A$2:$C$45,2,FALSE))</f>
        <v>0</v>
      </c>
      <c r="U212" s="341">
        <f>IF(ISBLANK($B212),0,VLOOKUP($B212,Listen!$A$2:$C$45,3,FALSE))</f>
        <v>0</v>
      </c>
      <c r="V212" s="342">
        <f t="shared" si="27"/>
        <v>0</v>
      </c>
      <c r="W212" s="342">
        <f t="shared" si="26"/>
        <v>0</v>
      </c>
      <c r="X212" s="342">
        <f t="shared" si="26"/>
        <v>0</v>
      </c>
      <c r="Y212" s="342">
        <f t="shared" si="26"/>
        <v>0</v>
      </c>
      <c r="Z212" s="342">
        <f t="shared" si="26"/>
        <v>0</v>
      </c>
      <c r="AA212" s="342">
        <f t="shared" si="26"/>
        <v>0</v>
      </c>
      <c r="AB212" s="342">
        <f t="shared" si="26"/>
        <v>0</v>
      </c>
      <c r="AC212" s="109">
        <f t="shared" si="25"/>
        <v>0</v>
      </c>
      <c r="AD212" s="109">
        <f>IF(C212=A_Stammdaten!$B$12,E_SAV!$S212-E_SAV!$AE212,HLOOKUP(A_Stammdaten!$B$12-1,$AF$4:$AL$4004,ROW(C212)-3,FALSE)-$AE212)</f>
        <v>0</v>
      </c>
      <c r="AE212" s="109">
        <f>HLOOKUP(A_Stammdaten!$B$12,$AF$4:$AL$4004,ROW(C212)-3,FALSE)</f>
        <v>0</v>
      </c>
      <c r="AF212" s="109">
        <f t="shared" si="23"/>
        <v>0</v>
      </c>
      <c r="AG212" s="109">
        <f t="shared" si="21"/>
        <v>0</v>
      </c>
      <c r="AH212" s="109">
        <f t="shared" si="21"/>
        <v>0</v>
      </c>
      <c r="AI212" s="109">
        <f t="shared" si="21"/>
        <v>0</v>
      </c>
      <c r="AJ212" s="109">
        <f t="shared" si="20"/>
        <v>0</v>
      </c>
      <c r="AK212" s="109">
        <f t="shared" si="20"/>
        <v>0</v>
      </c>
      <c r="AL212" s="109">
        <f t="shared" si="20"/>
        <v>0</v>
      </c>
    </row>
    <row r="213" spans="1:38" x14ac:dyDescent="0.3">
      <c r="A213" s="421"/>
      <c r="B213" s="421"/>
      <c r="C213" s="422"/>
      <c r="D213" s="423"/>
      <c r="E213" s="421"/>
      <c r="F213" s="421"/>
      <c r="G213" s="421"/>
      <c r="H213" s="421"/>
      <c r="I213" s="421"/>
      <c r="J213" s="421"/>
      <c r="K213" s="421"/>
      <c r="L213" s="421"/>
      <c r="M213" s="423"/>
      <c r="N213" s="340">
        <f>IF(C213&gt;A_Stammdaten!$B$12,0,SUM(E213,F213,H213,J213:K213)-SUM(G213,I213,L213:M213))</f>
        <v>0</v>
      </c>
      <c r="O213" s="421"/>
      <c r="P213" s="421"/>
      <c r="Q213" s="421"/>
      <c r="R213" s="421"/>
      <c r="S213" s="108">
        <f t="shared" si="24"/>
        <v>0</v>
      </c>
      <c r="T213" s="341">
        <f>IF(ISBLANK($B213),0,VLOOKUP($B213,Listen!$A$2:$C$45,2,FALSE))</f>
        <v>0</v>
      </c>
      <c r="U213" s="341">
        <f>IF(ISBLANK($B213),0,VLOOKUP($B213,Listen!$A$2:$C$45,3,FALSE))</f>
        <v>0</v>
      </c>
      <c r="V213" s="342">
        <f t="shared" si="27"/>
        <v>0</v>
      </c>
      <c r="W213" s="342">
        <f t="shared" si="26"/>
        <v>0</v>
      </c>
      <c r="X213" s="342">
        <f t="shared" si="26"/>
        <v>0</v>
      </c>
      <c r="Y213" s="342">
        <f t="shared" si="26"/>
        <v>0</v>
      </c>
      <c r="Z213" s="342">
        <f t="shared" si="26"/>
        <v>0</v>
      </c>
      <c r="AA213" s="342">
        <f t="shared" si="26"/>
        <v>0</v>
      </c>
      <c r="AB213" s="342">
        <f t="shared" si="26"/>
        <v>0</v>
      </c>
      <c r="AC213" s="109">
        <f t="shared" si="25"/>
        <v>0</v>
      </c>
      <c r="AD213" s="109">
        <f>IF(C213=A_Stammdaten!$B$12,E_SAV!$S213-E_SAV!$AE213,HLOOKUP(A_Stammdaten!$B$12-1,$AF$4:$AL$4004,ROW(C213)-3,FALSE)-$AE213)</f>
        <v>0</v>
      </c>
      <c r="AE213" s="109">
        <f>HLOOKUP(A_Stammdaten!$B$12,$AF$4:$AL$4004,ROW(C213)-3,FALSE)</f>
        <v>0</v>
      </c>
      <c r="AF213" s="109">
        <f t="shared" si="23"/>
        <v>0</v>
      </c>
      <c r="AG213" s="109">
        <f t="shared" si="21"/>
        <v>0</v>
      </c>
      <c r="AH213" s="109">
        <f t="shared" si="21"/>
        <v>0</v>
      </c>
      <c r="AI213" s="109">
        <f t="shared" si="21"/>
        <v>0</v>
      </c>
      <c r="AJ213" s="109">
        <f t="shared" si="20"/>
        <v>0</v>
      </c>
      <c r="AK213" s="109">
        <f t="shared" si="20"/>
        <v>0</v>
      </c>
      <c r="AL213" s="109">
        <f t="shared" si="20"/>
        <v>0</v>
      </c>
    </row>
    <row r="214" spans="1:38" x14ac:dyDescent="0.3">
      <c r="A214" s="421"/>
      <c r="B214" s="421"/>
      <c r="C214" s="422"/>
      <c r="D214" s="423"/>
      <c r="E214" s="421"/>
      <c r="F214" s="421"/>
      <c r="G214" s="421"/>
      <c r="H214" s="421"/>
      <c r="I214" s="421"/>
      <c r="J214" s="421"/>
      <c r="K214" s="421"/>
      <c r="L214" s="421"/>
      <c r="M214" s="423"/>
      <c r="N214" s="340">
        <f>IF(C214&gt;A_Stammdaten!$B$12,0,SUM(E214,F214,H214,J214:K214)-SUM(G214,I214,L214:M214))</f>
        <v>0</v>
      </c>
      <c r="O214" s="421"/>
      <c r="P214" s="421"/>
      <c r="Q214" s="421"/>
      <c r="R214" s="421"/>
      <c r="S214" s="108">
        <f t="shared" si="24"/>
        <v>0</v>
      </c>
      <c r="T214" s="341">
        <f>IF(ISBLANK($B214),0,VLOOKUP($B214,Listen!$A$2:$C$45,2,FALSE))</f>
        <v>0</v>
      </c>
      <c r="U214" s="341">
        <f>IF(ISBLANK($B214),0,VLOOKUP($B214,Listen!$A$2:$C$45,3,FALSE))</f>
        <v>0</v>
      </c>
      <c r="V214" s="342">
        <f t="shared" si="27"/>
        <v>0</v>
      </c>
      <c r="W214" s="342">
        <f t="shared" si="26"/>
        <v>0</v>
      </c>
      <c r="X214" s="342">
        <f t="shared" si="26"/>
        <v>0</v>
      </c>
      <c r="Y214" s="342">
        <f t="shared" si="26"/>
        <v>0</v>
      </c>
      <c r="Z214" s="342">
        <f t="shared" si="26"/>
        <v>0</v>
      </c>
      <c r="AA214" s="342">
        <f t="shared" si="26"/>
        <v>0</v>
      </c>
      <c r="AB214" s="342">
        <f t="shared" si="26"/>
        <v>0</v>
      </c>
      <c r="AC214" s="109">
        <f t="shared" si="25"/>
        <v>0</v>
      </c>
      <c r="AD214" s="109">
        <f>IF(C214=A_Stammdaten!$B$12,E_SAV!$S214-E_SAV!$AE214,HLOOKUP(A_Stammdaten!$B$12-1,$AF$4:$AL$4004,ROW(C214)-3,FALSE)-$AE214)</f>
        <v>0</v>
      </c>
      <c r="AE214" s="109">
        <f>HLOOKUP(A_Stammdaten!$B$12,$AF$4:$AL$4004,ROW(C214)-3,FALSE)</f>
        <v>0</v>
      </c>
      <c r="AF214" s="109">
        <f t="shared" si="23"/>
        <v>0</v>
      </c>
      <c r="AG214" s="109">
        <f t="shared" si="21"/>
        <v>0</v>
      </c>
      <c r="AH214" s="109">
        <f t="shared" si="21"/>
        <v>0</v>
      </c>
      <c r="AI214" s="109">
        <f t="shared" si="21"/>
        <v>0</v>
      </c>
      <c r="AJ214" s="109">
        <f t="shared" si="20"/>
        <v>0</v>
      </c>
      <c r="AK214" s="109">
        <f t="shared" si="20"/>
        <v>0</v>
      </c>
      <c r="AL214" s="109">
        <f t="shared" si="20"/>
        <v>0</v>
      </c>
    </row>
    <row r="215" spans="1:38" x14ac:dyDescent="0.3">
      <c r="A215" s="421"/>
      <c r="B215" s="421"/>
      <c r="C215" s="422"/>
      <c r="D215" s="423"/>
      <c r="E215" s="421"/>
      <c r="F215" s="421"/>
      <c r="G215" s="421"/>
      <c r="H215" s="421"/>
      <c r="I215" s="421"/>
      <c r="J215" s="421"/>
      <c r="K215" s="421"/>
      <c r="L215" s="421"/>
      <c r="M215" s="423"/>
      <c r="N215" s="340">
        <f>IF(C215&gt;A_Stammdaten!$B$12,0,SUM(E215,F215,H215,J215:K215)-SUM(G215,I215,L215:M215))</f>
        <v>0</v>
      </c>
      <c r="O215" s="421"/>
      <c r="P215" s="421"/>
      <c r="Q215" s="421"/>
      <c r="R215" s="421"/>
      <c r="S215" s="108">
        <f t="shared" si="24"/>
        <v>0</v>
      </c>
      <c r="T215" s="341">
        <f>IF(ISBLANK($B215),0,VLOOKUP($B215,Listen!$A$2:$C$45,2,FALSE))</f>
        <v>0</v>
      </c>
      <c r="U215" s="341">
        <f>IF(ISBLANK($B215),0,VLOOKUP($B215,Listen!$A$2:$C$45,3,FALSE))</f>
        <v>0</v>
      </c>
      <c r="V215" s="342">
        <f t="shared" si="27"/>
        <v>0</v>
      </c>
      <c r="W215" s="342">
        <f t="shared" si="26"/>
        <v>0</v>
      </c>
      <c r="X215" s="342">
        <f t="shared" si="26"/>
        <v>0</v>
      </c>
      <c r="Y215" s="342">
        <f t="shared" si="26"/>
        <v>0</v>
      </c>
      <c r="Z215" s="342">
        <f t="shared" si="26"/>
        <v>0</v>
      </c>
      <c r="AA215" s="342">
        <f t="shared" si="26"/>
        <v>0</v>
      </c>
      <c r="AB215" s="342">
        <f t="shared" si="26"/>
        <v>0</v>
      </c>
      <c r="AC215" s="109">
        <f t="shared" si="25"/>
        <v>0</v>
      </c>
      <c r="AD215" s="109">
        <f>IF(C215=A_Stammdaten!$B$12,E_SAV!$S215-E_SAV!$AE215,HLOOKUP(A_Stammdaten!$B$12-1,$AF$4:$AL$4004,ROW(C215)-3,FALSE)-$AE215)</f>
        <v>0</v>
      </c>
      <c r="AE215" s="109">
        <f>HLOOKUP(A_Stammdaten!$B$12,$AF$4:$AL$4004,ROW(C215)-3,FALSE)</f>
        <v>0</v>
      </c>
      <c r="AF215" s="109">
        <f t="shared" si="23"/>
        <v>0</v>
      </c>
      <c r="AG215" s="109">
        <f t="shared" si="21"/>
        <v>0</v>
      </c>
      <c r="AH215" s="109">
        <f t="shared" si="21"/>
        <v>0</v>
      </c>
      <c r="AI215" s="109">
        <f t="shared" si="21"/>
        <v>0</v>
      </c>
      <c r="AJ215" s="109">
        <f t="shared" si="20"/>
        <v>0</v>
      </c>
      <c r="AK215" s="109">
        <f t="shared" si="20"/>
        <v>0</v>
      </c>
      <c r="AL215" s="109">
        <f t="shared" si="20"/>
        <v>0</v>
      </c>
    </row>
    <row r="216" spans="1:38" x14ac:dyDescent="0.3">
      <c r="A216" s="421"/>
      <c r="B216" s="421"/>
      <c r="C216" s="422"/>
      <c r="D216" s="423"/>
      <c r="E216" s="421"/>
      <c r="F216" s="421"/>
      <c r="G216" s="421"/>
      <c r="H216" s="421"/>
      <c r="I216" s="421"/>
      <c r="J216" s="421"/>
      <c r="K216" s="421"/>
      <c r="L216" s="421"/>
      <c r="M216" s="423"/>
      <c r="N216" s="340">
        <f>IF(C216&gt;A_Stammdaten!$B$12,0,SUM(E216,F216,H216,J216:K216)-SUM(G216,I216,L216:M216))</f>
        <v>0</v>
      </c>
      <c r="O216" s="421"/>
      <c r="P216" s="421"/>
      <c r="Q216" s="421"/>
      <c r="R216" s="421"/>
      <c r="S216" s="108">
        <f t="shared" si="24"/>
        <v>0</v>
      </c>
      <c r="T216" s="341">
        <f>IF(ISBLANK($B216),0,VLOOKUP($B216,Listen!$A$2:$C$45,2,FALSE))</f>
        <v>0</v>
      </c>
      <c r="U216" s="341">
        <f>IF(ISBLANK($B216),0,VLOOKUP($B216,Listen!$A$2:$C$45,3,FALSE))</f>
        <v>0</v>
      </c>
      <c r="V216" s="342">
        <f t="shared" si="27"/>
        <v>0</v>
      </c>
      <c r="W216" s="342">
        <f t="shared" si="26"/>
        <v>0</v>
      </c>
      <c r="X216" s="342">
        <f t="shared" si="26"/>
        <v>0</v>
      </c>
      <c r="Y216" s="342">
        <f t="shared" si="26"/>
        <v>0</v>
      </c>
      <c r="Z216" s="342">
        <f t="shared" si="26"/>
        <v>0</v>
      </c>
      <c r="AA216" s="342">
        <f t="shared" si="26"/>
        <v>0</v>
      </c>
      <c r="AB216" s="342">
        <f t="shared" si="26"/>
        <v>0</v>
      </c>
      <c r="AC216" s="109">
        <f t="shared" si="25"/>
        <v>0</v>
      </c>
      <c r="AD216" s="109">
        <f>IF(C216=A_Stammdaten!$B$12,E_SAV!$S216-E_SAV!$AE216,HLOOKUP(A_Stammdaten!$B$12-1,$AF$4:$AL$4004,ROW(C216)-3,FALSE)-$AE216)</f>
        <v>0</v>
      </c>
      <c r="AE216" s="109">
        <f>HLOOKUP(A_Stammdaten!$B$12,$AF$4:$AL$4004,ROW(C216)-3,FALSE)</f>
        <v>0</v>
      </c>
      <c r="AF216" s="109">
        <f t="shared" si="23"/>
        <v>0</v>
      </c>
      <c r="AG216" s="109">
        <f t="shared" si="21"/>
        <v>0</v>
      </c>
      <c r="AH216" s="109">
        <f t="shared" si="21"/>
        <v>0</v>
      </c>
      <c r="AI216" s="109">
        <f t="shared" si="21"/>
        <v>0</v>
      </c>
      <c r="AJ216" s="109">
        <f t="shared" si="20"/>
        <v>0</v>
      </c>
      <c r="AK216" s="109">
        <f t="shared" si="20"/>
        <v>0</v>
      </c>
      <c r="AL216" s="109">
        <f t="shared" si="20"/>
        <v>0</v>
      </c>
    </row>
    <row r="217" spans="1:38" x14ac:dyDescent="0.3">
      <c r="A217" s="421"/>
      <c r="B217" s="421"/>
      <c r="C217" s="422"/>
      <c r="D217" s="423"/>
      <c r="E217" s="421"/>
      <c r="F217" s="421"/>
      <c r="G217" s="421"/>
      <c r="H217" s="421"/>
      <c r="I217" s="421"/>
      <c r="J217" s="421"/>
      <c r="K217" s="421"/>
      <c r="L217" s="421"/>
      <c r="M217" s="423"/>
      <c r="N217" s="340">
        <f>IF(C217&gt;A_Stammdaten!$B$12,0,SUM(E217,F217,H217,J217:K217)-SUM(G217,I217,L217:M217))</f>
        <v>0</v>
      </c>
      <c r="O217" s="421"/>
      <c r="P217" s="421"/>
      <c r="Q217" s="421"/>
      <c r="R217" s="421"/>
      <c r="S217" s="108">
        <f t="shared" si="24"/>
        <v>0</v>
      </c>
      <c r="T217" s="341">
        <f>IF(ISBLANK($B217),0,VLOOKUP($B217,Listen!$A$2:$C$45,2,FALSE))</f>
        <v>0</v>
      </c>
      <c r="U217" s="341">
        <f>IF(ISBLANK($B217),0,VLOOKUP($B217,Listen!$A$2:$C$45,3,FALSE))</f>
        <v>0</v>
      </c>
      <c r="V217" s="342">
        <f t="shared" si="27"/>
        <v>0</v>
      </c>
      <c r="W217" s="342">
        <f t="shared" si="26"/>
        <v>0</v>
      </c>
      <c r="X217" s="342">
        <f t="shared" si="26"/>
        <v>0</v>
      </c>
      <c r="Y217" s="342">
        <f t="shared" si="26"/>
        <v>0</v>
      </c>
      <c r="Z217" s="342">
        <f t="shared" si="26"/>
        <v>0</v>
      </c>
      <c r="AA217" s="342">
        <f t="shared" si="26"/>
        <v>0</v>
      </c>
      <c r="AB217" s="342">
        <f t="shared" si="26"/>
        <v>0</v>
      </c>
      <c r="AC217" s="109">
        <f t="shared" si="25"/>
        <v>0</v>
      </c>
      <c r="AD217" s="109">
        <f>IF(C217=A_Stammdaten!$B$12,E_SAV!$S217-E_SAV!$AE217,HLOOKUP(A_Stammdaten!$B$12-1,$AF$4:$AL$4004,ROW(C217)-3,FALSE)-$AE217)</f>
        <v>0</v>
      </c>
      <c r="AE217" s="109">
        <f>HLOOKUP(A_Stammdaten!$B$12,$AF$4:$AL$4004,ROW(C217)-3,FALSE)</f>
        <v>0</v>
      </c>
      <c r="AF217" s="109">
        <f t="shared" si="23"/>
        <v>0</v>
      </c>
      <c r="AG217" s="109">
        <f t="shared" si="21"/>
        <v>0</v>
      </c>
      <c r="AH217" s="109">
        <f t="shared" si="21"/>
        <v>0</v>
      </c>
      <c r="AI217" s="109">
        <f t="shared" si="21"/>
        <v>0</v>
      </c>
      <c r="AJ217" s="109">
        <f t="shared" si="20"/>
        <v>0</v>
      </c>
      <c r="AK217" s="109">
        <f t="shared" si="20"/>
        <v>0</v>
      </c>
      <c r="AL217" s="109">
        <f t="shared" si="20"/>
        <v>0</v>
      </c>
    </row>
    <row r="218" spans="1:38" x14ac:dyDescent="0.3">
      <c r="A218" s="421"/>
      <c r="B218" s="421"/>
      <c r="C218" s="422"/>
      <c r="D218" s="423"/>
      <c r="E218" s="421"/>
      <c r="F218" s="421"/>
      <c r="G218" s="421"/>
      <c r="H218" s="421"/>
      <c r="I218" s="421"/>
      <c r="J218" s="421"/>
      <c r="K218" s="421"/>
      <c r="L218" s="421"/>
      <c r="M218" s="423"/>
      <c r="N218" s="340">
        <f>IF(C218&gt;A_Stammdaten!$B$12,0,SUM(E218,F218,H218,J218:K218)-SUM(G218,I218,L218:M218))</f>
        <v>0</v>
      </c>
      <c r="O218" s="421"/>
      <c r="P218" s="421"/>
      <c r="Q218" s="421"/>
      <c r="R218" s="421"/>
      <c r="S218" s="108">
        <f t="shared" si="24"/>
        <v>0</v>
      </c>
      <c r="T218" s="341">
        <f>IF(ISBLANK($B218),0,VLOOKUP($B218,Listen!$A$2:$C$45,2,FALSE))</f>
        <v>0</v>
      </c>
      <c r="U218" s="341">
        <f>IF(ISBLANK($B218),0,VLOOKUP($B218,Listen!$A$2:$C$45,3,FALSE))</f>
        <v>0</v>
      </c>
      <c r="V218" s="342">
        <f t="shared" si="27"/>
        <v>0</v>
      </c>
      <c r="W218" s="342">
        <f t="shared" si="26"/>
        <v>0</v>
      </c>
      <c r="X218" s="342">
        <f t="shared" si="26"/>
        <v>0</v>
      </c>
      <c r="Y218" s="342">
        <f t="shared" si="26"/>
        <v>0</v>
      </c>
      <c r="Z218" s="342">
        <f t="shared" si="26"/>
        <v>0</v>
      </c>
      <c r="AA218" s="342">
        <f t="shared" si="26"/>
        <v>0</v>
      </c>
      <c r="AB218" s="342">
        <f t="shared" si="26"/>
        <v>0</v>
      </c>
      <c r="AC218" s="109">
        <f t="shared" si="25"/>
        <v>0</v>
      </c>
      <c r="AD218" s="109">
        <f>IF(C218=A_Stammdaten!$B$12,E_SAV!$S218-E_SAV!$AE218,HLOOKUP(A_Stammdaten!$B$12-1,$AF$4:$AL$4004,ROW(C218)-3,FALSE)-$AE218)</f>
        <v>0</v>
      </c>
      <c r="AE218" s="109">
        <f>HLOOKUP(A_Stammdaten!$B$12,$AF$4:$AL$4004,ROW(C218)-3,FALSE)</f>
        <v>0</v>
      </c>
      <c r="AF218" s="109">
        <f t="shared" si="23"/>
        <v>0</v>
      </c>
      <c r="AG218" s="109">
        <f t="shared" si="21"/>
        <v>0</v>
      </c>
      <c r="AH218" s="109">
        <f t="shared" si="21"/>
        <v>0</v>
      </c>
      <c r="AI218" s="109">
        <f t="shared" si="21"/>
        <v>0</v>
      </c>
      <c r="AJ218" s="109">
        <f t="shared" si="21"/>
        <v>0</v>
      </c>
      <c r="AK218" s="109">
        <f t="shared" si="21"/>
        <v>0</v>
      </c>
      <c r="AL218" s="109">
        <f t="shared" si="21"/>
        <v>0</v>
      </c>
    </row>
    <row r="219" spans="1:38" x14ac:dyDescent="0.3">
      <c r="A219" s="421"/>
      <c r="B219" s="421"/>
      <c r="C219" s="422"/>
      <c r="D219" s="423"/>
      <c r="E219" s="421"/>
      <c r="F219" s="421"/>
      <c r="G219" s="421"/>
      <c r="H219" s="421"/>
      <c r="I219" s="421"/>
      <c r="J219" s="421"/>
      <c r="K219" s="421"/>
      <c r="L219" s="421"/>
      <c r="M219" s="423"/>
      <c r="N219" s="340">
        <f>IF(C219&gt;A_Stammdaten!$B$12,0,SUM(E219,F219,H219,J219:K219)-SUM(G219,I219,L219:M219))</f>
        <v>0</v>
      </c>
      <c r="O219" s="421"/>
      <c r="P219" s="421"/>
      <c r="Q219" s="421"/>
      <c r="R219" s="421"/>
      <c r="S219" s="108">
        <f t="shared" si="24"/>
        <v>0</v>
      </c>
      <c r="T219" s="341">
        <f>IF(ISBLANK($B219),0,VLOOKUP($B219,Listen!$A$2:$C$45,2,FALSE))</f>
        <v>0</v>
      </c>
      <c r="U219" s="341">
        <f>IF(ISBLANK($B219),0,VLOOKUP($B219,Listen!$A$2:$C$45,3,FALSE))</f>
        <v>0</v>
      </c>
      <c r="V219" s="342">
        <f t="shared" si="27"/>
        <v>0</v>
      </c>
      <c r="W219" s="342">
        <f t="shared" si="26"/>
        <v>0</v>
      </c>
      <c r="X219" s="342">
        <f t="shared" si="26"/>
        <v>0</v>
      </c>
      <c r="Y219" s="342">
        <f t="shared" si="26"/>
        <v>0</v>
      </c>
      <c r="Z219" s="342">
        <f t="shared" si="26"/>
        <v>0</v>
      </c>
      <c r="AA219" s="342">
        <f t="shared" si="26"/>
        <v>0</v>
      </c>
      <c r="AB219" s="342">
        <f t="shared" si="26"/>
        <v>0</v>
      </c>
      <c r="AC219" s="109">
        <f t="shared" si="25"/>
        <v>0</v>
      </c>
      <c r="AD219" s="109">
        <f>IF(C219=A_Stammdaten!$B$12,E_SAV!$S219-E_SAV!$AE219,HLOOKUP(A_Stammdaten!$B$12-1,$AF$4:$AL$4004,ROW(C219)-3,FALSE)-$AE219)</f>
        <v>0</v>
      </c>
      <c r="AE219" s="109">
        <f>HLOOKUP(A_Stammdaten!$B$12,$AF$4:$AL$4004,ROW(C219)-3,FALSE)</f>
        <v>0</v>
      </c>
      <c r="AF219" s="109">
        <f t="shared" si="23"/>
        <v>0</v>
      </c>
      <c r="AG219" s="109">
        <f t="shared" ref="AG219:AL261" si="28">IF(OR($C219=0,$S219=0,W219-(AG$4-$C219)=0),0,IF($C219&lt;AG$4,AF219-AF219/(W219-(AG$4-$C219)),IF($C219=AG$4,$S219-$S219/W219,0)))</f>
        <v>0</v>
      </c>
      <c r="AH219" s="109">
        <f t="shared" si="28"/>
        <v>0</v>
      </c>
      <c r="AI219" s="109">
        <f t="shared" si="28"/>
        <v>0</v>
      </c>
      <c r="AJ219" s="109">
        <f t="shared" si="28"/>
        <v>0</v>
      </c>
      <c r="AK219" s="109">
        <f t="shared" si="28"/>
        <v>0</v>
      </c>
      <c r="AL219" s="109">
        <f t="shared" si="28"/>
        <v>0</v>
      </c>
    </row>
    <row r="220" spans="1:38" x14ac:dyDescent="0.3">
      <c r="A220" s="421"/>
      <c r="B220" s="421"/>
      <c r="C220" s="422"/>
      <c r="D220" s="423"/>
      <c r="E220" s="421"/>
      <c r="F220" s="421"/>
      <c r="G220" s="421"/>
      <c r="H220" s="421"/>
      <c r="I220" s="421"/>
      <c r="J220" s="421"/>
      <c r="K220" s="421"/>
      <c r="L220" s="421"/>
      <c r="M220" s="423"/>
      <c r="N220" s="340">
        <f>IF(C220&gt;A_Stammdaten!$B$12,0,SUM(E220,F220,H220,J220:K220)-SUM(G220,I220,L220:M220))</f>
        <v>0</v>
      </c>
      <c r="O220" s="421"/>
      <c r="P220" s="421"/>
      <c r="Q220" s="421"/>
      <c r="R220" s="421"/>
      <c r="S220" s="108">
        <f t="shared" si="24"/>
        <v>0</v>
      </c>
      <c r="T220" s="341">
        <f>IF(ISBLANK($B220),0,VLOOKUP($B220,Listen!$A$2:$C$45,2,FALSE))</f>
        <v>0</v>
      </c>
      <c r="U220" s="341">
        <f>IF(ISBLANK($B220),0,VLOOKUP($B220,Listen!$A$2:$C$45,3,FALSE))</f>
        <v>0</v>
      </c>
      <c r="V220" s="342">
        <f t="shared" si="27"/>
        <v>0</v>
      </c>
      <c r="W220" s="342">
        <f t="shared" si="26"/>
        <v>0</v>
      </c>
      <c r="X220" s="342">
        <f t="shared" si="26"/>
        <v>0</v>
      </c>
      <c r="Y220" s="342">
        <f t="shared" si="26"/>
        <v>0</v>
      </c>
      <c r="Z220" s="342">
        <f t="shared" si="26"/>
        <v>0</v>
      </c>
      <c r="AA220" s="342">
        <f t="shared" si="26"/>
        <v>0</v>
      </c>
      <c r="AB220" s="342">
        <f t="shared" si="26"/>
        <v>0</v>
      </c>
      <c r="AC220" s="109">
        <f t="shared" si="25"/>
        <v>0</v>
      </c>
      <c r="AD220" s="109">
        <f>IF(C220=A_Stammdaten!$B$12,E_SAV!$S220-E_SAV!$AE220,HLOOKUP(A_Stammdaten!$B$12-1,$AF$4:$AL$4004,ROW(C220)-3,FALSE)-$AE220)</f>
        <v>0</v>
      </c>
      <c r="AE220" s="109">
        <f>HLOOKUP(A_Stammdaten!$B$12,$AF$4:$AL$4004,ROW(C220)-3,FALSE)</f>
        <v>0</v>
      </c>
      <c r="AF220" s="109">
        <f t="shared" si="23"/>
        <v>0</v>
      </c>
      <c r="AG220" s="109">
        <f t="shared" si="28"/>
        <v>0</v>
      </c>
      <c r="AH220" s="109">
        <f t="shared" si="28"/>
        <v>0</v>
      </c>
      <c r="AI220" s="109">
        <f t="shared" si="28"/>
        <v>0</v>
      </c>
      <c r="AJ220" s="109">
        <f t="shared" si="28"/>
        <v>0</v>
      </c>
      <c r="AK220" s="109">
        <f t="shared" si="28"/>
        <v>0</v>
      </c>
      <c r="AL220" s="109">
        <f t="shared" si="28"/>
        <v>0</v>
      </c>
    </row>
    <row r="221" spans="1:38" x14ac:dyDescent="0.3">
      <c r="A221" s="421"/>
      <c r="B221" s="421"/>
      <c r="C221" s="422"/>
      <c r="D221" s="423"/>
      <c r="E221" s="421"/>
      <c r="F221" s="421"/>
      <c r="G221" s="421"/>
      <c r="H221" s="421"/>
      <c r="I221" s="421"/>
      <c r="J221" s="421"/>
      <c r="K221" s="421"/>
      <c r="L221" s="421"/>
      <c r="M221" s="423"/>
      <c r="N221" s="340">
        <f>IF(C221&gt;A_Stammdaten!$B$12,0,SUM(E221,F221,H221,J221:K221)-SUM(G221,I221,L221:M221))</f>
        <v>0</v>
      </c>
      <c r="O221" s="421"/>
      <c r="P221" s="421"/>
      <c r="Q221" s="421"/>
      <c r="R221" s="421"/>
      <c r="S221" s="108">
        <f t="shared" si="24"/>
        <v>0</v>
      </c>
      <c r="T221" s="341">
        <f>IF(ISBLANK($B221),0,VLOOKUP($B221,Listen!$A$2:$C$45,2,FALSE))</f>
        <v>0</v>
      </c>
      <c r="U221" s="341">
        <f>IF(ISBLANK($B221),0,VLOOKUP($B221,Listen!$A$2:$C$45,3,FALSE))</f>
        <v>0</v>
      </c>
      <c r="V221" s="342">
        <f t="shared" si="27"/>
        <v>0</v>
      </c>
      <c r="W221" s="342">
        <f t="shared" si="26"/>
        <v>0</v>
      </c>
      <c r="X221" s="342">
        <f t="shared" si="26"/>
        <v>0</v>
      </c>
      <c r="Y221" s="342">
        <f t="shared" si="26"/>
        <v>0</v>
      </c>
      <c r="Z221" s="342">
        <f t="shared" si="26"/>
        <v>0</v>
      </c>
      <c r="AA221" s="342">
        <f t="shared" si="26"/>
        <v>0</v>
      </c>
      <c r="AB221" s="342">
        <f t="shared" si="26"/>
        <v>0</v>
      </c>
      <c r="AC221" s="109">
        <f t="shared" si="25"/>
        <v>0</v>
      </c>
      <c r="AD221" s="109">
        <f>IF(C221=A_Stammdaten!$B$12,E_SAV!$S221-E_SAV!$AE221,HLOOKUP(A_Stammdaten!$B$12-1,$AF$4:$AL$4004,ROW(C221)-3,FALSE)-$AE221)</f>
        <v>0</v>
      </c>
      <c r="AE221" s="109">
        <f>HLOOKUP(A_Stammdaten!$B$12,$AF$4:$AL$4004,ROW(C221)-3,FALSE)</f>
        <v>0</v>
      </c>
      <c r="AF221" s="109">
        <f t="shared" si="23"/>
        <v>0</v>
      </c>
      <c r="AG221" s="109">
        <f t="shared" si="28"/>
        <v>0</v>
      </c>
      <c r="AH221" s="109">
        <f t="shared" si="28"/>
        <v>0</v>
      </c>
      <c r="AI221" s="109">
        <f t="shared" si="28"/>
        <v>0</v>
      </c>
      <c r="AJ221" s="109">
        <f t="shared" si="28"/>
        <v>0</v>
      </c>
      <c r="AK221" s="109">
        <f t="shared" si="28"/>
        <v>0</v>
      </c>
      <c r="AL221" s="109">
        <f t="shared" si="28"/>
        <v>0</v>
      </c>
    </row>
    <row r="222" spans="1:38" x14ac:dyDescent="0.3">
      <c r="A222" s="421"/>
      <c r="B222" s="421"/>
      <c r="C222" s="422"/>
      <c r="D222" s="423"/>
      <c r="E222" s="421"/>
      <c r="F222" s="421"/>
      <c r="G222" s="421"/>
      <c r="H222" s="421"/>
      <c r="I222" s="421"/>
      <c r="J222" s="421"/>
      <c r="K222" s="421"/>
      <c r="L222" s="421"/>
      <c r="M222" s="423"/>
      <c r="N222" s="340">
        <f>IF(C222&gt;A_Stammdaten!$B$12,0,SUM(E222,F222,H222,J222:K222)-SUM(G222,I222,L222:M222))</f>
        <v>0</v>
      </c>
      <c r="O222" s="421"/>
      <c r="P222" s="421"/>
      <c r="Q222" s="421"/>
      <c r="R222" s="421"/>
      <c r="S222" s="108">
        <f t="shared" si="24"/>
        <v>0</v>
      </c>
      <c r="T222" s="341">
        <f>IF(ISBLANK($B222),0,VLOOKUP($B222,Listen!$A$2:$C$45,2,FALSE))</f>
        <v>0</v>
      </c>
      <c r="U222" s="341">
        <f>IF(ISBLANK($B222),0,VLOOKUP($B222,Listen!$A$2:$C$45,3,FALSE))</f>
        <v>0</v>
      </c>
      <c r="V222" s="342">
        <f t="shared" si="27"/>
        <v>0</v>
      </c>
      <c r="W222" s="342">
        <f t="shared" si="26"/>
        <v>0</v>
      </c>
      <c r="X222" s="342">
        <f t="shared" si="26"/>
        <v>0</v>
      </c>
      <c r="Y222" s="342">
        <f t="shared" si="26"/>
        <v>0</v>
      </c>
      <c r="Z222" s="342">
        <f t="shared" si="26"/>
        <v>0</v>
      </c>
      <c r="AA222" s="342">
        <f t="shared" si="26"/>
        <v>0</v>
      </c>
      <c r="AB222" s="342">
        <f t="shared" si="26"/>
        <v>0</v>
      </c>
      <c r="AC222" s="109">
        <f t="shared" si="25"/>
        <v>0</v>
      </c>
      <c r="AD222" s="109">
        <f>IF(C222=A_Stammdaten!$B$12,E_SAV!$S222-E_SAV!$AE222,HLOOKUP(A_Stammdaten!$B$12-1,$AF$4:$AL$4004,ROW(C222)-3,FALSE)-$AE222)</f>
        <v>0</v>
      </c>
      <c r="AE222" s="109">
        <f>HLOOKUP(A_Stammdaten!$B$12,$AF$4:$AL$4004,ROW(C222)-3,FALSE)</f>
        <v>0</v>
      </c>
      <c r="AF222" s="109">
        <f t="shared" si="23"/>
        <v>0</v>
      </c>
      <c r="AG222" s="109">
        <f t="shared" si="28"/>
        <v>0</v>
      </c>
      <c r="AH222" s="109">
        <f t="shared" si="28"/>
        <v>0</v>
      </c>
      <c r="AI222" s="109">
        <f t="shared" si="28"/>
        <v>0</v>
      </c>
      <c r="AJ222" s="109">
        <f t="shared" si="28"/>
        <v>0</v>
      </c>
      <c r="AK222" s="109">
        <f t="shared" si="28"/>
        <v>0</v>
      </c>
      <c r="AL222" s="109">
        <f t="shared" si="28"/>
        <v>0</v>
      </c>
    </row>
    <row r="223" spans="1:38" x14ac:dyDescent="0.3">
      <c r="A223" s="421"/>
      <c r="B223" s="421"/>
      <c r="C223" s="422"/>
      <c r="D223" s="423"/>
      <c r="E223" s="421"/>
      <c r="F223" s="421"/>
      <c r="G223" s="421"/>
      <c r="H223" s="421"/>
      <c r="I223" s="421"/>
      <c r="J223" s="421"/>
      <c r="K223" s="421"/>
      <c r="L223" s="421"/>
      <c r="M223" s="423"/>
      <c r="N223" s="340">
        <f>IF(C223&gt;A_Stammdaten!$B$12,0,SUM(E223,F223,H223,J223:K223)-SUM(G223,I223,L223:M223))</f>
        <v>0</v>
      </c>
      <c r="O223" s="421"/>
      <c r="P223" s="421"/>
      <c r="Q223" s="421"/>
      <c r="R223" s="421"/>
      <c r="S223" s="108">
        <f t="shared" si="24"/>
        <v>0</v>
      </c>
      <c r="T223" s="341">
        <f>IF(ISBLANK($B223),0,VLOOKUP($B223,Listen!$A$2:$C$45,2,FALSE))</f>
        <v>0</v>
      </c>
      <c r="U223" s="341">
        <f>IF(ISBLANK($B223),0,VLOOKUP($B223,Listen!$A$2:$C$45,3,FALSE))</f>
        <v>0</v>
      </c>
      <c r="V223" s="342">
        <f t="shared" si="27"/>
        <v>0</v>
      </c>
      <c r="W223" s="342">
        <f t="shared" si="26"/>
        <v>0</v>
      </c>
      <c r="X223" s="342">
        <f t="shared" si="26"/>
        <v>0</v>
      </c>
      <c r="Y223" s="342">
        <f t="shared" si="26"/>
        <v>0</v>
      </c>
      <c r="Z223" s="342">
        <f t="shared" si="26"/>
        <v>0</v>
      </c>
      <c r="AA223" s="342">
        <f t="shared" si="26"/>
        <v>0</v>
      </c>
      <c r="AB223" s="342">
        <f t="shared" si="26"/>
        <v>0</v>
      </c>
      <c r="AC223" s="109">
        <f t="shared" si="25"/>
        <v>0</v>
      </c>
      <c r="AD223" s="109">
        <f>IF(C223=A_Stammdaten!$B$12,E_SAV!$S223-E_SAV!$AE223,HLOOKUP(A_Stammdaten!$B$12-1,$AF$4:$AL$4004,ROW(C223)-3,FALSE)-$AE223)</f>
        <v>0</v>
      </c>
      <c r="AE223" s="109">
        <f>HLOOKUP(A_Stammdaten!$B$12,$AF$4:$AL$4004,ROW(C223)-3,FALSE)</f>
        <v>0</v>
      </c>
      <c r="AF223" s="109">
        <f t="shared" si="23"/>
        <v>0</v>
      </c>
      <c r="AG223" s="109">
        <f t="shared" si="28"/>
        <v>0</v>
      </c>
      <c r="AH223" s="109">
        <f t="shared" si="28"/>
        <v>0</v>
      </c>
      <c r="AI223" s="109">
        <f t="shared" si="28"/>
        <v>0</v>
      </c>
      <c r="AJ223" s="109">
        <f t="shared" si="28"/>
        <v>0</v>
      </c>
      <c r="AK223" s="109">
        <f t="shared" si="28"/>
        <v>0</v>
      </c>
      <c r="AL223" s="109">
        <f t="shared" si="28"/>
        <v>0</v>
      </c>
    </row>
    <row r="224" spans="1:38" x14ac:dyDescent="0.3">
      <c r="A224" s="421"/>
      <c r="B224" s="421"/>
      <c r="C224" s="422"/>
      <c r="D224" s="423"/>
      <c r="E224" s="421"/>
      <c r="F224" s="421"/>
      <c r="G224" s="421"/>
      <c r="H224" s="421"/>
      <c r="I224" s="421"/>
      <c r="J224" s="421"/>
      <c r="K224" s="421"/>
      <c r="L224" s="421"/>
      <c r="M224" s="423"/>
      <c r="N224" s="340">
        <f>IF(C224&gt;A_Stammdaten!$B$12,0,SUM(E224,F224,H224,J224:K224)-SUM(G224,I224,L224:M224))</f>
        <v>0</v>
      </c>
      <c r="O224" s="421"/>
      <c r="P224" s="421"/>
      <c r="Q224" s="421"/>
      <c r="R224" s="421"/>
      <c r="S224" s="108">
        <f t="shared" si="24"/>
        <v>0</v>
      </c>
      <c r="T224" s="341">
        <f>IF(ISBLANK($B224),0,VLOOKUP($B224,Listen!$A$2:$C$45,2,FALSE))</f>
        <v>0</v>
      </c>
      <c r="U224" s="341">
        <f>IF(ISBLANK($B224),0,VLOOKUP($B224,Listen!$A$2:$C$45,3,FALSE))</f>
        <v>0</v>
      </c>
      <c r="V224" s="342">
        <f t="shared" si="27"/>
        <v>0</v>
      </c>
      <c r="W224" s="342">
        <f t="shared" si="26"/>
        <v>0</v>
      </c>
      <c r="X224" s="342">
        <f t="shared" si="26"/>
        <v>0</v>
      </c>
      <c r="Y224" s="342">
        <f t="shared" si="26"/>
        <v>0</v>
      </c>
      <c r="Z224" s="342">
        <f t="shared" si="26"/>
        <v>0</v>
      </c>
      <c r="AA224" s="342">
        <f t="shared" si="26"/>
        <v>0</v>
      </c>
      <c r="AB224" s="342">
        <f t="shared" si="26"/>
        <v>0</v>
      </c>
      <c r="AC224" s="109">
        <f t="shared" si="25"/>
        <v>0</v>
      </c>
      <c r="AD224" s="109">
        <f>IF(C224=A_Stammdaten!$B$12,E_SAV!$S224-E_SAV!$AE224,HLOOKUP(A_Stammdaten!$B$12-1,$AF$4:$AL$4004,ROW(C224)-3,FALSE)-$AE224)</f>
        <v>0</v>
      </c>
      <c r="AE224" s="109">
        <f>HLOOKUP(A_Stammdaten!$B$12,$AF$4:$AL$4004,ROW(C224)-3,FALSE)</f>
        <v>0</v>
      </c>
      <c r="AF224" s="109">
        <f t="shared" si="23"/>
        <v>0</v>
      </c>
      <c r="AG224" s="109">
        <f t="shared" si="28"/>
        <v>0</v>
      </c>
      <c r="AH224" s="109">
        <f t="shared" si="28"/>
        <v>0</v>
      </c>
      <c r="AI224" s="109">
        <f t="shared" si="28"/>
        <v>0</v>
      </c>
      <c r="AJ224" s="109">
        <f t="shared" si="28"/>
        <v>0</v>
      </c>
      <c r="AK224" s="109">
        <f t="shared" si="28"/>
        <v>0</v>
      </c>
      <c r="AL224" s="109">
        <f t="shared" si="28"/>
        <v>0</v>
      </c>
    </row>
    <row r="225" spans="1:38" x14ac:dyDescent="0.3">
      <c r="A225" s="421"/>
      <c r="B225" s="421"/>
      <c r="C225" s="422"/>
      <c r="D225" s="423"/>
      <c r="E225" s="421"/>
      <c r="F225" s="421"/>
      <c r="G225" s="421"/>
      <c r="H225" s="421"/>
      <c r="I225" s="421"/>
      <c r="J225" s="421"/>
      <c r="K225" s="421"/>
      <c r="L225" s="421"/>
      <c r="M225" s="423"/>
      <c r="N225" s="340">
        <f>IF(C225&gt;A_Stammdaten!$B$12,0,SUM(E225,F225,H225,J225:K225)-SUM(G225,I225,L225:M225))</f>
        <v>0</v>
      </c>
      <c r="O225" s="421"/>
      <c r="P225" s="421"/>
      <c r="Q225" s="421"/>
      <c r="R225" s="421"/>
      <c r="S225" s="108">
        <f t="shared" si="24"/>
        <v>0</v>
      </c>
      <c r="T225" s="341">
        <f>IF(ISBLANK($B225),0,VLOOKUP($B225,Listen!$A$2:$C$45,2,FALSE))</f>
        <v>0</v>
      </c>
      <c r="U225" s="341">
        <f>IF(ISBLANK($B225),0,VLOOKUP($B225,Listen!$A$2:$C$45,3,FALSE))</f>
        <v>0</v>
      </c>
      <c r="V225" s="342">
        <f t="shared" si="27"/>
        <v>0</v>
      </c>
      <c r="W225" s="342">
        <f t="shared" si="26"/>
        <v>0</v>
      </c>
      <c r="X225" s="342">
        <f t="shared" si="26"/>
        <v>0</v>
      </c>
      <c r="Y225" s="342">
        <f t="shared" si="26"/>
        <v>0</v>
      </c>
      <c r="Z225" s="342">
        <f t="shared" si="26"/>
        <v>0</v>
      </c>
      <c r="AA225" s="342">
        <f t="shared" si="26"/>
        <v>0</v>
      </c>
      <c r="AB225" s="342">
        <f t="shared" si="26"/>
        <v>0</v>
      </c>
      <c r="AC225" s="109">
        <f t="shared" si="25"/>
        <v>0</v>
      </c>
      <c r="AD225" s="109">
        <f>IF(C225=A_Stammdaten!$B$12,E_SAV!$S225-E_SAV!$AE225,HLOOKUP(A_Stammdaten!$B$12-1,$AF$4:$AL$4004,ROW(C225)-3,FALSE)-$AE225)</f>
        <v>0</v>
      </c>
      <c r="AE225" s="109">
        <f>HLOOKUP(A_Stammdaten!$B$12,$AF$4:$AL$4004,ROW(C225)-3,FALSE)</f>
        <v>0</v>
      </c>
      <c r="AF225" s="109">
        <f t="shared" si="23"/>
        <v>0</v>
      </c>
      <c r="AG225" s="109">
        <f t="shared" si="28"/>
        <v>0</v>
      </c>
      <c r="AH225" s="109">
        <f t="shared" si="28"/>
        <v>0</v>
      </c>
      <c r="AI225" s="109">
        <f t="shared" si="28"/>
        <v>0</v>
      </c>
      <c r="AJ225" s="109">
        <f t="shared" si="28"/>
        <v>0</v>
      </c>
      <c r="AK225" s="109">
        <f t="shared" si="28"/>
        <v>0</v>
      </c>
      <c r="AL225" s="109">
        <f t="shared" si="28"/>
        <v>0</v>
      </c>
    </row>
    <row r="226" spans="1:38" x14ac:dyDescent="0.3">
      <c r="A226" s="421"/>
      <c r="B226" s="421"/>
      <c r="C226" s="422"/>
      <c r="D226" s="423"/>
      <c r="E226" s="421"/>
      <c r="F226" s="421"/>
      <c r="G226" s="421"/>
      <c r="H226" s="421"/>
      <c r="I226" s="421"/>
      <c r="J226" s="421"/>
      <c r="K226" s="421"/>
      <c r="L226" s="421"/>
      <c r="M226" s="423"/>
      <c r="N226" s="340">
        <f>IF(C226&gt;A_Stammdaten!$B$12,0,SUM(E226,F226,H226,J226:K226)-SUM(G226,I226,L226:M226))</f>
        <v>0</v>
      </c>
      <c r="O226" s="421"/>
      <c r="P226" s="421"/>
      <c r="Q226" s="421"/>
      <c r="R226" s="421"/>
      <c r="S226" s="108">
        <f t="shared" si="24"/>
        <v>0</v>
      </c>
      <c r="T226" s="341">
        <f>IF(ISBLANK($B226),0,VLOOKUP($B226,Listen!$A$2:$C$45,2,FALSE))</f>
        <v>0</v>
      </c>
      <c r="U226" s="341">
        <f>IF(ISBLANK($B226),0,VLOOKUP($B226,Listen!$A$2:$C$45,3,FALSE))</f>
        <v>0</v>
      </c>
      <c r="V226" s="342">
        <f t="shared" si="27"/>
        <v>0</v>
      </c>
      <c r="W226" s="342">
        <f t="shared" si="26"/>
        <v>0</v>
      </c>
      <c r="X226" s="342">
        <f t="shared" si="26"/>
        <v>0</v>
      </c>
      <c r="Y226" s="342">
        <f t="shared" si="26"/>
        <v>0</v>
      </c>
      <c r="Z226" s="342">
        <f t="shared" si="26"/>
        <v>0</v>
      </c>
      <c r="AA226" s="342">
        <f t="shared" si="26"/>
        <v>0</v>
      </c>
      <c r="AB226" s="342">
        <f t="shared" si="26"/>
        <v>0</v>
      </c>
      <c r="AC226" s="109">
        <f t="shared" si="25"/>
        <v>0</v>
      </c>
      <c r="AD226" s="109">
        <f>IF(C226=A_Stammdaten!$B$12,E_SAV!$S226-E_SAV!$AE226,HLOOKUP(A_Stammdaten!$B$12-1,$AF$4:$AL$4004,ROW(C226)-3,FALSE)-$AE226)</f>
        <v>0</v>
      </c>
      <c r="AE226" s="109">
        <f>HLOOKUP(A_Stammdaten!$B$12,$AF$4:$AL$4004,ROW(C226)-3,FALSE)</f>
        <v>0</v>
      </c>
      <c r="AF226" s="109">
        <f t="shared" si="23"/>
        <v>0</v>
      </c>
      <c r="AG226" s="109">
        <f t="shared" si="28"/>
        <v>0</v>
      </c>
      <c r="AH226" s="109">
        <f t="shared" si="28"/>
        <v>0</v>
      </c>
      <c r="AI226" s="109">
        <f t="shared" si="28"/>
        <v>0</v>
      </c>
      <c r="AJ226" s="109">
        <f t="shared" si="28"/>
        <v>0</v>
      </c>
      <c r="AK226" s="109">
        <f t="shared" si="28"/>
        <v>0</v>
      </c>
      <c r="AL226" s="109">
        <f t="shared" si="28"/>
        <v>0</v>
      </c>
    </row>
    <row r="227" spans="1:38" x14ac:dyDescent="0.3">
      <c r="A227" s="421"/>
      <c r="B227" s="421"/>
      <c r="C227" s="422"/>
      <c r="D227" s="423"/>
      <c r="E227" s="421"/>
      <c r="F227" s="421"/>
      <c r="G227" s="421"/>
      <c r="H227" s="421"/>
      <c r="I227" s="421"/>
      <c r="J227" s="421"/>
      <c r="K227" s="421"/>
      <c r="L227" s="421"/>
      <c r="M227" s="423"/>
      <c r="N227" s="340">
        <f>IF(C227&gt;A_Stammdaten!$B$12,0,SUM(E227,F227,H227,J227:K227)-SUM(G227,I227,L227:M227))</f>
        <v>0</v>
      </c>
      <c r="O227" s="421"/>
      <c r="P227" s="421"/>
      <c r="Q227" s="421"/>
      <c r="R227" s="421"/>
      <c r="S227" s="108">
        <f t="shared" si="24"/>
        <v>0</v>
      </c>
      <c r="T227" s="341">
        <f>IF(ISBLANK($B227),0,VLOOKUP($B227,Listen!$A$2:$C$45,2,FALSE))</f>
        <v>0</v>
      </c>
      <c r="U227" s="341">
        <f>IF(ISBLANK($B227),0,VLOOKUP($B227,Listen!$A$2:$C$45,3,FALSE))</f>
        <v>0</v>
      </c>
      <c r="V227" s="342">
        <f t="shared" si="27"/>
        <v>0</v>
      </c>
      <c r="W227" s="342">
        <f t="shared" si="26"/>
        <v>0</v>
      </c>
      <c r="X227" s="342">
        <f t="shared" si="26"/>
        <v>0</v>
      </c>
      <c r="Y227" s="342">
        <f t="shared" si="26"/>
        <v>0</v>
      </c>
      <c r="Z227" s="342">
        <f t="shared" si="26"/>
        <v>0</v>
      </c>
      <c r="AA227" s="342">
        <f t="shared" si="26"/>
        <v>0</v>
      </c>
      <c r="AB227" s="342">
        <f t="shared" si="26"/>
        <v>0</v>
      </c>
      <c r="AC227" s="109">
        <f t="shared" si="25"/>
        <v>0</v>
      </c>
      <c r="AD227" s="109">
        <f>IF(C227=A_Stammdaten!$B$12,E_SAV!$S227-E_SAV!$AE227,HLOOKUP(A_Stammdaten!$B$12-1,$AF$4:$AL$4004,ROW(C227)-3,FALSE)-$AE227)</f>
        <v>0</v>
      </c>
      <c r="AE227" s="109">
        <f>HLOOKUP(A_Stammdaten!$B$12,$AF$4:$AL$4004,ROW(C227)-3,FALSE)</f>
        <v>0</v>
      </c>
      <c r="AF227" s="109">
        <f t="shared" si="23"/>
        <v>0</v>
      </c>
      <c r="AG227" s="109">
        <f t="shared" si="28"/>
        <v>0</v>
      </c>
      <c r="AH227" s="109">
        <f t="shared" si="28"/>
        <v>0</v>
      </c>
      <c r="AI227" s="109">
        <f t="shared" si="28"/>
        <v>0</v>
      </c>
      <c r="AJ227" s="109">
        <f t="shared" si="28"/>
        <v>0</v>
      </c>
      <c r="AK227" s="109">
        <f t="shared" si="28"/>
        <v>0</v>
      </c>
      <c r="AL227" s="109">
        <f t="shared" si="28"/>
        <v>0</v>
      </c>
    </row>
    <row r="228" spans="1:38" x14ac:dyDescent="0.3">
      <c r="A228" s="421"/>
      <c r="B228" s="421"/>
      <c r="C228" s="422"/>
      <c r="D228" s="423"/>
      <c r="E228" s="421"/>
      <c r="F228" s="421"/>
      <c r="G228" s="421"/>
      <c r="H228" s="421"/>
      <c r="I228" s="421"/>
      <c r="J228" s="421"/>
      <c r="K228" s="421"/>
      <c r="L228" s="421"/>
      <c r="M228" s="423"/>
      <c r="N228" s="340">
        <f>IF(C228&gt;A_Stammdaten!$B$12,0,SUM(E228,F228,H228,J228:K228)-SUM(G228,I228,L228:M228))</f>
        <v>0</v>
      </c>
      <c r="O228" s="421"/>
      <c r="P228" s="421"/>
      <c r="Q228" s="421"/>
      <c r="R228" s="421"/>
      <c r="S228" s="108">
        <f t="shared" si="24"/>
        <v>0</v>
      </c>
      <c r="T228" s="341">
        <f>IF(ISBLANK($B228),0,VLOOKUP($B228,Listen!$A$2:$C$45,2,FALSE))</f>
        <v>0</v>
      </c>
      <c r="U228" s="341">
        <f>IF(ISBLANK($B228),0,VLOOKUP($B228,Listen!$A$2:$C$45,3,FALSE))</f>
        <v>0</v>
      </c>
      <c r="V228" s="342">
        <f t="shared" si="27"/>
        <v>0</v>
      </c>
      <c r="W228" s="342">
        <f t="shared" si="26"/>
        <v>0</v>
      </c>
      <c r="X228" s="342">
        <f t="shared" si="26"/>
        <v>0</v>
      </c>
      <c r="Y228" s="342">
        <f t="shared" si="26"/>
        <v>0</v>
      </c>
      <c r="Z228" s="342">
        <f t="shared" si="26"/>
        <v>0</v>
      </c>
      <c r="AA228" s="342">
        <f t="shared" si="26"/>
        <v>0</v>
      </c>
      <c r="AB228" s="342">
        <f t="shared" si="26"/>
        <v>0</v>
      </c>
      <c r="AC228" s="109">
        <f t="shared" si="25"/>
        <v>0</v>
      </c>
      <c r="AD228" s="109">
        <f>IF(C228=A_Stammdaten!$B$12,E_SAV!$S228-E_SAV!$AE228,HLOOKUP(A_Stammdaten!$B$12-1,$AF$4:$AL$4004,ROW(C228)-3,FALSE)-$AE228)</f>
        <v>0</v>
      </c>
      <c r="AE228" s="109">
        <f>HLOOKUP(A_Stammdaten!$B$12,$AF$4:$AL$4004,ROW(C228)-3,FALSE)</f>
        <v>0</v>
      </c>
      <c r="AF228" s="109">
        <f t="shared" si="23"/>
        <v>0</v>
      </c>
      <c r="AG228" s="109">
        <f t="shared" si="28"/>
        <v>0</v>
      </c>
      <c r="AH228" s="109">
        <f t="shared" si="28"/>
        <v>0</v>
      </c>
      <c r="AI228" s="109">
        <f t="shared" si="28"/>
        <v>0</v>
      </c>
      <c r="AJ228" s="109">
        <f t="shared" si="28"/>
        <v>0</v>
      </c>
      <c r="AK228" s="109">
        <f t="shared" si="28"/>
        <v>0</v>
      </c>
      <c r="AL228" s="109">
        <f t="shared" si="28"/>
        <v>0</v>
      </c>
    </row>
    <row r="229" spans="1:38" x14ac:dyDescent="0.3">
      <c r="A229" s="421"/>
      <c r="B229" s="421"/>
      <c r="C229" s="422"/>
      <c r="D229" s="423"/>
      <c r="E229" s="421"/>
      <c r="F229" s="421"/>
      <c r="G229" s="421"/>
      <c r="H229" s="421"/>
      <c r="I229" s="421"/>
      <c r="J229" s="421"/>
      <c r="K229" s="421"/>
      <c r="L229" s="421"/>
      <c r="M229" s="423"/>
      <c r="N229" s="340">
        <f>IF(C229&gt;A_Stammdaten!$B$12,0,SUM(E229,F229,H229,J229:K229)-SUM(G229,I229,L229:M229))</f>
        <v>0</v>
      </c>
      <c r="O229" s="421"/>
      <c r="P229" s="421"/>
      <c r="Q229" s="421"/>
      <c r="R229" s="421"/>
      <c r="S229" s="108">
        <f t="shared" si="24"/>
        <v>0</v>
      </c>
      <c r="T229" s="341">
        <f>IF(ISBLANK($B229),0,VLOOKUP($B229,Listen!$A$2:$C$45,2,FALSE))</f>
        <v>0</v>
      </c>
      <c r="U229" s="341">
        <f>IF(ISBLANK($B229),0,VLOOKUP($B229,Listen!$A$2:$C$45,3,FALSE))</f>
        <v>0</v>
      </c>
      <c r="V229" s="342">
        <f t="shared" si="27"/>
        <v>0</v>
      </c>
      <c r="W229" s="342">
        <f t="shared" si="26"/>
        <v>0</v>
      </c>
      <c r="X229" s="342">
        <f t="shared" si="26"/>
        <v>0</v>
      </c>
      <c r="Y229" s="342">
        <f t="shared" si="26"/>
        <v>0</v>
      </c>
      <c r="Z229" s="342">
        <f t="shared" si="26"/>
        <v>0</v>
      </c>
      <c r="AA229" s="342">
        <f t="shared" si="26"/>
        <v>0</v>
      </c>
      <c r="AB229" s="342">
        <f t="shared" si="26"/>
        <v>0</v>
      </c>
      <c r="AC229" s="109">
        <f t="shared" si="25"/>
        <v>0</v>
      </c>
      <c r="AD229" s="109">
        <f>IF(C229=A_Stammdaten!$B$12,E_SAV!$S229-E_SAV!$AE229,HLOOKUP(A_Stammdaten!$B$12-1,$AF$4:$AL$4004,ROW(C229)-3,FALSE)-$AE229)</f>
        <v>0</v>
      </c>
      <c r="AE229" s="109">
        <f>HLOOKUP(A_Stammdaten!$B$12,$AF$4:$AL$4004,ROW(C229)-3,FALSE)</f>
        <v>0</v>
      </c>
      <c r="AF229" s="109">
        <f t="shared" si="23"/>
        <v>0</v>
      </c>
      <c r="AG229" s="109">
        <f t="shared" si="28"/>
        <v>0</v>
      </c>
      <c r="AH229" s="109">
        <f t="shared" si="28"/>
        <v>0</v>
      </c>
      <c r="AI229" s="109">
        <f t="shared" si="28"/>
        <v>0</v>
      </c>
      <c r="AJ229" s="109">
        <f t="shared" si="28"/>
        <v>0</v>
      </c>
      <c r="AK229" s="109">
        <f t="shared" si="28"/>
        <v>0</v>
      </c>
      <c r="AL229" s="109">
        <f t="shared" si="28"/>
        <v>0</v>
      </c>
    </row>
    <row r="230" spans="1:38" x14ac:dyDescent="0.3">
      <c r="A230" s="421"/>
      <c r="B230" s="421"/>
      <c r="C230" s="422"/>
      <c r="D230" s="423"/>
      <c r="E230" s="421"/>
      <c r="F230" s="421"/>
      <c r="G230" s="421"/>
      <c r="H230" s="421"/>
      <c r="I230" s="421"/>
      <c r="J230" s="421"/>
      <c r="K230" s="421"/>
      <c r="L230" s="421"/>
      <c r="M230" s="423"/>
      <c r="N230" s="340">
        <f>IF(C230&gt;A_Stammdaten!$B$12,0,SUM(E230,F230,H230,J230:K230)-SUM(G230,I230,L230:M230))</f>
        <v>0</v>
      </c>
      <c r="O230" s="421"/>
      <c r="P230" s="421"/>
      <c r="Q230" s="421"/>
      <c r="R230" s="421"/>
      <c r="S230" s="108">
        <f t="shared" si="24"/>
        <v>0</v>
      </c>
      <c r="T230" s="341">
        <f>IF(ISBLANK($B230),0,VLOOKUP($B230,Listen!$A$2:$C$45,2,FALSE))</f>
        <v>0</v>
      </c>
      <c r="U230" s="341">
        <f>IF(ISBLANK($B230),0,VLOOKUP($B230,Listen!$A$2:$C$45,3,FALSE))</f>
        <v>0</v>
      </c>
      <c r="V230" s="342">
        <f t="shared" si="27"/>
        <v>0</v>
      </c>
      <c r="W230" s="342">
        <f t="shared" si="26"/>
        <v>0</v>
      </c>
      <c r="X230" s="342">
        <f t="shared" si="26"/>
        <v>0</v>
      </c>
      <c r="Y230" s="342">
        <f t="shared" si="26"/>
        <v>0</v>
      </c>
      <c r="Z230" s="342">
        <f t="shared" si="26"/>
        <v>0</v>
      </c>
      <c r="AA230" s="342">
        <f t="shared" si="26"/>
        <v>0</v>
      </c>
      <c r="AB230" s="342">
        <f t="shared" si="26"/>
        <v>0</v>
      </c>
      <c r="AC230" s="109">
        <f t="shared" si="25"/>
        <v>0</v>
      </c>
      <c r="AD230" s="109">
        <f>IF(C230=A_Stammdaten!$B$12,E_SAV!$S230-E_SAV!$AE230,HLOOKUP(A_Stammdaten!$B$12-1,$AF$4:$AL$4004,ROW(C230)-3,FALSE)-$AE230)</f>
        <v>0</v>
      </c>
      <c r="AE230" s="109">
        <f>HLOOKUP(A_Stammdaten!$B$12,$AF$4:$AL$4004,ROW(C230)-3,FALSE)</f>
        <v>0</v>
      </c>
      <c r="AF230" s="109">
        <f t="shared" si="23"/>
        <v>0</v>
      </c>
      <c r="AG230" s="109">
        <f t="shared" si="28"/>
        <v>0</v>
      </c>
      <c r="AH230" s="109">
        <f t="shared" si="28"/>
        <v>0</v>
      </c>
      <c r="AI230" s="109">
        <f t="shared" si="28"/>
        <v>0</v>
      </c>
      <c r="AJ230" s="109">
        <f t="shared" si="28"/>
        <v>0</v>
      </c>
      <c r="AK230" s="109">
        <f t="shared" si="28"/>
        <v>0</v>
      </c>
      <c r="AL230" s="109">
        <f t="shared" si="28"/>
        <v>0</v>
      </c>
    </row>
    <row r="231" spans="1:38" x14ac:dyDescent="0.3">
      <c r="A231" s="421"/>
      <c r="B231" s="421"/>
      <c r="C231" s="422"/>
      <c r="D231" s="423"/>
      <c r="E231" s="421"/>
      <c r="F231" s="421"/>
      <c r="G231" s="421"/>
      <c r="H231" s="421"/>
      <c r="I231" s="421"/>
      <c r="J231" s="421"/>
      <c r="K231" s="421"/>
      <c r="L231" s="421"/>
      <c r="M231" s="423"/>
      <c r="N231" s="340">
        <f>IF(C231&gt;A_Stammdaten!$B$12,0,SUM(E231,F231,H231,J231:K231)-SUM(G231,I231,L231:M231))</f>
        <v>0</v>
      </c>
      <c r="O231" s="421"/>
      <c r="P231" s="421"/>
      <c r="Q231" s="421"/>
      <c r="R231" s="421"/>
      <c r="S231" s="108">
        <f t="shared" si="24"/>
        <v>0</v>
      </c>
      <c r="T231" s="341">
        <f>IF(ISBLANK($B231),0,VLOOKUP($B231,Listen!$A$2:$C$45,2,FALSE))</f>
        <v>0</v>
      </c>
      <c r="U231" s="341">
        <f>IF(ISBLANK($B231),0,VLOOKUP($B231,Listen!$A$2:$C$45,3,FALSE))</f>
        <v>0</v>
      </c>
      <c r="V231" s="342">
        <f t="shared" si="27"/>
        <v>0</v>
      </c>
      <c r="W231" s="342">
        <f t="shared" si="26"/>
        <v>0</v>
      </c>
      <c r="X231" s="342">
        <f t="shared" si="26"/>
        <v>0</v>
      </c>
      <c r="Y231" s="342">
        <f t="shared" si="26"/>
        <v>0</v>
      </c>
      <c r="Z231" s="342">
        <f t="shared" si="26"/>
        <v>0</v>
      </c>
      <c r="AA231" s="342">
        <f t="shared" si="26"/>
        <v>0</v>
      </c>
      <c r="AB231" s="342">
        <f t="shared" si="26"/>
        <v>0</v>
      </c>
      <c r="AC231" s="109">
        <f t="shared" si="25"/>
        <v>0</v>
      </c>
      <c r="AD231" s="109">
        <f>IF(C231=A_Stammdaten!$B$12,E_SAV!$S231-E_SAV!$AE231,HLOOKUP(A_Stammdaten!$B$12-1,$AF$4:$AL$4004,ROW(C231)-3,FALSE)-$AE231)</f>
        <v>0</v>
      </c>
      <c r="AE231" s="109">
        <f>HLOOKUP(A_Stammdaten!$B$12,$AF$4:$AL$4004,ROW(C231)-3,FALSE)</f>
        <v>0</v>
      </c>
      <c r="AF231" s="109">
        <f t="shared" si="23"/>
        <v>0</v>
      </c>
      <c r="AG231" s="109">
        <f t="shared" si="28"/>
        <v>0</v>
      </c>
      <c r="AH231" s="109">
        <f t="shared" si="28"/>
        <v>0</v>
      </c>
      <c r="AI231" s="109">
        <f t="shared" si="28"/>
        <v>0</v>
      </c>
      <c r="AJ231" s="109">
        <f t="shared" si="28"/>
        <v>0</v>
      </c>
      <c r="AK231" s="109">
        <f t="shared" si="28"/>
        <v>0</v>
      </c>
      <c r="AL231" s="109">
        <f t="shared" si="28"/>
        <v>0</v>
      </c>
    </row>
    <row r="232" spans="1:38" x14ac:dyDescent="0.3">
      <c r="A232" s="421"/>
      <c r="B232" s="421"/>
      <c r="C232" s="422"/>
      <c r="D232" s="423"/>
      <c r="E232" s="421"/>
      <c r="F232" s="421"/>
      <c r="G232" s="421"/>
      <c r="H232" s="421"/>
      <c r="I232" s="421"/>
      <c r="J232" s="421"/>
      <c r="K232" s="421"/>
      <c r="L232" s="421"/>
      <c r="M232" s="423"/>
      <c r="N232" s="340">
        <f>IF(C232&gt;A_Stammdaten!$B$12,0,SUM(E232,F232,H232,J232:K232)-SUM(G232,I232,L232:M232))</f>
        <v>0</v>
      </c>
      <c r="O232" s="421"/>
      <c r="P232" s="421"/>
      <c r="Q232" s="421"/>
      <c r="R232" s="421"/>
      <c r="S232" s="108">
        <f t="shared" si="24"/>
        <v>0</v>
      </c>
      <c r="T232" s="341">
        <f>IF(ISBLANK($B232),0,VLOOKUP($B232,Listen!$A$2:$C$45,2,FALSE))</f>
        <v>0</v>
      </c>
      <c r="U232" s="341">
        <f>IF(ISBLANK($B232),0,VLOOKUP($B232,Listen!$A$2:$C$45,3,FALSE))</f>
        <v>0</v>
      </c>
      <c r="V232" s="342">
        <f t="shared" si="27"/>
        <v>0</v>
      </c>
      <c r="W232" s="342">
        <f t="shared" si="26"/>
        <v>0</v>
      </c>
      <c r="X232" s="342">
        <f t="shared" si="26"/>
        <v>0</v>
      </c>
      <c r="Y232" s="342">
        <f t="shared" si="26"/>
        <v>0</v>
      </c>
      <c r="Z232" s="342">
        <f t="shared" si="26"/>
        <v>0</v>
      </c>
      <c r="AA232" s="342">
        <f t="shared" si="26"/>
        <v>0</v>
      </c>
      <c r="AB232" s="342">
        <f t="shared" si="26"/>
        <v>0</v>
      </c>
      <c r="AC232" s="109">
        <f t="shared" si="25"/>
        <v>0</v>
      </c>
      <c r="AD232" s="109">
        <f>IF(C232=A_Stammdaten!$B$12,E_SAV!$S232-E_SAV!$AE232,HLOOKUP(A_Stammdaten!$B$12-1,$AF$4:$AL$4004,ROW(C232)-3,FALSE)-$AE232)</f>
        <v>0</v>
      </c>
      <c r="AE232" s="109">
        <f>HLOOKUP(A_Stammdaten!$B$12,$AF$4:$AL$4004,ROW(C232)-3,FALSE)</f>
        <v>0</v>
      </c>
      <c r="AF232" s="109">
        <f t="shared" si="23"/>
        <v>0</v>
      </c>
      <c r="AG232" s="109">
        <f t="shared" si="28"/>
        <v>0</v>
      </c>
      <c r="AH232" s="109">
        <f t="shared" si="28"/>
        <v>0</v>
      </c>
      <c r="AI232" s="109">
        <f t="shared" si="28"/>
        <v>0</v>
      </c>
      <c r="AJ232" s="109">
        <f t="shared" si="28"/>
        <v>0</v>
      </c>
      <c r="AK232" s="109">
        <f t="shared" si="28"/>
        <v>0</v>
      </c>
      <c r="AL232" s="109">
        <f t="shared" si="28"/>
        <v>0</v>
      </c>
    </row>
    <row r="233" spans="1:38" x14ac:dyDescent="0.3">
      <c r="A233" s="421"/>
      <c r="B233" s="421"/>
      <c r="C233" s="422"/>
      <c r="D233" s="423"/>
      <c r="E233" s="421"/>
      <c r="F233" s="421"/>
      <c r="G233" s="421"/>
      <c r="H233" s="421"/>
      <c r="I233" s="421"/>
      <c r="J233" s="421"/>
      <c r="K233" s="421"/>
      <c r="L233" s="421"/>
      <c r="M233" s="423"/>
      <c r="N233" s="340">
        <f>IF(C233&gt;A_Stammdaten!$B$12,0,SUM(E233,F233,H233,J233:K233)-SUM(G233,I233,L233:M233))</f>
        <v>0</v>
      </c>
      <c r="O233" s="421"/>
      <c r="P233" s="421"/>
      <c r="Q233" s="421"/>
      <c r="R233" s="421"/>
      <c r="S233" s="108">
        <f t="shared" si="24"/>
        <v>0</v>
      </c>
      <c r="T233" s="341">
        <f>IF(ISBLANK($B233),0,VLOOKUP($B233,Listen!$A$2:$C$45,2,FALSE))</f>
        <v>0</v>
      </c>
      <c r="U233" s="341">
        <f>IF(ISBLANK($B233),0,VLOOKUP($B233,Listen!$A$2:$C$45,3,FALSE))</f>
        <v>0</v>
      </c>
      <c r="V233" s="342">
        <f t="shared" si="27"/>
        <v>0</v>
      </c>
      <c r="W233" s="342">
        <f t="shared" si="26"/>
        <v>0</v>
      </c>
      <c r="X233" s="342">
        <f t="shared" si="26"/>
        <v>0</v>
      </c>
      <c r="Y233" s="342">
        <f t="shared" si="26"/>
        <v>0</v>
      </c>
      <c r="Z233" s="342">
        <f t="shared" si="26"/>
        <v>0</v>
      </c>
      <c r="AA233" s="342">
        <f t="shared" si="26"/>
        <v>0</v>
      </c>
      <c r="AB233" s="342">
        <f t="shared" si="26"/>
        <v>0</v>
      </c>
      <c r="AC233" s="109">
        <f t="shared" si="25"/>
        <v>0</v>
      </c>
      <c r="AD233" s="109">
        <f>IF(C233=A_Stammdaten!$B$12,E_SAV!$S233-E_SAV!$AE233,HLOOKUP(A_Stammdaten!$B$12-1,$AF$4:$AL$4004,ROW(C233)-3,FALSE)-$AE233)</f>
        <v>0</v>
      </c>
      <c r="AE233" s="109">
        <f>HLOOKUP(A_Stammdaten!$B$12,$AF$4:$AL$4004,ROW(C233)-3,FALSE)</f>
        <v>0</v>
      </c>
      <c r="AF233" s="109">
        <f t="shared" si="23"/>
        <v>0</v>
      </c>
      <c r="AG233" s="109">
        <f t="shared" si="28"/>
        <v>0</v>
      </c>
      <c r="AH233" s="109">
        <f t="shared" si="28"/>
        <v>0</v>
      </c>
      <c r="AI233" s="109">
        <f t="shared" si="28"/>
        <v>0</v>
      </c>
      <c r="AJ233" s="109">
        <f t="shared" si="28"/>
        <v>0</v>
      </c>
      <c r="AK233" s="109">
        <f t="shared" si="28"/>
        <v>0</v>
      </c>
      <c r="AL233" s="109">
        <f t="shared" si="28"/>
        <v>0</v>
      </c>
    </row>
    <row r="234" spans="1:38" x14ac:dyDescent="0.3">
      <c r="A234" s="421"/>
      <c r="B234" s="421"/>
      <c r="C234" s="422"/>
      <c r="D234" s="423"/>
      <c r="E234" s="421"/>
      <c r="F234" s="421"/>
      <c r="G234" s="421"/>
      <c r="H234" s="421"/>
      <c r="I234" s="421"/>
      <c r="J234" s="421"/>
      <c r="K234" s="421"/>
      <c r="L234" s="421"/>
      <c r="M234" s="423"/>
      <c r="N234" s="340">
        <f>IF(C234&gt;A_Stammdaten!$B$12,0,SUM(E234,F234,H234,J234:K234)-SUM(G234,I234,L234:M234))</f>
        <v>0</v>
      </c>
      <c r="O234" s="421"/>
      <c r="P234" s="421"/>
      <c r="Q234" s="421"/>
      <c r="R234" s="421"/>
      <c r="S234" s="108">
        <f t="shared" si="24"/>
        <v>0</v>
      </c>
      <c r="T234" s="341">
        <f>IF(ISBLANK($B234),0,VLOOKUP($B234,Listen!$A$2:$C$45,2,FALSE))</f>
        <v>0</v>
      </c>
      <c r="U234" s="341">
        <f>IF(ISBLANK($B234),0,VLOOKUP($B234,Listen!$A$2:$C$45,3,FALSE))</f>
        <v>0</v>
      </c>
      <c r="V234" s="342">
        <f t="shared" si="27"/>
        <v>0</v>
      </c>
      <c r="W234" s="342">
        <f t="shared" si="26"/>
        <v>0</v>
      </c>
      <c r="X234" s="342">
        <f t="shared" si="26"/>
        <v>0</v>
      </c>
      <c r="Y234" s="342">
        <f t="shared" si="26"/>
        <v>0</v>
      </c>
      <c r="Z234" s="342">
        <f t="shared" si="26"/>
        <v>0</v>
      </c>
      <c r="AA234" s="342">
        <f t="shared" si="26"/>
        <v>0</v>
      </c>
      <c r="AB234" s="342">
        <f t="shared" si="26"/>
        <v>0</v>
      </c>
      <c r="AC234" s="109">
        <f t="shared" si="25"/>
        <v>0</v>
      </c>
      <c r="AD234" s="109">
        <f>IF(C234=A_Stammdaten!$B$12,E_SAV!$S234-E_SAV!$AE234,HLOOKUP(A_Stammdaten!$B$12-1,$AF$4:$AL$4004,ROW(C234)-3,FALSE)-$AE234)</f>
        <v>0</v>
      </c>
      <c r="AE234" s="109">
        <f>HLOOKUP(A_Stammdaten!$B$12,$AF$4:$AL$4004,ROW(C234)-3,FALSE)</f>
        <v>0</v>
      </c>
      <c r="AF234" s="109">
        <f t="shared" si="23"/>
        <v>0</v>
      </c>
      <c r="AG234" s="109">
        <f t="shared" si="28"/>
        <v>0</v>
      </c>
      <c r="AH234" s="109">
        <f t="shared" si="28"/>
        <v>0</v>
      </c>
      <c r="AI234" s="109">
        <f t="shared" si="28"/>
        <v>0</v>
      </c>
      <c r="AJ234" s="109">
        <f t="shared" si="28"/>
        <v>0</v>
      </c>
      <c r="AK234" s="109">
        <f t="shared" si="28"/>
        <v>0</v>
      </c>
      <c r="AL234" s="109">
        <f t="shared" si="28"/>
        <v>0</v>
      </c>
    </row>
    <row r="235" spans="1:38" x14ac:dyDescent="0.3">
      <c r="A235" s="421"/>
      <c r="B235" s="421"/>
      <c r="C235" s="422"/>
      <c r="D235" s="423"/>
      <c r="E235" s="421"/>
      <c r="F235" s="421"/>
      <c r="G235" s="421"/>
      <c r="H235" s="421"/>
      <c r="I235" s="421"/>
      <c r="J235" s="421"/>
      <c r="K235" s="421"/>
      <c r="L235" s="421"/>
      <c r="M235" s="423"/>
      <c r="N235" s="340">
        <f>IF(C235&gt;A_Stammdaten!$B$12,0,SUM(E235,F235,H235,J235:K235)-SUM(G235,I235,L235:M235))</f>
        <v>0</v>
      </c>
      <c r="O235" s="421"/>
      <c r="P235" s="421"/>
      <c r="Q235" s="421"/>
      <c r="R235" s="421"/>
      <c r="S235" s="108">
        <f t="shared" si="24"/>
        <v>0</v>
      </c>
      <c r="T235" s="341">
        <f>IF(ISBLANK($B235),0,VLOOKUP($B235,Listen!$A$2:$C$45,2,FALSE))</f>
        <v>0</v>
      </c>
      <c r="U235" s="341">
        <f>IF(ISBLANK($B235),0,VLOOKUP($B235,Listen!$A$2:$C$45,3,FALSE))</f>
        <v>0</v>
      </c>
      <c r="V235" s="342">
        <f t="shared" si="27"/>
        <v>0</v>
      </c>
      <c r="W235" s="342">
        <f t="shared" si="26"/>
        <v>0</v>
      </c>
      <c r="X235" s="342">
        <f t="shared" si="26"/>
        <v>0</v>
      </c>
      <c r="Y235" s="342">
        <f t="shared" si="26"/>
        <v>0</v>
      </c>
      <c r="Z235" s="342">
        <f t="shared" si="26"/>
        <v>0</v>
      </c>
      <c r="AA235" s="342">
        <f t="shared" si="26"/>
        <v>0</v>
      </c>
      <c r="AB235" s="342">
        <f t="shared" si="26"/>
        <v>0</v>
      </c>
      <c r="AC235" s="109">
        <f t="shared" si="25"/>
        <v>0</v>
      </c>
      <c r="AD235" s="109">
        <f>IF(C235=A_Stammdaten!$B$12,E_SAV!$S235-E_SAV!$AE235,HLOOKUP(A_Stammdaten!$B$12-1,$AF$4:$AL$4004,ROW(C235)-3,FALSE)-$AE235)</f>
        <v>0</v>
      </c>
      <c r="AE235" s="109">
        <f>HLOOKUP(A_Stammdaten!$B$12,$AF$4:$AL$4004,ROW(C235)-3,FALSE)</f>
        <v>0</v>
      </c>
      <c r="AF235" s="109">
        <f t="shared" si="23"/>
        <v>0</v>
      </c>
      <c r="AG235" s="109">
        <f t="shared" si="28"/>
        <v>0</v>
      </c>
      <c r="AH235" s="109">
        <f t="shared" si="28"/>
        <v>0</v>
      </c>
      <c r="AI235" s="109">
        <f t="shared" si="28"/>
        <v>0</v>
      </c>
      <c r="AJ235" s="109">
        <f t="shared" si="28"/>
        <v>0</v>
      </c>
      <c r="AK235" s="109">
        <f t="shared" si="28"/>
        <v>0</v>
      </c>
      <c r="AL235" s="109">
        <f t="shared" si="28"/>
        <v>0</v>
      </c>
    </row>
    <row r="236" spans="1:38" x14ac:dyDescent="0.3">
      <c r="A236" s="421"/>
      <c r="B236" s="421"/>
      <c r="C236" s="422"/>
      <c r="D236" s="423"/>
      <c r="E236" s="421"/>
      <c r="F236" s="421"/>
      <c r="G236" s="421"/>
      <c r="H236" s="421"/>
      <c r="I236" s="421"/>
      <c r="J236" s="421"/>
      <c r="K236" s="421"/>
      <c r="L236" s="421"/>
      <c r="M236" s="423"/>
      <c r="N236" s="340">
        <f>IF(C236&gt;A_Stammdaten!$B$12,0,SUM(E236,F236,H236,J236:K236)-SUM(G236,I236,L236:M236))</f>
        <v>0</v>
      </c>
      <c r="O236" s="421"/>
      <c r="P236" s="421"/>
      <c r="Q236" s="421"/>
      <c r="R236" s="421"/>
      <c r="S236" s="108">
        <f t="shared" si="24"/>
        <v>0</v>
      </c>
      <c r="T236" s="341">
        <f>IF(ISBLANK($B236),0,VLOOKUP($B236,Listen!$A$2:$C$45,2,FALSE))</f>
        <v>0</v>
      </c>
      <c r="U236" s="341">
        <f>IF(ISBLANK($B236),0,VLOOKUP($B236,Listen!$A$2:$C$45,3,FALSE))</f>
        <v>0</v>
      </c>
      <c r="V236" s="342">
        <f t="shared" si="27"/>
        <v>0</v>
      </c>
      <c r="W236" s="342">
        <f t="shared" si="26"/>
        <v>0</v>
      </c>
      <c r="X236" s="342">
        <f t="shared" si="26"/>
        <v>0</v>
      </c>
      <c r="Y236" s="342">
        <f t="shared" si="26"/>
        <v>0</v>
      </c>
      <c r="Z236" s="342">
        <f t="shared" si="26"/>
        <v>0</v>
      </c>
      <c r="AA236" s="342">
        <f t="shared" si="26"/>
        <v>0</v>
      </c>
      <c r="AB236" s="342">
        <f t="shared" si="26"/>
        <v>0</v>
      </c>
      <c r="AC236" s="109">
        <f t="shared" si="25"/>
        <v>0</v>
      </c>
      <c r="AD236" s="109">
        <f>IF(C236=A_Stammdaten!$B$12,E_SAV!$S236-E_SAV!$AE236,HLOOKUP(A_Stammdaten!$B$12-1,$AF$4:$AL$4004,ROW(C236)-3,FALSE)-$AE236)</f>
        <v>0</v>
      </c>
      <c r="AE236" s="109">
        <f>HLOOKUP(A_Stammdaten!$B$12,$AF$4:$AL$4004,ROW(C236)-3,FALSE)</f>
        <v>0</v>
      </c>
      <c r="AF236" s="109">
        <f t="shared" si="23"/>
        <v>0</v>
      </c>
      <c r="AG236" s="109">
        <f t="shared" si="28"/>
        <v>0</v>
      </c>
      <c r="AH236" s="109">
        <f t="shared" si="28"/>
        <v>0</v>
      </c>
      <c r="AI236" s="109">
        <f t="shared" si="28"/>
        <v>0</v>
      </c>
      <c r="AJ236" s="109">
        <f t="shared" si="28"/>
        <v>0</v>
      </c>
      <c r="AK236" s="109">
        <f t="shared" si="28"/>
        <v>0</v>
      </c>
      <c r="AL236" s="109">
        <f t="shared" si="28"/>
        <v>0</v>
      </c>
    </row>
    <row r="237" spans="1:38" x14ac:dyDescent="0.3">
      <c r="A237" s="421"/>
      <c r="B237" s="421"/>
      <c r="C237" s="422"/>
      <c r="D237" s="423"/>
      <c r="E237" s="421"/>
      <c r="F237" s="421"/>
      <c r="G237" s="421"/>
      <c r="H237" s="421"/>
      <c r="I237" s="421"/>
      <c r="J237" s="421"/>
      <c r="K237" s="421"/>
      <c r="L237" s="421"/>
      <c r="M237" s="423"/>
      <c r="N237" s="340">
        <f>IF(C237&gt;A_Stammdaten!$B$12,0,SUM(E237,F237,H237,J237:K237)-SUM(G237,I237,L237:M237))</f>
        <v>0</v>
      </c>
      <c r="O237" s="421"/>
      <c r="P237" s="421"/>
      <c r="Q237" s="421"/>
      <c r="R237" s="421"/>
      <c r="S237" s="108">
        <f t="shared" si="24"/>
        <v>0</v>
      </c>
      <c r="T237" s="341">
        <f>IF(ISBLANK($B237),0,VLOOKUP($B237,Listen!$A$2:$C$45,2,FALSE))</f>
        <v>0</v>
      </c>
      <c r="U237" s="341">
        <f>IF(ISBLANK($B237),0,VLOOKUP($B237,Listen!$A$2:$C$45,3,FALSE))</f>
        <v>0</v>
      </c>
      <c r="V237" s="342">
        <f t="shared" si="27"/>
        <v>0</v>
      </c>
      <c r="W237" s="342">
        <f t="shared" si="26"/>
        <v>0</v>
      </c>
      <c r="X237" s="342">
        <f t="shared" si="26"/>
        <v>0</v>
      </c>
      <c r="Y237" s="342">
        <f t="shared" si="26"/>
        <v>0</v>
      </c>
      <c r="Z237" s="342">
        <f t="shared" si="26"/>
        <v>0</v>
      </c>
      <c r="AA237" s="342">
        <f t="shared" si="26"/>
        <v>0</v>
      </c>
      <c r="AB237" s="342">
        <f t="shared" si="26"/>
        <v>0</v>
      </c>
      <c r="AC237" s="109">
        <f t="shared" si="25"/>
        <v>0</v>
      </c>
      <c r="AD237" s="109">
        <f>IF(C237=A_Stammdaten!$B$12,E_SAV!$S237-E_SAV!$AE237,HLOOKUP(A_Stammdaten!$B$12-1,$AF$4:$AL$4004,ROW(C237)-3,FALSE)-$AE237)</f>
        <v>0</v>
      </c>
      <c r="AE237" s="109">
        <f>HLOOKUP(A_Stammdaten!$B$12,$AF$4:$AL$4004,ROW(C237)-3,FALSE)</f>
        <v>0</v>
      </c>
      <c r="AF237" s="109">
        <f t="shared" si="23"/>
        <v>0</v>
      </c>
      <c r="AG237" s="109">
        <f t="shared" si="28"/>
        <v>0</v>
      </c>
      <c r="AH237" s="109">
        <f t="shared" si="28"/>
        <v>0</v>
      </c>
      <c r="AI237" s="109">
        <f t="shared" si="28"/>
        <v>0</v>
      </c>
      <c r="AJ237" s="109">
        <f t="shared" si="28"/>
        <v>0</v>
      </c>
      <c r="AK237" s="109">
        <f t="shared" si="28"/>
        <v>0</v>
      </c>
      <c r="AL237" s="109">
        <f t="shared" si="28"/>
        <v>0</v>
      </c>
    </row>
    <row r="238" spans="1:38" x14ac:dyDescent="0.3">
      <c r="A238" s="421"/>
      <c r="B238" s="421"/>
      <c r="C238" s="422"/>
      <c r="D238" s="423"/>
      <c r="E238" s="421"/>
      <c r="F238" s="421"/>
      <c r="G238" s="421"/>
      <c r="H238" s="421"/>
      <c r="I238" s="421"/>
      <c r="J238" s="421"/>
      <c r="K238" s="421"/>
      <c r="L238" s="421"/>
      <c r="M238" s="423"/>
      <c r="N238" s="340">
        <f>IF(C238&gt;A_Stammdaten!$B$12,0,SUM(E238,F238,H238,J238:K238)-SUM(G238,I238,L238:M238))</f>
        <v>0</v>
      </c>
      <c r="O238" s="421"/>
      <c r="P238" s="421"/>
      <c r="Q238" s="421"/>
      <c r="R238" s="421"/>
      <c r="S238" s="108">
        <f t="shared" si="24"/>
        <v>0</v>
      </c>
      <c r="T238" s="341">
        <f>IF(ISBLANK($B238),0,VLOOKUP($B238,Listen!$A$2:$C$45,2,FALSE))</f>
        <v>0</v>
      </c>
      <c r="U238" s="341">
        <f>IF(ISBLANK($B238),0,VLOOKUP($B238,Listen!$A$2:$C$45,3,FALSE))</f>
        <v>0</v>
      </c>
      <c r="V238" s="342">
        <f t="shared" si="27"/>
        <v>0</v>
      </c>
      <c r="W238" s="342">
        <f t="shared" si="26"/>
        <v>0</v>
      </c>
      <c r="X238" s="342">
        <f t="shared" si="26"/>
        <v>0</v>
      </c>
      <c r="Y238" s="342">
        <f t="shared" si="26"/>
        <v>0</v>
      </c>
      <c r="Z238" s="342">
        <f t="shared" si="26"/>
        <v>0</v>
      </c>
      <c r="AA238" s="342">
        <f t="shared" si="26"/>
        <v>0</v>
      </c>
      <c r="AB238" s="342">
        <f t="shared" si="26"/>
        <v>0</v>
      </c>
      <c r="AC238" s="109">
        <f t="shared" si="25"/>
        <v>0</v>
      </c>
      <c r="AD238" s="109">
        <f>IF(C238=A_Stammdaten!$B$12,E_SAV!$S238-E_SAV!$AE238,HLOOKUP(A_Stammdaten!$B$12-1,$AF$4:$AL$4004,ROW(C238)-3,FALSE)-$AE238)</f>
        <v>0</v>
      </c>
      <c r="AE238" s="109">
        <f>HLOOKUP(A_Stammdaten!$B$12,$AF$4:$AL$4004,ROW(C238)-3,FALSE)</f>
        <v>0</v>
      </c>
      <c r="AF238" s="109">
        <f t="shared" si="23"/>
        <v>0</v>
      </c>
      <c r="AG238" s="109">
        <f t="shared" si="28"/>
        <v>0</v>
      </c>
      <c r="AH238" s="109">
        <f t="shared" si="28"/>
        <v>0</v>
      </c>
      <c r="AI238" s="109">
        <f t="shared" si="28"/>
        <v>0</v>
      </c>
      <c r="AJ238" s="109">
        <f t="shared" si="28"/>
        <v>0</v>
      </c>
      <c r="AK238" s="109">
        <f t="shared" si="28"/>
        <v>0</v>
      </c>
      <c r="AL238" s="109">
        <f t="shared" si="28"/>
        <v>0</v>
      </c>
    </row>
    <row r="239" spans="1:38" x14ac:dyDescent="0.3">
      <c r="A239" s="421"/>
      <c r="B239" s="421"/>
      <c r="C239" s="422"/>
      <c r="D239" s="423"/>
      <c r="E239" s="421"/>
      <c r="F239" s="421"/>
      <c r="G239" s="421"/>
      <c r="H239" s="421"/>
      <c r="I239" s="421"/>
      <c r="J239" s="421"/>
      <c r="K239" s="421"/>
      <c r="L239" s="421"/>
      <c r="M239" s="423"/>
      <c r="N239" s="340">
        <f>IF(C239&gt;A_Stammdaten!$B$12,0,SUM(E239,F239,H239,J239:K239)-SUM(G239,I239,L239:M239))</f>
        <v>0</v>
      </c>
      <c r="O239" s="421"/>
      <c r="P239" s="421"/>
      <c r="Q239" s="421"/>
      <c r="R239" s="421"/>
      <c r="S239" s="108">
        <f t="shared" si="24"/>
        <v>0</v>
      </c>
      <c r="T239" s="341">
        <f>IF(ISBLANK($B239),0,VLOOKUP($B239,Listen!$A$2:$C$45,2,FALSE))</f>
        <v>0</v>
      </c>
      <c r="U239" s="341">
        <f>IF(ISBLANK($B239),0,VLOOKUP($B239,Listen!$A$2:$C$45,3,FALSE))</f>
        <v>0</v>
      </c>
      <c r="V239" s="342">
        <f t="shared" si="27"/>
        <v>0</v>
      </c>
      <c r="W239" s="342">
        <f t="shared" si="26"/>
        <v>0</v>
      </c>
      <c r="X239" s="342">
        <f t="shared" si="26"/>
        <v>0</v>
      </c>
      <c r="Y239" s="342">
        <f t="shared" si="26"/>
        <v>0</v>
      </c>
      <c r="Z239" s="342">
        <f t="shared" si="26"/>
        <v>0</v>
      </c>
      <c r="AA239" s="342">
        <f t="shared" si="26"/>
        <v>0</v>
      </c>
      <c r="AB239" s="342">
        <f t="shared" si="26"/>
        <v>0</v>
      </c>
      <c r="AC239" s="109">
        <f t="shared" si="25"/>
        <v>0</v>
      </c>
      <c r="AD239" s="109">
        <f>IF(C239=A_Stammdaten!$B$12,E_SAV!$S239-E_SAV!$AE239,HLOOKUP(A_Stammdaten!$B$12-1,$AF$4:$AL$4004,ROW(C239)-3,FALSE)-$AE239)</f>
        <v>0</v>
      </c>
      <c r="AE239" s="109">
        <f>HLOOKUP(A_Stammdaten!$B$12,$AF$4:$AL$4004,ROW(C239)-3,FALSE)</f>
        <v>0</v>
      </c>
      <c r="AF239" s="109">
        <f t="shared" si="23"/>
        <v>0</v>
      </c>
      <c r="AG239" s="109">
        <f t="shared" si="28"/>
        <v>0</v>
      </c>
      <c r="AH239" s="109">
        <f t="shared" si="28"/>
        <v>0</v>
      </c>
      <c r="AI239" s="109">
        <f t="shared" si="28"/>
        <v>0</v>
      </c>
      <c r="AJ239" s="109">
        <f t="shared" si="28"/>
        <v>0</v>
      </c>
      <c r="AK239" s="109">
        <f t="shared" si="28"/>
        <v>0</v>
      </c>
      <c r="AL239" s="109">
        <f t="shared" si="28"/>
        <v>0</v>
      </c>
    </row>
    <row r="240" spans="1:38" x14ac:dyDescent="0.3">
      <c r="A240" s="421"/>
      <c r="B240" s="421"/>
      <c r="C240" s="422"/>
      <c r="D240" s="423"/>
      <c r="E240" s="421"/>
      <c r="F240" s="421"/>
      <c r="G240" s="421"/>
      <c r="H240" s="421"/>
      <c r="I240" s="421"/>
      <c r="J240" s="421"/>
      <c r="K240" s="421"/>
      <c r="L240" s="421"/>
      <c r="M240" s="423"/>
      <c r="N240" s="340">
        <f>IF(C240&gt;A_Stammdaten!$B$12,0,SUM(E240,F240,H240,J240:K240)-SUM(G240,I240,L240:M240))</f>
        <v>0</v>
      </c>
      <c r="O240" s="421"/>
      <c r="P240" s="421"/>
      <c r="Q240" s="421"/>
      <c r="R240" s="421"/>
      <c r="S240" s="108">
        <f t="shared" si="24"/>
        <v>0</v>
      </c>
      <c r="T240" s="341">
        <f>IF(ISBLANK($B240),0,VLOOKUP($B240,Listen!$A$2:$C$45,2,FALSE))</f>
        <v>0</v>
      </c>
      <c r="U240" s="341">
        <f>IF(ISBLANK($B240),0,VLOOKUP($B240,Listen!$A$2:$C$45,3,FALSE))</f>
        <v>0</v>
      </c>
      <c r="V240" s="342">
        <f t="shared" si="27"/>
        <v>0</v>
      </c>
      <c r="W240" s="342">
        <f t="shared" si="26"/>
        <v>0</v>
      </c>
      <c r="X240" s="342">
        <f t="shared" si="26"/>
        <v>0</v>
      </c>
      <c r="Y240" s="342">
        <f t="shared" si="26"/>
        <v>0</v>
      </c>
      <c r="Z240" s="342">
        <f t="shared" si="26"/>
        <v>0</v>
      </c>
      <c r="AA240" s="342">
        <f t="shared" si="26"/>
        <v>0</v>
      </c>
      <c r="AB240" s="342">
        <f t="shared" si="26"/>
        <v>0</v>
      </c>
      <c r="AC240" s="109">
        <f t="shared" si="25"/>
        <v>0</v>
      </c>
      <c r="AD240" s="109">
        <f>IF(C240=A_Stammdaten!$B$12,E_SAV!$S240-E_SAV!$AE240,HLOOKUP(A_Stammdaten!$B$12-1,$AF$4:$AL$4004,ROW(C240)-3,FALSE)-$AE240)</f>
        <v>0</v>
      </c>
      <c r="AE240" s="109">
        <f>HLOOKUP(A_Stammdaten!$B$12,$AF$4:$AL$4004,ROW(C240)-3,FALSE)</f>
        <v>0</v>
      </c>
      <c r="AF240" s="109">
        <f t="shared" si="23"/>
        <v>0</v>
      </c>
      <c r="AG240" s="109">
        <f t="shared" si="28"/>
        <v>0</v>
      </c>
      <c r="AH240" s="109">
        <f t="shared" si="28"/>
        <v>0</v>
      </c>
      <c r="AI240" s="109">
        <f t="shared" si="28"/>
        <v>0</v>
      </c>
      <c r="AJ240" s="109">
        <f t="shared" si="28"/>
        <v>0</v>
      </c>
      <c r="AK240" s="109">
        <f t="shared" si="28"/>
        <v>0</v>
      </c>
      <c r="AL240" s="109">
        <f t="shared" si="28"/>
        <v>0</v>
      </c>
    </row>
    <row r="241" spans="1:38" x14ac:dyDescent="0.3">
      <c r="A241" s="421"/>
      <c r="B241" s="421"/>
      <c r="C241" s="422"/>
      <c r="D241" s="423"/>
      <c r="E241" s="421"/>
      <c r="F241" s="421"/>
      <c r="G241" s="421"/>
      <c r="H241" s="421"/>
      <c r="I241" s="421"/>
      <c r="J241" s="421"/>
      <c r="K241" s="421"/>
      <c r="L241" s="421"/>
      <c r="M241" s="423"/>
      <c r="N241" s="340">
        <f>IF(C241&gt;A_Stammdaten!$B$12,0,SUM(E241,F241,H241,J241:K241)-SUM(G241,I241,L241:M241))</f>
        <v>0</v>
      </c>
      <c r="O241" s="421"/>
      <c r="P241" s="421"/>
      <c r="Q241" s="421"/>
      <c r="R241" s="421"/>
      <c r="S241" s="108">
        <f t="shared" si="24"/>
        <v>0</v>
      </c>
      <c r="T241" s="341">
        <f>IF(ISBLANK($B241),0,VLOOKUP($B241,Listen!$A$2:$C$45,2,FALSE))</f>
        <v>0</v>
      </c>
      <c r="U241" s="341">
        <f>IF(ISBLANK($B241),0,VLOOKUP($B241,Listen!$A$2:$C$45,3,FALSE))</f>
        <v>0</v>
      </c>
      <c r="V241" s="342">
        <f t="shared" si="27"/>
        <v>0</v>
      </c>
      <c r="W241" s="342">
        <f t="shared" si="26"/>
        <v>0</v>
      </c>
      <c r="X241" s="342">
        <f t="shared" si="26"/>
        <v>0</v>
      </c>
      <c r="Y241" s="342">
        <f t="shared" si="26"/>
        <v>0</v>
      </c>
      <c r="Z241" s="342">
        <f t="shared" si="26"/>
        <v>0</v>
      </c>
      <c r="AA241" s="342">
        <f t="shared" si="26"/>
        <v>0</v>
      </c>
      <c r="AB241" s="342">
        <f t="shared" si="26"/>
        <v>0</v>
      </c>
      <c r="AC241" s="109">
        <f t="shared" si="25"/>
        <v>0</v>
      </c>
      <c r="AD241" s="109">
        <f>IF(C241=A_Stammdaten!$B$12,E_SAV!$S241-E_SAV!$AE241,HLOOKUP(A_Stammdaten!$B$12-1,$AF$4:$AL$4004,ROW(C241)-3,FALSE)-$AE241)</f>
        <v>0</v>
      </c>
      <c r="AE241" s="109">
        <f>HLOOKUP(A_Stammdaten!$B$12,$AF$4:$AL$4004,ROW(C241)-3,FALSE)</f>
        <v>0</v>
      </c>
      <c r="AF241" s="109">
        <f t="shared" si="23"/>
        <v>0</v>
      </c>
      <c r="AG241" s="109">
        <f t="shared" si="28"/>
        <v>0</v>
      </c>
      <c r="AH241" s="109">
        <f t="shared" si="28"/>
        <v>0</v>
      </c>
      <c r="AI241" s="109">
        <f t="shared" si="28"/>
        <v>0</v>
      </c>
      <c r="AJ241" s="109">
        <f t="shared" si="28"/>
        <v>0</v>
      </c>
      <c r="AK241" s="109">
        <f t="shared" si="28"/>
        <v>0</v>
      </c>
      <c r="AL241" s="109">
        <f t="shared" si="28"/>
        <v>0</v>
      </c>
    </row>
    <row r="242" spans="1:38" x14ac:dyDescent="0.3">
      <c r="A242" s="421"/>
      <c r="B242" s="421"/>
      <c r="C242" s="422"/>
      <c r="D242" s="423"/>
      <c r="E242" s="421"/>
      <c r="F242" s="421"/>
      <c r="G242" s="421"/>
      <c r="H242" s="421"/>
      <c r="I242" s="421"/>
      <c r="J242" s="421"/>
      <c r="K242" s="421"/>
      <c r="L242" s="421"/>
      <c r="M242" s="423"/>
      <c r="N242" s="340">
        <f>IF(C242&gt;A_Stammdaten!$B$12,0,SUM(E242,F242,H242,J242:K242)-SUM(G242,I242,L242:M242))</f>
        <v>0</v>
      </c>
      <c r="O242" s="421"/>
      <c r="P242" s="421"/>
      <c r="Q242" s="421"/>
      <c r="R242" s="421"/>
      <c r="S242" s="108">
        <f t="shared" si="24"/>
        <v>0</v>
      </c>
      <c r="T242" s="341">
        <f>IF(ISBLANK($B242),0,VLOOKUP($B242,Listen!$A$2:$C$45,2,FALSE))</f>
        <v>0</v>
      </c>
      <c r="U242" s="341">
        <f>IF(ISBLANK($B242),0,VLOOKUP($B242,Listen!$A$2:$C$45,3,FALSE))</f>
        <v>0</v>
      </c>
      <c r="V242" s="342">
        <f t="shared" si="27"/>
        <v>0</v>
      </c>
      <c r="W242" s="342">
        <f t="shared" si="26"/>
        <v>0</v>
      </c>
      <c r="X242" s="342">
        <f t="shared" si="26"/>
        <v>0</v>
      </c>
      <c r="Y242" s="342">
        <f t="shared" si="26"/>
        <v>0</v>
      </c>
      <c r="Z242" s="342">
        <f t="shared" si="26"/>
        <v>0</v>
      </c>
      <c r="AA242" s="342">
        <f t="shared" si="26"/>
        <v>0</v>
      </c>
      <c r="AB242" s="342">
        <f t="shared" si="26"/>
        <v>0</v>
      </c>
      <c r="AC242" s="109">
        <f t="shared" si="25"/>
        <v>0</v>
      </c>
      <c r="AD242" s="109">
        <f>IF(C242=A_Stammdaten!$B$12,E_SAV!$S242-E_SAV!$AE242,HLOOKUP(A_Stammdaten!$B$12-1,$AF$4:$AL$4004,ROW(C242)-3,FALSE)-$AE242)</f>
        <v>0</v>
      </c>
      <c r="AE242" s="109">
        <f>HLOOKUP(A_Stammdaten!$B$12,$AF$4:$AL$4004,ROW(C242)-3,FALSE)</f>
        <v>0</v>
      </c>
      <c r="AF242" s="109">
        <f t="shared" si="23"/>
        <v>0</v>
      </c>
      <c r="AG242" s="109">
        <f t="shared" si="28"/>
        <v>0</v>
      </c>
      <c r="AH242" s="109">
        <f t="shared" si="28"/>
        <v>0</v>
      </c>
      <c r="AI242" s="109">
        <f t="shared" si="28"/>
        <v>0</v>
      </c>
      <c r="AJ242" s="109">
        <f t="shared" si="28"/>
        <v>0</v>
      </c>
      <c r="AK242" s="109">
        <f t="shared" si="28"/>
        <v>0</v>
      </c>
      <c r="AL242" s="109">
        <f t="shared" si="28"/>
        <v>0</v>
      </c>
    </row>
    <row r="243" spans="1:38" x14ac:dyDescent="0.3">
      <c r="A243" s="421"/>
      <c r="B243" s="421"/>
      <c r="C243" s="422"/>
      <c r="D243" s="423"/>
      <c r="E243" s="421"/>
      <c r="F243" s="421"/>
      <c r="G243" s="421"/>
      <c r="H243" s="421"/>
      <c r="I243" s="421"/>
      <c r="J243" s="421"/>
      <c r="K243" s="421"/>
      <c r="L243" s="421"/>
      <c r="M243" s="423"/>
      <c r="N243" s="340">
        <f>IF(C243&gt;A_Stammdaten!$B$12,0,SUM(E243,F243,H243,J243:K243)-SUM(G243,I243,L243:M243))</f>
        <v>0</v>
      </c>
      <c r="O243" s="421"/>
      <c r="P243" s="421"/>
      <c r="Q243" s="421"/>
      <c r="R243" s="421"/>
      <c r="S243" s="108">
        <f t="shared" si="24"/>
        <v>0</v>
      </c>
      <c r="T243" s="341">
        <f>IF(ISBLANK($B243),0,VLOOKUP($B243,Listen!$A$2:$C$45,2,FALSE))</f>
        <v>0</v>
      </c>
      <c r="U243" s="341">
        <f>IF(ISBLANK($B243),0,VLOOKUP($B243,Listen!$A$2:$C$45,3,FALSE))</f>
        <v>0</v>
      </c>
      <c r="V243" s="342">
        <f t="shared" si="27"/>
        <v>0</v>
      </c>
      <c r="W243" s="342">
        <f t="shared" si="26"/>
        <v>0</v>
      </c>
      <c r="X243" s="342">
        <f t="shared" si="26"/>
        <v>0</v>
      </c>
      <c r="Y243" s="342">
        <f t="shared" si="26"/>
        <v>0</v>
      </c>
      <c r="Z243" s="342">
        <f t="shared" si="26"/>
        <v>0</v>
      </c>
      <c r="AA243" s="342">
        <f t="shared" si="26"/>
        <v>0</v>
      </c>
      <c r="AB243" s="342">
        <f t="shared" si="26"/>
        <v>0</v>
      </c>
      <c r="AC243" s="109">
        <f t="shared" si="25"/>
        <v>0</v>
      </c>
      <c r="AD243" s="109">
        <f>IF(C243=A_Stammdaten!$B$12,E_SAV!$S243-E_SAV!$AE243,HLOOKUP(A_Stammdaten!$B$12-1,$AF$4:$AL$4004,ROW(C243)-3,FALSE)-$AE243)</f>
        <v>0</v>
      </c>
      <c r="AE243" s="109">
        <f>HLOOKUP(A_Stammdaten!$B$12,$AF$4:$AL$4004,ROW(C243)-3,FALSE)</f>
        <v>0</v>
      </c>
      <c r="AF243" s="109">
        <f t="shared" si="23"/>
        <v>0</v>
      </c>
      <c r="AG243" s="109">
        <f t="shared" si="28"/>
        <v>0</v>
      </c>
      <c r="AH243" s="109">
        <f t="shared" si="28"/>
        <v>0</v>
      </c>
      <c r="AI243" s="109">
        <f t="shared" si="28"/>
        <v>0</v>
      </c>
      <c r="AJ243" s="109">
        <f t="shared" si="28"/>
        <v>0</v>
      </c>
      <c r="AK243" s="109">
        <f t="shared" si="28"/>
        <v>0</v>
      </c>
      <c r="AL243" s="109">
        <f t="shared" si="28"/>
        <v>0</v>
      </c>
    </row>
    <row r="244" spans="1:38" x14ac:dyDescent="0.3">
      <c r="A244" s="421"/>
      <c r="B244" s="421"/>
      <c r="C244" s="422"/>
      <c r="D244" s="423"/>
      <c r="E244" s="421"/>
      <c r="F244" s="421"/>
      <c r="G244" s="421"/>
      <c r="H244" s="421"/>
      <c r="I244" s="421"/>
      <c r="J244" s="421"/>
      <c r="K244" s="421"/>
      <c r="L244" s="421"/>
      <c r="M244" s="423"/>
      <c r="N244" s="340">
        <f>IF(C244&gt;A_Stammdaten!$B$12,0,SUM(E244,F244,H244,J244:K244)-SUM(G244,I244,L244:M244))</f>
        <v>0</v>
      </c>
      <c r="O244" s="421"/>
      <c r="P244" s="421"/>
      <c r="Q244" s="421"/>
      <c r="R244" s="421"/>
      <c r="S244" s="108">
        <f t="shared" si="24"/>
        <v>0</v>
      </c>
      <c r="T244" s="341">
        <f>IF(ISBLANK($B244),0,VLOOKUP($B244,Listen!$A$2:$C$45,2,FALSE))</f>
        <v>0</v>
      </c>
      <c r="U244" s="341">
        <f>IF(ISBLANK($B244),0,VLOOKUP($B244,Listen!$A$2:$C$45,3,FALSE))</f>
        <v>0</v>
      </c>
      <c r="V244" s="342">
        <f t="shared" si="27"/>
        <v>0</v>
      </c>
      <c r="W244" s="342">
        <f t="shared" si="26"/>
        <v>0</v>
      </c>
      <c r="X244" s="342">
        <f t="shared" si="26"/>
        <v>0</v>
      </c>
      <c r="Y244" s="342">
        <f t="shared" ref="W244:AB286" si="29">$T244</f>
        <v>0</v>
      </c>
      <c r="Z244" s="342">
        <f t="shared" si="29"/>
        <v>0</v>
      </c>
      <c r="AA244" s="342">
        <f t="shared" si="29"/>
        <v>0</v>
      </c>
      <c r="AB244" s="342">
        <f t="shared" si="29"/>
        <v>0</v>
      </c>
      <c r="AC244" s="109">
        <f t="shared" si="25"/>
        <v>0</v>
      </c>
      <c r="AD244" s="109">
        <f>IF(C244=A_Stammdaten!$B$12,E_SAV!$S244-E_SAV!$AE244,HLOOKUP(A_Stammdaten!$B$12-1,$AF$4:$AL$4004,ROW(C244)-3,FALSE)-$AE244)</f>
        <v>0</v>
      </c>
      <c r="AE244" s="109">
        <f>HLOOKUP(A_Stammdaten!$B$12,$AF$4:$AL$4004,ROW(C244)-3,FALSE)</f>
        <v>0</v>
      </c>
      <c r="AF244" s="109">
        <f t="shared" si="23"/>
        <v>0</v>
      </c>
      <c r="AG244" s="109">
        <f t="shared" si="28"/>
        <v>0</v>
      </c>
      <c r="AH244" s="109">
        <f t="shared" si="28"/>
        <v>0</v>
      </c>
      <c r="AI244" s="109">
        <f t="shared" si="28"/>
        <v>0</v>
      </c>
      <c r="AJ244" s="109">
        <f t="shared" si="28"/>
        <v>0</v>
      </c>
      <c r="AK244" s="109">
        <f t="shared" si="28"/>
        <v>0</v>
      </c>
      <c r="AL244" s="109">
        <f t="shared" si="28"/>
        <v>0</v>
      </c>
    </row>
    <row r="245" spans="1:38" x14ac:dyDescent="0.3">
      <c r="A245" s="421"/>
      <c r="B245" s="421"/>
      <c r="C245" s="422"/>
      <c r="D245" s="423"/>
      <c r="E245" s="421"/>
      <c r="F245" s="421"/>
      <c r="G245" s="421"/>
      <c r="H245" s="421"/>
      <c r="I245" s="421"/>
      <c r="J245" s="421"/>
      <c r="K245" s="421"/>
      <c r="L245" s="421"/>
      <c r="M245" s="423"/>
      <c r="N245" s="340">
        <f>IF(C245&gt;A_Stammdaten!$B$12,0,SUM(E245,F245,H245,J245:K245)-SUM(G245,I245,L245:M245))</f>
        <v>0</v>
      </c>
      <c r="O245" s="421"/>
      <c r="P245" s="421"/>
      <c r="Q245" s="421"/>
      <c r="R245" s="421"/>
      <c r="S245" s="108">
        <f t="shared" si="24"/>
        <v>0</v>
      </c>
      <c r="T245" s="341">
        <f>IF(ISBLANK($B245),0,VLOOKUP($B245,Listen!$A$2:$C$45,2,FALSE))</f>
        <v>0</v>
      </c>
      <c r="U245" s="341">
        <f>IF(ISBLANK($B245),0,VLOOKUP($B245,Listen!$A$2:$C$45,3,FALSE))</f>
        <v>0</v>
      </c>
      <c r="V245" s="342">
        <f t="shared" si="27"/>
        <v>0</v>
      </c>
      <c r="W245" s="342">
        <f t="shared" si="29"/>
        <v>0</v>
      </c>
      <c r="X245" s="342">
        <f t="shared" si="29"/>
        <v>0</v>
      </c>
      <c r="Y245" s="342">
        <f t="shared" si="29"/>
        <v>0</v>
      </c>
      <c r="Z245" s="342">
        <f t="shared" si="29"/>
        <v>0</v>
      </c>
      <c r="AA245" s="342">
        <f t="shared" si="29"/>
        <v>0</v>
      </c>
      <c r="AB245" s="342">
        <f t="shared" si="29"/>
        <v>0</v>
      </c>
      <c r="AC245" s="109">
        <f t="shared" si="25"/>
        <v>0</v>
      </c>
      <c r="AD245" s="109">
        <f>IF(C245=A_Stammdaten!$B$12,E_SAV!$S245-E_SAV!$AE245,HLOOKUP(A_Stammdaten!$B$12-1,$AF$4:$AL$4004,ROW(C245)-3,FALSE)-$AE245)</f>
        <v>0</v>
      </c>
      <c r="AE245" s="109">
        <f>HLOOKUP(A_Stammdaten!$B$12,$AF$4:$AL$4004,ROW(C245)-3,FALSE)</f>
        <v>0</v>
      </c>
      <c r="AF245" s="109">
        <f t="shared" si="23"/>
        <v>0</v>
      </c>
      <c r="AG245" s="109">
        <f t="shared" si="28"/>
        <v>0</v>
      </c>
      <c r="AH245" s="109">
        <f t="shared" si="28"/>
        <v>0</v>
      </c>
      <c r="AI245" s="109">
        <f t="shared" si="28"/>
        <v>0</v>
      </c>
      <c r="AJ245" s="109">
        <f t="shared" si="28"/>
        <v>0</v>
      </c>
      <c r="AK245" s="109">
        <f t="shared" si="28"/>
        <v>0</v>
      </c>
      <c r="AL245" s="109">
        <f t="shared" si="28"/>
        <v>0</v>
      </c>
    </row>
    <row r="246" spans="1:38" x14ac:dyDescent="0.3">
      <c r="A246" s="421"/>
      <c r="B246" s="421"/>
      <c r="C246" s="422"/>
      <c r="D246" s="423"/>
      <c r="E246" s="421"/>
      <c r="F246" s="421"/>
      <c r="G246" s="421"/>
      <c r="H246" s="421"/>
      <c r="I246" s="421"/>
      <c r="J246" s="421"/>
      <c r="K246" s="421"/>
      <c r="L246" s="421"/>
      <c r="M246" s="423"/>
      <c r="N246" s="340">
        <f>IF(C246&gt;A_Stammdaten!$B$12,0,SUM(E246,F246,H246,J246:K246)-SUM(G246,I246,L246:M246))</f>
        <v>0</v>
      </c>
      <c r="O246" s="421"/>
      <c r="P246" s="421"/>
      <c r="Q246" s="421"/>
      <c r="R246" s="421"/>
      <c r="S246" s="108">
        <f t="shared" si="24"/>
        <v>0</v>
      </c>
      <c r="T246" s="341">
        <f>IF(ISBLANK($B246),0,VLOOKUP($B246,Listen!$A$2:$C$45,2,FALSE))</f>
        <v>0</v>
      </c>
      <c r="U246" s="341">
        <f>IF(ISBLANK($B246),0,VLOOKUP($B246,Listen!$A$2:$C$45,3,FALSE))</f>
        <v>0</v>
      </c>
      <c r="V246" s="342">
        <f t="shared" si="27"/>
        <v>0</v>
      </c>
      <c r="W246" s="342">
        <f t="shared" si="29"/>
        <v>0</v>
      </c>
      <c r="X246" s="342">
        <f t="shared" si="29"/>
        <v>0</v>
      </c>
      <c r="Y246" s="342">
        <f t="shared" si="29"/>
        <v>0</v>
      </c>
      <c r="Z246" s="342">
        <f t="shared" si="29"/>
        <v>0</v>
      </c>
      <c r="AA246" s="342">
        <f t="shared" si="29"/>
        <v>0</v>
      </c>
      <c r="AB246" s="342">
        <f t="shared" si="29"/>
        <v>0</v>
      </c>
      <c r="AC246" s="109">
        <f t="shared" si="25"/>
        <v>0</v>
      </c>
      <c r="AD246" s="109">
        <f>IF(C246=A_Stammdaten!$B$12,E_SAV!$S246-E_SAV!$AE246,HLOOKUP(A_Stammdaten!$B$12-1,$AF$4:$AL$4004,ROW(C246)-3,FALSE)-$AE246)</f>
        <v>0</v>
      </c>
      <c r="AE246" s="109">
        <f>HLOOKUP(A_Stammdaten!$B$12,$AF$4:$AL$4004,ROW(C246)-3,FALSE)</f>
        <v>0</v>
      </c>
      <c r="AF246" s="109">
        <f t="shared" si="23"/>
        <v>0</v>
      </c>
      <c r="AG246" s="109">
        <f t="shared" si="28"/>
        <v>0</v>
      </c>
      <c r="AH246" s="109">
        <f t="shared" si="28"/>
        <v>0</v>
      </c>
      <c r="AI246" s="109">
        <f t="shared" si="28"/>
        <v>0</v>
      </c>
      <c r="AJ246" s="109">
        <f t="shared" si="28"/>
        <v>0</v>
      </c>
      <c r="AK246" s="109">
        <f t="shared" si="28"/>
        <v>0</v>
      </c>
      <c r="AL246" s="109">
        <f t="shared" si="28"/>
        <v>0</v>
      </c>
    </row>
    <row r="247" spans="1:38" x14ac:dyDescent="0.3">
      <c r="A247" s="421"/>
      <c r="B247" s="421"/>
      <c r="C247" s="422"/>
      <c r="D247" s="423"/>
      <c r="E247" s="421"/>
      <c r="F247" s="421"/>
      <c r="G247" s="421"/>
      <c r="H247" s="421"/>
      <c r="I247" s="421"/>
      <c r="J247" s="421"/>
      <c r="K247" s="421"/>
      <c r="L247" s="421"/>
      <c r="M247" s="423"/>
      <c r="N247" s="340">
        <f>IF(C247&gt;A_Stammdaten!$B$12,0,SUM(E247,F247,H247,J247:K247)-SUM(G247,I247,L247:M247))</f>
        <v>0</v>
      </c>
      <c r="O247" s="421"/>
      <c r="P247" s="421"/>
      <c r="Q247" s="421"/>
      <c r="R247" s="421"/>
      <c r="S247" s="108">
        <f t="shared" si="24"/>
        <v>0</v>
      </c>
      <c r="T247" s="341">
        <f>IF(ISBLANK($B247),0,VLOOKUP($B247,Listen!$A$2:$C$45,2,FALSE))</f>
        <v>0</v>
      </c>
      <c r="U247" s="341">
        <f>IF(ISBLANK($B247),0,VLOOKUP($B247,Listen!$A$2:$C$45,3,FALSE))</f>
        <v>0</v>
      </c>
      <c r="V247" s="342">
        <f t="shared" si="27"/>
        <v>0</v>
      </c>
      <c r="W247" s="342">
        <f t="shared" si="29"/>
        <v>0</v>
      </c>
      <c r="X247" s="342">
        <f t="shared" si="29"/>
        <v>0</v>
      </c>
      <c r="Y247" s="342">
        <f t="shared" si="29"/>
        <v>0</v>
      </c>
      <c r="Z247" s="342">
        <f t="shared" si="29"/>
        <v>0</v>
      </c>
      <c r="AA247" s="342">
        <f t="shared" si="29"/>
        <v>0</v>
      </c>
      <c r="AB247" s="342">
        <f t="shared" si="29"/>
        <v>0</v>
      </c>
      <c r="AC247" s="109">
        <f t="shared" si="25"/>
        <v>0</v>
      </c>
      <c r="AD247" s="109">
        <f>IF(C247=A_Stammdaten!$B$12,E_SAV!$S247-E_SAV!$AE247,HLOOKUP(A_Stammdaten!$B$12-1,$AF$4:$AL$4004,ROW(C247)-3,FALSE)-$AE247)</f>
        <v>0</v>
      </c>
      <c r="AE247" s="109">
        <f>HLOOKUP(A_Stammdaten!$B$12,$AF$4:$AL$4004,ROW(C247)-3,FALSE)</f>
        <v>0</v>
      </c>
      <c r="AF247" s="109">
        <f t="shared" si="23"/>
        <v>0</v>
      </c>
      <c r="AG247" s="109">
        <f t="shared" si="28"/>
        <v>0</v>
      </c>
      <c r="AH247" s="109">
        <f t="shared" si="28"/>
        <v>0</v>
      </c>
      <c r="AI247" s="109">
        <f t="shared" si="28"/>
        <v>0</v>
      </c>
      <c r="AJ247" s="109">
        <f t="shared" si="28"/>
        <v>0</v>
      </c>
      <c r="AK247" s="109">
        <f t="shared" si="28"/>
        <v>0</v>
      </c>
      <c r="AL247" s="109">
        <f t="shared" si="28"/>
        <v>0</v>
      </c>
    </row>
    <row r="248" spans="1:38" x14ac:dyDescent="0.3">
      <c r="A248" s="421"/>
      <c r="B248" s="421"/>
      <c r="C248" s="422"/>
      <c r="D248" s="423"/>
      <c r="E248" s="421"/>
      <c r="F248" s="421"/>
      <c r="G248" s="421"/>
      <c r="H248" s="421"/>
      <c r="I248" s="421"/>
      <c r="J248" s="421"/>
      <c r="K248" s="421"/>
      <c r="L248" s="421"/>
      <c r="M248" s="423"/>
      <c r="N248" s="340">
        <f>IF(C248&gt;A_Stammdaten!$B$12,0,SUM(E248,F248,H248,J248:K248)-SUM(G248,I248,L248:M248))</f>
        <v>0</v>
      </c>
      <c r="O248" s="421"/>
      <c r="P248" s="421"/>
      <c r="Q248" s="421"/>
      <c r="R248" s="421"/>
      <c r="S248" s="108">
        <f t="shared" si="24"/>
        <v>0</v>
      </c>
      <c r="T248" s="341">
        <f>IF(ISBLANK($B248),0,VLOOKUP($B248,Listen!$A$2:$C$45,2,FALSE))</f>
        <v>0</v>
      </c>
      <c r="U248" s="341">
        <f>IF(ISBLANK($B248),0,VLOOKUP($B248,Listen!$A$2:$C$45,3,FALSE))</f>
        <v>0</v>
      </c>
      <c r="V248" s="342">
        <f t="shared" si="27"/>
        <v>0</v>
      </c>
      <c r="W248" s="342">
        <f t="shared" si="29"/>
        <v>0</v>
      </c>
      <c r="X248" s="342">
        <f t="shared" si="29"/>
        <v>0</v>
      </c>
      <c r="Y248" s="342">
        <f t="shared" si="29"/>
        <v>0</v>
      </c>
      <c r="Z248" s="342">
        <f t="shared" si="29"/>
        <v>0</v>
      </c>
      <c r="AA248" s="342">
        <f t="shared" si="29"/>
        <v>0</v>
      </c>
      <c r="AB248" s="342">
        <f t="shared" si="29"/>
        <v>0</v>
      </c>
      <c r="AC248" s="109">
        <f t="shared" si="25"/>
        <v>0</v>
      </c>
      <c r="AD248" s="109">
        <f>IF(C248=A_Stammdaten!$B$12,E_SAV!$S248-E_SAV!$AE248,HLOOKUP(A_Stammdaten!$B$12-1,$AF$4:$AL$4004,ROW(C248)-3,FALSE)-$AE248)</f>
        <v>0</v>
      </c>
      <c r="AE248" s="109">
        <f>HLOOKUP(A_Stammdaten!$B$12,$AF$4:$AL$4004,ROW(C248)-3,FALSE)</f>
        <v>0</v>
      </c>
      <c r="AF248" s="109">
        <f t="shared" si="23"/>
        <v>0</v>
      </c>
      <c r="AG248" s="109">
        <f t="shared" si="28"/>
        <v>0</v>
      </c>
      <c r="AH248" s="109">
        <f t="shared" si="28"/>
        <v>0</v>
      </c>
      <c r="AI248" s="109">
        <f t="shared" si="28"/>
        <v>0</v>
      </c>
      <c r="AJ248" s="109">
        <f t="shared" si="28"/>
        <v>0</v>
      </c>
      <c r="AK248" s="109">
        <f t="shared" si="28"/>
        <v>0</v>
      </c>
      <c r="AL248" s="109">
        <f t="shared" si="28"/>
        <v>0</v>
      </c>
    </row>
    <row r="249" spans="1:38" x14ac:dyDescent="0.3">
      <c r="A249" s="421"/>
      <c r="B249" s="421"/>
      <c r="C249" s="422"/>
      <c r="D249" s="423"/>
      <c r="E249" s="421"/>
      <c r="F249" s="421"/>
      <c r="G249" s="421"/>
      <c r="H249" s="421"/>
      <c r="I249" s="421"/>
      <c r="J249" s="421"/>
      <c r="K249" s="421"/>
      <c r="L249" s="421"/>
      <c r="M249" s="423"/>
      <c r="N249" s="340">
        <f>IF(C249&gt;A_Stammdaten!$B$12,0,SUM(E249,F249,H249,J249:K249)-SUM(G249,I249,L249:M249))</f>
        <v>0</v>
      </c>
      <c r="O249" s="421"/>
      <c r="P249" s="421"/>
      <c r="Q249" s="421"/>
      <c r="R249" s="421"/>
      <c r="S249" s="108">
        <f t="shared" si="24"/>
        <v>0</v>
      </c>
      <c r="T249" s="341">
        <f>IF(ISBLANK($B249),0,VLOOKUP($B249,Listen!$A$2:$C$45,2,FALSE))</f>
        <v>0</v>
      </c>
      <c r="U249" s="341">
        <f>IF(ISBLANK($B249),0,VLOOKUP($B249,Listen!$A$2:$C$45,3,FALSE))</f>
        <v>0</v>
      </c>
      <c r="V249" s="342">
        <f t="shared" si="27"/>
        <v>0</v>
      </c>
      <c r="W249" s="342">
        <f t="shared" si="29"/>
        <v>0</v>
      </c>
      <c r="X249" s="342">
        <f t="shared" si="29"/>
        <v>0</v>
      </c>
      <c r="Y249" s="342">
        <f t="shared" si="29"/>
        <v>0</v>
      </c>
      <c r="Z249" s="342">
        <f t="shared" si="29"/>
        <v>0</v>
      </c>
      <c r="AA249" s="342">
        <f t="shared" si="29"/>
        <v>0</v>
      </c>
      <c r="AB249" s="342">
        <f t="shared" si="29"/>
        <v>0</v>
      </c>
      <c r="AC249" s="109">
        <f t="shared" si="25"/>
        <v>0</v>
      </c>
      <c r="AD249" s="109">
        <f>IF(C249=A_Stammdaten!$B$12,E_SAV!$S249-E_SAV!$AE249,HLOOKUP(A_Stammdaten!$B$12-1,$AF$4:$AL$4004,ROW(C249)-3,FALSE)-$AE249)</f>
        <v>0</v>
      </c>
      <c r="AE249" s="109">
        <f>HLOOKUP(A_Stammdaten!$B$12,$AF$4:$AL$4004,ROW(C249)-3,FALSE)</f>
        <v>0</v>
      </c>
      <c r="AF249" s="109">
        <f t="shared" si="23"/>
        <v>0</v>
      </c>
      <c r="AG249" s="109">
        <f t="shared" si="28"/>
        <v>0</v>
      </c>
      <c r="AH249" s="109">
        <f t="shared" si="28"/>
        <v>0</v>
      </c>
      <c r="AI249" s="109">
        <f t="shared" si="28"/>
        <v>0</v>
      </c>
      <c r="AJ249" s="109">
        <f t="shared" si="28"/>
        <v>0</v>
      </c>
      <c r="AK249" s="109">
        <f t="shared" si="28"/>
        <v>0</v>
      </c>
      <c r="AL249" s="109">
        <f t="shared" si="28"/>
        <v>0</v>
      </c>
    </row>
    <row r="250" spans="1:38" x14ac:dyDescent="0.3">
      <c r="A250" s="421"/>
      <c r="B250" s="421"/>
      <c r="C250" s="422"/>
      <c r="D250" s="423"/>
      <c r="E250" s="421"/>
      <c r="F250" s="421"/>
      <c r="G250" s="421"/>
      <c r="H250" s="421"/>
      <c r="I250" s="421"/>
      <c r="J250" s="421"/>
      <c r="K250" s="421"/>
      <c r="L250" s="421"/>
      <c r="M250" s="423"/>
      <c r="N250" s="340">
        <f>IF(C250&gt;A_Stammdaten!$B$12,0,SUM(E250,F250,H250,J250:K250)-SUM(G250,I250,L250:M250))</f>
        <v>0</v>
      </c>
      <c r="O250" s="421"/>
      <c r="P250" s="421"/>
      <c r="Q250" s="421"/>
      <c r="R250" s="421"/>
      <c r="S250" s="108">
        <f t="shared" si="24"/>
        <v>0</v>
      </c>
      <c r="T250" s="341">
        <f>IF(ISBLANK($B250),0,VLOOKUP($B250,Listen!$A$2:$C$45,2,FALSE))</f>
        <v>0</v>
      </c>
      <c r="U250" s="341">
        <f>IF(ISBLANK($B250),0,VLOOKUP($B250,Listen!$A$2:$C$45,3,FALSE))</f>
        <v>0</v>
      </c>
      <c r="V250" s="342">
        <f t="shared" si="27"/>
        <v>0</v>
      </c>
      <c r="W250" s="342">
        <f t="shared" si="29"/>
        <v>0</v>
      </c>
      <c r="X250" s="342">
        <f t="shared" si="29"/>
        <v>0</v>
      </c>
      <c r="Y250" s="342">
        <f t="shared" si="29"/>
        <v>0</v>
      </c>
      <c r="Z250" s="342">
        <f t="shared" si="29"/>
        <v>0</v>
      </c>
      <c r="AA250" s="342">
        <f t="shared" si="29"/>
        <v>0</v>
      </c>
      <c r="AB250" s="342">
        <f t="shared" si="29"/>
        <v>0</v>
      </c>
      <c r="AC250" s="109">
        <f t="shared" si="25"/>
        <v>0</v>
      </c>
      <c r="AD250" s="109">
        <f>IF(C250=A_Stammdaten!$B$12,E_SAV!$S250-E_SAV!$AE250,HLOOKUP(A_Stammdaten!$B$12-1,$AF$4:$AL$4004,ROW(C250)-3,FALSE)-$AE250)</f>
        <v>0</v>
      </c>
      <c r="AE250" s="109">
        <f>HLOOKUP(A_Stammdaten!$B$12,$AF$4:$AL$4004,ROW(C250)-3,FALSE)</f>
        <v>0</v>
      </c>
      <c r="AF250" s="109">
        <f t="shared" si="23"/>
        <v>0</v>
      </c>
      <c r="AG250" s="109">
        <f t="shared" si="28"/>
        <v>0</v>
      </c>
      <c r="AH250" s="109">
        <f t="shared" si="28"/>
        <v>0</v>
      </c>
      <c r="AI250" s="109">
        <f t="shared" si="28"/>
        <v>0</v>
      </c>
      <c r="AJ250" s="109">
        <f t="shared" si="28"/>
        <v>0</v>
      </c>
      <c r="AK250" s="109">
        <f t="shared" si="28"/>
        <v>0</v>
      </c>
      <c r="AL250" s="109">
        <f t="shared" si="28"/>
        <v>0</v>
      </c>
    </row>
    <row r="251" spans="1:38" x14ac:dyDescent="0.3">
      <c r="A251" s="421"/>
      <c r="B251" s="421"/>
      <c r="C251" s="422"/>
      <c r="D251" s="423"/>
      <c r="E251" s="421"/>
      <c r="F251" s="421"/>
      <c r="G251" s="421"/>
      <c r="H251" s="421"/>
      <c r="I251" s="421"/>
      <c r="J251" s="421"/>
      <c r="K251" s="421"/>
      <c r="L251" s="421"/>
      <c r="M251" s="423"/>
      <c r="N251" s="340">
        <f>IF(C251&gt;A_Stammdaten!$B$12,0,SUM(E251,F251,H251,J251:K251)-SUM(G251,I251,L251:M251))</f>
        <v>0</v>
      </c>
      <c r="O251" s="421"/>
      <c r="P251" s="421"/>
      <c r="Q251" s="421"/>
      <c r="R251" s="421"/>
      <c r="S251" s="108">
        <f t="shared" si="24"/>
        <v>0</v>
      </c>
      <c r="T251" s="341">
        <f>IF(ISBLANK($B251),0,VLOOKUP($B251,Listen!$A$2:$C$45,2,FALSE))</f>
        <v>0</v>
      </c>
      <c r="U251" s="341">
        <f>IF(ISBLANK($B251),0,VLOOKUP($B251,Listen!$A$2:$C$45,3,FALSE))</f>
        <v>0</v>
      </c>
      <c r="V251" s="342">
        <f t="shared" si="27"/>
        <v>0</v>
      </c>
      <c r="W251" s="342">
        <f t="shared" si="29"/>
        <v>0</v>
      </c>
      <c r="X251" s="342">
        <f t="shared" si="29"/>
        <v>0</v>
      </c>
      <c r="Y251" s="342">
        <f t="shared" si="29"/>
        <v>0</v>
      </c>
      <c r="Z251" s="342">
        <f t="shared" si="29"/>
        <v>0</v>
      </c>
      <c r="AA251" s="342">
        <f t="shared" si="29"/>
        <v>0</v>
      </c>
      <c r="AB251" s="342">
        <f t="shared" si="29"/>
        <v>0</v>
      </c>
      <c r="AC251" s="109">
        <f t="shared" si="25"/>
        <v>0</v>
      </c>
      <c r="AD251" s="109">
        <f>IF(C251=A_Stammdaten!$B$12,E_SAV!$S251-E_SAV!$AE251,HLOOKUP(A_Stammdaten!$B$12-1,$AF$4:$AL$4004,ROW(C251)-3,FALSE)-$AE251)</f>
        <v>0</v>
      </c>
      <c r="AE251" s="109">
        <f>HLOOKUP(A_Stammdaten!$B$12,$AF$4:$AL$4004,ROW(C251)-3,FALSE)</f>
        <v>0</v>
      </c>
      <c r="AF251" s="109">
        <f t="shared" si="23"/>
        <v>0</v>
      </c>
      <c r="AG251" s="109">
        <f t="shared" si="28"/>
        <v>0</v>
      </c>
      <c r="AH251" s="109">
        <f t="shared" si="28"/>
        <v>0</v>
      </c>
      <c r="AI251" s="109">
        <f t="shared" si="28"/>
        <v>0</v>
      </c>
      <c r="AJ251" s="109">
        <f t="shared" si="28"/>
        <v>0</v>
      </c>
      <c r="AK251" s="109">
        <f t="shared" si="28"/>
        <v>0</v>
      </c>
      <c r="AL251" s="109">
        <f t="shared" si="28"/>
        <v>0</v>
      </c>
    </row>
    <row r="252" spans="1:38" x14ac:dyDescent="0.3">
      <c r="A252" s="421"/>
      <c r="B252" s="421"/>
      <c r="C252" s="422"/>
      <c r="D252" s="423"/>
      <c r="E252" s="421"/>
      <c r="F252" s="421"/>
      <c r="G252" s="421"/>
      <c r="H252" s="421"/>
      <c r="I252" s="421"/>
      <c r="J252" s="421"/>
      <c r="K252" s="421"/>
      <c r="L252" s="421"/>
      <c r="M252" s="423"/>
      <c r="N252" s="340">
        <f>IF(C252&gt;A_Stammdaten!$B$12,0,SUM(E252,F252,H252,J252:K252)-SUM(G252,I252,L252:M252))</f>
        <v>0</v>
      </c>
      <c r="O252" s="421"/>
      <c r="P252" s="421"/>
      <c r="Q252" s="421"/>
      <c r="R252" s="421"/>
      <c r="S252" s="108">
        <f t="shared" si="24"/>
        <v>0</v>
      </c>
      <c r="T252" s="341">
        <f>IF(ISBLANK($B252),0,VLOOKUP($B252,Listen!$A$2:$C$45,2,FALSE))</f>
        <v>0</v>
      </c>
      <c r="U252" s="341">
        <f>IF(ISBLANK($B252),0,VLOOKUP($B252,Listen!$A$2:$C$45,3,FALSE))</f>
        <v>0</v>
      </c>
      <c r="V252" s="342">
        <f t="shared" si="27"/>
        <v>0</v>
      </c>
      <c r="W252" s="342">
        <f t="shared" si="29"/>
        <v>0</v>
      </c>
      <c r="X252" s="342">
        <f t="shared" si="29"/>
        <v>0</v>
      </c>
      <c r="Y252" s="342">
        <f t="shared" si="29"/>
        <v>0</v>
      </c>
      <c r="Z252" s="342">
        <f t="shared" si="29"/>
        <v>0</v>
      </c>
      <c r="AA252" s="342">
        <f t="shared" si="29"/>
        <v>0</v>
      </c>
      <c r="AB252" s="342">
        <f t="shared" si="29"/>
        <v>0</v>
      </c>
      <c r="AC252" s="109">
        <f t="shared" si="25"/>
        <v>0</v>
      </c>
      <c r="AD252" s="109">
        <f>IF(C252=A_Stammdaten!$B$12,E_SAV!$S252-E_SAV!$AE252,HLOOKUP(A_Stammdaten!$B$12-1,$AF$4:$AL$4004,ROW(C252)-3,FALSE)-$AE252)</f>
        <v>0</v>
      </c>
      <c r="AE252" s="109">
        <f>HLOOKUP(A_Stammdaten!$B$12,$AF$4:$AL$4004,ROW(C252)-3,FALSE)</f>
        <v>0</v>
      </c>
      <c r="AF252" s="109">
        <f t="shared" si="23"/>
        <v>0</v>
      </c>
      <c r="AG252" s="109">
        <f t="shared" si="28"/>
        <v>0</v>
      </c>
      <c r="AH252" s="109">
        <f t="shared" si="28"/>
        <v>0</v>
      </c>
      <c r="AI252" s="109">
        <f t="shared" si="28"/>
        <v>0</v>
      </c>
      <c r="AJ252" s="109">
        <f t="shared" si="28"/>
        <v>0</v>
      </c>
      <c r="AK252" s="109">
        <f t="shared" si="28"/>
        <v>0</v>
      </c>
      <c r="AL252" s="109">
        <f t="shared" si="28"/>
        <v>0</v>
      </c>
    </row>
    <row r="253" spans="1:38" x14ac:dyDescent="0.3">
      <c r="A253" s="421"/>
      <c r="B253" s="421"/>
      <c r="C253" s="422"/>
      <c r="D253" s="423"/>
      <c r="E253" s="421"/>
      <c r="F253" s="421"/>
      <c r="G253" s="421"/>
      <c r="H253" s="421"/>
      <c r="I253" s="421"/>
      <c r="J253" s="421"/>
      <c r="K253" s="421"/>
      <c r="L253" s="421"/>
      <c r="M253" s="423"/>
      <c r="N253" s="340">
        <f>IF(C253&gt;A_Stammdaten!$B$12,0,SUM(E253,F253,H253,J253:K253)-SUM(G253,I253,L253:M253))</f>
        <v>0</v>
      </c>
      <c r="O253" s="421"/>
      <c r="P253" s="421"/>
      <c r="Q253" s="421"/>
      <c r="R253" s="421"/>
      <c r="S253" s="108">
        <f t="shared" si="24"/>
        <v>0</v>
      </c>
      <c r="T253" s="341">
        <f>IF(ISBLANK($B253),0,VLOOKUP($B253,Listen!$A$2:$C$45,2,FALSE))</f>
        <v>0</v>
      </c>
      <c r="U253" s="341">
        <f>IF(ISBLANK($B253),0,VLOOKUP($B253,Listen!$A$2:$C$45,3,FALSE))</f>
        <v>0</v>
      </c>
      <c r="V253" s="342">
        <f t="shared" si="27"/>
        <v>0</v>
      </c>
      <c r="W253" s="342">
        <f t="shared" si="29"/>
        <v>0</v>
      </c>
      <c r="X253" s="342">
        <f t="shared" si="29"/>
        <v>0</v>
      </c>
      <c r="Y253" s="342">
        <f t="shared" si="29"/>
        <v>0</v>
      </c>
      <c r="Z253" s="342">
        <f t="shared" si="29"/>
        <v>0</v>
      </c>
      <c r="AA253" s="342">
        <f t="shared" si="29"/>
        <v>0</v>
      </c>
      <c r="AB253" s="342">
        <f t="shared" si="29"/>
        <v>0</v>
      </c>
      <c r="AC253" s="109">
        <f t="shared" si="25"/>
        <v>0</v>
      </c>
      <c r="AD253" s="109">
        <f>IF(C253=A_Stammdaten!$B$12,E_SAV!$S253-E_SAV!$AE253,HLOOKUP(A_Stammdaten!$B$12-1,$AF$4:$AL$4004,ROW(C253)-3,FALSE)-$AE253)</f>
        <v>0</v>
      </c>
      <c r="AE253" s="109">
        <f>HLOOKUP(A_Stammdaten!$B$12,$AF$4:$AL$4004,ROW(C253)-3,FALSE)</f>
        <v>0</v>
      </c>
      <c r="AF253" s="109">
        <f t="shared" si="23"/>
        <v>0</v>
      </c>
      <c r="AG253" s="109">
        <f t="shared" si="28"/>
        <v>0</v>
      </c>
      <c r="AH253" s="109">
        <f t="shared" si="28"/>
        <v>0</v>
      </c>
      <c r="AI253" s="109">
        <f t="shared" si="28"/>
        <v>0</v>
      </c>
      <c r="AJ253" s="109">
        <f t="shared" si="28"/>
        <v>0</v>
      </c>
      <c r="AK253" s="109">
        <f t="shared" si="28"/>
        <v>0</v>
      </c>
      <c r="AL253" s="109">
        <f t="shared" si="28"/>
        <v>0</v>
      </c>
    </row>
    <row r="254" spans="1:38" x14ac:dyDescent="0.3">
      <c r="A254" s="421"/>
      <c r="B254" s="421"/>
      <c r="C254" s="422"/>
      <c r="D254" s="423"/>
      <c r="E254" s="421"/>
      <c r="F254" s="421"/>
      <c r="G254" s="421"/>
      <c r="H254" s="421"/>
      <c r="I254" s="421"/>
      <c r="J254" s="421"/>
      <c r="K254" s="421"/>
      <c r="L254" s="421"/>
      <c r="M254" s="423"/>
      <c r="N254" s="340">
        <f>IF(C254&gt;A_Stammdaten!$B$12,0,SUM(E254,F254,H254,J254:K254)-SUM(G254,I254,L254:M254))</f>
        <v>0</v>
      </c>
      <c r="O254" s="421"/>
      <c r="P254" s="421"/>
      <c r="Q254" s="421"/>
      <c r="R254" s="421"/>
      <c r="S254" s="108">
        <f t="shared" si="24"/>
        <v>0</v>
      </c>
      <c r="T254" s="341">
        <f>IF(ISBLANK($B254),0,VLOOKUP($B254,Listen!$A$2:$C$45,2,FALSE))</f>
        <v>0</v>
      </c>
      <c r="U254" s="341">
        <f>IF(ISBLANK($B254),0,VLOOKUP($B254,Listen!$A$2:$C$45,3,FALSE))</f>
        <v>0</v>
      </c>
      <c r="V254" s="342">
        <f t="shared" si="27"/>
        <v>0</v>
      </c>
      <c r="W254" s="342">
        <f t="shared" si="29"/>
        <v>0</v>
      </c>
      <c r="X254" s="342">
        <f t="shared" si="29"/>
        <v>0</v>
      </c>
      <c r="Y254" s="342">
        <f t="shared" si="29"/>
        <v>0</v>
      </c>
      <c r="Z254" s="342">
        <f t="shared" si="29"/>
        <v>0</v>
      </c>
      <c r="AA254" s="342">
        <f t="shared" si="29"/>
        <v>0</v>
      </c>
      <c r="AB254" s="342">
        <f t="shared" si="29"/>
        <v>0</v>
      </c>
      <c r="AC254" s="109">
        <f t="shared" si="25"/>
        <v>0</v>
      </c>
      <c r="AD254" s="109">
        <f>IF(C254=A_Stammdaten!$B$12,E_SAV!$S254-E_SAV!$AE254,HLOOKUP(A_Stammdaten!$B$12-1,$AF$4:$AL$4004,ROW(C254)-3,FALSE)-$AE254)</f>
        <v>0</v>
      </c>
      <c r="AE254" s="109">
        <f>HLOOKUP(A_Stammdaten!$B$12,$AF$4:$AL$4004,ROW(C254)-3,FALSE)</f>
        <v>0</v>
      </c>
      <c r="AF254" s="109">
        <f t="shared" si="23"/>
        <v>0</v>
      </c>
      <c r="AG254" s="109">
        <f t="shared" si="28"/>
        <v>0</v>
      </c>
      <c r="AH254" s="109">
        <f t="shared" si="28"/>
        <v>0</v>
      </c>
      <c r="AI254" s="109">
        <f t="shared" si="28"/>
        <v>0</v>
      </c>
      <c r="AJ254" s="109">
        <f t="shared" si="28"/>
        <v>0</v>
      </c>
      <c r="AK254" s="109">
        <f t="shared" si="28"/>
        <v>0</v>
      </c>
      <c r="AL254" s="109">
        <f t="shared" si="28"/>
        <v>0</v>
      </c>
    </row>
    <row r="255" spans="1:38" x14ac:dyDescent="0.3">
      <c r="A255" s="421"/>
      <c r="B255" s="421"/>
      <c r="C255" s="422"/>
      <c r="D255" s="423"/>
      <c r="E255" s="421"/>
      <c r="F255" s="421"/>
      <c r="G255" s="421"/>
      <c r="H255" s="421"/>
      <c r="I255" s="421"/>
      <c r="J255" s="421"/>
      <c r="K255" s="421"/>
      <c r="L255" s="421"/>
      <c r="M255" s="423"/>
      <c r="N255" s="340">
        <f>IF(C255&gt;A_Stammdaten!$B$12,0,SUM(E255,F255,H255,J255:K255)-SUM(G255,I255,L255:M255))</f>
        <v>0</v>
      </c>
      <c r="O255" s="421"/>
      <c r="P255" s="421"/>
      <c r="Q255" s="421"/>
      <c r="R255" s="421"/>
      <c r="S255" s="108">
        <f t="shared" si="24"/>
        <v>0</v>
      </c>
      <c r="T255" s="341">
        <f>IF(ISBLANK($B255),0,VLOOKUP($B255,Listen!$A$2:$C$45,2,FALSE))</f>
        <v>0</v>
      </c>
      <c r="U255" s="341">
        <f>IF(ISBLANK($B255),0,VLOOKUP($B255,Listen!$A$2:$C$45,3,FALSE))</f>
        <v>0</v>
      </c>
      <c r="V255" s="342">
        <f t="shared" si="27"/>
        <v>0</v>
      </c>
      <c r="W255" s="342">
        <f t="shared" si="29"/>
        <v>0</v>
      </c>
      <c r="X255" s="342">
        <f t="shared" si="29"/>
        <v>0</v>
      </c>
      <c r="Y255" s="342">
        <f t="shared" si="29"/>
        <v>0</v>
      </c>
      <c r="Z255" s="342">
        <f t="shared" si="29"/>
        <v>0</v>
      </c>
      <c r="AA255" s="342">
        <f t="shared" si="29"/>
        <v>0</v>
      </c>
      <c r="AB255" s="342">
        <f t="shared" si="29"/>
        <v>0</v>
      </c>
      <c r="AC255" s="109">
        <f t="shared" si="25"/>
        <v>0</v>
      </c>
      <c r="AD255" s="109">
        <f>IF(C255=A_Stammdaten!$B$12,E_SAV!$S255-E_SAV!$AE255,HLOOKUP(A_Stammdaten!$B$12-1,$AF$4:$AL$4004,ROW(C255)-3,FALSE)-$AE255)</f>
        <v>0</v>
      </c>
      <c r="AE255" s="109">
        <f>HLOOKUP(A_Stammdaten!$B$12,$AF$4:$AL$4004,ROW(C255)-3,FALSE)</f>
        <v>0</v>
      </c>
      <c r="AF255" s="109">
        <f t="shared" si="23"/>
        <v>0</v>
      </c>
      <c r="AG255" s="109">
        <f t="shared" si="28"/>
        <v>0</v>
      </c>
      <c r="AH255" s="109">
        <f t="shared" si="28"/>
        <v>0</v>
      </c>
      <c r="AI255" s="109">
        <f t="shared" si="28"/>
        <v>0</v>
      </c>
      <c r="AJ255" s="109">
        <f t="shared" si="28"/>
        <v>0</v>
      </c>
      <c r="AK255" s="109">
        <f t="shared" si="28"/>
        <v>0</v>
      </c>
      <c r="AL255" s="109">
        <f t="shared" si="28"/>
        <v>0</v>
      </c>
    </row>
    <row r="256" spans="1:38" x14ac:dyDescent="0.3">
      <c r="A256" s="421"/>
      <c r="B256" s="421"/>
      <c r="C256" s="422"/>
      <c r="D256" s="423"/>
      <c r="E256" s="421"/>
      <c r="F256" s="421"/>
      <c r="G256" s="421"/>
      <c r="H256" s="421"/>
      <c r="I256" s="421"/>
      <c r="J256" s="421"/>
      <c r="K256" s="421"/>
      <c r="L256" s="421"/>
      <c r="M256" s="423"/>
      <c r="N256" s="340">
        <f>IF(C256&gt;A_Stammdaten!$B$12,0,SUM(E256,F256,H256,J256:K256)-SUM(G256,I256,L256:M256))</f>
        <v>0</v>
      </c>
      <c r="O256" s="421"/>
      <c r="P256" s="421"/>
      <c r="Q256" s="421"/>
      <c r="R256" s="421"/>
      <c r="S256" s="108">
        <f t="shared" si="24"/>
        <v>0</v>
      </c>
      <c r="T256" s="341">
        <f>IF(ISBLANK($B256),0,VLOOKUP($B256,Listen!$A$2:$C$45,2,FALSE))</f>
        <v>0</v>
      </c>
      <c r="U256" s="341">
        <f>IF(ISBLANK($B256),0,VLOOKUP($B256,Listen!$A$2:$C$45,3,FALSE))</f>
        <v>0</v>
      </c>
      <c r="V256" s="342">
        <f t="shared" si="27"/>
        <v>0</v>
      </c>
      <c r="W256" s="342">
        <f t="shared" si="29"/>
        <v>0</v>
      </c>
      <c r="X256" s="342">
        <f t="shared" si="29"/>
        <v>0</v>
      </c>
      <c r="Y256" s="342">
        <f t="shared" si="29"/>
        <v>0</v>
      </c>
      <c r="Z256" s="342">
        <f t="shared" si="29"/>
        <v>0</v>
      </c>
      <c r="AA256" s="342">
        <f t="shared" si="29"/>
        <v>0</v>
      </c>
      <c r="AB256" s="342">
        <f t="shared" si="29"/>
        <v>0</v>
      </c>
      <c r="AC256" s="109">
        <f t="shared" si="25"/>
        <v>0</v>
      </c>
      <c r="AD256" s="109">
        <f>IF(C256=A_Stammdaten!$B$12,E_SAV!$S256-E_SAV!$AE256,HLOOKUP(A_Stammdaten!$B$12-1,$AF$4:$AL$4004,ROW(C256)-3,FALSE)-$AE256)</f>
        <v>0</v>
      </c>
      <c r="AE256" s="109">
        <f>HLOOKUP(A_Stammdaten!$B$12,$AF$4:$AL$4004,ROW(C256)-3,FALSE)</f>
        <v>0</v>
      </c>
      <c r="AF256" s="109">
        <f t="shared" si="23"/>
        <v>0</v>
      </c>
      <c r="AG256" s="109">
        <f t="shared" si="28"/>
        <v>0</v>
      </c>
      <c r="AH256" s="109">
        <f t="shared" si="28"/>
        <v>0</v>
      </c>
      <c r="AI256" s="109">
        <f t="shared" si="28"/>
        <v>0</v>
      </c>
      <c r="AJ256" s="109">
        <f t="shared" si="28"/>
        <v>0</v>
      </c>
      <c r="AK256" s="109">
        <f t="shared" si="28"/>
        <v>0</v>
      </c>
      <c r="AL256" s="109">
        <f t="shared" si="28"/>
        <v>0</v>
      </c>
    </row>
    <row r="257" spans="1:38" x14ac:dyDescent="0.3">
      <c r="A257" s="421"/>
      <c r="B257" s="421"/>
      <c r="C257" s="422"/>
      <c r="D257" s="423"/>
      <c r="E257" s="421"/>
      <c r="F257" s="421"/>
      <c r="G257" s="421"/>
      <c r="H257" s="421"/>
      <c r="I257" s="421"/>
      <c r="J257" s="421"/>
      <c r="K257" s="421"/>
      <c r="L257" s="421"/>
      <c r="M257" s="423"/>
      <c r="N257" s="340">
        <f>IF(C257&gt;A_Stammdaten!$B$12,0,SUM(E257,F257,H257,J257:K257)-SUM(G257,I257,L257:M257))</f>
        <v>0</v>
      </c>
      <c r="O257" s="421"/>
      <c r="P257" s="421"/>
      <c r="Q257" s="421"/>
      <c r="R257" s="421"/>
      <c r="S257" s="108">
        <f t="shared" si="24"/>
        <v>0</v>
      </c>
      <c r="T257" s="341">
        <f>IF(ISBLANK($B257),0,VLOOKUP($B257,Listen!$A$2:$C$45,2,FALSE))</f>
        <v>0</v>
      </c>
      <c r="U257" s="341">
        <f>IF(ISBLANK($B257),0,VLOOKUP($B257,Listen!$A$2:$C$45,3,FALSE))</f>
        <v>0</v>
      </c>
      <c r="V257" s="342">
        <f t="shared" si="27"/>
        <v>0</v>
      </c>
      <c r="W257" s="342">
        <f t="shared" si="29"/>
        <v>0</v>
      </c>
      <c r="X257" s="342">
        <f t="shared" si="29"/>
        <v>0</v>
      </c>
      <c r="Y257" s="342">
        <f t="shared" si="29"/>
        <v>0</v>
      </c>
      <c r="Z257" s="342">
        <f t="shared" si="29"/>
        <v>0</v>
      </c>
      <c r="AA257" s="342">
        <f t="shared" si="29"/>
        <v>0</v>
      </c>
      <c r="AB257" s="342">
        <f t="shared" si="29"/>
        <v>0</v>
      </c>
      <c r="AC257" s="109">
        <f t="shared" si="25"/>
        <v>0</v>
      </c>
      <c r="AD257" s="109">
        <f>IF(C257=A_Stammdaten!$B$12,E_SAV!$S257-E_SAV!$AE257,HLOOKUP(A_Stammdaten!$B$12-1,$AF$4:$AL$4004,ROW(C257)-3,FALSE)-$AE257)</f>
        <v>0</v>
      </c>
      <c r="AE257" s="109">
        <f>HLOOKUP(A_Stammdaten!$B$12,$AF$4:$AL$4004,ROW(C257)-3,FALSE)</f>
        <v>0</v>
      </c>
      <c r="AF257" s="109">
        <f t="shared" si="23"/>
        <v>0</v>
      </c>
      <c r="AG257" s="109">
        <f t="shared" si="28"/>
        <v>0</v>
      </c>
      <c r="AH257" s="109">
        <f t="shared" si="28"/>
        <v>0</v>
      </c>
      <c r="AI257" s="109">
        <f t="shared" si="28"/>
        <v>0</v>
      </c>
      <c r="AJ257" s="109">
        <f t="shared" si="28"/>
        <v>0</v>
      </c>
      <c r="AK257" s="109">
        <f t="shared" si="28"/>
        <v>0</v>
      </c>
      <c r="AL257" s="109">
        <f t="shared" si="28"/>
        <v>0</v>
      </c>
    </row>
    <row r="258" spans="1:38" x14ac:dyDescent="0.3">
      <c r="A258" s="421"/>
      <c r="B258" s="421"/>
      <c r="C258" s="422"/>
      <c r="D258" s="423"/>
      <c r="E258" s="421"/>
      <c r="F258" s="421"/>
      <c r="G258" s="421"/>
      <c r="H258" s="421"/>
      <c r="I258" s="421"/>
      <c r="J258" s="421"/>
      <c r="K258" s="421"/>
      <c r="L258" s="421"/>
      <c r="M258" s="423"/>
      <c r="N258" s="340">
        <f>IF(C258&gt;A_Stammdaten!$B$12,0,SUM(E258,F258,H258,J258:K258)-SUM(G258,I258,L258:M258))</f>
        <v>0</v>
      </c>
      <c r="O258" s="421"/>
      <c r="P258" s="421"/>
      <c r="Q258" s="421"/>
      <c r="R258" s="421"/>
      <c r="S258" s="108">
        <f t="shared" si="24"/>
        <v>0</v>
      </c>
      <c r="T258" s="341">
        <f>IF(ISBLANK($B258),0,VLOOKUP($B258,Listen!$A$2:$C$45,2,FALSE))</f>
        <v>0</v>
      </c>
      <c r="U258" s="341">
        <f>IF(ISBLANK($B258),0,VLOOKUP($B258,Listen!$A$2:$C$45,3,FALSE))</f>
        <v>0</v>
      </c>
      <c r="V258" s="342">
        <f t="shared" si="27"/>
        <v>0</v>
      </c>
      <c r="W258" s="342">
        <f t="shared" si="29"/>
        <v>0</v>
      </c>
      <c r="X258" s="342">
        <f t="shared" si="29"/>
        <v>0</v>
      </c>
      <c r="Y258" s="342">
        <f t="shared" si="29"/>
        <v>0</v>
      </c>
      <c r="Z258" s="342">
        <f t="shared" si="29"/>
        <v>0</v>
      </c>
      <c r="AA258" s="342">
        <f t="shared" si="29"/>
        <v>0</v>
      </c>
      <c r="AB258" s="342">
        <f t="shared" si="29"/>
        <v>0</v>
      </c>
      <c r="AC258" s="109">
        <f t="shared" si="25"/>
        <v>0</v>
      </c>
      <c r="AD258" s="109">
        <f>IF(C258=A_Stammdaten!$B$12,E_SAV!$S258-E_SAV!$AE258,HLOOKUP(A_Stammdaten!$B$12-1,$AF$4:$AL$4004,ROW(C258)-3,FALSE)-$AE258)</f>
        <v>0</v>
      </c>
      <c r="AE258" s="109">
        <f>HLOOKUP(A_Stammdaten!$B$12,$AF$4:$AL$4004,ROW(C258)-3,FALSE)</f>
        <v>0</v>
      </c>
      <c r="AF258" s="109">
        <f t="shared" si="23"/>
        <v>0</v>
      </c>
      <c r="AG258" s="109">
        <f t="shared" si="28"/>
        <v>0</v>
      </c>
      <c r="AH258" s="109">
        <f t="shared" si="28"/>
        <v>0</v>
      </c>
      <c r="AI258" s="109">
        <f t="shared" si="28"/>
        <v>0</v>
      </c>
      <c r="AJ258" s="109">
        <f t="shared" si="28"/>
        <v>0</v>
      </c>
      <c r="AK258" s="109">
        <f t="shared" si="28"/>
        <v>0</v>
      </c>
      <c r="AL258" s="109">
        <f t="shared" si="28"/>
        <v>0</v>
      </c>
    </row>
    <row r="259" spans="1:38" x14ac:dyDescent="0.3">
      <c r="A259" s="421"/>
      <c r="B259" s="421"/>
      <c r="C259" s="422"/>
      <c r="D259" s="423"/>
      <c r="E259" s="421"/>
      <c r="F259" s="421"/>
      <c r="G259" s="421"/>
      <c r="H259" s="421"/>
      <c r="I259" s="421"/>
      <c r="J259" s="421"/>
      <c r="K259" s="421"/>
      <c r="L259" s="421"/>
      <c r="M259" s="423"/>
      <c r="N259" s="340">
        <f>IF(C259&gt;A_Stammdaten!$B$12,0,SUM(E259,F259,H259,J259:K259)-SUM(G259,I259,L259:M259))</f>
        <v>0</v>
      </c>
      <c r="O259" s="421"/>
      <c r="P259" s="421"/>
      <c r="Q259" s="421"/>
      <c r="R259" s="421"/>
      <c r="S259" s="108">
        <f t="shared" si="24"/>
        <v>0</v>
      </c>
      <c r="T259" s="341">
        <f>IF(ISBLANK($B259),0,VLOOKUP($B259,Listen!$A$2:$C$45,2,FALSE))</f>
        <v>0</v>
      </c>
      <c r="U259" s="341">
        <f>IF(ISBLANK($B259),0,VLOOKUP($B259,Listen!$A$2:$C$45,3,FALSE))</f>
        <v>0</v>
      </c>
      <c r="V259" s="342">
        <f t="shared" si="27"/>
        <v>0</v>
      </c>
      <c r="W259" s="342">
        <f t="shared" si="29"/>
        <v>0</v>
      </c>
      <c r="X259" s="342">
        <f t="shared" si="29"/>
        <v>0</v>
      </c>
      <c r="Y259" s="342">
        <f t="shared" si="29"/>
        <v>0</v>
      </c>
      <c r="Z259" s="342">
        <f t="shared" si="29"/>
        <v>0</v>
      </c>
      <c r="AA259" s="342">
        <f t="shared" si="29"/>
        <v>0</v>
      </c>
      <c r="AB259" s="342">
        <f t="shared" si="29"/>
        <v>0</v>
      </c>
      <c r="AC259" s="109">
        <f t="shared" si="25"/>
        <v>0</v>
      </c>
      <c r="AD259" s="109">
        <f>IF(C259=A_Stammdaten!$B$12,E_SAV!$S259-E_SAV!$AE259,HLOOKUP(A_Stammdaten!$B$12-1,$AF$4:$AL$4004,ROW(C259)-3,FALSE)-$AE259)</f>
        <v>0</v>
      </c>
      <c r="AE259" s="109">
        <f>HLOOKUP(A_Stammdaten!$B$12,$AF$4:$AL$4004,ROW(C259)-3,FALSE)</f>
        <v>0</v>
      </c>
      <c r="AF259" s="109">
        <f t="shared" si="23"/>
        <v>0</v>
      </c>
      <c r="AG259" s="109">
        <f t="shared" si="28"/>
        <v>0</v>
      </c>
      <c r="AH259" s="109">
        <f t="shared" si="28"/>
        <v>0</v>
      </c>
      <c r="AI259" s="109">
        <f t="shared" si="28"/>
        <v>0</v>
      </c>
      <c r="AJ259" s="109">
        <f t="shared" si="28"/>
        <v>0</v>
      </c>
      <c r="AK259" s="109">
        <f t="shared" si="28"/>
        <v>0</v>
      </c>
      <c r="AL259" s="109">
        <f t="shared" si="28"/>
        <v>0</v>
      </c>
    </row>
    <row r="260" spans="1:38" x14ac:dyDescent="0.3">
      <c r="A260" s="421"/>
      <c r="B260" s="421"/>
      <c r="C260" s="422"/>
      <c r="D260" s="423"/>
      <c r="E260" s="421"/>
      <c r="F260" s="421"/>
      <c r="G260" s="421"/>
      <c r="H260" s="421"/>
      <c r="I260" s="421"/>
      <c r="J260" s="421"/>
      <c r="K260" s="421"/>
      <c r="L260" s="421"/>
      <c r="M260" s="423"/>
      <c r="N260" s="340">
        <f>IF(C260&gt;A_Stammdaten!$B$12,0,SUM(E260,F260,H260,J260:K260)-SUM(G260,I260,L260:M260))</f>
        <v>0</v>
      </c>
      <c r="O260" s="421"/>
      <c r="P260" s="421"/>
      <c r="Q260" s="421"/>
      <c r="R260" s="421"/>
      <c r="S260" s="108">
        <f t="shared" si="24"/>
        <v>0</v>
      </c>
      <c r="T260" s="341">
        <f>IF(ISBLANK($B260),0,VLOOKUP($B260,Listen!$A$2:$C$45,2,FALSE))</f>
        <v>0</v>
      </c>
      <c r="U260" s="341">
        <f>IF(ISBLANK($B260),0,VLOOKUP($B260,Listen!$A$2:$C$45,3,FALSE))</f>
        <v>0</v>
      </c>
      <c r="V260" s="342">
        <f t="shared" si="27"/>
        <v>0</v>
      </c>
      <c r="W260" s="342">
        <f t="shared" si="29"/>
        <v>0</v>
      </c>
      <c r="X260" s="342">
        <f t="shared" si="29"/>
        <v>0</v>
      </c>
      <c r="Y260" s="342">
        <f t="shared" si="29"/>
        <v>0</v>
      </c>
      <c r="Z260" s="342">
        <f t="shared" si="29"/>
        <v>0</v>
      </c>
      <c r="AA260" s="342">
        <f t="shared" si="29"/>
        <v>0</v>
      </c>
      <c r="AB260" s="342">
        <f t="shared" si="29"/>
        <v>0</v>
      </c>
      <c r="AC260" s="109">
        <f t="shared" si="25"/>
        <v>0</v>
      </c>
      <c r="AD260" s="109">
        <f>IF(C260=A_Stammdaten!$B$12,E_SAV!$S260-E_SAV!$AE260,HLOOKUP(A_Stammdaten!$B$12-1,$AF$4:$AL$4004,ROW(C260)-3,FALSE)-$AE260)</f>
        <v>0</v>
      </c>
      <c r="AE260" s="109">
        <f>HLOOKUP(A_Stammdaten!$B$12,$AF$4:$AL$4004,ROW(C260)-3,FALSE)</f>
        <v>0</v>
      </c>
      <c r="AF260" s="109">
        <f t="shared" si="23"/>
        <v>0</v>
      </c>
      <c r="AG260" s="109">
        <f t="shared" si="28"/>
        <v>0</v>
      </c>
      <c r="AH260" s="109">
        <f t="shared" si="28"/>
        <v>0</v>
      </c>
      <c r="AI260" s="109">
        <f t="shared" si="28"/>
        <v>0</v>
      </c>
      <c r="AJ260" s="109">
        <f t="shared" si="28"/>
        <v>0</v>
      </c>
      <c r="AK260" s="109">
        <f t="shared" si="28"/>
        <v>0</v>
      </c>
      <c r="AL260" s="109">
        <f t="shared" si="28"/>
        <v>0</v>
      </c>
    </row>
    <row r="261" spans="1:38" x14ac:dyDescent="0.3">
      <c r="A261" s="421"/>
      <c r="B261" s="421"/>
      <c r="C261" s="422"/>
      <c r="D261" s="423"/>
      <c r="E261" s="421"/>
      <c r="F261" s="421"/>
      <c r="G261" s="421"/>
      <c r="H261" s="421"/>
      <c r="I261" s="421"/>
      <c r="J261" s="421"/>
      <c r="K261" s="421"/>
      <c r="L261" s="421"/>
      <c r="M261" s="423"/>
      <c r="N261" s="340">
        <f>IF(C261&gt;A_Stammdaten!$B$12,0,SUM(E261,F261,H261,J261:K261)-SUM(G261,I261,L261:M261))</f>
        <v>0</v>
      </c>
      <c r="O261" s="421"/>
      <c r="P261" s="421"/>
      <c r="Q261" s="421"/>
      <c r="R261" s="421"/>
      <c r="S261" s="108">
        <f t="shared" si="24"/>
        <v>0</v>
      </c>
      <c r="T261" s="341">
        <f>IF(ISBLANK($B261),0,VLOOKUP($B261,Listen!$A$2:$C$45,2,FALSE))</f>
        <v>0</v>
      </c>
      <c r="U261" s="341">
        <f>IF(ISBLANK($B261),0,VLOOKUP($B261,Listen!$A$2:$C$45,3,FALSE))</f>
        <v>0</v>
      </c>
      <c r="V261" s="342">
        <f t="shared" si="27"/>
        <v>0</v>
      </c>
      <c r="W261" s="342">
        <f t="shared" si="29"/>
        <v>0</v>
      </c>
      <c r="X261" s="342">
        <f t="shared" si="29"/>
        <v>0</v>
      </c>
      <c r="Y261" s="342">
        <f t="shared" si="29"/>
        <v>0</v>
      </c>
      <c r="Z261" s="342">
        <f t="shared" si="29"/>
        <v>0</v>
      </c>
      <c r="AA261" s="342">
        <f t="shared" si="29"/>
        <v>0</v>
      </c>
      <c r="AB261" s="342">
        <f t="shared" si="29"/>
        <v>0</v>
      </c>
      <c r="AC261" s="109">
        <f t="shared" si="25"/>
        <v>0</v>
      </c>
      <c r="AD261" s="109">
        <f>IF(C261=A_Stammdaten!$B$12,E_SAV!$S261-E_SAV!$AE261,HLOOKUP(A_Stammdaten!$B$12-1,$AF$4:$AL$4004,ROW(C261)-3,FALSE)-$AE261)</f>
        <v>0</v>
      </c>
      <c r="AE261" s="109">
        <f>HLOOKUP(A_Stammdaten!$B$12,$AF$4:$AL$4004,ROW(C261)-3,FALSE)</f>
        <v>0</v>
      </c>
      <c r="AF261" s="109">
        <f t="shared" ref="AF261:AF324" si="30">IF(OR($C261=0,$S261=0),0,IF($C261&lt;=AF$4,$S261-$S261/V261*(AF$4-$C261+1),0))</f>
        <v>0</v>
      </c>
      <c r="AG261" s="109">
        <f t="shared" si="28"/>
        <v>0</v>
      </c>
      <c r="AH261" s="109">
        <f t="shared" si="28"/>
        <v>0</v>
      </c>
      <c r="AI261" s="109">
        <f t="shared" si="28"/>
        <v>0</v>
      </c>
      <c r="AJ261" s="109">
        <f t="shared" ref="AJ261:AL324" si="31">IF(OR($C261=0,$S261=0,Z261-(AJ$4-$C261)=0),0,IF($C261&lt;AJ$4,AI261-AI261/(Z261-(AJ$4-$C261)),IF($C261=AJ$4,$S261-$S261/Z261,0)))</f>
        <v>0</v>
      </c>
      <c r="AK261" s="109">
        <f t="shared" si="31"/>
        <v>0</v>
      </c>
      <c r="AL261" s="109">
        <f t="shared" si="31"/>
        <v>0</v>
      </c>
    </row>
    <row r="262" spans="1:38" x14ac:dyDescent="0.3">
      <c r="A262" s="421"/>
      <c r="B262" s="421"/>
      <c r="C262" s="422"/>
      <c r="D262" s="423"/>
      <c r="E262" s="421"/>
      <c r="F262" s="421"/>
      <c r="G262" s="421"/>
      <c r="H262" s="421"/>
      <c r="I262" s="421"/>
      <c r="J262" s="421"/>
      <c r="K262" s="421"/>
      <c r="L262" s="421"/>
      <c r="M262" s="423"/>
      <c r="N262" s="340">
        <f>IF(C262&gt;A_Stammdaten!$B$12,0,SUM(E262,F262,H262,J262:K262)-SUM(G262,I262,L262:M262))</f>
        <v>0</v>
      </c>
      <c r="O262" s="421"/>
      <c r="P262" s="421"/>
      <c r="Q262" s="421"/>
      <c r="R262" s="421"/>
      <c r="S262" s="108">
        <f t="shared" ref="S262:S325" si="32">N262-SUM(O262:R262)</f>
        <v>0</v>
      </c>
      <c r="T262" s="341">
        <f>IF(ISBLANK($B262),0,VLOOKUP($B262,Listen!$A$2:$C$45,2,FALSE))</f>
        <v>0</v>
      </c>
      <c r="U262" s="341">
        <f>IF(ISBLANK($B262),0,VLOOKUP($B262,Listen!$A$2:$C$45,3,FALSE))</f>
        <v>0</v>
      </c>
      <c r="V262" s="342">
        <f t="shared" si="27"/>
        <v>0</v>
      </c>
      <c r="W262" s="342">
        <f t="shared" si="29"/>
        <v>0</v>
      </c>
      <c r="X262" s="342">
        <f t="shared" si="29"/>
        <v>0</v>
      </c>
      <c r="Y262" s="342">
        <f t="shared" si="29"/>
        <v>0</v>
      </c>
      <c r="Z262" s="342">
        <f t="shared" si="29"/>
        <v>0</v>
      </c>
      <c r="AA262" s="342">
        <f t="shared" si="29"/>
        <v>0</v>
      </c>
      <c r="AB262" s="342">
        <f t="shared" si="29"/>
        <v>0</v>
      </c>
      <c r="AC262" s="109">
        <f t="shared" ref="AC262:AC325" si="33">AE262+AD262</f>
        <v>0</v>
      </c>
      <c r="AD262" s="109">
        <f>IF(C262=A_Stammdaten!$B$12,E_SAV!$S262-E_SAV!$AE262,HLOOKUP(A_Stammdaten!$B$12-1,$AF$4:$AL$4004,ROW(C262)-3,FALSE)-$AE262)</f>
        <v>0</v>
      </c>
      <c r="AE262" s="109">
        <f>HLOOKUP(A_Stammdaten!$B$12,$AF$4:$AL$4004,ROW(C262)-3,FALSE)</f>
        <v>0</v>
      </c>
      <c r="AF262" s="109">
        <f t="shared" si="30"/>
        <v>0</v>
      </c>
      <c r="AG262" s="109">
        <f t="shared" ref="AG262:AL325" si="34">IF(OR($C262=0,$S262=0,W262-(AG$4-$C262)=0),0,IF($C262&lt;AG$4,AF262-AF262/(W262-(AG$4-$C262)),IF($C262=AG$4,$S262-$S262/W262,0)))</f>
        <v>0</v>
      </c>
      <c r="AH262" s="109">
        <f t="shared" si="34"/>
        <v>0</v>
      </c>
      <c r="AI262" s="109">
        <f t="shared" si="34"/>
        <v>0</v>
      </c>
      <c r="AJ262" s="109">
        <f t="shared" si="31"/>
        <v>0</v>
      </c>
      <c r="AK262" s="109">
        <f t="shared" si="31"/>
        <v>0</v>
      </c>
      <c r="AL262" s="109">
        <f t="shared" si="31"/>
        <v>0</v>
      </c>
    </row>
    <row r="263" spans="1:38" x14ac:dyDescent="0.3">
      <c r="A263" s="421"/>
      <c r="B263" s="421"/>
      <c r="C263" s="422"/>
      <c r="D263" s="423"/>
      <c r="E263" s="421"/>
      <c r="F263" s="421"/>
      <c r="G263" s="421"/>
      <c r="H263" s="421"/>
      <c r="I263" s="421"/>
      <c r="J263" s="421"/>
      <c r="K263" s="421"/>
      <c r="L263" s="421"/>
      <c r="M263" s="423"/>
      <c r="N263" s="340">
        <f>IF(C263&gt;A_Stammdaten!$B$12,0,SUM(E263,F263,H263,J263:K263)-SUM(G263,I263,L263:M263))</f>
        <v>0</v>
      </c>
      <c r="O263" s="421"/>
      <c r="P263" s="421"/>
      <c r="Q263" s="421"/>
      <c r="R263" s="421"/>
      <c r="S263" s="108">
        <f t="shared" si="32"/>
        <v>0</v>
      </c>
      <c r="T263" s="341">
        <f>IF(ISBLANK($B263),0,VLOOKUP($B263,Listen!$A$2:$C$45,2,FALSE))</f>
        <v>0</v>
      </c>
      <c r="U263" s="341">
        <f>IF(ISBLANK($B263),0,VLOOKUP($B263,Listen!$A$2:$C$45,3,FALSE))</f>
        <v>0</v>
      </c>
      <c r="V263" s="342">
        <f t="shared" si="27"/>
        <v>0</v>
      </c>
      <c r="W263" s="342">
        <f t="shared" si="29"/>
        <v>0</v>
      </c>
      <c r="X263" s="342">
        <f t="shared" si="29"/>
        <v>0</v>
      </c>
      <c r="Y263" s="342">
        <f t="shared" si="29"/>
        <v>0</v>
      </c>
      <c r="Z263" s="342">
        <f t="shared" si="29"/>
        <v>0</v>
      </c>
      <c r="AA263" s="342">
        <f t="shared" si="29"/>
        <v>0</v>
      </c>
      <c r="AB263" s="342">
        <f t="shared" si="29"/>
        <v>0</v>
      </c>
      <c r="AC263" s="109">
        <f t="shared" si="33"/>
        <v>0</v>
      </c>
      <c r="AD263" s="109">
        <f>IF(C263=A_Stammdaten!$B$12,E_SAV!$S263-E_SAV!$AE263,HLOOKUP(A_Stammdaten!$B$12-1,$AF$4:$AL$4004,ROW(C263)-3,FALSE)-$AE263)</f>
        <v>0</v>
      </c>
      <c r="AE263" s="109">
        <f>HLOOKUP(A_Stammdaten!$B$12,$AF$4:$AL$4004,ROW(C263)-3,FALSE)</f>
        <v>0</v>
      </c>
      <c r="AF263" s="109">
        <f t="shared" si="30"/>
        <v>0</v>
      </c>
      <c r="AG263" s="109">
        <f t="shared" si="34"/>
        <v>0</v>
      </c>
      <c r="AH263" s="109">
        <f t="shared" si="34"/>
        <v>0</v>
      </c>
      <c r="AI263" s="109">
        <f t="shared" si="34"/>
        <v>0</v>
      </c>
      <c r="AJ263" s="109">
        <f t="shared" si="31"/>
        <v>0</v>
      </c>
      <c r="AK263" s="109">
        <f t="shared" si="31"/>
        <v>0</v>
      </c>
      <c r="AL263" s="109">
        <f t="shared" si="31"/>
        <v>0</v>
      </c>
    </row>
    <row r="264" spans="1:38" x14ac:dyDescent="0.3">
      <c r="A264" s="421"/>
      <c r="B264" s="421"/>
      <c r="C264" s="422"/>
      <c r="D264" s="423"/>
      <c r="E264" s="421"/>
      <c r="F264" s="421"/>
      <c r="G264" s="421"/>
      <c r="H264" s="421"/>
      <c r="I264" s="421"/>
      <c r="J264" s="421"/>
      <c r="K264" s="421"/>
      <c r="L264" s="421"/>
      <c r="M264" s="423"/>
      <c r="N264" s="340">
        <f>IF(C264&gt;A_Stammdaten!$B$12,0,SUM(E264,F264,H264,J264:K264)-SUM(G264,I264,L264:M264))</f>
        <v>0</v>
      </c>
      <c r="O264" s="421"/>
      <c r="P264" s="421"/>
      <c r="Q264" s="421"/>
      <c r="R264" s="421"/>
      <c r="S264" s="108">
        <f t="shared" si="32"/>
        <v>0</v>
      </c>
      <c r="T264" s="341">
        <f>IF(ISBLANK($B264),0,VLOOKUP($B264,Listen!$A$2:$C$45,2,FALSE))</f>
        <v>0</v>
      </c>
      <c r="U264" s="341">
        <f>IF(ISBLANK($B264),0,VLOOKUP($B264,Listen!$A$2:$C$45,3,FALSE))</f>
        <v>0</v>
      </c>
      <c r="V264" s="342">
        <f t="shared" si="27"/>
        <v>0</v>
      </c>
      <c r="W264" s="342">
        <f t="shared" si="29"/>
        <v>0</v>
      </c>
      <c r="X264" s="342">
        <f t="shared" si="29"/>
        <v>0</v>
      </c>
      <c r="Y264" s="342">
        <f t="shared" si="29"/>
        <v>0</v>
      </c>
      <c r="Z264" s="342">
        <f t="shared" si="29"/>
        <v>0</v>
      </c>
      <c r="AA264" s="342">
        <f t="shared" si="29"/>
        <v>0</v>
      </c>
      <c r="AB264" s="342">
        <f t="shared" si="29"/>
        <v>0</v>
      </c>
      <c r="AC264" s="109">
        <f t="shared" si="33"/>
        <v>0</v>
      </c>
      <c r="AD264" s="109">
        <f>IF(C264=A_Stammdaten!$B$12,E_SAV!$S264-E_SAV!$AE264,HLOOKUP(A_Stammdaten!$B$12-1,$AF$4:$AL$4004,ROW(C264)-3,FALSE)-$AE264)</f>
        <v>0</v>
      </c>
      <c r="AE264" s="109">
        <f>HLOOKUP(A_Stammdaten!$B$12,$AF$4:$AL$4004,ROW(C264)-3,FALSE)</f>
        <v>0</v>
      </c>
      <c r="AF264" s="109">
        <f t="shared" si="30"/>
        <v>0</v>
      </c>
      <c r="AG264" s="109">
        <f t="shared" si="34"/>
        <v>0</v>
      </c>
      <c r="AH264" s="109">
        <f t="shared" si="34"/>
        <v>0</v>
      </c>
      <c r="AI264" s="109">
        <f t="shared" si="34"/>
        <v>0</v>
      </c>
      <c r="AJ264" s="109">
        <f t="shared" si="31"/>
        <v>0</v>
      </c>
      <c r="AK264" s="109">
        <f t="shared" si="31"/>
        <v>0</v>
      </c>
      <c r="AL264" s="109">
        <f t="shared" si="31"/>
        <v>0</v>
      </c>
    </row>
    <row r="265" spans="1:38" x14ac:dyDescent="0.3">
      <c r="A265" s="421"/>
      <c r="B265" s="421"/>
      <c r="C265" s="422"/>
      <c r="D265" s="423"/>
      <c r="E265" s="421"/>
      <c r="F265" s="421"/>
      <c r="G265" s="421"/>
      <c r="H265" s="421"/>
      <c r="I265" s="421"/>
      <c r="J265" s="421"/>
      <c r="K265" s="421"/>
      <c r="L265" s="421"/>
      <c r="M265" s="423"/>
      <c r="N265" s="340">
        <f>IF(C265&gt;A_Stammdaten!$B$12,0,SUM(E265,F265,H265,J265:K265)-SUM(G265,I265,L265:M265))</f>
        <v>0</v>
      </c>
      <c r="O265" s="421"/>
      <c r="P265" s="421"/>
      <c r="Q265" s="421"/>
      <c r="R265" s="421"/>
      <c r="S265" s="108">
        <f t="shared" si="32"/>
        <v>0</v>
      </c>
      <c r="T265" s="341">
        <f>IF(ISBLANK($B265),0,VLOOKUP($B265,Listen!$A$2:$C$45,2,FALSE))</f>
        <v>0</v>
      </c>
      <c r="U265" s="341">
        <f>IF(ISBLANK($B265),0,VLOOKUP($B265,Listen!$A$2:$C$45,3,FALSE))</f>
        <v>0</v>
      </c>
      <c r="V265" s="342">
        <f t="shared" si="27"/>
        <v>0</v>
      </c>
      <c r="W265" s="342">
        <f t="shared" si="29"/>
        <v>0</v>
      </c>
      <c r="X265" s="342">
        <f t="shared" si="29"/>
        <v>0</v>
      </c>
      <c r="Y265" s="342">
        <f t="shared" si="29"/>
        <v>0</v>
      </c>
      <c r="Z265" s="342">
        <f t="shared" si="29"/>
        <v>0</v>
      </c>
      <c r="AA265" s="342">
        <f t="shared" si="29"/>
        <v>0</v>
      </c>
      <c r="AB265" s="342">
        <f t="shared" si="29"/>
        <v>0</v>
      </c>
      <c r="AC265" s="109">
        <f t="shared" si="33"/>
        <v>0</v>
      </c>
      <c r="AD265" s="109">
        <f>IF(C265=A_Stammdaten!$B$12,E_SAV!$S265-E_SAV!$AE265,HLOOKUP(A_Stammdaten!$B$12-1,$AF$4:$AL$4004,ROW(C265)-3,FALSE)-$AE265)</f>
        <v>0</v>
      </c>
      <c r="AE265" s="109">
        <f>HLOOKUP(A_Stammdaten!$B$12,$AF$4:$AL$4004,ROW(C265)-3,FALSE)</f>
        <v>0</v>
      </c>
      <c r="AF265" s="109">
        <f t="shared" si="30"/>
        <v>0</v>
      </c>
      <c r="AG265" s="109">
        <f t="shared" si="34"/>
        <v>0</v>
      </c>
      <c r="AH265" s="109">
        <f t="shared" si="34"/>
        <v>0</v>
      </c>
      <c r="AI265" s="109">
        <f t="shared" si="34"/>
        <v>0</v>
      </c>
      <c r="AJ265" s="109">
        <f t="shared" si="31"/>
        <v>0</v>
      </c>
      <c r="AK265" s="109">
        <f t="shared" si="31"/>
        <v>0</v>
      </c>
      <c r="AL265" s="109">
        <f t="shared" si="31"/>
        <v>0</v>
      </c>
    </row>
    <row r="266" spans="1:38" x14ac:dyDescent="0.3">
      <c r="A266" s="421"/>
      <c r="B266" s="421"/>
      <c r="C266" s="422"/>
      <c r="D266" s="423"/>
      <c r="E266" s="421"/>
      <c r="F266" s="421"/>
      <c r="G266" s="421"/>
      <c r="H266" s="421"/>
      <c r="I266" s="421"/>
      <c r="J266" s="421"/>
      <c r="K266" s="421"/>
      <c r="L266" s="421"/>
      <c r="M266" s="423"/>
      <c r="N266" s="340">
        <f>IF(C266&gt;A_Stammdaten!$B$12,0,SUM(E266,F266,H266,J266:K266)-SUM(G266,I266,L266:M266))</f>
        <v>0</v>
      </c>
      <c r="O266" s="421"/>
      <c r="P266" s="421"/>
      <c r="Q266" s="421"/>
      <c r="R266" s="421"/>
      <c r="S266" s="108">
        <f t="shared" si="32"/>
        <v>0</v>
      </c>
      <c r="T266" s="341">
        <f>IF(ISBLANK($B266),0,VLOOKUP($B266,Listen!$A$2:$C$45,2,FALSE))</f>
        <v>0</v>
      </c>
      <c r="U266" s="341">
        <f>IF(ISBLANK($B266),0,VLOOKUP($B266,Listen!$A$2:$C$45,3,FALSE))</f>
        <v>0</v>
      </c>
      <c r="V266" s="342">
        <f t="shared" si="27"/>
        <v>0</v>
      </c>
      <c r="W266" s="342">
        <f t="shared" si="29"/>
        <v>0</v>
      </c>
      <c r="X266" s="342">
        <f t="shared" si="29"/>
        <v>0</v>
      </c>
      <c r="Y266" s="342">
        <f t="shared" si="29"/>
        <v>0</v>
      </c>
      <c r="Z266" s="342">
        <f t="shared" si="29"/>
        <v>0</v>
      </c>
      <c r="AA266" s="342">
        <f t="shared" si="29"/>
        <v>0</v>
      </c>
      <c r="AB266" s="342">
        <f t="shared" si="29"/>
        <v>0</v>
      </c>
      <c r="AC266" s="109">
        <f t="shared" si="33"/>
        <v>0</v>
      </c>
      <c r="AD266" s="109">
        <f>IF(C266=A_Stammdaten!$B$12,E_SAV!$S266-E_SAV!$AE266,HLOOKUP(A_Stammdaten!$B$12-1,$AF$4:$AL$4004,ROW(C266)-3,FALSE)-$AE266)</f>
        <v>0</v>
      </c>
      <c r="AE266" s="109">
        <f>HLOOKUP(A_Stammdaten!$B$12,$AF$4:$AL$4004,ROW(C266)-3,FALSE)</f>
        <v>0</v>
      </c>
      <c r="AF266" s="109">
        <f t="shared" si="30"/>
        <v>0</v>
      </c>
      <c r="AG266" s="109">
        <f t="shared" si="34"/>
        <v>0</v>
      </c>
      <c r="AH266" s="109">
        <f t="shared" si="34"/>
        <v>0</v>
      </c>
      <c r="AI266" s="109">
        <f t="shared" si="34"/>
        <v>0</v>
      </c>
      <c r="AJ266" s="109">
        <f t="shared" si="31"/>
        <v>0</v>
      </c>
      <c r="AK266" s="109">
        <f t="shared" si="31"/>
        <v>0</v>
      </c>
      <c r="AL266" s="109">
        <f t="shared" si="31"/>
        <v>0</v>
      </c>
    </row>
    <row r="267" spans="1:38" x14ac:dyDescent="0.3">
      <c r="A267" s="421"/>
      <c r="B267" s="421"/>
      <c r="C267" s="422"/>
      <c r="D267" s="423"/>
      <c r="E267" s="421"/>
      <c r="F267" s="421"/>
      <c r="G267" s="421"/>
      <c r="H267" s="421"/>
      <c r="I267" s="421"/>
      <c r="J267" s="421"/>
      <c r="K267" s="421"/>
      <c r="L267" s="421"/>
      <c r="M267" s="423"/>
      <c r="N267" s="340">
        <f>IF(C267&gt;A_Stammdaten!$B$12,0,SUM(E267,F267,H267,J267:K267)-SUM(G267,I267,L267:M267))</f>
        <v>0</v>
      </c>
      <c r="O267" s="421"/>
      <c r="P267" s="421"/>
      <c r="Q267" s="421"/>
      <c r="R267" s="421"/>
      <c r="S267" s="108">
        <f t="shared" si="32"/>
        <v>0</v>
      </c>
      <c r="T267" s="341">
        <f>IF(ISBLANK($B267),0,VLOOKUP($B267,Listen!$A$2:$C$45,2,FALSE))</f>
        <v>0</v>
      </c>
      <c r="U267" s="341">
        <f>IF(ISBLANK($B267),0,VLOOKUP($B267,Listen!$A$2:$C$45,3,FALSE))</f>
        <v>0</v>
      </c>
      <c r="V267" s="342">
        <f t="shared" ref="V267:V330" si="35">$T267</f>
        <v>0</v>
      </c>
      <c r="W267" s="342">
        <f t="shared" si="29"/>
        <v>0</v>
      </c>
      <c r="X267" s="342">
        <f t="shared" si="29"/>
        <v>0</v>
      </c>
      <c r="Y267" s="342">
        <f t="shared" si="29"/>
        <v>0</v>
      </c>
      <c r="Z267" s="342">
        <f t="shared" si="29"/>
        <v>0</v>
      </c>
      <c r="AA267" s="342">
        <f t="shared" si="29"/>
        <v>0</v>
      </c>
      <c r="AB267" s="342">
        <f t="shared" si="29"/>
        <v>0</v>
      </c>
      <c r="AC267" s="109">
        <f t="shared" si="33"/>
        <v>0</v>
      </c>
      <c r="AD267" s="109">
        <f>IF(C267=A_Stammdaten!$B$12,E_SAV!$S267-E_SAV!$AE267,HLOOKUP(A_Stammdaten!$B$12-1,$AF$4:$AL$4004,ROW(C267)-3,FALSE)-$AE267)</f>
        <v>0</v>
      </c>
      <c r="AE267" s="109">
        <f>HLOOKUP(A_Stammdaten!$B$12,$AF$4:$AL$4004,ROW(C267)-3,FALSE)</f>
        <v>0</v>
      </c>
      <c r="AF267" s="109">
        <f t="shared" si="30"/>
        <v>0</v>
      </c>
      <c r="AG267" s="109">
        <f t="shared" si="34"/>
        <v>0</v>
      </c>
      <c r="AH267" s="109">
        <f t="shared" si="34"/>
        <v>0</v>
      </c>
      <c r="AI267" s="109">
        <f t="shared" si="34"/>
        <v>0</v>
      </c>
      <c r="AJ267" s="109">
        <f t="shared" si="31"/>
        <v>0</v>
      </c>
      <c r="AK267" s="109">
        <f t="shared" si="31"/>
        <v>0</v>
      </c>
      <c r="AL267" s="109">
        <f t="shared" si="31"/>
        <v>0</v>
      </c>
    </row>
    <row r="268" spans="1:38" x14ac:dyDescent="0.3">
      <c r="A268" s="421"/>
      <c r="B268" s="421"/>
      <c r="C268" s="422"/>
      <c r="D268" s="423"/>
      <c r="E268" s="421"/>
      <c r="F268" s="421"/>
      <c r="G268" s="421"/>
      <c r="H268" s="421"/>
      <c r="I268" s="421"/>
      <c r="J268" s="421"/>
      <c r="K268" s="421"/>
      <c r="L268" s="421"/>
      <c r="M268" s="423"/>
      <c r="N268" s="340">
        <f>IF(C268&gt;A_Stammdaten!$B$12,0,SUM(E268,F268,H268,J268:K268)-SUM(G268,I268,L268:M268))</f>
        <v>0</v>
      </c>
      <c r="O268" s="421"/>
      <c r="P268" s="421"/>
      <c r="Q268" s="421"/>
      <c r="R268" s="421"/>
      <c r="S268" s="108">
        <f t="shared" si="32"/>
        <v>0</v>
      </c>
      <c r="T268" s="341">
        <f>IF(ISBLANK($B268),0,VLOOKUP($B268,Listen!$A$2:$C$45,2,FALSE))</f>
        <v>0</v>
      </c>
      <c r="U268" s="341">
        <f>IF(ISBLANK($B268),0,VLOOKUP($B268,Listen!$A$2:$C$45,3,FALSE))</f>
        <v>0</v>
      </c>
      <c r="V268" s="342">
        <f t="shared" si="35"/>
        <v>0</v>
      </c>
      <c r="W268" s="342">
        <f t="shared" si="29"/>
        <v>0</v>
      </c>
      <c r="X268" s="342">
        <f t="shared" si="29"/>
        <v>0</v>
      </c>
      <c r="Y268" s="342">
        <f t="shared" si="29"/>
        <v>0</v>
      </c>
      <c r="Z268" s="342">
        <f t="shared" si="29"/>
        <v>0</v>
      </c>
      <c r="AA268" s="342">
        <f t="shared" si="29"/>
        <v>0</v>
      </c>
      <c r="AB268" s="342">
        <f t="shared" si="29"/>
        <v>0</v>
      </c>
      <c r="AC268" s="109">
        <f t="shared" si="33"/>
        <v>0</v>
      </c>
      <c r="AD268" s="109">
        <f>IF(C268=A_Stammdaten!$B$12,E_SAV!$S268-E_SAV!$AE268,HLOOKUP(A_Stammdaten!$B$12-1,$AF$4:$AL$4004,ROW(C268)-3,FALSE)-$AE268)</f>
        <v>0</v>
      </c>
      <c r="AE268" s="109">
        <f>HLOOKUP(A_Stammdaten!$B$12,$AF$4:$AL$4004,ROW(C268)-3,FALSE)</f>
        <v>0</v>
      </c>
      <c r="AF268" s="109">
        <f t="shared" si="30"/>
        <v>0</v>
      </c>
      <c r="AG268" s="109">
        <f t="shared" si="34"/>
        <v>0</v>
      </c>
      <c r="AH268" s="109">
        <f t="shared" si="34"/>
        <v>0</v>
      </c>
      <c r="AI268" s="109">
        <f t="shared" si="34"/>
        <v>0</v>
      </c>
      <c r="AJ268" s="109">
        <f t="shared" si="31"/>
        <v>0</v>
      </c>
      <c r="AK268" s="109">
        <f t="shared" si="31"/>
        <v>0</v>
      </c>
      <c r="AL268" s="109">
        <f t="shared" si="31"/>
        <v>0</v>
      </c>
    </row>
    <row r="269" spans="1:38" x14ac:dyDescent="0.3">
      <c r="A269" s="421"/>
      <c r="B269" s="421"/>
      <c r="C269" s="422"/>
      <c r="D269" s="423"/>
      <c r="E269" s="421"/>
      <c r="F269" s="421"/>
      <c r="G269" s="421"/>
      <c r="H269" s="421"/>
      <c r="I269" s="421"/>
      <c r="J269" s="421"/>
      <c r="K269" s="421"/>
      <c r="L269" s="421"/>
      <c r="M269" s="423"/>
      <c r="N269" s="340">
        <f>IF(C269&gt;A_Stammdaten!$B$12,0,SUM(E269,F269,H269,J269:K269)-SUM(G269,I269,L269:M269))</f>
        <v>0</v>
      </c>
      <c r="O269" s="421"/>
      <c r="P269" s="421"/>
      <c r="Q269" s="421"/>
      <c r="R269" s="421"/>
      <c r="S269" s="108">
        <f t="shared" si="32"/>
        <v>0</v>
      </c>
      <c r="T269" s="341">
        <f>IF(ISBLANK($B269),0,VLOOKUP($B269,Listen!$A$2:$C$45,2,FALSE))</f>
        <v>0</v>
      </c>
      <c r="U269" s="341">
        <f>IF(ISBLANK($B269),0,VLOOKUP($B269,Listen!$A$2:$C$45,3,FALSE))</f>
        <v>0</v>
      </c>
      <c r="V269" s="342">
        <f t="shared" si="35"/>
        <v>0</v>
      </c>
      <c r="W269" s="342">
        <f t="shared" si="29"/>
        <v>0</v>
      </c>
      <c r="X269" s="342">
        <f t="shared" si="29"/>
        <v>0</v>
      </c>
      <c r="Y269" s="342">
        <f t="shared" si="29"/>
        <v>0</v>
      </c>
      <c r="Z269" s="342">
        <f t="shared" si="29"/>
        <v>0</v>
      </c>
      <c r="AA269" s="342">
        <f t="shared" si="29"/>
        <v>0</v>
      </c>
      <c r="AB269" s="342">
        <f t="shared" si="29"/>
        <v>0</v>
      </c>
      <c r="AC269" s="109">
        <f t="shared" si="33"/>
        <v>0</v>
      </c>
      <c r="AD269" s="109">
        <f>IF(C269=A_Stammdaten!$B$12,E_SAV!$S269-E_SAV!$AE269,HLOOKUP(A_Stammdaten!$B$12-1,$AF$4:$AL$4004,ROW(C269)-3,FALSE)-$AE269)</f>
        <v>0</v>
      </c>
      <c r="AE269" s="109">
        <f>HLOOKUP(A_Stammdaten!$B$12,$AF$4:$AL$4004,ROW(C269)-3,FALSE)</f>
        <v>0</v>
      </c>
      <c r="AF269" s="109">
        <f t="shared" si="30"/>
        <v>0</v>
      </c>
      <c r="AG269" s="109">
        <f t="shared" si="34"/>
        <v>0</v>
      </c>
      <c r="AH269" s="109">
        <f t="shared" si="34"/>
        <v>0</v>
      </c>
      <c r="AI269" s="109">
        <f t="shared" si="34"/>
        <v>0</v>
      </c>
      <c r="AJ269" s="109">
        <f t="shared" si="31"/>
        <v>0</v>
      </c>
      <c r="AK269" s="109">
        <f t="shared" si="31"/>
        <v>0</v>
      </c>
      <c r="AL269" s="109">
        <f t="shared" si="31"/>
        <v>0</v>
      </c>
    </row>
    <row r="270" spans="1:38" x14ac:dyDescent="0.3">
      <c r="A270" s="421"/>
      <c r="B270" s="421"/>
      <c r="C270" s="422"/>
      <c r="D270" s="423"/>
      <c r="E270" s="421"/>
      <c r="F270" s="421"/>
      <c r="G270" s="421"/>
      <c r="H270" s="421"/>
      <c r="I270" s="421"/>
      <c r="J270" s="421"/>
      <c r="K270" s="421"/>
      <c r="L270" s="421"/>
      <c r="M270" s="423"/>
      <c r="N270" s="340">
        <f>IF(C270&gt;A_Stammdaten!$B$12,0,SUM(E270,F270,H270,J270:K270)-SUM(G270,I270,L270:M270))</f>
        <v>0</v>
      </c>
      <c r="O270" s="421"/>
      <c r="P270" s="421"/>
      <c r="Q270" s="421"/>
      <c r="R270" s="421"/>
      <c r="S270" s="108">
        <f t="shared" si="32"/>
        <v>0</v>
      </c>
      <c r="T270" s="341">
        <f>IF(ISBLANK($B270),0,VLOOKUP($B270,Listen!$A$2:$C$45,2,FALSE))</f>
        <v>0</v>
      </c>
      <c r="U270" s="341">
        <f>IF(ISBLANK($B270),0,VLOOKUP($B270,Listen!$A$2:$C$45,3,FALSE))</f>
        <v>0</v>
      </c>
      <c r="V270" s="342">
        <f t="shared" si="35"/>
        <v>0</v>
      </c>
      <c r="W270" s="342">
        <f t="shared" si="29"/>
        <v>0</v>
      </c>
      <c r="X270" s="342">
        <f t="shared" si="29"/>
        <v>0</v>
      </c>
      <c r="Y270" s="342">
        <f t="shared" si="29"/>
        <v>0</v>
      </c>
      <c r="Z270" s="342">
        <f t="shared" si="29"/>
        <v>0</v>
      </c>
      <c r="AA270" s="342">
        <f t="shared" si="29"/>
        <v>0</v>
      </c>
      <c r="AB270" s="342">
        <f t="shared" si="29"/>
        <v>0</v>
      </c>
      <c r="AC270" s="109">
        <f t="shared" si="33"/>
        <v>0</v>
      </c>
      <c r="AD270" s="109">
        <f>IF(C270=A_Stammdaten!$B$12,E_SAV!$S270-E_SAV!$AE270,HLOOKUP(A_Stammdaten!$B$12-1,$AF$4:$AL$4004,ROW(C270)-3,FALSE)-$AE270)</f>
        <v>0</v>
      </c>
      <c r="AE270" s="109">
        <f>HLOOKUP(A_Stammdaten!$B$12,$AF$4:$AL$4004,ROW(C270)-3,FALSE)</f>
        <v>0</v>
      </c>
      <c r="AF270" s="109">
        <f t="shared" si="30"/>
        <v>0</v>
      </c>
      <c r="AG270" s="109">
        <f t="shared" si="34"/>
        <v>0</v>
      </c>
      <c r="AH270" s="109">
        <f t="shared" si="34"/>
        <v>0</v>
      </c>
      <c r="AI270" s="109">
        <f t="shared" si="34"/>
        <v>0</v>
      </c>
      <c r="AJ270" s="109">
        <f t="shared" si="31"/>
        <v>0</v>
      </c>
      <c r="AK270" s="109">
        <f t="shared" si="31"/>
        <v>0</v>
      </c>
      <c r="AL270" s="109">
        <f t="shared" si="31"/>
        <v>0</v>
      </c>
    </row>
    <row r="271" spans="1:38" x14ac:dyDescent="0.3">
      <c r="A271" s="421"/>
      <c r="B271" s="421"/>
      <c r="C271" s="422"/>
      <c r="D271" s="423"/>
      <c r="E271" s="421"/>
      <c r="F271" s="421"/>
      <c r="G271" s="421"/>
      <c r="H271" s="421"/>
      <c r="I271" s="421"/>
      <c r="J271" s="421"/>
      <c r="K271" s="421"/>
      <c r="L271" s="421"/>
      <c r="M271" s="423"/>
      <c r="N271" s="340">
        <f>IF(C271&gt;A_Stammdaten!$B$12,0,SUM(E271,F271,H271,J271:K271)-SUM(G271,I271,L271:M271))</f>
        <v>0</v>
      </c>
      <c r="O271" s="421"/>
      <c r="P271" s="421"/>
      <c r="Q271" s="421"/>
      <c r="R271" s="421"/>
      <c r="S271" s="108">
        <f t="shared" si="32"/>
        <v>0</v>
      </c>
      <c r="T271" s="341">
        <f>IF(ISBLANK($B271),0,VLOOKUP($B271,Listen!$A$2:$C$45,2,FALSE))</f>
        <v>0</v>
      </c>
      <c r="U271" s="341">
        <f>IF(ISBLANK($B271),0,VLOOKUP($B271,Listen!$A$2:$C$45,3,FALSE))</f>
        <v>0</v>
      </c>
      <c r="V271" s="342">
        <f t="shared" si="35"/>
        <v>0</v>
      </c>
      <c r="W271" s="342">
        <f t="shared" si="29"/>
        <v>0</v>
      </c>
      <c r="X271" s="342">
        <f t="shared" si="29"/>
        <v>0</v>
      </c>
      <c r="Y271" s="342">
        <f t="shared" si="29"/>
        <v>0</v>
      </c>
      <c r="Z271" s="342">
        <f t="shared" si="29"/>
        <v>0</v>
      </c>
      <c r="AA271" s="342">
        <f t="shared" si="29"/>
        <v>0</v>
      </c>
      <c r="AB271" s="342">
        <f t="shared" si="29"/>
        <v>0</v>
      </c>
      <c r="AC271" s="109">
        <f t="shared" si="33"/>
        <v>0</v>
      </c>
      <c r="AD271" s="109">
        <f>IF(C271=A_Stammdaten!$B$12,E_SAV!$S271-E_SAV!$AE271,HLOOKUP(A_Stammdaten!$B$12-1,$AF$4:$AL$4004,ROW(C271)-3,FALSE)-$AE271)</f>
        <v>0</v>
      </c>
      <c r="AE271" s="109">
        <f>HLOOKUP(A_Stammdaten!$B$12,$AF$4:$AL$4004,ROW(C271)-3,FALSE)</f>
        <v>0</v>
      </c>
      <c r="AF271" s="109">
        <f t="shared" si="30"/>
        <v>0</v>
      </c>
      <c r="AG271" s="109">
        <f t="shared" si="34"/>
        <v>0</v>
      </c>
      <c r="AH271" s="109">
        <f t="shared" si="34"/>
        <v>0</v>
      </c>
      <c r="AI271" s="109">
        <f t="shared" si="34"/>
        <v>0</v>
      </c>
      <c r="AJ271" s="109">
        <f t="shared" si="31"/>
        <v>0</v>
      </c>
      <c r="AK271" s="109">
        <f t="shared" si="31"/>
        <v>0</v>
      </c>
      <c r="AL271" s="109">
        <f t="shared" si="31"/>
        <v>0</v>
      </c>
    </row>
    <row r="272" spans="1:38" x14ac:dyDescent="0.3">
      <c r="A272" s="421"/>
      <c r="B272" s="421"/>
      <c r="C272" s="422"/>
      <c r="D272" s="423"/>
      <c r="E272" s="421"/>
      <c r="F272" s="421"/>
      <c r="G272" s="421"/>
      <c r="H272" s="421"/>
      <c r="I272" s="421"/>
      <c r="J272" s="421"/>
      <c r="K272" s="421"/>
      <c r="L272" s="421"/>
      <c r="M272" s="423"/>
      <c r="N272" s="340">
        <f>IF(C272&gt;A_Stammdaten!$B$12,0,SUM(E272,F272,H272,J272:K272)-SUM(G272,I272,L272:M272))</f>
        <v>0</v>
      </c>
      <c r="O272" s="421"/>
      <c r="P272" s="421"/>
      <c r="Q272" s="421"/>
      <c r="R272" s="421"/>
      <c r="S272" s="108">
        <f t="shared" si="32"/>
        <v>0</v>
      </c>
      <c r="T272" s="341">
        <f>IF(ISBLANK($B272),0,VLOOKUP($B272,Listen!$A$2:$C$45,2,FALSE))</f>
        <v>0</v>
      </c>
      <c r="U272" s="341">
        <f>IF(ISBLANK($B272),0,VLOOKUP($B272,Listen!$A$2:$C$45,3,FALSE))</f>
        <v>0</v>
      </c>
      <c r="V272" s="342">
        <f t="shared" si="35"/>
        <v>0</v>
      </c>
      <c r="W272" s="342">
        <f t="shared" si="29"/>
        <v>0</v>
      </c>
      <c r="X272" s="342">
        <f t="shared" si="29"/>
        <v>0</v>
      </c>
      <c r="Y272" s="342">
        <f t="shared" si="29"/>
        <v>0</v>
      </c>
      <c r="Z272" s="342">
        <f t="shared" si="29"/>
        <v>0</v>
      </c>
      <c r="AA272" s="342">
        <f t="shared" si="29"/>
        <v>0</v>
      </c>
      <c r="AB272" s="342">
        <f t="shared" si="29"/>
        <v>0</v>
      </c>
      <c r="AC272" s="109">
        <f t="shared" si="33"/>
        <v>0</v>
      </c>
      <c r="AD272" s="109">
        <f>IF(C272=A_Stammdaten!$B$12,E_SAV!$S272-E_SAV!$AE272,HLOOKUP(A_Stammdaten!$B$12-1,$AF$4:$AL$4004,ROW(C272)-3,FALSE)-$AE272)</f>
        <v>0</v>
      </c>
      <c r="AE272" s="109">
        <f>HLOOKUP(A_Stammdaten!$B$12,$AF$4:$AL$4004,ROW(C272)-3,FALSE)</f>
        <v>0</v>
      </c>
      <c r="AF272" s="109">
        <f t="shared" si="30"/>
        <v>0</v>
      </c>
      <c r="AG272" s="109">
        <f t="shared" si="34"/>
        <v>0</v>
      </c>
      <c r="AH272" s="109">
        <f t="shared" si="34"/>
        <v>0</v>
      </c>
      <c r="AI272" s="109">
        <f t="shared" si="34"/>
        <v>0</v>
      </c>
      <c r="AJ272" s="109">
        <f t="shared" si="31"/>
        <v>0</v>
      </c>
      <c r="AK272" s="109">
        <f t="shared" si="31"/>
        <v>0</v>
      </c>
      <c r="AL272" s="109">
        <f t="shared" si="31"/>
        <v>0</v>
      </c>
    </row>
    <row r="273" spans="1:38" x14ac:dyDescent="0.3">
      <c r="A273" s="421"/>
      <c r="B273" s="421"/>
      <c r="C273" s="422"/>
      <c r="D273" s="423"/>
      <c r="E273" s="421"/>
      <c r="F273" s="421"/>
      <c r="G273" s="421"/>
      <c r="H273" s="421"/>
      <c r="I273" s="421"/>
      <c r="J273" s="421"/>
      <c r="K273" s="421"/>
      <c r="L273" s="421"/>
      <c r="M273" s="423"/>
      <c r="N273" s="340">
        <f>IF(C273&gt;A_Stammdaten!$B$12,0,SUM(E273,F273,H273,J273:K273)-SUM(G273,I273,L273:M273))</f>
        <v>0</v>
      </c>
      <c r="O273" s="421"/>
      <c r="P273" s="421"/>
      <c r="Q273" s="421"/>
      <c r="R273" s="421"/>
      <c r="S273" s="108">
        <f t="shared" si="32"/>
        <v>0</v>
      </c>
      <c r="T273" s="341">
        <f>IF(ISBLANK($B273),0,VLOOKUP($B273,Listen!$A$2:$C$45,2,FALSE))</f>
        <v>0</v>
      </c>
      <c r="U273" s="341">
        <f>IF(ISBLANK($B273),0,VLOOKUP($B273,Listen!$A$2:$C$45,3,FALSE))</f>
        <v>0</v>
      </c>
      <c r="V273" s="342">
        <f t="shared" si="35"/>
        <v>0</v>
      </c>
      <c r="W273" s="342">
        <f t="shared" si="29"/>
        <v>0</v>
      </c>
      <c r="X273" s="342">
        <f t="shared" si="29"/>
        <v>0</v>
      </c>
      <c r="Y273" s="342">
        <f t="shared" si="29"/>
        <v>0</v>
      </c>
      <c r="Z273" s="342">
        <f t="shared" si="29"/>
        <v>0</v>
      </c>
      <c r="AA273" s="342">
        <f t="shared" si="29"/>
        <v>0</v>
      </c>
      <c r="AB273" s="342">
        <f t="shared" si="29"/>
        <v>0</v>
      </c>
      <c r="AC273" s="109">
        <f t="shared" si="33"/>
        <v>0</v>
      </c>
      <c r="AD273" s="109">
        <f>IF(C273=A_Stammdaten!$B$12,E_SAV!$S273-E_SAV!$AE273,HLOOKUP(A_Stammdaten!$B$12-1,$AF$4:$AL$4004,ROW(C273)-3,FALSE)-$AE273)</f>
        <v>0</v>
      </c>
      <c r="AE273" s="109">
        <f>HLOOKUP(A_Stammdaten!$B$12,$AF$4:$AL$4004,ROW(C273)-3,FALSE)</f>
        <v>0</v>
      </c>
      <c r="AF273" s="109">
        <f t="shared" si="30"/>
        <v>0</v>
      </c>
      <c r="AG273" s="109">
        <f t="shared" si="34"/>
        <v>0</v>
      </c>
      <c r="AH273" s="109">
        <f t="shared" si="34"/>
        <v>0</v>
      </c>
      <c r="AI273" s="109">
        <f t="shared" si="34"/>
        <v>0</v>
      </c>
      <c r="AJ273" s="109">
        <f t="shared" si="31"/>
        <v>0</v>
      </c>
      <c r="AK273" s="109">
        <f t="shared" si="31"/>
        <v>0</v>
      </c>
      <c r="AL273" s="109">
        <f t="shared" si="31"/>
        <v>0</v>
      </c>
    </row>
    <row r="274" spans="1:38" x14ac:dyDescent="0.3">
      <c r="A274" s="421"/>
      <c r="B274" s="421"/>
      <c r="C274" s="422"/>
      <c r="D274" s="423"/>
      <c r="E274" s="421"/>
      <c r="F274" s="421"/>
      <c r="G274" s="421"/>
      <c r="H274" s="421"/>
      <c r="I274" s="421"/>
      <c r="J274" s="421"/>
      <c r="K274" s="421"/>
      <c r="L274" s="421"/>
      <c r="M274" s="423"/>
      <c r="N274" s="340">
        <f>IF(C274&gt;A_Stammdaten!$B$12,0,SUM(E274,F274,H274,J274:K274)-SUM(G274,I274,L274:M274))</f>
        <v>0</v>
      </c>
      <c r="O274" s="421"/>
      <c r="P274" s="421"/>
      <c r="Q274" s="421"/>
      <c r="R274" s="421"/>
      <c r="S274" s="108">
        <f t="shared" si="32"/>
        <v>0</v>
      </c>
      <c r="T274" s="341">
        <f>IF(ISBLANK($B274),0,VLOOKUP($B274,Listen!$A$2:$C$45,2,FALSE))</f>
        <v>0</v>
      </c>
      <c r="U274" s="341">
        <f>IF(ISBLANK($B274),0,VLOOKUP($B274,Listen!$A$2:$C$45,3,FALSE))</f>
        <v>0</v>
      </c>
      <c r="V274" s="342">
        <f t="shared" si="35"/>
        <v>0</v>
      </c>
      <c r="W274" s="342">
        <f t="shared" si="29"/>
        <v>0</v>
      </c>
      <c r="X274" s="342">
        <f t="shared" si="29"/>
        <v>0</v>
      </c>
      <c r="Y274" s="342">
        <f t="shared" si="29"/>
        <v>0</v>
      </c>
      <c r="Z274" s="342">
        <f t="shared" si="29"/>
        <v>0</v>
      </c>
      <c r="AA274" s="342">
        <f t="shared" si="29"/>
        <v>0</v>
      </c>
      <c r="AB274" s="342">
        <f t="shared" si="29"/>
        <v>0</v>
      </c>
      <c r="AC274" s="109">
        <f t="shared" si="33"/>
        <v>0</v>
      </c>
      <c r="AD274" s="109">
        <f>IF(C274=A_Stammdaten!$B$12,E_SAV!$S274-E_SAV!$AE274,HLOOKUP(A_Stammdaten!$B$12-1,$AF$4:$AL$4004,ROW(C274)-3,FALSE)-$AE274)</f>
        <v>0</v>
      </c>
      <c r="AE274" s="109">
        <f>HLOOKUP(A_Stammdaten!$B$12,$AF$4:$AL$4004,ROW(C274)-3,FALSE)</f>
        <v>0</v>
      </c>
      <c r="AF274" s="109">
        <f t="shared" si="30"/>
        <v>0</v>
      </c>
      <c r="AG274" s="109">
        <f t="shared" si="34"/>
        <v>0</v>
      </c>
      <c r="AH274" s="109">
        <f t="shared" si="34"/>
        <v>0</v>
      </c>
      <c r="AI274" s="109">
        <f t="shared" si="34"/>
        <v>0</v>
      </c>
      <c r="AJ274" s="109">
        <f t="shared" si="31"/>
        <v>0</v>
      </c>
      <c r="AK274" s="109">
        <f t="shared" si="31"/>
        <v>0</v>
      </c>
      <c r="AL274" s="109">
        <f t="shared" si="31"/>
        <v>0</v>
      </c>
    </row>
    <row r="275" spans="1:38" x14ac:dyDescent="0.3">
      <c r="A275" s="421"/>
      <c r="B275" s="421"/>
      <c r="C275" s="422"/>
      <c r="D275" s="423"/>
      <c r="E275" s="421"/>
      <c r="F275" s="421"/>
      <c r="G275" s="421"/>
      <c r="H275" s="421"/>
      <c r="I275" s="421"/>
      <c r="J275" s="421"/>
      <c r="K275" s="421"/>
      <c r="L275" s="421"/>
      <c r="M275" s="423"/>
      <c r="N275" s="340">
        <f>IF(C275&gt;A_Stammdaten!$B$12,0,SUM(E275,F275,H275,J275:K275)-SUM(G275,I275,L275:M275))</f>
        <v>0</v>
      </c>
      <c r="O275" s="421"/>
      <c r="P275" s="421"/>
      <c r="Q275" s="421"/>
      <c r="R275" s="421"/>
      <c r="S275" s="108">
        <f t="shared" si="32"/>
        <v>0</v>
      </c>
      <c r="T275" s="341">
        <f>IF(ISBLANK($B275),0,VLOOKUP($B275,Listen!$A$2:$C$45,2,FALSE))</f>
        <v>0</v>
      </c>
      <c r="U275" s="341">
        <f>IF(ISBLANK($B275),0,VLOOKUP($B275,Listen!$A$2:$C$45,3,FALSE))</f>
        <v>0</v>
      </c>
      <c r="V275" s="342">
        <f t="shared" si="35"/>
        <v>0</v>
      </c>
      <c r="W275" s="342">
        <f t="shared" si="29"/>
        <v>0</v>
      </c>
      <c r="X275" s="342">
        <f t="shared" si="29"/>
        <v>0</v>
      </c>
      <c r="Y275" s="342">
        <f t="shared" si="29"/>
        <v>0</v>
      </c>
      <c r="Z275" s="342">
        <f t="shared" si="29"/>
        <v>0</v>
      </c>
      <c r="AA275" s="342">
        <f t="shared" si="29"/>
        <v>0</v>
      </c>
      <c r="AB275" s="342">
        <f t="shared" si="29"/>
        <v>0</v>
      </c>
      <c r="AC275" s="109">
        <f t="shared" si="33"/>
        <v>0</v>
      </c>
      <c r="AD275" s="109">
        <f>IF(C275=A_Stammdaten!$B$12,E_SAV!$S275-E_SAV!$AE275,HLOOKUP(A_Stammdaten!$B$12-1,$AF$4:$AL$4004,ROW(C275)-3,FALSE)-$AE275)</f>
        <v>0</v>
      </c>
      <c r="AE275" s="109">
        <f>HLOOKUP(A_Stammdaten!$B$12,$AF$4:$AL$4004,ROW(C275)-3,FALSE)</f>
        <v>0</v>
      </c>
      <c r="AF275" s="109">
        <f t="shared" si="30"/>
        <v>0</v>
      </c>
      <c r="AG275" s="109">
        <f t="shared" si="34"/>
        <v>0</v>
      </c>
      <c r="AH275" s="109">
        <f t="shared" si="34"/>
        <v>0</v>
      </c>
      <c r="AI275" s="109">
        <f t="shared" si="34"/>
        <v>0</v>
      </c>
      <c r="AJ275" s="109">
        <f t="shared" si="31"/>
        <v>0</v>
      </c>
      <c r="AK275" s="109">
        <f t="shared" si="31"/>
        <v>0</v>
      </c>
      <c r="AL275" s="109">
        <f t="shared" si="31"/>
        <v>0</v>
      </c>
    </row>
    <row r="276" spans="1:38" x14ac:dyDescent="0.3">
      <c r="A276" s="421"/>
      <c r="B276" s="421"/>
      <c r="C276" s="422"/>
      <c r="D276" s="423"/>
      <c r="E276" s="421"/>
      <c r="F276" s="421"/>
      <c r="G276" s="421"/>
      <c r="H276" s="421"/>
      <c r="I276" s="421"/>
      <c r="J276" s="421"/>
      <c r="K276" s="421"/>
      <c r="L276" s="421"/>
      <c r="M276" s="423"/>
      <c r="N276" s="340">
        <f>IF(C276&gt;A_Stammdaten!$B$12,0,SUM(E276,F276,H276,J276:K276)-SUM(G276,I276,L276:M276))</f>
        <v>0</v>
      </c>
      <c r="O276" s="421"/>
      <c r="P276" s="421"/>
      <c r="Q276" s="421"/>
      <c r="R276" s="421"/>
      <c r="S276" s="108">
        <f t="shared" si="32"/>
        <v>0</v>
      </c>
      <c r="T276" s="341">
        <f>IF(ISBLANK($B276),0,VLOOKUP($B276,Listen!$A$2:$C$45,2,FALSE))</f>
        <v>0</v>
      </c>
      <c r="U276" s="341">
        <f>IF(ISBLANK($B276),0,VLOOKUP($B276,Listen!$A$2:$C$45,3,FALSE))</f>
        <v>0</v>
      </c>
      <c r="V276" s="342">
        <f t="shared" si="35"/>
        <v>0</v>
      </c>
      <c r="W276" s="342">
        <f t="shared" si="29"/>
        <v>0</v>
      </c>
      <c r="X276" s="342">
        <f t="shared" si="29"/>
        <v>0</v>
      </c>
      <c r="Y276" s="342">
        <f t="shared" si="29"/>
        <v>0</v>
      </c>
      <c r="Z276" s="342">
        <f t="shared" si="29"/>
        <v>0</v>
      </c>
      <c r="AA276" s="342">
        <f t="shared" si="29"/>
        <v>0</v>
      </c>
      <c r="AB276" s="342">
        <f t="shared" si="29"/>
        <v>0</v>
      </c>
      <c r="AC276" s="109">
        <f t="shared" si="33"/>
        <v>0</v>
      </c>
      <c r="AD276" s="109">
        <f>IF(C276=A_Stammdaten!$B$12,E_SAV!$S276-E_SAV!$AE276,HLOOKUP(A_Stammdaten!$B$12-1,$AF$4:$AL$4004,ROW(C276)-3,FALSE)-$AE276)</f>
        <v>0</v>
      </c>
      <c r="AE276" s="109">
        <f>HLOOKUP(A_Stammdaten!$B$12,$AF$4:$AL$4004,ROW(C276)-3,FALSE)</f>
        <v>0</v>
      </c>
      <c r="AF276" s="109">
        <f t="shared" si="30"/>
        <v>0</v>
      </c>
      <c r="AG276" s="109">
        <f t="shared" si="34"/>
        <v>0</v>
      </c>
      <c r="AH276" s="109">
        <f t="shared" si="34"/>
        <v>0</v>
      </c>
      <c r="AI276" s="109">
        <f t="shared" si="34"/>
        <v>0</v>
      </c>
      <c r="AJ276" s="109">
        <f t="shared" si="31"/>
        <v>0</v>
      </c>
      <c r="AK276" s="109">
        <f t="shared" si="31"/>
        <v>0</v>
      </c>
      <c r="AL276" s="109">
        <f t="shared" si="31"/>
        <v>0</v>
      </c>
    </row>
    <row r="277" spans="1:38" x14ac:dyDescent="0.3">
      <c r="A277" s="421"/>
      <c r="B277" s="421"/>
      <c r="C277" s="422"/>
      <c r="D277" s="423"/>
      <c r="E277" s="421"/>
      <c r="F277" s="421"/>
      <c r="G277" s="421"/>
      <c r="H277" s="421"/>
      <c r="I277" s="421"/>
      <c r="J277" s="421"/>
      <c r="K277" s="421"/>
      <c r="L277" s="421"/>
      <c r="M277" s="423"/>
      <c r="N277" s="340">
        <f>IF(C277&gt;A_Stammdaten!$B$12,0,SUM(E277,F277,H277,J277:K277)-SUM(G277,I277,L277:M277))</f>
        <v>0</v>
      </c>
      <c r="O277" s="421"/>
      <c r="P277" s="421"/>
      <c r="Q277" s="421"/>
      <c r="R277" s="421"/>
      <c r="S277" s="108">
        <f t="shared" si="32"/>
        <v>0</v>
      </c>
      <c r="T277" s="341">
        <f>IF(ISBLANK($B277),0,VLOOKUP($B277,Listen!$A$2:$C$45,2,FALSE))</f>
        <v>0</v>
      </c>
      <c r="U277" s="341">
        <f>IF(ISBLANK($B277),0,VLOOKUP($B277,Listen!$A$2:$C$45,3,FALSE))</f>
        <v>0</v>
      </c>
      <c r="V277" s="342">
        <f t="shared" si="35"/>
        <v>0</v>
      </c>
      <c r="W277" s="342">
        <f t="shared" si="29"/>
        <v>0</v>
      </c>
      <c r="X277" s="342">
        <f t="shared" si="29"/>
        <v>0</v>
      </c>
      <c r="Y277" s="342">
        <f t="shared" si="29"/>
        <v>0</v>
      </c>
      <c r="Z277" s="342">
        <f t="shared" si="29"/>
        <v>0</v>
      </c>
      <c r="AA277" s="342">
        <f t="shared" si="29"/>
        <v>0</v>
      </c>
      <c r="AB277" s="342">
        <f t="shared" si="29"/>
        <v>0</v>
      </c>
      <c r="AC277" s="109">
        <f t="shared" si="33"/>
        <v>0</v>
      </c>
      <c r="AD277" s="109">
        <f>IF(C277=A_Stammdaten!$B$12,E_SAV!$S277-E_SAV!$AE277,HLOOKUP(A_Stammdaten!$B$12-1,$AF$4:$AL$4004,ROW(C277)-3,FALSE)-$AE277)</f>
        <v>0</v>
      </c>
      <c r="AE277" s="109">
        <f>HLOOKUP(A_Stammdaten!$B$12,$AF$4:$AL$4004,ROW(C277)-3,FALSE)</f>
        <v>0</v>
      </c>
      <c r="AF277" s="109">
        <f t="shared" si="30"/>
        <v>0</v>
      </c>
      <c r="AG277" s="109">
        <f t="shared" si="34"/>
        <v>0</v>
      </c>
      <c r="AH277" s="109">
        <f t="shared" si="34"/>
        <v>0</v>
      </c>
      <c r="AI277" s="109">
        <f t="shared" si="34"/>
        <v>0</v>
      </c>
      <c r="AJ277" s="109">
        <f t="shared" si="31"/>
        <v>0</v>
      </c>
      <c r="AK277" s="109">
        <f t="shared" si="31"/>
        <v>0</v>
      </c>
      <c r="AL277" s="109">
        <f t="shared" si="31"/>
        <v>0</v>
      </c>
    </row>
    <row r="278" spans="1:38" x14ac:dyDescent="0.3">
      <c r="A278" s="421"/>
      <c r="B278" s="421"/>
      <c r="C278" s="422"/>
      <c r="D278" s="423"/>
      <c r="E278" s="421"/>
      <c r="F278" s="421"/>
      <c r="G278" s="421"/>
      <c r="H278" s="421"/>
      <c r="I278" s="421"/>
      <c r="J278" s="421"/>
      <c r="K278" s="421"/>
      <c r="L278" s="421"/>
      <c r="M278" s="423"/>
      <c r="N278" s="340">
        <f>IF(C278&gt;A_Stammdaten!$B$12,0,SUM(E278,F278,H278,J278:K278)-SUM(G278,I278,L278:M278))</f>
        <v>0</v>
      </c>
      <c r="O278" s="421"/>
      <c r="P278" s="421"/>
      <c r="Q278" s="421"/>
      <c r="R278" s="421"/>
      <c r="S278" s="108">
        <f t="shared" si="32"/>
        <v>0</v>
      </c>
      <c r="T278" s="341">
        <f>IF(ISBLANK($B278),0,VLOOKUP($B278,Listen!$A$2:$C$45,2,FALSE))</f>
        <v>0</v>
      </c>
      <c r="U278" s="341">
        <f>IF(ISBLANK($B278),0,VLOOKUP($B278,Listen!$A$2:$C$45,3,FALSE))</f>
        <v>0</v>
      </c>
      <c r="V278" s="342">
        <f t="shared" si="35"/>
        <v>0</v>
      </c>
      <c r="W278" s="342">
        <f t="shared" si="29"/>
        <v>0</v>
      </c>
      <c r="X278" s="342">
        <f t="shared" si="29"/>
        <v>0</v>
      </c>
      <c r="Y278" s="342">
        <f t="shared" si="29"/>
        <v>0</v>
      </c>
      <c r="Z278" s="342">
        <f t="shared" si="29"/>
        <v>0</v>
      </c>
      <c r="AA278" s="342">
        <f t="shared" si="29"/>
        <v>0</v>
      </c>
      <c r="AB278" s="342">
        <f t="shared" si="29"/>
        <v>0</v>
      </c>
      <c r="AC278" s="109">
        <f t="shared" si="33"/>
        <v>0</v>
      </c>
      <c r="AD278" s="109">
        <f>IF(C278=A_Stammdaten!$B$12,E_SAV!$S278-E_SAV!$AE278,HLOOKUP(A_Stammdaten!$B$12-1,$AF$4:$AL$4004,ROW(C278)-3,FALSE)-$AE278)</f>
        <v>0</v>
      </c>
      <c r="AE278" s="109">
        <f>HLOOKUP(A_Stammdaten!$B$12,$AF$4:$AL$4004,ROW(C278)-3,FALSE)</f>
        <v>0</v>
      </c>
      <c r="AF278" s="109">
        <f t="shared" si="30"/>
        <v>0</v>
      </c>
      <c r="AG278" s="109">
        <f t="shared" si="34"/>
        <v>0</v>
      </c>
      <c r="AH278" s="109">
        <f t="shared" si="34"/>
        <v>0</v>
      </c>
      <c r="AI278" s="109">
        <f t="shared" si="34"/>
        <v>0</v>
      </c>
      <c r="AJ278" s="109">
        <f t="shared" si="31"/>
        <v>0</v>
      </c>
      <c r="AK278" s="109">
        <f t="shared" si="31"/>
        <v>0</v>
      </c>
      <c r="AL278" s="109">
        <f t="shared" si="31"/>
        <v>0</v>
      </c>
    </row>
    <row r="279" spans="1:38" x14ac:dyDescent="0.3">
      <c r="A279" s="421"/>
      <c r="B279" s="421"/>
      <c r="C279" s="422"/>
      <c r="D279" s="423"/>
      <c r="E279" s="421"/>
      <c r="F279" s="421"/>
      <c r="G279" s="421"/>
      <c r="H279" s="421"/>
      <c r="I279" s="421"/>
      <c r="J279" s="421"/>
      <c r="K279" s="421"/>
      <c r="L279" s="421"/>
      <c r="M279" s="423"/>
      <c r="N279" s="340">
        <f>IF(C279&gt;A_Stammdaten!$B$12,0,SUM(E279,F279,H279,J279:K279)-SUM(G279,I279,L279:M279))</f>
        <v>0</v>
      </c>
      <c r="O279" s="421"/>
      <c r="P279" s="421"/>
      <c r="Q279" s="421"/>
      <c r="R279" s="421"/>
      <c r="S279" s="108">
        <f t="shared" si="32"/>
        <v>0</v>
      </c>
      <c r="T279" s="341">
        <f>IF(ISBLANK($B279),0,VLOOKUP($B279,Listen!$A$2:$C$45,2,FALSE))</f>
        <v>0</v>
      </c>
      <c r="U279" s="341">
        <f>IF(ISBLANK($B279),0,VLOOKUP($B279,Listen!$A$2:$C$45,3,FALSE))</f>
        <v>0</v>
      </c>
      <c r="V279" s="342">
        <f t="shared" si="35"/>
        <v>0</v>
      </c>
      <c r="W279" s="342">
        <f t="shared" si="29"/>
        <v>0</v>
      </c>
      <c r="X279" s="342">
        <f t="shared" si="29"/>
        <v>0</v>
      </c>
      <c r="Y279" s="342">
        <f t="shared" si="29"/>
        <v>0</v>
      </c>
      <c r="Z279" s="342">
        <f t="shared" si="29"/>
        <v>0</v>
      </c>
      <c r="AA279" s="342">
        <f t="shared" si="29"/>
        <v>0</v>
      </c>
      <c r="AB279" s="342">
        <f t="shared" si="29"/>
        <v>0</v>
      </c>
      <c r="AC279" s="109">
        <f t="shared" si="33"/>
        <v>0</v>
      </c>
      <c r="AD279" s="109">
        <f>IF(C279=A_Stammdaten!$B$12,E_SAV!$S279-E_SAV!$AE279,HLOOKUP(A_Stammdaten!$B$12-1,$AF$4:$AL$4004,ROW(C279)-3,FALSE)-$AE279)</f>
        <v>0</v>
      </c>
      <c r="AE279" s="109">
        <f>HLOOKUP(A_Stammdaten!$B$12,$AF$4:$AL$4004,ROW(C279)-3,FALSE)</f>
        <v>0</v>
      </c>
      <c r="AF279" s="109">
        <f t="shared" si="30"/>
        <v>0</v>
      </c>
      <c r="AG279" s="109">
        <f t="shared" si="34"/>
        <v>0</v>
      </c>
      <c r="AH279" s="109">
        <f t="shared" si="34"/>
        <v>0</v>
      </c>
      <c r="AI279" s="109">
        <f t="shared" si="34"/>
        <v>0</v>
      </c>
      <c r="AJ279" s="109">
        <f t="shared" si="31"/>
        <v>0</v>
      </c>
      <c r="AK279" s="109">
        <f t="shared" si="31"/>
        <v>0</v>
      </c>
      <c r="AL279" s="109">
        <f t="shared" si="31"/>
        <v>0</v>
      </c>
    </row>
    <row r="280" spans="1:38" x14ac:dyDescent="0.3">
      <c r="A280" s="421"/>
      <c r="B280" s="421"/>
      <c r="C280" s="422"/>
      <c r="D280" s="423"/>
      <c r="E280" s="421"/>
      <c r="F280" s="421"/>
      <c r="G280" s="421"/>
      <c r="H280" s="421"/>
      <c r="I280" s="421"/>
      <c r="J280" s="421"/>
      <c r="K280" s="421"/>
      <c r="L280" s="421"/>
      <c r="M280" s="423"/>
      <c r="N280" s="340">
        <f>IF(C280&gt;A_Stammdaten!$B$12,0,SUM(E280,F280,H280,J280:K280)-SUM(G280,I280,L280:M280))</f>
        <v>0</v>
      </c>
      <c r="O280" s="421"/>
      <c r="P280" s="421"/>
      <c r="Q280" s="421"/>
      <c r="R280" s="421"/>
      <c r="S280" s="108">
        <f t="shared" si="32"/>
        <v>0</v>
      </c>
      <c r="T280" s="341">
        <f>IF(ISBLANK($B280),0,VLOOKUP($B280,Listen!$A$2:$C$45,2,FALSE))</f>
        <v>0</v>
      </c>
      <c r="U280" s="341">
        <f>IF(ISBLANK($B280),0,VLOOKUP($B280,Listen!$A$2:$C$45,3,FALSE))</f>
        <v>0</v>
      </c>
      <c r="V280" s="342">
        <f t="shared" si="35"/>
        <v>0</v>
      </c>
      <c r="W280" s="342">
        <f t="shared" si="29"/>
        <v>0</v>
      </c>
      <c r="X280" s="342">
        <f t="shared" si="29"/>
        <v>0</v>
      </c>
      <c r="Y280" s="342">
        <f t="shared" si="29"/>
        <v>0</v>
      </c>
      <c r="Z280" s="342">
        <f t="shared" si="29"/>
        <v>0</v>
      </c>
      <c r="AA280" s="342">
        <f t="shared" si="29"/>
        <v>0</v>
      </c>
      <c r="AB280" s="342">
        <f t="shared" si="29"/>
        <v>0</v>
      </c>
      <c r="AC280" s="109">
        <f t="shared" si="33"/>
        <v>0</v>
      </c>
      <c r="AD280" s="109">
        <f>IF(C280=A_Stammdaten!$B$12,E_SAV!$S280-E_SAV!$AE280,HLOOKUP(A_Stammdaten!$B$12-1,$AF$4:$AL$4004,ROW(C280)-3,FALSE)-$AE280)</f>
        <v>0</v>
      </c>
      <c r="AE280" s="109">
        <f>HLOOKUP(A_Stammdaten!$B$12,$AF$4:$AL$4004,ROW(C280)-3,FALSE)</f>
        <v>0</v>
      </c>
      <c r="AF280" s="109">
        <f t="shared" si="30"/>
        <v>0</v>
      </c>
      <c r="AG280" s="109">
        <f t="shared" si="34"/>
        <v>0</v>
      </c>
      <c r="AH280" s="109">
        <f t="shared" si="34"/>
        <v>0</v>
      </c>
      <c r="AI280" s="109">
        <f t="shared" si="34"/>
        <v>0</v>
      </c>
      <c r="AJ280" s="109">
        <f t="shared" si="31"/>
        <v>0</v>
      </c>
      <c r="AK280" s="109">
        <f t="shared" si="31"/>
        <v>0</v>
      </c>
      <c r="AL280" s="109">
        <f t="shared" si="31"/>
        <v>0</v>
      </c>
    </row>
    <row r="281" spans="1:38" x14ac:dyDescent="0.3">
      <c r="A281" s="421"/>
      <c r="B281" s="421"/>
      <c r="C281" s="422"/>
      <c r="D281" s="423"/>
      <c r="E281" s="421"/>
      <c r="F281" s="421"/>
      <c r="G281" s="421"/>
      <c r="H281" s="421"/>
      <c r="I281" s="421"/>
      <c r="J281" s="421"/>
      <c r="K281" s="421"/>
      <c r="L281" s="421"/>
      <c r="M281" s="423"/>
      <c r="N281" s="340">
        <f>IF(C281&gt;A_Stammdaten!$B$12,0,SUM(E281,F281,H281,J281:K281)-SUM(G281,I281,L281:M281))</f>
        <v>0</v>
      </c>
      <c r="O281" s="421"/>
      <c r="P281" s="421"/>
      <c r="Q281" s="421"/>
      <c r="R281" s="421"/>
      <c r="S281" s="108">
        <f t="shared" si="32"/>
        <v>0</v>
      </c>
      <c r="T281" s="341">
        <f>IF(ISBLANK($B281),0,VLOOKUP($B281,Listen!$A$2:$C$45,2,FALSE))</f>
        <v>0</v>
      </c>
      <c r="U281" s="341">
        <f>IF(ISBLANK($B281),0,VLOOKUP($B281,Listen!$A$2:$C$45,3,FALSE))</f>
        <v>0</v>
      </c>
      <c r="V281" s="342">
        <f t="shared" si="35"/>
        <v>0</v>
      </c>
      <c r="W281" s="342">
        <f t="shared" si="29"/>
        <v>0</v>
      </c>
      <c r="X281" s="342">
        <f t="shared" si="29"/>
        <v>0</v>
      </c>
      <c r="Y281" s="342">
        <f t="shared" si="29"/>
        <v>0</v>
      </c>
      <c r="Z281" s="342">
        <f t="shared" si="29"/>
        <v>0</v>
      </c>
      <c r="AA281" s="342">
        <f t="shared" si="29"/>
        <v>0</v>
      </c>
      <c r="AB281" s="342">
        <f t="shared" si="29"/>
        <v>0</v>
      </c>
      <c r="AC281" s="109">
        <f t="shared" si="33"/>
        <v>0</v>
      </c>
      <c r="AD281" s="109">
        <f>IF(C281=A_Stammdaten!$B$12,E_SAV!$S281-E_SAV!$AE281,HLOOKUP(A_Stammdaten!$B$12-1,$AF$4:$AL$4004,ROW(C281)-3,FALSE)-$AE281)</f>
        <v>0</v>
      </c>
      <c r="AE281" s="109">
        <f>HLOOKUP(A_Stammdaten!$B$12,$AF$4:$AL$4004,ROW(C281)-3,FALSE)</f>
        <v>0</v>
      </c>
      <c r="AF281" s="109">
        <f t="shared" si="30"/>
        <v>0</v>
      </c>
      <c r="AG281" s="109">
        <f t="shared" si="34"/>
        <v>0</v>
      </c>
      <c r="AH281" s="109">
        <f t="shared" si="34"/>
        <v>0</v>
      </c>
      <c r="AI281" s="109">
        <f t="shared" si="34"/>
        <v>0</v>
      </c>
      <c r="AJ281" s="109">
        <f t="shared" si="31"/>
        <v>0</v>
      </c>
      <c r="AK281" s="109">
        <f t="shared" si="31"/>
        <v>0</v>
      </c>
      <c r="AL281" s="109">
        <f t="shared" si="31"/>
        <v>0</v>
      </c>
    </row>
    <row r="282" spans="1:38" x14ac:dyDescent="0.3">
      <c r="A282" s="421"/>
      <c r="B282" s="421"/>
      <c r="C282" s="422"/>
      <c r="D282" s="423"/>
      <c r="E282" s="421"/>
      <c r="F282" s="421"/>
      <c r="G282" s="421"/>
      <c r="H282" s="421"/>
      <c r="I282" s="421"/>
      <c r="J282" s="421"/>
      <c r="K282" s="421"/>
      <c r="L282" s="421"/>
      <c r="M282" s="423"/>
      <c r="N282" s="340">
        <f>IF(C282&gt;A_Stammdaten!$B$12,0,SUM(E282,F282,H282,J282:K282)-SUM(G282,I282,L282:M282))</f>
        <v>0</v>
      </c>
      <c r="O282" s="421"/>
      <c r="P282" s="421"/>
      <c r="Q282" s="421"/>
      <c r="R282" s="421"/>
      <c r="S282" s="108">
        <f t="shared" si="32"/>
        <v>0</v>
      </c>
      <c r="T282" s="341">
        <f>IF(ISBLANK($B282),0,VLOOKUP($B282,Listen!$A$2:$C$45,2,FALSE))</f>
        <v>0</v>
      </c>
      <c r="U282" s="341">
        <f>IF(ISBLANK($B282),0,VLOOKUP($B282,Listen!$A$2:$C$45,3,FALSE))</f>
        <v>0</v>
      </c>
      <c r="V282" s="342">
        <f t="shared" si="35"/>
        <v>0</v>
      </c>
      <c r="W282" s="342">
        <f t="shared" si="29"/>
        <v>0</v>
      </c>
      <c r="X282" s="342">
        <f t="shared" si="29"/>
        <v>0</v>
      </c>
      <c r="Y282" s="342">
        <f t="shared" si="29"/>
        <v>0</v>
      </c>
      <c r="Z282" s="342">
        <f t="shared" si="29"/>
        <v>0</v>
      </c>
      <c r="AA282" s="342">
        <f t="shared" si="29"/>
        <v>0</v>
      </c>
      <c r="AB282" s="342">
        <f t="shared" si="29"/>
        <v>0</v>
      </c>
      <c r="AC282" s="109">
        <f t="shared" si="33"/>
        <v>0</v>
      </c>
      <c r="AD282" s="109">
        <f>IF(C282=A_Stammdaten!$B$12,E_SAV!$S282-E_SAV!$AE282,HLOOKUP(A_Stammdaten!$B$12-1,$AF$4:$AL$4004,ROW(C282)-3,FALSE)-$AE282)</f>
        <v>0</v>
      </c>
      <c r="AE282" s="109">
        <f>HLOOKUP(A_Stammdaten!$B$12,$AF$4:$AL$4004,ROW(C282)-3,FALSE)</f>
        <v>0</v>
      </c>
      <c r="AF282" s="109">
        <f t="shared" si="30"/>
        <v>0</v>
      </c>
      <c r="AG282" s="109">
        <f t="shared" si="34"/>
        <v>0</v>
      </c>
      <c r="AH282" s="109">
        <f t="shared" si="34"/>
        <v>0</v>
      </c>
      <c r="AI282" s="109">
        <f t="shared" si="34"/>
        <v>0</v>
      </c>
      <c r="AJ282" s="109">
        <f t="shared" si="31"/>
        <v>0</v>
      </c>
      <c r="AK282" s="109">
        <f t="shared" si="31"/>
        <v>0</v>
      </c>
      <c r="AL282" s="109">
        <f t="shared" si="31"/>
        <v>0</v>
      </c>
    </row>
    <row r="283" spans="1:38" x14ac:dyDescent="0.3">
      <c r="A283" s="421"/>
      <c r="B283" s="421"/>
      <c r="C283" s="422"/>
      <c r="D283" s="423"/>
      <c r="E283" s="421"/>
      <c r="F283" s="421"/>
      <c r="G283" s="421"/>
      <c r="H283" s="421"/>
      <c r="I283" s="421"/>
      <c r="J283" s="421"/>
      <c r="K283" s="421"/>
      <c r="L283" s="421"/>
      <c r="M283" s="423"/>
      <c r="N283" s="340">
        <f>IF(C283&gt;A_Stammdaten!$B$12,0,SUM(E283,F283,H283,J283:K283)-SUM(G283,I283,L283:M283))</f>
        <v>0</v>
      </c>
      <c r="O283" s="421"/>
      <c r="P283" s="421"/>
      <c r="Q283" s="421"/>
      <c r="R283" s="421"/>
      <c r="S283" s="108">
        <f t="shared" si="32"/>
        <v>0</v>
      </c>
      <c r="T283" s="341">
        <f>IF(ISBLANK($B283),0,VLOOKUP($B283,Listen!$A$2:$C$45,2,FALSE))</f>
        <v>0</v>
      </c>
      <c r="U283" s="341">
        <f>IF(ISBLANK($B283),0,VLOOKUP($B283,Listen!$A$2:$C$45,3,FALSE))</f>
        <v>0</v>
      </c>
      <c r="V283" s="342">
        <f t="shared" si="35"/>
        <v>0</v>
      </c>
      <c r="W283" s="342">
        <f t="shared" si="29"/>
        <v>0</v>
      </c>
      <c r="X283" s="342">
        <f t="shared" si="29"/>
        <v>0</v>
      </c>
      <c r="Y283" s="342">
        <f t="shared" si="29"/>
        <v>0</v>
      </c>
      <c r="Z283" s="342">
        <f t="shared" si="29"/>
        <v>0</v>
      </c>
      <c r="AA283" s="342">
        <f t="shared" si="29"/>
        <v>0</v>
      </c>
      <c r="AB283" s="342">
        <f t="shared" si="29"/>
        <v>0</v>
      </c>
      <c r="AC283" s="109">
        <f t="shared" si="33"/>
        <v>0</v>
      </c>
      <c r="AD283" s="109">
        <f>IF(C283=A_Stammdaten!$B$12,E_SAV!$S283-E_SAV!$AE283,HLOOKUP(A_Stammdaten!$B$12-1,$AF$4:$AL$4004,ROW(C283)-3,FALSE)-$AE283)</f>
        <v>0</v>
      </c>
      <c r="AE283" s="109">
        <f>HLOOKUP(A_Stammdaten!$B$12,$AF$4:$AL$4004,ROW(C283)-3,FALSE)</f>
        <v>0</v>
      </c>
      <c r="AF283" s="109">
        <f t="shared" si="30"/>
        <v>0</v>
      </c>
      <c r="AG283" s="109">
        <f t="shared" si="34"/>
        <v>0</v>
      </c>
      <c r="AH283" s="109">
        <f t="shared" si="34"/>
        <v>0</v>
      </c>
      <c r="AI283" s="109">
        <f t="shared" si="34"/>
        <v>0</v>
      </c>
      <c r="AJ283" s="109">
        <f t="shared" si="31"/>
        <v>0</v>
      </c>
      <c r="AK283" s="109">
        <f t="shared" si="31"/>
        <v>0</v>
      </c>
      <c r="AL283" s="109">
        <f t="shared" si="31"/>
        <v>0</v>
      </c>
    </row>
    <row r="284" spans="1:38" x14ac:dyDescent="0.3">
      <c r="A284" s="421"/>
      <c r="B284" s="421"/>
      <c r="C284" s="422"/>
      <c r="D284" s="423"/>
      <c r="E284" s="421"/>
      <c r="F284" s="421"/>
      <c r="G284" s="421"/>
      <c r="H284" s="421"/>
      <c r="I284" s="421"/>
      <c r="J284" s="421"/>
      <c r="K284" s="421"/>
      <c r="L284" s="421"/>
      <c r="M284" s="423"/>
      <c r="N284" s="340">
        <f>IF(C284&gt;A_Stammdaten!$B$12,0,SUM(E284,F284,H284,J284:K284)-SUM(G284,I284,L284:M284))</f>
        <v>0</v>
      </c>
      <c r="O284" s="421"/>
      <c r="P284" s="421"/>
      <c r="Q284" s="421"/>
      <c r="R284" s="421"/>
      <c r="S284" s="108">
        <f t="shared" si="32"/>
        <v>0</v>
      </c>
      <c r="T284" s="341">
        <f>IF(ISBLANK($B284),0,VLOOKUP($B284,Listen!$A$2:$C$45,2,FALSE))</f>
        <v>0</v>
      </c>
      <c r="U284" s="341">
        <f>IF(ISBLANK($B284),0,VLOOKUP($B284,Listen!$A$2:$C$45,3,FALSE))</f>
        <v>0</v>
      </c>
      <c r="V284" s="342">
        <f t="shared" si="35"/>
        <v>0</v>
      </c>
      <c r="W284" s="342">
        <f t="shared" si="29"/>
        <v>0</v>
      </c>
      <c r="X284" s="342">
        <f t="shared" si="29"/>
        <v>0</v>
      </c>
      <c r="Y284" s="342">
        <f t="shared" si="29"/>
        <v>0</v>
      </c>
      <c r="Z284" s="342">
        <f t="shared" si="29"/>
        <v>0</v>
      </c>
      <c r="AA284" s="342">
        <f t="shared" si="29"/>
        <v>0</v>
      </c>
      <c r="AB284" s="342">
        <f t="shared" si="29"/>
        <v>0</v>
      </c>
      <c r="AC284" s="109">
        <f t="shared" si="33"/>
        <v>0</v>
      </c>
      <c r="AD284" s="109">
        <f>IF(C284=A_Stammdaten!$B$12,E_SAV!$S284-E_SAV!$AE284,HLOOKUP(A_Stammdaten!$B$12-1,$AF$4:$AL$4004,ROW(C284)-3,FALSE)-$AE284)</f>
        <v>0</v>
      </c>
      <c r="AE284" s="109">
        <f>HLOOKUP(A_Stammdaten!$B$12,$AF$4:$AL$4004,ROW(C284)-3,FALSE)</f>
        <v>0</v>
      </c>
      <c r="AF284" s="109">
        <f t="shared" si="30"/>
        <v>0</v>
      </c>
      <c r="AG284" s="109">
        <f t="shared" si="34"/>
        <v>0</v>
      </c>
      <c r="AH284" s="109">
        <f t="shared" si="34"/>
        <v>0</v>
      </c>
      <c r="AI284" s="109">
        <f t="shared" si="34"/>
        <v>0</v>
      </c>
      <c r="AJ284" s="109">
        <f t="shared" si="31"/>
        <v>0</v>
      </c>
      <c r="AK284" s="109">
        <f t="shared" si="31"/>
        <v>0</v>
      </c>
      <c r="AL284" s="109">
        <f t="shared" si="31"/>
        <v>0</v>
      </c>
    </row>
    <row r="285" spans="1:38" x14ac:dyDescent="0.3">
      <c r="A285" s="421"/>
      <c r="B285" s="421"/>
      <c r="C285" s="422"/>
      <c r="D285" s="423"/>
      <c r="E285" s="421"/>
      <c r="F285" s="421"/>
      <c r="G285" s="421"/>
      <c r="H285" s="421"/>
      <c r="I285" s="421"/>
      <c r="J285" s="421"/>
      <c r="K285" s="421"/>
      <c r="L285" s="421"/>
      <c r="M285" s="423"/>
      <c r="N285" s="340">
        <f>IF(C285&gt;A_Stammdaten!$B$12,0,SUM(E285,F285,H285,J285:K285)-SUM(G285,I285,L285:M285))</f>
        <v>0</v>
      </c>
      <c r="O285" s="421"/>
      <c r="P285" s="421"/>
      <c r="Q285" s="421"/>
      <c r="R285" s="421"/>
      <c r="S285" s="108">
        <f t="shared" si="32"/>
        <v>0</v>
      </c>
      <c r="T285" s="341">
        <f>IF(ISBLANK($B285),0,VLOOKUP($B285,Listen!$A$2:$C$45,2,FALSE))</f>
        <v>0</v>
      </c>
      <c r="U285" s="341">
        <f>IF(ISBLANK($B285),0,VLOOKUP($B285,Listen!$A$2:$C$45,3,FALSE))</f>
        <v>0</v>
      </c>
      <c r="V285" s="342">
        <f t="shared" si="35"/>
        <v>0</v>
      </c>
      <c r="W285" s="342">
        <f t="shared" si="29"/>
        <v>0</v>
      </c>
      <c r="X285" s="342">
        <f t="shared" si="29"/>
        <v>0</v>
      </c>
      <c r="Y285" s="342">
        <f t="shared" si="29"/>
        <v>0</v>
      </c>
      <c r="Z285" s="342">
        <f t="shared" si="29"/>
        <v>0</v>
      </c>
      <c r="AA285" s="342">
        <f t="shared" si="29"/>
        <v>0</v>
      </c>
      <c r="AB285" s="342">
        <f t="shared" si="29"/>
        <v>0</v>
      </c>
      <c r="AC285" s="109">
        <f t="shared" si="33"/>
        <v>0</v>
      </c>
      <c r="AD285" s="109">
        <f>IF(C285=A_Stammdaten!$B$12,E_SAV!$S285-E_SAV!$AE285,HLOOKUP(A_Stammdaten!$B$12-1,$AF$4:$AL$4004,ROW(C285)-3,FALSE)-$AE285)</f>
        <v>0</v>
      </c>
      <c r="AE285" s="109">
        <f>HLOOKUP(A_Stammdaten!$B$12,$AF$4:$AL$4004,ROW(C285)-3,FALSE)</f>
        <v>0</v>
      </c>
      <c r="AF285" s="109">
        <f t="shared" si="30"/>
        <v>0</v>
      </c>
      <c r="AG285" s="109">
        <f t="shared" si="34"/>
        <v>0</v>
      </c>
      <c r="AH285" s="109">
        <f t="shared" si="34"/>
        <v>0</v>
      </c>
      <c r="AI285" s="109">
        <f t="shared" si="34"/>
        <v>0</v>
      </c>
      <c r="AJ285" s="109">
        <f t="shared" si="31"/>
        <v>0</v>
      </c>
      <c r="AK285" s="109">
        <f t="shared" si="31"/>
        <v>0</v>
      </c>
      <c r="AL285" s="109">
        <f t="shared" si="31"/>
        <v>0</v>
      </c>
    </row>
    <row r="286" spans="1:38" x14ac:dyDescent="0.3">
      <c r="A286" s="421"/>
      <c r="B286" s="421"/>
      <c r="C286" s="422"/>
      <c r="D286" s="423"/>
      <c r="E286" s="421"/>
      <c r="F286" s="421"/>
      <c r="G286" s="421"/>
      <c r="H286" s="421"/>
      <c r="I286" s="421"/>
      <c r="J286" s="421"/>
      <c r="K286" s="421"/>
      <c r="L286" s="421"/>
      <c r="M286" s="423"/>
      <c r="N286" s="340">
        <f>IF(C286&gt;A_Stammdaten!$B$12,0,SUM(E286,F286,H286,J286:K286)-SUM(G286,I286,L286:M286))</f>
        <v>0</v>
      </c>
      <c r="O286" s="421"/>
      <c r="P286" s="421"/>
      <c r="Q286" s="421"/>
      <c r="R286" s="421"/>
      <c r="S286" s="108">
        <f t="shared" si="32"/>
        <v>0</v>
      </c>
      <c r="T286" s="341">
        <f>IF(ISBLANK($B286),0,VLOOKUP($B286,Listen!$A$2:$C$45,2,FALSE))</f>
        <v>0</v>
      </c>
      <c r="U286" s="341">
        <f>IF(ISBLANK($B286),0,VLOOKUP($B286,Listen!$A$2:$C$45,3,FALSE))</f>
        <v>0</v>
      </c>
      <c r="V286" s="342">
        <f t="shared" si="35"/>
        <v>0</v>
      </c>
      <c r="W286" s="342">
        <f t="shared" si="29"/>
        <v>0</v>
      </c>
      <c r="X286" s="342">
        <f t="shared" si="29"/>
        <v>0</v>
      </c>
      <c r="Y286" s="342">
        <f t="shared" si="29"/>
        <v>0</v>
      </c>
      <c r="Z286" s="342">
        <f t="shared" si="29"/>
        <v>0</v>
      </c>
      <c r="AA286" s="342">
        <f t="shared" si="29"/>
        <v>0</v>
      </c>
      <c r="AB286" s="342">
        <f t="shared" ref="W286:AB329" si="36">$T286</f>
        <v>0</v>
      </c>
      <c r="AC286" s="109">
        <f t="shared" si="33"/>
        <v>0</v>
      </c>
      <c r="AD286" s="109">
        <f>IF(C286=A_Stammdaten!$B$12,E_SAV!$S286-E_SAV!$AE286,HLOOKUP(A_Stammdaten!$B$12-1,$AF$4:$AL$4004,ROW(C286)-3,FALSE)-$AE286)</f>
        <v>0</v>
      </c>
      <c r="AE286" s="109">
        <f>HLOOKUP(A_Stammdaten!$B$12,$AF$4:$AL$4004,ROW(C286)-3,FALSE)</f>
        <v>0</v>
      </c>
      <c r="AF286" s="109">
        <f t="shared" si="30"/>
        <v>0</v>
      </c>
      <c r="AG286" s="109">
        <f t="shared" si="34"/>
        <v>0</v>
      </c>
      <c r="AH286" s="109">
        <f t="shared" si="34"/>
        <v>0</v>
      </c>
      <c r="AI286" s="109">
        <f t="shared" si="34"/>
        <v>0</v>
      </c>
      <c r="AJ286" s="109">
        <f t="shared" si="31"/>
        <v>0</v>
      </c>
      <c r="AK286" s="109">
        <f t="shared" si="31"/>
        <v>0</v>
      </c>
      <c r="AL286" s="109">
        <f t="shared" si="31"/>
        <v>0</v>
      </c>
    </row>
    <row r="287" spans="1:38" x14ac:dyDescent="0.3">
      <c r="A287" s="421"/>
      <c r="B287" s="421"/>
      <c r="C287" s="422"/>
      <c r="D287" s="423"/>
      <c r="E287" s="421"/>
      <c r="F287" s="421"/>
      <c r="G287" s="421"/>
      <c r="H287" s="421"/>
      <c r="I287" s="421"/>
      <c r="J287" s="421"/>
      <c r="K287" s="421"/>
      <c r="L287" s="421"/>
      <c r="M287" s="423"/>
      <c r="N287" s="340">
        <f>IF(C287&gt;A_Stammdaten!$B$12,0,SUM(E287,F287,H287,J287:K287)-SUM(G287,I287,L287:M287))</f>
        <v>0</v>
      </c>
      <c r="O287" s="421"/>
      <c r="P287" s="421"/>
      <c r="Q287" s="421"/>
      <c r="R287" s="421"/>
      <c r="S287" s="108">
        <f t="shared" si="32"/>
        <v>0</v>
      </c>
      <c r="T287" s="341">
        <f>IF(ISBLANK($B287),0,VLOOKUP($B287,Listen!$A$2:$C$45,2,FALSE))</f>
        <v>0</v>
      </c>
      <c r="U287" s="341">
        <f>IF(ISBLANK($B287),0,VLOOKUP($B287,Listen!$A$2:$C$45,3,FALSE))</f>
        <v>0</v>
      </c>
      <c r="V287" s="342">
        <f t="shared" si="35"/>
        <v>0</v>
      </c>
      <c r="W287" s="342">
        <f t="shared" si="36"/>
        <v>0</v>
      </c>
      <c r="X287" s="342">
        <f t="shared" si="36"/>
        <v>0</v>
      </c>
      <c r="Y287" s="342">
        <f t="shared" si="36"/>
        <v>0</v>
      </c>
      <c r="Z287" s="342">
        <f t="shared" si="36"/>
        <v>0</v>
      </c>
      <c r="AA287" s="342">
        <f t="shared" si="36"/>
        <v>0</v>
      </c>
      <c r="AB287" s="342">
        <f t="shared" si="36"/>
        <v>0</v>
      </c>
      <c r="AC287" s="109">
        <f t="shared" si="33"/>
        <v>0</v>
      </c>
      <c r="AD287" s="109">
        <f>IF(C287=A_Stammdaten!$B$12,E_SAV!$S287-E_SAV!$AE287,HLOOKUP(A_Stammdaten!$B$12-1,$AF$4:$AL$4004,ROW(C287)-3,FALSE)-$AE287)</f>
        <v>0</v>
      </c>
      <c r="AE287" s="109">
        <f>HLOOKUP(A_Stammdaten!$B$12,$AF$4:$AL$4004,ROW(C287)-3,FALSE)</f>
        <v>0</v>
      </c>
      <c r="AF287" s="109">
        <f t="shared" si="30"/>
        <v>0</v>
      </c>
      <c r="AG287" s="109">
        <f t="shared" si="34"/>
        <v>0</v>
      </c>
      <c r="AH287" s="109">
        <f t="shared" si="34"/>
        <v>0</v>
      </c>
      <c r="AI287" s="109">
        <f t="shared" si="34"/>
        <v>0</v>
      </c>
      <c r="AJ287" s="109">
        <f t="shared" si="31"/>
        <v>0</v>
      </c>
      <c r="AK287" s="109">
        <f t="shared" si="31"/>
        <v>0</v>
      </c>
      <c r="AL287" s="109">
        <f t="shared" si="31"/>
        <v>0</v>
      </c>
    </row>
    <row r="288" spans="1:38" x14ac:dyDescent="0.3">
      <c r="A288" s="421"/>
      <c r="B288" s="421"/>
      <c r="C288" s="422"/>
      <c r="D288" s="423"/>
      <c r="E288" s="421"/>
      <c r="F288" s="421"/>
      <c r="G288" s="421"/>
      <c r="H288" s="421"/>
      <c r="I288" s="421"/>
      <c r="J288" s="421"/>
      <c r="K288" s="421"/>
      <c r="L288" s="421"/>
      <c r="M288" s="423"/>
      <c r="N288" s="340">
        <f>IF(C288&gt;A_Stammdaten!$B$12,0,SUM(E288,F288,H288,J288:K288)-SUM(G288,I288,L288:M288))</f>
        <v>0</v>
      </c>
      <c r="O288" s="421"/>
      <c r="P288" s="421"/>
      <c r="Q288" s="421"/>
      <c r="R288" s="421"/>
      <c r="S288" s="108">
        <f t="shared" si="32"/>
        <v>0</v>
      </c>
      <c r="T288" s="341">
        <f>IF(ISBLANK($B288),0,VLOOKUP($B288,Listen!$A$2:$C$45,2,FALSE))</f>
        <v>0</v>
      </c>
      <c r="U288" s="341">
        <f>IF(ISBLANK($B288),0,VLOOKUP($B288,Listen!$A$2:$C$45,3,FALSE))</f>
        <v>0</v>
      </c>
      <c r="V288" s="342">
        <f t="shared" si="35"/>
        <v>0</v>
      </c>
      <c r="W288" s="342">
        <f t="shared" si="36"/>
        <v>0</v>
      </c>
      <c r="X288" s="342">
        <f t="shared" si="36"/>
        <v>0</v>
      </c>
      <c r="Y288" s="342">
        <f t="shared" si="36"/>
        <v>0</v>
      </c>
      <c r="Z288" s="342">
        <f t="shared" si="36"/>
        <v>0</v>
      </c>
      <c r="AA288" s="342">
        <f t="shared" si="36"/>
        <v>0</v>
      </c>
      <c r="AB288" s="342">
        <f t="shared" si="36"/>
        <v>0</v>
      </c>
      <c r="AC288" s="109">
        <f t="shared" si="33"/>
        <v>0</v>
      </c>
      <c r="AD288" s="109">
        <f>IF(C288=A_Stammdaten!$B$12,E_SAV!$S288-E_SAV!$AE288,HLOOKUP(A_Stammdaten!$B$12-1,$AF$4:$AL$4004,ROW(C288)-3,FALSE)-$AE288)</f>
        <v>0</v>
      </c>
      <c r="AE288" s="109">
        <f>HLOOKUP(A_Stammdaten!$B$12,$AF$4:$AL$4004,ROW(C288)-3,FALSE)</f>
        <v>0</v>
      </c>
      <c r="AF288" s="109">
        <f t="shared" si="30"/>
        <v>0</v>
      </c>
      <c r="AG288" s="109">
        <f t="shared" si="34"/>
        <v>0</v>
      </c>
      <c r="AH288" s="109">
        <f t="shared" si="34"/>
        <v>0</v>
      </c>
      <c r="AI288" s="109">
        <f t="shared" si="34"/>
        <v>0</v>
      </c>
      <c r="AJ288" s="109">
        <f t="shared" si="31"/>
        <v>0</v>
      </c>
      <c r="AK288" s="109">
        <f t="shared" si="31"/>
        <v>0</v>
      </c>
      <c r="AL288" s="109">
        <f t="shared" si="31"/>
        <v>0</v>
      </c>
    </row>
    <row r="289" spans="1:38" x14ac:dyDescent="0.3">
      <c r="A289" s="421"/>
      <c r="B289" s="421"/>
      <c r="C289" s="422"/>
      <c r="D289" s="423"/>
      <c r="E289" s="421"/>
      <c r="F289" s="421"/>
      <c r="G289" s="421"/>
      <c r="H289" s="421"/>
      <c r="I289" s="421"/>
      <c r="J289" s="421"/>
      <c r="K289" s="421"/>
      <c r="L289" s="421"/>
      <c r="M289" s="423"/>
      <c r="N289" s="340">
        <f>IF(C289&gt;A_Stammdaten!$B$12,0,SUM(E289,F289,H289,J289:K289)-SUM(G289,I289,L289:M289))</f>
        <v>0</v>
      </c>
      <c r="O289" s="421"/>
      <c r="P289" s="421"/>
      <c r="Q289" s="421"/>
      <c r="R289" s="421"/>
      <c r="S289" s="108">
        <f t="shared" si="32"/>
        <v>0</v>
      </c>
      <c r="T289" s="341">
        <f>IF(ISBLANK($B289),0,VLOOKUP($B289,Listen!$A$2:$C$45,2,FALSE))</f>
        <v>0</v>
      </c>
      <c r="U289" s="341">
        <f>IF(ISBLANK($B289),0,VLOOKUP($B289,Listen!$A$2:$C$45,3,FALSE))</f>
        <v>0</v>
      </c>
      <c r="V289" s="342">
        <f t="shared" si="35"/>
        <v>0</v>
      </c>
      <c r="W289" s="342">
        <f t="shared" si="36"/>
        <v>0</v>
      </c>
      <c r="X289" s="342">
        <f t="shared" si="36"/>
        <v>0</v>
      </c>
      <c r="Y289" s="342">
        <f t="shared" si="36"/>
        <v>0</v>
      </c>
      <c r="Z289" s="342">
        <f t="shared" si="36"/>
        <v>0</v>
      </c>
      <c r="AA289" s="342">
        <f t="shared" si="36"/>
        <v>0</v>
      </c>
      <c r="AB289" s="342">
        <f t="shared" si="36"/>
        <v>0</v>
      </c>
      <c r="AC289" s="109">
        <f t="shared" si="33"/>
        <v>0</v>
      </c>
      <c r="AD289" s="109">
        <f>IF(C289=A_Stammdaten!$B$12,E_SAV!$S289-E_SAV!$AE289,HLOOKUP(A_Stammdaten!$B$12-1,$AF$4:$AL$4004,ROW(C289)-3,FALSE)-$AE289)</f>
        <v>0</v>
      </c>
      <c r="AE289" s="109">
        <f>HLOOKUP(A_Stammdaten!$B$12,$AF$4:$AL$4004,ROW(C289)-3,FALSE)</f>
        <v>0</v>
      </c>
      <c r="AF289" s="109">
        <f t="shared" si="30"/>
        <v>0</v>
      </c>
      <c r="AG289" s="109">
        <f t="shared" si="34"/>
        <v>0</v>
      </c>
      <c r="AH289" s="109">
        <f t="shared" si="34"/>
        <v>0</v>
      </c>
      <c r="AI289" s="109">
        <f t="shared" si="34"/>
        <v>0</v>
      </c>
      <c r="AJ289" s="109">
        <f t="shared" si="31"/>
        <v>0</v>
      </c>
      <c r="AK289" s="109">
        <f t="shared" si="31"/>
        <v>0</v>
      </c>
      <c r="AL289" s="109">
        <f t="shared" si="31"/>
        <v>0</v>
      </c>
    </row>
    <row r="290" spans="1:38" x14ac:dyDescent="0.3">
      <c r="A290" s="421"/>
      <c r="B290" s="421"/>
      <c r="C290" s="422"/>
      <c r="D290" s="423"/>
      <c r="E290" s="421"/>
      <c r="F290" s="421"/>
      <c r="G290" s="421"/>
      <c r="H290" s="421"/>
      <c r="I290" s="421"/>
      <c r="J290" s="421"/>
      <c r="K290" s="421"/>
      <c r="L290" s="421"/>
      <c r="M290" s="423"/>
      <c r="N290" s="340">
        <f>IF(C290&gt;A_Stammdaten!$B$12,0,SUM(E290,F290,H290,J290:K290)-SUM(G290,I290,L290:M290))</f>
        <v>0</v>
      </c>
      <c r="O290" s="421"/>
      <c r="P290" s="421"/>
      <c r="Q290" s="421"/>
      <c r="R290" s="421"/>
      <c r="S290" s="108">
        <f t="shared" si="32"/>
        <v>0</v>
      </c>
      <c r="T290" s="341">
        <f>IF(ISBLANK($B290),0,VLOOKUP($B290,Listen!$A$2:$C$45,2,FALSE))</f>
        <v>0</v>
      </c>
      <c r="U290" s="341">
        <f>IF(ISBLANK($B290),0,VLOOKUP($B290,Listen!$A$2:$C$45,3,FALSE))</f>
        <v>0</v>
      </c>
      <c r="V290" s="342">
        <f t="shared" si="35"/>
        <v>0</v>
      </c>
      <c r="W290" s="342">
        <f t="shared" si="36"/>
        <v>0</v>
      </c>
      <c r="X290" s="342">
        <f t="shared" si="36"/>
        <v>0</v>
      </c>
      <c r="Y290" s="342">
        <f t="shared" si="36"/>
        <v>0</v>
      </c>
      <c r="Z290" s="342">
        <f t="shared" si="36"/>
        <v>0</v>
      </c>
      <c r="AA290" s="342">
        <f t="shared" si="36"/>
        <v>0</v>
      </c>
      <c r="AB290" s="342">
        <f t="shared" si="36"/>
        <v>0</v>
      </c>
      <c r="AC290" s="109">
        <f t="shared" si="33"/>
        <v>0</v>
      </c>
      <c r="AD290" s="109">
        <f>IF(C290=A_Stammdaten!$B$12,E_SAV!$S290-E_SAV!$AE290,HLOOKUP(A_Stammdaten!$B$12-1,$AF$4:$AL$4004,ROW(C290)-3,FALSE)-$AE290)</f>
        <v>0</v>
      </c>
      <c r="AE290" s="109">
        <f>HLOOKUP(A_Stammdaten!$B$12,$AF$4:$AL$4004,ROW(C290)-3,FALSE)</f>
        <v>0</v>
      </c>
      <c r="AF290" s="109">
        <f t="shared" si="30"/>
        <v>0</v>
      </c>
      <c r="AG290" s="109">
        <f t="shared" si="34"/>
        <v>0</v>
      </c>
      <c r="AH290" s="109">
        <f t="shared" si="34"/>
        <v>0</v>
      </c>
      <c r="AI290" s="109">
        <f t="shared" si="34"/>
        <v>0</v>
      </c>
      <c r="AJ290" s="109">
        <f t="shared" si="31"/>
        <v>0</v>
      </c>
      <c r="AK290" s="109">
        <f t="shared" si="31"/>
        <v>0</v>
      </c>
      <c r="AL290" s="109">
        <f t="shared" si="31"/>
        <v>0</v>
      </c>
    </row>
    <row r="291" spans="1:38" x14ac:dyDescent="0.3">
      <c r="A291" s="421"/>
      <c r="B291" s="421"/>
      <c r="C291" s="422"/>
      <c r="D291" s="423"/>
      <c r="E291" s="421"/>
      <c r="F291" s="421"/>
      <c r="G291" s="421"/>
      <c r="H291" s="421"/>
      <c r="I291" s="421"/>
      <c r="J291" s="421"/>
      <c r="K291" s="421"/>
      <c r="L291" s="421"/>
      <c r="M291" s="423"/>
      <c r="N291" s="340">
        <f>IF(C291&gt;A_Stammdaten!$B$12,0,SUM(E291,F291,H291,J291:K291)-SUM(G291,I291,L291:M291))</f>
        <v>0</v>
      </c>
      <c r="O291" s="421"/>
      <c r="P291" s="421"/>
      <c r="Q291" s="421"/>
      <c r="R291" s="421"/>
      <c r="S291" s="108">
        <f t="shared" si="32"/>
        <v>0</v>
      </c>
      <c r="T291" s="341">
        <f>IF(ISBLANK($B291),0,VLOOKUP($B291,Listen!$A$2:$C$45,2,FALSE))</f>
        <v>0</v>
      </c>
      <c r="U291" s="341">
        <f>IF(ISBLANK($B291),0,VLOOKUP($B291,Listen!$A$2:$C$45,3,FALSE))</f>
        <v>0</v>
      </c>
      <c r="V291" s="342">
        <f t="shared" si="35"/>
        <v>0</v>
      </c>
      <c r="W291" s="342">
        <f t="shared" si="36"/>
        <v>0</v>
      </c>
      <c r="X291" s="342">
        <f t="shared" si="36"/>
        <v>0</v>
      </c>
      <c r="Y291" s="342">
        <f t="shared" si="36"/>
        <v>0</v>
      </c>
      <c r="Z291" s="342">
        <f t="shared" si="36"/>
        <v>0</v>
      </c>
      <c r="AA291" s="342">
        <f t="shared" si="36"/>
        <v>0</v>
      </c>
      <c r="AB291" s="342">
        <f t="shared" si="36"/>
        <v>0</v>
      </c>
      <c r="AC291" s="109">
        <f t="shared" si="33"/>
        <v>0</v>
      </c>
      <c r="AD291" s="109">
        <f>IF(C291=A_Stammdaten!$B$12,E_SAV!$S291-E_SAV!$AE291,HLOOKUP(A_Stammdaten!$B$12-1,$AF$4:$AL$4004,ROW(C291)-3,FALSE)-$AE291)</f>
        <v>0</v>
      </c>
      <c r="AE291" s="109">
        <f>HLOOKUP(A_Stammdaten!$B$12,$AF$4:$AL$4004,ROW(C291)-3,FALSE)</f>
        <v>0</v>
      </c>
      <c r="AF291" s="109">
        <f t="shared" si="30"/>
        <v>0</v>
      </c>
      <c r="AG291" s="109">
        <f t="shared" si="34"/>
        <v>0</v>
      </c>
      <c r="AH291" s="109">
        <f t="shared" si="34"/>
        <v>0</v>
      </c>
      <c r="AI291" s="109">
        <f t="shared" si="34"/>
        <v>0</v>
      </c>
      <c r="AJ291" s="109">
        <f t="shared" si="31"/>
        <v>0</v>
      </c>
      <c r="AK291" s="109">
        <f t="shared" si="31"/>
        <v>0</v>
      </c>
      <c r="AL291" s="109">
        <f t="shared" si="31"/>
        <v>0</v>
      </c>
    </row>
    <row r="292" spans="1:38" x14ac:dyDescent="0.3">
      <c r="A292" s="421"/>
      <c r="B292" s="421"/>
      <c r="C292" s="422"/>
      <c r="D292" s="423"/>
      <c r="E292" s="421"/>
      <c r="F292" s="421"/>
      <c r="G292" s="421"/>
      <c r="H292" s="421"/>
      <c r="I292" s="421"/>
      <c r="J292" s="421"/>
      <c r="K292" s="421"/>
      <c r="L292" s="421"/>
      <c r="M292" s="423"/>
      <c r="N292" s="340">
        <f>IF(C292&gt;A_Stammdaten!$B$12,0,SUM(E292,F292,H292,J292:K292)-SUM(G292,I292,L292:M292))</f>
        <v>0</v>
      </c>
      <c r="O292" s="421"/>
      <c r="P292" s="421"/>
      <c r="Q292" s="421"/>
      <c r="R292" s="421"/>
      <c r="S292" s="108">
        <f t="shared" si="32"/>
        <v>0</v>
      </c>
      <c r="T292" s="341">
        <f>IF(ISBLANK($B292),0,VLOOKUP($B292,Listen!$A$2:$C$45,2,FALSE))</f>
        <v>0</v>
      </c>
      <c r="U292" s="341">
        <f>IF(ISBLANK($B292),0,VLOOKUP($B292,Listen!$A$2:$C$45,3,FALSE))</f>
        <v>0</v>
      </c>
      <c r="V292" s="342">
        <f t="shared" si="35"/>
        <v>0</v>
      </c>
      <c r="W292" s="342">
        <f t="shared" si="36"/>
        <v>0</v>
      </c>
      <c r="X292" s="342">
        <f t="shared" si="36"/>
        <v>0</v>
      </c>
      <c r="Y292" s="342">
        <f t="shared" si="36"/>
        <v>0</v>
      </c>
      <c r="Z292" s="342">
        <f t="shared" si="36"/>
        <v>0</v>
      </c>
      <c r="AA292" s="342">
        <f t="shared" si="36"/>
        <v>0</v>
      </c>
      <c r="AB292" s="342">
        <f t="shared" si="36"/>
        <v>0</v>
      </c>
      <c r="AC292" s="109">
        <f t="shared" si="33"/>
        <v>0</v>
      </c>
      <c r="AD292" s="109">
        <f>IF(C292=A_Stammdaten!$B$12,E_SAV!$S292-E_SAV!$AE292,HLOOKUP(A_Stammdaten!$B$12-1,$AF$4:$AL$4004,ROW(C292)-3,FALSE)-$AE292)</f>
        <v>0</v>
      </c>
      <c r="AE292" s="109">
        <f>HLOOKUP(A_Stammdaten!$B$12,$AF$4:$AL$4004,ROW(C292)-3,FALSE)</f>
        <v>0</v>
      </c>
      <c r="AF292" s="109">
        <f t="shared" si="30"/>
        <v>0</v>
      </c>
      <c r="AG292" s="109">
        <f t="shared" si="34"/>
        <v>0</v>
      </c>
      <c r="AH292" s="109">
        <f t="shared" si="34"/>
        <v>0</v>
      </c>
      <c r="AI292" s="109">
        <f t="shared" si="34"/>
        <v>0</v>
      </c>
      <c r="AJ292" s="109">
        <f t="shared" si="31"/>
        <v>0</v>
      </c>
      <c r="AK292" s="109">
        <f t="shared" si="31"/>
        <v>0</v>
      </c>
      <c r="AL292" s="109">
        <f t="shared" si="31"/>
        <v>0</v>
      </c>
    </row>
    <row r="293" spans="1:38" x14ac:dyDescent="0.3">
      <c r="A293" s="421"/>
      <c r="B293" s="421"/>
      <c r="C293" s="422"/>
      <c r="D293" s="423"/>
      <c r="E293" s="421"/>
      <c r="F293" s="421"/>
      <c r="G293" s="421"/>
      <c r="H293" s="421"/>
      <c r="I293" s="421"/>
      <c r="J293" s="421"/>
      <c r="K293" s="421"/>
      <c r="L293" s="421"/>
      <c r="M293" s="423"/>
      <c r="N293" s="340">
        <f>IF(C293&gt;A_Stammdaten!$B$12,0,SUM(E293,F293,H293,J293:K293)-SUM(G293,I293,L293:M293))</f>
        <v>0</v>
      </c>
      <c r="O293" s="421"/>
      <c r="P293" s="421"/>
      <c r="Q293" s="421"/>
      <c r="R293" s="421"/>
      <c r="S293" s="108">
        <f t="shared" si="32"/>
        <v>0</v>
      </c>
      <c r="T293" s="341">
        <f>IF(ISBLANK($B293),0,VLOOKUP($B293,Listen!$A$2:$C$45,2,FALSE))</f>
        <v>0</v>
      </c>
      <c r="U293" s="341">
        <f>IF(ISBLANK($B293),0,VLOOKUP($B293,Listen!$A$2:$C$45,3,FALSE))</f>
        <v>0</v>
      </c>
      <c r="V293" s="342">
        <f t="shared" si="35"/>
        <v>0</v>
      </c>
      <c r="W293" s="342">
        <f t="shared" si="36"/>
        <v>0</v>
      </c>
      <c r="X293" s="342">
        <f t="shared" si="36"/>
        <v>0</v>
      </c>
      <c r="Y293" s="342">
        <f t="shared" si="36"/>
        <v>0</v>
      </c>
      <c r="Z293" s="342">
        <f t="shared" si="36"/>
        <v>0</v>
      </c>
      <c r="AA293" s="342">
        <f t="shared" si="36"/>
        <v>0</v>
      </c>
      <c r="AB293" s="342">
        <f t="shared" si="36"/>
        <v>0</v>
      </c>
      <c r="AC293" s="109">
        <f t="shared" si="33"/>
        <v>0</v>
      </c>
      <c r="AD293" s="109">
        <f>IF(C293=A_Stammdaten!$B$12,E_SAV!$S293-E_SAV!$AE293,HLOOKUP(A_Stammdaten!$B$12-1,$AF$4:$AL$4004,ROW(C293)-3,FALSE)-$AE293)</f>
        <v>0</v>
      </c>
      <c r="AE293" s="109">
        <f>HLOOKUP(A_Stammdaten!$B$12,$AF$4:$AL$4004,ROW(C293)-3,FALSE)</f>
        <v>0</v>
      </c>
      <c r="AF293" s="109">
        <f t="shared" si="30"/>
        <v>0</v>
      </c>
      <c r="AG293" s="109">
        <f t="shared" si="34"/>
        <v>0</v>
      </c>
      <c r="AH293" s="109">
        <f t="shared" si="34"/>
        <v>0</v>
      </c>
      <c r="AI293" s="109">
        <f t="shared" si="34"/>
        <v>0</v>
      </c>
      <c r="AJ293" s="109">
        <f t="shared" si="31"/>
        <v>0</v>
      </c>
      <c r="AK293" s="109">
        <f t="shared" si="31"/>
        <v>0</v>
      </c>
      <c r="AL293" s="109">
        <f t="shared" si="31"/>
        <v>0</v>
      </c>
    </row>
    <row r="294" spans="1:38" x14ac:dyDescent="0.3">
      <c r="A294" s="421"/>
      <c r="B294" s="421"/>
      <c r="C294" s="422"/>
      <c r="D294" s="423"/>
      <c r="E294" s="421"/>
      <c r="F294" s="421"/>
      <c r="G294" s="421"/>
      <c r="H294" s="421"/>
      <c r="I294" s="421"/>
      <c r="J294" s="421"/>
      <c r="K294" s="421"/>
      <c r="L294" s="421"/>
      <c r="M294" s="423"/>
      <c r="N294" s="340">
        <f>IF(C294&gt;A_Stammdaten!$B$12,0,SUM(E294,F294,H294,J294:K294)-SUM(G294,I294,L294:M294))</f>
        <v>0</v>
      </c>
      <c r="O294" s="421"/>
      <c r="P294" s="421"/>
      <c r="Q294" s="421"/>
      <c r="R294" s="421"/>
      <c r="S294" s="108">
        <f t="shared" si="32"/>
        <v>0</v>
      </c>
      <c r="T294" s="341">
        <f>IF(ISBLANK($B294),0,VLOOKUP($B294,Listen!$A$2:$C$45,2,FALSE))</f>
        <v>0</v>
      </c>
      <c r="U294" s="341">
        <f>IF(ISBLANK($B294),0,VLOOKUP($B294,Listen!$A$2:$C$45,3,FALSE))</f>
        <v>0</v>
      </c>
      <c r="V294" s="342">
        <f t="shared" si="35"/>
        <v>0</v>
      </c>
      <c r="W294" s="342">
        <f t="shared" si="36"/>
        <v>0</v>
      </c>
      <c r="X294" s="342">
        <f t="shared" si="36"/>
        <v>0</v>
      </c>
      <c r="Y294" s="342">
        <f t="shared" si="36"/>
        <v>0</v>
      </c>
      <c r="Z294" s="342">
        <f t="shared" si="36"/>
        <v>0</v>
      </c>
      <c r="AA294" s="342">
        <f t="shared" si="36"/>
        <v>0</v>
      </c>
      <c r="AB294" s="342">
        <f t="shared" si="36"/>
        <v>0</v>
      </c>
      <c r="AC294" s="109">
        <f t="shared" si="33"/>
        <v>0</v>
      </c>
      <c r="AD294" s="109">
        <f>IF(C294=A_Stammdaten!$B$12,E_SAV!$S294-E_SAV!$AE294,HLOOKUP(A_Stammdaten!$B$12-1,$AF$4:$AL$4004,ROW(C294)-3,FALSE)-$AE294)</f>
        <v>0</v>
      </c>
      <c r="AE294" s="109">
        <f>HLOOKUP(A_Stammdaten!$B$12,$AF$4:$AL$4004,ROW(C294)-3,FALSE)</f>
        <v>0</v>
      </c>
      <c r="AF294" s="109">
        <f t="shared" si="30"/>
        <v>0</v>
      </c>
      <c r="AG294" s="109">
        <f t="shared" si="34"/>
        <v>0</v>
      </c>
      <c r="AH294" s="109">
        <f t="shared" si="34"/>
        <v>0</v>
      </c>
      <c r="AI294" s="109">
        <f t="shared" si="34"/>
        <v>0</v>
      </c>
      <c r="AJ294" s="109">
        <f t="shared" si="31"/>
        <v>0</v>
      </c>
      <c r="AK294" s="109">
        <f t="shared" si="31"/>
        <v>0</v>
      </c>
      <c r="AL294" s="109">
        <f t="shared" si="31"/>
        <v>0</v>
      </c>
    </row>
    <row r="295" spans="1:38" x14ac:dyDescent="0.3">
      <c r="A295" s="421"/>
      <c r="B295" s="421"/>
      <c r="C295" s="422"/>
      <c r="D295" s="423"/>
      <c r="E295" s="421"/>
      <c r="F295" s="421"/>
      <c r="G295" s="421"/>
      <c r="H295" s="421"/>
      <c r="I295" s="421"/>
      <c r="J295" s="421"/>
      <c r="K295" s="421"/>
      <c r="L295" s="421"/>
      <c r="M295" s="423"/>
      <c r="N295" s="340">
        <f>IF(C295&gt;A_Stammdaten!$B$12,0,SUM(E295,F295,H295,J295:K295)-SUM(G295,I295,L295:M295))</f>
        <v>0</v>
      </c>
      <c r="O295" s="421"/>
      <c r="P295" s="421"/>
      <c r="Q295" s="421"/>
      <c r="R295" s="421"/>
      <c r="S295" s="108">
        <f t="shared" si="32"/>
        <v>0</v>
      </c>
      <c r="T295" s="341">
        <f>IF(ISBLANK($B295),0,VLOOKUP($B295,Listen!$A$2:$C$45,2,FALSE))</f>
        <v>0</v>
      </c>
      <c r="U295" s="341">
        <f>IF(ISBLANK($B295),0,VLOOKUP($B295,Listen!$A$2:$C$45,3,FALSE))</f>
        <v>0</v>
      </c>
      <c r="V295" s="342">
        <f t="shared" si="35"/>
        <v>0</v>
      </c>
      <c r="W295" s="342">
        <f t="shared" si="36"/>
        <v>0</v>
      </c>
      <c r="X295" s="342">
        <f t="shared" si="36"/>
        <v>0</v>
      </c>
      <c r="Y295" s="342">
        <f t="shared" si="36"/>
        <v>0</v>
      </c>
      <c r="Z295" s="342">
        <f t="shared" si="36"/>
        <v>0</v>
      </c>
      <c r="AA295" s="342">
        <f t="shared" si="36"/>
        <v>0</v>
      </c>
      <c r="AB295" s="342">
        <f t="shared" si="36"/>
        <v>0</v>
      </c>
      <c r="AC295" s="109">
        <f t="shared" si="33"/>
        <v>0</v>
      </c>
      <c r="AD295" s="109">
        <f>IF(C295=A_Stammdaten!$B$12,E_SAV!$S295-E_SAV!$AE295,HLOOKUP(A_Stammdaten!$B$12-1,$AF$4:$AL$4004,ROW(C295)-3,FALSE)-$AE295)</f>
        <v>0</v>
      </c>
      <c r="AE295" s="109">
        <f>HLOOKUP(A_Stammdaten!$B$12,$AF$4:$AL$4004,ROW(C295)-3,FALSE)</f>
        <v>0</v>
      </c>
      <c r="AF295" s="109">
        <f t="shared" si="30"/>
        <v>0</v>
      </c>
      <c r="AG295" s="109">
        <f t="shared" si="34"/>
        <v>0</v>
      </c>
      <c r="AH295" s="109">
        <f t="shared" si="34"/>
        <v>0</v>
      </c>
      <c r="AI295" s="109">
        <f t="shared" si="34"/>
        <v>0</v>
      </c>
      <c r="AJ295" s="109">
        <f t="shared" si="31"/>
        <v>0</v>
      </c>
      <c r="AK295" s="109">
        <f t="shared" si="31"/>
        <v>0</v>
      </c>
      <c r="AL295" s="109">
        <f t="shared" si="31"/>
        <v>0</v>
      </c>
    </row>
    <row r="296" spans="1:38" x14ac:dyDescent="0.3">
      <c r="A296" s="421"/>
      <c r="B296" s="421"/>
      <c r="C296" s="422"/>
      <c r="D296" s="423"/>
      <c r="E296" s="421"/>
      <c r="F296" s="421"/>
      <c r="G296" s="421"/>
      <c r="H296" s="421"/>
      <c r="I296" s="421"/>
      <c r="J296" s="421"/>
      <c r="K296" s="421"/>
      <c r="L296" s="421"/>
      <c r="M296" s="423"/>
      <c r="N296" s="340">
        <f>IF(C296&gt;A_Stammdaten!$B$12,0,SUM(E296,F296,H296,J296:K296)-SUM(G296,I296,L296:M296))</f>
        <v>0</v>
      </c>
      <c r="O296" s="421"/>
      <c r="P296" s="421"/>
      <c r="Q296" s="421"/>
      <c r="R296" s="421"/>
      <c r="S296" s="108">
        <f t="shared" si="32"/>
        <v>0</v>
      </c>
      <c r="T296" s="341">
        <f>IF(ISBLANK($B296),0,VLOOKUP($B296,Listen!$A$2:$C$45,2,FALSE))</f>
        <v>0</v>
      </c>
      <c r="U296" s="341">
        <f>IF(ISBLANK($B296),0,VLOOKUP($B296,Listen!$A$2:$C$45,3,FALSE))</f>
        <v>0</v>
      </c>
      <c r="V296" s="342">
        <f t="shared" si="35"/>
        <v>0</v>
      </c>
      <c r="W296" s="342">
        <f t="shared" si="36"/>
        <v>0</v>
      </c>
      <c r="X296" s="342">
        <f t="shared" si="36"/>
        <v>0</v>
      </c>
      <c r="Y296" s="342">
        <f t="shared" si="36"/>
        <v>0</v>
      </c>
      <c r="Z296" s="342">
        <f t="shared" si="36"/>
        <v>0</v>
      </c>
      <c r="AA296" s="342">
        <f t="shared" si="36"/>
        <v>0</v>
      </c>
      <c r="AB296" s="342">
        <f t="shared" si="36"/>
        <v>0</v>
      </c>
      <c r="AC296" s="109">
        <f t="shared" si="33"/>
        <v>0</v>
      </c>
      <c r="AD296" s="109">
        <f>IF(C296=A_Stammdaten!$B$12,E_SAV!$S296-E_SAV!$AE296,HLOOKUP(A_Stammdaten!$B$12-1,$AF$4:$AL$4004,ROW(C296)-3,FALSE)-$AE296)</f>
        <v>0</v>
      </c>
      <c r="AE296" s="109">
        <f>HLOOKUP(A_Stammdaten!$B$12,$AF$4:$AL$4004,ROW(C296)-3,FALSE)</f>
        <v>0</v>
      </c>
      <c r="AF296" s="109">
        <f t="shared" si="30"/>
        <v>0</v>
      </c>
      <c r="AG296" s="109">
        <f t="shared" si="34"/>
        <v>0</v>
      </c>
      <c r="AH296" s="109">
        <f t="shared" si="34"/>
        <v>0</v>
      </c>
      <c r="AI296" s="109">
        <f t="shared" si="34"/>
        <v>0</v>
      </c>
      <c r="AJ296" s="109">
        <f t="shared" si="31"/>
        <v>0</v>
      </c>
      <c r="AK296" s="109">
        <f t="shared" si="31"/>
        <v>0</v>
      </c>
      <c r="AL296" s="109">
        <f t="shared" si="31"/>
        <v>0</v>
      </c>
    </row>
    <row r="297" spans="1:38" x14ac:dyDescent="0.3">
      <c r="A297" s="421"/>
      <c r="B297" s="421"/>
      <c r="C297" s="422"/>
      <c r="D297" s="423"/>
      <c r="E297" s="421"/>
      <c r="F297" s="421"/>
      <c r="G297" s="421"/>
      <c r="H297" s="421"/>
      <c r="I297" s="421"/>
      <c r="J297" s="421"/>
      <c r="K297" s="421"/>
      <c r="L297" s="421"/>
      <c r="M297" s="423"/>
      <c r="N297" s="340">
        <f>IF(C297&gt;A_Stammdaten!$B$12,0,SUM(E297,F297,H297,J297:K297)-SUM(G297,I297,L297:M297))</f>
        <v>0</v>
      </c>
      <c r="O297" s="421"/>
      <c r="P297" s="421"/>
      <c r="Q297" s="421"/>
      <c r="R297" s="421"/>
      <c r="S297" s="108">
        <f t="shared" si="32"/>
        <v>0</v>
      </c>
      <c r="T297" s="341">
        <f>IF(ISBLANK($B297),0,VLOOKUP($B297,Listen!$A$2:$C$45,2,FALSE))</f>
        <v>0</v>
      </c>
      <c r="U297" s="341">
        <f>IF(ISBLANK($B297),0,VLOOKUP($B297,Listen!$A$2:$C$45,3,FALSE))</f>
        <v>0</v>
      </c>
      <c r="V297" s="342">
        <f t="shared" si="35"/>
        <v>0</v>
      </c>
      <c r="W297" s="342">
        <f t="shared" si="36"/>
        <v>0</v>
      </c>
      <c r="X297" s="342">
        <f t="shared" si="36"/>
        <v>0</v>
      </c>
      <c r="Y297" s="342">
        <f t="shared" si="36"/>
        <v>0</v>
      </c>
      <c r="Z297" s="342">
        <f t="shared" si="36"/>
        <v>0</v>
      </c>
      <c r="AA297" s="342">
        <f t="shared" si="36"/>
        <v>0</v>
      </c>
      <c r="AB297" s="342">
        <f t="shared" si="36"/>
        <v>0</v>
      </c>
      <c r="AC297" s="109">
        <f t="shared" si="33"/>
        <v>0</v>
      </c>
      <c r="AD297" s="109">
        <f>IF(C297=A_Stammdaten!$B$12,E_SAV!$S297-E_SAV!$AE297,HLOOKUP(A_Stammdaten!$B$12-1,$AF$4:$AL$4004,ROW(C297)-3,FALSE)-$AE297)</f>
        <v>0</v>
      </c>
      <c r="AE297" s="109">
        <f>HLOOKUP(A_Stammdaten!$B$12,$AF$4:$AL$4004,ROW(C297)-3,FALSE)</f>
        <v>0</v>
      </c>
      <c r="AF297" s="109">
        <f t="shared" si="30"/>
        <v>0</v>
      </c>
      <c r="AG297" s="109">
        <f t="shared" si="34"/>
        <v>0</v>
      </c>
      <c r="AH297" s="109">
        <f t="shared" si="34"/>
        <v>0</v>
      </c>
      <c r="AI297" s="109">
        <f t="shared" si="34"/>
        <v>0</v>
      </c>
      <c r="AJ297" s="109">
        <f t="shared" si="31"/>
        <v>0</v>
      </c>
      <c r="AK297" s="109">
        <f t="shared" si="31"/>
        <v>0</v>
      </c>
      <c r="AL297" s="109">
        <f t="shared" si="31"/>
        <v>0</v>
      </c>
    </row>
    <row r="298" spans="1:38" x14ac:dyDescent="0.3">
      <c r="A298" s="421"/>
      <c r="B298" s="421"/>
      <c r="C298" s="422"/>
      <c r="D298" s="423"/>
      <c r="E298" s="421"/>
      <c r="F298" s="421"/>
      <c r="G298" s="421"/>
      <c r="H298" s="421"/>
      <c r="I298" s="421"/>
      <c r="J298" s="421"/>
      <c r="K298" s="421"/>
      <c r="L298" s="421"/>
      <c r="M298" s="423"/>
      <c r="N298" s="340">
        <f>IF(C298&gt;A_Stammdaten!$B$12,0,SUM(E298,F298,H298,J298:K298)-SUM(G298,I298,L298:M298))</f>
        <v>0</v>
      </c>
      <c r="O298" s="421"/>
      <c r="P298" s="421"/>
      <c r="Q298" s="421"/>
      <c r="R298" s="421"/>
      <c r="S298" s="108">
        <f t="shared" si="32"/>
        <v>0</v>
      </c>
      <c r="T298" s="341">
        <f>IF(ISBLANK($B298),0,VLOOKUP($B298,Listen!$A$2:$C$45,2,FALSE))</f>
        <v>0</v>
      </c>
      <c r="U298" s="341">
        <f>IF(ISBLANK($B298),0,VLOOKUP($B298,Listen!$A$2:$C$45,3,FALSE))</f>
        <v>0</v>
      </c>
      <c r="V298" s="342">
        <f t="shared" si="35"/>
        <v>0</v>
      </c>
      <c r="W298" s="342">
        <f t="shared" si="36"/>
        <v>0</v>
      </c>
      <c r="X298" s="342">
        <f t="shared" si="36"/>
        <v>0</v>
      </c>
      <c r="Y298" s="342">
        <f t="shared" si="36"/>
        <v>0</v>
      </c>
      <c r="Z298" s="342">
        <f t="shared" si="36"/>
        <v>0</v>
      </c>
      <c r="AA298" s="342">
        <f t="shared" si="36"/>
        <v>0</v>
      </c>
      <c r="AB298" s="342">
        <f t="shared" si="36"/>
        <v>0</v>
      </c>
      <c r="AC298" s="109">
        <f t="shared" si="33"/>
        <v>0</v>
      </c>
      <c r="AD298" s="109">
        <f>IF(C298=A_Stammdaten!$B$12,E_SAV!$S298-E_SAV!$AE298,HLOOKUP(A_Stammdaten!$B$12-1,$AF$4:$AL$4004,ROW(C298)-3,FALSE)-$AE298)</f>
        <v>0</v>
      </c>
      <c r="AE298" s="109">
        <f>HLOOKUP(A_Stammdaten!$B$12,$AF$4:$AL$4004,ROW(C298)-3,FALSE)</f>
        <v>0</v>
      </c>
      <c r="AF298" s="109">
        <f t="shared" si="30"/>
        <v>0</v>
      </c>
      <c r="AG298" s="109">
        <f t="shared" si="34"/>
        <v>0</v>
      </c>
      <c r="AH298" s="109">
        <f t="shared" si="34"/>
        <v>0</v>
      </c>
      <c r="AI298" s="109">
        <f t="shared" si="34"/>
        <v>0</v>
      </c>
      <c r="AJ298" s="109">
        <f t="shared" si="31"/>
        <v>0</v>
      </c>
      <c r="AK298" s="109">
        <f t="shared" si="31"/>
        <v>0</v>
      </c>
      <c r="AL298" s="109">
        <f t="shared" si="31"/>
        <v>0</v>
      </c>
    </row>
    <row r="299" spans="1:38" x14ac:dyDescent="0.3">
      <c r="A299" s="421"/>
      <c r="B299" s="421"/>
      <c r="C299" s="422"/>
      <c r="D299" s="423"/>
      <c r="E299" s="421"/>
      <c r="F299" s="421"/>
      <c r="G299" s="421"/>
      <c r="H299" s="421"/>
      <c r="I299" s="421"/>
      <c r="J299" s="421"/>
      <c r="K299" s="421"/>
      <c r="L299" s="421"/>
      <c r="M299" s="423"/>
      <c r="N299" s="340">
        <f>IF(C299&gt;A_Stammdaten!$B$12,0,SUM(E299,F299,H299,J299:K299)-SUM(G299,I299,L299:M299))</f>
        <v>0</v>
      </c>
      <c r="O299" s="421"/>
      <c r="P299" s="421"/>
      <c r="Q299" s="421"/>
      <c r="R299" s="421"/>
      <c r="S299" s="108">
        <f t="shared" si="32"/>
        <v>0</v>
      </c>
      <c r="T299" s="341">
        <f>IF(ISBLANK($B299),0,VLOOKUP($B299,Listen!$A$2:$C$45,2,FALSE))</f>
        <v>0</v>
      </c>
      <c r="U299" s="341">
        <f>IF(ISBLANK($B299),0,VLOOKUP($B299,Listen!$A$2:$C$45,3,FALSE))</f>
        <v>0</v>
      </c>
      <c r="V299" s="342">
        <f t="shared" si="35"/>
        <v>0</v>
      </c>
      <c r="W299" s="342">
        <f t="shared" si="36"/>
        <v>0</v>
      </c>
      <c r="X299" s="342">
        <f t="shared" si="36"/>
        <v>0</v>
      </c>
      <c r="Y299" s="342">
        <f t="shared" si="36"/>
        <v>0</v>
      </c>
      <c r="Z299" s="342">
        <f t="shared" si="36"/>
        <v>0</v>
      </c>
      <c r="AA299" s="342">
        <f t="shared" si="36"/>
        <v>0</v>
      </c>
      <c r="AB299" s="342">
        <f t="shared" si="36"/>
        <v>0</v>
      </c>
      <c r="AC299" s="109">
        <f t="shared" si="33"/>
        <v>0</v>
      </c>
      <c r="AD299" s="109">
        <f>IF(C299=A_Stammdaten!$B$12,E_SAV!$S299-E_SAV!$AE299,HLOOKUP(A_Stammdaten!$B$12-1,$AF$4:$AL$4004,ROW(C299)-3,FALSE)-$AE299)</f>
        <v>0</v>
      </c>
      <c r="AE299" s="109">
        <f>HLOOKUP(A_Stammdaten!$B$12,$AF$4:$AL$4004,ROW(C299)-3,FALSE)</f>
        <v>0</v>
      </c>
      <c r="AF299" s="109">
        <f t="shared" si="30"/>
        <v>0</v>
      </c>
      <c r="AG299" s="109">
        <f t="shared" si="34"/>
        <v>0</v>
      </c>
      <c r="AH299" s="109">
        <f t="shared" si="34"/>
        <v>0</v>
      </c>
      <c r="AI299" s="109">
        <f t="shared" si="34"/>
        <v>0</v>
      </c>
      <c r="AJ299" s="109">
        <f t="shared" si="31"/>
        <v>0</v>
      </c>
      <c r="AK299" s="109">
        <f t="shared" si="31"/>
        <v>0</v>
      </c>
      <c r="AL299" s="109">
        <f t="shared" si="31"/>
        <v>0</v>
      </c>
    </row>
    <row r="300" spans="1:38" x14ac:dyDescent="0.3">
      <c r="A300" s="421"/>
      <c r="B300" s="421"/>
      <c r="C300" s="422"/>
      <c r="D300" s="423"/>
      <c r="E300" s="421"/>
      <c r="F300" s="421"/>
      <c r="G300" s="421"/>
      <c r="H300" s="421"/>
      <c r="I300" s="421"/>
      <c r="J300" s="421"/>
      <c r="K300" s="421"/>
      <c r="L300" s="421"/>
      <c r="M300" s="423"/>
      <c r="N300" s="340">
        <f>IF(C300&gt;A_Stammdaten!$B$12,0,SUM(E300,F300,H300,J300:K300)-SUM(G300,I300,L300:M300))</f>
        <v>0</v>
      </c>
      <c r="O300" s="421"/>
      <c r="P300" s="421"/>
      <c r="Q300" s="421"/>
      <c r="R300" s="421"/>
      <c r="S300" s="108">
        <f t="shared" si="32"/>
        <v>0</v>
      </c>
      <c r="T300" s="341">
        <f>IF(ISBLANK($B300),0,VLOOKUP($B300,Listen!$A$2:$C$45,2,FALSE))</f>
        <v>0</v>
      </c>
      <c r="U300" s="341">
        <f>IF(ISBLANK($B300),0,VLOOKUP($B300,Listen!$A$2:$C$45,3,FALSE))</f>
        <v>0</v>
      </c>
      <c r="V300" s="342">
        <f t="shared" si="35"/>
        <v>0</v>
      </c>
      <c r="W300" s="342">
        <f t="shared" si="36"/>
        <v>0</v>
      </c>
      <c r="X300" s="342">
        <f t="shared" si="36"/>
        <v>0</v>
      </c>
      <c r="Y300" s="342">
        <f t="shared" si="36"/>
        <v>0</v>
      </c>
      <c r="Z300" s="342">
        <f t="shared" si="36"/>
        <v>0</v>
      </c>
      <c r="AA300" s="342">
        <f t="shared" si="36"/>
        <v>0</v>
      </c>
      <c r="AB300" s="342">
        <f t="shared" si="36"/>
        <v>0</v>
      </c>
      <c r="AC300" s="109">
        <f t="shared" si="33"/>
        <v>0</v>
      </c>
      <c r="AD300" s="109">
        <f>IF(C300=A_Stammdaten!$B$12,E_SAV!$S300-E_SAV!$AE300,HLOOKUP(A_Stammdaten!$B$12-1,$AF$4:$AL$4004,ROW(C300)-3,FALSE)-$AE300)</f>
        <v>0</v>
      </c>
      <c r="AE300" s="109">
        <f>HLOOKUP(A_Stammdaten!$B$12,$AF$4:$AL$4004,ROW(C300)-3,FALSE)</f>
        <v>0</v>
      </c>
      <c r="AF300" s="109">
        <f t="shared" si="30"/>
        <v>0</v>
      </c>
      <c r="AG300" s="109">
        <f t="shared" si="34"/>
        <v>0</v>
      </c>
      <c r="AH300" s="109">
        <f t="shared" si="34"/>
        <v>0</v>
      </c>
      <c r="AI300" s="109">
        <f t="shared" si="34"/>
        <v>0</v>
      </c>
      <c r="AJ300" s="109">
        <f t="shared" si="31"/>
        <v>0</v>
      </c>
      <c r="AK300" s="109">
        <f t="shared" si="31"/>
        <v>0</v>
      </c>
      <c r="AL300" s="109">
        <f t="shared" si="31"/>
        <v>0</v>
      </c>
    </row>
    <row r="301" spans="1:38" x14ac:dyDescent="0.3">
      <c r="A301" s="421"/>
      <c r="B301" s="421"/>
      <c r="C301" s="422"/>
      <c r="D301" s="423"/>
      <c r="E301" s="421"/>
      <c r="F301" s="421"/>
      <c r="G301" s="421"/>
      <c r="H301" s="421"/>
      <c r="I301" s="421"/>
      <c r="J301" s="421"/>
      <c r="K301" s="421"/>
      <c r="L301" s="421"/>
      <c r="M301" s="423"/>
      <c r="N301" s="340">
        <f>IF(C301&gt;A_Stammdaten!$B$12,0,SUM(E301,F301,H301,J301:K301)-SUM(G301,I301,L301:M301))</f>
        <v>0</v>
      </c>
      <c r="O301" s="421"/>
      <c r="P301" s="421"/>
      <c r="Q301" s="421"/>
      <c r="R301" s="421"/>
      <c r="S301" s="108">
        <f t="shared" si="32"/>
        <v>0</v>
      </c>
      <c r="T301" s="341">
        <f>IF(ISBLANK($B301),0,VLOOKUP($B301,Listen!$A$2:$C$45,2,FALSE))</f>
        <v>0</v>
      </c>
      <c r="U301" s="341">
        <f>IF(ISBLANK($B301),0,VLOOKUP($B301,Listen!$A$2:$C$45,3,FALSE))</f>
        <v>0</v>
      </c>
      <c r="V301" s="342">
        <f t="shared" si="35"/>
        <v>0</v>
      </c>
      <c r="W301" s="342">
        <f t="shared" si="36"/>
        <v>0</v>
      </c>
      <c r="X301" s="342">
        <f t="shared" si="36"/>
        <v>0</v>
      </c>
      <c r="Y301" s="342">
        <f t="shared" si="36"/>
        <v>0</v>
      </c>
      <c r="Z301" s="342">
        <f t="shared" si="36"/>
        <v>0</v>
      </c>
      <c r="AA301" s="342">
        <f t="shared" si="36"/>
        <v>0</v>
      </c>
      <c r="AB301" s="342">
        <f t="shared" si="36"/>
        <v>0</v>
      </c>
      <c r="AC301" s="109">
        <f t="shared" si="33"/>
        <v>0</v>
      </c>
      <c r="AD301" s="109">
        <f>IF(C301=A_Stammdaten!$B$12,E_SAV!$S301-E_SAV!$AE301,HLOOKUP(A_Stammdaten!$B$12-1,$AF$4:$AL$4004,ROW(C301)-3,FALSE)-$AE301)</f>
        <v>0</v>
      </c>
      <c r="AE301" s="109">
        <f>HLOOKUP(A_Stammdaten!$B$12,$AF$4:$AL$4004,ROW(C301)-3,FALSE)</f>
        <v>0</v>
      </c>
      <c r="AF301" s="109">
        <f t="shared" si="30"/>
        <v>0</v>
      </c>
      <c r="AG301" s="109">
        <f t="shared" si="34"/>
        <v>0</v>
      </c>
      <c r="AH301" s="109">
        <f t="shared" si="34"/>
        <v>0</v>
      </c>
      <c r="AI301" s="109">
        <f t="shared" si="34"/>
        <v>0</v>
      </c>
      <c r="AJ301" s="109">
        <f t="shared" si="31"/>
        <v>0</v>
      </c>
      <c r="AK301" s="109">
        <f t="shared" si="31"/>
        <v>0</v>
      </c>
      <c r="AL301" s="109">
        <f t="shared" si="31"/>
        <v>0</v>
      </c>
    </row>
    <row r="302" spans="1:38" x14ac:dyDescent="0.3">
      <c r="A302" s="421"/>
      <c r="B302" s="421"/>
      <c r="C302" s="422"/>
      <c r="D302" s="423"/>
      <c r="E302" s="421"/>
      <c r="F302" s="421"/>
      <c r="G302" s="421"/>
      <c r="H302" s="421"/>
      <c r="I302" s="421"/>
      <c r="J302" s="421"/>
      <c r="K302" s="421"/>
      <c r="L302" s="421"/>
      <c r="M302" s="423"/>
      <c r="N302" s="340">
        <f>IF(C302&gt;A_Stammdaten!$B$12,0,SUM(E302,F302,H302,J302:K302)-SUM(G302,I302,L302:M302))</f>
        <v>0</v>
      </c>
      <c r="O302" s="421"/>
      <c r="P302" s="421"/>
      <c r="Q302" s="421"/>
      <c r="R302" s="421"/>
      <c r="S302" s="108">
        <f t="shared" si="32"/>
        <v>0</v>
      </c>
      <c r="T302" s="341">
        <f>IF(ISBLANK($B302),0,VLOOKUP($B302,Listen!$A$2:$C$45,2,FALSE))</f>
        <v>0</v>
      </c>
      <c r="U302" s="341">
        <f>IF(ISBLANK($B302),0,VLOOKUP($B302,Listen!$A$2:$C$45,3,FALSE))</f>
        <v>0</v>
      </c>
      <c r="V302" s="342">
        <f t="shared" si="35"/>
        <v>0</v>
      </c>
      <c r="W302" s="342">
        <f t="shared" si="36"/>
        <v>0</v>
      </c>
      <c r="X302" s="342">
        <f t="shared" si="36"/>
        <v>0</v>
      </c>
      <c r="Y302" s="342">
        <f t="shared" si="36"/>
        <v>0</v>
      </c>
      <c r="Z302" s="342">
        <f t="shared" si="36"/>
        <v>0</v>
      </c>
      <c r="AA302" s="342">
        <f t="shared" si="36"/>
        <v>0</v>
      </c>
      <c r="AB302" s="342">
        <f t="shared" si="36"/>
        <v>0</v>
      </c>
      <c r="AC302" s="109">
        <f t="shared" si="33"/>
        <v>0</v>
      </c>
      <c r="AD302" s="109">
        <f>IF(C302=A_Stammdaten!$B$12,E_SAV!$S302-E_SAV!$AE302,HLOOKUP(A_Stammdaten!$B$12-1,$AF$4:$AL$4004,ROW(C302)-3,FALSE)-$AE302)</f>
        <v>0</v>
      </c>
      <c r="AE302" s="109">
        <f>HLOOKUP(A_Stammdaten!$B$12,$AF$4:$AL$4004,ROW(C302)-3,FALSE)</f>
        <v>0</v>
      </c>
      <c r="AF302" s="109">
        <f t="shared" si="30"/>
        <v>0</v>
      </c>
      <c r="AG302" s="109">
        <f t="shared" si="34"/>
        <v>0</v>
      </c>
      <c r="AH302" s="109">
        <f t="shared" si="34"/>
        <v>0</v>
      </c>
      <c r="AI302" s="109">
        <f t="shared" si="34"/>
        <v>0</v>
      </c>
      <c r="AJ302" s="109">
        <f t="shared" si="31"/>
        <v>0</v>
      </c>
      <c r="AK302" s="109">
        <f t="shared" si="31"/>
        <v>0</v>
      </c>
      <c r="AL302" s="109">
        <f t="shared" si="31"/>
        <v>0</v>
      </c>
    </row>
    <row r="303" spans="1:38" x14ac:dyDescent="0.3">
      <c r="A303" s="421"/>
      <c r="B303" s="421"/>
      <c r="C303" s="422"/>
      <c r="D303" s="423"/>
      <c r="E303" s="421"/>
      <c r="F303" s="421"/>
      <c r="G303" s="421"/>
      <c r="H303" s="421"/>
      <c r="I303" s="421"/>
      <c r="J303" s="421"/>
      <c r="K303" s="421"/>
      <c r="L303" s="421"/>
      <c r="M303" s="423"/>
      <c r="N303" s="340">
        <f>IF(C303&gt;A_Stammdaten!$B$12,0,SUM(E303,F303,H303,J303:K303)-SUM(G303,I303,L303:M303))</f>
        <v>0</v>
      </c>
      <c r="O303" s="421"/>
      <c r="P303" s="421"/>
      <c r="Q303" s="421"/>
      <c r="R303" s="421"/>
      <c r="S303" s="108">
        <f t="shared" si="32"/>
        <v>0</v>
      </c>
      <c r="T303" s="341">
        <f>IF(ISBLANK($B303),0,VLOOKUP($B303,Listen!$A$2:$C$45,2,FALSE))</f>
        <v>0</v>
      </c>
      <c r="U303" s="341">
        <f>IF(ISBLANK($B303),0,VLOOKUP($B303,Listen!$A$2:$C$45,3,FALSE))</f>
        <v>0</v>
      </c>
      <c r="V303" s="342">
        <f t="shared" si="35"/>
        <v>0</v>
      </c>
      <c r="W303" s="342">
        <f t="shared" si="36"/>
        <v>0</v>
      </c>
      <c r="X303" s="342">
        <f t="shared" si="36"/>
        <v>0</v>
      </c>
      <c r="Y303" s="342">
        <f t="shared" si="36"/>
        <v>0</v>
      </c>
      <c r="Z303" s="342">
        <f t="shared" si="36"/>
        <v>0</v>
      </c>
      <c r="AA303" s="342">
        <f t="shared" si="36"/>
        <v>0</v>
      </c>
      <c r="AB303" s="342">
        <f t="shared" si="36"/>
        <v>0</v>
      </c>
      <c r="AC303" s="109">
        <f t="shared" si="33"/>
        <v>0</v>
      </c>
      <c r="AD303" s="109">
        <f>IF(C303=A_Stammdaten!$B$12,E_SAV!$S303-E_SAV!$AE303,HLOOKUP(A_Stammdaten!$B$12-1,$AF$4:$AL$4004,ROW(C303)-3,FALSE)-$AE303)</f>
        <v>0</v>
      </c>
      <c r="AE303" s="109">
        <f>HLOOKUP(A_Stammdaten!$B$12,$AF$4:$AL$4004,ROW(C303)-3,FALSE)</f>
        <v>0</v>
      </c>
      <c r="AF303" s="109">
        <f t="shared" si="30"/>
        <v>0</v>
      </c>
      <c r="AG303" s="109">
        <f t="shared" si="34"/>
        <v>0</v>
      </c>
      <c r="AH303" s="109">
        <f t="shared" si="34"/>
        <v>0</v>
      </c>
      <c r="AI303" s="109">
        <f t="shared" si="34"/>
        <v>0</v>
      </c>
      <c r="AJ303" s="109">
        <f t="shared" si="31"/>
        <v>0</v>
      </c>
      <c r="AK303" s="109">
        <f t="shared" si="31"/>
        <v>0</v>
      </c>
      <c r="AL303" s="109">
        <f t="shared" si="31"/>
        <v>0</v>
      </c>
    </row>
    <row r="304" spans="1:38" x14ac:dyDescent="0.3">
      <c r="A304" s="421"/>
      <c r="B304" s="421"/>
      <c r="C304" s="422"/>
      <c r="D304" s="423"/>
      <c r="E304" s="421"/>
      <c r="F304" s="421"/>
      <c r="G304" s="421"/>
      <c r="H304" s="421"/>
      <c r="I304" s="421"/>
      <c r="J304" s="421"/>
      <c r="K304" s="421"/>
      <c r="L304" s="421"/>
      <c r="M304" s="423"/>
      <c r="N304" s="340">
        <f>IF(C304&gt;A_Stammdaten!$B$12,0,SUM(E304,F304,H304,J304:K304)-SUM(G304,I304,L304:M304))</f>
        <v>0</v>
      </c>
      <c r="O304" s="421"/>
      <c r="P304" s="421"/>
      <c r="Q304" s="421"/>
      <c r="R304" s="421"/>
      <c r="S304" s="108">
        <f t="shared" si="32"/>
        <v>0</v>
      </c>
      <c r="T304" s="341">
        <f>IF(ISBLANK($B304),0,VLOOKUP($B304,Listen!$A$2:$C$45,2,FALSE))</f>
        <v>0</v>
      </c>
      <c r="U304" s="341">
        <f>IF(ISBLANK($B304),0,VLOOKUP($B304,Listen!$A$2:$C$45,3,FALSE))</f>
        <v>0</v>
      </c>
      <c r="V304" s="342">
        <f t="shared" si="35"/>
        <v>0</v>
      </c>
      <c r="W304" s="342">
        <f t="shared" si="36"/>
        <v>0</v>
      </c>
      <c r="X304" s="342">
        <f t="shared" si="36"/>
        <v>0</v>
      </c>
      <c r="Y304" s="342">
        <f t="shared" si="36"/>
        <v>0</v>
      </c>
      <c r="Z304" s="342">
        <f t="shared" si="36"/>
        <v>0</v>
      </c>
      <c r="AA304" s="342">
        <f t="shared" si="36"/>
        <v>0</v>
      </c>
      <c r="AB304" s="342">
        <f t="shared" si="36"/>
        <v>0</v>
      </c>
      <c r="AC304" s="109">
        <f t="shared" si="33"/>
        <v>0</v>
      </c>
      <c r="AD304" s="109">
        <f>IF(C304=A_Stammdaten!$B$12,E_SAV!$S304-E_SAV!$AE304,HLOOKUP(A_Stammdaten!$B$12-1,$AF$4:$AL$4004,ROW(C304)-3,FALSE)-$AE304)</f>
        <v>0</v>
      </c>
      <c r="AE304" s="109">
        <f>HLOOKUP(A_Stammdaten!$B$12,$AF$4:$AL$4004,ROW(C304)-3,FALSE)</f>
        <v>0</v>
      </c>
      <c r="AF304" s="109">
        <f t="shared" si="30"/>
        <v>0</v>
      </c>
      <c r="AG304" s="109">
        <f t="shared" si="34"/>
        <v>0</v>
      </c>
      <c r="AH304" s="109">
        <f t="shared" si="34"/>
        <v>0</v>
      </c>
      <c r="AI304" s="109">
        <f t="shared" si="34"/>
        <v>0</v>
      </c>
      <c r="AJ304" s="109">
        <f t="shared" si="31"/>
        <v>0</v>
      </c>
      <c r="AK304" s="109">
        <f t="shared" si="31"/>
        <v>0</v>
      </c>
      <c r="AL304" s="109">
        <f t="shared" si="31"/>
        <v>0</v>
      </c>
    </row>
    <row r="305" spans="1:38" x14ac:dyDescent="0.3">
      <c r="A305" s="421"/>
      <c r="B305" s="421"/>
      <c r="C305" s="422"/>
      <c r="D305" s="423"/>
      <c r="E305" s="421"/>
      <c r="F305" s="421"/>
      <c r="G305" s="421"/>
      <c r="H305" s="421"/>
      <c r="I305" s="421"/>
      <c r="J305" s="421"/>
      <c r="K305" s="421"/>
      <c r="L305" s="421"/>
      <c r="M305" s="423"/>
      <c r="N305" s="340">
        <f>IF(C305&gt;A_Stammdaten!$B$12,0,SUM(E305,F305,H305,J305:K305)-SUM(G305,I305,L305:M305))</f>
        <v>0</v>
      </c>
      <c r="O305" s="421"/>
      <c r="P305" s="421"/>
      <c r="Q305" s="421"/>
      <c r="R305" s="421"/>
      <c r="S305" s="108">
        <f t="shared" si="32"/>
        <v>0</v>
      </c>
      <c r="T305" s="341">
        <f>IF(ISBLANK($B305),0,VLOOKUP($B305,Listen!$A$2:$C$45,2,FALSE))</f>
        <v>0</v>
      </c>
      <c r="U305" s="341">
        <f>IF(ISBLANK($B305),0,VLOOKUP($B305,Listen!$A$2:$C$45,3,FALSE))</f>
        <v>0</v>
      </c>
      <c r="V305" s="342">
        <f t="shared" si="35"/>
        <v>0</v>
      </c>
      <c r="W305" s="342">
        <f t="shared" si="36"/>
        <v>0</v>
      </c>
      <c r="X305" s="342">
        <f t="shared" si="36"/>
        <v>0</v>
      </c>
      <c r="Y305" s="342">
        <f t="shared" si="36"/>
        <v>0</v>
      </c>
      <c r="Z305" s="342">
        <f t="shared" si="36"/>
        <v>0</v>
      </c>
      <c r="AA305" s="342">
        <f t="shared" si="36"/>
        <v>0</v>
      </c>
      <c r="AB305" s="342">
        <f t="shared" si="36"/>
        <v>0</v>
      </c>
      <c r="AC305" s="109">
        <f t="shared" si="33"/>
        <v>0</v>
      </c>
      <c r="AD305" s="109">
        <f>IF(C305=A_Stammdaten!$B$12,E_SAV!$S305-E_SAV!$AE305,HLOOKUP(A_Stammdaten!$B$12-1,$AF$4:$AL$4004,ROW(C305)-3,FALSE)-$AE305)</f>
        <v>0</v>
      </c>
      <c r="AE305" s="109">
        <f>HLOOKUP(A_Stammdaten!$B$12,$AF$4:$AL$4004,ROW(C305)-3,FALSE)</f>
        <v>0</v>
      </c>
      <c r="AF305" s="109">
        <f t="shared" si="30"/>
        <v>0</v>
      </c>
      <c r="AG305" s="109">
        <f t="shared" si="34"/>
        <v>0</v>
      </c>
      <c r="AH305" s="109">
        <f t="shared" si="34"/>
        <v>0</v>
      </c>
      <c r="AI305" s="109">
        <f t="shared" si="34"/>
        <v>0</v>
      </c>
      <c r="AJ305" s="109">
        <f t="shared" si="31"/>
        <v>0</v>
      </c>
      <c r="AK305" s="109">
        <f t="shared" si="31"/>
        <v>0</v>
      </c>
      <c r="AL305" s="109">
        <f t="shared" si="31"/>
        <v>0</v>
      </c>
    </row>
    <row r="306" spans="1:38" x14ac:dyDescent="0.3">
      <c r="A306" s="421"/>
      <c r="B306" s="421"/>
      <c r="C306" s="422"/>
      <c r="D306" s="423"/>
      <c r="E306" s="421"/>
      <c r="F306" s="421"/>
      <c r="G306" s="421"/>
      <c r="H306" s="421"/>
      <c r="I306" s="421"/>
      <c r="J306" s="421"/>
      <c r="K306" s="421"/>
      <c r="L306" s="421"/>
      <c r="M306" s="423"/>
      <c r="N306" s="340">
        <f>IF(C306&gt;A_Stammdaten!$B$12,0,SUM(E306,F306,H306,J306:K306)-SUM(G306,I306,L306:M306))</f>
        <v>0</v>
      </c>
      <c r="O306" s="421"/>
      <c r="P306" s="421"/>
      <c r="Q306" s="421"/>
      <c r="R306" s="421"/>
      <c r="S306" s="108">
        <f t="shared" si="32"/>
        <v>0</v>
      </c>
      <c r="T306" s="341">
        <f>IF(ISBLANK($B306),0,VLOOKUP($B306,Listen!$A$2:$C$45,2,FALSE))</f>
        <v>0</v>
      </c>
      <c r="U306" s="341">
        <f>IF(ISBLANK($B306),0,VLOOKUP($B306,Listen!$A$2:$C$45,3,FALSE))</f>
        <v>0</v>
      </c>
      <c r="V306" s="342">
        <f t="shared" si="35"/>
        <v>0</v>
      </c>
      <c r="W306" s="342">
        <f t="shared" si="36"/>
        <v>0</v>
      </c>
      <c r="X306" s="342">
        <f t="shared" si="36"/>
        <v>0</v>
      </c>
      <c r="Y306" s="342">
        <f t="shared" si="36"/>
        <v>0</v>
      </c>
      <c r="Z306" s="342">
        <f t="shared" si="36"/>
        <v>0</v>
      </c>
      <c r="AA306" s="342">
        <f t="shared" si="36"/>
        <v>0</v>
      </c>
      <c r="AB306" s="342">
        <f t="shared" si="36"/>
        <v>0</v>
      </c>
      <c r="AC306" s="109">
        <f t="shared" si="33"/>
        <v>0</v>
      </c>
      <c r="AD306" s="109">
        <f>IF(C306=A_Stammdaten!$B$12,E_SAV!$S306-E_SAV!$AE306,HLOOKUP(A_Stammdaten!$B$12-1,$AF$4:$AL$4004,ROW(C306)-3,FALSE)-$AE306)</f>
        <v>0</v>
      </c>
      <c r="AE306" s="109">
        <f>HLOOKUP(A_Stammdaten!$B$12,$AF$4:$AL$4004,ROW(C306)-3,FALSE)</f>
        <v>0</v>
      </c>
      <c r="AF306" s="109">
        <f t="shared" si="30"/>
        <v>0</v>
      </c>
      <c r="AG306" s="109">
        <f t="shared" si="34"/>
        <v>0</v>
      </c>
      <c r="AH306" s="109">
        <f t="shared" si="34"/>
        <v>0</v>
      </c>
      <c r="AI306" s="109">
        <f t="shared" si="34"/>
        <v>0</v>
      </c>
      <c r="AJ306" s="109">
        <f t="shared" si="31"/>
        <v>0</v>
      </c>
      <c r="AK306" s="109">
        <f t="shared" si="31"/>
        <v>0</v>
      </c>
      <c r="AL306" s="109">
        <f t="shared" si="31"/>
        <v>0</v>
      </c>
    </row>
    <row r="307" spans="1:38" x14ac:dyDescent="0.3">
      <c r="A307" s="421"/>
      <c r="B307" s="421"/>
      <c r="C307" s="422"/>
      <c r="D307" s="423"/>
      <c r="E307" s="421"/>
      <c r="F307" s="421"/>
      <c r="G307" s="421"/>
      <c r="H307" s="421"/>
      <c r="I307" s="421"/>
      <c r="J307" s="421"/>
      <c r="K307" s="421"/>
      <c r="L307" s="421"/>
      <c r="M307" s="423"/>
      <c r="N307" s="340">
        <f>IF(C307&gt;A_Stammdaten!$B$12,0,SUM(E307,F307,H307,J307:K307)-SUM(G307,I307,L307:M307))</f>
        <v>0</v>
      </c>
      <c r="O307" s="421"/>
      <c r="P307" s="421"/>
      <c r="Q307" s="421"/>
      <c r="R307" s="421"/>
      <c r="S307" s="108">
        <f t="shared" si="32"/>
        <v>0</v>
      </c>
      <c r="T307" s="341">
        <f>IF(ISBLANK($B307),0,VLOOKUP($B307,Listen!$A$2:$C$45,2,FALSE))</f>
        <v>0</v>
      </c>
      <c r="U307" s="341">
        <f>IF(ISBLANK($B307),0,VLOOKUP($B307,Listen!$A$2:$C$45,3,FALSE))</f>
        <v>0</v>
      </c>
      <c r="V307" s="342">
        <f t="shared" si="35"/>
        <v>0</v>
      </c>
      <c r="W307" s="342">
        <f t="shared" si="36"/>
        <v>0</v>
      </c>
      <c r="X307" s="342">
        <f t="shared" si="36"/>
        <v>0</v>
      </c>
      <c r="Y307" s="342">
        <f t="shared" si="36"/>
        <v>0</v>
      </c>
      <c r="Z307" s="342">
        <f t="shared" si="36"/>
        <v>0</v>
      </c>
      <c r="AA307" s="342">
        <f t="shared" si="36"/>
        <v>0</v>
      </c>
      <c r="AB307" s="342">
        <f t="shared" si="36"/>
        <v>0</v>
      </c>
      <c r="AC307" s="109">
        <f t="shared" si="33"/>
        <v>0</v>
      </c>
      <c r="AD307" s="109">
        <f>IF(C307=A_Stammdaten!$B$12,E_SAV!$S307-E_SAV!$AE307,HLOOKUP(A_Stammdaten!$B$12-1,$AF$4:$AL$4004,ROW(C307)-3,FALSE)-$AE307)</f>
        <v>0</v>
      </c>
      <c r="AE307" s="109">
        <f>HLOOKUP(A_Stammdaten!$B$12,$AF$4:$AL$4004,ROW(C307)-3,FALSE)</f>
        <v>0</v>
      </c>
      <c r="AF307" s="109">
        <f t="shared" si="30"/>
        <v>0</v>
      </c>
      <c r="AG307" s="109">
        <f t="shared" si="34"/>
        <v>0</v>
      </c>
      <c r="AH307" s="109">
        <f t="shared" si="34"/>
        <v>0</v>
      </c>
      <c r="AI307" s="109">
        <f t="shared" si="34"/>
        <v>0</v>
      </c>
      <c r="AJ307" s="109">
        <f t="shared" si="31"/>
        <v>0</v>
      </c>
      <c r="AK307" s="109">
        <f t="shared" si="31"/>
        <v>0</v>
      </c>
      <c r="AL307" s="109">
        <f t="shared" si="31"/>
        <v>0</v>
      </c>
    </row>
    <row r="308" spans="1:38" x14ac:dyDescent="0.3">
      <c r="A308" s="421"/>
      <c r="B308" s="421"/>
      <c r="C308" s="422"/>
      <c r="D308" s="423"/>
      <c r="E308" s="421"/>
      <c r="F308" s="421"/>
      <c r="G308" s="421"/>
      <c r="H308" s="421"/>
      <c r="I308" s="421"/>
      <c r="J308" s="421"/>
      <c r="K308" s="421"/>
      <c r="L308" s="421"/>
      <c r="M308" s="423"/>
      <c r="N308" s="340">
        <f>IF(C308&gt;A_Stammdaten!$B$12,0,SUM(E308,F308,H308,J308:K308)-SUM(G308,I308,L308:M308))</f>
        <v>0</v>
      </c>
      <c r="O308" s="421"/>
      <c r="P308" s="421"/>
      <c r="Q308" s="421"/>
      <c r="R308" s="421"/>
      <c r="S308" s="108">
        <f t="shared" si="32"/>
        <v>0</v>
      </c>
      <c r="T308" s="341">
        <f>IF(ISBLANK($B308),0,VLOOKUP($B308,Listen!$A$2:$C$45,2,FALSE))</f>
        <v>0</v>
      </c>
      <c r="U308" s="341">
        <f>IF(ISBLANK($B308),0,VLOOKUP($B308,Listen!$A$2:$C$45,3,FALSE))</f>
        <v>0</v>
      </c>
      <c r="V308" s="342">
        <f t="shared" si="35"/>
        <v>0</v>
      </c>
      <c r="W308" s="342">
        <f t="shared" si="36"/>
        <v>0</v>
      </c>
      <c r="X308" s="342">
        <f t="shared" si="36"/>
        <v>0</v>
      </c>
      <c r="Y308" s="342">
        <f t="shared" si="36"/>
        <v>0</v>
      </c>
      <c r="Z308" s="342">
        <f t="shared" si="36"/>
        <v>0</v>
      </c>
      <c r="AA308" s="342">
        <f t="shared" si="36"/>
        <v>0</v>
      </c>
      <c r="AB308" s="342">
        <f t="shared" si="36"/>
        <v>0</v>
      </c>
      <c r="AC308" s="109">
        <f t="shared" si="33"/>
        <v>0</v>
      </c>
      <c r="AD308" s="109">
        <f>IF(C308=A_Stammdaten!$B$12,E_SAV!$S308-E_SAV!$AE308,HLOOKUP(A_Stammdaten!$B$12-1,$AF$4:$AL$4004,ROW(C308)-3,FALSE)-$AE308)</f>
        <v>0</v>
      </c>
      <c r="AE308" s="109">
        <f>HLOOKUP(A_Stammdaten!$B$12,$AF$4:$AL$4004,ROW(C308)-3,FALSE)</f>
        <v>0</v>
      </c>
      <c r="AF308" s="109">
        <f t="shared" si="30"/>
        <v>0</v>
      </c>
      <c r="AG308" s="109">
        <f t="shared" si="34"/>
        <v>0</v>
      </c>
      <c r="AH308" s="109">
        <f t="shared" si="34"/>
        <v>0</v>
      </c>
      <c r="AI308" s="109">
        <f t="shared" si="34"/>
        <v>0</v>
      </c>
      <c r="AJ308" s="109">
        <f t="shared" si="31"/>
        <v>0</v>
      </c>
      <c r="AK308" s="109">
        <f t="shared" si="31"/>
        <v>0</v>
      </c>
      <c r="AL308" s="109">
        <f t="shared" si="31"/>
        <v>0</v>
      </c>
    </row>
    <row r="309" spans="1:38" x14ac:dyDescent="0.3">
      <c r="A309" s="421"/>
      <c r="B309" s="421"/>
      <c r="C309" s="422"/>
      <c r="D309" s="423"/>
      <c r="E309" s="421"/>
      <c r="F309" s="421"/>
      <c r="G309" s="421"/>
      <c r="H309" s="421"/>
      <c r="I309" s="421"/>
      <c r="J309" s="421"/>
      <c r="K309" s="421"/>
      <c r="L309" s="421"/>
      <c r="M309" s="423"/>
      <c r="N309" s="340">
        <f>IF(C309&gt;A_Stammdaten!$B$12,0,SUM(E309,F309,H309,J309:K309)-SUM(G309,I309,L309:M309))</f>
        <v>0</v>
      </c>
      <c r="O309" s="421"/>
      <c r="P309" s="421"/>
      <c r="Q309" s="421"/>
      <c r="R309" s="421"/>
      <c r="S309" s="108">
        <f t="shared" si="32"/>
        <v>0</v>
      </c>
      <c r="T309" s="341">
        <f>IF(ISBLANK($B309),0,VLOOKUP($B309,Listen!$A$2:$C$45,2,FALSE))</f>
        <v>0</v>
      </c>
      <c r="U309" s="341">
        <f>IF(ISBLANK($B309),0,VLOOKUP($B309,Listen!$A$2:$C$45,3,FALSE))</f>
        <v>0</v>
      </c>
      <c r="V309" s="342">
        <f t="shared" si="35"/>
        <v>0</v>
      </c>
      <c r="W309" s="342">
        <f t="shared" si="36"/>
        <v>0</v>
      </c>
      <c r="X309" s="342">
        <f t="shared" si="36"/>
        <v>0</v>
      </c>
      <c r="Y309" s="342">
        <f t="shared" si="36"/>
        <v>0</v>
      </c>
      <c r="Z309" s="342">
        <f t="shared" si="36"/>
        <v>0</v>
      </c>
      <c r="AA309" s="342">
        <f t="shared" si="36"/>
        <v>0</v>
      </c>
      <c r="AB309" s="342">
        <f t="shared" si="36"/>
        <v>0</v>
      </c>
      <c r="AC309" s="109">
        <f t="shared" si="33"/>
        <v>0</v>
      </c>
      <c r="AD309" s="109">
        <f>IF(C309=A_Stammdaten!$B$12,E_SAV!$S309-E_SAV!$AE309,HLOOKUP(A_Stammdaten!$B$12-1,$AF$4:$AL$4004,ROW(C309)-3,FALSE)-$AE309)</f>
        <v>0</v>
      </c>
      <c r="AE309" s="109">
        <f>HLOOKUP(A_Stammdaten!$B$12,$AF$4:$AL$4004,ROW(C309)-3,FALSE)</f>
        <v>0</v>
      </c>
      <c r="AF309" s="109">
        <f t="shared" si="30"/>
        <v>0</v>
      </c>
      <c r="AG309" s="109">
        <f t="shared" si="34"/>
        <v>0</v>
      </c>
      <c r="AH309" s="109">
        <f t="shared" si="34"/>
        <v>0</v>
      </c>
      <c r="AI309" s="109">
        <f t="shared" si="34"/>
        <v>0</v>
      </c>
      <c r="AJ309" s="109">
        <f t="shared" si="31"/>
        <v>0</v>
      </c>
      <c r="AK309" s="109">
        <f t="shared" si="31"/>
        <v>0</v>
      </c>
      <c r="AL309" s="109">
        <f t="shared" si="31"/>
        <v>0</v>
      </c>
    </row>
    <row r="310" spans="1:38" x14ac:dyDescent="0.3">
      <c r="A310" s="421"/>
      <c r="B310" s="421"/>
      <c r="C310" s="422"/>
      <c r="D310" s="423"/>
      <c r="E310" s="421"/>
      <c r="F310" s="421"/>
      <c r="G310" s="421"/>
      <c r="H310" s="421"/>
      <c r="I310" s="421"/>
      <c r="J310" s="421"/>
      <c r="K310" s="421"/>
      <c r="L310" s="421"/>
      <c r="M310" s="423"/>
      <c r="N310" s="340">
        <f>IF(C310&gt;A_Stammdaten!$B$12,0,SUM(E310,F310,H310,J310:K310)-SUM(G310,I310,L310:M310))</f>
        <v>0</v>
      </c>
      <c r="O310" s="421"/>
      <c r="P310" s="421"/>
      <c r="Q310" s="421"/>
      <c r="R310" s="421"/>
      <c r="S310" s="108">
        <f t="shared" si="32"/>
        <v>0</v>
      </c>
      <c r="T310" s="341">
        <f>IF(ISBLANK($B310),0,VLOOKUP($B310,Listen!$A$2:$C$45,2,FALSE))</f>
        <v>0</v>
      </c>
      <c r="U310" s="341">
        <f>IF(ISBLANK($B310),0,VLOOKUP($B310,Listen!$A$2:$C$45,3,FALSE))</f>
        <v>0</v>
      </c>
      <c r="V310" s="342">
        <f t="shared" si="35"/>
        <v>0</v>
      </c>
      <c r="W310" s="342">
        <f t="shared" si="36"/>
        <v>0</v>
      </c>
      <c r="X310" s="342">
        <f t="shared" si="36"/>
        <v>0</v>
      </c>
      <c r="Y310" s="342">
        <f t="shared" si="36"/>
        <v>0</v>
      </c>
      <c r="Z310" s="342">
        <f t="shared" si="36"/>
        <v>0</v>
      </c>
      <c r="AA310" s="342">
        <f t="shared" si="36"/>
        <v>0</v>
      </c>
      <c r="AB310" s="342">
        <f t="shared" si="36"/>
        <v>0</v>
      </c>
      <c r="AC310" s="109">
        <f t="shared" si="33"/>
        <v>0</v>
      </c>
      <c r="AD310" s="109">
        <f>IF(C310=A_Stammdaten!$B$12,E_SAV!$S310-E_SAV!$AE310,HLOOKUP(A_Stammdaten!$B$12-1,$AF$4:$AL$4004,ROW(C310)-3,FALSE)-$AE310)</f>
        <v>0</v>
      </c>
      <c r="AE310" s="109">
        <f>HLOOKUP(A_Stammdaten!$B$12,$AF$4:$AL$4004,ROW(C310)-3,FALSE)</f>
        <v>0</v>
      </c>
      <c r="AF310" s="109">
        <f t="shared" si="30"/>
        <v>0</v>
      </c>
      <c r="AG310" s="109">
        <f t="shared" si="34"/>
        <v>0</v>
      </c>
      <c r="AH310" s="109">
        <f t="shared" si="34"/>
        <v>0</v>
      </c>
      <c r="AI310" s="109">
        <f t="shared" si="34"/>
        <v>0</v>
      </c>
      <c r="AJ310" s="109">
        <f t="shared" si="31"/>
        <v>0</v>
      </c>
      <c r="AK310" s="109">
        <f t="shared" si="31"/>
        <v>0</v>
      </c>
      <c r="AL310" s="109">
        <f t="shared" si="31"/>
        <v>0</v>
      </c>
    </row>
    <row r="311" spans="1:38" x14ac:dyDescent="0.3">
      <c r="A311" s="421"/>
      <c r="B311" s="421"/>
      <c r="C311" s="422"/>
      <c r="D311" s="423"/>
      <c r="E311" s="421"/>
      <c r="F311" s="421"/>
      <c r="G311" s="421"/>
      <c r="H311" s="421"/>
      <c r="I311" s="421"/>
      <c r="J311" s="421"/>
      <c r="K311" s="421"/>
      <c r="L311" s="421"/>
      <c r="M311" s="423"/>
      <c r="N311" s="340">
        <f>IF(C311&gt;A_Stammdaten!$B$12,0,SUM(E311,F311,H311,J311:K311)-SUM(G311,I311,L311:M311))</f>
        <v>0</v>
      </c>
      <c r="O311" s="421"/>
      <c r="P311" s="421"/>
      <c r="Q311" s="421"/>
      <c r="R311" s="421"/>
      <c r="S311" s="108">
        <f t="shared" si="32"/>
        <v>0</v>
      </c>
      <c r="T311" s="341">
        <f>IF(ISBLANK($B311),0,VLOOKUP($B311,Listen!$A$2:$C$45,2,FALSE))</f>
        <v>0</v>
      </c>
      <c r="U311" s="341">
        <f>IF(ISBLANK($B311),0,VLOOKUP($B311,Listen!$A$2:$C$45,3,FALSE))</f>
        <v>0</v>
      </c>
      <c r="V311" s="342">
        <f t="shared" si="35"/>
        <v>0</v>
      </c>
      <c r="W311" s="342">
        <f t="shared" si="36"/>
        <v>0</v>
      </c>
      <c r="X311" s="342">
        <f t="shared" si="36"/>
        <v>0</v>
      </c>
      <c r="Y311" s="342">
        <f t="shared" si="36"/>
        <v>0</v>
      </c>
      <c r="Z311" s="342">
        <f t="shared" si="36"/>
        <v>0</v>
      </c>
      <c r="AA311" s="342">
        <f t="shared" si="36"/>
        <v>0</v>
      </c>
      <c r="AB311" s="342">
        <f t="shared" si="36"/>
        <v>0</v>
      </c>
      <c r="AC311" s="109">
        <f t="shared" si="33"/>
        <v>0</v>
      </c>
      <c r="AD311" s="109">
        <f>IF(C311=A_Stammdaten!$B$12,E_SAV!$S311-E_SAV!$AE311,HLOOKUP(A_Stammdaten!$B$12-1,$AF$4:$AL$4004,ROW(C311)-3,FALSE)-$AE311)</f>
        <v>0</v>
      </c>
      <c r="AE311" s="109">
        <f>HLOOKUP(A_Stammdaten!$B$12,$AF$4:$AL$4004,ROW(C311)-3,FALSE)</f>
        <v>0</v>
      </c>
      <c r="AF311" s="109">
        <f t="shared" si="30"/>
        <v>0</v>
      </c>
      <c r="AG311" s="109">
        <f t="shared" si="34"/>
        <v>0</v>
      </c>
      <c r="AH311" s="109">
        <f t="shared" si="34"/>
        <v>0</v>
      </c>
      <c r="AI311" s="109">
        <f t="shared" si="34"/>
        <v>0</v>
      </c>
      <c r="AJ311" s="109">
        <f t="shared" si="31"/>
        <v>0</v>
      </c>
      <c r="AK311" s="109">
        <f t="shared" si="31"/>
        <v>0</v>
      </c>
      <c r="AL311" s="109">
        <f t="shared" si="31"/>
        <v>0</v>
      </c>
    </row>
    <row r="312" spans="1:38" x14ac:dyDescent="0.3">
      <c r="A312" s="421"/>
      <c r="B312" s="421"/>
      <c r="C312" s="422"/>
      <c r="D312" s="423"/>
      <c r="E312" s="421"/>
      <c r="F312" s="421"/>
      <c r="G312" s="421"/>
      <c r="H312" s="421"/>
      <c r="I312" s="421"/>
      <c r="J312" s="421"/>
      <c r="K312" s="421"/>
      <c r="L312" s="421"/>
      <c r="M312" s="423"/>
      <c r="N312" s="340">
        <f>IF(C312&gt;A_Stammdaten!$B$12,0,SUM(E312,F312,H312,J312:K312)-SUM(G312,I312,L312:M312))</f>
        <v>0</v>
      </c>
      <c r="O312" s="421"/>
      <c r="P312" s="421"/>
      <c r="Q312" s="421"/>
      <c r="R312" s="421"/>
      <c r="S312" s="108">
        <f t="shared" si="32"/>
        <v>0</v>
      </c>
      <c r="T312" s="341">
        <f>IF(ISBLANK($B312),0,VLOOKUP($B312,Listen!$A$2:$C$45,2,FALSE))</f>
        <v>0</v>
      </c>
      <c r="U312" s="341">
        <f>IF(ISBLANK($B312),0,VLOOKUP($B312,Listen!$A$2:$C$45,3,FALSE))</f>
        <v>0</v>
      </c>
      <c r="V312" s="342">
        <f t="shared" si="35"/>
        <v>0</v>
      </c>
      <c r="W312" s="342">
        <f t="shared" si="36"/>
        <v>0</v>
      </c>
      <c r="X312" s="342">
        <f t="shared" si="36"/>
        <v>0</v>
      </c>
      <c r="Y312" s="342">
        <f t="shared" si="36"/>
        <v>0</v>
      </c>
      <c r="Z312" s="342">
        <f t="shared" si="36"/>
        <v>0</v>
      </c>
      <c r="AA312" s="342">
        <f t="shared" si="36"/>
        <v>0</v>
      </c>
      <c r="AB312" s="342">
        <f t="shared" si="36"/>
        <v>0</v>
      </c>
      <c r="AC312" s="109">
        <f t="shared" si="33"/>
        <v>0</v>
      </c>
      <c r="AD312" s="109">
        <f>IF(C312=A_Stammdaten!$B$12,E_SAV!$S312-E_SAV!$AE312,HLOOKUP(A_Stammdaten!$B$12-1,$AF$4:$AL$4004,ROW(C312)-3,FALSE)-$AE312)</f>
        <v>0</v>
      </c>
      <c r="AE312" s="109">
        <f>HLOOKUP(A_Stammdaten!$B$12,$AF$4:$AL$4004,ROW(C312)-3,FALSE)</f>
        <v>0</v>
      </c>
      <c r="AF312" s="109">
        <f t="shared" si="30"/>
        <v>0</v>
      </c>
      <c r="AG312" s="109">
        <f t="shared" si="34"/>
        <v>0</v>
      </c>
      <c r="AH312" s="109">
        <f t="shared" si="34"/>
        <v>0</v>
      </c>
      <c r="AI312" s="109">
        <f t="shared" si="34"/>
        <v>0</v>
      </c>
      <c r="AJ312" s="109">
        <f t="shared" si="31"/>
        <v>0</v>
      </c>
      <c r="AK312" s="109">
        <f t="shared" si="31"/>
        <v>0</v>
      </c>
      <c r="AL312" s="109">
        <f t="shared" si="31"/>
        <v>0</v>
      </c>
    </row>
    <row r="313" spans="1:38" x14ac:dyDescent="0.3">
      <c r="A313" s="421"/>
      <c r="B313" s="421"/>
      <c r="C313" s="422"/>
      <c r="D313" s="423"/>
      <c r="E313" s="421"/>
      <c r="F313" s="421"/>
      <c r="G313" s="421"/>
      <c r="H313" s="421"/>
      <c r="I313" s="421"/>
      <c r="J313" s="421"/>
      <c r="K313" s="421"/>
      <c r="L313" s="421"/>
      <c r="M313" s="423"/>
      <c r="N313" s="340">
        <f>IF(C313&gt;A_Stammdaten!$B$12,0,SUM(E313,F313,H313,J313:K313)-SUM(G313,I313,L313:M313))</f>
        <v>0</v>
      </c>
      <c r="O313" s="421"/>
      <c r="P313" s="421"/>
      <c r="Q313" s="421"/>
      <c r="R313" s="421"/>
      <c r="S313" s="108">
        <f t="shared" si="32"/>
        <v>0</v>
      </c>
      <c r="T313" s="341">
        <f>IF(ISBLANK($B313),0,VLOOKUP($B313,Listen!$A$2:$C$45,2,FALSE))</f>
        <v>0</v>
      </c>
      <c r="U313" s="341">
        <f>IF(ISBLANK($B313),0,VLOOKUP($B313,Listen!$A$2:$C$45,3,FALSE))</f>
        <v>0</v>
      </c>
      <c r="V313" s="342">
        <f t="shared" si="35"/>
        <v>0</v>
      </c>
      <c r="W313" s="342">
        <f t="shared" si="36"/>
        <v>0</v>
      </c>
      <c r="X313" s="342">
        <f t="shared" si="36"/>
        <v>0</v>
      </c>
      <c r="Y313" s="342">
        <f t="shared" si="36"/>
        <v>0</v>
      </c>
      <c r="Z313" s="342">
        <f t="shared" si="36"/>
        <v>0</v>
      </c>
      <c r="AA313" s="342">
        <f t="shared" si="36"/>
        <v>0</v>
      </c>
      <c r="AB313" s="342">
        <f t="shared" si="36"/>
        <v>0</v>
      </c>
      <c r="AC313" s="109">
        <f t="shared" si="33"/>
        <v>0</v>
      </c>
      <c r="AD313" s="109">
        <f>IF(C313=A_Stammdaten!$B$12,E_SAV!$S313-E_SAV!$AE313,HLOOKUP(A_Stammdaten!$B$12-1,$AF$4:$AL$4004,ROW(C313)-3,FALSE)-$AE313)</f>
        <v>0</v>
      </c>
      <c r="AE313" s="109">
        <f>HLOOKUP(A_Stammdaten!$B$12,$AF$4:$AL$4004,ROW(C313)-3,FALSE)</f>
        <v>0</v>
      </c>
      <c r="AF313" s="109">
        <f t="shared" si="30"/>
        <v>0</v>
      </c>
      <c r="AG313" s="109">
        <f t="shared" si="34"/>
        <v>0</v>
      </c>
      <c r="AH313" s="109">
        <f t="shared" si="34"/>
        <v>0</v>
      </c>
      <c r="AI313" s="109">
        <f t="shared" si="34"/>
        <v>0</v>
      </c>
      <c r="AJ313" s="109">
        <f t="shared" si="31"/>
        <v>0</v>
      </c>
      <c r="AK313" s="109">
        <f t="shared" si="31"/>
        <v>0</v>
      </c>
      <c r="AL313" s="109">
        <f t="shared" si="31"/>
        <v>0</v>
      </c>
    </row>
    <row r="314" spans="1:38" x14ac:dyDescent="0.3">
      <c r="A314" s="421"/>
      <c r="B314" s="421"/>
      <c r="C314" s="422"/>
      <c r="D314" s="423"/>
      <c r="E314" s="421"/>
      <c r="F314" s="421"/>
      <c r="G314" s="421"/>
      <c r="H314" s="421"/>
      <c r="I314" s="421"/>
      <c r="J314" s="421"/>
      <c r="K314" s="421"/>
      <c r="L314" s="421"/>
      <c r="M314" s="423"/>
      <c r="N314" s="340">
        <f>IF(C314&gt;A_Stammdaten!$B$12,0,SUM(E314,F314,H314,J314:K314)-SUM(G314,I314,L314:M314))</f>
        <v>0</v>
      </c>
      <c r="O314" s="421"/>
      <c r="P314" s="421"/>
      <c r="Q314" s="421"/>
      <c r="R314" s="421"/>
      <c r="S314" s="108">
        <f t="shared" si="32"/>
        <v>0</v>
      </c>
      <c r="T314" s="341">
        <f>IF(ISBLANK($B314),0,VLOOKUP($B314,Listen!$A$2:$C$45,2,FALSE))</f>
        <v>0</v>
      </c>
      <c r="U314" s="341">
        <f>IF(ISBLANK($B314),0,VLOOKUP($B314,Listen!$A$2:$C$45,3,FALSE))</f>
        <v>0</v>
      </c>
      <c r="V314" s="342">
        <f t="shared" si="35"/>
        <v>0</v>
      </c>
      <c r="W314" s="342">
        <f t="shared" si="36"/>
        <v>0</v>
      </c>
      <c r="X314" s="342">
        <f t="shared" si="36"/>
        <v>0</v>
      </c>
      <c r="Y314" s="342">
        <f t="shared" si="36"/>
        <v>0</v>
      </c>
      <c r="Z314" s="342">
        <f t="shared" si="36"/>
        <v>0</v>
      </c>
      <c r="AA314" s="342">
        <f t="shared" si="36"/>
        <v>0</v>
      </c>
      <c r="AB314" s="342">
        <f t="shared" si="36"/>
        <v>0</v>
      </c>
      <c r="AC314" s="109">
        <f t="shared" si="33"/>
        <v>0</v>
      </c>
      <c r="AD314" s="109">
        <f>IF(C314=A_Stammdaten!$B$12,E_SAV!$S314-E_SAV!$AE314,HLOOKUP(A_Stammdaten!$B$12-1,$AF$4:$AL$4004,ROW(C314)-3,FALSE)-$AE314)</f>
        <v>0</v>
      </c>
      <c r="AE314" s="109">
        <f>HLOOKUP(A_Stammdaten!$B$12,$AF$4:$AL$4004,ROW(C314)-3,FALSE)</f>
        <v>0</v>
      </c>
      <c r="AF314" s="109">
        <f t="shared" si="30"/>
        <v>0</v>
      </c>
      <c r="AG314" s="109">
        <f t="shared" si="34"/>
        <v>0</v>
      </c>
      <c r="AH314" s="109">
        <f t="shared" si="34"/>
        <v>0</v>
      </c>
      <c r="AI314" s="109">
        <f t="shared" si="34"/>
        <v>0</v>
      </c>
      <c r="AJ314" s="109">
        <f t="shared" si="31"/>
        <v>0</v>
      </c>
      <c r="AK314" s="109">
        <f t="shared" si="31"/>
        <v>0</v>
      </c>
      <c r="AL314" s="109">
        <f t="shared" si="31"/>
        <v>0</v>
      </c>
    </row>
    <row r="315" spans="1:38" x14ac:dyDescent="0.3">
      <c r="A315" s="421"/>
      <c r="B315" s="421"/>
      <c r="C315" s="422"/>
      <c r="D315" s="423"/>
      <c r="E315" s="421"/>
      <c r="F315" s="421"/>
      <c r="G315" s="421"/>
      <c r="H315" s="421"/>
      <c r="I315" s="421"/>
      <c r="J315" s="421"/>
      <c r="K315" s="421"/>
      <c r="L315" s="421"/>
      <c r="M315" s="423"/>
      <c r="N315" s="340">
        <f>IF(C315&gt;A_Stammdaten!$B$12,0,SUM(E315,F315,H315,J315:K315)-SUM(G315,I315,L315:M315))</f>
        <v>0</v>
      </c>
      <c r="O315" s="421"/>
      <c r="P315" s="421"/>
      <c r="Q315" s="421"/>
      <c r="R315" s="421"/>
      <c r="S315" s="108">
        <f t="shared" si="32"/>
        <v>0</v>
      </c>
      <c r="T315" s="341">
        <f>IF(ISBLANK($B315),0,VLOOKUP($B315,Listen!$A$2:$C$45,2,FALSE))</f>
        <v>0</v>
      </c>
      <c r="U315" s="341">
        <f>IF(ISBLANK($B315),0,VLOOKUP($B315,Listen!$A$2:$C$45,3,FALSE))</f>
        <v>0</v>
      </c>
      <c r="V315" s="342">
        <f t="shared" si="35"/>
        <v>0</v>
      </c>
      <c r="W315" s="342">
        <f t="shared" si="36"/>
        <v>0</v>
      </c>
      <c r="X315" s="342">
        <f t="shared" si="36"/>
        <v>0</v>
      </c>
      <c r="Y315" s="342">
        <f t="shared" si="36"/>
        <v>0</v>
      </c>
      <c r="Z315" s="342">
        <f t="shared" si="36"/>
        <v>0</v>
      </c>
      <c r="AA315" s="342">
        <f t="shared" si="36"/>
        <v>0</v>
      </c>
      <c r="AB315" s="342">
        <f t="shared" si="36"/>
        <v>0</v>
      </c>
      <c r="AC315" s="109">
        <f t="shared" si="33"/>
        <v>0</v>
      </c>
      <c r="AD315" s="109">
        <f>IF(C315=A_Stammdaten!$B$12,E_SAV!$S315-E_SAV!$AE315,HLOOKUP(A_Stammdaten!$B$12-1,$AF$4:$AL$4004,ROW(C315)-3,FALSE)-$AE315)</f>
        <v>0</v>
      </c>
      <c r="AE315" s="109">
        <f>HLOOKUP(A_Stammdaten!$B$12,$AF$4:$AL$4004,ROW(C315)-3,FALSE)</f>
        <v>0</v>
      </c>
      <c r="AF315" s="109">
        <f t="shared" si="30"/>
        <v>0</v>
      </c>
      <c r="AG315" s="109">
        <f t="shared" si="34"/>
        <v>0</v>
      </c>
      <c r="AH315" s="109">
        <f t="shared" si="34"/>
        <v>0</v>
      </c>
      <c r="AI315" s="109">
        <f t="shared" si="34"/>
        <v>0</v>
      </c>
      <c r="AJ315" s="109">
        <f t="shared" si="31"/>
        <v>0</v>
      </c>
      <c r="AK315" s="109">
        <f t="shared" si="31"/>
        <v>0</v>
      </c>
      <c r="AL315" s="109">
        <f t="shared" si="31"/>
        <v>0</v>
      </c>
    </row>
    <row r="316" spans="1:38" x14ac:dyDescent="0.3">
      <c r="A316" s="421"/>
      <c r="B316" s="421"/>
      <c r="C316" s="422"/>
      <c r="D316" s="423"/>
      <c r="E316" s="421"/>
      <c r="F316" s="421"/>
      <c r="G316" s="421"/>
      <c r="H316" s="421"/>
      <c r="I316" s="421"/>
      <c r="J316" s="421"/>
      <c r="K316" s="421"/>
      <c r="L316" s="421"/>
      <c r="M316" s="423"/>
      <c r="N316" s="340">
        <f>IF(C316&gt;A_Stammdaten!$B$12,0,SUM(E316,F316,H316,J316:K316)-SUM(G316,I316,L316:M316))</f>
        <v>0</v>
      </c>
      <c r="O316" s="421"/>
      <c r="P316" s="421"/>
      <c r="Q316" s="421"/>
      <c r="R316" s="421"/>
      <c r="S316" s="108">
        <f t="shared" si="32"/>
        <v>0</v>
      </c>
      <c r="T316" s="341">
        <f>IF(ISBLANK($B316),0,VLOOKUP($B316,Listen!$A$2:$C$45,2,FALSE))</f>
        <v>0</v>
      </c>
      <c r="U316" s="341">
        <f>IF(ISBLANK($B316),0,VLOOKUP($B316,Listen!$A$2:$C$45,3,FALSE))</f>
        <v>0</v>
      </c>
      <c r="V316" s="342">
        <f t="shared" si="35"/>
        <v>0</v>
      </c>
      <c r="W316" s="342">
        <f t="shared" si="36"/>
        <v>0</v>
      </c>
      <c r="X316" s="342">
        <f t="shared" si="36"/>
        <v>0</v>
      </c>
      <c r="Y316" s="342">
        <f t="shared" si="36"/>
        <v>0</v>
      </c>
      <c r="Z316" s="342">
        <f t="shared" si="36"/>
        <v>0</v>
      </c>
      <c r="AA316" s="342">
        <f t="shared" si="36"/>
        <v>0</v>
      </c>
      <c r="AB316" s="342">
        <f t="shared" si="36"/>
        <v>0</v>
      </c>
      <c r="AC316" s="109">
        <f t="shared" si="33"/>
        <v>0</v>
      </c>
      <c r="AD316" s="109">
        <f>IF(C316=A_Stammdaten!$B$12,E_SAV!$S316-E_SAV!$AE316,HLOOKUP(A_Stammdaten!$B$12-1,$AF$4:$AL$4004,ROW(C316)-3,FALSE)-$AE316)</f>
        <v>0</v>
      </c>
      <c r="AE316" s="109">
        <f>HLOOKUP(A_Stammdaten!$B$12,$AF$4:$AL$4004,ROW(C316)-3,FALSE)</f>
        <v>0</v>
      </c>
      <c r="AF316" s="109">
        <f t="shared" si="30"/>
        <v>0</v>
      </c>
      <c r="AG316" s="109">
        <f t="shared" si="34"/>
        <v>0</v>
      </c>
      <c r="AH316" s="109">
        <f t="shared" si="34"/>
        <v>0</v>
      </c>
      <c r="AI316" s="109">
        <f t="shared" si="34"/>
        <v>0</v>
      </c>
      <c r="AJ316" s="109">
        <f t="shared" si="31"/>
        <v>0</v>
      </c>
      <c r="AK316" s="109">
        <f t="shared" si="31"/>
        <v>0</v>
      </c>
      <c r="AL316" s="109">
        <f t="shared" si="31"/>
        <v>0</v>
      </c>
    </row>
    <row r="317" spans="1:38" x14ac:dyDescent="0.3">
      <c r="A317" s="421"/>
      <c r="B317" s="421"/>
      <c r="C317" s="422"/>
      <c r="D317" s="423"/>
      <c r="E317" s="421"/>
      <c r="F317" s="421"/>
      <c r="G317" s="421"/>
      <c r="H317" s="421"/>
      <c r="I317" s="421"/>
      <c r="J317" s="421"/>
      <c r="K317" s="421"/>
      <c r="L317" s="421"/>
      <c r="M317" s="423"/>
      <c r="N317" s="340">
        <f>IF(C317&gt;A_Stammdaten!$B$12,0,SUM(E317,F317,H317,J317:K317)-SUM(G317,I317,L317:M317))</f>
        <v>0</v>
      </c>
      <c r="O317" s="421"/>
      <c r="P317" s="421"/>
      <c r="Q317" s="421"/>
      <c r="R317" s="421"/>
      <c r="S317" s="108">
        <f t="shared" si="32"/>
        <v>0</v>
      </c>
      <c r="T317" s="341">
        <f>IF(ISBLANK($B317),0,VLOOKUP($B317,Listen!$A$2:$C$45,2,FALSE))</f>
        <v>0</v>
      </c>
      <c r="U317" s="341">
        <f>IF(ISBLANK($B317),0,VLOOKUP($B317,Listen!$A$2:$C$45,3,FALSE))</f>
        <v>0</v>
      </c>
      <c r="V317" s="342">
        <f t="shared" si="35"/>
        <v>0</v>
      </c>
      <c r="W317" s="342">
        <f t="shared" si="36"/>
        <v>0</v>
      </c>
      <c r="X317" s="342">
        <f t="shared" si="36"/>
        <v>0</v>
      </c>
      <c r="Y317" s="342">
        <f t="shared" si="36"/>
        <v>0</v>
      </c>
      <c r="Z317" s="342">
        <f t="shared" si="36"/>
        <v>0</v>
      </c>
      <c r="AA317" s="342">
        <f t="shared" si="36"/>
        <v>0</v>
      </c>
      <c r="AB317" s="342">
        <f t="shared" si="36"/>
        <v>0</v>
      </c>
      <c r="AC317" s="109">
        <f t="shared" si="33"/>
        <v>0</v>
      </c>
      <c r="AD317" s="109">
        <f>IF(C317=A_Stammdaten!$B$12,E_SAV!$S317-E_SAV!$AE317,HLOOKUP(A_Stammdaten!$B$12-1,$AF$4:$AL$4004,ROW(C317)-3,FALSE)-$AE317)</f>
        <v>0</v>
      </c>
      <c r="AE317" s="109">
        <f>HLOOKUP(A_Stammdaten!$B$12,$AF$4:$AL$4004,ROW(C317)-3,FALSE)</f>
        <v>0</v>
      </c>
      <c r="AF317" s="109">
        <f t="shared" si="30"/>
        <v>0</v>
      </c>
      <c r="AG317" s="109">
        <f t="shared" si="34"/>
        <v>0</v>
      </c>
      <c r="AH317" s="109">
        <f t="shared" si="34"/>
        <v>0</v>
      </c>
      <c r="AI317" s="109">
        <f t="shared" si="34"/>
        <v>0</v>
      </c>
      <c r="AJ317" s="109">
        <f t="shared" si="31"/>
        <v>0</v>
      </c>
      <c r="AK317" s="109">
        <f t="shared" si="31"/>
        <v>0</v>
      </c>
      <c r="AL317" s="109">
        <f t="shared" si="31"/>
        <v>0</v>
      </c>
    </row>
    <row r="318" spans="1:38" x14ac:dyDescent="0.3">
      <c r="A318" s="421"/>
      <c r="B318" s="421"/>
      <c r="C318" s="422"/>
      <c r="D318" s="423"/>
      <c r="E318" s="421"/>
      <c r="F318" s="421"/>
      <c r="G318" s="421"/>
      <c r="H318" s="421"/>
      <c r="I318" s="421"/>
      <c r="J318" s="421"/>
      <c r="K318" s="421"/>
      <c r="L318" s="421"/>
      <c r="M318" s="423"/>
      <c r="N318" s="340">
        <f>IF(C318&gt;A_Stammdaten!$B$12,0,SUM(E318,F318,H318,J318:K318)-SUM(G318,I318,L318:M318))</f>
        <v>0</v>
      </c>
      <c r="O318" s="421"/>
      <c r="P318" s="421"/>
      <c r="Q318" s="421"/>
      <c r="R318" s="421"/>
      <c r="S318" s="108">
        <f t="shared" si="32"/>
        <v>0</v>
      </c>
      <c r="T318" s="341">
        <f>IF(ISBLANK($B318),0,VLOOKUP($B318,Listen!$A$2:$C$45,2,FALSE))</f>
        <v>0</v>
      </c>
      <c r="U318" s="341">
        <f>IF(ISBLANK($B318),0,VLOOKUP($B318,Listen!$A$2:$C$45,3,FALSE))</f>
        <v>0</v>
      </c>
      <c r="V318" s="342">
        <f t="shared" si="35"/>
        <v>0</v>
      </c>
      <c r="W318" s="342">
        <f t="shared" si="36"/>
        <v>0</v>
      </c>
      <c r="X318" s="342">
        <f t="shared" si="36"/>
        <v>0</v>
      </c>
      <c r="Y318" s="342">
        <f t="shared" si="36"/>
        <v>0</v>
      </c>
      <c r="Z318" s="342">
        <f t="shared" si="36"/>
        <v>0</v>
      </c>
      <c r="AA318" s="342">
        <f t="shared" si="36"/>
        <v>0</v>
      </c>
      <c r="AB318" s="342">
        <f t="shared" si="36"/>
        <v>0</v>
      </c>
      <c r="AC318" s="109">
        <f t="shared" si="33"/>
        <v>0</v>
      </c>
      <c r="AD318" s="109">
        <f>IF(C318=A_Stammdaten!$B$12,E_SAV!$S318-E_SAV!$AE318,HLOOKUP(A_Stammdaten!$B$12-1,$AF$4:$AL$4004,ROW(C318)-3,FALSE)-$AE318)</f>
        <v>0</v>
      </c>
      <c r="AE318" s="109">
        <f>HLOOKUP(A_Stammdaten!$B$12,$AF$4:$AL$4004,ROW(C318)-3,FALSE)</f>
        <v>0</v>
      </c>
      <c r="AF318" s="109">
        <f t="shared" si="30"/>
        <v>0</v>
      </c>
      <c r="AG318" s="109">
        <f t="shared" si="34"/>
        <v>0</v>
      </c>
      <c r="AH318" s="109">
        <f t="shared" si="34"/>
        <v>0</v>
      </c>
      <c r="AI318" s="109">
        <f t="shared" si="34"/>
        <v>0</v>
      </c>
      <c r="AJ318" s="109">
        <f t="shared" si="31"/>
        <v>0</v>
      </c>
      <c r="AK318" s="109">
        <f t="shared" si="31"/>
        <v>0</v>
      </c>
      <c r="AL318" s="109">
        <f t="shared" si="31"/>
        <v>0</v>
      </c>
    </row>
    <row r="319" spans="1:38" x14ac:dyDescent="0.3">
      <c r="A319" s="421"/>
      <c r="B319" s="421"/>
      <c r="C319" s="422"/>
      <c r="D319" s="423"/>
      <c r="E319" s="421"/>
      <c r="F319" s="421"/>
      <c r="G319" s="421"/>
      <c r="H319" s="421"/>
      <c r="I319" s="421"/>
      <c r="J319" s="421"/>
      <c r="K319" s="421"/>
      <c r="L319" s="421"/>
      <c r="M319" s="423"/>
      <c r="N319" s="340">
        <f>IF(C319&gt;A_Stammdaten!$B$12,0,SUM(E319,F319,H319,J319:K319)-SUM(G319,I319,L319:M319))</f>
        <v>0</v>
      </c>
      <c r="O319" s="421"/>
      <c r="P319" s="421"/>
      <c r="Q319" s="421"/>
      <c r="R319" s="421"/>
      <c r="S319" s="108">
        <f t="shared" si="32"/>
        <v>0</v>
      </c>
      <c r="T319" s="341">
        <f>IF(ISBLANK($B319),0,VLOOKUP($B319,Listen!$A$2:$C$45,2,FALSE))</f>
        <v>0</v>
      </c>
      <c r="U319" s="341">
        <f>IF(ISBLANK($B319),0,VLOOKUP($B319,Listen!$A$2:$C$45,3,FALSE))</f>
        <v>0</v>
      </c>
      <c r="V319" s="342">
        <f t="shared" si="35"/>
        <v>0</v>
      </c>
      <c r="W319" s="342">
        <f t="shared" si="36"/>
        <v>0</v>
      </c>
      <c r="X319" s="342">
        <f t="shared" si="36"/>
        <v>0</v>
      </c>
      <c r="Y319" s="342">
        <f t="shared" si="36"/>
        <v>0</v>
      </c>
      <c r="Z319" s="342">
        <f t="shared" si="36"/>
        <v>0</v>
      </c>
      <c r="AA319" s="342">
        <f t="shared" si="36"/>
        <v>0</v>
      </c>
      <c r="AB319" s="342">
        <f t="shared" si="36"/>
        <v>0</v>
      </c>
      <c r="AC319" s="109">
        <f t="shared" si="33"/>
        <v>0</v>
      </c>
      <c r="AD319" s="109">
        <f>IF(C319=A_Stammdaten!$B$12,E_SAV!$S319-E_SAV!$AE319,HLOOKUP(A_Stammdaten!$B$12-1,$AF$4:$AL$4004,ROW(C319)-3,FALSE)-$AE319)</f>
        <v>0</v>
      </c>
      <c r="AE319" s="109">
        <f>HLOOKUP(A_Stammdaten!$B$12,$AF$4:$AL$4004,ROW(C319)-3,FALSE)</f>
        <v>0</v>
      </c>
      <c r="AF319" s="109">
        <f t="shared" si="30"/>
        <v>0</v>
      </c>
      <c r="AG319" s="109">
        <f t="shared" si="34"/>
        <v>0</v>
      </c>
      <c r="AH319" s="109">
        <f t="shared" si="34"/>
        <v>0</v>
      </c>
      <c r="AI319" s="109">
        <f t="shared" si="34"/>
        <v>0</v>
      </c>
      <c r="AJ319" s="109">
        <f t="shared" si="31"/>
        <v>0</v>
      </c>
      <c r="AK319" s="109">
        <f t="shared" si="31"/>
        <v>0</v>
      </c>
      <c r="AL319" s="109">
        <f t="shared" si="31"/>
        <v>0</v>
      </c>
    </row>
    <row r="320" spans="1:38" x14ac:dyDescent="0.3">
      <c r="A320" s="421"/>
      <c r="B320" s="421"/>
      <c r="C320" s="422"/>
      <c r="D320" s="423"/>
      <c r="E320" s="421"/>
      <c r="F320" s="421"/>
      <c r="G320" s="421"/>
      <c r="H320" s="421"/>
      <c r="I320" s="421"/>
      <c r="J320" s="421"/>
      <c r="K320" s="421"/>
      <c r="L320" s="421"/>
      <c r="M320" s="423"/>
      <c r="N320" s="340">
        <f>IF(C320&gt;A_Stammdaten!$B$12,0,SUM(E320,F320,H320,J320:K320)-SUM(G320,I320,L320:M320))</f>
        <v>0</v>
      </c>
      <c r="O320" s="421"/>
      <c r="P320" s="421"/>
      <c r="Q320" s="421"/>
      <c r="R320" s="421"/>
      <c r="S320" s="108">
        <f t="shared" si="32"/>
        <v>0</v>
      </c>
      <c r="T320" s="341">
        <f>IF(ISBLANK($B320),0,VLOOKUP($B320,Listen!$A$2:$C$45,2,FALSE))</f>
        <v>0</v>
      </c>
      <c r="U320" s="341">
        <f>IF(ISBLANK($B320),0,VLOOKUP($B320,Listen!$A$2:$C$45,3,FALSE))</f>
        <v>0</v>
      </c>
      <c r="V320" s="342">
        <f t="shared" si="35"/>
        <v>0</v>
      </c>
      <c r="W320" s="342">
        <f t="shared" si="36"/>
        <v>0</v>
      </c>
      <c r="X320" s="342">
        <f t="shared" si="36"/>
        <v>0</v>
      </c>
      <c r="Y320" s="342">
        <f t="shared" si="36"/>
        <v>0</v>
      </c>
      <c r="Z320" s="342">
        <f t="shared" si="36"/>
        <v>0</v>
      </c>
      <c r="AA320" s="342">
        <f t="shared" si="36"/>
        <v>0</v>
      </c>
      <c r="AB320" s="342">
        <f t="shared" si="36"/>
        <v>0</v>
      </c>
      <c r="AC320" s="109">
        <f t="shared" si="33"/>
        <v>0</v>
      </c>
      <c r="AD320" s="109">
        <f>IF(C320=A_Stammdaten!$B$12,E_SAV!$S320-E_SAV!$AE320,HLOOKUP(A_Stammdaten!$B$12-1,$AF$4:$AL$4004,ROW(C320)-3,FALSE)-$AE320)</f>
        <v>0</v>
      </c>
      <c r="AE320" s="109">
        <f>HLOOKUP(A_Stammdaten!$B$12,$AF$4:$AL$4004,ROW(C320)-3,FALSE)</f>
        <v>0</v>
      </c>
      <c r="AF320" s="109">
        <f t="shared" si="30"/>
        <v>0</v>
      </c>
      <c r="AG320" s="109">
        <f t="shared" si="34"/>
        <v>0</v>
      </c>
      <c r="AH320" s="109">
        <f t="shared" si="34"/>
        <v>0</v>
      </c>
      <c r="AI320" s="109">
        <f t="shared" si="34"/>
        <v>0</v>
      </c>
      <c r="AJ320" s="109">
        <f t="shared" si="31"/>
        <v>0</v>
      </c>
      <c r="AK320" s="109">
        <f t="shared" si="31"/>
        <v>0</v>
      </c>
      <c r="AL320" s="109">
        <f t="shared" si="31"/>
        <v>0</v>
      </c>
    </row>
    <row r="321" spans="1:38" x14ac:dyDescent="0.3">
      <c r="A321" s="421"/>
      <c r="B321" s="421"/>
      <c r="C321" s="422"/>
      <c r="D321" s="423"/>
      <c r="E321" s="421"/>
      <c r="F321" s="421"/>
      <c r="G321" s="421"/>
      <c r="H321" s="421"/>
      <c r="I321" s="421"/>
      <c r="J321" s="421"/>
      <c r="K321" s="421"/>
      <c r="L321" s="421"/>
      <c r="M321" s="423"/>
      <c r="N321" s="340">
        <f>IF(C321&gt;A_Stammdaten!$B$12,0,SUM(E321,F321,H321,J321:K321)-SUM(G321,I321,L321:M321))</f>
        <v>0</v>
      </c>
      <c r="O321" s="421"/>
      <c r="P321" s="421"/>
      <c r="Q321" s="421"/>
      <c r="R321" s="421"/>
      <c r="S321" s="108">
        <f t="shared" si="32"/>
        <v>0</v>
      </c>
      <c r="T321" s="341">
        <f>IF(ISBLANK($B321),0,VLOOKUP($B321,Listen!$A$2:$C$45,2,FALSE))</f>
        <v>0</v>
      </c>
      <c r="U321" s="341">
        <f>IF(ISBLANK($B321),0,VLOOKUP($B321,Listen!$A$2:$C$45,3,FALSE))</f>
        <v>0</v>
      </c>
      <c r="V321" s="342">
        <f t="shared" si="35"/>
        <v>0</v>
      </c>
      <c r="W321" s="342">
        <f t="shared" si="36"/>
        <v>0</v>
      </c>
      <c r="X321" s="342">
        <f t="shared" si="36"/>
        <v>0</v>
      </c>
      <c r="Y321" s="342">
        <f t="shared" si="36"/>
        <v>0</v>
      </c>
      <c r="Z321" s="342">
        <f t="shared" si="36"/>
        <v>0</v>
      </c>
      <c r="AA321" s="342">
        <f t="shared" si="36"/>
        <v>0</v>
      </c>
      <c r="AB321" s="342">
        <f t="shared" si="36"/>
        <v>0</v>
      </c>
      <c r="AC321" s="109">
        <f t="shared" si="33"/>
        <v>0</v>
      </c>
      <c r="AD321" s="109">
        <f>IF(C321=A_Stammdaten!$B$12,E_SAV!$S321-E_SAV!$AE321,HLOOKUP(A_Stammdaten!$B$12-1,$AF$4:$AL$4004,ROW(C321)-3,FALSE)-$AE321)</f>
        <v>0</v>
      </c>
      <c r="AE321" s="109">
        <f>HLOOKUP(A_Stammdaten!$B$12,$AF$4:$AL$4004,ROW(C321)-3,FALSE)</f>
        <v>0</v>
      </c>
      <c r="AF321" s="109">
        <f t="shared" si="30"/>
        <v>0</v>
      </c>
      <c r="AG321" s="109">
        <f t="shared" si="34"/>
        <v>0</v>
      </c>
      <c r="AH321" s="109">
        <f t="shared" si="34"/>
        <v>0</v>
      </c>
      <c r="AI321" s="109">
        <f t="shared" si="34"/>
        <v>0</v>
      </c>
      <c r="AJ321" s="109">
        <f t="shared" si="31"/>
        <v>0</v>
      </c>
      <c r="AK321" s="109">
        <f t="shared" si="31"/>
        <v>0</v>
      </c>
      <c r="AL321" s="109">
        <f t="shared" si="31"/>
        <v>0</v>
      </c>
    </row>
    <row r="322" spans="1:38" x14ac:dyDescent="0.3">
      <c r="A322" s="421"/>
      <c r="B322" s="421"/>
      <c r="C322" s="422"/>
      <c r="D322" s="423"/>
      <c r="E322" s="421"/>
      <c r="F322" s="421"/>
      <c r="G322" s="421"/>
      <c r="H322" s="421"/>
      <c r="I322" s="421"/>
      <c r="J322" s="421"/>
      <c r="K322" s="421"/>
      <c r="L322" s="421"/>
      <c r="M322" s="423"/>
      <c r="N322" s="340">
        <f>IF(C322&gt;A_Stammdaten!$B$12,0,SUM(E322,F322,H322,J322:K322)-SUM(G322,I322,L322:M322))</f>
        <v>0</v>
      </c>
      <c r="O322" s="421"/>
      <c r="P322" s="421"/>
      <c r="Q322" s="421"/>
      <c r="R322" s="421"/>
      <c r="S322" s="108">
        <f t="shared" si="32"/>
        <v>0</v>
      </c>
      <c r="T322" s="341">
        <f>IF(ISBLANK($B322),0,VLOOKUP($B322,Listen!$A$2:$C$45,2,FALSE))</f>
        <v>0</v>
      </c>
      <c r="U322" s="341">
        <f>IF(ISBLANK($B322),0,VLOOKUP($B322,Listen!$A$2:$C$45,3,FALSE))</f>
        <v>0</v>
      </c>
      <c r="V322" s="342">
        <f t="shared" si="35"/>
        <v>0</v>
      </c>
      <c r="W322" s="342">
        <f t="shared" si="36"/>
        <v>0</v>
      </c>
      <c r="X322" s="342">
        <f t="shared" si="36"/>
        <v>0</v>
      </c>
      <c r="Y322" s="342">
        <f t="shared" si="36"/>
        <v>0</v>
      </c>
      <c r="Z322" s="342">
        <f t="shared" si="36"/>
        <v>0</v>
      </c>
      <c r="AA322" s="342">
        <f t="shared" si="36"/>
        <v>0</v>
      </c>
      <c r="AB322" s="342">
        <f t="shared" si="36"/>
        <v>0</v>
      </c>
      <c r="AC322" s="109">
        <f t="shared" si="33"/>
        <v>0</v>
      </c>
      <c r="AD322" s="109">
        <f>IF(C322=A_Stammdaten!$B$12,E_SAV!$S322-E_SAV!$AE322,HLOOKUP(A_Stammdaten!$B$12-1,$AF$4:$AL$4004,ROW(C322)-3,FALSE)-$AE322)</f>
        <v>0</v>
      </c>
      <c r="AE322" s="109">
        <f>HLOOKUP(A_Stammdaten!$B$12,$AF$4:$AL$4004,ROW(C322)-3,FALSE)</f>
        <v>0</v>
      </c>
      <c r="AF322" s="109">
        <f t="shared" si="30"/>
        <v>0</v>
      </c>
      <c r="AG322" s="109">
        <f t="shared" si="34"/>
        <v>0</v>
      </c>
      <c r="AH322" s="109">
        <f t="shared" si="34"/>
        <v>0</v>
      </c>
      <c r="AI322" s="109">
        <f t="shared" si="34"/>
        <v>0</v>
      </c>
      <c r="AJ322" s="109">
        <f t="shared" si="31"/>
        <v>0</v>
      </c>
      <c r="AK322" s="109">
        <f t="shared" si="31"/>
        <v>0</v>
      </c>
      <c r="AL322" s="109">
        <f t="shared" si="31"/>
        <v>0</v>
      </c>
    </row>
    <row r="323" spans="1:38" x14ac:dyDescent="0.3">
      <c r="A323" s="421"/>
      <c r="B323" s="421"/>
      <c r="C323" s="422"/>
      <c r="D323" s="423"/>
      <c r="E323" s="421"/>
      <c r="F323" s="421"/>
      <c r="G323" s="421"/>
      <c r="H323" s="421"/>
      <c r="I323" s="421"/>
      <c r="J323" s="421"/>
      <c r="K323" s="421"/>
      <c r="L323" s="421"/>
      <c r="M323" s="423"/>
      <c r="N323" s="340">
        <f>IF(C323&gt;A_Stammdaten!$B$12,0,SUM(E323,F323,H323,J323:K323)-SUM(G323,I323,L323:M323))</f>
        <v>0</v>
      </c>
      <c r="O323" s="421"/>
      <c r="P323" s="421"/>
      <c r="Q323" s="421"/>
      <c r="R323" s="421"/>
      <c r="S323" s="108">
        <f t="shared" si="32"/>
        <v>0</v>
      </c>
      <c r="T323" s="341">
        <f>IF(ISBLANK($B323),0,VLOOKUP($B323,Listen!$A$2:$C$45,2,FALSE))</f>
        <v>0</v>
      </c>
      <c r="U323" s="341">
        <f>IF(ISBLANK($B323),0,VLOOKUP($B323,Listen!$A$2:$C$45,3,FALSE))</f>
        <v>0</v>
      </c>
      <c r="V323" s="342">
        <f t="shared" si="35"/>
        <v>0</v>
      </c>
      <c r="W323" s="342">
        <f t="shared" si="36"/>
        <v>0</v>
      </c>
      <c r="X323" s="342">
        <f t="shared" si="36"/>
        <v>0</v>
      </c>
      <c r="Y323" s="342">
        <f t="shared" si="36"/>
        <v>0</v>
      </c>
      <c r="Z323" s="342">
        <f t="shared" si="36"/>
        <v>0</v>
      </c>
      <c r="AA323" s="342">
        <f t="shared" si="36"/>
        <v>0</v>
      </c>
      <c r="AB323" s="342">
        <f t="shared" si="36"/>
        <v>0</v>
      </c>
      <c r="AC323" s="109">
        <f t="shared" si="33"/>
        <v>0</v>
      </c>
      <c r="AD323" s="109">
        <f>IF(C323=A_Stammdaten!$B$12,E_SAV!$S323-E_SAV!$AE323,HLOOKUP(A_Stammdaten!$B$12-1,$AF$4:$AL$4004,ROW(C323)-3,FALSE)-$AE323)</f>
        <v>0</v>
      </c>
      <c r="AE323" s="109">
        <f>HLOOKUP(A_Stammdaten!$B$12,$AF$4:$AL$4004,ROW(C323)-3,FALSE)</f>
        <v>0</v>
      </c>
      <c r="AF323" s="109">
        <f t="shared" si="30"/>
        <v>0</v>
      </c>
      <c r="AG323" s="109">
        <f t="shared" si="34"/>
        <v>0</v>
      </c>
      <c r="AH323" s="109">
        <f t="shared" si="34"/>
        <v>0</v>
      </c>
      <c r="AI323" s="109">
        <f t="shared" si="34"/>
        <v>0</v>
      </c>
      <c r="AJ323" s="109">
        <f t="shared" si="31"/>
        <v>0</v>
      </c>
      <c r="AK323" s="109">
        <f t="shared" si="31"/>
        <v>0</v>
      </c>
      <c r="AL323" s="109">
        <f t="shared" si="31"/>
        <v>0</v>
      </c>
    </row>
    <row r="324" spans="1:38" x14ac:dyDescent="0.3">
      <c r="A324" s="421"/>
      <c r="B324" s="421"/>
      <c r="C324" s="422"/>
      <c r="D324" s="423"/>
      <c r="E324" s="421"/>
      <c r="F324" s="421"/>
      <c r="G324" s="421"/>
      <c r="H324" s="421"/>
      <c r="I324" s="421"/>
      <c r="J324" s="421"/>
      <c r="K324" s="421"/>
      <c r="L324" s="421"/>
      <c r="M324" s="423"/>
      <c r="N324" s="340">
        <f>IF(C324&gt;A_Stammdaten!$B$12,0,SUM(E324,F324,H324,J324:K324)-SUM(G324,I324,L324:M324))</f>
        <v>0</v>
      </c>
      <c r="O324" s="421"/>
      <c r="P324" s="421"/>
      <c r="Q324" s="421"/>
      <c r="R324" s="421"/>
      <c r="S324" s="108">
        <f t="shared" si="32"/>
        <v>0</v>
      </c>
      <c r="T324" s="341">
        <f>IF(ISBLANK($B324),0,VLOOKUP($B324,Listen!$A$2:$C$45,2,FALSE))</f>
        <v>0</v>
      </c>
      <c r="U324" s="341">
        <f>IF(ISBLANK($B324),0,VLOOKUP($B324,Listen!$A$2:$C$45,3,FALSE))</f>
        <v>0</v>
      </c>
      <c r="V324" s="342">
        <f t="shared" si="35"/>
        <v>0</v>
      </c>
      <c r="W324" s="342">
        <f t="shared" si="36"/>
        <v>0</v>
      </c>
      <c r="X324" s="342">
        <f t="shared" si="36"/>
        <v>0</v>
      </c>
      <c r="Y324" s="342">
        <f t="shared" si="36"/>
        <v>0</v>
      </c>
      <c r="Z324" s="342">
        <f t="shared" si="36"/>
        <v>0</v>
      </c>
      <c r="AA324" s="342">
        <f t="shared" si="36"/>
        <v>0</v>
      </c>
      <c r="AB324" s="342">
        <f t="shared" si="36"/>
        <v>0</v>
      </c>
      <c r="AC324" s="109">
        <f t="shared" si="33"/>
        <v>0</v>
      </c>
      <c r="AD324" s="109">
        <f>IF(C324=A_Stammdaten!$B$12,E_SAV!$S324-E_SAV!$AE324,HLOOKUP(A_Stammdaten!$B$12-1,$AF$4:$AL$4004,ROW(C324)-3,FALSE)-$AE324)</f>
        <v>0</v>
      </c>
      <c r="AE324" s="109">
        <f>HLOOKUP(A_Stammdaten!$B$12,$AF$4:$AL$4004,ROW(C324)-3,FALSE)</f>
        <v>0</v>
      </c>
      <c r="AF324" s="109">
        <f t="shared" si="30"/>
        <v>0</v>
      </c>
      <c r="AG324" s="109">
        <f t="shared" si="34"/>
        <v>0</v>
      </c>
      <c r="AH324" s="109">
        <f t="shared" si="34"/>
        <v>0</v>
      </c>
      <c r="AI324" s="109">
        <f t="shared" si="34"/>
        <v>0</v>
      </c>
      <c r="AJ324" s="109">
        <f t="shared" si="31"/>
        <v>0</v>
      </c>
      <c r="AK324" s="109">
        <f t="shared" si="31"/>
        <v>0</v>
      </c>
      <c r="AL324" s="109">
        <f t="shared" si="31"/>
        <v>0</v>
      </c>
    </row>
    <row r="325" spans="1:38" x14ac:dyDescent="0.3">
      <c r="A325" s="421"/>
      <c r="B325" s="421"/>
      <c r="C325" s="422"/>
      <c r="D325" s="423"/>
      <c r="E325" s="421"/>
      <c r="F325" s="421"/>
      <c r="G325" s="421"/>
      <c r="H325" s="421"/>
      <c r="I325" s="421"/>
      <c r="J325" s="421"/>
      <c r="K325" s="421"/>
      <c r="L325" s="421"/>
      <c r="M325" s="423"/>
      <c r="N325" s="340">
        <f>IF(C325&gt;A_Stammdaten!$B$12,0,SUM(E325,F325,H325,J325:K325)-SUM(G325,I325,L325:M325))</f>
        <v>0</v>
      </c>
      <c r="O325" s="421"/>
      <c r="P325" s="421"/>
      <c r="Q325" s="421"/>
      <c r="R325" s="421"/>
      <c r="S325" s="108">
        <f t="shared" si="32"/>
        <v>0</v>
      </c>
      <c r="T325" s="341">
        <f>IF(ISBLANK($B325),0,VLOOKUP($B325,Listen!$A$2:$C$45,2,FALSE))</f>
        <v>0</v>
      </c>
      <c r="U325" s="341">
        <f>IF(ISBLANK($B325),0,VLOOKUP($B325,Listen!$A$2:$C$45,3,FALSE))</f>
        <v>0</v>
      </c>
      <c r="V325" s="342">
        <f t="shared" si="35"/>
        <v>0</v>
      </c>
      <c r="W325" s="342">
        <f t="shared" si="36"/>
        <v>0</v>
      </c>
      <c r="X325" s="342">
        <f t="shared" si="36"/>
        <v>0</v>
      </c>
      <c r="Y325" s="342">
        <f t="shared" si="36"/>
        <v>0</v>
      </c>
      <c r="Z325" s="342">
        <f t="shared" si="36"/>
        <v>0</v>
      </c>
      <c r="AA325" s="342">
        <f t="shared" si="36"/>
        <v>0</v>
      </c>
      <c r="AB325" s="342">
        <f t="shared" si="36"/>
        <v>0</v>
      </c>
      <c r="AC325" s="109">
        <f t="shared" si="33"/>
        <v>0</v>
      </c>
      <c r="AD325" s="109">
        <f>IF(C325=A_Stammdaten!$B$12,E_SAV!$S325-E_SAV!$AE325,HLOOKUP(A_Stammdaten!$B$12-1,$AF$4:$AL$4004,ROW(C325)-3,FALSE)-$AE325)</f>
        <v>0</v>
      </c>
      <c r="AE325" s="109">
        <f>HLOOKUP(A_Stammdaten!$B$12,$AF$4:$AL$4004,ROW(C325)-3,FALSE)</f>
        <v>0</v>
      </c>
      <c r="AF325" s="109">
        <f t="shared" ref="AF325:AF388" si="37">IF(OR($C325=0,$S325=0),0,IF($C325&lt;=AF$4,$S325-$S325/V325*(AF$4-$C325+1),0))</f>
        <v>0</v>
      </c>
      <c r="AG325" s="109">
        <f t="shared" si="34"/>
        <v>0</v>
      </c>
      <c r="AH325" s="109">
        <f t="shared" si="34"/>
        <v>0</v>
      </c>
      <c r="AI325" s="109">
        <f t="shared" si="34"/>
        <v>0</v>
      </c>
      <c r="AJ325" s="109">
        <f t="shared" si="34"/>
        <v>0</v>
      </c>
      <c r="AK325" s="109">
        <f t="shared" si="34"/>
        <v>0</v>
      </c>
      <c r="AL325" s="109">
        <f t="shared" si="34"/>
        <v>0</v>
      </c>
    </row>
    <row r="326" spans="1:38" x14ac:dyDescent="0.3">
      <c r="A326" s="421"/>
      <c r="B326" s="421"/>
      <c r="C326" s="422"/>
      <c r="D326" s="423"/>
      <c r="E326" s="421"/>
      <c r="F326" s="421"/>
      <c r="G326" s="421"/>
      <c r="H326" s="421"/>
      <c r="I326" s="421"/>
      <c r="J326" s="421"/>
      <c r="K326" s="421"/>
      <c r="L326" s="421"/>
      <c r="M326" s="423"/>
      <c r="N326" s="340">
        <f>IF(C326&gt;A_Stammdaten!$B$12,0,SUM(E326,F326,H326,J326:K326)-SUM(G326,I326,L326:M326))</f>
        <v>0</v>
      </c>
      <c r="O326" s="421"/>
      <c r="P326" s="421"/>
      <c r="Q326" s="421"/>
      <c r="R326" s="421"/>
      <c r="S326" s="108">
        <f t="shared" ref="S326:S389" si="38">N326-SUM(O326:R326)</f>
        <v>0</v>
      </c>
      <c r="T326" s="341">
        <f>IF(ISBLANK($B326),0,VLOOKUP($B326,Listen!$A$2:$C$45,2,FALSE))</f>
        <v>0</v>
      </c>
      <c r="U326" s="341">
        <f>IF(ISBLANK($B326),0,VLOOKUP($B326,Listen!$A$2:$C$45,3,FALSE))</f>
        <v>0</v>
      </c>
      <c r="V326" s="342">
        <f t="shared" si="35"/>
        <v>0</v>
      </c>
      <c r="W326" s="342">
        <f t="shared" si="36"/>
        <v>0</v>
      </c>
      <c r="X326" s="342">
        <f t="shared" si="36"/>
        <v>0</v>
      </c>
      <c r="Y326" s="342">
        <f t="shared" si="36"/>
        <v>0</v>
      </c>
      <c r="Z326" s="342">
        <f t="shared" si="36"/>
        <v>0</v>
      </c>
      <c r="AA326" s="342">
        <f t="shared" si="36"/>
        <v>0</v>
      </c>
      <c r="AB326" s="342">
        <f t="shared" si="36"/>
        <v>0</v>
      </c>
      <c r="AC326" s="109">
        <f t="shared" ref="AC326:AC389" si="39">AE326+AD326</f>
        <v>0</v>
      </c>
      <c r="AD326" s="109">
        <f>IF(C326=A_Stammdaten!$B$12,E_SAV!$S326-E_SAV!$AE326,HLOOKUP(A_Stammdaten!$B$12-1,$AF$4:$AL$4004,ROW(C326)-3,FALSE)-$AE326)</f>
        <v>0</v>
      </c>
      <c r="AE326" s="109">
        <f>HLOOKUP(A_Stammdaten!$B$12,$AF$4:$AL$4004,ROW(C326)-3,FALSE)</f>
        <v>0</v>
      </c>
      <c r="AF326" s="109">
        <f t="shared" si="37"/>
        <v>0</v>
      </c>
      <c r="AG326" s="109">
        <f t="shared" ref="AG326:AL368" si="40">IF(OR($C326=0,$S326=0,W326-(AG$4-$C326)=0),0,IF($C326&lt;AG$4,AF326-AF326/(W326-(AG$4-$C326)),IF($C326=AG$4,$S326-$S326/W326,0)))</f>
        <v>0</v>
      </c>
      <c r="AH326" s="109">
        <f t="shared" si="40"/>
        <v>0</v>
      </c>
      <c r="AI326" s="109">
        <f t="shared" si="40"/>
        <v>0</v>
      </c>
      <c r="AJ326" s="109">
        <f t="shared" si="40"/>
        <v>0</v>
      </c>
      <c r="AK326" s="109">
        <f t="shared" si="40"/>
        <v>0</v>
      </c>
      <c r="AL326" s="109">
        <f t="shared" si="40"/>
        <v>0</v>
      </c>
    </row>
    <row r="327" spans="1:38" x14ac:dyDescent="0.3">
      <c r="A327" s="421"/>
      <c r="B327" s="421"/>
      <c r="C327" s="422"/>
      <c r="D327" s="423"/>
      <c r="E327" s="421"/>
      <c r="F327" s="421"/>
      <c r="G327" s="421"/>
      <c r="H327" s="421"/>
      <c r="I327" s="421"/>
      <c r="J327" s="421"/>
      <c r="K327" s="421"/>
      <c r="L327" s="421"/>
      <c r="M327" s="423"/>
      <c r="N327" s="340">
        <f>IF(C327&gt;A_Stammdaten!$B$12,0,SUM(E327,F327,H327,J327:K327)-SUM(G327,I327,L327:M327))</f>
        <v>0</v>
      </c>
      <c r="O327" s="421"/>
      <c r="P327" s="421"/>
      <c r="Q327" s="421"/>
      <c r="R327" s="421"/>
      <c r="S327" s="108">
        <f t="shared" si="38"/>
        <v>0</v>
      </c>
      <c r="T327" s="341">
        <f>IF(ISBLANK($B327),0,VLOOKUP($B327,Listen!$A$2:$C$45,2,FALSE))</f>
        <v>0</v>
      </c>
      <c r="U327" s="341">
        <f>IF(ISBLANK($B327),0,VLOOKUP($B327,Listen!$A$2:$C$45,3,FALSE))</f>
        <v>0</v>
      </c>
      <c r="V327" s="342">
        <f t="shared" si="35"/>
        <v>0</v>
      </c>
      <c r="W327" s="342">
        <f t="shared" si="36"/>
        <v>0</v>
      </c>
      <c r="X327" s="342">
        <f t="shared" si="36"/>
        <v>0</v>
      </c>
      <c r="Y327" s="342">
        <f t="shared" si="36"/>
        <v>0</v>
      </c>
      <c r="Z327" s="342">
        <f t="shared" si="36"/>
        <v>0</v>
      </c>
      <c r="AA327" s="342">
        <f t="shared" si="36"/>
        <v>0</v>
      </c>
      <c r="AB327" s="342">
        <f t="shared" si="36"/>
        <v>0</v>
      </c>
      <c r="AC327" s="109">
        <f t="shared" si="39"/>
        <v>0</v>
      </c>
      <c r="AD327" s="109">
        <f>IF(C327=A_Stammdaten!$B$12,E_SAV!$S327-E_SAV!$AE327,HLOOKUP(A_Stammdaten!$B$12-1,$AF$4:$AL$4004,ROW(C327)-3,FALSE)-$AE327)</f>
        <v>0</v>
      </c>
      <c r="AE327" s="109">
        <f>HLOOKUP(A_Stammdaten!$B$12,$AF$4:$AL$4004,ROW(C327)-3,FALSE)</f>
        <v>0</v>
      </c>
      <c r="AF327" s="109">
        <f t="shared" si="37"/>
        <v>0</v>
      </c>
      <c r="AG327" s="109">
        <f t="shared" si="40"/>
        <v>0</v>
      </c>
      <c r="AH327" s="109">
        <f t="shared" si="40"/>
        <v>0</v>
      </c>
      <c r="AI327" s="109">
        <f t="shared" si="40"/>
        <v>0</v>
      </c>
      <c r="AJ327" s="109">
        <f t="shared" si="40"/>
        <v>0</v>
      </c>
      <c r="AK327" s="109">
        <f t="shared" si="40"/>
        <v>0</v>
      </c>
      <c r="AL327" s="109">
        <f t="shared" si="40"/>
        <v>0</v>
      </c>
    </row>
    <row r="328" spans="1:38" x14ac:dyDescent="0.3">
      <c r="A328" s="421"/>
      <c r="B328" s="421"/>
      <c r="C328" s="422"/>
      <c r="D328" s="423"/>
      <c r="E328" s="421"/>
      <c r="F328" s="421"/>
      <c r="G328" s="421"/>
      <c r="H328" s="421"/>
      <c r="I328" s="421"/>
      <c r="J328" s="421"/>
      <c r="K328" s="421"/>
      <c r="L328" s="421"/>
      <c r="M328" s="423"/>
      <c r="N328" s="340">
        <f>IF(C328&gt;A_Stammdaten!$B$12,0,SUM(E328,F328,H328,J328:K328)-SUM(G328,I328,L328:M328))</f>
        <v>0</v>
      </c>
      <c r="O328" s="421"/>
      <c r="P328" s="421"/>
      <c r="Q328" s="421"/>
      <c r="R328" s="421"/>
      <c r="S328" s="108">
        <f t="shared" si="38"/>
        <v>0</v>
      </c>
      <c r="T328" s="341">
        <f>IF(ISBLANK($B328),0,VLOOKUP($B328,Listen!$A$2:$C$45,2,FALSE))</f>
        <v>0</v>
      </c>
      <c r="U328" s="341">
        <f>IF(ISBLANK($B328),0,VLOOKUP($B328,Listen!$A$2:$C$45,3,FALSE))</f>
        <v>0</v>
      </c>
      <c r="V328" s="342">
        <f t="shared" si="35"/>
        <v>0</v>
      </c>
      <c r="W328" s="342">
        <f t="shared" si="36"/>
        <v>0</v>
      </c>
      <c r="X328" s="342">
        <f t="shared" si="36"/>
        <v>0</v>
      </c>
      <c r="Y328" s="342">
        <f t="shared" si="36"/>
        <v>0</v>
      </c>
      <c r="Z328" s="342">
        <f t="shared" si="36"/>
        <v>0</v>
      </c>
      <c r="AA328" s="342">
        <f t="shared" si="36"/>
        <v>0</v>
      </c>
      <c r="AB328" s="342">
        <f t="shared" si="36"/>
        <v>0</v>
      </c>
      <c r="AC328" s="109">
        <f t="shared" si="39"/>
        <v>0</v>
      </c>
      <c r="AD328" s="109">
        <f>IF(C328=A_Stammdaten!$B$12,E_SAV!$S328-E_SAV!$AE328,HLOOKUP(A_Stammdaten!$B$12-1,$AF$4:$AL$4004,ROW(C328)-3,FALSE)-$AE328)</f>
        <v>0</v>
      </c>
      <c r="AE328" s="109">
        <f>HLOOKUP(A_Stammdaten!$B$12,$AF$4:$AL$4004,ROW(C328)-3,FALSE)</f>
        <v>0</v>
      </c>
      <c r="AF328" s="109">
        <f t="shared" si="37"/>
        <v>0</v>
      </c>
      <c r="AG328" s="109">
        <f t="shared" si="40"/>
        <v>0</v>
      </c>
      <c r="AH328" s="109">
        <f t="shared" si="40"/>
        <v>0</v>
      </c>
      <c r="AI328" s="109">
        <f t="shared" si="40"/>
        <v>0</v>
      </c>
      <c r="AJ328" s="109">
        <f t="shared" si="40"/>
        <v>0</v>
      </c>
      <c r="AK328" s="109">
        <f t="shared" si="40"/>
        <v>0</v>
      </c>
      <c r="AL328" s="109">
        <f t="shared" si="40"/>
        <v>0</v>
      </c>
    </row>
    <row r="329" spans="1:38" x14ac:dyDescent="0.3">
      <c r="A329" s="421"/>
      <c r="B329" s="421"/>
      <c r="C329" s="422"/>
      <c r="D329" s="423"/>
      <c r="E329" s="421"/>
      <c r="F329" s="421"/>
      <c r="G329" s="421"/>
      <c r="H329" s="421"/>
      <c r="I329" s="421"/>
      <c r="J329" s="421"/>
      <c r="K329" s="421"/>
      <c r="L329" s="421"/>
      <c r="M329" s="423"/>
      <c r="N329" s="340">
        <f>IF(C329&gt;A_Stammdaten!$B$12,0,SUM(E329,F329,H329,J329:K329)-SUM(G329,I329,L329:M329))</f>
        <v>0</v>
      </c>
      <c r="O329" s="421"/>
      <c r="P329" s="421"/>
      <c r="Q329" s="421"/>
      <c r="R329" s="421"/>
      <c r="S329" s="108">
        <f t="shared" si="38"/>
        <v>0</v>
      </c>
      <c r="T329" s="341">
        <f>IF(ISBLANK($B329),0,VLOOKUP($B329,Listen!$A$2:$C$45,2,FALSE))</f>
        <v>0</v>
      </c>
      <c r="U329" s="341">
        <f>IF(ISBLANK($B329),0,VLOOKUP($B329,Listen!$A$2:$C$45,3,FALSE))</f>
        <v>0</v>
      </c>
      <c r="V329" s="342">
        <f t="shared" si="35"/>
        <v>0</v>
      </c>
      <c r="W329" s="342">
        <f t="shared" si="36"/>
        <v>0</v>
      </c>
      <c r="X329" s="342">
        <f t="shared" si="36"/>
        <v>0</v>
      </c>
      <c r="Y329" s="342">
        <f t="shared" ref="W329:AB371" si="41">$T329</f>
        <v>0</v>
      </c>
      <c r="Z329" s="342">
        <f t="shared" si="41"/>
        <v>0</v>
      </c>
      <c r="AA329" s="342">
        <f t="shared" si="41"/>
        <v>0</v>
      </c>
      <c r="AB329" s="342">
        <f t="shared" si="41"/>
        <v>0</v>
      </c>
      <c r="AC329" s="109">
        <f t="shared" si="39"/>
        <v>0</v>
      </c>
      <c r="AD329" s="109">
        <f>IF(C329=A_Stammdaten!$B$12,E_SAV!$S329-E_SAV!$AE329,HLOOKUP(A_Stammdaten!$B$12-1,$AF$4:$AL$4004,ROW(C329)-3,FALSE)-$AE329)</f>
        <v>0</v>
      </c>
      <c r="AE329" s="109">
        <f>HLOOKUP(A_Stammdaten!$B$12,$AF$4:$AL$4004,ROW(C329)-3,FALSE)</f>
        <v>0</v>
      </c>
      <c r="AF329" s="109">
        <f t="shared" si="37"/>
        <v>0</v>
      </c>
      <c r="AG329" s="109">
        <f t="shared" si="40"/>
        <v>0</v>
      </c>
      <c r="AH329" s="109">
        <f t="shared" si="40"/>
        <v>0</v>
      </c>
      <c r="AI329" s="109">
        <f t="shared" si="40"/>
        <v>0</v>
      </c>
      <c r="AJ329" s="109">
        <f t="shared" si="40"/>
        <v>0</v>
      </c>
      <c r="AK329" s="109">
        <f t="shared" si="40"/>
        <v>0</v>
      </c>
      <c r="AL329" s="109">
        <f t="shared" si="40"/>
        <v>0</v>
      </c>
    </row>
    <row r="330" spans="1:38" x14ac:dyDescent="0.3">
      <c r="A330" s="421"/>
      <c r="B330" s="421"/>
      <c r="C330" s="422"/>
      <c r="D330" s="423"/>
      <c r="E330" s="421"/>
      <c r="F330" s="421"/>
      <c r="G330" s="421"/>
      <c r="H330" s="421"/>
      <c r="I330" s="421"/>
      <c r="J330" s="421"/>
      <c r="K330" s="421"/>
      <c r="L330" s="421"/>
      <c r="M330" s="423"/>
      <c r="N330" s="340">
        <f>IF(C330&gt;A_Stammdaten!$B$12,0,SUM(E330,F330,H330,J330:K330)-SUM(G330,I330,L330:M330))</f>
        <v>0</v>
      </c>
      <c r="O330" s="421"/>
      <c r="P330" s="421"/>
      <c r="Q330" s="421"/>
      <c r="R330" s="421"/>
      <c r="S330" s="108">
        <f t="shared" si="38"/>
        <v>0</v>
      </c>
      <c r="T330" s="341">
        <f>IF(ISBLANK($B330),0,VLOOKUP($B330,Listen!$A$2:$C$45,2,FALSE))</f>
        <v>0</v>
      </c>
      <c r="U330" s="341">
        <f>IF(ISBLANK($B330),0,VLOOKUP($B330,Listen!$A$2:$C$45,3,FALSE))</f>
        <v>0</v>
      </c>
      <c r="V330" s="342">
        <f t="shared" si="35"/>
        <v>0</v>
      </c>
      <c r="W330" s="342">
        <f t="shared" si="41"/>
        <v>0</v>
      </c>
      <c r="X330" s="342">
        <f t="shared" si="41"/>
        <v>0</v>
      </c>
      <c r="Y330" s="342">
        <f t="shared" si="41"/>
        <v>0</v>
      </c>
      <c r="Z330" s="342">
        <f t="shared" si="41"/>
        <v>0</v>
      </c>
      <c r="AA330" s="342">
        <f t="shared" si="41"/>
        <v>0</v>
      </c>
      <c r="AB330" s="342">
        <f t="shared" si="41"/>
        <v>0</v>
      </c>
      <c r="AC330" s="109">
        <f t="shared" si="39"/>
        <v>0</v>
      </c>
      <c r="AD330" s="109">
        <f>IF(C330=A_Stammdaten!$B$12,E_SAV!$S330-E_SAV!$AE330,HLOOKUP(A_Stammdaten!$B$12-1,$AF$4:$AL$4004,ROW(C330)-3,FALSE)-$AE330)</f>
        <v>0</v>
      </c>
      <c r="AE330" s="109">
        <f>HLOOKUP(A_Stammdaten!$B$12,$AF$4:$AL$4004,ROW(C330)-3,FALSE)</f>
        <v>0</v>
      </c>
      <c r="AF330" s="109">
        <f t="shared" si="37"/>
        <v>0</v>
      </c>
      <c r="AG330" s="109">
        <f t="shared" si="40"/>
        <v>0</v>
      </c>
      <c r="AH330" s="109">
        <f t="shared" si="40"/>
        <v>0</v>
      </c>
      <c r="AI330" s="109">
        <f t="shared" si="40"/>
        <v>0</v>
      </c>
      <c r="AJ330" s="109">
        <f t="shared" si="40"/>
        <v>0</v>
      </c>
      <c r="AK330" s="109">
        <f t="shared" si="40"/>
        <v>0</v>
      </c>
      <c r="AL330" s="109">
        <f t="shared" si="40"/>
        <v>0</v>
      </c>
    </row>
    <row r="331" spans="1:38" x14ac:dyDescent="0.3">
      <c r="A331" s="421"/>
      <c r="B331" s="421"/>
      <c r="C331" s="422"/>
      <c r="D331" s="423"/>
      <c r="E331" s="421"/>
      <c r="F331" s="421"/>
      <c r="G331" s="421"/>
      <c r="H331" s="421"/>
      <c r="I331" s="421"/>
      <c r="J331" s="421"/>
      <c r="K331" s="421"/>
      <c r="L331" s="421"/>
      <c r="M331" s="423"/>
      <c r="N331" s="340">
        <f>IF(C331&gt;A_Stammdaten!$B$12,0,SUM(E331,F331,H331,J331:K331)-SUM(G331,I331,L331:M331))</f>
        <v>0</v>
      </c>
      <c r="O331" s="421"/>
      <c r="P331" s="421"/>
      <c r="Q331" s="421"/>
      <c r="R331" s="421"/>
      <c r="S331" s="108">
        <f t="shared" si="38"/>
        <v>0</v>
      </c>
      <c r="T331" s="341">
        <f>IF(ISBLANK($B331),0,VLOOKUP($B331,Listen!$A$2:$C$45,2,FALSE))</f>
        <v>0</v>
      </c>
      <c r="U331" s="341">
        <f>IF(ISBLANK($B331),0,VLOOKUP($B331,Listen!$A$2:$C$45,3,FALSE))</f>
        <v>0</v>
      </c>
      <c r="V331" s="342">
        <f t="shared" ref="V331:V394" si="42">$T331</f>
        <v>0</v>
      </c>
      <c r="W331" s="342">
        <f t="shared" si="41"/>
        <v>0</v>
      </c>
      <c r="X331" s="342">
        <f t="shared" si="41"/>
        <v>0</v>
      </c>
      <c r="Y331" s="342">
        <f t="shared" si="41"/>
        <v>0</v>
      </c>
      <c r="Z331" s="342">
        <f t="shared" si="41"/>
        <v>0</v>
      </c>
      <c r="AA331" s="342">
        <f t="shared" si="41"/>
        <v>0</v>
      </c>
      <c r="AB331" s="342">
        <f t="shared" si="41"/>
        <v>0</v>
      </c>
      <c r="AC331" s="109">
        <f t="shared" si="39"/>
        <v>0</v>
      </c>
      <c r="AD331" s="109">
        <f>IF(C331=A_Stammdaten!$B$12,E_SAV!$S331-E_SAV!$AE331,HLOOKUP(A_Stammdaten!$B$12-1,$AF$4:$AL$4004,ROW(C331)-3,FALSE)-$AE331)</f>
        <v>0</v>
      </c>
      <c r="AE331" s="109">
        <f>HLOOKUP(A_Stammdaten!$B$12,$AF$4:$AL$4004,ROW(C331)-3,FALSE)</f>
        <v>0</v>
      </c>
      <c r="AF331" s="109">
        <f t="shared" si="37"/>
        <v>0</v>
      </c>
      <c r="AG331" s="109">
        <f t="shared" si="40"/>
        <v>0</v>
      </c>
      <c r="AH331" s="109">
        <f t="shared" si="40"/>
        <v>0</v>
      </c>
      <c r="AI331" s="109">
        <f t="shared" si="40"/>
        <v>0</v>
      </c>
      <c r="AJ331" s="109">
        <f t="shared" si="40"/>
        <v>0</v>
      </c>
      <c r="AK331" s="109">
        <f t="shared" si="40"/>
        <v>0</v>
      </c>
      <c r="AL331" s="109">
        <f t="shared" si="40"/>
        <v>0</v>
      </c>
    </row>
    <row r="332" spans="1:38" x14ac:dyDescent="0.3">
      <c r="A332" s="421"/>
      <c r="B332" s="421"/>
      <c r="C332" s="422"/>
      <c r="D332" s="423"/>
      <c r="E332" s="421"/>
      <c r="F332" s="421"/>
      <c r="G332" s="421"/>
      <c r="H332" s="421"/>
      <c r="I332" s="421"/>
      <c r="J332" s="421"/>
      <c r="K332" s="421"/>
      <c r="L332" s="421"/>
      <c r="M332" s="423"/>
      <c r="N332" s="340">
        <f>IF(C332&gt;A_Stammdaten!$B$12,0,SUM(E332,F332,H332,J332:K332)-SUM(G332,I332,L332:M332))</f>
        <v>0</v>
      </c>
      <c r="O332" s="421"/>
      <c r="P332" s="421"/>
      <c r="Q332" s="421"/>
      <c r="R332" s="421"/>
      <c r="S332" s="108">
        <f t="shared" si="38"/>
        <v>0</v>
      </c>
      <c r="T332" s="341">
        <f>IF(ISBLANK($B332),0,VLOOKUP($B332,Listen!$A$2:$C$45,2,FALSE))</f>
        <v>0</v>
      </c>
      <c r="U332" s="341">
        <f>IF(ISBLANK($B332),0,VLOOKUP($B332,Listen!$A$2:$C$45,3,FALSE))</f>
        <v>0</v>
      </c>
      <c r="V332" s="342">
        <f t="shared" si="42"/>
        <v>0</v>
      </c>
      <c r="W332" s="342">
        <f t="shared" si="41"/>
        <v>0</v>
      </c>
      <c r="X332" s="342">
        <f t="shared" si="41"/>
        <v>0</v>
      </c>
      <c r="Y332" s="342">
        <f t="shared" si="41"/>
        <v>0</v>
      </c>
      <c r="Z332" s="342">
        <f t="shared" si="41"/>
        <v>0</v>
      </c>
      <c r="AA332" s="342">
        <f t="shared" si="41"/>
        <v>0</v>
      </c>
      <c r="AB332" s="342">
        <f t="shared" si="41"/>
        <v>0</v>
      </c>
      <c r="AC332" s="109">
        <f t="shared" si="39"/>
        <v>0</v>
      </c>
      <c r="AD332" s="109">
        <f>IF(C332=A_Stammdaten!$B$12,E_SAV!$S332-E_SAV!$AE332,HLOOKUP(A_Stammdaten!$B$12-1,$AF$4:$AL$4004,ROW(C332)-3,FALSE)-$AE332)</f>
        <v>0</v>
      </c>
      <c r="AE332" s="109">
        <f>HLOOKUP(A_Stammdaten!$B$12,$AF$4:$AL$4004,ROW(C332)-3,FALSE)</f>
        <v>0</v>
      </c>
      <c r="AF332" s="109">
        <f t="shared" si="37"/>
        <v>0</v>
      </c>
      <c r="AG332" s="109">
        <f t="shared" si="40"/>
        <v>0</v>
      </c>
      <c r="AH332" s="109">
        <f t="shared" si="40"/>
        <v>0</v>
      </c>
      <c r="AI332" s="109">
        <f t="shared" si="40"/>
        <v>0</v>
      </c>
      <c r="AJ332" s="109">
        <f t="shared" si="40"/>
        <v>0</v>
      </c>
      <c r="AK332" s="109">
        <f t="shared" si="40"/>
        <v>0</v>
      </c>
      <c r="AL332" s="109">
        <f t="shared" si="40"/>
        <v>0</v>
      </c>
    </row>
    <row r="333" spans="1:38" x14ac:dyDescent="0.3">
      <c r="A333" s="421"/>
      <c r="B333" s="421"/>
      <c r="C333" s="422"/>
      <c r="D333" s="423"/>
      <c r="E333" s="421"/>
      <c r="F333" s="421"/>
      <c r="G333" s="421"/>
      <c r="H333" s="421"/>
      <c r="I333" s="421"/>
      <c r="J333" s="421"/>
      <c r="K333" s="421"/>
      <c r="L333" s="421"/>
      <c r="M333" s="423"/>
      <c r="N333" s="340">
        <f>IF(C333&gt;A_Stammdaten!$B$12,0,SUM(E333,F333,H333,J333:K333)-SUM(G333,I333,L333:M333))</f>
        <v>0</v>
      </c>
      <c r="O333" s="421"/>
      <c r="P333" s="421"/>
      <c r="Q333" s="421"/>
      <c r="R333" s="421"/>
      <c r="S333" s="108">
        <f t="shared" si="38"/>
        <v>0</v>
      </c>
      <c r="T333" s="341">
        <f>IF(ISBLANK($B333),0,VLOOKUP($B333,Listen!$A$2:$C$45,2,FALSE))</f>
        <v>0</v>
      </c>
      <c r="U333" s="341">
        <f>IF(ISBLANK($B333),0,VLOOKUP($B333,Listen!$A$2:$C$45,3,FALSE))</f>
        <v>0</v>
      </c>
      <c r="V333" s="342">
        <f t="shared" si="42"/>
        <v>0</v>
      </c>
      <c r="W333" s="342">
        <f t="shared" si="41"/>
        <v>0</v>
      </c>
      <c r="X333" s="342">
        <f t="shared" si="41"/>
        <v>0</v>
      </c>
      <c r="Y333" s="342">
        <f t="shared" si="41"/>
        <v>0</v>
      </c>
      <c r="Z333" s="342">
        <f t="shared" si="41"/>
        <v>0</v>
      </c>
      <c r="AA333" s="342">
        <f t="shared" si="41"/>
        <v>0</v>
      </c>
      <c r="AB333" s="342">
        <f t="shared" si="41"/>
        <v>0</v>
      </c>
      <c r="AC333" s="109">
        <f t="shared" si="39"/>
        <v>0</v>
      </c>
      <c r="AD333" s="109">
        <f>IF(C333=A_Stammdaten!$B$12,E_SAV!$S333-E_SAV!$AE333,HLOOKUP(A_Stammdaten!$B$12-1,$AF$4:$AL$4004,ROW(C333)-3,FALSE)-$AE333)</f>
        <v>0</v>
      </c>
      <c r="AE333" s="109">
        <f>HLOOKUP(A_Stammdaten!$B$12,$AF$4:$AL$4004,ROW(C333)-3,FALSE)</f>
        <v>0</v>
      </c>
      <c r="AF333" s="109">
        <f t="shared" si="37"/>
        <v>0</v>
      </c>
      <c r="AG333" s="109">
        <f t="shared" si="40"/>
        <v>0</v>
      </c>
      <c r="AH333" s="109">
        <f t="shared" si="40"/>
        <v>0</v>
      </c>
      <c r="AI333" s="109">
        <f t="shared" si="40"/>
        <v>0</v>
      </c>
      <c r="AJ333" s="109">
        <f t="shared" si="40"/>
        <v>0</v>
      </c>
      <c r="AK333" s="109">
        <f t="shared" si="40"/>
        <v>0</v>
      </c>
      <c r="AL333" s="109">
        <f t="shared" si="40"/>
        <v>0</v>
      </c>
    </row>
    <row r="334" spans="1:38" x14ac:dyDescent="0.3">
      <c r="A334" s="421"/>
      <c r="B334" s="421"/>
      <c r="C334" s="422"/>
      <c r="D334" s="423"/>
      <c r="E334" s="421"/>
      <c r="F334" s="421"/>
      <c r="G334" s="421"/>
      <c r="H334" s="421"/>
      <c r="I334" s="421"/>
      <c r="J334" s="421"/>
      <c r="K334" s="421"/>
      <c r="L334" s="421"/>
      <c r="M334" s="423"/>
      <c r="N334" s="340">
        <f>IF(C334&gt;A_Stammdaten!$B$12,0,SUM(E334,F334,H334,J334:K334)-SUM(G334,I334,L334:M334))</f>
        <v>0</v>
      </c>
      <c r="O334" s="421"/>
      <c r="P334" s="421"/>
      <c r="Q334" s="421"/>
      <c r="R334" s="421"/>
      <c r="S334" s="108">
        <f t="shared" si="38"/>
        <v>0</v>
      </c>
      <c r="T334" s="341">
        <f>IF(ISBLANK($B334),0,VLOOKUP($B334,Listen!$A$2:$C$45,2,FALSE))</f>
        <v>0</v>
      </c>
      <c r="U334" s="341">
        <f>IF(ISBLANK($B334),0,VLOOKUP($B334,Listen!$A$2:$C$45,3,FALSE))</f>
        <v>0</v>
      </c>
      <c r="V334" s="342">
        <f t="shared" si="42"/>
        <v>0</v>
      </c>
      <c r="W334" s="342">
        <f t="shared" si="41"/>
        <v>0</v>
      </c>
      <c r="X334" s="342">
        <f t="shared" si="41"/>
        <v>0</v>
      </c>
      <c r="Y334" s="342">
        <f t="shared" si="41"/>
        <v>0</v>
      </c>
      <c r="Z334" s="342">
        <f t="shared" si="41"/>
        <v>0</v>
      </c>
      <c r="AA334" s="342">
        <f t="shared" si="41"/>
        <v>0</v>
      </c>
      <c r="AB334" s="342">
        <f t="shared" si="41"/>
        <v>0</v>
      </c>
      <c r="AC334" s="109">
        <f t="shared" si="39"/>
        <v>0</v>
      </c>
      <c r="AD334" s="109">
        <f>IF(C334=A_Stammdaten!$B$12,E_SAV!$S334-E_SAV!$AE334,HLOOKUP(A_Stammdaten!$B$12-1,$AF$4:$AL$4004,ROW(C334)-3,FALSE)-$AE334)</f>
        <v>0</v>
      </c>
      <c r="AE334" s="109">
        <f>HLOOKUP(A_Stammdaten!$B$12,$AF$4:$AL$4004,ROW(C334)-3,FALSE)</f>
        <v>0</v>
      </c>
      <c r="AF334" s="109">
        <f t="shared" si="37"/>
        <v>0</v>
      </c>
      <c r="AG334" s="109">
        <f t="shared" si="40"/>
        <v>0</v>
      </c>
      <c r="AH334" s="109">
        <f t="shared" si="40"/>
        <v>0</v>
      </c>
      <c r="AI334" s="109">
        <f t="shared" si="40"/>
        <v>0</v>
      </c>
      <c r="AJ334" s="109">
        <f t="shared" si="40"/>
        <v>0</v>
      </c>
      <c r="AK334" s="109">
        <f t="shared" si="40"/>
        <v>0</v>
      </c>
      <c r="AL334" s="109">
        <f t="shared" si="40"/>
        <v>0</v>
      </c>
    </row>
    <row r="335" spans="1:38" x14ac:dyDescent="0.3">
      <c r="A335" s="421"/>
      <c r="B335" s="421"/>
      <c r="C335" s="422"/>
      <c r="D335" s="423"/>
      <c r="E335" s="421"/>
      <c r="F335" s="421"/>
      <c r="G335" s="421"/>
      <c r="H335" s="421"/>
      <c r="I335" s="421"/>
      <c r="J335" s="421"/>
      <c r="K335" s="421"/>
      <c r="L335" s="421"/>
      <c r="M335" s="423"/>
      <c r="N335" s="340">
        <f>IF(C335&gt;A_Stammdaten!$B$12,0,SUM(E335,F335,H335,J335:K335)-SUM(G335,I335,L335:M335))</f>
        <v>0</v>
      </c>
      <c r="O335" s="421"/>
      <c r="P335" s="421"/>
      <c r="Q335" s="421"/>
      <c r="R335" s="421"/>
      <c r="S335" s="108">
        <f t="shared" si="38"/>
        <v>0</v>
      </c>
      <c r="T335" s="341">
        <f>IF(ISBLANK($B335),0,VLOOKUP($B335,Listen!$A$2:$C$45,2,FALSE))</f>
        <v>0</v>
      </c>
      <c r="U335" s="341">
        <f>IF(ISBLANK($B335),0,VLOOKUP($B335,Listen!$A$2:$C$45,3,FALSE))</f>
        <v>0</v>
      </c>
      <c r="V335" s="342">
        <f t="shared" si="42"/>
        <v>0</v>
      </c>
      <c r="W335" s="342">
        <f t="shared" si="41"/>
        <v>0</v>
      </c>
      <c r="X335" s="342">
        <f t="shared" si="41"/>
        <v>0</v>
      </c>
      <c r="Y335" s="342">
        <f t="shared" si="41"/>
        <v>0</v>
      </c>
      <c r="Z335" s="342">
        <f t="shared" si="41"/>
        <v>0</v>
      </c>
      <c r="AA335" s="342">
        <f t="shared" si="41"/>
        <v>0</v>
      </c>
      <c r="AB335" s="342">
        <f t="shared" si="41"/>
        <v>0</v>
      </c>
      <c r="AC335" s="109">
        <f t="shared" si="39"/>
        <v>0</v>
      </c>
      <c r="AD335" s="109">
        <f>IF(C335=A_Stammdaten!$B$12,E_SAV!$S335-E_SAV!$AE335,HLOOKUP(A_Stammdaten!$B$12-1,$AF$4:$AL$4004,ROW(C335)-3,FALSE)-$AE335)</f>
        <v>0</v>
      </c>
      <c r="AE335" s="109">
        <f>HLOOKUP(A_Stammdaten!$B$12,$AF$4:$AL$4004,ROW(C335)-3,FALSE)</f>
        <v>0</v>
      </c>
      <c r="AF335" s="109">
        <f t="shared" si="37"/>
        <v>0</v>
      </c>
      <c r="AG335" s="109">
        <f t="shared" si="40"/>
        <v>0</v>
      </c>
      <c r="AH335" s="109">
        <f t="shared" si="40"/>
        <v>0</v>
      </c>
      <c r="AI335" s="109">
        <f t="shared" si="40"/>
        <v>0</v>
      </c>
      <c r="AJ335" s="109">
        <f t="shared" si="40"/>
        <v>0</v>
      </c>
      <c r="AK335" s="109">
        <f t="shared" si="40"/>
        <v>0</v>
      </c>
      <c r="AL335" s="109">
        <f t="shared" si="40"/>
        <v>0</v>
      </c>
    </row>
    <row r="336" spans="1:38" x14ac:dyDescent="0.3">
      <c r="A336" s="421"/>
      <c r="B336" s="421"/>
      <c r="C336" s="422"/>
      <c r="D336" s="423"/>
      <c r="E336" s="421"/>
      <c r="F336" s="421"/>
      <c r="G336" s="421"/>
      <c r="H336" s="421"/>
      <c r="I336" s="421"/>
      <c r="J336" s="421"/>
      <c r="K336" s="421"/>
      <c r="L336" s="421"/>
      <c r="M336" s="423"/>
      <c r="N336" s="340">
        <f>IF(C336&gt;A_Stammdaten!$B$12,0,SUM(E336,F336,H336,J336:K336)-SUM(G336,I336,L336:M336))</f>
        <v>0</v>
      </c>
      <c r="O336" s="421"/>
      <c r="P336" s="421"/>
      <c r="Q336" s="421"/>
      <c r="R336" s="421"/>
      <c r="S336" s="108">
        <f t="shared" si="38"/>
        <v>0</v>
      </c>
      <c r="T336" s="341">
        <f>IF(ISBLANK($B336),0,VLOOKUP($B336,Listen!$A$2:$C$45,2,FALSE))</f>
        <v>0</v>
      </c>
      <c r="U336" s="341">
        <f>IF(ISBLANK($B336),0,VLOOKUP($B336,Listen!$A$2:$C$45,3,FALSE))</f>
        <v>0</v>
      </c>
      <c r="V336" s="342">
        <f t="shared" si="42"/>
        <v>0</v>
      </c>
      <c r="W336" s="342">
        <f t="shared" si="41"/>
        <v>0</v>
      </c>
      <c r="X336" s="342">
        <f t="shared" si="41"/>
        <v>0</v>
      </c>
      <c r="Y336" s="342">
        <f t="shared" si="41"/>
        <v>0</v>
      </c>
      <c r="Z336" s="342">
        <f t="shared" si="41"/>
        <v>0</v>
      </c>
      <c r="AA336" s="342">
        <f t="shared" si="41"/>
        <v>0</v>
      </c>
      <c r="AB336" s="342">
        <f t="shared" si="41"/>
        <v>0</v>
      </c>
      <c r="AC336" s="109">
        <f t="shared" si="39"/>
        <v>0</v>
      </c>
      <c r="AD336" s="109">
        <f>IF(C336=A_Stammdaten!$B$12,E_SAV!$S336-E_SAV!$AE336,HLOOKUP(A_Stammdaten!$B$12-1,$AF$4:$AL$4004,ROW(C336)-3,FALSE)-$AE336)</f>
        <v>0</v>
      </c>
      <c r="AE336" s="109">
        <f>HLOOKUP(A_Stammdaten!$B$12,$AF$4:$AL$4004,ROW(C336)-3,FALSE)</f>
        <v>0</v>
      </c>
      <c r="AF336" s="109">
        <f t="shared" si="37"/>
        <v>0</v>
      </c>
      <c r="AG336" s="109">
        <f t="shared" si="40"/>
        <v>0</v>
      </c>
      <c r="AH336" s="109">
        <f t="shared" si="40"/>
        <v>0</v>
      </c>
      <c r="AI336" s="109">
        <f t="shared" si="40"/>
        <v>0</v>
      </c>
      <c r="AJ336" s="109">
        <f t="shared" si="40"/>
        <v>0</v>
      </c>
      <c r="AK336" s="109">
        <f t="shared" si="40"/>
        <v>0</v>
      </c>
      <c r="AL336" s="109">
        <f t="shared" si="40"/>
        <v>0</v>
      </c>
    </row>
    <row r="337" spans="1:38" x14ac:dyDescent="0.3">
      <c r="A337" s="421"/>
      <c r="B337" s="421"/>
      <c r="C337" s="422"/>
      <c r="D337" s="423"/>
      <c r="E337" s="421"/>
      <c r="F337" s="421"/>
      <c r="G337" s="421"/>
      <c r="H337" s="421"/>
      <c r="I337" s="421"/>
      <c r="J337" s="421"/>
      <c r="K337" s="421"/>
      <c r="L337" s="421"/>
      <c r="M337" s="423"/>
      <c r="N337" s="340">
        <f>IF(C337&gt;A_Stammdaten!$B$12,0,SUM(E337,F337,H337,J337:K337)-SUM(G337,I337,L337:M337))</f>
        <v>0</v>
      </c>
      <c r="O337" s="421"/>
      <c r="P337" s="421"/>
      <c r="Q337" s="421"/>
      <c r="R337" s="421"/>
      <c r="S337" s="108">
        <f t="shared" si="38"/>
        <v>0</v>
      </c>
      <c r="T337" s="341">
        <f>IF(ISBLANK($B337),0,VLOOKUP($B337,Listen!$A$2:$C$45,2,FALSE))</f>
        <v>0</v>
      </c>
      <c r="U337" s="341">
        <f>IF(ISBLANK($B337),0,VLOOKUP($B337,Listen!$A$2:$C$45,3,FALSE))</f>
        <v>0</v>
      </c>
      <c r="V337" s="342">
        <f t="shared" si="42"/>
        <v>0</v>
      </c>
      <c r="W337" s="342">
        <f t="shared" si="41"/>
        <v>0</v>
      </c>
      <c r="X337" s="342">
        <f t="shared" si="41"/>
        <v>0</v>
      </c>
      <c r="Y337" s="342">
        <f t="shared" si="41"/>
        <v>0</v>
      </c>
      <c r="Z337" s="342">
        <f t="shared" si="41"/>
        <v>0</v>
      </c>
      <c r="AA337" s="342">
        <f t="shared" si="41"/>
        <v>0</v>
      </c>
      <c r="AB337" s="342">
        <f t="shared" si="41"/>
        <v>0</v>
      </c>
      <c r="AC337" s="109">
        <f t="shared" si="39"/>
        <v>0</v>
      </c>
      <c r="AD337" s="109">
        <f>IF(C337=A_Stammdaten!$B$12,E_SAV!$S337-E_SAV!$AE337,HLOOKUP(A_Stammdaten!$B$12-1,$AF$4:$AL$4004,ROW(C337)-3,FALSE)-$AE337)</f>
        <v>0</v>
      </c>
      <c r="AE337" s="109">
        <f>HLOOKUP(A_Stammdaten!$B$12,$AF$4:$AL$4004,ROW(C337)-3,FALSE)</f>
        <v>0</v>
      </c>
      <c r="AF337" s="109">
        <f t="shared" si="37"/>
        <v>0</v>
      </c>
      <c r="AG337" s="109">
        <f t="shared" si="40"/>
        <v>0</v>
      </c>
      <c r="AH337" s="109">
        <f t="shared" si="40"/>
        <v>0</v>
      </c>
      <c r="AI337" s="109">
        <f t="shared" si="40"/>
        <v>0</v>
      </c>
      <c r="AJ337" s="109">
        <f t="shared" si="40"/>
        <v>0</v>
      </c>
      <c r="AK337" s="109">
        <f t="shared" si="40"/>
        <v>0</v>
      </c>
      <c r="AL337" s="109">
        <f t="shared" si="40"/>
        <v>0</v>
      </c>
    </row>
    <row r="338" spans="1:38" x14ac:dyDescent="0.3">
      <c r="A338" s="421"/>
      <c r="B338" s="421"/>
      <c r="C338" s="422"/>
      <c r="D338" s="423"/>
      <c r="E338" s="421"/>
      <c r="F338" s="421"/>
      <c r="G338" s="421"/>
      <c r="H338" s="421"/>
      <c r="I338" s="421"/>
      <c r="J338" s="421"/>
      <c r="K338" s="421"/>
      <c r="L338" s="421"/>
      <c r="M338" s="423"/>
      <c r="N338" s="340">
        <f>IF(C338&gt;A_Stammdaten!$B$12,0,SUM(E338,F338,H338,J338:K338)-SUM(G338,I338,L338:M338))</f>
        <v>0</v>
      </c>
      <c r="O338" s="421"/>
      <c r="P338" s="421"/>
      <c r="Q338" s="421"/>
      <c r="R338" s="421"/>
      <c r="S338" s="108">
        <f t="shared" si="38"/>
        <v>0</v>
      </c>
      <c r="T338" s="341">
        <f>IF(ISBLANK($B338),0,VLOOKUP($B338,Listen!$A$2:$C$45,2,FALSE))</f>
        <v>0</v>
      </c>
      <c r="U338" s="341">
        <f>IF(ISBLANK($B338),0,VLOOKUP($B338,Listen!$A$2:$C$45,3,FALSE))</f>
        <v>0</v>
      </c>
      <c r="V338" s="342">
        <f t="shared" si="42"/>
        <v>0</v>
      </c>
      <c r="W338" s="342">
        <f t="shared" si="41"/>
        <v>0</v>
      </c>
      <c r="X338" s="342">
        <f t="shared" si="41"/>
        <v>0</v>
      </c>
      <c r="Y338" s="342">
        <f t="shared" si="41"/>
        <v>0</v>
      </c>
      <c r="Z338" s="342">
        <f t="shared" si="41"/>
        <v>0</v>
      </c>
      <c r="AA338" s="342">
        <f t="shared" si="41"/>
        <v>0</v>
      </c>
      <c r="AB338" s="342">
        <f t="shared" si="41"/>
        <v>0</v>
      </c>
      <c r="AC338" s="109">
        <f t="shared" si="39"/>
        <v>0</v>
      </c>
      <c r="AD338" s="109">
        <f>IF(C338=A_Stammdaten!$B$12,E_SAV!$S338-E_SAV!$AE338,HLOOKUP(A_Stammdaten!$B$12-1,$AF$4:$AL$4004,ROW(C338)-3,FALSE)-$AE338)</f>
        <v>0</v>
      </c>
      <c r="AE338" s="109">
        <f>HLOOKUP(A_Stammdaten!$B$12,$AF$4:$AL$4004,ROW(C338)-3,FALSE)</f>
        <v>0</v>
      </c>
      <c r="AF338" s="109">
        <f t="shared" si="37"/>
        <v>0</v>
      </c>
      <c r="AG338" s="109">
        <f t="shared" si="40"/>
        <v>0</v>
      </c>
      <c r="AH338" s="109">
        <f t="shared" si="40"/>
        <v>0</v>
      </c>
      <c r="AI338" s="109">
        <f t="shared" si="40"/>
        <v>0</v>
      </c>
      <c r="AJ338" s="109">
        <f t="shared" si="40"/>
        <v>0</v>
      </c>
      <c r="AK338" s="109">
        <f t="shared" si="40"/>
        <v>0</v>
      </c>
      <c r="AL338" s="109">
        <f t="shared" si="40"/>
        <v>0</v>
      </c>
    </row>
    <row r="339" spans="1:38" x14ac:dyDescent="0.3">
      <c r="A339" s="421"/>
      <c r="B339" s="421"/>
      <c r="C339" s="422"/>
      <c r="D339" s="423"/>
      <c r="E339" s="421"/>
      <c r="F339" s="421"/>
      <c r="G339" s="421"/>
      <c r="H339" s="421"/>
      <c r="I339" s="421"/>
      <c r="J339" s="421"/>
      <c r="K339" s="421"/>
      <c r="L339" s="421"/>
      <c r="M339" s="423"/>
      <c r="N339" s="340">
        <f>IF(C339&gt;A_Stammdaten!$B$12,0,SUM(E339,F339,H339,J339:K339)-SUM(G339,I339,L339:M339))</f>
        <v>0</v>
      </c>
      <c r="O339" s="421"/>
      <c r="P339" s="421"/>
      <c r="Q339" s="421"/>
      <c r="R339" s="421"/>
      <c r="S339" s="108">
        <f t="shared" si="38"/>
        <v>0</v>
      </c>
      <c r="T339" s="341">
        <f>IF(ISBLANK($B339),0,VLOOKUP($B339,Listen!$A$2:$C$45,2,FALSE))</f>
        <v>0</v>
      </c>
      <c r="U339" s="341">
        <f>IF(ISBLANK($B339),0,VLOOKUP($B339,Listen!$A$2:$C$45,3,FALSE))</f>
        <v>0</v>
      </c>
      <c r="V339" s="342">
        <f t="shared" si="42"/>
        <v>0</v>
      </c>
      <c r="W339" s="342">
        <f t="shared" si="41"/>
        <v>0</v>
      </c>
      <c r="X339" s="342">
        <f t="shared" si="41"/>
        <v>0</v>
      </c>
      <c r="Y339" s="342">
        <f t="shared" si="41"/>
        <v>0</v>
      </c>
      <c r="Z339" s="342">
        <f t="shared" si="41"/>
        <v>0</v>
      </c>
      <c r="AA339" s="342">
        <f t="shared" si="41"/>
        <v>0</v>
      </c>
      <c r="AB339" s="342">
        <f t="shared" si="41"/>
        <v>0</v>
      </c>
      <c r="AC339" s="109">
        <f t="shared" si="39"/>
        <v>0</v>
      </c>
      <c r="AD339" s="109">
        <f>IF(C339=A_Stammdaten!$B$12,E_SAV!$S339-E_SAV!$AE339,HLOOKUP(A_Stammdaten!$B$12-1,$AF$4:$AL$4004,ROW(C339)-3,FALSE)-$AE339)</f>
        <v>0</v>
      </c>
      <c r="AE339" s="109">
        <f>HLOOKUP(A_Stammdaten!$B$12,$AF$4:$AL$4004,ROW(C339)-3,FALSE)</f>
        <v>0</v>
      </c>
      <c r="AF339" s="109">
        <f t="shared" si="37"/>
        <v>0</v>
      </c>
      <c r="AG339" s="109">
        <f t="shared" si="40"/>
        <v>0</v>
      </c>
      <c r="AH339" s="109">
        <f t="shared" si="40"/>
        <v>0</v>
      </c>
      <c r="AI339" s="109">
        <f t="shared" si="40"/>
        <v>0</v>
      </c>
      <c r="AJ339" s="109">
        <f t="shared" si="40"/>
        <v>0</v>
      </c>
      <c r="AK339" s="109">
        <f t="shared" si="40"/>
        <v>0</v>
      </c>
      <c r="AL339" s="109">
        <f t="shared" si="40"/>
        <v>0</v>
      </c>
    </row>
    <row r="340" spans="1:38" x14ac:dyDescent="0.3">
      <c r="A340" s="421"/>
      <c r="B340" s="421"/>
      <c r="C340" s="422"/>
      <c r="D340" s="423"/>
      <c r="E340" s="421"/>
      <c r="F340" s="421"/>
      <c r="G340" s="421"/>
      <c r="H340" s="421"/>
      <c r="I340" s="421"/>
      <c r="J340" s="421"/>
      <c r="K340" s="421"/>
      <c r="L340" s="421"/>
      <c r="M340" s="423"/>
      <c r="N340" s="340">
        <f>IF(C340&gt;A_Stammdaten!$B$12,0,SUM(E340,F340,H340,J340:K340)-SUM(G340,I340,L340:M340))</f>
        <v>0</v>
      </c>
      <c r="O340" s="421"/>
      <c r="P340" s="421"/>
      <c r="Q340" s="421"/>
      <c r="R340" s="421"/>
      <c r="S340" s="108">
        <f t="shared" si="38"/>
        <v>0</v>
      </c>
      <c r="T340" s="341">
        <f>IF(ISBLANK($B340),0,VLOOKUP($B340,Listen!$A$2:$C$45,2,FALSE))</f>
        <v>0</v>
      </c>
      <c r="U340" s="341">
        <f>IF(ISBLANK($B340),0,VLOOKUP($B340,Listen!$A$2:$C$45,3,FALSE))</f>
        <v>0</v>
      </c>
      <c r="V340" s="342">
        <f t="shared" si="42"/>
        <v>0</v>
      </c>
      <c r="W340" s="342">
        <f t="shared" si="41"/>
        <v>0</v>
      </c>
      <c r="X340" s="342">
        <f t="shared" si="41"/>
        <v>0</v>
      </c>
      <c r="Y340" s="342">
        <f t="shared" si="41"/>
        <v>0</v>
      </c>
      <c r="Z340" s="342">
        <f t="shared" si="41"/>
        <v>0</v>
      </c>
      <c r="AA340" s="342">
        <f t="shared" si="41"/>
        <v>0</v>
      </c>
      <c r="AB340" s="342">
        <f t="shared" si="41"/>
        <v>0</v>
      </c>
      <c r="AC340" s="109">
        <f t="shared" si="39"/>
        <v>0</v>
      </c>
      <c r="AD340" s="109">
        <f>IF(C340=A_Stammdaten!$B$12,E_SAV!$S340-E_SAV!$AE340,HLOOKUP(A_Stammdaten!$B$12-1,$AF$4:$AL$4004,ROW(C340)-3,FALSE)-$AE340)</f>
        <v>0</v>
      </c>
      <c r="AE340" s="109">
        <f>HLOOKUP(A_Stammdaten!$B$12,$AF$4:$AL$4004,ROW(C340)-3,FALSE)</f>
        <v>0</v>
      </c>
      <c r="AF340" s="109">
        <f t="shared" si="37"/>
        <v>0</v>
      </c>
      <c r="AG340" s="109">
        <f t="shared" si="40"/>
        <v>0</v>
      </c>
      <c r="AH340" s="109">
        <f t="shared" si="40"/>
        <v>0</v>
      </c>
      <c r="AI340" s="109">
        <f t="shared" si="40"/>
        <v>0</v>
      </c>
      <c r="AJ340" s="109">
        <f t="shared" si="40"/>
        <v>0</v>
      </c>
      <c r="AK340" s="109">
        <f t="shared" si="40"/>
        <v>0</v>
      </c>
      <c r="AL340" s="109">
        <f t="shared" si="40"/>
        <v>0</v>
      </c>
    </row>
    <row r="341" spans="1:38" x14ac:dyDescent="0.3">
      <c r="A341" s="421"/>
      <c r="B341" s="421"/>
      <c r="C341" s="422"/>
      <c r="D341" s="423"/>
      <c r="E341" s="421"/>
      <c r="F341" s="421"/>
      <c r="G341" s="421"/>
      <c r="H341" s="421"/>
      <c r="I341" s="421"/>
      <c r="J341" s="421"/>
      <c r="K341" s="421"/>
      <c r="L341" s="421"/>
      <c r="M341" s="423"/>
      <c r="N341" s="340">
        <f>IF(C341&gt;A_Stammdaten!$B$12,0,SUM(E341,F341,H341,J341:K341)-SUM(G341,I341,L341:M341))</f>
        <v>0</v>
      </c>
      <c r="O341" s="421"/>
      <c r="P341" s="421"/>
      <c r="Q341" s="421"/>
      <c r="R341" s="421"/>
      <c r="S341" s="108">
        <f t="shared" si="38"/>
        <v>0</v>
      </c>
      <c r="T341" s="341">
        <f>IF(ISBLANK($B341),0,VLOOKUP($B341,Listen!$A$2:$C$45,2,FALSE))</f>
        <v>0</v>
      </c>
      <c r="U341" s="341">
        <f>IF(ISBLANK($B341),0,VLOOKUP($B341,Listen!$A$2:$C$45,3,FALSE))</f>
        <v>0</v>
      </c>
      <c r="V341" s="342">
        <f t="shared" si="42"/>
        <v>0</v>
      </c>
      <c r="W341" s="342">
        <f t="shared" si="41"/>
        <v>0</v>
      </c>
      <c r="X341" s="342">
        <f t="shared" si="41"/>
        <v>0</v>
      </c>
      <c r="Y341" s="342">
        <f t="shared" si="41"/>
        <v>0</v>
      </c>
      <c r="Z341" s="342">
        <f t="shared" si="41"/>
        <v>0</v>
      </c>
      <c r="AA341" s="342">
        <f t="shared" si="41"/>
        <v>0</v>
      </c>
      <c r="AB341" s="342">
        <f t="shared" si="41"/>
        <v>0</v>
      </c>
      <c r="AC341" s="109">
        <f t="shared" si="39"/>
        <v>0</v>
      </c>
      <c r="AD341" s="109">
        <f>IF(C341=A_Stammdaten!$B$12,E_SAV!$S341-E_SAV!$AE341,HLOOKUP(A_Stammdaten!$B$12-1,$AF$4:$AL$4004,ROW(C341)-3,FALSE)-$AE341)</f>
        <v>0</v>
      </c>
      <c r="AE341" s="109">
        <f>HLOOKUP(A_Stammdaten!$B$12,$AF$4:$AL$4004,ROW(C341)-3,FALSE)</f>
        <v>0</v>
      </c>
      <c r="AF341" s="109">
        <f t="shared" si="37"/>
        <v>0</v>
      </c>
      <c r="AG341" s="109">
        <f t="shared" si="40"/>
        <v>0</v>
      </c>
      <c r="AH341" s="109">
        <f t="shared" si="40"/>
        <v>0</v>
      </c>
      <c r="AI341" s="109">
        <f t="shared" si="40"/>
        <v>0</v>
      </c>
      <c r="AJ341" s="109">
        <f t="shared" si="40"/>
        <v>0</v>
      </c>
      <c r="AK341" s="109">
        <f t="shared" si="40"/>
        <v>0</v>
      </c>
      <c r="AL341" s="109">
        <f t="shared" si="40"/>
        <v>0</v>
      </c>
    </row>
    <row r="342" spans="1:38" x14ac:dyDescent="0.3">
      <c r="A342" s="421"/>
      <c r="B342" s="421"/>
      <c r="C342" s="422"/>
      <c r="D342" s="423"/>
      <c r="E342" s="421"/>
      <c r="F342" s="421"/>
      <c r="G342" s="421"/>
      <c r="H342" s="421"/>
      <c r="I342" s="421"/>
      <c r="J342" s="421"/>
      <c r="K342" s="421"/>
      <c r="L342" s="421"/>
      <c r="M342" s="423"/>
      <c r="N342" s="340">
        <f>IF(C342&gt;A_Stammdaten!$B$12,0,SUM(E342,F342,H342,J342:K342)-SUM(G342,I342,L342:M342))</f>
        <v>0</v>
      </c>
      <c r="O342" s="421"/>
      <c r="P342" s="421"/>
      <c r="Q342" s="421"/>
      <c r="R342" s="421"/>
      <c r="S342" s="108">
        <f t="shared" si="38"/>
        <v>0</v>
      </c>
      <c r="T342" s="341">
        <f>IF(ISBLANK($B342),0,VLOOKUP($B342,Listen!$A$2:$C$45,2,FALSE))</f>
        <v>0</v>
      </c>
      <c r="U342" s="341">
        <f>IF(ISBLANK($B342),0,VLOOKUP($B342,Listen!$A$2:$C$45,3,FALSE))</f>
        <v>0</v>
      </c>
      <c r="V342" s="342">
        <f t="shared" si="42"/>
        <v>0</v>
      </c>
      <c r="W342" s="342">
        <f t="shared" si="41"/>
        <v>0</v>
      </c>
      <c r="X342" s="342">
        <f t="shared" si="41"/>
        <v>0</v>
      </c>
      <c r="Y342" s="342">
        <f t="shared" si="41"/>
        <v>0</v>
      </c>
      <c r="Z342" s="342">
        <f t="shared" si="41"/>
        <v>0</v>
      </c>
      <c r="AA342" s="342">
        <f t="shared" si="41"/>
        <v>0</v>
      </c>
      <c r="AB342" s="342">
        <f t="shared" si="41"/>
        <v>0</v>
      </c>
      <c r="AC342" s="109">
        <f t="shared" si="39"/>
        <v>0</v>
      </c>
      <c r="AD342" s="109">
        <f>IF(C342=A_Stammdaten!$B$12,E_SAV!$S342-E_SAV!$AE342,HLOOKUP(A_Stammdaten!$B$12-1,$AF$4:$AL$4004,ROW(C342)-3,FALSE)-$AE342)</f>
        <v>0</v>
      </c>
      <c r="AE342" s="109">
        <f>HLOOKUP(A_Stammdaten!$B$12,$AF$4:$AL$4004,ROW(C342)-3,FALSE)</f>
        <v>0</v>
      </c>
      <c r="AF342" s="109">
        <f t="shared" si="37"/>
        <v>0</v>
      </c>
      <c r="AG342" s="109">
        <f t="shared" si="40"/>
        <v>0</v>
      </c>
      <c r="AH342" s="109">
        <f t="shared" si="40"/>
        <v>0</v>
      </c>
      <c r="AI342" s="109">
        <f t="shared" si="40"/>
        <v>0</v>
      </c>
      <c r="AJ342" s="109">
        <f t="shared" si="40"/>
        <v>0</v>
      </c>
      <c r="AK342" s="109">
        <f t="shared" si="40"/>
        <v>0</v>
      </c>
      <c r="AL342" s="109">
        <f t="shared" si="40"/>
        <v>0</v>
      </c>
    </row>
    <row r="343" spans="1:38" x14ac:dyDescent="0.3">
      <c r="A343" s="421"/>
      <c r="B343" s="421"/>
      <c r="C343" s="422"/>
      <c r="D343" s="423"/>
      <c r="E343" s="421"/>
      <c r="F343" s="421"/>
      <c r="G343" s="421"/>
      <c r="H343" s="421"/>
      <c r="I343" s="421"/>
      <c r="J343" s="421"/>
      <c r="K343" s="421"/>
      <c r="L343" s="421"/>
      <c r="M343" s="423"/>
      <c r="N343" s="340">
        <f>IF(C343&gt;A_Stammdaten!$B$12,0,SUM(E343,F343,H343,J343:K343)-SUM(G343,I343,L343:M343))</f>
        <v>0</v>
      </c>
      <c r="O343" s="421"/>
      <c r="P343" s="421"/>
      <c r="Q343" s="421"/>
      <c r="R343" s="421"/>
      <c r="S343" s="108">
        <f t="shared" si="38"/>
        <v>0</v>
      </c>
      <c r="T343" s="341">
        <f>IF(ISBLANK($B343),0,VLOOKUP($B343,Listen!$A$2:$C$45,2,FALSE))</f>
        <v>0</v>
      </c>
      <c r="U343" s="341">
        <f>IF(ISBLANK($B343),0,VLOOKUP($B343,Listen!$A$2:$C$45,3,FALSE))</f>
        <v>0</v>
      </c>
      <c r="V343" s="342">
        <f t="shared" si="42"/>
        <v>0</v>
      </c>
      <c r="W343" s="342">
        <f t="shared" si="41"/>
        <v>0</v>
      </c>
      <c r="X343" s="342">
        <f t="shared" si="41"/>
        <v>0</v>
      </c>
      <c r="Y343" s="342">
        <f t="shared" si="41"/>
        <v>0</v>
      </c>
      <c r="Z343" s="342">
        <f t="shared" si="41"/>
        <v>0</v>
      </c>
      <c r="AA343" s="342">
        <f t="shared" si="41"/>
        <v>0</v>
      </c>
      <c r="AB343" s="342">
        <f t="shared" si="41"/>
        <v>0</v>
      </c>
      <c r="AC343" s="109">
        <f t="shared" si="39"/>
        <v>0</v>
      </c>
      <c r="AD343" s="109">
        <f>IF(C343=A_Stammdaten!$B$12,E_SAV!$S343-E_SAV!$AE343,HLOOKUP(A_Stammdaten!$B$12-1,$AF$4:$AL$4004,ROW(C343)-3,FALSE)-$AE343)</f>
        <v>0</v>
      </c>
      <c r="AE343" s="109">
        <f>HLOOKUP(A_Stammdaten!$B$12,$AF$4:$AL$4004,ROW(C343)-3,FALSE)</f>
        <v>0</v>
      </c>
      <c r="AF343" s="109">
        <f t="shared" si="37"/>
        <v>0</v>
      </c>
      <c r="AG343" s="109">
        <f t="shared" si="40"/>
        <v>0</v>
      </c>
      <c r="AH343" s="109">
        <f t="shared" si="40"/>
        <v>0</v>
      </c>
      <c r="AI343" s="109">
        <f t="shared" si="40"/>
        <v>0</v>
      </c>
      <c r="AJ343" s="109">
        <f t="shared" si="40"/>
        <v>0</v>
      </c>
      <c r="AK343" s="109">
        <f t="shared" si="40"/>
        <v>0</v>
      </c>
      <c r="AL343" s="109">
        <f t="shared" si="40"/>
        <v>0</v>
      </c>
    </row>
    <row r="344" spans="1:38" x14ac:dyDescent="0.3">
      <c r="A344" s="421"/>
      <c r="B344" s="421"/>
      <c r="C344" s="422"/>
      <c r="D344" s="423"/>
      <c r="E344" s="421"/>
      <c r="F344" s="421"/>
      <c r="G344" s="421"/>
      <c r="H344" s="421"/>
      <c r="I344" s="421"/>
      <c r="J344" s="421"/>
      <c r="K344" s="421"/>
      <c r="L344" s="421"/>
      <c r="M344" s="423"/>
      <c r="N344" s="340">
        <f>IF(C344&gt;A_Stammdaten!$B$12,0,SUM(E344,F344,H344,J344:K344)-SUM(G344,I344,L344:M344))</f>
        <v>0</v>
      </c>
      <c r="O344" s="421"/>
      <c r="P344" s="421"/>
      <c r="Q344" s="421"/>
      <c r="R344" s="421"/>
      <c r="S344" s="108">
        <f t="shared" si="38"/>
        <v>0</v>
      </c>
      <c r="T344" s="341">
        <f>IF(ISBLANK($B344),0,VLOOKUP($B344,Listen!$A$2:$C$45,2,FALSE))</f>
        <v>0</v>
      </c>
      <c r="U344" s="341">
        <f>IF(ISBLANK($B344),0,VLOOKUP($B344,Listen!$A$2:$C$45,3,FALSE))</f>
        <v>0</v>
      </c>
      <c r="V344" s="342">
        <f t="shared" si="42"/>
        <v>0</v>
      </c>
      <c r="W344" s="342">
        <f t="shared" si="41"/>
        <v>0</v>
      </c>
      <c r="X344" s="342">
        <f t="shared" si="41"/>
        <v>0</v>
      </c>
      <c r="Y344" s="342">
        <f t="shared" si="41"/>
        <v>0</v>
      </c>
      <c r="Z344" s="342">
        <f t="shared" si="41"/>
        <v>0</v>
      </c>
      <c r="AA344" s="342">
        <f t="shared" si="41"/>
        <v>0</v>
      </c>
      <c r="AB344" s="342">
        <f t="shared" si="41"/>
        <v>0</v>
      </c>
      <c r="AC344" s="109">
        <f t="shared" si="39"/>
        <v>0</v>
      </c>
      <c r="AD344" s="109">
        <f>IF(C344=A_Stammdaten!$B$12,E_SAV!$S344-E_SAV!$AE344,HLOOKUP(A_Stammdaten!$B$12-1,$AF$4:$AL$4004,ROW(C344)-3,FALSE)-$AE344)</f>
        <v>0</v>
      </c>
      <c r="AE344" s="109">
        <f>HLOOKUP(A_Stammdaten!$B$12,$AF$4:$AL$4004,ROW(C344)-3,FALSE)</f>
        <v>0</v>
      </c>
      <c r="AF344" s="109">
        <f t="shared" si="37"/>
        <v>0</v>
      </c>
      <c r="AG344" s="109">
        <f t="shared" si="40"/>
        <v>0</v>
      </c>
      <c r="AH344" s="109">
        <f t="shared" si="40"/>
        <v>0</v>
      </c>
      <c r="AI344" s="109">
        <f t="shared" si="40"/>
        <v>0</v>
      </c>
      <c r="AJ344" s="109">
        <f t="shared" si="40"/>
        <v>0</v>
      </c>
      <c r="AK344" s="109">
        <f t="shared" si="40"/>
        <v>0</v>
      </c>
      <c r="AL344" s="109">
        <f t="shared" si="40"/>
        <v>0</v>
      </c>
    </row>
    <row r="345" spans="1:38" x14ac:dyDescent="0.3">
      <c r="A345" s="421"/>
      <c r="B345" s="421"/>
      <c r="C345" s="422"/>
      <c r="D345" s="423"/>
      <c r="E345" s="421"/>
      <c r="F345" s="421"/>
      <c r="G345" s="421"/>
      <c r="H345" s="421"/>
      <c r="I345" s="421"/>
      <c r="J345" s="421"/>
      <c r="K345" s="421"/>
      <c r="L345" s="421"/>
      <c r="M345" s="423"/>
      <c r="N345" s="340">
        <f>IF(C345&gt;A_Stammdaten!$B$12,0,SUM(E345,F345,H345,J345:K345)-SUM(G345,I345,L345:M345))</f>
        <v>0</v>
      </c>
      <c r="O345" s="421"/>
      <c r="P345" s="421"/>
      <c r="Q345" s="421"/>
      <c r="R345" s="421"/>
      <c r="S345" s="108">
        <f t="shared" si="38"/>
        <v>0</v>
      </c>
      <c r="T345" s="341">
        <f>IF(ISBLANK($B345),0,VLOOKUP($B345,Listen!$A$2:$C$45,2,FALSE))</f>
        <v>0</v>
      </c>
      <c r="U345" s="341">
        <f>IF(ISBLANK($B345),0,VLOOKUP($B345,Listen!$A$2:$C$45,3,FALSE))</f>
        <v>0</v>
      </c>
      <c r="V345" s="342">
        <f t="shared" si="42"/>
        <v>0</v>
      </c>
      <c r="W345" s="342">
        <f t="shared" si="41"/>
        <v>0</v>
      </c>
      <c r="X345" s="342">
        <f t="shared" si="41"/>
        <v>0</v>
      </c>
      <c r="Y345" s="342">
        <f t="shared" si="41"/>
        <v>0</v>
      </c>
      <c r="Z345" s="342">
        <f t="shared" si="41"/>
        <v>0</v>
      </c>
      <c r="AA345" s="342">
        <f t="shared" si="41"/>
        <v>0</v>
      </c>
      <c r="AB345" s="342">
        <f t="shared" si="41"/>
        <v>0</v>
      </c>
      <c r="AC345" s="109">
        <f t="shared" si="39"/>
        <v>0</v>
      </c>
      <c r="AD345" s="109">
        <f>IF(C345=A_Stammdaten!$B$12,E_SAV!$S345-E_SAV!$AE345,HLOOKUP(A_Stammdaten!$B$12-1,$AF$4:$AL$4004,ROW(C345)-3,FALSE)-$AE345)</f>
        <v>0</v>
      </c>
      <c r="AE345" s="109">
        <f>HLOOKUP(A_Stammdaten!$B$12,$AF$4:$AL$4004,ROW(C345)-3,FALSE)</f>
        <v>0</v>
      </c>
      <c r="AF345" s="109">
        <f t="shared" si="37"/>
        <v>0</v>
      </c>
      <c r="AG345" s="109">
        <f t="shared" si="40"/>
        <v>0</v>
      </c>
      <c r="AH345" s="109">
        <f t="shared" si="40"/>
        <v>0</v>
      </c>
      <c r="AI345" s="109">
        <f t="shared" si="40"/>
        <v>0</v>
      </c>
      <c r="AJ345" s="109">
        <f t="shared" si="40"/>
        <v>0</v>
      </c>
      <c r="AK345" s="109">
        <f t="shared" si="40"/>
        <v>0</v>
      </c>
      <c r="AL345" s="109">
        <f t="shared" si="40"/>
        <v>0</v>
      </c>
    </row>
    <row r="346" spans="1:38" x14ac:dyDescent="0.3">
      <c r="A346" s="421"/>
      <c r="B346" s="421"/>
      <c r="C346" s="422"/>
      <c r="D346" s="423"/>
      <c r="E346" s="421"/>
      <c r="F346" s="421"/>
      <c r="G346" s="421"/>
      <c r="H346" s="421"/>
      <c r="I346" s="421"/>
      <c r="J346" s="421"/>
      <c r="K346" s="421"/>
      <c r="L346" s="421"/>
      <c r="M346" s="423"/>
      <c r="N346" s="340">
        <f>IF(C346&gt;A_Stammdaten!$B$12,0,SUM(E346,F346,H346,J346:K346)-SUM(G346,I346,L346:M346))</f>
        <v>0</v>
      </c>
      <c r="O346" s="421"/>
      <c r="P346" s="421"/>
      <c r="Q346" s="421"/>
      <c r="R346" s="421"/>
      <c r="S346" s="108">
        <f t="shared" si="38"/>
        <v>0</v>
      </c>
      <c r="T346" s="341">
        <f>IF(ISBLANK($B346),0,VLOOKUP($B346,Listen!$A$2:$C$45,2,FALSE))</f>
        <v>0</v>
      </c>
      <c r="U346" s="341">
        <f>IF(ISBLANK($B346),0,VLOOKUP($B346,Listen!$A$2:$C$45,3,FALSE))</f>
        <v>0</v>
      </c>
      <c r="V346" s="342">
        <f t="shared" si="42"/>
        <v>0</v>
      </c>
      <c r="W346" s="342">
        <f t="shared" si="41"/>
        <v>0</v>
      </c>
      <c r="X346" s="342">
        <f t="shared" si="41"/>
        <v>0</v>
      </c>
      <c r="Y346" s="342">
        <f t="shared" si="41"/>
        <v>0</v>
      </c>
      <c r="Z346" s="342">
        <f t="shared" si="41"/>
        <v>0</v>
      </c>
      <c r="AA346" s="342">
        <f t="shared" si="41"/>
        <v>0</v>
      </c>
      <c r="AB346" s="342">
        <f t="shared" si="41"/>
        <v>0</v>
      </c>
      <c r="AC346" s="109">
        <f t="shared" si="39"/>
        <v>0</v>
      </c>
      <c r="AD346" s="109">
        <f>IF(C346=A_Stammdaten!$B$12,E_SAV!$S346-E_SAV!$AE346,HLOOKUP(A_Stammdaten!$B$12-1,$AF$4:$AL$4004,ROW(C346)-3,FALSE)-$AE346)</f>
        <v>0</v>
      </c>
      <c r="AE346" s="109">
        <f>HLOOKUP(A_Stammdaten!$B$12,$AF$4:$AL$4004,ROW(C346)-3,FALSE)</f>
        <v>0</v>
      </c>
      <c r="AF346" s="109">
        <f t="shared" si="37"/>
        <v>0</v>
      </c>
      <c r="AG346" s="109">
        <f t="shared" si="40"/>
        <v>0</v>
      </c>
      <c r="AH346" s="109">
        <f t="shared" si="40"/>
        <v>0</v>
      </c>
      <c r="AI346" s="109">
        <f t="shared" si="40"/>
        <v>0</v>
      </c>
      <c r="AJ346" s="109">
        <f t="shared" si="40"/>
        <v>0</v>
      </c>
      <c r="AK346" s="109">
        <f t="shared" si="40"/>
        <v>0</v>
      </c>
      <c r="AL346" s="109">
        <f t="shared" si="40"/>
        <v>0</v>
      </c>
    </row>
    <row r="347" spans="1:38" x14ac:dyDescent="0.3">
      <c r="A347" s="421"/>
      <c r="B347" s="421"/>
      <c r="C347" s="422"/>
      <c r="D347" s="423"/>
      <c r="E347" s="421"/>
      <c r="F347" s="421"/>
      <c r="G347" s="421"/>
      <c r="H347" s="421"/>
      <c r="I347" s="421"/>
      <c r="J347" s="421"/>
      <c r="K347" s="421"/>
      <c r="L347" s="421"/>
      <c r="M347" s="423"/>
      <c r="N347" s="340">
        <f>IF(C347&gt;A_Stammdaten!$B$12,0,SUM(E347,F347,H347,J347:K347)-SUM(G347,I347,L347:M347))</f>
        <v>0</v>
      </c>
      <c r="O347" s="421"/>
      <c r="P347" s="421"/>
      <c r="Q347" s="421"/>
      <c r="R347" s="421"/>
      <c r="S347" s="108">
        <f t="shared" si="38"/>
        <v>0</v>
      </c>
      <c r="T347" s="341">
        <f>IF(ISBLANK($B347),0,VLOOKUP($B347,Listen!$A$2:$C$45,2,FALSE))</f>
        <v>0</v>
      </c>
      <c r="U347" s="341">
        <f>IF(ISBLANK($B347),0,VLOOKUP($B347,Listen!$A$2:$C$45,3,FALSE))</f>
        <v>0</v>
      </c>
      <c r="V347" s="342">
        <f t="shared" si="42"/>
        <v>0</v>
      </c>
      <c r="W347" s="342">
        <f t="shared" si="41"/>
        <v>0</v>
      </c>
      <c r="X347" s="342">
        <f t="shared" si="41"/>
        <v>0</v>
      </c>
      <c r="Y347" s="342">
        <f t="shared" si="41"/>
        <v>0</v>
      </c>
      <c r="Z347" s="342">
        <f t="shared" si="41"/>
        <v>0</v>
      </c>
      <c r="AA347" s="342">
        <f t="shared" si="41"/>
        <v>0</v>
      </c>
      <c r="AB347" s="342">
        <f t="shared" si="41"/>
        <v>0</v>
      </c>
      <c r="AC347" s="109">
        <f t="shared" si="39"/>
        <v>0</v>
      </c>
      <c r="AD347" s="109">
        <f>IF(C347=A_Stammdaten!$B$12,E_SAV!$S347-E_SAV!$AE347,HLOOKUP(A_Stammdaten!$B$12-1,$AF$4:$AL$4004,ROW(C347)-3,FALSE)-$AE347)</f>
        <v>0</v>
      </c>
      <c r="AE347" s="109">
        <f>HLOOKUP(A_Stammdaten!$B$12,$AF$4:$AL$4004,ROW(C347)-3,FALSE)</f>
        <v>0</v>
      </c>
      <c r="AF347" s="109">
        <f t="shared" si="37"/>
        <v>0</v>
      </c>
      <c r="AG347" s="109">
        <f t="shared" si="40"/>
        <v>0</v>
      </c>
      <c r="AH347" s="109">
        <f t="shared" si="40"/>
        <v>0</v>
      </c>
      <c r="AI347" s="109">
        <f t="shared" si="40"/>
        <v>0</v>
      </c>
      <c r="AJ347" s="109">
        <f t="shared" si="40"/>
        <v>0</v>
      </c>
      <c r="AK347" s="109">
        <f t="shared" si="40"/>
        <v>0</v>
      </c>
      <c r="AL347" s="109">
        <f t="shared" si="40"/>
        <v>0</v>
      </c>
    </row>
    <row r="348" spans="1:38" x14ac:dyDescent="0.3">
      <c r="A348" s="421"/>
      <c r="B348" s="421"/>
      <c r="C348" s="422"/>
      <c r="D348" s="423"/>
      <c r="E348" s="421"/>
      <c r="F348" s="421"/>
      <c r="G348" s="421"/>
      <c r="H348" s="421"/>
      <c r="I348" s="421"/>
      <c r="J348" s="421"/>
      <c r="K348" s="421"/>
      <c r="L348" s="421"/>
      <c r="M348" s="423"/>
      <c r="N348" s="340">
        <f>IF(C348&gt;A_Stammdaten!$B$12,0,SUM(E348,F348,H348,J348:K348)-SUM(G348,I348,L348:M348))</f>
        <v>0</v>
      </c>
      <c r="O348" s="421"/>
      <c r="P348" s="421"/>
      <c r="Q348" s="421"/>
      <c r="R348" s="421"/>
      <c r="S348" s="108">
        <f t="shared" si="38"/>
        <v>0</v>
      </c>
      <c r="T348" s="341">
        <f>IF(ISBLANK($B348),0,VLOOKUP($B348,Listen!$A$2:$C$45,2,FALSE))</f>
        <v>0</v>
      </c>
      <c r="U348" s="341">
        <f>IF(ISBLANK($B348),0,VLOOKUP($B348,Listen!$A$2:$C$45,3,FALSE))</f>
        <v>0</v>
      </c>
      <c r="V348" s="342">
        <f t="shared" si="42"/>
        <v>0</v>
      </c>
      <c r="W348" s="342">
        <f t="shared" si="41"/>
        <v>0</v>
      </c>
      <c r="X348" s="342">
        <f t="shared" si="41"/>
        <v>0</v>
      </c>
      <c r="Y348" s="342">
        <f t="shared" si="41"/>
        <v>0</v>
      </c>
      <c r="Z348" s="342">
        <f t="shared" si="41"/>
        <v>0</v>
      </c>
      <c r="AA348" s="342">
        <f t="shared" si="41"/>
        <v>0</v>
      </c>
      <c r="AB348" s="342">
        <f t="shared" si="41"/>
        <v>0</v>
      </c>
      <c r="AC348" s="109">
        <f t="shared" si="39"/>
        <v>0</v>
      </c>
      <c r="AD348" s="109">
        <f>IF(C348=A_Stammdaten!$B$12,E_SAV!$S348-E_SAV!$AE348,HLOOKUP(A_Stammdaten!$B$12-1,$AF$4:$AL$4004,ROW(C348)-3,FALSE)-$AE348)</f>
        <v>0</v>
      </c>
      <c r="AE348" s="109">
        <f>HLOOKUP(A_Stammdaten!$B$12,$AF$4:$AL$4004,ROW(C348)-3,FALSE)</f>
        <v>0</v>
      </c>
      <c r="AF348" s="109">
        <f t="shared" si="37"/>
        <v>0</v>
      </c>
      <c r="AG348" s="109">
        <f t="shared" si="40"/>
        <v>0</v>
      </c>
      <c r="AH348" s="109">
        <f t="shared" si="40"/>
        <v>0</v>
      </c>
      <c r="AI348" s="109">
        <f t="shared" si="40"/>
        <v>0</v>
      </c>
      <c r="AJ348" s="109">
        <f t="shared" si="40"/>
        <v>0</v>
      </c>
      <c r="AK348" s="109">
        <f t="shared" si="40"/>
        <v>0</v>
      </c>
      <c r="AL348" s="109">
        <f t="shared" si="40"/>
        <v>0</v>
      </c>
    </row>
    <row r="349" spans="1:38" x14ac:dyDescent="0.3">
      <c r="A349" s="421"/>
      <c r="B349" s="421"/>
      <c r="C349" s="422"/>
      <c r="D349" s="423"/>
      <c r="E349" s="421"/>
      <c r="F349" s="421"/>
      <c r="G349" s="421"/>
      <c r="H349" s="421"/>
      <c r="I349" s="421"/>
      <c r="J349" s="421"/>
      <c r="K349" s="421"/>
      <c r="L349" s="421"/>
      <c r="M349" s="423"/>
      <c r="N349" s="340">
        <f>IF(C349&gt;A_Stammdaten!$B$12,0,SUM(E349,F349,H349,J349:K349)-SUM(G349,I349,L349:M349))</f>
        <v>0</v>
      </c>
      <c r="O349" s="421"/>
      <c r="P349" s="421"/>
      <c r="Q349" s="421"/>
      <c r="R349" s="421"/>
      <c r="S349" s="108">
        <f t="shared" si="38"/>
        <v>0</v>
      </c>
      <c r="T349" s="341">
        <f>IF(ISBLANK($B349),0,VLOOKUP($B349,Listen!$A$2:$C$45,2,FALSE))</f>
        <v>0</v>
      </c>
      <c r="U349" s="341">
        <f>IF(ISBLANK($B349),0,VLOOKUP($B349,Listen!$A$2:$C$45,3,FALSE))</f>
        <v>0</v>
      </c>
      <c r="V349" s="342">
        <f t="shared" si="42"/>
        <v>0</v>
      </c>
      <c r="W349" s="342">
        <f t="shared" si="41"/>
        <v>0</v>
      </c>
      <c r="X349" s="342">
        <f t="shared" si="41"/>
        <v>0</v>
      </c>
      <c r="Y349" s="342">
        <f t="shared" si="41"/>
        <v>0</v>
      </c>
      <c r="Z349" s="342">
        <f t="shared" si="41"/>
        <v>0</v>
      </c>
      <c r="AA349" s="342">
        <f t="shared" si="41"/>
        <v>0</v>
      </c>
      <c r="AB349" s="342">
        <f t="shared" si="41"/>
        <v>0</v>
      </c>
      <c r="AC349" s="109">
        <f t="shared" si="39"/>
        <v>0</v>
      </c>
      <c r="AD349" s="109">
        <f>IF(C349=A_Stammdaten!$B$12,E_SAV!$S349-E_SAV!$AE349,HLOOKUP(A_Stammdaten!$B$12-1,$AF$4:$AL$4004,ROW(C349)-3,FALSE)-$AE349)</f>
        <v>0</v>
      </c>
      <c r="AE349" s="109">
        <f>HLOOKUP(A_Stammdaten!$B$12,$AF$4:$AL$4004,ROW(C349)-3,FALSE)</f>
        <v>0</v>
      </c>
      <c r="AF349" s="109">
        <f t="shared" si="37"/>
        <v>0</v>
      </c>
      <c r="AG349" s="109">
        <f t="shared" si="40"/>
        <v>0</v>
      </c>
      <c r="AH349" s="109">
        <f t="shared" si="40"/>
        <v>0</v>
      </c>
      <c r="AI349" s="109">
        <f t="shared" si="40"/>
        <v>0</v>
      </c>
      <c r="AJ349" s="109">
        <f t="shared" si="40"/>
        <v>0</v>
      </c>
      <c r="AK349" s="109">
        <f t="shared" si="40"/>
        <v>0</v>
      </c>
      <c r="AL349" s="109">
        <f t="shared" si="40"/>
        <v>0</v>
      </c>
    </row>
    <row r="350" spans="1:38" x14ac:dyDescent="0.3">
      <c r="A350" s="421"/>
      <c r="B350" s="421"/>
      <c r="C350" s="422"/>
      <c r="D350" s="423"/>
      <c r="E350" s="421"/>
      <c r="F350" s="421"/>
      <c r="G350" s="421"/>
      <c r="H350" s="421"/>
      <c r="I350" s="421"/>
      <c r="J350" s="421"/>
      <c r="K350" s="421"/>
      <c r="L350" s="421"/>
      <c r="M350" s="423"/>
      <c r="N350" s="340">
        <f>IF(C350&gt;A_Stammdaten!$B$12,0,SUM(E350,F350,H350,J350:K350)-SUM(G350,I350,L350:M350))</f>
        <v>0</v>
      </c>
      <c r="O350" s="421"/>
      <c r="P350" s="421"/>
      <c r="Q350" s="421"/>
      <c r="R350" s="421"/>
      <c r="S350" s="108">
        <f t="shared" si="38"/>
        <v>0</v>
      </c>
      <c r="T350" s="341">
        <f>IF(ISBLANK($B350),0,VLOOKUP($B350,Listen!$A$2:$C$45,2,FALSE))</f>
        <v>0</v>
      </c>
      <c r="U350" s="341">
        <f>IF(ISBLANK($B350),0,VLOOKUP($B350,Listen!$A$2:$C$45,3,FALSE))</f>
        <v>0</v>
      </c>
      <c r="V350" s="342">
        <f t="shared" si="42"/>
        <v>0</v>
      </c>
      <c r="W350" s="342">
        <f t="shared" si="41"/>
        <v>0</v>
      </c>
      <c r="X350" s="342">
        <f t="shared" si="41"/>
        <v>0</v>
      </c>
      <c r="Y350" s="342">
        <f t="shared" si="41"/>
        <v>0</v>
      </c>
      <c r="Z350" s="342">
        <f t="shared" si="41"/>
        <v>0</v>
      </c>
      <c r="AA350" s="342">
        <f t="shared" si="41"/>
        <v>0</v>
      </c>
      <c r="AB350" s="342">
        <f t="shared" si="41"/>
        <v>0</v>
      </c>
      <c r="AC350" s="109">
        <f t="shared" si="39"/>
        <v>0</v>
      </c>
      <c r="AD350" s="109">
        <f>IF(C350=A_Stammdaten!$B$12,E_SAV!$S350-E_SAV!$AE350,HLOOKUP(A_Stammdaten!$B$12-1,$AF$4:$AL$4004,ROW(C350)-3,FALSE)-$AE350)</f>
        <v>0</v>
      </c>
      <c r="AE350" s="109">
        <f>HLOOKUP(A_Stammdaten!$B$12,$AF$4:$AL$4004,ROW(C350)-3,FALSE)</f>
        <v>0</v>
      </c>
      <c r="AF350" s="109">
        <f t="shared" si="37"/>
        <v>0</v>
      </c>
      <c r="AG350" s="109">
        <f t="shared" si="40"/>
        <v>0</v>
      </c>
      <c r="AH350" s="109">
        <f t="shared" si="40"/>
        <v>0</v>
      </c>
      <c r="AI350" s="109">
        <f t="shared" si="40"/>
        <v>0</v>
      </c>
      <c r="AJ350" s="109">
        <f t="shared" si="40"/>
        <v>0</v>
      </c>
      <c r="AK350" s="109">
        <f t="shared" si="40"/>
        <v>0</v>
      </c>
      <c r="AL350" s="109">
        <f t="shared" si="40"/>
        <v>0</v>
      </c>
    </row>
    <row r="351" spans="1:38" x14ac:dyDescent="0.3">
      <c r="A351" s="421"/>
      <c r="B351" s="421"/>
      <c r="C351" s="422"/>
      <c r="D351" s="423"/>
      <c r="E351" s="421"/>
      <c r="F351" s="421"/>
      <c r="G351" s="421"/>
      <c r="H351" s="421"/>
      <c r="I351" s="421"/>
      <c r="J351" s="421"/>
      <c r="K351" s="421"/>
      <c r="L351" s="421"/>
      <c r="M351" s="423"/>
      <c r="N351" s="340">
        <f>IF(C351&gt;A_Stammdaten!$B$12,0,SUM(E351,F351,H351,J351:K351)-SUM(G351,I351,L351:M351))</f>
        <v>0</v>
      </c>
      <c r="O351" s="421"/>
      <c r="P351" s="421"/>
      <c r="Q351" s="421"/>
      <c r="R351" s="421"/>
      <c r="S351" s="108">
        <f t="shared" si="38"/>
        <v>0</v>
      </c>
      <c r="T351" s="341">
        <f>IF(ISBLANK($B351),0,VLOOKUP($B351,Listen!$A$2:$C$45,2,FALSE))</f>
        <v>0</v>
      </c>
      <c r="U351" s="341">
        <f>IF(ISBLANK($B351),0,VLOOKUP($B351,Listen!$A$2:$C$45,3,FALSE))</f>
        <v>0</v>
      </c>
      <c r="V351" s="342">
        <f t="shared" si="42"/>
        <v>0</v>
      </c>
      <c r="W351" s="342">
        <f t="shared" si="41"/>
        <v>0</v>
      </c>
      <c r="X351" s="342">
        <f t="shared" si="41"/>
        <v>0</v>
      </c>
      <c r="Y351" s="342">
        <f t="shared" si="41"/>
        <v>0</v>
      </c>
      <c r="Z351" s="342">
        <f t="shared" si="41"/>
        <v>0</v>
      </c>
      <c r="AA351" s="342">
        <f t="shared" si="41"/>
        <v>0</v>
      </c>
      <c r="AB351" s="342">
        <f t="shared" si="41"/>
        <v>0</v>
      </c>
      <c r="AC351" s="109">
        <f t="shared" si="39"/>
        <v>0</v>
      </c>
      <c r="AD351" s="109">
        <f>IF(C351=A_Stammdaten!$B$12,E_SAV!$S351-E_SAV!$AE351,HLOOKUP(A_Stammdaten!$B$12-1,$AF$4:$AL$4004,ROW(C351)-3,FALSE)-$AE351)</f>
        <v>0</v>
      </c>
      <c r="AE351" s="109">
        <f>HLOOKUP(A_Stammdaten!$B$12,$AF$4:$AL$4004,ROW(C351)-3,FALSE)</f>
        <v>0</v>
      </c>
      <c r="AF351" s="109">
        <f t="shared" si="37"/>
        <v>0</v>
      </c>
      <c r="AG351" s="109">
        <f t="shared" si="40"/>
        <v>0</v>
      </c>
      <c r="AH351" s="109">
        <f t="shared" si="40"/>
        <v>0</v>
      </c>
      <c r="AI351" s="109">
        <f t="shared" si="40"/>
        <v>0</v>
      </c>
      <c r="AJ351" s="109">
        <f t="shared" si="40"/>
        <v>0</v>
      </c>
      <c r="AK351" s="109">
        <f t="shared" si="40"/>
        <v>0</v>
      </c>
      <c r="AL351" s="109">
        <f t="shared" si="40"/>
        <v>0</v>
      </c>
    </row>
    <row r="352" spans="1:38" x14ac:dyDescent="0.3">
      <c r="A352" s="421"/>
      <c r="B352" s="421"/>
      <c r="C352" s="422"/>
      <c r="D352" s="423"/>
      <c r="E352" s="421"/>
      <c r="F352" s="421"/>
      <c r="G352" s="421"/>
      <c r="H352" s="421"/>
      <c r="I352" s="421"/>
      <c r="J352" s="421"/>
      <c r="K352" s="421"/>
      <c r="L352" s="421"/>
      <c r="M352" s="423"/>
      <c r="N352" s="340">
        <f>IF(C352&gt;A_Stammdaten!$B$12,0,SUM(E352,F352,H352,J352:K352)-SUM(G352,I352,L352:M352))</f>
        <v>0</v>
      </c>
      <c r="O352" s="421"/>
      <c r="P352" s="421"/>
      <c r="Q352" s="421"/>
      <c r="R352" s="421"/>
      <c r="S352" s="108">
        <f t="shared" si="38"/>
        <v>0</v>
      </c>
      <c r="T352" s="341">
        <f>IF(ISBLANK($B352),0,VLOOKUP($B352,Listen!$A$2:$C$45,2,FALSE))</f>
        <v>0</v>
      </c>
      <c r="U352" s="341">
        <f>IF(ISBLANK($B352),0,VLOOKUP($B352,Listen!$A$2:$C$45,3,FALSE))</f>
        <v>0</v>
      </c>
      <c r="V352" s="342">
        <f t="shared" si="42"/>
        <v>0</v>
      </c>
      <c r="W352" s="342">
        <f t="shared" si="41"/>
        <v>0</v>
      </c>
      <c r="X352" s="342">
        <f t="shared" si="41"/>
        <v>0</v>
      </c>
      <c r="Y352" s="342">
        <f t="shared" si="41"/>
        <v>0</v>
      </c>
      <c r="Z352" s="342">
        <f t="shared" si="41"/>
        <v>0</v>
      </c>
      <c r="AA352" s="342">
        <f t="shared" si="41"/>
        <v>0</v>
      </c>
      <c r="AB352" s="342">
        <f t="shared" si="41"/>
        <v>0</v>
      </c>
      <c r="AC352" s="109">
        <f t="shared" si="39"/>
        <v>0</v>
      </c>
      <c r="AD352" s="109">
        <f>IF(C352=A_Stammdaten!$B$12,E_SAV!$S352-E_SAV!$AE352,HLOOKUP(A_Stammdaten!$B$12-1,$AF$4:$AL$4004,ROW(C352)-3,FALSE)-$AE352)</f>
        <v>0</v>
      </c>
      <c r="AE352" s="109">
        <f>HLOOKUP(A_Stammdaten!$B$12,$AF$4:$AL$4004,ROW(C352)-3,FALSE)</f>
        <v>0</v>
      </c>
      <c r="AF352" s="109">
        <f t="shared" si="37"/>
        <v>0</v>
      </c>
      <c r="AG352" s="109">
        <f t="shared" si="40"/>
        <v>0</v>
      </c>
      <c r="AH352" s="109">
        <f t="shared" si="40"/>
        <v>0</v>
      </c>
      <c r="AI352" s="109">
        <f t="shared" si="40"/>
        <v>0</v>
      </c>
      <c r="AJ352" s="109">
        <f t="shared" si="40"/>
        <v>0</v>
      </c>
      <c r="AK352" s="109">
        <f t="shared" si="40"/>
        <v>0</v>
      </c>
      <c r="AL352" s="109">
        <f t="shared" si="40"/>
        <v>0</v>
      </c>
    </row>
    <row r="353" spans="1:38" x14ac:dyDescent="0.3">
      <c r="A353" s="421"/>
      <c r="B353" s="421"/>
      <c r="C353" s="422"/>
      <c r="D353" s="423"/>
      <c r="E353" s="421"/>
      <c r="F353" s="421"/>
      <c r="G353" s="421"/>
      <c r="H353" s="421"/>
      <c r="I353" s="421"/>
      <c r="J353" s="421"/>
      <c r="K353" s="421"/>
      <c r="L353" s="421"/>
      <c r="M353" s="423"/>
      <c r="N353" s="340">
        <f>IF(C353&gt;A_Stammdaten!$B$12,0,SUM(E353,F353,H353,J353:K353)-SUM(G353,I353,L353:M353))</f>
        <v>0</v>
      </c>
      <c r="O353" s="421"/>
      <c r="P353" s="421"/>
      <c r="Q353" s="421"/>
      <c r="R353" s="421"/>
      <c r="S353" s="108">
        <f t="shared" si="38"/>
        <v>0</v>
      </c>
      <c r="T353" s="341">
        <f>IF(ISBLANK($B353),0,VLOOKUP($B353,Listen!$A$2:$C$45,2,FALSE))</f>
        <v>0</v>
      </c>
      <c r="U353" s="341">
        <f>IF(ISBLANK($B353),0,VLOOKUP($B353,Listen!$A$2:$C$45,3,FALSE))</f>
        <v>0</v>
      </c>
      <c r="V353" s="342">
        <f t="shared" si="42"/>
        <v>0</v>
      </c>
      <c r="W353" s="342">
        <f t="shared" si="41"/>
        <v>0</v>
      </c>
      <c r="X353" s="342">
        <f t="shared" si="41"/>
        <v>0</v>
      </c>
      <c r="Y353" s="342">
        <f t="shared" si="41"/>
        <v>0</v>
      </c>
      <c r="Z353" s="342">
        <f t="shared" si="41"/>
        <v>0</v>
      </c>
      <c r="AA353" s="342">
        <f t="shared" si="41"/>
        <v>0</v>
      </c>
      <c r="AB353" s="342">
        <f t="shared" si="41"/>
        <v>0</v>
      </c>
      <c r="AC353" s="109">
        <f t="shared" si="39"/>
        <v>0</v>
      </c>
      <c r="AD353" s="109">
        <f>IF(C353=A_Stammdaten!$B$12,E_SAV!$S353-E_SAV!$AE353,HLOOKUP(A_Stammdaten!$B$12-1,$AF$4:$AL$4004,ROW(C353)-3,FALSE)-$AE353)</f>
        <v>0</v>
      </c>
      <c r="AE353" s="109">
        <f>HLOOKUP(A_Stammdaten!$B$12,$AF$4:$AL$4004,ROW(C353)-3,FALSE)</f>
        <v>0</v>
      </c>
      <c r="AF353" s="109">
        <f t="shared" si="37"/>
        <v>0</v>
      </c>
      <c r="AG353" s="109">
        <f t="shared" si="40"/>
        <v>0</v>
      </c>
      <c r="AH353" s="109">
        <f t="shared" si="40"/>
        <v>0</v>
      </c>
      <c r="AI353" s="109">
        <f t="shared" si="40"/>
        <v>0</v>
      </c>
      <c r="AJ353" s="109">
        <f t="shared" si="40"/>
        <v>0</v>
      </c>
      <c r="AK353" s="109">
        <f t="shared" si="40"/>
        <v>0</v>
      </c>
      <c r="AL353" s="109">
        <f t="shared" si="40"/>
        <v>0</v>
      </c>
    </row>
    <row r="354" spans="1:38" x14ac:dyDescent="0.3">
      <c r="A354" s="421"/>
      <c r="B354" s="421"/>
      <c r="C354" s="422"/>
      <c r="D354" s="423"/>
      <c r="E354" s="421"/>
      <c r="F354" s="421"/>
      <c r="G354" s="421"/>
      <c r="H354" s="421"/>
      <c r="I354" s="421"/>
      <c r="J354" s="421"/>
      <c r="K354" s="421"/>
      <c r="L354" s="421"/>
      <c r="M354" s="423"/>
      <c r="N354" s="340">
        <f>IF(C354&gt;A_Stammdaten!$B$12,0,SUM(E354,F354,H354,J354:K354)-SUM(G354,I354,L354:M354))</f>
        <v>0</v>
      </c>
      <c r="O354" s="421"/>
      <c r="P354" s="421"/>
      <c r="Q354" s="421"/>
      <c r="R354" s="421"/>
      <c r="S354" s="108">
        <f t="shared" si="38"/>
        <v>0</v>
      </c>
      <c r="T354" s="341">
        <f>IF(ISBLANK($B354),0,VLOOKUP($B354,Listen!$A$2:$C$45,2,FALSE))</f>
        <v>0</v>
      </c>
      <c r="U354" s="341">
        <f>IF(ISBLANK($B354),0,VLOOKUP($B354,Listen!$A$2:$C$45,3,FALSE))</f>
        <v>0</v>
      </c>
      <c r="V354" s="342">
        <f t="shared" si="42"/>
        <v>0</v>
      </c>
      <c r="W354" s="342">
        <f t="shared" si="41"/>
        <v>0</v>
      </c>
      <c r="X354" s="342">
        <f t="shared" si="41"/>
        <v>0</v>
      </c>
      <c r="Y354" s="342">
        <f t="shared" si="41"/>
        <v>0</v>
      </c>
      <c r="Z354" s="342">
        <f t="shared" si="41"/>
        <v>0</v>
      </c>
      <c r="AA354" s="342">
        <f t="shared" si="41"/>
        <v>0</v>
      </c>
      <c r="AB354" s="342">
        <f t="shared" si="41"/>
        <v>0</v>
      </c>
      <c r="AC354" s="109">
        <f t="shared" si="39"/>
        <v>0</v>
      </c>
      <c r="AD354" s="109">
        <f>IF(C354=A_Stammdaten!$B$12,E_SAV!$S354-E_SAV!$AE354,HLOOKUP(A_Stammdaten!$B$12-1,$AF$4:$AL$4004,ROW(C354)-3,FALSE)-$AE354)</f>
        <v>0</v>
      </c>
      <c r="AE354" s="109">
        <f>HLOOKUP(A_Stammdaten!$B$12,$AF$4:$AL$4004,ROW(C354)-3,FALSE)</f>
        <v>0</v>
      </c>
      <c r="AF354" s="109">
        <f t="shared" si="37"/>
        <v>0</v>
      </c>
      <c r="AG354" s="109">
        <f t="shared" si="40"/>
        <v>0</v>
      </c>
      <c r="AH354" s="109">
        <f t="shared" si="40"/>
        <v>0</v>
      </c>
      <c r="AI354" s="109">
        <f t="shared" si="40"/>
        <v>0</v>
      </c>
      <c r="AJ354" s="109">
        <f t="shared" si="40"/>
        <v>0</v>
      </c>
      <c r="AK354" s="109">
        <f t="shared" si="40"/>
        <v>0</v>
      </c>
      <c r="AL354" s="109">
        <f t="shared" si="40"/>
        <v>0</v>
      </c>
    </row>
    <row r="355" spans="1:38" x14ac:dyDescent="0.3">
      <c r="A355" s="421"/>
      <c r="B355" s="421"/>
      <c r="C355" s="422"/>
      <c r="D355" s="423"/>
      <c r="E355" s="421"/>
      <c r="F355" s="421"/>
      <c r="G355" s="421"/>
      <c r="H355" s="421"/>
      <c r="I355" s="421"/>
      <c r="J355" s="421"/>
      <c r="K355" s="421"/>
      <c r="L355" s="421"/>
      <c r="M355" s="423"/>
      <c r="N355" s="340">
        <f>IF(C355&gt;A_Stammdaten!$B$12,0,SUM(E355,F355,H355,J355:K355)-SUM(G355,I355,L355:M355))</f>
        <v>0</v>
      </c>
      <c r="O355" s="421"/>
      <c r="P355" s="421"/>
      <c r="Q355" s="421"/>
      <c r="R355" s="421"/>
      <c r="S355" s="108">
        <f t="shared" si="38"/>
        <v>0</v>
      </c>
      <c r="T355" s="341">
        <f>IF(ISBLANK($B355),0,VLOOKUP($B355,Listen!$A$2:$C$45,2,FALSE))</f>
        <v>0</v>
      </c>
      <c r="U355" s="341">
        <f>IF(ISBLANK($B355),0,VLOOKUP($B355,Listen!$A$2:$C$45,3,FALSE))</f>
        <v>0</v>
      </c>
      <c r="V355" s="342">
        <f t="shared" si="42"/>
        <v>0</v>
      </c>
      <c r="W355" s="342">
        <f t="shared" si="41"/>
        <v>0</v>
      </c>
      <c r="X355" s="342">
        <f t="shared" si="41"/>
        <v>0</v>
      </c>
      <c r="Y355" s="342">
        <f t="shared" si="41"/>
        <v>0</v>
      </c>
      <c r="Z355" s="342">
        <f t="shared" si="41"/>
        <v>0</v>
      </c>
      <c r="AA355" s="342">
        <f t="shared" si="41"/>
        <v>0</v>
      </c>
      <c r="AB355" s="342">
        <f t="shared" si="41"/>
        <v>0</v>
      </c>
      <c r="AC355" s="109">
        <f t="shared" si="39"/>
        <v>0</v>
      </c>
      <c r="AD355" s="109">
        <f>IF(C355=A_Stammdaten!$B$12,E_SAV!$S355-E_SAV!$AE355,HLOOKUP(A_Stammdaten!$B$12-1,$AF$4:$AL$4004,ROW(C355)-3,FALSE)-$AE355)</f>
        <v>0</v>
      </c>
      <c r="AE355" s="109">
        <f>HLOOKUP(A_Stammdaten!$B$12,$AF$4:$AL$4004,ROW(C355)-3,FALSE)</f>
        <v>0</v>
      </c>
      <c r="AF355" s="109">
        <f t="shared" si="37"/>
        <v>0</v>
      </c>
      <c r="AG355" s="109">
        <f t="shared" si="40"/>
        <v>0</v>
      </c>
      <c r="AH355" s="109">
        <f t="shared" si="40"/>
        <v>0</v>
      </c>
      <c r="AI355" s="109">
        <f t="shared" si="40"/>
        <v>0</v>
      </c>
      <c r="AJ355" s="109">
        <f t="shared" si="40"/>
        <v>0</v>
      </c>
      <c r="AK355" s="109">
        <f t="shared" si="40"/>
        <v>0</v>
      </c>
      <c r="AL355" s="109">
        <f t="shared" si="40"/>
        <v>0</v>
      </c>
    </row>
    <row r="356" spans="1:38" x14ac:dyDescent="0.3">
      <c r="A356" s="421"/>
      <c r="B356" s="421"/>
      <c r="C356" s="422"/>
      <c r="D356" s="423"/>
      <c r="E356" s="421"/>
      <c r="F356" s="421"/>
      <c r="G356" s="421"/>
      <c r="H356" s="421"/>
      <c r="I356" s="421"/>
      <c r="J356" s="421"/>
      <c r="K356" s="421"/>
      <c r="L356" s="421"/>
      <c r="M356" s="423"/>
      <c r="N356" s="340">
        <f>IF(C356&gt;A_Stammdaten!$B$12,0,SUM(E356,F356,H356,J356:K356)-SUM(G356,I356,L356:M356))</f>
        <v>0</v>
      </c>
      <c r="O356" s="421"/>
      <c r="P356" s="421"/>
      <c r="Q356" s="421"/>
      <c r="R356" s="421"/>
      <c r="S356" s="108">
        <f t="shared" si="38"/>
        <v>0</v>
      </c>
      <c r="T356" s="341">
        <f>IF(ISBLANK($B356),0,VLOOKUP($B356,Listen!$A$2:$C$45,2,FALSE))</f>
        <v>0</v>
      </c>
      <c r="U356" s="341">
        <f>IF(ISBLANK($B356),0,VLOOKUP($B356,Listen!$A$2:$C$45,3,FALSE))</f>
        <v>0</v>
      </c>
      <c r="V356" s="342">
        <f t="shared" si="42"/>
        <v>0</v>
      </c>
      <c r="W356" s="342">
        <f t="shared" si="41"/>
        <v>0</v>
      </c>
      <c r="X356" s="342">
        <f t="shared" si="41"/>
        <v>0</v>
      </c>
      <c r="Y356" s="342">
        <f t="shared" si="41"/>
        <v>0</v>
      </c>
      <c r="Z356" s="342">
        <f t="shared" si="41"/>
        <v>0</v>
      </c>
      <c r="AA356" s="342">
        <f t="shared" si="41"/>
        <v>0</v>
      </c>
      <c r="AB356" s="342">
        <f t="shared" si="41"/>
        <v>0</v>
      </c>
      <c r="AC356" s="109">
        <f t="shared" si="39"/>
        <v>0</v>
      </c>
      <c r="AD356" s="109">
        <f>IF(C356=A_Stammdaten!$B$12,E_SAV!$S356-E_SAV!$AE356,HLOOKUP(A_Stammdaten!$B$12-1,$AF$4:$AL$4004,ROW(C356)-3,FALSE)-$AE356)</f>
        <v>0</v>
      </c>
      <c r="AE356" s="109">
        <f>HLOOKUP(A_Stammdaten!$B$12,$AF$4:$AL$4004,ROW(C356)-3,FALSE)</f>
        <v>0</v>
      </c>
      <c r="AF356" s="109">
        <f t="shared" si="37"/>
        <v>0</v>
      </c>
      <c r="AG356" s="109">
        <f t="shared" si="40"/>
        <v>0</v>
      </c>
      <c r="AH356" s="109">
        <f t="shared" si="40"/>
        <v>0</v>
      </c>
      <c r="AI356" s="109">
        <f t="shared" si="40"/>
        <v>0</v>
      </c>
      <c r="AJ356" s="109">
        <f t="shared" si="40"/>
        <v>0</v>
      </c>
      <c r="AK356" s="109">
        <f t="shared" si="40"/>
        <v>0</v>
      </c>
      <c r="AL356" s="109">
        <f t="shared" si="40"/>
        <v>0</v>
      </c>
    </row>
    <row r="357" spans="1:38" x14ac:dyDescent="0.3">
      <c r="A357" s="421"/>
      <c r="B357" s="421"/>
      <c r="C357" s="422"/>
      <c r="D357" s="423"/>
      <c r="E357" s="421"/>
      <c r="F357" s="421"/>
      <c r="G357" s="421"/>
      <c r="H357" s="421"/>
      <c r="I357" s="421"/>
      <c r="J357" s="421"/>
      <c r="K357" s="421"/>
      <c r="L357" s="421"/>
      <c r="M357" s="423"/>
      <c r="N357" s="340">
        <f>IF(C357&gt;A_Stammdaten!$B$12,0,SUM(E357,F357,H357,J357:K357)-SUM(G357,I357,L357:M357))</f>
        <v>0</v>
      </c>
      <c r="O357" s="421"/>
      <c r="P357" s="421"/>
      <c r="Q357" s="421"/>
      <c r="R357" s="421"/>
      <c r="S357" s="108">
        <f t="shared" si="38"/>
        <v>0</v>
      </c>
      <c r="T357" s="341">
        <f>IF(ISBLANK($B357),0,VLOOKUP($B357,Listen!$A$2:$C$45,2,FALSE))</f>
        <v>0</v>
      </c>
      <c r="U357" s="341">
        <f>IF(ISBLANK($B357),0,VLOOKUP($B357,Listen!$A$2:$C$45,3,FALSE))</f>
        <v>0</v>
      </c>
      <c r="V357" s="342">
        <f t="shared" si="42"/>
        <v>0</v>
      </c>
      <c r="W357" s="342">
        <f t="shared" si="41"/>
        <v>0</v>
      </c>
      <c r="X357" s="342">
        <f t="shared" si="41"/>
        <v>0</v>
      </c>
      <c r="Y357" s="342">
        <f t="shared" si="41"/>
        <v>0</v>
      </c>
      <c r="Z357" s="342">
        <f t="shared" si="41"/>
        <v>0</v>
      </c>
      <c r="AA357" s="342">
        <f t="shared" si="41"/>
        <v>0</v>
      </c>
      <c r="AB357" s="342">
        <f t="shared" si="41"/>
        <v>0</v>
      </c>
      <c r="AC357" s="109">
        <f t="shared" si="39"/>
        <v>0</v>
      </c>
      <c r="AD357" s="109">
        <f>IF(C357=A_Stammdaten!$B$12,E_SAV!$S357-E_SAV!$AE357,HLOOKUP(A_Stammdaten!$B$12-1,$AF$4:$AL$4004,ROW(C357)-3,FALSE)-$AE357)</f>
        <v>0</v>
      </c>
      <c r="AE357" s="109">
        <f>HLOOKUP(A_Stammdaten!$B$12,$AF$4:$AL$4004,ROW(C357)-3,FALSE)</f>
        <v>0</v>
      </c>
      <c r="AF357" s="109">
        <f t="shared" si="37"/>
        <v>0</v>
      </c>
      <c r="AG357" s="109">
        <f t="shared" si="40"/>
        <v>0</v>
      </c>
      <c r="AH357" s="109">
        <f t="shared" si="40"/>
        <v>0</v>
      </c>
      <c r="AI357" s="109">
        <f t="shared" si="40"/>
        <v>0</v>
      </c>
      <c r="AJ357" s="109">
        <f t="shared" si="40"/>
        <v>0</v>
      </c>
      <c r="AK357" s="109">
        <f t="shared" si="40"/>
        <v>0</v>
      </c>
      <c r="AL357" s="109">
        <f t="shared" si="40"/>
        <v>0</v>
      </c>
    </row>
    <row r="358" spans="1:38" x14ac:dyDescent="0.3">
      <c r="A358" s="421"/>
      <c r="B358" s="421"/>
      <c r="C358" s="422"/>
      <c r="D358" s="423"/>
      <c r="E358" s="421"/>
      <c r="F358" s="421"/>
      <c r="G358" s="421"/>
      <c r="H358" s="421"/>
      <c r="I358" s="421"/>
      <c r="J358" s="421"/>
      <c r="K358" s="421"/>
      <c r="L358" s="421"/>
      <c r="M358" s="423"/>
      <c r="N358" s="340">
        <f>IF(C358&gt;A_Stammdaten!$B$12,0,SUM(E358,F358,H358,J358:K358)-SUM(G358,I358,L358:M358))</f>
        <v>0</v>
      </c>
      <c r="O358" s="421"/>
      <c r="P358" s="421"/>
      <c r="Q358" s="421"/>
      <c r="R358" s="421"/>
      <c r="S358" s="108">
        <f t="shared" si="38"/>
        <v>0</v>
      </c>
      <c r="T358" s="341">
        <f>IF(ISBLANK($B358),0,VLOOKUP($B358,Listen!$A$2:$C$45,2,FALSE))</f>
        <v>0</v>
      </c>
      <c r="U358" s="341">
        <f>IF(ISBLANK($B358),0,VLOOKUP($B358,Listen!$A$2:$C$45,3,FALSE))</f>
        <v>0</v>
      </c>
      <c r="V358" s="342">
        <f t="shared" si="42"/>
        <v>0</v>
      </c>
      <c r="W358" s="342">
        <f t="shared" si="41"/>
        <v>0</v>
      </c>
      <c r="X358" s="342">
        <f t="shared" si="41"/>
        <v>0</v>
      </c>
      <c r="Y358" s="342">
        <f t="shared" si="41"/>
        <v>0</v>
      </c>
      <c r="Z358" s="342">
        <f t="shared" si="41"/>
        <v>0</v>
      </c>
      <c r="AA358" s="342">
        <f t="shared" si="41"/>
        <v>0</v>
      </c>
      <c r="AB358" s="342">
        <f t="shared" si="41"/>
        <v>0</v>
      </c>
      <c r="AC358" s="109">
        <f t="shared" si="39"/>
        <v>0</v>
      </c>
      <c r="AD358" s="109">
        <f>IF(C358=A_Stammdaten!$B$12,E_SAV!$S358-E_SAV!$AE358,HLOOKUP(A_Stammdaten!$B$12-1,$AF$4:$AL$4004,ROW(C358)-3,FALSE)-$AE358)</f>
        <v>0</v>
      </c>
      <c r="AE358" s="109">
        <f>HLOOKUP(A_Stammdaten!$B$12,$AF$4:$AL$4004,ROW(C358)-3,FALSE)</f>
        <v>0</v>
      </c>
      <c r="AF358" s="109">
        <f t="shared" si="37"/>
        <v>0</v>
      </c>
      <c r="AG358" s="109">
        <f t="shared" si="40"/>
        <v>0</v>
      </c>
      <c r="AH358" s="109">
        <f t="shared" si="40"/>
        <v>0</v>
      </c>
      <c r="AI358" s="109">
        <f t="shared" si="40"/>
        <v>0</v>
      </c>
      <c r="AJ358" s="109">
        <f t="shared" si="40"/>
        <v>0</v>
      </c>
      <c r="AK358" s="109">
        <f t="shared" si="40"/>
        <v>0</v>
      </c>
      <c r="AL358" s="109">
        <f t="shared" si="40"/>
        <v>0</v>
      </c>
    </row>
    <row r="359" spans="1:38" x14ac:dyDescent="0.3">
      <c r="A359" s="421"/>
      <c r="B359" s="421"/>
      <c r="C359" s="422"/>
      <c r="D359" s="423"/>
      <c r="E359" s="421"/>
      <c r="F359" s="421"/>
      <c r="G359" s="421"/>
      <c r="H359" s="421"/>
      <c r="I359" s="421"/>
      <c r="J359" s="421"/>
      <c r="K359" s="421"/>
      <c r="L359" s="421"/>
      <c r="M359" s="423"/>
      <c r="N359" s="340">
        <f>IF(C359&gt;A_Stammdaten!$B$12,0,SUM(E359,F359,H359,J359:K359)-SUM(G359,I359,L359:M359))</f>
        <v>0</v>
      </c>
      <c r="O359" s="421"/>
      <c r="P359" s="421"/>
      <c r="Q359" s="421"/>
      <c r="R359" s="421"/>
      <c r="S359" s="108">
        <f t="shared" si="38"/>
        <v>0</v>
      </c>
      <c r="T359" s="341">
        <f>IF(ISBLANK($B359),0,VLOOKUP($B359,Listen!$A$2:$C$45,2,FALSE))</f>
        <v>0</v>
      </c>
      <c r="U359" s="341">
        <f>IF(ISBLANK($B359),0,VLOOKUP($B359,Listen!$A$2:$C$45,3,FALSE))</f>
        <v>0</v>
      </c>
      <c r="V359" s="342">
        <f t="shared" si="42"/>
        <v>0</v>
      </c>
      <c r="W359" s="342">
        <f t="shared" si="41"/>
        <v>0</v>
      </c>
      <c r="X359" s="342">
        <f t="shared" si="41"/>
        <v>0</v>
      </c>
      <c r="Y359" s="342">
        <f t="shared" si="41"/>
        <v>0</v>
      </c>
      <c r="Z359" s="342">
        <f t="shared" si="41"/>
        <v>0</v>
      </c>
      <c r="AA359" s="342">
        <f t="shared" si="41"/>
        <v>0</v>
      </c>
      <c r="AB359" s="342">
        <f t="shared" si="41"/>
        <v>0</v>
      </c>
      <c r="AC359" s="109">
        <f t="shared" si="39"/>
        <v>0</v>
      </c>
      <c r="AD359" s="109">
        <f>IF(C359=A_Stammdaten!$B$12,E_SAV!$S359-E_SAV!$AE359,HLOOKUP(A_Stammdaten!$B$12-1,$AF$4:$AL$4004,ROW(C359)-3,FALSE)-$AE359)</f>
        <v>0</v>
      </c>
      <c r="AE359" s="109">
        <f>HLOOKUP(A_Stammdaten!$B$12,$AF$4:$AL$4004,ROW(C359)-3,FALSE)</f>
        <v>0</v>
      </c>
      <c r="AF359" s="109">
        <f t="shared" si="37"/>
        <v>0</v>
      </c>
      <c r="AG359" s="109">
        <f t="shared" si="40"/>
        <v>0</v>
      </c>
      <c r="AH359" s="109">
        <f t="shared" si="40"/>
        <v>0</v>
      </c>
      <c r="AI359" s="109">
        <f t="shared" si="40"/>
        <v>0</v>
      </c>
      <c r="AJ359" s="109">
        <f t="shared" si="40"/>
        <v>0</v>
      </c>
      <c r="AK359" s="109">
        <f t="shared" si="40"/>
        <v>0</v>
      </c>
      <c r="AL359" s="109">
        <f t="shared" si="40"/>
        <v>0</v>
      </c>
    </row>
    <row r="360" spans="1:38" x14ac:dyDescent="0.3">
      <c r="A360" s="421"/>
      <c r="B360" s="421"/>
      <c r="C360" s="422"/>
      <c r="D360" s="423"/>
      <c r="E360" s="421"/>
      <c r="F360" s="421"/>
      <c r="G360" s="421"/>
      <c r="H360" s="421"/>
      <c r="I360" s="421"/>
      <c r="J360" s="421"/>
      <c r="K360" s="421"/>
      <c r="L360" s="421"/>
      <c r="M360" s="423"/>
      <c r="N360" s="340">
        <f>IF(C360&gt;A_Stammdaten!$B$12,0,SUM(E360,F360,H360,J360:K360)-SUM(G360,I360,L360:M360))</f>
        <v>0</v>
      </c>
      <c r="O360" s="421"/>
      <c r="P360" s="421"/>
      <c r="Q360" s="421"/>
      <c r="R360" s="421"/>
      <c r="S360" s="108">
        <f t="shared" si="38"/>
        <v>0</v>
      </c>
      <c r="T360" s="341">
        <f>IF(ISBLANK($B360),0,VLOOKUP($B360,Listen!$A$2:$C$45,2,FALSE))</f>
        <v>0</v>
      </c>
      <c r="U360" s="341">
        <f>IF(ISBLANK($B360),0,VLOOKUP($B360,Listen!$A$2:$C$45,3,FALSE))</f>
        <v>0</v>
      </c>
      <c r="V360" s="342">
        <f t="shared" si="42"/>
        <v>0</v>
      </c>
      <c r="W360" s="342">
        <f t="shared" si="41"/>
        <v>0</v>
      </c>
      <c r="X360" s="342">
        <f t="shared" si="41"/>
        <v>0</v>
      </c>
      <c r="Y360" s="342">
        <f t="shared" si="41"/>
        <v>0</v>
      </c>
      <c r="Z360" s="342">
        <f t="shared" si="41"/>
        <v>0</v>
      </c>
      <c r="AA360" s="342">
        <f t="shared" si="41"/>
        <v>0</v>
      </c>
      <c r="AB360" s="342">
        <f t="shared" si="41"/>
        <v>0</v>
      </c>
      <c r="AC360" s="109">
        <f t="shared" si="39"/>
        <v>0</v>
      </c>
      <c r="AD360" s="109">
        <f>IF(C360=A_Stammdaten!$B$12,E_SAV!$S360-E_SAV!$AE360,HLOOKUP(A_Stammdaten!$B$12-1,$AF$4:$AL$4004,ROW(C360)-3,FALSE)-$AE360)</f>
        <v>0</v>
      </c>
      <c r="AE360" s="109">
        <f>HLOOKUP(A_Stammdaten!$B$12,$AF$4:$AL$4004,ROW(C360)-3,FALSE)</f>
        <v>0</v>
      </c>
      <c r="AF360" s="109">
        <f t="shared" si="37"/>
        <v>0</v>
      </c>
      <c r="AG360" s="109">
        <f t="shared" si="40"/>
        <v>0</v>
      </c>
      <c r="AH360" s="109">
        <f t="shared" si="40"/>
        <v>0</v>
      </c>
      <c r="AI360" s="109">
        <f t="shared" si="40"/>
        <v>0</v>
      </c>
      <c r="AJ360" s="109">
        <f t="shared" si="40"/>
        <v>0</v>
      </c>
      <c r="AK360" s="109">
        <f t="shared" si="40"/>
        <v>0</v>
      </c>
      <c r="AL360" s="109">
        <f t="shared" si="40"/>
        <v>0</v>
      </c>
    </row>
    <row r="361" spans="1:38" x14ac:dyDescent="0.3">
      <c r="A361" s="421"/>
      <c r="B361" s="421"/>
      <c r="C361" s="422"/>
      <c r="D361" s="423"/>
      <c r="E361" s="421"/>
      <c r="F361" s="421"/>
      <c r="G361" s="421"/>
      <c r="H361" s="421"/>
      <c r="I361" s="421"/>
      <c r="J361" s="421"/>
      <c r="K361" s="421"/>
      <c r="L361" s="421"/>
      <c r="M361" s="423"/>
      <c r="N361" s="340">
        <f>IF(C361&gt;A_Stammdaten!$B$12,0,SUM(E361,F361,H361,J361:K361)-SUM(G361,I361,L361:M361))</f>
        <v>0</v>
      </c>
      <c r="O361" s="421"/>
      <c r="P361" s="421"/>
      <c r="Q361" s="421"/>
      <c r="R361" s="421"/>
      <c r="S361" s="108">
        <f t="shared" si="38"/>
        <v>0</v>
      </c>
      <c r="T361" s="341">
        <f>IF(ISBLANK($B361),0,VLOOKUP($B361,Listen!$A$2:$C$45,2,FALSE))</f>
        <v>0</v>
      </c>
      <c r="U361" s="341">
        <f>IF(ISBLANK($B361),0,VLOOKUP($B361,Listen!$A$2:$C$45,3,FALSE))</f>
        <v>0</v>
      </c>
      <c r="V361" s="342">
        <f t="shared" si="42"/>
        <v>0</v>
      </c>
      <c r="W361" s="342">
        <f t="shared" si="41"/>
        <v>0</v>
      </c>
      <c r="X361" s="342">
        <f t="shared" si="41"/>
        <v>0</v>
      </c>
      <c r="Y361" s="342">
        <f t="shared" si="41"/>
        <v>0</v>
      </c>
      <c r="Z361" s="342">
        <f t="shared" si="41"/>
        <v>0</v>
      </c>
      <c r="AA361" s="342">
        <f t="shared" si="41"/>
        <v>0</v>
      </c>
      <c r="AB361" s="342">
        <f t="shared" si="41"/>
        <v>0</v>
      </c>
      <c r="AC361" s="109">
        <f t="shared" si="39"/>
        <v>0</v>
      </c>
      <c r="AD361" s="109">
        <f>IF(C361=A_Stammdaten!$B$12,E_SAV!$S361-E_SAV!$AE361,HLOOKUP(A_Stammdaten!$B$12-1,$AF$4:$AL$4004,ROW(C361)-3,FALSE)-$AE361)</f>
        <v>0</v>
      </c>
      <c r="AE361" s="109">
        <f>HLOOKUP(A_Stammdaten!$B$12,$AF$4:$AL$4004,ROW(C361)-3,FALSE)</f>
        <v>0</v>
      </c>
      <c r="AF361" s="109">
        <f t="shared" si="37"/>
        <v>0</v>
      </c>
      <c r="AG361" s="109">
        <f t="shared" si="40"/>
        <v>0</v>
      </c>
      <c r="AH361" s="109">
        <f t="shared" si="40"/>
        <v>0</v>
      </c>
      <c r="AI361" s="109">
        <f t="shared" si="40"/>
        <v>0</v>
      </c>
      <c r="AJ361" s="109">
        <f t="shared" si="40"/>
        <v>0</v>
      </c>
      <c r="AK361" s="109">
        <f t="shared" si="40"/>
        <v>0</v>
      </c>
      <c r="AL361" s="109">
        <f t="shared" si="40"/>
        <v>0</v>
      </c>
    </row>
    <row r="362" spans="1:38" x14ac:dyDescent="0.3">
      <c r="A362" s="421"/>
      <c r="B362" s="421"/>
      <c r="C362" s="422"/>
      <c r="D362" s="423"/>
      <c r="E362" s="421"/>
      <c r="F362" s="421"/>
      <c r="G362" s="421"/>
      <c r="H362" s="421"/>
      <c r="I362" s="421"/>
      <c r="J362" s="421"/>
      <c r="K362" s="421"/>
      <c r="L362" s="421"/>
      <c r="M362" s="423"/>
      <c r="N362" s="340">
        <f>IF(C362&gt;A_Stammdaten!$B$12,0,SUM(E362,F362,H362,J362:K362)-SUM(G362,I362,L362:M362))</f>
        <v>0</v>
      </c>
      <c r="O362" s="421"/>
      <c r="P362" s="421"/>
      <c r="Q362" s="421"/>
      <c r="R362" s="421"/>
      <c r="S362" s="108">
        <f t="shared" si="38"/>
        <v>0</v>
      </c>
      <c r="T362" s="341">
        <f>IF(ISBLANK($B362),0,VLOOKUP($B362,Listen!$A$2:$C$45,2,FALSE))</f>
        <v>0</v>
      </c>
      <c r="U362" s="341">
        <f>IF(ISBLANK($B362),0,VLOOKUP($B362,Listen!$A$2:$C$45,3,FALSE))</f>
        <v>0</v>
      </c>
      <c r="V362" s="342">
        <f t="shared" si="42"/>
        <v>0</v>
      </c>
      <c r="W362" s="342">
        <f t="shared" si="41"/>
        <v>0</v>
      </c>
      <c r="X362" s="342">
        <f t="shared" si="41"/>
        <v>0</v>
      </c>
      <c r="Y362" s="342">
        <f t="shared" si="41"/>
        <v>0</v>
      </c>
      <c r="Z362" s="342">
        <f t="shared" si="41"/>
        <v>0</v>
      </c>
      <c r="AA362" s="342">
        <f t="shared" si="41"/>
        <v>0</v>
      </c>
      <c r="AB362" s="342">
        <f t="shared" si="41"/>
        <v>0</v>
      </c>
      <c r="AC362" s="109">
        <f t="shared" si="39"/>
        <v>0</v>
      </c>
      <c r="AD362" s="109">
        <f>IF(C362=A_Stammdaten!$B$12,E_SAV!$S362-E_SAV!$AE362,HLOOKUP(A_Stammdaten!$B$12-1,$AF$4:$AL$4004,ROW(C362)-3,FALSE)-$AE362)</f>
        <v>0</v>
      </c>
      <c r="AE362" s="109">
        <f>HLOOKUP(A_Stammdaten!$B$12,$AF$4:$AL$4004,ROW(C362)-3,FALSE)</f>
        <v>0</v>
      </c>
      <c r="AF362" s="109">
        <f t="shared" si="37"/>
        <v>0</v>
      </c>
      <c r="AG362" s="109">
        <f t="shared" si="40"/>
        <v>0</v>
      </c>
      <c r="AH362" s="109">
        <f t="shared" si="40"/>
        <v>0</v>
      </c>
      <c r="AI362" s="109">
        <f t="shared" si="40"/>
        <v>0</v>
      </c>
      <c r="AJ362" s="109">
        <f t="shared" si="40"/>
        <v>0</v>
      </c>
      <c r="AK362" s="109">
        <f t="shared" si="40"/>
        <v>0</v>
      </c>
      <c r="AL362" s="109">
        <f t="shared" si="40"/>
        <v>0</v>
      </c>
    </row>
    <row r="363" spans="1:38" x14ac:dyDescent="0.3">
      <c r="A363" s="421"/>
      <c r="B363" s="421"/>
      <c r="C363" s="422"/>
      <c r="D363" s="423"/>
      <c r="E363" s="421"/>
      <c r="F363" s="421"/>
      <c r="G363" s="421"/>
      <c r="H363" s="421"/>
      <c r="I363" s="421"/>
      <c r="J363" s="421"/>
      <c r="K363" s="421"/>
      <c r="L363" s="421"/>
      <c r="M363" s="423"/>
      <c r="N363" s="340">
        <f>IF(C363&gt;A_Stammdaten!$B$12,0,SUM(E363,F363,H363,J363:K363)-SUM(G363,I363,L363:M363))</f>
        <v>0</v>
      </c>
      <c r="O363" s="421"/>
      <c r="P363" s="421"/>
      <c r="Q363" s="421"/>
      <c r="R363" s="421"/>
      <c r="S363" s="108">
        <f t="shared" si="38"/>
        <v>0</v>
      </c>
      <c r="T363" s="341">
        <f>IF(ISBLANK($B363),0,VLOOKUP($B363,Listen!$A$2:$C$45,2,FALSE))</f>
        <v>0</v>
      </c>
      <c r="U363" s="341">
        <f>IF(ISBLANK($B363),0,VLOOKUP($B363,Listen!$A$2:$C$45,3,FALSE))</f>
        <v>0</v>
      </c>
      <c r="V363" s="342">
        <f t="shared" si="42"/>
        <v>0</v>
      </c>
      <c r="W363" s="342">
        <f t="shared" si="41"/>
        <v>0</v>
      </c>
      <c r="X363" s="342">
        <f t="shared" si="41"/>
        <v>0</v>
      </c>
      <c r="Y363" s="342">
        <f t="shared" si="41"/>
        <v>0</v>
      </c>
      <c r="Z363" s="342">
        <f t="shared" si="41"/>
        <v>0</v>
      </c>
      <c r="AA363" s="342">
        <f t="shared" si="41"/>
        <v>0</v>
      </c>
      <c r="AB363" s="342">
        <f t="shared" si="41"/>
        <v>0</v>
      </c>
      <c r="AC363" s="109">
        <f t="shared" si="39"/>
        <v>0</v>
      </c>
      <c r="AD363" s="109">
        <f>IF(C363=A_Stammdaten!$B$12,E_SAV!$S363-E_SAV!$AE363,HLOOKUP(A_Stammdaten!$B$12-1,$AF$4:$AL$4004,ROW(C363)-3,FALSE)-$AE363)</f>
        <v>0</v>
      </c>
      <c r="AE363" s="109">
        <f>HLOOKUP(A_Stammdaten!$B$12,$AF$4:$AL$4004,ROW(C363)-3,FALSE)</f>
        <v>0</v>
      </c>
      <c r="AF363" s="109">
        <f t="shared" si="37"/>
        <v>0</v>
      </c>
      <c r="AG363" s="109">
        <f t="shared" si="40"/>
        <v>0</v>
      </c>
      <c r="AH363" s="109">
        <f t="shared" si="40"/>
        <v>0</v>
      </c>
      <c r="AI363" s="109">
        <f t="shared" si="40"/>
        <v>0</v>
      </c>
      <c r="AJ363" s="109">
        <f t="shared" si="40"/>
        <v>0</v>
      </c>
      <c r="AK363" s="109">
        <f t="shared" si="40"/>
        <v>0</v>
      </c>
      <c r="AL363" s="109">
        <f t="shared" si="40"/>
        <v>0</v>
      </c>
    </row>
    <row r="364" spans="1:38" x14ac:dyDescent="0.3">
      <c r="A364" s="421"/>
      <c r="B364" s="421"/>
      <c r="C364" s="422"/>
      <c r="D364" s="423"/>
      <c r="E364" s="421"/>
      <c r="F364" s="421"/>
      <c r="G364" s="421"/>
      <c r="H364" s="421"/>
      <c r="I364" s="421"/>
      <c r="J364" s="421"/>
      <c r="K364" s="421"/>
      <c r="L364" s="421"/>
      <c r="M364" s="423"/>
      <c r="N364" s="340">
        <f>IF(C364&gt;A_Stammdaten!$B$12,0,SUM(E364,F364,H364,J364:K364)-SUM(G364,I364,L364:M364))</f>
        <v>0</v>
      </c>
      <c r="O364" s="421"/>
      <c r="P364" s="421"/>
      <c r="Q364" s="421"/>
      <c r="R364" s="421"/>
      <c r="S364" s="108">
        <f t="shared" si="38"/>
        <v>0</v>
      </c>
      <c r="T364" s="341">
        <f>IF(ISBLANK($B364),0,VLOOKUP($B364,Listen!$A$2:$C$45,2,FALSE))</f>
        <v>0</v>
      </c>
      <c r="U364" s="341">
        <f>IF(ISBLANK($B364),0,VLOOKUP($B364,Listen!$A$2:$C$45,3,FALSE))</f>
        <v>0</v>
      </c>
      <c r="V364" s="342">
        <f t="shared" si="42"/>
        <v>0</v>
      </c>
      <c r="W364" s="342">
        <f t="shared" si="41"/>
        <v>0</v>
      </c>
      <c r="X364" s="342">
        <f t="shared" si="41"/>
        <v>0</v>
      </c>
      <c r="Y364" s="342">
        <f t="shared" si="41"/>
        <v>0</v>
      </c>
      <c r="Z364" s="342">
        <f t="shared" si="41"/>
        <v>0</v>
      </c>
      <c r="AA364" s="342">
        <f t="shared" si="41"/>
        <v>0</v>
      </c>
      <c r="AB364" s="342">
        <f t="shared" si="41"/>
        <v>0</v>
      </c>
      <c r="AC364" s="109">
        <f t="shared" si="39"/>
        <v>0</v>
      </c>
      <c r="AD364" s="109">
        <f>IF(C364=A_Stammdaten!$B$12,E_SAV!$S364-E_SAV!$AE364,HLOOKUP(A_Stammdaten!$B$12-1,$AF$4:$AL$4004,ROW(C364)-3,FALSE)-$AE364)</f>
        <v>0</v>
      </c>
      <c r="AE364" s="109">
        <f>HLOOKUP(A_Stammdaten!$B$12,$AF$4:$AL$4004,ROW(C364)-3,FALSE)</f>
        <v>0</v>
      </c>
      <c r="AF364" s="109">
        <f t="shared" si="37"/>
        <v>0</v>
      </c>
      <c r="AG364" s="109">
        <f t="shared" si="40"/>
        <v>0</v>
      </c>
      <c r="AH364" s="109">
        <f t="shared" si="40"/>
        <v>0</v>
      </c>
      <c r="AI364" s="109">
        <f t="shared" si="40"/>
        <v>0</v>
      </c>
      <c r="AJ364" s="109">
        <f t="shared" si="40"/>
        <v>0</v>
      </c>
      <c r="AK364" s="109">
        <f t="shared" si="40"/>
        <v>0</v>
      </c>
      <c r="AL364" s="109">
        <f t="shared" si="40"/>
        <v>0</v>
      </c>
    </row>
    <row r="365" spans="1:38" x14ac:dyDescent="0.3">
      <c r="A365" s="421"/>
      <c r="B365" s="421"/>
      <c r="C365" s="422"/>
      <c r="D365" s="423"/>
      <c r="E365" s="421"/>
      <c r="F365" s="421"/>
      <c r="G365" s="421"/>
      <c r="H365" s="421"/>
      <c r="I365" s="421"/>
      <c r="J365" s="421"/>
      <c r="K365" s="421"/>
      <c r="L365" s="421"/>
      <c r="M365" s="423"/>
      <c r="N365" s="340">
        <f>IF(C365&gt;A_Stammdaten!$B$12,0,SUM(E365,F365,H365,J365:K365)-SUM(G365,I365,L365:M365))</f>
        <v>0</v>
      </c>
      <c r="O365" s="421"/>
      <c r="P365" s="421"/>
      <c r="Q365" s="421"/>
      <c r="R365" s="421"/>
      <c r="S365" s="108">
        <f t="shared" si="38"/>
        <v>0</v>
      </c>
      <c r="T365" s="341">
        <f>IF(ISBLANK($B365),0,VLOOKUP($B365,Listen!$A$2:$C$45,2,FALSE))</f>
        <v>0</v>
      </c>
      <c r="U365" s="341">
        <f>IF(ISBLANK($B365),0,VLOOKUP($B365,Listen!$A$2:$C$45,3,FALSE))</f>
        <v>0</v>
      </c>
      <c r="V365" s="342">
        <f t="shared" si="42"/>
        <v>0</v>
      </c>
      <c r="W365" s="342">
        <f t="shared" si="41"/>
        <v>0</v>
      </c>
      <c r="X365" s="342">
        <f t="shared" si="41"/>
        <v>0</v>
      </c>
      <c r="Y365" s="342">
        <f t="shared" si="41"/>
        <v>0</v>
      </c>
      <c r="Z365" s="342">
        <f t="shared" si="41"/>
        <v>0</v>
      </c>
      <c r="AA365" s="342">
        <f t="shared" si="41"/>
        <v>0</v>
      </c>
      <c r="AB365" s="342">
        <f t="shared" si="41"/>
        <v>0</v>
      </c>
      <c r="AC365" s="109">
        <f t="shared" si="39"/>
        <v>0</v>
      </c>
      <c r="AD365" s="109">
        <f>IF(C365=A_Stammdaten!$B$12,E_SAV!$S365-E_SAV!$AE365,HLOOKUP(A_Stammdaten!$B$12-1,$AF$4:$AL$4004,ROW(C365)-3,FALSE)-$AE365)</f>
        <v>0</v>
      </c>
      <c r="AE365" s="109">
        <f>HLOOKUP(A_Stammdaten!$B$12,$AF$4:$AL$4004,ROW(C365)-3,FALSE)</f>
        <v>0</v>
      </c>
      <c r="AF365" s="109">
        <f t="shared" si="37"/>
        <v>0</v>
      </c>
      <c r="AG365" s="109">
        <f t="shared" si="40"/>
        <v>0</v>
      </c>
      <c r="AH365" s="109">
        <f t="shared" si="40"/>
        <v>0</v>
      </c>
      <c r="AI365" s="109">
        <f t="shared" si="40"/>
        <v>0</v>
      </c>
      <c r="AJ365" s="109">
        <f t="shared" si="40"/>
        <v>0</v>
      </c>
      <c r="AK365" s="109">
        <f t="shared" si="40"/>
        <v>0</v>
      </c>
      <c r="AL365" s="109">
        <f t="shared" si="40"/>
        <v>0</v>
      </c>
    </row>
    <row r="366" spans="1:38" x14ac:dyDescent="0.3">
      <c r="A366" s="421"/>
      <c r="B366" s="421"/>
      <c r="C366" s="422"/>
      <c r="D366" s="423"/>
      <c r="E366" s="421"/>
      <c r="F366" s="421"/>
      <c r="G366" s="421"/>
      <c r="H366" s="421"/>
      <c r="I366" s="421"/>
      <c r="J366" s="421"/>
      <c r="K366" s="421"/>
      <c r="L366" s="421"/>
      <c r="M366" s="423"/>
      <c r="N366" s="340">
        <f>IF(C366&gt;A_Stammdaten!$B$12,0,SUM(E366,F366,H366,J366:K366)-SUM(G366,I366,L366:M366))</f>
        <v>0</v>
      </c>
      <c r="O366" s="421"/>
      <c r="P366" s="421"/>
      <c r="Q366" s="421"/>
      <c r="R366" s="421"/>
      <c r="S366" s="108">
        <f t="shared" si="38"/>
        <v>0</v>
      </c>
      <c r="T366" s="341">
        <f>IF(ISBLANK($B366),0,VLOOKUP($B366,Listen!$A$2:$C$45,2,FALSE))</f>
        <v>0</v>
      </c>
      <c r="U366" s="341">
        <f>IF(ISBLANK($B366),0,VLOOKUP($B366,Listen!$A$2:$C$45,3,FALSE))</f>
        <v>0</v>
      </c>
      <c r="V366" s="342">
        <f t="shared" si="42"/>
        <v>0</v>
      </c>
      <c r="W366" s="342">
        <f t="shared" si="41"/>
        <v>0</v>
      </c>
      <c r="X366" s="342">
        <f t="shared" si="41"/>
        <v>0</v>
      </c>
      <c r="Y366" s="342">
        <f t="shared" si="41"/>
        <v>0</v>
      </c>
      <c r="Z366" s="342">
        <f t="shared" si="41"/>
        <v>0</v>
      </c>
      <c r="AA366" s="342">
        <f t="shared" si="41"/>
        <v>0</v>
      </c>
      <c r="AB366" s="342">
        <f t="shared" si="41"/>
        <v>0</v>
      </c>
      <c r="AC366" s="109">
        <f t="shared" si="39"/>
        <v>0</v>
      </c>
      <c r="AD366" s="109">
        <f>IF(C366=A_Stammdaten!$B$12,E_SAV!$S366-E_SAV!$AE366,HLOOKUP(A_Stammdaten!$B$12-1,$AF$4:$AL$4004,ROW(C366)-3,FALSE)-$AE366)</f>
        <v>0</v>
      </c>
      <c r="AE366" s="109">
        <f>HLOOKUP(A_Stammdaten!$B$12,$AF$4:$AL$4004,ROW(C366)-3,FALSE)</f>
        <v>0</v>
      </c>
      <c r="AF366" s="109">
        <f t="shared" si="37"/>
        <v>0</v>
      </c>
      <c r="AG366" s="109">
        <f t="shared" si="40"/>
        <v>0</v>
      </c>
      <c r="AH366" s="109">
        <f t="shared" si="40"/>
        <v>0</v>
      </c>
      <c r="AI366" s="109">
        <f t="shared" si="40"/>
        <v>0</v>
      </c>
      <c r="AJ366" s="109">
        <f t="shared" si="40"/>
        <v>0</v>
      </c>
      <c r="AK366" s="109">
        <f t="shared" si="40"/>
        <v>0</v>
      </c>
      <c r="AL366" s="109">
        <f t="shared" si="40"/>
        <v>0</v>
      </c>
    </row>
    <row r="367" spans="1:38" x14ac:dyDescent="0.3">
      <c r="A367" s="421"/>
      <c r="B367" s="421"/>
      <c r="C367" s="422"/>
      <c r="D367" s="423"/>
      <c r="E367" s="421"/>
      <c r="F367" s="421"/>
      <c r="G367" s="421"/>
      <c r="H367" s="421"/>
      <c r="I367" s="421"/>
      <c r="J367" s="421"/>
      <c r="K367" s="421"/>
      <c r="L367" s="421"/>
      <c r="M367" s="423"/>
      <c r="N367" s="340">
        <f>IF(C367&gt;A_Stammdaten!$B$12,0,SUM(E367,F367,H367,J367:K367)-SUM(G367,I367,L367:M367))</f>
        <v>0</v>
      </c>
      <c r="O367" s="421"/>
      <c r="P367" s="421"/>
      <c r="Q367" s="421"/>
      <c r="R367" s="421"/>
      <c r="S367" s="108">
        <f t="shared" si="38"/>
        <v>0</v>
      </c>
      <c r="T367" s="341">
        <f>IF(ISBLANK($B367),0,VLOOKUP($B367,Listen!$A$2:$C$45,2,FALSE))</f>
        <v>0</v>
      </c>
      <c r="U367" s="341">
        <f>IF(ISBLANK($B367),0,VLOOKUP($B367,Listen!$A$2:$C$45,3,FALSE))</f>
        <v>0</v>
      </c>
      <c r="V367" s="342">
        <f t="shared" si="42"/>
        <v>0</v>
      </c>
      <c r="W367" s="342">
        <f t="shared" si="41"/>
        <v>0</v>
      </c>
      <c r="X367" s="342">
        <f t="shared" si="41"/>
        <v>0</v>
      </c>
      <c r="Y367" s="342">
        <f t="shared" si="41"/>
        <v>0</v>
      </c>
      <c r="Z367" s="342">
        <f t="shared" si="41"/>
        <v>0</v>
      </c>
      <c r="AA367" s="342">
        <f t="shared" si="41"/>
        <v>0</v>
      </c>
      <c r="AB367" s="342">
        <f t="shared" si="41"/>
        <v>0</v>
      </c>
      <c r="AC367" s="109">
        <f t="shared" si="39"/>
        <v>0</v>
      </c>
      <c r="AD367" s="109">
        <f>IF(C367=A_Stammdaten!$B$12,E_SAV!$S367-E_SAV!$AE367,HLOOKUP(A_Stammdaten!$B$12-1,$AF$4:$AL$4004,ROW(C367)-3,FALSE)-$AE367)</f>
        <v>0</v>
      </c>
      <c r="AE367" s="109">
        <f>HLOOKUP(A_Stammdaten!$B$12,$AF$4:$AL$4004,ROW(C367)-3,FALSE)</f>
        <v>0</v>
      </c>
      <c r="AF367" s="109">
        <f t="shared" si="37"/>
        <v>0</v>
      </c>
      <c r="AG367" s="109">
        <f t="shared" si="40"/>
        <v>0</v>
      </c>
      <c r="AH367" s="109">
        <f t="shared" si="40"/>
        <v>0</v>
      </c>
      <c r="AI367" s="109">
        <f t="shared" si="40"/>
        <v>0</v>
      </c>
      <c r="AJ367" s="109">
        <f t="shared" si="40"/>
        <v>0</v>
      </c>
      <c r="AK367" s="109">
        <f t="shared" si="40"/>
        <v>0</v>
      </c>
      <c r="AL367" s="109">
        <f t="shared" si="40"/>
        <v>0</v>
      </c>
    </row>
    <row r="368" spans="1:38" x14ac:dyDescent="0.3">
      <c r="A368" s="421"/>
      <c r="B368" s="421"/>
      <c r="C368" s="422"/>
      <c r="D368" s="423"/>
      <c r="E368" s="421"/>
      <c r="F368" s="421"/>
      <c r="G368" s="421"/>
      <c r="H368" s="421"/>
      <c r="I368" s="421"/>
      <c r="J368" s="421"/>
      <c r="K368" s="421"/>
      <c r="L368" s="421"/>
      <c r="M368" s="423"/>
      <c r="N368" s="340">
        <f>IF(C368&gt;A_Stammdaten!$B$12,0,SUM(E368,F368,H368,J368:K368)-SUM(G368,I368,L368:M368))</f>
        <v>0</v>
      </c>
      <c r="O368" s="421"/>
      <c r="P368" s="421"/>
      <c r="Q368" s="421"/>
      <c r="R368" s="421"/>
      <c r="S368" s="108">
        <f t="shared" si="38"/>
        <v>0</v>
      </c>
      <c r="T368" s="341">
        <f>IF(ISBLANK($B368),0,VLOOKUP($B368,Listen!$A$2:$C$45,2,FALSE))</f>
        <v>0</v>
      </c>
      <c r="U368" s="341">
        <f>IF(ISBLANK($B368),0,VLOOKUP($B368,Listen!$A$2:$C$45,3,FALSE))</f>
        <v>0</v>
      </c>
      <c r="V368" s="342">
        <f t="shared" si="42"/>
        <v>0</v>
      </c>
      <c r="W368" s="342">
        <f t="shared" si="41"/>
        <v>0</v>
      </c>
      <c r="X368" s="342">
        <f t="shared" si="41"/>
        <v>0</v>
      </c>
      <c r="Y368" s="342">
        <f t="shared" si="41"/>
        <v>0</v>
      </c>
      <c r="Z368" s="342">
        <f t="shared" si="41"/>
        <v>0</v>
      </c>
      <c r="AA368" s="342">
        <f t="shared" si="41"/>
        <v>0</v>
      </c>
      <c r="AB368" s="342">
        <f t="shared" si="41"/>
        <v>0</v>
      </c>
      <c r="AC368" s="109">
        <f t="shared" si="39"/>
        <v>0</v>
      </c>
      <c r="AD368" s="109">
        <f>IF(C368=A_Stammdaten!$B$12,E_SAV!$S368-E_SAV!$AE368,HLOOKUP(A_Stammdaten!$B$12-1,$AF$4:$AL$4004,ROW(C368)-3,FALSE)-$AE368)</f>
        <v>0</v>
      </c>
      <c r="AE368" s="109">
        <f>HLOOKUP(A_Stammdaten!$B$12,$AF$4:$AL$4004,ROW(C368)-3,FALSE)</f>
        <v>0</v>
      </c>
      <c r="AF368" s="109">
        <f t="shared" si="37"/>
        <v>0</v>
      </c>
      <c r="AG368" s="109">
        <f t="shared" si="40"/>
        <v>0</v>
      </c>
      <c r="AH368" s="109">
        <f t="shared" si="40"/>
        <v>0</v>
      </c>
      <c r="AI368" s="109">
        <f t="shared" si="40"/>
        <v>0</v>
      </c>
      <c r="AJ368" s="109">
        <f t="shared" ref="AJ368:AL431" si="43">IF(OR($C368=0,$S368=0,Z368-(AJ$4-$C368)=0),0,IF($C368&lt;AJ$4,AI368-AI368/(Z368-(AJ$4-$C368)),IF($C368=AJ$4,$S368-$S368/Z368,0)))</f>
        <v>0</v>
      </c>
      <c r="AK368" s="109">
        <f t="shared" si="43"/>
        <v>0</v>
      </c>
      <c r="AL368" s="109">
        <f t="shared" si="43"/>
        <v>0</v>
      </c>
    </row>
    <row r="369" spans="1:38" x14ac:dyDescent="0.3">
      <c r="A369" s="421"/>
      <c r="B369" s="421"/>
      <c r="C369" s="422"/>
      <c r="D369" s="423"/>
      <c r="E369" s="421"/>
      <c r="F369" s="421"/>
      <c r="G369" s="421"/>
      <c r="H369" s="421"/>
      <c r="I369" s="421"/>
      <c r="J369" s="421"/>
      <c r="K369" s="421"/>
      <c r="L369" s="421"/>
      <c r="M369" s="423"/>
      <c r="N369" s="340">
        <f>IF(C369&gt;A_Stammdaten!$B$12,0,SUM(E369,F369,H369,J369:K369)-SUM(G369,I369,L369:M369))</f>
        <v>0</v>
      </c>
      <c r="O369" s="421"/>
      <c r="P369" s="421"/>
      <c r="Q369" s="421"/>
      <c r="R369" s="421"/>
      <c r="S369" s="108">
        <f t="shared" si="38"/>
        <v>0</v>
      </c>
      <c r="T369" s="341">
        <f>IF(ISBLANK($B369),0,VLOOKUP($B369,Listen!$A$2:$C$45,2,FALSE))</f>
        <v>0</v>
      </c>
      <c r="U369" s="341">
        <f>IF(ISBLANK($B369),0,VLOOKUP($B369,Listen!$A$2:$C$45,3,FALSE))</f>
        <v>0</v>
      </c>
      <c r="V369" s="342">
        <f t="shared" si="42"/>
        <v>0</v>
      </c>
      <c r="W369" s="342">
        <f t="shared" si="41"/>
        <v>0</v>
      </c>
      <c r="X369" s="342">
        <f t="shared" si="41"/>
        <v>0</v>
      </c>
      <c r="Y369" s="342">
        <f t="shared" si="41"/>
        <v>0</v>
      </c>
      <c r="Z369" s="342">
        <f t="shared" si="41"/>
        <v>0</v>
      </c>
      <c r="AA369" s="342">
        <f t="shared" si="41"/>
        <v>0</v>
      </c>
      <c r="AB369" s="342">
        <f t="shared" si="41"/>
        <v>0</v>
      </c>
      <c r="AC369" s="109">
        <f t="shared" si="39"/>
        <v>0</v>
      </c>
      <c r="AD369" s="109">
        <f>IF(C369=A_Stammdaten!$B$12,E_SAV!$S369-E_SAV!$AE369,HLOOKUP(A_Stammdaten!$B$12-1,$AF$4:$AL$4004,ROW(C369)-3,FALSE)-$AE369)</f>
        <v>0</v>
      </c>
      <c r="AE369" s="109">
        <f>HLOOKUP(A_Stammdaten!$B$12,$AF$4:$AL$4004,ROW(C369)-3,FALSE)</f>
        <v>0</v>
      </c>
      <c r="AF369" s="109">
        <f t="shared" si="37"/>
        <v>0</v>
      </c>
      <c r="AG369" s="109">
        <f t="shared" ref="AG369:AL432" si="44">IF(OR($C369=0,$S369=0,W369-(AG$4-$C369)=0),0,IF($C369&lt;AG$4,AF369-AF369/(W369-(AG$4-$C369)),IF($C369=AG$4,$S369-$S369/W369,0)))</f>
        <v>0</v>
      </c>
      <c r="AH369" s="109">
        <f t="shared" si="44"/>
        <v>0</v>
      </c>
      <c r="AI369" s="109">
        <f t="shared" si="44"/>
        <v>0</v>
      </c>
      <c r="AJ369" s="109">
        <f t="shared" si="43"/>
        <v>0</v>
      </c>
      <c r="AK369" s="109">
        <f t="shared" si="43"/>
        <v>0</v>
      </c>
      <c r="AL369" s="109">
        <f t="shared" si="43"/>
        <v>0</v>
      </c>
    </row>
    <row r="370" spans="1:38" x14ac:dyDescent="0.3">
      <c r="A370" s="421"/>
      <c r="B370" s="421"/>
      <c r="C370" s="422"/>
      <c r="D370" s="423"/>
      <c r="E370" s="421"/>
      <c r="F370" s="421"/>
      <c r="G370" s="421"/>
      <c r="H370" s="421"/>
      <c r="I370" s="421"/>
      <c r="J370" s="421"/>
      <c r="K370" s="421"/>
      <c r="L370" s="421"/>
      <c r="M370" s="423"/>
      <c r="N370" s="340">
        <f>IF(C370&gt;A_Stammdaten!$B$12,0,SUM(E370,F370,H370,J370:K370)-SUM(G370,I370,L370:M370))</f>
        <v>0</v>
      </c>
      <c r="O370" s="421"/>
      <c r="P370" s="421"/>
      <c r="Q370" s="421"/>
      <c r="R370" s="421"/>
      <c r="S370" s="108">
        <f t="shared" si="38"/>
        <v>0</v>
      </c>
      <c r="T370" s="341">
        <f>IF(ISBLANK($B370),0,VLOOKUP($B370,Listen!$A$2:$C$45,2,FALSE))</f>
        <v>0</v>
      </c>
      <c r="U370" s="341">
        <f>IF(ISBLANK($B370),0,VLOOKUP($B370,Listen!$A$2:$C$45,3,FALSE))</f>
        <v>0</v>
      </c>
      <c r="V370" s="342">
        <f t="shared" si="42"/>
        <v>0</v>
      </c>
      <c r="W370" s="342">
        <f t="shared" si="41"/>
        <v>0</v>
      </c>
      <c r="X370" s="342">
        <f t="shared" si="41"/>
        <v>0</v>
      </c>
      <c r="Y370" s="342">
        <f t="shared" si="41"/>
        <v>0</v>
      </c>
      <c r="Z370" s="342">
        <f t="shared" si="41"/>
        <v>0</v>
      </c>
      <c r="AA370" s="342">
        <f t="shared" si="41"/>
        <v>0</v>
      </c>
      <c r="AB370" s="342">
        <f t="shared" si="41"/>
        <v>0</v>
      </c>
      <c r="AC370" s="109">
        <f t="shared" si="39"/>
        <v>0</v>
      </c>
      <c r="AD370" s="109">
        <f>IF(C370=A_Stammdaten!$B$12,E_SAV!$S370-E_SAV!$AE370,HLOOKUP(A_Stammdaten!$B$12-1,$AF$4:$AL$4004,ROW(C370)-3,FALSE)-$AE370)</f>
        <v>0</v>
      </c>
      <c r="AE370" s="109">
        <f>HLOOKUP(A_Stammdaten!$B$12,$AF$4:$AL$4004,ROW(C370)-3,FALSE)</f>
        <v>0</v>
      </c>
      <c r="AF370" s="109">
        <f t="shared" si="37"/>
        <v>0</v>
      </c>
      <c r="AG370" s="109">
        <f t="shared" si="44"/>
        <v>0</v>
      </c>
      <c r="AH370" s="109">
        <f t="shared" si="44"/>
        <v>0</v>
      </c>
      <c r="AI370" s="109">
        <f t="shared" si="44"/>
        <v>0</v>
      </c>
      <c r="AJ370" s="109">
        <f t="shared" si="43"/>
        <v>0</v>
      </c>
      <c r="AK370" s="109">
        <f t="shared" si="43"/>
        <v>0</v>
      </c>
      <c r="AL370" s="109">
        <f t="shared" si="43"/>
        <v>0</v>
      </c>
    </row>
    <row r="371" spans="1:38" x14ac:dyDescent="0.3">
      <c r="A371" s="421"/>
      <c r="B371" s="421"/>
      <c r="C371" s="422"/>
      <c r="D371" s="423"/>
      <c r="E371" s="421"/>
      <c r="F371" s="421"/>
      <c r="G371" s="421"/>
      <c r="H371" s="421"/>
      <c r="I371" s="421"/>
      <c r="J371" s="421"/>
      <c r="K371" s="421"/>
      <c r="L371" s="421"/>
      <c r="M371" s="423"/>
      <c r="N371" s="340">
        <f>IF(C371&gt;A_Stammdaten!$B$12,0,SUM(E371,F371,H371,J371:K371)-SUM(G371,I371,L371:M371))</f>
        <v>0</v>
      </c>
      <c r="O371" s="421"/>
      <c r="P371" s="421"/>
      <c r="Q371" s="421"/>
      <c r="R371" s="421"/>
      <c r="S371" s="108">
        <f t="shared" si="38"/>
        <v>0</v>
      </c>
      <c r="T371" s="341">
        <f>IF(ISBLANK($B371),0,VLOOKUP($B371,Listen!$A$2:$C$45,2,FALSE))</f>
        <v>0</v>
      </c>
      <c r="U371" s="341">
        <f>IF(ISBLANK($B371),0,VLOOKUP($B371,Listen!$A$2:$C$45,3,FALSE))</f>
        <v>0</v>
      </c>
      <c r="V371" s="342">
        <f t="shared" si="42"/>
        <v>0</v>
      </c>
      <c r="W371" s="342">
        <f t="shared" si="41"/>
        <v>0</v>
      </c>
      <c r="X371" s="342">
        <f t="shared" si="41"/>
        <v>0</v>
      </c>
      <c r="Y371" s="342">
        <f t="shared" si="41"/>
        <v>0</v>
      </c>
      <c r="Z371" s="342">
        <f t="shared" si="41"/>
        <v>0</v>
      </c>
      <c r="AA371" s="342">
        <f t="shared" si="41"/>
        <v>0</v>
      </c>
      <c r="AB371" s="342">
        <f t="shared" ref="W371:AB414" si="45">$T371</f>
        <v>0</v>
      </c>
      <c r="AC371" s="109">
        <f t="shared" si="39"/>
        <v>0</v>
      </c>
      <c r="AD371" s="109">
        <f>IF(C371=A_Stammdaten!$B$12,E_SAV!$S371-E_SAV!$AE371,HLOOKUP(A_Stammdaten!$B$12-1,$AF$4:$AL$4004,ROW(C371)-3,FALSE)-$AE371)</f>
        <v>0</v>
      </c>
      <c r="AE371" s="109">
        <f>HLOOKUP(A_Stammdaten!$B$12,$AF$4:$AL$4004,ROW(C371)-3,FALSE)</f>
        <v>0</v>
      </c>
      <c r="AF371" s="109">
        <f t="shared" si="37"/>
        <v>0</v>
      </c>
      <c r="AG371" s="109">
        <f t="shared" si="44"/>
        <v>0</v>
      </c>
      <c r="AH371" s="109">
        <f t="shared" si="44"/>
        <v>0</v>
      </c>
      <c r="AI371" s="109">
        <f t="shared" si="44"/>
        <v>0</v>
      </c>
      <c r="AJ371" s="109">
        <f t="shared" si="43"/>
        <v>0</v>
      </c>
      <c r="AK371" s="109">
        <f t="shared" si="43"/>
        <v>0</v>
      </c>
      <c r="AL371" s="109">
        <f t="shared" si="43"/>
        <v>0</v>
      </c>
    </row>
    <row r="372" spans="1:38" x14ac:dyDescent="0.3">
      <c r="A372" s="421"/>
      <c r="B372" s="421"/>
      <c r="C372" s="422"/>
      <c r="D372" s="423"/>
      <c r="E372" s="421"/>
      <c r="F372" s="421"/>
      <c r="G372" s="421"/>
      <c r="H372" s="421"/>
      <c r="I372" s="421"/>
      <c r="J372" s="421"/>
      <c r="K372" s="421"/>
      <c r="L372" s="421"/>
      <c r="M372" s="423"/>
      <c r="N372" s="340">
        <f>IF(C372&gt;A_Stammdaten!$B$12,0,SUM(E372,F372,H372,J372:K372)-SUM(G372,I372,L372:M372))</f>
        <v>0</v>
      </c>
      <c r="O372" s="421"/>
      <c r="P372" s="421"/>
      <c r="Q372" s="421"/>
      <c r="R372" s="421"/>
      <c r="S372" s="108">
        <f t="shared" si="38"/>
        <v>0</v>
      </c>
      <c r="T372" s="341">
        <f>IF(ISBLANK($B372),0,VLOOKUP($B372,Listen!$A$2:$C$45,2,FALSE))</f>
        <v>0</v>
      </c>
      <c r="U372" s="341">
        <f>IF(ISBLANK($B372),0,VLOOKUP($B372,Listen!$A$2:$C$45,3,FALSE))</f>
        <v>0</v>
      </c>
      <c r="V372" s="342">
        <f t="shared" si="42"/>
        <v>0</v>
      </c>
      <c r="W372" s="342">
        <f t="shared" si="45"/>
        <v>0</v>
      </c>
      <c r="X372" s="342">
        <f t="shared" si="45"/>
        <v>0</v>
      </c>
      <c r="Y372" s="342">
        <f t="shared" si="45"/>
        <v>0</v>
      </c>
      <c r="Z372" s="342">
        <f t="shared" si="45"/>
        <v>0</v>
      </c>
      <c r="AA372" s="342">
        <f t="shared" si="45"/>
        <v>0</v>
      </c>
      <c r="AB372" s="342">
        <f t="shared" si="45"/>
        <v>0</v>
      </c>
      <c r="AC372" s="109">
        <f t="shared" si="39"/>
        <v>0</v>
      </c>
      <c r="AD372" s="109">
        <f>IF(C372=A_Stammdaten!$B$12,E_SAV!$S372-E_SAV!$AE372,HLOOKUP(A_Stammdaten!$B$12-1,$AF$4:$AL$4004,ROW(C372)-3,FALSE)-$AE372)</f>
        <v>0</v>
      </c>
      <c r="AE372" s="109">
        <f>HLOOKUP(A_Stammdaten!$B$12,$AF$4:$AL$4004,ROW(C372)-3,FALSE)</f>
        <v>0</v>
      </c>
      <c r="AF372" s="109">
        <f t="shared" si="37"/>
        <v>0</v>
      </c>
      <c r="AG372" s="109">
        <f t="shared" si="44"/>
        <v>0</v>
      </c>
      <c r="AH372" s="109">
        <f t="shared" si="44"/>
        <v>0</v>
      </c>
      <c r="AI372" s="109">
        <f t="shared" si="44"/>
        <v>0</v>
      </c>
      <c r="AJ372" s="109">
        <f t="shared" si="43"/>
        <v>0</v>
      </c>
      <c r="AK372" s="109">
        <f t="shared" si="43"/>
        <v>0</v>
      </c>
      <c r="AL372" s="109">
        <f t="shared" si="43"/>
        <v>0</v>
      </c>
    </row>
    <row r="373" spans="1:38" x14ac:dyDescent="0.3">
      <c r="A373" s="421"/>
      <c r="B373" s="421"/>
      <c r="C373" s="422"/>
      <c r="D373" s="423"/>
      <c r="E373" s="421"/>
      <c r="F373" s="421"/>
      <c r="G373" s="421"/>
      <c r="H373" s="421"/>
      <c r="I373" s="421"/>
      <c r="J373" s="421"/>
      <c r="K373" s="421"/>
      <c r="L373" s="421"/>
      <c r="M373" s="423"/>
      <c r="N373" s="340">
        <f>IF(C373&gt;A_Stammdaten!$B$12,0,SUM(E373,F373,H373,J373:K373)-SUM(G373,I373,L373:M373))</f>
        <v>0</v>
      </c>
      <c r="O373" s="421"/>
      <c r="P373" s="421"/>
      <c r="Q373" s="421"/>
      <c r="R373" s="421"/>
      <c r="S373" s="108">
        <f t="shared" si="38"/>
        <v>0</v>
      </c>
      <c r="T373" s="341">
        <f>IF(ISBLANK($B373),0,VLOOKUP($B373,Listen!$A$2:$C$45,2,FALSE))</f>
        <v>0</v>
      </c>
      <c r="U373" s="341">
        <f>IF(ISBLANK($B373),0,VLOOKUP($B373,Listen!$A$2:$C$45,3,FALSE))</f>
        <v>0</v>
      </c>
      <c r="V373" s="342">
        <f t="shared" si="42"/>
        <v>0</v>
      </c>
      <c r="W373" s="342">
        <f t="shared" si="45"/>
        <v>0</v>
      </c>
      <c r="X373" s="342">
        <f t="shared" si="45"/>
        <v>0</v>
      </c>
      <c r="Y373" s="342">
        <f t="shared" si="45"/>
        <v>0</v>
      </c>
      <c r="Z373" s="342">
        <f t="shared" si="45"/>
        <v>0</v>
      </c>
      <c r="AA373" s="342">
        <f t="shared" si="45"/>
        <v>0</v>
      </c>
      <c r="AB373" s="342">
        <f t="shared" si="45"/>
        <v>0</v>
      </c>
      <c r="AC373" s="109">
        <f t="shared" si="39"/>
        <v>0</v>
      </c>
      <c r="AD373" s="109">
        <f>IF(C373=A_Stammdaten!$B$12,E_SAV!$S373-E_SAV!$AE373,HLOOKUP(A_Stammdaten!$B$12-1,$AF$4:$AL$4004,ROW(C373)-3,FALSE)-$AE373)</f>
        <v>0</v>
      </c>
      <c r="AE373" s="109">
        <f>HLOOKUP(A_Stammdaten!$B$12,$AF$4:$AL$4004,ROW(C373)-3,FALSE)</f>
        <v>0</v>
      </c>
      <c r="AF373" s="109">
        <f t="shared" si="37"/>
        <v>0</v>
      </c>
      <c r="AG373" s="109">
        <f t="shared" si="44"/>
        <v>0</v>
      </c>
      <c r="AH373" s="109">
        <f t="shared" si="44"/>
        <v>0</v>
      </c>
      <c r="AI373" s="109">
        <f t="shared" si="44"/>
        <v>0</v>
      </c>
      <c r="AJ373" s="109">
        <f t="shared" si="43"/>
        <v>0</v>
      </c>
      <c r="AK373" s="109">
        <f t="shared" si="43"/>
        <v>0</v>
      </c>
      <c r="AL373" s="109">
        <f t="shared" si="43"/>
        <v>0</v>
      </c>
    </row>
    <row r="374" spans="1:38" x14ac:dyDescent="0.3">
      <c r="A374" s="421"/>
      <c r="B374" s="421"/>
      <c r="C374" s="422"/>
      <c r="D374" s="423"/>
      <c r="E374" s="421"/>
      <c r="F374" s="421"/>
      <c r="G374" s="421"/>
      <c r="H374" s="421"/>
      <c r="I374" s="421"/>
      <c r="J374" s="421"/>
      <c r="K374" s="421"/>
      <c r="L374" s="421"/>
      <c r="M374" s="423"/>
      <c r="N374" s="340">
        <f>IF(C374&gt;A_Stammdaten!$B$12,0,SUM(E374,F374,H374,J374:K374)-SUM(G374,I374,L374:M374))</f>
        <v>0</v>
      </c>
      <c r="O374" s="421"/>
      <c r="P374" s="421"/>
      <c r="Q374" s="421"/>
      <c r="R374" s="421"/>
      <c r="S374" s="108">
        <f t="shared" si="38"/>
        <v>0</v>
      </c>
      <c r="T374" s="341">
        <f>IF(ISBLANK($B374),0,VLOOKUP($B374,Listen!$A$2:$C$45,2,FALSE))</f>
        <v>0</v>
      </c>
      <c r="U374" s="341">
        <f>IF(ISBLANK($B374),0,VLOOKUP($B374,Listen!$A$2:$C$45,3,FALSE))</f>
        <v>0</v>
      </c>
      <c r="V374" s="342">
        <f t="shared" si="42"/>
        <v>0</v>
      </c>
      <c r="W374" s="342">
        <f t="shared" si="45"/>
        <v>0</v>
      </c>
      <c r="X374" s="342">
        <f t="shared" si="45"/>
        <v>0</v>
      </c>
      <c r="Y374" s="342">
        <f t="shared" si="45"/>
        <v>0</v>
      </c>
      <c r="Z374" s="342">
        <f t="shared" si="45"/>
        <v>0</v>
      </c>
      <c r="AA374" s="342">
        <f t="shared" si="45"/>
        <v>0</v>
      </c>
      <c r="AB374" s="342">
        <f t="shared" si="45"/>
        <v>0</v>
      </c>
      <c r="AC374" s="109">
        <f t="shared" si="39"/>
        <v>0</v>
      </c>
      <c r="AD374" s="109">
        <f>IF(C374=A_Stammdaten!$B$12,E_SAV!$S374-E_SAV!$AE374,HLOOKUP(A_Stammdaten!$B$12-1,$AF$4:$AL$4004,ROW(C374)-3,FALSE)-$AE374)</f>
        <v>0</v>
      </c>
      <c r="AE374" s="109">
        <f>HLOOKUP(A_Stammdaten!$B$12,$AF$4:$AL$4004,ROW(C374)-3,FALSE)</f>
        <v>0</v>
      </c>
      <c r="AF374" s="109">
        <f t="shared" si="37"/>
        <v>0</v>
      </c>
      <c r="AG374" s="109">
        <f t="shared" si="44"/>
        <v>0</v>
      </c>
      <c r="AH374" s="109">
        <f t="shared" si="44"/>
        <v>0</v>
      </c>
      <c r="AI374" s="109">
        <f t="shared" si="44"/>
        <v>0</v>
      </c>
      <c r="AJ374" s="109">
        <f t="shared" si="43"/>
        <v>0</v>
      </c>
      <c r="AK374" s="109">
        <f t="shared" si="43"/>
        <v>0</v>
      </c>
      <c r="AL374" s="109">
        <f t="shared" si="43"/>
        <v>0</v>
      </c>
    </row>
    <row r="375" spans="1:38" x14ac:dyDescent="0.3">
      <c r="A375" s="421"/>
      <c r="B375" s="421"/>
      <c r="C375" s="422"/>
      <c r="D375" s="423"/>
      <c r="E375" s="421"/>
      <c r="F375" s="421"/>
      <c r="G375" s="421"/>
      <c r="H375" s="421"/>
      <c r="I375" s="421"/>
      <c r="J375" s="421"/>
      <c r="K375" s="421"/>
      <c r="L375" s="421"/>
      <c r="M375" s="423"/>
      <c r="N375" s="340">
        <f>IF(C375&gt;A_Stammdaten!$B$12,0,SUM(E375,F375,H375,J375:K375)-SUM(G375,I375,L375:M375))</f>
        <v>0</v>
      </c>
      <c r="O375" s="421"/>
      <c r="P375" s="421"/>
      <c r="Q375" s="421"/>
      <c r="R375" s="421"/>
      <c r="S375" s="108">
        <f t="shared" si="38"/>
        <v>0</v>
      </c>
      <c r="T375" s="341">
        <f>IF(ISBLANK($B375),0,VLOOKUP($B375,Listen!$A$2:$C$45,2,FALSE))</f>
        <v>0</v>
      </c>
      <c r="U375" s="341">
        <f>IF(ISBLANK($B375),0,VLOOKUP($B375,Listen!$A$2:$C$45,3,FALSE))</f>
        <v>0</v>
      </c>
      <c r="V375" s="342">
        <f t="shared" si="42"/>
        <v>0</v>
      </c>
      <c r="W375" s="342">
        <f t="shared" si="45"/>
        <v>0</v>
      </c>
      <c r="X375" s="342">
        <f t="shared" si="45"/>
        <v>0</v>
      </c>
      <c r="Y375" s="342">
        <f t="shared" si="45"/>
        <v>0</v>
      </c>
      <c r="Z375" s="342">
        <f t="shared" si="45"/>
        <v>0</v>
      </c>
      <c r="AA375" s="342">
        <f t="shared" si="45"/>
        <v>0</v>
      </c>
      <c r="AB375" s="342">
        <f t="shared" si="45"/>
        <v>0</v>
      </c>
      <c r="AC375" s="109">
        <f t="shared" si="39"/>
        <v>0</v>
      </c>
      <c r="AD375" s="109">
        <f>IF(C375=A_Stammdaten!$B$12,E_SAV!$S375-E_SAV!$AE375,HLOOKUP(A_Stammdaten!$B$12-1,$AF$4:$AL$4004,ROW(C375)-3,FALSE)-$AE375)</f>
        <v>0</v>
      </c>
      <c r="AE375" s="109">
        <f>HLOOKUP(A_Stammdaten!$B$12,$AF$4:$AL$4004,ROW(C375)-3,FALSE)</f>
        <v>0</v>
      </c>
      <c r="AF375" s="109">
        <f t="shared" si="37"/>
        <v>0</v>
      </c>
      <c r="AG375" s="109">
        <f t="shared" si="44"/>
        <v>0</v>
      </c>
      <c r="AH375" s="109">
        <f t="shared" si="44"/>
        <v>0</v>
      </c>
      <c r="AI375" s="109">
        <f t="shared" si="44"/>
        <v>0</v>
      </c>
      <c r="AJ375" s="109">
        <f t="shared" si="43"/>
        <v>0</v>
      </c>
      <c r="AK375" s="109">
        <f t="shared" si="43"/>
        <v>0</v>
      </c>
      <c r="AL375" s="109">
        <f t="shared" si="43"/>
        <v>0</v>
      </c>
    </row>
    <row r="376" spans="1:38" x14ac:dyDescent="0.3">
      <c r="A376" s="421"/>
      <c r="B376" s="421"/>
      <c r="C376" s="422"/>
      <c r="D376" s="423"/>
      <c r="E376" s="421"/>
      <c r="F376" s="421"/>
      <c r="G376" s="421"/>
      <c r="H376" s="421"/>
      <c r="I376" s="421"/>
      <c r="J376" s="421"/>
      <c r="K376" s="421"/>
      <c r="L376" s="421"/>
      <c r="M376" s="423"/>
      <c r="N376" s="340">
        <f>IF(C376&gt;A_Stammdaten!$B$12,0,SUM(E376,F376,H376,J376:K376)-SUM(G376,I376,L376:M376))</f>
        <v>0</v>
      </c>
      <c r="O376" s="421"/>
      <c r="P376" s="421"/>
      <c r="Q376" s="421"/>
      <c r="R376" s="421"/>
      <c r="S376" s="108">
        <f t="shared" si="38"/>
        <v>0</v>
      </c>
      <c r="T376" s="341">
        <f>IF(ISBLANK($B376),0,VLOOKUP($B376,Listen!$A$2:$C$45,2,FALSE))</f>
        <v>0</v>
      </c>
      <c r="U376" s="341">
        <f>IF(ISBLANK($B376),0,VLOOKUP($B376,Listen!$A$2:$C$45,3,FALSE))</f>
        <v>0</v>
      </c>
      <c r="V376" s="342">
        <f t="shared" si="42"/>
        <v>0</v>
      </c>
      <c r="W376" s="342">
        <f t="shared" si="45"/>
        <v>0</v>
      </c>
      <c r="X376" s="342">
        <f t="shared" si="45"/>
        <v>0</v>
      </c>
      <c r="Y376" s="342">
        <f t="shared" si="45"/>
        <v>0</v>
      </c>
      <c r="Z376" s="342">
        <f t="shared" si="45"/>
        <v>0</v>
      </c>
      <c r="AA376" s="342">
        <f t="shared" si="45"/>
        <v>0</v>
      </c>
      <c r="AB376" s="342">
        <f t="shared" si="45"/>
        <v>0</v>
      </c>
      <c r="AC376" s="109">
        <f t="shared" si="39"/>
        <v>0</v>
      </c>
      <c r="AD376" s="109">
        <f>IF(C376=A_Stammdaten!$B$12,E_SAV!$S376-E_SAV!$AE376,HLOOKUP(A_Stammdaten!$B$12-1,$AF$4:$AL$4004,ROW(C376)-3,FALSE)-$AE376)</f>
        <v>0</v>
      </c>
      <c r="AE376" s="109">
        <f>HLOOKUP(A_Stammdaten!$B$12,$AF$4:$AL$4004,ROW(C376)-3,FALSE)</f>
        <v>0</v>
      </c>
      <c r="AF376" s="109">
        <f t="shared" si="37"/>
        <v>0</v>
      </c>
      <c r="AG376" s="109">
        <f t="shared" si="44"/>
        <v>0</v>
      </c>
      <c r="AH376" s="109">
        <f t="shared" si="44"/>
        <v>0</v>
      </c>
      <c r="AI376" s="109">
        <f t="shared" si="44"/>
        <v>0</v>
      </c>
      <c r="AJ376" s="109">
        <f t="shared" si="43"/>
        <v>0</v>
      </c>
      <c r="AK376" s="109">
        <f t="shared" si="43"/>
        <v>0</v>
      </c>
      <c r="AL376" s="109">
        <f t="shared" si="43"/>
        <v>0</v>
      </c>
    </row>
    <row r="377" spans="1:38" x14ac:dyDescent="0.3">
      <c r="A377" s="421"/>
      <c r="B377" s="421"/>
      <c r="C377" s="422"/>
      <c r="D377" s="423"/>
      <c r="E377" s="421"/>
      <c r="F377" s="421"/>
      <c r="G377" s="421"/>
      <c r="H377" s="421"/>
      <c r="I377" s="421"/>
      <c r="J377" s="421"/>
      <c r="K377" s="421"/>
      <c r="L377" s="421"/>
      <c r="M377" s="423"/>
      <c r="N377" s="340">
        <f>IF(C377&gt;A_Stammdaten!$B$12,0,SUM(E377,F377,H377,J377:K377)-SUM(G377,I377,L377:M377))</f>
        <v>0</v>
      </c>
      <c r="O377" s="421"/>
      <c r="P377" s="421"/>
      <c r="Q377" s="421"/>
      <c r="R377" s="421"/>
      <c r="S377" s="108">
        <f t="shared" si="38"/>
        <v>0</v>
      </c>
      <c r="T377" s="341">
        <f>IF(ISBLANK($B377),0,VLOOKUP($B377,Listen!$A$2:$C$45,2,FALSE))</f>
        <v>0</v>
      </c>
      <c r="U377" s="341">
        <f>IF(ISBLANK($B377),0,VLOOKUP($B377,Listen!$A$2:$C$45,3,FALSE))</f>
        <v>0</v>
      </c>
      <c r="V377" s="342">
        <f t="shared" si="42"/>
        <v>0</v>
      </c>
      <c r="W377" s="342">
        <f t="shared" si="45"/>
        <v>0</v>
      </c>
      <c r="X377" s="342">
        <f t="shared" si="45"/>
        <v>0</v>
      </c>
      <c r="Y377" s="342">
        <f t="shared" si="45"/>
        <v>0</v>
      </c>
      <c r="Z377" s="342">
        <f t="shared" si="45"/>
        <v>0</v>
      </c>
      <c r="AA377" s="342">
        <f t="shared" si="45"/>
        <v>0</v>
      </c>
      <c r="AB377" s="342">
        <f t="shared" si="45"/>
        <v>0</v>
      </c>
      <c r="AC377" s="109">
        <f t="shared" si="39"/>
        <v>0</v>
      </c>
      <c r="AD377" s="109">
        <f>IF(C377=A_Stammdaten!$B$12,E_SAV!$S377-E_SAV!$AE377,HLOOKUP(A_Stammdaten!$B$12-1,$AF$4:$AL$4004,ROW(C377)-3,FALSE)-$AE377)</f>
        <v>0</v>
      </c>
      <c r="AE377" s="109">
        <f>HLOOKUP(A_Stammdaten!$B$12,$AF$4:$AL$4004,ROW(C377)-3,FALSE)</f>
        <v>0</v>
      </c>
      <c r="AF377" s="109">
        <f t="shared" si="37"/>
        <v>0</v>
      </c>
      <c r="AG377" s="109">
        <f t="shared" si="44"/>
        <v>0</v>
      </c>
      <c r="AH377" s="109">
        <f t="shared" si="44"/>
        <v>0</v>
      </c>
      <c r="AI377" s="109">
        <f t="shared" si="44"/>
        <v>0</v>
      </c>
      <c r="AJ377" s="109">
        <f t="shared" si="43"/>
        <v>0</v>
      </c>
      <c r="AK377" s="109">
        <f t="shared" si="43"/>
        <v>0</v>
      </c>
      <c r="AL377" s="109">
        <f t="shared" si="43"/>
        <v>0</v>
      </c>
    </row>
    <row r="378" spans="1:38" x14ac:dyDescent="0.3">
      <c r="A378" s="421"/>
      <c r="B378" s="421"/>
      <c r="C378" s="422"/>
      <c r="D378" s="423"/>
      <c r="E378" s="421"/>
      <c r="F378" s="421"/>
      <c r="G378" s="421"/>
      <c r="H378" s="421"/>
      <c r="I378" s="421"/>
      <c r="J378" s="421"/>
      <c r="K378" s="421"/>
      <c r="L378" s="421"/>
      <c r="M378" s="423"/>
      <c r="N378" s="340">
        <f>IF(C378&gt;A_Stammdaten!$B$12,0,SUM(E378,F378,H378,J378:K378)-SUM(G378,I378,L378:M378))</f>
        <v>0</v>
      </c>
      <c r="O378" s="421"/>
      <c r="P378" s="421"/>
      <c r="Q378" s="421"/>
      <c r="R378" s="421"/>
      <c r="S378" s="108">
        <f t="shared" si="38"/>
        <v>0</v>
      </c>
      <c r="T378" s="341">
        <f>IF(ISBLANK($B378),0,VLOOKUP($B378,Listen!$A$2:$C$45,2,FALSE))</f>
        <v>0</v>
      </c>
      <c r="U378" s="341">
        <f>IF(ISBLANK($B378),0,VLOOKUP($B378,Listen!$A$2:$C$45,3,FALSE))</f>
        <v>0</v>
      </c>
      <c r="V378" s="342">
        <f t="shared" si="42"/>
        <v>0</v>
      </c>
      <c r="W378" s="342">
        <f t="shared" si="45"/>
        <v>0</v>
      </c>
      <c r="X378" s="342">
        <f t="shared" si="45"/>
        <v>0</v>
      </c>
      <c r="Y378" s="342">
        <f t="shared" si="45"/>
        <v>0</v>
      </c>
      <c r="Z378" s="342">
        <f t="shared" si="45"/>
        <v>0</v>
      </c>
      <c r="AA378" s="342">
        <f t="shared" si="45"/>
        <v>0</v>
      </c>
      <c r="AB378" s="342">
        <f t="shared" si="45"/>
        <v>0</v>
      </c>
      <c r="AC378" s="109">
        <f t="shared" si="39"/>
        <v>0</v>
      </c>
      <c r="AD378" s="109">
        <f>IF(C378=A_Stammdaten!$B$12,E_SAV!$S378-E_SAV!$AE378,HLOOKUP(A_Stammdaten!$B$12-1,$AF$4:$AL$4004,ROW(C378)-3,FALSE)-$AE378)</f>
        <v>0</v>
      </c>
      <c r="AE378" s="109">
        <f>HLOOKUP(A_Stammdaten!$B$12,$AF$4:$AL$4004,ROW(C378)-3,FALSE)</f>
        <v>0</v>
      </c>
      <c r="AF378" s="109">
        <f t="shared" si="37"/>
        <v>0</v>
      </c>
      <c r="AG378" s="109">
        <f t="shared" si="44"/>
        <v>0</v>
      </c>
      <c r="AH378" s="109">
        <f t="shared" si="44"/>
        <v>0</v>
      </c>
      <c r="AI378" s="109">
        <f t="shared" si="44"/>
        <v>0</v>
      </c>
      <c r="AJ378" s="109">
        <f t="shared" si="43"/>
        <v>0</v>
      </c>
      <c r="AK378" s="109">
        <f t="shared" si="43"/>
        <v>0</v>
      </c>
      <c r="AL378" s="109">
        <f t="shared" si="43"/>
        <v>0</v>
      </c>
    </row>
    <row r="379" spans="1:38" x14ac:dyDescent="0.3">
      <c r="A379" s="421"/>
      <c r="B379" s="421"/>
      <c r="C379" s="422"/>
      <c r="D379" s="423"/>
      <c r="E379" s="421"/>
      <c r="F379" s="421"/>
      <c r="G379" s="421"/>
      <c r="H379" s="421"/>
      <c r="I379" s="421"/>
      <c r="J379" s="421"/>
      <c r="K379" s="421"/>
      <c r="L379" s="421"/>
      <c r="M379" s="423"/>
      <c r="N379" s="340">
        <f>IF(C379&gt;A_Stammdaten!$B$12,0,SUM(E379,F379,H379,J379:K379)-SUM(G379,I379,L379:M379))</f>
        <v>0</v>
      </c>
      <c r="O379" s="421"/>
      <c r="P379" s="421"/>
      <c r="Q379" s="421"/>
      <c r="R379" s="421"/>
      <c r="S379" s="108">
        <f t="shared" si="38"/>
        <v>0</v>
      </c>
      <c r="T379" s="341">
        <f>IF(ISBLANK($B379),0,VLOOKUP($B379,Listen!$A$2:$C$45,2,FALSE))</f>
        <v>0</v>
      </c>
      <c r="U379" s="341">
        <f>IF(ISBLANK($B379),0,VLOOKUP($B379,Listen!$A$2:$C$45,3,FALSE))</f>
        <v>0</v>
      </c>
      <c r="V379" s="342">
        <f t="shared" si="42"/>
        <v>0</v>
      </c>
      <c r="W379" s="342">
        <f t="shared" si="45"/>
        <v>0</v>
      </c>
      <c r="X379" s="342">
        <f t="shared" si="45"/>
        <v>0</v>
      </c>
      <c r="Y379" s="342">
        <f t="shared" si="45"/>
        <v>0</v>
      </c>
      <c r="Z379" s="342">
        <f t="shared" si="45"/>
        <v>0</v>
      </c>
      <c r="AA379" s="342">
        <f t="shared" si="45"/>
        <v>0</v>
      </c>
      <c r="AB379" s="342">
        <f t="shared" si="45"/>
        <v>0</v>
      </c>
      <c r="AC379" s="109">
        <f t="shared" si="39"/>
        <v>0</v>
      </c>
      <c r="AD379" s="109">
        <f>IF(C379=A_Stammdaten!$B$12,E_SAV!$S379-E_SAV!$AE379,HLOOKUP(A_Stammdaten!$B$12-1,$AF$4:$AL$4004,ROW(C379)-3,FALSE)-$AE379)</f>
        <v>0</v>
      </c>
      <c r="AE379" s="109">
        <f>HLOOKUP(A_Stammdaten!$B$12,$AF$4:$AL$4004,ROW(C379)-3,FALSE)</f>
        <v>0</v>
      </c>
      <c r="AF379" s="109">
        <f t="shared" si="37"/>
        <v>0</v>
      </c>
      <c r="AG379" s="109">
        <f t="shared" si="44"/>
        <v>0</v>
      </c>
      <c r="AH379" s="109">
        <f t="shared" si="44"/>
        <v>0</v>
      </c>
      <c r="AI379" s="109">
        <f t="shared" si="44"/>
        <v>0</v>
      </c>
      <c r="AJ379" s="109">
        <f t="shared" si="43"/>
        <v>0</v>
      </c>
      <c r="AK379" s="109">
        <f t="shared" si="43"/>
        <v>0</v>
      </c>
      <c r="AL379" s="109">
        <f t="shared" si="43"/>
        <v>0</v>
      </c>
    </row>
    <row r="380" spans="1:38" x14ac:dyDescent="0.3">
      <c r="A380" s="421"/>
      <c r="B380" s="421"/>
      <c r="C380" s="422"/>
      <c r="D380" s="423"/>
      <c r="E380" s="421"/>
      <c r="F380" s="421"/>
      <c r="G380" s="421"/>
      <c r="H380" s="421"/>
      <c r="I380" s="421"/>
      <c r="J380" s="421"/>
      <c r="K380" s="421"/>
      <c r="L380" s="421"/>
      <c r="M380" s="423"/>
      <c r="N380" s="340">
        <f>IF(C380&gt;A_Stammdaten!$B$12,0,SUM(E380,F380,H380,J380:K380)-SUM(G380,I380,L380:M380))</f>
        <v>0</v>
      </c>
      <c r="O380" s="421"/>
      <c r="P380" s="421"/>
      <c r="Q380" s="421"/>
      <c r="R380" s="421"/>
      <c r="S380" s="108">
        <f t="shared" si="38"/>
        <v>0</v>
      </c>
      <c r="T380" s="341">
        <f>IF(ISBLANK($B380),0,VLOOKUP($B380,Listen!$A$2:$C$45,2,FALSE))</f>
        <v>0</v>
      </c>
      <c r="U380" s="341">
        <f>IF(ISBLANK($B380),0,VLOOKUP($B380,Listen!$A$2:$C$45,3,FALSE))</f>
        <v>0</v>
      </c>
      <c r="V380" s="342">
        <f t="shared" si="42"/>
        <v>0</v>
      </c>
      <c r="W380" s="342">
        <f t="shared" si="45"/>
        <v>0</v>
      </c>
      <c r="X380" s="342">
        <f t="shared" si="45"/>
        <v>0</v>
      </c>
      <c r="Y380" s="342">
        <f t="shared" si="45"/>
        <v>0</v>
      </c>
      <c r="Z380" s="342">
        <f t="shared" si="45"/>
        <v>0</v>
      </c>
      <c r="AA380" s="342">
        <f t="shared" si="45"/>
        <v>0</v>
      </c>
      <c r="AB380" s="342">
        <f t="shared" si="45"/>
        <v>0</v>
      </c>
      <c r="AC380" s="109">
        <f t="shared" si="39"/>
        <v>0</v>
      </c>
      <c r="AD380" s="109">
        <f>IF(C380=A_Stammdaten!$B$12,E_SAV!$S380-E_SAV!$AE380,HLOOKUP(A_Stammdaten!$B$12-1,$AF$4:$AL$4004,ROW(C380)-3,FALSE)-$AE380)</f>
        <v>0</v>
      </c>
      <c r="AE380" s="109">
        <f>HLOOKUP(A_Stammdaten!$B$12,$AF$4:$AL$4004,ROW(C380)-3,FALSE)</f>
        <v>0</v>
      </c>
      <c r="AF380" s="109">
        <f t="shared" si="37"/>
        <v>0</v>
      </c>
      <c r="AG380" s="109">
        <f t="shared" si="44"/>
        <v>0</v>
      </c>
      <c r="AH380" s="109">
        <f t="shared" si="44"/>
        <v>0</v>
      </c>
      <c r="AI380" s="109">
        <f t="shared" si="44"/>
        <v>0</v>
      </c>
      <c r="AJ380" s="109">
        <f t="shared" si="43"/>
        <v>0</v>
      </c>
      <c r="AK380" s="109">
        <f t="shared" si="43"/>
        <v>0</v>
      </c>
      <c r="AL380" s="109">
        <f t="shared" si="43"/>
        <v>0</v>
      </c>
    </row>
    <row r="381" spans="1:38" x14ac:dyDescent="0.3">
      <c r="A381" s="421"/>
      <c r="B381" s="421"/>
      <c r="C381" s="422"/>
      <c r="D381" s="423"/>
      <c r="E381" s="421"/>
      <c r="F381" s="421"/>
      <c r="G381" s="421"/>
      <c r="H381" s="421"/>
      <c r="I381" s="421"/>
      <c r="J381" s="421"/>
      <c r="K381" s="421"/>
      <c r="L381" s="421"/>
      <c r="M381" s="423"/>
      <c r="N381" s="340">
        <f>IF(C381&gt;A_Stammdaten!$B$12,0,SUM(E381,F381,H381,J381:K381)-SUM(G381,I381,L381:M381))</f>
        <v>0</v>
      </c>
      <c r="O381" s="421"/>
      <c r="P381" s="421"/>
      <c r="Q381" s="421"/>
      <c r="R381" s="421"/>
      <c r="S381" s="108">
        <f t="shared" si="38"/>
        <v>0</v>
      </c>
      <c r="T381" s="341">
        <f>IF(ISBLANK($B381),0,VLOOKUP($B381,Listen!$A$2:$C$45,2,FALSE))</f>
        <v>0</v>
      </c>
      <c r="U381" s="341">
        <f>IF(ISBLANK($B381),0,VLOOKUP($B381,Listen!$A$2:$C$45,3,FALSE))</f>
        <v>0</v>
      </c>
      <c r="V381" s="342">
        <f t="shared" si="42"/>
        <v>0</v>
      </c>
      <c r="W381" s="342">
        <f t="shared" si="45"/>
        <v>0</v>
      </c>
      <c r="X381" s="342">
        <f t="shared" si="45"/>
        <v>0</v>
      </c>
      <c r="Y381" s="342">
        <f t="shared" si="45"/>
        <v>0</v>
      </c>
      <c r="Z381" s="342">
        <f t="shared" si="45"/>
        <v>0</v>
      </c>
      <c r="AA381" s="342">
        <f t="shared" si="45"/>
        <v>0</v>
      </c>
      <c r="AB381" s="342">
        <f t="shared" si="45"/>
        <v>0</v>
      </c>
      <c r="AC381" s="109">
        <f t="shared" si="39"/>
        <v>0</v>
      </c>
      <c r="AD381" s="109">
        <f>IF(C381=A_Stammdaten!$B$12,E_SAV!$S381-E_SAV!$AE381,HLOOKUP(A_Stammdaten!$B$12-1,$AF$4:$AL$4004,ROW(C381)-3,FALSE)-$AE381)</f>
        <v>0</v>
      </c>
      <c r="AE381" s="109">
        <f>HLOOKUP(A_Stammdaten!$B$12,$AF$4:$AL$4004,ROW(C381)-3,FALSE)</f>
        <v>0</v>
      </c>
      <c r="AF381" s="109">
        <f t="shared" si="37"/>
        <v>0</v>
      </c>
      <c r="AG381" s="109">
        <f t="shared" si="44"/>
        <v>0</v>
      </c>
      <c r="AH381" s="109">
        <f t="shared" si="44"/>
        <v>0</v>
      </c>
      <c r="AI381" s="109">
        <f t="shared" si="44"/>
        <v>0</v>
      </c>
      <c r="AJ381" s="109">
        <f t="shared" si="43"/>
        <v>0</v>
      </c>
      <c r="AK381" s="109">
        <f t="shared" si="43"/>
        <v>0</v>
      </c>
      <c r="AL381" s="109">
        <f t="shared" si="43"/>
        <v>0</v>
      </c>
    </row>
    <row r="382" spans="1:38" x14ac:dyDescent="0.3">
      <c r="A382" s="421"/>
      <c r="B382" s="421"/>
      <c r="C382" s="422"/>
      <c r="D382" s="423"/>
      <c r="E382" s="421"/>
      <c r="F382" s="421"/>
      <c r="G382" s="421"/>
      <c r="H382" s="421"/>
      <c r="I382" s="421"/>
      <c r="J382" s="421"/>
      <c r="K382" s="421"/>
      <c r="L382" s="421"/>
      <c r="M382" s="423"/>
      <c r="N382" s="340">
        <f>IF(C382&gt;A_Stammdaten!$B$12,0,SUM(E382,F382,H382,J382:K382)-SUM(G382,I382,L382:M382))</f>
        <v>0</v>
      </c>
      <c r="O382" s="421"/>
      <c r="P382" s="421"/>
      <c r="Q382" s="421"/>
      <c r="R382" s="421"/>
      <c r="S382" s="108">
        <f t="shared" si="38"/>
        <v>0</v>
      </c>
      <c r="T382" s="341">
        <f>IF(ISBLANK($B382),0,VLOOKUP($B382,Listen!$A$2:$C$45,2,FALSE))</f>
        <v>0</v>
      </c>
      <c r="U382" s="341">
        <f>IF(ISBLANK($B382),0,VLOOKUP($B382,Listen!$A$2:$C$45,3,FALSE))</f>
        <v>0</v>
      </c>
      <c r="V382" s="342">
        <f t="shared" si="42"/>
        <v>0</v>
      </c>
      <c r="W382" s="342">
        <f t="shared" si="45"/>
        <v>0</v>
      </c>
      <c r="X382" s="342">
        <f t="shared" si="45"/>
        <v>0</v>
      </c>
      <c r="Y382" s="342">
        <f t="shared" si="45"/>
        <v>0</v>
      </c>
      <c r="Z382" s="342">
        <f t="shared" si="45"/>
        <v>0</v>
      </c>
      <c r="AA382" s="342">
        <f t="shared" si="45"/>
        <v>0</v>
      </c>
      <c r="AB382" s="342">
        <f t="shared" si="45"/>
        <v>0</v>
      </c>
      <c r="AC382" s="109">
        <f t="shared" si="39"/>
        <v>0</v>
      </c>
      <c r="AD382" s="109">
        <f>IF(C382=A_Stammdaten!$B$12,E_SAV!$S382-E_SAV!$AE382,HLOOKUP(A_Stammdaten!$B$12-1,$AF$4:$AL$4004,ROW(C382)-3,FALSE)-$AE382)</f>
        <v>0</v>
      </c>
      <c r="AE382" s="109">
        <f>HLOOKUP(A_Stammdaten!$B$12,$AF$4:$AL$4004,ROW(C382)-3,FALSE)</f>
        <v>0</v>
      </c>
      <c r="AF382" s="109">
        <f t="shared" si="37"/>
        <v>0</v>
      </c>
      <c r="AG382" s="109">
        <f t="shared" si="44"/>
        <v>0</v>
      </c>
      <c r="AH382" s="109">
        <f t="shared" si="44"/>
        <v>0</v>
      </c>
      <c r="AI382" s="109">
        <f t="shared" si="44"/>
        <v>0</v>
      </c>
      <c r="AJ382" s="109">
        <f t="shared" si="43"/>
        <v>0</v>
      </c>
      <c r="AK382" s="109">
        <f t="shared" si="43"/>
        <v>0</v>
      </c>
      <c r="AL382" s="109">
        <f t="shared" si="43"/>
        <v>0</v>
      </c>
    </row>
    <row r="383" spans="1:38" x14ac:dyDescent="0.3">
      <c r="A383" s="421"/>
      <c r="B383" s="421"/>
      <c r="C383" s="422"/>
      <c r="D383" s="423"/>
      <c r="E383" s="421"/>
      <c r="F383" s="421"/>
      <c r="G383" s="421"/>
      <c r="H383" s="421"/>
      <c r="I383" s="421"/>
      <c r="J383" s="421"/>
      <c r="K383" s="421"/>
      <c r="L383" s="421"/>
      <c r="M383" s="423"/>
      <c r="N383" s="340">
        <f>IF(C383&gt;A_Stammdaten!$B$12,0,SUM(E383,F383,H383,J383:K383)-SUM(G383,I383,L383:M383))</f>
        <v>0</v>
      </c>
      <c r="O383" s="421"/>
      <c r="P383" s="421"/>
      <c r="Q383" s="421"/>
      <c r="R383" s="421"/>
      <c r="S383" s="108">
        <f t="shared" si="38"/>
        <v>0</v>
      </c>
      <c r="T383" s="341">
        <f>IF(ISBLANK($B383),0,VLOOKUP($B383,Listen!$A$2:$C$45,2,FALSE))</f>
        <v>0</v>
      </c>
      <c r="U383" s="341">
        <f>IF(ISBLANK($B383),0,VLOOKUP($B383,Listen!$A$2:$C$45,3,FALSE))</f>
        <v>0</v>
      </c>
      <c r="V383" s="342">
        <f t="shared" si="42"/>
        <v>0</v>
      </c>
      <c r="W383" s="342">
        <f t="shared" si="45"/>
        <v>0</v>
      </c>
      <c r="X383" s="342">
        <f t="shared" si="45"/>
        <v>0</v>
      </c>
      <c r="Y383" s="342">
        <f t="shared" si="45"/>
        <v>0</v>
      </c>
      <c r="Z383" s="342">
        <f t="shared" si="45"/>
        <v>0</v>
      </c>
      <c r="AA383" s="342">
        <f t="shared" si="45"/>
        <v>0</v>
      </c>
      <c r="AB383" s="342">
        <f t="shared" si="45"/>
        <v>0</v>
      </c>
      <c r="AC383" s="109">
        <f t="shared" si="39"/>
        <v>0</v>
      </c>
      <c r="AD383" s="109">
        <f>IF(C383=A_Stammdaten!$B$12,E_SAV!$S383-E_SAV!$AE383,HLOOKUP(A_Stammdaten!$B$12-1,$AF$4:$AL$4004,ROW(C383)-3,FALSE)-$AE383)</f>
        <v>0</v>
      </c>
      <c r="AE383" s="109">
        <f>HLOOKUP(A_Stammdaten!$B$12,$AF$4:$AL$4004,ROW(C383)-3,FALSE)</f>
        <v>0</v>
      </c>
      <c r="AF383" s="109">
        <f t="shared" si="37"/>
        <v>0</v>
      </c>
      <c r="AG383" s="109">
        <f t="shared" si="44"/>
        <v>0</v>
      </c>
      <c r="AH383" s="109">
        <f t="shared" si="44"/>
        <v>0</v>
      </c>
      <c r="AI383" s="109">
        <f t="shared" si="44"/>
        <v>0</v>
      </c>
      <c r="AJ383" s="109">
        <f t="shared" si="43"/>
        <v>0</v>
      </c>
      <c r="AK383" s="109">
        <f t="shared" si="43"/>
        <v>0</v>
      </c>
      <c r="AL383" s="109">
        <f t="shared" si="43"/>
        <v>0</v>
      </c>
    </row>
    <row r="384" spans="1:38" x14ac:dyDescent="0.3">
      <c r="A384" s="421"/>
      <c r="B384" s="421"/>
      <c r="C384" s="422"/>
      <c r="D384" s="423"/>
      <c r="E384" s="421"/>
      <c r="F384" s="421"/>
      <c r="G384" s="421"/>
      <c r="H384" s="421"/>
      <c r="I384" s="421"/>
      <c r="J384" s="421"/>
      <c r="K384" s="421"/>
      <c r="L384" s="421"/>
      <c r="M384" s="423"/>
      <c r="N384" s="340">
        <f>IF(C384&gt;A_Stammdaten!$B$12,0,SUM(E384,F384,H384,J384:K384)-SUM(G384,I384,L384:M384))</f>
        <v>0</v>
      </c>
      <c r="O384" s="421"/>
      <c r="P384" s="421"/>
      <c r="Q384" s="421"/>
      <c r="R384" s="421"/>
      <c r="S384" s="108">
        <f t="shared" si="38"/>
        <v>0</v>
      </c>
      <c r="T384" s="341">
        <f>IF(ISBLANK($B384),0,VLOOKUP($B384,Listen!$A$2:$C$45,2,FALSE))</f>
        <v>0</v>
      </c>
      <c r="U384" s="341">
        <f>IF(ISBLANK($B384),0,VLOOKUP($B384,Listen!$A$2:$C$45,3,FALSE))</f>
        <v>0</v>
      </c>
      <c r="V384" s="342">
        <f t="shared" si="42"/>
        <v>0</v>
      </c>
      <c r="W384" s="342">
        <f t="shared" si="45"/>
        <v>0</v>
      </c>
      <c r="X384" s="342">
        <f t="shared" si="45"/>
        <v>0</v>
      </c>
      <c r="Y384" s="342">
        <f t="shared" si="45"/>
        <v>0</v>
      </c>
      <c r="Z384" s="342">
        <f t="shared" si="45"/>
        <v>0</v>
      </c>
      <c r="AA384" s="342">
        <f t="shared" si="45"/>
        <v>0</v>
      </c>
      <c r="AB384" s="342">
        <f t="shared" si="45"/>
        <v>0</v>
      </c>
      <c r="AC384" s="109">
        <f t="shared" si="39"/>
        <v>0</v>
      </c>
      <c r="AD384" s="109">
        <f>IF(C384=A_Stammdaten!$B$12,E_SAV!$S384-E_SAV!$AE384,HLOOKUP(A_Stammdaten!$B$12-1,$AF$4:$AL$4004,ROW(C384)-3,FALSE)-$AE384)</f>
        <v>0</v>
      </c>
      <c r="AE384" s="109">
        <f>HLOOKUP(A_Stammdaten!$B$12,$AF$4:$AL$4004,ROW(C384)-3,FALSE)</f>
        <v>0</v>
      </c>
      <c r="AF384" s="109">
        <f t="shared" si="37"/>
        <v>0</v>
      </c>
      <c r="AG384" s="109">
        <f t="shared" si="44"/>
        <v>0</v>
      </c>
      <c r="AH384" s="109">
        <f t="shared" si="44"/>
        <v>0</v>
      </c>
      <c r="AI384" s="109">
        <f t="shared" si="44"/>
        <v>0</v>
      </c>
      <c r="AJ384" s="109">
        <f t="shared" si="43"/>
        <v>0</v>
      </c>
      <c r="AK384" s="109">
        <f t="shared" si="43"/>
        <v>0</v>
      </c>
      <c r="AL384" s="109">
        <f t="shared" si="43"/>
        <v>0</v>
      </c>
    </row>
    <row r="385" spans="1:38" x14ac:dyDescent="0.3">
      <c r="A385" s="421"/>
      <c r="B385" s="421"/>
      <c r="C385" s="422"/>
      <c r="D385" s="423"/>
      <c r="E385" s="421"/>
      <c r="F385" s="421"/>
      <c r="G385" s="421"/>
      <c r="H385" s="421"/>
      <c r="I385" s="421"/>
      <c r="J385" s="421"/>
      <c r="K385" s="421"/>
      <c r="L385" s="421"/>
      <c r="M385" s="423"/>
      <c r="N385" s="340">
        <f>IF(C385&gt;A_Stammdaten!$B$12,0,SUM(E385,F385,H385,J385:K385)-SUM(G385,I385,L385:M385))</f>
        <v>0</v>
      </c>
      <c r="O385" s="421"/>
      <c r="P385" s="421"/>
      <c r="Q385" s="421"/>
      <c r="R385" s="421"/>
      <c r="S385" s="108">
        <f t="shared" si="38"/>
        <v>0</v>
      </c>
      <c r="T385" s="341">
        <f>IF(ISBLANK($B385),0,VLOOKUP($B385,Listen!$A$2:$C$45,2,FALSE))</f>
        <v>0</v>
      </c>
      <c r="U385" s="341">
        <f>IF(ISBLANK($B385),0,VLOOKUP($B385,Listen!$A$2:$C$45,3,FALSE))</f>
        <v>0</v>
      </c>
      <c r="V385" s="342">
        <f t="shared" si="42"/>
        <v>0</v>
      </c>
      <c r="W385" s="342">
        <f t="shared" si="45"/>
        <v>0</v>
      </c>
      <c r="X385" s="342">
        <f t="shared" si="45"/>
        <v>0</v>
      </c>
      <c r="Y385" s="342">
        <f t="shared" si="45"/>
        <v>0</v>
      </c>
      <c r="Z385" s="342">
        <f t="shared" si="45"/>
        <v>0</v>
      </c>
      <c r="AA385" s="342">
        <f t="shared" si="45"/>
        <v>0</v>
      </c>
      <c r="AB385" s="342">
        <f t="shared" si="45"/>
        <v>0</v>
      </c>
      <c r="AC385" s="109">
        <f t="shared" si="39"/>
        <v>0</v>
      </c>
      <c r="AD385" s="109">
        <f>IF(C385=A_Stammdaten!$B$12,E_SAV!$S385-E_SAV!$AE385,HLOOKUP(A_Stammdaten!$B$12-1,$AF$4:$AL$4004,ROW(C385)-3,FALSE)-$AE385)</f>
        <v>0</v>
      </c>
      <c r="AE385" s="109">
        <f>HLOOKUP(A_Stammdaten!$B$12,$AF$4:$AL$4004,ROW(C385)-3,FALSE)</f>
        <v>0</v>
      </c>
      <c r="AF385" s="109">
        <f t="shared" si="37"/>
        <v>0</v>
      </c>
      <c r="AG385" s="109">
        <f t="shared" si="44"/>
        <v>0</v>
      </c>
      <c r="AH385" s="109">
        <f t="shared" si="44"/>
        <v>0</v>
      </c>
      <c r="AI385" s="109">
        <f t="shared" si="44"/>
        <v>0</v>
      </c>
      <c r="AJ385" s="109">
        <f t="shared" si="43"/>
        <v>0</v>
      </c>
      <c r="AK385" s="109">
        <f t="shared" si="43"/>
        <v>0</v>
      </c>
      <c r="AL385" s="109">
        <f t="shared" si="43"/>
        <v>0</v>
      </c>
    </row>
    <row r="386" spans="1:38" x14ac:dyDescent="0.3">
      <c r="A386" s="421"/>
      <c r="B386" s="421"/>
      <c r="C386" s="422"/>
      <c r="D386" s="423"/>
      <c r="E386" s="421"/>
      <c r="F386" s="421"/>
      <c r="G386" s="421"/>
      <c r="H386" s="421"/>
      <c r="I386" s="421"/>
      <c r="J386" s="421"/>
      <c r="K386" s="421"/>
      <c r="L386" s="421"/>
      <c r="M386" s="423"/>
      <c r="N386" s="340">
        <f>IF(C386&gt;A_Stammdaten!$B$12,0,SUM(E386,F386,H386,J386:K386)-SUM(G386,I386,L386:M386))</f>
        <v>0</v>
      </c>
      <c r="O386" s="421"/>
      <c r="P386" s="421"/>
      <c r="Q386" s="421"/>
      <c r="R386" s="421"/>
      <c r="S386" s="108">
        <f t="shared" si="38"/>
        <v>0</v>
      </c>
      <c r="T386" s="341">
        <f>IF(ISBLANK($B386),0,VLOOKUP($B386,Listen!$A$2:$C$45,2,FALSE))</f>
        <v>0</v>
      </c>
      <c r="U386" s="341">
        <f>IF(ISBLANK($B386),0,VLOOKUP($B386,Listen!$A$2:$C$45,3,FALSE))</f>
        <v>0</v>
      </c>
      <c r="V386" s="342">
        <f t="shared" si="42"/>
        <v>0</v>
      </c>
      <c r="W386" s="342">
        <f t="shared" si="45"/>
        <v>0</v>
      </c>
      <c r="X386" s="342">
        <f t="shared" si="45"/>
        <v>0</v>
      </c>
      <c r="Y386" s="342">
        <f t="shared" si="45"/>
        <v>0</v>
      </c>
      <c r="Z386" s="342">
        <f t="shared" si="45"/>
        <v>0</v>
      </c>
      <c r="AA386" s="342">
        <f t="shared" si="45"/>
        <v>0</v>
      </c>
      <c r="AB386" s="342">
        <f t="shared" si="45"/>
        <v>0</v>
      </c>
      <c r="AC386" s="109">
        <f t="shared" si="39"/>
        <v>0</v>
      </c>
      <c r="AD386" s="109">
        <f>IF(C386=A_Stammdaten!$B$12,E_SAV!$S386-E_SAV!$AE386,HLOOKUP(A_Stammdaten!$B$12-1,$AF$4:$AL$4004,ROW(C386)-3,FALSE)-$AE386)</f>
        <v>0</v>
      </c>
      <c r="AE386" s="109">
        <f>HLOOKUP(A_Stammdaten!$B$12,$AF$4:$AL$4004,ROW(C386)-3,FALSE)</f>
        <v>0</v>
      </c>
      <c r="AF386" s="109">
        <f t="shared" si="37"/>
        <v>0</v>
      </c>
      <c r="AG386" s="109">
        <f t="shared" si="44"/>
        <v>0</v>
      </c>
      <c r="AH386" s="109">
        <f t="shared" si="44"/>
        <v>0</v>
      </c>
      <c r="AI386" s="109">
        <f t="shared" si="44"/>
        <v>0</v>
      </c>
      <c r="AJ386" s="109">
        <f t="shared" si="43"/>
        <v>0</v>
      </c>
      <c r="AK386" s="109">
        <f t="shared" si="43"/>
        <v>0</v>
      </c>
      <c r="AL386" s="109">
        <f t="shared" si="43"/>
        <v>0</v>
      </c>
    </row>
    <row r="387" spans="1:38" x14ac:dyDescent="0.3">
      <c r="A387" s="421"/>
      <c r="B387" s="421"/>
      <c r="C387" s="422"/>
      <c r="D387" s="423"/>
      <c r="E387" s="421"/>
      <c r="F387" s="421"/>
      <c r="G387" s="421"/>
      <c r="H387" s="421"/>
      <c r="I387" s="421"/>
      <c r="J387" s="421"/>
      <c r="K387" s="421"/>
      <c r="L387" s="421"/>
      <c r="M387" s="423"/>
      <c r="N387" s="340">
        <f>IF(C387&gt;A_Stammdaten!$B$12,0,SUM(E387,F387,H387,J387:K387)-SUM(G387,I387,L387:M387))</f>
        <v>0</v>
      </c>
      <c r="O387" s="421"/>
      <c r="P387" s="421"/>
      <c r="Q387" s="421"/>
      <c r="R387" s="421"/>
      <c r="S387" s="108">
        <f t="shared" si="38"/>
        <v>0</v>
      </c>
      <c r="T387" s="341">
        <f>IF(ISBLANK($B387),0,VLOOKUP($B387,Listen!$A$2:$C$45,2,FALSE))</f>
        <v>0</v>
      </c>
      <c r="U387" s="341">
        <f>IF(ISBLANK($B387),0,VLOOKUP($B387,Listen!$A$2:$C$45,3,FALSE))</f>
        <v>0</v>
      </c>
      <c r="V387" s="342">
        <f t="shared" si="42"/>
        <v>0</v>
      </c>
      <c r="W387" s="342">
        <f t="shared" si="45"/>
        <v>0</v>
      </c>
      <c r="X387" s="342">
        <f t="shared" si="45"/>
        <v>0</v>
      </c>
      <c r="Y387" s="342">
        <f t="shared" si="45"/>
        <v>0</v>
      </c>
      <c r="Z387" s="342">
        <f t="shared" si="45"/>
        <v>0</v>
      </c>
      <c r="AA387" s="342">
        <f t="shared" si="45"/>
        <v>0</v>
      </c>
      <c r="AB387" s="342">
        <f t="shared" si="45"/>
        <v>0</v>
      </c>
      <c r="AC387" s="109">
        <f t="shared" si="39"/>
        <v>0</v>
      </c>
      <c r="AD387" s="109">
        <f>IF(C387=A_Stammdaten!$B$12,E_SAV!$S387-E_SAV!$AE387,HLOOKUP(A_Stammdaten!$B$12-1,$AF$4:$AL$4004,ROW(C387)-3,FALSE)-$AE387)</f>
        <v>0</v>
      </c>
      <c r="AE387" s="109">
        <f>HLOOKUP(A_Stammdaten!$B$12,$AF$4:$AL$4004,ROW(C387)-3,FALSE)</f>
        <v>0</v>
      </c>
      <c r="AF387" s="109">
        <f t="shared" si="37"/>
        <v>0</v>
      </c>
      <c r="AG387" s="109">
        <f t="shared" si="44"/>
        <v>0</v>
      </c>
      <c r="AH387" s="109">
        <f t="shared" si="44"/>
        <v>0</v>
      </c>
      <c r="AI387" s="109">
        <f t="shared" si="44"/>
        <v>0</v>
      </c>
      <c r="AJ387" s="109">
        <f t="shared" si="43"/>
        <v>0</v>
      </c>
      <c r="AK387" s="109">
        <f t="shared" si="43"/>
        <v>0</v>
      </c>
      <c r="AL387" s="109">
        <f t="shared" si="43"/>
        <v>0</v>
      </c>
    </row>
    <row r="388" spans="1:38" x14ac:dyDescent="0.3">
      <c r="A388" s="421"/>
      <c r="B388" s="421"/>
      <c r="C388" s="422"/>
      <c r="D388" s="423"/>
      <c r="E388" s="421"/>
      <c r="F388" s="421"/>
      <c r="G388" s="421"/>
      <c r="H388" s="421"/>
      <c r="I388" s="421"/>
      <c r="J388" s="421"/>
      <c r="K388" s="421"/>
      <c r="L388" s="421"/>
      <c r="M388" s="423"/>
      <c r="N388" s="340">
        <f>IF(C388&gt;A_Stammdaten!$B$12,0,SUM(E388,F388,H388,J388:K388)-SUM(G388,I388,L388:M388))</f>
        <v>0</v>
      </c>
      <c r="O388" s="421"/>
      <c r="P388" s="421"/>
      <c r="Q388" s="421"/>
      <c r="R388" s="421"/>
      <c r="S388" s="108">
        <f t="shared" si="38"/>
        <v>0</v>
      </c>
      <c r="T388" s="341">
        <f>IF(ISBLANK($B388),0,VLOOKUP($B388,Listen!$A$2:$C$45,2,FALSE))</f>
        <v>0</v>
      </c>
      <c r="U388" s="341">
        <f>IF(ISBLANK($B388),0,VLOOKUP($B388,Listen!$A$2:$C$45,3,FALSE))</f>
        <v>0</v>
      </c>
      <c r="V388" s="342">
        <f t="shared" si="42"/>
        <v>0</v>
      </c>
      <c r="W388" s="342">
        <f t="shared" si="45"/>
        <v>0</v>
      </c>
      <c r="X388" s="342">
        <f t="shared" si="45"/>
        <v>0</v>
      </c>
      <c r="Y388" s="342">
        <f t="shared" si="45"/>
        <v>0</v>
      </c>
      <c r="Z388" s="342">
        <f t="shared" si="45"/>
        <v>0</v>
      </c>
      <c r="AA388" s="342">
        <f t="shared" si="45"/>
        <v>0</v>
      </c>
      <c r="AB388" s="342">
        <f t="shared" si="45"/>
        <v>0</v>
      </c>
      <c r="AC388" s="109">
        <f t="shared" si="39"/>
        <v>0</v>
      </c>
      <c r="AD388" s="109">
        <f>IF(C388=A_Stammdaten!$B$12,E_SAV!$S388-E_SAV!$AE388,HLOOKUP(A_Stammdaten!$B$12-1,$AF$4:$AL$4004,ROW(C388)-3,FALSE)-$AE388)</f>
        <v>0</v>
      </c>
      <c r="AE388" s="109">
        <f>HLOOKUP(A_Stammdaten!$B$12,$AF$4:$AL$4004,ROW(C388)-3,FALSE)</f>
        <v>0</v>
      </c>
      <c r="AF388" s="109">
        <f t="shared" si="37"/>
        <v>0</v>
      </c>
      <c r="AG388" s="109">
        <f t="shared" si="44"/>
        <v>0</v>
      </c>
      <c r="AH388" s="109">
        <f t="shared" si="44"/>
        <v>0</v>
      </c>
      <c r="AI388" s="109">
        <f t="shared" si="44"/>
        <v>0</v>
      </c>
      <c r="AJ388" s="109">
        <f t="shared" si="43"/>
        <v>0</v>
      </c>
      <c r="AK388" s="109">
        <f t="shared" si="43"/>
        <v>0</v>
      </c>
      <c r="AL388" s="109">
        <f t="shared" si="43"/>
        <v>0</v>
      </c>
    </row>
    <row r="389" spans="1:38" x14ac:dyDescent="0.3">
      <c r="A389" s="421"/>
      <c r="B389" s="421"/>
      <c r="C389" s="422"/>
      <c r="D389" s="423"/>
      <c r="E389" s="421"/>
      <c r="F389" s="421"/>
      <c r="G389" s="421"/>
      <c r="H389" s="421"/>
      <c r="I389" s="421"/>
      <c r="J389" s="421"/>
      <c r="K389" s="421"/>
      <c r="L389" s="421"/>
      <c r="M389" s="423"/>
      <c r="N389" s="340">
        <f>IF(C389&gt;A_Stammdaten!$B$12,0,SUM(E389,F389,H389,J389:K389)-SUM(G389,I389,L389:M389))</f>
        <v>0</v>
      </c>
      <c r="O389" s="421"/>
      <c r="P389" s="421"/>
      <c r="Q389" s="421"/>
      <c r="R389" s="421"/>
      <c r="S389" s="108">
        <f t="shared" si="38"/>
        <v>0</v>
      </c>
      <c r="T389" s="341">
        <f>IF(ISBLANK($B389),0,VLOOKUP($B389,Listen!$A$2:$C$45,2,FALSE))</f>
        <v>0</v>
      </c>
      <c r="U389" s="341">
        <f>IF(ISBLANK($B389),0,VLOOKUP($B389,Listen!$A$2:$C$45,3,FALSE))</f>
        <v>0</v>
      </c>
      <c r="V389" s="342">
        <f t="shared" si="42"/>
        <v>0</v>
      </c>
      <c r="W389" s="342">
        <f t="shared" si="45"/>
        <v>0</v>
      </c>
      <c r="X389" s="342">
        <f t="shared" si="45"/>
        <v>0</v>
      </c>
      <c r="Y389" s="342">
        <f t="shared" si="45"/>
        <v>0</v>
      </c>
      <c r="Z389" s="342">
        <f t="shared" si="45"/>
        <v>0</v>
      </c>
      <c r="AA389" s="342">
        <f t="shared" si="45"/>
        <v>0</v>
      </c>
      <c r="AB389" s="342">
        <f t="shared" si="45"/>
        <v>0</v>
      </c>
      <c r="AC389" s="109">
        <f t="shared" si="39"/>
        <v>0</v>
      </c>
      <c r="AD389" s="109">
        <f>IF(C389=A_Stammdaten!$B$12,E_SAV!$S389-E_SAV!$AE389,HLOOKUP(A_Stammdaten!$B$12-1,$AF$4:$AL$4004,ROW(C389)-3,FALSE)-$AE389)</f>
        <v>0</v>
      </c>
      <c r="AE389" s="109">
        <f>HLOOKUP(A_Stammdaten!$B$12,$AF$4:$AL$4004,ROW(C389)-3,FALSE)</f>
        <v>0</v>
      </c>
      <c r="AF389" s="109">
        <f t="shared" ref="AF389:AF452" si="46">IF(OR($C389=0,$S389=0),0,IF($C389&lt;=AF$4,$S389-$S389/V389*(AF$4-$C389+1),0))</f>
        <v>0</v>
      </c>
      <c r="AG389" s="109">
        <f t="shared" si="44"/>
        <v>0</v>
      </c>
      <c r="AH389" s="109">
        <f t="shared" si="44"/>
        <v>0</v>
      </c>
      <c r="AI389" s="109">
        <f t="shared" si="44"/>
        <v>0</v>
      </c>
      <c r="AJ389" s="109">
        <f t="shared" si="43"/>
        <v>0</v>
      </c>
      <c r="AK389" s="109">
        <f t="shared" si="43"/>
        <v>0</v>
      </c>
      <c r="AL389" s="109">
        <f t="shared" si="43"/>
        <v>0</v>
      </c>
    </row>
    <row r="390" spans="1:38" x14ac:dyDescent="0.3">
      <c r="A390" s="421"/>
      <c r="B390" s="421"/>
      <c r="C390" s="422"/>
      <c r="D390" s="423"/>
      <c r="E390" s="421"/>
      <c r="F390" s="421"/>
      <c r="G390" s="421"/>
      <c r="H390" s="421"/>
      <c r="I390" s="421"/>
      <c r="J390" s="421"/>
      <c r="K390" s="421"/>
      <c r="L390" s="421"/>
      <c r="M390" s="423"/>
      <c r="N390" s="340">
        <f>IF(C390&gt;A_Stammdaten!$B$12,0,SUM(E390,F390,H390,J390:K390)-SUM(G390,I390,L390:M390))</f>
        <v>0</v>
      </c>
      <c r="O390" s="421"/>
      <c r="P390" s="421"/>
      <c r="Q390" s="421"/>
      <c r="R390" s="421"/>
      <c r="S390" s="108">
        <f t="shared" ref="S390:S453" si="47">N390-SUM(O390:R390)</f>
        <v>0</v>
      </c>
      <c r="T390" s="341">
        <f>IF(ISBLANK($B390),0,VLOOKUP($B390,Listen!$A$2:$C$45,2,FALSE))</f>
        <v>0</v>
      </c>
      <c r="U390" s="341">
        <f>IF(ISBLANK($B390),0,VLOOKUP($B390,Listen!$A$2:$C$45,3,FALSE))</f>
        <v>0</v>
      </c>
      <c r="V390" s="342">
        <f t="shared" si="42"/>
        <v>0</v>
      </c>
      <c r="W390" s="342">
        <f t="shared" si="45"/>
        <v>0</v>
      </c>
      <c r="X390" s="342">
        <f t="shared" si="45"/>
        <v>0</v>
      </c>
      <c r="Y390" s="342">
        <f t="shared" si="45"/>
        <v>0</v>
      </c>
      <c r="Z390" s="342">
        <f t="shared" si="45"/>
        <v>0</v>
      </c>
      <c r="AA390" s="342">
        <f t="shared" si="45"/>
        <v>0</v>
      </c>
      <c r="AB390" s="342">
        <f t="shared" si="45"/>
        <v>0</v>
      </c>
      <c r="AC390" s="109">
        <f t="shared" ref="AC390:AC453" si="48">AE390+AD390</f>
        <v>0</v>
      </c>
      <c r="AD390" s="109">
        <f>IF(C390=A_Stammdaten!$B$12,E_SAV!$S390-E_SAV!$AE390,HLOOKUP(A_Stammdaten!$B$12-1,$AF$4:$AL$4004,ROW(C390)-3,FALSE)-$AE390)</f>
        <v>0</v>
      </c>
      <c r="AE390" s="109">
        <f>HLOOKUP(A_Stammdaten!$B$12,$AF$4:$AL$4004,ROW(C390)-3,FALSE)</f>
        <v>0</v>
      </c>
      <c r="AF390" s="109">
        <f t="shared" si="46"/>
        <v>0</v>
      </c>
      <c r="AG390" s="109">
        <f t="shared" si="44"/>
        <v>0</v>
      </c>
      <c r="AH390" s="109">
        <f t="shared" si="44"/>
        <v>0</v>
      </c>
      <c r="AI390" s="109">
        <f t="shared" si="44"/>
        <v>0</v>
      </c>
      <c r="AJ390" s="109">
        <f t="shared" si="43"/>
        <v>0</v>
      </c>
      <c r="AK390" s="109">
        <f t="shared" si="43"/>
        <v>0</v>
      </c>
      <c r="AL390" s="109">
        <f t="shared" si="43"/>
        <v>0</v>
      </c>
    </row>
    <row r="391" spans="1:38" x14ac:dyDescent="0.3">
      <c r="A391" s="421"/>
      <c r="B391" s="421"/>
      <c r="C391" s="422"/>
      <c r="D391" s="423"/>
      <c r="E391" s="421"/>
      <c r="F391" s="421"/>
      <c r="G391" s="421"/>
      <c r="H391" s="421"/>
      <c r="I391" s="421"/>
      <c r="J391" s="421"/>
      <c r="K391" s="421"/>
      <c r="L391" s="421"/>
      <c r="M391" s="423"/>
      <c r="N391" s="340">
        <f>IF(C391&gt;A_Stammdaten!$B$12,0,SUM(E391,F391,H391,J391:K391)-SUM(G391,I391,L391:M391))</f>
        <v>0</v>
      </c>
      <c r="O391" s="421"/>
      <c r="P391" s="421"/>
      <c r="Q391" s="421"/>
      <c r="R391" s="421"/>
      <c r="S391" s="108">
        <f t="shared" si="47"/>
        <v>0</v>
      </c>
      <c r="T391" s="341">
        <f>IF(ISBLANK($B391),0,VLOOKUP($B391,Listen!$A$2:$C$45,2,FALSE))</f>
        <v>0</v>
      </c>
      <c r="U391" s="341">
        <f>IF(ISBLANK($B391),0,VLOOKUP($B391,Listen!$A$2:$C$45,3,FALSE))</f>
        <v>0</v>
      </c>
      <c r="V391" s="342">
        <f t="shared" si="42"/>
        <v>0</v>
      </c>
      <c r="W391" s="342">
        <f t="shared" si="45"/>
        <v>0</v>
      </c>
      <c r="X391" s="342">
        <f t="shared" si="45"/>
        <v>0</v>
      </c>
      <c r="Y391" s="342">
        <f t="shared" si="45"/>
        <v>0</v>
      </c>
      <c r="Z391" s="342">
        <f t="shared" si="45"/>
        <v>0</v>
      </c>
      <c r="AA391" s="342">
        <f t="shared" si="45"/>
        <v>0</v>
      </c>
      <c r="AB391" s="342">
        <f t="shared" si="45"/>
        <v>0</v>
      </c>
      <c r="AC391" s="109">
        <f t="shared" si="48"/>
        <v>0</v>
      </c>
      <c r="AD391" s="109">
        <f>IF(C391=A_Stammdaten!$B$12,E_SAV!$S391-E_SAV!$AE391,HLOOKUP(A_Stammdaten!$B$12-1,$AF$4:$AL$4004,ROW(C391)-3,FALSE)-$AE391)</f>
        <v>0</v>
      </c>
      <c r="AE391" s="109">
        <f>HLOOKUP(A_Stammdaten!$B$12,$AF$4:$AL$4004,ROW(C391)-3,FALSE)</f>
        <v>0</v>
      </c>
      <c r="AF391" s="109">
        <f t="shared" si="46"/>
        <v>0</v>
      </c>
      <c r="AG391" s="109">
        <f t="shared" si="44"/>
        <v>0</v>
      </c>
      <c r="AH391" s="109">
        <f t="shared" si="44"/>
        <v>0</v>
      </c>
      <c r="AI391" s="109">
        <f t="shared" si="44"/>
        <v>0</v>
      </c>
      <c r="AJ391" s="109">
        <f t="shared" si="43"/>
        <v>0</v>
      </c>
      <c r="AK391" s="109">
        <f t="shared" si="43"/>
        <v>0</v>
      </c>
      <c r="AL391" s="109">
        <f t="shared" si="43"/>
        <v>0</v>
      </c>
    </row>
    <row r="392" spans="1:38" x14ac:dyDescent="0.3">
      <c r="A392" s="421"/>
      <c r="B392" s="421"/>
      <c r="C392" s="422"/>
      <c r="D392" s="423"/>
      <c r="E392" s="421"/>
      <c r="F392" s="421"/>
      <c r="G392" s="421"/>
      <c r="H392" s="421"/>
      <c r="I392" s="421"/>
      <c r="J392" s="421"/>
      <c r="K392" s="421"/>
      <c r="L392" s="421"/>
      <c r="M392" s="423"/>
      <c r="N392" s="340">
        <f>IF(C392&gt;A_Stammdaten!$B$12,0,SUM(E392,F392,H392,J392:K392)-SUM(G392,I392,L392:M392))</f>
        <v>0</v>
      </c>
      <c r="O392" s="421"/>
      <c r="P392" s="421"/>
      <c r="Q392" s="421"/>
      <c r="R392" s="421"/>
      <c r="S392" s="108">
        <f t="shared" si="47"/>
        <v>0</v>
      </c>
      <c r="T392" s="341">
        <f>IF(ISBLANK($B392),0,VLOOKUP($B392,Listen!$A$2:$C$45,2,FALSE))</f>
        <v>0</v>
      </c>
      <c r="U392" s="341">
        <f>IF(ISBLANK($B392),0,VLOOKUP($B392,Listen!$A$2:$C$45,3,FALSE))</f>
        <v>0</v>
      </c>
      <c r="V392" s="342">
        <f t="shared" si="42"/>
        <v>0</v>
      </c>
      <c r="W392" s="342">
        <f t="shared" si="45"/>
        <v>0</v>
      </c>
      <c r="X392" s="342">
        <f t="shared" si="45"/>
        <v>0</v>
      </c>
      <c r="Y392" s="342">
        <f t="shared" si="45"/>
        <v>0</v>
      </c>
      <c r="Z392" s="342">
        <f t="shared" si="45"/>
        <v>0</v>
      </c>
      <c r="AA392" s="342">
        <f t="shared" si="45"/>
        <v>0</v>
      </c>
      <c r="AB392" s="342">
        <f t="shared" si="45"/>
        <v>0</v>
      </c>
      <c r="AC392" s="109">
        <f t="shared" si="48"/>
        <v>0</v>
      </c>
      <c r="AD392" s="109">
        <f>IF(C392=A_Stammdaten!$B$12,E_SAV!$S392-E_SAV!$AE392,HLOOKUP(A_Stammdaten!$B$12-1,$AF$4:$AL$4004,ROW(C392)-3,FALSE)-$AE392)</f>
        <v>0</v>
      </c>
      <c r="AE392" s="109">
        <f>HLOOKUP(A_Stammdaten!$B$12,$AF$4:$AL$4004,ROW(C392)-3,FALSE)</f>
        <v>0</v>
      </c>
      <c r="AF392" s="109">
        <f t="shared" si="46"/>
        <v>0</v>
      </c>
      <c r="AG392" s="109">
        <f t="shared" si="44"/>
        <v>0</v>
      </c>
      <c r="AH392" s="109">
        <f t="shared" si="44"/>
        <v>0</v>
      </c>
      <c r="AI392" s="109">
        <f t="shared" si="44"/>
        <v>0</v>
      </c>
      <c r="AJ392" s="109">
        <f t="shared" si="43"/>
        <v>0</v>
      </c>
      <c r="AK392" s="109">
        <f t="shared" si="43"/>
        <v>0</v>
      </c>
      <c r="AL392" s="109">
        <f t="shared" si="43"/>
        <v>0</v>
      </c>
    </row>
    <row r="393" spans="1:38" x14ac:dyDescent="0.3">
      <c r="A393" s="421"/>
      <c r="B393" s="421"/>
      <c r="C393" s="422"/>
      <c r="D393" s="423"/>
      <c r="E393" s="421"/>
      <c r="F393" s="421"/>
      <c r="G393" s="421"/>
      <c r="H393" s="421"/>
      <c r="I393" s="421"/>
      <c r="J393" s="421"/>
      <c r="K393" s="421"/>
      <c r="L393" s="421"/>
      <c r="M393" s="423"/>
      <c r="N393" s="340">
        <f>IF(C393&gt;A_Stammdaten!$B$12,0,SUM(E393,F393,H393,J393:K393)-SUM(G393,I393,L393:M393))</f>
        <v>0</v>
      </c>
      <c r="O393" s="421"/>
      <c r="P393" s="421"/>
      <c r="Q393" s="421"/>
      <c r="R393" s="421"/>
      <c r="S393" s="108">
        <f t="shared" si="47"/>
        <v>0</v>
      </c>
      <c r="T393" s="341">
        <f>IF(ISBLANK($B393),0,VLOOKUP($B393,Listen!$A$2:$C$45,2,FALSE))</f>
        <v>0</v>
      </c>
      <c r="U393" s="341">
        <f>IF(ISBLANK($B393),0,VLOOKUP($B393,Listen!$A$2:$C$45,3,FALSE))</f>
        <v>0</v>
      </c>
      <c r="V393" s="342">
        <f t="shared" si="42"/>
        <v>0</v>
      </c>
      <c r="W393" s="342">
        <f t="shared" si="45"/>
        <v>0</v>
      </c>
      <c r="X393" s="342">
        <f t="shared" si="45"/>
        <v>0</v>
      </c>
      <c r="Y393" s="342">
        <f t="shared" si="45"/>
        <v>0</v>
      </c>
      <c r="Z393" s="342">
        <f t="shared" si="45"/>
        <v>0</v>
      </c>
      <c r="AA393" s="342">
        <f t="shared" si="45"/>
        <v>0</v>
      </c>
      <c r="AB393" s="342">
        <f t="shared" si="45"/>
        <v>0</v>
      </c>
      <c r="AC393" s="109">
        <f t="shared" si="48"/>
        <v>0</v>
      </c>
      <c r="AD393" s="109">
        <f>IF(C393=A_Stammdaten!$B$12,E_SAV!$S393-E_SAV!$AE393,HLOOKUP(A_Stammdaten!$B$12-1,$AF$4:$AL$4004,ROW(C393)-3,FALSE)-$AE393)</f>
        <v>0</v>
      </c>
      <c r="AE393" s="109">
        <f>HLOOKUP(A_Stammdaten!$B$12,$AF$4:$AL$4004,ROW(C393)-3,FALSE)</f>
        <v>0</v>
      </c>
      <c r="AF393" s="109">
        <f t="shared" si="46"/>
        <v>0</v>
      </c>
      <c r="AG393" s="109">
        <f t="shared" si="44"/>
        <v>0</v>
      </c>
      <c r="AH393" s="109">
        <f t="shared" si="44"/>
        <v>0</v>
      </c>
      <c r="AI393" s="109">
        <f t="shared" si="44"/>
        <v>0</v>
      </c>
      <c r="AJ393" s="109">
        <f t="shared" si="43"/>
        <v>0</v>
      </c>
      <c r="AK393" s="109">
        <f t="shared" si="43"/>
        <v>0</v>
      </c>
      <c r="AL393" s="109">
        <f t="shared" si="43"/>
        <v>0</v>
      </c>
    </row>
    <row r="394" spans="1:38" x14ac:dyDescent="0.3">
      <c r="A394" s="421"/>
      <c r="B394" s="421"/>
      <c r="C394" s="422"/>
      <c r="D394" s="423"/>
      <c r="E394" s="421"/>
      <c r="F394" s="421"/>
      <c r="G394" s="421"/>
      <c r="H394" s="421"/>
      <c r="I394" s="421"/>
      <c r="J394" s="421"/>
      <c r="K394" s="421"/>
      <c r="L394" s="421"/>
      <c r="M394" s="423"/>
      <c r="N394" s="340">
        <f>IF(C394&gt;A_Stammdaten!$B$12,0,SUM(E394,F394,H394,J394:K394)-SUM(G394,I394,L394:M394))</f>
        <v>0</v>
      </c>
      <c r="O394" s="421"/>
      <c r="P394" s="421"/>
      <c r="Q394" s="421"/>
      <c r="R394" s="421"/>
      <c r="S394" s="108">
        <f t="shared" si="47"/>
        <v>0</v>
      </c>
      <c r="T394" s="341">
        <f>IF(ISBLANK($B394),0,VLOOKUP($B394,Listen!$A$2:$C$45,2,FALSE))</f>
        <v>0</v>
      </c>
      <c r="U394" s="341">
        <f>IF(ISBLANK($B394),0,VLOOKUP($B394,Listen!$A$2:$C$45,3,FALSE))</f>
        <v>0</v>
      </c>
      <c r="V394" s="342">
        <f t="shared" si="42"/>
        <v>0</v>
      </c>
      <c r="W394" s="342">
        <f t="shared" si="45"/>
        <v>0</v>
      </c>
      <c r="X394" s="342">
        <f t="shared" si="45"/>
        <v>0</v>
      </c>
      <c r="Y394" s="342">
        <f t="shared" si="45"/>
        <v>0</v>
      </c>
      <c r="Z394" s="342">
        <f t="shared" si="45"/>
        <v>0</v>
      </c>
      <c r="AA394" s="342">
        <f t="shared" si="45"/>
        <v>0</v>
      </c>
      <c r="AB394" s="342">
        <f t="shared" si="45"/>
        <v>0</v>
      </c>
      <c r="AC394" s="109">
        <f t="shared" si="48"/>
        <v>0</v>
      </c>
      <c r="AD394" s="109">
        <f>IF(C394=A_Stammdaten!$B$12,E_SAV!$S394-E_SAV!$AE394,HLOOKUP(A_Stammdaten!$B$12-1,$AF$4:$AL$4004,ROW(C394)-3,FALSE)-$AE394)</f>
        <v>0</v>
      </c>
      <c r="AE394" s="109">
        <f>HLOOKUP(A_Stammdaten!$B$12,$AF$4:$AL$4004,ROW(C394)-3,FALSE)</f>
        <v>0</v>
      </c>
      <c r="AF394" s="109">
        <f t="shared" si="46"/>
        <v>0</v>
      </c>
      <c r="AG394" s="109">
        <f t="shared" si="44"/>
        <v>0</v>
      </c>
      <c r="AH394" s="109">
        <f t="shared" si="44"/>
        <v>0</v>
      </c>
      <c r="AI394" s="109">
        <f t="shared" si="44"/>
        <v>0</v>
      </c>
      <c r="AJ394" s="109">
        <f t="shared" si="43"/>
        <v>0</v>
      </c>
      <c r="AK394" s="109">
        <f t="shared" si="43"/>
        <v>0</v>
      </c>
      <c r="AL394" s="109">
        <f t="shared" si="43"/>
        <v>0</v>
      </c>
    </row>
    <row r="395" spans="1:38" x14ac:dyDescent="0.3">
      <c r="A395" s="421"/>
      <c r="B395" s="421"/>
      <c r="C395" s="422"/>
      <c r="D395" s="423"/>
      <c r="E395" s="421"/>
      <c r="F395" s="421"/>
      <c r="G395" s="421"/>
      <c r="H395" s="421"/>
      <c r="I395" s="421"/>
      <c r="J395" s="421"/>
      <c r="K395" s="421"/>
      <c r="L395" s="421"/>
      <c r="M395" s="423"/>
      <c r="N395" s="340">
        <f>IF(C395&gt;A_Stammdaten!$B$12,0,SUM(E395,F395,H395,J395:K395)-SUM(G395,I395,L395:M395))</f>
        <v>0</v>
      </c>
      <c r="O395" s="421"/>
      <c r="P395" s="421"/>
      <c r="Q395" s="421"/>
      <c r="R395" s="421"/>
      <c r="S395" s="108">
        <f t="shared" si="47"/>
        <v>0</v>
      </c>
      <c r="T395" s="341">
        <f>IF(ISBLANK($B395),0,VLOOKUP($B395,Listen!$A$2:$C$45,2,FALSE))</f>
        <v>0</v>
      </c>
      <c r="U395" s="341">
        <f>IF(ISBLANK($B395),0,VLOOKUP($B395,Listen!$A$2:$C$45,3,FALSE))</f>
        <v>0</v>
      </c>
      <c r="V395" s="342">
        <f t="shared" ref="V395:V458" si="49">$T395</f>
        <v>0</v>
      </c>
      <c r="W395" s="342">
        <f t="shared" si="45"/>
        <v>0</v>
      </c>
      <c r="X395" s="342">
        <f t="shared" si="45"/>
        <v>0</v>
      </c>
      <c r="Y395" s="342">
        <f t="shared" si="45"/>
        <v>0</v>
      </c>
      <c r="Z395" s="342">
        <f t="shared" si="45"/>
        <v>0</v>
      </c>
      <c r="AA395" s="342">
        <f t="shared" si="45"/>
        <v>0</v>
      </c>
      <c r="AB395" s="342">
        <f t="shared" si="45"/>
        <v>0</v>
      </c>
      <c r="AC395" s="109">
        <f t="shared" si="48"/>
        <v>0</v>
      </c>
      <c r="AD395" s="109">
        <f>IF(C395=A_Stammdaten!$B$12,E_SAV!$S395-E_SAV!$AE395,HLOOKUP(A_Stammdaten!$B$12-1,$AF$4:$AL$4004,ROW(C395)-3,FALSE)-$AE395)</f>
        <v>0</v>
      </c>
      <c r="AE395" s="109">
        <f>HLOOKUP(A_Stammdaten!$B$12,$AF$4:$AL$4004,ROW(C395)-3,FALSE)</f>
        <v>0</v>
      </c>
      <c r="AF395" s="109">
        <f t="shared" si="46"/>
        <v>0</v>
      </c>
      <c r="AG395" s="109">
        <f t="shared" si="44"/>
        <v>0</v>
      </c>
      <c r="AH395" s="109">
        <f t="shared" si="44"/>
        <v>0</v>
      </c>
      <c r="AI395" s="109">
        <f t="shared" si="44"/>
        <v>0</v>
      </c>
      <c r="AJ395" s="109">
        <f t="shared" si="43"/>
        <v>0</v>
      </c>
      <c r="AK395" s="109">
        <f t="shared" si="43"/>
        <v>0</v>
      </c>
      <c r="AL395" s="109">
        <f t="shared" si="43"/>
        <v>0</v>
      </c>
    </row>
    <row r="396" spans="1:38" x14ac:dyDescent="0.3">
      <c r="A396" s="421"/>
      <c r="B396" s="421"/>
      <c r="C396" s="422"/>
      <c r="D396" s="423"/>
      <c r="E396" s="421"/>
      <c r="F396" s="421"/>
      <c r="G396" s="421"/>
      <c r="H396" s="421"/>
      <c r="I396" s="421"/>
      <c r="J396" s="421"/>
      <c r="K396" s="421"/>
      <c r="L396" s="421"/>
      <c r="M396" s="423"/>
      <c r="N396" s="340">
        <f>IF(C396&gt;A_Stammdaten!$B$12,0,SUM(E396,F396,H396,J396:K396)-SUM(G396,I396,L396:M396))</f>
        <v>0</v>
      </c>
      <c r="O396" s="421"/>
      <c r="P396" s="421"/>
      <c r="Q396" s="421"/>
      <c r="R396" s="421"/>
      <c r="S396" s="108">
        <f t="shared" si="47"/>
        <v>0</v>
      </c>
      <c r="T396" s="341">
        <f>IF(ISBLANK($B396),0,VLOOKUP($B396,Listen!$A$2:$C$45,2,FALSE))</f>
        <v>0</v>
      </c>
      <c r="U396" s="341">
        <f>IF(ISBLANK($B396),0,VLOOKUP($B396,Listen!$A$2:$C$45,3,FALSE))</f>
        <v>0</v>
      </c>
      <c r="V396" s="342">
        <f t="shared" si="49"/>
        <v>0</v>
      </c>
      <c r="W396" s="342">
        <f t="shared" si="45"/>
        <v>0</v>
      </c>
      <c r="X396" s="342">
        <f t="shared" si="45"/>
        <v>0</v>
      </c>
      <c r="Y396" s="342">
        <f t="shared" si="45"/>
        <v>0</v>
      </c>
      <c r="Z396" s="342">
        <f t="shared" si="45"/>
        <v>0</v>
      </c>
      <c r="AA396" s="342">
        <f t="shared" si="45"/>
        <v>0</v>
      </c>
      <c r="AB396" s="342">
        <f t="shared" si="45"/>
        <v>0</v>
      </c>
      <c r="AC396" s="109">
        <f t="shared" si="48"/>
        <v>0</v>
      </c>
      <c r="AD396" s="109">
        <f>IF(C396=A_Stammdaten!$B$12,E_SAV!$S396-E_SAV!$AE396,HLOOKUP(A_Stammdaten!$B$12-1,$AF$4:$AL$4004,ROW(C396)-3,FALSE)-$AE396)</f>
        <v>0</v>
      </c>
      <c r="AE396" s="109">
        <f>HLOOKUP(A_Stammdaten!$B$12,$AF$4:$AL$4004,ROW(C396)-3,FALSE)</f>
        <v>0</v>
      </c>
      <c r="AF396" s="109">
        <f t="shared" si="46"/>
        <v>0</v>
      </c>
      <c r="AG396" s="109">
        <f t="shared" si="44"/>
        <v>0</v>
      </c>
      <c r="AH396" s="109">
        <f t="shared" si="44"/>
        <v>0</v>
      </c>
      <c r="AI396" s="109">
        <f t="shared" si="44"/>
        <v>0</v>
      </c>
      <c r="AJ396" s="109">
        <f t="shared" si="43"/>
        <v>0</v>
      </c>
      <c r="AK396" s="109">
        <f t="shared" si="43"/>
        <v>0</v>
      </c>
      <c r="AL396" s="109">
        <f t="shared" si="43"/>
        <v>0</v>
      </c>
    </row>
    <row r="397" spans="1:38" x14ac:dyDescent="0.3">
      <c r="A397" s="421"/>
      <c r="B397" s="421"/>
      <c r="C397" s="422"/>
      <c r="D397" s="423"/>
      <c r="E397" s="421"/>
      <c r="F397" s="421"/>
      <c r="G397" s="421"/>
      <c r="H397" s="421"/>
      <c r="I397" s="421"/>
      <c r="J397" s="421"/>
      <c r="K397" s="421"/>
      <c r="L397" s="421"/>
      <c r="M397" s="423"/>
      <c r="N397" s="340">
        <f>IF(C397&gt;A_Stammdaten!$B$12,0,SUM(E397,F397,H397,J397:K397)-SUM(G397,I397,L397:M397))</f>
        <v>0</v>
      </c>
      <c r="O397" s="421"/>
      <c r="P397" s="421"/>
      <c r="Q397" s="421"/>
      <c r="R397" s="421"/>
      <c r="S397" s="108">
        <f t="shared" si="47"/>
        <v>0</v>
      </c>
      <c r="T397" s="341">
        <f>IF(ISBLANK($B397),0,VLOOKUP($B397,Listen!$A$2:$C$45,2,FALSE))</f>
        <v>0</v>
      </c>
      <c r="U397" s="341">
        <f>IF(ISBLANK($B397),0,VLOOKUP($B397,Listen!$A$2:$C$45,3,FALSE))</f>
        <v>0</v>
      </c>
      <c r="V397" s="342">
        <f t="shared" si="49"/>
        <v>0</v>
      </c>
      <c r="W397" s="342">
        <f t="shared" si="45"/>
        <v>0</v>
      </c>
      <c r="X397" s="342">
        <f t="shared" si="45"/>
        <v>0</v>
      </c>
      <c r="Y397" s="342">
        <f t="shared" si="45"/>
        <v>0</v>
      </c>
      <c r="Z397" s="342">
        <f t="shared" si="45"/>
        <v>0</v>
      </c>
      <c r="AA397" s="342">
        <f t="shared" si="45"/>
        <v>0</v>
      </c>
      <c r="AB397" s="342">
        <f t="shared" si="45"/>
        <v>0</v>
      </c>
      <c r="AC397" s="109">
        <f t="shared" si="48"/>
        <v>0</v>
      </c>
      <c r="AD397" s="109">
        <f>IF(C397=A_Stammdaten!$B$12,E_SAV!$S397-E_SAV!$AE397,HLOOKUP(A_Stammdaten!$B$12-1,$AF$4:$AL$4004,ROW(C397)-3,FALSE)-$AE397)</f>
        <v>0</v>
      </c>
      <c r="AE397" s="109">
        <f>HLOOKUP(A_Stammdaten!$B$12,$AF$4:$AL$4004,ROW(C397)-3,FALSE)</f>
        <v>0</v>
      </c>
      <c r="AF397" s="109">
        <f t="shared" si="46"/>
        <v>0</v>
      </c>
      <c r="AG397" s="109">
        <f t="shared" si="44"/>
        <v>0</v>
      </c>
      <c r="AH397" s="109">
        <f t="shared" si="44"/>
        <v>0</v>
      </c>
      <c r="AI397" s="109">
        <f t="shared" si="44"/>
        <v>0</v>
      </c>
      <c r="AJ397" s="109">
        <f t="shared" si="43"/>
        <v>0</v>
      </c>
      <c r="AK397" s="109">
        <f t="shared" si="43"/>
        <v>0</v>
      </c>
      <c r="AL397" s="109">
        <f t="shared" si="43"/>
        <v>0</v>
      </c>
    </row>
    <row r="398" spans="1:38" x14ac:dyDescent="0.3">
      <c r="A398" s="421"/>
      <c r="B398" s="421"/>
      <c r="C398" s="422"/>
      <c r="D398" s="423"/>
      <c r="E398" s="421"/>
      <c r="F398" s="421"/>
      <c r="G398" s="421"/>
      <c r="H398" s="421"/>
      <c r="I398" s="421"/>
      <c r="J398" s="421"/>
      <c r="K398" s="421"/>
      <c r="L398" s="421"/>
      <c r="M398" s="423"/>
      <c r="N398" s="340">
        <f>IF(C398&gt;A_Stammdaten!$B$12,0,SUM(E398,F398,H398,J398:K398)-SUM(G398,I398,L398:M398))</f>
        <v>0</v>
      </c>
      <c r="O398" s="421"/>
      <c r="P398" s="421"/>
      <c r="Q398" s="421"/>
      <c r="R398" s="421"/>
      <c r="S398" s="108">
        <f t="shared" si="47"/>
        <v>0</v>
      </c>
      <c r="T398" s="341">
        <f>IF(ISBLANK($B398),0,VLOOKUP($B398,Listen!$A$2:$C$45,2,FALSE))</f>
        <v>0</v>
      </c>
      <c r="U398" s="341">
        <f>IF(ISBLANK($B398),0,VLOOKUP($B398,Listen!$A$2:$C$45,3,FALSE))</f>
        <v>0</v>
      </c>
      <c r="V398" s="342">
        <f t="shared" si="49"/>
        <v>0</v>
      </c>
      <c r="W398" s="342">
        <f t="shared" si="45"/>
        <v>0</v>
      </c>
      <c r="X398" s="342">
        <f t="shared" si="45"/>
        <v>0</v>
      </c>
      <c r="Y398" s="342">
        <f t="shared" si="45"/>
        <v>0</v>
      </c>
      <c r="Z398" s="342">
        <f t="shared" si="45"/>
        <v>0</v>
      </c>
      <c r="AA398" s="342">
        <f t="shared" si="45"/>
        <v>0</v>
      </c>
      <c r="AB398" s="342">
        <f t="shared" si="45"/>
        <v>0</v>
      </c>
      <c r="AC398" s="109">
        <f t="shared" si="48"/>
        <v>0</v>
      </c>
      <c r="AD398" s="109">
        <f>IF(C398=A_Stammdaten!$B$12,E_SAV!$S398-E_SAV!$AE398,HLOOKUP(A_Stammdaten!$B$12-1,$AF$4:$AL$4004,ROW(C398)-3,FALSE)-$AE398)</f>
        <v>0</v>
      </c>
      <c r="AE398" s="109">
        <f>HLOOKUP(A_Stammdaten!$B$12,$AF$4:$AL$4004,ROW(C398)-3,FALSE)</f>
        <v>0</v>
      </c>
      <c r="AF398" s="109">
        <f t="shared" si="46"/>
        <v>0</v>
      </c>
      <c r="AG398" s="109">
        <f t="shared" si="44"/>
        <v>0</v>
      </c>
      <c r="AH398" s="109">
        <f t="shared" si="44"/>
        <v>0</v>
      </c>
      <c r="AI398" s="109">
        <f t="shared" si="44"/>
        <v>0</v>
      </c>
      <c r="AJ398" s="109">
        <f t="shared" si="43"/>
        <v>0</v>
      </c>
      <c r="AK398" s="109">
        <f t="shared" si="43"/>
        <v>0</v>
      </c>
      <c r="AL398" s="109">
        <f t="shared" si="43"/>
        <v>0</v>
      </c>
    </row>
    <row r="399" spans="1:38" x14ac:dyDescent="0.3">
      <c r="A399" s="421"/>
      <c r="B399" s="421"/>
      <c r="C399" s="422"/>
      <c r="D399" s="423"/>
      <c r="E399" s="421"/>
      <c r="F399" s="421"/>
      <c r="G399" s="421"/>
      <c r="H399" s="421"/>
      <c r="I399" s="421"/>
      <c r="J399" s="421"/>
      <c r="K399" s="421"/>
      <c r="L399" s="421"/>
      <c r="M399" s="423"/>
      <c r="N399" s="340">
        <f>IF(C399&gt;A_Stammdaten!$B$12,0,SUM(E399,F399,H399,J399:K399)-SUM(G399,I399,L399:M399))</f>
        <v>0</v>
      </c>
      <c r="O399" s="421"/>
      <c r="P399" s="421"/>
      <c r="Q399" s="421"/>
      <c r="R399" s="421"/>
      <c r="S399" s="108">
        <f t="shared" si="47"/>
        <v>0</v>
      </c>
      <c r="T399" s="341">
        <f>IF(ISBLANK($B399),0,VLOOKUP($B399,Listen!$A$2:$C$45,2,FALSE))</f>
        <v>0</v>
      </c>
      <c r="U399" s="341">
        <f>IF(ISBLANK($B399),0,VLOOKUP($B399,Listen!$A$2:$C$45,3,FALSE))</f>
        <v>0</v>
      </c>
      <c r="V399" s="342">
        <f t="shared" si="49"/>
        <v>0</v>
      </c>
      <c r="W399" s="342">
        <f t="shared" si="45"/>
        <v>0</v>
      </c>
      <c r="X399" s="342">
        <f t="shared" si="45"/>
        <v>0</v>
      </c>
      <c r="Y399" s="342">
        <f t="shared" si="45"/>
        <v>0</v>
      </c>
      <c r="Z399" s="342">
        <f t="shared" si="45"/>
        <v>0</v>
      </c>
      <c r="AA399" s="342">
        <f t="shared" si="45"/>
        <v>0</v>
      </c>
      <c r="AB399" s="342">
        <f t="shared" si="45"/>
        <v>0</v>
      </c>
      <c r="AC399" s="109">
        <f t="shared" si="48"/>
        <v>0</v>
      </c>
      <c r="AD399" s="109">
        <f>IF(C399=A_Stammdaten!$B$12,E_SAV!$S399-E_SAV!$AE399,HLOOKUP(A_Stammdaten!$B$12-1,$AF$4:$AL$4004,ROW(C399)-3,FALSE)-$AE399)</f>
        <v>0</v>
      </c>
      <c r="AE399" s="109">
        <f>HLOOKUP(A_Stammdaten!$B$12,$AF$4:$AL$4004,ROW(C399)-3,FALSE)</f>
        <v>0</v>
      </c>
      <c r="AF399" s="109">
        <f t="shared" si="46"/>
        <v>0</v>
      </c>
      <c r="AG399" s="109">
        <f t="shared" si="44"/>
        <v>0</v>
      </c>
      <c r="AH399" s="109">
        <f t="shared" si="44"/>
        <v>0</v>
      </c>
      <c r="AI399" s="109">
        <f t="shared" si="44"/>
        <v>0</v>
      </c>
      <c r="AJ399" s="109">
        <f t="shared" si="43"/>
        <v>0</v>
      </c>
      <c r="AK399" s="109">
        <f t="shared" si="43"/>
        <v>0</v>
      </c>
      <c r="AL399" s="109">
        <f t="shared" si="43"/>
        <v>0</v>
      </c>
    </row>
    <row r="400" spans="1:38" x14ac:dyDescent="0.3">
      <c r="A400" s="421"/>
      <c r="B400" s="421"/>
      <c r="C400" s="422"/>
      <c r="D400" s="423"/>
      <c r="E400" s="421"/>
      <c r="F400" s="421"/>
      <c r="G400" s="421"/>
      <c r="H400" s="421"/>
      <c r="I400" s="421"/>
      <c r="J400" s="421"/>
      <c r="K400" s="421"/>
      <c r="L400" s="421"/>
      <c r="M400" s="423"/>
      <c r="N400" s="340">
        <f>IF(C400&gt;A_Stammdaten!$B$12,0,SUM(E400,F400,H400,J400:K400)-SUM(G400,I400,L400:M400))</f>
        <v>0</v>
      </c>
      <c r="O400" s="421"/>
      <c r="P400" s="421"/>
      <c r="Q400" s="421"/>
      <c r="R400" s="421"/>
      <c r="S400" s="108">
        <f t="shared" si="47"/>
        <v>0</v>
      </c>
      <c r="T400" s="341">
        <f>IF(ISBLANK($B400),0,VLOOKUP($B400,Listen!$A$2:$C$45,2,FALSE))</f>
        <v>0</v>
      </c>
      <c r="U400" s="341">
        <f>IF(ISBLANK($B400),0,VLOOKUP($B400,Listen!$A$2:$C$45,3,FALSE))</f>
        <v>0</v>
      </c>
      <c r="V400" s="342">
        <f t="shared" si="49"/>
        <v>0</v>
      </c>
      <c r="W400" s="342">
        <f t="shared" si="45"/>
        <v>0</v>
      </c>
      <c r="X400" s="342">
        <f t="shared" si="45"/>
        <v>0</v>
      </c>
      <c r="Y400" s="342">
        <f t="shared" si="45"/>
        <v>0</v>
      </c>
      <c r="Z400" s="342">
        <f t="shared" si="45"/>
        <v>0</v>
      </c>
      <c r="AA400" s="342">
        <f t="shared" si="45"/>
        <v>0</v>
      </c>
      <c r="AB400" s="342">
        <f t="shared" si="45"/>
        <v>0</v>
      </c>
      <c r="AC400" s="109">
        <f t="shared" si="48"/>
        <v>0</v>
      </c>
      <c r="AD400" s="109">
        <f>IF(C400=A_Stammdaten!$B$12,E_SAV!$S400-E_SAV!$AE400,HLOOKUP(A_Stammdaten!$B$12-1,$AF$4:$AL$4004,ROW(C400)-3,FALSE)-$AE400)</f>
        <v>0</v>
      </c>
      <c r="AE400" s="109">
        <f>HLOOKUP(A_Stammdaten!$B$12,$AF$4:$AL$4004,ROW(C400)-3,FALSE)</f>
        <v>0</v>
      </c>
      <c r="AF400" s="109">
        <f t="shared" si="46"/>
        <v>0</v>
      </c>
      <c r="AG400" s="109">
        <f t="shared" si="44"/>
        <v>0</v>
      </c>
      <c r="AH400" s="109">
        <f t="shared" si="44"/>
        <v>0</v>
      </c>
      <c r="AI400" s="109">
        <f t="shared" si="44"/>
        <v>0</v>
      </c>
      <c r="AJ400" s="109">
        <f t="shared" si="43"/>
        <v>0</v>
      </c>
      <c r="AK400" s="109">
        <f t="shared" si="43"/>
        <v>0</v>
      </c>
      <c r="AL400" s="109">
        <f t="shared" si="43"/>
        <v>0</v>
      </c>
    </row>
    <row r="401" spans="1:38" x14ac:dyDescent="0.3">
      <c r="A401" s="421"/>
      <c r="B401" s="421"/>
      <c r="C401" s="422"/>
      <c r="D401" s="423"/>
      <c r="E401" s="421"/>
      <c r="F401" s="421"/>
      <c r="G401" s="421"/>
      <c r="H401" s="421"/>
      <c r="I401" s="421"/>
      <c r="J401" s="421"/>
      <c r="K401" s="421"/>
      <c r="L401" s="421"/>
      <c r="M401" s="423"/>
      <c r="N401" s="340">
        <f>IF(C401&gt;A_Stammdaten!$B$12,0,SUM(E401,F401,H401,J401:K401)-SUM(G401,I401,L401:M401))</f>
        <v>0</v>
      </c>
      <c r="O401" s="421"/>
      <c r="P401" s="421"/>
      <c r="Q401" s="421"/>
      <c r="R401" s="421"/>
      <c r="S401" s="108">
        <f t="shared" si="47"/>
        <v>0</v>
      </c>
      <c r="T401" s="341">
        <f>IF(ISBLANK($B401),0,VLOOKUP($B401,Listen!$A$2:$C$45,2,FALSE))</f>
        <v>0</v>
      </c>
      <c r="U401" s="341">
        <f>IF(ISBLANK($B401),0,VLOOKUP($B401,Listen!$A$2:$C$45,3,FALSE))</f>
        <v>0</v>
      </c>
      <c r="V401" s="342">
        <f t="shared" si="49"/>
        <v>0</v>
      </c>
      <c r="W401" s="342">
        <f t="shared" si="45"/>
        <v>0</v>
      </c>
      <c r="X401" s="342">
        <f t="shared" si="45"/>
        <v>0</v>
      </c>
      <c r="Y401" s="342">
        <f t="shared" si="45"/>
        <v>0</v>
      </c>
      <c r="Z401" s="342">
        <f t="shared" si="45"/>
        <v>0</v>
      </c>
      <c r="AA401" s="342">
        <f t="shared" si="45"/>
        <v>0</v>
      </c>
      <c r="AB401" s="342">
        <f t="shared" si="45"/>
        <v>0</v>
      </c>
      <c r="AC401" s="109">
        <f t="shared" si="48"/>
        <v>0</v>
      </c>
      <c r="AD401" s="109">
        <f>IF(C401=A_Stammdaten!$B$12,E_SAV!$S401-E_SAV!$AE401,HLOOKUP(A_Stammdaten!$B$12-1,$AF$4:$AL$4004,ROW(C401)-3,FALSE)-$AE401)</f>
        <v>0</v>
      </c>
      <c r="AE401" s="109">
        <f>HLOOKUP(A_Stammdaten!$B$12,$AF$4:$AL$4004,ROW(C401)-3,FALSE)</f>
        <v>0</v>
      </c>
      <c r="AF401" s="109">
        <f t="shared" si="46"/>
        <v>0</v>
      </c>
      <c r="AG401" s="109">
        <f t="shared" si="44"/>
        <v>0</v>
      </c>
      <c r="AH401" s="109">
        <f t="shared" si="44"/>
        <v>0</v>
      </c>
      <c r="AI401" s="109">
        <f t="shared" si="44"/>
        <v>0</v>
      </c>
      <c r="AJ401" s="109">
        <f t="shared" si="43"/>
        <v>0</v>
      </c>
      <c r="AK401" s="109">
        <f t="shared" si="43"/>
        <v>0</v>
      </c>
      <c r="AL401" s="109">
        <f t="shared" si="43"/>
        <v>0</v>
      </c>
    </row>
    <row r="402" spans="1:38" x14ac:dyDescent="0.3">
      <c r="A402" s="421"/>
      <c r="B402" s="421"/>
      <c r="C402" s="422"/>
      <c r="D402" s="423"/>
      <c r="E402" s="421"/>
      <c r="F402" s="421"/>
      <c r="G402" s="421"/>
      <c r="H402" s="421"/>
      <c r="I402" s="421"/>
      <c r="J402" s="421"/>
      <c r="K402" s="421"/>
      <c r="L402" s="421"/>
      <c r="M402" s="423"/>
      <c r="N402" s="340">
        <f>IF(C402&gt;A_Stammdaten!$B$12,0,SUM(E402,F402,H402,J402:K402)-SUM(G402,I402,L402:M402))</f>
        <v>0</v>
      </c>
      <c r="O402" s="421"/>
      <c r="P402" s="421"/>
      <c r="Q402" s="421"/>
      <c r="R402" s="421"/>
      <c r="S402" s="108">
        <f t="shared" si="47"/>
        <v>0</v>
      </c>
      <c r="T402" s="341">
        <f>IF(ISBLANK($B402),0,VLOOKUP($B402,Listen!$A$2:$C$45,2,FALSE))</f>
        <v>0</v>
      </c>
      <c r="U402" s="341">
        <f>IF(ISBLANK($B402),0,VLOOKUP($B402,Listen!$A$2:$C$45,3,FALSE))</f>
        <v>0</v>
      </c>
      <c r="V402" s="342">
        <f t="shared" si="49"/>
        <v>0</v>
      </c>
      <c r="W402" s="342">
        <f t="shared" si="45"/>
        <v>0</v>
      </c>
      <c r="X402" s="342">
        <f t="shared" si="45"/>
        <v>0</v>
      </c>
      <c r="Y402" s="342">
        <f t="shared" si="45"/>
        <v>0</v>
      </c>
      <c r="Z402" s="342">
        <f t="shared" si="45"/>
        <v>0</v>
      </c>
      <c r="AA402" s="342">
        <f t="shared" si="45"/>
        <v>0</v>
      </c>
      <c r="AB402" s="342">
        <f t="shared" si="45"/>
        <v>0</v>
      </c>
      <c r="AC402" s="109">
        <f t="shared" si="48"/>
        <v>0</v>
      </c>
      <c r="AD402" s="109">
        <f>IF(C402=A_Stammdaten!$B$12,E_SAV!$S402-E_SAV!$AE402,HLOOKUP(A_Stammdaten!$B$12-1,$AF$4:$AL$4004,ROW(C402)-3,FALSE)-$AE402)</f>
        <v>0</v>
      </c>
      <c r="AE402" s="109">
        <f>HLOOKUP(A_Stammdaten!$B$12,$AF$4:$AL$4004,ROW(C402)-3,FALSE)</f>
        <v>0</v>
      </c>
      <c r="AF402" s="109">
        <f t="shared" si="46"/>
        <v>0</v>
      </c>
      <c r="AG402" s="109">
        <f t="shared" si="44"/>
        <v>0</v>
      </c>
      <c r="AH402" s="109">
        <f t="shared" si="44"/>
        <v>0</v>
      </c>
      <c r="AI402" s="109">
        <f t="shared" si="44"/>
        <v>0</v>
      </c>
      <c r="AJ402" s="109">
        <f t="shared" si="43"/>
        <v>0</v>
      </c>
      <c r="AK402" s="109">
        <f t="shared" si="43"/>
        <v>0</v>
      </c>
      <c r="AL402" s="109">
        <f t="shared" si="43"/>
        <v>0</v>
      </c>
    </row>
    <row r="403" spans="1:38" x14ac:dyDescent="0.3">
      <c r="A403" s="421"/>
      <c r="B403" s="421"/>
      <c r="C403" s="422"/>
      <c r="D403" s="423"/>
      <c r="E403" s="421"/>
      <c r="F403" s="421"/>
      <c r="G403" s="421"/>
      <c r="H403" s="421"/>
      <c r="I403" s="421"/>
      <c r="J403" s="421"/>
      <c r="K403" s="421"/>
      <c r="L403" s="421"/>
      <c r="M403" s="423"/>
      <c r="N403" s="340">
        <f>IF(C403&gt;A_Stammdaten!$B$12,0,SUM(E403,F403,H403,J403:K403)-SUM(G403,I403,L403:M403))</f>
        <v>0</v>
      </c>
      <c r="O403" s="421"/>
      <c r="P403" s="421"/>
      <c r="Q403" s="421"/>
      <c r="R403" s="421"/>
      <c r="S403" s="108">
        <f t="shared" si="47"/>
        <v>0</v>
      </c>
      <c r="T403" s="341">
        <f>IF(ISBLANK($B403),0,VLOOKUP($B403,Listen!$A$2:$C$45,2,FALSE))</f>
        <v>0</v>
      </c>
      <c r="U403" s="341">
        <f>IF(ISBLANK($B403),0,VLOOKUP($B403,Listen!$A$2:$C$45,3,FALSE))</f>
        <v>0</v>
      </c>
      <c r="V403" s="342">
        <f t="shared" si="49"/>
        <v>0</v>
      </c>
      <c r="W403" s="342">
        <f t="shared" si="45"/>
        <v>0</v>
      </c>
      <c r="X403" s="342">
        <f t="shared" si="45"/>
        <v>0</v>
      </c>
      <c r="Y403" s="342">
        <f t="shared" si="45"/>
        <v>0</v>
      </c>
      <c r="Z403" s="342">
        <f t="shared" si="45"/>
        <v>0</v>
      </c>
      <c r="AA403" s="342">
        <f t="shared" si="45"/>
        <v>0</v>
      </c>
      <c r="AB403" s="342">
        <f t="shared" si="45"/>
        <v>0</v>
      </c>
      <c r="AC403" s="109">
        <f t="shared" si="48"/>
        <v>0</v>
      </c>
      <c r="AD403" s="109">
        <f>IF(C403=A_Stammdaten!$B$12,E_SAV!$S403-E_SAV!$AE403,HLOOKUP(A_Stammdaten!$B$12-1,$AF$4:$AL$4004,ROW(C403)-3,FALSE)-$AE403)</f>
        <v>0</v>
      </c>
      <c r="AE403" s="109">
        <f>HLOOKUP(A_Stammdaten!$B$12,$AF$4:$AL$4004,ROW(C403)-3,FALSE)</f>
        <v>0</v>
      </c>
      <c r="AF403" s="109">
        <f t="shared" si="46"/>
        <v>0</v>
      </c>
      <c r="AG403" s="109">
        <f t="shared" si="44"/>
        <v>0</v>
      </c>
      <c r="AH403" s="109">
        <f t="shared" si="44"/>
        <v>0</v>
      </c>
      <c r="AI403" s="109">
        <f t="shared" si="44"/>
        <v>0</v>
      </c>
      <c r="AJ403" s="109">
        <f t="shared" si="43"/>
        <v>0</v>
      </c>
      <c r="AK403" s="109">
        <f t="shared" si="43"/>
        <v>0</v>
      </c>
      <c r="AL403" s="109">
        <f t="shared" si="43"/>
        <v>0</v>
      </c>
    </row>
    <row r="404" spans="1:38" x14ac:dyDescent="0.3">
      <c r="A404" s="421"/>
      <c r="B404" s="421"/>
      <c r="C404" s="422"/>
      <c r="D404" s="423"/>
      <c r="E404" s="421"/>
      <c r="F404" s="421"/>
      <c r="G404" s="421"/>
      <c r="H404" s="421"/>
      <c r="I404" s="421"/>
      <c r="J404" s="421"/>
      <c r="K404" s="421"/>
      <c r="L404" s="421"/>
      <c r="M404" s="423"/>
      <c r="N404" s="340">
        <f>IF(C404&gt;A_Stammdaten!$B$12,0,SUM(E404,F404,H404,J404:K404)-SUM(G404,I404,L404:M404))</f>
        <v>0</v>
      </c>
      <c r="O404" s="421"/>
      <c r="P404" s="421"/>
      <c r="Q404" s="421"/>
      <c r="R404" s="421"/>
      <c r="S404" s="108">
        <f t="shared" si="47"/>
        <v>0</v>
      </c>
      <c r="T404" s="341">
        <f>IF(ISBLANK($B404),0,VLOOKUP($B404,Listen!$A$2:$C$45,2,FALSE))</f>
        <v>0</v>
      </c>
      <c r="U404" s="341">
        <f>IF(ISBLANK($B404),0,VLOOKUP($B404,Listen!$A$2:$C$45,3,FALSE))</f>
        <v>0</v>
      </c>
      <c r="V404" s="342">
        <f t="shared" si="49"/>
        <v>0</v>
      </c>
      <c r="W404" s="342">
        <f t="shared" si="45"/>
        <v>0</v>
      </c>
      <c r="X404" s="342">
        <f t="shared" si="45"/>
        <v>0</v>
      </c>
      <c r="Y404" s="342">
        <f t="shared" si="45"/>
        <v>0</v>
      </c>
      <c r="Z404" s="342">
        <f t="shared" si="45"/>
        <v>0</v>
      </c>
      <c r="AA404" s="342">
        <f t="shared" si="45"/>
        <v>0</v>
      </c>
      <c r="AB404" s="342">
        <f t="shared" si="45"/>
        <v>0</v>
      </c>
      <c r="AC404" s="109">
        <f t="shared" si="48"/>
        <v>0</v>
      </c>
      <c r="AD404" s="109">
        <f>IF(C404=A_Stammdaten!$B$12,E_SAV!$S404-E_SAV!$AE404,HLOOKUP(A_Stammdaten!$B$12-1,$AF$4:$AL$4004,ROW(C404)-3,FALSE)-$AE404)</f>
        <v>0</v>
      </c>
      <c r="AE404" s="109">
        <f>HLOOKUP(A_Stammdaten!$B$12,$AF$4:$AL$4004,ROW(C404)-3,FALSE)</f>
        <v>0</v>
      </c>
      <c r="AF404" s="109">
        <f t="shared" si="46"/>
        <v>0</v>
      </c>
      <c r="AG404" s="109">
        <f t="shared" si="44"/>
        <v>0</v>
      </c>
      <c r="AH404" s="109">
        <f t="shared" si="44"/>
        <v>0</v>
      </c>
      <c r="AI404" s="109">
        <f t="shared" si="44"/>
        <v>0</v>
      </c>
      <c r="AJ404" s="109">
        <f t="shared" si="43"/>
        <v>0</v>
      </c>
      <c r="AK404" s="109">
        <f t="shared" si="43"/>
        <v>0</v>
      </c>
      <c r="AL404" s="109">
        <f t="shared" si="43"/>
        <v>0</v>
      </c>
    </row>
    <row r="405" spans="1:38" x14ac:dyDescent="0.3">
      <c r="A405" s="421"/>
      <c r="B405" s="421"/>
      <c r="C405" s="422"/>
      <c r="D405" s="423"/>
      <c r="E405" s="421"/>
      <c r="F405" s="421"/>
      <c r="G405" s="421"/>
      <c r="H405" s="421"/>
      <c r="I405" s="421"/>
      <c r="J405" s="421"/>
      <c r="K405" s="421"/>
      <c r="L405" s="421"/>
      <c r="M405" s="423"/>
      <c r="N405" s="340">
        <f>IF(C405&gt;A_Stammdaten!$B$12,0,SUM(E405,F405,H405,J405:K405)-SUM(G405,I405,L405:M405))</f>
        <v>0</v>
      </c>
      <c r="O405" s="421"/>
      <c r="P405" s="421"/>
      <c r="Q405" s="421"/>
      <c r="R405" s="421"/>
      <c r="S405" s="108">
        <f t="shared" si="47"/>
        <v>0</v>
      </c>
      <c r="T405" s="341">
        <f>IF(ISBLANK($B405),0,VLOOKUP($B405,Listen!$A$2:$C$45,2,FALSE))</f>
        <v>0</v>
      </c>
      <c r="U405" s="341">
        <f>IF(ISBLANK($B405),0,VLOOKUP($B405,Listen!$A$2:$C$45,3,FALSE))</f>
        <v>0</v>
      </c>
      <c r="V405" s="342">
        <f t="shared" si="49"/>
        <v>0</v>
      </c>
      <c r="W405" s="342">
        <f t="shared" si="45"/>
        <v>0</v>
      </c>
      <c r="X405" s="342">
        <f t="shared" si="45"/>
        <v>0</v>
      </c>
      <c r="Y405" s="342">
        <f t="shared" si="45"/>
        <v>0</v>
      </c>
      <c r="Z405" s="342">
        <f t="shared" si="45"/>
        <v>0</v>
      </c>
      <c r="AA405" s="342">
        <f t="shared" si="45"/>
        <v>0</v>
      </c>
      <c r="AB405" s="342">
        <f t="shared" si="45"/>
        <v>0</v>
      </c>
      <c r="AC405" s="109">
        <f t="shared" si="48"/>
        <v>0</v>
      </c>
      <c r="AD405" s="109">
        <f>IF(C405=A_Stammdaten!$B$12,E_SAV!$S405-E_SAV!$AE405,HLOOKUP(A_Stammdaten!$B$12-1,$AF$4:$AL$4004,ROW(C405)-3,FALSE)-$AE405)</f>
        <v>0</v>
      </c>
      <c r="AE405" s="109">
        <f>HLOOKUP(A_Stammdaten!$B$12,$AF$4:$AL$4004,ROW(C405)-3,FALSE)</f>
        <v>0</v>
      </c>
      <c r="AF405" s="109">
        <f t="shared" si="46"/>
        <v>0</v>
      </c>
      <c r="AG405" s="109">
        <f t="shared" si="44"/>
        <v>0</v>
      </c>
      <c r="AH405" s="109">
        <f t="shared" si="44"/>
        <v>0</v>
      </c>
      <c r="AI405" s="109">
        <f t="shared" si="44"/>
        <v>0</v>
      </c>
      <c r="AJ405" s="109">
        <f t="shared" si="43"/>
        <v>0</v>
      </c>
      <c r="AK405" s="109">
        <f t="shared" si="43"/>
        <v>0</v>
      </c>
      <c r="AL405" s="109">
        <f t="shared" si="43"/>
        <v>0</v>
      </c>
    </row>
    <row r="406" spans="1:38" x14ac:dyDescent="0.3">
      <c r="A406" s="421"/>
      <c r="B406" s="421"/>
      <c r="C406" s="422"/>
      <c r="D406" s="423"/>
      <c r="E406" s="421"/>
      <c r="F406" s="421"/>
      <c r="G406" s="421"/>
      <c r="H406" s="421"/>
      <c r="I406" s="421"/>
      <c r="J406" s="421"/>
      <c r="K406" s="421"/>
      <c r="L406" s="421"/>
      <c r="M406" s="423"/>
      <c r="N406" s="340">
        <f>IF(C406&gt;A_Stammdaten!$B$12,0,SUM(E406,F406,H406,J406:K406)-SUM(G406,I406,L406:M406))</f>
        <v>0</v>
      </c>
      <c r="O406" s="421"/>
      <c r="P406" s="421"/>
      <c r="Q406" s="421"/>
      <c r="R406" s="421"/>
      <c r="S406" s="108">
        <f t="shared" si="47"/>
        <v>0</v>
      </c>
      <c r="T406" s="341">
        <f>IF(ISBLANK($B406),0,VLOOKUP($B406,Listen!$A$2:$C$45,2,FALSE))</f>
        <v>0</v>
      </c>
      <c r="U406" s="341">
        <f>IF(ISBLANK($B406),0,VLOOKUP($B406,Listen!$A$2:$C$45,3,FALSE))</f>
        <v>0</v>
      </c>
      <c r="V406" s="342">
        <f t="shared" si="49"/>
        <v>0</v>
      </c>
      <c r="W406" s="342">
        <f t="shared" si="45"/>
        <v>0</v>
      </c>
      <c r="X406" s="342">
        <f t="shared" si="45"/>
        <v>0</v>
      </c>
      <c r="Y406" s="342">
        <f t="shared" si="45"/>
        <v>0</v>
      </c>
      <c r="Z406" s="342">
        <f t="shared" si="45"/>
        <v>0</v>
      </c>
      <c r="AA406" s="342">
        <f t="shared" si="45"/>
        <v>0</v>
      </c>
      <c r="AB406" s="342">
        <f t="shared" si="45"/>
        <v>0</v>
      </c>
      <c r="AC406" s="109">
        <f t="shared" si="48"/>
        <v>0</v>
      </c>
      <c r="AD406" s="109">
        <f>IF(C406=A_Stammdaten!$B$12,E_SAV!$S406-E_SAV!$AE406,HLOOKUP(A_Stammdaten!$B$12-1,$AF$4:$AL$4004,ROW(C406)-3,FALSE)-$AE406)</f>
        <v>0</v>
      </c>
      <c r="AE406" s="109">
        <f>HLOOKUP(A_Stammdaten!$B$12,$AF$4:$AL$4004,ROW(C406)-3,FALSE)</f>
        <v>0</v>
      </c>
      <c r="AF406" s="109">
        <f t="shared" si="46"/>
        <v>0</v>
      </c>
      <c r="AG406" s="109">
        <f t="shared" si="44"/>
        <v>0</v>
      </c>
      <c r="AH406" s="109">
        <f t="shared" si="44"/>
        <v>0</v>
      </c>
      <c r="AI406" s="109">
        <f t="shared" si="44"/>
        <v>0</v>
      </c>
      <c r="AJ406" s="109">
        <f t="shared" si="43"/>
        <v>0</v>
      </c>
      <c r="AK406" s="109">
        <f t="shared" si="43"/>
        <v>0</v>
      </c>
      <c r="AL406" s="109">
        <f t="shared" si="43"/>
        <v>0</v>
      </c>
    </row>
    <row r="407" spans="1:38" x14ac:dyDescent="0.3">
      <c r="A407" s="421"/>
      <c r="B407" s="421"/>
      <c r="C407" s="422"/>
      <c r="D407" s="423"/>
      <c r="E407" s="421"/>
      <c r="F407" s="421"/>
      <c r="G407" s="421"/>
      <c r="H407" s="421"/>
      <c r="I407" s="421"/>
      <c r="J407" s="421"/>
      <c r="K407" s="421"/>
      <c r="L407" s="421"/>
      <c r="M407" s="423"/>
      <c r="N407" s="340">
        <f>IF(C407&gt;A_Stammdaten!$B$12,0,SUM(E407,F407,H407,J407:K407)-SUM(G407,I407,L407:M407))</f>
        <v>0</v>
      </c>
      <c r="O407" s="421"/>
      <c r="P407" s="421"/>
      <c r="Q407" s="421"/>
      <c r="R407" s="421"/>
      <c r="S407" s="108">
        <f t="shared" si="47"/>
        <v>0</v>
      </c>
      <c r="T407" s="341">
        <f>IF(ISBLANK($B407),0,VLOOKUP($B407,Listen!$A$2:$C$45,2,FALSE))</f>
        <v>0</v>
      </c>
      <c r="U407" s="341">
        <f>IF(ISBLANK($B407),0,VLOOKUP($B407,Listen!$A$2:$C$45,3,FALSE))</f>
        <v>0</v>
      </c>
      <c r="V407" s="342">
        <f t="shared" si="49"/>
        <v>0</v>
      </c>
      <c r="W407" s="342">
        <f t="shared" si="45"/>
        <v>0</v>
      </c>
      <c r="X407" s="342">
        <f t="shared" si="45"/>
        <v>0</v>
      </c>
      <c r="Y407" s="342">
        <f t="shared" si="45"/>
        <v>0</v>
      </c>
      <c r="Z407" s="342">
        <f t="shared" si="45"/>
        <v>0</v>
      </c>
      <c r="AA407" s="342">
        <f t="shared" si="45"/>
        <v>0</v>
      </c>
      <c r="AB407" s="342">
        <f t="shared" si="45"/>
        <v>0</v>
      </c>
      <c r="AC407" s="109">
        <f t="shared" si="48"/>
        <v>0</v>
      </c>
      <c r="AD407" s="109">
        <f>IF(C407=A_Stammdaten!$B$12,E_SAV!$S407-E_SAV!$AE407,HLOOKUP(A_Stammdaten!$B$12-1,$AF$4:$AL$4004,ROW(C407)-3,FALSE)-$AE407)</f>
        <v>0</v>
      </c>
      <c r="AE407" s="109">
        <f>HLOOKUP(A_Stammdaten!$B$12,$AF$4:$AL$4004,ROW(C407)-3,FALSE)</f>
        <v>0</v>
      </c>
      <c r="AF407" s="109">
        <f t="shared" si="46"/>
        <v>0</v>
      </c>
      <c r="AG407" s="109">
        <f t="shared" si="44"/>
        <v>0</v>
      </c>
      <c r="AH407" s="109">
        <f t="shared" si="44"/>
        <v>0</v>
      </c>
      <c r="AI407" s="109">
        <f t="shared" si="44"/>
        <v>0</v>
      </c>
      <c r="AJ407" s="109">
        <f t="shared" si="43"/>
        <v>0</v>
      </c>
      <c r="AK407" s="109">
        <f t="shared" si="43"/>
        <v>0</v>
      </c>
      <c r="AL407" s="109">
        <f t="shared" si="43"/>
        <v>0</v>
      </c>
    </row>
    <row r="408" spans="1:38" x14ac:dyDescent="0.3">
      <c r="A408" s="421"/>
      <c r="B408" s="421"/>
      <c r="C408" s="422"/>
      <c r="D408" s="423"/>
      <c r="E408" s="421"/>
      <c r="F408" s="421"/>
      <c r="G408" s="421"/>
      <c r="H408" s="421"/>
      <c r="I408" s="421"/>
      <c r="J408" s="421"/>
      <c r="K408" s="421"/>
      <c r="L408" s="421"/>
      <c r="M408" s="423"/>
      <c r="N408" s="340">
        <f>IF(C408&gt;A_Stammdaten!$B$12,0,SUM(E408,F408,H408,J408:K408)-SUM(G408,I408,L408:M408))</f>
        <v>0</v>
      </c>
      <c r="O408" s="421"/>
      <c r="P408" s="421"/>
      <c r="Q408" s="421"/>
      <c r="R408" s="421"/>
      <c r="S408" s="108">
        <f t="shared" si="47"/>
        <v>0</v>
      </c>
      <c r="T408" s="341">
        <f>IF(ISBLANK($B408),0,VLOOKUP($B408,Listen!$A$2:$C$45,2,FALSE))</f>
        <v>0</v>
      </c>
      <c r="U408" s="341">
        <f>IF(ISBLANK($B408),0,VLOOKUP($B408,Listen!$A$2:$C$45,3,FALSE))</f>
        <v>0</v>
      </c>
      <c r="V408" s="342">
        <f t="shared" si="49"/>
        <v>0</v>
      </c>
      <c r="W408" s="342">
        <f t="shared" si="45"/>
        <v>0</v>
      </c>
      <c r="X408" s="342">
        <f t="shared" si="45"/>
        <v>0</v>
      </c>
      <c r="Y408" s="342">
        <f t="shared" si="45"/>
        <v>0</v>
      </c>
      <c r="Z408" s="342">
        <f t="shared" si="45"/>
        <v>0</v>
      </c>
      <c r="AA408" s="342">
        <f t="shared" si="45"/>
        <v>0</v>
      </c>
      <c r="AB408" s="342">
        <f t="shared" si="45"/>
        <v>0</v>
      </c>
      <c r="AC408" s="109">
        <f t="shared" si="48"/>
        <v>0</v>
      </c>
      <c r="AD408" s="109">
        <f>IF(C408=A_Stammdaten!$B$12,E_SAV!$S408-E_SAV!$AE408,HLOOKUP(A_Stammdaten!$B$12-1,$AF$4:$AL$4004,ROW(C408)-3,FALSE)-$AE408)</f>
        <v>0</v>
      </c>
      <c r="AE408" s="109">
        <f>HLOOKUP(A_Stammdaten!$B$12,$AF$4:$AL$4004,ROW(C408)-3,FALSE)</f>
        <v>0</v>
      </c>
      <c r="AF408" s="109">
        <f t="shared" si="46"/>
        <v>0</v>
      </c>
      <c r="AG408" s="109">
        <f t="shared" si="44"/>
        <v>0</v>
      </c>
      <c r="AH408" s="109">
        <f t="shared" si="44"/>
        <v>0</v>
      </c>
      <c r="AI408" s="109">
        <f t="shared" si="44"/>
        <v>0</v>
      </c>
      <c r="AJ408" s="109">
        <f t="shared" si="43"/>
        <v>0</v>
      </c>
      <c r="AK408" s="109">
        <f t="shared" si="43"/>
        <v>0</v>
      </c>
      <c r="AL408" s="109">
        <f t="shared" si="43"/>
        <v>0</v>
      </c>
    </row>
    <row r="409" spans="1:38" x14ac:dyDescent="0.3">
      <c r="A409" s="421"/>
      <c r="B409" s="421"/>
      <c r="C409" s="422"/>
      <c r="D409" s="423"/>
      <c r="E409" s="421"/>
      <c r="F409" s="421"/>
      <c r="G409" s="421"/>
      <c r="H409" s="421"/>
      <c r="I409" s="421"/>
      <c r="J409" s="421"/>
      <c r="K409" s="421"/>
      <c r="L409" s="421"/>
      <c r="M409" s="423"/>
      <c r="N409" s="340">
        <f>IF(C409&gt;A_Stammdaten!$B$12,0,SUM(E409,F409,H409,J409:K409)-SUM(G409,I409,L409:M409))</f>
        <v>0</v>
      </c>
      <c r="O409" s="421"/>
      <c r="P409" s="421"/>
      <c r="Q409" s="421"/>
      <c r="R409" s="421"/>
      <c r="S409" s="108">
        <f t="shared" si="47"/>
        <v>0</v>
      </c>
      <c r="T409" s="341">
        <f>IF(ISBLANK($B409),0,VLOOKUP($B409,Listen!$A$2:$C$45,2,FALSE))</f>
        <v>0</v>
      </c>
      <c r="U409" s="341">
        <f>IF(ISBLANK($B409),0,VLOOKUP($B409,Listen!$A$2:$C$45,3,FALSE))</f>
        <v>0</v>
      </c>
      <c r="V409" s="342">
        <f t="shared" si="49"/>
        <v>0</v>
      </c>
      <c r="W409" s="342">
        <f t="shared" si="45"/>
        <v>0</v>
      </c>
      <c r="X409" s="342">
        <f t="shared" si="45"/>
        <v>0</v>
      </c>
      <c r="Y409" s="342">
        <f t="shared" si="45"/>
        <v>0</v>
      </c>
      <c r="Z409" s="342">
        <f t="shared" si="45"/>
        <v>0</v>
      </c>
      <c r="AA409" s="342">
        <f t="shared" si="45"/>
        <v>0</v>
      </c>
      <c r="AB409" s="342">
        <f t="shared" si="45"/>
        <v>0</v>
      </c>
      <c r="AC409" s="109">
        <f t="shared" si="48"/>
        <v>0</v>
      </c>
      <c r="AD409" s="109">
        <f>IF(C409=A_Stammdaten!$B$12,E_SAV!$S409-E_SAV!$AE409,HLOOKUP(A_Stammdaten!$B$12-1,$AF$4:$AL$4004,ROW(C409)-3,FALSE)-$AE409)</f>
        <v>0</v>
      </c>
      <c r="AE409" s="109">
        <f>HLOOKUP(A_Stammdaten!$B$12,$AF$4:$AL$4004,ROW(C409)-3,FALSE)</f>
        <v>0</v>
      </c>
      <c r="AF409" s="109">
        <f t="shared" si="46"/>
        <v>0</v>
      </c>
      <c r="AG409" s="109">
        <f t="shared" si="44"/>
        <v>0</v>
      </c>
      <c r="AH409" s="109">
        <f t="shared" si="44"/>
        <v>0</v>
      </c>
      <c r="AI409" s="109">
        <f t="shared" si="44"/>
        <v>0</v>
      </c>
      <c r="AJ409" s="109">
        <f t="shared" si="43"/>
        <v>0</v>
      </c>
      <c r="AK409" s="109">
        <f t="shared" si="43"/>
        <v>0</v>
      </c>
      <c r="AL409" s="109">
        <f t="shared" si="43"/>
        <v>0</v>
      </c>
    </row>
    <row r="410" spans="1:38" x14ac:dyDescent="0.3">
      <c r="A410" s="421"/>
      <c r="B410" s="421"/>
      <c r="C410" s="422"/>
      <c r="D410" s="423"/>
      <c r="E410" s="421"/>
      <c r="F410" s="421"/>
      <c r="G410" s="421"/>
      <c r="H410" s="421"/>
      <c r="I410" s="421"/>
      <c r="J410" s="421"/>
      <c r="K410" s="421"/>
      <c r="L410" s="421"/>
      <c r="M410" s="423"/>
      <c r="N410" s="340">
        <f>IF(C410&gt;A_Stammdaten!$B$12,0,SUM(E410,F410,H410,J410:K410)-SUM(G410,I410,L410:M410))</f>
        <v>0</v>
      </c>
      <c r="O410" s="421"/>
      <c r="P410" s="421"/>
      <c r="Q410" s="421"/>
      <c r="R410" s="421"/>
      <c r="S410" s="108">
        <f t="shared" si="47"/>
        <v>0</v>
      </c>
      <c r="T410" s="341">
        <f>IF(ISBLANK($B410),0,VLOOKUP($B410,Listen!$A$2:$C$45,2,FALSE))</f>
        <v>0</v>
      </c>
      <c r="U410" s="341">
        <f>IF(ISBLANK($B410),0,VLOOKUP($B410,Listen!$A$2:$C$45,3,FALSE))</f>
        <v>0</v>
      </c>
      <c r="V410" s="342">
        <f t="shared" si="49"/>
        <v>0</v>
      </c>
      <c r="W410" s="342">
        <f t="shared" si="45"/>
        <v>0</v>
      </c>
      <c r="X410" s="342">
        <f t="shared" si="45"/>
        <v>0</v>
      </c>
      <c r="Y410" s="342">
        <f t="shared" si="45"/>
        <v>0</v>
      </c>
      <c r="Z410" s="342">
        <f t="shared" si="45"/>
        <v>0</v>
      </c>
      <c r="AA410" s="342">
        <f t="shared" si="45"/>
        <v>0</v>
      </c>
      <c r="AB410" s="342">
        <f t="shared" si="45"/>
        <v>0</v>
      </c>
      <c r="AC410" s="109">
        <f t="shared" si="48"/>
        <v>0</v>
      </c>
      <c r="AD410" s="109">
        <f>IF(C410=A_Stammdaten!$B$12,E_SAV!$S410-E_SAV!$AE410,HLOOKUP(A_Stammdaten!$B$12-1,$AF$4:$AL$4004,ROW(C410)-3,FALSE)-$AE410)</f>
        <v>0</v>
      </c>
      <c r="AE410" s="109">
        <f>HLOOKUP(A_Stammdaten!$B$12,$AF$4:$AL$4004,ROW(C410)-3,FALSE)</f>
        <v>0</v>
      </c>
      <c r="AF410" s="109">
        <f t="shared" si="46"/>
        <v>0</v>
      </c>
      <c r="AG410" s="109">
        <f t="shared" si="44"/>
        <v>0</v>
      </c>
      <c r="AH410" s="109">
        <f t="shared" si="44"/>
        <v>0</v>
      </c>
      <c r="AI410" s="109">
        <f t="shared" si="44"/>
        <v>0</v>
      </c>
      <c r="AJ410" s="109">
        <f t="shared" si="43"/>
        <v>0</v>
      </c>
      <c r="AK410" s="109">
        <f t="shared" si="43"/>
        <v>0</v>
      </c>
      <c r="AL410" s="109">
        <f t="shared" si="43"/>
        <v>0</v>
      </c>
    </row>
    <row r="411" spans="1:38" x14ac:dyDescent="0.3">
      <c r="A411" s="421"/>
      <c r="B411" s="421"/>
      <c r="C411" s="422"/>
      <c r="D411" s="423"/>
      <c r="E411" s="421"/>
      <c r="F411" s="421"/>
      <c r="G411" s="421"/>
      <c r="H411" s="421"/>
      <c r="I411" s="421"/>
      <c r="J411" s="421"/>
      <c r="K411" s="421"/>
      <c r="L411" s="421"/>
      <c r="M411" s="423"/>
      <c r="N411" s="340">
        <f>IF(C411&gt;A_Stammdaten!$B$12,0,SUM(E411,F411,H411,J411:K411)-SUM(G411,I411,L411:M411))</f>
        <v>0</v>
      </c>
      <c r="O411" s="421"/>
      <c r="P411" s="421"/>
      <c r="Q411" s="421"/>
      <c r="R411" s="421"/>
      <c r="S411" s="108">
        <f t="shared" si="47"/>
        <v>0</v>
      </c>
      <c r="T411" s="341">
        <f>IF(ISBLANK($B411),0,VLOOKUP($B411,Listen!$A$2:$C$45,2,FALSE))</f>
        <v>0</v>
      </c>
      <c r="U411" s="341">
        <f>IF(ISBLANK($B411),0,VLOOKUP($B411,Listen!$A$2:$C$45,3,FALSE))</f>
        <v>0</v>
      </c>
      <c r="V411" s="342">
        <f t="shared" si="49"/>
        <v>0</v>
      </c>
      <c r="W411" s="342">
        <f t="shared" si="45"/>
        <v>0</v>
      </c>
      <c r="X411" s="342">
        <f t="shared" si="45"/>
        <v>0</v>
      </c>
      <c r="Y411" s="342">
        <f t="shared" si="45"/>
        <v>0</v>
      </c>
      <c r="Z411" s="342">
        <f t="shared" si="45"/>
        <v>0</v>
      </c>
      <c r="AA411" s="342">
        <f t="shared" si="45"/>
        <v>0</v>
      </c>
      <c r="AB411" s="342">
        <f t="shared" si="45"/>
        <v>0</v>
      </c>
      <c r="AC411" s="109">
        <f t="shared" si="48"/>
        <v>0</v>
      </c>
      <c r="AD411" s="109">
        <f>IF(C411=A_Stammdaten!$B$12,E_SAV!$S411-E_SAV!$AE411,HLOOKUP(A_Stammdaten!$B$12-1,$AF$4:$AL$4004,ROW(C411)-3,FALSE)-$AE411)</f>
        <v>0</v>
      </c>
      <c r="AE411" s="109">
        <f>HLOOKUP(A_Stammdaten!$B$12,$AF$4:$AL$4004,ROW(C411)-3,FALSE)</f>
        <v>0</v>
      </c>
      <c r="AF411" s="109">
        <f t="shared" si="46"/>
        <v>0</v>
      </c>
      <c r="AG411" s="109">
        <f t="shared" si="44"/>
        <v>0</v>
      </c>
      <c r="AH411" s="109">
        <f t="shared" si="44"/>
        <v>0</v>
      </c>
      <c r="AI411" s="109">
        <f t="shared" si="44"/>
        <v>0</v>
      </c>
      <c r="AJ411" s="109">
        <f t="shared" si="43"/>
        <v>0</v>
      </c>
      <c r="AK411" s="109">
        <f t="shared" si="43"/>
        <v>0</v>
      </c>
      <c r="AL411" s="109">
        <f t="shared" si="43"/>
        <v>0</v>
      </c>
    </row>
    <row r="412" spans="1:38" x14ac:dyDescent="0.3">
      <c r="A412" s="421"/>
      <c r="B412" s="421"/>
      <c r="C412" s="422"/>
      <c r="D412" s="423"/>
      <c r="E412" s="421"/>
      <c r="F412" s="421"/>
      <c r="G412" s="421"/>
      <c r="H412" s="421"/>
      <c r="I412" s="421"/>
      <c r="J412" s="421"/>
      <c r="K412" s="421"/>
      <c r="L412" s="421"/>
      <c r="M412" s="423"/>
      <c r="N412" s="340">
        <f>IF(C412&gt;A_Stammdaten!$B$12,0,SUM(E412,F412,H412,J412:K412)-SUM(G412,I412,L412:M412))</f>
        <v>0</v>
      </c>
      <c r="O412" s="421"/>
      <c r="P412" s="421"/>
      <c r="Q412" s="421"/>
      <c r="R412" s="421"/>
      <c r="S412" s="108">
        <f t="shared" si="47"/>
        <v>0</v>
      </c>
      <c r="T412" s="341">
        <f>IF(ISBLANK($B412),0,VLOOKUP($B412,Listen!$A$2:$C$45,2,FALSE))</f>
        <v>0</v>
      </c>
      <c r="U412" s="341">
        <f>IF(ISBLANK($B412),0,VLOOKUP($B412,Listen!$A$2:$C$45,3,FALSE))</f>
        <v>0</v>
      </c>
      <c r="V412" s="342">
        <f t="shared" si="49"/>
        <v>0</v>
      </c>
      <c r="W412" s="342">
        <f t="shared" si="45"/>
        <v>0</v>
      </c>
      <c r="X412" s="342">
        <f t="shared" si="45"/>
        <v>0</v>
      </c>
      <c r="Y412" s="342">
        <f t="shared" si="45"/>
        <v>0</v>
      </c>
      <c r="Z412" s="342">
        <f t="shared" si="45"/>
        <v>0</v>
      </c>
      <c r="AA412" s="342">
        <f t="shared" si="45"/>
        <v>0</v>
      </c>
      <c r="AB412" s="342">
        <f t="shared" si="45"/>
        <v>0</v>
      </c>
      <c r="AC412" s="109">
        <f t="shared" si="48"/>
        <v>0</v>
      </c>
      <c r="AD412" s="109">
        <f>IF(C412=A_Stammdaten!$B$12,E_SAV!$S412-E_SAV!$AE412,HLOOKUP(A_Stammdaten!$B$12-1,$AF$4:$AL$4004,ROW(C412)-3,FALSE)-$AE412)</f>
        <v>0</v>
      </c>
      <c r="AE412" s="109">
        <f>HLOOKUP(A_Stammdaten!$B$12,$AF$4:$AL$4004,ROW(C412)-3,FALSE)</f>
        <v>0</v>
      </c>
      <c r="AF412" s="109">
        <f t="shared" si="46"/>
        <v>0</v>
      </c>
      <c r="AG412" s="109">
        <f t="shared" si="44"/>
        <v>0</v>
      </c>
      <c r="AH412" s="109">
        <f t="shared" si="44"/>
        <v>0</v>
      </c>
      <c r="AI412" s="109">
        <f t="shared" si="44"/>
        <v>0</v>
      </c>
      <c r="AJ412" s="109">
        <f t="shared" si="43"/>
        <v>0</v>
      </c>
      <c r="AK412" s="109">
        <f t="shared" si="43"/>
        <v>0</v>
      </c>
      <c r="AL412" s="109">
        <f t="shared" si="43"/>
        <v>0</v>
      </c>
    </row>
    <row r="413" spans="1:38" x14ac:dyDescent="0.3">
      <c r="A413" s="421"/>
      <c r="B413" s="421"/>
      <c r="C413" s="422"/>
      <c r="D413" s="423"/>
      <c r="E413" s="421"/>
      <c r="F413" s="421"/>
      <c r="G413" s="421"/>
      <c r="H413" s="421"/>
      <c r="I413" s="421"/>
      <c r="J413" s="421"/>
      <c r="K413" s="421"/>
      <c r="L413" s="421"/>
      <c r="M413" s="423"/>
      <c r="N413" s="340">
        <f>IF(C413&gt;A_Stammdaten!$B$12,0,SUM(E413,F413,H413,J413:K413)-SUM(G413,I413,L413:M413))</f>
        <v>0</v>
      </c>
      <c r="O413" s="421"/>
      <c r="P413" s="421"/>
      <c r="Q413" s="421"/>
      <c r="R413" s="421"/>
      <c r="S413" s="108">
        <f t="shared" si="47"/>
        <v>0</v>
      </c>
      <c r="T413" s="341">
        <f>IF(ISBLANK($B413),0,VLOOKUP($B413,Listen!$A$2:$C$45,2,FALSE))</f>
        <v>0</v>
      </c>
      <c r="U413" s="341">
        <f>IF(ISBLANK($B413),0,VLOOKUP($B413,Listen!$A$2:$C$45,3,FALSE))</f>
        <v>0</v>
      </c>
      <c r="V413" s="342">
        <f t="shared" si="49"/>
        <v>0</v>
      </c>
      <c r="W413" s="342">
        <f t="shared" si="45"/>
        <v>0</v>
      </c>
      <c r="X413" s="342">
        <f t="shared" si="45"/>
        <v>0</v>
      </c>
      <c r="Y413" s="342">
        <f t="shared" si="45"/>
        <v>0</v>
      </c>
      <c r="Z413" s="342">
        <f t="shared" si="45"/>
        <v>0</v>
      </c>
      <c r="AA413" s="342">
        <f t="shared" si="45"/>
        <v>0</v>
      </c>
      <c r="AB413" s="342">
        <f t="shared" si="45"/>
        <v>0</v>
      </c>
      <c r="AC413" s="109">
        <f t="shared" si="48"/>
        <v>0</v>
      </c>
      <c r="AD413" s="109">
        <f>IF(C413=A_Stammdaten!$B$12,E_SAV!$S413-E_SAV!$AE413,HLOOKUP(A_Stammdaten!$B$12-1,$AF$4:$AL$4004,ROW(C413)-3,FALSE)-$AE413)</f>
        <v>0</v>
      </c>
      <c r="AE413" s="109">
        <f>HLOOKUP(A_Stammdaten!$B$12,$AF$4:$AL$4004,ROW(C413)-3,FALSE)</f>
        <v>0</v>
      </c>
      <c r="AF413" s="109">
        <f t="shared" si="46"/>
        <v>0</v>
      </c>
      <c r="AG413" s="109">
        <f t="shared" si="44"/>
        <v>0</v>
      </c>
      <c r="AH413" s="109">
        <f t="shared" si="44"/>
        <v>0</v>
      </c>
      <c r="AI413" s="109">
        <f t="shared" si="44"/>
        <v>0</v>
      </c>
      <c r="AJ413" s="109">
        <f t="shared" si="43"/>
        <v>0</v>
      </c>
      <c r="AK413" s="109">
        <f t="shared" si="43"/>
        <v>0</v>
      </c>
      <c r="AL413" s="109">
        <f t="shared" si="43"/>
        <v>0</v>
      </c>
    </row>
    <row r="414" spans="1:38" x14ac:dyDescent="0.3">
      <c r="A414" s="421"/>
      <c r="B414" s="421"/>
      <c r="C414" s="422"/>
      <c r="D414" s="423"/>
      <c r="E414" s="421"/>
      <c r="F414" s="421"/>
      <c r="G414" s="421"/>
      <c r="H414" s="421"/>
      <c r="I414" s="421"/>
      <c r="J414" s="421"/>
      <c r="K414" s="421"/>
      <c r="L414" s="421"/>
      <c r="M414" s="423"/>
      <c r="N414" s="340">
        <f>IF(C414&gt;A_Stammdaten!$B$12,0,SUM(E414,F414,H414,J414:K414)-SUM(G414,I414,L414:M414))</f>
        <v>0</v>
      </c>
      <c r="O414" s="421"/>
      <c r="P414" s="421"/>
      <c r="Q414" s="421"/>
      <c r="R414" s="421"/>
      <c r="S414" s="108">
        <f t="shared" si="47"/>
        <v>0</v>
      </c>
      <c r="T414" s="341">
        <f>IF(ISBLANK($B414),0,VLOOKUP($B414,Listen!$A$2:$C$45,2,FALSE))</f>
        <v>0</v>
      </c>
      <c r="U414" s="341">
        <f>IF(ISBLANK($B414),0,VLOOKUP($B414,Listen!$A$2:$C$45,3,FALSE))</f>
        <v>0</v>
      </c>
      <c r="V414" s="342">
        <f t="shared" si="49"/>
        <v>0</v>
      </c>
      <c r="W414" s="342">
        <f t="shared" si="45"/>
        <v>0</v>
      </c>
      <c r="X414" s="342">
        <f t="shared" si="45"/>
        <v>0</v>
      </c>
      <c r="Y414" s="342">
        <f t="shared" ref="W414:AB456" si="50">$T414</f>
        <v>0</v>
      </c>
      <c r="Z414" s="342">
        <f t="shared" si="50"/>
        <v>0</v>
      </c>
      <c r="AA414" s="342">
        <f t="shared" si="50"/>
        <v>0</v>
      </c>
      <c r="AB414" s="342">
        <f t="shared" si="50"/>
        <v>0</v>
      </c>
      <c r="AC414" s="109">
        <f t="shared" si="48"/>
        <v>0</v>
      </c>
      <c r="AD414" s="109">
        <f>IF(C414=A_Stammdaten!$B$12,E_SAV!$S414-E_SAV!$AE414,HLOOKUP(A_Stammdaten!$B$12-1,$AF$4:$AL$4004,ROW(C414)-3,FALSE)-$AE414)</f>
        <v>0</v>
      </c>
      <c r="AE414" s="109">
        <f>HLOOKUP(A_Stammdaten!$B$12,$AF$4:$AL$4004,ROW(C414)-3,FALSE)</f>
        <v>0</v>
      </c>
      <c r="AF414" s="109">
        <f t="shared" si="46"/>
        <v>0</v>
      </c>
      <c r="AG414" s="109">
        <f t="shared" si="44"/>
        <v>0</v>
      </c>
      <c r="AH414" s="109">
        <f t="shared" si="44"/>
        <v>0</v>
      </c>
      <c r="AI414" s="109">
        <f t="shared" si="44"/>
        <v>0</v>
      </c>
      <c r="AJ414" s="109">
        <f t="shared" si="43"/>
        <v>0</v>
      </c>
      <c r="AK414" s="109">
        <f t="shared" si="43"/>
        <v>0</v>
      </c>
      <c r="AL414" s="109">
        <f t="shared" si="43"/>
        <v>0</v>
      </c>
    </row>
    <row r="415" spans="1:38" x14ac:dyDescent="0.3">
      <c r="A415" s="421"/>
      <c r="B415" s="421"/>
      <c r="C415" s="422"/>
      <c r="D415" s="423"/>
      <c r="E415" s="421"/>
      <c r="F415" s="421"/>
      <c r="G415" s="421"/>
      <c r="H415" s="421"/>
      <c r="I415" s="421"/>
      <c r="J415" s="421"/>
      <c r="K415" s="421"/>
      <c r="L415" s="421"/>
      <c r="M415" s="423"/>
      <c r="N415" s="340">
        <f>IF(C415&gt;A_Stammdaten!$B$12,0,SUM(E415,F415,H415,J415:K415)-SUM(G415,I415,L415:M415))</f>
        <v>0</v>
      </c>
      <c r="O415" s="421"/>
      <c r="P415" s="421"/>
      <c r="Q415" s="421"/>
      <c r="R415" s="421"/>
      <c r="S415" s="108">
        <f t="shared" si="47"/>
        <v>0</v>
      </c>
      <c r="T415" s="341">
        <f>IF(ISBLANK($B415),0,VLOOKUP($B415,Listen!$A$2:$C$45,2,FALSE))</f>
        <v>0</v>
      </c>
      <c r="U415" s="341">
        <f>IF(ISBLANK($B415),0,VLOOKUP($B415,Listen!$A$2:$C$45,3,FALSE))</f>
        <v>0</v>
      </c>
      <c r="V415" s="342">
        <f t="shared" si="49"/>
        <v>0</v>
      </c>
      <c r="W415" s="342">
        <f t="shared" si="50"/>
        <v>0</v>
      </c>
      <c r="X415" s="342">
        <f t="shared" si="50"/>
        <v>0</v>
      </c>
      <c r="Y415" s="342">
        <f t="shared" si="50"/>
        <v>0</v>
      </c>
      <c r="Z415" s="342">
        <f t="shared" si="50"/>
        <v>0</v>
      </c>
      <c r="AA415" s="342">
        <f t="shared" si="50"/>
        <v>0</v>
      </c>
      <c r="AB415" s="342">
        <f t="shared" si="50"/>
        <v>0</v>
      </c>
      <c r="AC415" s="109">
        <f t="shared" si="48"/>
        <v>0</v>
      </c>
      <c r="AD415" s="109">
        <f>IF(C415=A_Stammdaten!$B$12,E_SAV!$S415-E_SAV!$AE415,HLOOKUP(A_Stammdaten!$B$12-1,$AF$4:$AL$4004,ROW(C415)-3,FALSE)-$AE415)</f>
        <v>0</v>
      </c>
      <c r="AE415" s="109">
        <f>HLOOKUP(A_Stammdaten!$B$12,$AF$4:$AL$4004,ROW(C415)-3,FALSE)</f>
        <v>0</v>
      </c>
      <c r="AF415" s="109">
        <f t="shared" si="46"/>
        <v>0</v>
      </c>
      <c r="AG415" s="109">
        <f t="shared" si="44"/>
        <v>0</v>
      </c>
      <c r="AH415" s="109">
        <f t="shared" si="44"/>
        <v>0</v>
      </c>
      <c r="AI415" s="109">
        <f t="shared" si="44"/>
        <v>0</v>
      </c>
      <c r="AJ415" s="109">
        <f t="shared" si="43"/>
        <v>0</v>
      </c>
      <c r="AK415" s="109">
        <f t="shared" si="43"/>
        <v>0</v>
      </c>
      <c r="AL415" s="109">
        <f t="shared" si="43"/>
        <v>0</v>
      </c>
    </row>
    <row r="416" spans="1:38" x14ac:dyDescent="0.3">
      <c r="A416" s="421"/>
      <c r="B416" s="421"/>
      <c r="C416" s="422"/>
      <c r="D416" s="423"/>
      <c r="E416" s="421"/>
      <c r="F416" s="421"/>
      <c r="G416" s="421"/>
      <c r="H416" s="421"/>
      <c r="I416" s="421"/>
      <c r="J416" s="421"/>
      <c r="K416" s="421"/>
      <c r="L416" s="421"/>
      <c r="M416" s="423"/>
      <c r="N416" s="340">
        <f>IF(C416&gt;A_Stammdaten!$B$12,0,SUM(E416,F416,H416,J416:K416)-SUM(G416,I416,L416:M416))</f>
        <v>0</v>
      </c>
      <c r="O416" s="421"/>
      <c r="P416" s="421"/>
      <c r="Q416" s="421"/>
      <c r="R416" s="421"/>
      <c r="S416" s="108">
        <f t="shared" si="47"/>
        <v>0</v>
      </c>
      <c r="T416" s="341">
        <f>IF(ISBLANK($B416),0,VLOOKUP($B416,Listen!$A$2:$C$45,2,FALSE))</f>
        <v>0</v>
      </c>
      <c r="U416" s="341">
        <f>IF(ISBLANK($B416),0,VLOOKUP($B416,Listen!$A$2:$C$45,3,FALSE))</f>
        <v>0</v>
      </c>
      <c r="V416" s="342">
        <f t="shared" si="49"/>
        <v>0</v>
      </c>
      <c r="W416" s="342">
        <f t="shared" si="50"/>
        <v>0</v>
      </c>
      <c r="X416" s="342">
        <f t="shared" si="50"/>
        <v>0</v>
      </c>
      <c r="Y416" s="342">
        <f t="shared" si="50"/>
        <v>0</v>
      </c>
      <c r="Z416" s="342">
        <f t="shared" si="50"/>
        <v>0</v>
      </c>
      <c r="AA416" s="342">
        <f t="shared" si="50"/>
        <v>0</v>
      </c>
      <c r="AB416" s="342">
        <f t="shared" si="50"/>
        <v>0</v>
      </c>
      <c r="AC416" s="109">
        <f t="shared" si="48"/>
        <v>0</v>
      </c>
      <c r="AD416" s="109">
        <f>IF(C416=A_Stammdaten!$B$12,E_SAV!$S416-E_SAV!$AE416,HLOOKUP(A_Stammdaten!$B$12-1,$AF$4:$AL$4004,ROW(C416)-3,FALSE)-$AE416)</f>
        <v>0</v>
      </c>
      <c r="AE416" s="109">
        <f>HLOOKUP(A_Stammdaten!$B$12,$AF$4:$AL$4004,ROW(C416)-3,FALSE)</f>
        <v>0</v>
      </c>
      <c r="AF416" s="109">
        <f t="shared" si="46"/>
        <v>0</v>
      </c>
      <c r="AG416" s="109">
        <f t="shared" si="44"/>
        <v>0</v>
      </c>
      <c r="AH416" s="109">
        <f t="shared" si="44"/>
        <v>0</v>
      </c>
      <c r="AI416" s="109">
        <f t="shared" si="44"/>
        <v>0</v>
      </c>
      <c r="AJ416" s="109">
        <f t="shared" si="43"/>
        <v>0</v>
      </c>
      <c r="AK416" s="109">
        <f t="shared" si="43"/>
        <v>0</v>
      </c>
      <c r="AL416" s="109">
        <f t="shared" si="43"/>
        <v>0</v>
      </c>
    </row>
    <row r="417" spans="1:38" x14ac:dyDescent="0.3">
      <c r="A417" s="421"/>
      <c r="B417" s="421"/>
      <c r="C417" s="422"/>
      <c r="D417" s="423"/>
      <c r="E417" s="421"/>
      <c r="F417" s="421"/>
      <c r="G417" s="421"/>
      <c r="H417" s="421"/>
      <c r="I417" s="421"/>
      <c r="J417" s="421"/>
      <c r="K417" s="421"/>
      <c r="L417" s="421"/>
      <c r="M417" s="423"/>
      <c r="N417" s="340">
        <f>IF(C417&gt;A_Stammdaten!$B$12,0,SUM(E417,F417,H417,J417:K417)-SUM(G417,I417,L417:M417))</f>
        <v>0</v>
      </c>
      <c r="O417" s="421"/>
      <c r="P417" s="421"/>
      <c r="Q417" s="421"/>
      <c r="R417" s="421"/>
      <c r="S417" s="108">
        <f t="shared" si="47"/>
        <v>0</v>
      </c>
      <c r="T417" s="341">
        <f>IF(ISBLANK($B417),0,VLOOKUP($B417,Listen!$A$2:$C$45,2,FALSE))</f>
        <v>0</v>
      </c>
      <c r="U417" s="341">
        <f>IF(ISBLANK($B417),0,VLOOKUP($B417,Listen!$A$2:$C$45,3,FALSE))</f>
        <v>0</v>
      </c>
      <c r="V417" s="342">
        <f t="shared" si="49"/>
        <v>0</v>
      </c>
      <c r="W417" s="342">
        <f t="shared" si="50"/>
        <v>0</v>
      </c>
      <c r="X417" s="342">
        <f t="shared" si="50"/>
        <v>0</v>
      </c>
      <c r="Y417" s="342">
        <f t="shared" si="50"/>
        <v>0</v>
      </c>
      <c r="Z417" s="342">
        <f t="shared" si="50"/>
        <v>0</v>
      </c>
      <c r="AA417" s="342">
        <f t="shared" si="50"/>
        <v>0</v>
      </c>
      <c r="AB417" s="342">
        <f t="shared" si="50"/>
        <v>0</v>
      </c>
      <c r="AC417" s="109">
        <f t="shared" si="48"/>
        <v>0</v>
      </c>
      <c r="AD417" s="109">
        <f>IF(C417=A_Stammdaten!$B$12,E_SAV!$S417-E_SAV!$AE417,HLOOKUP(A_Stammdaten!$B$12-1,$AF$4:$AL$4004,ROW(C417)-3,FALSE)-$AE417)</f>
        <v>0</v>
      </c>
      <c r="AE417" s="109">
        <f>HLOOKUP(A_Stammdaten!$B$12,$AF$4:$AL$4004,ROW(C417)-3,FALSE)</f>
        <v>0</v>
      </c>
      <c r="AF417" s="109">
        <f t="shared" si="46"/>
        <v>0</v>
      </c>
      <c r="AG417" s="109">
        <f t="shared" si="44"/>
        <v>0</v>
      </c>
      <c r="AH417" s="109">
        <f t="shared" si="44"/>
        <v>0</v>
      </c>
      <c r="AI417" s="109">
        <f t="shared" si="44"/>
        <v>0</v>
      </c>
      <c r="AJ417" s="109">
        <f t="shared" si="43"/>
        <v>0</v>
      </c>
      <c r="AK417" s="109">
        <f t="shared" si="43"/>
        <v>0</v>
      </c>
      <c r="AL417" s="109">
        <f t="shared" si="43"/>
        <v>0</v>
      </c>
    </row>
    <row r="418" spans="1:38" x14ac:dyDescent="0.3">
      <c r="A418" s="421"/>
      <c r="B418" s="421"/>
      <c r="C418" s="422"/>
      <c r="D418" s="423"/>
      <c r="E418" s="421"/>
      <c r="F418" s="421"/>
      <c r="G418" s="421"/>
      <c r="H418" s="421"/>
      <c r="I418" s="421"/>
      <c r="J418" s="421"/>
      <c r="K418" s="421"/>
      <c r="L418" s="421"/>
      <c r="M418" s="423"/>
      <c r="N418" s="340">
        <f>IF(C418&gt;A_Stammdaten!$B$12,0,SUM(E418,F418,H418,J418:K418)-SUM(G418,I418,L418:M418))</f>
        <v>0</v>
      </c>
      <c r="O418" s="421"/>
      <c r="P418" s="421"/>
      <c r="Q418" s="421"/>
      <c r="R418" s="421"/>
      <c r="S418" s="108">
        <f t="shared" si="47"/>
        <v>0</v>
      </c>
      <c r="T418" s="341">
        <f>IF(ISBLANK($B418),0,VLOOKUP($B418,Listen!$A$2:$C$45,2,FALSE))</f>
        <v>0</v>
      </c>
      <c r="U418" s="341">
        <f>IF(ISBLANK($B418),0,VLOOKUP($B418,Listen!$A$2:$C$45,3,FALSE))</f>
        <v>0</v>
      </c>
      <c r="V418" s="342">
        <f t="shared" si="49"/>
        <v>0</v>
      </c>
      <c r="W418" s="342">
        <f t="shared" si="50"/>
        <v>0</v>
      </c>
      <c r="X418" s="342">
        <f t="shared" si="50"/>
        <v>0</v>
      </c>
      <c r="Y418" s="342">
        <f t="shared" si="50"/>
        <v>0</v>
      </c>
      <c r="Z418" s="342">
        <f t="shared" si="50"/>
        <v>0</v>
      </c>
      <c r="AA418" s="342">
        <f t="shared" si="50"/>
        <v>0</v>
      </c>
      <c r="AB418" s="342">
        <f t="shared" si="50"/>
        <v>0</v>
      </c>
      <c r="AC418" s="109">
        <f t="shared" si="48"/>
        <v>0</v>
      </c>
      <c r="AD418" s="109">
        <f>IF(C418=A_Stammdaten!$B$12,E_SAV!$S418-E_SAV!$AE418,HLOOKUP(A_Stammdaten!$B$12-1,$AF$4:$AL$4004,ROW(C418)-3,FALSE)-$AE418)</f>
        <v>0</v>
      </c>
      <c r="AE418" s="109">
        <f>HLOOKUP(A_Stammdaten!$B$12,$AF$4:$AL$4004,ROW(C418)-3,FALSE)</f>
        <v>0</v>
      </c>
      <c r="AF418" s="109">
        <f t="shared" si="46"/>
        <v>0</v>
      </c>
      <c r="AG418" s="109">
        <f t="shared" si="44"/>
        <v>0</v>
      </c>
      <c r="AH418" s="109">
        <f t="shared" si="44"/>
        <v>0</v>
      </c>
      <c r="AI418" s="109">
        <f t="shared" si="44"/>
        <v>0</v>
      </c>
      <c r="AJ418" s="109">
        <f t="shared" si="43"/>
        <v>0</v>
      </c>
      <c r="AK418" s="109">
        <f t="shared" si="43"/>
        <v>0</v>
      </c>
      <c r="AL418" s="109">
        <f t="shared" si="43"/>
        <v>0</v>
      </c>
    </row>
    <row r="419" spans="1:38" x14ac:dyDescent="0.3">
      <c r="A419" s="421"/>
      <c r="B419" s="421"/>
      <c r="C419" s="422"/>
      <c r="D419" s="423"/>
      <c r="E419" s="421"/>
      <c r="F419" s="421"/>
      <c r="G419" s="421"/>
      <c r="H419" s="421"/>
      <c r="I419" s="421"/>
      <c r="J419" s="421"/>
      <c r="K419" s="421"/>
      <c r="L419" s="421"/>
      <c r="M419" s="423"/>
      <c r="N419" s="340">
        <f>IF(C419&gt;A_Stammdaten!$B$12,0,SUM(E419,F419,H419,J419:K419)-SUM(G419,I419,L419:M419))</f>
        <v>0</v>
      </c>
      <c r="O419" s="421"/>
      <c r="P419" s="421"/>
      <c r="Q419" s="421"/>
      <c r="R419" s="421"/>
      <c r="S419" s="108">
        <f t="shared" si="47"/>
        <v>0</v>
      </c>
      <c r="T419" s="341">
        <f>IF(ISBLANK($B419),0,VLOOKUP($B419,Listen!$A$2:$C$45,2,FALSE))</f>
        <v>0</v>
      </c>
      <c r="U419" s="341">
        <f>IF(ISBLANK($B419),0,VLOOKUP($B419,Listen!$A$2:$C$45,3,FALSE))</f>
        <v>0</v>
      </c>
      <c r="V419" s="342">
        <f t="shared" si="49"/>
        <v>0</v>
      </c>
      <c r="W419" s="342">
        <f t="shared" si="50"/>
        <v>0</v>
      </c>
      <c r="X419" s="342">
        <f t="shared" si="50"/>
        <v>0</v>
      </c>
      <c r="Y419" s="342">
        <f t="shared" si="50"/>
        <v>0</v>
      </c>
      <c r="Z419" s="342">
        <f t="shared" si="50"/>
        <v>0</v>
      </c>
      <c r="AA419" s="342">
        <f t="shared" si="50"/>
        <v>0</v>
      </c>
      <c r="AB419" s="342">
        <f t="shared" si="50"/>
        <v>0</v>
      </c>
      <c r="AC419" s="109">
        <f t="shared" si="48"/>
        <v>0</v>
      </c>
      <c r="AD419" s="109">
        <f>IF(C419=A_Stammdaten!$B$12,E_SAV!$S419-E_SAV!$AE419,HLOOKUP(A_Stammdaten!$B$12-1,$AF$4:$AL$4004,ROW(C419)-3,FALSE)-$AE419)</f>
        <v>0</v>
      </c>
      <c r="AE419" s="109">
        <f>HLOOKUP(A_Stammdaten!$B$12,$AF$4:$AL$4004,ROW(C419)-3,FALSE)</f>
        <v>0</v>
      </c>
      <c r="AF419" s="109">
        <f t="shared" si="46"/>
        <v>0</v>
      </c>
      <c r="AG419" s="109">
        <f t="shared" si="44"/>
        <v>0</v>
      </c>
      <c r="AH419" s="109">
        <f t="shared" si="44"/>
        <v>0</v>
      </c>
      <c r="AI419" s="109">
        <f t="shared" si="44"/>
        <v>0</v>
      </c>
      <c r="AJ419" s="109">
        <f t="shared" si="43"/>
        <v>0</v>
      </c>
      <c r="AK419" s="109">
        <f t="shared" si="43"/>
        <v>0</v>
      </c>
      <c r="AL419" s="109">
        <f t="shared" si="43"/>
        <v>0</v>
      </c>
    </row>
    <row r="420" spans="1:38" x14ac:dyDescent="0.3">
      <c r="A420" s="421"/>
      <c r="B420" s="421"/>
      <c r="C420" s="422"/>
      <c r="D420" s="423"/>
      <c r="E420" s="421"/>
      <c r="F420" s="421"/>
      <c r="G420" s="421"/>
      <c r="H420" s="421"/>
      <c r="I420" s="421"/>
      <c r="J420" s="421"/>
      <c r="K420" s="421"/>
      <c r="L420" s="421"/>
      <c r="M420" s="423"/>
      <c r="N420" s="340">
        <f>IF(C420&gt;A_Stammdaten!$B$12,0,SUM(E420,F420,H420,J420:K420)-SUM(G420,I420,L420:M420))</f>
        <v>0</v>
      </c>
      <c r="O420" s="421"/>
      <c r="P420" s="421"/>
      <c r="Q420" s="421"/>
      <c r="R420" s="421"/>
      <c r="S420" s="108">
        <f t="shared" si="47"/>
        <v>0</v>
      </c>
      <c r="T420" s="341">
        <f>IF(ISBLANK($B420),0,VLOOKUP($B420,Listen!$A$2:$C$45,2,FALSE))</f>
        <v>0</v>
      </c>
      <c r="U420" s="341">
        <f>IF(ISBLANK($B420),0,VLOOKUP($B420,Listen!$A$2:$C$45,3,FALSE))</f>
        <v>0</v>
      </c>
      <c r="V420" s="342">
        <f t="shared" si="49"/>
        <v>0</v>
      </c>
      <c r="W420" s="342">
        <f t="shared" si="50"/>
        <v>0</v>
      </c>
      <c r="X420" s="342">
        <f t="shared" si="50"/>
        <v>0</v>
      </c>
      <c r="Y420" s="342">
        <f t="shared" si="50"/>
        <v>0</v>
      </c>
      <c r="Z420" s="342">
        <f t="shared" si="50"/>
        <v>0</v>
      </c>
      <c r="AA420" s="342">
        <f t="shared" si="50"/>
        <v>0</v>
      </c>
      <c r="AB420" s="342">
        <f t="shared" si="50"/>
        <v>0</v>
      </c>
      <c r="AC420" s="109">
        <f t="shared" si="48"/>
        <v>0</v>
      </c>
      <c r="AD420" s="109">
        <f>IF(C420=A_Stammdaten!$B$12,E_SAV!$S420-E_SAV!$AE420,HLOOKUP(A_Stammdaten!$B$12-1,$AF$4:$AL$4004,ROW(C420)-3,FALSE)-$AE420)</f>
        <v>0</v>
      </c>
      <c r="AE420" s="109">
        <f>HLOOKUP(A_Stammdaten!$B$12,$AF$4:$AL$4004,ROW(C420)-3,FALSE)</f>
        <v>0</v>
      </c>
      <c r="AF420" s="109">
        <f t="shared" si="46"/>
        <v>0</v>
      </c>
      <c r="AG420" s="109">
        <f t="shared" si="44"/>
        <v>0</v>
      </c>
      <c r="AH420" s="109">
        <f t="shared" si="44"/>
        <v>0</v>
      </c>
      <c r="AI420" s="109">
        <f t="shared" si="44"/>
        <v>0</v>
      </c>
      <c r="AJ420" s="109">
        <f t="shared" si="43"/>
        <v>0</v>
      </c>
      <c r="AK420" s="109">
        <f t="shared" si="43"/>
        <v>0</v>
      </c>
      <c r="AL420" s="109">
        <f t="shared" si="43"/>
        <v>0</v>
      </c>
    </row>
    <row r="421" spans="1:38" x14ac:dyDescent="0.3">
      <c r="A421" s="421"/>
      <c r="B421" s="421"/>
      <c r="C421" s="422"/>
      <c r="D421" s="423"/>
      <c r="E421" s="421"/>
      <c r="F421" s="421"/>
      <c r="G421" s="421"/>
      <c r="H421" s="421"/>
      <c r="I421" s="421"/>
      <c r="J421" s="421"/>
      <c r="K421" s="421"/>
      <c r="L421" s="421"/>
      <c r="M421" s="423"/>
      <c r="N421" s="340">
        <f>IF(C421&gt;A_Stammdaten!$B$12,0,SUM(E421,F421,H421,J421:K421)-SUM(G421,I421,L421:M421))</f>
        <v>0</v>
      </c>
      <c r="O421" s="421"/>
      <c r="P421" s="421"/>
      <c r="Q421" s="421"/>
      <c r="R421" s="421"/>
      <c r="S421" s="108">
        <f t="shared" si="47"/>
        <v>0</v>
      </c>
      <c r="T421" s="341">
        <f>IF(ISBLANK($B421),0,VLOOKUP($B421,Listen!$A$2:$C$45,2,FALSE))</f>
        <v>0</v>
      </c>
      <c r="U421" s="341">
        <f>IF(ISBLANK($B421),0,VLOOKUP($B421,Listen!$A$2:$C$45,3,FALSE))</f>
        <v>0</v>
      </c>
      <c r="V421" s="342">
        <f t="shared" si="49"/>
        <v>0</v>
      </c>
      <c r="W421" s="342">
        <f t="shared" si="50"/>
        <v>0</v>
      </c>
      <c r="X421" s="342">
        <f t="shared" si="50"/>
        <v>0</v>
      </c>
      <c r="Y421" s="342">
        <f t="shared" si="50"/>
        <v>0</v>
      </c>
      <c r="Z421" s="342">
        <f t="shared" si="50"/>
        <v>0</v>
      </c>
      <c r="AA421" s="342">
        <f t="shared" si="50"/>
        <v>0</v>
      </c>
      <c r="AB421" s="342">
        <f t="shared" si="50"/>
        <v>0</v>
      </c>
      <c r="AC421" s="109">
        <f t="shared" si="48"/>
        <v>0</v>
      </c>
      <c r="AD421" s="109">
        <f>IF(C421=A_Stammdaten!$B$12,E_SAV!$S421-E_SAV!$AE421,HLOOKUP(A_Stammdaten!$B$12-1,$AF$4:$AL$4004,ROW(C421)-3,FALSE)-$AE421)</f>
        <v>0</v>
      </c>
      <c r="AE421" s="109">
        <f>HLOOKUP(A_Stammdaten!$B$12,$AF$4:$AL$4004,ROW(C421)-3,FALSE)</f>
        <v>0</v>
      </c>
      <c r="AF421" s="109">
        <f t="shared" si="46"/>
        <v>0</v>
      </c>
      <c r="AG421" s="109">
        <f t="shared" si="44"/>
        <v>0</v>
      </c>
      <c r="AH421" s="109">
        <f t="shared" si="44"/>
        <v>0</v>
      </c>
      <c r="AI421" s="109">
        <f t="shared" si="44"/>
        <v>0</v>
      </c>
      <c r="AJ421" s="109">
        <f t="shared" si="43"/>
        <v>0</v>
      </c>
      <c r="AK421" s="109">
        <f t="shared" si="43"/>
        <v>0</v>
      </c>
      <c r="AL421" s="109">
        <f t="shared" si="43"/>
        <v>0</v>
      </c>
    </row>
    <row r="422" spans="1:38" x14ac:dyDescent="0.3">
      <c r="A422" s="421"/>
      <c r="B422" s="421"/>
      <c r="C422" s="422"/>
      <c r="D422" s="423"/>
      <c r="E422" s="421"/>
      <c r="F422" s="421"/>
      <c r="G422" s="421"/>
      <c r="H422" s="421"/>
      <c r="I422" s="421"/>
      <c r="J422" s="421"/>
      <c r="K422" s="421"/>
      <c r="L422" s="421"/>
      <c r="M422" s="423"/>
      <c r="N422" s="340">
        <f>IF(C422&gt;A_Stammdaten!$B$12,0,SUM(E422,F422,H422,J422:K422)-SUM(G422,I422,L422:M422))</f>
        <v>0</v>
      </c>
      <c r="O422" s="421"/>
      <c r="P422" s="421"/>
      <c r="Q422" s="421"/>
      <c r="R422" s="421"/>
      <c r="S422" s="108">
        <f t="shared" si="47"/>
        <v>0</v>
      </c>
      <c r="T422" s="341">
        <f>IF(ISBLANK($B422),0,VLOOKUP($B422,Listen!$A$2:$C$45,2,FALSE))</f>
        <v>0</v>
      </c>
      <c r="U422" s="341">
        <f>IF(ISBLANK($B422),0,VLOOKUP($B422,Listen!$A$2:$C$45,3,FALSE))</f>
        <v>0</v>
      </c>
      <c r="V422" s="342">
        <f t="shared" si="49"/>
        <v>0</v>
      </c>
      <c r="W422" s="342">
        <f t="shared" si="50"/>
        <v>0</v>
      </c>
      <c r="X422" s="342">
        <f t="shared" si="50"/>
        <v>0</v>
      </c>
      <c r="Y422" s="342">
        <f t="shared" si="50"/>
        <v>0</v>
      </c>
      <c r="Z422" s="342">
        <f t="shared" si="50"/>
        <v>0</v>
      </c>
      <c r="AA422" s="342">
        <f t="shared" si="50"/>
        <v>0</v>
      </c>
      <c r="AB422" s="342">
        <f t="shared" si="50"/>
        <v>0</v>
      </c>
      <c r="AC422" s="109">
        <f t="shared" si="48"/>
        <v>0</v>
      </c>
      <c r="AD422" s="109">
        <f>IF(C422=A_Stammdaten!$B$12,E_SAV!$S422-E_SAV!$AE422,HLOOKUP(A_Stammdaten!$B$12-1,$AF$4:$AL$4004,ROW(C422)-3,FALSE)-$AE422)</f>
        <v>0</v>
      </c>
      <c r="AE422" s="109">
        <f>HLOOKUP(A_Stammdaten!$B$12,$AF$4:$AL$4004,ROW(C422)-3,FALSE)</f>
        <v>0</v>
      </c>
      <c r="AF422" s="109">
        <f t="shared" si="46"/>
        <v>0</v>
      </c>
      <c r="AG422" s="109">
        <f t="shared" si="44"/>
        <v>0</v>
      </c>
      <c r="AH422" s="109">
        <f t="shared" si="44"/>
        <v>0</v>
      </c>
      <c r="AI422" s="109">
        <f t="shared" si="44"/>
        <v>0</v>
      </c>
      <c r="AJ422" s="109">
        <f t="shared" si="43"/>
        <v>0</v>
      </c>
      <c r="AK422" s="109">
        <f t="shared" si="43"/>
        <v>0</v>
      </c>
      <c r="AL422" s="109">
        <f t="shared" si="43"/>
        <v>0</v>
      </c>
    </row>
    <row r="423" spans="1:38" x14ac:dyDescent="0.3">
      <c r="A423" s="421"/>
      <c r="B423" s="421"/>
      <c r="C423" s="422"/>
      <c r="D423" s="423"/>
      <c r="E423" s="421"/>
      <c r="F423" s="421"/>
      <c r="G423" s="421"/>
      <c r="H423" s="421"/>
      <c r="I423" s="421"/>
      <c r="J423" s="421"/>
      <c r="K423" s="421"/>
      <c r="L423" s="421"/>
      <c r="M423" s="423"/>
      <c r="N423" s="340">
        <f>IF(C423&gt;A_Stammdaten!$B$12,0,SUM(E423,F423,H423,J423:K423)-SUM(G423,I423,L423:M423))</f>
        <v>0</v>
      </c>
      <c r="O423" s="421"/>
      <c r="P423" s="421"/>
      <c r="Q423" s="421"/>
      <c r="R423" s="421"/>
      <c r="S423" s="108">
        <f t="shared" si="47"/>
        <v>0</v>
      </c>
      <c r="T423" s="341">
        <f>IF(ISBLANK($B423),0,VLOOKUP($B423,Listen!$A$2:$C$45,2,FALSE))</f>
        <v>0</v>
      </c>
      <c r="U423" s="341">
        <f>IF(ISBLANK($B423),0,VLOOKUP($B423,Listen!$A$2:$C$45,3,FALSE))</f>
        <v>0</v>
      </c>
      <c r="V423" s="342">
        <f t="shared" si="49"/>
        <v>0</v>
      </c>
      <c r="W423" s="342">
        <f t="shared" si="50"/>
        <v>0</v>
      </c>
      <c r="X423" s="342">
        <f t="shared" si="50"/>
        <v>0</v>
      </c>
      <c r="Y423" s="342">
        <f t="shared" si="50"/>
        <v>0</v>
      </c>
      <c r="Z423" s="342">
        <f t="shared" si="50"/>
        <v>0</v>
      </c>
      <c r="AA423" s="342">
        <f t="shared" si="50"/>
        <v>0</v>
      </c>
      <c r="AB423" s="342">
        <f t="shared" si="50"/>
        <v>0</v>
      </c>
      <c r="AC423" s="109">
        <f t="shared" si="48"/>
        <v>0</v>
      </c>
      <c r="AD423" s="109">
        <f>IF(C423=A_Stammdaten!$B$12,E_SAV!$S423-E_SAV!$AE423,HLOOKUP(A_Stammdaten!$B$12-1,$AF$4:$AL$4004,ROW(C423)-3,FALSE)-$AE423)</f>
        <v>0</v>
      </c>
      <c r="AE423" s="109">
        <f>HLOOKUP(A_Stammdaten!$B$12,$AF$4:$AL$4004,ROW(C423)-3,FALSE)</f>
        <v>0</v>
      </c>
      <c r="AF423" s="109">
        <f t="shared" si="46"/>
        <v>0</v>
      </c>
      <c r="AG423" s="109">
        <f t="shared" si="44"/>
        <v>0</v>
      </c>
      <c r="AH423" s="109">
        <f t="shared" si="44"/>
        <v>0</v>
      </c>
      <c r="AI423" s="109">
        <f t="shared" si="44"/>
        <v>0</v>
      </c>
      <c r="AJ423" s="109">
        <f t="shared" si="43"/>
        <v>0</v>
      </c>
      <c r="AK423" s="109">
        <f t="shared" si="43"/>
        <v>0</v>
      </c>
      <c r="AL423" s="109">
        <f t="shared" si="43"/>
        <v>0</v>
      </c>
    </row>
    <row r="424" spans="1:38" x14ac:dyDescent="0.3">
      <c r="A424" s="421"/>
      <c r="B424" s="421"/>
      <c r="C424" s="422"/>
      <c r="D424" s="423"/>
      <c r="E424" s="421"/>
      <c r="F424" s="421"/>
      <c r="G424" s="421"/>
      <c r="H424" s="421"/>
      <c r="I424" s="421"/>
      <c r="J424" s="421"/>
      <c r="K424" s="421"/>
      <c r="L424" s="421"/>
      <c r="M424" s="423"/>
      <c r="N424" s="340">
        <f>IF(C424&gt;A_Stammdaten!$B$12,0,SUM(E424,F424,H424,J424:K424)-SUM(G424,I424,L424:M424))</f>
        <v>0</v>
      </c>
      <c r="O424" s="421"/>
      <c r="P424" s="421"/>
      <c r="Q424" s="421"/>
      <c r="R424" s="421"/>
      <c r="S424" s="108">
        <f t="shared" si="47"/>
        <v>0</v>
      </c>
      <c r="T424" s="341">
        <f>IF(ISBLANK($B424),0,VLOOKUP($B424,Listen!$A$2:$C$45,2,FALSE))</f>
        <v>0</v>
      </c>
      <c r="U424" s="341">
        <f>IF(ISBLANK($B424),0,VLOOKUP($B424,Listen!$A$2:$C$45,3,FALSE))</f>
        <v>0</v>
      </c>
      <c r="V424" s="342">
        <f t="shared" si="49"/>
        <v>0</v>
      </c>
      <c r="W424" s="342">
        <f t="shared" si="50"/>
        <v>0</v>
      </c>
      <c r="X424" s="342">
        <f t="shared" si="50"/>
        <v>0</v>
      </c>
      <c r="Y424" s="342">
        <f t="shared" si="50"/>
        <v>0</v>
      </c>
      <c r="Z424" s="342">
        <f t="shared" si="50"/>
        <v>0</v>
      </c>
      <c r="AA424" s="342">
        <f t="shared" si="50"/>
        <v>0</v>
      </c>
      <c r="AB424" s="342">
        <f t="shared" si="50"/>
        <v>0</v>
      </c>
      <c r="AC424" s="109">
        <f t="shared" si="48"/>
        <v>0</v>
      </c>
      <c r="AD424" s="109">
        <f>IF(C424=A_Stammdaten!$B$12,E_SAV!$S424-E_SAV!$AE424,HLOOKUP(A_Stammdaten!$B$12-1,$AF$4:$AL$4004,ROW(C424)-3,FALSE)-$AE424)</f>
        <v>0</v>
      </c>
      <c r="AE424" s="109">
        <f>HLOOKUP(A_Stammdaten!$B$12,$AF$4:$AL$4004,ROW(C424)-3,FALSE)</f>
        <v>0</v>
      </c>
      <c r="AF424" s="109">
        <f t="shared" si="46"/>
        <v>0</v>
      </c>
      <c r="AG424" s="109">
        <f t="shared" si="44"/>
        <v>0</v>
      </c>
      <c r="AH424" s="109">
        <f t="shared" si="44"/>
        <v>0</v>
      </c>
      <c r="AI424" s="109">
        <f t="shared" si="44"/>
        <v>0</v>
      </c>
      <c r="AJ424" s="109">
        <f t="shared" si="43"/>
        <v>0</v>
      </c>
      <c r="AK424" s="109">
        <f t="shared" si="43"/>
        <v>0</v>
      </c>
      <c r="AL424" s="109">
        <f t="shared" si="43"/>
        <v>0</v>
      </c>
    </row>
    <row r="425" spans="1:38" x14ac:dyDescent="0.3">
      <c r="A425" s="421"/>
      <c r="B425" s="421"/>
      <c r="C425" s="422"/>
      <c r="D425" s="423"/>
      <c r="E425" s="421"/>
      <c r="F425" s="421"/>
      <c r="G425" s="421"/>
      <c r="H425" s="421"/>
      <c r="I425" s="421"/>
      <c r="J425" s="421"/>
      <c r="K425" s="421"/>
      <c r="L425" s="421"/>
      <c r="M425" s="423"/>
      <c r="N425" s="340">
        <f>IF(C425&gt;A_Stammdaten!$B$12,0,SUM(E425,F425,H425,J425:K425)-SUM(G425,I425,L425:M425))</f>
        <v>0</v>
      </c>
      <c r="O425" s="421"/>
      <c r="P425" s="421"/>
      <c r="Q425" s="421"/>
      <c r="R425" s="421"/>
      <c r="S425" s="108">
        <f t="shared" si="47"/>
        <v>0</v>
      </c>
      <c r="T425" s="341">
        <f>IF(ISBLANK($B425),0,VLOOKUP($B425,Listen!$A$2:$C$45,2,FALSE))</f>
        <v>0</v>
      </c>
      <c r="U425" s="341">
        <f>IF(ISBLANK($B425),0,VLOOKUP($B425,Listen!$A$2:$C$45,3,FALSE))</f>
        <v>0</v>
      </c>
      <c r="V425" s="342">
        <f t="shared" si="49"/>
        <v>0</v>
      </c>
      <c r="W425" s="342">
        <f t="shared" si="50"/>
        <v>0</v>
      </c>
      <c r="X425" s="342">
        <f t="shared" si="50"/>
        <v>0</v>
      </c>
      <c r="Y425" s="342">
        <f t="shared" si="50"/>
        <v>0</v>
      </c>
      <c r="Z425" s="342">
        <f t="shared" si="50"/>
        <v>0</v>
      </c>
      <c r="AA425" s="342">
        <f t="shared" si="50"/>
        <v>0</v>
      </c>
      <c r="AB425" s="342">
        <f t="shared" si="50"/>
        <v>0</v>
      </c>
      <c r="AC425" s="109">
        <f t="shared" si="48"/>
        <v>0</v>
      </c>
      <c r="AD425" s="109">
        <f>IF(C425=A_Stammdaten!$B$12,E_SAV!$S425-E_SAV!$AE425,HLOOKUP(A_Stammdaten!$B$12-1,$AF$4:$AL$4004,ROW(C425)-3,FALSE)-$AE425)</f>
        <v>0</v>
      </c>
      <c r="AE425" s="109">
        <f>HLOOKUP(A_Stammdaten!$B$12,$AF$4:$AL$4004,ROW(C425)-3,FALSE)</f>
        <v>0</v>
      </c>
      <c r="AF425" s="109">
        <f t="shared" si="46"/>
        <v>0</v>
      </c>
      <c r="AG425" s="109">
        <f t="shared" si="44"/>
        <v>0</v>
      </c>
      <c r="AH425" s="109">
        <f t="shared" si="44"/>
        <v>0</v>
      </c>
      <c r="AI425" s="109">
        <f t="shared" si="44"/>
        <v>0</v>
      </c>
      <c r="AJ425" s="109">
        <f t="shared" si="43"/>
        <v>0</v>
      </c>
      <c r="AK425" s="109">
        <f t="shared" si="43"/>
        <v>0</v>
      </c>
      <c r="AL425" s="109">
        <f t="shared" si="43"/>
        <v>0</v>
      </c>
    </row>
    <row r="426" spans="1:38" x14ac:dyDescent="0.3">
      <c r="A426" s="421"/>
      <c r="B426" s="421"/>
      <c r="C426" s="422"/>
      <c r="D426" s="423"/>
      <c r="E426" s="421"/>
      <c r="F426" s="421"/>
      <c r="G426" s="421"/>
      <c r="H426" s="421"/>
      <c r="I426" s="421"/>
      <c r="J426" s="421"/>
      <c r="K426" s="421"/>
      <c r="L426" s="421"/>
      <c r="M426" s="423"/>
      <c r="N426" s="340">
        <f>IF(C426&gt;A_Stammdaten!$B$12,0,SUM(E426,F426,H426,J426:K426)-SUM(G426,I426,L426:M426))</f>
        <v>0</v>
      </c>
      <c r="O426" s="421"/>
      <c r="P426" s="421"/>
      <c r="Q426" s="421"/>
      <c r="R426" s="421"/>
      <c r="S426" s="108">
        <f t="shared" si="47"/>
        <v>0</v>
      </c>
      <c r="T426" s="341">
        <f>IF(ISBLANK($B426),0,VLOOKUP($B426,Listen!$A$2:$C$45,2,FALSE))</f>
        <v>0</v>
      </c>
      <c r="U426" s="341">
        <f>IF(ISBLANK($B426),0,VLOOKUP($B426,Listen!$A$2:$C$45,3,FALSE))</f>
        <v>0</v>
      </c>
      <c r="V426" s="342">
        <f t="shared" si="49"/>
        <v>0</v>
      </c>
      <c r="W426" s="342">
        <f t="shared" si="50"/>
        <v>0</v>
      </c>
      <c r="X426" s="342">
        <f t="shared" si="50"/>
        <v>0</v>
      </c>
      <c r="Y426" s="342">
        <f t="shared" si="50"/>
        <v>0</v>
      </c>
      <c r="Z426" s="342">
        <f t="shared" si="50"/>
        <v>0</v>
      </c>
      <c r="AA426" s="342">
        <f t="shared" si="50"/>
        <v>0</v>
      </c>
      <c r="AB426" s="342">
        <f t="shared" si="50"/>
        <v>0</v>
      </c>
      <c r="AC426" s="109">
        <f t="shared" si="48"/>
        <v>0</v>
      </c>
      <c r="AD426" s="109">
        <f>IF(C426=A_Stammdaten!$B$12,E_SAV!$S426-E_SAV!$AE426,HLOOKUP(A_Stammdaten!$B$12-1,$AF$4:$AL$4004,ROW(C426)-3,FALSE)-$AE426)</f>
        <v>0</v>
      </c>
      <c r="AE426" s="109">
        <f>HLOOKUP(A_Stammdaten!$B$12,$AF$4:$AL$4004,ROW(C426)-3,FALSE)</f>
        <v>0</v>
      </c>
      <c r="AF426" s="109">
        <f t="shared" si="46"/>
        <v>0</v>
      </c>
      <c r="AG426" s="109">
        <f t="shared" si="44"/>
        <v>0</v>
      </c>
      <c r="AH426" s="109">
        <f t="shared" si="44"/>
        <v>0</v>
      </c>
      <c r="AI426" s="109">
        <f t="shared" si="44"/>
        <v>0</v>
      </c>
      <c r="AJ426" s="109">
        <f t="shared" si="43"/>
        <v>0</v>
      </c>
      <c r="AK426" s="109">
        <f t="shared" si="43"/>
        <v>0</v>
      </c>
      <c r="AL426" s="109">
        <f t="shared" si="43"/>
        <v>0</v>
      </c>
    </row>
    <row r="427" spans="1:38" x14ac:dyDescent="0.3">
      <c r="A427" s="421"/>
      <c r="B427" s="421"/>
      <c r="C427" s="422"/>
      <c r="D427" s="423"/>
      <c r="E427" s="421"/>
      <c r="F427" s="421"/>
      <c r="G427" s="421"/>
      <c r="H427" s="421"/>
      <c r="I427" s="421"/>
      <c r="J427" s="421"/>
      <c r="K427" s="421"/>
      <c r="L427" s="421"/>
      <c r="M427" s="423"/>
      <c r="N427" s="340">
        <f>IF(C427&gt;A_Stammdaten!$B$12,0,SUM(E427,F427,H427,J427:K427)-SUM(G427,I427,L427:M427))</f>
        <v>0</v>
      </c>
      <c r="O427" s="421"/>
      <c r="P427" s="421"/>
      <c r="Q427" s="421"/>
      <c r="R427" s="421"/>
      <c r="S427" s="108">
        <f t="shared" si="47"/>
        <v>0</v>
      </c>
      <c r="T427" s="341">
        <f>IF(ISBLANK($B427),0,VLOOKUP($B427,Listen!$A$2:$C$45,2,FALSE))</f>
        <v>0</v>
      </c>
      <c r="U427" s="341">
        <f>IF(ISBLANK($B427),0,VLOOKUP($B427,Listen!$A$2:$C$45,3,FALSE))</f>
        <v>0</v>
      </c>
      <c r="V427" s="342">
        <f t="shared" si="49"/>
        <v>0</v>
      </c>
      <c r="W427" s="342">
        <f t="shared" si="50"/>
        <v>0</v>
      </c>
      <c r="X427" s="342">
        <f t="shared" si="50"/>
        <v>0</v>
      </c>
      <c r="Y427" s="342">
        <f t="shared" si="50"/>
        <v>0</v>
      </c>
      <c r="Z427" s="342">
        <f t="shared" si="50"/>
        <v>0</v>
      </c>
      <c r="AA427" s="342">
        <f t="shared" si="50"/>
        <v>0</v>
      </c>
      <c r="AB427" s="342">
        <f t="shared" si="50"/>
        <v>0</v>
      </c>
      <c r="AC427" s="109">
        <f t="shared" si="48"/>
        <v>0</v>
      </c>
      <c r="AD427" s="109">
        <f>IF(C427=A_Stammdaten!$B$12,E_SAV!$S427-E_SAV!$AE427,HLOOKUP(A_Stammdaten!$B$12-1,$AF$4:$AL$4004,ROW(C427)-3,FALSE)-$AE427)</f>
        <v>0</v>
      </c>
      <c r="AE427" s="109">
        <f>HLOOKUP(A_Stammdaten!$B$12,$AF$4:$AL$4004,ROW(C427)-3,FALSE)</f>
        <v>0</v>
      </c>
      <c r="AF427" s="109">
        <f t="shared" si="46"/>
        <v>0</v>
      </c>
      <c r="AG427" s="109">
        <f t="shared" si="44"/>
        <v>0</v>
      </c>
      <c r="AH427" s="109">
        <f t="shared" si="44"/>
        <v>0</v>
      </c>
      <c r="AI427" s="109">
        <f t="shared" si="44"/>
        <v>0</v>
      </c>
      <c r="AJ427" s="109">
        <f t="shared" si="43"/>
        <v>0</v>
      </c>
      <c r="AK427" s="109">
        <f t="shared" si="43"/>
        <v>0</v>
      </c>
      <c r="AL427" s="109">
        <f t="shared" si="43"/>
        <v>0</v>
      </c>
    </row>
    <row r="428" spans="1:38" x14ac:dyDescent="0.3">
      <c r="A428" s="421"/>
      <c r="B428" s="421"/>
      <c r="C428" s="422"/>
      <c r="D428" s="423"/>
      <c r="E428" s="421"/>
      <c r="F428" s="421"/>
      <c r="G428" s="421"/>
      <c r="H428" s="421"/>
      <c r="I428" s="421"/>
      <c r="J428" s="421"/>
      <c r="K428" s="421"/>
      <c r="L428" s="421"/>
      <c r="M428" s="423"/>
      <c r="N428" s="340">
        <f>IF(C428&gt;A_Stammdaten!$B$12,0,SUM(E428,F428,H428,J428:K428)-SUM(G428,I428,L428:M428))</f>
        <v>0</v>
      </c>
      <c r="O428" s="421"/>
      <c r="P428" s="421"/>
      <c r="Q428" s="421"/>
      <c r="R428" s="421"/>
      <c r="S428" s="108">
        <f t="shared" si="47"/>
        <v>0</v>
      </c>
      <c r="T428" s="341">
        <f>IF(ISBLANK($B428),0,VLOOKUP($B428,Listen!$A$2:$C$45,2,FALSE))</f>
        <v>0</v>
      </c>
      <c r="U428" s="341">
        <f>IF(ISBLANK($B428),0,VLOOKUP($B428,Listen!$A$2:$C$45,3,FALSE))</f>
        <v>0</v>
      </c>
      <c r="V428" s="342">
        <f t="shared" si="49"/>
        <v>0</v>
      </c>
      <c r="W428" s="342">
        <f t="shared" si="50"/>
        <v>0</v>
      </c>
      <c r="X428" s="342">
        <f t="shared" si="50"/>
        <v>0</v>
      </c>
      <c r="Y428" s="342">
        <f t="shared" si="50"/>
        <v>0</v>
      </c>
      <c r="Z428" s="342">
        <f t="shared" si="50"/>
        <v>0</v>
      </c>
      <c r="AA428" s="342">
        <f t="shared" si="50"/>
        <v>0</v>
      </c>
      <c r="AB428" s="342">
        <f t="shared" si="50"/>
        <v>0</v>
      </c>
      <c r="AC428" s="109">
        <f t="shared" si="48"/>
        <v>0</v>
      </c>
      <c r="AD428" s="109">
        <f>IF(C428=A_Stammdaten!$B$12,E_SAV!$S428-E_SAV!$AE428,HLOOKUP(A_Stammdaten!$B$12-1,$AF$4:$AL$4004,ROW(C428)-3,FALSE)-$AE428)</f>
        <v>0</v>
      </c>
      <c r="AE428" s="109">
        <f>HLOOKUP(A_Stammdaten!$B$12,$AF$4:$AL$4004,ROW(C428)-3,FALSE)</f>
        <v>0</v>
      </c>
      <c r="AF428" s="109">
        <f t="shared" si="46"/>
        <v>0</v>
      </c>
      <c r="AG428" s="109">
        <f t="shared" si="44"/>
        <v>0</v>
      </c>
      <c r="AH428" s="109">
        <f t="shared" si="44"/>
        <v>0</v>
      </c>
      <c r="AI428" s="109">
        <f t="shared" si="44"/>
        <v>0</v>
      </c>
      <c r="AJ428" s="109">
        <f t="shared" si="43"/>
        <v>0</v>
      </c>
      <c r="AK428" s="109">
        <f t="shared" si="43"/>
        <v>0</v>
      </c>
      <c r="AL428" s="109">
        <f t="shared" si="43"/>
        <v>0</v>
      </c>
    </row>
    <row r="429" spans="1:38" x14ac:dyDescent="0.3">
      <c r="A429" s="421"/>
      <c r="B429" s="421"/>
      <c r="C429" s="422"/>
      <c r="D429" s="423"/>
      <c r="E429" s="421"/>
      <c r="F429" s="421"/>
      <c r="G429" s="421"/>
      <c r="H429" s="421"/>
      <c r="I429" s="421"/>
      <c r="J429" s="421"/>
      <c r="K429" s="421"/>
      <c r="L429" s="421"/>
      <c r="M429" s="423"/>
      <c r="N429" s="340">
        <f>IF(C429&gt;A_Stammdaten!$B$12,0,SUM(E429,F429,H429,J429:K429)-SUM(G429,I429,L429:M429))</f>
        <v>0</v>
      </c>
      <c r="O429" s="421"/>
      <c r="P429" s="421"/>
      <c r="Q429" s="421"/>
      <c r="R429" s="421"/>
      <c r="S429" s="108">
        <f t="shared" si="47"/>
        <v>0</v>
      </c>
      <c r="T429" s="341">
        <f>IF(ISBLANK($B429),0,VLOOKUP($B429,Listen!$A$2:$C$45,2,FALSE))</f>
        <v>0</v>
      </c>
      <c r="U429" s="341">
        <f>IF(ISBLANK($B429),0,VLOOKUP($B429,Listen!$A$2:$C$45,3,FALSE))</f>
        <v>0</v>
      </c>
      <c r="V429" s="342">
        <f t="shared" si="49"/>
        <v>0</v>
      </c>
      <c r="W429" s="342">
        <f t="shared" si="50"/>
        <v>0</v>
      </c>
      <c r="X429" s="342">
        <f t="shared" si="50"/>
        <v>0</v>
      </c>
      <c r="Y429" s="342">
        <f t="shared" si="50"/>
        <v>0</v>
      </c>
      <c r="Z429" s="342">
        <f t="shared" si="50"/>
        <v>0</v>
      </c>
      <c r="AA429" s="342">
        <f t="shared" si="50"/>
        <v>0</v>
      </c>
      <c r="AB429" s="342">
        <f t="shared" si="50"/>
        <v>0</v>
      </c>
      <c r="AC429" s="109">
        <f t="shared" si="48"/>
        <v>0</v>
      </c>
      <c r="AD429" s="109">
        <f>IF(C429=A_Stammdaten!$B$12,E_SAV!$S429-E_SAV!$AE429,HLOOKUP(A_Stammdaten!$B$12-1,$AF$4:$AL$4004,ROW(C429)-3,FALSE)-$AE429)</f>
        <v>0</v>
      </c>
      <c r="AE429" s="109">
        <f>HLOOKUP(A_Stammdaten!$B$12,$AF$4:$AL$4004,ROW(C429)-3,FALSE)</f>
        <v>0</v>
      </c>
      <c r="AF429" s="109">
        <f t="shared" si="46"/>
        <v>0</v>
      </c>
      <c r="AG429" s="109">
        <f t="shared" si="44"/>
        <v>0</v>
      </c>
      <c r="AH429" s="109">
        <f t="shared" si="44"/>
        <v>0</v>
      </c>
      <c r="AI429" s="109">
        <f t="shared" si="44"/>
        <v>0</v>
      </c>
      <c r="AJ429" s="109">
        <f t="shared" si="43"/>
        <v>0</v>
      </c>
      <c r="AK429" s="109">
        <f t="shared" si="43"/>
        <v>0</v>
      </c>
      <c r="AL429" s="109">
        <f t="shared" si="43"/>
        <v>0</v>
      </c>
    </row>
    <row r="430" spans="1:38" x14ac:dyDescent="0.3">
      <c r="A430" s="421"/>
      <c r="B430" s="421"/>
      <c r="C430" s="422"/>
      <c r="D430" s="423"/>
      <c r="E430" s="421"/>
      <c r="F430" s="421"/>
      <c r="G430" s="421"/>
      <c r="H430" s="421"/>
      <c r="I430" s="421"/>
      <c r="J430" s="421"/>
      <c r="K430" s="421"/>
      <c r="L430" s="421"/>
      <c r="M430" s="423"/>
      <c r="N430" s="340">
        <f>IF(C430&gt;A_Stammdaten!$B$12,0,SUM(E430,F430,H430,J430:K430)-SUM(G430,I430,L430:M430))</f>
        <v>0</v>
      </c>
      <c r="O430" s="421"/>
      <c r="P430" s="421"/>
      <c r="Q430" s="421"/>
      <c r="R430" s="421"/>
      <c r="S430" s="108">
        <f t="shared" si="47"/>
        <v>0</v>
      </c>
      <c r="T430" s="341">
        <f>IF(ISBLANK($B430),0,VLOOKUP($B430,Listen!$A$2:$C$45,2,FALSE))</f>
        <v>0</v>
      </c>
      <c r="U430" s="341">
        <f>IF(ISBLANK($B430),0,VLOOKUP($B430,Listen!$A$2:$C$45,3,FALSE))</f>
        <v>0</v>
      </c>
      <c r="V430" s="342">
        <f t="shared" si="49"/>
        <v>0</v>
      </c>
      <c r="W430" s="342">
        <f t="shared" si="50"/>
        <v>0</v>
      </c>
      <c r="X430" s="342">
        <f t="shared" si="50"/>
        <v>0</v>
      </c>
      <c r="Y430" s="342">
        <f t="shared" si="50"/>
        <v>0</v>
      </c>
      <c r="Z430" s="342">
        <f t="shared" si="50"/>
        <v>0</v>
      </c>
      <c r="AA430" s="342">
        <f t="shared" si="50"/>
        <v>0</v>
      </c>
      <c r="AB430" s="342">
        <f t="shared" si="50"/>
        <v>0</v>
      </c>
      <c r="AC430" s="109">
        <f t="shared" si="48"/>
        <v>0</v>
      </c>
      <c r="AD430" s="109">
        <f>IF(C430=A_Stammdaten!$B$12,E_SAV!$S430-E_SAV!$AE430,HLOOKUP(A_Stammdaten!$B$12-1,$AF$4:$AL$4004,ROW(C430)-3,FALSE)-$AE430)</f>
        <v>0</v>
      </c>
      <c r="AE430" s="109">
        <f>HLOOKUP(A_Stammdaten!$B$12,$AF$4:$AL$4004,ROW(C430)-3,FALSE)</f>
        <v>0</v>
      </c>
      <c r="AF430" s="109">
        <f t="shared" si="46"/>
        <v>0</v>
      </c>
      <c r="AG430" s="109">
        <f t="shared" si="44"/>
        <v>0</v>
      </c>
      <c r="AH430" s="109">
        <f t="shared" si="44"/>
        <v>0</v>
      </c>
      <c r="AI430" s="109">
        <f t="shared" si="44"/>
        <v>0</v>
      </c>
      <c r="AJ430" s="109">
        <f t="shared" si="43"/>
        <v>0</v>
      </c>
      <c r="AK430" s="109">
        <f t="shared" si="43"/>
        <v>0</v>
      </c>
      <c r="AL430" s="109">
        <f t="shared" si="43"/>
        <v>0</v>
      </c>
    </row>
    <row r="431" spans="1:38" x14ac:dyDescent="0.3">
      <c r="A431" s="421"/>
      <c r="B431" s="421"/>
      <c r="C431" s="422"/>
      <c r="D431" s="423"/>
      <c r="E431" s="421"/>
      <c r="F431" s="421"/>
      <c r="G431" s="421"/>
      <c r="H431" s="421"/>
      <c r="I431" s="421"/>
      <c r="J431" s="421"/>
      <c r="K431" s="421"/>
      <c r="L431" s="421"/>
      <c r="M431" s="423"/>
      <c r="N431" s="340">
        <f>IF(C431&gt;A_Stammdaten!$B$12,0,SUM(E431,F431,H431,J431:K431)-SUM(G431,I431,L431:M431))</f>
        <v>0</v>
      </c>
      <c r="O431" s="421"/>
      <c r="P431" s="421"/>
      <c r="Q431" s="421"/>
      <c r="R431" s="421"/>
      <c r="S431" s="108">
        <f t="shared" si="47"/>
        <v>0</v>
      </c>
      <c r="T431" s="341">
        <f>IF(ISBLANK($B431),0,VLOOKUP($B431,Listen!$A$2:$C$45,2,FALSE))</f>
        <v>0</v>
      </c>
      <c r="U431" s="341">
        <f>IF(ISBLANK($B431),0,VLOOKUP($B431,Listen!$A$2:$C$45,3,FALSE))</f>
        <v>0</v>
      </c>
      <c r="V431" s="342">
        <f t="shared" si="49"/>
        <v>0</v>
      </c>
      <c r="W431" s="342">
        <f t="shared" si="50"/>
        <v>0</v>
      </c>
      <c r="X431" s="342">
        <f t="shared" si="50"/>
        <v>0</v>
      </c>
      <c r="Y431" s="342">
        <f t="shared" si="50"/>
        <v>0</v>
      </c>
      <c r="Z431" s="342">
        <f t="shared" si="50"/>
        <v>0</v>
      </c>
      <c r="AA431" s="342">
        <f t="shared" si="50"/>
        <v>0</v>
      </c>
      <c r="AB431" s="342">
        <f t="shared" si="50"/>
        <v>0</v>
      </c>
      <c r="AC431" s="109">
        <f t="shared" si="48"/>
        <v>0</v>
      </c>
      <c r="AD431" s="109">
        <f>IF(C431=A_Stammdaten!$B$12,E_SAV!$S431-E_SAV!$AE431,HLOOKUP(A_Stammdaten!$B$12-1,$AF$4:$AL$4004,ROW(C431)-3,FALSE)-$AE431)</f>
        <v>0</v>
      </c>
      <c r="AE431" s="109">
        <f>HLOOKUP(A_Stammdaten!$B$12,$AF$4:$AL$4004,ROW(C431)-3,FALSE)</f>
        <v>0</v>
      </c>
      <c r="AF431" s="109">
        <f t="shared" si="46"/>
        <v>0</v>
      </c>
      <c r="AG431" s="109">
        <f t="shared" si="44"/>
        <v>0</v>
      </c>
      <c r="AH431" s="109">
        <f t="shared" si="44"/>
        <v>0</v>
      </c>
      <c r="AI431" s="109">
        <f t="shared" si="44"/>
        <v>0</v>
      </c>
      <c r="AJ431" s="109">
        <f t="shared" si="43"/>
        <v>0</v>
      </c>
      <c r="AK431" s="109">
        <f t="shared" si="43"/>
        <v>0</v>
      </c>
      <c r="AL431" s="109">
        <f t="shared" si="43"/>
        <v>0</v>
      </c>
    </row>
    <row r="432" spans="1:38" x14ac:dyDescent="0.3">
      <c r="A432" s="421"/>
      <c r="B432" s="421"/>
      <c r="C432" s="422"/>
      <c r="D432" s="423"/>
      <c r="E432" s="421"/>
      <c r="F432" s="421"/>
      <c r="G432" s="421"/>
      <c r="H432" s="421"/>
      <c r="I432" s="421"/>
      <c r="J432" s="421"/>
      <c r="K432" s="421"/>
      <c r="L432" s="421"/>
      <c r="M432" s="423"/>
      <c r="N432" s="340">
        <f>IF(C432&gt;A_Stammdaten!$B$12,0,SUM(E432,F432,H432,J432:K432)-SUM(G432,I432,L432:M432))</f>
        <v>0</v>
      </c>
      <c r="O432" s="421"/>
      <c r="P432" s="421"/>
      <c r="Q432" s="421"/>
      <c r="R432" s="421"/>
      <c r="S432" s="108">
        <f t="shared" si="47"/>
        <v>0</v>
      </c>
      <c r="T432" s="341">
        <f>IF(ISBLANK($B432),0,VLOOKUP($B432,Listen!$A$2:$C$45,2,FALSE))</f>
        <v>0</v>
      </c>
      <c r="U432" s="341">
        <f>IF(ISBLANK($B432),0,VLOOKUP($B432,Listen!$A$2:$C$45,3,FALSE))</f>
        <v>0</v>
      </c>
      <c r="V432" s="342">
        <f t="shared" si="49"/>
        <v>0</v>
      </c>
      <c r="W432" s="342">
        <f t="shared" si="50"/>
        <v>0</v>
      </c>
      <c r="X432" s="342">
        <f t="shared" si="50"/>
        <v>0</v>
      </c>
      <c r="Y432" s="342">
        <f t="shared" si="50"/>
        <v>0</v>
      </c>
      <c r="Z432" s="342">
        <f t="shared" si="50"/>
        <v>0</v>
      </c>
      <c r="AA432" s="342">
        <f t="shared" si="50"/>
        <v>0</v>
      </c>
      <c r="AB432" s="342">
        <f t="shared" si="50"/>
        <v>0</v>
      </c>
      <c r="AC432" s="109">
        <f t="shared" si="48"/>
        <v>0</v>
      </c>
      <c r="AD432" s="109">
        <f>IF(C432=A_Stammdaten!$B$12,E_SAV!$S432-E_SAV!$AE432,HLOOKUP(A_Stammdaten!$B$12-1,$AF$4:$AL$4004,ROW(C432)-3,FALSE)-$AE432)</f>
        <v>0</v>
      </c>
      <c r="AE432" s="109">
        <f>HLOOKUP(A_Stammdaten!$B$12,$AF$4:$AL$4004,ROW(C432)-3,FALSE)</f>
        <v>0</v>
      </c>
      <c r="AF432" s="109">
        <f t="shared" si="46"/>
        <v>0</v>
      </c>
      <c r="AG432" s="109">
        <f t="shared" si="44"/>
        <v>0</v>
      </c>
      <c r="AH432" s="109">
        <f t="shared" si="44"/>
        <v>0</v>
      </c>
      <c r="AI432" s="109">
        <f t="shared" si="44"/>
        <v>0</v>
      </c>
      <c r="AJ432" s="109">
        <f t="shared" si="44"/>
        <v>0</v>
      </c>
      <c r="AK432" s="109">
        <f t="shared" si="44"/>
        <v>0</v>
      </c>
      <c r="AL432" s="109">
        <f t="shared" si="44"/>
        <v>0</v>
      </c>
    </row>
    <row r="433" spans="1:38" x14ac:dyDescent="0.3">
      <c r="A433" s="421"/>
      <c r="B433" s="421"/>
      <c r="C433" s="422"/>
      <c r="D433" s="423"/>
      <c r="E433" s="421"/>
      <c r="F433" s="421"/>
      <c r="G433" s="421"/>
      <c r="H433" s="421"/>
      <c r="I433" s="421"/>
      <c r="J433" s="421"/>
      <c r="K433" s="421"/>
      <c r="L433" s="421"/>
      <c r="M433" s="423"/>
      <c r="N433" s="340">
        <f>IF(C433&gt;A_Stammdaten!$B$12,0,SUM(E433,F433,H433,J433:K433)-SUM(G433,I433,L433:M433))</f>
        <v>0</v>
      </c>
      <c r="O433" s="421"/>
      <c r="P433" s="421"/>
      <c r="Q433" s="421"/>
      <c r="R433" s="421"/>
      <c r="S433" s="108">
        <f t="shared" si="47"/>
        <v>0</v>
      </c>
      <c r="T433" s="341">
        <f>IF(ISBLANK($B433),0,VLOOKUP($B433,Listen!$A$2:$C$45,2,FALSE))</f>
        <v>0</v>
      </c>
      <c r="U433" s="341">
        <f>IF(ISBLANK($B433),0,VLOOKUP($B433,Listen!$A$2:$C$45,3,FALSE))</f>
        <v>0</v>
      </c>
      <c r="V433" s="342">
        <f t="shared" si="49"/>
        <v>0</v>
      </c>
      <c r="W433" s="342">
        <f t="shared" si="50"/>
        <v>0</v>
      </c>
      <c r="X433" s="342">
        <f t="shared" si="50"/>
        <v>0</v>
      </c>
      <c r="Y433" s="342">
        <f t="shared" si="50"/>
        <v>0</v>
      </c>
      <c r="Z433" s="342">
        <f t="shared" si="50"/>
        <v>0</v>
      </c>
      <c r="AA433" s="342">
        <f t="shared" si="50"/>
        <v>0</v>
      </c>
      <c r="AB433" s="342">
        <f t="shared" si="50"/>
        <v>0</v>
      </c>
      <c r="AC433" s="109">
        <f t="shared" si="48"/>
        <v>0</v>
      </c>
      <c r="AD433" s="109">
        <f>IF(C433=A_Stammdaten!$B$12,E_SAV!$S433-E_SAV!$AE433,HLOOKUP(A_Stammdaten!$B$12-1,$AF$4:$AL$4004,ROW(C433)-3,FALSE)-$AE433)</f>
        <v>0</v>
      </c>
      <c r="AE433" s="109">
        <f>HLOOKUP(A_Stammdaten!$B$12,$AF$4:$AL$4004,ROW(C433)-3,FALSE)</f>
        <v>0</v>
      </c>
      <c r="AF433" s="109">
        <f t="shared" si="46"/>
        <v>0</v>
      </c>
      <c r="AG433" s="109">
        <f t="shared" ref="AG433:AL475" si="51">IF(OR($C433=0,$S433=0,W433-(AG$4-$C433)=0),0,IF($C433&lt;AG$4,AF433-AF433/(W433-(AG$4-$C433)),IF($C433=AG$4,$S433-$S433/W433,0)))</f>
        <v>0</v>
      </c>
      <c r="AH433" s="109">
        <f t="shared" si="51"/>
        <v>0</v>
      </c>
      <c r="AI433" s="109">
        <f t="shared" si="51"/>
        <v>0</v>
      </c>
      <c r="AJ433" s="109">
        <f t="shared" si="51"/>
        <v>0</v>
      </c>
      <c r="AK433" s="109">
        <f t="shared" si="51"/>
        <v>0</v>
      </c>
      <c r="AL433" s="109">
        <f t="shared" si="51"/>
        <v>0</v>
      </c>
    </row>
    <row r="434" spans="1:38" x14ac:dyDescent="0.3">
      <c r="A434" s="421"/>
      <c r="B434" s="421"/>
      <c r="C434" s="422"/>
      <c r="D434" s="423"/>
      <c r="E434" s="421"/>
      <c r="F434" s="421"/>
      <c r="G434" s="421"/>
      <c r="H434" s="421"/>
      <c r="I434" s="421"/>
      <c r="J434" s="421"/>
      <c r="K434" s="421"/>
      <c r="L434" s="421"/>
      <c r="M434" s="423"/>
      <c r="N434" s="340">
        <f>IF(C434&gt;A_Stammdaten!$B$12,0,SUM(E434,F434,H434,J434:K434)-SUM(G434,I434,L434:M434))</f>
        <v>0</v>
      </c>
      <c r="O434" s="421"/>
      <c r="P434" s="421"/>
      <c r="Q434" s="421"/>
      <c r="R434" s="421"/>
      <c r="S434" s="108">
        <f t="shared" si="47"/>
        <v>0</v>
      </c>
      <c r="T434" s="341">
        <f>IF(ISBLANK($B434),0,VLOOKUP($B434,Listen!$A$2:$C$45,2,FALSE))</f>
        <v>0</v>
      </c>
      <c r="U434" s="341">
        <f>IF(ISBLANK($B434),0,VLOOKUP($B434,Listen!$A$2:$C$45,3,FALSE))</f>
        <v>0</v>
      </c>
      <c r="V434" s="342">
        <f t="shared" si="49"/>
        <v>0</v>
      </c>
      <c r="W434" s="342">
        <f t="shared" si="50"/>
        <v>0</v>
      </c>
      <c r="X434" s="342">
        <f t="shared" si="50"/>
        <v>0</v>
      </c>
      <c r="Y434" s="342">
        <f t="shared" si="50"/>
        <v>0</v>
      </c>
      <c r="Z434" s="342">
        <f t="shared" si="50"/>
        <v>0</v>
      </c>
      <c r="AA434" s="342">
        <f t="shared" si="50"/>
        <v>0</v>
      </c>
      <c r="AB434" s="342">
        <f t="shared" si="50"/>
        <v>0</v>
      </c>
      <c r="AC434" s="109">
        <f t="shared" si="48"/>
        <v>0</v>
      </c>
      <c r="AD434" s="109">
        <f>IF(C434=A_Stammdaten!$B$12,E_SAV!$S434-E_SAV!$AE434,HLOOKUP(A_Stammdaten!$B$12-1,$AF$4:$AL$4004,ROW(C434)-3,FALSE)-$AE434)</f>
        <v>0</v>
      </c>
      <c r="AE434" s="109">
        <f>HLOOKUP(A_Stammdaten!$B$12,$AF$4:$AL$4004,ROW(C434)-3,FALSE)</f>
        <v>0</v>
      </c>
      <c r="AF434" s="109">
        <f t="shared" si="46"/>
        <v>0</v>
      </c>
      <c r="AG434" s="109">
        <f t="shared" si="51"/>
        <v>0</v>
      </c>
      <c r="AH434" s="109">
        <f t="shared" si="51"/>
        <v>0</v>
      </c>
      <c r="AI434" s="109">
        <f t="shared" si="51"/>
        <v>0</v>
      </c>
      <c r="AJ434" s="109">
        <f t="shared" si="51"/>
        <v>0</v>
      </c>
      <c r="AK434" s="109">
        <f t="shared" si="51"/>
        <v>0</v>
      </c>
      <c r="AL434" s="109">
        <f t="shared" si="51"/>
        <v>0</v>
      </c>
    </row>
    <row r="435" spans="1:38" x14ac:dyDescent="0.3">
      <c r="A435" s="421"/>
      <c r="B435" s="421"/>
      <c r="C435" s="422"/>
      <c r="D435" s="423"/>
      <c r="E435" s="421"/>
      <c r="F435" s="421"/>
      <c r="G435" s="421"/>
      <c r="H435" s="421"/>
      <c r="I435" s="421"/>
      <c r="J435" s="421"/>
      <c r="K435" s="421"/>
      <c r="L435" s="421"/>
      <c r="M435" s="423"/>
      <c r="N435" s="340">
        <f>IF(C435&gt;A_Stammdaten!$B$12,0,SUM(E435,F435,H435,J435:K435)-SUM(G435,I435,L435:M435))</f>
        <v>0</v>
      </c>
      <c r="O435" s="421"/>
      <c r="P435" s="421"/>
      <c r="Q435" s="421"/>
      <c r="R435" s="421"/>
      <c r="S435" s="108">
        <f t="shared" si="47"/>
        <v>0</v>
      </c>
      <c r="T435" s="341">
        <f>IF(ISBLANK($B435),0,VLOOKUP($B435,Listen!$A$2:$C$45,2,FALSE))</f>
        <v>0</v>
      </c>
      <c r="U435" s="341">
        <f>IF(ISBLANK($B435),0,VLOOKUP($B435,Listen!$A$2:$C$45,3,FALSE))</f>
        <v>0</v>
      </c>
      <c r="V435" s="342">
        <f t="shared" si="49"/>
        <v>0</v>
      </c>
      <c r="W435" s="342">
        <f t="shared" si="50"/>
        <v>0</v>
      </c>
      <c r="X435" s="342">
        <f t="shared" si="50"/>
        <v>0</v>
      </c>
      <c r="Y435" s="342">
        <f t="shared" si="50"/>
        <v>0</v>
      </c>
      <c r="Z435" s="342">
        <f t="shared" si="50"/>
        <v>0</v>
      </c>
      <c r="AA435" s="342">
        <f t="shared" si="50"/>
        <v>0</v>
      </c>
      <c r="AB435" s="342">
        <f t="shared" si="50"/>
        <v>0</v>
      </c>
      <c r="AC435" s="109">
        <f t="shared" si="48"/>
        <v>0</v>
      </c>
      <c r="AD435" s="109">
        <f>IF(C435=A_Stammdaten!$B$12,E_SAV!$S435-E_SAV!$AE435,HLOOKUP(A_Stammdaten!$B$12-1,$AF$4:$AL$4004,ROW(C435)-3,FALSE)-$AE435)</f>
        <v>0</v>
      </c>
      <c r="AE435" s="109">
        <f>HLOOKUP(A_Stammdaten!$B$12,$AF$4:$AL$4004,ROW(C435)-3,FALSE)</f>
        <v>0</v>
      </c>
      <c r="AF435" s="109">
        <f t="shared" si="46"/>
        <v>0</v>
      </c>
      <c r="AG435" s="109">
        <f t="shared" si="51"/>
        <v>0</v>
      </c>
      <c r="AH435" s="109">
        <f t="shared" si="51"/>
        <v>0</v>
      </c>
      <c r="AI435" s="109">
        <f t="shared" si="51"/>
        <v>0</v>
      </c>
      <c r="AJ435" s="109">
        <f t="shared" si="51"/>
        <v>0</v>
      </c>
      <c r="AK435" s="109">
        <f t="shared" si="51"/>
        <v>0</v>
      </c>
      <c r="AL435" s="109">
        <f t="shared" si="51"/>
        <v>0</v>
      </c>
    </row>
    <row r="436" spans="1:38" x14ac:dyDescent="0.3">
      <c r="A436" s="421"/>
      <c r="B436" s="421"/>
      <c r="C436" s="422"/>
      <c r="D436" s="423"/>
      <c r="E436" s="421"/>
      <c r="F436" s="421"/>
      <c r="G436" s="421"/>
      <c r="H436" s="421"/>
      <c r="I436" s="421"/>
      <c r="J436" s="421"/>
      <c r="K436" s="421"/>
      <c r="L436" s="421"/>
      <c r="M436" s="423"/>
      <c r="N436" s="340">
        <f>IF(C436&gt;A_Stammdaten!$B$12,0,SUM(E436,F436,H436,J436:K436)-SUM(G436,I436,L436:M436))</f>
        <v>0</v>
      </c>
      <c r="O436" s="421"/>
      <c r="P436" s="421"/>
      <c r="Q436" s="421"/>
      <c r="R436" s="421"/>
      <c r="S436" s="108">
        <f t="shared" si="47"/>
        <v>0</v>
      </c>
      <c r="T436" s="341">
        <f>IF(ISBLANK($B436),0,VLOOKUP($B436,Listen!$A$2:$C$45,2,FALSE))</f>
        <v>0</v>
      </c>
      <c r="U436" s="341">
        <f>IF(ISBLANK($B436),0,VLOOKUP($B436,Listen!$A$2:$C$45,3,FALSE))</f>
        <v>0</v>
      </c>
      <c r="V436" s="342">
        <f t="shared" si="49"/>
        <v>0</v>
      </c>
      <c r="W436" s="342">
        <f t="shared" si="50"/>
        <v>0</v>
      </c>
      <c r="X436" s="342">
        <f t="shared" si="50"/>
        <v>0</v>
      </c>
      <c r="Y436" s="342">
        <f t="shared" si="50"/>
        <v>0</v>
      </c>
      <c r="Z436" s="342">
        <f t="shared" si="50"/>
        <v>0</v>
      </c>
      <c r="AA436" s="342">
        <f t="shared" si="50"/>
        <v>0</v>
      </c>
      <c r="AB436" s="342">
        <f t="shared" si="50"/>
        <v>0</v>
      </c>
      <c r="AC436" s="109">
        <f t="shared" si="48"/>
        <v>0</v>
      </c>
      <c r="AD436" s="109">
        <f>IF(C436=A_Stammdaten!$B$12,E_SAV!$S436-E_SAV!$AE436,HLOOKUP(A_Stammdaten!$B$12-1,$AF$4:$AL$4004,ROW(C436)-3,FALSE)-$AE436)</f>
        <v>0</v>
      </c>
      <c r="AE436" s="109">
        <f>HLOOKUP(A_Stammdaten!$B$12,$AF$4:$AL$4004,ROW(C436)-3,FALSE)</f>
        <v>0</v>
      </c>
      <c r="AF436" s="109">
        <f t="shared" si="46"/>
        <v>0</v>
      </c>
      <c r="AG436" s="109">
        <f t="shared" si="51"/>
        <v>0</v>
      </c>
      <c r="AH436" s="109">
        <f t="shared" si="51"/>
        <v>0</v>
      </c>
      <c r="AI436" s="109">
        <f t="shared" si="51"/>
        <v>0</v>
      </c>
      <c r="AJ436" s="109">
        <f t="shared" si="51"/>
        <v>0</v>
      </c>
      <c r="AK436" s="109">
        <f t="shared" si="51"/>
        <v>0</v>
      </c>
      <c r="AL436" s="109">
        <f t="shared" si="51"/>
        <v>0</v>
      </c>
    </row>
    <row r="437" spans="1:38" x14ac:dyDescent="0.3">
      <c r="A437" s="421"/>
      <c r="B437" s="421"/>
      <c r="C437" s="422"/>
      <c r="D437" s="423"/>
      <c r="E437" s="421"/>
      <c r="F437" s="421"/>
      <c r="G437" s="421"/>
      <c r="H437" s="421"/>
      <c r="I437" s="421"/>
      <c r="J437" s="421"/>
      <c r="K437" s="421"/>
      <c r="L437" s="421"/>
      <c r="M437" s="423"/>
      <c r="N437" s="340">
        <f>IF(C437&gt;A_Stammdaten!$B$12,0,SUM(E437,F437,H437,J437:K437)-SUM(G437,I437,L437:M437))</f>
        <v>0</v>
      </c>
      <c r="O437" s="421"/>
      <c r="P437" s="421"/>
      <c r="Q437" s="421"/>
      <c r="R437" s="421"/>
      <c r="S437" s="108">
        <f t="shared" si="47"/>
        <v>0</v>
      </c>
      <c r="T437" s="341">
        <f>IF(ISBLANK($B437),0,VLOOKUP($B437,Listen!$A$2:$C$45,2,FALSE))</f>
        <v>0</v>
      </c>
      <c r="U437" s="341">
        <f>IF(ISBLANK($B437),0,VLOOKUP($B437,Listen!$A$2:$C$45,3,FALSE))</f>
        <v>0</v>
      </c>
      <c r="V437" s="342">
        <f t="shared" si="49"/>
        <v>0</v>
      </c>
      <c r="W437" s="342">
        <f t="shared" si="50"/>
        <v>0</v>
      </c>
      <c r="X437" s="342">
        <f t="shared" si="50"/>
        <v>0</v>
      </c>
      <c r="Y437" s="342">
        <f t="shared" si="50"/>
        <v>0</v>
      </c>
      <c r="Z437" s="342">
        <f t="shared" si="50"/>
        <v>0</v>
      </c>
      <c r="AA437" s="342">
        <f t="shared" si="50"/>
        <v>0</v>
      </c>
      <c r="AB437" s="342">
        <f t="shared" si="50"/>
        <v>0</v>
      </c>
      <c r="AC437" s="109">
        <f t="shared" si="48"/>
        <v>0</v>
      </c>
      <c r="AD437" s="109">
        <f>IF(C437=A_Stammdaten!$B$12,E_SAV!$S437-E_SAV!$AE437,HLOOKUP(A_Stammdaten!$B$12-1,$AF$4:$AL$4004,ROW(C437)-3,FALSE)-$AE437)</f>
        <v>0</v>
      </c>
      <c r="AE437" s="109">
        <f>HLOOKUP(A_Stammdaten!$B$12,$AF$4:$AL$4004,ROW(C437)-3,FALSE)</f>
        <v>0</v>
      </c>
      <c r="AF437" s="109">
        <f t="shared" si="46"/>
        <v>0</v>
      </c>
      <c r="AG437" s="109">
        <f t="shared" si="51"/>
        <v>0</v>
      </c>
      <c r="AH437" s="109">
        <f t="shared" si="51"/>
        <v>0</v>
      </c>
      <c r="AI437" s="109">
        <f t="shared" si="51"/>
        <v>0</v>
      </c>
      <c r="AJ437" s="109">
        <f t="shared" si="51"/>
        <v>0</v>
      </c>
      <c r="AK437" s="109">
        <f t="shared" si="51"/>
        <v>0</v>
      </c>
      <c r="AL437" s="109">
        <f t="shared" si="51"/>
        <v>0</v>
      </c>
    </row>
    <row r="438" spans="1:38" x14ac:dyDescent="0.3">
      <c r="A438" s="421"/>
      <c r="B438" s="421"/>
      <c r="C438" s="422"/>
      <c r="D438" s="423"/>
      <c r="E438" s="421"/>
      <c r="F438" s="421"/>
      <c r="G438" s="421"/>
      <c r="H438" s="421"/>
      <c r="I438" s="421"/>
      <c r="J438" s="421"/>
      <c r="K438" s="421"/>
      <c r="L438" s="421"/>
      <c r="M438" s="423"/>
      <c r="N438" s="340">
        <f>IF(C438&gt;A_Stammdaten!$B$12,0,SUM(E438,F438,H438,J438:K438)-SUM(G438,I438,L438:M438))</f>
        <v>0</v>
      </c>
      <c r="O438" s="421"/>
      <c r="P438" s="421"/>
      <c r="Q438" s="421"/>
      <c r="R438" s="421"/>
      <c r="S438" s="108">
        <f t="shared" si="47"/>
        <v>0</v>
      </c>
      <c r="T438" s="341">
        <f>IF(ISBLANK($B438),0,VLOOKUP($B438,Listen!$A$2:$C$45,2,FALSE))</f>
        <v>0</v>
      </c>
      <c r="U438" s="341">
        <f>IF(ISBLANK($B438),0,VLOOKUP($B438,Listen!$A$2:$C$45,3,FALSE))</f>
        <v>0</v>
      </c>
      <c r="V438" s="342">
        <f t="shared" si="49"/>
        <v>0</v>
      </c>
      <c r="W438" s="342">
        <f t="shared" si="50"/>
        <v>0</v>
      </c>
      <c r="X438" s="342">
        <f t="shared" si="50"/>
        <v>0</v>
      </c>
      <c r="Y438" s="342">
        <f t="shared" si="50"/>
        <v>0</v>
      </c>
      <c r="Z438" s="342">
        <f t="shared" si="50"/>
        <v>0</v>
      </c>
      <c r="AA438" s="342">
        <f t="shared" si="50"/>
        <v>0</v>
      </c>
      <c r="AB438" s="342">
        <f t="shared" si="50"/>
        <v>0</v>
      </c>
      <c r="AC438" s="109">
        <f t="shared" si="48"/>
        <v>0</v>
      </c>
      <c r="AD438" s="109">
        <f>IF(C438=A_Stammdaten!$B$12,E_SAV!$S438-E_SAV!$AE438,HLOOKUP(A_Stammdaten!$B$12-1,$AF$4:$AL$4004,ROW(C438)-3,FALSE)-$AE438)</f>
        <v>0</v>
      </c>
      <c r="AE438" s="109">
        <f>HLOOKUP(A_Stammdaten!$B$12,$AF$4:$AL$4004,ROW(C438)-3,FALSE)</f>
        <v>0</v>
      </c>
      <c r="AF438" s="109">
        <f t="shared" si="46"/>
        <v>0</v>
      </c>
      <c r="AG438" s="109">
        <f t="shared" si="51"/>
        <v>0</v>
      </c>
      <c r="AH438" s="109">
        <f t="shared" si="51"/>
        <v>0</v>
      </c>
      <c r="AI438" s="109">
        <f t="shared" si="51"/>
        <v>0</v>
      </c>
      <c r="AJ438" s="109">
        <f t="shared" si="51"/>
        <v>0</v>
      </c>
      <c r="AK438" s="109">
        <f t="shared" si="51"/>
        <v>0</v>
      </c>
      <c r="AL438" s="109">
        <f t="shared" si="51"/>
        <v>0</v>
      </c>
    </row>
    <row r="439" spans="1:38" x14ac:dyDescent="0.3">
      <c r="A439" s="421"/>
      <c r="B439" s="421"/>
      <c r="C439" s="422"/>
      <c r="D439" s="423"/>
      <c r="E439" s="421"/>
      <c r="F439" s="421"/>
      <c r="G439" s="421"/>
      <c r="H439" s="421"/>
      <c r="I439" s="421"/>
      <c r="J439" s="421"/>
      <c r="K439" s="421"/>
      <c r="L439" s="421"/>
      <c r="M439" s="423"/>
      <c r="N439" s="340">
        <f>IF(C439&gt;A_Stammdaten!$B$12,0,SUM(E439,F439,H439,J439:K439)-SUM(G439,I439,L439:M439))</f>
        <v>0</v>
      </c>
      <c r="O439" s="421"/>
      <c r="P439" s="421"/>
      <c r="Q439" s="421"/>
      <c r="R439" s="421"/>
      <c r="S439" s="108">
        <f t="shared" si="47"/>
        <v>0</v>
      </c>
      <c r="T439" s="341">
        <f>IF(ISBLANK($B439),0,VLOOKUP($B439,Listen!$A$2:$C$45,2,FALSE))</f>
        <v>0</v>
      </c>
      <c r="U439" s="341">
        <f>IF(ISBLANK($B439),0,VLOOKUP($B439,Listen!$A$2:$C$45,3,FALSE))</f>
        <v>0</v>
      </c>
      <c r="V439" s="342">
        <f t="shared" si="49"/>
        <v>0</v>
      </c>
      <c r="W439" s="342">
        <f t="shared" si="50"/>
        <v>0</v>
      </c>
      <c r="X439" s="342">
        <f t="shared" si="50"/>
        <v>0</v>
      </c>
      <c r="Y439" s="342">
        <f t="shared" si="50"/>
        <v>0</v>
      </c>
      <c r="Z439" s="342">
        <f t="shared" si="50"/>
        <v>0</v>
      </c>
      <c r="AA439" s="342">
        <f t="shared" si="50"/>
        <v>0</v>
      </c>
      <c r="AB439" s="342">
        <f t="shared" si="50"/>
        <v>0</v>
      </c>
      <c r="AC439" s="109">
        <f t="shared" si="48"/>
        <v>0</v>
      </c>
      <c r="AD439" s="109">
        <f>IF(C439=A_Stammdaten!$B$12,E_SAV!$S439-E_SAV!$AE439,HLOOKUP(A_Stammdaten!$B$12-1,$AF$4:$AL$4004,ROW(C439)-3,FALSE)-$AE439)</f>
        <v>0</v>
      </c>
      <c r="AE439" s="109">
        <f>HLOOKUP(A_Stammdaten!$B$12,$AF$4:$AL$4004,ROW(C439)-3,FALSE)</f>
        <v>0</v>
      </c>
      <c r="AF439" s="109">
        <f t="shared" si="46"/>
        <v>0</v>
      </c>
      <c r="AG439" s="109">
        <f t="shared" si="51"/>
        <v>0</v>
      </c>
      <c r="AH439" s="109">
        <f t="shared" si="51"/>
        <v>0</v>
      </c>
      <c r="AI439" s="109">
        <f t="shared" si="51"/>
        <v>0</v>
      </c>
      <c r="AJ439" s="109">
        <f t="shared" si="51"/>
        <v>0</v>
      </c>
      <c r="AK439" s="109">
        <f t="shared" si="51"/>
        <v>0</v>
      </c>
      <c r="AL439" s="109">
        <f t="shared" si="51"/>
        <v>0</v>
      </c>
    </row>
    <row r="440" spans="1:38" x14ac:dyDescent="0.3">
      <c r="A440" s="421"/>
      <c r="B440" s="421"/>
      <c r="C440" s="422"/>
      <c r="D440" s="423"/>
      <c r="E440" s="421"/>
      <c r="F440" s="421"/>
      <c r="G440" s="421"/>
      <c r="H440" s="421"/>
      <c r="I440" s="421"/>
      <c r="J440" s="421"/>
      <c r="K440" s="421"/>
      <c r="L440" s="421"/>
      <c r="M440" s="423"/>
      <c r="N440" s="340">
        <f>IF(C440&gt;A_Stammdaten!$B$12,0,SUM(E440,F440,H440,J440:K440)-SUM(G440,I440,L440:M440))</f>
        <v>0</v>
      </c>
      <c r="O440" s="421"/>
      <c r="P440" s="421"/>
      <c r="Q440" s="421"/>
      <c r="R440" s="421"/>
      <c r="S440" s="108">
        <f t="shared" si="47"/>
        <v>0</v>
      </c>
      <c r="T440" s="341">
        <f>IF(ISBLANK($B440),0,VLOOKUP($B440,Listen!$A$2:$C$45,2,FALSE))</f>
        <v>0</v>
      </c>
      <c r="U440" s="341">
        <f>IF(ISBLANK($B440),0,VLOOKUP($B440,Listen!$A$2:$C$45,3,FALSE))</f>
        <v>0</v>
      </c>
      <c r="V440" s="342">
        <f t="shared" si="49"/>
        <v>0</v>
      </c>
      <c r="W440" s="342">
        <f t="shared" si="50"/>
        <v>0</v>
      </c>
      <c r="X440" s="342">
        <f t="shared" si="50"/>
        <v>0</v>
      </c>
      <c r="Y440" s="342">
        <f t="shared" si="50"/>
        <v>0</v>
      </c>
      <c r="Z440" s="342">
        <f t="shared" si="50"/>
        <v>0</v>
      </c>
      <c r="AA440" s="342">
        <f t="shared" si="50"/>
        <v>0</v>
      </c>
      <c r="AB440" s="342">
        <f t="shared" si="50"/>
        <v>0</v>
      </c>
      <c r="AC440" s="109">
        <f t="shared" si="48"/>
        <v>0</v>
      </c>
      <c r="AD440" s="109">
        <f>IF(C440=A_Stammdaten!$B$12,E_SAV!$S440-E_SAV!$AE440,HLOOKUP(A_Stammdaten!$B$12-1,$AF$4:$AL$4004,ROW(C440)-3,FALSE)-$AE440)</f>
        <v>0</v>
      </c>
      <c r="AE440" s="109">
        <f>HLOOKUP(A_Stammdaten!$B$12,$AF$4:$AL$4004,ROW(C440)-3,FALSE)</f>
        <v>0</v>
      </c>
      <c r="AF440" s="109">
        <f t="shared" si="46"/>
        <v>0</v>
      </c>
      <c r="AG440" s="109">
        <f t="shared" si="51"/>
        <v>0</v>
      </c>
      <c r="AH440" s="109">
        <f t="shared" si="51"/>
        <v>0</v>
      </c>
      <c r="AI440" s="109">
        <f t="shared" si="51"/>
        <v>0</v>
      </c>
      <c r="AJ440" s="109">
        <f t="shared" si="51"/>
        <v>0</v>
      </c>
      <c r="AK440" s="109">
        <f t="shared" si="51"/>
        <v>0</v>
      </c>
      <c r="AL440" s="109">
        <f t="shared" si="51"/>
        <v>0</v>
      </c>
    </row>
    <row r="441" spans="1:38" x14ac:dyDescent="0.3">
      <c r="A441" s="421"/>
      <c r="B441" s="421"/>
      <c r="C441" s="422"/>
      <c r="D441" s="423"/>
      <c r="E441" s="421"/>
      <c r="F441" s="421"/>
      <c r="G441" s="421"/>
      <c r="H441" s="421"/>
      <c r="I441" s="421"/>
      <c r="J441" s="421"/>
      <c r="K441" s="421"/>
      <c r="L441" s="421"/>
      <c r="M441" s="423"/>
      <c r="N441" s="340">
        <f>IF(C441&gt;A_Stammdaten!$B$12,0,SUM(E441,F441,H441,J441:K441)-SUM(G441,I441,L441:M441))</f>
        <v>0</v>
      </c>
      <c r="O441" s="421"/>
      <c r="P441" s="421"/>
      <c r="Q441" s="421"/>
      <c r="R441" s="421"/>
      <c r="S441" s="108">
        <f t="shared" si="47"/>
        <v>0</v>
      </c>
      <c r="T441" s="341">
        <f>IF(ISBLANK($B441),0,VLOOKUP($B441,Listen!$A$2:$C$45,2,FALSE))</f>
        <v>0</v>
      </c>
      <c r="U441" s="341">
        <f>IF(ISBLANK($B441),0,VLOOKUP($B441,Listen!$A$2:$C$45,3,FALSE))</f>
        <v>0</v>
      </c>
      <c r="V441" s="342">
        <f t="shared" si="49"/>
        <v>0</v>
      </c>
      <c r="W441" s="342">
        <f t="shared" si="50"/>
        <v>0</v>
      </c>
      <c r="X441" s="342">
        <f t="shared" si="50"/>
        <v>0</v>
      </c>
      <c r="Y441" s="342">
        <f t="shared" si="50"/>
        <v>0</v>
      </c>
      <c r="Z441" s="342">
        <f t="shared" si="50"/>
        <v>0</v>
      </c>
      <c r="AA441" s="342">
        <f t="shared" si="50"/>
        <v>0</v>
      </c>
      <c r="AB441" s="342">
        <f t="shared" si="50"/>
        <v>0</v>
      </c>
      <c r="AC441" s="109">
        <f t="shared" si="48"/>
        <v>0</v>
      </c>
      <c r="AD441" s="109">
        <f>IF(C441=A_Stammdaten!$B$12,E_SAV!$S441-E_SAV!$AE441,HLOOKUP(A_Stammdaten!$B$12-1,$AF$4:$AL$4004,ROW(C441)-3,FALSE)-$AE441)</f>
        <v>0</v>
      </c>
      <c r="AE441" s="109">
        <f>HLOOKUP(A_Stammdaten!$B$12,$AF$4:$AL$4004,ROW(C441)-3,FALSE)</f>
        <v>0</v>
      </c>
      <c r="AF441" s="109">
        <f t="shared" si="46"/>
        <v>0</v>
      </c>
      <c r="AG441" s="109">
        <f t="shared" si="51"/>
        <v>0</v>
      </c>
      <c r="AH441" s="109">
        <f t="shared" si="51"/>
        <v>0</v>
      </c>
      <c r="AI441" s="109">
        <f t="shared" si="51"/>
        <v>0</v>
      </c>
      <c r="AJ441" s="109">
        <f t="shared" si="51"/>
        <v>0</v>
      </c>
      <c r="AK441" s="109">
        <f t="shared" si="51"/>
        <v>0</v>
      </c>
      <c r="AL441" s="109">
        <f t="shared" si="51"/>
        <v>0</v>
      </c>
    </row>
    <row r="442" spans="1:38" x14ac:dyDescent="0.3">
      <c r="A442" s="421"/>
      <c r="B442" s="421"/>
      <c r="C442" s="422"/>
      <c r="D442" s="423"/>
      <c r="E442" s="421"/>
      <c r="F442" s="421"/>
      <c r="G442" s="421"/>
      <c r="H442" s="421"/>
      <c r="I442" s="421"/>
      <c r="J442" s="421"/>
      <c r="K442" s="421"/>
      <c r="L442" s="421"/>
      <c r="M442" s="423"/>
      <c r="N442" s="340">
        <f>IF(C442&gt;A_Stammdaten!$B$12,0,SUM(E442,F442,H442,J442:K442)-SUM(G442,I442,L442:M442))</f>
        <v>0</v>
      </c>
      <c r="O442" s="421"/>
      <c r="P442" s="421"/>
      <c r="Q442" s="421"/>
      <c r="R442" s="421"/>
      <c r="S442" s="108">
        <f t="shared" si="47"/>
        <v>0</v>
      </c>
      <c r="T442" s="341">
        <f>IF(ISBLANK($B442),0,VLOOKUP($B442,Listen!$A$2:$C$45,2,FALSE))</f>
        <v>0</v>
      </c>
      <c r="U442" s="341">
        <f>IF(ISBLANK($B442),0,VLOOKUP($B442,Listen!$A$2:$C$45,3,FALSE))</f>
        <v>0</v>
      </c>
      <c r="V442" s="342">
        <f t="shared" si="49"/>
        <v>0</v>
      </c>
      <c r="W442" s="342">
        <f t="shared" si="50"/>
        <v>0</v>
      </c>
      <c r="X442" s="342">
        <f t="shared" si="50"/>
        <v>0</v>
      </c>
      <c r="Y442" s="342">
        <f t="shared" si="50"/>
        <v>0</v>
      </c>
      <c r="Z442" s="342">
        <f t="shared" si="50"/>
        <v>0</v>
      </c>
      <c r="AA442" s="342">
        <f t="shared" si="50"/>
        <v>0</v>
      </c>
      <c r="AB442" s="342">
        <f t="shared" si="50"/>
        <v>0</v>
      </c>
      <c r="AC442" s="109">
        <f t="shared" si="48"/>
        <v>0</v>
      </c>
      <c r="AD442" s="109">
        <f>IF(C442=A_Stammdaten!$B$12,E_SAV!$S442-E_SAV!$AE442,HLOOKUP(A_Stammdaten!$B$12-1,$AF$4:$AL$4004,ROW(C442)-3,FALSE)-$AE442)</f>
        <v>0</v>
      </c>
      <c r="AE442" s="109">
        <f>HLOOKUP(A_Stammdaten!$B$12,$AF$4:$AL$4004,ROW(C442)-3,FALSE)</f>
        <v>0</v>
      </c>
      <c r="AF442" s="109">
        <f t="shared" si="46"/>
        <v>0</v>
      </c>
      <c r="AG442" s="109">
        <f t="shared" si="51"/>
        <v>0</v>
      </c>
      <c r="AH442" s="109">
        <f t="shared" si="51"/>
        <v>0</v>
      </c>
      <c r="AI442" s="109">
        <f t="shared" si="51"/>
        <v>0</v>
      </c>
      <c r="AJ442" s="109">
        <f t="shared" si="51"/>
        <v>0</v>
      </c>
      <c r="AK442" s="109">
        <f t="shared" si="51"/>
        <v>0</v>
      </c>
      <c r="AL442" s="109">
        <f t="shared" si="51"/>
        <v>0</v>
      </c>
    </row>
    <row r="443" spans="1:38" x14ac:dyDescent="0.3">
      <c r="A443" s="421"/>
      <c r="B443" s="421"/>
      <c r="C443" s="422"/>
      <c r="D443" s="423"/>
      <c r="E443" s="421"/>
      <c r="F443" s="421"/>
      <c r="G443" s="421"/>
      <c r="H443" s="421"/>
      <c r="I443" s="421"/>
      <c r="J443" s="421"/>
      <c r="K443" s="421"/>
      <c r="L443" s="421"/>
      <c r="M443" s="423"/>
      <c r="N443" s="340">
        <f>IF(C443&gt;A_Stammdaten!$B$12,0,SUM(E443,F443,H443,J443:K443)-SUM(G443,I443,L443:M443))</f>
        <v>0</v>
      </c>
      <c r="O443" s="421"/>
      <c r="P443" s="421"/>
      <c r="Q443" s="421"/>
      <c r="R443" s="421"/>
      <c r="S443" s="108">
        <f t="shared" si="47"/>
        <v>0</v>
      </c>
      <c r="T443" s="341">
        <f>IF(ISBLANK($B443),0,VLOOKUP($B443,Listen!$A$2:$C$45,2,FALSE))</f>
        <v>0</v>
      </c>
      <c r="U443" s="341">
        <f>IF(ISBLANK($B443),0,VLOOKUP($B443,Listen!$A$2:$C$45,3,FALSE))</f>
        <v>0</v>
      </c>
      <c r="V443" s="342">
        <f t="shared" si="49"/>
        <v>0</v>
      </c>
      <c r="W443" s="342">
        <f t="shared" si="50"/>
        <v>0</v>
      </c>
      <c r="X443" s="342">
        <f t="shared" si="50"/>
        <v>0</v>
      </c>
      <c r="Y443" s="342">
        <f t="shared" si="50"/>
        <v>0</v>
      </c>
      <c r="Z443" s="342">
        <f t="shared" si="50"/>
        <v>0</v>
      </c>
      <c r="AA443" s="342">
        <f t="shared" si="50"/>
        <v>0</v>
      </c>
      <c r="AB443" s="342">
        <f t="shared" si="50"/>
        <v>0</v>
      </c>
      <c r="AC443" s="109">
        <f t="shared" si="48"/>
        <v>0</v>
      </c>
      <c r="AD443" s="109">
        <f>IF(C443=A_Stammdaten!$B$12,E_SAV!$S443-E_SAV!$AE443,HLOOKUP(A_Stammdaten!$B$12-1,$AF$4:$AL$4004,ROW(C443)-3,FALSE)-$AE443)</f>
        <v>0</v>
      </c>
      <c r="AE443" s="109">
        <f>HLOOKUP(A_Stammdaten!$B$12,$AF$4:$AL$4004,ROW(C443)-3,FALSE)</f>
        <v>0</v>
      </c>
      <c r="AF443" s="109">
        <f t="shared" si="46"/>
        <v>0</v>
      </c>
      <c r="AG443" s="109">
        <f t="shared" si="51"/>
        <v>0</v>
      </c>
      <c r="AH443" s="109">
        <f t="shared" si="51"/>
        <v>0</v>
      </c>
      <c r="AI443" s="109">
        <f t="shared" si="51"/>
        <v>0</v>
      </c>
      <c r="AJ443" s="109">
        <f t="shared" si="51"/>
        <v>0</v>
      </c>
      <c r="AK443" s="109">
        <f t="shared" si="51"/>
        <v>0</v>
      </c>
      <c r="AL443" s="109">
        <f t="shared" si="51"/>
        <v>0</v>
      </c>
    </row>
    <row r="444" spans="1:38" x14ac:dyDescent="0.3">
      <c r="A444" s="421"/>
      <c r="B444" s="421"/>
      <c r="C444" s="422"/>
      <c r="D444" s="423"/>
      <c r="E444" s="421"/>
      <c r="F444" s="421"/>
      <c r="G444" s="421"/>
      <c r="H444" s="421"/>
      <c r="I444" s="421"/>
      <c r="J444" s="421"/>
      <c r="K444" s="421"/>
      <c r="L444" s="421"/>
      <c r="M444" s="423"/>
      <c r="N444" s="340">
        <f>IF(C444&gt;A_Stammdaten!$B$12,0,SUM(E444,F444,H444,J444:K444)-SUM(G444,I444,L444:M444))</f>
        <v>0</v>
      </c>
      <c r="O444" s="421"/>
      <c r="P444" s="421"/>
      <c r="Q444" s="421"/>
      <c r="R444" s="421"/>
      <c r="S444" s="108">
        <f t="shared" si="47"/>
        <v>0</v>
      </c>
      <c r="T444" s="341">
        <f>IF(ISBLANK($B444),0,VLOOKUP($B444,Listen!$A$2:$C$45,2,FALSE))</f>
        <v>0</v>
      </c>
      <c r="U444" s="341">
        <f>IF(ISBLANK($B444),0,VLOOKUP($B444,Listen!$A$2:$C$45,3,FALSE))</f>
        <v>0</v>
      </c>
      <c r="V444" s="342">
        <f t="shared" si="49"/>
        <v>0</v>
      </c>
      <c r="W444" s="342">
        <f t="shared" si="50"/>
        <v>0</v>
      </c>
      <c r="X444" s="342">
        <f t="shared" si="50"/>
        <v>0</v>
      </c>
      <c r="Y444" s="342">
        <f t="shared" si="50"/>
        <v>0</v>
      </c>
      <c r="Z444" s="342">
        <f t="shared" si="50"/>
        <v>0</v>
      </c>
      <c r="AA444" s="342">
        <f t="shared" si="50"/>
        <v>0</v>
      </c>
      <c r="AB444" s="342">
        <f t="shared" si="50"/>
        <v>0</v>
      </c>
      <c r="AC444" s="109">
        <f t="shared" si="48"/>
        <v>0</v>
      </c>
      <c r="AD444" s="109">
        <f>IF(C444=A_Stammdaten!$B$12,E_SAV!$S444-E_SAV!$AE444,HLOOKUP(A_Stammdaten!$B$12-1,$AF$4:$AL$4004,ROW(C444)-3,FALSE)-$AE444)</f>
        <v>0</v>
      </c>
      <c r="AE444" s="109">
        <f>HLOOKUP(A_Stammdaten!$B$12,$AF$4:$AL$4004,ROW(C444)-3,FALSE)</f>
        <v>0</v>
      </c>
      <c r="AF444" s="109">
        <f t="shared" si="46"/>
        <v>0</v>
      </c>
      <c r="AG444" s="109">
        <f t="shared" si="51"/>
        <v>0</v>
      </c>
      <c r="AH444" s="109">
        <f t="shared" si="51"/>
        <v>0</v>
      </c>
      <c r="AI444" s="109">
        <f t="shared" si="51"/>
        <v>0</v>
      </c>
      <c r="AJ444" s="109">
        <f t="shared" si="51"/>
        <v>0</v>
      </c>
      <c r="AK444" s="109">
        <f t="shared" si="51"/>
        <v>0</v>
      </c>
      <c r="AL444" s="109">
        <f t="shared" si="51"/>
        <v>0</v>
      </c>
    </row>
    <row r="445" spans="1:38" x14ac:dyDescent="0.3">
      <c r="A445" s="421"/>
      <c r="B445" s="421"/>
      <c r="C445" s="422"/>
      <c r="D445" s="423"/>
      <c r="E445" s="421"/>
      <c r="F445" s="421"/>
      <c r="G445" s="421"/>
      <c r="H445" s="421"/>
      <c r="I445" s="421"/>
      <c r="J445" s="421"/>
      <c r="K445" s="421"/>
      <c r="L445" s="421"/>
      <c r="M445" s="423"/>
      <c r="N445" s="340">
        <f>IF(C445&gt;A_Stammdaten!$B$12,0,SUM(E445,F445,H445,J445:K445)-SUM(G445,I445,L445:M445))</f>
        <v>0</v>
      </c>
      <c r="O445" s="421"/>
      <c r="P445" s="421"/>
      <c r="Q445" s="421"/>
      <c r="R445" s="421"/>
      <c r="S445" s="108">
        <f t="shared" si="47"/>
        <v>0</v>
      </c>
      <c r="T445" s="341">
        <f>IF(ISBLANK($B445),0,VLOOKUP($B445,Listen!$A$2:$C$45,2,FALSE))</f>
        <v>0</v>
      </c>
      <c r="U445" s="341">
        <f>IF(ISBLANK($B445),0,VLOOKUP($B445,Listen!$A$2:$C$45,3,FALSE))</f>
        <v>0</v>
      </c>
      <c r="V445" s="342">
        <f t="shared" si="49"/>
        <v>0</v>
      </c>
      <c r="W445" s="342">
        <f t="shared" si="50"/>
        <v>0</v>
      </c>
      <c r="X445" s="342">
        <f t="shared" si="50"/>
        <v>0</v>
      </c>
      <c r="Y445" s="342">
        <f t="shared" si="50"/>
        <v>0</v>
      </c>
      <c r="Z445" s="342">
        <f t="shared" si="50"/>
        <v>0</v>
      </c>
      <c r="AA445" s="342">
        <f t="shared" si="50"/>
        <v>0</v>
      </c>
      <c r="AB445" s="342">
        <f t="shared" si="50"/>
        <v>0</v>
      </c>
      <c r="AC445" s="109">
        <f t="shared" si="48"/>
        <v>0</v>
      </c>
      <c r="AD445" s="109">
        <f>IF(C445=A_Stammdaten!$B$12,E_SAV!$S445-E_SAV!$AE445,HLOOKUP(A_Stammdaten!$B$12-1,$AF$4:$AL$4004,ROW(C445)-3,FALSE)-$AE445)</f>
        <v>0</v>
      </c>
      <c r="AE445" s="109">
        <f>HLOOKUP(A_Stammdaten!$B$12,$AF$4:$AL$4004,ROW(C445)-3,FALSE)</f>
        <v>0</v>
      </c>
      <c r="AF445" s="109">
        <f t="shared" si="46"/>
        <v>0</v>
      </c>
      <c r="AG445" s="109">
        <f t="shared" si="51"/>
        <v>0</v>
      </c>
      <c r="AH445" s="109">
        <f t="shared" si="51"/>
        <v>0</v>
      </c>
      <c r="AI445" s="109">
        <f t="shared" si="51"/>
        <v>0</v>
      </c>
      <c r="AJ445" s="109">
        <f t="shared" si="51"/>
        <v>0</v>
      </c>
      <c r="AK445" s="109">
        <f t="shared" si="51"/>
        <v>0</v>
      </c>
      <c r="AL445" s="109">
        <f t="shared" si="51"/>
        <v>0</v>
      </c>
    </row>
    <row r="446" spans="1:38" x14ac:dyDescent="0.3">
      <c r="A446" s="421"/>
      <c r="B446" s="421"/>
      <c r="C446" s="422"/>
      <c r="D446" s="423"/>
      <c r="E446" s="421"/>
      <c r="F446" s="421"/>
      <c r="G446" s="421"/>
      <c r="H446" s="421"/>
      <c r="I446" s="421"/>
      <c r="J446" s="421"/>
      <c r="K446" s="421"/>
      <c r="L446" s="421"/>
      <c r="M446" s="423"/>
      <c r="N446" s="340">
        <f>IF(C446&gt;A_Stammdaten!$B$12,0,SUM(E446,F446,H446,J446:K446)-SUM(G446,I446,L446:M446))</f>
        <v>0</v>
      </c>
      <c r="O446" s="421"/>
      <c r="P446" s="421"/>
      <c r="Q446" s="421"/>
      <c r="R446" s="421"/>
      <c r="S446" s="108">
        <f t="shared" si="47"/>
        <v>0</v>
      </c>
      <c r="T446" s="341">
        <f>IF(ISBLANK($B446),0,VLOOKUP($B446,Listen!$A$2:$C$45,2,FALSE))</f>
        <v>0</v>
      </c>
      <c r="U446" s="341">
        <f>IF(ISBLANK($B446),0,VLOOKUP($B446,Listen!$A$2:$C$45,3,FALSE))</f>
        <v>0</v>
      </c>
      <c r="V446" s="342">
        <f t="shared" si="49"/>
        <v>0</v>
      </c>
      <c r="W446" s="342">
        <f t="shared" si="50"/>
        <v>0</v>
      </c>
      <c r="X446" s="342">
        <f t="shared" si="50"/>
        <v>0</v>
      </c>
      <c r="Y446" s="342">
        <f t="shared" si="50"/>
        <v>0</v>
      </c>
      <c r="Z446" s="342">
        <f t="shared" si="50"/>
        <v>0</v>
      </c>
      <c r="AA446" s="342">
        <f t="shared" si="50"/>
        <v>0</v>
      </c>
      <c r="AB446" s="342">
        <f t="shared" si="50"/>
        <v>0</v>
      </c>
      <c r="AC446" s="109">
        <f t="shared" si="48"/>
        <v>0</v>
      </c>
      <c r="AD446" s="109">
        <f>IF(C446=A_Stammdaten!$B$12,E_SAV!$S446-E_SAV!$AE446,HLOOKUP(A_Stammdaten!$B$12-1,$AF$4:$AL$4004,ROW(C446)-3,FALSE)-$AE446)</f>
        <v>0</v>
      </c>
      <c r="AE446" s="109">
        <f>HLOOKUP(A_Stammdaten!$B$12,$AF$4:$AL$4004,ROW(C446)-3,FALSE)</f>
        <v>0</v>
      </c>
      <c r="AF446" s="109">
        <f t="shared" si="46"/>
        <v>0</v>
      </c>
      <c r="AG446" s="109">
        <f t="shared" si="51"/>
        <v>0</v>
      </c>
      <c r="AH446" s="109">
        <f t="shared" si="51"/>
        <v>0</v>
      </c>
      <c r="AI446" s="109">
        <f t="shared" si="51"/>
        <v>0</v>
      </c>
      <c r="AJ446" s="109">
        <f t="shared" si="51"/>
        <v>0</v>
      </c>
      <c r="AK446" s="109">
        <f t="shared" si="51"/>
        <v>0</v>
      </c>
      <c r="AL446" s="109">
        <f t="shared" si="51"/>
        <v>0</v>
      </c>
    </row>
    <row r="447" spans="1:38" x14ac:dyDescent="0.3">
      <c r="A447" s="421"/>
      <c r="B447" s="421"/>
      <c r="C447" s="422"/>
      <c r="D447" s="423"/>
      <c r="E447" s="421"/>
      <c r="F447" s="421"/>
      <c r="G447" s="421"/>
      <c r="H447" s="421"/>
      <c r="I447" s="421"/>
      <c r="J447" s="421"/>
      <c r="K447" s="421"/>
      <c r="L447" s="421"/>
      <c r="M447" s="423"/>
      <c r="N447" s="340">
        <f>IF(C447&gt;A_Stammdaten!$B$12,0,SUM(E447,F447,H447,J447:K447)-SUM(G447,I447,L447:M447))</f>
        <v>0</v>
      </c>
      <c r="O447" s="421"/>
      <c r="P447" s="421"/>
      <c r="Q447" s="421"/>
      <c r="R447" s="421"/>
      <c r="S447" s="108">
        <f t="shared" si="47"/>
        <v>0</v>
      </c>
      <c r="T447" s="341">
        <f>IF(ISBLANK($B447),0,VLOOKUP($B447,Listen!$A$2:$C$45,2,FALSE))</f>
        <v>0</v>
      </c>
      <c r="U447" s="341">
        <f>IF(ISBLANK($B447),0,VLOOKUP($B447,Listen!$A$2:$C$45,3,FALSE))</f>
        <v>0</v>
      </c>
      <c r="V447" s="342">
        <f t="shared" si="49"/>
        <v>0</v>
      </c>
      <c r="W447" s="342">
        <f t="shared" si="50"/>
        <v>0</v>
      </c>
      <c r="X447" s="342">
        <f t="shared" si="50"/>
        <v>0</v>
      </c>
      <c r="Y447" s="342">
        <f t="shared" si="50"/>
        <v>0</v>
      </c>
      <c r="Z447" s="342">
        <f t="shared" si="50"/>
        <v>0</v>
      </c>
      <c r="AA447" s="342">
        <f t="shared" si="50"/>
        <v>0</v>
      </c>
      <c r="AB447" s="342">
        <f t="shared" si="50"/>
        <v>0</v>
      </c>
      <c r="AC447" s="109">
        <f t="shared" si="48"/>
        <v>0</v>
      </c>
      <c r="AD447" s="109">
        <f>IF(C447=A_Stammdaten!$B$12,E_SAV!$S447-E_SAV!$AE447,HLOOKUP(A_Stammdaten!$B$12-1,$AF$4:$AL$4004,ROW(C447)-3,FALSE)-$AE447)</f>
        <v>0</v>
      </c>
      <c r="AE447" s="109">
        <f>HLOOKUP(A_Stammdaten!$B$12,$AF$4:$AL$4004,ROW(C447)-3,FALSE)</f>
        <v>0</v>
      </c>
      <c r="AF447" s="109">
        <f t="shared" si="46"/>
        <v>0</v>
      </c>
      <c r="AG447" s="109">
        <f t="shared" si="51"/>
        <v>0</v>
      </c>
      <c r="AH447" s="109">
        <f t="shared" si="51"/>
        <v>0</v>
      </c>
      <c r="AI447" s="109">
        <f t="shared" si="51"/>
        <v>0</v>
      </c>
      <c r="AJ447" s="109">
        <f t="shared" si="51"/>
        <v>0</v>
      </c>
      <c r="AK447" s="109">
        <f t="shared" si="51"/>
        <v>0</v>
      </c>
      <c r="AL447" s="109">
        <f t="shared" si="51"/>
        <v>0</v>
      </c>
    </row>
    <row r="448" spans="1:38" x14ac:dyDescent="0.3">
      <c r="A448" s="421"/>
      <c r="B448" s="421"/>
      <c r="C448" s="422"/>
      <c r="D448" s="423"/>
      <c r="E448" s="421"/>
      <c r="F448" s="421"/>
      <c r="G448" s="421"/>
      <c r="H448" s="421"/>
      <c r="I448" s="421"/>
      <c r="J448" s="421"/>
      <c r="K448" s="421"/>
      <c r="L448" s="421"/>
      <c r="M448" s="423"/>
      <c r="N448" s="340">
        <f>IF(C448&gt;A_Stammdaten!$B$12,0,SUM(E448,F448,H448,J448:K448)-SUM(G448,I448,L448:M448))</f>
        <v>0</v>
      </c>
      <c r="O448" s="421"/>
      <c r="P448" s="421"/>
      <c r="Q448" s="421"/>
      <c r="R448" s="421"/>
      <c r="S448" s="108">
        <f t="shared" si="47"/>
        <v>0</v>
      </c>
      <c r="T448" s="341">
        <f>IF(ISBLANK($B448),0,VLOOKUP($B448,Listen!$A$2:$C$45,2,FALSE))</f>
        <v>0</v>
      </c>
      <c r="U448" s="341">
        <f>IF(ISBLANK($B448),0,VLOOKUP($B448,Listen!$A$2:$C$45,3,FALSE))</f>
        <v>0</v>
      </c>
      <c r="V448" s="342">
        <f t="shared" si="49"/>
        <v>0</v>
      </c>
      <c r="W448" s="342">
        <f t="shared" si="50"/>
        <v>0</v>
      </c>
      <c r="X448" s="342">
        <f t="shared" si="50"/>
        <v>0</v>
      </c>
      <c r="Y448" s="342">
        <f t="shared" si="50"/>
        <v>0</v>
      </c>
      <c r="Z448" s="342">
        <f t="shared" si="50"/>
        <v>0</v>
      </c>
      <c r="AA448" s="342">
        <f t="shared" si="50"/>
        <v>0</v>
      </c>
      <c r="AB448" s="342">
        <f t="shared" si="50"/>
        <v>0</v>
      </c>
      <c r="AC448" s="109">
        <f t="shared" si="48"/>
        <v>0</v>
      </c>
      <c r="AD448" s="109">
        <f>IF(C448=A_Stammdaten!$B$12,E_SAV!$S448-E_SAV!$AE448,HLOOKUP(A_Stammdaten!$B$12-1,$AF$4:$AL$4004,ROW(C448)-3,FALSE)-$AE448)</f>
        <v>0</v>
      </c>
      <c r="AE448" s="109">
        <f>HLOOKUP(A_Stammdaten!$B$12,$AF$4:$AL$4004,ROW(C448)-3,FALSE)</f>
        <v>0</v>
      </c>
      <c r="AF448" s="109">
        <f t="shared" si="46"/>
        <v>0</v>
      </c>
      <c r="AG448" s="109">
        <f t="shared" si="51"/>
        <v>0</v>
      </c>
      <c r="AH448" s="109">
        <f t="shared" si="51"/>
        <v>0</v>
      </c>
      <c r="AI448" s="109">
        <f t="shared" si="51"/>
        <v>0</v>
      </c>
      <c r="AJ448" s="109">
        <f t="shared" si="51"/>
        <v>0</v>
      </c>
      <c r="AK448" s="109">
        <f t="shared" si="51"/>
        <v>0</v>
      </c>
      <c r="AL448" s="109">
        <f t="shared" si="51"/>
        <v>0</v>
      </c>
    </row>
    <row r="449" spans="1:38" x14ac:dyDescent="0.3">
      <c r="A449" s="421"/>
      <c r="B449" s="421"/>
      <c r="C449" s="422"/>
      <c r="D449" s="423"/>
      <c r="E449" s="421"/>
      <c r="F449" s="421"/>
      <c r="G449" s="421"/>
      <c r="H449" s="421"/>
      <c r="I449" s="421"/>
      <c r="J449" s="421"/>
      <c r="K449" s="421"/>
      <c r="L449" s="421"/>
      <c r="M449" s="423"/>
      <c r="N449" s="340">
        <f>IF(C449&gt;A_Stammdaten!$B$12,0,SUM(E449,F449,H449,J449:K449)-SUM(G449,I449,L449:M449))</f>
        <v>0</v>
      </c>
      <c r="O449" s="421"/>
      <c r="P449" s="421"/>
      <c r="Q449" s="421"/>
      <c r="R449" s="421"/>
      <c r="S449" s="108">
        <f t="shared" si="47"/>
        <v>0</v>
      </c>
      <c r="T449" s="341">
        <f>IF(ISBLANK($B449),0,VLOOKUP($B449,Listen!$A$2:$C$45,2,FALSE))</f>
        <v>0</v>
      </c>
      <c r="U449" s="341">
        <f>IF(ISBLANK($B449),0,VLOOKUP($B449,Listen!$A$2:$C$45,3,FALSE))</f>
        <v>0</v>
      </c>
      <c r="V449" s="342">
        <f t="shared" si="49"/>
        <v>0</v>
      </c>
      <c r="W449" s="342">
        <f t="shared" si="50"/>
        <v>0</v>
      </c>
      <c r="X449" s="342">
        <f t="shared" si="50"/>
        <v>0</v>
      </c>
      <c r="Y449" s="342">
        <f t="shared" si="50"/>
        <v>0</v>
      </c>
      <c r="Z449" s="342">
        <f t="shared" si="50"/>
        <v>0</v>
      </c>
      <c r="AA449" s="342">
        <f t="shared" si="50"/>
        <v>0</v>
      </c>
      <c r="AB449" s="342">
        <f t="shared" si="50"/>
        <v>0</v>
      </c>
      <c r="AC449" s="109">
        <f t="shared" si="48"/>
        <v>0</v>
      </c>
      <c r="AD449" s="109">
        <f>IF(C449=A_Stammdaten!$B$12,E_SAV!$S449-E_SAV!$AE449,HLOOKUP(A_Stammdaten!$B$12-1,$AF$4:$AL$4004,ROW(C449)-3,FALSE)-$AE449)</f>
        <v>0</v>
      </c>
      <c r="AE449" s="109">
        <f>HLOOKUP(A_Stammdaten!$B$12,$AF$4:$AL$4004,ROW(C449)-3,FALSE)</f>
        <v>0</v>
      </c>
      <c r="AF449" s="109">
        <f t="shared" si="46"/>
        <v>0</v>
      </c>
      <c r="AG449" s="109">
        <f t="shared" si="51"/>
        <v>0</v>
      </c>
      <c r="AH449" s="109">
        <f t="shared" si="51"/>
        <v>0</v>
      </c>
      <c r="AI449" s="109">
        <f t="shared" si="51"/>
        <v>0</v>
      </c>
      <c r="AJ449" s="109">
        <f t="shared" si="51"/>
        <v>0</v>
      </c>
      <c r="AK449" s="109">
        <f t="shared" si="51"/>
        <v>0</v>
      </c>
      <c r="AL449" s="109">
        <f t="shared" si="51"/>
        <v>0</v>
      </c>
    </row>
    <row r="450" spans="1:38" x14ac:dyDescent="0.3">
      <c r="A450" s="421"/>
      <c r="B450" s="421"/>
      <c r="C450" s="422"/>
      <c r="D450" s="423"/>
      <c r="E450" s="421"/>
      <c r="F450" s="421"/>
      <c r="G450" s="421"/>
      <c r="H450" s="421"/>
      <c r="I450" s="421"/>
      <c r="J450" s="421"/>
      <c r="K450" s="421"/>
      <c r="L450" s="421"/>
      <c r="M450" s="423"/>
      <c r="N450" s="340">
        <f>IF(C450&gt;A_Stammdaten!$B$12,0,SUM(E450,F450,H450,J450:K450)-SUM(G450,I450,L450:M450))</f>
        <v>0</v>
      </c>
      <c r="O450" s="421"/>
      <c r="P450" s="421"/>
      <c r="Q450" s="421"/>
      <c r="R450" s="421"/>
      <c r="S450" s="108">
        <f t="shared" si="47"/>
        <v>0</v>
      </c>
      <c r="T450" s="341">
        <f>IF(ISBLANK($B450),0,VLOOKUP($B450,Listen!$A$2:$C$45,2,FALSE))</f>
        <v>0</v>
      </c>
      <c r="U450" s="341">
        <f>IF(ISBLANK($B450),0,VLOOKUP($B450,Listen!$A$2:$C$45,3,FALSE))</f>
        <v>0</v>
      </c>
      <c r="V450" s="342">
        <f t="shared" si="49"/>
        <v>0</v>
      </c>
      <c r="W450" s="342">
        <f t="shared" si="50"/>
        <v>0</v>
      </c>
      <c r="X450" s="342">
        <f t="shared" si="50"/>
        <v>0</v>
      </c>
      <c r="Y450" s="342">
        <f t="shared" si="50"/>
        <v>0</v>
      </c>
      <c r="Z450" s="342">
        <f t="shared" si="50"/>
        <v>0</v>
      </c>
      <c r="AA450" s="342">
        <f t="shared" si="50"/>
        <v>0</v>
      </c>
      <c r="AB450" s="342">
        <f t="shared" si="50"/>
        <v>0</v>
      </c>
      <c r="AC450" s="109">
        <f t="shared" si="48"/>
        <v>0</v>
      </c>
      <c r="AD450" s="109">
        <f>IF(C450=A_Stammdaten!$B$12,E_SAV!$S450-E_SAV!$AE450,HLOOKUP(A_Stammdaten!$B$12-1,$AF$4:$AL$4004,ROW(C450)-3,FALSE)-$AE450)</f>
        <v>0</v>
      </c>
      <c r="AE450" s="109">
        <f>HLOOKUP(A_Stammdaten!$B$12,$AF$4:$AL$4004,ROW(C450)-3,FALSE)</f>
        <v>0</v>
      </c>
      <c r="AF450" s="109">
        <f t="shared" si="46"/>
        <v>0</v>
      </c>
      <c r="AG450" s="109">
        <f t="shared" si="51"/>
        <v>0</v>
      </c>
      <c r="AH450" s="109">
        <f t="shared" si="51"/>
        <v>0</v>
      </c>
      <c r="AI450" s="109">
        <f t="shared" si="51"/>
        <v>0</v>
      </c>
      <c r="AJ450" s="109">
        <f t="shared" si="51"/>
        <v>0</v>
      </c>
      <c r="AK450" s="109">
        <f t="shared" si="51"/>
        <v>0</v>
      </c>
      <c r="AL450" s="109">
        <f t="shared" si="51"/>
        <v>0</v>
      </c>
    </row>
    <row r="451" spans="1:38" x14ac:dyDescent="0.3">
      <c r="A451" s="421"/>
      <c r="B451" s="421"/>
      <c r="C451" s="422"/>
      <c r="D451" s="423"/>
      <c r="E451" s="421"/>
      <c r="F451" s="421"/>
      <c r="G451" s="421"/>
      <c r="H451" s="421"/>
      <c r="I451" s="421"/>
      <c r="J451" s="421"/>
      <c r="K451" s="421"/>
      <c r="L451" s="421"/>
      <c r="M451" s="423"/>
      <c r="N451" s="340">
        <f>IF(C451&gt;A_Stammdaten!$B$12,0,SUM(E451,F451,H451,J451:K451)-SUM(G451,I451,L451:M451))</f>
        <v>0</v>
      </c>
      <c r="O451" s="421"/>
      <c r="P451" s="421"/>
      <c r="Q451" s="421"/>
      <c r="R451" s="421"/>
      <c r="S451" s="108">
        <f t="shared" si="47"/>
        <v>0</v>
      </c>
      <c r="T451" s="341">
        <f>IF(ISBLANK($B451),0,VLOOKUP($B451,Listen!$A$2:$C$45,2,FALSE))</f>
        <v>0</v>
      </c>
      <c r="U451" s="341">
        <f>IF(ISBLANK($B451),0,VLOOKUP($B451,Listen!$A$2:$C$45,3,FALSE))</f>
        <v>0</v>
      </c>
      <c r="V451" s="342">
        <f t="shared" si="49"/>
        <v>0</v>
      </c>
      <c r="W451" s="342">
        <f t="shared" si="50"/>
        <v>0</v>
      </c>
      <c r="X451" s="342">
        <f t="shared" si="50"/>
        <v>0</v>
      </c>
      <c r="Y451" s="342">
        <f t="shared" si="50"/>
        <v>0</v>
      </c>
      <c r="Z451" s="342">
        <f t="shared" si="50"/>
        <v>0</v>
      </c>
      <c r="AA451" s="342">
        <f t="shared" si="50"/>
        <v>0</v>
      </c>
      <c r="AB451" s="342">
        <f t="shared" si="50"/>
        <v>0</v>
      </c>
      <c r="AC451" s="109">
        <f t="shared" si="48"/>
        <v>0</v>
      </c>
      <c r="AD451" s="109">
        <f>IF(C451=A_Stammdaten!$B$12,E_SAV!$S451-E_SAV!$AE451,HLOOKUP(A_Stammdaten!$B$12-1,$AF$4:$AL$4004,ROW(C451)-3,FALSE)-$AE451)</f>
        <v>0</v>
      </c>
      <c r="AE451" s="109">
        <f>HLOOKUP(A_Stammdaten!$B$12,$AF$4:$AL$4004,ROW(C451)-3,FALSE)</f>
        <v>0</v>
      </c>
      <c r="AF451" s="109">
        <f t="shared" si="46"/>
        <v>0</v>
      </c>
      <c r="AG451" s="109">
        <f t="shared" si="51"/>
        <v>0</v>
      </c>
      <c r="AH451" s="109">
        <f t="shared" si="51"/>
        <v>0</v>
      </c>
      <c r="AI451" s="109">
        <f t="shared" si="51"/>
        <v>0</v>
      </c>
      <c r="AJ451" s="109">
        <f t="shared" si="51"/>
        <v>0</v>
      </c>
      <c r="AK451" s="109">
        <f t="shared" si="51"/>
        <v>0</v>
      </c>
      <c r="AL451" s="109">
        <f t="shared" si="51"/>
        <v>0</v>
      </c>
    </row>
    <row r="452" spans="1:38" x14ac:dyDescent="0.3">
      <c r="A452" s="421"/>
      <c r="B452" s="421"/>
      <c r="C452" s="422"/>
      <c r="D452" s="423"/>
      <c r="E452" s="421"/>
      <c r="F452" s="421"/>
      <c r="G452" s="421"/>
      <c r="H452" s="421"/>
      <c r="I452" s="421"/>
      <c r="J452" s="421"/>
      <c r="K452" s="421"/>
      <c r="L452" s="421"/>
      <c r="M452" s="423"/>
      <c r="N452" s="340">
        <f>IF(C452&gt;A_Stammdaten!$B$12,0,SUM(E452,F452,H452,J452:K452)-SUM(G452,I452,L452:M452))</f>
        <v>0</v>
      </c>
      <c r="O452" s="421"/>
      <c r="P452" s="421"/>
      <c r="Q452" s="421"/>
      <c r="R452" s="421"/>
      <c r="S452" s="108">
        <f t="shared" si="47"/>
        <v>0</v>
      </c>
      <c r="T452" s="341">
        <f>IF(ISBLANK($B452),0,VLOOKUP($B452,Listen!$A$2:$C$45,2,FALSE))</f>
        <v>0</v>
      </c>
      <c r="U452" s="341">
        <f>IF(ISBLANK($B452),0,VLOOKUP($B452,Listen!$A$2:$C$45,3,FALSE))</f>
        <v>0</v>
      </c>
      <c r="V452" s="342">
        <f t="shared" si="49"/>
        <v>0</v>
      </c>
      <c r="W452" s="342">
        <f t="shared" si="50"/>
        <v>0</v>
      </c>
      <c r="X452" s="342">
        <f t="shared" si="50"/>
        <v>0</v>
      </c>
      <c r="Y452" s="342">
        <f t="shared" si="50"/>
        <v>0</v>
      </c>
      <c r="Z452" s="342">
        <f t="shared" si="50"/>
        <v>0</v>
      </c>
      <c r="AA452" s="342">
        <f t="shared" si="50"/>
        <v>0</v>
      </c>
      <c r="AB452" s="342">
        <f t="shared" si="50"/>
        <v>0</v>
      </c>
      <c r="AC452" s="109">
        <f t="shared" si="48"/>
        <v>0</v>
      </c>
      <c r="AD452" s="109">
        <f>IF(C452=A_Stammdaten!$B$12,E_SAV!$S452-E_SAV!$AE452,HLOOKUP(A_Stammdaten!$B$12-1,$AF$4:$AL$4004,ROW(C452)-3,FALSE)-$AE452)</f>
        <v>0</v>
      </c>
      <c r="AE452" s="109">
        <f>HLOOKUP(A_Stammdaten!$B$12,$AF$4:$AL$4004,ROW(C452)-3,FALSE)</f>
        <v>0</v>
      </c>
      <c r="AF452" s="109">
        <f t="shared" si="46"/>
        <v>0</v>
      </c>
      <c r="AG452" s="109">
        <f t="shared" si="51"/>
        <v>0</v>
      </c>
      <c r="AH452" s="109">
        <f t="shared" si="51"/>
        <v>0</v>
      </c>
      <c r="AI452" s="109">
        <f t="shared" si="51"/>
        <v>0</v>
      </c>
      <c r="AJ452" s="109">
        <f t="shared" si="51"/>
        <v>0</v>
      </c>
      <c r="AK452" s="109">
        <f t="shared" si="51"/>
        <v>0</v>
      </c>
      <c r="AL452" s="109">
        <f t="shared" si="51"/>
        <v>0</v>
      </c>
    </row>
    <row r="453" spans="1:38" x14ac:dyDescent="0.3">
      <c r="A453" s="421"/>
      <c r="B453" s="421"/>
      <c r="C453" s="422"/>
      <c r="D453" s="423"/>
      <c r="E453" s="421"/>
      <c r="F453" s="421"/>
      <c r="G453" s="421"/>
      <c r="H453" s="421"/>
      <c r="I453" s="421"/>
      <c r="J453" s="421"/>
      <c r="K453" s="421"/>
      <c r="L453" s="421"/>
      <c r="M453" s="423"/>
      <c r="N453" s="340">
        <f>IF(C453&gt;A_Stammdaten!$B$12,0,SUM(E453,F453,H453,J453:K453)-SUM(G453,I453,L453:M453))</f>
        <v>0</v>
      </c>
      <c r="O453" s="421"/>
      <c r="P453" s="421"/>
      <c r="Q453" s="421"/>
      <c r="R453" s="421"/>
      <c r="S453" s="108">
        <f t="shared" si="47"/>
        <v>0</v>
      </c>
      <c r="T453" s="341">
        <f>IF(ISBLANK($B453),0,VLOOKUP($B453,Listen!$A$2:$C$45,2,FALSE))</f>
        <v>0</v>
      </c>
      <c r="U453" s="341">
        <f>IF(ISBLANK($B453),0,VLOOKUP($B453,Listen!$A$2:$C$45,3,FALSE))</f>
        <v>0</v>
      </c>
      <c r="V453" s="342">
        <f t="shared" si="49"/>
        <v>0</v>
      </c>
      <c r="W453" s="342">
        <f t="shared" si="50"/>
        <v>0</v>
      </c>
      <c r="X453" s="342">
        <f t="shared" si="50"/>
        <v>0</v>
      </c>
      <c r="Y453" s="342">
        <f t="shared" si="50"/>
        <v>0</v>
      </c>
      <c r="Z453" s="342">
        <f t="shared" si="50"/>
        <v>0</v>
      </c>
      <c r="AA453" s="342">
        <f t="shared" si="50"/>
        <v>0</v>
      </c>
      <c r="AB453" s="342">
        <f t="shared" si="50"/>
        <v>0</v>
      </c>
      <c r="AC453" s="109">
        <f t="shared" si="48"/>
        <v>0</v>
      </c>
      <c r="AD453" s="109">
        <f>IF(C453=A_Stammdaten!$B$12,E_SAV!$S453-E_SAV!$AE453,HLOOKUP(A_Stammdaten!$B$12-1,$AF$4:$AL$4004,ROW(C453)-3,FALSE)-$AE453)</f>
        <v>0</v>
      </c>
      <c r="AE453" s="109">
        <f>HLOOKUP(A_Stammdaten!$B$12,$AF$4:$AL$4004,ROW(C453)-3,FALSE)</f>
        <v>0</v>
      </c>
      <c r="AF453" s="109">
        <f t="shared" ref="AF453:AF516" si="52">IF(OR($C453=0,$S453=0),0,IF($C453&lt;=AF$4,$S453-$S453/V453*(AF$4-$C453+1),0))</f>
        <v>0</v>
      </c>
      <c r="AG453" s="109">
        <f t="shared" si="51"/>
        <v>0</v>
      </c>
      <c r="AH453" s="109">
        <f t="shared" si="51"/>
        <v>0</v>
      </c>
      <c r="AI453" s="109">
        <f t="shared" si="51"/>
        <v>0</v>
      </c>
      <c r="AJ453" s="109">
        <f t="shared" si="51"/>
        <v>0</v>
      </c>
      <c r="AK453" s="109">
        <f t="shared" si="51"/>
        <v>0</v>
      </c>
      <c r="AL453" s="109">
        <f t="shared" si="51"/>
        <v>0</v>
      </c>
    </row>
    <row r="454" spans="1:38" x14ac:dyDescent="0.3">
      <c r="A454" s="421"/>
      <c r="B454" s="421"/>
      <c r="C454" s="422"/>
      <c r="D454" s="423"/>
      <c r="E454" s="421"/>
      <c r="F454" s="421"/>
      <c r="G454" s="421"/>
      <c r="H454" s="421"/>
      <c r="I454" s="421"/>
      <c r="J454" s="421"/>
      <c r="K454" s="421"/>
      <c r="L454" s="421"/>
      <c r="M454" s="423"/>
      <c r="N454" s="340">
        <f>IF(C454&gt;A_Stammdaten!$B$12,0,SUM(E454,F454,H454,J454:K454)-SUM(G454,I454,L454:M454))</f>
        <v>0</v>
      </c>
      <c r="O454" s="421"/>
      <c r="P454" s="421"/>
      <c r="Q454" s="421"/>
      <c r="R454" s="421"/>
      <c r="S454" s="108">
        <f t="shared" ref="S454:S517" si="53">N454-SUM(O454:R454)</f>
        <v>0</v>
      </c>
      <c r="T454" s="341">
        <f>IF(ISBLANK($B454),0,VLOOKUP($B454,Listen!$A$2:$C$45,2,FALSE))</f>
        <v>0</v>
      </c>
      <c r="U454" s="341">
        <f>IF(ISBLANK($B454),0,VLOOKUP($B454,Listen!$A$2:$C$45,3,FALSE))</f>
        <v>0</v>
      </c>
      <c r="V454" s="342">
        <f t="shared" si="49"/>
        <v>0</v>
      </c>
      <c r="W454" s="342">
        <f t="shared" si="50"/>
        <v>0</v>
      </c>
      <c r="X454" s="342">
        <f t="shared" si="50"/>
        <v>0</v>
      </c>
      <c r="Y454" s="342">
        <f t="shared" si="50"/>
        <v>0</v>
      </c>
      <c r="Z454" s="342">
        <f t="shared" si="50"/>
        <v>0</v>
      </c>
      <c r="AA454" s="342">
        <f t="shared" si="50"/>
        <v>0</v>
      </c>
      <c r="AB454" s="342">
        <f t="shared" si="50"/>
        <v>0</v>
      </c>
      <c r="AC454" s="109">
        <f t="shared" ref="AC454:AC517" si="54">AE454+AD454</f>
        <v>0</v>
      </c>
      <c r="AD454" s="109">
        <f>IF(C454=A_Stammdaten!$B$12,E_SAV!$S454-E_SAV!$AE454,HLOOKUP(A_Stammdaten!$B$12-1,$AF$4:$AL$4004,ROW(C454)-3,FALSE)-$AE454)</f>
        <v>0</v>
      </c>
      <c r="AE454" s="109">
        <f>HLOOKUP(A_Stammdaten!$B$12,$AF$4:$AL$4004,ROW(C454)-3,FALSE)</f>
        <v>0</v>
      </c>
      <c r="AF454" s="109">
        <f t="shared" si="52"/>
        <v>0</v>
      </c>
      <c r="AG454" s="109">
        <f t="shared" si="51"/>
        <v>0</v>
      </c>
      <c r="AH454" s="109">
        <f t="shared" si="51"/>
        <v>0</v>
      </c>
      <c r="AI454" s="109">
        <f t="shared" si="51"/>
        <v>0</v>
      </c>
      <c r="AJ454" s="109">
        <f t="shared" si="51"/>
        <v>0</v>
      </c>
      <c r="AK454" s="109">
        <f t="shared" si="51"/>
        <v>0</v>
      </c>
      <c r="AL454" s="109">
        <f t="shared" si="51"/>
        <v>0</v>
      </c>
    </row>
    <row r="455" spans="1:38" x14ac:dyDescent="0.3">
      <c r="A455" s="421"/>
      <c r="B455" s="421"/>
      <c r="C455" s="422"/>
      <c r="D455" s="423"/>
      <c r="E455" s="421"/>
      <c r="F455" s="421"/>
      <c r="G455" s="421"/>
      <c r="H455" s="421"/>
      <c r="I455" s="421"/>
      <c r="J455" s="421"/>
      <c r="K455" s="421"/>
      <c r="L455" s="421"/>
      <c r="M455" s="423"/>
      <c r="N455" s="340">
        <f>IF(C455&gt;A_Stammdaten!$B$12,0,SUM(E455,F455,H455,J455:K455)-SUM(G455,I455,L455:M455))</f>
        <v>0</v>
      </c>
      <c r="O455" s="421"/>
      <c r="P455" s="421"/>
      <c r="Q455" s="421"/>
      <c r="R455" s="421"/>
      <c r="S455" s="108">
        <f t="shared" si="53"/>
        <v>0</v>
      </c>
      <c r="T455" s="341">
        <f>IF(ISBLANK($B455),0,VLOOKUP($B455,Listen!$A$2:$C$45,2,FALSE))</f>
        <v>0</v>
      </c>
      <c r="U455" s="341">
        <f>IF(ISBLANK($B455),0,VLOOKUP($B455,Listen!$A$2:$C$45,3,FALSE))</f>
        <v>0</v>
      </c>
      <c r="V455" s="342">
        <f t="shared" si="49"/>
        <v>0</v>
      </c>
      <c r="W455" s="342">
        <f t="shared" si="50"/>
        <v>0</v>
      </c>
      <c r="X455" s="342">
        <f t="shared" si="50"/>
        <v>0</v>
      </c>
      <c r="Y455" s="342">
        <f t="shared" si="50"/>
        <v>0</v>
      </c>
      <c r="Z455" s="342">
        <f t="shared" si="50"/>
        <v>0</v>
      </c>
      <c r="AA455" s="342">
        <f t="shared" si="50"/>
        <v>0</v>
      </c>
      <c r="AB455" s="342">
        <f t="shared" si="50"/>
        <v>0</v>
      </c>
      <c r="AC455" s="109">
        <f t="shared" si="54"/>
        <v>0</v>
      </c>
      <c r="AD455" s="109">
        <f>IF(C455=A_Stammdaten!$B$12,E_SAV!$S455-E_SAV!$AE455,HLOOKUP(A_Stammdaten!$B$12-1,$AF$4:$AL$4004,ROW(C455)-3,FALSE)-$AE455)</f>
        <v>0</v>
      </c>
      <c r="AE455" s="109">
        <f>HLOOKUP(A_Stammdaten!$B$12,$AF$4:$AL$4004,ROW(C455)-3,FALSE)</f>
        <v>0</v>
      </c>
      <c r="AF455" s="109">
        <f t="shared" si="52"/>
        <v>0</v>
      </c>
      <c r="AG455" s="109">
        <f t="shared" si="51"/>
        <v>0</v>
      </c>
      <c r="AH455" s="109">
        <f t="shared" si="51"/>
        <v>0</v>
      </c>
      <c r="AI455" s="109">
        <f t="shared" si="51"/>
        <v>0</v>
      </c>
      <c r="AJ455" s="109">
        <f t="shared" si="51"/>
        <v>0</v>
      </c>
      <c r="AK455" s="109">
        <f t="shared" si="51"/>
        <v>0</v>
      </c>
      <c r="AL455" s="109">
        <f t="shared" si="51"/>
        <v>0</v>
      </c>
    </row>
    <row r="456" spans="1:38" x14ac:dyDescent="0.3">
      <c r="A456" s="421"/>
      <c r="B456" s="421"/>
      <c r="C456" s="422"/>
      <c r="D456" s="423"/>
      <c r="E456" s="421"/>
      <c r="F456" s="421"/>
      <c r="G456" s="421"/>
      <c r="H456" s="421"/>
      <c r="I456" s="421"/>
      <c r="J456" s="421"/>
      <c r="K456" s="421"/>
      <c r="L456" s="421"/>
      <c r="M456" s="423"/>
      <c r="N456" s="340">
        <f>IF(C456&gt;A_Stammdaten!$B$12,0,SUM(E456,F456,H456,J456:K456)-SUM(G456,I456,L456:M456))</f>
        <v>0</v>
      </c>
      <c r="O456" s="421"/>
      <c r="P456" s="421"/>
      <c r="Q456" s="421"/>
      <c r="R456" s="421"/>
      <c r="S456" s="108">
        <f t="shared" si="53"/>
        <v>0</v>
      </c>
      <c r="T456" s="341">
        <f>IF(ISBLANK($B456),0,VLOOKUP($B456,Listen!$A$2:$C$45,2,FALSE))</f>
        <v>0</v>
      </c>
      <c r="U456" s="341">
        <f>IF(ISBLANK($B456),0,VLOOKUP($B456,Listen!$A$2:$C$45,3,FALSE))</f>
        <v>0</v>
      </c>
      <c r="V456" s="342">
        <f t="shared" si="49"/>
        <v>0</v>
      </c>
      <c r="W456" s="342">
        <f t="shared" si="50"/>
        <v>0</v>
      </c>
      <c r="X456" s="342">
        <f t="shared" si="50"/>
        <v>0</v>
      </c>
      <c r="Y456" s="342">
        <f t="shared" si="50"/>
        <v>0</v>
      </c>
      <c r="Z456" s="342">
        <f t="shared" si="50"/>
        <v>0</v>
      </c>
      <c r="AA456" s="342">
        <f t="shared" si="50"/>
        <v>0</v>
      </c>
      <c r="AB456" s="342">
        <f t="shared" ref="W456:AB499" si="55">$T456</f>
        <v>0</v>
      </c>
      <c r="AC456" s="109">
        <f t="shared" si="54"/>
        <v>0</v>
      </c>
      <c r="AD456" s="109">
        <f>IF(C456=A_Stammdaten!$B$12,E_SAV!$S456-E_SAV!$AE456,HLOOKUP(A_Stammdaten!$B$12-1,$AF$4:$AL$4004,ROW(C456)-3,FALSE)-$AE456)</f>
        <v>0</v>
      </c>
      <c r="AE456" s="109">
        <f>HLOOKUP(A_Stammdaten!$B$12,$AF$4:$AL$4004,ROW(C456)-3,FALSE)</f>
        <v>0</v>
      </c>
      <c r="AF456" s="109">
        <f t="shared" si="52"/>
        <v>0</v>
      </c>
      <c r="AG456" s="109">
        <f t="shared" si="51"/>
        <v>0</v>
      </c>
      <c r="AH456" s="109">
        <f t="shared" si="51"/>
        <v>0</v>
      </c>
      <c r="AI456" s="109">
        <f t="shared" si="51"/>
        <v>0</v>
      </c>
      <c r="AJ456" s="109">
        <f t="shared" si="51"/>
        <v>0</v>
      </c>
      <c r="AK456" s="109">
        <f t="shared" si="51"/>
        <v>0</v>
      </c>
      <c r="AL456" s="109">
        <f t="shared" si="51"/>
        <v>0</v>
      </c>
    </row>
    <row r="457" spans="1:38" x14ac:dyDescent="0.3">
      <c r="A457" s="421"/>
      <c r="B457" s="421"/>
      <c r="C457" s="422"/>
      <c r="D457" s="423"/>
      <c r="E457" s="421"/>
      <c r="F457" s="421"/>
      <c r="G457" s="421"/>
      <c r="H457" s="421"/>
      <c r="I457" s="421"/>
      <c r="J457" s="421"/>
      <c r="K457" s="421"/>
      <c r="L457" s="421"/>
      <c r="M457" s="423"/>
      <c r="N457" s="340">
        <f>IF(C457&gt;A_Stammdaten!$B$12,0,SUM(E457,F457,H457,J457:K457)-SUM(G457,I457,L457:M457))</f>
        <v>0</v>
      </c>
      <c r="O457" s="421"/>
      <c r="P457" s="421"/>
      <c r="Q457" s="421"/>
      <c r="R457" s="421"/>
      <c r="S457" s="108">
        <f t="shared" si="53"/>
        <v>0</v>
      </c>
      <c r="T457" s="341">
        <f>IF(ISBLANK($B457),0,VLOOKUP($B457,Listen!$A$2:$C$45,2,FALSE))</f>
        <v>0</v>
      </c>
      <c r="U457" s="341">
        <f>IF(ISBLANK($B457),0,VLOOKUP($B457,Listen!$A$2:$C$45,3,FALSE))</f>
        <v>0</v>
      </c>
      <c r="V457" s="342">
        <f t="shared" si="49"/>
        <v>0</v>
      </c>
      <c r="W457" s="342">
        <f t="shared" si="55"/>
        <v>0</v>
      </c>
      <c r="X457" s="342">
        <f t="shared" si="55"/>
        <v>0</v>
      </c>
      <c r="Y457" s="342">
        <f t="shared" si="55"/>
        <v>0</v>
      </c>
      <c r="Z457" s="342">
        <f t="shared" si="55"/>
        <v>0</v>
      </c>
      <c r="AA457" s="342">
        <f t="shared" si="55"/>
        <v>0</v>
      </c>
      <c r="AB457" s="342">
        <f t="shared" si="55"/>
        <v>0</v>
      </c>
      <c r="AC457" s="109">
        <f t="shared" si="54"/>
        <v>0</v>
      </c>
      <c r="AD457" s="109">
        <f>IF(C457=A_Stammdaten!$B$12,E_SAV!$S457-E_SAV!$AE457,HLOOKUP(A_Stammdaten!$B$12-1,$AF$4:$AL$4004,ROW(C457)-3,FALSE)-$AE457)</f>
        <v>0</v>
      </c>
      <c r="AE457" s="109">
        <f>HLOOKUP(A_Stammdaten!$B$12,$AF$4:$AL$4004,ROW(C457)-3,FALSE)</f>
        <v>0</v>
      </c>
      <c r="AF457" s="109">
        <f t="shared" si="52"/>
        <v>0</v>
      </c>
      <c r="AG457" s="109">
        <f t="shared" si="51"/>
        <v>0</v>
      </c>
      <c r="AH457" s="109">
        <f t="shared" si="51"/>
        <v>0</v>
      </c>
      <c r="AI457" s="109">
        <f t="shared" si="51"/>
        <v>0</v>
      </c>
      <c r="AJ457" s="109">
        <f t="shared" si="51"/>
        <v>0</v>
      </c>
      <c r="AK457" s="109">
        <f t="shared" si="51"/>
        <v>0</v>
      </c>
      <c r="AL457" s="109">
        <f t="shared" si="51"/>
        <v>0</v>
      </c>
    </row>
    <row r="458" spans="1:38" x14ac:dyDescent="0.3">
      <c r="A458" s="421"/>
      <c r="B458" s="421"/>
      <c r="C458" s="422"/>
      <c r="D458" s="423"/>
      <c r="E458" s="421"/>
      <c r="F458" s="421"/>
      <c r="G458" s="421"/>
      <c r="H458" s="421"/>
      <c r="I458" s="421"/>
      <c r="J458" s="421"/>
      <c r="K458" s="421"/>
      <c r="L458" s="421"/>
      <c r="M458" s="423"/>
      <c r="N458" s="340">
        <f>IF(C458&gt;A_Stammdaten!$B$12,0,SUM(E458,F458,H458,J458:K458)-SUM(G458,I458,L458:M458))</f>
        <v>0</v>
      </c>
      <c r="O458" s="421"/>
      <c r="P458" s="421"/>
      <c r="Q458" s="421"/>
      <c r="R458" s="421"/>
      <c r="S458" s="108">
        <f t="shared" si="53"/>
        <v>0</v>
      </c>
      <c r="T458" s="341">
        <f>IF(ISBLANK($B458),0,VLOOKUP($B458,Listen!$A$2:$C$45,2,FALSE))</f>
        <v>0</v>
      </c>
      <c r="U458" s="341">
        <f>IF(ISBLANK($B458),0,VLOOKUP($B458,Listen!$A$2:$C$45,3,FALSE))</f>
        <v>0</v>
      </c>
      <c r="V458" s="342">
        <f t="shared" si="49"/>
        <v>0</v>
      </c>
      <c r="W458" s="342">
        <f t="shared" si="55"/>
        <v>0</v>
      </c>
      <c r="X458" s="342">
        <f t="shared" si="55"/>
        <v>0</v>
      </c>
      <c r="Y458" s="342">
        <f t="shared" si="55"/>
        <v>0</v>
      </c>
      <c r="Z458" s="342">
        <f t="shared" si="55"/>
        <v>0</v>
      </c>
      <c r="AA458" s="342">
        <f t="shared" si="55"/>
        <v>0</v>
      </c>
      <c r="AB458" s="342">
        <f t="shared" si="55"/>
        <v>0</v>
      </c>
      <c r="AC458" s="109">
        <f t="shared" si="54"/>
        <v>0</v>
      </c>
      <c r="AD458" s="109">
        <f>IF(C458=A_Stammdaten!$B$12,E_SAV!$S458-E_SAV!$AE458,HLOOKUP(A_Stammdaten!$B$12-1,$AF$4:$AL$4004,ROW(C458)-3,FALSE)-$AE458)</f>
        <v>0</v>
      </c>
      <c r="AE458" s="109">
        <f>HLOOKUP(A_Stammdaten!$B$12,$AF$4:$AL$4004,ROW(C458)-3,FALSE)</f>
        <v>0</v>
      </c>
      <c r="AF458" s="109">
        <f t="shared" si="52"/>
        <v>0</v>
      </c>
      <c r="AG458" s="109">
        <f t="shared" si="51"/>
        <v>0</v>
      </c>
      <c r="AH458" s="109">
        <f t="shared" si="51"/>
        <v>0</v>
      </c>
      <c r="AI458" s="109">
        <f t="shared" si="51"/>
        <v>0</v>
      </c>
      <c r="AJ458" s="109">
        <f t="shared" si="51"/>
        <v>0</v>
      </c>
      <c r="AK458" s="109">
        <f t="shared" si="51"/>
        <v>0</v>
      </c>
      <c r="AL458" s="109">
        <f t="shared" si="51"/>
        <v>0</v>
      </c>
    </row>
    <row r="459" spans="1:38" x14ac:dyDescent="0.3">
      <c r="A459" s="421"/>
      <c r="B459" s="421"/>
      <c r="C459" s="422"/>
      <c r="D459" s="423"/>
      <c r="E459" s="421"/>
      <c r="F459" s="421"/>
      <c r="G459" s="421"/>
      <c r="H459" s="421"/>
      <c r="I459" s="421"/>
      <c r="J459" s="421"/>
      <c r="K459" s="421"/>
      <c r="L459" s="421"/>
      <c r="M459" s="423"/>
      <c r="N459" s="340">
        <f>IF(C459&gt;A_Stammdaten!$B$12,0,SUM(E459,F459,H459,J459:K459)-SUM(G459,I459,L459:M459))</f>
        <v>0</v>
      </c>
      <c r="O459" s="421"/>
      <c r="P459" s="421"/>
      <c r="Q459" s="421"/>
      <c r="R459" s="421"/>
      <c r="S459" s="108">
        <f t="shared" si="53"/>
        <v>0</v>
      </c>
      <c r="T459" s="341">
        <f>IF(ISBLANK($B459),0,VLOOKUP($B459,Listen!$A$2:$C$45,2,FALSE))</f>
        <v>0</v>
      </c>
      <c r="U459" s="341">
        <f>IF(ISBLANK($B459),0,VLOOKUP($B459,Listen!$A$2:$C$45,3,FALSE))</f>
        <v>0</v>
      </c>
      <c r="V459" s="342">
        <f t="shared" ref="V459:V522" si="56">$T459</f>
        <v>0</v>
      </c>
      <c r="W459" s="342">
        <f t="shared" si="55"/>
        <v>0</v>
      </c>
      <c r="X459" s="342">
        <f t="shared" si="55"/>
        <v>0</v>
      </c>
      <c r="Y459" s="342">
        <f t="shared" si="55"/>
        <v>0</v>
      </c>
      <c r="Z459" s="342">
        <f t="shared" si="55"/>
        <v>0</v>
      </c>
      <c r="AA459" s="342">
        <f t="shared" si="55"/>
        <v>0</v>
      </c>
      <c r="AB459" s="342">
        <f t="shared" si="55"/>
        <v>0</v>
      </c>
      <c r="AC459" s="109">
        <f t="shared" si="54"/>
        <v>0</v>
      </c>
      <c r="AD459" s="109">
        <f>IF(C459=A_Stammdaten!$B$12,E_SAV!$S459-E_SAV!$AE459,HLOOKUP(A_Stammdaten!$B$12-1,$AF$4:$AL$4004,ROW(C459)-3,FALSE)-$AE459)</f>
        <v>0</v>
      </c>
      <c r="AE459" s="109">
        <f>HLOOKUP(A_Stammdaten!$B$12,$AF$4:$AL$4004,ROW(C459)-3,FALSE)</f>
        <v>0</v>
      </c>
      <c r="AF459" s="109">
        <f t="shared" si="52"/>
        <v>0</v>
      </c>
      <c r="AG459" s="109">
        <f t="shared" si="51"/>
        <v>0</v>
      </c>
      <c r="AH459" s="109">
        <f t="shared" si="51"/>
        <v>0</v>
      </c>
      <c r="AI459" s="109">
        <f t="shared" si="51"/>
        <v>0</v>
      </c>
      <c r="AJ459" s="109">
        <f t="shared" si="51"/>
        <v>0</v>
      </c>
      <c r="AK459" s="109">
        <f t="shared" si="51"/>
        <v>0</v>
      </c>
      <c r="AL459" s="109">
        <f t="shared" si="51"/>
        <v>0</v>
      </c>
    </row>
    <row r="460" spans="1:38" x14ac:dyDescent="0.3">
      <c r="A460" s="421"/>
      <c r="B460" s="421"/>
      <c r="C460" s="422"/>
      <c r="D460" s="423"/>
      <c r="E460" s="421"/>
      <c r="F460" s="421"/>
      <c r="G460" s="421"/>
      <c r="H460" s="421"/>
      <c r="I460" s="421"/>
      <c r="J460" s="421"/>
      <c r="K460" s="421"/>
      <c r="L460" s="421"/>
      <c r="M460" s="423"/>
      <c r="N460" s="340">
        <f>IF(C460&gt;A_Stammdaten!$B$12,0,SUM(E460,F460,H460,J460:K460)-SUM(G460,I460,L460:M460))</f>
        <v>0</v>
      </c>
      <c r="O460" s="421"/>
      <c r="P460" s="421"/>
      <c r="Q460" s="421"/>
      <c r="R460" s="421"/>
      <c r="S460" s="108">
        <f t="shared" si="53"/>
        <v>0</v>
      </c>
      <c r="T460" s="341">
        <f>IF(ISBLANK($B460),0,VLOOKUP($B460,Listen!$A$2:$C$45,2,FALSE))</f>
        <v>0</v>
      </c>
      <c r="U460" s="341">
        <f>IF(ISBLANK($B460),0,VLOOKUP($B460,Listen!$A$2:$C$45,3,FALSE))</f>
        <v>0</v>
      </c>
      <c r="V460" s="342">
        <f t="shared" si="56"/>
        <v>0</v>
      </c>
      <c r="W460" s="342">
        <f t="shared" si="55"/>
        <v>0</v>
      </c>
      <c r="X460" s="342">
        <f t="shared" si="55"/>
        <v>0</v>
      </c>
      <c r="Y460" s="342">
        <f t="shared" si="55"/>
        <v>0</v>
      </c>
      <c r="Z460" s="342">
        <f t="shared" si="55"/>
        <v>0</v>
      </c>
      <c r="AA460" s="342">
        <f t="shared" si="55"/>
        <v>0</v>
      </c>
      <c r="AB460" s="342">
        <f t="shared" si="55"/>
        <v>0</v>
      </c>
      <c r="AC460" s="109">
        <f t="shared" si="54"/>
        <v>0</v>
      </c>
      <c r="AD460" s="109">
        <f>IF(C460=A_Stammdaten!$B$12,E_SAV!$S460-E_SAV!$AE460,HLOOKUP(A_Stammdaten!$B$12-1,$AF$4:$AL$4004,ROW(C460)-3,FALSE)-$AE460)</f>
        <v>0</v>
      </c>
      <c r="AE460" s="109">
        <f>HLOOKUP(A_Stammdaten!$B$12,$AF$4:$AL$4004,ROW(C460)-3,FALSE)</f>
        <v>0</v>
      </c>
      <c r="AF460" s="109">
        <f t="shared" si="52"/>
        <v>0</v>
      </c>
      <c r="AG460" s="109">
        <f t="shared" si="51"/>
        <v>0</v>
      </c>
      <c r="AH460" s="109">
        <f t="shared" si="51"/>
        <v>0</v>
      </c>
      <c r="AI460" s="109">
        <f t="shared" si="51"/>
        <v>0</v>
      </c>
      <c r="AJ460" s="109">
        <f t="shared" si="51"/>
        <v>0</v>
      </c>
      <c r="AK460" s="109">
        <f t="shared" si="51"/>
        <v>0</v>
      </c>
      <c r="AL460" s="109">
        <f t="shared" si="51"/>
        <v>0</v>
      </c>
    </row>
    <row r="461" spans="1:38" x14ac:dyDescent="0.3">
      <c r="A461" s="421"/>
      <c r="B461" s="421"/>
      <c r="C461" s="422"/>
      <c r="D461" s="423"/>
      <c r="E461" s="421"/>
      <c r="F461" s="421"/>
      <c r="G461" s="421"/>
      <c r="H461" s="421"/>
      <c r="I461" s="421"/>
      <c r="J461" s="421"/>
      <c r="K461" s="421"/>
      <c r="L461" s="421"/>
      <c r="M461" s="423"/>
      <c r="N461" s="340">
        <f>IF(C461&gt;A_Stammdaten!$B$12,0,SUM(E461,F461,H461,J461:K461)-SUM(G461,I461,L461:M461))</f>
        <v>0</v>
      </c>
      <c r="O461" s="421"/>
      <c r="P461" s="421"/>
      <c r="Q461" s="421"/>
      <c r="R461" s="421"/>
      <c r="S461" s="108">
        <f t="shared" si="53"/>
        <v>0</v>
      </c>
      <c r="T461" s="341">
        <f>IF(ISBLANK($B461),0,VLOOKUP($B461,Listen!$A$2:$C$45,2,FALSE))</f>
        <v>0</v>
      </c>
      <c r="U461" s="341">
        <f>IF(ISBLANK($B461),0,VLOOKUP($B461,Listen!$A$2:$C$45,3,FALSE))</f>
        <v>0</v>
      </c>
      <c r="V461" s="342">
        <f t="shared" si="56"/>
        <v>0</v>
      </c>
      <c r="W461" s="342">
        <f t="shared" si="55"/>
        <v>0</v>
      </c>
      <c r="X461" s="342">
        <f t="shared" si="55"/>
        <v>0</v>
      </c>
      <c r="Y461" s="342">
        <f t="shared" si="55"/>
        <v>0</v>
      </c>
      <c r="Z461" s="342">
        <f t="shared" si="55"/>
        <v>0</v>
      </c>
      <c r="AA461" s="342">
        <f t="shared" si="55"/>
        <v>0</v>
      </c>
      <c r="AB461" s="342">
        <f t="shared" si="55"/>
        <v>0</v>
      </c>
      <c r="AC461" s="109">
        <f t="shared" si="54"/>
        <v>0</v>
      </c>
      <c r="AD461" s="109">
        <f>IF(C461=A_Stammdaten!$B$12,E_SAV!$S461-E_SAV!$AE461,HLOOKUP(A_Stammdaten!$B$12-1,$AF$4:$AL$4004,ROW(C461)-3,FALSE)-$AE461)</f>
        <v>0</v>
      </c>
      <c r="AE461" s="109">
        <f>HLOOKUP(A_Stammdaten!$B$12,$AF$4:$AL$4004,ROW(C461)-3,FALSE)</f>
        <v>0</v>
      </c>
      <c r="AF461" s="109">
        <f t="shared" si="52"/>
        <v>0</v>
      </c>
      <c r="AG461" s="109">
        <f t="shared" si="51"/>
        <v>0</v>
      </c>
      <c r="AH461" s="109">
        <f t="shared" si="51"/>
        <v>0</v>
      </c>
      <c r="AI461" s="109">
        <f t="shared" si="51"/>
        <v>0</v>
      </c>
      <c r="AJ461" s="109">
        <f t="shared" si="51"/>
        <v>0</v>
      </c>
      <c r="AK461" s="109">
        <f t="shared" si="51"/>
        <v>0</v>
      </c>
      <c r="AL461" s="109">
        <f t="shared" si="51"/>
        <v>0</v>
      </c>
    </row>
    <row r="462" spans="1:38" x14ac:dyDescent="0.3">
      <c r="A462" s="421"/>
      <c r="B462" s="421"/>
      <c r="C462" s="422"/>
      <c r="D462" s="423"/>
      <c r="E462" s="421"/>
      <c r="F462" s="421"/>
      <c r="G462" s="421"/>
      <c r="H462" s="421"/>
      <c r="I462" s="421"/>
      <c r="J462" s="421"/>
      <c r="K462" s="421"/>
      <c r="L462" s="421"/>
      <c r="M462" s="423"/>
      <c r="N462" s="340">
        <f>IF(C462&gt;A_Stammdaten!$B$12,0,SUM(E462,F462,H462,J462:K462)-SUM(G462,I462,L462:M462))</f>
        <v>0</v>
      </c>
      <c r="O462" s="421"/>
      <c r="P462" s="421"/>
      <c r="Q462" s="421"/>
      <c r="R462" s="421"/>
      <c r="S462" s="108">
        <f t="shared" si="53"/>
        <v>0</v>
      </c>
      <c r="T462" s="341">
        <f>IF(ISBLANK($B462),0,VLOOKUP($B462,Listen!$A$2:$C$45,2,FALSE))</f>
        <v>0</v>
      </c>
      <c r="U462" s="341">
        <f>IF(ISBLANK($B462),0,VLOOKUP($B462,Listen!$A$2:$C$45,3,FALSE))</f>
        <v>0</v>
      </c>
      <c r="V462" s="342">
        <f t="shared" si="56"/>
        <v>0</v>
      </c>
      <c r="W462" s="342">
        <f t="shared" si="55"/>
        <v>0</v>
      </c>
      <c r="X462" s="342">
        <f t="shared" si="55"/>
        <v>0</v>
      </c>
      <c r="Y462" s="342">
        <f t="shared" si="55"/>
        <v>0</v>
      </c>
      <c r="Z462" s="342">
        <f t="shared" si="55"/>
        <v>0</v>
      </c>
      <c r="AA462" s="342">
        <f t="shared" si="55"/>
        <v>0</v>
      </c>
      <c r="AB462" s="342">
        <f t="shared" si="55"/>
        <v>0</v>
      </c>
      <c r="AC462" s="109">
        <f t="shared" si="54"/>
        <v>0</v>
      </c>
      <c r="AD462" s="109">
        <f>IF(C462=A_Stammdaten!$B$12,E_SAV!$S462-E_SAV!$AE462,HLOOKUP(A_Stammdaten!$B$12-1,$AF$4:$AL$4004,ROW(C462)-3,FALSE)-$AE462)</f>
        <v>0</v>
      </c>
      <c r="AE462" s="109">
        <f>HLOOKUP(A_Stammdaten!$B$12,$AF$4:$AL$4004,ROW(C462)-3,FALSE)</f>
        <v>0</v>
      </c>
      <c r="AF462" s="109">
        <f t="shared" si="52"/>
        <v>0</v>
      </c>
      <c r="AG462" s="109">
        <f t="shared" si="51"/>
        <v>0</v>
      </c>
      <c r="AH462" s="109">
        <f t="shared" si="51"/>
        <v>0</v>
      </c>
      <c r="AI462" s="109">
        <f t="shared" si="51"/>
        <v>0</v>
      </c>
      <c r="AJ462" s="109">
        <f t="shared" si="51"/>
        <v>0</v>
      </c>
      <c r="AK462" s="109">
        <f t="shared" si="51"/>
        <v>0</v>
      </c>
      <c r="AL462" s="109">
        <f t="shared" si="51"/>
        <v>0</v>
      </c>
    </row>
    <row r="463" spans="1:38" x14ac:dyDescent="0.3">
      <c r="A463" s="421"/>
      <c r="B463" s="421"/>
      <c r="C463" s="422"/>
      <c r="D463" s="423"/>
      <c r="E463" s="421"/>
      <c r="F463" s="421"/>
      <c r="G463" s="421"/>
      <c r="H463" s="421"/>
      <c r="I463" s="421"/>
      <c r="J463" s="421"/>
      <c r="K463" s="421"/>
      <c r="L463" s="421"/>
      <c r="M463" s="423"/>
      <c r="N463" s="340">
        <f>IF(C463&gt;A_Stammdaten!$B$12,0,SUM(E463,F463,H463,J463:K463)-SUM(G463,I463,L463:M463))</f>
        <v>0</v>
      </c>
      <c r="O463" s="421"/>
      <c r="P463" s="421"/>
      <c r="Q463" s="421"/>
      <c r="R463" s="421"/>
      <c r="S463" s="108">
        <f t="shared" si="53"/>
        <v>0</v>
      </c>
      <c r="T463" s="341">
        <f>IF(ISBLANK($B463),0,VLOOKUP($B463,Listen!$A$2:$C$45,2,FALSE))</f>
        <v>0</v>
      </c>
      <c r="U463" s="341">
        <f>IF(ISBLANK($B463),0,VLOOKUP($B463,Listen!$A$2:$C$45,3,FALSE))</f>
        <v>0</v>
      </c>
      <c r="V463" s="342">
        <f t="shared" si="56"/>
        <v>0</v>
      </c>
      <c r="W463" s="342">
        <f t="shared" si="55"/>
        <v>0</v>
      </c>
      <c r="X463" s="342">
        <f t="shared" si="55"/>
        <v>0</v>
      </c>
      <c r="Y463" s="342">
        <f t="shared" si="55"/>
        <v>0</v>
      </c>
      <c r="Z463" s="342">
        <f t="shared" si="55"/>
        <v>0</v>
      </c>
      <c r="AA463" s="342">
        <f t="shared" si="55"/>
        <v>0</v>
      </c>
      <c r="AB463" s="342">
        <f t="shared" si="55"/>
        <v>0</v>
      </c>
      <c r="AC463" s="109">
        <f t="shared" si="54"/>
        <v>0</v>
      </c>
      <c r="AD463" s="109">
        <f>IF(C463=A_Stammdaten!$B$12,E_SAV!$S463-E_SAV!$AE463,HLOOKUP(A_Stammdaten!$B$12-1,$AF$4:$AL$4004,ROW(C463)-3,FALSE)-$AE463)</f>
        <v>0</v>
      </c>
      <c r="AE463" s="109">
        <f>HLOOKUP(A_Stammdaten!$B$12,$AF$4:$AL$4004,ROW(C463)-3,FALSE)</f>
        <v>0</v>
      </c>
      <c r="AF463" s="109">
        <f t="shared" si="52"/>
        <v>0</v>
      </c>
      <c r="AG463" s="109">
        <f t="shared" si="51"/>
        <v>0</v>
      </c>
      <c r="AH463" s="109">
        <f t="shared" si="51"/>
        <v>0</v>
      </c>
      <c r="AI463" s="109">
        <f t="shared" si="51"/>
        <v>0</v>
      </c>
      <c r="AJ463" s="109">
        <f t="shared" si="51"/>
        <v>0</v>
      </c>
      <c r="AK463" s="109">
        <f t="shared" si="51"/>
        <v>0</v>
      </c>
      <c r="AL463" s="109">
        <f t="shared" si="51"/>
        <v>0</v>
      </c>
    </row>
    <row r="464" spans="1:38" x14ac:dyDescent="0.3">
      <c r="A464" s="421"/>
      <c r="B464" s="421"/>
      <c r="C464" s="422"/>
      <c r="D464" s="423"/>
      <c r="E464" s="421"/>
      <c r="F464" s="421"/>
      <c r="G464" s="421"/>
      <c r="H464" s="421"/>
      <c r="I464" s="421"/>
      <c r="J464" s="421"/>
      <c r="K464" s="421"/>
      <c r="L464" s="421"/>
      <c r="M464" s="423"/>
      <c r="N464" s="340">
        <f>IF(C464&gt;A_Stammdaten!$B$12,0,SUM(E464,F464,H464,J464:K464)-SUM(G464,I464,L464:M464))</f>
        <v>0</v>
      </c>
      <c r="O464" s="421"/>
      <c r="P464" s="421"/>
      <c r="Q464" s="421"/>
      <c r="R464" s="421"/>
      <c r="S464" s="108">
        <f t="shared" si="53"/>
        <v>0</v>
      </c>
      <c r="T464" s="341">
        <f>IF(ISBLANK($B464),0,VLOOKUP($B464,Listen!$A$2:$C$45,2,FALSE))</f>
        <v>0</v>
      </c>
      <c r="U464" s="341">
        <f>IF(ISBLANK($B464),0,VLOOKUP($B464,Listen!$A$2:$C$45,3,FALSE))</f>
        <v>0</v>
      </c>
      <c r="V464" s="342">
        <f t="shared" si="56"/>
        <v>0</v>
      </c>
      <c r="W464" s="342">
        <f t="shared" si="55"/>
        <v>0</v>
      </c>
      <c r="X464" s="342">
        <f t="shared" si="55"/>
        <v>0</v>
      </c>
      <c r="Y464" s="342">
        <f t="shared" si="55"/>
        <v>0</v>
      </c>
      <c r="Z464" s="342">
        <f t="shared" si="55"/>
        <v>0</v>
      </c>
      <c r="AA464" s="342">
        <f t="shared" si="55"/>
        <v>0</v>
      </c>
      <c r="AB464" s="342">
        <f t="shared" si="55"/>
        <v>0</v>
      </c>
      <c r="AC464" s="109">
        <f t="shared" si="54"/>
        <v>0</v>
      </c>
      <c r="AD464" s="109">
        <f>IF(C464=A_Stammdaten!$B$12,E_SAV!$S464-E_SAV!$AE464,HLOOKUP(A_Stammdaten!$B$12-1,$AF$4:$AL$4004,ROW(C464)-3,FALSE)-$AE464)</f>
        <v>0</v>
      </c>
      <c r="AE464" s="109">
        <f>HLOOKUP(A_Stammdaten!$B$12,$AF$4:$AL$4004,ROW(C464)-3,FALSE)</f>
        <v>0</v>
      </c>
      <c r="AF464" s="109">
        <f t="shared" si="52"/>
        <v>0</v>
      </c>
      <c r="AG464" s="109">
        <f t="shared" si="51"/>
        <v>0</v>
      </c>
      <c r="AH464" s="109">
        <f t="shared" si="51"/>
        <v>0</v>
      </c>
      <c r="AI464" s="109">
        <f t="shared" si="51"/>
        <v>0</v>
      </c>
      <c r="AJ464" s="109">
        <f t="shared" si="51"/>
        <v>0</v>
      </c>
      <c r="AK464" s="109">
        <f t="shared" si="51"/>
        <v>0</v>
      </c>
      <c r="AL464" s="109">
        <f t="shared" si="51"/>
        <v>0</v>
      </c>
    </row>
    <row r="465" spans="1:38" x14ac:dyDescent="0.3">
      <c r="A465" s="421"/>
      <c r="B465" s="421"/>
      <c r="C465" s="422"/>
      <c r="D465" s="423"/>
      <c r="E465" s="421"/>
      <c r="F465" s="421"/>
      <c r="G465" s="421"/>
      <c r="H465" s="421"/>
      <c r="I465" s="421"/>
      <c r="J465" s="421"/>
      <c r="K465" s="421"/>
      <c r="L465" s="421"/>
      <c r="M465" s="423"/>
      <c r="N465" s="340">
        <f>IF(C465&gt;A_Stammdaten!$B$12,0,SUM(E465,F465,H465,J465:K465)-SUM(G465,I465,L465:M465))</f>
        <v>0</v>
      </c>
      <c r="O465" s="421"/>
      <c r="P465" s="421"/>
      <c r="Q465" s="421"/>
      <c r="R465" s="421"/>
      <c r="S465" s="108">
        <f t="shared" si="53"/>
        <v>0</v>
      </c>
      <c r="T465" s="341">
        <f>IF(ISBLANK($B465),0,VLOOKUP($B465,Listen!$A$2:$C$45,2,FALSE))</f>
        <v>0</v>
      </c>
      <c r="U465" s="341">
        <f>IF(ISBLANK($B465),0,VLOOKUP($B465,Listen!$A$2:$C$45,3,FALSE))</f>
        <v>0</v>
      </c>
      <c r="V465" s="342">
        <f t="shared" si="56"/>
        <v>0</v>
      </c>
      <c r="W465" s="342">
        <f t="shared" si="55"/>
        <v>0</v>
      </c>
      <c r="X465" s="342">
        <f t="shared" si="55"/>
        <v>0</v>
      </c>
      <c r="Y465" s="342">
        <f t="shared" si="55"/>
        <v>0</v>
      </c>
      <c r="Z465" s="342">
        <f t="shared" si="55"/>
        <v>0</v>
      </c>
      <c r="AA465" s="342">
        <f t="shared" si="55"/>
        <v>0</v>
      </c>
      <c r="AB465" s="342">
        <f t="shared" si="55"/>
        <v>0</v>
      </c>
      <c r="AC465" s="109">
        <f t="shared" si="54"/>
        <v>0</v>
      </c>
      <c r="AD465" s="109">
        <f>IF(C465=A_Stammdaten!$B$12,E_SAV!$S465-E_SAV!$AE465,HLOOKUP(A_Stammdaten!$B$12-1,$AF$4:$AL$4004,ROW(C465)-3,FALSE)-$AE465)</f>
        <v>0</v>
      </c>
      <c r="AE465" s="109">
        <f>HLOOKUP(A_Stammdaten!$B$12,$AF$4:$AL$4004,ROW(C465)-3,FALSE)</f>
        <v>0</v>
      </c>
      <c r="AF465" s="109">
        <f t="shared" si="52"/>
        <v>0</v>
      </c>
      <c r="AG465" s="109">
        <f t="shared" si="51"/>
        <v>0</v>
      </c>
      <c r="AH465" s="109">
        <f t="shared" si="51"/>
        <v>0</v>
      </c>
      <c r="AI465" s="109">
        <f t="shared" si="51"/>
        <v>0</v>
      </c>
      <c r="AJ465" s="109">
        <f t="shared" si="51"/>
        <v>0</v>
      </c>
      <c r="AK465" s="109">
        <f t="shared" si="51"/>
        <v>0</v>
      </c>
      <c r="AL465" s="109">
        <f t="shared" si="51"/>
        <v>0</v>
      </c>
    </row>
    <row r="466" spans="1:38" x14ac:dyDescent="0.3">
      <c r="A466" s="421"/>
      <c r="B466" s="421"/>
      <c r="C466" s="422"/>
      <c r="D466" s="423"/>
      <c r="E466" s="421"/>
      <c r="F466" s="421"/>
      <c r="G466" s="421"/>
      <c r="H466" s="421"/>
      <c r="I466" s="421"/>
      <c r="J466" s="421"/>
      <c r="K466" s="421"/>
      <c r="L466" s="421"/>
      <c r="M466" s="423"/>
      <c r="N466" s="340">
        <f>IF(C466&gt;A_Stammdaten!$B$12,0,SUM(E466,F466,H466,J466:K466)-SUM(G466,I466,L466:M466))</f>
        <v>0</v>
      </c>
      <c r="O466" s="421"/>
      <c r="P466" s="421"/>
      <c r="Q466" s="421"/>
      <c r="R466" s="421"/>
      <c r="S466" s="108">
        <f t="shared" si="53"/>
        <v>0</v>
      </c>
      <c r="T466" s="341">
        <f>IF(ISBLANK($B466),0,VLOOKUP($B466,Listen!$A$2:$C$45,2,FALSE))</f>
        <v>0</v>
      </c>
      <c r="U466" s="341">
        <f>IF(ISBLANK($B466),0,VLOOKUP($B466,Listen!$A$2:$C$45,3,FALSE))</f>
        <v>0</v>
      </c>
      <c r="V466" s="342">
        <f t="shared" si="56"/>
        <v>0</v>
      </c>
      <c r="W466" s="342">
        <f t="shared" si="55"/>
        <v>0</v>
      </c>
      <c r="X466" s="342">
        <f t="shared" si="55"/>
        <v>0</v>
      </c>
      <c r="Y466" s="342">
        <f t="shared" si="55"/>
        <v>0</v>
      </c>
      <c r="Z466" s="342">
        <f t="shared" si="55"/>
        <v>0</v>
      </c>
      <c r="AA466" s="342">
        <f t="shared" si="55"/>
        <v>0</v>
      </c>
      <c r="AB466" s="342">
        <f t="shared" si="55"/>
        <v>0</v>
      </c>
      <c r="AC466" s="109">
        <f t="shared" si="54"/>
        <v>0</v>
      </c>
      <c r="AD466" s="109">
        <f>IF(C466=A_Stammdaten!$B$12,E_SAV!$S466-E_SAV!$AE466,HLOOKUP(A_Stammdaten!$B$12-1,$AF$4:$AL$4004,ROW(C466)-3,FALSE)-$AE466)</f>
        <v>0</v>
      </c>
      <c r="AE466" s="109">
        <f>HLOOKUP(A_Stammdaten!$B$12,$AF$4:$AL$4004,ROW(C466)-3,FALSE)</f>
        <v>0</v>
      </c>
      <c r="AF466" s="109">
        <f t="shared" si="52"/>
        <v>0</v>
      </c>
      <c r="AG466" s="109">
        <f t="shared" si="51"/>
        <v>0</v>
      </c>
      <c r="AH466" s="109">
        <f t="shared" si="51"/>
        <v>0</v>
      </c>
      <c r="AI466" s="109">
        <f t="shared" si="51"/>
        <v>0</v>
      </c>
      <c r="AJ466" s="109">
        <f t="shared" si="51"/>
        <v>0</v>
      </c>
      <c r="AK466" s="109">
        <f t="shared" si="51"/>
        <v>0</v>
      </c>
      <c r="AL466" s="109">
        <f t="shared" si="51"/>
        <v>0</v>
      </c>
    </row>
    <row r="467" spans="1:38" x14ac:dyDescent="0.3">
      <c r="A467" s="421"/>
      <c r="B467" s="421"/>
      <c r="C467" s="422"/>
      <c r="D467" s="423"/>
      <c r="E467" s="421"/>
      <c r="F467" s="421"/>
      <c r="G467" s="421"/>
      <c r="H467" s="421"/>
      <c r="I467" s="421"/>
      <c r="J467" s="421"/>
      <c r="K467" s="421"/>
      <c r="L467" s="421"/>
      <c r="M467" s="423"/>
      <c r="N467" s="340">
        <f>IF(C467&gt;A_Stammdaten!$B$12,0,SUM(E467,F467,H467,J467:K467)-SUM(G467,I467,L467:M467))</f>
        <v>0</v>
      </c>
      <c r="O467" s="421"/>
      <c r="P467" s="421"/>
      <c r="Q467" s="421"/>
      <c r="R467" s="421"/>
      <c r="S467" s="108">
        <f t="shared" si="53"/>
        <v>0</v>
      </c>
      <c r="T467" s="341">
        <f>IF(ISBLANK($B467),0,VLOOKUP($B467,Listen!$A$2:$C$45,2,FALSE))</f>
        <v>0</v>
      </c>
      <c r="U467" s="341">
        <f>IF(ISBLANK($B467),0,VLOOKUP($B467,Listen!$A$2:$C$45,3,FALSE))</f>
        <v>0</v>
      </c>
      <c r="V467" s="342">
        <f t="shared" si="56"/>
        <v>0</v>
      </c>
      <c r="W467" s="342">
        <f t="shared" si="55"/>
        <v>0</v>
      </c>
      <c r="X467" s="342">
        <f t="shared" si="55"/>
        <v>0</v>
      </c>
      <c r="Y467" s="342">
        <f t="shared" si="55"/>
        <v>0</v>
      </c>
      <c r="Z467" s="342">
        <f t="shared" si="55"/>
        <v>0</v>
      </c>
      <c r="AA467" s="342">
        <f t="shared" si="55"/>
        <v>0</v>
      </c>
      <c r="AB467" s="342">
        <f t="shared" si="55"/>
        <v>0</v>
      </c>
      <c r="AC467" s="109">
        <f t="shared" si="54"/>
        <v>0</v>
      </c>
      <c r="AD467" s="109">
        <f>IF(C467=A_Stammdaten!$B$12,E_SAV!$S467-E_SAV!$AE467,HLOOKUP(A_Stammdaten!$B$12-1,$AF$4:$AL$4004,ROW(C467)-3,FALSE)-$AE467)</f>
        <v>0</v>
      </c>
      <c r="AE467" s="109">
        <f>HLOOKUP(A_Stammdaten!$B$12,$AF$4:$AL$4004,ROW(C467)-3,FALSE)</f>
        <v>0</v>
      </c>
      <c r="AF467" s="109">
        <f t="shared" si="52"/>
        <v>0</v>
      </c>
      <c r="AG467" s="109">
        <f t="shared" si="51"/>
        <v>0</v>
      </c>
      <c r="AH467" s="109">
        <f t="shared" si="51"/>
        <v>0</v>
      </c>
      <c r="AI467" s="109">
        <f t="shared" si="51"/>
        <v>0</v>
      </c>
      <c r="AJ467" s="109">
        <f t="shared" si="51"/>
        <v>0</v>
      </c>
      <c r="AK467" s="109">
        <f t="shared" si="51"/>
        <v>0</v>
      </c>
      <c r="AL467" s="109">
        <f t="shared" si="51"/>
        <v>0</v>
      </c>
    </row>
    <row r="468" spans="1:38" x14ac:dyDescent="0.3">
      <c r="A468" s="421"/>
      <c r="B468" s="421"/>
      <c r="C468" s="422"/>
      <c r="D468" s="423"/>
      <c r="E468" s="421"/>
      <c r="F468" s="421"/>
      <c r="G468" s="421"/>
      <c r="H468" s="421"/>
      <c r="I468" s="421"/>
      <c r="J468" s="421"/>
      <c r="K468" s="421"/>
      <c r="L468" s="421"/>
      <c r="M468" s="423"/>
      <c r="N468" s="340">
        <f>IF(C468&gt;A_Stammdaten!$B$12,0,SUM(E468,F468,H468,J468:K468)-SUM(G468,I468,L468:M468))</f>
        <v>0</v>
      </c>
      <c r="O468" s="421"/>
      <c r="P468" s="421"/>
      <c r="Q468" s="421"/>
      <c r="R468" s="421"/>
      <c r="S468" s="108">
        <f t="shared" si="53"/>
        <v>0</v>
      </c>
      <c r="T468" s="341">
        <f>IF(ISBLANK($B468),0,VLOOKUP($B468,Listen!$A$2:$C$45,2,FALSE))</f>
        <v>0</v>
      </c>
      <c r="U468" s="341">
        <f>IF(ISBLANK($B468),0,VLOOKUP($B468,Listen!$A$2:$C$45,3,FALSE))</f>
        <v>0</v>
      </c>
      <c r="V468" s="342">
        <f t="shared" si="56"/>
        <v>0</v>
      </c>
      <c r="W468" s="342">
        <f t="shared" si="55"/>
        <v>0</v>
      </c>
      <c r="X468" s="342">
        <f t="shared" si="55"/>
        <v>0</v>
      </c>
      <c r="Y468" s="342">
        <f t="shared" si="55"/>
        <v>0</v>
      </c>
      <c r="Z468" s="342">
        <f t="shared" si="55"/>
        <v>0</v>
      </c>
      <c r="AA468" s="342">
        <f t="shared" si="55"/>
        <v>0</v>
      </c>
      <c r="AB468" s="342">
        <f t="shared" si="55"/>
        <v>0</v>
      </c>
      <c r="AC468" s="109">
        <f t="shared" si="54"/>
        <v>0</v>
      </c>
      <c r="AD468" s="109">
        <f>IF(C468=A_Stammdaten!$B$12,E_SAV!$S468-E_SAV!$AE468,HLOOKUP(A_Stammdaten!$B$12-1,$AF$4:$AL$4004,ROW(C468)-3,FALSE)-$AE468)</f>
        <v>0</v>
      </c>
      <c r="AE468" s="109">
        <f>HLOOKUP(A_Stammdaten!$B$12,$AF$4:$AL$4004,ROW(C468)-3,FALSE)</f>
        <v>0</v>
      </c>
      <c r="AF468" s="109">
        <f t="shared" si="52"/>
        <v>0</v>
      </c>
      <c r="AG468" s="109">
        <f t="shared" si="51"/>
        <v>0</v>
      </c>
      <c r="AH468" s="109">
        <f t="shared" si="51"/>
        <v>0</v>
      </c>
      <c r="AI468" s="109">
        <f t="shared" si="51"/>
        <v>0</v>
      </c>
      <c r="AJ468" s="109">
        <f t="shared" si="51"/>
        <v>0</v>
      </c>
      <c r="AK468" s="109">
        <f t="shared" si="51"/>
        <v>0</v>
      </c>
      <c r="AL468" s="109">
        <f t="shared" si="51"/>
        <v>0</v>
      </c>
    </row>
    <row r="469" spans="1:38" x14ac:dyDescent="0.3">
      <c r="A469" s="421"/>
      <c r="B469" s="421"/>
      <c r="C469" s="422"/>
      <c r="D469" s="423"/>
      <c r="E469" s="421"/>
      <c r="F469" s="421"/>
      <c r="G469" s="421"/>
      <c r="H469" s="421"/>
      <c r="I469" s="421"/>
      <c r="J469" s="421"/>
      <c r="K469" s="421"/>
      <c r="L469" s="421"/>
      <c r="M469" s="423"/>
      <c r="N469" s="340">
        <f>IF(C469&gt;A_Stammdaten!$B$12,0,SUM(E469,F469,H469,J469:K469)-SUM(G469,I469,L469:M469))</f>
        <v>0</v>
      </c>
      <c r="O469" s="421"/>
      <c r="P469" s="421"/>
      <c r="Q469" s="421"/>
      <c r="R469" s="421"/>
      <c r="S469" s="108">
        <f t="shared" si="53"/>
        <v>0</v>
      </c>
      <c r="T469" s="341">
        <f>IF(ISBLANK($B469),0,VLOOKUP($B469,Listen!$A$2:$C$45,2,FALSE))</f>
        <v>0</v>
      </c>
      <c r="U469" s="341">
        <f>IF(ISBLANK($B469),0,VLOOKUP($B469,Listen!$A$2:$C$45,3,FALSE))</f>
        <v>0</v>
      </c>
      <c r="V469" s="342">
        <f t="shared" si="56"/>
        <v>0</v>
      </c>
      <c r="W469" s="342">
        <f t="shared" si="55"/>
        <v>0</v>
      </c>
      <c r="X469" s="342">
        <f t="shared" si="55"/>
        <v>0</v>
      </c>
      <c r="Y469" s="342">
        <f t="shared" si="55"/>
        <v>0</v>
      </c>
      <c r="Z469" s="342">
        <f t="shared" si="55"/>
        <v>0</v>
      </c>
      <c r="AA469" s="342">
        <f t="shared" si="55"/>
        <v>0</v>
      </c>
      <c r="AB469" s="342">
        <f t="shared" si="55"/>
        <v>0</v>
      </c>
      <c r="AC469" s="109">
        <f t="shared" si="54"/>
        <v>0</v>
      </c>
      <c r="AD469" s="109">
        <f>IF(C469=A_Stammdaten!$B$12,E_SAV!$S469-E_SAV!$AE469,HLOOKUP(A_Stammdaten!$B$12-1,$AF$4:$AL$4004,ROW(C469)-3,FALSE)-$AE469)</f>
        <v>0</v>
      </c>
      <c r="AE469" s="109">
        <f>HLOOKUP(A_Stammdaten!$B$12,$AF$4:$AL$4004,ROW(C469)-3,FALSE)</f>
        <v>0</v>
      </c>
      <c r="AF469" s="109">
        <f t="shared" si="52"/>
        <v>0</v>
      </c>
      <c r="AG469" s="109">
        <f t="shared" si="51"/>
        <v>0</v>
      </c>
      <c r="AH469" s="109">
        <f t="shared" si="51"/>
        <v>0</v>
      </c>
      <c r="AI469" s="109">
        <f t="shared" si="51"/>
        <v>0</v>
      </c>
      <c r="AJ469" s="109">
        <f t="shared" si="51"/>
        <v>0</v>
      </c>
      <c r="AK469" s="109">
        <f t="shared" si="51"/>
        <v>0</v>
      </c>
      <c r="AL469" s="109">
        <f t="shared" si="51"/>
        <v>0</v>
      </c>
    </row>
    <row r="470" spans="1:38" x14ac:dyDescent="0.3">
      <c r="A470" s="421"/>
      <c r="B470" s="421"/>
      <c r="C470" s="422"/>
      <c r="D470" s="423"/>
      <c r="E470" s="421"/>
      <c r="F470" s="421"/>
      <c r="G470" s="421"/>
      <c r="H470" s="421"/>
      <c r="I470" s="421"/>
      <c r="J470" s="421"/>
      <c r="K470" s="421"/>
      <c r="L470" s="421"/>
      <c r="M470" s="423"/>
      <c r="N470" s="340">
        <f>IF(C470&gt;A_Stammdaten!$B$12,0,SUM(E470,F470,H470,J470:K470)-SUM(G470,I470,L470:M470))</f>
        <v>0</v>
      </c>
      <c r="O470" s="421"/>
      <c r="P470" s="421"/>
      <c r="Q470" s="421"/>
      <c r="R470" s="421"/>
      <c r="S470" s="108">
        <f t="shared" si="53"/>
        <v>0</v>
      </c>
      <c r="T470" s="341">
        <f>IF(ISBLANK($B470),0,VLOOKUP($B470,Listen!$A$2:$C$45,2,FALSE))</f>
        <v>0</v>
      </c>
      <c r="U470" s="341">
        <f>IF(ISBLANK($B470),0,VLOOKUP($B470,Listen!$A$2:$C$45,3,FALSE))</f>
        <v>0</v>
      </c>
      <c r="V470" s="342">
        <f t="shared" si="56"/>
        <v>0</v>
      </c>
      <c r="W470" s="342">
        <f t="shared" si="55"/>
        <v>0</v>
      </c>
      <c r="X470" s="342">
        <f t="shared" si="55"/>
        <v>0</v>
      </c>
      <c r="Y470" s="342">
        <f t="shared" si="55"/>
        <v>0</v>
      </c>
      <c r="Z470" s="342">
        <f t="shared" si="55"/>
        <v>0</v>
      </c>
      <c r="AA470" s="342">
        <f t="shared" si="55"/>
        <v>0</v>
      </c>
      <c r="AB470" s="342">
        <f t="shared" si="55"/>
        <v>0</v>
      </c>
      <c r="AC470" s="109">
        <f t="shared" si="54"/>
        <v>0</v>
      </c>
      <c r="AD470" s="109">
        <f>IF(C470=A_Stammdaten!$B$12,E_SAV!$S470-E_SAV!$AE470,HLOOKUP(A_Stammdaten!$B$12-1,$AF$4:$AL$4004,ROW(C470)-3,FALSE)-$AE470)</f>
        <v>0</v>
      </c>
      <c r="AE470" s="109">
        <f>HLOOKUP(A_Stammdaten!$B$12,$AF$4:$AL$4004,ROW(C470)-3,FALSE)</f>
        <v>0</v>
      </c>
      <c r="AF470" s="109">
        <f t="shared" si="52"/>
        <v>0</v>
      </c>
      <c r="AG470" s="109">
        <f t="shared" si="51"/>
        <v>0</v>
      </c>
      <c r="AH470" s="109">
        <f t="shared" si="51"/>
        <v>0</v>
      </c>
      <c r="AI470" s="109">
        <f t="shared" si="51"/>
        <v>0</v>
      </c>
      <c r="AJ470" s="109">
        <f t="shared" si="51"/>
        <v>0</v>
      </c>
      <c r="AK470" s="109">
        <f t="shared" si="51"/>
        <v>0</v>
      </c>
      <c r="AL470" s="109">
        <f t="shared" si="51"/>
        <v>0</v>
      </c>
    </row>
    <row r="471" spans="1:38" x14ac:dyDescent="0.3">
      <c r="A471" s="421"/>
      <c r="B471" s="421"/>
      <c r="C471" s="422"/>
      <c r="D471" s="423"/>
      <c r="E471" s="421"/>
      <c r="F471" s="421"/>
      <c r="G471" s="421"/>
      <c r="H471" s="421"/>
      <c r="I471" s="421"/>
      <c r="J471" s="421"/>
      <c r="K471" s="421"/>
      <c r="L471" s="421"/>
      <c r="M471" s="423"/>
      <c r="N471" s="340">
        <f>IF(C471&gt;A_Stammdaten!$B$12,0,SUM(E471,F471,H471,J471:K471)-SUM(G471,I471,L471:M471))</f>
        <v>0</v>
      </c>
      <c r="O471" s="421"/>
      <c r="P471" s="421"/>
      <c r="Q471" s="421"/>
      <c r="R471" s="421"/>
      <c r="S471" s="108">
        <f t="shared" si="53"/>
        <v>0</v>
      </c>
      <c r="T471" s="341">
        <f>IF(ISBLANK($B471),0,VLOOKUP($B471,Listen!$A$2:$C$45,2,FALSE))</f>
        <v>0</v>
      </c>
      <c r="U471" s="341">
        <f>IF(ISBLANK($B471),0,VLOOKUP($B471,Listen!$A$2:$C$45,3,FALSE))</f>
        <v>0</v>
      </c>
      <c r="V471" s="342">
        <f t="shared" si="56"/>
        <v>0</v>
      </c>
      <c r="W471" s="342">
        <f t="shared" si="55"/>
        <v>0</v>
      </c>
      <c r="X471" s="342">
        <f t="shared" si="55"/>
        <v>0</v>
      </c>
      <c r="Y471" s="342">
        <f t="shared" si="55"/>
        <v>0</v>
      </c>
      <c r="Z471" s="342">
        <f t="shared" si="55"/>
        <v>0</v>
      </c>
      <c r="AA471" s="342">
        <f t="shared" si="55"/>
        <v>0</v>
      </c>
      <c r="AB471" s="342">
        <f t="shared" si="55"/>
        <v>0</v>
      </c>
      <c r="AC471" s="109">
        <f t="shared" si="54"/>
        <v>0</v>
      </c>
      <c r="AD471" s="109">
        <f>IF(C471=A_Stammdaten!$B$12,E_SAV!$S471-E_SAV!$AE471,HLOOKUP(A_Stammdaten!$B$12-1,$AF$4:$AL$4004,ROW(C471)-3,FALSE)-$AE471)</f>
        <v>0</v>
      </c>
      <c r="AE471" s="109">
        <f>HLOOKUP(A_Stammdaten!$B$12,$AF$4:$AL$4004,ROW(C471)-3,FALSE)</f>
        <v>0</v>
      </c>
      <c r="AF471" s="109">
        <f t="shared" si="52"/>
        <v>0</v>
      </c>
      <c r="AG471" s="109">
        <f t="shared" si="51"/>
        <v>0</v>
      </c>
      <c r="AH471" s="109">
        <f t="shared" si="51"/>
        <v>0</v>
      </c>
      <c r="AI471" s="109">
        <f t="shared" si="51"/>
        <v>0</v>
      </c>
      <c r="AJ471" s="109">
        <f t="shared" si="51"/>
        <v>0</v>
      </c>
      <c r="AK471" s="109">
        <f t="shared" si="51"/>
        <v>0</v>
      </c>
      <c r="AL471" s="109">
        <f t="shared" si="51"/>
        <v>0</v>
      </c>
    </row>
    <row r="472" spans="1:38" x14ac:dyDescent="0.3">
      <c r="A472" s="421"/>
      <c r="B472" s="421"/>
      <c r="C472" s="422"/>
      <c r="D472" s="423"/>
      <c r="E472" s="421"/>
      <c r="F472" s="421"/>
      <c r="G472" s="421"/>
      <c r="H472" s="421"/>
      <c r="I472" s="421"/>
      <c r="J472" s="421"/>
      <c r="K472" s="421"/>
      <c r="L472" s="421"/>
      <c r="M472" s="423"/>
      <c r="N472" s="340">
        <f>IF(C472&gt;A_Stammdaten!$B$12,0,SUM(E472,F472,H472,J472:K472)-SUM(G472,I472,L472:M472))</f>
        <v>0</v>
      </c>
      <c r="O472" s="421"/>
      <c r="P472" s="421"/>
      <c r="Q472" s="421"/>
      <c r="R472" s="421"/>
      <c r="S472" s="108">
        <f t="shared" si="53"/>
        <v>0</v>
      </c>
      <c r="T472" s="341">
        <f>IF(ISBLANK($B472),0,VLOOKUP($B472,Listen!$A$2:$C$45,2,FALSE))</f>
        <v>0</v>
      </c>
      <c r="U472" s="341">
        <f>IF(ISBLANK($B472),0,VLOOKUP($B472,Listen!$A$2:$C$45,3,FALSE))</f>
        <v>0</v>
      </c>
      <c r="V472" s="342">
        <f t="shared" si="56"/>
        <v>0</v>
      </c>
      <c r="W472" s="342">
        <f t="shared" si="55"/>
        <v>0</v>
      </c>
      <c r="X472" s="342">
        <f t="shared" si="55"/>
        <v>0</v>
      </c>
      <c r="Y472" s="342">
        <f t="shared" si="55"/>
        <v>0</v>
      </c>
      <c r="Z472" s="342">
        <f t="shared" si="55"/>
        <v>0</v>
      </c>
      <c r="AA472" s="342">
        <f t="shared" si="55"/>
        <v>0</v>
      </c>
      <c r="AB472" s="342">
        <f t="shared" si="55"/>
        <v>0</v>
      </c>
      <c r="AC472" s="109">
        <f t="shared" si="54"/>
        <v>0</v>
      </c>
      <c r="AD472" s="109">
        <f>IF(C472=A_Stammdaten!$B$12,E_SAV!$S472-E_SAV!$AE472,HLOOKUP(A_Stammdaten!$B$12-1,$AF$4:$AL$4004,ROW(C472)-3,FALSE)-$AE472)</f>
        <v>0</v>
      </c>
      <c r="AE472" s="109">
        <f>HLOOKUP(A_Stammdaten!$B$12,$AF$4:$AL$4004,ROW(C472)-3,FALSE)</f>
        <v>0</v>
      </c>
      <c r="AF472" s="109">
        <f t="shared" si="52"/>
        <v>0</v>
      </c>
      <c r="AG472" s="109">
        <f t="shared" si="51"/>
        <v>0</v>
      </c>
      <c r="AH472" s="109">
        <f t="shared" si="51"/>
        <v>0</v>
      </c>
      <c r="AI472" s="109">
        <f t="shared" si="51"/>
        <v>0</v>
      </c>
      <c r="AJ472" s="109">
        <f t="shared" si="51"/>
        <v>0</v>
      </c>
      <c r="AK472" s="109">
        <f t="shared" si="51"/>
        <v>0</v>
      </c>
      <c r="AL472" s="109">
        <f t="shared" si="51"/>
        <v>0</v>
      </c>
    </row>
    <row r="473" spans="1:38" x14ac:dyDescent="0.3">
      <c r="A473" s="421"/>
      <c r="B473" s="421"/>
      <c r="C473" s="422"/>
      <c r="D473" s="423"/>
      <c r="E473" s="421"/>
      <c r="F473" s="421"/>
      <c r="G473" s="421"/>
      <c r="H473" s="421"/>
      <c r="I473" s="421"/>
      <c r="J473" s="421"/>
      <c r="K473" s="421"/>
      <c r="L473" s="421"/>
      <c r="M473" s="423"/>
      <c r="N473" s="340">
        <f>IF(C473&gt;A_Stammdaten!$B$12,0,SUM(E473,F473,H473,J473:K473)-SUM(G473,I473,L473:M473))</f>
        <v>0</v>
      </c>
      <c r="O473" s="421"/>
      <c r="P473" s="421"/>
      <c r="Q473" s="421"/>
      <c r="R473" s="421"/>
      <c r="S473" s="108">
        <f t="shared" si="53"/>
        <v>0</v>
      </c>
      <c r="T473" s="341">
        <f>IF(ISBLANK($B473),0,VLOOKUP($B473,Listen!$A$2:$C$45,2,FALSE))</f>
        <v>0</v>
      </c>
      <c r="U473" s="341">
        <f>IF(ISBLANK($B473),0,VLOOKUP($B473,Listen!$A$2:$C$45,3,FALSE))</f>
        <v>0</v>
      </c>
      <c r="V473" s="342">
        <f t="shared" si="56"/>
        <v>0</v>
      </c>
      <c r="W473" s="342">
        <f t="shared" si="55"/>
        <v>0</v>
      </c>
      <c r="X473" s="342">
        <f t="shared" si="55"/>
        <v>0</v>
      </c>
      <c r="Y473" s="342">
        <f t="shared" si="55"/>
        <v>0</v>
      </c>
      <c r="Z473" s="342">
        <f t="shared" si="55"/>
        <v>0</v>
      </c>
      <c r="AA473" s="342">
        <f t="shared" si="55"/>
        <v>0</v>
      </c>
      <c r="AB473" s="342">
        <f t="shared" si="55"/>
        <v>0</v>
      </c>
      <c r="AC473" s="109">
        <f t="shared" si="54"/>
        <v>0</v>
      </c>
      <c r="AD473" s="109">
        <f>IF(C473=A_Stammdaten!$B$12,E_SAV!$S473-E_SAV!$AE473,HLOOKUP(A_Stammdaten!$B$12-1,$AF$4:$AL$4004,ROW(C473)-3,FALSE)-$AE473)</f>
        <v>0</v>
      </c>
      <c r="AE473" s="109">
        <f>HLOOKUP(A_Stammdaten!$B$12,$AF$4:$AL$4004,ROW(C473)-3,FALSE)</f>
        <v>0</v>
      </c>
      <c r="AF473" s="109">
        <f t="shared" si="52"/>
        <v>0</v>
      </c>
      <c r="AG473" s="109">
        <f t="shared" si="51"/>
        <v>0</v>
      </c>
      <c r="AH473" s="109">
        <f t="shared" si="51"/>
        <v>0</v>
      </c>
      <c r="AI473" s="109">
        <f t="shared" si="51"/>
        <v>0</v>
      </c>
      <c r="AJ473" s="109">
        <f t="shared" si="51"/>
        <v>0</v>
      </c>
      <c r="AK473" s="109">
        <f t="shared" si="51"/>
        <v>0</v>
      </c>
      <c r="AL473" s="109">
        <f t="shared" si="51"/>
        <v>0</v>
      </c>
    </row>
    <row r="474" spans="1:38" x14ac:dyDescent="0.3">
      <c r="A474" s="421"/>
      <c r="B474" s="421"/>
      <c r="C474" s="422"/>
      <c r="D474" s="423"/>
      <c r="E474" s="421"/>
      <c r="F474" s="421"/>
      <c r="G474" s="421"/>
      <c r="H474" s="421"/>
      <c r="I474" s="421"/>
      <c r="J474" s="421"/>
      <c r="K474" s="421"/>
      <c r="L474" s="421"/>
      <c r="M474" s="423"/>
      <c r="N474" s="340">
        <f>IF(C474&gt;A_Stammdaten!$B$12,0,SUM(E474,F474,H474,J474:K474)-SUM(G474,I474,L474:M474))</f>
        <v>0</v>
      </c>
      <c r="O474" s="421"/>
      <c r="P474" s="421"/>
      <c r="Q474" s="421"/>
      <c r="R474" s="421"/>
      <c r="S474" s="108">
        <f t="shared" si="53"/>
        <v>0</v>
      </c>
      <c r="T474" s="341">
        <f>IF(ISBLANK($B474),0,VLOOKUP($B474,Listen!$A$2:$C$45,2,FALSE))</f>
        <v>0</v>
      </c>
      <c r="U474" s="341">
        <f>IF(ISBLANK($B474),0,VLOOKUP($B474,Listen!$A$2:$C$45,3,FALSE))</f>
        <v>0</v>
      </c>
      <c r="V474" s="342">
        <f t="shared" si="56"/>
        <v>0</v>
      </c>
      <c r="W474" s="342">
        <f t="shared" si="55"/>
        <v>0</v>
      </c>
      <c r="X474" s="342">
        <f t="shared" si="55"/>
        <v>0</v>
      </c>
      <c r="Y474" s="342">
        <f t="shared" si="55"/>
        <v>0</v>
      </c>
      <c r="Z474" s="342">
        <f t="shared" si="55"/>
        <v>0</v>
      </c>
      <c r="AA474" s="342">
        <f t="shared" si="55"/>
        <v>0</v>
      </c>
      <c r="AB474" s="342">
        <f t="shared" si="55"/>
        <v>0</v>
      </c>
      <c r="AC474" s="109">
        <f t="shared" si="54"/>
        <v>0</v>
      </c>
      <c r="AD474" s="109">
        <f>IF(C474=A_Stammdaten!$B$12,E_SAV!$S474-E_SAV!$AE474,HLOOKUP(A_Stammdaten!$B$12-1,$AF$4:$AL$4004,ROW(C474)-3,FALSE)-$AE474)</f>
        <v>0</v>
      </c>
      <c r="AE474" s="109">
        <f>HLOOKUP(A_Stammdaten!$B$12,$AF$4:$AL$4004,ROW(C474)-3,FALSE)</f>
        <v>0</v>
      </c>
      <c r="AF474" s="109">
        <f t="shared" si="52"/>
        <v>0</v>
      </c>
      <c r="AG474" s="109">
        <f t="shared" si="51"/>
        <v>0</v>
      </c>
      <c r="AH474" s="109">
        <f t="shared" si="51"/>
        <v>0</v>
      </c>
      <c r="AI474" s="109">
        <f t="shared" si="51"/>
        <v>0</v>
      </c>
      <c r="AJ474" s="109">
        <f t="shared" si="51"/>
        <v>0</v>
      </c>
      <c r="AK474" s="109">
        <f t="shared" si="51"/>
        <v>0</v>
      </c>
      <c r="AL474" s="109">
        <f t="shared" si="51"/>
        <v>0</v>
      </c>
    </row>
    <row r="475" spans="1:38" x14ac:dyDescent="0.3">
      <c r="A475" s="421"/>
      <c r="B475" s="421"/>
      <c r="C475" s="422"/>
      <c r="D475" s="423"/>
      <c r="E475" s="421"/>
      <c r="F475" s="421"/>
      <c r="G475" s="421"/>
      <c r="H475" s="421"/>
      <c r="I475" s="421"/>
      <c r="J475" s="421"/>
      <c r="K475" s="421"/>
      <c r="L475" s="421"/>
      <c r="M475" s="423"/>
      <c r="N475" s="340">
        <f>IF(C475&gt;A_Stammdaten!$B$12,0,SUM(E475,F475,H475,J475:K475)-SUM(G475,I475,L475:M475))</f>
        <v>0</v>
      </c>
      <c r="O475" s="421"/>
      <c r="P475" s="421"/>
      <c r="Q475" s="421"/>
      <c r="R475" s="421"/>
      <c r="S475" s="108">
        <f t="shared" si="53"/>
        <v>0</v>
      </c>
      <c r="T475" s="341">
        <f>IF(ISBLANK($B475),0,VLOOKUP($B475,Listen!$A$2:$C$45,2,FALSE))</f>
        <v>0</v>
      </c>
      <c r="U475" s="341">
        <f>IF(ISBLANK($B475),0,VLOOKUP($B475,Listen!$A$2:$C$45,3,FALSE))</f>
        <v>0</v>
      </c>
      <c r="V475" s="342">
        <f t="shared" si="56"/>
        <v>0</v>
      </c>
      <c r="W475" s="342">
        <f t="shared" si="55"/>
        <v>0</v>
      </c>
      <c r="X475" s="342">
        <f t="shared" si="55"/>
        <v>0</v>
      </c>
      <c r="Y475" s="342">
        <f t="shared" si="55"/>
        <v>0</v>
      </c>
      <c r="Z475" s="342">
        <f t="shared" si="55"/>
        <v>0</v>
      </c>
      <c r="AA475" s="342">
        <f t="shared" si="55"/>
        <v>0</v>
      </c>
      <c r="AB475" s="342">
        <f t="shared" si="55"/>
        <v>0</v>
      </c>
      <c r="AC475" s="109">
        <f t="shared" si="54"/>
        <v>0</v>
      </c>
      <c r="AD475" s="109">
        <f>IF(C475=A_Stammdaten!$B$12,E_SAV!$S475-E_SAV!$AE475,HLOOKUP(A_Stammdaten!$B$12-1,$AF$4:$AL$4004,ROW(C475)-3,FALSE)-$AE475)</f>
        <v>0</v>
      </c>
      <c r="AE475" s="109">
        <f>HLOOKUP(A_Stammdaten!$B$12,$AF$4:$AL$4004,ROW(C475)-3,FALSE)</f>
        <v>0</v>
      </c>
      <c r="AF475" s="109">
        <f t="shared" si="52"/>
        <v>0</v>
      </c>
      <c r="AG475" s="109">
        <f t="shared" si="51"/>
        <v>0</v>
      </c>
      <c r="AH475" s="109">
        <f t="shared" si="51"/>
        <v>0</v>
      </c>
      <c r="AI475" s="109">
        <f t="shared" si="51"/>
        <v>0</v>
      </c>
      <c r="AJ475" s="109">
        <f t="shared" ref="AJ475:AL538" si="57">IF(OR($C475=0,$S475=0,Z475-(AJ$4-$C475)=0),0,IF($C475&lt;AJ$4,AI475-AI475/(Z475-(AJ$4-$C475)),IF($C475=AJ$4,$S475-$S475/Z475,0)))</f>
        <v>0</v>
      </c>
      <c r="AK475" s="109">
        <f t="shared" si="57"/>
        <v>0</v>
      </c>
      <c r="AL475" s="109">
        <f t="shared" si="57"/>
        <v>0</v>
      </c>
    </row>
    <row r="476" spans="1:38" x14ac:dyDescent="0.3">
      <c r="A476" s="421"/>
      <c r="B476" s="421"/>
      <c r="C476" s="422"/>
      <c r="D476" s="423"/>
      <c r="E476" s="421"/>
      <c r="F476" s="421"/>
      <c r="G476" s="421"/>
      <c r="H476" s="421"/>
      <c r="I476" s="421"/>
      <c r="J476" s="421"/>
      <c r="K476" s="421"/>
      <c r="L476" s="421"/>
      <c r="M476" s="423"/>
      <c r="N476" s="340">
        <f>IF(C476&gt;A_Stammdaten!$B$12,0,SUM(E476,F476,H476,J476:K476)-SUM(G476,I476,L476:M476))</f>
        <v>0</v>
      </c>
      <c r="O476" s="421"/>
      <c r="P476" s="421"/>
      <c r="Q476" s="421"/>
      <c r="R476" s="421"/>
      <c r="S476" s="108">
        <f t="shared" si="53"/>
        <v>0</v>
      </c>
      <c r="T476" s="341">
        <f>IF(ISBLANK($B476),0,VLOOKUP($B476,Listen!$A$2:$C$45,2,FALSE))</f>
        <v>0</v>
      </c>
      <c r="U476" s="341">
        <f>IF(ISBLANK($B476),0,VLOOKUP($B476,Listen!$A$2:$C$45,3,FALSE))</f>
        <v>0</v>
      </c>
      <c r="V476" s="342">
        <f t="shared" si="56"/>
        <v>0</v>
      </c>
      <c r="W476" s="342">
        <f t="shared" si="55"/>
        <v>0</v>
      </c>
      <c r="X476" s="342">
        <f t="shared" si="55"/>
        <v>0</v>
      </c>
      <c r="Y476" s="342">
        <f t="shared" si="55"/>
        <v>0</v>
      </c>
      <c r="Z476" s="342">
        <f t="shared" si="55"/>
        <v>0</v>
      </c>
      <c r="AA476" s="342">
        <f t="shared" si="55"/>
        <v>0</v>
      </c>
      <c r="AB476" s="342">
        <f t="shared" si="55"/>
        <v>0</v>
      </c>
      <c r="AC476" s="109">
        <f t="shared" si="54"/>
        <v>0</v>
      </c>
      <c r="AD476" s="109">
        <f>IF(C476=A_Stammdaten!$B$12,E_SAV!$S476-E_SAV!$AE476,HLOOKUP(A_Stammdaten!$B$12-1,$AF$4:$AL$4004,ROW(C476)-3,FALSE)-$AE476)</f>
        <v>0</v>
      </c>
      <c r="AE476" s="109">
        <f>HLOOKUP(A_Stammdaten!$B$12,$AF$4:$AL$4004,ROW(C476)-3,FALSE)</f>
        <v>0</v>
      </c>
      <c r="AF476" s="109">
        <f t="shared" si="52"/>
        <v>0</v>
      </c>
      <c r="AG476" s="109">
        <f t="shared" ref="AG476:AL539" si="58">IF(OR($C476=0,$S476=0,W476-(AG$4-$C476)=0),0,IF($C476&lt;AG$4,AF476-AF476/(W476-(AG$4-$C476)),IF($C476=AG$4,$S476-$S476/W476,0)))</f>
        <v>0</v>
      </c>
      <c r="AH476" s="109">
        <f t="shared" si="58"/>
        <v>0</v>
      </c>
      <c r="AI476" s="109">
        <f t="shared" si="58"/>
        <v>0</v>
      </c>
      <c r="AJ476" s="109">
        <f t="shared" si="57"/>
        <v>0</v>
      </c>
      <c r="AK476" s="109">
        <f t="shared" si="57"/>
        <v>0</v>
      </c>
      <c r="AL476" s="109">
        <f t="shared" si="57"/>
        <v>0</v>
      </c>
    </row>
    <row r="477" spans="1:38" x14ac:dyDescent="0.3">
      <c r="A477" s="421"/>
      <c r="B477" s="421"/>
      <c r="C477" s="422"/>
      <c r="D477" s="423"/>
      <c r="E477" s="421"/>
      <c r="F477" s="421"/>
      <c r="G477" s="421"/>
      <c r="H477" s="421"/>
      <c r="I477" s="421"/>
      <c r="J477" s="421"/>
      <c r="K477" s="421"/>
      <c r="L477" s="421"/>
      <c r="M477" s="423"/>
      <c r="N477" s="340">
        <f>IF(C477&gt;A_Stammdaten!$B$12,0,SUM(E477,F477,H477,J477:K477)-SUM(G477,I477,L477:M477))</f>
        <v>0</v>
      </c>
      <c r="O477" s="421"/>
      <c r="P477" s="421"/>
      <c r="Q477" s="421"/>
      <c r="R477" s="421"/>
      <c r="S477" s="108">
        <f t="shared" si="53"/>
        <v>0</v>
      </c>
      <c r="T477" s="341">
        <f>IF(ISBLANK($B477),0,VLOOKUP($B477,Listen!$A$2:$C$45,2,FALSE))</f>
        <v>0</v>
      </c>
      <c r="U477" s="341">
        <f>IF(ISBLANK($B477),0,VLOOKUP($B477,Listen!$A$2:$C$45,3,FALSE))</f>
        <v>0</v>
      </c>
      <c r="V477" s="342">
        <f t="shared" si="56"/>
        <v>0</v>
      </c>
      <c r="W477" s="342">
        <f t="shared" si="55"/>
        <v>0</v>
      </c>
      <c r="X477" s="342">
        <f t="shared" si="55"/>
        <v>0</v>
      </c>
      <c r="Y477" s="342">
        <f t="shared" si="55"/>
        <v>0</v>
      </c>
      <c r="Z477" s="342">
        <f t="shared" si="55"/>
        <v>0</v>
      </c>
      <c r="AA477" s="342">
        <f t="shared" si="55"/>
        <v>0</v>
      </c>
      <c r="AB477" s="342">
        <f t="shared" si="55"/>
        <v>0</v>
      </c>
      <c r="AC477" s="109">
        <f t="shared" si="54"/>
        <v>0</v>
      </c>
      <c r="AD477" s="109">
        <f>IF(C477=A_Stammdaten!$B$12,E_SAV!$S477-E_SAV!$AE477,HLOOKUP(A_Stammdaten!$B$12-1,$AF$4:$AL$4004,ROW(C477)-3,FALSE)-$AE477)</f>
        <v>0</v>
      </c>
      <c r="AE477" s="109">
        <f>HLOOKUP(A_Stammdaten!$B$12,$AF$4:$AL$4004,ROW(C477)-3,FALSE)</f>
        <v>0</v>
      </c>
      <c r="AF477" s="109">
        <f t="shared" si="52"/>
        <v>0</v>
      </c>
      <c r="AG477" s="109">
        <f t="shared" si="58"/>
        <v>0</v>
      </c>
      <c r="AH477" s="109">
        <f t="shared" si="58"/>
        <v>0</v>
      </c>
      <c r="AI477" s="109">
        <f t="shared" si="58"/>
        <v>0</v>
      </c>
      <c r="AJ477" s="109">
        <f t="shared" si="57"/>
        <v>0</v>
      </c>
      <c r="AK477" s="109">
        <f t="shared" si="57"/>
        <v>0</v>
      </c>
      <c r="AL477" s="109">
        <f t="shared" si="57"/>
        <v>0</v>
      </c>
    </row>
    <row r="478" spans="1:38" x14ac:dyDescent="0.3">
      <c r="A478" s="421"/>
      <c r="B478" s="421"/>
      <c r="C478" s="422"/>
      <c r="D478" s="423"/>
      <c r="E478" s="421"/>
      <c r="F478" s="421"/>
      <c r="G478" s="421"/>
      <c r="H478" s="421"/>
      <c r="I478" s="421"/>
      <c r="J478" s="421"/>
      <c r="K478" s="421"/>
      <c r="L478" s="421"/>
      <c r="M478" s="423"/>
      <c r="N478" s="340">
        <f>IF(C478&gt;A_Stammdaten!$B$12,0,SUM(E478,F478,H478,J478:K478)-SUM(G478,I478,L478:M478))</f>
        <v>0</v>
      </c>
      <c r="O478" s="421"/>
      <c r="P478" s="421"/>
      <c r="Q478" s="421"/>
      <c r="R478" s="421"/>
      <c r="S478" s="108">
        <f t="shared" si="53"/>
        <v>0</v>
      </c>
      <c r="T478" s="341">
        <f>IF(ISBLANK($B478),0,VLOOKUP($B478,Listen!$A$2:$C$45,2,FALSE))</f>
        <v>0</v>
      </c>
      <c r="U478" s="341">
        <f>IF(ISBLANK($B478),0,VLOOKUP($B478,Listen!$A$2:$C$45,3,FALSE))</f>
        <v>0</v>
      </c>
      <c r="V478" s="342">
        <f t="shared" si="56"/>
        <v>0</v>
      </c>
      <c r="W478" s="342">
        <f t="shared" si="55"/>
        <v>0</v>
      </c>
      <c r="X478" s="342">
        <f t="shared" si="55"/>
        <v>0</v>
      </c>
      <c r="Y478" s="342">
        <f t="shared" si="55"/>
        <v>0</v>
      </c>
      <c r="Z478" s="342">
        <f t="shared" si="55"/>
        <v>0</v>
      </c>
      <c r="AA478" s="342">
        <f t="shared" si="55"/>
        <v>0</v>
      </c>
      <c r="AB478" s="342">
        <f t="shared" si="55"/>
        <v>0</v>
      </c>
      <c r="AC478" s="109">
        <f t="shared" si="54"/>
        <v>0</v>
      </c>
      <c r="AD478" s="109">
        <f>IF(C478=A_Stammdaten!$B$12,E_SAV!$S478-E_SAV!$AE478,HLOOKUP(A_Stammdaten!$B$12-1,$AF$4:$AL$4004,ROW(C478)-3,FALSE)-$AE478)</f>
        <v>0</v>
      </c>
      <c r="AE478" s="109">
        <f>HLOOKUP(A_Stammdaten!$B$12,$AF$4:$AL$4004,ROW(C478)-3,FALSE)</f>
        <v>0</v>
      </c>
      <c r="AF478" s="109">
        <f t="shared" si="52"/>
        <v>0</v>
      </c>
      <c r="AG478" s="109">
        <f t="shared" si="58"/>
        <v>0</v>
      </c>
      <c r="AH478" s="109">
        <f t="shared" si="58"/>
        <v>0</v>
      </c>
      <c r="AI478" s="109">
        <f t="shared" si="58"/>
        <v>0</v>
      </c>
      <c r="AJ478" s="109">
        <f t="shared" si="57"/>
        <v>0</v>
      </c>
      <c r="AK478" s="109">
        <f t="shared" si="57"/>
        <v>0</v>
      </c>
      <c r="AL478" s="109">
        <f t="shared" si="57"/>
        <v>0</v>
      </c>
    </row>
    <row r="479" spans="1:38" x14ac:dyDescent="0.3">
      <c r="A479" s="421"/>
      <c r="B479" s="421"/>
      <c r="C479" s="422"/>
      <c r="D479" s="423"/>
      <c r="E479" s="421"/>
      <c r="F479" s="421"/>
      <c r="G479" s="421"/>
      <c r="H479" s="421"/>
      <c r="I479" s="421"/>
      <c r="J479" s="421"/>
      <c r="K479" s="421"/>
      <c r="L479" s="421"/>
      <c r="M479" s="423"/>
      <c r="N479" s="340">
        <f>IF(C479&gt;A_Stammdaten!$B$12,0,SUM(E479,F479,H479,J479:K479)-SUM(G479,I479,L479:M479))</f>
        <v>0</v>
      </c>
      <c r="O479" s="421"/>
      <c r="P479" s="421"/>
      <c r="Q479" s="421"/>
      <c r="R479" s="421"/>
      <c r="S479" s="108">
        <f t="shared" si="53"/>
        <v>0</v>
      </c>
      <c r="T479" s="341">
        <f>IF(ISBLANK($B479),0,VLOOKUP($B479,Listen!$A$2:$C$45,2,FALSE))</f>
        <v>0</v>
      </c>
      <c r="U479" s="341">
        <f>IF(ISBLANK($B479),0,VLOOKUP($B479,Listen!$A$2:$C$45,3,FALSE))</f>
        <v>0</v>
      </c>
      <c r="V479" s="342">
        <f t="shared" si="56"/>
        <v>0</v>
      </c>
      <c r="W479" s="342">
        <f t="shared" si="55"/>
        <v>0</v>
      </c>
      <c r="X479" s="342">
        <f t="shared" si="55"/>
        <v>0</v>
      </c>
      <c r="Y479" s="342">
        <f t="shared" si="55"/>
        <v>0</v>
      </c>
      <c r="Z479" s="342">
        <f t="shared" si="55"/>
        <v>0</v>
      </c>
      <c r="AA479" s="342">
        <f t="shared" si="55"/>
        <v>0</v>
      </c>
      <c r="AB479" s="342">
        <f t="shared" si="55"/>
        <v>0</v>
      </c>
      <c r="AC479" s="109">
        <f t="shared" si="54"/>
        <v>0</v>
      </c>
      <c r="AD479" s="109">
        <f>IF(C479=A_Stammdaten!$B$12,E_SAV!$S479-E_SAV!$AE479,HLOOKUP(A_Stammdaten!$B$12-1,$AF$4:$AL$4004,ROW(C479)-3,FALSE)-$AE479)</f>
        <v>0</v>
      </c>
      <c r="AE479" s="109">
        <f>HLOOKUP(A_Stammdaten!$B$12,$AF$4:$AL$4004,ROW(C479)-3,FALSE)</f>
        <v>0</v>
      </c>
      <c r="AF479" s="109">
        <f t="shared" si="52"/>
        <v>0</v>
      </c>
      <c r="AG479" s="109">
        <f t="shared" si="58"/>
        <v>0</v>
      </c>
      <c r="AH479" s="109">
        <f t="shared" si="58"/>
        <v>0</v>
      </c>
      <c r="AI479" s="109">
        <f t="shared" si="58"/>
        <v>0</v>
      </c>
      <c r="AJ479" s="109">
        <f t="shared" si="57"/>
        <v>0</v>
      </c>
      <c r="AK479" s="109">
        <f t="shared" si="57"/>
        <v>0</v>
      </c>
      <c r="AL479" s="109">
        <f t="shared" si="57"/>
        <v>0</v>
      </c>
    </row>
    <row r="480" spans="1:38" x14ac:dyDescent="0.3">
      <c r="A480" s="421"/>
      <c r="B480" s="421"/>
      <c r="C480" s="422"/>
      <c r="D480" s="423"/>
      <c r="E480" s="421"/>
      <c r="F480" s="421"/>
      <c r="G480" s="421"/>
      <c r="H480" s="421"/>
      <c r="I480" s="421"/>
      <c r="J480" s="421"/>
      <c r="K480" s="421"/>
      <c r="L480" s="421"/>
      <c r="M480" s="423"/>
      <c r="N480" s="340">
        <f>IF(C480&gt;A_Stammdaten!$B$12,0,SUM(E480,F480,H480,J480:K480)-SUM(G480,I480,L480:M480))</f>
        <v>0</v>
      </c>
      <c r="O480" s="421"/>
      <c r="P480" s="421"/>
      <c r="Q480" s="421"/>
      <c r="R480" s="421"/>
      <c r="S480" s="108">
        <f t="shared" si="53"/>
        <v>0</v>
      </c>
      <c r="T480" s="341">
        <f>IF(ISBLANK($B480),0,VLOOKUP($B480,Listen!$A$2:$C$45,2,FALSE))</f>
        <v>0</v>
      </c>
      <c r="U480" s="341">
        <f>IF(ISBLANK($B480),0,VLOOKUP($B480,Listen!$A$2:$C$45,3,FALSE))</f>
        <v>0</v>
      </c>
      <c r="V480" s="342">
        <f t="shared" si="56"/>
        <v>0</v>
      </c>
      <c r="W480" s="342">
        <f t="shared" si="55"/>
        <v>0</v>
      </c>
      <c r="X480" s="342">
        <f t="shared" si="55"/>
        <v>0</v>
      </c>
      <c r="Y480" s="342">
        <f t="shared" si="55"/>
        <v>0</v>
      </c>
      <c r="Z480" s="342">
        <f t="shared" si="55"/>
        <v>0</v>
      </c>
      <c r="AA480" s="342">
        <f t="shared" si="55"/>
        <v>0</v>
      </c>
      <c r="AB480" s="342">
        <f t="shared" si="55"/>
        <v>0</v>
      </c>
      <c r="AC480" s="109">
        <f t="shared" si="54"/>
        <v>0</v>
      </c>
      <c r="AD480" s="109">
        <f>IF(C480=A_Stammdaten!$B$12,E_SAV!$S480-E_SAV!$AE480,HLOOKUP(A_Stammdaten!$B$12-1,$AF$4:$AL$4004,ROW(C480)-3,FALSE)-$AE480)</f>
        <v>0</v>
      </c>
      <c r="AE480" s="109">
        <f>HLOOKUP(A_Stammdaten!$B$12,$AF$4:$AL$4004,ROW(C480)-3,FALSE)</f>
        <v>0</v>
      </c>
      <c r="AF480" s="109">
        <f t="shared" si="52"/>
        <v>0</v>
      </c>
      <c r="AG480" s="109">
        <f t="shared" si="58"/>
        <v>0</v>
      </c>
      <c r="AH480" s="109">
        <f t="shared" si="58"/>
        <v>0</v>
      </c>
      <c r="AI480" s="109">
        <f t="shared" si="58"/>
        <v>0</v>
      </c>
      <c r="AJ480" s="109">
        <f t="shared" si="57"/>
        <v>0</v>
      </c>
      <c r="AK480" s="109">
        <f t="shared" si="57"/>
        <v>0</v>
      </c>
      <c r="AL480" s="109">
        <f t="shared" si="57"/>
        <v>0</v>
      </c>
    </row>
    <row r="481" spans="1:38" x14ac:dyDescent="0.3">
      <c r="A481" s="421"/>
      <c r="B481" s="421"/>
      <c r="C481" s="422"/>
      <c r="D481" s="423"/>
      <c r="E481" s="421"/>
      <c r="F481" s="421"/>
      <c r="G481" s="421"/>
      <c r="H481" s="421"/>
      <c r="I481" s="421"/>
      <c r="J481" s="421"/>
      <c r="K481" s="421"/>
      <c r="L481" s="421"/>
      <c r="M481" s="423"/>
      <c r="N481" s="340">
        <f>IF(C481&gt;A_Stammdaten!$B$12,0,SUM(E481,F481,H481,J481:K481)-SUM(G481,I481,L481:M481))</f>
        <v>0</v>
      </c>
      <c r="O481" s="421"/>
      <c r="P481" s="421"/>
      <c r="Q481" s="421"/>
      <c r="R481" s="421"/>
      <c r="S481" s="108">
        <f t="shared" si="53"/>
        <v>0</v>
      </c>
      <c r="T481" s="341">
        <f>IF(ISBLANK($B481),0,VLOOKUP($B481,Listen!$A$2:$C$45,2,FALSE))</f>
        <v>0</v>
      </c>
      <c r="U481" s="341">
        <f>IF(ISBLANK($B481),0,VLOOKUP($B481,Listen!$A$2:$C$45,3,FALSE))</f>
        <v>0</v>
      </c>
      <c r="V481" s="342">
        <f t="shared" si="56"/>
        <v>0</v>
      </c>
      <c r="W481" s="342">
        <f t="shared" si="55"/>
        <v>0</v>
      </c>
      <c r="X481" s="342">
        <f t="shared" si="55"/>
        <v>0</v>
      </c>
      <c r="Y481" s="342">
        <f t="shared" si="55"/>
        <v>0</v>
      </c>
      <c r="Z481" s="342">
        <f t="shared" si="55"/>
        <v>0</v>
      </c>
      <c r="AA481" s="342">
        <f t="shared" si="55"/>
        <v>0</v>
      </c>
      <c r="AB481" s="342">
        <f t="shared" si="55"/>
        <v>0</v>
      </c>
      <c r="AC481" s="109">
        <f t="shared" si="54"/>
        <v>0</v>
      </c>
      <c r="AD481" s="109">
        <f>IF(C481=A_Stammdaten!$B$12,E_SAV!$S481-E_SAV!$AE481,HLOOKUP(A_Stammdaten!$B$12-1,$AF$4:$AL$4004,ROW(C481)-3,FALSE)-$AE481)</f>
        <v>0</v>
      </c>
      <c r="AE481" s="109">
        <f>HLOOKUP(A_Stammdaten!$B$12,$AF$4:$AL$4004,ROW(C481)-3,FALSE)</f>
        <v>0</v>
      </c>
      <c r="AF481" s="109">
        <f t="shared" si="52"/>
        <v>0</v>
      </c>
      <c r="AG481" s="109">
        <f t="shared" si="58"/>
        <v>0</v>
      </c>
      <c r="AH481" s="109">
        <f t="shared" si="58"/>
        <v>0</v>
      </c>
      <c r="AI481" s="109">
        <f t="shared" si="58"/>
        <v>0</v>
      </c>
      <c r="AJ481" s="109">
        <f t="shared" si="57"/>
        <v>0</v>
      </c>
      <c r="AK481" s="109">
        <f t="shared" si="57"/>
        <v>0</v>
      </c>
      <c r="AL481" s="109">
        <f t="shared" si="57"/>
        <v>0</v>
      </c>
    </row>
    <row r="482" spans="1:38" x14ac:dyDescent="0.3">
      <c r="A482" s="421"/>
      <c r="B482" s="421"/>
      <c r="C482" s="422"/>
      <c r="D482" s="423"/>
      <c r="E482" s="421"/>
      <c r="F482" s="421"/>
      <c r="G482" s="421"/>
      <c r="H482" s="421"/>
      <c r="I482" s="421"/>
      <c r="J482" s="421"/>
      <c r="K482" s="421"/>
      <c r="L482" s="421"/>
      <c r="M482" s="423"/>
      <c r="N482" s="340">
        <f>IF(C482&gt;A_Stammdaten!$B$12,0,SUM(E482,F482,H482,J482:K482)-SUM(G482,I482,L482:M482))</f>
        <v>0</v>
      </c>
      <c r="O482" s="421"/>
      <c r="P482" s="421"/>
      <c r="Q482" s="421"/>
      <c r="R482" s="421"/>
      <c r="S482" s="108">
        <f t="shared" si="53"/>
        <v>0</v>
      </c>
      <c r="T482" s="341">
        <f>IF(ISBLANK($B482),0,VLOOKUP($B482,Listen!$A$2:$C$45,2,FALSE))</f>
        <v>0</v>
      </c>
      <c r="U482" s="341">
        <f>IF(ISBLANK($B482),0,VLOOKUP($B482,Listen!$A$2:$C$45,3,FALSE))</f>
        <v>0</v>
      </c>
      <c r="V482" s="342">
        <f t="shared" si="56"/>
        <v>0</v>
      </c>
      <c r="W482" s="342">
        <f t="shared" si="55"/>
        <v>0</v>
      </c>
      <c r="X482" s="342">
        <f t="shared" si="55"/>
        <v>0</v>
      </c>
      <c r="Y482" s="342">
        <f t="shared" si="55"/>
        <v>0</v>
      </c>
      <c r="Z482" s="342">
        <f t="shared" si="55"/>
        <v>0</v>
      </c>
      <c r="AA482" s="342">
        <f t="shared" si="55"/>
        <v>0</v>
      </c>
      <c r="AB482" s="342">
        <f t="shared" si="55"/>
        <v>0</v>
      </c>
      <c r="AC482" s="109">
        <f t="shared" si="54"/>
        <v>0</v>
      </c>
      <c r="AD482" s="109">
        <f>IF(C482=A_Stammdaten!$B$12,E_SAV!$S482-E_SAV!$AE482,HLOOKUP(A_Stammdaten!$B$12-1,$AF$4:$AL$4004,ROW(C482)-3,FALSE)-$AE482)</f>
        <v>0</v>
      </c>
      <c r="AE482" s="109">
        <f>HLOOKUP(A_Stammdaten!$B$12,$AF$4:$AL$4004,ROW(C482)-3,FALSE)</f>
        <v>0</v>
      </c>
      <c r="AF482" s="109">
        <f t="shared" si="52"/>
        <v>0</v>
      </c>
      <c r="AG482" s="109">
        <f t="shared" si="58"/>
        <v>0</v>
      </c>
      <c r="AH482" s="109">
        <f t="shared" si="58"/>
        <v>0</v>
      </c>
      <c r="AI482" s="109">
        <f t="shared" si="58"/>
        <v>0</v>
      </c>
      <c r="AJ482" s="109">
        <f t="shared" si="57"/>
        <v>0</v>
      </c>
      <c r="AK482" s="109">
        <f t="shared" si="57"/>
        <v>0</v>
      </c>
      <c r="AL482" s="109">
        <f t="shared" si="57"/>
        <v>0</v>
      </c>
    </row>
    <row r="483" spans="1:38" x14ac:dyDescent="0.3">
      <c r="A483" s="421"/>
      <c r="B483" s="421"/>
      <c r="C483" s="422"/>
      <c r="D483" s="423"/>
      <c r="E483" s="421"/>
      <c r="F483" s="421"/>
      <c r="G483" s="421"/>
      <c r="H483" s="421"/>
      <c r="I483" s="421"/>
      <c r="J483" s="421"/>
      <c r="K483" s="421"/>
      <c r="L483" s="421"/>
      <c r="M483" s="423"/>
      <c r="N483" s="340">
        <f>IF(C483&gt;A_Stammdaten!$B$12,0,SUM(E483,F483,H483,J483:K483)-SUM(G483,I483,L483:M483))</f>
        <v>0</v>
      </c>
      <c r="O483" s="421"/>
      <c r="P483" s="421"/>
      <c r="Q483" s="421"/>
      <c r="R483" s="421"/>
      <c r="S483" s="108">
        <f t="shared" si="53"/>
        <v>0</v>
      </c>
      <c r="T483" s="341">
        <f>IF(ISBLANK($B483),0,VLOOKUP($B483,Listen!$A$2:$C$45,2,FALSE))</f>
        <v>0</v>
      </c>
      <c r="U483" s="341">
        <f>IF(ISBLANK($B483),0,VLOOKUP($B483,Listen!$A$2:$C$45,3,FALSE))</f>
        <v>0</v>
      </c>
      <c r="V483" s="342">
        <f t="shared" si="56"/>
        <v>0</v>
      </c>
      <c r="W483" s="342">
        <f t="shared" si="55"/>
        <v>0</v>
      </c>
      <c r="X483" s="342">
        <f t="shared" si="55"/>
        <v>0</v>
      </c>
      <c r="Y483" s="342">
        <f t="shared" si="55"/>
        <v>0</v>
      </c>
      <c r="Z483" s="342">
        <f t="shared" si="55"/>
        <v>0</v>
      </c>
      <c r="AA483" s="342">
        <f t="shared" si="55"/>
        <v>0</v>
      </c>
      <c r="AB483" s="342">
        <f t="shared" si="55"/>
        <v>0</v>
      </c>
      <c r="AC483" s="109">
        <f t="shared" si="54"/>
        <v>0</v>
      </c>
      <c r="AD483" s="109">
        <f>IF(C483=A_Stammdaten!$B$12,E_SAV!$S483-E_SAV!$AE483,HLOOKUP(A_Stammdaten!$B$12-1,$AF$4:$AL$4004,ROW(C483)-3,FALSE)-$AE483)</f>
        <v>0</v>
      </c>
      <c r="AE483" s="109">
        <f>HLOOKUP(A_Stammdaten!$B$12,$AF$4:$AL$4004,ROW(C483)-3,FALSE)</f>
        <v>0</v>
      </c>
      <c r="AF483" s="109">
        <f t="shared" si="52"/>
        <v>0</v>
      </c>
      <c r="AG483" s="109">
        <f t="shared" si="58"/>
        <v>0</v>
      </c>
      <c r="AH483" s="109">
        <f t="shared" si="58"/>
        <v>0</v>
      </c>
      <c r="AI483" s="109">
        <f t="shared" si="58"/>
        <v>0</v>
      </c>
      <c r="AJ483" s="109">
        <f t="shared" si="57"/>
        <v>0</v>
      </c>
      <c r="AK483" s="109">
        <f t="shared" si="57"/>
        <v>0</v>
      </c>
      <c r="AL483" s="109">
        <f t="shared" si="57"/>
        <v>0</v>
      </c>
    </row>
    <row r="484" spans="1:38" x14ac:dyDescent="0.3">
      <c r="A484" s="421"/>
      <c r="B484" s="421"/>
      <c r="C484" s="422"/>
      <c r="D484" s="423"/>
      <c r="E484" s="421"/>
      <c r="F484" s="421"/>
      <c r="G484" s="421"/>
      <c r="H484" s="421"/>
      <c r="I484" s="421"/>
      <c r="J484" s="421"/>
      <c r="K484" s="421"/>
      <c r="L484" s="421"/>
      <c r="M484" s="423"/>
      <c r="N484" s="340">
        <f>IF(C484&gt;A_Stammdaten!$B$12,0,SUM(E484,F484,H484,J484:K484)-SUM(G484,I484,L484:M484))</f>
        <v>0</v>
      </c>
      <c r="O484" s="421"/>
      <c r="P484" s="421"/>
      <c r="Q484" s="421"/>
      <c r="R484" s="421"/>
      <c r="S484" s="108">
        <f t="shared" si="53"/>
        <v>0</v>
      </c>
      <c r="T484" s="341">
        <f>IF(ISBLANK($B484),0,VLOOKUP($B484,Listen!$A$2:$C$45,2,FALSE))</f>
        <v>0</v>
      </c>
      <c r="U484" s="341">
        <f>IF(ISBLANK($B484),0,VLOOKUP($B484,Listen!$A$2:$C$45,3,FALSE))</f>
        <v>0</v>
      </c>
      <c r="V484" s="342">
        <f t="shared" si="56"/>
        <v>0</v>
      </c>
      <c r="W484" s="342">
        <f t="shared" si="55"/>
        <v>0</v>
      </c>
      <c r="X484" s="342">
        <f t="shared" si="55"/>
        <v>0</v>
      </c>
      <c r="Y484" s="342">
        <f t="shared" si="55"/>
        <v>0</v>
      </c>
      <c r="Z484" s="342">
        <f t="shared" si="55"/>
        <v>0</v>
      </c>
      <c r="AA484" s="342">
        <f t="shared" si="55"/>
        <v>0</v>
      </c>
      <c r="AB484" s="342">
        <f t="shared" si="55"/>
        <v>0</v>
      </c>
      <c r="AC484" s="109">
        <f t="shared" si="54"/>
        <v>0</v>
      </c>
      <c r="AD484" s="109">
        <f>IF(C484=A_Stammdaten!$B$12,E_SAV!$S484-E_SAV!$AE484,HLOOKUP(A_Stammdaten!$B$12-1,$AF$4:$AL$4004,ROW(C484)-3,FALSE)-$AE484)</f>
        <v>0</v>
      </c>
      <c r="AE484" s="109">
        <f>HLOOKUP(A_Stammdaten!$B$12,$AF$4:$AL$4004,ROW(C484)-3,FALSE)</f>
        <v>0</v>
      </c>
      <c r="AF484" s="109">
        <f t="shared" si="52"/>
        <v>0</v>
      </c>
      <c r="AG484" s="109">
        <f t="shared" si="58"/>
        <v>0</v>
      </c>
      <c r="AH484" s="109">
        <f t="shared" si="58"/>
        <v>0</v>
      </c>
      <c r="AI484" s="109">
        <f t="shared" si="58"/>
        <v>0</v>
      </c>
      <c r="AJ484" s="109">
        <f t="shared" si="57"/>
        <v>0</v>
      </c>
      <c r="AK484" s="109">
        <f t="shared" si="57"/>
        <v>0</v>
      </c>
      <c r="AL484" s="109">
        <f t="shared" si="57"/>
        <v>0</v>
      </c>
    </row>
    <row r="485" spans="1:38" x14ac:dyDescent="0.3">
      <c r="A485" s="421"/>
      <c r="B485" s="421"/>
      <c r="C485" s="422"/>
      <c r="D485" s="423"/>
      <c r="E485" s="421"/>
      <c r="F485" s="421"/>
      <c r="G485" s="421"/>
      <c r="H485" s="421"/>
      <c r="I485" s="421"/>
      <c r="J485" s="421"/>
      <c r="K485" s="421"/>
      <c r="L485" s="421"/>
      <c r="M485" s="423"/>
      <c r="N485" s="340">
        <f>IF(C485&gt;A_Stammdaten!$B$12,0,SUM(E485,F485,H485,J485:K485)-SUM(G485,I485,L485:M485))</f>
        <v>0</v>
      </c>
      <c r="O485" s="421"/>
      <c r="P485" s="421"/>
      <c r="Q485" s="421"/>
      <c r="R485" s="421"/>
      <c r="S485" s="108">
        <f t="shared" si="53"/>
        <v>0</v>
      </c>
      <c r="T485" s="341">
        <f>IF(ISBLANK($B485),0,VLOOKUP($B485,Listen!$A$2:$C$45,2,FALSE))</f>
        <v>0</v>
      </c>
      <c r="U485" s="341">
        <f>IF(ISBLANK($B485),0,VLOOKUP($B485,Listen!$A$2:$C$45,3,FALSE))</f>
        <v>0</v>
      </c>
      <c r="V485" s="342">
        <f t="shared" si="56"/>
        <v>0</v>
      </c>
      <c r="W485" s="342">
        <f t="shared" si="55"/>
        <v>0</v>
      </c>
      <c r="X485" s="342">
        <f t="shared" si="55"/>
        <v>0</v>
      </c>
      <c r="Y485" s="342">
        <f t="shared" si="55"/>
        <v>0</v>
      </c>
      <c r="Z485" s="342">
        <f t="shared" si="55"/>
        <v>0</v>
      </c>
      <c r="AA485" s="342">
        <f t="shared" si="55"/>
        <v>0</v>
      </c>
      <c r="AB485" s="342">
        <f t="shared" si="55"/>
        <v>0</v>
      </c>
      <c r="AC485" s="109">
        <f t="shared" si="54"/>
        <v>0</v>
      </c>
      <c r="AD485" s="109">
        <f>IF(C485=A_Stammdaten!$B$12,E_SAV!$S485-E_SAV!$AE485,HLOOKUP(A_Stammdaten!$B$12-1,$AF$4:$AL$4004,ROW(C485)-3,FALSE)-$AE485)</f>
        <v>0</v>
      </c>
      <c r="AE485" s="109">
        <f>HLOOKUP(A_Stammdaten!$B$12,$AF$4:$AL$4004,ROW(C485)-3,FALSE)</f>
        <v>0</v>
      </c>
      <c r="AF485" s="109">
        <f t="shared" si="52"/>
        <v>0</v>
      </c>
      <c r="AG485" s="109">
        <f t="shared" si="58"/>
        <v>0</v>
      </c>
      <c r="AH485" s="109">
        <f t="shared" si="58"/>
        <v>0</v>
      </c>
      <c r="AI485" s="109">
        <f t="shared" si="58"/>
        <v>0</v>
      </c>
      <c r="AJ485" s="109">
        <f t="shared" si="57"/>
        <v>0</v>
      </c>
      <c r="AK485" s="109">
        <f t="shared" si="57"/>
        <v>0</v>
      </c>
      <c r="AL485" s="109">
        <f t="shared" si="57"/>
        <v>0</v>
      </c>
    </row>
    <row r="486" spans="1:38" x14ac:dyDescent="0.3">
      <c r="A486" s="421"/>
      <c r="B486" s="421"/>
      <c r="C486" s="422"/>
      <c r="D486" s="423"/>
      <c r="E486" s="421"/>
      <c r="F486" s="421"/>
      <c r="G486" s="421"/>
      <c r="H486" s="421"/>
      <c r="I486" s="421"/>
      <c r="J486" s="421"/>
      <c r="K486" s="421"/>
      <c r="L486" s="421"/>
      <c r="M486" s="423"/>
      <c r="N486" s="340">
        <f>IF(C486&gt;A_Stammdaten!$B$12,0,SUM(E486,F486,H486,J486:K486)-SUM(G486,I486,L486:M486))</f>
        <v>0</v>
      </c>
      <c r="O486" s="421"/>
      <c r="P486" s="421"/>
      <c r="Q486" s="421"/>
      <c r="R486" s="421"/>
      <c r="S486" s="108">
        <f t="shared" si="53"/>
        <v>0</v>
      </c>
      <c r="T486" s="341">
        <f>IF(ISBLANK($B486),0,VLOOKUP($B486,Listen!$A$2:$C$45,2,FALSE))</f>
        <v>0</v>
      </c>
      <c r="U486" s="341">
        <f>IF(ISBLANK($B486),0,VLOOKUP($B486,Listen!$A$2:$C$45,3,FALSE))</f>
        <v>0</v>
      </c>
      <c r="V486" s="342">
        <f t="shared" si="56"/>
        <v>0</v>
      </c>
      <c r="W486" s="342">
        <f t="shared" si="55"/>
        <v>0</v>
      </c>
      <c r="X486" s="342">
        <f t="shared" si="55"/>
        <v>0</v>
      </c>
      <c r="Y486" s="342">
        <f t="shared" si="55"/>
        <v>0</v>
      </c>
      <c r="Z486" s="342">
        <f t="shared" si="55"/>
        <v>0</v>
      </c>
      <c r="AA486" s="342">
        <f t="shared" si="55"/>
        <v>0</v>
      </c>
      <c r="AB486" s="342">
        <f t="shared" si="55"/>
        <v>0</v>
      </c>
      <c r="AC486" s="109">
        <f t="shared" si="54"/>
        <v>0</v>
      </c>
      <c r="AD486" s="109">
        <f>IF(C486=A_Stammdaten!$B$12,E_SAV!$S486-E_SAV!$AE486,HLOOKUP(A_Stammdaten!$B$12-1,$AF$4:$AL$4004,ROW(C486)-3,FALSE)-$AE486)</f>
        <v>0</v>
      </c>
      <c r="AE486" s="109">
        <f>HLOOKUP(A_Stammdaten!$B$12,$AF$4:$AL$4004,ROW(C486)-3,FALSE)</f>
        <v>0</v>
      </c>
      <c r="AF486" s="109">
        <f t="shared" si="52"/>
        <v>0</v>
      </c>
      <c r="AG486" s="109">
        <f t="shared" si="58"/>
        <v>0</v>
      </c>
      <c r="AH486" s="109">
        <f t="shared" si="58"/>
        <v>0</v>
      </c>
      <c r="AI486" s="109">
        <f t="shared" si="58"/>
        <v>0</v>
      </c>
      <c r="AJ486" s="109">
        <f t="shared" si="57"/>
        <v>0</v>
      </c>
      <c r="AK486" s="109">
        <f t="shared" si="57"/>
        <v>0</v>
      </c>
      <c r="AL486" s="109">
        <f t="shared" si="57"/>
        <v>0</v>
      </c>
    </row>
    <row r="487" spans="1:38" x14ac:dyDescent="0.3">
      <c r="A487" s="421"/>
      <c r="B487" s="421"/>
      <c r="C487" s="422"/>
      <c r="D487" s="423"/>
      <c r="E487" s="421"/>
      <c r="F487" s="421"/>
      <c r="G487" s="421"/>
      <c r="H487" s="421"/>
      <c r="I487" s="421"/>
      <c r="J487" s="421"/>
      <c r="K487" s="421"/>
      <c r="L487" s="421"/>
      <c r="M487" s="423"/>
      <c r="N487" s="340">
        <f>IF(C487&gt;A_Stammdaten!$B$12,0,SUM(E487,F487,H487,J487:K487)-SUM(G487,I487,L487:M487))</f>
        <v>0</v>
      </c>
      <c r="O487" s="421"/>
      <c r="P487" s="421"/>
      <c r="Q487" s="421"/>
      <c r="R487" s="421"/>
      <c r="S487" s="108">
        <f t="shared" si="53"/>
        <v>0</v>
      </c>
      <c r="T487" s="341">
        <f>IF(ISBLANK($B487),0,VLOOKUP($B487,Listen!$A$2:$C$45,2,FALSE))</f>
        <v>0</v>
      </c>
      <c r="U487" s="341">
        <f>IF(ISBLANK($B487),0,VLOOKUP($B487,Listen!$A$2:$C$45,3,FALSE))</f>
        <v>0</v>
      </c>
      <c r="V487" s="342">
        <f t="shared" si="56"/>
        <v>0</v>
      </c>
      <c r="W487" s="342">
        <f t="shared" si="55"/>
        <v>0</v>
      </c>
      <c r="X487" s="342">
        <f t="shared" si="55"/>
        <v>0</v>
      </c>
      <c r="Y487" s="342">
        <f t="shared" si="55"/>
        <v>0</v>
      </c>
      <c r="Z487" s="342">
        <f t="shared" si="55"/>
        <v>0</v>
      </c>
      <c r="AA487" s="342">
        <f t="shared" si="55"/>
        <v>0</v>
      </c>
      <c r="AB487" s="342">
        <f t="shared" si="55"/>
        <v>0</v>
      </c>
      <c r="AC487" s="109">
        <f t="shared" si="54"/>
        <v>0</v>
      </c>
      <c r="AD487" s="109">
        <f>IF(C487=A_Stammdaten!$B$12,E_SAV!$S487-E_SAV!$AE487,HLOOKUP(A_Stammdaten!$B$12-1,$AF$4:$AL$4004,ROW(C487)-3,FALSE)-$AE487)</f>
        <v>0</v>
      </c>
      <c r="AE487" s="109">
        <f>HLOOKUP(A_Stammdaten!$B$12,$AF$4:$AL$4004,ROW(C487)-3,FALSE)</f>
        <v>0</v>
      </c>
      <c r="AF487" s="109">
        <f t="shared" si="52"/>
        <v>0</v>
      </c>
      <c r="AG487" s="109">
        <f t="shared" si="58"/>
        <v>0</v>
      </c>
      <c r="AH487" s="109">
        <f t="shared" si="58"/>
        <v>0</v>
      </c>
      <c r="AI487" s="109">
        <f t="shared" si="58"/>
        <v>0</v>
      </c>
      <c r="AJ487" s="109">
        <f t="shared" si="57"/>
        <v>0</v>
      </c>
      <c r="AK487" s="109">
        <f t="shared" si="57"/>
        <v>0</v>
      </c>
      <c r="AL487" s="109">
        <f t="shared" si="57"/>
        <v>0</v>
      </c>
    </row>
    <row r="488" spans="1:38" x14ac:dyDescent="0.3">
      <c r="A488" s="421"/>
      <c r="B488" s="421"/>
      <c r="C488" s="422"/>
      <c r="D488" s="423"/>
      <c r="E488" s="421"/>
      <c r="F488" s="421"/>
      <c r="G488" s="421"/>
      <c r="H488" s="421"/>
      <c r="I488" s="421"/>
      <c r="J488" s="421"/>
      <c r="K488" s="421"/>
      <c r="L488" s="421"/>
      <c r="M488" s="423"/>
      <c r="N488" s="340">
        <f>IF(C488&gt;A_Stammdaten!$B$12,0,SUM(E488,F488,H488,J488:K488)-SUM(G488,I488,L488:M488))</f>
        <v>0</v>
      </c>
      <c r="O488" s="421"/>
      <c r="P488" s="421"/>
      <c r="Q488" s="421"/>
      <c r="R488" s="421"/>
      <c r="S488" s="108">
        <f t="shared" si="53"/>
        <v>0</v>
      </c>
      <c r="T488" s="341">
        <f>IF(ISBLANK($B488),0,VLOOKUP($B488,Listen!$A$2:$C$45,2,FALSE))</f>
        <v>0</v>
      </c>
      <c r="U488" s="341">
        <f>IF(ISBLANK($B488),0,VLOOKUP($B488,Listen!$A$2:$C$45,3,FALSE))</f>
        <v>0</v>
      </c>
      <c r="V488" s="342">
        <f t="shared" si="56"/>
        <v>0</v>
      </c>
      <c r="W488" s="342">
        <f t="shared" si="55"/>
        <v>0</v>
      </c>
      <c r="X488" s="342">
        <f t="shared" si="55"/>
        <v>0</v>
      </c>
      <c r="Y488" s="342">
        <f t="shared" si="55"/>
        <v>0</v>
      </c>
      <c r="Z488" s="342">
        <f t="shared" si="55"/>
        <v>0</v>
      </c>
      <c r="AA488" s="342">
        <f t="shared" si="55"/>
        <v>0</v>
      </c>
      <c r="AB488" s="342">
        <f t="shared" si="55"/>
        <v>0</v>
      </c>
      <c r="AC488" s="109">
        <f t="shared" si="54"/>
        <v>0</v>
      </c>
      <c r="AD488" s="109">
        <f>IF(C488=A_Stammdaten!$B$12,E_SAV!$S488-E_SAV!$AE488,HLOOKUP(A_Stammdaten!$B$12-1,$AF$4:$AL$4004,ROW(C488)-3,FALSE)-$AE488)</f>
        <v>0</v>
      </c>
      <c r="AE488" s="109">
        <f>HLOOKUP(A_Stammdaten!$B$12,$AF$4:$AL$4004,ROW(C488)-3,FALSE)</f>
        <v>0</v>
      </c>
      <c r="AF488" s="109">
        <f t="shared" si="52"/>
        <v>0</v>
      </c>
      <c r="AG488" s="109">
        <f t="shared" si="58"/>
        <v>0</v>
      </c>
      <c r="AH488" s="109">
        <f t="shared" si="58"/>
        <v>0</v>
      </c>
      <c r="AI488" s="109">
        <f t="shared" si="58"/>
        <v>0</v>
      </c>
      <c r="AJ488" s="109">
        <f t="shared" si="57"/>
        <v>0</v>
      </c>
      <c r="AK488" s="109">
        <f t="shared" si="57"/>
        <v>0</v>
      </c>
      <c r="AL488" s="109">
        <f t="shared" si="57"/>
        <v>0</v>
      </c>
    </row>
    <row r="489" spans="1:38" x14ac:dyDescent="0.3">
      <c r="A489" s="421"/>
      <c r="B489" s="421"/>
      <c r="C489" s="422"/>
      <c r="D489" s="423"/>
      <c r="E489" s="421"/>
      <c r="F489" s="421"/>
      <c r="G489" s="421"/>
      <c r="H489" s="421"/>
      <c r="I489" s="421"/>
      <c r="J489" s="421"/>
      <c r="K489" s="421"/>
      <c r="L489" s="421"/>
      <c r="M489" s="423"/>
      <c r="N489" s="340">
        <f>IF(C489&gt;A_Stammdaten!$B$12,0,SUM(E489,F489,H489,J489:K489)-SUM(G489,I489,L489:M489))</f>
        <v>0</v>
      </c>
      <c r="O489" s="421"/>
      <c r="P489" s="421"/>
      <c r="Q489" s="421"/>
      <c r="R489" s="421"/>
      <c r="S489" s="108">
        <f t="shared" si="53"/>
        <v>0</v>
      </c>
      <c r="T489" s="341">
        <f>IF(ISBLANK($B489),0,VLOOKUP($B489,Listen!$A$2:$C$45,2,FALSE))</f>
        <v>0</v>
      </c>
      <c r="U489" s="341">
        <f>IF(ISBLANK($B489),0,VLOOKUP($B489,Listen!$A$2:$C$45,3,FALSE))</f>
        <v>0</v>
      </c>
      <c r="V489" s="342">
        <f t="shared" si="56"/>
        <v>0</v>
      </c>
      <c r="W489" s="342">
        <f t="shared" si="55"/>
        <v>0</v>
      </c>
      <c r="X489" s="342">
        <f t="shared" si="55"/>
        <v>0</v>
      </c>
      <c r="Y489" s="342">
        <f t="shared" si="55"/>
        <v>0</v>
      </c>
      <c r="Z489" s="342">
        <f t="shared" si="55"/>
        <v>0</v>
      </c>
      <c r="AA489" s="342">
        <f t="shared" si="55"/>
        <v>0</v>
      </c>
      <c r="AB489" s="342">
        <f t="shared" si="55"/>
        <v>0</v>
      </c>
      <c r="AC489" s="109">
        <f t="shared" si="54"/>
        <v>0</v>
      </c>
      <c r="AD489" s="109">
        <f>IF(C489=A_Stammdaten!$B$12,E_SAV!$S489-E_SAV!$AE489,HLOOKUP(A_Stammdaten!$B$12-1,$AF$4:$AL$4004,ROW(C489)-3,FALSE)-$AE489)</f>
        <v>0</v>
      </c>
      <c r="AE489" s="109">
        <f>HLOOKUP(A_Stammdaten!$B$12,$AF$4:$AL$4004,ROW(C489)-3,FALSE)</f>
        <v>0</v>
      </c>
      <c r="AF489" s="109">
        <f t="shared" si="52"/>
        <v>0</v>
      </c>
      <c r="AG489" s="109">
        <f t="shared" si="58"/>
        <v>0</v>
      </c>
      <c r="AH489" s="109">
        <f t="shared" si="58"/>
        <v>0</v>
      </c>
      <c r="AI489" s="109">
        <f t="shared" si="58"/>
        <v>0</v>
      </c>
      <c r="AJ489" s="109">
        <f t="shared" si="57"/>
        <v>0</v>
      </c>
      <c r="AK489" s="109">
        <f t="shared" si="57"/>
        <v>0</v>
      </c>
      <c r="AL489" s="109">
        <f t="shared" si="57"/>
        <v>0</v>
      </c>
    </row>
    <row r="490" spans="1:38" x14ac:dyDescent="0.3">
      <c r="A490" s="421"/>
      <c r="B490" s="421"/>
      <c r="C490" s="422"/>
      <c r="D490" s="423"/>
      <c r="E490" s="421"/>
      <c r="F490" s="421"/>
      <c r="G490" s="421"/>
      <c r="H490" s="421"/>
      <c r="I490" s="421"/>
      <c r="J490" s="421"/>
      <c r="K490" s="421"/>
      <c r="L490" s="421"/>
      <c r="M490" s="423"/>
      <c r="N490" s="340">
        <f>IF(C490&gt;A_Stammdaten!$B$12,0,SUM(E490,F490,H490,J490:K490)-SUM(G490,I490,L490:M490))</f>
        <v>0</v>
      </c>
      <c r="O490" s="421"/>
      <c r="P490" s="421"/>
      <c r="Q490" s="421"/>
      <c r="R490" s="421"/>
      <c r="S490" s="108">
        <f t="shared" si="53"/>
        <v>0</v>
      </c>
      <c r="T490" s="341">
        <f>IF(ISBLANK($B490),0,VLOOKUP($B490,Listen!$A$2:$C$45,2,FALSE))</f>
        <v>0</v>
      </c>
      <c r="U490" s="341">
        <f>IF(ISBLANK($B490),0,VLOOKUP($B490,Listen!$A$2:$C$45,3,FALSE))</f>
        <v>0</v>
      </c>
      <c r="V490" s="342">
        <f t="shared" si="56"/>
        <v>0</v>
      </c>
      <c r="W490" s="342">
        <f t="shared" si="55"/>
        <v>0</v>
      </c>
      <c r="X490" s="342">
        <f t="shared" si="55"/>
        <v>0</v>
      </c>
      <c r="Y490" s="342">
        <f t="shared" si="55"/>
        <v>0</v>
      </c>
      <c r="Z490" s="342">
        <f t="shared" si="55"/>
        <v>0</v>
      </c>
      <c r="AA490" s="342">
        <f t="shared" si="55"/>
        <v>0</v>
      </c>
      <c r="AB490" s="342">
        <f t="shared" si="55"/>
        <v>0</v>
      </c>
      <c r="AC490" s="109">
        <f t="shared" si="54"/>
        <v>0</v>
      </c>
      <c r="AD490" s="109">
        <f>IF(C490=A_Stammdaten!$B$12,E_SAV!$S490-E_SAV!$AE490,HLOOKUP(A_Stammdaten!$B$12-1,$AF$4:$AL$4004,ROW(C490)-3,FALSE)-$AE490)</f>
        <v>0</v>
      </c>
      <c r="AE490" s="109">
        <f>HLOOKUP(A_Stammdaten!$B$12,$AF$4:$AL$4004,ROW(C490)-3,FALSE)</f>
        <v>0</v>
      </c>
      <c r="AF490" s="109">
        <f t="shared" si="52"/>
        <v>0</v>
      </c>
      <c r="AG490" s="109">
        <f t="shared" si="58"/>
        <v>0</v>
      </c>
      <c r="AH490" s="109">
        <f t="shared" si="58"/>
        <v>0</v>
      </c>
      <c r="AI490" s="109">
        <f t="shared" si="58"/>
        <v>0</v>
      </c>
      <c r="AJ490" s="109">
        <f t="shared" si="57"/>
        <v>0</v>
      </c>
      <c r="AK490" s="109">
        <f t="shared" si="57"/>
        <v>0</v>
      </c>
      <c r="AL490" s="109">
        <f t="shared" si="57"/>
        <v>0</v>
      </c>
    </row>
    <row r="491" spans="1:38" x14ac:dyDescent="0.3">
      <c r="A491" s="421"/>
      <c r="B491" s="421"/>
      <c r="C491" s="422"/>
      <c r="D491" s="423"/>
      <c r="E491" s="421"/>
      <c r="F491" s="421"/>
      <c r="G491" s="421"/>
      <c r="H491" s="421"/>
      <c r="I491" s="421"/>
      <c r="J491" s="421"/>
      <c r="K491" s="421"/>
      <c r="L491" s="421"/>
      <c r="M491" s="423"/>
      <c r="N491" s="340">
        <f>IF(C491&gt;A_Stammdaten!$B$12,0,SUM(E491,F491,H491,J491:K491)-SUM(G491,I491,L491:M491))</f>
        <v>0</v>
      </c>
      <c r="O491" s="421"/>
      <c r="P491" s="421"/>
      <c r="Q491" s="421"/>
      <c r="R491" s="421"/>
      <c r="S491" s="108">
        <f t="shared" si="53"/>
        <v>0</v>
      </c>
      <c r="T491" s="341">
        <f>IF(ISBLANK($B491),0,VLOOKUP($B491,Listen!$A$2:$C$45,2,FALSE))</f>
        <v>0</v>
      </c>
      <c r="U491" s="341">
        <f>IF(ISBLANK($B491),0,VLOOKUP($B491,Listen!$A$2:$C$45,3,FALSE))</f>
        <v>0</v>
      </c>
      <c r="V491" s="342">
        <f t="shared" si="56"/>
        <v>0</v>
      </c>
      <c r="W491" s="342">
        <f t="shared" si="55"/>
        <v>0</v>
      </c>
      <c r="X491" s="342">
        <f t="shared" si="55"/>
        <v>0</v>
      </c>
      <c r="Y491" s="342">
        <f t="shared" si="55"/>
        <v>0</v>
      </c>
      <c r="Z491" s="342">
        <f t="shared" si="55"/>
        <v>0</v>
      </c>
      <c r="AA491" s="342">
        <f t="shared" si="55"/>
        <v>0</v>
      </c>
      <c r="AB491" s="342">
        <f t="shared" si="55"/>
        <v>0</v>
      </c>
      <c r="AC491" s="109">
        <f t="shared" si="54"/>
        <v>0</v>
      </c>
      <c r="AD491" s="109">
        <f>IF(C491=A_Stammdaten!$B$12,E_SAV!$S491-E_SAV!$AE491,HLOOKUP(A_Stammdaten!$B$12-1,$AF$4:$AL$4004,ROW(C491)-3,FALSE)-$AE491)</f>
        <v>0</v>
      </c>
      <c r="AE491" s="109">
        <f>HLOOKUP(A_Stammdaten!$B$12,$AF$4:$AL$4004,ROW(C491)-3,FALSE)</f>
        <v>0</v>
      </c>
      <c r="AF491" s="109">
        <f t="shared" si="52"/>
        <v>0</v>
      </c>
      <c r="AG491" s="109">
        <f t="shared" si="58"/>
        <v>0</v>
      </c>
      <c r="AH491" s="109">
        <f t="shared" si="58"/>
        <v>0</v>
      </c>
      <c r="AI491" s="109">
        <f t="shared" si="58"/>
        <v>0</v>
      </c>
      <c r="AJ491" s="109">
        <f t="shared" si="57"/>
        <v>0</v>
      </c>
      <c r="AK491" s="109">
        <f t="shared" si="57"/>
        <v>0</v>
      </c>
      <c r="AL491" s="109">
        <f t="shared" si="57"/>
        <v>0</v>
      </c>
    </row>
    <row r="492" spans="1:38" x14ac:dyDescent="0.3">
      <c r="A492" s="421"/>
      <c r="B492" s="421"/>
      <c r="C492" s="422"/>
      <c r="D492" s="423"/>
      <c r="E492" s="421"/>
      <c r="F492" s="421"/>
      <c r="G492" s="421"/>
      <c r="H492" s="421"/>
      <c r="I492" s="421"/>
      <c r="J492" s="421"/>
      <c r="K492" s="421"/>
      <c r="L492" s="421"/>
      <c r="M492" s="423"/>
      <c r="N492" s="340">
        <f>IF(C492&gt;A_Stammdaten!$B$12,0,SUM(E492,F492,H492,J492:K492)-SUM(G492,I492,L492:M492))</f>
        <v>0</v>
      </c>
      <c r="O492" s="421"/>
      <c r="P492" s="421"/>
      <c r="Q492" s="421"/>
      <c r="R492" s="421"/>
      <c r="S492" s="108">
        <f t="shared" si="53"/>
        <v>0</v>
      </c>
      <c r="T492" s="341">
        <f>IF(ISBLANK($B492),0,VLOOKUP($B492,Listen!$A$2:$C$45,2,FALSE))</f>
        <v>0</v>
      </c>
      <c r="U492" s="341">
        <f>IF(ISBLANK($B492),0,VLOOKUP($B492,Listen!$A$2:$C$45,3,FALSE))</f>
        <v>0</v>
      </c>
      <c r="V492" s="342">
        <f t="shared" si="56"/>
        <v>0</v>
      </c>
      <c r="W492" s="342">
        <f t="shared" si="55"/>
        <v>0</v>
      </c>
      <c r="X492" s="342">
        <f t="shared" si="55"/>
        <v>0</v>
      </c>
      <c r="Y492" s="342">
        <f t="shared" si="55"/>
        <v>0</v>
      </c>
      <c r="Z492" s="342">
        <f t="shared" si="55"/>
        <v>0</v>
      </c>
      <c r="AA492" s="342">
        <f t="shared" si="55"/>
        <v>0</v>
      </c>
      <c r="AB492" s="342">
        <f t="shared" si="55"/>
        <v>0</v>
      </c>
      <c r="AC492" s="109">
        <f t="shared" si="54"/>
        <v>0</v>
      </c>
      <c r="AD492" s="109">
        <f>IF(C492=A_Stammdaten!$B$12,E_SAV!$S492-E_SAV!$AE492,HLOOKUP(A_Stammdaten!$B$12-1,$AF$4:$AL$4004,ROW(C492)-3,FALSE)-$AE492)</f>
        <v>0</v>
      </c>
      <c r="AE492" s="109">
        <f>HLOOKUP(A_Stammdaten!$B$12,$AF$4:$AL$4004,ROW(C492)-3,FALSE)</f>
        <v>0</v>
      </c>
      <c r="AF492" s="109">
        <f t="shared" si="52"/>
        <v>0</v>
      </c>
      <c r="AG492" s="109">
        <f t="shared" si="58"/>
        <v>0</v>
      </c>
      <c r="AH492" s="109">
        <f t="shared" si="58"/>
        <v>0</v>
      </c>
      <c r="AI492" s="109">
        <f t="shared" si="58"/>
        <v>0</v>
      </c>
      <c r="AJ492" s="109">
        <f t="shared" si="57"/>
        <v>0</v>
      </c>
      <c r="AK492" s="109">
        <f t="shared" si="57"/>
        <v>0</v>
      </c>
      <c r="AL492" s="109">
        <f t="shared" si="57"/>
        <v>0</v>
      </c>
    </row>
    <row r="493" spans="1:38" x14ac:dyDescent="0.3">
      <c r="A493" s="421"/>
      <c r="B493" s="421"/>
      <c r="C493" s="422"/>
      <c r="D493" s="423"/>
      <c r="E493" s="421"/>
      <c r="F493" s="421"/>
      <c r="G493" s="421"/>
      <c r="H493" s="421"/>
      <c r="I493" s="421"/>
      <c r="J493" s="421"/>
      <c r="K493" s="421"/>
      <c r="L493" s="421"/>
      <c r="M493" s="423"/>
      <c r="N493" s="340">
        <f>IF(C493&gt;A_Stammdaten!$B$12,0,SUM(E493,F493,H493,J493:K493)-SUM(G493,I493,L493:M493))</f>
        <v>0</v>
      </c>
      <c r="O493" s="421"/>
      <c r="P493" s="421"/>
      <c r="Q493" s="421"/>
      <c r="R493" s="421"/>
      <c r="S493" s="108">
        <f t="shared" si="53"/>
        <v>0</v>
      </c>
      <c r="T493" s="341">
        <f>IF(ISBLANK($B493),0,VLOOKUP($B493,Listen!$A$2:$C$45,2,FALSE))</f>
        <v>0</v>
      </c>
      <c r="U493" s="341">
        <f>IF(ISBLANK($B493),0,VLOOKUP($B493,Listen!$A$2:$C$45,3,FALSE))</f>
        <v>0</v>
      </c>
      <c r="V493" s="342">
        <f t="shared" si="56"/>
        <v>0</v>
      </c>
      <c r="W493" s="342">
        <f t="shared" si="55"/>
        <v>0</v>
      </c>
      <c r="X493" s="342">
        <f t="shared" si="55"/>
        <v>0</v>
      </c>
      <c r="Y493" s="342">
        <f t="shared" si="55"/>
        <v>0</v>
      </c>
      <c r="Z493" s="342">
        <f t="shared" si="55"/>
        <v>0</v>
      </c>
      <c r="AA493" s="342">
        <f t="shared" si="55"/>
        <v>0</v>
      </c>
      <c r="AB493" s="342">
        <f t="shared" si="55"/>
        <v>0</v>
      </c>
      <c r="AC493" s="109">
        <f t="shared" si="54"/>
        <v>0</v>
      </c>
      <c r="AD493" s="109">
        <f>IF(C493=A_Stammdaten!$B$12,E_SAV!$S493-E_SAV!$AE493,HLOOKUP(A_Stammdaten!$B$12-1,$AF$4:$AL$4004,ROW(C493)-3,FALSE)-$AE493)</f>
        <v>0</v>
      </c>
      <c r="AE493" s="109">
        <f>HLOOKUP(A_Stammdaten!$B$12,$AF$4:$AL$4004,ROW(C493)-3,FALSE)</f>
        <v>0</v>
      </c>
      <c r="AF493" s="109">
        <f t="shared" si="52"/>
        <v>0</v>
      </c>
      <c r="AG493" s="109">
        <f t="shared" si="58"/>
        <v>0</v>
      </c>
      <c r="AH493" s="109">
        <f t="shared" si="58"/>
        <v>0</v>
      </c>
      <c r="AI493" s="109">
        <f t="shared" si="58"/>
        <v>0</v>
      </c>
      <c r="AJ493" s="109">
        <f t="shared" si="57"/>
        <v>0</v>
      </c>
      <c r="AK493" s="109">
        <f t="shared" si="57"/>
        <v>0</v>
      </c>
      <c r="AL493" s="109">
        <f t="shared" si="57"/>
        <v>0</v>
      </c>
    </row>
    <row r="494" spans="1:38" x14ac:dyDescent="0.3">
      <c r="A494" s="421"/>
      <c r="B494" s="421"/>
      <c r="C494" s="422"/>
      <c r="D494" s="423"/>
      <c r="E494" s="421"/>
      <c r="F494" s="421"/>
      <c r="G494" s="421"/>
      <c r="H494" s="421"/>
      <c r="I494" s="421"/>
      <c r="J494" s="421"/>
      <c r="K494" s="421"/>
      <c r="L494" s="421"/>
      <c r="M494" s="423"/>
      <c r="N494" s="340">
        <f>IF(C494&gt;A_Stammdaten!$B$12,0,SUM(E494,F494,H494,J494:K494)-SUM(G494,I494,L494:M494))</f>
        <v>0</v>
      </c>
      <c r="O494" s="421"/>
      <c r="P494" s="421"/>
      <c r="Q494" s="421"/>
      <c r="R494" s="421"/>
      <c r="S494" s="108">
        <f t="shared" si="53"/>
        <v>0</v>
      </c>
      <c r="T494" s="341">
        <f>IF(ISBLANK($B494),0,VLOOKUP($B494,Listen!$A$2:$C$45,2,FALSE))</f>
        <v>0</v>
      </c>
      <c r="U494" s="341">
        <f>IF(ISBLANK($B494),0,VLOOKUP($B494,Listen!$A$2:$C$45,3,FALSE))</f>
        <v>0</v>
      </c>
      <c r="V494" s="342">
        <f t="shared" si="56"/>
        <v>0</v>
      </c>
      <c r="W494" s="342">
        <f t="shared" si="55"/>
        <v>0</v>
      </c>
      <c r="X494" s="342">
        <f t="shared" si="55"/>
        <v>0</v>
      </c>
      <c r="Y494" s="342">
        <f t="shared" si="55"/>
        <v>0</v>
      </c>
      <c r="Z494" s="342">
        <f t="shared" si="55"/>
        <v>0</v>
      </c>
      <c r="AA494" s="342">
        <f t="shared" si="55"/>
        <v>0</v>
      </c>
      <c r="AB494" s="342">
        <f t="shared" si="55"/>
        <v>0</v>
      </c>
      <c r="AC494" s="109">
        <f t="shared" si="54"/>
        <v>0</v>
      </c>
      <c r="AD494" s="109">
        <f>IF(C494=A_Stammdaten!$B$12,E_SAV!$S494-E_SAV!$AE494,HLOOKUP(A_Stammdaten!$B$12-1,$AF$4:$AL$4004,ROW(C494)-3,FALSE)-$AE494)</f>
        <v>0</v>
      </c>
      <c r="AE494" s="109">
        <f>HLOOKUP(A_Stammdaten!$B$12,$AF$4:$AL$4004,ROW(C494)-3,FALSE)</f>
        <v>0</v>
      </c>
      <c r="AF494" s="109">
        <f t="shared" si="52"/>
        <v>0</v>
      </c>
      <c r="AG494" s="109">
        <f t="shared" si="58"/>
        <v>0</v>
      </c>
      <c r="AH494" s="109">
        <f t="shared" si="58"/>
        <v>0</v>
      </c>
      <c r="AI494" s="109">
        <f t="shared" si="58"/>
        <v>0</v>
      </c>
      <c r="AJ494" s="109">
        <f t="shared" si="57"/>
        <v>0</v>
      </c>
      <c r="AK494" s="109">
        <f t="shared" si="57"/>
        <v>0</v>
      </c>
      <c r="AL494" s="109">
        <f t="shared" si="57"/>
        <v>0</v>
      </c>
    </row>
    <row r="495" spans="1:38" x14ac:dyDescent="0.3">
      <c r="A495" s="421"/>
      <c r="B495" s="421"/>
      <c r="C495" s="422"/>
      <c r="D495" s="423"/>
      <c r="E495" s="421"/>
      <c r="F495" s="421"/>
      <c r="G495" s="421"/>
      <c r="H495" s="421"/>
      <c r="I495" s="421"/>
      <c r="J495" s="421"/>
      <c r="K495" s="421"/>
      <c r="L495" s="421"/>
      <c r="M495" s="423"/>
      <c r="N495" s="340">
        <f>IF(C495&gt;A_Stammdaten!$B$12,0,SUM(E495,F495,H495,J495:K495)-SUM(G495,I495,L495:M495))</f>
        <v>0</v>
      </c>
      <c r="O495" s="421"/>
      <c r="P495" s="421"/>
      <c r="Q495" s="421"/>
      <c r="R495" s="421"/>
      <c r="S495" s="108">
        <f t="shared" si="53"/>
        <v>0</v>
      </c>
      <c r="T495" s="341">
        <f>IF(ISBLANK($B495),0,VLOOKUP($B495,Listen!$A$2:$C$45,2,FALSE))</f>
        <v>0</v>
      </c>
      <c r="U495" s="341">
        <f>IF(ISBLANK($B495),0,VLOOKUP($B495,Listen!$A$2:$C$45,3,FALSE))</f>
        <v>0</v>
      </c>
      <c r="V495" s="342">
        <f t="shared" si="56"/>
        <v>0</v>
      </c>
      <c r="W495" s="342">
        <f t="shared" si="55"/>
        <v>0</v>
      </c>
      <c r="X495" s="342">
        <f t="shared" si="55"/>
        <v>0</v>
      </c>
      <c r="Y495" s="342">
        <f t="shared" si="55"/>
        <v>0</v>
      </c>
      <c r="Z495" s="342">
        <f t="shared" si="55"/>
        <v>0</v>
      </c>
      <c r="AA495" s="342">
        <f t="shared" si="55"/>
        <v>0</v>
      </c>
      <c r="AB495" s="342">
        <f t="shared" si="55"/>
        <v>0</v>
      </c>
      <c r="AC495" s="109">
        <f t="shared" si="54"/>
        <v>0</v>
      </c>
      <c r="AD495" s="109">
        <f>IF(C495=A_Stammdaten!$B$12,E_SAV!$S495-E_SAV!$AE495,HLOOKUP(A_Stammdaten!$B$12-1,$AF$4:$AL$4004,ROW(C495)-3,FALSE)-$AE495)</f>
        <v>0</v>
      </c>
      <c r="AE495" s="109">
        <f>HLOOKUP(A_Stammdaten!$B$12,$AF$4:$AL$4004,ROW(C495)-3,FALSE)</f>
        <v>0</v>
      </c>
      <c r="AF495" s="109">
        <f t="shared" si="52"/>
        <v>0</v>
      </c>
      <c r="AG495" s="109">
        <f t="shared" si="58"/>
        <v>0</v>
      </c>
      <c r="AH495" s="109">
        <f t="shared" si="58"/>
        <v>0</v>
      </c>
      <c r="AI495" s="109">
        <f t="shared" si="58"/>
        <v>0</v>
      </c>
      <c r="AJ495" s="109">
        <f t="shared" si="57"/>
        <v>0</v>
      </c>
      <c r="AK495" s="109">
        <f t="shared" si="57"/>
        <v>0</v>
      </c>
      <c r="AL495" s="109">
        <f t="shared" si="57"/>
        <v>0</v>
      </c>
    </row>
    <row r="496" spans="1:38" x14ac:dyDescent="0.3">
      <c r="A496" s="421"/>
      <c r="B496" s="421"/>
      <c r="C496" s="422"/>
      <c r="D496" s="423"/>
      <c r="E496" s="421"/>
      <c r="F496" s="421"/>
      <c r="G496" s="421"/>
      <c r="H496" s="421"/>
      <c r="I496" s="421"/>
      <c r="J496" s="421"/>
      <c r="K496" s="421"/>
      <c r="L496" s="421"/>
      <c r="M496" s="423"/>
      <c r="N496" s="340">
        <f>IF(C496&gt;A_Stammdaten!$B$12,0,SUM(E496,F496,H496,J496:K496)-SUM(G496,I496,L496:M496))</f>
        <v>0</v>
      </c>
      <c r="O496" s="421"/>
      <c r="P496" s="421"/>
      <c r="Q496" s="421"/>
      <c r="R496" s="421"/>
      <c r="S496" s="108">
        <f t="shared" si="53"/>
        <v>0</v>
      </c>
      <c r="T496" s="341">
        <f>IF(ISBLANK($B496),0,VLOOKUP($B496,Listen!$A$2:$C$45,2,FALSE))</f>
        <v>0</v>
      </c>
      <c r="U496" s="341">
        <f>IF(ISBLANK($B496),0,VLOOKUP($B496,Listen!$A$2:$C$45,3,FALSE))</f>
        <v>0</v>
      </c>
      <c r="V496" s="342">
        <f t="shared" si="56"/>
        <v>0</v>
      </c>
      <c r="W496" s="342">
        <f t="shared" si="55"/>
        <v>0</v>
      </c>
      <c r="X496" s="342">
        <f t="shared" si="55"/>
        <v>0</v>
      </c>
      <c r="Y496" s="342">
        <f t="shared" si="55"/>
        <v>0</v>
      </c>
      <c r="Z496" s="342">
        <f t="shared" si="55"/>
        <v>0</v>
      </c>
      <c r="AA496" s="342">
        <f t="shared" si="55"/>
        <v>0</v>
      </c>
      <c r="AB496" s="342">
        <f t="shared" si="55"/>
        <v>0</v>
      </c>
      <c r="AC496" s="109">
        <f t="shared" si="54"/>
        <v>0</v>
      </c>
      <c r="AD496" s="109">
        <f>IF(C496=A_Stammdaten!$B$12,E_SAV!$S496-E_SAV!$AE496,HLOOKUP(A_Stammdaten!$B$12-1,$AF$4:$AL$4004,ROW(C496)-3,FALSE)-$AE496)</f>
        <v>0</v>
      </c>
      <c r="AE496" s="109">
        <f>HLOOKUP(A_Stammdaten!$B$12,$AF$4:$AL$4004,ROW(C496)-3,FALSE)</f>
        <v>0</v>
      </c>
      <c r="AF496" s="109">
        <f t="shared" si="52"/>
        <v>0</v>
      </c>
      <c r="AG496" s="109">
        <f t="shared" si="58"/>
        <v>0</v>
      </c>
      <c r="AH496" s="109">
        <f t="shared" si="58"/>
        <v>0</v>
      </c>
      <c r="AI496" s="109">
        <f t="shared" si="58"/>
        <v>0</v>
      </c>
      <c r="AJ496" s="109">
        <f t="shared" si="57"/>
        <v>0</v>
      </c>
      <c r="AK496" s="109">
        <f t="shared" si="57"/>
        <v>0</v>
      </c>
      <c r="AL496" s="109">
        <f t="shared" si="57"/>
        <v>0</v>
      </c>
    </row>
    <row r="497" spans="1:38" x14ac:dyDescent="0.3">
      <c r="A497" s="421"/>
      <c r="B497" s="421"/>
      <c r="C497" s="422"/>
      <c r="D497" s="423"/>
      <c r="E497" s="421"/>
      <c r="F497" s="421"/>
      <c r="G497" s="421"/>
      <c r="H497" s="421"/>
      <c r="I497" s="421"/>
      <c r="J497" s="421"/>
      <c r="K497" s="421"/>
      <c r="L497" s="421"/>
      <c r="M497" s="423"/>
      <c r="N497" s="340">
        <f>IF(C497&gt;A_Stammdaten!$B$12,0,SUM(E497,F497,H497,J497:K497)-SUM(G497,I497,L497:M497))</f>
        <v>0</v>
      </c>
      <c r="O497" s="421"/>
      <c r="P497" s="421"/>
      <c r="Q497" s="421"/>
      <c r="R497" s="421"/>
      <c r="S497" s="108">
        <f t="shared" si="53"/>
        <v>0</v>
      </c>
      <c r="T497" s="341">
        <f>IF(ISBLANK($B497),0,VLOOKUP($B497,Listen!$A$2:$C$45,2,FALSE))</f>
        <v>0</v>
      </c>
      <c r="U497" s="341">
        <f>IF(ISBLANK($B497),0,VLOOKUP($B497,Listen!$A$2:$C$45,3,FALSE))</f>
        <v>0</v>
      </c>
      <c r="V497" s="342">
        <f t="shared" si="56"/>
        <v>0</v>
      </c>
      <c r="W497" s="342">
        <f t="shared" si="55"/>
        <v>0</v>
      </c>
      <c r="X497" s="342">
        <f t="shared" si="55"/>
        <v>0</v>
      </c>
      <c r="Y497" s="342">
        <f t="shared" si="55"/>
        <v>0</v>
      </c>
      <c r="Z497" s="342">
        <f t="shared" si="55"/>
        <v>0</v>
      </c>
      <c r="AA497" s="342">
        <f t="shared" si="55"/>
        <v>0</v>
      </c>
      <c r="AB497" s="342">
        <f t="shared" si="55"/>
        <v>0</v>
      </c>
      <c r="AC497" s="109">
        <f t="shared" si="54"/>
        <v>0</v>
      </c>
      <c r="AD497" s="109">
        <f>IF(C497=A_Stammdaten!$B$12,E_SAV!$S497-E_SAV!$AE497,HLOOKUP(A_Stammdaten!$B$12-1,$AF$4:$AL$4004,ROW(C497)-3,FALSE)-$AE497)</f>
        <v>0</v>
      </c>
      <c r="AE497" s="109">
        <f>HLOOKUP(A_Stammdaten!$B$12,$AF$4:$AL$4004,ROW(C497)-3,FALSE)</f>
        <v>0</v>
      </c>
      <c r="AF497" s="109">
        <f t="shared" si="52"/>
        <v>0</v>
      </c>
      <c r="AG497" s="109">
        <f t="shared" si="58"/>
        <v>0</v>
      </c>
      <c r="AH497" s="109">
        <f t="shared" si="58"/>
        <v>0</v>
      </c>
      <c r="AI497" s="109">
        <f t="shared" si="58"/>
        <v>0</v>
      </c>
      <c r="AJ497" s="109">
        <f t="shared" si="57"/>
        <v>0</v>
      </c>
      <c r="AK497" s="109">
        <f t="shared" si="57"/>
        <v>0</v>
      </c>
      <c r="AL497" s="109">
        <f t="shared" si="57"/>
        <v>0</v>
      </c>
    </row>
    <row r="498" spans="1:38" x14ac:dyDescent="0.3">
      <c r="A498" s="421"/>
      <c r="B498" s="421"/>
      <c r="C498" s="422"/>
      <c r="D498" s="423"/>
      <c r="E498" s="421"/>
      <c r="F498" s="421"/>
      <c r="G498" s="421"/>
      <c r="H498" s="421"/>
      <c r="I498" s="421"/>
      <c r="J498" s="421"/>
      <c r="K498" s="421"/>
      <c r="L498" s="421"/>
      <c r="M498" s="423"/>
      <c r="N498" s="340">
        <f>IF(C498&gt;A_Stammdaten!$B$12,0,SUM(E498,F498,H498,J498:K498)-SUM(G498,I498,L498:M498))</f>
        <v>0</v>
      </c>
      <c r="O498" s="421"/>
      <c r="P498" s="421"/>
      <c r="Q498" s="421"/>
      <c r="R498" s="421"/>
      <c r="S498" s="108">
        <f t="shared" si="53"/>
        <v>0</v>
      </c>
      <c r="T498" s="341">
        <f>IF(ISBLANK($B498),0,VLOOKUP($B498,Listen!$A$2:$C$45,2,FALSE))</f>
        <v>0</v>
      </c>
      <c r="U498" s="341">
        <f>IF(ISBLANK($B498),0,VLOOKUP($B498,Listen!$A$2:$C$45,3,FALSE))</f>
        <v>0</v>
      </c>
      <c r="V498" s="342">
        <f t="shared" si="56"/>
        <v>0</v>
      </c>
      <c r="W498" s="342">
        <f t="shared" si="55"/>
        <v>0</v>
      </c>
      <c r="X498" s="342">
        <f t="shared" si="55"/>
        <v>0</v>
      </c>
      <c r="Y498" s="342">
        <f t="shared" si="55"/>
        <v>0</v>
      </c>
      <c r="Z498" s="342">
        <f t="shared" si="55"/>
        <v>0</v>
      </c>
      <c r="AA498" s="342">
        <f t="shared" si="55"/>
        <v>0</v>
      </c>
      <c r="AB498" s="342">
        <f t="shared" si="55"/>
        <v>0</v>
      </c>
      <c r="AC498" s="109">
        <f t="shared" si="54"/>
        <v>0</v>
      </c>
      <c r="AD498" s="109">
        <f>IF(C498=A_Stammdaten!$B$12,E_SAV!$S498-E_SAV!$AE498,HLOOKUP(A_Stammdaten!$B$12-1,$AF$4:$AL$4004,ROW(C498)-3,FALSE)-$AE498)</f>
        <v>0</v>
      </c>
      <c r="AE498" s="109">
        <f>HLOOKUP(A_Stammdaten!$B$12,$AF$4:$AL$4004,ROW(C498)-3,FALSE)</f>
        <v>0</v>
      </c>
      <c r="AF498" s="109">
        <f t="shared" si="52"/>
        <v>0</v>
      </c>
      <c r="AG498" s="109">
        <f t="shared" si="58"/>
        <v>0</v>
      </c>
      <c r="AH498" s="109">
        <f t="shared" si="58"/>
        <v>0</v>
      </c>
      <c r="AI498" s="109">
        <f t="shared" si="58"/>
        <v>0</v>
      </c>
      <c r="AJ498" s="109">
        <f t="shared" si="57"/>
        <v>0</v>
      </c>
      <c r="AK498" s="109">
        <f t="shared" si="57"/>
        <v>0</v>
      </c>
      <c r="AL498" s="109">
        <f t="shared" si="57"/>
        <v>0</v>
      </c>
    </row>
    <row r="499" spans="1:38" x14ac:dyDescent="0.3">
      <c r="A499" s="421"/>
      <c r="B499" s="421"/>
      <c r="C499" s="422"/>
      <c r="D499" s="423"/>
      <c r="E499" s="421"/>
      <c r="F499" s="421"/>
      <c r="G499" s="421"/>
      <c r="H499" s="421"/>
      <c r="I499" s="421"/>
      <c r="J499" s="421"/>
      <c r="K499" s="421"/>
      <c r="L499" s="421"/>
      <c r="M499" s="423"/>
      <c r="N499" s="340">
        <f>IF(C499&gt;A_Stammdaten!$B$12,0,SUM(E499,F499,H499,J499:K499)-SUM(G499,I499,L499:M499))</f>
        <v>0</v>
      </c>
      <c r="O499" s="421"/>
      <c r="P499" s="421"/>
      <c r="Q499" s="421"/>
      <c r="R499" s="421"/>
      <c r="S499" s="108">
        <f t="shared" si="53"/>
        <v>0</v>
      </c>
      <c r="T499" s="341">
        <f>IF(ISBLANK($B499),0,VLOOKUP($B499,Listen!$A$2:$C$45,2,FALSE))</f>
        <v>0</v>
      </c>
      <c r="U499" s="341">
        <f>IF(ISBLANK($B499),0,VLOOKUP($B499,Listen!$A$2:$C$45,3,FALSE))</f>
        <v>0</v>
      </c>
      <c r="V499" s="342">
        <f t="shared" si="56"/>
        <v>0</v>
      </c>
      <c r="W499" s="342">
        <f t="shared" si="55"/>
        <v>0</v>
      </c>
      <c r="X499" s="342">
        <f t="shared" si="55"/>
        <v>0</v>
      </c>
      <c r="Y499" s="342">
        <f t="shared" ref="W499:AB541" si="59">$T499</f>
        <v>0</v>
      </c>
      <c r="Z499" s="342">
        <f t="shared" si="59"/>
        <v>0</v>
      </c>
      <c r="AA499" s="342">
        <f t="shared" si="59"/>
        <v>0</v>
      </c>
      <c r="AB499" s="342">
        <f t="shared" si="59"/>
        <v>0</v>
      </c>
      <c r="AC499" s="109">
        <f t="shared" si="54"/>
        <v>0</v>
      </c>
      <c r="AD499" s="109">
        <f>IF(C499=A_Stammdaten!$B$12,E_SAV!$S499-E_SAV!$AE499,HLOOKUP(A_Stammdaten!$B$12-1,$AF$4:$AL$4004,ROW(C499)-3,FALSE)-$AE499)</f>
        <v>0</v>
      </c>
      <c r="AE499" s="109">
        <f>HLOOKUP(A_Stammdaten!$B$12,$AF$4:$AL$4004,ROW(C499)-3,FALSE)</f>
        <v>0</v>
      </c>
      <c r="AF499" s="109">
        <f t="shared" si="52"/>
        <v>0</v>
      </c>
      <c r="AG499" s="109">
        <f t="shared" si="58"/>
        <v>0</v>
      </c>
      <c r="AH499" s="109">
        <f t="shared" si="58"/>
        <v>0</v>
      </c>
      <c r="AI499" s="109">
        <f t="shared" si="58"/>
        <v>0</v>
      </c>
      <c r="AJ499" s="109">
        <f t="shared" si="57"/>
        <v>0</v>
      </c>
      <c r="AK499" s="109">
        <f t="shared" si="57"/>
        <v>0</v>
      </c>
      <c r="AL499" s="109">
        <f t="shared" si="57"/>
        <v>0</v>
      </c>
    </row>
    <row r="500" spans="1:38" x14ac:dyDescent="0.3">
      <c r="A500" s="421"/>
      <c r="B500" s="421"/>
      <c r="C500" s="422"/>
      <c r="D500" s="423"/>
      <c r="E500" s="421"/>
      <c r="F500" s="421"/>
      <c r="G500" s="421"/>
      <c r="H500" s="421"/>
      <c r="I500" s="421"/>
      <c r="J500" s="421"/>
      <c r="K500" s="421"/>
      <c r="L500" s="421"/>
      <c r="M500" s="423"/>
      <c r="N500" s="340">
        <f>IF(C500&gt;A_Stammdaten!$B$12,0,SUM(E500,F500,H500,J500:K500)-SUM(G500,I500,L500:M500))</f>
        <v>0</v>
      </c>
      <c r="O500" s="421"/>
      <c r="P500" s="421"/>
      <c r="Q500" s="421"/>
      <c r="R500" s="421"/>
      <c r="S500" s="108">
        <f t="shared" si="53"/>
        <v>0</v>
      </c>
      <c r="T500" s="341">
        <f>IF(ISBLANK($B500),0,VLOOKUP($B500,Listen!$A$2:$C$45,2,FALSE))</f>
        <v>0</v>
      </c>
      <c r="U500" s="341">
        <f>IF(ISBLANK($B500),0,VLOOKUP($B500,Listen!$A$2:$C$45,3,FALSE))</f>
        <v>0</v>
      </c>
      <c r="V500" s="342">
        <f t="shared" si="56"/>
        <v>0</v>
      </c>
      <c r="W500" s="342">
        <f t="shared" si="59"/>
        <v>0</v>
      </c>
      <c r="X500" s="342">
        <f t="shared" si="59"/>
        <v>0</v>
      </c>
      <c r="Y500" s="342">
        <f t="shared" si="59"/>
        <v>0</v>
      </c>
      <c r="Z500" s="342">
        <f t="shared" si="59"/>
        <v>0</v>
      </c>
      <c r="AA500" s="342">
        <f t="shared" si="59"/>
        <v>0</v>
      </c>
      <c r="AB500" s="342">
        <f t="shared" si="59"/>
        <v>0</v>
      </c>
      <c r="AC500" s="109">
        <f t="shared" si="54"/>
        <v>0</v>
      </c>
      <c r="AD500" s="109">
        <f>IF(C500=A_Stammdaten!$B$12,E_SAV!$S500-E_SAV!$AE500,HLOOKUP(A_Stammdaten!$B$12-1,$AF$4:$AL$4004,ROW(C500)-3,FALSE)-$AE500)</f>
        <v>0</v>
      </c>
      <c r="AE500" s="109">
        <f>HLOOKUP(A_Stammdaten!$B$12,$AF$4:$AL$4004,ROW(C500)-3,FALSE)</f>
        <v>0</v>
      </c>
      <c r="AF500" s="109">
        <f t="shared" si="52"/>
        <v>0</v>
      </c>
      <c r="AG500" s="109">
        <f t="shared" si="58"/>
        <v>0</v>
      </c>
      <c r="AH500" s="109">
        <f t="shared" si="58"/>
        <v>0</v>
      </c>
      <c r="AI500" s="109">
        <f t="shared" si="58"/>
        <v>0</v>
      </c>
      <c r="AJ500" s="109">
        <f t="shared" si="57"/>
        <v>0</v>
      </c>
      <c r="AK500" s="109">
        <f t="shared" si="57"/>
        <v>0</v>
      </c>
      <c r="AL500" s="109">
        <f t="shared" si="57"/>
        <v>0</v>
      </c>
    </row>
    <row r="501" spans="1:38" x14ac:dyDescent="0.3">
      <c r="A501" s="421"/>
      <c r="B501" s="421"/>
      <c r="C501" s="422"/>
      <c r="D501" s="423"/>
      <c r="E501" s="421"/>
      <c r="F501" s="421"/>
      <c r="G501" s="421"/>
      <c r="H501" s="421"/>
      <c r="I501" s="421"/>
      <c r="J501" s="421"/>
      <c r="K501" s="421"/>
      <c r="L501" s="421"/>
      <c r="M501" s="423"/>
      <c r="N501" s="340">
        <f>IF(C501&gt;A_Stammdaten!$B$12,0,SUM(E501,F501,H501,J501:K501)-SUM(G501,I501,L501:M501))</f>
        <v>0</v>
      </c>
      <c r="O501" s="421"/>
      <c r="P501" s="421"/>
      <c r="Q501" s="421"/>
      <c r="R501" s="421"/>
      <c r="S501" s="108">
        <f t="shared" si="53"/>
        <v>0</v>
      </c>
      <c r="T501" s="341">
        <f>IF(ISBLANK($B501),0,VLOOKUP($B501,Listen!$A$2:$C$45,2,FALSE))</f>
        <v>0</v>
      </c>
      <c r="U501" s="341">
        <f>IF(ISBLANK($B501),0,VLOOKUP($B501,Listen!$A$2:$C$45,3,FALSE))</f>
        <v>0</v>
      </c>
      <c r="V501" s="342">
        <f t="shared" si="56"/>
        <v>0</v>
      </c>
      <c r="W501" s="342">
        <f t="shared" si="59"/>
        <v>0</v>
      </c>
      <c r="X501" s="342">
        <f t="shared" si="59"/>
        <v>0</v>
      </c>
      <c r="Y501" s="342">
        <f t="shared" si="59"/>
        <v>0</v>
      </c>
      <c r="Z501" s="342">
        <f t="shared" si="59"/>
        <v>0</v>
      </c>
      <c r="AA501" s="342">
        <f t="shared" si="59"/>
        <v>0</v>
      </c>
      <c r="AB501" s="342">
        <f t="shared" si="59"/>
        <v>0</v>
      </c>
      <c r="AC501" s="109">
        <f t="shared" si="54"/>
        <v>0</v>
      </c>
      <c r="AD501" s="109">
        <f>IF(C501=A_Stammdaten!$B$12,E_SAV!$S501-E_SAV!$AE501,HLOOKUP(A_Stammdaten!$B$12-1,$AF$4:$AL$4004,ROW(C501)-3,FALSE)-$AE501)</f>
        <v>0</v>
      </c>
      <c r="AE501" s="109">
        <f>HLOOKUP(A_Stammdaten!$B$12,$AF$4:$AL$4004,ROW(C501)-3,FALSE)</f>
        <v>0</v>
      </c>
      <c r="AF501" s="109">
        <f t="shared" si="52"/>
        <v>0</v>
      </c>
      <c r="AG501" s="109">
        <f t="shared" si="58"/>
        <v>0</v>
      </c>
      <c r="AH501" s="109">
        <f t="shared" si="58"/>
        <v>0</v>
      </c>
      <c r="AI501" s="109">
        <f t="shared" si="58"/>
        <v>0</v>
      </c>
      <c r="AJ501" s="109">
        <f t="shared" si="57"/>
        <v>0</v>
      </c>
      <c r="AK501" s="109">
        <f t="shared" si="57"/>
        <v>0</v>
      </c>
      <c r="AL501" s="109">
        <f t="shared" si="57"/>
        <v>0</v>
      </c>
    </row>
    <row r="502" spans="1:38" x14ac:dyDescent="0.3">
      <c r="A502" s="421"/>
      <c r="B502" s="421"/>
      <c r="C502" s="422"/>
      <c r="D502" s="423"/>
      <c r="E502" s="421"/>
      <c r="F502" s="421"/>
      <c r="G502" s="421"/>
      <c r="H502" s="421"/>
      <c r="I502" s="421"/>
      <c r="J502" s="421"/>
      <c r="K502" s="421"/>
      <c r="L502" s="421"/>
      <c r="M502" s="423"/>
      <c r="N502" s="340">
        <f>IF(C502&gt;A_Stammdaten!$B$12,0,SUM(E502,F502,H502,J502:K502)-SUM(G502,I502,L502:M502))</f>
        <v>0</v>
      </c>
      <c r="O502" s="421"/>
      <c r="P502" s="421"/>
      <c r="Q502" s="421"/>
      <c r="R502" s="421"/>
      <c r="S502" s="108">
        <f t="shared" si="53"/>
        <v>0</v>
      </c>
      <c r="T502" s="341">
        <f>IF(ISBLANK($B502),0,VLOOKUP($B502,Listen!$A$2:$C$45,2,FALSE))</f>
        <v>0</v>
      </c>
      <c r="U502" s="341">
        <f>IF(ISBLANK($B502),0,VLOOKUP($B502,Listen!$A$2:$C$45,3,FALSE))</f>
        <v>0</v>
      </c>
      <c r="V502" s="342">
        <f t="shared" si="56"/>
        <v>0</v>
      </c>
      <c r="W502" s="342">
        <f t="shared" si="59"/>
        <v>0</v>
      </c>
      <c r="X502" s="342">
        <f t="shared" si="59"/>
        <v>0</v>
      </c>
      <c r="Y502" s="342">
        <f t="shared" si="59"/>
        <v>0</v>
      </c>
      <c r="Z502" s="342">
        <f t="shared" si="59"/>
        <v>0</v>
      </c>
      <c r="AA502" s="342">
        <f t="shared" si="59"/>
        <v>0</v>
      </c>
      <c r="AB502" s="342">
        <f t="shared" si="59"/>
        <v>0</v>
      </c>
      <c r="AC502" s="109">
        <f t="shared" si="54"/>
        <v>0</v>
      </c>
      <c r="AD502" s="109">
        <f>IF(C502=A_Stammdaten!$B$12,E_SAV!$S502-E_SAV!$AE502,HLOOKUP(A_Stammdaten!$B$12-1,$AF$4:$AL$4004,ROW(C502)-3,FALSE)-$AE502)</f>
        <v>0</v>
      </c>
      <c r="AE502" s="109">
        <f>HLOOKUP(A_Stammdaten!$B$12,$AF$4:$AL$4004,ROW(C502)-3,FALSE)</f>
        <v>0</v>
      </c>
      <c r="AF502" s="109">
        <f t="shared" si="52"/>
        <v>0</v>
      </c>
      <c r="AG502" s="109">
        <f t="shared" si="58"/>
        <v>0</v>
      </c>
      <c r="AH502" s="109">
        <f t="shared" si="58"/>
        <v>0</v>
      </c>
      <c r="AI502" s="109">
        <f t="shared" si="58"/>
        <v>0</v>
      </c>
      <c r="AJ502" s="109">
        <f t="shared" si="57"/>
        <v>0</v>
      </c>
      <c r="AK502" s="109">
        <f t="shared" si="57"/>
        <v>0</v>
      </c>
      <c r="AL502" s="109">
        <f t="shared" si="57"/>
        <v>0</v>
      </c>
    </row>
    <row r="503" spans="1:38" x14ac:dyDescent="0.3">
      <c r="A503" s="421"/>
      <c r="B503" s="421"/>
      <c r="C503" s="422"/>
      <c r="D503" s="423"/>
      <c r="E503" s="421"/>
      <c r="F503" s="421"/>
      <c r="G503" s="421"/>
      <c r="H503" s="421"/>
      <c r="I503" s="421"/>
      <c r="J503" s="421"/>
      <c r="K503" s="421"/>
      <c r="L503" s="421"/>
      <c r="M503" s="423"/>
      <c r="N503" s="340">
        <f>IF(C503&gt;A_Stammdaten!$B$12,0,SUM(E503,F503,H503,J503:K503)-SUM(G503,I503,L503:M503))</f>
        <v>0</v>
      </c>
      <c r="O503" s="421"/>
      <c r="P503" s="421"/>
      <c r="Q503" s="421"/>
      <c r="R503" s="421"/>
      <c r="S503" s="108">
        <f t="shared" si="53"/>
        <v>0</v>
      </c>
      <c r="T503" s="341">
        <f>IF(ISBLANK($B503),0,VLOOKUP($B503,Listen!$A$2:$C$45,2,FALSE))</f>
        <v>0</v>
      </c>
      <c r="U503" s="341">
        <f>IF(ISBLANK($B503),0,VLOOKUP($B503,Listen!$A$2:$C$45,3,FALSE))</f>
        <v>0</v>
      </c>
      <c r="V503" s="342">
        <f t="shared" si="56"/>
        <v>0</v>
      </c>
      <c r="W503" s="342">
        <f t="shared" si="59"/>
        <v>0</v>
      </c>
      <c r="X503" s="342">
        <f t="shared" si="59"/>
        <v>0</v>
      </c>
      <c r="Y503" s="342">
        <f t="shared" si="59"/>
        <v>0</v>
      </c>
      <c r="Z503" s="342">
        <f t="shared" si="59"/>
        <v>0</v>
      </c>
      <c r="AA503" s="342">
        <f t="shared" si="59"/>
        <v>0</v>
      </c>
      <c r="AB503" s="342">
        <f t="shared" si="59"/>
        <v>0</v>
      </c>
      <c r="AC503" s="109">
        <f t="shared" si="54"/>
        <v>0</v>
      </c>
      <c r="AD503" s="109">
        <f>IF(C503=A_Stammdaten!$B$12,E_SAV!$S503-E_SAV!$AE503,HLOOKUP(A_Stammdaten!$B$12-1,$AF$4:$AL$4004,ROW(C503)-3,FALSE)-$AE503)</f>
        <v>0</v>
      </c>
      <c r="AE503" s="109">
        <f>HLOOKUP(A_Stammdaten!$B$12,$AF$4:$AL$4004,ROW(C503)-3,FALSE)</f>
        <v>0</v>
      </c>
      <c r="AF503" s="109">
        <f t="shared" si="52"/>
        <v>0</v>
      </c>
      <c r="AG503" s="109">
        <f t="shared" si="58"/>
        <v>0</v>
      </c>
      <c r="AH503" s="109">
        <f t="shared" si="58"/>
        <v>0</v>
      </c>
      <c r="AI503" s="109">
        <f t="shared" si="58"/>
        <v>0</v>
      </c>
      <c r="AJ503" s="109">
        <f t="shared" si="57"/>
        <v>0</v>
      </c>
      <c r="AK503" s="109">
        <f t="shared" si="57"/>
        <v>0</v>
      </c>
      <c r="AL503" s="109">
        <f t="shared" si="57"/>
        <v>0</v>
      </c>
    </row>
    <row r="504" spans="1:38" x14ac:dyDescent="0.3">
      <c r="A504" s="421"/>
      <c r="B504" s="421"/>
      <c r="C504" s="422"/>
      <c r="D504" s="423"/>
      <c r="E504" s="421"/>
      <c r="F504" s="421"/>
      <c r="G504" s="421"/>
      <c r="H504" s="421"/>
      <c r="I504" s="421"/>
      <c r="J504" s="421"/>
      <c r="K504" s="421"/>
      <c r="L504" s="421"/>
      <c r="M504" s="423"/>
      <c r="N504" s="340">
        <f>IF(C504&gt;A_Stammdaten!$B$12,0,SUM(E504,F504,H504,J504:K504)-SUM(G504,I504,L504:M504))</f>
        <v>0</v>
      </c>
      <c r="O504" s="421"/>
      <c r="P504" s="421"/>
      <c r="Q504" s="421"/>
      <c r="R504" s="421"/>
      <c r="S504" s="108">
        <f t="shared" si="53"/>
        <v>0</v>
      </c>
      <c r="T504" s="341">
        <f>IF(ISBLANK($B504),0,VLOOKUP($B504,Listen!$A$2:$C$45,2,FALSE))</f>
        <v>0</v>
      </c>
      <c r="U504" s="341">
        <f>IF(ISBLANK($B504),0,VLOOKUP($B504,Listen!$A$2:$C$45,3,FALSE))</f>
        <v>0</v>
      </c>
      <c r="V504" s="342">
        <f t="shared" si="56"/>
        <v>0</v>
      </c>
      <c r="W504" s="342">
        <f t="shared" si="59"/>
        <v>0</v>
      </c>
      <c r="X504" s="342">
        <f t="shared" si="59"/>
        <v>0</v>
      </c>
      <c r="Y504" s="342">
        <f t="shared" si="59"/>
        <v>0</v>
      </c>
      <c r="Z504" s="342">
        <f t="shared" si="59"/>
        <v>0</v>
      </c>
      <c r="AA504" s="342">
        <f t="shared" si="59"/>
        <v>0</v>
      </c>
      <c r="AB504" s="342">
        <f t="shared" si="59"/>
        <v>0</v>
      </c>
      <c r="AC504" s="109">
        <f t="shared" si="54"/>
        <v>0</v>
      </c>
      <c r="AD504" s="109">
        <f>IF(C504=A_Stammdaten!$B$12,E_SAV!$S504-E_SAV!$AE504,HLOOKUP(A_Stammdaten!$B$12-1,$AF$4:$AL$4004,ROW(C504)-3,FALSE)-$AE504)</f>
        <v>0</v>
      </c>
      <c r="AE504" s="109">
        <f>HLOOKUP(A_Stammdaten!$B$12,$AF$4:$AL$4004,ROW(C504)-3,FALSE)</f>
        <v>0</v>
      </c>
      <c r="AF504" s="109">
        <f t="shared" si="52"/>
        <v>0</v>
      </c>
      <c r="AG504" s="109">
        <f t="shared" si="58"/>
        <v>0</v>
      </c>
      <c r="AH504" s="109">
        <f t="shared" si="58"/>
        <v>0</v>
      </c>
      <c r="AI504" s="109">
        <f t="shared" si="58"/>
        <v>0</v>
      </c>
      <c r="AJ504" s="109">
        <f t="shared" si="57"/>
        <v>0</v>
      </c>
      <c r="AK504" s="109">
        <f t="shared" si="57"/>
        <v>0</v>
      </c>
      <c r="AL504" s="109">
        <f t="shared" si="57"/>
        <v>0</v>
      </c>
    </row>
    <row r="505" spans="1:38" x14ac:dyDescent="0.3">
      <c r="A505" s="421"/>
      <c r="B505" s="421"/>
      <c r="C505" s="422"/>
      <c r="D505" s="423"/>
      <c r="E505" s="421"/>
      <c r="F505" s="421"/>
      <c r="G505" s="421"/>
      <c r="H505" s="421"/>
      <c r="I505" s="421"/>
      <c r="J505" s="421"/>
      <c r="K505" s="421"/>
      <c r="L505" s="421"/>
      <c r="M505" s="423"/>
      <c r="N505" s="340">
        <f>IF(C505&gt;A_Stammdaten!$B$12,0,SUM(E505,F505,H505,J505:K505)-SUM(G505,I505,L505:M505))</f>
        <v>0</v>
      </c>
      <c r="O505" s="421"/>
      <c r="P505" s="421"/>
      <c r="Q505" s="421"/>
      <c r="R505" s="421"/>
      <c r="S505" s="108">
        <f t="shared" si="53"/>
        <v>0</v>
      </c>
      <c r="T505" s="341">
        <f>IF(ISBLANK($B505),0,VLOOKUP($B505,Listen!$A$2:$C$45,2,FALSE))</f>
        <v>0</v>
      </c>
      <c r="U505" s="341">
        <f>IF(ISBLANK($B505),0,VLOOKUP($B505,Listen!$A$2:$C$45,3,FALSE))</f>
        <v>0</v>
      </c>
      <c r="V505" s="342">
        <f t="shared" si="56"/>
        <v>0</v>
      </c>
      <c r="W505" s="342">
        <f t="shared" si="59"/>
        <v>0</v>
      </c>
      <c r="X505" s="342">
        <f t="shared" si="59"/>
        <v>0</v>
      </c>
      <c r="Y505" s="342">
        <f t="shared" si="59"/>
        <v>0</v>
      </c>
      <c r="Z505" s="342">
        <f t="shared" si="59"/>
        <v>0</v>
      </c>
      <c r="AA505" s="342">
        <f t="shared" si="59"/>
        <v>0</v>
      </c>
      <c r="AB505" s="342">
        <f t="shared" si="59"/>
        <v>0</v>
      </c>
      <c r="AC505" s="109">
        <f t="shared" si="54"/>
        <v>0</v>
      </c>
      <c r="AD505" s="109">
        <f>IF(C505=A_Stammdaten!$B$12,E_SAV!$S505-E_SAV!$AE505,HLOOKUP(A_Stammdaten!$B$12-1,$AF$4:$AL$4004,ROW(C505)-3,FALSE)-$AE505)</f>
        <v>0</v>
      </c>
      <c r="AE505" s="109">
        <f>HLOOKUP(A_Stammdaten!$B$12,$AF$4:$AL$4004,ROW(C505)-3,FALSE)</f>
        <v>0</v>
      </c>
      <c r="AF505" s="109">
        <f t="shared" si="52"/>
        <v>0</v>
      </c>
      <c r="AG505" s="109">
        <f t="shared" si="58"/>
        <v>0</v>
      </c>
      <c r="AH505" s="109">
        <f t="shared" si="58"/>
        <v>0</v>
      </c>
      <c r="AI505" s="109">
        <f t="shared" si="58"/>
        <v>0</v>
      </c>
      <c r="AJ505" s="109">
        <f t="shared" si="57"/>
        <v>0</v>
      </c>
      <c r="AK505" s="109">
        <f t="shared" si="57"/>
        <v>0</v>
      </c>
      <c r="AL505" s="109">
        <f t="shared" si="57"/>
        <v>0</v>
      </c>
    </row>
    <row r="506" spans="1:38" x14ac:dyDescent="0.3">
      <c r="A506" s="421"/>
      <c r="B506" s="421"/>
      <c r="C506" s="422"/>
      <c r="D506" s="423"/>
      <c r="E506" s="421"/>
      <c r="F506" s="421"/>
      <c r="G506" s="421"/>
      <c r="H506" s="421"/>
      <c r="I506" s="421"/>
      <c r="J506" s="421"/>
      <c r="K506" s="421"/>
      <c r="L506" s="421"/>
      <c r="M506" s="423"/>
      <c r="N506" s="340">
        <f>IF(C506&gt;A_Stammdaten!$B$12,0,SUM(E506,F506,H506,J506:K506)-SUM(G506,I506,L506:M506))</f>
        <v>0</v>
      </c>
      <c r="O506" s="421"/>
      <c r="P506" s="421"/>
      <c r="Q506" s="421"/>
      <c r="R506" s="421"/>
      <c r="S506" s="108">
        <f t="shared" si="53"/>
        <v>0</v>
      </c>
      <c r="T506" s="341">
        <f>IF(ISBLANK($B506),0,VLOOKUP($B506,Listen!$A$2:$C$45,2,FALSE))</f>
        <v>0</v>
      </c>
      <c r="U506" s="341">
        <f>IF(ISBLANK($B506),0,VLOOKUP($B506,Listen!$A$2:$C$45,3,FALSE))</f>
        <v>0</v>
      </c>
      <c r="V506" s="342">
        <f t="shared" si="56"/>
        <v>0</v>
      </c>
      <c r="W506" s="342">
        <f t="shared" si="59"/>
        <v>0</v>
      </c>
      <c r="X506" s="342">
        <f t="shared" si="59"/>
        <v>0</v>
      </c>
      <c r="Y506" s="342">
        <f t="shared" si="59"/>
        <v>0</v>
      </c>
      <c r="Z506" s="342">
        <f t="shared" si="59"/>
        <v>0</v>
      </c>
      <c r="AA506" s="342">
        <f t="shared" si="59"/>
        <v>0</v>
      </c>
      <c r="AB506" s="342">
        <f t="shared" si="59"/>
        <v>0</v>
      </c>
      <c r="AC506" s="109">
        <f t="shared" si="54"/>
        <v>0</v>
      </c>
      <c r="AD506" s="109">
        <f>IF(C506=A_Stammdaten!$B$12,E_SAV!$S506-E_SAV!$AE506,HLOOKUP(A_Stammdaten!$B$12-1,$AF$4:$AL$4004,ROW(C506)-3,FALSE)-$AE506)</f>
        <v>0</v>
      </c>
      <c r="AE506" s="109">
        <f>HLOOKUP(A_Stammdaten!$B$12,$AF$4:$AL$4004,ROW(C506)-3,FALSE)</f>
        <v>0</v>
      </c>
      <c r="AF506" s="109">
        <f t="shared" si="52"/>
        <v>0</v>
      </c>
      <c r="AG506" s="109">
        <f t="shared" si="58"/>
        <v>0</v>
      </c>
      <c r="AH506" s="109">
        <f t="shared" si="58"/>
        <v>0</v>
      </c>
      <c r="AI506" s="109">
        <f t="shared" si="58"/>
        <v>0</v>
      </c>
      <c r="AJ506" s="109">
        <f t="shared" si="57"/>
        <v>0</v>
      </c>
      <c r="AK506" s="109">
        <f t="shared" si="57"/>
        <v>0</v>
      </c>
      <c r="AL506" s="109">
        <f t="shared" si="57"/>
        <v>0</v>
      </c>
    </row>
    <row r="507" spans="1:38" x14ac:dyDescent="0.3">
      <c r="A507" s="421"/>
      <c r="B507" s="421"/>
      <c r="C507" s="422"/>
      <c r="D507" s="423"/>
      <c r="E507" s="421"/>
      <c r="F507" s="421"/>
      <c r="G507" s="421"/>
      <c r="H507" s="421"/>
      <c r="I507" s="421"/>
      <c r="J507" s="421"/>
      <c r="K507" s="421"/>
      <c r="L507" s="421"/>
      <c r="M507" s="423"/>
      <c r="N507" s="340">
        <f>IF(C507&gt;A_Stammdaten!$B$12,0,SUM(E507,F507,H507,J507:K507)-SUM(G507,I507,L507:M507))</f>
        <v>0</v>
      </c>
      <c r="O507" s="421"/>
      <c r="P507" s="421"/>
      <c r="Q507" s="421"/>
      <c r="R507" s="421"/>
      <c r="S507" s="108">
        <f t="shared" si="53"/>
        <v>0</v>
      </c>
      <c r="T507" s="341">
        <f>IF(ISBLANK($B507),0,VLOOKUP($B507,Listen!$A$2:$C$45,2,FALSE))</f>
        <v>0</v>
      </c>
      <c r="U507" s="341">
        <f>IF(ISBLANK($B507),0,VLOOKUP($B507,Listen!$A$2:$C$45,3,FALSE))</f>
        <v>0</v>
      </c>
      <c r="V507" s="342">
        <f t="shared" si="56"/>
        <v>0</v>
      </c>
      <c r="W507" s="342">
        <f t="shared" si="59"/>
        <v>0</v>
      </c>
      <c r="X507" s="342">
        <f t="shared" si="59"/>
        <v>0</v>
      </c>
      <c r="Y507" s="342">
        <f t="shared" si="59"/>
        <v>0</v>
      </c>
      <c r="Z507" s="342">
        <f t="shared" si="59"/>
        <v>0</v>
      </c>
      <c r="AA507" s="342">
        <f t="shared" si="59"/>
        <v>0</v>
      </c>
      <c r="AB507" s="342">
        <f t="shared" si="59"/>
        <v>0</v>
      </c>
      <c r="AC507" s="109">
        <f t="shared" si="54"/>
        <v>0</v>
      </c>
      <c r="AD507" s="109">
        <f>IF(C507=A_Stammdaten!$B$12,E_SAV!$S507-E_SAV!$AE507,HLOOKUP(A_Stammdaten!$B$12-1,$AF$4:$AL$4004,ROW(C507)-3,FALSE)-$AE507)</f>
        <v>0</v>
      </c>
      <c r="AE507" s="109">
        <f>HLOOKUP(A_Stammdaten!$B$12,$AF$4:$AL$4004,ROW(C507)-3,FALSE)</f>
        <v>0</v>
      </c>
      <c r="AF507" s="109">
        <f t="shared" si="52"/>
        <v>0</v>
      </c>
      <c r="AG507" s="109">
        <f t="shared" si="58"/>
        <v>0</v>
      </c>
      <c r="AH507" s="109">
        <f t="shared" si="58"/>
        <v>0</v>
      </c>
      <c r="AI507" s="109">
        <f t="shared" si="58"/>
        <v>0</v>
      </c>
      <c r="AJ507" s="109">
        <f t="shared" si="57"/>
        <v>0</v>
      </c>
      <c r="AK507" s="109">
        <f t="shared" si="57"/>
        <v>0</v>
      </c>
      <c r="AL507" s="109">
        <f t="shared" si="57"/>
        <v>0</v>
      </c>
    </row>
    <row r="508" spans="1:38" x14ac:dyDescent="0.3">
      <c r="A508" s="421"/>
      <c r="B508" s="421"/>
      <c r="C508" s="422"/>
      <c r="D508" s="423"/>
      <c r="E508" s="421"/>
      <c r="F508" s="421"/>
      <c r="G508" s="421"/>
      <c r="H508" s="421"/>
      <c r="I508" s="421"/>
      <c r="J508" s="421"/>
      <c r="K508" s="421"/>
      <c r="L508" s="421"/>
      <c r="M508" s="423"/>
      <c r="N508" s="340">
        <f>IF(C508&gt;A_Stammdaten!$B$12,0,SUM(E508,F508,H508,J508:K508)-SUM(G508,I508,L508:M508))</f>
        <v>0</v>
      </c>
      <c r="O508" s="421"/>
      <c r="P508" s="421"/>
      <c r="Q508" s="421"/>
      <c r="R508" s="421"/>
      <c r="S508" s="108">
        <f t="shared" si="53"/>
        <v>0</v>
      </c>
      <c r="T508" s="341">
        <f>IF(ISBLANK($B508),0,VLOOKUP($B508,Listen!$A$2:$C$45,2,FALSE))</f>
        <v>0</v>
      </c>
      <c r="U508" s="341">
        <f>IF(ISBLANK($B508),0,VLOOKUP($B508,Listen!$A$2:$C$45,3,FALSE))</f>
        <v>0</v>
      </c>
      <c r="V508" s="342">
        <f t="shared" si="56"/>
        <v>0</v>
      </c>
      <c r="W508" s="342">
        <f t="shared" si="59"/>
        <v>0</v>
      </c>
      <c r="X508" s="342">
        <f t="shared" si="59"/>
        <v>0</v>
      </c>
      <c r="Y508" s="342">
        <f t="shared" si="59"/>
        <v>0</v>
      </c>
      <c r="Z508" s="342">
        <f t="shared" si="59"/>
        <v>0</v>
      </c>
      <c r="AA508" s="342">
        <f t="shared" si="59"/>
        <v>0</v>
      </c>
      <c r="AB508" s="342">
        <f t="shared" si="59"/>
        <v>0</v>
      </c>
      <c r="AC508" s="109">
        <f t="shared" si="54"/>
        <v>0</v>
      </c>
      <c r="AD508" s="109">
        <f>IF(C508=A_Stammdaten!$B$12,E_SAV!$S508-E_SAV!$AE508,HLOOKUP(A_Stammdaten!$B$12-1,$AF$4:$AL$4004,ROW(C508)-3,FALSE)-$AE508)</f>
        <v>0</v>
      </c>
      <c r="AE508" s="109">
        <f>HLOOKUP(A_Stammdaten!$B$12,$AF$4:$AL$4004,ROW(C508)-3,FALSE)</f>
        <v>0</v>
      </c>
      <c r="AF508" s="109">
        <f t="shared" si="52"/>
        <v>0</v>
      </c>
      <c r="AG508" s="109">
        <f t="shared" si="58"/>
        <v>0</v>
      </c>
      <c r="AH508" s="109">
        <f t="shared" si="58"/>
        <v>0</v>
      </c>
      <c r="AI508" s="109">
        <f t="shared" si="58"/>
        <v>0</v>
      </c>
      <c r="AJ508" s="109">
        <f t="shared" si="57"/>
        <v>0</v>
      </c>
      <c r="AK508" s="109">
        <f t="shared" si="57"/>
        <v>0</v>
      </c>
      <c r="AL508" s="109">
        <f t="shared" si="57"/>
        <v>0</v>
      </c>
    </row>
    <row r="509" spans="1:38" x14ac:dyDescent="0.3">
      <c r="A509" s="421"/>
      <c r="B509" s="421"/>
      <c r="C509" s="422"/>
      <c r="D509" s="423"/>
      <c r="E509" s="421"/>
      <c r="F509" s="421"/>
      <c r="G509" s="421"/>
      <c r="H509" s="421"/>
      <c r="I509" s="421"/>
      <c r="J509" s="421"/>
      <c r="K509" s="421"/>
      <c r="L509" s="421"/>
      <c r="M509" s="423"/>
      <c r="N509" s="340">
        <f>IF(C509&gt;A_Stammdaten!$B$12,0,SUM(E509,F509,H509,J509:K509)-SUM(G509,I509,L509:M509))</f>
        <v>0</v>
      </c>
      <c r="O509" s="421"/>
      <c r="P509" s="421"/>
      <c r="Q509" s="421"/>
      <c r="R509" s="421"/>
      <c r="S509" s="108">
        <f t="shared" si="53"/>
        <v>0</v>
      </c>
      <c r="T509" s="341">
        <f>IF(ISBLANK($B509),0,VLOOKUP($B509,Listen!$A$2:$C$45,2,FALSE))</f>
        <v>0</v>
      </c>
      <c r="U509" s="341">
        <f>IF(ISBLANK($B509),0,VLOOKUP($B509,Listen!$A$2:$C$45,3,FALSE))</f>
        <v>0</v>
      </c>
      <c r="V509" s="342">
        <f t="shared" si="56"/>
        <v>0</v>
      </c>
      <c r="W509" s="342">
        <f t="shared" si="59"/>
        <v>0</v>
      </c>
      <c r="X509" s="342">
        <f t="shared" si="59"/>
        <v>0</v>
      </c>
      <c r="Y509" s="342">
        <f t="shared" si="59"/>
        <v>0</v>
      </c>
      <c r="Z509" s="342">
        <f t="shared" si="59"/>
        <v>0</v>
      </c>
      <c r="AA509" s="342">
        <f t="shared" si="59"/>
        <v>0</v>
      </c>
      <c r="AB509" s="342">
        <f t="shared" si="59"/>
        <v>0</v>
      </c>
      <c r="AC509" s="109">
        <f t="shared" si="54"/>
        <v>0</v>
      </c>
      <c r="AD509" s="109">
        <f>IF(C509=A_Stammdaten!$B$12,E_SAV!$S509-E_SAV!$AE509,HLOOKUP(A_Stammdaten!$B$12-1,$AF$4:$AL$4004,ROW(C509)-3,FALSE)-$AE509)</f>
        <v>0</v>
      </c>
      <c r="AE509" s="109">
        <f>HLOOKUP(A_Stammdaten!$B$12,$AF$4:$AL$4004,ROW(C509)-3,FALSE)</f>
        <v>0</v>
      </c>
      <c r="AF509" s="109">
        <f t="shared" si="52"/>
        <v>0</v>
      </c>
      <c r="AG509" s="109">
        <f t="shared" si="58"/>
        <v>0</v>
      </c>
      <c r="AH509" s="109">
        <f t="shared" si="58"/>
        <v>0</v>
      </c>
      <c r="AI509" s="109">
        <f t="shared" si="58"/>
        <v>0</v>
      </c>
      <c r="AJ509" s="109">
        <f t="shared" si="57"/>
        <v>0</v>
      </c>
      <c r="AK509" s="109">
        <f t="shared" si="57"/>
        <v>0</v>
      </c>
      <c r="AL509" s="109">
        <f t="shared" si="57"/>
        <v>0</v>
      </c>
    </row>
    <row r="510" spans="1:38" x14ac:dyDescent="0.3">
      <c r="A510" s="421"/>
      <c r="B510" s="421"/>
      <c r="C510" s="422"/>
      <c r="D510" s="423"/>
      <c r="E510" s="421"/>
      <c r="F510" s="421"/>
      <c r="G510" s="421"/>
      <c r="H510" s="421"/>
      <c r="I510" s="421"/>
      <c r="J510" s="421"/>
      <c r="K510" s="421"/>
      <c r="L510" s="421"/>
      <c r="M510" s="423"/>
      <c r="N510" s="340">
        <f>IF(C510&gt;A_Stammdaten!$B$12,0,SUM(E510,F510,H510,J510:K510)-SUM(G510,I510,L510:M510))</f>
        <v>0</v>
      </c>
      <c r="O510" s="421"/>
      <c r="P510" s="421"/>
      <c r="Q510" s="421"/>
      <c r="R510" s="421"/>
      <c r="S510" s="108">
        <f t="shared" si="53"/>
        <v>0</v>
      </c>
      <c r="T510" s="341">
        <f>IF(ISBLANK($B510),0,VLOOKUP($B510,Listen!$A$2:$C$45,2,FALSE))</f>
        <v>0</v>
      </c>
      <c r="U510" s="341">
        <f>IF(ISBLANK($B510),0,VLOOKUP($B510,Listen!$A$2:$C$45,3,FALSE))</f>
        <v>0</v>
      </c>
      <c r="V510" s="342">
        <f t="shared" si="56"/>
        <v>0</v>
      </c>
      <c r="W510" s="342">
        <f t="shared" si="59"/>
        <v>0</v>
      </c>
      <c r="X510" s="342">
        <f t="shared" si="59"/>
        <v>0</v>
      </c>
      <c r="Y510" s="342">
        <f t="shared" si="59"/>
        <v>0</v>
      </c>
      <c r="Z510" s="342">
        <f t="shared" si="59"/>
        <v>0</v>
      </c>
      <c r="AA510" s="342">
        <f t="shared" si="59"/>
        <v>0</v>
      </c>
      <c r="AB510" s="342">
        <f t="shared" si="59"/>
        <v>0</v>
      </c>
      <c r="AC510" s="109">
        <f t="shared" si="54"/>
        <v>0</v>
      </c>
      <c r="AD510" s="109">
        <f>IF(C510=A_Stammdaten!$B$12,E_SAV!$S510-E_SAV!$AE510,HLOOKUP(A_Stammdaten!$B$12-1,$AF$4:$AL$4004,ROW(C510)-3,FALSE)-$AE510)</f>
        <v>0</v>
      </c>
      <c r="AE510" s="109">
        <f>HLOOKUP(A_Stammdaten!$B$12,$AF$4:$AL$4004,ROW(C510)-3,FALSE)</f>
        <v>0</v>
      </c>
      <c r="AF510" s="109">
        <f t="shared" si="52"/>
        <v>0</v>
      </c>
      <c r="AG510" s="109">
        <f t="shared" si="58"/>
        <v>0</v>
      </c>
      <c r="AH510" s="109">
        <f t="shared" si="58"/>
        <v>0</v>
      </c>
      <c r="AI510" s="109">
        <f t="shared" si="58"/>
        <v>0</v>
      </c>
      <c r="AJ510" s="109">
        <f t="shared" si="57"/>
        <v>0</v>
      </c>
      <c r="AK510" s="109">
        <f t="shared" si="57"/>
        <v>0</v>
      </c>
      <c r="AL510" s="109">
        <f t="shared" si="57"/>
        <v>0</v>
      </c>
    </row>
    <row r="511" spans="1:38" x14ac:dyDescent="0.3">
      <c r="A511" s="421"/>
      <c r="B511" s="421"/>
      <c r="C511" s="422"/>
      <c r="D511" s="423"/>
      <c r="E511" s="421"/>
      <c r="F511" s="421"/>
      <c r="G511" s="421"/>
      <c r="H511" s="421"/>
      <c r="I511" s="421"/>
      <c r="J511" s="421"/>
      <c r="K511" s="421"/>
      <c r="L511" s="421"/>
      <c r="M511" s="423"/>
      <c r="N511" s="340">
        <f>IF(C511&gt;A_Stammdaten!$B$12,0,SUM(E511,F511,H511,J511:K511)-SUM(G511,I511,L511:M511))</f>
        <v>0</v>
      </c>
      <c r="O511" s="421"/>
      <c r="P511" s="421"/>
      <c r="Q511" s="421"/>
      <c r="R511" s="421"/>
      <c r="S511" s="108">
        <f t="shared" si="53"/>
        <v>0</v>
      </c>
      <c r="T511" s="341">
        <f>IF(ISBLANK($B511),0,VLOOKUP($B511,Listen!$A$2:$C$45,2,FALSE))</f>
        <v>0</v>
      </c>
      <c r="U511" s="341">
        <f>IF(ISBLANK($B511),0,VLOOKUP($B511,Listen!$A$2:$C$45,3,FALSE))</f>
        <v>0</v>
      </c>
      <c r="V511" s="342">
        <f t="shared" si="56"/>
        <v>0</v>
      </c>
      <c r="W511" s="342">
        <f t="shared" si="59"/>
        <v>0</v>
      </c>
      <c r="X511" s="342">
        <f t="shared" si="59"/>
        <v>0</v>
      </c>
      <c r="Y511" s="342">
        <f t="shared" si="59"/>
        <v>0</v>
      </c>
      <c r="Z511" s="342">
        <f t="shared" si="59"/>
        <v>0</v>
      </c>
      <c r="AA511" s="342">
        <f t="shared" si="59"/>
        <v>0</v>
      </c>
      <c r="AB511" s="342">
        <f t="shared" si="59"/>
        <v>0</v>
      </c>
      <c r="AC511" s="109">
        <f t="shared" si="54"/>
        <v>0</v>
      </c>
      <c r="AD511" s="109">
        <f>IF(C511=A_Stammdaten!$B$12,E_SAV!$S511-E_SAV!$AE511,HLOOKUP(A_Stammdaten!$B$12-1,$AF$4:$AL$4004,ROW(C511)-3,FALSE)-$AE511)</f>
        <v>0</v>
      </c>
      <c r="AE511" s="109">
        <f>HLOOKUP(A_Stammdaten!$B$12,$AF$4:$AL$4004,ROW(C511)-3,FALSE)</f>
        <v>0</v>
      </c>
      <c r="AF511" s="109">
        <f t="shared" si="52"/>
        <v>0</v>
      </c>
      <c r="AG511" s="109">
        <f t="shared" si="58"/>
        <v>0</v>
      </c>
      <c r="AH511" s="109">
        <f t="shared" si="58"/>
        <v>0</v>
      </c>
      <c r="AI511" s="109">
        <f t="shared" si="58"/>
        <v>0</v>
      </c>
      <c r="AJ511" s="109">
        <f t="shared" si="57"/>
        <v>0</v>
      </c>
      <c r="AK511" s="109">
        <f t="shared" si="57"/>
        <v>0</v>
      </c>
      <c r="AL511" s="109">
        <f t="shared" si="57"/>
        <v>0</v>
      </c>
    </row>
    <row r="512" spans="1:38" x14ac:dyDescent="0.3">
      <c r="A512" s="421"/>
      <c r="B512" s="421"/>
      <c r="C512" s="422"/>
      <c r="D512" s="423"/>
      <c r="E512" s="421"/>
      <c r="F512" s="421"/>
      <c r="G512" s="421"/>
      <c r="H512" s="421"/>
      <c r="I512" s="421"/>
      <c r="J512" s="421"/>
      <c r="K512" s="421"/>
      <c r="L512" s="421"/>
      <c r="M512" s="423"/>
      <c r="N512" s="340">
        <f>IF(C512&gt;A_Stammdaten!$B$12,0,SUM(E512,F512,H512,J512:K512)-SUM(G512,I512,L512:M512))</f>
        <v>0</v>
      </c>
      <c r="O512" s="421"/>
      <c r="P512" s="421"/>
      <c r="Q512" s="421"/>
      <c r="R512" s="421"/>
      <c r="S512" s="108">
        <f t="shared" si="53"/>
        <v>0</v>
      </c>
      <c r="T512" s="341">
        <f>IF(ISBLANK($B512),0,VLOOKUP($B512,Listen!$A$2:$C$45,2,FALSE))</f>
        <v>0</v>
      </c>
      <c r="U512" s="341">
        <f>IF(ISBLANK($B512),0,VLOOKUP($B512,Listen!$A$2:$C$45,3,FALSE))</f>
        <v>0</v>
      </c>
      <c r="V512" s="342">
        <f t="shared" si="56"/>
        <v>0</v>
      </c>
      <c r="W512" s="342">
        <f t="shared" si="59"/>
        <v>0</v>
      </c>
      <c r="X512" s="342">
        <f t="shared" si="59"/>
        <v>0</v>
      </c>
      <c r="Y512" s="342">
        <f t="shared" si="59"/>
        <v>0</v>
      </c>
      <c r="Z512" s="342">
        <f t="shared" si="59"/>
        <v>0</v>
      </c>
      <c r="AA512" s="342">
        <f t="shared" si="59"/>
        <v>0</v>
      </c>
      <c r="AB512" s="342">
        <f t="shared" si="59"/>
        <v>0</v>
      </c>
      <c r="AC512" s="109">
        <f t="shared" si="54"/>
        <v>0</v>
      </c>
      <c r="AD512" s="109">
        <f>IF(C512=A_Stammdaten!$B$12,E_SAV!$S512-E_SAV!$AE512,HLOOKUP(A_Stammdaten!$B$12-1,$AF$4:$AL$4004,ROW(C512)-3,FALSE)-$AE512)</f>
        <v>0</v>
      </c>
      <c r="AE512" s="109">
        <f>HLOOKUP(A_Stammdaten!$B$12,$AF$4:$AL$4004,ROW(C512)-3,FALSE)</f>
        <v>0</v>
      </c>
      <c r="AF512" s="109">
        <f t="shared" si="52"/>
        <v>0</v>
      </c>
      <c r="AG512" s="109">
        <f t="shared" si="58"/>
        <v>0</v>
      </c>
      <c r="AH512" s="109">
        <f t="shared" si="58"/>
        <v>0</v>
      </c>
      <c r="AI512" s="109">
        <f t="shared" si="58"/>
        <v>0</v>
      </c>
      <c r="AJ512" s="109">
        <f t="shared" si="57"/>
        <v>0</v>
      </c>
      <c r="AK512" s="109">
        <f t="shared" si="57"/>
        <v>0</v>
      </c>
      <c r="AL512" s="109">
        <f t="shared" si="57"/>
        <v>0</v>
      </c>
    </row>
    <row r="513" spans="1:38" x14ac:dyDescent="0.3">
      <c r="A513" s="421"/>
      <c r="B513" s="421"/>
      <c r="C513" s="422"/>
      <c r="D513" s="423"/>
      <c r="E513" s="421"/>
      <c r="F513" s="421"/>
      <c r="G513" s="421"/>
      <c r="H513" s="421"/>
      <c r="I513" s="421"/>
      <c r="J513" s="421"/>
      <c r="K513" s="421"/>
      <c r="L513" s="421"/>
      <c r="M513" s="423"/>
      <c r="N513" s="340">
        <f>IF(C513&gt;A_Stammdaten!$B$12,0,SUM(E513,F513,H513,J513:K513)-SUM(G513,I513,L513:M513))</f>
        <v>0</v>
      </c>
      <c r="O513" s="421"/>
      <c r="P513" s="421"/>
      <c r="Q513" s="421"/>
      <c r="R513" s="421"/>
      <c r="S513" s="108">
        <f t="shared" si="53"/>
        <v>0</v>
      </c>
      <c r="T513" s="341">
        <f>IF(ISBLANK($B513),0,VLOOKUP($B513,Listen!$A$2:$C$45,2,FALSE))</f>
        <v>0</v>
      </c>
      <c r="U513" s="341">
        <f>IF(ISBLANK($B513),0,VLOOKUP($B513,Listen!$A$2:$C$45,3,FALSE))</f>
        <v>0</v>
      </c>
      <c r="V513" s="342">
        <f t="shared" si="56"/>
        <v>0</v>
      </c>
      <c r="W513" s="342">
        <f t="shared" si="59"/>
        <v>0</v>
      </c>
      <c r="X513" s="342">
        <f t="shared" si="59"/>
        <v>0</v>
      </c>
      <c r="Y513" s="342">
        <f t="shared" si="59"/>
        <v>0</v>
      </c>
      <c r="Z513" s="342">
        <f t="shared" si="59"/>
        <v>0</v>
      </c>
      <c r="AA513" s="342">
        <f t="shared" si="59"/>
        <v>0</v>
      </c>
      <c r="AB513" s="342">
        <f t="shared" si="59"/>
        <v>0</v>
      </c>
      <c r="AC513" s="109">
        <f t="shared" si="54"/>
        <v>0</v>
      </c>
      <c r="AD513" s="109">
        <f>IF(C513=A_Stammdaten!$B$12,E_SAV!$S513-E_SAV!$AE513,HLOOKUP(A_Stammdaten!$B$12-1,$AF$4:$AL$4004,ROW(C513)-3,FALSE)-$AE513)</f>
        <v>0</v>
      </c>
      <c r="AE513" s="109">
        <f>HLOOKUP(A_Stammdaten!$B$12,$AF$4:$AL$4004,ROW(C513)-3,FALSE)</f>
        <v>0</v>
      </c>
      <c r="AF513" s="109">
        <f t="shared" si="52"/>
        <v>0</v>
      </c>
      <c r="AG513" s="109">
        <f t="shared" si="58"/>
        <v>0</v>
      </c>
      <c r="AH513" s="109">
        <f t="shared" si="58"/>
        <v>0</v>
      </c>
      <c r="AI513" s="109">
        <f t="shared" si="58"/>
        <v>0</v>
      </c>
      <c r="AJ513" s="109">
        <f t="shared" si="57"/>
        <v>0</v>
      </c>
      <c r="AK513" s="109">
        <f t="shared" si="57"/>
        <v>0</v>
      </c>
      <c r="AL513" s="109">
        <f t="shared" si="57"/>
        <v>0</v>
      </c>
    </row>
    <row r="514" spans="1:38" x14ac:dyDescent="0.3">
      <c r="A514" s="421"/>
      <c r="B514" s="421"/>
      <c r="C514" s="422"/>
      <c r="D514" s="423"/>
      <c r="E514" s="421"/>
      <c r="F514" s="421"/>
      <c r="G514" s="421"/>
      <c r="H514" s="421"/>
      <c r="I514" s="421"/>
      <c r="J514" s="421"/>
      <c r="K514" s="421"/>
      <c r="L514" s="421"/>
      <c r="M514" s="423"/>
      <c r="N514" s="340">
        <f>IF(C514&gt;A_Stammdaten!$B$12,0,SUM(E514,F514,H514,J514:K514)-SUM(G514,I514,L514:M514))</f>
        <v>0</v>
      </c>
      <c r="O514" s="421"/>
      <c r="P514" s="421"/>
      <c r="Q514" s="421"/>
      <c r="R514" s="421"/>
      <c r="S514" s="108">
        <f t="shared" si="53"/>
        <v>0</v>
      </c>
      <c r="T514" s="341">
        <f>IF(ISBLANK($B514),0,VLOOKUP($B514,Listen!$A$2:$C$45,2,FALSE))</f>
        <v>0</v>
      </c>
      <c r="U514" s="341">
        <f>IF(ISBLANK($B514),0,VLOOKUP($B514,Listen!$A$2:$C$45,3,FALSE))</f>
        <v>0</v>
      </c>
      <c r="V514" s="342">
        <f t="shared" si="56"/>
        <v>0</v>
      </c>
      <c r="W514" s="342">
        <f t="shared" si="59"/>
        <v>0</v>
      </c>
      <c r="X514" s="342">
        <f t="shared" si="59"/>
        <v>0</v>
      </c>
      <c r="Y514" s="342">
        <f t="shared" si="59"/>
        <v>0</v>
      </c>
      <c r="Z514" s="342">
        <f t="shared" si="59"/>
        <v>0</v>
      </c>
      <c r="AA514" s="342">
        <f t="shared" si="59"/>
        <v>0</v>
      </c>
      <c r="AB514" s="342">
        <f t="shared" si="59"/>
        <v>0</v>
      </c>
      <c r="AC514" s="109">
        <f t="shared" si="54"/>
        <v>0</v>
      </c>
      <c r="AD514" s="109">
        <f>IF(C514=A_Stammdaten!$B$12,E_SAV!$S514-E_SAV!$AE514,HLOOKUP(A_Stammdaten!$B$12-1,$AF$4:$AL$4004,ROW(C514)-3,FALSE)-$AE514)</f>
        <v>0</v>
      </c>
      <c r="AE514" s="109">
        <f>HLOOKUP(A_Stammdaten!$B$12,$AF$4:$AL$4004,ROW(C514)-3,FALSE)</f>
        <v>0</v>
      </c>
      <c r="AF514" s="109">
        <f t="shared" si="52"/>
        <v>0</v>
      </c>
      <c r="AG514" s="109">
        <f t="shared" si="58"/>
        <v>0</v>
      </c>
      <c r="AH514" s="109">
        <f t="shared" si="58"/>
        <v>0</v>
      </c>
      <c r="AI514" s="109">
        <f t="shared" si="58"/>
        <v>0</v>
      </c>
      <c r="AJ514" s="109">
        <f t="shared" si="57"/>
        <v>0</v>
      </c>
      <c r="AK514" s="109">
        <f t="shared" si="57"/>
        <v>0</v>
      </c>
      <c r="AL514" s="109">
        <f t="shared" si="57"/>
        <v>0</v>
      </c>
    </row>
    <row r="515" spans="1:38" x14ac:dyDescent="0.3">
      <c r="A515" s="421"/>
      <c r="B515" s="421"/>
      <c r="C515" s="422"/>
      <c r="D515" s="423"/>
      <c r="E515" s="421"/>
      <c r="F515" s="421"/>
      <c r="G515" s="421"/>
      <c r="H515" s="421"/>
      <c r="I515" s="421"/>
      <c r="J515" s="421"/>
      <c r="K515" s="421"/>
      <c r="L515" s="421"/>
      <c r="M515" s="423"/>
      <c r="N515" s="340">
        <f>IF(C515&gt;A_Stammdaten!$B$12,0,SUM(E515,F515,H515,J515:K515)-SUM(G515,I515,L515:M515))</f>
        <v>0</v>
      </c>
      <c r="O515" s="421"/>
      <c r="P515" s="421"/>
      <c r="Q515" s="421"/>
      <c r="R515" s="421"/>
      <c r="S515" s="108">
        <f t="shared" si="53"/>
        <v>0</v>
      </c>
      <c r="T515" s="341">
        <f>IF(ISBLANK($B515),0,VLOOKUP($B515,Listen!$A$2:$C$45,2,FALSE))</f>
        <v>0</v>
      </c>
      <c r="U515" s="341">
        <f>IF(ISBLANK($B515),0,VLOOKUP($B515,Listen!$A$2:$C$45,3,FALSE))</f>
        <v>0</v>
      </c>
      <c r="V515" s="342">
        <f t="shared" si="56"/>
        <v>0</v>
      </c>
      <c r="W515" s="342">
        <f t="shared" si="59"/>
        <v>0</v>
      </c>
      <c r="X515" s="342">
        <f t="shared" si="59"/>
        <v>0</v>
      </c>
      <c r="Y515" s="342">
        <f t="shared" si="59"/>
        <v>0</v>
      </c>
      <c r="Z515" s="342">
        <f t="shared" si="59"/>
        <v>0</v>
      </c>
      <c r="AA515" s="342">
        <f t="shared" si="59"/>
        <v>0</v>
      </c>
      <c r="AB515" s="342">
        <f t="shared" si="59"/>
        <v>0</v>
      </c>
      <c r="AC515" s="109">
        <f t="shared" si="54"/>
        <v>0</v>
      </c>
      <c r="AD515" s="109">
        <f>IF(C515=A_Stammdaten!$B$12,E_SAV!$S515-E_SAV!$AE515,HLOOKUP(A_Stammdaten!$B$12-1,$AF$4:$AL$4004,ROW(C515)-3,FALSE)-$AE515)</f>
        <v>0</v>
      </c>
      <c r="AE515" s="109">
        <f>HLOOKUP(A_Stammdaten!$B$12,$AF$4:$AL$4004,ROW(C515)-3,FALSE)</f>
        <v>0</v>
      </c>
      <c r="AF515" s="109">
        <f t="shared" si="52"/>
        <v>0</v>
      </c>
      <c r="AG515" s="109">
        <f t="shared" si="58"/>
        <v>0</v>
      </c>
      <c r="AH515" s="109">
        <f t="shared" si="58"/>
        <v>0</v>
      </c>
      <c r="AI515" s="109">
        <f t="shared" si="58"/>
        <v>0</v>
      </c>
      <c r="AJ515" s="109">
        <f t="shared" si="57"/>
        <v>0</v>
      </c>
      <c r="AK515" s="109">
        <f t="shared" si="57"/>
        <v>0</v>
      </c>
      <c r="AL515" s="109">
        <f t="shared" si="57"/>
        <v>0</v>
      </c>
    </row>
    <row r="516" spans="1:38" x14ac:dyDescent="0.3">
      <c r="A516" s="421"/>
      <c r="B516" s="421"/>
      <c r="C516" s="422"/>
      <c r="D516" s="423"/>
      <c r="E516" s="421"/>
      <c r="F516" s="421"/>
      <c r="G516" s="421"/>
      <c r="H516" s="421"/>
      <c r="I516" s="421"/>
      <c r="J516" s="421"/>
      <c r="K516" s="421"/>
      <c r="L516" s="421"/>
      <c r="M516" s="423"/>
      <c r="N516" s="340">
        <f>IF(C516&gt;A_Stammdaten!$B$12,0,SUM(E516,F516,H516,J516:K516)-SUM(G516,I516,L516:M516))</f>
        <v>0</v>
      </c>
      <c r="O516" s="421"/>
      <c r="P516" s="421"/>
      <c r="Q516" s="421"/>
      <c r="R516" s="421"/>
      <c r="S516" s="108">
        <f t="shared" si="53"/>
        <v>0</v>
      </c>
      <c r="T516" s="341">
        <f>IF(ISBLANK($B516),0,VLOOKUP($B516,Listen!$A$2:$C$45,2,FALSE))</f>
        <v>0</v>
      </c>
      <c r="U516" s="341">
        <f>IF(ISBLANK($B516),0,VLOOKUP($B516,Listen!$A$2:$C$45,3,FALSE))</f>
        <v>0</v>
      </c>
      <c r="V516" s="342">
        <f t="shared" si="56"/>
        <v>0</v>
      </c>
      <c r="W516" s="342">
        <f t="shared" si="59"/>
        <v>0</v>
      </c>
      <c r="X516" s="342">
        <f t="shared" si="59"/>
        <v>0</v>
      </c>
      <c r="Y516" s="342">
        <f t="shared" si="59"/>
        <v>0</v>
      </c>
      <c r="Z516" s="342">
        <f t="shared" si="59"/>
        <v>0</v>
      </c>
      <c r="AA516" s="342">
        <f t="shared" si="59"/>
        <v>0</v>
      </c>
      <c r="AB516" s="342">
        <f t="shared" si="59"/>
        <v>0</v>
      </c>
      <c r="AC516" s="109">
        <f t="shared" si="54"/>
        <v>0</v>
      </c>
      <c r="AD516" s="109">
        <f>IF(C516=A_Stammdaten!$B$12,E_SAV!$S516-E_SAV!$AE516,HLOOKUP(A_Stammdaten!$B$12-1,$AF$4:$AL$4004,ROW(C516)-3,FALSE)-$AE516)</f>
        <v>0</v>
      </c>
      <c r="AE516" s="109">
        <f>HLOOKUP(A_Stammdaten!$B$12,$AF$4:$AL$4004,ROW(C516)-3,FALSE)</f>
        <v>0</v>
      </c>
      <c r="AF516" s="109">
        <f t="shared" si="52"/>
        <v>0</v>
      </c>
      <c r="AG516" s="109">
        <f t="shared" si="58"/>
        <v>0</v>
      </c>
      <c r="AH516" s="109">
        <f t="shared" si="58"/>
        <v>0</v>
      </c>
      <c r="AI516" s="109">
        <f t="shared" si="58"/>
        <v>0</v>
      </c>
      <c r="AJ516" s="109">
        <f t="shared" si="57"/>
        <v>0</v>
      </c>
      <c r="AK516" s="109">
        <f t="shared" si="57"/>
        <v>0</v>
      </c>
      <c r="AL516" s="109">
        <f t="shared" si="57"/>
        <v>0</v>
      </c>
    </row>
    <row r="517" spans="1:38" x14ac:dyDescent="0.3">
      <c r="A517" s="421"/>
      <c r="B517" s="421"/>
      <c r="C517" s="422"/>
      <c r="D517" s="423"/>
      <c r="E517" s="421"/>
      <c r="F517" s="421"/>
      <c r="G517" s="421"/>
      <c r="H517" s="421"/>
      <c r="I517" s="421"/>
      <c r="J517" s="421"/>
      <c r="K517" s="421"/>
      <c r="L517" s="421"/>
      <c r="M517" s="423"/>
      <c r="N517" s="340">
        <f>IF(C517&gt;A_Stammdaten!$B$12,0,SUM(E517,F517,H517,J517:K517)-SUM(G517,I517,L517:M517))</f>
        <v>0</v>
      </c>
      <c r="O517" s="421"/>
      <c r="P517" s="421"/>
      <c r="Q517" s="421"/>
      <c r="R517" s="421"/>
      <c r="S517" s="108">
        <f t="shared" si="53"/>
        <v>0</v>
      </c>
      <c r="T517" s="341">
        <f>IF(ISBLANK($B517),0,VLOOKUP($B517,Listen!$A$2:$C$45,2,FALSE))</f>
        <v>0</v>
      </c>
      <c r="U517" s="341">
        <f>IF(ISBLANK($B517),0,VLOOKUP($B517,Listen!$A$2:$C$45,3,FALSE))</f>
        <v>0</v>
      </c>
      <c r="V517" s="342">
        <f t="shared" si="56"/>
        <v>0</v>
      </c>
      <c r="W517" s="342">
        <f t="shared" si="59"/>
        <v>0</v>
      </c>
      <c r="X517" s="342">
        <f t="shared" si="59"/>
        <v>0</v>
      </c>
      <c r="Y517" s="342">
        <f t="shared" si="59"/>
        <v>0</v>
      </c>
      <c r="Z517" s="342">
        <f t="shared" si="59"/>
        <v>0</v>
      </c>
      <c r="AA517" s="342">
        <f t="shared" si="59"/>
        <v>0</v>
      </c>
      <c r="AB517" s="342">
        <f t="shared" si="59"/>
        <v>0</v>
      </c>
      <c r="AC517" s="109">
        <f t="shared" si="54"/>
        <v>0</v>
      </c>
      <c r="AD517" s="109">
        <f>IF(C517=A_Stammdaten!$B$12,E_SAV!$S517-E_SAV!$AE517,HLOOKUP(A_Stammdaten!$B$12-1,$AF$4:$AL$4004,ROW(C517)-3,FALSE)-$AE517)</f>
        <v>0</v>
      </c>
      <c r="AE517" s="109">
        <f>HLOOKUP(A_Stammdaten!$B$12,$AF$4:$AL$4004,ROW(C517)-3,FALSE)</f>
        <v>0</v>
      </c>
      <c r="AF517" s="109">
        <f t="shared" ref="AF517:AF580" si="60">IF(OR($C517=0,$S517=0),0,IF($C517&lt;=AF$4,$S517-$S517/V517*(AF$4-$C517+1),0))</f>
        <v>0</v>
      </c>
      <c r="AG517" s="109">
        <f t="shared" si="58"/>
        <v>0</v>
      </c>
      <c r="AH517" s="109">
        <f t="shared" si="58"/>
        <v>0</v>
      </c>
      <c r="AI517" s="109">
        <f t="shared" si="58"/>
        <v>0</v>
      </c>
      <c r="AJ517" s="109">
        <f t="shared" si="57"/>
        <v>0</v>
      </c>
      <c r="AK517" s="109">
        <f t="shared" si="57"/>
        <v>0</v>
      </c>
      <c r="AL517" s="109">
        <f t="shared" si="57"/>
        <v>0</v>
      </c>
    </row>
    <row r="518" spans="1:38" x14ac:dyDescent="0.3">
      <c r="A518" s="421"/>
      <c r="B518" s="421"/>
      <c r="C518" s="422"/>
      <c r="D518" s="423"/>
      <c r="E518" s="421"/>
      <c r="F518" s="421"/>
      <c r="G518" s="421"/>
      <c r="H518" s="421"/>
      <c r="I518" s="421"/>
      <c r="J518" s="421"/>
      <c r="K518" s="421"/>
      <c r="L518" s="421"/>
      <c r="M518" s="423"/>
      <c r="N518" s="340">
        <f>IF(C518&gt;A_Stammdaten!$B$12,0,SUM(E518,F518,H518,J518:K518)-SUM(G518,I518,L518:M518))</f>
        <v>0</v>
      </c>
      <c r="O518" s="421"/>
      <c r="P518" s="421"/>
      <c r="Q518" s="421"/>
      <c r="R518" s="421"/>
      <c r="S518" s="108">
        <f t="shared" ref="S518:S581" si="61">N518-SUM(O518:R518)</f>
        <v>0</v>
      </c>
      <c r="T518" s="341">
        <f>IF(ISBLANK($B518),0,VLOOKUP($B518,Listen!$A$2:$C$45,2,FALSE))</f>
        <v>0</v>
      </c>
      <c r="U518" s="341">
        <f>IF(ISBLANK($B518),0,VLOOKUP($B518,Listen!$A$2:$C$45,3,FALSE))</f>
        <v>0</v>
      </c>
      <c r="V518" s="342">
        <f t="shared" si="56"/>
        <v>0</v>
      </c>
      <c r="W518" s="342">
        <f t="shared" si="59"/>
        <v>0</v>
      </c>
      <c r="X518" s="342">
        <f t="shared" si="59"/>
        <v>0</v>
      </c>
      <c r="Y518" s="342">
        <f t="shared" si="59"/>
        <v>0</v>
      </c>
      <c r="Z518" s="342">
        <f t="shared" si="59"/>
        <v>0</v>
      </c>
      <c r="AA518" s="342">
        <f t="shared" si="59"/>
        <v>0</v>
      </c>
      <c r="AB518" s="342">
        <f t="shared" si="59"/>
        <v>0</v>
      </c>
      <c r="AC518" s="109">
        <f t="shared" ref="AC518:AC581" si="62">AE518+AD518</f>
        <v>0</v>
      </c>
      <c r="AD518" s="109">
        <f>IF(C518=A_Stammdaten!$B$12,E_SAV!$S518-E_SAV!$AE518,HLOOKUP(A_Stammdaten!$B$12-1,$AF$4:$AL$4004,ROW(C518)-3,FALSE)-$AE518)</f>
        <v>0</v>
      </c>
      <c r="AE518" s="109">
        <f>HLOOKUP(A_Stammdaten!$B$12,$AF$4:$AL$4004,ROW(C518)-3,FALSE)</f>
        <v>0</v>
      </c>
      <c r="AF518" s="109">
        <f t="shared" si="60"/>
        <v>0</v>
      </c>
      <c r="AG518" s="109">
        <f t="shared" si="58"/>
        <v>0</v>
      </c>
      <c r="AH518" s="109">
        <f t="shared" si="58"/>
        <v>0</v>
      </c>
      <c r="AI518" s="109">
        <f t="shared" si="58"/>
        <v>0</v>
      </c>
      <c r="AJ518" s="109">
        <f t="shared" si="57"/>
        <v>0</v>
      </c>
      <c r="AK518" s="109">
        <f t="shared" si="57"/>
        <v>0</v>
      </c>
      <c r="AL518" s="109">
        <f t="shared" si="57"/>
        <v>0</v>
      </c>
    </row>
    <row r="519" spans="1:38" x14ac:dyDescent="0.3">
      <c r="A519" s="421"/>
      <c r="B519" s="421"/>
      <c r="C519" s="422"/>
      <c r="D519" s="423"/>
      <c r="E519" s="421"/>
      <c r="F519" s="421"/>
      <c r="G519" s="421"/>
      <c r="H519" s="421"/>
      <c r="I519" s="421"/>
      <c r="J519" s="421"/>
      <c r="K519" s="421"/>
      <c r="L519" s="421"/>
      <c r="M519" s="423"/>
      <c r="N519" s="340">
        <f>IF(C519&gt;A_Stammdaten!$B$12,0,SUM(E519,F519,H519,J519:K519)-SUM(G519,I519,L519:M519))</f>
        <v>0</v>
      </c>
      <c r="O519" s="421"/>
      <c r="P519" s="421"/>
      <c r="Q519" s="421"/>
      <c r="R519" s="421"/>
      <c r="S519" s="108">
        <f t="shared" si="61"/>
        <v>0</v>
      </c>
      <c r="T519" s="341">
        <f>IF(ISBLANK($B519),0,VLOOKUP($B519,Listen!$A$2:$C$45,2,FALSE))</f>
        <v>0</v>
      </c>
      <c r="U519" s="341">
        <f>IF(ISBLANK($B519),0,VLOOKUP($B519,Listen!$A$2:$C$45,3,FALSE))</f>
        <v>0</v>
      </c>
      <c r="V519" s="342">
        <f t="shared" si="56"/>
        <v>0</v>
      </c>
      <c r="W519" s="342">
        <f t="shared" si="59"/>
        <v>0</v>
      </c>
      <c r="X519" s="342">
        <f t="shared" si="59"/>
        <v>0</v>
      </c>
      <c r="Y519" s="342">
        <f t="shared" si="59"/>
        <v>0</v>
      </c>
      <c r="Z519" s="342">
        <f t="shared" si="59"/>
        <v>0</v>
      </c>
      <c r="AA519" s="342">
        <f t="shared" si="59"/>
        <v>0</v>
      </c>
      <c r="AB519" s="342">
        <f t="shared" si="59"/>
        <v>0</v>
      </c>
      <c r="AC519" s="109">
        <f t="shared" si="62"/>
        <v>0</v>
      </c>
      <c r="AD519" s="109">
        <f>IF(C519=A_Stammdaten!$B$12,E_SAV!$S519-E_SAV!$AE519,HLOOKUP(A_Stammdaten!$B$12-1,$AF$4:$AL$4004,ROW(C519)-3,FALSE)-$AE519)</f>
        <v>0</v>
      </c>
      <c r="AE519" s="109">
        <f>HLOOKUP(A_Stammdaten!$B$12,$AF$4:$AL$4004,ROW(C519)-3,FALSE)</f>
        <v>0</v>
      </c>
      <c r="AF519" s="109">
        <f t="shared" si="60"/>
        <v>0</v>
      </c>
      <c r="AG519" s="109">
        <f t="shared" si="58"/>
        <v>0</v>
      </c>
      <c r="AH519" s="109">
        <f t="shared" si="58"/>
        <v>0</v>
      </c>
      <c r="AI519" s="109">
        <f t="shared" si="58"/>
        <v>0</v>
      </c>
      <c r="AJ519" s="109">
        <f t="shared" si="57"/>
        <v>0</v>
      </c>
      <c r="AK519" s="109">
        <f t="shared" si="57"/>
        <v>0</v>
      </c>
      <c r="AL519" s="109">
        <f t="shared" si="57"/>
        <v>0</v>
      </c>
    </row>
    <row r="520" spans="1:38" x14ac:dyDescent="0.3">
      <c r="A520" s="421"/>
      <c r="B520" s="421"/>
      <c r="C520" s="422"/>
      <c r="D520" s="423"/>
      <c r="E520" s="421"/>
      <c r="F520" s="421"/>
      <c r="G520" s="421"/>
      <c r="H520" s="421"/>
      <c r="I520" s="421"/>
      <c r="J520" s="421"/>
      <c r="K520" s="421"/>
      <c r="L520" s="421"/>
      <c r="M520" s="423"/>
      <c r="N520" s="340">
        <f>IF(C520&gt;A_Stammdaten!$B$12,0,SUM(E520,F520,H520,J520:K520)-SUM(G520,I520,L520:M520))</f>
        <v>0</v>
      </c>
      <c r="O520" s="421"/>
      <c r="P520" s="421"/>
      <c r="Q520" s="421"/>
      <c r="R520" s="421"/>
      <c r="S520" s="108">
        <f t="shared" si="61"/>
        <v>0</v>
      </c>
      <c r="T520" s="341">
        <f>IF(ISBLANK($B520),0,VLOOKUP($B520,Listen!$A$2:$C$45,2,FALSE))</f>
        <v>0</v>
      </c>
      <c r="U520" s="341">
        <f>IF(ISBLANK($B520),0,VLOOKUP($B520,Listen!$A$2:$C$45,3,FALSE))</f>
        <v>0</v>
      </c>
      <c r="V520" s="342">
        <f t="shared" si="56"/>
        <v>0</v>
      </c>
      <c r="W520" s="342">
        <f t="shared" si="59"/>
        <v>0</v>
      </c>
      <c r="X520" s="342">
        <f t="shared" si="59"/>
        <v>0</v>
      </c>
      <c r="Y520" s="342">
        <f t="shared" si="59"/>
        <v>0</v>
      </c>
      <c r="Z520" s="342">
        <f t="shared" si="59"/>
        <v>0</v>
      </c>
      <c r="AA520" s="342">
        <f t="shared" si="59"/>
        <v>0</v>
      </c>
      <c r="AB520" s="342">
        <f t="shared" si="59"/>
        <v>0</v>
      </c>
      <c r="AC520" s="109">
        <f t="shared" si="62"/>
        <v>0</v>
      </c>
      <c r="AD520" s="109">
        <f>IF(C520=A_Stammdaten!$B$12,E_SAV!$S520-E_SAV!$AE520,HLOOKUP(A_Stammdaten!$B$12-1,$AF$4:$AL$4004,ROW(C520)-3,FALSE)-$AE520)</f>
        <v>0</v>
      </c>
      <c r="AE520" s="109">
        <f>HLOOKUP(A_Stammdaten!$B$12,$AF$4:$AL$4004,ROW(C520)-3,FALSE)</f>
        <v>0</v>
      </c>
      <c r="AF520" s="109">
        <f t="shared" si="60"/>
        <v>0</v>
      </c>
      <c r="AG520" s="109">
        <f t="shared" si="58"/>
        <v>0</v>
      </c>
      <c r="AH520" s="109">
        <f t="shared" si="58"/>
        <v>0</v>
      </c>
      <c r="AI520" s="109">
        <f t="shared" si="58"/>
        <v>0</v>
      </c>
      <c r="AJ520" s="109">
        <f t="shared" si="57"/>
        <v>0</v>
      </c>
      <c r="AK520" s="109">
        <f t="shared" si="57"/>
        <v>0</v>
      </c>
      <c r="AL520" s="109">
        <f t="shared" si="57"/>
        <v>0</v>
      </c>
    </row>
    <row r="521" spans="1:38" x14ac:dyDescent="0.3">
      <c r="A521" s="421"/>
      <c r="B521" s="421"/>
      <c r="C521" s="422"/>
      <c r="D521" s="423"/>
      <c r="E521" s="421"/>
      <c r="F521" s="421"/>
      <c r="G521" s="421"/>
      <c r="H521" s="421"/>
      <c r="I521" s="421"/>
      <c r="J521" s="421"/>
      <c r="K521" s="421"/>
      <c r="L521" s="421"/>
      <c r="M521" s="423"/>
      <c r="N521" s="340">
        <f>IF(C521&gt;A_Stammdaten!$B$12,0,SUM(E521,F521,H521,J521:K521)-SUM(G521,I521,L521:M521))</f>
        <v>0</v>
      </c>
      <c r="O521" s="421"/>
      <c r="P521" s="421"/>
      <c r="Q521" s="421"/>
      <c r="R521" s="421"/>
      <c r="S521" s="108">
        <f t="shared" si="61"/>
        <v>0</v>
      </c>
      <c r="T521" s="341">
        <f>IF(ISBLANK($B521),0,VLOOKUP($B521,Listen!$A$2:$C$45,2,FALSE))</f>
        <v>0</v>
      </c>
      <c r="U521" s="341">
        <f>IF(ISBLANK($B521),0,VLOOKUP($B521,Listen!$A$2:$C$45,3,FALSE))</f>
        <v>0</v>
      </c>
      <c r="V521" s="342">
        <f t="shared" si="56"/>
        <v>0</v>
      </c>
      <c r="W521" s="342">
        <f t="shared" si="59"/>
        <v>0</v>
      </c>
      <c r="X521" s="342">
        <f t="shared" si="59"/>
        <v>0</v>
      </c>
      <c r="Y521" s="342">
        <f t="shared" si="59"/>
        <v>0</v>
      </c>
      <c r="Z521" s="342">
        <f t="shared" si="59"/>
        <v>0</v>
      </c>
      <c r="AA521" s="342">
        <f t="shared" si="59"/>
        <v>0</v>
      </c>
      <c r="AB521" s="342">
        <f t="shared" si="59"/>
        <v>0</v>
      </c>
      <c r="AC521" s="109">
        <f t="shared" si="62"/>
        <v>0</v>
      </c>
      <c r="AD521" s="109">
        <f>IF(C521=A_Stammdaten!$B$12,E_SAV!$S521-E_SAV!$AE521,HLOOKUP(A_Stammdaten!$B$12-1,$AF$4:$AL$4004,ROW(C521)-3,FALSE)-$AE521)</f>
        <v>0</v>
      </c>
      <c r="AE521" s="109">
        <f>HLOOKUP(A_Stammdaten!$B$12,$AF$4:$AL$4004,ROW(C521)-3,FALSE)</f>
        <v>0</v>
      </c>
      <c r="AF521" s="109">
        <f t="shared" si="60"/>
        <v>0</v>
      </c>
      <c r="AG521" s="109">
        <f t="shared" si="58"/>
        <v>0</v>
      </c>
      <c r="AH521" s="109">
        <f t="shared" si="58"/>
        <v>0</v>
      </c>
      <c r="AI521" s="109">
        <f t="shared" si="58"/>
        <v>0</v>
      </c>
      <c r="AJ521" s="109">
        <f t="shared" si="57"/>
        <v>0</v>
      </c>
      <c r="AK521" s="109">
        <f t="shared" si="57"/>
        <v>0</v>
      </c>
      <c r="AL521" s="109">
        <f t="shared" si="57"/>
        <v>0</v>
      </c>
    </row>
    <row r="522" spans="1:38" x14ac:dyDescent="0.3">
      <c r="A522" s="421"/>
      <c r="B522" s="421"/>
      <c r="C522" s="422"/>
      <c r="D522" s="423"/>
      <c r="E522" s="421"/>
      <c r="F522" s="421"/>
      <c r="G522" s="421"/>
      <c r="H522" s="421"/>
      <c r="I522" s="421"/>
      <c r="J522" s="421"/>
      <c r="K522" s="421"/>
      <c r="L522" s="421"/>
      <c r="M522" s="423"/>
      <c r="N522" s="340">
        <f>IF(C522&gt;A_Stammdaten!$B$12,0,SUM(E522,F522,H522,J522:K522)-SUM(G522,I522,L522:M522))</f>
        <v>0</v>
      </c>
      <c r="O522" s="421"/>
      <c r="P522" s="421"/>
      <c r="Q522" s="421"/>
      <c r="R522" s="421"/>
      <c r="S522" s="108">
        <f t="shared" si="61"/>
        <v>0</v>
      </c>
      <c r="T522" s="341">
        <f>IF(ISBLANK($B522),0,VLOOKUP($B522,Listen!$A$2:$C$45,2,FALSE))</f>
        <v>0</v>
      </c>
      <c r="U522" s="341">
        <f>IF(ISBLANK($B522),0,VLOOKUP($B522,Listen!$A$2:$C$45,3,FALSE))</f>
        <v>0</v>
      </c>
      <c r="V522" s="342">
        <f t="shared" si="56"/>
        <v>0</v>
      </c>
      <c r="W522" s="342">
        <f t="shared" si="59"/>
        <v>0</v>
      </c>
      <c r="X522" s="342">
        <f t="shared" si="59"/>
        <v>0</v>
      </c>
      <c r="Y522" s="342">
        <f t="shared" si="59"/>
        <v>0</v>
      </c>
      <c r="Z522" s="342">
        <f t="shared" si="59"/>
        <v>0</v>
      </c>
      <c r="AA522" s="342">
        <f t="shared" si="59"/>
        <v>0</v>
      </c>
      <c r="AB522" s="342">
        <f t="shared" si="59"/>
        <v>0</v>
      </c>
      <c r="AC522" s="109">
        <f t="shared" si="62"/>
        <v>0</v>
      </c>
      <c r="AD522" s="109">
        <f>IF(C522=A_Stammdaten!$B$12,E_SAV!$S522-E_SAV!$AE522,HLOOKUP(A_Stammdaten!$B$12-1,$AF$4:$AL$4004,ROW(C522)-3,FALSE)-$AE522)</f>
        <v>0</v>
      </c>
      <c r="AE522" s="109">
        <f>HLOOKUP(A_Stammdaten!$B$12,$AF$4:$AL$4004,ROW(C522)-3,FALSE)</f>
        <v>0</v>
      </c>
      <c r="AF522" s="109">
        <f t="shared" si="60"/>
        <v>0</v>
      </c>
      <c r="AG522" s="109">
        <f t="shared" si="58"/>
        <v>0</v>
      </c>
      <c r="AH522" s="109">
        <f t="shared" si="58"/>
        <v>0</v>
      </c>
      <c r="AI522" s="109">
        <f t="shared" si="58"/>
        <v>0</v>
      </c>
      <c r="AJ522" s="109">
        <f t="shared" si="57"/>
        <v>0</v>
      </c>
      <c r="AK522" s="109">
        <f t="shared" si="57"/>
        <v>0</v>
      </c>
      <c r="AL522" s="109">
        <f t="shared" si="57"/>
        <v>0</v>
      </c>
    </row>
    <row r="523" spans="1:38" x14ac:dyDescent="0.3">
      <c r="A523" s="421"/>
      <c r="B523" s="421"/>
      <c r="C523" s="422"/>
      <c r="D523" s="423"/>
      <c r="E523" s="421"/>
      <c r="F523" s="421"/>
      <c r="G523" s="421"/>
      <c r="H523" s="421"/>
      <c r="I523" s="421"/>
      <c r="J523" s="421"/>
      <c r="K523" s="421"/>
      <c r="L523" s="421"/>
      <c r="M523" s="423"/>
      <c r="N523" s="340">
        <f>IF(C523&gt;A_Stammdaten!$B$12,0,SUM(E523,F523,H523,J523:K523)-SUM(G523,I523,L523:M523))</f>
        <v>0</v>
      </c>
      <c r="O523" s="421"/>
      <c r="P523" s="421"/>
      <c r="Q523" s="421"/>
      <c r="R523" s="421"/>
      <c r="S523" s="108">
        <f t="shared" si="61"/>
        <v>0</v>
      </c>
      <c r="T523" s="341">
        <f>IF(ISBLANK($B523),0,VLOOKUP($B523,Listen!$A$2:$C$45,2,FALSE))</f>
        <v>0</v>
      </c>
      <c r="U523" s="341">
        <f>IF(ISBLANK($B523),0,VLOOKUP($B523,Listen!$A$2:$C$45,3,FALSE))</f>
        <v>0</v>
      </c>
      <c r="V523" s="342">
        <f t="shared" ref="V523:V586" si="63">$T523</f>
        <v>0</v>
      </c>
      <c r="W523" s="342">
        <f t="shared" si="59"/>
        <v>0</v>
      </c>
      <c r="X523" s="342">
        <f t="shared" si="59"/>
        <v>0</v>
      </c>
      <c r="Y523" s="342">
        <f t="shared" si="59"/>
        <v>0</v>
      </c>
      <c r="Z523" s="342">
        <f t="shared" si="59"/>
        <v>0</v>
      </c>
      <c r="AA523" s="342">
        <f t="shared" si="59"/>
        <v>0</v>
      </c>
      <c r="AB523" s="342">
        <f t="shared" si="59"/>
        <v>0</v>
      </c>
      <c r="AC523" s="109">
        <f t="shared" si="62"/>
        <v>0</v>
      </c>
      <c r="AD523" s="109">
        <f>IF(C523=A_Stammdaten!$B$12,E_SAV!$S523-E_SAV!$AE523,HLOOKUP(A_Stammdaten!$B$12-1,$AF$4:$AL$4004,ROW(C523)-3,FALSE)-$AE523)</f>
        <v>0</v>
      </c>
      <c r="AE523" s="109">
        <f>HLOOKUP(A_Stammdaten!$B$12,$AF$4:$AL$4004,ROW(C523)-3,FALSE)</f>
        <v>0</v>
      </c>
      <c r="AF523" s="109">
        <f t="shared" si="60"/>
        <v>0</v>
      </c>
      <c r="AG523" s="109">
        <f t="shared" si="58"/>
        <v>0</v>
      </c>
      <c r="AH523" s="109">
        <f t="shared" si="58"/>
        <v>0</v>
      </c>
      <c r="AI523" s="109">
        <f t="shared" si="58"/>
        <v>0</v>
      </c>
      <c r="AJ523" s="109">
        <f t="shared" si="57"/>
        <v>0</v>
      </c>
      <c r="AK523" s="109">
        <f t="shared" si="57"/>
        <v>0</v>
      </c>
      <c r="AL523" s="109">
        <f t="shared" si="57"/>
        <v>0</v>
      </c>
    </row>
    <row r="524" spans="1:38" x14ac:dyDescent="0.3">
      <c r="A524" s="421"/>
      <c r="B524" s="421"/>
      <c r="C524" s="422"/>
      <c r="D524" s="423"/>
      <c r="E524" s="421"/>
      <c r="F524" s="421"/>
      <c r="G524" s="421"/>
      <c r="H524" s="421"/>
      <c r="I524" s="421"/>
      <c r="J524" s="421"/>
      <c r="K524" s="421"/>
      <c r="L524" s="421"/>
      <c r="M524" s="423"/>
      <c r="N524" s="340">
        <f>IF(C524&gt;A_Stammdaten!$B$12,0,SUM(E524,F524,H524,J524:K524)-SUM(G524,I524,L524:M524))</f>
        <v>0</v>
      </c>
      <c r="O524" s="421"/>
      <c r="P524" s="421"/>
      <c r="Q524" s="421"/>
      <c r="R524" s="421"/>
      <c r="S524" s="108">
        <f t="shared" si="61"/>
        <v>0</v>
      </c>
      <c r="T524" s="341">
        <f>IF(ISBLANK($B524),0,VLOOKUP($B524,Listen!$A$2:$C$45,2,FALSE))</f>
        <v>0</v>
      </c>
      <c r="U524" s="341">
        <f>IF(ISBLANK($B524),0,VLOOKUP($B524,Listen!$A$2:$C$45,3,FALSE))</f>
        <v>0</v>
      </c>
      <c r="V524" s="342">
        <f t="shared" si="63"/>
        <v>0</v>
      </c>
      <c r="W524" s="342">
        <f t="shared" si="59"/>
        <v>0</v>
      </c>
      <c r="X524" s="342">
        <f t="shared" si="59"/>
        <v>0</v>
      </c>
      <c r="Y524" s="342">
        <f t="shared" si="59"/>
        <v>0</v>
      </c>
      <c r="Z524" s="342">
        <f t="shared" si="59"/>
        <v>0</v>
      </c>
      <c r="AA524" s="342">
        <f t="shared" si="59"/>
        <v>0</v>
      </c>
      <c r="AB524" s="342">
        <f t="shared" si="59"/>
        <v>0</v>
      </c>
      <c r="AC524" s="109">
        <f t="shared" si="62"/>
        <v>0</v>
      </c>
      <c r="AD524" s="109">
        <f>IF(C524=A_Stammdaten!$B$12,E_SAV!$S524-E_SAV!$AE524,HLOOKUP(A_Stammdaten!$B$12-1,$AF$4:$AL$4004,ROW(C524)-3,FALSE)-$AE524)</f>
        <v>0</v>
      </c>
      <c r="AE524" s="109">
        <f>HLOOKUP(A_Stammdaten!$B$12,$AF$4:$AL$4004,ROW(C524)-3,FALSE)</f>
        <v>0</v>
      </c>
      <c r="AF524" s="109">
        <f t="shared" si="60"/>
        <v>0</v>
      </c>
      <c r="AG524" s="109">
        <f t="shared" si="58"/>
        <v>0</v>
      </c>
      <c r="AH524" s="109">
        <f t="shared" si="58"/>
        <v>0</v>
      </c>
      <c r="AI524" s="109">
        <f t="shared" si="58"/>
        <v>0</v>
      </c>
      <c r="AJ524" s="109">
        <f t="shared" si="57"/>
        <v>0</v>
      </c>
      <c r="AK524" s="109">
        <f t="shared" si="57"/>
        <v>0</v>
      </c>
      <c r="AL524" s="109">
        <f t="shared" si="57"/>
        <v>0</v>
      </c>
    </row>
    <row r="525" spans="1:38" x14ac:dyDescent="0.3">
      <c r="A525" s="421"/>
      <c r="B525" s="421"/>
      <c r="C525" s="422"/>
      <c r="D525" s="423"/>
      <c r="E525" s="421"/>
      <c r="F525" s="421"/>
      <c r="G525" s="421"/>
      <c r="H525" s="421"/>
      <c r="I525" s="421"/>
      <c r="J525" s="421"/>
      <c r="K525" s="421"/>
      <c r="L525" s="421"/>
      <c r="M525" s="423"/>
      <c r="N525" s="340">
        <f>IF(C525&gt;A_Stammdaten!$B$12,0,SUM(E525,F525,H525,J525:K525)-SUM(G525,I525,L525:M525))</f>
        <v>0</v>
      </c>
      <c r="O525" s="421"/>
      <c r="P525" s="421"/>
      <c r="Q525" s="421"/>
      <c r="R525" s="421"/>
      <c r="S525" s="108">
        <f t="shared" si="61"/>
        <v>0</v>
      </c>
      <c r="T525" s="341">
        <f>IF(ISBLANK($B525),0,VLOOKUP($B525,Listen!$A$2:$C$45,2,FALSE))</f>
        <v>0</v>
      </c>
      <c r="U525" s="341">
        <f>IF(ISBLANK($B525),0,VLOOKUP($B525,Listen!$A$2:$C$45,3,FALSE))</f>
        <v>0</v>
      </c>
      <c r="V525" s="342">
        <f t="shared" si="63"/>
        <v>0</v>
      </c>
      <c r="W525" s="342">
        <f t="shared" si="59"/>
        <v>0</v>
      </c>
      <c r="X525" s="342">
        <f t="shared" si="59"/>
        <v>0</v>
      </c>
      <c r="Y525" s="342">
        <f t="shared" si="59"/>
        <v>0</v>
      </c>
      <c r="Z525" s="342">
        <f t="shared" si="59"/>
        <v>0</v>
      </c>
      <c r="AA525" s="342">
        <f t="shared" si="59"/>
        <v>0</v>
      </c>
      <c r="AB525" s="342">
        <f t="shared" si="59"/>
        <v>0</v>
      </c>
      <c r="AC525" s="109">
        <f t="shared" si="62"/>
        <v>0</v>
      </c>
      <c r="AD525" s="109">
        <f>IF(C525=A_Stammdaten!$B$12,E_SAV!$S525-E_SAV!$AE525,HLOOKUP(A_Stammdaten!$B$12-1,$AF$4:$AL$4004,ROW(C525)-3,FALSE)-$AE525)</f>
        <v>0</v>
      </c>
      <c r="AE525" s="109">
        <f>HLOOKUP(A_Stammdaten!$B$12,$AF$4:$AL$4004,ROW(C525)-3,FALSE)</f>
        <v>0</v>
      </c>
      <c r="AF525" s="109">
        <f t="shared" si="60"/>
        <v>0</v>
      </c>
      <c r="AG525" s="109">
        <f t="shared" si="58"/>
        <v>0</v>
      </c>
      <c r="AH525" s="109">
        <f t="shared" si="58"/>
        <v>0</v>
      </c>
      <c r="AI525" s="109">
        <f t="shared" si="58"/>
        <v>0</v>
      </c>
      <c r="AJ525" s="109">
        <f t="shared" si="57"/>
        <v>0</v>
      </c>
      <c r="AK525" s="109">
        <f t="shared" si="57"/>
        <v>0</v>
      </c>
      <c r="AL525" s="109">
        <f t="shared" si="57"/>
        <v>0</v>
      </c>
    </row>
    <row r="526" spans="1:38" x14ac:dyDescent="0.3">
      <c r="A526" s="421"/>
      <c r="B526" s="421"/>
      <c r="C526" s="422"/>
      <c r="D526" s="423"/>
      <c r="E526" s="421"/>
      <c r="F526" s="421"/>
      <c r="G526" s="421"/>
      <c r="H526" s="421"/>
      <c r="I526" s="421"/>
      <c r="J526" s="421"/>
      <c r="K526" s="421"/>
      <c r="L526" s="421"/>
      <c r="M526" s="423"/>
      <c r="N526" s="340">
        <f>IF(C526&gt;A_Stammdaten!$B$12,0,SUM(E526,F526,H526,J526:K526)-SUM(G526,I526,L526:M526))</f>
        <v>0</v>
      </c>
      <c r="O526" s="421"/>
      <c r="P526" s="421"/>
      <c r="Q526" s="421"/>
      <c r="R526" s="421"/>
      <c r="S526" s="108">
        <f t="shared" si="61"/>
        <v>0</v>
      </c>
      <c r="T526" s="341">
        <f>IF(ISBLANK($B526),0,VLOOKUP($B526,Listen!$A$2:$C$45,2,FALSE))</f>
        <v>0</v>
      </c>
      <c r="U526" s="341">
        <f>IF(ISBLANK($B526),0,VLOOKUP($B526,Listen!$A$2:$C$45,3,FALSE))</f>
        <v>0</v>
      </c>
      <c r="V526" s="342">
        <f t="shared" si="63"/>
        <v>0</v>
      </c>
      <c r="W526" s="342">
        <f t="shared" si="59"/>
        <v>0</v>
      </c>
      <c r="X526" s="342">
        <f t="shared" si="59"/>
        <v>0</v>
      </c>
      <c r="Y526" s="342">
        <f t="shared" si="59"/>
        <v>0</v>
      </c>
      <c r="Z526" s="342">
        <f t="shared" si="59"/>
        <v>0</v>
      </c>
      <c r="AA526" s="342">
        <f t="shared" si="59"/>
        <v>0</v>
      </c>
      <c r="AB526" s="342">
        <f t="shared" si="59"/>
        <v>0</v>
      </c>
      <c r="AC526" s="109">
        <f t="shared" si="62"/>
        <v>0</v>
      </c>
      <c r="AD526" s="109">
        <f>IF(C526=A_Stammdaten!$B$12,E_SAV!$S526-E_SAV!$AE526,HLOOKUP(A_Stammdaten!$B$12-1,$AF$4:$AL$4004,ROW(C526)-3,FALSE)-$AE526)</f>
        <v>0</v>
      </c>
      <c r="AE526" s="109">
        <f>HLOOKUP(A_Stammdaten!$B$12,$AF$4:$AL$4004,ROW(C526)-3,FALSE)</f>
        <v>0</v>
      </c>
      <c r="AF526" s="109">
        <f t="shared" si="60"/>
        <v>0</v>
      </c>
      <c r="AG526" s="109">
        <f t="shared" si="58"/>
        <v>0</v>
      </c>
      <c r="AH526" s="109">
        <f t="shared" si="58"/>
        <v>0</v>
      </c>
      <c r="AI526" s="109">
        <f t="shared" si="58"/>
        <v>0</v>
      </c>
      <c r="AJ526" s="109">
        <f t="shared" si="57"/>
        <v>0</v>
      </c>
      <c r="AK526" s="109">
        <f t="shared" si="57"/>
        <v>0</v>
      </c>
      <c r="AL526" s="109">
        <f t="shared" si="57"/>
        <v>0</v>
      </c>
    </row>
    <row r="527" spans="1:38" x14ac:dyDescent="0.3">
      <c r="A527" s="421"/>
      <c r="B527" s="421"/>
      <c r="C527" s="422"/>
      <c r="D527" s="423"/>
      <c r="E527" s="421"/>
      <c r="F527" s="421"/>
      <c r="G527" s="421"/>
      <c r="H527" s="421"/>
      <c r="I527" s="421"/>
      <c r="J527" s="421"/>
      <c r="K527" s="421"/>
      <c r="L527" s="421"/>
      <c r="M527" s="423"/>
      <c r="N527" s="340">
        <f>IF(C527&gt;A_Stammdaten!$B$12,0,SUM(E527,F527,H527,J527:K527)-SUM(G527,I527,L527:M527))</f>
        <v>0</v>
      </c>
      <c r="O527" s="421"/>
      <c r="P527" s="421"/>
      <c r="Q527" s="421"/>
      <c r="R527" s="421"/>
      <c r="S527" s="108">
        <f t="shared" si="61"/>
        <v>0</v>
      </c>
      <c r="T527" s="341">
        <f>IF(ISBLANK($B527),0,VLOOKUP($B527,Listen!$A$2:$C$45,2,FALSE))</f>
        <v>0</v>
      </c>
      <c r="U527" s="341">
        <f>IF(ISBLANK($B527),0,VLOOKUP($B527,Listen!$A$2:$C$45,3,FALSE))</f>
        <v>0</v>
      </c>
      <c r="V527" s="342">
        <f t="shared" si="63"/>
        <v>0</v>
      </c>
      <c r="W527" s="342">
        <f t="shared" si="59"/>
        <v>0</v>
      </c>
      <c r="X527" s="342">
        <f t="shared" si="59"/>
        <v>0</v>
      </c>
      <c r="Y527" s="342">
        <f t="shared" si="59"/>
        <v>0</v>
      </c>
      <c r="Z527" s="342">
        <f t="shared" si="59"/>
        <v>0</v>
      </c>
      <c r="AA527" s="342">
        <f t="shared" si="59"/>
        <v>0</v>
      </c>
      <c r="AB527" s="342">
        <f t="shared" si="59"/>
        <v>0</v>
      </c>
      <c r="AC527" s="109">
        <f t="shared" si="62"/>
        <v>0</v>
      </c>
      <c r="AD527" s="109">
        <f>IF(C527=A_Stammdaten!$B$12,E_SAV!$S527-E_SAV!$AE527,HLOOKUP(A_Stammdaten!$B$12-1,$AF$4:$AL$4004,ROW(C527)-3,FALSE)-$AE527)</f>
        <v>0</v>
      </c>
      <c r="AE527" s="109">
        <f>HLOOKUP(A_Stammdaten!$B$12,$AF$4:$AL$4004,ROW(C527)-3,FALSE)</f>
        <v>0</v>
      </c>
      <c r="AF527" s="109">
        <f t="shared" si="60"/>
        <v>0</v>
      </c>
      <c r="AG527" s="109">
        <f t="shared" si="58"/>
        <v>0</v>
      </c>
      <c r="AH527" s="109">
        <f t="shared" si="58"/>
        <v>0</v>
      </c>
      <c r="AI527" s="109">
        <f t="shared" si="58"/>
        <v>0</v>
      </c>
      <c r="AJ527" s="109">
        <f t="shared" si="57"/>
        <v>0</v>
      </c>
      <c r="AK527" s="109">
        <f t="shared" si="57"/>
        <v>0</v>
      </c>
      <c r="AL527" s="109">
        <f t="shared" si="57"/>
        <v>0</v>
      </c>
    </row>
    <row r="528" spans="1:38" x14ac:dyDescent="0.3">
      <c r="A528" s="421"/>
      <c r="B528" s="421"/>
      <c r="C528" s="422"/>
      <c r="D528" s="423"/>
      <c r="E528" s="421"/>
      <c r="F528" s="421"/>
      <c r="G528" s="421"/>
      <c r="H528" s="421"/>
      <c r="I528" s="421"/>
      <c r="J528" s="421"/>
      <c r="K528" s="421"/>
      <c r="L528" s="421"/>
      <c r="M528" s="423"/>
      <c r="N528" s="340">
        <f>IF(C528&gt;A_Stammdaten!$B$12,0,SUM(E528,F528,H528,J528:K528)-SUM(G528,I528,L528:M528))</f>
        <v>0</v>
      </c>
      <c r="O528" s="421"/>
      <c r="P528" s="421"/>
      <c r="Q528" s="421"/>
      <c r="R528" s="421"/>
      <c r="S528" s="108">
        <f t="shared" si="61"/>
        <v>0</v>
      </c>
      <c r="T528" s="341">
        <f>IF(ISBLANK($B528),0,VLOOKUP($B528,Listen!$A$2:$C$45,2,FALSE))</f>
        <v>0</v>
      </c>
      <c r="U528" s="341">
        <f>IF(ISBLANK($B528),0,VLOOKUP($B528,Listen!$A$2:$C$45,3,FALSE))</f>
        <v>0</v>
      </c>
      <c r="V528" s="342">
        <f t="shared" si="63"/>
        <v>0</v>
      </c>
      <c r="W528" s="342">
        <f t="shared" si="59"/>
        <v>0</v>
      </c>
      <c r="X528" s="342">
        <f t="shared" si="59"/>
        <v>0</v>
      </c>
      <c r="Y528" s="342">
        <f t="shared" si="59"/>
        <v>0</v>
      </c>
      <c r="Z528" s="342">
        <f t="shared" si="59"/>
        <v>0</v>
      </c>
      <c r="AA528" s="342">
        <f t="shared" si="59"/>
        <v>0</v>
      </c>
      <c r="AB528" s="342">
        <f t="shared" si="59"/>
        <v>0</v>
      </c>
      <c r="AC528" s="109">
        <f t="shared" si="62"/>
        <v>0</v>
      </c>
      <c r="AD528" s="109">
        <f>IF(C528=A_Stammdaten!$B$12,E_SAV!$S528-E_SAV!$AE528,HLOOKUP(A_Stammdaten!$B$12-1,$AF$4:$AL$4004,ROW(C528)-3,FALSE)-$AE528)</f>
        <v>0</v>
      </c>
      <c r="AE528" s="109">
        <f>HLOOKUP(A_Stammdaten!$B$12,$AF$4:$AL$4004,ROW(C528)-3,FALSE)</f>
        <v>0</v>
      </c>
      <c r="AF528" s="109">
        <f t="shared" si="60"/>
        <v>0</v>
      </c>
      <c r="AG528" s="109">
        <f t="shared" si="58"/>
        <v>0</v>
      </c>
      <c r="AH528" s="109">
        <f t="shared" si="58"/>
        <v>0</v>
      </c>
      <c r="AI528" s="109">
        <f t="shared" si="58"/>
        <v>0</v>
      </c>
      <c r="AJ528" s="109">
        <f t="shared" si="57"/>
        <v>0</v>
      </c>
      <c r="AK528" s="109">
        <f t="shared" si="57"/>
        <v>0</v>
      </c>
      <c r="AL528" s="109">
        <f t="shared" si="57"/>
        <v>0</v>
      </c>
    </row>
    <row r="529" spans="1:38" x14ac:dyDescent="0.3">
      <c r="A529" s="421"/>
      <c r="B529" s="421"/>
      <c r="C529" s="422"/>
      <c r="D529" s="423"/>
      <c r="E529" s="421"/>
      <c r="F529" s="421"/>
      <c r="G529" s="421"/>
      <c r="H529" s="421"/>
      <c r="I529" s="421"/>
      <c r="J529" s="421"/>
      <c r="K529" s="421"/>
      <c r="L529" s="421"/>
      <c r="M529" s="423"/>
      <c r="N529" s="340">
        <f>IF(C529&gt;A_Stammdaten!$B$12,0,SUM(E529,F529,H529,J529:K529)-SUM(G529,I529,L529:M529))</f>
        <v>0</v>
      </c>
      <c r="O529" s="421"/>
      <c r="P529" s="421"/>
      <c r="Q529" s="421"/>
      <c r="R529" s="421"/>
      <c r="S529" s="108">
        <f t="shared" si="61"/>
        <v>0</v>
      </c>
      <c r="T529" s="341">
        <f>IF(ISBLANK($B529),0,VLOOKUP($B529,Listen!$A$2:$C$45,2,FALSE))</f>
        <v>0</v>
      </c>
      <c r="U529" s="341">
        <f>IF(ISBLANK($B529),0,VLOOKUP($B529,Listen!$A$2:$C$45,3,FALSE))</f>
        <v>0</v>
      </c>
      <c r="V529" s="342">
        <f t="shared" si="63"/>
        <v>0</v>
      </c>
      <c r="W529" s="342">
        <f t="shared" si="59"/>
        <v>0</v>
      </c>
      <c r="X529" s="342">
        <f t="shared" si="59"/>
        <v>0</v>
      </c>
      <c r="Y529" s="342">
        <f t="shared" si="59"/>
        <v>0</v>
      </c>
      <c r="Z529" s="342">
        <f t="shared" si="59"/>
        <v>0</v>
      </c>
      <c r="AA529" s="342">
        <f t="shared" si="59"/>
        <v>0</v>
      </c>
      <c r="AB529" s="342">
        <f t="shared" si="59"/>
        <v>0</v>
      </c>
      <c r="AC529" s="109">
        <f t="shared" si="62"/>
        <v>0</v>
      </c>
      <c r="AD529" s="109">
        <f>IF(C529=A_Stammdaten!$B$12,E_SAV!$S529-E_SAV!$AE529,HLOOKUP(A_Stammdaten!$B$12-1,$AF$4:$AL$4004,ROW(C529)-3,FALSE)-$AE529)</f>
        <v>0</v>
      </c>
      <c r="AE529" s="109">
        <f>HLOOKUP(A_Stammdaten!$B$12,$AF$4:$AL$4004,ROW(C529)-3,FALSE)</f>
        <v>0</v>
      </c>
      <c r="AF529" s="109">
        <f t="shared" si="60"/>
        <v>0</v>
      </c>
      <c r="AG529" s="109">
        <f t="shared" si="58"/>
        <v>0</v>
      </c>
      <c r="AH529" s="109">
        <f t="shared" si="58"/>
        <v>0</v>
      </c>
      <c r="AI529" s="109">
        <f t="shared" si="58"/>
        <v>0</v>
      </c>
      <c r="AJ529" s="109">
        <f t="shared" si="57"/>
        <v>0</v>
      </c>
      <c r="AK529" s="109">
        <f t="shared" si="57"/>
        <v>0</v>
      </c>
      <c r="AL529" s="109">
        <f t="shared" si="57"/>
        <v>0</v>
      </c>
    </row>
    <row r="530" spans="1:38" x14ac:dyDescent="0.3">
      <c r="A530" s="421"/>
      <c r="B530" s="421"/>
      <c r="C530" s="422"/>
      <c r="D530" s="423"/>
      <c r="E530" s="421"/>
      <c r="F530" s="421"/>
      <c r="G530" s="421"/>
      <c r="H530" s="421"/>
      <c r="I530" s="421"/>
      <c r="J530" s="421"/>
      <c r="K530" s="421"/>
      <c r="L530" s="421"/>
      <c r="M530" s="423"/>
      <c r="N530" s="340">
        <f>IF(C530&gt;A_Stammdaten!$B$12,0,SUM(E530,F530,H530,J530:K530)-SUM(G530,I530,L530:M530))</f>
        <v>0</v>
      </c>
      <c r="O530" s="421"/>
      <c r="P530" s="421"/>
      <c r="Q530" s="421"/>
      <c r="R530" s="421"/>
      <c r="S530" s="108">
        <f t="shared" si="61"/>
        <v>0</v>
      </c>
      <c r="T530" s="341">
        <f>IF(ISBLANK($B530),0,VLOOKUP($B530,Listen!$A$2:$C$45,2,FALSE))</f>
        <v>0</v>
      </c>
      <c r="U530" s="341">
        <f>IF(ISBLANK($B530),0,VLOOKUP($B530,Listen!$A$2:$C$45,3,FALSE))</f>
        <v>0</v>
      </c>
      <c r="V530" s="342">
        <f t="shared" si="63"/>
        <v>0</v>
      </c>
      <c r="W530" s="342">
        <f t="shared" si="59"/>
        <v>0</v>
      </c>
      <c r="X530" s="342">
        <f t="shared" si="59"/>
        <v>0</v>
      </c>
      <c r="Y530" s="342">
        <f t="shared" si="59"/>
        <v>0</v>
      </c>
      <c r="Z530" s="342">
        <f t="shared" si="59"/>
        <v>0</v>
      </c>
      <c r="AA530" s="342">
        <f t="shared" si="59"/>
        <v>0</v>
      </c>
      <c r="AB530" s="342">
        <f t="shared" si="59"/>
        <v>0</v>
      </c>
      <c r="AC530" s="109">
        <f t="shared" si="62"/>
        <v>0</v>
      </c>
      <c r="AD530" s="109">
        <f>IF(C530=A_Stammdaten!$B$12,E_SAV!$S530-E_SAV!$AE530,HLOOKUP(A_Stammdaten!$B$12-1,$AF$4:$AL$4004,ROW(C530)-3,FALSE)-$AE530)</f>
        <v>0</v>
      </c>
      <c r="AE530" s="109">
        <f>HLOOKUP(A_Stammdaten!$B$12,$AF$4:$AL$4004,ROW(C530)-3,FALSE)</f>
        <v>0</v>
      </c>
      <c r="AF530" s="109">
        <f t="shared" si="60"/>
        <v>0</v>
      </c>
      <c r="AG530" s="109">
        <f t="shared" si="58"/>
        <v>0</v>
      </c>
      <c r="AH530" s="109">
        <f t="shared" si="58"/>
        <v>0</v>
      </c>
      <c r="AI530" s="109">
        <f t="shared" si="58"/>
        <v>0</v>
      </c>
      <c r="AJ530" s="109">
        <f t="shared" si="57"/>
        <v>0</v>
      </c>
      <c r="AK530" s="109">
        <f t="shared" si="57"/>
        <v>0</v>
      </c>
      <c r="AL530" s="109">
        <f t="shared" si="57"/>
        <v>0</v>
      </c>
    </row>
    <row r="531" spans="1:38" x14ac:dyDescent="0.3">
      <c r="A531" s="421"/>
      <c r="B531" s="421"/>
      <c r="C531" s="422"/>
      <c r="D531" s="423"/>
      <c r="E531" s="421"/>
      <c r="F531" s="421"/>
      <c r="G531" s="421"/>
      <c r="H531" s="421"/>
      <c r="I531" s="421"/>
      <c r="J531" s="421"/>
      <c r="K531" s="421"/>
      <c r="L531" s="421"/>
      <c r="M531" s="423"/>
      <c r="N531" s="340">
        <f>IF(C531&gt;A_Stammdaten!$B$12,0,SUM(E531,F531,H531,J531:K531)-SUM(G531,I531,L531:M531))</f>
        <v>0</v>
      </c>
      <c r="O531" s="421"/>
      <c r="P531" s="421"/>
      <c r="Q531" s="421"/>
      <c r="R531" s="421"/>
      <c r="S531" s="108">
        <f t="shared" si="61"/>
        <v>0</v>
      </c>
      <c r="T531" s="341">
        <f>IF(ISBLANK($B531),0,VLOOKUP($B531,Listen!$A$2:$C$45,2,FALSE))</f>
        <v>0</v>
      </c>
      <c r="U531" s="341">
        <f>IF(ISBLANK($B531),0,VLOOKUP($B531,Listen!$A$2:$C$45,3,FALSE))</f>
        <v>0</v>
      </c>
      <c r="V531" s="342">
        <f t="shared" si="63"/>
        <v>0</v>
      </c>
      <c r="W531" s="342">
        <f t="shared" si="59"/>
        <v>0</v>
      </c>
      <c r="X531" s="342">
        <f t="shared" si="59"/>
        <v>0</v>
      </c>
      <c r="Y531" s="342">
        <f t="shared" si="59"/>
        <v>0</v>
      </c>
      <c r="Z531" s="342">
        <f t="shared" si="59"/>
        <v>0</v>
      </c>
      <c r="AA531" s="342">
        <f t="shared" si="59"/>
        <v>0</v>
      </c>
      <c r="AB531" s="342">
        <f t="shared" si="59"/>
        <v>0</v>
      </c>
      <c r="AC531" s="109">
        <f t="shared" si="62"/>
        <v>0</v>
      </c>
      <c r="AD531" s="109">
        <f>IF(C531=A_Stammdaten!$B$12,E_SAV!$S531-E_SAV!$AE531,HLOOKUP(A_Stammdaten!$B$12-1,$AF$4:$AL$4004,ROW(C531)-3,FALSE)-$AE531)</f>
        <v>0</v>
      </c>
      <c r="AE531" s="109">
        <f>HLOOKUP(A_Stammdaten!$B$12,$AF$4:$AL$4004,ROW(C531)-3,FALSE)</f>
        <v>0</v>
      </c>
      <c r="AF531" s="109">
        <f t="shared" si="60"/>
        <v>0</v>
      </c>
      <c r="AG531" s="109">
        <f t="shared" si="58"/>
        <v>0</v>
      </c>
      <c r="AH531" s="109">
        <f t="shared" si="58"/>
        <v>0</v>
      </c>
      <c r="AI531" s="109">
        <f t="shared" si="58"/>
        <v>0</v>
      </c>
      <c r="AJ531" s="109">
        <f t="shared" si="57"/>
        <v>0</v>
      </c>
      <c r="AK531" s="109">
        <f t="shared" si="57"/>
        <v>0</v>
      </c>
      <c r="AL531" s="109">
        <f t="shared" si="57"/>
        <v>0</v>
      </c>
    </row>
    <row r="532" spans="1:38" x14ac:dyDescent="0.3">
      <c r="A532" s="421"/>
      <c r="B532" s="421"/>
      <c r="C532" s="422"/>
      <c r="D532" s="423"/>
      <c r="E532" s="421"/>
      <c r="F532" s="421"/>
      <c r="G532" s="421"/>
      <c r="H532" s="421"/>
      <c r="I532" s="421"/>
      <c r="J532" s="421"/>
      <c r="K532" s="421"/>
      <c r="L532" s="421"/>
      <c r="M532" s="423"/>
      <c r="N532" s="340">
        <f>IF(C532&gt;A_Stammdaten!$B$12,0,SUM(E532,F532,H532,J532:K532)-SUM(G532,I532,L532:M532))</f>
        <v>0</v>
      </c>
      <c r="O532" s="421"/>
      <c r="P532" s="421"/>
      <c r="Q532" s="421"/>
      <c r="R532" s="421"/>
      <c r="S532" s="108">
        <f t="shared" si="61"/>
        <v>0</v>
      </c>
      <c r="T532" s="341">
        <f>IF(ISBLANK($B532),0,VLOOKUP($B532,Listen!$A$2:$C$45,2,FALSE))</f>
        <v>0</v>
      </c>
      <c r="U532" s="341">
        <f>IF(ISBLANK($B532),0,VLOOKUP($B532,Listen!$A$2:$C$45,3,FALSE))</f>
        <v>0</v>
      </c>
      <c r="V532" s="342">
        <f t="shared" si="63"/>
        <v>0</v>
      </c>
      <c r="W532" s="342">
        <f t="shared" si="59"/>
        <v>0</v>
      </c>
      <c r="X532" s="342">
        <f t="shared" si="59"/>
        <v>0</v>
      </c>
      <c r="Y532" s="342">
        <f t="shared" si="59"/>
        <v>0</v>
      </c>
      <c r="Z532" s="342">
        <f t="shared" si="59"/>
        <v>0</v>
      </c>
      <c r="AA532" s="342">
        <f t="shared" si="59"/>
        <v>0</v>
      </c>
      <c r="AB532" s="342">
        <f t="shared" si="59"/>
        <v>0</v>
      </c>
      <c r="AC532" s="109">
        <f t="shared" si="62"/>
        <v>0</v>
      </c>
      <c r="AD532" s="109">
        <f>IF(C532=A_Stammdaten!$B$12,E_SAV!$S532-E_SAV!$AE532,HLOOKUP(A_Stammdaten!$B$12-1,$AF$4:$AL$4004,ROW(C532)-3,FALSE)-$AE532)</f>
        <v>0</v>
      </c>
      <c r="AE532" s="109">
        <f>HLOOKUP(A_Stammdaten!$B$12,$AF$4:$AL$4004,ROW(C532)-3,FALSE)</f>
        <v>0</v>
      </c>
      <c r="AF532" s="109">
        <f t="shared" si="60"/>
        <v>0</v>
      </c>
      <c r="AG532" s="109">
        <f t="shared" si="58"/>
        <v>0</v>
      </c>
      <c r="AH532" s="109">
        <f t="shared" si="58"/>
        <v>0</v>
      </c>
      <c r="AI532" s="109">
        <f t="shared" si="58"/>
        <v>0</v>
      </c>
      <c r="AJ532" s="109">
        <f t="shared" si="57"/>
        <v>0</v>
      </c>
      <c r="AK532" s="109">
        <f t="shared" si="57"/>
        <v>0</v>
      </c>
      <c r="AL532" s="109">
        <f t="shared" si="57"/>
        <v>0</v>
      </c>
    </row>
    <row r="533" spans="1:38" x14ac:dyDescent="0.3">
      <c r="A533" s="421"/>
      <c r="B533" s="421"/>
      <c r="C533" s="422"/>
      <c r="D533" s="423"/>
      <c r="E533" s="421"/>
      <c r="F533" s="421"/>
      <c r="G533" s="421"/>
      <c r="H533" s="421"/>
      <c r="I533" s="421"/>
      <c r="J533" s="421"/>
      <c r="K533" s="421"/>
      <c r="L533" s="421"/>
      <c r="M533" s="423"/>
      <c r="N533" s="340">
        <f>IF(C533&gt;A_Stammdaten!$B$12,0,SUM(E533,F533,H533,J533:K533)-SUM(G533,I533,L533:M533))</f>
        <v>0</v>
      </c>
      <c r="O533" s="421"/>
      <c r="P533" s="421"/>
      <c r="Q533" s="421"/>
      <c r="R533" s="421"/>
      <c r="S533" s="108">
        <f t="shared" si="61"/>
        <v>0</v>
      </c>
      <c r="T533" s="341">
        <f>IF(ISBLANK($B533),0,VLOOKUP($B533,Listen!$A$2:$C$45,2,FALSE))</f>
        <v>0</v>
      </c>
      <c r="U533" s="341">
        <f>IF(ISBLANK($B533),0,VLOOKUP($B533,Listen!$A$2:$C$45,3,FALSE))</f>
        <v>0</v>
      </c>
      <c r="V533" s="342">
        <f t="shared" si="63"/>
        <v>0</v>
      </c>
      <c r="W533" s="342">
        <f t="shared" si="59"/>
        <v>0</v>
      </c>
      <c r="X533" s="342">
        <f t="shared" si="59"/>
        <v>0</v>
      </c>
      <c r="Y533" s="342">
        <f t="shared" si="59"/>
        <v>0</v>
      </c>
      <c r="Z533" s="342">
        <f t="shared" si="59"/>
        <v>0</v>
      </c>
      <c r="AA533" s="342">
        <f t="shared" si="59"/>
        <v>0</v>
      </c>
      <c r="AB533" s="342">
        <f t="shared" si="59"/>
        <v>0</v>
      </c>
      <c r="AC533" s="109">
        <f t="shared" si="62"/>
        <v>0</v>
      </c>
      <c r="AD533" s="109">
        <f>IF(C533=A_Stammdaten!$B$12,E_SAV!$S533-E_SAV!$AE533,HLOOKUP(A_Stammdaten!$B$12-1,$AF$4:$AL$4004,ROW(C533)-3,FALSE)-$AE533)</f>
        <v>0</v>
      </c>
      <c r="AE533" s="109">
        <f>HLOOKUP(A_Stammdaten!$B$12,$AF$4:$AL$4004,ROW(C533)-3,FALSE)</f>
        <v>0</v>
      </c>
      <c r="AF533" s="109">
        <f t="shared" si="60"/>
        <v>0</v>
      </c>
      <c r="AG533" s="109">
        <f t="shared" si="58"/>
        <v>0</v>
      </c>
      <c r="AH533" s="109">
        <f t="shared" si="58"/>
        <v>0</v>
      </c>
      <c r="AI533" s="109">
        <f t="shared" si="58"/>
        <v>0</v>
      </c>
      <c r="AJ533" s="109">
        <f t="shared" si="57"/>
        <v>0</v>
      </c>
      <c r="AK533" s="109">
        <f t="shared" si="57"/>
        <v>0</v>
      </c>
      <c r="AL533" s="109">
        <f t="shared" si="57"/>
        <v>0</v>
      </c>
    </row>
    <row r="534" spans="1:38" x14ac:dyDescent="0.3">
      <c r="A534" s="421"/>
      <c r="B534" s="421"/>
      <c r="C534" s="422"/>
      <c r="D534" s="423"/>
      <c r="E534" s="421"/>
      <c r="F534" s="421"/>
      <c r="G534" s="421"/>
      <c r="H534" s="421"/>
      <c r="I534" s="421"/>
      <c r="J534" s="421"/>
      <c r="K534" s="421"/>
      <c r="L534" s="421"/>
      <c r="M534" s="423"/>
      <c r="N534" s="340">
        <f>IF(C534&gt;A_Stammdaten!$B$12,0,SUM(E534,F534,H534,J534:K534)-SUM(G534,I534,L534:M534))</f>
        <v>0</v>
      </c>
      <c r="O534" s="421"/>
      <c r="P534" s="421"/>
      <c r="Q534" s="421"/>
      <c r="R534" s="421"/>
      <c r="S534" s="108">
        <f t="shared" si="61"/>
        <v>0</v>
      </c>
      <c r="T534" s="341">
        <f>IF(ISBLANK($B534),0,VLOOKUP($B534,Listen!$A$2:$C$45,2,FALSE))</f>
        <v>0</v>
      </c>
      <c r="U534" s="341">
        <f>IF(ISBLANK($B534),0,VLOOKUP($B534,Listen!$A$2:$C$45,3,FALSE))</f>
        <v>0</v>
      </c>
      <c r="V534" s="342">
        <f t="shared" si="63"/>
        <v>0</v>
      </c>
      <c r="W534" s="342">
        <f t="shared" si="59"/>
        <v>0</v>
      </c>
      <c r="X534" s="342">
        <f t="shared" si="59"/>
        <v>0</v>
      </c>
      <c r="Y534" s="342">
        <f t="shared" si="59"/>
        <v>0</v>
      </c>
      <c r="Z534" s="342">
        <f t="shared" si="59"/>
        <v>0</v>
      </c>
      <c r="AA534" s="342">
        <f t="shared" si="59"/>
        <v>0</v>
      </c>
      <c r="AB534" s="342">
        <f t="shared" si="59"/>
        <v>0</v>
      </c>
      <c r="AC534" s="109">
        <f t="shared" si="62"/>
        <v>0</v>
      </c>
      <c r="AD534" s="109">
        <f>IF(C534=A_Stammdaten!$B$12,E_SAV!$S534-E_SAV!$AE534,HLOOKUP(A_Stammdaten!$B$12-1,$AF$4:$AL$4004,ROW(C534)-3,FALSE)-$AE534)</f>
        <v>0</v>
      </c>
      <c r="AE534" s="109">
        <f>HLOOKUP(A_Stammdaten!$B$12,$AF$4:$AL$4004,ROW(C534)-3,FALSE)</f>
        <v>0</v>
      </c>
      <c r="AF534" s="109">
        <f t="shared" si="60"/>
        <v>0</v>
      </c>
      <c r="AG534" s="109">
        <f t="shared" si="58"/>
        <v>0</v>
      </c>
      <c r="AH534" s="109">
        <f t="shared" si="58"/>
        <v>0</v>
      </c>
      <c r="AI534" s="109">
        <f t="shared" si="58"/>
        <v>0</v>
      </c>
      <c r="AJ534" s="109">
        <f t="shared" si="57"/>
        <v>0</v>
      </c>
      <c r="AK534" s="109">
        <f t="shared" si="57"/>
        <v>0</v>
      </c>
      <c r="AL534" s="109">
        <f t="shared" si="57"/>
        <v>0</v>
      </c>
    </row>
    <row r="535" spans="1:38" x14ac:dyDescent="0.3">
      <c r="A535" s="421"/>
      <c r="B535" s="421"/>
      <c r="C535" s="422"/>
      <c r="D535" s="423"/>
      <c r="E535" s="421"/>
      <c r="F535" s="421"/>
      <c r="G535" s="421"/>
      <c r="H535" s="421"/>
      <c r="I535" s="421"/>
      <c r="J535" s="421"/>
      <c r="K535" s="421"/>
      <c r="L535" s="421"/>
      <c r="M535" s="423"/>
      <c r="N535" s="340">
        <f>IF(C535&gt;A_Stammdaten!$B$12,0,SUM(E535,F535,H535,J535:K535)-SUM(G535,I535,L535:M535))</f>
        <v>0</v>
      </c>
      <c r="O535" s="421"/>
      <c r="P535" s="421"/>
      <c r="Q535" s="421"/>
      <c r="R535" s="421"/>
      <c r="S535" s="108">
        <f t="shared" si="61"/>
        <v>0</v>
      </c>
      <c r="T535" s="341">
        <f>IF(ISBLANK($B535),0,VLOOKUP($B535,Listen!$A$2:$C$45,2,FALSE))</f>
        <v>0</v>
      </c>
      <c r="U535" s="341">
        <f>IF(ISBLANK($B535),0,VLOOKUP($B535,Listen!$A$2:$C$45,3,FALSE))</f>
        <v>0</v>
      </c>
      <c r="V535" s="342">
        <f t="shared" si="63"/>
        <v>0</v>
      </c>
      <c r="W535" s="342">
        <f t="shared" si="59"/>
        <v>0</v>
      </c>
      <c r="X535" s="342">
        <f t="shared" si="59"/>
        <v>0</v>
      </c>
      <c r="Y535" s="342">
        <f t="shared" si="59"/>
        <v>0</v>
      </c>
      <c r="Z535" s="342">
        <f t="shared" si="59"/>
        <v>0</v>
      </c>
      <c r="AA535" s="342">
        <f t="shared" si="59"/>
        <v>0</v>
      </c>
      <c r="AB535" s="342">
        <f t="shared" si="59"/>
        <v>0</v>
      </c>
      <c r="AC535" s="109">
        <f t="shared" si="62"/>
        <v>0</v>
      </c>
      <c r="AD535" s="109">
        <f>IF(C535=A_Stammdaten!$B$12,E_SAV!$S535-E_SAV!$AE535,HLOOKUP(A_Stammdaten!$B$12-1,$AF$4:$AL$4004,ROW(C535)-3,FALSE)-$AE535)</f>
        <v>0</v>
      </c>
      <c r="AE535" s="109">
        <f>HLOOKUP(A_Stammdaten!$B$12,$AF$4:$AL$4004,ROW(C535)-3,FALSE)</f>
        <v>0</v>
      </c>
      <c r="AF535" s="109">
        <f t="shared" si="60"/>
        <v>0</v>
      </c>
      <c r="AG535" s="109">
        <f t="shared" si="58"/>
        <v>0</v>
      </c>
      <c r="AH535" s="109">
        <f t="shared" si="58"/>
        <v>0</v>
      </c>
      <c r="AI535" s="109">
        <f t="shared" si="58"/>
        <v>0</v>
      </c>
      <c r="AJ535" s="109">
        <f t="shared" si="57"/>
        <v>0</v>
      </c>
      <c r="AK535" s="109">
        <f t="shared" si="57"/>
        <v>0</v>
      </c>
      <c r="AL535" s="109">
        <f t="shared" si="57"/>
        <v>0</v>
      </c>
    </row>
    <row r="536" spans="1:38" x14ac:dyDescent="0.3">
      <c r="A536" s="421"/>
      <c r="B536" s="421"/>
      <c r="C536" s="422"/>
      <c r="D536" s="423"/>
      <c r="E536" s="421"/>
      <c r="F536" s="421"/>
      <c r="G536" s="421"/>
      <c r="H536" s="421"/>
      <c r="I536" s="421"/>
      <c r="J536" s="421"/>
      <c r="K536" s="421"/>
      <c r="L536" s="421"/>
      <c r="M536" s="423"/>
      <c r="N536" s="340">
        <f>IF(C536&gt;A_Stammdaten!$B$12,0,SUM(E536,F536,H536,J536:K536)-SUM(G536,I536,L536:M536))</f>
        <v>0</v>
      </c>
      <c r="O536" s="421"/>
      <c r="P536" s="421"/>
      <c r="Q536" s="421"/>
      <c r="R536" s="421"/>
      <c r="S536" s="108">
        <f t="shared" si="61"/>
        <v>0</v>
      </c>
      <c r="T536" s="341">
        <f>IF(ISBLANK($B536),0,VLOOKUP($B536,Listen!$A$2:$C$45,2,FALSE))</f>
        <v>0</v>
      </c>
      <c r="U536" s="341">
        <f>IF(ISBLANK($B536),0,VLOOKUP($B536,Listen!$A$2:$C$45,3,FALSE))</f>
        <v>0</v>
      </c>
      <c r="V536" s="342">
        <f t="shared" si="63"/>
        <v>0</v>
      </c>
      <c r="W536" s="342">
        <f t="shared" si="59"/>
        <v>0</v>
      </c>
      <c r="X536" s="342">
        <f t="shared" si="59"/>
        <v>0</v>
      </c>
      <c r="Y536" s="342">
        <f t="shared" si="59"/>
        <v>0</v>
      </c>
      <c r="Z536" s="342">
        <f t="shared" si="59"/>
        <v>0</v>
      </c>
      <c r="AA536" s="342">
        <f t="shared" si="59"/>
        <v>0</v>
      </c>
      <c r="AB536" s="342">
        <f t="shared" si="59"/>
        <v>0</v>
      </c>
      <c r="AC536" s="109">
        <f t="shared" si="62"/>
        <v>0</v>
      </c>
      <c r="AD536" s="109">
        <f>IF(C536=A_Stammdaten!$B$12,E_SAV!$S536-E_SAV!$AE536,HLOOKUP(A_Stammdaten!$B$12-1,$AF$4:$AL$4004,ROW(C536)-3,FALSE)-$AE536)</f>
        <v>0</v>
      </c>
      <c r="AE536" s="109">
        <f>HLOOKUP(A_Stammdaten!$B$12,$AF$4:$AL$4004,ROW(C536)-3,FALSE)</f>
        <v>0</v>
      </c>
      <c r="AF536" s="109">
        <f t="shared" si="60"/>
        <v>0</v>
      </c>
      <c r="AG536" s="109">
        <f t="shared" si="58"/>
        <v>0</v>
      </c>
      <c r="AH536" s="109">
        <f t="shared" si="58"/>
        <v>0</v>
      </c>
      <c r="AI536" s="109">
        <f t="shared" si="58"/>
        <v>0</v>
      </c>
      <c r="AJ536" s="109">
        <f t="shared" si="57"/>
        <v>0</v>
      </c>
      <c r="AK536" s="109">
        <f t="shared" si="57"/>
        <v>0</v>
      </c>
      <c r="AL536" s="109">
        <f t="shared" si="57"/>
        <v>0</v>
      </c>
    </row>
    <row r="537" spans="1:38" x14ac:dyDescent="0.3">
      <c r="A537" s="421"/>
      <c r="B537" s="421"/>
      <c r="C537" s="422"/>
      <c r="D537" s="423"/>
      <c r="E537" s="421"/>
      <c r="F537" s="421"/>
      <c r="G537" s="421"/>
      <c r="H537" s="421"/>
      <c r="I537" s="421"/>
      <c r="J537" s="421"/>
      <c r="K537" s="421"/>
      <c r="L537" s="421"/>
      <c r="M537" s="423"/>
      <c r="N537" s="340">
        <f>IF(C537&gt;A_Stammdaten!$B$12,0,SUM(E537,F537,H537,J537:K537)-SUM(G537,I537,L537:M537))</f>
        <v>0</v>
      </c>
      <c r="O537" s="421"/>
      <c r="P537" s="421"/>
      <c r="Q537" s="421"/>
      <c r="R537" s="421"/>
      <c r="S537" s="108">
        <f t="shared" si="61"/>
        <v>0</v>
      </c>
      <c r="T537" s="341">
        <f>IF(ISBLANK($B537),0,VLOOKUP($B537,Listen!$A$2:$C$45,2,FALSE))</f>
        <v>0</v>
      </c>
      <c r="U537" s="341">
        <f>IF(ISBLANK($B537),0,VLOOKUP($B537,Listen!$A$2:$C$45,3,FALSE))</f>
        <v>0</v>
      </c>
      <c r="V537" s="342">
        <f t="shared" si="63"/>
        <v>0</v>
      </c>
      <c r="W537" s="342">
        <f t="shared" si="59"/>
        <v>0</v>
      </c>
      <c r="X537" s="342">
        <f t="shared" si="59"/>
        <v>0</v>
      </c>
      <c r="Y537" s="342">
        <f t="shared" si="59"/>
        <v>0</v>
      </c>
      <c r="Z537" s="342">
        <f t="shared" si="59"/>
        <v>0</v>
      </c>
      <c r="AA537" s="342">
        <f t="shared" si="59"/>
        <v>0</v>
      </c>
      <c r="AB537" s="342">
        <f t="shared" si="59"/>
        <v>0</v>
      </c>
      <c r="AC537" s="109">
        <f t="shared" si="62"/>
        <v>0</v>
      </c>
      <c r="AD537" s="109">
        <f>IF(C537=A_Stammdaten!$B$12,E_SAV!$S537-E_SAV!$AE537,HLOOKUP(A_Stammdaten!$B$12-1,$AF$4:$AL$4004,ROW(C537)-3,FALSE)-$AE537)</f>
        <v>0</v>
      </c>
      <c r="AE537" s="109">
        <f>HLOOKUP(A_Stammdaten!$B$12,$AF$4:$AL$4004,ROW(C537)-3,FALSE)</f>
        <v>0</v>
      </c>
      <c r="AF537" s="109">
        <f t="shared" si="60"/>
        <v>0</v>
      </c>
      <c r="AG537" s="109">
        <f t="shared" si="58"/>
        <v>0</v>
      </c>
      <c r="AH537" s="109">
        <f t="shared" si="58"/>
        <v>0</v>
      </c>
      <c r="AI537" s="109">
        <f t="shared" si="58"/>
        <v>0</v>
      </c>
      <c r="AJ537" s="109">
        <f t="shared" si="57"/>
        <v>0</v>
      </c>
      <c r="AK537" s="109">
        <f t="shared" si="57"/>
        <v>0</v>
      </c>
      <c r="AL537" s="109">
        <f t="shared" si="57"/>
        <v>0</v>
      </c>
    </row>
    <row r="538" spans="1:38" x14ac:dyDescent="0.3">
      <c r="A538" s="421"/>
      <c r="B538" s="421"/>
      <c r="C538" s="422"/>
      <c r="D538" s="423"/>
      <c r="E538" s="421"/>
      <c r="F538" s="421"/>
      <c r="G538" s="421"/>
      <c r="H538" s="421"/>
      <c r="I538" s="421"/>
      <c r="J538" s="421"/>
      <c r="K538" s="421"/>
      <c r="L538" s="421"/>
      <c r="M538" s="423"/>
      <c r="N538" s="340">
        <f>IF(C538&gt;A_Stammdaten!$B$12,0,SUM(E538,F538,H538,J538:K538)-SUM(G538,I538,L538:M538))</f>
        <v>0</v>
      </c>
      <c r="O538" s="421"/>
      <c r="P538" s="421"/>
      <c r="Q538" s="421"/>
      <c r="R538" s="421"/>
      <c r="S538" s="108">
        <f t="shared" si="61"/>
        <v>0</v>
      </c>
      <c r="T538" s="341">
        <f>IF(ISBLANK($B538),0,VLOOKUP($B538,Listen!$A$2:$C$45,2,FALSE))</f>
        <v>0</v>
      </c>
      <c r="U538" s="341">
        <f>IF(ISBLANK($B538),0,VLOOKUP($B538,Listen!$A$2:$C$45,3,FALSE))</f>
        <v>0</v>
      </c>
      <c r="V538" s="342">
        <f t="shared" si="63"/>
        <v>0</v>
      </c>
      <c r="W538" s="342">
        <f t="shared" si="59"/>
        <v>0</v>
      </c>
      <c r="X538" s="342">
        <f t="shared" si="59"/>
        <v>0</v>
      </c>
      <c r="Y538" s="342">
        <f t="shared" si="59"/>
        <v>0</v>
      </c>
      <c r="Z538" s="342">
        <f t="shared" si="59"/>
        <v>0</v>
      </c>
      <c r="AA538" s="342">
        <f t="shared" si="59"/>
        <v>0</v>
      </c>
      <c r="AB538" s="342">
        <f t="shared" si="59"/>
        <v>0</v>
      </c>
      <c r="AC538" s="109">
        <f t="shared" si="62"/>
        <v>0</v>
      </c>
      <c r="AD538" s="109">
        <f>IF(C538=A_Stammdaten!$B$12,E_SAV!$S538-E_SAV!$AE538,HLOOKUP(A_Stammdaten!$B$12-1,$AF$4:$AL$4004,ROW(C538)-3,FALSE)-$AE538)</f>
        <v>0</v>
      </c>
      <c r="AE538" s="109">
        <f>HLOOKUP(A_Stammdaten!$B$12,$AF$4:$AL$4004,ROW(C538)-3,FALSE)</f>
        <v>0</v>
      </c>
      <c r="AF538" s="109">
        <f t="shared" si="60"/>
        <v>0</v>
      </c>
      <c r="AG538" s="109">
        <f t="shared" si="58"/>
        <v>0</v>
      </c>
      <c r="AH538" s="109">
        <f t="shared" si="58"/>
        <v>0</v>
      </c>
      <c r="AI538" s="109">
        <f t="shared" si="58"/>
        <v>0</v>
      </c>
      <c r="AJ538" s="109">
        <f t="shared" si="57"/>
        <v>0</v>
      </c>
      <c r="AK538" s="109">
        <f t="shared" si="57"/>
        <v>0</v>
      </c>
      <c r="AL538" s="109">
        <f t="shared" si="57"/>
        <v>0</v>
      </c>
    </row>
    <row r="539" spans="1:38" x14ac:dyDescent="0.3">
      <c r="A539" s="421"/>
      <c r="B539" s="421"/>
      <c r="C539" s="422"/>
      <c r="D539" s="423"/>
      <c r="E539" s="421"/>
      <c r="F539" s="421"/>
      <c r="G539" s="421"/>
      <c r="H539" s="421"/>
      <c r="I539" s="421"/>
      <c r="J539" s="421"/>
      <c r="K539" s="421"/>
      <c r="L539" s="421"/>
      <c r="M539" s="423"/>
      <c r="N539" s="340">
        <f>IF(C539&gt;A_Stammdaten!$B$12,0,SUM(E539,F539,H539,J539:K539)-SUM(G539,I539,L539:M539))</f>
        <v>0</v>
      </c>
      <c r="O539" s="421"/>
      <c r="P539" s="421"/>
      <c r="Q539" s="421"/>
      <c r="R539" s="421"/>
      <c r="S539" s="108">
        <f t="shared" si="61"/>
        <v>0</v>
      </c>
      <c r="T539" s="341">
        <f>IF(ISBLANK($B539),0,VLOOKUP($B539,Listen!$A$2:$C$45,2,FALSE))</f>
        <v>0</v>
      </c>
      <c r="U539" s="341">
        <f>IF(ISBLANK($B539),0,VLOOKUP($B539,Listen!$A$2:$C$45,3,FALSE))</f>
        <v>0</v>
      </c>
      <c r="V539" s="342">
        <f t="shared" si="63"/>
        <v>0</v>
      </c>
      <c r="W539" s="342">
        <f t="shared" si="59"/>
        <v>0</v>
      </c>
      <c r="X539" s="342">
        <f t="shared" si="59"/>
        <v>0</v>
      </c>
      <c r="Y539" s="342">
        <f t="shared" si="59"/>
        <v>0</v>
      </c>
      <c r="Z539" s="342">
        <f t="shared" si="59"/>
        <v>0</v>
      </c>
      <c r="AA539" s="342">
        <f t="shared" si="59"/>
        <v>0</v>
      </c>
      <c r="AB539" s="342">
        <f t="shared" si="59"/>
        <v>0</v>
      </c>
      <c r="AC539" s="109">
        <f t="shared" si="62"/>
        <v>0</v>
      </c>
      <c r="AD539" s="109">
        <f>IF(C539=A_Stammdaten!$B$12,E_SAV!$S539-E_SAV!$AE539,HLOOKUP(A_Stammdaten!$B$12-1,$AF$4:$AL$4004,ROW(C539)-3,FALSE)-$AE539)</f>
        <v>0</v>
      </c>
      <c r="AE539" s="109">
        <f>HLOOKUP(A_Stammdaten!$B$12,$AF$4:$AL$4004,ROW(C539)-3,FALSE)</f>
        <v>0</v>
      </c>
      <c r="AF539" s="109">
        <f t="shared" si="60"/>
        <v>0</v>
      </c>
      <c r="AG539" s="109">
        <f t="shared" si="58"/>
        <v>0</v>
      </c>
      <c r="AH539" s="109">
        <f t="shared" si="58"/>
        <v>0</v>
      </c>
      <c r="AI539" s="109">
        <f t="shared" si="58"/>
        <v>0</v>
      </c>
      <c r="AJ539" s="109">
        <f t="shared" si="58"/>
        <v>0</v>
      </c>
      <c r="AK539" s="109">
        <f t="shared" si="58"/>
        <v>0</v>
      </c>
      <c r="AL539" s="109">
        <f t="shared" si="58"/>
        <v>0</v>
      </c>
    </row>
    <row r="540" spans="1:38" x14ac:dyDescent="0.3">
      <c r="A540" s="421"/>
      <c r="B540" s="421"/>
      <c r="C540" s="422"/>
      <c r="D540" s="423"/>
      <c r="E540" s="421"/>
      <c r="F540" s="421"/>
      <c r="G540" s="421"/>
      <c r="H540" s="421"/>
      <c r="I540" s="421"/>
      <c r="J540" s="421"/>
      <c r="K540" s="421"/>
      <c r="L540" s="421"/>
      <c r="M540" s="423"/>
      <c r="N540" s="340">
        <f>IF(C540&gt;A_Stammdaten!$B$12,0,SUM(E540,F540,H540,J540:K540)-SUM(G540,I540,L540:M540))</f>
        <v>0</v>
      </c>
      <c r="O540" s="421"/>
      <c r="P540" s="421"/>
      <c r="Q540" s="421"/>
      <c r="R540" s="421"/>
      <c r="S540" s="108">
        <f t="shared" si="61"/>
        <v>0</v>
      </c>
      <c r="T540" s="341">
        <f>IF(ISBLANK($B540),0,VLOOKUP($B540,Listen!$A$2:$C$45,2,FALSE))</f>
        <v>0</v>
      </c>
      <c r="U540" s="341">
        <f>IF(ISBLANK($B540),0,VLOOKUP($B540,Listen!$A$2:$C$45,3,FALSE))</f>
        <v>0</v>
      </c>
      <c r="V540" s="342">
        <f t="shared" si="63"/>
        <v>0</v>
      </c>
      <c r="W540" s="342">
        <f t="shared" si="59"/>
        <v>0</v>
      </c>
      <c r="X540" s="342">
        <f t="shared" si="59"/>
        <v>0</v>
      </c>
      <c r="Y540" s="342">
        <f t="shared" si="59"/>
        <v>0</v>
      </c>
      <c r="Z540" s="342">
        <f t="shared" si="59"/>
        <v>0</v>
      </c>
      <c r="AA540" s="342">
        <f t="shared" si="59"/>
        <v>0</v>
      </c>
      <c r="AB540" s="342">
        <f t="shared" si="59"/>
        <v>0</v>
      </c>
      <c r="AC540" s="109">
        <f t="shared" si="62"/>
        <v>0</v>
      </c>
      <c r="AD540" s="109">
        <f>IF(C540=A_Stammdaten!$B$12,E_SAV!$S540-E_SAV!$AE540,HLOOKUP(A_Stammdaten!$B$12-1,$AF$4:$AL$4004,ROW(C540)-3,FALSE)-$AE540)</f>
        <v>0</v>
      </c>
      <c r="AE540" s="109">
        <f>HLOOKUP(A_Stammdaten!$B$12,$AF$4:$AL$4004,ROW(C540)-3,FALSE)</f>
        <v>0</v>
      </c>
      <c r="AF540" s="109">
        <f t="shared" si="60"/>
        <v>0</v>
      </c>
      <c r="AG540" s="109">
        <f t="shared" ref="AG540:AL582" si="64">IF(OR($C540=0,$S540=0,W540-(AG$4-$C540)=0),0,IF($C540&lt;AG$4,AF540-AF540/(W540-(AG$4-$C540)),IF($C540=AG$4,$S540-$S540/W540,0)))</f>
        <v>0</v>
      </c>
      <c r="AH540" s="109">
        <f t="shared" si="64"/>
        <v>0</v>
      </c>
      <c r="AI540" s="109">
        <f t="shared" si="64"/>
        <v>0</v>
      </c>
      <c r="AJ540" s="109">
        <f t="shared" si="64"/>
        <v>0</v>
      </c>
      <c r="AK540" s="109">
        <f t="shared" si="64"/>
        <v>0</v>
      </c>
      <c r="AL540" s="109">
        <f t="shared" si="64"/>
        <v>0</v>
      </c>
    </row>
    <row r="541" spans="1:38" x14ac:dyDescent="0.3">
      <c r="A541" s="421"/>
      <c r="B541" s="421"/>
      <c r="C541" s="422"/>
      <c r="D541" s="423"/>
      <c r="E541" s="421"/>
      <c r="F541" s="421"/>
      <c r="G541" s="421"/>
      <c r="H541" s="421"/>
      <c r="I541" s="421"/>
      <c r="J541" s="421"/>
      <c r="K541" s="421"/>
      <c r="L541" s="421"/>
      <c r="M541" s="423"/>
      <c r="N541" s="340">
        <f>IF(C541&gt;A_Stammdaten!$B$12,0,SUM(E541,F541,H541,J541:K541)-SUM(G541,I541,L541:M541))</f>
        <v>0</v>
      </c>
      <c r="O541" s="421"/>
      <c r="P541" s="421"/>
      <c r="Q541" s="421"/>
      <c r="R541" s="421"/>
      <c r="S541" s="108">
        <f t="shared" si="61"/>
        <v>0</v>
      </c>
      <c r="T541" s="341">
        <f>IF(ISBLANK($B541),0,VLOOKUP($B541,Listen!$A$2:$C$45,2,FALSE))</f>
        <v>0</v>
      </c>
      <c r="U541" s="341">
        <f>IF(ISBLANK($B541),0,VLOOKUP($B541,Listen!$A$2:$C$45,3,FALSE))</f>
        <v>0</v>
      </c>
      <c r="V541" s="342">
        <f t="shared" si="63"/>
        <v>0</v>
      </c>
      <c r="W541" s="342">
        <f t="shared" si="59"/>
        <v>0</v>
      </c>
      <c r="X541" s="342">
        <f t="shared" si="59"/>
        <v>0</v>
      </c>
      <c r="Y541" s="342">
        <f t="shared" si="59"/>
        <v>0</v>
      </c>
      <c r="Z541" s="342">
        <f t="shared" si="59"/>
        <v>0</v>
      </c>
      <c r="AA541" s="342">
        <f t="shared" si="59"/>
        <v>0</v>
      </c>
      <c r="AB541" s="342">
        <f t="shared" ref="W541:AB584" si="65">$T541</f>
        <v>0</v>
      </c>
      <c r="AC541" s="109">
        <f t="shared" si="62"/>
        <v>0</v>
      </c>
      <c r="AD541" s="109">
        <f>IF(C541=A_Stammdaten!$B$12,E_SAV!$S541-E_SAV!$AE541,HLOOKUP(A_Stammdaten!$B$12-1,$AF$4:$AL$4004,ROW(C541)-3,FALSE)-$AE541)</f>
        <v>0</v>
      </c>
      <c r="AE541" s="109">
        <f>HLOOKUP(A_Stammdaten!$B$12,$AF$4:$AL$4004,ROW(C541)-3,FALSE)</f>
        <v>0</v>
      </c>
      <c r="AF541" s="109">
        <f t="shared" si="60"/>
        <v>0</v>
      </c>
      <c r="AG541" s="109">
        <f t="shared" si="64"/>
        <v>0</v>
      </c>
      <c r="AH541" s="109">
        <f t="shared" si="64"/>
        <v>0</v>
      </c>
      <c r="AI541" s="109">
        <f t="shared" si="64"/>
        <v>0</v>
      </c>
      <c r="AJ541" s="109">
        <f t="shared" si="64"/>
        <v>0</v>
      </c>
      <c r="AK541" s="109">
        <f t="shared" si="64"/>
        <v>0</v>
      </c>
      <c r="AL541" s="109">
        <f t="shared" si="64"/>
        <v>0</v>
      </c>
    </row>
    <row r="542" spans="1:38" x14ac:dyDescent="0.3">
      <c r="A542" s="421"/>
      <c r="B542" s="421"/>
      <c r="C542" s="422"/>
      <c r="D542" s="423"/>
      <c r="E542" s="421"/>
      <c r="F542" s="421"/>
      <c r="G542" s="421"/>
      <c r="H542" s="421"/>
      <c r="I542" s="421"/>
      <c r="J542" s="421"/>
      <c r="K542" s="421"/>
      <c r="L542" s="421"/>
      <c r="M542" s="423"/>
      <c r="N542" s="340">
        <f>IF(C542&gt;A_Stammdaten!$B$12,0,SUM(E542,F542,H542,J542:K542)-SUM(G542,I542,L542:M542))</f>
        <v>0</v>
      </c>
      <c r="O542" s="421"/>
      <c r="P542" s="421"/>
      <c r="Q542" s="421"/>
      <c r="R542" s="421"/>
      <c r="S542" s="108">
        <f t="shared" si="61"/>
        <v>0</v>
      </c>
      <c r="T542" s="341">
        <f>IF(ISBLANK($B542),0,VLOOKUP($B542,Listen!$A$2:$C$45,2,FALSE))</f>
        <v>0</v>
      </c>
      <c r="U542" s="341">
        <f>IF(ISBLANK($B542),0,VLOOKUP($B542,Listen!$A$2:$C$45,3,FALSE))</f>
        <v>0</v>
      </c>
      <c r="V542" s="342">
        <f t="shared" si="63"/>
        <v>0</v>
      </c>
      <c r="W542" s="342">
        <f t="shared" si="65"/>
        <v>0</v>
      </c>
      <c r="X542" s="342">
        <f t="shared" si="65"/>
        <v>0</v>
      </c>
      <c r="Y542" s="342">
        <f t="shared" si="65"/>
        <v>0</v>
      </c>
      <c r="Z542" s="342">
        <f t="shared" si="65"/>
        <v>0</v>
      </c>
      <c r="AA542" s="342">
        <f t="shared" si="65"/>
        <v>0</v>
      </c>
      <c r="AB542" s="342">
        <f t="shared" si="65"/>
        <v>0</v>
      </c>
      <c r="AC542" s="109">
        <f t="shared" si="62"/>
        <v>0</v>
      </c>
      <c r="AD542" s="109">
        <f>IF(C542=A_Stammdaten!$B$12,E_SAV!$S542-E_SAV!$AE542,HLOOKUP(A_Stammdaten!$B$12-1,$AF$4:$AL$4004,ROW(C542)-3,FALSE)-$AE542)</f>
        <v>0</v>
      </c>
      <c r="AE542" s="109">
        <f>HLOOKUP(A_Stammdaten!$B$12,$AF$4:$AL$4004,ROW(C542)-3,FALSE)</f>
        <v>0</v>
      </c>
      <c r="AF542" s="109">
        <f t="shared" si="60"/>
        <v>0</v>
      </c>
      <c r="AG542" s="109">
        <f t="shared" si="64"/>
        <v>0</v>
      </c>
      <c r="AH542" s="109">
        <f t="shared" si="64"/>
        <v>0</v>
      </c>
      <c r="AI542" s="109">
        <f t="shared" si="64"/>
        <v>0</v>
      </c>
      <c r="AJ542" s="109">
        <f t="shared" si="64"/>
        <v>0</v>
      </c>
      <c r="AK542" s="109">
        <f t="shared" si="64"/>
        <v>0</v>
      </c>
      <c r="AL542" s="109">
        <f t="shared" si="64"/>
        <v>0</v>
      </c>
    </row>
    <row r="543" spans="1:38" x14ac:dyDescent="0.3">
      <c r="A543" s="421"/>
      <c r="B543" s="421"/>
      <c r="C543" s="422"/>
      <c r="D543" s="423"/>
      <c r="E543" s="421"/>
      <c r="F543" s="421"/>
      <c r="G543" s="421"/>
      <c r="H543" s="421"/>
      <c r="I543" s="421"/>
      <c r="J543" s="421"/>
      <c r="K543" s="421"/>
      <c r="L543" s="421"/>
      <c r="M543" s="423"/>
      <c r="N543" s="340">
        <f>IF(C543&gt;A_Stammdaten!$B$12,0,SUM(E543,F543,H543,J543:K543)-SUM(G543,I543,L543:M543))</f>
        <v>0</v>
      </c>
      <c r="O543" s="421"/>
      <c r="P543" s="421"/>
      <c r="Q543" s="421"/>
      <c r="R543" s="421"/>
      <c r="S543" s="108">
        <f t="shared" si="61"/>
        <v>0</v>
      </c>
      <c r="T543" s="341">
        <f>IF(ISBLANK($B543),0,VLOOKUP($B543,Listen!$A$2:$C$45,2,FALSE))</f>
        <v>0</v>
      </c>
      <c r="U543" s="341">
        <f>IF(ISBLANK($B543),0,VLOOKUP($B543,Listen!$A$2:$C$45,3,FALSE))</f>
        <v>0</v>
      </c>
      <c r="V543" s="342">
        <f t="shared" si="63"/>
        <v>0</v>
      </c>
      <c r="W543" s="342">
        <f t="shared" si="65"/>
        <v>0</v>
      </c>
      <c r="X543" s="342">
        <f t="shared" si="65"/>
        <v>0</v>
      </c>
      <c r="Y543" s="342">
        <f t="shared" si="65"/>
        <v>0</v>
      </c>
      <c r="Z543" s="342">
        <f t="shared" si="65"/>
        <v>0</v>
      </c>
      <c r="AA543" s="342">
        <f t="shared" si="65"/>
        <v>0</v>
      </c>
      <c r="AB543" s="342">
        <f t="shared" si="65"/>
        <v>0</v>
      </c>
      <c r="AC543" s="109">
        <f t="shared" si="62"/>
        <v>0</v>
      </c>
      <c r="AD543" s="109">
        <f>IF(C543=A_Stammdaten!$B$12,E_SAV!$S543-E_SAV!$AE543,HLOOKUP(A_Stammdaten!$B$12-1,$AF$4:$AL$4004,ROW(C543)-3,FALSE)-$AE543)</f>
        <v>0</v>
      </c>
      <c r="AE543" s="109">
        <f>HLOOKUP(A_Stammdaten!$B$12,$AF$4:$AL$4004,ROW(C543)-3,FALSE)</f>
        <v>0</v>
      </c>
      <c r="AF543" s="109">
        <f t="shared" si="60"/>
        <v>0</v>
      </c>
      <c r="AG543" s="109">
        <f t="shared" si="64"/>
        <v>0</v>
      </c>
      <c r="AH543" s="109">
        <f t="shared" si="64"/>
        <v>0</v>
      </c>
      <c r="AI543" s="109">
        <f t="shared" si="64"/>
        <v>0</v>
      </c>
      <c r="AJ543" s="109">
        <f t="shared" si="64"/>
        <v>0</v>
      </c>
      <c r="AK543" s="109">
        <f t="shared" si="64"/>
        <v>0</v>
      </c>
      <c r="AL543" s="109">
        <f t="shared" si="64"/>
        <v>0</v>
      </c>
    </row>
    <row r="544" spans="1:38" x14ac:dyDescent="0.3">
      <c r="A544" s="421"/>
      <c r="B544" s="421"/>
      <c r="C544" s="422"/>
      <c r="D544" s="423"/>
      <c r="E544" s="421"/>
      <c r="F544" s="421"/>
      <c r="G544" s="421"/>
      <c r="H544" s="421"/>
      <c r="I544" s="421"/>
      <c r="J544" s="421"/>
      <c r="K544" s="421"/>
      <c r="L544" s="421"/>
      <c r="M544" s="423"/>
      <c r="N544" s="340">
        <f>IF(C544&gt;A_Stammdaten!$B$12,0,SUM(E544,F544,H544,J544:K544)-SUM(G544,I544,L544:M544))</f>
        <v>0</v>
      </c>
      <c r="O544" s="421"/>
      <c r="P544" s="421"/>
      <c r="Q544" s="421"/>
      <c r="R544" s="421"/>
      <c r="S544" s="108">
        <f t="shared" si="61"/>
        <v>0</v>
      </c>
      <c r="T544" s="341">
        <f>IF(ISBLANK($B544),0,VLOOKUP($B544,Listen!$A$2:$C$45,2,FALSE))</f>
        <v>0</v>
      </c>
      <c r="U544" s="341">
        <f>IF(ISBLANK($B544),0,VLOOKUP($B544,Listen!$A$2:$C$45,3,FALSE))</f>
        <v>0</v>
      </c>
      <c r="V544" s="342">
        <f t="shared" si="63"/>
        <v>0</v>
      </c>
      <c r="W544" s="342">
        <f t="shared" si="65"/>
        <v>0</v>
      </c>
      <c r="X544" s="342">
        <f t="shared" si="65"/>
        <v>0</v>
      </c>
      <c r="Y544" s="342">
        <f t="shared" si="65"/>
        <v>0</v>
      </c>
      <c r="Z544" s="342">
        <f t="shared" si="65"/>
        <v>0</v>
      </c>
      <c r="AA544" s="342">
        <f t="shared" si="65"/>
        <v>0</v>
      </c>
      <c r="AB544" s="342">
        <f t="shared" si="65"/>
        <v>0</v>
      </c>
      <c r="AC544" s="109">
        <f t="shared" si="62"/>
        <v>0</v>
      </c>
      <c r="AD544" s="109">
        <f>IF(C544=A_Stammdaten!$B$12,E_SAV!$S544-E_SAV!$AE544,HLOOKUP(A_Stammdaten!$B$12-1,$AF$4:$AL$4004,ROW(C544)-3,FALSE)-$AE544)</f>
        <v>0</v>
      </c>
      <c r="AE544" s="109">
        <f>HLOOKUP(A_Stammdaten!$B$12,$AF$4:$AL$4004,ROW(C544)-3,FALSE)</f>
        <v>0</v>
      </c>
      <c r="AF544" s="109">
        <f t="shared" si="60"/>
        <v>0</v>
      </c>
      <c r="AG544" s="109">
        <f t="shared" si="64"/>
        <v>0</v>
      </c>
      <c r="AH544" s="109">
        <f t="shared" si="64"/>
        <v>0</v>
      </c>
      <c r="AI544" s="109">
        <f t="shared" si="64"/>
        <v>0</v>
      </c>
      <c r="AJ544" s="109">
        <f t="shared" si="64"/>
        <v>0</v>
      </c>
      <c r="AK544" s="109">
        <f t="shared" si="64"/>
        <v>0</v>
      </c>
      <c r="AL544" s="109">
        <f t="shared" si="64"/>
        <v>0</v>
      </c>
    </row>
    <row r="545" spans="1:38" x14ac:dyDescent="0.3">
      <c r="A545" s="421"/>
      <c r="B545" s="421"/>
      <c r="C545" s="422"/>
      <c r="D545" s="423"/>
      <c r="E545" s="421"/>
      <c r="F545" s="421"/>
      <c r="G545" s="421"/>
      <c r="H545" s="421"/>
      <c r="I545" s="421"/>
      <c r="J545" s="421"/>
      <c r="K545" s="421"/>
      <c r="L545" s="421"/>
      <c r="M545" s="423"/>
      <c r="N545" s="340">
        <f>IF(C545&gt;A_Stammdaten!$B$12,0,SUM(E545,F545,H545,J545:K545)-SUM(G545,I545,L545:M545))</f>
        <v>0</v>
      </c>
      <c r="O545" s="421"/>
      <c r="P545" s="421"/>
      <c r="Q545" s="421"/>
      <c r="R545" s="421"/>
      <c r="S545" s="108">
        <f t="shared" si="61"/>
        <v>0</v>
      </c>
      <c r="T545" s="341">
        <f>IF(ISBLANK($B545),0,VLOOKUP($B545,Listen!$A$2:$C$45,2,FALSE))</f>
        <v>0</v>
      </c>
      <c r="U545" s="341">
        <f>IF(ISBLANK($B545),0,VLOOKUP($B545,Listen!$A$2:$C$45,3,FALSE))</f>
        <v>0</v>
      </c>
      <c r="V545" s="342">
        <f t="shared" si="63"/>
        <v>0</v>
      </c>
      <c r="W545" s="342">
        <f t="shared" si="65"/>
        <v>0</v>
      </c>
      <c r="X545" s="342">
        <f t="shared" si="65"/>
        <v>0</v>
      </c>
      <c r="Y545" s="342">
        <f t="shared" si="65"/>
        <v>0</v>
      </c>
      <c r="Z545" s="342">
        <f t="shared" si="65"/>
        <v>0</v>
      </c>
      <c r="AA545" s="342">
        <f t="shared" si="65"/>
        <v>0</v>
      </c>
      <c r="AB545" s="342">
        <f t="shared" si="65"/>
        <v>0</v>
      </c>
      <c r="AC545" s="109">
        <f t="shared" si="62"/>
        <v>0</v>
      </c>
      <c r="AD545" s="109">
        <f>IF(C545=A_Stammdaten!$B$12,E_SAV!$S545-E_SAV!$AE545,HLOOKUP(A_Stammdaten!$B$12-1,$AF$4:$AL$4004,ROW(C545)-3,FALSE)-$AE545)</f>
        <v>0</v>
      </c>
      <c r="AE545" s="109">
        <f>HLOOKUP(A_Stammdaten!$B$12,$AF$4:$AL$4004,ROW(C545)-3,FALSE)</f>
        <v>0</v>
      </c>
      <c r="AF545" s="109">
        <f t="shared" si="60"/>
        <v>0</v>
      </c>
      <c r="AG545" s="109">
        <f t="shared" si="64"/>
        <v>0</v>
      </c>
      <c r="AH545" s="109">
        <f t="shared" si="64"/>
        <v>0</v>
      </c>
      <c r="AI545" s="109">
        <f t="shared" si="64"/>
        <v>0</v>
      </c>
      <c r="AJ545" s="109">
        <f t="shared" si="64"/>
        <v>0</v>
      </c>
      <c r="AK545" s="109">
        <f t="shared" si="64"/>
        <v>0</v>
      </c>
      <c r="AL545" s="109">
        <f t="shared" si="64"/>
        <v>0</v>
      </c>
    </row>
    <row r="546" spans="1:38" x14ac:dyDescent="0.3">
      <c r="A546" s="421"/>
      <c r="B546" s="421"/>
      <c r="C546" s="422"/>
      <c r="D546" s="423"/>
      <c r="E546" s="421"/>
      <c r="F546" s="421"/>
      <c r="G546" s="421"/>
      <c r="H546" s="421"/>
      <c r="I546" s="421"/>
      <c r="J546" s="421"/>
      <c r="K546" s="421"/>
      <c r="L546" s="421"/>
      <c r="M546" s="423"/>
      <c r="N546" s="340">
        <f>IF(C546&gt;A_Stammdaten!$B$12,0,SUM(E546,F546,H546,J546:K546)-SUM(G546,I546,L546:M546))</f>
        <v>0</v>
      </c>
      <c r="O546" s="421"/>
      <c r="P546" s="421"/>
      <c r="Q546" s="421"/>
      <c r="R546" s="421"/>
      <c r="S546" s="108">
        <f t="shared" si="61"/>
        <v>0</v>
      </c>
      <c r="T546" s="341">
        <f>IF(ISBLANK($B546),0,VLOOKUP($B546,Listen!$A$2:$C$45,2,FALSE))</f>
        <v>0</v>
      </c>
      <c r="U546" s="341">
        <f>IF(ISBLANK($B546),0,VLOOKUP($B546,Listen!$A$2:$C$45,3,FALSE))</f>
        <v>0</v>
      </c>
      <c r="V546" s="342">
        <f t="shared" si="63"/>
        <v>0</v>
      </c>
      <c r="W546" s="342">
        <f t="shared" si="65"/>
        <v>0</v>
      </c>
      <c r="X546" s="342">
        <f t="shared" si="65"/>
        <v>0</v>
      </c>
      <c r="Y546" s="342">
        <f t="shared" si="65"/>
        <v>0</v>
      </c>
      <c r="Z546" s="342">
        <f t="shared" si="65"/>
        <v>0</v>
      </c>
      <c r="AA546" s="342">
        <f t="shared" si="65"/>
        <v>0</v>
      </c>
      <c r="AB546" s="342">
        <f t="shared" si="65"/>
        <v>0</v>
      </c>
      <c r="AC546" s="109">
        <f t="shared" si="62"/>
        <v>0</v>
      </c>
      <c r="AD546" s="109">
        <f>IF(C546=A_Stammdaten!$B$12,E_SAV!$S546-E_SAV!$AE546,HLOOKUP(A_Stammdaten!$B$12-1,$AF$4:$AL$4004,ROW(C546)-3,FALSE)-$AE546)</f>
        <v>0</v>
      </c>
      <c r="AE546" s="109">
        <f>HLOOKUP(A_Stammdaten!$B$12,$AF$4:$AL$4004,ROW(C546)-3,FALSE)</f>
        <v>0</v>
      </c>
      <c r="AF546" s="109">
        <f t="shared" si="60"/>
        <v>0</v>
      </c>
      <c r="AG546" s="109">
        <f t="shared" si="64"/>
        <v>0</v>
      </c>
      <c r="AH546" s="109">
        <f t="shared" si="64"/>
        <v>0</v>
      </c>
      <c r="AI546" s="109">
        <f t="shared" si="64"/>
        <v>0</v>
      </c>
      <c r="AJ546" s="109">
        <f t="shared" si="64"/>
        <v>0</v>
      </c>
      <c r="AK546" s="109">
        <f t="shared" si="64"/>
        <v>0</v>
      </c>
      <c r="AL546" s="109">
        <f t="shared" si="64"/>
        <v>0</v>
      </c>
    </row>
    <row r="547" spans="1:38" x14ac:dyDescent="0.3">
      <c r="A547" s="421"/>
      <c r="B547" s="421"/>
      <c r="C547" s="422"/>
      <c r="D547" s="423"/>
      <c r="E547" s="421"/>
      <c r="F547" s="421"/>
      <c r="G547" s="421"/>
      <c r="H547" s="421"/>
      <c r="I547" s="421"/>
      <c r="J547" s="421"/>
      <c r="K547" s="421"/>
      <c r="L547" s="421"/>
      <c r="M547" s="423"/>
      <c r="N547" s="340">
        <f>IF(C547&gt;A_Stammdaten!$B$12,0,SUM(E547,F547,H547,J547:K547)-SUM(G547,I547,L547:M547))</f>
        <v>0</v>
      </c>
      <c r="O547" s="421"/>
      <c r="P547" s="421"/>
      <c r="Q547" s="421"/>
      <c r="R547" s="421"/>
      <c r="S547" s="108">
        <f t="shared" si="61"/>
        <v>0</v>
      </c>
      <c r="T547" s="341">
        <f>IF(ISBLANK($B547),0,VLOOKUP($B547,Listen!$A$2:$C$45,2,FALSE))</f>
        <v>0</v>
      </c>
      <c r="U547" s="341">
        <f>IF(ISBLANK($B547),0,VLOOKUP($B547,Listen!$A$2:$C$45,3,FALSE))</f>
        <v>0</v>
      </c>
      <c r="V547" s="342">
        <f t="shared" si="63"/>
        <v>0</v>
      </c>
      <c r="W547" s="342">
        <f t="shared" si="65"/>
        <v>0</v>
      </c>
      <c r="X547" s="342">
        <f t="shared" si="65"/>
        <v>0</v>
      </c>
      <c r="Y547" s="342">
        <f t="shared" si="65"/>
        <v>0</v>
      </c>
      <c r="Z547" s="342">
        <f t="shared" si="65"/>
        <v>0</v>
      </c>
      <c r="AA547" s="342">
        <f t="shared" si="65"/>
        <v>0</v>
      </c>
      <c r="AB547" s="342">
        <f t="shared" si="65"/>
        <v>0</v>
      </c>
      <c r="AC547" s="109">
        <f t="shared" si="62"/>
        <v>0</v>
      </c>
      <c r="AD547" s="109">
        <f>IF(C547=A_Stammdaten!$B$12,E_SAV!$S547-E_SAV!$AE547,HLOOKUP(A_Stammdaten!$B$12-1,$AF$4:$AL$4004,ROW(C547)-3,FALSE)-$AE547)</f>
        <v>0</v>
      </c>
      <c r="AE547" s="109">
        <f>HLOOKUP(A_Stammdaten!$B$12,$AF$4:$AL$4004,ROW(C547)-3,FALSE)</f>
        <v>0</v>
      </c>
      <c r="AF547" s="109">
        <f t="shared" si="60"/>
        <v>0</v>
      </c>
      <c r="AG547" s="109">
        <f t="shared" si="64"/>
        <v>0</v>
      </c>
      <c r="AH547" s="109">
        <f t="shared" si="64"/>
        <v>0</v>
      </c>
      <c r="AI547" s="109">
        <f t="shared" si="64"/>
        <v>0</v>
      </c>
      <c r="AJ547" s="109">
        <f t="shared" si="64"/>
        <v>0</v>
      </c>
      <c r="AK547" s="109">
        <f t="shared" si="64"/>
        <v>0</v>
      </c>
      <c r="AL547" s="109">
        <f t="shared" si="64"/>
        <v>0</v>
      </c>
    </row>
    <row r="548" spans="1:38" x14ac:dyDescent="0.3">
      <c r="A548" s="421"/>
      <c r="B548" s="421"/>
      <c r="C548" s="422"/>
      <c r="D548" s="423"/>
      <c r="E548" s="421"/>
      <c r="F548" s="421"/>
      <c r="G548" s="421"/>
      <c r="H548" s="421"/>
      <c r="I548" s="421"/>
      <c r="J548" s="421"/>
      <c r="K548" s="421"/>
      <c r="L548" s="421"/>
      <c r="M548" s="423"/>
      <c r="N548" s="340">
        <f>IF(C548&gt;A_Stammdaten!$B$12,0,SUM(E548,F548,H548,J548:K548)-SUM(G548,I548,L548:M548))</f>
        <v>0</v>
      </c>
      <c r="O548" s="421"/>
      <c r="P548" s="421"/>
      <c r="Q548" s="421"/>
      <c r="R548" s="421"/>
      <c r="S548" s="108">
        <f t="shared" si="61"/>
        <v>0</v>
      </c>
      <c r="T548" s="341">
        <f>IF(ISBLANK($B548),0,VLOOKUP($B548,Listen!$A$2:$C$45,2,FALSE))</f>
        <v>0</v>
      </c>
      <c r="U548" s="341">
        <f>IF(ISBLANK($B548),0,VLOOKUP($B548,Listen!$A$2:$C$45,3,FALSE))</f>
        <v>0</v>
      </c>
      <c r="V548" s="342">
        <f t="shared" si="63"/>
        <v>0</v>
      </c>
      <c r="W548" s="342">
        <f t="shared" si="65"/>
        <v>0</v>
      </c>
      <c r="X548" s="342">
        <f t="shared" si="65"/>
        <v>0</v>
      </c>
      <c r="Y548" s="342">
        <f t="shared" si="65"/>
        <v>0</v>
      </c>
      <c r="Z548" s="342">
        <f t="shared" si="65"/>
        <v>0</v>
      </c>
      <c r="AA548" s="342">
        <f t="shared" si="65"/>
        <v>0</v>
      </c>
      <c r="AB548" s="342">
        <f t="shared" si="65"/>
        <v>0</v>
      </c>
      <c r="AC548" s="109">
        <f t="shared" si="62"/>
        <v>0</v>
      </c>
      <c r="AD548" s="109">
        <f>IF(C548=A_Stammdaten!$B$12,E_SAV!$S548-E_SAV!$AE548,HLOOKUP(A_Stammdaten!$B$12-1,$AF$4:$AL$4004,ROW(C548)-3,FALSE)-$AE548)</f>
        <v>0</v>
      </c>
      <c r="AE548" s="109">
        <f>HLOOKUP(A_Stammdaten!$B$12,$AF$4:$AL$4004,ROW(C548)-3,FALSE)</f>
        <v>0</v>
      </c>
      <c r="AF548" s="109">
        <f t="shared" si="60"/>
        <v>0</v>
      </c>
      <c r="AG548" s="109">
        <f t="shared" si="64"/>
        <v>0</v>
      </c>
      <c r="AH548" s="109">
        <f t="shared" si="64"/>
        <v>0</v>
      </c>
      <c r="AI548" s="109">
        <f t="shared" si="64"/>
        <v>0</v>
      </c>
      <c r="AJ548" s="109">
        <f t="shared" si="64"/>
        <v>0</v>
      </c>
      <c r="AK548" s="109">
        <f t="shared" si="64"/>
        <v>0</v>
      </c>
      <c r="AL548" s="109">
        <f t="shared" si="64"/>
        <v>0</v>
      </c>
    </row>
    <row r="549" spans="1:38" x14ac:dyDescent="0.3">
      <c r="A549" s="421"/>
      <c r="B549" s="421"/>
      <c r="C549" s="422"/>
      <c r="D549" s="423"/>
      <c r="E549" s="421"/>
      <c r="F549" s="421"/>
      <c r="G549" s="421"/>
      <c r="H549" s="421"/>
      <c r="I549" s="421"/>
      <c r="J549" s="421"/>
      <c r="K549" s="421"/>
      <c r="L549" s="421"/>
      <c r="M549" s="423"/>
      <c r="N549" s="340">
        <f>IF(C549&gt;A_Stammdaten!$B$12,0,SUM(E549,F549,H549,J549:K549)-SUM(G549,I549,L549:M549))</f>
        <v>0</v>
      </c>
      <c r="O549" s="421"/>
      <c r="P549" s="421"/>
      <c r="Q549" s="421"/>
      <c r="R549" s="421"/>
      <c r="S549" s="108">
        <f t="shared" si="61"/>
        <v>0</v>
      </c>
      <c r="T549" s="341">
        <f>IF(ISBLANK($B549),0,VLOOKUP($B549,Listen!$A$2:$C$45,2,FALSE))</f>
        <v>0</v>
      </c>
      <c r="U549" s="341">
        <f>IF(ISBLANK($B549),0,VLOOKUP($B549,Listen!$A$2:$C$45,3,FALSE))</f>
        <v>0</v>
      </c>
      <c r="V549" s="342">
        <f t="shared" si="63"/>
        <v>0</v>
      </c>
      <c r="W549" s="342">
        <f t="shared" si="65"/>
        <v>0</v>
      </c>
      <c r="X549" s="342">
        <f t="shared" si="65"/>
        <v>0</v>
      </c>
      <c r="Y549" s="342">
        <f t="shared" si="65"/>
        <v>0</v>
      </c>
      <c r="Z549" s="342">
        <f t="shared" si="65"/>
        <v>0</v>
      </c>
      <c r="AA549" s="342">
        <f t="shared" si="65"/>
        <v>0</v>
      </c>
      <c r="AB549" s="342">
        <f t="shared" si="65"/>
        <v>0</v>
      </c>
      <c r="AC549" s="109">
        <f t="shared" si="62"/>
        <v>0</v>
      </c>
      <c r="AD549" s="109">
        <f>IF(C549=A_Stammdaten!$B$12,E_SAV!$S549-E_SAV!$AE549,HLOOKUP(A_Stammdaten!$B$12-1,$AF$4:$AL$4004,ROW(C549)-3,FALSE)-$AE549)</f>
        <v>0</v>
      </c>
      <c r="AE549" s="109">
        <f>HLOOKUP(A_Stammdaten!$B$12,$AF$4:$AL$4004,ROW(C549)-3,FALSE)</f>
        <v>0</v>
      </c>
      <c r="AF549" s="109">
        <f t="shared" si="60"/>
        <v>0</v>
      </c>
      <c r="AG549" s="109">
        <f t="shared" si="64"/>
        <v>0</v>
      </c>
      <c r="AH549" s="109">
        <f t="shared" si="64"/>
        <v>0</v>
      </c>
      <c r="AI549" s="109">
        <f t="shared" si="64"/>
        <v>0</v>
      </c>
      <c r="AJ549" s="109">
        <f t="shared" si="64"/>
        <v>0</v>
      </c>
      <c r="AK549" s="109">
        <f t="shared" si="64"/>
        <v>0</v>
      </c>
      <c r="AL549" s="109">
        <f t="shared" si="64"/>
        <v>0</v>
      </c>
    </row>
    <row r="550" spans="1:38" x14ac:dyDescent="0.3">
      <c r="A550" s="421"/>
      <c r="B550" s="421"/>
      <c r="C550" s="422"/>
      <c r="D550" s="423"/>
      <c r="E550" s="421"/>
      <c r="F550" s="421"/>
      <c r="G550" s="421"/>
      <c r="H550" s="421"/>
      <c r="I550" s="421"/>
      <c r="J550" s="421"/>
      <c r="K550" s="421"/>
      <c r="L550" s="421"/>
      <c r="M550" s="423"/>
      <c r="N550" s="340">
        <f>IF(C550&gt;A_Stammdaten!$B$12,0,SUM(E550,F550,H550,J550:K550)-SUM(G550,I550,L550:M550))</f>
        <v>0</v>
      </c>
      <c r="O550" s="421"/>
      <c r="P550" s="421"/>
      <c r="Q550" s="421"/>
      <c r="R550" s="421"/>
      <c r="S550" s="108">
        <f t="shared" si="61"/>
        <v>0</v>
      </c>
      <c r="T550" s="341">
        <f>IF(ISBLANK($B550),0,VLOOKUP($B550,Listen!$A$2:$C$45,2,FALSE))</f>
        <v>0</v>
      </c>
      <c r="U550" s="341">
        <f>IF(ISBLANK($B550),0,VLOOKUP($B550,Listen!$A$2:$C$45,3,FALSE))</f>
        <v>0</v>
      </c>
      <c r="V550" s="342">
        <f t="shared" si="63"/>
        <v>0</v>
      </c>
      <c r="W550" s="342">
        <f t="shared" si="65"/>
        <v>0</v>
      </c>
      <c r="X550" s="342">
        <f t="shared" si="65"/>
        <v>0</v>
      </c>
      <c r="Y550" s="342">
        <f t="shared" si="65"/>
        <v>0</v>
      </c>
      <c r="Z550" s="342">
        <f t="shared" si="65"/>
        <v>0</v>
      </c>
      <c r="AA550" s="342">
        <f t="shared" si="65"/>
        <v>0</v>
      </c>
      <c r="AB550" s="342">
        <f t="shared" si="65"/>
        <v>0</v>
      </c>
      <c r="AC550" s="109">
        <f t="shared" si="62"/>
        <v>0</v>
      </c>
      <c r="AD550" s="109">
        <f>IF(C550=A_Stammdaten!$B$12,E_SAV!$S550-E_SAV!$AE550,HLOOKUP(A_Stammdaten!$B$12-1,$AF$4:$AL$4004,ROW(C550)-3,FALSE)-$AE550)</f>
        <v>0</v>
      </c>
      <c r="AE550" s="109">
        <f>HLOOKUP(A_Stammdaten!$B$12,$AF$4:$AL$4004,ROW(C550)-3,FALSE)</f>
        <v>0</v>
      </c>
      <c r="AF550" s="109">
        <f t="shared" si="60"/>
        <v>0</v>
      </c>
      <c r="AG550" s="109">
        <f t="shared" si="64"/>
        <v>0</v>
      </c>
      <c r="AH550" s="109">
        <f t="shared" si="64"/>
        <v>0</v>
      </c>
      <c r="AI550" s="109">
        <f t="shared" si="64"/>
        <v>0</v>
      </c>
      <c r="AJ550" s="109">
        <f t="shared" si="64"/>
        <v>0</v>
      </c>
      <c r="AK550" s="109">
        <f t="shared" si="64"/>
        <v>0</v>
      </c>
      <c r="AL550" s="109">
        <f t="shared" si="64"/>
        <v>0</v>
      </c>
    </row>
    <row r="551" spans="1:38" x14ac:dyDescent="0.3">
      <c r="A551" s="421"/>
      <c r="B551" s="421"/>
      <c r="C551" s="422"/>
      <c r="D551" s="423"/>
      <c r="E551" s="421"/>
      <c r="F551" s="421"/>
      <c r="G551" s="421"/>
      <c r="H551" s="421"/>
      <c r="I551" s="421"/>
      <c r="J551" s="421"/>
      <c r="K551" s="421"/>
      <c r="L551" s="421"/>
      <c r="M551" s="423"/>
      <c r="N551" s="340">
        <f>IF(C551&gt;A_Stammdaten!$B$12,0,SUM(E551,F551,H551,J551:K551)-SUM(G551,I551,L551:M551))</f>
        <v>0</v>
      </c>
      <c r="O551" s="421"/>
      <c r="P551" s="421"/>
      <c r="Q551" s="421"/>
      <c r="R551" s="421"/>
      <c r="S551" s="108">
        <f t="shared" si="61"/>
        <v>0</v>
      </c>
      <c r="T551" s="341">
        <f>IF(ISBLANK($B551),0,VLOOKUP($B551,Listen!$A$2:$C$45,2,FALSE))</f>
        <v>0</v>
      </c>
      <c r="U551" s="341">
        <f>IF(ISBLANK($B551),0,VLOOKUP($B551,Listen!$A$2:$C$45,3,FALSE))</f>
        <v>0</v>
      </c>
      <c r="V551" s="342">
        <f t="shared" si="63"/>
        <v>0</v>
      </c>
      <c r="W551" s="342">
        <f t="shared" si="65"/>
        <v>0</v>
      </c>
      <c r="X551" s="342">
        <f t="shared" si="65"/>
        <v>0</v>
      </c>
      <c r="Y551" s="342">
        <f t="shared" si="65"/>
        <v>0</v>
      </c>
      <c r="Z551" s="342">
        <f t="shared" si="65"/>
        <v>0</v>
      </c>
      <c r="AA551" s="342">
        <f t="shared" si="65"/>
        <v>0</v>
      </c>
      <c r="AB551" s="342">
        <f t="shared" si="65"/>
        <v>0</v>
      </c>
      <c r="AC551" s="109">
        <f t="shared" si="62"/>
        <v>0</v>
      </c>
      <c r="AD551" s="109">
        <f>IF(C551=A_Stammdaten!$B$12,E_SAV!$S551-E_SAV!$AE551,HLOOKUP(A_Stammdaten!$B$12-1,$AF$4:$AL$4004,ROW(C551)-3,FALSE)-$AE551)</f>
        <v>0</v>
      </c>
      <c r="AE551" s="109">
        <f>HLOOKUP(A_Stammdaten!$B$12,$AF$4:$AL$4004,ROW(C551)-3,FALSE)</f>
        <v>0</v>
      </c>
      <c r="AF551" s="109">
        <f t="shared" si="60"/>
        <v>0</v>
      </c>
      <c r="AG551" s="109">
        <f t="shared" si="64"/>
        <v>0</v>
      </c>
      <c r="AH551" s="109">
        <f t="shared" si="64"/>
        <v>0</v>
      </c>
      <c r="AI551" s="109">
        <f t="shared" si="64"/>
        <v>0</v>
      </c>
      <c r="AJ551" s="109">
        <f t="shared" si="64"/>
        <v>0</v>
      </c>
      <c r="AK551" s="109">
        <f t="shared" si="64"/>
        <v>0</v>
      </c>
      <c r="AL551" s="109">
        <f t="shared" si="64"/>
        <v>0</v>
      </c>
    </row>
    <row r="552" spans="1:38" x14ac:dyDescent="0.3">
      <c r="A552" s="421"/>
      <c r="B552" s="421"/>
      <c r="C552" s="422"/>
      <c r="D552" s="423"/>
      <c r="E552" s="421"/>
      <c r="F552" s="421"/>
      <c r="G552" s="421"/>
      <c r="H552" s="421"/>
      <c r="I552" s="421"/>
      <c r="J552" s="421"/>
      <c r="K552" s="421"/>
      <c r="L552" s="421"/>
      <c r="M552" s="423"/>
      <c r="N552" s="340">
        <f>IF(C552&gt;A_Stammdaten!$B$12,0,SUM(E552,F552,H552,J552:K552)-SUM(G552,I552,L552:M552))</f>
        <v>0</v>
      </c>
      <c r="O552" s="421"/>
      <c r="P552" s="421"/>
      <c r="Q552" s="421"/>
      <c r="R552" s="421"/>
      <c r="S552" s="108">
        <f t="shared" si="61"/>
        <v>0</v>
      </c>
      <c r="T552" s="341">
        <f>IF(ISBLANK($B552),0,VLOOKUP($B552,Listen!$A$2:$C$45,2,FALSE))</f>
        <v>0</v>
      </c>
      <c r="U552" s="341">
        <f>IF(ISBLANK($B552),0,VLOOKUP($B552,Listen!$A$2:$C$45,3,FALSE))</f>
        <v>0</v>
      </c>
      <c r="V552" s="342">
        <f t="shared" si="63"/>
        <v>0</v>
      </c>
      <c r="W552" s="342">
        <f t="shared" si="65"/>
        <v>0</v>
      </c>
      <c r="X552" s="342">
        <f t="shared" si="65"/>
        <v>0</v>
      </c>
      <c r="Y552" s="342">
        <f t="shared" si="65"/>
        <v>0</v>
      </c>
      <c r="Z552" s="342">
        <f t="shared" si="65"/>
        <v>0</v>
      </c>
      <c r="AA552" s="342">
        <f t="shared" si="65"/>
        <v>0</v>
      </c>
      <c r="AB552" s="342">
        <f t="shared" si="65"/>
        <v>0</v>
      </c>
      <c r="AC552" s="109">
        <f t="shared" si="62"/>
        <v>0</v>
      </c>
      <c r="AD552" s="109">
        <f>IF(C552=A_Stammdaten!$B$12,E_SAV!$S552-E_SAV!$AE552,HLOOKUP(A_Stammdaten!$B$12-1,$AF$4:$AL$4004,ROW(C552)-3,FALSE)-$AE552)</f>
        <v>0</v>
      </c>
      <c r="AE552" s="109">
        <f>HLOOKUP(A_Stammdaten!$B$12,$AF$4:$AL$4004,ROW(C552)-3,FALSE)</f>
        <v>0</v>
      </c>
      <c r="AF552" s="109">
        <f t="shared" si="60"/>
        <v>0</v>
      </c>
      <c r="AG552" s="109">
        <f t="shared" si="64"/>
        <v>0</v>
      </c>
      <c r="AH552" s="109">
        <f t="shared" si="64"/>
        <v>0</v>
      </c>
      <c r="AI552" s="109">
        <f t="shared" si="64"/>
        <v>0</v>
      </c>
      <c r="AJ552" s="109">
        <f t="shared" si="64"/>
        <v>0</v>
      </c>
      <c r="AK552" s="109">
        <f t="shared" si="64"/>
        <v>0</v>
      </c>
      <c r="AL552" s="109">
        <f t="shared" si="64"/>
        <v>0</v>
      </c>
    </row>
    <row r="553" spans="1:38" x14ac:dyDescent="0.3">
      <c r="A553" s="421"/>
      <c r="B553" s="421"/>
      <c r="C553" s="422"/>
      <c r="D553" s="423"/>
      <c r="E553" s="421"/>
      <c r="F553" s="421"/>
      <c r="G553" s="421"/>
      <c r="H553" s="421"/>
      <c r="I553" s="421"/>
      <c r="J553" s="421"/>
      <c r="K553" s="421"/>
      <c r="L553" s="421"/>
      <c r="M553" s="423"/>
      <c r="N553" s="340">
        <f>IF(C553&gt;A_Stammdaten!$B$12,0,SUM(E553,F553,H553,J553:K553)-SUM(G553,I553,L553:M553))</f>
        <v>0</v>
      </c>
      <c r="O553" s="421"/>
      <c r="P553" s="421"/>
      <c r="Q553" s="421"/>
      <c r="R553" s="421"/>
      <c r="S553" s="108">
        <f t="shared" si="61"/>
        <v>0</v>
      </c>
      <c r="T553" s="341">
        <f>IF(ISBLANK($B553),0,VLOOKUP($B553,Listen!$A$2:$C$45,2,FALSE))</f>
        <v>0</v>
      </c>
      <c r="U553" s="341">
        <f>IF(ISBLANK($B553),0,VLOOKUP($B553,Listen!$A$2:$C$45,3,FALSE))</f>
        <v>0</v>
      </c>
      <c r="V553" s="342">
        <f t="shared" si="63"/>
        <v>0</v>
      </c>
      <c r="W553" s="342">
        <f t="shared" si="65"/>
        <v>0</v>
      </c>
      <c r="X553" s="342">
        <f t="shared" si="65"/>
        <v>0</v>
      </c>
      <c r="Y553" s="342">
        <f t="shared" si="65"/>
        <v>0</v>
      </c>
      <c r="Z553" s="342">
        <f t="shared" si="65"/>
        <v>0</v>
      </c>
      <c r="AA553" s="342">
        <f t="shared" si="65"/>
        <v>0</v>
      </c>
      <c r="AB553" s="342">
        <f t="shared" si="65"/>
        <v>0</v>
      </c>
      <c r="AC553" s="109">
        <f t="shared" si="62"/>
        <v>0</v>
      </c>
      <c r="AD553" s="109">
        <f>IF(C553=A_Stammdaten!$B$12,E_SAV!$S553-E_SAV!$AE553,HLOOKUP(A_Stammdaten!$B$12-1,$AF$4:$AL$4004,ROW(C553)-3,FALSE)-$AE553)</f>
        <v>0</v>
      </c>
      <c r="AE553" s="109">
        <f>HLOOKUP(A_Stammdaten!$B$12,$AF$4:$AL$4004,ROW(C553)-3,FALSE)</f>
        <v>0</v>
      </c>
      <c r="AF553" s="109">
        <f t="shared" si="60"/>
        <v>0</v>
      </c>
      <c r="AG553" s="109">
        <f t="shared" si="64"/>
        <v>0</v>
      </c>
      <c r="AH553" s="109">
        <f t="shared" si="64"/>
        <v>0</v>
      </c>
      <c r="AI553" s="109">
        <f t="shared" si="64"/>
        <v>0</v>
      </c>
      <c r="AJ553" s="109">
        <f t="shared" si="64"/>
        <v>0</v>
      </c>
      <c r="AK553" s="109">
        <f t="shared" si="64"/>
        <v>0</v>
      </c>
      <c r="AL553" s="109">
        <f t="shared" si="64"/>
        <v>0</v>
      </c>
    </row>
    <row r="554" spans="1:38" x14ac:dyDescent="0.3">
      <c r="A554" s="421"/>
      <c r="B554" s="421"/>
      <c r="C554" s="422"/>
      <c r="D554" s="423"/>
      <c r="E554" s="421"/>
      <c r="F554" s="421"/>
      <c r="G554" s="421"/>
      <c r="H554" s="421"/>
      <c r="I554" s="421"/>
      <c r="J554" s="421"/>
      <c r="K554" s="421"/>
      <c r="L554" s="421"/>
      <c r="M554" s="423"/>
      <c r="N554" s="340">
        <f>IF(C554&gt;A_Stammdaten!$B$12,0,SUM(E554,F554,H554,J554:K554)-SUM(G554,I554,L554:M554))</f>
        <v>0</v>
      </c>
      <c r="O554" s="421"/>
      <c r="P554" s="421"/>
      <c r="Q554" s="421"/>
      <c r="R554" s="421"/>
      <c r="S554" s="108">
        <f t="shared" si="61"/>
        <v>0</v>
      </c>
      <c r="T554" s="341">
        <f>IF(ISBLANK($B554),0,VLOOKUP($B554,Listen!$A$2:$C$45,2,FALSE))</f>
        <v>0</v>
      </c>
      <c r="U554" s="341">
        <f>IF(ISBLANK($B554),0,VLOOKUP($B554,Listen!$A$2:$C$45,3,FALSE))</f>
        <v>0</v>
      </c>
      <c r="V554" s="342">
        <f t="shared" si="63"/>
        <v>0</v>
      </c>
      <c r="W554" s="342">
        <f t="shared" si="65"/>
        <v>0</v>
      </c>
      <c r="X554" s="342">
        <f t="shared" si="65"/>
        <v>0</v>
      </c>
      <c r="Y554" s="342">
        <f t="shared" si="65"/>
        <v>0</v>
      </c>
      <c r="Z554" s="342">
        <f t="shared" si="65"/>
        <v>0</v>
      </c>
      <c r="AA554" s="342">
        <f t="shared" si="65"/>
        <v>0</v>
      </c>
      <c r="AB554" s="342">
        <f t="shared" si="65"/>
        <v>0</v>
      </c>
      <c r="AC554" s="109">
        <f t="shared" si="62"/>
        <v>0</v>
      </c>
      <c r="AD554" s="109">
        <f>IF(C554=A_Stammdaten!$B$12,E_SAV!$S554-E_SAV!$AE554,HLOOKUP(A_Stammdaten!$B$12-1,$AF$4:$AL$4004,ROW(C554)-3,FALSE)-$AE554)</f>
        <v>0</v>
      </c>
      <c r="AE554" s="109">
        <f>HLOOKUP(A_Stammdaten!$B$12,$AF$4:$AL$4004,ROW(C554)-3,FALSE)</f>
        <v>0</v>
      </c>
      <c r="AF554" s="109">
        <f t="shared" si="60"/>
        <v>0</v>
      </c>
      <c r="AG554" s="109">
        <f t="shared" si="64"/>
        <v>0</v>
      </c>
      <c r="AH554" s="109">
        <f t="shared" si="64"/>
        <v>0</v>
      </c>
      <c r="AI554" s="109">
        <f t="shared" si="64"/>
        <v>0</v>
      </c>
      <c r="AJ554" s="109">
        <f t="shared" si="64"/>
        <v>0</v>
      </c>
      <c r="AK554" s="109">
        <f t="shared" si="64"/>
        <v>0</v>
      </c>
      <c r="AL554" s="109">
        <f t="shared" si="64"/>
        <v>0</v>
      </c>
    </row>
    <row r="555" spans="1:38" x14ac:dyDescent="0.3">
      <c r="A555" s="421"/>
      <c r="B555" s="421"/>
      <c r="C555" s="422"/>
      <c r="D555" s="423"/>
      <c r="E555" s="421"/>
      <c r="F555" s="421"/>
      <c r="G555" s="421"/>
      <c r="H555" s="421"/>
      <c r="I555" s="421"/>
      <c r="J555" s="421"/>
      <c r="K555" s="421"/>
      <c r="L555" s="421"/>
      <c r="M555" s="423"/>
      <c r="N555" s="340">
        <f>IF(C555&gt;A_Stammdaten!$B$12,0,SUM(E555,F555,H555,J555:K555)-SUM(G555,I555,L555:M555))</f>
        <v>0</v>
      </c>
      <c r="O555" s="421"/>
      <c r="P555" s="421"/>
      <c r="Q555" s="421"/>
      <c r="R555" s="421"/>
      <c r="S555" s="108">
        <f t="shared" si="61"/>
        <v>0</v>
      </c>
      <c r="T555" s="341">
        <f>IF(ISBLANK($B555),0,VLOOKUP($B555,Listen!$A$2:$C$45,2,FALSE))</f>
        <v>0</v>
      </c>
      <c r="U555" s="341">
        <f>IF(ISBLANK($B555),0,VLOOKUP($B555,Listen!$A$2:$C$45,3,FALSE))</f>
        <v>0</v>
      </c>
      <c r="V555" s="342">
        <f t="shared" si="63"/>
        <v>0</v>
      </c>
      <c r="W555" s="342">
        <f t="shared" si="65"/>
        <v>0</v>
      </c>
      <c r="X555" s="342">
        <f t="shared" si="65"/>
        <v>0</v>
      </c>
      <c r="Y555" s="342">
        <f t="shared" si="65"/>
        <v>0</v>
      </c>
      <c r="Z555" s="342">
        <f t="shared" si="65"/>
        <v>0</v>
      </c>
      <c r="AA555" s="342">
        <f t="shared" si="65"/>
        <v>0</v>
      </c>
      <c r="AB555" s="342">
        <f t="shared" si="65"/>
        <v>0</v>
      </c>
      <c r="AC555" s="109">
        <f t="shared" si="62"/>
        <v>0</v>
      </c>
      <c r="AD555" s="109">
        <f>IF(C555=A_Stammdaten!$B$12,E_SAV!$S555-E_SAV!$AE555,HLOOKUP(A_Stammdaten!$B$12-1,$AF$4:$AL$4004,ROW(C555)-3,FALSE)-$AE555)</f>
        <v>0</v>
      </c>
      <c r="AE555" s="109">
        <f>HLOOKUP(A_Stammdaten!$B$12,$AF$4:$AL$4004,ROW(C555)-3,FALSE)</f>
        <v>0</v>
      </c>
      <c r="AF555" s="109">
        <f t="shared" si="60"/>
        <v>0</v>
      </c>
      <c r="AG555" s="109">
        <f t="shared" si="64"/>
        <v>0</v>
      </c>
      <c r="AH555" s="109">
        <f t="shared" si="64"/>
        <v>0</v>
      </c>
      <c r="AI555" s="109">
        <f t="shared" si="64"/>
        <v>0</v>
      </c>
      <c r="AJ555" s="109">
        <f t="shared" si="64"/>
        <v>0</v>
      </c>
      <c r="AK555" s="109">
        <f t="shared" si="64"/>
        <v>0</v>
      </c>
      <c r="AL555" s="109">
        <f t="shared" si="64"/>
        <v>0</v>
      </c>
    </row>
    <row r="556" spans="1:38" x14ac:dyDescent="0.3">
      <c r="A556" s="421"/>
      <c r="B556" s="421"/>
      <c r="C556" s="422"/>
      <c r="D556" s="423"/>
      <c r="E556" s="421"/>
      <c r="F556" s="421"/>
      <c r="G556" s="421"/>
      <c r="H556" s="421"/>
      <c r="I556" s="421"/>
      <c r="J556" s="421"/>
      <c r="K556" s="421"/>
      <c r="L556" s="421"/>
      <c r="M556" s="423"/>
      <c r="N556" s="340">
        <f>IF(C556&gt;A_Stammdaten!$B$12,0,SUM(E556,F556,H556,J556:K556)-SUM(G556,I556,L556:M556))</f>
        <v>0</v>
      </c>
      <c r="O556" s="421"/>
      <c r="P556" s="421"/>
      <c r="Q556" s="421"/>
      <c r="R556" s="421"/>
      <c r="S556" s="108">
        <f t="shared" si="61"/>
        <v>0</v>
      </c>
      <c r="T556" s="341">
        <f>IF(ISBLANK($B556),0,VLOOKUP($B556,Listen!$A$2:$C$45,2,FALSE))</f>
        <v>0</v>
      </c>
      <c r="U556" s="341">
        <f>IF(ISBLANK($B556),0,VLOOKUP($B556,Listen!$A$2:$C$45,3,FALSE))</f>
        <v>0</v>
      </c>
      <c r="V556" s="342">
        <f t="shared" si="63"/>
        <v>0</v>
      </c>
      <c r="W556" s="342">
        <f t="shared" si="65"/>
        <v>0</v>
      </c>
      <c r="X556" s="342">
        <f t="shared" si="65"/>
        <v>0</v>
      </c>
      <c r="Y556" s="342">
        <f t="shared" si="65"/>
        <v>0</v>
      </c>
      <c r="Z556" s="342">
        <f t="shared" si="65"/>
        <v>0</v>
      </c>
      <c r="AA556" s="342">
        <f t="shared" si="65"/>
        <v>0</v>
      </c>
      <c r="AB556" s="342">
        <f t="shared" si="65"/>
        <v>0</v>
      </c>
      <c r="AC556" s="109">
        <f t="shared" si="62"/>
        <v>0</v>
      </c>
      <c r="AD556" s="109">
        <f>IF(C556=A_Stammdaten!$B$12,E_SAV!$S556-E_SAV!$AE556,HLOOKUP(A_Stammdaten!$B$12-1,$AF$4:$AL$4004,ROW(C556)-3,FALSE)-$AE556)</f>
        <v>0</v>
      </c>
      <c r="AE556" s="109">
        <f>HLOOKUP(A_Stammdaten!$B$12,$AF$4:$AL$4004,ROW(C556)-3,FALSE)</f>
        <v>0</v>
      </c>
      <c r="AF556" s="109">
        <f t="shared" si="60"/>
        <v>0</v>
      </c>
      <c r="AG556" s="109">
        <f t="shared" si="64"/>
        <v>0</v>
      </c>
      <c r="AH556" s="109">
        <f t="shared" si="64"/>
        <v>0</v>
      </c>
      <c r="AI556" s="109">
        <f t="shared" si="64"/>
        <v>0</v>
      </c>
      <c r="AJ556" s="109">
        <f t="shared" si="64"/>
        <v>0</v>
      </c>
      <c r="AK556" s="109">
        <f t="shared" si="64"/>
        <v>0</v>
      </c>
      <c r="AL556" s="109">
        <f t="shared" si="64"/>
        <v>0</v>
      </c>
    </row>
    <row r="557" spans="1:38" x14ac:dyDescent="0.3">
      <c r="A557" s="421"/>
      <c r="B557" s="421"/>
      <c r="C557" s="422"/>
      <c r="D557" s="423"/>
      <c r="E557" s="421"/>
      <c r="F557" s="421"/>
      <c r="G557" s="421"/>
      <c r="H557" s="421"/>
      <c r="I557" s="421"/>
      <c r="J557" s="421"/>
      <c r="K557" s="421"/>
      <c r="L557" s="421"/>
      <c r="M557" s="423"/>
      <c r="N557" s="340">
        <f>IF(C557&gt;A_Stammdaten!$B$12,0,SUM(E557,F557,H557,J557:K557)-SUM(G557,I557,L557:M557))</f>
        <v>0</v>
      </c>
      <c r="O557" s="421"/>
      <c r="P557" s="421"/>
      <c r="Q557" s="421"/>
      <c r="R557" s="421"/>
      <c r="S557" s="108">
        <f t="shared" si="61"/>
        <v>0</v>
      </c>
      <c r="T557" s="341">
        <f>IF(ISBLANK($B557),0,VLOOKUP($B557,Listen!$A$2:$C$45,2,FALSE))</f>
        <v>0</v>
      </c>
      <c r="U557" s="341">
        <f>IF(ISBLANK($B557),0,VLOOKUP($B557,Listen!$A$2:$C$45,3,FALSE))</f>
        <v>0</v>
      </c>
      <c r="V557" s="342">
        <f t="shared" si="63"/>
        <v>0</v>
      </c>
      <c r="W557" s="342">
        <f t="shared" si="65"/>
        <v>0</v>
      </c>
      <c r="X557" s="342">
        <f t="shared" si="65"/>
        <v>0</v>
      </c>
      <c r="Y557" s="342">
        <f t="shared" si="65"/>
        <v>0</v>
      </c>
      <c r="Z557" s="342">
        <f t="shared" si="65"/>
        <v>0</v>
      </c>
      <c r="AA557" s="342">
        <f t="shared" si="65"/>
        <v>0</v>
      </c>
      <c r="AB557" s="342">
        <f t="shared" si="65"/>
        <v>0</v>
      </c>
      <c r="AC557" s="109">
        <f t="shared" si="62"/>
        <v>0</v>
      </c>
      <c r="AD557" s="109">
        <f>IF(C557=A_Stammdaten!$B$12,E_SAV!$S557-E_SAV!$AE557,HLOOKUP(A_Stammdaten!$B$12-1,$AF$4:$AL$4004,ROW(C557)-3,FALSE)-$AE557)</f>
        <v>0</v>
      </c>
      <c r="AE557" s="109">
        <f>HLOOKUP(A_Stammdaten!$B$12,$AF$4:$AL$4004,ROW(C557)-3,FALSE)</f>
        <v>0</v>
      </c>
      <c r="AF557" s="109">
        <f t="shared" si="60"/>
        <v>0</v>
      </c>
      <c r="AG557" s="109">
        <f t="shared" si="64"/>
        <v>0</v>
      </c>
      <c r="AH557" s="109">
        <f t="shared" si="64"/>
        <v>0</v>
      </c>
      <c r="AI557" s="109">
        <f t="shared" si="64"/>
        <v>0</v>
      </c>
      <c r="AJ557" s="109">
        <f t="shared" si="64"/>
        <v>0</v>
      </c>
      <c r="AK557" s="109">
        <f t="shared" si="64"/>
        <v>0</v>
      </c>
      <c r="AL557" s="109">
        <f t="shared" si="64"/>
        <v>0</v>
      </c>
    </row>
    <row r="558" spans="1:38" x14ac:dyDescent="0.3">
      <c r="A558" s="421"/>
      <c r="B558" s="421"/>
      <c r="C558" s="422"/>
      <c r="D558" s="423"/>
      <c r="E558" s="421"/>
      <c r="F558" s="421"/>
      <c r="G558" s="421"/>
      <c r="H558" s="421"/>
      <c r="I558" s="421"/>
      <c r="J558" s="421"/>
      <c r="K558" s="421"/>
      <c r="L558" s="421"/>
      <c r="M558" s="423"/>
      <c r="N558" s="340">
        <f>IF(C558&gt;A_Stammdaten!$B$12,0,SUM(E558,F558,H558,J558:K558)-SUM(G558,I558,L558:M558))</f>
        <v>0</v>
      </c>
      <c r="O558" s="421"/>
      <c r="P558" s="421"/>
      <c r="Q558" s="421"/>
      <c r="R558" s="421"/>
      <c r="S558" s="108">
        <f t="shared" si="61"/>
        <v>0</v>
      </c>
      <c r="T558" s="341">
        <f>IF(ISBLANK($B558),0,VLOOKUP($B558,Listen!$A$2:$C$45,2,FALSE))</f>
        <v>0</v>
      </c>
      <c r="U558" s="341">
        <f>IF(ISBLANK($B558),0,VLOOKUP($B558,Listen!$A$2:$C$45,3,FALSE))</f>
        <v>0</v>
      </c>
      <c r="V558" s="342">
        <f t="shared" si="63"/>
        <v>0</v>
      </c>
      <c r="W558" s="342">
        <f t="shared" si="65"/>
        <v>0</v>
      </c>
      <c r="X558" s="342">
        <f t="shared" si="65"/>
        <v>0</v>
      </c>
      <c r="Y558" s="342">
        <f t="shared" si="65"/>
        <v>0</v>
      </c>
      <c r="Z558" s="342">
        <f t="shared" si="65"/>
        <v>0</v>
      </c>
      <c r="AA558" s="342">
        <f t="shared" si="65"/>
        <v>0</v>
      </c>
      <c r="AB558" s="342">
        <f t="shared" si="65"/>
        <v>0</v>
      </c>
      <c r="AC558" s="109">
        <f t="shared" si="62"/>
        <v>0</v>
      </c>
      <c r="AD558" s="109">
        <f>IF(C558=A_Stammdaten!$B$12,E_SAV!$S558-E_SAV!$AE558,HLOOKUP(A_Stammdaten!$B$12-1,$AF$4:$AL$4004,ROW(C558)-3,FALSE)-$AE558)</f>
        <v>0</v>
      </c>
      <c r="AE558" s="109">
        <f>HLOOKUP(A_Stammdaten!$B$12,$AF$4:$AL$4004,ROW(C558)-3,FALSE)</f>
        <v>0</v>
      </c>
      <c r="AF558" s="109">
        <f t="shared" si="60"/>
        <v>0</v>
      </c>
      <c r="AG558" s="109">
        <f t="shared" si="64"/>
        <v>0</v>
      </c>
      <c r="AH558" s="109">
        <f t="shared" si="64"/>
        <v>0</v>
      </c>
      <c r="AI558" s="109">
        <f t="shared" si="64"/>
        <v>0</v>
      </c>
      <c r="AJ558" s="109">
        <f t="shared" si="64"/>
        <v>0</v>
      </c>
      <c r="AK558" s="109">
        <f t="shared" si="64"/>
        <v>0</v>
      </c>
      <c r="AL558" s="109">
        <f t="shared" si="64"/>
        <v>0</v>
      </c>
    </row>
    <row r="559" spans="1:38" x14ac:dyDescent="0.3">
      <c r="A559" s="421"/>
      <c r="B559" s="421"/>
      <c r="C559" s="422"/>
      <c r="D559" s="423"/>
      <c r="E559" s="421"/>
      <c r="F559" s="421"/>
      <c r="G559" s="421"/>
      <c r="H559" s="421"/>
      <c r="I559" s="421"/>
      <c r="J559" s="421"/>
      <c r="K559" s="421"/>
      <c r="L559" s="421"/>
      <c r="M559" s="423"/>
      <c r="N559" s="340">
        <f>IF(C559&gt;A_Stammdaten!$B$12,0,SUM(E559,F559,H559,J559:K559)-SUM(G559,I559,L559:M559))</f>
        <v>0</v>
      </c>
      <c r="O559" s="421"/>
      <c r="P559" s="421"/>
      <c r="Q559" s="421"/>
      <c r="R559" s="421"/>
      <c r="S559" s="108">
        <f t="shared" si="61"/>
        <v>0</v>
      </c>
      <c r="T559" s="341">
        <f>IF(ISBLANK($B559),0,VLOOKUP($B559,Listen!$A$2:$C$45,2,FALSE))</f>
        <v>0</v>
      </c>
      <c r="U559" s="341">
        <f>IF(ISBLANK($B559),0,VLOOKUP($B559,Listen!$A$2:$C$45,3,FALSE))</f>
        <v>0</v>
      </c>
      <c r="V559" s="342">
        <f t="shared" si="63"/>
        <v>0</v>
      </c>
      <c r="W559" s="342">
        <f t="shared" si="65"/>
        <v>0</v>
      </c>
      <c r="X559" s="342">
        <f t="shared" si="65"/>
        <v>0</v>
      </c>
      <c r="Y559" s="342">
        <f t="shared" si="65"/>
        <v>0</v>
      </c>
      <c r="Z559" s="342">
        <f t="shared" si="65"/>
        <v>0</v>
      </c>
      <c r="AA559" s="342">
        <f t="shared" si="65"/>
        <v>0</v>
      </c>
      <c r="AB559" s="342">
        <f t="shared" si="65"/>
        <v>0</v>
      </c>
      <c r="AC559" s="109">
        <f t="shared" si="62"/>
        <v>0</v>
      </c>
      <c r="AD559" s="109">
        <f>IF(C559=A_Stammdaten!$B$12,E_SAV!$S559-E_SAV!$AE559,HLOOKUP(A_Stammdaten!$B$12-1,$AF$4:$AL$4004,ROW(C559)-3,FALSE)-$AE559)</f>
        <v>0</v>
      </c>
      <c r="AE559" s="109">
        <f>HLOOKUP(A_Stammdaten!$B$12,$AF$4:$AL$4004,ROW(C559)-3,FALSE)</f>
        <v>0</v>
      </c>
      <c r="AF559" s="109">
        <f t="shared" si="60"/>
        <v>0</v>
      </c>
      <c r="AG559" s="109">
        <f t="shared" si="64"/>
        <v>0</v>
      </c>
      <c r="AH559" s="109">
        <f t="shared" si="64"/>
        <v>0</v>
      </c>
      <c r="AI559" s="109">
        <f t="shared" si="64"/>
        <v>0</v>
      </c>
      <c r="AJ559" s="109">
        <f t="shared" si="64"/>
        <v>0</v>
      </c>
      <c r="AK559" s="109">
        <f t="shared" si="64"/>
        <v>0</v>
      </c>
      <c r="AL559" s="109">
        <f t="shared" si="64"/>
        <v>0</v>
      </c>
    </row>
    <row r="560" spans="1:38" x14ac:dyDescent="0.3">
      <c r="A560" s="421"/>
      <c r="B560" s="421"/>
      <c r="C560" s="422"/>
      <c r="D560" s="423"/>
      <c r="E560" s="421"/>
      <c r="F560" s="421"/>
      <c r="G560" s="421"/>
      <c r="H560" s="421"/>
      <c r="I560" s="421"/>
      <c r="J560" s="421"/>
      <c r="K560" s="421"/>
      <c r="L560" s="421"/>
      <c r="M560" s="423"/>
      <c r="N560" s="340">
        <f>IF(C560&gt;A_Stammdaten!$B$12,0,SUM(E560,F560,H560,J560:K560)-SUM(G560,I560,L560:M560))</f>
        <v>0</v>
      </c>
      <c r="O560" s="421"/>
      <c r="P560" s="421"/>
      <c r="Q560" s="421"/>
      <c r="R560" s="421"/>
      <c r="S560" s="108">
        <f t="shared" si="61"/>
        <v>0</v>
      </c>
      <c r="T560" s="341">
        <f>IF(ISBLANK($B560),0,VLOOKUP($B560,Listen!$A$2:$C$45,2,FALSE))</f>
        <v>0</v>
      </c>
      <c r="U560" s="341">
        <f>IF(ISBLANK($B560),0,VLOOKUP($B560,Listen!$A$2:$C$45,3,FALSE))</f>
        <v>0</v>
      </c>
      <c r="V560" s="342">
        <f t="shared" si="63"/>
        <v>0</v>
      </c>
      <c r="W560" s="342">
        <f t="shared" si="65"/>
        <v>0</v>
      </c>
      <c r="X560" s="342">
        <f t="shared" si="65"/>
        <v>0</v>
      </c>
      <c r="Y560" s="342">
        <f t="shared" si="65"/>
        <v>0</v>
      </c>
      <c r="Z560" s="342">
        <f t="shared" si="65"/>
        <v>0</v>
      </c>
      <c r="AA560" s="342">
        <f t="shared" si="65"/>
        <v>0</v>
      </c>
      <c r="AB560" s="342">
        <f t="shared" si="65"/>
        <v>0</v>
      </c>
      <c r="AC560" s="109">
        <f t="shared" si="62"/>
        <v>0</v>
      </c>
      <c r="AD560" s="109">
        <f>IF(C560=A_Stammdaten!$B$12,E_SAV!$S560-E_SAV!$AE560,HLOOKUP(A_Stammdaten!$B$12-1,$AF$4:$AL$4004,ROW(C560)-3,FALSE)-$AE560)</f>
        <v>0</v>
      </c>
      <c r="AE560" s="109">
        <f>HLOOKUP(A_Stammdaten!$B$12,$AF$4:$AL$4004,ROW(C560)-3,FALSE)</f>
        <v>0</v>
      </c>
      <c r="AF560" s="109">
        <f t="shared" si="60"/>
        <v>0</v>
      </c>
      <c r="AG560" s="109">
        <f t="shared" si="64"/>
        <v>0</v>
      </c>
      <c r="AH560" s="109">
        <f t="shared" si="64"/>
        <v>0</v>
      </c>
      <c r="AI560" s="109">
        <f t="shared" si="64"/>
        <v>0</v>
      </c>
      <c r="AJ560" s="109">
        <f t="shared" si="64"/>
        <v>0</v>
      </c>
      <c r="AK560" s="109">
        <f t="shared" si="64"/>
        <v>0</v>
      </c>
      <c r="AL560" s="109">
        <f t="shared" si="64"/>
        <v>0</v>
      </c>
    </row>
    <row r="561" spans="1:38" x14ac:dyDescent="0.3">
      <c r="A561" s="421"/>
      <c r="B561" s="421"/>
      <c r="C561" s="422"/>
      <c r="D561" s="423"/>
      <c r="E561" s="421"/>
      <c r="F561" s="421"/>
      <c r="G561" s="421"/>
      <c r="H561" s="421"/>
      <c r="I561" s="421"/>
      <c r="J561" s="421"/>
      <c r="K561" s="421"/>
      <c r="L561" s="421"/>
      <c r="M561" s="423"/>
      <c r="N561" s="340">
        <f>IF(C561&gt;A_Stammdaten!$B$12,0,SUM(E561,F561,H561,J561:K561)-SUM(G561,I561,L561:M561))</f>
        <v>0</v>
      </c>
      <c r="O561" s="421"/>
      <c r="P561" s="421"/>
      <c r="Q561" s="421"/>
      <c r="R561" s="421"/>
      <c r="S561" s="108">
        <f t="shared" si="61"/>
        <v>0</v>
      </c>
      <c r="T561" s="341">
        <f>IF(ISBLANK($B561),0,VLOOKUP($B561,Listen!$A$2:$C$45,2,FALSE))</f>
        <v>0</v>
      </c>
      <c r="U561" s="341">
        <f>IF(ISBLANK($B561),0,VLOOKUP($B561,Listen!$A$2:$C$45,3,FALSE))</f>
        <v>0</v>
      </c>
      <c r="V561" s="342">
        <f t="shared" si="63"/>
        <v>0</v>
      </c>
      <c r="W561" s="342">
        <f t="shared" si="65"/>
        <v>0</v>
      </c>
      <c r="X561" s="342">
        <f t="shared" si="65"/>
        <v>0</v>
      </c>
      <c r="Y561" s="342">
        <f t="shared" si="65"/>
        <v>0</v>
      </c>
      <c r="Z561" s="342">
        <f t="shared" si="65"/>
        <v>0</v>
      </c>
      <c r="AA561" s="342">
        <f t="shared" si="65"/>
        <v>0</v>
      </c>
      <c r="AB561" s="342">
        <f t="shared" si="65"/>
        <v>0</v>
      </c>
      <c r="AC561" s="109">
        <f t="shared" si="62"/>
        <v>0</v>
      </c>
      <c r="AD561" s="109">
        <f>IF(C561=A_Stammdaten!$B$12,E_SAV!$S561-E_SAV!$AE561,HLOOKUP(A_Stammdaten!$B$12-1,$AF$4:$AL$4004,ROW(C561)-3,FALSE)-$AE561)</f>
        <v>0</v>
      </c>
      <c r="AE561" s="109">
        <f>HLOOKUP(A_Stammdaten!$B$12,$AF$4:$AL$4004,ROW(C561)-3,FALSE)</f>
        <v>0</v>
      </c>
      <c r="AF561" s="109">
        <f t="shared" si="60"/>
        <v>0</v>
      </c>
      <c r="AG561" s="109">
        <f t="shared" si="64"/>
        <v>0</v>
      </c>
      <c r="AH561" s="109">
        <f t="shared" si="64"/>
        <v>0</v>
      </c>
      <c r="AI561" s="109">
        <f t="shared" si="64"/>
        <v>0</v>
      </c>
      <c r="AJ561" s="109">
        <f t="shared" si="64"/>
        <v>0</v>
      </c>
      <c r="AK561" s="109">
        <f t="shared" si="64"/>
        <v>0</v>
      </c>
      <c r="AL561" s="109">
        <f t="shared" si="64"/>
        <v>0</v>
      </c>
    </row>
    <row r="562" spans="1:38" x14ac:dyDescent="0.3">
      <c r="A562" s="421"/>
      <c r="B562" s="421"/>
      <c r="C562" s="422"/>
      <c r="D562" s="423"/>
      <c r="E562" s="421"/>
      <c r="F562" s="421"/>
      <c r="G562" s="421"/>
      <c r="H562" s="421"/>
      <c r="I562" s="421"/>
      <c r="J562" s="421"/>
      <c r="K562" s="421"/>
      <c r="L562" s="421"/>
      <c r="M562" s="423"/>
      <c r="N562" s="340">
        <f>IF(C562&gt;A_Stammdaten!$B$12,0,SUM(E562,F562,H562,J562:K562)-SUM(G562,I562,L562:M562))</f>
        <v>0</v>
      </c>
      <c r="O562" s="421"/>
      <c r="P562" s="421"/>
      <c r="Q562" s="421"/>
      <c r="R562" s="421"/>
      <c r="S562" s="108">
        <f t="shared" si="61"/>
        <v>0</v>
      </c>
      <c r="T562" s="341">
        <f>IF(ISBLANK($B562),0,VLOOKUP($B562,Listen!$A$2:$C$45,2,FALSE))</f>
        <v>0</v>
      </c>
      <c r="U562" s="341">
        <f>IF(ISBLANK($B562),0,VLOOKUP($B562,Listen!$A$2:$C$45,3,FALSE))</f>
        <v>0</v>
      </c>
      <c r="V562" s="342">
        <f t="shared" si="63"/>
        <v>0</v>
      </c>
      <c r="W562" s="342">
        <f t="shared" si="65"/>
        <v>0</v>
      </c>
      <c r="X562" s="342">
        <f t="shared" si="65"/>
        <v>0</v>
      </c>
      <c r="Y562" s="342">
        <f t="shared" si="65"/>
        <v>0</v>
      </c>
      <c r="Z562" s="342">
        <f t="shared" si="65"/>
        <v>0</v>
      </c>
      <c r="AA562" s="342">
        <f t="shared" si="65"/>
        <v>0</v>
      </c>
      <c r="AB562" s="342">
        <f t="shared" si="65"/>
        <v>0</v>
      </c>
      <c r="AC562" s="109">
        <f t="shared" si="62"/>
        <v>0</v>
      </c>
      <c r="AD562" s="109">
        <f>IF(C562=A_Stammdaten!$B$12,E_SAV!$S562-E_SAV!$AE562,HLOOKUP(A_Stammdaten!$B$12-1,$AF$4:$AL$4004,ROW(C562)-3,FALSE)-$AE562)</f>
        <v>0</v>
      </c>
      <c r="AE562" s="109">
        <f>HLOOKUP(A_Stammdaten!$B$12,$AF$4:$AL$4004,ROW(C562)-3,FALSE)</f>
        <v>0</v>
      </c>
      <c r="AF562" s="109">
        <f t="shared" si="60"/>
        <v>0</v>
      </c>
      <c r="AG562" s="109">
        <f t="shared" si="64"/>
        <v>0</v>
      </c>
      <c r="AH562" s="109">
        <f t="shared" si="64"/>
        <v>0</v>
      </c>
      <c r="AI562" s="109">
        <f t="shared" si="64"/>
        <v>0</v>
      </c>
      <c r="AJ562" s="109">
        <f t="shared" si="64"/>
        <v>0</v>
      </c>
      <c r="AK562" s="109">
        <f t="shared" si="64"/>
        <v>0</v>
      </c>
      <c r="AL562" s="109">
        <f t="shared" si="64"/>
        <v>0</v>
      </c>
    </row>
    <row r="563" spans="1:38" x14ac:dyDescent="0.3">
      <c r="A563" s="421"/>
      <c r="B563" s="421"/>
      <c r="C563" s="422"/>
      <c r="D563" s="423"/>
      <c r="E563" s="421"/>
      <c r="F563" s="421"/>
      <c r="G563" s="421"/>
      <c r="H563" s="421"/>
      <c r="I563" s="421"/>
      <c r="J563" s="421"/>
      <c r="K563" s="421"/>
      <c r="L563" s="421"/>
      <c r="M563" s="423"/>
      <c r="N563" s="340">
        <f>IF(C563&gt;A_Stammdaten!$B$12,0,SUM(E563,F563,H563,J563:K563)-SUM(G563,I563,L563:M563))</f>
        <v>0</v>
      </c>
      <c r="O563" s="421"/>
      <c r="P563" s="421"/>
      <c r="Q563" s="421"/>
      <c r="R563" s="421"/>
      <c r="S563" s="108">
        <f t="shared" si="61"/>
        <v>0</v>
      </c>
      <c r="T563" s="341">
        <f>IF(ISBLANK($B563),0,VLOOKUP($B563,Listen!$A$2:$C$45,2,FALSE))</f>
        <v>0</v>
      </c>
      <c r="U563" s="341">
        <f>IF(ISBLANK($B563),0,VLOOKUP($B563,Listen!$A$2:$C$45,3,FALSE))</f>
        <v>0</v>
      </c>
      <c r="V563" s="342">
        <f t="shared" si="63"/>
        <v>0</v>
      </c>
      <c r="W563" s="342">
        <f t="shared" si="65"/>
        <v>0</v>
      </c>
      <c r="X563" s="342">
        <f t="shared" si="65"/>
        <v>0</v>
      </c>
      <c r="Y563" s="342">
        <f t="shared" si="65"/>
        <v>0</v>
      </c>
      <c r="Z563" s="342">
        <f t="shared" si="65"/>
        <v>0</v>
      </c>
      <c r="AA563" s="342">
        <f t="shared" si="65"/>
        <v>0</v>
      </c>
      <c r="AB563" s="342">
        <f t="shared" si="65"/>
        <v>0</v>
      </c>
      <c r="AC563" s="109">
        <f t="shared" si="62"/>
        <v>0</v>
      </c>
      <c r="AD563" s="109">
        <f>IF(C563=A_Stammdaten!$B$12,E_SAV!$S563-E_SAV!$AE563,HLOOKUP(A_Stammdaten!$B$12-1,$AF$4:$AL$4004,ROW(C563)-3,FALSE)-$AE563)</f>
        <v>0</v>
      </c>
      <c r="AE563" s="109">
        <f>HLOOKUP(A_Stammdaten!$B$12,$AF$4:$AL$4004,ROW(C563)-3,FALSE)</f>
        <v>0</v>
      </c>
      <c r="AF563" s="109">
        <f t="shared" si="60"/>
        <v>0</v>
      </c>
      <c r="AG563" s="109">
        <f t="shared" si="64"/>
        <v>0</v>
      </c>
      <c r="AH563" s="109">
        <f t="shared" si="64"/>
        <v>0</v>
      </c>
      <c r="AI563" s="109">
        <f t="shared" si="64"/>
        <v>0</v>
      </c>
      <c r="AJ563" s="109">
        <f t="shared" si="64"/>
        <v>0</v>
      </c>
      <c r="AK563" s="109">
        <f t="shared" si="64"/>
        <v>0</v>
      </c>
      <c r="AL563" s="109">
        <f t="shared" si="64"/>
        <v>0</v>
      </c>
    </row>
    <row r="564" spans="1:38" x14ac:dyDescent="0.3">
      <c r="A564" s="421"/>
      <c r="B564" s="421"/>
      <c r="C564" s="422"/>
      <c r="D564" s="423"/>
      <c r="E564" s="421"/>
      <c r="F564" s="421"/>
      <c r="G564" s="421"/>
      <c r="H564" s="421"/>
      <c r="I564" s="421"/>
      <c r="J564" s="421"/>
      <c r="K564" s="421"/>
      <c r="L564" s="421"/>
      <c r="M564" s="423"/>
      <c r="N564" s="340">
        <f>IF(C564&gt;A_Stammdaten!$B$12,0,SUM(E564,F564,H564,J564:K564)-SUM(G564,I564,L564:M564))</f>
        <v>0</v>
      </c>
      <c r="O564" s="421"/>
      <c r="P564" s="421"/>
      <c r="Q564" s="421"/>
      <c r="R564" s="421"/>
      <c r="S564" s="108">
        <f t="shared" si="61"/>
        <v>0</v>
      </c>
      <c r="T564" s="341">
        <f>IF(ISBLANK($B564),0,VLOOKUP($B564,Listen!$A$2:$C$45,2,FALSE))</f>
        <v>0</v>
      </c>
      <c r="U564" s="341">
        <f>IF(ISBLANK($B564),0,VLOOKUP($B564,Listen!$A$2:$C$45,3,FALSE))</f>
        <v>0</v>
      </c>
      <c r="V564" s="342">
        <f t="shared" si="63"/>
        <v>0</v>
      </c>
      <c r="W564" s="342">
        <f t="shared" si="65"/>
        <v>0</v>
      </c>
      <c r="X564" s="342">
        <f t="shared" si="65"/>
        <v>0</v>
      </c>
      <c r="Y564" s="342">
        <f t="shared" si="65"/>
        <v>0</v>
      </c>
      <c r="Z564" s="342">
        <f t="shared" si="65"/>
        <v>0</v>
      </c>
      <c r="AA564" s="342">
        <f t="shared" si="65"/>
        <v>0</v>
      </c>
      <c r="AB564" s="342">
        <f t="shared" si="65"/>
        <v>0</v>
      </c>
      <c r="AC564" s="109">
        <f t="shared" si="62"/>
        <v>0</v>
      </c>
      <c r="AD564" s="109">
        <f>IF(C564=A_Stammdaten!$B$12,E_SAV!$S564-E_SAV!$AE564,HLOOKUP(A_Stammdaten!$B$12-1,$AF$4:$AL$4004,ROW(C564)-3,FALSE)-$AE564)</f>
        <v>0</v>
      </c>
      <c r="AE564" s="109">
        <f>HLOOKUP(A_Stammdaten!$B$12,$AF$4:$AL$4004,ROW(C564)-3,FALSE)</f>
        <v>0</v>
      </c>
      <c r="AF564" s="109">
        <f t="shared" si="60"/>
        <v>0</v>
      </c>
      <c r="AG564" s="109">
        <f t="shared" si="64"/>
        <v>0</v>
      </c>
      <c r="AH564" s="109">
        <f t="shared" si="64"/>
        <v>0</v>
      </c>
      <c r="AI564" s="109">
        <f t="shared" si="64"/>
        <v>0</v>
      </c>
      <c r="AJ564" s="109">
        <f t="shared" si="64"/>
        <v>0</v>
      </c>
      <c r="AK564" s="109">
        <f t="shared" si="64"/>
        <v>0</v>
      </c>
      <c r="AL564" s="109">
        <f t="shared" si="64"/>
        <v>0</v>
      </c>
    </row>
    <row r="565" spans="1:38" x14ac:dyDescent="0.3">
      <c r="A565" s="421"/>
      <c r="B565" s="421"/>
      <c r="C565" s="422"/>
      <c r="D565" s="423"/>
      <c r="E565" s="421"/>
      <c r="F565" s="421"/>
      <c r="G565" s="421"/>
      <c r="H565" s="421"/>
      <c r="I565" s="421"/>
      <c r="J565" s="421"/>
      <c r="K565" s="421"/>
      <c r="L565" s="421"/>
      <c r="M565" s="423"/>
      <c r="N565" s="340">
        <f>IF(C565&gt;A_Stammdaten!$B$12,0,SUM(E565,F565,H565,J565:K565)-SUM(G565,I565,L565:M565))</f>
        <v>0</v>
      </c>
      <c r="O565" s="421"/>
      <c r="P565" s="421"/>
      <c r="Q565" s="421"/>
      <c r="R565" s="421"/>
      <c r="S565" s="108">
        <f t="shared" si="61"/>
        <v>0</v>
      </c>
      <c r="T565" s="341">
        <f>IF(ISBLANK($B565),0,VLOOKUP($B565,Listen!$A$2:$C$45,2,FALSE))</f>
        <v>0</v>
      </c>
      <c r="U565" s="341">
        <f>IF(ISBLANK($B565),0,VLOOKUP($B565,Listen!$A$2:$C$45,3,FALSE))</f>
        <v>0</v>
      </c>
      <c r="V565" s="342">
        <f t="shared" si="63"/>
        <v>0</v>
      </c>
      <c r="W565" s="342">
        <f t="shared" si="65"/>
        <v>0</v>
      </c>
      <c r="X565" s="342">
        <f t="shared" si="65"/>
        <v>0</v>
      </c>
      <c r="Y565" s="342">
        <f t="shared" si="65"/>
        <v>0</v>
      </c>
      <c r="Z565" s="342">
        <f t="shared" si="65"/>
        <v>0</v>
      </c>
      <c r="AA565" s="342">
        <f t="shared" si="65"/>
        <v>0</v>
      </c>
      <c r="AB565" s="342">
        <f t="shared" si="65"/>
        <v>0</v>
      </c>
      <c r="AC565" s="109">
        <f t="shared" si="62"/>
        <v>0</v>
      </c>
      <c r="AD565" s="109">
        <f>IF(C565=A_Stammdaten!$B$12,E_SAV!$S565-E_SAV!$AE565,HLOOKUP(A_Stammdaten!$B$12-1,$AF$4:$AL$4004,ROW(C565)-3,FALSE)-$AE565)</f>
        <v>0</v>
      </c>
      <c r="AE565" s="109">
        <f>HLOOKUP(A_Stammdaten!$B$12,$AF$4:$AL$4004,ROW(C565)-3,FALSE)</f>
        <v>0</v>
      </c>
      <c r="AF565" s="109">
        <f t="shared" si="60"/>
        <v>0</v>
      </c>
      <c r="AG565" s="109">
        <f t="shared" si="64"/>
        <v>0</v>
      </c>
      <c r="AH565" s="109">
        <f t="shared" si="64"/>
        <v>0</v>
      </c>
      <c r="AI565" s="109">
        <f t="shared" si="64"/>
        <v>0</v>
      </c>
      <c r="AJ565" s="109">
        <f t="shared" si="64"/>
        <v>0</v>
      </c>
      <c r="AK565" s="109">
        <f t="shared" si="64"/>
        <v>0</v>
      </c>
      <c r="AL565" s="109">
        <f t="shared" si="64"/>
        <v>0</v>
      </c>
    </row>
    <row r="566" spans="1:38" x14ac:dyDescent="0.3">
      <c r="A566" s="421"/>
      <c r="B566" s="421"/>
      <c r="C566" s="422"/>
      <c r="D566" s="423"/>
      <c r="E566" s="421"/>
      <c r="F566" s="421"/>
      <c r="G566" s="421"/>
      <c r="H566" s="421"/>
      <c r="I566" s="421"/>
      <c r="J566" s="421"/>
      <c r="K566" s="421"/>
      <c r="L566" s="421"/>
      <c r="M566" s="423"/>
      <c r="N566" s="340">
        <f>IF(C566&gt;A_Stammdaten!$B$12,0,SUM(E566,F566,H566,J566:K566)-SUM(G566,I566,L566:M566))</f>
        <v>0</v>
      </c>
      <c r="O566" s="421"/>
      <c r="P566" s="421"/>
      <c r="Q566" s="421"/>
      <c r="R566" s="421"/>
      <c r="S566" s="108">
        <f t="shared" si="61"/>
        <v>0</v>
      </c>
      <c r="T566" s="341">
        <f>IF(ISBLANK($B566),0,VLOOKUP($B566,Listen!$A$2:$C$45,2,FALSE))</f>
        <v>0</v>
      </c>
      <c r="U566" s="341">
        <f>IF(ISBLANK($B566),0,VLOOKUP($B566,Listen!$A$2:$C$45,3,FALSE))</f>
        <v>0</v>
      </c>
      <c r="V566" s="342">
        <f t="shared" si="63"/>
        <v>0</v>
      </c>
      <c r="W566" s="342">
        <f t="shared" si="65"/>
        <v>0</v>
      </c>
      <c r="X566" s="342">
        <f t="shared" si="65"/>
        <v>0</v>
      </c>
      <c r="Y566" s="342">
        <f t="shared" si="65"/>
        <v>0</v>
      </c>
      <c r="Z566" s="342">
        <f t="shared" si="65"/>
        <v>0</v>
      </c>
      <c r="AA566" s="342">
        <f t="shared" si="65"/>
        <v>0</v>
      </c>
      <c r="AB566" s="342">
        <f t="shared" si="65"/>
        <v>0</v>
      </c>
      <c r="AC566" s="109">
        <f t="shared" si="62"/>
        <v>0</v>
      </c>
      <c r="AD566" s="109">
        <f>IF(C566=A_Stammdaten!$B$12,E_SAV!$S566-E_SAV!$AE566,HLOOKUP(A_Stammdaten!$B$12-1,$AF$4:$AL$4004,ROW(C566)-3,FALSE)-$AE566)</f>
        <v>0</v>
      </c>
      <c r="AE566" s="109">
        <f>HLOOKUP(A_Stammdaten!$B$12,$AF$4:$AL$4004,ROW(C566)-3,FALSE)</f>
        <v>0</v>
      </c>
      <c r="AF566" s="109">
        <f t="shared" si="60"/>
        <v>0</v>
      </c>
      <c r="AG566" s="109">
        <f t="shared" si="64"/>
        <v>0</v>
      </c>
      <c r="AH566" s="109">
        <f t="shared" si="64"/>
        <v>0</v>
      </c>
      <c r="AI566" s="109">
        <f t="shared" si="64"/>
        <v>0</v>
      </c>
      <c r="AJ566" s="109">
        <f t="shared" si="64"/>
        <v>0</v>
      </c>
      <c r="AK566" s="109">
        <f t="shared" si="64"/>
        <v>0</v>
      </c>
      <c r="AL566" s="109">
        <f t="shared" si="64"/>
        <v>0</v>
      </c>
    </row>
    <row r="567" spans="1:38" x14ac:dyDescent="0.3">
      <c r="A567" s="421"/>
      <c r="B567" s="421"/>
      <c r="C567" s="422"/>
      <c r="D567" s="423"/>
      <c r="E567" s="421"/>
      <c r="F567" s="421"/>
      <c r="G567" s="421"/>
      <c r="H567" s="421"/>
      <c r="I567" s="421"/>
      <c r="J567" s="421"/>
      <c r="K567" s="421"/>
      <c r="L567" s="421"/>
      <c r="M567" s="423"/>
      <c r="N567" s="340">
        <f>IF(C567&gt;A_Stammdaten!$B$12,0,SUM(E567,F567,H567,J567:K567)-SUM(G567,I567,L567:M567))</f>
        <v>0</v>
      </c>
      <c r="O567" s="421"/>
      <c r="P567" s="421"/>
      <c r="Q567" s="421"/>
      <c r="R567" s="421"/>
      <c r="S567" s="108">
        <f t="shared" si="61"/>
        <v>0</v>
      </c>
      <c r="T567" s="341">
        <f>IF(ISBLANK($B567),0,VLOOKUP($B567,Listen!$A$2:$C$45,2,FALSE))</f>
        <v>0</v>
      </c>
      <c r="U567" s="341">
        <f>IF(ISBLANK($B567),0,VLOOKUP($B567,Listen!$A$2:$C$45,3,FALSE))</f>
        <v>0</v>
      </c>
      <c r="V567" s="342">
        <f t="shared" si="63"/>
        <v>0</v>
      </c>
      <c r="W567" s="342">
        <f t="shared" si="65"/>
        <v>0</v>
      </c>
      <c r="X567" s="342">
        <f t="shared" si="65"/>
        <v>0</v>
      </c>
      <c r="Y567" s="342">
        <f t="shared" si="65"/>
        <v>0</v>
      </c>
      <c r="Z567" s="342">
        <f t="shared" si="65"/>
        <v>0</v>
      </c>
      <c r="AA567" s="342">
        <f t="shared" si="65"/>
        <v>0</v>
      </c>
      <c r="AB567" s="342">
        <f t="shared" si="65"/>
        <v>0</v>
      </c>
      <c r="AC567" s="109">
        <f t="shared" si="62"/>
        <v>0</v>
      </c>
      <c r="AD567" s="109">
        <f>IF(C567=A_Stammdaten!$B$12,E_SAV!$S567-E_SAV!$AE567,HLOOKUP(A_Stammdaten!$B$12-1,$AF$4:$AL$4004,ROW(C567)-3,FALSE)-$AE567)</f>
        <v>0</v>
      </c>
      <c r="AE567" s="109">
        <f>HLOOKUP(A_Stammdaten!$B$12,$AF$4:$AL$4004,ROW(C567)-3,FALSE)</f>
        <v>0</v>
      </c>
      <c r="AF567" s="109">
        <f t="shared" si="60"/>
        <v>0</v>
      </c>
      <c r="AG567" s="109">
        <f t="shared" si="64"/>
        <v>0</v>
      </c>
      <c r="AH567" s="109">
        <f t="shared" si="64"/>
        <v>0</v>
      </c>
      <c r="AI567" s="109">
        <f t="shared" si="64"/>
        <v>0</v>
      </c>
      <c r="AJ567" s="109">
        <f t="shared" si="64"/>
        <v>0</v>
      </c>
      <c r="AK567" s="109">
        <f t="shared" si="64"/>
        <v>0</v>
      </c>
      <c r="AL567" s="109">
        <f t="shared" si="64"/>
        <v>0</v>
      </c>
    </row>
    <row r="568" spans="1:38" x14ac:dyDescent="0.3">
      <c r="A568" s="421"/>
      <c r="B568" s="421"/>
      <c r="C568" s="422"/>
      <c r="D568" s="423"/>
      <c r="E568" s="421"/>
      <c r="F568" s="421"/>
      <c r="G568" s="421"/>
      <c r="H568" s="421"/>
      <c r="I568" s="421"/>
      <c r="J568" s="421"/>
      <c r="K568" s="421"/>
      <c r="L568" s="421"/>
      <c r="M568" s="423"/>
      <c r="N568" s="340">
        <f>IF(C568&gt;A_Stammdaten!$B$12,0,SUM(E568,F568,H568,J568:K568)-SUM(G568,I568,L568:M568))</f>
        <v>0</v>
      </c>
      <c r="O568" s="421"/>
      <c r="P568" s="421"/>
      <c r="Q568" s="421"/>
      <c r="R568" s="421"/>
      <c r="S568" s="108">
        <f t="shared" si="61"/>
        <v>0</v>
      </c>
      <c r="T568" s="341">
        <f>IF(ISBLANK($B568),0,VLOOKUP($B568,Listen!$A$2:$C$45,2,FALSE))</f>
        <v>0</v>
      </c>
      <c r="U568" s="341">
        <f>IF(ISBLANK($B568),0,VLOOKUP($B568,Listen!$A$2:$C$45,3,FALSE))</f>
        <v>0</v>
      </c>
      <c r="V568" s="342">
        <f t="shared" si="63"/>
        <v>0</v>
      </c>
      <c r="W568" s="342">
        <f t="shared" si="65"/>
        <v>0</v>
      </c>
      <c r="X568" s="342">
        <f t="shared" si="65"/>
        <v>0</v>
      </c>
      <c r="Y568" s="342">
        <f t="shared" si="65"/>
        <v>0</v>
      </c>
      <c r="Z568" s="342">
        <f t="shared" si="65"/>
        <v>0</v>
      </c>
      <c r="AA568" s="342">
        <f t="shared" si="65"/>
        <v>0</v>
      </c>
      <c r="AB568" s="342">
        <f t="shared" si="65"/>
        <v>0</v>
      </c>
      <c r="AC568" s="109">
        <f t="shared" si="62"/>
        <v>0</v>
      </c>
      <c r="AD568" s="109">
        <f>IF(C568=A_Stammdaten!$B$12,E_SAV!$S568-E_SAV!$AE568,HLOOKUP(A_Stammdaten!$B$12-1,$AF$4:$AL$4004,ROW(C568)-3,FALSE)-$AE568)</f>
        <v>0</v>
      </c>
      <c r="AE568" s="109">
        <f>HLOOKUP(A_Stammdaten!$B$12,$AF$4:$AL$4004,ROW(C568)-3,FALSE)</f>
        <v>0</v>
      </c>
      <c r="AF568" s="109">
        <f t="shared" si="60"/>
        <v>0</v>
      </c>
      <c r="AG568" s="109">
        <f t="shared" si="64"/>
        <v>0</v>
      </c>
      <c r="AH568" s="109">
        <f t="shared" si="64"/>
        <v>0</v>
      </c>
      <c r="AI568" s="109">
        <f t="shared" si="64"/>
        <v>0</v>
      </c>
      <c r="AJ568" s="109">
        <f t="shared" si="64"/>
        <v>0</v>
      </c>
      <c r="AK568" s="109">
        <f t="shared" si="64"/>
        <v>0</v>
      </c>
      <c r="AL568" s="109">
        <f t="shared" si="64"/>
        <v>0</v>
      </c>
    </row>
    <row r="569" spans="1:38" x14ac:dyDescent="0.3">
      <c r="A569" s="421"/>
      <c r="B569" s="421"/>
      <c r="C569" s="422"/>
      <c r="D569" s="423"/>
      <c r="E569" s="421"/>
      <c r="F569" s="421"/>
      <c r="G569" s="421"/>
      <c r="H569" s="421"/>
      <c r="I569" s="421"/>
      <c r="J569" s="421"/>
      <c r="K569" s="421"/>
      <c r="L569" s="421"/>
      <c r="M569" s="423"/>
      <c r="N569" s="340">
        <f>IF(C569&gt;A_Stammdaten!$B$12,0,SUM(E569,F569,H569,J569:K569)-SUM(G569,I569,L569:M569))</f>
        <v>0</v>
      </c>
      <c r="O569" s="421"/>
      <c r="P569" s="421"/>
      <c r="Q569" s="421"/>
      <c r="R569" s="421"/>
      <c r="S569" s="108">
        <f t="shared" si="61"/>
        <v>0</v>
      </c>
      <c r="T569" s="341">
        <f>IF(ISBLANK($B569),0,VLOOKUP($B569,Listen!$A$2:$C$45,2,FALSE))</f>
        <v>0</v>
      </c>
      <c r="U569" s="341">
        <f>IF(ISBLANK($B569),0,VLOOKUP($B569,Listen!$A$2:$C$45,3,FALSE))</f>
        <v>0</v>
      </c>
      <c r="V569" s="342">
        <f t="shared" si="63"/>
        <v>0</v>
      </c>
      <c r="W569" s="342">
        <f t="shared" si="65"/>
        <v>0</v>
      </c>
      <c r="X569" s="342">
        <f t="shared" si="65"/>
        <v>0</v>
      </c>
      <c r="Y569" s="342">
        <f t="shared" si="65"/>
        <v>0</v>
      </c>
      <c r="Z569" s="342">
        <f t="shared" si="65"/>
        <v>0</v>
      </c>
      <c r="AA569" s="342">
        <f t="shared" si="65"/>
        <v>0</v>
      </c>
      <c r="AB569" s="342">
        <f t="shared" si="65"/>
        <v>0</v>
      </c>
      <c r="AC569" s="109">
        <f t="shared" si="62"/>
        <v>0</v>
      </c>
      <c r="AD569" s="109">
        <f>IF(C569=A_Stammdaten!$B$12,E_SAV!$S569-E_SAV!$AE569,HLOOKUP(A_Stammdaten!$B$12-1,$AF$4:$AL$4004,ROW(C569)-3,FALSE)-$AE569)</f>
        <v>0</v>
      </c>
      <c r="AE569" s="109">
        <f>HLOOKUP(A_Stammdaten!$B$12,$AF$4:$AL$4004,ROW(C569)-3,FALSE)</f>
        <v>0</v>
      </c>
      <c r="AF569" s="109">
        <f t="shared" si="60"/>
        <v>0</v>
      </c>
      <c r="AG569" s="109">
        <f t="shared" si="64"/>
        <v>0</v>
      </c>
      <c r="AH569" s="109">
        <f t="shared" si="64"/>
        <v>0</v>
      </c>
      <c r="AI569" s="109">
        <f t="shared" si="64"/>
        <v>0</v>
      </c>
      <c r="AJ569" s="109">
        <f t="shared" si="64"/>
        <v>0</v>
      </c>
      <c r="AK569" s="109">
        <f t="shared" si="64"/>
        <v>0</v>
      </c>
      <c r="AL569" s="109">
        <f t="shared" si="64"/>
        <v>0</v>
      </c>
    </row>
    <row r="570" spans="1:38" x14ac:dyDescent="0.3">
      <c r="A570" s="421"/>
      <c r="B570" s="421"/>
      <c r="C570" s="422"/>
      <c r="D570" s="423"/>
      <c r="E570" s="421"/>
      <c r="F570" s="421"/>
      <c r="G570" s="421"/>
      <c r="H570" s="421"/>
      <c r="I570" s="421"/>
      <c r="J570" s="421"/>
      <c r="K570" s="421"/>
      <c r="L570" s="421"/>
      <c r="M570" s="423"/>
      <c r="N570" s="340">
        <f>IF(C570&gt;A_Stammdaten!$B$12,0,SUM(E570,F570,H570,J570:K570)-SUM(G570,I570,L570:M570))</f>
        <v>0</v>
      </c>
      <c r="O570" s="421"/>
      <c r="P570" s="421"/>
      <c r="Q570" s="421"/>
      <c r="R570" s="421"/>
      <c r="S570" s="108">
        <f t="shared" si="61"/>
        <v>0</v>
      </c>
      <c r="T570" s="341">
        <f>IF(ISBLANK($B570),0,VLOOKUP($B570,Listen!$A$2:$C$45,2,FALSE))</f>
        <v>0</v>
      </c>
      <c r="U570" s="341">
        <f>IF(ISBLANK($B570),0,VLOOKUP($B570,Listen!$A$2:$C$45,3,FALSE))</f>
        <v>0</v>
      </c>
      <c r="V570" s="342">
        <f t="shared" si="63"/>
        <v>0</v>
      </c>
      <c r="W570" s="342">
        <f t="shared" si="65"/>
        <v>0</v>
      </c>
      <c r="X570" s="342">
        <f t="shared" si="65"/>
        <v>0</v>
      </c>
      <c r="Y570" s="342">
        <f t="shared" si="65"/>
        <v>0</v>
      </c>
      <c r="Z570" s="342">
        <f t="shared" si="65"/>
        <v>0</v>
      </c>
      <c r="AA570" s="342">
        <f t="shared" si="65"/>
        <v>0</v>
      </c>
      <c r="AB570" s="342">
        <f t="shared" si="65"/>
        <v>0</v>
      </c>
      <c r="AC570" s="109">
        <f t="shared" si="62"/>
        <v>0</v>
      </c>
      <c r="AD570" s="109">
        <f>IF(C570=A_Stammdaten!$B$12,E_SAV!$S570-E_SAV!$AE570,HLOOKUP(A_Stammdaten!$B$12-1,$AF$4:$AL$4004,ROW(C570)-3,FALSE)-$AE570)</f>
        <v>0</v>
      </c>
      <c r="AE570" s="109">
        <f>HLOOKUP(A_Stammdaten!$B$12,$AF$4:$AL$4004,ROW(C570)-3,FALSE)</f>
        <v>0</v>
      </c>
      <c r="AF570" s="109">
        <f t="shared" si="60"/>
        <v>0</v>
      </c>
      <c r="AG570" s="109">
        <f t="shared" si="64"/>
        <v>0</v>
      </c>
      <c r="AH570" s="109">
        <f t="shared" si="64"/>
        <v>0</v>
      </c>
      <c r="AI570" s="109">
        <f t="shared" si="64"/>
        <v>0</v>
      </c>
      <c r="AJ570" s="109">
        <f t="shared" si="64"/>
        <v>0</v>
      </c>
      <c r="AK570" s="109">
        <f t="shared" si="64"/>
        <v>0</v>
      </c>
      <c r="AL570" s="109">
        <f t="shared" si="64"/>
        <v>0</v>
      </c>
    </row>
    <row r="571" spans="1:38" x14ac:dyDescent="0.3">
      <c r="A571" s="421"/>
      <c r="B571" s="421"/>
      <c r="C571" s="422"/>
      <c r="D571" s="423"/>
      <c r="E571" s="421"/>
      <c r="F571" s="421"/>
      <c r="G571" s="421"/>
      <c r="H571" s="421"/>
      <c r="I571" s="421"/>
      <c r="J571" s="421"/>
      <c r="K571" s="421"/>
      <c r="L571" s="421"/>
      <c r="M571" s="423"/>
      <c r="N571" s="340">
        <f>IF(C571&gt;A_Stammdaten!$B$12,0,SUM(E571,F571,H571,J571:K571)-SUM(G571,I571,L571:M571))</f>
        <v>0</v>
      </c>
      <c r="O571" s="421"/>
      <c r="P571" s="421"/>
      <c r="Q571" s="421"/>
      <c r="R571" s="421"/>
      <c r="S571" s="108">
        <f t="shared" si="61"/>
        <v>0</v>
      </c>
      <c r="T571" s="341">
        <f>IF(ISBLANK($B571),0,VLOOKUP($B571,Listen!$A$2:$C$45,2,FALSE))</f>
        <v>0</v>
      </c>
      <c r="U571" s="341">
        <f>IF(ISBLANK($B571),0,VLOOKUP($B571,Listen!$A$2:$C$45,3,FALSE))</f>
        <v>0</v>
      </c>
      <c r="V571" s="342">
        <f t="shared" si="63"/>
        <v>0</v>
      </c>
      <c r="W571" s="342">
        <f t="shared" si="65"/>
        <v>0</v>
      </c>
      <c r="X571" s="342">
        <f t="shared" si="65"/>
        <v>0</v>
      </c>
      <c r="Y571" s="342">
        <f t="shared" si="65"/>
        <v>0</v>
      </c>
      <c r="Z571" s="342">
        <f t="shared" si="65"/>
        <v>0</v>
      </c>
      <c r="AA571" s="342">
        <f t="shared" si="65"/>
        <v>0</v>
      </c>
      <c r="AB571" s="342">
        <f t="shared" si="65"/>
        <v>0</v>
      </c>
      <c r="AC571" s="109">
        <f t="shared" si="62"/>
        <v>0</v>
      </c>
      <c r="AD571" s="109">
        <f>IF(C571=A_Stammdaten!$B$12,E_SAV!$S571-E_SAV!$AE571,HLOOKUP(A_Stammdaten!$B$12-1,$AF$4:$AL$4004,ROW(C571)-3,FALSE)-$AE571)</f>
        <v>0</v>
      </c>
      <c r="AE571" s="109">
        <f>HLOOKUP(A_Stammdaten!$B$12,$AF$4:$AL$4004,ROW(C571)-3,FALSE)</f>
        <v>0</v>
      </c>
      <c r="AF571" s="109">
        <f t="shared" si="60"/>
        <v>0</v>
      </c>
      <c r="AG571" s="109">
        <f t="shared" si="64"/>
        <v>0</v>
      </c>
      <c r="AH571" s="109">
        <f t="shared" si="64"/>
        <v>0</v>
      </c>
      <c r="AI571" s="109">
        <f t="shared" si="64"/>
        <v>0</v>
      </c>
      <c r="AJ571" s="109">
        <f t="shared" si="64"/>
        <v>0</v>
      </c>
      <c r="AK571" s="109">
        <f t="shared" si="64"/>
        <v>0</v>
      </c>
      <c r="AL571" s="109">
        <f t="shared" si="64"/>
        <v>0</v>
      </c>
    </row>
    <row r="572" spans="1:38" x14ac:dyDescent="0.3">
      <c r="A572" s="421"/>
      <c r="B572" s="421"/>
      <c r="C572" s="422"/>
      <c r="D572" s="423"/>
      <c r="E572" s="421"/>
      <c r="F572" s="421"/>
      <c r="G572" s="421"/>
      <c r="H572" s="421"/>
      <c r="I572" s="421"/>
      <c r="J572" s="421"/>
      <c r="K572" s="421"/>
      <c r="L572" s="421"/>
      <c r="M572" s="423"/>
      <c r="N572" s="340">
        <f>IF(C572&gt;A_Stammdaten!$B$12,0,SUM(E572,F572,H572,J572:K572)-SUM(G572,I572,L572:M572))</f>
        <v>0</v>
      </c>
      <c r="O572" s="421"/>
      <c r="P572" s="421"/>
      <c r="Q572" s="421"/>
      <c r="R572" s="421"/>
      <c r="S572" s="108">
        <f t="shared" si="61"/>
        <v>0</v>
      </c>
      <c r="T572" s="341">
        <f>IF(ISBLANK($B572),0,VLOOKUP($B572,Listen!$A$2:$C$45,2,FALSE))</f>
        <v>0</v>
      </c>
      <c r="U572" s="341">
        <f>IF(ISBLANK($B572),0,VLOOKUP($B572,Listen!$A$2:$C$45,3,FALSE))</f>
        <v>0</v>
      </c>
      <c r="V572" s="342">
        <f t="shared" si="63"/>
        <v>0</v>
      </c>
      <c r="W572" s="342">
        <f t="shared" si="65"/>
        <v>0</v>
      </c>
      <c r="X572" s="342">
        <f t="shared" si="65"/>
        <v>0</v>
      </c>
      <c r="Y572" s="342">
        <f t="shared" si="65"/>
        <v>0</v>
      </c>
      <c r="Z572" s="342">
        <f t="shared" si="65"/>
        <v>0</v>
      </c>
      <c r="AA572" s="342">
        <f t="shared" si="65"/>
        <v>0</v>
      </c>
      <c r="AB572" s="342">
        <f t="shared" si="65"/>
        <v>0</v>
      </c>
      <c r="AC572" s="109">
        <f t="shared" si="62"/>
        <v>0</v>
      </c>
      <c r="AD572" s="109">
        <f>IF(C572=A_Stammdaten!$B$12,E_SAV!$S572-E_SAV!$AE572,HLOOKUP(A_Stammdaten!$B$12-1,$AF$4:$AL$4004,ROW(C572)-3,FALSE)-$AE572)</f>
        <v>0</v>
      </c>
      <c r="AE572" s="109">
        <f>HLOOKUP(A_Stammdaten!$B$12,$AF$4:$AL$4004,ROW(C572)-3,FALSE)</f>
        <v>0</v>
      </c>
      <c r="AF572" s="109">
        <f t="shared" si="60"/>
        <v>0</v>
      </c>
      <c r="AG572" s="109">
        <f t="shared" si="64"/>
        <v>0</v>
      </c>
      <c r="AH572" s="109">
        <f t="shared" si="64"/>
        <v>0</v>
      </c>
      <c r="AI572" s="109">
        <f t="shared" si="64"/>
        <v>0</v>
      </c>
      <c r="AJ572" s="109">
        <f t="shared" si="64"/>
        <v>0</v>
      </c>
      <c r="AK572" s="109">
        <f t="shared" si="64"/>
        <v>0</v>
      </c>
      <c r="AL572" s="109">
        <f t="shared" si="64"/>
        <v>0</v>
      </c>
    </row>
    <row r="573" spans="1:38" x14ac:dyDescent="0.3">
      <c r="A573" s="421"/>
      <c r="B573" s="421"/>
      <c r="C573" s="422"/>
      <c r="D573" s="423"/>
      <c r="E573" s="421"/>
      <c r="F573" s="421"/>
      <c r="G573" s="421"/>
      <c r="H573" s="421"/>
      <c r="I573" s="421"/>
      <c r="J573" s="421"/>
      <c r="K573" s="421"/>
      <c r="L573" s="421"/>
      <c r="M573" s="423"/>
      <c r="N573" s="340">
        <f>IF(C573&gt;A_Stammdaten!$B$12,0,SUM(E573,F573,H573,J573:K573)-SUM(G573,I573,L573:M573))</f>
        <v>0</v>
      </c>
      <c r="O573" s="421"/>
      <c r="P573" s="421"/>
      <c r="Q573" s="421"/>
      <c r="R573" s="421"/>
      <c r="S573" s="108">
        <f t="shared" si="61"/>
        <v>0</v>
      </c>
      <c r="T573" s="341">
        <f>IF(ISBLANK($B573),0,VLOOKUP($B573,Listen!$A$2:$C$45,2,FALSE))</f>
        <v>0</v>
      </c>
      <c r="U573" s="341">
        <f>IF(ISBLANK($B573),0,VLOOKUP($B573,Listen!$A$2:$C$45,3,FALSE))</f>
        <v>0</v>
      </c>
      <c r="V573" s="342">
        <f t="shared" si="63"/>
        <v>0</v>
      </c>
      <c r="W573" s="342">
        <f t="shared" si="65"/>
        <v>0</v>
      </c>
      <c r="X573" s="342">
        <f t="shared" si="65"/>
        <v>0</v>
      </c>
      <c r="Y573" s="342">
        <f t="shared" si="65"/>
        <v>0</v>
      </c>
      <c r="Z573" s="342">
        <f t="shared" si="65"/>
        <v>0</v>
      </c>
      <c r="AA573" s="342">
        <f t="shared" si="65"/>
        <v>0</v>
      </c>
      <c r="AB573" s="342">
        <f t="shared" si="65"/>
        <v>0</v>
      </c>
      <c r="AC573" s="109">
        <f t="shared" si="62"/>
        <v>0</v>
      </c>
      <c r="AD573" s="109">
        <f>IF(C573=A_Stammdaten!$B$12,E_SAV!$S573-E_SAV!$AE573,HLOOKUP(A_Stammdaten!$B$12-1,$AF$4:$AL$4004,ROW(C573)-3,FALSE)-$AE573)</f>
        <v>0</v>
      </c>
      <c r="AE573" s="109">
        <f>HLOOKUP(A_Stammdaten!$B$12,$AF$4:$AL$4004,ROW(C573)-3,FALSE)</f>
        <v>0</v>
      </c>
      <c r="AF573" s="109">
        <f t="shared" si="60"/>
        <v>0</v>
      </c>
      <c r="AG573" s="109">
        <f t="shared" si="64"/>
        <v>0</v>
      </c>
      <c r="AH573" s="109">
        <f t="shared" si="64"/>
        <v>0</v>
      </c>
      <c r="AI573" s="109">
        <f t="shared" si="64"/>
        <v>0</v>
      </c>
      <c r="AJ573" s="109">
        <f t="shared" si="64"/>
        <v>0</v>
      </c>
      <c r="AK573" s="109">
        <f t="shared" si="64"/>
        <v>0</v>
      </c>
      <c r="AL573" s="109">
        <f t="shared" si="64"/>
        <v>0</v>
      </c>
    </row>
    <row r="574" spans="1:38" x14ac:dyDescent="0.3">
      <c r="A574" s="421"/>
      <c r="B574" s="421"/>
      <c r="C574" s="422"/>
      <c r="D574" s="423"/>
      <c r="E574" s="421"/>
      <c r="F574" s="421"/>
      <c r="G574" s="421"/>
      <c r="H574" s="421"/>
      <c r="I574" s="421"/>
      <c r="J574" s="421"/>
      <c r="K574" s="421"/>
      <c r="L574" s="421"/>
      <c r="M574" s="423"/>
      <c r="N574" s="340">
        <f>IF(C574&gt;A_Stammdaten!$B$12,0,SUM(E574,F574,H574,J574:K574)-SUM(G574,I574,L574:M574))</f>
        <v>0</v>
      </c>
      <c r="O574" s="421"/>
      <c r="P574" s="421"/>
      <c r="Q574" s="421"/>
      <c r="R574" s="421"/>
      <c r="S574" s="108">
        <f t="shared" si="61"/>
        <v>0</v>
      </c>
      <c r="T574" s="341">
        <f>IF(ISBLANK($B574),0,VLOOKUP($B574,Listen!$A$2:$C$45,2,FALSE))</f>
        <v>0</v>
      </c>
      <c r="U574" s="341">
        <f>IF(ISBLANK($B574),0,VLOOKUP($B574,Listen!$A$2:$C$45,3,FALSE))</f>
        <v>0</v>
      </c>
      <c r="V574" s="342">
        <f t="shared" si="63"/>
        <v>0</v>
      </c>
      <c r="W574" s="342">
        <f t="shared" si="65"/>
        <v>0</v>
      </c>
      <c r="X574" s="342">
        <f t="shared" si="65"/>
        <v>0</v>
      </c>
      <c r="Y574" s="342">
        <f t="shared" si="65"/>
        <v>0</v>
      </c>
      <c r="Z574" s="342">
        <f t="shared" si="65"/>
        <v>0</v>
      </c>
      <c r="AA574" s="342">
        <f t="shared" si="65"/>
        <v>0</v>
      </c>
      <c r="AB574" s="342">
        <f t="shared" si="65"/>
        <v>0</v>
      </c>
      <c r="AC574" s="109">
        <f t="shared" si="62"/>
        <v>0</v>
      </c>
      <c r="AD574" s="109">
        <f>IF(C574=A_Stammdaten!$B$12,E_SAV!$S574-E_SAV!$AE574,HLOOKUP(A_Stammdaten!$B$12-1,$AF$4:$AL$4004,ROW(C574)-3,FALSE)-$AE574)</f>
        <v>0</v>
      </c>
      <c r="AE574" s="109">
        <f>HLOOKUP(A_Stammdaten!$B$12,$AF$4:$AL$4004,ROW(C574)-3,FALSE)</f>
        <v>0</v>
      </c>
      <c r="AF574" s="109">
        <f t="shared" si="60"/>
        <v>0</v>
      </c>
      <c r="AG574" s="109">
        <f t="shared" si="64"/>
        <v>0</v>
      </c>
      <c r="AH574" s="109">
        <f t="shared" si="64"/>
        <v>0</v>
      </c>
      <c r="AI574" s="109">
        <f t="shared" si="64"/>
        <v>0</v>
      </c>
      <c r="AJ574" s="109">
        <f t="shared" si="64"/>
        <v>0</v>
      </c>
      <c r="AK574" s="109">
        <f t="shared" si="64"/>
        <v>0</v>
      </c>
      <c r="AL574" s="109">
        <f t="shared" si="64"/>
        <v>0</v>
      </c>
    </row>
    <row r="575" spans="1:38" x14ac:dyDescent="0.3">
      <c r="A575" s="421"/>
      <c r="B575" s="421"/>
      <c r="C575" s="422"/>
      <c r="D575" s="423"/>
      <c r="E575" s="421"/>
      <c r="F575" s="421"/>
      <c r="G575" s="421"/>
      <c r="H575" s="421"/>
      <c r="I575" s="421"/>
      <c r="J575" s="421"/>
      <c r="K575" s="421"/>
      <c r="L575" s="421"/>
      <c r="M575" s="423"/>
      <c r="N575" s="340">
        <f>IF(C575&gt;A_Stammdaten!$B$12,0,SUM(E575,F575,H575,J575:K575)-SUM(G575,I575,L575:M575))</f>
        <v>0</v>
      </c>
      <c r="O575" s="421"/>
      <c r="P575" s="421"/>
      <c r="Q575" s="421"/>
      <c r="R575" s="421"/>
      <c r="S575" s="108">
        <f t="shared" si="61"/>
        <v>0</v>
      </c>
      <c r="T575" s="341">
        <f>IF(ISBLANK($B575),0,VLOOKUP($B575,Listen!$A$2:$C$45,2,FALSE))</f>
        <v>0</v>
      </c>
      <c r="U575" s="341">
        <f>IF(ISBLANK($B575),0,VLOOKUP($B575,Listen!$A$2:$C$45,3,FALSE))</f>
        <v>0</v>
      </c>
      <c r="V575" s="342">
        <f t="shared" si="63"/>
        <v>0</v>
      </c>
      <c r="W575" s="342">
        <f t="shared" si="65"/>
        <v>0</v>
      </c>
      <c r="X575" s="342">
        <f t="shared" si="65"/>
        <v>0</v>
      </c>
      <c r="Y575" s="342">
        <f t="shared" si="65"/>
        <v>0</v>
      </c>
      <c r="Z575" s="342">
        <f t="shared" si="65"/>
        <v>0</v>
      </c>
      <c r="AA575" s="342">
        <f t="shared" si="65"/>
        <v>0</v>
      </c>
      <c r="AB575" s="342">
        <f t="shared" si="65"/>
        <v>0</v>
      </c>
      <c r="AC575" s="109">
        <f t="shared" si="62"/>
        <v>0</v>
      </c>
      <c r="AD575" s="109">
        <f>IF(C575=A_Stammdaten!$B$12,E_SAV!$S575-E_SAV!$AE575,HLOOKUP(A_Stammdaten!$B$12-1,$AF$4:$AL$4004,ROW(C575)-3,FALSE)-$AE575)</f>
        <v>0</v>
      </c>
      <c r="AE575" s="109">
        <f>HLOOKUP(A_Stammdaten!$B$12,$AF$4:$AL$4004,ROW(C575)-3,FALSE)</f>
        <v>0</v>
      </c>
      <c r="AF575" s="109">
        <f t="shared" si="60"/>
        <v>0</v>
      </c>
      <c r="AG575" s="109">
        <f t="shared" si="64"/>
        <v>0</v>
      </c>
      <c r="AH575" s="109">
        <f t="shared" si="64"/>
        <v>0</v>
      </c>
      <c r="AI575" s="109">
        <f t="shared" si="64"/>
        <v>0</v>
      </c>
      <c r="AJ575" s="109">
        <f t="shared" si="64"/>
        <v>0</v>
      </c>
      <c r="AK575" s="109">
        <f t="shared" si="64"/>
        <v>0</v>
      </c>
      <c r="AL575" s="109">
        <f t="shared" si="64"/>
        <v>0</v>
      </c>
    </row>
    <row r="576" spans="1:38" x14ac:dyDescent="0.3">
      <c r="A576" s="421"/>
      <c r="B576" s="421"/>
      <c r="C576" s="422"/>
      <c r="D576" s="423"/>
      <c r="E576" s="421"/>
      <c r="F576" s="421"/>
      <c r="G576" s="421"/>
      <c r="H576" s="421"/>
      <c r="I576" s="421"/>
      <c r="J576" s="421"/>
      <c r="K576" s="421"/>
      <c r="L576" s="421"/>
      <c r="M576" s="423"/>
      <c r="N576" s="340">
        <f>IF(C576&gt;A_Stammdaten!$B$12,0,SUM(E576,F576,H576,J576:K576)-SUM(G576,I576,L576:M576))</f>
        <v>0</v>
      </c>
      <c r="O576" s="421"/>
      <c r="P576" s="421"/>
      <c r="Q576" s="421"/>
      <c r="R576" s="421"/>
      <c r="S576" s="108">
        <f t="shared" si="61"/>
        <v>0</v>
      </c>
      <c r="T576" s="341">
        <f>IF(ISBLANK($B576),0,VLOOKUP($B576,Listen!$A$2:$C$45,2,FALSE))</f>
        <v>0</v>
      </c>
      <c r="U576" s="341">
        <f>IF(ISBLANK($B576),0,VLOOKUP($B576,Listen!$A$2:$C$45,3,FALSE))</f>
        <v>0</v>
      </c>
      <c r="V576" s="342">
        <f t="shared" si="63"/>
        <v>0</v>
      </c>
      <c r="W576" s="342">
        <f t="shared" si="65"/>
        <v>0</v>
      </c>
      <c r="X576" s="342">
        <f t="shared" si="65"/>
        <v>0</v>
      </c>
      <c r="Y576" s="342">
        <f t="shared" si="65"/>
        <v>0</v>
      </c>
      <c r="Z576" s="342">
        <f t="shared" si="65"/>
        <v>0</v>
      </c>
      <c r="AA576" s="342">
        <f t="shared" si="65"/>
        <v>0</v>
      </c>
      <c r="AB576" s="342">
        <f t="shared" si="65"/>
        <v>0</v>
      </c>
      <c r="AC576" s="109">
        <f t="shared" si="62"/>
        <v>0</v>
      </c>
      <c r="AD576" s="109">
        <f>IF(C576=A_Stammdaten!$B$12,E_SAV!$S576-E_SAV!$AE576,HLOOKUP(A_Stammdaten!$B$12-1,$AF$4:$AL$4004,ROW(C576)-3,FALSE)-$AE576)</f>
        <v>0</v>
      </c>
      <c r="AE576" s="109">
        <f>HLOOKUP(A_Stammdaten!$B$12,$AF$4:$AL$4004,ROW(C576)-3,FALSE)</f>
        <v>0</v>
      </c>
      <c r="AF576" s="109">
        <f t="shared" si="60"/>
        <v>0</v>
      </c>
      <c r="AG576" s="109">
        <f t="shared" si="64"/>
        <v>0</v>
      </c>
      <c r="AH576" s="109">
        <f t="shared" si="64"/>
        <v>0</v>
      </c>
      <c r="AI576" s="109">
        <f t="shared" si="64"/>
        <v>0</v>
      </c>
      <c r="AJ576" s="109">
        <f t="shared" si="64"/>
        <v>0</v>
      </c>
      <c r="AK576" s="109">
        <f t="shared" si="64"/>
        <v>0</v>
      </c>
      <c r="AL576" s="109">
        <f t="shared" si="64"/>
        <v>0</v>
      </c>
    </row>
    <row r="577" spans="1:38" x14ac:dyDescent="0.3">
      <c r="A577" s="421"/>
      <c r="B577" s="421"/>
      <c r="C577" s="422"/>
      <c r="D577" s="423"/>
      <c r="E577" s="421"/>
      <c r="F577" s="421"/>
      <c r="G577" s="421"/>
      <c r="H577" s="421"/>
      <c r="I577" s="421"/>
      <c r="J577" s="421"/>
      <c r="K577" s="421"/>
      <c r="L577" s="421"/>
      <c r="M577" s="423"/>
      <c r="N577" s="340">
        <f>IF(C577&gt;A_Stammdaten!$B$12,0,SUM(E577,F577,H577,J577:K577)-SUM(G577,I577,L577:M577))</f>
        <v>0</v>
      </c>
      <c r="O577" s="421"/>
      <c r="P577" s="421"/>
      <c r="Q577" s="421"/>
      <c r="R577" s="421"/>
      <c r="S577" s="108">
        <f t="shared" si="61"/>
        <v>0</v>
      </c>
      <c r="T577" s="341">
        <f>IF(ISBLANK($B577),0,VLOOKUP($B577,Listen!$A$2:$C$45,2,FALSE))</f>
        <v>0</v>
      </c>
      <c r="U577" s="341">
        <f>IF(ISBLANK($B577),0,VLOOKUP($B577,Listen!$A$2:$C$45,3,FALSE))</f>
        <v>0</v>
      </c>
      <c r="V577" s="342">
        <f t="shared" si="63"/>
        <v>0</v>
      </c>
      <c r="W577" s="342">
        <f t="shared" si="65"/>
        <v>0</v>
      </c>
      <c r="X577" s="342">
        <f t="shared" si="65"/>
        <v>0</v>
      </c>
      <c r="Y577" s="342">
        <f t="shared" si="65"/>
        <v>0</v>
      </c>
      <c r="Z577" s="342">
        <f t="shared" si="65"/>
        <v>0</v>
      </c>
      <c r="AA577" s="342">
        <f t="shared" si="65"/>
        <v>0</v>
      </c>
      <c r="AB577" s="342">
        <f t="shared" si="65"/>
        <v>0</v>
      </c>
      <c r="AC577" s="109">
        <f t="shared" si="62"/>
        <v>0</v>
      </c>
      <c r="AD577" s="109">
        <f>IF(C577=A_Stammdaten!$B$12,E_SAV!$S577-E_SAV!$AE577,HLOOKUP(A_Stammdaten!$B$12-1,$AF$4:$AL$4004,ROW(C577)-3,FALSE)-$AE577)</f>
        <v>0</v>
      </c>
      <c r="AE577" s="109">
        <f>HLOOKUP(A_Stammdaten!$B$12,$AF$4:$AL$4004,ROW(C577)-3,FALSE)</f>
        <v>0</v>
      </c>
      <c r="AF577" s="109">
        <f t="shared" si="60"/>
        <v>0</v>
      </c>
      <c r="AG577" s="109">
        <f t="shared" si="64"/>
        <v>0</v>
      </c>
      <c r="AH577" s="109">
        <f t="shared" si="64"/>
        <v>0</v>
      </c>
      <c r="AI577" s="109">
        <f t="shared" si="64"/>
        <v>0</v>
      </c>
      <c r="AJ577" s="109">
        <f t="shared" si="64"/>
        <v>0</v>
      </c>
      <c r="AK577" s="109">
        <f t="shared" si="64"/>
        <v>0</v>
      </c>
      <c r="AL577" s="109">
        <f t="shared" si="64"/>
        <v>0</v>
      </c>
    </row>
    <row r="578" spans="1:38" x14ac:dyDescent="0.3">
      <c r="A578" s="421"/>
      <c r="B578" s="421"/>
      <c r="C578" s="422"/>
      <c r="D578" s="423"/>
      <c r="E578" s="421"/>
      <c r="F578" s="421"/>
      <c r="G578" s="421"/>
      <c r="H578" s="421"/>
      <c r="I578" s="421"/>
      <c r="J578" s="421"/>
      <c r="K578" s="421"/>
      <c r="L578" s="421"/>
      <c r="M578" s="423"/>
      <c r="N578" s="340">
        <f>IF(C578&gt;A_Stammdaten!$B$12,0,SUM(E578,F578,H578,J578:K578)-SUM(G578,I578,L578:M578))</f>
        <v>0</v>
      </c>
      <c r="O578" s="421"/>
      <c r="P578" s="421"/>
      <c r="Q578" s="421"/>
      <c r="R578" s="421"/>
      <c r="S578" s="108">
        <f t="shared" si="61"/>
        <v>0</v>
      </c>
      <c r="T578" s="341">
        <f>IF(ISBLANK($B578),0,VLOOKUP($B578,Listen!$A$2:$C$45,2,FALSE))</f>
        <v>0</v>
      </c>
      <c r="U578" s="341">
        <f>IF(ISBLANK($B578),0,VLOOKUP($B578,Listen!$A$2:$C$45,3,FALSE))</f>
        <v>0</v>
      </c>
      <c r="V578" s="342">
        <f t="shared" si="63"/>
        <v>0</v>
      </c>
      <c r="W578" s="342">
        <f t="shared" si="65"/>
        <v>0</v>
      </c>
      <c r="X578" s="342">
        <f t="shared" si="65"/>
        <v>0</v>
      </c>
      <c r="Y578" s="342">
        <f t="shared" si="65"/>
        <v>0</v>
      </c>
      <c r="Z578" s="342">
        <f t="shared" si="65"/>
        <v>0</v>
      </c>
      <c r="AA578" s="342">
        <f t="shared" si="65"/>
        <v>0</v>
      </c>
      <c r="AB578" s="342">
        <f t="shared" si="65"/>
        <v>0</v>
      </c>
      <c r="AC578" s="109">
        <f t="shared" si="62"/>
        <v>0</v>
      </c>
      <c r="AD578" s="109">
        <f>IF(C578=A_Stammdaten!$B$12,E_SAV!$S578-E_SAV!$AE578,HLOOKUP(A_Stammdaten!$B$12-1,$AF$4:$AL$4004,ROW(C578)-3,FALSE)-$AE578)</f>
        <v>0</v>
      </c>
      <c r="AE578" s="109">
        <f>HLOOKUP(A_Stammdaten!$B$12,$AF$4:$AL$4004,ROW(C578)-3,FALSE)</f>
        <v>0</v>
      </c>
      <c r="AF578" s="109">
        <f t="shared" si="60"/>
        <v>0</v>
      </c>
      <c r="AG578" s="109">
        <f t="shared" si="64"/>
        <v>0</v>
      </c>
      <c r="AH578" s="109">
        <f t="shared" si="64"/>
        <v>0</v>
      </c>
      <c r="AI578" s="109">
        <f t="shared" si="64"/>
        <v>0</v>
      </c>
      <c r="AJ578" s="109">
        <f t="shared" si="64"/>
        <v>0</v>
      </c>
      <c r="AK578" s="109">
        <f t="shared" si="64"/>
        <v>0</v>
      </c>
      <c r="AL578" s="109">
        <f t="shared" si="64"/>
        <v>0</v>
      </c>
    </row>
    <row r="579" spans="1:38" x14ac:dyDescent="0.3">
      <c r="A579" s="421"/>
      <c r="B579" s="421"/>
      <c r="C579" s="422"/>
      <c r="D579" s="423"/>
      <c r="E579" s="421"/>
      <c r="F579" s="421"/>
      <c r="G579" s="421"/>
      <c r="H579" s="421"/>
      <c r="I579" s="421"/>
      <c r="J579" s="421"/>
      <c r="K579" s="421"/>
      <c r="L579" s="421"/>
      <c r="M579" s="423"/>
      <c r="N579" s="340">
        <f>IF(C579&gt;A_Stammdaten!$B$12,0,SUM(E579,F579,H579,J579:K579)-SUM(G579,I579,L579:M579))</f>
        <v>0</v>
      </c>
      <c r="O579" s="421"/>
      <c r="P579" s="421"/>
      <c r="Q579" s="421"/>
      <c r="R579" s="421"/>
      <c r="S579" s="108">
        <f t="shared" si="61"/>
        <v>0</v>
      </c>
      <c r="T579" s="341">
        <f>IF(ISBLANK($B579),0,VLOOKUP($B579,Listen!$A$2:$C$45,2,FALSE))</f>
        <v>0</v>
      </c>
      <c r="U579" s="341">
        <f>IF(ISBLANK($B579),0,VLOOKUP($B579,Listen!$A$2:$C$45,3,FALSE))</f>
        <v>0</v>
      </c>
      <c r="V579" s="342">
        <f t="shared" si="63"/>
        <v>0</v>
      </c>
      <c r="W579" s="342">
        <f t="shared" si="65"/>
        <v>0</v>
      </c>
      <c r="X579" s="342">
        <f t="shared" si="65"/>
        <v>0</v>
      </c>
      <c r="Y579" s="342">
        <f t="shared" si="65"/>
        <v>0</v>
      </c>
      <c r="Z579" s="342">
        <f t="shared" si="65"/>
        <v>0</v>
      </c>
      <c r="AA579" s="342">
        <f t="shared" si="65"/>
        <v>0</v>
      </c>
      <c r="AB579" s="342">
        <f t="shared" si="65"/>
        <v>0</v>
      </c>
      <c r="AC579" s="109">
        <f t="shared" si="62"/>
        <v>0</v>
      </c>
      <c r="AD579" s="109">
        <f>IF(C579=A_Stammdaten!$B$12,E_SAV!$S579-E_SAV!$AE579,HLOOKUP(A_Stammdaten!$B$12-1,$AF$4:$AL$4004,ROW(C579)-3,FALSE)-$AE579)</f>
        <v>0</v>
      </c>
      <c r="AE579" s="109">
        <f>HLOOKUP(A_Stammdaten!$B$12,$AF$4:$AL$4004,ROW(C579)-3,FALSE)</f>
        <v>0</v>
      </c>
      <c r="AF579" s="109">
        <f t="shared" si="60"/>
        <v>0</v>
      </c>
      <c r="AG579" s="109">
        <f t="shared" si="64"/>
        <v>0</v>
      </c>
      <c r="AH579" s="109">
        <f t="shared" si="64"/>
        <v>0</v>
      </c>
      <c r="AI579" s="109">
        <f t="shared" si="64"/>
        <v>0</v>
      </c>
      <c r="AJ579" s="109">
        <f t="shared" si="64"/>
        <v>0</v>
      </c>
      <c r="AK579" s="109">
        <f t="shared" si="64"/>
        <v>0</v>
      </c>
      <c r="AL579" s="109">
        <f t="shared" si="64"/>
        <v>0</v>
      </c>
    </row>
    <row r="580" spans="1:38" x14ac:dyDescent="0.3">
      <c r="A580" s="421"/>
      <c r="B580" s="421"/>
      <c r="C580" s="422"/>
      <c r="D580" s="423"/>
      <c r="E580" s="421"/>
      <c r="F580" s="421"/>
      <c r="G580" s="421"/>
      <c r="H580" s="421"/>
      <c r="I580" s="421"/>
      <c r="J580" s="421"/>
      <c r="K580" s="421"/>
      <c r="L580" s="421"/>
      <c r="M580" s="423"/>
      <c r="N580" s="340">
        <f>IF(C580&gt;A_Stammdaten!$B$12,0,SUM(E580,F580,H580,J580:K580)-SUM(G580,I580,L580:M580))</f>
        <v>0</v>
      </c>
      <c r="O580" s="421"/>
      <c r="P580" s="421"/>
      <c r="Q580" s="421"/>
      <c r="R580" s="421"/>
      <c r="S580" s="108">
        <f t="shared" si="61"/>
        <v>0</v>
      </c>
      <c r="T580" s="341">
        <f>IF(ISBLANK($B580),0,VLOOKUP($B580,Listen!$A$2:$C$45,2,FALSE))</f>
        <v>0</v>
      </c>
      <c r="U580" s="341">
        <f>IF(ISBLANK($B580),0,VLOOKUP($B580,Listen!$A$2:$C$45,3,FALSE))</f>
        <v>0</v>
      </c>
      <c r="V580" s="342">
        <f t="shared" si="63"/>
        <v>0</v>
      </c>
      <c r="W580" s="342">
        <f t="shared" si="65"/>
        <v>0</v>
      </c>
      <c r="X580" s="342">
        <f t="shared" si="65"/>
        <v>0</v>
      </c>
      <c r="Y580" s="342">
        <f t="shared" si="65"/>
        <v>0</v>
      </c>
      <c r="Z580" s="342">
        <f t="shared" si="65"/>
        <v>0</v>
      </c>
      <c r="AA580" s="342">
        <f t="shared" si="65"/>
        <v>0</v>
      </c>
      <c r="AB580" s="342">
        <f t="shared" si="65"/>
        <v>0</v>
      </c>
      <c r="AC580" s="109">
        <f t="shared" si="62"/>
        <v>0</v>
      </c>
      <c r="AD580" s="109">
        <f>IF(C580=A_Stammdaten!$B$12,E_SAV!$S580-E_SAV!$AE580,HLOOKUP(A_Stammdaten!$B$12-1,$AF$4:$AL$4004,ROW(C580)-3,FALSE)-$AE580)</f>
        <v>0</v>
      </c>
      <c r="AE580" s="109">
        <f>HLOOKUP(A_Stammdaten!$B$12,$AF$4:$AL$4004,ROW(C580)-3,FALSE)</f>
        <v>0</v>
      </c>
      <c r="AF580" s="109">
        <f t="shared" si="60"/>
        <v>0</v>
      </c>
      <c r="AG580" s="109">
        <f t="shared" si="64"/>
        <v>0</v>
      </c>
      <c r="AH580" s="109">
        <f t="shared" si="64"/>
        <v>0</v>
      </c>
      <c r="AI580" s="109">
        <f t="shared" si="64"/>
        <v>0</v>
      </c>
      <c r="AJ580" s="109">
        <f t="shared" si="64"/>
        <v>0</v>
      </c>
      <c r="AK580" s="109">
        <f t="shared" si="64"/>
        <v>0</v>
      </c>
      <c r="AL580" s="109">
        <f t="shared" si="64"/>
        <v>0</v>
      </c>
    </row>
    <row r="581" spans="1:38" x14ac:dyDescent="0.3">
      <c r="A581" s="421"/>
      <c r="B581" s="421"/>
      <c r="C581" s="422"/>
      <c r="D581" s="423"/>
      <c r="E581" s="421"/>
      <c r="F581" s="421"/>
      <c r="G581" s="421"/>
      <c r="H581" s="421"/>
      <c r="I581" s="421"/>
      <c r="J581" s="421"/>
      <c r="K581" s="421"/>
      <c r="L581" s="421"/>
      <c r="M581" s="423"/>
      <c r="N581" s="340">
        <f>IF(C581&gt;A_Stammdaten!$B$12,0,SUM(E581,F581,H581,J581:K581)-SUM(G581,I581,L581:M581))</f>
        <v>0</v>
      </c>
      <c r="O581" s="421"/>
      <c r="P581" s="421"/>
      <c r="Q581" s="421"/>
      <c r="R581" s="421"/>
      <c r="S581" s="108">
        <f t="shared" si="61"/>
        <v>0</v>
      </c>
      <c r="T581" s="341">
        <f>IF(ISBLANK($B581),0,VLOOKUP($B581,Listen!$A$2:$C$45,2,FALSE))</f>
        <v>0</v>
      </c>
      <c r="U581" s="341">
        <f>IF(ISBLANK($B581),0,VLOOKUP($B581,Listen!$A$2:$C$45,3,FALSE))</f>
        <v>0</v>
      </c>
      <c r="V581" s="342">
        <f t="shared" si="63"/>
        <v>0</v>
      </c>
      <c r="W581" s="342">
        <f t="shared" si="65"/>
        <v>0</v>
      </c>
      <c r="X581" s="342">
        <f t="shared" si="65"/>
        <v>0</v>
      </c>
      <c r="Y581" s="342">
        <f t="shared" si="65"/>
        <v>0</v>
      </c>
      <c r="Z581" s="342">
        <f t="shared" si="65"/>
        <v>0</v>
      </c>
      <c r="AA581" s="342">
        <f t="shared" si="65"/>
        <v>0</v>
      </c>
      <c r="AB581" s="342">
        <f t="shared" si="65"/>
        <v>0</v>
      </c>
      <c r="AC581" s="109">
        <f t="shared" si="62"/>
        <v>0</v>
      </c>
      <c r="AD581" s="109">
        <f>IF(C581=A_Stammdaten!$B$12,E_SAV!$S581-E_SAV!$AE581,HLOOKUP(A_Stammdaten!$B$12-1,$AF$4:$AL$4004,ROW(C581)-3,FALSE)-$AE581)</f>
        <v>0</v>
      </c>
      <c r="AE581" s="109">
        <f>HLOOKUP(A_Stammdaten!$B$12,$AF$4:$AL$4004,ROW(C581)-3,FALSE)</f>
        <v>0</v>
      </c>
      <c r="AF581" s="109">
        <f t="shared" ref="AF581:AF644" si="66">IF(OR($C581=0,$S581=0),0,IF($C581&lt;=AF$4,$S581-$S581/V581*(AF$4-$C581+1),0))</f>
        <v>0</v>
      </c>
      <c r="AG581" s="109">
        <f t="shared" si="64"/>
        <v>0</v>
      </c>
      <c r="AH581" s="109">
        <f t="shared" si="64"/>
        <v>0</v>
      </c>
      <c r="AI581" s="109">
        <f t="shared" si="64"/>
        <v>0</v>
      </c>
      <c r="AJ581" s="109">
        <f t="shared" si="64"/>
        <v>0</v>
      </c>
      <c r="AK581" s="109">
        <f t="shared" si="64"/>
        <v>0</v>
      </c>
      <c r="AL581" s="109">
        <f t="shared" si="64"/>
        <v>0</v>
      </c>
    </row>
    <row r="582" spans="1:38" x14ac:dyDescent="0.3">
      <c r="A582" s="421"/>
      <c r="B582" s="421"/>
      <c r="C582" s="422"/>
      <c r="D582" s="423"/>
      <c r="E582" s="421"/>
      <c r="F582" s="421"/>
      <c r="G582" s="421"/>
      <c r="H582" s="421"/>
      <c r="I582" s="421"/>
      <c r="J582" s="421"/>
      <c r="K582" s="421"/>
      <c r="L582" s="421"/>
      <c r="M582" s="423"/>
      <c r="N582" s="340">
        <f>IF(C582&gt;A_Stammdaten!$B$12,0,SUM(E582,F582,H582,J582:K582)-SUM(G582,I582,L582:M582))</f>
        <v>0</v>
      </c>
      <c r="O582" s="421"/>
      <c r="P582" s="421"/>
      <c r="Q582" s="421"/>
      <c r="R582" s="421"/>
      <c r="S582" s="108">
        <f t="shared" ref="S582:S645" si="67">N582-SUM(O582:R582)</f>
        <v>0</v>
      </c>
      <c r="T582" s="341">
        <f>IF(ISBLANK($B582),0,VLOOKUP($B582,Listen!$A$2:$C$45,2,FALSE))</f>
        <v>0</v>
      </c>
      <c r="U582" s="341">
        <f>IF(ISBLANK($B582),0,VLOOKUP($B582,Listen!$A$2:$C$45,3,FALSE))</f>
        <v>0</v>
      </c>
      <c r="V582" s="342">
        <f t="shared" si="63"/>
        <v>0</v>
      </c>
      <c r="W582" s="342">
        <f t="shared" si="65"/>
        <v>0</v>
      </c>
      <c r="X582" s="342">
        <f t="shared" si="65"/>
        <v>0</v>
      </c>
      <c r="Y582" s="342">
        <f t="shared" si="65"/>
        <v>0</v>
      </c>
      <c r="Z582" s="342">
        <f t="shared" si="65"/>
        <v>0</v>
      </c>
      <c r="AA582" s="342">
        <f t="shared" si="65"/>
        <v>0</v>
      </c>
      <c r="AB582" s="342">
        <f t="shared" si="65"/>
        <v>0</v>
      </c>
      <c r="AC582" s="109">
        <f t="shared" ref="AC582:AC645" si="68">AE582+AD582</f>
        <v>0</v>
      </c>
      <c r="AD582" s="109">
        <f>IF(C582=A_Stammdaten!$B$12,E_SAV!$S582-E_SAV!$AE582,HLOOKUP(A_Stammdaten!$B$12-1,$AF$4:$AL$4004,ROW(C582)-3,FALSE)-$AE582)</f>
        <v>0</v>
      </c>
      <c r="AE582" s="109">
        <f>HLOOKUP(A_Stammdaten!$B$12,$AF$4:$AL$4004,ROW(C582)-3,FALSE)</f>
        <v>0</v>
      </c>
      <c r="AF582" s="109">
        <f t="shared" si="66"/>
        <v>0</v>
      </c>
      <c r="AG582" s="109">
        <f t="shared" si="64"/>
        <v>0</v>
      </c>
      <c r="AH582" s="109">
        <f t="shared" si="64"/>
        <v>0</v>
      </c>
      <c r="AI582" s="109">
        <f t="shared" si="64"/>
        <v>0</v>
      </c>
      <c r="AJ582" s="109">
        <f t="shared" ref="AJ582:AL645" si="69">IF(OR($C582=0,$S582=0,Z582-(AJ$4-$C582)=0),0,IF($C582&lt;AJ$4,AI582-AI582/(Z582-(AJ$4-$C582)),IF($C582=AJ$4,$S582-$S582/Z582,0)))</f>
        <v>0</v>
      </c>
      <c r="AK582" s="109">
        <f t="shared" si="69"/>
        <v>0</v>
      </c>
      <c r="AL582" s="109">
        <f t="shared" si="69"/>
        <v>0</v>
      </c>
    </row>
    <row r="583" spans="1:38" x14ac:dyDescent="0.3">
      <c r="A583" s="421"/>
      <c r="B583" s="421"/>
      <c r="C583" s="422"/>
      <c r="D583" s="423"/>
      <c r="E583" s="421"/>
      <c r="F583" s="421"/>
      <c r="G583" s="421"/>
      <c r="H583" s="421"/>
      <c r="I583" s="421"/>
      <c r="J583" s="421"/>
      <c r="K583" s="421"/>
      <c r="L583" s="421"/>
      <c r="M583" s="423"/>
      <c r="N583" s="340">
        <f>IF(C583&gt;A_Stammdaten!$B$12,0,SUM(E583,F583,H583,J583:K583)-SUM(G583,I583,L583:M583))</f>
        <v>0</v>
      </c>
      <c r="O583" s="421"/>
      <c r="P583" s="421"/>
      <c r="Q583" s="421"/>
      <c r="R583" s="421"/>
      <c r="S583" s="108">
        <f t="shared" si="67"/>
        <v>0</v>
      </c>
      <c r="T583" s="341">
        <f>IF(ISBLANK($B583),0,VLOOKUP($B583,Listen!$A$2:$C$45,2,FALSE))</f>
        <v>0</v>
      </c>
      <c r="U583" s="341">
        <f>IF(ISBLANK($B583),0,VLOOKUP($B583,Listen!$A$2:$C$45,3,FALSE))</f>
        <v>0</v>
      </c>
      <c r="V583" s="342">
        <f t="shared" si="63"/>
        <v>0</v>
      </c>
      <c r="W583" s="342">
        <f t="shared" si="65"/>
        <v>0</v>
      </c>
      <c r="X583" s="342">
        <f t="shared" si="65"/>
        <v>0</v>
      </c>
      <c r="Y583" s="342">
        <f t="shared" si="65"/>
        <v>0</v>
      </c>
      <c r="Z583" s="342">
        <f t="shared" si="65"/>
        <v>0</v>
      </c>
      <c r="AA583" s="342">
        <f t="shared" si="65"/>
        <v>0</v>
      </c>
      <c r="AB583" s="342">
        <f t="shared" si="65"/>
        <v>0</v>
      </c>
      <c r="AC583" s="109">
        <f t="shared" si="68"/>
        <v>0</v>
      </c>
      <c r="AD583" s="109">
        <f>IF(C583=A_Stammdaten!$B$12,E_SAV!$S583-E_SAV!$AE583,HLOOKUP(A_Stammdaten!$B$12-1,$AF$4:$AL$4004,ROW(C583)-3,FALSE)-$AE583)</f>
        <v>0</v>
      </c>
      <c r="AE583" s="109">
        <f>HLOOKUP(A_Stammdaten!$B$12,$AF$4:$AL$4004,ROW(C583)-3,FALSE)</f>
        <v>0</v>
      </c>
      <c r="AF583" s="109">
        <f t="shared" si="66"/>
        <v>0</v>
      </c>
      <c r="AG583" s="109">
        <f t="shared" ref="AG583:AL646" si="70">IF(OR($C583=0,$S583=0,W583-(AG$4-$C583)=0),0,IF($C583&lt;AG$4,AF583-AF583/(W583-(AG$4-$C583)),IF($C583=AG$4,$S583-$S583/W583,0)))</f>
        <v>0</v>
      </c>
      <c r="AH583" s="109">
        <f t="shared" si="70"/>
        <v>0</v>
      </c>
      <c r="AI583" s="109">
        <f t="shared" si="70"/>
        <v>0</v>
      </c>
      <c r="AJ583" s="109">
        <f t="shared" si="69"/>
        <v>0</v>
      </c>
      <c r="AK583" s="109">
        <f t="shared" si="69"/>
        <v>0</v>
      </c>
      <c r="AL583" s="109">
        <f t="shared" si="69"/>
        <v>0</v>
      </c>
    </row>
    <row r="584" spans="1:38" x14ac:dyDescent="0.3">
      <c r="A584" s="421"/>
      <c r="B584" s="421"/>
      <c r="C584" s="422"/>
      <c r="D584" s="423"/>
      <c r="E584" s="421"/>
      <c r="F584" s="421"/>
      <c r="G584" s="421"/>
      <c r="H584" s="421"/>
      <c r="I584" s="421"/>
      <c r="J584" s="421"/>
      <c r="K584" s="421"/>
      <c r="L584" s="421"/>
      <c r="M584" s="423"/>
      <c r="N584" s="340">
        <f>IF(C584&gt;A_Stammdaten!$B$12,0,SUM(E584,F584,H584,J584:K584)-SUM(G584,I584,L584:M584))</f>
        <v>0</v>
      </c>
      <c r="O584" s="421"/>
      <c r="P584" s="421"/>
      <c r="Q584" s="421"/>
      <c r="R584" s="421"/>
      <c r="S584" s="108">
        <f t="shared" si="67"/>
        <v>0</v>
      </c>
      <c r="T584" s="341">
        <f>IF(ISBLANK($B584),0,VLOOKUP($B584,Listen!$A$2:$C$45,2,FALSE))</f>
        <v>0</v>
      </c>
      <c r="U584" s="341">
        <f>IF(ISBLANK($B584),0,VLOOKUP($B584,Listen!$A$2:$C$45,3,FALSE))</f>
        <v>0</v>
      </c>
      <c r="V584" s="342">
        <f t="shared" si="63"/>
        <v>0</v>
      </c>
      <c r="W584" s="342">
        <f t="shared" si="65"/>
        <v>0</v>
      </c>
      <c r="X584" s="342">
        <f t="shared" si="65"/>
        <v>0</v>
      </c>
      <c r="Y584" s="342">
        <f t="shared" ref="W584:AB626" si="71">$T584</f>
        <v>0</v>
      </c>
      <c r="Z584" s="342">
        <f t="shared" si="71"/>
        <v>0</v>
      </c>
      <c r="AA584" s="342">
        <f t="shared" si="71"/>
        <v>0</v>
      </c>
      <c r="AB584" s="342">
        <f t="shared" si="71"/>
        <v>0</v>
      </c>
      <c r="AC584" s="109">
        <f t="shared" si="68"/>
        <v>0</v>
      </c>
      <c r="AD584" s="109">
        <f>IF(C584=A_Stammdaten!$B$12,E_SAV!$S584-E_SAV!$AE584,HLOOKUP(A_Stammdaten!$B$12-1,$AF$4:$AL$4004,ROW(C584)-3,FALSE)-$AE584)</f>
        <v>0</v>
      </c>
      <c r="AE584" s="109">
        <f>HLOOKUP(A_Stammdaten!$B$12,$AF$4:$AL$4004,ROW(C584)-3,FALSE)</f>
        <v>0</v>
      </c>
      <c r="AF584" s="109">
        <f t="shared" si="66"/>
        <v>0</v>
      </c>
      <c r="AG584" s="109">
        <f t="shared" si="70"/>
        <v>0</v>
      </c>
      <c r="AH584" s="109">
        <f t="shared" si="70"/>
        <v>0</v>
      </c>
      <c r="AI584" s="109">
        <f t="shared" si="70"/>
        <v>0</v>
      </c>
      <c r="AJ584" s="109">
        <f t="shared" si="69"/>
        <v>0</v>
      </c>
      <c r="AK584" s="109">
        <f t="shared" si="69"/>
        <v>0</v>
      </c>
      <c r="AL584" s="109">
        <f t="shared" si="69"/>
        <v>0</v>
      </c>
    </row>
    <row r="585" spans="1:38" x14ac:dyDescent="0.3">
      <c r="A585" s="421"/>
      <c r="B585" s="421"/>
      <c r="C585" s="422"/>
      <c r="D585" s="423"/>
      <c r="E585" s="421"/>
      <c r="F585" s="421"/>
      <c r="G585" s="421"/>
      <c r="H585" s="421"/>
      <c r="I585" s="421"/>
      <c r="J585" s="421"/>
      <c r="K585" s="421"/>
      <c r="L585" s="421"/>
      <c r="M585" s="423"/>
      <c r="N585" s="340">
        <f>IF(C585&gt;A_Stammdaten!$B$12,0,SUM(E585,F585,H585,J585:K585)-SUM(G585,I585,L585:M585))</f>
        <v>0</v>
      </c>
      <c r="O585" s="421"/>
      <c r="P585" s="421"/>
      <c r="Q585" s="421"/>
      <c r="R585" s="421"/>
      <c r="S585" s="108">
        <f t="shared" si="67"/>
        <v>0</v>
      </c>
      <c r="T585" s="341">
        <f>IF(ISBLANK($B585),0,VLOOKUP($B585,Listen!$A$2:$C$45,2,FALSE))</f>
        <v>0</v>
      </c>
      <c r="U585" s="341">
        <f>IF(ISBLANK($B585),0,VLOOKUP($B585,Listen!$A$2:$C$45,3,FALSE))</f>
        <v>0</v>
      </c>
      <c r="V585" s="342">
        <f t="shared" si="63"/>
        <v>0</v>
      </c>
      <c r="W585" s="342">
        <f t="shared" si="71"/>
        <v>0</v>
      </c>
      <c r="X585" s="342">
        <f t="shared" si="71"/>
        <v>0</v>
      </c>
      <c r="Y585" s="342">
        <f t="shared" si="71"/>
        <v>0</v>
      </c>
      <c r="Z585" s="342">
        <f t="shared" si="71"/>
        <v>0</v>
      </c>
      <c r="AA585" s="342">
        <f t="shared" si="71"/>
        <v>0</v>
      </c>
      <c r="AB585" s="342">
        <f t="shared" si="71"/>
        <v>0</v>
      </c>
      <c r="AC585" s="109">
        <f t="shared" si="68"/>
        <v>0</v>
      </c>
      <c r="AD585" s="109">
        <f>IF(C585=A_Stammdaten!$B$12,E_SAV!$S585-E_SAV!$AE585,HLOOKUP(A_Stammdaten!$B$12-1,$AF$4:$AL$4004,ROW(C585)-3,FALSE)-$AE585)</f>
        <v>0</v>
      </c>
      <c r="AE585" s="109">
        <f>HLOOKUP(A_Stammdaten!$B$12,$AF$4:$AL$4004,ROW(C585)-3,FALSE)</f>
        <v>0</v>
      </c>
      <c r="AF585" s="109">
        <f t="shared" si="66"/>
        <v>0</v>
      </c>
      <c r="AG585" s="109">
        <f t="shared" si="70"/>
        <v>0</v>
      </c>
      <c r="AH585" s="109">
        <f t="shared" si="70"/>
        <v>0</v>
      </c>
      <c r="AI585" s="109">
        <f t="shared" si="70"/>
        <v>0</v>
      </c>
      <c r="AJ585" s="109">
        <f t="shared" si="69"/>
        <v>0</v>
      </c>
      <c r="AK585" s="109">
        <f t="shared" si="69"/>
        <v>0</v>
      </c>
      <c r="AL585" s="109">
        <f t="shared" si="69"/>
        <v>0</v>
      </c>
    </row>
    <row r="586" spans="1:38" x14ac:dyDescent="0.3">
      <c r="A586" s="421"/>
      <c r="B586" s="421"/>
      <c r="C586" s="422"/>
      <c r="D586" s="423"/>
      <c r="E586" s="421"/>
      <c r="F586" s="421"/>
      <c r="G586" s="421"/>
      <c r="H586" s="421"/>
      <c r="I586" s="421"/>
      <c r="J586" s="421"/>
      <c r="K586" s="421"/>
      <c r="L586" s="421"/>
      <c r="M586" s="423"/>
      <c r="N586" s="340">
        <f>IF(C586&gt;A_Stammdaten!$B$12,0,SUM(E586,F586,H586,J586:K586)-SUM(G586,I586,L586:M586))</f>
        <v>0</v>
      </c>
      <c r="O586" s="421"/>
      <c r="P586" s="421"/>
      <c r="Q586" s="421"/>
      <c r="R586" s="421"/>
      <c r="S586" s="108">
        <f t="shared" si="67"/>
        <v>0</v>
      </c>
      <c r="T586" s="341">
        <f>IF(ISBLANK($B586),0,VLOOKUP($B586,Listen!$A$2:$C$45,2,FALSE))</f>
        <v>0</v>
      </c>
      <c r="U586" s="341">
        <f>IF(ISBLANK($B586),0,VLOOKUP($B586,Listen!$A$2:$C$45,3,FALSE))</f>
        <v>0</v>
      </c>
      <c r="V586" s="342">
        <f t="shared" si="63"/>
        <v>0</v>
      </c>
      <c r="W586" s="342">
        <f t="shared" si="71"/>
        <v>0</v>
      </c>
      <c r="X586" s="342">
        <f t="shared" si="71"/>
        <v>0</v>
      </c>
      <c r="Y586" s="342">
        <f t="shared" si="71"/>
        <v>0</v>
      </c>
      <c r="Z586" s="342">
        <f t="shared" si="71"/>
        <v>0</v>
      </c>
      <c r="AA586" s="342">
        <f t="shared" si="71"/>
        <v>0</v>
      </c>
      <c r="AB586" s="342">
        <f t="shared" si="71"/>
        <v>0</v>
      </c>
      <c r="AC586" s="109">
        <f t="shared" si="68"/>
        <v>0</v>
      </c>
      <c r="AD586" s="109">
        <f>IF(C586=A_Stammdaten!$B$12,E_SAV!$S586-E_SAV!$AE586,HLOOKUP(A_Stammdaten!$B$12-1,$AF$4:$AL$4004,ROW(C586)-3,FALSE)-$AE586)</f>
        <v>0</v>
      </c>
      <c r="AE586" s="109">
        <f>HLOOKUP(A_Stammdaten!$B$12,$AF$4:$AL$4004,ROW(C586)-3,FALSE)</f>
        <v>0</v>
      </c>
      <c r="AF586" s="109">
        <f t="shared" si="66"/>
        <v>0</v>
      </c>
      <c r="AG586" s="109">
        <f t="shared" si="70"/>
        <v>0</v>
      </c>
      <c r="AH586" s="109">
        <f t="shared" si="70"/>
        <v>0</v>
      </c>
      <c r="AI586" s="109">
        <f t="shared" si="70"/>
        <v>0</v>
      </c>
      <c r="AJ586" s="109">
        <f t="shared" si="69"/>
        <v>0</v>
      </c>
      <c r="AK586" s="109">
        <f t="shared" si="69"/>
        <v>0</v>
      </c>
      <c r="AL586" s="109">
        <f t="shared" si="69"/>
        <v>0</v>
      </c>
    </row>
    <row r="587" spans="1:38" x14ac:dyDescent="0.3">
      <c r="A587" s="421"/>
      <c r="B587" s="421"/>
      <c r="C587" s="422"/>
      <c r="D587" s="423"/>
      <c r="E587" s="421"/>
      <c r="F587" s="421"/>
      <c r="G587" s="421"/>
      <c r="H587" s="421"/>
      <c r="I587" s="421"/>
      <c r="J587" s="421"/>
      <c r="K587" s="421"/>
      <c r="L587" s="421"/>
      <c r="M587" s="423"/>
      <c r="N587" s="340">
        <f>IF(C587&gt;A_Stammdaten!$B$12,0,SUM(E587,F587,H587,J587:K587)-SUM(G587,I587,L587:M587))</f>
        <v>0</v>
      </c>
      <c r="O587" s="421"/>
      <c r="P587" s="421"/>
      <c r="Q587" s="421"/>
      <c r="R587" s="421"/>
      <c r="S587" s="108">
        <f t="shared" si="67"/>
        <v>0</v>
      </c>
      <c r="T587" s="341">
        <f>IF(ISBLANK($B587),0,VLOOKUP($B587,Listen!$A$2:$C$45,2,FALSE))</f>
        <v>0</v>
      </c>
      <c r="U587" s="341">
        <f>IF(ISBLANK($B587),0,VLOOKUP($B587,Listen!$A$2:$C$45,3,FALSE))</f>
        <v>0</v>
      </c>
      <c r="V587" s="342">
        <f t="shared" ref="V587:V650" si="72">$T587</f>
        <v>0</v>
      </c>
      <c r="W587" s="342">
        <f t="shared" si="71"/>
        <v>0</v>
      </c>
      <c r="X587" s="342">
        <f t="shared" si="71"/>
        <v>0</v>
      </c>
      <c r="Y587" s="342">
        <f t="shared" si="71"/>
        <v>0</v>
      </c>
      <c r="Z587" s="342">
        <f t="shared" si="71"/>
        <v>0</v>
      </c>
      <c r="AA587" s="342">
        <f t="shared" si="71"/>
        <v>0</v>
      </c>
      <c r="AB587" s="342">
        <f t="shared" si="71"/>
        <v>0</v>
      </c>
      <c r="AC587" s="109">
        <f t="shared" si="68"/>
        <v>0</v>
      </c>
      <c r="AD587" s="109">
        <f>IF(C587=A_Stammdaten!$B$12,E_SAV!$S587-E_SAV!$AE587,HLOOKUP(A_Stammdaten!$B$12-1,$AF$4:$AL$4004,ROW(C587)-3,FALSE)-$AE587)</f>
        <v>0</v>
      </c>
      <c r="AE587" s="109">
        <f>HLOOKUP(A_Stammdaten!$B$12,$AF$4:$AL$4004,ROW(C587)-3,FALSE)</f>
        <v>0</v>
      </c>
      <c r="AF587" s="109">
        <f t="shared" si="66"/>
        <v>0</v>
      </c>
      <c r="AG587" s="109">
        <f t="shared" si="70"/>
        <v>0</v>
      </c>
      <c r="AH587" s="109">
        <f t="shared" si="70"/>
        <v>0</v>
      </c>
      <c r="AI587" s="109">
        <f t="shared" si="70"/>
        <v>0</v>
      </c>
      <c r="AJ587" s="109">
        <f t="shared" si="69"/>
        <v>0</v>
      </c>
      <c r="AK587" s="109">
        <f t="shared" si="69"/>
        <v>0</v>
      </c>
      <c r="AL587" s="109">
        <f t="shared" si="69"/>
        <v>0</v>
      </c>
    </row>
    <row r="588" spans="1:38" x14ac:dyDescent="0.3">
      <c r="A588" s="421"/>
      <c r="B588" s="421"/>
      <c r="C588" s="422"/>
      <c r="D588" s="423"/>
      <c r="E588" s="421"/>
      <c r="F588" s="421"/>
      <c r="G588" s="421"/>
      <c r="H588" s="421"/>
      <c r="I588" s="421"/>
      <c r="J588" s="421"/>
      <c r="K588" s="421"/>
      <c r="L588" s="421"/>
      <c r="M588" s="423"/>
      <c r="N588" s="340">
        <f>IF(C588&gt;A_Stammdaten!$B$12,0,SUM(E588,F588,H588,J588:K588)-SUM(G588,I588,L588:M588))</f>
        <v>0</v>
      </c>
      <c r="O588" s="421"/>
      <c r="P588" s="421"/>
      <c r="Q588" s="421"/>
      <c r="R588" s="421"/>
      <c r="S588" s="108">
        <f t="shared" si="67"/>
        <v>0</v>
      </c>
      <c r="T588" s="341">
        <f>IF(ISBLANK($B588),0,VLOOKUP($B588,Listen!$A$2:$C$45,2,FALSE))</f>
        <v>0</v>
      </c>
      <c r="U588" s="341">
        <f>IF(ISBLANK($B588),0,VLOOKUP($B588,Listen!$A$2:$C$45,3,FALSE))</f>
        <v>0</v>
      </c>
      <c r="V588" s="342">
        <f t="shared" si="72"/>
        <v>0</v>
      </c>
      <c r="W588" s="342">
        <f t="shared" si="71"/>
        <v>0</v>
      </c>
      <c r="X588" s="342">
        <f t="shared" si="71"/>
        <v>0</v>
      </c>
      <c r="Y588" s="342">
        <f t="shared" si="71"/>
        <v>0</v>
      </c>
      <c r="Z588" s="342">
        <f t="shared" si="71"/>
        <v>0</v>
      </c>
      <c r="AA588" s="342">
        <f t="shared" si="71"/>
        <v>0</v>
      </c>
      <c r="AB588" s="342">
        <f t="shared" si="71"/>
        <v>0</v>
      </c>
      <c r="AC588" s="109">
        <f t="shared" si="68"/>
        <v>0</v>
      </c>
      <c r="AD588" s="109">
        <f>IF(C588=A_Stammdaten!$B$12,E_SAV!$S588-E_SAV!$AE588,HLOOKUP(A_Stammdaten!$B$12-1,$AF$4:$AL$4004,ROW(C588)-3,FALSE)-$AE588)</f>
        <v>0</v>
      </c>
      <c r="AE588" s="109">
        <f>HLOOKUP(A_Stammdaten!$B$12,$AF$4:$AL$4004,ROW(C588)-3,FALSE)</f>
        <v>0</v>
      </c>
      <c r="AF588" s="109">
        <f t="shared" si="66"/>
        <v>0</v>
      </c>
      <c r="AG588" s="109">
        <f t="shared" si="70"/>
        <v>0</v>
      </c>
      <c r="AH588" s="109">
        <f t="shared" si="70"/>
        <v>0</v>
      </c>
      <c r="AI588" s="109">
        <f t="shared" si="70"/>
        <v>0</v>
      </c>
      <c r="AJ588" s="109">
        <f t="shared" si="69"/>
        <v>0</v>
      </c>
      <c r="AK588" s="109">
        <f t="shared" si="69"/>
        <v>0</v>
      </c>
      <c r="AL588" s="109">
        <f t="shared" si="69"/>
        <v>0</v>
      </c>
    </row>
    <row r="589" spans="1:38" x14ac:dyDescent="0.3">
      <c r="A589" s="421"/>
      <c r="B589" s="421"/>
      <c r="C589" s="422"/>
      <c r="D589" s="423"/>
      <c r="E589" s="421"/>
      <c r="F589" s="421"/>
      <c r="G589" s="421"/>
      <c r="H589" s="421"/>
      <c r="I589" s="421"/>
      <c r="J589" s="421"/>
      <c r="K589" s="421"/>
      <c r="L589" s="421"/>
      <c r="M589" s="423"/>
      <c r="N589" s="340">
        <f>IF(C589&gt;A_Stammdaten!$B$12,0,SUM(E589,F589,H589,J589:K589)-SUM(G589,I589,L589:M589))</f>
        <v>0</v>
      </c>
      <c r="O589" s="421"/>
      <c r="P589" s="421"/>
      <c r="Q589" s="421"/>
      <c r="R589" s="421"/>
      <c r="S589" s="108">
        <f t="shared" si="67"/>
        <v>0</v>
      </c>
      <c r="T589" s="341">
        <f>IF(ISBLANK($B589),0,VLOOKUP($B589,Listen!$A$2:$C$45,2,FALSE))</f>
        <v>0</v>
      </c>
      <c r="U589" s="341">
        <f>IF(ISBLANK($B589),0,VLOOKUP($B589,Listen!$A$2:$C$45,3,FALSE))</f>
        <v>0</v>
      </c>
      <c r="V589" s="342">
        <f t="shared" si="72"/>
        <v>0</v>
      </c>
      <c r="W589" s="342">
        <f t="shared" si="71"/>
        <v>0</v>
      </c>
      <c r="X589" s="342">
        <f t="shared" si="71"/>
        <v>0</v>
      </c>
      <c r="Y589" s="342">
        <f t="shared" si="71"/>
        <v>0</v>
      </c>
      <c r="Z589" s="342">
        <f t="shared" si="71"/>
        <v>0</v>
      </c>
      <c r="AA589" s="342">
        <f t="shared" si="71"/>
        <v>0</v>
      </c>
      <c r="AB589" s="342">
        <f t="shared" si="71"/>
        <v>0</v>
      </c>
      <c r="AC589" s="109">
        <f t="shared" si="68"/>
        <v>0</v>
      </c>
      <c r="AD589" s="109">
        <f>IF(C589=A_Stammdaten!$B$12,E_SAV!$S589-E_SAV!$AE589,HLOOKUP(A_Stammdaten!$B$12-1,$AF$4:$AL$4004,ROW(C589)-3,FALSE)-$AE589)</f>
        <v>0</v>
      </c>
      <c r="AE589" s="109">
        <f>HLOOKUP(A_Stammdaten!$B$12,$AF$4:$AL$4004,ROW(C589)-3,FALSE)</f>
        <v>0</v>
      </c>
      <c r="AF589" s="109">
        <f t="shared" si="66"/>
        <v>0</v>
      </c>
      <c r="AG589" s="109">
        <f t="shared" si="70"/>
        <v>0</v>
      </c>
      <c r="AH589" s="109">
        <f t="shared" si="70"/>
        <v>0</v>
      </c>
      <c r="AI589" s="109">
        <f t="shared" si="70"/>
        <v>0</v>
      </c>
      <c r="AJ589" s="109">
        <f t="shared" si="69"/>
        <v>0</v>
      </c>
      <c r="AK589" s="109">
        <f t="shared" si="69"/>
        <v>0</v>
      </c>
      <c r="AL589" s="109">
        <f t="shared" si="69"/>
        <v>0</v>
      </c>
    </row>
    <row r="590" spans="1:38" x14ac:dyDescent="0.3">
      <c r="A590" s="421"/>
      <c r="B590" s="421"/>
      <c r="C590" s="422"/>
      <c r="D590" s="423"/>
      <c r="E590" s="421"/>
      <c r="F590" s="421"/>
      <c r="G590" s="421"/>
      <c r="H590" s="421"/>
      <c r="I590" s="421"/>
      <c r="J590" s="421"/>
      <c r="K590" s="421"/>
      <c r="L590" s="421"/>
      <c r="M590" s="423"/>
      <c r="N590" s="340">
        <f>IF(C590&gt;A_Stammdaten!$B$12,0,SUM(E590,F590,H590,J590:K590)-SUM(G590,I590,L590:M590))</f>
        <v>0</v>
      </c>
      <c r="O590" s="421"/>
      <c r="P590" s="421"/>
      <c r="Q590" s="421"/>
      <c r="R590" s="421"/>
      <c r="S590" s="108">
        <f t="shared" si="67"/>
        <v>0</v>
      </c>
      <c r="T590" s="341">
        <f>IF(ISBLANK($B590),0,VLOOKUP($B590,Listen!$A$2:$C$45,2,FALSE))</f>
        <v>0</v>
      </c>
      <c r="U590" s="341">
        <f>IF(ISBLANK($B590),0,VLOOKUP($B590,Listen!$A$2:$C$45,3,FALSE))</f>
        <v>0</v>
      </c>
      <c r="V590" s="342">
        <f t="shared" si="72"/>
        <v>0</v>
      </c>
      <c r="W590" s="342">
        <f t="shared" si="71"/>
        <v>0</v>
      </c>
      <c r="X590" s="342">
        <f t="shared" si="71"/>
        <v>0</v>
      </c>
      <c r="Y590" s="342">
        <f t="shared" si="71"/>
        <v>0</v>
      </c>
      <c r="Z590" s="342">
        <f t="shared" si="71"/>
        <v>0</v>
      </c>
      <c r="AA590" s="342">
        <f t="shared" si="71"/>
        <v>0</v>
      </c>
      <c r="AB590" s="342">
        <f t="shared" si="71"/>
        <v>0</v>
      </c>
      <c r="AC590" s="109">
        <f t="shared" si="68"/>
        <v>0</v>
      </c>
      <c r="AD590" s="109">
        <f>IF(C590=A_Stammdaten!$B$12,E_SAV!$S590-E_SAV!$AE590,HLOOKUP(A_Stammdaten!$B$12-1,$AF$4:$AL$4004,ROW(C590)-3,FALSE)-$AE590)</f>
        <v>0</v>
      </c>
      <c r="AE590" s="109">
        <f>HLOOKUP(A_Stammdaten!$B$12,$AF$4:$AL$4004,ROW(C590)-3,FALSE)</f>
        <v>0</v>
      </c>
      <c r="AF590" s="109">
        <f t="shared" si="66"/>
        <v>0</v>
      </c>
      <c r="AG590" s="109">
        <f t="shared" si="70"/>
        <v>0</v>
      </c>
      <c r="AH590" s="109">
        <f t="shared" si="70"/>
        <v>0</v>
      </c>
      <c r="AI590" s="109">
        <f t="shared" si="70"/>
        <v>0</v>
      </c>
      <c r="AJ590" s="109">
        <f t="shared" si="69"/>
        <v>0</v>
      </c>
      <c r="AK590" s="109">
        <f t="shared" si="69"/>
        <v>0</v>
      </c>
      <c r="AL590" s="109">
        <f t="shared" si="69"/>
        <v>0</v>
      </c>
    </row>
    <row r="591" spans="1:38" x14ac:dyDescent="0.3">
      <c r="A591" s="421"/>
      <c r="B591" s="421"/>
      <c r="C591" s="422"/>
      <c r="D591" s="423"/>
      <c r="E591" s="421"/>
      <c r="F591" s="421"/>
      <c r="G591" s="421"/>
      <c r="H591" s="421"/>
      <c r="I591" s="421"/>
      <c r="J591" s="421"/>
      <c r="K591" s="421"/>
      <c r="L591" s="421"/>
      <c r="M591" s="423"/>
      <c r="N591" s="340">
        <f>IF(C591&gt;A_Stammdaten!$B$12,0,SUM(E591,F591,H591,J591:K591)-SUM(G591,I591,L591:M591))</f>
        <v>0</v>
      </c>
      <c r="O591" s="421"/>
      <c r="P591" s="421"/>
      <c r="Q591" s="421"/>
      <c r="R591" s="421"/>
      <c r="S591" s="108">
        <f t="shared" si="67"/>
        <v>0</v>
      </c>
      <c r="T591" s="341">
        <f>IF(ISBLANK($B591),0,VLOOKUP($B591,Listen!$A$2:$C$45,2,FALSE))</f>
        <v>0</v>
      </c>
      <c r="U591" s="341">
        <f>IF(ISBLANK($B591),0,VLOOKUP($B591,Listen!$A$2:$C$45,3,FALSE))</f>
        <v>0</v>
      </c>
      <c r="V591" s="342">
        <f t="shared" si="72"/>
        <v>0</v>
      </c>
      <c r="W591" s="342">
        <f t="shared" si="71"/>
        <v>0</v>
      </c>
      <c r="X591" s="342">
        <f t="shared" si="71"/>
        <v>0</v>
      </c>
      <c r="Y591" s="342">
        <f t="shared" si="71"/>
        <v>0</v>
      </c>
      <c r="Z591" s="342">
        <f t="shared" si="71"/>
        <v>0</v>
      </c>
      <c r="AA591" s="342">
        <f t="shared" si="71"/>
        <v>0</v>
      </c>
      <c r="AB591" s="342">
        <f t="shared" si="71"/>
        <v>0</v>
      </c>
      <c r="AC591" s="109">
        <f t="shared" si="68"/>
        <v>0</v>
      </c>
      <c r="AD591" s="109">
        <f>IF(C591=A_Stammdaten!$B$12,E_SAV!$S591-E_SAV!$AE591,HLOOKUP(A_Stammdaten!$B$12-1,$AF$4:$AL$4004,ROW(C591)-3,FALSE)-$AE591)</f>
        <v>0</v>
      </c>
      <c r="AE591" s="109">
        <f>HLOOKUP(A_Stammdaten!$B$12,$AF$4:$AL$4004,ROW(C591)-3,FALSE)</f>
        <v>0</v>
      </c>
      <c r="AF591" s="109">
        <f t="shared" si="66"/>
        <v>0</v>
      </c>
      <c r="AG591" s="109">
        <f t="shared" si="70"/>
        <v>0</v>
      </c>
      <c r="AH591" s="109">
        <f t="shared" si="70"/>
        <v>0</v>
      </c>
      <c r="AI591" s="109">
        <f t="shared" si="70"/>
        <v>0</v>
      </c>
      <c r="AJ591" s="109">
        <f t="shared" si="69"/>
        <v>0</v>
      </c>
      <c r="AK591" s="109">
        <f t="shared" si="69"/>
        <v>0</v>
      </c>
      <c r="AL591" s="109">
        <f t="shared" si="69"/>
        <v>0</v>
      </c>
    </row>
    <row r="592" spans="1:38" x14ac:dyDescent="0.3">
      <c r="A592" s="421"/>
      <c r="B592" s="421"/>
      <c r="C592" s="422"/>
      <c r="D592" s="423"/>
      <c r="E592" s="421"/>
      <c r="F592" s="421"/>
      <c r="G592" s="421"/>
      <c r="H592" s="421"/>
      <c r="I592" s="421"/>
      <c r="J592" s="421"/>
      <c r="K592" s="421"/>
      <c r="L592" s="421"/>
      <c r="M592" s="423"/>
      <c r="N592" s="340">
        <f>IF(C592&gt;A_Stammdaten!$B$12,0,SUM(E592,F592,H592,J592:K592)-SUM(G592,I592,L592:M592))</f>
        <v>0</v>
      </c>
      <c r="O592" s="421"/>
      <c r="P592" s="421"/>
      <c r="Q592" s="421"/>
      <c r="R592" s="421"/>
      <c r="S592" s="108">
        <f t="shared" si="67"/>
        <v>0</v>
      </c>
      <c r="T592" s="341">
        <f>IF(ISBLANK($B592),0,VLOOKUP($B592,Listen!$A$2:$C$45,2,FALSE))</f>
        <v>0</v>
      </c>
      <c r="U592" s="341">
        <f>IF(ISBLANK($B592),0,VLOOKUP($B592,Listen!$A$2:$C$45,3,FALSE))</f>
        <v>0</v>
      </c>
      <c r="V592" s="342">
        <f t="shared" si="72"/>
        <v>0</v>
      </c>
      <c r="W592" s="342">
        <f t="shared" si="71"/>
        <v>0</v>
      </c>
      <c r="X592" s="342">
        <f t="shared" si="71"/>
        <v>0</v>
      </c>
      <c r="Y592" s="342">
        <f t="shared" si="71"/>
        <v>0</v>
      </c>
      <c r="Z592" s="342">
        <f t="shared" si="71"/>
        <v>0</v>
      </c>
      <c r="AA592" s="342">
        <f t="shared" si="71"/>
        <v>0</v>
      </c>
      <c r="AB592" s="342">
        <f t="shared" si="71"/>
        <v>0</v>
      </c>
      <c r="AC592" s="109">
        <f t="shared" si="68"/>
        <v>0</v>
      </c>
      <c r="AD592" s="109">
        <f>IF(C592=A_Stammdaten!$B$12,E_SAV!$S592-E_SAV!$AE592,HLOOKUP(A_Stammdaten!$B$12-1,$AF$4:$AL$4004,ROW(C592)-3,FALSE)-$AE592)</f>
        <v>0</v>
      </c>
      <c r="AE592" s="109">
        <f>HLOOKUP(A_Stammdaten!$B$12,$AF$4:$AL$4004,ROW(C592)-3,FALSE)</f>
        <v>0</v>
      </c>
      <c r="AF592" s="109">
        <f t="shared" si="66"/>
        <v>0</v>
      </c>
      <c r="AG592" s="109">
        <f t="shared" si="70"/>
        <v>0</v>
      </c>
      <c r="AH592" s="109">
        <f t="shared" si="70"/>
        <v>0</v>
      </c>
      <c r="AI592" s="109">
        <f t="shared" si="70"/>
        <v>0</v>
      </c>
      <c r="AJ592" s="109">
        <f t="shared" si="69"/>
        <v>0</v>
      </c>
      <c r="AK592" s="109">
        <f t="shared" si="69"/>
        <v>0</v>
      </c>
      <c r="AL592" s="109">
        <f t="shared" si="69"/>
        <v>0</v>
      </c>
    </row>
    <row r="593" spans="1:38" x14ac:dyDescent="0.3">
      <c r="A593" s="421"/>
      <c r="B593" s="421"/>
      <c r="C593" s="422"/>
      <c r="D593" s="423"/>
      <c r="E593" s="421"/>
      <c r="F593" s="421"/>
      <c r="G593" s="421"/>
      <c r="H593" s="421"/>
      <c r="I593" s="421"/>
      <c r="J593" s="421"/>
      <c r="K593" s="421"/>
      <c r="L593" s="421"/>
      <c r="M593" s="423"/>
      <c r="N593" s="340">
        <f>IF(C593&gt;A_Stammdaten!$B$12,0,SUM(E593,F593,H593,J593:K593)-SUM(G593,I593,L593:M593))</f>
        <v>0</v>
      </c>
      <c r="O593" s="421"/>
      <c r="P593" s="421"/>
      <c r="Q593" s="421"/>
      <c r="R593" s="421"/>
      <c r="S593" s="108">
        <f t="shared" si="67"/>
        <v>0</v>
      </c>
      <c r="T593" s="341">
        <f>IF(ISBLANK($B593),0,VLOOKUP($B593,Listen!$A$2:$C$45,2,FALSE))</f>
        <v>0</v>
      </c>
      <c r="U593" s="341">
        <f>IF(ISBLANK($B593),0,VLOOKUP($B593,Listen!$A$2:$C$45,3,FALSE))</f>
        <v>0</v>
      </c>
      <c r="V593" s="342">
        <f t="shared" si="72"/>
        <v>0</v>
      </c>
      <c r="W593" s="342">
        <f t="shared" si="71"/>
        <v>0</v>
      </c>
      <c r="X593" s="342">
        <f t="shared" si="71"/>
        <v>0</v>
      </c>
      <c r="Y593" s="342">
        <f t="shared" si="71"/>
        <v>0</v>
      </c>
      <c r="Z593" s="342">
        <f t="shared" si="71"/>
        <v>0</v>
      </c>
      <c r="AA593" s="342">
        <f t="shared" si="71"/>
        <v>0</v>
      </c>
      <c r="AB593" s="342">
        <f t="shared" si="71"/>
        <v>0</v>
      </c>
      <c r="AC593" s="109">
        <f t="shared" si="68"/>
        <v>0</v>
      </c>
      <c r="AD593" s="109">
        <f>IF(C593=A_Stammdaten!$B$12,E_SAV!$S593-E_SAV!$AE593,HLOOKUP(A_Stammdaten!$B$12-1,$AF$4:$AL$4004,ROW(C593)-3,FALSE)-$AE593)</f>
        <v>0</v>
      </c>
      <c r="AE593" s="109">
        <f>HLOOKUP(A_Stammdaten!$B$12,$AF$4:$AL$4004,ROW(C593)-3,FALSE)</f>
        <v>0</v>
      </c>
      <c r="AF593" s="109">
        <f t="shared" si="66"/>
        <v>0</v>
      </c>
      <c r="AG593" s="109">
        <f t="shared" si="70"/>
        <v>0</v>
      </c>
      <c r="AH593" s="109">
        <f t="shared" si="70"/>
        <v>0</v>
      </c>
      <c r="AI593" s="109">
        <f t="shared" si="70"/>
        <v>0</v>
      </c>
      <c r="AJ593" s="109">
        <f t="shared" si="69"/>
        <v>0</v>
      </c>
      <c r="AK593" s="109">
        <f t="shared" si="69"/>
        <v>0</v>
      </c>
      <c r="AL593" s="109">
        <f t="shared" si="69"/>
        <v>0</v>
      </c>
    </row>
    <row r="594" spans="1:38" x14ac:dyDescent="0.3">
      <c r="A594" s="421"/>
      <c r="B594" s="421"/>
      <c r="C594" s="422"/>
      <c r="D594" s="423"/>
      <c r="E594" s="421"/>
      <c r="F594" s="421"/>
      <c r="G594" s="421"/>
      <c r="H594" s="421"/>
      <c r="I594" s="421"/>
      <c r="J594" s="421"/>
      <c r="K594" s="421"/>
      <c r="L594" s="421"/>
      <c r="M594" s="423"/>
      <c r="N594" s="340">
        <f>IF(C594&gt;A_Stammdaten!$B$12,0,SUM(E594,F594,H594,J594:K594)-SUM(G594,I594,L594:M594))</f>
        <v>0</v>
      </c>
      <c r="O594" s="421"/>
      <c r="P594" s="421"/>
      <c r="Q594" s="421"/>
      <c r="R594" s="421"/>
      <c r="S594" s="108">
        <f t="shared" si="67"/>
        <v>0</v>
      </c>
      <c r="T594" s="341">
        <f>IF(ISBLANK($B594),0,VLOOKUP($B594,Listen!$A$2:$C$45,2,FALSE))</f>
        <v>0</v>
      </c>
      <c r="U594" s="341">
        <f>IF(ISBLANK($B594),0,VLOOKUP($B594,Listen!$A$2:$C$45,3,FALSE))</f>
        <v>0</v>
      </c>
      <c r="V594" s="342">
        <f t="shared" si="72"/>
        <v>0</v>
      </c>
      <c r="W594" s="342">
        <f t="shared" si="71"/>
        <v>0</v>
      </c>
      <c r="X594" s="342">
        <f t="shared" si="71"/>
        <v>0</v>
      </c>
      <c r="Y594" s="342">
        <f t="shared" si="71"/>
        <v>0</v>
      </c>
      <c r="Z594" s="342">
        <f t="shared" si="71"/>
        <v>0</v>
      </c>
      <c r="AA594" s="342">
        <f t="shared" si="71"/>
        <v>0</v>
      </c>
      <c r="AB594" s="342">
        <f t="shared" si="71"/>
        <v>0</v>
      </c>
      <c r="AC594" s="109">
        <f t="shared" si="68"/>
        <v>0</v>
      </c>
      <c r="AD594" s="109">
        <f>IF(C594=A_Stammdaten!$B$12,E_SAV!$S594-E_SAV!$AE594,HLOOKUP(A_Stammdaten!$B$12-1,$AF$4:$AL$4004,ROW(C594)-3,FALSE)-$AE594)</f>
        <v>0</v>
      </c>
      <c r="AE594" s="109">
        <f>HLOOKUP(A_Stammdaten!$B$12,$AF$4:$AL$4004,ROW(C594)-3,FALSE)</f>
        <v>0</v>
      </c>
      <c r="AF594" s="109">
        <f t="shared" si="66"/>
        <v>0</v>
      </c>
      <c r="AG594" s="109">
        <f t="shared" si="70"/>
        <v>0</v>
      </c>
      <c r="AH594" s="109">
        <f t="shared" si="70"/>
        <v>0</v>
      </c>
      <c r="AI594" s="109">
        <f t="shared" si="70"/>
        <v>0</v>
      </c>
      <c r="AJ594" s="109">
        <f t="shared" si="69"/>
        <v>0</v>
      </c>
      <c r="AK594" s="109">
        <f t="shared" si="69"/>
        <v>0</v>
      </c>
      <c r="AL594" s="109">
        <f t="shared" si="69"/>
        <v>0</v>
      </c>
    </row>
    <row r="595" spans="1:38" x14ac:dyDescent="0.3">
      <c r="A595" s="421"/>
      <c r="B595" s="421"/>
      <c r="C595" s="422"/>
      <c r="D595" s="423"/>
      <c r="E595" s="421"/>
      <c r="F595" s="421"/>
      <c r="G595" s="421"/>
      <c r="H595" s="421"/>
      <c r="I595" s="421"/>
      <c r="J595" s="421"/>
      <c r="K595" s="421"/>
      <c r="L595" s="421"/>
      <c r="M595" s="423"/>
      <c r="N595" s="340">
        <f>IF(C595&gt;A_Stammdaten!$B$12,0,SUM(E595,F595,H595,J595:K595)-SUM(G595,I595,L595:M595))</f>
        <v>0</v>
      </c>
      <c r="O595" s="421"/>
      <c r="P595" s="421"/>
      <c r="Q595" s="421"/>
      <c r="R595" s="421"/>
      <c r="S595" s="108">
        <f t="shared" si="67"/>
        <v>0</v>
      </c>
      <c r="T595" s="341">
        <f>IF(ISBLANK($B595),0,VLOOKUP($B595,Listen!$A$2:$C$45,2,FALSE))</f>
        <v>0</v>
      </c>
      <c r="U595" s="341">
        <f>IF(ISBLANK($B595),0,VLOOKUP($B595,Listen!$A$2:$C$45,3,FALSE))</f>
        <v>0</v>
      </c>
      <c r="V595" s="342">
        <f t="shared" si="72"/>
        <v>0</v>
      </c>
      <c r="W595" s="342">
        <f t="shared" si="71"/>
        <v>0</v>
      </c>
      <c r="X595" s="342">
        <f t="shared" si="71"/>
        <v>0</v>
      </c>
      <c r="Y595" s="342">
        <f t="shared" si="71"/>
        <v>0</v>
      </c>
      <c r="Z595" s="342">
        <f t="shared" si="71"/>
        <v>0</v>
      </c>
      <c r="AA595" s="342">
        <f t="shared" si="71"/>
        <v>0</v>
      </c>
      <c r="AB595" s="342">
        <f t="shared" si="71"/>
        <v>0</v>
      </c>
      <c r="AC595" s="109">
        <f t="shared" si="68"/>
        <v>0</v>
      </c>
      <c r="AD595" s="109">
        <f>IF(C595=A_Stammdaten!$B$12,E_SAV!$S595-E_SAV!$AE595,HLOOKUP(A_Stammdaten!$B$12-1,$AF$4:$AL$4004,ROW(C595)-3,FALSE)-$AE595)</f>
        <v>0</v>
      </c>
      <c r="AE595" s="109">
        <f>HLOOKUP(A_Stammdaten!$B$12,$AF$4:$AL$4004,ROW(C595)-3,FALSE)</f>
        <v>0</v>
      </c>
      <c r="AF595" s="109">
        <f t="shared" si="66"/>
        <v>0</v>
      </c>
      <c r="AG595" s="109">
        <f t="shared" si="70"/>
        <v>0</v>
      </c>
      <c r="AH595" s="109">
        <f t="shared" si="70"/>
        <v>0</v>
      </c>
      <c r="AI595" s="109">
        <f t="shared" si="70"/>
        <v>0</v>
      </c>
      <c r="AJ595" s="109">
        <f t="shared" si="69"/>
        <v>0</v>
      </c>
      <c r="AK595" s="109">
        <f t="shared" si="69"/>
        <v>0</v>
      </c>
      <c r="AL595" s="109">
        <f t="shared" si="69"/>
        <v>0</v>
      </c>
    </row>
    <row r="596" spans="1:38" x14ac:dyDescent="0.3">
      <c r="A596" s="421"/>
      <c r="B596" s="421"/>
      <c r="C596" s="422"/>
      <c r="D596" s="423"/>
      <c r="E596" s="421"/>
      <c r="F596" s="421"/>
      <c r="G596" s="421"/>
      <c r="H596" s="421"/>
      <c r="I596" s="421"/>
      <c r="J596" s="421"/>
      <c r="K596" s="421"/>
      <c r="L596" s="421"/>
      <c r="M596" s="423"/>
      <c r="N596" s="340">
        <f>IF(C596&gt;A_Stammdaten!$B$12,0,SUM(E596,F596,H596,J596:K596)-SUM(G596,I596,L596:M596))</f>
        <v>0</v>
      </c>
      <c r="O596" s="421"/>
      <c r="P596" s="421"/>
      <c r="Q596" s="421"/>
      <c r="R596" s="421"/>
      <c r="S596" s="108">
        <f t="shared" si="67"/>
        <v>0</v>
      </c>
      <c r="T596" s="341">
        <f>IF(ISBLANK($B596),0,VLOOKUP($B596,Listen!$A$2:$C$45,2,FALSE))</f>
        <v>0</v>
      </c>
      <c r="U596" s="341">
        <f>IF(ISBLANK($B596),0,VLOOKUP($B596,Listen!$A$2:$C$45,3,FALSE))</f>
        <v>0</v>
      </c>
      <c r="V596" s="342">
        <f t="shared" si="72"/>
        <v>0</v>
      </c>
      <c r="W596" s="342">
        <f t="shared" si="71"/>
        <v>0</v>
      </c>
      <c r="X596" s="342">
        <f t="shared" si="71"/>
        <v>0</v>
      </c>
      <c r="Y596" s="342">
        <f t="shared" si="71"/>
        <v>0</v>
      </c>
      <c r="Z596" s="342">
        <f t="shared" si="71"/>
        <v>0</v>
      </c>
      <c r="AA596" s="342">
        <f t="shared" si="71"/>
        <v>0</v>
      </c>
      <c r="AB596" s="342">
        <f t="shared" si="71"/>
        <v>0</v>
      </c>
      <c r="AC596" s="109">
        <f t="shared" si="68"/>
        <v>0</v>
      </c>
      <c r="AD596" s="109">
        <f>IF(C596=A_Stammdaten!$B$12,E_SAV!$S596-E_SAV!$AE596,HLOOKUP(A_Stammdaten!$B$12-1,$AF$4:$AL$4004,ROW(C596)-3,FALSE)-$AE596)</f>
        <v>0</v>
      </c>
      <c r="AE596" s="109">
        <f>HLOOKUP(A_Stammdaten!$B$12,$AF$4:$AL$4004,ROW(C596)-3,FALSE)</f>
        <v>0</v>
      </c>
      <c r="AF596" s="109">
        <f t="shared" si="66"/>
        <v>0</v>
      </c>
      <c r="AG596" s="109">
        <f t="shared" si="70"/>
        <v>0</v>
      </c>
      <c r="AH596" s="109">
        <f t="shared" si="70"/>
        <v>0</v>
      </c>
      <c r="AI596" s="109">
        <f t="shared" si="70"/>
        <v>0</v>
      </c>
      <c r="AJ596" s="109">
        <f t="shared" si="69"/>
        <v>0</v>
      </c>
      <c r="AK596" s="109">
        <f t="shared" si="69"/>
        <v>0</v>
      </c>
      <c r="AL596" s="109">
        <f t="shared" si="69"/>
        <v>0</v>
      </c>
    </row>
    <row r="597" spans="1:38" x14ac:dyDescent="0.3">
      <c r="A597" s="421"/>
      <c r="B597" s="421"/>
      <c r="C597" s="422"/>
      <c r="D597" s="423"/>
      <c r="E597" s="421"/>
      <c r="F597" s="421"/>
      <c r="G597" s="421"/>
      <c r="H597" s="421"/>
      <c r="I597" s="421"/>
      <c r="J597" s="421"/>
      <c r="K597" s="421"/>
      <c r="L597" s="421"/>
      <c r="M597" s="423"/>
      <c r="N597" s="340">
        <f>IF(C597&gt;A_Stammdaten!$B$12,0,SUM(E597,F597,H597,J597:K597)-SUM(G597,I597,L597:M597))</f>
        <v>0</v>
      </c>
      <c r="O597" s="421"/>
      <c r="P597" s="421"/>
      <c r="Q597" s="421"/>
      <c r="R597" s="421"/>
      <c r="S597" s="108">
        <f t="shared" si="67"/>
        <v>0</v>
      </c>
      <c r="T597" s="341">
        <f>IF(ISBLANK($B597),0,VLOOKUP($B597,Listen!$A$2:$C$45,2,FALSE))</f>
        <v>0</v>
      </c>
      <c r="U597" s="341">
        <f>IF(ISBLANK($B597),0,VLOOKUP($B597,Listen!$A$2:$C$45,3,FALSE))</f>
        <v>0</v>
      </c>
      <c r="V597" s="342">
        <f t="shared" si="72"/>
        <v>0</v>
      </c>
      <c r="W597" s="342">
        <f t="shared" si="71"/>
        <v>0</v>
      </c>
      <c r="X597" s="342">
        <f t="shared" si="71"/>
        <v>0</v>
      </c>
      <c r="Y597" s="342">
        <f t="shared" si="71"/>
        <v>0</v>
      </c>
      <c r="Z597" s="342">
        <f t="shared" si="71"/>
        <v>0</v>
      </c>
      <c r="AA597" s="342">
        <f t="shared" si="71"/>
        <v>0</v>
      </c>
      <c r="AB597" s="342">
        <f t="shared" si="71"/>
        <v>0</v>
      </c>
      <c r="AC597" s="109">
        <f t="shared" si="68"/>
        <v>0</v>
      </c>
      <c r="AD597" s="109">
        <f>IF(C597=A_Stammdaten!$B$12,E_SAV!$S597-E_SAV!$AE597,HLOOKUP(A_Stammdaten!$B$12-1,$AF$4:$AL$4004,ROW(C597)-3,FALSE)-$AE597)</f>
        <v>0</v>
      </c>
      <c r="AE597" s="109">
        <f>HLOOKUP(A_Stammdaten!$B$12,$AF$4:$AL$4004,ROW(C597)-3,FALSE)</f>
        <v>0</v>
      </c>
      <c r="AF597" s="109">
        <f t="shared" si="66"/>
        <v>0</v>
      </c>
      <c r="AG597" s="109">
        <f t="shared" si="70"/>
        <v>0</v>
      </c>
      <c r="AH597" s="109">
        <f t="shared" si="70"/>
        <v>0</v>
      </c>
      <c r="AI597" s="109">
        <f t="shared" si="70"/>
        <v>0</v>
      </c>
      <c r="AJ597" s="109">
        <f t="shared" si="69"/>
        <v>0</v>
      </c>
      <c r="AK597" s="109">
        <f t="shared" si="69"/>
        <v>0</v>
      </c>
      <c r="AL597" s="109">
        <f t="shared" si="69"/>
        <v>0</v>
      </c>
    </row>
    <row r="598" spans="1:38" x14ac:dyDescent="0.3">
      <c r="A598" s="421"/>
      <c r="B598" s="421"/>
      <c r="C598" s="422"/>
      <c r="D598" s="423"/>
      <c r="E598" s="421"/>
      <c r="F598" s="421"/>
      <c r="G598" s="421"/>
      <c r="H598" s="421"/>
      <c r="I598" s="421"/>
      <c r="J598" s="421"/>
      <c r="K598" s="421"/>
      <c r="L598" s="421"/>
      <c r="M598" s="423"/>
      <c r="N598" s="340">
        <f>IF(C598&gt;A_Stammdaten!$B$12,0,SUM(E598,F598,H598,J598:K598)-SUM(G598,I598,L598:M598))</f>
        <v>0</v>
      </c>
      <c r="O598" s="421"/>
      <c r="P598" s="421"/>
      <c r="Q598" s="421"/>
      <c r="R598" s="421"/>
      <c r="S598" s="108">
        <f t="shared" si="67"/>
        <v>0</v>
      </c>
      <c r="T598" s="341">
        <f>IF(ISBLANK($B598),0,VLOOKUP($B598,Listen!$A$2:$C$45,2,FALSE))</f>
        <v>0</v>
      </c>
      <c r="U598" s="341">
        <f>IF(ISBLANK($B598),0,VLOOKUP($B598,Listen!$A$2:$C$45,3,FALSE))</f>
        <v>0</v>
      </c>
      <c r="V598" s="342">
        <f t="shared" si="72"/>
        <v>0</v>
      </c>
      <c r="W598" s="342">
        <f t="shared" si="71"/>
        <v>0</v>
      </c>
      <c r="X598" s="342">
        <f t="shared" si="71"/>
        <v>0</v>
      </c>
      <c r="Y598" s="342">
        <f t="shared" si="71"/>
        <v>0</v>
      </c>
      <c r="Z598" s="342">
        <f t="shared" si="71"/>
        <v>0</v>
      </c>
      <c r="AA598" s="342">
        <f t="shared" si="71"/>
        <v>0</v>
      </c>
      <c r="AB598" s="342">
        <f t="shared" si="71"/>
        <v>0</v>
      </c>
      <c r="AC598" s="109">
        <f t="shared" si="68"/>
        <v>0</v>
      </c>
      <c r="AD598" s="109">
        <f>IF(C598=A_Stammdaten!$B$12,E_SAV!$S598-E_SAV!$AE598,HLOOKUP(A_Stammdaten!$B$12-1,$AF$4:$AL$4004,ROW(C598)-3,FALSE)-$AE598)</f>
        <v>0</v>
      </c>
      <c r="AE598" s="109">
        <f>HLOOKUP(A_Stammdaten!$B$12,$AF$4:$AL$4004,ROW(C598)-3,FALSE)</f>
        <v>0</v>
      </c>
      <c r="AF598" s="109">
        <f t="shared" si="66"/>
        <v>0</v>
      </c>
      <c r="AG598" s="109">
        <f t="shared" si="70"/>
        <v>0</v>
      </c>
      <c r="AH598" s="109">
        <f t="shared" si="70"/>
        <v>0</v>
      </c>
      <c r="AI598" s="109">
        <f t="shared" si="70"/>
        <v>0</v>
      </c>
      <c r="AJ598" s="109">
        <f t="shared" si="69"/>
        <v>0</v>
      </c>
      <c r="AK598" s="109">
        <f t="shared" si="69"/>
        <v>0</v>
      </c>
      <c r="AL598" s="109">
        <f t="shared" si="69"/>
        <v>0</v>
      </c>
    </row>
    <row r="599" spans="1:38" x14ac:dyDescent="0.3">
      <c r="A599" s="421"/>
      <c r="B599" s="421"/>
      <c r="C599" s="422"/>
      <c r="D599" s="423"/>
      <c r="E599" s="421"/>
      <c r="F599" s="421"/>
      <c r="G599" s="421"/>
      <c r="H599" s="421"/>
      <c r="I599" s="421"/>
      <c r="J599" s="421"/>
      <c r="K599" s="421"/>
      <c r="L599" s="421"/>
      <c r="M599" s="423"/>
      <c r="N599" s="340">
        <f>IF(C599&gt;A_Stammdaten!$B$12,0,SUM(E599,F599,H599,J599:K599)-SUM(G599,I599,L599:M599))</f>
        <v>0</v>
      </c>
      <c r="O599" s="421"/>
      <c r="P599" s="421"/>
      <c r="Q599" s="421"/>
      <c r="R599" s="421"/>
      <c r="S599" s="108">
        <f t="shared" si="67"/>
        <v>0</v>
      </c>
      <c r="T599" s="341">
        <f>IF(ISBLANK($B599),0,VLOOKUP($B599,Listen!$A$2:$C$45,2,FALSE))</f>
        <v>0</v>
      </c>
      <c r="U599" s="341">
        <f>IF(ISBLANK($B599),0,VLOOKUP($B599,Listen!$A$2:$C$45,3,FALSE))</f>
        <v>0</v>
      </c>
      <c r="V599" s="342">
        <f t="shared" si="72"/>
        <v>0</v>
      </c>
      <c r="W599" s="342">
        <f t="shared" si="71"/>
        <v>0</v>
      </c>
      <c r="X599" s="342">
        <f t="shared" si="71"/>
        <v>0</v>
      </c>
      <c r="Y599" s="342">
        <f t="shared" si="71"/>
        <v>0</v>
      </c>
      <c r="Z599" s="342">
        <f t="shared" si="71"/>
        <v>0</v>
      </c>
      <c r="AA599" s="342">
        <f t="shared" si="71"/>
        <v>0</v>
      </c>
      <c r="AB599" s="342">
        <f t="shared" si="71"/>
        <v>0</v>
      </c>
      <c r="AC599" s="109">
        <f t="shared" si="68"/>
        <v>0</v>
      </c>
      <c r="AD599" s="109">
        <f>IF(C599=A_Stammdaten!$B$12,E_SAV!$S599-E_SAV!$AE599,HLOOKUP(A_Stammdaten!$B$12-1,$AF$4:$AL$4004,ROW(C599)-3,FALSE)-$AE599)</f>
        <v>0</v>
      </c>
      <c r="AE599" s="109">
        <f>HLOOKUP(A_Stammdaten!$B$12,$AF$4:$AL$4004,ROW(C599)-3,FALSE)</f>
        <v>0</v>
      </c>
      <c r="AF599" s="109">
        <f t="shared" si="66"/>
        <v>0</v>
      </c>
      <c r="AG599" s="109">
        <f t="shared" si="70"/>
        <v>0</v>
      </c>
      <c r="AH599" s="109">
        <f t="shared" si="70"/>
        <v>0</v>
      </c>
      <c r="AI599" s="109">
        <f t="shared" si="70"/>
        <v>0</v>
      </c>
      <c r="AJ599" s="109">
        <f t="shared" si="69"/>
        <v>0</v>
      </c>
      <c r="AK599" s="109">
        <f t="shared" si="69"/>
        <v>0</v>
      </c>
      <c r="AL599" s="109">
        <f t="shared" si="69"/>
        <v>0</v>
      </c>
    </row>
    <row r="600" spans="1:38" x14ac:dyDescent="0.3">
      <c r="A600" s="421"/>
      <c r="B600" s="421"/>
      <c r="C600" s="422"/>
      <c r="D600" s="423"/>
      <c r="E600" s="421"/>
      <c r="F600" s="421"/>
      <c r="G600" s="421"/>
      <c r="H600" s="421"/>
      <c r="I600" s="421"/>
      <c r="J600" s="421"/>
      <c r="K600" s="421"/>
      <c r="L600" s="421"/>
      <c r="M600" s="423"/>
      <c r="N600" s="340">
        <f>IF(C600&gt;A_Stammdaten!$B$12,0,SUM(E600,F600,H600,J600:K600)-SUM(G600,I600,L600:M600))</f>
        <v>0</v>
      </c>
      <c r="O600" s="421"/>
      <c r="P600" s="421"/>
      <c r="Q600" s="421"/>
      <c r="R600" s="421"/>
      <c r="S600" s="108">
        <f t="shared" si="67"/>
        <v>0</v>
      </c>
      <c r="T600" s="341">
        <f>IF(ISBLANK($B600),0,VLOOKUP($B600,Listen!$A$2:$C$45,2,FALSE))</f>
        <v>0</v>
      </c>
      <c r="U600" s="341">
        <f>IF(ISBLANK($B600),0,VLOOKUP($B600,Listen!$A$2:$C$45,3,FALSE))</f>
        <v>0</v>
      </c>
      <c r="V600" s="342">
        <f t="shared" si="72"/>
        <v>0</v>
      </c>
      <c r="W600" s="342">
        <f t="shared" si="71"/>
        <v>0</v>
      </c>
      <c r="X600" s="342">
        <f t="shared" si="71"/>
        <v>0</v>
      </c>
      <c r="Y600" s="342">
        <f t="shared" si="71"/>
        <v>0</v>
      </c>
      <c r="Z600" s="342">
        <f t="shared" si="71"/>
        <v>0</v>
      </c>
      <c r="AA600" s="342">
        <f t="shared" si="71"/>
        <v>0</v>
      </c>
      <c r="AB600" s="342">
        <f t="shared" si="71"/>
        <v>0</v>
      </c>
      <c r="AC600" s="109">
        <f t="shared" si="68"/>
        <v>0</v>
      </c>
      <c r="AD600" s="109">
        <f>IF(C600=A_Stammdaten!$B$12,E_SAV!$S600-E_SAV!$AE600,HLOOKUP(A_Stammdaten!$B$12-1,$AF$4:$AL$4004,ROW(C600)-3,FALSE)-$AE600)</f>
        <v>0</v>
      </c>
      <c r="AE600" s="109">
        <f>HLOOKUP(A_Stammdaten!$B$12,$AF$4:$AL$4004,ROW(C600)-3,FALSE)</f>
        <v>0</v>
      </c>
      <c r="AF600" s="109">
        <f t="shared" si="66"/>
        <v>0</v>
      </c>
      <c r="AG600" s="109">
        <f t="shared" si="70"/>
        <v>0</v>
      </c>
      <c r="AH600" s="109">
        <f t="shared" si="70"/>
        <v>0</v>
      </c>
      <c r="AI600" s="109">
        <f t="shared" si="70"/>
        <v>0</v>
      </c>
      <c r="AJ600" s="109">
        <f t="shared" si="69"/>
        <v>0</v>
      </c>
      <c r="AK600" s="109">
        <f t="shared" si="69"/>
        <v>0</v>
      </c>
      <c r="AL600" s="109">
        <f t="shared" si="69"/>
        <v>0</v>
      </c>
    </row>
    <row r="601" spans="1:38" x14ac:dyDescent="0.3">
      <c r="A601" s="421"/>
      <c r="B601" s="421"/>
      <c r="C601" s="422"/>
      <c r="D601" s="423"/>
      <c r="E601" s="421"/>
      <c r="F601" s="421"/>
      <c r="G601" s="421"/>
      <c r="H601" s="421"/>
      <c r="I601" s="421"/>
      <c r="J601" s="421"/>
      <c r="K601" s="421"/>
      <c r="L601" s="421"/>
      <c r="M601" s="423"/>
      <c r="N601" s="340">
        <f>IF(C601&gt;A_Stammdaten!$B$12,0,SUM(E601,F601,H601,J601:K601)-SUM(G601,I601,L601:M601))</f>
        <v>0</v>
      </c>
      <c r="O601" s="421"/>
      <c r="P601" s="421"/>
      <c r="Q601" s="421"/>
      <c r="R601" s="421"/>
      <c r="S601" s="108">
        <f t="shared" si="67"/>
        <v>0</v>
      </c>
      <c r="T601" s="341">
        <f>IF(ISBLANK($B601),0,VLOOKUP($B601,Listen!$A$2:$C$45,2,FALSE))</f>
        <v>0</v>
      </c>
      <c r="U601" s="341">
        <f>IF(ISBLANK($B601),0,VLOOKUP($B601,Listen!$A$2:$C$45,3,FALSE))</f>
        <v>0</v>
      </c>
      <c r="V601" s="342">
        <f t="shared" si="72"/>
        <v>0</v>
      </c>
      <c r="W601" s="342">
        <f t="shared" si="71"/>
        <v>0</v>
      </c>
      <c r="X601" s="342">
        <f t="shared" si="71"/>
        <v>0</v>
      </c>
      <c r="Y601" s="342">
        <f t="shared" si="71"/>
        <v>0</v>
      </c>
      <c r="Z601" s="342">
        <f t="shared" si="71"/>
        <v>0</v>
      </c>
      <c r="AA601" s="342">
        <f t="shared" si="71"/>
        <v>0</v>
      </c>
      <c r="AB601" s="342">
        <f t="shared" si="71"/>
        <v>0</v>
      </c>
      <c r="AC601" s="109">
        <f t="shared" si="68"/>
        <v>0</v>
      </c>
      <c r="AD601" s="109">
        <f>IF(C601=A_Stammdaten!$B$12,E_SAV!$S601-E_SAV!$AE601,HLOOKUP(A_Stammdaten!$B$12-1,$AF$4:$AL$4004,ROW(C601)-3,FALSE)-$AE601)</f>
        <v>0</v>
      </c>
      <c r="AE601" s="109">
        <f>HLOOKUP(A_Stammdaten!$B$12,$AF$4:$AL$4004,ROW(C601)-3,FALSE)</f>
        <v>0</v>
      </c>
      <c r="AF601" s="109">
        <f t="shared" si="66"/>
        <v>0</v>
      </c>
      <c r="AG601" s="109">
        <f t="shared" si="70"/>
        <v>0</v>
      </c>
      <c r="AH601" s="109">
        <f t="shared" si="70"/>
        <v>0</v>
      </c>
      <c r="AI601" s="109">
        <f t="shared" si="70"/>
        <v>0</v>
      </c>
      <c r="AJ601" s="109">
        <f t="shared" si="69"/>
        <v>0</v>
      </c>
      <c r="AK601" s="109">
        <f t="shared" si="69"/>
        <v>0</v>
      </c>
      <c r="AL601" s="109">
        <f t="shared" si="69"/>
        <v>0</v>
      </c>
    </row>
    <row r="602" spans="1:38" x14ac:dyDescent="0.3">
      <c r="A602" s="421"/>
      <c r="B602" s="421"/>
      <c r="C602" s="422"/>
      <c r="D602" s="423"/>
      <c r="E602" s="421"/>
      <c r="F602" s="421"/>
      <c r="G602" s="421"/>
      <c r="H602" s="421"/>
      <c r="I602" s="421"/>
      <c r="J602" s="421"/>
      <c r="K602" s="421"/>
      <c r="L602" s="421"/>
      <c r="M602" s="423"/>
      <c r="N602" s="340">
        <f>IF(C602&gt;A_Stammdaten!$B$12,0,SUM(E602,F602,H602,J602:K602)-SUM(G602,I602,L602:M602))</f>
        <v>0</v>
      </c>
      <c r="O602" s="421"/>
      <c r="P602" s="421"/>
      <c r="Q602" s="421"/>
      <c r="R602" s="421"/>
      <c r="S602" s="108">
        <f t="shared" si="67"/>
        <v>0</v>
      </c>
      <c r="T602" s="341">
        <f>IF(ISBLANK($B602),0,VLOOKUP($B602,Listen!$A$2:$C$45,2,FALSE))</f>
        <v>0</v>
      </c>
      <c r="U602" s="341">
        <f>IF(ISBLANK($B602),0,VLOOKUP($B602,Listen!$A$2:$C$45,3,FALSE))</f>
        <v>0</v>
      </c>
      <c r="V602" s="342">
        <f t="shared" si="72"/>
        <v>0</v>
      </c>
      <c r="W602" s="342">
        <f t="shared" si="71"/>
        <v>0</v>
      </c>
      <c r="X602" s="342">
        <f t="shared" si="71"/>
        <v>0</v>
      </c>
      <c r="Y602" s="342">
        <f t="shared" si="71"/>
        <v>0</v>
      </c>
      <c r="Z602" s="342">
        <f t="shared" si="71"/>
        <v>0</v>
      </c>
      <c r="AA602" s="342">
        <f t="shared" si="71"/>
        <v>0</v>
      </c>
      <c r="AB602" s="342">
        <f t="shared" si="71"/>
        <v>0</v>
      </c>
      <c r="AC602" s="109">
        <f t="shared" si="68"/>
        <v>0</v>
      </c>
      <c r="AD602" s="109">
        <f>IF(C602=A_Stammdaten!$B$12,E_SAV!$S602-E_SAV!$AE602,HLOOKUP(A_Stammdaten!$B$12-1,$AF$4:$AL$4004,ROW(C602)-3,FALSE)-$AE602)</f>
        <v>0</v>
      </c>
      <c r="AE602" s="109">
        <f>HLOOKUP(A_Stammdaten!$B$12,$AF$4:$AL$4004,ROW(C602)-3,FALSE)</f>
        <v>0</v>
      </c>
      <c r="AF602" s="109">
        <f t="shared" si="66"/>
        <v>0</v>
      </c>
      <c r="AG602" s="109">
        <f t="shared" si="70"/>
        <v>0</v>
      </c>
      <c r="AH602" s="109">
        <f t="shared" si="70"/>
        <v>0</v>
      </c>
      <c r="AI602" s="109">
        <f t="shared" si="70"/>
        <v>0</v>
      </c>
      <c r="AJ602" s="109">
        <f t="shared" si="69"/>
        <v>0</v>
      </c>
      <c r="AK602" s="109">
        <f t="shared" si="69"/>
        <v>0</v>
      </c>
      <c r="AL602" s="109">
        <f t="shared" si="69"/>
        <v>0</v>
      </c>
    </row>
    <row r="603" spans="1:38" x14ac:dyDescent="0.3">
      <c r="A603" s="421"/>
      <c r="B603" s="421"/>
      <c r="C603" s="422"/>
      <c r="D603" s="423"/>
      <c r="E603" s="421"/>
      <c r="F603" s="421"/>
      <c r="G603" s="421"/>
      <c r="H603" s="421"/>
      <c r="I603" s="421"/>
      <c r="J603" s="421"/>
      <c r="K603" s="421"/>
      <c r="L603" s="421"/>
      <c r="M603" s="423"/>
      <c r="N603" s="340">
        <f>IF(C603&gt;A_Stammdaten!$B$12,0,SUM(E603,F603,H603,J603:K603)-SUM(G603,I603,L603:M603))</f>
        <v>0</v>
      </c>
      <c r="O603" s="421"/>
      <c r="P603" s="421"/>
      <c r="Q603" s="421"/>
      <c r="R603" s="421"/>
      <c r="S603" s="108">
        <f t="shared" si="67"/>
        <v>0</v>
      </c>
      <c r="T603" s="341">
        <f>IF(ISBLANK($B603),0,VLOOKUP($B603,Listen!$A$2:$C$45,2,FALSE))</f>
        <v>0</v>
      </c>
      <c r="U603" s="341">
        <f>IF(ISBLANK($B603),0,VLOOKUP($B603,Listen!$A$2:$C$45,3,FALSE))</f>
        <v>0</v>
      </c>
      <c r="V603" s="342">
        <f t="shared" si="72"/>
        <v>0</v>
      </c>
      <c r="W603" s="342">
        <f t="shared" si="71"/>
        <v>0</v>
      </c>
      <c r="X603" s="342">
        <f t="shared" si="71"/>
        <v>0</v>
      </c>
      <c r="Y603" s="342">
        <f t="shared" si="71"/>
        <v>0</v>
      </c>
      <c r="Z603" s="342">
        <f t="shared" si="71"/>
        <v>0</v>
      </c>
      <c r="AA603" s="342">
        <f t="shared" si="71"/>
        <v>0</v>
      </c>
      <c r="AB603" s="342">
        <f t="shared" si="71"/>
        <v>0</v>
      </c>
      <c r="AC603" s="109">
        <f t="shared" si="68"/>
        <v>0</v>
      </c>
      <c r="AD603" s="109">
        <f>IF(C603=A_Stammdaten!$B$12,E_SAV!$S603-E_SAV!$AE603,HLOOKUP(A_Stammdaten!$B$12-1,$AF$4:$AL$4004,ROW(C603)-3,FALSE)-$AE603)</f>
        <v>0</v>
      </c>
      <c r="AE603" s="109">
        <f>HLOOKUP(A_Stammdaten!$B$12,$AF$4:$AL$4004,ROW(C603)-3,FALSE)</f>
        <v>0</v>
      </c>
      <c r="AF603" s="109">
        <f t="shared" si="66"/>
        <v>0</v>
      </c>
      <c r="AG603" s="109">
        <f t="shared" si="70"/>
        <v>0</v>
      </c>
      <c r="AH603" s="109">
        <f t="shared" si="70"/>
        <v>0</v>
      </c>
      <c r="AI603" s="109">
        <f t="shared" si="70"/>
        <v>0</v>
      </c>
      <c r="AJ603" s="109">
        <f t="shared" si="69"/>
        <v>0</v>
      </c>
      <c r="AK603" s="109">
        <f t="shared" si="69"/>
        <v>0</v>
      </c>
      <c r="AL603" s="109">
        <f t="shared" si="69"/>
        <v>0</v>
      </c>
    </row>
    <row r="604" spans="1:38" x14ac:dyDescent="0.3">
      <c r="A604" s="421"/>
      <c r="B604" s="421"/>
      <c r="C604" s="422"/>
      <c r="D604" s="423"/>
      <c r="E604" s="421"/>
      <c r="F604" s="421"/>
      <c r="G604" s="421"/>
      <c r="H604" s="421"/>
      <c r="I604" s="421"/>
      <c r="J604" s="421"/>
      <c r="K604" s="421"/>
      <c r="L604" s="421"/>
      <c r="M604" s="423"/>
      <c r="N604" s="340">
        <f>IF(C604&gt;A_Stammdaten!$B$12,0,SUM(E604,F604,H604,J604:K604)-SUM(G604,I604,L604:M604))</f>
        <v>0</v>
      </c>
      <c r="O604" s="421"/>
      <c r="P604" s="421"/>
      <c r="Q604" s="421"/>
      <c r="R604" s="421"/>
      <c r="S604" s="108">
        <f t="shared" si="67"/>
        <v>0</v>
      </c>
      <c r="T604" s="341">
        <f>IF(ISBLANK($B604),0,VLOOKUP($B604,Listen!$A$2:$C$45,2,FALSE))</f>
        <v>0</v>
      </c>
      <c r="U604" s="341">
        <f>IF(ISBLANK($B604),0,VLOOKUP($B604,Listen!$A$2:$C$45,3,FALSE))</f>
        <v>0</v>
      </c>
      <c r="V604" s="342">
        <f t="shared" si="72"/>
        <v>0</v>
      </c>
      <c r="W604" s="342">
        <f t="shared" si="71"/>
        <v>0</v>
      </c>
      <c r="X604" s="342">
        <f t="shared" si="71"/>
        <v>0</v>
      </c>
      <c r="Y604" s="342">
        <f t="shared" si="71"/>
        <v>0</v>
      </c>
      <c r="Z604" s="342">
        <f t="shared" si="71"/>
        <v>0</v>
      </c>
      <c r="AA604" s="342">
        <f t="shared" si="71"/>
        <v>0</v>
      </c>
      <c r="AB604" s="342">
        <f t="shared" si="71"/>
        <v>0</v>
      </c>
      <c r="AC604" s="109">
        <f t="shared" si="68"/>
        <v>0</v>
      </c>
      <c r="AD604" s="109">
        <f>IF(C604=A_Stammdaten!$B$12,E_SAV!$S604-E_SAV!$AE604,HLOOKUP(A_Stammdaten!$B$12-1,$AF$4:$AL$4004,ROW(C604)-3,FALSE)-$AE604)</f>
        <v>0</v>
      </c>
      <c r="AE604" s="109">
        <f>HLOOKUP(A_Stammdaten!$B$12,$AF$4:$AL$4004,ROW(C604)-3,FALSE)</f>
        <v>0</v>
      </c>
      <c r="AF604" s="109">
        <f t="shared" si="66"/>
        <v>0</v>
      </c>
      <c r="AG604" s="109">
        <f t="shared" si="70"/>
        <v>0</v>
      </c>
      <c r="AH604" s="109">
        <f t="shared" si="70"/>
        <v>0</v>
      </c>
      <c r="AI604" s="109">
        <f t="shared" si="70"/>
        <v>0</v>
      </c>
      <c r="AJ604" s="109">
        <f t="shared" si="69"/>
        <v>0</v>
      </c>
      <c r="AK604" s="109">
        <f t="shared" si="69"/>
        <v>0</v>
      </c>
      <c r="AL604" s="109">
        <f t="shared" si="69"/>
        <v>0</v>
      </c>
    </row>
    <row r="605" spans="1:38" x14ac:dyDescent="0.3">
      <c r="A605" s="421"/>
      <c r="B605" s="421"/>
      <c r="C605" s="422"/>
      <c r="D605" s="423"/>
      <c r="E605" s="421"/>
      <c r="F605" s="421"/>
      <c r="G605" s="421"/>
      <c r="H605" s="421"/>
      <c r="I605" s="421"/>
      <c r="J605" s="421"/>
      <c r="K605" s="421"/>
      <c r="L605" s="421"/>
      <c r="M605" s="423"/>
      <c r="N605" s="340">
        <f>IF(C605&gt;A_Stammdaten!$B$12,0,SUM(E605,F605,H605,J605:K605)-SUM(G605,I605,L605:M605))</f>
        <v>0</v>
      </c>
      <c r="O605" s="421"/>
      <c r="P605" s="421"/>
      <c r="Q605" s="421"/>
      <c r="R605" s="421"/>
      <c r="S605" s="108">
        <f t="shared" si="67"/>
        <v>0</v>
      </c>
      <c r="T605" s="341">
        <f>IF(ISBLANK($B605),0,VLOOKUP($B605,Listen!$A$2:$C$45,2,FALSE))</f>
        <v>0</v>
      </c>
      <c r="U605" s="341">
        <f>IF(ISBLANK($B605),0,VLOOKUP($B605,Listen!$A$2:$C$45,3,FALSE))</f>
        <v>0</v>
      </c>
      <c r="V605" s="342">
        <f t="shared" si="72"/>
        <v>0</v>
      </c>
      <c r="W605" s="342">
        <f t="shared" si="71"/>
        <v>0</v>
      </c>
      <c r="X605" s="342">
        <f t="shared" si="71"/>
        <v>0</v>
      </c>
      <c r="Y605" s="342">
        <f t="shared" si="71"/>
        <v>0</v>
      </c>
      <c r="Z605" s="342">
        <f t="shared" si="71"/>
        <v>0</v>
      </c>
      <c r="AA605" s="342">
        <f t="shared" si="71"/>
        <v>0</v>
      </c>
      <c r="AB605" s="342">
        <f t="shared" si="71"/>
        <v>0</v>
      </c>
      <c r="AC605" s="109">
        <f t="shared" si="68"/>
        <v>0</v>
      </c>
      <c r="AD605" s="109">
        <f>IF(C605=A_Stammdaten!$B$12,E_SAV!$S605-E_SAV!$AE605,HLOOKUP(A_Stammdaten!$B$12-1,$AF$4:$AL$4004,ROW(C605)-3,FALSE)-$AE605)</f>
        <v>0</v>
      </c>
      <c r="AE605" s="109">
        <f>HLOOKUP(A_Stammdaten!$B$12,$AF$4:$AL$4004,ROW(C605)-3,FALSE)</f>
        <v>0</v>
      </c>
      <c r="AF605" s="109">
        <f t="shared" si="66"/>
        <v>0</v>
      </c>
      <c r="AG605" s="109">
        <f t="shared" si="70"/>
        <v>0</v>
      </c>
      <c r="AH605" s="109">
        <f t="shared" si="70"/>
        <v>0</v>
      </c>
      <c r="AI605" s="109">
        <f t="shared" si="70"/>
        <v>0</v>
      </c>
      <c r="AJ605" s="109">
        <f t="shared" si="69"/>
        <v>0</v>
      </c>
      <c r="AK605" s="109">
        <f t="shared" si="69"/>
        <v>0</v>
      </c>
      <c r="AL605" s="109">
        <f t="shared" si="69"/>
        <v>0</v>
      </c>
    </row>
    <row r="606" spans="1:38" x14ac:dyDescent="0.3">
      <c r="A606" s="421"/>
      <c r="B606" s="421"/>
      <c r="C606" s="422"/>
      <c r="D606" s="423"/>
      <c r="E606" s="421"/>
      <c r="F606" s="421"/>
      <c r="G606" s="421"/>
      <c r="H606" s="421"/>
      <c r="I606" s="421"/>
      <c r="J606" s="421"/>
      <c r="K606" s="421"/>
      <c r="L606" s="421"/>
      <c r="M606" s="423"/>
      <c r="N606" s="340">
        <f>IF(C606&gt;A_Stammdaten!$B$12,0,SUM(E606,F606,H606,J606:K606)-SUM(G606,I606,L606:M606))</f>
        <v>0</v>
      </c>
      <c r="O606" s="421"/>
      <c r="P606" s="421"/>
      <c r="Q606" s="421"/>
      <c r="R606" s="421"/>
      <c r="S606" s="108">
        <f t="shared" si="67"/>
        <v>0</v>
      </c>
      <c r="T606" s="341">
        <f>IF(ISBLANK($B606),0,VLOOKUP($B606,Listen!$A$2:$C$45,2,FALSE))</f>
        <v>0</v>
      </c>
      <c r="U606" s="341">
        <f>IF(ISBLANK($B606),0,VLOOKUP($B606,Listen!$A$2:$C$45,3,FALSE))</f>
        <v>0</v>
      </c>
      <c r="V606" s="342">
        <f t="shared" si="72"/>
        <v>0</v>
      </c>
      <c r="W606" s="342">
        <f t="shared" si="71"/>
        <v>0</v>
      </c>
      <c r="X606" s="342">
        <f t="shared" si="71"/>
        <v>0</v>
      </c>
      <c r="Y606" s="342">
        <f t="shared" si="71"/>
        <v>0</v>
      </c>
      <c r="Z606" s="342">
        <f t="shared" si="71"/>
        <v>0</v>
      </c>
      <c r="AA606" s="342">
        <f t="shared" si="71"/>
        <v>0</v>
      </c>
      <c r="AB606" s="342">
        <f t="shared" si="71"/>
        <v>0</v>
      </c>
      <c r="AC606" s="109">
        <f t="shared" si="68"/>
        <v>0</v>
      </c>
      <c r="AD606" s="109">
        <f>IF(C606=A_Stammdaten!$B$12,E_SAV!$S606-E_SAV!$AE606,HLOOKUP(A_Stammdaten!$B$12-1,$AF$4:$AL$4004,ROW(C606)-3,FALSE)-$AE606)</f>
        <v>0</v>
      </c>
      <c r="AE606" s="109">
        <f>HLOOKUP(A_Stammdaten!$B$12,$AF$4:$AL$4004,ROW(C606)-3,FALSE)</f>
        <v>0</v>
      </c>
      <c r="AF606" s="109">
        <f t="shared" si="66"/>
        <v>0</v>
      </c>
      <c r="AG606" s="109">
        <f t="shared" si="70"/>
        <v>0</v>
      </c>
      <c r="AH606" s="109">
        <f t="shared" si="70"/>
        <v>0</v>
      </c>
      <c r="AI606" s="109">
        <f t="shared" si="70"/>
        <v>0</v>
      </c>
      <c r="AJ606" s="109">
        <f t="shared" si="69"/>
        <v>0</v>
      </c>
      <c r="AK606" s="109">
        <f t="shared" si="69"/>
        <v>0</v>
      </c>
      <c r="AL606" s="109">
        <f t="shared" si="69"/>
        <v>0</v>
      </c>
    </row>
    <row r="607" spans="1:38" x14ac:dyDescent="0.3">
      <c r="A607" s="421"/>
      <c r="B607" s="421"/>
      <c r="C607" s="422"/>
      <c r="D607" s="423"/>
      <c r="E607" s="421"/>
      <c r="F607" s="421"/>
      <c r="G607" s="421"/>
      <c r="H607" s="421"/>
      <c r="I607" s="421"/>
      <c r="J607" s="421"/>
      <c r="K607" s="421"/>
      <c r="L607" s="421"/>
      <c r="M607" s="423"/>
      <c r="N607" s="340">
        <f>IF(C607&gt;A_Stammdaten!$B$12,0,SUM(E607,F607,H607,J607:K607)-SUM(G607,I607,L607:M607))</f>
        <v>0</v>
      </c>
      <c r="O607" s="421"/>
      <c r="P607" s="421"/>
      <c r="Q607" s="421"/>
      <c r="R607" s="421"/>
      <c r="S607" s="108">
        <f t="shared" si="67"/>
        <v>0</v>
      </c>
      <c r="T607" s="341">
        <f>IF(ISBLANK($B607),0,VLOOKUP($B607,Listen!$A$2:$C$45,2,FALSE))</f>
        <v>0</v>
      </c>
      <c r="U607" s="341">
        <f>IF(ISBLANK($B607),0,VLOOKUP($B607,Listen!$A$2:$C$45,3,FALSE))</f>
        <v>0</v>
      </c>
      <c r="V607" s="342">
        <f t="shared" si="72"/>
        <v>0</v>
      </c>
      <c r="W607" s="342">
        <f t="shared" si="71"/>
        <v>0</v>
      </c>
      <c r="X607" s="342">
        <f t="shared" si="71"/>
        <v>0</v>
      </c>
      <c r="Y607" s="342">
        <f t="shared" si="71"/>
        <v>0</v>
      </c>
      <c r="Z607" s="342">
        <f t="shared" si="71"/>
        <v>0</v>
      </c>
      <c r="AA607" s="342">
        <f t="shared" si="71"/>
        <v>0</v>
      </c>
      <c r="AB607" s="342">
        <f t="shared" si="71"/>
        <v>0</v>
      </c>
      <c r="AC607" s="109">
        <f t="shared" si="68"/>
        <v>0</v>
      </c>
      <c r="AD607" s="109">
        <f>IF(C607=A_Stammdaten!$B$12,E_SAV!$S607-E_SAV!$AE607,HLOOKUP(A_Stammdaten!$B$12-1,$AF$4:$AL$4004,ROW(C607)-3,FALSE)-$AE607)</f>
        <v>0</v>
      </c>
      <c r="AE607" s="109">
        <f>HLOOKUP(A_Stammdaten!$B$12,$AF$4:$AL$4004,ROW(C607)-3,FALSE)</f>
        <v>0</v>
      </c>
      <c r="AF607" s="109">
        <f t="shared" si="66"/>
        <v>0</v>
      </c>
      <c r="AG607" s="109">
        <f t="shared" si="70"/>
        <v>0</v>
      </c>
      <c r="AH607" s="109">
        <f t="shared" si="70"/>
        <v>0</v>
      </c>
      <c r="AI607" s="109">
        <f t="shared" si="70"/>
        <v>0</v>
      </c>
      <c r="AJ607" s="109">
        <f t="shared" si="69"/>
        <v>0</v>
      </c>
      <c r="AK607" s="109">
        <f t="shared" si="69"/>
        <v>0</v>
      </c>
      <c r="AL607" s="109">
        <f t="shared" si="69"/>
        <v>0</v>
      </c>
    </row>
    <row r="608" spans="1:38" x14ac:dyDescent="0.3">
      <c r="A608" s="421"/>
      <c r="B608" s="421"/>
      <c r="C608" s="422"/>
      <c r="D608" s="423"/>
      <c r="E608" s="421"/>
      <c r="F608" s="421"/>
      <c r="G608" s="421"/>
      <c r="H608" s="421"/>
      <c r="I608" s="421"/>
      <c r="J608" s="421"/>
      <c r="K608" s="421"/>
      <c r="L608" s="421"/>
      <c r="M608" s="423"/>
      <c r="N608" s="340">
        <f>IF(C608&gt;A_Stammdaten!$B$12,0,SUM(E608,F608,H608,J608:K608)-SUM(G608,I608,L608:M608))</f>
        <v>0</v>
      </c>
      <c r="O608" s="421"/>
      <c r="P608" s="421"/>
      <c r="Q608" s="421"/>
      <c r="R608" s="421"/>
      <c r="S608" s="108">
        <f t="shared" si="67"/>
        <v>0</v>
      </c>
      <c r="T608" s="341">
        <f>IF(ISBLANK($B608),0,VLOOKUP($B608,Listen!$A$2:$C$45,2,FALSE))</f>
        <v>0</v>
      </c>
      <c r="U608" s="341">
        <f>IF(ISBLANK($B608),0,VLOOKUP($B608,Listen!$A$2:$C$45,3,FALSE))</f>
        <v>0</v>
      </c>
      <c r="V608" s="342">
        <f t="shared" si="72"/>
        <v>0</v>
      </c>
      <c r="W608" s="342">
        <f t="shared" si="71"/>
        <v>0</v>
      </c>
      <c r="X608" s="342">
        <f t="shared" si="71"/>
        <v>0</v>
      </c>
      <c r="Y608" s="342">
        <f t="shared" si="71"/>
        <v>0</v>
      </c>
      <c r="Z608" s="342">
        <f t="shared" si="71"/>
        <v>0</v>
      </c>
      <c r="AA608" s="342">
        <f t="shared" si="71"/>
        <v>0</v>
      </c>
      <c r="AB608" s="342">
        <f t="shared" si="71"/>
        <v>0</v>
      </c>
      <c r="AC608" s="109">
        <f t="shared" si="68"/>
        <v>0</v>
      </c>
      <c r="AD608" s="109">
        <f>IF(C608=A_Stammdaten!$B$12,E_SAV!$S608-E_SAV!$AE608,HLOOKUP(A_Stammdaten!$B$12-1,$AF$4:$AL$4004,ROW(C608)-3,FALSE)-$AE608)</f>
        <v>0</v>
      </c>
      <c r="AE608" s="109">
        <f>HLOOKUP(A_Stammdaten!$B$12,$AF$4:$AL$4004,ROW(C608)-3,FALSE)</f>
        <v>0</v>
      </c>
      <c r="AF608" s="109">
        <f t="shared" si="66"/>
        <v>0</v>
      </c>
      <c r="AG608" s="109">
        <f t="shared" si="70"/>
        <v>0</v>
      </c>
      <c r="AH608" s="109">
        <f t="shared" si="70"/>
        <v>0</v>
      </c>
      <c r="AI608" s="109">
        <f t="shared" si="70"/>
        <v>0</v>
      </c>
      <c r="AJ608" s="109">
        <f t="shared" si="69"/>
        <v>0</v>
      </c>
      <c r="AK608" s="109">
        <f t="shared" si="69"/>
        <v>0</v>
      </c>
      <c r="AL608" s="109">
        <f t="shared" si="69"/>
        <v>0</v>
      </c>
    </row>
    <row r="609" spans="1:38" x14ac:dyDescent="0.3">
      <c r="A609" s="421"/>
      <c r="B609" s="421"/>
      <c r="C609" s="422"/>
      <c r="D609" s="423"/>
      <c r="E609" s="421"/>
      <c r="F609" s="421"/>
      <c r="G609" s="421"/>
      <c r="H609" s="421"/>
      <c r="I609" s="421"/>
      <c r="J609" s="421"/>
      <c r="K609" s="421"/>
      <c r="L609" s="421"/>
      <c r="M609" s="423"/>
      <c r="N609" s="340">
        <f>IF(C609&gt;A_Stammdaten!$B$12,0,SUM(E609,F609,H609,J609:K609)-SUM(G609,I609,L609:M609))</f>
        <v>0</v>
      </c>
      <c r="O609" s="421"/>
      <c r="P609" s="421"/>
      <c r="Q609" s="421"/>
      <c r="R609" s="421"/>
      <c r="S609" s="108">
        <f t="shared" si="67"/>
        <v>0</v>
      </c>
      <c r="T609" s="341">
        <f>IF(ISBLANK($B609),0,VLOOKUP($B609,Listen!$A$2:$C$45,2,FALSE))</f>
        <v>0</v>
      </c>
      <c r="U609" s="341">
        <f>IF(ISBLANK($B609),0,VLOOKUP($B609,Listen!$A$2:$C$45,3,FALSE))</f>
        <v>0</v>
      </c>
      <c r="V609" s="342">
        <f t="shared" si="72"/>
        <v>0</v>
      </c>
      <c r="W609" s="342">
        <f t="shared" si="71"/>
        <v>0</v>
      </c>
      <c r="X609" s="342">
        <f t="shared" si="71"/>
        <v>0</v>
      </c>
      <c r="Y609" s="342">
        <f t="shared" si="71"/>
        <v>0</v>
      </c>
      <c r="Z609" s="342">
        <f t="shared" si="71"/>
        <v>0</v>
      </c>
      <c r="AA609" s="342">
        <f t="shared" si="71"/>
        <v>0</v>
      </c>
      <c r="AB609" s="342">
        <f t="shared" si="71"/>
        <v>0</v>
      </c>
      <c r="AC609" s="109">
        <f t="shared" si="68"/>
        <v>0</v>
      </c>
      <c r="AD609" s="109">
        <f>IF(C609=A_Stammdaten!$B$12,E_SAV!$S609-E_SAV!$AE609,HLOOKUP(A_Stammdaten!$B$12-1,$AF$4:$AL$4004,ROW(C609)-3,FALSE)-$AE609)</f>
        <v>0</v>
      </c>
      <c r="AE609" s="109">
        <f>HLOOKUP(A_Stammdaten!$B$12,$AF$4:$AL$4004,ROW(C609)-3,FALSE)</f>
        <v>0</v>
      </c>
      <c r="AF609" s="109">
        <f t="shared" si="66"/>
        <v>0</v>
      </c>
      <c r="AG609" s="109">
        <f t="shared" si="70"/>
        <v>0</v>
      </c>
      <c r="AH609" s="109">
        <f t="shared" si="70"/>
        <v>0</v>
      </c>
      <c r="AI609" s="109">
        <f t="shared" si="70"/>
        <v>0</v>
      </c>
      <c r="AJ609" s="109">
        <f t="shared" si="69"/>
        <v>0</v>
      </c>
      <c r="AK609" s="109">
        <f t="shared" si="69"/>
        <v>0</v>
      </c>
      <c r="AL609" s="109">
        <f t="shared" si="69"/>
        <v>0</v>
      </c>
    </row>
    <row r="610" spans="1:38" x14ac:dyDescent="0.3">
      <c r="A610" s="421"/>
      <c r="B610" s="421"/>
      <c r="C610" s="422"/>
      <c r="D610" s="423"/>
      <c r="E610" s="421"/>
      <c r="F610" s="421"/>
      <c r="G610" s="421"/>
      <c r="H610" s="421"/>
      <c r="I610" s="421"/>
      <c r="J610" s="421"/>
      <c r="K610" s="421"/>
      <c r="L610" s="421"/>
      <c r="M610" s="423"/>
      <c r="N610" s="340">
        <f>IF(C610&gt;A_Stammdaten!$B$12,0,SUM(E610,F610,H610,J610:K610)-SUM(G610,I610,L610:M610))</f>
        <v>0</v>
      </c>
      <c r="O610" s="421"/>
      <c r="P610" s="421"/>
      <c r="Q610" s="421"/>
      <c r="R610" s="421"/>
      <c r="S610" s="108">
        <f t="shared" si="67"/>
        <v>0</v>
      </c>
      <c r="T610" s="341">
        <f>IF(ISBLANK($B610),0,VLOOKUP($B610,Listen!$A$2:$C$45,2,FALSE))</f>
        <v>0</v>
      </c>
      <c r="U610" s="341">
        <f>IF(ISBLANK($B610),0,VLOOKUP($B610,Listen!$A$2:$C$45,3,FALSE))</f>
        <v>0</v>
      </c>
      <c r="V610" s="342">
        <f t="shared" si="72"/>
        <v>0</v>
      </c>
      <c r="W610" s="342">
        <f t="shared" si="71"/>
        <v>0</v>
      </c>
      <c r="X610" s="342">
        <f t="shared" si="71"/>
        <v>0</v>
      </c>
      <c r="Y610" s="342">
        <f t="shared" si="71"/>
        <v>0</v>
      </c>
      <c r="Z610" s="342">
        <f t="shared" si="71"/>
        <v>0</v>
      </c>
      <c r="AA610" s="342">
        <f t="shared" si="71"/>
        <v>0</v>
      </c>
      <c r="AB610" s="342">
        <f t="shared" si="71"/>
        <v>0</v>
      </c>
      <c r="AC610" s="109">
        <f t="shared" si="68"/>
        <v>0</v>
      </c>
      <c r="AD610" s="109">
        <f>IF(C610=A_Stammdaten!$B$12,E_SAV!$S610-E_SAV!$AE610,HLOOKUP(A_Stammdaten!$B$12-1,$AF$4:$AL$4004,ROW(C610)-3,FALSE)-$AE610)</f>
        <v>0</v>
      </c>
      <c r="AE610" s="109">
        <f>HLOOKUP(A_Stammdaten!$B$12,$AF$4:$AL$4004,ROW(C610)-3,FALSE)</f>
        <v>0</v>
      </c>
      <c r="AF610" s="109">
        <f t="shared" si="66"/>
        <v>0</v>
      </c>
      <c r="AG610" s="109">
        <f t="shared" si="70"/>
        <v>0</v>
      </c>
      <c r="AH610" s="109">
        <f t="shared" si="70"/>
        <v>0</v>
      </c>
      <c r="AI610" s="109">
        <f t="shared" si="70"/>
        <v>0</v>
      </c>
      <c r="AJ610" s="109">
        <f t="shared" si="69"/>
        <v>0</v>
      </c>
      <c r="AK610" s="109">
        <f t="shared" si="69"/>
        <v>0</v>
      </c>
      <c r="AL610" s="109">
        <f t="shared" si="69"/>
        <v>0</v>
      </c>
    </row>
    <row r="611" spans="1:38" x14ac:dyDescent="0.3">
      <c r="A611" s="421"/>
      <c r="B611" s="421"/>
      <c r="C611" s="422"/>
      <c r="D611" s="423"/>
      <c r="E611" s="421"/>
      <c r="F611" s="421"/>
      <c r="G611" s="421"/>
      <c r="H611" s="421"/>
      <c r="I611" s="421"/>
      <c r="J611" s="421"/>
      <c r="K611" s="421"/>
      <c r="L611" s="421"/>
      <c r="M611" s="423"/>
      <c r="N611" s="340">
        <f>IF(C611&gt;A_Stammdaten!$B$12,0,SUM(E611,F611,H611,J611:K611)-SUM(G611,I611,L611:M611))</f>
        <v>0</v>
      </c>
      <c r="O611" s="421"/>
      <c r="P611" s="421"/>
      <c r="Q611" s="421"/>
      <c r="R611" s="421"/>
      <c r="S611" s="108">
        <f t="shared" si="67"/>
        <v>0</v>
      </c>
      <c r="T611" s="341">
        <f>IF(ISBLANK($B611),0,VLOOKUP($B611,Listen!$A$2:$C$45,2,FALSE))</f>
        <v>0</v>
      </c>
      <c r="U611" s="341">
        <f>IF(ISBLANK($B611),0,VLOOKUP($B611,Listen!$A$2:$C$45,3,FALSE))</f>
        <v>0</v>
      </c>
      <c r="V611" s="342">
        <f t="shared" si="72"/>
        <v>0</v>
      </c>
      <c r="W611" s="342">
        <f t="shared" si="71"/>
        <v>0</v>
      </c>
      <c r="X611" s="342">
        <f t="shared" si="71"/>
        <v>0</v>
      </c>
      <c r="Y611" s="342">
        <f t="shared" si="71"/>
        <v>0</v>
      </c>
      <c r="Z611" s="342">
        <f t="shared" si="71"/>
        <v>0</v>
      </c>
      <c r="AA611" s="342">
        <f t="shared" si="71"/>
        <v>0</v>
      </c>
      <c r="AB611" s="342">
        <f t="shared" si="71"/>
        <v>0</v>
      </c>
      <c r="AC611" s="109">
        <f t="shared" si="68"/>
        <v>0</v>
      </c>
      <c r="AD611" s="109">
        <f>IF(C611=A_Stammdaten!$B$12,E_SAV!$S611-E_SAV!$AE611,HLOOKUP(A_Stammdaten!$B$12-1,$AF$4:$AL$4004,ROW(C611)-3,FALSE)-$AE611)</f>
        <v>0</v>
      </c>
      <c r="AE611" s="109">
        <f>HLOOKUP(A_Stammdaten!$B$12,$AF$4:$AL$4004,ROW(C611)-3,FALSE)</f>
        <v>0</v>
      </c>
      <c r="AF611" s="109">
        <f t="shared" si="66"/>
        <v>0</v>
      </c>
      <c r="AG611" s="109">
        <f t="shared" si="70"/>
        <v>0</v>
      </c>
      <c r="AH611" s="109">
        <f t="shared" si="70"/>
        <v>0</v>
      </c>
      <c r="AI611" s="109">
        <f t="shared" si="70"/>
        <v>0</v>
      </c>
      <c r="AJ611" s="109">
        <f t="shared" si="69"/>
        <v>0</v>
      </c>
      <c r="AK611" s="109">
        <f t="shared" si="69"/>
        <v>0</v>
      </c>
      <c r="AL611" s="109">
        <f t="shared" si="69"/>
        <v>0</v>
      </c>
    </row>
    <row r="612" spans="1:38" x14ac:dyDescent="0.3">
      <c r="A612" s="421"/>
      <c r="B612" s="421"/>
      <c r="C612" s="422"/>
      <c r="D612" s="423"/>
      <c r="E612" s="421"/>
      <c r="F612" s="421"/>
      <c r="G612" s="421"/>
      <c r="H612" s="421"/>
      <c r="I612" s="421"/>
      <c r="J612" s="421"/>
      <c r="K612" s="421"/>
      <c r="L612" s="421"/>
      <c r="M612" s="423"/>
      <c r="N612" s="340">
        <f>IF(C612&gt;A_Stammdaten!$B$12,0,SUM(E612,F612,H612,J612:K612)-SUM(G612,I612,L612:M612))</f>
        <v>0</v>
      </c>
      <c r="O612" s="421"/>
      <c r="P612" s="421"/>
      <c r="Q612" s="421"/>
      <c r="R612" s="421"/>
      <c r="S612" s="108">
        <f t="shared" si="67"/>
        <v>0</v>
      </c>
      <c r="T612" s="341">
        <f>IF(ISBLANK($B612),0,VLOOKUP($B612,Listen!$A$2:$C$45,2,FALSE))</f>
        <v>0</v>
      </c>
      <c r="U612" s="341">
        <f>IF(ISBLANK($B612),0,VLOOKUP($B612,Listen!$A$2:$C$45,3,FALSE))</f>
        <v>0</v>
      </c>
      <c r="V612" s="342">
        <f t="shared" si="72"/>
        <v>0</v>
      </c>
      <c r="W612" s="342">
        <f t="shared" si="71"/>
        <v>0</v>
      </c>
      <c r="X612" s="342">
        <f t="shared" si="71"/>
        <v>0</v>
      </c>
      <c r="Y612" s="342">
        <f t="shared" si="71"/>
        <v>0</v>
      </c>
      <c r="Z612" s="342">
        <f t="shared" si="71"/>
        <v>0</v>
      </c>
      <c r="AA612" s="342">
        <f t="shared" si="71"/>
        <v>0</v>
      </c>
      <c r="AB612" s="342">
        <f t="shared" si="71"/>
        <v>0</v>
      </c>
      <c r="AC612" s="109">
        <f t="shared" si="68"/>
        <v>0</v>
      </c>
      <c r="AD612" s="109">
        <f>IF(C612=A_Stammdaten!$B$12,E_SAV!$S612-E_SAV!$AE612,HLOOKUP(A_Stammdaten!$B$12-1,$AF$4:$AL$4004,ROW(C612)-3,FALSE)-$AE612)</f>
        <v>0</v>
      </c>
      <c r="AE612" s="109">
        <f>HLOOKUP(A_Stammdaten!$B$12,$AF$4:$AL$4004,ROW(C612)-3,FALSE)</f>
        <v>0</v>
      </c>
      <c r="AF612" s="109">
        <f t="shared" si="66"/>
        <v>0</v>
      </c>
      <c r="AG612" s="109">
        <f t="shared" si="70"/>
        <v>0</v>
      </c>
      <c r="AH612" s="109">
        <f t="shared" si="70"/>
        <v>0</v>
      </c>
      <c r="AI612" s="109">
        <f t="shared" si="70"/>
        <v>0</v>
      </c>
      <c r="AJ612" s="109">
        <f t="shared" si="69"/>
        <v>0</v>
      </c>
      <c r="AK612" s="109">
        <f t="shared" si="69"/>
        <v>0</v>
      </c>
      <c r="AL612" s="109">
        <f t="shared" si="69"/>
        <v>0</v>
      </c>
    </row>
    <row r="613" spans="1:38" x14ac:dyDescent="0.3">
      <c r="A613" s="421"/>
      <c r="B613" s="421"/>
      <c r="C613" s="422"/>
      <c r="D613" s="423"/>
      <c r="E613" s="421"/>
      <c r="F613" s="421"/>
      <c r="G613" s="421"/>
      <c r="H613" s="421"/>
      <c r="I613" s="421"/>
      <c r="J613" s="421"/>
      <c r="K613" s="421"/>
      <c r="L613" s="421"/>
      <c r="M613" s="423"/>
      <c r="N613" s="340">
        <f>IF(C613&gt;A_Stammdaten!$B$12,0,SUM(E613,F613,H613,J613:K613)-SUM(G613,I613,L613:M613))</f>
        <v>0</v>
      </c>
      <c r="O613" s="421"/>
      <c r="P613" s="421"/>
      <c r="Q613" s="421"/>
      <c r="R613" s="421"/>
      <c r="S613" s="108">
        <f t="shared" si="67"/>
        <v>0</v>
      </c>
      <c r="T613" s="341">
        <f>IF(ISBLANK($B613),0,VLOOKUP($B613,Listen!$A$2:$C$45,2,FALSE))</f>
        <v>0</v>
      </c>
      <c r="U613" s="341">
        <f>IF(ISBLANK($B613),0,VLOOKUP($B613,Listen!$A$2:$C$45,3,FALSE))</f>
        <v>0</v>
      </c>
      <c r="V613" s="342">
        <f t="shared" si="72"/>
        <v>0</v>
      </c>
      <c r="W613" s="342">
        <f t="shared" si="71"/>
        <v>0</v>
      </c>
      <c r="X613" s="342">
        <f t="shared" si="71"/>
        <v>0</v>
      </c>
      <c r="Y613" s="342">
        <f t="shared" si="71"/>
        <v>0</v>
      </c>
      <c r="Z613" s="342">
        <f t="shared" si="71"/>
        <v>0</v>
      </c>
      <c r="AA613" s="342">
        <f t="shared" si="71"/>
        <v>0</v>
      </c>
      <c r="AB613" s="342">
        <f t="shared" si="71"/>
        <v>0</v>
      </c>
      <c r="AC613" s="109">
        <f t="shared" si="68"/>
        <v>0</v>
      </c>
      <c r="AD613" s="109">
        <f>IF(C613=A_Stammdaten!$B$12,E_SAV!$S613-E_SAV!$AE613,HLOOKUP(A_Stammdaten!$B$12-1,$AF$4:$AL$4004,ROW(C613)-3,FALSE)-$AE613)</f>
        <v>0</v>
      </c>
      <c r="AE613" s="109">
        <f>HLOOKUP(A_Stammdaten!$B$12,$AF$4:$AL$4004,ROW(C613)-3,FALSE)</f>
        <v>0</v>
      </c>
      <c r="AF613" s="109">
        <f t="shared" si="66"/>
        <v>0</v>
      </c>
      <c r="AG613" s="109">
        <f t="shared" si="70"/>
        <v>0</v>
      </c>
      <c r="AH613" s="109">
        <f t="shared" si="70"/>
        <v>0</v>
      </c>
      <c r="AI613" s="109">
        <f t="shared" si="70"/>
        <v>0</v>
      </c>
      <c r="AJ613" s="109">
        <f t="shared" si="69"/>
        <v>0</v>
      </c>
      <c r="AK613" s="109">
        <f t="shared" si="69"/>
        <v>0</v>
      </c>
      <c r="AL613" s="109">
        <f t="shared" si="69"/>
        <v>0</v>
      </c>
    </row>
    <row r="614" spans="1:38" x14ac:dyDescent="0.3">
      <c r="A614" s="421"/>
      <c r="B614" s="421"/>
      <c r="C614" s="422"/>
      <c r="D614" s="423"/>
      <c r="E614" s="421"/>
      <c r="F614" s="421"/>
      <c r="G614" s="421"/>
      <c r="H614" s="421"/>
      <c r="I614" s="421"/>
      <c r="J614" s="421"/>
      <c r="K614" s="421"/>
      <c r="L614" s="421"/>
      <c r="M614" s="423"/>
      <c r="N614" s="340">
        <f>IF(C614&gt;A_Stammdaten!$B$12,0,SUM(E614,F614,H614,J614:K614)-SUM(G614,I614,L614:M614))</f>
        <v>0</v>
      </c>
      <c r="O614" s="421"/>
      <c r="P614" s="421"/>
      <c r="Q614" s="421"/>
      <c r="R614" s="421"/>
      <c r="S614" s="108">
        <f t="shared" si="67"/>
        <v>0</v>
      </c>
      <c r="T614" s="341">
        <f>IF(ISBLANK($B614),0,VLOOKUP($B614,Listen!$A$2:$C$45,2,FALSE))</f>
        <v>0</v>
      </c>
      <c r="U614" s="341">
        <f>IF(ISBLANK($B614),0,VLOOKUP($B614,Listen!$A$2:$C$45,3,FALSE))</f>
        <v>0</v>
      </c>
      <c r="V614" s="342">
        <f t="shared" si="72"/>
        <v>0</v>
      </c>
      <c r="W614" s="342">
        <f t="shared" si="71"/>
        <v>0</v>
      </c>
      <c r="X614" s="342">
        <f t="shared" si="71"/>
        <v>0</v>
      </c>
      <c r="Y614" s="342">
        <f t="shared" si="71"/>
        <v>0</v>
      </c>
      <c r="Z614" s="342">
        <f t="shared" si="71"/>
        <v>0</v>
      </c>
      <c r="AA614" s="342">
        <f t="shared" si="71"/>
        <v>0</v>
      </c>
      <c r="AB614" s="342">
        <f t="shared" si="71"/>
        <v>0</v>
      </c>
      <c r="AC614" s="109">
        <f t="shared" si="68"/>
        <v>0</v>
      </c>
      <c r="AD614" s="109">
        <f>IF(C614=A_Stammdaten!$B$12,E_SAV!$S614-E_SAV!$AE614,HLOOKUP(A_Stammdaten!$B$12-1,$AF$4:$AL$4004,ROW(C614)-3,FALSE)-$AE614)</f>
        <v>0</v>
      </c>
      <c r="AE614" s="109">
        <f>HLOOKUP(A_Stammdaten!$B$12,$AF$4:$AL$4004,ROW(C614)-3,FALSE)</f>
        <v>0</v>
      </c>
      <c r="AF614" s="109">
        <f t="shared" si="66"/>
        <v>0</v>
      </c>
      <c r="AG614" s="109">
        <f t="shared" si="70"/>
        <v>0</v>
      </c>
      <c r="AH614" s="109">
        <f t="shared" si="70"/>
        <v>0</v>
      </c>
      <c r="AI614" s="109">
        <f t="shared" si="70"/>
        <v>0</v>
      </c>
      <c r="AJ614" s="109">
        <f t="shared" si="69"/>
        <v>0</v>
      </c>
      <c r="AK614" s="109">
        <f t="shared" si="69"/>
        <v>0</v>
      </c>
      <c r="AL614" s="109">
        <f t="shared" si="69"/>
        <v>0</v>
      </c>
    </row>
    <row r="615" spans="1:38" x14ac:dyDescent="0.3">
      <c r="A615" s="421"/>
      <c r="B615" s="421"/>
      <c r="C615" s="422"/>
      <c r="D615" s="423"/>
      <c r="E615" s="421"/>
      <c r="F615" s="421"/>
      <c r="G615" s="421"/>
      <c r="H615" s="421"/>
      <c r="I615" s="421"/>
      <c r="J615" s="421"/>
      <c r="K615" s="421"/>
      <c r="L615" s="421"/>
      <c r="M615" s="423"/>
      <c r="N615" s="340">
        <f>IF(C615&gt;A_Stammdaten!$B$12,0,SUM(E615,F615,H615,J615:K615)-SUM(G615,I615,L615:M615))</f>
        <v>0</v>
      </c>
      <c r="O615" s="421"/>
      <c r="P615" s="421"/>
      <c r="Q615" s="421"/>
      <c r="R615" s="421"/>
      <c r="S615" s="108">
        <f t="shared" si="67"/>
        <v>0</v>
      </c>
      <c r="T615" s="341">
        <f>IF(ISBLANK($B615),0,VLOOKUP($B615,Listen!$A$2:$C$45,2,FALSE))</f>
        <v>0</v>
      </c>
      <c r="U615" s="341">
        <f>IF(ISBLANK($B615),0,VLOOKUP($B615,Listen!$A$2:$C$45,3,FALSE))</f>
        <v>0</v>
      </c>
      <c r="V615" s="342">
        <f t="shared" si="72"/>
        <v>0</v>
      </c>
      <c r="W615" s="342">
        <f t="shared" si="71"/>
        <v>0</v>
      </c>
      <c r="X615" s="342">
        <f t="shared" si="71"/>
        <v>0</v>
      </c>
      <c r="Y615" s="342">
        <f t="shared" si="71"/>
        <v>0</v>
      </c>
      <c r="Z615" s="342">
        <f t="shared" si="71"/>
        <v>0</v>
      </c>
      <c r="AA615" s="342">
        <f t="shared" si="71"/>
        <v>0</v>
      </c>
      <c r="AB615" s="342">
        <f t="shared" si="71"/>
        <v>0</v>
      </c>
      <c r="AC615" s="109">
        <f t="shared" si="68"/>
        <v>0</v>
      </c>
      <c r="AD615" s="109">
        <f>IF(C615=A_Stammdaten!$B$12,E_SAV!$S615-E_SAV!$AE615,HLOOKUP(A_Stammdaten!$B$12-1,$AF$4:$AL$4004,ROW(C615)-3,FALSE)-$AE615)</f>
        <v>0</v>
      </c>
      <c r="AE615" s="109">
        <f>HLOOKUP(A_Stammdaten!$B$12,$AF$4:$AL$4004,ROW(C615)-3,FALSE)</f>
        <v>0</v>
      </c>
      <c r="AF615" s="109">
        <f t="shared" si="66"/>
        <v>0</v>
      </c>
      <c r="AG615" s="109">
        <f t="shared" si="70"/>
        <v>0</v>
      </c>
      <c r="AH615" s="109">
        <f t="shared" si="70"/>
        <v>0</v>
      </c>
      <c r="AI615" s="109">
        <f t="shared" si="70"/>
        <v>0</v>
      </c>
      <c r="AJ615" s="109">
        <f t="shared" si="69"/>
        <v>0</v>
      </c>
      <c r="AK615" s="109">
        <f t="shared" si="69"/>
        <v>0</v>
      </c>
      <c r="AL615" s="109">
        <f t="shared" si="69"/>
        <v>0</v>
      </c>
    </row>
    <row r="616" spans="1:38" x14ac:dyDescent="0.3">
      <c r="A616" s="421"/>
      <c r="B616" s="421"/>
      <c r="C616" s="422"/>
      <c r="D616" s="423"/>
      <c r="E616" s="421"/>
      <c r="F616" s="421"/>
      <c r="G616" s="421"/>
      <c r="H616" s="421"/>
      <c r="I616" s="421"/>
      <c r="J616" s="421"/>
      <c r="K616" s="421"/>
      <c r="L616" s="421"/>
      <c r="M616" s="423"/>
      <c r="N616" s="340">
        <f>IF(C616&gt;A_Stammdaten!$B$12,0,SUM(E616,F616,H616,J616:K616)-SUM(G616,I616,L616:M616))</f>
        <v>0</v>
      </c>
      <c r="O616" s="421"/>
      <c r="P616" s="421"/>
      <c r="Q616" s="421"/>
      <c r="R616" s="421"/>
      <c r="S616" s="108">
        <f t="shared" si="67"/>
        <v>0</v>
      </c>
      <c r="T616" s="341">
        <f>IF(ISBLANK($B616),0,VLOOKUP($B616,Listen!$A$2:$C$45,2,FALSE))</f>
        <v>0</v>
      </c>
      <c r="U616" s="341">
        <f>IF(ISBLANK($B616),0,VLOOKUP($B616,Listen!$A$2:$C$45,3,FALSE))</f>
        <v>0</v>
      </c>
      <c r="V616" s="342">
        <f t="shared" si="72"/>
        <v>0</v>
      </c>
      <c r="W616" s="342">
        <f t="shared" si="71"/>
        <v>0</v>
      </c>
      <c r="X616" s="342">
        <f t="shared" si="71"/>
        <v>0</v>
      </c>
      <c r="Y616" s="342">
        <f t="shared" si="71"/>
        <v>0</v>
      </c>
      <c r="Z616" s="342">
        <f t="shared" si="71"/>
        <v>0</v>
      </c>
      <c r="AA616" s="342">
        <f t="shared" si="71"/>
        <v>0</v>
      </c>
      <c r="AB616" s="342">
        <f t="shared" si="71"/>
        <v>0</v>
      </c>
      <c r="AC616" s="109">
        <f t="shared" si="68"/>
        <v>0</v>
      </c>
      <c r="AD616" s="109">
        <f>IF(C616=A_Stammdaten!$B$12,E_SAV!$S616-E_SAV!$AE616,HLOOKUP(A_Stammdaten!$B$12-1,$AF$4:$AL$4004,ROW(C616)-3,FALSE)-$AE616)</f>
        <v>0</v>
      </c>
      <c r="AE616" s="109">
        <f>HLOOKUP(A_Stammdaten!$B$12,$AF$4:$AL$4004,ROW(C616)-3,FALSE)</f>
        <v>0</v>
      </c>
      <c r="AF616" s="109">
        <f t="shared" si="66"/>
        <v>0</v>
      </c>
      <c r="AG616" s="109">
        <f t="shared" si="70"/>
        <v>0</v>
      </c>
      <c r="AH616" s="109">
        <f t="shared" si="70"/>
        <v>0</v>
      </c>
      <c r="AI616" s="109">
        <f t="shared" si="70"/>
        <v>0</v>
      </c>
      <c r="AJ616" s="109">
        <f t="shared" si="69"/>
        <v>0</v>
      </c>
      <c r="AK616" s="109">
        <f t="shared" si="69"/>
        <v>0</v>
      </c>
      <c r="AL616" s="109">
        <f t="shared" si="69"/>
        <v>0</v>
      </c>
    </row>
    <row r="617" spans="1:38" x14ac:dyDescent="0.3">
      <c r="A617" s="421"/>
      <c r="B617" s="421"/>
      <c r="C617" s="422"/>
      <c r="D617" s="423"/>
      <c r="E617" s="421"/>
      <c r="F617" s="421"/>
      <c r="G617" s="421"/>
      <c r="H617" s="421"/>
      <c r="I617" s="421"/>
      <c r="J617" s="421"/>
      <c r="K617" s="421"/>
      <c r="L617" s="421"/>
      <c r="M617" s="423"/>
      <c r="N617" s="340">
        <f>IF(C617&gt;A_Stammdaten!$B$12,0,SUM(E617,F617,H617,J617:K617)-SUM(G617,I617,L617:M617))</f>
        <v>0</v>
      </c>
      <c r="O617" s="421"/>
      <c r="P617" s="421"/>
      <c r="Q617" s="421"/>
      <c r="R617" s="421"/>
      <c r="S617" s="108">
        <f t="shared" si="67"/>
        <v>0</v>
      </c>
      <c r="T617" s="341">
        <f>IF(ISBLANK($B617),0,VLOOKUP($B617,Listen!$A$2:$C$45,2,FALSE))</f>
        <v>0</v>
      </c>
      <c r="U617" s="341">
        <f>IF(ISBLANK($B617),0,VLOOKUP($B617,Listen!$A$2:$C$45,3,FALSE))</f>
        <v>0</v>
      </c>
      <c r="V617" s="342">
        <f t="shared" si="72"/>
        <v>0</v>
      </c>
      <c r="W617" s="342">
        <f t="shared" si="71"/>
        <v>0</v>
      </c>
      <c r="X617" s="342">
        <f t="shared" si="71"/>
        <v>0</v>
      </c>
      <c r="Y617" s="342">
        <f t="shared" si="71"/>
        <v>0</v>
      </c>
      <c r="Z617" s="342">
        <f t="shared" si="71"/>
        <v>0</v>
      </c>
      <c r="AA617" s="342">
        <f t="shared" si="71"/>
        <v>0</v>
      </c>
      <c r="AB617" s="342">
        <f t="shared" si="71"/>
        <v>0</v>
      </c>
      <c r="AC617" s="109">
        <f t="shared" si="68"/>
        <v>0</v>
      </c>
      <c r="AD617" s="109">
        <f>IF(C617=A_Stammdaten!$B$12,E_SAV!$S617-E_SAV!$AE617,HLOOKUP(A_Stammdaten!$B$12-1,$AF$4:$AL$4004,ROW(C617)-3,FALSE)-$AE617)</f>
        <v>0</v>
      </c>
      <c r="AE617" s="109">
        <f>HLOOKUP(A_Stammdaten!$B$12,$AF$4:$AL$4004,ROW(C617)-3,FALSE)</f>
        <v>0</v>
      </c>
      <c r="AF617" s="109">
        <f t="shared" si="66"/>
        <v>0</v>
      </c>
      <c r="AG617" s="109">
        <f t="shared" si="70"/>
        <v>0</v>
      </c>
      <c r="AH617" s="109">
        <f t="shared" si="70"/>
        <v>0</v>
      </c>
      <c r="AI617" s="109">
        <f t="shared" si="70"/>
        <v>0</v>
      </c>
      <c r="AJ617" s="109">
        <f t="shared" si="69"/>
        <v>0</v>
      </c>
      <c r="AK617" s="109">
        <f t="shared" si="69"/>
        <v>0</v>
      </c>
      <c r="AL617" s="109">
        <f t="shared" si="69"/>
        <v>0</v>
      </c>
    </row>
    <row r="618" spans="1:38" x14ac:dyDescent="0.3">
      <c r="A618" s="421"/>
      <c r="B618" s="421"/>
      <c r="C618" s="422"/>
      <c r="D618" s="423"/>
      <c r="E618" s="421"/>
      <c r="F618" s="421"/>
      <c r="G618" s="421"/>
      <c r="H618" s="421"/>
      <c r="I618" s="421"/>
      <c r="J618" s="421"/>
      <c r="K618" s="421"/>
      <c r="L618" s="421"/>
      <c r="M618" s="423"/>
      <c r="N618" s="340">
        <f>IF(C618&gt;A_Stammdaten!$B$12,0,SUM(E618,F618,H618,J618:K618)-SUM(G618,I618,L618:M618))</f>
        <v>0</v>
      </c>
      <c r="O618" s="421"/>
      <c r="P618" s="421"/>
      <c r="Q618" s="421"/>
      <c r="R618" s="421"/>
      <c r="S618" s="108">
        <f t="shared" si="67"/>
        <v>0</v>
      </c>
      <c r="T618" s="341">
        <f>IF(ISBLANK($B618),0,VLOOKUP($B618,Listen!$A$2:$C$45,2,FALSE))</f>
        <v>0</v>
      </c>
      <c r="U618" s="341">
        <f>IF(ISBLANK($B618),0,VLOOKUP($B618,Listen!$A$2:$C$45,3,FALSE))</f>
        <v>0</v>
      </c>
      <c r="V618" s="342">
        <f t="shared" si="72"/>
        <v>0</v>
      </c>
      <c r="W618" s="342">
        <f t="shared" si="71"/>
        <v>0</v>
      </c>
      <c r="X618" s="342">
        <f t="shared" si="71"/>
        <v>0</v>
      </c>
      <c r="Y618" s="342">
        <f t="shared" si="71"/>
        <v>0</v>
      </c>
      <c r="Z618" s="342">
        <f t="shared" si="71"/>
        <v>0</v>
      </c>
      <c r="AA618" s="342">
        <f t="shared" si="71"/>
        <v>0</v>
      </c>
      <c r="AB618" s="342">
        <f t="shared" si="71"/>
        <v>0</v>
      </c>
      <c r="AC618" s="109">
        <f t="shared" si="68"/>
        <v>0</v>
      </c>
      <c r="AD618" s="109">
        <f>IF(C618=A_Stammdaten!$B$12,E_SAV!$S618-E_SAV!$AE618,HLOOKUP(A_Stammdaten!$B$12-1,$AF$4:$AL$4004,ROW(C618)-3,FALSE)-$AE618)</f>
        <v>0</v>
      </c>
      <c r="AE618" s="109">
        <f>HLOOKUP(A_Stammdaten!$B$12,$AF$4:$AL$4004,ROW(C618)-3,FALSE)</f>
        <v>0</v>
      </c>
      <c r="AF618" s="109">
        <f t="shared" si="66"/>
        <v>0</v>
      </c>
      <c r="AG618" s="109">
        <f t="shared" si="70"/>
        <v>0</v>
      </c>
      <c r="AH618" s="109">
        <f t="shared" si="70"/>
        <v>0</v>
      </c>
      <c r="AI618" s="109">
        <f t="shared" si="70"/>
        <v>0</v>
      </c>
      <c r="AJ618" s="109">
        <f t="shared" si="69"/>
        <v>0</v>
      </c>
      <c r="AK618" s="109">
        <f t="shared" si="69"/>
        <v>0</v>
      </c>
      <c r="AL618" s="109">
        <f t="shared" si="69"/>
        <v>0</v>
      </c>
    </row>
    <row r="619" spans="1:38" x14ac:dyDescent="0.3">
      <c r="A619" s="421"/>
      <c r="B619" s="421"/>
      <c r="C619" s="422"/>
      <c r="D619" s="423"/>
      <c r="E619" s="421"/>
      <c r="F619" s="421"/>
      <c r="G619" s="421"/>
      <c r="H619" s="421"/>
      <c r="I619" s="421"/>
      <c r="J619" s="421"/>
      <c r="K619" s="421"/>
      <c r="L619" s="421"/>
      <c r="M619" s="423"/>
      <c r="N619" s="340">
        <f>IF(C619&gt;A_Stammdaten!$B$12,0,SUM(E619,F619,H619,J619:K619)-SUM(G619,I619,L619:M619))</f>
        <v>0</v>
      </c>
      <c r="O619" s="421"/>
      <c r="P619" s="421"/>
      <c r="Q619" s="421"/>
      <c r="R619" s="421"/>
      <c r="S619" s="108">
        <f t="shared" si="67"/>
        <v>0</v>
      </c>
      <c r="T619" s="341">
        <f>IF(ISBLANK($B619),0,VLOOKUP($B619,Listen!$A$2:$C$45,2,FALSE))</f>
        <v>0</v>
      </c>
      <c r="U619" s="341">
        <f>IF(ISBLANK($B619),0,VLOOKUP($B619,Listen!$A$2:$C$45,3,FALSE))</f>
        <v>0</v>
      </c>
      <c r="V619" s="342">
        <f t="shared" si="72"/>
        <v>0</v>
      </c>
      <c r="W619" s="342">
        <f t="shared" si="71"/>
        <v>0</v>
      </c>
      <c r="X619" s="342">
        <f t="shared" si="71"/>
        <v>0</v>
      </c>
      <c r="Y619" s="342">
        <f t="shared" si="71"/>
        <v>0</v>
      </c>
      <c r="Z619" s="342">
        <f t="shared" si="71"/>
        <v>0</v>
      </c>
      <c r="AA619" s="342">
        <f t="shared" si="71"/>
        <v>0</v>
      </c>
      <c r="AB619" s="342">
        <f t="shared" si="71"/>
        <v>0</v>
      </c>
      <c r="AC619" s="109">
        <f t="shared" si="68"/>
        <v>0</v>
      </c>
      <c r="AD619" s="109">
        <f>IF(C619=A_Stammdaten!$B$12,E_SAV!$S619-E_SAV!$AE619,HLOOKUP(A_Stammdaten!$B$12-1,$AF$4:$AL$4004,ROW(C619)-3,FALSE)-$AE619)</f>
        <v>0</v>
      </c>
      <c r="AE619" s="109">
        <f>HLOOKUP(A_Stammdaten!$B$12,$AF$4:$AL$4004,ROW(C619)-3,FALSE)</f>
        <v>0</v>
      </c>
      <c r="AF619" s="109">
        <f t="shared" si="66"/>
        <v>0</v>
      </c>
      <c r="AG619" s="109">
        <f t="shared" si="70"/>
        <v>0</v>
      </c>
      <c r="AH619" s="109">
        <f t="shared" si="70"/>
        <v>0</v>
      </c>
      <c r="AI619" s="109">
        <f t="shared" si="70"/>
        <v>0</v>
      </c>
      <c r="AJ619" s="109">
        <f t="shared" si="69"/>
        <v>0</v>
      </c>
      <c r="AK619" s="109">
        <f t="shared" si="69"/>
        <v>0</v>
      </c>
      <c r="AL619" s="109">
        <f t="shared" si="69"/>
        <v>0</v>
      </c>
    </row>
    <row r="620" spans="1:38" x14ac:dyDescent="0.3">
      <c r="A620" s="421"/>
      <c r="B620" s="421"/>
      <c r="C620" s="422"/>
      <c r="D620" s="423"/>
      <c r="E620" s="421"/>
      <c r="F620" s="421"/>
      <c r="G620" s="421"/>
      <c r="H620" s="421"/>
      <c r="I620" s="421"/>
      <c r="J620" s="421"/>
      <c r="K620" s="421"/>
      <c r="L620" s="421"/>
      <c r="M620" s="423"/>
      <c r="N620" s="340">
        <f>IF(C620&gt;A_Stammdaten!$B$12,0,SUM(E620,F620,H620,J620:K620)-SUM(G620,I620,L620:M620))</f>
        <v>0</v>
      </c>
      <c r="O620" s="421"/>
      <c r="P620" s="421"/>
      <c r="Q620" s="421"/>
      <c r="R620" s="421"/>
      <c r="S620" s="108">
        <f t="shared" si="67"/>
        <v>0</v>
      </c>
      <c r="T620" s="341">
        <f>IF(ISBLANK($B620),0,VLOOKUP($B620,Listen!$A$2:$C$45,2,FALSE))</f>
        <v>0</v>
      </c>
      <c r="U620" s="341">
        <f>IF(ISBLANK($B620),0,VLOOKUP($B620,Listen!$A$2:$C$45,3,FALSE))</f>
        <v>0</v>
      </c>
      <c r="V620" s="342">
        <f t="shared" si="72"/>
        <v>0</v>
      </c>
      <c r="W620" s="342">
        <f t="shared" si="71"/>
        <v>0</v>
      </c>
      <c r="X620" s="342">
        <f t="shared" si="71"/>
        <v>0</v>
      </c>
      <c r="Y620" s="342">
        <f t="shared" si="71"/>
        <v>0</v>
      </c>
      <c r="Z620" s="342">
        <f t="shared" si="71"/>
        <v>0</v>
      </c>
      <c r="AA620" s="342">
        <f t="shared" si="71"/>
        <v>0</v>
      </c>
      <c r="AB620" s="342">
        <f t="shared" si="71"/>
        <v>0</v>
      </c>
      <c r="AC620" s="109">
        <f t="shared" si="68"/>
        <v>0</v>
      </c>
      <c r="AD620" s="109">
        <f>IF(C620=A_Stammdaten!$B$12,E_SAV!$S620-E_SAV!$AE620,HLOOKUP(A_Stammdaten!$B$12-1,$AF$4:$AL$4004,ROW(C620)-3,FALSE)-$AE620)</f>
        <v>0</v>
      </c>
      <c r="AE620" s="109">
        <f>HLOOKUP(A_Stammdaten!$B$12,$AF$4:$AL$4004,ROW(C620)-3,FALSE)</f>
        <v>0</v>
      </c>
      <c r="AF620" s="109">
        <f t="shared" si="66"/>
        <v>0</v>
      </c>
      <c r="AG620" s="109">
        <f t="shared" si="70"/>
        <v>0</v>
      </c>
      <c r="AH620" s="109">
        <f t="shared" si="70"/>
        <v>0</v>
      </c>
      <c r="AI620" s="109">
        <f t="shared" si="70"/>
        <v>0</v>
      </c>
      <c r="AJ620" s="109">
        <f t="shared" si="69"/>
        <v>0</v>
      </c>
      <c r="AK620" s="109">
        <f t="shared" si="69"/>
        <v>0</v>
      </c>
      <c r="AL620" s="109">
        <f t="shared" si="69"/>
        <v>0</v>
      </c>
    </row>
    <row r="621" spans="1:38" x14ac:dyDescent="0.3">
      <c r="A621" s="421"/>
      <c r="B621" s="421"/>
      <c r="C621" s="422"/>
      <c r="D621" s="423"/>
      <c r="E621" s="421"/>
      <c r="F621" s="421"/>
      <c r="G621" s="421"/>
      <c r="H621" s="421"/>
      <c r="I621" s="421"/>
      <c r="J621" s="421"/>
      <c r="K621" s="421"/>
      <c r="L621" s="421"/>
      <c r="M621" s="423"/>
      <c r="N621" s="340">
        <f>IF(C621&gt;A_Stammdaten!$B$12,0,SUM(E621,F621,H621,J621:K621)-SUM(G621,I621,L621:M621))</f>
        <v>0</v>
      </c>
      <c r="O621" s="421"/>
      <c r="P621" s="421"/>
      <c r="Q621" s="421"/>
      <c r="R621" s="421"/>
      <c r="S621" s="108">
        <f t="shared" si="67"/>
        <v>0</v>
      </c>
      <c r="T621" s="341">
        <f>IF(ISBLANK($B621),0,VLOOKUP($B621,Listen!$A$2:$C$45,2,FALSE))</f>
        <v>0</v>
      </c>
      <c r="U621" s="341">
        <f>IF(ISBLANK($B621),0,VLOOKUP($B621,Listen!$A$2:$C$45,3,FALSE))</f>
        <v>0</v>
      </c>
      <c r="V621" s="342">
        <f t="shared" si="72"/>
        <v>0</v>
      </c>
      <c r="W621" s="342">
        <f t="shared" si="71"/>
        <v>0</v>
      </c>
      <c r="X621" s="342">
        <f t="shared" si="71"/>
        <v>0</v>
      </c>
      <c r="Y621" s="342">
        <f t="shared" si="71"/>
        <v>0</v>
      </c>
      <c r="Z621" s="342">
        <f t="shared" si="71"/>
        <v>0</v>
      </c>
      <c r="AA621" s="342">
        <f t="shared" si="71"/>
        <v>0</v>
      </c>
      <c r="AB621" s="342">
        <f t="shared" si="71"/>
        <v>0</v>
      </c>
      <c r="AC621" s="109">
        <f t="shared" si="68"/>
        <v>0</v>
      </c>
      <c r="AD621" s="109">
        <f>IF(C621=A_Stammdaten!$B$12,E_SAV!$S621-E_SAV!$AE621,HLOOKUP(A_Stammdaten!$B$12-1,$AF$4:$AL$4004,ROW(C621)-3,FALSE)-$AE621)</f>
        <v>0</v>
      </c>
      <c r="AE621" s="109">
        <f>HLOOKUP(A_Stammdaten!$B$12,$AF$4:$AL$4004,ROW(C621)-3,FALSE)</f>
        <v>0</v>
      </c>
      <c r="AF621" s="109">
        <f t="shared" si="66"/>
        <v>0</v>
      </c>
      <c r="AG621" s="109">
        <f t="shared" si="70"/>
        <v>0</v>
      </c>
      <c r="AH621" s="109">
        <f t="shared" si="70"/>
        <v>0</v>
      </c>
      <c r="AI621" s="109">
        <f t="shared" si="70"/>
        <v>0</v>
      </c>
      <c r="AJ621" s="109">
        <f t="shared" si="69"/>
        <v>0</v>
      </c>
      <c r="AK621" s="109">
        <f t="shared" si="69"/>
        <v>0</v>
      </c>
      <c r="AL621" s="109">
        <f t="shared" si="69"/>
        <v>0</v>
      </c>
    </row>
    <row r="622" spans="1:38" x14ac:dyDescent="0.3">
      <c r="A622" s="421"/>
      <c r="B622" s="421"/>
      <c r="C622" s="422"/>
      <c r="D622" s="423"/>
      <c r="E622" s="421"/>
      <c r="F622" s="421"/>
      <c r="G622" s="421"/>
      <c r="H622" s="421"/>
      <c r="I622" s="421"/>
      <c r="J622" s="421"/>
      <c r="K622" s="421"/>
      <c r="L622" s="421"/>
      <c r="M622" s="423"/>
      <c r="N622" s="340">
        <f>IF(C622&gt;A_Stammdaten!$B$12,0,SUM(E622,F622,H622,J622:K622)-SUM(G622,I622,L622:M622))</f>
        <v>0</v>
      </c>
      <c r="O622" s="421"/>
      <c r="P622" s="421"/>
      <c r="Q622" s="421"/>
      <c r="R622" s="421"/>
      <c r="S622" s="108">
        <f t="shared" si="67"/>
        <v>0</v>
      </c>
      <c r="T622" s="341">
        <f>IF(ISBLANK($B622),0,VLOOKUP($B622,Listen!$A$2:$C$45,2,FALSE))</f>
        <v>0</v>
      </c>
      <c r="U622" s="341">
        <f>IF(ISBLANK($B622),0,VLOOKUP($B622,Listen!$A$2:$C$45,3,FALSE))</f>
        <v>0</v>
      </c>
      <c r="V622" s="342">
        <f t="shared" si="72"/>
        <v>0</v>
      </c>
      <c r="W622" s="342">
        <f t="shared" si="71"/>
        <v>0</v>
      </c>
      <c r="X622" s="342">
        <f t="shared" si="71"/>
        <v>0</v>
      </c>
      <c r="Y622" s="342">
        <f t="shared" si="71"/>
        <v>0</v>
      </c>
      <c r="Z622" s="342">
        <f t="shared" si="71"/>
        <v>0</v>
      </c>
      <c r="AA622" s="342">
        <f t="shared" si="71"/>
        <v>0</v>
      </c>
      <c r="AB622" s="342">
        <f t="shared" si="71"/>
        <v>0</v>
      </c>
      <c r="AC622" s="109">
        <f t="shared" si="68"/>
        <v>0</v>
      </c>
      <c r="AD622" s="109">
        <f>IF(C622=A_Stammdaten!$B$12,E_SAV!$S622-E_SAV!$AE622,HLOOKUP(A_Stammdaten!$B$12-1,$AF$4:$AL$4004,ROW(C622)-3,FALSE)-$AE622)</f>
        <v>0</v>
      </c>
      <c r="AE622" s="109">
        <f>HLOOKUP(A_Stammdaten!$B$12,$AF$4:$AL$4004,ROW(C622)-3,FALSE)</f>
        <v>0</v>
      </c>
      <c r="AF622" s="109">
        <f t="shared" si="66"/>
        <v>0</v>
      </c>
      <c r="AG622" s="109">
        <f t="shared" si="70"/>
        <v>0</v>
      </c>
      <c r="AH622" s="109">
        <f t="shared" si="70"/>
        <v>0</v>
      </c>
      <c r="AI622" s="109">
        <f t="shared" si="70"/>
        <v>0</v>
      </c>
      <c r="AJ622" s="109">
        <f t="shared" si="69"/>
        <v>0</v>
      </c>
      <c r="AK622" s="109">
        <f t="shared" si="69"/>
        <v>0</v>
      </c>
      <c r="AL622" s="109">
        <f t="shared" si="69"/>
        <v>0</v>
      </c>
    </row>
    <row r="623" spans="1:38" x14ac:dyDescent="0.3">
      <c r="A623" s="421"/>
      <c r="B623" s="421"/>
      <c r="C623" s="422"/>
      <c r="D623" s="423"/>
      <c r="E623" s="421"/>
      <c r="F623" s="421"/>
      <c r="G623" s="421"/>
      <c r="H623" s="421"/>
      <c r="I623" s="421"/>
      <c r="J623" s="421"/>
      <c r="K623" s="421"/>
      <c r="L623" s="421"/>
      <c r="M623" s="423"/>
      <c r="N623" s="340">
        <f>IF(C623&gt;A_Stammdaten!$B$12,0,SUM(E623,F623,H623,J623:K623)-SUM(G623,I623,L623:M623))</f>
        <v>0</v>
      </c>
      <c r="O623" s="421"/>
      <c r="P623" s="421"/>
      <c r="Q623" s="421"/>
      <c r="R623" s="421"/>
      <c r="S623" s="108">
        <f t="shared" si="67"/>
        <v>0</v>
      </c>
      <c r="T623" s="341">
        <f>IF(ISBLANK($B623),0,VLOOKUP($B623,Listen!$A$2:$C$45,2,FALSE))</f>
        <v>0</v>
      </c>
      <c r="U623" s="341">
        <f>IF(ISBLANK($B623),0,VLOOKUP($B623,Listen!$A$2:$C$45,3,FALSE))</f>
        <v>0</v>
      </c>
      <c r="V623" s="342">
        <f t="shared" si="72"/>
        <v>0</v>
      </c>
      <c r="W623" s="342">
        <f t="shared" si="71"/>
        <v>0</v>
      </c>
      <c r="X623" s="342">
        <f t="shared" si="71"/>
        <v>0</v>
      </c>
      <c r="Y623" s="342">
        <f t="shared" si="71"/>
        <v>0</v>
      </c>
      <c r="Z623" s="342">
        <f t="shared" si="71"/>
        <v>0</v>
      </c>
      <c r="AA623" s="342">
        <f t="shared" si="71"/>
        <v>0</v>
      </c>
      <c r="AB623" s="342">
        <f t="shared" si="71"/>
        <v>0</v>
      </c>
      <c r="AC623" s="109">
        <f t="shared" si="68"/>
        <v>0</v>
      </c>
      <c r="AD623" s="109">
        <f>IF(C623=A_Stammdaten!$B$12,E_SAV!$S623-E_SAV!$AE623,HLOOKUP(A_Stammdaten!$B$12-1,$AF$4:$AL$4004,ROW(C623)-3,FALSE)-$AE623)</f>
        <v>0</v>
      </c>
      <c r="AE623" s="109">
        <f>HLOOKUP(A_Stammdaten!$B$12,$AF$4:$AL$4004,ROW(C623)-3,FALSE)</f>
        <v>0</v>
      </c>
      <c r="AF623" s="109">
        <f t="shared" si="66"/>
        <v>0</v>
      </c>
      <c r="AG623" s="109">
        <f t="shared" si="70"/>
        <v>0</v>
      </c>
      <c r="AH623" s="109">
        <f t="shared" si="70"/>
        <v>0</v>
      </c>
      <c r="AI623" s="109">
        <f t="shared" si="70"/>
        <v>0</v>
      </c>
      <c r="AJ623" s="109">
        <f t="shared" si="69"/>
        <v>0</v>
      </c>
      <c r="AK623" s="109">
        <f t="shared" si="69"/>
        <v>0</v>
      </c>
      <c r="AL623" s="109">
        <f t="shared" si="69"/>
        <v>0</v>
      </c>
    </row>
    <row r="624" spans="1:38" x14ac:dyDescent="0.3">
      <c r="A624" s="421"/>
      <c r="B624" s="421"/>
      <c r="C624" s="422"/>
      <c r="D624" s="423"/>
      <c r="E624" s="421"/>
      <c r="F624" s="421"/>
      <c r="G624" s="421"/>
      <c r="H624" s="421"/>
      <c r="I624" s="421"/>
      <c r="J624" s="421"/>
      <c r="K624" s="421"/>
      <c r="L624" s="421"/>
      <c r="M624" s="423"/>
      <c r="N624" s="340">
        <f>IF(C624&gt;A_Stammdaten!$B$12,0,SUM(E624,F624,H624,J624:K624)-SUM(G624,I624,L624:M624))</f>
        <v>0</v>
      </c>
      <c r="O624" s="421"/>
      <c r="P624" s="421"/>
      <c r="Q624" s="421"/>
      <c r="R624" s="421"/>
      <c r="S624" s="108">
        <f t="shared" si="67"/>
        <v>0</v>
      </c>
      <c r="T624" s="341">
        <f>IF(ISBLANK($B624),0,VLOOKUP($B624,Listen!$A$2:$C$45,2,FALSE))</f>
        <v>0</v>
      </c>
      <c r="U624" s="341">
        <f>IF(ISBLANK($B624),0,VLOOKUP($B624,Listen!$A$2:$C$45,3,FALSE))</f>
        <v>0</v>
      </c>
      <c r="V624" s="342">
        <f t="shared" si="72"/>
        <v>0</v>
      </c>
      <c r="W624" s="342">
        <f t="shared" si="71"/>
        <v>0</v>
      </c>
      <c r="X624" s="342">
        <f t="shared" si="71"/>
        <v>0</v>
      </c>
      <c r="Y624" s="342">
        <f t="shared" si="71"/>
        <v>0</v>
      </c>
      <c r="Z624" s="342">
        <f t="shared" si="71"/>
        <v>0</v>
      </c>
      <c r="AA624" s="342">
        <f t="shared" si="71"/>
        <v>0</v>
      </c>
      <c r="AB624" s="342">
        <f t="shared" si="71"/>
        <v>0</v>
      </c>
      <c r="AC624" s="109">
        <f t="shared" si="68"/>
        <v>0</v>
      </c>
      <c r="AD624" s="109">
        <f>IF(C624=A_Stammdaten!$B$12,E_SAV!$S624-E_SAV!$AE624,HLOOKUP(A_Stammdaten!$B$12-1,$AF$4:$AL$4004,ROW(C624)-3,FALSE)-$AE624)</f>
        <v>0</v>
      </c>
      <c r="AE624" s="109">
        <f>HLOOKUP(A_Stammdaten!$B$12,$AF$4:$AL$4004,ROW(C624)-3,FALSE)</f>
        <v>0</v>
      </c>
      <c r="AF624" s="109">
        <f t="shared" si="66"/>
        <v>0</v>
      </c>
      <c r="AG624" s="109">
        <f t="shared" si="70"/>
        <v>0</v>
      </c>
      <c r="AH624" s="109">
        <f t="shared" si="70"/>
        <v>0</v>
      </c>
      <c r="AI624" s="109">
        <f t="shared" si="70"/>
        <v>0</v>
      </c>
      <c r="AJ624" s="109">
        <f t="shared" si="69"/>
        <v>0</v>
      </c>
      <c r="AK624" s="109">
        <f t="shared" si="69"/>
        <v>0</v>
      </c>
      <c r="AL624" s="109">
        <f t="shared" si="69"/>
        <v>0</v>
      </c>
    </row>
    <row r="625" spans="1:38" x14ac:dyDescent="0.3">
      <c r="A625" s="421"/>
      <c r="B625" s="421"/>
      <c r="C625" s="422"/>
      <c r="D625" s="423"/>
      <c r="E625" s="421"/>
      <c r="F625" s="421"/>
      <c r="G625" s="421"/>
      <c r="H625" s="421"/>
      <c r="I625" s="421"/>
      <c r="J625" s="421"/>
      <c r="K625" s="421"/>
      <c r="L625" s="421"/>
      <c r="M625" s="423"/>
      <c r="N625" s="340">
        <f>IF(C625&gt;A_Stammdaten!$B$12,0,SUM(E625,F625,H625,J625:K625)-SUM(G625,I625,L625:M625))</f>
        <v>0</v>
      </c>
      <c r="O625" s="421"/>
      <c r="P625" s="421"/>
      <c r="Q625" s="421"/>
      <c r="R625" s="421"/>
      <c r="S625" s="108">
        <f t="shared" si="67"/>
        <v>0</v>
      </c>
      <c r="T625" s="341">
        <f>IF(ISBLANK($B625),0,VLOOKUP($B625,Listen!$A$2:$C$45,2,FALSE))</f>
        <v>0</v>
      </c>
      <c r="U625" s="341">
        <f>IF(ISBLANK($B625),0,VLOOKUP($B625,Listen!$A$2:$C$45,3,FALSE))</f>
        <v>0</v>
      </c>
      <c r="V625" s="342">
        <f t="shared" si="72"/>
        <v>0</v>
      </c>
      <c r="W625" s="342">
        <f t="shared" si="71"/>
        <v>0</v>
      </c>
      <c r="X625" s="342">
        <f t="shared" si="71"/>
        <v>0</v>
      </c>
      <c r="Y625" s="342">
        <f t="shared" si="71"/>
        <v>0</v>
      </c>
      <c r="Z625" s="342">
        <f t="shared" si="71"/>
        <v>0</v>
      </c>
      <c r="AA625" s="342">
        <f t="shared" si="71"/>
        <v>0</v>
      </c>
      <c r="AB625" s="342">
        <f t="shared" si="71"/>
        <v>0</v>
      </c>
      <c r="AC625" s="109">
        <f t="shared" si="68"/>
        <v>0</v>
      </c>
      <c r="AD625" s="109">
        <f>IF(C625=A_Stammdaten!$B$12,E_SAV!$S625-E_SAV!$AE625,HLOOKUP(A_Stammdaten!$B$12-1,$AF$4:$AL$4004,ROW(C625)-3,FALSE)-$AE625)</f>
        <v>0</v>
      </c>
      <c r="AE625" s="109">
        <f>HLOOKUP(A_Stammdaten!$B$12,$AF$4:$AL$4004,ROW(C625)-3,FALSE)</f>
        <v>0</v>
      </c>
      <c r="AF625" s="109">
        <f t="shared" si="66"/>
        <v>0</v>
      </c>
      <c r="AG625" s="109">
        <f t="shared" si="70"/>
        <v>0</v>
      </c>
      <c r="AH625" s="109">
        <f t="shared" si="70"/>
        <v>0</v>
      </c>
      <c r="AI625" s="109">
        <f t="shared" si="70"/>
        <v>0</v>
      </c>
      <c r="AJ625" s="109">
        <f t="shared" si="69"/>
        <v>0</v>
      </c>
      <c r="AK625" s="109">
        <f t="shared" si="69"/>
        <v>0</v>
      </c>
      <c r="AL625" s="109">
        <f t="shared" si="69"/>
        <v>0</v>
      </c>
    </row>
    <row r="626" spans="1:38" x14ac:dyDescent="0.3">
      <c r="A626" s="421"/>
      <c r="B626" s="421"/>
      <c r="C626" s="422"/>
      <c r="D626" s="423"/>
      <c r="E626" s="421"/>
      <c r="F626" s="421"/>
      <c r="G626" s="421"/>
      <c r="H626" s="421"/>
      <c r="I626" s="421"/>
      <c r="J626" s="421"/>
      <c r="K626" s="421"/>
      <c r="L626" s="421"/>
      <c r="M626" s="423"/>
      <c r="N626" s="340">
        <f>IF(C626&gt;A_Stammdaten!$B$12,0,SUM(E626,F626,H626,J626:K626)-SUM(G626,I626,L626:M626))</f>
        <v>0</v>
      </c>
      <c r="O626" s="421"/>
      <c r="P626" s="421"/>
      <c r="Q626" s="421"/>
      <c r="R626" s="421"/>
      <c r="S626" s="108">
        <f t="shared" si="67"/>
        <v>0</v>
      </c>
      <c r="T626" s="341">
        <f>IF(ISBLANK($B626),0,VLOOKUP($B626,Listen!$A$2:$C$45,2,FALSE))</f>
        <v>0</v>
      </c>
      <c r="U626" s="341">
        <f>IF(ISBLANK($B626),0,VLOOKUP($B626,Listen!$A$2:$C$45,3,FALSE))</f>
        <v>0</v>
      </c>
      <c r="V626" s="342">
        <f t="shared" si="72"/>
        <v>0</v>
      </c>
      <c r="W626" s="342">
        <f t="shared" si="71"/>
        <v>0</v>
      </c>
      <c r="X626" s="342">
        <f t="shared" si="71"/>
        <v>0</v>
      </c>
      <c r="Y626" s="342">
        <f t="shared" si="71"/>
        <v>0</v>
      </c>
      <c r="Z626" s="342">
        <f t="shared" si="71"/>
        <v>0</v>
      </c>
      <c r="AA626" s="342">
        <f t="shared" si="71"/>
        <v>0</v>
      </c>
      <c r="AB626" s="342">
        <f t="shared" ref="W626:AB669" si="73">$T626</f>
        <v>0</v>
      </c>
      <c r="AC626" s="109">
        <f t="shared" si="68"/>
        <v>0</v>
      </c>
      <c r="AD626" s="109">
        <f>IF(C626=A_Stammdaten!$B$12,E_SAV!$S626-E_SAV!$AE626,HLOOKUP(A_Stammdaten!$B$12-1,$AF$4:$AL$4004,ROW(C626)-3,FALSE)-$AE626)</f>
        <v>0</v>
      </c>
      <c r="AE626" s="109">
        <f>HLOOKUP(A_Stammdaten!$B$12,$AF$4:$AL$4004,ROW(C626)-3,FALSE)</f>
        <v>0</v>
      </c>
      <c r="AF626" s="109">
        <f t="shared" si="66"/>
        <v>0</v>
      </c>
      <c r="AG626" s="109">
        <f t="shared" si="70"/>
        <v>0</v>
      </c>
      <c r="AH626" s="109">
        <f t="shared" si="70"/>
        <v>0</v>
      </c>
      <c r="AI626" s="109">
        <f t="shared" si="70"/>
        <v>0</v>
      </c>
      <c r="AJ626" s="109">
        <f t="shared" si="69"/>
        <v>0</v>
      </c>
      <c r="AK626" s="109">
        <f t="shared" si="69"/>
        <v>0</v>
      </c>
      <c r="AL626" s="109">
        <f t="shared" si="69"/>
        <v>0</v>
      </c>
    </row>
    <row r="627" spans="1:38" x14ac:dyDescent="0.3">
      <c r="A627" s="421"/>
      <c r="B627" s="421"/>
      <c r="C627" s="422"/>
      <c r="D627" s="423"/>
      <c r="E627" s="421"/>
      <c r="F627" s="421"/>
      <c r="G627" s="421"/>
      <c r="H627" s="421"/>
      <c r="I627" s="421"/>
      <c r="J627" s="421"/>
      <c r="K627" s="421"/>
      <c r="L627" s="421"/>
      <c r="M627" s="423"/>
      <c r="N627" s="340">
        <f>IF(C627&gt;A_Stammdaten!$B$12,0,SUM(E627,F627,H627,J627:K627)-SUM(G627,I627,L627:M627))</f>
        <v>0</v>
      </c>
      <c r="O627" s="421"/>
      <c r="P627" s="421"/>
      <c r="Q627" s="421"/>
      <c r="R627" s="421"/>
      <c r="S627" s="108">
        <f t="shared" si="67"/>
        <v>0</v>
      </c>
      <c r="T627" s="341">
        <f>IF(ISBLANK($B627),0,VLOOKUP($B627,Listen!$A$2:$C$45,2,FALSE))</f>
        <v>0</v>
      </c>
      <c r="U627" s="341">
        <f>IF(ISBLANK($B627),0,VLOOKUP($B627,Listen!$A$2:$C$45,3,FALSE))</f>
        <v>0</v>
      </c>
      <c r="V627" s="342">
        <f t="shared" si="72"/>
        <v>0</v>
      </c>
      <c r="W627" s="342">
        <f t="shared" si="73"/>
        <v>0</v>
      </c>
      <c r="X627" s="342">
        <f t="shared" si="73"/>
        <v>0</v>
      </c>
      <c r="Y627" s="342">
        <f t="shared" si="73"/>
        <v>0</v>
      </c>
      <c r="Z627" s="342">
        <f t="shared" si="73"/>
        <v>0</v>
      </c>
      <c r="AA627" s="342">
        <f t="shared" si="73"/>
        <v>0</v>
      </c>
      <c r="AB627" s="342">
        <f t="shared" si="73"/>
        <v>0</v>
      </c>
      <c r="AC627" s="109">
        <f t="shared" si="68"/>
        <v>0</v>
      </c>
      <c r="AD627" s="109">
        <f>IF(C627=A_Stammdaten!$B$12,E_SAV!$S627-E_SAV!$AE627,HLOOKUP(A_Stammdaten!$B$12-1,$AF$4:$AL$4004,ROW(C627)-3,FALSE)-$AE627)</f>
        <v>0</v>
      </c>
      <c r="AE627" s="109">
        <f>HLOOKUP(A_Stammdaten!$B$12,$AF$4:$AL$4004,ROW(C627)-3,FALSE)</f>
        <v>0</v>
      </c>
      <c r="AF627" s="109">
        <f t="shared" si="66"/>
        <v>0</v>
      </c>
      <c r="AG627" s="109">
        <f t="shared" si="70"/>
        <v>0</v>
      </c>
      <c r="AH627" s="109">
        <f t="shared" si="70"/>
        <v>0</v>
      </c>
      <c r="AI627" s="109">
        <f t="shared" si="70"/>
        <v>0</v>
      </c>
      <c r="AJ627" s="109">
        <f t="shared" si="69"/>
        <v>0</v>
      </c>
      <c r="AK627" s="109">
        <f t="shared" si="69"/>
        <v>0</v>
      </c>
      <c r="AL627" s="109">
        <f t="shared" si="69"/>
        <v>0</v>
      </c>
    </row>
    <row r="628" spans="1:38" x14ac:dyDescent="0.3">
      <c r="A628" s="421"/>
      <c r="B628" s="421"/>
      <c r="C628" s="422"/>
      <c r="D628" s="423"/>
      <c r="E628" s="421"/>
      <c r="F628" s="421"/>
      <c r="G628" s="421"/>
      <c r="H628" s="421"/>
      <c r="I628" s="421"/>
      <c r="J628" s="421"/>
      <c r="K628" s="421"/>
      <c r="L628" s="421"/>
      <c r="M628" s="423"/>
      <c r="N628" s="340">
        <f>IF(C628&gt;A_Stammdaten!$B$12,0,SUM(E628,F628,H628,J628:K628)-SUM(G628,I628,L628:M628))</f>
        <v>0</v>
      </c>
      <c r="O628" s="421"/>
      <c r="P628" s="421"/>
      <c r="Q628" s="421"/>
      <c r="R628" s="421"/>
      <c r="S628" s="108">
        <f t="shared" si="67"/>
        <v>0</v>
      </c>
      <c r="T628" s="341">
        <f>IF(ISBLANK($B628),0,VLOOKUP($B628,Listen!$A$2:$C$45,2,FALSE))</f>
        <v>0</v>
      </c>
      <c r="U628" s="341">
        <f>IF(ISBLANK($B628),0,VLOOKUP($B628,Listen!$A$2:$C$45,3,FALSE))</f>
        <v>0</v>
      </c>
      <c r="V628" s="342">
        <f t="shared" si="72"/>
        <v>0</v>
      </c>
      <c r="W628" s="342">
        <f t="shared" si="73"/>
        <v>0</v>
      </c>
      <c r="X628" s="342">
        <f t="shared" si="73"/>
        <v>0</v>
      </c>
      <c r="Y628" s="342">
        <f t="shared" si="73"/>
        <v>0</v>
      </c>
      <c r="Z628" s="342">
        <f t="shared" si="73"/>
        <v>0</v>
      </c>
      <c r="AA628" s="342">
        <f t="shared" si="73"/>
        <v>0</v>
      </c>
      <c r="AB628" s="342">
        <f t="shared" si="73"/>
        <v>0</v>
      </c>
      <c r="AC628" s="109">
        <f t="shared" si="68"/>
        <v>0</v>
      </c>
      <c r="AD628" s="109">
        <f>IF(C628=A_Stammdaten!$B$12,E_SAV!$S628-E_SAV!$AE628,HLOOKUP(A_Stammdaten!$B$12-1,$AF$4:$AL$4004,ROW(C628)-3,FALSE)-$AE628)</f>
        <v>0</v>
      </c>
      <c r="AE628" s="109">
        <f>HLOOKUP(A_Stammdaten!$B$12,$AF$4:$AL$4004,ROW(C628)-3,FALSE)</f>
        <v>0</v>
      </c>
      <c r="AF628" s="109">
        <f t="shared" si="66"/>
        <v>0</v>
      </c>
      <c r="AG628" s="109">
        <f t="shared" si="70"/>
        <v>0</v>
      </c>
      <c r="AH628" s="109">
        <f t="shared" si="70"/>
        <v>0</v>
      </c>
      <c r="AI628" s="109">
        <f t="shared" si="70"/>
        <v>0</v>
      </c>
      <c r="AJ628" s="109">
        <f t="shared" si="69"/>
        <v>0</v>
      </c>
      <c r="AK628" s="109">
        <f t="shared" si="69"/>
        <v>0</v>
      </c>
      <c r="AL628" s="109">
        <f t="shared" si="69"/>
        <v>0</v>
      </c>
    </row>
    <row r="629" spans="1:38" x14ac:dyDescent="0.3">
      <c r="A629" s="421"/>
      <c r="B629" s="421"/>
      <c r="C629" s="422"/>
      <c r="D629" s="423"/>
      <c r="E629" s="421"/>
      <c r="F629" s="421"/>
      <c r="G629" s="421"/>
      <c r="H629" s="421"/>
      <c r="I629" s="421"/>
      <c r="J629" s="421"/>
      <c r="K629" s="421"/>
      <c r="L629" s="421"/>
      <c r="M629" s="423"/>
      <c r="N629" s="340">
        <f>IF(C629&gt;A_Stammdaten!$B$12,0,SUM(E629,F629,H629,J629:K629)-SUM(G629,I629,L629:M629))</f>
        <v>0</v>
      </c>
      <c r="O629" s="421"/>
      <c r="P629" s="421"/>
      <c r="Q629" s="421"/>
      <c r="R629" s="421"/>
      <c r="S629" s="108">
        <f t="shared" si="67"/>
        <v>0</v>
      </c>
      <c r="T629" s="341">
        <f>IF(ISBLANK($B629),0,VLOOKUP($B629,Listen!$A$2:$C$45,2,FALSE))</f>
        <v>0</v>
      </c>
      <c r="U629" s="341">
        <f>IF(ISBLANK($B629),0,VLOOKUP($B629,Listen!$A$2:$C$45,3,FALSE))</f>
        <v>0</v>
      </c>
      <c r="V629" s="342">
        <f t="shared" si="72"/>
        <v>0</v>
      </c>
      <c r="W629" s="342">
        <f t="shared" si="73"/>
        <v>0</v>
      </c>
      <c r="X629" s="342">
        <f t="shared" si="73"/>
        <v>0</v>
      </c>
      <c r="Y629" s="342">
        <f t="shared" si="73"/>
        <v>0</v>
      </c>
      <c r="Z629" s="342">
        <f t="shared" si="73"/>
        <v>0</v>
      </c>
      <c r="AA629" s="342">
        <f t="shared" si="73"/>
        <v>0</v>
      </c>
      <c r="AB629" s="342">
        <f t="shared" si="73"/>
        <v>0</v>
      </c>
      <c r="AC629" s="109">
        <f t="shared" si="68"/>
        <v>0</v>
      </c>
      <c r="AD629" s="109">
        <f>IF(C629=A_Stammdaten!$B$12,E_SAV!$S629-E_SAV!$AE629,HLOOKUP(A_Stammdaten!$B$12-1,$AF$4:$AL$4004,ROW(C629)-3,FALSE)-$AE629)</f>
        <v>0</v>
      </c>
      <c r="AE629" s="109">
        <f>HLOOKUP(A_Stammdaten!$B$12,$AF$4:$AL$4004,ROW(C629)-3,FALSE)</f>
        <v>0</v>
      </c>
      <c r="AF629" s="109">
        <f t="shared" si="66"/>
        <v>0</v>
      </c>
      <c r="AG629" s="109">
        <f t="shared" si="70"/>
        <v>0</v>
      </c>
      <c r="AH629" s="109">
        <f t="shared" si="70"/>
        <v>0</v>
      </c>
      <c r="AI629" s="109">
        <f t="shared" si="70"/>
        <v>0</v>
      </c>
      <c r="AJ629" s="109">
        <f t="shared" si="69"/>
        <v>0</v>
      </c>
      <c r="AK629" s="109">
        <f t="shared" si="69"/>
        <v>0</v>
      </c>
      <c r="AL629" s="109">
        <f t="shared" si="69"/>
        <v>0</v>
      </c>
    </row>
    <row r="630" spans="1:38" x14ac:dyDescent="0.3">
      <c r="A630" s="421"/>
      <c r="B630" s="421"/>
      <c r="C630" s="422"/>
      <c r="D630" s="423"/>
      <c r="E630" s="421"/>
      <c r="F630" s="421"/>
      <c r="G630" s="421"/>
      <c r="H630" s="421"/>
      <c r="I630" s="421"/>
      <c r="J630" s="421"/>
      <c r="K630" s="421"/>
      <c r="L630" s="421"/>
      <c r="M630" s="423"/>
      <c r="N630" s="340">
        <f>IF(C630&gt;A_Stammdaten!$B$12,0,SUM(E630,F630,H630,J630:K630)-SUM(G630,I630,L630:M630))</f>
        <v>0</v>
      </c>
      <c r="O630" s="421"/>
      <c r="P630" s="421"/>
      <c r="Q630" s="421"/>
      <c r="R630" s="421"/>
      <c r="S630" s="108">
        <f t="shared" si="67"/>
        <v>0</v>
      </c>
      <c r="T630" s="341">
        <f>IF(ISBLANK($B630),0,VLOOKUP($B630,Listen!$A$2:$C$45,2,FALSE))</f>
        <v>0</v>
      </c>
      <c r="U630" s="341">
        <f>IF(ISBLANK($B630),0,VLOOKUP($B630,Listen!$A$2:$C$45,3,FALSE))</f>
        <v>0</v>
      </c>
      <c r="V630" s="342">
        <f t="shared" si="72"/>
        <v>0</v>
      </c>
      <c r="W630" s="342">
        <f t="shared" si="73"/>
        <v>0</v>
      </c>
      <c r="X630" s="342">
        <f t="shared" si="73"/>
        <v>0</v>
      </c>
      <c r="Y630" s="342">
        <f t="shared" si="73"/>
        <v>0</v>
      </c>
      <c r="Z630" s="342">
        <f t="shared" si="73"/>
        <v>0</v>
      </c>
      <c r="AA630" s="342">
        <f t="shared" si="73"/>
        <v>0</v>
      </c>
      <c r="AB630" s="342">
        <f t="shared" si="73"/>
        <v>0</v>
      </c>
      <c r="AC630" s="109">
        <f t="shared" si="68"/>
        <v>0</v>
      </c>
      <c r="AD630" s="109">
        <f>IF(C630=A_Stammdaten!$B$12,E_SAV!$S630-E_SAV!$AE630,HLOOKUP(A_Stammdaten!$B$12-1,$AF$4:$AL$4004,ROW(C630)-3,FALSE)-$AE630)</f>
        <v>0</v>
      </c>
      <c r="AE630" s="109">
        <f>HLOOKUP(A_Stammdaten!$B$12,$AF$4:$AL$4004,ROW(C630)-3,FALSE)</f>
        <v>0</v>
      </c>
      <c r="AF630" s="109">
        <f t="shared" si="66"/>
        <v>0</v>
      </c>
      <c r="AG630" s="109">
        <f t="shared" si="70"/>
        <v>0</v>
      </c>
      <c r="AH630" s="109">
        <f t="shared" si="70"/>
        <v>0</v>
      </c>
      <c r="AI630" s="109">
        <f t="shared" si="70"/>
        <v>0</v>
      </c>
      <c r="AJ630" s="109">
        <f t="shared" si="69"/>
        <v>0</v>
      </c>
      <c r="AK630" s="109">
        <f t="shared" si="69"/>
        <v>0</v>
      </c>
      <c r="AL630" s="109">
        <f t="shared" si="69"/>
        <v>0</v>
      </c>
    </row>
    <row r="631" spans="1:38" x14ac:dyDescent="0.3">
      <c r="A631" s="421"/>
      <c r="B631" s="421"/>
      <c r="C631" s="422"/>
      <c r="D631" s="423"/>
      <c r="E631" s="421"/>
      <c r="F631" s="421"/>
      <c r="G631" s="421"/>
      <c r="H631" s="421"/>
      <c r="I631" s="421"/>
      <c r="J631" s="421"/>
      <c r="K631" s="421"/>
      <c r="L631" s="421"/>
      <c r="M631" s="423"/>
      <c r="N631" s="340">
        <f>IF(C631&gt;A_Stammdaten!$B$12,0,SUM(E631,F631,H631,J631:K631)-SUM(G631,I631,L631:M631))</f>
        <v>0</v>
      </c>
      <c r="O631" s="421"/>
      <c r="P631" s="421"/>
      <c r="Q631" s="421"/>
      <c r="R631" s="421"/>
      <c r="S631" s="108">
        <f t="shared" si="67"/>
        <v>0</v>
      </c>
      <c r="T631" s="341">
        <f>IF(ISBLANK($B631),0,VLOOKUP($B631,Listen!$A$2:$C$45,2,FALSE))</f>
        <v>0</v>
      </c>
      <c r="U631" s="341">
        <f>IF(ISBLANK($B631),0,VLOOKUP($B631,Listen!$A$2:$C$45,3,FALSE))</f>
        <v>0</v>
      </c>
      <c r="V631" s="342">
        <f t="shared" si="72"/>
        <v>0</v>
      </c>
      <c r="W631" s="342">
        <f t="shared" si="73"/>
        <v>0</v>
      </c>
      <c r="X631" s="342">
        <f t="shared" si="73"/>
        <v>0</v>
      </c>
      <c r="Y631" s="342">
        <f t="shared" si="73"/>
        <v>0</v>
      </c>
      <c r="Z631" s="342">
        <f t="shared" si="73"/>
        <v>0</v>
      </c>
      <c r="AA631" s="342">
        <f t="shared" si="73"/>
        <v>0</v>
      </c>
      <c r="AB631" s="342">
        <f t="shared" si="73"/>
        <v>0</v>
      </c>
      <c r="AC631" s="109">
        <f t="shared" si="68"/>
        <v>0</v>
      </c>
      <c r="AD631" s="109">
        <f>IF(C631=A_Stammdaten!$B$12,E_SAV!$S631-E_SAV!$AE631,HLOOKUP(A_Stammdaten!$B$12-1,$AF$4:$AL$4004,ROW(C631)-3,FALSE)-$AE631)</f>
        <v>0</v>
      </c>
      <c r="AE631" s="109">
        <f>HLOOKUP(A_Stammdaten!$B$12,$AF$4:$AL$4004,ROW(C631)-3,FALSE)</f>
        <v>0</v>
      </c>
      <c r="AF631" s="109">
        <f t="shared" si="66"/>
        <v>0</v>
      </c>
      <c r="AG631" s="109">
        <f t="shared" si="70"/>
        <v>0</v>
      </c>
      <c r="AH631" s="109">
        <f t="shared" si="70"/>
        <v>0</v>
      </c>
      <c r="AI631" s="109">
        <f t="shared" si="70"/>
        <v>0</v>
      </c>
      <c r="AJ631" s="109">
        <f t="shared" si="69"/>
        <v>0</v>
      </c>
      <c r="AK631" s="109">
        <f t="shared" si="69"/>
        <v>0</v>
      </c>
      <c r="AL631" s="109">
        <f t="shared" si="69"/>
        <v>0</v>
      </c>
    </row>
    <row r="632" spans="1:38" x14ac:dyDescent="0.3">
      <c r="A632" s="421"/>
      <c r="B632" s="421"/>
      <c r="C632" s="422"/>
      <c r="D632" s="423"/>
      <c r="E632" s="421"/>
      <c r="F632" s="421"/>
      <c r="G632" s="421"/>
      <c r="H632" s="421"/>
      <c r="I632" s="421"/>
      <c r="J632" s="421"/>
      <c r="K632" s="421"/>
      <c r="L632" s="421"/>
      <c r="M632" s="423"/>
      <c r="N632" s="340">
        <f>IF(C632&gt;A_Stammdaten!$B$12,0,SUM(E632,F632,H632,J632:K632)-SUM(G632,I632,L632:M632))</f>
        <v>0</v>
      </c>
      <c r="O632" s="421"/>
      <c r="P632" s="421"/>
      <c r="Q632" s="421"/>
      <c r="R632" s="421"/>
      <c r="S632" s="108">
        <f t="shared" si="67"/>
        <v>0</v>
      </c>
      <c r="T632" s="341">
        <f>IF(ISBLANK($B632),0,VLOOKUP($B632,Listen!$A$2:$C$45,2,FALSE))</f>
        <v>0</v>
      </c>
      <c r="U632" s="341">
        <f>IF(ISBLANK($B632),0,VLOOKUP($B632,Listen!$A$2:$C$45,3,FALSE))</f>
        <v>0</v>
      </c>
      <c r="V632" s="342">
        <f t="shared" si="72"/>
        <v>0</v>
      </c>
      <c r="W632" s="342">
        <f t="shared" si="73"/>
        <v>0</v>
      </c>
      <c r="X632" s="342">
        <f t="shared" si="73"/>
        <v>0</v>
      </c>
      <c r="Y632" s="342">
        <f t="shared" si="73"/>
        <v>0</v>
      </c>
      <c r="Z632" s="342">
        <f t="shared" si="73"/>
        <v>0</v>
      </c>
      <c r="AA632" s="342">
        <f t="shared" si="73"/>
        <v>0</v>
      </c>
      <c r="AB632" s="342">
        <f t="shared" si="73"/>
        <v>0</v>
      </c>
      <c r="AC632" s="109">
        <f t="shared" si="68"/>
        <v>0</v>
      </c>
      <c r="AD632" s="109">
        <f>IF(C632=A_Stammdaten!$B$12,E_SAV!$S632-E_SAV!$AE632,HLOOKUP(A_Stammdaten!$B$12-1,$AF$4:$AL$4004,ROW(C632)-3,FALSE)-$AE632)</f>
        <v>0</v>
      </c>
      <c r="AE632" s="109">
        <f>HLOOKUP(A_Stammdaten!$B$12,$AF$4:$AL$4004,ROW(C632)-3,FALSE)</f>
        <v>0</v>
      </c>
      <c r="AF632" s="109">
        <f t="shared" si="66"/>
        <v>0</v>
      </c>
      <c r="AG632" s="109">
        <f t="shared" si="70"/>
        <v>0</v>
      </c>
      <c r="AH632" s="109">
        <f t="shared" si="70"/>
        <v>0</v>
      </c>
      <c r="AI632" s="109">
        <f t="shared" si="70"/>
        <v>0</v>
      </c>
      <c r="AJ632" s="109">
        <f t="shared" si="69"/>
        <v>0</v>
      </c>
      <c r="AK632" s="109">
        <f t="shared" si="69"/>
        <v>0</v>
      </c>
      <c r="AL632" s="109">
        <f t="shared" si="69"/>
        <v>0</v>
      </c>
    </row>
    <row r="633" spans="1:38" x14ac:dyDescent="0.3">
      <c r="A633" s="421"/>
      <c r="B633" s="421"/>
      <c r="C633" s="422"/>
      <c r="D633" s="423"/>
      <c r="E633" s="421"/>
      <c r="F633" s="421"/>
      <c r="G633" s="421"/>
      <c r="H633" s="421"/>
      <c r="I633" s="421"/>
      <c r="J633" s="421"/>
      <c r="K633" s="421"/>
      <c r="L633" s="421"/>
      <c r="M633" s="423"/>
      <c r="N633" s="340">
        <f>IF(C633&gt;A_Stammdaten!$B$12,0,SUM(E633,F633,H633,J633:K633)-SUM(G633,I633,L633:M633))</f>
        <v>0</v>
      </c>
      <c r="O633" s="421"/>
      <c r="P633" s="421"/>
      <c r="Q633" s="421"/>
      <c r="R633" s="421"/>
      <c r="S633" s="108">
        <f t="shared" si="67"/>
        <v>0</v>
      </c>
      <c r="T633" s="341">
        <f>IF(ISBLANK($B633),0,VLOOKUP($B633,Listen!$A$2:$C$45,2,FALSE))</f>
        <v>0</v>
      </c>
      <c r="U633" s="341">
        <f>IF(ISBLANK($B633),0,VLOOKUP($B633,Listen!$A$2:$C$45,3,FALSE))</f>
        <v>0</v>
      </c>
      <c r="V633" s="342">
        <f t="shared" si="72"/>
        <v>0</v>
      </c>
      <c r="W633" s="342">
        <f t="shared" si="73"/>
        <v>0</v>
      </c>
      <c r="X633" s="342">
        <f t="shared" si="73"/>
        <v>0</v>
      </c>
      <c r="Y633" s="342">
        <f t="shared" si="73"/>
        <v>0</v>
      </c>
      <c r="Z633" s="342">
        <f t="shared" si="73"/>
        <v>0</v>
      </c>
      <c r="AA633" s="342">
        <f t="shared" si="73"/>
        <v>0</v>
      </c>
      <c r="AB633" s="342">
        <f t="shared" si="73"/>
        <v>0</v>
      </c>
      <c r="AC633" s="109">
        <f t="shared" si="68"/>
        <v>0</v>
      </c>
      <c r="AD633" s="109">
        <f>IF(C633=A_Stammdaten!$B$12,E_SAV!$S633-E_SAV!$AE633,HLOOKUP(A_Stammdaten!$B$12-1,$AF$4:$AL$4004,ROW(C633)-3,FALSE)-$AE633)</f>
        <v>0</v>
      </c>
      <c r="AE633" s="109">
        <f>HLOOKUP(A_Stammdaten!$B$12,$AF$4:$AL$4004,ROW(C633)-3,FALSE)</f>
        <v>0</v>
      </c>
      <c r="AF633" s="109">
        <f t="shared" si="66"/>
        <v>0</v>
      </c>
      <c r="AG633" s="109">
        <f t="shared" si="70"/>
        <v>0</v>
      </c>
      <c r="AH633" s="109">
        <f t="shared" si="70"/>
        <v>0</v>
      </c>
      <c r="AI633" s="109">
        <f t="shared" si="70"/>
        <v>0</v>
      </c>
      <c r="AJ633" s="109">
        <f t="shared" si="69"/>
        <v>0</v>
      </c>
      <c r="AK633" s="109">
        <f t="shared" si="69"/>
        <v>0</v>
      </c>
      <c r="AL633" s="109">
        <f t="shared" si="69"/>
        <v>0</v>
      </c>
    </row>
    <row r="634" spans="1:38" x14ac:dyDescent="0.3">
      <c r="A634" s="421"/>
      <c r="B634" s="421"/>
      <c r="C634" s="422"/>
      <c r="D634" s="423"/>
      <c r="E634" s="421"/>
      <c r="F634" s="421"/>
      <c r="G634" s="421"/>
      <c r="H634" s="421"/>
      <c r="I634" s="421"/>
      <c r="J634" s="421"/>
      <c r="K634" s="421"/>
      <c r="L634" s="421"/>
      <c r="M634" s="423"/>
      <c r="N634" s="340">
        <f>IF(C634&gt;A_Stammdaten!$B$12,0,SUM(E634,F634,H634,J634:K634)-SUM(G634,I634,L634:M634))</f>
        <v>0</v>
      </c>
      <c r="O634" s="421"/>
      <c r="P634" s="421"/>
      <c r="Q634" s="421"/>
      <c r="R634" s="421"/>
      <c r="S634" s="108">
        <f t="shared" si="67"/>
        <v>0</v>
      </c>
      <c r="T634" s="341">
        <f>IF(ISBLANK($B634),0,VLOOKUP($B634,Listen!$A$2:$C$45,2,FALSE))</f>
        <v>0</v>
      </c>
      <c r="U634" s="341">
        <f>IF(ISBLANK($B634),0,VLOOKUP($B634,Listen!$A$2:$C$45,3,FALSE))</f>
        <v>0</v>
      </c>
      <c r="V634" s="342">
        <f t="shared" si="72"/>
        <v>0</v>
      </c>
      <c r="W634" s="342">
        <f t="shared" si="73"/>
        <v>0</v>
      </c>
      <c r="X634" s="342">
        <f t="shared" si="73"/>
        <v>0</v>
      </c>
      <c r="Y634" s="342">
        <f t="shared" si="73"/>
        <v>0</v>
      </c>
      <c r="Z634" s="342">
        <f t="shared" si="73"/>
        <v>0</v>
      </c>
      <c r="AA634" s="342">
        <f t="shared" si="73"/>
        <v>0</v>
      </c>
      <c r="AB634" s="342">
        <f t="shared" si="73"/>
        <v>0</v>
      </c>
      <c r="AC634" s="109">
        <f t="shared" si="68"/>
        <v>0</v>
      </c>
      <c r="AD634" s="109">
        <f>IF(C634=A_Stammdaten!$B$12,E_SAV!$S634-E_SAV!$AE634,HLOOKUP(A_Stammdaten!$B$12-1,$AF$4:$AL$4004,ROW(C634)-3,FALSE)-$AE634)</f>
        <v>0</v>
      </c>
      <c r="AE634" s="109">
        <f>HLOOKUP(A_Stammdaten!$B$12,$AF$4:$AL$4004,ROW(C634)-3,FALSE)</f>
        <v>0</v>
      </c>
      <c r="AF634" s="109">
        <f t="shared" si="66"/>
        <v>0</v>
      </c>
      <c r="AG634" s="109">
        <f t="shared" si="70"/>
        <v>0</v>
      </c>
      <c r="AH634" s="109">
        <f t="shared" si="70"/>
        <v>0</v>
      </c>
      <c r="AI634" s="109">
        <f t="shared" si="70"/>
        <v>0</v>
      </c>
      <c r="AJ634" s="109">
        <f t="shared" si="69"/>
        <v>0</v>
      </c>
      <c r="AK634" s="109">
        <f t="shared" si="69"/>
        <v>0</v>
      </c>
      <c r="AL634" s="109">
        <f t="shared" si="69"/>
        <v>0</v>
      </c>
    </row>
    <row r="635" spans="1:38" x14ac:dyDescent="0.3">
      <c r="A635" s="421"/>
      <c r="B635" s="421"/>
      <c r="C635" s="422"/>
      <c r="D635" s="423"/>
      <c r="E635" s="421"/>
      <c r="F635" s="421"/>
      <c r="G635" s="421"/>
      <c r="H635" s="421"/>
      <c r="I635" s="421"/>
      <c r="J635" s="421"/>
      <c r="K635" s="421"/>
      <c r="L635" s="421"/>
      <c r="M635" s="423"/>
      <c r="N635" s="340">
        <f>IF(C635&gt;A_Stammdaten!$B$12,0,SUM(E635,F635,H635,J635:K635)-SUM(G635,I635,L635:M635))</f>
        <v>0</v>
      </c>
      <c r="O635" s="421"/>
      <c r="P635" s="421"/>
      <c r="Q635" s="421"/>
      <c r="R635" s="421"/>
      <c r="S635" s="108">
        <f t="shared" si="67"/>
        <v>0</v>
      </c>
      <c r="T635" s="341">
        <f>IF(ISBLANK($B635),0,VLOOKUP($B635,Listen!$A$2:$C$45,2,FALSE))</f>
        <v>0</v>
      </c>
      <c r="U635" s="341">
        <f>IF(ISBLANK($B635),0,VLOOKUP($B635,Listen!$A$2:$C$45,3,FALSE))</f>
        <v>0</v>
      </c>
      <c r="V635" s="342">
        <f t="shared" si="72"/>
        <v>0</v>
      </c>
      <c r="W635" s="342">
        <f t="shared" si="73"/>
        <v>0</v>
      </c>
      <c r="X635" s="342">
        <f t="shared" si="73"/>
        <v>0</v>
      </c>
      <c r="Y635" s="342">
        <f t="shared" si="73"/>
        <v>0</v>
      </c>
      <c r="Z635" s="342">
        <f t="shared" si="73"/>
        <v>0</v>
      </c>
      <c r="AA635" s="342">
        <f t="shared" si="73"/>
        <v>0</v>
      </c>
      <c r="AB635" s="342">
        <f t="shared" si="73"/>
        <v>0</v>
      </c>
      <c r="AC635" s="109">
        <f t="shared" si="68"/>
        <v>0</v>
      </c>
      <c r="AD635" s="109">
        <f>IF(C635=A_Stammdaten!$B$12,E_SAV!$S635-E_SAV!$AE635,HLOOKUP(A_Stammdaten!$B$12-1,$AF$4:$AL$4004,ROW(C635)-3,FALSE)-$AE635)</f>
        <v>0</v>
      </c>
      <c r="AE635" s="109">
        <f>HLOOKUP(A_Stammdaten!$B$12,$AF$4:$AL$4004,ROW(C635)-3,FALSE)</f>
        <v>0</v>
      </c>
      <c r="AF635" s="109">
        <f t="shared" si="66"/>
        <v>0</v>
      </c>
      <c r="AG635" s="109">
        <f t="shared" si="70"/>
        <v>0</v>
      </c>
      <c r="AH635" s="109">
        <f t="shared" si="70"/>
        <v>0</v>
      </c>
      <c r="AI635" s="109">
        <f t="shared" si="70"/>
        <v>0</v>
      </c>
      <c r="AJ635" s="109">
        <f t="shared" si="69"/>
        <v>0</v>
      </c>
      <c r="AK635" s="109">
        <f t="shared" si="69"/>
        <v>0</v>
      </c>
      <c r="AL635" s="109">
        <f t="shared" si="69"/>
        <v>0</v>
      </c>
    </row>
    <row r="636" spans="1:38" x14ac:dyDescent="0.3">
      <c r="A636" s="421"/>
      <c r="B636" s="421"/>
      <c r="C636" s="422"/>
      <c r="D636" s="423"/>
      <c r="E636" s="421"/>
      <c r="F636" s="421"/>
      <c r="G636" s="421"/>
      <c r="H636" s="421"/>
      <c r="I636" s="421"/>
      <c r="J636" s="421"/>
      <c r="K636" s="421"/>
      <c r="L636" s="421"/>
      <c r="M636" s="423"/>
      <c r="N636" s="340">
        <f>IF(C636&gt;A_Stammdaten!$B$12,0,SUM(E636,F636,H636,J636:K636)-SUM(G636,I636,L636:M636))</f>
        <v>0</v>
      </c>
      <c r="O636" s="421"/>
      <c r="P636" s="421"/>
      <c r="Q636" s="421"/>
      <c r="R636" s="421"/>
      <c r="S636" s="108">
        <f t="shared" si="67"/>
        <v>0</v>
      </c>
      <c r="T636" s="341">
        <f>IF(ISBLANK($B636),0,VLOOKUP($B636,Listen!$A$2:$C$45,2,FALSE))</f>
        <v>0</v>
      </c>
      <c r="U636" s="341">
        <f>IF(ISBLANK($B636),0,VLOOKUP($B636,Listen!$A$2:$C$45,3,FALSE))</f>
        <v>0</v>
      </c>
      <c r="V636" s="342">
        <f t="shared" si="72"/>
        <v>0</v>
      </c>
      <c r="W636" s="342">
        <f t="shared" si="73"/>
        <v>0</v>
      </c>
      <c r="X636" s="342">
        <f t="shared" si="73"/>
        <v>0</v>
      </c>
      <c r="Y636" s="342">
        <f t="shared" si="73"/>
        <v>0</v>
      </c>
      <c r="Z636" s="342">
        <f t="shared" si="73"/>
        <v>0</v>
      </c>
      <c r="AA636" s="342">
        <f t="shared" si="73"/>
        <v>0</v>
      </c>
      <c r="AB636" s="342">
        <f t="shared" si="73"/>
        <v>0</v>
      </c>
      <c r="AC636" s="109">
        <f t="shared" si="68"/>
        <v>0</v>
      </c>
      <c r="AD636" s="109">
        <f>IF(C636=A_Stammdaten!$B$12,E_SAV!$S636-E_SAV!$AE636,HLOOKUP(A_Stammdaten!$B$12-1,$AF$4:$AL$4004,ROW(C636)-3,FALSE)-$AE636)</f>
        <v>0</v>
      </c>
      <c r="AE636" s="109">
        <f>HLOOKUP(A_Stammdaten!$B$12,$AF$4:$AL$4004,ROW(C636)-3,FALSE)</f>
        <v>0</v>
      </c>
      <c r="AF636" s="109">
        <f t="shared" si="66"/>
        <v>0</v>
      </c>
      <c r="AG636" s="109">
        <f t="shared" si="70"/>
        <v>0</v>
      </c>
      <c r="AH636" s="109">
        <f t="shared" si="70"/>
        <v>0</v>
      </c>
      <c r="AI636" s="109">
        <f t="shared" si="70"/>
        <v>0</v>
      </c>
      <c r="AJ636" s="109">
        <f t="shared" si="69"/>
        <v>0</v>
      </c>
      <c r="AK636" s="109">
        <f t="shared" si="69"/>
        <v>0</v>
      </c>
      <c r="AL636" s="109">
        <f t="shared" si="69"/>
        <v>0</v>
      </c>
    </row>
    <row r="637" spans="1:38" x14ac:dyDescent="0.3">
      <c r="A637" s="421"/>
      <c r="B637" s="421"/>
      <c r="C637" s="422"/>
      <c r="D637" s="423"/>
      <c r="E637" s="421"/>
      <c r="F637" s="421"/>
      <c r="G637" s="421"/>
      <c r="H637" s="421"/>
      <c r="I637" s="421"/>
      <c r="J637" s="421"/>
      <c r="K637" s="421"/>
      <c r="L637" s="421"/>
      <c r="M637" s="423"/>
      <c r="N637" s="340">
        <f>IF(C637&gt;A_Stammdaten!$B$12,0,SUM(E637,F637,H637,J637:K637)-SUM(G637,I637,L637:M637))</f>
        <v>0</v>
      </c>
      <c r="O637" s="421"/>
      <c r="P637" s="421"/>
      <c r="Q637" s="421"/>
      <c r="R637" s="421"/>
      <c r="S637" s="108">
        <f t="shared" si="67"/>
        <v>0</v>
      </c>
      <c r="T637" s="341">
        <f>IF(ISBLANK($B637),0,VLOOKUP($B637,Listen!$A$2:$C$45,2,FALSE))</f>
        <v>0</v>
      </c>
      <c r="U637" s="341">
        <f>IF(ISBLANK($B637),0,VLOOKUP($B637,Listen!$A$2:$C$45,3,FALSE))</f>
        <v>0</v>
      </c>
      <c r="V637" s="342">
        <f t="shared" si="72"/>
        <v>0</v>
      </c>
      <c r="W637" s="342">
        <f t="shared" si="73"/>
        <v>0</v>
      </c>
      <c r="X637" s="342">
        <f t="shared" si="73"/>
        <v>0</v>
      </c>
      <c r="Y637" s="342">
        <f t="shared" si="73"/>
        <v>0</v>
      </c>
      <c r="Z637" s="342">
        <f t="shared" si="73"/>
        <v>0</v>
      </c>
      <c r="AA637" s="342">
        <f t="shared" si="73"/>
        <v>0</v>
      </c>
      <c r="AB637" s="342">
        <f t="shared" si="73"/>
        <v>0</v>
      </c>
      <c r="AC637" s="109">
        <f t="shared" si="68"/>
        <v>0</v>
      </c>
      <c r="AD637" s="109">
        <f>IF(C637=A_Stammdaten!$B$12,E_SAV!$S637-E_SAV!$AE637,HLOOKUP(A_Stammdaten!$B$12-1,$AF$4:$AL$4004,ROW(C637)-3,FALSE)-$AE637)</f>
        <v>0</v>
      </c>
      <c r="AE637" s="109">
        <f>HLOOKUP(A_Stammdaten!$B$12,$AF$4:$AL$4004,ROW(C637)-3,FALSE)</f>
        <v>0</v>
      </c>
      <c r="AF637" s="109">
        <f t="shared" si="66"/>
        <v>0</v>
      </c>
      <c r="AG637" s="109">
        <f t="shared" si="70"/>
        <v>0</v>
      </c>
      <c r="AH637" s="109">
        <f t="shared" si="70"/>
        <v>0</v>
      </c>
      <c r="AI637" s="109">
        <f t="shared" si="70"/>
        <v>0</v>
      </c>
      <c r="AJ637" s="109">
        <f t="shared" si="69"/>
        <v>0</v>
      </c>
      <c r="AK637" s="109">
        <f t="shared" si="69"/>
        <v>0</v>
      </c>
      <c r="AL637" s="109">
        <f t="shared" si="69"/>
        <v>0</v>
      </c>
    </row>
    <row r="638" spans="1:38" x14ac:dyDescent="0.3">
      <c r="A638" s="421"/>
      <c r="B638" s="421"/>
      <c r="C638" s="422"/>
      <c r="D638" s="423"/>
      <c r="E638" s="421"/>
      <c r="F638" s="421"/>
      <c r="G638" s="421"/>
      <c r="H638" s="421"/>
      <c r="I638" s="421"/>
      <c r="J638" s="421"/>
      <c r="K638" s="421"/>
      <c r="L638" s="421"/>
      <c r="M638" s="423"/>
      <c r="N638" s="340">
        <f>IF(C638&gt;A_Stammdaten!$B$12,0,SUM(E638,F638,H638,J638:K638)-SUM(G638,I638,L638:M638))</f>
        <v>0</v>
      </c>
      <c r="O638" s="421"/>
      <c r="P638" s="421"/>
      <c r="Q638" s="421"/>
      <c r="R638" s="421"/>
      <c r="S638" s="108">
        <f t="shared" si="67"/>
        <v>0</v>
      </c>
      <c r="T638" s="341">
        <f>IF(ISBLANK($B638),0,VLOOKUP($B638,Listen!$A$2:$C$45,2,FALSE))</f>
        <v>0</v>
      </c>
      <c r="U638" s="341">
        <f>IF(ISBLANK($B638),0,VLOOKUP($B638,Listen!$A$2:$C$45,3,FALSE))</f>
        <v>0</v>
      </c>
      <c r="V638" s="342">
        <f t="shared" si="72"/>
        <v>0</v>
      </c>
      <c r="W638" s="342">
        <f t="shared" si="73"/>
        <v>0</v>
      </c>
      <c r="X638" s="342">
        <f t="shared" si="73"/>
        <v>0</v>
      </c>
      <c r="Y638" s="342">
        <f t="shared" si="73"/>
        <v>0</v>
      </c>
      <c r="Z638" s="342">
        <f t="shared" si="73"/>
        <v>0</v>
      </c>
      <c r="AA638" s="342">
        <f t="shared" si="73"/>
        <v>0</v>
      </c>
      <c r="AB638" s="342">
        <f t="shared" si="73"/>
        <v>0</v>
      </c>
      <c r="AC638" s="109">
        <f t="shared" si="68"/>
        <v>0</v>
      </c>
      <c r="AD638" s="109">
        <f>IF(C638=A_Stammdaten!$B$12,E_SAV!$S638-E_SAV!$AE638,HLOOKUP(A_Stammdaten!$B$12-1,$AF$4:$AL$4004,ROW(C638)-3,FALSE)-$AE638)</f>
        <v>0</v>
      </c>
      <c r="AE638" s="109">
        <f>HLOOKUP(A_Stammdaten!$B$12,$AF$4:$AL$4004,ROW(C638)-3,FALSE)</f>
        <v>0</v>
      </c>
      <c r="AF638" s="109">
        <f t="shared" si="66"/>
        <v>0</v>
      </c>
      <c r="AG638" s="109">
        <f t="shared" si="70"/>
        <v>0</v>
      </c>
      <c r="AH638" s="109">
        <f t="shared" si="70"/>
        <v>0</v>
      </c>
      <c r="AI638" s="109">
        <f t="shared" si="70"/>
        <v>0</v>
      </c>
      <c r="AJ638" s="109">
        <f t="shared" si="69"/>
        <v>0</v>
      </c>
      <c r="AK638" s="109">
        <f t="shared" si="69"/>
        <v>0</v>
      </c>
      <c r="AL638" s="109">
        <f t="shared" si="69"/>
        <v>0</v>
      </c>
    </row>
    <row r="639" spans="1:38" x14ac:dyDescent="0.3">
      <c r="A639" s="421"/>
      <c r="B639" s="421"/>
      <c r="C639" s="422"/>
      <c r="D639" s="423"/>
      <c r="E639" s="421"/>
      <c r="F639" s="421"/>
      <c r="G639" s="421"/>
      <c r="H639" s="421"/>
      <c r="I639" s="421"/>
      <c r="J639" s="421"/>
      <c r="K639" s="421"/>
      <c r="L639" s="421"/>
      <c r="M639" s="423"/>
      <c r="N639" s="340">
        <f>IF(C639&gt;A_Stammdaten!$B$12,0,SUM(E639,F639,H639,J639:K639)-SUM(G639,I639,L639:M639))</f>
        <v>0</v>
      </c>
      <c r="O639" s="421"/>
      <c r="P639" s="421"/>
      <c r="Q639" s="421"/>
      <c r="R639" s="421"/>
      <c r="S639" s="108">
        <f t="shared" si="67"/>
        <v>0</v>
      </c>
      <c r="T639" s="341">
        <f>IF(ISBLANK($B639),0,VLOOKUP($B639,Listen!$A$2:$C$45,2,FALSE))</f>
        <v>0</v>
      </c>
      <c r="U639" s="341">
        <f>IF(ISBLANK($B639),0,VLOOKUP($B639,Listen!$A$2:$C$45,3,FALSE))</f>
        <v>0</v>
      </c>
      <c r="V639" s="342">
        <f t="shared" si="72"/>
        <v>0</v>
      </c>
      <c r="W639" s="342">
        <f t="shared" si="73"/>
        <v>0</v>
      </c>
      <c r="X639" s="342">
        <f t="shared" si="73"/>
        <v>0</v>
      </c>
      <c r="Y639" s="342">
        <f t="shared" si="73"/>
        <v>0</v>
      </c>
      <c r="Z639" s="342">
        <f t="shared" si="73"/>
        <v>0</v>
      </c>
      <c r="AA639" s="342">
        <f t="shared" si="73"/>
        <v>0</v>
      </c>
      <c r="AB639" s="342">
        <f t="shared" si="73"/>
        <v>0</v>
      </c>
      <c r="AC639" s="109">
        <f t="shared" si="68"/>
        <v>0</v>
      </c>
      <c r="AD639" s="109">
        <f>IF(C639=A_Stammdaten!$B$12,E_SAV!$S639-E_SAV!$AE639,HLOOKUP(A_Stammdaten!$B$12-1,$AF$4:$AL$4004,ROW(C639)-3,FALSE)-$AE639)</f>
        <v>0</v>
      </c>
      <c r="AE639" s="109">
        <f>HLOOKUP(A_Stammdaten!$B$12,$AF$4:$AL$4004,ROW(C639)-3,FALSE)</f>
        <v>0</v>
      </c>
      <c r="AF639" s="109">
        <f t="shared" si="66"/>
        <v>0</v>
      </c>
      <c r="AG639" s="109">
        <f t="shared" si="70"/>
        <v>0</v>
      </c>
      <c r="AH639" s="109">
        <f t="shared" si="70"/>
        <v>0</v>
      </c>
      <c r="AI639" s="109">
        <f t="shared" si="70"/>
        <v>0</v>
      </c>
      <c r="AJ639" s="109">
        <f t="shared" si="69"/>
        <v>0</v>
      </c>
      <c r="AK639" s="109">
        <f t="shared" si="69"/>
        <v>0</v>
      </c>
      <c r="AL639" s="109">
        <f t="shared" si="69"/>
        <v>0</v>
      </c>
    </row>
    <row r="640" spans="1:38" x14ac:dyDescent="0.3">
      <c r="A640" s="421"/>
      <c r="B640" s="421"/>
      <c r="C640" s="422"/>
      <c r="D640" s="423"/>
      <c r="E640" s="421"/>
      <c r="F640" s="421"/>
      <c r="G640" s="421"/>
      <c r="H640" s="421"/>
      <c r="I640" s="421"/>
      <c r="J640" s="421"/>
      <c r="K640" s="421"/>
      <c r="L640" s="421"/>
      <c r="M640" s="423"/>
      <c r="N640" s="340">
        <f>IF(C640&gt;A_Stammdaten!$B$12,0,SUM(E640,F640,H640,J640:K640)-SUM(G640,I640,L640:M640))</f>
        <v>0</v>
      </c>
      <c r="O640" s="421"/>
      <c r="P640" s="421"/>
      <c r="Q640" s="421"/>
      <c r="R640" s="421"/>
      <c r="S640" s="108">
        <f t="shared" si="67"/>
        <v>0</v>
      </c>
      <c r="T640" s="341">
        <f>IF(ISBLANK($B640),0,VLOOKUP($B640,Listen!$A$2:$C$45,2,FALSE))</f>
        <v>0</v>
      </c>
      <c r="U640" s="341">
        <f>IF(ISBLANK($B640),0,VLOOKUP($B640,Listen!$A$2:$C$45,3,FALSE))</f>
        <v>0</v>
      </c>
      <c r="V640" s="342">
        <f t="shared" si="72"/>
        <v>0</v>
      </c>
      <c r="W640" s="342">
        <f t="shared" si="73"/>
        <v>0</v>
      </c>
      <c r="X640" s="342">
        <f t="shared" si="73"/>
        <v>0</v>
      </c>
      <c r="Y640" s="342">
        <f t="shared" si="73"/>
        <v>0</v>
      </c>
      <c r="Z640" s="342">
        <f t="shared" si="73"/>
        <v>0</v>
      </c>
      <c r="AA640" s="342">
        <f t="shared" si="73"/>
        <v>0</v>
      </c>
      <c r="AB640" s="342">
        <f t="shared" si="73"/>
        <v>0</v>
      </c>
      <c r="AC640" s="109">
        <f t="shared" si="68"/>
        <v>0</v>
      </c>
      <c r="AD640" s="109">
        <f>IF(C640=A_Stammdaten!$B$12,E_SAV!$S640-E_SAV!$AE640,HLOOKUP(A_Stammdaten!$B$12-1,$AF$4:$AL$4004,ROW(C640)-3,FALSE)-$AE640)</f>
        <v>0</v>
      </c>
      <c r="AE640" s="109">
        <f>HLOOKUP(A_Stammdaten!$B$12,$AF$4:$AL$4004,ROW(C640)-3,FALSE)</f>
        <v>0</v>
      </c>
      <c r="AF640" s="109">
        <f t="shared" si="66"/>
        <v>0</v>
      </c>
      <c r="AG640" s="109">
        <f t="shared" si="70"/>
        <v>0</v>
      </c>
      <c r="AH640" s="109">
        <f t="shared" si="70"/>
        <v>0</v>
      </c>
      <c r="AI640" s="109">
        <f t="shared" si="70"/>
        <v>0</v>
      </c>
      <c r="AJ640" s="109">
        <f t="shared" si="69"/>
        <v>0</v>
      </c>
      <c r="AK640" s="109">
        <f t="shared" si="69"/>
        <v>0</v>
      </c>
      <c r="AL640" s="109">
        <f t="shared" si="69"/>
        <v>0</v>
      </c>
    </row>
    <row r="641" spans="1:38" x14ac:dyDescent="0.3">
      <c r="A641" s="421"/>
      <c r="B641" s="421"/>
      <c r="C641" s="422"/>
      <c r="D641" s="423"/>
      <c r="E641" s="421"/>
      <c r="F641" s="421"/>
      <c r="G641" s="421"/>
      <c r="H641" s="421"/>
      <c r="I641" s="421"/>
      <c r="J641" s="421"/>
      <c r="K641" s="421"/>
      <c r="L641" s="421"/>
      <c r="M641" s="423"/>
      <c r="N641" s="340">
        <f>IF(C641&gt;A_Stammdaten!$B$12,0,SUM(E641,F641,H641,J641:K641)-SUM(G641,I641,L641:M641))</f>
        <v>0</v>
      </c>
      <c r="O641" s="421"/>
      <c r="P641" s="421"/>
      <c r="Q641" s="421"/>
      <c r="R641" s="421"/>
      <c r="S641" s="108">
        <f t="shared" si="67"/>
        <v>0</v>
      </c>
      <c r="T641" s="341">
        <f>IF(ISBLANK($B641),0,VLOOKUP($B641,Listen!$A$2:$C$45,2,FALSE))</f>
        <v>0</v>
      </c>
      <c r="U641" s="341">
        <f>IF(ISBLANK($B641),0,VLOOKUP($B641,Listen!$A$2:$C$45,3,FALSE))</f>
        <v>0</v>
      </c>
      <c r="V641" s="342">
        <f t="shared" si="72"/>
        <v>0</v>
      </c>
      <c r="W641" s="342">
        <f t="shared" si="73"/>
        <v>0</v>
      </c>
      <c r="X641" s="342">
        <f t="shared" si="73"/>
        <v>0</v>
      </c>
      <c r="Y641" s="342">
        <f t="shared" si="73"/>
        <v>0</v>
      </c>
      <c r="Z641" s="342">
        <f t="shared" si="73"/>
        <v>0</v>
      </c>
      <c r="AA641" s="342">
        <f t="shared" si="73"/>
        <v>0</v>
      </c>
      <c r="AB641" s="342">
        <f t="shared" si="73"/>
        <v>0</v>
      </c>
      <c r="AC641" s="109">
        <f t="shared" si="68"/>
        <v>0</v>
      </c>
      <c r="AD641" s="109">
        <f>IF(C641=A_Stammdaten!$B$12,E_SAV!$S641-E_SAV!$AE641,HLOOKUP(A_Stammdaten!$B$12-1,$AF$4:$AL$4004,ROW(C641)-3,FALSE)-$AE641)</f>
        <v>0</v>
      </c>
      <c r="AE641" s="109">
        <f>HLOOKUP(A_Stammdaten!$B$12,$AF$4:$AL$4004,ROW(C641)-3,FALSE)</f>
        <v>0</v>
      </c>
      <c r="AF641" s="109">
        <f t="shared" si="66"/>
        <v>0</v>
      </c>
      <c r="AG641" s="109">
        <f t="shared" si="70"/>
        <v>0</v>
      </c>
      <c r="AH641" s="109">
        <f t="shared" si="70"/>
        <v>0</v>
      </c>
      <c r="AI641" s="109">
        <f t="shared" si="70"/>
        <v>0</v>
      </c>
      <c r="AJ641" s="109">
        <f t="shared" si="69"/>
        <v>0</v>
      </c>
      <c r="AK641" s="109">
        <f t="shared" si="69"/>
        <v>0</v>
      </c>
      <c r="AL641" s="109">
        <f t="shared" si="69"/>
        <v>0</v>
      </c>
    </row>
    <row r="642" spans="1:38" x14ac:dyDescent="0.3">
      <c r="A642" s="421"/>
      <c r="B642" s="421"/>
      <c r="C642" s="422"/>
      <c r="D642" s="423"/>
      <c r="E642" s="421"/>
      <c r="F642" s="421"/>
      <c r="G642" s="421"/>
      <c r="H642" s="421"/>
      <c r="I642" s="421"/>
      <c r="J642" s="421"/>
      <c r="K642" s="421"/>
      <c r="L642" s="421"/>
      <c r="M642" s="423"/>
      <c r="N642" s="340">
        <f>IF(C642&gt;A_Stammdaten!$B$12,0,SUM(E642,F642,H642,J642:K642)-SUM(G642,I642,L642:M642))</f>
        <v>0</v>
      </c>
      <c r="O642" s="421"/>
      <c r="P642" s="421"/>
      <c r="Q642" s="421"/>
      <c r="R642" s="421"/>
      <c r="S642" s="108">
        <f t="shared" si="67"/>
        <v>0</v>
      </c>
      <c r="T642" s="341">
        <f>IF(ISBLANK($B642),0,VLOOKUP($B642,Listen!$A$2:$C$45,2,FALSE))</f>
        <v>0</v>
      </c>
      <c r="U642" s="341">
        <f>IF(ISBLANK($B642),0,VLOOKUP($B642,Listen!$A$2:$C$45,3,FALSE))</f>
        <v>0</v>
      </c>
      <c r="V642" s="342">
        <f t="shared" si="72"/>
        <v>0</v>
      </c>
      <c r="W642" s="342">
        <f t="shared" si="73"/>
        <v>0</v>
      </c>
      <c r="X642" s="342">
        <f t="shared" si="73"/>
        <v>0</v>
      </c>
      <c r="Y642" s="342">
        <f t="shared" si="73"/>
        <v>0</v>
      </c>
      <c r="Z642" s="342">
        <f t="shared" si="73"/>
        <v>0</v>
      </c>
      <c r="AA642" s="342">
        <f t="shared" si="73"/>
        <v>0</v>
      </c>
      <c r="AB642" s="342">
        <f t="shared" si="73"/>
        <v>0</v>
      </c>
      <c r="AC642" s="109">
        <f t="shared" si="68"/>
        <v>0</v>
      </c>
      <c r="AD642" s="109">
        <f>IF(C642=A_Stammdaten!$B$12,E_SAV!$S642-E_SAV!$AE642,HLOOKUP(A_Stammdaten!$B$12-1,$AF$4:$AL$4004,ROW(C642)-3,FALSE)-$AE642)</f>
        <v>0</v>
      </c>
      <c r="AE642" s="109">
        <f>HLOOKUP(A_Stammdaten!$B$12,$AF$4:$AL$4004,ROW(C642)-3,FALSE)</f>
        <v>0</v>
      </c>
      <c r="AF642" s="109">
        <f t="shared" si="66"/>
        <v>0</v>
      </c>
      <c r="AG642" s="109">
        <f t="shared" si="70"/>
        <v>0</v>
      </c>
      <c r="AH642" s="109">
        <f t="shared" si="70"/>
        <v>0</v>
      </c>
      <c r="AI642" s="109">
        <f t="shared" si="70"/>
        <v>0</v>
      </c>
      <c r="AJ642" s="109">
        <f t="shared" si="69"/>
        <v>0</v>
      </c>
      <c r="AK642" s="109">
        <f t="shared" si="69"/>
        <v>0</v>
      </c>
      <c r="AL642" s="109">
        <f t="shared" si="69"/>
        <v>0</v>
      </c>
    </row>
    <row r="643" spans="1:38" x14ac:dyDescent="0.3">
      <c r="A643" s="421"/>
      <c r="B643" s="421"/>
      <c r="C643" s="422"/>
      <c r="D643" s="423"/>
      <c r="E643" s="421"/>
      <c r="F643" s="421"/>
      <c r="G643" s="421"/>
      <c r="H643" s="421"/>
      <c r="I643" s="421"/>
      <c r="J643" s="421"/>
      <c r="K643" s="421"/>
      <c r="L643" s="421"/>
      <c r="M643" s="423"/>
      <c r="N643" s="340">
        <f>IF(C643&gt;A_Stammdaten!$B$12,0,SUM(E643,F643,H643,J643:K643)-SUM(G643,I643,L643:M643))</f>
        <v>0</v>
      </c>
      <c r="O643" s="421"/>
      <c r="P643" s="421"/>
      <c r="Q643" s="421"/>
      <c r="R643" s="421"/>
      <c r="S643" s="108">
        <f t="shared" si="67"/>
        <v>0</v>
      </c>
      <c r="T643" s="341">
        <f>IF(ISBLANK($B643),0,VLOOKUP($B643,Listen!$A$2:$C$45,2,FALSE))</f>
        <v>0</v>
      </c>
      <c r="U643" s="341">
        <f>IF(ISBLANK($B643),0,VLOOKUP($B643,Listen!$A$2:$C$45,3,FALSE))</f>
        <v>0</v>
      </c>
      <c r="V643" s="342">
        <f t="shared" si="72"/>
        <v>0</v>
      </c>
      <c r="W643" s="342">
        <f t="shared" si="73"/>
        <v>0</v>
      </c>
      <c r="X643" s="342">
        <f t="shared" si="73"/>
        <v>0</v>
      </c>
      <c r="Y643" s="342">
        <f t="shared" si="73"/>
        <v>0</v>
      </c>
      <c r="Z643" s="342">
        <f t="shared" si="73"/>
        <v>0</v>
      </c>
      <c r="AA643" s="342">
        <f t="shared" si="73"/>
        <v>0</v>
      </c>
      <c r="AB643" s="342">
        <f t="shared" si="73"/>
        <v>0</v>
      </c>
      <c r="AC643" s="109">
        <f t="shared" si="68"/>
        <v>0</v>
      </c>
      <c r="AD643" s="109">
        <f>IF(C643=A_Stammdaten!$B$12,E_SAV!$S643-E_SAV!$AE643,HLOOKUP(A_Stammdaten!$B$12-1,$AF$4:$AL$4004,ROW(C643)-3,FALSE)-$AE643)</f>
        <v>0</v>
      </c>
      <c r="AE643" s="109">
        <f>HLOOKUP(A_Stammdaten!$B$12,$AF$4:$AL$4004,ROW(C643)-3,FALSE)</f>
        <v>0</v>
      </c>
      <c r="AF643" s="109">
        <f t="shared" si="66"/>
        <v>0</v>
      </c>
      <c r="AG643" s="109">
        <f t="shared" si="70"/>
        <v>0</v>
      </c>
      <c r="AH643" s="109">
        <f t="shared" si="70"/>
        <v>0</v>
      </c>
      <c r="AI643" s="109">
        <f t="shared" si="70"/>
        <v>0</v>
      </c>
      <c r="AJ643" s="109">
        <f t="shared" si="69"/>
        <v>0</v>
      </c>
      <c r="AK643" s="109">
        <f t="shared" si="69"/>
        <v>0</v>
      </c>
      <c r="AL643" s="109">
        <f t="shared" si="69"/>
        <v>0</v>
      </c>
    </row>
    <row r="644" spans="1:38" x14ac:dyDescent="0.3">
      <c r="A644" s="421"/>
      <c r="B644" s="421"/>
      <c r="C644" s="422"/>
      <c r="D644" s="423"/>
      <c r="E644" s="421"/>
      <c r="F644" s="421"/>
      <c r="G644" s="421"/>
      <c r="H644" s="421"/>
      <c r="I644" s="421"/>
      <c r="J644" s="421"/>
      <c r="K644" s="421"/>
      <c r="L644" s="421"/>
      <c r="M644" s="423"/>
      <c r="N644" s="340">
        <f>IF(C644&gt;A_Stammdaten!$B$12,0,SUM(E644,F644,H644,J644:K644)-SUM(G644,I644,L644:M644))</f>
        <v>0</v>
      </c>
      <c r="O644" s="421"/>
      <c r="P644" s="421"/>
      <c r="Q644" s="421"/>
      <c r="R644" s="421"/>
      <c r="S644" s="108">
        <f t="shared" si="67"/>
        <v>0</v>
      </c>
      <c r="T644" s="341">
        <f>IF(ISBLANK($B644),0,VLOOKUP($B644,Listen!$A$2:$C$45,2,FALSE))</f>
        <v>0</v>
      </c>
      <c r="U644" s="341">
        <f>IF(ISBLANK($B644),0,VLOOKUP($B644,Listen!$A$2:$C$45,3,FALSE))</f>
        <v>0</v>
      </c>
      <c r="V644" s="342">
        <f t="shared" si="72"/>
        <v>0</v>
      </c>
      <c r="W644" s="342">
        <f t="shared" si="73"/>
        <v>0</v>
      </c>
      <c r="X644" s="342">
        <f t="shared" si="73"/>
        <v>0</v>
      </c>
      <c r="Y644" s="342">
        <f t="shared" si="73"/>
        <v>0</v>
      </c>
      <c r="Z644" s="342">
        <f t="shared" si="73"/>
        <v>0</v>
      </c>
      <c r="AA644" s="342">
        <f t="shared" si="73"/>
        <v>0</v>
      </c>
      <c r="AB644" s="342">
        <f t="shared" si="73"/>
        <v>0</v>
      </c>
      <c r="AC644" s="109">
        <f t="shared" si="68"/>
        <v>0</v>
      </c>
      <c r="AD644" s="109">
        <f>IF(C644=A_Stammdaten!$B$12,E_SAV!$S644-E_SAV!$AE644,HLOOKUP(A_Stammdaten!$B$12-1,$AF$4:$AL$4004,ROW(C644)-3,FALSE)-$AE644)</f>
        <v>0</v>
      </c>
      <c r="AE644" s="109">
        <f>HLOOKUP(A_Stammdaten!$B$12,$AF$4:$AL$4004,ROW(C644)-3,FALSE)</f>
        <v>0</v>
      </c>
      <c r="AF644" s="109">
        <f t="shared" si="66"/>
        <v>0</v>
      </c>
      <c r="AG644" s="109">
        <f t="shared" si="70"/>
        <v>0</v>
      </c>
      <c r="AH644" s="109">
        <f t="shared" si="70"/>
        <v>0</v>
      </c>
      <c r="AI644" s="109">
        <f t="shared" si="70"/>
        <v>0</v>
      </c>
      <c r="AJ644" s="109">
        <f t="shared" si="69"/>
        <v>0</v>
      </c>
      <c r="AK644" s="109">
        <f t="shared" si="69"/>
        <v>0</v>
      </c>
      <c r="AL644" s="109">
        <f t="shared" si="69"/>
        <v>0</v>
      </c>
    </row>
    <row r="645" spans="1:38" x14ac:dyDescent="0.3">
      <c r="A645" s="421"/>
      <c r="B645" s="421"/>
      <c r="C645" s="422"/>
      <c r="D645" s="423"/>
      <c r="E645" s="421"/>
      <c r="F645" s="421"/>
      <c r="G645" s="421"/>
      <c r="H645" s="421"/>
      <c r="I645" s="421"/>
      <c r="J645" s="421"/>
      <c r="K645" s="421"/>
      <c r="L645" s="421"/>
      <c r="M645" s="423"/>
      <c r="N645" s="340">
        <f>IF(C645&gt;A_Stammdaten!$B$12,0,SUM(E645,F645,H645,J645:K645)-SUM(G645,I645,L645:M645))</f>
        <v>0</v>
      </c>
      <c r="O645" s="421"/>
      <c r="P645" s="421"/>
      <c r="Q645" s="421"/>
      <c r="R645" s="421"/>
      <c r="S645" s="108">
        <f t="shared" si="67"/>
        <v>0</v>
      </c>
      <c r="T645" s="341">
        <f>IF(ISBLANK($B645),0,VLOOKUP($B645,Listen!$A$2:$C$45,2,FALSE))</f>
        <v>0</v>
      </c>
      <c r="U645" s="341">
        <f>IF(ISBLANK($B645),0,VLOOKUP($B645,Listen!$A$2:$C$45,3,FALSE))</f>
        <v>0</v>
      </c>
      <c r="V645" s="342">
        <f t="shared" si="72"/>
        <v>0</v>
      </c>
      <c r="W645" s="342">
        <f t="shared" si="73"/>
        <v>0</v>
      </c>
      <c r="X645" s="342">
        <f t="shared" si="73"/>
        <v>0</v>
      </c>
      <c r="Y645" s="342">
        <f t="shared" si="73"/>
        <v>0</v>
      </c>
      <c r="Z645" s="342">
        <f t="shared" si="73"/>
        <v>0</v>
      </c>
      <c r="AA645" s="342">
        <f t="shared" si="73"/>
        <v>0</v>
      </c>
      <c r="AB645" s="342">
        <f t="shared" si="73"/>
        <v>0</v>
      </c>
      <c r="AC645" s="109">
        <f t="shared" si="68"/>
        <v>0</v>
      </c>
      <c r="AD645" s="109">
        <f>IF(C645=A_Stammdaten!$B$12,E_SAV!$S645-E_SAV!$AE645,HLOOKUP(A_Stammdaten!$B$12-1,$AF$4:$AL$4004,ROW(C645)-3,FALSE)-$AE645)</f>
        <v>0</v>
      </c>
      <c r="AE645" s="109">
        <f>HLOOKUP(A_Stammdaten!$B$12,$AF$4:$AL$4004,ROW(C645)-3,FALSE)</f>
        <v>0</v>
      </c>
      <c r="AF645" s="109">
        <f t="shared" ref="AF645:AF708" si="74">IF(OR($C645=0,$S645=0),0,IF($C645&lt;=AF$4,$S645-$S645/V645*(AF$4-$C645+1),0))</f>
        <v>0</v>
      </c>
      <c r="AG645" s="109">
        <f t="shared" si="70"/>
        <v>0</v>
      </c>
      <c r="AH645" s="109">
        <f t="shared" si="70"/>
        <v>0</v>
      </c>
      <c r="AI645" s="109">
        <f t="shared" si="70"/>
        <v>0</v>
      </c>
      <c r="AJ645" s="109">
        <f t="shared" si="69"/>
        <v>0</v>
      </c>
      <c r="AK645" s="109">
        <f t="shared" si="69"/>
        <v>0</v>
      </c>
      <c r="AL645" s="109">
        <f t="shared" si="69"/>
        <v>0</v>
      </c>
    </row>
    <row r="646" spans="1:38" x14ac:dyDescent="0.3">
      <c r="A646" s="421"/>
      <c r="B646" s="421"/>
      <c r="C646" s="422"/>
      <c r="D646" s="423"/>
      <c r="E646" s="421"/>
      <c r="F646" s="421"/>
      <c r="G646" s="421"/>
      <c r="H646" s="421"/>
      <c r="I646" s="421"/>
      <c r="J646" s="421"/>
      <c r="K646" s="421"/>
      <c r="L646" s="421"/>
      <c r="M646" s="423"/>
      <c r="N646" s="340">
        <f>IF(C646&gt;A_Stammdaten!$B$12,0,SUM(E646,F646,H646,J646:K646)-SUM(G646,I646,L646:M646))</f>
        <v>0</v>
      </c>
      <c r="O646" s="421"/>
      <c r="P646" s="421"/>
      <c r="Q646" s="421"/>
      <c r="R646" s="421"/>
      <c r="S646" s="108">
        <f t="shared" ref="S646:S709" si="75">N646-SUM(O646:R646)</f>
        <v>0</v>
      </c>
      <c r="T646" s="341">
        <f>IF(ISBLANK($B646),0,VLOOKUP($B646,Listen!$A$2:$C$45,2,FALSE))</f>
        <v>0</v>
      </c>
      <c r="U646" s="341">
        <f>IF(ISBLANK($B646),0,VLOOKUP($B646,Listen!$A$2:$C$45,3,FALSE))</f>
        <v>0</v>
      </c>
      <c r="V646" s="342">
        <f t="shared" si="72"/>
        <v>0</v>
      </c>
      <c r="W646" s="342">
        <f t="shared" si="73"/>
        <v>0</v>
      </c>
      <c r="X646" s="342">
        <f t="shared" si="73"/>
        <v>0</v>
      </c>
      <c r="Y646" s="342">
        <f t="shared" si="73"/>
        <v>0</v>
      </c>
      <c r="Z646" s="342">
        <f t="shared" si="73"/>
        <v>0</v>
      </c>
      <c r="AA646" s="342">
        <f t="shared" si="73"/>
        <v>0</v>
      </c>
      <c r="AB646" s="342">
        <f t="shared" si="73"/>
        <v>0</v>
      </c>
      <c r="AC646" s="109">
        <f t="shared" ref="AC646:AC709" si="76">AE646+AD646</f>
        <v>0</v>
      </c>
      <c r="AD646" s="109">
        <f>IF(C646=A_Stammdaten!$B$12,E_SAV!$S646-E_SAV!$AE646,HLOOKUP(A_Stammdaten!$B$12-1,$AF$4:$AL$4004,ROW(C646)-3,FALSE)-$AE646)</f>
        <v>0</v>
      </c>
      <c r="AE646" s="109">
        <f>HLOOKUP(A_Stammdaten!$B$12,$AF$4:$AL$4004,ROW(C646)-3,FALSE)</f>
        <v>0</v>
      </c>
      <c r="AF646" s="109">
        <f t="shared" si="74"/>
        <v>0</v>
      </c>
      <c r="AG646" s="109">
        <f t="shared" si="70"/>
        <v>0</v>
      </c>
      <c r="AH646" s="109">
        <f t="shared" si="70"/>
        <v>0</v>
      </c>
      <c r="AI646" s="109">
        <f t="shared" si="70"/>
        <v>0</v>
      </c>
      <c r="AJ646" s="109">
        <f t="shared" si="70"/>
        <v>0</v>
      </c>
      <c r="AK646" s="109">
        <f t="shared" si="70"/>
        <v>0</v>
      </c>
      <c r="AL646" s="109">
        <f t="shared" si="70"/>
        <v>0</v>
      </c>
    </row>
    <row r="647" spans="1:38" x14ac:dyDescent="0.3">
      <c r="A647" s="421"/>
      <c r="B647" s="421"/>
      <c r="C647" s="422"/>
      <c r="D647" s="423"/>
      <c r="E647" s="421"/>
      <c r="F647" s="421"/>
      <c r="G647" s="421"/>
      <c r="H647" s="421"/>
      <c r="I647" s="421"/>
      <c r="J647" s="421"/>
      <c r="K647" s="421"/>
      <c r="L647" s="421"/>
      <c r="M647" s="423"/>
      <c r="N647" s="340">
        <f>IF(C647&gt;A_Stammdaten!$B$12,0,SUM(E647,F647,H647,J647:K647)-SUM(G647,I647,L647:M647))</f>
        <v>0</v>
      </c>
      <c r="O647" s="421"/>
      <c r="P647" s="421"/>
      <c r="Q647" s="421"/>
      <c r="R647" s="421"/>
      <c r="S647" s="108">
        <f t="shared" si="75"/>
        <v>0</v>
      </c>
      <c r="T647" s="341">
        <f>IF(ISBLANK($B647),0,VLOOKUP($B647,Listen!$A$2:$C$45,2,FALSE))</f>
        <v>0</v>
      </c>
      <c r="U647" s="341">
        <f>IF(ISBLANK($B647),0,VLOOKUP($B647,Listen!$A$2:$C$45,3,FALSE))</f>
        <v>0</v>
      </c>
      <c r="V647" s="342">
        <f t="shared" si="72"/>
        <v>0</v>
      </c>
      <c r="W647" s="342">
        <f t="shared" si="73"/>
        <v>0</v>
      </c>
      <c r="X647" s="342">
        <f t="shared" si="73"/>
        <v>0</v>
      </c>
      <c r="Y647" s="342">
        <f t="shared" si="73"/>
        <v>0</v>
      </c>
      <c r="Z647" s="342">
        <f t="shared" si="73"/>
        <v>0</v>
      </c>
      <c r="AA647" s="342">
        <f t="shared" si="73"/>
        <v>0</v>
      </c>
      <c r="AB647" s="342">
        <f t="shared" si="73"/>
        <v>0</v>
      </c>
      <c r="AC647" s="109">
        <f t="shared" si="76"/>
        <v>0</v>
      </c>
      <c r="AD647" s="109">
        <f>IF(C647=A_Stammdaten!$B$12,E_SAV!$S647-E_SAV!$AE647,HLOOKUP(A_Stammdaten!$B$12-1,$AF$4:$AL$4004,ROW(C647)-3,FALSE)-$AE647)</f>
        <v>0</v>
      </c>
      <c r="AE647" s="109">
        <f>HLOOKUP(A_Stammdaten!$B$12,$AF$4:$AL$4004,ROW(C647)-3,FALSE)</f>
        <v>0</v>
      </c>
      <c r="AF647" s="109">
        <f t="shared" si="74"/>
        <v>0</v>
      </c>
      <c r="AG647" s="109">
        <f t="shared" ref="AG647:AL689" si="77">IF(OR($C647=0,$S647=0,W647-(AG$4-$C647)=0),0,IF($C647&lt;AG$4,AF647-AF647/(W647-(AG$4-$C647)),IF($C647=AG$4,$S647-$S647/W647,0)))</f>
        <v>0</v>
      </c>
      <c r="AH647" s="109">
        <f t="shared" si="77"/>
        <v>0</v>
      </c>
      <c r="AI647" s="109">
        <f t="shared" si="77"/>
        <v>0</v>
      </c>
      <c r="AJ647" s="109">
        <f t="shared" si="77"/>
        <v>0</v>
      </c>
      <c r="AK647" s="109">
        <f t="shared" si="77"/>
        <v>0</v>
      </c>
      <c r="AL647" s="109">
        <f t="shared" si="77"/>
        <v>0</v>
      </c>
    </row>
    <row r="648" spans="1:38" x14ac:dyDescent="0.3">
      <c r="A648" s="421"/>
      <c r="B648" s="421"/>
      <c r="C648" s="422"/>
      <c r="D648" s="423"/>
      <c r="E648" s="421"/>
      <c r="F648" s="421"/>
      <c r="G648" s="421"/>
      <c r="H648" s="421"/>
      <c r="I648" s="421"/>
      <c r="J648" s="421"/>
      <c r="K648" s="421"/>
      <c r="L648" s="421"/>
      <c r="M648" s="423"/>
      <c r="N648" s="340">
        <f>IF(C648&gt;A_Stammdaten!$B$12,0,SUM(E648,F648,H648,J648:K648)-SUM(G648,I648,L648:M648))</f>
        <v>0</v>
      </c>
      <c r="O648" s="421"/>
      <c r="P648" s="421"/>
      <c r="Q648" s="421"/>
      <c r="R648" s="421"/>
      <c r="S648" s="108">
        <f t="shared" si="75"/>
        <v>0</v>
      </c>
      <c r="T648" s="341">
        <f>IF(ISBLANK($B648),0,VLOOKUP($B648,Listen!$A$2:$C$45,2,FALSE))</f>
        <v>0</v>
      </c>
      <c r="U648" s="341">
        <f>IF(ISBLANK($B648),0,VLOOKUP($B648,Listen!$A$2:$C$45,3,FALSE))</f>
        <v>0</v>
      </c>
      <c r="V648" s="342">
        <f t="shared" si="72"/>
        <v>0</v>
      </c>
      <c r="W648" s="342">
        <f t="shared" si="73"/>
        <v>0</v>
      </c>
      <c r="X648" s="342">
        <f t="shared" si="73"/>
        <v>0</v>
      </c>
      <c r="Y648" s="342">
        <f t="shared" si="73"/>
        <v>0</v>
      </c>
      <c r="Z648" s="342">
        <f t="shared" si="73"/>
        <v>0</v>
      </c>
      <c r="AA648" s="342">
        <f t="shared" si="73"/>
        <v>0</v>
      </c>
      <c r="AB648" s="342">
        <f t="shared" si="73"/>
        <v>0</v>
      </c>
      <c r="AC648" s="109">
        <f t="shared" si="76"/>
        <v>0</v>
      </c>
      <c r="AD648" s="109">
        <f>IF(C648=A_Stammdaten!$B$12,E_SAV!$S648-E_SAV!$AE648,HLOOKUP(A_Stammdaten!$B$12-1,$AF$4:$AL$4004,ROW(C648)-3,FALSE)-$AE648)</f>
        <v>0</v>
      </c>
      <c r="AE648" s="109">
        <f>HLOOKUP(A_Stammdaten!$B$12,$AF$4:$AL$4004,ROW(C648)-3,FALSE)</f>
        <v>0</v>
      </c>
      <c r="AF648" s="109">
        <f t="shared" si="74"/>
        <v>0</v>
      </c>
      <c r="AG648" s="109">
        <f t="shared" si="77"/>
        <v>0</v>
      </c>
      <c r="AH648" s="109">
        <f t="shared" si="77"/>
        <v>0</v>
      </c>
      <c r="AI648" s="109">
        <f t="shared" si="77"/>
        <v>0</v>
      </c>
      <c r="AJ648" s="109">
        <f t="shared" si="77"/>
        <v>0</v>
      </c>
      <c r="AK648" s="109">
        <f t="shared" si="77"/>
        <v>0</v>
      </c>
      <c r="AL648" s="109">
        <f t="shared" si="77"/>
        <v>0</v>
      </c>
    </row>
    <row r="649" spans="1:38" x14ac:dyDescent="0.3">
      <c r="A649" s="421"/>
      <c r="B649" s="421"/>
      <c r="C649" s="422"/>
      <c r="D649" s="423"/>
      <c r="E649" s="421"/>
      <c r="F649" s="421"/>
      <c r="G649" s="421"/>
      <c r="H649" s="421"/>
      <c r="I649" s="421"/>
      <c r="J649" s="421"/>
      <c r="K649" s="421"/>
      <c r="L649" s="421"/>
      <c r="M649" s="423"/>
      <c r="N649" s="340">
        <f>IF(C649&gt;A_Stammdaten!$B$12,0,SUM(E649,F649,H649,J649:K649)-SUM(G649,I649,L649:M649))</f>
        <v>0</v>
      </c>
      <c r="O649" s="421"/>
      <c r="P649" s="421"/>
      <c r="Q649" s="421"/>
      <c r="R649" s="421"/>
      <c r="S649" s="108">
        <f t="shared" si="75"/>
        <v>0</v>
      </c>
      <c r="T649" s="341">
        <f>IF(ISBLANK($B649),0,VLOOKUP($B649,Listen!$A$2:$C$45,2,FALSE))</f>
        <v>0</v>
      </c>
      <c r="U649" s="341">
        <f>IF(ISBLANK($B649),0,VLOOKUP($B649,Listen!$A$2:$C$45,3,FALSE))</f>
        <v>0</v>
      </c>
      <c r="V649" s="342">
        <f t="shared" si="72"/>
        <v>0</v>
      </c>
      <c r="W649" s="342">
        <f t="shared" si="73"/>
        <v>0</v>
      </c>
      <c r="X649" s="342">
        <f t="shared" si="73"/>
        <v>0</v>
      </c>
      <c r="Y649" s="342">
        <f t="shared" si="73"/>
        <v>0</v>
      </c>
      <c r="Z649" s="342">
        <f t="shared" si="73"/>
        <v>0</v>
      </c>
      <c r="AA649" s="342">
        <f t="shared" si="73"/>
        <v>0</v>
      </c>
      <c r="AB649" s="342">
        <f t="shared" si="73"/>
        <v>0</v>
      </c>
      <c r="AC649" s="109">
        <f t="shared" si="76"/>
        <v>0</v>
      </c>
      <c r="AD649" s="109">
        <f>IF(C649=A_Stammdaten!$B$12,E_SAV!$S649-E_SAV!$AE649,HLOOKUP(A_Stammdaten!$B$12-1,$AF$4:$AL$4004,ROW(C649)-3,FALSE)-$AE649)</f>
        <v>0</v>
      </c>
      <c r="AE649" s="109">
        <f>HLOOKUP(A_Stammdaten!$B$12,$AF$4:$AL$4004,ROW(C649)-3,FALSE)</f>
        <v>0</v>
      </c>
      <c r="AF649" s="109">
        <f t="shared" si="74"/>
        <v>0</v>
      </c>
      <c r="AG649" s="109">
        <f t="shared" si="77"/>
        <v>0</v>
      </c>
      <c r="AH649" s="109">
        <f t="shared" si="77"/>
        <v>0</v>
      </c>
      <c r="AI649" s="109">
        <f t="shared" si="77"/>
        <v>0</v>
      </c>
      <c r="AJ649" s="109">
        <f t="shared" si="77"/>
        <v>0</v>
      </c>
      <c r="AK649" s="109">
        <f t="shared" si="77"/>
        <v>0</v>
      </c>
      <c r="AL649" s="109">
        <f t="shared" si="77"/>
        <v>0</v>
      </c>
    </row>
    <row r="650" spans="1:38" x14ac:dyDescent="0.3">
      <c r="A650" s="421"/>
      <c r="B650" s="421"/>
      <c r="C650" s="422"/>
      <c r="D650" s="423"/>
      <c r="E650" s="421"/>
      <c r="F650" s="421"/>
      <c r="G650" s="421"/>
      <c r="H650" s="421"/>
      <c r="I650" s="421"/>
      <c r="J650" s="421"/>
      <c r="K650" s="421"/>
      <c r="L650" s="421"/>
      <c r="M650" s="423"/>
      <c r="N650" s="340">
        <f>IF(C650&gt;A_Stammdaten!$B$12,0,SUM(E650,F650,H650,J650:K650)-SUM(G650,I650,L650:M650))</f>
        <v>0</v>
      </c>
      <c r="O650" s="421"/>
      <c r="P650" s="421"/>
      <c r="Q650" s="421"/>
      <c r="R650" s="421"/>
      <c r="S650" s="108">
        <f t="shared" si="75"/>
        <v>0</v>
      </c>
      <c r="T650" s="341">
        <f>IF(ISBLANK($B650),0,VLOOKUP($B650,Listen!$A$2:$C$45,2,FALSE))</f>
        <v>0</v>
      </c>
      <c r="U650" s="341">
        <f>IF(ISBLANK($B650),0,VLOOKUP($B650,Listen!$A$2:$C$45,3,FALSE))</f>
        <v>0</v>
      </c>
      <c r="V650" s="342">
        <f t="shared" si="72"/>
        <v>0</v>
      </c>
      <c r="W650" s="342">
        <f t="shared" si="73"/>
        <v>0</v>
      </c>
      <c r="X650" s="342">
        <f t="shared" si="73"/>
        <v>0</v>
      </c>
      <c r="Y650" s="342">
        <f t="shared" si="73"/>
        <v>0</v>
      </c>
      <c r="Z650" s="342">
        <f t="shared" si="73"/>
        <v>0</v>
      </c>
      <c r="AA650" s="342">
        <f t="shared" si="73"/>
        <v>0</v>
      </c>
      <c r="AB650" s="342">
        <f t="shared" si="73"/>
        <v>0</v>
      </c>
      <c r="AC650" s="109">
        <f t="shared" si="76"/>
        <v>0</v>
      </c>
      <c r="AD650" s="109">
        <f>IF(C650=A_Stammdaten!$B$12,E_SAV!$S650-E_SAV!$AE650,HLOOKUP(A_Stammdaten!$B$12-1,$AF$4:$AL$4004,ROW(C650)-3,FALSE)-$AE650)</f>
        <v>0</v>
      </c>
      <c r="AE650" s="109">
        <f>HLOOKUP(A_Stammdaten!$B$12,$AF$4:$AL$4004,ROW(C650)-3,FALSE)</f>
        <v>0</v>
      </c>
      <c r="AF650" s="109">
        <f t="shared" si="74"/>
        <v>0</v>
      </c>
      <c r="AG650" s="109">
        <f t="shared" si="77"/>
        <v>0</v>
      </c>
      <c r="AH650" s="109">
        <f t="shared" si="77"/>
        <v>0</v>
      </c>
      <c r="AI650" s="109">
        <f t="shared" si="77"/>
        <v>0</v>
      </c>
      <c r="AJ650" s="109">
        <f t="shared" si="77"/>
        <v>0</v>
      </c>
      <c r="AK650" s="109">
        <f t="shared" si="77"/>
        <v>0</v>
      </c>
      <c r="AL650" s="109">
        <f t="shared" si="77"/>
        <v>0</v>
      </c>
    </row>
    <row r="651" spans="1:38" x14ac:dyDescent="0.3">
      <c r="A651" s="421"/>
      <c r="B651" s="421"/>
      <c r="C651" s="422"/>
      <c r="D651" s="423"/>
      <c r="E651" s="421"/>
      <c r="F651" s="421"/>
      <c r="G651" s="421"/>
      <c r="H651" s="421"/>
      <c r="I651" s="421"/>
      <c r="J651" s="421"/>
      <c r="K651" s="421"/>
      <c r="L651" s="421"/>
      <c r="M651" s="423"/>
      <c r="N651" s="340">
        <f>IF(C651&gt;A_Stammdaten!$B$12,0,SUM(E651,F651,H651,J651:K651)-SUM(G651,I651,L651:M651))</f>
        <v>0</v>
      </c>
      <c r="O651" s="421"/>
      <c r="P651" s="421"/>
      <c r="Q651" s="421"/>
      <c r="R651" s="421"/>
      <c r="S651" s="108">
        <f t="shared" si="75"/>
        <v>0</v>
      </c>
      <c r="T651" s="341">
        <f>IF(ISBLANK($B651),0,VLOOKUP($B651,Listen!$A$2:$C$45,2,FALSE))</f>
        <v>0</v>
      </c>
      <c r="U651" s="341">
        <f>IF(ISBLANK($B651),0,VLOOKUP($B651,Listen!$A$2:$C$45,3,FALSE))</f>
        <v>0</v>
      </c>
      <c r="V651" s="342">
        <f t="shared" ref="V651:V714" si="78">$T651</f>
        <v>0</v>
      </c>
      <c r="W651" s="342">
        <f t="shared" si="73"/>
        <v>0</v>
      </c>
      <c r="X651" s="342">
        <f t="shared" si="73"/>
        <v>0</v>
      </c>
      <c r="Y651" s="342">
        <f t="shared" si="73"/>
        <v>0</v>
      </c>
      <c r="Z651" s="342">
        <f t="shared" si="73"/>
        <v>0</v>
      </c>
      <c r="AA651" s="342">
        <f t="shared" si="73"/>
        <v>0</v>
      </c>
      <c r="AB651" s="342">
        <f t="shared" si="73"/>
        <v>0</v>
      </c>
      <c r="AC651" s="109">
        <f t="shared" si="76"/>
        <v>0</v>
      </c>
      <c r="AD651" s="109">
        <f>IF(C651=A_Stammdaten!$B$12,E_SAV!$S651-E_SAV!$AE651,HLOOKUP(A_Stammdaten!$B$12-1,$AF$4:$AL$4004,ROW(C651)-3,FALSE)-$AE651)</f>
        <v>0</v>
      </c>
      <c r="AE651" s="109">
        <f>HLOOKUP(A_Stammdaten!$B$12,$AF$4:$AL$4004,ROW(C651)-3,FALSE)</f>
        <v>0</v>
      </c>
      <c r="AF651" s="109">
        <f t="shared" si="74"/>
        <v>0</v>
      </c>
      <c r="AG651" s="109">
        <f t="shared" si="77"/>
        <v>0</v>
      </c>
      <c r="AH651" s="109">
        <f t="shared" si="77"/>
        <v>0</v>
      </c>
      <c r="AI651" s="109">
        <f t="shared" si="77"/>
        <v>0</v>
      </c>
      <c r="AJ651" s="109">
        <f t="shared" si="77"/>
        <v>0</v>
      </c>
      <c r="AK651" s="109">
        <f t="shared" si="77"/>
        <v>0</v>
      </c>
      <c r="AL651" s="109">
        <f t="shared" si="77"/>
        <v>0</v>
      </c>
    </row>
    <row r="652" spans="1:38" x14ac:dyDescent="0.3">
      <c r="A652" s="421"/>
      <c r="B652" s="421"/>
      <c r="C652" s="422"/>
      <c r="D652" s="423"/>
      <c r="E652" s="421"/>
      <c r="F652" s="421"/>
      <c r="G652" s="421"/>
      <c r="H652" s="421"/>
      <c r="I652" s="421"/>
      <c r="J652" s="421"/>
      <c r="K652" s="421"/>
      <c r="L652" s="421"/>
      <c r="M652" s="423"/>
      <c r="N652" s="340">
        <f>IF(C652&gt;A_Stammdaten!$B$12,0,SUM(E652,F652,H652,J652:K652)-SUM(G652,I652,L652:M652))</f>
        <v>0</v>
      </c>
      <c r="O652" s="421"/>
      <c r="P652" s="421"/>
      <c r="Q652" s="421"/>
      <c r="R652" s="421"/>
      <c r="S652" s="108">
        <f t="shared" si="75"/>
        <v>0</v>
      </c>
      <c r="T652" s="341">
        <f>IF(ISBLANK($B652),0,VLOOKUP($B652,Listen!$A$2:$C$45,2,FALSE))</f>
        <v>0</v>
      </c>
      <c r="U652" s="341">
        <f>IF(ISBLANK($B652),0,VLOOKUP($B652,Listen!$A$2:$C$45,3,FALSE))</f>
        <v>0</v>
      </c>
      <c r="V652" s="342">
        <f t="shared" si="78"/>
        <v>0</v>
      </c>
      <c r="W652" s="342">
        <f t="shared" si="73"/>
        <v>0</v>
      </c>
      <c r="X652" s="342">
        <f t="shared" si="73"/>
        <v>0</v>
      </c>
      <c r="Y652" s="342">
        <f t="shared" si="73"/>
        <v>0</v>
      </c>
      <c r="Z652" s="342">
        <f t="shared" si="73"/>
        <v>0</v>
      </c>
      <c r="AA652" s="342">
        <f t="shared" si="73"/>
        <v>0</v>
      </c>
      <c r="AB652" s="342">
        <f t="shared" si="73"/>
        <v>0</v>
      </c>
      <c r="AC652" s="109">
        <f t="shared" si="76"/>
        <v>0</v>
      </c>
      <c r="AD652" s="109">
        <f>IF(C652=A_Stammdaten!$B$12,E_SAV!$S652-E_SAV!$AE652,HLOOKUP(A_Stammdaten!$B$12-1,$AF$4:$AL$4004,ROW(C652)-3,FALSE)-$AE652)</f>
        <v>0</v>
      </c>
      <c r="AE652" s="109">
        <f>HLOOKUP(A_Stammdaten!$B$12,$AF$4:$AL$4004,ROW(C652)-3,FALSE)</f>
        <v>0</v>
      </c>
      <c r="AF652" s="109">
        <f t="shared" si="74"/>
        <v>0</v>
      </c>
      <c r="AG652" s="109">
        <f t="shared" si="77"/>
        <v>0</v>
      </c>
      <c r="AH652" s="109">
        <f t="shared" si="77"/>
        <v>0</v>
      </c>
      <c r="AI652" s="109">
        <f t="shared" si="77"/>
        <v>0</v>
      </c>
      <c r="AJ652" s="109">
        <f t="shared" si="77"/>
        <v>0</v>
      </c>
      <c r="AK652" s="109">
        <f t="shared" si="77"/>
        <v>0</v>
      </c>
      <c r="AL652" s="109">
        <f t="shared" si="77"/>
        <v>0</v>
      </c>
    </row>
    <row r="653" spans="1:38" x14ac:dyDescent="0.3">
      <c r="A653" s="421"/>
      <c r="B653" s="421"/>
      <c r="C653" s="422"/>
      <c r="D653" s="423"/>
      <c r="E653" s="421"/>
      <c r="F653" s="421"/>
      <c r="G653" s="421"/>
      <c r="H653" s="421"/>
      <c r="I653" s="421"/>
      <c r="J653" s="421"/>
      <c r="K653" s="421"/>
      <c r="L653" s="421"/>
      <c r="M653" s="423"/>
      <c r="N653" s="340">
        <f>IF(C653&gt;A_Stammdaten!$B$12,0,SUM(E653,F653,H653,J653:K653)-SUM(G653,I653,L653:M653))</f>
        <v>0</v>
      </c>
      <c r="O653" s="421"/>
      <c r="P653" s="421"/>
      <c r="Q653" s="421"/>
      <c r="R653" s="421"/>
      <c r="S653" s="108">
        <f t="shared" si="75"/>
        <v>0</v>
      </c>
      <c r="T653" s="341">
        <f>IF(ISBLANK($B653),0,VLOOKUP($B653,Listen!$A$2:$C$45,2,FALSE))</f>
        <v>0</v>
      </c>
      <c r="U653" s="341">
        <f>IF(ISBLANK($B653),0,VLOOKUP($B653,Listen!$A$2:$C$45,3,FALSE))</f>
        <v>0</v>
      </c>
      <c r="V653" s="342">
        <f t="shared" si="78"/>
        <v>0</v>
      </c>
      <c r="W653" s="342">
        <f t="shared" si="73"/>
        <v>0</v>
      </c>
      <c r="X653" s="342">
        <f t="shared" si="73"/>
        <v>0</v>
      </c>
      <c r="Y653" s="342">
        <f t="shared" si="73"/>
        <v>0</v>
      </c>
      <c r="Z653" s="342">
        <f t="shared" si="73"/>
        <v>0</v>
      </c>
      <c r="AA653" s="342">
        <f t="shared" si="73"/>
        <v>0</v>
      </c>
      <c r="AB653" s="342">
        <f t="shared" si="73"/>
        <v>0</v>
      </c>
      <c r="AC653" s="109">
        <f t="shared" si="76"/>
        <v>0</v>
      </c>
      <c r="AD653" s="109">
        <f>IF(C653=A_Stammdaten!$B$12,E_SAV!$S653-E_SAV!$AE653,HLOOKUP(A_Stammdaten!$B$12-1,$AF$4:$AL$4004,ROW(C653)-3,FALSE)-$AE653)</f>
        <v>0</v>
      </c>
      <c r="AE653" s="109">
        <f>HLOOKUP(A_Stammdaten!$B$12,$AF$4:$AL$4004,ROW(C653)-3,FALSE)</f>
        <v>0</v>
      </c>
      <c r="AF653" s="109">
        <f t="shared" si="74"/>
        <v>0</v>
      </c>
      <c r="AG653" s="109">
        <f t="shared" si="77"/>
        <v>0</v>
      </c>
      <c r="AH653" s="109">
        <f t="shared" si="77"/>
        <v>0</v>
      </c>
      <c r="AI653" s="109">
        <f t="shared" si="77"/>
        <v>0</v>
      </c>
      <c r="AJ653" s="109">
        <f t="shared" si="77"/>
        <v>0</v>
      </c>
      <c r="AK653" s="109">
        <f t="shared" si="77"/>
        <v>0</v>
      </c>
      <c r="AL653" s="109">
        <f t="shared" si="77"/>
        <v>0</v>
      </c>
    </row>
    <row r="654" spans="1:38" x14ac:dyDescent="0.3">
      <c r="A654" s="421"/>
      <c r="B654" s="421"/>
      <c r="C654" s="422"/>
      <c r="D654" s="423"/>
      <c r="E654" s="421"/>
      <c r="F654" s="421"/>
      <c r="G654" s="421"/>
      <c r="H654" s="421"/>
      <c r="I654" s="421"/>
      <c r="J654" s="421"/>
      <c r="K654" s="421"/>
      <c r="L654" s="421"/>
      <c r="M654" s="423"/>
      <c r="N654" s="340">
        <f>IF(C654&gt;A_Stammdaten!$B$12,0,SUM(E654,F654,H654,J654:K654)-SUM(G654,I654,L654:M654))</f>
        <v>0</v>
      </c>
      <c r="O654" s="421"/>
      <c r="P654" s="421"/>
      <c r="Q654" s="421"/>
      <c r="R654" s="421"/>
      <c r="S654" s="108">
        <f t="shared" si="75"/>
        <v>0</v>
      </c>
      <c r="T654" s="341">
        <f>IF(ISBLANK($B654),0,VLOOKUP($B654,Listen!$A$2:$C$45,2,FALSE))</f>
        <v>0</v>
      </c>
      <c r="U654" s="341">
        <f>IF(ISBLANK($B654),0,VLOOKUP($B654,Listen!$A$2:$C$45,3,FALSE))</f>
        <v>0</v>
      </c>
      <c r="V654" s="342">
        <f t="shared" si="78"/>
        <v>0</v>
      </c>
      <c r="W654" s="342">
        <f t="shared" si="73"/>
        <v>0</v>
      </c>
      <c r="X654" s="342">
        <f t="shared" si="73"/>
        <v>0</v>
      </c>
      <c r="Y654" s="342">
        <f t="shared" si="73"/>
        <v>0</v>
      </c>
      <c r="Z654" s="342">
        <f t="shared" si="73"/>
        <v>0</v>
      </c>
      <c r="AA654" s="342">
        <f t="shared" si="73"/>
        <v>0</v>
      </c>
      <c r="AB654" s="342">
        <f t="shared" si="73"/>
        <v>0</v>
      </c>
      <c r="AC654" s="109">
        <f t="shared" si="76"/>
        <v>0</v>
      </c>
      <c r="AD654" s="109">
        <f>IF(C654=A_Stammdaten!$B$12,E_SAV!$S654-E_SAV!$AE654,HLOOKUP(A_Stammdaten!$B$12-1,$AF$4:$AL$4004,ROW(C654)-3,FALSE)-$AE654)</f>
        <v>0</v>
      </c>
      <c r="AE654" s="109">
        <f>HLOOKUP(A_Stammdaten!$B$12,$AF$4:$AL$4004,ROW(C654)-3,FALSE)</f>
        <v>0</v>
      </c>
      <c r="AF654" s="109">
        <f t="shared" si="74"/>
        <v>0</v>
      </c>
      <c r="AG654" s="109">
        <f t="shared" si="77"/>
        <v>0</v>
      </c>
      <c r="AH654" s="109">
        <f t="shared" si="77"/>
        <v>0</v>
      </c>
      <c r="AI654" s="109">
        <f t="shared" si="77"/>
        <v>0</v>
      </c>
      <c r="AJ654" s="109">
        <f t="shared" si="77"/>
        <v>0</v>
      </c>
      <c r="AK654" s="109">
        <f t="shared" si="77"/>
        <v>0</v>
      </c>
      <c r="AL654" s="109">
        <f t="shared" si="77"/>
        <v>0</v>
      </c>
    </row>
    <row r="655" spans="1:38" x14ac:dyDescent="0.3">
      <c r="A655" s="421"/>
      <c r="B655" s="421"/>
      <c r="C655" s="422"/>
      <c r="D655" s="423"/>
      <c r="E655" s="421"/>
      <c r="F655" s="421"/>
      <c r="G655" s="421"/>
      <c r="H655" s="421"/>
      <c r="I655" s="421"/>
      <c r="J655" s="421"/>
      <c r="K655" s="421"/>
      <c r="L655" s="421"/>
      <c r="M655" s="423"/>
      <c r="N655" s="340">
        <f>IF(C655&gt;A_Stammdaten!$B$12,0,SUM(E655,F655,H655,J655:K655)-SUM(G655,I655,L655:M655))</f>
        <v>0</v>
      </c>
      <c r="O655" s="421"/>
      <c r="P655" s="421"/>
      <c r="Q655" s="421"/>
      <c r="R655" s="421"/>
      <c r="S655" s="108">
        <f t="shared" si="75"/>
        <v>0</v>
      </c>
      <c r="T655" s="341">
        <f>IF(ISBLANK($B655),0,VLOOKUP($B655,Listen!$A$2:$C$45,2,FALSE))</f>
        <v>0</v>
      </c>
      <c r="U655" s="341">
        <f>IF(ISBLANK($B655),0,VLOOKUP($B655,Listen!$A$2:$C$45,3,FALSE))</f>
        <v>0</v>
      </c>
      <c r="V655" s="342">
        <f t="shared" si="78"/>
        <v>0</v>
      </c>
      <c r="W655" s="342">
        <f t="shared" si="73"/>
        <v>0</v>
      </c>
      <c r="X655" s="342">
        <f t="shared" si="73"/>
        <v>0</v>
      </c>
      <c r="Y655" s="342">
        <f t="shared" si="73"/>
        <v>0</v>
      </c>
      <c r="Z655" s="342">
        <f t="shared" si="73"/>
        <v>0</v>
      </c>
      <c r="AA655" s="342">
        <f t="shared" si="73"/>
        <v>0</v>
      </c>
      <c r="AB655" s="342">
        <f t="shared" si="73"/>
        <v>0</v>
      </c>
      <c r="AC655" s="109">
        <f t="shared" si="76"/>
        <v>0</v>
      </c>
      <c r="AD655" s="109">
        <f>IF(C655=A_Stammdaten!$B$12,E_SAV!$S655-E_SAV!$AE655,HLOOKUP(A_Stammdaten!$B$12-1,$AF$4:$AL$4004,ROW(C655)-3,FALSE)-$AE655)</f>
        <v>0</v>
      </c>
      <c r="AE655" s="109">
        <f>HLOOKUP(A_Stammdaten!$B$12,$AF$4:$AL$4004,ROW(C655)-3,FALSE)</f>
        <v>0</v>
      </c>
      <c r="AF655" s="109">
        <f t="shared" si="74"/>
        <v>0</v>
      </c>
      <c r="AG655" s="109">
        <f t="shared" si="77"/>
        <v>0</v>
      </c>
      <c r="AH655" s="109">
        <f t="shared" si="77"/>
        <v>0</v>
      </c>
      <c r="AI655" s="109">
        <f t="shared" si="77"/>
        <v>0</v>
      </c>
      <c r="AJ655" s="109">
        <f t="shared" si="77"/>
        <v>0</v>
      </c>
      <c r="AK655" s="109">
        <f t="shared" si="77"/>
        <v>0</v>
      </c>
      <c r="AL655" s="109">
        <f t="shared" si="77"/>
        <v>0</v>
      </c>
    </row>
    <row r="656" spans="1:38" x14ac:dyDescent="0.3">
      <c r="A656" s="421"/>
      <c r="B656" s="421"/>
      <c r="C656" s="422"/>
      <c r="D656" s="423"/>
      <c r="E656" s="421"/>
      <c r="F656" s="421"/>
      <c r="G656" s="421"/>
      <c r="H656" s="421"/>
      <c r="I656" s="421"/>
      <c r="J656" s="421"/>
      <c r="K656" s="421"/>
      <c r="L656" s="421"/>
      <c r="M656" s="423"/>
      <c r="N656" s="340">
        <f>IF(C656&gt;A_Stammdaten!$B$12,0,SUM(E656,F656,H656,J656:K656)-SUM(G656,I656,L656:M656))</f>
        <v>0</v>
      </c>
      <c r="O656" s="421"/>
      <c r="P656" s="421"/>
      <c r="Q656" s="421"/>
      <c r="R656" s="421"/>
      <c r="S656" s="108">
        <f t="shared" si="75"/>
        <v>0</v>
      </c>
      <c r="T656" s="341">
        <f>IF(ISBLANK($B656),0,VLOOKUP($B656,Listen!$A$2:$C$45,2,FALSE))</f>
        <v>0</v>
      </c>
      <c r="U656" s="341">
        <f>IF(ISBLANK($B656),0,VLOOKUP($B656,Listen!$A$2:$C$45,3,FALSE))</f>
        <v>0</v>
      </c>
      <c r="V656" s="342">
        <f t="shared" si="78"/>
        <v>0</v>
      </c>
      <c r="W656" s="342">
        <f t="shared" si="73"/>
        <v>0</v>
      </c>
      <c r="X656" s="342">
        <f t="shared" si="73"/>
        <v>0</v>
      </c>
      <c r="Y656" s="342">
        <f t="shared" si="73"/>
        <v>0</v>
      </c>
      <c r="Z656" s="342">
        <f t="shared" si="73"/>
        <v>0</v>
      </c>
      <c r="AA656" s="342">
        <f t="shared" si="73"/>
        <v>0</v>
      </c>
      <c r="AB656" s="342">
        <f t="shared" si="73"/>
        <v>0</v>
      </c>
      <c r="AC656" s="109">
        <f t="shared" si="76"/>
        <v>0</v>
      </c>
      <c r="AD656" s="109">
        <f>IF(C656=A_Stammdaten!$B$12,E_SAV!$S656-E_SAV!$AE656,HLOOKUP(A_Stammdaten!$B$12-1,$AF$4:$AL$4004,ROW(C656)-3,FALSE)-$AE656)</f>
        <v>0</v>
      </c>
      <c r="AE656" s="109">
        <f>HLOOKUP(A_Stammdaten!$B$12,$AF$4:$AL$4004,ROW(C656)-3,FALSE)</f>
        <v>0</v>
      </c>
      <c r="AF656" s="109">
        <f t="shared" si="74"/>
        <v>0</v>
      </c>
      <c r="AG656" s="109">
        <f t="shared" si="77"/>
        <v>0</v>
      </c>
      <c r="AH656" s="109">
        <f t="shared" si="77"/>
        <v>0</v>
      </c>
      <c r="AI656" s="109">
        <f t="shared" si="77"/>
        <v>0</v>
      </c>
      <c r="AJ656" s="109">
        <f t="shared" si="77"/>
        <v>0</v>
      </c>
      <c r="AK656" s="109">
        <f t="shared" si="77"/>
        <v>0</v>
      </c>
      <c r="AL656" s="109">
        <f t="shared" si="77"/>
        <v>0</v>
      </c>
    </row>
    <row r="657" spans="1:38" x14ac:dyDescent="0.3">
      <c r="A657" s="421"/>
      <c r="B657" s="421"/>
      <c r="C657" s="422"/>
      <c r="D657" s="423"/>
      <c r="E657" s="421"/>
      <c r="F657" s="421"/>
      <c r="G657" s="421"/>
      <c r="H657" s="421"/>
      <c r="I657" s="421"/>
      <c r="J657" s="421"/>
      <c r="K657" s="421"/>
      <c r="L657" s="421"/>
      <c r="M657" s="423"/>
      <c r="N657" s="340">
        <f>IF(C657&gt;A_Stammdaten!$B$12,0,SUM(E657,F657,H657,J657:K657)-SUM(G657,I657,L657:M657))</f>
        <v>0</v>
      </c>
      <c r="O657" s="421"/>
      <c r="P657" s="421"/>
      <c r="Q657" s="421"/>
      <c r="R657" s="421"/>
      <c r="S657" s="108">
        <f t="shared" si="75"/>
        <v>0</v>
      </c>
      <c r="T657" s="341">
        <f>IF(ISBLANK($B657),0,VLOOKUP($B657,Listen!$A$2:$C$45,2,FALSE))</f>
        <v>0</v>
      </c>
      <c r="U657" s="341">
        <f>IF(ISBLANK($B657),0,VLOOKUP($B657,Listen!$A$2:$C$45,3,FALSE))</f>
        <v>0</v>
      </c>
      <c r="V657" s="342">
        <f t="shared" si="78"/>
        <v>0</v>
      </c>
      <c r="W657" s="342">
        <f t="shared" si="73"/>
        <v>0</v>
      </c>
      <c r="X657" s="342">
        <f t="shared" si="73"/>
        <v>0</v>
      </c>
      <c r="Y657" s="342">
        <f t="shared" si="73"/>
        <v>0</v>
      </c>
      <c r="Z657" s="342">
        <f t="shared" si="73"/>
        <v>0</v>
      </c>
      <c r="AA657" s="342">
        <f t="shared" si="73"/>
        <v>0</v>
      </c>
      <c r="AB657" s="342">
        <f t="shared" si="73"/>
        <v>0</v>
      </c>
      <c r="AC657" s="109">
        <f t="shared" si="76"/>
        <v>0</v>
      </c>
      <c r="AD657" s="109">
        <f>IF(C657=A_Stammdaten!$B$12,E_SAV!$S657-E_SAV!$AE657,HLOOKUP(A_Stammdaten!$B$12-1,$AF$4:$AL$4004,ROW(C657)-3,FALSE)-$AE657)</f>
        <v>0</v>
      </c>
      <c r="AE657" s="109">
        <f>HLOOKUP(A_Stammdaten!$B$12,$AF$4:$AL$4004,ROW(C657)-3,FALSE)</f>
        <v>0</v>
      </c>
      <c r="AF657" s="109">
        <f t="shared" si="74"/>
        <v>0</v>
      </c>
      <c r="AG657" s="109">
        <f t="shared" si="77"/>
        <v>0</v>
      </c>
      <c r="AH657" s="109">
        <f t="shared" si="77"/>
        <v>0</v>
      </c>
      <c r="AI657" s="109">
        <f t="shared" si="77"/>
        <v>0</v>
      </c>
      <c r="AJ657" s="109">
        <f t="shared" si="77"/>
        <v>0</v>
      </c>
      <c r="AK657" s="109">
        <f t="shared" si="77"/>
        <v>0</v>
      </c>
      <c r="AL657" s="109">
        <f t="shared" si="77"/>
        <v>0</v>
      </c>
    </row>
    <row r="658" spans="1:38" x14ac:dyDescent="0.3">
      <c r="A658" s="421"/>
      <c r="B658" s="421"/>
      <c r="C658" s="422"/>
      <c r="D658" s="423"/>
      <c r="E658" s="421"/>
      <c r="F658" s="421"/>
      <c r="G658" s="421"/>
      <c r="H658" s="421"/>
      <c r="I658" s="421"/>
      <c r="J658" s="421"/>
      <c r="K658" s="421"/>
      <c r="L658" s="421"/>
      <c r="M658" s="423"/>
      <c r="N658" s="340">
        <f>IF(C658&gt;A_Stammdaten!$B$12,0,SUM(E658,F658,H658,J658:K658)-SUM(G658,I658,L658:M658))</f>
        <v>0</v>
      </c>
      <c r="O658" s="421"/>
      <c r="P658" s="421"/>
      <c r="Q658" s="421"/>
      <c r="R658" s="421"/>
      <c r="S658" s="108">
        <f t="shared" si="75"/>
        <v>0</v>
      </c>
      <c r="T658" s="341">
        <f>IF(ISBLANK($B658),0,VLOOKUP($B658,Listen!$A$2:$C$45,2,FALSE))</f>
        <v>0</v>
      </c>
      <c r="U658" s="341">
        <f>IF(ISBLANK($B658),0,VLOOKUP($B658,Listen!$A$2:$C$45,3,FALSE))</f>
        <v>0</v>
      </c>
      <c r="V658" s="342">
        <f t="shared" si="78"/>
        <v>0</v>
      </c>
      <c r="W658" s="342">
        <f t="shared" si="73"/>
        <v>0</v>
      </c>
      <c r="X658" s="342">
        <f t="shared" si="73"/>
        <v>0</v>
      </c>
      <c r="Y658" s="342">
        <f t="shared" si="73"/>
        <v>0</v>
      </c>
      <c r="Z658" s="342">
        <f t="shared" si="73"/>
        <v>0</v>
      </c>
      <c r="AA658" s="342">
        <f t="shared" si="73"/>
        <v>0</v>
      </c>
      <c r="AB658" s="342">
        <f t="shared" si="73"/>
        <v>0</v>
      </c>
      <c r="AC658" s="109">
        <f t="shared" si="76"/>
        <v>0</v>
      </c>
      <c r="AD658" s="109">
        <f>IF(C658=A_Stammdaten!$B$12,E_SAV!$S658-E_SAV!$AE658,HLOOKUP(A_Stammdaten!$B$12-1,$AF$4:$AL$4004,ROW(C658)-3,FALSE)-$AE658)</f>
        <v>0</v>
      </c>
      <c r="AE658" s="109">
        <f>HLOOKUP(A_Stammdaten!$B$12,$AF$4:$AL$4004,ROW(C658)-3,FALSE)</f>
        <v>0</v>
      </c>
      <c r="AF658" s="109">
        <f t="shared" si="74"/>
        <v>0</v>
      </c>
      <c r="AG658" s="109">
        <f t="shared" si="77"/>
        <v>0</v>
      </c>
      <c r="AH658" s="109">
        <f t="shared" si="77"/>
        <v>0</v>
      </c>
      <c r="AI658" s="109">
        <f t="shared" si="77"/>
        <v>0</v>
      </c>
      <c r="AJ658" s="109">
        <f t="shared" si="77"/>
        <v>0</v>
      </c>
      <c r="AK658" s="109">
        <f t="shared" si="77"/>
        <v>0</v>
      </c>
      <c r="AL658" s="109">
        <f t="shared" si="77"/>
        <v>0</v>
      </c>
    </row>
    <row r="659" spans="1:38" x14ac:dyDescent="0.3">
      <c r="A659" s="421"/>
      <c r="B659" s="421"/>
      <c r="C659" s="422"/>
      <c r="D659" s="423"/>
      <c r="E659" s="421"/>
      <c r="F659" s="421"/>
      <c r="G659" s="421"/>
      <c r="H659" s="421"/>
      <c r="I659" s="421"/>
      <c r="J659" s="421"/>
      <c r="K659" s="421"/>
      <c r="L659" s="421"/>
      <c r="M659" s="423"/>
      <c r="N659" s="340">
        <f>IF(C659&gt;A_Stammdaten!$B$12,0,SUM(E659,F659,H659,J659:K659)-SUM(G659,I659,L659:M659))</f>
        <v>0</v>
      </c>
      <c r="O659" s="421"/>
      <c r="P659" s="421"/>
      <c r="Q659" s="421"/>
      <c r="R659" s="421"/>
      <c r="S659" s="108">
        <f t="shared" si="75"/>
        <v>0</v>
      </c>
      <c r="T659" s="341">
        <f>IF(ISBLANK($B659),0,VLOOKUP($B659,Listen!$A$2:$C$45,2,FALSE))</f>
        <v>0</v>
      </c>
      <c r="U659" s="341">
        <f>IF(ISBLANK($B659),0,VLOOKUP($B659,Listen!$A$2:$C$45,3,FALSE))</f>
        <v>0</v>
      </c>
      <c r="V659" s="342">
        <f t="shared" si="78"/>
        <v>0</v>
      </c>
      <c r="W659" s="342">
        <f t="shared" si="73"/>
        <v>0</v>
      </c>
      <c r="X659" s="342">
        <f t="shared" si="73"/>
        <v>0</v>
      </c>
      <c r="Y659" s="342">
        <f t="shared" si="73"/>
        <v>0</v>
      </c>
      <c r="Z659" s="342">
        <f t="shared" si="73"/>
        <v>0</v>
      </c>
      <c r="AA659" s="342">
        <f t="shared" si="73"/>
        <v>0</v>
      </c>
      <c r="AB659" s="342">
        <f t="shared" si="73"/>
        <v>0</v>
      </c>
      <c r="AC659" s="109">
        <f t="shared" si="76"/>
        <v>0</v>
      </c>
      <c r="AD659" s="109">
        <f>IF(C659=A_Stammdaten!$B$12,E_SAV!$S659-E_SAV!$AE659,HLOOKUP(A_Stammdaten!$B$12-1,$AF$4:$AL$4004,ROW(C659)-3,FALSE)-$AE659)</f>
        <v>0</v>
      </c>
      <c r="AE659" s="109">
        <f>HLOOKUP(A_Stammdaten!$B$12,$AF$4:$AL$4004,ROW(C659)-3,FALSE)</f>
        <v>0</v>
      </c>
      <c r="AF659" s="109">
        <f t="shared" si="74"/>
        <v>0</v>
      </c>
      <c r="AG659" s="109">
        <f t="shared" si="77"/>
        <v>0</v>
      </c>
      <c r="AH659" s="109">
        <f t="shared" si="77"/>
        <v>0</v>
      </c>
      <c r="AI659" s="109">
        <f t="shared" si="77"/>
        <v>0</v>
      </c>
      <c r="AJ659" s="109">
        <f t="shared" si="77"/>
        <v>0</v>
      </c>
      <c r="AK659" s="109">
        <f t="shared" si="77"/>
        <v>0</v>
      </c>
      <c r="AL659" s="109">
        <f t="shared" si="77"/>
        <v>0</v>
      </c>
    </row>
    <row r="660" spans="1:38" x14ac:dyDescent="0.3">
      <c r="A660" s="421"/>
      <c r="B660" s="421"/>
      <c r="C660" s="422"/>
      <c r="D660" s="423"/>
      <c r="E660" s="421"/>
      <c r="F660" s="421"/>
      <c r="G660" s="421"/>
      <c r="H660" s="421"/>
      <c r="I660" s="421"/>
      <c r="J660" s="421"/>
      <c r="K660" s="421"/>
      <c r="L660" s="421"/>
      <c r="M660" s="423"/>
      <c r="N660" s="340">
        <f>IF(C660&gt;A_Stammdaten!$B$12,0,SUM(E660,F660,H660,J660:K660)-SUM(G660,I660,L660:M660))</f>
        <v>0</v>
      </c>
      <c r="O660" s="421"/>
      <c r="P660" s="421"/>
      <c r="Q660" s="421"/>
      <c r="R660" s="421"/>
      <c r="S660" s="108">
        <f t="shared" si="75"/>
        <v>0</v>
      </c>
      <c r="T660" s="341">
        <f>IF(ISBLANK($B660),0,VLOOKUP($B660,Listen!$A$2:$C$45,2,FALSE))</f>
        <v>0</v>
      </c>
      <c r="U660" s="341">
        <f>IF(ISBLANK($B660),0,VLOOKUP($B660,Listen!$A$2:$C$45,3,FALSE))</f>
        <v>0</v>
      </c>
      <c r="V660" s="342">
        <f t="shared" si="78"/>
        <v>0</v>
      </c>
      <c r="W660" s="342">
        <f t="shared" si="73"/>
        <v>0</v>
      </c>
      <c r="X660" s="342">
        <f t="shared" si="73"/>
        <v>0</v>
      </c>
      <c r="Y660" s="342">
        <f t="shared" si="73"/>
        <v>0</v>
      </c>
      <c r="Z660" s="342">
        <f t="shared" si="73"/>
        <v>0</v>
      </c>
      <c r="AA660" s="342">
        <f t="shared" si="73"/>
        <v>0</v>
      </c>
      <c r="AB660" s="342">
        <f t="shared" si="73"/>
        <v>0</v>
      </c>
      <c r="AC660" s="109">
        <f t="shared" si="76"/>
        <v>0</v>
      </c>
      <c r="AD660" s="109">
        <f>IF(C660=A_Stammdaten!$B$12,E_SAV!$S660-E_SAV!$AE660,HLOOKUP(A_Stammdaten!$B$12-1,$AF$4:$AL$4004,ROW(C660)-3,FALSE)-$AE660)</f>
        <v>0</v>
      </c>
      <c r="AE660" s="109">
        <f>HLOOKUP(A_Stammdaten!$B$12,$AF$4:$AL$4004,ROW(C660)-3,FALSE)</f>
        <v>0</v>
      </c>
      <c r="AF660" s="109">
        <f t="shared" si="74"/>
        <v>0</v>
      </c>
      <c r="AG660" s="109">
        <f t="shared" si="77"/>
        <v>0</v>
      </c>
      <c r="AH660" s="109">
        <f t="shared" si="77"/>
        <v>0</v>
      </c>
      <c r="AI660" s="109">
        <f t="shared" si="77"/>
        <v>0</v>
      </c>
      <c r="AJ660" s="109">
        <f t="shared" si="77"/>
        <v>0</v>
      </c>
      <c r="AK660" s="109">
        <f t="shared" si="77"/>
        <v>0</v>
      </c>
      <c r="AL660" s="109">
        <f t="shared" si="77"/>
        <v>0</v>
      </c>
    </row>
    <row r="661" spans="1:38" x14ac:dyDescent="0.3">
      <c r="A661" s="421"/>
      <c r="B661" s="421"/>
      <c r="C661" s="422"/>
      <c r="D661" s="423"/>
      <c r="E661" s="421"/>
      <c r="F661" s="421"/>
      <c r="G661" s="421"/>
      <c r="H661" s="421"/>
      <c r="I661" s="421"/>
      <c r="J661" s="421"/>
      <c r="K661" s="421"/>
      <c r="L661" s="421"/>
      <c r="M661" s="423"/>
      <c r="N661" s="340">
        <f>IF(C661&gt;A_Stammdaten!$B$12,0,SUM(E661,F661,H661,J661:K661)-SUM(G661,I661,L661:M661))</f>
        <v>0</v>
      </c>
      <c r="O661" s="421"/>
      <c r="P661" s="421"/>
      <c r="Q661" s="421"/>
      <c r="R661" s="421"/>
      <c r="S661" s="108">
        <f t="shared" si="75"/>
        <v>0</v>
      </c>
      <c r="T661" s="341">
        <f>IF(ISBLANK($B661),0,VLOOKUP($B661,Listen!$A$2:$C$45,2,FALSE))</f>
        <v>0</v>
      </c>
      <c r="U661" s="341">
        <f>IF(ISBLANK($B661),0,VLOOKUP($B661,Listen!$A$2:$C$45,3,FALSE))</f>
        <v>0</v>
      </c>
      <c r="V661" s="342">
        <f t="shared" si="78"/>
        <v>0</v>
      </c>
      <c r="W661" s="342">
        <f t="shared" si="73"/>
        <v>0</v>
      </c>
      <c r="X661" s="342">
        <f t="shared" si="73"/>
        <v>0</v>
      </c>
      <c r="Y661" s="342">
        <f t="shared" si="73"/>
        <v>0</v>
      </c>
      <c r="Z661" s="342">
        <f t="shared" si="73"/>
        <v>0</v>
      </c>
      <c r="AA661" s="342">
        <f t="shared" si="73"/>
        <v>0</v>
      </c>
      <c r="AB661" s="342">
        <f t="shared" si="73"/>
        <v>0</v>
      </c>
      <c r="AC661" s="109">
        <f t="shared" si="76"/>
        <v>0</v>
      </c>
      <c r="AD661" s="109">
        <f>IF(C661=A_Stammdaten!$B$12,E_SAV!$S661-E_SAV!$AE661,HLOOKUP(A_Stammdaten!$B$12-1,$AF$4:$AL$4004,ROW(C661)-3,FALSE)-$AE661)</f>
        <v>0</v>
      </c>
      <c r="AE661" s="109">
        <f>HLOOKUP(A_Stammdaten!$B$12,$AF$4:$AL$4004,ROW(C661)-3,FALSE)</f>
        <v>0</v>
      </c>
      <c r="AF661" s="109">
        <f t="shared" si="74"/>
        <v>0</v>
      </c>
      <c r="AG661" s="109">
        <f t="shared" si="77"/>
        <v>0</v>
      </c>
      <c r="AH661" s="109">
        <f t="shared" si="77"/>
        <v>0</v>
      </c>
      <c r="AI661" s="109">
        <f t="shared" si="77"/>
        <v>0</v>
      </c>
      <c r="AJ661" s="109">
        <f t="shared" si="77"/>
        <v>0</v>
      </c>
      <c r="AK661" s="109">
        <f t="shared" si="77"/>
        <v>0</v>
      </c>
      <c r="AL661" s="109">
        <f t="shared" si="77"/>
        <v>0</v>
      </c>
    </row>
    <row r="662" spans="1:38" x14ac:dyDescent="0.3">
      <c r="A662" s="421"/>
      <c r="B662" s="421"/>
      <c r="C662" s="422"/>
      <c r="D662" s="423"/>
      <c r="E662" s="421"/>
      <c r="F662" s="421"/>
      <c r="G662" s="421"/>
      <c r="H662" s="421"/>
      <c r="I662" s="421"/>
      <c r="J662" s="421"/>
      <c r="K662" s="421"/>
      <c r="L662" s="421"/>
      <c r="M662" s="423"/>
      <c r="N662" s="340">
        <f>IF(C662&gt;A_Stammdaten!$B$12,0,SUM(E662,F662,H662,J662:K662)-SUM(G662,I662,L662:M662))</f>
        <v>0</v>
      </c>
      <c r="O662" s="421"/>
      <c r="P662" s="421"/>
      <c r="Q662" s="421"/>
      <c r="R662" s="421"/>
      <c r="S662" s="108">
        <f t="shared" si="75"/>
        <v>0</v>
      </c>
      <c r="T662" s="341">
        <f>IF(ISBLANK($B662),0,VLOOKUP($B662,Listen!$A$2:$C$45,2,FALSE))</f>
        <v>0</v>
      </c>
      <c r="U662" s="341">
        <f>IF(ISBLANK($B662),0,VLOOKUP($B662,Listen!$A$2:$C$45,3,FALSE))</f>
        <v>0</v>
      </c>
      <c r="V662" s="342">
        <f t="shared" si="78"/>
        <v>0</v>
      </c>
      <c r="W662" s="342">
        <f t="shared" si="73"/>
        <v>0</v>
      </c>
      <c r="X662" s="342">
        <f t="shared" si="73"/>
        <v>0</v>
      </c>
      <c r="Y662" s="342">
        <f t="shared" si="73"/>
        <v>0</v>
      </c>
      <c r="Z662" s="342">
        <f t="shared" si="73"/>
        <v>0</v>
      </c>
      <c r="AA662" s="342">
        <f t="shared" si="73"/>
        <v>0</v>
      </c>
      <c r="AB662" s="342">
        <f t="shared" si="73"/>
        <v>0</v>
      </c>
      <c r="AC662" s="109">
        <f t="shared" si="76"/>
        <v>0</v>
      </c>
      <c r="AD662" s="109">
        <f>IF(C662=A_Stammdaten!$B$12,E_SAV!$S662-E_SAV!$AE662,HLOOKUP(A_Stammdaten!$B$12-1,$AF$4:$AL$4004,ROW(C662)-3,FALSE)-$AE662)</f>
        <v>0</v>
      </c>
      <c r="AE662" s="109">
        <f>HLOOKUP(A_Stammdaten!$B$12,$AF$4:$AL$4004,ROW(C662)-3,FALSE)</f>
        <v>0</v>
      </c>
      <c r="AF662" s="109">
        <f t="shared" si="74"/>
        <v>0</v>
      </c>
      <c r="AG662" s="109">
        <f t="shared" si="77"/>
        <v>0</v>
      </c>
      <c r="AH662" s="109">
        <f t="shared" si="77"/>
        <v>0</v>
      </c>
      <c r="AI662" s="109">
        <f t="shared" si="77"/>
        <v>0</v>
      </c>
      <c r="AJ662" s="109">
        <f t="shared" si="77"/>
        <v>0</v>
      </c>
      <c r="AK662" s="109">
        <f t="shared" si="77"/>
        <v>0</v>
      </c>
      <c r="AL662" s="109">
        <f t="shared" si="77"/>
        <v>0</v>
      </c>
    </row>
    <row r="663" spans="1:38" x14ac:dyDescent="0.3">
      <c r="A663" s="421"/>
      <c r="B663" s="421"/>
      <c r="C663" s="422"/>
      <c r="D663" s="423"/>
      <c r="E663" s="421"/>
      <c r="F663" s="421"/>
      <c r="G663" s="421"/>
      <c r="H663" s="421"/>
      <c r="I663" s="421"/>
      <c r="J663" s="421"/>
      <c r="K663" s="421"/>
      <c r="L663" s="421"/>
      <c r="M663" s="423"/>
      <c r="N663" s="340">
        <f>IF(C663&gt;A_Stammdaten!$B$12,0,SUM(E663,F663,H663,J663:K663)-SUM(G663,I663,L663:M663))</f>
        <v>0</v>
      </c>
      <c r="O663" s="421"/>
      <c r="P663" s="421"/>
      <c r="Q663" s="421"/>
      <c r="R663" s="421"/>
      <c r="S663" s="108">
        <f t="shared" si="75"/>
        <v>0</v>
      </c>
      <c r="T663" s="341">
        <f>IF(ISBLANK($B663),0,VLOOKUP($B663,Listen!$A$2:$C$45,2,FALSE))</f>
        <v>0</v>
      </c>
      <c r="U663" s="341">
        <f>IF(ISBLANK($B663),0,VLOOKUP($B663,Listen!$A$2:$C$45,3,FALSE))</f>
        <v>0</v>
      </c>
      <c r="V663" s="342">
        <f t="shared" si="78"/>
        <v>0</v>
      </c>
      <c r="W663" s="342">
        <f t="shared" si="73"/>
        <v>0</v>
      </c>
      <c r="X663" s="342">
        <f t="shared" si="73"/>
        <v>0</v>
      </c>
      <c r="Y663" s="342">
        <f t="shared" si="73"/>
        <v>0</v>
      </c>
      <c r="Z663" s="342">
        <f t="shared" si="73"/>
        <v>0</v>
      </c>
      <c r="AA663" s="342">
        <f t="shared" si="73"/>
        <v>0</v>
      </c>
      <c r="AB663" s="342">
        <f t="shared" si="73"/>
        <v>0</v>
      </c>
      <c r="AC663" s="109">
        <f t="shared" si="76"/>
        <v>0</v>
      </c>
      <c r="AD663" s="109">
        <f>IF(C663=A_Stammdaten!$B$12,E_SAV!$S663-E_SAV!$AE663,HLOOKUP(A_Stammdaten!$B$12-1,$AF$4:$AL$4004,ROW(C663)-3,FALSE)-$AE663)</f>
        <v>0</v>
      </c>
      <c r="AE663" s="109">
        <f>HLOOKUP(A_Stammdaten!$B$12,$AF$4:$AL$4004,ROW(C663)-3,FALSE)</f>
        <v>0</v>
      </c>
      <c r="AF663" s="109">
        <f t="shared" si="74"/>
        <v>0</v>
      </c>
      <c r="AG663" s="109">
        <f t="shared" si="77"/>
        <v>0</v>
      </c>
      <c r="AH663" s="109">
        <f t="shared" si="77"/>
        <v>0</v>
      </c>
      <c r="AI663" s="109">
        <f t="shared" si="77"/>
        <v>0</v>
      </c>
      <c r="AJ663" s="109">
        <f t="shared" si="77"/>
        <v>0</v>
      </c>
      <c r="AK663" s="109">
        <f t="shared" si="77"/>
        <v>0</v>
      </c>
      <c r="AL663" s="109">
        <f t="shared" si="77"/>
        <v>0</v>
      </c>
    </row>
    <row r="664" spans="1:38" x14ac:dyDescent="0.3">
      <c r="A664" s="421"/>
      <c r="B664" s="421"/>
      <c r="C664" s="422"/>
      <c r="D664" s="423"/>
      <c r="E664" s="421"/>
      <c r="F664" s="421"/>
      <c r="G664" s="421"/>
      <c r="H664" s="421"/>
      <c r="I664" s="421"/>
      <c r="J664" s="421"/>
      <c r="K664" s="421"/>
      <c r="L664" s="421"/>
      <c r="M664" s="423"/>
      <c r="N664" s="340">
        <f>IF(C664&gt;A_Stammdaten!$B$12,0,SUM(E664,F664,H664,J664:K664)-SUM(G664,I664,L664:M664))</f>
        <v>0</v>
      </c>
      <c r="O664" s="421"/>
      <c r="P664" s="421"/>
      <c r="Q664" s="421"/>
      <c r="R664" s="421"/>
      <c r="S664" s="108">
        <f t="shared" si="75"/>
        <v>0</v>
      </c>
      <c r="T664" s="341">
        <f>IF(ISBLANK($B664),0,VLOOKUP($B664,Listen!$A$2:$C$45,2,FALSE))</f>
        <v>0</v>
      </c>
      <c r="U664" s="341">
        <f>IF(ISBLANK($B664),0,VLOOKUP($B664,Listen!$A$2:$C$45,3,FALSE))</f>
        <v>0</v>
      </c>
      <c r="V664" s="342">
        <f t="shared" si="78"/>
        <v>0</v>
      </c>
      <c r="W664" s="342">
        <f t="shared" si="73"/>
        <v>0</v>
      </c>
      <c r="X664" s="342">
        <f t="shared" si="73"/>
        <v>0</v>
      </c>
      <c r="Y664" s="342">
        <f t="shared" si="73"/>
        <v>0</v>
      </c>
      <c r="Z664" s="342">
        <f t="shared" si="73"/>
        <v>0</v>
      </c>
      <c r="AA664" s="342">
        <f t="shared" si="73"/>
        <v>0</v>
      </c>
      <c r="AB664" s="342">
        <f t="shared" si="73"/>
        <v>0</v>
      </c>
      <c r="AC664" s="109">
        <f t="shared" si="76"/>
        <v>0</v>
      </c>
      <c r="AD664" s="109">
        <f>IF(C664=A_Stammdaten!$B$12,E_SAV!$S664-E_SAV!$AE664,HLOOKUP(A_Stammdaten!$B$12-1,$AF$4:$AL$4004,ROW(C664)-3,FALSE)-$AE664)</f>
        <v>0</v>
      </c>
      <c r="AE664" s="109">
        <f>HLOOKUP(A_Stammdaten!$B$12,$AF$4:$AL$4004,ROW(C664)-3,FALSE)</f>
        <v>0</v>
      </c>
      <c r="AF664" s="109">
        <f t="shared" si="74"/>
        <v>0</v>
      </c>
      <c r="AG664" s="109">
        <f t="shared" si="77"/>
        <v>0</v>
      </c>
      <c r="AH664" s="109">
        <f t="shared" si="77"/>
        <v>0</v>
      </c>
      <c r="AI664" s="109">
        <f t="shared" si="77"/>
        <v>0</v>
      </c>
      <c r="AJ664" s="109">
        <f t="shared" si="77"/>
        <v>0</v>
      </c>
      <c r="AK664" s="109">
        <f t="shared" si="77"/>
        <v>0</v>
      </c>
      <c r="AL664" s="109">
        <f t="shared" si="77"/>
        <v>0</v>
      </c>
    </row>
    <row r="665" spans="1:38" x14ac:dyDescent="0.3">
      <c r="A665" s="421"/>
      <c r="B665" s="421"/>
      <c r="C665" s="422"/>
      <c r="D665" s="423"/>
      <c r="E665" s="421"/>
      <c r="F665" s="421"/>
      <c r="G665" s="421"/>
      <c r="H665" s="421"/>
      <c r="I665" s="421"/>
      <c r="J665" s="421"/>
      <c r="K665" s="421"/>
      <c r="L665" s="421"/>
      <c r="M665" s="423"/>
      <c r="N665" s="340">
        <f>IF(C665&gt;A_Stammdaten!$B$12,0,SUM(E665,F665,H665,J665:K665)-SUM(G665,I665,L665:M665))</f>
        <v>0</v>
      </c>
      <c r="O665" s="421"/>
      <c r="P665" s="421"/>
      <c r="Q665" s="421"/>
      <c r="R665" s="421"/>
      <c r="S665" s="108">
        <f t="shared" si="75"/>
        <v>0</v>
      </c>
      <c r="T665" s="341">
        <f>IF(ISBLANK($B665),0,VLOOKUP($B665,Listen!$A$2:$C$45,2,FALSE))</f>
        <v>0</v>
      </c>
      <c r="U665" s="341">
        <f>IF(ISBLANK($B665),0,VLOOKUP($B665,Listen!$A$2:$C$45,3,FALSE))</f>
        <v>0</v>
      </c>
      <c r="V665" s="342">
        <f t="shared" si="78"/>
        <v>0</v>
      </c>
      <c r="W665" s="342">
        <f t="shared" si="73"/>
        <v>0</v>
      </c>
      <c r="X665" s="342">
        <f t="shared" si="73"/>
        <v>0</v>
      </c>
      <c r="Y665" s="342">
        <f t="shared" si="73"/>
        <v>0</v>
      </c>
      <c r="Z665" s="342">
        <f t="shared" si="73"/>
        <v>0</v>
      </c>
      <c r="AA665" s="342">
        <f t="shared" si="73"/>
        <v>0</v>
      </c>
      <c r="AB665" s="342">
        <f t="shared" si="73"/>
        <v>0</v>
      </c>
      <c r="AC665" s="109">
        <f t="shared" si="76"/>
        <v>0</v>
      </c>
      <c r="AD665" s="109">
        <f>IF(C665=A_Stammdaten!$B$12,E_SAV!$S665-E_SAV!$AE665,HLOOKUP(A_Stammdaten!$B$12-1,$AF$4:$AL$4004,ROW(C665)-3,FALSE)-$AE665)</f>
        <v>0</v>
      </c>
      <c r="AE665" s="109">
        <f>HLOOKUP(A_Stammdaten!$B$12,$AF$4:$AL$4004,ROW(C665)-3,FALSE)</f>
        <v>0</v>
      </c>
      <c r="AF665" s="109">
        <f t="shared" si="74"/>
        <v>0</v>
      </c>
      <c r="AG665" s="109">
        <f t="shared" si="77"/>
        <v>0</v>
      </c>
      <c r="AH665" s="109">
        <f t="shared" si="77"/>
        <v>0</v>
      </c>
      <c r="AI665" s="109">
        <f t="shared" si="77"/>
        <v>0</v>
      </c>
      <c r="AJ665" s="109">
        <f t="shared" si="77"/>
        <v>0</v>
      </c>
      <c r="AK665" s="109">
        <f t="shared" si="77"/>
        <v>0</v>
      </c>
      <c r="AL665" s="109">
        <f t="shared" si="77"/>
        <v>0</v>
      </c>
    </row>
    <row r="666" spans="1:38" x14ac:dyDescent="0.3">
      <c r="A666" s="421"/>
      <c r="B666" s="421"/>
      <c r="C666" s="422"/>
      <c r="D666" s="423"/>
      <c r="E666" s="421"/>
      <c r="F666" s="421"/>
      <c r="G666" s="421"/>
      <c r="H666" s="421"/>
      <c r="I666" s="421"/>
      <c r="J666" s="421"/>
      <c r="K666" s="421"/>
      <c r="L666" s="421"/>
      <c r="M666" s="423"/>
      <c r="N666" s="340">
        <f>IF(C666&gt;A_Stammdaten!$B$12,0,SUM(E666,F666,H666,J666:K666)-SUM(G666,I666,L666:M666))</f>
        <v>0</v>
      </c>
      <c r="O666" s="421"/>
      <c r="P666" s="421"/>
      <c r="Q666" s="421"/>
      <c r="R666" s="421"/>
      <c r="S666" s="108">
        <f t="shared" si="75"/>
        <v>0</v>
      </c>
      <c r="T666" s="341">
        <f>IF(ISBLANK($B666),0,VLOOKUP($B666,Listen!$A$2:$C$45,2,FALSE))</f>
        <v>0</v>
      </c>
      <c r="U666" s="341">
        <f>IF(ISBLANK($B666),0,VLOOKUP($B666,Listen!$A$2:$C$45,3,FALSE))</f>
        <v>0</v>
      </c>
      <c r="V666" s="342">
        <f t="shared" si="78"/>
        <v>0</v>
      </c>
      <c r="W666" s="342">
        <f t="shared" si="73"/>
        <v>0</v>
      </c>
      <c r="X666" s="342">
        <f t="shared" si="73"/>
        <v>0</v>
      </c>
      <c r="Y666" s="342">
        <f t="shared" si="73"/>
        <v>0</v>
      </c>
      <c r="Z666" s="342">
        <f t="shared" si="73"/>
        <v>0</v>
      </c>
      <c r="AA666" s="342">
        <f t="shared" si="73"/>
        <v>0</v>
      </c>
      <c r="AB666" s="342">
        <f t="shared" si="73"/>
        <v>0</v>
      </c>
      <c r="AC666" s="109">
        <f t="shared" si="76"/>
        <v>0</v>
      </c>
      <c r="AD666" s="109">
        <f>IF(C666=A_Stammdaten!$B$12,E_SAV!$S666-E_SAV!$AE666,HLOOKUP(A_Stammdaten!$B$12-1,$AF$4:$AL$4004,ROW(C666)-3,FALSE)-$AE666)</f>
        <v>0</v>
      </c>
      <c r="AE666" s="109">
        <f>HLOOKUP(A_Stammdaten!$B$12,$AF$4:$AL$4004,ROW(C666)-3,FALSE)</f>
        <v>0</v>
      </c>
      <c r="AF666" s="109">
        <f t="shared" si="74"/>
        <v>0</v>
      </c>
      <c r="AG666" s="109">
        <f t="shared" si="77"/>
        <v>0</v>
      </c>
      <c r="AH666" s="109">
        <f t="shared" si="77"/>
        <v>0</v>
      </c>
      <c r="AI666" s="109">
        <f t="shared" si="77"/>
        <v>0</v>
      </c>
      <c r="AJ666" s="109">
        <f t="shared" si="77"/>
        <v>0</v>
      </c>
      <c r="AK666" s="109">
        <f t="shared" si="77"/>
        <v>0</v>
      </c>
      <c r="AL666" s="109">
        <f t="shared" si="77"/>
        <v>0</v>
      </c>
    </row>
    <row r="667" spans="1:38" x14ac:dyDescent="0.3">
      <c r="A667" s="421"/>
      <c r="B667" s="421"/>
      <c r="C667" s="422"/>
      <c r="D667" s="423"/>
      <c r="E667" s="421"/>
      <c r="F667" s="421"/>
      <c r="G667" s="421"/>
      <c r="H667" s="421"/>
      <c r="I667" s="421"/>
      <c r="J667" s="421"/>
      <c r="K667" s="421"/>
      <c r="L667" s="421"/>
      <c r="M667" s="423"/>
      <c r="N667" s="340">
        <f>IF(C667&gt;A_Stammdaten!$B$12,0,SUM(E667,F667,H667,J667:K667)-SUM(G667,I667,L667:M667))</f>
        <v>0</v>
      </c>
      <c r="O667" s="421"/>
      <c r="P667" s="421"/>
      <c r="Q667" s="421"/>
      <c r="R667" s="421"/>
      <c r="S667" s="108">
        <f t="shared" si="75"/>
        <v>0</v>
      </c>
      <c r="T667" s="341">
        <f>IF(ISBLANK($B667),0,VLOOKUP($B667,Listen!$A$2:$C$45,2,FALSE))</f>
        <v>0</v>
      </c>
      <c r="U667" s="341">
        <f>IF(ISBLANK($B667),0,VLOOKUP($B667,Listen!$A$2:$C$45,3,FALSE))</f>
        <v>0</v>
      </c>
      <c r="V667" s="342">
        <f t="shared" si="78"/>
        <v>0</v>
      </c>
      <c r="W667" s="342">
        <f t="shared" si="73"/>
        <v>0</v>
      </c>
      <c r="X667" s="342">
        <f t="shared" si="73"/>
        <v>0</v>
      </c>
      <c r="Y667" s="342">
        <f t="shared" si="73"/>
        <v>0</v>
      </c>
      <c r="Z667" s="342">
        <f t="shared" si="73"/>
        <v>0</v>
      </c>
      <c r="AA667" s="342">
        <f t="shared" si="73"/>
        <v>0</v>
      </c>
      <c r="AB667" s="342">
        <f t="shared" si="73"/>
        <v>0</v>
      </c>
      <c r="AC667" s="109">
        <f t="shared" si="76"/>
        <v>0</v>
      </c>
      <c r="AD667" s="109">
        <f>IF(C667=A_Stammdaten!$B$12,E_SAV!$S667-E_SAV!$AE667,HLOOKUP(A_Stammdaten!$B$12-1,$AF$4:$AL$4004,ROW(C667)-3,FALSE)-$AE667)</f>
        <v>0</v>
      </c>
      <c r="AE667" s="109">
        <f>HLOOKUP(A_Stammdaten!$B$12,$AF$4:$AL$4004,ROW(C667)-3,FALSE)</f>
        <v>0</v>
      </c>
      <c r="AF667" s="109">
        <f t="shared" si="74"/>
        <v>0</v>
      </c>
      <c r="AG667" s="109">
        <f t="shared" si="77"/>
        <v>0</v>
      </c>
      <c r="AH667" s="109">
        <f t="shared" si="77"/>
        <v>0</v>
      </c>
      <c r="AI667" s="109">
        <f t="shared" si="77"/>
        <v>0</v>
      </c>
      <c r="AJ667" s="109">
        <f t="shared" si="77"/>
        <v>0</v>
      </c>
      <c r="AK667" s="109">
        <f t="shared" si="77"/>
        <v>0</v>
      </c>
      <c r="AL667" s="109">
        <f t="shared" si="77"/>
        <v>0</v>
      </c>
    </row>
    <row r="668" spans="1:38" x14ac:dyDescent="0.3">
      <c r="A668" s="421"/>
      <c r="B668" s="421"/>
      <c r="C668" s="422"/>
      <c r="D668" s="423"/>
      <c r="E668" s="421"/>
      <c r="F668" s="421"/>
      <c r="G668" s="421"/>
      <c r="H668" s="421"/>
      <c r="I668" s="421"/>
      <c r="J668" s="421"/>
      <c r="K668" s="421"/>
      <c r="L668" s="421"/>
      <c r="M668" s="423"/>
      <c r="N668" s="340">
        <f>IF(C668&gt;A_Stammdaten!$B$12,0,SUM(E668,F668,H668,J668:K668)-SUM(G668,I668,L668:M668))</f>
        <v>0</v>
      </c>
      <c r="O668" s="421"/>
      <c r="P668" s="421"/>
      <c r="Q668" s="421"/>
      <c r="R668" s="421"/>
      <c r="S668" s="108">
        <f t="shared" si="75"/>
        <v>0</v>
      </c>
      <c r="T668" s="341">
        <f>IF(ISBLANK($B668),0,VLOOKUP($B668,Listen!$A$2:$C$45,2,FALSE))</f>
        <v>0</v>
      </c>
      <c r="U668" s="341">
        <f>IF(ISBLANK($B668),0,VLOOKUP($B668,Listen!$A$2:$C$45,3,FALSE))</f>
        <v>0</v>
      </c>
      <c r="V668" s="342">
        <f t="shared" si="78"/>
        <v>0</v>
      </c>
      <c r="W668" s="342">
        <f t="shared" si="73"/>
        <v>0</v>
      </c>
      <c r="X668" s="342">
        <f t="shared" si="73"/>
        <v>0</v>
      </c>
      <c r="Y668" s="342">
        <f t="shared" si="73"/>
        <v>0</v>
      </c>
      <c r="Z668" s="342">
        <f t="shared" si="73"/>
        <v>0</v>
      </c>
      <c r="AA668" s="342">
        <f t="shared" si="73"/>
        <v>0</v>
      </c>
      <c r="AB668" s="342">
        <f t="shared" si="73"/>
        <v>0</v>
      </c>
      <c r="AC668" s="109">
        <f t="shared" si="76"/>
        <v>0</v>
      </c>
      <c r="AD668" s="109">
        <f>IF(C668=A_Stammdaten!$B$12,E_SAV!$S668-E_SAV!$AE668,HLOOKUP(A_Stammdaten!$B$12-1,$AF$4:$AL$4004,ROW(C668)-3,FALSE)-$AE668)</f>
        <v>0</v>
      </c>
      <c r="AE668" s="109">
        <f>HLOOKUP(A_Stammdaten!$B$12,$AF$4:$AL$4004,ROW(C668)-3,FALSE)</f>
        <v>0</v>
      </c>
      <c r="AF668" s="109">
        <f t="shared" si="74"/>
        <v>0</v>
      </c>
      <c r="AG668" s="109">
        <f t="shared" si="77"/>
        <v>0</v>
      </c>
      <c r="AH668" s="109">
        <f t="shared" si="77"/>
        <v>0</v>
      </c>
      <c r="AI668" s="109">
        <f t="shared" si="77"/>
        <v>0</v>
      </c>
      <c r="AJ668" s="109">
        <f t="shared" si="77"/>
        <v>0</v>
      </c>
      <c r="AK668" s="109">
        <f t="shared" si="77"/>
        <v>0</v>
      </c>
      <c r="AL668" s="109">
        <f t="shared" si="77"/>
        <v>0</v>
      </c>
    </row>
    <row r="669" spans="1:38" x14ac:dyDescent="0.3">
      <c r="A669" s="421"/>
      <c r="B669" s="421"/>
      <c r="C669" s="422"/>
      <c r="D669" s="423"/>
      <c r="E669" s="421"/>
      <c r="F669" s="421"/>
      <c r="G669" s="421"/>
      <c r="H669" s="421"/>
      <c r="I669" s="421"/>
      <c r="J669" s="421"/>
      <c r="K669" s="421"/>
      <c r="L669" s="421"/>
      <c r="M669" s="423"/>
      <c r="N669" s="340">
        <f>IF(C669&gt;A_Stammdaten!$B$12,0,SUM(E669,F669,H669,J669:K669)-SUM(G669,I669,L669:M669))</f>
        <v>0</v>
      </c>
      <c r="O669" s="421"/>
      <c r="P669" s="421"/>
      <c r="Q669" s="421"/>
      <c r="R669" s="421"/>
      <c r="S669" s="108">
        <f t="shared" si="75"/>
        <v>0</v>
      </c>
      <c r="T669" s="341">
        <f>IF(ISBLANK($B669),0,VLOOKUP($B669,Listen!$A$2:$C$45,2,FALSE))</f>
        <v>0</v>
      </c>
      <c r="U669" s="341">
        <f>IF(ISBLANK($B669),0,VLOOKUP($B669,Listen!$A$2:$C$45,3,FALSE))</f>
        <v>0</v>
      </c>
      <c r="V669" s="342">
        <f t="shared" si="78"/>
        <v>0</v>
      </c>
      <c r="W669" s="342">
        <f t="shared" si="73"/>
        <v>0</v>
      </c>
      <c r="X669" s="342">
        <f t="shared" si="73"/>
        <v>0</v>
      </c>
      <c r="Y669" s="342">
        <f t="shared" ref="W669:AB711" si="79">$T669</f>
        <v>0</v>
      </c>
      <c r="Z669" s="342">
        <f t="shared" si="79"/>
        <v>0</v>
      </c>
      <c r="AA669" s="342">
        <f t="shared" si="79"/>
        <v>0</v>
      </c>
      <c r="AB669" s="342">
        <f t="shared" si="79"/>
        <v>0</v>
      </c>
      <c r="AC669" s="109">
        <f t="shared" si="76"/>
        <v>0</v>
      </c>
      <c r="AD669" s="109">
        <f>IF(C669=A_Stammdaten!$B$12,E_SAV!$S669-E_SAV!$AE669,HLOOKUP(A_Stammdaten!$B$12-1,$AF$4:$AL$4004,ROW(C669)-3,FALSE)-$AE669)</f>
        <v>0</v>
      </c>
      <c r="AE669" s="109">
        <f>HLOOKUP(A_Stammdaten!$B$12,$AF$4:$AL$4004,ROW(C669)-3,FALSE)</f>
        <v>0</v>
      </c>
      <c r="AF669" s="109">
        <f t="shared" si="74"/>
        <v>0</v>
      </c>
      <c r="AG669" s="109">
        <f t="shared" si="77"/>
        <v>0</v>
      </c>
      <c r="AH669" s="109">
        <f t="shared" si="77"/>
        <v>0</v>
      </c>
      <c r="AI669" s="109">
        <f t="shared" si="77"/>
        <v>0</v>
      </c>
      <c r="AJ669" s="109">
        <f t="shared" si="77"/>
        <v>0</v>
      </c>
      <c r="AK669" s="109">
        <f t="shared" si="77"/>
        <v>0</v>
      </c>
      <c r="AL669" s="109">
        <f t="shared" si="77"/>
        <v>0</v>
      </c>
    </row>
    <row r="670" spans="1:38" x14ac:dyDescent="0.3">
      <c r="A670" s="421"/>
      <c r="B670" s="421"/>
      <c r="C670" s="422"/>
      <c r="D670" s="423"/>
      <c r="E670" s="421"/>
      <c r="F670" s="421"/>
      <c r="G670" s="421"/>
      <c r="H670" s="421"/>
      <c r="I670" s="421"/>
      <c r="J670" s="421"/>
      <c r="K670" s="421"/>
      <c r="L670" s="421"/>
      <c r="M670" s="423"/>
      <c r="N670" s="340">
        <f>IF(C670&gt;A_Stammdaten!$B$12,0,SUM(E670,F670,H670,J670:K670)-SUM(G670,I670,L670:M670))</f>
        <v>0</v>
      </c>
      <c r="O670" s="421"/>
      <c r="P670" s="421"/>
      <c r="Q670" s="421"/>
      <c r="R670" s="421"/>
      <c r="S670" s="108">
        <f t="shared" si="75"/>
        <v>0</v>
      </c>
      <c r="T670" s="341">
        <f>IF(ISBLANK($B670),0,VLOOKUP($B670,Listen!$A$2:$C$45,2,FALSE))</f>
        <v>0</v>
      </c>
      <c r="U670" s="341">
        <f>IF(ISBLANK($B670),0,VLOOKUP($B670,Listen!$A$2:$C$45,3,FALSE))</f>
        <v>0</v>
      </c>
      <c r="V670" s="342">
        <f t="shared" si="78"/>
        <v>0</v>
      </c>
      <c r="W670" s="342">
        <f t="shared" si="79"/>
        <v>0</v>
      </c>
      <c r="X670" s="342">
        <f t="shared" si="79"/>
        <v>0</v>
      </c>
      <c r="Y670" s="342">
        <f t="shared" si="79"/>
        <v>0</v>
      </c>
      <c r="Z670" s="342">
        <f t="shared" si="79"/>
        <v>0</v>
      </c>
      <c r="AA670" s="342">
        <f t="shared" si="79"/>
        <v>0</v>
      </c>
      <c r="AB670" s="342">
        <f t="shared" si="79"/>
        <v>0</v>
      </c>
      <c r="AC670" s="109">
        <f t="shared" si="76"/>
        <v>0</v>
      </c>
      <c r="AD670" s="109">
        <f>IF(C670=A_Stammdaten!$B$12,E_SAV!$S670-E_SAV!$AE670,HLOOKUP(A_Stammdaten!$B$12-1,$AF$4:$AL$4004,ROW(C670)-3,FALSE)-$AE670)</f>
        <v>0</v>
      </c>
      <c r="AE670" s="109">
        <f>HLOOKUP(A_Stammdaten!$B$12,$AF$4:$AL$4004,ROW(C670)-3,FALSE)</f>
        <v>0</v>
      </c>
      <c r="AF670" s="109">
        <f t="shared" si="74"/>
        <v>0</v>
      </c>
      <c r="AG670" s="109">
        <f t="shared" si="77"/>
        <v>0</v>
      </c>
      <c r="AH670" s="109">
        <f t="shared" si="77"/>
        <v>0</v>
      </c>
      <c r="AI670" s="109">
        <f t="shared" si="77"/>
        <v>0</v>
      </c>
      <c r="AJ670" s="109">
        <f t="shared" si="77"/>
        <v>0</v>
      </c>
      <c r="AK670" s="109">
        <f t="shared" si="77"/>
        <v>0</v>
      </c>
      <c r="AL670" s="109">
        <f t="shared" si="77"/>
        <v>0</v>
      </c>
    </row>
    <row r="671" spans="1:38" x14ac:dyDescent="0.3">
      <c r="A671" s="421"/>
      <c r="B671" s="421"/>
      <c r="C671" s="422"/>
      <c r="D671" s="423"/>
      <c r="E671" s="421"/>
      <c r="F671" s="421"/>
      <c r="G671" s="421"/>
      <c r="H671" s="421"/>
      <c r="I671" s="421"/>
      <c r="J671" s="421"/>
      <c r="K671" s="421"/>
      <c r="L671" s="421"/>
      <c r="M671" s="423"/>
      <c r="N671" s="340">
        <f>IF(C671&gt;A_Stammdaten!$B$12,0,SUM(E671,F671,H671,J671:K671)-SUM(G671,I671,L671:M671))</f>
        <v>0</v>
      </c>
      <c r="O671" s="421"/>
      <c r="P671" s="421"/>
      <c r="Q671" s="421"/>
      <c r="R671" s="421"/>
      <c r="S671" s="108">
        <f t="shared" si="75"/>
        <v>0</v>
      </c>
      <c r="T671" s="341">
        <f>IF(ISBLANK($B671),0,VLOOKUP($B671,Listen!$A$2:$C$45,2,FALSE))</f>
        <v>0</v>
      </c>
      <c r="U671" s="341">
        <f>IF(ISBLANK($B671),0,VLOOKUP($B671,Listen!$A$2:$C$45,3,FALSE))</f>
        <v>0</v>
      </c>
      <c r="V671" s="342">
        <f t="shared" si="78"/>
        <v>0</v>
      </c>
      <c r="W671" s="342">
        <f t="shared" si="79"/>
        <v>0</v>
      </c>
      <c r="X671" s="342">
        <f t="shared" si="79"/>
        <v>0</v>
      </c>
      <c r="Y671" s="342">
        <f t="shared" si="79"/>
        <v>0</v>
      </c>
      <c r="Z671" s="342">
        <f t="shared" si="79"/>
        <v>0</v>
      </c>
      <c r="AA671" s="342">
        <f t="shared" si="79"/>
        <v>0</v>
      </c>
      <c r="AB671" s="342">
        <f t="shared" si="79"/>
        <v>0</v>
      </c>
      <c r="AC671" s="109">
        <f t="shared" si="76"/>
        <v>0</v>
      </c>
      <c r="AD671" s="109">
        <f>IF(C671=A_Stammdaten!$B$12,E_SAV!$S671-E_SAV!$AE671,HLOOKUP(A_Stammdaten!$B$12-1,$AF$4:$AL$4004,ROW(C671)-3,FALSE)-$AE671)</f>
        <v>0</v>
      </c>
      <c r="AE671" s="109">
        <f>HLOOKUP(A_Stammdaten!$B$12,$AF$4:$AL$4004,ROW(C671)-3,FALSE)</f>
        <v>0</v>
      </c>
      <c r="AF671" s="109">
        <f t="shared" si="74"/>
        <v>0</v>
      </c>
      <c r="AG671" s="109">
        <f t="shared" si="77"/>
        <v>0</v>
      </c>
      <c r="AH671" s="109">
        <f t="shared" si="77"/>
        <v>0</v>
      </c>
      <c r="AI671" s="109">
        <f t="shared" si="77"/>
        <v>0</v>
      </c>
      <c r="AJ671" s="109">
        <f t="shared" si="77"/>
        <v>0</v>
      </c>
      <c r="AK671" s="109">
        <f t="shared" si="77"/>
        <v>0</v>
      </c>
      <c r="AL671" s="109">
        <f t="shared" si="77"/>
        <v>0</v>
      </c>
    </row>
    <row r="672" spans="1:38" x14ac:dyDescent="0.3">
      <c r="A672" s="421"/>
      <c r="B672" s="421"/>
      <c r="C672" s="422"/>
      <c r="D672" s="423"/>
      <c r="E672" s="421"/>
      <c r="F672" s="421"/>
      <c r="G672" s="421"/>
      <c r="H672" s="421"/>
      <c r="I672" s="421"/>
      <c r="J672" s="421"/>
      <c r="K672" s="421"/>
      <c r="L672" s="421"/>
      <c r="M672" s="423"/>
      <c r="N672" s="340">
        <f>IF(C672&gt;A_Stammdaten!$B$12,0,SUM(E672,F672,H672,J672:K672)-SUM(G672,I672,L672:M672))</f>
        <v>0</v>
      </c>
      <c r="O672" s="421"/>
      <c r="P672" s="421"/>
      <c r="Q672" s="421"/>
      <c r="R672" s="421"/>
      <c r="S672" s="108">
        <f t="shared" si="75"/>
        <v>0</v>
      </c>
      <c r="T672" s="341">
        <f>IF(ISBLANK($B672),0,VLOOKUP($B672,Listen!$A$2:$C$45,2,FALSE))</f>
        <v>0</v>
      </c>
      <c r="U672" s="341">
        <f>IF(ISBLANK($B672),0,VLOOKUP($B672,Listen!$A$2:$C$45,3,FALSE))</f>
        <v>0</v>
      </c>
      <c r="V672" s="342">
        <f t="shared" si="78"/>
        <v>0</v>
      </c>
      <c r="W672" s="342">
        <f t="shared" si="79"/>
        <v>0</v>
      </c>
      <c r="X672" s="342">
        <f t="shared" si="79"/>
        <v>0</v>
      </c>
      <c r="Y672" s="342">
        <f t="shared" si="79"/>
        <v>0</v>
      </c>
      <c r="Z672" s="342">
        <f t="shared" si="79"/>
        <v>0</v>
      </c>
      <c r="AA672" s="342">
        <f t="shared" si="79"/>
        <v>0</v>
      </c>
      <c r="AB672" s="342">
        <f t="shared" si="79"/>
        <v>0</v>
      </c>
      <c r="AC672" s="109">
        <f t="shared" si="76"/>
        <v>0</v>
      </c>
      <c r="AD672" s="109">
        <f>IF(C672=A_Stammdaten!$B$12,E_SAV!$S672-E_SAV!$AE672,HLOOKUP(A_Stammdaten!$B$12-1,$AF$4:$AL$4004,ROW(C672)-3,FALSE)-$AE672)</f>
        <v>0</v>
      </c>
      <c r="AE672" s="109">
        <f>HLOOKUP(A_Stammdaten!$B$12,$AF$4:$AL$4004,ROW(C672)-3,FALSE)</f>
        <v>0</v>
      </c>
      <c r="AF672" s="109">
        <f t="shared" si="74"/>
        <v>0</v>
      </c>
      <c r="AG672" s="109">
        <f t="shared" si="77"/>
        <v>0</v>
      </c>
      <c r="AH672" s="109">
        <f t="shared" si="77"/>
        <v>0</v>
      </c>
      <c r="AI672" s="109">
        <f t="shared" si="77"/>
        <v>0</v>
      </c>
      <c r="AJ672" s="109">
        <f t="shared" si="77"/>
        <v>0</v>
      </c>
      <c r="AK672" s="109">
        <f t="shared" si="77"/>
        <v>0</v>
      </c>
      <c r="AL672" s="109">
        <f t="shared" si="77"/>
        <v>0</v>
      </c>
    </row>
    <row r="673" spans="1:38" x14ac:dyDescent="0.3">
      <c r="A673" s="421"/>
      <c r="B673" s="421"/>
      <c r="C673" s="422"/>
      <c r="D673" s="423"/>
      <c r="E673" s="421"/>
      <c r="F673" s="421"/>
      <c r="G673" s="421"/>
      <c r="H673" s="421"/>
      <c r="I673" s="421"/>
      <c r="J673" s="421"/>
      <c r="K673" s="421"/>
      <c r="L673" s="421"/>
      <c r="M673" s="423"/>
      <c r="N673" s="340">
        <f>IF(C673&gt;A_Stammdaten!$B$12,0,SUM(E673,F673,H673,J673:K673)-SUM(G673,I673,L673:M673))</f>
        <v>0</v>
      </c>
      <c r="O673" s="421"/>
      <c r="P673" s="421"/>
      <c r="Q673" s="421"/>
      <c r="R673" s="421"/>
      <c r="S673" s="108">
        <f t="shared" si="75"/>
        <v>0</v>
      </c>
      <c r="T673" s="341">
        <f>IF(ISBLANK($B673),0,VLOOKUP($B673,Listen!$A$2:$C$45,2,FALSE))</f>
        <v>0</v>
      </c>
      <c r="U673" s="341">
        <f>IF(ISBLANK($B673),0,VLOOKUP($B673,Listen!$A$2:$C$45,3,FALSE))</f>
        <v>0</v>
      </c>
      <c r="V673" s="342">
        <f t="shared" si="78"/>
        <v>0</v>
      </c>
      <c r="W673" s="342">
        <f t="shared" si="79"/>
        <v>0</v>
      </c>
      <c r="X673" s="342">
        <f t="shared" si="79"/>
        <v>0</v>
      </c>
      <c r="Y673" s="342">
        <f t="shared" si="79"/>
        <v>0</v>
      </c>
      <c r="Z673" s="342">
        <f t="shared" si="79"/>
        <v>0</v>
      </c>
      <c r="AA673" s="342">
        <f t="shared" si="79"/>
        <v>0</v>
      </c>
      <c r="AB673" s="342">
        <f t="shared" si="79"/>
        <v>0</v>
      </c>
      <c r="AC673" s="109">
        <f t="shared" si="76"/>
        <v>0</v>
      </c>
      <c r="AD673" s="109">
        <f>IF(C673=A_Stammdaten!$B$12,E_SAV!$S673-E_SAV!$AE673,HLOOKUP(A_Stammdaten!$B$12-1,$AF$4:$AL$4004,ROW(C673)-3,FALSE)-$AE673)</f>
        <v>0</v>
      </c>
      <c r="AE673" s="109">
        <f>HLOOKUP(A_Stammdaten!$B$12,$AF$4:$AL$4004,ROW(C673)-3,FALSE)</f>
        <v>0</v>
      </c>
      <c r="AF673" s="109">
        <f t="shared" si="74"/>
        <v>0</v>
      </c>
      <c r="AG673" s="109">
        <f t="shared" si="77"/>
        <v>0</v>
      </c>
      <c r="AH673" s="109">
        <f t="shared" si="77"/>
        <v>0</v>
      </c>
      <c r="AI673" s="109">
        <f t="shared" si="77"/>
        <v>0</v>
      </c>
      <c r="AJ673" s="109">
        <f t="shared" si="77"/>
        <v>0</v>
      </c>
      <c r="AK673" s="109">
        <f t="shared" si="77"/>
        <v>0</v>
      </c>
      <c r="AL673" s="109">
        <f t="shared" si="77"/>
        <v>0</v>
      </c>
    </row>
    <row r="674" spans="1:38" x14ac:dyDescent="0.3">
      <c r="A674" s="421"/>
      <c r="B674" s="421"/>
      <c r="C674" s="422"/>
      <c r="D674" s="423"/>
      <c r="E674" s="421"/>
      <c r="F674" s="421"/>
      <c r="G674" s="421"/>
      <c r="H674" s="421"/>
      <c r="I674" s="421"/>
      <c r="J674" s="421"/>
      <c r="K674" s="421"/>
      <c r="L674" s="421"/>
      <c r="M674" s="423"/>
      <c r="N674" s="340">
        <f>IF(C674&gt;A_Stammdaten!$B$12,0,SUM(E674,F674,H674,J674:K674)-SUM(G674,I674,L674:M674))</f>
        <v>0</v>
      </c>
      <c r="O674" s="421"/>
      <c r="P674" s="421"/>
      <c r="Q674" s="421"/>
      <c r="R674" s="421"/>
      <c r="S674" s="108">
        <f t="shared" si="75"/>
        <v>0</v>
      </c>
      <c r="T674" s="341">
        <f>IF(ISBLANK($B674),0,VLOOKUP($B674,Listen!$A$2:$C$45,2,FALSE))</f>
        <v>0</v>
      </c>
      <c r="U674" s="341">
        <f>IF(ISBLANK($B674),0,VLOOKUP($B674,Listen!$A$2:$C$45,3,FALSE))</f>
        <v>0</v>
      </c>
      <c r="V674" s="342">
        <f t="shared" si="78"/>
        <v>0</v>
      </c>
      <c r="W674" s="342">
        <f t="shared" si="79"/>
        <v>0</v>
      </c>
      <c r="X674" s="342">
        <f t="shared" si="79"/>
        <v>0</v>
      </c>
      <c r="Y674" s="342">
        <f t="shared" si="79"/>
        <v>0</v>
      </c>
      <c r="Z674" s="342">
        <f t="shared" si="79"/>
        <v>0</v>
      </c>
      <c r="AA674" s="342">
        <f t="shared" si="79"/>
        <v>0</v>
      </c>
      <c r="AB674" s="342">
        <f t="shared" si="79"/>
        <v>0</v>
      </c>
      <c r="AC674" s="109">
        <f t="shared" si="76"/>
        <v>0</v>
      </c>
      <c r="AD674" s="109">
        <f>IF(C674=A_Stammdaten!$B$12,E_SAV!$S674-E_SAV!$AE674,HLOOKUP(A_Stammdaten!$B$12-1,$AF$4:$AL$4004,ROW(C674)-3,FALSE)-$AE674)</f>
        <v>0</v>
      </c>
      <c r="AE674" s="109">
        <f>HLOOKUP(A_Stammdaten!$B$12,$AF$4:$AL$4004,ROW(C674)-3,FALSE)</f>
        <v>0</v>
      </c>
      <c r="AF674" s="109">
        <f t="shared" si="74"/>
        <v>0</v>
      </c>
      <c r="AG674" s="109">
        <f t="shared" si="77"/>
        <v>0</v>
      </c>
      <c r="AH674" s="109">
        <f t="shared" si="77"/>
        <v>0</v>
      </c>
      <c r="AI674" s="109">
        <f t="shared" si="77"/>
        <v>0</v>
      </c>
      <c r="AJ674" s="109">
        <f t="shared" si="77"/>
        <v>0</v>
      </c>
      <c r="AK674" s="109">
        <f t="shared" si="77"/>
        <v>0</v>
      </c>
      <c r="AL674" s="109">
        <f t="shared" si="77"/>
        <v>0</v>
      </c>
    </row>
    <row r="675" spans="1:38" x14ac:dyDescent="0.3">
      <c r="A675" s="421"/>
      <c r="B675" s="421"/>
      <c r="C675" s="422"/>
      <c r="D675" s="423"/>
      <c r="E675" s="421"/>
      <c r="F675" s="421"/>
      <c r="G675" s="421"/>
      <c r="H675" s="421"/>
      <c r="I675" s="421"/>
      <c r="J675" s="421"/>
      <c r="K675" s="421"/>
      <c r="L675" s="421"/>
      <c r="M675" s="423"/>
      <c r="N675" s="340">
        <f>IF(C675&gt;A_Stammdaten!$B$12,0,SUM(E675,F675,H675,J675:K675)-SUM(G675,I675,L675:M675))</f>
        <v>0</v>
      </c>
      <c r="O675" s="421"/>
      <c r="P675" s="421"/>
      <c r="Q675" s="421"/>
      <c r="R675" s="421"/>
      <c r="S675" s="108">
        <f t="shared" si="75"/>
        <v>0</v>
      </c>
      <c r="T675" s="341">
        <f>IF(ISBLANK($B675),0,VLOOKUP($B675,Listen!$A$2:$C$45,2,FALSE))</f>
        <v>0</v>
      </c>
      <c r="U675" s="341">
        <f>IF(ISBLANK($B675),0,VLOOKUP($B675,Listen!$A$2:$C$45,3,FALSE))</f>
        <v>0</v>
      </c>
      <c r="V675" s="342">
        <f t="shared" si="78"/>
        <v>0</v>
      </c>
      <c r="W675" s="342">
        <f t="shared" si="79"/>
        <v>0</v>
      </c>
      <c r="X675" s="342">
        <f t="shared" si="79"/>
        <v>0</v>
      </c>
      <c r="Y675" s="342">
        <f t="shared" si="79"/>
        <v>0</v>
      </c>
      <c r="Z675" s="342">
        <f t="shared" si="79"/>
        <v>0</v>
      </c>
      <c r="AA675" s="342">
        <f t="shared" si="79"/>
        <v>0</v>
      </c>
      <c r="AB675" s="342">
        <f t="shared" si="79"/>
        <v>0</v>
      </c>
      <c r="AC675" s="109">
        <f t="shared" si="76"/>
        <v>0</v>
      </c>
      <c r="AD675" s="109">
        <f>IF(C675=A_Stammdaten!$B$12,E_SAV!$S675-E_SAV!$AE675,HLOOKUP(A_Stammdaten!$B$12-1,$AF$4:$AL$4004,ROW(C675)-3,FALSE)-$AE675)</f>
        <v>0</v>
      </c>
      <c r="AE675" s="109">
        <f>HLOOKUP(A_Stammdaten!$B$12,$AF$4:$AL$4004,ROW(C675)-3,FALSE)</f>
        <v>0</v>
      </c>
      <c r="AF675" s="109">
        <f t="shared" si="74"/>
        <v>0</v>
      </c>
      <c r="AG675" s="109">
        <f t="shared" si="77"/>
        <v>0</v>
      </c>
      <c r="AH675" s="109">
        <f t="shared" si="77"/>
        <v>0</v>
      </c>
      <c r="AI675" s="109">
        <f t="shared" si="77"/>
        <v>0</v>
      </c>
      <c r="AJ675" s="109">
        <f t="shared" si="77"/>
        <v>0</v>
      </c>
      <c r="AK675" s="109">
        <f t="shared" si="77"/>
        <v>0</v>
      </c>
      <c r="AL675" s="109">
        <f t="shared" si="77"/>
        <v>0</v>
      </c>
    </row>
    <row r="676" spans="1:38" x14ac:dyDescent="0.3">
      <c r="A676" s="421"/>
      <c r="B676" s="421"/>
      <c r="C676" s="422"/>
      <c r="D676" s="423"/>
      <c r="E676" s="421"/>
      <c r="F676" s="421"/>
      <c r="G676" s="421"/>
      <c r="H676" s="421"/>
      <c r="I676" s="421"/>
      <c r="J676" s="421"/>
      <c r="K676" s="421"/>
      <c r="L676" s="421"/>
      <c r="M676" s="423"/>
      <c r="N676" s="340">
        <f>IF(C676&gt;A_Stammdaten!$B$12,0,SUM(E676,F676,H676,J676:K676)-SUM(G676,I676,L676:M676))</f>
        <v>0</v>
      </c>
      <c r="O676" s="421"/>
      <c r="P676" s="421"/>
      <c r="Q676" s="421"/>
      <c r="R676" s="421"/>
      <c r="S676" s="108">
        <f t="shared" si="75"/>
        <v>0</v>
      </c>
      <c r="T676" s="341">
        <f>IF(ISBLANK($B676),0,VLOOKUP($B676,Listen!$A$2:$C$45,2,FALSE))</f>
        <v>0</v>
      </c>
      <c r="U676" s="341">
        <f>IF(ISBLANK($B676),0,VLOOKUP($B676,Listen!$A$2:$C$45,3,FALSE))</f>
        <v>0</v>
      </c>
      <c r="V676" s="342">
        <f t="shared" si="78"/>
        <v>0</v>
      </c>
      <c r="W676" s="342">
        <f t="shared" si="79"/>
        <v>0</v>
      </c>
      <c r="X676" s="342">
        <f t="shared" si="79"/>
        <v>0</v>
      </c>
      <c r="Y676" s="342">
        <f t="shared" si="79"/>
        <v>0</v>
      </c>
      <c r="Z676" s="342">
        <f t="shared" si="79"/>
        <v>0</v>
      </c>
      <c r="AA676" s="342">
        <f t="shared" si="79"/>
        <v>0</v>
      </c>
      <c r="AB676" s="342">
        <f t="shared" si="79"/>
        <v>0</v>
      </c>
      <c r="AC676" s="109">
        <f t="shared" si="76"/>
        <v>0</v>
      </c>
      <c r="AD676" s="109">
        <f>IF(C676=A_Stammdaten!$B$12,E_SAV!$S676-E_SAV!$AE676,HLOOKUP(A_Stammdaten!$B$12-1,$AF$4:$AL$4004,ROW(C676)-3,FALSE)-$AE676)</f>
        <v>0</v>
      </c>
      <c r="AE676" s="109">
        <f>HLOOKUP(A_Stammdaten!$B$12,$AF$4:$AL$4004,ROW(C676)-3,FALSE)</f>
        <v>0</v>
      </c>
      <c r="AF676" s="109">
        <f t="shared" si="74"/>
        <v>0</v>
      </c>
      <c r="AG676" s="109">
        <f t="shared" si="77"/>
        <v>0</v>
      </c>
      <c r="AH676" s="109">
        <f t="shared" si="77"/>
        <v>0</v>
      </c>
      <c r="AI676" s="109">
        <f t="shared" si="77"/>
        <v>0</v>
      </c>
      <c r="AJ676" s="109">
        <f t="shared" si="77"/>
        <v>0</v>
      </c>
      <c r="AK676" s="109">
        <f t="shared" si="77"/>
        <v>0</v>
      </c>
      <c r="AL676" s="109">
        <f t="shared" si="77"/>
        <v>0</v>
      </c>
    </row>
    <row r="677" spans="1:38" x14ac:dyDescent="0.3">
      <c r="A677" s="421"/>
      <c r="B677" s="421"/>
      <c r="C677" s="422"/>
      <c r="D677" s="423"/>
      <c r="E677" s="421"/>
      <c r="F677" s="421"/>
      <c r="G677" s="421"/>
      <c r="H677" s="421"/>
      <c r="I677" s="421"/>
      <c r="J677" s="421"/>
      <c r="K677" s="421"/>
      <c r="L677" s="421"/>
      <c r="M677" s="423"/>
      <c r="N677" s="340">
        <f>IF(C677&gt;A_Stammdaten!$B$12,0,SUM(E677,F677,H677,J677:K677)-SUM(G677,I677,L677:M677))</f>
        <v>0</v>
      </c>
      <c r="O677" s="421"/>
      <c r="P677" s="421"/>
      <c r="Q677" s="421"/>
      <c r="R677" s="421"/>
      <c r="S677" s="108">
        <f t="shared" si="75"/>
        <v>0</v>
      </c>
      <c r="T677" s="341">
        <f>IF(ISBLANK($B677),0,VLOOKUP($B677,Listen!$A$2:$C$45,2,FALSE))</f>
        <v>0</v>
      </c>
      <c r="U677" s="341">
        <f>IF(ISBLANK($B677),0,VLOOKUP($B677,Listen!$A$2:$C$45,3,FALSE))</f>
        <v>0</v>
      </c>
      <c r="V677" s="342">
        <f t="shared" si="78"/>
        <v>0</v>
      </c>
      <c r="W677" s="342">
        <f t="shared" si="79"/>
        <v>0</v>
      </c>
      <c r="X677" s="342">
        <f t="shared" si="79"/>
        <v>0</v>
      </c>
      <c r="Y677" s="342">
        <f t="shared" si="79"/>
        <v>0</v>
      </c>
      <c r="Z677" s="342">
        <f t="shared" si="79"/>
        <v>0</v>
      </c>
      <c r="AA677" s="342">
        <f t="shared" si="79"/>
        <v>0</v>
      </c>
      <c r="AB677" s="342">
        <f t="shared" si="79"/>
        <v>0</v>
      </c>
      <c r="AC677" s="109">
        <f t="shared" si="76"/>
        <v>0</v>
      </c>
      <c r="AD677" s="109">
        <f>IF(C677=A_Stammdaten!$B$12,E_SAV!$S677-E_SAV!$AE677,HLOOKUP(A_Stammdaten!$B$12-1,$AF$4:$AL$4004,ROW(C677)-3,FALSE)-$AE677)</f>
        <v>0</v>
      </c>
      <c r="AE677" s="109">
        <f>HLOOKUP(A_Stammdaten!$B$12,$AF$4:$AL$4004,ROW(C677)-3,FALSE)</f>
        <v>0</v>
      </c>
      <c r="AF677" s="109">
        <f t="shared" si="74"/>
        <v>0</v>
      </c>
      <c r="AG677" s="109">
        <f t="shared" si="77"/>
        <v>0</v>
      </c>
      <c r="AH677" s="109">
        <f t="shared" si="77"/>
        <v>0</v>
      </c>
      <c r="AI677" s="109">
        <f t="shared" si="77"/>
        <v>0</v>
      </c>
      <c r="AJ677" s="109">
        <f t="shared" si="77"/>
        <v>0</v>
      </c>
      <c r="AK677" s="109">
        <f t="shared" si="77"/>
        <v>0</v>
      </c>
      <c r="AL677" s="109">
        <f t="shared" si="77"/>
        <v>0</v>
      </c>
    </row>
    <row r="678" spans="1:38" x14ac:dyDescent="0.3">
      <c r="A678" s="421"/>
      <c r="B678" s="421"/>
      <c r="C678" s="422"/>
      <c r="D678" s="423"/>
      <c r="E678" s="421"/>
      <c r="F678" s="421"/>
      <c r="G678" s="421"/>
      <c r="H678" s="421"/>
      <c r="I678" s="421"/>
      <c r="J678" s="421"/>
      <c r="K678" s="421"/>
      <c r="L678" s="421"/>
      <c r="M678" s="423"/>
      <c r="N678" s="340">
        <f>IF(C678&gt;A_Stammdaten!$B$12,0,SUM(E678,F678,H678,J678:K678)-SUM(G678,I678,L678:M678))</f>
        <v>0</v>
      </c>
      <c r="O678" s="421"/>
      <c r="P678" s="421"/>
      <c r="Q678" s="421"/>
      <c r="R678" s="421"/>
      <c r="S678" s="108">
        <f t="shared" si="75"/>
        <v>0</v>
      </c>
      <c r="T678" s="341">
        <f>IF(ISBLANK($B678),0,VLOOKUP($B678,Listen!$A$2:$C$45,2,FALSE))</f>
        <v>0</v>
      </c>
      <c r="U678" s="341">
        <f>IF(ISBLANK($B678),0,VLOOKUP($B678,Listen!$A$2:$C$45,3,FALSE))</f>
        <v>0</v>
      </c>
      <c r="V678" s="342">
        <f t="shared" si="78"/>
        <v>0</v>
      </c>
      <c r="W678" s="342">
        <f t="shared" si="79"/>
        <v>0</v>
      </c>
      <c r="X678" s="342">
        <f t="shared" si="79"/>
        <v>0</v>
      </c>
      <c r="Y678" s="342">
        <f t="shared" si="79"/>
        <v>0</v>
      </c>
      <c r="Z678" s="342">
        <f t="shared" si="79"/>
        <v>0</v>
      </c>
      <c r="AA678" s="342">
        <f t="shared" si="79"/>
        <v>0</v>
      </c>
      <c r="AB678" s="342">
        <f t="shared" si="79"/>
        <v>0</v>
      </c>
      <c r="AC678" s="109">
        <f t="shared" si="76"/>
        <v>0</v>
      </c>
      <c r="AD678" s="109">
        <f>IF(C678=A_Stammdaten!$B$12,E_SAV!$S678-E_SAV!$AE678,HLOOKUP(A_Stammdaten!$B$12-1,$AF$4:$AL$4004,ROW(C678)-3,FALSE)-$AE678)</f>
        <v>0</v>
      </c>
      <c r="AE678" s="109">
        <f>HLOOKUP(A_Stammdaten!$B$12,$AF$4:$AL$4004,ROW(C678)-3,FALSE)</f>
        <v>0</v>
      </c>
      <c r="AF678" s="109">
        <f t="shared" si="74"/>
        <v>0</v>
      </c>
      <c r="AG678" s="109">
        <f t="shared" si="77"/>
        <v>0</v>
      </c>
      <c r="AH678" s="109">
        <f t="shared" si="77"/>
        <v>0</v>
      </c>
      <c r="AI678" s="109">
        <f t="shared" si="77"/>
        <v>0</v>
      </c>
      <c r="AJ678" s="109">
        <f t="shared" si="77"/>
        <v>0</v>
      </c>
      <c r="AK678" s="109">
        <f t="shared" si="77"/>
        <v>0</v>
      </c>
      <c r="AL678" s="109">
        <f t="shared" si="77"/>
        <v>0</v>
      </c>
    </row>
    <row r="679" spans="1:38" x14ac:dyDescent="0.3">
      <c r="A679" s="421"/>
      <c r="B679" s="421"/>
      <c r="C679" s="422"/>
      <c r="D679" s="423"/>
      <c r="E679" s="421"/>
      <c r="F679" s="421"/>
      <c r="G679" s="421"/>
      <c r="H679" s="421"/>
      <c r="I679" s="421"/>
      <c r="J679" s="421"/>
      <c r="K679" s="421"/>
      <c r="L679" s="421"/>
      <c r="M679" s="423"/>
      <c r="N679" s="340">
        <f>IF(C679&gt;A_Stammdaten!$B$12,0,SUM(E679,F679,H679,J679:K679)-SUM(G679,I679,L679:M679))</f>
        <v>0</v>
      </c>
      <c r="O679" s="421"/>
      <c r="P679" s="421"/>
      <c r="Q679" s="421"/>
      <c r="R679" s="421"/>
      <c r="S679" s="108">
        <f t="shared" si="75"/>
        <v>0</v>
      </c>
      <c r="T679" s="341">
        <f>IF(ISBLANK($B679),0,VLOOKUP($B679,Listen!$A$2:$C$45,2,FALSE))</f>
        <v>0</v>
      </c>
      <c r="U679" s="341">
        <f>IF(ISBLANK($B679),0,VLOOKUP($B679,Listen!$A$2:$C$45,3,FALSE))</f>
        <v>0</v>
      </c>
      <c r="V679" s="342">
        <f t="shared" si="78"/>
        <v>0</v>
      </c>
      <c r="W679" s="342">
        <f t="shared" si="79"/>
        <v>0</v>
      </c>
      <c r="X679" s="342">
        <f t="shared" si="79"/>
        <v>0</v>
      </c>
      <c r="Y679" s="342">
        <f t="shared" si="79"/>
        <v>0</v>
      </c>
      <c r="Z679" s="342">
        <f t="shared" si="79"/>
        <v>0</v>
      </c>
      <c r="AA679" s="342">
        <f t="shared" si="79"/>
        <v>0</v>
      </c>
      <c r="AB679" s="342">
        <f t="shared" si="79"/>
        <v>0</v>
      </c>
      <c r="AC679" s="109">
        <f t="shared" si="76"/>
        <v>0</v>
      </c>
      <c r="AD679" s="109">
        <f>IF(C679=A_Stammdaten!$B$12,E_SAV!$S679-E_SAV!$AE679,HLOOKUP(A_Stammdaten!$B$12-1,$AF$4:$AL$4004,ROW(C679)-3,FALSE)-$AE679)</f>
        <v>0</v>
      </c>
      <c r="AE679" s="109">
        <f>HLOOKUP(A_Stammdaten!$B$12,$AF$4:$AL$4004,ROW(C679)-3,FALSE)</f>
        <v>0</v>
      </c>
      <c r="AF679" s="109">
        <f t="shared" si="74"/>
        <v>0</v>
      </c>
      <c r="AG679" s="109">
        <f t="shared" si="77"/>
        <v>0</v>
      </c>
      <c r="AH679" s="109">
        <f t="shared" si="77"/>
        <v>0</v>
      </c>
      <c r="AI679" s="109">
        <f t="shared" si="77"/>
        <v>0</v>
      </c>
      <c r="AJ679" s="109">
        <f t="shared" si="77"/>
        <v>0</v>
      </c>
      <c r="AK679" s="109">
        <f t="shared" si="77"/>
        <v>0</v>
      </c>
      <c r="AL679" s="109">
        <f t="shared" si="77"/>
        <v>0</v>
      </c>
    </row>
    <row r="680" spans="1:38" x14ac:dyDescent="0.3">
      <c r="A680" s="421"/>
      <c r="B680" s="421"/>
      <c r="C680" s="422"/>
      <c r="D680" s="423"/>
      <c r="E680" s="421"/>
      <c r="F680" s="421"/>
      <c r="G680" s="421"/>
      <c r="H680" s="421"/>
      <c r="I680" s="421"/>
      <c r="J680" s="421"/>
      <c r="K680" s="421"/>
      <c r="L680" s="421"/>
      <c r="M680" s="423"/>
      <c r="N680" s="340">
        <f>IF(C680&gt;A_Stammdaten!$B$12,0,SUM(E680,F680,H680,J680:K680)-SUM(G680,I680,L680:M680))</f>
        <v>0</v>
      </c>
      <c r="O680" s="421"/>
      <c r="P680" s="421"/>
      <c r="Q680" s="421"/>
      <c r="R680" s="421"/>
      <c r="S680" s="108">
        <f t="shared" si="75"/>
        <v>0</v>
      </c>
      <c r="T680" s="341">
        <f>IF(ISBLANK($B680),0,VLOOKUP($B680,Listen!$A$2:$C$45,2,FALSE))</f>
        <v>0</v>
      </c>
      <c r="U680" s="341">
        <f>IF(ISBLANK($B680),0,VLOOKUP($B680,Listen!$A$2:$C$45,3,FALSE))</f>
        <v>0</v>
      </c>
      <c r="V680" s="342">
        <f t="shared" si="78"/>
        <v>0</v>
      </c>
      <c r="W680" s="342">
        <f t="shared" si="79"/>
        <v>0</v>
      </c>
      <c r="X680" s="342">
        <f t="shared" si="79"/>
        <v>0</v>
      </c>
      <c r="Y680" s="342">
        <f t="shared" si="79"/>
        <v>0</v>
      </c>
      <c r="Z680" s="342">
        <f t="shared" si="79"/>
        <v>0</v>
      </c>
      <c r="AA680" s="342">
        <f t="shared" si="79"/>
        <v>0</v>
      </c>
      <c r="AB680" s="342">
        <f t="shared" si="79"/>
        <v>0</v>
      </c>
      <c r="AC680" s="109">
        <f t="shared" si="76"/>
        <v>0</v>
      </c>
      <c r="AD680" s="109">
        <f>IF(C680=A_Stammdaten!$B$12,E_SAV!$S680-E_SAV!$AE680,HLOOKUP(A_Stammdaten!$B$12-1,$AF$4:$AL$4004,ROW(C680)-3,FALSE)-$AE680)</f>
        <v>0</v>
      </c>
      <c r="AE680" s="109">
        <f>HLOOKUP(A_Stammdaten!$B$12,$AF$4:$AL$4004,ROW(C680)-3,FALSE)</f>
        <v>0</v>
      </c>
      <c r="AF680" s="109">
        <f t="shared" si="74"/>
        <v>0</v>
      </c>
      <c r="AG680" s="109">
        <f t="shared" si="77"/>
        <v>0</v>
      </c>
      <c r="AH680" s="109">
        <f t="shared" si="77"/>
        <v>0</v>
      </c>
      <c r="AI680" s="109">
        <f t="shared" si="77"/>
        <v>0</v>
      </c>
      <c r="AJ680" s="109">
        <f t="shared" si="77"/>
        <v>0</v>
      </c>
      <c r="AK680" s="109">
        <f t="shared" si="77"/>
        <v>0</v>
      </c>
      <c r="AL680" s="109">
        <f t="shared" si="77"/>
        <v>0</v>
      </c>
    </row>
    <row r="681" spans="1:38" x14ac:dyDescent="0.3">
      <c r="A681" s="421"/>
      <c r="B681" s="421"/>
      <c r="C681" s="422"/>
      <c r="D681" s="423"/>
      <c r="E681" s="421"/>
      <c r="F681" s="421"/>
      <c r="G681" s="421"/>
      <c r="H681" s="421"/>
      <c r="I681" s="421"/>
      <c r="J681" s="421"/>
      <c r="K681" s="421"/>
      <c r="L681" s="421"/>
      <c r="M681" s="423"/>
      <c r="N681" s="340">
        <f>IF(C681&gt;A_Stammdaten!$B$12,0,SUM(E681,F681,H681,J681:K681)-SUM(G681,I681,L681:M681))</f>
        <v>0</v>
      </c>
      <c r="O681" s="421"/>
      <c r="P681" s="421"/>
      <c r="Q681" s="421"/>
      <c r="R681" s="421"/>
      <c r="S681" s="108">
        <f t="shared" si="75"/>
        <v>0</v>
      </c>
      <c r="T681" s="341">
        <f>IF(ISBLANK($B681),0,VLOOKUP($B681,Listen!$A$2:$C$45,2,FALSE))</f>
        <v>0</v>
      </c>
      <c r="U681" s="341">
        <f>IF(ISBLANK($B681),0,VLOOKUP($B681,Listen!$A$2:$C$45,3,FALSE))</f>
        <v>0</v>
      </c>
      <c r="V681" s="342">
        <f t="shared" si="78"/>
        <v>0</v>
      </c>
      <c r="W681" s="342">
        <f t="shared" si="79"/>
        <v>0</v>
      </c>
      <c r="X681" s="342">
        <f t="shared" si="79"/>
        <v>0</v>
      </c>
      <c r="Y681" s="342">
        <f t="shared" si="79"/>
        <v>0</v>
      </c>
      <c r="Z681" s="342">
        <f t="shared" si="79"/>
        <v>0</v>
      </c>
      <c r="AA681" s="342">
        <f t="shared" si="79"/>
        <v>0</v>
      </c>
      <c r="AB681" s="342">
        <f t="shared" si="79"/>
        <v>0</v>
      </c>
      <c r="AC681" s="109">
        <f t="shared" si="76"/>
        <v>0</v>
      </c>
      <c r="AD681" s="109">
        <f>IF(C681=A_Stammdaten!$B$12,E_SAV!$S681-E_SAV!$AE681,HLOOKUP(A_Stammdaten!$B$12-1,$AF$4:$AL$4004,ROW(C681)-3,FALSE)-$AE681)</f>
        <v>0</v>
      </c>
      <c r="AE681" s="109">
        <f>HLOOKUP(A_Stammdaten!$B$12,$AF$4:$AL$4004,ROW(C681)-3,FALSE)</f>
        <v>0</v>
      </c>
      <c r="AF681" s="109">
        <f t="shared" si="74"/>
        <v>0</v>
      </c>
      <c r="AG681" s="109">
        <f t="shared" si="77"/>
        <v>0</v>
      </c>
      <c r="AH681" s="109">
        <f t="shared" si="77"/>
        <v>0</v>
      </c>
      <c r="AI681" s="109">
        <f t="shared" si="77"/>
        <v>0</v>
      </c>
      <c r="AJ681" s="109">
        <f t="shared" si="77"/>
        <v>0</v>
      </c>
      <c r="AK681" s="109">
        <f t="shared" si="77"/>
        <v>0</v>
      </c>
      <c r="AL681" s="109">
        <f t="shared" si="77"/>
        <v>0</v>
      </c>
    </row>
    <row r="682" spans="1:38" x14ac:dyDescent="0.3">
      <c r="A682" s="421"/>
      <c r="B682" s="421"/>
      <c r="C682" s="422"/>
      <c r="D682" s="423"/>
      <c r="E682" s="421"/>
      <c r="F682" s="421"/>
      <c r="G682" s="421"/>
      <c r="H682" s="421"/>
      <c r="I682" s="421"/>
      <c r="J682" s="421"/>
      <c r="K682" s="421"/>
      <c r="L682" s="421"/>
      <c r="M682" s="423"/>
      <c r="N682" s="340">
        <f>IF(C682&gt;A_Stammdaten!$B$12,0,SUM(E682,F682,H682,J682:K682)-SUM(G682,I682,L682:M682))</f>
        <v>0</v>
      </c>
      <c r="O682" s="421"/>
      <c r="P682" s="421"/>
      <c r="Q682" s="421"/>
      <c r="R682" s="421"/>
      <c r="S682" s="108">
        <f t="shared" si="75"/>
        <v>0</v>
      </c>
      <c r="T682" s="341">
        <f>IF(ISBLANK($B682),0,VLOOKUP($B682,Listen!$A$2:$C$45,2,FALSE))</f>
        <v>0</v>
      </c>
      <c r="U682" s="341">
        <f>IF(ISBLANK($B682),0,VLOOKUP($B682,Listen!$A$2:$C$45,3,FALSE))</f>
        <v>0</v>
      </c>
      <c r="V682" s="342">
        <f t="shared" si="78"/>
        <v>0</v>
      </c>
      <c r="W682" s="342">
        <f t="shared" si="79"/>
        <v>0</v>
      </c>
      <c r="X682" s="342">
        <f t="shared" si="79"/>
        <v>0</v>
      </c>
      <c r="Y682" s="342">
        <f t="shared" si="79"/>
        <v>0</v>
      </c>
      <c r="Z682" s="342">
        <f t="shared" si="79"/>
        <v>0</v>
      </c>
      <c r="AA682" s="342">
        <f t="shared" si="79"/>
        <v>0</v>
      </c>
      <c r="AB682" s="342">
        <f t="shared" si="79"/>
        <v>0</v>
      </c>
      <c r="AC682" s="109">
        <f t="shared" si="76"/>
        <v>0</v>
      </c>
      <c r="AD682" s="109">
        <f>IF(C682=A_Stammdaten!$B$12,E_SAV!$S682-E_SAV!$AE682,HLOOKUP(A_Stammdaten!$B$12-1,$AF$4:$AL$4004,ROW(C682)-3,FALSE)-$AE682)</f>
        <v>0</v>
      </c>
      <c r="AE682" s="109">
        <f>HLOOKUP(A_Stammdaten!$B$12,$AF$4:$AL$4004,ROW(C682)-3,FALSE)</f>
        <v>0</v>
      </c>
      <c r="AF682" s="109">
        <f t="shared" si="74"/>
        <v>0</v>
      </c>
      <c r="AG682" s="109">
        <f t="shared" si="77"/>
        <v>0</v>
      </c>
      <c r="AH682" s="109">
        <f t="shared" si="77"/>
        <v>0</v>
      </c>
      <c r="AI682" s="109">
        <f t="shared" si="77"/>
        <v>0</v>
      </c>
      <c r="AJ682" s="109">
        <f t="shared" si="77"/>
        <v>0</v>
      </c>
      <c r="AK682" s="109">
        <f t="shared" si="77"/>
        <v>0</v>
      </c>
      <c r="AL682" s="109">
        <f t="shared" si="77"/>
        <v>0</v>
      </c>
    </row>
    <row r="683" spans="1:38" x14ac:dyDescent="0.3">
      <c r="A683" s="421"/>
      <c r="B683" s="421"/>
      <c r="C683" s="422"/>
      <c r="D683" s="423"/>
      <c r="E683" s="421"/>
      <c r="F683" s="421"/>
      <c r="G683" s="421"/>
      <c r="H683" s="421"/>
      <c r="I683" s="421"/>
      <c r="J683" s="421"/>
      <c r="K683" s="421"/>
      <c r="L683" s="421"/>
      <c r="M683" s="423"/>
      <c r="N683" s="340">
        <f>IF(C683&gt;A_Stammdaten!$B$12,0,SUM(E683,F683,H683,J683:K683)-SUM(G683,I683,L683:M683))</f>
        <v>0</v>
      </c>
      <c r="O683" s="421"/>
      <c r="P683" s="421"/>
      <c r="Q683" s="421"/>
      <c r="R683" s="421"/>
      <c r="S683" s="108">
        <f t="shared" si="75"/>
        <v>0</v>
      </c>
      <c r="T683" s="341">
        <f>IF(ISBLANK($B683),0,VLOOKUP($B683,Listen!$A$2:$C$45,2,FALSE))</f>
        <v>0</v>
      </c>
      <c r="U683" s="341">
        <f>IF(ISBLANK($B683),0,VLOOKUP($B683,Listen!$A$2:$C$45,3,FALSE))</f>
        <v>0</v>
      </c>
      <c r="V683" s="342">
        <f t="shared" si="78"/>
        <v>0</v>
      </c>
      <c r="W683" s="342">
        <f t="shared" si="79"/>
        <v>0</v>
      </c>
      <c r="X683" s="342">
        <f t="shared" si="79"/>
        <v>0</v>
      </c>
      <c r="Y683" s="342">
        <f t="shared" si="79"/>
        <v>0</v>
      </c>
      <c r="Z683" s="342">
        <f t="shared" si="79"/>
        <v>0</v>
      </c>
      <c r="AA683" s="342">
        <f t="shared" si="79"/>
        <v>0</v>
      </c>
      <c r="AB683" s="342">
        <f t="shared" si="79"/>
        <v>0</v>
      </c>
      <c r="AC683" s="109">
        <f t="shared" si="76"/>
        <v>0</v>
      </c>
      <c r="AD683" s="109">
        <f>IF(C683=A_Stammdaten!$B$12,E_SAV!$S683-E_SAV!$AE683,HLOOKUP(A_Stammdaten!$B$12-1,$AF$4:$AL$4004,ROW(C683)-3,FALSE)-$AE683)</f>
        <v>0</v>
      </c>
      <c r="AE683" s="109">
        <f>HLOOKUP(A_Stammdaten!$B$12,$AF$4:$AL$4004,ROW(C683)-3,FALSE)</f>
        <v>0</v>
      </c>
      <c r="AF683" s="109">
        <f t="shared" si="74"/>
        <v>0</v>
      </c>
      <c r="AG683" s="109">
        <f t="shared" si="77"/>
        <v>0</v>
      </c>
      <c r="AH683" s="109">
        <f t="shared" si="77"/>
        <v>0</v>
      </c>
      <c r="AI683" s="109">
        <f t="shared" si="77"/>
        <v>0</v>
      </c>
      <c r="AJ683" s="109">
        <f t="shared" si="77"/>
        <v>0</v>
      </c>
      <c r="AK683" s="109">
        <f t="shared" si="77"/>
        <v>0</v>
      </c>
      <c r="AL683" s="109">
        <f t="shared" si="77"/>
        <v>0</v>
      </c>
    </row>
    <row r="684" spans="1:38" x14ac:dyDescent="0.3">
      <c r="A684" s="421"/>
      <c r="B684" s="421"/>
      <c r="C684" s="422"/>
      <c r="D684" s="423"/>
      <c r="E684" s="421"/>
      <c r="F684" s="421"/>
      <c r="G684" s="421"/>
      <c r="H684" s="421"/>
      <c r="I684" s="421"/>
      <c r="J684" s="421"/>
      <c r="K684" s="421"/>
      <c r="L684" s="421"/>
      <c r="M684" s="423"/>
      <c r="N684" s="340">
        <f>IF(C684&gt;A_Stammdaten!$B$12,0,SUM(E684,F684,H684,J684:K684)-SUM(G684,I684,L684:M684))</f>
        <v>0</v>
      </c>
      <c r="O684" s="421"/>
      <c r="P684" s="421"/>
      <c r="Q684" s="421"/>
      <c r="R684" s="421"/>
      <c r="S684" s="108">
        <f t="shared" si="75"/>
        <v>0</v>
      </c>
      <c r="T684" s="341">
        <f>IF(ISBLANK($B684),0,VLOOKUP($B684,Listen!$A$2:$C$45,2,FALSE))</f>
        <v>0</v>
      </c>
      <c r="U684" s="341">
        <f>IF(ISBLANK($B684),0,VLOOKUP($B684,Listen!$A$2:$C$45,3,FALSE))</f>
        <v>0</v>
      </c>
      <c r="V684" s="342">
        <f t="shared" si="78"/>
        <v>0</v>
      </c>
      <c r="W684" s="342">
        <f t="shared" si="79"/>
        <v>0</v>
      </c>
      <c r="X684" s="342">
        <f t="shared" si="79"/>
        <v>0</v>
      </c>
      <c r="Y684" s="342">
        <f t="shared" si="79"/>
        <v>0</v>
      </c>
      <c r="Z684" s="342">
        <f t="shared" si="79"/>
        <v>0</v>
      </c>
      <c r="AA684" s="342">
        <f t="shared" si="79"/>
        <v>0</v>
      </c>
      <c r="AB684" s="342">
        <f t="shared" si="79"/>
        <v>0</v>
      </c>
      <c r="AC684" s="109">
        <f t="shared" si="76"/>
        <v>0</v>
      </c>
      <c r="AD684" s="109">
        <f>IF(C684=A_Stammdaten!$B$12,E_SAV!$S684-E_SAV!$AE684,HLOOKUP(A_Stammdaten!$B$12-1,$AF$4:$AL$4004,ROW(C684)-3,FALSE)-$AE684)</f>
        <v>0</v>
      </c>
      <c r="AE684" s="109">
        <f>HLOOKUP(A_Stammdaten!$B$12,$AF$4:$AL$4004,ROW(C684)-3,FALSE)</f>
        <v>0</v>
      </c>
      <c r="AF684" s="109">
        <f t="shared" si="74"/>
        <v>0</v>
      </c>
      <c r="AG684" s="109">
        <f t="shared" si="77"/>
        <v>0</v>
      </c>
      <c r="AH684" s="109">
        <f t="shared" si="77"/>
        <v>0</v>
      </c>
      <c r="AI684" s="109">
        <f t="shared" si="77"/>
        <v>0</v>
      </c>
      <c r="AJ684" s="109">
        <f t="shared" si="77"/>
        <v>0</v>
      </c>
      <c r="AK684" s="109">
        <f t="shared" si="77"/>
        <v>0</v>
      </c>
      <c r="AL684" s="109">
        <f t="shared" si="77"/>
        <v>0</v>
      </c>
    </row>
    <row r="685" spans="1:38" x14ac:dyDescent="0.3">
      <c r="A685" s="421"/>
      <c r="B685" s="421"/>
      <c r="C685" s="422"/>
      <c r="D685" s="423"/>
      <c r="E685" s="421"/>
      <c r="F685" s="421"/>
      <c r="G685" s="421"/>
      <c r="H685" s="421"/>
      <c r="I685" s="421"/>
      <c r="J685" s="421"/>
      <c r="K685" s="421"/>
      <c r="L685" s="421"/>
      <c r="M685" s="423"/>
      <c r="N685" s="340">
        <f>IF(C685&gt;A_Stammdaten!$B$12,0,SUM(E685,F685,H685,J685:K685)-SUM(G685,I685,L685:M685))</f>
        <v>0</v>
      </c>
      <c r="O685" s="421"/>
      <c r="P685" s="421"/>
      <c r="Q685" s="421"/>
      <c r="R685" s="421"/>
      <c r="S685" s="108">
        <f t="shared" si="75"/>
        <v>0</v>
      </c>
      <c r="T685" s="341">
        <f>IF(ISBLANK($B685),0,VLOOKUP($B685,Listen!$A$2:$C$45,2,FALSE))</f>
        <v>0</v>
      </c>
      <c r="U685" s="341">
        <f>IF(ISBLANK($B685),0,VLOOKUP($B685,Listen!$A$2:$C$45,3,FALSE))</f>
        <v>0</v>
      </c>
      <c r="V685" s="342">
        <f t="shared" si="78"/>
        <v>0</v>
      </c>
      <c r="W685" s="342">
        <f t="shared" si="79"/>
        <v>0</v>
      </c>
      <c r="X685" s="342">
        <f t="shared" si="79"/>
        <v>0</v>
      </c>
      <c r="Y685" s="342">
        <f t="shared" si="79"/>
        <v>0</v>
      </c>
      <c r="Z685" s="342">
        <f t="shared" si="79"/>
        <v>0</v>
      </c>
      <c r="AA685" s="342">
        <f t="shared" si="79"/>
        <v>0</v>
      </c>
      <c r="AB685" s="342">
        <f t="shared" si="79"/>
        <v>0</v>
      </c>
      <c r="AC685" s="109">
        <f t="shared" si="76"/>
        <v>0</v>
      </c>
      <c r="AD685" s="109">
        <f>IF(C685=A_Stammdaten!$B$12,E_SAV!$S685-E_SAV!$AE685,HLOOKUP(A_Stammdaten!$B$12-1,$AF$4:$AL$4004,ROW(C685)-3,FALSE)-$AE685)</f>
        <v>0</v>
      </c>
      <c r="AE685" s="109">
        <f>HLOOKUP(A_Stammdaten!$B$12,$AF$4:$AL$4004,ROW(C685)-3,FALSE)</f>
        <v>0</v>
      </c>
      <c r="AF685" s="109">
        <f t="shared" si="74"/>
        <v>0</v>
      </c>
      <c r="AG685" s="109">
        <f t="shared" si="77"/>
        <v>0</v>
      </c>
      <c r="AH685" s="109">
        <f t="shared" si="77"/>
        <v>0</v>
      </c>
      <c r="AI685" s="109">
        <f t="shared" si="77"/>
        <v>0</v>
      </c>
      <c r="AJ685" s="109">
        <f t="shared" si="77"/>
        <v>0</v>
      </c>
      <c r="AK685" s="109">
        <f t="shared" si="77"/>
        <v>0</v>
      </c>
      <c r="AL685" s="109">
        <f t="shared" si="77"/>
        <v>0</v>
      </c>
    </row>
    <row r="686" spans="1:38" x14ac:dyDescent="0.3">
      <c r="A686" s="421"/>
      <c r="B686" s="421"/>
      <c r="C686" s="422"/>
      <c r="D686" s="423"/>
      <c r="E686" s="421"/>
      <c r="F686" s="421"/>
      <c r="G686" s="421"/>
      <c r="H686" s="421"/>
      <c r="I686" s="421"/>
      <c r="J686" s="421"/>
      <c r="K686" s="421"/>
      <c r="L686" s="421"/>
      <c r="M686" s="423"/>
      <c r="N686" s="340">
        <f>IF(C686&gt;A_Stammdaten!$B$12,0,SUM(E686,F686,H686,J686:K686)-SUM(G686,I686,L686:M686))</f>
        <v>0</v>
      </c>
      <c r="O686" s="421"/>
      <c r="P686" s="421"/>
      <c r="Q686" s="421"/>
      <c r="R686" s="421"/>
      <c r="S686" s="108">
        <f t="shared" si="75"/>
        <v>0</v>
      </c>
      <c r="T686" s="341">
        <f>IF(ISBLANK($B686),0,VLOOKUP($B686,Listen!$A$2:$C$45,2,FALSE))</f>
        <v>0</v>
      </c>
      <c r="U686" s="341">
        <f>IF(ISBLANK($B686),0,VLOOKUP($B686,Listen!$A$2:$C$45,3,FALSE))</f>
        <v>0</v>
      </c>
      <c r="V686" s="342">
        <f t="shared" si="78"/>
        <v>0</v>
      </c>
      <c r="W686" s="342">
        <f t="shared" si="79"/>
        <v>0</v>
      </c>
      <c r="X686" s="342">
        <f t="shared" si="79"/>
        <v>0</v>
      </c>
      <c r="Y686" s="342">
        <f t="shared" si="79"/>
        <v>0</v>
      </c>
      <c r="Z686" s="342">
        <f t="shared" si="79"/>
        <v>0</v>
      </c>
      <c r="AA686" s="342">
        <f t="shared" si="79"/>
        <v>0</v>
      </c>
      <c r="AB686" s="342">
        <f t="shared" si="79"/>
        <v>0</v>
      </c>
      <c r="AC686" s="109">
        <f t="shared" si="76"/>
        <v>0</v>
      </c>
      <c r="AD686" s="109">
        <f>IF(C686=A_Stammdaten!$B$12,E_SAV!$S686-E_SAV!$AE686,HLOOKUP(A_Stammdaten!$B$12-1,$AF$4:$AL$4004,ROW(C686)-3,FALSE)-$AE686)</f>
        <v>0</v>
      </c>
      <c r="AE686" s="109">
        <f>HLOOKUP(A_Stammdaten!$B$12,$AF$4:$AL$4004,ROW(C686)-3,FALSE)</f>
        <v>0</v>
      </c>
      <c r="AF686" s="109">
        <f t="shared" si="74"/>
        <v>0</v>
      </c>
      <c r="AG686" s="109">
        <f t="shared" si="77"/>
        <v>0</v>
      </c>
      <c r="AH686" s="109">
        <f t="shared" si="77"/>
        <v>0</v>
      </c>
      <c r="AI686" s="109">
        <f t="shared" si="77"/>
        <v>0</v>
      </c>
      <c r="AJ686" s="109">
        <f t="shared" si="77"/>
        <v>0</v>
      </c>
      <c r="AK686" s="109">
        <f t="shared" si="77"/>
        <v>0</v>
      </c>
      <c r="AL686" s="109">
        <f t="shared" si="77"/>
        <v>0</v>
      </c>
    </row>
    <row r="687" spans="1:38" x14ac:dyDescent="0.3">
      <c r="A687" s="421"/>
      <c r="B687" s="421"/>
      <c r="C687" s="422"/>
      <c r="D687" s="423"/>
      <c r="E687" s="421"/>
      <c r="F687" s="421"/>
      <c r="G687" s="421"/>
      <c r="H687" s="421"/>
      <c r="I687" s="421"/>
      <c r="J687" s="421"/>
      <c r="K687" s="421"/>
      <c r="L687" s="421"/>
      <c r="M687" s="423"/>
      <c r="N687" s="340">
        <f>IF(C687&gt;A_Stammdaten!$B$12,0,SUM(E687,F687,H687,J687:K687)-SUM(G687,I687,L687:M687))</f>
        <v>0</v>
      </c>
      <c r="O687" s="421"/>
      <c r="P687" s="421"/>
      <c r="Q687" s="421"/>
      <c r="R687" s="421"/>
      <c r="S687" s="108">
        <f t="shared" si="75"/>
        <v>0</v>
      </c>
      <c r="T687" s="341">
        <f>IF(ISBLANK($B687),0,VLOOKUP($B687,Listen!$A$2:$C$45,2,FALSE))</f>
        <v>0</v>
      </c>
      <c r="U687" s="341">
        <f>IF(ISBLANK($B687),0,VLOOKUP($B687,Listen!$A$2:$C$45,3,FALSE))</f>
        <v>0</v>
      </c>
      <c r="V687" s="342">
        <f t="shared" si="78"/>
        <v>0</v>
      </c>
      <c r="W687" s="342">
        <f t="shared" si="79"/>
        <v>0</v>
      </c>
      <c r="X687" s="342">
        <f t="shared" si="79"/>
        <v>0</v>
      </c>
      <c r="Y687" s="342">
        <f t="shared" si="79"/>
        <v>0</v>
      </c>
      <c r="Z687" s="342">
        <f t="shared" si="79"/>
        <v>0</v>
      </c>
      <c r="AA687" s="342">
        <f t="shared" si="79"/>
        <v>0</v>
      </c>
      <c r="AB687" s="342">
        <f t="shared" si="79"/>
        <v>0</v>
      </c>
      <c r="AC687" s="109">
        <f t="shared" si="76"/>
        <v>0</v>
      </c>
      <c r="AD687" s="109">
        <f>IF(C687=A_Stammdaten!$B$12,E_SAV!$S687-E_SAV!$AE687,HLOOKUP(A_Stammdaten!$B$12-1,$AF$4:$AL$4004,ROW(C687)-3,FALSE)-$AE687)</f>
        <v>0</v>
      </c>
      <c r="AE687" s="109">
        <f>HLOOKUP(A_Stammdaten!$B$12,$AF$4:$AL$4004,ROW(C687)-3,FALSE)</f>
        <v>0</v>
      </c>
      <c r="AF687" s="109">
        <f t="shared" si="74"/>
        <v>0</v>
      </c>
      <c r="AG687" s="109">
        <f t="shared" si="77"/>
        <v>0</v>
      </c>
      <c r="AH687" s="109">
        <f t="shared" si="77"/>
        <v>0</v>
      </c>
      <c r="AI687" s="109">
        <f t="shared" si="77"/>
        <v>0</v>
      </c>
      <c r="AJ687" s="109">
        <f t="shared" si="77"/>
        <v>0</v>
      </c>
      <c r="AK687" s="109">
        <f t="shared" si="77"/>
        <v>0</v>
      </c>
      <c r="AL687" s="109">
        <f t="shared" si="77"/>
        <v>0</v>
      </c>
    </row>
    <row r="688" spans="1:38" x14ac:dyDescent="0.3">
      <c r="A688" s="421"/>
      <c r="B688" s="421"/>
      <c r="C688" s="422"/>
      <c r="D688" s="423"/>
      <c r="E688" s="421"/>
      <c r="F688" s="421"/>
      <c r="G688" s="421"/>
      <c r="H688" s="421"/>
      <c r="I688" s="421"/>
      <c r="J688" s="421"/>
      <c r="K688" s="421"/>
      <c r="L688" s="421"/>
      <c r="M688" s="423"/>
      <c r="N688" s="340">
        <f>IF(C688&gt;A_Stammdaten!$B$12,0,SUM(E688,F688,H688,J688:K688)-SUM(G688,I688,L688:M688))</f>
        <v>0</v>
      </c>
      <c r="O688" s="421"/>
      <c r="P688" s="421"/>
      <c r="Q688" s="421"/>
      <c r="R688" s="421"/>
      <c r="S688" s="108">
        <f t="shared" si="75"/>
        <v>0</v>
      </c>
      <c r="T688" s="341">
        <f>IF(ISBLANK($B688),0,VLOOKUP($B688,Listen!$A$2:$C$45,2,FALSE))</f>
        <v>0</v>
      </c>
      <c r="U688" s="341">
        <f>IF(ISBLANK($B688),0,VLOOKUP($B688,Listen!$A$2:$C$45,3,FALSE))</f>
        <v>0</v>
      </c>
      <c r="V688" s="342">
        <f t="shared" si="78"/>
        <v>0</v>
      </c>
      <c r="W688" s="342">
        <f t="shared" si="79"/>
        <v>0</v>
      </c>
      <c r="X688" s="342">
        <f t="shared" si="79"/>
        <v>0</v>
      </c>
      <c r="Y688" s="342">
        <f t="shared" si="79"/>
        <v>0</v>
      </c>
      <c r="Z688" s="342">
        <f t="shared" si="79"/>
        <v>0</v>
      </c>
      <c r="AA688" s="342">
        <f t="shared" si="79"/>
        <v>0</v>
      </c>
      <c r="AB688" s="342">
        <f t="shared" si="79"/>
        <v>0</v>
      </c>
      <c r="AC688" s="109">
        <f t="shared" si="76"/>
        <v>0</v>
      </c>
      <c r="AD688" s="109">
        <f>IF(C688=A_Stammdaten!$B$12,E_SAV!$S688-E_SAV!$AE688,HLOOKUP(A_Stammdaten!$B$12-1,$AF$4:$AL$4004,ROW(C688)-3,FALSE)-$AE688)</f>
        <v>0</v>
      </c>
      <c r="AE688" s="109">
        <f>HLOOKUP(A_Stammdaten!$B$12,$AF$4:$AL$4004,ROW(C688)-3,FALSE)</f>
        <v>0</v>
      </c>
      <c r="AF688" s="109">
        <f t="shared" si="74"/>
        <v>0</v>
      </c>
      <c r="AG688" s="109">
        <f t="shared" si="77"/>
        <v>0</v>
      </c>
      <c r="AH688" s="109">
        <f t="shared" si="77"/>
        <v>0</v>
      </c>
      <c r="AI688" s="109">
        <f t="shared" si="77"/>
        <v>0</v>
      </c>
      <c r="AJ688" s="109">
        <f t="shared" si="77"/>
        <v>0</v>
      </c>
      <c r="AK688" s="109">
        <f t="shared" si="77"/>
        <v>0</v>
      </c>
      <c r="AL688" s="109">
        <f t="shared" si="77"/>
        <v>0</v>
      </c>
    </row>
    <row r="689" spans="1:38" x14ac:dyDescent="0.3">
      <c r="A689" s="421"/>
      <c r="B689" s="421"/>
      <c r="C689" s="422"/>
      <c r="D689" s="423"/>
      <c r="E689" s="421"/>
      <c r="F689" s="421"/>
      <c r="G689" s="421"/>
      <c r="H689" s="421"/>
      <c r="I689" s="421"/>
      <c r="J689" s="421"/>
      <c r="K689" s="421"/>
      <c r="L689" s="421"/>
      <c r="M689" s="423"/>
      <c r="N689" s="340">
        <f>IF(C689&gt;A_Stammdaten!$B$12,0,SUM(E689,F689,H689,J689:K689)-SUM(G689,I689,L689:M689))</f>
        <v>0</v>
      </c>
      <c r="O689" s="421"/>
      <c r="P689" s="421"/>
      <c r="Q689" s="421"/>
      <c r="R689" s="421"/>
      <c r="S689" s="108">
        <f t="shared" si="75"/>
        <v>0</v>
      </c>
      <c r="T689" s="341">
        <f>IF(ISBLANK($B689),0,VLOOKUP($B689,Listen!$A$2:$C$45,2,FALSE))</f>
        <v>0</v>
      </c>
      <c r="U689" s="341">
        <f>IF(ISBLANK($B689),0,VLOOKUP($B689,Listen!$A$2:$C$45,3,FALSE))</f>
        <v>0</v>
      </c>
      <c r="V689" s="342">
        <f t="shared" si="78"/>
        <v>0</v>
      </c>
      <c r="W689" s="342">
        <f t="shared" si="79"/>
        <v>0</v>
      </c>
      <c r="X689" s="342">
        <f t="shared" si="79"/>
        <v>0</v>
      </c>
      <c r="Y689" s="342">
        <f t="shared" si="79"/>
        <v>0</v>
      </c>
      <c r="Z689" s="342">
        <f t="shared" si="79"/>
        <v>0</v>
      </c>
      <c r="AA689" s="342">
        <f t="shared" si="79"/>
        <v>0</v>
      </c>
      <c r="AB689" s="342">
        <f t="shared" si="79"/>
        <v>0</v>
      </c>
      <c r="AC689" s="109">
        <f t="shared" si="76"/>
        <v>0</v>
      </c>
      <c r="AD689" s="109">
        <f>IF(C689=A_Stammdaten!$B$12,E_SAV!$S689-E_SAV!$AE689,HLOOKUP(A_Stammdaten!$B$12-1,$AF$4:$AL$4004,ROW(C689)-3,FALSE)-$AE689)</f>
        <v>0</v>
      </c>
      <c r="AE689" s="109">
        <f>HLOOKUP(A_Stammdaten!$B$12,$AF$4:$AL$4004,ROW(C689)-3,FALSE)</f>
        <v>0</v>
      </c>
      <c r="AF689" s="109">
        <f t="shared" si="74"/>
        <v>0</v>
      </c>
      <c r="AG689" s="109">
        <f t="shared" si="77"/>
        <v>0</v>
      </c>
      <c r="AH689" s="109">
        <f t="shared" si="77"/>
        <v>0</v>
      </c>
      <c r="AI689" s="109">
        <f t="shared" si="77"/>
        <v>0</v>
      </c>
      <c r="AJ689" s="109">
        <f t="shared" ref="AJ689:AL752" si="80">IF(OR($C689=0,$S689=0,Z689-(AJ$4-$C689)=0),0,IF($C689&lt;AJ$4,AI689-AI689/(Z689-(AJ$4-$C689)),IF($C689=AJ$4,$S689-$S689/Z689,0)))</f>
        <v>0</v>
      </c>
      <c r="AK689" s="109">
        <f t="shared" si="80"/>
        <v>0</v>
      </c>
      <c r="AL689" s="109">
        <f t="shared" si="80"/>
        <v>0</v>
      </c>
    </row>
    <row r="690" spans="1:38" x14ac:dyDescent="0.3">
      <c r="A690" s="421"/>
      <c r="B690" s="421"/>
      <c r="C690" s="422"/>
      <c r="D690" s="423"/>
      <c r="E690" s="421"/>
      <c r="F690" s="421"/>
      <c r="G690" s="421"/>
      <c r="H690" s="421"/>
      <c r="I690" s="421"/>
      <c r="J690" s="421"/>
      <c r="K690" s="421"/>
      <c r="L690" s="421"/>
      <c r="M690" s="423"/>
      <c r="N690" s="340">
        <f>IF(C690&gt;A_Stammdaten!$B$12,0,SUM(E690,F690,H690,J690:K690)-SUM(G690,I690,L690:M690))</f>
        <v>0</v>
      </c>
      <c r="O690" s="421"/>
      <c r="P690" s="421"/>
      <c r="Q690" s="421"/>
      <c r="R690" s="421"/>
      <c r="S690" s="108">
        <f t="shared" si="75"/>
        <v>0</v>
      </c>
      <c r="T690" s="341">
        <f>IF(ISBLANK($B690),0,VLOOKUP($B690,Listen!$A$2:$C$45,2,FALSE))</f>
        <v>0</v>
      </c>
      <c r="U690" s="341">
        <f>IF(ISBLANK($B690),0,VLOOKUP($B690,Listen!$A$2:$C$45,3,FALSE))</f>
        <v>0</v>
      </c>
      <c r="V690" s="342">
        <f t="shared" si="78"/>
        <v>0</v>
      </c>
      <c r="W690" s="342">
        <f t="shared" si="79"/>
        <v>0</v>
      </c>
      <c r="X690" s="342">
        <f t="shared" si="79"/>
        <v>0</v>
      </c>
      <c r="Y690" s="342">
        <f t="shared" si="79"/>
        <v>0</v>
      </c>
      <c r="Z690" s="342">
        <f t="shared" si="79"/>
        <v>0</v>
      </c>
      <c r="AA690" s="342">
        <f t="shared" si="79"/>
        <v>0</v>
      </c>
      <c r="AB690" s="342">
        <f t="shared" si="79"/>
        <v>0</v>
      </c>
      <c r="AC690" s="109">
        <f t="shared" si="76"/>
        <v>0</v>
      </c>
      <c r="AD690" s="109">
        <f>IF(C690=A_Stammdaten!$B$12,E_SAV!$S690-E_SAV!$AE690,HLOOKUP(A_Stammdaten!$B$12-1,$AF$4:$AL$4004,ROW(C690)-3,FALSE)-$AE690)</f>
        <v>0</v>
      </c>
      <c r="AE690" s="109">
        <f>HLOOKUP(A_Stammdaten!$B$12,$AF$4:$AL$4004,ROW(C690)-3,FALSE)</f>
        <v>0</v>
      </c>
      <c r="AF690" s="109">
        <f t="shared" si="74"/>
        <v>0</v>
      </c>
      <c r="AG690" s="109">
        <f t="shared" ref="AG690:AL753" si="81">IF(OR($C690=0,$S690=0,W690-(AG$4-$C690)=0),0,IF($C690&lt;AG$4,AF690-AF690/(W690-(AG$4-$C690)),IF($C690=AG$4,$S690-$S690/W690,0)))</f>
        <v>0</v>
      </c>
      <c r="AH690" s="109">
        <f t="shared" si="81"/>
        <v>0</v>
      </c>
      <c r="AI690" s="109">
        <f t="shared" si="81"/>
        <v>0</v>
      </c>
      <c r="AJ690" s="109">
        <f t="shared" si="80"/>
        <v>0</v>
      </c>
      <c r="AK690" s="109">
        <f t="shared" si="80"/>
        <v>0</v>
      </c>
      <c r="AL690" s="109">
        <f t="shared" si="80"/>
        <v>0</v>
      </c>
    </row>
    <row r="691" spans="1:38" x14ac:dyDescent="0.3">
      <c r="A691" s="421"/>
      <c r="B691" s="421"/>
      <c r="C691" s="422"/>
      <c r="D691" s="423"/>
      <c r="E691" s="421"/>
      <c r="F691" s="421"/>
      <c r="G691" s="421"/>
      <c r="H691" s="421"/>
      <c r="I691" s="421"/>
      <c r="J691" s="421"/>
      <c r="K691" s="421"/>
      <c r="L691" s="421"/>
      <c r="M691" s="423"/>
      <c r="N691" s="340">
        <f>IF(C691&gt;A_Stammdaten!$B$12,0,SUM(E691,F691,H691,J691:K691)-SUM(G691,I691,L691:M691))</f>
        <v>0</v>
      </c>
      <c r="O691" s="421"/>
      <c r="P691" s="421"/>
      <c r="Q691" s="421"/>
      <c r="R691" s="421"/>
      <c r="S691" s="108">
        <f t="shared" si="75"/>
        <v>0</v>
      </c>
      <c r="T691" s="341">
        <f>IF(ISBLANK($B691),0,VLOOKUP($B691,Listen!$A$2:$C$45,2,FALSE))</f>
        <v>0</v>
      </c>
      <c r="U691" s="341">
        <f>IF(ISBLANK($B691),0,VLOOKUP($B691,Listen!$A$2:$C$45,3,FALSE))</f>
        <v>0</v>
      </c>
      <c r="V691" s="342">
        <f t="shared" si="78"/>
        <v>0</v>
      </c>
      <c r="W691" s="342">
        <f t="shared" si="79"/>
        <v>0</v>
      </c>
      <c r="X691" s="342">
        <f t="shared" si="79"/>
        <v>0</v>
      </c>
      <c r="Y691" s="342">
        <f t="shared" si="79"/>
        <v>0</v>
      </c>
      <c r="Z691" s="342">
        <f t="shared" si="79"/>
        <v>0</v>
      </c>
      <c r="AA691" s="342">
        <f t="shared" si="79"/>
        <v>0</v>
      </c>
      <c r="AB691" s="342">
        <f t="shared" si="79"/>
        <v>0</v>
      </c>
      <c r="AC691" s="109">
        <f t="shared" si="76"/>
        <v>0</v>
      </c>
      <c r="AD691" s="109">
        <f>IF(C691=A_Stammdaten!$B$12,E_SAV!$S691-E_SAV!$AE691,HLOOKUP(A_Stammdaten!$B$12-1,$AF$4:$AL$4004,ROW(C691)-3,FALSE)-$AE691)</f>
        <v>0</v>
      </c>
      <c r="AE691" s="109">
        <f>HLOOKUP(A_Stammdaten!$B$12,$AF$4:$AL$4004,ROW(C691)-3,FALSE)</f>
        <v>0</v>
      </c>
      <c r="AF691" s="109">
        <f t="shared" si="74"/>
        <v>0</v>
      </c>
      <c r="AG691" s="109">
        <f t="shared" si="81"/>
        <v>0</v>
      </c>
      <c r="AH691" s="109">
        <f t="shared" si="81"/>
        <v>0</v>
      </c>
      <c r="AI691" s="109">
        <f t="shared" si="81"/>
        <v>0</v>
      </c>
      <c r="AJ691" s="109">
        <f t="shared" si="80"/>
        <v>0</v>
      </c>
      <c r="AK691" s="109">
        <f t="shared" si="80"/>
        <v>0</v>
      </c>
      <c r="AL691" s="109">
        <f t="shared" si="80"/>
        <v>0</v>
      </c>
    </row>
    <row r="692" spans="1:38" x14ac:dyDescent="0.3">
      <c r="A692" s="421"/>
      <c r="B692" s="421"/>
      <c r="C692" s="422"/>
      <c r="D692" s="423"/>
      <c r="E692" s="421"/>
      <c r="F692" s="421"/>
      <c r="G692" s="421"/>
      <c r="H692" s="421"/>
      <c r="I692" s="421"/>
      <c r="J692" s="421"/>
      <c r="K692" s="421"/>
      <c r="L692" s="421"/>
      <c r="M692" s="423"/>
      <c r="N692" s="340">
        <f>IF(C692&gt;A_Stammdaten!$B$12,0,SUM(E692,F692,H692,J692:K692)-SUM(G692,I692,L692:M692))</f>
        <v>0</v>
      </c>
      <c r="O692" s="421"/>
      <c r="P692" s="421"/>
      <c r="Q692" s="421"/>
      <c r="R692" s="421"/>
      <c r="S692" s="108">
        <f t="shared" si="75"/>
        <v>0</v>
      </c>
      <c r="T692" s="341">
        <f>IF(ISBLANK($B692),0,VLOOKUP($B692,Listen!$A$2:$C$45,2,FALSE))</f>
        <v>0</v>
      </c>
      <c r="U692" s="341">
        <f>IF(ISBLANK($B692),0,VLOOKUP($B692,Listen!$A$2:$C$45,3,FALSE))</f>
        <v>0</v>
      </c>
      <c r="V692" s="342">
        <f t="shared" si="78"/>
        <v>0</v>
      </c>
      <c r="W692" s="342">
        <f t="shared" si="79"/>
        <v>0</v>
      </c>
      <c r="X692" s="342">
        <f t="shared" si="79"/>
        <v>0</v>
      </c>
      <c r="Y692" s="342">
        <f t="shared" si="79"/>
        <v>0</v>
      </c>
      <c r="Z692" s="342">
        <f t="shared" si="79"/>
        <v>0</v>
      </c>
      <c r="AA692" s="342">
        <f t="shared" si="79"/>
        <v>0</v>
      </c>
      <c r="AB692" s="342">
        <f t="shared" si="79"/>
        <v>0</v>
      </c>
      <c r="AC692" s="109">
        <f t="shared" si="76"/>
        <v>0</v>
      </c>
      <c r="AD692" s="109">
        <f>IF(C692=A_Stammdaten!$B$12,E_SAV!$S692-E_SAV!$AE692,HLOOKUP(A_Stammdaten!$B$12-1,$AF$4:$AL$4004,ROW(C692)-3,FALSE)-$AE692)</f>
        <v>0</v>
      </c>
      <c r="AE692" s="109">
        <f>HLOOKUP(A_Stammdaten!$B$12,$AF$4:$AL$4004,ROW(C692)-3,FALSE)</f>
        <v>0</v>
      </c>
      <c r="AF692" s="109">
        <f t="shared" si="74"/>
        <v>0</v>
      </c>
      <c r="AG692" s="109">
        <f t="shared" si="81"/>
        <v>0</v>
      </c>
      <c r="AH692" s="109">
        <f t="shared" si="81"/>
        <v>0</v>
      </c>
      <c r="AI692" s="109">
        <f t="shared" si="81"/>
        <v>0</v>
      </c>
      <c r="AJ692" s="109">
        <f t="shared" si="80"/>
        <v>0</v>
      </c>
      <c r="AK692" s="109">
        <f t="shared" si="80"/>
        <v>0</v>
      </c>
      <c r="AL692" s="109">
        <f t="shared" si="80"/>
        <v>0</v>
      </c>
    </row>
    <row r="693" spans="1:38" x14ac:dyDescent="0.3">
      <c r="A693" s="421"/>
      <c r="B693" s="421"/>
      <c r="C693" s="422"/>
      <c r="D693" s="423"/>
      <c r="E693" s="421"/>
      <c r="F693" s="421"/>
      <c r="G693" s="421"/>
      <c r="H693" s="421"/>
      <c r="I693" s="421"/>
      <c r="J693" s="421"/>
      <c r="K693" s="421"/>
      <c r="L693" s="421"/>
      <c r="M693" s="423"/>
      <c r="N693" s="340">
        <f>IF(C693&gt;A_Stammdaten!$B$12,0,SUM(E693,F693,H693,J693:K693)-SUM(G693,I693,L693:M693))</f>
        <v>0</v>
      </c>
      <c r="O693" s="421"/>
      <c r="P693" s="421"/>
      <c r="Q693" s="421"/>
      <c r="R693" s="421"/>
      <c r="S693" s="108">
        <f t="shared" si="75"/>
        <v>0</v>
      </c>
      <c r="T693" s="341">
        <f>IF(ISBLANK($B693),0,VLOOKUP($B693,Listen!$A$2:$C$45,2,FALSE))</f>
        <v>0</v>
      </c>
      <c r="U693" s="341">
        <f>IF(ISBLANK($B693),0,VLOOKUP($B693,Listen!$A$2:$C$45,3,FALSE))</f>
        <v>0</v>
      </c>
      <c r="V693" s="342">
        <f t="shared" si="78"/>
        <v>0</v>
      </c>
      <c r="W693" s="342">
        <f t="shared" si="79"/>
        <v>0</v>
      </c>
      <c r="X693" s="342">
        <f t="shared" si="79"/>
        <v>0</v>
      </c>
      <c r="Y693" s="342">
        <f t="shared" si="79"/>
        <v>0</v>
      </c>
      <c r="Z693" s="342">
        <f t="shared" si="79"/>
        <v>0</v>
      </c>
      <c r="AA693" s="342">
        <f t="shared" si="79"/>
        <v>0</v>
      </c>
      <c r="AB693" s="342">
        <f t="shared" si="79"/>
        <v>0</v>
      </c>
      <c r="AC693" s="109">
        <f t="shared" si="76"/>
        <v>0</v>
      </c>
      <c r="AD693" s="109">
        <f>IF(C693=A_Stammdaten!$B$12,E_SAV!$S693-E_SAV!$AE693,HLOOKUP(A_Stammdaten!$B$12-1,$AF$4:$AL$4004,ROW(C693)-3,FALSE)-$AE693)</f>
        <v>0</v>
      </c>
      <c r="AE693" s="109">
        <f>HLOOKUP(A_Stammdaten!$B$12,$AF$4:$AL$4004,ROW(C693)-3,FALSE)</f>
        <v>0</v>
      </c>
      <c r="AF693" s="109">
        <f t="shared" si="74"/>
        <v>0</v>
      </c>
      <c r="AG693" s="109">
        <f t="shared" si="81"/>
        <v>0</v>
      </c>
      <c r="AH693" s="109">
        <f t="shared" si="81"/>
        <v>0</v>
      </c>
      <c r="AI693" s="109">
        <f t="shared" si="81"/>
        <v>0</v>
      </c>
      <c r="AJ693" s="109">
        <f t="shared" si="80"/>
        <v>0</v>
      </c>
      <c r="AK693" s="109">
        <f t="shared" si="80"/>
        <v>0</v>
      </c>
      <c r="AL693" s="109">
        <f t="shared" si="80"/>
        <v>0</v>
      </c>
    </row>
    <row r="694" spans="1:38" x14ac:dyDescent="0.3">
      <c r="A694" s="421"/>
      <c r="B694" s="421"/>
      <c r="C694" s="422"/>
      <c r="D694" s="423"/>
      <c r="E694" s="421"/>
      <c r="F694" s="421"/>
      <c r="G694" s="421"/>
      <c r="H694" s="421"/>
      <c r="I694" s="421"/>
      <c r="J694" s="421"/>
      <c r="K694" s="421"/>
      <c r="L694" s="421"/>
      <c r="M694" s="423"/>
      <c r="N694" s="340">
        <f>IF(C694&gt;A_Stammdaten!$B$12,0,SUM(E694,F694,H694,J694:K694)-SUM(G694,I694,L694:M694))</f>
        <v>0</v>
      </c>
      <c r="O694" s="421"/>
      <c r="P694" s="421"/>
      <c r="Q694" s="421"/>
      <c r="R694" s="421"/>
      <c r="S694" s="108">
        <f t="shared" si="75"/>
        <v>0</v>
      </c>
      <c r="T694" s="341">
        <f>IF(ISBLANK($B694),0,VLOOKUP($B694,Listen!$A$2:$C$45,2,FALSE))</f>
        <v>0</v>
      </c>
      <c r="U694" s="341">
        <f>IF(ISBLANK($B694),0,VLOOKUP($B694,Listen!$A$2:$C$45,3,FALSE))</f>
        <v>0</v>
      </c>
      <c r="V694" s="342">
        <f t="shared" si="78"/>
        <v>0</v>
      </c>
      <c r="W694" s="342">
        <f t="shared" si="79"/>
        <v>0</v>
      </c>
      <c r="X694" s="342">
        <f t="shared" si="79"/>
        <v>0</v>
      </c>
      <c r="Y694" s="342">
        <f t="shared" si="79"/>
        <v>0</v>
      </c>
      <c r="Z694" s="342">
        <f t="shared" si="79"/>
        <v>0</v>
      </c>
      <c r="AA694" s="342">
        <f t="shared" si="79"/>
        <v>0</v>
      </c>
      <c r="AB694" s="342">
        <f t="shared" si="79"/>
        <v>0</v>
      </c>
      <c r="AC694" s="109">
        <f t="shared" si="76"/>
        <v>0</v>
      </c>
      <c r="AD694" s="109">
        <f>IF(C694=A_Stammdaten!$B$12,E_SAV!$S694-E_SAV!$AE694,HLOOKUP(A_Stammdaten!$B$12-1,$AF$4:$AL$4004,ROW(C694)-3,FALSE)-$AE694)</f>
        <v>0</v>
      </c>
      <c r="AE694" s="109">
        <f>HLOOKUP(A_Stammdaten!$B$12,$AF$4:$AL$4004,ROW(C694)-3,FALSE)</f>
        <v>0</v>
      </c>
      <c r="AF694" s="109">
        <f t="shared" si="74"/>
        <v>0</v>
      </c>
      <c r="AG694" s="109">
        <f t="shared" si="81"/>
        <v>0</v>
      </c>
      <c r="AH694" s="109">
        <f t="shared" si="81"/>
        <v>0</v>
      </c>
      <c r="AI694" s="109">
        <f t="shared" si="81"/>
        <v>0</v>
      </c>
      <c r="AJ694" s="109">
        <f t="shared" si="80"/>
        <v>0</v>
      </c>
      <c r="AK694" s="109">
        <f t="shared" si="80"/>
        <v>0</v>
      </c>
      <c r="AL694" s="109">
        <f t="shared" si="80"/>
        <v>0</v>
      </c>
    </row>
    <row r="695" spans="1:38" x14ac:dyDescent="0.3">
      <c r="A695" s="421"/>
      <c r="B695" s="421"/>
      <c r="C695" s="422"/>
      <c r="D695" s="423"/>
      <c r="E695" s="421"/>
      <c r="F695" s="421"/>
      <c r="G695" s="421"/>
      <c r="H695" s="421"/>
      <c r="I695" s="421"/>
      <c r="J695" s="421"/>
      <c r="K695" s="421"/>
      <c r="L695" s="421"/>
      <c r="M695" s="423"/>
      <c r="N695" s="340">
        <f>IF(C695&gt;A_Stammdaten!$B$12,0,SUM(E695,F695,H695,J695:K695)-SUM(G695,I695,L695:M695))</f>
        <v>0</v>
      </c>
      <c r="O695" s="421"/>
      <c r="P695" s="421"/>
      <c r="Q695" s="421"/>
      <c r="R695" s="421"/>
      <c r="S695" s="108">
        <f t="shared" si="75"/>
        <v>0</v>
      </c>
      <c r="T695" s="341">
        <f>IF(ISBLANK($B695),0,VLOOKUP($B695,Listen!$A$2:$C$45,2,FALSE))</f>
        <v>0</v>
      </c>
      <c r="U695" s="341">
        <f>IF(ISBLANK($B695),0,VLOOKUP($B695,Listen!$A$2:$C$45,3,FALSE))</f>
        <v>0</v>
      </c>
      <c r="V695" s="342">
        <f t="shared" si="78"/>
        <v>0</v>
      </c>
      <c r="W695" s="342">
        <f t="shared" si="79"/>
        <v>0</v>
      </c>
      <c r="X695" s="342">
        <f t="shared" si="79"/>
        <v>0</v>
      </c>
      <c r="Y695" s="342">
        <f t="shared" si="79"/>
        <v>0</v>
      </c>
      <c r="Z695" s="342">
        <f t="shared" si="79"/>
        <v>0</v>
      </c>
      <c r="AA695" s="342">
        <f t="shared" si="79"/>
        <v>0</v>
      </c>
      <c r="AB695" s="342">
        <f t="shared" si="79"/>
        <v>0</v>
      </c>
      <c r="AC695" s="109">
        <f t="shared" si="76"/>
        <v>0</v>
      </c>
      <c r="AD695" s="109">
        <f>IF(C695=A_Stammdaten!$B$12,E_SAV!$S695-E_SAV!$AE695,HLOOKUP(A_Stammdaten!$B$12-1,$AF$4:$AL$4004,ROW(C695)-3,FALSE)-$AE695)</f>
        <v>0</v>
      </c>
      <c r="AE695" s="109">
        <f>HLOOKUP(A_Stammdaten!$B$12,$AF$4:$AL$4004,ROW(C695)-3,FALSE)</f>
        <v>0</v>
      </c>
      <c r="AF695" s="109">
        <f t="shared" si="74"/>
        <v>0</v>
      </c>
      <c r="AG695" s="109">
        <f t="shared" si="81"/>
        <v>0</v>
      </c>
      <c r="AH695" s="109">
        <f t="shared" si="81"/>
        <v>0</v>
      </c>
      <c r="AI695" s="109">
        <f t="shared" si="81"/>
        <v>0</v>
      </c>
      <c r="AJ695" s="109">
        <f t="shared" si="80"/>
        <v>0</v>
      </c>
      <c r="AK695" s="109">
        <f t="shared" si="80"/>
        <v>0</v>
      </c>
      <c r="AL695" s="109">
        <f t="shared" si="80"/>
        <v>0</v>
      </c>
    </row>
    <row r="696" spans="1:38" x14ac:dyDescent="0.3">
      <c r="A696" s="421"/>
      <c r="B696" s="421"/>
      <c r="C696" s="422"/>
      <c r="D696" s="423"/>
      <c r="E696" s="421"/>
      <c r="F696" s="421"/>
      <c r="G696" s="421"/>
      <c r="H696" s="421"/>
      <c r="I696" s="421"/>
      <c r="J696" s="421"/>
      <c r="K696" s="421"/>
      <c r="L696" s="421"/>
      <c r="M696" s="423"/>
      <c r="N696" s="340">
        <f>IF(C696&gt;A_Stammdaten!$B$12,0,SUM(E696,F696,H696,J696:K696)-SUM(G696,I696,L696:M696))</f>
        <v>0</v>
      </c>
      <c r="O696" s="421"/>
      <c r="P696" s="421"/>
      <c r="Q696" s="421"/>
      <c r="R696" s="421"/>
      <c r="S696" s="108">
        <f t="shared" si="75"/>
        <v>0</v>
      </c>
      <c r="T696" s="341">
        <f>IF(ISBLANK($B696),0,VLOOKUP($B696,Listen!$A$2:$C$45,2,FALSE))</f>
        <v>0</v>
      </c>
      <c r="U696" s="341">
        <f>IF(ISBLANK($B696),0,VLOOKUP($B696,Listen!$A$2:$C$45,3,FALSE))</f>
        <v>0</v>
      </c>
      <c r="V696" s="342">
        <f t="shared" si="78"/>
        <v>0</v>
      </c>
      <c r="W696" s="342">
        <f t="shared" si="79"/>
        <v>0</v>
      </c>
      <c r="X696" s="342">
        <f t="shared" si="79"/>
        <v>0</v>
      </c>
      <c r="Y696" s="342">
        <f t="shared" si="79"/>
        <v>0</v>
      </c>
      <c r="Z696" s="342">
        <f t="shared" si="79"/>
        <v>0</v>
      </c>
      <c r="AA696" s="342">
        <f t="shared" si="79"/>
        <v>0</v>
      </c>
      <c r="AB696" s="342">
        <f t="shared" si="79"/>
        <v>0</v>
      </c>
      <c r="AC696" s="109">
        <f t="shared" si="76"/>
        <v>0</v>
      </c>
      <c r="AD696" s="109">
        <f>IF(C696=A_Stammdaten!$B$12,E_SAV!$S696-E_SAV!$AE696,HLOOKUP(A_Stammdaten!$B$12-1,$AF$4:$AL$4004,ROW(C696)-3,FALSE)-$AE696)</f>
        <v>0</v>
      </c>
      <c r="AE696" s="109">
        <f>HLOOKUP(A_Stammdaten!$B$12,$AF$4:$AL$4004,ROW(C696)-3,FALSE)</f>
        <v>0</v>
      </c>
      <c r="AF696" s="109">
        <f t="shared" si="74"/>
        <v>0</v>
      </c>
      <c r="AG696" s="109">
        <f t="shared" si="81"/>
        <v>0</v>
      </c>
      <c r="AH696" s="109">
        <f t="shared" si="81"/>
        <v>0</v>
      </c>
      <c r="AI696" s="109">
        <f t="shared" si="81"/>
        <v>0</v>
      </c>
      <c r="AJ696" s="109">
        <f t="shared" si="80"/>
        <v>0</v>
      </c>
      <c r="AK696" s="109">
        <f t="shared" si="80"/>
        <v>0</v>
      </c>
      <c r="AL696" s="109">
        <f t="shared" si="80"/>
        <v>0</v>
      </c>
    </row>
    <row r="697" spans="1:38" x14ac:dyDescent="0.3">
      <c r="A697" s="421"/>
      <c r="B697" s="421"/>
      <c r="C697" s="422"/>
      <c r="D697" s="423"/>
      <c r="E697" s="421"/>
      <c r="F697" s="421"/>
      <c r="G697" s="421"/>
      <c r="H697" s="421"/>
      <c r="I697" s="421"/>
      <c r="J697" s="421"/>
      <c r="K697" s="421"/>
      <c r="L697" s="421"/>
      <c r="M697" s="423"/>
      <c r="N697" s="340">
        <f>IF(C697&gt;A_Stammdaten!$B$12,0,SUM(E697,F697,H697,J697:K697)-SUM(G697,I697,L697:M697))</f>
        <v>0</v>
      </c>
      <c r="O697" s="421"/>
      <c r="P697" s="421"/>
      <c r="Q697" s="421"/>
      <c r="R697" s="421"/>
      <c r="S697" s="108">
        <f t="shared" si="75"/>
        <v>0</v>
      </c>
      <c r="T697" s="341">
        <f>IF(ISBLANK($B697),0,VLOOKUP($B697,Listen!$A$2:$C$45,2,FALSE))</f>
        <v>0</v>
      </c>
      <c r="U697" s="341">
        <f>IF(ISBLANK($B697),0,VLOOKUP($B697,Listen!$A$2:$C$45,3,FALSE))</f>
        <v>0</v>
      </c>
      <c r="V697" s="342">
        <f t="shared" si="78"/>
        <v>0</v>
      </c>
      <c r="W697" s="342">
        <f t="shared" si="79"/>
        <v>0</v>
      </c>
      <c r="X697" s="342">
        <f t="shared" si="79"/>
        <v>0</v>
      </c>
      <c r="Y697" s="342">
        <f t="shared" si="79"/>
        <v>0</v>
      </c>
      <c r="Z697" s="342">
        <f t="shared" si="79"/>
        <v>0</v>
      </c>
      <c r="AA697" s="342">
        <f t="shared" si="79"/>
        <v>0</v>
      </c>
      <c r="AB697" s="342">
        <f t="shared" si="79"/>
        <v>0</v>
      </c>
      <c r="AC697" s="109">
        <f t="shared" si="76"/>
        <v>0</v>
      </c>
      <c r="AD697" s="109">
        <f>IF(C697=A_Stammdaten!$B$12,E_SAV!$S697-E_SAV!$AE697,HLOOKUP(A_Stammdaten!$B$12-1,$AF$4:$AL$4004,ROW(C697)-3,FALSE)-$AE697)</f>
        <v>0</v>
      </c>
      <c r="AE697" s="109">
        <f>HLOOKUP(A_Stammdaten!$B$12,$AF$4:$AL$4004,ROW(C697)-3,FALSE)</f>
        <v>0</v>
      </c>
      <c r="AF697" s="109">
        <f t="shared" si="74"/>
        <v>0</v>
      </c>
      <c r="AG697" s="109">
        <f t="shared" si="81"/>
        <v>0</v>
      </c>
      <c r="AH697" s="109">
        <f t="shared" si="81"/>
        <v>0</v>
      </c>
      <c r="AI697" s="109">
        <f t="shared" si="81"/>
        <v>0</v>
      </c>
      <c r="AJ697" s="109">
        <f t="shared" si="80"/>
        <v>0</v>
      </c>
      <c r="AK697" s="109">
        <f t="shared" si="80"/>
        <v>0</v>
      </c>
      <c r="AL697" s="109">
        <f t="shared" si="80"/>
        <v>0</v>
      </c>
    </row>
    <row r="698" spans="1:38" x14ac:dyDescent="0.3">
      <c r="A698" s="421"/>
      <c r="B698" s="421"/>
      <c r="C698" s="422"/>
      <c r="D698" s="423"/>
      <c r="E698" s="421"/>
      <c r="F698" s="421"/>
      <c r="G698" s="421"/>
      <c r="H698" s="421"/>
      <c r="I698" s="421"/>
      <c r="J698" s="421"/>
      <c r="K698" s="421"/>
      <c r="L698" s="421"/>
      <c r="M698" s="423"/>
      <c r="N698" s="340">
        <f>IF(C698&gt;A_Stammdaten!$B$12,0,SUM(E698,F698,H698,J698:K698)-SUM(G698,I698,L698:M698))</f>
        <v>0</v>
      </c>
      <c r="O698" s="421"/>
      <c r="P698" s="421"/>
      <c r="Q698" s="421"/>
      <c r="R698" s="421"/>
      <c r="S698" s="108">
        <f t="shared" si="75"/>
        <v>0</v>
      </c>
      <c r="T698" s="341">
        <f>IF(ISBLANK($B698),0,VLOOKUP($B698,Listen!$A$2:$C$45,2,FALSE))</f>
        <v>0</v>
      </c>
      <c r="U698" s="341">
        <f>IF(ISBLANK($B698),0,VLOOKUP($B698,Listen!$A$2:$C$45,3,FALSE))</f>
        <v>0</v>
      </c>
      <c r="V698" s="342">
        <f t="shared" si="78"/>
        <v>0</v>
      </c>
      <c r="W698" s="342">
        <f t="shared" si="79"/>
        <v>0</v>
      </c>
      <c r="X698" s="342">
        <f t="shared" si="79"/>
        <v>0</v>
      </c>
      <c r="Y698" s="342">
        <f t="shared" si="79"/>
        <v>0</v>
      </c>
      <c r="Z698" s="342">
        <f t="shared" si="79"/>
        <v>0</v>
      </c>
      <c r="AA698" s="342">
        <f t="shared" si="79"/>
        <v>0</v>
      </c>
      <c r="AB698" s="342">
        <f t="shared" si="79"/>
        <v>0</v>
      </c>
      <c r="AC698" s="109">
        <f t="shared" si="76"/>
        <v>0</v>
      </c>
      <c r="AD698" s="109">
        <f>IF(C698=A_Stammdaten!$B$12,E_SAV!$S698-E_SAV!$AE698,HLOOKUP(A_Stammdaten!$B$12-1,$AF$4:$AL$4004,ROW(C698)-3,FALSE)-$AE698)</f>
        <v>0</v>
      </c>
      <c r="AE698" s="109">
        <f>HLOOKUP(A_Stammdaten!$B$12,$AF$4:$AL$4004,ROW(C698)-3,FALSE)</f>
        <v>0</v>
      </c>
      <c r="AF698" s="109">
        <f t="shared" si="74"/>
        <v>0</v>
      </c>
      <c r="AG698" s="109">
        <f t="shared" si="81"/>
        <v>0</v>
      </c>
      <c r="AH698" s="109">
        <f t="shared" si="81"/>
        <v>0</v>
      </c>
      <c r="AI698" s="109">
        <f t="shared" si="81"/>
        <v>0</v>
      </c>
      <c r="AJ698" s="109">
        <f t="shared" si="80"/>
        <v>0</v>
      </c>
      <c r="AK698" s="109">
        <f t="shared" si="80"/>
        <v>0</v>
      </c>
      <c r="AL698" s="109">
        <f t="shared" si="80"/>
        <v>0</v>
      </c>
    </row>
    <row r="699" spans="1:38" x14ac:dyDescent="0.3">
      <c r="A699" s="421"/>
      <c r="B699" s="421"/>
      <c r="C699" s="422"/>
      <c r="D699" s="423"/>
      <c r="E699" s="421"/>
      <c r="F699" s="421"/>
      <c r="G699" s="421"/>
      <c r="H699" s="421"/>
      <c r="I699" s="421"/>
      <c r="J699" s="421"/>
      <c r="K699" s="421"/>
      <c r="L699" s="421"/>
      <c r="M699" s="423"/>
      <c r="N699" s="340">
        <f>IF(C699&gt;A_Stammdaten!$B$12,0,SUM(E699,F699,H699,J699:K699)-SUM(G699,I699,L699:M699))</f>
        <v>0</v>
      </c>
      <c r="O699" s="421"/>
      <c r="P699" s="421"/>
      <c r="Q699" s="421"/>
      <c r="R699" s="421"/>
      <c r="S699" s="108">
        <f t="shared" si="75"/>
        <v>0</v>
      </c>
      <c r="T699" s="341">
        <f>IF(ISBLANK($B699),0,VLOOKUP($B699,Listen!$A$2:$C$45,2,FALSE))</f>
        <v>0</v>
      </c>
      <c r="U699" s="341">
        <f>IF(ISBLANK($B699),0,VLOOKUP($B699,Listen!$A$2:$C$45,3,FALSE))</f>
        <v>0</v>
      </c>
      <c r="V699" s="342">
        <f t="shared" si="78"/>
        <v>0</v>
      </c>
      <c r="W699" s="342">
        <f t="shared" si="79"/>
        <v>0</v>
      </c>
      <c r="X699" s="342">
        <f t="shared" si="79"/>
        <v>0</v>
      </c>
      <c r="Y699" s="342">
        <f t="shared" si="79"/>
        <v>0</v>
      </c>
      <c r="Z699" s="342">
        <f t="shared" si="79"/>
        <v>0</v>
      </c>
      <c r="AA699" s="342">
        <f t="shared" si="79"/>
        <v>0</v>
      </c>
      <c r="AB699" s="342">
        <f t="shared" si="79"/>
        <v>0</v>
      </c>
      <c r="AC699" s="109">
        <f t="shared" si="76"/>
        <v>0</v>
      </c>
      <c r="AD699" s="109">
        <f>IF(C699=A_Stammdaten!$B$12,E_SAV!$S699-E_SAV!$AE699,HLOOKUP(A_Stammdaten!$B$12-1,$AF$4:$AL$4004,ROW(C699)-3,FALSE)-$AE699)</f>
        <v>0</v>
      </c>
      <c r="AE699" s="109">
        <f>HLOOKUP(A_Stammdaten!$B$12,$AF$4:$AL$4004,ROW(C699)-3,FALSE)</f>
        <v>0</v>
      </c>
      <c r="AF699" s="109">
        <f t="shared" si="74"/>
        <v>0</v>
      </c>
      <c r="AG699" s="109">
        <f t="shared" si="81"/>
        <v>0</v>
      </c>
      <c r="AH699" s="109">
        <f t="shared" si="81"/>
        <v>0</v>
      </c>
      <c r="AI699" s="109">
        <f t="shared" si="81"/>
        <v>0</v>
      </c>
      <c r="AJ699" s="109">
        <f t="shared" si="80"/>
        <v>0</v>
      </c>
      <c r="AK699" s="109">
        <f t="shared" si="80"/>
        <v>0</v>
      </c>
      <c r="AL699" s="109">
        <f t="shared" si="80"/>
        <v>0</v>
      </c>
    </row>
    <row r="700" spans="1:38" x14ac:dyDescent="0.3">
      <c r="A700" s="421"/>
      <c r="B700" s="421"/>
      <c r="C700" s="422"/>
      <c r="D700" s="423"/>
      <c r="E700" s="421"/>
      <c r="F700" s="421"/>
      <c r="G700" s="421"/>
      <c r="H700" s="421"/>
      <c r="I700" s="421"/>
      <c r="J700" s="421"/>
      <c r="K700" s="421"/>
      <c r="L700" s="421"/>
      <c r="M700" s="423"/>
      <c r="N700" s="340">
        <f>IF(C700&gt;A_Stammdaten!$B$12,0,SUM(E700,F700,H700,J700:K700)-SUM(G700,I700,L700:M700))</f>
        <v>0</v>
      </c>
      <c r="O700" s="421"/>
      <c r="P700" s="421"/>
      <c r="Q700" s="421"/>
      <c r="R700" s="421"/>
      <c r="S700" s="108">
        <f t="shared" si="75"/>
        <v>0</v>
      </c>
      <c r="T700" s="341">
        <f>IF(ISBLANK($B700),0,VLOOKUP($B700,Listen!$A$2:$C$45,2,FALSE))</f>
        <v>0</v>
      </c>
      <c r="U700" s="341">
        <f>IF(ISBLANK($B700),0,VLOOKUP($B700,Listen!$A$2:$C$45,3,FALSE))</f>
        <v>0</v>
      </c>
      <c r="V700" s="342">
        <f t="shared" si="78"/>
        <v>0</v>
      </c>
      <c r="W700" s="342">
        <f t="shared" si="79"/>
        <v>0</v>
      </c>
      <c r="X700" s="342">
        <f t="shared" si="79"/>
        <v>0</v>
      </c>
      <c r="Y700" s="342">
        <f t="shared" si="79"/>
        <v>0</v>
      </c>
      <c r="Z700" s="342">
        <f t="shared" si="79"/>
        <v>0</v>
      </c>
      <c r="AA700" s="342">
        <f t="shared" si="79"/>
        <v>0</v>
      </c>
      <c r="AB700" s="342">
        <f t="shared" si="79"/>
        <v>0</v>
      </c>
      <c r="AC700" s="109">
        <f t="shared" si="76"/>
        <v>0</v>
      </c>
      <c r="AD700" s="109">
        <f>IF(C700=A_Stammdaten!$B$12,E_SAV!$S700-E_SAV!$AE700,HLOOKUP(A_Stammdaten!$B$12-1,$AF$4:$AL$4004,ROW(C700)-3,FALSE)-$AE700)</f>
        <v>0</v>
      </c>
      <c r="AE700" s="109">
        <f>HLOOKUP(A_Stammdaten!$B$12,$AF$4:$AL$4004,ROW(C700)-3,FALSE)</f>
        <v>0</v>
      </c>
      <c r="AF700" s="109">
        <f t="shared" si="74"/>
        <v>0</v>
      </c>
      <c r="AG700" s="109">
        <f t="shared" si="81"/>
        <v>0</v>
      </c>
      <c r="AH700" s="109">
        <f t="shared" si="81"/>
        <v>0</v>
      </c>
      <c r="AI700" s="109">
        <f t="shared" si="81"/>
        <v>0</v>
      </c>
      <c r="AJ700" s="109">
        <f t="shared" si="80"/>
        <v>0</v>
      </c>
      <c r="AK700" s="109">
        <f t="shared" si="80"/>
        <v>0</v>
      </c>
      <c r="AL700" s="109">
        <f t="shared" si="80"/>
        <v>0</v>
      </c>
    </row>
    <row r="701" spans="1:38" x14ac:dyDescent="0.3">
      <c r="A701" s="421"/>
      <c r="B701" s="421"/>
      <c r="C701" s="422"/>
      <c r="D701" s="423"/>
      <c r="E701" s="421"/>
      <c r="F701" s="421"/>
      <c r="G701" s="421"/>
      <c r="H701" s="421"/>
      <c r="I701" s="421"/>
      <c r="J701" s="421"/>
      <c r="K701" s="421"/>
      <c r="L701" s="421"/>
      <c r="M701" s="423"/>
      <c r="N701" s="340">
        <f>IF(C701&gt;A_Stammdaten!$B$12,0,SUM(E701,F701,H701,J701:K701)-SUM(G701,I701,L701:M701))</f>
        <v>0</v>
      </c>
      <c r="O701" s="421"/>
      <c r="P701" s="421"/>
      <c r="Q701" s="421"/>
      <c r="R701" s="421"/>
      <c r="S701" s="108">
        <f t="shared" si="75"/>
        <v>0</v>
      </c>
      <c r="T701" s="341">
        <f>IF(ISBLANK($B701),0,VLOOKUP($B701,Listen!$A$2:$C$45,2,FALSE))</f>
        <v>0</v>
      </c>
      <c r="U701" s="341">
        <f>IF(ISBLANK($B701),0,VLOOKUP($B701,Listen!$A$2:$C$45,3,FALSE))</f>
        <v>0</v>
      </c>
      <c r="V701" s="342">
        <f t="shared" si="78"/>
        <v>0</v>
      </c>
      <c r="W701" s="342">
        <f t="shared" si="79"/>
        <v>0</v>
      </c>
      <c r="X701" s="342">
        <f t="shared" si="79"/>
        <v>0</v>
      </c>
      <c r="Y701" s="342">
        <f t="shared" si="79"/>
        <v>0</v>
      </c>
      <c r="Z701" s="342">
        <f t="shared" si="79"/>
        <v>0</v>
      </c>
      <c r="AA701" s="342">
        <f t="shared" si="79"/>
        <v>0</v>
      </c>
      <c r="AB701" s="342">
        <f t="shared" si="79"/>
        <v>0</v>
      </c>
      <c r="AC701" s="109">
        <f t="shared" si="76"/>
        <v>0</v>
      </c>
      <c r="AD701" s="109">
        <f>IF(C701=A_Stammdaten!$B$12,E_SAV!$S701-E_SAV!$AE701,HLOOKUP(A_Stammdaten!$B$12-1,$AF$4:$AL$4004,ROW(C701)-3,FALSE)-$AE701)</f>
        <v>0</v>
      </c>
      <c r="AE701" s="109">
        <f>HLOOKUP(A_Stammdaten!$B$12,$AF$4:$AL$4004,ROW(C701)-3,FALSE)</f>
        <v>0</v>
      </c>
      <c r="AF701" s="109">
        <f t="shared" si="74"/>
        <v>0</v>
      </c>
      <c r="AG701" s="109">
        <f t="shared" si="81"/>
        <v>0</v>
      </c>
      <c r="AH701" s="109">
        <f t="shared" si="81"/>
        <v>0</v>
      </c>
      <c r="AI701" s="109">
        <f t="shared" si="81"/>
        <v>0</v>
      </c>
      <c r="AJ701" s="109">
        <f t="shared" si="80"/>
        <v>0</v>
      </c>
      <c r="AK701" s="109">
        <f t="shared" si="80"/>
        <v>0</v>
      </c>
      <c r="AL701" s="109">
        <f t="shared" si="80"/>
        <v>0</v>
      </c>
    </row>
    <row r="702" spans="1:38" x14ac:dyDescent="0.3">
      <c r="A702" s="421"/>
      <c r="B702" s="421"/>
      <c r="C702" s="422"/>
      <c r="D702" s="423"/>
      <c r="E702" s="421"/>
      <c r="F702" s="421"/>
      <c r="G702" s="421"/>
      <c r="H702" s="421"/>
      <c r="I702" s="421"/>
      <c r="J702" s="421"/>
      <c r="K702" s="421"/>
      <c r="L702" s="421"/>
      <c r="M702" s="423"/>
      <c r="N702" s="340">
        <f>IF(C702&gt;A_Stammdaten!$B$12,0,SUM(E702,F702,H702,J702:K702)-SUM(G702,I702,L702:M702))</f>
        <v>0</v>
      </c>
      <c r="O702" s="421"/>
      <c r="P702" s="421"/>
      <c r="Q702" s="421"/>
      <c r="R702" s="421"/>
      <c r="S702" s="108">
        <f t="shared" si="75"/>
        <v>0</v>
      </c>
      <c r="T702" s="341">
        <f>IF(ISBLANK($B702),0,VLOOKUP($B702,Listen!$A$2:$C$45,2,FALSE))</f>
        <v>0</v>
      </c>
      <c r="U702" s="341">
        <f>IF(ISBLANK($B702),0,VLOOKUP($B702,Listen!$A$2:$C$45,3,FALSE))</f>
        <v>0</v>
      </c>
      <c r="V702" s="342">
        <f t="shared" si="78"/>
        <v>0</v>
      </c>
      <c r="W702" s="342">
        <f t="shared" si="79"/>
        <v>0</v>
      </c>
      <c r="X702" s="342">
        <f t="shared" si="79"/>
        <v>0</v>
      </c>
      <c r="Y702" s="342">
        <f t="shared" si="79"/>
        <v>0</v>
      </c>
      <c r="Z702" s="342">
        <f t="shared" si="79"/>
        <v>0</v>
      </c>
      <c r="AA702" s="342">
        <f t="shared" si="79"/>
        <v>0</v>
      </c>
      <c r="AB702" s="342">
        <f t="shared" si="79"/>
        <v>0</v>
      </c>
      <c r="AC702" s="109">
        <f t="shared" si="76"/>
        <v>0</v>
      </c>
      <c r="AD702" s="109">
        <f>IF(C702=A_Stammdaten!$B$12,E_SAV!$S702-E_SAV!$AE702,HLOOKUP(A_Stammdaten!$B$12-1,$AF$4:$AL$4004,ROW(C702)-3,FALSE)-$AE702)</f>
        <v>0</v>
      </c>
      <c r="AE702" s="109">
        <f>HLOOKUP(A_Stammdaten!$B$12,$AF$4:$AL$4004,ROW(C702)-3,FALSE)</f>
        <v>0</v>
      </c>
      <c r="AF702" s="109">
        <f t="shared" si="74"/>
        <v>0</v>
      </c>
      <c r="AG702" s="109">
        <f t="shared" si="81"/>
        <v>0</v>
      </c>
      <c r="AH702" s="109">
        <f t="shared" si="81"/>
        <v>0</v>
      </c>
      <c r="AI702" s="109">
        <f t="shared" si="81"/>
        <v>0</v>
      </c>
      <c r="AJ702" s="109">
        <f t="shared" si="80"/>
        <v>0</v>
      </c>
      <c r="AK702" s="109">
        <f t="shared" si="80"/>
        <v>0</v>
      </c>
      <c r="AL702" s="109">
        <f t="shared" si="80"/>
        <v>0</v>
      </c>
    </row>
    <row r="703" spans="1:38" x14ac:dyDescent="0.3">
      <c r="A703" s="421"/>
      <c r="B703" s="421"/>
      <c r="C703" s="422"/>
      <c r="D703" s="423"/>
      <c r="E703" s="421"/>
      <c r="F703" s="421"/>
      <c r="G703" s="421"/>
      <c r="H703" s="421"/>
      <c r="I703" s="421"/>
      <c r="J703" s="421"/>
      <c r="K703" s="421"/>
      <c r="L703" s="421"/>
      <c r="M703" s="423"/>
      <c r="N703" s="340">
        <f>IF(C703&gt;A_Stammdaten!$B$12,0,SUM(E703,F703,H703,J703:K703)-SUM(G703,I703,L703:M703))</f>
        <v>0</v>
      </c>
      <c r="O703" s="421"/>
      <c r="P703" s="421"/>
      <c r="Q703" s="421"/>
      <c r="R703" s="421"/>
      <c r="S703" s="108">
        <f t="shared" si="75"/>
        <v>0</v>
      </c>
      <c r="T703" s="341">
        <f>IF(ISBLANK($B703),0,VLOOKUP($B703,Listen!$A$2:$C$45,2,FALSE))</f>
        <v>0</v>
      </c>
      <c r="U703" s="341">
        <f>IF(ISBLANK($B703),0,VLOOKUP($B703,Listen!$A$2:$C$45,3,FALSE))</f>
        <v>0</v>
      </c>
      <c r="V703" s="342">
        <f t="shared" si="78"/>
        <v>0</v>
      </c>
      <c r="W703" s="342">
        <f t="shared" si="79"/>
        <v>0</v>
      </c>
      <c r="X703" s="342">
        <f t="shared" si="79"/>
        <v>0</v>
      </c>
      <c r="Y703" s="342">
        <f t="shared" si="79"/>
        <v>0</v>
      </c>
      <c r="Z703" s="342">
        <f t="shared" si="79"/>
        <v>0</v>
      </c>
      <c r="AA703" s="342">
        <f t="shared" si="79"/>
        <v>0</v>
      </c>
      <c r="AB703" s="342">
        <f t="shared" si="79"/>
        <v>0</v>
      </c>
      <c r="AC703" s="109">
        <f t="shared" si="76"/>
        <v>0</v>
      </c>
      <c r="AD703" s="109">
        <f>IF(C703=A_Stammdaten!$B$12,E_SAV!$S703-E_SAV!$AE703,HLOOKUP(A_Stammdaten!$B$12-1,$AF$4:$AL$4004,ROW(C703)-3,FALSE)-$AE703)</f>
        <v>0</v>
      </c>
      <c r="AE703" s="109">
        <f>HLOOKUP(A_Stammdaten!$B$12,$AF$4:$AL$4004,ROW(C703)-3,FALSE)</f>
        <v>0</v>
      </c>
      <c r="AF703" s="109">
        <f t="shared" si="74"/>
        <v>0</v>
      </c>
      <c r="AG703" s="109">
        <f t="shared" si="81"/>
        <v>0</v>
      </c>
      <c r="AH703" s="109">
        <f t="shared" si="81"/>
        <v>0</v>
      </c>
      <c r="AI703" s="109">
        <f t="shared" si="81"/>
        <v>0</v>
      </c>
      <c r="AJ703" s="109">
        <f t="shared" si="80"/>
        <v>0</v>
      </c>
      <c r="AK703" s="109">
        <f t="shared" si="80"/>
        <v>0</v>
      </c>
      <c r="AL703" s="109">
        <f t="shared" si="80"/>
        <v>0</v>
      </c>
    </row>
    <row r="704" spans="1:38" x14ac:dyDescent="0.3">
      <c r="A704" s="421"/>
      <c r="B704" s="421"/>
      <c r="C704" s="422"/>
      <c r="D704" s="423"/>
      <c r="E704" s="421"/>
      <c r="F704" s="421"/>
      <c r="G704" s="421"/>
      <c r="H704" s="421"/>
      <c r="I704" s="421"/>
      <c r="J704" s="421"/>
      <c r="K704" s="421"/>
      <c r="L704" s="421"/>
      <c r="M704" s="423"/>
      <c r="N704" s="340">
        <f>IF(C704&gt;A_Stammdaten!$B$12,0,SUM(E704,F704,H704,J704:K704)-SUM(G704,I704,L704:M704))</f>
        <v>0</v>
      </c>
      <c r="O704" s="421"/>
      <c r="P704" s="421"/>
      <c r="Q704" s="421"/>
      <c r="R704" s="421"/>
      <c r="S704" s="108">
        <f t="shared" si="75"/>
        <v>0</v>
      </c>
      <c r="T704" s="341">
        <f>IF(ISBLANK($B704),0,VLOOKUP($B704,Listen!$A$2:$C$45,2,FALSE))</f>
        <v>0</v>
      </c>
      <c r="U704" s="341">
        <f>IF(ISBLANK($B704),0,VLOOKUP($B704,Listen!$A$2:$C$45,3,FALSE))</f>
        <v>0</v>
      </c>
      <c r="V704" s="342">
        <f t="shared" si="78"/>
        <v>0</v>
      </c>
      <c r="W704" s="342">
        <f t="shared" si="79"/>
        <v>0</v>
      </c>
      <c r="X704" s="342">
        <f t="shared" si="79"/>
        <v>0</v>
      </c>
      <c r="Y704" s="342">
        <f t="shared" si="79"/>
        <v>0</v>
      </c>
      <c r="Z704" s="342">
        <f t="shared" si="79"/>
        <v>0</v>
      </c>
      <c r="AA704" s="342">
        <f t="shared" si="79"/>
        <v>0</v>
      </c>
      <c r="AB704" s="342">
        <f t="shared" si="79"/>
        <v>0</v>
      </c>
      <c r="AC704" s="109">
        <f t="shared" si="76"/>
        <v>0</v>
      </c>
      <c r="AD704" s="109">
        <f>IF(C704=A_Stammdaten!$B$12,E_SAV!$S704-E_SAV!$AE704,HLOOKUP(A_Stammdaten!$B$12-1,$AF$4:$AL$4004,ROW(C704)-3,FALSE)-$AE704)</f>
        <v>0</v>
      </c>
      <c r="AE704" s="109">
        <f>HLOOKUP(A_Stammdaten!$B$12,$AF$4:$AL$4004,ROW(C704)-3,FALSE)</f>
        <v>0</v>
      </c>
      <c r="AF704" s="109">
        <f t="shared" si="74"/>
        <v>0</v>
      </c>
      <c r="AG704" s="109">
        <f t="shared" si="81"/>
        <v>0</v>
      </c>
      <c r="AH704" s="109">
        <f t="shared" si="81"/>
        <v>0</v>
      </c>
      <c r="AI704" s="109">
        <f t="shared" si="81"/>
        <v>0</v>
      </c>
      <c r="AJ704" s="109">
        <f t="shared" si="80"/>
        <v>0</v>
      </c>
      <c r="AK704" s="109">
        <f t="shared" si="80"/>
        <v>0</v>
      </c>
      <c r="AL704" s="109">
        <f t="shared" si="80"/>
        <v>0</v>
      </c>
    </row>
    <row r="705" spans="1:38" x14ac:dyDescent="0.3">
      <c r="A705" s="421"/>
      <c r="B705" s="421"/>
      <c r="C705" s="422"/>
      <c r="D705" s="423"/>
      <c r="E705" s="421"/>
      <c r="F705" s="421"/>
      <c r="G705" s="421"/>
      <c r="H705" s="421"/>
      <c r="I705" s="421"/>
      <c r="J705" s="421"/>
      <c r="K705" s="421"/>
      <c r="L705" s="421"/>
      <c r="M705" s="423"/>
      <c r="N705" s="340">
        <f>IF(C705&gt;A_Stammdaten!$B$12,0,SUM(E705,F705,H705,J705:K705)-SUM(G705,I705,L705:M705))</f>
        <v>0</v>
      </c>
      <c r="O705" s="421"/>
      <c r="P705" s="421"/>
      <c r="Q705" s="421"/>
      <c r="R705" s="421"/>
      <c r="S705" s="108">
        <f t="shared" si="75"/>
        <v>0</v>
      </c>
      <c r="T705" s="341">
        <f>IF(ISBLANK($B705),0,VLOOKUP($B705,Listen!$A$2:$C$45,2,FALSE))</f>
        <v>0</v>
      </c>
      <c r="U705" s="341">
        <f>IF(ISBLANK($B705),0,VLOOKUP($B705,Listen!$A$2:$C$45,3,FALSE))</f>
        <v>0</v>
      </c>
      <c r="V705" s="342">
        <f t="shared" si="78"/>
        <v>0</v>
      </c>
      <c r="W705" s="342">
        <f t="shared" si="79"/>
        <v>0</v>
      </c>
      <c r="X705" s="342">
        <f t="shared" si="79"/>
        <v>0</v>
      </c>
      <c r="Y705" s="342">
        <f t="shared" si="79"/>
        <v>0</v>
      </c>
      <c r="Z705" s="342">
        <f t="shared" si="79"/>
        <v>0</v>
      </c>
      <c r="AA705" s="342">
        <f t="shared" si="79"/>
        <v>0</v>
      </c>
      <c r="AB705" s="342">
        <f t="shared" si="79"/>
        <v>0</v>
      </c>
      <c r="AC705" s="109">
        <f t="shared" si="76"/>
        <v>0</v>
      </c>
      <c r="AD705" s="109">
        <f>IF(C705=A_Stammdaten!$B$12,E_SAV!$S705-E_SAV!$AE705,HLOOKUP(A_Stammdaten!$B$12-1,$AF$4:$AL$4004,ROW(C705)-3,FALSE)-$AE705)</f>
        <v>0</v>
      </c>
      <c r="AE705" s="109">
        <f>HLOOKUP(A_Stammdaten!$B$12,$AF$4:$AL$4004,ROW(C705)-3,FALSE)</f>
        <v>0</v>
      </c>
      <c r="AF705" s="109">
        <f t="shared" si="74"/>
        <v>0</v>
      </c>
      <c r="AG705" s="109">
        <f t="shared" si="81"/>
        <v>0</v>
      </c>
      <c r="AH705" s="109">
        <f t="shared" si="81"/>
        <v>0</v>
      </c>
      <c r="AI705" s="109">
        <f t="shared" si="81"/>
        <v>0</v>
      </c>
      <c r="AJ705" s="109">
        <f t="shared" si="80"/>
        <v>0</v>
      </c>
      <c r="AK705" s="109">
        <f t="shared" si="80"/>
        <v>0</v>
      </c>
      <c r="AL705" s="109">
        <f t="shared" si="80"/>
        <v>0</v>
      </c>
    </row>
    <row r="706" spans="1:38" x14ac:dyDescent="0.3">
      <c r="A706" s="421"/>
      <c r="B706" s="421"/>
      <c r="C706" s="422"/>
      <c r="D706" s="423"/>
      <c r="E706" s="421"/>
      <c r="F706" s="421"/>
      <c r="G706" s="421"/>
      <c r="H706" s="421"/>
      <c r="I706" s="421"/>
      <c r="J706" s="421"/>
      <c r="K706" s="421"/>
      <c r="L706" s="421"/>
      <c r="M706" s="423"/>
      <c r="N706" s="340">
        <f>IF(C706&gt;A_Stammdaten!$B$12,0,SUM(E706,F706,H706,J706:K706)-SUM(G706,I706,L706:M706))</f>
        <v>0</v>
      </c>
      <c r="O706" s="421"/>
      <c r="P706" s="421"/>
      <c r="Q706" s="421"/>
      <c r="R706" s="421"/>
      <c r="S706" s="108">
        <f t="shared" si="75"/>
        <v>0</v>
      </c>
      <c r="T706" s="341">
        <f>IF(ISBLANK($B706),0,VLOOKUP($B706,Listen!$A$2:$C$45,2,FALSE))</f>
        <v>0</v>
      </c>
      <c r="U706" s="341">
        <f>IF(ISBLANK($B706),0,VLOOKUP($B706,Listen!$A$2:$C$45,3,FALSE))</f>
        <v>0</v>
      </c>
      <c r="V706" s="342">
        <f t="shared" si="78"/>
        <v>0</v>
      </c>
      <c r="W706" s="342">
        <f t="shared" si="79"/>
        <v>0</v>
      </c>
      <c r="X706" s="342">
        <f t="shared" si="79"/>
        <v>0</v>
      </c>
      <c r="Y706" s="342">
        <f t="shared" si="79"/>
        <v>0</v>
      </c>
      <c r="Z706" s="342">
        <f t="shared" si="79"/>
        <v>0</v>
      </c>
      <c r="AA706" s="342">
        <f t="shared" si="79"/>
        <v>0</v>
      </c>
      <c r="AB706" s="342">
        <f t="shared" si="79"/>
        <v>0</v>
      </c>
      <c r="AC706" s="109">
        <f t="shared" si="76"/>
        <v>0</v>
      </c>
      <c r="AD706" s="109">
        <f>IF(C706=A_Stammdaten!$B$12,E_SAV!$S706-E_SAV!$AE706,HLOOKUP(A_Stammdaten!$B$12-1,$AF$4:$AL$4004,ROW(C706)-3,FALSE)-$AE706)</f>
        <v>0</v>
      </c>
      <c r="AE706" s="109">
        <f>HLOOKUP(A_Stammdaten!$B$12,$AF$4:$AL$4004,ROW(C706)-3,FALSE)</f>
        <v>0</v>
      </c>
      <c r="AF706" s="109">
        <f t="shared" si="74"/>
        <v>0</v>
      </c>
      <c r="AG706" s="109">
        <f t="shared" si="81"/>
        <v>0</v>
      </c>
      <c r="AH706" s="109">
        <f t="shared" si="81"/>
        <v>0</v>
      </c>
      <c r="AI706" s="109">
        <f t="shared" si="81"/>
        <v>0</v>
      </c>
      <c r="AJ706" s="109">
        <f t="shared" si="80"/>
        <v>0</v>
      </c>
      <c r="AK706" s="109">
        <f t="shared" si="80"/>
        <v>0</v>
      </c>
      <c r="AL706" s="109">
        <f t="shared" si="80"/>
        <v>0</v>
      </c>
    </row>
    <row r="707" spans="1:38" x14ac:dyDescent="0.3">
      <c r="A707" s="421"/>
      <c r="B707" s="421"/>
      <c r="C707" s="422"/>
      <c r="D707" s="423"/>
      <c r="E707" s="421"/>
      <c r="F707" s="421"/>
      <c r="G707" s="421"/>
      <c r="H707" s="421"/>
      <c r="I707" s="421"/>
      <c r="J707" s="421"/>
      <c r="K707" s="421"/>
      <c r="L707" s="421"/>
      <c r="M707" s="423"/>
      <c r="N707" s="340">
        <f>IF(C707&gt;A_Stammdaten!$B$12,0,SUM(E707,F707,H707,J707:K707)-SUM(G707,I707,L707:M707))</f>
        <v>0</v>
      </c>
      <c r="O707" s="421"/>
      <c r="P707" s="421"/>
      <c r="Q707" s="421"/>
      <c r="R707" s="421"/>
      <c r="S707" s="108">
        <f t="shared" si="75"/>
        <v>0</v>
      </c>
      <c r="T707" s="341">
        <f>IF(ISBLANK($B707),0,VLOOKUP($B707,Listen!$A$2:$C$45,2,FALSE))</f>
        <v>0</v>
      </c>
      <c r="U707" s="341">
        <f>IF(ISBLANK($B707),0,VLOOKUP($B707,Listen!$A$2:$C$45,3,FALSE))</f>
        <v>0</v>
      </c>
      <c r="V707" s="342">
        <f t="shared" si="78"/>
        <v>0</v>
      </c>
      <c r="W707" s="342">
        <f t="shared" si="79"/>
        <v>0</v>
      </c>
      <c r="X707" s="342">
        <f t="shared" si="79"/>
        <v>0</v>
      </c>
      <c r="Y707" s="342">
        <f t="shared" si="79"/>
        <v>0</v>
      </c>
      <c r="Z707" s="342">
        <f t="shared" si="79"/>
        <v>0</v>
      </c>
      <c r="AA707" s="342">
        <f t="shared" si="79"/>
        <v>0</v>
      </c>
      <c r="AB707" s="342">
        <f t="shared" si="79"/>
        <v>0</v>
      </c>
      <c r="AC707" s="109">
        <f t="shared" si="76"/>
        <v>0</v>
      </c>
      <c r="AD707" s="109">
        <f>IF(C707=A_Stammdaten!$B$12,E_SAV!$S707-E_SAV!$AE707,HLOOKUP(A_Stammdaten!$B$12-1,$AF$4:$AL$4004,ROW(C707)-3,FALSE)-$AE707)</f>
        <v>0</v>
      </c>
      <c r="AE707" s="109">
        <f>HLOOKUP(A_Stammdaten!$B$12,$AF$4:$AL$4004,ROW(C707)-3,FALSE)</f>
        <v>0</v>
      </c>
      <c r="AF707" s="109">
        <f t="shared" si="74"/>
        <v>0</v>
      </c>
      <c r="AG707" s="109">
        <f t="shared" si="81"/>
        <v>0</v>
      </c>
      <c r="AH707" s="109">
        <f t="shared" si="81"/>
        <v>0</v>
      </c>
      <c r="AI707" s="109">
        <f t="shared" si="81"/>
        <v>0</v>
      </c>
      <c r="AJ707" s="109">
        <f t="shared" si="80"/>
        <v>0</v>
      </c>
      <c r="AK707" s="109">
        <f t="shared" si="80"/>
        <v>0</v>
      </c>
      <c r="AL707" s="109">
        <f t="shared" si="80"/>
        <v>0</v>
      </c>
    </row>
    <row r="708" spans="1:38" x14ac:dyDescent="0.3">
      <c r="A708" s="421"/>
      <c r="B708" s="421"/>
      <c r="C708" s="422"/>
      <c r="D708" s="423"/>
      <c r="E708" s="421"/>
      <c r="F708" s="421"/>
      <c r="G708" s="421"/>
      <c r="H708" s="421"/>
      <c r="I708" s="421"/>
      <c r="J708" s="421"/>
      <c r="K708" s="421"/>
      <c r="L708" s="421"/>
      <c r="M708" s="423"/>
      <c r="N708" s="340">
        <f>IF(C708&gt;A_Stammdaten!$B$12,0,SUM(E708,F708,H708,J708:K708)-SUM(G708,I708,L708:M708))</f>
        <v>0</v>
      </c>
      <c r="O708" s="421"/>
      <c r="P708" s="421"/>
      <c r="Q708" s="421"/>
      <c r="R708" s="421"/>
      <c r="S708" s="108">
        <f t="shared" si="75"/>
        <v>0</v>
      </c>
      <c r="T708" s="341">
        <f>IF(ISBLANK($B708),0,VLOOKUP($B708,Listen!$A$2:$C$45,2,FALSE))</f>
        <v>0</v>
      </c>
      <c r="U708" s="341">
        <f>IF(ISBLANK($B708),0,VLOOKUP($B708,Listen!$A$2:$C$45,3,FALSE))</f>
        <v>0</v>
      </c>
      <c r="V708" s="342">
        <f t="shared" si="78"/>
        <v>0</v>
      </c>
      <c r="W708" s="342">
        <f t="shared" si="79"/>
        <v>0</v>
      </c>
      <c r="X708" s="342">
        <f t="shared" si="79"/>
        <v>0</v>
      </c>
      <c r="Y708" s="342">
        <f t="shared" si="79"/>
        <v>0</v>
      </c>
      <c r="Z708" s="342">
        <f t="shared" si="79"/>
        <v>0</v>
      </c>
      <c r="AA708" s="342">
        <f t="shared" si="79"/>
        <v>0</v>
      </c>
      <c r="AB708" s="342">
        <f t="shared" si="79"/>
        <v>0</v>
      </c>
      <c r="AC708" s="109">
        <f t="shared" si="76"/>
        <v>0</v>
      </c>
      <c r="AD708" s="109">
        <f>IF(C708=A_Stammdaten!$B$12,E_SAV!$S708-E_SAV!$AE708,HLOOKUP(A_Stammdaten!$B$12-1,$AF$4:$AL$4004,ROW(C708)-3,FALSE)-$AE708)</f>
        <v>0</v>
      </c>
      <c r="AE708" s="109">
        <f>HLOOKUP(A_Stammdaten!$B$12,$AF$4:$AL$4004,ROW(C708)-3,FALSE)</f>
        <v>0</v>
      </c>
      <c r="AF708" s="109">
        <f t="shared" si="74"/>
        <v>0</v>
      </c>
      <c r="AG708" s="109">
        <f t="shared" si="81"/>
        <v>0</v>
      </c>
      <c r="AH708" s="109">
        <f t="shared" si="81"/>
        <v>0</v>
      </c>
      <c r="AI708" s="109">
        <f t="shared" si="81"/>
        <v>0</v>
      </c>
      <c r="AJ708" s="109">
        <f t="shared" si="80"/>
        <v>0</v>
      </c>
      <c r="AK708" s="109">
        <f t="shared" si="80"/>
        <v>0</v>
      </c>
      <c r="AL708" s="109">
        <f t="shared" si="80"/>
        <v>0</v>
      </c>
    </row>
    <row r="709" spans="1:38" x14ac:dyDescent="0.3">
      <c r="A709" s="421"/>
      <c r="B709" s="421"/>
      <c r="C709" s="422"/>
      <c r="D709" s="423"/>
      <c r="E709" s="421"/>
      <c r="F709" s="421"/>
      <c r="G709" s="421"/>
      <c r="H709" s="421"/>
      <c r="I709" s="421"/>
      <c r="J709" s="421"/>
      <c r="K709" s="421"/>
      <c r="L709" s="421"/>
      <c r="M709" s="423"/>
      <c r="N709" s="340">
        <f>IF(C709&gt;A_Stammdaten!$B$12,0,SUM(E709,F709,H709,J709:K709)-SUM(G709,I709,L709:M709))</f>
        <v>0</v>
      </c>
      <c r="O709" s="421"/>
      <c r="P709" s="421"/>
      <c r="Q709" s="421"/>
      <c r="R709" s="421"/>
      <c r="S709" s="108">
        <f t="shared" si="75"/>
        <v>0</v>
      </c>
      <c r="T709" s="341">
        <f>IF(ISBLANK($B709),0,VLOOKUP($B709,Listen!$A$2:$C$45,2,FALSE))</f>
        <v>0</v>
      </c>
      <c r="U709" s="341">
        <f>IF(ISBLANK($B709),0,VLOOKUP($B709,Listen!$A$2:$C$45,3,FALSE))</f>
        <v>0</v>
      </c>
      <c r="V709" s="342">
        <f t="shared" si="78"/>
        <v>0</v>
      </c>
      <c r="W709" s="342">
        <f t="shared" si="79"/>
        <v>0</v>
      </c>
      <c r="X709" s="342">
        <f t="shared" si="79"/>
        <v>0</v>
      </c>
      <c r="Y709" s="342">
        <f t="shared" si="79"/>
        <v>0</v>
      </c>
      <c r="Z709" s="342">
        <f t="shared" si="79"/>
        <v>0</v>
      </c>
      <c r="AA709" s="342">
        <f t="shared" si="79"/>
        <v>0</v>
      </c>
      <c r="AB709" s="342">
        <f t="shared" si="79"/>
        <v>0</v>
      </c>
      <c r="AC709" s="109">
        <f t="shared" si="76"/>
        <v>0</v>
      </c>
      <c r="AD709" s="109">
        <f>IF(C709=A_Stammdaten!$B$12,E_SAV!$S709-E_SAV!$AE709,HLOOKUP(A_Stammdaten!$B$12-1,$AF$4:$AL$4004,ROW(C709)-3,FALSE)-$AE709)</f>
        <v>0</v>
      </c>
      <c r="AE709" s="109">
        <f>HLOOKUP(A_Stammdaten!$B$12,$AF$4:$AL$4004,ROW(C709)-3,FALSE)</f>
        <v>0</v>
      </c>
      <c r="AF709" s="109">
        <f t="shared" ref="AF709:AF772" si="82">IF(OR($C709=0,$S709=0),0,IF($C709&lt;=AF$4,$S709-$S709/V709*(AF$4-$C709+1),0))</f>
        <v>0</v>
      </c>
      <c r="AG709" s="109">
        <f t="shared" si="81"/>
        <v>0</v>
      </c>
      <c r="AH709" s="109">
        <f t="shared" si="81"/>
        <v>0</v>
      </c>
      <c r="AI709" s="109">
        <f t="shared" si="81"/>
        <v>0</v>
      </c>
      <c r="AJ709" s="109">
        <f t="shared" si="80"/>
        <v>0</v>
      </c>
      <c r="AK709" s="109">
        <f t="shared" si="80"/>
        <v>0</v>
      </c>
      <c r="AL709" s="109">
        <f t="shared" si="80"/>
        <v>0</v>
      </c>
    </row>
    <row r="710" spans="1:38" x14ac:dyDescent="0.3">
      <c r="A710" s="421"/>
      <c r="B710" s="421"/>
      <c r="C710" s="422"/>
      <c r="D710" s="423"/>
      <c r="E710" s="421"/>
      <c r="F710" s="421"/>
      <c r="G710" s="421"/>
      <c r="H710" s="421"/>
      <c r="I710" s="421"/>
      <c r="J710" s="421"/>
      <c r="K710" s="421"/>
      <c r="L710" s="421"/>
      <c r="M710" s="423"/>
      <c r="N710" s="340">
        <f>IF(C710&gt;A_Stammdaten!$B$12,0,SUM(E710,F710,H710,J710:K710)-SUM(G710,I710,L710:M710))</f>
        <v>0</v>
      </c>
      <c r="O710" s="421"/>
      <c r="P710" s="421"/>
      <c r="Q710" s="421"/>
      <c r="R710" s="421"/>
      <c r="S710" s="108">
        <f t="shared" ref="S710:S773" si="83">N710-SUM(O710:R710)</f>
        <v>0</v>
      </c>
      <c r="T710" s="341">
        <f>IF(ISBLANK($B710),0,VLOOKUP($B710,Listen!$A$2:$C$45,2,FALSE))</f>
        <v>0</v>
      </c>
      <c r="U710" s="341">
        <f>IF(ISBLANK($B710),0,VLOOKUP($B710,Listen!$A$2:$C$45,3,FALSE))</f>
        <v>0</v>
      </c>
      <c r="V710" s="342">
        <f t="shared" si="78"/>
        <v>0</v>
      </c>
      <c r="W710" s="342">
        <f t="shared" si="79"/>
        <v>0</v>
      </c>
      <c r="X710" s="342">
        <f t="shared" si="79"/>
        <v>0</v>
      </c>
      <c r="Y710" s="342">
        <f t="shared" si="79"/>
        <v>0</v>
      </c>
      <c r="Z710" s="342">
        <f t="shared" si="79"/>
        <v>0</v>
      </c>
      <c r="AA710" s="342">
        <f t="shared" si="79"/>
        <v>0</v>
      </c>
      <c r="AB710" s="342">
        <f t="shared" si="79"/>
        <v>0</v>
      </c>
      <c r="AC710" s="109">
        <f t="shared" ref="AC710:AC773" si="84">AE710+AD710</f>
        <v>0</v>
      </c>
      <c r="AD710" s="109">
        <f>IF(C710=A_Stammdaten!$B$12,E_SAV!$S710-E_SAV!$AE710,HLOOKUP(A_Stammdaten!$B$12-1,$AF$4:$AL$4004,ROW(C710)-3,FALSE)-$AE710)</f>
        <v>0</v>
      </c>
      <c r="AE710" s="109">
        <f>HLOOKUP(A_Stammdaten!$B$12,$AF$4:$AL$4004,ROW(C710)-3,FALSE)</f>
        <v>0</v>
      </c>
      <c r="AF710" s="109">
        <f t="shared" si="82"/>
        <v>0</v>
      </c>
      <c r="AG710" s="109">
        <f t="shared" si="81"/>
        <v>0</v>
      </c>
      <c r="AH710" s="109">
        <f t="shared" si="81"/>
        <v>0</v>
      </c>
      <c r="AI710" s="109">
        <f t="shared" si="81"/>
        <v>0</v>
      </c>
      <c r="AJ710" s="109">
        <f t="shared" si="80"/>
        <v>0</v>
      </c>
      <c r="AK710" s="109">
        <f t="shared" si="80"/>
        <v>0</v>
      </c>
      <c r="AL710" s="109">
        <f t="shared" si="80"/>
        <v>0</v>
      </c>
    </row>
    <row r="711" spans="1:38" x14ac:dyDescent="0.3">
      <c r="A711" s="421"/>
      <c r="B711" s="421"/>
      <c r="C711" s="422"/>
      <c r="D711" s="423"/>
      <c r="E711" s="421"/>
      <c r="F711" s="421"/>
      <c r="G711" s="421"/>
      <c r="H711" s="421"/>
      <c r="I711" s="421"/>
      <c r="J711" s="421"/>
      <c r="K711" s="421"/>
      <c r="L711" s="421"/>
      <c r="M711" s="423"/>
      <c r="N711" s="340">
        <f>IF(C711&gt;A_Stammdaten!$B$12,0,SUM(E711,F711,H711,J711:K711)-SUM(G711,I711,L711:M711))</f>
        <v>0</v>
      </c>
      <c r="O711" s="421"/>
      <c r="P711" s="421"/>
      <c r="Q711" s="421"/>
      <c r="R711" s="421"/>
      <c r="S711" s="108">
        <f t="shared" si="83"/>
        <v>0</v>
      </c>
      <c r="T711" s="341">
        <f>IF(ISBLANK($B711),0,VLOOKUP($B711,Listen!$A$2:$C$45,2,FALSE))</f>
        <v>0</v>
      </c>
      <c r="U711" s="341">
        <f>IF(ISBLANK($B711),0,VLOOKUP($B711,Listen!$A$2:$C$45,3,FALSE))</f>
        <v>0</v>
      </c>
      <c r="V711" s="342">
        <f t="shared" si="78"/>
        <v>0</v>
      </c>
      <c r="W711" s="342">
        <f t="shared" si="79"/>
        <v>0</v>
      </c>
      <c r="X711" s="342">
        <f t="shared" si="79"/>
        <v>0</v>
      </c>
      <c r="Y711" s="342">
        <f t="shared" si="79"/>
        <v>0</v>
      </c>
      <c r="Z711" s="342">
        <f t="shared" si="79"/>
        <v>0</v>
      </c>
      <c r="AA711" s="342">
        <f t="shared" si="79"/>
        <v>0</v>
      </c>
      <c r="AB711" s="342">
        <f t="shared" ref="W711:AB754" si="85">$T711</f>
        <v>0</v>
      </c>
      <c r="AC711" s="109">
        <f t="shared" si="84"/>
        <v>0</v>
      </c>
      <c r="AD711" s="109">
        <f>IF(C711=A_Stammdaten!$B$12,E_SAV!$S711-E_SAV!$AE711,HLOOKUP(A_Stammdaten!$B$12-1,$AF$4:$AL$4004,ROW(C711)-3,FALSE)-$AE711)</f>
        <v>0</v>
      </c>
      <c r="AE711" s="109">
        <f>HLOOKUP(A_Stammdaten!$B$12,$AF$4:$AL$4004,ROW(C711)-3,FALSE)</f>
        <v>0</v>
      </c>
      <c r="AF711" s="109">
        <f t="shared" si="82"/>
        <v>0</v>
      </c>
      <c r="AG711" s="109">
        <f t="shared" si="81"/>
        <v>0</v>
      </c>
      <c r="AH711" s="109">
        <f t="shared" si="81"/>
        <v>0</v>
      </c>
      <c r="AI711" s="109">
        <f t="shared" si="81"/>
        <v>0</v>
      </c>
      <c r="AJ711" s="109">
        <f t="shared" si="80"/>
        <v>0</v>
      </c>
      <c r="AK711" s="109">
        <f t="shared" si="80"/>
        <v>0</v>
      </c>
      <c r="AL711" s="109">
        <f t="shared" si="80"/>
        <v>0</v>
      </c>
    </row>
    <row r="712" spans="1:38" x14ac:dyDescent="0.3">
      <c r="A712" s="421"/>
      <c r="B712" s="421"/>
      <c r="C712" s="422"/>
      <c r="D712" s="423"/>
      <c r="E712" s="421"/>
      <c r="F712" s="421"/>
      <c r="G712" s="421"/>
      <c r="H712" s="421"/>
      <c r="I712" s="421"/>
      <c r="J712" s="421"/>
      <c r="K712" s="421"/>
      <c r="L712" s="421"/>
      <c r="M712" s="423"/>
      <c r="N712" s="340">
        <f>IF(C712&gt;A_Stammdaten!$B$12,0,SUM(E712,F712,H712,J712:K712)-SUM(G712,I712,L712:M712))</f>
        <v>0</v>
      </c>
      <c r="O712" s="421"/>
      <c r="P712" s="421"/>
      <c r="Q712" s="421"/>
      <c r="R712" s="421"/>
      <c r="S712" s="108">
        <f t="shared" si="83"/>
        <v>0</v>
      </c>
      <c r="T712" s="341">
        <f>IF(ISBLANK($B712),0,VLOOKUP($B712,Listen!$A$2:$C$45,2,FALSE))</f>
        <v>0</v>
      </c>
      <c r="U712" s="341">
        <f>IF(ISBLANK($B712),0,VLOOKUP($B712,Listen!$A$2:$C$45,3,FALSE))</f>
        <v>0</v>
      </c>
      <c r="V712" s="342">
        <f t="shared" si="78"/>
        <v>0</v>
      </c>
      <c r="W712" s="342">
        <f t="shared" si="85"/>
        <v>0</v>
      </c>
      <c r="X712" s="342">
        <f t="shared" si="85"/>
        <v>0</v>
      </c>
      <c r="Y712" s="342">
        <f t="shared" si="85"/>
        <v>0</v>
      </c>
      <c r="Z712" s="342">
        <f t="shared" si="85"/>
        <v>0</v>
      </c>
      <c r="AA712" s="342">
        <f t="shared" si="85"/>
        <v>0</v>
      </c>
      <c r="AB712" s="342">
        <f t="shared" si="85"/>
        <v>0</v>
      </c>
      <c r="AC712" s="109">
        <f t="shared" si="84"/>
        <v>0</v>
      </c>
      <c r="AD712" s="109">
        <f>IF(C712=A_Stammdaten!$B$12,E_SAV!$S712-E_SAV!$AE712,HLOOKUP(A_Stammdaten!$B$12-1,$AF$4:$AL$4004,ROW(C712)-3,FALSE)-$AE712)</f>
        <v>0</v>
      </c>
      <c r="AE712" s="109">
        <f>HLOOKUP(A_Stammdaten!$B$12,$AF$4:$AL$4004,ROW(C712)-3,FALSE)</f>
        <v>0</v>
      </c>
      <c r="AF712" s="109">
        <f t="shared" si="82"/>
        <v>0</v>
      </c>
      <c r="AG712" s="109">
        <f t="shared" si="81"/>
        <v>0</v>
      </c>
      <c r="AH712" s="109">
        <f t="shared" si="81"/>
        <v>0</v>
      </c>
      <c r="AI712" s="109">
        <f t="shared" si="81"/>
        <v>0</v>
      </c>
      <c r="AJ712" s="109">
        <f t="shared" si="80"/>
        <v>0</v>
      </c>
      <c r="AK712" s="109">
        <f t="shared" si="80"/>
        <v>0</v>
      </c>
      <c r="AL712" s="109">
        <f t="shared" si="80"/>
        <v>0</v>
      </c>
    </row>
    <row r="713" spans="1:38" x14ac:dyDescent="0.3">
      <c r="A713" s="421"/>
      <c r="B713" s="421"/>
      <c r="C713" s="422"/>
      <c r="D713" s="423"/>
      <c r="E713" s="421"/>
      <c r="F713" s="421"/>
      <c r="G713" s="421"/>
      <c r="H713" s="421"/>
      <c r="I713" s="421"/>
      <c r="J713" s="421"/>
      <c r="K713" s="421"/>
      <c r="L713" s="421"/>
      <c r="M713" s="423"/>
      <c r="N713" s="340">
        <f>IF(C713&gt;A_Stammdaten!$B$12,0,SUM(E713,F713,H713,J713:K713)-SUM(G713,I713,L713:M713))</f>
        <v>0</v>
      </c>
      <c r="O713" s="421"/>
      <c r="P713" s="421"/>
      <c r="Q713" s="421"/>
      <c r="R713" s="421"/>
      <c r="S713" s="108">
        <f t="shared" si="83"/>
        <v>0</v>
      </c>
      <c r="T713" s="341">
        <f>IF(ISBLANK($B713),0,VLOOKUP($B713,Listen!$A$2:$C$45,2,FALSE))</f>
        <v>0</v>
      </c>
      <c r="U713" s="341">
        <f>IF(ISBLANK($B713),0,VLOOKUP($B713,Listen!$A$2:$C$45,3,FALSE))</f>
        <v>0</v>
      </c>
      <c r="V713" s="342">
        <f t="shared" si="78"/>
        <v>0</v>
      </c>
      <c r="W713" s="342">
        <f t="shared" si="85"/>
        <v>0</v>
      </c>
      <c r="X713" s="342">
        <f t="shared" si="85"/>
        <v>0</v>
      </c>
      <c r="Y713" s="342">
        <f t="shared" si="85"/>
        <v>0</v>
      </c>
      <c r="Z713" s="342">
        <f t="shared" si="85"/>
        <v>0</v>
      </c>
      <c r="AA713" s="342">
        <f t="shared" si="85"/>
        <v>0</v>
      </c>
      <c r="AB713" s="342">
        <f t="shared" si="85"/>
        <v>0</v>
      </c>
      <c r="AC713" s="109">
        <f t="shared" si="84"/>
        <v>0</v>
      </c>
      <c r="AD713" s="109">
        <f>IF(C713=A_Stammdaten!$B$12,E_SAV!$S713-E_SAV!$AE713,HLOOKUP(A_Stammdaten!$B$12-1,$AF$4:$AL$4004,ROW(C713)-3,FALSE)-$AE713)</f>
        <v>0</v>
      </c>
      <c r="AE713" s="109">
        <f>HLOOKUP(A_Stammdaten!$B$12,$AF$4:$AL$4004,ROW(C713)-3,FALSE)</f>
        <v>0</v>
      </c>
      <c r="AF713" s="109">
        <f t="shared" si="82"/>
        <v>0</v>
      </c>
      <c r="AG713" s="109">
        <f t="shared" si="81"/>
        <v>0</v>
      </c>
      <c r="AH713" s="109">
        <f t="shared" si="81"/>
        <v>0</v>
      </c>
      <c r="AI713" s="109">
        <f t="shared" si="81"/>
        <v>0</v>
      </c>
      <c r="AJ713" s="109">
        <f t="shared" si="80"/>
        <v>0</v>
      </c>
      <c r="AK713" s="109">
        <f t="shared" si="80"/>
        <v>0</v>
      </c>
      <c r="AL713" s="109">
        <f t="shared" si="80"/>
        <v>0</v>
      </c>
    </row>
    <row r="714" spans="1:38" x14ac:dyDescent="0.3">
      <c r="A714" s="421"/>
      <c r="B714" s="421"/>
      <c r="C714" s="422"/>
      <c r="D714" s="423"/>
      <c r="E714" s="421"/>
      <c r="F714" s="421"/>
      <c r="G714" s="421"/>
      <c r="H714" s="421"/>
      <c r="I714" s="421"/>
      <c r="J714" s="421"/>
      <c r="K714" s="421"/>
      <c r="L714" s="421"/>
      <c r="M714" s="423"/>
      <c r="N714" s="340">
        <f>IF(C714&gt;A_Stammdaten!$B$12,0,SUM(E714,F714,H714,J714:K714)-SUM(G714,I714,L714:M714))</f>
        <v>0</v>
      </c>
      <c r="O714" s="421"/>
      <c r="P714" s="421"/>
      <c r="Q714" s="421"/>
      <c r="R714" s="421"/>
      <c r="S714" s="108">
        <f t="shared" si="83"/>
        <v>0</v>
      </c>
      <c r="T714" s="341">
        <f>IF(ISBLANK($B714),0,VLOOKUP($B714,Listen!$A$2:$C$45,2,FALSE))</f>
        <v>0</v>
      </c>
      <c r="U714" s="341">
        <f>IF(ISBLANK($B714),0,VLOOKUP($B714,Listen!$A$2:$C$45,3,FALSE))</f>
        <v>0</v>
      </c>
      <c r="V714" s="342">
        <f t="shared" si="78"/>
        <v>0</v>
      </c>
      <c r="W714" s="342">
        <f t="shared" si="85"/>
        <v>0</v>
      </c>
      <c r="X714" s="342">
        <f t="shared" si="85"/>
        <v>0</v>
      </c>
      <c r="Y714" s="342">
        <f t="shared" si="85"/>
        <v>0</v>
      </c>
      <c r="Z714" s="342">
        <f t="shared" si="85"/>
        <v>0</v>
      </c>
      <c r="AA714" s="342">
        <f t="shared" si="85"/>
        <v>0</v>
      </c>
      <c r="AB714" s="342">
        <f t="shared" si="85"/>
        <v>0</v>
      </c>
      <c r="AC714" s="109">
        <f t="shared" si="84"/>
        <v>0</v>
      </c>
      <c r="AD714" s="109">
        <f>IF(C714=A_Stammdaten!$B$12,E_SAV!$S714-E_SAV!$AE714,HLOOKUP(A_Stammdaten!$B$12-1,$AF$4:$AL$4004,ROW(C714)-3,FALSE)-$AE714)</f>
        <v>0</v>
      </c>
      <c r="AE714" s="109">
        <f>HLOOKUP(A_Stammdaten!$B$12,$AF$4:$AL$4004,ROW(C714)-3,FALSE)</f>
        <v>0</v>
      </c>
      <c r="AF714" s="109">
        <f t="shared" si="82"/>
        <v>0</v>
      </c>
      <c r="AG714" s="109">
        <f t="shared" si="81"/>
        <v>0</v>
      </c>
      <c r="AH714" s="109">
        <f t="shared" si="81"/>
        <v>0</v>
      </c>
      <c r="AI714" s="109">
        <f t="shared" si="81"/>
        <v>0</v>
      </c>
      <c r="AJ714" s="109">
        <f t="shared" si="80"/>
        <v>0</v>
      </c>
      <c r="AK714" s="109">
        <f t="shared" si="80"/>
        <v>0</v>
      </c>
      <c r="AL714" s="109">
        <f t="shared" si="80"/>
        <v>0</v>
      </c>
    </row>
    <row r="715" spans="1:38" x14ac:dyDescent="0.3">
      <c r="A715" s="421"/>
      <c r="B715" s="421"/>
      <c r="C715" s="422"/>
      <c r="D715" s="423"/>
      <c r="E715" s="421"/>
      <c r="F715" s="421"/>
      <c r="G715" s="421"/>
      <c r="H715" s="421"/>
      <c r="I715" s="421"/>
      <c r="J715" s="421"/>
      <c r="K715" s="421"/>
      <c r="L715" s="421"/>
      <c r="M715" s="423"/>
      <c r="N715" s="340">
        <f>IF(C715&gt;A_Stammdaten!$B$12,0,SUM(E715,F715,H715,J715:K715)-SUM(G715,I715,L715:M715))</f>
        <v>0</v>
      </c>
      <c r="O715" s="421"/>
      <c r="P715" s="421"/>
      <c r="Q715" s="421"/>
      <c r="R715" s="421"/>
      <c r="S715" s="108">
        <f t="shared" si="83"/>
        <v>0</v>
      </c>
      <c r="T715" s="341">
        <f>IF(ISBLANK($B715),0,VLOOKUP($B715,Listen!$A$2:$C$45,2,FALSE))</f>
        <v>0</v>
      </c>
      <c r="U715" s="341">
        <f>IF(ISBLANK($B715),0,VLOOKUP($B715,Listen!$A$2:$C$45,3,FALSE))</f>
        <v>0</v>
      </c>
      <c r="V715" s="342">
        <f t="shared" ref="V715:V778" si="86">$T715</f>
        <v>0</v>
      </c>
      <c r="W715" s="342">
        <f t="shared" si="85"/>
        <v>0</v>
      </c>
      <c r="X715" s="342">
        <f t="shared" si="85"/>
        <v>0</v>
      </c>
      <c r="Y715" s="342">
        <f t="shared" si="85"/>
        <v>0</v>
      </c>
      <c r="Z715" s="342">
        <f t="shared" si="85"/>
        <v>0</v>
      </c>
      <c r="AA715" s="342">
        <f t="shared" si="85"/>
        <v>0</v>
      </c>
      <c r="AB715" s="342">
        <f t="shared" si="85"/>
        <v>0</v>
      </c>
      <c r="AC715" s="109">
        <f t="shared" si="84"/>
        <v>0</v>
      </c>
      <c r="AD715" s="109">
        <f>IF(C715=A_Stammdaten!$B$12,E_SAV!$S715-E_SAV!$AE715,HLOOKUP(A_Stammdaten!$B$12-1,$AF$4:$AL$4004,ROW(C715)-3,FALSE)-$AE715)</f>
        <v>0</v>
      </c>
      <c r="AE715" s="109">
        <f>HLOOKUP(A_Stammdaten!$B$12,$AF$4:$AL$4004,ROW(C715)-3,FALSE)</f>
        <v>0</v>
      </c>
      <c r="AF715" s="109">
        <f t="shared" si="82"/>
        <v>0</v>
      </c>
      <c r="AG715" s="109">
        <f t="shared" si="81"/>
        <v>0</v>
      </c>
      <c r="AH715" s="109">
        <f t="shared" si="81"/>
        <v>0</v>
      </c>
      <c r="AI715" s="109">
        <f t="shared" si="81"/>
        <v>0</v>
      </c>
      <c r="AJ715" s="109">
        <f t="shared" si="80"/>
        <v>0</v>
      </c>
      <c r="AK715" s="109">
        <f t="shared" si="80"/>
        <v>0</v>
      </c>
      <c r="AL715" s="109">
        <f t="shared" si="80"/>
        <v>0</v>
      </c>
    </row>
    <row r="716" spans="1:38" x14ac:dyDescent="0.3">
      <c r="A716" s="421"/>
      <c r="B716" s="421"/>
      <c r="C716" s="422"/>
      <c r="D716" s="423"/>
      <c r="E716" s="421"/>
      <c r="F716" s="421"/>
      <c r="G716" s="421"/>
      <c r="H716" s="421"/>
      <c r="I716" s="421"/>
      <c r="J716" s="421"/>
      <c r="K716" s="421"/>
      <c r="L716" s="421"/>
      <c r="M716" s="423"/>
      <c r="N716" s="340">
        <f>IF(C716&gt;A_Stammdaten!$B$12,0,SUM(E716,F716,H716,J716:K716)-SUM(G716,I716,L716:M716))</f>
        <v>0</v>
      </c>
      <c r="O716" s="421"/>
      <c r="P716" s="421"/>
      <c r="Q716" s="421"/>
      <c r="R716" s="421"/>
      <c r="S716" s="108">
        <f t="shared" si="83"/>
        <v>0</v>
      </c>
      <c r="T716" s="341">
        <f>IF(ISBLANK($B716),0,VLOOKUP($B716,Listen!$A$2:$C$45,2,FALSE))</f>
        <v>0</v>
      </c>
      <c r="U716" s="341">
        <f>IF(ISBLANK($B716),0,VLOOKUP($B716,Listen!$A$2:$C$45,3,FALSE))</f>
        <v>0</v>
      </c>
      <c r="V716" s="342">
        <f t="shared" si="86"/>
        <v>0</v>
      </c>
      <c r="W716" s="342">
        <f t="shared" si="85"/>
        <v>0</v>
      </c>
      <c r="X716" s="342">
        <f t="shared" si="85"/>
        <v>0</v>
      </c>
      <c r="Y716" s="342">
        <f t="shared" si="85"/>
        <v>0</v>
      </c>
      <c r="Z716" s="342">
        <f t="shared" si="85"/>
        <v>0</v>
      </c>
      <c r="AA716" s="342">
        <f t="shared" si="85"/>
        <v>0</v>
      </c>
      <c r="AB716" s="342">
        <f t="shared" si="85"/>
        <v>0</v>
      </c>
      <c r="AC716" s="109">
        <f t="shared" si="84"/>
        <v>0</v>
      </c>
      <c r="AD716" s="109">
        <f>IF(C716=A_Stammdaten!$B$12,E_SAV!$S716-E_SAV!$AE716,HLOOKUP(A_Stammdaten!$B$12-1,$AF$4:$AL$4004,ROW(C716)-3,FALSE)-$AE716)</f>
        <v>0</v>
      </c>
      <c r="AE716" s="109">
        <f>HLOOKUP(A_Stammdaten!$B$12,$AF$4:$AL$4004,ROW(C716)-3,FALSE)</f>
        <v>0</v>
      </c>
      <c r="AF716" s="109">
        <f t="shared" si="82"/>
        <v>0</v>
      </c>
      <c r="AG716" s="109">
        <f t="shared" si="81"/>
        <v>0</v>
      </c>
      <c r="AH716" s="109">
        <f t="shared" si="81"/>
        <v>0</v>
      </c>
      <c r="AI716" s="109">
        <f t="shared" si="81"/>
        <v>0</v>
      </c>
      <c r="AJ716" s="109">
        <f t="shared" si="80"/>
        <v>0</v>
      </c>
      <c r="AK716" s="109">
        <f t="shared" si="80"/>
        <v>0</v>
      </c>
      <c r="AL716" s="109">
        <f t="shared" si="80"/>
        <v>0</v>
      </c>
    </row>
    <row r="717" spans="1:38" x14ac:dyDescent="0.3">
      <c r="A717" s="421"/>
      <c r="B717" s="421"/>
      <c r="C717" s="422"/>
      <c r="D717" s="423"/>
      <c r="E717" s="421"/>
      <c r="F717" s="421"/>
      <c r="G717" s="421"/>
      <c r="H717" s="421"/>
      <c r="I717" s="421"/>
      <c r="J717" s="421"/>
      <c r="K717" s="421"/>
      <c r="L717" s="421"/>
      <c r="M717" s="423"/>
      <c r="N717" s="340">
        <f>IF(C717&gt;A_Stammdaten!$B$12,0,SUM(E717,F717,H717,J717:K717)-SUM(G717,I717,L717:M717))</f>
        <v>0</v>
      </c>
      <c r="O717" s="421"/>
      <c r="P717" s="421"/>
      <c r="Q717" s="421"/>
      <c r="R717" s="421"/>
      <c r="S717" s="108">
        <f t="shared" si="83"/>
        <v>0</v>
      </c>
      <c r="T717" s="341">
        <f>IF(ISBLANK($B717),0,VLOOKUP($B717,Listen!$A$2:$C$45,2,FALSE))</f>
        <v>0</v>
      </c>
      <c r="U717" s="341">
        <f>IF(ISBLANK($B717),0,VLOOKUP($B717,Listen!$A$2:$C$45,3,FALSE))</f>
        <v>0</v>
      </c>
      <c r="V717" s="342">
        <f t="shared" si="86"/>
        <v>0</v>
      </c>
      <c r="W717" s="342">
        <f t="shared" si="85"/>
        <v>0</v>
      </c>
      <c r="X717" s="342">
        <f t="shared" si="85"/>
        <v>0</v>
      </c>
      <c r="Y717" s="342">
        <f t="shared" si="85"/>
        <v>0</v>
      </c>
      <c r="Z717" s="342">
        <f t="shared" si="85"/>
        <v>0</v>
      </c>
      <c r="AA717" s="342">
        <f t="shared" si="85"/>
        <v>0</v>
      </c>
      <c r="AB717" s="342">
        <f t="shared" si="85"/>
        <v>0</v>
      </c>
      <c r="AC717" s="109">
        <f t="shared" si="84"/>
        <v>0</v>
      </c>
      <c r="AD717" s="109">
        <f>IF(C717=A_Stammdaten!$B$12,E_SAV!$S717-E_SAV!$AE717,HLOOKUP(A_Stammdaten!$B$12-1,$AF$4:$AL$4004,ROW(C717)-3,FALSE)-$AE717)</f>
        <v>0</v>
      </c>
      <c r="AE717" s="109">
        <f>HLOOKUP(A_Stammdaten!$B$12,$AF$4:$AL$4004,ROW(C717)-3,FALSE)</f>
        <v>0</v>
      </c>
      <c r="AF717" s="109">
        <f t="shared" si="82"/>
        <v>0</v>
      </c>
      <c r="AG717" s="109">
        <f t="shared" si="81"/>
        <v>0</v>
      </c>
      <c r="AH717" s="109">
        <f t="shared" si="81"/>
        <v>0</v>
      </c>
      <c r="AI717" s="109">
        <f t="shared" si="81"/>
        <v>0</v>
      </c>
      <c r="AJ717" s="109">
        <f t="shared" si="80"/>
        <v>0</v>
      </c>
      <c r="AK717" s="109">
        <f t="shared" si="80"/>
        <v>0</v>
      </c>
      <c r="AL717" s="109">
        <f t="shared" si="80"/>
        <v>0</v>
      </c>
    </row>
    <row r="718" spans="1:38" x14ac:dyDescent="0.3">
      <c r="A718" s="421"/>
      <c r="B718" s="421"/>
      <c r="C718" s="422"/>
      <c r="D718" s="423"/>
      <c r="E718" s="421"/>
      <c r="F718" s="421"/>
      <c r="G718" s="421"/>
      <c r="H718" s="421"/>
      <c r="I718" s="421"/>
      <c r="J718" s="421"/>
      <c r="K718" s="421"/>
      <c r="L718" s="421"/>
      <c r="M718" s="423"/>
      <c r="N718" s="340">
        <f>IF(C718&gt;A_Stammdaten!$B$12,0,SUM(E718,F718,H718,J718:K718)-SUM(G718,I718,L718:M718))</f>
        <v>0</v>
      </c>
      <c r="O718" s="421"/>
      <c r="P718" s="421"/>
      <c r="Q718" s="421"/>
      <c r="R718" s="421"/>
      <c r="S718" s="108">
        <f t="shared" si="83"/>
        <v>0</v>
      </c>
      <c r="T718" s="341">
        <f>IF(ISBLANK($B718),0,VLOOKUP($B718,Listen!$A$2:$C$45,2,FALSE))</f>
        <v>0</v>
      </c>
      <c r="U718" s="341">
        <f>IF(ISBLANK($B718),0,VLOOKUP($B718,Listen!$A$2:$C$45,3,FALSE))</f>
        <v>0</v>
      </c>
      <c r="V718" s="342">
        <f t="shared" si="86"/>
        <v>0</v>
      </c>
      <c r="W718" s="342">
        <f t="shared" si="85"/>
        <v>0</v>
      </c>
      <c r="X718" s="342">
        <f t="shared" si="85"/>
        <v>0</v>
      </c>
      <c r="Y718" s="342">
        <f t="shared" si="85"/>
        <v>0</v>
      </c>
      <c r="Z718" s="342">
        <f t="shared" si="85"/>
        <v>0</v>
      </c>
      <c r="AA718" s="342">
        <f t="shared" si="85"/>
        <v>0</v>
      </c>
      <c r="AB718" s="342">
        <f t="shared" si="85"/>
        <v>0</v>
      </c>
      <c r="AC718" s="109">
        <f t="shared" si="84"/>
        <v>0</v>
      </c>
      <c r="AD718" s="109">
        <f>IF(C718=A_Stammdaten!$B$12,E_SAV!$S718-E_SAV!$AE718,HLOOKUP(A_Stammdaten!$B$12-1,$AF$4:$AL$4004,ROW(C718)-3,FALSE)-$AE718)</f>
        <v>0</v>
      </c>
      <c r="AE718" s="109">
        <f>HLOOKUP(A_Stammdaten!$B$12,$AF$4:$AL$4004,ROW(C718)-3,FALSE)</f>
        <v>0</v>
      </c>
      <c r="AF718" s="109">
        <f t="shared" si="82"/>
        <v>0</v>
      </c>
      <c r="AG718" s="109">
        <f t="shared" si="81"/>
        <v>0</v>
      </c>
      <c r="AH718" s="109">
        <f t="shared" si="81"/>
        <v>0</v>
      </c>
      <c r="AI718" s="109">
        <f t="shared" si="81"/>
        <v>0</v>
      </c>
      <c r="AJ718" s="109">
        <f t="shared" si="80"/>
        <v>0</v>
      </c>
      <c r="AK718" s="109">
        <f t="shared" si="80"/>
        <v>0</v>
      </c>
      <c r="AL718" s="109">
        <f t="shared" si="80"/>
        <v>0</v>
      </c>
    </row>
    <row r="719" spans="1:38" x14ac:dyDescent="0.3">
      <c r="A719" s="421"/>
      <c r="B719" s="421"/>
      <c r="C719" s="422"/>
      <c r="D719" s="423"/>
      <c r="E719" s="421"/>
      <c r="F719" s="421"/>
      <c r="G719" s="421"/>
      <c r="H719" s="421"/>
      <c r="I719" s="421"/>
      <c r="J719" s="421"/>
      <c r="K719" s="421"/>
      <c r="L719" s="421"/>
      <c r="M719" s="423"/>
      <c r="N719" s="340">
        <f>IF(C719&gt;A_Stammdaten!$B$12,0,SUM(E719,F719,H719,J719:K719)-SUM(G719,I719,L719:M719))</f>
        <v>0</v>
      </c>
      <c r="O719" s="421"/>
      <c r="P719" s="421"/>
      <c r="Q719" s="421"/>
      <c r="R719" s="421"/>
      <c r="S719" s="108">
        <f t="shared" si="83"/>
        <v>0</v>
      </c>
      <c r="T719" s="341">
        <f>IF(ISBLANK($B719),0,VLOOKUP($B719,Listen!$A$2:$C$45,2,FALSE))</f>
        <v>0</v>
      </c>
      <c r="U719" s="341">
        <f>IF(ISBLANK($B719),0,VLOOKUP($B719,Listen!$A$2:$C$45,3,FALSE))</f>
        <v>0</v>
      </c>
      <c r="V719" s="342">
        <f t="shared" si="86"/>
        <v>0</v>
      </c>
      <c r="W719" s="342">
        <f t="shared" si="85"/>
        <v>0</v>
      </c>
      <c r="X719" s="342">
        <f t="shared" si="85"/>
        <v>0</v>
      </c>
      <c r="Y719" s="342">
        <f t="shared" si="85"/>
        <v>0</v>
      </c>
      <c r="Z719" s="342">
        <f t="shared" si="85"/>
        <v>0</v>
      </c>
      <c r="AA719" s="342">
        <f t="shared" si="85"/>
        <v>0</v>
      </c>
      <c r="AB719" s="342">
        <f t="shared" si="85"/>
        <v>0</v>
      </c>
      <c r="AC719" s="109">
        <f t="shared" si="84"/>
        <v>0</v>
      </c>
      <c r="AD719" s="109">
        <f>IF(C719=A_Stammdaten!$B$12,E_SAV!$S719-E_SAV!$AE719,HLOOKUP(A_Stammdaten!$B$12-1,$AF$4:$AL$4004,ROW(C719)-3,FALSE)-$AE719)</f>
        <v>0</v>
      </c>
      <c r="AE719" s="109">
        <f>HLOOKUP(A_Stammdaten!$B$12,$AF$4:$AL$4004,ROW(C719)-3,FALSE)</f>
        <v>0</v>
      </c>
      <c r="AF719" s="109">
        <f t="shared" si="82"/>
        <v>0</v>
      </c>
      <c r="AG719" s="109">
        <f t="shared" si="81"/>
        <v>0</v>
      </c>
      <c r="AH719" s="109">
        <f t="shared" si="81"/>
        <v>0</v>
      </c>
      <c r="AI719" s="109">
        <f t="shared" si="81"/>
        <v>0</v>
      </c>
      <c r="AJ719" s="109">
        <f t="shared" si="80"/>
        <v>0</v>
      </c>
      <c r="AK719" s="109">
        <f t="shared" si="80"/>
        <v>0</v>
      </c>
      <c r="AL719" s="109">
        <f t="shared" si="80"/>
        <v>0</v>
      </c>
    </row>
    <row r="720" spans="1:38" x14ac:dyDescent="0.3">
      <c r="A720" s="421"/>
      <c r="B720" s="421"/>
      <c r="C720" s="422"/>
      <c r="D720" s="423"/>
      <c r="E720" s="421"/>
      <c r="F720" s="421"/>
      <c r="G720" s="421"/>
      <c r="H720" s="421"/>
      <c r="I720" s="421"/>
      <c r="J720" s="421"/>
      <c r="K720" s="421"/>
      <c r="L720" s="421"/>
      <c r="M720" s="423"/>
      <c r="N720" s="340">
        <f>IF(C720&gt;A_Stammdaten!$B$12,0,SUM(E720,F720,H720,J720:K720)-SUM(G720,I720,L720:M720))</f>
        <v>0</v>
      </c>
      <c r="O720" s="421"/>
      <c r="P720" s="421"/>
      <c r="Q720" s="421"/>
      <c r="R720" s="421"/>
      <c r="S720" s="108">
        <f t="shared" si="83"/>
        <v>0</v>
      </c>
      <c r="T720" s="341">
        <f>IF(ISBLANK($B720),0,VLOOKUP($B720,Listen!$A$2:$C$45,2,FALSE))</f>
        <v>0</v>
      </c>
      <c r="U720" s="341">
        <f>IF(ISBLANK($B720),0,VLOOKUP($B720,Listen!$A$2:$C$45,3,FALSE))</f>
        <v>0</v>
      </c>
      <c r="V720" s="342">
        <f t="shared" si="86"/>
        <v>0</v>
      </c>
      <c r="W720" s="342">
        <f t="shared" si="85"/>
        <v>0</v>
      </c>
      <c r="X720" s="342">
        <f t="shared" si="85"/>
        <v>0</v>
      </c>
      <c r="Y720" s="342">
        <f t="shared" si="85"/>
        <v>0</v>
      </c>
      <c r="Z720" s="342">
        <f t="shared" si="85"/>
        <v>0</v>
      </c>
      <c r="AA720" s="342">
        <f t="shared" si="85"/>
        <v>0</v>
      </c>
      <c r="AB720" s="342">
        <f t="shared" si="85"/>
        <v>0</v>
      </c>
      <c r="AC720" s="109">
        <f t="shared" si="84"/>
        <v>0</v>
      </c>
      <c r="AD720" s="109">
        <f>IF(C720=A_Stammdaten!$B$12,E_SAV!$S720-E_SAV!$AE720,HLOOKUP(A_Stammdaten!$B$12-1,$AF$4:$AL$4004,ROW(C720)-3,FALSE)-$AE720)</f>
        <v>0</v>
      </c>
      <c r="AE720" s="109">
        <f>HLOOKUP(A_Stammdaten!$B$12,$AF$4:$AL$4004,ROW(C720)-3,FALSE)</f>
        <v>0</v>
      </c>
      <c r="AF720" s="109">
        <f t="shared" si="82"/>
        <v>0</v>
      </c>
      <c r="AG720" s="109">
        <f t="shared" si="81"/>
        <v>0</v>
      </c>
      <c r="AH720" s="109">
        <f t="shared" si="81"/>
        <v>0</v>
      </c>
      <c r="AI720" s="109">
        <f t="shared" si="81"/>
        <v>0</v>
      </c>
      <c r="AJ720" s="109">
        <f t="shared" si="80"/>
        <v>0</v>
      </c>
      <c r="AK720" s="109">
        <f t="shared" si="80"/>
        <v>0</v>
      </c>
      <c r="AL720" s="109">
        <f t="shared" si="80"/>
        <v>0</v>
      </c>
    </row>
    <row r="721" spans="1:38" x14ac:dyDescent="0.3">
      <c r="A721" s="421"/>
      <c r="B721" s="421"/>
      <c r="C721" s="422"/>
      <c r="D721" s="423"/>
      <c r="E721" s="421"/>
      <c r="F721" s="421"/>
      <c r="G721" s="421"/>
      <c r="H721" s="421"/>
      <c r="I721" s="421"/>
      <c r="J721" s="421"/>
      <c r="K721" s="421"/>
      <c r="L721" s="421"/>
      <c r="M721" s="423"/>
      <c r="N721" s="340">
        <f>IF(C721&gt;A_Stammdaten!$B$12,0,SUM(E721,F721,H721,J721:K721)-SUM(G721,I721,L721:M721))</f>
        <v>0</v>
      </c>
      <c r="O721" s="421"/>
      <c r="P721" s="421"/>
      <c r="Q721" s="421"/>
      <c r="R721" s="421"/>
      <c r="S721" s="108">
        <f t="shared" si="83"/>
        <v>0</v>
      </c>
      <c r="T721" s="341">
        <f>IF(ISBLANK($B721),0,VLOOKUP($B721,Listen!$A$2:$C$45,2,FALSE))</f>
        <v>0</v>
      </c>
      <c r="U721" s="341">
        <f>IF(ISBLANK($B721),0,VLOOKUP($B721,Listen!$A$2:$C$45,3,FALSE))</f>
        <v>0</v>
      </c>
      <c r="V721" s="342">
        <f t="shared" si="86"/>
        <v>0</v>
      </c>
      <c r="W721" s="342">
        <f t="shared" si="85"/>
        <v>0</v>
      </c>
      <c r="X721" s="342">
        <f t="shared" si="85"/>
        <v>0</v>
      </c>
      <c r="Y721" s="342">
        <f t="shared" si="85"/>
        <v>0</v>
      </c>
      <c r="Z721" s="342">
        <f t="shared" si="85"/>
        <v>0</v>
      </c>
      <c r="AA721" s="342">
        <f t="shared" si="85"/>
        <v>0</v>
      </c>
      <c r="AB721" s="342">
        <f t="shared" si="85"/>
        <v>0</v>
      </c>
      <c r="AC721" s="109">
        <f t="shared" si="84"/>
        <v>0</v>
      </c>
      <c r="AD721" s="109">
        <f>IF(C721=A_Stammdaten!$B$12,E_SAV!$S721-E_SAV!$AE721,HLOOKUP(A_Stammdaten!$B$12-1,$AF$4:$AL$4004,ROW(C721)-3,FALSE)-$AE721)</f>
        <v>0</v>
      </c>
      <c r="AE721" s="109">
        <f>HLOOKUP(A_Stammdaten!$B$12,$AF$4:$AL$4004,ROW(C721)-3,FALSE)</f>
        <v>0</v>
      </c>
      <c r="AF721" s="109">
        <f t="shared" si="82"/>
        <v>0</v>
      </c>
      <c r="AG721" s="109">
        <f t="shared" si="81"/>
        <v>0</v>
      </c>
      <c r="AH721" s="109">
        <f t="shared" si="81"/>
        <v>0</v>
      </c>
      <c r="AI721" s="109">
        <f t="shared" si="81"/>
        <v>0</v>
      </c>
      <c r="AJ721" s="109">
        <f t="shared" si="80"/>
        <v>0</v>
      </c>
      <c r="AK721" s="109">
        <f t="shared" si="80"/>
        <v>0</v>
      </c>
      <c r="AL721" s="109">
        <f t="shared" si="80"/>
        <v>0</v>
      </c>
    </row>
    <row r="722" spans="1:38" x14ac:dyDescent="0.3">
      <c r="A722" s="421"/>
      <c r="B722" s="421"/>
      <c r="C722" s="422"/>
      <c r="D722" s="423"/>
      <c r="E722" s="421"/>
      <c r="F722" s="421"/>
      <c r="G722" s="421"/>
      <c r="H722" s="421"/>
      <c r="I722" s="421"/>
      <c r="J722" s="421"/>
      <c r="K722" s="421"/>
      <c r="L722" s="421"/>
      <c r="M722" s="423"/>
      <c r="N722" s="340">
        <f>IF(C722&gt;A_Stammdaten!$B$12,0,SUM(E722,F722,H722,J722:K722)-SUM(G722,I722,L722:M722))</f>
        <v>0</v>
      </c>
      <c r="O722" s="421"/>
      <c r="P722" s="421"/>
      <c r="Q722" s="421"/>
      <c r="R722" s="421"/>
      <c r="S722" s="108">
        <f t="shared" si="83"/>
        <v>0</v>
      </c>
      <c r="T722" s="341">
        <f>IF(ISBLANK($B722),0,VLOOKUP($B722,Listen!$A$2:$C$45,2,FALSE))</f>
        <v>0</v>
      </c>
      <c r="U722" s="341">
        <f>IF(ISBLANK($B722),0,VLOOKUP($B722,Listen!$A$2:$C$45,3,FALSE))</f>
        <v>0</v>
      </c>
      <c r="V722" s="342">
        <f t="shared" si="86"/>
        <v>0</v>
      </c>
      <c r="W722" s="342">
        <f t="shared" si="85"/>
        <v>0</v>
      </c>
      <c r="X722" s="342">
        <f t="shared" si="85"/>
        <v>0</v>
      </c>
      <c r="Y722" s="342">
        <f t="shared" si="85"/>
        <v>0</v>
      </c>
      <c r="Z722" s="342">
        <f t="shared" si="85"/>
        <v>0</v>
      </c>
      <c r="AA722" s="342">
        <f t="shared" si="85"/>
        <v>0</v>
      </c>
      <c r="AB722" s="342">
        <f t="shared" si="85"/>
        <v>0</v>
      </c>
      <c r="AC722" s="109">
        <f t="shared" si="84"/>
        <v>0</v>
      </c>
      <c r="AD722" s="109">
        <f>IF(C722=A_Stammdaten!$B$12,E_SAV!$S722-E_SAV!$AE722,HLOOKUP(A_Stammdaten!$B$12-1,$AF$4:$AL$4004,ROW(C722)-3,FALSE)-$AE722)</f>
        <v>0</v>
      </c>
      <c r="AE722" s="109">
        <f>HLOOKUP(A_Stammdaten!$B$12,$AF$4:$AL$4004,ROW(C722)-3,FALSE)</f>
        <v>0</v>
      </c>
      <c r="AF722" s="109">
        <f t="shared" si="82"/>
        <v>0</v>
      </c>
      <c r="AG722" s="109">
        <f t="shared" si="81"/>
        <v>0</v>
      </c>
      <c r="AH722" s="109">
        <f t="shared" si="81"/>
        <v>0</v>
      </c>
      <c r="AI722" s="109">
        <f t="shared" si="81"/>
        <v>0</v>
      </c>
      <c r="AJ722" s="109">
        <f t="shared" si="80"/>
        <v>0</v>
      </c>
      <c r="AK722" s="109">
        <f t="shared" si="80"/>
        <v>0</v>
      </c>
      <c r="AL722" s="109">
        <f t="shared" si="80"/>
        <v>0</v>
      </c>
    </row>
    <row r="723" spans="1:38" x14ac:dyDescent="0.3">
      <c r="A723" s="421"/>
      <c r="B723" s="421"/>
      <c r="C723" s="422"/>
      <c r="D723" s="423"/>
      <c r="E723" s="421"/>
      <c r="F723" s="421"/>
      <c r="G723" s="421"/>
      <c r="H723" s="421"/>
      <c r="I723" s="421"/>
      <c r="J723" s="421"/>
      <c r="K723" s="421"/>
      <c r="L723" s="421"/>
      <c r="M723" s="423"/>
      <c r="N723" s="340">
        <f>IF(C723&gt;A_Stammdaten!$B$12,0,SUM(E723,F723,H723,J723:K723)-SUM(G723,I723,L723:M723))</f>
        <v>0</v>
      </c>
      <c r="O723" s="421"/>
      <c r="P723" s="421"/>
      <c r="Q723" s="421"/>
      <c r="R723" s="421"/>
      <c r="S723" s="108">
        <f t="shared" si="83"/>
        <v>0</v>
      </c>
      <c r="T723" s="341">
        <f>IF(ISBLANK($B723),0,VLOOKUP($B723,Listen!$A$2:$C$45,2,FALSE))</f>
        <v>0</v>
      </c>
      <c r="U723" s="341">
        <f>IF(ISBLANK($B723),0,VLOOKUP($B723,Listen!$A$2:$C$45,3,FALSE))</f>
        <v>0</v>
      </c>
      <c r="V723" s="342">
        <f t="shared" si="86"/>
        <v>0</v>
      </c>
      <c r="W723" s="342">
        <f t="shared" si="85"/>
        <v>0</v>
      </c>
      <c r="X723" s="342">
        <f t="shared" si="85"/>
        <v>0</v>
      </c>
      <c r="Y723" s="342">
        <f t="shared" si="85"/>
        <v>0</v>
      </c>
      <c r="Z723" s="342">
        <f t="shared" si="85"/>
        <v>0</v>
      </c>
      <c r="AA723" s="342">
        <f t="shared" si="85"/>
        <v>0</v>
      </c>
      <c r="AB723" s="342">
        <f t="shared" si="85"/>
        <v>0</v>
      </c>
      <c r="AC723" s="109">
        <f t="shared" si="84"/>
        <v>0</v>
      </c>
      <c r="AD723" s="109">
        <f>IF(C723=A_Stammdaten!$B$12,E_SAV!$S723-E_SAV!$AE723,HLOOKUP(A_Stammdaten!$B$12-1,$AF$4:$AL$4004,ROW(C723)-3,FALSE)-$AE723)</f>
        <v>0</v>
      </c>
      <c r="AE723" s="109">
        <f>HLOOKUP(A_Stammdaten!$B$12,$AF$4:$AL$4004,ROW(C723)-3,FALSE)</f>
        <v>0</v>
      </c>
      <c r="AF723" s="109">
        <f t="shared" si="82"/>
        <v>0</v>
      </c>
      <c r="AG723" s="109">
        <f t="shared" si="81"/>
        <v>0</v>
      </c>
      <c r="AH723" s="109">
        <f t="shared" si="81"/>
        <v>0</v>
      </c>
      <c r="AI723" s="109">
        <f t="shared" si="81"/>
        <v>0</v>
      </c>
      <c r="AJ723" s="109">
        <f t="shared" si="80"/>
        <v>0</v>
      </c>
      <c r="AK723" s="109">
        <f t="shared" si="80"/>
        <v>0</v>
      </c>
      <c r="AL723" s="109">
        <f t="shared" si="80"/>
        <v>0</v>
      </c>
    </row>
    <row r="724" spans="1:38" x14ac:dyDescent="0.3">
      <c r="A724" s="421"/>
      <c r="B724" s="421"/>
      <c r="C724" s="422"/>
      <c r="D724" s="423"/>
      <c r="E724" s="421"/>
      <c r="F724" s="421"/>
      <c r="G724" s="421"/>
      <c r="H724" s="421"/>
      <c r="I724" s="421"/>
      <c r="J724" s="421"/>
      <c r="K724" s="421"/>
      <c r="L724" s="421"/>
      <c r="M724" s="423"/>
      <c r="N724" s="340">
        <f>IF(C724&gt;A_Stammdaten!$B$12,0,SUM(E724,F724,H724,J724:K724)-SUM(G724,I724,L724:M724))</f>
        <v>0</v>
      </c>
      <c r="O724" s="421"/>
      <c r="P724" s="421"/>
      <c r="Q724" s="421"/>
      <c r="R724" s="421"/>
      <c r="S724" s="108">
        <f t="shared" si="83"/>
        <v>0</v>
      </c>
      <c r="T724" s="341">
        <f>IF(ISBLANK($B724),0,VLOOKUP($B724,Listen!$A$2:$C$45,2,FALSE))</f>
        <v>0</v>
      </c>
      <c r="U724" s="341">
        <f>IF(ISBLANK($B724),0,VLOOKUP($B724,Listen!$A$2:$C$45,3,FALSE))</f>
        <v>0</v>
      </c>
      <c r="V724" s="342">
        <f t="shared" si="86"/>
        <v>0</v>
      </c>
      <c r="W724" s="342">
        <f t="shared" si="85"/>
        <v>0</v>
      </c>
      <c r="X724" s="342">
        <f t="shared" si="85"/>
        <v>0</v>
      </c>
      <c r="Y724" s="342">
        <f t="shared" si="85"/>
        <v>0</v>
      </c>
      <c r="Z724" s="342">
        <f t="shared" si="85"/>
        <v>0</v>
      </c>
      <c r="AA724" s="342">
        <f t="shared" si="85"/>
        <v>0</v>
      </c>
      <c r="AB724" s="342">
        <f t="shared" si="85"/>
        <v>0</v>
      </c>
      <c r="AC724" s="109">
        <f t="shared" si="84"/>
        <v>0</v>
      </c>
      <c r="AD724" s="109">
        <f>IF(C724=A_Stammdaten!$B$12,E_SAV!$S724-E_SAV!$AE724,HLOOKUP(A_Stammdaten!$B$12-1,$AF$4:$AL$4004,ROW(C724)-3,FALSE)-$AE724)</f>
        <v>0</v>
      </c>
      <c r="AE724" s="109">
        <f>HLOOKUP(A_Stammdaten!$B$12,$AF$4:$AL$4004,ROW(C724)-3,FALSE)</f>
        <v>0</v>
      </c>
      <c r="AF724" s="109">
        <f t="shared" si="82"/>
        <v>0</v>
      </c>
      <c r="AG724" s="109">
        <f t="shared" si="81"/>
        <v>0</v>
      </c>
      <c r="AH724" s="109">
        <f t="shared" si="81"/>
        <v>0</v>
      </c>
      <c r="AI724" s="109">
        <f t="shared" si="81"/>
        <v>0</v>
      </c>
      <c r="AJ724" s="109">
        <f t="shared" si="80"/>
        <v>0</v>
      </c>
      <c r="AK724" s="109">
        <f t="shared" si="80"/>
        <v>0</v>
      </c>
      <c r="AL724" s="109">
        <f t="shared" si="80"/>
        <v>0</v>
      </c>
    </row>
    <row r="725" spans="1:38" x14ac:dyDescent="0.3">
      <c r="A725" s="421"/>
      <c r="B725" s="421"/>
      <c r="C725" s="422"/>
      <c r="D725" s="423"/>
      <c r="E725" s="421"/>
      <c r="F725" s="421"/>
      <c r="G725" s="421"/>
      <c r="H725" s="421"/>
      <c r="I725" s="421"/>
      <c r="J725" s="421"/>
      <c r="K725" s="421"/>
      <c r="L725" s="421"/>
      <c r="M725" s="423"/>
      <c r="N725" s="340">
        <f>IF(C725&gt;A_Stammdaten!$B$12,0,SUM(E725,F725,H725,J725:K725)-SUM(G725,I725,L725:M725))</f>
        <v>0</v>
      </c>
      <c r="O725" s="421"/>
      <c r="P725" s="421"/>
      <c r="Q725" s="421"/>
      <c r="R725" s="421"/>
      <c r="S725" s="108">
        <f t="shared" si="83"/>
        <v>0</v>
      </c>
      <c r="T725" s="341">
        <f>IF(ISBLANK($B725),0,VLOOKUP($B725,Listen!$A$2:$C$45,2,FALSE))</f>
        <v>0</v>
      </c>
      <c r="U725" s="341">
        <f>IF(ISBLANK($B725),0,VLOOKUP($B725,Listen!$A$2:$C$45,3,FALSE))</f>
        <v>0</v>
      </c>
      <c r="V725" s="342">
        <f t="shared" si="86"/>
        <v>0</v>
      </c>
      <c r="W725" s="342">
        <f t="shared" si="85"/>
        <v>0</v>
      </c>
      <c r="X725" s="342">
        <f t="shared" si="85"/>
        <v>0</v>
      </c>
      <c r="Y725" s="342">
        <f t="shared" si="85"/>
        <v>0</v>
      </c>
      <c r="Z725" s="342">
        <f t="shared" si="85"/>
        <v>0</v>
      </c>
      <c r="AA725" s="342">
        <f t="shared" si="85"/>
        <v>0</v>
      </c>
      <c r="AB725" s="342">
        <f t="shared" si="85"/>
        <v>0</v>
      </c>
      <c r="AC725" s="109">
        <f t="shared" si="84"/>
        <v>0</v>
      </c>
      <c r="AD725" s="109">
        <f>IF(C725=A_Stammdaten!$B$12,E_SAV!$S725-E_SAV!$AE725,HLOOKUP(A_Stammdaten!$B$12-1,$AF$4:$AL$4004,ROW(C725)-3,FALSE)-$AE725)</f>
        <v>0</v>
      </c>
      <c r="AE725" s="109">
        <f>HLOOKUP(A_Stammdaten!$B$12,$AF$4:$AL$4004,ROW(C725)-3,FALSE)</f>
        <v>0</v>
      </c>
      <c r="AF725" s="109">
        <f t="shared" si="82"/>
        <v>0</v>
      </c>
      <c r="AG725" s="109">
        <f t="shared" si="81"/>
        <v>0</v>
      </c>
      <c r="AH725" s="109">
        <f t="shared" si="81"/>
        <v>0</v>
      </c>
      <c r="AI725" s="109">
        <f t="shared" si="81"/>
        <v>0</v>
      </c>
      <c r="AJ725" s="109">
        <f t="shared" si="80"/>
        <v>0</v>
      </c>
      <c r="AK725" s="109">
        <f t="shared" si="80"/>
        <v>0</v>
      </c>
      <c r="AL725" s="109">
        <f t="shared" si="80"/>
        <v>0</v>
      </c>
    </row>
    <row r="726" spans="1:38" x14ac:dyDescent="0.3">
      <c r="A726" s="421"/>
      <c r="B726" s="421"/>
      <c r="C726" s="422"/>
      <c r="D726" s="423"/>
      <c r="E726" s="421"/>
      <c r="F726" s="421"/>
      <c r="G726" s="421"/>
      <c r="H726" s="421"/>
      <c r="I726" s="421"/>
      <c r="J726" s="421"/>
      <c r="K726" s="421"/>
      <c r="L726" s="421"/>
      <c r="M726" s="423"/>
      <c r="N726" s="340">
        <f>IF(C726&gt;A_Stammdaten!$B$12,0,SUM(E726,F726,H726,J726:K726)-SUM(G726,I726,L726:M726))</f>
        <v>0</v>
      </c>
      <c r="O726" s="421"/>
      <c r="P726" s="421"/>
      <c r="Q726" s="421"/>
      <c r="R726" s="421"/>
      <c r="S726" s="108">
        <f t="shared" si="83"/>
        <v>0</v>
      </c>
      <c r="T726" s="341">
        <f>IF(ISBLANK($B726),0,VLOOKUP($B726,Listen!$A$2:$C$45,2,FALSE))</f>
        <v>0</v>
      </c>
      <c r="U726" s="341">
        <f>IF(ISBLANK($B726),0,VLOOKUP($B726,Listen!$A$2:$C$45,3,FALSE))</f>
        <v>0</v>
      </c>
      <c r="V726" s="342">
        <f t="shared" si="86"/>
        <v>0</v>
      </c>
      <c r="W726" s="342">
        <f t="shared" si="85"/>
        <v>0</v>
      </c>
      <c r="X726" s="342">
        <f t="shared" si="85"/>
        <v>0</v>
      </c>
      <c r="Y726" s="342">
        <f t="shared" si="85"/>
        <v>0</v>
      </c>
      <c r="Z726" s="342">
        <f t="shared" si="85"/>
        <v>0</v>
      </c>
      <c r="AA726" s="342">
        <f t="shared" si="85"/>
        <v>0</v>
      </c>
      <c r="AB726" s="342">
        <f t="shared" si="85"/>
        <v>0</v>
      </c>
      <c r="AC726" s="109">
        <f t="shared" si="84"/>
        <v>0</v>
      </c>
      <c r="AD726" s="109">
        <f>IF(C726=A_Stammdaten!$B$12,E_SAV!$S726-E_SAV!$AE726,HLOOKUP(A_Stammdaten!$B$12-1,$AF$4:$AL$4004,ROW(C726)-3,FALSE)-$AE726)</f>
        <v>0</v>
      </c>
      <c r="AE726" s="109">
        <f>HLOOKUP(A_Stammdaten!$B$12,$AF$4:$AL$4004,ROW(C726)-3,FALSE)</f>
        <v>0</v>
      </c>
      <c r="AF726" s="109">
        <f t="shared" si="82"/>
        <v>0</v>
      </c>
      <c r="AG726" s="109">
        <f t="shared" si="81"/>
        <v>0</v>
      </c>
      <c r="AH726" s="109">
        <f t="shared" si="81"/>
        <v>0</v>
      </c>
      <c r="AI726" s="109">
        <f t="shared" si="81"/>
        <v>0</v>
      </c>
      <c r="AJ726" s="109">
        <f t="shared" si="80"/>
        <v>0</v>
      </c>
      <c r="AK726" s="109">
        <f t="shared" si="80"/>
        <v>0</v>
      </c>
      <c r="AL726" s="109">
        <f t="shared" si="80"/>
        <v>0</v>
      </c>
    </row>
    <row r="727" spans="1:38" x14ac:dyDescent="0.3">
      <c r="A727" s="421"/>
      <c r="B727" s="421"/>
      <c r="C727" s="422"/>
      <c r="D727" s="423"/>
      <c r="E727" s="421"/>
      <c r="F727" s="421"/>
      <c r="G727" s="421"/>
      <c r="H727" s="421"/>
      <c r="I727" s="421"/>
      <c r="J727" s="421"/>
      <c r="K727" s="421"/>
      <c r="L727" s="421"/>
      <c r="M727" s="423"/>
      <c r="N727" s="340">
        <f>IF(C727&gt;A_Stammdaten!$B$12,0,SUM(E727,F727,H727,J727:K727)-SUM(G727,I727,L727:M727))</f>
        <v>0</v>
      </c>
      <c r="O727" s="421"/>
      <c r="P727" s="421"/>
      <c r="Q727" s="421"/>
      <c r="R727" s="421"/>
      <c r="S727" s="108">
        <f t="shared" si="83"/>
        <v>0</v>
      </c>
      <c r="T727" s="341">
        <f>IF(ISBLANK($B727),0,VLOOKUP($B727,Listen!$A$2:$C$45,2,FALSE))</f>
        <v>0</v>
      </c>
      <c r="U727" s="341">
        <f>IF(ISBLANK($B727),0,VLOOKUP($B727,Listen!$A$2:$C$45,3,FALSE))</f>
        <v>0</v>
      </c>
      <c r="V727" s="342">
        <f t="shared" si="86"/>
        <v>0</v>
      </c>
      <c r="W727" s="342">
        <f t="shared" si="85"/>
        <v>0</v>
      </c>
      <c r="X727" s="342">
        <f t="shared" si="85"/>
        <v>0</v>
      </c>
      <c r="Y727" s="342">
        <f t="shared" si="85"/>
        <v>0</v>
      </c>
      <c r="Z727" s="342">
        <f t="shared" si="85"/>
        <v>0</v>
      </c>
      <c r="AA727" s="342">
        <f t="shared" si="85"/>
        <v>0</v>
      </c>
      <c r="AB727" s="342">
        <f t="shared" si="85"/>
        <v>0</v>
      </c>
      <c r="AC727" s="109">
        <f t="shared" si="84"/>
        <v>0</v>
      </c>
      <c r="AD727" s="109">
        <f>IF(C727=A_Stammdaten!$B$12,E_SAV!$S727-E_SAV!$AE727,HLOOKUP(A_Stammdaten!$B$12-1,$AF$4:$AL$4004,ROW(C727)-3,FALSE)-$AE727)</f>
        <v>0</v>
      </c>
      <c r="AE727" s="109">
        <f>HLOOKUP(A_Stammdaten!$B$12,$AF$4:$AL$4004,ROW(C727)-3,FALSE)</f>
        <v>0</v>
      </c>
      <c r="AF727" s="109">
        <f t="shared" si="82"/>
        <v>0</v>
      </c>
      <c r="AG727" s="109">
        <f t="shared" si="81"/>
        <v>0</v>
      </c>
      <c r="AH727" s="109">
        <f t="shared" si="81"/>
        <v>0</v>
      </c>
      <c r="AI727" s="109">
        <f t="shared" si="81"/>
        <v>0</v>
      </c>
      <c r="AJ727" s="109">
        <f t="shared" si="80"/>
        <v>0</v>
      </c>
      <c r="AK727" s="109">
        <f t="shared" si="80"/>
        <v>0</v>
      </c>
      <c r="AL727" s="109">
        <f t="shared" si="80"/>
        <v>0</v>
      </c>
    </row>
    <row r="728" spans="1:38" x14ac:dyDescent="0.3">
      <c r="A728" s="421"/>
      <c r="B728" s="421"/>
      <c r="C728" s="422"/>
      <c r="D728" s="423"/>
      <c r="E728" s="421"/>
      <c r="F728" s="421"/>
      <c r="G728" s="421"/>
      <c r="H728" s="421"/>
      <c r="I728" s="421"/>
      <c r="J728" s="421"/>
      <c r="K728" s="421"/>
      <c r="L728" s="421"/>
      <c r="M728" s="423"/>
      <c r="N728" s="340">
        <f>IF(C728&gt;A_Stammdaten!$B$12,0,SUM(E728,F728,H728,J728:K728)-SUM(G728,I728,L728:M728))</f>
        <v>0</v>
      </c>
      <c r="O728" s="421"/>
      <c r="P728" s="421"/>
      <c r="Q728" s="421"/>
      <c r="R728" s="421"/>
      <c r="S728" s="108">
        <f t="shared" si="83"/>
        <v>0</v>
      </c>
      <c r="T728" s="341">
        <f>IF(ISBLANK($B728),0,VLOOKUP($B728,Listen!$A$2:$C$45,2,FALSE))</f>
        <v>0</v>
      </c>
      <c r="U728" s="341">
        <f>IF(ISBLANK($B728),0,VLOOKUP($B728,Listen!$A$2:$C$45,3,FALSE))</f>
        <v>0</v>
      </c>
      <c r="V728" s="342">
        <f t="shared" si="86"/>
        <v>0</v>
      </c>
      <c r="W728" s="342">
        <f t="shared" si="85"/>
        <v>0</v>
      </c>
      <c r="X728" s="342">
        <f t="shared" si="85"/>
        <v>0</v>
      </c>
      <c r="Y728" s="342">
        <f t="shared" si="85"/>
        <v>0</v>
      </c>
      <c r="Z728" s="342">
        <f t="shared" si="85"/>
        <v>0</v>
      </c>
      <c r="AA728" s="342">
        <f t="shared" si="85"/>
        <v>0</v>
      </c>
      <c r="AB728" s="342">
        <f t="shared" si="85"/>
        <v>0</v>
      </c>
      <c r="AC728" s="109">
        <f t="shared" si="84"/>
        <v>0</v>
      </c>
      <c r="AD728" s="109">
        <f>IF(C728=A_Stammdaten!$B$12,E_SAV!$S728-E_SAV!$AE728,HLOOKUP(A_Stammdaten!$B$12-1,$AF$4:$AL$4004,ROW(C728)-3,FALSE)-$AE728)</f>
        <v>0</v>
      </c>
      <c r="AE728" s="109">
        <f>HLOOKUP(A_Stammdaten!$B$12,$AF$4:$AL$4004,ROW(C728)-3,FALSE)</f>
        <v>0</v>
      </c>
      <c r="AF728" s="109">
        <f t="shared" si="82"/>
        <v>0</v>
      </c>
      <c r="AG728" s="109">
        <f t="shared" si="81"/>
        <v>0</v>
      </c>
      <c r="AH728" s="109">
        <f t="shared" si="81"/>
        <v>0</v>
      </c>
      <c r="AI728" s="109">
        <f t="shared" si="81"/>
        <v>0</v>
      </c>
      <c r="AJ728" s="109">
        <f t="shared" si="80"/>
        <v>0</v>
      </c>
      <c r="AK728" s="109">
        <f t="shared" si="80"/>
        <v>0</v>
      </c>
      <c r="AL728" s="109">
        <f t="shared" si="80"/>
        <v>0</v>
      </c>
    </row>
    <row r="729" spans="1:38" x14ac:dyDescent="0.3">
      <c r="A729" s="421"/>
      <c r="B729" s="421"/>
      <c r="C729" s="422"/>
      <c r="D729" s="423"/>
      <c r="E729" s="421"/>
      <c r="F729" s="421"/>
      <c r="G729" s="421"/>
      <c r="H729" s="421"/>
      <c r="I729" s="421"/>
      <c r="J729" s="421"/>
      <c r="K729" s="421"/>
      <c r="L729" s="421"/>
      <c r="M729" s="423"/>
      <c r="N729" s="340">
        <f>IF(C729&gt;A_Stammdaten!$B$12,0,SUM(E729,F729,H729,J729:K729)-SUM(G729,I729,L729:M729))</f>
        <v>0</v>
      </c>
      <c r="O729" s="421"/>
      <c r="P729" s="421"/>
      <c r="Q729" s="421"/>
      <c r="R729" s="421"/>
      <c r="S729" s="108">
        <f t="shared" si="83"/>
        <v>0</v>
      </c>
      <c r="T729" s="341">
        <f>IF(ISBLANK($B729),0,VLOOKUP($B729,Listen!$A$2:$C$45,2,FALSE))</f>
        <v>0</v>
      </c>
      <c r="U729" s="341">
        <f>IF(ISBLANK($B729),0,VLOOKUP($B729,Listen!$A$2:$C$45,3,FALSE))</f>
        <v>0</v>
      </c>
      <c r="V729" s="342">
        <f t="shared" si="86"/>
        <v>0</v>
      </c>
      <c r="W729" s="342">
        <f t="shared" si="85"/>
        <v>0</v>
      </c>
      <c r="X729" s="342">
        <f t="shared" si="85"/>
        <v>0</v>
      </c>
      <c r="Y729" s="342">
        <f t="shared" si="85"/>
        <v>0</v>
      </c>
      <c r="Z729" s="342">
        <f t="shared" si="85"/>
        <v>0</v>
      </c>
      <c r="AA729" s="342">
        <f t="shared" si="85"/>
        <v>0</v>
      </c>
      <c r="AB729" s="342">
        <f t="shared" si="85"/>
        <v>0</v>
      </c>
      <c r="AC729" s="109">
        <f t="shared" si="84"/>
        <v>0</v>
      </c>
      <c r="AD729" s="109">
        <f>IF(C729=A_Stammdaten!$B$12,E_SAV!$S729-E_SAV!$AE729,HLOOKUP(A_Stammdaten!$B$12-1,$AF$4:$AL$4004,ROW(C729)-3,FALSE)-$AE729)</f>
        <v>0</v>
      </c>
      <c r="AE729" s="109">
        <f>HLOOKUP(A_Stammdaten!$B$12,$AF$4:$AL$4004,ROW(C729)-3,FALSE)</f>
        <v>0</v>
      </c>
      <c r="AF729" s="109">
        <f t="shared" si="82"/>
        <v>0</v>
      </c>
      <c r="AG729" s="109">
        <f t="shared" si="81"/>
        <v>0</v>
      </c>
      <c r="AH729" s="109">
        <f t="shared" si="81"/>
        <v>0</v>
      </c>
      <c r="AI729" s="109">
        <f t="shared" si="81"/>
        <v>0</v>
      </c>
      <c r="AJ729" s="109">
        <f t="shared" si="80"/>
        <v>0</v>
      </c>
      <c r="AK729" s="109">
        <f t="shared" si="80"/>
        <v>0</v>
      </c>
      <c r="AL729" s="109">
        <f t="shared" si="80"/>
        <v>0</v>
      </c>
    </row>
    <row r="730" spans="1:38" x14ac:dyDescent="0.3">
      <c r="A730" s="421"/>
      <c r="B730" s="421"/>
      <c r="C730" s="422"/>
      <c r="D730" s="423"/>
      <c r="E730" s="421"/>
      <c r="F730" s="421"/>
      <c r="G730" s="421"/>
      <c r="H730" s="421"/>
      <c r="I730" s="421"/>
      <c r="J730" s="421"/>
      <c r="K730" s="421"/>
      <c r="L730" s="421"/>
      <c r="M730" s="423"/>
      <c r="N730" s="340">
        <f>IF(C730&gt;A_Stammdaten!$B$12,0,SUM(E730,F730,H730,J730:K730)-SUM(G730,I730,L730:M730))</f>
        <v>0</v>
      </c>
      <c r="O730" s="421"/>
      <c r="P730" s="421"/>
      <c r="Q730" s="421"/>
      <c r="R730" s="421"/>
      <c r="S730" s="108">
        <f t="shared" si="83"/>
        <v>0</v>
      </c>
      <c r="T730" s="341">
        <f>IF(ISBLANK($B730),0,VLOOKUP($B730,Listen!$A$2:$C$45,2,FALSE))</f>
        <v>0</v>
      </c>
      <c r="U730" s="341">
        <f>IF(ISBLANK($B730),0,VLOOKUP($B730,Listen!$A$2:$C$45,3,FALSE))</f>
        <v>0</v>
      </c>
      <c r="V730" s="342">
        <f t="shared" si="86"/>
        <v>0</v>
      </c>
      <c r="W730" s="342">
        <f t="shared" si="85"/>
        <v>0</v>
      </c>
      <c r="X730" s="342">
        <f t="shared" si="85"/>
        <v>0</v>
      </c>
      <c r="Y730" s="342">
        <f t="shared" si="85"/>
        <v>0</v>
      </c>
      <c r="Z730" s="342">
        <f t="shared" si="85"/>
        <v>0</v>
      </c>
      <c r="AA730" s="342">
        <f t="shared" si="85"/>
        <v>0</v>
      </c>
      <c r="AB730" s="342">
        <f t="shared" si="85"/>
        <v>0</v>
      </c>
      <c r="AC730" s="109">
        <f t="shared" si="84"/>
        <v>0</v>
      </c>
      <c r="AD730" s="109">
        <f>IF(C730=A_Stammdaten!$B$12,E_SAV!$S730-E_SAV!$AE730,HLOOKUP(A_Stammdaten!$B$12-1,$AF$4:$AL$4004,ROW(C730)-3,FALSE)-$AE730)</f>
        <v>0</v>
      </c>
      <c r="AE730" s="109">
        <f>HLOOKUP(A_Stammdaten!$B$12,$AF$4:$AL$4004,ROW(C730)-3,FALSE)</f>
        <v>0</v>
      </c>
      <c r="AF730" s="109">
        <f t="shared" si="82"/>
        <v>0</v>
      </c>
      <c r="AG730" s="109">
        <f t="shared" si="81"/>
        <v>0</v>
      </c>
      <c r="AH730" s="109">
        <f t="shared" si="81"/>
        <v>0</v>
      </c>
      <c r="AI730" s="109">
        <f t="shared" si="81"/>
        <v>0</v>
      </c>
      <c r="AJ730" s="109">
        <f t="shared" si="80"/>
        <v>0</v>
      </c>
      <c r="AK730" s="109">
        <f t="shared" si="80"/>
        <v>0</v>
      </c>
      <c r="AL730" s="109">
        <f t="shared" si="80"/>
        <v>0</v>
      </c>
    </row>
    <row r="731" spans="1:38" x14ac:dyDescent="0.3">
      <c r="A731" s="421"/>
      <c r="B731" s="421"/>
      <c r="C731" s="422"/>
      <c r="D731" s="423"/>
      <c r="E731" s="421"/>
      <c r="F731" s="421"/>
      <c r="G731" s="421"/>
      <c r="H731" s="421"/>
      <c r="I731" s="421"/>
      <c r="J731" s="421"/>
      <c r="K731" s="421"/>
      <c r="L731" s="421"/>
      <c r="M731" s="423"/>
      <c r="N731" s="340">
        <f>IF(C731&gt;A_Stammdaten!$B$12,0,SUM(E731,F731,H731,J731:K731)-SUM(G731,I731,L731:M731))</f>
        <v>0</v>
      </c>
      <c r="O731" s="421"/>
      <c r="P731" s="421"/>
      <c r="Q731" s="421"/>
      <c r="R731" s="421"/>
      <c r="S731" s="108">
        <f t="shared" si="83"/>
        <v>0</v>
      </c>
      <c r="T731" s="341">
        <f>IF(ISBLANK($B731),0,VLOOKUP($B731,Listen!$A$2:$C$45,2,FALSE))</f>
        <v>0</v>
      </c>
      <c r="U731" s="341">
        <f>IF(ISBLANK($B731),0,VLOOKUP($B731,Listen!$A$2:$C$45,3,FALSE))</f>
        <v>0</v>
      </c>
      <c r="V731" s="342">
        <f t="shared" si="86"/>
        <v>0</v>
      </c>
      <c r="W731" s="342">
        <f t="shared" si="85"/>
        <v>0</v>
      </c>
      <c r="X731" s="342">
        <f t="shared" si="85"/>
        <v>0</v>
      </c>
      <c r="Y731" s="342">
        <f t="shared" si="85"/>
        <v>0</v>
      </c>
      <c r="Z731" s="342">
        <f t="shared" si="85"/>
        <v>0</v>
      </c>
      <c r="AA731" s="342">
        <f t="shared" si="85"/>
        <v>0</v>
      </c>
      <c r="AB731" s="342">
        <f t="shared" si="85"/>
        <v>0</v>
      </c>
      <c r="AC731" s="109">
        <f t="shared" si="84"/>
        <v>0</v>
      </c>
      <c r="AD731" s="109">
        <f>IF(C731=A_Stammdaten!$B$12,E_SAV!$S731-E_SAV!$AE731,HLOOKUP(A_Stammdaten!$B$12-1,$AF$4:$AL$4004,ROW(C731)-3,FALSE)-$AE731)</f>
        <v>0</v>
      </c>
      <c r="AE731" s="109">
        <f>HLOOKUP(A_Stammdaten!$B$12,$AF$4:$AL$4004,ROW(C731)-3,FALSE)</f>
        <v>0</v>
      </c>
      <c r="AF731" s="109">
        <f t="shared" si="82"/>
        <v>0</v>
      </c>
      <c r="AG731" s="109">
        <f t="shared" si="81"/>
        <v>0</v>
      </c>
      <c r="AH731" s="109">
        <f t="shared" si="81"/>
        <v>0</v>
      </c>
      <c r="AI731" s="109">
        <f t="shared" si="81"/>
        <v>0</v>
      </c>
      <c r="AJ731" s="109">
        <f t="shared" si="80"/>
        <v>0</v>
      </c>
      <c r="AK731" s="109">
        <f t="shared" si="80"/>
        <v>0</v>
      </c>
      <c r="AL731" s="109">
        <f t="shared" si="80"/>
        <v>0</v>
      </c>
    </row>
    <row r="732" spans="1:38" x14ac:dyDescent="0.3">
      <c r="A732" s="421"/>
      <c r="B732" s="421"/>
      <c r="C732" s="422"/>
      <c r="D732" s="423"/>
      <c r="E732" s="421"/>
      <c r="F732" s="421"/>
      <c r="G732" s="421"/>
      <c r="H732" s="421"/>
      <c r="I732" s="421"/>
      <c r="J732" s="421"/>
      <c r="K732" s="421"/>
      <c r="L732" s="421"/>
      <c r="M732" s="423"/>
      <c r="N732" s="340">
        <f>IF(C732&gt;A_Stammdaten!$B$12,0,SUM(E732,F732,H732,J732:K732)-SUM(G732,I732,L732:M732))</f>
        <v>0</v>
      </c>
      <c r="O732" s="421"/>
      <c r="P732" s="421"/>
      <c r="Q732" s="421"/>
      <c r="R732" s="421"/>
      <c r="S732" s="108">
        <f t="shared" si="83"/>
        <v>0</v>
      </c>
      <c r="T732" s="341">
        <f>IF(ISBLANK($B732),0,VLOOKUP($B732,Listen!$A$2:$C$45,2,FALSE))</f>
        <v>0</v>
      </c>
      <c r="U732" s="341">
        <f>IF(ISBLANK($B732),0,VLOOKUP($B732,Listen!$A$2:$C$45,3,FALSE))</f>
        <v>0</v>
      </c>
      <c r="V732" s="342">
        <f t="shared" si="86"/>
        <v>0</v>
      </c>
      <c r="W732" s="342">
        <f t="shared" si="85"/>
        <v>0</v>
      </c>
      <c r="X732" s="342">
        <f t="shared" si="85"/>
        <v>0</v>
      </c>
      <c r="Y732" s="342">
        <f t="shared" si="85"/>
        <v>0</v>
      </c>
      <c r="Z732" s="342">
        <f t="shared" si="85"/>
        <v>0</v>
      </c>
      <c r="AA732" s="342">
        <f t="shared" si="85"/>
        <v>0</v>
      </c>
      <c r="AB732" s="342">
        <f t="shared" si="85"/>
        <v>0</v>
      </c>
      <c r="AC732" s="109">
        <f t="shared" si="84"/>
        <v>0</v>
      </c>
      <c r="AD732" s="109">
        <f>IF(C732=A_Stammdaten!$B$12,E_SAV!$S732-E_SAV!$AE732,HLOOKUP(A_Stammdaten!$B$12-1,$AF$4:$AL$4004,ROW(C732)-3,FALSE)-$AE732)</f>
        <v>0</v>
      </c>
      <c r="AE732" s="109">
        <f>HLOOKUP(A_Stammdaten!$B$12,$AF$4:$AL$4004,ROW(C732)-3,FALSE)</f>
        <v>0</v>
      </c>
      <c r="AF732" s="109">
        <f t="shared" si="82"/>
        <v>0</v>
      </c>
      <c r="AG732" s="109">
        <f t="shared" si="81"/>
        <v>0</v>
      </c>
      <c r="AH732" s="109">
        <f t="shared" si="81"/>
        <v>0</v>
      </c>
      <c r="AI732" s="109">
        <f t="shared" si="81"/>
        <v>0</v>
      </c>
      <c r="AJ732" s="109">
        <f t="shared" si="80"/>
        <v>0</v>
      </c>
      <c r="AK732" s="109">
        <f t="shared" si="80"/>
        <v>0</v>
      </c>
      <c r="AL732" s="109">
        <f t="shared" si="80"/>
        <v>0</v>
      </c>
    </row>
    <row r="733" spans="1:38" x14ac:dyDescent="0.3">
      <c r="A733" s="421"/>
      <c r="B733" s="421"/>
      <c r="C733" s="422"/>
      <c r="D733" s="423"/>
      <c r="E733" s="421"/>
      <c r="F733" s="421"/>
      <c r="G733" s="421"/>
      <c r="H733" s="421"/>
      <c r="I733" s="421"/>
      <c r="J733" s="421"/>
      <c r="K733" s="421"/>
      <c r="L733" s="421"/>
      <c r="M733" s="423"/>
      <c r="N733" s="340">
        <f>IF(C733&gt;A_Stammdaten!$B$12,0,SUM(E733,F733,H733,J733:K733)-SUM(G733,I733,L733:M733))</f>
        <v>0</v>
      </c>
      <c r="O733" s="421"/>
      <c r="P733" s="421"/>
      <c r="Q733" s="421"/>
      <c r="R733" s="421"/>
      <c r="S733" s="108">
        <f t="shared" si="83"/>
        <v>0</v>
      </c>
      <c r="T733" s="341">
        <f>IF(ISBLANK($B733),0,VLOOKUP($B733,Listen!$A$2:$C$45,2,FALSE))</f>
        <v>0</v>
      </c>
      <c r="U733" s="341">
        <f>IF(ISBLANK($B733),0,VLOOKUP($B733,Listen!$A$2:$C$45,3,FALSE))</f>
        <v>0</v>
      </c>
      <c r="V733" s="342">
        <f t="shared" si="86"/>
        <v>0</v>
      </c>
      <c r="W733" s="342">
        <f t="shared" si="85"/>
        <v>0</v>
      </c>
      <c r="X733" s="342">
        <f t="shared" si="85"/>
        <v>0</v>
      </c>
      <c r="Y733" s="342">
        <f t="shared" si="85"/>
        <v>0</v>
      </c>
      <c r="Z733" s="342">
        <f t="shared" si="85"/>
        <v>0</v>
      </c>
      <c r="AA733" s="342">
        <f t="shared" si="85"/>
        <v>0</v>
      </c>
      <c r="AB733" s="342">
        <f t="shared" si="85"/>
        <v>0</v>
      </c>
      <c r="AC733" s="109">
        <f t="shared" si="84"/>
        <v>0</v>
      </c>
      <c r="AD733" s="109">
        <f>IF(C733=A_Stammdaten!$B$12,E_SAV!$S733-E_SAV!$AE733,HLOOKUP(A_Stammdaten!$B$12-1,$AF$4:$AL$4004,ROW(C733)-3,FALSE)-$AE733)</f>
        <v>0</v>
      </c>
      <c r="AE733" s="109">
        <f>HLOOKUP(A_Stammdaten!$B$12,$AF$4:$AL$4004,ROW(C733)-3,FALSE)</f>
        <v>0</v>
      </c>
      <c r="AF733" s="109">
        <f t="shared" si="82"/>
        <v>0</v>
      </c>
      <c r="AG733" s="109">
        <f t="shared" si="81"/>
        <v>0</v>
      </c>
      <c r="AH733" s="109">
        <f t="shared" si="81"/>
        <v>0</v>
      </c>
      <c r="AI733" s="109">
        <f t="shared" si="81"/>
        <v>0</v>
      </c>
      <c r="AJ733" s="109">
        <f t="shared" si="80"/>
        <v>0</v>
      </c>
      <c r="AK733" s="109">
        <f t="shared" si="80"/>
        <v>0</v>
      </c>
      <c r="AL733" s="109">
        <f t="shared" si="80"/>
        <v>0</v>
      </c>
    </row>
    <row r="734" spans="1:38" x14ac:dyDescent="0.3">
      <c r="A734" s="421"/>
      <c r="B734" s="421"/>
      <c r="C734" s="422"/>
      <c r="D734" s="423"/>
      <c r="E734" s="421"/>
      <c r="F734" s="421"/>
      <c r="G734" s="421"/>
      <c r="H734" s="421"/>
      <c r="I734" s="421"/>
      <c r="J734" s="421"/>
      <c r="K734" s="421"/>
      <c r="L734" s="421"/>
      <c r="M734" s="423"/>
      <c r="N734" s="340">
        <f>IF(C734&gt;A_Stammdaten!$B$12,0,SUM(E734,F734,H734,J734:K734)-SUM(G734,I734,L734:M734))</f>
        <v>0</v>
      </c>
      <c r="O734" s="421"/>
      <c r="P734" s="421"/>
      <c r="Q734" s="421"/>
      <c r="R734" s="421"/>
      <c r="S734" s="108">
        <f t="shared" si="83"/>
        <v>0</v>
      </c>
      <c r="T734" s="341">
        <f>IF(ISBLANK($B734),0,VLOOKUP($B734,Listen!$A$2:$C$45,2,FALSE))</f>
        <v>0</v>
      </c>
      <c r="U734" s="341">
        <f>IF(ISBLANK($B734),0,VLOOKUP($B734,Listen!$A$2:$C$45,3,FALSE))</f>
        <v>0</v>
      </c>
      <c r="V734" s="342">
        <f t="shared" si="86"/>
        <v>0</v>
      </c>
      <c r="W734" s="342">
        <f t="shared" si="85"/>
        <v>0</v>
      </c>
      <c r="X734" s="342">
        <f t="shared" si="85"/>
        <v>0</v>
      </c>
      <c r="Y734" s="342">
        <f t="shared" si="85"/>
        <v>0</v>
      </c>
      <c r="Z734" s="342">
        <f t="shared" si="85"/>
        <v>0</v>
      </c>
      <c r="AA734" s="342">
        <f t="shared" si="85"/>
        <v>0</v>
      </c>
      <c r="AB734" s="342">
        <f t="shared" si="85"/>
        <v>0</v>
      </c>
      <c r="AC734" s="109">
        <f t="shared" si="84"/>
        <v>0</v>
      </c>
      <c r="AD734" s="109">
        <f>IF(C734=A_Stammdaten!$B$12,E_SAV!$S734-E_SAV!$AE734,HLOOKUP(A_Stammdaten!$B$12-1,$AF$4:$AL$4004,ROW(C734)-3,FALSE)-$AE734)</f>
        <v>0</v>
      </c>
      <c r="AE734" s="109">
        <f>HLOOKUP(A_Stammdaten!$B$12,$AF$4:$AL$4004,ROW(C734)-3,FALSE)</f>
        <v>0</v>
      </c>
      <c r="AF734" s="109">
        <f t="shared" si="82"/>
        <v>0</v>
      </c>
      <c r="AG734" s="109">
        <f t="shared" si="81"/>
        <v>0</v>
      </c>
      <c r="AH734" s="109">
        <f t="shared" si="81"/>
        <v>0</v>
      </c>
      <c r="AI734" s="109">
        <f t="shared" si="81"/>
        <v>0</v>
      </c>
      <c r="AJ734" s="109">
        <f t="shared" si="80"/>
        <v>0</v>
      </c>
      <c r="AK734" s="109">
        <f t="shared" si="80"/>
        <v>0</v>
      </c>
      <c r="AL734" s="109">
        <f t="shared" si="80"/>
        <v>0</v>
      </c>
    </row>
    <row r="735" spans="1:38" x14ac:dyDescent="0.3">
      <c r="A735" s="421"/>
      <c r="B735" s="421"/>
      <c r="C735" s="422"/>
      <c r="D735" s="423"/>
      <c r="E735" s="421"/>
      <c r="F735" s="421"/>
      <c r="G735" s="421"/>
      <c r="H735" s="421"/>
      <c r="I735" s="421"/>
      <c r="J735" s="421"/>
      <c r="K735" s="421"/>
      <c r="L735" s="421"/>
      <c r="M735" s="423"/>
      <c r="N735" s="340">
        <f>IF(C735&gt;A_Stammdaten!$B$12,0,SUM(E735,F735,H735,J735:K735)-SUM(G735,I735,L735:M735))</f>
        <v>0</v>
      </c>
      <c r="O735" s="421"/>
      <c r="P735" s="421"/>
      <c r="Q735" s="421"/>
      <c r="R735" s="421"/>
      <c r="S735" s="108">
        <f t="shared" si="83"/>
        <v>0</v>
      </c>
      <c r="T735" s="341">
        <f>IF(ISBLANK($B735),0,VLOOKUP($B735,Listen!$A$2:$C$45,2,FALSE))</f>
        <v>0</v>
      </c>
      <c r="U735" s="341">
        <f>IF(ISBLANK($B735),0,VLOOKUP($B735,Listen!$A$2:$C$45,3,FALSE))</f>
        <v>0</v>
      </c>
      <c r="V735" s="342">
        <f t="shared" si="86"/>
        <v>0</v>
      </c>
      <c r="W735" s="342">
        <f t="shared" si="85"/>
        <v>0</v>
      </c>
      <c r="X735" s="342">
        <f t="shared" si="85"/>
        <v>0</v>
      </c>
      <c r="Y735" s="342">
        <f t="shared" si="85"/>
        <v>0</v>
      </c>
      <c r="Z735" s="342">
        <f t="shared" si="85"/>
        <v>0</v>
      </c>
      <c r="AA735" s="342">
        <f t="shared" si="85"/>
        <v>0</v>
      </c>
      <c r="AB735" s="342">
        <f t="shared" si="85"/>
        <v>0</v>
      </c>
      <c r="AC735" s="109">
        <f t="shared" si="84"/>
        <v>0</v>
      </c>
      <c r="AD735" s="109">
        <f>IF(C735=A_Stammdaten!$B$12,E_SAV!$S735-E_SAV!$AE735,HLOOKUP(A_Stammdaten!$B$12-1,$AF$4:$AL$4004,ROW(C735)-3,FALSE)-$AE735)</f>
        <v>0</v>
      </c>
      <c r="AE735" s="109">
        <f>HLOOKUP(A_Stammdaten!$B$12,$AF$4:$AL$4004,ROW(C735)-3,FALSE)</f>
        <v>0</v>
      </c>
      <c r="AF735" s="109">
        <f t="shared" si="82"/>
        <v>0</v>
      </c>
      <c r="AG735" s="109">
        <f t="shared" si="81"/>
        <v>0</v>
      </c>
      <c r="AH735" s="109">
        <f t="shared" si="81"/>
        <v>0</v>
      </c>
      <c r="AI735" s="109">
        <f t="shared" si="81"/>
        <v>0</v>
      </c>
      <c r="AJ735" s="109">
        <f t="shared" si="80"/>
        <v>0</v>
      </c>
      <c r="AK735" s="109">
        <f t="shared" si="80"/>
        <v>0</v>
      </c>
      <c r="AL735" s="109">
        <f t="shared" si="80"/>
        <v>0</v>
      </c>
    </row>
    <row r="736" spans="1:38" x14ac:dyDescent="0.3">
      <c r="A736" s="421"/>
      <c r="B736" s="421"/>
      <c r="C736" s="422"/>
      <c r="D736" s="423"/>
      <c r="E736" s="421"/>
      <c r="F736" s="421"/>
      <c r="G736" s="421"/>
      <c r="H736" s="421"/>
      <c r="I736" s="421"/>
      <c r="J736" s="421"/>
      <c r="K736" s="421"/>
      <c r="L736" s="421"/>
      <c r="M736" s="423"/>
      <c r="N736" s="340">
        <f>IF(C736&gt;A_Stammdaten!$B$12,0,SUM(E736,F736,H736,J736:K736)-SUM(G736,I736,L736:M736))</f>
        <v>0</v>
      </c>
      <c r="O736" s="421"/>
      <c r="P736" s="421"/>
      <c r="Q736" s="421"/>
      <c r="R736" s="421"/>
      <c r="S736" s="108">
        <f t="shared" si="83"/>
        <v>0</v>
      </c>
      <c r="T736" s="341">
        <f>IF(ISBLANK($B736),0,VLOOKUP($B736,Listen!$A$2:$C$45,2,FALSE))</f>
        <v>0</v>
      </c>
      <c r="U736" s="341">
        <f>IF(ISBLANK($B736),0,VLOOKUP($B736,Listen!$A$2:$C$45,3,FALSE))</f>
        <v>0</v>
      </c>
      <c r="V736" s="342">
        <f t="shared" si="86"/>
        <v>0</v>
      </c>
      <c r="W736" s="342">
        <f t="shared" si="85"/>
        <v>0</v>
      </c>
      <c r="X736" s="342">
        <f t="shared" si="85"/>
        <v>0</v>
      </c>
      <c r="Y736" s="342">
        <f t="shared" si="85"/>
        <v>0</v>
      </c>
      <c r="Z736" s="342">
        <f t="shared" si="85"/>
        <v>0</v>
      </c>
      <c r="AA736" s="342">
        <f t="shared" si="85"/>
        <v>0</v>
      </c>
      <c r="AB736" s="342">
        <f t="shared" si="85"/>
        <v>0</v>
      </c>
      <c r="AC736" s="109">
        <f t="shared" si="84"/>
        <v>0</v>
      </c>
      <c r="AD736" s="109">
        <f>IF(C736=A_Stammdaten!$B$12,E_SAV!$S736-E_SAV!$AE736,HLOOKUP(A_Stammdaten!$B$12-1,$AF$4:$AL$4004,ROW(C736)-3,FALSE)-$AE736)</f>
        <v>0</v>
      </c>
      <c r="AE736" s="109">
        <f>HLOOKUP(A_Stammdaten!$B$12,$AF$4:$AL$4004,ROW(C736)-3,FALSE)</f>
        <v>0</v>
      </c>
      <c r="AF736" s="109">
        <f t="shared" si="82"/>
        <v>0</v>
      </c>
      <c r="AG736" s="109">
        <f t="shared" si="81"/>
        <v>0</v>
      </c>
      <c r="AH736" s="109">
        <f t="shared" si="81"/>
        <v>0</v>
      </c>
      <c r="AI736" s="109">
        <f t="shared" si="81"/>
        <v>0</v>
      </c>
      <c r="AJ736" s="109">
        <f t="shared" si="80"/>
        <v>0</v>
      </c>
      <c r="AK736" s="109">
        <f t="shared" si="80"/>
        <v>0</v>
      </c>
      <c r="AL736" s="109">
        <f t="shared" si="80"/>
        <v>0</v>
      </c>
    </row>
    <row r="737" spans="1:38" x14ac:dyDescent="0.3">
      <c r="A737" s="421"/>
      <c r="B737" s="421"/>
      <c r="C737" s="422"/>
      <c r="D737" s="423"/>
      <c r="E737" s="421"/>
      <c r="F737" s="421"/>
      <c r="G737" s="421"/>
      <c r="H737" s="421"/>
      <c r="I737" s="421"/>
      <c r="J737" s="421"/>
      <c r="K737" s="421"/>
      <c r="L737" s="421"/>
      <c r="M737" s="423"/>
      <c r="N737" s="340">
        <f>IF(C737&gt;A_Stammdaten!$B$12,0,SUM(E737,F737,H737,J737:K737)-SUM(G737,I737,L737:M737))</f>
        <v>0</v>
      </c>
      <c r="O737" s="421"/>
      <c r="P737" s="421"/>
      <c r="Q737" s="421"/>
      <c r="R737" s="421"/>
      <c r="S737" s="108">
        <f t="shared" si="83"/>
        <v>0</v>
      </c>
      <c r="T737" s="341">
        <f>IF(ISBLANK($B737),0,VLOOKUP($B737,Listen!$A$2:$C$45,2,FALSE))</f>
        <v>0</v>
      </c>
      <c r="U737" s="341">
        <f>IF(ISBLANK($B737),0,VLOOKUP($B737,Listen!$A$2:$C$45,3,FALSE))</f>
        <v>0</v>
      </c>
      <c r="V737" s="342">
        <f t="shared" si="86"/>
        <v>0</v>
      </c>
      <c r="W737" s="342">
        <f t="shared" si="85"/>
        <v>0</v>
      </c>
      <c r="X737" s="342">
        <f t="shared" si="85"/>
        <v>0</v>
      </c>
      <c r="Y737" s="342">
        <f t="shared" si="85"/>
        <v>0</v>
      </c>
      <c r="Z737" s="342">
        <f t="shared" si="85"/>
        <v>0</v>
      </c>
      <c r="AA737" s="342">
        <f t="shared" si="85"/>
        <v>0</v>
      </c>
      <c r="AB737" s="342">
        <f t="shared" si="85"/>
        <v>0</v>
      </c>
      <c r="AC737" s="109">
        <f t="shared" si="84"/>
        <v>0</v>
      </c>
      <c r="AD737" s="109">
        <f>IF(C737=A_Stammdaten!$B$12,E_SAV!$S737-E_SAV!$AE737,HLOOKUP(A_Stammdaten!$B$12-1,$AF$4:$AL$4004,ROW(C737)-3,FALSE)-$AE737)</f>
        <v>0</v>
      </c>
      <c r="AE737" s="109">
        <f>HLOOKUP(A_Stammdaten!$B$12,$AF$4:$AL$4004,ROW(C737)-3,FALSE)</f>
        <v>0</v>
      </c>
      <c r="AF737" s="109">
        <f t="shared" si="82"/>
        <v>0</v>
      </c>
      <c r="AG737" s="109">
        <f t="shared" si="81"/>
        <v>0</v>
      </c>
      <c r="AH737" s="109">
        <f t="shared" si="81"/>
        <v>0</v>
      </c>
      <c r="AI737" s="109">
        <f t="shared" si="81"/>
        <v>0</v>
      </c>
      <c r="AJ737" s="109">
        <f t="shared" si="80"/>
        <v>0</v>
      </c>
      <c r="AK737" s="109">
        <f t="shared" si="80"/>
        <v>0</v>
      </c>
      <c r="AL737" s="109">
        <f t="shared" si="80"/>
        <v>0</v>
      </c>
    </row>
    <row r="738" spans="1:38" x14ac:dyDescent="0.3">
      <c r="A738" s="421"/>
      <c r="B738" s="421"/>
      <c r="C738" s="422"/>
      <c r="D738" s="423"/>
      <c r="E738" s="421"/>
      <c r="F738" s="421"/>
      <c r="G738" s="421"/>
      <c r="H738" s="421"/>
      <c r="I738" s="421"/>
      <c r="J738" s="421"/>
      <c r="K738" s="421"/>
      <c r="L738" s="421"/>
      <c r="M738" s="423"/>
      <c r="N738" s="340">
        <f>IF(C738&gt;A_Stammdaten!$B$12,0,SUM(E738,F738,H738,J738:K738)-SUM(G738,I738,L738:M738))</f>
        <v>0</v>
      </c>
      <c r="O738" s="421"/>
      <c r="P738" s="421"/>
      <c r="Q738" s="421"/>
      <c r="R738" s="421"/>
      <c r="S738" s="108">
        <f t="shared" si="83"/>
        <v>0</v>
      </c>
      <c r="T738" s="341">
        <f>IF(ISBLANK($B738),0,VLOOKUP($B738,Listen!$A$2:$C$45,2,FALSE))</f>
        <v>0</v>
      </c>
      <c r="U738" s="341">
        <f>IF(ISBLANK($B738),0,VLOOKUP($B738,Listen!$A$2:$C$45,3,FALSE))</f>
        <v>0</v>
      </c>
      <c r="V738" s="342">
        <f t="shared" si="86"/>
        <v>0</v>
      </c>
      <c r="W738" s="342">
        <f t="shared" si="85"/>
        <v>0</v>
      </c>
      <c r="X738" s="342">
        <f t="shared" si="85"/>
        <v>0</v>
      </c>
      <c r="Y738" s="342">
        <f t="shared" si="85"/>
        <v>0</v>
      </c>
      <c r="Z738" s="342">
        <f t="shared" si="85"/>
        <v>0</v>
      </c>
      <c r="AA738" s="342">
        <f t="shared" si="85"/>
        <v>0</v>
      </c>
      <c r="AB738" s="342">
        <f t="shared" si="85"/>
        <v>0</v>
      </c>
      <c r="AC738" s="109">
        <f t="shared" si="84"/>
        <v>0</v>
      </c>
      <c r="AD738" s="109">
        <f>IF(C738=A_Stammdaten!$B$12,E_SAV!$S738-E_SAV!$AE738,HLOOKUP(A_Stammdaten!$B$12-1,$AF$4:$AL$4004,ROW(C738)-3,FALSE)-$AE738)</f>
        <v>0</v>
      </c>
      <c r="AE738" s="109">
        <f>HLOOKUP(A_Stammdaten!$B$12,$AF$4:$AL$4004,ROW(C738)-3,FALSE)</f>
        <v>0</v>
      </c>
      <c r="AF738" s="109">
        <f t="shared" si="82"/>
        <v>0</v>
      </c>
      <c r="AG738" s="109">
        <f t="shared" si="81"/>
        <v>0</v>
      </c>
      <c r="AH738" s="109">
        <f t="shared" si="81"/>
        <v>0</v>
      </c>
      <c r="AI738" s="109">
        <f t="shared" si="81"/>
        <v>0</v>
      </c>
      <c r="AJ738" s="109">
        <f t="shared" si="80"/>
        <v>0</v>
      </c>
      <c r="AK738" s="109">
        <f t="shared" si="80"/>
        <v>0</v>
      </c>
      <c r="AL738" s="109">
        <f t="shared" si="80"/>
        <v>0</v>
      </c>
    </row>
    <row r="739" spans="1:38" x14ac:dyDescent="0.3">
      <c r="A739" s="421"/>
      <c r="B739" s="421"/>
      <c r="C739" s="422"/>
      <c r="D739" s="423"/>
      <c r="E739" s="421"/>
      <c r="F739" s="421"/>
      <c r="G739" s="421"/>
      <c r="H739" s="421"/>
      <c r="I739" s="421"/>
      <c r="J739" s="421"/>
      <c r="K739" s="421"/>
      <c r="L739" s="421"/>
      <c r="M739" s="423"/>
      <c r="N739" s="340">
        <f>IF(C739&gt;A_Stammdaten!$B$12,0,SUM(E739,F739,H739,J739:K739)-SUM(G739,I739,L739:M739))</f>
        <v>0</v>
      </c>
      <c r="O739" s="421"/>
      <c r="P739" s="421"/>
      <c r="Q739" s="421"/>
      <c r="R739" s="421"/>
      <c r="S739" s="108">
        <f t="shared" si="83"/>
        <v>0</v>
      </c>
      <c r="T739" s="341">
        <f>IF(ISBLANK($B739),0,VLOOKUP($B739,Listen!$A$2:$C$45,2,FALSE))</f>
        <v>0</v>
      </c>
      <c r="U739" s="341">
        <f>IF(ISBLANK($B739),0,VLOOKUP($B739,Listen!$A$2:$C$45,3,FALSE))</f>
        <v>0</v>
      </c>
      <c r="V739" s="342">
        <f t="shared" si="86"/>
        <v>0</v>
      </c>
      <c r="W739" s="342">
        <f t="shared" si="85"/>
        <v>0</v>
      </c>
      <c r="X739" s="342">
        <f t="shared" si="85"/>
        <v>0</v>
      </c>
      <c r="Y739" s="342">
        <f t="shared" si="85"/>
        <v>0</v>
      </c>
      <c r="Z739" s="342">
        <f t="shared" si="85"/>
        <v>0</v>
      </c>
      <c r="AA739" s="342">
        <f t="shared" si="85"/>
        <v>0</v>
      </c>
      <c r="AB739" s="342">
        <f t="shared" si="85"/>
        <v>0</v>
      </c>
      <c r="AC739" s="109">
        <f t="shared" si="84"/>
        <v>0</v>
      </c>
      <c r="AD739" s="109">
        <f>IF(C739=A_Stammdaten!$B$12,E_SAV!$S739-E_SAV!$AE739,HLOOKUP(A_Stammdaten!$B$12-1,$AF$4:$AL$4004,ROW(C739)-3,FALSE)-$AE739)</f>
        <v>0</v>
      </c>
      <c r="AE739" s="109">
        <f>HLOOKUP(A_Stammdaten!$B$12,$AF$4:$AL$4004,ROW(C739)-3,FALSE)</f>
        <v>0</v>
      </c>
      <c r="AF739" s="109">
        <f t="shared" si="82"/>
        <v>0</v>
      </c>
      <c r="AG739" s="109">
        <f t="shared" si="81"/>
        <v>0</v>
      </c>
      <c r="AH739" s="109">
        <f t="shared" si="81"/>
        <v>0</v>
      </c>
      <c r="AI739" s="109">
        <f t="shared" si="81"/>
        <v>0</v>
      </c>
      <c r="AJ739" s="109">
        <f t="shared" si="80"/>
        <v>0</v>
      </c>
      <c r="AK739" s="109">
        <f t="shared" si="80"/>
        <v>0</v>
      </c>
      <c r="AL739" s="109">
        <f t="shared" si="80"/>
        <v>0</v>
      </c>
    </row>
    <row r="740" spans="1:38" x14ac:dyDescent="0.3">
      <c r="A740" s="421"/>
      <c r="B740" s="421"/>
      <c r="C740" s="422"/>
      <c r="D740" s="423"/>
      <c r="E740" s="421"/>
      <c r="F740" s="421"/>
      <c r="G740" s="421"/>
      <c r="H740" s="421"/>
      <c r="I740" s="421"/>
      <c r="J740" s="421"/>
      <c r="K740" s="421"/>
      <c r="L740" s="421"/>
      <c r="M740" s="423"/>
      <c r="N740" s="340">
        <f>IF(C740&gt;A_Stammdaten!$B$12,0,SUM(E740,F740,H740,J740:K740)-SUM(G740,I740,L740:M740))</f>
        <v>0</v>
      </c>
      <c r="O740" s="421"/>
      <c r="P740" s="421"/>
      <c r="Q740" s="421"/>
      <c r="R740" s="421"/>
      <c r="S740" s="108">
        <f t="shared" si="83"/>
        <v>0</v>
      </c>
      <c r="T740" s="341">
        <f>IF(ISBLANK($B740),0,VLOOKUP($B740,Listen!$A$2:$C$45,2,FALSE))</f>
        <v>0</v>
      </c>
      <c r="U740" s="341">
        <f>IF(ISBLANK($B740),0,VLOOKUP($B740,Listen!$A$2:$C$45,3,FALSE))</f>
        <v>0</v>
      </c>
      <c r="V740" s="342">
        <f t="shared" si="86"/>
        <v>0</v>
      </c>
      <c r="W740" s="342">
        <f t="shared" si="85"/>
        <v>0</v>
      </c>
      <c r="X740" s="342">
        <f t="shared" si="85"/>
        <v>0</v>
      </c>
      <c r="Y740" s="342">
        <f t="shared" si="85"/>
        <v>0</v>
      </c>
      <c r="Z740" s="342">
        <f t="shared" si="85"/>
        <v>0</v>
      </c>
      <c r="AA740" s="342">
        <f t="shared" si="85"/>
        <v>0</v>
      </c>
      <c r="AB740" s="342">
        <f t="shared" si="85"/>
        <v>0</v>
      </c>
      <c r="AC740" s="109">
        <f t="shared" si="84"/>
        <v>0</v>
      </c>
      <c r="AD740" s="109">
        <f>IF(C740=A_Stammdaten!$B$12,E_SAV!$S740-E_SAV!$AE740,HLOOKUP(A_Stammdaten!$B$12-1,$AF$4:$AL$4004,ROW(C740)-3,FALSE)-$AE740)</f>
        <v>0</v>
      </c>
      <c r="AE740" s="109">
        <f>HLOOKUP(A_Stammdaten!$B$12,$AF$4:$AL$4004,ROW(C740)-3,FALSE)</f>
        <v>0</v>
      </c>
      <c r="AF740" s="109">
        <f t="shared" si="82"/>
        <v>0</v>
      </c>
      <c r="AG740" s="109">
        <f t="shared" si="81"/>
        <v>0</v>
      </c>
      <c r="AH740" s="109">
        <f t="shared" si="81"/>
        <v>0</v>
      </c>
      <c r="AI740" s="109">
        <f t="shared" si="81"/>
        <v>0</v>
      </c>
      <c r="AJ740" s="109">
        <f t="shared" si="80"/>
        <v>0</v>
      </c>
      <c r="AK740" s="109">
        <f t="shared" si="80"/>
        <v>0</v>
      </c>
      <c r="AL740" s="109">
        <f t="shared" si="80"/>
        <v>0</v>
      </c>
    </row>
    <row r="741" spans="1:38" x14ac:dyDescent="0.3">
      <c r="A741" s="421"/>
      <c r="B741" s="421"/>
      <c r="C741" s="422"/>
      <c r="D741" s="423"/>
      <c r="E741" s="421"/>
      <c r="F741" s="421"/>
      <c r="G741" s="421"/>
      <c r="H741" s="421"/>
      <c r="I741" s="421"/>
      <c r="J741" s="421"/>
      <c r="K741" s="421"/>
      <c r="L741" s="421"/>
      <c r="M741" s="423"/>
      <c r="N741" s="340">
        <f>IF(C741&gt;A_Stammdaten!$B$12,0,SUM(E741,F741,H741,J741:K741)-SUM(G741,I741,L741:M741))</f>
        <v>0</v>
      </c>
      <c r="O741" s="421"/>
      <c r="P741" s="421"/>
      <c r="Q741" s="421"/>
      <c r="R741" s="421"/>
      <c r="S741" s="108">
        <f t="shared" si="83"/>
        <v>0</v>
      </c>
      <c r="T741" s="341">
        <f>IF(ISBLANK($B741),0,VLOOKUP($B741,Listen!$A$2:$C$45,2,FALSE))</f>
        <v>0</v>
      </c>
      <c r="U741" s="341">
        <f>IF(ISBLANK($B741),0,VLOOKUP($B741,Listen!$A$2:$C$45,3,FALSE))</f>
        <v>0</v>
      </c>
      <c r="V741" s="342">
        <f t="shared" si="86"/>
        <v>0</v>
      </c>
      <c r="W741" s="342">
        <f t="shared" si="85"/>
        <v>0</v>
      </c>
      <c r="X741" s="342">
        <f t="shared" si="85"/>
        <v>0</v>
      </c>
      <c r="Y741" s="342">
        <f t="shared" si="85"/>
        <v>0</v>
      </c>
      <c r="Z741" s="342">
        <f t="shared" si="85"/>
        <v>0</v>
      </c>
      <c r="AA741" s="342">
        <f t="shared" si="85"/>
        <v>0</v>
      </c>
      <c r="AB741" s="342">
        <f t="shared" si="85"/>
        <v>0</v>
      </c>
      <c r="AC741" s="109">
        <f t="shared" si="84"/>
        <v>0</v>
      </c>
      <c r="AD741" s="109">
        <f>IF(C741=A_Stammdaten!$B$12,E_SAV!$S741-E_SAV!$AE741,HLOOKUP(A_Stammdaten!$B$12-1,$AF$4:$AL$4004,ROW(C741)-3,FALSE)-$AE741)</f>
        <v>0</v>
      </c>
      <c r="AE741" s="109">
        <f>HLOOKUP(A_Stammdaten!$B$12,$AF$4:$AL$4004,ROW(C741)-3,FALSE)</f>
        <v>0</v>
      </c>
      <c r="AF741" s="109">
        <f t="shared" si="82"/>
        <v>0</v>
      </c>
      <c r="AG741" s="109">
        <f t="shared" si="81"/>
        <v>0</v>
      </c>
      <c r="AH741" s="109">
        <f t="shared" si="81"/>
        <v>0</v>
      </c>
      <c r="AI741" s="109">
        <f t="shared" si="81"/>
        <v>0</v>
      </c>
      <c r="AJ741" s="109">
        <f t="shared" si="80"/>
        <v>0</v>
      </c>
      <c r="AK741" s="109">
        <f t="shared" si="80"/>
        <v>0</v>
      </c>
      <c r="AL741" s="109">
        <f t="shared" si="80"/>
        <v>0</v>
      </c>
    </row>
    <row r="742" spans="1:38" x14ac:dyDescent="0.3">
      <c r="A742" s="421"/>
      <c r="B742" s="421"/>
      <c r="C742" s="422"/>
      <c r="D742" s="423"/>
      <c r="E742" s="421"/>
      <c r="F742" s="421"/>
      <c r="G742" s="421"/>
      <c r="H742" s="421"/>
      <c r="I742" s="421"/>
      <c r="J742" s="421"/>
      <c r="K742" s="421"/>
      <c r="L742" s="421"/>
      <c r="M742" s="423"/>
      <c r="N742" s="340">
        <f>IF(C742&gt;A_Stammdaten!$B$12,0,SUM(E742,F742,H742,J742:K742)-SUM(G742,I742,L742:M742))</f>
        <v>0</v>
      </c>
      <c r="O742" s="421"/>
      <c r="P742" s="421"/>
      <c r="Q742" s="421"/>
      <c r="R742" s="421"/>
      <c r="S742" s="108">
        <f t="shared" si="83"/>
        <v>0</v>
      </c>
      <c r="T742" s="341">
        <f>IF(ISBLANK($B742),0,VLOOKUP($B742,Listen!$A$2:$C$45,2,FALSE))</f>
        <v>0</v>
      </c>
      <c r="U742" s="341">
        <f>IF(ISBLANK($B742),0,VLOOKUP($B742,Listen!$A$2:$C$45,3,FALSE))</f>
        <v>0</v>
      </c>
      <c r="V742" s="342">
        <f t="shared" si="86"/>
        <v>0</v>
      </c>
      <c r="W742" s="342">
        <f t="shared" si="85"/>
        <v>0</v>
      </c>
      <c r="X742" s="342">
        <f t="shared" si="85"/>
        <v>0</v>
      </c>
      <c r="Y742" s="342">
        <f t="shared" si="85"/>
        <v>0</v>
      </c>
      <c r="Z742" s="342">
        <f t="shared" si="85"/>
        <v>0</v>
      </c>
      <c r="AA742" s="342">
        <f t="shared" si="85"/>
        <v>0</v>
      </c>
      <c r="AB742" s="342">
        <f t="shared" si="85"/>
        <v>0</v>
      </c>
      <c r="AC742" s="109">
        <f t="shared" si="84"/>
        <v>0</v>
      </c>
      <c r="AD742" s="109">
        <f>IF(C742=A_Stammdaten!$B$12,E_SAV!$S742-E_SAV!$AE742,HLOOKUP(A_Stammdaten!$B$12-1,$AF$4:$AL$4004,ROW(C742)-3,FALSE)-$AE742)</f>
        <v>0</v>
      </c>
      <c r="AE742" s="109">
        <f>HLOOKUP(A_Stammdaten!$B$12,$AF$4:$AL$4004,ROW(C742)-3,FALSE)</f>
        <v>0</v>
      </c>
      <c r="AF742" s="109">
        <f t="shared" si="82"/>
        <v>0</v>
      </c>
      <c r="AG742" s="109">
        <f t="shared" si="81"/>
        <v>0</v>
      </c>
      <c r="AH742" s="109">
        <f t="shared" si="81"/>
        <v>0</v>
      </c>
      <c r="AI742" s="109">
        <f t="shared" si="81"/>
        <v>0</v>
      </c>
      <c r="AJ742" s="109">
        <f t="shared" si="80"/>
        <v>0</v>
      </c>
      <c r="AK742" s="109">
        <f t="shared" si="80"/>
        <v>0</v>
      </c>
      <c r="AL742" s="109">
        <f t="shared" si="80"/>
        <v>0</v>
      </c>
    </row>
    <row r="743" spans="1:38" x14ac:dyDescent="0.3">
      <c r="A743" s="421"/>
      <c r="B743" s="421"/>
      <c r="C743" s="422"/>
      <c r="D743" s="423"/>
      <c r="E743" s="421"/>
      <c r="F743" s="421"/>
      <c r="G743" s="421"/>
      <c r="H743" s="421"/>
      <c r="I743" s="421"/>
      <c r="J743" s="421"/>
      <c r="K743" s="421"/>
      <c r="L743" s="421"/>
      <c r="M743" s="423"/>
      <c r="N743" s="340">
        <f>IF(C743&gt;A_Stammdaten!$B$12,0,SUM(E743,F743,H743,J743:K743)-SUM(G743,I743,L743:M743))</f>
        <v>0</v>
      </c>
      <c r="O743" s="421"/>
      <c r="P743" s="421"/>
      <c r="Q743" s="421"/>
      <c r="R743" s="421"/>
      <c r="S743" s="108">
        <f t="shared" si="83"/>
        <v>0</v>
      </c>
      <c r="T743" s="341">
        <f>IF(ISBLANK($B743),0,VLOOKUP($B743,Listen!$A$2:$C$45,2,FALSE))</f>
        <v>0</v>
      </c>
      <c r="U743" s="341">
        <f>IF(ISBLANK($B743),0,VLOOKUP($B743,Listen!$A$2:$C$45,3,FALSE))</f>
        <v>0</v>
      </c>
      <c r="V743" s="342">
        <f t="shared" si="86"/>
        <v>0</v>
      </c>
      <c r="W743" s="342">
        <f t="shared" si="85"/>
        <v>0</v>
      </c>
      <c r="X743" s="342">
        <f t="shared" si="85"/>
        <v>0</v>
      </c>
      <c r="Y743" s="342">
        <f t="shared" si="85"/>
        <v>0</v>
      </c>
      <c r="Z743" s="342">
        <f t="shared" si="85"/>
        <v>0</v>
      </c>
      <c r="AA743" s="342">
        <f t="shared" si="85"/>
        <v>0</v>
      </c>
      <c r="AB743" s="342">
        <f t="shared" si="85"/>
        <v>0</v>
      </c>
      <c r="AC743" s="109">
        <f t="shared" si="84"/>
        <v>0</v>
      </c>
      <c r="AD743" s="109">
        <f>IF(C743=A_Stammdaten!$B$12,E_SAV!$S743-E_SAV!$AE743,HLOOKUP(A_Stammdaten!$B$12-1,$AF$4:$AL$4004,ROW(C743)-3,FALSE)-$AE743)</f>
        <v>0</v>
      </c>
      <c r="AE743" s="109">
        <f>HLOOKUP(A_Stammdaten!$B$12,$AF$4:$AL$4004,ROW(C743)-3,FALSE)</f>
        <v>0</v>
      </c>
      <c r="AF743" s="109">
        <f t="shared" si="82"/>
        <v>0</v>
      </c>
      <c r="AG743" s="109">
        <f t="shared" si="81"/>
        <v>0</v>
      </c>
      <c r="AH743" s="109">
        <f t="shared" si="81"/>
        <v>0</v>
      </c>
      <c r="AI743" s="109">
        <f t="shared" si="81"/>
        <v>0</v>
      </c>
      <c r="AJ743" s="109">
        <f t="shared" si="80"/>
        <v>0</v>
      </c>
      <c r="AK743" s="109">
        <f t="shared" si="80"/>
        <v>0</v>
      </c>
      <c r="AL743" s="109">
        <f t="shared" si="80"/>
        <v>0</v>
      </c>
    </row>
    <row r="744" spans="1:38" x14ac:dyDescent="0.3">
      <c r="A744" s="421"/>
      <c r="B744" s="421"/>
      <c r="C744" s="422"/>
      <c r="D744" s="423"/>
      <c r="E744" s="421"/>
      <c r="F744" s="421"/>
      <c r="G744" s="421"/>
      <c r="H744" s="421"/>
      <c r="I744" s="421"/>
      <c r="J744" s="421"/>
      <c r="K744" s="421"/>
      <c r="L744" s="421"/>
      <c r="M744" s="423"/>
      <c r="N744" s="340">
        <f>IF(C744&gt;A_Stammdaten!$B$12,0,SUM(E744,F744,H744,J744:K744)-SUM(G744,I744,L744:M744))</f>
        <v>0</v>
      </c>
      <c r="O744" s="421"/>
      <c r="P744" s="421"/>
      <c r="Q744" s="421"/>
      <c r="R744" s="421"/>
      <c r="S744" s="108">
        <f t="shared" si="83"/>
        <v>0</v>
      </c>
      <c r="T744" s="341">
        <f>IF(ISBLANK($B744),0,VLOOKUP($B744,Listen!$A$2:$C$45,2,FALSE))</f>
        <v>0</v>
      </c>
      <c r="U744" s="341">
        <f>IF(ISBLANK($B744),0,VLOOKUP($B744,Listen!$A$2:$C$45,3,FALSE))</f>
        <v>0</v>
      </c>
      <c r="V744" s="342">
        <f t="shared" si="86"/>
        <v>0</v>
      </c>
      <c r="W744" s="342">
        <f t="shared" si="85"/>
        <v>0</v>
      </c>
      <c r="X744" s="342">
        <f t="shared" si="85"/>
        <v>0</v>
      </c>
      <c r="Y744" s="342">
        <f t="shared" si="85"/>
        <v>0</v>
      </c>
      <c r="Z744" s="342">
        <f t="shared" si="85"/>
        <v>0</v>
      </c>
      <c r="AA744" s="342">
        <f t="shared" si="85"/>
        <v>0</v>
      </c>
      <c r="AB744" s="342">
        <f t="shared" si="85"/>
        <v>0</v>
      </c>
      <c r="AC744" s="109">
        <f t="shared" si="84"/>
        <v>0</v>
      </c>
      <c r="AD744" s="109">
        <f>IF(C744=A_Stammdaten!$B$12,E_SAV!$S744-E_SAV!$AE744,HLOOKUP(A_Stammdaten!$B$12-1,$AF$4:$AL$4004,ROW(C744)-3,FALSE)-$AE744)</f>
        <v>0</v>
      </c>
      <c r="AE744" s="109">
        <f>HLOOKUP(A_Stammdaten!$B$12,$AF$4:$AL$4004,ROW(C744)-3,FALSE)</f>
        <v>0</v>
      </c>
      <c r="AF744" s="109">
        <f t="shared" si="82"/>
        <v>0</v>
      </c>
      <c r="AG744" s="109">
        <f t="shared" si="81"/>
        <v>0</v>
      </c>
      <c r="AH744" s="109">
        <f t="shared" si="81"/>
        <v>0</v>
      </c>
      <c r="AI744" s="109">
        <f t="shared" si="81"/>
        <v>0</v>
      </c>
      <c r="AJ744" s="109">
        <f t="shared" si="80"/>
        <v>0</v>
      </c>
      <c r="AK744" s="109">
        <f t="shared" si="80"/>
        <v>0</v>
      </c>
      <c r="AL744" s="109">
        <f t="shared" si="80"/>
        <v>0</v>
      </c>
    </row>
    <row r="745" spans="1:38" x14ac:dyDescent="0.3">
      <c r="A745" s="421"/>
      <c r="B745" s="421"/>
      <c r="C745" s="422"/>
      <c r="D745" s="423"/>
      <c r="E745" s="421"/>
      <c r="F745" s="421"/>
      <c r="G745" s="421"/>
      <c r="H745" s="421"/>
      <c r="I745" s="421"/>
      <c r="J745" s="421"/>
      <c r="K745" s="421"/>
      <c r="L745" s="421"/>
      <c r="M745" s="423"/>
      <c r="N745" s="340">
        <f>IF(C745&gt;A_Stammdaten!$B$12,0,SUM(E745,F745,H745,J745:K745)-SUM(G745,I745,L745:M745))</f>
        <v>0</v>
      </c>
      <c r="O745" s="421"/>
      <c r="P745" s="421"/>
      <c r="Q745" s="421"/>
      <c r="R745" s="421"/>
      <c r="S745" s="108">
        <f t="shared" si="83"/>
        <v>0</v>
      </c>
      <c r="T745" s="341">
        <f>IF(ISBLANK($B745),0,VLOOKUP($B745,Listen!$A$2:$C$45,2,FALSE))</f>
        <v>0</v>
      </c>
      <c r="U745" s="341">
        <f>IF(ISBLANK($B745),0,VLOOKUP($B745,Listen!$A$2:$C$45,3,FALSE))</f>
        <v>0</v>
      </c>
      <c r="V745" s="342">
        <f t="shared" si="86"/>
        <v>0</v>
      </c>
      <c r="W745" s="342">
        <f t="shared" si="85"/>
        <v>0</v>
      </c>
      <c r="X745" s="342">
        <f t="shared" si="85"/>
        <v>0</v>
      </c>
      <c r="Y745" s="342">
        <f t="shared" si="85"/>
        <v>0</v>
      </c>
      <c r="Z745" s="342">
        <f t="shared" si="85"/>
        <v>0</v>
      </c>
      <c r="AA745" s="342">
        <f t="shared" si="85"/>
        <v>0</v>
      </c>
      <c r="AB745" s="342">
        <f t="shared" si="85"/>
        <v>0</v>
      </c>
      <c r="AC745" s="109">
        <f t="shared" si="84"/>
        <v>0</v>
      </c>
      <c r="AD745" s="109">
        <f>IF(C745=A_Stammdaten!$B$12,E_SAV!$S745-E_SAV!$AE745,HLOOKUP(A_Stammdaten!$B$12-1,$AF$4:$AL$4004,ROW(C745)-3,FALSE)-$AE745)</f>
        <v>0</v>
      </c>
      <c r="AE745" s="109">
        <f>HLOOKUP(A_Stammdaten!$B$12,$AF$4:$AL$4004,ROW(C745)-3,FALSE)</f>
        <v>0</v>
      </c>
      <c r="AF745" s="109">
        <f t="shared" si="82"/>
        <v>0</v>
      </c>
      <c r="AG745" s="109">
        <f t="shared" si="81"/>
        <v>0</v>
      </c>
      <c r="AH745" s="109">
        <f t="shared" si="81"/>
        <v>0</v>
      </c>
      <c r="AI745" s="109">
        <f t="shared" si="81"/>
        <v>0</v>
      </c>
      <c r="AJ745" s="109">
        <f t="shared" si="80"/>
        <v>0</v>
      </c>
      <c r="AK745" s="109">
        <f t="shared" si="80"/>
        <v>0</v>
      </c>
      <c r="AL745" s="109">
        <f t="shared" si="80"/>
        <v>0</v>
      </c>
    </row>
    <row r="746" spans="1:38" x14ac:dyDescent="0.3">
      <c r="A746" s="421"/>
      <c r="B746" s="421"/>
      <c r="C746" s="422"/>
      <c r="D746" s="423"/>
      <c r="E746" s="421"/>
      <c r="F746" s="421"/>
      <c r="G746" s="421"/>
      <c r="H746" s="421"/>
      <c r="I746" s="421"/>
      <c r="J746" s="421"/>
      <c r="K746" s="421"/>
      <c r="L746" s="421"/>
      <c r="M746" s="423"/>
      <c r="N746" s="340">
        <f>IF(C746&gt;A_Stammdaten!$B$12,0,SUM(E746,F746,H746,J746:K746)-SUM(G746,I746,L746:M746))</f>
        <v>0</v>
      </c>
      <c r="O746" s="421"/>
      <c r="P746" s="421"/>
      <c r="Q746" s="421"/>
      <c r="R746" s="421"/>
      <c r="S746" s="108">
        <f t="shared" si="83"/>
        <v>0</v>
      </c>
      <c r="T746" s="341">
        <f>IF(ISBLANK($B746),0,VLOOKUP($B746,Listen!$A$2:$C$45,2,FALSE))</f>
        <v>0</v>
      </c>
      <c r="U746" s="341">
        <f>IF(ISBLANK($B746),0,VLOOKUP($B746,Listen!$A$2:$C$45,3,FALSE))</f>
        <v>0</v>
      </c>
      <c r="V746" s="342">
        <f t="shared" si="86"/>
        <v>0</v>
      </c>
      <c r="W746" s="342">
        <f t="shared" si="85"/>
        <v>0</v>
      </c>
      <c r="X746" s="342">
        <f t="shared" si="85"/>
        <v>0</v>
      </c>
      <c r="Y746" s="342">
        <f t="shared" si="85"/>
        <v>0</v>
      </c>
      <c r="Z746" s="342">
        <f t="shared" si="85"/>
        <v>0</v>
      </c>
      <c r="AA746" s="342">
        <f t="shared" si="85"/>
        <v>0</v>
      </c>
      <c r="AB746" s="342">
        <f t="shared" si="85"/>
        <v>0</v>
      </c>
      <c r="AC746" s="109">
        <f t="shared" si="84"/>
        <v>0</v>
      </c>
      <c r="AD746" s="109">
        <f>IF(C746=A_Stammdaten!$B$12,E_SAV!$S746-E_SAV!$AE746,HLOOKUP(A_Stammdaten!$B$12-1,$AF$4:$AL$4004,ROW(C746)-3,FALSE)-$AE746)</f>
        <v>0</v>
      </c>
      <c r="AE746" s="109">
        <f>HLOOKUP(A_Stammdaten!$B$12,$AF$4:$AL$4004,ROW(C746)-3,FALSE)</f>
        <v>0</v>
      </c>
      <c r="AF746" s="109">
        <f t="shared" si="82"/>
        <v>0</v>
      </c>
      <c r="AG746" s="109">
        <f t="shared" si="81"/>
        <v>0</v>
      </c>
      <c r="AH746" s="109">
        <f t="shared" si="81"/>
        <v>0</v>
      </c>
      <c r="AI746" s="109">
        <f t="shared" si="81"/>
        <v>0</v>
      </c>
      <c r="AJ746" s="109">
        <f t="shared" si="80"/>
        <v>0</v>
      </c>
      <c r="AK746" s="109">
        <f t="shared" si="80"/>
        <v>0</v>
      </c>
      <c r="AL746" s="109">
        <f t="shared" si="80"/>
        <v>0</v>
      </c>
    </row>
    <row r="747" spans="1:38" x14ac:dyDescent="0.3">
      <c r="A747" s="421"/>
      <c r="B747" s="421"/>
      <c r="C747" s="422"/>
      <c r="D747" s="423"/>
      <c r="E747" s="421"/>
      <c r="F747" s="421"/>
      <c r="G747" s="421"/>
      <c r="H747" s="421"/>
      <c r="I747" s="421"/>
      <c r="J747" s="421"/>
      <c r="K747" s="421"/>
      <c r="L747" s="421"/>
      <c r="M747" s="423"/>
      <c r="N747" s="340">
        <f>IF(C747&gt;A_Stammdaten!$B$12,0,SUM(E747,F747,H747,J747:K747)-SUM(G747,I747,L747:M747))</f>
        <v>0</v>
      </c>
      <c r="O747" s="421"/>
      <c r="P747" s="421"/>
      <c r="Q747" s="421"/>
      <c r="R747" s="421"/>
      <c r="S747" s="108">
        <f t="shared" si="83"/>
        <v>0</v>
      </c>
      <c r="T747" s="341">
        <f>IF(ISBLANK($B747),0,VLOOKUP($B747,Listen!$A$2:$C$45,2,FALSE))</f>
        <v>0</v>
      </c>
      <c r="U747" s="341">
        <f>IF(ISBLANK($B747),0,VLOOKUP($B747,Listen!$A$2:$C$45,3,FALSE))</f>
        <v>0</v>
      </c>
      <c r="V747" s="342">
        <f t="shared" si="86"/>
        <v>0</v>
      </c>
      <c r="W747" s="342">
        <f t="shared" si="85"/>
        <v>0</v>
      </c>
      <c r="X747" s="342">
        <f t="shared" si="85"/>
        <v>0</v>
      </c>
      <c r="Y747" s="342">
        <f t="shared" si="85"/>
        <v>0</v>
      </c>
      <c r="Z747" s="342">
        <f t="shared" si="85"/>
        <v>0</v>
      </c>
      <c r="AA747" s="342">
        <f t="shared" si="85"/>
        <v>0</v>
      </c>
      <c r="AB747" s="342">
        <f t="shared" si="85"/>
        <v>0</v>
      </c>
      <c r="AC747" s="109">
        <f t="shared" si="84"/>
        <v>0</v>
      </c>
      <c r="AD747" s="109">
        <f>IF(C747=A_Stammdaten!$B$12,E_SAV!$S747-E_SAV!$AE747,HLOOKUP(A_Stammdaten!$B$12-1,$AF$4:$AL$4004,ROW(C747)-3,FALSE)-$AE747)</f>
        <v>0</v>
      </c>
      <c r="AE747" s="109">
        <f>HLOOKUP(A_Stammdaten!$B$12,$AF$4:$AL$4004,ROW(C747)-3,FALSE)</f>
        <v>0</v>
      </c>
      <c r="AF747" s="109">
        <f t="shared" si="82"/>
        <v>0</v>
      </c>
      <c r="AG747" s="109">
        <f t="shared" si="81"/>
        <v>0</v>
      </c>
      <c r="AH747" s="109">
        <f t="shared" si="81"/>
        <v>0</v>
      </c>
      <c r="AI747" s="109">
        <f t="shared" si="81"/>
        <v>0</v>
      </c>
      <c r="AJ747" s="109">
        <f t="shared" si="80"/>
        <v>0</v>
      </c>
      <c r="AK747" s="109">
        <f t="shared" si="80"/>
        <v>0</v>
      </c>
      <c r="AL747" s="109">
        <f t="shared" si="80"/>
        <v>0</v>
      </c>
    </row>
    <row r="748" spans="1:38" x14ac:dyDescent="0.3">
      <c r="A748" s="421"/>
      <c r="B748" s="421"/>
      <c r="C748" s="422"/>
      <c r="D748" s="423"/>
      <c r="E748" s="421"/>
      <c r="F748" s="421"/>
      <c r="G748" s="421"/>
      <c r="H748" s="421"/>
      <c r="I748" s="421"/>
      <c r="J748" s="421"/>
      <c r="K748" s="421"/>
      <c r="L748" s="421"/>
      <c r="M748" s="423"/>
      <c r="N748" s="340">
        <f>IF(C748&gt;A_Stammdaten!$B$12,0,SUM(E748,F748,H748,J748:K748)-SUM(G748,I748,L748:M748))</f>
        <v>0</v>
      </c>
      <c r="O748" s="421"/>
      <c r="P748" s="421"/>
      <c r="Q748" s="421"/>
      <c r="R748" s="421"/>
      <c r="S748" s="108">
        <f t="shared" si="83"/>
        <v>0</v>
      </c>
      <c r="T748" s="341">
        <f>IF(ISBLANK($B748),0,VLOOKUP($B748,Listen!$A$2:$C$45,2,FALSE))</f>
        <v>0</v>
      </c>
      <c r="U748" s="341">
        <f>IF(ISBLANK($B748),0,VLOOKUP($B748,Listen!$A$2:$C$45,3,FALSE))</f>
        <v>0</v>
      </c>
      <c r="V748" s="342">
        <f t="shared" si="86"/>
        <v>0</v>
      </c>
      <c r="W748" s="342">
        <f t="shared" si="85"/>
        <v>0</v>
      </c>
      <c r="X748" s="342">
        <f t="shared" si="85"/>
        <v>0</v>
      </c>
      <c r="Y748" s="342">
        <f t="shared" si="85"/>
        <v>0</v>
      </c>
      <c r="Z748" s="342">
        <f t="shared" si="85"/>
        <v>0</v>
      </c>
      <c r="AA748" s="342">
        <f t="shared" si="85"/>
        <v>0</v>
      </c>
      <c r="AB748" s="342">
        <f t="shared" si="85"/>
        <v>0</v>
      </c>
      <c r="AC748" s="109">
        <f t="shared" si="84"/>
        <v>0</v>
      </c>
      <c r="AD748" s="109">
        <f>IF(C748=A_Stammdaten!$B$12,E_SAV!$S748-E_SAV!$AE748,HLOOKUP(A_Stammdaten!$B$12-1,$AF$4:$AL$4004,ROW(C748)-3,FALSE)-$AE748)</f>
        <v>0</v>
      </c>
      <c r="AE748" s="109">
        <f>HLOOKUP(A_Stammdaten!$B$12,$AF$4:$AL$4004,ROW(C748)-3,FALSE)</f>
        <v>0</v>
      </c>
      <c r="AF748" s="109">
        <f t="shared" si="82"/>
        <v>0</v>
      </c>
      <c r="AG748" s="109">
        <f t="shared" si="81"/>
        <v>0</v>
      </c>
      <c r="AH748" s="109">
        <f t="shared" si="81"/>
        <v>0</v>
      </c>
      <c r="AI748" s="109">
        <f t="shared" si="81"/>
        <v>0</v>
      </c>
      <c r="AJ748" s="109">
        <f t="shared" si="80"/>
        <v>0</v>
      </c>
      <c r="AK748" s="109">
        <f t="shared" si="80"/>
        <v>0</v>
      </c>
      <c r="AL748" s="109">
        <f t="shared" si="80"/>
        <v>0</v>
      </c>
    </row>
    <row r="749" spans="1:38" x14ac:dyDescent="0.3">
      <c r="A749" s="421"/>
      <c r="B749" s="421"/>
      <c r="C749" s="422"/>
      <c r="D749" s="423"/>
      <c r="E749" s="421"/>
      <c r="F749" s="421"/>
      <c r="G749" s="421"/>
      <c r="H749" s="421"/>
      <c r="I749" s="421"/>
      <c r="J749" s="421"/>
      <c r="K749" s="421"/>
      <c r="L749" s="421"/>
      <c r="M749" s="423"/>
      <c r="N749" s="340">
        <f>IF(C749&gt;A_Stammdaten!$B$12,0,SUM(E749,F749,H749,J749:K749)-SUM(G749,I749,L749:M749))</f>
        <v>0</v>
      </c>
      <c r="O749" s="421"/>
      <c r="P749" s="421"/>
      <c r="Q749" s="421"/>
      <c r="R749" s="421"/>
      <c r="S749" s="108">
        <f t="shared" si="83"/>
        <v>0</v>
      </c>
      <c r="T749" s="341">
        <f>IF(ISBLANK($B749),0,VLOOKUP($B749,Listen!$A$2:$C$45,2,FALSE))</f>
        <v>0</v>
      </c>
      <c r="U749" s="341">
        <f>IF(ISBLANK($B749),0,VLOOKUP($B749,Listen!$A$2:$C$45,3,FALSE))</f>
        <v>0</v>
      </c>
      <c r="V749" s="342">
        <f t="shared" si="86"/>
        <v>0</v>
      </c>
      <c r="W749" s="342">
        <f t="shared" si="85"/>
        <v>0</v>
      </c>
      <c r="X749" s="342">
        <f t="shared" si="85"/>
        <v>0</v>
      </c>
      <c r="Y749" s="342">
        <f t="shared" si="85"/>
        <v>0</v>
      </c>
      <c r="Z749" s="342">
        <f t="shared" si="85"/>
        <v>0</v>
      </c>
      <c r="AA749" s="342">
        <f t="shared" si="85"/>
        <v>0</v>
      </c>
      <c r="AB749" s="342">
        <f t="shared" si="85"/>
        <v>0</v>
      </c>
      <c r="AC749" s="109">
        <f t="shared" si="84"/>
        <v>0</v>
      </c>
      <c r="AD749" s="109">
        <f>IF(C749=A_Stammdaten!$B$12,E_SAV!$S749-E_SAV!$AE749,HLOOKUP(A_Stammdaten!$B$12-1,$AF$4:$AL$4004,ROW(C749)-3,FALSE)-$AE749)</f>
        <v>0</v>
      </c>
      <c r="AE749" s="109">
        <f>HLOOKUP(A_Stammdaten!$B$12,$AF$4:$AL$4004,ROW(C749)-3,FALSE)</f>
        <v>0</v>
      </c>
      <c r="AF749" s="109">
        <f t="shared" si="82"/>
        <v>0</v>
      </c>
      <c r="AG749" s="109">
        <f t="shared" si="81"/>
        <v>0</v>
      </c>
      <c r="AH749" s="109">
        <f t="shared" si="81"/>
        <v>0</v>
      </c>
      <c r="AI749" s="109">
        <f t="shared" si="81"/>
        <v>0</v>
      </c>
      <c r="AJ749" s="109">
        <f t="shared" si="80"/>
        <v>0</v>
      </c>
      <c r="AK749" s="109">
        <f t="shared" si="80"/>
        <v>0</v>
      </c>
      <c r="AL749" s="109">
        <f t="shared" si="80"/>
        <v>0</v>
      </c>
    </row>
    <row r="750" spans="1:38" x14ac:dyDescent="0.3">
      <c r="A750" s="421"/>
      <c r="B750" s="421"/>
      <c r="C750" s="422"/>
      <c r="D750" s="423"/>
      <c r="E750" s="421"/>
      <c r="F750" s="421"/>
      <c r="G750" s="421"/>
      <c r="H750" s="421"/>
      <c r="I750" s="421"/>
      <c r="J750" s="421"/>
      <c r="K750" s="421"/>
      <c r="L750" s="421"/>
      <c r="M750" s="423"/>
      <c r="N750" s="340">
        <f>IF(C750&gt;A_Stammdaten!$B$12,0,SUM(E750,F750,H750,J750:K750)-SUM(G750,I750,L750:M750))</f>
        <v>0</v>
      </c>
      <c r="O750" s="421"/>
      <c r="P750" s="421"/>
      <c r="Q750" s="421"/>
      <c r="R750" s="421"/>
      <c r="S750" s="108">
        <f t="shared" si="83"/>
        <v>0</v>
      </c>
      <c r="T750" s="341">
        <f>IF(ISBLANK($B750),0,VLOOKUP($B750,Listen!$A$2:$C$45,2,FALSE))</f>
        <v>0</v>
      </c>
      <c r="U750" s="341">
        <f>IF(ISBLANK($B750),0,VLOOKUP($B750,Listen!$A$2:$C$45,3,FALSE))</f>
        <v>0</v>
      </c>
      <c r="V750" s="342">
        <f t="shared" si="86"/>
        <v>0</v>
      </c>
      <c r="W750" s="342">
        <f t="shared" si="85"/>
        <v>0</v>
      </c>
      <c r="X750" s="342">
        <f t="shared" si="85"/>
        <v>0</v>
      </c>
      <c r="Y750" s="342">
        <f t="shared" si="85"/>
        <v>0</v>
      </c>
      <c r="Z750" s="342">
        <f t="shared" si="85"/>
        <v>0</v>
      </c>
      <c r="AA750" s="342">
        <f t="shared" si="85"/>
        <v>0</v>
      </c>
      <c r="AB750" s="342">
        <f t="shared" si="85"/>
        <v>0</v>
      </c>
      <c r="AC750" s="109">
        <f t="shared" si="84"/>
        <v>0</v>
      </c>
      <c r="AD750" s="109">
        <f>IF(C750=A_Stammdaten!$B$12,E_SAV!$S750-E_SAV!$AE750,HLOOKUP(A_Stammdaten!$B$12-1,$AF$4:$AL$4004,ROW(C750)-3,FALSE)-$AE750)</f>
        <v>0</v>
      </c>
      <c r="AE750" s="109">
        <f>HLOOKUP(A_Stammdaten!$B$12,$AF$4:$AL$4004,ROW(C750)-3,FALSE)</f>
        <v>0</v>
      </c>
      <c r="AF750" s="109">
        <f t="shared" si="82"/>
        <v>0</v>
      </c>
      <c r="AG750" s="109">
        <f t="shared" si="81"/>
        <v>0</v>
      </c>
      <c r="AH750" s="109">
        <f t="shared" si="81"/>
        <v>0</v>
      </c>
      <c r="AI750" s="109">
        <f t="shared" si="81"/>
        <v>0</v>
      </c>
      <c r="AJ750" s="109">
        <f t="shared" si="80"/>
        <v>0</v>
      </c>
      <c r="AK750" s="109">
        <f t="shared" si="80"/>
        <v>0</v>
      </c>
      <c r="AL750" s="109">
        <f t="shared" si="80"/>
        <v>0</v>
      </c>
    </row>
    <row r="751" spans="1:38" x14ac:dyDescent="0.3">
      <c r="A751" s="421"/>
      <c r="B751" s="421"/>
      <c r="C751" s="422"/>
      <c r="D751" s="423"/>
      <c r="E751" s="421"/>
      <c r="F751" s="421"/>
      <c r="G751" s="421"/>
      <c r="H751" s="421"/>
      <c r="I751" s="421"/>
      <c r="J751" s="421"/>
      <c r="K751" s="421"/>
      <c r="L751" s="421"/>
      <c r="M751" s="423"/>
      <c r="N751" s="340">
        <f>IF(C751&gt;A_Stammdaten!$B$12,0,SUM(E751,F751,H751,J751:K751)-SUM(G751,I751,L751:M751))</f>
        <v>0</v>
      </c>
      <c r="O751" s="421"/>
      <c r="P751" s="421"/>
      <c r="Q751" s="421"/>
      <c r="R751" s="421"/>
      <c r="S751" s="108">
        <f t="shared" si="83"/>
        <v>0</v>
      </c>
      <c r="T751" s="341">
        <f>IF(ISBLANK($B751),0,VLOOKUP($B751,Listen!$A$2:$C$45,2,FALSE))</f>
        <v>0</v>
      </c>
      <c r="U751" s="341">
        <f>IF(ISBLANK($B751),0,VLOOKUP($B751,Listen!$A$2:$C$45,3,FALSE))</f>
        <v>0</v>
      </c>
      <c r="V751" s="342">
        <f t="shared" si="86"/>
        <v>0</v>
      </c>
      <c r="W751" s="342">
        <f t="shared" si="85"/>
        <v>0</v>
      </c>
      <c r="X751" s="342">
        <f t="shared" si="85"/>
        <v>0</v>
      </c>
      <c r="Y751" s="342">
        <f t="shared" si="85"/>
        <v>0</v>
      </c>
      <c r="Z751" s="342">
        <f t="shared" si="85"/>
        <v>0</v>
      </c>
      <c r="AA751" s="342">
        <f t="shared" si="85"/>
        <v>0</v>
      </c>
      <c r="AB751" s="342">
        <f t="shared" si="85"/>
        <v>0</v>
      </c>
      <c r="AC751" s="109">
        <f t="shared" si="84"/>
        <v>0</v>
      </c>
      <c r="AD751" s="109">
        <f>IF(C751=A_Stammdaten!$B$12,E_SAV!$S751-E_SAV!$AE751,HLOOKUP(A_Stammdaten!$B$12-1,$AF$4:$AL$4004,ROW(C751)-3,FALSE)-$AE751)</f>
        <v>0</v>
      </c>
      <c r="AE751" s="109">
        <f>HLOOKUP(A_Stammdaten!$B$12,$AF$4:$AL$4004,ROW(C751)-3,FALSE)</f>
        <v>0</v>
      </c>
      <c r="AF751" s="109">
        <f t="shared" si="82"/>
        <v>0</v>
      </c>
      <c r="AG751" s="109">
        <f t="shared" si="81"/>
        <v>0</v>
      </c>
      <c r="AH751" s="109">
        <f t="shared" si="81"/>
        <v>0</v>
      </c>
      <c r="AI751" s="109">
        <f t="shared" si="81"/>
        <v>0</v>
      </c>
      <c r="AJ751" s="109">
        <f t="shared" si="80"/>
        <v>0</v>
      </c>
      <c r="AK751" s="109">
        <f t="shared" si="80"/>
        <v>0</v>
      </c>
      <c r="AL751" s="109">
        <f t="shared" si="80"/>
        <v>0</v>
      </c>
    </row>
    <row r="752" spans="1:38" x14ac:dyDescent="0.3">
      <c r="A752" s="421"/>
      <c r="B752" s="421"/>
      <c r="C752" s="422"/>
      <c r="D752" s="423"/>
      <c r="E752" s="421"/>
      <c r="F752" s="421"/>
      <c r="G752" s="421"/>
      <c r="H752" s="421"/>
      <c r="I752" s="421"/>
      <c r="J752" s="421"/>
      <c r="K752" s="421"/>
      <c r="L752" s="421"/>
      <c r="M752" s="423"/>
      <c r="N752" s="340">
        <f>IF(C752&gt;A_Stammdaten!$B$12,0,SUM(E752,F752,H752,J752:K752)-SUM(G752,I752,L752:M752))</f>
        <v>0</v>
      </c>
      <c r="O752" s="421"/>
      <c r="P752" s="421"/>
      <c r="Q752" s="421"/>
      <c r="R752" s="421"/>
      <c r="S752" s="108">
        <f t="shared" si="83"/>
        <v>0</v>
      </c>
      <c r="T752" s="341">
        <f>IF(ISBLANK($B752),0,VLOOKUP($B752,Listen!$A$2:$C$45,2,FALSE))</f>
        <v>0</v>
      </c>
      <c r="U752" s="341">
        <f>IF(ISBLANK($B752),0,VLOOKUP($B752,Listen!$A$2:$C$45,3,FALSE))</f>
        <v>0</v>
      </c>
      <c r="V752" s="342">
        <f t="shared" si="86"/>
        <v>0</v>
      </c>
      <c r="W752" s="342">
        <f t="shared" si="85"/>
        <v>0</v>
      </c>
      <c r="X752" s="342">
        <f t="shared" si="85"/>
        <v>0</v>
      </c>
      <c r="Y752" s="342">
        <f t="shared" si="85"/>
        <v>0</v>
      </c>
      <c r="Z752" s="342">
        <f t="shared" si="85"/>
        <v>0</v>
      </c>
      <c r="AA752" s="342">
        <f t="shared" si="85"/>
        <v>0</v>
      </c>
      <c r="AB752" s="342">
        <f t="shared" si="85"/>
        <v>0</v>
      </c>
      <c r="AC752" s="109">
        <f t="shared" si="84"/>
        <v>0</v>
      </c>
      <c r="AD752" s="109">
        <f>IF(C752=A_Stammdaten!$B$12,E_SAV!$S752-E_SAV!$AE752,HLOOKUP(A_Stammdaten!$B$12-1,$AF$4:$AL$4004,ROW(C752)-3,FALSE)-$AE752)</f>
        <v>0</v>
      </c>
      <c r="AE752" s="109">
        <f>HLOOKUP(A_Stammdaten!$B$12,$AF$4:$AL$4004,ROW(C752)-3,FALSE)</f>
        <v>0</v>
      </c>
      <c r="AF752" s="109">
        <f t="shared" si="82"/>
        <v>0</v>
      </c>
      <c r="AG752" s="109">
        <f t="shared" si="81"/>
        <v>0</v>
      </c>
      <c r="AH752" s="109">
        <f t="shared" si="81"/>
        <v>0</v>
      </c>
      <c r="AI752" s="109">
        <f t="shared" si="81"/>
        <v>0</v>
      </c>
      <c r="AJ752" s="109">
        <f t="shared" si="80"/>
        <v>0</v>
      </c>
      <c r="AK752" s="109">
        <f t="shared" si="80"/>
        <v>0</v>
      </c>
      <c r="AL752" s="109">
        <f t="shared" si="80"/>
        <v>0</v>
      </c>
    </row>
    <row r="753" spans="1:38" x14ac:dyDescent="0.3">
      <c r="A753" s="421"/>
      <c r="B753" s="421"/>
      <c r="C753" s="422"/>
      <c r="D753" s="423"/>
      <c r="E753" s="421"/>
      <c r="F753" s="421"/>
      <c r="G753" s="421"/>
      <c r="H753" s="421"/>
      <c r="I753" s="421"/>
      <c r="J753" s="421"/>
      <c r="K753" s="421"/>
      <c r="L753" s="421"/>
      <c r="M753" s="423"/>
      <c r="N753" s="340">
        <f>IF(C753&gt;A_Stammdaten!$B$12,0,SUM(E753,F753,H753,J753:K753)-SUM(G753,I753,L753:M753))</f>
        <v>0</v>
      </c>
      <c r="O753" s="421"/>
      <c r="P753" s="421"/>
      <c r="Q753" s="421"/>
      <c r="R753" s="421"/>
      <c r="S753" s="108">
        <f t="shared" si="83"/>
        <v>0</v>
      </c>
      <c r="T753" s="341">
        <f>IF(ISBLANK($B753),0,VLOOKUP($B753,Listen!$A$2:$C$45,2,FALSE))</f>
        <v>0</v>
      </c>
      <c r="U753" s="341">
        <f>IF(ISBLANK($B753),0,VLOOKUP($B753,Listen!$A$2:$C$45,3,FALSE))</f>
        <v>0</v>
      </c>
      <c r="V753" s="342">
        <f t="shared" si="86"/>
        <v>0</v>
      </c>
      <c r="W753" s="342">
        <f t="shared" si="85"/>
        <v>0</v>
      </c>
      <c r="X753" s="342">
        <f t="shared" si="85"/>
        <v>0</v>
      </c>
      <c r="Y753" s="342">
        <f t="shared" si="85"/>
        <v>0</v>
      </c>
      <c r="Z753" s="342">
        <f t="shared" si="85"/>
        <v>0</v>
      </c>
      <c r="AA753" s="342">
        <f t="shared" si="85"/>
        <v>0</v>
      </c>
      <c r="AB753" s="342">
        <f t="shared" si="85"/>
        <v>0</v>
      </c>
      <c r="AC753" s="109">
        <f t="shared" si="84"/>
        <v>0</v>
      </c>
      <c r="AD753" s="109">
        <f>IF(C753=A_Stammdaten!$B$12,E_SAV!$S753-E_SAV!$AE753,HLOOKUP(A_Stammdaten!$B$12-1,$AF$4:$AL$4004,ROW(C753)-3,FALSE)-$AE753)</f>
        <v>0</v>
      </c>
      <c r="AE753" s="109">
        <f>HLOOKUP(A_Stammdaten!$B$12,$AF$4:$AL$4004,ROW(C753)-3,FALSE)</f>
        <v>0</v>
      </c>
      <c r="AF753" s="109">
        <f t="shared" si="82"/>
        <v>0</v>
      </c>
      <c r="AG753" s="109">
        <f t="shared" si="81"/>
        <v>0</v>
      </c>
      <c r="AH753" s="109">
        <f t="shared" si="81"/>
        <v>0</v>
      </c>
      <c r="AI753" s="109">
        <f t="shared" si="81"/>
        <v>0</v>
      </c>
      <c r="AJ753" s="109">
        <f t="shared" si="81"/>
        <v>0</v>
      </c>
      <c r="AK753" s="109">
        <f t="shared" si="81"/>
        <v>0</v>
      </c>
      <c r="AL753" s="109">
        <f t="shared" si="81"/>
        <v>0</v>
      </c>
    </row>
    <row r="754" spans="1:38" x14ac:dyDescent="0.3">
      <c r="A754" s="421"/>
      <c r="B754" s="421"/>
      <c r="C754" s="422"/>
      <c r="D754" s="423"/>
      <c r="E754" s="421"/>
      <c r="F754" s="421"/>
      <c r="G754" s="421"/>
      <c r="H754" s="421"/>
      <c r="I754" s="421"/>
      <c r="J754" s="421"/>
      <c r="K754" s="421"/>
      <c r="L754" s="421"/>
      <c r="M754" s="423"/>
      <c r="N754" s="340">
        <f>IF(C754&gt;A_Stammdaten!$B$12,0,SUM(E754,F754,H754,J754:K754)-SUM(G754,I754,L754:M754))</f>
        <v>0</v>
      </c>
      <c r="O754" s="421"/>
      <c r="P754" s="421"/>
      <c r="Q754" s="421"/>
      <c r="R754" s="421"/>
      <c r="S754" s="108">
        <f t="shared" si="83"/>
        <v>0</v>
      </c>
      <c r="T754" s="341">
        <f>IF(ISBLANK($B754),0,VLOOKUP($B754,Listen!$A$2:$C$45,2,FALSE))</f>
        <v>0</v>
      </c>
      <c r="U754" s="341">
        <f>IF(ISBLANK($B754),0,VLOOKUP($B754,Listen!$A$2:$C$45,3,FALSE))</f>
        <v>0</v>
      </c>
      <c r="V754" s="342">
        <f t="shared" si="86"/>
        <v>0</v>
      </c>
      <c r="W754" s="342">
        <f t="shared" si="85"/>
        <v>0</v>
      </c>
      <c r="X754" s="342">
        <f t="shared" si="85"/>
        <v>0</v>
      </c>
      <c r="Y754" s="342">
        <f t="shared" ref="W754:AB796" si="87">$T754</f>
        <v>0</v>
      </c>
      <c r="Z754" s="342">
        <f t="shared" si="87"/>
        <v>0</v>
      </c>
      <c r="AA754" s="342">
        <f t="shared" si="87"/>
        <v>0</v>
      </c>
      <c r="AB754" s="342">
        <f t="shared" si="87"/>
        <v>0</v>
      </c>
      <c r="AC754" s="109">
        <f t="shared" si="84"/>
        <v>0</v>
      </c>
      <c r="AD754" s="109">
        <f>IF(C754=A_Stammdaten!$B$12,E_SAV!$S754-E_SAV!$AE754,HLOOKUP(A_Stammdaten!$B$12-1,$AF$4:$AL$4004,ROW(C754)-3,FALSE)-$AE754)</f>
        <v>0</v>
      </c>
      <c r="AE754" s="109">
        <f>HLOOKUP(A_Stammdaten!$B$12,$AF$4:$AL$4004,ROW(C754)-3,FALSE)</f>
        <v>0</v>
      </c>
      <c r="AF754" s="109">
        <f t="shared" si="82"/>
        <v>0</v>
      </c>
      <c r="AG754" s="109">
        <f t="shared" ref="AG754:AL796" si="88">IF(OR($C754=0,$S754=0,W754-(AG$4-$C754)=0),0,IF($C754&lt;AG$4,AF754-AF754/(W754-(AG$4-$C754)),IF($C754=AG$4,$S754-$S754/W754,0)))</f>
        <v>0</v>
      </c>
      <c r="AH754" s="109">
        <f t="shared" si="88"/>
        <v>0</v>
      </c>
      <c r="AI754" s="109">
        <f t="shared" si="88"/>
        <v>0</v>
      </c>
      <c r="AJ754" s="109">
        <f t="shared" si="88"/>
        <v>0</v>
      </c>
      <c r="AK754" s="109">
        <f t="shared" si="88"/>
        <v>0</v>
      </c>
      <c r="AL754" s="109">
        <f t="shared" si="88"/>
        <v>0</v>
      </c>
    </row>
    <row r="755" spans="1:38" x14ac:dyDescent="0.3">
      <c r="A755" s="421"/>
      <c r="B755" s="421"/>
      <c r="C755" s="422"/>
      <c r="D755" s="423"/>
      <c r="E755" s="421"/>
      <c r="F755" s="421"/>
      <c r="G755" s="421"/>
      <c r="H755" s="421"/>
      <c r="I755" s="421"/>
      <c r="J755" s="421"/>
      <c r="K755" s="421"/>
      <c r="L755" s="421"/>
      <c r="M755" s="423"/>
      <c r="N755" s="340">
        <f>IF(C755&gt;A_Stammdaten!$B$12,0,SUM(E755,F755,H755,J755:K755)-SUM(G755,I755,L755:M755))</f>
        <v>0</v>
      </c>
      <c r="O755" s="421"/>
      <c r="P755" s="421"/>
      <c r="Q755" s="421"/>
      <c r="R755" s="421"/>
      <c r="S755" s="108">
        <f t="shared" si="83"/>
        <v>0</v>
      </c>
      <c r="T755" s="341">
        <f>IF(ISBLANK($B755),0,VLOOKUP($B755,Listen!$A$2:$C$45,2,FALSE))</f>
        <v>0</v>
      </c>
      <c r="U755" s="341">
        <f>IF(ISBLANK($B755),0,VLOOKUP($B755,Listen!$A$2:$C$45,3,FALSE))</f>
        <v>0</v>
      </c>
      <c r="V755" s="342">
        <f t="shared" si="86"/>
        <v>0</v>
      </c>
      <c r="W755" s="342">
        <f t="shared" si="87"/>
        <v>0</v>
      </c>
      <c r="X755" s="342">
        <f t="shared" si="87"/>
        <v>0</v>
      </c>
      <c r="Y755" s="342">
        <f t="shared" si="87"/>
        <v>0</v>
      </c>
      <c r="Z755" s="342">
        <f t="shared" si="87"/>
        <v>0</v>
      </c>
      <c r="AA755" s="342">
        <f t="shared" si="87"/>
        <v>0</v>
      </c>
      <c r="AB755" s="342">
        <f t="shared" si="87"/>
        <v>0</v>
      </c>
      <c r="AC755" s="109">
        <f t="shared" si="84"/>
        <v>0</v>
      </c>
      <c r="AD755" s="109">
        <f>IF(C755=A_Stammdaten!$B$12,E_SAV!$S755-E_SAV!$AE755,HLOOKUP(A_Stammdaten!$B$12-1,$AF$4:$AL$4004,ROW(C755)-3,FALSE)-$AE755)</f>
        <v>0</v>
      </c>
      <c r="AE755" s="109">
        <f>HLOOKUP(A_Stammdaten!$B$12,$AF$4:$AL$4004,ROW(C755)-3,FALSE)</f>
        <v>0</v>
      </c>
      <c r="AF755" s="109">
        <f t="shared" si="82"/>
        <v>0</v>
      </c>
      <c r="AG755" s="109">
        <f t="shared" si="88"/>
        <v>0</v>
      </c>
      <c r="AH755" s="109">
        <f t="shared" si="88"/>
        <v>0</v>
      </c>
      <c r="AI755" s="109">
        <f t="shared" si="88"/>
        <v>0</v>
      </c>
      <c r="AJ755" s="109">
        <f t="shared" si="88"/>
        <v>0</v>
      </c>
      <c r="AK755" s="109">
        <f t="shared" si="88"/>
        <v>0</v>
      </c>
      <c r="AL755" s="109">
        <f t="shared" si="88"/>
        <v>0</v>
      </c>
    </row>
    <row r="756" spans="1:38" x14ac:dyDescent="0.3">
      <c r="A756" s="421"/>
      <c r="B756" s="421"/>
      <c r="C756" s="422"/>
      <c r="D756" s="423"/>
      <c r="E756" s="421"/>
      <c r="F756" s="421"/>
      <c r="G756" s="421"/>
      <c r="H756" s="421"/>
      <c r="I756" s="421"/>
      <c r="J756" s="421"/>
      <c r="K756" s="421"/>
      <c r="L756" s="421"/>
      <c r="M756" s="423"/>
      <c r="N756" s="340">
        <f>IF(C756&gt;A_Stammdaten!$B$12,0,SUM(E756,F756,H756,J756:K756)-SUM(G756,I756,L756:M756))</f>
        <v>0</v>
      </c>
      <c r="O756" s="421"/>
      <c r="P756" s="421"/>
      <c r="Q756" s="421"/>
      <c r="R756" s="421"/>
      <c r="S756" s="108">
        <f t="shared" si="83"/>
        <v>0</v>
      </c>
      <c r="T756" s="341">
        <f>IF(ISBLANK($B756),0,VLOOKUP($B756,Listen!$A$2:$C$45,2,FALSE))</f>
        <v>0</v>
      </c>
      <c r="U756" s="341">
        <f>IF(ISBLANK($B756),0,VLOOKUP($B756,Listen!$A$2:$C$45,3,FALSE))</f>
        <v>0</v>
      </c>
      <c r="V756" s="342">
        <f t="shared" si="86"/>
        <v>0</v>
      </c>
      <c r="W756" s="342">
        <f t="shared" si="87"/>
        <v>0</v>
      </c>
      <c r="X756" s="342">
        <f t="shared" si="87"/>
        <v>0</v>
      </c>
      <c r="Y756" s="342">
        <f t="shared" si="87"/>
        <v>0</v>
      </c>
      <c r="Z756" s="342">
        <f t="shared" si="87"/>
        <v>0</v>
      </c>
      <c r="AA756" s="342">
        <f t="shared" si="87"/>
        <v>0</v>
      </c>
      <c r="AB756" s="342">
        <f t="shared" si="87"/>
        <v>0</v>
      </c>
      <c r="AC756" s="109">
        <f t="shared" si="84"/>
        <v>0</v>
      </c>
      <c r="AD756" s="109">
        <f>IF(C756=A_Stammdaten!$B$12,E_SAV!$S756-E_SAV!$AE756,HLOOKUP(A_Stammdaten!$B$12-1,$AF$4:$AL$4004,ROW(C756)-3,FALSE)-$AE756)</f>
        <v>0</v>
      </c>
      <c r="AE756" s="109">
        <f>HLOOKUP(A_Stammdaten!$B$12,$AF$4:$AL$4004,ROW(C756)-3,FALSE)</f>
        <v>0</v>
      </c>
      <c r="AF756" s="109">
        <f t="shared" si="82"/>
        <v>0</v>
      </c>
      <c r="AG756" s="109">
        <f t="shared" si="88"/>
        <v>0</v>
      </c>
      <c r="AH756" s="109">
        <f t="shared" si="88"/>
        <v>0</v>
      </c>
      <c r="AI756" s="109">
        <f t="shared" si="88"/>
        <v>0</v>
      </c>
      <c r="AJ756" s="109">
        <f t="shared" si="88"/>
        <v>0</v>
      </c>
      <c r="AK756" s="109">
        <f t="shared" si="88"/>
        <v>0</v>
      </c>
      <c r="AL756" s="109">
        <f t="shared" si="88"/>
        <v>0</v>
      </c>
    </row>
    <row r="757" spans="1:38" x14ac:dyDescent="0.3">
      <c r="A757" s="421"/>
      <c r="B757" s="421"/>
      <c r="C757" s="422"/>
      <c r="D757" s="423"/>
      <c r="E757" s="421"/>
      <c r="F757" s="421"/>
      <c r="G757" s="421"/>
      <c r="H757" s="421"/>
      <c r="I757" s="421"/>
      <c r="J757" s="421"/>
      <c r="K757" s="421"/>
      <c r="L757" s="421"/>
      <c r="M757" s="423"/>
      <c r="N757" s="340">
        <f>IF(C757&gt;A_Stammdaten!$B$12,0,SUM(E757,F757,H757,J757:K757)-SUM(G757,I757,L757:M757))</f>
        <v>0</v>
      </c>
      <c r="O757" s="421"/>
      <c r="P757" s="421"/>
      <c r="Q757" s="421"/>
      <c r="R757" s="421"/>
      <c r="S757" s="108">
        <f t="shared" si="83"/>
        <v>0</v>
      </c>
      <c r="T757" s="341">
        <f>IF(ISBLANK($B757),0,VLOOKUP($B757,Listen!$A$2:$C$45,2,FALSE))</f>
        <v>0</v>
      </c>
      <c r="U757" s="341">
        <f>IF(ISBLANK($B757),0,VLOOKUP($B757,Listen!$A$2:$C$45,3,FALSE))</f>
        <v>0</v>
      </c>
      <c r="V757" s="342">
        <f t="shared" si="86"/>
        <v>0</v>
      </c>
      <c r="W757" s="342">
        <f t="shared" si="87"/>
        <v>0</v>
      </c>
      <c r="X757" s="342">
        <f t="shared" si="87"/>
        <v>0</v>
      </c>
      <c r="Y757" s="342">
        <f t="shared" si="87"/>
        <v>0</v>
      </c>
      <c r="Z757" s="342">
        <f t="shared" si="87"/>
        <v>0</v>
      </c>
      <c r="AA757" s="342">
        <f t="shared" si="87"/>
        <v>0</v>
      </c>
      <c r="AB757" s="342">
        <f t="shared" si="87"/>
        <v>0</v>
      </c>
      <c r="AC757" s="109">
        <f t="shared" si="84"/>
        <v>0</v>
      </c>
      <c r="AD757" s="109">
        <f>IF(C757=A_Stammdaten!$B$12,E_SAV!$S757-E_SAV!$AE757,HLOOKUP(A_Stammdaten!$B$12-1,$AF$4:$AL$4004,ROW(C757)-3,FALSE)-$AE757)</f>
        <v>0</v>
      </c>
      <c r="AE757" s="109">
        <f>HLOOKUP(A_Stammdaten!$B$12,$AF$4:$AL$4004,ROW(C757)-3,FALSE)</f>
        <v>0</v>
      </c>
      <c r="AF757" s="109">
        <f t="shared" si="82"/>
        <v>0</v>
      </c>
      <c r="AG757" s="109">
        <f t="shared" si="88"/>
        <v>0</v>
      </c>
      <c r="AH757" s="109">
        <f t="shared" si="88"/>
        <v>0</v>
      </c>
      <c r="AI757" s="109">
        <f t="shared" si="88"/>
        <v>0</v>
      </c>
      <c r="AJ757" s="109">
        <f t="shared" si="88"/>
        <v>0</v>
      </c>
      <c r="AK757" s="109">
        <f t="shared" si="88"/>
        <v>0</v>
      </c>
      <c r="AL757" s="109">
        <f t="shared" si="88"/>
        <v>0</v>
      </c>
    </row>
    <row r="758" spans="1:38" x14ac:dyDescent="0.3">
      <c r="A758" s="421"/>
      <c r="B758" s="421"/>
      <c r="C758" s="422"/>
      <c r="D758" s="423"/>
      <c r="E758" s="421"/>
      <c r="F758" s="421"/>
      <c r="G758" s="421"/>
      <c r="H758" s="421"/>
      <c r="I758" s="421"/>
      <c r="J758" s="421"/>
      <c r="K758" s="421"/>
      <c r="L758" s="421"/>
      <c r="M758" s="423"/>
      <c r="N758" s="340">
        <f>IF(C758&gt;A_Stammdaten!$B$12,0,SUM(E758,F758,H758,J758:K758)-SUM(G758,I758,L758:M758))</f>
        <v>0</v>
      </c>
      <c r="O758" s="421"/>
      <c r="P758" s="421"/>
      <c r="Q758" s="421"/>
      <c r="R758" s="421"/>
      <c r="S758" s="108">
        <f t="shared" si="83"/>
        <v>0</v>
      </c>
      <c r="T758" s="341">
        <f>IF(ISBLANK($B758),0,VLOOKUP($B758,Listen!$A$2:$C$45,2,FALSE))</f>
        <v>0</v>
      </c>
      <c r="U758" s="341">
        <f>IF(ISBLANK($B758),0,VLOOKUP($B758,Listen!$A$2:$C$45,3,FALSE))</f>
        <v>0</v>
      </c>
      <c r="V758" s="342">
        <f t="shared" si="86"/>
        <v>0</v>
      </c>
      <c r="W758" s="342">
        <f t="shared" si="87"/>
        <v>0</v>
      </c>
      <c r="X758" s="342">
        <f t="shared" si="87"/>
        <v>0</v>
      </c>
      <c r="Y758" s="342">
        <f t="shared" si="87"/>
        <v>0</v>
      </c>
      <c r="Z758" s="342">
        <f t="shared" si="87"/>
        <v>0</v>
      </c>
      <c r="AA758" s="342">
        <f t="shared" si="87"/>
        <v>0</v>
      </c>
      <c r="AB758" s="342">
        <f t="shared" si="87"/>
        <v>0</v>
      </c>
      <c r="AC758" s="109">
        <f t="shared" si="84"/>
        <v>0</v>
      </c>
      <c r="AD758" s="109">
        <f>IF(C758=A_Stammdaten!$B$12,E_SAV!$S758-E_SAV!$AE758,HLOOKUP(A_Stammdaten!$B$12-1,$AF$4:$AL$4004,ROW(C758)-3,FALSE)-$AE758)</f>
        <v>0</v>
      </c>
      <c r="AE758" s="109">
        <f>HLOOKUP(A_Stammdaten!$B$12,$AF$4:$AL$4004,ROW(C758)-3,FALSE)</f>
        <v>0</v>
      </c>
      <c r="AF758" s="109">
        <f t="shared" si="82"/>
        <v>0</v>
      </c>
      <c r="AG758" s="109">
        <f t="shared" si="88"/>
        <v>0</v>
      </c>
      <c r="AH758" s="109">
        <f t="shared" si="88"/>
        <v>0</v>
      </c>
      <c r="AI758" s="109">
        <f t="shared" si="88"/>
        <v>0</v>
      </c>
      <c r="AJ758" s="109">
        <f t="shared" si="88"/>
        <v>0</v>
      </c>
      <c r="AK758" s="109">
        <f t="shared" si="88"/>
        <v>0</v>
      </c>
      <c r="AL758" s="109">
        <f t="shared" si="88"/>
        <v>0</v>
      </c>
    </row>
    <row r="759" spans="1:38" x14ac:dyDescent="0.3">
      <c r="A759" s="421"/>
      <c r="B759" s="421"/>
      <c r="C759" s="422"/>
      <c r="D759" s="423"/>
      <c r="E759" s="421"/>
      <c r="F759" s="421"/>
      <c r="G759" s="421"/>
      <c r="H759" s="421"/>
      <c r="I759" s="421"/>
      <c r="J759" s="421"/>
      <c r="K759" s="421"/>
      <c r="L759" s="421"/>
      <c r="M759" s="423"/>
      <c r="N759" s="340">
        <f>IF(C759&gt;A_Stammdaten!$B$12,0,SUM(E759,F759,H759,J759:K759)-SUM(G759,I759,L759:M759))</f>
        <v>0</v>
      </c>
      <c r="O759" s="421"/>
      <c r="P759" s="421"/>
      <c r="Q759" s="421"/>
      <c r="R759" s="421"/>
      <c r="S759" s="108">
        <f t="shared" si="83"/>
        <v>0</v>
      </c>
      <c r="T759" s="341">
        <f>IF(ISBLANK($B759),0,VLOOKUP($B759,Listen!$A$2:$C$45,2,FALSE))</f>
        <v>0</v>
      </c>
      <c r="U759" s="341">
        <f>IF(ISBLANK($B759),0,VLOOKUP($B759,Listen!$A$2:$C$45,3,FALSE))</f>
        <v>0</v>
      </c>
      <c r="V759" s="342">
        <f t="shared" si="86"/>
        <v>0</v>
      </c>
      <c r="W759" s="342">
        <f t="shared" si="87"/>
        <v>0</v>
      </c>
      <c r="X759" s="342">
        <f t="shared" si="87"/>
        <v>0</v>
      </c>
      <c r="Y759" s="342">
        <f t="shared" si="87"/>
        <v>0</v>
      </c>
      <c r="Z759" s="342">
        <f t="shared" si="87"/>
        <v>0</v>
      </c>
      <c r="AA759" s="342">
        <f t="shared" si="87"/>
        <v>0</v>
      </c>
      <c r="AB759" s="342">
        <f t="shared" si="87"/>
        <v>0</v>
      </c>
      <c r="AC759" s="109">
        <f t="shared" si="84"/>
        <v>0</v>
      </c>
      <c r="AD759" s="109">
        <f>IF(C759=A_Stammdaten!$B$12,E_SAV!$S759-E_SAV!$AE759,HLOOKUP(A_Stammdaten!$B$12-1,$AF$4:$AL$4004,ROW(C759)-3,FALSE)-$AE759)</f>
        <v>0</v>
      </c>
      <c r="AE759" s="109">
        <f>HLOOKUP(A_Stammdaten!$B$12,$AF$4:$AL$4004,ROW(C759)-3,FALSE)</f>
        <v>0</v>
      </c>
      <c r="AF759" s="109">
        <f t="shared" si="82"/>
        <v>0</v>
      </c>
      <c r="AG759" s="109">
        <f t="shared" si="88"/>
        <v>0</v>
      </c>
      <c r="AH759" s="109">
        <f t="shared" si="88"/>
        <v>0</v>
      </c>
      <c r="AI759" s="109">
        <f t="shared" si="88"/>
        <v>0</v>
      </c>
      <c r="AJ759" s="109">
        <f t="shared" si="88"/>
        <v>0</v>
      </c>
      <c r="AK759" s="109">
        <f t="shared" si="88"/>
        <v>0</v>
      </c>
      <c r="AL759" s="109">
        <f t="shared" si="88"/>
        <v>0</v>
      </c>
    </row>
    <row r="760" spans="1:38" x14ac:dyDescent="0.3">
      <c r="A760" s="421"/>
      <c r="B760" s="421"/>
      <c r="C760" s="422"/>
      <c r="D760" s="423"/>
      <c r="E760" s="421"/>
      <c r="F760" s="421"/>
      <c r="G760" s="421"/>
      <c r="H760" s="421"/>
      <c r="I760" s="421"/>
      <c r="J760" s="421"/>
      <c r="K760" s="421"/>
      <c r="L760" s="421"/>
      <c r="M760" s="423"/>
      <c r="N760" s="340">
        <f>IF(C760&gt;A_Stammdaten!$B$12,0,SUM(E760,F760,H760,J760:K760)-SUM(G760,I760,L760:M760))</f>
        <v>0</v>
      </c>
      <c r="O760" s="421"/>
      <c r="P760" s="421"/>
      <c r="Q760" s="421"/>
      <c r="R760" s="421"/>
      <c r="S760" s="108">
        <f t="shared" si="83"/>
        <v>0</v>
      </c>
      <c r="T760" s="341">
        <f>IF(ISBLANK($B760),0,VLOOKUP($B760,Listen!$A$2:$C$45,2,FALSE))</f>
        <v>0</v>
      </c>
      <c r="U760" s="341">
        <f>IF(ISBLANK($B760),0,VLOOKUP($B760,Listen!$A$2:$C$45,3,FALSE))</f>
        <v>0</v>
      </c>
      <c r="V760" s="342">
        <f t="shared" si="86"/>
        <v>0</v>
      </c>
      <c r="W760" s="342">
        <f t="shared" si="87"/>
        <v>0</v>
      </c>
      <c r="X760" s="342">
        <f t="shared" si="87"/>
        <v>0</v>
      </c>
      <c r="Y760" s="342">
        <f t="shared" si="87"/>
        <v>0</v>
      </c>
      <c r="Z760" s="342">
        <f t="shared" si="87"/>
        <v>0</v>
      </c>
      <c r="AA760" s="342">
        <f t="shared" si="87"/>
        <v>0</v>
      </c>
      <c r="AB760" s="342">
        <f t="shared" si="87"/>
        <v>0</v>
      </c>
      <c r="AC760" s="109">
        <f t="shared" si="84"/>
        <v>0</v>
      </c>
      <c r="AD760" s="109">
        <f>IF(C760=A_Stammdaten!$B$12,E_SAV!$S760-E_SAV!$AE760,HLOOKUP(A_Stammdaten!$B$12-1,$AF$4:$AL$4004,ROW(C760)-3,FALSE)-$AE760)</f>
        <v>0</v>
      </c>
      <c r="AE760" s="109">
        <f>HLOOKUP(A_Stammdaten!$B$12,$AF$4:$AL$4004,ROW(C760)-3,FALSE)</f>
        <v>0</v>
      </c>
      <c r="AF760" s="109">
        <f t="shared" si="82"/>
        <v>0</v>
      </c>
      <c r="AG760" s="109">
        <f t="shared" si="88"/>
        <v>0</v>
      </c>
      <c r="AH760" s="109">
        <f t="shared" si="88"/>
        <v>0</v>
      </c>
      <c r="AI760" s="109">
        <f t="shared" si="88"/>
        <v>0</v>
      </c>
      <c r="AJ760" s="109">
        <f t="shared" si="88"/>
        <v>0</v>
      </c>
      <c r="AK760" s="109">
        <f t="shared" si="88"/>
        <v>0</v>
      </c>
      <c r="AL760" s="109">
        <f t="shared" si="88"/>
        <v>0</v>
      </c>
    </row>
    <row r="761" spans="1:38" x14ac:dyDescent="0.3">
      <c r="A761" s="421"/>
      <c r="B761" s="421"/>
      <c r="C761" s="422"/>
      <c r="D761" s="423"/>
      <c r="E761" s="421"/>
      <c r="F761" s="421"/>
      <c r="G761" s="421"/>
      <c r="H761" s="421"/>
      <c r="I761" s="421"/>
      <c r="J761" s="421"/>
      <c r="K761" s="421"/>
      <c r="L761" s="421"/>
      <c r="M761" s="423"/>
      <c r="N761" s="340">
        <f>IF(C761&gt;A_Stammdaten!$B$12,0,SUM(E761,F761,H761,J761:K761)-SUM(G761,I761,L761:M761))</f>
        <v>0</v>
      </c>
      <c r="O761" s="421"/>
      <c r="P761" s="421"/>
      <c r="Q761" s="421"/>
      <c r="R761" s="421"/>
      <c r="S761" s="108">
        <f t="shared" si="83"/>
        <v>0</v>
      </c>
      <c r="T761" s="341">
        <f>IF(ISBLANK($B761),0,VLOOKUP($B761,Listen!$A$2:$C$45,2,FALSE))</f>
        <v>0</v>
      </c>
      <c r="U761" s="341">
        <f>IF(ISBLANK($B761),0,VLOOKUP($B761,Listen!$A$2:$C$45,3,FALSE))</f>
        <v>0</v>
      </c>
      <c r="V761" s="342">
        <f t="shared" si="86"/>
        <v>0</v>
      </c>
      <c r="W761" s="342">
        <f t="shared" si="87"/>
        <v>0</v>
      </c>
      <c r="X761" s="342">
        <f t="shared" si="87"/>
        <v>0</v>
      </c>
      <c r="Y761" s="342">
        <f t="shared" si="87"/>
        <v>0</v>
      </c>
      <c r="Z761" s="342">
        <f t="shared" si="87"/>
        <v>0</v>
      </c>
      <c r="AA761" s="342">
        <f t="shared" si="87"/>
        <v>0</v>
      </c>
      <c r="AB761" s="342">
        <f t="shared" si="87"/>
        <v>0</v>
      </c>
      <c r="AC761" s="109">
        <f t="shared" si="84"/>
        <v>0</v>
      </c>
      <c r="AD761" s="109">
        <f>IF(C761=A_Stammdaten!$B$12,E_SAV!$S761-E_SAV!$AE761,HLOOKUP(A_Stammdaten!$B$12-1,$AF$4:$AL$4004,ROW(C761)-3,FALSE)-$AE761)</f>
        <v>0</v>
      </c>
      <c r="AE761" s="109">
        <f>HLOOKUP(A_Stammdaten!$B$12,$AF$4:$AL$4004,ROW(C761)-3,FALSE)</f>
        <v>0</v>
      </c>
      <c r="AF761" s="109">
        <f t="shared" si="82"/>
        <v>0</v>
      </c>
      <c r="AG761" s="109">
        <f t="shared" si="88"/>
        <v>0</v>
      </c>
      <c r="AH761" s="109">
        <f t="shared" si="88"/>
        <v>0</v>
      </c>
      <c r="AI761" s="109">
        <f t="shared" si="88"/>
        <v>0</v>
      </c>
      <c r="AJ761" s="109">
        <f t="shared" si="88"/>
        <v>0</v>
      </c>
      <c r="AK761" s="109">
        <f t="shared" si="88"/>
        <v>0</v>
      </c>
      <c r="AL761" s="109">
        <f t="shared" si="88"/>
        <v>0</v>
      </c>
    </row>
    <row r="762" spans="1:38" x14ac:dyDescent="0.3">
      <c r="A762" s="421"/>
      <c r="B762" s="421"/>
      <c r="C762" s="422"/>
      <c r="D762" s="423"/>
      <c r="E762" s="421"/>
      <c r="F762" s="421"/>
      <c r="G762" s="421"/>
      <c r="H762" s="421"/>
      <c r="I762" s="421"/>
      <c r="J762" s="421"/>
      <c r="K762" s="421"/>
      <c r="L762" s="421"/>
      <c r="M762" s="423"/>
      <c r="N762" s="340">
        <f>IF(C762&gt;A_Stammdaten!$B$12,0,SUM(E762,F762,H762,J762:K762)-SUM(G762,I762,L762:M762))</f>
        <v>0</v>
      </c>
      <c r="O762" s="421"/>
      <c r="P762" s="421"/>
      <c r="Q762" s="421"/>
      <c r="R762" s="421"/>
      <c r="S762" s="108">
        <f t="shared" si="83"/>
        <v>0</v>
      </c>
      <c r="T762" s="341">
        <f>IF(ISBLANK($B762),0,VLOOKUP($B762,Listen!$A$2:$C$45,2,FALSE))</f>
        <v>0</v>
      </c>
      <c r="U762" s="341">
        <f>IF(ISBLANK($B762),0,VLOOKUP($B762,Listen!$A$2:$C$45,3,FALSE))</f>
        <v>0</v>
      </c>
      <c r="V762" s="342">
        <f t="shared" si="86"/>
        <v>0</v>
      </c>
      <c r="W762" s="342">
        <f t="shared" si="87"/>
        <v>0</v>
      </c>
      <c r="X762" s="342">
        <f t="shared" si="87"/>
        <v>0</v>
      </c>
      <c r="Y762" s="342">
        <f t="shared" si="87"/>
        <v>0</v>
      </c>
      <c r="Z762" s="342">
        <f t="shared" si="87"/>
        <v>0</v>
      </c>
      <c r="AA762" s="342">
        <f t="shared" si="87"/>
        <v>0</v>
      </c>
      <c r="AB762" s="342">
        <f t="shared" si="87"/>
        <v>0</v>
      </c>
      <c r="AC762" s="109">
        <f t="shared" si="84"/>
        <v>0</v>
      </c>
      <c r="AD762" s="109">
        <f>IF(C762=A_Stammdaten!$B$12,E_SAV!$S762-E_SAV!$AE762,HLOOKUP(A_Stammdaten!$B$12-1,$AF$4:$AL$4004,ROW(C762)-3,FALSE)-$AE762)</f>
        <v>0</v>
      </c>
      <c r="AE762" s="109">
        <f>HLOOKUP(A_Stammdaten!$B$12,$AF$4:$AL$4004,ROW(C762)-3,FALSE)</f>
        <v>0</v>
      </c>
      <c r="AF762" s="109">
        <f t="shared" si="82"/>
        <v>0</v>
      </c>
      <c r="AG762" s="109">
        <f t="shared" si="88"/>
        <v>0</v>
      </c>
      <c r="AH762" s="109">
        <f t="shared" si="88"/>
        <v>0</v>
      </c>
      <c r="AI762" s="109">
        <f t="shared" si="88"/>
        <v>0</v>
      </c>
      <c r="AJ762" s="109">
        <f t="shared" si="88"/>
        <v>0</v>
      </c>
      <c r="AK762" s="109">
        <f t="shared" si="88"/>
        <v>0</v>
      </c>
      <c r="AL762" s="109">
        <f t="shared" si="88"/>
        <v>0</v>
      </c>
    </row>
    <row r="763" spans="1:38" x14ac:dyDescent="0.3">
      <c r="A763" s="421"/>
      <c r="B763" s="421"/>
      <c r="C763" s="422"/>
      <c r="D763" s="423"/>
      <c r="E763" s="421"/>
      <c r="F763" s="421"/>
      <c r="G763" s="421"/>
      <c r="H763" s="421"/>
      <c r="I763" s="421"/>
      <c r="J763" s="421"/>
      <c r="K763" s="421"/>
      <c r="L763" s="421"/>
      <c r="M763" s="423"/>
      <c r="N763" s="340">
        <f>IF(C763&gt;A_Stammdaten!$B$12,0,SUM(E763,F763,H763,J763:K763)-SUM(G763,I763,L763:M763))</f>
        <v>0</v>
      </c>
      <c r="O763" s="421"/>
      <c r="P763" s="421"/>
      <c r="Q763" s="421"/>
      <c r="R763" s="421"/>
      <c r="S763" s="108">
        <f t="shared" si="83"/>
        <v>0</v>
      </c>
      <c r="T763" s="341">
        <f>IF(ISBLANK($B763),0,VLOOKUP($B763,Listen!$A$2:$C$45,2,FALSE))</f>
        <v>0</v>
      </c>
      <c r="U763" s="341">
        <f>IF(ISBLANK($B763),0,VLOOKUP($B763,Listen!$A$2:$C$45,3,FALSE))</f>
        <v>0</v>
      </c>
      <c r="V763" s="342">
        <f t="shared" si="86"/>
        <v>0</v>
      </c>
      <c r="W763" s="342">
        <f t="shared" si="87"/>
        <v>0</v>
      </c>
      <c r="X763" s="342">
        <f t="shared" si="87"/>
        <v>0</v>
      </c>
      <c r="Y763" s="342">
        <f t="shared" si="87"/>
        <v>0</v>
      </c>
      <c r="Z763" s="342">
        <f t="shared" si="87"/>
        <v>0</v>
      </c>
      <c r="AA763" s="342">
        <f t="shared" si="87"/>
        <v>0</v>
      </c>
      <c r="AB763" s="342">
        <f t="shared" si="87"/>
        <v>0</v>
      </c>
      <c r="AC763" s="109">
        <f t="shared" si="84"/>
        <v>0</v>
      </c>
      <c r="AD763" s="109">
        <f>IF(C763=A_Stammdaten!$B$12,E_SAV!$S763-E_SAV!$AE763,HLOOKUP(A_Stammdaten!$B$12-1,$AF$4:$AL$4004,ROW(C763)-3,FALSE)-$AE763)</f>
        <v>0</v>
      </c>
      <c r="AE763" s="109">
        <f>HLOOKUP(A_Stammdaten!$B$12,$AF$4:$AL$4004,ROW(C763)-3,FALSE)</f>
        <v>0</v>
      </c>
      <c r="AF763" s="109">
        <f t="shared" si="82"/>
        <v>0</v>
      </c>
      <c r="AG763" s="109">
        <f t="shared" si="88"/>
        <v>0</v>
      </c>
      <c r="AH763" s="109">
        <f t="shared" si="88"/>
        <v>0</v>
      </c>
      <c r="AI763" s="109">
        <f t="shared" si="88"/>
        <v>0</v>
      </c>
      <c r="AJ763" s="109">
        <f t="shared" si="88"/>
        <v>0</v>
      </c>
      <c r="AK763" s="109">
        <f t="shared" si="88"/>
        <v>0</v>
      </c>
      <c r="AL763" s="109">
        <f t="shared" si="88"/>
        <v>0</v>
      </c>
    </row>
    <row r="764" spans="1:38" x14ac:dyDescent="0.3">
      <c r="A764" s="421"/>
      <c r="B764" s="421"/>
      <c r="C764" s="422"/>
      <c r="D764" s="423"/>
      <c r="E764" s="421"/>
      <c r="F764" s="421"/>
      <c r="G764" s="421"/>
      <c r="H764" s="421"/>
      <c r="I764" s="421"/>
      <c r="J764" s="421"/>
      <c r="K764" s="421"/>
      <c r="L764" s="421"/>
      <c r="M764" s="423"/>
      <c r="N764" s="340">
        <f>IF(C764&gt;A_Stammdaten!$B$12,0,SUM(E764,F764,H764,J764:K764)-SUM(G764,I764,L764:M764))</f>
        <v>0</v>
      </c>
      <c r="O764" s="421"/>
      <c r="P764" s="421"/>
      <c r="Q764" s="421"/>
      <c r="R764" s="421"/>
      <c r="S764" s="108">
        <f t="shared" si="83"/>
        <v>0</v>
      </c>
      <c r="T764" s="341">
        <f>IF(ISBLANK($B764),0,VLOOKUP($B764,Listen!$A$2:$C$45,2,FALSE))</f>
        <v>0</v>
      </c>
      <c r="U764" s="341">
        <f>IF(ISBLANK($B764),0,VLOOKUP($B764,Listen!$A$2:$C$45,3,FALSE))</f>
        <v>0</v>
      </c>
      <c r="V764" s="342">
        <f t="shared" si="86"/>
        <v>0</v>
      </c>
      <c r="W764" s="342">
        <f t="shared" si="87"/>
        <v>0</v>
      </c>
      <c r="X764" s="342">
        <f t="shared" si="87"/>
        <v>0</v>
      </c>
      <c r="Y764" s="342">
        <f t="shared" si="87"/>
        <v>0</v>
      </c>
      <c r="Z764" s="342">
        <f t="shared" si="87"/>
        <v>0</v>
      </c>
      <c r="AA764" s="342">
        <f t="shared" si="87"/>
        <v>0</v>
      </c>
      <c r="AB764" s="342">
        <f t="shared" si="87"/>
        <v>0</v>
      </c>
      <c r="AC764" s="109">
        <f t="shared" si="84"/>
        <v>0</v>
      </c>
      <c r="AD764" s="109">
        <f>IF(C764=A_Stammdaten!$B$12,E_SAV!$S764-E_SAV!$AE764,HLOOKUP(A_Stammdaten!$B$12-1,$AF$4:$AL$4004,ROW(C764)-3,FALSE)-$AE764)</f>
        <v>0</v>
      </c>
      <c r="AE764" s="109">
        <f>HLOOKUP(A_Stammdaten!$B$12,$AF$4:$AL$4004,ROW(C764)-3,FALSE)</f>
        <v>0</v>
      </c>
      <c r="AF764" s="109">
        <f t="shared" si="82"/>
        <v>0</v>
      </c>
      <c r="AG764" s="109">
        <f t="shared" si="88"/>
        <v>0</v>
      </c>
      <c r="AH764" s="109">
        <f t="shared" si="88"/>
        <v>0</v>
      </c>
      <c r="AI764" s="109">
        <f t="shared" si="88"/>
        <v>0</v>
      </c>
      <c r="AJ764" s="109">
        <f t="shared" si="88"/>
        <v>0</v>
      </c>
      <c r="AK764" s="109">
        <f t="shared" si="88"/>
        <v>0</v>
      </c>
      <c r="AL764" s="109">
        <f t="shared" si="88"/>
        <v>0</v>
      </c>
    </row>
    <row r="765" spans="1:38" x14ac:dyDescent="0.3">
      <c r="A765" s="421"/>
      <c r="B765" s="421"/>
      <c r="C765" s="422"/>
      <c r="D765" s="423"/>
      <c r="E765" s="421"/>
      <c r="F765" s="421"/>
      <c r="G765" s="421"/>
      <c r="H765" s="421"/>
      <c r="I765" s="421"/>
      <c r="J765" s="421"/>
      <c r="K765" s="421"/>
      <c r="L765" s="421"/>
      <c r="M765" s="423"/>
      <c r="N765" s="340">
        <f>IF(C765&gt;A_Stammdaten!$B$12,0,SUM(E765,F765,H765,J765:K765)-SUM(G765,I765,L765:M765))</f>
        <v>0</v>
      </c>
      <c r="O765" s="421"/>
      <c r="P765" s="421"/>
      <c r="Q765" s="421"/>
      <c r="R765" s="421"/>
      <c r="S765" s="108">
        <f t="shared" si="83"/>
        <v>0</v>
      </c>
      <c r="T765" s="341">
        <f>IF(ISBLANK($B765),0,VLOOKUP($B765,Listen!$A$2:$C$45,2,FALSE))</f>
        <v>0</v>
      </c>
      <c r="U765" s="341">
        <f>IF(ISBLANK($B765),0,VLOOKUP($B765,Listen!$A$2:$C$45,3,FALSE))</f>
        <v>0</v>
      </c>
      <c r="V765" s="342">
        <f t="shared" si="86"/>
        <v>0</v>
      </c>
      <c r="W765" s="342">
        <f t="shared" si="87"/>
        <v>0</v>
      </c>
      <c r="X765" s="342">
        <f t="shared" si="87"/>
        <v>0</v>
      </c>
      <c r="Y765" s="342">
        <f t="shared" si="87"/>
        <v>0</v>
      </c>
      <c r="Z765" s="342">
        <f t="shared" si="87"/>
        <v>0</v>
      </c>
      <c r="AA765" s="342">
        <f t="shared" si="87"/>
        <v>0</v>
      </c>
      <c r="AB765" s="342">
        <f t="shared" si="87"/>
        <v>0</v>
      </c>
      <c r="AC765" s="109">
        <f t="shared" si="84"/>
        <v>0</v>
      </c>
      <c r="AD765" s="109">
        <f>IF(C765=A_Stammdaten!$B$12,E_SAV!$S765-E_SAV!$AE765,HLOOKUP(A_Stammdaten!$B$12-1,$AF$4:$AL$4004,ROW(C765)-3,FALSE)-$AE765)</f>
        <v>0</v>
      </c>
      <c r="AE765" s="109">
        <f>HLOOKUP(A_Stammdaten!$B$12,$AF$4:$AL$4004,ROW(C765)-3,FALSE)</f>
        <v>0</v>
      </c>
      <c r="AF765" s="109">
        <f t="shared" si="82"/>
        <v>0</v>
      </c>
      <c r="AG765" s="109">
        <f t="shared" si="88"/>
        <v>0</v>
      </c>
      <c r="AH765" s="109">
        <f t="shared" si="88"/>
        <v>0</v>
      </c>
      <c r="AI765" s="109">
        <f t="shared" si="88"/>
        <v>0</v>
      </c>
      <c r="AJ765" s="109">
        <f t="shared" si="88"/>
        <v>0</v>
      </c>
      <c r="AK765" s="109">
        <f t="shared" si="88"/>
        <v>0</v>
      </c>
      <c r="AL765" s="109">
        <f t="shared" si="88"/>
        <v>0</v>
      </c>
    </row>
    <row r="766" spans="1:38" x14ac:dyDescent="0.3">
      <c r="A766" s="421"/>
      <c r="B766" s="421"/>
      <c r="C766" s="422"/>
      <c r="D766" s="423"/>
      <c r="E766" s="421"/>
      <c r="F766" s="421"/>
      <c r="G766" s="421"/>
      <c r="H766" s="421"/>
      <c r="I766" s="421"/>
      <c r="J766" s="421"/>
      <c r="K766" s="421"/>
      <c r="L766" s="421"/>
      <c r="M766" s="423"/>
      <c r="N766" s="340">
        <f>IF(C766&gt;A_Stammdaten!$B$12,0,SUM(E766,F766,H766,J766:K766)-SUM(G766,I766,L766:M766))</f>
        <v>0</v>
      </c>
      <c r="O766" s="421"/>
      <c r="P766" s="421"/>
      <c r="Q766" s="421"/>
      <c r="R766" s="421"/>
      <c r="S766" s="108">
        <f t="shared" si="83"/>
        <v>0</v>
      </c>
      <c r="T766" s="341">
        <f>IF(ISBLANK($B766),0,VLOOKUP($B766,Listen!$A$2:$C$45,2,FALSE))</f>
        <v>0</v>
      </c>
      <c r="U766" s="341">
        <f>IF(ISBLANK($B766),0,VLOOKUP($B766,Listen!$A$2:$C$45,3,FALSE))</f>
        <v>0</v>
      </c>
      <c r="V766" s="342">
        <f t="shared" si="86"/>
        <v>0</v>
      </c>
      <c r="W766" s="342">
        <f t="shared" si="87"/>
        <v>0</v>
      </c>
      <c r="X766" s="342">
        <f t="shared" si="87"/>
        <v>0</v>
      </c>
      <c r="Y766" s="342">
        <f t="shared" si="87"/>
        <v>0</v>
      </c>
      <c r="Z766" s="342">
        <f t="shared" si="87"/>
        <v>0</v>
      </c>
      <c r="AA766" s="342">
        <f t="shared" si="87"/>
        <v>0</v>
      </c>
      <c r="AB766" s="342">
        <f t="shared" si="87"/>
        <v>0</v>
      </c>
      <c r="AC766" s="109">
        <f t="shared" si="84"/>
        <v>0</v>
      </c>
      <c r="AD766" s="109">
        <f>IF(C766=A_Stammdaten!$B$12,E_SAV!$S766-E_SAV!$AE766,HLOOKUP(A_Stammdaten!$B$12-1,$AF$4:$AL$4004,ROW(C766)-3,FALSE)-$AE766)</f>
        <v>0</v>
      </c>
      <c r="AE766" s="109">
        <f>HLOOKUP(A_Stammdaten!$B$12,$AF$4:$AL$4004,ROW(C766)-3,FALSE)</f>
        <v>0</v>
      </c>
      <c r="AF766" s="109">
        <f t="shared" si="82"/>
        <v>0</v>
      </c>
      <c r="AG766" s="109">
        <f t="shared" si="88"/>
        <v>0</v>
      </c>
      <c r="AH766" s="109">
        <f t="shared" si="88"/>
        <v>0</v>
      </c>
      <c r="AI766" s="109">
        <f t="shared" si="88"/>
        <v>0</v>
      </c>
      <c r="AJ766" s="109">
        <f t="shared" si="88"/>
        <v>0</v>
      </c>
      <c r="AK766" s="109">
        <f t="shared" si="88"/>
        <v>0</v>
      </c>
      <c r="AL766" s="109">
        <f t="shared" si="88"/>
        <v>0</v>
      </c>
    </row>
    <row r="767" spans="1:38" x14ac:dyDescent="0.3">
      <c r="A767" s="421"/>
      <c r="B767" s="421"/>
      <c r="C767" s="422"/>
      <c r="D767" s="423"/>
      <c r="E767" s="421"/>
      <c r="F767" s="421"/>
      <c r="G767" s="421"/>
      <c r="H767" s="421"/>
      <c r="I767" s="421"/>
      <c r="J767" s="421"/>
      <c r="K767" s="421"/>
      <c r="L767" s="421"/>
      <c r="M767" s="423"/>
      <c r="N767" s="340">
        <f>IF(C767&gt;A_Stammdaten!$B$12,0,SUM(E767,F767,H767,J767:K767)-SUM(G767,I767,L767:M767))</f>
        <v>0</v>
      </c>
      <c r="O767" s="421"/>
      <c r="P767" s="421"/>
      <c r="Q767" s="421"/>
      <c r="R767" s="421"/>
      <c r="S767" s="108">
        <f t="shared" si="83"/>
        <v>0</v>
      </c>
      <c r="T767" s="341">
        <f>IF(ISBLANK($B767),0,VLOOKUP($B767,Listen!$A$2:$C$45,2,FALSE))</f>
        <v>0</v>
      </c>
      <c r="U767" s="341">
        <f>IF(ISBLANK($B767),0,VLOOKUP($B767,Listen!$A$2:$C$45,3,FALSE))</f>
        <v>0</v>
      </c>
      <c r="V767" s="342">
        <f t="shared" si="86"/>
        <v>0</v>
      </c>
      <c r="W767" s="342">
        <f t="shared" si="87"/>
        <v>0</v>
      </c>
      <c r="X767" s="342">
        <f t="shared" si="87"/>
        <v>0</v>
      </c>
      <c r="Y767" s="342">
        <f t="shared" si="87"/>
        <v>0</v>
      </c>
      <c r="Z767" s="342">
        <f t="shared" si="87"/>
        <v>0</v>
      </c>
      <c r="AA767" s="342">
        <f t="shared" si="87"/>
        <v>0</v>
      </c>
      <c r="AB767" s="342">
        <f t="shared" si="87"/>
        <v>0</v>
      </c>
      <c r="AC767" s="109">
        <f t="shared" si="84"/>
        <v>0</v>
      </c>
      <c r="AD767" s="109">
        <f>IF(C767=A_Stammdaten!$B$12,E_SAV!$S767-E_SAV!$AE767,HLOOKUP(A_Stammdaten!$B$12-1,$AF$4:$AL$4004,ROW(C767)-3,FALSE)-$AE767)</f>
        <v>0</v>
      </c>
      <c r="AE767" s="109">
        <f>HLOOKUP(A_Stammdaten!$B$12,$AF$4:$AL$4004,ROW(C767)-3,FALSE)</f>
        <v>0</v>
      </c>
      <c r="AF767" s="109">
        <f t="shared" si="82"/>
        <v>0</v>
      </c>
      <c r="AG767" s="109">
        <f t="shared" si="88"/>
        <v>0</v>
      </c>
      <c r="AH767" s="109">
        <f t="shared" si="88"/>
        <v>0</v>
      </c>
      <c r="AI767" s="109">
        <f t="shared" si="88"/>
        <v>0</v>
      </c>
      <c r="AJ767" s="109">
        <f t="shared" si="88"/>
        <v>0</v>
      </c>
      <c r="AK767" s="109">
        <f t="shared" si="88"/>
        <v>0</v>
      </c>
      <c r="AL767" s="109">
        <f t="shared" si="88"/>
        <v>0</v>
      </c>
    </row>
    <row r="768" spans="1:38" x14ac:dyDescent="0.3">
      <c r="A768" s="421"/>
      <c r="B768" s="421"/>
      <c r="C768" s="422"/>
      <c r="D768" s="423"/>
      <c r="E768" s="421"/>
      <c r="F768" s="421"/>
      <c r="G768" s="421"/>
      <c r="H768" s="421"/>
      <c r="I768" s="421"/>
      <c r="J768" s="421"/>
      <c r="K768" s="421"/>
      <c r="L768" s="421"/>
      <c r="M768" s="423"/>
      <c r="N768" s="340">
        <f>IF(C768&gt;A_Stammdaten!$B$12,0,SUM(E768,F768,H768,J768:K768)-SUM(G768,I768,L768:M768))</f>
        <v>0</v>
      </c>
      <c r="O768" s="421"/>
      <c r="P768" s="421"/>
      <c r="Q768" s="421"/>
      <c r="R768" s="421"/>
      <c r="S768" s="108">
        <f t="shared" si="83"/>
        <v>0</v>
      </c>
      <c r="T768" s="341">
        <f>IF(ISBLANK($B768),0,VLOOKUP($B768,Listen!$A$2:$C$45,2,FALSE))</f>
        <v>0</v>
      </c>
      <c r="U768" s="341">
        <f>IF(ISBLANK($B768),0,VLOOKUP($B768,Listen!$A$2:$C$45,3,FALSE))</f>
        <v>0</v>
      </c>
      <c r="V768" s="342">
        <f t="shared" si="86"/>
        <v>0</v>
      </c>
      <c r="W768" s="342">
        <f t="shared" si="87"/>
        <v>0</v>
      </c>
      <c r="X768" s="342">
        <f t="shared" si="87"/>
        <v>0</v>
      </c>
      <c r="Y768" s="342">
        <f t="shared" si="87"/>
        <v>0</v>
      </c>
      <c r="Z768" s="342">
        <f t="shared" si="87"/>
        <v>0</v>
      </c>
      <c r="AA768" s="342">
        <f t="shared" si="87"/>
        <v>0</v>
      </c>
      <c r="AB768" s="342">
        <f t="shared" si="87"/>
        <v>0</v>
      </c>
      <c r="AC768" s="109">
        <f t="shared" si="84"/>
        <v>0</v>
      </c>
      <c r="AD768" s="109">
        <f>IF(C768=A_Stammdaten!$B$12,E_SAV!$S768-E_SAV!$AE768,HLOOKUP(A_Stammdaten!$B$12-1,$AF$4:$AL$4004,ROW(C768)-3,FALSE)-$AE768)</f>
        <v>0</v>
      </c>
      <c r="AE768" s="109">
        <f>HLOOKUP(A_Stammdaten!$B$12,$AF$4:$AL$4004,ROW(C768)-3,FALSE)</f>
        <v>0</v>
      </c>
      <c r="AF768" s="109">
        <f t="shared" si="82"/>
        <v>0</v>
      </c>
      <c r="AG768" s="109">
        <f t="shared" si="88"/>
        <v>0</v>
      </c>
      <c r="AH768" s="109">
        <f t="shared" si="88"/>
        <v>0</v>
      </c>
      <c r="AI768" s="109">
        <f t="shared" si="88"/>
        <v>0</v>
      </c>
      <c r="AJ768" s="109">
        <f t="shared" si="88"/>
        <v>0</v>
      </c>
      <c r="AK768" s="109">
        <f t="shared" si="88"/>
        <v>0</v>
      </c>
      <c r="AL768" s="109">
        <f t="shared" si="88"/>
        <v>0</v>
      </c>
    </row>
    <row r="769" spans="1:38" x14ac:dyDescent="0.3">
      <c r="A769" s="421"/>
      <c r="B769" s="421"/>
      <c r="C769" s="422"/>
      <c r="D769" s="423"/>
      <c r="E769" s="421"/>
      <c r="F769" s="421"/>
      <c r="G769" s="421"/>
      <c r="H769" s="421"/>
      <c r="I769" s="421"/>
      <c r="J769" s="421"/>
      <c r="K769" s="421"/>
      <c r="L769" s="421"/>
      <c r="M769" s="423"/>
      <c r="N769" s="340">
        <f>IF(C769&gt;A_Stammdaten!$B$12,0,SUM(E769,F769,H769,J769:K769)-SUM(G769,I769,L769:M769))</f>
        <v>0</v>
      </c>
      <c r="O769" s="421"/>
      <c r="P769" s="421"/>
      <c r="Q769" s="421"/>
      <c r="R769" s="421"/>
      <c r="S769" s="108">
        <f t="shared" si="83"/>
        <v>0</v>
      </c>
      <c r="T769" s="341">
        <f>IF(ISBLANK($B769),0,VLOOKUP($B769,Listen!$A$2:$C$45,2,FALSE))</f>
        <v>0</v>
      </c>
      <c r="U769" s="341">
        <f>IF(ISBLANK($B769),0,VLOOKUP($B769,Listen!$A$2:$C$45,3,FALSE))</f>
        <v>0</v>
      </c>
      <c r="V769" s="342">
        <f t="shared" si="86"/>
        <v>0</v>
      </c>
      <c r="W769" s="342">
        <f t="shared" si="87"/>
        <v>0</v>
      </c>
      <c r="X769" s="342">
        <f t="shared" si="87"/>
        <v>0</v>
      </c>
      <c r="Y769" s="342">
        <f t="shared" si="87"/>
        <v>0</v>
      </c>
      <c r="Z769" s="342">
        <f t="shared" si="87"/>
        <v>0</v>
      </c>
      <c r="AA769" s="342">
        <f t="shared" si="87"/>
        <v>0</v>
      </c>
      <c r="AB769" s="342">
        <f t="shared" si="87"/>
        <v>0</v>
      </c>
      <c r="AC769" s="109">
        <f t="shared" si="84"/>
        <v>0</v>
      </c>
      <c r="AD769" s="109">
        <f>IF(C769=A_Stammdaten!$B$12,E_SAV!$S769-E_SAV!$AE769,HLOOKUP(A_Stammdaten!$B$12-1,$AF$4:$AL$4004,ROW(C769)-3,FALSE)-$AE769)</f>
        <v>0</v>
      </c>
      <c r="AE769" s="109">
        <f>HLOOKUP(A_Stammdaten!$B$12,$AF$4:$AL$4004,ROW(C769)-3,FALSE)</f>
        <v>0</v>
      </c>
      <c r="AF769" s="109">
        <f t="shared" si="82"/>
        <v>0</v>
      </c>
      <c r="AG769" s="109">
        <f t="shared" si="88"/>
        <v>0</v>
      </c>
      <c r="AH769" s="109">
        <f t="shared" si="88"/>
        <v>0</v>
      </c>
      <c r="AI769" s="109">
        <f t="shared" si="88"/>
        <v>0</v>
      </c>
      <c r="AJ769" s="109">
        <f t="shared" si="88"/>
        <v>0</v>
      </c>
      <c r="AK769" s="109">
        <f t="shared" si="88"/>
        <v>0</v>
      </c>
      <c r="AL769" s="109">
        <f t="shared" si="88"/>
        <v>0</v>
      </c>
    </row>
    <row r="770" spans="1:38" x14ac:dyDescent="0.3">
      <c r="A770" s="421"/>
      <c r="B770" s="421"/>
      <c r="C770" s="422"/>
      <c r="D770" s="423"/>
      <c r="E770" s="421"/>
      <c r="F770" s="421"/>
      <c r="G770" s="421"/>
      <c r="H770" s="421"/>
      <c r="I770" s="421"/>
      <c r="J770" s="421"/>
      <c r="K770" s="421"/>
      <c r="L770" s="421"/>
      <c r="M770" s="423"/>
      <c r="N770" s="340">
        <f>IF(C770&gt;A_Stammdaten!$B$12,0,SUM(E770,F770,H770,J770:K770)-SUM(G770,I770,L770:M770))</f>
        <v>0</v>
      </c>
      <c r="O770" s="421"/>
      <c r="P770" s="421"/>
      <c r="Q770" s="421"/>
      <c r="R770" s="421"/>
      <c r="S770" s="108">
        <f t="shared" si="83"/>
        <v>0</v>
      </c>
      <c r="T770" s="341">
        <f>IF(ISBLANK($B770),0,VLOOKUP($B770,Listen!$A$2:$C$45,2,FALSE))</f>
        <v>0</v>
      </c>
      <c r="U770" s="341">
        <f>IF(ISBLANK($B770),0,VLOOKUP($B770,Listen!$A$2:$C$45,3,FALSE))</f>
        <v>0</v>
      </c>
      <c r="V770" s="342">
        <f t="shared" si="86"/>
        <v>0</v>
      </c>
      <c r="W770" s="342">
        <f t="shared" si="87"/>
        <v>0</v>
      </c>
      <c r="X770" s="342">
        <f t="shared" si="87"/>
        <v>0</v>
      </c>
      <c r="Y770" s="342">
        <f t="shared" si="87"/>
        <v>0</v>
      </c>
      <c r="Z770" s="342">
        <f t="shared" si="87"/>
        <v>0</v>
      </c>
      <c r="AA770" s="342">
        <f t="shared" si="87"/>
        <v>0</v>
      </c>
      <c r="AB770" s="342">
        <f t="shared" si="87"/>
        <v>0</v>
      </c>
      <c r="AC770" s="109">
        <f t="shared" si="84"/>
        <v>0</v>
      </c>
      <c r="AD770" s="109">
        <f>IF(C770=A_Stammdaten!$B$12,E_SAV!$S770-E_SAV!$AE770,HLOOKUP(A_Stammdaten!$B$12-1,$AF$4:$AL$4004,ROW(C770)-3,FALSE)-$AE770)</f>
        <v>0</v>
      </c>
      <c r="AE770" s="109">
        <f>HLOOKUP(A_Stammdaten!$B$12,$AF$4:$AL$4004,ROW(C770)-3,FALSE)</f>
        <v>0</v>
      </c>
      <c r="AF770" s="109">
        <f t="shared" si="82"/>
        <v>0</v>
      </c>
      <c r="AG770" s="109">
        <f t="shared" si="88"/>
        <v>0</v>
      </c>
      <c r="AH770" s="109">
        <f t="shared" si="88"/>
        <v>0</v>
      </c>
      <c r="AI770" s="109">
        <f t="shared" si="88"/>
        <v>0</v>
      </c>
      <c r="AJ770" s="109">
        <f t="shared" si="88"/>
        <v>0</v>
      </c>
      <c r="AK770" s="109">
        <f t="shared" si="88"/>
        <v>0</v>
      </c>
      <c r="AL770" s="109">
        <f t="shared" si="88"/>
        <v>0</v>
      </c>
    </row>
    <row r="771" spans="1:38" x14ac:dyDescent="0.3">
      <c r="A771" s="421"/>
      <c r="B771" s="421"/>
      <c r="C771" s="422"/>
      <c r="D771" s="423"/>
      <c r="E771" s="421"/>
      <c r="F771" s="421"/>
      <c r="G771" s="421"/>
      <c r="H771" s="421"/>
      <c r="I771" s="421"/>
      <c r="J771" s="421"/>
      <c r="K771" s="421"/>
      <c r="L771" s="421"/>
      <c r="M771" s="423"/>
      <c r="N771" s="340">
        <f>IF(C771&gt;A_Stammdaten!$B$12,0,SUM(E771,F771,H771,J771:K771)-SUM(G771,I771,L771:M771))</f>
        <v>0</v>
      </c>
      <c r="O771" s="421"/>
      <c r="P771" s="421"/>
      <c r="Q771" s="421"/>
      <c r="R771" s="421"/>
      <c r="S771" s="108">
        <f t="shared" si="83"/>
        <v>0</v>
      </c>
      <c r="T771" s="341">
        <f>IF(ISBLANK($B771),0,VLOOKUP($B771,Listen!$A$2:$C$45,2,FALSE))</f>
        <v>0</v>
      </c>
      <c r="U771" s="341">
        <f>IF(ISBLANK($B771),0,VLOOKUP($B771,Listen!$A$2:$C$45,3,FALSE))</f>
        <v>0</v>
      </c>
      <c r="V771" s="342">
        <f t="shared" si="86"/>
        <v>0</v>
      </c>
      <c r="W771" s="342">
        <f t="shared" si="87"/>
        <v>0</v>
      </c>
      <c r="X771" s="342">
        <f t="shared" si="87"/>
        <v>0</v>
      </c>
      <c r="Y771" s="342">
        <f t="shared" si="87"/>
        <v>0</v>
      </c>
      <c r="Z771" s="342">
        <f t="shared" si="87"/>
        <v>0</v>
      </c>
      <c r="AA771" s="342">
        <f t="shared" si="87"/>
        <v>0</v>
      </c>
      <c r="AB771" s="342">
        <f t="shared" si="87"/>
        <v>0</v>
      </c>
      <c r="AC771" s="109">
        <f t="shared" si="84"/>
        <v>0</v>
      </c>
      <c r="AD771" s="109">
        <f>IF(C771=A_Stammdaten!$B$12,E_SAV!$S771-E_SAV!$AE771,HLOOKUP(A_Stammdaten!$B$12-1,$AF$4:$AL$4004,ROW(C771)-3,FALSE)-$AE771)</f>
        <v>0</v>
      </c>
      <c r="AE771" s="109">
        <f>HLOOKUP(A_Stammdaten!$B$12,$AF$4:$AL$4004,ROW(C771)-3,FALSE)</f>
        <v>0</v>
      </c>
      <c r="AF771" s="109">
        <f t="shared" si="82"/>
        <v>0</v>
      </c>
      <c r="AG771" s="109">
        <f t="shared" si="88"/>
        <v>0</v>
      </c>
      <c r="AH771" s="109">
        <f t="shared" si="88"/>
        <v>0</v>
      </c>
      <c r="AI771" s="109">
        <f t="shared" si="88"/>
        <v>0</v>
      </c>
      <c r="AJ771" s="109">
        <f t="shared" si="88"/>
        <v>0</v>
      </c>
      <c r="AK771" s="109">
        <f t="shared" si="88"/>
        <v>0</v>
      </c>
      <c r="AL771" s="109">
        <f t="shared" si="88"/>
        <v>0</v>
      </c>
    </row>
    <row r="772" spans="1:38" x14ac:dyDescent="0.3">
      <c r="A772" s="421"/>
      <c r="B772" s="421"/>
      <c r="C772" s="422"/>
      <c r="D772" s="423"/>
      <c r="E772" s="421"/>
      <c r="F772" s="421"/>
      <c r="G772" s="421"/>
      <c r="H772" s="421"/>
      <c r="I772" s="421"/>
      <c r="J772" s="421"/>
      <c r="K772" s="421"/>
      <c r="L772" s="421"/>
      <c r="M772" s="423"/>
      <c r="N772" s="340">
        <f>IF(C772&gt;A_Stammdaten!$B$12,0,SUM(E772,F772,H772,J772:K772)-SUM(G772,I772,L772:M772))</f>
        <v>0</v>
      </c>
      <c r="O772" s="421"/>
      <c r="P772" s="421"/>
      <c r="Q772" s="421"/>
      <c r="R772" s="421"/>
      <c r="S772" s="108">
        <f t="shared" si="83"/>
        <v>0</v>
      </c>
      <c r="T772" s="341">
        <f>IF(ISBLANK($B772),0,VLOOKUP($B772,Listen!$A$2:$C$45,2,FALSE))</f>
        <v>0</v>
      </c>
      <c r="U772" s="341">
        <f>IF(ISBLANK($B772),0,VLOOKUP($B772,Listen!$A$2:$C$45,3,FALSE))</f>
        <v>0</v>
      </c>
      <c r="V772" s="342">
        <f t="shared" si="86"/>
        <v>0</v>
      </c>
      <c r="W772" s="342">
        <f t="shared" si="87"/>
        <v>0</v>
      </c>
      <c r="X772" s="342">
        <f t="shared" si="87"/>
        <v>0</v>
      </c>
      <c r="Y772" s="342">
        <f t="shared" si="87"/>
        <v>0</v>
      </c>
      <c r="Z772" s="342">
        <f t="shared" si="87"/>
        <v>0</v>
      </c>
      <c r="AA772" s="342">
        <f t="shared" si="87"/>
        <v>0</v>
      </c>
      <c r="AB772" s="342">
        <f t="shared" si="87"/>
        <v>0</v>
      </c>
      <c r="AC772" s="109">
        <f t="shared" si="84"/>
        <v>0</v>
      </c>
      <c r="AD772" s="109">
        <f>IF(C772=A_Stammdaten!$B$12,E_SAV!$S772-E_SAV!$AE772,HLOOKUP(A_Stammdaten!$B$12-1,$AF$4:$AL$4004,ROW(C772)-3,FALSE)-$AE772)</f>
        <v>0</v>
      </c>
      <c r="AE772" s="109">
        <f>HLOOKUP(A_Stammdaten!$B$12,$AF$4:$AL$4004,ROW(C772)-3,FALSE)</f>
        <v>0</v>
      </c>
      <c r="AF772" s="109">
        <f t="shared" si="82"/>
        <v>0</v>
      </c>
      <c r="AG772" s="109">
        <f t="shared" si="88"/>
        <v>0</v>
      </c>
      <c r="AH772" s="109">
        <f t="shared" si="88"/>
        <v>0</v>
      </c>
      <c r="AI772" s="109">
        <f t="shared" si="88"/>
        <v>0</v>
      </c>
      <c r="AJ772" s="109">
        <f t="shared" si="88"/>
        <v>0</v>
      </c>
      <c r="AK772" s="109">
        <f t="shared" si="88"/>
        <v>0</v>
      </c>
      <c r="AL772" s="109">
        <f t="shared" si="88"/>
        <v>0</v>
      </c>
    </row>
    <row r="773" spans="1:38" x14ac:dyDescent="0.3">
      <c r="A773" s="421"/>
      <c r="B773" s="421"/>
      <c r="C773" s="422"/>
      <c r="D773" s="423"/>
      <c r="E773" s="421"/>
      <c r="F773" s="421"/>
      <c r="G773" s="421"/>
      <c r="H773" s="421"/>
      <c r="I773" s="421"/>
      <c r="J773" s="421"/>
      <c r="K773" s="421"/>
      <c r="L773" s="421"/>
      <c r="M773" s="423"/>
      <c r="N773" s="340">
        <f>IF(C773&gt;A_Stammdaten!$B$12,0,SUM(E773,F773,H773,J773:K773)-SUM(G773,I773,L773:M773))</f>
        <v>0</v>
      </c>
      <c r="O773" s="421"/>
      <c r="P773" s="421"/>
      <c r="Q773" s="421"/>
      <c r="R773" s="421"/>
      <c r="S773" s="108">
        <f t="shared" si="83"/>
        <v>0</v>
      </c>
      <c r="T773" s="341">
        <f>IF(ISBLANK($B773),0,VLOOKUP($B773,Listen!$A$2:$C$45,2,FALSE))</f>
        <v>0</v>
      </c>
      <c r="U773" s="341">
        <f>IF(ISBLANK($B773),0,VLOOKUP($B773,Listen!$A$2:$C$45,3,FALSE))</f>
        <v>0</v>
      </c>
      <c r="V773" s="342">
        <f t="shared" si="86"/>
        <v>0</v>
      </c>
      <c r="W773" s="342">
        <f t="shared" si="87"/>
        <v>0</v>
      </c>
      <c r="X773" s="342">
        <f t="shared" si="87"/>
        <v>0</v>
      </c>
      <c r="Y773" s="342">
        <f t="shared" si="87"/>
        <v>0</v>
      </c>
      <c r="Z773" s="342">
        <f t="shared" si="87"/>
        <v>0</v>
      </c>
      <c r="AA773" s="342">
        <f t="shared" si="87"/>
        <v>0</v>
      </c>
      <c r="AB773" s="342">
        <f t="shared" si="87"/>
        <v>0</v>
      </c>
      <c r="AC773" s="109">
        <f t="shared" si="84"/>
        <v>0</v>
      </c>
      <c r="AD773" s="109">
        <f>IF(C773=A_Stammdaten!$B$12,E_SAV!$S773-E_SAV!$AE773,HLOOKUP(A_Stammdaten!$B$12-1,$AF$4:$AL$4004,ROW(C773)-3,FALSE)-$AE773)</f>
        <v>0</v>
      </c>
      <c r="AE773" s="109">
        <f>HLOOKUP(A_Stammdaten!$B$12,$AF$4:$AL$4004,ROW(C773)-3,FALSE)</f>
        <v>0</v>
      </c>
      <c r="AF773" s="109">
        <f t="shared" ref="AF773:AF836" si="89">IF(OR($C773=0,$S773=0),0,IF($C773&lt;=AF$4,$S773-$S773/V773*(AF$4-$C773+1),0))</f>
        <v>0</v>
      </c>
      <c r="AG773" s="109">
        <f t="shared" si="88"/>
        <v>0</v>
      </c>
      <c r="AH773" s="109">
        <f t="shared" si="88"/>
        <v>0</v>
      </c>
      <c r="AI773" s="109">
        <f t="shared" si="88"/>
        <v>0</v>
      </c>
      <c r="AJ773" s="109">
        <f t="shared" si="88"/>
        <v>0</v>
      </c>
      <c r="AK773" s="109">
        <f t="shared" si="88"/>
        <v>0</v>
      </c>
      <c r="AL773" s="109">
        <f t="shared" si="88"/>
        <v>0</v>
      </c>
    </row>
    <row r="774" spans="1:38" x14ac:dyDescent="0.3">
      <c r="A774" s="421"/>
      <c r="B774" s="421"/>
      <c r="C774" s="422"/>
      <c r="D774" s="423"/>
      <c r="E774" s="421"/>
      <c r="F774" s="421"/>
      <c r="G774" s="421"/>
      <c r="H774" s="421"/>
      <c r="I774" s="421"/>
      <c r="J774" s="421"/>
      <c r="K774" s="421"/>
      <c r="L774" s="421"/>
      <c r="M774" s="423"/>
      <c r="N774" s="340">
        <f>IF(C774&gt;A_Stammdaten!$B$12,0,SUM(E774,F774,H774,J774:K774)-SUM(G774,I774,L774:M774))</f>
        <v>0</v>
      </c>
      <c r="O774" s="421"/>
      <c r="P774" s="421"/>
      <c r="Q774" s="421"/>
      <c r="R774" s="421"/>
      <c r="S774" s="108">
        <f t="shared" ref="S774:S837" si="90">N774-SUM(O774:R774)</f>
        <v>0</v>
      </c>
      <c r="T774" s="341">
        <f>IF(ISBLANK($B774),0,VLOOKUP($B774,Listen!$A$2:$C$45,2,FALSE))</f>
        <v>0</v>
      </c>
      <c r="U774" s="341">
        <f>IF(ISBLANK($B774),0,VLOOKUP($B774,Listen!$A$2:$C$45,3,FALSE))</f>
        <v>0</v>
      </c>
      <c r="V774" s="342">
        <f t="shared" si="86"/>
        <v>0</v>
      </c>
      <c r="W774" s="342">
        <f t="shared" si="87"/>
        <v>0</v>
      </c>
      <c r="X774" s="342">
        <f t="shared" si="87"/>
        <v>0</v>
      </c>
      <c r="Y774" s="342">
        <f t="shared" si="87"/>
        <v>0</v>
      </c>
      <c r="Z774" s="342">
        <f t="shared" si="87"/>
        <v>0</v>
      </c>
      <c r="AA774" s="342">
        <f t="shared" si="87"/>
        <v>0</v>
      </c>
      <c r="AB774" s="342">
        <f t="shared" si="87"/>
        <v>0</v>
      </c>
      <c r="AC774" s="109">
        <f t="shared" ref="AC774:AC837" si="91">AE774+AD774</f>
        <v>0</v>
      </c>
      <c r="AD774" s="109">
        <f>IF(C774=A_Stammdaten!$B$12,E_SAV!$S774-E_SAV!$AE774,HLOOKUP(A_Stammdaten!$B$12-1,$AF$4:$AL$4004,ROW(C774)-3,FALSE)-$AE774)</f>
        <v>0</v>
      </c>
      <c r="AE774" s="109">
        <f>HLOOKUP(A_Stammdaten!$B$12,$AF$4:$AL$4004,ROW(C774)-3,FALSE)</f>
        <v>0</v>
      </c>
      <c r="AF774" s="109">
        <f t="shared" si="89"/>
        <v>0</v>
      </c>
      <c r="AG774" s="109">
        <f t="shared" si="88"/>
        <v>0</v>
      </c>
      <c r="AH774" s="109">
        <f t="shared" si="88"/>
        <v>0</v>
      </c>
      <c r="AI774" s="109">
        <f t="shared" si="88"/>
        <v>0</v>
      </c>
      <c r="AJ774" s="109">
        <f t="shared" si="88"/>
        <v>0</v>
      </c>
      <c r="AK774" s="109">
        <f t="shared" si="88"/>
        <v>0</v>
      </c>
      <c r="AL774" s="109">
        <f t="shared" si="88"/>
        <v>0</v>
      </c>
    </row>
    <row r="775" spans="1:38" x14ac:dyDescent="0.3">
      <c r="A775" s="421"/>
      <c r="B775" s="421"/>
      <c r="C775" s="422"/>
      <c r="D775" s="423"/>
      <c r="E775" s="421"/>
      <c r="F775" s="421"/>
      <c r="G775" s="421"/>
      <c r="H775" s="421"/>
      <c r="I775" s="421"/>
      <c r="J775" s="421"/>
      <c r="K775" s="421"/>
      <c r="L775" s="421"/>
      <c r="M775" s="423"/>
      <c r="N775" s="340">
        <f>IF(C775&gt;A_Stammdaten!$B$12,0,SUM(E775,F775,H775,J775:K775)-SUM(G775,I775,L775:M775))</f>
        <v>0</v>
      </c>
      <c r="O775" s="421"/>
      <c r="P775" s="421"/>
      <c r="Q775" s="421"/>
      <c r="R775" s="421"/>
      <c r="S775" s="108">
        <f t="shared" si="90"/>
        <v>0</v>
      </c>
      <c r="T775" s="341">
        <f>IF(ISBLANK($B775),0,VLOOKUP($B775,Listen!$A$2:$C$45,2,FALSE))</f>
        <v>0</v>
      </c>
      <c r="U775" s="341">
        <f>IF(ISBLANK($B775),0,VLOOKUP($B775,Listen!$A$2:$C$45,3,FALSE))</f>
        <v>0</v>
      </c>
      <c r="V775" s="342">
        <f t="shared" si="86"/>
        <v>0</v>
      </c>
      <c r="W775" s="342">
        <f t="shared" si="87"/>
        <v>0</v>
      </c>
      <c r="X775" s="342">
        <f t="shared" si="87"/>
        <v>0</v>
      </c>
      <c r="Y775" s="342">
        <f t="shared" si="87"/>
        <v>0</v>
      </c>
      <c r="Z775" s="342">
        <f t="shared" si="87"/>
        <v>0</v>
      </c>
      <c r="AA775" s="342">
        <f t="shared" si="87"/>
        <v>0</v>
      </c>
      <c r="AB775" s="342">
        <f t="shared" si="87"/>
        <v>0</v>
      </c>
      <c r="AC775" s="109">
        <f t="shared" si="91"/>
        <v>0</v>
      </c>
      <c r="AD775" s="109">
        <f>IF(C775=A_Stammdaten!$B$12,E_SAV!$S775-E_SAV!$AE775,HLOOKUP(A_Stammdaten!$B$12-1,$AF$4:$AL$4004,ROW(C775)-3,FALSE)-$AE775)</f>
        <v>0</v>
      </c>
      <c r="AE775" s="109">
        <f>HLOOKUP(A_Stammdaten!$B$12,$AF$4:$AL$4004,ROW(C775)-3,FALSE)</f>
        <v>0</v>
      </c>
      <c r="AF775" s="109">
        <f t="shared" si="89"/>
        <v>0</v>
      </c>
      <c r="AG775" s="109">
        <f t="shared" si="88"/>
        <v>0</v>
      </c>
      <c r="AH775" s="109">
        <f t="shared" si="88"/>
        <v>0</v>
      </c>
      <c r="AI775" s="109">
        <f t="shared" si="88"/>
        <v>0</v>
      </c>
      <c r="AJ775" s="109">
        <f t="shared" si="88"/>
        <v>0</v>
      </c>
      <c r="AK775" s="109">
        <f t="shared" si="88"/>
        <v>0</v>
      </c>
      <c r="AL775" s="109">
        <f t="shared" si="88"/>
        <v>0</v>
      </c>
    </row>
    <row r="776" spans="1:38" x14ac:dyDescent="0.3">
      <c r="A776" s="421"/>
      <c r="B776" s="421"/>
      <c r="C776" s="422"/>
      <c r="D776" s="423"/>
      <c r="E776" s="421"/>
      <c r="F776" s="421"/>
      <c r="G776" s="421"/>
      <c r="H776" s="421"/>
      <c r="I776" s="421"/>
      <c r="J776" s="421"/>
      <c r="K776" s="421"/>
      <c r="L776" s="421"/>
      <c r="M776" s="423"/>
      <c r="N776" s="340">
        <f>IF(C776&gt;A_Stammdaten!$B$12,0,SUM(E776,F776,H776,J776:K776)-SUM(G776,I776,L776:M776))</f>
        <v>0</v>
      </c>
      <c r="O776" s="421"/>
      <c r="P776" s="421"/>
      <c r="Q776" s="421"/>
      <c r="R776" s="421"/>
      <c r="S776" s="108">
        <f t="shared" si="90"/>
        <v>0</v>
      </c>
      <c r="T776" s="341">
        <f>IF(ISBLANK($B776),0,VLOOKUP($B776,Listen!$A$2:$C$45,2,FALSE))</f>
        <v>0</v>
      </c>
      <c r="U776" s="341">
        <f>IF(ISBLANK($B776),0,VLOOKUP($B776,Listen!$A$2:$C$45,3,FALSE))</f>
        <v>0</v>
      </c>
      <c r="V776" s="342">
        <f t="shared" si="86"/>
        <v>0</v>
      </c>
      <c r="W776" s="342">
        <f t="shared" si="87"/>
        <v>0</v>
      </c>
      <c r="X776" s="342">
        <f t="shared" si="87"/>
        <v>0</v>
      </c>
      <c r="Y776" s="342">
        <f t="shared" si="87"/>
        <v>0</v>
      </c>
      <c r="Z776" s="342">
        <f t="shared" si="87"/>
        <v>0</v>
      </c>
      <c r="AA776" s="342">
        <f t="shared" si="87"/>
        <v>0</v>
      </c>
      <c r="AB776" s="342">
        <f t="shared" si="87"/>
        <v>0</v>
      </c>
      <c r="AC776" s="109">
        <f t="shared" si="91"/>
        <v>0</v>
      </c>
      <c r="AD776" s="109">
        <f>IF(C776=A_Stammdaten!$B$12,E_SAV!$S776-E_SAV!$AE776,HLOOKUP(A_Stammdaten!$B$12-1,$AF$4:$AL$4004,ROW(C776)-3,FALSE)-$AE776)</f>
        <v>0</v>
      </c>
      <c r="AE776" s="109">
        <f>HLOOKUP(A_Stammdaten!$B$12,$AF$4:$AL$4004,ROW(C776)-3,FALSE)</f>
        <v>0</v>
      </c>
      <c r="AF776" s="109">
        <f t="shared" si="89"/>
        <v>0</v>
      </c>
      <c r="AG776" s="109">
        <f t="shared" si="88"/>
        <v>0</v>
      </c>
      <c r="AH776" s="109">
        <f t="shared" si="88"/>
        <v>0</v>
      </c>
      <c r="AI776" s="109">
        <f t="shared" si="88"/>
        <v>0</v>
      </c>
      <c r="AJ776" s="109">
        <f t="shared" si="88"/>
        <v>0</v>
      </c>
      <c r="AK776" s="109">
        <f t="shared" si="88"/>
        <v>0</v>
      </c>
      <c r="AL776" s="109">
        <f t="shared" si="88"/>
        <v>0</v>
      </c>
    </row>
    <row r="777" spans="1:38" x14ac:dyDescent="0.3">
      <c r="A777" s="421"/>
      <c r="B777" s="421"/>
      <c r="C777" s="422"/>
      <c r="D777" s="423"/>
      <c r="E777" s="421"/>
      <c r="F777" s="421"/>
      <c r="G777" s="421"/>
      <c r="H777" s="421"/>
      <c r="I777" s="421"/>
      <c r="J777" s="421"/>
      <c r="K777" s="421"/>
      <c r="L777" s="421"/>
      <c r="M777" s="423"/>
      <c r="N777" s="340">
        <f>IF(C777&gt;A_Stammdaten!$B$12,0,SUM(E777,F777,H777,J777:K777)-SUM(G777,I777,L777:M777))</f>
        <v>0</v>
      </c>
      <c r="O777" s="421"/>
      <c r="P777" s="421"/>
      <c r="Q777" s="421"/>
      <c r="R777" s="421"/>
      <c r="S777" s="108">
        <f t="shared" si="90"/>
        <v>0</v>
      </c>
      <c r="T777" s="341">
        <f>IF(ISBLANK($B777),0,VLOOKUP($B777,Listen!$A$2:$C$45,2,FALSE))</f>
        <v>0</v>
      </c>
      <c r="U777" s="341">
        <f>IF(ISBLANK($B777),0,VLOOKUP($B777,Listen!$A$2:$C$45,3,FALSE))</f>
        <v>0</v>
      </c>
      <c r="V777" s="342">
        <f t="shared" si="86"/>
        <v>0</v>
      </c>
      <c r="W777" s="342">
        <f t="shared" si="87"/>
        <v>0</v>
      </c>
      <c r="X777" s="342">
        <f t="shared" si="87"/>
        <v>0</v>
      </c>
      <c r="Y777" s="342">
        <f t="shared" si="87"/>
        <v>0</v>
      </c>
      <c r="Z777" s="342">
        <f t="shared" si="87"/>
        <v>0</v>
      </c>
      <c r="AA777" s="342">
        <f t="shared" si="87"/>
        <v>0</v>
      </c>
      <c r="AB777" s="342">
        <f t="shared" si="87"/>
        <v>0</v>
      </c>
      <c r="AC777" s="109">
        <f t="shared" si="91"/>
        <v>0</v>
      </c>
      <c r="AD777" s="109">
        <f>IF(C777=A_Stammdaten!$B$12,E_SAV!$S777-E_SAV!$AE777,HLOOKUP(A_Stammdaten!$B$12-1,$AF$4:$AL$4004,ROW(C777)-3,FALSE)-$AE777)</f>
        <v>0</v>
      </c>
      <c r="AE777" s="109">
        <f>HLOOKUP(A_Stammdaten!$B$12,$AF$4:$AL$4004,ROW(C777)-3,FALSE)</f>
        <v>0</v>
      </c>
      <c r="AF777" s="109">
        <f t="shared" si="89"/>
        <v>0</v>
      </c>
      <c r="AG777" s="109">
        <f t="shared" si="88"/>
        <v>0</v>
      </c>
      <c r="AH777" s="109">
        <f t="shared" si="88"/>
        <v>0</v>
      </c>
      <c r="AI777" s="109">
        <f t="shared" si="88"/>
        <v>0</v>
      </c>
      <c r="AJ777" s="109">
        <f t="shared" si="88"/>
        <v>0</v>
      </c>
      <c r="AK777" s="109">
        <f t="shared" si="88"/>
        <v>0</v>
      </c>
      <c r="AL777" s="109">
        <f t="shared" si="88"/>
        <v>0</v>
      </c>
    </row>
    <row r="778" spans="1:38" x14ac:dyDescent="0.3">
      <c r="A778" s="421"/>
      <c r="B778" s="421"/>
      <c r="C778" s="422"/>
      <c r="D778" s="423"/>
      <c r="E778" s="421"/>
      <c r="F778" s="421"/>
      <c r="G778" s="421"/>
      <c r="H778" s="421"/>
      <c r="I778" s="421"/>
      <c r="J778" s="421"/>
      <c r="K778" s="421"/>
      <c r="L778" s="421"/>
      <c r="M778" s="423"/>
      <c r="N778" s="340">
        <f>IF(C778&gt;A_Stammdaten!$B$12,0,SUM(E778,F778,H778,J778:K778)-SUM(G778,I778,L778:M778))</f>
        <v>0</v>
      </c>
      <c r="O778" s="421"/>
      <c r="P778" s="421"/>
      <c r="Q778" s="421"/>
      <c r="R778" s="421"/>
      <c r="S778" s="108">
        <f t="shared" si="90"/>
        <v>0</v>
      </c>
      <c r="T778" s="341">
        <f>IF(ISBLANK($B778),0,VLOOKUP($B778,Listen!$A$2:$C$45,2,FALSE))</f>
        <v>0</v>
      </c>
      <c r="U778" s="341">
        <f>IF(ISBLANK($B778),0,VLOOKUP($B778,Listen!$A$2:$C$45,3,FALSE))</f>
        <v>0</v>
      </c>
      <c r="V778" s="342">
        <f t="shared" si="86"/>
        <v>0</v>
      </c>
      <c r="W778" s="342">
        <f t="shared" si="87"/>
        <v>0</v>
      </c>
      <c r="X778" s="342">
        <f t="shared" si="87"/>
        <v>0</v>
      </c>
      <c r="Y778" s="342">
        <f t="shared" si="87"/>
        <v>0</v>
      </c>
      <c r="Z778" s="342">
        <f t="shared" si="87"/>
        <v>0</v>
      </c>
      <c r="AA778" s="342">
        <f t="shared" si="87"/>
        <v>0</v>
      </c>
      <c r="AB778" s="342">
        <f t="shared" si="87"/>
        <v>0</v>
      </c>
      <c r="AC778" s="109">
        <f t="shared" si="91"/>
        <v>0</v>
      </c>
      <c r="AD778" s="109">
        <f>IF(C778=A_Stammdaten!$B$12,E_SAV!$S778-E_SAV!$AE778,HLOOKUP(A_Stammdaten!$B$12-1,$AF$4:$AL$4004,ROW(C778)-3,FALSE)-$AE778)</f>
        <v>0</v>
      </c>
      <c r="AE778" s="109">
        <f>HLOOKUP(A_Stammdaten!$B$12,$AF$4:$AL$4004,ROW(C778)-3,FALSE)</f>
        <v>0</v>
      </c>
      <c r="AF778" s="109">
        <f t="shared" si="89"/>
        <v>0</v>
      </c>
      <c r="AG778" s="109">
        <f t="shared" si="88"/>
        <v>0</v>
      </c>
      <c r="AH778" s="109">
        <f t="shared" si="88"/>
        <v>0</v>
      </c>
      <c r="AI778" s="109">
        <f t="shared" si="88"/>
        <v>0</v>
      </c>
      <c r="AJ778" s="109">
        <f t="shared" si="88"/>
        <v>0</v>
      </c>
      <c r="AK778" s="109">
        <f t="shared" si="88"/>
        <v>0</v>
      </c>
      <c r="AL778" s="109">
        <f t="shared" si="88"/>
        <v>0</v>
      </c>
    </row>
    <row r="779" spans="1:38" x14ac:dyDescent="0.3">
      <c r="A779" s="421"/>
      <c r="B779" s="421"/>
      <c r="C779" s="422"/>
      <c r="D779" s="423"/>
      <c r="E779" s="421"/>
      <c r="F779" s="421"/>
      <c r="G779" s="421"/>
      <c r="H779" s="421"/>
      <c r="I779" s="421"/>
      <c r="J779" s="421"/>
      <c r="K779" s="421"/>
      <c r="L779" s="421"/>
      <c r="M779" s="423"/>
      <c r="N779" s="340">
        <f>IF(C779&gt;A_Stammdaten!$B$12,0,SUM(E779,F779,H779,J779:K779)-SUM(G779,I779,L779:M779))</f>
        <v>0</v>
      </c>
      <c r="O779" s="421"/>
      <c r="P779" s="421"/>
      <c r="Q779" s="421"/>
      <c r="R779" s="421"/>
      <c r="S779" s="108">
        <f t="shared" si="90"/>
        <v>0</v>
      </c>
      <c r="T779" s="341">
        <f>IF(ISBLANK($B779),0,VLOOKUP($B779,Listen!$A$2:$C$45,2,FALSE))</f>
        <v>0</v>
      </c>
      <c r="U779" s="341">
        <f>IF(ISBLANK($B779),0,VLOOKUP($B779,Listen!$A$2:$C$45,3,FALSE))</f>
        <v>0</v>
      </c>
      <c r="V779" s="342">
        <f t="shared" ref="V779:V842" si="92">$T779</f>
        <v>0</v>
      </c>
      <c r="W779" s="342">
        <f t="shared" si="87"/>
        <v>0</v>
      </c>
      <c r="X779" s="342">
        <f t="shared" si="87"/>
        <v>0</v>
      </c>
      <c r="Y779" s="342">
        <f t="shared" si="87"/>
        <v>0</v>
      </c>
      <c r="Z779" s="342">
        <f t="shared" si="87"/>
        <v>0</v>
      </c>
      <c r="AA779" s="342">
        <f t="shared" si="87"/>
        <v>0</v>
      </c>
      <c r="AB779" s="342">
        <f t="shared" si="87"/>
        <v>0</v>
      </c>
      <c r="AC779" s="109">
        <f t="shared" si="91"/>
        <v>0</v>
      </c>
      <c r="AD779" s="109">
        <f>IF(C779=A_Stammdaten!$B$12,E_SAV!$S779-E_SAV!$AE779,HLOOKUP(A_Stammdaten!$B$12-1,$AF$4:$AL$4004,ROW(C779)-3,FALSE)-$AE779)</f>
        <v>0</v>
      </c>
      <c r="AE779" s="109">
        <f>HLOOKUP(A_Stammdaten!$B$12,$AF$4:$AL$4004,ROW(C779)-3,FALSE)</f>
        <v>0</v>
      </c>
      <c r="AF779" s="109">
        <f t="shared" si="89"/>
        <v>0</v>
      </c>
      <c r="AG779" s="109">
        <f t="shared" si="88"/>
        <v>0</v>
      </c>
      <c r="AH779" s="109">
        <f t="shared" si="88"/>
        <v>0</v>
      </c>
      <c r="AI779" s="109">
        <f t="shared" si="88"/>
        <v>0</v>
      </c>
      <c r="AJ779" s="109">
        <f t="shared" si="88"/>
        <v>0</v>
      </c>
      <c r="AK779" s="109">
        <f t="shared" si="88"/>
        <v>0</v>
      </c>
      <c r="AL779" s="109">
        <f t="shared" si="88"/>
        <v>0</v>
      </c>
    </row>
    <row r="780" spans="1:38" x14ac:dyDescent="0.3">
      <c r="A780" s="421"/>
      <c r="B780" s="421"/>
      <c r="C780" s="422"/>
      <c r="D780" s="423"/>
      <c r="E780" s="421"/>
      <c r="F780" s="421"/>
      <c r="G780" s="421"/>
      <c r="H780" s="421"/>
      <c r="I780" s="421"/>
      <c r="J780" s="421"/>
      <c r="K780" s="421"/>
      <c r="L780" s="421"/>
      <c r="M780" s="423"/>
      <c r="N780" s="340">
        <f>IF(C780&gt;A_Stammdaten!$B$12,0,SUM(E780,F780,H780,J780:K780)-SUM(G780,I780,L780:M780))</f>
        <v>0</v>
      </c>
      <c r="O780" s="421"/>
      <c r="P780" s="421"/>
      <c r="Q780" s="421"/>
      <c r="R780" s="421"/>
      <c r="S780" s="108">
        <f t="shared" si="90"/>
        <v>0</v>
      </c>
      <c r="T780" s="341">
        <f>IF(ISBLANK($B780),0,VLOOKUP($B780,Listen!$A$2:$C$45,2,FALSE))</f>
        <v>0</v>
      </c>
      <c r="U780" s="341">
        <f>IF(ISBLANK($B780),0,VLOOKUP($B780,Listen!$A$2:$C$45,3,FALSE))</f>
        <v>0</v>
      </c>
      <c r="V780" s="342">
        <f t="shared" si="92"/>
        <v>0</v>
      </c>
      <c r="W780" s="342">
        <f t="shared" si="87"/>
        <v>0</v>
      </c>
      <c r="X780" s="342">
        <f t="shared" si="87"/>
        <v>0</v>
      </c>
      <c r="Y780" s="342">
        <f t="shared" si="87"/>
        <v>0</v>
      </c>
      <c r="Z780" s="342">
        <f t="shared" si="87"/>
        <v>0</v>
      </c>
      <c r="AA780" s="342">
        <f t="shared" si="87"/>
        <v>0</v>
      </c>
      <c r="AB780" s="342">
        <f t="shared" si="87"/>
        <v>0</v>
      </c>
      <c r="AC780" s="109">
        <f t="shared" si="91"/>
        <v>0</v>
      </c>
      <c r="AD780" s="109">
        <f>IF(C780=A_Stammdaten!$B$12,E_SAV!$S780-E_SAV!$AE780,HLOOKUP(A_Stammdaten!$B$12-1,$AF$4:$AL$4004,ROW(C780)-3,FALSE)-$AE780)</f>
        <v>0</v>
      </c>
      <c r="AE780" s="109">
        <f>HLOOKUP(A_Stammdaten!$B$12,$AF$4:$AL$4004,ROW(C780)-3,FALSE)</f>
        <v>0</v>
      </c>
      <c r="AF780" s="109">
        <f t="shared" si="89"/>
        <v>0</v>
      </c>
      <c r="AG780" s="109">
        <f t="shared" si="88"/>
        <v>0</v>
      </c>
      <c r="AH780" s="109">
        <f t="shared" si="88"/>
        <v>0</v>
      </c>
      <c r="AI780" s="109">
        <f t="shared" si="88"/>
        <v>0</v>
      </c>
      <c r="AJ780" s="109">
        <f t="shared" si="88"/>
        <v>0</v>
      </c>
      <c r="AK780" s="109">
        <f t="shared" si="88"/>
        <v>0</v>
      </c>
      <c r="AL780" s="109">
        <f t="shared" si="88"/>
        <v>0</v>
      </c>
    </row>
    <row r="781" spans="1:38" x14ac:dyDescent="0.3">
      <c r="A781" s="421"/>
      <c r="B781" s="421"/>
      <c r="C781" s="422"/>
      <c r="D781" s="423"/>
      <c r="E781" s="421"/>
      <c r="F781" s="421"/>
      <c r="G781" s="421"/>
      <c r="H781" s="421"/>
      <c r="I781" s="421"/>
      <c r="J781" s="421"/>
      <c r="K781" s="421"/>
      <c r="L781" s="421"/>
      <c r="M781" s="423"/>
      <c r="N781" s="340">
        <f>IF(C781&gt;A_Stammdaten!$B$12,0,SUM(E781,F781,H781,J781:K781)-SUM(G781,I781,L781:M781))</f>
        <v>0</v>
      </c>
      <c r="O781" s="421"/>
      <c r="P781" s="421"/>
      <c r="Q781" s="421"/>
      <c r="R781" s="421"/>
      <c r="S781" s="108">
        <f t="shared" si="90"/>
        <v>0</v>
      </c>
      <c r="T781" s="341">
        <f>IF(ISBLANK($B781),0,VLOOKUP($B781,Listen!$A$2:$C$45,2,FALSE))</f>
        <v>0</v>
      </c>
      <c r="U781" s="341">
        <f>IF(ISBLANK($B781),0,VLOOKUP($B781,Listen!$A$2:$C$45,3,FALSE))</f>
        <v>0</v>
      </c>
      <c r="V781" s="342">
        <f t="shared" si="92"/>
        <v>0</v>
      </c>
      <c r="W781" s="342">
        <f t="shared" si="87"/>
        <v>0</v>
      </c>
      <c r="X781" s="342">
        <f t="shared" si="87"/>
        <v>0</v>
      </c>
      <c r="Y781" s="342">
        <f t="shared" si="87"/>
        <v>0</v>
      </c>
      <c r="Z781" s="342">
        <f t="shared" si="87"/>
        <v>0</v>
      </c>
      <c r="AA781" s="342">
        <f t="shared" si="87"/>
        <v>0</v>
      </c>
      <c r="AB781" s="342">
        <f t="shared" si="87"/>
        <v>0</v>
      </c>
      <c r="AC781" s="109">
        <f t="shared" si="91"/>
        <v>0</v>
      </c>
      <c r="AD781" s="109">
        <f>IF(C781=A_Stammdaten!$B$12,E_SAV!$S781-E_SAV!$AE781,HLOOKUP(A_Stammdaten!$B$12-1,$AF$4:$AL$4004,ROW(C781)-3,FALSE)-$AE781)</f>
        <v>0</v>
      </c>
      <c r="AE781" s="109">
        <f>HLOOKUP(A_Stammdaten!$B$12,$AF$4:$AL$4004,ROW(C781)-3,FALSE)</f>
        <v>0</v>
      </c>
      <c r="AF781" s="109">
        <f t="shared" si="89"/>
        <v>0</v>
      </c>
      <c r="AG781" s="109">
        <f t="shared" si="88"/>
        <v>0</v>
      </c>
      <c r="AH781" s="109">
        <f t="shared" si="88"/>
        <v>0</v>
      </c>
      <c r="AI781" s="109">
        <f t="shared" si="88"/>
        <v>0</v>
      </c>
      <c r="AJ781" s="109">
        <f t="shared" si="88"/>
        <v>0</v>
      </c>
      <c r="AK781" s="109">
        <f t="shared" si="88"/>
        <v>0</v>
      </c>
      <c r="AL781" s="109">
        <f t="shared" si="88"/>
        <v>0</v>
      </c>
    </row>
    <row r="782" spans="1:38" x14ac:dyDescent="0.3">
      <c r="A782" s="421"/>
      <c r="B782" s="421"/>
      <c r="C782" s="422"/>
      <c r="D782" s="423"/>
      <c r="E782" s="421"/>
      <c r="F782" s="421"/>
      <c r="G782" s="421"/>
      <c r="H782" s="421"/>
      <c r="I782" s="421"/>
      <c r="J782" s="421"/>
      <c r="K782" s="421"/>
      <c r="L782" s="421"/>
      <c r="M782" s="423"/>
      <c r="N782" s="340">
        <f>IF(C782&gt;A_Stammdaten!$B$12,0,SUM(E782,F782,H782,J782:K782)-SUM(G782,I782,L782:M782))</f>
        <v>0</v>
      </c>
      <c r="O782" s="421"/>
      <c r="P782" s="421"/>
      <c r="Q782" s="421"/>
      <c r="R782" s="421"/>
      <c r="S782" s="108">
        <f t="shared" si="90"/>
        <v>0</v>
      </c>
      <c r="T782" s="341">
        <f>IF(ISBLANK($B782),0,VLOOKUP($B782,Listen!$A$2:$C$45,2,FALSE))</f>
        <v>0</v>
      </c>
      <c r="U782" s="341">
        <f>IF(ISBLANK($B782),0,VLOOKUP($B782,Listen!$A$2:$C$45,3,FALSE))</f>
        <v>0</v>
      </c>
      <c r="V782" s="342">
        <f t="shared" si="92"/>
        <v>0</v>
      </c>
      <c r="W782" s="342">
        <f t="shared" si="87"/>
        <v>0</v>
      </c>
      <c r="X782" s="342">
        <f t="shared" si="87"/>
        <v>0</v>
      </c>
      <c r="Y782" s="342">
        <f t="shared" si="87"/>
        <v>0</v>
      </c>
      <c r="Z782" s="342">
        <f t="shared" si="87"/>
        <v>0</v>
      </c>
      <c r="AA782" s="342">
        <f t="shared" si="87"/>
        <v>0</v>
      </c>
      <c r="AB782" s="342">
        <f t="shared" si="87"/>
        <v>0</v>
      </c>
      <c r="AC782" s="109">
        <f t="shared" si="91"/>
        <v>0</v>
      </c>
      <c r="AD782" s="109">
        <f>IF(C782=A_Stammdaten!$B$12,E_SAV!$S782-E_SAV!$AE782,HLOOKUP(A_Stammdaten!$B$12-1,$AF$4:$AL$4004,ROW(C782)-3,FALSE)-$AE782)</f>
        <v>0</v>
      </c>
      <c r="AE782" s="109">
        <f>HLOOKUP(A_Stammdaten!$B$12,$AF$4:$AL$4004,ROW(C782)-3,FALSE)</f>
        <v>0</v>
      </c>
      <c r="AF782" s="109">
        <f t="shared" si="89"/>
        <v>0</v>
      </c>
      <c r="AG782" s="109">
        <f t="shared" si="88"/>
        <v>0</v>
      </c>
      <c r="AH782" s="109">
        <f t="shared" si="88"/>
        <v>0</v>
      </c>
      <c r="AI782" s="109">
        <f t="shared" si="88"/>
        <v>0</v>
      </c>
      <c r="AJ782" s="109">
        <f t="shared" si="88"/>
        <v>0</v>
      </c>
      <c r="AK782" s="109">
        <f t="shared" si="88"/>
        <v>0</v>
      </c>
      <c r="AL782" s="109">
        <f t="shared" si="88"/>
        <v>0</v>
      </c>
    </row>
    <row r="783" spans="1:38" x14ac:dyDescent="0.3">
      <c r="A783" s="421"/>
      <c r="B783" s="421"/>
      <c r="C783" s="422"/>
      <c r="D783" s="423"/>
      <c r="E783" s="421"/>
      <c r="F783" s="421"/>
      <c r="G783" s="421"/>
      <c r="H783" s="421"/>
      <c r="I783" s="421"/>
      <c r="J783" s="421"/>
      <c r="K783" s="421"/>
      <c r="L783" s="421"/>
      <c r="M783" s="423"/>
      <c r="N783" s="340">
        <f>IF(C783&gt;A_Stammdaten!$B$12,0,SUM(E783,F783,H783,J783:K783)-SUM(G783,I783,L783:M783))</f>
        <v>0</v>
      </c>
      <c r="O783" s="421"/>
      <c r="P783" s="421"/>
      <c r="Q783" s="421"/>
      <c r="R783" s="421"/>
      <c r="S783" s="108">
        <f t="shared" si="90"/>
        <v>0</v>
      </c>
      <c r="T783" s="341">
        <f>IF(ISBLANK($B783),0,VLOOKUP($B783,Listen!$A$2:$C$45,2,FALSE))</f>
        <v>0</v>
      </c>
      <c r="U783" s="341">
        <f>IF(ISBLANK($B783),0,VLOOKUP($B783,Listen!$A$2:$C$45,3,FALSE))</f>
        <v>0</v>
      </c>
      <c r="V783" s="342">
        <f t="shared" si="92"/>
        <v>0</v>
      </c>
      <c r="W783" s="342">
        <f t="shared" si="87"/>
        <v>0</v>
      </c>
      <c r="X783" s="342">
        <f t="shared" si="87"/>
        <v>0</v>
      </c>
      <c r="Y783" s="342">
        <f t="shared" si="87"/>
        <v>0</v>
      </c>
      <c r="Z783" s="342">
        <f t="shared" si="87"/>
        <v>0</v>
      </c>
      <c r="AA783" s="342">
        <f t="shared" si="87"/>
        <v>0</v>
      </c>
      <c r="AB783" s="342">
        <f t="shared" si="87"/>
        <v>0</v>
      </c>
      <c r="AC783" s="109">
        <f t="shared" si="91"/>
        <v>0</v>
      </c>
      <c r="AD783" s="109">
        <f>IF(C783=A_Stammdaten!$B$12,E_SAV!$S783-E_SAV!$AE783,HLOOKUP(A_Stammdaten!$B$12-1,$AF$4:$AL$4004,ROW(C783)-3,FALSE)-$AE783)</f>
        <v>0</v>
      </c>
      <c r="AE783" s="109">
        <f>HLOOKUP(A_Stammdaten!$B$12,$AF$4:$AL$4004,ROW(C783)-3,FALSE)</f>
        <v>0</v>
      </c>
      <c r="AF783" s="109">
        <f t="shared" si="89"/>
        <v>0</v>
      </c>
      <c r="AG783" s="109">
        <f t="shared" si="88"/>
        <v>0</v>
      </c>
      <c r="AH783" s="109">
        <f t="shared" si="88"/>
        <v>0</v>
      </c>
      <c r="AI783" s="109">
        <f t="shared" si="88"/>
        <v>0</v>
      </c>
      <c r="AJ783" s="109">
        <f t="shared" si="88"/>
        <v>0</v>
      </c>
      <c r="AK783" s="109">
        <f t="shared" si="88"/>
        <v>0</v>
      </c>
      <c r="AL783" s="109">
        <f t="shared" si="88"/>
        <v>0</v>
      </c>
    </row>
    <row r="784" spans="1:38" x14ac:dyDescent="0.3">
      <c r="A784" s="421"/>
      <c r="B784" s="421"/>
      <c r="C784" s="422"/>
      <c r="D784" s="423"/>
      <c r="E784" s="421"/>
      <c r="F784" s="421"/>
      <c r="G784" s="421"/>
      <c r="H784" s="421"/>
      <c r="I784" s="421"/>
      <c r="J784" s="421"/>
      <c r="K784" s="421"/>
      <c r="L784" s="421"/>
      <c r="M784" s="423"/>
      <c r="N784" s="340">
        <f>IF(C784&gt;A_Stammdaten!$B$12,0,SUM(E784,F784,H784,J784:K784)-SUM(G784,I784,L784:M784))</f>
        <v>0</v>
      </c>
      <c r="O784" s="421"/>
      <c r="P784" s="421"/>
      <c r="Q784" s="421"/>
      <c r="R784" s="421"/>
      <c r="S784" s="108">
        <f t="shared" si="90"/>
        <v>0</v>
      </c>
      <c r="T784" s="341">
        <f>IF(ISBLANK($B784),0,VLOOKUP($B784,Listen!$A$2:$C$45,2,FALSE))</f>
        <v>0</v>
      </c>
      <c r="U784" s="341">
        <f>IF(ISBLANK($B784),0,VLOOKUP($B784,Listen!$A$2:$C$45,3,FALSE))</f>
        <v>0</v>
      </c>
      <c r="V784" s="342">
        <f t="shared" si="92"/>
        <v>0</v>
      </c>
      <c r="W784" s="342">
        <f t="shared" si="87"/>
        <v>0</v>
      </c>
      <c r="X784" s="342">
        <f t="shared" si="87"/>
        <v>0</v>
      </c>
      <c r="Y784" s="342">
        <f t="shared" si="87"/>
        <v>0</v>
      </c>
      <c r="Z784" s="342">
        <f t="shared" si="87"/>
        <v>0</v>
      </c>
      <c r="AA784" s="342">
        <f t="shared" si="87"/>
        <v>0</v>
      </c>
      <c r="AB784" s="342">
        <f t="shared" si="87"/>
        <v>0</v>
      </c>
      <c r="AC784" s="109">
        <f t="shared" si="91"/>
        <v>0</v>
      </c>
      <c r="AD784" s="109">
        <f>IF(C784=A_Stammdaten!$B$12,E_SAV!$S784-E_SAV!$AE784,HLOOKUP(A_Stammdaten!$B$12-1,$AF$4:$AL$4004,ROW(C784)-3,FALSE)-$AE784)</f>
        <v>0</v>
      </c>
      <c r="AE784" s="109">
        <f>HLOOKUP(A_Stammdaten!$B$12,$AF$4:$AL$4004,ROW(C784)-3,FALSE)</f>
        <v>0</v>
      </c>
      <c r="AF784" s="109">
        <f t="shared" si="89"/>
        <v>0</v>
      </c>
      <c r="AG784" s="109">
        <f t="shared" si="88"/>
        <v>0</v>
      </c>
      <c r="AH784" s="109">
        <f t="shared" si="88"/>
        <v>0</v>
      </c>
      <c r="AI784" s="109">
        <f t="shared" si="88"/>
        <v>0</v>
      </c>
      <c r="AJ784" s="109">
        <f t="shared" si="88"/>
        <v>0</v>
      </c>
      <c r="AK784" s="109">
        <f t="shared" si="88"/>
        <v>0</v>
      </c>
      <c r="AL784" s="109">
        <f t="shared" si="88"/>
        <v>0</v>
      </c>
    </row>
    <row r="785" spans="1:38" x14ac:dyDescent="0.3">
      <c r="A785" s="421"/>
      <c r="B785" s="421"/>
      <c r="C785" s="422"/>
      <c r="D785" s="423"/>
      <c r="E785" s="421"/>
      <c r="F785" s="421"/>
      <c r="G785" s="421"/>
      <c r="H785" s="421"/>
      <c r="I785" s="421"/>
      <c r="J785" s="421"/>
      <c r="K785" s="421"/>
      <c r="L785" s="421"/>
      <c r="M785" s="423"/>
      <c r="N785" s="340">
        <f>IF(C785&gt;A_Stammdaten!$B$12,0,SUM(E785,F785,H785,J785:K785)-SUM(G785,I785,L785:M785))</f>
        <v>0</v>
      </c>
      <c r="O785" s="421"/>
      <c r="P785" s="421"/>
      <c r="Q785" s="421"/>
      <c r="R785" s="421"/>
      <c r="S785" s="108">
        <f t="shared" si="90"/>
        <v>0</v>
      </c>
      <c r="T785" s="341">
        <f>IF(ISBLANK($B785),0,VLOOKUP($B785,Listen!$A$2:$C$45,2,FALSE))</f>
        <v>0</v>
      </c>
      <c r="U785" s="341">
        <f>IF(ISBLANK($B785),0,VLOOKUP($B785,Listen!$A$2:$C$45,3,FALSE))</f>
        <v>0</v>
      </c>
      <c r="V785" s="342">
        <f t="shared" si="92"/>
        <v>0</v>
      </c>
      <c r="W785" s="342">
        <f t="shared" si="87"/>
        <v>0</v>
      </c>
      <c r="X785" s="342">
        <f t="shared" si="87"/>
        <v>0</v>
      </c>
      <c r="Y785" s="342">
        <f t="shared" si="87"/>
        <v>0</v>
      </c>
      <c r="Z785" s="342">
        <f t="shared" si="87"/>
        <v>0</v>
      </c>
      <c r="AA785" s="342">
        <f t="shared" si="87"/>
        <v>0</v>
      </c>
      <c r="AB785" s="342">
        <f t="shared" si="87"/>
        <v>0</v>
      </c>
      <c r="AC785" s="109">
        <f t="shared" si="91"/>
        <v>0</v>
      </c>
      <c r="AD785" s="109">
        <f>IF(C785=A_Stammdaten!$B$12,E_SAV!$S785-E_SAV!$AE785,HLOOKUP(A_Stammdaten!$B$12-1,$AF$4:$AL$4004,ROW(C785)-3,FALSE)-$AE785)</f>
        <v>0</v>
      </c>
      <c r="AE785" s="109">
        <f>HLOOKUP(A_Stammdaten!$B$12,$AF$4:$AL$4004,ROW(C785)-3,FALSE)</f>
        <v>0</v>
      </c>
      <c r="AF785" s="109">
        <f t="shared" si="89"/>
        <v>0</v>
      </c>
      <c r="AG785" s="109">
        <f t="shared" si="88"/>
        <v>0</v>
      </c>
      <c r="AH785" s="109">
        <f t="shared" si="88"/>
        <v>0</v>
      </c>
      <c r="AI785" s="109">
        <f t="shared" si="88"/>
        <v>0</v>
      </c>
      <c r="AJ785" s="109">
        <f t="shared" si="88"/>
        <v>0</v>
      </c>
      <c r="AK785" s="109">
        <f t="shared" si="88"/>
        <v>0</v>
      </c>
      <c r="AL785" s="109">
        <f t="shared" si="88"/>
        <v>0</v>
      </c>
    </row>
    <row r="786" spans="1:38" x14ac:dyDescent="0.3">
      <c r="A786" s="421"/>
      <c r="B786" s="421"/>
      <c r="C786" s="422"/>
      <c r="D786" s="423"/>
      <c r="E786" s="421"/>
      <c r="F786" s="421"/>
      <c r="G786" s="421"/>
      <c r="H786" s="421"/>
      <c r="I786" s="421"/>
      <c r="J786" s="421"/>
      <c r="K786" s="421"/>
      <c r="L786" s="421"/>
      <c r="M786" s="423"/>
      <c r="N786" s="340">
        <f>IF(C786&gt;A_Stammdaten!$B$12,0,SUM(E786,F786,H786,J786:K786)-SUM(G786,I786,L786:M786))</f>
        <v>0</v>
      </c>
      <c r="O786" s="421"/>
      <c r="P786" s="421"/>
      <c r="Q786" s="421"/>
      <c r="R786" s="421"/>
      <c r="S786" s="108">
        <f t="shared" si="90"/>
        <v>0</v>
      </c>
      <c r="T786" s="341">
        <f>IF(ISBLANK($B786),0,VLOOKUP($B786,Listen!$A$2:$C$45,2,FALSE))</f>
        <v>0</v>
      </c>
      <c r="U786" s="341">
        <f>IF(ISBLANK($B786),0,VLOOKUP($B786,Listen!$A$2:$C$45,3,FALSE))</f>
        <v>0</v>
      </c>
      <c r="V786" s="342">
        <f t="shared" si="92"/>
        <v>0</v>
      </c>
      <c r="W786" s="342">
        <f t="shared" si="87"/>
        <v>0</v>
      </c>
      <c r="X786" s="342">
        <f t="shared" si="87"/>
        <v>0</v>
      </c>
      <c r="Y786" s="342">
        <f t="shared" si="87"/>
        <v>0</v>
      </c>
      <c r="Z786" s="342">
        <f t="shared" si="87"/>
        <v>0</v>
      </c>
      <c r="AA786" s="342">
        <f t="shared" si="87"/>
        <v>0</v>
      </c>
      <c r="AB786" s="342">
        <f t="shared" si="87"/>
        <v>0</v>
      </c>
      <c r="AC786" s="109">
        <f t="shared" si="91"/>
        <v>0</v>
      </c>
      <c r="AD786" s="109">
        <f>IF(C786=A_Stammdaten!$B$12,E_SAV!$S786-E_SAV!$AE786,HLOOKUP(A_Stammdaten!$B$12-1,$AF$4:$AL$4004,ROW(C786)-3,FALSE)-$AE786)</f>
        <v>0</v>
      </c>
      <c r="AE786" s="109">
        <f>HLOOKUP(A_Stammdaten!$B$12,$AF$4:$AL$4004,ROW(C786)-3,FALSE)</f>
        <v>0</v>
      </c>
      <c r="AF786" s="109">
        <f t="shared" si="89"/>
        <v>0</v>
      </c>
      <c r="AG786" s="109">
        <f t="shared" si="88"/>
        <v>0</v>
      </c>
      <c r="AH786" s="109">
        <f t="shared" si="88"/>
        <v>0</v>
      </c>
      <c r="AI786" s="109">
        <f t="shared" si="88"/>
        <v>0</v>
      </c>
      <c r="AJ786" s="109">
        <f t="shared" si="88"/>
        <v>0</v>
      </c>
      <c r="AK786" s="109">
        <f t="shared" si="88"/>
        <v>0</v>
      </c>
      <c r="AL786" s="109">
        <f t="shared" si="88"/>
        <v>0</v>
      </c>
    </row>
    <row r="787" spans="1:38" x14ac:dyDescent="0.3">
      <c r="A787" s="421"/>
      <c r="B787" s="421"/>
      <c r="C787" s="422"/>
      <c r="D787" s="423"/>
      <c r="E787" s="421"/>
      <c r="F787" s="421"/>
      <c r="G787" s="421"/>
      <c r="H787" s="421"/>
      <c r="I787" s="421"/>
      <c r="J787" s="421"/>
      <c r="K787" s="421"/>
      <c r="L787" s="421"/>
      <c r="M787" s="423"/>
      <c r="N787" s="340">
        <f>IF(C787&gt;A_Stammdaten!$B$12,0,SUM(E787,F787,H787,J787:K787)-SUM(G787,I787,L787:M787))</f>
        <v>0</v>
      </c>
      <c r="O787" s="421"/>
      <c r="P787" s="421"/>
      <c r="Q787" s="421"/>
      <c r="R787" s="421"/>
      <c r="S787" s="108">
        <f t="shared" si="90"/>
        <v>0</v>
      </c>
      <c r="T787" s="341">
        <f>IF(ISBLANK($B787),0,VLOOKUP($B787,Listen!$A$2:$C$45,2,FALSE))</f>
        <v>0</v>
      </c>
      <c r="U787" s="341">
        <f>IF(ISBLANK($B787),0,VLOOKUP($B787,Listen!$A$2:$C$45,3,FALSE))</f>
        <v>0</v>
      </c>
      <c r="V787" s="342">
        <f t="shared" si="92"/>
        <v>0</v>
      </c>
      <c r="W787" s="342">
        <f t="shared" si="87"/>
        <v>0</v>
      </c>
      <c r="X787" s="342">
        <f t="shared" si="87"/>
        <v>0</v>
      </c>
      <c r="Y787" s="342">
        <f t="shared" si="87"/>
        <v>0</v>
      </c>
      <c r="Z787" s="342">
        <f t="shared" si="87"/>
        <v>0</v>
      </c>
      <c r="AA787" s="342">
        <f t="shared" si="87"/>
        <v>0</v>
      </c>
      <c r="AB787" s="342">
        <f t="shared" si="87"/>
        <v>0</v>
      </c>
      <c r="AC787" s="109">
        <f t="shared" si="91"/>
        <v>0</v>
      </c>
      <c r="AD787" s="109">
        <f>IF(C787=A_Stammdaten!$B$12,E_SAV!$S787-E_SAV!$AE787,HLOOKUP(A_Stammdaten!$B$12-1,$AF$4:$AL$4004,ROW(C787)-3,FALSE)-$AE787)</f>
        <v>0</v>
      </c>
      <c r="AE787" s="109">
        <f>HLOOKUP(A_Stammdaten!$B$12,$AF$4:$AL$4004,ROW(C787)-3,FALSE)</f>
        <v>0</v>
      </c>
      <c r="AF787" s="109">
        <f t="shared" si="89"/>
        <v>0</v>
      </c>
      <c r="AG787" s="109">
        <f t="shared" si="88"/>
        <v>0</v>
      </c>
      <c r="AH787" s="109">
        <f t="shared" si="88"/>
        <v>0</v>
      </c>
      <c r="AI787" s="109">
        <f t="shared" si="88"/>
        <v>0</v>
      </c>
      <c r="AJ787" s="109">
        <f t="shared" si="88"/>
        <v>0</v>
      </c>
      <c r="AK787" s="109">
        <f t="shared" si="88"/>
        <v>0</v>
      </c>
      <c r="AL787" s="109">
        <f t="shared" si="88"/>
        <v>0</v>
      </c>
    </row>
    <row r="788" spans="1:38" x14ac:dyDescent="0.3">
      <c r="A788" s="421"/>
      <c r="B788" s="421"/>
      <c r="C788" s="422"/>
      <c r="D788" s="423"/>
      <c r="E788" s="421"/>
      <c r="F788" s="421"/>
      <c r="G788" s="421"/>
      <c r="H788" s="421"/>
      <c r="I788" s="421"/>
      <c r="J788" s="421"/>
      <c r="K788" s="421"/>
      <c r="L788" s="421"/>
      <c r="M788" s="423"/>
      <c r="N788" s="340">
        <f>IF(C788&gt;A_Stammdaten!$B$12,0,SUM(E788,F788,H788,J788:K788)-SUM(G788,I788,L788:M788))</f>
        <v>0</v>
      </c>
      <c r="O788" s="421"/>
      <c r="P788" s="421"/>
      <c r="Q788" s="421"/>
      <c r="R788" s="421"/>
      <c r="S788" s="108">
        <f t="shared" si="90"/>
        <v>0</v>
      </c>
      <c r="T788" s="341">
        <f>IF(ISBLANK($B788),0,VLOOKUP($B788,Listen!$A$2:$C$45,2,FALSE))</f>
        <v>0</v>
      </c>
      <c r="U788" s="341">
        <f>IF(ISBLANK($B788),0,VLOOKUP($B788,Listen!$A$2:$C$45,3,FALSE))</f>
        <v>0</v>
      </c>
      <c r="V788" s="342">
        <f t="shared" si="92"/>
        <v>0</v>
      </c>
      <c r="W788" s="342">
        <f t="shared" si="87"/>
        <v>0</v>
      </c>
      <c r="X788" s="342">
        <f t="shared" si="87"/>
        <v>0</v>
      </c>
      <c r="Y788" s="342">
        <f t="shared" si="87"/>
        <v>0</v>
      </c>
      <c r="Z788" s="342">
        <f t="shared" si="87"/>
        <v>0</v>
      </c>
      <c r="AA788" s="342">
        <f t="shared" si="87"/>
        <v>0</v>
      </c>
      <c r="AB788" s="342">
        <f t="shared" si="87"/>
        <v>0</v>
      </c>
      <c r="AC788" s="109">
        <f t="shared" si="91"/>
        <v>0</v>
      </c>
      <c r="AD788" s="109">
        <f>IF(C788=A_Stammdaten!$B$12,E_SAV!$S788-E_SAV!$AE788,HLOOKUP(A_Stammdaten!$B$12-1,$AF$4:$AL$4004,ROW(C788)-3,FALSE)-$AE788)</f>
        <v>0</v>
      </c>
      <c r="AE788" s="109">
        <f>HLOOKUP(A_Stammdaten!$B$12,$AF$4:$AL$4004,ROW(C788)-3,FALSE)</f>
        <v>0</v>
      </c>
      <c r="AF788" s="109">
        <f t="shared" si="89"/>
        <v>0</v>
      </c>
      <c r="AG788" s="109">
        <f t="shared" si="88"/>
        <v>0</v>
      </c>
      <c r="AH788" s="109">
        <f t="shared" si="88"/>
        <v>0</v>
      </c>
      <c r="AI788" s="109">
        <f t="shared" si="88"/>
        <v>0</v>
      </c>
      <c r="AJ788" s="109">
        <f t="shared" si="88"/>
        <v>0</v>
      </c>
      <c r="AK788" s="109">
        <f t="shared" si="88"/>
        <v>0</v>
      </c>
      <c r="AL788" s="109">
        <f t="shared" si="88"/>
        <v>0</v>
      </c>
    </row>
    <row r="789" spans="1:38" x14ac:dyDescent="0.3">
      <c r="A789" s="421"/>
      <c r="B789" s="421"/>
      <c r="C789" s="422"/>
      <c r="D789" s="423"/>
      <c r="E789" s="421"/>
      <c r="F789" s="421"/>
      <c r="G789" s="421"/>
      <c r="H789" s="421"/>
      <c r="I789" s="421"/>
      <c r="J789" s="421"/>
      <c r="K789" s="421"/>
      <c r="L789" s="421"/>
      <c r="M789" s="423"/>
      <c r="N789" s="340">
        <f>IF(C789&gt;A_Stammdaten!$B$12,0,SUM(E789,F789,H789,J789:K789)-SUM(G789,I789,L789:M789))</f>
        <v>0</v>
      </c>
      <c r="O789" s="421"/>
      <c r="P789" s="421"/>
      <c r="Q789" s="421"/>
      <c r="R789" s="421"/>
      <c r="S789" s="108">
        <f t="shared" si="90"/>
        <v>0</v>
      </c>
      <c r="T789" s="341">
        <f>IF(ISBLANK($B789),0,VLOOKUP($B789,Listen!$A$2:$C$45,2,FALSE))</f>
        <v>0</v>
      </c>
      <c r="U789" s="341">
        <f>IF(ISBLANK($B789),0,VLOOKUP($B789,Listen!$A$2:$C$45,3,FALSE))</f>
        <v>0</v>
      </c>
      <c r="V789" s="342">
        <f t="shared" si="92"/>
        <v>0</v>
      </c>
      <c r="W789" s="342">
        <f t="shared" si="87"/>
        <v>0</v>
      </c>
      <c r="X789" s="342">
        <f t="shared" si="87"/>
        <v>0</v>
      </c>
      <c r="Y789" s="342">
        <f t="shared" si="87"/>
        <v>0</v>
      </c>
      <c r="Z789" s="342">
        <f t="shared" si="87"/>
        <v>0</v>
      </c>
      <c r="AA789" s="342">
        <f t="shared" si="87"/>
        <v>0</v>
      </c>
      <c r="AB789" s="342">
        <f t="shared" si="87"/>
        <v>0</v>
      </c>
      <c r="AC789" s="109">
        <f t="shared" si="91"/>
        <v>0</v>
      </c>
      <c r="AD789" s="109">
        <f>IF(C789=A_Stammdaten!$B$12,E_SAV!$S789-E_SAV!$AE789,HLOOKUP(A_Stammdaten!$B$12-1,$AF$4:$AL$4004,ROW(C789)-3,FALSE)-$AE789)</f>
        <v>0</v>
      </c>
      <c r="AE789" s="109">
        <f>HLOOKUP(A_Stammdaten!$B$12,$AF$4:$AL$4004,ROW(C789)-3,FALSE)</f>
        <v>0</v>
      </c>
      <c r="AF789" s="109">
        <f t="shared" si="89"/>
        <v>0</v>
      </c>
      <c r="AG789" s="109">
        <f t="shared" si="88"/>
        <v>0</v>
      </c>
      <c r="AH789" s="109">
        <f t="shared" si="88"/>
        <v>0</v>
      </c>
      <c r="AI789" s="109">
        <f t="shared" si="88"/>
        <v>0</v>
      </c>
      <c r="AJ789" s="109">
        <f t="shared" si="88"/>
        <v>0</v>
      </c>
      <c r="AK789" s="109">
        <f t="shared" si="88"/>
        <v>0</v>
      </c>
      <c r="AL789" s="109">
        <f t="shared" si="88"/>
        <v>0</v>
      </c>
    </row>
    <row r="790" spans="1:38" x14ac:dyDescent="0.3">
      <c r="A790" s="421"/>
      <c r="B790" s="421"/>
      <c r="C790" s="422"/>
      <c r="D790" s="423"/>
      <c r="E790" s="421"/>
      <c r="F790" s="421"/>
      <c r="G790" s="421"/>
      <c r="H790" s="421"/>
      <c r="I790" s="421"/>
      <c r="J790" s="421"/>
      <c r="K790" s="421"/>
      <c r="L790" s="421"/>
      <c r="M790" s="423"/>
      <c r="N790" s="340">
        <f>IF(C790&gt;A_Stammdaten!$B$12,0,SUM(E790,F790,H790,J790:K790)-SUM(G790,I790,L790:M790))</f>
        <v>0</v>
      </c>
      <c r="O790" s="421"/>
      <c r="P790" s="421"/>
      <c r="Q790" s="421"/>
      <c r="R790" s="421"/>
      <c r="S790" s="108">
        <f t="shared" si="90"/>
        <v>0</v>
      </c>
      <c r="T790" s="341">
        <f>IF(ISBLANK($B790),0,VLOOKUP($B790,Listen!$A$2:$C$45,2,FALSE))</f>
        <v>0</v>
      </c>
      <c r="U790" s="341">
        <f>IF(ISBLANK($B790),0,VLOOKUP($B790,Listen!$A$2:$C$45,3,FALSE))</f>
        <v>0</v>
      </c>
      <c r="V790" s="342">
        <f t="shared" si="92"/>
        <v>0</v>
      </c>
      <c r="W790" s="342">
        <f t="shared" si="87"/>
        <v>0</v>
      </c>
      <c r="X790" s="342">
        <f t="shared" si="87"/>
        <v>0</v>
      </c>
      <c r="Y790" s="342">
        <f t="shared" si="87"/>
        <v>0</v>
      </c>
      <c r="Z790" s="342">
        <f t="shared" si="87"/>
        <v>0</v>
      </c>
      <c r="AA790" s="342">
        <f t="shared" si="87"/>
        <v>0</v>
      </c>
      <c r="AB790" s="342">
        <f t="shared" si="87"/>
        <v>0</v>
      </c>
      <c r="AC790" s="109">
        <f t="shared" si="91"/>
        <v>0</v>
      </c>
      <c r="AD790" s="109">
        <f>IF(C790=A_Stammdaten!$B$12,E_SAV!$S790-E_SAV!$AE790,HLOOKUP(A_Stammdaten!$B$12-1,$AF$4:$AL$4004,ROW(C790)-3,FALSE)-$AE790)</f>
        <v>0</v>
      </c>
      <c r="AE790" s="109">
        <f>HLOOKUP(A_Stammdaten!$B$12,$AF$4:$AL$4004,ROW(C790)-3,FALSE)</f>
        <v>0</v>
      </c>
      <c r="AF790" s="109">
        <f t="shared" si="89"/>
        <v>0</v>
      </c>
      <c r="AG790" s="109">
        <f t="shared" si="88"/>
        <v>0</v>
      </c>
      <c r="AH790" s="109">
        <f t="shared" si="88"/>
        <v>0</v>
      </c>
      <c r="AI790" s="109">
        <f t="shared" si="88"/>
        <v>0</v>
      </c>
      <c r="AJ790" s="109">
        <f t="shared" si="88"/>
        <v>0</v>
      </c>
      <c r="AK790" s="109">
        <f t="shared" si="88"/>
        <v>0</v>
      </c>
      <c r="AL790" s="109">
        <f t="shared" si="88"/>
        <v>0</v>
      </c>
    </row>
    <row r="791" spans="1:38" x14ac:dyDescent="0.3">
      <c r="A791" s="421"/>
      <c r="B791" s="421"/>
      <c r="C791" s="422"/>
      <c r="D791" s="423"/>
      <c r="E791" s="421"/>
      <c r="F791" s="421"/>
      <c r="G791" s="421"/>
      <c r="H791" s="421"/>
      <c r="I791" s="421"/>
      <c r="J791" s="421"/>
      <c r="K791" s="421"/>
      <c r="L791" s="421"/>
      <c r="M791" s="423"/>
      <c r="N791" s="340">
        <f>IF(C791&gt;A_Stammdaten!$B$12,0,SUM(E791,F791,H791,J791:K791)-SUM(G791,I791,L791:M791))</f>
        <v>0</v>
      </c>
      <c r="O791" s="421"/>
      <c r="P791" s="421"/>
      <c r="Q791" s="421"/>
      <c r="R791" s="421"/>
      <c r="S791" s="108">
        <f t="shared" si="90"/>
        <v>0</v>
      </c>
      <c r="T791" s="341">
        <f>IF(ISBLANK($B791),0,VLOOKUP($B791,Listen!$A$2:$C$45,2,FALSE))</f>
        <v>0</v>
      </c>
      <c r="U791" s="341">
        <f>IF(ISBLANK($B791),0,VLOOKUP($B791,Listen!$A$2:$C$45,3,FALSE))</f>
        <v>0</v>
      </c>
      <c r="V791" s="342">
        <f t="shared" si="92"/>
        <v>0</v>
      </c>
      <c r="W791" s="342">
        <f t="shared" si="87"/>
        <v>0</v>
      </c>
      <c r="X791" s="342">
        <f t="shared" si="87"/>
        <v>0</v>
      </c>
      <c r="Y791" s="342">
        <f t="shared" si="87"/>
        <v>0</v>
      </c>
      <c r="Z791" s="342">
        <f t="shared" si="87"/>
        <v>0</v>
      </c>
      <c r="AA791" s="342">
        <f t="shared" si="87"/>
        <v>0</v>
      </c>
      <c r="AB791" s="342">
        <f t="shared" si="87"/>
        <v>0</v>
      </c>
      <c r="AC791" s="109">
        <f t="shared" si="91"/>
        <v>0</v>
      </c>
      <c r="AD791" s="109">
        <f>IF(C791=A_Stammdaten!$B$12,E_SAV!$S791-E_SAV!$AE791,HLOOKUP(A_Stammdaten!$B$12-1,$AF$4:$AL$4004,ROW(C791)-3,FALSE)-$AE791)</f>
        <v>0</v>
      </c>
      <c r="AE791" s="109">
        <f>HLOOKUP(A_Stammdaten!$B$12,$AF$4:$AL$4004,ROW(C791)-3,FALSE)</f>
        <v>0</v>
      </c>
      <c r="AF791" s="109">
        <f t="shared" si="89"/>
        <v>0</v>
      </c>
      <c r="AG791" s="109">
        <f t="shared" si="88"/>
        <v>0</v>
      </c>
      <c r="AH791" s="109">
        <f t="shared" si="88"/>
        <v>0</v>
      </c>
      <c r="AI791" s="109">
        <f t="shared" si="88"/>
        <v>0</v>
      </c>
      <c r="AJ791" s="109">
        <f t="shared" si="88"/>
        <v>0</v>
      </c>
      <c r="AK791" s="109">
        <f t="shared" si="88"/>
        <v>0</v>
      </c>
      <c r="AL791" s="109">
        <f t="shared" si="88"/>
        <v>0</v>
      </c>
    </row>
    <row r="792" spans="1:38" x14ac:dyDescent="0.3">
      <c r="A792" s="421"/>
      <c r="B792" s="421"/>
      <c r="C792" s="422"/>
      <c r="D792" s="423"/>
      <c r="E792" s="421"/>
      <c r="F792" s="421"/>
      <c r="G792" s="421"/>
      <c r="H792" s="421"/>
      <c r="I792" s="421"/>
      <c r="J792" s="421"/>
      <c r="K792" s="421"/>
      <c r="L792" s="421"/>
      <c r="M792" s="423"/>
      <c r="N792" s="340">
        <f>IF(C792&gt;A_Stammdaten!$B$12,0,SUM(E792,F792,H792,J792:K792)-SUM(G792,I792,L792:M792))</f>
        <v>0</v>
      </c>
      <c r="O792" s="421"/>
      <c r="P792" s="421"/>
      <c r="Q792" s="421"/>
      <c r="R792" s="421"/>
      <c r="S792" s="108">
        <f t="shared" si="90"/>
        <v>0</v>
      </c>
      <c r="T792" s="341">
        <f>IF(ISBLANK($B792),0,VLOOKUP($B792,Listen!$A$2:$C$45,2,FALSE))</f>
        <v>0</v>
      </c>
      <c r="U792" s="341">
        <f>IF(ISBLANK($B792),0,VLOOKUP($B792,Listen!$A$2:$C$45,3,FALSE))</f>
        <v>0</v>
      </c>
      <c r="V792" s="342">
        <f t="shared" si="92"/>
        <v>0</v>
      </c>
      <c r="W792" s="342">
        <f t="shared" si="87"/>
        <v>0</v>
      </c>
      <c r="X792" s="342">
        <f t="shared" si="87"/>
        <v>0</v>
      </c>
      <c r="Y792" s="342">
        <f t="shared" si="87"/>
        <v>0</v>
      </c>
      <c r="Z792" s="342">
        <f t="shared" si="87"/>
        <v>0</v>
      </c>
      <c r="AA792" s="342">
        <f t="shared" si="87"/>
        <v>0</v>
      </c>
      <c r="AB792" s="342">
        <f t="shared" si="87"/>
        <v>0</v>
      </c>
      <c r="AC792" s="109">
        <f t="shared" si="91"/>
        <v>0</v>
      </c>
      <c r="AD792" s="109">
        <f>IF(C792=A_Stammdaten!$B$12,E_SAV!$S792-E_SAV!$AE792,HLOOKUP(A_Stammdaten!$B$12-1,$AF$4:$AL$4004,ROW(C792)-3,FALSE)-$AE792)</f>
        <v>0</v>
      </c>
      <c r="AE792" s="109">
        <f>HLOOKUP(A_Stammdaten!$B$12,$AF$4:$AL$4004,ROW(C792)-3,FALSE)</f>
        <v>0</v>
      </c>
      <c r="AF792" s="109">
        <f t="shared" si="89"/>
        <v>0</v>
      </c>
      <c r="AG792" s="109">
        <f t="shared" si="88"/>
        <v>0</v>
      </c>
      <c r="AH792" s="109">
        <f t="shared" si="88"/>
        <v>0</v>
      </c>
      <c r="AI792" s="109">
        <f t="shared" si="88"/>
        <v>0</v>
      </c>
      <c r="AJ792" s="109">
        <f t="shared" si="88"/>
        <v>0</v>
      </c>
      <c r="AK792" s="109">
        <f t="shared" si="88"/>
        <v>0</v>
      </c>
      <c r="AL792" s="109">
        <f t="shared" si="88"/>
        <v>0</v>
      </c>
    </row>
    <row r="793" spans="1:38" x14ac:dyDescent="0.3">
      <c r="A793" s="421"/>
      <c r="B793" s="421"/>
      <c r="C793" s="422"/>
      <c r="D793" s="423"/>
      <c r="E793" s="421"/>
      <c r="F793" s="421"/>
      <c r="G793" s="421"/>
      <c r="H793" s="421"/>
      <c r="I793" s="421"/>
      <c r="J793" s="421"/>
      <c r="K793" s="421"/>
      <c r="L793" s="421"/>
      <c r="M793" s="423"/>
      <c r="N793" s="340">
        <f>IF(C793&gt;A_Stammdaten!$B$12,0,SUM(E793,F793,H793,J793:K793)-SUM(G793,I793,L793:M793))</f>
        <v>0</v>
      </c>
      <c r="O793" s="421"/>
      <c r="P793" s="421"/>
      <c r="Q793" s="421"/>
      <c r="R793" s="421"/>
      <c r="S793" s="108">
        <f t="shared" si="90"/>
        <v>0</v>
      </c>
      <c r="T793" s="341">
        <f>IF(ISBLANK($B793),0,VLOOKUP($B793,Listen!$A$2:$C$45,2,FALSE))</f>
        <v>0</v>
      </c>
      <c r="U793" s="341">
        <f>IF(ISBLANK($B793),0,VLOOKUP($B793,Listen!$A$2:$C$45,3,FALSE))</f>
        <v>0</v>
      </c>
      <c r="V793" s="342">
        <f t="shared" si="92"/>
        <v>0</v>
      </c>
      <c r="W793" s="342">
        <f t="shared" si="87"/>
        <v>0</v>
      </c>
      <c r="X793" s="342">
        <f t="shared" si="87"/>
        <v>0</v>
      </c>
      <c r="Y793" s="342">
        <f t="shared" si="87"/>
        <v>0</v>
      </c>
      <c r="Z793" s="342">
        <f t="shared" si="87"/>
        <v>0</v>
      </c>
      <c r="AA793" s="342">
        <f t="shared" si="87"/>
        <v>0</v>
      </c>
      <c r="AB793" s="342">
        <f t="shared" si="87"/>
        <v>0</v>
      </c>
      <c r="AC793" s="109">
        <f t="shared" si="91"/>
        <v>0</v>
      </c>
      <c r="AD793" s="109">
        <f>IF(C793=A_Stammdaten!$B$12,E_SAV!$S793-E_SAV!$AE793,HLOOKUP(A_Stammdaten!$B$12-1,$AF$4:$AL$4004,ROW(C793)-3,FALSE)-$AE793)</f>
        <v>0</v>
      </c>
      <c r="AE793" s="109">
        <f>HLOOKUP(A_Stammdaten!$B$12,$AF$4:$AL$4004,ROW(C793)-3,FALSE)</f>
        <v>0</v>
      </c>
      <c r="AF793" s="109">
        <f t="shared" si="89"/>
        <v>0</v>
      </c>
      <c r="AG793" s="109">
        <f t="shared" si="88"/>
        <v>0</v>
      </c>
      <c r="AH793" s="109">
        <f t="shared" si="88"/>
        <v>0</v>
      </c>
      <c r="AI793" s="109">
        <f t="shared" si="88"/>
        <v>0</v>
      </c>
      <c r="AJ793" s="109">
        <f t="shared" si="88"/>
        <v>0</v>
      </c>
      <c r="AK793" s="109">
        <f t="shared" si="88"/>
        <v>0</v>
      </c>
      <c r="AL793" s="109">
        <f t="shared" si="88"/>
        <v>0</v>
      </c>
    </row>
    <row r="794" spans="1:38" x14ac:dyDescent="0.3">
      <c r="A794" s="421"/>
      <c r="B794" s="421"/>
      <c r="C794" s="422"/>
      <c r="D794" s="423"/>
      <c r="E794" s="421"/>
      <c r="F794" s="421"/>
      <c r="G794" s="421"/>
      <c r="H794" s="421"/>
      <c r="I794" s="421"/>
      <c r="J794" s="421"/>
      <c r="K794" s="421"/>
      <c r="L794" s="421"/>
      <c r="M794" s="423"/>
      <c r="N794" s="340">
        <f>IF(C794&gt;A_Stammdaten!$B$12,0,SUM(E794,F794,H794,J794:K794)-SUM(G794,I794,L794:M794))</f>
        <v>0</v>
      </c>
      <c r="O794" s="421"/>
      <c r="P794" s="421"/>
      <c r="Q794" s="421"/>
      <c r="R794" s="421"/>
      <c r="S794" s="108">
        <f t="shared" si="90"/>
        <v>0</v>
      </c>
      <c r="T794" s="341">
        <f>IF(ISBLANK($B794),0,VLOOKUP($B794,Listen!$A$2:$C$45,2,FALSE))</f>
        <v>0</v>
      </c>
      <c r="U794" s="341">
        <f>IF(ISBLANK($B794),0,VLOOKUP($B794,Listen!$A$2:$C$45,3,FALSE))</f>
        <v>0</v>
      </c>
      <c r="V794" s="342">
        <f t="shared" si="92"/>
        <v>0</v>
      </c>
      <c r="W794" s="342">
        <f t="shared" si="87"/>
        <v>0</v>
      </c>
      <c r="X794" s="342">
        <f t="shared" si="87"/>
        <v>0</v>
      </c>
      <c r="Y794" s="342">
        <f t="shared" si="87"/>
        <v>0</v>
      </c>
      <c r="Z794" s="342">
        <f t="shared" si="87"/>
        <v>0</v>
      </c>
      <c r="AA794" s="342">
        <f t="shared" si="87"/>
        <v>0</v>
      </c>
      <c r="AB794" s="342">
        <f t="shared" si="87"/>
        <v>0</v>
      </c>
      <c r="AC794" s="109">
        <f t="shared" si="91"/>
        <v>0</v>
      </c>
      <c r="AD794" s="109">
        <f>IF(C794=A_Stammdaten!$B$12,E_SAV!$S794-E_SAV!$AE794,HLOOKUP(A_Stammdaten!$B$12-1,$AF$4:$AL$4004,ROW(C794)-3,FALSE)-$AE794)</f>
        <v>0</v>
      </c>
      <c r="AE794" s="109">
        <f>HLOOKUP(A_Stammdaten!$B$12,$AF$4:$AL$4004,ROW(C794)-3,FALSE)</f>
        <v>0</v>
      </c>
      <c r="AF794" s="109">
        <f t="shared" si="89"/>
        <v>0</v>
      </c>
      <c r="AG794" s="109">
        <f t="shared" si="88"/>
        <v>0</v>
      </c>
      <c r="AH794" s="109">
        <f t="shared" si="88"/>
        <v>0</v>
      </c>
      <c r="AI794" s="109">
        <f t="shared" si="88"/>
        <v>0</v>
      </c>
      <c r="AJ794" s="109">
        <f t="shared" si="88"/>
        <v>0</v>
      </c>
      <c r="AK794" s="109">
        <f t="shared" si="88"/>
        <v>0</v>
      </c>
      <c r="AL794" s="109">
        <f t="shared" si="88"/>
        <v>0</v>
      </c>
    </row>
    <row r="795" spans="1:38" x14ac:dyDescent="0.3">
      <c r="A795" s="421"/>
      <c r="B795" s="421"/>
      <c r="C795" s="422"/>
      <c r="D795" s="423"/>
      <c r="E795" s="421"/>
      <c r="F795" s="421"/>
      <c r="G795" s="421"/>
      <c r="H795" s="421"/>
      <c r="I795" s="421"/>
      <c r="J795" s="421"/>
      <c r="K795" s="421"/>
      <c r="L795" s="421"/>
      <c r="M795" s="423"/>
      <c r="N795" s="340">
        <f>IF(C795&gt;A_Stammdaten!$B$12,0,SUM(E795,F795,H795,J795:K795)-SUM(G795,I795,L795:M795))</f>
        <v>0</v>
      </c>
      <c r="O795" s="421"/>
      <c r="P795" s="421"/>
      <c r="Q795" s="421"/>
      <c r="R795" s="421"/>
      <c r="S795" s="108">
        <f t="shared" si="90"/>
        <v>0</v>
      </c>
      <c r="T795" s="341">
        <f>IF(ISBLANK($B795),0,VLOOKUP($B795,Listen!$A$2:$C$45,2,FALSE))</f>
        <v>0</v>
      </c>
      <c r="U795" s="341">
        <f>IF(ISBLANK($B795),0,VLOOKUP($B795,Listen!$A$2:$C$45,3,FALSE))</f>
        <v>0</v>
      </c>
      <c r="V795" s="342">
        <f t="shared" si="92"/>
        <v>0</v>
      </c>
      <c r="W795" s="342">
        <f t="shared" si="87"/>
        <v>0</v>
      </c>
      <c r="X795" s="342">
        <f t="shared" si="87"/>
        <v>0</v>
      </c>
      <c r="Y795" s="342">
        <f t="shared" si="87"/>
        <v>0</v>
      </c>
      <c r="Z795" s="342">
        <f t="shared" si="87"/>
        <v>0</v>
      </c>
      <c r="AA795" s="342">
        <f t="shared" si="87"/>
        <v>0</v>
      </c>
      <c r="AB795" s="342">
        <f t="shared" si="87"/>
        <v>0</v>
      </c>
      <c r="AC795" s="109">
        <f t="shared" si="91"/>
        <v>0</v>
      </c>
      <c r="AD795" s="109">
        <f>IF(C795=A_Stammdaten!$B$12,E_SAV!$S795-E_SAV!$AE795,HLOOKUP(A_Stammdaten!$B$12-1,$AF$4:$AL$4004,ROW(C795)-3,FALSE)-$AE795)</f>
        <v>0</v>
      </c>
      <c r="AE795" s="109">
        <f>HLOOKUP(A_Stammdaten!$B$12,$AF$4:$AL$4004,ROW(C795)-3,FALSE)</f>
        <v>0</v>
      </c>
      <c r="AF795" s="109">
        <f t="shared" si="89"/>
        <v>0</v>
      </c>
      <c r="AG795" s="109">
        <f t="shared" si="88"/>
        <v>0</v>
      </c>
      <c r="AH795" s="109">
        <f t="shared" si="88"/>
        <v>0</v>
      </c>
      <c r="AI795" s="109">
        <f t="shared" si="88"/>
        <v>0</v>
      </c>
      <c r="AJ795" s="109">
        <f t="shared" si="88"/>
        <v>0</v>
      </c>
      <c r="AK795" s="109">
        <f t="shared" si="88"/>
        <v>0</v>
      </c>
      <c r="AL795" s="109">
        <f t="shared" si="88"/>
        <v>0</v>
      </c>
    </row>
    <row r="796" spans="1:38" x14ac:dyDescent="0.3">
      <c r="A796" s="421"/>
      <c r="B796" s="421"/>
      <c r="C796" s="422"/>
      <c r="D796" s="423"/>
      <c r="E796" s="421"/>
      <c r="F796" s="421"/>
      <c r="G796" s="421"/>
      <c r="H796" s="421"/>
      <c r="I796" s="421"/>
      <c r="J796" s="421"/>
      <c r="K796" s="421"/>
      <c r="L796" s="421"/>
      <c r="M796" s="423"/>
      <c r="N796" s="340">
        <f>IF(C796&gt;A_Stammdaten!$B$12,0,SUM(E796,F796,H796,J796:K796)-SUM(G796,I796,L796:M796))</f>
        <v>0</v>
      </c>
      <c r="O796" s="421"/>
      <c r="P796" s="421"/>
      <c r="Q796" s="421"/>
      <c r="R796" s="421"/>
      <c r="S796" s="108">
        <f t="shared" si="90"/>
        <v>0</v>
      </c>
      <c r="T796" s="341">
        <f>IF(ISBLANK($B796),0,VLOOKUP($B796,Listen!$A$2:$C$45,2,FALSE))</f>
        <v>0</v>
      </c>
      <c r="U796" s="341">
        <f>IF(ISBLANK($B796),0,VLOOKUP($B796,Listen!$A$2:$C$45,3,FALSE))</f>
        <v>0</v>
      </c>
      <c r="V796" s="342">
        <f t="shared" si="92"/>
        <v>0</v>
      </c>
      <c r="W796" s="342">
        <f t="shared" si="87"/>
        <v>0</v>
      </c>
      <c r="X796" s="342">
        <f t="shared" si="87"/>
        <v>0</v>
      </c>
      <c r="Y796" s="342">
        <f t="shared" si="87"/>
        <v>0</v>
      </c>
      <c r="Z796" s="342">
        <f t="shared" si="87"/>
        <v>0</v>
      </c>
      <c r="AA796" s="342">
        <f t="shared" si="87"/>
        <v>0</v>
      </c>
      <c r="AB796" s="342">
        <f t="shared" ref="W796:AB839" si="93">$T796</f>
        <v>0</v>
      </c>
      <c r="AC796" s="109">
        <f t="shared" si="91"/>
        <v>0</v>
      </c>
      <c r="AD796" s="109">
        <f>IF(C796=A_Stammdaten!$B$12,E_SAV!$S796-E_SAV!$AE796,HLOOKUP(A_Stammdaten!$B$12-1,$AF$4:$AL$4004,ROW(C796)-3,FALSE)-$AE796)</f>
        <v>0</v>
      </c>
      <c r="AE796" s="109">
        <f>HLOOKUP(A_Stammdaten!$B$12,$AF$4:$AL$4004,ROW(C796)-3,FALSE)</f>
        <v>0</v>
      </c>
      <c r="AF796" s="109">
        <f t="shared" si="89"/>
        <v>0</v>
      </c>
      <c r="AG796" s="109">
        <f t="shared" si="88"/>
        <v>0</v>
      </c>
      <c r="AH796" s="109">
        <f t="shared" si="88"/>
        <v>0</v>
      </c>
      <c r="AI796" s="109">
        <f t="shared" si="88"/>
        <v>0</v>
      </c>
      <c r="AJ796" s="109">
        <f t="shared" ref="AJ796:AL859" si="94">IF(OR($C796=0,$S796=0,Z796-(AJ$4-$C796)=0),0,IF($C796&lt;AJ$4,AI796-AI796/(Z796-(AJ$4-$C796)),IF($C796=AJ$4,$S796-$S796/Z796,0)))</f>
        <v>0</v>
      </c>
      <c r="AK796" s="109">
        <f t="shared" si="94"/>
        <v>0</v>
      </c>
      <c r="AL796" s="109">
        <f t="shared" si="94"/>
        <v>0</v>
      </c>
    </row>
    <row r="797" spans="1:38" x14ac:dyDescent="0.3">
      <c r="A797" s="421"/>
      <c r="B797" s="421"/>
      <c r="C797" s="422"/>
      <c r="D797" s="423"/>
      <c r="E797" s="421"/>
      <c r="F797" s="421"/>
      <c r="G797" s="421"/>
      <c r="H797" s="421"/>
      <c r="I797" s="421"/>
      <c r="J797" s="421"/>
      <c r="K797" s="421"/>
      <c r="L797" s="421"/>
      <c r="M797" s="423"/>
      <c r="N797" s="340">
        <f>IF(C797&gt;A_Stammdaten!$B$12,0,SUM(E797,F797,H797,J797:K797)-SUM(G797,I797,L797:M797))</f>
        <v>0</v>
      </c>
      <c r="O797" s="421"/>
      <c r="P797" s="421"/>
      <c r="Q797" s="421"/>
      <c r="R797" s="421"/>
      <c r="S797" s="108">
        <f t="shared" si="90"/>
        <v>0</v>
      </c>
      <c r="T797" s="341">
        <f>IF(ISBLANK($B797),0,VLOOKUP($B797,Listen!$A$2:$C$45,2,FALSE))</f>
        <v>0</v>
      </c>
      <c r="U797" s="341">
        <f>IF(ISBLANK($B797),0,VLOOKUP($B797,Listen!$A$2:$C$45,3,FALSE))</f>
        <v>0</v>
      </c>
      <c r="V797" s="342">
        <f t="shared" si="92"/>
        <v>0</v>
      </c>
      <c r="W797" s="342">
        <f t="shared" si="93"/>
        <v>0</v>
      </c>
      <c r="X797" s="342">
        <f t="shared" si="93"/>
        <v>0</v>
      </c>
      <c r="Y797" s="342">
        <f t="shared" si="93"/>
        <v>0</v>
      </c>
      <c r="Z797" s="342">
        <f t="shared" si="93"/>
        <v>0</v>
      </c>
      <c r="AA797" s="342">
        <f t="shared" si="93"/>
        <v>0</v>
      </c>
      <c r="AB797" s="342">
        <f t="shared" si="93"/>
        <v>0</v>
      </c>
      <c r="AC797" s="109">
        <f t="shared" si="91"/>
        <v>0</v>
      </c>
      <c r="AD797" s="109">
        <f>IF(C797=A_Stammdaten!$B$12,E_SAV!$S797-E_SAV!$AE797,HLOOKUP(A_Stammdaten!$B$12-1,$AF$4:$AL$4004,ROW(C797)-3,FALSE)-$AE797)</f>
        <v>0</v>
      </c>
      <c r="AE797" s="109">
        <f>HLOOKUP(A_Stammdaten!$B$12,$AF$4:$AL$4004,ROW(C797)-3,FALSE)</f>
        <v>0</v>
      </c>
      <c r="AF797" s="109">
        <f t="shared" si="89"/>
        <v>0</v>
      </c>
      <c r="AG797" s="109">
        <f t="shared" ref="AG797:AL860" si="95">IF(OR($C797=0,$S797=0,W797-(AG$4-$C797)=0),0,IF($C797&lt;AG$4,AF797-AF797/(W797-(AG$4-$C797)),IF($C797=AG$4,$S797-$S797/W797,0)))</f>
        <v>0</v>
      </c>
      <c r="AH797" s="109">
        <f t="shared" si="95"/>
        <v>0</v>
      </c>
      <c r="AI797" s="109">
        <f t="shared" si="95"/>
        <v>0</v>
      </c>
      <c r="AJ797" s="109">
        <f t="shared" si="94"/>
        <v>0</v>
      </c>
      <c r="AK797" s="109">
        <f t="shared" si="94"/>
        <v>0</v>
      </c>
      <c r="AL797" s="109">
        <f t="shared" si="94"/>
        <v>0</v>
      </c>
    </row>
    <row r="798" spans="1:38" x14ac:dyDescent="0.3">
      <c r="A798" s="421"/>
      <c r="B798" s="421"/>
      <c r="C798" s="422"/>
      <c r="D798" s="423"/>
      <c r="E798" s="421"/>
      <c r="F798" s="421"/>
      <c r="G798" s="421"/>
      <c r="H798" s="421"/>
      <c r="I798" s="421"/>
      <c r="J798" s="421"/>
      <c r="K798" s="421"/>
      <c r="L798" s="421"/>
      <c r="M798" s="423"/>
      <c r="N798" s="340">
        <f>IF(C798&gt;A_Stammdaten!$B$12,0,SUM(E798,F798,H798,J798:K798)-SUM(G798,I798,L798:M798))</f>
        <v>0</v>
      </c>
      <c r="O798" s="421"/>
      <c r="P798" s="421"/>
      <c r="Q798" s="421"/>
      <c r="R798" s="421"/>
      <c r="S798" s="108">
        <f t="shared" si="90"/>
        <v>0</v>
      </c>
      <c r="T798" s="341">
        <f>IF(ISBLANK($B798),0,VLOOKUP($B798,Listen!$A$2:$C$45,2,FALSE))</f>
        <v>0</v>
      </c>
      <c r="U798" s="341">
        <f>IF(ISBLANK($B798),0,VLOOKUP($B798,Listen!$A$2:$C$45,3,FALSE))</f>
        <v>0</v>
      </c>
      <c r="V798" s="342">
        <f t="shared" si="92"/>
        <v>0</v>
      </c>
      <c r="W798" s="342">
        <f t="shared" si="93"/>
        <v>0</v>
      </c>
      <c r="X798" s="342">
        <f t="shared" si="93"/>
        <v>0</v>
      </c>
      <c r="Y798" s="342">
        <f t="shared" si="93"/>
        <v>0</v>
      </c>
      <c r="Z798" s="342">
        <f t="shared" si="93"/>
        <v>0</v>
      </c>
      <c r="AA798" s="342">
        <f t="shared" si="93"/>
        <v>0</v>
      </c>
      <c r="AB798" s="342">
        <f t="shared" si="93"/>
        <v>0</v>
      </c>
      <c r="AC798" s="109">
        <f t="shared" si="91"/>
        <v>0</v>
      </c>
      <c r="AD798" s="109">
        <f>IF(C798=A_Stammdaten!$B$12,E_SAV!$S798-E_SAV!$AE798,HLOOKUP(A_Stammdaten!$B$12-1,$AF$4:$AL$4004,ROW(C798)-3,FALSE)-$AE798)</f>
        <v>0</v>
      </c>
      <c r="AE798" s="109">
        <f>HLOOKUP(A_Stammdaten!$B$12,$AF$4:$AL$4004,ROW(C798)-3,FALSE)</f>
        <v>0</v>
      </c>
      <c r="AF798" s="109">
        <f t="shared" si="89"/>
        <v>0</v>
      </c>
      <c r="AG798" s="109">
        <f t="shared" si="95"/>
        <v>0</v>
      </c>
      <c r="AH798" s="109">
        <f t="shared" si="95"/>
        <v>0</v>
      </c>
      <c r="AI798" s="109">
        <f t="shared" si="95"/>
        <v>0</v>
      </c>
      <c r="AJ798" s="109">
        <f t="shared" si="94"/>
        <v>0</v>
      </c>
      <c r="AK798" s="109">
        <f t="shared" si="94"/>
        <v>0</v>
      </c>
      <c r="AL798" s="109">
        <f t="shared" si="94"/>
        <v>0</v>
      </c>
    </row>
    <row r="799" spans="1:38" x14ac:dyDescent="0.3">
      <c r="A799" s="421"/>
      <c r="B799" s="421"/>
      <c r="C799" s="422"/>
      <c r="D799" s="423"/>
      <c r="E799" s="421"/>
      <c r="F799" s="421"/>
      <c r="G799" s="421"/>
      <c r="H799" s="421"/>
      <c r="I799" s="421"/>
      <c r="J799" s="421"/>
      <c r="K799" s="421"/>
      <c r="L799" s="421"/>
      <c r="M799" s="423"/>
      <c r="N799" s="340">
        <f>IF(C799&gt;A_Stammdaten!$B$12,0,SUM(E799,F799,H799,J799:K799)-SUM(G799,I799,L799:M799))</f>
        <v>0</v>
      </c>
      <c r="O799" s="421"/>
      <c r="P799" s="421"/>
      <c r="Q799" s="421"/>
      <c r="R799" s="421"/>
      <c r="S799" s="108">
        <f t="shared" si="90"/>
        <v>0</v>
      </c>
      <c r="T799" s="341">
        <f>IF(ISBLANK($B799),0,VLOOKUP($B799,Listen!$A$2:$C$45,2,FALSE))</f>
        <v>0</v>
      </c>
      <c r="U799" s="341">
        <f>IF(ISBLANK($B799),0,VLOOKUP($B799,Listen!$A$2:$C$45,3,FALSE))</f>
        <v>0</v>
      </c>
      <c r="V799" s="342">
        <f t="shared" si="92"/>
        <v>0</v>
      </c>
      <c r="W799" s="342">
        <f t="shared" si="93"/>
        <v>0</v>
      </c>
      <c r="X799" s="342">
        <f t="shared" si="93"/>
        <v>0</v>
      </c>
      <c r="Y799" s="342">
        <f t="shared" si="93"/>
        <v>0</v>
      </c>
      <c r="Z799" s="342">
        <f t="shared" si="93"/>
        <v>0</v>
      </c>
      <c r="AA799" s="342">
        <f t="shared" si="93"/>
        <v>0</v>
      </c>
      <c r="AB799" s="342">
        <f t="shared" si="93"/>
        <v>0</v>
      </c>
      <c r="AC799" s="109">
        <f t="shared" si="91"/>
        <v>0</v>
      </c>
      <c r="AD799" s="109">
        <f>IF(C799=A_Stammdaten!$B$12,E_SAV!$S799-E_SAV!$AE799,HLOOKUP(A_Stammdaten!$B$12-1,$AF$4:$AL$4004,ROW(C799)-3,FALSE)-$AE799)</f>
        <v>0</v>
      </c>
      <c r="AE799" s="109">
        <f>HLOOKUP(A_Stammdaten!$B$12,$AF$4:$AL$4004,ROW(C799)-3,FALSE)</f>
        <v>0</v>
      </c>
      <c r="AF799" s="109">
        <f t="shared" si="89"/>
        <v>0</v>
      </c>
      <c r="AG799" s="109">
        <f t="shared" si="95"/>
        <v>0</v>
      </c>
      <c r="AH799" s="109">
        <f t="shared" si="95"/>
        <v>0</v>
      </c>
      <c r="AI799" s="109">
        <f t="shared" si="95"/>
        <v>0</v>
      </c>
      <c r="AJ799" s="109">
        <f t="shared" si="94"/>
        <v>0</v>
      </c>
      <c r="AK799" s="109">
        <f t="shared" si="94"/>
        <v>0</v>
      </c>
      <c r="AL799" s="109">
        <f t="shared" si="94"/>
        <v>0</v>
      </c>
    </row>
    <row r="800" spans="1:38" x14ac:dyDescent="0.3">
      <c r="A800" s="421"/>
      <c r="B800" s="421"/>
      <c r="C800" s="422"/>
      <c r="D800" s="423"/>
      <c r="E800" s="421"/>
      <c r="F800" s="421"/>
      <c r="G800" s="421"/>
      <c r="H800" s="421"/>
      <c r="I800" s="421"/>
      <c r="J800" s="421"/>
      <c r="K800" s="421"/>
      <c r="L800" s="421"/>
      <c r="M800" s="423"/>
      <c r="N800" s="340">
        <f>IF(C800&gt;A_Stammdaten!$B$12,0,SUM(E800,F800,H800,J800:K800)-SUM(G800,I800,L800:M800))</f>
        <v>0</v>
      </c>
      <c r="O800" s="421"/>
      <c r="P800" s="421"/>
      <c r="Q800" s="421"/>
      <c r="R800" s="421"/>
      <c r="S800" s="108">
        <f t="shared" si="90"/>
        <v>0</v>
      </c>
      <c r="T800" s="341">
        <f>IF(ISBLANK($B800),0,VLOOKUP($B800,Listen!$A$2:$C$45,2,FALSE))</f>
        <v>0</v>
      </c>
      <c r="U800" s="341">
        <f>IF(ISBLANK($B800),0,VLOOKUP($B800,Listen!$A$2:$C$45,3,FALSE))</f>
        <v>0</v>
      </c>
      <c r="V800" s="342">
        <f t="shared" si="92"/>
        <v>0</v>
      </c>
      <c r="W800" s="342">
        <f t="shared" si="93"/>
        <v>0</v>
      </c>
      <c r="X800" s="342">
        <f t="shared" si="93"/>
        <v>0</v>
      </c>
      <c r="Y800" s="342">
        <f t="shared" si="93"/>
        <v>0</v>
      </c>
      <c r="Z800" s="342">
        <f t="shared" si="93"/>
        <v>0</v>
      </c>
      <c r="AA800" s="342">
        <f t="shared" si="93"/>
        <v>0</v>
      </c>
      <c r="AB800" s="342">
        <f t="shared" si="93"/>
        <v>0</v>
      </c>
      <c r="AC800" s="109">
        <f t="shared" si="91"/>
        <v>0</v>
      </c>
      <c r="AD800" s="109">
        <f>IF(C800=A_Stammdaten!$B$12,E_SAV!$S800-E_SAV!$AE800,HLOOKUP(A_Stammdaten!$B$12-1,$AF$4:$AL$4004,ROW(C800)-3,FALSE)-$AE800)</f>
        <v>0</v>
      </c>
      <c r="AE800" s="109">
        <f>HLOOKUP(A_Stammdaten!$B$12,$AF$4:$AL$4004,ROW(C800)-3,FALSE)</f>
        <v>0</v>
      </c>
      <c r="AF800" s="109">
        <f t="shared" si="89"/>
        <v>0</v>
      </c>
      <c r="AG800" s="109">
        <f t="shared" si="95"/>
        <v>0</v>
      </c>
      <c r="AH800" s="109">
        <f t="shared" si="95"/>
        <v>0</v>
      </c>
      <c r="AI800" s="109">
        <f t="shared" si="95"/>
        <v>0</v>
      </c>
      <c r="AJ800" s="109">
        <f t="shared" si="94"/>
        <v>0</v>
      </c>
      <c r="AK800" s="109">
        <f t="shared" si="94"/>
        <v>0</v>
      </c>
      <c r="AL800" s="109">
        <f t="shared" si="94"/>
        <v>0</v>
      </c>
    </row>
    <row r="801" spans="1:38" x14ac:dyDescent="0.3">
      <c r="A801" s="421"/>
      <c r="B801" s="421"/>
      <c r="C801" s="422"/>
      <c r="D801" s="423"/>
      <c r="E801" s="421"/>
      <c r="F801" s="421"/>
      <c r="G801" s="421"/>
      <c r="H801" s="421"/>
      <c r="I801" s="421"/>
      <c r="J801" s="421"/>
      <c r="K801" s="421"/>
      <c r="L801" s="421"/>
      <c r="M801" s="423"/>
      <c r="N801" s="340">
        <f>IF(C801&gt;A_Stammdaten!$B$12,0,SUM(E801,F801,H801,J801:K801)-SUM(G801,I801,L801:M801))</f>
        <v>0</v>
      </c>
      <c r="O801" s="421"/>
      <c r="P801" s="421"/>
      <c r="Q801" s="421"/>
      <c r="R801" s="421"/>
      <c r="S801" s="108">
        <f t="shared" si="90"/>
        <v>0</v>
      </c>
      <c r="T801" s="341">
        <f>IF(ISBLANK($B801),0,VLOOKUP($B801,Listen!$A$2:$C$45,2,FALSE))</f>
        <v>0</v>
      </c>
      <c r="U801" s="341">
        <f>IF(ISBLANK($B801),0,VLOOKUP($B801,Listen!$A$2:$C$45,3,FALSE))</f>
        <v>0</v>
      </c>
      <c r="V801" s="342">
        <f t="shared" si="92"/>
        <v>0</v>
      </c>
      <c r="W801" s="342">
        <f t="shared" si="93"/>
        <v>0</v>
      </c>
      <c r="X801" s="342">
        <f t="shared" si="93"/>
        <v>0</v>
      </c>
      <c r="Y801" s="342">
        <f t="shared" si="93"/>
        <v>0</v>
      </c>
      <c r="Z801" s="342">
        <f t="shared" si="93"/>
        <v>0</v>
      </c>
      <c r="AA801" s="342">
        <f t="shared" si="93"/>
        <v>0</v>
      </c>
      <c r="AB801" s="342">
        <f t="shared" si="93"/>
        <v>0</v>
      </c>
      <c r="AC801" s="109">
        <f t="shared" si="91"/>
        <v>0</v>
      </c>
      <c r="AD801" s="109">
        <f>IF(C801=A_Stammdaten!$B$12,E_SAV!$S801-E_SAV!$AE801,HLOOKUP(A_Stammdaten!$B$12-1,$AF$4:$AL$4004,ROW(C801)-3,FALSE)-$AE801)</f>
        <v>0</v>
      </c>
      <c r="AE801" s="109">
        <f>HLOOKUP(A_Stammdaten!$B$12,$AF$4:$AL$4004,ROW(C801)-3,FALSE)</f>
        <v>0</v>
      </c>
      <c r="AF801" s="109">
        <f t="shared" si="89"/>
        <v>0</v>
      </c>
      <c r="AG801" s="109">
        <f t="shared" si="95"/>
        <v>0</v>
      </c>
      <c r="AH801" s="109">
        <f t="shared" si="95"/>
        <v>0</v>
      </c>
      <c r="AI801" s="109">
        <f t="shared" si="95"/>
        <v>0</v>
      </c>
      <c r="AJ801" s="109">
        <f t="shared" si="94"/>
        <v>0</v>
      </c>
      <c r="AK801" s="109">
        <f t="shared" si="94"/>
        <v>0</v>
      </c>
      <c r="AL801" s="109">
        <f t="shared" si="94"/>
        <v>0</v>
      </c>
    </row>
    <row r="802" spans="1:38" x14ac:dyDescent="0.3">
      <c r="A802" s="421"/>
      <c r="B802" s="421"/>
      <c r="C802" s="422"/>
      <c r="D802" s="423"/>
      <c r="E802" s="421"/>
      <c r="F802" s="421"/>
      <c r="G802" s="421"/>
      <c r="H802" s="421"/>
      <c r="I802" s="421"/>
      <c r="J802" s="421"/>
      <c r="K802" s="421"/>
      <c r="L802" s="421"/>
      <c r="M802" s="423"/>
      <c r="N802" s="340">
        <f>IF(C802&gt;A_Stammdaten!$B$12,0,SUM(E802,F802,H802,J802:K802)-SUM(G802,I802,L802:M802))</f>
        <v>0</v>
      </c>
      <c r="O802" s="421"/>
      <c r="P802" s="421"/>
      <c r="Q802" s="421"/>
      <c r="R802" s="421"/>
      <c r="S802" s="108">
        <f t="shared" si="90"/>
        <v>0</v>
      </c>
      <c r="T802" s="341">
        <f>IF(ISBLANK($B802),0,VLOOKUP($B802,Listen!$A$2:$C$45,2,FALSE))</f>
        <v>0</v>
      </c>
      <c r="U802" s="341">
        <f>IF(ISBLANK($B802),0,VLOOKUP($B802,Listen!$A$2:$C$45,3,FALSE))</f>
        <v>0</v>
      </c>
      <c r="V802" s="342">
        <f t="shared" si="92"/>
        <v>0</v>
      </c>
      <c r="W802" s="342">
        <f t="shared" si="93"/>
        <v>0</v>
      </c>
      <c r="X802" s="342">
        <f t="shared" si="93"/>
        <v>0</v>
      </c>
      <c r="Y802" s="342">
        <f t="shared" si="93"/>
        <v>0</v>
      </c>
      <c r="Z802" s="342">
        <f t="shared" si="93"/>
        <v>0</v>
      </c>
      <c r="AA802" s="342">
        <f t="shared" si="93"/>
        <v>0</v>
      </c>
      <c r="AB802" s="342">
        <f t="shared" si="93"/>
        <v>0</v>
      </c>
      <c r="AC802" s="109">
        <f t="shared" si="91"/>
        <v>0</v>
      </c>
      <c r="AD802" s="109">
        <f>IF(C802=A_Stammdaten!$B$12,E_SAV!$S802-E_SAV!$AE802,HLOOKUP(A_Stammdaten!$B$12-1,$AF$4:$AL$4004,ROW(C802)-3,FALSE)-$AE802)</f>
        <v>0</v>
      </c>
      <c r="AE802" s="109">
        <f>HLOOKUP(A_Stammdaten!$B$12,$AF$4:$AL$4004,ROW(C802)-3,FALSE)</f>
        <v>0</v>
      </c>
      <c r="AF802" s="109">
        <f t="shared" si="89"/>
        <v>0</v>
      </c>
      <c r="AG802" s="109">
        <f t="shared" si="95"/>
        <v>0</v>
      </c>
      <c r="AH802" s="109">
        <f t="shared" si="95"/>
        <v>0</v>
      </c>
      <c r="AI802" s="109">
        <f t="shared" si="95"/>
        <v>0</v>
      </c>
      <c r="AJ802" s="109">
        <f t="shared" si="94"/>
        <v>0</v>
      </c>
      <c r="AK802" s="109">
        <f t="shared" si="94"/>
        <v>0</v>
      </c>
      <c r="AL802" s="109">
        <f t="shared" si="94"/>
        <v>0</v>
      </c>
    </row>
    <row r="803" spans="1:38" x14ac:dyDescent="0.3">
      <c r="A803" s="421"/>
      <c r="B803" s="421"/>
      <c r="C803" s="422"/>
      <c r="D803" s="423"/>
      <c r="E803" s="421"/>
      <c r="F803" s="421"/>
      <c r="G803" s="421"/>
      <c r="H803" s="421"/>
      <c r="I803" s="421"/>
      <c r="J803" s="421"/>
      <c r="K803" s="421"/>
      <c r="L803" s="421"/>
      <c r="M803" s="423"/>
      <c r="N803" s="340">
        <f>IF(C803&gt;A_Stammdaten!$B$12,0,SUM(E803,F803,H803,J803:K803)-SUM(G803,I803,L803:M803))</f>
        <v>0</v>
      </c>
      <c r="O803" s="421"/>
      <c r="P803" s="421"/>
      <c r="Q803" s="421"/>
      <c r="R803" s="421"/>
      <c r="S803" s="108">
        <f t="shared" si="90"/>
        <v>0</v>
      </c>
      <c r="T803" s="341">
        <f>IF(ISBLANK($B803),0,VLOOKUP($B803,Listen!$A$2:$C$45,2,FALSE))</f>
        <v>0</v>
      </c>
      <c r="U803" s="341">
        <f>IF(ISBLANK($B803),0,VLOOKUP($B803,Listen!$A$2:$C$45,3,FALSE))</f>
        <v>0</v>
      </c>
      <c r="V803" s="342">
        <f t="shared" si="92"/>
        <v>0</v>
      </c>
      <c r="W803" s="342">
        <f t="shared" si="93"/>
        <v>0</v>
      </c>
      <c r="X803" s="342">
        <f t="shared" si="93"/>
        <v>0</v>
      </c>
      <c r="Y803" s="342">
        <f t="shared" si="93"/>
        <v>0</v>
      </c>
      <c r="Z803" s="342">
        <f t="shared" si="93"/>
        <v>0</v>
      </c>
      <c r="AA803" s="342">
        <f t="shared" si="93"/>
        <v>0</v>
      </c>
      <c r="AB803" s="342">
        <f t="shared" si="93"/>
        <v>0</v>
      </c>
      <c r="AC803" s="109">
        <f t="shared" si="91"/>
        <v>0</v>
      </c>
      <c r="AD803" s="109">
        <f>IF(C803=A_Stammdaten!$B$12,E_SAV!$S803-E_SAV!$AE803,HLOOKUP(A_Stammdaten!$B$12-1,$AF$4:$AL$4004,ROW(C803)-3,FALSE)-$AE803)</f>
        <v>0</v>
      </c>
      <c r="AE803" s="109">
        <f>HLOOKUP(A_Stammdaten!$B$12,$AF$4:$AL$4004,ROW(C803)-3,FALSE)</f>
        <v>0</v>
      </c>
      <c r="AF803" s="109">
        <f t="shared" si="89"/>
        <v>0</v>
      </c>
      <c r="AG803" s="109">
        <f t="shared" si="95"/>
        <v>0</v>
      </c>
      <c r="AH803" s="109">
        <f t="shared" si="95"/>
        <v>0</v>
      </c>
      <c r="AI803" s="109">
        <f t="shared" si="95"/>
        <v>0</v>
      </c>
      <c r="AJ803" s="109">
        <f t="shared" si="94"/>
        <v>0</v>
      </c>
      <c r="AK803" s="109">
        <f t="shared" si="94"/>
        <v>0</v>
      </c>
      <c r="AL803" s="109">
        <f t="shared" si="94"/>
        <v>0</v>
      </c>
    </row>
    <row r="804" spans="1:38" x14ac:dyDescent="0.3">
      <c r="A804" s="421"/>
      <c r="B804" s="421"/>
      <c r="C804" s="422"/>
      <c r="D804" s="423"/>
      <c r="E804" s="421"/>
      <c r="F804" s="421"/>
      <c r="G804" s="421"/>
      <c r="H804" s="421"/>
      <c r="I804" s="421"/>
      <c r="J804" s="421"/>
      <c r="K804" s="421"/>
      <c r="L804" s="421"/>
      <c r="M804" s="423"/>
      <c r="N804" s="340">
        <f>IF(C804&gt;A_Stammdaten!$B$12,0,SUM(E804,F804,H804,J804:K804)-SUM(G804,I804,L804:M804))</f>
        <v>0</v>
      </c>
      <c r="O804" s="421"/>
      <c r="P804" s="421"/>
      <c r="Q804" s="421"/>
      <c r="R804" s="421"/>
      <c r="S804" s="108">
        <f t="shared" si="90"/>
        <v>0</v>
      </c>
      <c r="T804" s="341">
        <f>IF(ISBLANK($B804),0,VLOOKUP($B804,Listen!$A$2:$C$45,2,FALSE))</f>
        <v>0</v>
      </c>
      <c r="U804" s="341">
        <f>IF(ISBLANK($B804),0,VLOOKUP($B804,Listen!$A$2:$C$45,3,FALSE))</f>
        <v>0</v>
      </c>
      <c r="V804" s="342">
        <f t="shared" si="92"/>
        <v>0</v>
      </c>
      <c r="W804" s="342">
        <f t="shared" si="93"/>
        <v>0</v>
      </c>
      <c r="X804" s="342">
        <f t="shared" si="93"/>
        <v>0</v>
      </c>
      <c r="Y804" s="342">
        <f t="shared" si="93"/>
        <v>0</v>
      </c>
      <c r="Z804" s="342">
        <f t="shared" si="93"/>
        <v>0</v>
      </c>
      <c r="AA804" s="342">
        <f t="shared" si="93"/>
        <v>0</v>
      </c>
      <c r="AB804" s="342">
        <f t="shared" si="93"/>
        <v>0</v>
      </c>
      <c r="AC804" s="109">
        <f t="shared" si="91"/>
        <v>0</v>
      </c>
      <c r="AD804" s="109">
        <f>IF(C804=A_Stammdaten!$B$12,E_SAV!$S804-E_SAV!$AE804,HLOOKUP(A_Stammdaten!$B$12-1,$AF$4:$AL$4004,ROW(C804)-3,FALSE)-$AE804)</f>
        <v>0</v>
      </c>
      <c r="AE804" s="109">
        <f>HLOOKUP(A_Stammdaten!$B$12,$AF$4:$AL$4004,ROW(C804)-3,FALSE)</f>
        <v>0</v>
      </c>
      <c r="AF804" s="109">
        <f t="shared" si="89"/>
        <v>0</v>
      </c>
      <c r="AG804" s="109">
        <f t="shared" si="95"/>
        <v>0</v>
      </c>
      <c r="AH804" s="109">
        <f t="shared" si="95"/>
        <v>0</v>
      </c>
      <c r="AI804" s="109">
        <f t="shared" si="95"/>
        <v>0</v>
      </c>
      <c r="AJ804" s="109">
        <f t="shared" si="94"/>
        <v>0</v>
      </c>
      <c r="AK804" s="109">
        <f t="shared" si="94"/>
        <v>0</v>
      </c>
      <c r="AL804" s="109">
        <f t="shared" si="94"/>
        <v>0</v>
      </c>
    </row>
    <row r="805" spans="1:38" x14ac:dyDescent="0.3">
      <c r="A805" s="421"/>
      <c r="B805" s="421"/>
      <c r="C805" s="422"/>
      <c r="D805" s="423"/>
      <c r="E805" s="421"/>
      <c r="F805" s="421"/>
      <c r="G805" s="421"/>
      <c r="H805" s="421"/>
      <c r="I805" s="421"/>
      <c r="J805" s="421"/>
      <c r="K805" s="421"/>
      <c r="L805" s="421"/>
      <c r="M805" s="423"/>
      <c r="N805" s="340">
        <f>IF(C805&gt;A_Stammdaten!$B$12,0,SUM(E805,F805,H805,J805:K805)-SUM(G805,I805,L805:M805))</f>
        <v>0</v>
      </c>
      <c r="O805" s="421"/>
      <c r="P805" s="421"/>
      <c r="Q805" s="421"/>
      <c r="R805" s="421"/>
      <c r="S805" s="108">
        <f t="shared" si="90"/>
        <v>0</v>
      </c>
      <c r="T805" s="341">
        <f>IF(ISBLANK($B805),0,VLOOKUP($B805,Listen!$A$2:$C$45,2,FALSE))</f>
        <v>0</v>
      </c>
      <c r="U805" s="341">
        <f>IF(ISBLANK($B805),0,VLOOKUP($B805,Listen!$A$2:$C$45,3,FALSE))</f>
        <v>0</v>
      </c>
      <c r="V805" s="342">
        <f t="shared" si="92"/>
        <v>0</v>
      </c>
      <c r="W805" s="342">
        <f t="shared" si="93"/>
        <v>0</v>
      </c>
      <c r="X805" s="342">
        <f t="shared" si="93"/>
        <v>0</v>
      </c>
      <c r="Y805" s="342">
        <f t="shared" si="93"/>
        <v>0</v>
      </c>
      <c r="Z805" s="342">
        <f t="shared" si="93"/>
        <v>0</v>
      </c>
      <c r="AA805" s="342">
        <f t="shared" si="93"/>
        <v>0</v>
      </c>
      <c r="AB805" s="342">
        <f t="shared" si="93"/>
        <v>0</v>
      </c>
      <c r="AC805" s="109">
        <f t="shared" si="91"/>
        <v>0</v>
      </c>
      <c r="AD805" s="109">
        <f>IF(C805=A_Stammdaten!$B$12,E_SAV!$S805-E_SAV!$AE805,HLOOKUP(A_Stammdaten!$B$12-1,$AF$4:$AL$4004,ROW(C805)-3,FALSE)-$AE805)</f>
        <v>0</v>
      </c>
      <c r="AE805" s="109">
        <f>HLOOKUP(A_Stammdaten!$B$12,$AF$4:$AL$4004,ROW(C805)-3,FALSE)</f>
        <v>0</v>
      </c>
      <c r="AF805" s="109">
        <f t="shared" si="89"/>
        <v>0</v>
      </c>
      <c r="AG805" s="109">
        <f t="shared" si="95"/>
        <v>0</v>
      </c>
      <c r="AH805" s="109">
        <f t="shared" si="95"/>
        <v>0</v>
      </c>
      <c r="AI805" s="109">
        <f t="shared" si="95"/>
        <v>0</v>
      </c>
      <c r="AJ805" s="109">
        <f t="shared" si="94"/>
        <v>0</v>
      </c>
      <c r="AK805" s="109">
        <f t="shared" si="94"/>
        <v>0</v>
      </c>
      <c r="AL805" s="109">
        <f t="shared" si="94"/>
        <v>0</v>
      </c>
    </row>
    <row r="806" spans="1:38" x14ac:dyDescent="0.3">
      <c r="A806" s="421"/>
      <c r="B806" s="421"/>
      <c r="C806" s="422"/>
      <c r="D806" s="423"/>
      <c r="E806" s="421"/>
      <c r="F806" s="421"/>
      <c r="G806" s="421"/>
      <c r="H806" s="421"/>
      <c r="I806" s="421"/>
      <c r="J806" s="421"/>
      <c r="K806" s="421"/>
      <c r="L806" s="421"/>
      <c r="M806" s="423"/>
      <c r="N806" s="340">
        <f>IF(C806&gt;A_Stammdaten!$B$12,0,SUM(E806,F806,H806,J806:K806)-SUM(G806,I806,L806:M806))</f>
        <v>0</v>
      </c>
      <c r="O806" s="421"/>
      <c r="P806" s="421"/>
      <c r="Q806" s="421"/>
      <c r="R806" s="421"/>
      <c r="S806" s="108">
        <f t="shared" si="90"/>
        <v>0</v>
      </c>
      <c r="T806" s="341">
        <f>IF(ISBLANK($B806),0,VLOOKUP($B806,Listen!$A$2:$C$45,2,FALSE))</f>
        <v>0</v>
      </c>
      <c r="U806" s="341">
        <f>IF(ISBLANK($B806),0,VLOOKUP($B806,Listen!$A$2:$C$45,3,FALSE))</f>
        <v>0</v>
      </c>
      <c r="V806" s="342">
        <f t="shared" si="92"/>
        <v>0</v>
      </c>
      <c r="W806" s="342">
        <f t="shared" si="93"/>
        <v>0</v>
      </c>
      <c r="X806" s="342">
        <f t="shared" si="93"/>
        <v>0</v>
      </c>
      <c r="Y806" s="342">
        <f t="shared" si="93"/>
        <v>0</v>
      </c>
      <c r="Z806" s="342">
        <f t="shared" si="93"/>
        <v>0</v>
      </c>
      <c r="AA806" s="342">
        <f t="shared" si="93"/>
        <v>0</v>
      </c>
      <c r="AB806" s="342">
        <f t="shared" si="93"/>
        <v>0</v>
      </c>
      <c r="AC806" s="109">
        <f t="shared" si="91"/>
        <v>0</v>
      </c>
      <c r="AD806" s="109">
        <f>IF(C806=A_Stammdaten!$B$12,E_SAV!$S806-E_SAV!$AE806,HLOOKUP(A_Stammdaten!$B$12-1,$AF$4:$AL$4004,ROW(C806)-3,FALSE)-$AE806)</f>
        <v>0</v>
      </c>
      <c r="AE806" s="109">
        <f>HLOOKUP(A_Stammdaten!$B$12,$AF$4:$AL$4004,ROW(C806)-3,FALSE)</f>
        <v>0</v>
      </c>
      <c r="AF806" s="109">
        <f t="shared" si="89"/>
        <v>0</v>
      </c>
      <c r="AG806" s="109">
        <f t="shared" si="95"/>
        <v>0</v>
      </c>
      <c r="AH806" s="109">
        <f t="shared" si="95"/>
        <v>0</v>
      </c>
      <c r="AI806" s="109">
        <f t="shared" si="95"/>
        <v>0</v>
      </c>
      <c r="AJ806" s="109">
        <f t="shared" si="94"/>
        <v>0</v>
      </c>
      <c r="AK806" s="109">
        <f t="shared" si="94"/>
        <v>0</v>
      </c>
      <c r="AL806" s="109">
        <f t="shared" si="94"/>
        <v>0</v>
      </c>
    </row>
    <row r="807" spans="1:38" x14ac:dyDescent="0.3">
      <c r="A807" s="421"/>
      <c r="B807" s="421"/>
      <c r="C807" s="422"/>
      <c r="D807" s="423"/>
      <c r="E807" s="421"/>
      <c r="F807" s="421"/>
      <c r="G807" s="421"/>
      <c r="H807" s="421"/>
      <c r="I807" s="421"/>
      <c r="J807" s="421"/>
      <c r="K807" s="421"/>
      <c r="L807" s="421"/>
      <c r="M807" s="423"/>
      <c r="N807" s="340">
        <f>IF(C807&gt;A_Stammdaten!$B$12,0,SUM(E807,F807,H807,J807:K807)-SUM(G807,I807,L807:M807))</f>
        <v>0</v>
      </c>
      <c r="O807" s="421"/>
      <c r="P807" s="421"/>
      <c r="Q807" s="421"/>
      <c r="R807" s="421"/>
      <c r="S807" s="108">
        <f t="shared" si="90"/>
        <v>0</v>
      </c>
      <c r="T807" s="341">
        <f>IF(ISBLANK($B807),0,VLOOKUP($B807,Listen!$A$2:$C$45,2,FALSE))</f>
        <v>0</v>
      </c>
      <c r="U807" s="341">
        <f>IF(ISBLANK($B807),0,VLOOKUP($B807,Listen!$A$2:$C$45,3,FALSE))</f>
        <v>0</v>
      </c>
      <c r="V807" s="342">
        <f t="shared" si="92"/>
        <v>0</v>
      </c>
      <c r="W807" s="342">
        <f t="shared" si="93"/>
        <v>0</v>
      </c>
      <c r="X807" s="342">
        <f t="shared" si="93"/>
        <v>0</v>
      </c>
      <c r="Y807" s="342">
        <f t="shared" si="93"/>
        <v>0</v>
      </c>
      <c r="Z807" s="342">
        <f t="shared" si="93"/>
        <v>0</v>
      </c>
      <c r="AA807" s="342">
        <f t="shared" si="93"/>
        <v>0</v>
      </c>
      <c r="AB807" s="342">
        <f t="shared" si="93"/>
        <v>0</v>
      </c>
      <c r="AC807" s="109">
        <f t="shared" si="91"/>
        <v>0</v>
      </c>
      <c r="AD807" s="109">
        <f>IF(C807=A_Stammdaten!$B$12,E_SAV!$S807-E_SAV!$AE807,HLOOKUP(A_Stammdaten!$B$12-1,$AF$4:$AL$4004,ROW(C807)-3,FALSE)-$AE807)</f>
        <v>0</v>
      </c>
      <c r="AE807" s="109">
        <f>HLOOKUP(A_Stammdaten!$B$12,$AF$4:$AL$4004,ROW(C807)-3,FALSE)</f>
        <v>0</v>
      </c>
      <c r="AF807" s="109">
        <f t="shared" si="89"/>
        <v>0</v>
      </c>
      <c r="AG807" s="109">
        <f t="shared" si="95"/>
        <v>0</v>
      </c>
      <c r="AH807" s="109">
        <f t="shared" si="95"/>
        <v>0</v>
      </c>
      <c r="AI807" s="109">
        <f t="shared" si="95"/>
        <v>0</v>
      </c>
      <c r="AJ807" s="109">
        <f t="shared" si="94"/>
        <v>0</v>
      </c>
      <c r="AK807" s="109">
        <f t="shared" si="94"/>
        <v>0</v>
      </c>
      <c r="AL807" s="109">
        <f t="shared" si="94"/>
        <v>0</v>
      </c>
    </row>
    <row r="808" spans="1:38" x14ac:dyDescent="0.3">
      <c r="A808" s="421"/>
      <c r="B808" s="421"/>
      <c r="C808" s="422"/>
      <c r="D808" s="423"/>
      <c r="E808" s="421"/>
      <c r="F808" s="421"/>
      <c r="G808" s="421"/>
      <c r="H808" s="421"/>
      <c r="I808" s="421"/>
      <c r="J808" s="421"/>
      <c r="K808" s="421"/>
      <c r="L808" s="421"/>
      <c r="M808" s="423"/>
      <c r="N808" s="340">
        <f>IF(C808&gt;A_Stammdaten!$B$12,0,SUM(E808,F808,H808,J808:K808)-SUM(G808,I808,L808:M808))</f>
        <v>0</v>
      </c>
      <c r="O808" s="421"/>
      <c r="P808" s="421"/>
      <c r="Q808" s="421"/>
      <c r="R808" s="421"/>
      <c r="S808" s="108">
        <f t="shared" si="90"/>
        <v>0</v>
      </c>
      <c r="T808" s="341">
        <f>IF(ISBLANK($B808),0,VLOOKUP($B808,Listen!$A$2:$C$45,2,FALSE))</f>
        <v>0</v>
      </c>
      <c r="U808" s="341">
        <f>IF(ISBLANK($B808),0,VLOOKUP($B808,Listen!$A$2:$C$45,3,FALSE))</f>
        <v>0</v>
      </c>
      <c r="V808" s="342">
        <f t="shared" si="92"/>
        <v>0</v>
      </c>
      <c r="W808" s="342">
        <f t="shared" si="93"/>
        <v>0</v>
      </c>
      <c r="X808" s="342">
        <f t="shared" si="93"/>
        <v>0</v>
      </c>
      <c r="Y808" s="342">
        <f t="shared" si="93"/>
        <v>0</v>
      </c>
      <c r="Z808" s="342">
        <f t="shared" si="93"/>
        <v>0</v>
      </c>
      <c r="AA808" s="342">
        <f t="shared" si="93"/>
        <v>0</v>
      </c>
      <c r="AB808" s="342">
        <f t="shared" si="93"/>
        <v>0</v>
      </c>
      <c r="AC808" s="109">
        <f t="shared" si="91"/>
        <v>0</v>
      </c>
      <c r="AD808" s="109">
        <f>IF(C808=A_Stammdaten!$B$12,E_SAV!$S808-E_SAV!$AE808,HLOOKUP(A_Stammdaten!$B$12-1,$AF$4:$AL$4004,ROW(C808)-3,FALSE)-$AE808)</f>
        <v>0</v>
      </c>
      <c r="AE808" s="109">
        <f>HLOOKUP(A_Stammdaten!$B$12,$AF$4:$AL$4004,ROW(C808)-3,FALSE)</f>
        <v>0</v>
      </c>
      <c r="AF808" s="109">
        <f t="shared" si="89"/>
        <v>0</v>
      </c>
      <c r="AG808" s="109">
        <f t="shared" si="95"/>
        <v>0</v>
      </c>
      <c r="AH808" s="109">
        <f t="shared" si="95"/>
        <v>0</v>
      </c>
      <c r="AI808" s="109">
        <f t="shared" si="95"/>
        <v>0</v>
      </c>
      <c r="AJ808" s="109">
        <f t="shared" si="94"/>
        <v>0</v>
      </c>
      <c r="AK808" s="109">
        <f t="shared" si="94"/>
        <v>0</v>
      </c>
      <c r="AL808" s="109">
        <f t="shared" si="94"/>
        <v>0</v>
      </c>
    </row>
    <row r="809" spans="1:38" x14ac:dyDescent="0.3">
      <c r="A809" s="421"/>
      <c r="B809" s="421"/>
      <c r="C809" s="422"/>
      <c r="D809" s="423"/>
      <c r="E809" s="421"/>
      <c r="F809" s="421"/>
      <c r="G809" s="421"/>
      <c r="H809" s="421"/>
      <c r="I809" s="421"/>
      <c r="J809" s="421"/>
      <c r="K809" s="421"/>
      <c r="L809" s="421"/>
      <c r="M809" s="423"/>
      <c r="N809" s="340">
        <f>IF(C809&gt;A_Stammdaten!$B$12,0,SUM(E809,F809,H809,J809:K809)-SUM(G809,I809,L809:M809))</f>
        <v>0</v>
      </c>
      <c r="O809" s="421"/>
      <c r="P809" s="421"/>
      <c r="Q809" s="421"/>
      <c r="R809" s="421"/>
      <c r="S809" s="108">
        <f t="shared" si="90"/>
        <v>0</v>
      </c>
      <c r="T809" s="341">
        <f>IF(ISBLANK($B809),0,VLOOKUP($B809,Listen!$A$2:$C$45,2,FALSE))</f>
        <v>0</v>
      </c>
      <c r="U809" s="341">
        <f>IF(ISBLANK($B809),0,VLOOKUP($B809,Listen!$A$2:$C$45,3,FALSE))</f>
        <v>0</v>
      </c>
      <c r="V809" s="342">
        <f t="shared" si="92"/>
        <v>0</v>
      </c>
      <c r="W809" s="342">
        <f t="shared" si="93"/>
        <v>0</v>
      </c>
      <c r="X809" s="342">
        <f t="shared" si="93"/>
        <v>0</v>
      </c>
      <c r="Y809" s="342">
        <f t="shared" si="93"/>
        <v>0</v>
      </c>
      <c r="Z809" s="342">
        <f t="shared" si="93"/>
        <v>0</v>
      </c>
      <c r="AA809" s="342">
        <f t="shared" si="93"/>
        <v>0</v>
      </c>
      <c r="AB809" s="342">
        <f t="shared" si="93"/>
        <v>0</v>
      </c>
      <c r="AC809" s="109">
        <f t="shared" si="91"/>
        <v>0</v>
      </c>
      <c r="AD809" s="109">
        <f>IF(C809=A_Stammdaten!$B$12,E_SAV!$S809-E_SAV!$AE809,HLOOKUP(A_Stammdaten!$B$12-1,$AF$4:$AL$4004,ROW(C809)-3,FALSE)-$AE809)</f>
        <v>0</v>
      </c>
      <c r="AE809" s="109">
        <f>HLOOKUP(A_Stammdaten!$B$12,$AF$4:$AL$4004,ROW(C809)-3,FALSE)</f>
        <v>0</v>
      </c>
      <c r="AF809" s="109">
        <f t="shared" si="89"/>
        <v>0</v>
      </c>
      <c r="AG809" s="109">
        <f t="shared" si="95"/>
        <v>0</v>
      </c>
      <c r="AH809" s="109">
        <f t="shared" si="95"/>
        <v>0</v>
      </c>
      <c r="AI809" s="109">
        <f t="shared" si="95"/>
        <v>0</v>
      </c>
      <c r="AJ809" s="109">
        <f t="shared" si="94"/>
        <v>0</v>
      </c>
      <c r="AK809" s="109">
        <f t="shared" si="94"/>
        <v>0</v>
      </c>
      <c r="AL809" s="109">
        <f t="shared" si="94"/>
        <v>0</v>
      </c>
    </row>
    <row r="810" spans="1:38" x14ac:dyDescent="0.3">
      <c r="A810" s="421"/>
      <c r="B810" s="421"/>
      <c r="C810" s="422"/>
      <c r="D810" s="423"/>
      <c r="E810" s="421"/>
      <c r="F810" s="421"/>
      <c r="G810" s="421"/>
      <c r="H810" s="421"/>
      <c r="I810" s="421"/>
      <c r="J810" s="421"/>
      <c r="K810" s="421"/>
      <c r="L810" s="421"/>
      <c r="M810" s="423"/>
      <c r="N810" s="340">
        <f>IF(C810&gt;A_Stammdaten!$B$12,0,SUM(E810,F810,H810,J810:K810)-SUM(G810,I810,L810:M810))</f>
        <v>0</v>
      </c>
      <c r="O810" s="421"/>
      <c r="P810" s="421"/>
      <c r="Q810" s="421"/>
      <c r="R810" s="421"/>
      <c r="S810" s="108">
        <f t="shared" si="90"/>
        <v>0</v>
      </c>
      <c r="T810" s="341">
        <f>IF(ISBLANK($B810),0,VLOOKUP($B810,Listen!$A$2:$C$45,2,FALSE))</f>
        <v>0</v>
      </c>
      <c r="U810" s="341">
        <f>IF(ISBLANK($B810),0,VLOOKUP($B810,Listen!$A$2:$C$45,3,FALSE))</f>
        <v>0</v>
      </c>
      <c r="V810" s="342">
        <f t="shared" si="92"/>
        <v>0</v>
      </c>
      <c r="W810" s="342">
        <f t="shared" si="93"/>
        <v>0</v>
      </c>
      <c r="X810" s="342">
        <f t="shared" si="93"/>
        <v>0</v>
      </c>
      <c r="Y810" s="342">
        <f t="shared" si="93"/>
        <v>0</v>
      </c>
      <c r="Z810" s="342">
        <f t="shared" si="93"/>
        <v>0</v>
      </c>
      <c r="AA810" s="342">
        <f t="shared" si="93"/>
        <v>0</v>
      </c>
      <c r="AB810" s="342">
        <f t="shared" si="93"/>
        <v>0</v>
      </c>
      <c r="AC810" s="109">
        <f t="shared" si="91"/>
        <v>0</v>
      </c>
      <c r="AD810" s="109">
        <f>IF(C810=A_Stammdaten!$B$12,E_SAV!$S810-E_SAV!$AE810,HLOOKUP(A_Stammdaten!$B$12-1,$AF$4:$AL$4004,ROW(C810)-3,FALSE)-$AE810)</f>
        <v>0</v>
      </c>
      <c r="AE810" s="109">
        <f>HLOOKUP(A_Stammdaten!$B$12,$AF$4:$AL$4004,ROW(C810)-3,FALSE)</f>
        <v>0</v>
      </c>
      <c r="AF810" s="109">
        <f t="shared" si="89"/>
        <v>0</v>
      </c>
      <c r="AG810" s="109">
        <f t="shared" si="95"/>
        <v>0</v>
      </c>
      <c r="AH810" s="109">
        <f t="shared" si="95"/>
        <v>0</v>
      </c>
      <c r="AI810" s="109">
        <f t="shared" si="95"/>
        <v>0</v>
      </c>
      <c r="AJ810" s="109">
        <f t="shared" si="94"/>
        <v>0</v>
      </c>
      <c r="AK810" s="109">
        <f t="shared" si="94"/>
        <v>0</v>
      </c>
      <c r="AL810" s="109">
        <f t="shared" si="94"/>
        <v>0</v>
      </c>
    </row>
    <row r="811" spans="1:38" x14ac:dyDescent="0.3">
      <c r="A811" s="421"/>
      <c r="B811" s="421"/>
      <c r="C811" s="422"/>
      <c r="D811" s="423"/>
      <c r="E811" s="421"/>
      <c r="F811" s="421"/>
      <c r="G811" s="421"/>
      <c r="H811" s="421"/>
      <c r="I811" s="421"/>
      <c r="J811" s="421"/>
      <c r="K811" s="421"/>
      <c r="L811" s="421"/>
      <c r="M811" s="423"/>
      <c r="N811" s="340">
        <f>IF(C811&gt;A_Stammdaten!$B$12,0,SUM(E811,F811,H811,J811:K811)-SUM(G811,I811,L811:M811))</f>
        <v>0</v>
      </c>
      <c r="O811" s="421"/>
      <c r="P811" s="421"/>
      <c r="Q811" s="421"/>
      <c r="R811" s="421"/>
      <c r="S811" s="108">
        <f t="shared" si="90"/>
        <v>0</v>
      </c>
      <c r="T811" s="341">
        <f>IF(ISBLANK($B811),0,VLOOKUP($B811,Listen!$A$2:$C$45,2,FALSE))</f>
        <v>0</v>
      </c>
      <c r="U811" s="341">
        <f>IF(ISBLANK($B811),0,VLOOKUP($B811,Listen!$A$2:$C$45,3,FALSE))</f>
        <v>0</v>
      </c>
      <c r="V811" s="342">
        <f t="shared" si="92"/>
        <v>0</v>
      </c>
      <c r="W811" s="342">
        <f t="shared" si="93"/>
        <v>0</v>
      </c>
      <c r="X811" s="342">
        <f t="shared" si="93"/>
        <v>0</v>
      </c>
      <c r="Y811" s="342">
        <f t="shared" si="93"/>
        <v>0</v>
      </c>
      <c r="Z811" s="342">
        <f t="shared" si="93"/>
        <v>0</v>
      </c>
      <c r="AA811" s="342">
        <f t="shared" si="93"/>
        <v>0</v>
      </c>
      <c r="AB811" s="342">
        <f t="shared" si="93"/>
        <v>0</v>
      </c>
      <c r="AC811" s="109">
        <f t="shared" si="91"/>
        <v>0</v>
      </c>
      <c r="AD811" s="109">
        <f>IF(C811=A_Stammdaten!$B$12,E_SAV!$S811-E_SAV!$AE811,HLOOKUP(A_Stammdaten!$B$12-1,$AF$4:$AL$4004,ROW(C811)-3,FALSE)-$AE811)</f>
        <v>0</v>
      </c>
      <c r="AE811" s="109">
        <f>HLOOKUP(A_Stammdaten!$B$12,$AF$4:$AL$4004,ROW(C811)-3,FALSE)</f>
        <v>0</v>
      </c>
      <c r="AF811" s="109">
        <f t="shared" si="89"/>
        <v>0</v>
      </c>
      <c r="AG811" s="109">
        <f t="shared" si="95"/>
        <v>0</v>
      </c>
      <c r="AH811" s="109">
        <f t="shared" si="95"/>
        <v>0</v>
      </c>
      <c r="AI811" s="109">
        <f t="shared" si="95"/>
        <v>0</v>
      </c>
      <c r="AJ811" s="109">
        <f t="shared" si="94"/>
        <v>0</v>
      </c>
      <c r="AK811" s="109">
        <f t="shared" si="94"/>
        <v>0</v>
      </c>
      <c r="AL811" s="109">
        <f t="shared" si="94"/>
        <v>0</v>
      </c>
    </row>
    <row r="812" spans="1:38" x14ac:dyDescent="0.3">
      <c r="A812" s="421"/>
      <c r="B812" s="421"/>
      <c r="C812" s="422"/>
      <c r="D812" s="423"/>
      <c r="E812" s="421"/>
      <c r="F812" s="421"/>
      <c r="G812" s="421"/>
      <c r="H812" s="421"/>
      <c r="I812" s="421"/>
      <c r="J812" s="421"/>
      <c r="K812" s="421"/>
      <c r="L812" s="421"/>
      <c r="M812" s="423"/>
      <c r="N812" s="340">
        <f>IF(C812&gt;A_Stammdaten!$B$12,0,SUM(E812,F812,H812,J812:K812)-SUM(G812,I812,L812:M812))</f>
        <v>0</v>
      </c>
      <c r="O812" s="421"/>
      <c r="P812" s="421"/>
      <c r="Q812" s="421"/>
      <c r="R812" s="421"/>
      <c r="S812" s="108">
        <f t="shared" si="90"/>
        <v>0</v>
      </c>
      <c r="T812" s="341">
        <f>IF(ISBLANK($B812),0,VLOOKUP($B812,Listen!$A$2:$C$45,2,FALSE))</f>
        <v>0</v>
      </c>
      <c r="U812" s="341">
        <f>IF(ISBLANK($B812),0,VLOOKUP($B812,Listen!$A$2:$C$45,3,FALSE))</f>
        <v>0</v>
      </c>
      <c r="V812" s="342">
        <f t="shared" si="92"/>
        <v>0</v>
      </c>
      <c r="W812" s="342">
        <f t="shared" si="93"/>
        <v>0</v>
      </c>
      <c r="X812" s="342">
        <f t="shared" si="93"/>
        <v>0</v>
      </c>
      <c r="Y812" s="342">
        <f t="shared" si="93"/>
        <v>0</v>
      </c>
      <c r="Z812" s="342">
        <f t="shared" si="93"/>
        <v>0</v>
      </c>
      <c r="AA812" s="342">
        <f t="shared" si="93"/>
        <v>0</v>
      </c>
      <c r="AB812" s="342">
        <f t="shared" si="93"/>
        <v>0</v>
      </c>
      <c r="AC812" s="109">
        <f t="shared" si="91"/>
        <v>0</v>
      </c>
      <c r="AD812" s="109">
        <f>IF(C812=A_Stammdaten!$B$12,E_SAV!$S812-E_SAV!$AE812,HLOOKUP(A_Stammdaten!$B$12-1,$AF$4:$AL$4004,ROW(C812)-3,FALSE)-$AE812)</f>
        <v>0</v>
      </c>
      <c r="AE812" s="109">
        <f>HLOOKUP(A_Stammdaten!$B$12,$AF$4:$AL$4004,ROW(C812)-3,FALSE)</f>
        <v>0</v>
      </c>
      <c r="AF812" s="109">
        <f t="shared" si="89"/>
        <v>0</v>
      </c>
      <c r="AG812" s="109">
        <f t="shared" si="95"/>
        <v>0</v>
      </c>
      <c r="AH812" s="109">
        <f t="shared" si="95"/>
        <v>0</v>
      </c>
      <c r="AI812" s="109">
        <f t="shared" si="95"/>
        <v>0</v>
      </c>
      <c r="AJ812" s="109">
        <f t="shared" si="94"/>
        <v>0</v>
      </c>
      <c r="AK812" s="109">
        <f t="shared" si="94"/>
        <v>0</v>
      </c>
      <c r="AL812" s="109">
        <f t="shared" si="94"/>
        <v>0</v>
      </c>
    </row>
    <row r="813" spans="1:38" x14ac:dyDescent="0.3">
      <c r="A813" s="421"/>
      <c r="B813" s="421"/>
      <c r="C813" s="422"/>
      <c r="D813" s="423"/>
      <c r="E813" s="421"/>
      <c r="F813" s="421"/>
      <c r="G813" s="421"/>
      <c r="H813" s="421"/>
      <c r="I813" s="421"/>
      <c r="J813" s="421"/>
      <c r="K813" s="421"/>
      <c r="L813" s="421"/>
      <c r="M813" s="423"/>
      <c r="N813" s="340">
        <f>IF(C813&gt;A_Stammdaten!$B$12,0,SUM(E813,F813,H813,J813:K813)-SUM(G813,I813,L813:M813))</f>
        <v>0</v>
      </c>
      <c r="O813" s="421"/>
      <c r="P813" s="421"/>
      <c r="Q813" s="421"/>
      <c r="R813" s="421"/>
      <c r="S813" s="108">
        <f t="shared" si="90"/>
        <v>0</v>
      </c>
      <c r="T813" s="341">
        <f>IF(ISBLANK($B813),0,VLOOKUP($B813,Listen!$A$2:$C$45,2,FALSE))</f>
        <v>0</v>
      </c>
      <c r="U813" s="341">
        <f>IF(ISBLANK($B813),0,VLOOKUP($B813,Listen!$A$2:$C$45,3,FALSE))</f>
        <v>0</v>
      </c>
      <c r="V813" s="342">
        <f t="shared" si="92"/>
        <v>0</v>
      </c>
      <c r="W813" s="342">
        <f t="shared" si="93"/>
        <v>0</v>
      </c>
      <c r="X813" s="342">
        <f t="shared" si="93"/>
        <v>0</v>
      </c>
      <c r="Y813" s="342">
        <f t="shared" si="93"/>
        <v>0</v>
      </c>
      <c r="Z813" s="342">
        <f t="shared" si="93"/>
        <v>0</v>
      </c>
      <c r="AA813" s="342">
        <f t="shared" si="93"/>
        <v>0</v>
      </c>
      <c r="AB813" s="342">
        <f t="shared" si="93"/>
        <v>0</v>
      </c>
      <c r="AC813" s="109">
        <f t="shared" si="91"/>
        <v>0</v>
      </c>
      <c r="AD813" s="109">
        <f>IF(C813=A_Stammdaten!$B$12,E_SAV!$S813-E_SAV!$AE813,HLOOKUP(A_Stammdaten!$B$12-1,$AF$4:$AL$4004,ROW(C813)-3,FALSE)-$AE813)</f>
        <v>0</v>
      </c>
      <c r="AE813" s="109">
        <f>HLOOKUP(A_Stammdaten!$B$12,$AF$4:$AL$4004,ROW(C813)-3,FALSE)</f>
        <v>0</v>
      </c>
      <c r="AF813" s="109">
        <f t="shared" si="89"/>
        <v>0</v>
      </c>
      <c r="AG813" s="109">
        <f t="shared" si="95"/>
        <v>0</v>
      </c>
      <c r="AH813" s="109">
        <f t="shared" si="95"/>
        <v>0</v>
      </c>
      <c r="AI813" s="109">
        <f t="shared" si="95"/>
        <v>0</v>
      </c>
      <c r="AJ813" s="109">
        <f t="shared" si="94"/>
        <v>0</v>
      </c>
      <c r="AK813" s="109">
        <f t="shared" si="94"/>
        <v>0</v>
      </c>
      <c r="AL813" s="109">
        <f t="shared" si="94"/>
        <v>0</v>
      </c>
    </row>
    <row r="814" spans="1:38" x14ac:dyDescent="0.3">
      <c r="A814" s="421"/>
      <c r="B814" s="421"/>
      <c r="C814" s="422"/>
      <c r="D814" s="423"/>
      <c r="E814" s="421"/>
      <c r="F814" s="421"/>
      <c r="G814" s="421"/>
      <c r="H814" s="421"/>
      <c r="I814" s="421"/>
      <c r="J814" s="421"/>
      <c r="K814" s="421"/>
      <c r="L814" s="421"/>
      <c r="M814" s="423"/>
      <c r="N814" s="340">
        <f>IF(C814&gt;A_Stammdaten!$B$12,0,SUM(E814,F814,H814,J814:K814)-SUM(G814,I814,L814:M814))</f>
        <v>0</v>
      </c>
      <c r="O814" s="421"/>
      <c r="P814" s="421"/>
      <c r="Q814" s="421"/>
      <c r="R814" s="421"/>
      <c r="S814" s="108">
        <f t="shared" si="90"/>
        <v>0</v>
      </c>
      <c r="T814" s="341">
        <f>IF(ISBLANK($B814),0,VLOOKUP($B814,Listen!$A$2:$C$45,2,FALSE))</f>
        <v>0</v>
      </c>
      <c r="U814" s="341">
        <f>IF(ISBLANK($B814),0,VLOOKUP($B814,Listen!$A$2:$C$45,3,FALSE))</f>
        <v>0</v>
      </c>
      <c r="V814" s="342">
        <f t="shared" si="92"/>
        <v>0</v>
      </c>
      <c r="W814" s="342">
        <f t="shared" si="93"/>
        <v>0</v>
      </c>
      <c r="X814" s="342">
        <f t="shared" si="93"/>
        <v>0</v>
      </c>
      <c r="Y814" s="342">
        <f t="shared" si="93"/>
        <v>0</v>
      </c>
      <c r="Z814" s="342">
        <f t="shared" si="93"/>
        <v>0</v>
      </c>
      <c r="AA814" s="342">
        <f t="shared" si="93"/>
        <v>0</v>
      </c>
      <c r="AB814" s="342">
        <f t="shared" si="93"/>
        <v>0</v>
      </c>
      <c r="AC814" s="109">
        <f t="shared" si="91"/>
        <v>0</v>
      </c>
      <c r="AD814" s="109">
        <f>IF(C814=A_Stammdaten!$B$12,E_SAV!$S814-E_SAV!$AE814,HLOOKUP(A_Stammdaten!$B$12-1,$AF$4:$AL$4004,ROW(C814)-3,FALSE)-$AE814)</f>
        <v>0</v>
      </c>
      <c r="AE814" s="109">
        <f>HLOOKUP(A_Stammdaten!$B$12,$AF$4:$AL$4004,ROW(C814)-3,FALSE)</f>
        <v>0</v>
      </c>
      <c r="AF814" s="109">
        <f t="shared" si="89"/>
        <v>0</v>
      </c>
      <c r="AG814" s="109">
        <f t="shared" si="95"/>
        <v>0</v>
      </c>
      <c r="AH814" s="109">
        <f t="shared" si="95"/>
        <v>0</v>
      </c>
      <c r="AI814" s="109">
        <f t="shared" si="95"/>
        <v>0</v>
      </c>
      <c r="AJ814" s="109">
        <f t="shared" si="94"/>
        <v>0</v>
      </c>
      <c r="AK814" s="109">
        <f t="shared" si="94"/>
        <v>0</v>
      </c>
      <c r="AL814" s="109">
        <f t="shared" si="94"/>
        <v>0</v>
      </c>
    </row>
    <row r="815" spans="1:38" x14ac:dyDescent="0.3">
      <c r="A815" s="421"/>
      <c r="B815" s="421"/>
      <c r="C815" s="422"/>
      <c r="D815" s="423"/>
      <c r="E815" s="421"/>
      <c r="F815" s="421"/>
      <c r="G815" s="421"/>
      <c r="H815" s="421"/>
      <c r="I815" s="421"/>
      <c r="J815" s="421"/>
      <c r="K815" s="421"/>
      <c r="L815" s="421"/>
      <c r="M815" s="423"/>
      <c r="N815" s="340">
        <f>IF(C815&gt;A_Stammdaten!$B$12,0,SUM(E815,F815,H815,J815:K815)-SUM(G815,I815,L815:M815))</f>
        <v>0</v>
      </c>
      <c r="O815" s="421"/>
      <c r="P815" s="421"/>
      <c r="Q815" s="421"/>
      <c r="R815" s="421"/>
      <c r="S815" s="108">
        <f t="shared" si="90"/>
        <v>0</v>
      </c>
      <c r="T815" s="341">
        <f>IF(ISBLANK($B815),0,VLOOKUP($B815,Listen!$A$2:$C$45,2,FALSE))</f>
        <v>0</v>
      </c>
      <c r="U815" s="341">
        <f>IF(ISBLANK($B815),0,VLOOKUP($B815,Listen!$A$2:$C$45,3,FALSE))</f>
        <v>0</v>
      </c>
      <c r="V815" s="342">
        <f t="shared" si="92"/>
        <v>0</v>
      </c>
      <c r="W815" s="342">
        <f t="shared" si="93"/>
        <v>0</v>
      </c>
      <c r="X815" s="342">
        <f t="shared" si="93"/>
        <v>0</v>
      </c>
      <c r="Y815" s="342">
        <f t="shared" si="93"/>
        <v>0</v>
      </c>
      <c r="Z815" s="342">
        <f t="shared" si="93"/>
        <v>0</v>
      </c>
      <c r="AA815" s="342">
        <f t="shared" si="93"/>
        <v>0</v>
      </c>
      <c r="AB815" s="342">
        <f t="shared" si="93"/>
        <v>0</v>
      </c>
      <c r="AC815" s="109">
        <f t="shared" si="91"/>
        <v>0</v>
      </c>
      <c r="AD815" s="109">
        <f>IF(C815=A_Stammdaten!$B$12,E_SAV!$S815-E_SAV!$AE815,HLOOKUP(A_Stammdaten!$B$12-1,$AF$4:$AL$4004,ROW(C815)-3,FALSE)-$AE815)</f>
        <v>0</v>
      </c>
      <c r="AE815" s="109">
        <f>HLOOKUP(A_Stammdaten!$B$12,$AF$4:$AL$4004,ROW(C815)-3,FALSE)</f>
        <v>0</v>
      </c>
      <c r="AF815" s="109">
        <f t="shared" si="89"/>
        <v>0</v>
      </c>
      <c r="AG815" s="109">
        <f t="shared" si="95"/>
        <v>0</v>
      </c>
      <c r="AH815" s="109">
        <f t="shared" si="95"/>
        <v>0</v>
      </c>
      <c r="AI815" s="109">
        <f t="shared" si="95"/>
        <v>0</v>
      </c>
      <c r="AJ815" s="109">
        <f t="shared" si="94"/>
        <v>0</v>
      </c>
      <c r="AK815" s="109">
        <f t="shared" si="94"/>
        <v>0</v>
      </c>
      <c r="AL815" s="109">
        <f t="shared" si="94"/>
        <v>0</v>
      </c>
    </row>
    <row r="816" spans="1:38" x14ac:dyDescent="0.3">
      <c r="A816" s="421"/>
      <c r="B816" s="421"/>
      <c r="C816" s="422"/>
      <c r="D816" s="423"/>
      <c r="E816" s="421"/>
      <c r="F816" s="421"/>
      <c r="G816" s="421"/>
      <c r="H816" s="421"/>
      <c r="I816" s="421"/>
      <c r="J816" s="421"/>
      <c r="K816" s="421"/>
      <c r="L816" s="421"/>
      <c r="M816" s="423"/>
      <c r="N816" s="340">
        <f>IF(C816&gt;A_Stammdaten!$B$12,0,SUM(E816,F816,H816,J816:K816)-SUM(G816,I816,L816:M816))</f>
        <v>0</v>
      </c>
      <c r="O816" s="421"/>
      <c r="P816" s="421"/>
      <c r="Q816" s="421"/>
      <c r="R816" s="421"/>
      <c r="S816" s="108">
        <f t="shared" si="90"/>
        <v>0</v>
      </c>
      <c r="T816" s="341">
        <f>IF(ISBLANK($B816),0,VLOOKUP($B816,Listen!$A$2:$C$45,2,FALSE))</f>
        <v>0</v>
      </c>
      <c r="U816" s="341">
        <f>IF(ISBLANK($B816),0,VLOOKUP($B816,Listen!$A$2:$C$45,3,FALSE))</f>
        <v>0</v>
      </c>
      <c r="V816" s="342">
        <f t="shared" si="92"/>
        <v>0</v>
      </c>
      <c r="W816" s="342">
        <f t="shared" si="93"/>
        <v>0</v>
      </c>
      <c r="X816" s="342">
        <f t="shared" si="93"/>
        <v>0</v>
      </c>
      <c r="Y816" s="342">
        <f t="shared" si="93"/>
        <v>0</v>
      </c>
      <c r="Z816" s="342">
        <f t="shared" si="93"/>
        <v>0</v>
      </c>
      <c r="AA816" s="342">
        <f t="shared" si="93"/>
        <v>0</v>
      </c>
      <c r="AB816" s="342">
        <f t="shared" si="93"/>
        <v>0</v>
      </c>
      <c r="AC816" s="109">
        <f t="shared" si="91"/>
        <v>0</v>
      </c>
      <c r="AD816" s="109">
        <f>IF(C816=A_Stammdaten!$B$12,E_SAV!$S816-E_SAV!$AE816,HLOOKUP(A_Stammdaten!$B$12-1,$AF$4:$AL$4004,ROW(C816)-3,FALSE)-$AE816)</f>
        <v>0</v>
      </c>
      <c r="AE816" s="109">
        <f>HLOOKUP(A_Stammdaten!$B$12,$AF$4:$AL$4004,ROW(C816)-3,FALSE)</f>
        <v>0</v>
      </c>
      <c r="AF816" s="109">
        <f t="shared" si="89"/>
        <v>0</v>
      </c>
      <c r="AG816" s="109">
        <f t="shared" si="95"/>
        <v>0</v>
      </c>
      <c r="AH816" s="109">
        <f t="shared" si="95"/>
        <v>0</v>
      </c>
      <c r="AI816" s="109">
        <f t="shared" si="95"/>
        <v>0</v>
      </c>
      <c r="AJ816" s="109">
        <f t="shared" si="94"/>
        <v>0</v>
      </c>
      <c r="AK816" s="109">
        <f t="shared" si="94"/>
        <v>0</v>
      </c>
      <c r="AL816" s="109">
        <f t="shared" si="94"/>
        <v>0</v>
      </c>
    </row>
    <row r="817" spans="1:38" x14ac:dyDescent="0.3">
      <c r="A817" s="421"/>
      <c r="B817" s="421"/>
      <c r="C817" s="422"/>
      <c r="D817" s="423"/>
      <c r="E817" s="421"/>
      <c r="F817" s="421"/>
      <c r="G817" s="421"/>
      <c r="H817" s="421"/>
      <c r="I817" s="421"/>
      <c r="J817" s="421"/>
      <c r="K817" s="421"/>
      <c r="L817" s="421"/>
      <c r="M817" s="423"/>
      <c r="N817" s="340">
        <f>IF(C817&gt;A_Stammdaten!$B$12,0,SUM(E817,F817,H817,J817:K817)-SUM(G817,I817,L817:M817))</f>
        <v>0</v>
      </c>
      <c r="O817" s="421"/>
      <c r="P817" s="421"/>
      <c r="Q817" s="421"/>
      <c r="R817" s="421"/>
      <c r="S817" s="108">
        <f t="shared" si="90"/>
        <v>0</v>
      </c>
      <c r="T817" s="341">
        <f>IF(ISBLANK($B817),0,VLOOKUP($B817,Listen!$A$2:$C$45,2,FALSE))</f>
        <v>0</v>
      </c>
      <c r="U817" s="341">
        <f>IF(ISBLANK($B817),0,VLOOKUP($B817,Listen!$A$2:$C$45,3,FALSE))</f>
        <v>0</v>
      </c>
      <c r="V817" s="342">
        <f t="shared" si="92"/>
        <v>0</v>
      </c>
      <c r="W817" s="342">
        <f t="shared" si="93"/>
        <v>0</v>
      </c>
      <c r="X817" s="342">
        <f t="shared" si="93"/>
        <v>0</v>
      </c>
      <c r="Y817" s="342">
        <f t="shared" si="93"/>
        <v>0</v>
      </c>
      <c r="Z817" s="342">
        <f t="shared" si="93"/>
        <v>0</v>
      </c>
      <c r="AA817" s="342">
        <f t="shared" si="93"/>
        <v>0</v>
      </c>
      <c r="AB817" s="342">
        <f t="shared" si="93"/>
        <v>0</v>
      </c>
      <c r="AC817" s="109">
        <f t="shared" si="91"/>
        <v>0</v>
      </c>
      <c r="AD817" s="109">
        <f>IF(C817=A_Stammdaten!$B$12,E_SAV!$S817-E_SAV!$AE817,HLOOKUP(A_Stammdaten!$B$12-1,$AF$4:$AL$4004,ROW(C817)-3,FALSE)-$AE817)</f>
        <v>0</v>
      </c>
      <c r="AE817" s="109">
        <f>HLOOKUP(A_Stammdaten!$B$12,$AF$4:$AL$4004,ROW(C817)-3,FALSE)</f>
        <v>0</v>
      </c>
      <c r="AF817" s="109">
        <f t="shared" si="89"/>
        <v>0</v>
      </c>
      <c r="AG817" s="109">
        <f t="shared" si="95"/>
        <v>0</v>
      </c>
      <c r="AH817" s="109">
        <f t="shared" si="95"/>
        <v>0</v>
      </c>
      <c r="AI817" s="109">
        <f t="shared" si="95"/>
        <v>0</v>
      </c>
      <c r="AJ817" s="109">
        <f t="shared" si="94"/>
        <v>0</v>
      </c>
      <c r="AK817" s="109">
        <f t="shared" si="94"/>
        <v>0</v>
      </c>
      <c r="AL817" s="109">
        <f t="shared" si="94"/>
        <v>0</v>
      </c>
    </row>
    <row r="818" spans="1:38" x14ac:dyDescent="0.3">
      <c r="A818" s="421"/>
      <c r="B818" s="421"/>
      <c r="C818" s="422"/>
      <c r="D818" s="423"/>
      <c r="E818" s="421"/>
      <c r="F818" s="421"/>
      <c r="G818" s="421"/>
      <c r="H818" s="421"/>
      <c r="I818" s="421"/>
      <c r="J818" s="421"/>
      <c r="K818" s="421"/>
      <c r="L818" s="421"/>
      <c r="M818" s="423"/>
      <c r="N818" s="340">
        <f>IF(C818&gt;A_Stammdaten!$B$12,0,SUM(E818,F818,H818,J818:K818)-SUM(G818,I818,L818:M818))</f>
        <v>0</v>
      </c>
      <c r="O818" s="421"/>
      <c r="P818" s="421"/>
      <c r="Q818" s="421"/>
      <c r="R818" s="421"/>
      <c r="S818" s="108">
        <f t="shared" si="90"/>
        <v>0</v>
      </c>
      <c r="T818" s="341">
        <f>IF(ISBLANK($B818),0,VLOOKUP($B818,Listen!$A$2:$C$45,2,FALSE))</f>
        <v>0</v>
      </c>
      <c r="U818" s="341">
        <f>IF(ISBLANK($B818),0,VLOOKUP($B818,Listen!$A$2:$C$45,3,FALSE))</f>
        <v>0</v>
      </c>
      <c r="V818" s="342">
        <f t="shared" si="92"/>
        <v>0</v>
      </c>
      <c r="W818" s="342">
        <f t="shared" si="93"/>
        <v>0</v>
      </c>
      <c r="X818" s="342">
        <f t="shared" si="93"/>
        <v>0</v>
      </c>
      <c r="Y818" s="342">
        <f t="shared" si="93"/>
        <v>0</v>
      </c>
      <c r="Z818" s="342">
        <f t="shared" si="93"/>
        <v>0</v>
      </c>
      <c r="AA818" s="342">
        <f t="shared" si="93"/>
        <v>0</v>
      </c>
      <c r="AB818" s="342">
        <f t="shared" si="93"/>
        <v>0</v>
      </c>
      <c r="AC818" s="109">
        <f t="shared" si="91"/>
        <v>0</v>
      </c>
      <c r="AD818" s="109">
        <f>IF(C818=A_Stammdaten!$B$12,E_SAV!$S818-E_SAV!$AE818,HLOOKUP(A_Stammdaten!$B$12-1,$AF$4:$AL$4004,ROW(C818)-3,FALSE)-$AE818)</f>
        <v>0</v>
      </c>
      <c r="AE818" s="109">
        <f>HLOOKUP(A_Stammdaten!$B$12,$AF$4:$AL$4004,ROW(C818)-3,FALSE)</f>
        <v>0</v>
      </c>
      <c r="AF818" s="109">
        <f t="shared" si="89"/>
        <v>0</v>
      </c>
      <c r="AG818" s="109">
        <f t="shared" si="95"/>
        <v>0</v>
      </c>
      <c r="AH818" s="109">
        <f t="shared" si="95"/>
        <v>0</v>
      </c>
      <c r="AI818" s="109">
        <f t="shared" si="95"/>
        <v>0</v>
      </c>
      <c r="AJ818" s="109">
        <f t="shared" si="94"/>
        <v>0</v>
      </c>
      <c r="AK818" s="109">
        <f t="shared" si="94"/>
        <v>0</v>
      </c>
      <c r="AL818" s="109">
        <f t="shared" si="94"/>
        <v>0</v>
      </c>
    </row>
    <row r="819" spans="1:38" x14ac:dyDescent="0.3">
      <c r="A819" s="421"/>
      <c r="B819" s="421"/>
      <c r="C819" s="422"/>
      <c r="D819" s="423"/>
      <c r="E819" s="421"/>
      <c r="F819" s="421"/>
      <c r="G819" s="421"/>
      <c r="H819" s="421"/>
      <c r="I819" s="421"/>
      <c r="J819" s="421"/>
      <c r="K819" s="421"/>
      <c r="L819" s="421"/>
      <c r="M819" s="423"/>
      <c r="N819" s="340">
        <f>IF(C819&gt;A_Stammdaten!$B$12,0,SUM(E819,F819,H819,J819:K819)-SUM(G819,I819,L819:M819))</f>
        <v>0</v>
      </c>
      <c r="O819" s="421"/>
      <c r="P819" s="421"/>
      <c r="Q819" s="421"/>
      <c r="R819" s="421"/>
      <c r="S819" s="108">
        <f t="shared" si="90"/>
        <v>0</v>
      </c>
      <c r="T819" s="341">
        <f>IF(ISBLANK($B819),0,VLOOKUP($B819,Listen!$A$2:$C$45,2,FALSE))</f>
        <v>0</v>
      </c>
      <c r="U819" s="341">
        <f>IF(ISBLANK($B819),0,VLOOKUP($B819,Listen!$A$2:$C$45,3,FALSE))</f>
        <v>0</v>
      </c>
      <c r="V819" s="342">
        <f t="shared" si="92"/>
        <v>0</v>
      </c>
      <c r="W819" s="342">
        <f t="shared" si="93"/>
        <v>0</v>
      </c>
      <c r="X819" s="342">
        <f t="shared" si="93"/>
        <v>0</v>
      </c>
      <c r="Y819" s="342">
        <f t="shared" si="93"/>
        <v>0</v>
      </c>
      <c r="Z819" s="342">
        <f t="shared" si="93"/>
        <v>0</v>
      </c>
      <c r="AA819" s="342">
        <f t="shared" si="93"/>
        <v>0</v>
      </c>
      <c r="AB819" s="342">
        <f t="shared" si="93"/>
        <v>0</v>
      </c>
      <c r="AC819" s="109">
        <f t="shared" si="91"/>
        <v>0</v>
      </c>
      <c r="AD819" s="109">
        <f>IF(C819=A_Stammdaten!$B$12,E_SAV!$S819-E_SAV!$AE819,HLOOKUP(A_Stammdaten!$B$12-1,$AF$4:$AL$4004,ROW(C819)-3,FALSE)-$AE819)</f>
        <v>0</v>
      </c>
      <c r="AE819" s="109">
        <f>HLOOKUP(A_Stammdaten!$B$12,$AF$4:$AL$4004,ROW(C819)-3,FALSE)</f>
        <v>0</v>
      </c>
      <c r="AF819" s="109">
        <f t="shared" si="89"/>
        <v>0</v>
      </c>
      <c r="AG819" s="109">
        <f t="shared" si="95"/>
        <v>0</v>
      </c>
      <c r="AH819" s="109">
        <f t="shared" si="95"/>
        <v>0</v>
      </c>
      <c r="AI819" s="109">
        <f t="shared" si="95"/>
        <v>0</v>
      </c>
      <c r="AJ819" s="109">
        <f t="shared" si="94"/>
        <v>0</v>
      </c>
      <c r="AK819" s="109">
        <f t="shared" si="94"/>
        <v>0</v>
      </c>
      <c r="AL819" s="109">
        <f t="shared" si="94"/>
        <v>0</v>
      </c>
    </row>
    <row r="820" spans="1:38" x14ac:dyDescent="0.3">
      <c r="A820" s="421"/>
      <c r="B820" s="421"/>
      <c r="C820" s="422"/>
      <c r="D820" s="423"/>
      <c r="E820" s="421"/>
      <c r="F820" s="421"/>
      <c r="G820" s="421"/>
      <c r="H820" s="421"/>
      <c r="I820" s="421"/>
      <c r="J820" s="421"/>
      <c r="K820" s="421"/>
      <c r="L820" s="421"/>
      <c r="M820" s="423"/>
      <c r="N820" s="340">
        <f>IF(C820&gt;A_Stammdaten!$B$12,0,SUM(E820,F820,H820,J820:K820)-SUM(G820,I820,L820:M820))</f>
        <v>0</v>
      </c>
      <c r="O820" s="421"/>
      <c r="P820" s="421"/>
      <c r="Q820" s="421"/>
      <c r="R820" s="421"/>
      <c r="S820" s="108">
        <f t="shared" si="90"/>
        <v>0</v>
      </c>
      <c r="T820" s="341">
        <f>IF(ISBLANK($B820),0,VLOOKUP($B820,Listen!$A$2:$C$45,2,FALSE))</f>
        <v>0</v>
      </c>
      <c r="U820" s="341">
        <f>IF(ISBLANK($B820),0,VLOOKUP($B820,Listen!$A$2:$C$45,3,FALSE))</f>
        <v>0</v>
      </c>
      <c r="V820" s="342">
        <f t="shared" si="92"/>
        <v>0</v>
      </c>
      <c r="W820" s="342">
        <f t="shared" si="93"/>
        <v>0</v>
      </c>
      <c r="X820" s="342">
        <f t="shared" si="93"/>
        <v>0</v>
      </c>
      <c r="Y820" s="342">
        <f t="shared" si="93"/>
        <v>0</v>
      </c>
      <c r="Z820" s="342">
        <f t="shared" si="93"/>
        <v>0</v>
      </c>
      <c r="AA820" s="342">
        <f t="shared" si="93"/>
        <v>0</v>
      </c>
      <c r="AB820" s="342">
        <f t="shared" si="93"/>
        <v>0</v>
      </c>
      <c r="AC820" s="109">
        <f t="shared" si="91"/>
        <v>0</v>
      </c>
      <c r="AD820" s="109">
        <f>IF(C820=A_Stammdaten!$B$12,E_SAV!$S820-E_SAV!$AE820,HLOOKUP(A_Stammdaten!$B$12-1,$AF$4:$AL$4004,ROW(C820)-3,FALSE)-$AE820)</f>
        <v>0</v>
      </c>
      <c r="AE820" s="109">
        <f>HLOOKUP(A_Stammdaten!$B$12,$AF$4:$AL$4004,ROW(C820)-3,FALSE)</f>
        <v>0</v>
      </c>
      <c r="AF820" s="109">
        <f t="shared" si="89"/>
        <v>0</v>
      </c>
      <c r="AG820" s="109">
        <f t="shared" si="95"/>
        <v>0</v>
      </c>
      <c r="AH820" s="109">
        <f t="shared" si="95"/>
        <v>0</v>
      </c>
      <c r="AI820" s="109">
        <f t="shared" si="95"/>
        <v>0</v>
      </c>
      <c r="AJ820" s="109">
        <f t="shared" si="94"/>
        <v>0</v>
      </c>
      <c r="AK820" s="109">
        <f t="shared" si="94"/>
        <v>0</v>
      </c>
      <c r="AL820" s="109">
        <f t="shared" si="94"/>
        <v>0</v>
      </c>
    </row>
    <row r="821" spans="1:38" x14ac:dyDescent="0.3">
      <c r="A821" s="421"/>
      <c r="B821" s="421"/>
      <c r="C821" s="422"/>
      <c r="D821" s="423"/>
      <c r="E821" s="421"/>
      <c r="F821" s="421"/>
      <c r="G821" s="421"/>
      <c r="H821" s="421"/>
      <c r="I821" s="421"/>
      <c r="J821" s="421"/>
      <c r="K821" s="421"/>
      <c r="L821" s="421"/>
      <c r="M821" s="423"/>
      <c r="N821" s="340">
        <f>IF(C821&gt;A_Stammdaten!$B$12,0,SUM(E821,F821,H821,J821:K821)-SUM(G821,I821,L821:M821))</f>
        <v>0</v>
      </c>
      <c r="O821" s="421"/>
      <c r="P821" s="421"/>
      <c r="Q821" s="421"/>
      <c r="R821" s="421"/>
      <c r="S821" s="108">
        <f t="shared" si="90"/>
        <v>0</v>
      </c>
      <c r="T821" s="341">
        <f>IF(ISBLANK($B821),0,VLOOKUP($B821,Listen!$A$2:$C$45,2,FALSE))</f>
        <v>0</v>
      </c>
      <c r="U821" s="341">
        <f>IF(ISBLANK($B821),0,VLOOKUP($B821,Listen!$A$2:$C$45,3,FALSE))</f>
        <v>0</v>
      </c>
      <c r="V821" s="342">
        <f t="shared" si="92"/>
        <v>0</v>
      </c>
      <c r="W821" s="342">
        <f t="shared" si="93"/>
        <v>0</v>
      </c>
      <c r="X821" s="342">
        <f t="shared" si="93"/>
        <v>0</v>
      </c>
      <c r="Y821" s="342">
        <f t="shared" si="93"/>
        <v>0</v>
      </c>
      <c r="Z821" s="342">
        <f t="shared" si="93"/>
        <v>0</v>
      </c>
      <c r="AA821" s="342">
        <f t="shared" si="93"/>
        <v>0</v>
      </c>
      <c r="AB821" s="342">
        <f t="shared" si="93"/>
        <v>0</v>
      </c>
      <c r="AC821" s="109">
        <f t="shared" si="91"/>
        <v>0</v>
      </c>
      <c r="AD821" s="109">
        <f>IF(C821=A_Stammdaten!$B$12,E_SAV!$S821-E_SAV!$AE821,HLOOKUP(A_Stammdaten!$B$12-1,$AF$4:$AL$4004,ROW(C821)-3,FALSE)-$AE821)</f>
        <v>0</v>
      </c>
      <c r="AE821" s="109">
        <f>HLOOKUP(A_Stammdaten!$B$12,$AF$4:$AL$4004,ROW(C821)-3,FALSE)</f>
        <v>0</v>
      </c>
      <c r="AF821" s="109">
        <f t="shared" si="89"/>
        <v>0</v>
      </c>
      <c r="AG821" s="109">
        <f t="shared" si="95"/>
        <v>0</v>
      </c>
      <c r="AH821" s="109">
        <f t="shared" si="95"/>
        <v>0</v>
      </c>
      <c r="AI821" s="109">
        <f t="shared" si="95"/>
        <v>0</v>
      </c>
      <c r="AJ821" s="109">
        <f t="shared" si="94"/>
        <v>0</v>
      </c>
      <c r="AK821" s="109">
        <f t="shared" si="94"/>
        <v>0</v>
      </c>
      <c r="AL821" s="109">
        <f t="shared" si="94"/>
        <v>0</v>
      </c>
    </row>
    <row r="822" spans="1:38" x14ac:dyDescent="0.3">
      <c r="A822" s="421"/>
      <c r="B822" s="421"/>
      <c r="C822" s="422"/>
      <c r="D822" s="423"/>
      <c r="E822" s="421"/>
      <c r="F822" s="421"/>
      <c r="G822" s="421"/>
      <c r="H822" s="421"/>
      <c r="I822" s="421"/>
      <c r="J822" s="421"/>
      <c r="K822" s="421"/>
      <c r="L822" s="421"/>
      <c r="M822" s="423"/>
      <c r="N822" s="340">
        <f>IF(C822&gt;A_Stammdaten!$B$12,0,SUM(E822,F822,H822,J822:K822)-SUM(G822,I822,L822:M822))</f>
        <v>0</v>
      </c>
      <c r="O822" s="421"/>
      <c r="P822" s="421"/>
      <c r="Q822" s="421"/>
      <c r="R822" s="421"/>
      <c r="S822" s="108">
        <f t="shared" si="90"/>
        <v>0</v>
      </c>
      <c r="T822" s="341">
        <f>IF(ISBLANK($B822),0,VLOOKUP($B822,Listen!$A$2:$C$45,2,FALSE))</f>
        <v>0</v>
      </c>
      <c r="U822" s="341">
        <f>IF(ISBLANK($B822),0,VLOOKUP($B822,Listen!$A$2:$C$45,3,FALSE))</f>
        <v>0</v>
      </c>
      <c r="V822" s="342">
        <f t="shared" si="92"/>
        <v>0</v>
      </c>
      <c r="W822" s="342">
        <f t="shared" si="93"/>
        <v>0</v>
      </c>
      <c r="X822" s="342">
        <f t="shared" si="93"/>
        <v>0</v>
      </c>
      <c r="Y822" s="342">
        <f t="shared" si="93"/>
        <v>0</v>
      </c>
      <c r="Z822" s="342">
        <f t="shared" si="93"/>
        <v>0</v>
      </c>
      <c r="AA822" s="342">
        <f t="shared" si="93"/>
        <v>0</v>
      </c>
      <c r="AB822" s="342">
        <f t="shared" si="93"/>
        <v>0</v>
      </c>
      <c r="AC822" s="109">
        <f t="shared" si="91"/>
        <v>0</v>
      </c>
      <c r="AD822" s="109">
        <f>IF(C822=A_Stammdaten!$B$12,E_SAV!$S822-E_SAV!$AE822,HLOOKUP(A_Stammdaten!$B$12-1,$AF$4:$AL$4004,ROW(C822)-3,FALSE)-$AE822)</f>
        <v>0</v>
      </c>
      <c r="AE822" s="109">
        <f>HLOOKUP(A_Stammdaten!$B$12,$AF$4:$AL$4004,ROW(C822)-3,FALSE)</f>
        <v>0</v>
      </c>
      <c r="AF822" s="109">
        <f t="shared" si="89"/>
        <v>0</v>
      </c>
      <c r="AG822" s="109">
        <f t="shared" si="95"/>
        <v>0</v>
      </c>
      <c r="AH822" s="109">
        <f t="shared" si="95"/>
        <v>0</v>
      </c>
      <c r="AI822" s="109">
        <f t="shared" si="95"/>
        <v>0</v>
      </c>
      <c r="AJ822" s="109">
        <f t="shared" si="94"/>
        <v>0</v>
      </c>
      <c r="AK822" s="109">
        <f t="shared" si="94"/>
        <v>0</v>
      </c>
      <c r="AL822" s="109">
        <f t="shared" si="94"/>
        <v>0</v>
      </c>
    </row>
    <row r="823" spans="1:38" x14ac:dyDescent="0.3">
      <c r="A823" s="421"/>
      <c r="B823" s="421"/>
      <c r="C823" s="422"/>
      <c r="D823" s="423"/>
      <c r="E823" s="421"/>
      <c r="F823" s="421"/>
      <c r="G823" s="421"/>
      <c r="H823" s="421"/>
      <c r="I823" s="421"/>
      <c r="J823" s="421"/>
      <c r="K823" s="421"/>
      <c r="L823" s="421"/>
      <c r="M823" s="423"/>
      <c r="N823" s="340">
        <f>IF(C823&gt;A_Stammdaten!$B$12,0,SUM(E823,F823,H823,J823:K823)-SUM(G823,I823,L823:M823))</f>
        <v>0</v>
      </c>
      <c r="O823" s="421"/>
      <c r="P823" s="421"/>
      <c r="Q823" s="421"/>
      <c r="R823" s="421"/>
      <c r="S823" s="108">
        <f t="shared" si="90"/>
        <v>0</v>
      </c>
      <c r="T823" s="341">
        <f>IF(ISBLANK($B823),0,VLOOKUP($B823,Listen!$A$2:$C$45,2,FALSE))</f>
        <v>0</v>
      </c>
      <c r="U823" s="341">
        <f>IF(ISBLANK($B823),0,VLOOKUP($B823,Listen!$A$2:$C$45,3,FALSE))</f>
        <v>0</v>
      </c>
      <c r="V823" s="342">
        <f t="shared" si="92"/>
        <v>0</v>
      </c>
      <c r="W823" s="342">
        <f t="shared" si="93"/>
        <v>0</v>
      </c>
      <c r="X823" s="342">
        <f t="shared" si="93"/>
        <v>0</v>
      </c>
      <c r="Y823" s="342">
        <f t="shared" si="93"/>
        <v>0</v>
      </c>
      <c r="Z823" s="342">
        <f t="shared" si="93"/>
        <v>0</v>
      </c>
      <c r="AA823" s="342">
        <f t="shared" si="93"/>
        <v>0</v>
      </c>
      <c r="AB823" s="342">
        <f t="shared" si="93"/>
        <v>0</v>
      </c>
      <c r="AC823" s="109">
        <f t="shared" si="91"/>
        <v>0</v>
      </c>
      <c r="AD823" s="109">
        <f>IF(C823=A_Stammdaten!$B$12,E_SAV!$S823-E_SAV!$AE823,HLOOKUP(A_Stammdaten!$B$12-1,$AF$4:$AL$4004,ROW(C823)-3,FALSE)-$AE823)</f>
        <v>0</v>
      </c>
      <c r="AE823" s="109">
        <f>HLOOKUP(A_Stammdaten!$B$12,$AF$4:$AL$4004,ROW(C823)-3,FALSE)</f>
        <v>0</v>
      </c>
      <c r="AF823" s="109">
        <f t="shared" si="89"/>
        <v>0</v>
      </c>
      <c r="AG823" s="109">
        <f t="shared" si="95"/>
        <v>0</v>
      </c>
      <c r="AH823" s="109">
        <f t="shared" si="95"/>
        <v>0</v>
      </c>
      <c r="AI823" s="109">
        <f t="shared" si="95"/>
        <v>0</v>
      </c>
      <c r="AJ823" s="109">
        <f t="shared" si="94"/>
        <v>0</v>
      </c>
      <c r="AK823" s="109">
        <f t="shared" si="94"/>
        <v>0</v>
      </c>
      <c r="AL823" s="109">
        <f t="shared" si="94"/>
        <v>0</v>
      </c>
    </row>
    <row r="824" spans="1:38" x14ac:dyDescent="0.3">
      <c r="A824" s="421"/>
      <c r="B824" s="421"/>
      <c r="C824" s="422"/>
      <c r="D824" s="423"/>
      <c r="E824" s="421"/>
      <c r="F824" s="421"/>
      <c r="G824" s="421"/>
      <c r="H824" s="421"/>
      <c r="I824" s="421"/>
      <c r="J824" s="421"/>
      <c r="K824" s="421"/>
      <c r="L824" s="421"/>
      <c r="M824" s="423"/>
      <c r="N824" s="340">
        <f>IF(C824&gt;A_Stammdaten!$B$12,0,SUM(E824,F824,H824,J824:K824)-SUM(G824,I824,L824:M824))</f>
        <v>0</v>
      </c>
      <c r="O824" s="421"/>
      <c r="P824" s="421"/>
      <c r="Q824" s="421"/>
      <c r="R824" s="421"/>
      <c r="S824" s="108">
        <f t="shared" si="90"/>
        <v>0</v>
      </c>
      <c r="T824" s="341">
        <f>IF(ISBLANK($B824),0,VLOOKUP($B824,Listen!$A$2:$C$45,2,FALSE))</f>
        <v>0</v>
      </c>
      <c r="U824" s="341">
        <f>IF(ISBLANK($B824),0,VLOOKUP($B824,Listen!$A$2:$C$45,3,FALSE))</f>
        <v>0</v>
      </c>
      <c r="V824" s="342">
        <f t="shared" si="92"/>
        <v>0</v>
      </c>
      <c r="W824" s="342">
        <f t="shared" si="93"/>
        <v>0</v>
      </c>
      <c r="X824" s="342">
        <f t="shared" si="93"/>
        <v>0</v>
      </c>
      <c r="Y824" s="342">
        <f t="shared" si="93"/>
        <v>0</v>
      </c>
      <c r="Z824" s="342">
        <f t="shared" si="93"/>
        <v>0</v>
      </c>
      <c r="AA824" s="342">
        <f t="shared" si="93"/>
        <v>0</v>
      </c>
      <c r="AB824" s="342">
        <f t="shared" si="93"/>
        <v>0</v>
      </c>
      <c r="AC824" s="109">
        <f t="shared" si="91"/>
        <v>0</v>
      </c>
      <c r="AD824" s="109">
        <f>IF(C824=A_Stammdaten!$B$12,E_SAV!$S824-E_SAV!$AE824,HLOOKUP(A_Stammdaten!$B$12-1,$AF$4:$AL$4004,ROW(C824)-3,FALSE)-$AE824)</f>
        <v>0</v>
      </c>
      <c r="AE824" s="109">
        <f>HLOOKUP(A_Stammdaten!$B$12,$AF$4:$AL$4004,ROW(C824)-3,FALSE)</f>
        <v>0</v>
      </c>
      <c r="AF824" s="109">
        <f t="shared" si="89"/>
        <v>0</v>
      </c>
      <c r="AG824" s="109">
        <f t="shared" si="95"/>
        <v>0</v>
      </c>
      <c r="AH824" s="109">
        <f t="shared" si="95"/>
        <v>0</v>
      </c>
      <c r="AI824" s="109">
        <f t="shared" si="95"/>
        <v>0</v>
      </c>
      <c r="AJ824" s="109">
        <f t="shared" si="94"/>
        <v>0</v>
      </c>
      <c r="AK824" s="109">
        <f t="shared" si="94"/>
        <v>0</v>
      </c>
      <c r="AL824" s="109">
        <f t="shared" si="94"/>
        <v>0</v>
      </c>
    </row>
    <row r="825" spans="1:38" x14ac:dyDescent="0.3">
      <c r="A825" s="421"/>
      <c r="B825" s="421"/>
      <c r="C825" s="422"/>
      <c r="D825" s="423"/>
      <c r="E825" s="421"/>
      <c r="F825" s="421"/>
      <c r="G825" s="421"/>
      <c r="H825" s="421"/>
      <c r="I825" s="421"/>
      <c r="J825" s="421"/>
      <c r="K825" s="421"/>
      <c r="L825" s="421"/>
      <c r="M825" s="423"/>
      <c r="N825" s="340">
        <f>IF(C825&gt;A_Stammdaten!$B$12,0,SUM(E825,F825,H825,J825:K825)-SUM(G825,I825,L825:M825))</f>
        <v>0</v>
      </c>
      <c r="O825" s="421"/>
      <c r="P825" s="421"/>
      <c r="Q825" s="421"/>
      <c r="R825" s="421"/>
      <c r="S825" s="108">
        <f t="shared" si="90"/>
        <v>0</v>
      </c>
      <c r="T825" s="341">
        <f>IF(ISBLANK($B825),0,VLOOKUP($B825,Listen!$A$2:$C$45,2,FALSE))</f>
        <v>0</v>
      </c>
      <c r="U825" s="341">
        <f>IF(ISBLANK($B825),0,VLOOKUP($B825,Listen!$A$2:$C$45,3,FALSE))</f>
        <v>0</v>
      </c>
      <c r="V825" s="342">
        <f t="shared" si="92"/>
        <v>0</v>
      </c>
      <c r="W825" s="342">
        <f t="shared" si="93"/>
        <v>0</v>
      </c>
      <c r="X825" s="342">
        <f t="shared" si="93"/>
        <v>0</v>
      </c>
      <c r="Y825" s="342">
        <f t="shared" si="93"/>
        <v>0</v>
      </c>
      <c r="Z825" s="342">
        <f t="shared" si="93"/>
        <v>0</v>
      </c>
      <c r="AA825" s="342">
        <f t="shared" si="93"/>
        <v>0</v>
      </c>
      <c r="AB825" s="342">
        <f t="shared" si="93"/>
        <v>0</v>
      </c>
      <c r="AC825" s="109">
        <f t="shared" si="91"/>
        <v>0</v>
      </c>
      <c r="AD825" s="109">
        <f>IF(C825=A_Stammdaten!$B$12,E_SAV!$S825-E_SAV!$AE825,HLOOKUP(A_Stammdaten!$B$12-1,$AF$4:$AL$4004,ROW(C825)-3,FALSE)-$AE825)</f>
        <v>0</v>
      </c>
      <c r="AE825" s="109">
        <f>HLOOKUP(A_Stammdaten!$B$12,$AF$4:$AL$4004,ROW(C825)-3,FALSE)</f>
        <v>0</v>
      </c>
      <c r="AF825" s="109">
        <f t="shared" si="89"/>
        <v>0</v>
      </c>
      <c r="AG825" s="109">
        <f t="shared" si="95"/>
        <v>0</v>
      </c>
      <c r="AH825" s="109">
        <f t="shared" si="95"/>
        <v>0</v>
      </c>
      <c r="AI825" s="109">
        <f t="shared" si="95"/>
        <v>0</v>
      </c>
      <c r="AJ825" s="109">
        <f t="shared" si="94"/>
        <v>0</v>
      </c>
      <c r="AK825" s="109">
        <f t="shared" si="94"/>
        <v>0</v>
      </c>
      <c r="AL825" s="109">
        <f t="shared" si="94"/>
        <v>0</v>
      </c>
    </row>
    <row r="826" spans="1:38" x14ac:dyDescent="0.3">
      <c r="A826" s="421"/>
      <c r="B826" s="421"/>
      <c r="C826" s="422"/>
      <c r="D826" s="423"/>
      <c r="E826" s="421"/>
      <c r="F826" s="421"/>
      <c r="G826" s="421"/>
      <c r="H826" s="421"/>
      <c r="I826" s="421"/>
      <c r="J826" s="421"/>
      <c r="K826" s="421"/>
      <c r="L826" s="421"/>
      <c r="M826" s="423"/>
      <c r="N826" s="340">
        <f>IF(C826&gt;A_Stammdaten!$B$12,0,SUM(E826,F826,H826,J826:K826)-SUM(G826,I826,L826:M826))</f>
        <v>0</v>
      </c>
      <c r="O826" s="421"/>
      <c r="P826" s="421"/>
      <c r="Q826" s="421"/>
      <c r="R826" s="421"/>
      <c r="S826" s="108">
        <f t="shared" si="90"/>
        <v>0</v>
      </c>
      <c r="T826" s="341">
        <f>IF(ISBLANK($B826),0,VLOOKUP($B826,Listen!$A$2:$C$45,2,FALSE))</f>
        <v>0</v>
      </c>
      <c r="U826" s="341">
        <f>IF(ISBLANK($B826),0,VLOOKUP($B826,Listen!$A$2:$C$45,3,FALSE))</f>
        <v>0</v>
      </c>
      <c r="V826" s="342">
        <f t="shared" si="92"/>
        <v>0</v>
      </c>
      <c r="W826" s="342">
        <f t="shared" si="93"/>
        <v>0</v>
      </c>
      <c r="X826" s="342">
        <f t="shared" si="93"/>
        <v>0</v>
      </c>
      <c r="Y826" s="342">
        <f t="shared" si="93"/>
        <v>0</v>
      </c>
      <c r="Z826" s="342">
        <f t="shared" si="93"/>
        <v>0</v>
      </c>
      <c r="AA826" s="342">
        <f t="shared" si="93"/>
        <v>0</v>
      </c>
      <c r="AB826" s="342">
        <f t="shared" si="93"/>
        <v>0</v>
      </c>
      <c r="AC826" s="109">
        <f t="shared" si="91"/>
        <v>0</v>
      </c>
      <c r="AD826" s="109">
        <f>IF(C826=A_Stammdaten!$B$12,E_SAV!$S826-E_SAV!$AE826,HLOOKUP(A_Stammdaten!$B$12-1,$AF$4:$AL$4004,ROW(C826)-3,FALSE)-$AE826)</f>
        <v>0</v>
      </c>
      <c r="AE826" s="109">
        <f>HLOOKUP(A_Stammdaten!$B$12,$AF$4:$AL$4004,ROW(C826)-3,FALSE)</f>
        <v>0</v>
      </c>
      <c r="AF826" s="109">
        <f t="shared" si="89"/>
        <v>0</v>
      </c>
      <c r="AG826" s="109">
        <f t="shared" si="95"/>
        <v>0</v>
      </c>
      <c r="AH826" s="109">
        <f t="shared" si="95"/>
        <v>0</v>
      </c>
      <c r="AI826" s="109">
        <f t="shared" si="95"/>
        <v>0</v>
      </c>
      <c r="AJ826" s="109">
        <f t="shared" si="94"/>
        <v>0</v>
      </c>
      <c r="AK826" s="109">
        <f t="shared" si="94"/>
        <v>0</v>
      </c>
      <c r="AL826" s="109">
        <f t="shared" si="94"/>
        <v>0</v>
      </c>
    </row>
    <row r="827" spans="1:38" x14ac:dyDescent="0.3">
      <c r="A827" s="421"/>
      <c r="B827" s="421"/>
      <c r="C827" s="422"/>
      <c r="D827" s="423"/>
      <c r="E827" s="421"/>
      <c r="F827" s="421"/>
      <c r="G827" s="421"/>
      <c r="H827" s="421"/>
      <c r="I827" s="421"/>
      <c r="J827" s="421"/>
      <c r="K827" s="421"/>
      <c r="L827" s="421"/>
      <c r="M827" s="423"/>
      <c r="N827" s="340">
        <f>IF(C827&gt;A_Stammdaten!$B$12,0,SUM(E827,F827,H827,J827:K827)-SUM(G827,I827,L827:M827))</f>
        <v>0</v>
      </c>
      <c r="O827" s="421"/>
      <c r="P827" s="421"/>
      <c r="Q827" s="421"/>
      <c r="R827" s="421"/>
      <c r="S827" s="108">
        <f t="shared" si="90"/>
        <v>0</v>
      </c>
      <c r="T827" s="341">
        <f>IF(ISBLANK($B827),0,VLOOKUP($B827,Listen!$A$2:$C$45,2,FALSE))</f>
        <v>0</v>
      </c>
      <c r="U827" s="341">
        <f>IF(ISBLANK($B827),0,VLOOKUP($B827,Listen!$A$2:$C$45,3,FALSE))</f>
        <v>0</v>
      </c>
      <c r="V827" s="342">
        <f t="shared" si="92"/>
        <v>0</v>
      </c>
      <c r="W827" s="342">
        <f t="shared" si="93"/>
        <v>0</v>
      </c>
      <c r="X827" s="342">
        <f t="shared" si="93"/>
        <v>0</v>
      </c>
      <c r="Y827" s="342">
        <f t="shared" si="93"/>
        <v>0</v>
      </c>
      <c r="Z827" s="342">
        <f t="shared" si="93"/>
        <v>0</v>
      </c>
      <c r="AA827" s="342">
        <f t="shared" si="93"/>
        <v>0</v>
      </c>
      <c r="AB827" s="342">
        <f t="shared" si="93"/>
        <v>0</v>
      </c>
      <c r="AC827" s="109">
        <f t="shared" si="91"/>
        <v>0</v>
      </c>
      <c r="AD827" s="109">
        <f>IF(C827=A_Stammdaten!$B$12,E_SAV!$S827-E_SAV!$AE827,HLOOKUP(A_Stammdaten!$B$12-1,$AF$4:$AL$4004,ROW(C827)-3,FALSE)-$AE827)</f>
        <v>0</v>
      </c>
      <c r="AE827" s="109">
        <f>HLOOKUP(A_Stammdaten!$B$12,$AF$4:$AL$4004,ROW(C827)-3,FALSE)</f>
        <v>0</v>
      </c>
      <c r="AF827" s="109">
        <f t="shared" si="89"/>
        <v>0</v>
      </c>
      <c r="AG827" s="109">
        <f t="shared" si="95"/>
        <v>0</v>
      </c>
      <c r="AH827" s="109">
        <f t="shared" si="95"/>
        <v>0</v>
      </c>
      <c r="AI827" s="109">
        <f t="shared" si="95"/>
        <v>0</v>
      </c>
      <c r="AJ827" s="109">
        <f t="shared" si="94"/>
        <v>0</v>
      </c>
      <c r="AK827" s="109">
        <f t="shared" si="94"/>
        <v>0</v>
      </c>
      <c r="AL827" s="109">
        <f t="shared" si="94"/>
        <v>0</v>
      </c>
    </row>
    <row r="828" spans="1:38" x14ac:dyDescent="0.3">
      <c r="A828" s="421"/>
      <c r="B828" s="421"/>
      <c r="C828" s="422"/>
      <c r="D828" s="423"/>
      <c r="E828" s="421"/>
      <c r="F828" s="421"/>
      <c r="G828" s="421"/>
      <c r="H828" s="421"/>
      <c r="I828" s="421"/>
      <c r="J828" s="421"/>
      <c r="K828" s="421"/>
      <c r="L828" s="421"/>
      <c r="M828" s="423"/>
      <c r="N828" s="340">
        <f>IF(C828&gt;A_Stammdaten!$B$12,0,SUM(E828,F828,H828,J828:K828)-SUM(G828,I828,L828:M828))</f>
        <v>0</v>
      </c>
      <c r="O828" s="421"/>
      <c r="P828" s="421"/>
      <c r="Q828" s="421"/>
      <c r="R828" s="421"/>
      <c r="S828" s="108">
        <f t="shared" si="90"/>
        <v>0</v>
      </c>
      <c r="T828" s="341">
        <f>IF(ISBLANK($B828),0,VLOOKUP($B828,Listen!$A$2:$C$45,2,FALSE))</f>
        <v>0</v>
      </c>
      <c r="U828" s="341">
        <f>IF(ISBLANK($B828),0,VLOOKUP($B828,Listen!$A$2:$C$45,3,FALSE))</f>
        <v>0</v>
      </c>
      <c r="V828" s="342">
        <f t="shared" si="92"/>
        <v>0</v>
      </c>
      <c r="W828" s="342">
        <f t="shared" si="93"/>
        <v>0</v>
      </c>
      <c r="X828" s="342">
        <f t="shared" si="93"/>
        <v>0</v>
      </c>
      <c r="Y828" s="342">
        <f t="shared" si="93"/>
        <v>0</v>
      </c>
      <c r="Z828" s="342">
        <f t="shared" si="93"/>
        <v>0</v>
      </c>
      <c r="AA828" s="342">
        <f t="shared" si="93"/>
        <v>0</v>
      </c>
      <c r="AB828" s="342">
        <f t="shared" si="93"/>
        <v>0</v>
      </c>
      <c r="AC828" s="109">
        <f t="shared" si="91"/>
        <v>0</v>
      </c>
      <c r="AD828" s="109">
        <f>IF(C828=A_Stammdaten!$B$12,E_SAV!$S828-E_SAV!$AE828,HLOOKUP(A_Stammdaten!$B$12-1,$AF$4:$AL$4004,ROW(C828)-3,FALSE)-$AE828)</f>
        <v>0</v>
      </c>
      <c r="AE828" s="109">
        <f>HLOOKUP(A_Stammdaten!$B$12,$AF$4:$AL$4004,ROW(C828)-3,FALSE)</f>
        <v>0</v>
      </c>
      <c r="AF828" s="109">
        <f t="shared" si="89"/>
        <v>0</v>
      </c>
      <c r="AG828" s="109">
        <f t="shared" si="95"/>
        <v>0</v>
      </c>
      <c r="AH828" s="109">
        <f t="shared" si="95"/>
        <v>0</v>
      </c>
      <c r="AI828" s="109">
        <f t="shared" si="95"/>
        <v>0</v>
      </c>
      <c r="AJ828" s="109">
        <f t="shared" si="94"/>
        <v>0</v>
      </c>
      <c r="AK828" s="109">
        <f t="shared" si="94"/>
        <v>0</v>
      </c>
      <c r="AL828" s="109">
        <f t="shared" si="94"/>
        <v>0</v>
      </c>
    </row>
    <row r="829" spans="1:38" x14ac:dyDescent="0.3">
      <c r="A829" s="421"/>
      <c r="B829" s="421"/>
      <c r="C829" s="422"/>
      <c r="D829" s="423"/>
      <c r="E829" s="421"/>
      <c r="F829" s="421"/>
      <c r="G829" s="421"/>
      <c r="H829" s="421"/>
      <c r="I829" s="421"/>
      <c r="J829" s="421"/>
      <c r="K829" s="421"/>
      <c r="L829" s="421"/>
      <c r="M829" s="423"/>
      <c r="N829" s="340">
        <f>IF(C829&gt;A_Stammdaten!$B$12,0,SUM(E829,F829,H829,J829:K829)-SUM(G829,I829,L829:M829))</f>
        <v>0</v>
      </c>
      <c r="O829" s="421"/>
      <c r="P829" s="421"/>
      <c r="Q829" s="421"/>
      <c r="R829" s="421"/>
      <c r="S829" s="108">
        <f t="shared" si="90"/>
        <v>0</v>
      </c>
      <c r="T829" s="341">
        <f>IF(ISBLANK($B829),0,VLOOKUP($B829,Listen!$A$2:$C$45,2,FALSE))</f>
        <v>0</v>
      </c>
      <c r="U829" s="341">
        <f>IF(ISBLANK($B829),0,VLOOKUP($B829,Listen!$A$2:$C$45,3,FALSE))</f>
        <v>0</v>
      </c>
      <c r="V829" s="342">
        <f t="shared" si="92"/>
        <v>0</v>
      </c>
      <c r="W829" s="342">
        <f t="shared" si="93"/>
        <v>0</v>
      </c>
      <c r="X829" s="342">
        <f t="shared" si="93"/>
        <v>0</v>
      </c>
      <c r="Y829" s="342">
        <f t="shared" si="93"/>
        <v>0</v>
      </c>
      <c r="Z829" s="342">
        <f t="shared" si="93"/>
        <v>0</v>
      </c>
      <c r="AA829" s="342">
        <f t="shared" si="93"/>
        <v>0</v>
      </c>
      <c r="AB829" s="342">
        <f t="shared" si="93"/>
        <v>0</v>
      </c>
      <c r="AC829" s="109">
        <f t="shared" si="91"/>
        <v>0</v>
      </c>
      <c r="AD829" s="109">
        <f>IF(C829=A_Stammdaten!$B$12,E_SAV!$S829-E_SAV!$AE829,HLOOKUP(A_Stammdaten!$B$12-1,$AF$4:$AL$4004,ROW(C829)-3,FALSE)-$AE829)</f>
        <v>0</v>
      </c>
      <c r="AE829" s="109">
        <f>HLOOKUP(A_Stammdaten!$B$12,$AF$4:$AL$4004,ROW(C829)-3,FALSE)</f>
        <v>0</v>
      </c>
      <c r="AF829" s="109">
        <f t="shared" si="89"/>
        <v>0</v>
      </c>
      <c r="AG829" s="109">
        <f t="shared" si="95"/>
        <v>0</v>
      </c>
      <c r="AH829" s="109">
        <f t="shared" si="95"/>
        <v>0</v>
      </c>
      <c r="AI829" s="109">
        <f t="shared" si="95"/>
        <v>0</v>
      </c>
      <c r="AJ829" s="109">
        <f t="shared" si="94"/>
        <v>0</v>
      </c>
      <c r="AK829" s="109">
        <f t="shared" si="94"/>
        <v>0</v>
      </c>
      <c r="AL829" s="109">
        <f t="shared" si="94"/>
        <v>0</v>
      </c>
    </row>
    <row r="830" spans="1:38" x14ac:dyDescent="0.3">
      <c r="A830" s="421"/>
      <c r="B830" s="421"/>
      <c r="C830" s="422"/>
      <c r="D830" s="423"/>
      <c r="E830" s="421"/>
      <c r="F830" s="421"/>
      <c r="G830" s="421"/>
      <c r="H830" s="421"/>
      <c r="I830" s="421"/>
      <c r="J830" s="421"/>
      <c r="K830" s="421"/>
      <c r="L830" s="421"/>
      <c r="M830" s="423"/>
      <c r="N830" s="340">
        <f>IF(C830&gt;A_Stammdaten!$B$12,0,SUM(E830,F830,H830,J830:K830)-SUM(G830,I830,L830:M830))</f>
        <v>0</v>
      </c>
      <c r="O830" s="421"/>
      <c r="P830" s="421"/>
      <c r="Q830" s="421"/>
      <c r="R830" s="421"/>
      <c r="S830" s="108">
        <f t="shared" si="90"/>
        <v>0</v>
      </c>
      <c r="T830" s="341">
        <f>IF(ISBLANK($B830),0,VLOOKUP($B830,Listen!$A$2:$C$45,2,FALSE))</f>
        <v>0</v>
      </c>
      <c r="U830" s="341">
        <f>IF(ISBLANK($B830),0,VLOOKUP($B830,Listen!$A$2:$C$45,3,FALSE))</f>
        <v>0</v>
      </c>
      <c r="V830" s="342">
        <f t="shared" si="92"/>
        <v>0</v>
      </c>
      <c r="W830" s="342">
        <f t="shared" si="93"/>
        <v>0</v>
      </c>
      <c r="X830" s="342">
        <f t="shared" si="93"/>
        <v>0</v>
      </c>
      <c r="Y830" s="342">
        <f t="shared" si="93"/>
        <v>0</v>
      </c>
      <c r="Z830" s="342">
        <f t="shared" si="93"/>
        <v>0</v>
      </c>
      <c r="AA830" s="342">
        <f t="shared" si="93"/>
        <v>0</v>
      </c>
      <c r="AB830" s="342">
        <f t="shared" si="93"/>
        <v>0</v>
      </c>
      <c r="AC830" s="109">
        <f t="shared" si="91"/>
        <v>0</v>
      </c>
      <c r="AD830" s="109">
        <f>IF(C830=A_Stammdaten!$B$12,E_SAV!$S830-E_SAV!$AE830,HLOOKUP(A_Stammdaten!$B$12-1,$AF$4:$AL$4004,ROW(C830)-3,FALSE)-$AE830)</f>
        <v>0</v>
      </c>
      <c r="AE830" s="109">
        <f>HLOOKUP(A_Stammdaten!$B$12,$AF$4:$AL$4004,ROW(C830)-3,FALSE)</f>
        <v>0</v>
      </c>
      <c r="AF830" s="109">
        <f t="shared" si="89"/>
        <v>0</v>
      </c>
      <c r="AG830" s="109">
        <f t="shared" si="95"/>
        <v>0</v>
      </c>
      <c r="AH830" s="109">
        <f t="shared" si="95"/>
        <v>0</v>
      </c>
      <c r="AI830" s="109">
        <f t="shared" si="95"/>
        <v>0</v>
      </c>
      <c r="AJ830" s="109">
        <f t="shared" si="94"/>
        <v>0</v>
      </c>
      <c r="AK830" s="109">
        <f t="shared" si="94"/>
        <v>0</v>
      </c>
      <c r="AL830" s="109">
        <f t="shared" si="94"/>
        <v>0</v>
      </c>
    </row>
    <row r="831" spans="1:38" x14ac:dyDescent="0.3">
      <c r="A831" s="421"/>
      <c r="B831" s="421"/>
      <c r="C831" s="422"/>
      <c r="D831" s="423"/>
      <c r="E831" s="421"/>
      <c r="F831" s="421"/>
      <c r="G831" s="421"/>
      <c r="H831" s="421"/>
      <c r="I831" s="421"/>
      <c r="J831" s="421"/>
      <c r="K831" s="421"/>
      <c r="L831" s="421"/>
      <c r="M831" s="423"/>
      <c r="N831" s="340">
        <f>IF(C831&gt;A_Stammdaten!$B$12,0,SUM(E831,F831,H831,J831:K831)-SUM(G831,I831,L831:M831))</f>
        <v>0</v>
      </c>
      <c r="O831" s="421"/>
      <c r="P831" s="421"/>
      <c r="Q831" s="421"/>
      <c r="R831" s="421"/>
      <c r="S831" s="108">
        <f t="shared" si="90"/>
        <v>0</v>
      </c>
      <c r="T831" s="341">
        <f>IF(ISBLANK($B831),0,VLOOKUP($B831,Listen!$A$2:$C$45,2,FALSE))</f>
        <v>0</v>
      </c>
      <c r="U831" s="341">
        <f>IF(ISBLANK($B831),0,VLOOKUP($B831,Listen!$A$2:$C$45,3,FALSE))</f>
        <v>0</v>
      </c>
      <c r="V831" s="342">
        <f t="shared" si="92"/>
        <v>0</v>
      </c>
      <c r="W831" s="342">
        <f t="shared" si="93"/>
        <v>0</v>
      </c>
      <c r="X831" s="342">
        <f t="shared" si="93"/>
        <v>0</v>
      </c>
      <c r="Y831" s="342">
        <f t="shared" si="93"/>
        <v>0</v>
      </c>
      <c r="Z831" s="342">
        <f t="shared" si="93"/>
        <v>0</v>
      </c>
      <c r="AA831" s="342">
        <f t="shared" si="93"/>
        <v>0</v>
      </c>
      <c r="AB831" s="342">
        <f t="shared" si="93"/>
        <v>0</v>
      </c>
      <c r="AC831" s="109">
        <f t="shared" si="91"/>
        <v>0</v>
      </c>
      <c r="AD831" s="109">
        <f>IF(C831=A_Stammdaten!$B$12,E_SAV!$S831-E_SAV!$AE831,HLOOKUP(A_Stammdaten!$B$12-1,$AF$4:$AL$4004,ROW(C831)-3,FALSE)-$AE831)</f>
        <v>0</v>
      </c>
      <c r="AE831" s="109">
        <f>HLOOKUP(A_Stammdaten!$B$12,$AF$4:$AL$4004,ROW(C831)-3,FALSE)</f>
        <v>0</v>
      </c>
      <c r="AF831" s="109">
        <f t="shared" si="89"/>
        <v>0</v>
      </c>
      <c r="AG831" s="109">
        <f t="shared" si="95"/>
        <v>0</v>
      </c>
      <c r="AH831" s="109">
        <f t="shared" si="95"/>
        <v>0</v>
      </c>
      <c r="AI831" s="109">
        <f t="shared" si="95"/>
        <v>0</v>
      </c>
      <c r="AJ831" s="109">
        <f t="shared" si="94"/>
        <v>0</v>
      </c>
      <c r="AK831" s="109">
        <f t="shared" si="94"/>
        <v>0</v>
      </c>
      <c r="AL831" s="109">
        <f t="shared" si="94"/>
        <v>0</v>
      </c>
    </row>
    <row r="832" spans="1:38" x14ac:dyDescent="0.3">
      <c r="A832" s="421"/>
      <c r="B832" s="421"/>
      <c r="C832" s="422"/>
      <c r="D832" s="423"/>
      <c r="E832" s="421"/>
      <c r="F832" s="421"/>
      <c r="G832" s="421"/>
      <c r="H832" s="421"/>
      <c r="I832" s="421"/>
      <c r="J832" s="421"/>
      <c r="K832" s="421"/>
      <c r="L832" s="421"/>
      <c r="M832" s="423"/>
      <c r="N832" s="340">
        <f>IF(C832&gt;A_Stammdaten!$B$12,0,SUM(E832,F832,H832,J832:K832)-SUM(G832,I832,L832:M832))</f>
        <v>0</v>
      </c>
      <c r="O832" s="421"/>
      <c r="P832" s="421"/>
      <c r="Q832" s="421"/>
      <c r="R832" s="421"/>
      <c r="S832" s="108">
        <f t="shared" si="90"/>
        <v>0</v>
      </c>
      <c r="T832" s="341">
        <f>IF(ISBLANK($B832),0,VLOOKUP($B832,Listen!$A$2:$C$45,2,FALSE))</f>
        <v>0</v>
      </c>
      <c r="U832" s="341">
        <f>IF(ISBLANK($B832),0,VLOOKUP($B832,Listen!$A$2:$C$45,3,FALSE))</f>
        <v>0</v>
      </c>
      <c r="V832" s="342">
        <f t="shared" si="92"/>
        <v>0</v>
      </c>
      <c r="W832" s="342">
        <f t="shared" si="93"/>
        <v>0</v>
      </c>
      <c r="X832" s="342">
        <f t="shared" si="93"/>
        <v>0</v>
      </c>
      <c r="Y832" s="342">
        <f t="shared" si="93"/>
        <v>0</v>
      </c>
      <c r="Z832" s="342">
        <f t="shared" si="93"/>
        <v>0</v>
      </c>
      <c r="AA832" s="342">
        <f t="shared" si="93"/>
        <v>0</v>
      </c>
      <c r="AB832" s="342">
        <f t="shared" si="93"/>
        <v>0</v>
      </c>
      <c r="AC832" s="109">
        <f t="shared" si="91"/>
        <v>0</v>
      </c>
      <c r="AD832" s="109">
        <f>IF(C832=A_Stammdaten!$B$12,E_SAV!$S832-E_SAV!$AE832,HLOOKUP(A_Stammdaten!$B$12-1,$AF$4:$AL$4004,ROW(C832)-3,FALSE)-$AE832)</f>
        <v>0</v>
      </c>
      <c r="AE832" s="109">
        <f>HLOOKUP(A_Stammdaten!$B$12,$AF$4:$AL$4004,ROW(C832)-3,FALSE)</f>
        <v>0</v>
      </c>
      <c r="AF832" s="109">
        <f t="shared" si="89"/>
        <v>0</v>
      </c>
      <c r="AG832" s="109">
        <f t="shared" si="95"/>
        <v>0</v>
      </c>
      <c r="AH832" s="109">
        <f t="shared" si="95"/>
        <v>0</v>
      </c>
      <c r="AI832" s="109">
        <f t="shared" si="95"/>
        <v>0</v>
      </c>
      <c r="AJ832" s="109">
        <f t="shared" si="94"/>
        <v>0</v>
      </c>
      <c r="AK832" s="109">
        <f t="shared" si="94"/>
        <v>0</v>
      </c>
      <c r="AL832" s="109">
        <f t="shared" si="94"/>
        <v>0</v>
      </c>
    </row>
    <row r="833" spans="1:38" x14ac:dyDescent="0.3">
      <c r="A833" s="421"/>
      <c r="B833" s="421"/>
      <c r="C833" s="422"/>
      <c r="D833" s="423"/>
      <c r="E833" s="421"/>
      <c r="F833" s="421"/>
      <c r="G833" s="421"/>
      <c r="H833" s="421"/>
      <c r="I833" s="421"/>
      <c r="J833" s="421"/>
      <c r="K833" s="421"/>
      <c r="L833" s="421"/>
      <c r="M833" s="423"/>
      <c r="N833" s="340">
        <f>IF(C833&gt;A_Stammdaten!$B$12,0,SUM(E833,F833,H833,J833:K833)-SUM(G833,I833,L833:M833))</f>
        <v>0</v>
      </c>
      <c r="O833" s="421"/>
      <c r="P833" s="421"/>
      <c r="Q833" s="421"/>
      <c r="R833" s="421"/>
      <c r="S833" s="108">
        <f t="shared" si="90"/>
        <v>0</v>
      </c>
      <c r="T833" s="341">
        <f>IF(ISBLANK($B833),0,VLOOKUP($B833,Listen!$A$2:$C$45,2,FALSE))</f>
        <v>0</v>
      </c>
      <c r="U833" s="341">
        <f>IF(ISBLANK($B833),0,VLOOKUP($B833,Listen!$A$2:$C$45,3,FALSE))</f>
        <v>0</v>
      </c>
      <c r="V833" s="342">
        <f t="shared" si="92"/>
        <v>0</v>
      </c>
      <c r="W833" s="342">
        <f t="shared" si="93"/>
        <v>0</v>
      </c>
      <c r="X833" s="342">
        <f t="shared" si="93"/>
        <v>0</v>
      </c>
      <c r="Y833" s="342">
        <f t="shared" si="93"/>
        <v>0</v>
      </c>
      <c r="Z833" s="342">
        <f t="shared" si="93"/>
        <v>0</v>
      </c>
      <c r="AA833" s="342">
        <f t="shared" si="93"/>
        <v>0</v>
      </c>
      <c r="AB833" s="342">
        <f t="shared" si="93"/>
        <v>0</v>
      </c>
      <c r="AC833" s="109">
        <f t="shared" si="91"/>
        <v>0</v>
      </c>
      <c r="AD833" s="109">
        <f>IF(C833=A_Stammdaten!$B$12,E_SAV!$S833-E_SAV!$AE833,HLOOKUP(A_Stammdaten!$B$12-1,$AF$4:$AL$4004,ROW(C833)-3,FALSE)-$AE833)</f>
        <v>0</v>
      </c>
      <c r="AE833" s="109">
        <f>HLOOKUP(A_Stammdaten!$B$12,$AF$4:$AL$4004,ROW(C833)-3,FALSE)</f>
        <v>0</v>
      </c>
      <c r="AF833" s="109">
        <f t="shared" si="89"/>
        <v>0</v>
      </c>
      <c r="AG833" s="109">
        <f t="shared" si="95"/>
        <v>0</v>
      </c>
      <c r="AH833" s="109">
        <f t="shared" si="95"/>
        <v>0</v>
      </c>
      <c r="AI833" s="109">
        <f t="shared" si="95"/>
        <v>0</v>
      </c>
      <c r="AJ833" s="109">
        <f t="shared" si="94"/>
        <v>0</v>
      </c>
      <c r="AK833" s="109">
        <f t="shared" si="94"/>
        <v>0</v>
      </c>
      <c r="AL833" s="109">
        <f t="shared" si="94"/>
        <v>0</v>
      </c>
    </row>
    <row r="834" spans="1:38" x14ac:dyDescent="0.3">
      <c r="A834" s="421"/>
      <c r="B834" s="421"/>
      <c r="C834" s="422"/>
      <c r="D834" s="423"/>
      <c r="E834" s="421"/>
      <c r="F834" s="421"/>
      <c r="G834" s="421"/>
      <c r="H834" s="421"/>
      <c r="I834" s="421"/>
      <c r="J834" s="421"/>
      <c r="K834" s="421"/>
      <c r="L834" s="421"/>
      <c r="M834" s="423"/>
      <c r="N834" s="340">
        <f>IF(C834&gt;A_Stammdaten!$B$12,0,SUM(E834,F834,H834,J834:K834)-SUM(G834,I834,L834:M834))</f>
        <v>0</v>
      </c>
      <c r="O834" s="421"/>
      <c r="P834" s="421"/>
      <c r="Q834" s="421"/>
      <c r="R834" s="421"/>
      <c r="S834" s="108">
        <f t="shared" si="90"/>
        <v>0</v>
      </c>
      <c r="T834" s="341">
        <f>IF(ISBLANK($B834),0,VLOOKUP($B834,Listen!$A$2:$C$45,2,FALSE))</f>
        <v>0</v>
      </c>
      <c r="U834" s="341">
        <f>IF(ISBLANK($B834),0,VLOOKUP($B834,Listen!$A$2:$C$45,3,FALSE))</f>
        <v>0</v>
      </c>
      <c r="V834" s="342">
        <f t="shared" si="92"/>
        <v>0</v>
      </c>
      <c r="W834" s="342">
        <f t="shared" si="93"/>
        <v>0</v>
      </c>
      <c r="X834" s="342">
        <f t="shared" si="93"/>
        <v>0</v>
      </c>
      <c r="Y834" s="342">
        <f t="shared" si="93"/>
        <v>0</v>
      </c>
      <c r="Z834" s="342">
        <f t="shared" si="93"/>
        <v>0</v>
      </c>
      <c r="AA834" s="342">
        <f t="shared" si="93"/>
        <v>0</v>
      </c>
      <c r="AB834" s="342">
        <f t="shared" si="93"/>
        <v>0</v>
      </c>
      <c r="AC834" s="109">
        <f t="shared" si="91"/>
        <v>0</v>
      </c>
      <c r="AD834" s="109">
        <f>IF(C834=A_Stammdaten!$B$12,E_SAV!$S834-E_SAV!$AE834,HLOOKUP(A_Stammdaten!$B$12-1,$AF$4:$AL$4004,ROW(C834)-3,FALSE)-$AE834)</f>
        <v>0</v>
      </c>
      <c r="AE834" s="109">
        <f>HLOOKUP(A_Stammdaten!$B$12,$AF$4:$AL$4004,ROW(C834)-3,FALSE)</f>
        <v>0</v>
      </c>
      <c r="AF834" s="109">
        <f t="shared" si="89"/>
        <v>0</v>
      </c>
      <c r="AG834" s="109">
        <f t="shared" si="95"/>
        <v>0</v>
      </c>
      <c r="AH834" s="109">
        <f t="shared" si="95"/>
        <v>0</v>
      </c>
      <c r="AI834" s="109">
        <f t="shared" si="95"/>
        <v>0</v>
      </c>
      <c r="AJ834" s="109">
        <f t="shared" si="94"/>
        <v>0</v>
      </c>
      <c r="AK834" s="109">
        <f t="shared" si="94"/>
        <v>0</v>
      </c>
      <c r="AL834" s="109">
        <f t="shared" si="94"/>
        <v>0</v>
      </c>
    </row>
    <row r="835" spans="1:38" x14ac:dyDescent="0.3">
      <c r="A835" s="421"/>
      <c r="B835" s="421"/>
      <c r="C835" s="422"/>
      <c r="D835" s="423"/>
      <c r="E835" s="421"/>
      <c r="F835" s="421"/>
      <c r="G835" s="421"/>
      <c r="H835" s="421"/>
      <c r="I835" s="421"/>
      <c r="J835" s="421"/>
      <c r="K835" s="421"/>
      <c r="L835" s="421"/>
      <c r="M835" s="423"/>
      <c r="N835" s="340">
        <f>IF(C835&gt;A_Stammdaten!$B$12,0,SUM(E835,F835,H835,J835:K835)-SUM(G835,I835,L835:M835))</f>
        <v>0</v>
      </c>
      <c r="O835" s="421"/>
      <c r="P835" s="421"/>
      <c r="Q835" s="421"/>
      <c r="R835" s="421"/>
      <c r="S835" s="108">
        <f t="shared" si="90"/>
        <v>0</v>
      </c>
      <c r="T835" s="341">
        <f>IF(ISBLANK($B835),0,VLOOKUP($B835,Listen!$A$2:$C$45,2,FALSE))</f>
        <v>0</v>
      </c>
      <c r="U835" s="341">
        <f>IF(ISBLANK($B835),0,VLOOKUP($B835,Listen!$A$2:$C$45,3,FALSE))</f>
        <v>0</v>
      </c>
      <c r="V835" s="342">
        <f t="shared" si="92"/>
        <v>0</v>
      </c>
      <c r="W835" s="342">
        <f t="shared" si="93"/>
        <v>0</v>
      </c>
      <c r="X835" s="342">
        <f t="shared" si="93"/>
        <v>0</v>
      </c>
      <c r="Y835" s="342">
        <f t="shared" si="93"/>
        <v>0</v>
      </c>
      <c r="Z835" s="342">
        <f t="shared" si="93"/>
        <v>0</v>
      </c>
      <c r="AA835" s="342">
        <f t="shared" si="93"/>
        <v>0</v>
      </c>
      <c r="AB835" s="342">
        <f t="shared" si="93"/>
        <v>0</v>
      </c>
      <c r="AC835" s="109">
        <f t="shared" si="91"/>
        <v>0</v>
      </c>
      <c r="AD835" s="109">
        <f>IF(C835=A_Stammdaten!$B$12,E_SAV!$S835-E_SAV!$AE835,HLOOKUP(A_Stammdaten!$B$12-1,$AF$4:$AL$4004,ROW(C835)-3,FALSE)-$AE835)</f>
        <v>0</v>
      </c>
      <c r="AE835" s="109">
        <f>HLOOKUP(A_Stammdaten!$B$12,$AF$4:$AL$4004,ROW(C835)-3,FALSE)</f>
        <v>0</v>
      </c>
      <c r="AF835" s="109">
        <f t="shared" si="89"/>
        <v>0</v>
      </c>
      <c r="AG835" s="109">
        <f t="shared" si="95"/>
        <v>0</v>
      </c>
      <c r="AH835" s="109">
        <f t="shared" si="95"/>
        <v>0</v>
      </c>
      <c r="AI835" s="109">
        <f t="shared" si="95"/>
        <v>0</v>
      </c>
      <c r="AJ835" s="109">
        <f t="shared" si="94"/>
        <v>0</v>
      </c>
      <c r="AK835" s="109">
        <f t="shared" si="94"/>
        <v>0</v>
      </c>
      <c r="AL835" s="109">
        <f t="shared" si="94"/>
        <v>0</v>
      </c>
    </row>
    <row r="836" spans="1:38" x14ac:dyDescent="0.3">
      <c r="A836" s="421"/>
      <c r="B836" s="421"/>
      <c r="C836" s="422"/>
      <c r="D836" s="423"/>
      <c r="E836" s="421"/>
      <c r="F836" s="421"/>
      <c r="G836" s="421"/>
      <c r="H836" s="421"/>
      <c r="I836" s="421"/>
      <c r="J836" s="421"/>
      <c r="K836" s="421"/>
      <c r="L836" s="421"/>
      <c r="M836" s="423"/>
      <c r="N836" s="340">
        <f>IF(C836&gt;A_Stammdaten!$B$12,0,SUM(E836,F836,H836,J836:K836)-SUM(G836,I836,L836:M836))</f>
        <v>0</v>
      </c>
      <c r="O836" s="421"/>
      <c r="P836" s="421"/>
      <c r="Q836" s="421"/>
      <c r="R836" s="421"/>
      <c r="S836" s="108">
        <f t="shared" si="90"/>
        <v>0</v>
      </c>
      <c r="T836" s="341">
        <f>IF(ISBLANK($B836),0,VLOOKUP($B836,Listen!$A$2:$C$45,2,FALSE))</f>
        <v>0</v>
      </c>
      <c r="U836" s="341">
        <f>IF(ISBLANK($B836),0,VLOOKUP($B836,Listen!$A$2:$C$45,3,FALSE))</f>
        <v>0</v>
      </c>
      <c r="V836" s="342">
        <f t="shared" si="92"/>
        <v>0</v>
      </c>
      <c r="W836" s="342">
        <f t="shared" si="93"/>
        <v>0</v>
      </c>
      <c r="X836" s="342">
        <f t="shared" si="93"/>
        <v>0</v>
      </c>
      <c r="Y836" s="342">
        <f t="shared" si="93"/>
        <v>0</v>
      </c>
      <c r="Z836" s="342">
        <f t="shared" si="93"/>
        <v>0</v>
      </c>
      <c r="AA836" s="342">
        <f t="shared" si="93"/>
        <v>0</v>
      </c>
      <c r="AB836" s="342">
        <f t="shared" si="93"/>
        <v>0</v>
      </c>
      <c r="AC836" s="109">
        <f t="shared" si="91"/>
        <v>0</v>
      </c>
      <c r="AD836" s="109">
        <f>IF(C836=A_Stammdaten!$B$12,E_SAV!$S836-E_SAV!$AE836,HLOOKUP(A_Stammdaten!$B$12-1,$AF$4:$AL$4004,ROW(C836)-3,FALSE)-$AE836)</f>
        <v>0</v>
      </c>
      <c r="AE836" s="109">
        <f>HLOOKUP(A_Stammdaten!$B$12,$AF$4:$AL$4004,ROW(C836)-3,FALSE)</f>
        <v>0</v>
      </c>
      <c r="AF836" s="109">
        <f t="shared" si="89"/>
        <v>0</v>
      </c>
      <c r="AG836" s="109">
        <f t="shared" si="95"/>
        <v>0</v>
      </c>
      <c r="AH836" s="109">
        <f t="shared" si="95"/>
        <v>0</v>
      </c>
      <c r="AI836" s="109">
        <f t="shared" si="95"/>
        <v>0</v>
      </c>
      <c r="AJ836" s="109">
        <f t="shared" si="94"/>
        <v>0</v>
      </c>
      <c r="AK836" s="109">
        <f t="shared" si="94"/>
        <v>0</v>
      </c>
      <c r="AL836" s="109">
        <f t="shared" si="94"/>
        <v>0</v>
      </c>
    </row>
    <row r="837" spans="1:38" x14ac:dyDescent="0.3">
      <c r="A837" s="421"/>
      <c r="B837" s="421"/>
      <c r="C837" s="422"/>
      <c r="D837" s="423"/>
      <c r="E837" s="421"/>
      <c r="F837" s="421"/>
      <c r="G837" s="421"/>
      <c r="H837" s="421"/>
      <c r="I837" s="421"/>
      <c r="J837" s="421"/>
      <c r="K837" s="421"/>
      <c r="L837" s="421"/>
      <c r="M837" s="423"/>
      <c r="N837" s="340">
        <f>IF(C837&gt;A_Stammdaten!$B$12,0,SUM(E837,F837,H837,J837:K837)-SUM(G837,I837,L837:M837))</f>
        <v>0</v>
      </c>
      <c r="O837" s="421"/>
      <c r="P837" s="421"/>
      <c r="Q837" s="421"/>
      <c r="R837" s="421"/>
      <c r="S837" s="108">
        <f t="shared" si="90"/>
        <v>0</v>
      </c>
      <c r="T837" s="341">
        <f>IF(ISBLANK($B837),0,VLOOKUP($B837,Listen!$A$2:$C$45,2,FALSE))</f>
        <v>0</v>
      </c>
      <c r="U837" s="341">
        <f>IF(ISBLANK($B837),0,VLOOKUP($B837,Listen!$A$2:$C$45,3,FALSE))</f>
        <v>0</v>
      </c>
      <c r="V837" s="342">
        <f t="shared" si="92"/>
        <v>0</v>
      </c>
      <c r="W837" s="342">
        <f t="shared" si="93"/>
        <v>0</v>
      </c>
      <c r="X837" s="342">
        <f t="shared" si="93"/>
        <v>0</v>
      </c>
      <c r="Y837" s="342">
        <f t="shared" si="93"/>
        <v>0</v>
      </c>
      <c r="Z837" s="342">
        <f t="shared" si="93"/>
        <v>0</v>
      </c>
      <c r="AA837" s="342">
        <f t="shared" si="93"/>
        <v>0</v>
      </c>
      <c r="AB837" s="342">
        <f t="shared" si="93"/>
        <v>0</v>
      </c>
      <c r="AC837" s="109">
        <f t="shared" si="91"/>
        <v>0</v>
      </c>
      <c r="AD837" s="109">
        <f>IF(C837=A_Stammdaten!$B$12,E_SAV!$S837-E_SAV!$AE837,HLOOKUP(A_Stammdaten!$B$12-1,$AF$4:$AL$4004,ROW(C837)-3,FALSE)-$AE837)</f>
        <v>0</v>
      </c>
      <c r="AE837" s="109">
        <f>HLOOKUP(A_Stammdaten!$B$12,$AF$4:$AL$4004,ROW(C837)-3,FALSE)</f>
        <v>0</v>
      </c>
      <c r="AF837" s="109">
        <f t="shared" ref="AF837:AF900" si="96">IF(OR($C837=0,$S837=0),0,IF($C837&lt;=AF$4,$S837-$S837/V837*(AF$4-$C837+1),0))</f>
        <v>0</v>
      </c>
      <c r="AG837" s="109">
        <f t="shared" si="95"/>
        <v>0</v>
      </c>
      <c r="AH837" s="109">
        <f t="shared" si="95"/>
        <v>0</v>
      </c>
      <c r="AI837" s="109">
        <f t="shared" si="95"/>
        <v>0</v>
      </c>
      <c r="AJ837" s="109">
        <f t="shared" si="94"/>
        <v>0</v>
      </c>
      <c r="AK837" s="109">
        <f t="shared" si="94"/>
        <v>0</v>
      </c>
      <c r="AL837" s="109">
        <f t="shared" si="94"/>
        <v>0</v>
      </c>
    </row>
    <row r="838" spans="1:38" x14ac:dyDescent="0.3">
      <c r="A838" s="421"/>
      <c r="B838" s="421"/>
      <c r="C838" s="422"/>
      <c r="D838" s="423"/>
      <c r="E838" s="421"/>
      <c r="F838" s="421"/>
      <c r="G838" s="421"/>
      <c r="H838" s="421"/>
      <c r="I838" s="421"/>
      <c r="J838" s="421"/>
      <c r="K838" s="421"/>
      <c r="L838" s="421"/>
      <c r="M838" s="423"/>
      <c r="N838" s="340">
        <f>IF(C838&gt;A_Stammdaten!$B$12,0,SUM(E838,F838,H838,J838:K838)-SUM(G838,I838,L838:M838))</f>
        <v>0</v>
      </c>
      <c r="O838" s="421"/>
      <c r="P838" s="421"/>
      <c r="Q838" s="421"/>
      <c r="R838" s="421"/>
      <c r="S838" s="108">
        <f t="shared" ref="S838:S901" si="97">N838-SUM(O838:R838)</f>
        <v>0</v>
      </c>
      <c r="T838" s="341">
        <f>IF(ISBLANK($B838),0,VLOOKUP($B838,Listen!$A$2:$C$45,2,FALSE))</f>
        <v>0</v>
      </c>
      <c r="U838" s="341">
        <f>IF(ISBLANK($B838),0,VLOOKUP($B838,Listen!$A$2:$C$45,3,FALSE))</f>
        <v>0</v>
      </c>
      <c r="V838" s="342">
        <f t="shared" si="92"/>
        <v>0</v>
      </c>
      <c r="W838" s="342">
        <f t="shared" si="93"/>
        <v>0</v>
      </c>
      <c r="X838" s="342">
        <f t="shared" si="93"/>
        <v>0</v>
      </c>
      <c r="Y838" s="342">
        <f t="shared" si="93"/>
        <v>0</v>
      </c>
      <c r="Z838" s="342">
        <f t="shared" si="93"/>
        <v>0</v>
      </c>
      <c r="AA838" s="342">
        <f t="shared" si="93"/>
        <v>0</v>
      </c>
      <c r="AB838" s="342">
        <f t="shared" si="93"/>
        <v>0</v>
      </c>
      <c r="AC838" s="109">
        <f t="shared" ref="AC838:AC901" si="98">AE838+AD838</f>
        <v>0</v>
      </c>
      <c r="AD838" s="109">
        <f>IF(C838=A_Stammdaten!$B$12,E_SAV!$S838-E_SAV!$AE838,HLOOKUP(A_Stammdaten!$B$12-1,$AF$4:$AL$4004,ROW(C838)-3,FALSE)-$AE838)</f>
        <v>0</v>
      </c>
      <c r="AE838" s="109">
        <f>HLOOKUP(A_Stammdaten!$B$12,$AF$4:$AL$4004,ROW(C838)-3,FALSE)</f>
        <v>0</v>
      </c>
      <c r="AF838" s="109">
        <f t="shared" si="96"/>
        <v>0</v>
      </c>
      <c r="AG838" s="109">
        <f t="shared" si="95"/>
        <v>0</v>
      </c>
      <c r="AH838" s="109">
        <f t="shared" si="95"/>
        <v>0</v>
      </c>
      <c r="AI838" s="109">
        <f t="shared" si="95"/>
        <v>0</v>
      </c>
      <c r="AJ838" s="109">
        <f t="shared" si="94"/>
        <v>0</v>
      </c>
      <c r="AK838" s="109">
        <f t="shared" si="94"/>
        <v>0</v>
      </c>
      <c r="AL838" s="109">
        <f t="shared" si="94"/>
        <v>0</v>
      </c>
    </row>
    <row r="839" spans="1:38" x14ac:dyDescent="0.3">
      <c r="A839" s="421"/>
      <c r="B839" s="421"/>
      <c r="C839" s="422"/>
      <c r="D839" s="423"/>
      <c r="E839" s="421"/>
      <c r="F839" s="421"/>
      <c r="G839" s="421"/>
      <c r="H839" s="421"/>
      <c r="I839" s="421"/>
      <c r="J839" s="421"/>
      <c r="K839" s="421"/>
      <c r="L839" s="421"/>
      <c r="M839" s="423"/>
      <c r="N839" s="340">
        <f>IF(C839&gt;A_Stammdaten!$B$12,0,SUM(E839,F839,H839,J839:K839)-SUM(G839,I839,L839:M839))</f>
        <v>0</v>
      </c>
      <c r="O839" s="421"/>
      <c r="P839" s="421"/>
      <c r="Q839" s="421"/>
      <c r="R839" s="421"/>
      <c r="S839" s="108">
        <f t="shared" si="97"/>
        <v>0</v>
      </c>
      <c r="T839" s="341">
        <f>IF(ISBLANK($B839),0,VLOOKUP($B839,Listen!$A$2:$C$45,2,FALSE))</f>
        <v>0</v>
      </c>
      <c r="U839" s="341">
        <f>IF(ISBLANK($B839),0,VLOOKUP($B839,Listen!$A$2:$C$45,3,FALSE))</f>
        <v>0</v>
      </c>
      <c r="V839" s="342">
        <f t="shared" si="92"/>
        <v>0</v>
      </c>
      <c r="W839" s="342">
        <f t="shared" si="93"/>
        <v>0</v>
      </c>
      <c r="X839" s="342">
        <f t="shared" si="93"/>
        <v>0</v>
      </c>
      <c r="Y839" s="342">
        <f t="shared" ref="W839:AB881" si="99">$T839</f>
        <v>0</v>
      </c>
      <c r="Z839" s="342">
        <f t="shared" si="99"/>
        <v>0</v>
      </c>
      <c r="AA839" s="342">
        <f t="shared" si="99"/>
        <v>0</v>
      </c>
      <c r="AB839" s="342">
        <f t="shared" si="99"/>
        <v>0</v>
      </c>
      <c r="AC839" s="109">
        <f t="shared" si="98"/>
        <v>0</v>
      </c>
      <c r="AD839" s="109">
        <f>IF(C839=A_Stammdaten!$B$12,E_SAV!$S839-E_SAV!$AE839,HLOOKUP(A_Stammdaten!$B$12-1,$AF$4:$AL$4004,ROW(C839)-3,FALSE)-$AE839)</f>
        <v>0</v>
      </c>
      <c r="AE839" s="109">
        <f>HLOOKUP(A_Stammdaten!$B$12,$AF$4:$AL$4004,ROW(C839)-3,FALSE)</f>
        <v>0</v>
      </c>
      <c r="AF839" s="109">
        <f t="shared" si="96"/>
        <v>0</v>
      </c>
      <c r="AG839" s="109">
        <f t="shared" si="95"/>
        <v>0</v>
      </c>
      <c r="AH839" s="109">
        <f t="shared" si="95"/>
        <v>0</v>
      </c>
      <c r="AI839" s="109">
        <f t="shared" si="95"/>
        <v>0</v>
      </c>
      <c r="AJ839" s="109">
        <f t="shared" si="94"/>
        <v>0</v>
      </c>
      <c r="AK839" s="109">
        <f t="shared" si="94"/>
        <v>0</v>
      </c>
      <c r="AL839" s="109">
        <f t="shared" si="94"/>
        <v>0</v>
      </c>
    </row>
    <row r="840" spans="1:38" x14ac:dyDescent="0.3">
      <c r="A840" s="421"/>
      <c r="B840" s="421"/>
      <c r="C840" s="422"/>
      <c r="D840" s="423"/>
      <c r="E840" s="421"/>
      <c r="F840" s="421"/>
      <c r="G840" s="421"/>
      <c r="H840" s="421"/>
      <c r="I840" s="421"/>
      <c r="J840" s="421"/>
      <c r="K840" s="421"/>
      <c r="L840" s="421"/>
      <c r="M840" s="423"/>
      <c r="N840" s="340">
        <f>IF(C840&gt;A_Stammdaten!$B$12,0,SUM(E840,F840,H840,J840:K840)-SUM(G840,I840,L840:M840))</f>
        <v>0</v>
      </c>
      <c r="O840" s="421"/>
      <c r="P840" s="421"/>
      <c r="Q840" s="421"/>
      <c r="R840" s="421"/>
      <c r="S840" s="108">
        <f t="shared" si="97"/>
        <v>0</v>
      </c>
      <c r="T840" s="341">
        <f>IF(ISBLANK($B840),0,VLOOKUP($B840,Listen!$A$2:$C$45,2,FALSE))</f>
        <v>0</v>
      </c>
      <c r="U840" s="341">
        <f>IF(ISBLANK($B840),0,VLOOKUP($B840,Listen!$A$2:$C$45,3,FALSE))</f>
        <v>0</v>
      </c>
      <c r="V840" s="342">
        <f t="shared" si="92"/>
        <v>0</v>
      </c>
      <c r="W840" s="342">
        <f t="shared" si="99"/>
        <v>0</v>
      </c>
      <c r="X840" s="342">
        <f t="shared" si="99"/>
        <v>0</v>
      </c>
      <c r="Y840" s="342">
        <f t="shared" si="99"/>
        <v>0</v>
      </c>
      <c r="Z840" s="342">
        <f t="shared" si="99"/>
        <v>0</v>
      </c>
      <c r="AA840" s="342">
        <f t="shared" si="99"/>
        <v>0</v>
      </c>
      <c r="AB840" s="342">
        <f t="shared" si="99"/>
        <v>0</v>
      </c>
      <c r="AC840" s="109">
        <f t="shared" si="98"/>
        <v>0</v>
      </c>
      <c r="AD840" s="109">
        <f>IF(C840=A_Stammdaten!$B$12,E_SAV!$S840-E_SAV!$AE840,HLOOKUP(A_Stammdaten!$B$12-1,$AF$4:$AL$4004,ROW(C840)-3,FALSE)-$AE840)</f>
        <v>0</v>
      </c>
      <c r="AE840" s="109">
        <f>HLOOKUP(A_Stammdaten!$B$12,$AF$4:$AL$4004,ROW(C840)-3,FALSE)</f>
        <v>0</v>
      </c>
      <c r="AF840" s="109">
        <f t="shared" si="96"/>
        <v>0</v>
      </c>
      <c r="AG840" s="109">
        <f t="shared" si="95"/>
        <v>0</v>
      </c>
      <c r="AH840" s="109">
        <f t="shared" si="95"/>
        <v>0</v>
      </c>
      <c r="AI840" s="109">
        <f t="shared" si="95"/>
        <v>0</v>
      </c>
      <c r="AJ840" s="109">
        <f t="shared" si="94"/>
        <v>0</v>
      </c>
      <c r="AK840" s="109">
        <f t="shared" si="94"/>
        <v>0</v>
      </c>
      <c r="AL840" s="109">
        <f t="shared" si="94"/>
        <v>0</v>
      </c>
    </row>
    <row r="841" spans="1:38" x14ac:dyDescent="0.3">
      <c r="A841" s="421"/>
      <c r="B841" s="421"/>
      <c r="C841" s="422"/>
      <c r="D841" s="423"/>
      <c r="E841" s="421"/>
      <c r="F841" s="421"/>
      <c r="G841" s="421"/>
      <c r="H841" s="421"/>
      <c r="I841" s="421"/>
      <c r="J841" s="421"/>
      <c r="K841" s="421"/>
      <c r="L841" s="421"/>
      <c r="M841" s="423"/>
      <c r="N841" s="340">
        <f>IF(C841&gt;A_Stammdaten!$B$12,0,SUM(E841,F841,H841,J841:K841)-SUM(G841,I841,L841:M841))</f>
        <v>0</v>
      </c>
      <c r="O841" s="421"/>
      <c r="P841" s="421"/>
      <c r="Q841" s="421"/>
      <c r="R841" s="421"/>
      <c r="S841" s="108">
        <f t="shared" si="97"/>
        <v>0</v>
      </c>
      <c r="T841" s="341">
        <f>IF(ISBLANK($B841),0,VLOOKUP($B841,Listen!$A$2:$C$45,2,FALSE))</f>
        <v>0</v>
      </c>
      <c r="U841" s="341">
        <f>IF(ISBLANK($B841),0,VLOOKUP($B841,Listen!$A$2:$C$45,3,FALSE))</f>
        <v>0</v>
      </c>
      <c r="V841" s="342">
        <f t="shared" si="92"/>
        <v>0</v>
      </c>
      <c r="W841" s="342">
        <f t="shared" si="99"/>
        <v>0</v>
      </c>
      <c r="X841" s="342">
        <f t="shared" si="99"/>
        <v>0</v>
      </c>
      <c r="Y841" s="342">
        <f t="shared" si="99"/>
        <v>0</v>
      </c>
      <c r="Z841" s="342">
        <f t="shared" si="99"/>
        <v>0</v>
      </c>
      <c r="AA841" s="342">
        <f t="shared" si="99"/>
        <v>0</v>
      </c>
      <c r="AB841" s="342">
        <f t="shared" si="99"/>
        <v>0</v>
      </c>
      <c r="AC841" s="109">
        <f t="shared" si="98"/>
        <v>0</v>
      </c>
      <c r="AD841" s="109">
        <f>IF(C841=A_Stammdaten!$B$12,E_SAV!$S841-E_SAV!$AE841,HLOOKUP(A_Stammdaten!$B$12-1,$AF$4:$AL$4004,ROW(C841)-3,FALSE)-$AE841)</f>
        <v>0</v>
      </c>
      <c r="AE841" s="109">
        <f>HLOOKUP(A_Stammdaten!$B$12,$AF$4:$AL$4004,ROW(C841)-3,FALSE)</f>
        <v>0</v>
      </c>
      <c r="AF841" s="109">
        <f t="shared" si="96"/>
        <v>0</v>
      </c>
      <c r="AG841" s="109">
        <f t="shared" si="95"/>
        <v>0</v>
      </c>
      <c r="AH841" s="109">
        <f t="shared" si="95"/>
        <v>0</v>
      </c>
      <c r="AI841" s="109">
        <f t="shared" si="95"/>
        <v>0</v>
      </c>
      <c r="AJ841" s="109">
        <f t="shared" si="94"/>
        <v>0</v>
      </c>
      <c r="AK841" s="109">
        <f t="shared" si="94"/>
        <v>0</v>
      </c>
      <c r="AL841" s="109">
        <f t="shared" si="94"/>
        <v>0</v>
      </c>
    </row>
    <row r="842" spans="1:38" x14ac:dyDescent="0.3">
      <c r="A842" s="421"/>
      <c r="B842" s="421"/>
      <c r="C842" s="422"/>
      <c r="D842" s="423"/>
      <c r="E842" s="421"/>
      <c r="F842" s="421"/>
      <c r="G842" s="421"/>
      <c r="H842" s="421"/>
      <c r="I842" s="421"/>
      <c r="J842" s="421"/>
      <c r="K842" s="421"/>
      <c r="L842" s="421"/>
      <c r="M842" s="423"/>
      <c r="N842" s="340">
        <f>IF(C842&gt;A_Stammdaten!$B$12,0,SUM(E842,F842,H842,J842:K842)-SUM(G842,I842,L842:M842))</f>
        <v>0</v>
      </c>
      <c r="O842" s="421"/>
      <c r="P842" s="421"/>
      <c r="Q842" s="421"/>
      <c r="R842" s="421"/>
      <c r="S842" s="108">
        <f t="shared" si="97"/>
        <v>0</v>
      </c>
      <c r="T842" s="341">
        <f>IF(ISBLANK($B842),0,VLOOKUP($B842,Listen!$A$2:$C$45,2,FALSE))</f>
        <v>0</v>
      </c>
      <c r="U842" s="341">
        <f>IF(ISBLANK($B842),0,VLOOKUP($B842,Listen!$A$2:$C$45,3,FALSE))</f>
        <v>0</v>
      </c>
      <c r="V842" s="342">
        <f t="shared" si="92"/>
        <v>0</v>
      </c>
      <c r="W842" s="342">
        <f t="shared" si="99"/>
        <v>0</v>
      </c>
      <c r="X842" s="342">
        <f t="shared" si="99"/>
        <v>0</v>
      </c>
      <c r="Y842" s="342">
        <f t="shared" si="99"/>
        <v>0</v>
      </c>
      <c r="Z842" s="342">
        <f t="shared" si="99"/>
        <v>0</v>
      </c>
      <c r="AA842" s="342">
        <f t="shared" si="99"/>
        <v>0</v>
      </c>
      <c r="AB842" s="342">
        <f t="shared" si="99"/>
        <v>0</v>
      </c>
      <c r="AC842" s="109">
        <f t="shared" si="98"/>
        <v>0</v>
      </c>
      <c r="AD842" s="109">
        <f>IF(C842=A_Stammdaten!$B$12,E_SAV!$S842-E_SAV!$AE842,HLOOKUP(A_Stammdaten!$B$12-1,$AF$4:$AL$4004,ROW(C842)-3,FALSE)-$AE842)</f>
        <v>0</v>
      </c>
      <c r="AE842" s="109">
        <f>HLOOKUP(A_Stammdaten!$B$12,$AF$4:$AL$4004,ROW(C842)-3,FALSE)</f>
        <v>0</v>
      </c>
      <c r="AF842" s="109">
        <f t="shared" si="96"/>
        <v>0</v>
      </c>
      <c r="AG842" s="109">
        <f t="shared" si="95"/>
        <v>0</v>
      </c>
      <c r="AH842" s="109">
        <f t="shared" si="95"/>
        <v>0</v>
      </c>
      <c r="AI842" s="109">
        <f t="shared" si="95"/>
        <v>0</v>
      </c>
      <c r="AJ842" s="109">
        <f t="shared" si="94"/>
        <v>0</v>
      </c>
      <c r="AK842" s="109">
        <f t="shared" si="94"/>
        <v>0</v>
      </c>
      <c r="AL842" s="109">
        <f t="shared" si="94"/>
        <v>0</v>
      </c>
    </row>
    <row r="843" spans="1:38" x14ac:dyDescent="0.3">
      <c r="A843" s="421"/>
      <c r="B843" s="421"/>
      <c r="C843" s="422"/>
      <c r="D843" s="423"/>
      <c r="E843" s="421"/>
      <c r="F843" s="421"/>
      <c r="G843" s="421"/>
      <c r="H843" s="421"/>
      <c r="I843" s="421"/>
      <c r="J843" s="421"/>
      <c r="K843" s="421"/>
      <c r="L843" s="421"/>
      <c r="M843" s="423"/>
      <c r="N843" s="340">
        <f>IF(C843&gt;A_Stammdaten!$B$12,0,SUM(E843,F843,H843,J843:K843)-SUM(G843,I843,L843:M843))</f>
        <v>0</v>
      </c>
      <c r="O843" s="421"/>
      <c r="P843" s="421"/>
      <c r="Q843" s="421"/>
      <c r="R843" s="421"/>
      <c r="S843" s="108">
        <f t="shared" si="97"/>
        <v>0</v>
      </c>
      <c r="T843" s="341">
        <f>IF(ISBLANK($B843),0,VLOOKUP($B843,Listen!$A$2:$C$45,2,FALSE))</f>
        <v>0</v>
      </c>
      <c r="U843" s="341">
        <f>IF(ISBLANK($B843),0,VLOOKUP($B843,Listen!$A$2:$C$45,3,FALSE))</f>
        <v>0</v>
      </c>
      <c r="V843" s="342">
        <f t="shared" ref="V843:V906" si="100">$T843</f>
        <v>0</v>
      </c>
      <c r="W843" s="342">
        <f t="shared" si="99"/>
        <v>0</v>
      </c>
      <c r="X843" s="342">
        <f t="shared" si="99"/>
        <v>0</v>
      </c>
      <c r="Y843" s="342">
        <f t="shared" si="99"/>
        <v>0</v>
      </c>
      <c r="Z843" s="342">
        <f t="shared" si="99"/>
        <v>0</v>
      </c>
      <c r="AA843" s="342">
        <f t="shared" si="99"/>
        <v>0</v>
      </c>
      <c r="AB843" s="342">
        <f t="shared" si="99"/>
        <v>0</v>
      </c>
      <c r="AC843" s="109">
        <f t="shared" si="98"/>
        <v>0</v>
      </c>
      <c r="AD843" s="109">
        <f>IF(C843=A_Stammdaten!$B$12,E_SAV!$S843-E_SAV!$AE843,HLOOKUP(A_Stammdaten!$B$12-1,$AF$4:$AL$4004,ROW(C843)-3,FALSE)-$AE843)</f>
        <v>0</v>
      </c>
      <c r="AE843" s="109">
        <f>HLOOKUP(A_Stammdaten!$B$12,$AF$4:$AL$4004,ROW(C843)-3,FALSE)</f>
        <v>0</v>
      </c>
      <c r="AF843" s="109">
        <f t="shared" si="96"/>
        <v>0</v>
      </c>
      <c r="AG843" s="109">
        <f t="shared" si="95"/>
        <v>0</v>
      </c>
      <c r="AH843" s="109">
        <f t="shared" si="95"/>
        <v>0</v>
      </c>
      <c r="AI843" s="109">
        <f t="shared" si="95"/>
        <v>0</v>
      </c>
      <c r="AJ843" s="109">
        <f t="shared" si="94"/>
        <v>0</v>
      </c>
      <c r="AK843" s="109">
        <f t="shared" si="94"/>
        <v>0</v>
      </c>
      <c r="AL843" s="109">
        <f t="shared" si="94"/>
        <v>0</v>
      </c>
    </row>
    <row r="844" spans="1:38" x14ac:dyDescent="0.3">
      <c r="A844" s="421"/>
      <c r="B844" s="421"/>
      <c r="C844" s="422"/>
      <c r="D844" s="423"/>
      <c r="E844" s="421"/>
      <c r="F844" s="421"/>
      <c r="G844" s="421"/>
      <c r="H844" s="421"/>
      <c r="I844" s="421"/>
      <c r="J844" s="421"/>
      <c r="K844" s="421"/>
      <c r="L844" s="421"/>
      <c r="M844" s="423"/>
      <c r="N844" s="340">
        <f>IF(C844&gt;A_Stammdaten!$B$12,0,SUM(E844,F844,H844,J844:K844)-SUM(G844,I844,L844:M844))</f>
        <v>0</v>
      </c>
      <c r="O844" s="421"/>
      <c r="P844" s="421"/>
      <c r="Q844" s="421"/>
      <c r="R844" s="421"/>
      <c r="S844" s="108">
        <f t="shared" si="97"/>
        <v>0</v>
      </c>
      <c r="T844" s="341">
        <f>IF(ISBLANK($B844),0,VLOOKUP($B844,Listen!$A$2:$C$45,2,FALSE))</f>
        <v>0</v>
      </c>
      <c r="U844" s="341">
        <f>IF(ISBLANK($B844),0,VLOOKUP($B844,Listen!$A$2:$C$45,3,FALSE))</f>
        <v>0</v>
      </c>
      <c r="V844" s="342">
        <f t="shared" si="100"/>
        <v>0</v>
      </c>
      <c r="W844" s="342">
        <f t="shared" si="99"/>
        <v>0</v>
      </c>
      <c r="X844" s="342">
        <f t="shared" si="99"/>
        <v>0</v>
      </c>
      <c r="Y844" s="342">
        <f t="shared" si="99"/>
        <v>0</v>
      </c>
      <c r="Z844" s="342">
        <f t="shared" si="99"/>
        <v>0</v>
      </c>
      <c r="AA844" s="342">
        <f t="shared" si="99"/>
        <v>0</v>
      </c>
      <c r="AB844" s="342">
        <f t="shared" si="99"/>
        <v>0</v>
      </c>
      <c r="AC844" s="109">
        <f t="shared" si="98"/>
        <v>0</v>
      </c>
      <c r="AD844" s="109">
        <f>IF(C844=A_Stammdaten!$B$12,E_SAV!$S844-E_SAV!$AE844,HLOOKUP(A_Stammdaten!$B$12-1,$AF$4:$AL$4004,ROW(C844)-3,FALSE)-$AE844)</f>
        <v>0</v>
      </c>
      <c r="AE844" s="109">
        <f>HLOOKUP(A_Stammdaten!$B$12,$AF$4:$AL$4004,ROW(C844)-3,FALSE)</f>
        <v>0</v>
      </c>
      <c r="AF844" s="109">
        <f t="shared" si="96"/>
        <v>0</v>
      </c>
      <c r="AG844" s="109">
        <f t="shared" si="95"/>
        <v>0</v>
      </c>
      <c r="AH844" s="109">
        <f t="shared" si="95"/>
        <v>0</v>
      </c>
      <c r="AI844" s="109">
        <f t="shared" si="95"/>
        <v>0</v>
      </c>
      <c r="AJ844" s="109">
        <f t="shared" si="94"/>
        <v>0</v>
      </c>
      <c r="AK844" s="109">
        <f t="shared" si="94"/>
        <v>0</v>
      </c>
      <c r="AL844" s="109">
        <f t="shared" si="94"/>
        <v>0</v>
      </c>
    </row>
    <row r="845" spans="1:38" x14ac:dyDescent="0.3">
      <c r="A845" s="421"/>
      <c r="B845" s="421"/>
      <c r="C845" s="422"/>
      <c r="D845" s="423"/>
      <c r="E845" s="421"/>
      <c r="F845" s="421"/>
      <c r="G845" s="421"/>
      <c r="H845" s="421"/>
      <c r="I845" s="421"/>
      <c r="J845" s="421"/>
      <c r="K845" s="421"/>
      <c r="L845" s="421"/>
      <c r="M845" s="423"/>
      <c r="N845" s="340">
        <f>IF(C845&gt;A_Stammdaten!$B$12,0,SUM(E845,F845,H845,J845:K845)-SUM(G845,I845,L845:M845))</f>
        <v>0</v>
      </c>
      <c r="O845" s="421"/>
      <c r="P845" s="421"/>
      <c r="Q845" s="421"/>
      <c r="R845" s="421"/>
      <c r="S845" s="108">
        <f t="shared" si="97"/>
        <v>0</v>
      </c>
      <c r="T845" s="341">
        <f>IF(ISBLANK($B845),0,VLOOKUP($B845,Listen!$A$2:$C$45,2,FALSE))</f>
        <v>0</v>
      </c>
      <c r="U845" s="341">
        <f>IF(ISBLANK($B845),0,VLOOKUP($B845,Listen!$A$2:$C$45,3,FALSE))</f>
        <v>0</v>
      </c>
      <c r="V845" s="342">
        <f t="shared" si="100"/>
        <v>0</v>
      </c>
      <c r="W845" s="342">
        <f t="shared" si="99"/>
        <v>0</v>
      </c>
      <c r="X845" s="342">
        <f t="shared" si="99"/>
        <v>0</v>
      </c>
      <c r="Y845" s="342">
        <f t="shared" si="99"/>
        <v>0</v>
      </c>
      <c r="Z845" s="342">
        <f t="shared" si="99"/>
        <v>0</v>
      </c>
      <c r="AA845" s="342">
        <f t="shared" si="99"/>
        <v>0</v>
      </c>
      <c r="AB845" s="342">
        <f t="shared" si="99"/>
        <v>0</v>
      </c>
      <c r="AC845" s="109">
        <f t="shared" si="98"/>
        <v>0</v>
      </c>
      <c r="AD845" s="109">
        <f>IF(C845=A_Stammdaten!$B$12,E_SAV!$S845-E_SAV!$AE845,HLOOKUP(A_Stammdaten!$B$12-1,$AF$4:$AL$4004,ROW(C845)-3,FALSE)-$AE845)</f>
        <v>0</v>
      </c>
      <c r="AE845" s="109">
        <f>HLOOKUP(A_Stammdaten!$B$12,$AF$4:$AL$4004,ROW(C845)-3,FALSE)</f>
        <v>0</v>
      </c>
      <c r="AF845" s="109">
        <f t="shared" si="96"/>
        <v>0</v>
      </c>
      <c r="AG845" s="109">
        <f t="shared" si="95"/>
        <v>0</v>
      </c>
      <c r="AH845" s="109">
        <f t="shared" si="95"/>
        <v>0</v>
      </c>
      <c r="AI845" s="109">
        <f t="shared" si="95"/>
        <v>0</v>
      </c>
      <c r="AJ845" s="109">
        <f t="shared" si="94"/>
        <v>0</v>
      </c>
      <c r="AK845" s="109">
        <f t="shared" si="94"/>
        <v>0</v>
      </c>
      <c r="AL845" s="109">
        <f t="shared" si="94"/>
        <v>0</v>
      </c>
    </row>
    <row r="846" spans="1:38" x14ac:dyDescent="0.3">
      <c r="A846" s="421"/>
      <c r="B846" s="421"/>
      <c r="C846" s="422"/>
      <c r="D846" s="423"/>
      <c r="E846" s="421"/>
      <c r="F846" s="421"/>
      <c r="G846" s="421"/>
      <c r="H846" s="421"/>
      <c r="I846" s="421"/>
      <c r="J846" s="421"/>
      <c r="K846" s="421"/>
      <c r="L846" s="421"/>
      <c r="M846" s="423"/>
      <c r="N846" s="340">
        <f>IF(C846&gt;A_Stammdaten!$B$12,0,SUM(E846,F846,H846,J846:K846)-SUM(G846,I846,L846:M846))</f>
        <v>0</v>
      </c>
      <c r="O846" s="421"/>
      <c r="P846" s="421"/>
      <c r="Q846" s="421"/>
      <c r="R846" s="421"/>
      <c r="S846" s="108">
        <f t="shared" si="97"/>
        <v>0</v>
      </c>
      <c r="T846" s="341">
        <f>IF(ISBLANK($B846),0,VLOOKUP($B846,Listen!$A$2:$C$45,2,FALSE))</f>
        <v>0</v>
      </c>
      <c r="U846" s="341">
        <f>IF(ISBLANK($B846),0,VLOOKUP($B846,Listen!$A$2:$C$45,3,FALSE))</f>
        <v>0</v>
      </c>
      <c r="V846" s="342">
        <f t="shared" si="100"/>
        <v>0</v>
      </c>
      <c r="W846" s="342">
        <f t="shared" si="99"/>
        <v>0</v>
      </c>
      <c r="X846" s="342">
        <f t="shared" si="99"/>
        <v>0</v>
      </c>
      <c r="Y846" s="342">
        <f t="shared" si="99"/>
        <v>0</v>
      </c>
      <c r="Z846" s="342">
        <f t="shared" si="99"/>
        <v>0</v>
      </c>
      <c r="AA846" s="342">
        <f t="shared" si="99"/>
        <v>0</v>
      </c>
      <c r="AB846" s="342">
        <f t="shared" si="99"/>
        <v>0</v>
      </c>
      <c r="AC846" s="109">
        <f t="shared" si="98"/>
        <v>0</v>
      </c>
      <c r="AD846" s="109">
        <f>IF(C846=A_Stammdaten!$B$12,E_SAV!$S846-E_SAV!$AE846,HLOOKUP(A_Stammdaten!$B$12-1,$AF$4:$AL$4004,ROW(C846)-3,FALSE)-$AE846)</f>
        <v>0</v>
      </c>
      <c r="AE846" s="109">
        <f>HLOOKUP(A_Stammdaten!$B$12,$AF$4:$AL$4004,ROW(C846)-3,FALSE)</f>
        <v>0</v>
      </c>
      <c r="AF846" s="109">
        <f t="shared" si="96"/>
        <v>0</v>
      </c>
      <c r="AG846" s="109">
        <f t="shared" si="95"/>
        <v>0</v>
      </c>
      <c r="AH846" s="109">
        <f t="shared" si="95"/>
        <v>0</v>
      </c>
      <c r="AI846" s="109">
        <f t="shared" si="95"/>
        <v>0</v>
      </c>
      <c r="AJ846" s="109">
        <f t="shared" si="94"/>
        <v>0</v>
      </c>
      <c r="AK846" s="109">
        <f t="shared" si="94"/>
        <v>0</v>
      </c>
      <c r="AL846" s="109">
        <f t="shared" si="94"/>
        <v>0</v>
      </c>
    </row>
    <row r="847" spans="1:38" x14ac:dyDescent="0.3">
      <c r="A847" s="421"/>
      <c r="B847" s="421"/>
      <c r="C847" s="422"/>
      <c r="D847" s="423"/>
      <c r="E847" s="421"/>
      <c r="F847" s="421"/>
      <c r="G847" s="421"/>
      <c r="H847" s="421"/>
      <c r="I847" s="421"/>
      <c r="J847" s="421"/>
      <c r="K847" s="421"/>
      <c r="L847" s="421"/>
      <c r="M847" s="423"/>
      <c r="N847" s="340">
        <f>IF(C847&gt;A_Stammdaten!$B$12,0,SUM(E847,F847,H847,J847:K847)-SUM(G847,I847,L847:M847))</f>
        <v>0</v>
      </c>
      <c r="O847" s="421"/>
      <c r="P847" s="421"/>
      <c r="Q847" s="421"/>
      <c r="R847" s="421"/>
      <c r="S847" s="108">
        <f t="shared" si="97"/>
        <v>0</v>
      </c>
      <c r="T847" s="341">
        <f>IF(ISBLANK($B847),0,VLOOKUP($B847,Listen!$A$2:$C$45,2,FALSE))</f>
        <v>0</v>
      </c>
      <c r="U847" s="341">
        <f>IF(ISBLANK($B847),0,VLOOKUP($B847,Listen!$A$2:$C$45,3,FALSE))</f>
        <v>0</v>
      </c>
      <c r="V847" s="342">
        <f t="shared" si="100"/>
        <v>0</v>
      </c>
      <c r="W847" s="342">
        <f t="shared" si="99"/>
        <v>0</v>
      </c>
      <c r="X847" s="342">
        <f t="shared" si="99"/>
        <v>0</v>
      </c>
      <c r="Y847" s="342">
        <f t="shared" si="99"/>
        <v>0</v>
      </c>
      <c r="Z847" s="342">
        <f t="shared" si="99"/>
        <v>0</v>
      </c>
      <c r="AA847" s="342">
        <f t="shared" si="99"/>
        <v>0</v>
      </c>
      <c r="AB847" s="342">
        <f t="shared" si="99"/>
        <v>0</v>
      </c>
      <c r="AC847" s="109">
        <f t="shared" si="98"/>
        <v>0</v>
      </c>
      <c r="AD847" s="109">
        <f>IF(C847=A_Stammdaten!$B$12,E_SAV!$S847-E_SAV!$AE847,HLOOKUP(A_Stammdaten!$B$12-1,$AF$4:$AL$4004,ROW(C847)-3,FALSE)-$AE847)</f>
        <v>0</v>
      </c>
      <c r="AE847" s="109">
        <f>HLOOKUP(A_Stammdaten!$B$12,$AF$4:$AL$4004,ROW(C847)-3,FALSE)</f>
        <v>0</v>
      </c>
      <c r="AF847" s="109">
        <f t="shared" si="96"/>
        <v>0</v>
      </c>
      <c r="AG847" s="109">
        <f t="shared" si="95"/>
        <v>0</v>
      </c>
      <c r="AH847" s="109">
        <f t="shared" si="95"/>
        <v>0</v>
      </c>
      <c r="AI847" s="109">
        <f t="shared" si="95"/>
        <v>0</v>
      </c>
      <c r="AJ847" s="109">
        <f t="shared" si="94"/>
        <v>0</v>
      </c>
      <c r="AK847" s="109">
        <f t="shared" si="94"/>
        <v>0</v>
      </c>
      <c r="AL847" s="109">
        <f t="shared" si="94"/>
        <v>0</v>
      </c>
    </row>
    <row r="848" spans="1:38" x14ac:dyDescent="0.3">
      <c r="A848" s="421"/>
      <c r="B848" s="421"/>
      <c r="C848" s="422"/>
      <c r="D848" s="423"/>
      <c r="E848" s="421"/>
      <c r="F848" s="421"/>
      <c r="G848" s="421"/>
      <c r="H848" s="421"/>
      <c r="I848" s="421"/>
      <c r="J848" s="421"/>
      <c r="K848" s="421"/>
      <c r="L848" s="421"/>
      <c r="M848" s="423"/>
      <c r="N848" s="340">
        <f>IF(C848&gt;A_Stammdaten!$B$12,0,SUM(E848,F848,H848,J848:K848)-SUM(G848,I848,L848:M848))</f>
        <v>0</v>
      </c>
      <c r="O848" s="421"/>
      <c r="P848" s="421"/>
      <c r="Q848" s="421"/>
      <c r="R848" s="421"/>
      <c r="S848" s="108">
        <f t="shared" si="97"/>
        <v>0</v>
      </c>
      <c r="T848" s="341">
        <f>IF(ISBLANK($B848),0,VLOOKUP($B848,Listen!$A$2:$C$45,2,FALSE))</f>
        <v>0</v>
      </c>
      <c r="U848" s="341">
        <f>IF(ISBLANK($B848),0,VLOOKUP($B848,Listen!$A$2:$C$45,3,FALSE))</f>
        <v>0</v>
      </c>
      <c r="V848" s="342">
        <f t="shared" si="100"/>
        <v>0</v>
      </c>
      <c r="W848" s="342">
        <f t="shared" si="99"/>
        <v>0</v>
      </c>
      <c r="X848" s="342">
        <f t="shared" si="99"/>
        <v>0</v>
      </c>
      <c r="Y848" s="342">
        <f t="shared" si="99"/>
        <v>0</v>
      </c>
      <c r="Z848" s="342">
        <f t="shared" si="99"/>
        <v>0</v>
      </c>
      <c r="AA848" s="342">
        <f t="shared" si="99"/>
        <v>0</v>
      </c>
      <c r="AB848" s="342">
        <f t="shared" si="99"/>
        <v>0</v>
      </c>
      <c r="AC848" s="109">
        <f t="shared" si="98"/>
        <v>0</v>
      </c>
      <c r="AD848" s="109">
        <f>IF(C848=A_Stammdaten!$B$12,E_SAV!$S848-E_SAV!$AE848,HLOOKUP(A_Stammdaten!$B$12-1,$AF$4:$AL$4004,ROW(C848)-3,FALSE)-$AE848)</f>
        <v>0</v>
      </c>
      <c r="AE848" s="109">
        <f>HLOOKUP(A_Stammdaten!$B$12,$AF$4:$AL$4004,ROW(C848)-3,FALSE)</f>
        <v>0</v>
      </c>
      <c r="AF848" s="109">
        <f t="shared" si="96"/>
        <v>0</v>
      </c>
      <c r="AG848" s="109">
        <f t="shared" si="95"/>
        <v>0</v>
      </c>
      <c r="AH848" s="109">
        <f t="shared" si="95"/>
        <v>0</v>
      </c>
      <c r="AI848" s="109">
        <f t="shared" si="95"/>
        <v>0</v>
      </c>
      <c r="AJ848" s="109">
        <f t="shared" si="94"/>
        <v>0</v>
      </c>
      <c r="AK848" s="109">
        <f t="shared" si="94"/>
        <v>0</v>
      </c>
      <c r="AL848" s="109">
        <f t="shared" si="94"/>
        <v>0</v>
      </c>
    </row>
    <row r="849" spans="1:38" x14ac:dyDescent="0.3">
      <c r="A849" s="421"/>
      <c r="B849" s="421"/>
      <c r="C849" s="422"/>
      <c r="D849" s="423"/>
      <c r="E849" s="421"/>
      <c r="F849" s="421"/>
      <c r="G849" s="421"/>
      <c r="H849" s="421"/>
      <c r="I849" s="421"/>
      <c r="J849" s="421"/>
      <c r="K849" s="421"/>
      <c r="L849" s="421"/>
      <c r="M849" s="423"/>
      <c r="N849" s="340">
        <f>IF(C849&gt;A_Stammdaten!$B$12,0,SUM(E849,F849,H849,J849:K849)-SUM(G849,I849,L849:M849))</f>
        <v>0</v>
      </c>
      <c r="O849" s="421"/>
      <c r="P849" s="421"/>
      <c r="Q849" s="421"/>
      <c r="R849" s="421"/>
      <c r="S849" s="108">
        <f t="shared" si="97"/>
        <v>0</v>
      </c>
      <c r="T849" s="341">
        <f>IF(ISBLANK($B849),0,VLOOKUP($B849,Listen!$A$2:$C$45,2,FALSE))</f>
        <v>0</v>
      </c>
      <c r="U849" s="341">
        <f>IF(ISBLANK($B849),0,VLOOKUP($B849,Listen!$A$2:$C$45,3,FALSE))</f>
        <v>0</v>
      </c>
      <c r="V849" s="342">
        <f t="shared" si="100"/>
        <v>0</v>
      </c>
      <c r="W849" s="342">
        <f t="shared" si="99"/>
        <v>0</v>
      </c>
      <c r="X849" s="342">
        <f t="shared" si="99"/>
        <v>0</v>
      </c>
      <c r="Y849" s="342">
        <f t="shared" si="99"/>
        <v>0</v>
      </c>
      <c r="Z849" s="342">
        <f t="shared" si="99"/>
        <v>0</v>
      </c>
      <c r="AA849" s="342">
        <f t="shared" si="99"/>
        <v>0</v>
      </c>
      <c r="AB849" s="342">
        <f t="shared" si="99"/>
        <v>0</v>
      </c>
      <c r="AC849" s="109">
        <f t="shared" si="98"/>
        <v>0</v>
      </c>
      <c r="AD849" s="109">
        <f>IF(C849=A_Stammdaten!$B$12,E_SAV!$S849-E_SAV!$AE849,HLOOKUP(A_Stammdaten!$B$12-1,$AF$4:$AL$4004,ROW(C849)-3,FALSE)-$AE849)</f>
        <v>0</v>
      </c>
      <c r="AE849" s="109">
        <f>HLOOKUP(A_Stammdaten!$B$12,$AF$4:$AL$4004,ROW(C849)-3,FALSE)</f>
        <v>0</v>
      </c>
      <c r="AF849" s="109">
        <f t="shared" si="96"/>
        <v>0</v>
      </c>
      <c r="AG849" s="109">
        <f t="shared" si="95"/>
        <v>0</v>
      </c>
      <c r="AH849" s="109">
        <f t="shared" si="95"/>
        <v>0</v>
      </c>
      <c r="AI849" s="109">
        <f t="shared" si="95"/>
        <v>0</v>
      </c>
      <c r="AJ849" s="109">
        <f t="shared" si="94"/>
        <v>0</v>
      </c>
      <c r="AK849" s="109">
        <f t="shared" si="94"/>
        <v>0</v>
      </c>
      <c r="AL849" s="109">
        <f t="shared" si="94"/>
        <v>0</v>
      </c>
    </row>
    <row r="850" spans="1:38" x14ac:dyDescent="0.3">
      <c r="A850" s="421"/>
      <c r="B850" s="421"/>
      <c r="C850" s="422"/>
      <c r="D850" s="423"/>
      <c r="E850" s="421"/>
      <c r="F850" s="421"/>
      <c r="G850" s="421"/>
      <c r="H850" s="421"/>
      <c r="I850" s="421"/>
      <c r="J850" s="421"/>
      <c r="K850" s="421"/>
      <c r="L850" s="421"/>
      <c r="M850" s="423"/>
      <c r="N850" s="340">
        <f>IF(C850&gt;A_Stammdaten!$B$12,0,SUM(E850,F850,H850,J850:K850)-SUM(G850,I850,L850:M850))</f>
        <v>0</v>
      </c>
      <c r="O850" s="421"/>
      <c r="P850" s="421"/>
      <c r="Q850" s="421"/>
      <c r="R850" s="421"/>
      <c r="S850" s="108">
        <f t="shared" si="97"/>
        <v>0</v>
      </c>
      <c r="T850" s="341">
        <f>IF(ISBLANK($B850),0,VLOOKUP($B850,Listen!$A$2:$C$45,2,FALSE))</f>
        <v>0</v>
      </c>
      <c r="U850" s="341">
        <f>IF(ISBLANK($B850),0,VLOOKUP($B850,Listen!$A$2:$C$45,3,FALSE))</f>
        <v>0</v>
      </c>
      <c r="V850" s="342">
        <f t="shared" si="100"/>
        <v>0</v>
      </c>
      <c r="W850" s="342">
        <f t="shared" si="99"/>
        <v>0</v>
      </c>
      <c r="X850" s="342">
        <f t="shared" si="99"/>
        <v>0</v>
      </c>
      <c r="Y850" s="342">
        <f t="shared" si="99"/>
        <v>0</v>
      </c>
      <c r="Z850" s="342">
        <f t="shared" si="99"/>
        <v>0</v>
      </c>
      <c r="AA850" s="342">
        <f t="shared" si="99"/>
        <v>0</v>
      </c>
      <c r="AB850" s="342">
        <f t="shared" si="99"/>
        <v>0</v>
      </c>
      <c r="AC850" s="109">
        <f t="shared" si="98"/>
        <v>0</v>
      </c>
      <c r="AD850" s="109">
        <f>IF(C850=A_Stammdaten!$B$12,E_SAV!$S850-E_SAV!$AE850,HLOOKUP(A_Stammdaten!$B$12-1,$AF$4:$AL$4004,ROW(C850)-3,FALSE)-$AE850)</f>
        <v>0</v>
      </c>
      <c r="AE850" s="109">
        <f>HLOOKUP(A_Stammdaten!$B$12,$AF$4:$AL$4004,ROW(C850)-3,FALSE)</f>
        <v>0</v>
      </c>
      <c r="AF850" s="109">
        <f t="shared" si="96"/>
        <v>0</v>
      </c>
      <c r="AG850" s="109">
        <f t="shared" si="95"/>
        <v>0</v>
      </c>
      <c r="AH850" s="109">
        <f t="shared" si="95"/>
        <v>0</v>
      </c>
      <c r="AI850" s="109">
        <f t="shared" si="95"/>
        <v>0</v>
      </c>
      <c r="AJ850" s="109">
        <f t="shared" si="94"/>
        <v>0</v>
      </c>
      <c r="AK850" s="109">
        <f t="shared" si="94"/>
        <v>0</v>
      </c>
      <c r="AL850" s="109">
        <f t="shared" si="94"/>
        <v>0</v>
      </c>
    </row>
    <row r="851" spans="1:38" x14ac:dyDescent="0.3">
      <c r="A851" s="421"/>
      <c r="B851" s="421"/>
      <c r="C851" s="422"/>
      <c r="D851" s="423"/>
      <c r="E851" s="421"/>
      <c r="F851" s="421"/>
      <c r="G851" s="421"/>
      <c r="H851" s="421"/>
      <c r="I851" s="421"/>
      <c r="J851" s="421"/>
      <c r="K851" s="421"/>
      <c r="L851" s="421"/>
      <c r="M851" s="423"/>
      <c r="N851" s="340">
        <f>IF(C851&gt;A_Stammdaten!$B$12,0,SUM(E851,F851,H851,J851:K851)-SUM(G851,I851,L851:M851))</f>
        <v>0</v>
      </c>
      <c r="O851" s="421"/>
      <c r="P851" s="421"/>
      <c r="Q851" s="421"/>
      <c r="R851" s="421"/>
      <c r="S851" s="108">
        <f t="shared" si="97"/>
        <v>0</v>
      </c>
      <c r="T851" s="341">
        <f>IF(ISBLANK($B851),0,VLOOKUP($B851,Listen!$A$2:$C$45,2,FALSE))</f>
        <v>0</v>
      </c>
      <c r="U851" s="341">
        <f>IF(ISBLANK($B851),0,VLOOKUP($B851,Listen!$A$2:$C$45,3,FALSE))</f>
        <v>0</v>
      </c>
      <c r="V851" s="342">
        <f t="shared" si="100"/>
        <v>0</v>
      </c>
      <c r="W851" s="342">
        <f t="shared" si="99"/>
        <v>0</v>
      </c>
      <c r="X851" s="342">
        <f t="shared" si="99"/>
        <v>0</v>
      </c>
      <c r="Y851" s="342">
        <f t="shared" si="99"/>
        <v>0</v>
      </c>
      <c r="Z851" s="342">
        <f t="shared" si="99"/>
        <v>0</v>
      </c>
      <c r="AA851" s="342">
        <f t="shared" si="99"/>
        <v>0</v>
      </c>
      <c r="AB851" s="342">
        <f t="shared" si="99"/>
        <v>0</v>
      </c>
      <c r="AC851" s="109">
        <f t="shared" si="98"/>
        <v>0</v>
      </c>
      <c r="AD851" s="109">
        <f>IF(C851=A_Stammdaten!$B$12,E_SAV!$S851-E_SAV!$AE851,HLOOKUP(A_Stammdaten!$B$12-1,$AF$4:$AL$4004,ROW(C851)-3,FALSE)-$AE851)</f>
        <v>0</v>
      </c>
      <c r="AE851" s="109">
        <f>HLOOKUP(A_Stammdaten!$B$12,$AF$4:$AL$4004,ROW(C851)-3,FALSE)</f>
        <v>0</v>
      </c>
      <c r="AF851" s="109">
        <f t="shared" si="96"/>
        <v>0</v>
      </c>
      <c r="AG851" s="109">
        <f t="shared" si="95"/>
        <v>0</v>
      </c>
      <c r="AH851" s="109">
        <f t="shared" si="95"/>
        <v>0</v>
      </c>
      <c r="AI851" s="109">
        <f t="shared" si="95"/>
        <v>0</v>
      </c>
      <c r="AJ851" s="109">
        <f t="shared" si="94"/>
        <v>0</v>
      </c>
      <c r="AK851" s="109">
        <f t="shared" si="94"/>
        <v>0</v>
      </c>
      <c r="AL851" s="109">
        <f t="shared" si="94"/>
        <v>0</v>
      </c>
    </row>
    <row r="852" spans="1:38" x14ac:dyDescent="0.3">
      <c r="A852" s="421"/>
      <c r="B852" s="421"/>
      <c r="C852" s="422"/>
      <c r="D852" s="423"/>
      <c r="E852" s="421"/>
      <c r="F852" s="421"/>
      <c r="G852" s="421"/>
      <c r="H852" s="421"/>
      <c r="I852" s="421"/>
      <c r="J852" s="421"/>
      <c r="K852" s="421"/>
      <c r="L852" s="421"/>
      <c r="M852" s="423"/>
      <c r="N852" s="340">
        <f>IF(C852&gt;A_Stammdaten!$B$12,0,SUM(E852,F852,H852,J852:K852)-SUM(G852,I852,L852:M852))</f>
        <v>0</v>
      </c>
      <c r="O852" s="421"/>
      <c r="P852" s="421"/>
      <c r="Q852" s="421"/>
      <c r="R852" s="421"/>
      <c r="S852" s="108">
        <f t="shared" si="97"/>
        <v>0</v>
      </c>
      <c r="T852" s="341">
        <f>IF(ISBLANK($B852),0,VLOOKUP($B852,Listen!$A$2:$C$45,2,FALSE))</f>
        <v>0</v>
      </c>
      <c r="U852" s="341">
        <f>IF(ISBLANK($B852),0,VLOOKUP($B852,Listen!$A$2:$C$45,3,FALSE))</f>
        <v>0</v>
      </c>
      <c r="V852" s="342">
        <f t="shared" si="100"/>
        <v>0</v>
      </c>
      <c r="W852" s="342">
        <f t="shared" si="99"/>
        <v>0</v>
      </c>
      <c r="X852" s="342">
        <f t="shared" si="99"/>
        <v>0</v>
      </c>
      <c r="Y852" s="342">
        <f t="shared" si="99"/>
        <v>0</v>
      </c>
      <c r="Z852" s="342">
        <f t="shared" si="99"/>
        <v>0</v>
      </c>
      <c r="AA852" s="342">
        <f t="shared" si="99"/>
        <v>0</v>
      </c>
      <c r="AB852" s="342">
        <f t="shared" si="99"/>
        <v>0</v>
      </c>
      <c r="AC852" s="109">
        <f t="shared" si="98"/>
        <v>0</v>
      </c>
      <c r="AD852" s="109">
        <f>IF(C852=A_Stammdaten!$B$12,E_SAV!$S852-E_SAV!$AE852,HLOOKUP(A_Stammdaten!$B$12-1,$AF$4:$AL$4004,ROW(C852)-3,FALSE)-$AE852)</f>
        <v>0</v>
      </c>
      <c r="AE852" s="109">
        <f>HLOOKUP(A_Stammdaten!$B$12,$AF$4:$AL$4004,ROW(C852)-3,FALSE)</f>
        <v>0</v>
      </c>
      <c r="AF852" s="109">
        <f t="shared" si="96"/>
        <v>0</v>
      </c>
      <c r="AG852" s="109">
        <f t="shared" si="95"/>
        <v>0</v>
      </c>
      <c r="AH852" s="109">
        <f t="shared" si="95"/>
        <v>0</v>
      </c>
      <c r="AI852" s="109">
        <f t="shared" si="95"/>
        <v>0</v>
      </c>
      <c r="AJ852" s="109">
        <f t="shared" si="94"/>
        <v>0</v>
      </c>
      <c r="AK852" s="109">
        <f t="shared" si="94"/>
        <v>0</v>
      </c>
      <c r="AL852" s="109">
        <f t="shared" si="94"/>
        <v>0</v>
      </c>
    </row>
    <row r="853" spans="1:38" x14ac:dyDescent="0.3">
      <c r="A853" s="421"/>
      <c r="B853" s="421"/>
      <c r="C853" s="422"/>
      <c r="D853" s="423"/>
      <c r="E853" s="421"/>
      <c r="F853" s="421"/>
      <c r="G853" s="421"/>
      <c r="H853" s="421"/>
      <c r="I853" s="421"/>
      <c r="J853" s="421"/>
      <c r="K853" s="421"/>
      <c r="L853" s="421"/>
      <c r="M853" s="423"/>
      <c r="N853" s="340">
        <f>IF(C853&gt;A_Stammdaten!$B$12,0,SUM(E853,F853,H853,J853:K853)-SUM(G853,I853,L853:M853))</f>
        <v>0</v>
      </c>
      <c r="O853" s="421"/>
      <c r="P853" s="421"/>
      <c r="Q853" s="421"/>
      <c r="R853" s="421"/>
      <c r="S853" s="108">
        <f t="shared" si="97"/>
        <v>0</v>
      </c>
      <c r="T853" s="341">
        <f>IF(ISBLANK($B853),0,VLOOKUP($B853,Listen!$A$2:$C$45,2,FALSE))</f>
        <v>0</v>
      </c>
      <c r="U853" s="341">
        <f>IF(ISBLANK($B853),0,VLOOKUP($B853,Listen!$A$2:$C$45,3,FALSE))</f>
        <v>0</v>
      </c>
      <c r="V853" s="342">
        <f t="shared" si="100"/>
        <v>0</v>
      </c>
      <c r="W853" s="342">
        <f t="shared" si="99"/>
        <v>0</v>
      </c>
      <c r="X853" s="342">
        <f t="shared" si="99"/>
        <v>0</v>
      </c>
      <c r="Y853" s="342">
        <f t="shared" si="99"/>
        <v>0</v>
      </c>
      <c r="Z853" s="342">
        <f t="shared" si="99"/>
        <v>0</v>
      </c>
      <c r="AA853" s="342">
        <f t="shared" si="99"/>
        <v>0</v>
      </c>
      <c r="AB853" s="342">
        <f t="shared" si="99"/>
        <v>0</v>
      </c>
      <c r="AC853" s="109">
        <f t="shared" si="98"/>
        <v>0</v>
      </c>
      <c r="AD853" s="109">
        <f>IF(C853=A_Stammdaten!$B$12,E_SAV!$S853-E_SAV!$AE853,HLOOKUP(A_Stammdaten!$B$12-1,$AF$4:$AL$4004,ROW(C853)-3,FALSE)-$AE853)</f>
        <v>0</v>
      </c>
      <c r="AE853" s="109">
        <f>HLOOKUP(A_Stammdaten!$B$12,$AF$4:$AL$4004,ROW(C853)-3,FALSE)</f>
        <v>0</v>
      </c>
      <c r="AF853" s="109">
        <f t="shared" si="96"/>
        <v>0</v>
      </c>
      <c r="AG853" s="109">
        <f t="shared" si="95"/>
        <v>0</v>
      </c>
      <c r="AH853" s="109">
        <f t="shared" si="95"/>
        <v>0</v>
      </c>
      <c r="AI853" s="109">
        <f t="shared" si="95"/>
        <v>0</v>
      </c>
      <c r="AJ853" s="109">
        <f t="shared" si="94"/>
        <v>0</v>
      </c>
      <c r="AK853" s="109">
        <f t="shared" si="94"/>
        <v>0</v>
      </c>
      <c r="AL853" s="109">
        <f t="shared" si="94"/>
        <v>0</v>
      </c>
    </row>
    <row r="854" spans="1:38" x14ac:dyDescent="0.3">
      <c r="A854" s="421"/>
      <c r="B854" s="421"/>
      <c r="C854" s="422"/>
      <c r="D854" s="423"/>
      <c r="E854" s="421"/>
      <c r="F854" s="421"/>
      <c r="G854" s="421"/>
      <c r="H854" s="421"/>
      <c r="I854" s="421"/>
      <c r="J854" s="421"/>
      <c r="K854" s="421"/>
      <c r="L854" s="421"/>
      <c r="M854" s="423"/>
      <c r="N854" s="340">
        <f>IF(C854&gt;A_Stammdaten!$B$12,0,SUM(E854,F854,H854,J854:K854)-SUM(G854,I854,L854:M854))</f>
        <v>0</v>
      </c>
      <c r="O854" s="421"/>
      <c r="P854" s="421"/>
      <c r="Q854" s="421"/>
      <c r="R854" s="421"/>
      <c r="S854" s="108">
        <f t="shared" si="97"/>
        <v>0</v>
      </c>
      <c r="T854" s="341">
        <f>IF(ISBLANK($B854),0,VLOOKUP($B854,Listen!$A$2:$C$45,2,FALSE))</f>
        <v>0</v>
      </c>
      <c r="U854" s="341">
        <f>IF(ISBLANK($B854),0,VLOOKUP($B854,Listen!$A$2:$C$45,3,FALSE))</f>
        <v>0</v>
      </c>
      <c r="V854" s="342">
        <f t="shared" si="100"/>
        <v>0</v>
      </c>
      <c r="W854" s="342">
        <f t="shared" si="99"/>
        <v>0</v>
      </c>
      <c r="X854" s="342">
        <f t="shared" si="99"/>
        <v>0</v>
      </c>
      <c r="Y854" s="342">
        <f t="shared" si="99"/>
        <v>0</v>
      </c>
      <c r="Z854" s="342">
        <f t="shared" si="99"/>
        <v>0</v>
      </c>
      <c r="AA854" s="342">
        <f t="shared" si="99"/>
        <v>0</v>
      </c>
      <c r="AB854" s="342">
        <f t="shared" si="99"/>
        <v>0</v>
      </c>
      <c r="AC854" s="109">
        <f t="shared" si="98"/>
        <v>0</v>
      </c>
      <c r="AD854" s="109">
        <f>IF(C854=A_Stammdaten!$B$12,E_SAV!$S854-E_SAV!$AE854,HLOOKUP(A_Stammdaten!$B$12-1,$AF$4:$AL$4004,ROW(C854)-3,FALSE)-$AE854)</f>
        <v>0</v>
      </c>
      <c r="AE854" s="109">
        <f>HLOOKUP(A_Stammdaten!$B$12,$AF$4:$AL$4004,ROW(C854)-3,FALSE)</f>
        <v>0</v>
      </c>
      <c r="AF854" s="109">
        <f t="shared" si="96"/>
        <v>0</v>
      </c>
      <c r="AG854" s="109">
        <f t="shared" si="95"/>
        <v>0</v>
      </c>
      <c r="AH854" s="109">
        <f t="shared" si="95"/>
        <v>0</v>
      </c>
      <c r="AI854" s="109">
        <f t="shared" si="95"/>
        <v>0</v>
      </c>
      <c r="AJ854" s="109">
        <f t="shared" si="94"/>
        <v>0</v>
      </c>
      <c r="AK854" s="109">
        <f t="shared" si="94"/>
        <v>0</v>
      </c>
      <c r="AL854" s="109">
        <f t="shared" si="94"/>
        <v>0</v>
      </c>
    </row>
    <row r="855" spans="1:38" x14ac:dyDescent="0.3">
      <c r="A855" s="421"/>
      <c r="B855" s="421"/>
      <c r="C855" s="422"/>
      <c r="D855" s="423"/>
      <c r="E855" s="421"/>
      <c r="F855" s="421"/>
      <c r="G855" s="421"/>
      <c r="H855" s="421"/>
      <c r="I855" s="421"/>
      <c r="J855" s="421"/>
      <c r="K855" s="421"/>
      <c r="L855" s="421"/>
      <c r="M855" s="423"/>
      <c r="N855" s="340">
        <f>IF(C855&gt;A_Stammdaten!$B$12,0,SUM(E855,F855,H855,J855:K855)-SUM(G855,I855,L855:M855))</f>
        <v>0</v>
      </c>
      <c r="O855" s="421"/>
      <c r="P855" s="421"/>
      <c r="Q855" s="421"/>
      <c r="R855" s="421"/>
      <c r="S855" s="108">
        <f t="shared" si="97"/>
        <v>0</v>
      </c>
      <c r="T855" s="341">
        <f>IF(ISBLANK($B855),0,VLOOKUP($B855,Listen!$A$2:$C$45,2,FALSE))</f>
        <v>0</v>
      </c>
      <c r="U855" s="341">
        <f>IF(ISBLANK($B855),0,VLOOKUP($B855,Listen!$A$2:$C$45,3,FALSE))</f>
        <v>0</v>
      </c>
      <c r="V855" s="342">
        <f t="shared" si="100"/>
        <v>0</v>
      </c>
      <c r="W855" s="342">
        <f t="shared" si="99"/>
        <v>0</v>
      </c>
      <c r="X855" s="342">
        <f t="shared" si="99"/>
        <v>0</v>
      </c>
      <c r="Y855" s="342">
        <f t="shared" si="99"/>
        <v>0</v>
      </c>
      <c r="Z855" s="342">
        <f t="shared" si="99"/>
        <v>0</v>
      </c>
      <c r="AA855" s="342">
        <f t="shared" si="99"/>
        <v>0</v>
      </c>
      <c r="AB855" s="342">
        <f t="shared" si="99"/>
        <v>0</v>
      </c>
      <c r="AC855" s="109">
        <f t="shared" si="98"/>
        <v>0</v>
      </c>
      <c r="AD855" s="109">
        <f>IF(C855=A_Stammdaten!$B$12,E_SAV!$S855-E_SAV!$AE855,HLOOKUP(A_Stammdaten!$B$12-1,$AF$4:$AL$4004,ROW(C855)-3,FALSE)-$AE855)</f>
        <v>0</v>
      </c>
      <c r="AE855" s="109">
        <f>HLOOKUP(A_Stammdaten!$B$12,$AF$4:$AL$4004,ROW(C855)-3,FALSE)</f>
        <v>0</v>
      </c>
      <c r="AF855" s="109">
        <f t="shared" si="96"/>
        <v>0</v>
      </c>
      <c r="AG855" s="109">
        <f t="shared" si="95"/>
        <v>0</v>
      </c>
      <c r="AH855" s="109">
        <f t="shared" si="95"/>
        <v>0</v>
      </c>
      <c r="AI855" s="109">
        <f t="shared" si="95"/>
        <v>0</v>
      </c>
      <c r="AJ855" s="109">
        <f t="shared" si="94"/>
        <v>0</v>
      </c>
      <c r="AK855" s="109">
        <f t="shared" si="94"/>
        <v>0</v>
      </c>
      <c r="AL855" s="109">
        <f t="shared" si="94"/>
        <v>0</v>
      </c>
    </row>
    <row r="856" spans="1:38" x14ac:dyDescent="0.3">
      <c r="A856" s="421"/>
      <c r="B856" s="421"/>
      <c r="C856" s="422"/>
      <c r="D856" s="423"/>
      <c r="E856" s="421"/>
      <c r="F856" s="421"/>
      <c r="G856" s="421"/>
      <c r="H856" s="421"/>
      <c r="I856" s="421"/>
      <c r="J856" s="421"/>
      <c r="K856" s="421"/>
      <c r="L856" s="421"/>
      <c r="M856" s="423"/>
      <c r="N856" s="340">
        <f>IF(C856&gt;A_Stammdaten!$B$12,0,SUM(E856,F856,H856,J856:K856)-SUM(G856,I856,L856:M856))</f>
        <v>0</v>
      </c>
      <c r="O856" s="421"/>
      <c r="P856" s="421"/>
      <c r="Q856" s="421"/>
      <c r="R856" s="421"/>
      <c r="S856" s="108">
        <f t="shared" si="97"/>
        <v>0</v>
      </c>
      <c r="T856" s="341">
        <f>IF(ISBLANK($B856),0,VLOOKUP($B856,Listen!$A$2:$C$45,2,FALSE))</f>
        <v>0</v>
      </c>
      <c r="U856" s="341">
        <f>IF(ISBLANK($B856),0,VLOOKUP($B856,Listen!$A$2:$C$45,3,FALSE))</f>
        <v>0</v>
      </c>
      <c r="V856" s="342">
        <f t="shared" si="100"/>
        <v>0</v>
      </c>
      <c r="W856" s="342">
        <f t="shared" si="99"/>
        <v>0</v>
      </c>
      <c r="X856" s="342">
        <f t="shared" si="99"/>
        <v>0</v>
      </c>
      <c r="Y856" s="342">
        <f t="shared" si="99"/>
        <v>0</v>
      </c>
      <c r="Z856" s="342">
        <f t="shared" si="99"/>
        <v>0</v>
      </c>
      <c r="AA856" s="342">
        <f t="shared" si="99"/>
        <v>0</v>
      </c>
      <c r="AB856" s="342">
        <f t="shared" si="99"/>
        <v>0</v>
      </c>
      <c r="AC856" s="109">
        <f t="shared" si="98"/>
        <v>0</v>
      </c>
      <c r="AD856" s="109">
        <f>IF(C856=A_Stammdaten!$B$12,E_SAV!$S856-E_SAV!$AE856,HLOOKUP(A_Stammdaten!$B$12-1,$AF$4:$AL$4004,ROW(C856)-3,FALSE)-$AE856)</f>
        <v>0</v>
      </c>
      <c r="AE856" s="109">
        <f>HLOOKUP(A_Stammdaten!$B$12,$AF$4:$AL$4004,ROW(C856)-3,FALSE)</f>
        <v>0</v>
      </c>
      <c r="AF856" s="109">
        <f t="shared" si="96"/>
        <v>0</v>
      </c>
      <c r="AG856" s="109">
        <f t="shared" si="95"/>
        <v>0</v>
      </c>
      <c r="AH856" s="109">
        <f t="shared" si="95"/>
        <v>0</v>
      </c>
      <c r="AI856" s="109">
        <f t="shared" si="95"/>
        <v>0</v>
      </c>
      <c r="AJ856" s="109">
        <f t="shared" si="94"/>
        <v>0</v>
      </c>
      <c r="AK856" s="109">
        <f t="shared" si="94"/>
        <v>0</v>
      </c>
      <c r="AL856" s="109">
        <f t="shared" si="94"/>
        <v>0</v>
      </c>
    </row>
    <row r="857" spans="1:38" x14ac:dyDescent="0.3">
      <c r="A857" s="421"/>
      <c r="B857" s="421"/>
      <c r="C857" s="422"/>
      <c r="D857" s="423"/>
      <c r="E857" s="421"/>
      <c r="F857" s="421"/>
      <c r="G857" s="421"/>
      <c r="H857" s="421"/>
      <c r="I857" s="421"/>
      <c r="J857" s="421"/>
      <c r="K857" s="421"/>
      <c r="L857" s="421"/>
      <c r="M857" s="423"/>
      <c r="N857" s="340">
        <f>IF(C857&gt;A_Stammdaten!$B$12,0,SUM(E857,F857,H857,J857:K857)-SUM(G857,I857,L857:M857))</f>
        <v>0</v>
      </c>
      <c r="O857" s="421"/>
      <c r="P857" s="421"/>
      <c r="Q857" s="421"/>
      <c r="R857" s="421"/>
      <c r="S857" s="108">
        <f t="shared" si="97"/>
        <v>0</v>
      </c>
      <c r="T857" s="341">
        <f>IF(ISBLANK($B857),0,VLOOKUP($B857,Listen!$A$2:$C$45,2,FALSE))</f>
        <v>0</v>
      </c>
      <c r="U857" s="341">
        <f>IF(ISBLANK($B857),0,VLOOKUP($B857,Listen!$A$2:$C$45,3,FALSE))</f>
        <v>0</v>
      </c>
      <c r="V857" s="342">
        <f t="shared" si="100"/>
        <v>0</v>
      </c>
      <c r="W857" s="342">
        <f t="shared" si="99"/>
        <v>0</v>
      </c>
      <c r="X857" s="342">
        <f t="shared" si="99"/>
        <v>0</v>
      </c>
      <c r="Y857" s="342">
        <f t="shared" si="99"/>
        <v>0</v>
      </c>
      <c r="Z857" s="342">
        <f t="shared" si="99"/>
        <v>0</v>
      </c>
      <c r="AA857" s="342">
        <f t="shared" si="99"/>
        <v>0</v>
      </c>
      <c r="AB857" s="342">
        <f t="shared" si="99"/>
        <v>0</v>
      </c>
      <c r="AC857" s="109">
        <f t="shared" si="98"/>
        <v>0</v>
      </c>
      <c r="AD857" s="109">
        <f>IF(C857=A_Stammdaten!$B$12,E_SAV!$S857-E_SAV!$AE857,HLOOKUP(A_Stammdaten!$B$12-1,$AF$4:$AL$4004,ROW(C857)-3,FALSE)-$AE857)</f>
        <v>0</v>
      </c>
      <c r="AE857" s="109">
        <f>HLOOKUP(A_Stammdaten!$B$12,$AF$4:$AL$4004,ROW(C857)-3,FALSE)</f>
        <v>0</v>
      </c>
      <c r="AF857" s="109">
        <f t="shared" si="96"/>
        <v>0</v>
      </c>
      <c r="AG857" s="109">
        <f t="shared" si="95"/>
        <v>0</v>
      </c>
      <c r="AH857" s="109">
        <f t="shared" si="95"/>
        <v>0</v>
      </c>
      <c r="AI857" s="109">
        <f t="shared" si="95"/>
        <v>0</v>
      </c>
      <c r="AJ857" s="109">
        <f t="shared" si="94"/>
        <v>0</v>
      </c>
      <c r="AK857" s="109">
        <f t="shared" si="94"/>
        <v>0</v>
      </c>
      <c r="AL857" s="109">
        <f t="shared" si="94"/>
        <v>0</v>
      </c>
    </row>
    <row r="858" spans="1:38" x14ac:dyDescent="0.3">
      <c r="A858" s="421"/>
      <c r="B858" s="421"/>
      <c r="C858" s="422"/>
      <c r="D858" s="423"/>
      <c r="E858" s="421"/>
      <c r="F858" s="421"/>
      <c r="G858" s="421"/>
      <c r="H858" s="421"/>
      <c r="I858" s="421"/>
      <c r="J858" s="421"/>
      <c r="K858" s="421"/>
      <c r="L858" s="421"/>
      <c r="M858" s="423"/>
      <c r="N858" s="340">
        <f>IF(C858&gt;A_Stammdaten!$B$12,0,SUM(E858,F858,H858,J858:K858)-SUM(G858,I858,L858:M858))</f>
        <v>0</v>
      </c>
      <c r="O858" s="421"/>
      <c r="P858" s="421"/>
      <c r="Q858" s="421"/>
      <c r="R858" s="421"/>
      <c r="S858" s="108">
        <f t="shared" si="97"/>
        <v>0</v>
      </c>
      <c r="T858" s="341">
        <f>IF(ISBLANK($B858),0,VLOOKUP($B858,Listen!$A$2:$C$45,2,FALSE))</f>
        <v>0</v>
      </c>
      <c r="U858" s="341">
        <f>IF(ISBLANK($B858),0,VLOOKUP($B858,Listen!$A$2:$C$45,3,FALSE))</f>
        <v>0</v>
      </c>
      <c r="V858" s="342">
        <f t="shared" si="100"/>
        <v>0</v>
      </c>
      <c r="W858" s="342">
        <f t="shared" si="99"/>
        <v>0</v>
      </c>
      <c r="X858" s="342">
        <f t="shared" si="99"/>
        <v>0</v>
      </c>
      <c r="Y858" s="342">
        <f t="shared" si="99"/>
        <v>0</v>
      </c>
      <c r="Z858" s="342">
        <f t="shared" si="99"/>
        <v>0</v>
      </c>
      <c r="AA858" s="342">
        <f t="shared" si="99"/>
        <v>0</v>
      </c>
      <c r="AB858" s="342">
        <f t="shared" si="99"/>
        <v>0</v>
      </c>
      <c r="AC858" s="109">
        <f t="shared" si="98"/>
        <v>0</v>
      </c>
      <c r="AD858" s="109">
        <f>IF(C858=A_Stammdaten!$B$12,E_SAV!$S858-E_SAV!$AE858,HLOOKUP(A_Stammdaten!$B$12-1,$AF$4:$AL$4004,ROW(C858)-3,FALSE)-$AE858)</f>
        <v>0</v>
      </c>
      <c r="AE858" s="109">
        <f>HLOOKUP(A_Stammdaten!$B$12,$AF$4:$AL$4004,ROW(C858)-3,FALSE)</f>
        <v>0</v>
      </c>
      <c r="AF858" s="109">
        <f t="shared" si="96"/>
        <v>0</v>
      </c>
      <c r="AG858" s="109">
        <f t="shared" si="95"/>
        <v>0</v>
      </c>
      <c r="AH858" s="109">
        <f t="shared" si="95"/>
        <v>0</v>
      </c>
      <c r="AI858" s="109">
        <f t="shared" si="95"/>
        <v>0</v>
      </c>
      <c r="AJ858" s="109">
        <f t="shared" si="94"/>
        <v>0</v>
      </c>
      <c r="AK858" s="109">
        <f t="shared" si="94"/>
        <v>0</v>
      </c>
      <c r="AL858" s="109">
        <f t="shared" si="94"/>
        <v>0</v>
      </c>
    </row>
    <row r="859" spans="1:38" x14ac:dyDescent="0.3">
      <c r="A859" s="421"/>
      <c r="B859" s="421"/>
      <c r="C859" s="422"/>
      <c r="D859" s="423"/>
      <c r="E859" s="421"/>
      <c r="F859" s="421"/>
      <c r="G859" s="421"/>
      <c r="H859" s="421"/>
      <c r="I859" s="421"/>
      <c r="J859" s="421"/>
      <c r="K859" s="421"/>
      <c r="L859" s="421"/>
      <c r="M859" s="423"/>
      <c r="N859" s="340">
        <f>IF(C859&gt;A_Stammdaten!$B$12,0,SUM(E859,F859,H859,J859:K859)-SUM(G859,I859,L859:M859))</f>
        <v>0</v>
      </c>
      <c r="O859" s="421"/>
      <c r="P859" s="421"/>
      <c r="Q859" s="421"/>
      <c r="R859" s="421"/>
      <c r="S859" s="108">
        <f t="shared" si="97"/>
        <v>0</v>
      </c>
      <c r="T859" s="341">
        <f>IF(ISBLANK($B859),0,VLOOKUP($B859,Listen!$A$2:$C$45,2,FALSE))</f>
        <v>0</v>
      </c>
      <c r="U859" s="341">
        <f>IF(ISBLANK($B859),0,VLOOKUP($B859,Listen!$A$2:$C$45,3,FALSE))</f>
        <v>0</v>
      </c>
      <c r="V859" s="342">
        <f t="shared" si="100"/>
        <v>0</v>
      </c>
      <c r="W859" s="342">
        <f t="shared" si="99"/>
        <v>0</v>
      </c>
      <c r="X859" s="342">
        <f t="shared" si="99"/>
        <v>0</v>
      </c>
      <c r="Y859" s="342">
        <f t="shared" si="99"/>
        <v>0</v>
      </c>
      <c r="Z859" s="342">
        <f t="shared" si="99"/>
        <v>0</v>
      </c>
      <c r="AA859" s="342">
        <f t="shared" si="99"/>
        <v>0</v>
      </c>
      <c r="AB859" s="342">
        <f t="shared" si="99"/>
        <v>0</v>
      </c>
      <c r="AC859" s="109">
        <f t="shared" si="98"/>
        <v>0</v>
      </c>
      <c r="AD859" s="109">
        <f>IF(C859=A_Stammdaten!$B$12,E_SAV!$S859-E_SAV!$AE859,HLOOKUP(A_Stammdaten!$B$12-1,$AF$4:$AL$4004,ROW(C859)-3,FALSE)-$AE859)</f>
        <v>0</v>
      </c>
      <c r="AE859" s="109">
        <f>HLOOKUP(A_Stammdaten!$B$12,$AF$4:$AL$4004,ROW(C859)-3,FALSE)</f>
        <v>0</v>
      </c>
      <c r="AF859" s="109">
        <f t="shared" si="96"/>
        <v>0</v>
      </c>
      <c r="AG859" s="109">
        <f t="shared" si="95"/>
        <v>0</v>
      </c>
      <c r="AH859" s="109">
        <f t="shared" si="95"/>
        <v>0</v>
      </c>
      <c r="AI859" s="109">
        <f t="shared" si="95"/>
        <v>0</v>
      </c>
      <c r="AJ859" s="109">
        <f t="shared" si="94"/>
        <v>0</v>
      </c>
      <c r="AK859" s="109">
        <f t="shared" si="94"/>
        <v>0</v>
      </c>
      <c r="AL859" s="109">
        <f t="shared" si="94"/>
        <v>0</v>
      </c>
    </row>
    <row r="860" spans="1:38" x14ac:dyDescent="0.3">
      <c r="A860" s="421"/>
      <c r="B860" s="421"/>
      <c r="C860" s="422"/>
      <c r="D860" s="423"/>
      <c r="E860" s="421"/>
      <c r="F860" s="421"/>
      <c r="G860" s="421"/>
      <c r="H860" s="421"/>
      <c r="I860" s="421"/>
      <c r="J860" s="421"/>
      <c r="K860" s="421"/>
      <c r="L860" s="421"/>
      <c r="M860" s="423"/>
      <c r="N860" s="340">
        <f>IF(C860&gt;A_Stammdaten!$B$12,0,SUM(E860,F860,H860,J860:K860)-SUM(G860,I860,L860:M860))</f>
        <v>0</v>
      </c>
      <c r="O860" s="421"/>
      <c r="P860" s="421"/>
      <c r="Q860" s="421"/>
      <c r="R860" s="421"/>
      <c r="S860" s="108">
        <f t="shared" si="97"/>
        <v>0</v>
      </c>
      <c r="T860" s="341">
        <f>IF(ISBLANK($B860),0,VLOOKUP($B860,Listen!$A$2:$C$45,2,FALSE))</f>
        <v>0</v>
      </c>
      <c r="U860" s="341">
        <f>IF(ISBLANK($B860),0,VLOOKUP($B860,Listen!$A$2:$C$45,3,FALSE))</f>
        <v>0</v>
      </c>
      <c r="V860" s="342">
        <f t="shared" si="100"/>
        <v>0</v>
      </c>
      <c r="W860" s="342">
        <f t="shared" si="99"/>
        <v>0</v>
      </c>
      <c r="X860" s="342">
        <f t="shared" si="99"/>
        <v>0</v>
      </c>
      <c r="Y860" s="342">
        <f t="shared" si="99"/>
        <v>0</v>
      </c>
      <c r="Z860" s="342">
        <f t="shared" si="99"/>
        <v>0</v>
      </c>
      <c r="AA860" s="342">
        <f t="shared" si="99"/>
        <v>0</v>
      </c>
      <c r="AB860" s="342">
        <f t="shared" si="99"/>
        <v>0</v>
      </c>
      <c r="AC860" s="109">
        <f t="shared" si="98"/>
        <v>0</v>
      </c>
      <c r="AD860" s="109">
        <f>IF(C860=A_Stammdaten!$B$12,E_SAV!$S860-E_SAV!$AE860,HLOOKUP(A_Stammdaten!$B$12-1,$AF$4:$AL$4004,ROW(C860)-3,FALSE)-$AE860)</f>
        <v>0</v>
      </c>
      <c r="AE860" s="109">
        <f>HLOOKUP(A_Stammdaten!$B$12,$AF$4:$AL$4004,ROW(C860)-3,FALSE)</f>
        <v>0</v>
      </c>
      <c r="AF860" s="109">
        <f t="shared" si="96"/>
        <v>0</v>
      </c>
      <c r="AG860" s="109">
        <f t="shared" si="95"/>
        <v>0</v>
      </c>
      <c r="AH860" s="109">
        <f t="shared" si="95"/>
        <v>0</v>
      </c>
      <c r="AI860" s="109">
        <f t="shared" si="95"/>
        <v>0</v>
      </c>
      <c r="AJ860" s="109">
        <f t="shared" si="95"/>
        <v>0</v>
      </c>
      <c r="AK860" s="109">
        <f t="shared" si="95"/>
        <v>0</v>
      </c>
      <c r="AL860" s="109">
        <f t="shared" si="95"/>
        <v>0</v>
      </c>
    </row>
    <row r="861" spans="1:38" x14ac:dyDescent="0.3">
      <c r="A861" s="421"/>
      <c r="B861" s="421"/>
      <c r="C861" s="422"/>
      <c r="D861" s="423"/>
      <c r="E861" s="421"/>
      <c r="F861" s="421"/>
      <c r="G861" s="421"/>
      <c r="H861" s="421"/>
      <c r="I861" s="421"/>
      <c r="J861" s="421"/>
      <c r="K861" s="421"/>
      <c r="L861" s="421"/>
      <c r="M861" s="423"/>
      <c r="N861" s="340">
        <f>IF(C861&gt;A_Stammdaten!$B$12,0,SUM(E861,F861,H861,J861:K861)-SUM(G861,I861,L861:M861))</f>
        <v>0</v>
      </c>
      <c r="O861" s="421"/>
      <c r="P861" s="421"/>
      <c r="Q861" s="421"/>
      <c r="R861" s="421"/>
      <c r="S861" s="108">
        <f t="shared" si="97"/>
        <v>0</v>
      </c>
      <c r="T861" s="341">
        <f>IF(ISBLANK($B861),0,VLOOKUP($B861,Listen!$A$2:$C$45,2,FALSE))</f>
        <v>0</v>
      </c>
      <c r="U861" s="341">
        <f>IF(ISBLANK($B861),0,VLOOKUP($B861,Listen!$A$2:$C$45,3,FALSE))</f>
        <v>0</v>
      </c>
      <c r="V861" s="342">
        <f t="shared" si="100"/>
        <v>0</v>
      </c>
      <c r="W861" s="342">
        <f t="shared" si="99"/>
        <v>0</v>
      </c>
      <c r="X861" s="342">
        <f t="shared" si="99"/>
        <v>0</v>
      </c>
      <c r="Y861" s="342">
        <f t="shared" si="99"/>
        <v>0</v>
      </c>
      <c r="Z861" s="342">
        <f t="shared" si="99"/>
        <v>0</v>
      </c>
      <c r="AA861" s="342">
        <f t="shared" si="99"/>
        <v>0</v>
      </c>
      <c r="AB861" s="342">
        <f t="shared" si="99"/>
        <v>0</v>
      </c>
      <c r="AC861" s="109">
        <f t="shared" si="98"/>
        <v>0</v>
      </c>
      <c r="AD861" s="109">
        <f>IF(C861=A_Stammdaten!$B$12,E_SAV!$S861-E_SAV!$AE861,HLOOKUP(A_Stammdaten!$B$12-1,$AF$4:$AL$4004,ROW(C861)-3,FALSE)-$AE861)</f>
        <v>0</v>
      </c>
      <c r="AE861" s="109">
        <f>HLOOKUP(A_Stammdaten!$B$12,$AF$4:$AL$4004,ROW(C861)-3,FALSE)</f>
        <v>0</v>
      </c>
      <c r="AF861" s="109">
        <f t="shared" si="96"/>
        <v>0</v>
      </c>
      <c r="AG861" s="109">
        <f t="shared" ref="AG861:AL903" si="101">IF(OR($C861=0,$S861=0,W861-(AG$4-$C861)=0),0,IF($C861&lt;AG$4,AF861-AF861/(W861-(AG$4-$C861)),IF($C861=AG$4,$S861-$S861/W861,0)))</f>
        <v>0</v>
      </c>
      <c r="AH861" s="109">
        <f t="shared" si="101"/>
        <v>0</v>
      </c>
      <c r="AI861" s="109">
        <f t="shared" si="101"/>
        <v>0</v>
      </c>
      <c r="AJ861" s="109">
        <f t="shared" si="101"/>
        <v>0</v>
      </c>
      <c r="AK861" s="109">
        <f t="shared" si="101"/>
        <v>0</v>
      </c>
      <c r="AL861" s="109">
        <f t="shared" si="101"/>
        <v>0</v>
      </c>
    </row>
    <row r="862" spans="1:38" x14ac:dyDescent="0.3">
      <c r="A862" s="421"/>
      <c r="B862" s="421"/>
      <c r="C862" s="422"/>
      <c r="D862" s="423"/>
      <c r="E862" s="421"/>
      <c r="F862" s="421"/>
      <c r="G862" s="421"/>
      <c r="H862" s="421"/>
      <c r="I862" s="421"/>
      <c r="J862" s="421"/>
      <c r="K862" s="421"/>
      <c r="L862" s="421"/>
      <c r="M862" s="423"/>
      <c r="N862" s="340">
        <f>IF(C862&gt;A_Stammdaten!$B$12,0,SUM(E862,F862,H862,J862:K862)-SUM(G862,I862,L862:M862))</f>
        <v>0</v>
      </c>
      <c r="O862" s="421"/>
      <c r="P862" s="421"/>
      <c r="Q862" s="421"/>
      <c r="R862" s="421"/>
      <c r="S862" s="108">
        <f t="shared" si="97"/>
        <v>0</v>
      </c>
      <c r="T862" s="341">
        <f>IF(ISBLANK($B862),0,VLOOKUP($B862,Listen!$A$2:$C$45,2,FALSE))</f>
        <v>0</v>
      </c>
      <c r="U862" s="341">
        <f>IF(ISBLANK($B862),0,VLOOKUP($B862,Listen!$A$2:$C$45,3,FALSE))</f>
        <v>0</v>
      </c>
      <c r="V862" s="342">
        <f t="shared" si="100"/>
        <v>0</v>
      </c>
      <c r="W862" s="342">
        <f t="shared" si="99"/>
        <v>0</v>
      </c>
      <c r="X862" s="342">
        <f t="shared" si="99"/>
        <v>0</v>
      </c>
      <c r="Y862" s="342">
        <f t="shared" si="99"/>
        <v>0</v>
      </c>
      <c r="Z862" s="342">
        <f t="shared" si="99"/>
        <v>0</v>
      </c>
      <c r="AA862" s="342">
        <f t="shared" si="99"/>
        <v>0</v>
      </c>
      <c r="AB862" s="342">
        <f t="shared" si="99"/>
        <v>0</v>
      </c>
      <c r="AC862" s="109">
        <f t="shared" si="98"/>
        <v>0</v>
      </c>
      <c r="AD862" s="109">
        <f>IF(C862=A_Stammdaten!$B$12,E_SAV!$S862-E_SAV!$AE862,HLOOKUP(A_Stammdaten!$B$12-1,$AF$4:$AL$4004,ROW(C862)-3,FALSE)-$AE862)</f>
        <v>0</v>
      </c>
      <c r="AE862" s="109">
        <f>HLOOKUP(A_Stammdaten!$B$12,$AF$4:$AL$4004,ROW(C862)-3,FALSE)</f>
        <v>0</v>
      </c>
      <c r="AF862" s="109">
        <f t="shared" si="96"/>
        <v>0</v>
      </c>
      <c r="AG862" s="109">
        <f t="shared" si="101"/>
        <v>0</v>
      </c>
      <c r="AH862" s="109">
        <f t="shared" si="101"/>
        <v>0</v>
      </c>
      <c r="AI862" s="109">
        <f t="shared" si="101"/>
        <v>0</v>
      </c>
      <c r="AJ862" s="109">
        <f t="shared" si="101"/>
        <v>0</v>
      </c>
      <c r="AK862" s="109">
        <f t="shared" si="101"/>
        <v>0</v>
      </c>
      <c r="AL862" s="109">
        <f t="shared" si="101"/>
        <v>0</v>
      </c>
    </row>
    <row r="863" spans="1:38" x14ac:dyDescent="0.3">
      <c r="A863" s="421"/>
      <c r="B863" s="421"/>
      <c r="C863" s="422"/>
      <c r="D863" s="423"/>
      <c r="E863" s="421"/>
      <c r="F863" s="421"/>
      <c r="G863" s="421"/>
      <c r="H863" s="421"/>
      <c r="I863" s="421"/>
      <c r="J863" s="421"/>
      <c r="K863" s="421"/>
      <c r="L863" s="421"/>
      <c r="M863" s="423"/>
      <c r="N863" s="340">
        <f>IF(C863&gt;A_Stammdaten!$B$12,0,SUM(E863,F863,H863,J863:K863)-SUM(G863,I863,L863:M863))</f>
        <v>0</v>
      </c>
      <c r="O863" s="421"/>
      <c r="P863" s="421"/>
      <c r="Q863" s="421"/>
      <c r="R863" s="421"/>
      <c r="S863" s="108">
        <f t="shared" si="97"/>
        <v>0</v>
      </c>
      <c r="T863" s="341">
        <f>IF(ISBLANK($B863),0,VLOOKUP($B863,Listen!$A$2:$C$45,2,FALSE))</f>
        <v>0</v>
      </c>
      <c r="U863" s="341">
        <f>IF(ISBLANK($B863),0,VLOOKUP($B863,Listen!$A$2:$C$45,3,FALSE))</f>
        <v>0</v>
      </c>
      <c r="V863" s="342">
        <f t="shared" si="100"/>
        <v>0</v>
      </c>
      <c r="W863" s="342">
        <f t="shared" si="99"/>
        <v>0</v>
      </c>
      <c r="X863" s="342">
        <f t="shared" si="99"/>
        <v>0</v>
      </c>
      <c r="Y863" s="342">
        <f t="shared" si="99"/>
        <v>0</v>
      </c>
      <c r="Z863" s="342">
        <f t="shared" si="99"/>
        <v>0</v>
      </c>
      <c r="AA863" s="342">
        <f t="shared" si="99"/>
        <v>0</v>
      </c>
      <c r="AB863" s="342">
        <f t="shared" si="99"/>
        <v>0</v>
      </c>
      <c r="AC863" s="109">
        <f t="shared" si="98"/>
        <v>0</v>
      </c>
      <c r="AD863" s="109">
        <f>IF(C863=A_Stammdaten!$B$12,E_SAV!$S863-E_SAV!$AE863,HLOOKUP(A_Stammdaten!$B$12-1,$AF$4:$AL$4004,ROW(C863)-3,FALSE)-$AE863)</f>
        <v>0</v>
      </c>
      <c r="AE863" s="109">
        <f>HLOOKUP(A_Stammdaten!$B$12,$AF$4:$AL$4004,ROW(C863)-3,FALSE)</f>
        <v>0</v>
      </c>
      <c r="AF863" s="109">
        <f t="shared" si="96"/>
        <v>0</v>
      </c>
      <c r="AG863" s="109">
        <f t="shared" si="101"/>
        <v>0</v>
      </c>
      <c r="AH863" s="109">
        <f t="shared" si="101"/>
        <v>0</v>
      </c>
      <c r="AI863" s="109">
        <f t="shared" si="101"/>
        <v>0</v>
      </c>
      <c r="AJ863" s="109">
        <f t="shared" si="101"/>
        <v>0</v>
      </c>
      <c r="AK863" s="109">
        <f t="shared" si="101"/>
        <v>0</v>
      </c>
      <c r="AL863" s="109">
        <f t="shared" si="101"/>
        <v>0</v>
      </c>
    </row>
    <row r="864" spans="1:38" x14ac:dyDescent="0.3">
      <c r="A864" s="421"/>
      <c r="B864" s="421"/>
      <c r="C864" s="422"/>
      <c r="D864" s="423"/>
      <c r="E864" s="421"/>
      <c r="F864" s="421"/>
      <c r="G864" s="421"/>
      <c r="H864" s="421"/>
      <c r="I864" s="421"/>
      <c r="J864" s="421"/>
      <c r="K864" s="421"/>
      <c r="L864" s="421"/>
      <c r="M864" s="423"/>
      <c r="N864" s="340">
        <f>IF(C864&gt;A_Stammdaten!$B$12,0,SUM(E864,F864,H864,J864:K864)-SUM(G864,I864,L864:M864))</f>
        <v>0</v>
      </c>
      <c r="O864" s="421"/>
      <c r="P864" s="421"/>
      <c r="Q864" s="421"/>
      <c r="R864" s="421"/>
      <c r="S864" s="108">
        <f t="shared" si="97"/>
        <v>0</v>
      </c>
      <c r="T864" s="341">
        <f>IF(ISBLANK($B864),0,VLOOKUP($B864,Listen!$A$2:$C$45,2,FALSE))</f>
        <v>0</v>
      </c>
      <c r="U864" s="341">
        <f>IF(ISBLANK($B864),0,VLOOKUP($B864,Listen!$A$2:$C$45,3,FALSE))</f>
        <v>0</v>
      </c>
      <c r="V864" s="342">
        <f t="shared" si="100"/>
        <v>0</v>
      </c>
      <c r="W864" s="342">
        <f t="shared" si="99"/>
        <v>0</v>
      </c>
      <c r="X864" s="342">
        <f t="shared" si="99"/>
        <v>0</v>
      </c>
      <c r="Y864" s="342">
        <f t="shared" si="99"/>
        <v>0</v>
      </c>
      <c r="Z864" s="342">
        <f t="shared" si="99"/>
        <v>0</v>
      </c>
      <c r="AA864" s="342">
        <f t="shared" si="99"/>
        <v>0</v>
      </c>
      <c r="AB864" s="342">
        <f t="shared" si="99"/>
        <v>0</v>
      </c>
      <c r="AC864" s="109">
        <f t="shared" si="98"/>
        <v>0</v>
      </c>
      <c r="AD864" s="109">
        <f>IF(C864=A_Stammdaten!$B$12,E_SAV!$S864-E_SAV!$AE864,HLOOKUP(A_Stammdaten!$B$12-1,$AF$4:$AL$4004,ROW(C864)-3,FALSE)-$AE864)</f>
        <v>0</v>
      </c>
      <c r="AE864" s="109">
        <f>HLOOKUP(A_Stammdaten!$B$12,$AF$4:$AL$4004,ROW(C864)-3,FALSE)</f>
        <v>0</v>
      </c>
      <c r="AF864" s="109">
        <f t="shared" si="96"/>
        <v>0</v>
      </c>
      <c r="AG864" s="109">
        <f t="shared" si="101"/>
        <v>0</v>
      </c>
      <c r="AH864" s="109">
        <f t="shared" si="101"/>
        <v>0</v>
      </c>
      <c r="AI864" s="109">
        <f t="shared" si="101"/>
        <v>0</v>
      </c>
      <c r="AJ864" s="109">
        <f t="shared" si="101"/>
        <v>0</v>
      </c>
      <c r="AK864" s="109">
        <f t="shared" si="101"/>
        <v>0</v>
      </c>
      <c r="AL864" s="109">
        <f t="shared" si="101"/>
        <v>0</v>
      </c>
    </row>
    <row r="865" spans="1:38" x14ac:dyDescent="0.3">
      <c r="A865" s="421"/>
      <c r="B865" s="421"/>
      <c r="C865" s="422"/>
      <c r="D865" s="423"/>
      <c r="E865" s="421"/>
      <c r="F865" s="421"/>
      <c r="G865" s="421"/>
      <c r="H865" s="421"/>
      <c r="I865" s="421"/>
      <c r="J865" s="421"/>
      <c r="K865" s="421"/>
      <c r="L865" s="421"/>
      <c r="M865" s="423"/>
      <c r="N865" s="340">
        <f>IF(C865&gt;A_Stammdaten!$B$12,0,SUM(E865,F865,H865,J865:K865)-SUM(G865,I865,L865:M865))</f>
        <v>0</v>
      </c>
      <c r="O865" s="421"/>
      <c r="P865" s="421"/>
      <c r="Q865" s="421"/>
      <c r="R865" s="421"/>
      <c r="S865" s="108">
        <f t="shared" si="97"/>
        <v>0</v>
      </c>
      <c r="T865" s="341">
        <f>IF(ISBLANK($B865),0,VLOOKUP($B865,Listen!$A$2:$C$45,2,FALSE))</f>
        <v>0</v>
      </c>
      <c r="U865" s="341">
        <f>IF(ISBLANK($B865),0,VLOOKUP($B865,Listen!$A$2:$C$45,3,FALSE))</f>
        <v>0</v>
      </c>
      <c r="V865" s="342">
        <f t="shared" si="100"/>
        <v>0</v>
      </c>
      <c r="W865" s="342">
        <f t="shared" si="99"/>
        <v>0</v>
      </c>
      <c r="X865" s="342">
        <f t="shared" si="99"/>
        <v>0</v>
      </c>
      <c r="Y865" s="342">
        <f t="shared" si="99"/>
        <v>0</v>
      </c>
      <c r="Z865" s="342">
        <f t="shared" si="99"/>
        <v>0</v>
      </c>
      <c r="AA865" s="342">
        <f t="shared" si="99"/>
        <v>0</v>
      </c>
      <c r="AB865" s="342">
        <f t="shared" si="99"/>
        <v>0</v>
      </c>
      <c r="AC865" s="109">
        <f t="shared" si="98"/>
        <v>0</v>
      </c>
      <c r="AD865" s="109">
        <f>IF(C865=A_Stammdaten!$B$12,E_SAV!$S865-E_SAV!$AE865,HLOOKUP(A_Stammdaten!$B$12-1,$AF$4:$AL$4004,ROW(C865)-3,FALSE)-$AE865)</f>
        <v>0</v>
      </c>
      <c r="AE865" s="109">
        <f>HLOOKUP(A_Stammdaten!$B$12,$AF$4:$AL$4004,ROW(C865)-3,FALSE)</f>
        <v>0</v>
      </c>
      <c r="AF865" s="109">
        <f t="shared" si="96"/>
        <v>0</v>
      </c>
      <c r="AG865" s="109">
        <f t="shared" si="101"/>
        <v>0</v>
      </c>
      <c r="AH865" s="109">
        <f t="shared" si="101"/>
        <v>0</v>
      </c>
      <c r="AI865" s="109">
        <f t="shared" si="101"/>
        <v>0</v>
      </c>
      <c r="AJ865" s="109">
        <f t="shared" si="101"/>
        <v>0</v>
      </c>
      <c r="AK865" s="109">
        <f t="shared" si="101"/>
        <v>0</v>
      </c>
      <c r="AL865" s="109">
        <f t="shared" si="101"/>
        <v>0</v>
      </c>
    </row>
    <row r="866" spans="1:38" x14ac:dyDescent="0.3">
      <c r="A866" s="421"/>
      <c r="B866" s="421"/>
      <c r="C866" s="422"/>
      <c r="D866" s="423"/>
      <c r="E866" s="421"/>
      <c r="F866" s="421"/>
      <c r="G866" s="421"/>
      <c r="H866" s="421"/>
      <c r="I866" s="421"/>
      <c r="J866" s="421"/>
      <c r="K866" s="421"/>
      <c r="L866" s="421"/>
      <c r="M866" s="423"/>
      <c r="N866" s="340">
        <f>IF(C866&gt;A_Stammdaten!$B$12,0,SUM(E866,F866,H866,J866:K866)-SUM(G866,I866,L866:M866))</f>
        <v>0</v>
      </c>
      <c r="O866" s="421"/>
      <c r="P866" s="421"/>
      <c r="Q866" s="421"/>
      <c r="R866" s="421"/>
      <c r="S866" s="108">
        <f t="shared" si="97"/>
        <v>0</v>
      </c>
      <c r="T866" s="341">
        <f>IF(ISBLANK($B866),0,VLOOKUP($B866,Listen!$A$2:$C$45,2,FALSE))</f>
        <v>0</v>
      </c>
      <c r="U866" s="341">
        <f>IF(ISBLANK($B866),0,VLOOKUP($B866,Listen!$A$2:$C$45,3,FALSE))</f>
        <v>0</v>
      </c>
      <c r="V866" s="342">
        <f t="shared" si="100"/>
        <v>0</v>
      </c>
      <c r="W866" s="342">
        <f t="shared" si="99"/>
        <v>0</v>
      </c>
      <c r="X866" s="342">
        <f t="shared" si="99"/>
        <v>0</v>
      </c>
      <c r="Y866" s="342">
        <f t="shared" si="99"/>
        <v>0</v>
      </c>
      <c r="Z866" s="342">
        <f t="shared" si="99"/>
        <v>0</v>
      </c>
      <c r="AA866" s="342">
        <f t="shared" si="99"/>
        <v>0</v>
      </c>
      <c r="AB866" s="342">
        <f t="shared" si="99"/>
        <v>0</v>
      </c>
      <c r="AC866" s="109">
        <f t="shared" si="98"/>
        <v>0</v>
      </c>
      <c r="AD866" s="109">
        <f>IF(C866=A_Stammdaten!$B$12,E_SAV!$S866-E_SAV!$AE866,HLOOKUP(A_Stammdaten!$B$12-1,$AF$4:$AL$4004,ROW(C866)-3,FALSE)-$AE866)</f>
        <v>0</v>
      </c>
      <c r="AE866" s="109">
        <f>HLOOKUP(A_Stammdaten!$B$12,$AF$4:$AL$4004,ROW(C866)-3,FALSE)</f>
        <v>0</v>
      </c>
      <c r="AF866" s="109">
        <f t="shared" si="96"/>
        <v>0</v>
      </c>
      <c r="AG866" s="109">
        <f t="shared" si="101"/>
        <v>0</v>
      </c>
      <c r="AH866" s="109">
        <f t="shared" si="101"/>
        <v>0</v>
      </c>
      <c r="AI866" s="109">
        <f t="shared" si="101"/>
        <v>0</v>
      </c>
      <c r="AJ866" s="109">
        <f t="shared" si="101"/>
        <v>0</v>
      </c>
      <c r="AK866" s="109">
        <f t="shared" si="101"/>
        <v>0</v>
      </c>
      <c r="AL866" s="109">
        <f t="shared" si="101"/>
        <v>0</v>
      </c>
    </row>
    <row r="867" spans="1:38" x14ac:dyDescent="0.3">
      <c r="A867" s="421"/>
      <c r="B867" s="421"/>
      <c r="C867" s="422"/>
      <c r="D867" s="423"/>
      <c r="E867" s="421"/>
      <c r="F867" s="421"/>
      <c r="G867" s="421"/>
      <c r="H867" s="421"/>
      <c r="I867" s="421"/>
      <c r="J867" s="421"/>
      <c r="K867" s="421"/>
      <c r="L867" s="421"/>
      <c r="M867" s="423"/>
      <c r="N867" s="340">
        <f>IF(C867&gt;A_Stammdaten!$B$12,0,SUM(E867,F867,H867,J867:K867)-SUM(G867,I867,L867:M867))</f>
        <v>0</v>
      </c>
      <c r="O867" s="421"/>
      <c r="P867" s="421"/>
      <c r="Q867" s="421"/>
      <c r="R867" s="421"/>
      <c r="S867" s="108">
        <f t="shared" si="97"/>
        <v>0</v>
      </c>
      <c r="T867" s="341">
        <f>IF(ISBLANK($B867),0,VLOOKUP($B867,Listen!$A$2:$C$45,2,FALSE))</f>
        <v>0</v>
      </c>
      <c r="U867" s="341">
        <f>IF(ISBLANK($B867),0,VLOOKUP($B867,Listen!$A$2:$C$45,3,FALSE))</f>
        <v>0</v>
      </c>
      <c r="V867" s="342">
        <f t="shared" si="100"/>
        <v>0</v>
      </c>
      <c r="W867" s="342">
        <f t="shared" si="99"/>
        <v>0</v>
      </c>
      <c r="X867" s="342">
        <f t="shared" si="99"/>
        <v>0</v>
      </c>
      <c r="Y867" s="342">
        <f t="shared" si="99"/>
        <v>0</v>
      </c>
      <c r="Z867" s="342">
        <f t="shared" si="99"/>
        <v>0</v>
      </c>
      <c r="AA867" s="342">
        <f t="shared" si="99"/>
        <v>0</v>
      </c>
      <c r="AB867" s="342">
        <f t="shared" si="99"/>
        <v>0</v>
      </c>
      <c r="AC867" s="109">
        <f t="shared" si="98"/>
        <v>0</v>
      </c>
      <c r="AD867" s="109">
        <f>IF(C867=A_Stammdaten!$B$12,E_SAV!$S867-E_SAV!$AE867,HLOOKUP(A_Stammdaten!$B$12-1,$AF$4:$AL$4004,ROW(C867)-3,FALSE)-$AE867)</f>
        <v>0</v>
      </c>
      <c r="AE867" s="109">
        <f>HLOOKUP(A_Stammdaten!$B$12,$AF$4:$AL$4004,ROW(C867)-3,FALSE)</f>
        <v>0</v>
      </c>
      <c r="AF867" s="109">
        <f t="shared" si="96"/>
        <v>0</v>
      </c>
      <c r="AG867" s="109">
        <f t="shared" si="101"/>
        <v>0</v>
      </c>
      <c r="AH867" s="109">
        <f t="shared" si="101"/>
        <v>0</v>
      </c>
      <c r="AI867" s="109">
        <f t="shared" si="101"/>
        <v>0</v>
      </c>
      <c r="AJ867" s="109">
        <f t="shared" si="101"/>
        <v>0</v>
      </c>
      <c r="AK867" s="109">
        <f t="shared" si="101"/>
        <v>0</v>
      </c>
      <c r="AL867" s="109">
        <f t="shared" si="101"/>
        <v>0</v>
      </c>
    </row>
    <row r="868" spans="1:38" x14ac:dyDescent="0.3">
      <c r="A868" s="421"/>
      <c r="B868" s="421"/>
      <c r="C868" s="422"/>
      <c r="D868" s="423"/>
      <c r="E868" s="421"/>
      <c r="F868" s="421"/>
      <c r="G868" s="421"/>
      <c r="H868" s="421"/>
      <c r="I868" s="421"/>
      <c r="J868" s="421"/>
      <c r="K868" s="421"/>
      <c r="L868" s="421"/>
      <c r="M868" s="423"/>
      <c r="N868" s="340">
        <f>IF(C868&gt;A_Stammdaten!$B$12,0,SUM(E868,F868,H868,J868:K868)-SUM(G868,I868,L868:M868))</f>
        <v>0</v>
      </c>
      <c r="O868" s="421"/>
      <c r="P868" s="421"/>
      <c r="Q868" s="421"/>
      <c r="R868" s="421"/>
      <c r="S868" s="108">
        <f t="shared" si="97"/>
        <v>0</v>
      </c>
      <c r="T868" s="341">
        <f>IF(ISBLANK($B868),0,VLOOKUP($B868,Listen!$A$2:$C$45,2,FALSE))</f>
        <v>0</v>
      </c>
      <c r="U868" s="341">
        <f>IF(ISBLANK($B868),0,VLOOKUP($B868,Listen!$A$2:$C$45,3,FALSE))</f>
        <v>0</v>
      </c>
      <c r="V868" s="342">
        <f t="shared" si="100"/>
        <v>0</v>
      </c>
      <c r="W868" s="342">
        <f t="shared" si="99"/>
        <v>0</v>
      </c>
      <c r="X868" s="342">
        <f t="shared" si="99"/>
        <v>0</v>
      </c>
      <c r="Y868" s="342">
        <f t="shared" si="99"/>
        <v>0</v>
      </c>
      <c r="Z868" s="342">
        <f t="shared" si="99"/>
        <v>0</v>
      </c>
      <c r="AA868" s="342">
        <f t="shared" si="99"/>
        <v>0</v>
      </c>
      <c r="AB868" s="342">
        <f t="shared" si="99"/>
        <v>0</v>
      </c>
      <c r="AC868" s="109">
        <f t="shared" si="98"/>
        <v>0</v>
      </c>
      <c r="AD868" s="109">
        <f>IF(C868=A_Stammdaten!$B$12,E_SAV!$S868-E_SAV!$AE868,HLOOKUP(A_Stammdaten!$B$12-1,$AF$4:$AL$4004,ROW(C868)-3,FALSE)-$AE868)</f>
        <v>0</v>
      </c>
      <c r="AE868" s="109">
        <f>HLOOKUP(A_Stammdaten!$B$12,$AF$4:$AL$4004,ROW(C868)-3,FALSE)</f>
        <v>0</v>
      </c>
      <c r="AF868" s="109">
        <f t="shared" si="96"/>
        <v>0</v>
      </c>
      <c r="AG868" s="109">
        <f t="shared" si="101"/>
        <v>0</v>
      </c>
      <c r="AH868" s="109">
        <f t="shared" si="101"/>
        <v>0</v>
      </c>
      <c r="AI868" s="109">
        <f t="shared" si="101"/>
        <v>0</v>
      </c>
      <c r="AJ868" s="109">
        <f t="shared" si="101"/>
        <v>0</v>
      </c>
      <c r="AK868" s="109">
        <f t="shared" si="101"/>
        <v>0</v>
      </c>
      <c r="AL868" s="109">
        <f t="shared" si="101"/>
        <v>0</v>
      </c>
    </row>
    <row r="869" spans="1:38" x14ac:dyDescent="0.3">
      <c r="A869" s="421"/>
      <c r="B869" s="421"/>
      <c r="C869" s="422"/>
      <c r="D869" s="423"/>
      <c r="E869" s="421"/>
      <c r="F869" s="421"/>
      <c r="G869" s="421"/>
      <c r="H869" s="421"/>
      <c r="I869" s="421"/>
      <c r="J869" s="421"/>
      <c r="K869" s="421"/>
      <c r="L869" s="421"/>
      <c r="M869" s="423"/>
      <c r="N869" s="340">
        <f>IF(C869&gt;A_Stammdaten!$B$12,0,SUM(E869,F869,H869,J869:K869)-SUM(G869,I869,L869:M869))</f>
        <v>0</v>
      </c>
      <c r="O869" s="421"/>
      <c r="P869" s="421"/>
      <c r="Q869" s="421"/>
      <c r="R869" s="421"/>
      <c r="S869" s="108">
        <f t="shared" si="97"/>
        <v>0</v>
      </c>
      <c r="T869" s="341">
        <f>IF(ISBLANK($B869),0,VLOOKUP($B869,Listen!$A$2:$C$45,2,FALSE))</f>
        <v>0</v>
      </c>
      <c r="U869" s="341">
        <f>IF(ISBLANK($B869),0,VLOOKUP($B869,Listen!$A$2:$C$45,3,FALSE))</f>
        <v>0</v>
      </c>
      <c r="V869" s="342">
        <f t="shared" si="100"/>
        <v>0</v>
      </c>
      <c r="W869" s="342">
        <f t="shared" si="99"/>
        <v>0</v>
      </c>
      <c r="X869" s="342">
        <f t="shared" si="99"/>
        <v>0</v>
      </c>
      <c r="Y869" s="342">
        <f t="shared" si="99"/>
        <v>0</v>
      </c>
      <c r="Z869" s="342">
        <f t="shared" si="99"/>
        <v>0</v>
      </c>
      <c r="AA869" s="342">
        <f t="shared" si="99"/>
        <v>0</v>
      </c>
      <c r="AB869" s="342">
        <f t="shared" si="99"/>
        <v>0</v>
      </c>
      <c r="AC869" s="109">
        <f t="shared" si="98"/>
        <v>0</v>
      </c>
      <c r="AD869" s="109">
        <f>IF(C869=A_Stammdaten!$B$12,E_SAV!$S869-E_SAV!$AE869,HLOOKUP(A_Stammdaten!$B$12-1,$AF$4:$AL$4004,ROW(C869)-3,FALSE)-$AE869)</f>
        <v>0</v>
      </c>
      <c r="AE869" s="109">
        <f>HLOOKUP(A_Stammdaten!$B$12,$AF$4:$AL$4004,ROW(C869)-3,FALSE)</f>
        <v>0</v>
      </c>
      <c r="AF869" s="109">
        <f t="shared" si="96"/>
        <v>0</v>
      </c>
      <c r="AG869" s="109">
        <f t="shared" si="101"/>
        <v>0</v>
      </c>
      <c r="AH869" s="109">
        <f t="shared" si="101"/>
        <v>0</v>
      </c>
      <c r="AI869" s="109">
        <f t="shared" si="101"/>
        <v>0</v>
      </c>
      <c r="AJ869" s="109">
        <f t="shared" si="101"/>
        <v>0</v>
      </c>
      <c r="AK869" s="109">
        <f t="shared" si="101"/>
        <v>0</v>
      </c>
      <c r="AL869" s="109">
        <f t="shared" si="101"/>
        <v>0</v>
      </c>
    </row>
    <row r="870" spans="1:38" x14ac:dyDescent="0.3">
      <c r="A870" s="421"/>
      <c r="B870" s="421"/>
      <c r="C870" s="422"/>
      <c r="D870" s="423"/>
      <c r="E870" s="421"/>
      <c r="F870" s="421"/>
      <c r="G870" s="421"/>
      <c r="H870" s="421"/>
      <c r="I870" s="421"/>
      <c r="J870" s="421"/>
      <c r="K870" s="421"/>
      <c r="L870" s="421"/>
      <c r="M870" s="423"/>
      <c r="N870" s="340">
        <f>IF(C870&gt;A_Stammdaten!$B$12,0,SUM(E870,F870,H870,J870:K870)-SUM(G870,I870,L870:M870))</f>
        <v>0</v>
      </c>
      <c r="O870" s="421"/>
      <c r="P870" s="421"/>
      <c r="Q870" s="421"/>
      <c r="R870" s="421"/>
      <c r="S870" s="108">
        <f t="shared" si="97"/>
        <v>0</v>
      </c>
      <c r="T870" s="341">
        <f>IF(ISBLANK($B870),0,VLOOKUP($B870,Listen!$A$2:$C$45,2,FALSE))</f>
        <v>0</v>
      </c>
      <c r="U870" s="341">
        <f>IF(ISBLANK($B870),0,VLOOKUP($B870,Listen!$A$2:$C$45,3,FALSE))</f>
        <v>0</v>
      </c>
      <c r="V870" s="342">
        <f t="shared" si="100"/>
        <v>0</v>
      </c>
      <c r="W870" s="342">
        <f t="shared" si="99"/>
        <v>0</v>
      </c>
      <c r="X870" s="342">
        <f t="shared" si="99"/>
        <v>0</v>
      </c>
      <c r="Y870" s="342">
        <f t="shared" si="99"/>
        <v>0</v>
      </c>
      <c r="Z870" s="342">
        <f t="shared" si="99"/>
        <v>0</v>
      </c>
      <c r="AA870" s="342">
        <f t="shared" si="99"/>
        <v>0</v>
      </c>
      <c r="AB870" s="342">
        <f t="shared" si="99"/>
        <v>0</v>
      </c>
      <c r="AC870" s="109">
        <f t="shared" si="98"/>
        <v>0</v>
      </c>
      <c r="AD870" s="109">
        <f>IF(C870=A_Stammdaten!$B$12,E_SAV!$S870-E_SAV!$AE870,HLOOKUP(A_Stammdaten!$B$12-1,$AF$4:$AL$4004,ROW(C870)-3,FALSE)-$AE870)</f>
        <v>0</v>
      </c>
      <c r="AE870" s="109">
        <f>HLOOKUP(A_Stammdaten!$B$12,$AF$4:$AL$4004,ROW(C870)-3,FALSE)</f>
        <v>0</v>
      </c>
      <c r="AF870" s="109">
        <f t="shared" si="96"/>
        <v>0</v>
      </c>
      <c r="AG870" s="109">
        <f t="shared" si="101"/>
        <v>0</v>
      </c>
      <c r="AH870" s="109">
        <f t="shared" si="101"/>
        <v>0</v>
      </c>
      <c r="AI870" s="109">
        <f t="shared" si="101"/>
        <v>0</v>
      </c>
      <c r="AJ870" s="109">
        <f t="shared" si="101"/>
        <v>0</v>
      </c>
      <c r="AK870" s="109">
        <f t="shared" si="101"/>
        <v>0</v>
      </c>
      <c r="AL870" s="109">
        <f t="shared" si="101"/>
        <v>0</v>
      </c>
    </row>
    <row r="871" spans="1:38" x14ac:dyDescent="0.3">
      <c r="A871" s="421"/>
      <c r="B871" s="421"/>
      <c r="C871" s="422"/>
      <c r="D871" s="423"/>
      <c r="E871" s="421"/>
      <c r="F871" s="421"/>
      <c r="G871" s="421"/>
      <c r="H871" s="421"/>
      <c r="I871" s="421"/>
      <c r="J871" s="421"/>
      <c r="K871" s="421"/>
      <c r="L871" s="421"/>
      <c r="M871" s="423"/>
      <c r="N871" s="340">
        <f>IF(C871&gt;A_Stammdaten!$B$12,0,SUM(E871,F871,H871,J871:K871)-SUM(G871,I871,L871:M871))</f>
        <v>0</v>
      </c>
      <c r="O871" s="421"/>
      <c r="P871" s="421"/>
      <c r="Q871" s="421"/>
      <c r="R871" s="421"/>
      <c r="S871" s="108">
        <f t="shared" si="97"/>
        <v>0</v>
      </c>
      <c r="T871" s="341">
        <f>IF(ISBLANK($B871),0,VLOOKUP($B871,Listen!$A$2:$C$45,2,FALSE))</f>
        <v>0</v>
      </c>
      <c r="U871" s="341">
        <f>IF(ISBLANK($B871),0,VLOOKUP($B871,Listen!$A$2:$C$45,3,FALSE))</f>
        <v>0</v>
      </c>
      <c r="V871" s="342">
        <f t="shared" si="100"/>
        <v>0</v>
      </c>
      <c r="W871" s="342">
        <f t="shared" si="99"/>
        <v>0</v>
      </c>
      <c r="X871" s="342">
        <f t="shared" si="99"/>
        <v>0</v>
      </c>
      <c r="Y871" s="342">
        <f t="shared" si="99"/>
        <v>0</v>
      </c>
      <c r="Z871" s="342">
        <f t="shared" si="99"/>
        <v>0</v>
      </c>
      <c r="AA871" s="342">
        <f t="shared" si="99"/>
        <v>0</v>
      </c>
      <c r="AB871" s="342">
        <f t="shared" si="99"/>
        <v>0</v>
      </c>
      <c r="AC871" s="109">
        <f t="shared" si="98"/>
        <v>0</v>
      </c>
      <c r="AD871" s="109">
        <f>IF(C871=A_Stammdaten!$B$12,E_SAV!$S871-E_SAV!$AE871,HLOOKUP(A_Stammdaten!$B$12-1,$AF$4:$AL$4004,ROW(C871)-3,FALSE)-$AE871)</f>
        <v>0</v>
      </c>
      <c r="AE871" s="109">
        <f>HLOOKUP(A_Stammdaten!$B$12,$AF$4:$AL$4004,ROW(C871)-3,FALSE)</f>
        <v>0</v>
      </c>
      <c r="AF871" s="109">
        <f t="shared" si="96"/>
        <v>0</v>
      </c>
      <c r="AG871" s="109">
        <f t="shared" si="101"/>
        <v>0</v>
      </c>
      <c r="AH871" s="109">
        <f t="shared" si="101"/>
        <v>0</v>
      </c>
      <c r="AI871" s="109">
        <f t="shared" si="101"/>
        <v>0</v>
      </c>
      <c r="AJ871" s="109">
        <f t="shared" si="101"/>
        <v>0</v>
      </c>
      <c r="AK871" s="109">
        <f t="shared" si="101"/>
        <v>0</v>
      </c>
      <c r="AL871" s="109">
        <f t="shared" si="101"/>
        <v>0</v>
      </c>
    </row>
    <row r="872" spans="1:38" x14ac:dyDescent="0.3">
      <c r="A872" s="421"/>
      <c r="B872" s="421"/>
      <c r="C872" s="422"/>
      <c r="D872" s="423"/>
      <c r="E872" s="421"/>
      <c r="F872" s="421"/>
      <c r="G872" s="421"/>
      <c r="H872" s="421"/>
      <c r="I872" s="421"/>
      <c r="J872" s="421"/>
      <c r="K872" s="421"/>
      <c r="L872" s="421"/>
      <c r="M872" s="423"/>
      <c r="N872" s="340">
        <f>IF(C872&gt;A_Stammdaten!$B$12,0,SUM(E872,F872,H872,J872:K872)-SUM(G872,I872,L872:M872))</f>
        <v>0</v>
      </c>
      <c r="O872" s="421"/>
      <c r="P872" s="421"/>
      <c r="Q872" s="421"/>
      <c r="R872" s="421"/>
      <c r="S872" s="108">
        <f t="shared" si="97"/>
        <v>0</v>
      </c>
      <c r="T872" s="341">
        <f>IF(ISBLANK($B872),0,VLOOKUP($B872,Listen!$A$2:$C$45,2,FALSE))</f>
        <v>0</v>
      </c>
      <c r="U872" s="341">
        <f>IF(ISBLANK($B872),0,VLOOKUP($B872,Listen!$A$2:$C$45,3,FALSE))</f>
        <v>0</v>
      </c>
      <c r="V872" s="342">
        <f t="shared" si="100"/>
        <v>0</v>
      </c>
      <c r="W872" s="342">
        <f t="shared" si="99"/>
        <v>0</v>
      </c>
      <c r="X872" s="342">
        <f t="shared" si="99"/>
        <v>0</v>
      </c>
      <c r="Y872" s="342">
        <f t="shared" si="99"/>
        <v>0</v>
      </c>
      <c r="Z872" s="342">
        <f t="shared" si="99"/>
        <v>0</v>
      </c>
      <c r="AA872" s="342">
        <f t="shared" si="99"/>
        <v>0</v>
      </c>
      <c r="AB872" s="342">
        <f t="shared" si="99"/>
        <v>0</v>
      </c>
      <c r="AC872" s="109">
        <f t="shared" si="98"/>
        <v>0</v>
      </c>
      <c r="AD872" s="109">
        <f>IF(C872=A_Stammdaten!$B$12,E_SAV!$S872-E_SAV!$AE872,HLOOKUP(A_Stammdaten!$B$12-1,$AF$4:$AL$4004,ROW(C872)-3,FALSE)-$AE872)</f>
        <v>0</v>
      </c>
      <c r="AE872" s="109">
        <f>HLOOKUP(A_Stammdaten!$B$12,$AF$4:$AL$4004,ROW(C872)-3,FALSE)</f>
        <v>0</v>
      </c>
      <c r="AF872" s="109">
        <f t="shared" si="96"/>
        <v>0</v>
      </c>
      <c r="AG872" s="109">
        <f t="shared" si="101"/>
        <v>0</v>
      </c>
      <c r="AH872" s="109">
        <f t="shared" si="101"/>
        <v>0</v>
      </c>
      <c r="AI872" s="109">
        <f t="shared" si="101"/>
        <v>0</v>
      </c>
      <c r="AJ872" s="109">
        <f t="shared" si="101"/>
        <v>0</v>
      </c>
      <c r="AK872" s="109">
        <f t="shared" si="101"/>
        <v>0</v>
      </c>
      <c r="AL872" s="109">
        <f t="shared" si="101"/>
        <v>0</v>
      </c>
    </row>
    <row r="873" spans="1:38" x14ac:dyDescent="0.3">
      <c r="A873" s="421"/>
      <c r="B873" s="421"/>
      <c r="C873" s="422"/>
      <c r="D873" s="423"/>
      <c r="E873" s="421"/>
      <c r="F873" s="421"/>
      <c r="G873" s="421"/>
      <c r="H873" s="421"/>
      <c r="I873" s="421"/>
      <c r="J873" s="421"/>
      <c r="K873" s="421"/>
      <c r="L873" s="421"/>
      <c r="M873" s="423"/>
      <c r="N873" s="340">
        <f>IF(C873&gt;A_Stammdaten!$B$12,0,SUM(E873,F873,H873,J873:K873)-SUM(G873,I873,L873:M873))</f>
        <v>0</v>
      </c>
      <c r="O873" s="421"/>
      <c r="P873" s="421"/>
      <c r="Q873" s="421"/>
      <c r="R873" s="421"/>
      <c r="S873" s="108">
        <f t="shared" si="97"/>
        <v>0</v>
      </c>
      <c r="T873" s="341">
        <f>IF(ISBLANK($B873),0,VLOOKUP($B873,Listen!$A$2:$C$45,2,FALSE))</f>
        <v>0</v>
      </c>
      <c r="U873" s="341">
        <f>IF(ISBLANK($B873),0,VLOOKUP($B873,Listen!$A$2:$C$45,3,FALSE))</f>
        <v>0</v>
      </c>
      <c r="V873" s="342">
        <f t="shared" si="100"/>
        <v>0</v>
      </c>
      <c r="W873" s="342">
        <f t="shared" si="99"/>
        <v>0</v>
      </c>
      <c r="X873" s="342">
        <f t="shared" si="99"/>
        <v>0</v>
      </c>
      <c r="Y873" s="342">
        <f t="shared" si="99"/>
        <v>0</v>
      </c>
      <c r="Z873" s="342">
        <f t="shared" si="99"/>
        <v>0</v>
      </c>
      <c r="AA873" s="342">
        <f t="shared" si="99"/>
        <v>0</v>
      </c>
      <c r="AB873" s="342">
        <f t="shared" si="99"/>
        <v>0</v>
      </c>
      <c r="AC873" s="109">
        <f t="shared" si="98"/>
        <v>0</v>
      </c>
      <c r="AD873" s="109">
        <f>IF(C873=A_Stammdaten!$B$12,E_SAV!$S873-E_SAV!$AE873,HLOOKUP(A_Stammdaten!$B$12-1,$AF$4:$AL$4004,ROW(C873)-3,FALSE)-$AE873)</f>
        <v>0</v>
      </c>
      <c r="AE873" s="109">
        <f>HLOOKUP(A_Stammdaten!$B$12,$AF$4:$AL$4004,ROW(C873)-3,FALSE)</f>
        <v>0</v>
      </c>
      <c r="AF873" s="109">
        <f t="shared" si="96"/>
        <v>0</v>
      </c>
      <c r="AG873" s="109">
        <f t="shared" si="101"/>
        <v>0</v>
      </c>
      <c r="AH873" s="109">
        <f t="shared" si="101"/>
        <v>0</v>
      </c>
      <c r="AI873" s="109">
        <f t="shared" si="101"/>
        <v>0</v>
      </c>
      <c r="AJ873" s="109">
        <f t="shared" si="101"/>
        <v>0</v>
      </c>
      <c r="AK873" s="109">
        <f t="shared" si="101"/>
        <v>0</v>
      </c>
      <c r="AL873" s="109">
        <f t="shared" si="101"/>
        <v>0</v>
      </c>
    </row>
    <row r="874" spans="1:38" x14ac:dyDescent="0.3">
      <c r="A874" s="421"/>
      <c r="B874" s="421"/>
      <c r="C874" s="422"/>
      <c r="D874" s="423"/>
      <c r="E874" s="421"/>
      <c r="F874" s="421"/>
      <c r="G874" s="421"/>
      <c r="H874" s="421"/>
      <c r="I874" s="421"/>
      <c r="J874" s="421"/>
      <c r="K874" s="421"/>
      <c r="L874" s="421"/>
      <c r="M874" s="423"/>
      <c r="N874" s="340">
        <f>IF(C874&gt;A_Stammdaten!$B$12,0,SUM(E874,F874,H874,J874:K874)-SUM(G874,I874,L874:M874))</f>
        <v>0</v>
      </c>
      <c r="O874" s="421"/>
      <c r="P874" s="421"/>
      <c r="Q874" s="421"/>
      <c r="R874" s="421"/>
      <c r="S874" s="108">
        <f t="shared" si="97"/>
        <v>0</v>
      </c>
      <c r="T874" s="341">
        <f>IF(ISBLANK($B874),0,VLOOKUP($B874,Listen!$A$2:$C$45,2,FALSE))</f>
        <v>0</v>
      </c>
      <c r="U874" s="341">
        <f>IF(ISBLANK($B874),0,VLOOKUP($B874,Listen!$A$2:$C$45,3,FALSE))</f>
        <v>0</v>
      </c>
      <c r="V874" s="342">
        <f t="shared" si="100"/>
        <v>0</v>
      </c>
      <c r="W874" s="342">
        <f t="shared" si="99"/>
        <v>0</v>
      </c>
      <c r="X874" s="342">
        <f t="shared" si="99"/>
        <v>0</v>
      </c>
      <c r="Y874" s="342">
        <f t="shared" si="99"/>
        <v>0</v>
      </c>
      <c r="Z874" s="342">
        <f t="shared" si="99"/>
        <v>0</v>
      </c>
      <c r="AA874" s="342">
        <f t="shared" si="99"/>
        <v>0</v>
      </c>
      <c r="AB874" s="342">
        <f t="shared" si="99"/>
        <v>0</v>
      </c>
      <c r="AC874" s="109">
        <f t="shared" si="98"/>
        <v>0</v>
      </c>
      <c r="AD874" s="109">
        <f>IF(C874=A_Stammdaten!$B$12,E_SAV!$S874-E_SAV!$AE874,HLOOKUP(A_Stammdaten!$B$12-1,$AF$4:$AL$4004,ROW(C874)-3,FALSE)-$AE874)</f>
        <v>0</v>
      </c>
      <c r="AE874" s="109">
        <f>HLOOKUP(A_Stammdaten!$B$12,$AF$4:$AL$4004,ROW(C874)-3,FALSE)</f>
        <v>0</v>
      </c>
      <c r="AF874" s="109">
        <f t="shared" si="96"/>
        <v>0</v>
      </c>
      <c r="AG874" s="109">
        <f t="shared" si="101"/>
        <v>0</v>
      </c>
      <c r="AH874" s="109">
        <f t="shared" si="101"/>
        <v>0</v>
      </c>
      <c r="AI874" s="109">
        <f t="shared" si="101"/>
        <v>0</v>
      </c>
      <c r="AJ874" s="109">
        <f t="shared" si="101"/>
        <v>0</v>
      </c>
      <c r="AK874" s="109">
        <f t="shared" si="101"/>
        <v>0</v>
      </c>
      <c r="AL874" s="109">
        <f t="shared" si="101"/>
        <v>0</v>
      </c>
    </row>
    <row r="875" spans="1:38" x14ac:dyDescent="0.3">
      <c r="A875" s="421"/>
      <c r="B875" s="421"/>
      <c r="C875" s="422"/>
      <c r="D875" s="423"/>
      <c r="E875" s="421"/>
      <c r="F875" s="421"/>
      <c r="G875" s="421"/>
      <c r="H875" s="421"/>
      <c r="I875" s="421"/>
      <c r="J875" s="421"/>
      <c r="K875" s="421"/>
      <c r="L875" s="421"/>
      <c r="M875" s="423"/>
      <c r="N875" s="340">
        <f>IF(C875&gt;A_Stammdaten!$B$12,0,SUM(E875,F875,H875,J875:K875)-SUM(G875,I875,L875:M875))</f>
        <v>0</v>
      </c>
      <c r="O875" s="421"/>
      <c r="P875" s="421"/>
      <c r="Q875" s="421"/>
      <c r="R875" s="421"/>
      <c r="S875" s="108">
        <f t="shared" si="97"/>
        <v>0</v>
      </c>
      <c r="T875" s="341">
        <f>IF(ISBLANK($B875),0,VLOOKUP($B875,Listen!$A$2:$C$45,2,FALSE))</f>
        <v>0</v>
      </c>
      <c r="U875" s="341">
        <f>IF(ISBLANK($B875),0,VLOOKUP($B875,Listen!$A$2:$C$45,3,FALSE))</f>
        <v>0</v>
      </c>
      <c r="V875" s="342">
        <f t="shared" si="100"/>
        <v>0</v>
      </c>
      <c r="W875" s="342">
        <f t="shared" si="99"/>
        <v>0</v>
      </c>
      <c r="X875" s="342">
        <f t="shared" si="99"/>
        <v>0</v>
      </c>
      <c r="Y875" s="342">
        <f t="shared" si="99"/>
        <v>0</v>
      </c>
      <c r="Z875" s="342">
        <f t="shared" si="99"/>
        <v>0</v>
      </c>
      <c r="AA875" s="342">
        <f t="shared" si="99"/>
        <v>0</v>
      </c>
      <c r="AB875" s="342">
        <f t="shared" si="99"/>
        <v>0</v>
      </c>
      <c r="AC875" s="109">
        <f t="shared" si="98"/>
        <v>0</v>
      </c>
      <c r="AD875" s="109">
        <f>IF(C875=A_Stammdaten!$B$12,E_SAV!$S875-E_SAV!$AE875,HLOOKUP(A_Stammdaten!$B$12-1,$AF$4:$AL$4004,ROW(C875)-3,FALSE)-$AE875)</f>
        <v>0</v>
      </c>
      <c r="AE875" s="109">
        <f>HLOOKUP(A_Stammdaten!$B$12,$AF$4:$AL$4004,ROW(C875)-3,FALSE)</f>
        <v>0</v>
      </c>
      <c r="AF875" s="109">
        <f t="shared" si="96"/>
        <v>0</v>
      </c>
      <c r="AG875" s="109">
        <f t="shared" si="101"/>
        <v>0</v>
      </c>
      <c r="AH875" s="109">
        <f t="shared" si="101"/>
        <v>0</v>
      </c>
      <c r="AI875" s="109">
        <f t="shared" si="101"/>
        <v>0</v>
      </c>
      <c r="AJ875" s="109">
        <f t="shared" si="101"/>
        <v>0</v>
      </c>
      <c r="AK875" s="109">
        <f t="shared" si="101"/>
        <v>0</v>
      </c>
      <c r="AL875" s="109">
        <f t="shared" si="101"/>
        <v>0</v>
      </c>
    </row>
    <row r="876" spans="1:38" x14ac:dyDescent="0.3">
      <c r="A876" s="421"/>
      <c r="B876" s="421"/>
      <c r="C876" s="422"/>
      <c r="D876" s="423"/>
      <c r="E876" s="421"/>
      <c r="F876" s="421"/>
      <c r="G876" s="421"/>
      <c r="H876" s="421"/>
      <c r="I876" s="421"/>
      <c r="J876" s="421"/>
      <c r="K876" s="421"/>
      <c r="L876" s="421"/>
      <c r="M876" s="423"/>
      <c r="N876" s="340">
        <f>IF(C876&gt;A_Stammdaten!$B$12,0,SUM(E876,F876,H876,J876:K876)-SUM(G876,I876,L876:M876))</f>
        <v>0</v>
      </c>
      <c r="O876" s="421"/>
      <c r="P876" s="421"/>
      <c r="Q876" s="421"/>
      <c r="R876" s="421"/>
      <c r="S876" s="108">
        <f t="shared" si="97"/>
        <v>0</v>
      </c>
      <c r="T876" s="341">
        <f>IF(ISBLANK($B876),0,VLOOKUP($B876,Listen!$A$2:$C$45,2,FALSE))</f>
        <v>0</v>
      </c>
      <c r="U876" s="341">
        <f>IF(ISBLANK($B876),0,VLOOKUP($B876,Listen!$A$2:$C$45,3,FALSE))</f>
        <v>0</v>
      </c>
      <c r="V876" s="342">
        <f t="shared" si="100"/>
        <v>0</v>
      </c>
      <c r="W876" s="342">
        <f t="shared" si="99"/>
        <v>0</v>
      </c>
      <c r="X876" s="342">
        <f t="shared" si="99"/>
        <v>0</v>
      </c>
      <c r="Y876" s="342">
        <f t="shared" si="99"/>
        <v>0</v>
      </c>
      <c r="Z876" s="342">
        <f t="shared" si="99"/>
        <v>0</v>
      </c>
      <c r="AA876" s="342">
        <f t="shared" si="99"/>
        <v>0</v>
      </c>
      <c r="AB876" s="342">
        <f t="shared" si="99"/>
        <v>0</v>
      </c>
      <c r="AC876" s="109">
        <f t="shared" si="98"/>
        <v>0</v>
      </c>
      <c r="AD876" s="109">
        <f>IF(C876=A_Stammdaten!$B$12,E_SAV!$S876-E_SAV!$AE876,HLOOKUP(A_Stammdaten!$B$12-1,$AF$4:$AL$4004,ROW(C876)-3,FALSE)-$AE876)</f>
        <v>0</v>
      </c>
      <c r="AE876" s="109">
        <f>HLOOKUP(A_Stammdaten!$B$12,$AF$4:$AL$4004,ROW(C876)-3,FALSE)</f>
        <v>0</v>
      </c>
      <c r="AF876" s="109">
        <f t="shared" si="96"/>
        <v>0</v>
      </c>
      <c r="AG876" s="109">
        <f t="shared" si="101"/>
        <v>0</v>
      </c>
      <c r="AH876" s="109">
        <f t="shared" si="101"/>
        <v>0</v>
      </c>
      <c r="AI876" s="109">
        <f t="shared" si="101"/>
        <v>0</v>
      </c>
      <c r="AJ876" s="109">
        <f t="shared" si="101"/>
        <v>0</v>
      </c>
      <c r="AK876" s="109">
        <f t="shared" si="101"/>
        <v>0</v>
      </c>
      <c r="AL876" s="109">
        <f t="shared" si="101"/>
        <v>0</v>
      </c>
    </row>
    <row r="877" spans="1:38" x14ac:dyDescent="0.3">
      <c r="A877" s="421"/>
      <c r="B877" s="421"/>
      <c r="C877" s="422"/>
      <c r="D877" s="423"/>
      <c r="E877" s="421"/>
      <c r="F877" s="421"/>
      <c r="G877" s="421"/>
      <c r="H877" s="421"/>
      <c r="I877" s="421"/>
      <c r="J877" s="421"/>
      <c r="K877" s="421"/>
      <c r="L877" s="421"/>
      <c r="M877" s="423"/>
      <c r="N877" s="340">
        <f>IF(C877&gt;A_Stammdaten!$B$12,0,SUM(E877,F877,H877,J877:K877)-SUM(G877,I877,L877:M877))</f>
        <v>0</v>
      </c>
      <c r="O877" s="421"/>
      <c r="P877" s="421"/>
      <c r="Q877" s="421"/>
      <c r="R877" s="421"/>
      <c r="S877" s="108">
        <f t="shared" si="97"/>
        <v>0</v>
      </c>
      <c r="T877" s="341">
        <f>IF(ISBLANK($B877),0,VLOOKUP($B877,Listen!$A$2:$C$45,2,FALSE))</f>
        <v>0</v>
      </c>
      <c r="U877" s="341">
        <f>IF(ISBLANK($B877),0,VLOOKUP($B877,Listen!$A$2:$C$45,3,FALSE))</f>
        <v>0</v>
      </c>
      <c r="V877" s="342">
        <f t="shared" si="100"/>
        <v>0</v>
      </c>
      <c r="W877" s="342">
        <f t="shared" si="99"/>
        <v>0</v>
      </c>
      <c r="X877" s="342">
        <f t="shared" si="99"/>
        <v>0</v>
      </c>
      <c r="Y877" s="342">
        <f t="shared" si="99"/>
        <v>0</v>
      </c>
      <c r="Z877" s="342">
        <f t="shared" si="99"/>
        <v>0</v>
      </c>
      <c r="AA877" s="342">
        <f t="shared" si="99"/>
        <v>0</v>
      </c>
      <c r="AB877" s="342">
        <f t="shared" si="99"/>
        <v>0</v>
      </c>
      <c r="AC877" s="109">
        <f t="shared" si="98"/>
        <v>0</v>
      </c>
      <c r="AD877" s="109">
        <f>IF(C877=A_Stammdaten!$B$12,E_SAV!$S877-E_SAV!$AE877,HLOOKUP(A_Stammdaten!$B$12-1,$AF$4:$AL$4004,ROW(C877)-3,FALSE)-$AE877)</f>
        <v>0</v>
      </c>
      <c r="AE877" s="109">
        <f>HLOOKUP(A_Stammdaten!$B$12,$AF$4:$AL$4004,ROW(C877)-3,FALSE)</f>
        <v>0</v>
      </c>
      <c r="AF877" s="109">
        <f t="shared" si="96"/>
        <v>0</v>
      </c>
      <c r="AG877" s="109">
        <f t="shared" si="101"/>
        <v>0</v>
      </c>
      <c r="AH877" s="109">
        <f t="shared" si="101"/>
        <v>0</v>
      </c>
      <c r="AI877" s="109">
        <f t="shared" si="101"/>
        <v>0</v>
      </c>
      <c r="AJ877" s="109">
        <f t="shared" si="101"/>
        <v>0</v>
      </c>
      <c r="AK877" s="109">
        <f t="shared" si="101"/>
        <v>0</v>
      </c>
      <c r="AL877" s="109">
        <f t="shared" si="101"/>
        <v>0</v>
      </c>
    </row>
    <row r="878" spans="1:38" x14ac:dyDescent="0.3">
      <c r="A878" s="421"/>
      <c r="B878" s="421"/>
      <c r="C878" s="422"/>
      <c r="D878" s="423"/>
      <c r="E878" s="421"/>
      <c r="F878" s="421"/>
      <c r="G878" s="421"/>
      <c r="H878" s="421"/>
      <c r="I878" s="421"/>
      <c r="J878" s="421"/>
      <c r="K878" s="421"/>
      <c r="L878" s="421"/>
      <c r="M878" s="423"/>
      <c r="N878" s="340">
        <f>IF(C878&gt;A_Stammdaten!$B$12,0,SUM(E878,F878,H878,J878:K878)-SUM(G878,I878,L878:M878))</f>
        <v>0</v>
      </c>
      <c r="O878" s="421"/>
      <c r="P878" s="421"/>
      <c r="Q878" s="421"/>
      <c r="R878" s="421"/>
      <c r="S878" s="108">
        <f t="shared" si="97"/>
        <v>0</v>
      </c>
      <c r="T878" s="341">
        <f>IF(ISBLANK($B878),0,VLOOKUP($B878,Listen!$A$2:$C$45,2,FALSE))</f>
        <v>0</v>
      </c>
      <c r="U878" s="341">
        <f>IF(ISBLANK($B878),0,VLOOKUP($B878,Listen!$A$2:$C$45,3,FALSE))</f>
        <v>0</v>
      </c>
      <c r="V878" s="342">
        <f t="shared" si="100"/>
        <v>0</v>
      </c>
      <c r="W878" s="342">
        <f t="shared" si="99"/>
        <v>0</v>
      </c>
      <c r="X878" s="342">
        <f t="shared" si="99"/>
        <v>0</v>
      </c>
      <c r="Y878" s="342">
        <f t="shared" si="99"/>
        <v>0</v>
      </c>
      <c r="Z878" s="342">
        <f t="shared" si="99"/>
        <v>0</v>
      </c>
      <c r="AA878" s="342">
        <f t="shared" si="99"/>
        <v>0</v>
      </c>
      <c r="AB878" s="342">
        <f t="shared" si="99"/>
        <v>0</v>
      </c>
      <c r="AC878" s="109">
        <f t="shared" si="98"/>
        <v>0</v>
      </c>
      <c r="AD878" s="109">
        <f>IF(C878=A_Stammdaten!$B$12,E_SAV!$S878-E_SAV!$AE878,HLOOKUP(A_Stammdaten!$B$12-1,$AF$4:$AL$4004,ROW(C878)-3,FALSE)-$AE878)</f>
        <v>0</v>
      </c>
      <c r="AE878" s="109">
        <f>HLOOKUP(A_Stammdaten!$B$12,$AF$4:$AL$4004,ROW(C878)-3,FALSE)</f>
        <v>0</v>
      </c>
      <c r="AF878" s="109">
        <f t="shared" si="96"/>
        <v>0</v>
      </c>
      <c r="AG878" s="109">
        <f t="shared" si="101"/>
        <v>0</v>
      </c>
      <c r="AH878" s="109">
        <f t="shared" si="101"/>
        <v>0</v>
      </c>
      <c r="AI878" s="109">
        <f t="shared" si="101"/>
        <v>0</v>
      </c>
      <c r="AJ878" s="109">
        <f t="shared" si="101"/>
        <v>0</v>
      </c>
      <c r="AK878" s="109">
        <f t="shared" si="101"/>
        <v>0</v>
      </c>
      <c r="AL878" s="109">
        <f t="shared" si="101"/>
        <v>0</v>
      </c>
    </row>
    <row r="879" spans="1:38" x14ac:dyDescent="0.3">
      <c r="A879" s="421"/>
      <c r="B879" s="421"/>
      <c r="C879" s="422"/>
      <c r="D879" s="423"/>
      <c r="E879" s="421"/>
      <c r="F879" s="421"/>
      <c r="G879" s="421"/>
      <c r="H879" s="421"/>
      <c r="I879" s="421"/>
      <c r="J879" s="421"/>
      <c r="K879" s="421"/>
      <c r="L879" s="421"/>
      <c r="M879" s="423"/>
      <c r="N879" s="340">
        <f>IF(C879&gt;A_Stammdaten!$B$12,0,SUM(E879,F879,H879,J879:K879)-SUM(G879,I879,L879:M879))</f>
        <v>0</v>
      </c>
      <c r="O879" s="421"/>
      <c r="P879" s="421"/>
      <c r="Q879" s="421"/>
      <c r="R879" s="421"/>
      <c r="S879" s="108">
        <f t="shared" si="97"/>
        <v>0</v>
      </c>
      <c r="T879" s="341">
        <f>IF(ISBLANK($B879),0,VLOOKUP($B879,Listen!$A$2:$C$45,2,FALSE))</f>
        <v>0</v>
      </c>
      <c r="U879" s="341">
        <f>IF(ISBLANK($B879),0,VLOOKUP($B879,Listen!$A$2:$C$45,3,FALSE))</f>
        <v>0</v>
      </c>
      <c r="V879" s="342">
        <f t="shared" si="100"/>
        <v>0</v>
      </c>
      <c r="W879" s="342">
        <f t="shared" si="99"/>
        <v>0</v>
      </c>
      <c r="X879" s="342">
        <f t="shared" si="99"/>
        <v>0</v>
      </c>
      <c r="Y879" s="342">
        <f t="shared" si="99"/>
        <v>0</v>
      </c>
      <c r="Z879" s="342">
        <f t="shared" si="99"/>
        <v>0</v>
      </c>
      <c r="AA879" s="342">
        <f t="shared" si="99"/>
        <v>0</v>
      </c>
      <c r="AB879" s="342">
        <f t="shared" si="99"/>
        <v>0</v>
      </c>
      <c r="AC879" s="109">
        <f t="shared" si="98"/>
        <v>0</v>
      </c>
      <c r="AD879" s="109">
        <f>IF(C879=A_Stammdaten!$B$12,E_SAV!$S879-E_SAV!$AE879,HLOOKUP(A_Stammdaten!$B$12-1,$AF$4:$AL$4004,ROW(C879)-3,FALSE)-$AE879)</f>
        <v>0</v>
      </c>
      <c r="AE879" s="109">
        <f>HLOOKUP(A_Stammdaten!$B$12,$AF$4:$AL$4004,ROW(C879)-3,FALSE)</f>
        <v>0</v>
      </c>
      <c r="AF879" s="109">
        <f t="shared" si="96"/>
        <v>0</v>
      </c>
      <c r="AG879" s="109">
        <f t="shared" si="101"/>
        <v>0</v>
      </c>
      <c r="AH879" s="109">
        <f t="shared" si="101"/>
        <v>0</v>
      </c>
      <c r="AI879" s="109">
        <f t="shared" si="101"/>
        <v>0</v>
      </c>
      <c r="AJ879" s="109">
        <f t="shared" si="101"/>
        <v>0</v>
      </c>
      <c r="AK879" s="109">
        <f t="shared" si="101"/>
        <v>0</v>
      </c>
      <c r="AL879" s="109">
        <f t="shared" si="101"/>
        <v>0</v>
      </c>
    </row>
    <row r="880" spans="1:38" x14ac:dyDescent="0.3">
      <c r="A880" s="421"/>
      <c r="B880" s="421"/>
      <c r="C880" s="422"/>
      <c r="D880" s="423"/>
      <c r="E880" s="421"/>
      <c r="F880" s="421"/>
      <c r="G880" s="421"/>
      <c r="H880" s="421"/>
      <c r="I880" s="421"/>
      <c r="J880" s="421"/>
      <c r="K880" s="421"/>
      <c r="L880" s="421"/>
      <c r="M880" s="423"/>
      <c r="N880" s="340">
        <f>IF(C880&gt;A_Stammdaten!$B$12,0,SUM(E880,F880,H880,J880:K880)-SUM(G880,I880,L880:M880))</f>
        <v>0</v>
      </c>
      <c r="O880" s="421"/>
      <c r="P880" s="421"/>
      <c r="Q880" s="421"/>
      <c r="R880" s="421"/>
      <c r="S880" s="108">
        <f t="shared" si="97"/>
        <v>0</v>
      </c>
      <c r="T880" s="341">
        <f>IF(ISBLANK($B880),0,VLOOKUP($B880,Listen!$A$2:$C$45,2,FALSE))</f>
        <v>0</v>
      </c>
      <c r="U880" s="341">
        <f>IF(ISBLANK($B880),0,VLOOKUP($B880,Listen!$A$2:$C$45,3,FALSE))</f>
        <v>0</v>
      </c>
      <c r="V880" s="342">
        <f t="shared" si="100"/>
        <v>0</v>
      </c>
      <c r="W880" s="342">
        <f t="shared" si="99"/>
        <v>0</v>
      </c>
      <c r="X880" s="342">
        <f t="shared" si="99"/>
        <v>0</v>
      </c>
      <c r="Y880" s="342">
        <f t="shared" si="99"/>
        <v>0</v>
      </c>
      <c r="Z880" s="342">
        <f t="shared" si="99"/>
        <v>0</v>
      </c>
      <c r="AA880" s="342">
        <f t="shared" si="99"/>
        <v>0</v>
      </c>
      <c r="AB880" s="342">
        <f t="shared" si="99"/>
        <v>0</v>
      </c>
      <c r="AC880" s="109">
        <f t="shared" si="98"/>
        <v>0</v>
      </c>
      <c r="AD880" s="109">
        <f>IF(C880=A_Stammdaten!$B$12,E_SAV!$S880-E_SAV!$AE880,HLOOKUP(A_Stammdaten!$B$12-1,$AF$4:$AL$4004,ROW(C880)-3,FALSE)-$AE880)</f>
        <v>0</v>
      </c>
      <c r="AE880" s="109">
        <f>HLOOKUP(A_Stammdaten!$B$12,$AF$4:$AL$4004,ROW(C880)-3,FALSE)</f>
        <v>0</v>
      </c>
      <c r="AF880" s="109">
        <f t="shared" si="96"/>
        <v>0</v>
      </c>
      <c r="AG880" s="109">
        <f t="shared" si="101"/>
        <v>0</v>
      </c>
      <c r="AH880" s="109">
        <f t="shared" si="101"/>
        <v>0</v>
      </c>
      <c r="AI880" s="109">
        <f t="shared" si="101"/>
        <v>0</v>
      </c>
      <c r="AJ880" s="109">
        <f t="shared" si="101"/>
        <v>0</v>
      </c>
      <c r="AK880" s="109">
        <f t="shared" si="101"/>
        <v>0</v>
      </c>
      <c r="AL880" s="109">
        <f t="shared" si="101"/>
        <v>0</v>
      </c>
    </row>
    <row r="881" spans="1:38" x14ac:dyDescent="0.3">
      <c r="A881" s="421"/>
      <c r="B881" s="421"/>
      <c r="C881" s="422"/>
      <c r="D881" s="423"/>
      <c r="E881" s="421"/>
      <c r="F881" s="421"/>
      <c r="G881" s="421"/>
      <c r="H881" s="421"/>
      <c r="I881" s="421"/>
      <c r="J881" s="421"/>
      <c r="K881" s="421"/>
      <c r="L881" s="421"/>
      <c r="M881" s="423"/>
      <c r="N881" s="340">
        <f>IF(C881&gt;A_Stammdaten!$B$12,0,SUM(E881,F881,H881,J881:K881)-SUM(G881,I881,L881:M881))</f>
        <v>0</v>
      </c>
      <c r="O881" s="421"/>
      <c r="P881" s="421"/>
      <c r="Q881" s="421"/>
      <c r="R881" s="421"/>
      <c r="S881" s="108">
        <f t="shared" si="97"/>
        <v>0</v>
      </c>
      <c r="T881" s="341">
        <f>IF(ISBLANK($B881),0,VLOOKUP($B881,Listen!$A$2:$C$45,2,FALSE))</f>
        <v>0</v>
      </c>
      <c r="U881" s="341">
        <f>IF(ISBLANK($B881),0,VLOOKUP($B881,Listen!$A$2:$C$45,3,FALSE))</f>
        <v>0</v>
      </c>
      <c r="V881" s="342">
        <f t="shared" si="100"/>
        <v>0</v>
      </c>
      <c r="W881" s="342">
        <f t="shared" si="99"/>
        <v>0</v>
      </c>
      <c r="X881" s="342">
        <f t="shared" si="99"/>
        <v>0</v>
      </c>
      <c r="Y881" s="342">
        <f t="shared" si="99"/>
        <v>0</v>
      </c>
      <c r="Z881" s="342">
        <f t="shared" si="99"/>
        <v>0</v>
      </c>
      <c r="AA881" s="342">
        <f t="shared" si="99"/>
        <v>0</v>
      </c>
      <c r="AB881" s="342">
        <f t="shared" ref="W881:AB924" si="102">$T881</f>
        <v>0</v>
      </c>
      <c r="AC881" s="109">
        <f t="shared" si="98"/>
        <v>0</v>
      </c>
      <c r="AD881" s="109">
        <f>IF(C881=A_Stammdaten!$B$12,E_SAV!$S881-E_SAV!$AE881,HLOOKUP(A_Stammdaten!$B$12-1,$AF$4:$AL$4004,ROW(C881)-3,FALSE)-$AE881)</f>
        <v>0</v>
      </c>
      <c r="AE881" s="109">
        <f>HLOOKUP(A_Stammdaten!$B$12,$AF$4:$AL$4004,ROW(C881)-3,FALSE)</f>
        <v>0</v>
      </c>
      <c r="AF881" s="109">
        <f t="shared" si="96"/>
        <v>0</v>
      </c>
      <c r="AG881" s="109">
        <f t="shared" si="101"/>
        <v>0</v>
      </c>
      <c r="AH881" s="109">
        <f t="shared" si="101"/>
        <v>0</v>
      </c>
      <c r="AI881" s="109">
        <f t="shared" si="101"/>
        <v>0</v>
      </c>
      <c r="AJ881" s="109">
        <f t="shared" si="101"/>
        <v>0</v>
      </c>
      <c r="AK881" s="109">
        <f t="shared" si="101"/>
        <v>0</v>
      </c>
      <c r="AL881" s="109">
        <f t="shared" si="101"/>
        <v>0</v>
      </c>
    </row>
    <row r="882" spans="1:38" x14ac:dyDescent="0.3">
      <c r="A882" s="421"/>
      <c r="B882" s="421"/>
      <c r="C882" s="422"/>
      <c r="D882" s="423"/>
      <c r="E882" s="421"/>
      <c r="F882" s="421"/>
      <c r="G882" s="421"/>
      <c r="H882" s="421"/>
      <c r="I882" s="421"/>
      <c r="J882" s="421"/>
      <c r="K882" s="421"/>
      <c r="L882" s="421"/>
      <c r="M882" s="423"/>
      <c r="N882" s="340">
        <f>IF(C882&gt;A_Stammdaten!$B$12,0,SUM(E882,F882,H882,J882:K882)-SUM(G882,I882,L882:M882))</f>
        <v>0</v>
      </c>
      <c r="O882" s="421"/>
      <c r="P882" s="421"/>
      <c r="Q882" s="421"/>
      <c r="R882" s="421"/>
      <c r="S882" s="108">
        <f t="shared" si="97"/>
        <v>0</v>
      </c>
      <c r="T882" s="341">
        <f>IF(ISBLANK($B882),0,VLOOKUP($B882,Listen!$A$2:$C$45,2,FALSE))</f>
        <v>0</v>
      </c>
      <c r="U882" s="341">
        <f>IF(ISBLANK($B882),0,VLOOKUP($B882,Listen!$A$2:$C$45,3,FALSE))</f>
        <v>0</v>
      </c>
      <c r="V882" s="342">
        <f t="shared" si="100"/>
        <v>0</v>
      </c>
      <c r="W882" s="342">
        <f t="shared" si="102"/>
        <v>0</v>
      </c>
      <c r="X882" s="342">
        <f t="shared" si="102"/>
        <v>0</v>
      </c>
      <c r="Y882" s="342">
        <f t="shared" si="102"/>
        <v>0</v>
      </c>
      <c r="Z882" s="342">
        <f t="shared" si="102"/>
        <v>0</v>
      </c>
      <c r="AA882" s="342">
        <f t="shared" si="102"/>
        <v>0</v>
      </c>
      <c r="AB882" s="342">
        <f t="shared" si="102"/>
        <v>0</v>
      </c>
      <c r="AC882" s="109">
        <f t="shared" si="98"/>
        <v>0</v>
      </c>
      <c r="AD882" s="109">
        <f>IF(C882=A_Stammdaten!$B$12,E_SAV!$S882-E_SAV!$AE882,HLOOKUP(A_Stammdaten!$B$12-1,$AF$4:$AL$4004,ROW(C882)-3,FALSE)-$AE882)</f>
        <v>0</v>
      </c>
      <c r="AE882" s="109">
        <f>HLOOKUP(A_Stammdaten!$B$12,$AF$4:$AL$4004,ROW(C882)-3,FALSE)</f>
        <v>0</v>
      </c>
      <c r="AF882" s="109">
        <f t="shared" si="96"/>
        <v>0</v>
      </c>
      <c r="AG882" s="109">
        <f t="shared" si="101"/>
        <v>0</v>
      </c>
      <c r="AH882" s="109">
        <f t="shared" si="101"/>
        <v>0</v>
      </c>
      <c r="AI882" s="109">
        <f t="shared" si="101"/>
        <v>0</v>
      </c>
      <c r="AJ882" s="109">
        <f t="shared" si="101"/>
        <v>0</v>
      </c>
      <c r="AK882" s="109">
        <f t="shared" si="101"/>
        <v>0</v>
      </c>
      <c r="AL882" s="109">
        <f t="shared" si="101"/>
        <v>0</v>
      </c>
    </row>
    <row r="883" spans="1:38" x14ac:dyDescent="0.3">
      <c r="A883" s="421"/>
      <c r="B883" s="421"/>
      <c r="C883" s="422"/>
      <c r="D883" s="423"/>
      <c r="E883" s="421"/>
      <c r="F883" s="421"/>
      <c r="G883" s="421"/>
      <c r="H883" s="421"/>
      <c r="I883" s="421"/>
      <c r="J883" s="421"/>
      <c r="K883" s="421"/>
      <c r="L883" s="421"/>
      <c r="M883" s="423"/>
      <c r="N883" s="340">
        <f>IF(C883&gt;A_Stammdaten!$B$12,0,SUM(E883,F883,H883,J883:K883)-SUM(G883,I883,L883:M883))</f>
        <v>0</v>
      </c>
      <c r="O883" s="421"/>
      <c r="P883" s="421"/>
      <c r="Q883" s="421"/>
      <c r="R883" s="421"/>
      <c r="S883" s="108">
        <f t="shared" si="97"/>
        <v>0</v>
      </c>
      <c r="T883" s="341">
        <f>IF(ISBLANK($B883),0,VLOOKUP($B883,Listen!$A$2:$C$45,2,FALSE))</f>
        <v>0</v>
      </c>
      <c r="U883" s="341">
        <f>IF(ISBLANK($B883),0,VLOOKUP($B883,Listen!$A$2:$C$45,3,FALSE))</f>
        <v>0</v>
      </c>
      <c r="V883" s="342">
        <f t="shared" si="100"/>
        <v>0</v>
      </c>
      <c r="W883" s="342">
        <f t="shared" si="102"/>
        <v>0</v>
      </c>
      <c r="X883" s="342">
        <f t="shared" si="102"/>
        <v>0</v>
      </c>
      <c r="Y883" s="342">
        <f t="shared" si="102"/>
        <v>0</v>
      </c>
      <c r="Z883" s="342">
        <f t="shared" si="102"/>
        <v>0</v>
      </c>
      <c r="AA883" s="342">
        <f t="shared" si="102"/>
        <v>0</v>
      </c>
      <c r="AB883" s="342">
        <f t="shared" si="102"/>
        <v>0</v>
      </c>
      <c r="AC883" s="109">
        <f t="shared" si="98"/>
        <v>0</v>
      </c>
      <c r="AD883" s="109">
        <f>IF(C883=A_Stammdaten!$B$12,E_SAV!$S883-E_SAV!$AE883,HLOOKUP(A_Stammdaten!$B$12-1,$AF$4:$AL$4004,ROW(C883)-3,FALSE)-$AE883)</f>
        <v>0</v>
      </c>
      <c r="AE883" s="109">
        <f>HLOOKUP(A_Stammdaten!$B$12,$AF$4:$AL$4004,ROW(C883)-3,FALSE)</f>
        <v>0</v>
      </c>
      <c r="AF883" s="109">
        <f t="shared" si="96"/>
        <v>0</v>
      </c>
      <c r="AG883" s="109">
        <f t="shared" si="101"/>
        <v>0</v>
      </c>
      <c r="AH883" s="109">
        <f t="shared" si="101"/>
        <v>0</v>
      </c>
      <c r="AI883" s="109">
        <f t="shared" si="101"/>
        <v>0</v>
      </c>
      <c r="AJ883" s="109">
        <f t="shared" si="101"/>
        <v>0</v>
      </c>
      <c r="AK883" s="109">
        <f t="shared" si="101"/>
        <v>0</v>
      </c>
      <c r="AL883" s="109">
        <f t="shared" si="101"/>
        <v>0</v>
      </c>
    </row>
    <row r="884" spans="1:38" x14ac:dyDescent="0.3">
      <c r="A884" s="421"/>
      <c r="B884" s="421"/>
      <c r="C884" s="422"/>
      <c r="D884" s="423"/>
      <c r="E884" s="421"/>
      <c r="F884" s="421"/>
      <c r="G884" s="421"/>
      <c r="H884" s="421"/>
      <c r="I884" s="421"/>
      <c r="J884" s="421"/>
      <c r="K884" s="421"/>
      <c r="L884" s="421"/>
      <c r="M884" s="423"/>
      <c r="N884" s="340">
        <f>IF(C884&gt;A_Stammdaten!$B$12,0,SUM(E884,F884,H884,J884:K884)-SUM(G884,I884,L884:M884))</f>
        <v>0</v>
      </c>
      <c r="O884" s="421"/>
      <c r="P884" s="421"/>
      <c r="Q884" s="421"/>
      <c r="R884" s="421"/>
      <c r="S884" s="108">
        <f t="shared" si="97"/>
        <v>0</v>
      </c>
      <c r="T884" s="341">
        <f>IF(ISBLANK($B884),0,VLOOKUP($B884,Listen!$A$2:$C$45,2,FALSE))</f>
        <v>0</v>
      </c>
      <c r="U884" s="341">
        <f>IF(ISBLANK($B884),0,VLOOKUP($B884,Listen!$A$2:$C$45,3,FALSE))</f>
        <v>0</v>
      </c>
      <c r="V884" s="342">
        <f t="shared" si="100"/>
        <v>0</v>
      </c>
      <c r="W884" s="342">
        <f t="shared" si="102"/>
        <v>0</v>
      </c>
      <c r="X884" s="342">
        <f t="shared" si="102"/>
        <v>0</v>
      </c>
      <c r="Y884" s="342">
        <f t="shared" si="102"/>
        <v>0</v>
      </c>
      <c r="Z884" s="342">
        <f t="shared" si="102"/>
        <v>0</v>
      </c>
      <c r="AA884" s="342">
        <f t="shared" si="102"/>
        <v>0</v>
      </c>
      <c r="AB884" s="342">
        <f t="shared" si="102"/>
        <v>0</v>
      </c>
      <c r="AC884" s="109">
        <f t="shared" si="98"/>
        <v>0</v>
      </c>
      <c r="AD884" s="109">
        <f>IF(C884=A_Stammdaten!$B$12,E_SAV!$S884-E_SAV!$AE884,HLOOKUP(A_Stammdaten!$B$12-1,$AF$4:$AL$4004,ROW(C884)-3,FALSE)-$AE884)</f>
        <v>0</v>
      </c>
      <c r="AE884" s="109">
        <f>HLOOKUP(A_Stammdaten!$B$12,$AF$4:$AL$4004,ROW(C884)-3,FALSE)</f>
        <v>0</v>
      </c>
      <c r="AF884" s="109">
        <f t="shared" si="96"/>
        <v>0</v>
      </c>
      <c r="AG884" s="109">
        <f t="shared" si="101"/>
        <v>0</v>
      </c>
      <c r="AH884" s="109">
        <f t="shared" si="101"/>
        <v>0</v>
      </c>
      <c r="AI884" s="109">
        <f t="shared" si="101"/>
        <v>0</v>
      </c>
      <c r="AJ884" s="109">
        <f t="shared" si="101"/>
        <v>0</v>
      </c>
      <c r="AK884" s="109">
        <f t="shared" si="101"/>
        <v>0</v>
      </c>
      <c r="AL884" s="109">
        <f t="shared" si="101"/>
        <v>0</v>
      </c>
    </row>
    <row r="885" spans="1:38" x14ac:dyDescent="0.3">
      <c r="A885" s="421"/>
      <c r="B885" s="421"/>
      <c r="C885" s="422"/>
      <c r="D885" s="423"/>
      <c r="E885" s="421"/>
      <c r="F885" s="421"/>
      <c r="G885" s="421"/>
      <c r="H885" s="421"/>
      <c r="I885" s="421"/>
      <c r="J885" s="421"/>
      <c r="K885" s="421"/>
      <c r="L885" s="421"/>
      <c r="M885" s="423"/>
      <c r="N885" s="340">
        <f>IF(C885&gt;A_Stammdaten!$B$12,0,SUM(E885,F885,H885,J885:K885)-SUM(G885,I885,L885:M885))</f>
        <v>0</v>
      </c>
      <c r="O885" s="421"/>
      <c r="P885" s="421"/>
      <c r="Q885" s="421"/>
      <c r="R885" s="421"/>
      <c r="S885" s="108">
        <f t="shared" si="97"/>
        <v>0</v>
      </c>
      <c r="T885" s="341">
        <f>IF(ISBLANK($B885),0,VLOOKUP($B885,Listen!$A$2:$C$45,2,FALSE))</f>
        <v>0</v>
      </c>
      <c r="U885" s="341">
        <f>IF(ISBLANK($B885),0,VLOOKUP($B885,Listen!$A$2:$C$45,3,FALSE))</f>
        <v>0</v>
      </c>
      <c r="V885" s="342">
        <f t="shared" si="100"/>
        <v>0</v>
      </c>
      <c r="W885" s="342">
        <f t="shared" si="102"/>
        <v>0</v>
      </c>
      <c r="X885" s="342">
        <f t="shared" si="102"/>
        <v>0</v>
      </c>
      <c r="Y885" s="342">
        <f t="shared" si="102"/>
        <v>0</v>
      </c>
      <c r="Z885" s="342">
        <f t="shared" si="102"/>
        <v>0</v>
      </c>
      <c r="AA885" s="342">
        <f t="shared" si="102"/>
        <v>0</v>
      </c>
      <c r="AB885" s="342">
        <f t="shared" si="102"/>
        <v>0</v>
      </c>
      <c r="AC885" s="109">
        <f t="shared" si="98"/>
        <v>0</v>
      </c>
      <c r="AD885" s="109">
        <f>IF(C885=A_Stammdaten!$B$12,E_SAV!$S885-E_SAV!$AE885,HLOOKUP(A_Stammdaten!$B$12-1,$AF$4:$AL$4004,ROW(C885)-3,FALSE)-$AE885)</f>
        <v>0</v>
      </c>
      <c r="AE885" s="109">
        <f>HLOOKUP(A_Stammdaten!$B$12,$AF$4:$AL$4004,ROW(C885)-3,FALSE)</f>
        <v>0</v>
      </c>
      <c r="AF885" s="109">
        <f t="shared" si="96"/>
        <v>0</v>
      </c>
      <c r="AG885" s="109">
        <f t="shared" si="101"/>
        <v>0</v>
      </c>
      <c r="AH885" s="109">
        <f t="shared" si="101"/>
        <v>0</v>
      </c>
      <c r="AI885" s="109">
        <f t="shared" si="101"/>
        <v>0</v>
      </c>
      <c r="AJ885" s="109">
        <f t="shared" si="101"/>
        <v>0</v>
      </c>
      <c r="AK885" s="109">
        <f t="shared" si="101"/>
        <v>0</v>
      </c>
      <c r="AL885" s="109">
        <f t="shared" si="101"/>
        <v>0</v>
      </c>
    </row>
    <row r="886" spans="1:38" x14ac:dyDescent="0.3">
      <c r="A886" s="421"/>
      <c r="B886" s="421"/>
      <c r="C886" s="422"/>
      <c r="D886" s="423"/>
      <c r="E886" s="421"/>
      <c r="F886" s="421"/>
      <c r="G886" s="421"/>
      <c r="H886" s="421"/>
      <c r="I886" s="421"/>
      <c r="J886" s="421"/>
      <c r="K886" s="421"/>
      <c r="L886" s="421"/>
      <c r="M886" s="423"/>
      <c r="N886" s="340">
        <f>IF(C886&gt;A_Stammdaten!$B$12,0,SUM(E886,F886,H886,J886:K886)-SUM(G886,I886,L886:M886))</f>
        <v>0</v>
      </c>
      <c r="O886" s="421"/>
      <c r="P886" s="421"/>
      <c r="Q886" s="421"/>
      <c r="R886" s="421"/>
      <c r="S886" s="108">
        <f t="shared" si="97"/>
        <v>0</v>
      </c>
      <c r="T886" s="341">
        <f>IF(ISBLANK($B886),0,VLOOKUP($B886,Listen!$A$2:$C$45,2,FALSE))</f>
        <v>0</v>
      </c>
      <c r="U886" s="341">
        <f>IF(ISBLANK($B886),0,VLOOKUP($B886,Listen!$A$2:$C$45,3,FALSE))</f>
        <v>0</v>
      </c>
      <c r="V886" s="342">
        <f t="shared" si="100"/>
        <v>0</v>
      </c>
      <c r="W886" s="342">
        <f t="shared" si="102"/>
        <v>0</v>
      </c>
      <c r="X886" s="342">
        <f t="shared" si="102"/>
        <v>0</v>
      </c>
      <c r="Y886" s="342">
        <f t="shared" si="102"/>
        <v>0</v>
      </c>
      <c r="Z886" s="342">
        <f t="shared" si="102"/>
        <v>0</v>
      </c>
      <c r="AA886" s="342">
        <f t="shared" si="102"/>
        <v>0</v>
      </c>
      <c r="AB886" s="342">
        <f t="shared" si="102"/>
        <v>0</v>
      </c>
      <c r="AC886" s="109">
        <f t="shared" si="98"/>
        <v>0</v>
      </c>
      <c r="AD886" s="109">
        <f>IF(C886=A_Stammdaten!$B$12,E_SAV!$S886-E_SAV!$AE886,HLOOKUP(A_Stammdaten!$B$12-1,$AF$4:$AL$4004,ROW(C886)-3,FALSE)-$AE886)</f>
        <v>0</v>
      </c>
      <c r="AE886" s="109">
        <f>HLOOKUP(A_Stammdaten!$B$12,$AF$4:$AL$4004,ROW(C886)-3,FALSE)</f>
        <v>0</v>
      </c>
      <c r="AF886" s="109">
        <f t="shared" si="96"/>
        <v>0</v>
      </c>
      <c r="AG886" s="109">
        <f t="shared" si="101"/>
        <v>0</v>
      </c>
      <c r="AH886" s="109">
        <f t="shared" si="101"/>
        <v>0</v>
      </c>
      <c r="AI886" s="109">
        <f t="shared" si="101"/>
        <v>0</v>
      </c>
      <c r="AJ886" s="109">
        <f t="shared" si="101"/>
        <v>0</v>
      </c>
      <c r="AK886" s="109">
        <f t="shared" si="101"/>
        <v>0</v>
      </c>
      <c r="AL886" s="109">
        <f t="shared" si="101"/>
        <v>0</v>
      </c>
    </row>
    <row r="887" spans="1:38" x14ac:dyDescent="0.3">
      <c r="A887" s="421"/>
      <c r="B887" s="421"/>
      <c r="C887" s="422"/>
      <c r="D887" s="423"/>
      <c r="E887" s="421"/>
      <c r="F887" s="421"/>
      <c r="G887" s="421"/>
      <c r="H887" s="421"/>
      <c r="I887" s="421"/>
      <c r="J887" s="421"/>
      <c r="K887" s="421"/>
      <c r="L887" s="421"/>
      <c r="M887" s="423"/>
      <c r="N887" s="340">
        <f>IF(C887&gt;A_Stammdaten!$B$12,0,SUM(E887,F887,H887,J887:K887)-SUM(G887,I887,L887:M887))</f>
        <v>0</v>
      </c>
      <c r="O887" s="421"/>
      <c r="P887" s="421"/>
      <c r="Q887" s="421"/>
      <c r="R887" s="421"/>
      <c r="S887" s="108">
        <f t="shared" si="97"/>
        <v>0</v>
      </c>
      <c r="T887" s="341">
        <f>IF(ISBLANK($B887),0,VLOOKUP($B887,Listen!$A$2:$C$45,2,FALSE))</f>
        <v>0</v>
      </c>
      <c r="U887" s="341">
        <f>IF(ISBLANK($B887),0,VLOOKUP($B887,Listen!$A$2:$C$45,3,FALSE))</f>
        <v>0</v>
      </c>
      <c r="V887" s="342">
        <f t="shared" si="100"/>
        <v>0</v>
      </c>
      <c r="W887" s="342">
        <f t="shared" si="102"/>
        <v>0</v>
      </c>
      <c r="X887" s="342">
        <f t="shared" si="102"/>
        <v>0</v>
      </c>
      <c r="Y887" s="342">
        <f t="shared" si="102"/>
        <v>0</v>
      </c>
      <c r="Z887" s="342">
        <f t="shared" si="102"/>
        <v>0</v>
      </c>
      <c r="AA887" s="342">
        <f t="shared" si="102"/>
        <v>0</v>
      </c>
      <c r="AB887" s="342">
        <f t="shared" si="102"/>
        <v>0</v>
      </c>
      <c r="AC887" s="109">
        <f t="shared" si="98"/>
        <v>0</v>
      </c>
      <c r="AD887" s="109">
        <f>IF(C887=A_Stammdaten!$B$12,E_SAV!$S887-E_SAV!$AE887,HLOOKUP(A_Stammdaten!$B$12-1,$AF$4:$AL$4004,ROW(C887)-3,FALSE)-$AE887)</f>
        <v>0</v>
      </c>
      <c r="AE887" s="109">
        <f>HLOOKUP(A_Stammdaten!$B$12,$AF$4:$AL$4004,ROW(C887)-3,FALSE)</f>
        <v>0</v>
      </c>
      <c r="AF887" s="109">
        <f t="shared" si="96"/>
        <v>0</v>
      </c>
      <c r="AG887" s="109">
        <f t="shared" si="101"/>
        <v>0</v>
      </c>
      <c r="AH887" s="109">
        <f t="shared" si="101"/>
        <v>0</v>
      </c>
      <c r="AI887" s="109">
        <f t="shared" si="101"/>
        <v>0</v>
      </c>
      <c r="AJ887" s="109">
        <f t="shared" si="101"/>
        <v>0</v>
      </c>
      <c r="AK887" s="109">
        <f t="shared" si="101"/>
        <v>0</v>
      </c>
      <c r="AL887" s="109">
        <f t="shared" si="101"/>
        <v>0</v>
      </c>
    </row>
    <row r="888" spans="1:38" x14ac:dyDescent="0.3">
      <c r="A888" s="421"/>
      <c r="B888" s="421"/>
      <c r="C888" s="422"/>
      <c r="D888" s="423"/>
      <c r="E888" s="421"/>
      <c r="F888" s="421"/>
      <c r="G888" s="421"/>
      <c r="H888" s="421"/>
      <c r="I888" s="421"/>
      <c r="J888" s="421"/>
      <c r="K888" s="421"/>
      <c r="L888" s="421"/>
      <c r="M888" s="423"/>
      <c r="N888" s="340">
        <f>IF(C888&gt;A_Stammdaten!$B$12,0,SUM(E888,F888,H888,J888:K888)-SUM(G888,I888,L888:M888))</f>
        <v>0</v>
      </c>
      <c r="O888" s="421"/>
      <c r="P888" s="421"/>
      <c r="Q888" s="421"/>
      <c r="R888" s="421"/>
      <c r="S888" s="108">
        <f t="shared" si="97"/>
        <v>0</v>
      </c>
      <c r="T888" s="341">
        <f>IF(ISBLANK($B888),0,VLOOKUP($B888,Listen!$A$2:$C$45,2,FALSE))</f>
        <v>0</v>
      </c>
      <c r="U888" s="341">
        <f>IF(ISBLANK($B888),0,VLOOKUP($B888,Listen!$A$2:$C$45,3,FALSE))</f>
        <v>0</v>
      </c>
      <c r="V888" s="342">
        <f t="shared" si="100"/>
        <v>0</v>
      </c>
      <c r="W888" s="342">
        <f t="shared" si="102"/>
        <v>0</v>
      </c>
      <c r="X888" s="342">
        <f t="shared" si="102"/>
        <v>0</v>
      </c>
      <c r="Y888" s="342">
        <f t="shared" si="102"/>
        <v>0</v>
      </c>
      <c r="Z888" s="342">
        <f t="shared" si="102"/>
        <v>0</v>
      </c>
      <c r="AA888" s="342">
        <f t="shared" si="102"/>
        <v>0</v>
      </c>
      <c r="AB888" s="342">
        <f t="shared" si="102"/>
        <v>0</v>
      </c>
      <c r="AC888" s="109">
        <f t="shared" si="98"/>
        <v>0</v>
      </c>
      <c r="AD888" s="109">
        <f>IF(C888=A_Stammdaten!$B$12,E_SAV!$S888-E_SAV!$AE888,HLOOKUP(A_Stammdaten!$B$12-1,$AF$4:$AL$4004,ROW(C888)-3,FALSE)-$AE888)</f>
        <v>0</v>
      </c>
      <c r="AE888" s="109">
        <f>HLOOKUP(A_Stammdaten!$B$12,$AF$4:$AL$4004,ROW(C888)-3,FALSE)</f>
        <v>0</v>
      </c>
      <c r="AF888" s="109">
        <f t="shared" si="96"/>
        <v>0</v>
      </c>
      <c r="AG888" s="109">
        <f t="shared" si="101"/>
        <v>0</v>
      </c>
      <c r="AH888" s="109">
        <f t="shared" si="101"/>
        <v>0</v>
      </c>
      <c r="AI888" s="109">
        <f t="shared" si="101"/>
        <v>0</v>
      </c>
      <c r="AJ888" s="109">
        <f t="shared" si="101"/>
        <v>0</v>
      </c>
      <c r="AK888" s="109">
        <f t="shared" si="101"/>
        <v>0</v>
      </c>
      <c r="AL888" s="109">
        <f t="shared" si="101"/>
        <v>0</v>
      </c>
    </row>
    <row r="889" spans="1:38" x14ac:dyDescent="0.3">
      <c r="A889" s="421"/>
      <c r="B889" s="421"/>
      <c r="C889" s="422"/>
      <c r="D889" s="423"/>
      <c r="E889" s="421"/>
      <c r="F889" s="421"/>
      <c r="G889" s="421"/>
      <c r="H889" s="421"/>
      <c r="I889" s="421"/>
      <c r="J889" s="421"/>
      <c r="K889" s="421"/>
      <c r="L889" s="421"/>
      <c r="M889" s="423"/>
      <c r="N889" s="340">
        <f>IF(C889&gt;A_Stammdaten!$B$12,0,SUM(E889,F889,H889,J889:K889)-SUM(G889,I889,L889:M889))</f>
        <v>0</v>
      </c>
      <c r="O889" s="421"/>
      <c r="P889" s="421"/>
      <c r="Q889" s="421"/>
      <c r="R889" s="421"/>
      <c r="S889" s="108">
        <f t="shared" si="97"/>
        <v>0</v>
      </c>
      <c r="T889" s="341">
        <f>IF(ISBLANK($B889),0,VLOOKUP($B889,Listen!$A$2:$C$45,2,FALSE))</f>
        <v>0</v>
      </c>
      <c r="U889" s="341">
        <f>IF(ISBLANK($B889),0,VLOOKUP($B889,Listen!$A$2:$C$45,3,FALSE))</f>
        <v>0</v>
      </c>
      <c r="V889" s="342">
        <f t="shared" si="100"/>
        <v>0</v>
      </c>
      <c r="W889" s="342">
        <f t="shared" si="102"/>
        <v>0</v>
      </c>
      <c r="X889" s="342">
        <f t="shared" si="102"/>
        <v>0</v>
      </c>
      <c r="Y889" s="342">
        <f t="shared" si="102"/>
        <v>0</v>
      </c>
      <c r="Z889" s="342">
        <f t="shared" si="102"/>
        <v>0</v>
      </c>
      <c r="AA889" s="342">
        <f t="shared" si="102"/>
        <v>0</v>
      </c>
      <c r="AB889" s="342">
        <f t="shared" si="102"/>
        <v>0</v>
      </c>
      <c r="AC889" s="109">
        <f t="shared" si="98"/>
        <v>0</v>
      </c>
      <c r="AD889" s="109">
        <f>IF(C889=A_Stammdaten!$B$12,E_SAV!$S889-E_SAV!$AE889,HLOOKUP(A_Stammdaten!$B$12-1,$AF$4:$AL$4004,ROW(C889)-3,FALSE)-$AE889)</f>
        <v>0</v>
      </c>
      <c r="AE889" s="109">
        <f>HLOOKUP(A_Stammdaten!$B$12,$AF$4:$AL$4004,ROW(C889)-3,FALSE)</f>
        <v>0</v>
      </c>
      <c r="AF889" s="109">
        <f t="shared" si="96"/>
        <v>0</v>
      </c>
      <c r="AG889" s="109">
        <f t="shared" si="101"/>
        <v>0</v>
      </c>
      <c r="AH889" s="109">
        <f t="shared" si="101"/>
        <v>0</v>
      </c>
      <c r="AI889" s="109">
        <f t="shared" si="101"/>
        <v>0</v>
      </c>
      <c r="AJ889" s="109">
        <f t="shared" si="101"/>
        <v>0</v>
      </c>
      <c r="AK889" s="109">
        <f t="shared" si="101"/>
        <v>0</v>
      </c>
      <c r="AL889" s="109">
        <f t="shared" si="101"/>
        <v>0</v>
      </c>
    </row>
    <row r="890" spans="1:38" x14ac:dyDescent="0.3">
      <c r="A890" s="421"/>
      <c r="B890" s="421"/>
      <c r="C890" s="422"/>
      <c r="D890" s="423"/>
      <c r="E890" s="421"/>
      <c r="F890" s="421"/>
      <c r="G890" s="421"/>
      <c r="H890" s="421"/>
      <c r="I890" s="421"/>
      <c r="J890" s="421"/>
      <c r="K890" s="421"/>
      <c r="L890" s="421"/>
      <c r="M890" s="423"/>
      <c r="N890" s="340">
        <f>IF(C890&gt;A_Stammdaten!$B$12,0,SUM(E890,F890,H890,J890:K890)-SUM(G890,I890,L890:M890))</f>
        <v>0</v>
      </c>
      <c r="O890" s="421"/>
      <c r="P890" s="421"/>
      <c r="Q890" s="421"/>
      <c r="R890" s="421"/>
      <c r="S890" s="108">
        <f t="shared" si="97"/>
        <v>0</v>
      </c>
      <c r="T890" s="341">
        <f>IF(ISBLANK($B890),0,VLOOKUP($B890,Listen!$A$2:$C$45,2,FALSE))</f>
        <v>0</v>
      </c>
      <c r="U890" s="341">
        <f>IF(ISBLANK($B890),0,VLOOKUP($B890,Listen!$A$2:$C$45,3,FALSE))</f>
        <v>0</v>
      </c>
      <c r="V890" s="342">
        <f t="shared" si="100"/>
        <v>0</v>
      </c>
      <c r="W890" s="342">
        <f t="shared" si="102"/>
        <v>0</v>
      </c>
      <c r="X890" s="342">
        <f t="shared" si="102"/>
        <v>0</v>
      </c>
      <c r="Y890" s="342">
        <f t="shared" si="102"/>
        <v>0</v>
      </c>
      <c r="Z890" s="342">
        <f t="shared" si="102"/>
        <v>0</v>
      </c>
      <c r="AA890" s="342">
        <f t="shared" si="102"/>
        <v>0</v>
      </c>
      <c r="AB890" s="342">
        <f t="shared" si="102"/>
        <v>0</v>
      </c>
      <c r="AC890" s="109">
        <f t="shared" si="98"/>
        <v>0</v>
      </c>
      <c r="AD890" s="109">
        <f>IF(C890=A_Stammdaten!$B$12,E_SAV!$S890-E_SAV!$AE890,HLOOKUP(A_Stammdaten!$B$12-1,$AF$4:$AL$4004,ROW(C890)-3,FALSE)-$AE890)</f>
        <v>0</v>
      </c>
      <c r="AE890" s="109">
        <f>HLOOKUP(A_Stammdaten!$B$12,$AF$4:$AL$4004,ROW(C890)-3,FALSE)</f>
        <v>0</v>
      </c>
      <c r="AF890" s="109">
        <f t="shared" si="96"/>
        <v>0</v>
      </c>
      <c r="AG890" s="109">
        <f t="shared" si="101"/>
        <v>0</v>
      </c>
      <c r="AH890" s="109">
        <f t="shared" si="101"/>
        <v>0</v>
      </c>
      <c r="AI890" s="109">
        <f t="shared" si="101"/>
        <v>0</v>
      </c>
      <c r="AJ890" s="109">
        <f t="shared" si="101"/>
        <v>0</v>
      </c>
      <c r="AK890" s="109">
        <f t="shared" si="101"/>
        <v>0</v>
      </c>
      <c r="AL890" s="109">
        <f t="shared" si="101"/>
        <v>0</v>
      </c>
    </row>
    <row r="891" spans="1:38" x14ac:dyDescent="0.3">
      <c r="A891" s="421"/>
      <c r="B891" s="421"/>
      <c r="C891" s="422"/>
      <c r="D891" s="423"/>
      <c r="E891" s="421"/>
      <c r="F891" s="421"/>
      <c r="G891" s="421"/>
      <c r="H891" s="421"/>
      <c r="I891" s="421"/>
      <c r="J891" s="421"/>
      <c r="K891" s="421"/>
      <c r="L891" s="421"/>
      <c r="M891" s="423"/>
      <c r="N891" s="340">
        <f>IF(C891&gt;A_Stammdaten!$B$12,0,SUM(E891,F891,H891,J891:K891)-SUM(G891,I891,L891:M891))</f>
        <v>0</v>
      </c>
      <c r="O891" s="421"/>
      <c r="P891" s="421"/>
      <c r="Q891" s="421"/>
      <c r="R891" s="421"/>
      <c r="S891" s="108">
        <f t="shared" si="97"/>
        <v>0</v>
      </c>
      <c r="T891" s="341">
        <f>IF(ISBLANK($B891),0,VLOOKUP($B891,Listen!$A$2:$C$45,2,FALSE))</f>
        <v>0</v>
      </c>
      <c r="U891" s="341">
        <f>IF(ISBLANK($B891),0,VLOOKUP($B891,Listen!$A$2:$C$45,3,FALSE))</f>
        <v>0</v>
      </c>
      <c r="V891" s="342">
        <f t="shared" si="100"/>
        <v>0</v>
      </c>
      <c r="W891" s="342">
        <f t="shared" si="102"/>
        <v>0</v>
      </c>
      <c r="X891" s="342">
        <f t="shared" si="102"/>
        <v>0</v>
      </c>
      <c r="Y891" s="342">
        <f t="shared" si="102"/>
        <v>0</v>
      </c>
      <c r="Z891" s="342">
        <f t="shared" si="102"/>
        <v>0</v>
      </c>
      <c r="AA891" s="342">
        <f t="shared" si="102"/>
        <v>0</v>
      </c>
      <c r="AB891" s="342">
        <f t="shared" si="102"/>
        <v>0</v>
      </c>
      <c r="AC891" s="109">
        <f t="shared" si="98"/>
        <v>0</v>
      </c>
      <c r="AD891" s="109">
        <f>IF(C891=A_Stammdaten!$B$12,E_SAV!$S891-E_SAV!$AE891,HLOOKUP(A_Stammdaten!$B$12-1,$AF$4:$AL$4004,ROW(C891)-3,FALSE)-$AE891)</f>
        <v>0</v>
      </c>
      <c r="AE891" s="109">
        <f>HLOOKUP(A_Stammdaten!$B$12,$AF$4:$AL$4004,ROW(C891)-3,FALSE)</f>
        <v>0</v>
      </c>
      <c r="AF891" s="109">
        <f t="shared" si="96"/>
        <v>0</v>
      </c>
      <c r="AG891" s="109">
        <f t="shared" si="101"/>
        <v>0</v>
      </c>
      <c r="AH891" s="109">
        <f t="shared" si="101"/>
        <v>0</v>
      </c>
      <c r="AI891" s="109">
        <f t="shared" si="101"/>
        <v>0</v>
      </c>
      <c r="AJ891" s="109">
        <f t="shared" si="101"/>
        <v>0</v>
      </c>
      <c r="AK891" s="109">
        <f t="shared" si="101"/>
        <v>0</v>
      </c>
      <c r="AL891" s="109">
        <f t="shared" si="101"/>
        <v>0</v>
      </c>
    </row>
    <row r="892" spans="1:38" x14ac:dyDescent="0.3">
      <c r="A892" s="421"/>
      <c r="B892" s="421"/>
      <c r="C892" s="422"/>
      <c r="D892" s="423"/>
      <c r="E892" s="421"/>
      <c r="F892" s="421"/>
      <c r="G892" s="421"/>
      <c r="H892" s="421"/>
      <c r="I892" s="421"/>
      <c r="J892" s="421"/>
      <c r="K892" s="421"/>
      <c r="L892" s="421"/>
      <c r="M892" s="423"/>
      <c r="N892" s="340">
        <f>IF(C892&gt;A_Stammdaten!$B$12,0,SUM(E892,F892,H892,J892:K892)-SUM(G892,I892,L892:M892))</f>
        <v>0</v>
      </c>
      <c r="O892" s="421"/>
      <c r="P892" s="421"/>
      <c r="Q892" s="421"/>
      <c r="R892" s="421"/>
      <c r="S892" s="108">
        <f t="shared" si="97"/>
        <v>0</v>
      </c>
      <c r="T892" s="341">
        <f>IF(ISBLANK($B892),0,VLOOKUP($B892,Listen!$A$2:$C$45,2,FALSE))</f>
        <v>0</v>
      </c>
      <c r="U892" s="341">
        <f>IF(ISBLANK($B892),0,VLOOKUP($B892,Listen!$A$2:$C$45,3,FALSE))</f>
        <v>0</v>
      </c>
      <c r="V892" s="342">
        <f t="shared" si="100"/>
        <v>0</v>
      </c>
      <c r="W892" s="342">
        <f t="shared" si="102"/>
        <v>0</v>
      </c>
      <c r="X892" s="342">
        <f t="shared" si="102"/>
        <v>0</v>
      </c>
      <c r="Y892" s="342">
        <f t="shared" si="102"/>
        <v>0</v>
      </c>
      <c r="Z892" s="342">
        <f t="shared" si="102"/>
        <v>0</v>
      </c>
      <c r="AA892" s="342">
        <f t="shared" si="102"/>
        <v>0</v>
      </c>
      <c r="AB892" s="342">
        <f t="shared" si="102"/>
        <v>0</v>
      </c>
      <c r="AC892" s="109">
        <f t="shared" si="98"/>
        <v>0</v>
      </c>
      <c r="AD892" s="109">
        <f>IF(C892=A_Stammdaten!$B$12,E_SAV!$S892-E_SAV!$AE892,HLOOKUP(A_Stammdaten!$B$12-1,$AF$4:$AL$4004,ROW(C892)-3,FALSE)-$AE892)</f>
        <v>0</v>
      </c>
      <c r="AE892" s="109">
        <f>HLOOKUP(A_Stammdaten!$B$12,$AF$4:$AL$4004,ROW(C892)-3,FALSE)</f>
        <v>0</v>
      </c>
      <c r="AF892" s="109">
        <f t="shared" si="96"/>
        <v>0</v>
      </c>
      <c r="AG892" s="109">
        <f t="shared" si="101"/>
        <v>0</v>
      </c>
      <c r="AH892" s="109">
        <f t="shared" si="101"/>
        <v>0</v>
      </c>
      <c r="AI892" s="109">
        <f t="shared" si="101"/>
        <v>0</v>
      </c>
      <c r="AJ892" s="109">
        <f t="shared" si="101"/>
        <v>0</v>
      </c>
      <c r="AK892" s="109">
        <f t="shared" si="101"/>
        <v>0</v>
      </c>
      <c r="AL892" s="109">
        <f t="shared" si="101"/>
        <v>0</v>
      </c>
    </row>
    <row r="893" spans="1:38" x14ac:dyDescent="0.3">
      <c r="A893" s="421"/>
      <c r="B893" s="421"/>
      <c r="C893" s="422"/>
      <c r="D893" s="423"/>
      <c r="E893" s="421"/>
      <c r="F893" s="421"/>
      <c r="G893" s="421"/>
      <c r="H893" s="421"/>
      <c r="I893" s="421"/>
      <c r="J893" s="421"/>
      <c r="K893" s="421"/>
      <c r="L893" s="421"/>
      <c r="M893" s="423"/>
      <c r="N893" s="340">
        <f>IF(C893&gt;A_Stammdaten!$B$12,0,SUM(E893,F893,H893,J893:K893)-SUM(G893,I893,L893:M893))</f>
        <v>0</v>
      </c>
      <c r="O893" s="421"/>
      <c r="P893" s="421"/>
      <c r="Q893" s="421"/>
      <c r="R893" s="421"/>
      <c r="S893" s="108">
        <f t="shared" si="97"/>
        <v>0</v>
      </c>
      <c r="T893" s="341">
        <f>IF(ISBLANK($B893),0,VLOOKUP($B893,Listen!$A$2:$C$45,2,FALSE))</f>
        <v>0</v>
      </c>
      <c r="U893" s="341">
        <f>IF(ISBLANK($B893),0,VLOOKUP($B893,Listen!$A$2:$C$45,3,FALSE))</f>
        <v>0</v>
      </c>
      <c r="V893" s="342">
        <f t="shared" si="100"/>
        <v>0</v>
      </c>
      <c r="W893" s="342">
        <f t="shared" si="102"/>
        <v>0</v>
      </c>
      <c r="X893" s="342">
        <f t="shared" si="102"/>
        <v>0</v>
      </c>
      <c r="Y893" s="342">
        <f t="shared" si="102"/>
        <v>0</v>
      </c>
      <c r="Z893" s="342">
        <f t="shared" si="102"/>
        <v>0</v>
      </c>
      <c r="AA893" s="342">
        <f t="shared" si="102"/>
        <v>0</v>
      </c>
      <c r="AB893" s="342">
        <f t="shared" si="102"/>
        <v>0</v>
      </c>
      <c r="AC893" s="109">
        <f t="shared" si="98"/>
        <v>0</v>
      </c>
      <c r="AD893" s="109">
        <f>IF(C893=A_Stammdaten!$B$12,E_SAV!$S893-E_SAV!$AE893,HLOOKUP(A_Stammdaten!$B$12-1,$AF$4:$AL$4004,ROW(C893)-3,FALSE)-$AE893)</f>
        <v>0</v>
      </c>
      <c r="AE893" s="109">
        <f>HLOOKUP(A_Stammdaten!$B$12,$AF$4:$AL$4004,ROW(C893)-3,FALSE)</f>
        <v>0</v>
      </c>
      <c r="AF893" s="109">
        <f t="shared" si="96"/>
        <v>0</v>
      </c>
      <c r="AG893" s="109">
        <f t="shared" si="101"/>
        <v>0</v>
      </c>
      <c r="AH893" s="109">
        <f t="shared" si="101"/>
        <v>0</v>
      </c>
      <c r="AI893" s="109">
        <f t="shared" si="101"/>
        <v>0</v>
      </c>
      <c r="AJ893" s="109">
        <f t="shared" si="101"/>
        <v>0</v>
      </c>
      <c r="AK893" s="109">
        <f t="shared" si="101"/>
        <v>0</v>
      </c>
      <c r="AL893" s="109">
        <f t="shared" si="101"/>
        <v>0</v>
      </c>
    </row>
    <row r="894" spans="1:38" x14ac:dyDescent="0.3">
      <c r="A894" s="421"/>
      <c r="B894" s="421"/>
      <c r="C894" s="422"/>
      <c r="D894" s="423"/>
      <c r="E894" s="421"/>
      <c r="F894" s="421"/>
      <c r="G894" s="421"/>
      <c r="H894" s="421"/>
      <c r="I894" s="421"/>
      <c r="J894" s="421"/>
      <c r="K894" s="421"/>
      <c r="L894" s="421"/>
      <c r="M894" s="423"/>
      <c r="N894" s="340">
        <f>IF(C894&gt;A_Stammdaten!$B$12,0,SUM(E894,F894,H894,J894:K894)-SUM(G894,I894,L894:M894))</f>
        <v>0</v>
      </c>
      <c r="O894" s="421"/>
      <c r="P894" s="421"/>
      <c r="Q894" s="421"/>
      <c r="R894" s="421"/>
      <c r="S894" s="108">
        <f t="shared" si="97"/>
        <v>0</v>
      </c>
      <c r="T894" s="341">
        <f>IF(ISBLANK($B894),0,VLOOKUP($B894,Listen!$A$2:$C$45,2,FALSE))</f>
        <v>0</v>
      </c>
      <c r="U894" s="341">
        <f>IF(ISBLANK($B894),0,VLOOKUP($B894,Listen!$A$2:$C$45,3,FALSE))</f>
        <v>0</v>
      </c>
      <c r="V894" s="342">
        <f t="shared" si="100"/>
        <v>0</v>
      </c>
      <c r="W894" s="342">
        <f t="shared" si="102"/>
        <v>0</v>
      </c>
      <c r="X894" s="342">
        <f t="shared" si="102"/>
        <v>0</v>
      </c>
      <c r="Y894" s="342">
        <f t="shared" si="102"/>
        <v>0</v>
      </c>
      <c r="Z894" s="342">
        <f t="shared" si="102"/>
        <v>0</v>
      </c>
      <c r="AA894" s="342">
        <f t="shared" si="102"/>
        <v>0</v>
      </c>
      <c r="AB894" s="342">
        <f t="shared" si="102"/>
        <v>0</v>
      </c>
      <c r="AC894" s="109">
        <f t="shared" si="98"/>
        <v>0</v>
      </c>
      <c r="AD894" s="109">
        <f>IF(C894=A_Stammdaten!$B$12,E_SAV!$S894-E_SAV!$AE894,HLOOKUP(A_Stammdaten!$B$12-1,$AF$4:$AL$4004,ROW(C894)-3,FALSE)-$AE894)</f>
        <v>0</v>
      </c>
      <c r="AE894" s="109">
        <f>HLOOKUP(A_Stammdaten!$B$12,$AF$4:$AL$4004,ROW(C894)-3,FALSE)</f>
        <v>0</v>
      </c>
      <c r="AF894" s="109">
        <f t="shared" si="96"/>
        <v>0</v>
      </c>
      <c r="AG894" s="109">
        <f t="shared" si="101"/>
        <v>0</v>
      </c>
      <c r="AH894" s="109">
        <f t="shared" si="101"/>
        <v>0</v>
      </c>
      <c r="AI894" s="109">
        <f t="shared" si="101"/>
        <v>0</v>
      </c>
      <c r="AJ894" s="109">
        <f t="shared" si="101"/>
        <v>0</v>
      </c>
      <c r="AK894" s="109">
        <f t="shared" si="101"/>
        <v>0</v>
      </c>
      <c r="AL894" s="109">
        <f t="shared" si="101"/>
        <v>0</v>
      </c>
    </row>
    <row r="895" spans="1:38" x14ac:dyDescent="0.3">
      <c r="A895" s="421"/>
      <c r="B895" s="421"/>
      <c r="C895" s="422"/>
      <c r="D895" s="423"/>
      <c r="E895" s="421"/>
      <c r="F895" s="421"/>
      <c r="G895" s="421"/>
      <c r="H895" s="421"/>
      <c r="I895" s="421"/>
      <c r="J895" s="421"/>
      <c r="K895" s="421"/>
      <c r="L895" s="421"/>
      <c r="M895" s="423"/>
      <c r="N895" s="340">
        <f>IF(C895&gt;A_Stammdaten!$B$12,0,SUM(E895,F895,H895,J895:K895)-SUM(G895,I895,L895:M895))</f>
        <v>0</v>
      </c>
      <c r="O895" s="421"/>
      <c r="P895" s="421"/>
      <c r="Q895" s="421"/>
      <c r="R895" s="421"/>
      <c r="S895" s="108">
        <f t="shared" si="97"/>
        <v>0</v>
      </c>
      <c r="T895" s="341">
        <f>IF(ISBLANK($B895),0,VLOOKUP($B895,Listen!$A$2:$C$45,2,FALSE))</f>
        <v>0</v>
      </c>
      <c r="U895" s="341">
        <f>IF(ISBLANK($B895),0,VLOOKUP($B895,Listen!$A$2:$C$45,3,FALSE))</f>
        <v>0</v>
      </c>
      <c r="V895" s="342">
        <f t="shared" si="100"/>
        <v>0</v>
      </c>
      <c r="W895" s="342">
        <f t="shared" si="102"/>
        <v>0</v>
      </c>
      <c r="X895" s="342">
        <f t="shared" si="102"/>
        <v>0</v>
      </c>
      <c r="Y895" s="342">
        <f t="shared" si="102"/>
        <v>0</v>
      </c>
      <c r="Z895" s="342">
        <f t="shared" si="102"/>
        <v>0</v>
      </c>
      <c r="AA895" s="342">
        <f t="shared" si="102"/>
        <v>0</v>
      </c>
      <c r="AB895" s="342">
        <f t="shared" si="102"/>
        <v>0</v>
      </c>
      <c r="AC895" s="109">
        <f t="shared" si="98"/>
        <v>0</v>
      </c>
      <c r="AD895" s="109">
        <f>IF(C895=A_Stammdaten!$B$12,E_SAV!$S895-E_SAV!$AE895,HLOOKUP(A_Stammdaten!$B$12-1,$AF$4:$AL$4004,ROW(C895)-3,FALSE)-$AE895)</f>
        <v>0</v>
      </c>
      <c r="AE895" s="109">
        <f>HLOOKUP(A_Stammdaten!$B$12,$AF$4:$AL$4004,ROW(C895)-3,FALSE)</f>
        <v>0</v>
      </c>
      <c r="AF895" s="109">
        <f t="shared" si="96"/>
        <v>0</v>
      </c>
      <c r="AG895" s="109">
        <f t="shared" si="101"/>
        <v>0</v>
      </c>
      <c r="AH895" s="109">
        <f t="shared" si="101"/>
        <v>0</v>
      </c>
      <c r="AI895" s="109">
        <f t="shared" si="101"/>
        <v>0</v>
      </c>
      <c r="AJ895" s="109">
        <f t="shared" si="101"/>
        <v>0</v>
      </c>
      <c r="AK895" s="109">
        <f t="shared" si="101"/>
        <v>0</v>
      </c>
      <c r="AL895" s="109">
        <f t="shared" si="101"/>
        <v>0</v>
      </c>
    </row>
    <row r="896" spans="1:38" x14ac:dyDescent="0.3">
      <c r="A896" s="421"/>
      <c r="B896" s="421"/>
      <c r="C896" s="422"/>
      <c r="D896" s="423"/>
      <c r="E896" s="421"/>
      <c r="F896" s="421"/>
      <c r="G896" s="421"/>
      <c r="H896" s="421"/>
      <c r="I896" s="421"/>
      <c r="J896" s="421"/>
      <c r="K896" s="421"/>
      <c r="L896" s="421"/>
      <c r="M896" s="423"/>
      <c r="N896" s="340">
        <f>IF(C896&gt;A_Stammdaten!$B$12,0,SUM(E896,F896,H896,J896:K896)-SUM(G896,I896,L896:M896))</f>
        <v>0</v>
      </c>
      <c r="O896" s="421"/>
      <c r="P896" s="421"/>
      <c r="Q896" s="421"/>
      <c r="R896" s="421"/>
      <c r="S896" s="108">
        <f t="shared" si="97"/>
        <v>0</v>
      </c>
      <c r="T896" s="341">
        <f>IF(ISBLANK($B896),0,VLOOKUP($B896,Listen!$A$2:$C$45,2,FALSE))</f>
        <v>0</v>
      </c>
      <c r="U896" s="341">
        <f>IF(ISBLANK($B896),0,VLOOKUP($B896,Listen!$A$2:$C$45,3,FALSE))</f>
        <v>0</v>
      </c>
      <c r="V896" s="342">
        <f t="shared" si="100"/>
        <v>0</v>
      </c>
      <c r="W896" s="342">
        <f t="shared" si="102"/>
        <v>0</v>
      </c>
      <c r="X896" s="342">
        <f t="shared" si="102"/>
        <v>0</v>
      </c>
      <c r="Y896" s="342">
        <f t="shared" si="102"/>
        <v>0</v>
      </c>
      <c r="Z896" s="342">
        <f t="shared" si="102"/>
        <v>0</v>
      </c>
      <c r="AA896" s="342">
        <f t="shared" si="102"/>
        <v>0</v>
      </c>
      <c r="AB896" s="342">
        <f t="shared" si="102"/>
        <v>0</v>
      </c>
      <c r="AC896" s="109">
        <f t="shared" si="98"/>
        <v>0</v>
      </c>
      <c r="AD896" s="109">
        <f>IF(C896=A_Stammdaten!$B$12,E_SAV!$S896-E_SAV!$AE896,HLOOKUP(A_Stammdaten!$B$12-1,$AF$4:$AL$4004,ROW(C896)-3,FALSE)-$AE896)</f>
        <v>0</v>
      </c>
      <c r="AE896" s="109">
        <f>HLOOKUP(A_Stammdaten!$B$12,$AF$4:$AL$4004,ROW(C896)-3,FALSE)</f>
        <v>0</v>
      </c>
      <c r="AF896" s="109">
        <f t="shared" si="96"/>
        <v>0</v>
      </c>
      <c r="AG896" s="109">
        <f t="shared" si="101"/>
        <v>0</v>
      </c>
      <c r="AH896" s="109">
        <f t="shared" si="101"/>
        <v>0</v>
      </c>
      <c r="AI896" s="109">
        <f t="shared" si="101"/>
        <v>0</v>
      </c>
      <c r="AJ896" s="109">
        <f t="shared" si="101"/>
        <v>0</v>
      </c>
      <c r="AK896" s="109">
        <f t="shared" si="101"/>
        <v>0</v>
      </c>
      <c r="AL896" s="109">
        <f t="shared" si="101"/>
        <v>0</v>
      </c>
    </row>
    <row r="897" spans="1:38" x14ac:dyDescent="0.3">
      <c r="A897" s="421"/>
      <c r="B897" s="421"/>
      <c r="C897" s="422"/>
      <c r="D897" s="423"/>
      <c r="E897" s="421"/>
      <c r="F897" s="421"/>
      <c r="G897" s="421"/>
      <c r="H897" s="421"/>
      <c r="I897" s="421"/>
      <c r="J897" s="421"/>
      <c r="K897" s="421"/>
      <c r="L897" s="421"/>
      <c r="M897" s="423"/>
      <c r="N897" s="340">
        <f>IF(C897&gt;A_Stammdaten!$B$12,0,SUM(E897,F897,H897,J897:K897)-SUM(G897,I897,L897:M897))</f>
        <v>0</v>
      </c>
      <c r="O897" s="421"/>
      <c r="P897" s="421"/>
      <c r="Q897" s="421"/>
      <c r="R897" s="421"/>
      <c r="S897" s="108">
        <f t="shared" si="97"/>
        <v>0</v>
      </c>
      <c r="T897" s="341">
        <f>IF(ISBLANK($B897),0,VLOOKUP($B897,Listen!$A$2:$C$45,2,FALSE))</f>
        <v>0</v>
      </c>
      <c r="U897" s="341">
        <f>IF(ISBLANK($B897),0,VLOOKUP($B897,Listen!$A$2:$C$45,3,FALSE))</f>
        <v>0</v>
      </c>
      <c r="V897" s="342">
        <f t="shared" si="100"/>
        <v>0</v>
      </c>
      <c r="W897" s="342">
        <f t="shared" si="102"/>
        <v>0</v>
      </c>
      <c r="X897" s="342">
        <f t="shared" si="102"/>
        <v>0</v>
      </c>
      <c r="Y897" s="342">
        <f t="shared" si="102"/>
        <v>0</v>
      </c>
      <c r="Z897" s="342">
        <f t="shared" si="102"/>
        <v>0</v>
      </c>
      <c r="AA897" s="342">
        <f t="shared" si="102"/>
        <v>0</v>
      </c>
      <c r="AB897" s="342">
        <f t="shared" si="102"/>
        <v>0</v>
      </c>
      <c r="AC897" s="109">
        <f t="shared" si="98"/>
        <v>0</v>
      </c>
      <c r="AD897" s="109">
        <f>IF(C897=A_Stammdaten!$B$12,E_SAV!$S897-E_SAV!$AE897,HLOOKUP(A_Stammdaten!$B$12-1,$AF$4:$AL$4004,ROW(C897)-3,FALSE)-$AE897)</f>
        <v>0</v>
      </c>
      <c r="AE897" s="109">
        <f>HLOOKUP(A_Stammdaten!$B$12,$AF$4:$AL$4004,ROW(C897)-3,FALSE)</f>
        <v>0</v>
      </c>
      <c r="AF897" s="109">
        <f t="shared" si="96"/>
        <v>0</v>
      </c>
      <c r="AG897" s="109">
        <f t="shared" si="101"/>
        <v>0</v>
      </c>
      <c r="AH897" s="109">
        <f t="shared" si="101"/>
        <v>0</v>
      </c>
      <c r="AI897" s="109">
        <f t="shared" si="101"/>
        <v>0</v>
      </c>
      <c r="AJ897" s="109">
        <f t="shared" si="101"/>
        <v>0</v>
      </c>
      <c r="AK897" s="109">
        <f t="shared" si="101"/>
        <v>0</v>
      </c>
      <c r="AL897" s="109">
        <f t="shared" si="101"/>
        <v>0</v>
      </c>
    </row>
    <row r="898" spans="1:38" x14ac:dyDescent="0.3">
      <c r="A898" s="421"/>
      <c r="B898" s="421"/>
      <c r="C898" s="422"/>
      <c r="D898" s="423"/>
      <c r="E898" s="421"/>
      <c r="F898" s="421"/>
      <c r="G898" s="421"/>
      <c r="H898" s="421"/>
      <c r="I898" s="421"/>
      <c r="J898" s="421"/>
      <c r="K898" s="421"/>
      <c r="L898" s="421"/>
      <c r="M898" s="423"/>
      <c r="N898" s="340">
        <f>IF(C898&gt;A_Stammdaten!$B$12,0,SUM(E898,F898,H898,J898:K898)-SUM(G898,I898,L898:M898))</f>
        <v>0</v>
      </c>
      <c r="O898" s="421"/>
      <c r="P898" s="421"/>
      <c r="Q898" s="421"/>
      <c r="R898" s="421"/>
      <c r="S898" s="108">
        <f t="shared" si="97"/>
        <v>0</v>
      </c>
      <c r="T898" s="341">
        <f>IF(ISBLANK($B898),0,VLOOKUP($B898,Listen!$A$2:$C$45,2,FALSE))</f>
        <v>0</v>
      </c>
      <c r="U898" s="341">
        <f>IF(ISBLANK($B898),0,VLOOKUP($B898,Listen!$A$2:$C$45,3,FALSE))</f>
        <v>0</v>
      </c>
      <c r="V898" s="342">
        <f t="shared" si="100"/>
        <v>0</v>
      </c>
      <c r="W898" s="342">
        <f t="shared" si="102"/>
        <v>0</v>
      </c>
      <c r="X898" s="342">
        <f t="shared" si="102"/>
        <v>0</v>
      </c>
      <c r="Y898" s="342">
        <f t="shared" si="102"/>
        <v>0</v>
      </c>
      <c r="Z898" s="342">
        <f t="shared" si="102"/>
        <v>0</v>
      </c>
      <c r="AA898" s="342">
        <f t="shared" si="102"/>
        <v>0</v>
      </c>
      <c r="AB898" s="342">
        <f t="shared" si="102"/>
        <v>0</v>
      </c>
      <c r="AC898" s="109">
        <f t="shared" si="98"/>
        <v>0</v>
      </c>
      <c r="AD898" s="109">
        <f>IF(C898=A_Stammdaten!$B$12,E_SAV!$S898-E_SAV!$AE898,HLOOKUP(A_Stammdaten!$B$12-1,$AF$4:$AL$4004,ROW(C898)-3,FALSE)-$AE898)</f>
        <v>0</v>
      </c>
      <c r="AE898" s="109">
        <f>HLOOKUP(A_Stammdaten!$B$12,$AF$4:$AL$4004,ROW(C898)-3,FALSE)</f>
        <v>0</v>
      </c>
      <c r="AF898" s="109">
        <f t="shared" si="96"/>
        <v>0</v>
      </c>
      <c r="AG898" s="109">
        <f t="shared" si="101"/>
        <v>0</v>
      </c>
      <c r="AH898" s="109">
        <f t="shared" si="101"/>
        <v>0</v>
      </c>
      <c r="AI898" s="109">
        <f t="shared" si="101"/>
        <v>0</v>
      </c>
      <c r="AJ898" s="109">
        <f t="shared" si="101"/>
        <v>0</v>
      </c>
      <c r="AK898" s="109">
        <f t="shared" si="101"/>
        <v>0</v>
      </c>
      <c r="AL898" s="109">
        <f t="shared" si="101"/>
        <v>0</v>
      </c>
    </row>
    <row r="899" spans="1:38" x14ac:dyDescent="0.3">
      <c r="A899" s="421"/>
      <c r="B899" s="421"/>
      <c r="C899" s="422"/>
      <c r="D899" s="423"/>
      <c r="E899" s="421"/>
      <c r="F899" s="421"/>
      <c r="G899" s="421"/>
      <c r="H899" s="421"/>
      <c r="I899" s="421"/>
      <c r="J899" s="421"/>
      <c r="K899" s="421"/>
      <c r="L899" s="421"/>
      <c r="M899" s="423"/>
      <c r="N899" s="340">
        <f>IF(C899&gt;A_Stammdaten!$B$12,0,SUM(E899,F899,H899,J899:K899)-SUM(G899,I899,L899:M899))</f>
        <v>0</v>
      </c>
      <c r="O899" s="421"/>
      <c r="P899" s="421"/>
      <c r="Q899" s="421"/>
      <c r="R899" s="421"/>
      <c r="S899" s="108">
        <f t="shared" si="97"/>
        <v>0</v>
      </c>
      <c r="T899" s="341">
        <f>IF(ISBLANK($B899),0,VLOOKUP($B899,Listen!$A$2:$C$45,2,FALSE))</f>
        <v>0</v>
      </c>
      <c r="U899" s="341">
        <f>IF(ISBLANK($B899),0,VLOOKUP($B899,Listen!$A$2:$C$45,3,FALSE))</f>
        <v>0</v>
      </c>
      <c r="V899" s="342">
        <f t="shared" si="100"/>
        <v>0</v>
      </c>
      <c r="W899" s="342">
        <f t="shared" si="102"/>
        <v>0</v>
      </c>
      <c r="X899" s="342">
        <f t="shared" si="102"/>
        <v>0</v>
      </c>
      <c r="Y899" s="342">
        <f t="shared" si="102"/>
        <v>0</v>
      </c>
      <c r="Z899" s="342">
        <f t="shared" si="102"/>
        <v>0</v>
      </c>
      <c r="AA899" s="342">
        <f t="shared" si="102"/>
        <v>0</v>
      </c>
      <c r="AB899" s="342">
        <f t="shared" si="102"/>
        <v>0</v>
      </c>
      <c r="AC899" s="109">
        <f t="shared" si="98"/>
        <v>0</v>
      </c>
      <c r="AD899" s="109">
        <f>IF(C899=A_Stammdaten!$B$12,E_SAV!$S899-E_SAV!$AE899,HLOOKUP(A_Stammdaten!$B$12-1,$AF$4:$AL$4004,ROW(C899)-3,FALSE)-$AE899)</f>
        <v>0</v>
      </c>
      <c r="AE899" s="109">
        <f>HLOOKUP(A_Stammdaten!$B$12,$AF$4:$AL$4004,ROW(C899)-3,FALSE)</f>
        <v>0</v>
      </c>
      <c r="AF899" s="109">
        <f t="shared" si="96"/>
        <v>0</v>
      </c>
      <c r="AG899" s="109">
        <f t="shared" si="101"/>
        <v>0</v>
      </c>
      <c r="AH899" s="109">
        <f t="shared" si="101"/>
        <v>0</v>
      </c>
      <c r="AI899" s="109">
        <f t="shared" si="101"/>
        <v>0</v>
      </c>
      <c r="AJ899" s="109">
        <f t="shared" si="101"/>
        <v>0</v>
      </c>
      <c r="AK899" s="109">
        <f t="shared" si="101"/>
        <v>0</v>
      </c>
      <c r="AL899" s="109">
        <f t="shared" si="101"/>
        <v>0</v>
      </c>
    </row>
    <row r="900" spans="1:38" x14ac:dyDescent="0.3">
      <c r="A900" s="421"/>
      <c r="B900" s="421"/>
      <c r="C900" s="422"/>
      <c r="D900" s="423"/>
      <c r="E900" s="421"/>
      <c r="F900" s="421"/>
      <c r="G900" s="421"/>
      <c r="H900" s="421"/>
      <c r="I900" s="421"/>
      <c r="J900" s="421"/>
      <c r="K900" s="421"/>
      <c r="L900" s="421"/>
      <c r="M900" s="423"/>
      <c r="N900" s="340">
        <f>IF(C900&gt;A_Stammdaten!$B$12,0,SUM(E900,F900,H900,J900:K900)-SUM(G900,I900,L900:M900))</f>
        <v>0</v>
      </c>
      <c r="O900" s="421"/>
      <c r="P900" s="421"/>
      <c r="Q900" s="421"/>
      <c r="R900" s="421"/>
      <c r="S900" s="108">
        <f t="shared" si="97"/>
        <v>0</v>
      </c>
      <c r="T900" s="341">
        <f>IF(ISBLANK($B900),0,VLOOKUP($B900,Listen!$A$2:$C$45,2,FALSE))</f>
        <v>0</v>
      </c>
      <c r="U900" s="341">
        <f>IF(ISBLANK($B900),0,VLOOKUP($B900,Listen!$A$2:$C$45,3,FALSE))</f>
        <v>0</v>
      </c>
      <c r="V900" s="342">
        <f t="shared" si="100"/>
        <v>0</v>
      </c>
      <c r="W900" s="342">
        <f t="shared" si="102"/>
        <v>0</v>
      </c>
      <c r="X900" s="342">
        <f t="shared" si="102"/>
        <v>0</v>
      </c>
      <c r="Y900" s="342">
        <f t="shared" si="102"/>
        <v>0</v>
      </c>
      <c r="Z900" s="342">
        <f t="shared" si="102"/>
        <v>0</v>
      </c>
      <c r="AA900" s="342">
        <f t="shared" si="102"/>
        <v>0</v>
      </c>
      <c r="AB900" s="342">
        <f t="shared" si="102"/>
        <v>0</v>
      </c>
      <c r="AC900" s="109">
        <f t="shared" si="98"/>
        <v>0</v>
      </c>
      <c r="AD900" s="109">
        <f>IF(C900=A_Stammdaten!$B$12,E_SAV!$S900-E_SAV!$AE900,HLOOKUP(A_Stammdaten!$B$12-1,$AF$4:$AL$4004,ROW(C900)-3,FALSE)-$AE900)</f>
        <v>0</v>
      </c>
      <c r="AE900" s="109">
        <f>HLOOKUP(A_Stammdaten!$B$12,$AF$4:$AL$4004,ROW(C900)-3,FALSE)</f>
        <v>0</v>
      </c>
      <c r="AF900" s="109">
        <f t="shared" si="96"/>
        <v>0</v>
      </c>
      <c r="AG900" s="109">
        <f t="shared" si="101"/>
        <v>0</v>
      </c>
      <c r="AH900" s="109">
        <f t="shared" si="101"/>
        <v>0</v>
      </c>
      <c r="AI900" s="109">
        <f t="shared" si="101"/>
        <v>0</v>
      </c>
      <c r="AJ900" s="109">
        <f t="shared" si="101"/>
        <v>0</v>
      </c>
      <c r="AK900" s="109">
        <f t="shared" si="101"/>
        <v>0</v>
      </c>
      <c r="AL900" s="109">
        <f t="shared" si="101"/>
        <v>0</v>
      </c>
    </row>
    <row r="901" spans="1:38" x14ac:dyDescent="0.3">
      <c r="A901" s="421"/>
      <c r="B901" s="421"/>
      <c r="C901" s="422"/>
      <c r="D901" s="423"/>
      <c r="E901" s="421"/>
      <c r="F901" s="421"/>
      <c r="G901" s="421"/>
      <c r="H901" s="421"/>
      <c r="I901" s="421"/>
      <c r="J901" s="421"/>
      <c r="K901" s="421"/>
      <c r="L901" s="421"/>
      <c r="M901" s="423"/>
      <c r="N901" s="340">
        <f>IF(C901&gt;A_Stammdaten!$B$12,0,SUM(E901,F901,H901,J901:K901)-SUM(G901,I901,L901:M901))</f>
        <v>0</v>
      </c>
      <c r="O901" s="421"/>
      <c r="P901" s="421"/>
      <c r="Q901" s="421"/>
      <c r="R901" s="421"/>
      <c r="S901" s="108">
        <f t="shared" si="97"/>
        <v>0</v>
      </c>
      <c r="T901" s="341">
        <f>IF(ISBLANK($B901),0,VLOOKUP($B901,Listen!$A$2:$C$45,2,FALSE))</f>
        <v>0</v>
      </c>
      <c r="U901" s="341">
        <f>IF(ISBLANK($B901),0,VLOOKUP($B901,Listen!$A$2:$C$45,3,FALSE))</f>
        <v>0</v>
      </c>
      <c r="V901" s="342">
        <f t="shared" si="100"/>
        <v>0</v>
      </c>
      <c r="W901" s="342">
        <f t="shared" si="102"/>
        <v>0</v>
      </c>
      <c r="X901" s="342">
        <f t="shared" si="102"/>
        <v>0</v>
      </c>
      <c r="Y901" s="342">
        <f t="shared" si="102"/>
        <v>0</v>
      </c>
      <c r="Z901" s="342">
        <f t="shared" si="102"/>
        <v>0</v>
      </c>
      <c r="AA901" s="342">
        <f t="shared" si="102"/>
        <v>0</v>
      </c>
      <c r="AB901" s="342">
        <f t="shared" si="102"/>
        <v>0</v>
      </c>
      <c r="AC901" s="109">
        <f t="shared" si="98"/>
        <v>0</v>
      </c>
      <c r="AD901" s="109">
        <f>IF(C901=A_Stammdaten!$B$12,E_SAV!$S901-E_SAV!$AE901,HLOOKUP(A_Stammdaten!$B$12-1,$AF$4:$AL$4004,ROW(C901)-3,FALSE)-$AE901)</f>
        <v>0</v>
      </c>
      <c r="AE901" s="109">
        <f>HLOOKUP(A_Stammdaten!$B$12,$AF$4:$AL$4004,ROW(C901)-3,FALSE)</f>
        <v>0</v>
      </c>
      <c r="AF901" s="109">
        <f t="shared" ref="AF901:AF964" si="103">IF(OR($C901=0,$S901=0),0,IF($C901&lt;=AF$4,$S901-$S901/V901*(AF$4-$C901+1),0))</f>
        <v>0</v>
      </c>
      <c r="AG901" s="109">
        <f t="shared" si="101"/>
        <v>0</v>
      </c>
      <c r="AH901" s="109">
        <f t="shared" si="101"/>
        <v>0</v>
      </c>
      <c r="AI901" s="109">
        <f t="shared" si="101"/>
        <v>0</v>
      </c>
      <c r="AJ901" s="109">
        <f t="shared" si="101"/>
        <v>0</v>
      </c>
      <c r="AK901" s="109">
        <f t="shared" si="101"/>
        <v>0</v>
      </c>
      <c r="AL901" s="109">
        <f t="shared" si="101"/>
        <v>0</v>
      </c>
    </row>
    <row r="902" spans="1:38" x14ac:dyDescent="0.3">
      <c r="A902" s="421"/>
      <c r="B902" s="421"/>
      <c r="C902" s="422"/>
      <c r="D902" s="423"/>
      <c r="E902" s="421"/>
      <c r="F902" s="421"/>
      <c r="G902" s="421"/>
      <c r="H902" s="421"/>
      <c r="I902" s="421"/>
      <c r="J902" s="421"/>
      <c r="K902" s="421"/>
      <c r="L902" s="421"/>
      <c r="M902" s="423"/>
      <c r="N902" s="340">
        <f>IF(C902&gt;A_Stammdaten!$B$12,0,SUM(E902,F902,H902,J902:K902)-SUM(G902,I902,L902:M902))</f>
        <v>0</v>
      </c>
      <c r="O902" s="421"/>
      <c r="P902" s="421"/>
      <c r="Q902" s="421"/>
      <c r="R902" s="421"/>
      <c r="S902" s="108">
        <f t="shared" ref="S902:S965" si="104">N902-SUM(O902:R902)</f>
        <v>0</v>
      </c>
      <c r="T902" s="341">
        <f>IF(ISBLANK($B902),0,VLOOKUP($B902,Listen!$A$2:$C$45,2,FALSE))</f>
        <v>0</v>
      </c>
      <c r="U902" s="341">
        <f>IF(ISBLANK($B902),0,VLOOKUP($B902,Listen!$A$2:$C$45,3,FALSE))</f>
        <v>0</v>
      </c>
      <c r="V902" s="342">
        <f t="shared" si="100"/>
        <v>0</v>
      </c>
      <c r="W902" s="342">
        <f t="shared" si="102"/>
        <v>0</v>
      </c>
      <c r="X902" s="342">
        <f t="shared" si="102"/>
        <v>0</v>
      </c>
      <c r="Y902" s="342">
        <f t="shared" si="102"/>
        <v>0</v>
      </c>
      <c r="Z902" s="342">
        <f t="shared" si="102"/>
        <v>0</v>
      </c>
      <c r="AA902" s="342">
        <f t="shared" si="102"/>
        <v>0</v>
      </c>
      <c r="AB902" s="342">
        <f t="shared" si="102"/>
        <v>0</v>
      </c>
      <c r="AC902" s="109">
        <f t="shared" ref="AC902:AC965" si="105">AE902+AD902</f>
        <v>0</v>
      </c>
      <c r="AD902" s="109">
        <f>IF(C902=A_Stammdaten!$B$12,E_SAV!$S902-E_SAV!$AE902,HLOOKUP(A_Stammdaten!$B$12-1,$AF$4:$AL$4004,ROW(C902)-3,FALSE)-$AE902)</f>
        <v>0</v>
      </c>
      <c r="AE902" s="109">
        <f>HLOOKUP(A_Stammdaten!$B$12,$AF$4:$AL$4004,ROW(C902)-3,FALSE)</f>
        <v>0</v>
      </c>
      <c r="AF902" s="109">
        <f t="shared" si="103"/>
        <v>0</v>
      </c>
      <c r="AG902" s="109">
        <f t="shared" si="101"/>
        <v>0</v>
      </c>
      <c r="AH902" s="109">
        <f t="shared" si="101"/>
        <v>0</v>
      </c>
      <c r="AI902" s="109">
        <f t="shared" si="101"/>
        <v>0</v>
      </c>
      <c r="AJ902" s="109">
        <f t="shared" si="101"/>
        <v>0</v>
      </c>
      <c r="AK902" s="109">
        <f t="shared" si="101"/>
        <v>0</v>
      </c>
      <c r="AL902" s="109">
        <f t="shared" si="101"/>
        <v>0</v>
      </c>
    </row>
    <row r="903" spans="1:38" x14ac:dyDescent="0.3">
      <c r="A903" s="421"/>
      <c r="B903" s="421"/>
      <c r="C903" s="422"/>
      <c r="D903" s="423"/>
      <c r="E903" s="421"/>
      <c r="F903" s="421"/>
      <c r="G903" s="421"/>
      <c r="H903" s="421"/>
      <c r="I903" s="421"/>
      <c r="J903" s="421"/>
      <c r="K903" s="421"/>
      <c r="L903" s="421"/>
      <c r="M903" s="423"/>
      <c r="N903" s="340">
        <f>IF(C903&gt;A_Stammdaten!$B$12,0,SUM(E903,F903,H903,J903:K903)-SUM(G903,I903,L903:M903))</f>
        <v>0</v>
      </c>
      <c r="O903" s="421"/>
      <c r="P903" s="421"/>
      <c r="Q903" s="421"/>
      <c r="R903" s="421"/>
      <c r="S903" s="108">
        <f t="shared" si="104"/>
        <v>0</v>
      </c>
      <c r="T903" s="341">
        <f>IF(ISBLANK($B903),0,VLOOKUP($B903,Listen!$A$2:$C$45,2,FALSE))</f>
        <v>0</v>
      </c>
      <c r="U903" s="341">
        <f>IF(ISBLANK($B903),0,VLOOKUP($B903,Listen!$A$2:$C$45,3,FALSE))</f>
        <v>0</v>
      </c>
      <c r="V903" s="342">
        <f t="shared" si="100"/>
        <v>0</v>
      </c>
      <c r="W903" s="342">
        <f t="shared" si="102"/>
        <v>0</v>
      </c>
      <c r="X903" s="342">
        <f t="shared" si="102"/>
        <v>0</v>
      </c>
      <c r="Y903" s="342">
        <f t="shared" si="102"/>
        <v>0</v>
      </c>
      <c r="Z903" s="342">
        <f t="shared" si="102"/>
        <v>0</v>
      </c>
      <c r="AA903" s="342">
        <f t="shared" si="102"/>
        <v>0</v>
      </c>
      <c r="AB903" s="342">
        <f t="shared" si="102"/>
        <v>0</v>
      </c>
      <c r="AC903" s="109">
        <f t="shared" si="105"/>
        <v>0</v>
      </c>
      <c r="AD903" s="109">
        <f>IF(C903=A_Stammdaten!$B$12,E_SAV!$S903-E_SAV!$AE903,HLOOKUP(A_Stammdaten!$B$12-1,$AF$4:$AL$4004,ROW(C903)-3,FALSE)-$AE903)</f>
        <v>0</v>
      </c>
      <c r="AE903" s="109">
        <f>HLOOKUP(A_Stammdaten!$B$12,$AF$4:$AL$4004,ROW(C903)-3,FALSE)</f>
        <v>0</v>
      </c>
      <c r="AF903" s="109">
        <f t="shared" si="103"/>
        <v>0</v>
      </c>
      <c r="AG903" s="109">
        <f t="shared" si="101"/>
        <v>0</v>
      </c>
      <c r="AH903" s="109">
        <f t="shared" si="101"/>
        <v>0</v>
      </c>
      <c r="AI903" s="109">
        <f t="shared" si="101"/>
        <v>0</v>
      </c>
      <c r="AJ903" s="109">
        <f t="shared" ref="AJ903:AL966" si="106">IF(OR($C903=0,$S903=0,Z903-(AJ$4-$C903)=0),0,IF($C903&lt;AJ$4,AI903-AI903/(Z903-(AJ$4-$C903)),IF($C903=AJ$4,$S903-$S903/Z903,0)))</f>
        <v>0</v>
      </c>
      <c r="AK903" s="109">
        <f t="shared" si="106"/>
        <v>0</v>
      </c>
      <c r="AL903" s="109">
        <f t="shared" si="106"/>
        <v>0</v>
      </c>
    </row>
    <row r="904" spans="1:38" x14ac:dyDescent="0.3">
      <c r="A904" s="421"/>
      <c r="B904" s="421"/>
      <c r="C904" s="422"/>
      <c r="D904" s="423"/>
      <c r="E904" s="421"/>
      <c r="F904" s="421"/>
      <c r="G904" s="421"/>
      <c r="H904" s="421"/>
      <c r="I904" s="421"/>
      <c r="J904" s="421"/>
      <c r="K904" s="421"/>
      <c r="L904" s="421"/>
      <c r="M904" s="423"/>
      <c r="N904" s="340">
        <f>IF(C904&gt;A_Stammdaten!$B$12,0,SUM(E904,F904,H904,J904:K904)-SUM(G904,I904,L904:M904))</f>
        <v>0</v>
      </c>
      <c r="O904" s="421"/>
      <c r="P904" s="421"/>
      <c r="Q904" s="421"/>
      <c r="R904" s="421"/>
      <c r="S904" s="108">
        <f t="shared" si="104"/>
        <v>0</v>
      </c>
      <c r="T904" s="341">
        <f>IF(ISBLANK($B904),0,VLOOKUP($B904,Listen!$A$2:$C$45,2,FALSE))</f>
        <v>0</v>
      </c>
      <c r="U904" s="341">
        <f>IF(ISBLANK($B904),0,VLOOKUP($B904,Listen!$A$2:$C$45,3,FALSE))</f>
        <v>0</v>
      </c>
      <c r="V904" s="342">
        <f t="shared" si="100"/>
        <v>0</v>
      </c>
      <c r="W904" s="342">
        <f t="shared" si="102"/>
        <v>0</v>
      </c>
      <c r="X904" s="342">
        <f t="shared" si="102"/>
        <v>0</v>
      </c>
      <c r="Y904" s="342">
        <f t="shared" si="102"/>
        <v>0</v>
      </c>
      <c r="Z904" s="342">
        <f t="shared" si="102"/>
        <v>0</v>
      </c>
      <c r="AA904" s="342">
        <f t="shared" si="102"/>
        <v>0</v>
      </c>
      <c r="AB904" s="342">
        <f t="shared" si="102"/>
        <v>0</v>
      </c>
      <c r="AC904" s="109">
        <f t="shared" si="105"/>
        <v>0</v>
      </c>
      <c r="AD904" s="109">
        <f>IF(C904=A_Stammdaten!$B$12,E_SAV!$S904-E_SAV!$AE904,HLOOKUP(A_Stammdaten!$B$12-1,$AF$4:$AL$4004,ROW(C904)-3,FALSE)-$AE904)</f>
        <v>0</v>
      </c>
      <c r="AE904" s="109">
        <f>HLOOKUP(A_Stammdaten!$B$12,$AF$4:$AL$4004,ROW(C904)-3,FALSE)</f>
        <v>0</v>
      </c>
      <c r="AF904" s="109">
        <f t="shared" si="103"/>
        <v>0</v>
      </c>
      <c r="AG904" s="109">
        <f t="shared" ref="AG904:AL967" si="107">IF(OR($C904=0,$S904=0,W904-(AG$4-$C904)=0),0,IF($C904&lt;AG$4,AF904-AF904/(W904-(AG$4-$C904)),IF($C904=AG$4,$S904-$S904/W904,0)))</f>
        <v>0</v>
      </c>
      <c r="AH904" s="109">
        <f t="shared" si="107"/>
        <v>0</v>
      </c>
      <c r="AI904" s="109">
        <f t="shared" si="107"/>
        <v>0</v>
      </c>
      <c r="AJ904" s="109">
        <f t="shared" si="106"/>
        <v>0</v>
      </c>
      <c r="AK904" s="109">
        <f t="shared" si="106"/>
        <v>0</v>
      </c>
      <c r="AL904" s="109">
        <f t="shared" si="106"/>
        <v>0</v>
      </c>
    </row>
    <row r="905" spans="1:38" x14ac:dyDescent="0.3">
      <c r="A905" s="421"/>
      <c r="B905" s="421"/>
      <c r="C905" s="422"/>
      <c r="D905" s="423"/>
      <c r="E905" s="421"/>
      <c r="F905" s="421"/>
      <c r="G905" s="421"/>
      <c r="H905" s="421"/>
      <c r="I905" s="421"/>
      <c r="J905" s="421"/>
      <c r="K905" s="421"/>
      <c r="L905" s="421"/>
      <c r="M905" s="423"/>
      <c r="N905" s="340">
        <f>IF(C905&gt;A_Stammdaten!$B$12,0,SUM(E905,F905,H905,J905:K905)-SUM(G905,I905,L905:M905))</f>
        <v>0</v>
      </c>
      <c r="O905" s="421"/>
      <c r="P905" s="421"/>
      <c r="Q905" s="421"/>
      <c r="R905" s="421"/>
      <c r="S905" s="108">
        <f t="shared" si="104"/>
        <v>0</v>
      </c>
      <c r="T905" s="341">
        <f>IF(ISBLANK($B905),0,VLOOKUP($B905,Listen!$A$2:$C$45,2,FALSE))</f>
        <v>0</v>
      </c>
      <c r="U905" s="341">
        <f>IF(ISBLANK($B905),0,VLOOKUP($B905,Listen!$A$2:$C$45,3,FALSE))</f>
        <v>0</v>
      </c>
      <c r="V905" s="342">
        <f t="shared" si="100"/>
        <v>0</v>
      </c>
      <c r="W905" s="342">
        <f t="shared" si="102"/>
        <v>0</v>
      </c>
      <c r="X905" s="342">
        <f t="shared" si="102"/>
        <v>0</v>
      </c>
      <c r="Y905" s="342">
        <f t="shared" si="102"/>
        <v>0</v>
      </c>
      <c r="Z905" s="342">
        <f t="shared" si="102"/>
        <v>0</v>
      </c>
      <c r="AA905" s="342">
        <f t="shared" si="102"/>
        <v>0</v>
      </c>
      <c r="AB905" s="342">
        <f t="shared" si="102"/>
        <v>0</v>
      </c>
      <c r="AC905" s="109">
        <f t="shared" si="105"/>
        <v>0</v>
      </c>
      <c r="AD905" s="109">
        <f>IF(C905=A_Stammdaten!$B$12,E_SAV!$S905-E_SAV!$AE905,HLOOKUP(A_Stammdaten!$B$12-1,$AF$4:$AL$4004,ROW(C905)-3,FALSE)-$AE905)</f>
        <v>0</v>
      </c>
      <c r="AE905" s="109">
        <f>HLOOKUP(A_Stammdaten!$B$12,$AF$4:$AL$4004,ROW(C905)-3,FALSE)</f>
        <v>0</v>
      </c>
      <c r="AF905" s="109">
        <f t="shared" si="103"/>
        <v>0</v>
      </c>
      <c r="AG905" s="109">
        <f t="shared" si="107"/>
        <v>0</v>
      </c>
      <c r="AH905" s="109">
        <f t="shared" si="107"/>
        <v>0</v>
      </c>
      <c r="AI905" s="109">
        <f t="shared" si="107"/>
        <v>0</v>
      </c>
      <c r="AJ905" s="109">
        <f t="shared" si="106"/>
        <v>0</v>
      </c>
      <c r="AK905" s="109">
        <f t="shared" si="106"/>
        <v>0</v>
      </c>
      <c r="AL905" s="109">
        <f t="shared" si="106"/>
        <v>0</v>
      </c>
    </row>
    <row r="906" spans="1:38" x14ac:dyDescent="0.3">
      <c r="A906" s="421"/>
      <c r="B906" s="421"/>
      <c r="C906" s="422"/>
      <c r="D906" s="423"/>
      <c r="E906" s="421"/>
      <c r="F906" s="421"/>
      <c r="G906" s="421"/>
      <c r="H906" s="421"/>
      <c r="I906" s="421"/>
      <c r="J906" s="421"/>
      <c r="K906" s="421"/>
      <c r="L906" s="421"/>
      <c r="M906" s="423"/>
      <c r="N906" s="340">
        <f>IF(C906&gt;A_Stammdaten!$B$12,0,SUM(E906,F906,H906,J906:K906)-SUM(G906,I906,L906:M906))</f>
        <v>0</v>
      </c>
      <c r="O906" s="421"/>
      <c r="P906" s="421"/>
      <c r="Q906" s="421"/>
      <c r="R906" s="421"/>
      <c r="S906" s="108">
        <f t="shared" si="104"/>
        <v>0</v>
      </c>
      <c r="T906" s="341">
        <f>IF(ISBLANK($B906),0,VLOOKUP($B906,Listen!$A$2:$C$45,2,FALSE))</f>
        <v>0</v>
      </c>
      <c r="U906" s="341">
        <f>IF(ISBLANK($B906),0,VLOOKUP($B906,Listen!$A$2:$C$45,3,FALSE))</f>
        <v>0</v>
      </c>
      <c r="V906" s="342">
        <f t="shared" si="100"/>
        <v>0</v>
      </c>
      <c r="W906" s="342">
        <f t="shared" si="102"/>
        <v>0</v>
      </c>
      <c r="X906" s="342">
        <f t="shared" si="102"/>
        <v>0</v>
      </c>
      <c r="Y906" s="342">
        <f t="shared" si="102"/>
        <v>0</v>
      </c>
      <c r="Z906" s="342">
        <f t="shared" si="102"/>
        <v>0</v>
      </c>
      <c r="AA906" s="342">
        <f t="shared" si="102"/>
        <v>0</v>
      </c>
      <c r="AB906" s="342">
        <f t="shared" si="102"/>
        <v>0</v>
      </c>
      <c r="AC906" s="109">
        <f t="shared" si="105"/>
        <v>0</v>
      </c>
      <c r="AD906" s="109">
        <f>IF(C906=A_Stammdaten!$B$12,E_SAV!$S906-E_SAV!$AE906,HLOOKUP(A_Stammdaten!$B$12-1,$AF$4:$AL$4004,ROW(C906)-3,FALSE)-$AE906)</f>
        <v>0</v>
      </c>
      <c r="AE906" s="109">
        <f>HLOOKUP(A_Stammdaten!$B$12,$AF$4:$AL$4004,ROW(C906)-3,FALSE)</f>
        <v>0</v>
      </c>
      <c r="AF906" s="109">
        <f t="shared" si="103"/>
        <v>0</v>
      </c>
      <c r="AG906" s="109">
        <f t="shared" si="107"/>
        <v>0</v>
      </c>
      <c r="AH906" s="109">
        <f t="shared" si="107"/>
        <v>0</v>
      </c>
      <c r="AI906" s="109">
        <f t="shared" si="107"/>
        <v>0</v>
      </c>
      <c r="AJ906" s="109">
        <f t="shared" si="106"/>
        <v>0</v>
      </c>
      <c r="AK906" s="109">
        <f t="shared" si="106"/>
        <v>0</v>
      </c>
      <c r="AL906" s="109">
        <f t="shared" si="106"/>
        <v>0</v>
      </c>
    </row>
    <row r="907" spans="1:38" x14ac:dyDescent="0.3">
      <c r="A907" s="421"/>
      <c r="B907" s="421"/>
      <c r="C907" s="422"/>
      <c r="D907" s="423"/>
      <c r="E907" s="421"/>
      <c r="F907" s="421"/>
      <c r="G907" s="421"/>
      <c r="H907" s="421"/>
      <c r="I907" s="421"/>
      <c r="J907" s="421"/>
      <c r="K907" s="421"/>
      <c r="L907" s="421"/>
      <c r="M907" s="423"/>
      <c r="N907" s="340">
        <f>IF(C907&gt;A_Stammdaten!$B$12,0,SUM(E907,F907,H907,J907:K907)-SUM(G907,I907,L907:M907))</f>
        <v>0</v>
      </c>
      <c r="O907" s="421"/>
      <c r="P907" s="421"/>
      <c r="Q907" s="421"/>
      <c r="R907" s="421"/>
      <c r="S907" s="108">
        <f t="shared" si="104"/>
        <v>0</v>
      </c>
      <c r="T907" s="341">
        <f>IF(ISBLANK($B907),0,VLOOKUP($B907,Listen!$A$2:$C$45,2,FALSE))</f>
        <v>0</v>
      </c>
      <c r="U907" s="341">
        <f>IF(ISBLANK($B907),0,VLOOKUP($B907,Listen!$A$2:$C$45,3,FALSE))</f>
        <v>0</v>
      </c>
      <c r="V907" s="342">
        <f t="shared" ref="V907:V970" si="108">$T907</f>
        <v>0</v>
      </c>
      <c r="W907" s="342">
        <f t="shared" si="102"/>
        <v>0</v>
      </c>
      <c r="X907" s="342">
        <f t="shared" si="102"/>
        <v>0</v>
      </c>
      <c r="Y907" s="342">
        <f t="shared" si="102"/>
        <v>0</v>
      </c>
      <c r="Z907" s="342">
        <f t="shared" si="102"/>
        <v>0</v>
      </c>
      <c r="AA907" s="342">
        <f t="shared" si="102"/>
        <v>0</v>
      </c>
      <c r="AB907" s="342">
        <f t="shared" si="102"/>
        <v>0</v>
      </c>
      <c r="AC907" s="109">
        <f t="shared" si="105"/>
        <v>0</v>
      </c>
      <c r="AD907" s="109">
        <f>IF(C907=A_Stammdaten!$B$12,E_SAV!$S907-E_SAV!$AE907,HLOOKUP(A_Stammdaten!$B$12-1,$AF$4:$AL$4004,ROW(C907)-3,FALSE)-$AE907)</f>
        <v>0</v>
      </c>
      <c r="AE907" s="109">
        <f>HLOOKUP(A_Stammdaten!$B$12,$AF$4:$AL$4004,ROW(C907)-3,FALSE)</f>
        <v>0</v>
      </c>
      <c r="AF907" s="109">
        <f t="shared" si="103"/>
        <v>0</v>
      </c>
      <c r="AG907" s="109">
        <f t="shared" si="107"/>
        <v>0</v>
      </c>
      <c r="AH907" s="109">
        <f t="shared" si="107"/>
        <v>0</v>
      </c>
      <c r="AI907" s="109">
        <f t="shared" si="107"/>
        <v>0</v>
      </c>
      <c r="AJ907" s="109">
        <f t="shared" si="106"/>
        <v>0</v>
      </c>
      <c r="AK907" s="109">
        <f t="shared" si="106"/>
        <v>0</v>
      </c>
      <c r="AL907" s="109">
        <f t="shared" si="106"/>
        <v>0</v>
      </c>
    </row>
    <row r="908" spans="1:38" x14ac:dyDescent="0.3">
      <c r="A908" s="421"/>
      <c r="B908" s="421"/>
      <c r="C908" s="422"/>
      <c r="D908" s="423"/>
      <c r="E908" s="421"/>
      <c r="F908" s="421"/>
      <c r="G908" s="421"/>
      <c r="H908" s="421"/>
      <c r="I908" s="421"/>
      <c r="J908" s="421"/>
      <c r="K908" s="421"/>
      <c r="L908" s="421"/>
      <c r="M908" s="423"/>
      <c r="N908" s="340">
        <f>IF(C908&gt;A_Stammdaten!$B$12,0,SUM(E908,F908,H908,J908:K908)-SUM(G908,I908,L908:M908))</f>
        <v>0</v>
      </c>
      <c r="O908" s="421"/>
      <c r="P908" s="421"/>
      <c r="Q908" s="421"/>
      <c r="R908" s="421"/>
      <c r="S908" s="108">
        <f t="shared" si="104"/>
        <v>0</v>
      </c>
      <c r="T908" s="341">
        <f>IF(ISBLANK($B908),0,VLOOKUP($B908,Listen!$A$2:$C$45,2,FALSE))</f>
        <v>0</v>
      </c>
      <c r="U908" s="341">
        <f>IF(ISBLANK($B908),0,VLOOKUP($B908,Listen!$A$2:$C$45,3,FALSE))</f>
        <v>0</v>
      </c>
      <c r="V908" s="342">
        <f t="shared" si="108"/>
        <v>0</v>
      </c>
      <c r="W908" s="342">
        <f t="shared" si="102"/>
        <v>0</v>
      </c>
      <c r="X908" s="342">
        <f t="shared" si="102"/>
        <v>0</v>
      </c>
      <c r="Y908" s="342">
        <f t="shared" si="102"/>
        <v>0</v>
      </c>
      <c r="Z908" s="342">
        <f t="shared" si="102"/>
        <v>0</v>
      </c>
      <c r="AA908" s="342">
        <f t="shared" si="102"/>
        <v>0</v>
      </c>
      <c r="AB908" s="342">
        <f t="shared" si="102"/>
        <v>0</v>
      </c>
      <c r="AC908" s="109">
        <f t="shared" si="105"/>
        <v>0</v>
      </c>
      <c r="AD908" s="109">
        <f>IF(C908=A_Stammdaten!$B$12,E_SAV!$S908-E_SAV!$AE908,HLOOKUP(A_Stammdaten!$B$12-1,$AF$4:$AL$4004,ROW(C908)-3,FALSE)-$AE908)</f>
        <v>0</v>
      </c>
      <c r="AE908" s="109">
        <f>HLOOKUP(A_Stammdaten!$B$12,$AF$4:$AL$4004,ROW(C908)-3,FALSE)</f>
        <v>0</v>
      </c>
      <c r="AF908" s="109">
        <f t="shared" si="103"/>
        <v>0</v>
      </c>
      <c r="AG908" s="109">
        <f t="shared" si="107"/>
        <v>0</v>
      </c>
      <c r="AH908" s="109">
        <f t="shared" si="107"/>
        <v>0</v>
      </c>
      <c r="AI908" s="109">
        <f t="shared" si="107"/>
        <v>0</v>
      </c>
      <c r="AJ908" s="109">
        <f t="shared" si="106"/>
        <v>0</v>
      </c>
      <c r="AK908" s="109">
        <f t="shared" si="106"/>
        <v>0</v>
      </c>
      <c r="AL908" s="109">
        <f t="shared" si="106"/>
        <v>0</v>
      </c>
    </row>
    <row r="909" spans="1:38" x14ac:dyDescent="0.3">
      <c r="A909" s="421"/>
      <c r="B909" s="421"/>
      <c r="C909" s="422"/>
      <c r="D909" s="423"/>
      <c r="E909" s="421"/>
      <c r="F909" s="421"/>
      <c r="G909" s="421"/>
      <c r="H909" s="421"/>
      <c r="I909" s="421"/>
      <c r="J909" s="421"/>
      <c r="K909" s="421"/>
      <c r="L909" s="421"/>
      <c r="M909" s="423"/>
      <c r="N909" s="340">
        <f>IF(C909&gt;A_Stammdaten!$B$12,0,SUM(E909,F909,H909,J909:K909)-SUM(G909,I909,L909:M909))</f>
        <v>0</v>
      </c>
      <c r="O909" s="421"/>
      <c r="P909" s="421"/>
      <c r="Q909" s="421"/>
      <c r="R909" s="421"/>
      <c r="S909" s="108">
        <f t="shared" si="104"/>
        <v>0</v>
      </c>
      <c r="T909" s="341">
        <f>IF(ISBLANK($B909),0,VLOOKUP($B909,Listen!$A$2:$C$45,2,FALSE))</f>
        <v>0</v>
      </c>
      <c r="U909" s="341">
        <f>IF(ISBLANK($B909),0,VLOOKUP($B909,Listen!$A$2:$C$45,3,FALSE))</f>
        <v>0</v>
      </c>
      <c r="V909" s="342">
        <f t="shared" si="108"/>
        <v>0</v>
      </c>
      <c r="W909" s="342">
        <f t="shared" si="102"/>
        <v>0</v>
      </c>
      <c r="X909" s="342">
        <f t="shared" si="102"/>
        <v>0</v>
      </c>
      <c r="Y909" s="342">
        <f t="shared" si="102"/>
        <v>0</v>
      </c>
      <c r="Z909" s="342">
        <f t="shared" si="102"/>
        <v>0</v>
      </c>
      <c r="AA909" s="342">
        <f t="shared" si="102"/>
        <v>0</v>
      </c>
      <c r="AB909" s="342">
        <f t="shared" si="102"/>
        <v>0</v>
      </c>
      <c r="AC909" s="109">
        <f t="shared" si="105"/>
        <v>0</v>
      </c>
      <c r="AD909" s="109">
        <f>IF(C909=A_Stammdaten!$B$12,E_SAV!$S909-E_SAV!$AE909,HLOOKUP(A_Stammdaten!$B$12-1,$AF$4:$AL$4004,ROW(C909)-3,FALSE)-$AE909)</f>
        <v>0</v>
      </c>
      <c r="AE909" s="109">
        <f>HLOOKUP(A_Stammdaten!$B$12,$AF$4:$AL$4004,ROW(C909)-3,FALSE)</f>
        <v>0</v>
      </c>
      <c r="AF909" s="109">
        <f t="shared" si="103"/>
        <v>0</v>
      </c>
      <c r="AG909" s="109">
        <f t="shared" si="107"/>
        <v>0</v>
      </c>
      <c r="AH909" s="109">
        <f t="shared" si="107"/>
        <v>0</v>
      </c>
      <c r="AI909" s="109">
        <f t="shared" si="107"/>
        <v>0</v>
      </c>
      <c r="AJ909" s="109">
        <f t="shared" si="106"/>
        <v>0</v>
      </c>
      <c r="AK909" s="109">
        <f t="shared" si="106"/>
        <v>0</v>
      </c>
      <c r="AL909" s="109">
        <f t="shared" si="106"/>
        <v>0</v>
      </c>
    </row>
    <row r="910" spans="1:38" x14ac:dyDescent="0.3">
      <c r="A910" s="421"/>
      <c r="B910" s="421"/>
      <c r="C910" s="422"/>
      <c r="D910" s="423"/>
      <c r="E910" s="421"/>
      <c r="F910" s="421"/>
      <c r="G910" s="421"/>
      <c r="H910" s="421"/>
      <c r="I910" s="421"/>
      <c r="J910" s="421"/>
      <c r="K910" s="421"/>
      <c r="L910" s="421"/>
      <c r="M910" s="423"/>
      <c r="N910" s="340">
        <f>IF(C910&gt;A_Stammdaten!$B$12,0,SUM(E910,F910,H910,J910:K910)-SUM(G910,I910,L910:M910))</f>
        <v>0</v>
      </c>
      <c r="O910" s="421"/>
      <c r="P910" s="421"/>
      <c r="Q910" s="421"/>
      <c r="R910" s="421"/>
      <c r="S910" s="108">
        <f t="shared" si="104"/>
        <v>0</v>
      </c>
      <c r="T910" s="341">
        <f>IF(ISBLANK($B910),0,VLOOKUP($B910,Listen!$A$2:$C$45,2,FALSE))</f>
        <v>0</v>
      </c>
      <c r="U910" s="341">
        <f>IF(ISBLANK($B910),0,VLOOKUP($B910,Listen!$A$2:$C$45,3,FALSE))</f>
        <v>0</v>
      </c>
      <c r="V910" s="342">
        <f t="shared" si="108"/>
        <v>0</v>
      </c>
      <c r="W910" s="342">
        <f t="shared" si="102"/>
        <v>0</v>
      </c>
      <c r="X910" s="342">
        <f t="shared" si="102"/>
        <v>0</v>
      </c>
      <c r="Y910" s="342">
        <f t="shared" si="102"/>
        <v>0</v>
      </c>
      <c r="Z910" s="342">
        <f t="shared" si="102"/>
        <v>0</v>
      </c>
      <c r="AA910" s="342">
        <f t="shared" si="102"/>
        <v>0</v>
      </c>
      <c r="AB910" s="342">
        <f t="shared" si="102"/>
        <v>0</v>
      </c>
      <c r="AC910" s="109">
        <f t="shared" si="105"/>
        <v>0</v>
      </c>
      <c r="AD910" s="109">
        <f>IF(C910=A_Stammdaten!$B$12,E_SAV!$S910-E_SAV!$AE910,HLOOKUP(A_Stammdaten!$B$12-1,$AF$4:$AL$4004,ROW(C910)-3,FALSE)-$AE910)</f>
        <v>0</v>
      </c>
      <c r="AE910" s="109">
        <f>HLOOKUP(A_Stammdaten!$B$12,$AF$4:$AL$4004,ROW(C910)-3,FALSE)</f>
        <v>0</v>
      </c>
      <c r="AF910" s="109">
        <f t="shared" si="103"/>
        <v>0</v>
      </c>
      <c r="AG910" s="109">
        <f t="shared" si="107"/>
        <v>0</v>
      </c>
      <c r="AH910" s="109">
        <f t="shared" si="107"/>
        <v>0</v>
      </c>
      <c r="AI910" s="109">
        <f t="shared" si="107"/>
        <v>0</v>
      </c>
      <c r="AJ910" s="109">
        <f t="shared" si="106"/>
        <v>0</v>
      </c>
      <c r="AK910" s="109">
        <f t="shared" si="106"/>
        <v>0</v>
      </c>
      <c r="AL910" s="109">
        <f t="shared" si="106"/>
        <v>0</v>
      </c>
    </row>
    <row r="911" spans="1:38" x14ac:dyDescent="0.3">
      <c r="A911" s="421"/>
      <c r="B911" s="421"/>
      <c r="C911" s="422"/>
      <c r="D911" s="423"/>
      <c r="E911" s="421"/>
      <c r="F911" s="421"/>
      <c r="G911" s="421"/>
      <c r="H911" s="421"/>
      <c r="I911" s="421"/>
      <c r="J911" s="421"/>
      <c r="K911" s="421"/>
      <c r="L911" s="421"/>
      <c r="M911" s="423"/>
      <c r="N911" s="340">
        <f>IF(C911&gt;A_Stammdaten!$B$12,0,SUM(E911,F911,H911,J911:K911)-SUM(G911,I911,L911:M911))</f>
        <v>0</v>
      </c>
      <c r="O911" s="421"/>
      <c r="P911" s="421"/>
      <c r="Q911" s="421"/>
      <c r="R911" s="421"/>
      <c r="S911" s="108">
        <f t="shared" si="104"/>
        <v>0</v>
      </c>
      <c r="T911" s="341">
        <f>IF(ISBLANK($B911),0,VLOOKUP($B911,Listen!$A$2:$C$45,2,FALSE))</f>
        <v>0</v>
      </c>
      <c r="U911" s="341">
        <f>IF(ISBLANK($B911),0,VLOOKUP($B911,Listen!$A$2:$C$45,3,FALSE))</f>
        <v>0</v>
      </c>
      <c r="V911" s="342">
        <f t="shared" si="108"/>
        <v>0</v>
      </c>
      <c r="W911" s="342">
        <f t="shared" si="102"/>
        <v>0</v>
      </c>
      <c r="X911" s="342">
        <f t="shared" si="102"/>
        <v>0</v>
      </c>
      <c r="Y911" s="342">
        <f t="shared" si="102"/>
        <v>0</v>
      </c>
      <c r="Z911" s="342">
        <f t="shared" si="102"/>
        <v>0</v>
      </c>
      <c r="AA911" s="342">
        <f t="shared" si="102"/>
        <v>0</v>
      </c>
      <c r="AB911" s="342">
        <f t="shared" si="102"/>
        <v>0</v>
      </c>
      <c r="AC911" s="109">
        <f t="shared" si="105"/>
        <v>0</v>
      </c>
      <c r="AD911" s="109">
        <f>IF(C911=A_Stammdaten!$B$12,E_SAV!$S911-E_SAV!$AE911,HLOOKUP(A_Stammdaten!$B$12-1,$AF$4:$AL$4004,ROW(C911)-3,FALSE)-$AE911)</f>
        <v>0</v>
      </c>
      <c r="AE911" s="109">
        <f>HLOOKUP(A_Stammdaten!$B$12,$AF$4:$AL$4004,ROW(C911)-3,FALSE)</f>
        <v>0</v>
      </c>
      <c r="AF911" s="109">
        <f t="shared" si="103"/>
        <v>0</v>
      </c>
      <c r="AG911" s="109">
        <f t="shared" si="107"/>
        <v>0</v>
      </c>
      <c r="AH911" s="109">
        <f t="shared" si="107"/>
        <v>0</v>
      </c>
      <c r="AI911" s="109">
        <f t="shared" si="107"/>
        <v>0</v>
      </c>
      <c r="AJ911" s="109">
        <f t="shared" si="106"/>
        <v>0</v>
      </c>
      <c r="AK911" s="109">
        <f t="shared" si="106"/>
        <v>0</v>
      </c>
      <c r="AL911" s="109">
        <f t="shared" si="106"/>
        <v>0</v>
      </c>
    </row>
    <row r="912" spans="1:38" x14ac:dyDescent="0.3">
      <c r="A912" s="421"/>
      <c r="B912" s="421"/>
      <c r="C912" s="422"/>
      <c r="D912" s="423"/>
      <c r="E912" s="421"/>
      <c r="F912" s="421"/>
      <c r="G912" s="421"/>
      <c r="H912" s="421"/>
      <c r="I912" s="421"/>
      <c r="J912" s="421"/>
      <c r="K912" s="421"/>
      <c r="L912" s="421"/>
      <c r="M912" s="423"/>
      <c r="N912" s="340">
        <f>IF(C912&gt;A_Stammdaten!$B$12,0,SUM(E912,F912,H912,J912:K912)-SUM(G912,I912,L912:M912))</f>
        <v>0</v>
      </c>
      <c r="O912" s="421"/>
      <c r="P912" s="421"/>
      <c r="Q912" s="421"/>
      <c r="R912" s="421"/>
      <c r="S912" s="108">
        <f t="shared" si="104"/>
        <v>0</v>
      </c>
      <c r="T912" s="341">
        <f>IF(ISBLANK($B912),0,VLOOKUP($B912,Listen!$A$2:$C$45,2,FALSE))</f>
        <v>0</v>
      </c>
      <c r="U912" s="341">
        <f>IF(ISBLANK($B912),0,VLOOKUP($B912,Listen!$A$2:$C$45,3,FALSE))</f>
        <v>0</v>
      </c>
      <c r="V912" s="342">
        <f t="shared" si="108"/>
        <v>0</v>
      </c>
      <c r="W912" s="342">
        <f t="shared" si="102"/>
        <v>0</v>
      </c>
      <c r="X912" s="342">
        <f t="shared" si="102"/>
        <v>0</v>
      </c>
      <c r="Y912" s="342">
        <f t="shared" si="102"/>
        <v>0</v>
      </c>
      <c r="Z912" s="342">
        <f t="shared" si="102"/>
        <v>0</v>
      </c>
      <c r="AA912" s="342">
        <f t="shared" si="102"/>
        <v>0</v>
      </c>
      <c r="AB912" s="342">
        <f t="shared" si="102"/>
        <v>0</v>
      </c>
      <c r="AC912" s="109">
        <f t="shared" si="105"/>
        <v>0</v>
      </c>
      <c r="AD912" s="109">
        <f>IF(C912=A_Stammdaten!$B$12,E_SAV!$S912-E_SAV!$AE912,HLOOKUP(A_Stammdaten!$B$12-1,$AF$4:$AL$4004,ROW(C912)-3,FALSE)-$AE912)</f>
        <v>0</v>
      </c>
      <c r="AE912" s="109">
        <f>HLOOKUP(A_Stammdaten!$B$12,$AF$4:$AL$4004,ROW(C912)-3,FALSE)</f>
        <v>0</v>
      </c>
      <c r="AF912" s="109">
        <f t="shared" si="103"/>
        <v>0</v>
      </c>
      <c r="AG912" s="109">
        <f t="shared" si="107"/>
        <v>0</v>
      </c>
      <c r="AH912" s="109">
        <f t="shared" si="107"/>
        <v>0</v>
      </c>
      <c r="AI912" s="109">
        <f t="shared" si="107"/>
        <v>0</v>
      </c>
      <c r="AJ912" s="109">
        <f t="shared" si="106"/>
        <v>0</v>
      </c>
      <c r="AK912" s="109">
        <f t="shared" si="106"/>
        <v>0</v>
      </c>
      <c r="AL912" s="109">
        <f t="shared" si="106"/>
        <v>0</v>
      </c>
    </row>
    <row r="913" spans="1:38" x14ac:dyDescent="0.3">
      <c r="A913" s="421"/>
      <c r="B913" s="421"/>
      <c r="C913" s="422"/>
      <c r="D913" s="423"/>
      <c r="E913" s="421"/>
      <c r="F913" s="421"/>
      <c r="G913" s="421"/>
      <c r="H913" s="421"/>
      <c r="I913" s="421"/>
      <c r="J913" s="421"/>
      <c r="K913" s="421"/>
      <c r="L913" s="421"/>
      <c r="M913" s="423"/>
      <c r="N913" s="340">
        <f>IF(C913&gt;A_Stammdaten!$B$12,0,SUM(E913,F913,H913,J913:K913)-SUM(G913,I913,L913:M913))</f>
        <v>0</v>
      </c>
      <c r="O913" s="421"/>
      <c r="P913" s="421"/>
      <c r="Q913" s="421"/>
      <c r="R913" s="421"/>
      <c r="S913" s="108">
        <f t="shared" si="104"/>
        <v>0</v>
      </c>
      <c r="T913" s="341">
        <f>IF(ISBLANK($B913),0,VLOOKUP($B913,Listen!$A$2:$C$45,2,FALSE))</f>
        <v>0</v>
      </c>
      <c r="U913" s="341">
        <f>IF(ISBLANK($B913),0,VLOOKUP($B913,Listen!$A$2:$C$45,3,FALSE))</f>
        <v>0</v>
      </c>
      <c r="V913" s="342">
        <f t="shared" si="108"/>
        <v>0</v>
      </c>
      <c r="W913" s="342">
        <f t="shared" si="102"/>
        <v>0</v>
      </c>
      <c r="X913" s="342">
        <f t="shared" si="102"/>
        <v>0</v>
      </c>
      <c r="Y913" s="342">
        <f t="shared" si="102"/>
        <v>0</v>
      </c>
      <c r="Z913" s="342">
        <f t="shared" si="102"/>
        <v>0</v>
      </c>
      <c r="AA913" s="342">
        <f t="shared" si="102"/>
        <v>0</v>
      </c>
      <c r="AB913" s="342">
        <f t="shared" si="102"/>
        <v>0</v>
      </c>
      <c r="AC913" s="109">
        <f t="shared" si="105"/>
        <v>0</v>
      </c>
      <c r="AD913" s="109">
        <f>IF(C913=A_Stammdaten!$B$12,E_SAV!$S913-E_SAV!$AE913,HLOOKUP(A_Stammdaten!$B$12-1,$AF$4:$AL$4004,ROW(C913)-3,FALSE)-$AE913)</f>
        <v>0</v>
      </c>
      <c r="AE913" s="109">
        <f>HLOOKUP(A_Stammdaten!$B$12,$AF$4:$AL$4004,ROW(C913)-3,FALSE)</f>
        <v>0</v>
      </c>
      <c r="AF913" s="109">
        <f t="shared" si="103"/>
        <v>0</v>
      </c>
      <c r="AG913" s="109">
        <f t="shared" si="107"/>
        <v>0</v>
      </c>
      <c r="AH913" s="109">
        <f t="shared" si="107"/>
        <v>0</v>
      </c>
      <c r="AI913" s="109">
        <f t="shared" si="107"/>
        <v>0</v>
      </c>
      <c r="AJ913" s="109">
        <f t="shared" si="106"/>
        <v>0</v>
      </c>
      <c r="AK913" s="109">
        <f t="shared" si="106"/>
        <v>0</v>
      </c>
      <c r="AL913" s="109">
        <f t="shared" si="106"/>
        <v>0</v>
      </c>
    </row>
    <row r="914" spans="1:38" x14ac:dyDescent="0.3">
      <c r="A914" s="421"/>
      <c r="B914" s="421"/>
      <c r="C914" s="422"/>
      <c r="D914" s="423"/>
      <c r="E914" s="421"/>
      <c r="F914" s="421"/>
      <c r="G914" s="421"/>
      <c r="H914" s="421"/>
      <c r="I914" s="421"/>
      <c r="J914" s="421"/>
      <c r="K914" s="421"/>
      <c r="L914" s="421"/>
      <c r="M914" s="423"/>
      <c r="N914" s="340">
        <f>IF(C914&gt;A_Stammdaten!$B$12,0,SUM(E914,F914,H914,J914:K914)-SUM(G914,I914,L914:M914))</f>
        <v>0</v>
      </c>
      <c r="O914" s="421"/>
      <c r="P914" s="421"/>
      <c r="Q914" s="421"/>
      <c r="R914" s="421"/>
      <c r="S914" s="108">
        <f t="shared" si="104"/>
        <v>0</v>
      </c>
      <c r="T914" s="341">
        <f>IF(ISBLANK($B914),0,VLOOKUP($B914,Listen!$A$2:$C$45,2,FALSE))</f>
        <v>0</v>
      </c>
      <c r="U914" s="341">
        <f>IF(ISBLANK($B914),0,VLOOKUP($B914,Listen!$A$2:$C$45,3,FALSE))</f>
        <v>0</v>
      </c>
      <c r="V914" s="342">
        <f t="shared" si="108"/>
        <v>0</v>
      </c>
      <c r="W914" s="342">
        <f t="shared" si="102"/>
        <v>0</v>
      </c>
      <c r="X914" s="342">
        <f t="shared" si="102"/>
        <v>0</v>
      </c>
      <c r="Y914" s="342">
        <f t="shared" si="102"/>
        <v>0</v>
      </c>
      <c r="Z914" s="342">
        <f t="shared" si="102"/>
        <v>0</v>
      </c>
      <c r="AA914" s="342">
        <f t="shared" si="102"/>
        <v>0</v>
      </c>
      <c r="AB914" s="342">
        <f t="shared" si="102"/>
        <v>0</v>
      </c>
      <c r="AC914" s="109">
        <f t="shared" si="105"/>
        <v>0</v>
      </c>
      <c r="AD914" s="109">
        <f>IF(C914=A_Stammdaten!$B$12,E_SAV!$S914-E_SAV!$AE914,HLOOKUP(A_Stammdaten!$B$12-1,$AF$4:$AL$4004,ROW(C914)-3,FALSE)-$AE914)</f>
        <v>0</v>
      </c>
      <c r="AE914" s="109">
        <f>HLOOKUP(A_Stammdaten!$B$12,$AF$4:$AL$4004,ROW(C914)-3,FALSE)</f>
        <v>0</v>
      </c>
      <c r="AF914" s="109">
        <f t="shared" si="103"/>
        <v>0</v>
      </c>
      <c r="AG914" s="109">
        <f t="shared" si="107"/>
        <v>0</v>
      </c>
      <c r="AH914" s="109">
        <f t="shared" si="107"/>
        <v>0</v>
      </c>
      <c r="AI914" s="109">
        <f t="shared" si="107"/>
        <v>0</v>
      </c>
      <c r="AJ914" s="109">
        <f t="shared" si="106"/>
        <v>0</v>
      </c>
      <c r="AK914" s="109">
        <f t="shared" si="106"/>
        <v>0</v>
      </c>
      <c r="AL914" s="109">
        <f t="shared" si="106"/>
        <v>0</v>
      </c>
    </row>
    <row r="915" spans="1:38" x14ac:dyDescent="0.3">
      <c r="A915" s="421"/>
      <c r="B915" s="421"/>
      <c r="C915" s="422"/>
      <c r="D915" s="423"/>
      <c r="E915" s="421"/>
      <c r="F915" s="421"/>
      <c r="G915" s="421"/>
      <c r="H915" s="421"/>
      <c r="I915" s="421"/>
      <c r="J915" s="421"/>
      <c r="K915" s="421"/>
      <c r="L915" s="421"/>
      <c r="M915" s="423"/>
      <c r="N915" s="340">
        <f>IF(C915&gt;A_Stammdaten!$B$12,0,SUM(E915,F915,H915,J915:K915)-SUM(G915,I915,L915:M915))</f>
        <v>0</v>
      </c>
      <c r="O915" s="421"/>
      <c r="P915" s="421"/>
      <c r="Q915" s="421"/>
      <c r="R915" s="421"/>
      <c r="S915" s="108">
        <f t="shared" si="104"/>
        <v>0</v>
      </c>
      <c r="T915" s="341">
        <f>IF(ISBLANK($B915),0,VLOOKUP($B915,Listen!$A$2:$C$45,2,FALSE))</f>
        <v>0</v>
      </c>
      <c r="U915" s="341">
        <f>IF(ISBLANK($B915),0,VLOOKUP($B915,Listen!$A$2:$C$45,3,FALSE))</f>
        <v>0</v>
      </c>
      <c r="V915" s="342">
        <f t="shared" si="108"/>
        <v>0</v>
      </c>
      <c r="W915" s="342">
        <f t="shared" si="102"/>
        <v>0</v>
      </c>
      <c r="X915" s="342">
        <f t="shared" si="102"/>
        <v>0</v>
      </c>
      <c r="Y915" s="342">
        <f t="shared" si="102"/>
        <v>0</v>
      </c>
      <c r="Z915" s="342">
        <f t="shared" si="102"/>
        <v>0</v>
      </c>
      <c r="AA915" s="342">
        <f t="shared" si="102"/>
        <v>0</v>
      </c>
      <c r="AB915" s="342">
        <f t="shared" si="102"/>
        <v>0</v>
      </c>
      <c r="AC915" s="109">
        <f t="shared" si="105"/>
        <v>0</v>
      </c>
      <c r="AD915" s="109">
        <f>IF(C915=A_Stammdaten!$B$12,E_SAV!$S915-E_SAV!$AE915,HLOOKUP(A_Stammdaten!$B$12-1,$AF$4:$AL$4004,ROW(C915)-3,FALSE)-$AE915)</f>
        <v>0</v>
      </c>
      <c r="AE915" s="109">
        <f>HLOOKUP(A_Stammdaten!$B$12,$AF$4:$AL$4004,ROW(C915)-3,FALSE)</f>
        <v>0</v>
      </c>
      <c r="AF915" s="109">
        <f t="shared" si="103"/>
        <v>0</v>
      </c>
      <c r="AG915" s="109">
        <f t="shared" si="107"/>
        <v>0</v>
      </c>
      <c r="AH915" s="109">
        <f t="shared" si="107"/>
        <v>0</v>
      </c>
      <c r="AI915" s="109">
        <f t="shared" si="107"/>
        <v>0</v>
      </c>
      <c r="AJ915" s="109">
        <f t="shared" si="106"/>
        <v>0</v>
      </c>
      <c r="AK915" s="109">
        <f t="shared" si="106"/>
        <v>0</v>
      </c>
      <c r="AL915" s="109">
        <f t="shared" si="106"/>
        <v>0</v>
      </c>
    </row>
    <row r="916" spans="1:38" x14ac:dyDescent="0.3">
      <c r="A916" s="421"/>
      <c r="B916" s="421"/>
      <c r="C916" s="422"/>
      <c r="D916" s="423"/>
      <c r="E916" s="421"/>
      <c r="F916" s="421"/>
      <c r="G916" s="421"/>
      <c r="H916" s="421"/>
      <c r="I916" s="421"/>
      <c r="J916" s="421"/>
      <c r="K916" s="421"/>
      <c r="L916" s="421"/>
      <c r="M916" s="423"/>
      <c r="N916" s="340">
        <f>IF(C916&gt;A_Stammdaten!$B$12,0,SUM(E916,F916,H916,J916:K916)-SUM(G916,I916,L916:M916))</f>
        <v>0</v>
      </c>
      <c r="O916" s="421"/>
      <c r="P916" s="421"/>
      <c r="Q916" s="421"/>
      <c r="R916" s="421"/>
      <c r="S916" s="108">
        <f t="shared" si="104"/>
        <v>0</v>
      </c>
      <c r="T916" s="341">
        <f>IF(ISBLANK($B916),0,VLOOKUP($B916,Listen!$A$2:$C$45,2,FALSE))</f>
        <v>0</v>
      </c>
      <c r="U916" s="341">
        <f>IF(ISBLANK($B916),0,VLOOKUP($B916,Listen!$A$2:$C$45,3,FALSE))</f>
        <v>0</v>
      </c>
      <c r="V916" s="342">
        <f t="shared" si="108"/>
        <v>0</v>
      </c>
      <c r="W916" s="342">
        <f t="shared" si="102"/>
        <v>0</v>
      </c>
      <c r="X916" s="342">
        <f t="shared" si="102"/>
        <v>0</v>
      </c>
      <c r="Y916" s="342">
        <f t="shared" si="102"/>
        <v>0</v>
      </c>
      <c r="Z916" s="342">
        <f t="shared" si="102"/>
        <v>0</v>
      </c>
      <c r="AA916" s="342">
        <f t="shared" si="102"/>
        <v>0</v>
      </c>
      <c r="AB916" s="342">
        <f t="shared" si="102"/>
        <v>0</v>
      </c>
      <c r="AC916" s="109">
        <f t="shared" si="105"/>
        <v>0</v>
      </c>
      <c r="AD916" s="109">
        <f>IF(C916=A_Stammdaten!$B$12,E_SAV!$S916-E_SAV!$AE916,HLOOKUP(A_Stammdaten!$B$12-1,$AF$4:$AL$4004,ROW(C916)-3,FALSE)-$AE916)</f>
        <v>0</v>
      </c>
      <c r="AE916" s="109">
        <f>HLOOKUP(A_Stammdaten!$B$12,$AF$4:$AL$4004,ROW(C916)-3,FALSE)</f>
        <v>0</v>
      </c>
      <c r="AF916" s="109">
        <f t="shared" si="103"/>
        <v>0</v>
      </c>
      <c r="AG916" s="109">
        <f t="shared" si="107"/>
        <v>0</v>
      </c>
      <c r="AH916" s="109">
        <f t="shared" si="107"/>
        <v>0</v>
      </c>
      <c r="AI916" s="109">
        <f t="shared" si="107"/>
        <v>0</v>
      </c>
      <c r="AJ916" s="109">
        <f t="shared" si="106"/>
        <v>0</v>
      </c>
      <c r="AK916" s="109">
        <f t="shared" si="106"/>
        <v>0</v>
      </c>
      <c r="AL916" s="109">
        <f t="shared" si="106"/>
        <v>0</v>
      </c>
    </row>
    <row r="917" spans="1:38" x14ac:dyDescent="0.3">
      <c r="A917" s="421"/>
      <c r="B917" s="421"/>
      <c r="C917" s="422"/>
      <c r="D917" s="423"/>
      <c r="E917" s="421"/>
      <c r="F917" s="421"/>
      <c r="G917" s="421"/>
      <c r="H917" s="421"/>
      <c r="I917" s="421"/>
      <c r="J917" s="421"/>
      <c r="K917" s="421"/>
      <c r="L917" s="421"/>
      <c r="M917" s="423"/>
      <c r="N917" s="340">
        <f>IF(C917&gt;A_Stammdaten!$B$12,0,SUM(E917,F917,H917,J917:K917)-SUM(G917,I917,L917:M917))</f>
        <v>0</v>
      </c>
      <c r="O917" s="421"/>
      <c r="P917" s="421"/>
      <c r="Q917" s="421"/>
      <c r="R917" s="421"/>
      <c r="S917" s="108">
        <f t="shared" si="104"/>
        <v>0</v>
      </c>
      <c r="T917" s="341">
        <f>IF(ISBLANK($B917),0,VLOOKUP($B917,Listen!$A$2:$C$45,2,FALSE))</f>
        <v>0</v>
      </c>
      <c r="U917" s="341">
        <f>IF(ISBLANK($B917),0,VLOOKUP($B917,Listen!$A$2:$C$45,3,FALSE))</f>
        <v>0</v>
      </c>
      <c r="V917" s="342">
        <f t="shared" si="108"/>
        <v>0</v>
      </c>
      <c r="W917" s="342">
        <f t="shared" si="102"/>
        <v>0</v>
      </c>
      <c r="X917" s="342">
        <f t="shared" si="102"/>
        <v>0</v>
      </c>
      <c r="Y917" s="342">
        <f t="shared" si="102"/>
        <v>0</v>
      </c>
      <c r="Z917" s="342">
        <f t="shared" si="102"/>
        <v>0</v>
      </c>
      <c r="AA917" s="342">
        <f t="shared" si="102"/>
        <v>0</v>
      </c>
      <c r="AB917" s="342">
        <f t="shared" si="102"/>
        <v>0</v>
      </c>
      <c r="AC917" s="109">
        <f t="shared" si="105"/>
        <v>0</v>
      </c>
      <c r="AD917" s="109">
        <f>IF(C917=A_Stammdaten!$B$12,E_SAV!$S917-E_SAV!$AE917,HLOOKUP(A_Stammdaten!$B$12-1,$AF$4:$AL$4004,ROW(C917)-3,FALSE)-$AE917)</f>
        <v>0</v>
      </c>
      <c r="AE917" s="109">
        <f>HLOOKUP(A_Stammdaten!$B$12,$AF$4:$AL$4004,ROW(C917)-3,FALSE)</f>
        <v>0</v>
      </c>
      <c r="AF917" s="109">
        <f t="shared" si="103"/>
        <v>0</v>
      </c>
      <c r="AG917" s="109">
        <f t="shared" si="107"/>
        <v>0</v>
      </c>
      <c r="AH917" s="109">
        <f t="shared" si="107"/>
        <v>0</v>
      </c>
      <c r="AI917" s="109">
        <f t="shared" si="107"/>
        <v>0</v>
      </c>
      <c r="AJ917" s="109">
        <f t="shared" si="106"/>
        <v>0</v>
      </c>
      <c r="AK917" s="109">
        <f t="shared" si="106"/>
        <v>0</v>
      </c>
      <c r="AL917" s="109">
        <f t="shared" si="106"/>
        <v>0</v>
      </c>
    </row>
    <row r="918" spans="1:38" x14ac:dyDescent="0.3">
      <c r="A918" s="421"/>
      <c r="B918" s="421"/>
      <c r="C918" s="422"/>
      <c r="D918" s="423"/>
      <c r="E918" s="421"/>
      <c r="F918" s="421"/>
      <c r="G918" s="421"/>
      <c r="H918" s="421"/>
      <c r="I918" s="421"/>
      <c r="J918" s="421"/>
      <c r="K918" s="421"/>
      <c r="L918" s="421"/>
      <c r="M918" s="423"/>
      <c r="N918" s="340">
        <f>IF(C918&gt;A_Stammdaten!$B$12,0,SUM(E918,F918,H918,J918:K918)-SUM(G918,I918,L918:M918))</f>
        <v>0</v>
      </c>
      <c r="O918" s="421"/>
      <c r="P918" s="421"/>
      <c r="Q918" s="421"/>
      <c r="R918" s="421"/>
      <c r="S918" s="108">
        <f t="shared" si="104"/>
        <v>0</v>
      </c>
      <c r="T918" s="341">
        <f>IF(ISBLANK($B918),0,VLOOKUP($B918,Listen!$A$2:$C$45,2,FALSE))</f>
        <v>0</v>
      </c>
      <c r="U918" s="341">
        <f>IF(ISBLANK($B918),0,VLOOKUP($B918,Listen!$A$2:$C$45,3,FALSE))</f>
        <v>0</v>
      </c>
      <c r="V918" s="342">
        <f t="shared" si="108"/>
        <v>0</v>
      </c>
      <c r="W918" s="342">
        <f t="shared" si="102"/>
        <v>0</v>
      </c>
      <c r="X918" s="342">
        <f t="shared" si="102"/>
        <v>0</v>
      </c>
      <c r="Y918" s="342">
        <f t="shared" si="102"/>
        <v>0</v>
      </c>
      <c r="Z918" s="342">
        <f t="shared" si="102"/>
        <v>0</v>
      </c>
      <c r="AA918" s="342">
        <f t="shared" si="102"/>
        <v>0</v>
      </c>
      <c r="AB918" s="342">
        <f t="shared" si="102"/>
        <v>0</v>
      </c>
      <c r="AC918" s="109">
        <f t="shared" si="105"/>
        <v>0</v>
      </c>
      <c r="AD918" s="109">
        <f>IF(C918=A_Stammdaten!$B$12,E_SAV!$S918-E_SAV!$AE918,HLOOKUP(A_Stammdaten!$B$12-1,$AF$4:$AL$4004,ROW(C918)-3,FALSE)-$AE918)</f>
        <v>0</v>
      </c>
      <c r="AE918" s="109">
        <f>HLOOKUP(A_Stammdaten!$B$12,$AF$4:$AL$4004,ROW(C918)-3,FALSE)</f>
        <v>0</v>
      </c>
      <c r="AF918" s="109">
        <f t="shared" si="103"/>
        <v>0</v>
      </c>
      <c r="AG918" s="109">
        <f t="shared" si="107"/>
        <v>0</v>
      </c>
      <c r="AH918" s="109">
        <f t="shared" si="107"/>
        <v>0</v>
      </c>
      <c r="AI918" s="109">
        <f t="shared" si="107"/>
        <v>0</v>
      </c>
      <c r="AJ918" s="109">
        <f t="shared" si="106"/>
        <v>0</v>
      </c>
      <c r="AK918" s="109">
        <f t="shared" si="106"/>
        <v>0</v>
      </c>
      <c r="AL918" s="109">
        <f t="shared" si="106"/>
        <v>0</v>
      </c>
    </row>
    <row r="919" spans="1:38" x14ac:dyDescent="0.3">
      <c r="A919" s="421"/>
      <c r="B919" s="421"/>
      <c r="C919" s="422"/>
      <c r="D919" s="423"/>
      <c r="E919" s="421"/>
      <c r="F919" s="421"/>
      <c r="G919" s="421"/>
      <c r="H919" s="421"/>
      <c r="I919" s="421"/>
      <c r="J919" s="421"/>
      <c r="K919" s="421"/>
      <c r="L919" s="421"/>
      <c r="M919" s="423"/>
      <c r="N919" s="340">
        <f>IF(C919&gt;A_Stammdaten!$B$12,0,SUM(E919,F919,H919,J919:K919)-SUM(G919,I919,L919:M919))</f>
        <v>0</v>
      </c>
      <c r="O919" s="421"/>
      <c r="P919" s="421"/>
      <c r="Q919" s="421"/>
      <c r="R919" s="421"/>
      <c r="S919" s="108">
        <f t="shared" si="104"/>
        <v>0</v>
      </c>
      <c r="T919" s="341">
        <f>IF(ISBLANK($B919),0,VLOOKUP($B919,Listen!$A$2:$C$45,2,FALSE))</f>
        <v>0</v>
      </c>
      <c r="U919" s="341">
        <f>IF(ISBLANK($B919),0,VLOOKUP($B919,Listen!$A$2:$C$45,3,FALSE))</f>
        <v>0</v>
      </c>
      <c r="V919" s="342">
        <f t="shared" si="108"/>
        <v>0</v>
      </c>
      <c r="W919" s="342">
        <f t="shared" si="102"/>
        <v>0</v>
      </c>
      <c r="X919" s="342">
        <f t="shared" si="102"/>
        <v>0</v>
      </c>
      <c r="Y919" s="342">
        <f t="shared" si="102"/>
        <v>0</v>
      </c>
      <c r="Z919" s="342">
        <f t="shared" si="102"/>
        <v>0</v>
      </c>
      <c r="AA919" s="342">
        <f t="shared" si="102"/>
        <v>0</v>
      </c>
      <c r="AB919" s="342">
        <f t="shared" si="102"/>
        <v>0</v>
      </c>
      <c r="AC919" s="109">
        <f t="shared" si="105"/>
        <v>0</v>
      </c>
      <c r="AD919" s="109">
        <f>IF(C919=A_Stammdaten!$B$12,E_SAV!$S919-E_SAV!$AE919,HLOOKUP(A_Stammdaten!$B$12-1,$AF$4:$AL$4004,ROW(C919)-3,FALSE)-$AE919)</f>
        <v>0</v>
      </c>
      <c r="AE919" s="109">
        <f>HLOOKUP(A_Stammdaten!$B$12,$AF$4:$AL$4004,ROW(C919)-3,FALSE)</f>
        <v>0</v>
      </c>
      <c r="AF919" s="109">
        <f t="shared" si="103"/>
        <v>0</v>
      </c>
      <c r="AG919" s="109">
        <f t="shared" si="107"/>
        <v>0</v>
      </c>
      <c r="AH919" s="109">
        <f t="shared" si="107"/>
        <v>0</v>
      </c>
      <c r="AI919" s="109">
        <f t="shared" si="107"/>
        <v>0</v>
      </c>
      <c r="AJ919" s="109">
        <f t="shared" si="106"/>
        <v>0</v>
      </c>
      <c r="AK919" s="109">
        <f t="shared" si="106"/>
        <v>0</v>
      </c>
      <c r="AL919" s="109">
        <f t="shared" si="106"/>
        <v>0</v>
      </c>
    </row>
    <row r="920" spans="1:38" x14ac:dyDescent="0.3">
      <c r="A920" s="421"/>
      <c r="B920" s="421"/>
      <c r="C920" s="422"/>
      <c r="D920" s="423"/>
      <c r="E920" s="421"/>
      <c r="F920" s="421"/>
      <c r="G920" s="421"/>
      <c r="H920" s="421"/>
      <c r="I920" s="421"/>
      <c r="J920" s="421"/>
      <c r="K920" s="421"/>
      <c r="L920" s="421"/>
      <c r="M920" s="423"/>
      <c r="N920" s="340">
        <f>IF(C920&gt;A_Stammdaten!$B$12,0,SUM(E920,F920,H920,J920:K920)-SUM(G920,I920,L920:M920))</f>
        <v>0</v>
      </c>
      <c r="O920" s="421"/>
      <c r="P920" s="421"/>
      <c r="Q920" s="421"/>
      <c r="R920" s="421"/>
      <c r="S920" s="108">
        <f t="shared" si="104"/>
        <v>0</v>
      </c>
      <c r="T920" s="341">
        <f>IF(ISBLANK($B920),0,VLOOKUP($B920,Listen!$A$2:$C$45,2,FALSE))</f>
        <v>0</v>
      </c>
      <c r="U920" s="341">
        <f>IF(ISBLANK($B920),0,VLOOKUP($B920,Listen!$A$2:$C$45,3,FALSE))</f>
        <v>0</v>
      </c>
      <c r="V920" s="342">
        <f t="shared" si="108"/>
        <v>0</v>
      </c>
      <c r="W920" s="342">
        <f t="shared" si="102"/>
        <v>0</v>
      </c>
      <c r="X920" s="342">
        <f t="shared" si="102"/>
        <v>0</v>
      </c>
      <c r="Y920" s="342">
        <f t="shared" si="102"/>
        <v>0</v>
      </c>
      <c r="Z920" s="342">
        <f t="shared" si="102"/>
        <v>0</v>
      </c>
      <c r="AA920" s="342">
        <f t="shared" si="102"/>
        <v>0</v>
      </c>
      <c r="AB920" s="342">
        <f t="shared" si="102"/>
        <v>0</v>
      </c>
      <c r="AC920" s="109">
        <f t="shared" si="105"/>
        <v>0</v>
      </c>
      <c r="AD920" s="109">
        <f>IF(C920=A_Stammdaten!$B$12,E_SAV!$S920-E_SAV!$AE920,HLOOKUP(A_Stammdaten!$B$12-1,$AF$4:$AL$4004,ROW(C920)-3,FALSE)-$AE920)</f>
        <v>0</v>
      </c>
      <c r="AE920" s="109">
        <f>HLOOKUP(A_Stammdaten!$B$12,$AF$4:$AL$4004,ROW(C920)-3,FALSE)</f>
        <v>0</v>
      </c>
      <c r="AF920" s="109">
        <f t="shared" si="103"/>
        <v>0</v>
      </c>
      <c r="AG920" s="109">
        <f t="shared" si="107"/>
        <v>0</v>
      </c>
      <c r="AH920" s="109">
        <f t="shared" si="107"/>
        <v>0</v>
      </c>
      <c r="AI920" s="109">
        <f t="shared" si="107"/>
        <v>0</v>
      </c>
      <c r="AJ920" s="109">
        <f t="shared" si="106"/>
        <v>0</v>
      </c>
      <c r="AK920" s="109">
        <f t="shared" si="106"/>
        <v>0</v>
      </c>
      <c r="AL920" s="109">
        <f t="shared" si="106"/>
        <v>0</v>
      </c>
    </row>
    <row r="921" spans="1:38" x14ac:dyDescent="0.3">
      <c r="A921" s="421"/>
      <c r="B921" s="421"/>
      <c r="C921" s="422"/>
      <c r="D921" s="423"/>
      <c r="E921" s="421"/>
      <c r="F921" s="421"/>
      <c r="G921" s="421"/>
      <c r="H921" s="421"/>
      <c r="I921" s="421"/>
      <c r="J921" s="421"/>
      <c r="K921" s="421"/>
      <c r="L921" s="421"/>
      <c r="M921" s="423"/>
      <c r="N921" s="340">
        <f>IF(C921&gt;A_Stammdaten!$B$12,0,SUM(E921,F921,H921,J921:K921)-SUM(G921,I921,L921:M921))</f>
        <v>0</v>
      </c>
      <c r="O921" s="421"/>
      <c r="P921" s="421"/>
      <c r="Q921" s="421"/>
      <c r="R921" s="421"/>
      <c r="S921" s="108">
        <f t="shared" si="104"/>
        <v>0</v>
      </c>
      <c r="T921" s="341">
        <f>IF(ISBLANK($B921),0,VLOOKUP($B921,Listen!$A$2:$C$45,2,FALSE))</f>
        <v>0</v>
      </c>
      <c r="U921" s="341">
        <f>IF(ISBLANK($B921),0,VLOOKUP($B921,Listen!$A$2:$C$45,3,FALSE))</f>
        <v>0</v>
      </c>
      <c r="V921" s="342">
        <f t="shared" si="108"/>
        <v>0</v>
      </c>
      <c r="W921" s="342">
        <f t="shared" si="102"/>
        <v>0</v>
      </c>
      <c r="X921" s="342">
        <f t="shared" si="102"/>
        <v>0</v>
      </c>
      <c r="Y921" s="342">
        <f t="shared" si="102"/>
        <v>0</v>
      </c>
      <c r="Z921" s="342">
        <f t="shared" si="102"/>
        <v>0</v>
      </c>
      <c r="AA921" s="342">
        <f t="shared" si="102"/>
        <v>0</v>
      </c>
      <c r="AB921" s="342">
        <f t="shared" si="102"/>
        <v>0</v>
      </c>
      <c r="AC921" s="109">
        <f t="shared" si="105"/>
        <v>0</v>
      </c>
      <c r="AD921" s="109">
        <f>IF(C921=A_Stammdaten!$B$12,E_SAV!$S921-E_SAV!$AE921,HLOOKUP(A_Stammdaten!$B$12-1,$AF$4:$AL$4004,ROW(C921)-3,FALSE)-$AE921)</f>
        <v>0</v>
      </c>
      <c r="AE921" s="109">
        <f>HLOOKUP(A_Stammdaten!$B$12,$AF$4:$AL$4004,ROW(C921)-3,FALSE)</f>
        <v>0</v>
      </c>
      <c r="AF921" s="109">
        <f t="shared" si="103"/>
        <v>0</v>
      </c>
      <c r="AG921" s="109">
        <f t="shared" si="107"/>
        <v>0</v>
      </c>
      <c r="AH921" s="109">
        <f t="shared" si="107"/>
        <v>0</v>
      </c>
      <c r="AI921" s="109">
        <f t="shared" si="107"/>
        <v>0</v>
      </c>
      <c r="AJ921" s="109">
        <f t="shared" si="106"/>
        <v>0</v>
      </c>
      <c r="AK921" s="109">
        <f t="shared" si="106"/>
        <v>0</v>
      </c>
      <c r="AL921" s="109">
        <f t="shared" si="106"/>
        <v>0</v>
      </c>
    </row>
    <row r="922" spans="1:38" x14ac:dyDescent="0.3">
      <c r="A922" s="421"/>
      <c r="B922" s="421"/>
      <c r="C922" s="422"/>
      <c r="D922" s="423"/>
      <c r="E922" s="421"/>
      <c r="F922" s="421"/>
      <c r="G922" s="421"/>
      <c r="H922" s="421"/>
      <c r="I922" s="421"/>
      <c r="J922" s="421"/>
      <c r="K922" s="421"/>
      <c r="L922" s="421"/>
      <c r="M922" s="423"/>
      <c r="N922" s="340">
        <f>IF(C922&gt;A_Stammdaten!$B$12,0,SUM(E922,F922,H922,J922:K922)-SUM(G922,I922,L922:M922))</f>
        <v>0</v>
      </c>
      <c r="O922" s="421"/>
      <c r="P922" s="421"/>
      <c r="Q922" s="421"/>
      <c r="R922" s="421"/>
      <c r="S922" s="108">
        <f t="shared" si="104"/>
        <v>0</v>
      </c>
      <c r="T922" s="341">
        <f>IF(ISBLANK($B922),0,VLOOKUP($B922,Listen!$A$2:$C$45,2,FALSE))</f>
        <v>0</v>
      </c>
      <c r="U922" s="341">
        <f>IF(ISBLANK($B922),0,VLOOKUP($B922,Listen!$A$2:$C$45,3,FALSE))</f>
        <v>0</v>
      </c>
      <c r="V922" s="342">
        <f t="shared" si="108"/>
        <v>0</v>
      </c>
      <c r="W922" s="342">
        <f t="shared" si="102"/>
        <v>0</v>
      </c>
      <c r="X922" s="342">
        <f t="shared" si="102"/>
        <v>0</v>
      </c>
      <c r="Y922" s="342">
        <f t="shared" si="102"/>
        <v>0</v>
      </c>
      <c r="Z922" s="342">
        <f t="shared" si="102"/>
        <v>0</v>
      </c>
      <c r="AA922" s="342">
        <f t="shared" si="102"/>
        <v>0</v>
      </c>
      <c r="AB922" s="342">
        <f t="shared" si="102"/>
        <v>0</v>
      </c>
      <c r="AC922" s="109">
        <f t="shared" si="105"/>
        <v>0</v>
      </c>
      <c r="AD922" s="109">
        <f>IF(C922=A_Stammdaten!$B$12,E_SAV!$S922-E_SAV!$AE922,HLOOKUP(A_Stammdaten!$B$12-1,$AF$4:$AL$4004,ROW(C922)-3,FALSE)-$AE922)</f>
        <v>0</v>
      </c>
      <c r="AE922" s="109">
        <f>HLOOKUP(A_Stammdaten!$B$12,$AF$4:$AL$4004,ROW(C922)-3,FALSE)</f>
        <v>0</v>
      </c>
      <c r="AF922" s="109">
        <f t="shared" si="103"/>
        <v>0</v>
      </c>
      <c r="AG922" s="109">
        <f t="shared" si="107"/>
        <v>0</v>
      </c>
      <c r="AH922" s="109">
        <f t="shared" si="107"/>
        <v>0</v>
      </c>
      <c r="AI922" s="109">
        <f t="shared" si="107"/>
        <v>0</v>
      </c>
      <c r="AJ922" s="109">
        <f t="shared" si="106"/>
        <v>0</v>
      </c>
      <c r="AK922" s="109">
        <f t="shared" si="106"/>
        <v>0</v>
      </c>
      <c r="AL922" s="109">
        <f t="shared" si="106"/>
        <v>0</v>
      </c>
    </row>
    <row r="923" spans="1:38" x14ac:dyDescent="0.3">
      <c r="A923" s="421"/>
      <c r="B923" s="421"/>
      <c r="C923" s="422"/>
      <c r="D923" s="423"/>
      <c r="E923" s="421"/>
      <c r="F923" s="421"/>
      <c r="G923" s="421"/>
      <c r="H923" s="421"/>
      <c r="I923" s="421"/>
      <c r="J923" s="421"/>
      <c r="K923" s="421"/>
      <c r="L923" s="421"/>
      <c r="M923" s="423"/>
      <c r="N923" s="340">
        <f>IF(C923&gt;A_Stammdaten!$B$12,0,SUM(E923,F923,H923,J923:K923)-SUM(G923,I923,L923:M923))</f>
        <v>0</v>
      </c>
      <c r="O923" s="421"/>
      <c r="P923" s="421"/>
      <c r="Q923" s="421"/>
      <c r="R923" s="421"/>
      <c r="S923" s="108">
        <f t="shared" si="104"/>
        <v>0</v>
      </c>
      <c r="T923" s="341">
        <f>IF(ISBLANK($B923),0,VLOOKUP($B923,Listen!$A$2:$C$45,2,FALSE))</f>
        <v>0</v>
      </c>
      <c r="U923" s="341">
        <f>IF(ISBLANK($B923),0,VLOOKUP($B923,Listen!$A$2:$C$45,3,FALSE))</f>
        <v>0</v>
      </c>
      <c r="V923" s="342">
        <f t="shared" si="108"/>
        <v>0</v>
      </c>
      <c r="W923" s="342">
        <f t="shared" si="102"/>
        <v>0</v>
      </c>
      <c r="X923" s="342">
        <f t="shared" si="102"/>
        <v>0</v>
      </c>
      <c r="Y923" s="342">
        <f t="shared" si="102"/>
        <v>0</v>
      </c>
      <c r="Z923" s="342">
        <f t="shared" si="102"/>
        <v>0</v>
      </c>
      <c r="AA923" s="342">
        <f t="shared" si="102"/>
        <v>0</v>
      </c>
      <c r="AB923" s="342">
        <f t="shared" si="102"/>
        <v>0</v>
      </c>
      <c r="AC923" s="109">
        <f t="shared" si="105"/>
        <v>0</v>
      </c>
      <c r="AD923" s="109">
        <f>IF(C923=A_Stammdaten!$B$12,E_SAV!$S923-E_SAV!$AE923,HLOOKUP(A_Stammdaten!$B$12-1,$AF$4:$AL$4004,ROW(C923)-3,FALSE)-$AE923)</f>
        <v>0</v>
      </c>
      <c r="AE923" s="109">
        <f>HLOOKUP(A_Stammdaten!$B$12,$AF$4:$AL$4004,ROW(C923)-3,FALSE)</f>
        <v>0</v>
      </c>
      <c r="AF923" s="109">
        <f t="shared" si="103"/>
        <v>0</v>
      </c>
      <c r="AG923" s="109">
        <f t="shared" si="107"/>
        <v>0</v>
      </c>
      <c r="AH923" s="109">
        <f t="shared" si="107"/>
        <v>0</v>
      </c>
      <c r="AI923" s="109">
        <f t="shared" si="107"/>
        <v>0</v>
      </c>
      <c r="AJ923" s="109">
        <f t="shared" si="106"/>
        <v>0</v>
      </c>
      <c r="AK923" s="109">
        <f t="shared" si="106"/>
        <v>0</v>
      </c>
      <c r="AL923" s="109">
        <f t="shared" si="106"/>
        <v>0</v>
      </c>
    </row>
    <row r="924" spans="1:38" x14ac:dyDescent="0.3">
      <c r="A924" s="421"/>
      <c r="B924" s="421"/>
      <c r="C924" s="422"/>
      <c r="D924" s="423"/>
      <c r="E924" s="421"/>
      <c r="F924" s="421"/>
      <c r="G924" s="421"/>
      <c r="H924" s="421"/>
      <c r="I924" s="421"/>
      <c r="J924" s="421"/>
      <c r="K924" s="421"/>
      <c r="L924" s="421"/>
      <c r="M924" s="423"/>
      <c r="N924" s="340">
        <f>IF(C924&gt;A_Stammdaten!$B$12,0,SUM(E924,F924,H924,J924:K924)-SUM(G924,I924,L924:M924))</f>
        <v>0</v>
      </c>
      <c r="O924" s="421"/>
      <c r="P924" s="421"/>
      <c r="Q924" s="421"/>
      <c r="R924" s="421"/>
      <c r="S924" s="108">
        <f t="shared" si="104"/>
        <v>0</v>
      </c>
      <c r="T924" s="341">
        <f>IF(ISBLANK($B924),0,VLOOKUP($B924,Listen!$A$2:$C$45,2,FALSE))</f>
        <v>0</v>
      </c>
      <c r="U924" s="341">
        <f>IF(ISBLANK($B924),0,VLOOKUP($B924,Listen!$A$2:$C$45,3,FALSE))</f>
        <v>0</v>
      </c>
      <c r="V924" s="342">
        <f t="shared" si="108"/>
        <v>0</v>
      </c>
      <c r="W924" s="342">
        <f t="shared" si="102"/>
        <v>0</v>
      </c>
      <c r="X924" s="342">
        <f t="shared" si="102"/>
        <v>0</v>
      </c>
      <c r="Y924" s="342">
        <f t="shared" ref="W924:AB966" si="109">$T924</f>
        <v>0</v>
      </c>
      <c r="Z924" s="342">
        <f t="shared" si="109"/>
        <v>0</v>
      </c>
      <c r="AA924" s="342">
        <f t="shared" si="109"/>
        <v>0</v>
      </c>
      <c r="AB924" s="342">
        <f t="shared" si="109"/>
        <v>0</v>
      </c>
      <c r="AC924" s="109">
        <f t="shared" si="105"/>
        <v>0</v>
      </c>
      <c r="AD924" s="109">
        <f>IF(C924=A_Stammdaten!$B$12,E_SAV!$S924-E_SAV!$AE924,HLOOKUP(A_Stammdaten!$B$12-1,$AF$4:$AL$4004,ROW(C924)-3,FALSE)-$AE924)</f>
        <v>0</v>
      </c>
      <c r="AE924" s="109">
        <f>HLOOKUP(A_Stammdaten!$B$12,$AF$4:$AL$4004,ROW(C924)-3,FALSE)</f>
        <v>0</v>
      </c>
      <c r="AF924" s="109">
        <f t="shared" si="103"/>
        <v>0</v>
      </c>
      <c r="AG924" s="109">
        <f t="shared" si="107"/>
        <v>0</v>
      </c>
      <c r="AH924" s="109">
        <f t="shared" si="107"/>
        <v>0</v>
      </c>
      <c r="AI924" s="109">
        <f t="shared" si="107"/>
        <v>0</v>
      </c>
      <c r="AJ924" s="109">
        <f t="shared" si="106"/>
        <v>0</v>
      </c>
      <c r="AK924" s="109">
        <f t="shared" si="106"/>
        <v>0</v>
      </c>
      <c r="AL924" s="109">
        <f t="shared" si="106"/>
        <v>0</v>
      </c>
    </row>
    <row r="925" spans="1:38" x14ac:dyDescent="0.3">
      <c r="A925" s="421"/>
      <c r="B925" s="421"/>
      <c r="C925" s="422"/>
      <c r="D925" s="423"/>
      <c r="E925" s="421"/>
      <c r="F925" s="421"/>
      <c r="G925" s="421"/>
      <c r="H925" s="421"/>
      <c r="I925" s="421"/>
      <c r="J925" s="421"/>
      <c r="K925" s="421"/>
      <c r="L925" s="421"/>
      <c r="M925" s="423"/>
      <c r="N925" s="340">
        <f>IF(C925&gt;A_Stammdaten!$B$12,0,SUM(E925,F925,H925,J925:K925)-SUM(G925,I925,L925:M925))</f>
        <v>0</v>
      </c>
      <c r="O925" s="421"/>
      <c r="P925" s="421"/>
      <c r="Q925" s="421"/>
      <c r="R925" s="421"/>
      <c r="S925" s="108">
        <f t="shared" si="104"/>
        <v>0</v>
      </c>
      <c r="T925" s="341">
        <f>IF(ISBLANK($B925),0,VLOOKUP($B925,Listen!$A$2:$C$45,2,FALSE))</f>
        <v>0</v>
      </c>
      <c r="U925" s="341">
        <f>IF(ISBLANK($B925),0,VLOOKUP($B925,Listen!$A$2:$C$45,3,FALSE))</f>
        <v>0</v>
      </c>
      <c r="V925" s="342">
        <f t="shared" si="108"/>
        <v>0</v>
      </c>
      <c r="W925" s="342">
        <f t="shared" si="109"/>
        <v>0</v>
      </c>
      <c r="X925" s="342">
        <f t="shared" si="109"/>
        <v>0</v>
      </c>
      <c r="Y925" s="342">
        <f t="shared" si="109"/>
        <v>0</v>
      </c>
      <c r="Z925" s="342">
        <f t="shared" si="109"/>
        <v>0</v>
      </c>
      <c r="AA925" s="342">
        <f t="shared" si="109"/>
        <v>0</v>
      </c>
      <c r="AB925" s="342">
        <f t="shared" si="109"/>
        <v>0</v>
      </c>
      <c r="AC925" s="109">
        <f t="shared" si="105"/>
        <v>0</v>
      </c>
      <c r="AD925" s="109">
        <f>IF(C925=A_Stammdaten!$B$12,E_SAV!$S925-E_SAV!$AE925,HLOOKUP(A_Stammdaten!$B$12-1,$AF$4:$AL$4004,ROW(C925)-3,FALSE)-$AE925)</f>
        <v>0</v>
      </c>
      <c r="AE925" s="109">
        <f>HLOOKUP(A_Stammdaten!$B$12,$AF$4:$AL$4004,ROW(C925)-3,FALSE)</f>
        <v>0</v>
      </c>
      <c r="AF925" s="109">
        <f t="shared" si="103"/>
        <v>0</v>
      </c>
      <c r="AG925" s="109">
        <f t="shared" si="107"/>
        <v>0</v>
      </c>
      <c r="AH925" s="109">
        <f t="shared" si="107"/>
        <v>0</v>
      </c>
      <c r="AI925" s="109">
        <f t="shared" si="107"/>
        <v>0</v>
      </c>
      <c r="AJ925" s="109">
        <f t="shared" si="106"/>
        <v>0</v>
      </c>
      <c r="AK925" s="109">
        <f t="shared" si="106"/>
        <v>0</v>
      </c>
      <c r="AL925" s="109">
        <f t="shared" si="106"/>
        <v>0</v>
      </c>
    </row>
    <row r="926" spans="1:38" x14ac:dyDescent="0.3">
      <c r="A926" s="421"/>
      <c r="B926" s="421"/>
      <c r="C926" s="422"/>
      <c r="D926" s="423"/>
      <c r="E926" s="421"/>
      <c r="F926" s="421"/>
      <c r="G926" s="421"/>
      <c r="H926" s="421"/>
      <c r="I926" s="421"/>
      <c r="J926" s="421"/>
      <c r="K926" s="421"/>
      <c r="L926" s="421"/>
      <c r="M926" s="423"/>
      <c r="N926" s="340">
        <f>IF(C926&gt;A_Stammdaten!$B$12,0,SUM(E926,F926,H926,J926:K926)-SUM(G926,I926,L926:M926))</f>
        <v>0</v>
      </c>
      <c r="O926" s="421"/>
      <c r="P926" s="421"/>
      <c r="Q926" s="421"/>
      <c r="R926" s="421"/>
      <c r="S926" s="108">
        <f t="shared" si="104"/>
        <v>0</v>
      </c>
      <c r="T926" s="341">
        <f>IF(ISBLANK($B926),0,VLOOKUP($B926,Listen!$A$2:$C$45,2,FALSE))</f>
        <v>0</v>
      </c>
      <c r="U926" s="341">
        <f>IF(ISBLANK($B926),0,VLOOKUP($B926,Listen!$A$2:$C$45,3,FALSE))</f>
        <v>0</v>
      </c>
      <c r="V926" s="342">
        <f t="shared" si="108"/>
        <v>0</v>
      </c>
      <c r="W926" s="342">
        <f t="shared" si="109"/>
        <v>0</v>
      </c>
      <c r="X926" s="342">
        <f t="shared" si="109"/>
        <v>0</v>
      </c>
      <c r="Y926" s="342">
        <f t="shared" si="109"/>
        <v>0</v>
      </c>
      <c r="Z926" s="342">
        <f t="shared" si="109"/>
        <v>0</v>
      </c>
      <c r="AA926" s="342">
        <f t="shared" si="109"/>
        <v>0</v>
      </c>
      <c r="AB926" s="342">
        <f t="shared" si="109"/>
        <v>0</v>
      </c>
      <c r="AC926" s="109">
        <f t="shared" si="105"/>
        <v>0</v>
      </c>
      <c r="AD926" s="109">
        <f>IF(C926=A_Stammdaten!$B$12,E_SAV!$S926-E_SAV!$AE926,HLOOKUP(A_Stammdaten!$B$12-1,$AF$4:$AL$4004,ROW(C926)-3,FALSE)-$AE926)</f>
        <v>0</v>
      </c>
      <c r="AE926" s="109">
        <f>HLOOKUP(A_Stammdaten!$B$12,$AF$4:$AL$4004,ROW(C926)-3,FALSE)</f>
        <v>0</v>
      </c>
      <c r="AF926" s="109">
        <f t="shared" si="103"/>
        <v>0</v>
      </c>
      <c r="AG926" s="109">
        <f t="shared" si="107"/>
        <v>0</v>
      </c>
      <c r="AH926" s="109">
        <f t="shared" si="107"/>
        <v>0</v>
      </c>
      <c r="AI926" s="109">
        <f t="shared" si="107"/>
        <v>0</v>
      </c>
      <c r="AJ926" s="109">
        <f t="shared" si="106"/>
        <v>0</v>
      </c>
      <c r="AK926" s="109">
        <f t="shared" si="106"/>
        <v>0</v>
      </c>
      <c r="AL926" s="109">
        <f t="shared" si="106"/>
        <v>0</v>
      </c>
    </row>
    <row r="927" spans="1:38" x14ac:dyDescent="0.3">
      <c r="A927" s="421"/>
      <c r="B927" s="421"/>
      <c r="C927" s="422"/>
      <c r="D927" s="423"/>
      <c r="E927" s="421"/>
      <c r="F927" s="421"/>
      <c r="G927" s="421"/>
      <c r="H927" s="421"/>
      <c r="I927" s="421"/>
      <c r="J927" s="421"/>
      <c r="K927" s="421"/>
      <c r="L927" s="421"/>
      <c r="M927" s="423"/>
      <c r="N927" s="340">
        <f>IF(C927&gt;A_Stammdaten!$B$12,0,SUM(E927,F927,H927,J927:K927)-SUM(G927,I927,L927:M927))</f>
        <v>0</v>
      </c>
      <c r="O927" s="421"/>
      <c r="P927" s="421"/>
      <c r="Q927" s="421"/>
      <c r="R927" s="421"/>
      <c r="S927" s="108">
        <f t="shared" si="104"/>
        <v>0</v>
      </c>
      <c r="T927" s="341">
        <f>IF(ISBLANK($B927),0,VLOOKUP($B927,Listen!$A$2:$C$45,2,FALSE))</f>
        <v>0</v>
      </c>
      <c r="U927" s="341">
        <f>IF(ISBLANK($B927),0,VLOOKUP($B927,Listen!$A$2:$C$45,3,FALSE))</f>
        <v>0</v>
      </c>
      <c r="V927" s="342">
        <f t="shared" si="108"/>
        <v>0</v>
      </c>
      <c r="W927" s="342">
        <f t="shared" si="109"/>
        <v>0</v>
      </c>
      <c r="X927" s="342">
        <f t="shared" si="109"/>
        <v>0</v>
      </c>
      <c r="Y927" s="342">
        <f t="shared" si="109"/>
        <v>0</v>
      </c>
      <c r="Z927" s="342">
        <f t="shared" si="109"/>
        <v>0</v>
      </c>
      <c r="AA927" s="342">
        <f t="shared" si="109"/>
        <v>0</v>
      </c>
      <c r="AB927" s="342">
        <f t="shared" si="109"/>
        <v>0</v>
      </c>
      <c r="AC927" s="109">
        <f t="shared" si="105"/>
        <v>0</v>
      </c>
      <c r="AD927" s="109">
        <f>IF(C927=A_Stammdaten!$B$12,E_SAV!$S927-E_SAV!$AE927,HLOOKUP(A_Stammdaten!$B$12-1,$AF$4:$AL$4004,ROW(C927)-3,FALSE)-$AE927)</f>
        <v>0</v>
      </c>
      <c r="AE927" s="109">
        <f>HLOOKUP(A_Stammdaten!$B$12,$AF$4:$AL$4004,ROW(C927)-3,FALSE)</f>
        <v>0</v>
      </c>
      <c r="AF927" s="109">
        <f t="shared" si="103"/>
        <v>0</v>
      </c>
      <c r="AG927" s="109">
        <f t="shared" si="107"/>
        <v>0</v>
      </c>
      <c r="AH927" s="109">
        <f t="shared" si="107"/>
        <v>0</v>
      </c>
      <c r="AI927" s="109">
        <f t="shared" si="107"/>
        <v>0</v>
      </c>
      <c r="AJ927" s="109">
        <f t="shared" si="106"/>
        <v>0</v>
      </c>
      <c r="AK927" s="109">
        <f t="shared" si="106"/>
        <v>0</v>
      </c>
      <c r="AL927" s="109">
        <f t="shared" si="106"/>
        <v>0</v>
      </c>
    </row>
    <row r="928" spans="1:38" x14ac:dyDescent="0.3">
      <c r="A928" s="421"/>
      <c r="B928" s="421"/>
      <c r="C928" s="422"/>
      <c r="D928" s="423"/>
      <c r="E928" s="421"/>
      <c r="F928" s="421"/>
      <c r="G928" s="421"/>
      <c r="H928" s="421"/>
      <c r="I928" s="421"/>
      <c r="J928" s="421"/>
      <c r="K928" s="421"/>
      <c r="L928" s="421"/>
      <c r="M928" s="423"/>
      <c r="N928" s="340">
        <f>IF(C928&gt;A_Stammdaten!$B$12,0,SUM(E928,F928,H928,J928:K928)-SUM(G928,I928,L928:M928))</f>
        <v>0</v>
      </c>
      <c r="O928" s="421"/>
      <c r="P928" s="421"/>
      <c r="Q928" s="421"/>
      <c r="R928" s="421"/>
      <c r="S928" s="108">
        <f t="shared" si="104"/>
        <v>0</v>
      </c>
      <c r="T928" s="341">
        <f>IF(ISBLANK($B928),0,VLOOKUP($B928,Listen!$A$2:$C$45,2,FALSE))</f>
        <v>0</v>
      </c>
      <c r="U928" s="341">
        <f>IF(ISBLANK($B928),0,VLOOKUP($B928,Listen!$A$2:$C$45,3,FALSE))</f>
        <v>0</v>
      </c>
      <c r="V928" s="342">
        <f t="shared" si="108"/>
        <v>0</v>
      </c>
      <c r="W928" s="342">
        <f t="shared" si="109"/>
        <v>0</v>
      </c>
      <c r="X928" s="342">
        <f t="shared" si="109"/>
        <v>0</v>
      </c>
      <c r="Y928" s="342">
        <f t="shared" si="109"/>
        <v>0</v>
      </c>
      <c r="Z928" s="342">
        <f t="shared" si="109"/>
        <v>0</v>
      </c>
      <c r="AA928" s="342">
        <f t="shared" si="109"/>
        <v>0</v>
      </c>
      <c r="AB928" s="342">
        <f t="shared" si="109"/>
        <v>0</v>
      </c>
      <c r="AC928" s="109">
        <f t="shared" si="105"/>
        <v>0</v>
      </c>
      <c r="AD928" s="109">
        <f>IF(C928=A_Stammdaten!$B$12,E_SAV!$S928-E_SAV!$AE928,HLOOKUP(A_Stammdaten!$B$12-1,$AF$4:$AL$4004,ROW(C928)-3,FALSE)-$AE928)</f>
        <v>0</v>
      </c>
      <c r="AE928" s="109">
        <f>HLOOKUP(A_Stammdaten!$B$12,$AF$4:$AL$4004,ROW(C928)-3,FALSE)</f>
        <v>0</v>
      </c>
      <c r="AF928" s="109">
        <f t="shared" si="103"/>
        <v>0</v>
      </c>
      <c r="AG928" s="109">
        <f t="shared" si="107"/>
        <v>0</v>
      </c>
      <c r="AH928" s="109">
        <f t="shared" si="107"/>
        <v>0</v>
      </c>
      <c r="AI928" s="109">
        <f t="shared" si="107"/>
        <v>0</v>
      </c>
      <c r="AJ928" s="109">
        <f t="shared" si="106"/>
        <v>0</v>
      </c>
      <c r="AK928" s="109">
        <f t="shared" si="106"/>
        <v>0</v>
      </c>
      <c r="AL928" s="109">
        <f t="shared" si="106"/>
        <v>0</v>
      </c>
    </row>
    <row r="929" spans="1:38" x14ac:dyDescent="0.3">
      <c r="A929" s="421"/>
      <c r="B929" s="421"/>
      <c r="C929" s="422"/>
      <c r="D929" s="423"/>
      <c r="E929" s="421"/>
      <c r="F929" s="421"/>
      <c r="G929" s="421"/>
      <c r="H929" s="421"/>
      <c r="I929" s="421"/>
      <c r="J929" s="421"/>
      <c r="K929" s="421"/>
      <c r="L929" s="421"/>
      <c r="M929" s="423"/>
      <c r="N929" s="340">
        <f>IF(C929&gt;A_Stammdaten!$B$12,0,SUM(E929,F929,H929,J929:K929)-SUM(G929,I929,L929:M929))</f>
        <v>0</v>
      </c>
      <c r="O929" s="421"/>
      <c r="P929" s="421"/>
      <c r="Q929" s="421"/>
      <c r="R929" s="421"/>
      <c r="S929" s="108">
        <f t="shared" si="104"/>
        <v>0</v>
      </c>
      <c r="T929" s="341">
        <f>IF(ISBLANK($B929),0,VLOOKUP($B929,Listen!$A$2:$C$45,2,FALSE))</f>
        <v>0</v>
      </c>
      <c r="U929" s="341">
        <f>IF(ISBLANK($B929),0,VLOOKUP($B929,Listen!$A$2:$C$45,3,FALSE))</f>
        <v>0</v>
      </c>
      <c r="V929" s="342">
        <f t="shared" si="108"/>
        <v>0</v>
      </c>
      <c r="W929" s="342">
        <f t="shared" si="109"/>
        <v>0</v>
      </c>
      <c r="X929" s="342">
        <f t="shared" si="109"/>
        <v>0</v>
      </c>
      <c r="Y929" s="342">
        <f t="shared" si="109"/>
        <v>0</v>
      </c>
      <c r="Z929" s="342">
        <f t="shared" si="109"/>
        <v>0</v>
      </c>
      <c r="AA929" s="342">
        <f t="shared" si="109"/>
        <v>0</v>
      </c>
      <c r="AB929" s="342">
        <f t="shared" si="109"/>
        <v>0</v>
      </c>
      <c r="AC929" s="109">
        <f t="shared" si="105"/>
        <v>0</v>
      </c>
      <c r="AD929" s="109">
        <f>IF(C929=A_Stammdaten!$B$12,E_SAV!$S929-E_SAV!$AE929,HLOOKUP(A_Stammdaten!$B$12-1,$AF$4:$AL$4004,ROW(C929)-3,FALSE)-$AE929)</f>
        <v>0</v>
      </c>
      <c r="AE929" s="109">
        <f>HLOOKUP(A_Stammdaten!$B$12,$AF$4:$AL$4004,ROW(C929)-3,FALSE)</f>
        <v>0</v>
      </c>
      <c r="AF929" s="109">
        <f t="shared" si="103"/>
        <v>0</v>
      </c>
      <c r="AG929" s="109">
        <f t="shared" si="107"/>
        <v>0</v>
      </c>
      <c r="AH929" s="109">
        <f t="shared" si="107"/>
        <v>0</v>
      </c>
      <c r="AI929" s="109">
        <f t="shared" si="107"/>
        <v>0</v>
      </c>
      <c r="AJ929" s="109">
        <f t="shared" si="106"/>
        <v>0</v>
      </c>
      <c r="AK929" s="109">
        <f t="shared" si="106"/>
        <v>0</v>
      </c>
      <c r="AL929" s="109">
        <f t="shared" si="106"/>
        <v>0</v>
      </c>
    </row>
    <row r="930" spans="1:38" x14ac:dyDescent="0.3">
      <c r="A930" s="421"/>
      <c r="B930" s="421"/>
      <c r="C930" s="422"/>
      <c r="D930" s="423"/>
      <c r="E930" s="421"/>
      <c r="F930" s="421"/>
      <c r="G930" s="421"/>
      <c r="H930" s="421"/>
      <c r="I930" s="421"/>
      <c r="J930" s="421"/>
      <c r="K930" s="421"/>
      <c r="L930" s="421"/>
      <c r="M930" s="423"/>
      <c r="N930" s="340">
        <f>IF(C930&gt;A_Stammdaten!$B$12,0,SUM(E930,F930,H930,J930:K930)-SUM(G930,I930,L930:M930))</f>
        <v>0</v>
      </c>
      <c r="O930" s="421"/>
      <c r="P930" s="421"/>
      <c r="Q930" s="421"/>
      <c r="R930" s="421"/>
      <c r="S930" s="108">
        <f t="shared" si="104"/>
        <v>0</v>
      </c>
      <c r="T930" s="341">
        <f>IF(ISBLANK($B930),0,VLOOKUP($B930,Listen!$A$2:$C$45,2,FALSE))</f>
        <v>0</v>
      </c>
      <c r="U930" s="341">
        <f>IF(ISBLANK($B930),0,VLOOKUP($B930,Listen!$A$2:$C$45,3,FALSE))</f>
        <v>0</v>
      </c>
      <c r="V930" s="342">
        <f t="shared" si="108"/>
        <v>0</v>
      </c>
      <c r="W930" s="342">
        <f t="shared" si="109"/>
        <v>0</v>
      </c>
      <c r="X930" s="342">
        <f t="shared" si="109"/>
        <v>0</v>
      </c>
      <c r="Y930" s="342">
        <f t="shared" si="109"/>
        <v>0</v>
      </c>
      <c r="Z930" s="342">
        <f t="shared" si="109"/>
        <v>0</v>
      </c>
      <c r="AA930" s="342">
        <f t="shared" si="109"/>
        <v>0</v>
      </c>
      <c r="AB930" s="342">
        <f t="shared" si="109"/>
        <v>0</v>
      </c>
      <c r="AC930" s="109">
        <f t="shared" si="105"/>
        <v>0</v>
      </c>
      <c r="AD930" s="109">
        <f>IF(C930=A_Stammdaten!$B$12,E_SAV!$S930-E_SAV!$AE930,HLOOKUP(A_Stammdaten!$B$12-1,$AF$4:$AL$4004,ROW(C930)-3,FALSE)-$AE930)</f>
        <v>0</v>
      </c>
      <c r="AE930" s="109">
        <f>HLOOKUP(A_Stammdaten!$B$12,$AF$4:$AL$4004,ROW(C930)-3,FALSE)</f>
        <v>0</v>
      </c>
      <c r="AF930" s="109">
        <f t="shared" si="103"/>
        <v>0</v>
      </c>
      <c r="AG930" s="109">
        <f t="shared" si="107"/>
        <v>0</v>
      </c>
      <c r="AH930" s="109">
        <f t="shared" si="107"/>
        <v>0</v>
      </c>
      <c r="AI930" s="109">
        <f t="shared" si="107"/>
        <v>0</v>
      </c>
      <c r="AJ930" s="109">
        <f t="shared" si="106"/>
        <v>0</v>
      </c>
      <c r="AK930" s="109">
        <f t="shared" si="106"/>
        <v>0</v>
      </c>
      <c r="AL930" s="109">
        <f t="shared" si="106"/>
        <v>0</v>
      </c>
    </row>
    <row r="931" spans="1:38" x14ac:dyDescent="0.3">
      <c r="A931" s="421"/>
      <c r="B931" s="421"/>
      <c r="C931" s="422"/>
      <c r="D931" s="423"/>
      <c r="E931" s="421"/>
      <c r="F931" s="421"/>
      <c r="G931" s="421"/>
      <c r="H931" s="421"/>
      <c r="I931" s="421"/>
      <c r="J931" s="421"/>
      <c r="K931" s="421"/>
      <c r="L931" s="421"/>
      <c r="M931" s="423"/>
      <c r="N931" s="340">
        <f>IF(C931&gt;A_Stammdaten!$B$12,0,SUM(E931,F931,H931,J931:K931)-SUM(G931,I931,L931:M931))</f>
        <v>0</v>
      </c>
      <c r="O931" s="421"/>
      <c r="P931" s="421"/>
      <c r="Q931" s="421"/>
      <c r="R931" s="421"/>
      <c r="S931" s="108">
        <f t="shared" si="104"/>
        <v>0</v>
      </c>
      <c r="T931" s="341">
        <f>IF(ISBLANK($B931),0,VLOOKUP($B931,Listen!$A$2:$C$45,2,FALSE))</f>
        <v>0</v>
      </c>
      <c r="U931" s="341">
        <f>IF(ISBLANK($B931),0,VLOOKUP($B931,Listen!$A$2:$C$45,3,FALSE))</f>
        <v>0</v>
      </c>
      <c r="V931" s="342">
        <f t="shared" si="108"/>
        <v>0</v>
      </c>
      <c r="W931" s="342">
        <f t="shared" si="109"/>
        <v>0</v>
      </c>
      <c r="X931" s="342">
        <f t="shared" si="109"/>
        <v>0</v>
      </c>
      <c r="Y931" s="342">
        <f t="shared" si="109"/>
        <v>0</v>
      </c>
      <c r="Z931" s="342">
        <f t="shared" si="109"/>
        <v>0</v>
      </c>
      <c r="AA931" s="342">
        <f t="shared" si="109"/>
        <v>0</v>
      </c>
      <c r="AB931" s="342">
        <f t="shared" si="109"/>
        <v>0</v>
      </c>
      <c r="AC931" s="109">
        <f t="shared" si="105"/>
        <v>0</v>
      </c>
      <c r="AD931" s="109">
        <f>IF(C931=A_Stammdaten!$B$12,E_SAV!$S931-E_SAV!$AE931,HLOOKUP(A_Stammdaten!$B$12-1,$AF$4:$AL$4004,ROW(C931)-3,FALSE)-$AE931)</f>
        <v>0</v>
      </c>
      <c r="AE931" s="109">
        <f>HLOOKUP(A_Stammdaten!$B$12,$AF$4:$AL$4004,ROW(C931)-3,FALSE)</f>
        <v>0</v>
      </c>
      <c r="AF931" s="109">
        <f t="shared" si="103"/>
        <v>0</v>
      </c>
      <c r="AG931" s="109">
        <f t="shared" si="107"/>
        <v>0</v>
      </c>
      <c r="AH931" s="109">
        <f t="shared" si="107"/>
        <v>0</v>
      </c>
      <c r="AI931" s="109">
        <f t="shared" si="107"/>
        <v>0</v>
      </c>
      <c r="AJ931" s="109">
        <f t="shared" si="106"/>
        <v>0</v>
      </c>
      <c r="AK931" s="109">
        <f t="shared" si="106"/>
        <v>0</v>
      </c>
      <c r="AL931" s="109">
        <f t="shared" si="106"/>
        <v>0</v>
      </c>
    </row>
    <row r="932" spans="1:38" x14ac:dyDescent="0.3">
      <c r="A932" s="421"/>
      <c r="B932" s="421"/>
      <c r="C932" s="422"/>
      <c r="D932" s="423"/>
      <c r="E932" s="421"/>
      <c r="F932" s="421"/>
      <c r="G932" s="421"/>
      <c r="H932" s="421"/>
      <c r="I932" s="421"/>
      <c r="J932" s="421"/>
      <c r="K932" s="421"/>
      <c r="L932" s="421"/>
      <c r="M932" s="423"/>
      <c r="N932" s="340">
        <f>IF(C932&gt;A_Stammdaten!$B$12,0,SUM(E932,F932,H932,J932:K932)-SUM(G932,I932,L932:M932))</f>
        <v>0</v>
      </c>
      <c r="O932" s="421"/>
      <c r="P932" s="421"/>
      <c r="Q932" s="421"/>
      <c r="R932" s="421"/>
      <c r="S932" s="108">
        <f t="shared" si="104"/>
        <v>0</v>
      </c>
      <c r="T932" s="341">
        <f>IF(ISBLANK($B932),0,VLOOKUP($B932,Listen!$A$2:$C$45,2,FALSE))</f>
        <v>0</v>
      </c>
      <c r="U932" s="341">
        <f>IF(ISBLANK($B932),0,VLOOKUP($B932,Listen!$A$2:$C$45,3,FALSE))</f>
        <v>0</v>
      </c>
      <c r="V932" s="342">
        <f t="shared" si="108"/>
        <v>0</v>
      </c>
      <c r="W932" s="342">
        <f t="shared" si="109"/>
        <v>0</v>
      </c>
      <c r="X932" s="342">
        <f t="shared" si="109"/>
        <v>0</v>
      </c>
      <c r="Y932" s="342">
        <f t="shared" si="109"/>
        <v>0</v>
      </c>
      <c r="Z932" s="342">
        <f t="shared" si="109"/>
        <v>0</v>
      </c>
      <c r="AA932" s="342">
        <f t="shared" si="109"/>
        <v>0</v>
      </c>
      <c r="AB932" s="342">
        <f t="shared" si="109"/>
        <v>0</v>
      </c>
      <c r="AC932" s="109">
        <f t="shared" si="105"/>
        <v>0</v>
      </c>
      <c r="AD932" s="109">
        <f>IF(C932=A_Stammdaten!$B$12,E_SAV!$S932-E_SAV!$AE932,HLOOKUP(A_Stammdaten!$B$12-1,$AF$4:$AL$4004,ROW(C932)-3,FALSE)-$AE932)</f>
        <v>0</v>
      </c>
      <c r="AE932" s="109">
        <f>HLOOKUP(A_Stammdaten!$B$12,$AF$4:$AL$4004,ROW(C932)-3,FALSE)</f>
        <v>0</v>
      </c>
      <c r="AF932" s="109">
        <f t="shared" si="103"/>
        <v>0</v>
      </c>
      <c r="AG932" s="109">
        <f t="shared" si="107"/>
        <v>0</v>
      </c>
      <c r="AH932" s="109">
        <f t="shared" si="107"/>
        <v>0</v>
      </c>
      <c r="AI932" s="109">
        <f t="shared" si="107"/>
        <v>0</v>
      </c>
      <c r="AJ932" s="109">
        <f t="shared" si="106"/>
        <v>0</v>
      </c>
      <c r="AK932" s="109">
        <f t="shared" si="106"/>
        <v>0</v>
      </c>
      <c r="AL932" s="109">
        <f t="shared" si="106"/>
        <v>0</v>
      </c>
    </row>
    <row r="933" spans="1:38" x14ac:dyDescent="0.3">
      <c r="A933" s="421"/>
      <c r="B933" s="421"/>
      <c r="C933" s="422"/>
      <c r="D933" s="423"/>
      <c r="E933" s="421"/>
      <c r="F933" s="421"/>
      <c r="G933" s="421"/>
      <c r="H933" s="421"/>
      <c r="I933" s="421"/>
      <c r="J933" s="421"/>
      <c r="K933" s="421"/>
      <c r="L933" s="421"/>
      <c r="M933" s="423"/>
      <c r="N933" s="340">
        <f>IF(C933&gt;A_Stammdaten!$B$12,0,SUM(E933,F933,H933,J933:K933)-SUM(G933,I933,L933:M933))</f>
        <v>0</v>
      </c>
      <c r="O933" s="421"/>
      <c r="P933" s="421"/>
      <c r="Q933" s="421"/>
      <c r="R933" s="421"/>
      <c r="S933" s="108">
        <f t="shared" si="104"/>
        <v>0</v>
      </c>
      <c r="T933" s="341">
        <f>IF(ISBLANK($B933),0,VLOOKUP($B933,Listen!$A$2:$C$45,2,FALSE))</f>
        <v>0</v>
      </c>
      <c r="U933" s="341">
        <f>IF(ISBLANK($B933),0,VLOOKUP($B933,Listen!$A$2:$C$45,3,FALSE))</f>
        <v>0</v>
      </c>
      <c r="V933" s="342">
        <f t="shared" si="108"/>
        <v>0</v>
      </c>
      <c r="W933" s="342">
        <f t="shared" si="109"/>
        <v>0</v>
      </c>
      <c r="X933" s="342">
        <f t="shared" si="109"/>
        <v>0</v>
      </c>
      <c r="Y933" s="342">
        <f t="shared" si="109"/>
        <v>0</v>
      </c>
      <c r="Z933" s="342">
        <f t="shared" si="109"/>
        <v>0</v>
      </c>
      <c r="AA933" s="342">
        <f t="shared" si="109"/>
        <v>0</v>
      </c>
      <c r="AB933" s="342">
        <f t="shared" si="109"/>
        <v>0</v>
      </c>
      <c r="AC933" s="109">
        <f t="shared" si="105"/>
        <v>0</v>
      </c>
      <c r="AD933" s="109">
        <f>IF(C933=A_Stammdaten!$B$12,E_SAV!$S933-E_SAV!$AE933,HLOOKUP(A_Stammdaten!$B$12-1,$AF$4:$AL$4004,ROW(C933)-3,FALSE)-$AE933)</f>
        <v>0</v>
      </c>
      <c r="AE933" s="109">
        <f>HLOOKUP(A_Stammdaten!$B$12,$AF$4:$AL$4004,ROW(C933)-3,FALSE)</f>
        <v>0</v>
      </c>
      <c r="AF933" s="109">
        <f t="shared" si="103"/>
        <v>0</v>
      </c>
      <c r="AG933" s="109">
        <f t="shared" si="107"/>
        <v>0</v>
      </c>
      <c r="AH933" s="109">
        <f t="shared" si="107"/>
        <v>0</v>
      </c>
      <c r="AI933" s="109">
        <f t="shared" si="107"/>
        <v>0</v>
      </c>
      <c r="AJ933" s="109">
        <f t="shared" si="106"/>
        <v>0</v>
      </c>
      <c r="AK933" s="109">
        <f t="shared" si="106"/>
        <v>0</v>
      </c>
      <c r="AL933" s="109">
        <f t="shared" si="106"/>
        <v>0</v>
      </c>
    </row>
    <row r="934" spans="1:38" x14ac:dyDescent="0.3">
      <c r="A934" s="421"/>
      <c r="B934" s="421"/>
      <c r="C934" s="422"/>
      <c r="D934" s="423"/>
      <c r="E934" s="421"/>
      <c r="F934" s="421"/>
      <c r="G934" s="421"/>
      <c r="H934" s="421"/>
      <c r="I934" s="421"/>
      <c r="J934" s="421"/>
      <c r="K934" s="421"/>
      <c r="L934" s="421"/>
      <c r="M934" s="423"/>
      <c r="N934" s="340">
        <f>IF(C934&gt;A_Stammdaten!$B$12,0,SUM(E934,F934,H934,J934:K934)-SUM(G934,I934,L934:M934))</f>
        <v>0</v>
      </c>
      <c r="O934" s="421"/>
      <c r="P934" s="421"/>
      <c r="Q934" s="421"/>
      <c r="R934" s="421"/>
      <c r="S934" s="108">
        <f t="shared" si="104"/>
        <v>0</v>
      </c>
      <c r="T934" s="341">
        <f>IF(ISBLANK($B934),0,VLOOKUP($B934,Listen!$A$2:$C$45,2,FALSE))</f>
        <v>0</v>
      </c>
      <c r="U934" s="341">
        <f>IF(ISBLANK($B934),0,VLOOKUP($B934,Listen!$A$2:$C$45,3,FALSE))</f>
        <v>0</v>
      </c>
      <c r="V934" s="342">
        <f t="shared" si="108"/>
        <v>0</v>
      </c>
      <c r="W934" s="342">
        <f t="shared" si="109"/>
        <v>0</v>
      </c>
      <c r="X934" s="342">
        <f t="shared" si="109"/>
        <v>0</v>
      </c>
      <c r="Y934" s="342">
        <f t="shared" si="109"/>
        <v>0</v>
      </c>
      <c r="Z934" s="342">
        <f t="shared" si="109"/>
        <v>0</v>
      </c>
      <c r="AA934" s="342">
        <f t="shared" si="109"/>
        <v>0</v>
      </c>
      <c r="AB934" s="342">
        <f t="shared" si="109"/>
        <v>0</v>
      </c>
      <c r="AC934" s="109">
        <f t="shared" si="105"/>
        <v>0</v>
      </c>
      <c r="AD934" s="109">
        <f>IF(C934=A_Stammdaten!$B$12,E_SAV!$S934-E_SAV!$AE934,HLOOKUP(A_Stammdaten!$B$12-1,$AF$4:$AL$4004,ROW(C934)-3,FALSE)-$AE934)</f>
        <v>0</v>
      </c>
      <c r="AE934" s="109">
        <f>HLOOKUP(A_Stammdaten!$B$12,$AF$4:$AL$4004,ROW(C934)-3,FALSE)</f>
        <v>0</v>
      </c>
      <c r="AF934" s="109">
        <f t="shared" si="103"/>
        <v>0</v>
      </c>
      <c r="AG934" s="109">
        <f t="shared" si="107"/>
        <v>0</v>
      </c>
      <c r="AH934" s="109">
        <f t="shared" si="107"/>
        <v>0</v>
      </c>
      <c r="AI934" s="109">
        <f t="shared" si="107"/>
        <v>0</v>
      </c>
      <c r="AJ934" s="109">
        <f t="shared" si="106"/>
        <v>0</v>
      </c>
      <c r="AK934" s="109">
        <f t="shared" si="106"/>
        <v>0</v>
      </c>
      <c r="AL934" s="109">
        <f t="shared" si="106"/>
        <v>0</v>
      </c>
    </row>
    <row r="935" spans="1:38" x14ac:dyDescent="0.3">
      <c r="A935" s="421"/>
      <c r="B935" s="421"/>
      <c r="C935" s="422"/>
      <c r="D935" s="423"/>
      <c r="E935" s="421"/>
      <c r="F935" s="421"/>
      <c r="G935" s="421"/>
      <c r="H935" s="421"/>
      <c r="I935" s="421"/>
      <c r="J935" s="421"/>
      <c r="K935" s="421"/>
      <c r="L935" s="421"/>
      <c r="M935" s="423"/>
      <c r="N935" s="340">
        <f>IF(C935&gt;A_Stammdaten!$B$12,0,SUM(E935,F935,H935,J935:K935)-SUM(G935,I935,L935:M935))</f>
        <v>0</v>
      </c>
      <c r="O935" s="421"/>
      <c r="P935" s="421"/>
      <c r="Q935" s="421"/>
      <c r="R935" s="421"/>
      <c r="S935" s="108">
        <f t="shared" si="104"/>
        <v>0</v>
      </c>
      <c r="T935" s="341">
        <f>IF(ISBLANK($B935),0,VLOOKUP($B935,Listen!$A$2:$C$45,2,FALSE))</f>
        <v>0</v>
      </c>
      <c r="U935" s="341">
        <f>IF(ISBLANK($B935),0,VLOOKUP($B935,Listen!$A$2:$C$45,3,FALSE))</f>
        <v>0</v>
      </c>
      <c r="V935" s="342">
        <f t="shared" si="108"/>
        <v>0</v>
      </c>
      <c r="W935" s="342">
        <f t="shared" si="109"/>
        <v>0</v>
      </c>
      <c r="X935" s="342">
        <f t="shared" si="109"/>
        <v>0</v>
      </c>
      <c r="Y935" s="342">
        <f t="shared" si="109"/>
        <v>0</v>
      </c>
      <c r="Z935" s="342">
        <f t="shared" si="109"/>
        <v>0</v>
      </c>
      <c r="AA935" s="342">
        <f t="shared" si="109"/>
        <v>0</v>
      </c>
      <c r="AB935" s="342">
        <f t="shared" si="109"/>
        <v>0</v>
      </c>
      <c r="AC935" s="109">
        <f t="shared" si="105"/>
        <v>0</v>
      </c>
      <c r="AD935" s="109">
        <f>IF(C935=A_Stammdaten!$B$12,E_SAV!$S935-E_SAV!$AE935,HLOOKUP(A_Stammdaten!$B$12-1,$AF$4:$AL$4004,ROW(C935)-3,FALSE)-$AE935)</f>
        <v>0</v>
      </c>
      <c r="AE935" s="109">
        <f>HLOOKUP(A_Stammdaten!$B$12,$AF$4:$AL$4004,ROW(C935)-3,FALSE)</f>
        <v>0</v>
      </c>
      <c r="AF935" s="109">
        <f t="shared" si="103"/>
        <v>0</v>
      </c>
      <c r="AG935" s="109">
        <f t="shared" si="107"/>
        <v>0</v>
      </c>
      <c r="AH935" s="109">
        <f t="shared" si="107"/>
        <v>0</v>
      </c>
      <c r="AI935" s="109">
        <f t="shared" si="107"/>
        <v>0</v>
      </c>
      <c r="AJ935" s="109">
        <f t="shared" si="106"/>
        <v>0</v>
      </c>
      <c r="AK935" s="109">
        <f t="shared" si="106"/>
        <v>0</v>
      </c>
      <c r="AL935" s="109">
        <f t="shared" si="106"/>
        <v>0</v>
      </c>
    </row>
    <row r="936" spans="1:38" x14ac:dyDescent="0.3">
      <c r="A936" s="421"/>
      <c r="B936" s="421"/>
      <c r="C936" s="422"/>
      <c r="D936" s="423"/>
      <c r="E936" s="421"/>
      <c r="F936" s="421"/>
      <c r="G936" s="421"/>
      <c r="H936" s="421"/>
      <c r="I936" s="421"/>
      <c r="J936" s="421"/>
      <c r="K936" s="421"/>
      <c r="L936" s="421"/>
      <c r="M936" s="423"/>
      <c r="N936" s="340">
        <f>IF(C936&gt;A_Stammdaten!$B$12,0,SUM(E936,F936,H936,J936:K936)-SUM(G936,I936,L936:M936))</f>
        <v>0</v>
      </c>
      <c r="O936" s="421"/>
      <c r="P936" s="421"/>
      <c r="Q936" s="421"/>
      <c r="R936" s="421"/>
      <c r="S936" s="108">
        <f t="shared" si="104"/>
        <v>0</v>
      </c>
      <c r="T936" s="341">
        <f>IF(ISBLANK($B936),0,VLOOKUP($B936,Listen!$A$2:$C$45,2,FALSE))</f>
        <v>0</v>
      </c>
      <c r="U936" s="341">
        <f>IF(ISBLANK($B936),0,VLOOKUP($B936,Listen!$A$2:$C$45,3,FALSE))</f>
        <v>0</v>
      </c>
      <c r="V936" s="342">
        <f t="shared" si="108"/>
        <v>0</v>
      </c>
      <c r="W936" s="342">
        <f t="shared" si="109"/>
        <v>0</v>
      </c>
      <c r="X936" s="342">
        <f t="shared" si="109"/>
        <v>0</v>
      </c>
      <c r="Y936" s="342">
        <f t="shared" si="109"/>
        <v>0</v>
      </c>
      <c r="Z936" s="342">
        <f t="shared" si="109"/>
        <v>0</v>
      </c>
      <c r="AA936" s="342">
        <f t="shared" si="109"/>
        <v>0</v>
      </c>
      <c r="AB936" s="342">
        <f t="shared" si="109"/>
        <v>0</v>
      </c>
      <c r="AC936" s="109">
        <f t="shared" si="105"/>
        <v>0</v>
      </c>
      <c r="AD936" s="109">
        <f>IF(C936=A_Stammdaten!$B$12,E_SAV!$S936-E_SAV!$AE936,HLOOKUP(A_Stammdaten!$B$12-1,$AF$4:$AL$4004,ROW(C936)-3,FALSE)-$AE936)</f>
        <v>0</v>
      </c>
      <c r="AE936" s="109">
        <f>HLOOKUP(A_Stammdaten!$B$12,$AF$4:$AL$4004,ROW(C936)-3,FALSE)</f>
        <v>0</v>
      </c>
      <c r="AF936" s="109">
        <f t="shared" si="103"/>
        <v>0</v>
      </c>
      <c r="AG936" s="109">
        <f t="shared" si="107"/>
        <v>0</v>
      </c>
      <c r="AH936" s="109">
        <f t="shared" si="107"/>
        <v>0</v>
      </c>
      <c r="AI936" s="109">
        <f t="shared" si="107"/>
        <v>0</v>
      </c>
      <c r="AJ936" s="109">
        <f t="shared" si="106"/>
        <v>0</v>
      </c>
      <c r="AK936" s="109">
        <f t="shared" si="106"/>
        <v>0</v>
      </c>
      <c r="AL936" s="109">
        <f t="shared" si="106"/>
        <v>0</v>
      </c>
    </row>
    <row r="937" spans="1:38" x14ac:dyDescent="0.3">
      <c r="A937" s="421"/>
      <c r="B937" s="421"/>
      <c r="C937" s="422"/>
      <c r="D937" s="423"/>
      <c r="E937" s="421"/>
      <c r="F937" s="421"/>
      <c r="G937" s="421"/>
      <c r="H937" s="421"/>
      <c r="I937" s="421"/>
      <c r="J937" s="421"/>
      <c r="K937" s="421"/>
      <c r="L937" s="421"/>
      <c r="M937" s="423"/>
      <c r="N937" s="340">
        <f>IF(C937&gt;A_Stammdaten!$B$12,0,SUM(E937,F937,H937,J937:K937)-SUM(G937,I937,L937:M937))</f>
        <v>0</v>
      </c>
      <c r="O937" s="421"/>
      <c r="P937" s="421"/>
      <c r="Q937" s="421"/>
      <c r="R937" s="421"/>
      <c r="S937" s="108">
        <f t="shared" si="104"/>
        <v>0</v>
      </c>
      <c r="T937" s="341">
        <f>IF(ISBLANK($B937),0,VLOOKUP($B937,Listen!$A$2:$C$45,2,FALSE))</f>
        <v>0</v>
      </c>
      <c r="U937" s="341">
        <f>IF(ISBLANK($B937),0,VLOOKUP($B937,Listen!$A$2:$C$45,3,FALSE))</f>
        <v>0</v>
      </c>
      <c r="V937" s="342">
        <f t="shared" si="108"/>
        <v>0</v>
      </c>
      <c r="W937" s="342">
        <f t="shared" si="109"/>
        <v>0</v>
      </c>
      <c r="X937" s="342">
        <f t="shared" si="109"/>
        <v>0</v>
      </c>
      <c r="Y937" s="342">
        <f t="shared" si="109"/>
        <v>0</v>
      </c>
      <c r="Z937" s="342">
        <f t="shared" si="109"/>
        <v>0</v>
      </c>
      <c r="AA937" s="342">
        <f t="shared" si="109"/>
        <v>0</v>
      </c>
      <c r="AB937" s="342">
        <f t="shared" si="109"/>
        <v>0</v>
      </c>
      <c r="AC937" s="109">
        <f t="shared" si="105"/>
        <v>0</v>
      </c>
      <c r="AD937" s="109">
        <f>IF(C937=A_Stammdaten!$B$12,E_SAV!$S937-E_SAV!$AE937,HLOOKUP(A_Stammdaten!$B$12-1,$AF$4:$AL$4004,ROW(C937)-3,FALSE)-$AE937)</f>
        <v>0</v>
      </c>
      <c r="AE937" s="109">
        <f>HLOOKUP(A_Stammdaten!$B$12,$AF$4:$AL$4004,ROW(C937)-3,FALSE)</f>
        <v>0</v>
      </c>
      <c r="AF937" s="109">
        <f t="shared" si="103"/>
        <v>0</v>
      </c>
      <c r="AG937" s="109">
        <f t="shared" si="107"/>
        <v>0</v>
      </c>
      <c r="AH937" s="109">
        <f t="shared" si="107"/>
        <v>0</v>
      </c>
      <c r="AI937" s="109">
        <f t="shared" si="107"/>
        <v>0</v>
      </c>
      <c r="AJ937" s="109">
        <f t="shared" si="106"/>
        <v>0</v>
      </c>
      <c r="AK937" s="109">
        <f t="shared" si="106"/>
        <v>0</v>
      </c>
      <c r="AL937" s="109">
        <f t="shared" si="106"/>
        <v>0</v>
      </c>
    </row>
    <row r="938" spans="1:38" x14ac:dyDescent="0.3">
      <c r="A938" s="421"/>
      <c r="B938" s="421"/>
      <c r="C938" s="422"/>
      <c r="D938" s="423"/>
      <c r="E938" s="421"/>
      <c r="F938" s="421"/>
      <c r="G938" s="421"/>
      <c r="H938" s="421"/>
      <c r="I938" s="421"/>
      <c r="J938" s="421"/>
      <c r="K938" s="421"/>
      <c r="L938" s="421"/>
      <c r="M938" s="423"/>
      <c r="N938" s="340">
        <f>IF(C938&gt;A_Stammdaten!$B$12,0,SUM(E938,F938,H938,J938:K938)-SUM(G938,I938,L938:M938))</f>
        <v>0</v>
      </c>
      <c r="O938" s="421"/>
      <c r="P938" s="421"/>
      <c r="Q938" s="421"/>
      <c r="R938" s="421"/>
      <c r="S938" s="108">
        <f t="shared" si="104"/>
        <v>0</v>
      </c>
      <c r="T938" s="341">
        <f>IF(ISBLANK($B938),0,VLOOKUP($B938,Listen!$A$2:$C$45,2,FALSE))</f>
        <v>0</v>
      </c>
      <c r="U938" s="341">
        <f>IF(ISBLANK($B938),0,VLOOKUP($B938,Listen!$A$2:$C$45,3,FALSE))</f>
        <v>0</v>
      </c>
      <c r="V938" s="342">
        <f t="shared" si="108"/>
        <v>0</v>
      </c>
      <c r="W938" s="342">
        <f t="shared" si="109"/>
        <v>0</v>
      </c>
      <c r="X938" s="342">
        <f t="shared" si="109"/>
        <v>0</v>
      </c>
      <c r="Y938" s="342">
        <f t="shared" si="109"/>
        <v>0</v>
      </c>
      <c r="Z938" s="342">
        <f t="shared" si="109"/>
        <v>0</v>
      </c>
      <c r="AA938" s="342">
        <f t="shared" si="109"/>
        <v>0</v>
      </c>
      <c r="AB938" s="342">
        <f t="shared" si="109"/>
        <v>0</v>
      </c>
      <c r="AC938" s="109">
        <f t="shared" si="105"/>
        <v>0</v>
      </c>
      <c r="AD938" s="109">
        <f>IF(C938=A_Stammdaten!$B$12,E_SAV!$S938-E_SAV!$AE938,HLOOKUP(A_Stammdaten!$B$12-1,$AF$4:$AL$4004,ROW(C938)-3,FALSE)-$AE938)</f>
        <v>0</v>
      </c>
      <c r="AE938" s="109">
        <f>HLOOKUP(A_Stammdaten!$B$12,$AF$4:$AL$4004,ROW(C938)-3,FALSE)</f>
        <v>0</v>
      </c>
      <c r="AF938" s="109">
        <f t="shared" si="103"/>
        <v>0</v>
      </c>
      <c r="AG938" s="109">
        <f t="shared" si="107"/>
        <v>0</v>
      </c>
      <c r="AH938" s="109">
        <f t="shared" si="107"/>
        <v>0</v>
      </c>
      <c r="AI938" s="109">
        <f t="shared" si="107"/>
        <v>0</v>
      </c>
      <c r="AJ938" s="109">
        <f t="shared" si="106"/>
        <v>0</v>
      </c>
      <c r="AK938" s="109">
        <f t="shared" si="106"/>
        <v>0</v>
      </c>
      <c r="AL938" s="109">
        <f t="shared" si="106"/>
        <v>0</v>
      </c>
    </row>
    <row r="939" spans="1:38" x14ac:dyDescent="0.3">
      <c r="A939" s="421"/>
      <c r="B939" s="421"/>
      <c r="C939" s="422"/>
      <c r="D939" s="423"/>
      <c r="E939" s="421"/>
      <c r="F939" s="421"/>
      <c r="G939" s="421"/>
      <c r="H939" s="421"/>
      <c r="I939" s="421"/>
      <c r="J939" s="421"/>
      <c r="K939" s="421"/>
      <c r="L939" s="421"/>
      <c r="M939" s="423"/>
      <c r="N939" s="340">
        <f>IF(C939&gt;A_Stammdaten!$B$12,0,SUM(E939,F939,H939,J939:K939)-SUM(G939,I939,L939:M939))</f>
        <v>0</v>
      </c>
      <c r="O939" s="421"/>
      <c r="P939" s="421"/>
      <c r="Q939" s="421"/>
      <c r="R939" s="421"/>
      <c r="S939" s="108">
        <f t="shared" si="104"/>
        <v>0</v>
      </c>
      <c r="T939" s="341">
        <f>IF(ISBLANK($B939),0,VLOOKUP($B939,Listen!$A$2:$C$45,2,FALSE))</f>
        <v>0</v>
      </c>
      <c r="U939" s="341">
        <f>IF(ISBLANK($B939),0,VLOOKUP($B939,Listen!$A$2:$C$45,3,FALSE))</f>
        <v>0</v>
      </c>
      <c r="V939" s="342">
        <f t="shared" si="108"/>
        <v>0</v>
      </c>
      <c r="W939" s="342">
        <f t="shared" si="109"/>
        <v>0</v>
      </c>
      <c r="X939" s="342">
        <f t="shared" si="109"/>
        <v>0</v>
      </c>
      <c r="Y939" s="342">
        <f t="shared" si="109"/>
        <v>0</v>
      </c>
      <c r="Z939" s="342">
        <f t="shared" si="109"/>
        <v>0</v>
      </c>
      <c r="AA939" s="342">
        <f t="shared" si="109"/>
        <v>0</v>
      </c>
      <c r="AB939" s="342">
        <f t="shared" si="109"/>
        <v>0</v>
      </c>
      <c r="AC939" s="109">
        <f t="shared" si="105"/>
        <v>0</v>
      </c>
      <c r="AD939" s="109">
        <f>IF(C939=A_Stammdaten!$B$12,E_SAV!$S939-E_SAV!$AE939,HLOOKUP(A_Stammdaten!$B$12-1,$AF$4:$AL$4004,ROW(C939)-3,FALSE)-$AE939)</f>
        <v>0</v>
      </c>
      <c r="AE939" s="109">
        <f>HLOOKUP(A_Stammdaten!$B$12,$AF$4:$AL$4004,ROW(C939)-3,FALSE)</f>
        <v>0</v>
      </c>
      <c r="AF939" s="109">
        <f t="shared" si="103"/>
        <v>0</v>
      </c>
      <c r="AG939" s="109">
        <f t="shared" si="107"/>
        <v>0</v>
      </c>
      <c r="AH939" s="109">
        <f t="shared" si="107"/>
        <v>0</v>
      </c>
      <c r="AI939" s="109">
        <f t="shared" si="107"/>
        <v>0</v>
      </c>
      <c r="AJ939" s="109">
        <f t="shared" si="106"/>
        <v>0</v>
      </c>
      <c r="AK939" s="109">
        <f t="shared" si="106"/>
        <v>0</v>
      </c>
      <c r="AL939" s="109">
        <f t="shared" si="106"/>
        <v>0</v>
      </c>
    </row>
    <row r="940" spans="1:38" x14ac:dyDescent="0.3">
      <c r="A940" s="421"/>
      <c r="B940" s="421"/>
      <c r="C940" s="422"/>
      <c r="D940" s="423"/>
      <c r="E940" s="421"/>
      <c r="F940" s="421"/>
      <c r="G940" s="421"/>
      <c r="H940" s="421"/>
      <c r="I940" s="421"/>
      <c r="J940" s="421"/>
      <c r="K940" s="421"/>
      <c r="L940" s="421"/>
      <c r="M940" s="423"/>
      <c r="N940" s="340">
        <f>IF(C940&gt;A_Stammdaten!$B$12,0,SUM(E940,F940,H940,J940:K940)-SUM(G940,I940,L940:M940))</f>
        <v>0</v>
      </c>
      <c r="O940" s="421"/>
      <c r="P940" s="421"/>
      <c r="Q940" s="421"/>
      <c r="R940" s="421"/>
      <c r="S940" s="108">
        <f t="shared" si="104"/>
        <v>0</v>
      </c>
      <c r="T940" s="341">
        <f>IF(ISBLANK($B940),0,VLOOKUP($B940,Listen!$A$2:$C$45,2,FALSE))</f>
        <v>0</v>
      </c>
      <c r="U940" s="341">
        <f>IF(ISBLANK($B940),0,VLOOKUP($B940,Listen!$A$2:$C$45,3,FALSE))</f>
        <v>0</v>
      </c>
      <c r="V940" s="342">
        <f t="shared" si="108"/>
        <v>0</v>
      </c>
      <c r="W940" s="342">
        <f t="shared" si="109"/>
        <v>0</v>
      </c>
      <c r="X940" s="342">
        <f t="shared" si="109"/>
        <v>0</v>
      </c>
      <c r="Y940" s="342">
        <f t="shared" si="109"/>
        <v>0</v>
      </c>
      <c r="Z940" s="342">
        <f t="shared" si="109"/>
        <v>0</v>
      </c>
      <c r="AA940" s="342">
        <f t="shared" si="109"/>
        <v>0</v>
      </c>
      <c r="AB940" s="342">
        <f t="shared" si="109"/>
        <v>0</v>
      </c>
      <c r="AC940" s="109">
        <f t="shared" si="105"/>
        <v>0</v>
      </c>
      <c r="AD940" s="109">
        <f>IF(C940=A_Stammdaten!$B$12,E_SAV!$S940-E_SAV!$AE940,HLOOKUP(A_Stammdaten!$B$12-1,$AF$4:$AL$4004,ROW(C940)-3,FALSE)-$AE940)</f>
        <v>0</v>
      </c>
      <c r="AE940" s="109">
        <f>HLOOKUP(A_Stammdaten!$B$12,$AF$4:$AL$4004,ROW(C940)-3,FALSE)</f>
        <v>0</v>
      </c>
      <c r="AF940" s="109">
        <f t="shared" si="103"/>
        <v>0</v>
      </c>
      <c r="AG940" s="109">
        <f t="shared" si="107"/>
        <v>0</v>
      </c>
      <c r="AH940" s="109">
        <f t="shared" si="107"/>
        <v>0</v>
      </c>
      <c r="AI940" s="109">
        <f t="shared" si="107"/>
        <v>0</v>
      </c>
      <c r="AJ940" s="109">
        <f t="shared" si="106"/>
        <v>0</v>
      </c>
      <c r="AK940" s="109">
        <f t="shared" si="106"/>
        <v>0</v>
      </c>
      <c r="AL940" s="109">
        <f t="shared" si="106"/>
        <v>0</v>
      </c>
    </row>
    <row r="941" spans="1:38" x14ac:dyDescent="0.3">
      <c r="A941" s="421"/>
      <c r="B941" s="421"/>
      <c r="C941" s="422"/>
      <c r="D941" s="423"/>
      <c r="E941" s="421"/>
      <c r="F941" s="421"/>
      <c r="G941" s="421"/>
      <c r="H941" s="421"/>
      <c r="I941" s="421"/>
      <c r="J941" s="421"/>
      <c r="K941" s="421"/>
      <c r="L941" s="421"/>
      <c r="M941" s="423"/>
      <c r="N941" s="340">
        <f>IF(C941&gt;A_Stammdaten!$B$12,0,SUM(E941,F941,H941,J941:K941)-SUM(G941,I941,L941:M941))</f>
        <v>0</v>
      </c>
      <c r="O941" s="421"/>
      <c r="P941" s="421"/>
      <c r="Q941" s="421"/>
      <c r="R941" s="421"/>
      <c r="S941" s="108">
        <f t="shared" si="104"/>
        <v>0</v>
      </c>
      <c r="T941" s="341">
        <f>IF(ISBLANK($B941),0,VLOOKUP($B941,Listen!$A$2:$C$45,2,FALSE))</f>
        <v>0</v>
      </c>
      <c r="U941" s="341">
        <f>IF(ISBLANK($B941),0,VLOOKUP($B941,Listen!$A$2:$C$45,3,FALSE))</f>
        <v>0</v>
      </c>
      <c r="V941" s="342">
        <f t="shared" si="108"/>
        <v>0</v>
      </c>
      <c r="W941" s="342">
        <f t="shared" si="109"/>
        <v>0</v>
      </c>
      <c r="X941" s="342">
        <f t="shared" si="109"/>
        <v>0</v>
      </c>
      <c r="Y941" s="342">
        <f t="shared" si="109"/>
        <v>0</v>
      </c>
      <c r="Z941" s="342">
        <f t="shared" si="109"/>
        <v>0</v>
      </c>
      <c r="AA941" s="342">
        <f t="shared" si="109"/>
        <v>0</v>
      </c>
      <c r="AB941" s="342">
        <f t="shared" si="109"/>
        <v>0</v>
      </c>
      <c r="AC941" s="109">
        <f t="shared" si="105"/>
        <v>0</v>
      </c>
      <c r="AD941" s="109">
        <f>IF(C941=A_Stammdaten!$B$12,E_SAV!$S941-E_SAV!$AE941,HLOOKUP(A_Stammdaten!$B$12-1,$AF$4:$AL$4004,ROW(C941)-3,FALSE)-$AE941)</f>
        <v>0</v>
      </c>
      <c r="AE941" s="109">
        <f>HLOOKUP(A_Stammdaten!$B$12,$AF$4:$AL$4004,ROW(C941)-3,FALSE)</f>
        <v>0</v>
      </c>
      <c r="AF941" s="109">
        <f t="shared" si="103"/>
        <v>0</v>
      </c>
      <c r="AG941" s="109">
        <f t="shared" si="107"/>
        <v>0</v>
      </c>
      <c r="AH941" s="109">
        <f t="shared" si="107"/>
        <v>0</v>
      </c>
      <c r="AI941" s="109">
        <f t="shared" si="107"/>
        <v>0</v>
      </c>
      <c r="AJ941" s="109">
        <f t="shared" si="106"/>
        <v>0</v>
      </c>
      <c r="AK941" s="109">
        <f t="shared" si="106"/>
        <v>0</v>
      </c>
      <c r="AL941" s="109">
        <f t="shared" si="106"/>
        <v>0</v>
      </c>
    </row>
    <row r="942" spans="1:38" x14ac:dyDescent="0.3">
      <c r="A942" s="421"/>
      <c r="B942" s="421"/>
      <c r="C942" s="422"/>
      <c r="D942" s="423"/>
      <c r="E942" s="421"/>
      <c r="F942" s="421"/>
      <c r="G942" s="421"/>
      <c r="H942" s="421"/>
      <c r="I942" s="421"/>
      <c r="J942" s="421"/>
      <c r="K942" s="421"/>
      <c r="L942" s="421"/>
      <c r="M942" s="423"/>
      <c r="N942" s="340">
        <f>IF(C942&gt;A_Stammdaten!$B$12,0,SUM(E942,F942,H942,J942:K942)-SUM(G942,I942,L942:M942))</f>
        <v>0</v>
      </c>
      <c r="O942" s="421"/>
      <c r="P942" s="421"/>
      <c r="Q942" s="421"/>
      <c r="R942" s="421"/>
      <c r="S942" s="108">
        <f t="shared" si="104"/>
        <v>0</v>
      </c>
      <c r="T942" s="341">
        <f>IF(ISBLANK($B942),0,VLOOKUP($B942,Listen!$A$2:$C$45,2,FALSE))</f>
        <v>0</v>
      </c>
      <c r="U942" s="341">
        <f>IF(ISBLANK($B942),0,VLOOKUP($B942,Listen!$A$2:$C$45,3,FALSE))</f>
        <v>0</v>
      </c>
      <c r="V942" s="342">
        <f t="shared" si="108"/>
        <v>0</v>
      </c>
      <c r="W942" s="342">
        <f t="shared" si="109"/>
        <v>0</v>
      </c>
      <c r="X942" s="342">
        <f t="shared" si="109"/>
        <v>0</v>
      </c>
      <c r="Y942" s="342">
        <f t="shared" si="109"/>
        <v>0</v>
      </c>
      <c r="Z942" s="342">
        <f t="shared" si="109"/>
        <v>0</v>
      </c>
      <c r="AA942" s="342">
        <f t="shared" si="109"/>
        <v>0</v>
      </c>
      <c r="AB942" s="342">
        <f t="shared" si="109"/>
        <v>0</v>
      </c>
      <c r="AC942" s="109">
        <f t="shared" si="105"/>
        <v>0</v>
      </c>
      <c r="AD942" s="109">
        <f>IF(C942=A_Stammdaten!$B$12,E_SAV!$S942-E_SAV!$AE942,HLOOKUP(A_Stammdaten!$B$12-1,$AF$4:$AL$4004,ROW(C942)-3,FALSE)-$AE942)</f>
        <v>0</v>
      </c>
      <c r="AE942" s="109">
        <f>HLOOKUP(A_Stammdaten!$B$12,$AF$4:$AL$4004,ROW(C942)-3,FALSE)</f>
        <v>0</v>
      </c>
      <c r="AF942" s="109">
        <f t="shared" si="103"/>
        <v>0</v>
      </c>
      <c r="AG942" s="109">
        <f t="shared" si="107"/>
        <v>0</v>
      </c>
      <c r="AH942" s="109">
        <f t="shared" si="107"/>
        <v>0</v>
      </c>
      <c r="AI942" s="109">
        <f t="shared" si="107"/>
        <v>0</v>
      </c>
      <c r="AJ942" s="109">
        <f t="shared" si="106"/>
        <v>0</v>
      </c>
      <c r="AK942" s="109">
        <f t="shared" si="106"/>
        <v>0</v>
      </c>
      <c r="AL942" s="109">
        <f t="shared" si="106"/>
        <v>0</v>
      </c>
    </row>
    <row r="943" spans="1:38" x14ac:dyDescent="0.3">
      <c r="A943" s="421"/>
      <c r="B943" s="421"/>
      <c r="C943" s="422"/>
      <c r="D943" s="423"/>
      <c r="E943" s="421"/>
      <c r="F943" s="421"/>
      <c r="G943" s="421"/>
      <c r="H943" s="421"/>
      <c r="I943" s="421"/>
      <c r="J943" s="421"/>
      <c r="K943" s="421"/>
      <c r="L943" s="421"/>
      <c r="M943" s="423"/>
      <c r="N943" s="340">
        <f>IF(C943&gt;A_Stammdaten!$B$12,0,SUM(E943,F943,H943,J943:K943)-SUM(G943,I943,L943:M943))</f>
        <v>0</v>
      </c>
      <c r="O943" s="421"/>
      <c r="P943" s="421"/>
      <c r="Q943" s="421"/>
      <c r="R943" s="421"/>
      <c r="S943" s="108">
        <f t="shared" si="104"/>
        <v>0</v>
      </c>
      <c r="T943" s="341">
        <f>IF(ISBLANK($B943),0,VLOOKUP($B943,Listen!$A$2:$C$45,2,FALSE))</f>
        <v>0</v>
      </c>
      <c r="U943" s="341">
        <f>IF(ISBLANK($B943),0,VLOOKUP($B943,Listen!$A$2:$C$45,3,FALSE))</f>
        <v>0</v>
      </c>
      <c r="V943" s="342">
        <f t="shared" si="108"/>
        <v>0</v>
      </c>
      <c r="W943" s="342">
        <f t="shared" si="109"/>
        <v>0</v>
      </c>
      <c r="X943" s="342">
        <f t="shared" si="109"/>
        <v>0</v>
      </c>
      <c r="Y943" s="342">
        <f t="shared" si="109"/>
        <v>0</v>
      </c>
      <c r="Z943" s="342">
        <f t="shared" si="109"/>
        <v>0</v>
      </c>
      <c r="AA943" s="342">
        <f t="shared" si="109"/>
        <v>0</v>
      </c>
      <c r="AB943" s="342">
        <f t="shared" si="109"/>
        <v>0</v>
      </c>
      <c r="AC943" s="109">
        <f t="shared" si="105"/>
        <v>0</v>
      </c>
      <c r="AD943" s="109">
        <f>IF(C943=A_Stammdaten!$B$12,E_SAV!$S943-E_SAV!$AE943,HLOOKUP(A_Stammdaten!$B$12-1,$AF$4:$AL$4004,ROW(C943)-3,FALSE)-$AE943)</f>
        <v>0</v>
      </c>
      <c r="AE943" s="109">
        <f>HLOOKUP(A_Stammdaten!$B$12,$AF$4:$AL$4004,ROW(C943)-3,FALSE)</f>
        <v>0</v>
      </c>
      <c r="AF943" s="109">
        <f t="shared" si="103"/>
        <v>0</v>
      </c>
      <c r="AG943" s="109">
        <f t="shared" si="107"/>
        <v>0</v>
      </c>
      <c r="AH943" s="109">
        <f t="shared" si="107"/>
        <v>0</v>
      </c>
      <c r="AI943" s="109">
        <f t="shared" si="107"/>
        <v>0</v>
      </c>
      <c r="AJ943" s="109">
        <f t="shared" si="106"/>
        <v>0</v>
      </c>
      <c r="AK943" s="109">
        <f t="shared" si="106"/>
        <v>0</v>
      </c>
      <c r="AL943" s="109">
        <f t="shared" si="106"/>
        <v>0</v>
      </c>
    </row>
    <row r="944" spans="1:38" x14ac:dyDescent="0.3">
      <c r="A944" s="421"/>
      <c r="B944" s="421"/>
      <c r="C944" s="422"/>
      <c r="D944" s="423"/>
      <c r="E944" s="421"/>
      <c r="F944" s="421"/>
      <c r="G944" s="421"/>
      <c r="H944" s="421"/>
      <c r="I944" s="421"/>
      <c r="J944" s="421"/>
      <c r="K944" s="421"/>
      <c r="L944" s="421"/>
      <c r="M944" s="423"/>
      <c r="N944" s="340">
        <f>IF(C944&gt;A_Stammdaten!$B$12,0,SUM(E944,F944,H944,J944:K944)-SUM(G944,I944,L944:M944))</f>
        <v>0</v>
      </c>
      <c r="O944" s="421"/>
      <c r="P944" s="421"/>
      <c r="Q944" s="421"/>
      <c r="R944" s="421"/>
      <c r="S944" s="108">
        <f t="shared" si="104"/>
        <v>0</v>
      </c>
      <c r="T944" s="341">
        <f>IF(ISBLANK($B944),0,VLOOKUP($B944,Listen!$A$2:$C$45,2,FALSE))</f>
        <v>0</v>
      </c>
      <c r="U944" s="341">
        <f>IF(ISBLANK($B944),0,VLOOKUP($B944,Listen!$A$2:$C$45,3,FALSE))</f>
        <v>0</v>
      </c>
      <c r="V944" s="342">
        <f t="shared" si="108"/>
        <v>0</v>
      </c>
      <c r="W944" s="342">
        <f t="shared" si="109"/>
        <v>0</v>
      </c>
      <c r="X944" s="342">
        <f t="shared" si="109"/>
        <v>0</v>
      </c>
      <c r="Y944" s="342">
        <f t="shared" si="109"/>
        <v>0</v>
      </c>
      <c r="Z944" s="342">
        <f t="shared" si="109"/>
        <v>0</v>
      </c>
      <c r="AA944" s="342">
        <f t="shared" si="109"/>
        <v>0</v>
      </c>
      <c r="AB944" s="342">
        <f t="shared" si="109"/>
        <v>0</v>
      </c>
      <c r="AC944" s="109">
        <f t="shared" si="105"/>
        <v>0</v>
      </c>
      <c r="AD944" s="109">
        <f>IF(C944=A_Stammdaten!$B$12,E_SAV!$S944-E_SAV!$AE944,HLOOKUP(A_Stammdaten!$B$12-1,$AF$4:$AL$4004,ROW(C944)-3,FALSE)-$AE944)</f>
        <v>0</v>
      </c>
      <c r="AE944" s="109">
        <f>HLOOKUP(A_Stammdaten!$B$12,$AF$4:$AL$4004,ROW(C944)-3,FALSE)</f>
        <v>0</v>
      </c>
      <c r="AF944" s="109">
        <f t="shared" si="103"/>
        <v>0</v>
      </c>
      <c r="AG944" s="109">
        <f t="shared" si="107"/>
        <v>0</v>
      </c>
      <c r="AH944" s="109">
        <f t="shared" si="107"/>
        <v>0</v>
      </c>
      <c r="AI944" s="109">
        <f t="shared" si="107"/>
        <v>0</v>
      </c>
      <c r="AJ944" s="109">
        <f t="shared" si="106"/>
        <v>0</v>
      </c>
      <c r="AK944" s="109">
        <f t="shared" si="106"/>
        <v>0</v>
      </c>
      <c r="AL944" s="109">
        <f t="shared" si="106"/>
        <v>0</v>
      </c>
    </row>
    <row r="945" spans="1:38" x14ac:dyDescent="0.3">
      <c r="A945" s="421"/>
      <c r="B945" s="421"/>
      <c r="C945" s="422"/>
      <c r="D945" s="423"/>
      <c r="E945" s="421"/>
      <c r="F945" s="421"/>
      <c r="G945" s="421"/>
      <c r="H945" s="421"/>
      <c r="I945" s="421"/>
      <c r="J945" s="421"/>
      <c r="K945" s="421"/>
      <c r="L945" s="421"/>
      <c r="M945" s="423"/>
      <c r="N945" s="340">
        <f>IF(C945&gt;A_Stammdaten!$B$12,0,SUM(E945,F945,H945,J945:K945)-SUM(G945,I945,L945:M945))</f>
        <v>0</v>
      </c>
      <c r="O945" s="421"/>
      <c r="P945" s="421"/>
      <c r="Q945" s="421"/>
      <c r="R945" s="421"/>
      <c r="S945" s="108">
        <f t="shared" si="104"/>
        <v>0</v>
      </c>
      <c r="T945" s="341">
        <f>IF(ISBLANK($B945),0,VLOOKUP($B945,Listen!$A$2:$C$45,2,FALSE))</f>
        <v>0</v>
      </c>
      <c r="U945" s="341">
        <f>IF(ISBLANK($B945),0,VLOOKUP($B945,Listen!$A$2:$C$45,3,FALSE))</f>
        <v>0</v>
      </c>
      <c r="V945" s="342">
        <f t="shared" si="108"/>
        <v>0</v>
      </c>
      <c r="W945" s="342">
        <f t="shared" si="109"/>
        <v>0</v>
      </c>
      <c r="X945" s="342">
        <f t="shared" si="109"/>
        <v>0</v>
      </c>
      <c r="Y945" s="342">
        <f t="shared" si="109"/>
        <v>0</v>
      </c>
      <c r="Z945" s="342">
        <f t="shared" si="109"/>
        <v>0</v>
      </c>
      <c r="AA945" s="342">
        <f t="shared" si="109"/>
        <v>0</v>
      </c>
      <c r="AB945" s="342">
        <f t="shared" si="109"/>
        <v>0</v>
      </c>
      <c r="AC945" s="109">
        <f t="shared" si="105"/>
        <v>0</v>
      </c>
      <c r="AD945" s="109">
        <f>IF(C945=A_Stammdaten!$B$12,E_SAV!$S945-E_SAV!$AE945,HLOOKUP(A_Stammdaten!$B$12-1,$AF$4:$AL$4004,ROW(C945)-3,FALSE)-$AE945)</f>
        <v>0</v>
      </c>
      <c r="AE945" s="109">
        <f>HLOOKUP(A_Stammdaten!$B$12,$AF$4:$AL$4004,ROW(C945)-3,FALSE)</f>
        <v>0</v>
      </c>
      <c r="AF945" s="109">
        <f t="shared" si="103"/>
        <v>0</v>
      </c>
      <c r="AG945" s="109">
        <f t="shared" si="107"/>
        <v>0</v>
      </c>
      <c r="AH945" s="109">
        <f t="shared" si="107"/>
        <v>0</v>
      </c>
      <c r="AI945" s="109">
        <f t="shared" si="107"/>
        <v>0</v>
      </c>
      <c r="AJ945" s="109">
        <f t="shared" si="106"/>
        <v>0</v>
      </c>
      <c r="AK945" s="109">
        <f t="shared" si="106"/>
        <v>0</v>
      </c>
      <c r="AL945" s="109">
        <f t="shared" si="106"/>
        <v>0</v>
      </c>
    </row>
    <row r="946" spans="1:38" x14ac:dyDescent="0.3">
      <c r="A946" s="421"/>
      <c r="B946" s="421"/>
      <c r="C946" s="422"/>
      <c r="D946" s="423"/>
      <c r="E946" s="421"/>
      <c r="F946" s="421"/>
      <c r="G946" s="421"/>
      <c r="H946" s="421"/>
      <c r="I946" s="421"/>
      <c r="J946" s="421"/>
      <c r="K946" s="421"/>
      <c r="L946" s="421"/>
      <c r="M946" s="423"/>
      <c r="N946" s="340">
        <f>IF(C946&gt;A_Stammdaten!$B$12,0,SUM(E946,F946,H946,J946:K946)-SUM(G946,I946,L946:M946))</f>
        <v>0</v>
      </c>
      <c r="O946" s="421"/>
      <c r="P946" s="421"/>
      <c r="Q946" s="421"/>
      <c r="R946" s="421"/>
      <c r="S946" s="108">
        <f t="shared" si="104"/>
        <v>0</v>
      </c>
      <c r="T946" s="341">
        <f>IF(ISBLANK($B946),0,VLOOKUP($B946,Listen!$A$2:$C$45,2,FALSE))</f>
        <v>0</v>
      </c>
      <c r="U946" s="341">
        <f>IF(ISBLANK($B946),0,VLOOKUP($B946,Listen!$A$2:$C$45,3,FALSE))</f>
        <v>0</v>
      </c>
      <c r="V946" s="342">
        <f t="shared" si="108"/>
        <v>0</v>
      </c>
      <c r="W946" s="342">
        <f t="shared" si="109"/>
        <v>0</v>
      </c>
      <c r="X946" s="342">
        <f t="shared" si="109"/>
        <v>0</v>
      </c>
      <c r="Y946" s="342">
        <f t="shared" si="109"/>
        <v>0</v>
      </c>
      <c r="Z946" s="342">
        <f t="shared" si="109"/>
        <v>0</v>
      </c>
      <c r="AA946" s="342">
        <f t="shared" si="109"/>
        <v>0</v>
      </c>
      <c r="AB946" s="342">
        <f t="shared" si="109"/>
        <v>0</v>
      </c>
      <c r="AC946" s="109">
        <f t="shared" si="105"/>
        <v>0</v>
      </c>
      <c r="AD946" s="109">
        <f>IF(C946=A_Stammdaten!$B$12,E_SAV!$S946-E_SAV!$AE946,HLOOKUP(A_Stammdaten!$B$12-1,$AF$4:$AL$4004,ROW(C946)-3,FALSE)-$AE946)</f>
        <v>0</v>
      </c>
      <c r="AE946" s="109">
        <f>HLOOKUP(A_Stammdaten!$B$12,$AF$4:$AL$4004,ROW(C946)-3,FALSE)</f>
        <v>0</v>
      </c>
      <c r="AF946" s="109">
        <f t="shared" si="103"/>
        <v>0</v>
      </c>
      <c r="AG946" s="109">
        <f t="shared" si="107"/>
        <v>0</v>
      </c>
      <c r="AH946" s="109">
        <f t="shared" si="107"/>
        <v>0</v>
      </c>
      <c r="AI946" s="109">
        <f t="shared" si="107"/>
        <v>0</v>
      </c>
      <c r="AJ946" s="109">
        <f t="shared" si="106"/>
        <v>0</v>
      </c>
      <c r="AK946" s="109">
        <f t="shared" si="106"/>
        <v>0</v>
      </c>
      <c r="AL946" s="109">
        <f t="shared" si="106"/>
        <v>0</v>
      </c>
    </row>
    <row r="947" spans="1:38" x14ac:dyDescent="0.3">
      <c r="A947" s="421"/>
      <c r="B947" s="421"/>
      <c r="C947" s="422"/>
      <c r="D947" s="423"/>
      <c r="E947" s="421"/>
      <c r="F947" s="421"/>
      <c r="G947" s="421"/>
      <c r="H947" s="421"/>
      <c r="I947" s="421"/>
      <c r="J947" s="421"/>
      <c r="K947" s="421"/>
      <c r="L947" s="421"/>
      <c r="M947" s="423"/>
      <c r="N947" s="340">
        <f>IF(C947&gt;A_Stammdaten!$B$12,0,SUM(E947,F947,H947,J947:K947)-SUM(G947,I947,L947:M947))</f>
        <v>0</v>
      </c>
      <c r="O947" s="421"/>
      <c r="P947" s="421"/>
      <c r="Q947" s="421"/>
      <c r="R947" s="421"/>
      <c r="S947" s="108">
        <f t="shared" si="104"/>
        <v>0</v>
      </c>
      <c r="T947" s="341">
        <f>IF(ISBLANK($B947),0,VLOOKUP($B947,Listen!$A$2:$C$45,2,FALSE))</f>
        <v>0</v>
      </c>
      <c r="U947" s="341">
        <f>IF(ISBLANK($B947),0,VLOOKUP($B947,Listen!$A$2:$C$45,3,FALSE))</f>
        <v>0</v>
      </c>
      <c r="V947" s="342">
        <f t="shared" si="108"/>
        <v>0</v>
      </c>
      <c r="W947" s="342">
        <f t="shared" si="109"/>
        <v>0</v>
      </c>
      <c r="X947" s="342">
        <f t="shared" si="109"/>
        <v>0</v>
      </c>
      <c r="Y947" s="342">
        <f t="shared" si="109"/>
        <v>0</v>
      </c>
      <c r="Z947" s="342">
        <f t="shared" si="109"/>
        <v>0</v>
      </c>
      <c r="AA947" s="342">
        <f t="shared" si="109"/>
        <v>0</v>
      </c>
      <c r="AB947" s="342">
        <f t="shared" si="109"/>
        <v>0</v>
      </c>
      <c r="AC947" s="109">
        <f t="shared" si="105"/>
        <v>0</v>
      </c>
      <c r="AD947" s="109">
        <f>IF(C947=A_Stammdaten!$B$12,E_SAV!$S947-E_SAV!$AE947,HLOOKUP(A_Stammdaten!$B$12-1,$AF$4:$AL$4004,ROW(C947)-3,FALSE)-$AE947)</f>
        <v>0</v>
      </c>
      <c r="AE947" s="109">
        <f>HLOOKUP(A_Stammdaten!$B$12,$AF$4:$AL$4004,ROW(C947)-3,FALSE)</f>
        <v>0</v>
      </c>
      <c r="AF947" s="109">
        <f t="shared" si="103"/>
        <v>0</v>
      </c>
      <c r="AG947" s="109">
        <f t="shared" si="107"/>
        <v>0</v>
      </c>
      <c r="AH947" s="109">
        <f t="shared" si="107"/>
        <v>0</v>
      </c>
      <c r="AI947" s="109">
        <f t="shared" si="107"/>
        <v>0</v>
      </c>
      <c r="AJ947" s="109">
        <f t="shared" si="106"/>
        <v>0</v>
      </c>
      <c r="AK947" s="109">
        <f t="shared" si="106"/>
        <v>0</v>
      </c>
      <c r="AL947" s="109">
        <f t="shared" si="106"/>
        <v>0</v>
      </c>
    </row>
    <row r="948" spans="1:38" x14ac:dyDescent="0.3">
      <c r="A948" s="421"/>
      <c r="B948" s="421"/>
      <c r="C948" s="422"/>
      <c r="D948" s="423"/>
      <c r="E948" s="421"/>
      <c r="F948" s="421"/>
      <c r="G948" s="421"/>
      <c r="H948" s="421"/>
      <c r="I948" s="421"/>
      <c r="J948" s="421"/>
      <c r="K948" s="421"/>
      <c r="L948" s="421"/>
      <c r="M948" s="423"/>
      <c r="N948" s="340">
        <f>IF(C948&gt;A_Stammdaten!$B$12,0,SUM(E948,F948,H948,J948:K948)-SUM(G948,I948,L948:M948))</f>
        <v>0</v>
      </c>
      <c r="O948" s="421"/>
      <c r="P948" s="421"/>
      <c r="Q948" s="421"/>
      <c r="R948" s="421"/>
      <c r="S948" s="108">
        <f t="shared" si="104"/>
        <v>0</v>
      </c>
      <c r="T948" s="341">
        <f>IF(ISBLANK($B948),0,VLOOKUP($B948,Listen!$A$2:$C$45,2,FALSE))</f>
        <v>0</v>
      </c>
      <c r="U948" s="341">
        <f>IF(ISBLANK($B948),0,VLOOKUP($B948,Listen!$A$2:$C$45,3,FALSE))</f>
        <v>0</v>
      </c>
      <c r="V948" s="342">
        <f t="shared" si="108"/>
        <v>0</v>
      </c>
      <c r="W948" s="342">
        <f t="shared" si="109"/>
        <v>0</v>
      </c>
      <c r="X948" s="342">
        <f t="shared" si="109"/>
        <v>0</v>
      </c>
      <c r="Y948" s="342">
        <f t="shared" si="109"/>
        <v>0</v>
      </c>
      <c r="Z948" s="342">
        <f t="shared" si="109"/>
        <v>0</v>
      </c>
      <c r="AA948" s="342">
        <f t="shared" si="109"/>
        <v>0</v>
      </c>
      <c r="AB948" s="342">
        <f t="shared" si="109"/>
        <v>0</v>
      </c>
      <c r="AC948" s="109">
        <f t="shared" si="105"/>
        <v>0</v>
      </c>
      <c r="AD948" s="109">
        <f>IF(C948=A_Stammdaten!$B$12,E_SAV!$S948-E_SAV!$AE948,HLOOKUP(A_Stammdaten!$B$12-1,$AF$4:$AL$4004,ROW(C948)-3,FALSE)-$AE948)</f>
        <v>0</v>
      </c>
      <c r="AE948" s="109">
        <f>HLOOKUP(A_Stammdaten!$B$12,$AF$4:$AL$4004,ROW(C948)-3,FALSE)</f>
        <v>0</v>
      </c>
      <c r="AF948" s="109">
        <f t="shared" si="103"/>
        <v>0</v>
      </c>
      <c r="AG948" s="109">
        <f t="shared" si="107"/>
        <v>0</v>
      </c>
      <c r="AH948" s="109">
        <f t="shared" si="107"/>
        <v>0</v>
      </c>
      <c r="AI948" s="109">
        <f t="shared" si="107"/>
        <v>0</v>
      </c>
      <c r="AJ948" s="109">
        <f t="shared" si="106"/>
        <v>0</v>
      </c>
      <c r="AK948" s="109">
        <f t="shared" si="106"/>
        <v>0</v>
      </c>
      <c r="AL948" s="109">
        <f t="shared" si="106"/>
        <v>0</v>
      </c>
    </row>
    <row r="949" spans="1:38" x14ac:dyDescent="0.3">
      <c r="A949" s="421"/>
      <c r="B949" s="421"/>
      <c r="C949" s="422"/>
      <c r="D949" s="423"/>
      <c r="E949" s="421"/>
      <c r="F949" s="421"/>
      <c r="G949" s="421"/>
      <c r="H949" s="421"/>
      <c r="I949" s="421"/>
      <c r="J949" s="421"/>
      <c r="K949" s="421"/>
      <c r="L949" s="421"/>
      <c r="M949" s="423"/>
      <c r="N949" s="340">
        <f>IF(C949&gt;A_Stammdaten!$B$12,0,SUM(E949,F949,H949,J949:K949)-SUM(G949,I949,L949:M949))</f>
        <v>0</v>
      </c>
      <c r="O949" s="421"/>
      <c r="P949" s="421"/>
      <c r="Q949" s="421"/>
      <c r="R949" s="421"/>
      <c r="S949" s="108">
        <f t="shared" si="104"/>
        <v>0</v>
      </c>
      <c r="T949" s="341">
        <f>IF(ISBLANK($B949),0,VLOOKUP($B949,Listen!$A$2:$C$45,2,FALSE))</f>
        <v>0</v>
      </c>
      <c r="U949" s="341">
        <f>IF(ISBLANK($B949),0,VLOOKUP($B949,Listen!$A$2:$C$45,3,FALSE))</f>
        <v>0</v>
      </c>
      <c r="V949" s="342">
        <f t="shared" si="108"/>
        <v>0</v>
      </c>
      <c r="W949" s="342">
        <f t="shared" si="109"/>
        <v>0</v>
      </c>
      <c r="X949" s="342">
        <f t="shared" si="109"/>
        <v>0</v>
      </c>
      <c r="Y949" s="342">
        <f t="shared" si="109"/>
        <v>0</v>
      </c>
      <c r="Z949" s="342">
        <f t="shared" si="109"/>
        <v>0</v>
      </c>
      <c r="AA949" s="342">
        <f t="shared" si="109"/>
        <v>0</v>
      </c>
      <c r="AB949" s="342">
        <f t="shared" si="109"/>
        <v>0</v>
      </c>
      <c r="AC949" s="109">
        <f t="shared" si="105"/>
        <v>0</v>
      </c>
      <c r="AD949" s="109">
        <f>IF(C949=A_Stammdaten!$B$12,E_SAV!$S949-E_SAV!$AE949,HLOOKUP(A_Stammdaten!$B$12-1,$AF$4:$AL$4004,ROW(C949)-3,FALSE)-$AE949)</f>
        <v>0</v>
      </c>
      <c r="AE949" s="109">
        <f>HLOOKUP(A_Stammdaten!$B$12,$AF$4:$AL$4004,ROW(C949)-3,FALSE)</f>
        <v>0</v>
      </c>
      <c r="AF949" s="109">
        <f t="shared" si="103"/>
        <v>0</v>
      </c>
      <c r="AG949" s="109">
        <f t="shared" si="107"/>
        <v>0</v>
      </c>
      <c r="AH949" s="109">
        <f t="shared" si="107"/>
        <v>0</v>
      </c>
      <c r="AI949" s="109">
        <f t="shared" si="107"/>
        <v>0</v>
      </c>
      <c r="AJ949" s="109">
        <f t="shared" si="106"/>
        <v>0</v>
      </c>
      <c r="AK949" s="109">
        <f t="shared" si="106"/>
        <v>0</v>
      </c>
      <c r="AL949" s="109">
        <f t="shared" si="106"/>
        <v>0</v>
      </c>
    </row>
    <row r="950" spans="1:38" x14ac:dyDescent="0.3">
      <c r="A950" s="421"/>
      <c r="B950" s="421"/>
      <c r="C950" s="422"/>
      <c r="D950" s="423"/>
      <c r="E950" s="421"/>
      <c r="F950" s="421"/>
      <c r="G950" s="421"/>
      <c r="H950" s="421"/>
      <c r="I950" s="421"/>
      <c r="J950" s="421"/>
      <c r="K950" s="421"/>
      <c r="L950" s="421"/>
      <c r="M950" s="423"/>
      <c r="N950" s="340">
        <f>IF(C950&gt;A_Stammdaten!$B$12,0,SUM(E950,F950,H950,J950:K950)-SUM(G950,I950,L950:M950))</f>
        <v>0</v>
      </c>
      <c r="O950" s="421"/>
      <c r="P950" s="421"/>
      <c r="Q950" s="421"/>
      <c r="R950" s="421"/>
      <c r="S950" s="108">
        <f t="shared" si="104"/>
        <v>0</v>
      </c>
      <c r="T950" s="341">
        <f>IF(ISBLANK($B950),0,VLOOKUP($B950,Listen!$A$2:$C$45,2,FALSE))</f>
        <v>0</v>
      </c>
      <c r="U950" s="341">
        <f>IF(ISBLANK($B950),0,VLOOKUP($B950,Listen!$A$2:$C$45,3,FALSE))</f>
        <v>0</v>
      </c>
      <c r="V950" s="342">
        <f t="shared" si="108"/>
        <v>0</v>
      </c>
      <c r="W950" s="342">
        <f t="shared" si="109"/>
        <v>0</v>
      </c>
      <c r="X950" s="342">
        <f t="shared" si="109"/>
        <v>0</v>
      </c>
      <c r="Y950" s="342">
        <f t="shared" si="109"/>
        <v>0</v>
      </c>
      <c r="Z950" s="342">
        <f t="shared" si="109"/>
        <v>0</v>
      </c>
      <c r="AA950" s="342">
        <f t="shared" si="109"/>
        <v>0</v>
      </c>
      <c r="AB950" s="342">
        <f t="shared" si="109"/>
        <v>0</v>
      </c>
      <c r="AC950" s="109">
        <f t="shared" si="105"/>
        <v>0</v>
      </c>
      <c r="AD950" s="109">
        <f>IF(C950=A_Stammdaten!$B$12,E_SAV!$S950-E_SAV!$AE950,HLOOKUP(A_Stammdaten!$B$12-1,$AF$4:$AL$4004,ROW(C950)-3,FALSE)-$AE950)</f>
        <v>0</v>
      </c>
      <c r="AE950" s="109">
        <f>HLOOKUP(A_Stammdaten!$B$12,$AF$4:$AL$4004,ROW(C950)-3,FALSE)</f>
        <v>0</v>
      </c>
      <c r="AF950" s="109">
        <f t="shared" si="103"/>
        <v>0</v>
      </c>
      <c r="AG950" s="109">
        <f t="shared" si="107"/>
        <v>0</v>
      </c>
      <c r="AH950" s="109">
        <f t="shared" si="107"/>
        <v>0</v>
      </c>
      <c r="AI950" s="109">
        <f t="shared" si="107"/>
        <v>0</v>
      </c>
      <c r="AJ950" s="109">
        <f t="shared" si="106"/>
        <v>0</v>
      </c>
      <c r="AK950" s="109">
        <f t="shared" si="106"/>
        <v>0</v>
      </c>
      <c r="AL950" s="109">
        <f t="shared" si="106"/>
        <v>0</v>
      </c>
    </row>
    <row r="951" spans="1:38" x14ac:dyDescent="0.3">
      <c r="A951" s="421"/>
      <c r="B951" s="421"/>
      <c r="C951" s="422"/>
      <c r="D951" s="423"/>
      <c r="E951" s="421"/>
      <c r="F951" s="421"/>
      <c r="G951" s="421"/>
      <c r="H951" s="421"/>
      <c r="I951" s="421"/>
      <c r="J951" s="421"/>
      <c r="K951" s="421"/>
      <c r="L951" s="421"/>
      <c r="M951" s="423"/>
      <c r="N951" s="340">
        <f>IF(C951&gt;A_Stammdaten!$B$12,0,SUM(E951,F951,H951,J951:K951)-SUM(G951,I951,L951:M951))</f>
        <v>0</v>
      </c>
      <c r="O951" s="421"/>
      <c r="P951" s="421"/>
      <c r="Q951" s="421"/>
      <c r="R951" s="421"/>
      <c r="S951" s="108">
        <f t="shared" si="104"/>
        <v>0</v>
      </c>
      <c r="T951" s="341">
        <f>IF(ISBLANK($B951),0,VLOOKUP($B951,Listen!$A$2:$C$45,2,FALSE))</f>
        <v>0</v>
      </c>
      <c r="U951" s="341">
        <f>IF(ISBLANK($B951),0,VLOOKUP($B951,Listen!$A$2:$C$45,3,FALSE))</f>
        <v>0</v>
      </c>
      <c r="V951" s="342">
        <f t="shared" si="108"/>
        <v>0</v>
      </c>
      <c r="W951" s="342">
        <f t="shared" si="109"/>
        <v>0</v>
      </c>
      <c r="X951" s="342">
        <f t="shared" si="109"/>
        <v>0</v>
      </c>
      <c r="Y951" s="342">
        <f t="shared" si="109"/>
        <v>0</v>
      </c>
      <c r="Z951" s="342">
        <f t="shared" si="109"/>
        <v>0</v>
      </c>
      <c r="AA951" s="342">
        <f t="shared" si="109"/>
        <v>0</v>
      </c>
      <c r="AB951" s="342">
        <f t="shared" si="109"/>
        <v>0</v>
      </c>
      <c r="AC951" s="109">
        <f t="shared" si="105"/>
        <v>0</v>
      </c>
      <c r="AD951" s="109">
        <f>IF(C951=A_Stammdaten!$B$12,E_SAV!$S951-E_SAV!$AE951,HLOOKUP(A_Stammdaten!$B$12-1,$AF$4:$AL$4004,ROW(C951)-3,FALSE)-$AE951)</f>
        <v>0</v>
      </c>
      <c r="AE951" s="109">
        <f>HLOOKUP(A_Stammdaten!$B$12,$AF$4:$AL$4004,ROW(C951)-3,FALSE)</f>
        <v>0</v>
      </c>
      <c r="AF951" s="109">
        <f t="shared" si="103"/>
        <v>0</v>
      </c>
      <c r="AG951" s="109">
        <f t="shared" si="107"/>
        <v>0</v>
      </c>
      <c r="AH951" s="109">
        <f t="shared" si="107"/>
        <v>0</v>
      </c>
      <c r="AI951" s="109">
        <f t="shared" si="107"/>
        <v>0</v>
      </c>
      <c r="AJ951" s="109">
        <f t="shared" si="106"/>
        <v>0</v>
      </c>
      <c r="AK951" s="109">
        <f t="shared" si="106"/>
        <v>0</v>
      </c>
      <c r="AL951" s="109">
        <f t="shared" si="106"/>
        <v>0</v>
      </c>
    </row>
    <row r="952" spans="1:38" x14ac:dyDescent="0.3">
      <c r="A952" s="421"/>
      <c r="B952" s="421"/>
      <c r="C952" s="422"/>
      <c r="D952" s="423"/>
      <c r="E952" s="421"/>
      <c r="F952" s="421"/>
      <c r="G952" s="421"/>
      <c r="H952" s="421"/>
      <c r="I952" s="421"/>
      <c r="J952" s="421"/>
      <c r="K952" s="421"/>
      <c r="L952" s="421"/>
      <c r="M952" s="423"/>
      <c r="N952" s="340">
        <f>IF(C952&gt;A_Stammdaten!$B$12,0,SUM(E952,F952,H952,J952:K952)-SUM(G952,I952,L952:M952))</f>
        <v>0</v>
      </c>
      <c r="O952" s="421"/>
      <c r="P952" s="421"/>
      <c r="Q952" s="421"/>
      <c r="R952" s="421"/>
      <c r="S952" s="108">
        <f t="shared" si="104"/>
        <v>0</v>
      </c>
      <c r="T952" s="341">
        <f>IF(ISBLANK($B952),0,VLOOKUP($B952,Listen!$A$2:$C$45,2,FALSE))</f>
        <v>0</v>
      </c>
      <c r="U952" s="341">
        <f>IF(ISBLANK($B952),0,VLOOKUP($B952,Listen!$A$2:$C$45,3,FALSE))</f>
        <v>0</v>
      </c>
      <c r="V952" s="342">
        <f t="shared" si="108"/>
        <v>0</v>
      </c>
      <c r="W952" s="342">
        <f t="shared" si="109"/>
        <v>0</v>
      </c>
      <c r="X952" s="342">
        <f t="shared" si="109"/>
        <v>0</v>
      </c>
      <c r="Y952" s="342">
        <f t="shared" si="109"/>
        <v>0</v>
      </c>
      <c r="Z952" s="342">
        <f t="shared" si="109"/>
        <v>0</v>
      </c>
      <c r="AA952" s="342">
        <f t="shared" si="109"/>
        <v>0</v>
      </c>
      <c r="AB952" s="342">
        <f t="shared" si="109"/>
        <v>0</v>
      </c>
      <c r="AC952" s="109">
        <f t="shared" si="105"/>
        <v>0</v>
      </c>
      <c r="AD952" s="109">
        <f>IF(C952=A_Stammdaten!$B$12,E_SAV!$S952-E_SAV!$AE952,HLOOKUP(A_Stammdaten!$B$12-1,$AF$4:$AL$4004,ROW(C952)-3,FALSE)-$AE952)</f>
        <v>0</v>
      </c>
      <c r="AE952" s="109">
        <f>HLOOKUP(A_Stammdaten!$B$12,$AF$4:$AL$4004,ROW(C952)-3,FALSE)</f>
        <v>0</v>
      </c>
      <c r="AF952" s="109">
        <f t="shared" si="103"/>
        <v>0</v>
      </c>
      <c r="AG952" s="109">
        <f t="shared" si="107"/>
        <v>0</v>
      </c>
      <c r="AH952" s="109">
        <f t="shared" si="107"/>
        <v>0</v>
      </c>
      <c r="AI952" s="109">
        <f t="shared" si="107"/>
        <v>0</v>
      </c>
      <c r="AJ952" s="109">
        <f t="shared" si="106"/>
        <v>0</v>
      </c>
      <c r="AK952" s="109">
        <f t="shared" si="106"/>
        <v>0</v>
      </c>
      <c r="AL952" s="109">
        <f t="shared" si="106"/>
        <v>0</v>
      </c>
    </row>
    <row r="953" spans="1:38" x14ac:dyDescent="0.3">
      <c r="A953" s="421"/>
      <c r="B953" s="421"/>
      <c r="C953" s="422"/>
      <c r="D953" s="423"/>
      <c r="E953" s="421"/>
      <c r="F953" s="421"/>
      <c r="G953" s="421"/>
      <c r="H953" s="421"/>
      <c r="I953" s="421"/>
      <c r="J953" s="421"/>
      <c r="K953" s="421"/>
      <c r="L953" s="421"/>
      <c r="M953" s="423"/>
      <c r="N953" s="340">
        <f>IF(C953&gt;A_Stammdaten!$B$12,0,SUM(E953,F953,H953,J953:K953)-SUM(G953,I953,L953:M953))</f>
        <v>0</v>
      </c>
      <c r="O953" s="421"/>
      <c r="P953" s="421"/>
      <c r="Q953" s="421"/>
      <c r="R953" s="421"/>
      <c r="S953" s="108">
        <f t="shared" si="104"/>
        <v>0</v>
      </c>
      <c r="T953" s="341">
        <f>IF(ISBLANK($B953),0,VLOOKUP($B953,Listen!$A$2:$C$45,2,FALSE))</f>
        <v>0</v>
      </c>
      <c r="U953" s="341">
        <f>IF(ISBLANK($B953),0,VLOOKUP($B953,Listen!$A$2:$C$45,3,FALSE))</f>
        <v>0</v>
      </c>
      <c r="V953" s="342">
        <f t="shared" si="108"/>
        <v>0</v>
      </c>
      <c r="W953" s="342">
        <f t="shared" si="109"/>
        <v>0</v>
      </c>
      <c r="X953" s="342">
        <f t="shared" si="109"/>
        <v>0</v>
      </c>
      <c r="Y953" s="342">
        <f t="shared" si="109"/>
        <v>0</v>
      </c>
      <c r="Z953" s="342">
        <f t="shared" si="109"/>
        <v>0</v>
      </c>
      <c r="AA953" s="342">
        <f t="shared" si="109"/>
        <v>0</v>
      </c>
      <c r="AB953" s="342">
        <f t="shared" si="109"/>
        <v>0</v>
      </c>
      <c r="AC953" s="109">
        <f t="shared" si="105"/>
        <v>0</v>
      </c>
      <c r="AD953" s="109">
        <f>IF(C953=A_Stammdaten!$B$12,E_SAV!$S953-E_SAV!$AE953,HLOOKUP(A_Stammdaten!$B$12-1,$AF$4:$AL$4004,ROW(C953)-3,FALSE)-$AE953)</f>
        <v>0</v>
      </c>
      <c r="AE953" s="109">
        <f>HLOOKUP(A_Stammdaten!$B$12,$AF$4:$AL$4004,ROW(C953)-3,FALSE)</f>
        <v>0</v>
      </c>
      <c r="AF953" s="109">
        <f t="shared" si="103"/>
        <v>0</v>
      </c>
      <c r="AG953" s="109">
        <f t="shared" si="107"/>
        <v>0</v>
      </c>
      <c r="AH953" s="109">
        <f t="shared" si="107"/>
        <v>0</v>
      </c>
      <c r="AI953" s="109">
        <f t="shared" si="107"/>
        <v>0</v>
      </c>
      <c r="AJ953" s="109">
        <f t="shared" si="106"/>
        <v>0</v>
      </c>
      <c r="AK953" s="109">
        <f t="shared" si="106"/>
        <v>0</v>
      </c>
      <c r="AL953" s="109">
        <f t="shared" si="106"/>
        <v>0</v>
      </c>
    </row>
    <row r="954" spans="1:38" x14ac:dyDescent="0.3">
      <c r="A954" s="421"/>
      <c r="B954" s="421"/>
      <c r="C954" s="422"/>
      <c r="D954" s="423"/>
      <c r="E954" s="421"/>
      <c r="F954" s="421"/>
      <c r="G954" s="421"/>
      <c r="H954" s="421"/>
      <c r="I954" s="421"/>
      <c r="J954" s="421"/>
      <c r="K954" s="421"/>
      <c r="L954" s="421"/>
      <c r="M954" s="423"/>
      <c r="N954" s="340">
        <f>IF(C954&gt;A_Stammdaten!$B$12,0,SUM(E954,F954,H954,J954:K954)-SUM(G954,I954,L954:M954))</f>
        <v>0</v>
      </c>
      <c r="O954" s="421"/>
      <c r="P954" s="421"/>
      <c r="Q954" s="421"/>
      <c r="R954" s="421"/>
      <c r="S954" s="108">
        <f t="shared" si="104"/>
        <v>0</v>
      </c>
      <c r="T954" s="341">
        <f>IF(ISBLANK($B954),0,VLOOKUP($B954,Listen!$A$2:$C$45,2,FALSE))</f>
        <v>0</v>
      </c>
      <c r="U954" s="341">
        <f>IF(ISBLANK($B954),0,VLOOKUP($B954,Listen!$A$2:$C$45,3,FALSE))</f>
        <v>0</v>
      </c>
      <c r="V954" s="342">
        <f t="shared" si="108"/>
        <v>0</v>
      </c>
      <c r="W954" s="342">
        <f t="shared" si="109"/>
        <v>0</v>
      </c>
      <c r="X954" s="342">
        <f t="shared" si="109"/>
        <v>0</v>
      </c>
      <c r="Y954" s="342">
        <f t="shared" si="109"/>
        <v>0</v>
      </c>
      <c r="Z954" s="342">
        <f t="shared" si="109"/>
        <v>0</v>
      </c>
      <c r="AA954" s="342">
        <f t="shared" si="109"/>
        <v>0</v>
      </c>
      <c r="AB954" s="342">
        <f t="shared" si="109"/>
        <v>0</v>
      </c>
      <c r="AC954" s="109">
        <f t="shared" si="105"/>
        <v>0</v>
      </c>
      <c r="AD954" s="109">
        <f>IF(C954=A_Stammdaten!$B$12,E_SAV!$S954-E_SAV!$AE954,HLOOKUP(A_Stammdaten!$B$12-1,$AF$4:$AL$4004,ROW(C954)-3,FALSE)-$AE954)</f>
        <v>0</v>
      </c>
      <c r="AE954" s="109">
        <f>HLOOKUP(A_Stammdaten!$B$12,$AF$4:$AL$4004,ROW(C954)-3,FALSE)</f>
        <v>0</v>
      </c>
      <c r="AF954" s="109">
        <f t="shared" si="103"/>
        <v>0</v>
      </c>
      <c r="AG954" s="109">
        <f t="shared" si="107"/>
        <v>0</v>
      </c>
      <c r="AH954" s="109">
        <f t="shared" si="107"/>
        <v>0</v>
      </c>
      <c r="AI954" s="109">
        <f t="shared" si="107"/>
        <v>0</v>
      </c>
      <c r="AJ954" s="109">
        <f t="shared" si="106"/>
        <v>0</v>
      </c>
      <c r="AK954" s="109">
        <f t="shared" si="106"/>
        <v>0</v>
      </c>
      <c r="AL954" s="109">
        <f t="shared" si="106"/>
        <v>0</v>
      </c>
    </row>
    <row r="955" spans="1:38" x14ac:dyDescent="0.3">
      <c r="A955" s="421"/>
      <c r="B955" s="421"/>
      <c r="C955" s="422"/>
      <c r="D955" s="423"/>
      <c r="E955" s="421"/>
      <c r="F955" s="421"/>
      <c r="G955" s="421"/>
      <c r="H955" s="421"/>
      <c r="I955" s="421"/>
      <c r="J955" s="421"/>
      <c r="K955" s="421"/>
      <c r="L955" s="421"/>
      <c r="M955" s="423"/>
      <c r="N955" s="340">
        <f>IF(C955&gt;A_Stammdaten!$B$12,0,SUM(E955,F955,H955,J955:K955)-SUM(G955,I955,L955:M955))</f>
        <v>0</v>
      </c>
      <c r="O955" s="421"/>
      <c r="P955" s="421"/>
      <c r="Q955" s="421"/>
      <c r="R955" s="421"/>
      <c r="S955" s="108">
        <f t="shared" si="104"/>
        <v>0</v>
      </c>
      <c r="T955" s="341">
        <f>IF(ISBLANK($B955),0,VLOOKUP($B955,Listen!$A$2:$C$45,2,FALSE))</f>
        <v>0</v>
      </c>
      <c r="U955" s="341">
        <f>IF(ISBLANK($B955),0,VLOOKUP($B955,Listen!$A$2:$C$45,3,FALSE))</f>
        <v>0</v>
      </c>
      <c r="V955" s="342">
        <f t="shared" si="108"/>
        <v>0</v>
      </c>
      <c r="W955" s="342">
        <f t="shared" si="109"/>
        <v>0</v>
      </c>
      <c r="X955" s="342">
        <f t="shared" si="109"/>
        <v>0</v>
      </c>
      <c r="Y955" s="342">
        <f t="shared" si="109"/>
        <v>0</v>
      </c>
      <c r="Z955" s="342">
        <f t="shared" si="109"/>
        <v>0</v>
      </c>
      <c r="AA955" s="342">
        <f t="shared" si="109"/>
        <v>0</v>
      </c>
      <c r="AB955" s="342">
        <f t="shared" si="109"/>
        <v>0</v>
      </c>
      <c r="AC955" s="109">
        <f t="shared" si="105"/>
        <v>0</v>
      </c>
      <c r="AD955" s="109">
        <f>IF(C955=A_Stammdaten!$B$12,E_SAV!$S955-E_SAV!$AE955,HLOOKUP(A_Stammdaten!$B$12-1,$AF$4:$AL$4004,ROW(C955)-3,FALSE)-$AE955)</f>
        <v>0</v>
      </c>
      <c r="AE955" s="109">
        <f>HLOOKUP(A_Stammdaten!$B$12,$AF$4:$AL$4004,ROW(C955)-3,FALSE)</f>
        <v>0</v>
      </c>
      <c r="AF955" s="109">
        <f t="shared" si="103"/>
        <v>0</v>
      </c>
      <c r="AG955" s="109">
        <f t="shared" si="107"/>
        <v>0</v>
      </c>
      <c r="AH955" s="109">
        <f t="shared" si="107"/>
        <v>0</v>
      </c>
      <c r="AI955" s="109">
        <f t="shared" si="107"/>
        <v>0</v>
      </c>
      <c r="AJ955" s="109">
        <f t="shared" si="106"/>
        <v>0</v>
      </c>
      <c r="AK955" s="109">
        <f t="shared" si="106"/>
        <v>0</v>
      </c>
      <c r="AL955" s="109">
        <f t="shared" si="106"/>
        <v>0</v>
      </c>
    </row>
    <row r="956" spans="1:38" x14ac:dyDescent="0.3">
      <c r="A956" s="421"/>
      <c r="B956" s="421"/>
      <c r="C956" s="422"/>
      <c r="D956" s="423"/>
      <c r="E956" s="421"/>
      <c r="F956" s="421"/>
      <c r="G956" s="421"/>
      <c r="H956" s="421"/>
      <c r="I956" s="421"/>
      <c r="J956" s="421"/>
      <c r="K956" s="421"/>
      <c r="L956" s="421"/>
      <c r="M956" s="423"/>
      <c r="N956" s="340">
        <f>IF(C956&gt;A_Stammdaten!$B$12,0,SUM(E956,F956,H956,J956:K956)-SUM(G956,I956,L956:M956))</f>
        <v>0</v>
      </c>
      <c r="O956" s="421"/>
      <c r="P956" s="421"/>
      <c r="Q956" s="421"/>
      <c r="R956" s="421"/>
      <c r="S956" s="108">
        <f t="shared" si="104"/>
        <v>0</v>
      </c>
      <c r="T956" s="341">
        <f>IF(ISBLANK($B956),0,VLOOKUP($B956,Listen!$A$2:$C$45,2,FALSE))</f>
        <v>0</v>
      </c>
      <c r="U956" s="341">
        <f>IF(ISBLANK($B956),0,VLOOKUP($B956,Listen!$A$2:$C$45,3,FALSE))</f>
        <v>0</v>
      </c>
      <c r="V956" s="342">
        <f t="shared" si="108"/>
        <v>0</v>
      </c>
      <c r="W956" s="342">
        <f t="shared" si="109"/>
        <v>0</v>
      </c>
      <c r="X956" s="342">
        <f t="shared" si="109"/>
        <v>0</v>
      </c>
      <c r="Y956" s="342">
        <f t="shared" si="109"/>
        <v>0</v>
      </c>
      <c r="Z956" s="342">
        <f t="shared" si="109"/>
        <v>0</v>
      </c>
      <c r="AA956" s="342">
        <f t="shared" si="109"/>
        <v>0</v>
      </c>
      <c r="AB956" s="342">
        <f t="shared" si="109"/>
        <v>0</v>
      </c>
      <c r="AC956" s="109">
        <f t="shared" si="105"/>
        <v>0</v>
      </c>
      <c r="AD956" s="109">
        <f>IF(C956=A_Stammdaten!$B$12,E_SAV!$S956-E_SAV!$AE956,HLOOKUP(A_Stammdaten!$B$12-1,$AF$4:$AL$4004,ROW(C956)-3,FALSE)-$AE956)</f>
        <v>0</v>
      </c>
      <c r="AE956" s="109">
        <f>HLOOKUP(A_Stammdaten!$B$12,$AF$4:$AL$4004,ROW(C956)-3,FALSE)</f>
        <v>0</v>
      </c>
      <c r="AF956" s="109">
        <f t="shared" si="103"/>
        <v>0</v>
      </c>
      <c r="AG956" s="109">
        <f t="shared" si="107"/>
        <v>0</v>
      </c>
      <c r="AH956" s="109">
        <f t="shared" si="107"/>
        <v>0</v>
      </c>
      <c r="AI956" s="109">
        <f t="shared" si="107"/>
        <v>0</v>
      </c>
      <c r="AJ956" s="109">
        <f t="shared" si="106"/>
        <v>0</v>
      </c>
      <c r="AK956" s="109">
        <f t="shared" si="106"/>
        <v>0</v>
      </c>
      <c r="AL956" s="109">
        <f t="shared" si="106"/>
        <v>0</v>
      </c>
    </row>
    <row r="957" spans="1:38" x14ac:dyDescent="0.3">
      <c r="A957" s="421"/>
      <c r="B957" s="421"/>
      <c r="C957" s="422"/>
      <c r="D957" s="423"/>
      <c r="E957" s="421"/>
      <c r="F957" s="421"/>
      <c r="G957" s="421"/>
      <c r="H957" s="421"/>
      <c r="I957" s="421"/>
      <c r="J957" s="421"/>
      <c r="K957" s="421"/>
      <c r="L957" s="421"/>
      <c r="M957" s="423"/>
      <c r="N957" s="340">
        <f>IF(C957&gt;A_Stammdaten!$B$12,0,SUM(E957,F957,H957,J957:K957)-SUM(G957,I957,L957:M957))</f>
        <v>0</v>
      </c>
      <c r="O957" s="421"/>
      <c r="P957" s="421"/>
      <c r="Q957" s="421"/>
      <c r="R957" s="421"/>
      <c r="S957" s="108">
        <f t="shared" si="104"/>
        <v>0</v>
      </c>
      <c r="T957" s="341">
        <f>IF(ISBLANK($B957),0,VLOOKUP($B957,Listen!$A$2:$C$45,2,FALSE))</f>
        <v>0</v>
      </c>
      <c r="U957" s="341">
        <f>IF(ISBLANK($B957),0,VLOOKUP($B957,Listen!$A$2:$C$45,3,FALSE))</f>
        <v>0</v>
      </c>
      <c r="V957" s="342">
        <f t="shared" si="108"/>
        <v>0</v>
      </c>
      <c r="W957" s="342">
        <f t="shared" si="109"/>
        <v>0</v>
      </c>
      <c r="X957" s="342">
        <f t="shared" si="109"/>
        <v>0</v>
      </c>
      <c r="Y957" s="342">
        <f t="shared" si="109"/>
        <v>0</v>
      </c>
      <c r="Z957" s="342">
        <f t="shared" si="109"/>
        <v>0</v>
      </c>
      <c r="AA957" s="342">
        <f t="shared" si="109"/>
        <v>0</v>
      </c>
      <c r="AB957" s="342">
        <f t="shared" si="109"/>
        <v>0</v>
      </c>
      <c r="AC957" s="109">
        <f t="shared" si="105"/>
        <v>0</v>
      </c>
      <c r="AD957" s="109">
        <f>IF(C957=A_Stammdaten!$B$12,E_SAV!$S957-E_SAV!$AE957,HLOOKUP(A_Stammdaten!$B$12-1,$AF$4:$AL$4004,ROW(C957)-3,FALSE)-$AE957)</f>
        <v>0</v>
      </c>
      <c r="AE957" s="109">
        <f>HLOOKUP(A_Stammdaten!$B$12,$AF$4:$AL$4004,ROW(C957)-3,FALSE)</f>
        <v>0</v>
      </c>
      <c r="AF957" s="109">
        <f t="shared" si="103"/>
        <v>0</v>
      </c>
      <c r="AG957" s="109">
        <f t="shared" si="107"/>
        <v>0</v>
      </c>
      <c r="AH957" s="109">
        <f t="shared" si="107"/>
        <v>0</v>
      </c>
      <c r="AI957" s="109">
        <f t="shared" si="107"/>
        <v>0</v>
      </c>
      <c r="AJ957" s="109">
        <f t="shared" si="106"/>
        <v>0</v>
      </c>
      <c r="AK957" s="109">
        <f t="shared" si="106"/>
        <v>0</v>
      </c>
      <c r="AL957" s="109">
        <f t="shared" si="106"/>
        <v>0</v>
      </c>
    </row>
    <row r="958" spans="1:38" x14ac:dyDescent="0.3">
      <c r="A958" s="421"/>
      <c r="B958" s="421"/>
      <c r="C958" s="422"/>
      <c r="D958" s="423"/>
      <c r="E958" s="421"/>
      <c r="F958" s="421"/>
      <c r="G958" s="421"/>
      <c r="H958" s="421"/>
      <c r="I958" s="421"/>
      <c r="J958" s="421"/>
      <c r="K958" s="421"/>
      <c r="L958" s="421"/>
      <c r="M958" s="423"/>
      <c r="N958" s="340">
        <f>IF(C958&gt;A_Stammdaten!$B$12,0,SUM(E958,F958,H958,J958:K958)-SUM(G958,I958,L958:M958))</f>
        <v>0</v>
      </c>
      <c r="O958" s="421"/>
      <c r="P958" s="421"/>
      <c r="Q958" s="421"/>
      <c r="R958" s="421"/>
      <c r="S958" s="108">
        <f t="shared" si="104"/>
        <v>0</v>
      </c>
      <c r="T958" s="341">
        <f>IF(ISBLANK($B958),0,VLOOKUP($B958,Listen!$A$2:$C$45,2,FALSE))</f>
        <v>0</v>
      </c>
      <c r="U958" s="341">
        <f>IF(ISBLANK($B958),0,VLOOKUP($B958,Listen!$A$2:$C$45,3,FALSE))</f>
        <v>0</v>
      </c>
      <c r="V958" s="342">
        <f t="shared" si="108"/>
        <v>0</v>
      </c>
      <c r="W958" s="342">
        <f t="shared" si="109"/>
        <v>0</v>
      </c>
      <c r="X958" s="342">
        <f t="shared" si="109"/>
        <v>0</v>
      </c>
      <c r="Y958" s="342">
        <f t="shared" si="109"/>
        <v>0</v>
      </c>
      <c r="Z958" s="342">
        <f t="shared" si="109"/>
        <v>0</v>
      </c>
      <c r="AA958" s="342">
        <f t="shared" si="109"/>
        <v>0</v>
      </c>
      <c r="AB958" s="342">
        <f t="shared" si="109"/>
        <v>0</v>
      </c>
      <c r="AC958" s="109">
        <f t="shared" si="105"/>
        <v>0</v>
      </c>
      <c r="AD958" s="109">
        <f>IF(C958=A_Stammdaten!$B$12,E_SAV!$S958-E_SAV!$AE958,HLOOKUP(A_Stammdaten!$B$12-1,$AF$4:$AL$4004,ROW(C958)-3,FALSE)-$AE958)</f>
        <v>0</v>
      </c>
      <c r="AE958" s="109">
        <f>HLOOKUP(A_Stammdaten!$B$12,$AF$4:$AL$4004,ROW(C958)-3,FALSE)</f>
        <v>0</v>
      </c>
      <c r="AF958" s="109">
        <f t="shared" si="103"/>
        <v>0</v>
      </c>
      <c r="AG958" s="109">
        <f t="shared" si="107"/>
        <v>0</v>
      </c>
      <c r="AH958" s="109">
        <f t="shared" si="107"/>
        <v>0</v>
      </c>
      <c r="AI958" s="109">
        <f t="shared" si="107"/>
        <v>0</v>
      </c>
      <c r="AJ958" s="109">
        <f t="shared" si="106"/>
        <v>0</v>
      </c>
      <c r="AK958" s="109">
        <f t="shared" si="106"/>
        <v>0</v>
      </c>
      <c r="AL958" s="109">
        <f t="shared" si="106"/>
        <v>0</v>
      </c>
    </row>
    <row r="959" spans="1:38" x14ac:dyDescent="0.3">
      <c r="A959" s="421"/>
      <c r="B959" s="421"/>
      <c r="C959" s="422"/>
      <c r="D959" s="423"/>
      <c r="E959" s="421"/>
      <c r="F959" s="421"/>
      <c r="G959" s="421"/>
      <c r="H959" s="421"/>
      <c r="I959" s="421"/>
      <c r="J959" s="421"/>
      <c r="K959" s="421"/>
      <c r="L959" s="421"/>
      <c r="M959" s="423"/>
      <c r="N959" s="340">
        <f>IF(C959&gt;A_Stammdaten!$B$12,0,SUM(E959,F959,H959,J959:K959)-SUM(G959,I959,L959:M959))</f>
        <v>0</v>
      </c>
      <c r="O959" s="421"/>
      <c r="P959" s="421"/>
      <c r="Q959" s="421"/>
      <c r="R959" s="421"/>
      <c r="S959" s="108">
        <f t="shared" si="104"/>
        <v>0</v>
      </c>
      <c r="T959" s="341">
        <f>IF(ISBLANK($B959),0,VLOOKUP($B959,Listen!$A$2:$C$45,2,FALSE))</f>
        <v>0</v>
      </c>
      <c r="U959" s="341">
        <f>IF(ISBLANK($B959),0,VLOOKUP($B959,Listen!$A$2:$C$45,3,FALSE))</f>
        <v>0</v>
      </c>
      <c r="V959" s="342">
        <f t="shared" si="108"/>
        <v>0</v>
      </c>
      <c r="W959" s="342">
        <f t="shared" si="109"/>
        <v>0</v>
      </c>
      <c r="X959" s="342">
        <f t="shared" si="109"/>
        <v>0</v>
      </c>
      <c r="Y959" s="342">
        <f t="shared" si="109"/>
        <v>0</v>
      </c>
      <c r="Z959" s="342">
        <f t="shared" si="109"/>
        <v>0</v>
      </c>
      <c r="AA959" s="342">
        <f t="shared" si="109"/>
        <v>0</v>
      </c>
      <c r="AB959" s="342">
        <f t="shared" si="109"/>
        <v>0</v>
      </c>
      <c r="AC959" s="109">
        <f t="shared" si="105"/>
        <v>0</v>
      </c>
      <c r="AD959" s="109">
        <f>IF(C959=A_Stammdaten!$B$12,E_SAV!$S959-E_SAV!$AE959,HLOOKUP(A_Stammdaten!$B$12-1,$AF$4:$AL$4004,ROW(C959)-3,FALSE)-$AE959)</f>
        <v>0</v>
      </c>
      <c r="AE959" s="109">
        <f>HLOOKUP(A_Stammdaten!$B$12,$AF$4:$AL$4004,ROW(C959)-3,FALSE)</f>
        <v>0</v>
      </c>
      <c r="AF959" s="109">
        <f t="shared" si="103"/>
        <v>0</v>
      </c>
      <c r="AG959" s="109">
        <f t="shared" si="107"/>
        <v>0</v>
      </c>
      <c r="AH959" s="109">
        <f t="shared" si="107"/>
        <v>0</v>
      </c>
      <c r="AI959" s="109">
        <f t="shared" si="107"/>
        <v>0</v>
      </c>
      <c r="AJ959" s="109">
        <f t="shared" si="106"/>
        <v>0</v>
      </c>
      <c r="AK959" s="109">
        <f t="shared" si="106"/>
        <v>0</v>
      </c>
      <c r="AL959" s="109">
        <f t="shared" si="106"/>
        <v>0</v>
      </c>
    </row>
    <row r="960" spans="1:38" x14ac:dyDescent="0.3">
      <c r="A960" s="421"/>
      <c r="B960" s="421"/>
      <c r="C960" s="422"/>
      <c r="D960" s="423"/>
      <c r="E960" s="421"/>
      <c r="F960" s="421"/>
      <c r="G960" s="421"/>
      <c r="H960" s="421"/>
      <c r="I960" s="421"/>
      <c r="J960" s="421"/>
      <c r="K960" s="421"/>
      <c r="L960" s="421"/>
      <c r="M960" s="423"/>
      <c r="N960" s="340">
        <f>IF(C960&gt;A_Stammdaten!$B$12,0,SUM(E960,F960,H960,J960:K960)-SUM(G960,I960,L960:M960))</f>
        <v>0</v>
      </c>
      <c r="O960" s="421"/>
      <c r="P960" s="421"/>
      <c r="Q960" s="421"/>
      <c r="R960" s="421"/>
      <c r="S960" s="108">
        <f t="shared" si="104"/>
        <v>0</v>
      </c>
      <c r="T960" s="341">
        <f>IF(ISBLANK($B960),0,VLOOKUP($B960,Listen!$A$2:$C$45,2,FALSE))</f>
        <v>0</v>
      </c>
      <c r="U960" s="341">
        <f>IF(ISBLANK($B960),0,VLOOKUP($B960,Listen!$A$2:$C$45,3,FALSE))</f>
        <v>0</v>
      </c>
      <c r="V960" s="342">
        <f t="shared" si="108"/>
        <v>0</v>
      </c>
      <c r="W960" s="342">
        <f t="shared" si="109"/>
        <v>0</v>
      </c>
      <c r="X960" s="342">
        <f t="shared" si="109"/>
        <v>0</v>
      </c>
      <c r="Y960" s="342">
        <f t="shared" si="109"/>
        <v>0</v>
      </c>
      <c r="Z960" s="342">
        <f t="shared" si="109"/>
        <v>0</v>
      </c>
      <c r="AA960" s="342">
        <f t="shared" si="109"/>
        <v>0</v>
      </c>
      <c r="AB960" s="342">
        <f t="shared" si="109"/>
        <v>0</v>
      </c>
      <c r="AC960" s="109">
        <f t="shared" si="105"/>
        <v>0</v>
      </c>
      <c r="AD960" s="109">
        <f>IF(C960=A_Stammdaten!$B$12,E_SAV!$S960-E_SAV!$AE960,HLOOKUP(A_Stammdaten!$B$12-1,$AF$4:$AL$4004,ROW(C960)-3,FALSE)-$AE960)</f>
        <v>0</v>
      </c>
      <c r="AE960" s="109">
        <f>HLOOKUP(A_Stammdaten!$B$12,$AF$4:$AL$4004,ROW(C960)-3,FALSE)</f>
        <v>0</v>
      </c>
      <c r="AF960" s="109">
        <f t="shared" si="103"/>
        <v>0</v>
      </c>
      <c r="AG960" s="109">
        <f t="shared" si="107"/>
        <v>0</v>
      </c>
      <c r="AH960" s="109">
        <f t="shared" si="107"/>
        <v>0</v>
      </c>
      <c r="AI960" s="109">
        <f t="shared" si="107"/>
        <v>0</v>
      </c>
      <c r="AJ960" s="109">
        <f t="shared" si="106"/>
        <v>0</v>
      </c>
      <c r="AK960" s="109">
        <f t="shared" si="106"/>
        <v>0</v>
      </c>
      <c r="AL960" s="109">
        <f t="shared" si="106"/>
        <v>0</v>
      </c>
    </row>
    <row r="961" spans="1:38" x14ac:dyDescent="0.3">
      <c r="A961" s="421"/>
      <c r="B961" s="421"/>
      <c r="C961" s="422"/>
      <c r="D961" s="423"/>
      <c r="E961" s="421"/>
      <c r="F961" s="421"/>
      <c r="G961" s="421"/>
      <c r="H961" s="421"/>
      <c r="I961" s="421"/>
      <c r="J961" s="421"/>
      <c r="K961" s="421"/>
      <c r="L961" s="421"/>
      <c r="M961" s="423"/>
      <c r="N961" s="340">
        <f>IF(C961&gt;A_Stammdaten!$B$12,0,SUM(E961,F961,H961,J961:K961)-SUM(G961,I961,L961:M961))</f>
        <v>0</v>
      </c>
      <c r="O961" s="421"/>
      <c r="P961" s="421"/>
      <c r="Q961" s="421"/>
      <c r="R961" s="421"/>
      <c r="S961" s="108">
        <f t="shared" si="104"/>
        <v>0</v>
      </c>
      <c r="T961" s="341">
        <f>IF(ISBLANK($B961),0,VLOOKUP($B961,Listen!$A$2:$C$45,2,FALSE))</f>
        <v>0</v>
      </c>
      <c r="U961" s="341">
        <f>IF(ISBLANK($B961),0,VLOOKUP($B961,Listen!$A$2:$C$45,3,FALSE))</f>
        <v>0</v>
      </c>
      <c r="V961" s="342">
        <f t="shared" si="108"/>
        <v>0</v>
      </c>
      <c r="W961" s="342">
        <f t="shared" si="109"/>
        <v>0</v>
      </c>
      <c r="X961" s="342">
        <f t="shared" si="109"/>
        <v>0</v>
      </c>
      <c r="Y961" s="342">
        <f t="shared" si="109"/>
        <v>0</v>
      </c>
      <c r="Z961" s="342">
        <f t="shared" si="109"/>
        <v>0</v>
      </c>
      <c r="AA961" s="342">
        <f t="shared" si="109"/>
        <v>0</v>
      </c>
      <c r="AB961" s="342">
        <f t="shared" si="109"/>
        <v>0</v>
      </c>
      <c r="AC961" s="109">
        <f t="shared" si="105"/>
        <v>0</v>
      </c>
      <c r="AD961" s="109">
        <f>IF(C961=A_Stammdaten!$B$12,E_SAV!$S961-E_SAV!$AE961,HLOOKUP(A_Stammdaten!$B$12-1,$AF$4:$AL$4004,ROW(C961)-3,FALSE)-$AE961)</f>
        <v>0</v>
      </c>
      <c r="AE961" s="109">
        <f>HLOOKUP(A_Stammdaten!$B$12,$AF$4:$AL$4004,ROW(C961)-3,FALSE)</f>
        <v>0</v>
      </c>
      <c r="AF961" s="109">
        <f t="shared" si="103"/>
        <v>0</v>
      </c>
      <c r="AG961" s="109">
        <f t="shared" si="107"/>
        <v>0</v>
      </c>
      <c r="AH961" s="109">
        <f t="shared" si="107"/>
        <v>0</v>
      </c>
      <c r="AI961" s="109">
        <f t="shared" si="107"/>
        <v>0</v>
      </c>
      <c r="AJ961" s="109">
        <f t="shared" si="106"/>
        <v>0</v>
      </c>
      <c r="AK961" s="109">
        <f t="shared" si="106"/>
        <v>0</v>
      </c>
      <c r="AL961" s="109">
        <f t="shared" si="106"/>
        <v>0</v>
      </c>
    </row>
    <row r="962" spans="1:38" x14ac:dyDescent="0.3">
      <c r="A962" s="421"/>
      <c r="B962" s="421"/>
      <c r="C962" s="422"/>
      <c r="D962" s="423"/>
      <c r="E962" s="421"/>
      <c r="F962" s="421"/>
      <c r="G962" s="421"/>
      <c r="H962" s="421"/>
      <c r="I962" s="421"/>
      <c r="J962" s="421"/>
      <c r="K962" s="421"/>
      <c r="L962" s="421"/>
      <c r="M962" s="423"/>
      <c r="N962" s="340">
        <f>IF(C962&gt;A_Stammdaten!$B$12,0,SUM(E962,F962,H962,J962:K962)-SUM(G962,I962,L962:M962))</f>
        <v>0</v>
      </c>
      <c r="O962" s="421"/>
      <c r="P962" s="421"/>
      <c r="Q962" s="421"/>
      <c r="R962" s="421"/>
      <c r="S962" s="108">
        <f t="shared" si="104"/>
        <v>0</v>
      </c>
      <c r="T962" s="341">
        <f>IF(ISBLANK($B962),0,VLOOKUP($B962,Listen!$A$2:$C$45,2,FALSE))</f>
        <v>0</v>
      </c>
      <c r="U962" s="341">
        <f>IF(ISBLANK($B962),0,VLOOKUP($B962,Listen!$A$2:$C$45,3,FALSE))</f>
        <v>0</v>
      </c>
      <c r="V962" s="342">
        <f t="shared" si="108"/>
        <v>0</v>
      </c>
      <c r="W962" s="342">
        <f t="shared" si="109"/>
        <v>0</v>
      </c>
      <c r="X962" s="342">
        <f t="shared" si="109"/>
        <v>0</v>
      </c>
      <c r="Y962" s="342">
        <f t="shared" si="109"/>
        <v>0</v>
      </c>
      <c r="Z962" s="342">
        <f t="shared" si="109"/>
        <v>0</v>
      </c>
      <c r="AA962" s="342">
        <f t="shared" si="109"/>
        <v>0</v>
      </c>
      <c r="AB962" s="342">
        <f t="shared" si="109"/>
        <v>0</v>
      </c>
      <c r="AC962" s="109">
        <f t="shared" si="105"/>
        <v>0</v>
      </c>
      <c r="AD962" s="109">
        <f>IF(C962=A_Stammdaten!$B$12,E_SAV!$S962-E_SAV!$AE962,HLOOKUP(A_Stammdaten!$B$12-1,$AF$4:$AL$4004,ROW(C962)-3,FALSE)-$AE962)</f>
        <v>0</v>
      </c>
      <c r="AE962" s="109">
        <f>HLOOKUP(A_Stammdaten!$B$12,$AF$4:$AL$4004,ROW(C962)-3,FALSE)</f>
        <v>0</v>
      </c>
      <c r="AF962" s="109">
        <f t="shared" si="103"/>
        <v>0</v>
      </c>
      <c r="AG962" s="109">
        <f t="shared" si="107"/>
        <v>0</v>
      </c>
      <c r="AH962" s="109">
        <f t="shared" si="107"/>
        <v>0</v>
      </c>
      <c r="AI962" s="109">
        <f t="shared" si="107"/>
        <v>0</v>
      </c>
      <c r="AJ962" s="109">
        <f t="shared" si="106"/>
        <v>0</v>
      </c>
      <c r="AK962" s="109">
        <f t="shared" si="106"/>
        <v>0</v>
      </c>
      <c r="AL962" s="109">
        <f t="shared" si="106"/>
        <v>0</v>
      </c>
    </row>
    <row r="963" spans="1:38" x14ac:dyDescent="0.3">
      <c r="A963" s="421"/>
      <c r="B963" s="421"/>
      <c r="C963" s="422"/>
      <c r="D963" s="423"/>
      <c r="E963" s="421"/>
      <c r="F963" s="421"/>
      <c r="G963" s="421"/>
      <c r="H963" s="421"/>
      <c r="I963" s="421"/>
      <c r="J963" s="421"/>
      <c r="K963" s="421"/>
      <c r="L963" s="421"/>
      <c r="M963" s="423"/>
      <c r="N963" s="340">
        <f>IF(C963&gt;A_Stammdaten!$B$12,0,SUM(E963,F963,H963,J963:K963)-SUM(G963,I963,L963:M963))</f>
        <v>0</v>
      </c>
      <c r="O963" s="421"/>
      <c r="P963" s="421"/>
      <c r="Q963" s="421"/>
      <c r="R963" s="421"/>
      <c r="S963" s="108">
        <f t="shared" si="104"/>
        <v>0</v>
      </c>
      <c r="T963" s="341">
        <f>IF(ISBLANK($B963),0,VLOOKUP($B963,Listen!$A$2:$C$45,2,FALSE))</f>
        <v>0</v>
      </c>
      <c r="U963" s="341">
        <f>IF(ISBLANK($B963),0,VLOOKUP($B963,Listen!$A$2:$C$45,3,FALSE))</f>
        <v>0</v>
      </c>
      <c r="V963" s="342">
        <f t="shared" si="108"/>
        <v>0</v>
      </c>
      <c r="W963" s="342">
        <f t="shared" si="109"/>
        <v>0</v>
      </c>
      <c r="X963" s="342">
        <f t="shared" si="109"/>
        <v>0</v>
      </c>
      <c r="Y963" s="342">
        <f t="shared" si="109"/>
        <v>0</v>
      </c>
      <c r="Z963" s="342">
        <f t="shared" si="109"/>
        <v>0</v>
      </c>
      <c r="AA963" s="342">
        <f t="shared" si="109"/>
        <v>0</v>
      </c>
      <c r="AB963" s="342">
        <f t="shared" si="109"/>
        <v>0</v>
      </c>
      <c r="AC963" s="109">
        <f t="shared" si="105"/>
        <v>0</v>
      </c>
      <c r="AD963" s="109">
        <f>IF(C963=A_Stammdaten!$B$12,E_SAV!$S963-E_SAV!$AE963,HLOOKUP(A_Stammdaten!$B$12-1,$AF$4:$AL$4004,ROW(C963)-3,FALSE)-$AE963)</f>
        <v>0</v>
      </c>
      <c r="AE963" s="109">
        <f>HLOOKUP(A_Stammdaten!$B$12,$AF$4:$AL$4004,ROW(C963)-3,FALSE)</f>
        <v>0</v>
      </c>
      <c r="AF963" s="109">
        <f t="shared" si="103"/>
        <v>0</v>
      </c>
      <c r="AG963" s="109">
        <f t="shared" si="107"/>
        <v>0</v>
      </c>
      <c r="AH963" s="109">
        <f t="shared" si="107"/>
        <v>0</v>
      </c>
      <c r="AI963" s="109">
        <f t="shared" si="107"/>
        <v>0</v>
      </c>
      <c r="AJ963" s="109">
        <f t="shared" si="106"/>
        <v>0</v>
      </c>
      <c r="AK963" s="109">
        <f t="shared" si="106"/>
        <v>0</v>
      </c>
      <c r="AL963" s="109">
        <f t="shared" si="106"/>
        <v>0</v>
      </c>
    </row>
    <row r="964" spans="1:38" x14ac:dyDescent="0.3">
      <c r="A964" s="421"/>
      <c r="B964" s="421"/>
      <c r="C964" s="422"/>
      <c r="D964" s="423"/>
      <c r="E964" s="421"/>
      <c r="F964" s="421"/>
      <c r="G964" s="421"/>
      <c r="H964" s="421"/>
      <c r="I964" s="421"/>
      <c r="J964" s="421"/>
      <c r="K964" s="421"/>
      <c r="L964" s="421"/>
      <c r="M964" s="423"/>
      <c r="N964" s="340">
        <f>IF(C964&gt;A_Stammdaten!$B$12,0,SUM(E964,F964,H964,J964:K964)-SUM(G964,I964,L964:M964))</f>
        <v>0</v>
      </c>
      <c r="O964" s="421"/>
      <c r="P964" s="421"/>
      <c r="Q964" s="421"/>
      <c r="R964" s="421"/>
      <c r="S964" s="108">
        <f t="shared" si="104"/>
        <v>0</v>
      </c>
      <c r="T964" s="341">
        <f>IF(ISBLANK($B964),0,VLOOKUP($B964,Listen!$A$2:$C$45,2,FALSE))</f>
        <v>0</v>
      </c>
      <c r="U964" s="341">
        <f>IF(ISBLANK($B964),0,VLOOKUP($B964,Listen!$A$2:$C$45,3,FALSE))</f>
        <v>0</v>
      </c>
      <c r="V964" s="342">
        <f t="shared" si="108"/>
        <v>0</v>
      </c>
      <c r="W964" s="342">
        <f t="shared" si="109"/>
        <v>0</v>
      </c>
      <c r="X964" s="342">
        <f t="shared" si="109"/>
        <v>0</v>
      </c>
      <c r="Y964" s="342">
        <f t="shared" si="109"/>
        <v>0</v>
      </c>
      <c r="Z964" s="342">
        <f t="shared" si="109"/>
        <v>0</v>
      </c>
      <c r="AA964" s="342">
        <f t="shared" si="109"/>
        <v>0</v>
      </c>
      <c r="AB964" s="342">
        <f t="shared" si="109"/>
        <v>0</v>
      </c>
      <c r="AC964" s="109">
        <f t="shared" si="105"/>
        <v>0</v>
      </c>
      <c r="AD964" s="109">
        <f>IF(C964=A_Stammdaten!$B$12,E_SAV!$S964-E_SAV!$AE964,HLOOKUP(A_Stammdaten!$B$12-1,$AF$4:$AL$4004,ROW(C964)-3,FALSE)-$AE964)</f>
        <v>0</v>
      </c>
      <c r="AE964" s="109">
        <f>HLOOKUP(A_Stammdaten!$B$12,$AF$4:$AL$4004,ROW(C964)-3,FALSE)</f>
        <v>0</v>
      </c>
      <c r="AF964" s="109">
        <f t="shared" si="103"/>
        <v>0</v>
      </c>
      <c r="AG964" s="109">
        <f t="shared" si="107"/>
        <v>0</v>
      </c>
      <c r="AH964" s="109">
        <f t="shared" si="107"/>
        <v>0</v>
      </c>
      <c r="AI964" s="109">
        <f t="shared" si="107"/>
        <v>0</v>
      </c>
      <c r="AJ964" s="109">
        <f t="shared" si="106"/>
        <v>0</v>
      </c>
      <c r="AK964" s="109">
        <f t="shared" si="106"/>
        <v>0</v>
      </c>
      <c r="AL964" s="109">
        <f t="shared" si="106"/>
        <v>0</v>
      </c>
    </row>
    <row r="965" spans="1:38" x14ac:dyDescent="0.3">
      <c r="A965" s="421"/>
      <c r="B965" s="421"/>
      <c r="C965" s="422"/>
      <c r="D965" s="423"/>
      <c r="E965" s="421"/>
      <c r="F965" s="421"/>
      <c r="G965" s="421"/>
      <c r="H965" s="421"/>
      <c r="I965" s="421"/>
      <c r="J965" s="421"/>
      <c r="K965" s="421"/>
      <c r="L965" s="421"/>
      <c r="M965" s="423"/>
      <c r="N965" s="340">
        <f>IF(C965&gt;A_Stammdaten!$B$12,0,SUM(E965,F965,H965,J965:K965)-SUM(G965,I965,L965:M965))</f>
        <v>0</v>
      </c>
      <c r="O965" s="421"/>
      <c r="P965" s="421"/>
      <c r="Q965" s="421"/>
      <c r="R965" s="421"/>
      <c r="S965" s="108">
        <f t="shared" si="104"/>
        <v>0</v>
      </c>
      <c r="T965" s="341">
        <f>IF(ISBLANK($B965),0,VLOOKUP($B965,Listen!$A$2:$C$45,2,FALSE))</f>
        <v>0</v>
      </c>
      <c r="U965" s="341">
        <f>IF(ISBLANK($B965),0,VLOOKUP($B965,Listen!$A$2:$C$45,3,FALSE))</f>
        <v>0</v>
      </c>
      <c r="V965" s="342">
        <f t="shared" si="108"/>
        <v>0</v>
      </c>
      <c r="W965" s="342">
        <f t="shared" si="109"/>
        <v>0</v>
      </c>
      <c r="X965" s="342">
        <f t="shared" si="109"/>
        <v>0</v>
      </c>
      <c r="Y965" s="342">
        <f t="shared" si="109"/>
        <v>0</v>
      </c>
      <c r="Z965" s="342">
        <f t="shared" si="109"/>
        <v>0</v>
      </c>
      <c r="AA965" s="342">
        <f t="shared" si="109"/>
        <v>0</v>
      </c>
      <c r="AB965" s="342">
        <f t="shared" si="109"/>
        <v>0</v>
      </c>
      <c r="AC965" s="109">
        <f t="shared" si="105"/>
        <v>0</v>
      </c>
      <c r="AD965" s="109">
        <f>IF(C965=A_Stammdaten!$B$12,E_SAV!$S965-E_SAV!$AE965,HLOOKUP(A_Stammdaten!$B$12-1,$AF$4:$AL$4004,ROW(C965)-3,FALSE)-$AE965)</f>
        <v>0</v>
      </c>
      <c r="AE965" s="109">
        <f>HLOOKUP(A_Stammdaten!$B$12,$AF$4:$AL$4004,ROW(C965)-3,FALSE)</f>
        <v>0</v>
      </c>
      <c r="AF965" s="109">
        <f t="shared" ref="AF965:AF1028" si="110">IF(OR($C965=0,$S965=0),0,IF($C965&lt;=AF$4,$S965-$S965/V965*(AF$4-$C965+1),0))</f>
        <v>0</v>
      </c>
      <c r="AG965" s="109">
        <f t="shared" si="107"/>
        <v>0</v>
      </c>
      <c r="AH965" s="109">
        <f t="shared" si="107"/>
        <v>0</v>
      </c>
      <c r="AI965" s="109">
        <f t="shared" si="107"/>
        <v>0</v>
      </c>
      <c r="AJ965" s="109">
        <f t="shared" si="106"/>
        <v>0</v>
      </c>
      <c r="AK965" s="109">
        <f t="shared" si="106"/>
        <v>0</v>
      </c>
      <c r="AL965" s="109">
        <f t="shared" si="106"/>
        <v>0</v>
      </c>
    </row>
    <row r="966" spans="1:38" x14ac:dyDescent="0.3">
      <c r="A966" s="421"/>
      <c r="B966" s="421"/>
      <c r="C966" s="422"/>
      <c r="D966" s="423"/>
      <c r="E966" s="421"/>
      <c r="F966" s="421"/>
      <c r="G966" s="421"/>
      <c r="H966" s="421"/>
      <c r="I966" s="421"/>
      <c r="J966" s="421"/>
      <c r="K966" s="421"/>
      <c r="L966" s="421"/>
      <c r="M966" s="423"/>
      <c r="N966" s="340">
        <f>IF(C966&gt;A_Stammdaten!$B$12,0,SUM(E966,F966,H966,J966:K966)-SUM(G966,I966,L966:M966))</f>
        <v>0</v>
      </c>
      <c r="O966" s="421"/>
      <c r="P966" s="421"/>
      <c r="Q966" s="421"/>
      <c r="R966" s="421"/>
      <c r="S966" s="108">
        <f t="shared" ref="S966:S1029" si="111">N966-SUM(O966:R966)</f>
        <v>0</v>
      </c>
      <c r="T966" s="341">
        <f>IF(ISBLANK($B966),0,VLOOKUP($B966,Listen!$A$2:$C$45,2,FALSE))</f>
        <v>0</v>
      </c>
      <c r="U966" s="341">
        <f>IF(ISBLANK($B966),0,VLOOKUP($B966,Listen!$A$2:$C$45,3,FALSE))</f>
        <v>0</v>
      </c>
      <c r="V966" s="342">
        <f t="shared" si="108"/>
        <v>0</v>
      </c>
      <c r="W966" s="342">
        <f t="shared" si="109"/>
        <v>0</v>
      </c>
      <c r="X966" s="342">
        <f t="shared" si="109"/>
        <v>0</v>
      </c>
      <c r="Y966" s="342">
        <f t="shared" si="109"/>
        <v>0</v>
      </c>
      <c r="Z966" s="342">
        <f t="shared" si="109"/>
        <v>0</v>
      </c>
      <c r="AA966" s="342">
        <f t="shared" si="109"/>
        <v>0</v>
      </c>
      <c r="AB966" s="342">
        <f t="shared" ref="W966:AB1009" si="112">$T966</f>
        <v>0</v>
      </c>
      <c r="AC966" s="109">
        <f t="shared" ref="AC966:AC1029" si="113">AE966+AD966</f>
        <v>0</v>
      </c>
      <c r="AD966" s="109">
        <f>IF(C966=A_Stammdaten!$B$12,E_SAV!$S966-E_SAV!$AE966,HLOOKUP(A_Stammdaten!$B$12-1,$AF$4:$AL$4004,ROW(C966)-3,FALSE)-$AE966)</f>
        <v>0</v>
      </c>
      <c r="AE966" s="109">
        <f>HLOOKUP(A_Stammdaten!$B$12,$AF$4:$AL$4004,ROW(C966)-3,FALSE)</f>
        <v>0</v>
      </c>
      <c r="AF966" s="109">
        <f t="shared" si="110"/>
        <v>0</v>
      </c>
      <c r="AG966" s="109">
        <f t="shared" si="107"/>
        <v>0</v>
      </c>
      <c r="AH966" s="109">
        <f t="shared" si="107"/>
        <v>0</v>
      </c>
      <c r="AI966" s="109">
        <f t="shared" si="107"/>
        <v>0</v>
      </c>
      <c r="AJ966" s="109">
        <f t="shared" si="106"/>
        <v>0</v>
      </c>
      <c r="AK966" s="109">
        <f t="shared" si="106"/>
        <v>0</v>
      </c>
      <c r="AL966" s="109">
        <f t="shared" si="106"/>
        <v>0</v>
      </c>
    </row>
    <row r="967" spans="1:38" x14ac:dyDescent="0.3">
      <c r="A967" s="421"/>
      <c r="B967" s="421"/>
      <c r="C967" s="422"/>
      <c r="D967" s="423"/>
      <c r="E967" s="421"/>
      <c r="F967" s="421"/>
      <c r="G967" s="421"/>
      <c r="H967" s="421"/>
      <c r="I967" s="421"/>
      <c r="J967" s="421"/>
      <c r="K967" s="421"/>
      <c r="L967" s="421"/>
      <c r="M967" s="423"/>
      <c r="N967" s="340">
        <f>IF(C967&gt;A_Stammdaten!$B$12,0,SUM(E967,F967,H967,J967:K967)-SUM(G967,I967,L967:M967))</f>
        <v>0</v>
      </c>
      <c r="O967" s="421"/>
      <c r="P967" s="421"/>
      <c r="Q967" s="421"/>
      <c r="R967" s="421"/>
      <c r="S967" s="108">
        <f t="shared" si="111"/>
        <v>0</v>
      </c>
      <c r="T967" s="341">
        <f>IF(ISBLANK($B967),0,VLOOKUP($B967,Listen!$A$2:$C$45,2,FALSE))</f>
        <v>0</v>
      </c>
      <c r="U967" s="341">
        <f>IF(ISBLANK($B967),0,VLOOKUP($B967,Listen!$A$2:$C$45,3,FALSE))</f>
        <v>0</v>
      </c>
      <c r="V967" s="342">
        <f t="shared" si="108"/>
        <v>0</v>
      </c>
      <c r="W967" s="342">
        <f t="shared" si="112"/>
        <v>0</v>
      </c>
      <c r="X967" s="342">
        <f t="shared" si="112"/>
        <v>0</v>
      </c>
      <c r="Y967" s="342">
        <f t="shared" si="112"/>
        <v>0</v>
      </c>
      <c r="Z967" s="342">
        <f t="shared" si="112"/>
        <v>0</v>
      </c>
      <c r="AA967" s="342">
        <f t="shared" si="112"/>
        <v>0</v>
      </c>
      <c r="AB967" s="342">
        <f t="shared" si="112"/>
        <v>0</v>
      </c>
      <c r="AC967" s="109">
        <f t="shared" si="113"/>
        <v>0</v>
      </c>
      <c r="AD967" s="109">
        <f>IF(C967=A_Stammdaten!$B$12,E_SAV!$S967-E_SAV!$AE967,HLOOKUP(A_Stammdaten!$B$12-1,$AF$4:$AL$4004,ROW(C967)-3,FALSE)-$AE967)</f>
        <v>0</v>
      </c>
      <c r="AE967" s="109">
        <f>HLOOKUP(A_Stammdaten!$B$12,$AF$4:$AL$4004,ROW(C967)-3,FALSE)</f>
        <v>0</v>
      </c>
      <c r="AF967" s="109">
        <f t="shared" si="110"/>
        <v>0</v>
      </c>
      <c r="AG967" s="109">
        <f t="shared" si="107"/>
        <v>0</v>
      </c>
      <c r="AH967" s="109">
        <f t="shared" si="107"/>
        <v>0</v>
      </c>
      <c r="AI967" s="109">
        <f t="shared" si="107"/>
        <v>0</v>
      </c>
      <c r="AJ967" s="109">
        <f t="shared" si="107"/>
        <v>0</v>
      </c>
      <c r="AK967" s="109">
        <f t="shared" si="107"/>
        <v>0</v>
      </c>
      <c r="AL967" s="109">
        <f t="shared" si="107"/>
        <v>0</v>
      </c>
    </row>
    <row r="968" spans="1:38" x14ac:dyDescent="0.3">
      <c r="A968" s="421"/>
      <c r="B968" s="421"/>
      <c r="C968" s="422"/>
      <c r="D968" s="423"/>
      <c r="E968" s="421"/>
      <c r="F968" s="421"/>
      <c r="G968" s="421"/>
      <c r="H968" s="421"/>
      <c r="I968" s="421"/>
      <c r="J968" s="421"/>
      <c r="K968" s="421"/>
      <c r="L968" s="421"/>
      <c r="M968" s="423"/>
      <c r="N968" s="340">
        <f>IF(C968&gt;A_Stammdaten!$B$12,0,SUM(E968,F968,H968,J968:K968)-SUM(G968,I968,L968:M968))</f>
        <v>0</v>
      </c>
      <c r="O968" s="421"/>
      <c r="P968" s="421"/>
      <c r="Q968" s="421"/>
      <c r="R968" s="421"/>
      <c r="S968" s="108">
        <f t="shared" si="111"/>
        <v>0</v>
      </c>
      <c r="T968" s="341">
        <f>IF(ISBLANK($B968),0,VLOOKUP($B968,Listen!$A$2:$C$45,2,FALSE))</f>
        <v>0</v>
      </c>
      <c r="U968" s="341">
        <f>IF(ISBLANK($B968),0,VLOOKUP($B968,Listen!$A$2:$C$45,3,FALSE))</f>
        <v>0</v>
      </c>
      <c r="V968" s="342">
        <f t="shared" si="108"/>
        <v>0</v>
      </c>
      <c r="W968" s="342">
        <f t="shared" si="112"/>
        <v>0</v>
      </c>
      <c r="X968" s="342">
        <f t="shared" si="112"/>
        <v>0</v>
      </c>
      <c r="Y968" s="342">
        <f t="shared" si="112"/>
        <v>0</v>
      </c>
      <c r="Z968" s="342">
        <f t="shared" si="112"/>
        <v>0</v>
      </c>
      <c r="AA968" s="342">
        <f t="shared" si="112"/>
        <v>0</v>
      </c>
      <c r="AB968" s="342">
        <f t="shared" si="112"/>
        <v>0</v>
      </c>
      <c r="AC968" s="109">
        <f t="shared" si="113"/>
        <v>0</v>
      </c>
      <c r="AD968" s="109">
        <f>IF(C968=A_Stammdaten!$B$12,E_SAV!$S968-E_SAV!$AE968,HLOOKUP(A_Stammdaten!$B$12-1,$AF$4:$AL$4004,ROW(C968)-3,FALSE)-$AE968)</f>
        <v>0</v>
      </c>
      <c r="AE968" s="109">
        <f>HLOOKUP(A_Stammdaten!$B$12,$AF$4:$AL$4004,ROW(C968)-3,FALSE)</f>
        <v>0</v>
      </c>
      <c r="AF968" s="109">
        <f t="shared" si="110"/>
        <v>0</v>
      </c>
      <c r="AG968" s="109">
        <f t="shared" ref="AG968:AL1010" si="114">IF(OR($C968=0,$S968=0,W968-(AG$4-$C968)=0),0,IF($C968&lt;AG$4,AF968-AF968/(W968-(AG$4-$C968)),IF($C968=AG$4,$S968-$S968/W968,0)))</f>
        <v>0</v>
      </c>
      <c r="AH968" s="109">
        <f t="shared" si="114"/>
        <v>0</v>
      </c>
      <c r="AI968" s="109">
        <f t="shared" si="114"/>
        <v>0</v>
      </c>
      <c r="AJ968" s="109">
        <f t="shared" si="114"/>
        <v>0</v>
      </c>
      <c r="AK968" s="109">
        <f t="shared" si="114"/>
        <v>0</v>
      </c>
      <c r="AL968" s="109">
        <f t="shared" si="114"/>
        <v>0</v>
      </c>
    </row>
    <row r="969" spans="1:38" x14ac:dyDescent="0.3">
      <c r="A969" s="421"/>
      <c r="B969" s="421"/>
      <c r="C969" s="422"/>
      <c r="D969" s="423"/>
      <c r="E969" s="421"/>
      <c r="F969" s="421"/>
      <c r="G969" s="421"/>
      <c r="H969" s="421"/>
      <c r="I969" s="421"/>
      <c r="J969" s="421"/>
      <c r="K969" s="421"/>
      <c r="L969" s="421"/>
      <c r="M969" s="423"/>
      <c r="N969" s="340">
        <f>IF(C969&gt;A_Stammdaten!$B$12,0,SUM(E969,F969,H969,J969:K969)-SUM(G969,I969,L969:M969))</f>
        <v>0</v>
      </c>
      <c r="O969" s="421"/>
      <c r="P969" s="421"/>
      <c r="Q969" s="421"/>
      <c r="R969" s="421"/>
      <c r="S969" s="108">
        <f t="shared" si="111"/>
        <v>0</v>
      </c>
      <c r="T969" s="341">
        <f>IF(ISBLANK($B969),0,VLOOKUP($B969,Listen!$A$2:$C$45,2,FALSE))</f>
        <v>0</v>
      </c>
      <c r="U969" s="341">
        <f>IF(ISBLANK($B969),0,VLOOKUP($B969,Listen!$A$2:$C$45,3,FALSE))</f>
        <v>0</v>
      </c>
      <c r="V969" s="342">
        <f t="shared" si="108"/>
        <v>0</v>
      </c>
      <c r="W969" s="342">
        <f t="shared" si="112"/>
        <v>0</v>
      </c>
      <c r="X969" s="342">
        <f t="shared" si="112"/>
        <v>0</v>
      </c>
      <c r="Y969" s="342">
        <f t="shared" si="112"/>
        <v>0</v>
      </c>
      <c r="Z969" s="342">
        <f t="shared" si="112"/>
        <v>0</v>
      </c>
      <c r="AA969" s="342">
        <f t="shared" si="112"/>
        <v>0</v>
      </c>
      <c r="AB969" s="342">
        <f t="shared" si="112"/>
        <v>0</v>
      </c>
      <c r="AC969" s="109">
        <f t="shared" si="113"/>
        <v>0</v>
      </c>
      <c r="AD969" s="109">
        <f>IF(C969=A_Stammdaten!$B$12,E_SAV!$S969-E_SAV!$AE969,HLOOKUP(A_Stammdaten!$B$12-1,$AF$4:$AL$4004,ROW(C969)-3,FALSE)-$AE969)</f>
        <v>0</v>
      </c>
      <c r="AE969" s="109">
        <f>HLOOKUP(A_Stammdaten!$B$12,$AF$4:$AL$4004,ROW(C969)-3,FALSE)</f>
        <v>0</v>
      </c>
      <c r="AF969" s="109">
        <f t="shared" si="110"/>
        <v>0</v>
      </c>
      <c r="AG969" s="109">
        <f t="shared" si="114"/>
        <v>0</v>
      </c>
      <c r="AH969" s="109">
        <f t="shared" si="114"/>
        <v>0</v>
      </c>
      <c r="AI969" s="109">
        <f t="shared" si="114"/>
        <v>0</v>
      </c>
      <c r="AJ969" s="109">
        <f t="shared" si="114"/>
        <v>0</v>
      </c>
      <c r="AK969" s="109">
        <f t="shared" si="114"/>
        <v>0</v>
      </c>
      <c r="AL969" s="109">
        <f t="shared" si="114"/>
        <v>0</v>
      </c>
    </row>
    <row r="970" spans="1:38" x14ac:dyDescent="0.3">
      <c r="A970" s="421"/>
      <c r="B970" s="421"/>
      <c r="C970" s="422"/>
      <c r="D970" s="423"/>
      <c r="E970" s="421"/>
      <c r="F970" s="421"/>
      <c r="G970" s="421"/>
      <c r="H970" s="421"/>
      <c r="I970" s="421"/>
      <c r="J970" s="421"/>
      <c r="K970" s="421"/>
      <c r="L970" s="421"/>
      <c r="M970" s="423"/>
      <c r="N970" s="340">
        <f>IF(C970&gt;A_Stammdaten!$B$12,0,SUM(E970,F970,H970,J970:K970)-SUM(G970,I970,L970:M970))</f>
        <v>0</v>
      </c>
      <c r="O970" s="421"/>
      <c r="P970" s="421"/>
      <c r="Q970" s="421"/>
      <c r="R970" s="421"/>
      <c r="S970" s="108">
        <f t="shared" si="111"/>
        <v>0</v>
      </c>
      <c r="T970" s="341">
        <f>IF(ISBLANK($B970),0,VLOOKUP($B970,Listen!$A$2:$C$45,2,FALSE))</f>
        <v>0</v>
      </c>
      <c r="U970" s="341">
        <f>IF(ISBLANK($B970),0,VLOOKUP($B970,Listen!$A$2:$C$45,3,FALSE))</f>
        <v>0</v>
      </c>
      <c r="V970" s="342">
        <f t="shared" si="108"/>
        <v>0</v>
      </c>
      <c r="W970" s="342">
        <f t="shared" si="112"/>
        <v>0</v>
      </c>
      <c r="X970" s="342">
        <f t="shared" si="112"/>
        <v>0</v>
      </c>
      <c r="Y970" s="342">
        <f t="shared" si="112"/>
        <v>0</v>
      </c>
      <c r="Z970" s="342">
        <f t="shared" si="112"/>
        <v>0</v>
      </c>
      <c r="AA970" s="342">
        <f t="shared" si="112"/>
        <v>0</v>
      </c>
      <c r="AB970" s="342">
        <f t="shared" si="112"/>
        <v>0</v>
      </c>
      <c r="AC970" s="109">
        <f t="shared" si="113"/>
        <v>0</v>
      </c>
      <c r="AD970" s="109">
        <f>IF(C970=A_Stammdaten!$B$12,E_SAV!$S970-E_SAV!$AE970,HLOOKUP(A_Stammdaten!$B$12-1,$AF$4:$AL$4004,ROW(C970)-3,FALSE)-$AE970)</f>
        <v>0</v>
      </c>
      <c r="AE970" s="109">
        <f>HLOOKUP(A_Stammdaten!$B$12,$AF$4:$AL$4004,ROW(C970)-3,FALSE)</f>
        <v>0</v>
      </c>
      <c r="AF970" s="109">
        <f t="shared" si="110"/>
        <v>0</v>
      </c>
      <c r="AG970" s="109">
        <f t="shared" si="114"/>
        <v>0</v>
      </c>
      <c r="AH970" s="109">
        <f t="shared" si="114"/>
        <v>0</v>
      </c>
      <c r="AI970" s="109">
        <f t="shared" si="114"/>
        <v>0</v>
      </c>
      <c r="AJ970" s="109">
        <f t="shared" si="114"/>
        <v>0</v>
      </c>
      <c r="AK970" s="109">
        <f t="shared" si="114"/>
        <v>0</v>
      </c>
      <c r="AL970" s="109">
        <f t="shared" si="114"/>
        <v>0</v>
      </c>
    </row>
    <row r="971" spans="1:38" x14ac:dyDescent="0.3">
      <c r="A971" s="421"/>
      <c r="B971" s="421"/>
      <c r="C971" s="422"/>
      <c r="D971" s="423"/>
      <c r="E971" s="421"/>
      <c r="F971" s="421"/>
      <c r="G971" s="421"/>
      <c r="H971" s="421"/>
      <c r="I971" s="421"/>
      <c r="J971" s="421"/>
      <c r="K971" s="421"/>
      <c r="L971" s="421"/>
      <c r="M971" s="423"/>
      <c r="N971" s="340">
        <f>IF(C971&gt;A_Stammdaten!$B$12,0,SUM(E971,F971,H971,J971:K971)-SUM(G971,I971,L971:M971))</f>
        <v>0</v>
      </c>
      <c r="O971" s="421"/>
      <c r="P971" s="421"/>
      <c r="Q971" s="421"/>
      <c r="R971" s="421"/>
      <c r="S971" s="108">
        <f t="shared" si="111"/>
        <v>0</v>
      </c>
      <c r="T971" s="341">
        <f>IF(ISBLANK($B971),0,VLOOKUP($B971,Listen!$A$2:$C$45,2,FALSE))</f>
        <v>0</v>
      </c>
      <c r="U971" s="341">
        <f>IF(ISBLANK($B971),0,VLOOKUP($B971,Listen!$A$2:$C$45,3,FALSE))</f>
        <v>0</v>
      </c>
      <c r="V971" s="342">
        <f t="shared" ref="V971:V1034" si="115">$T971</f>
        <v>0</v>
      </c>
      <c r="W971" s="342">
        <f t="shared" si="112"/>
        <v>0</v>
      </c>
      <c r="X971" s="342">
        <f t="shared" si="112"/>
        <v>0</v>
      </c>
      <c r="Y971" s="342">
        <f t="shared" si="112"/>
        <v>0</v>
      </c>
      <c r="Z971" s="342">
        <f t="shared" si="112"/>
        <v>0</v>
      </c>
      <c r="AA971" s="342">
        <f t="shared" si="112"/>
        <v>0</v>
      </c>
      <c r="AB971" s="342">
        <f t="shared" si="112"/>
        <v>0</v>
      </c>
      <c r="AC971" s="109">
        <f t="shared" si="113"/>
        <v>0</v>
      </c>
      <c r="AD971" s="109">
        <f>IF(C971=A_Stammdaten!$B$12,E_SAV!$S971-E_SAV!$AE971,HLOOKUP(A_Stammdaten!$B$12-1,$AF$4:$AL$4004,ROW(C971)-3,FALSE)-$AE971)</f>
        <v>0</v>
      </c>
      <c r="AE971" s="109">
        <f>HLOOKUP(A_Stammdaten!$B$12,$AF$4:$AL$4004,ROW(C971)-3,FALSE)</f>
        <v>0</v>
      </c>
      <c r="AF971" s="109">
        <f t="shared" si="110"/>
        <v>0</v>
      </c>
      <c r="AG971" s="109">
        <f t="shared" si="114"/>
        <v>0</v>
      </c>
      <c r="AH971" s="109">
        <f t="shared" si="114"/>
        <v>0</v>
      </c>
      <c r="AI971" s="109">
        <f t="shared" si="114"/>
        <v>0</v>
      </c>
      <c r="AJ971" s="109">
        <f t="shared" si="114"/>
        <v>0</v>
      </c>
      <c r="AK971" s="109">
        <f t="shared" si="114"/>
        <v>0</v>
      </c>
      <c r="AL971" s="109">
        <f t="shared" si="114"/>
        <v>0</v>
      </c>
    </row>
    <row r="972" spans="1:38" x14ac:dyDescent="0.3">
      <c r="A972" s="421"/>
      <c r="B972" s="421"/>
      <c r="C972" s="422"/>
      <c r="D972" s="423"/>
      <c r="E972" s="421"/>
      <c r="F972" s="421"/>
      <c r="G972" s="421"/>
      <c r="H972" s="421"/>
      <c r="I972" s="421"/>
      <c r="J972" s="421"/>
      <c r="K972" s="421"/>
      <c r="L972" s="421"/>
      <c r="M972" s="423"/>
      <c r="N972" s="340">
        <f>IF(C972&gt;A_Stammdaten!$B$12,0,SUM(E972,F972,H972,J972:K972)-SUM(G972,I972,L972:M972))</f>
        <v>0</v>
      </c>
      <c r="O972" s="421"/>
      <c r="P972" s="421"/>
      <c r="Q972" s="421"/>
      <c r="R972" s="421"/>
      <c r="S972" s="108">
        <f t="shared" si="111"/>
        <v>0</v>
      </c>
      <c r="T972" s="341">
        <f>IF(ISBLANK($B972),0,VLOOKUP($B972,Listen!$A$2:$C$45,2,FALSE))</f>
        <v>0</v>
      </c>
      <c r="U972" s="341">
        <f>IF(ISBLANK($B972),0,VLOOKUP($B972,Listen!$A$2:$C$45,3,FALSE))</f>
        <v>0</v>
      </c>
      <c r="V972" s="342">
        <f t="shared" si="115"/>
        <v>0</v>
      </c>
      <c r="W972" s="342">
        <f t="shared" si="112"/>
        <v>0</v>
      </c>
      <c r="X972" s="342">
        <f t="shared" si="112"/>
        <v>0</v>
      </c>
      <c r="Y972" s="342">
        <f t="shared" si="112"/>
        <v>0</v>
      </c>
      <c r="Z972" s="342">
        <f t="shared" si="112"/>
        <v>0</v>
      </c>
      <c r="AA972" s="342">
        <f t="shared" si="112"/>
        <v>0</v>
      </c>
      <c r="AB972" s="342">
        <f t="shared" si="112"/>
        <v>0</v>
      </c>
      <c r="AC972" s="109">
        <f t="shared" si="113"/>
        <v>0</v>
      </c>
      <c r="AD972" s="109">
        <f>IF(C972=A_Stammdaten!$B$12,E_SAV!$S972-E_SAV!$AE972,HLOOKUP(A_Stammdaten!$B$12-1,$AF$4:$AL$4004,ROW(C972)-3,FALSE)-$AE972)</f>
        <v>0</v>
      </c>
      <c r="AE972" s="109">
        <f>HLOOKUP(A_Stammdaten!$B$12,$AF$4:$AL$4004,ROW(C972)-3,FALSE)</f>
        <v>0</v>
      </c>
      <c r="AF972" s="109">
        <f t="shared" si="110"/>
        <v>0</v>
      </c>
      <c r="AG972" s="109">
        <f t="shared" si="114"/>
        <v>0</v>
      </c>
      <c r="AH972" s="109">
        <f t="shared" si="114"/>
        <v>0</v>
      </c>
      <c r="AI972" s="109">
        <f t="shared" si="114"/>
        <v>0</v>
      </c>
      <c r="AJ972" s="109">
        <f t="shared" si="114"/>
        <v>0</v>
      </c>
      <c r="AK972" s="109">
        <f t="shared" si="114"/>
        <v>0</v>
      </c>
      <c r="AL972" s="109">
        <f t="shared" si="114"/>
        <v>0</v>
      </c>
    </row>
    <row r="973" spans="1:38" x14ac:dyDescent="0.3">
      <c r="A973" s="421"/>
      <c r="B973" s="421"/>
      <c r="C973" s="422"/>
      <c r="D973" s="423"/>
      <c r="E973" s="421"/>
      <c r="F973" s="421"/>
      <c r="G973" s="421"/>
      <c r="H973" s="421"/>
      <c r="I973" s="421"/>
      <c r="J973" s="421"/>
      <c r="K973" s="421"/>
      <c r="L973" s="421"/>
      <c r="M973" s="423"/>
      <c r="N973" s="340">
        <f>IF(C973&gt;A_Stammdaten!$B$12,0,SUM(E973,F973,H973,J973:K973)-SUM(G973,I973,L973:M973))</f>
        <v>0</v>
      </c>
      <c r="O973" s="421"/>
      <c r="P973" s="421"/>
      <c r="Q973" s="421"/>
      <c r="R973" s="421"/>
      <c r="S973" s="108">
        <f t="shared" si="111"/>
        <v>0</v>
      </c>
      <c r="T973" s="341">
        <f>IF(ISBLANK($B973),0,VLOOKUP($B973,Listen!$A$2:$C$45,2,FALSE))</f>
        <v>0</v>
      </c>
      <c r="U973" s="341">
        <f>IF(ISBLANK($B973),0,VLOOKUP($B973,Listen!$A$2:$C$45,3,FALSE))</f>
        <v>0</v>
      </c>
      <c r="V973" s="342">
        <f t="shared" si="115"/>
        <v>0</v>
      </c>
      <c r="W973" s="342">
        <f t="shared" si="112"/>
        <v>0</v>
      </c>
      <c r="X973" s="342">
        <f t="shared" si="112"/>
        <v>0</v>
      </c>
      <c r="Y973" s="342">
        <f t="shared" si="112"/>
        <v>0</v>
      </c>
      <c r="Z973" s="342">
        <f t="shared" si="112"/>
        <v>0</v>
      </c>
      <c r="AA973" s="342">
        <f t="shared" si="112"/>
        <v>0</v>
      </c>
      <c r="AB973" s="342">
        <f t="shared" si="112"/>
        <v>0</v>
      </c>
      <c r="AC973" s="109">
        <f t="shared" si="113"/>
        <v>0</v>
      </c>
      <c r="AD973" s="109">
        <f>IF(C973=A_Stammdaten!$B$12,E_SAV!$S973-E_SAV!$AE973,HLOOKUP(A_Stammdaten!$B$12-1,$AF$4:$AL$4004,ROW(C973)-3,FALSE)-$AE973)</f>
        <v>0</v>
      </c>
      <c r="AE973" s="109">
        <f>HLOOKUP(A_Stammdaten!$B$12,$AF$4:$AL$4004,ROW(C973)-3,FALSE)</f>
        <v>0</v>
      </c>
      <c r="AF973" s="109">
        <f t="shared" si="110"/>
        <v>0</v>
      </c>
      <c r="AG973" s="109">
        <f t="shared" si="114"/>
        <v>0</v>
      </c>
      <c r="AH973" s="109">
        <f t="shared" si="114"/>
        <v>0</v>
      </c>
      <c r="AI973" s="109">
        <f t="shared" si="114"/>
        <v>0</v>
      </c>
      <c r="AJ973" s="109">
        <f t="shared" si="114"/>
        <v>0</v>
      </c>
      <c r="AK973" s="109">
        <f t="shared" si="114"/>
        <v>0</v>
      </c>
      <c r="AL973" s="109">
        <f t="shared" si="114"/>
        <v>0</v>
      </c>
    </row>
    <row r="974" spans="1:38" x14ac:dyDescent="0.3">
      <c r="A974" s="421"/>
      <c r="B974" s="421"/>
      <c r="C974" s="422"/>
      <c r="D974" s="423"/>
      <c r="E974" s="421"/>
      <c r="F974" s="421"/>
      <c r="G974" s="421"/>
      <c r="H974" s="421"/>
      <c r="I974" s="421"/>
      <c r="J974" s="421"/>
      <c r="K974" s="421"/>
      <c r="L974" s="421"/>
      <c r="M974" s="423"/>
      <c r="N974" s="340">
        <f>IF(C974&gt;A_Stammdaten!$B$12,0,SUM(E974,F974,H974,J974:K974)-SUM(G974,I974,L974:M974))</f>
        <v>0</v>
      </c>
      <c r="O974" s="421"/>
      <c r="P974" s="421"/>
      <c r="Q974" s="421"/>
      <c r="R974" s="421"/>
      <c r="S974" s="108">
        <f t="shared" si="111"/>
        <v>0</v>
      </c>
      <c r="T974" s="341">
        <f>IF(ISBLANK($B974),0,VLOOKUP($B974,Listen!$A$2:$C$45,2,FALSE))</f>
        <v>0</v>
      </c>
      <c r="U974" s="341">
        <f>IF(ISBLANK($B974),0,VLOOKUP($B974,Listen!$A$2:$C$45,3,FALSE))</f>
        <v>0</v>
      </c>
      <c r="V974" s="342">
        <f t="shared" si="115"/>
        <v>0</v>
      </c>
      <c r="W974" s="342">
        <f t="shared" si="112"/>
        <v>0</v>
      </c>
      <c r="X974" s="342">
        <f t="shared" si="112"/>
        <v>0</v>
      </c>
      <c r="Y974" s="342">
        <f t="shared" si="112"/>
        <v>0</v>
      </c>
      <c r="Z974" s="342">
        <f t="shared" si="112"/>
        <v>0</v>
      </c>
      <c r="AA974" s="342">
        <f t="shared" si="112"/>
        <v>0</v>
      </c>
      <c r="AB974" s="342">
        <f t="shared" si="112"/>
        <v>0</v>
      </c>
      <c r="AC974" s="109">
        <f t="shared" si="113"/>
        <v>0</v>
      </c>
      <c r="AD974" s="109">
        <f>IF(C974=A_Stammdaten!$B$12,E_SAV!$S974-E_SAV!$AE974,HLOOKUP(A_Stammdaten!$B$12-1,$AF$4:$AL$4004,ROW(C974)-3,FALSE)-$AE974)</f>
        <v>0</v>
      </c>
      <c r="AE974" s="109">
        <f>HLOOKUP(A_Stammdaten!$B$12,$AF$4:$AL$4004,ROW(C974)-3,FALSE)</f>
        <v>0</v>
      </c>
      <c r="AF974" s="109">
        <f t="shared" si="110"/>
        <v>0</v>
      </c>
      <c r="AG974" s="109">
        <f t="shared" si="114"/>
        <v>0</v>
      </c>
      <c r="AH974" s="109">
        <f t="shared" si="114"/>
        <v>0</v>
      </c>
      <c r="AI974" s="109">
        <f t="shared" si="114"/>
        <v>0</v>
      </c>
      <c r="AJ974" s="109">
        <f t="shared" si="114"/>
        <v>0</v>
      </c>
      <c r="AK974" s="109">
        <f t="shared" si="114"/>
        <v>0</v>
      </c>
      <c r="AL974" s="109">
        <f t="shared" si="114"/>
        <v>0</v>
      </c>
    </row>
    <row r="975" spans="1:38" x14ac:dyDescent="0.3">
      <c r="A975" s="421"/>
      <c r="B975" s="421"/>
      <c r="C975" s="422"/>
      <c r="D975" s="423"/>
      <c r="E975" s="421"/>
      <c r="F975" s="421"/>
      <c r="G975" s="421"/>
      <c r="H975" s="421"/>
      <c r="I975" s="421"/>
      <c r="J975" s="421"/>
      <c r="K975" s="421"/>
      <c r="L975" s="421"/>
      <c r="M975" s="423"/>
      <c r="N975" s="340">
        <f>IF(C975&gt;A_Stammdaten!$B$12,0,SUM(E975,F975,H975,J975:K975)-SUM(G975,I975,L975:M975))</f>
        <v>0</v>
      </c>
      <c r="O975" s="421"/>
      <c r="P975" s="421"/>
      <c r="Q975" s="421"/>
      <c r="R975" s="421"/>
      <c r="S975" s="108">
        <f t="shared" si="111"/>
        <v>0</v>
      </c>
      <c r="T975" s="341">
        <f>IF(ISBLANK($B975),0,VLOOKUP($B975,Listen!$A$2:$C$45,2,FALSE))</f>
        <v>0</v>
      </c>
      <c r="U975" s="341">
        <f>IF(ISBLANK($B975),0,VLOOKUP($B975,Listen!$A$2:$C$45,3,FALSE))</f>
        <v>0</v>
      </c>
      <c r="V975" s="342">
        <f t="shared" si="115"/>
        <v>0</v>
      </c>
      <c r="W975" s="342">
        <f t="shared" si="112"/>
        <v>0</v>
      </c>
      <c r="X975" s="342">
        <f t="shared" si="112"/>
        <v>0</v>
      </c>
      <c r="Y975" s="342">
        <f t="shared" si="112"/>
        <v>0</v>
      </c>
      <c r="Z975" s="342">
        <f t="shared" si="112"/>
        <v>0</v>
      </c>
      <c r="AA975" s="342">
        <f t="shared" si="112"/>
        <v>0</v>
      </c>
      <c r="AB975" s="342">
        <f t="shared" si="112"/>
        <v>0</v>
      </c>
      <c r="AC975" s="109">
        <f t="shared" si="113"/>
        <v>0</v>
      </c>
      <c r="AD975" s="109">
        <f>IF(C975=A_Stammdaten!$B$12,E_SAV!$S975-E_SAV!$AE975,HLOOKUP(A_Stammdaten!$B$12-1,$AF$4:$AL$4004,ROW(C975)-3,FALSE)-$AE975)</f>
        <v>0</v>
      </c>
      <c r="AE975" s="109">
        <f>HLOOKUP(A_Stammdaten!$B$12,$AF$4:$AL$4004,ROW(C975)-3,FALSE)</f>
        <v>0</v>
      </c>
      <c r="AF975" s="109">
        <f t="shared" si="110"/>
        <v>0</v>
      </c>
      <c r="AG975" s="109">
        <f t="shared" si="114"/>
        <v>0</v>
      </c>
      <c r="AH975" s="109">
        <f t="shared" si="114"/>
        <v>0</v>
      </c>
      <c r="AI975" s="109">
        <f t="shared" si="114"/>
        <v>0</v>
      </c>
      <c r="AJ975" s="109">
        <f t="shared" si="114"/>
        <v>0</v>
      </c>
      <c r="AK975" s="109">
        <f t="shared" si="114"/>
        <v>0</v>
      </c>
      <c r="AL975" s="109">
        <f t="shared" si="114"/>
        <v>0</v>
      </c>
    </row>
    <row r="976" spans="1:38" x14ac:dyDescent="0.3">
      <c r="A976" s="421"/>
      <c r="B976" s="421"/>
      <c r="C976" s="422"/>
      <c r="D976" s="423"/>
      <c r="E976" s="421"/>
      <c r="F976" s="421"/>
      <c r="G976" s="421"/>
      <c r="H976" s="421"/>
      <c r="I976" s="421"/>
      <c r="J976" s="421"/>
      <c r="K976" s="421"/>
      <c r="L976" s="421"/>
      <c r="M976" s="423"/>
      <c r="N976" s="340">
        <f>IF(C976&gt;A_Stammdaten!$B$12,0,SUM(E976,F976,H976,J976:K976)-SUM(G976,I976,L976:M976))</f>
        <v>0</v>
      </c>
      <c r="O976" s="421"/>
      <c r="P976" s="421"/>
      <c r="Q976" s="421"/>
      <c r="R976" s="421"/>
      <c r="S976" s="108">
        <f t="shared" si="111"/>
        <v>0</v>
      </c>
      <c r="T976" s="341">
        <f>IF(ISBLANK($B976),0,VLOOKUP($B976,Listen!$A$2:$C$45,2,FALSE))</f>
        <v>0</v>
      </c>
      <c r="U976" s="341">
        <f>IF(ISBLANK($B976),0,VLOOKUP($B976,Listen!$A$2:$C$45,3,FALSE))</f>
        <v>0</v>
      </c>
      <c r="V976" s="342">
        <f t="shared" si="115"/>
        <v>0</v>
      </c>
      <c r="W976" s="342">
        <f t="shared" si="112"/>
        <v>0</v>
      </c>
      <c r="X976" s="342">
        <f t="shared" si="112"/>
        <v>0</v>
      </c>
      <c r="Y976" s="342">
        <f t="shared" si="112"/>
        <v>0</v>
      </c>
      <c r="Z976" s="342">
        <f t="shared" si="112"/>
        <v>0</v>
      </c>
      <c r="AA976" s="342">
        <f t="shared" si="112"/>
        <v>0</v>
      </c>
      <c r="AB976" s="342">
        <f t="shared" si="112"/>
        <v>0</v>
      </c>
      <c r="AC976" s="109">
        <f t="shared" si="113"/>
        <v>0</v>
      </c>
      <c r="AD976" s="109">
        <f>IF(C976=A_Stammdaten!$B$12,E_SAV!$S976-E_SAV!$AE976,HLOOKUP(A_Stammdaten!$B$12-1,$AF$4:$AL$4004,ROW(C976)-3,FALSE)-$AE976)</f>
        <v>0</v>
      </c>
      <c r="AE976" s="109">
        <f>HLOOKUP(A_Stammdaten!$B$12,$AF$4:$AL$4004,ROW(C976)-3,FALSE)</f>
        <v>0</v>
      </c>
      <c r="AF976" s="109">
        <f t="shared" si="110"/>
        <v>0</v>
      </c>
      <c r="AG976" s="109">
        <f t="shared" si="114"/>
        <v>0</v>
      </c>
      <c r="AH976" s="109">
        <f t="shared" si="114"/>
        <v>0</v>
      </c>
      <c r="AI976" s="109">
        <f t="shared" si="114"/>
        <v>0</v>
      </c>
      <c r="AJ976" s="109">
        <f t="shared" si="114"/>
        <v>0</v>
      </c>
      <c r="AK976" s="109">
        <f t="shared" si="114"/>
        <v>0</v>
      </c>
      <c r="AL976" s="109">
        <f t="shared" si="114"/>
        <v>0</v>
      </c>
    </row>
    <row r="977" spans="1:38" x14ac:dyDescent="0.3">
      <c r="A977" s="421"/>
      <c r="B977" s="421"/>
      <c r="C977" s="422"/>
      <c r="D977" s="423"/>
      <c r="E977" s="421"/>
      <c r="F977" s="421"/>
      <c r="G977" s="421"/>
      <c r="H977" s="421"/>
      <c r="I977" s="421"/>
      <c r="J977" s="421"/>
      <c r="K977" s="421"/>
      <c r="L977" s="421"/>
      <c r="M977" s="423"/>
      <c r="N977" s="340">
        <f>IF(C977&gt;A_Stammdaten!$B$12,0,SUM(E977,F977,H977,J977:K977)-SUM(G977,I977,L977:M977))</f>
        <v>0</v>
      </c>
      <c r="O977" s="421"/>
      <c r="P977" s="421"/>
      <c r="Q977" s="421"/>
      <c r="R977" s="421"/>
      <c r="S977" s="108">
        <f t="shared" si="111"/>
        <v>0</v>
      </c>
      <c r="T977" s="341">
        <f>IF(ISBLANK($B977),0,VLOOKUP($B977,Listen!$A$2:$C$45,2,FALSE))</f>
        <v>0</v>
      </c>
      <c r="U977" s="341">
        <f>IF(ISBLANK($B977),0,VLOOKUP($B977,Listen!$A$2:$C$45,3,FALSE))</f>
        <v>0</v>
      </c>
      <c r="V977" s="342">
        <f t="shared" si="115"/>
        <v>0</v>
      </c>
      <c r="W977" s="342">
        <f t="shared" si="112"/>
        <v>0</v>
      </c>
      <c r="X977" s="342">
        <f t="shared" si="112"/>
        <v>0</v>
      </c>
      <c r="Y977" s="342">
        <f t="shared" si="112"/>
        <v>0</v>
      </c>
      <c r="Z977" s="342">
        <f t="shared" si="112"/>
        <v>0</v>
      </c>
      <c r="AA977" s="342">
        <f t="shared" si="112"/>
        <v>0</v>
      </c>
      <c r="AB977" s="342">
        <f t="shared" si="112"/>
        <v>0</v>
      </c>
      <c r="AC977" s="109">
        <f t="shared" si="113"/>
        <v>0</v>
      </c>
      <c r="AD977" s="109">
        <f>IF(C977=A_Stammdaten!$B$12,E_SAV!$S977-E_SAV!$AE977,HLOOKUP(A_Stammdaten!$B$12-1,$AF$4:$AL$4004,ROW(C977)-3,FALSE)-$AE977)</f>
        <v>0</v>
      </c>
      <c r="AE977" s="109">
        <f>HLOOKUP(A_Stammdaten!$B$12,$AF$4:$AL$4004,ROW(C977)-3,FALSE)</f>
        <v>0</v>
      </c>
      <c r="AF977" s="109">
        <f t="shared" si="110"/>
        <v>0</v>
      </c>
      <c r="AG977" s="109">
        <f t="shared" si="114"/>
        <v>0</v>
      </c>
      <c r="AH977" s="109">
        <f t="shared" si="114"/>
        <v>0</v>
      </c>
      <c r="AI977" s="109">
        <f t="shared" si="114"/>
        <v>0</v>
      </c>
      <c r="AJ977" s="109">
        <f t="shared" si="114"/>
        <v>0</v>
      </c>
      <c r="AK977" s="109">
        <f t="shared" si="114"/>
        <v>0</v>
      </c>
      <c r="AL977" s="109">
        <f t="shared" si="114"/>
        <v>0</v>
      </c>
    </row>
    <row r="978" spans="1:38" x14ac:dyDescent="0.3">
      <c r="A978" s="421"/>
      <c r="B978" s="421"/>
      <c r="C978" s="422"/>
      <c r="D978" s="423"/>
      <c r="E978" s="421"/>
      <c r="F978" s="421"/>
      <c r="G978" s="421"/>
      <c r="H978" s="421"/>
      <c r="I978" s="421"/>
      <c r="J978" s="421"/>
      <c r="K978" s="421"/>
      <c r="L978" s="421"/>
      <c r="M978" s="423"/>
      <c r="N978" s="340">
        <f>IF(C978&gt;A_Stammdaten!$B$12,0,SUM(E978,F978,H978,J978:K978)-SUM(G978,I978,L978:M978))</f>
        <v>0</v>
      </c>
      <c r="O978" s="421"/>
      <c r="P978" s="421"/>
      <c r="Q978" s="421"/>
      <c r="R978" s="421"/>
      <c r="S978" s="108">
        <f t="shared" si="111"/>
        <v>0</v>
      </c>
      <c r="T978" s="341">
        <f>IF(ISBLANK($B978),0,VLOOKUP($B978,Listen!$A$2:$C$45,2,FALSE))</f>
        <v>0</v>
      </c>
      <c r="U978" s="341">
        <f>IF(ISBLANK($B978),0,VLOOKUP($B978,Listen!$A$2:$C$45,3,FALSE))</f>
        <v>0</v>
      </c>
      <c r="V978" s="342">
        <f t="shared" si="115"/>
        <v>0</v>
      </c>
      <c r="W978" s="342">
        <f t="shared" si="112"/>
        <v>0</v>
      </c>
      <c r="X978" s="342">
        <f t="shared" si="112"/>
        <v>0</v>
      </c>
      <c r="Y978" s="342">
        <f t="shared" si="112"/>
        <v>0</v>
      </c>
      <c r="Z978" s="342">
        <f t="shared" si="112"/>
        <v>0</v>
      </c>
      <c r="AA978" s="342">
        <f t="shared" si="112"/>
        <v>0</v>
      </c>
      <c r="AB978" s="342">
        <f t="shared" si="112"/>
        <v>0</v>
      </c>
      <c r="AC978" s="109">
        <f t="shared" si="113"/>
        <v>0</v>
      </c>
      <c r="AD978" s="109">
        <f>IF(C978=A_Stammdaten!$B$12,E_SAV!$S978-E_SAV!$AE978,HLOOKUP(A_Stammdaten!$B$12-1,$AF$4:$AL$4004,ROW(C978)-3,FALSE)-$AE978)</f>
        <v>0</v>
      </c>
      <c r="AE978" s="109">
        <f>HLOOKUP(A_Stammdaten!$B$12,$AF$4:$AL$4004,ROW(C978)-3,FALSE)</f>
        <v>0</v>
      </c>
      <c r="AF978" s="109">
        <f t="shared" si="110"/>
        <v>0</v>
      </c>
      <c r="AG978" s="109">
        <f t="shared" si="114"/>
        <v>0</v>
      </c>
      <c r="AH978" s="109">
        <f t="shared" si="114"/>
        <v>0</v>
      </c>
      <c r="AI978" s="109">
        <f t="shared" si="114"/>
        <v>0</v>
      </c>
      <c r="AJ978" s="109">
        <f t="shared" si="114"/>
        <v>0</v>
      </c>
      <c r="AK978" s="109">
        <f t="shared" si="114"/>
        <v>0</v>
      </c>
      <c r="AL978" s="109">
        <f t="shared" si="114"/>
        <v>0</v>
      </c>
    </row>
    <row r="979" spans="1:38" x14ac:dyDescent="0.3">
      <c r="A979" s="421"/>
      <c r="B979" s="421"/>
      <c r="C979" s="422"/>
      <c r="D979" s="423"/>
      <c r="E979" s="421"/>
      <c r="F979" s="421"/>
      <c r="G979" s="421"/>
      <c r="H979" s="421"/>
      <c r="I979" s="421"/>
      <c r="J979" s="421"/>
      <c r="K979" s="421"/>
      <c r="L979" s="421"/>
      <c r="M979" s="423"/>
      <c r="N979" s="340">
        <f>IF(C979&gt;A_Stammdaten!$B$12,0,SUM(E979,F979,H979,J979:K979)-SUM(G979,I979,L979:M979))</f>
        <v>0</v>
      </c>
      <c r="O979" s="421"/>
      <c r="P979" s="421"/>
      <c r="Q979" s="421"/>
      <c r="R979" s="421"/>
      <c r="S979" s="108">
        <f t="shared" si="111"/>
        <v>0</v>
      </c>
      <c r="T979" s="341">
        <f>IF(ISBLANK($B979),0,VLOOKUP($B979,Listen!$A$2:$C$45,2,FALSE))</f>
        <v>0</v>
      </c>
      <c r="U979" s="341">
        <f>IF(ISBLANK($B979),0,VLOOKUP($B979,Listen!$A$2:$C$45,3,FALSE))</f>
        <v>0</v>
      </c>
      <c r="V979" s="342">
        <f t="shared" si="115"/>
        <v>0</v>
      </c>
      <c r="W979" s="342">
        <f t="shared" si="112"/>
        <v>0</v>
      </c>
      <c r="X979" s="342">
        <f t="shared" si="112"/>
        <v>0</v>
      </c>
      <c r="Y979" s="342">
        <f t="shared" si="112"/>
        <v>0</v>
      </c>
      <c r="Z979" s="342">
        <f t="shared" si="112"/>
        <v>0</v>
      </c>
      <c r="AA979" s="342">
        <f t="shared" si="112"/>
        <v>0</v>
      </c>
      <c r="AB979" s="342">
        <f t="shared" si="112"/>
        <v>0</v>
      </c>
      <c r="AC979" s="109">
        <f t="shared" si="113"/>
        <v>0</v>
      </c>
      <c r="AD979" s="109">
        <f>IF(C979=A_Stammdaten!$B$12,E_SAV!$S979-E_SAV!$AE979,HLOOKUP(A_Stammdaten!$B$12-1,$AF$4:$AL$4004,ROW(C979)-3,FALSE)-$AE979)</f>
        <v>0</v>
      </c>
      <c r="AE979" s="109">
        <f>HLOOKUP(A_Stammdaten!$B$12,$AF$4:$AL$4004,ROW(C979)-3,FALSE)</f>
        <v>0</v>
      </c>
      <c r="AF979" s="109">
        <f t="shared" si="110"/>
        <v>0</v>
      </c>
      <c r="AG979" s="109">
        <f t="shared" si="114"/>
        <v>0</v>
      </c>
      <c r="AH979" s="109">
        <f t="shared" si="114"/>
        <v>0</v>
      </c>
      <c r="AI979" s="109">
        <f t="shared" si="114"/>
        <v>0</v>
      </c>
      <c r="AJ979" s="109">
        <f t="shared" si="114"/>
        <v>0</v>
      </c>
      <c r="AK979" s="109">
        <f t="shared" si="114"/>
        <v>0</v>
      </c>
      <c r="AL979" s="109">
        <f t="shared" si="114"/>
        <v>0</v>
      </c>
    </row>
    <row r="980" spans="1:38" x14ac:dyDescent="0.3">
      <c r="A980" s="421"/>
      <c r="B980" s="421"/>
      <c r="C980" s="422"/>
      <c r="D980" s="423"/>
      <c r="E980" s="421"/>
      <c r="F980" s="421"/>
      <c r="G980" s="421"/>
      <c r="H980" s="421"/>
      <c r="I980" s="421"/>
      <c r="J980" s="421"/>
      <c r="K980" s="421"/>
      <c r="L980" s="421"/>
      <c r="M980" s="423"/>
      <c r="N980" s="340">
        <f>IF(C980&gt;A_Stammdaten!$B$12,0,SUM(E980,F980,H980,J980:K980)-SUM(G980,I980,L980:M980))</f>
        <v>0</v>
      </c>
      <c r="O980" s="421"/>
      <c r="P980" s="421"/>
      <c r="Q980" s="421"/>
      <c r="R980" s="421"/>
      <c r="S980" s="108">
        <f t="shared" si="111"/>
        <v>0</v>
      </c>
      <c r="T980" s="341">
        <f>IF(ISBLANK($B980),0,VLOOKUP($B980,Listen!$A$2:$C$45,2,FALSE))</f>
        <v>0</v>
      </c>
      <c r="U980" s="341">
        <f>IF(ISBLANK($B980),0,VLOOKUP($B980,Listen!$A$2:$C$45,3,FALSE))</f>
        <v>0</v>
      </c>
      <c r="V980" s="342">
        <f t="shared" si="115"/>
        <v>0</v>
      </c>
      <c r="W980" s="342">
        <f t="shared" si="112"/>
        <v>0</v>
      </c>
      <c r="X980" s="342">
        <f t="shared" si="112"/>
        <v>0</v>
      </c>
      <c r="Y980" s="342">
        <f t="shared" si="112"/>
        <v>0</v>
      </c>
      <c r="Z980" s="342">
        <f t="shared" si="112"/>
        <v>0</v>
      </c>
      <c r="AA980" s="342">
        <f t="shared" si="112"/>
        <v>0</v>
      </c>
      <c r="AB980" s="342">
        <f t="shared" si="112"/>
        <v>0</v>
      </c>
      <c r="AC980" s="109">
        <f t="shared" si="113"/>
        <v>0</v>
      </c>
      <c r="AD980" s="109">
        <f>IF(C980=A_Stammdaten!$B$12,E_SAV!$S980-E_SAV!$AE980,HLOOKUP(A_Stammdaten!$B$12-1,$AF$4:$AL$4004,ROW(C980)-3,FALSE)-$AE980)</f>
        <v>0</v>
      </c>
      <c r="AE980" s="109">
        <f>HLOOKUP(A_Stammdaten!$B$12,$AF$4:$AL$4004,ROW(C980)-3,FALSE)</f>
        <v>0</v>
      </c>
      <c r="AF980" s="109">
        <f t="shared" si="110"/>
        <v>0</v>
      </c>
      <c r="AG980" s="109">
        <f t="shared" si="114"/>
        <v>0</v>
      </c>
      <c r="AH980" s="109">
        <f t="shared" si="114"/>
        <v>0</v>
      </c>
      <c r="AI980" s="109">
        <f t="shared" si="114"/>
        <v>0</v>
      </c>
      <c r="AJ980" s="109">
        <f t="shared" si="114"/>
        <v>0</v>
      </c>
      <c r="AK980" s="109">
        <f t="shared" si="114"/>
        <v>0</v>
      </c>
      <c r="AL980" s="109">
        <f t="shared" si="114"/>
        <v>0</v>
      </c>
    </row>
    <row r="981" spans="1:38" x14ac:dyDescent="0.3">
      <c r="A981" s="421"/>
      <c r="B981" s="421"/>
      <c r="C981" s="422"/>
      <c r="D981" s="423"/>
      <c r="E981" s="421"/>
      <c r="F981" s="421"/>
      <c r="G981" s="421"/>
      <c r="H981" s="421"/>
      <c r="I981" s="421"/>
      <c r="J981" s="421"/>
      <c r="K981" s="421"/>
      <c r="L981" s="421"/>
      <c r="M981" s="423"/>
      <c r="N981" s="340">
        <f>IF(C981&gt;A_Stammdaten!$B$12,0,SUM(E981,F981,H981,J981:K981)-SUM(G981,I981,L981:M981))</f>
        <v>0</v>
      </c>
      <c r="O981" s="421"/>
      <c r="P981" s="421"/>
      <c r="Q981" s="421"/>
      <c r="R981" s="421"/>
      <c r="S981" s="108">
        <f t="shared" si="111"/>
        <v>0</v>
      </c>
      <c r="T981" s="341">
        <f>IF(ISBLANK($B981),0,VLOOKUP($B981,Listen!$A$2:$C$45,2,FALSE))</f>
        <v>0</v>
      </c>
      <c r="U981" s="341">
        <f>IF(ISBLANK($B981),0,VLOOKUP($B981,Listen!$A$2:$C$45,3,FALSE))</f>
        <v>0</v>
      </c>
      <c r="V981" s="342">
        <f t="shared" si="115"/>
        <v>0</v>
      </c>
      <c r="W981" s="342">
        <f t="shared" si="112"/>
        <v>0</v>
      </c>
      <c r="X981" s="342">
        <f t="shared" si="112"/>
        <v>0</v>
      </c>
      <c r="Y981" s="342">
        <f t="shared" si="112"/>
        <v>0</v>
      </c>
      <c r="Z981" s="342">
        <f t="shared" si="112"/>
        <v>0</v>
      </c>
      <c r="AA981" s="342">
        <f t="shared" si="112"/>
        <v>0</v>
      </c>
      <c r="AB981" s="342">
        <f t="shared" si="112"/>
        <v>0</v>
      </c>
      <c r="AC981" s="109">
        <f t="shared" si="113"/>
        <v>0</v>
      </c>
      <c r="AD981" s="109">
        <f>IF(C981=A_Stammdaten!$B$12,E_SAV!$S981-E_SAV!$AE981,HLOOKUP(A_Stammdaten!$B$12-1,$AF$4:$AL$4004,ROW(C981)-3,FALSE)-$AE981)</f>
        <v>0</v>
      </c>
      <c r="AE981" s="109">
        <f>HLOOKUP(A_Stammdaten!$B$12,$AF$4:$AL$4004,ROW(C981)-3,FALSE)</f>
        <v>0</v>
      </c>
      <c r="AF981" s="109">
        <f t="shared" si="110"/>
        <v>0</v>
      </c>
      <c r="AG981" s="109">
        <f t="shared" si="114"/>
        <v>0</v>
      </c>
      <c r="AH981" s="109">
        <f t="shared" si="114"/>
        <v>0</v>
      </c>
      <c r="AI981" s="109">
        <f t="shared" si="114"/>
        <v>0</v>
      </c>
      <c r="AJ981" s="109">
        <f t="shared" si="114"/>
        <v>0</v>
      </c>
      <c r="AK981" s="109">
        <f t="shared" si="114"/>
        <v>0</v>
      </c>
      <c r="AL981" s="109">
        <f t="shared" si="114"/>
        <v>0</v>
      </c>
    </row>
    <row r="982" spans="1:38" x14ac:dyDescent="0.3">
      <c r="A982" s="421"/>
      <c r="B982" s="421"/>
      <c r="C982" s="422"/>
      <c r="D982" s="423"/>
      <c r="E982" s="421"/>
      <c r="F982" s="421"/>
      <c r="G982" s="421"/>
      <c r="H982" s="421"/>
      <c r="I982" s="421"/>
      <c r="J982" s="421"/>
      <c r="K982" s="421"/>
      <c r="L982" s="421"/>
      <c r="M982" s="423"/>
      <c r="N982" s="340">
        <f>IF(C982&gt;A_Stammdaten!$B$12,0,SUM(E982,F982,H982,J982:K982)-SUM(G982,I982,L982:M982))</f>
        <v>0</v>
      </c>
      <c r="O982" s="421"/>
      <c r="P982" s="421"/>
      <c r="Q982" s="421"/>
      <c r="R982" s="421"/>
      <c r="S982" s="108">
        <f t="shared" si="111"/>
        <v>0</v>
      </c>
      <c r="T982" s="341">
        <f>IF(ISBLANK($B982),0,VLOOKUP($B982,Listen!$A$2:$C$45,2,FALSE))</f>
        <v>0</v>
      </c>
      <c r="U982" s="341">
        <f>IF(ISBLANK($B982),0,VLOOKUP($B982,Listen!$A$2:$C$45,3,FALSE))</f>
        <v>0</v>
      </c>
      <c r="V982" s="342">
        <f t="shared" si="115"/>
        <v>0</v>
      </c>
      <c r="W982" s="342">
        <f t="shared" si="112"/>
        <v>0</v>
      </c>
      <c r="X982" s="342">
        <f t="shared" si="112"/>
        <v>0</v>
      </c>
      <c r="Y982" s="342">
        <f t="shared" si="112"/>
        <v>0</v>
      </c>
      <c r="Z982" s="342">
        <f t="shared" si="112"/>
        <v>0</v>
      </c>
      <c r="AA982" s="342">
        <f t="shared" si="112"/>
        <v>0</v>
      </c>
      <c r="AB982" s="342">
        <f t="shared" si="112"/>
        <v>0</v>
      </c>
      <c r="AC982" s="109">
        <f t="shared" si="113"/>
        <v>0</v>
      </c>
      <c r="AD982" s="109">
        <f>IF(C982=A_Stammdaten!$B$12,E_SAV!$S982-E_SAV!$AE982,HLOOKUP(A_Stammdaten!$B$12-1,$AF$4:$AL$4004,ROW(C982)-3,FALSE)-$AE982)</f>
        <v>0</v>
      </c>
      <c r="AE982" s="109">
        <f>HLOOKUP(A_Stammdaten!$B$12,$AF$4:$AL$4004,ROW(C982)-3,FALSE)</f>
        <v>0</v>
      </c>
      <c r="AF982" s="109">
        <f t="shared" si="110"/>
        <v>0</v>
      </c>
      <c r="AG982" s="109">
        <f t="shared" si="114"/>
        <v>0</v>
      </c>
      <c r="AH982" s="109">
        <f t="shared" si="114"/>
        <v>0</v>
      </c>
      <c r="AI982" s="109">
        <f t="shared" si="114"/>
        <v>0</v>
      </c>
      <c r="AJ982" s="109">
        <f t="shared" si="114"/>
        <v>0</v>
      </c>
      <c r="AK982" s="109">
        <f t="shared" si="114"/>
        <v>0</v>
      </c>
      <c r="AL982" s="109">
        <f t="shared" si="114"/>
        <v>0</v>
      </c>
    </row>
    <row r="983" spans="1:38" x14ac:dyDescent="0.3">
      <c r="A983" s="421"/>
      <c r="B983" s="421"/>
      <c r="C983" s="422"/>
      <c r="D983" s="423"/>
      <c r="E983" s="421"/>
      <c r="F983" s="421"/>
      <c r="G983" s="421"/>
      <c r="H983" s="421"/>
      <c r="I983" s="421"/>
      <c r="J983" s="421"/>
      <c r="K983" s="421"/>
      <c r="L983" s="421"/>
      <c r="M983" s="423"/>
      <c r="N983" s="340">
        <f>IF(C983&gt;A_Stammdaten!$B$12,0,SUM(E983,F983,H983,J983:K983)-SUM(G983,I983,L983:M983))</f>
        <v>0</v>
      </c>
      <c r="O983" s="421"/>
      <c r="P983" s="421"/>
      <c r="Q983" s="421"/>
      <c r="R983" s="421"/>
      <c r="S983" s="108">
        <f t="shared" si="111"/>
        <v>0</v>
      </c>
      <c r="T983" s="341">
        <f>IF(ISBLANK($B983),0,VLOOKUP($B983,Listen!$A$2:$C$45,2,FALSE))</f>
        <v>0</v>
      </c>
      <c r="U983" s="341">
        <f>IF(ISBLANK($B983),0,VLOOKUP($B983,Listen!$A$2:$C$45,3,FALSE))</f>
        <v>0</v>
      </c>
      <c r="V983" s="342">
        <f t="shared" si="115"/>
        <v>0</v>
      </c>
      <c r="W983" s="342">
        <f t="shared" si="112"/>
        <v>0</v>
      </c>
      <c r="X983" s="342">
        <f t="shared" si="112"/>
        <v>0</v>
      </c>
      <c r="Y983" s="342">
        <f t="shared" si="112"/>
        <v>0</v>
      </c>
      <c r="Z983" s="342">
        <f t="shared" si="112"/>
        <v>0</v>
      </c>
      <c r="AA983" s="342">
        <f t="shared" si="112"/>
        <v>0</v>
      </c>
      <c r="AB983" s="342">
        <f t="shared" si="112"/>
        <v>0</v>
      </c>
      <c r="AC983" s="109">
        <f t="shared" si="113"/>
        <v>0</v>
      </c>
      <c r="AD983" s="109">
        <f>IF(C983=A_Stammdaten!$B$12,E_SAV!$S983-E_SAV!$AE983,HLOOKUP(A_Stammdaten!$B$12-1,$AF$4:$AL$4004,ROW(C983)-3,FALSE)-$AE983)</f>
        <v>0</v>
      </c>
      <c r="AE983" s="109">
        <f>HLOOKUP(A_Stammdaten!$B$12,$AF$4:$AL$4004,ROW(C983)-3,FALSE)</f>
        <v>0</v>
      </c>
      <c r="AF983" s="109">
        <f t="shared" si="110"/>
        <v>0</v>
      </c>
      <c r="AG983" s="109">
        <f t="shared" si="114"/>
        <v>0</v>
      </c>
      <c r="AH983" s="109">
        <f t="shared" si="114"/>
        <v>0</v>
      </c>
      <c r="AI983" s="109">
        <f t="shared" si="114"/>
        <v>0</v>
      </c>
      <c r="AJ983" s="109">
        <f t="shared" si="114"/>
        <v>0</v>
      </c>
      <c r="AK983" s="109">
        <f t="shared" si="114"/>
        <v>0</v>
      </c>
      <c r="AL983" s="109">
        <f t="shared" si="114"/>
        <v>0</v>
      </c>
    </row>
    <row r="984" spans="1:38" x14ac:dyDescent="0.3">
      <c r="A984" s="421"/>
      <c r="B984" s="421"/>
      <c r="C984" s="422"/>
      <c r="D984" s="423"/>
      <c r="E984" s="421"/>
      <c r="F984" s="421"/>
      <c r="G984" s="421"/>
      <c r="H984" s="421"/>
      <c r="I984" s="421"/>
      <c r="J984" s="421"/>
      <c r="K984" s="421"/>
      <c r="L984" s="421"/>
      <c r="M984" s="423"/>
      <c r="N984" s="340">
        <f>IF(C984&gt;A_Stammdaten!$B$12,0,SUM(E984,F984,H984,J984:K984)-SUM(G984,I984,L984:M984))</f>
        <v>0</v>
      </c>
      <c r="O984" s="421"/>
      <c r="P984" s="421"/>
      <c r="Q984" s="421"/>
      <c r="R984" s="421"/>
      <c r="S984" s="108">
        <f t="shared" si="111"/>
        <v>0</v>
      </c>
      <c r="T984" s="341">
        <f>IF(ISBLANK($B984),0,VLOOKUP($B984,Listen!$A$2:$C$45,2,FALSE))</f>
        <v>0</v>
      </c>
      <c r="U984" s="341">
        <f>IF(ISBLANK($B984),0,VLOOKUP($B984,Listen!$A$2:$C$45,3,FALSE))</f>
        <v>0</v>
      </c>
      <c r="V984" s="342">
        <f t="shared" si="115"/>
        <v>0</v>
      </c>
      <c r="W984" s="342">
        <f t="shared" si="112"/>
        <v>0</v>
      </c>
      <c r="X984" s="342">
        <f t="shared" si="112"/>
        <v>0</v>
      </c>
      <c r="Y984" s="342">
        <f t="shared" si="112"/>
        <v>0</v>
      </c>
      <c r="Z984" s="342">
        <f t="shared" si="112"/>
        <v>0</v>
      </c>
      <c r="AA984" s="342">
        <f t="shared" si="112"/>
        <v>0</v>
      </c>
      <c r="AB984" s="342">
        <f t="shared" si="112"/>
        <v>0</v>
      </c>
      <c r="AC984" s="109">
        <f t="shared" si="113"/>
        <v>0</v>
      </c>
      <c r="AD984" s="109">
        <f>IF(C984=A_Stammdaten!$B$12,E_SAV!$S984-E_SAV!$AE984,HLOOKUP(A_Stammdaten!$B$12-1,$AF$4:$AL$4004,ROW(C984)-3,FALSE)-$AE984)</f>
        <v>0</v>
      </c>
      <c r="AE984" s="109">
        <f>HLOOKUP(A_Stammdaten!$B$12,$AF$4:$AL$4004,ROW(C984)-3,FALSE)</f>
        <v>0</v>
      </c>
      <c r="AF984" s="109">
        <f t="shared" si="110"/>
        <v>0</v>
      </c>
      <c r="AG984" s="109">
        <f t="shared" si="114"/>
        <v>0</v>
      </c>
      <c r="AH984" s="109">
        <f t="shared" si="114"/>
        <v>0</v>
      </c>
      <c r="AI984" s="109">
        <f t="shared" si="114"/>
        <v>0</v>
      </c>
      <c r="AJ984" s="109">
        <f t="shared" si="114"/>
        <v>0</v>
      </c>
      <c r="AK984" s="109">
        <f t="shared" si="114"/>
        <v>0</v>
      </c>
      <c r="AL984" s="109">
        <f t="shared" si="114"/>
        <v>0</v>
      </c>
    </row>
    <row r="985" spans="1:38" x14ac:dyDescent="0.3">
      <c r="A985" s="421"/>
      <c r="B985" s="421"/>
      <c r="C985" s="422"/>
      <c r="D985" s="423"/>
      <c r="E985" s="421"/>
      <c r="F985" s="421"/>
      <c r="G985" s="421"/>
      <c r="H985" s="421"/>
      <c r="I985" s="421"/>
      <c r="J985" s="421"/>
      <c r="K985" s="421"/>
      <c r="L985" s="421"/>
      <c r="M985" s="423"/>
      <c r="N985" s="340">
        <f>IF(C985&gt;A_Stammdaten!$B$12,0,SUM(E985,F985,H985,J985:K985)-SUM(G985,I985,L985:M985))</f>
        <v>0</v>
      </c>
      <c r="O985" s="421"/>
      <c r="P985" s="421"/>
      <c r="Q985" s="421"/>
      <c r="R985" s="421"/>
      <c r="S985" s="108">
        <f t="shared" si="111"/>
        <v>0</v>
      </c>
      <c r="T985" s="341">
        <f>IF(ISBLANK($B985),0,VLOOKUP($B985,Listen!$A$2:$C$45,2,FALSE))</f>
        <v>0</v>
      </c>
      <c r="U985" s="341">
        <f>IF(ISBLANK($B985),0,VLOOKUP($B985,Listen!$A$2:$C$45,3,FALSE))</f>
        <v>0</v>
      </c>
      <c r="V985" s="342">
        <f t="shared" si="115"/>
        <v>0</v>
      </c>
      <c r="W985" s="342">
        <f t="shared" si="112"/>
        <v>0</v>
      </c>
      <c r="X985" s="342">
        <f t="shared" si="112"/>
        <v>0</v>
      </c>
      <c r="Y985" s="342">
        <f t="shared" si="112"/>
        <v>0</v>
      </c>
      <c r="Z985" s="342">
        <f t="shared" si="112"/>
        <v>0</v>
      </c>
      <c r="AA985" s="342">
        <f t="shared" si="112"/>
        <v>0</v>
      </c>
      <c r="AB985" s="342">
        <f t="shared" si="112"/>
        <v>0</v>
      </c>
      <c r="AC985" s="109">
        <f t="shared" si="113"/>
        <v>0</v>
      </c>
      <c r="AD985" s="109">
        <f>IF(C985=A_Stammdaten!$B$12,E_SAV!$S985-E_SAV!$AE985,HLOOKUP(A_Stammdaten!$B$12-1,$AF$4:$AL$4004,ROW(C985)-3,FALSE)-$AE985)</f>
        <v>0</v>
      </c>
      <c r="AE985" s="109">
        <f>HLOOKUP(A_Stammdaten!$B$12,$AF$4:$AL$4004,ROW(C985)-3,FALSE)</f>
        <v>0</v>
      </c>
      <c r="AF985" s="109">
        <f t="shared" si="110"/>
        <v>0</v>
      </c>
      <c r="AG985" s="109">
        <f t="shared" si="114"/>
        <v>0</v>
      </c>
      <c r="AH985" s="109">
        <f t="shared" si="114"/>
        <v>0</v>
      </c>
      <c r="AI985" s="109">
        <f t="shared" si="114"/>
        <v>0</v>
      </c>
      <c r="AJ985" s="109">
        <f t="shared" si="114"/>
        <v>0</v>
      </c>
      <c r="AK985" s="109">
        <f t="shared" si="114"/>
        <v>0</v>
      </c>
      <c r="AL985" s="109">
        <f t="shared" si="114"/>
        <v>0</v>
      </c>
    </row>
    <row r="986" spans="1:38" x14ac:dyDescent="0.3">
      <c r="A986" s="421"/>
      <c r="B986" s="421"/>
      <c r="C986" s="422"/>
      <c r="D986" s="423"/>
      <c r="E986" s="421"/>
      <c r="F986" s="421"/>
      <c r="G986" s="421"/>
      <c r="H986" s="421"/>
      <c r="I986" s="421"/>
      <c r="J986" s="421"/>
      <c r="K986" s="421"/>
      <c r="L986" s="421"/>
      <c r="M986" s="423"/>
      <c r="N986" s="340">
        <f>IF(C986&gt;A_Stammdaten!$B$12,0,SUM(E986,F986,H986,J986:K986)-SUM(G986,I986,L986:M986))</f>
        <v>0</v>
      </c>
      <c r="O986" s="421"/>
      <c r="P986" s="421"/>
      <c r="Q986" s="421"/>
      <c r="R986" s="421"/>
      <c r="S986" s="108">
        <f t="shared" si="111"/>
        <v>0</v>
      </c>
      <c r="T986" s="341">
        <f>IF(ISBLANK($B986),0,VLOOKUP($B986,Listen!$A$2:$C$45,2,FALSE))</f>
        <v>0</v>
      </c>
      <c r="U986" s="341">
        <f>IF(ISBLANK($B986),0,VLOOKUP($B986,Listen!$A$2:$C$45,3,FALSE))</f>
        <v>0</v>
      </c>
      <c r="V986" s="342">
        <f t="shared" si="115"/>
        <v>0</v>
      </c>
      <c r="W986" s="342">
        <f t="shared" si="112"/>
        <v>0</v>
      </c>
      <c r="X986" s="342">
        <f t="shared" si="112"/>
        <v>0</v>
      </c>
      <c r="Y986" s="342">
        <f t="shared" si="112"/>
        <v>0</v>
      </c>
      <c r="Z986" s="342">
        <f t="shared" si="112"/>
        <v>0</v>
      </c>
      <c r="AA986" s="342">
        <f t="shared" si="112"/>
        <v>0</v>
      </c>
      <c r="AB986" s="342">
        <f t="shared" si="112"/>
        <v>0</v>
      </c>
      <c r="AC986" s="109">
        <f t="shared" si="113"/>
        <v>0</v>
      </c>
      <c r="AD986" s="109">
        <f>IF(C986=A_Stammdaten!$B$12,E_SAV!$S986-E_SAV!$AE986,HLOOKUP(A_Stammdaten!$B$12-1,$AF$4:$AL$4004,ROW(C986)-3,FALSE)-$AE986)</f>
        <v>0</v>
      </c>
      <c r="AE986" s="109">
        <f>HLOOKUP(A_Stammdaten!$B$12,$AF$4:$AL$4004,ROW(C986)-3,FALSE)</f>
        <v>0</v>
      </c>
      <c r="AF986" s="109">
        <f t="shared" si="110"/>
        <v>0</v>
      </c>
      <c r="AG986" s="109">
        <f t="shared" si="114"/>
        <v>0</v>
      </c>
      <c r="AH986" s="109">
        <f t="shared" si="114"/>
        <v>0</v>
      </c>
      <c r="AI986" s="109">
        <f t="shared" si="114"/>
        <v>0</v>
      </c>
      <c r="AJ986" s="109">
        <f t="shared" si="114"/>
        <v>0</v>
      </c>
      <c r="AK986" s="109">
        <f t="shared" si="114"/>
        <v>0</v>
      </c>
      <c r="AL986" s="109">
        <f t="shared" si="114"/>
        <v>0</v>
      </c>
    </row>
    <row r="987" spans="1:38" x14ac:dyDescent="0.3">
      <c r="A987" s="421"/>
      <c r="B987" s="421"/>
      <c r="C987" s="422"/>
      <c r="D987" s="423"/>
      <c r="E987" s="421"/>
      <c r="F987" s="421"/>
      <c r="G987" s="421"/>
      <c r="H987" s="421"/>
      <c r="I987" s="421"/>
      <c r="J987" s="421"/>
      <c r="K987" s="421"/>
      <c r="L987" s="421"/>
      <c r="M987" s="423"/>
      <c r="N987" s="340">
        <f>IF(C987&gt;A_Stammdaten!$B$12,0,SUM(E987,F987,H987,J987:K987)-SUM(G987,I987,L987:M987))</f>
        <v>0</v>
      </c>
      <c r="O987" s="421"/>
      <c r="P987" s="421"/>
      <c r="Q987" s="421"/>
      <c r="R987" s="421"/>
      <c r="S987" s="108">
        <f t="shared" si="111"/>
        <v>0</v>
      </c>
      <c r="T987" s="341">
        <f>IF(ISBLANK($B987),0,VLOOKUP($B987,Listen!$A$2:$C$45,2,FALSE))</f>
        <v>0</v>
      </c>
      <c r="U987" s="341">
        <f>IF(ISBLANK($B987),0,VLOOKUP($B987,Listen!$A$2:$C$45,3,FALSE))</f>
        <v>0</v>
      </c>
      <c r="V987" s="342">
        <f t="shared" si="115"/>
        <v>0</v>
      </c>
      <c r="W987" s="342">
        <f t="shared" si="112"/>
        <v>0</v>
      </c>
      <c r="X987" s="342">
        <f t="shared" si="112"/>
        <v>0</v>
      </c>
      <c r="Y987" s="342">
        <f t="shared" si="112"/>
        <v>0</v>
      </c>
      <c r="Z987" s="342">
        <f t="shared" si="112"/>
        <v>0</v>
      </c>
      <c r="AA987" s="342">
        <f t="shared" si="112"/>
        <v>0</v>
      </c>
      <c r="AB987" s="342">
        <f t="shared" si="112"/>
        <v>0</v>
      </c>
      <c r="AC987" s="109">
        <f t="shared" si="113"/>
        <v>0</v>
      </c>
      <c r="AD987" s="109">
        <f>IF(C987=A_Stammdaten!$B$12,E_SAV!$S987-E_SAV!$AE987,HLOOKUP(A_Stammdaten!$B$12-1,$AF$4:$AL$4004,ROW(C987)-3,FALSE)-$AE987)</f>
        <v>0</v>
      </c>
      <c r="AE987" s="109">
        <f>HLOOKUP(A_Stammdaten!$B$12,$AF$4:$AL$4004,ROW(C987)-3,FALSE)</f>
        <v>0</v>
      </c>
      <c r="AF987" s="109">
        <f t="shared" si="110"/>
        <v>0</v>
      </c>
      <c r="AG987" s="109">
        <f t="shared" si="114"/>
        <v>0</v>
      </c>
      <c r="AH987" s="109">
        <f t="shared" si="114"/>
        <v>0</v>
      </c>
      <c r="AI987" s="109">
        <f t="shared" si="114"/>
        <v>0</v>
      </c>
      <c r="AJ987" s="109">
        <f t="shared" si="114"/>
        <v>0</v>
      </c>
      <c r="AK987" s="109">
        <f t="shared" si="114"/>
        <v>0</v>
      </c>
      <c r="AL987" s="109">
        <f t="shared" si="114"/>
        <v>0</v>
      </c>
    </row>
    <row r="988" spans="1:38" x14ac:dyDescent="0.3">
      <c r="A988" s="421"/>
      <c r="B988" s="421"/>
      <c r="C988" s="422"/>
      <c r="D988" s="423"/>
      <c r="E988" s="421"/>
      <c r="F988" s="421"/>
      <c r="G988" s="421"/>
      <c r="H988" s="421"/>
      <c r="I988" s="421"/>
      <c r="J988" s="421"/>
      <c r="K988" s="421"/>
      <c r="L988" s="421"/>
      <c r="M988" s="423"/>
      <c r="N988" s="340">
        <f>IF(C988&gt;A_Stammdaten!$B$12,0,SUM(E988,F988,H988,J988:K988)-SUM(G988,I988,L988:M988))</f>
        <v>0</v>
      </c>
      <c r="O988" s="421"/>
      <c r="P988" s="421"/>
      <c r="Q988" s="421"/>
      <c r="R988" s="421"/>
      <c r="S988" s="108">
        <f t="shared" si="111"/>
        <v>0</v>
      </c>
      <c r="T988" s="341">
        <f>IF(ISBLANK($B988),0,VLOOKUP($B988,Listen!$A$2:$C$45,2,FALSE))</f>
        <v>0</v>
      </c>
      <c r="U988" s="341">
        <f>IF(ISBLANK($B988),0,VLOOKUP($B988,Listen!$A$2:$C$45,3,FALSE))</f>
        <v>0</v>
      </c>
      <c r="V988" s="342">
        <f t="shared" si="115"/>
        <v>0</v>
      </c>
      <c r="W988" s="342">
        <f t="shared" si="112"/>
        <v>0</v>
      </c>
      <c r="X988" s="342">
        <f t="shared" si="112"/>
        <v>0</v>
      </c>
      <c r="Y988" s="342">
        <f t="shared" si="112"/>
        <v>0</v>
      </c>
      <c r="Z988" s="342">
        <f t="shared" si="112"/>
        <v>0</v>
      </c>
      <c r="AA988" s="342">
        <f t="shared" si="112"/>
        <v>0</v>
      </c>
      <c r="AB988" s="342">
        <f t="shared" si="112"/>
        <v>0</v>
      </c>
      <c r="AC988" s="109">
        <f t="shared" si="113"/>
        <v>0</v>
      </c>
      <c r="AD988" s="109">
        <f>IF(C988=A_Stammdaten!$B$12,E_SAV!$S988-E_SAV!$AE988,HLOOKUP(A_Stammdaten!$B$12-1,$AF$4:$AL$4004,ROW(C988)-3,FALSE)-$AE988)</f>
        <v>0</v>
      </c>
      <c r="AE988" s="109">
        <f>HLOOKUP(A_Stammdaten!$B$12,$AF$4:$AL$4004,ROW(C988)-3,FALSE)</f>
        <v>0</v>
      </c>
      <c r="AF988" s="109">
        <f t="shared" si="110"/>
        <v>0</v>
      </c>
      <c r="AG988" s="109">
        <f t="shared" si="114"/>
        <v>0</v>
      </c>
      <c r="AH988" s="109">
        <f t="shared" si="114"/>
        <v>0</v>
      </c>
      <c r="AI988" s="109">
        <f t="shared" si="114"/>
        <v>0</v>
      </c>
      <c r="AJ988" s="109">
        <f t="shared" si="114"/>
        <v>0</v>
      </c>
      <c r="AK988" s="109">
        <f t="shared" si="114"/>
        <v>0</v>
      </c>
      <c r="AL988" s="109">
        <f t="shared" si="114"/>
        <v>0</v>
      </c>
    </row>
    <row r="989" spans="1:38" x14ac:dyDescent="0.3">
      <c r="A989" s="421"/>
      <c r="B989" s="421"/>
      <c r="C989" s="422"/>
      <c r="D989" s="423"/>
      <c r="E989" s="421"/>
      <c r="F989" s="421"/>
      <c r="G989" s="421"/>
      <c r="H989" s="421"/>
      <c r="I989" s="421"/>
      <c r="J989" s="421"/>
      <c r="K989" s="421"/>
      <c r="L989" s="421"/>
      <c r="M989" s="423"/>
      <c r="N989" s="340">
        <f>IF(C989&gt;A_Stammdaten!$B$12,0,SUM(E989,F989,H989,J989:K989)-SUM(G989,I989,L989:M989))</f>
        <v>0</v>
      </c>
      <c r="O989" s="421"/>
      <c r="P989" s="421"/>
      <c r="Q989" s="421"/>
      <c r="R989" s="421"/>
      <c r="S989" s="108">
        <f t="shared" si="111"/>
        <v>0</v>
      </c>
      <c r="T989" s="341">
        <f>IF(ISBLANK($B989),0,VLOOKUP($B989,Listen!$A$2:$C$45,2,FALSE))</f>
        <v>0</v>
      </c>
      <c r="U989" s="341">
        <f>IF(ISBLANK($B989),0,VLOOKUP($B989,Listen!$A$2:$C$45,3,FALSE))</f>
        <v>0</v>
      </c>
      <c r="V989" s="342">
        <f t="shared" si="115"/>
        <v>0</v>
      </c>
      <c r="W989" s="342">
        <f t="shared" si="112"/>
        <v>0</v>
      </c>
      <c r="X989" s="342">
        <f t="shared" si="112"/>
        <v>0</v>
      </c>
      <c r="Y989" s="342">
        <f t="shared" si="112"/>
        <v>0</v>
      </c>
      <c r="Z989" s="342">
        <f t="shared" si="112"/>
        <v>0</v>
      </c>
      <c r="AA989" s="342">
        <f t="shared" si="112"/>
        <v>0</v>
      </c>
      <c r="AB989" s="342">
        <f t="shared" si="112"/>
        <v>0</v>
      </c>
      <c r="AC989" s="109">
        <f t="shared" si="113"/>
        <v>0</v>
      </c>
      <c r="AD989" s="109">
        <f>IF(C989=A_Stammdaten!$B$12,E_SAV!$S989-E_SAV!$AE989,HLOOKUP(A_Stammdaten!$B$12-1,$AF$4:$AL$4004,ROW(C989)-3,FALSE)-$AE989)</f>
        <v>0</v>
      </c>
      <c r="AE989" s="109">
        <f>HLOOKUP(A_Stammdaten!$B$12,$AF$4:$AL$4004,ROW(C989)-3,FALSE)</f>
        <v>0</v>
      </c>
      <c r="AF989" s="109">
        <f t="shared" si="110"/>
        <v>0</v>
      </c>
      <c r="AG989" s="109">
        <f t="shared" si="114"/>
        <v>0</v>
      </c>
      <c r="AH989" s="109">
        <f t="shared" si="114"/>
        <v>0</v>
      </c>
      <c r="AI989" s="109">
        <f t="shared" si="114"/>
        <v>0</v>
      </c>
      <c r="AJ989" s="109">
        <f t="shared" si="114"/>
        <v>0</v>
      </c>
      <c r="AK989" s="109">
        <f t="shared" si="114"/>
        <v>0</v>
      </c>
      <c r="AL989" s="109">
        <f t="shared" si="114"/>
        <v>0</v>
      </c>
    </row>
    <row r="990" spans="1:38" x14ac:dyDescent="0.3">
      <c r="A990" s="421"/>
      <c r="B990" s="421"/>
      <c r="C990" s="422"/>
      <c r="D990" s="423"/>
      <c r="E990" s="421"/>
      <c r="F990" s="421"/>
      <c r="G990" s="421"/>
      <c r="H990" s="421"/>
      <c r="I990" s="421"/>
      <c r="J990" s="421"/>
      <c r="K990" s="421"/>
      <c r="L990" s="421"/>
      <c r="M990" s="423"/>
      <c r="N990" s="340">
        <f>IF(C990&gt;A_Stammdaten!$B$12,0,SUM(E990,F990,H990,J990:K990)-SUM(G990,I990,L990:M990))</f>
        <v>0</v>
      </c>
      <c r="O990" s="421"/>
      <c r="P990" s="421"/>
      <c r="Q990" s="421"/>
      <c r="R990" s="421"/>
      <c r="S990" s="108">
        <f t="shared" si="111"/>
        <v>0</v>
      </c>
      <c r="T990" s="341">
        <f>IF(ISBLANK($B990),0,VLOOKUP($B990,Listen!$A$2:$C$45,2,FALSE))</f>
        <v>0</v>
      </c>
      <c r="U990" s="341">
        <f>IF(ISBLANK($B990),0,VLOOKUP($B990,Listen!$A$2:$C$45,3,FALSE))</f>
        <v>0</v>
      </c>
      <c r="V990" s="342">
        <f t="shared" si="115"/>
        <v>0</v>
      </c>
      <c r="W990" s="342">
        <f t="shared" si="112"/>
        <v>0</v>
      </c>
      <c r="X990" s="342">
        <f t="shared" si="112"/>
        <v>0</v>
      </c>
      <c r="Y990" s="342">
        <f t="shared" si="112"/>
        <v>0</v>
      </c>
      <c r="Z990" s="342">
        <f t="shared" si="112"/>
        <v>0</v>
      </c>
      <c r="AA990" s="342">
        <f t="shared" si="112"/>
        <v>0</v>
      </c>
      <c r="AB990" s="342">
        <f t="shared" si="112"/>
        <v>0</v>
      </c>
      <c r="AC990" s="109">
        <f t="shared" si="113"/>
        <v>0</v>
      </c>
      <c r="AD990" s="109">
        <f>IF(C990=A_Stammdaten!$B$12,E_SAV!$S990-E_SAV!$AE990,HLOOKUP(A_Stammdaten!$B$12-1,$AF$4:$AL$4004,ROW(C990)-3,FALSE)-$AE990)</f>
        <v>0</v>
      </c>
      <c r="AE990" s="109">
        <f>HLOOKUP(A_Stammdaten!$B$12,$AF$4:$AL$4004,ROW(C990)-3,FALSE)</f>
        <v>0</v>
      </c>
      <c r="AF990" s="109">
        <f t="shared" si="110"/>
        <v>0</v>
      </c>
      <c r="AG990" s="109">
        <f t="shared" si="114"/>
        <v>0</v>
      </c>
      <c r="AH990" s="109">
        <f t="shared" si="114"/>
        <v>0</v>
      </c>
      <c r="AI990" s="109">
        <f t="shared" si="114"/>
        <v>0</v>
      </c>
      <c r="AJ990" s="109">
        <f t="shared" si="114"/>
        <v>0</v>
      </c>
      <c r="AK990" s="109">
        <f t="shared" si="114"/>
        <v>0</v>
      </c>
      <c r="AL990" s="109">
        <f t="shared" si="114"/>
        <v>0</v>
      </c>
    </row>
    <row r="991" spans="1:38" x14ac:dyDescent="0.3">
      <c r="A991" s="421"/>
      <c r="B991" s="421"/>
      <c r="C991" s="422"/>
      <c r="D991" s="423"/>
      <c r="E991" s="421"/>
      <c r="F991" s="421"/>
      <c r="G991" s="421"/>
      <c r="H991" s="421"/>
      <c r="I991" s="421"/>
      <c r="J991" s="421"/>
      <c r="K991" s="421"/>
      <c r="L991" s="421"/>
      <c r="M991" s="423"/>
      <c r="N991" s="340">
        <f>IF(C991&gt;A_Stammdaten!$B$12,0,SUM(E991,F991,H991,J991:K991)-SUM(G991,I991,L991:M991))</f>
        <v>0</v>
      </c>
      <c r="O991" s="421"/>
      <c r="P991" s="421"/>
      <c r="Q991" s="421"/>
      <c r="R991" s="421"/>
      <c r="S991" s="108">
        <f t="shared" si="111"/>
        <v>0</v>
      </c>
      <c r="T991" s="341">
        <f>IF(ISBLANK($B991),0,VLOOKUP($B991,Listen!$A$2:$C$45,2,FALSE))</f>
        <v>0</v>
      </c>
      <c r="U991" s="341">
        <f>IF(ISBLANK($B991),0,VLOOKUP($B991,Listen!$A$2:$C$45,3,FALSE))</f>
        <v>0</v>
      </c>
      <c r="V991" s="342">
        <f t="shared" si="115"/>
        <v>0</v>
      </c>
      <c r="W991" s="342">
        <f t="shared" si="112"/>
        <v>0</v>
      </c>
      <c r="X991" s="342">
        <f t="shared" si="112"/>
        <v>0</v>
      </c>
      <c r="Y991" s="342">
        <f t="shared" si="112"/>
        <v>0</v>
      </c>
      <c r="Z991" s="342">
        <f t="shared" si="112"/>
        <v>0</v>
      </c>
      <c r="AA991" s="342">
        <f t="shared" si="112"/>
        <v>0</v>
      </c>
      <c r="AB991" s="342">
        <f t="shared" si="112"/>
        <v>0</v>
      </c>
      <c r="AC991" s="109">
        <f t="shared" si="113"/>
        <v>0</v>
      </c>
      <c r="AD991" s="109">
        <f>IF(C991=A_Stammdaten!$B$12,E_SAV!$S991-E_SAV!$AE991,HLOOKUP(A_Stammdaten!$B$12-1,$AF$4:$AL$4004,ROW(C991)-3,FALSE)-$AE991)</f>
        <v>0</v>
      </c>
      <c r="AE991" s="109">
        <f>HLOOKUP(A_Stammdaten!$B$12,$AF$4:$AL$4004,ROW(C991)-3,FALSE)</f>
        <v>0</v>
      </c>
      <c r="AF991" s="109">
        <f t="shared" si="110"/>
        <v>0</v>
      </c>
      <c r="AG991" s="109">
        <f t="shared" si="114"/>
        <v>0</v>
      </c>
      <c r="AH991" s="109">
        <f t="shared" si="114"/>
        <v>0</v>
      </c>
      <c r="AI991" s="109">
        <f t="shared" si="114"/>
        <v>0</v>
      </c>
      <c r="AJ991" s="109">
        <f t="shared" si="114"/>
        <v>0</v>
      </c>
      <c r="AK991" s="109">
        <f t="shared" si="114"/>
        <v>0</v>
      </c>
      <c r="AL991" s="109">
        <f t="shared" si="114"/>
        <v>0</v>
      </c>
    </row>
    <row r="992" spans="1:38" x14ac:dyDescent="0.3">
      <c r="A992" s="421"/>
      <c r="B992" s="421"/>
      <c r="C992" s="422"/>
      <c r="D992" s="423"/>
      <c r="E992" s="421"/>
      <c r="F992" s="421"/>
      <c r="G992" s="421"/>
      <c r="H992" s="421"/>
      <c r="I992" s="421"/>
      <c r="J992" s="421"/>
      <c r="K992" s="421"/>
      <c r="L992" s="421"/>
      <c r="M992" s="423"/>
      <c r="N992" s="340">
        <f>IF(C992&gt;A_Stammdaten!$B$12,0,SUM(E992,F992,H992,J992:K992)-SUM(G992,I992,L992:M992))</f>
        <v>0</v>
      </c>
      <c r="O992" s="421"/>
      <c r="P992" s="421"/>
      <c r="Q992" s="421"/>
      <c r="R992" s="421"/>
      <c r="S992" s="108">
        <f t="shared" si="111"/>
        <v>0</v>
      </c>
      <c r="T992" s="341">
        <f>IF(ISBLANK($B992),0,VLOOKUP($B992,Listen!$A$2:$C$45,2,FALSE))</f>
        <v>0</v>
      </c>
      <c r="U992" s="341">
        <f>IF(ISBLANK($B992),0,VLOOKUP($B992,Listen!$A$2:$C$45,3,FALSE))</f>
        <v>0</v>
      </c>
      <c r="V992" s="342">
        <f t="shared" si="115"/>
        <v>0</v>
      </c>
      <c r="W992" s="342">
        <f t="shared" si="112"/>
        <v>0</v>
      </c>
      <c r="X992" s="342">
        <f t="shared" si="112"/>
        <v>0</v>
      </c>
      <c r="Y992" s="342">
        <f t="shared" si="112"/>
        <v>0</v>
      </c>
      <c r="Z992" s="342">
        <f t="shared" si="112"/>
        <v>0</v>
      </c>
      <c r="AA992" s="342">
        <f t="shared" si="112"/>
        <v>0</v>
      </c>
      <c r="AB992" s="342">
        <f t="shared" si="112"/>
        <v>0</v>
      </c>
      <c r="AC992" s="109">
        <f t="shared" si="113"/>
        <v>0</v>
      </c>
      <c r="AD992" s="109">
        <f>IF(C992=A_Stammdaten!$B$12,E_SAV!$S992-E_SAV!$AE992,HLOOKUP(A_Stammdaten!$B$12-1,$AF$4:$AL$4004,ROW(C992)-3,FALSE)-$AE992)</f>
        <v>0</v>
      </c>
      <c r="AE992" s="109">
        <f>HLOOKUP(A_Stammdaten!$B$12,$AF$4:$AL$4004,ROW(C992)-3,FALSE)</f>
        <v>0</v>
      </c>
      <c r="AF992" s="109">
        <f t="shared" si="110"/>
        <v>0</v>
      </c>
      <c r="AG992" s="109">
        <f t="shared" si="114"/>
        <v>0</v>
      </c>
      <c r="AH992" s="109">
        <f t="shared" si="114"/>
        <v>0</v>
      </c>
      <c r="AI992" s="109">
        <f t="shared" si="114"/>
        <v>0</v>
      </c>
      <c r="AJ992" s="109">
        <f t="shared" si="114"/>
        <v>0</v>
      </c>
      <c r="AK992" s="109">
        <f t="shared" si="114"/>
        <v>0</v>
      </c>
      <c r="AL992" s="109">
        <f t="shared" si="114"/>
        <v>0</v>
      </c>
    </row>
    <row r="993" spans="1:38" x14ac:dyDescent="0.3">
      <c r="A993" s="421"/>
      <c r="B993" s="421"/>
      <c r="C993" s="422"/>
      <c r="D993" s="423"/>
      <c r="E993" s="421"/>
      <c r="F993" s="421"/>
      <c r="G993" s="421"/>
      <c r="H993" s="421"/>
      <c r="I993" s="421"/>
      <c r="J993" s="421"/>
      <c r="K993" s="421"/>
      <c r="L993" s="421"/>
      <c r="M993" s="423"/>
      <c r="N993" s="340">
        <f>IF(C993&gt;A_Stammdaten!$B$12,0,SUM(E993,F993,H993,J993:K993)-SUM(G993,I993,L993:M993))</f>
        <v>0</v>
      </c>
      <c r="O993" s="421"/>
      <c r="P993" s="421"/>
      <c r="Q993" s="421"/>
      <c r="R993" s="421"/>
      <c r="S993" s="108">
        <f t="shared" si="111"/>
        <v>0</v>
      </c>
      <c r="T993" s="341">
        <f>IF(ISBLANK($B993),0,VLOOKUP($B993,Listen!$A$2:$C$45,2,FALSE))</f>
        <v>0</v>
      </c>
      <c r="U993" s="341">
        <f>IF(ISBLANK($B993),0,VLOOKUP($B993,Listen!$A$2:$C$45,3,FALSE))</f>
        <v>0</v>
      </c>
      <c r="V993" s="342">
        <f t="shared" si="115"/>
        <v>0</v>
      </c>
      <c r="W993" s="342">
        <f t="shared" si="112"/>
        <v>0</v>
      </c>
      <c r="X993" s="342">
        <f t="shared" si="112"/>
        <v>0</v>
      </c>
      <c r="Y993" s="342">
        <f t="shared" si="112"/>
        <v>0</v>
      </c>
      <c r="Z993" s="342">
        <f t="shared" si="112"/>
        <v>0</v>
      </c>
      <c r="AA993" s="342">
        <f t="shared" si="112"/>
        <v>0</v>
      </c>
      <c r="AB993" s="342">
        <f t="shared" si="112"/>
        <v>0</v>
      </c>
      <c r="AC993" s="109">
        <f t="shared" si="113"/>
        <v>0</v>
      </c>
      <c r="AD993" s="109">
        <f>IF(C993=A_Stammdaten!$B$12,E_SAV!$S993-E_SAV!$AE993,HLOOKUP(A_Stammdaten!$B$12-1,$AF$4:$AL$4004,ROW(C993)-3,FALSE)-$AE993)</f>
        <v>0</v>
      </c>
      <c r="AE993" s="109">
        <f>HLOOKUP(A_Stammdaten!$B$12,$AF$4:$AL$4004,ROW(C993)-3,FALSE)</f>
        <v>0</v>
      </c>
      <c r="AF993" s="109">
        <f t="shared" si="110"/>
        <v>0</v>
      </c>
      <c r="AG993" s="109">
        <f t="shared" si="114"/>
        <v>0</v>
      </c>
      <c r="AH993" s="109">
        <f t="shared" si="114"/>
        <v>0</v>
      </c>
      <c r="AI993" s="109">
        <f t="shared" si="114"/>
        <v>0</v>
      </c>
      <c r="AJ993" s="109">
        <f t="shared" si="114"/>
        <v>0</v>
      </c>
      <c r="AK993" s="109">
        <f t="shared" si="114"/>
        <v>0</v>
      </c>
      <c r="AL993" s="109">
        <f t="shared" si="114"/>
        <v>0</v>
      </c>
    </row>
    <row r="994" spans="1:38" x14ac:dyDescent="0.3">
      <c r="A994" s="421"/>
      <c r="B994" s="421"/>
      <c r="C994" s="422"/>
      <c r="D994" s="423"/>
      <c r="E994" s="421"/>
      <c r="F994" s="421"/>
      <c r="G994" s="421"/>
      <c r="H994" s="421"/>
      <c r="I994" s="421"/>
      <c r="J994" s="421"/>
      <c r="K994" s="421"/>
      <c r="L994" s="421"/>
      <c r="M994" s="423"/>
      <c r="N994" s="340">
        <f>IF(C994&gt;A_Stammdaten!$B$12,0,SUM(E994,F994,H994,J994:K994)-SUM(G994,I994,L994:M994))</f>
        <v>0</v>
      </c>
      <c r="O994" s="421"/>
      <c r="P994" s="421"/>
      <c r="Q994" s="421"/>
      <c r="R994" s="421"/>
      <c r="S994" s="108">
        <f t="shared" si="111"/>
        <v>0</v>
      </c>
      <c r="T994" s="341">
        <f>IF(ISBLANK($B994),0,VLOOKUP($B994,Listen!$A$2:$C$45,2,FALSE))</f>
        <v>0</v>
      </c>
      <c r="U994" s="341">
        <f>IF(ISBLANK($B994),0,VLOOKUP($B994,Listen!$A$2:$C$45,3,FALSE))</f>
        <v>0</v>
      </c>
      <c r="V994" s="342">
        <f t="shared" si="115"/>
        <v>0</v>
      </c>
      <c r="W994" s="342">
        <f t="shared" si="112"/>
        <v>0</v>
      </c>
      <c r="X994" s="342">
        <f t="shared" si="112"/>
        <v>0</v>
      </c>
      <c r="Y994" s="342">
        <f t="shared" si="112"/>
        <v>0</v>
      </c>
      <c r="Z994" s="342">
        <f t="shared" si="112"/>
        <v>0</v>
      </c>
      <c r="AA994" s="342">
        <f t="shared" si="112"/>
        <v>0</v>
      </c>
      <c r="AB994" s="342">
        <f t="shared" si="112"/>
        <v>0</v>
      </c>
      <c r="AC994" s="109">
        <f t="shared" si="113"/>
        <v>0</v>
      </c>
      <c r="AD994" s="109">
        <f>IF(C994=A_Stammdaten!$B$12,E_SAV!$S994-E_SAV!$AE994,HLOOKUP(A_Stammdaten!$B$12-1,$AF$4:$AL$4004,ROW(C994)-3,FALSE)-$AE994)</f>
        <v>0</v>
      </c>
      <c r="AE994" s="109">
        <f>HLOOKUP(A_Stammdaten!$B$12,$AF$4:$AL$4004,ROW(C994)-3,FALSE)</f>
        <v>0</v>
      </c>
      <c r="AF994" s="109">
        <f t="shared" si="110"/>
        <v>0</v>
      </c>
      <c r="AG994" s="109">
        <f t="shared" si="114"/>
        <v>0</v>
      </c>
      <c r="AH994" s="109">
        <f t="shared" si="114"/>
        <v>0</v>
      </c>
      <c r="AI994" s="109">
        <f t="shared" si="114"/>
        <v>0</v>
      </c>
      <c r="AJ994" s="109">
        <f t="shared" si="114"/>
        <v>0</v>
      </c>
      <c r="AK994" s="109">
        <f t="shared" si="114"/>
        <v>0</v>
      </c>
      <c r="AL994" s="109">
        <f t="shared" si="114"/>
        <v>0</v>
      </c>
    </row>
    <row r="995" spans="1:38" x14ac:dyDescent="0.3">
      <c r="A995" s="421"/>
      <c r="B995" s="421"/>
      <c r="C995" s="422"/>
      <c r="D995" s="423"/>
      <c r="E995" s="421"/>
      <c r="F995" s="421"/>
      <c r="G995" s="421"/>
      <c r="H995" s="421"/>
      <c r="I995" s="421"/>
      <c r="J995" s="421"/>
      <c r="K995" s="421"/>
      <c r="L995" s="421"/>
      <c r="M995" s="423"/>
      <c r="N995" s="340">
        <f>IF(C995&gt;A_Stammdaten!$B$12,0,SUM(E995,F995,H995,J995:K995)-SUM(G995,I995,L995:M995))</f>
        <v>0</v>
      </c>
      <c r="O995" s="421"/>
      <c r="P995" s="421"/>
      <c r="Q995" s="421"/>
      <c r="R995" s="421"/>
      <c r="S995" s="108">
        <f t="shared" si="111"/>
        <v>0</v>
      </c>
      <c r="T995" s="341">
        <f>IF(ISBLANK($B995),0,VLOOKUP($B995,Listen!$A$2:$C$45,2,FALSE))</f>
        <v>0</v>
      </c>
      <c r="U995" s="341">
        <f>IF(ISBLANK($B995),0,VLOOKUP($B995,Listen!$A$2:$C$45,3,FALSE))</f>
        <v>0</v>
      </c>
      <c r="V995" s="342">
        <f t="shared" si="115"/>
        <v>0</v>
      </c>
      <c r="W995" s="342">
        <f t="shared" si="112"/>
        <v>0</v>
      </c>
      <c r="X995" s="342">
        <f t="shared" si="112"/>
        <v>0</v>
      </c>
      <c r="Y995" s="342">
        <f t="shared" si="112"/>
        <v>0</v>
      </c>
      <c r="Z995" s="342">
        <f t="shared" si="112"/>
        <v>0</v>
      </c>
      <c r="AA995" s="342">
        <f t="shared" si="112"/>
        <v>0</v>
      </c>
      <c r="AB995" s="342">
        <f t="shared" si="112"/>
        <v>0</v>
      </c>
      <c r="AC995" s="109">
        <f t="shared" si="113"/>
        <v>0</v>
      </c>
      <c r="AD995" s="109">
        <f>IF(C995=A_Stammdaten!$B$12,E_SAV!$S995-E_SAV!$AE995,HLOOKUP(A_Stammdaten!$B$12-1,$AF$4:$AL$4004,ROW(C995)-3,FALSE)-$AE995)</f>
        <v>0</v>
      </c>
      <c r="AE995" s="109">
        <f>HLOOKUP(A_Stammdaten!$B$12,$AF$4:$AL$4004,ROW(C995)-3,FALSE)</f>
        <v>0</v>
      </c>
      <c r="AF995" s="109">
        <f t="shared" si="110"/>
        <v>0</v>
      </c>
      <c r="AG995" s="109">
        <f t="shared" si="114"/>
        <v>0</v>
      </c>
      <c r="AH995" s="109">
        <f t="shared" si="114"/>
        <v>0</v>
      </c>
      <c r="AI995" s="109">
        <f t="shared" si="114"/>
        <v>0</v>
      </c>
      <c r="AJ995" s="109">
        <f t="shared" si="114"/>
        <v>0</v>
      </c>
      <c r="AK995" s="109">
        <f t="shared" si="114"/>
        <v>0</v>
      </c>
      <c r="AL995" s="109">
        <f t="shared" si="114"/>
        <v>0</v>
      </c>
    </row>
    <row r="996" spans="1:38" x14ac:dyDescent="0.3">
      <c r="A996" s="421"/>
      <c r="B996" s="421"/>
      <c r="C996" s="422"/>
      <c r="D996" s="423"/>
      <c r="E996" s="421"/>
      <c r="F996" s="421"/>
      <c r="G996" s="421"/>
      <c r="H996" s="421"/>
      <c r="I996" s="421"/>
      <c r="J996" s="421"/>
      <c r="K996" s="421"/>
      <c r="L996" s="421"/>
      <c r="M996" s="423"/>
      <c r="N996" s="340">
        <f>IF(C996&gt;A_Stammdaten!$B$12,0,SUM(E996,F996,H996,J996:K996)-SUM(G996,I996,L996:M996))</f>
        <v>0</v>
      </c>
      <c r="O996" s="421"/>
      <c r="P996" s="421"/>
      <c r="Q996" s="421"/>
      <c r="R996" s="421"/>
      <c r="S996" s="108">
        <f t="shared" si="111"/>
        <v>0</v>
      </c>
      <c r="T996" s="341">
        <f>IF(ISBLANK($B996),0,VLOOKUP($B996,Listen!$A$2:$C$45,2,FALSE))</f>
        <v>0</v>
      </c>
      <c r="U996" s="341">
        <f>IF(ISBLANK($B996),0,VLOOKUP($B996,Listen!$A$2:$C$45,3,FALSE))</f>
        <v>0</v>
      </c>
      <c r="V996" s="342">
        <f t="shared" si="115"/>
        <v>0</v>
      </c>
      <c r="W996" s="342">
        <f t="shared" si="112"/>
        <v>0</v>
      </c>
      <c r="X996" s="342">
        <f t="shared" si="112"/>
        <v>0</v>
      </c>
      <c r="Y996" s="342">
        <f t="shared" si="112"/>
        <v>0</v>
      </c>
      <c r="Z996" s="342">
        <f t="shared" si="112"/>
        <v>0</v>
      </c>
      <c r="AA996" s="342">
        <f t="shared" si="112"/>
        <v>0</v>
      </c>
      <c r="AB996" s="342">
        <f t="shared" si="112"/>
        <v>0</v>
      </c>
      <c r="AC996" s="109">
        <f t="shared" si="113"/>
        <v>0</v>
      </c>
      <c r="AD996" s="109">
        <f>IF(C996=A_Stammdaten!$B$12,E_SAV!$S996-E_SAV!$AE996,HLOOKUP(A_Stammdaten!$B$12-1,$AF$4:$AL$4004,ROW(C996)-3,FALSE)-$AE996)</f>
        <v>0</v>
      </c>
      <c r="AE996" s="109">
        <f>HLOOKUP(A_Stammdaten!$B$12,$AF$4:$AL$4004,ROW(C996)-3,FALSE)</f>
        <v>0</v>
      </c>
      <c r="AF996" s="109">
        <f t="shared" si="110"/>
        <v>0</v>
      </c>
      <c r="AG996" s="109">
        <f t="shared" si="114"/>
        <v>0</v>
      </c>
      <c r="AH996" s="109">
        <f t="shared" si="114"/>
        <v>0</v>
      </c>
      <c r="AI996" s="109">
        <f t="shared" si="114"/>
        <v>0</v>
      </c>
      <c r="AJ996" s="109">
        <f t="shared" si="114"/>
        <v>0</v>
      </c>
      <c r="AK996" s="109">
        <f t="shared" si="114"/>
        <v>0</v>
      </c>
      <c r="AL996" s="109">
        <f t="shared" si="114"/>
        <v>0</v>
      </c>
    </row>
    <row r="997" spans="1:38" x14ac:dyDescent="0.3">
      <c r="A997" s="421"/>
      <c r="B997" s="421"/>
      <c r="C997" s="422"/>
      <c r="D997" s="423"/>
      <c r="E997" s="421"/>
      <c r="F997" s="421"/>
      <c r="G997" s="421"/>
      <c r="H997" s="421"/>
      <c r="I997" s="421"/>
      <c r="J997" s="421"/>
      <c r="K997" s="421"/>
      <c r="L997" s="421"/>
      <c r="M997" s="423"/>
      <c r="N997" s="340">
        <f>IF(C997&gt;A_Stammdaten!$B$12,0,SUM(E997,F997,H997,J997:K997)-SUM(G997,I997,L997:M997))</f>
        <v>0</v>
      </c>
      <c r="O997" s="421"/>
      <c r="P997" s="421"/>
      <c r="Q997" s="421"/>
      <c r="R997" s="421"/>
      <c r="S997" s="108">
        <f t="shared" si="111"/>
        <v>0</v>
      </c>
      <c r="T997" s="341">
        <f>IF(ISBLANK($B997),0,VLOOKUP($B997,Listen!$A$2:$C$45,2,FALSE))</f>
        <v>0</v>
      </c>
      <c r="U997" s="341">
        <f>IF(ISBLANK($B997),0,VLOOKUP($B997,Listen!$A$2:$C$45,3,FALSE))</f>
        <v>0</v>
      </c>
      <c r="V997" s="342">
        <f t="shared" si="115"/>
        <v>0</v>
      </c>
      <c r="W997" s="342">
        <f t="shared" si="112"/>
        <v>0</v>
      </c>
      <c r="X997" s="342">
        <f t="shared" si="112"/>
        <v>0</v>
      </c>
      <c r="Y997" s="342">
        <f t="shared" si="112"/>
        <v>0</v>
      </c>
      <c r="Z997" s="342">
        <f t="shared" si="112"/>
        <v>0</v>
      </c>
      <c r="AA997" s="342">
        <f t="shared" si="112"/>
        <v>0</v>
      </c>
      <c r="AB997" s="342">
        <f t="shared" si="112"/>
        <v>0</v>
      </c>
      <c r="AC997" s="109">
        <f t="shared" si="113"/>
        <v>0</v>
      </c>
      <c r="AD997" s="109">
        <f>IF(C997=A_Stammdaten!$B$12,E_SAV!$S997-E_SAV!$AE997,HLOOKUP(A_Stammdaten!$B$12-1,$AF$4:$AL$4004,ROW(C997)-3,FALSE)-$AE997)</f>
        <v>0</v>
      </c>
      <c r="AE997" s="109">
        <f>HLOOKUP(A_Stammdaten!$B$12,$AF$4:$AL$4004,ROW(C997)-3,FALSE)</f>
        <v>0</v>
      </c>
      <c r="AF997" s="109">
        <f t="shared" si="110"/>
        <v>0</v>
      </c>
      <c r="AG997" s="109">
        <f t="shared" si="114"/>
        <v>0</v>
      </c>
      <c r="AH997" s="109">
        <f t="shared" si="114"/>
        <v>0</v>
      </c>
      <c r="AI997" s="109">
        <f t="shared" si="114"/>
        <v>0</v>
      </c>
      <c r="AJ997" s="109">
        <f t="shared" si="114"/>
        <v>0</v>
      </c>
      <c r="AK997" s="109">
        <f t="shared" si="114"/>
        <v>0</v>
      </c>
      <c r="AL997" s="109">
        <f t="shared" si="114"/>
        <v>0</v>
      </c>
    </row>
    <row r="998" spans="1:38" x14ac:dyDescent="0.3">
      <c r="A998" s="421"/>
      <c r="B998" s="421"/>
      <c r="C998" s="422"/>
      <c r="D998" s="423"/>
      <c r="E998" s="421"/>
      <c r="F998" s="421"/>
      <c r="G998" s="421"/>
      <c r="H998" s="421"/>
      <c r="I998" s="421"/>
      <c r="J998" s="421"/>
      <c r="K998" s="421"/>
      <c r="L998" s="421"/>
      <c r="M998" s="423"/>
      <c r="N998" s="340">
        <f>IF(C998&gt;A_Stammdaten!$B$12,0,SUM(E998,F998,H998,J998:K998)-SUM(G998,I998,L998:M998))</f>
        <v>0</v>
      </c>
      <c r="O998" s="421"/>
      <c r="P998" s="421"/>
      <c r="Q998" s="421"/>
      <c r="R998" s="421"/>
      <c r="S998" s="108">
        <f t="shared" si="111"/>
        <v>0</v>
      </c>
      <c r="T998" s="341">
        <f>IF(ISBLANK($B998),0,VLOOKUP($B998,Listen!$A$2:$C$45,2,FALSE))</f>
        <v>0</v>
      </c>
      <c r="U998" s="341">
        <f>IF(ISBLANK($B998),0,VLOOKUP($B998,Listen!$A$2:$C$45,3,FALSE))</f>
        <v>0</v>
      </c>
      <c r="V998" s="342">
        <f t="shared" si="115"/>
        <v>0</v>
      </c>
      <c r="W998" s="342">
        <f t="shared" si="112"/>
        <v>0</v>
      </c>
      <c r="X998" s="342">
        <f t="shared" si="112"/>
        <v>0</v>
      </c>
      <c r="Y998" s="342">
        <f t="shared" si="112"/>
        <v>0</v>
      </c>
      <c r="Z998" s="342">
        <f t="shared" si="112"/>
        <v>0</v>
      </c>
      <c r="AA998" s="342">
        <f t="shared" si="112"/>
        <v>0</v>
      </c>
      <c r="AB998" s="342">
        <f t="shared" si="112"/>
        <v>0</v>
      </c>
      <c r="AC998" s="109">
        <f t="shared" si="113"/>
        <v>0</v>
      </c>
      <c r="AD998" s="109">
        <f>IF(C998=A_Stammdaten!$B$12,E_SAV!$S998-E_SAV!$AE998,HLOOKUP(A_Stammdaten!$B$12-1,$AF$4:$AL$4004,ROW(C998)-3,FALSE)-$AE998)</f>
        <v>0</v>
      </c>
      <c r="AE998" s="109">
        <f>HLOOKUP(A_Stammdaten!$B$12,$AF$4:$AL$4004,ROW(C998)-3,FALSE)</f>
        <v>0</v>
      </c>
      <c r="AF998" s="109">
        <f t="shared" si="110"/>
        <v>0</v>
      </c>
      <c r="AG998" s="109">
        <f t="shared" si="114"/>
        <v>0</v>
      </c>
      <c r="AH998" s="109">
        <f t="shared" si="114"/>
        <v>0</v>
      </c>
      <c r="AI998" s="109">
        <f t="shared" si="114"/>
        <v>0</v>
      </c>
      <c r="AJ998" s="109">
        <f t="shared" si="114"/>
        <v>0</v>
      </c>
      <c r="AK998" s="109">
        <f t="shared" si="114"/>
        <v>0</v>
      </c>
      <c r="AL998" s="109">
        <f t="shared" si="114"/>
        <v>0</v>
      </c>
    </row>
    <row r="999" spans="1:38" x14ac:dyDescent="0.3">
      <c r="A999" s="421"/>
      <c r="B999" s="421"/>
      <c r="C999" s="422"/>
      <c r="D999" s="423"/>
      <c r="E999" s="421"/>
      <c r="F999" s="421"/>
      <c r="G999" s="421"/>
      <c r="H999" s="421"/>
      <c r="I999" s="421"/>
      <c r="J999" s="421"/>
      <c r="K999" s="421"/>
      <c r="L999" s="421"/>
      <c r="M999" s="423"/>
      <c r="N999" s="340">
        <f>IF(C999&gt;A_Stammdaten!$B$12,0,SUM(E999,F999,H999,J999:K999)-SUM(G999,I999,L999:M999))</f>
        <v>0</v>
      </c>
      <c r="O999" s="421"/>
      <c r="P999" s="421"/>
      <c r="Q999" s="421"/>
      <c r="R999" s="421"/>
      <c r="S999" s="108">
        <f t="shared" si="111"/>
        <v>0</v>
      </c>
      <c r="T999" s="341">
        <f>IF(ISBLANK($B999),0,VLOOKUP($B999,Listen!$A$2:$C$45,2,FALSE))</f>
        <v>0</v>
      </c>
      <c r="U999" s="341">
        <f>IF(ISBLANK($B999),0,VLOOKUP($B999,Listen!$A$2:$C$45,3,FALSE))</f>
        <v>0</v>
      </c>
      <c r="V999" s="342">
        <f t="shared" si="115"/>
        <v>0</v>
      </c>
      <c r="W999" s="342">
        <f t="shared" si="112"/>
        <v>0</v>
      </c>
      <c r="X999" s="342">
        <f t="shared" si="112"/>
        <v>0</v>
      </c>
      <c r="Y999" s="342">
        <f t="shared" si="112"/>
        <v>0</v>
      </c>
      <c r="Z999" s="342">
        <f t="shared" si="112"/>
        <v>0</v>
      </c>
      <c r="AA999" s="342">
        <f t="shared" si="112"/>
        <v>0</v>
      </c>
      <c r="AB999" s="342">
        <f t="shared" si="112"/>
        <v>0</v>
      </c>
      <c r="AC999" s="109">
        <f t="shared" si="113"/>
        <v>0</v>
      </c>
      <c r="AD999" s="109">
        <f>IF(C999=A_Stammdaten!$B$12,E_SAV!$S999-E_SAV!$AE999,HLOOKUP(A_Stammdaten!$B$12-1,$AF$4:$AL$4004,ROW(C999)-3,FALSE)-$AE999)</f>
        <v>0</v>
      </c>
      <c r="AE999" s="109">
        <f>HLOOKUP(A_Stammdaten!$B$12,$AF$4:$AL$4004,ROW(C999)-3,FALSE)</f>
        <v>0</v>
      </c>
      <c r="AF999" s="109">
        <f t="shared" si="110"/>
        <v>0</v>
      </c>
      <c r="AG999" s="109">
        <f t="shared" si="114"/>
        <v>0</v>
      </c>
      <c r="AH999" s="109">
        <f t="shared" si="114"/>
        <v>0</v>
      </c>
      <c r="AI999" s="109">
        <f t="shared" si="114"/>
        <v>0</v>
      </c>
      <c r="AJ999" s="109">
        <f t="shared" si="114"/>
        <v>0</v>
      </c>
      <c r="AK999" s="109">
        <f t="shared" si="114"/>
        <v>0</v>
      </c>
      <c r="AL999" s="109">
        <f t="shared" si="114"/>
        <v>0</v>
      </c>
    </row>
    <row r="1000" spans="1:38" x14ac:dyDescent="0.3">
      <c r="A1000" s="421"/>
      <c r="B1000" s="421"/>
      <c r="C1000" s="422"/>
      <c r="D1000" s="423"/>
      <c r="E1000" s="421"/>
      <c r="F1000" s="421"/>
      <c r="G1000" s="421"/>
      <c r="H1000" s="421"/>
      <c r="I1000" s="421"/>
      <c r="J1000" s="421"/>
      <c r="K1000" s="421"/>
      <c r="L1000" s="421"/>
      <c r="M1000" s="423"/>
      <c r="N1000" s="340">
        <f>IF(C1000&gt;A_Stammdaten!$B$12,0,SUM(E1000,F1000,H1000,J1000:K1000)-SUM(G1000,I1000,L1000:M1000))</f>
        <v>0</v>
      </c>
      <c r="O1000" s="421"/>
      <c r="P1000" s="421"/>
      <c r="Q1000" s="421"/>
      <c r="R1000" s="421"/>
      <c r="S1000" s="108">
        <f t="shared" si="111"/>
        <v>0</v>
      </c>
      <c r="T1000" s="341">
        <f>IF(ISBLANK($B1000),0,VLOOKUP($B1000,Listen!$A$2:$C$45,2,FALSE))</f>
        <v>0</v>
      </c>
      <c r="U1000" s="341">
        <f>IF(ISBLANK($B1000),0,VLOOKUP($B1000,Listen!$A$2:$C$45,3,FALSE))</f>
        <v>0</v>
      </c>
      <c r="V1000" s="342">
        <f t="shared" si="115"/>
        <v>0</v>
      </c>
      <c r="W1000" s="342">
        <f t="shared" si="112"/>
        <v>0</v>
      </c>
      <c r="X1000" s="342">
        <f t="shared" si="112"/>
        <v>0</v>
      </c>
      <c r="Y1000" s="342">
        <f t="shared" si="112"/>
        <v>0</v>
      </c>
      <c r="Z1000" s="342">
        <f t="shared" si="112"/>
        <v>0</v>
      </c>
      <c r="AA1000" s="342">
        <f t="shared" si="112"/>
        <v>0</v>
      </c>
      <c r="AB1000" s="342">
        <f t="shared" si="112"/>
        <v>0</v>
      </c>
      <c r="AC1000" s="109">
        <f t="shared" si="113"/>
        <v>0</v>
      </c>
      <c r="AD1000" s="109">
        <f>IF(C1000=A_Stammdaten!$B$12,E_SAV!$S1000-E_SAV!$AE1000,HLOOKUP(A_Stammdaten!$B$12-1,$AF$4:$AL$4004,ROW(C1000)-3,FALSE)-$AE1000)</f>
        <v>0</v>
      </c>
      <c r="AE1000" s="109">
        <f>HLOOKUP(A_Stammdaten!$B$12,$AF$4:$AL$4004,ROW(C1000)-3,FALSE)</f>
        <v>0</v>
      </c>
      <c r="AF1000" s="109">
        <f t="shared" si="110"/>
        <v>0</v>
      </c>
      <c r="AG1000" s="109">
        <f t="shared" si="114"/>
        <v>0</v>
      </c>
      <c r="AH1000" s="109">
        <f t="shared" si="114"/>
        <v>0</v>
      </c>
      <c r="AI1000" s="109">
        <f t="shared" si="114"/>
        <v>0</v>
      </c>
      <c r="AJ1000" s="109">
        <f t="shared" si="114"/>
        <v>0</v>
      </c>
      <c r="AK1000" s="109">
        <f t="shared" si="114"/>
        <v>0</v>
      </c>
      <c r="AL1000" s="109">
        <f t="shared" si="114"/>
        <v>0</v>
      </c>
    </row>
    <row r="1001" spans="1:38" x14ac:dyDescent="0.3">
      <c r="A1001" s="421"/>
      <c r="B1001" s="421"/>
      <c r="C1001" s="422"/>
      <c r="D1001" s="423"/>
      <c r="E1001" s="421"/>
      <c r="F1001" s="421"/>
      <c r="G1001" s="421"/>
      <c r="H1001" s="421"/>
      <c r="I1001" s="421"/>
      <c r="J1001" s="421"/>
      <c r="K1001" s="421"/>
      <c r="L1001" s="421"/>
      <c r="M1001" s="423"/>
      <c r="N1001" s="340">
        <f>IF(C1001&gt;A_Stammdaten!$B$12,0,SUM(E1001,F1001,H1001,J1001:K1001)-SUM(G1001,I1001,L1001:M1001))</f>
        <v>0</v>
      </c>
      <c r="O1001" s="421"/>
      <c r="P1001" s="421"/>
      <c r="Q1001" s="421"/>
      <c r="R1001" s="421"/>
      <c r="S1001" s="108">
        <f t="shared" si="111"/>
        <v>0</v>
      </c>
      <c r="T1001" s="341">
        <f>IF(ISBLANK($B1001),0,VLOOKUP($B1001,Listen!$A$2:$C$45,2,FALSE))</f>
        <v>0</v>
      </c>
      <c r="U1001" s="341">
        <f>IF(ISBLANK($B1001),0,VLOOKUP($B1001,Listen!$A$2:$C$45,3,FALSE))</f>
        <v>0</v>
      </c>
      <c r="V1001" s="342">
        <f t="shared" si="115"/>
        <v>0</v>
      </c>
      <c r="W1001" s="342">
        <f t="shared" si="112"/>
        <v>0</v>
      </c>
      <c r="X1001" s="342">
        <f t="shared" si="112"/>
        <v>0</v>
      </c>
      <c r="Y1001" s="342">
        <f t="shared" si="112"/>
        <v>0</v>
      </c>
      <c r="Z1001" s="342">
        <f t="shared" si="112"/>
        <v>0</v>
      </c>
      <c r="AA1001" s="342">
        <f t="shared" si="112"/>
        <v>0</v>
      </c>
      <c r="AB1001" s="342">
        <f t="shared" si="112"/>
        <v>0</v>
      </c>
      <c r="AC1001" s="109">
        <f t="shared" si="113"/>
        <v>0</v>
      </c>
      <c r="AD1001" s="109">
        <f>IF(C1001=A_Stammdaten!$B$12,E_SAV!$S1001-E_SAV!$AE1001,HLOOKUP(A_Stammdaten!$B$12-1,$AF$4:$AL$4004,ROW(C1001)-3,FALSE)-$AE1001)</f>
        <v>0</v>
      </c>
      <c r="AE1001" s="109">
        <f>HLOOKUP(A_Stammdaten!$B$12,$AF$4:$AL$4004,ROW(C1001)-3,FALSE)</f>
        <v>0</v>
      </c>
      <c r="AF1001" s="109">
        <f t="shared" si="110"/>
        <v>0</v>
      </c>
      <c r="AG1001" s="109">
        <f t="shared" si="114"/>
        <v>0</v>
      </c>
      <c r="AH1001" s="109">
        <f t="shared" si="114"/>
        <v>0</v>
      </c>
      <c r="AI1001" s="109">
        <f t="shared" si="114"/>
        <v>0</v>
      </c>
      <c r="AJ1001" s="109">
        <f t="shared" si="114"/>
        <v>0</v>
      </c>
      <c r="AK1001" s="109">
        <f t="shared" si="114"/>
        <v>0</v>
      </c>
      <c r="AL1001" s="109">
        <f t="shared" si="114"/>
        <v>0</v>
      </c>
    </row>
    <row r="1002" spans="1:38" x14ac:dyDescent="0.3">
      <c r="A1002" s="421"/>
      <c r="B1002" s="421"/>
      <c r="C1002" s="422"/>
      <c r="D1002" s="423"/>
      <c r="E1002" s="421"/>
      <c r="F1002" s="421"/>
      <c r="G1002" s="421"/>
      <c r="H1002" s="421"/>
      <c r="I1002" s="421"/>
      <c r="J1002" s="421"/>
      <c r="K1002" s="421"/>
      <c r="L1002" s="421"/>
      <c r="M1002" s="423"/>
      <c r="N1002" s="340">
        <f>IF(C1002&gt;A_Stammdaten!$B$12,0,SUM(E1002,F1002,H1002,J1002:K1002)-SUM(G1002,I1002,L1002:M1002))</f>
        <v>0</v>
      </c>
      <c r="O1002" s="421"/>
      <c r="P1002" s="421"/>
      <c r="Q1002" s="421"/>
      <c r="R1002" s="421"/>
      <c r="S1002" s="108">
        <f t="shared" si="111"/>
        <v>0</v>
      </c>
      <c r="T1002" s="341">
        <f>IF(ISBLANK($B1002),0,VLOOKUP($B1002,Listen!$A$2:$C$45,2,FALSE))</f>
        <v>0</v>
      </c>
      <c r="U1002" s="341">
        <f>IF(ISBLANK($B1002),0,VLOOKUP($B1002,Listen!$A$2:$C$45,3,FALSE))</f>
        <v>0</v>
      </c>
      <c r="V1002" s="342">
        <f t="shared" si="115"/>
        <v>0</v>
      </c>
      <c r="W1002" s="342">
        <f t="shared" si="112"/>
        <v>0</v>
      </c>
      <c r="X1002" s="342">
        <f t="shared" si="112"/>
        <v>0</v>
      </c>
      <c r="Y1002" s="342">
        <f t="shared" si="112"/>
        <v>0</v>
      </c>
      <c r="Z1002" s="342">
        <f t="shared" si="112"/>
        <v>0</v>
      </c>
      <c r="AA1002" s="342">
        <f t="shared" si="112"/>
        <v>0</v>
      </c>
      <c r="AB1002" s="342">
        <f t="shared" si="112"/>
        <v>0</v>
      </c>
      <c r="AC1002" s="109">
        <f t="shared" si="113"/>
        <v>0</v>
      </c>
      <c r="AD1002" s="109">
        <f>IF(C1002=A_Stammdaten!$B$12,E_SAV!$S1002-E_SAV!$AE1002,HLOOKUP(A_Stammdaten!$B$12-1,$AF$4:$AL$4004,ROW(C1002)-3,FALSE)-$AE1002)</f>
        <v>0</v>
      </c>
      <c r="AE1002" s="109">
        <f>HLOOKUP(A_Stammdaten!$B$12,$AF$4:$AL$4004,ROW(C1002)-3,FALSE)</f>
        <v>0</v>
      </c>
      <c r="AF1002" s="109">
        <f t="shared" si="110"/>
        <v>0</v>
      </c>
      <c r="AG1002" s="109">
        <f t="shared" si="114"/>
        <v>0</v>
      </c>
      <c r="AH1002" s="109">
        <f t="shared" si="114"/>
        <v>0</v>
      </c>
      <c r="AI1002" s="109">
        <f t="shared" si="114"/>
        <v>0</v>
      </c>
      <c r="AJ1002" s="109">
        <f t="shared" si="114"/>
        <v>0</v>
      </c>
      <c r="AK1002" s="109">
        <f t="shared" si="114"/>
        <v>0</v>
      </c>
      <c r="AL1002" s="109">
        <f t="shared" si="114"/>
        <v>0</v>
      </c>
    </row>
    <row r="1003" spans="1:38" x14ac:dyDescent="0.3">
      <c r="A1003" s="421"/>
      <c r="B1003" s="421"/>
      <c r="C1003" s="422"/>
      <c r="D1003" s="423"/>
      <c r="E1003" s="421"/>
      <c r="F1003" s="421"/>
      <c r="G1003" s="421"/>
      <c r="H1003" s="421"/>
      <c r="I1003" s="421"/>
      <c r="J1003" s="421"/>
      <c r="K1003" s="421"/>
      <c r="L1003" s="421"/>
      <c r="M1003" s="423"/>
      <c r="N1003" s="340">
        <f>IF(C1003&gt;A_Stammdaten!$B$12,0,SUM(E1003,F1003,H1003,J1003:K1003)-SUM(G1003,I1003,L1003:M1003))</f>
        <v>0</v>
      </c>
      <c r="O1003" s="421"/>
      <c r="P1003" s="421"/>
      <c r="Q1003" s="421"/>
      <c r="R1003" s="421"/>
      <c r="S1003" s="108">
        <f t="shared" si="111"/>
        <v>0</v>
      </c>
      <c r="T1003" s="341">
        <f>IF(ISBLANK($B1003),0,VLOOKUP($B1003,Listen!$A$2:$C$45,2,FALSE))</f>
        <v>0</v>
      </c>
      <c r="U1003" s="341">
        <f>IF(ISBLANK($B1003),0,VLOOKUP($B1003,Listen!$A$2:$C$45,3,FALSE))</f>
        <v>0</v>
      </c>
      <c r="V1003" s="342">
        <f t="shared" si="115"/>
        <v>0</v>
      </c>
      <c r="W1003" s="342">
        <f t="shared" si="112"/>
        <v>0</v>
      </c>
      <c r="X1003" s="342">
        <f t="shared" si="112"/>
        <v>0</v>
      </c>
      <c r="Y1003" s="342">
        <f t="shared" si="112"/>
        <v>0</v>
      </c>
      <c r="Z1003" s="342">
        <f t="shared" si="112"/>
        <v>0</v>
      </c>
      <c r="AA1003" s="342">
        <f t="shared" si="112"/>
        <v>0</v>
      </c>
      <c r="AB1003" s="342">
        <f t="shared" si="112"/>
        <v>0</v>
      </c>
      <c r="AC1003" s="109">
        <f t="shared" si="113"/>
        <v>0</v>
      </c>
      <c r="AD1003" s="109">
        <f>IF(C1003=A_Stammdaten!$B$12,E_SAV!$S1003-E_SAV!$AE1003,HLOOKUP(A_Stammdaten!$B$12-1,$AF$4:$AL$4004,ROW(C1003)-3,FALSE)-$AE1003)</f>
        <v>0</v>
      </c>
      <c r="AE1003" s="109">
        <f>HLOOKUP(A_Stammdaten!$B$12,$AF$4:$AL$4004,ROW(C1003)-3,FALSE)</f>
        <v>0</v>
      </c>
      <c r="AF1003" s="109">
        <f t="shared" si="110"/>
        <v>0</v>
      </c>
      <c r="AG1003" s="109">
        <f t="shared" si="114"/>
        <v>0</v>
      </c>
      <c r="AH1003" s="109">
        <f t="shared" si="114"/>
        <v>0</v>
      </c>
      <c r="AI1003" s="109">
        <f t="shared" si="114"/>
        <v>0</v>
      </c>
      <c r="AJ1003" s="109">
        <f t="shared" si="114"/>
        <v>0</v>
      </c>
      <c r="AK1003" s="109">
        <f t="shared" si="114"/>
        <v>0</v>
      </c>
      <c r="AL1003" s="109">
        <f t="shared" si="114"/>
        <v>0</v>
      </c>
    </row>
    <row r="1004" spans="1:38" x14ac:dyDescent="0.3">
      <c r="A1004" s="421"/>
      <c r="B1004" s="421"/>
      <c r="C1004" s="422"/>
      <c r="D1004" s="423"/>
      <c r="E1004" s="421"/>
      <c r="F1004" s="421"/>
      <c r="G1004" s="421"/>
      <c r="H1004" s="421"/>
      <c r="I1004" s="421"/>
      <c r="J1004" s="421"/>
      <c r="K1004" s="421"/>
      <c r="L1004" s="421"/>
      <c r="M1004" s="423"/>
      <c r="N1004" s="340">
        <f>IF(C1004&gt;A_Stammdaten!$B$12,0,SUM(E1004,F1004,H1004,J1004:K1004)-SUM(G1004,I1004,L1004:M1004))</f>
        <v>0</v>
      </c>
      <c r="O1004" s="421"/>
      <c r="P1004" s="421"/>
      <c r="Q1004" s="421"/>
      <c r="R1004" s="421"/>
      <c r="S1004" s="108">
        <f t="shared" si="111"/>
        <v>0</v>
      </c>
      <c r="T1004" s="341">
        <f>IF(ISBLANK($B1004),0,VLOOKUP($B1004,Listen!$A$2:$C$45,2,FALSE))</f>
        <v>0</v>
      </c>
      <c r="U1004" s="341">
        <f>IF(ISBLANK($B1004),0,VLOOKUP($B1004,Listen!$A$2:$C$45,3,FALSE))</f>
        <v>0</v>
      </c>
      <c r="V1004" s="342">
        <f t="shared" si="115"/>
        <v>0</v>
      </c>
      <c r="W1004" s="342">
        <f t="shared" si="112"/>
        <v>0</v>
      </c>
      <c r="X1004" s="342">
        <f t="shared" si="112"/>
        <v>0</v>
      </c>
      <c r="Y1004" s="342">
        <f t="shared" si="112"/>
        <v>0</v>
      </c>
      <c r="Z1004" s="342">
        <f t="shared" si="112"/>
        <v>0</v>
      </c>
      <c r="AA1004" s="342">
        <f t="shared" si="112"/>
        <v>0</v>
      </c>
      <c r="AB1004" s="342">
        <f t="shared" si="112"/>
        <v>0</v>
      </c>
      <c r="AC1004" s="109">
        <f t="shared" si="113"/>
        <v>0</v>
      </c>
      <c r="AD1004" s="109">
        <f>IF(C1004=A_Stammdaten!$B$12,E_SAV!$S1004-E_SAV!$AE1004,HLOOKUP(A_Stammdaten!$B$12-1,$AF$4:$AL$4004,ROW(C1004)-3,FALSE)-$AE1004)</f>
        <v>0</v>
      </c>
      <c r="AE1004" s="109">
        <f>HLOOKUP(A_Stammdaten!$B$12,$AF$4:$AL$4004,ROW(C1004)-3,FALSE)</f>
        <v>0</v>
      </c>
      <c r="AF1004" s="109">
        <f t="shared" si="110"/>
        <v>0</v>
      </c>
      <c r="AG1004" s="109">
        <f t="shared" si="114"/>
        <v>0</v>
      </c>
      <c r="AH1004" s="109">
        <f t="shared" si="114"/>
        <v>0</v>
      </c>
      <c r="AI1004" s="109">
        <f t="shared" si="114"/>
        <v>0</v>
      </c>
      <c r="AJ1004" s="109">
        <f t="shared" si="114"/>
        <v>0</v>
      </c>
      <c r="AK1004" s="109">
        <f t="shared" si="114"/>
        <v>0</v>
      </c>
      <c r="AL1004" s="109">
        <f t="shared" si="114"/>
        <v>0</v>
      </c>
    </row>
    <row r="1005" spans="1:38" x14ac:dyDescent="0.3">
      <c r="A1005" s="421"/>
      <c r="B1005" s="421"/>
      <c r="C1005" s="422"/>
      <c r="D1005" s="423"/>
      <c r="E1005" s="421"/>
      <c r="F1005" s="421"/>
      <c r="G1005" s="421"/>
      <c r="H1005" s="421"/>
      <c r="I1005" s="421"/>
      <c r="J1005" s="421"/>
      <c r="K1005" s="421"/>
      <c r="L1005" s="421"/>
      <c r="M1005" s="423"/>
      <c r="N1005" s="340">
        <f>IF(C1005&gt;A_Stammdaten!$B$12,0,SUM(E1005,F1005,H1005,J1005:K1005)-SUM(G1005,I1005,L1005:M1005))</f>
        <v>0</v>
      </c>
      <c r="O1005" s="421"/>
      <c r="P1005" s="421"/>
      <c r="Q1005" s="421"/>
      <c r="R1005" s="421"/>
      <c r="S1005" s="108">
        <f t="shared" si="111"/>
        <v>0</v>
      </c>
      <c r="T1005" s="341">
        <f>IF(ISBLANK($B1005),0,VLOOKUP($B1005,Listen!$A$2:$C$45,2,FALSE))</f>
        <v>0</v>
      </c>
      <c r="U1005" s="341">
        <f>IF(ISBLANK($B1005),0,VLOOKUP($B1005,Listen!$A$2:$C$45,3,FALSE))</f>
        <v>0</v>
      </c>
      <c r="V1005" s="342">
        <f t="shared" si="115"/>
        <v>0</v>
      </c>
      <c r="W1005" s="342">
        <f t="shared" si="112"/>
        <v>0</v>
      </c>
      <c r="X1005" s="342">
        <f t="shared" si="112"/>
        <v>0</v>
      </c>
      <c r="Y1005" s="342">
        <f t="shared" si="112"/>
        <v>0</v>
      </c>
      <c r="Z1005" s="342">
        <f t="shared" si="112"/>
        <v>0</v>
      </c>
      <c r="AA1005" s="342">
        <f t="shared" si="112"/>
        <v>0</v>
      </c>
      <c r="AB1005" s="342">
        <f t="shared" si="112"/>
        <v>0</v>
      </c>
      <c r="AC1005" s="109">
        <f t="shared" si="113"/>
        <v>0</v>
      </c>
      <c r="AD1005" s="109">
        <f>IF(C1005=A_Stammdaten!$B$12,E_SAV!$S1005-E_SAV!$AE1005,HLOOKUP(A_Stammdaten!$B$12-1,$AF$4:$AL$4004,ROW(C1005)-3,FALSE)-$AE1005)</f>
        <v>0</v>
      </c>
      <c r="AE1005" s="109">
        <f>HLOOKUP(A_Stammdaten!$B$12,$AF$4:$AL$4004,ROW(C1005)-3,FALSE)</f>
        <v>0</v>
      </c>
      <c r="AF1005" s="109">
        <f t="shared" si="110"/>
        <v>0</v>
      </c>
      <c r="AG1005" s="109">
        <f t="shared" si="114"/>
        <v>0</v>
      </c>
      <c r="AH1005" s="109">
        <f t="shared" si="114"/>
        <v>0</v>
      </c>
      <c r="AI1005" s="109">
        <f t="shared" si="114"/>
        <v>0</v>
      </c>
      <c r="AJ1005" s="109">
        <f t="shared" si="114"/>
        <v>0</v>
      </c>
      <c r="AK1005" s="109">
        <f t="shared" si="114"/>
        <v>0</v>
      </c>
      <c r="AL1005" s="109">
        <f t="shared" si="114"/>
        <v>0</v>
      </c>
    </row>
    <row r="1006" spans="1:38" x14ac:dyDescent="0.3">
      <c r="A1006" s="421"/>
      <c r="B1006" s="421"/>
      <c r="C1006" s="422"/>
      <c r="D1006" s="423"/>
      <c r="E1006" s="421"/>
      <c r="F1006" s="421"/>
      <c r="G1006" s="421"/>
      <c r="H1006" s="421"/>
      <c r="I1006" s="421"/>
      <c r="J1006" s="421"/>
      <c r="K1006" s="421"/>
      <c r="L1006" s="421"/>
      <c r="M1006" s="423"/>
      <c r="N1006" s="340">
        <f>IF(C1006&gt;A_Stammdaten!$B$12,0,SUM(E1006,F1006,H1006,J1006:K1006)-SUM(G1006,I1006,L1006:M1006))</f>
        <v>0</v>
      </c>
      <c r="O1006" s="421"/>
      <c r="P1006" s="421"/>
      <c r="Q1006" s="421"/>
      <c r="R1006" s="421"/>
      <c r="S1006" s="108">
        <f t="shared" si="111"/>
        <v>0</v>
      </c>
      <c r="T1006" s="341">
        <f>IF(ISBLANK($B1006),0,VLOOKUP($B1006,Listen!$A$2:$C$45,2,FALSE))</f>
        <v>0</v>
      </c>
      <c r="U1006" s="341">
        <f>IF(ISBLANK($B1006),0,VLOOKUP($B1006,Listen!$A$2:$C$45,3,FALSE))</f>
        <v>0</v>
      </c>
      <c r="V1006" s="342">
        <f t="shared" si="115"/>
        <v>0</v>
      </c>
      <c r="W1006" s="342">
        <f t="shared" si="112"/>
        <v>0</v>
      </c>
      <c r="X1006" s="342">
        <f t="shared" si="112"/>
        <v>0</v>
      </c>
      <c r="Y1006" s="342">
        <f t="shared" si="112"/>
        <v>0</v>
      </c>
      <c r="Z1006" s="342">
        <f t="shared" si="112"/>
        <v>0</v>
      </c>
      <c r="AA1006" s="342">
        <f t="shared" si="112"/>
        <v>0</v>
      </c>
      <c r="AB1006" s="342">
        <f t="shared" si="112"/>
        <v>0</v>
      </c>
      <c r="AC1006" s="109">
        <f t="shared" si="113"/>
        <v>0</v>
      </c>
      <c r="AD1006" s="109">
        <f>IF(C1006=A_Stammdaten!$B$12,E_SAV!$S1006-E_SAV!$AE1006,HLOOKUP(A_Stammdaten!$B$12-1,$AF$4:$AL$4004,ROW(C1006)-3,FALSE)-$AE1006)</f>
        <v>0</v>
      </c>
      <c r="AE1006" s="109">
        <f>HLOOKUP(A_Stammdaten!$B$12,$AF$4:$AL$4004,ROW(C1006)-3,FALSE)</f>
        <v>0</v>
      </c>
      <c r="AF1006" s="109">
        <f t="shared" si="110"/>
        <v>0</v>
      </c>
      <c r="AG1006" s="109">
        <f t="shared" si="114"/>
        <v>0</v>
      </c>
      <c r="AH1006" s="109">
        <f t="shared" si="114"/>
        <v>0</v>
      </c>
      <c r="AI1006" s="109">
        <f t="shared" si="114"/>
        <v>0</v>
      </c>
      <c r="AJ1006" s="109">
        <f t="shared" si="114"/>
        <v>0</v>
      </c>
      <c r="AK1006" s="109">
        <f t="shared" si="114"/>
        <v>0</v>
      </c>
      <c r="AL1006" s="109">
        <f t="shared" si="114"/>
        <v>0</v>
      </c>
    </row>
    <row r="1007" spans="1:38" x14ac:dyDescent="0.3">
      <c r="A1007" s="421"/>
      <c r="B1007" s="421"/>
      <c r="C1007" s="422"/>
      <c r="D1007" s="423"/>
      <c r="E1007" s="421"/>
      <c r="F1007" s="421"/>
      <c r="G1007" s="421"/>
      <c r="H1007" s="421"/>
      <c r="I1007" s="421"/>
      <c r="J1007" s="421"/>
      <c r="K1007" s="421"/>
      <c r="L1007" s="421"/>
      <c r="M1007" s="423"/>
      <c r="N1007" s="340">
        <f>IF(C1007&gt;A_Stammdaten!$B$12,0,SUM(E1007,F1007,H1007,J1007:K1007)-SUM(G1007,I1007,L1007:M1007))</f>
        <v>0</v>
      </c>
      <c r="O1007" s="421"/>
      <c r="P1007" s="421"/>
      <c r="Q1007" s="421"/>
      <c r="R1007" s="421"/>
      <c r="S1007" s="108">
        <f t="shared" si="111"/>
        <v>0</v>
      </c>
      <c r="T1007" s="341">
        <f>IF(ISBLANK($B1007),0,VLOOKUP($B1007,Listen!$A$2:$C$45,2,FALSE))</f>
        <v>0</v>
      </c>
      <c r="U1007" s="341">
        <f>IF(ISBLANK($B1007),0,VLOOKUP($B1007,Listen!$A$2:$C$45,3,FALSE))</f>
        <v>0</v>
      </c>
      <c r="V1007" s="342">
        <f t="shared" si="115"/>
        <v>0</v>
      </c>
      <c r="W1007" s="342">
        <f t="shared" si="112"/>
        <v>0</v>
      </c>
      <c r="X1007" s="342">
        <f t="shared" si="112"/>
        <v>0</v>
      </c>
      <c r="Y1007" s="342">
        <f t="shared" si="112"/>
        <v>0</v>
      </c>
      <c r="Z1007" s="342">
        <f t="shared" si="112"/>
        <v>0</v>
      </c>
      <c r="AA1007" s="342">
        <f t="shared" si="112"/>
        <v>0</v>
      </c>
      <c r="AB1007" s="342">
        <f t="shared" si="112"/>
        <v>0</v>
      </c>
      <c r="AC1007" s="109">
        <f t="shared" si="113"/>
        <v>0</v>
      </c>
      <c r="AD1007" s="109">
        <f>IF(C1007=A_Stammdaten!$B$12,E_SAV!$S1007-E_SAV!$AE1007,HLOOKUP(A_Stammdaten!$B$12-1,$AF$4:$AL$4004,ROW(C1007)-3,FALSE)-$AE1007)</f>
        <v>0</v>
      </c>
      <c r="AE1007" s="109">
        <f>HLOOKUP(A_Stammdaten!$B$12,$AF$4:$AL$4004,ROW(C1007)-3,FALSE)</f>
        <v>0</v>
      </c>
      <c r="AF1007" s="109">
        <f t="shared" si="110"/>
        <v>0</v>
      </c>
      <c r="AG1007" s="109">
        <f t="shared" si="114"/>
        <v>0</v>
      </c>
      <c r="AH1007" s="109">
        <f t="shared" si="114"/>
        <v>0</v>
      </c>
      <c r="AI1007" s="109">
        <f t="shared" si="114"/>
        <v>0</v>
      </c>
      <c r="AJ1007" s="109">
        <f t="shared" si="114"/>
        <v>0</v>
      </c>
      <c r="AK1007" s="109">
        <f t="shared" si="114"/>
        <v>0</v>
      </c>
      <c r="AL1007" s="109">
        <f t="shared" si="114"/>
        <v>0</v>
      </c>
    </row>
    <row r="1008" spans="1:38" x14ac:dyDescent="0.3">
      <c r="A1008" s="421"/>
      <c r="B1008" s="421"/>
      <c r="C1008" s="422"/>
      <c r="D1008" s="423"/>
      <c r="E1008" s="421"/>
      <c r="F1008" s="421"/>
      <c r="G1008" s="421"/>
      <c r="H1008" s="421"/>
      <c r="I1008" s="421"/>
      <c r="J1008" s="421"/>
      <c r="K1008" s="421"/>
      <c r="L1008" s="421"/>
      <c r="M1008" s="423"/>
      <c r="N1008" s="340">
        <f>IF(C1008&gt;A_Stammdaten!$B$12,0,SUM(E1008,F1008,H1008,J1008:K1008)-SUM(G1008,I1008,L1008:M1008))</f>
        <v>0</v>
      </c>
      <c r="O1008" s="421"/>
      <c r="P1008" s="421"/>
      <c r="Q1008" s="421"/>
      <c r="R1008" s="421"/>
      <c r="S1008" s="108">
        <f t="shared" si="111"/>
        <v>0</v>
      </c>
      <c r="T1008" s="341">
        <f>IF(ISBLANK($B1008),0,VLOOKUP($B1008,Listen!$A$2:$C$45,2,FALSE))</f>
        <v>0</v>
      </c>
      <c r="U1008" s="341">
        <f>IF(ISBLANK($B1008),0,VLOOKUP($B1008,Listen!$A$2:$C$45,3,FALSE))</f>
        <v>0</v>
      </c>
      <c r="V1008" s="342">
        <f t="shared" si="115"/>
        <v>0</v>
      </c>
      <c r="W1008" s="342">
        <f t="shared" si="112"/>
        <v>0</v>
      </c>
      <c r="X1008" s="342">
        <f t="shared" si="112"/>
        <v>0</v>
      </c>
      <c r="Y1008" s="342">
        <f t="shared" si="112"/>
        <v>0</v>
      </c>
      <c r="Z1008" s="342">
        <f t="shared" si="112"/>
        <v>0</v>
      </c>
      <c r="AA1008" s="342">
        <f t="shared" si="112"/>
        <v>0</v>
      </c>
      <c r="AB1008" s="342">
        <f t="shared" si="112"/>
        <v>0</v>
      </c>
      <c r="AC1008" s="109">
        <f t="shared" si="113"/>
        <v>0</v>
      </c>
      <c r="AD1008" s="109">
        <f>IF(C1008=A_Stammdaten!$B$12,E_SAV!$S1008-E_SAV!$AE1008,HLOOKUP(A_Stammdaten!$B$12-1,$AF$4:$AL$4004,ROW(C1008)-3,FALSE)-$AE1008)</f>
        <v>0</v>
      </c>
      <c r="AE1008" s="109">
        <f>HLOOKUP(A_Stammdaten!$B$12,$AF$4:$AL$4004,ROW(C1008)-3,FALSE)</f>
        <v>0</v>
      </c>
      <c r="AF1008" s="109">
        <f t="shared" si="110"/>
        <v>0</v>
      </c>
      <c r="AG1008" s="109">
        <f t="shared" si="114"/>
        <v>0</v>
      </c>
      <c r="AH1008" s="109">
        <f t="shared" si="114"/>
        <v>0</v>
      </c>
      <c r="AI1008" s="109">
        <f t="shared" si="114"/>
        <v>0</v>
      </c>
      <c r="AJ1008" s="109">
        <f t="shared" si="114"/>
        <v>0</v>
      </c>
      <c r="AK1008" s="109">
        <f t="shared" si="114"/>
        <v>0</v>
      </c>
      <c r="AL1008" s="109">
        <f t="shared" si="114"/>
        <v>0</v>
      </c>
    </row>
    <row r="1009" spans="1:38" x14ac:dyDescent="0.3">
      <c r="A1009" s="421"/>
      <c r="B1009" s="421"/>
      <c r="C1009" s="422"/>
      <c r="D1009" s="423"/>
      <c r="E1009" s="421"/>
      <c r="F1009" s="421"/>
      <c r="G1009" s="421"/>
      <c r="H1009" s="421"/>
      <c r="I1009" s="421"/>
      <c r="J1009" s="421"/>
      <c r="K1009" s="421"/>
      <c r="L1009" s="421"/>
      <c r="M1009" s="423"/>
      <c r="N1009" s="340">
        <f>IF(C1009&gt;A_Stammdaten!$B$12,0,SUM(E1009,F1009,H1009,J1009:K1009)-SUM(G1009,I1009,L1009:M1009))</f>
        <v>0</v>
      </c>
      <c r="O1009" s="421"/>
      <c r="P1009" s="421"/>
      <c r="Q1009" s="421"/>
      <c r="R1009" s="421"/>
      <c r="S1009" s="108">
        <f t="shared" si="111"/>
        <v>0</v>
      </c>
      <c r="T1009" s="341">
        <f>IF(ISBLANK($B1009),0,VLOOKUP($B1009,Listen!$A$2:$C$45,2,FALSE))</f>
        <v>0</v>
      </c>
      <c r="U1009" s="341">
        <f>IF(ISBLANK($B1009),0,VLOOKUP($B1009,Listen!$A$2:$C$45,3,FALSE))</f>
        <v>0</v>
      </c>
      <c r="V1009" s="342">
        <f t="shared" si="115"/>
        <v>0</v>
      </c>
      <c r="W1009" s="342">
        <f t="shared" si="112"/>
        <v>0</v>
      </c>
      <c r="X1009" s="342">
        <f t="shared" si="112"/>
        <v>0</v>
      </c>
      <c r="Y1009" s="342">
        <f t="shared" ref="W1009:AB1051" si="116">$T1009</f>
        <v>0</v>
      </c>
      <c r="Z1009" s="342">
        <f t="shared" si="116"/>
        <v>0</v>
      </c>
      <c r="AA1009" s="342">
        <f t="shared" si="116"/>
        <v>0</v>
      </c>
      <c r="AB1009" s="342">
        <f t="shared" si="116"/>
        <v>0</v>
      </c>
      <c r="AC1009" s="109">
        <f t="shared" si="113"/>
        <v>0</v>
      </c>
      <c r="AD1009" s="109">
        <f>IF(C1009=A_Stammdaten!$B$12,E_SAV!$S1009-E_SAV!$AE1009,HLOOKUP(A_Stammdaten!$B$12-1,$AF$4:$AL$4004,ROW(C1009)-3,FALSE)-$AE1009)</f>
        <v>0</v>
      </c>
      <c r="AE1009" s="109">
        <f>HLOOKUP(A_Stammdaten!$B$12,$AF$4:$AL$4004,ROW(C1009)-3,FALSE)</f>
        <v>0</v>
      </c>
      <c r="AF1009" s="109">
        <f t="shared" si="110"/>
        <v>0</v>
      </c>
      <c r="AG1009" s="109">
        <f t="shared" si="114"/>
        <v>0</v>
      </c>
      <c r="AH1009" s="109">
        <f t="shared" si="114"/>
        <v>0</v>
      </c>
      <c r="AI1009" s="109">
        <f t="shared" si="114"/>
        <v>0</v>
      </c>
      <c r="AJ1009" s="109">
        <f t="shared" si="114"/>
        <v>0</v>
      </c>
      <c r="AK1009" s="109">
        <f t="shared" si="114"/>
        <v>0</v>
      </c>
      <c r="AL1009" s="109">
        <f t="shared" si="114"/>
        <v>0</v>
      </c>
    </row>
    <row r="1010" spans="1:38" x14ac:dyDescent="0.3">
      <c r="A1010" s="421"/>
      <c r="B1010" s="421"/>
      <c r="C1010" s="422"/>
      <c r="D1010" s="423"/>
      <c r="E1010" s="421"/>
      <c r="F1010" s="421"/>
      <c r="G1010" s="421"/>
      <c r="H1010" s="421"/>
      <c r="I1010" s="421"/>
      <c r="J1010" s="421"/>
      <c r="K1010" s="421"/>
      <c r="L1010" s="421"/>
      <c r="M1010" s="423"/>
      <c r="N1010" s="340">
        <f>IF(C1010&gt;A_Stammdaten!$B$12,0,SUM(E1010,F1010,H1010,J1010:K1010)-SUM(G1010,I1010,L1010:M1010))</f>
        <v>0</v>
      </c>
      <c r="O1010" s="421"/>
      <c r="P1010" s="421"/>
      <c r="Q1010" s="421"/>
      <c r="R1010" s="421"/>
      <c r="S1010" s="108">
        <f t="shared" si="111"/>
        <v>0</v>
      </c>
      <c r="T1010" s="341">
        <f>IF(ISBLANK($B1010),0,VLOOKUP($B1010,Listen!$A$2:$C$45,2,FALSE))</f>
        <v>0</v>
      </c>
      <c r="U1010" s="341">
        <f>IF(ISBLANK($B1010),0,VLOOKUP($B1010,Listen!$A$2:$C$45,3,FALSE))</f>
        <v>0</v>
      </c>
      <c r="V1010" s="342">
        <f t="shared" si="115"/>
        <v>0</v>
      </c>
      <c r="W1010" s="342">
        <f t="shared" si="116"/>
        <v>0</v>
      </c>
      <c r="X1010" s="342">
        <f t="shared" si="116"/>
        <v>0</v>
      </c>
      <c r="Y1010" s="342">
        <f t="shared" si="116"/>
        <v>0</v>
      </c>
      <c r="Z1010" s="342">
        <f t="shared" si="116"/>
        <v>0</v>
      </c>
      <c r="AA1010" s="342">
        <f t="shared" si="116"/>
        <v>0</v>
      </c>
      <c r="AB1010" s="342">
        <f t="shared" si="116"/>
        <v>0</v>
      </c>
      <c r="AC1010" s="109">
        <f t="shared" si="113"/>
        <v>0</v>
      </c>
      <c r="AD1010" s="109">
        <f>IF(C1010=A_Stammdaten!$B$12,E_SAV!$S1010-E_SAV!$AE1010,HLOOKUP(A_Stammdaten!$B$12-1,$AF$4:$AL$4004,ROW(C1010)-3,FALSE)-$AE1010)</f>
        <v>0</v>
      </c>
      <c r="AE1010" s="109">
        <f>HLOOKUP(A_Stammdaten!$B$12,$AF$4:$AL$4004,ROW(C1010)-3,FALSE)</f>
        <v>0</v>
      </c>
      <c r="AF1010" s="109">
        <f t="shared" si="110"/>
        <v>0</v>
      </c>
      <c r="AG1010" s="109">
        <f t="shared" si="114"/>
        <v>0</v>
      </c>
      <c r="AH1010" s="109">
        <f t="shared" si="114"/>
        <v>0</v>
      </c>
      <c r="AI1010" s="109">
        <f t="shared" si="114"/>
        <v>0</v>
      </c>
      <c r="AJ1010" s="109">
        <f t="shared" ref="AJ1010:AL1073" si="117">IF(OR($C1010=0,$S1010=0,Z1010-(AJ$4-$C1010)=0),0,IF($C1010&lt;AJ$4,AI1010-AI1010/(Z1010-(AJ$4-$C1010)),IF($C1010=AJ$4,$S1010-$S1010/Z1010,0)))</f>
        <v>0</v>
      </c>
      <c r="AK1010" s="109">
        <f t="shared" si="117"/>
        <v>0</v>
      </c>
      <c r="AL1010" s="109">
        <f t="shared" si="117"/>
        <v>0</v>
      </c>
    </row>
    <row r="1011" spans="1:38" x14ac:dyDescent="0.3">
      <c r="A1011" s="421"/>
      <c r="B1011" s="421"/>
      <c r="C1011" s="422"/>
      <c r="D1011" s="423"/>
      <c r="E1011" s="421"/>
      <c r="F1011" s="421"/>
      <c r="G1011" s="421"/>
      <c r="H1011" s="421"/>
      <c r="I1011" s="421"/>
      <c r="J1011" s="421"/>
      <c r="K1011" s="421"/>
      <c r="L1011" s="421"/>
      <c r="M1011" s="423"/>
      <c r="N1011" s="340">
        <f>IF(C1011&gt;A_Stammdaten!$B$12,0,SUM(E1011,F1011,H1011,J1011:K1011)-SUM(G1011,I1011,L1011:M1011))</f>
        <v>0</v>
      </c>
      <c r="O1011" s="421"/>
      <c r="P1011" s="421"/>
      <c r="Q1011" s="421"/>
      <c r="R1011" s="421"/>
      <c r="S1011" s="108">
        <f t="shared" si="111"/>
        <v>0</v>
      </c>
      <c r="T1011" s="341">
        <f>IF(ISBLANK($B1011),0,VLOOKUP($B1011,Listen!$A$2:$C$45,2,FALSE))</f>
        <v>0</v>
      </c>
      <c r="U1011" s="341">
        <f>IF(ISBLANK($B1011),0,VLOOKUP($B1011,Listen!$A$2:$C$45,3,FALSE))</f>
        <v>0</v>
      </c>
      <c r="V1011" s="342">
        <f t="shared" si="115"/>
        <v>0</v>
      </c>
      <c r="W1011" s="342">
        <f t="shared" si="116"/>
        <v>0</v>
      </c>
      <c r="X1011" s="342">
        <f t="shared" si="116"/>
        <v>0</v>
      </c>
      <c r="Y1011" s="342">
        <f t="shared" si="116"/>
        <v>0</v>
      </c>
      <c r="Z1011" s="342">
        <f t="shared" si="116"/>
        <v>0</v>
      </c>
      <c r="AA1011" s="342">
        <f t="shared" si="116"/>
        <v>0</v>
      </c>
      <c r="AB1011" s="342">
        <f t="shared" si="116"/>
        <v>0</v>
      </c>
      <c r="AC1011" s="109">
        <f t="shared" si="113"/>
        <v>0</v>
      </c>
      <c r="AD1011" s="109">
        <f>IF(C1011=A_Stammdaten!$B$12,E_SAV!$S1011-E_SAV!$AE1011,HLOOKUP(A_Stammdaten!$B$12-1,$AF$4:$AL$4004,ROW(C1011)-3,FALSE)-$AE1011)</f>
        <v>0</v>
      </c>
      <c r="AE1011" s="109">
        <f>HLOOKUP(A_Stammdaten!$B$12,$AF$4:$AL$4004,ROW(C1011)-3,FALSE)</f>
        <v>0</v>
      </c>
      <c r="AF1011" s="109">
        <f t="shared" si="110"/>
        <v>0</v>
      </c>
      <c r="AG1011" s="109">
        <f t="shared" ref="AG1011:AL1074" si="118">IF(OR($C1011=0,$S1011=0,W1011-(AG$4-$C1011)=0),0,IF($C1011&lt;AG$4,AF1011-AF1011/(W1011-(AG$4-$C1011)),IF($C1011=AG$4,$S1011-$S1011/W1011,0)))</f>
        <v>0</v>
      </c>
      <c r="AH1011" s="109">
        <f t="shared" si="118"/>
        <v>0</v>
      </c>
      <c r="AI1011" s="109">
        <f t="shared" si="118"/>
        <v>0</v>
      </c>
      <c r="AJ1011" s="109">
        <f t="shared" si="117"/>
        <v>0</v>
      </c>
      <c r="AK1011" s="109">
        <f t="shared" si="117"/>
        <v>0</v>
      </c>
      <c r="AL1011" s="109">
        <f t="shared" si="117"/>
        <v>0</v>
      </c>
    </row>
    <row r="1012" spans="1:38" x14ac:dyDescent="0.3">
      <c r="A1012" s="421"/>
      <c r="B1012" s="421"/>
      <c r="C1012" s="422"/>
      <c r="D1012" s="423"/>
      <c r="E1012" s="421"/>
      <c r="F1012" s="421"/>
      <c r="G1012" s="421"/>
      <c r="H1012" s="421"/>
      <c r="I1012" s="421"/>
      <c r="J1012" s="421"/>
      <c r="K1012" s="421"/>
      <c r="L1012" s="421"/>
      <c r="M1012" s="423"/>
      <c r="N1012" s="340">
        <f>IF(C1012&gt;A_Stammdaten!$B$12,0,SUM(E1012,F1012,H1012,J1012:K1012)-SUM(G1012,I1012,L1012:M1012))</f>
        <v>0</v>
      </c>
      <c r="O1012" s="421"/>
      <c r="P1012" s="421"/>
      <c r="Q1012" s="421"/>
      <c r="R1012" s="421"/>
      <c r="S1012" s="108">
        <f t="shared" si="111"/>
        <v>0</v>
      </c>
      <c r="T1012" s="341">
        <f>IF(ISBLANK($B1012),0,VLOOKUP($B1012,Listen!$A$2:$C$45,2,FALSE))</f>
        <v>0</v>
      </c>
      <c r="U1012" s="341">
        <f>IF(ISBLANK($B1012),0,VLOOKUP($B1012,Listen!$A$2:$C$45,3,FALSE))</f>
        <v>0</v>
      </c>
      <c r="V1012" s="342">
        <f t="shared" si="115"/>
        <v>0</v>
      </c>
      <c r="W1012" s="342">
        <f t="shared" si="116"/>
        <v>0</v>
      </c>
      <c r="X1012" s="342">
        <f t="shared" si="116"/>
        <v>0</v>
      </c>
      <c r="Y1012" s="342">
        <f t="shared" si="116"/>
        <v>0</v>
      </c>
      <c r="Z1012" s="342">
        <f t="shared" si="116"/>
        <v>0</v>
      </c>
      <c r="AA1012" s="342">
        <f t="shared" si="116"/>
        <v>0</v>
      </c>
      <c r="AB1012" s="342">
        <f t="shared" si="116"/>
        <v>0</v>
      </c>
      <c r="AC1012" s="109">
        <f t="shared" si="113"/>
        <v>0</v>
      </c>
      <c r="AD1012" s="109">
        <f>IF(C1012=A_Stammdaten!$B$12,E_SAV!$S1012-E_SAV!$AE1012,HLOOKUP(A_Stammdaten!$B$12-1,$AF$4:$AL$4004,ROW(C1012)-3,FALSE)-$AE1012)</f>
        <v>0</v>
      </c>
      <c r="AE1012" s="109">
        <f>HLOOKUP(A_Stammdaten!$B$12,$AF$4:$AL$4004,ROW(C1012)-3,FALSE)</f>
        <v>0</v>
      </c>
      <c r="AF1012" s="109">
        <f t="shared" si="110"/>
        <v>0</v>
      </c>
      <c r="AG1012" s="109">
        <f t="shared" si="118"/>
        <v>0</v>
      </c>
      <c r="AH1012" s="109">
        <f t="shared" si="118"/>
        <v>0</v>
      </c>
      <c r="AI1012" s="109">
        <f t="shared" si="118"/>
        <v>0</v>
      </c>
      <c r="AJ1012" s="109">
        <f t="shared" si="117"/>
        <v>0</v>
      </c>
      <c r="AK1012" s="109">
        <f t="shared" si="117"/>
        <v>0</v>
      </c>
      <c r="AL1012" s="109">
        <f t="shared" si="117"/>
        <v>0</v>
      </c>
    </row>
    <row r="1013" spans="1:38" x14ac:dyDescent="0.3">
      <c r="A1013" s="421"/>
      <c r="B1013" s="421"/>
      <c r="C1013" s="422"/>
      <c r="D1013" s="423"/>
      <c r="E1013" s="421"/>
      <c r="F1013" s="421"/>
      <c r="G1013" s="421"/>
      <c r="H1013" s="421"/>
      <c r="I1013" s="421"/>
      <c r="J1013" s="421"/>
      <c r="K1013" s="421"/>
      <c r="L1013" s="421"/>
      <c r="M1013" s="423"/>
      <c r="N1013" s="340">
        <f>IF(C1013&gt;A_Stammdaten!$B$12,0,SUM(E1013,F1013,H1013,J1013:K1013)-SUM(G1013,I1013,L1013:M1013))</f>
        <v>0</v>
      </c>
      <c r="O1013" s="421"/>
      <c r="P1013" s="421"/>
      <c r="Q1013" s="421"/>
      <c r="R1013" s="421"/>
      <c r="S1013" s="108">
        <f t="shared" si="111"/>
        <v>0</v>
      </c>
      <c r="T1013" s="341">
        <f>IF(ISBLANK($B1013),0,VLOOKUP($B1013,Listen!$A$2:$C$45,2,FALSE))</f>
        <v>0</v>
      </c>
      <c r="U1013" s="341">
        <f>IF(ISBLANK($B1013),0,VLOOKUP($B1013,Listen!$A$2:$C$45,3,FALSE))</f>
        <v>0</v>
      </c>
      <c r="V1013" s="342">
        <f t="shared" si="115"/>
        <v>0</v>
      </c>
      <c r="W1013" s="342">
        <f t="shared" si="116"/>
        <v>0</v>
      </c>
      <c r="X1013" s="342">
        <f t="shared" si="116"/>
        <v>0</v>
      </c>
      <c r="Y1013" s="342">
        <f t="shared" si="116"/>
        <v>0</v>
      </c>
      <c r="Z1013" s="342">
        <f t="shared" si="116"/>
        <v>0</v>
      </c>
      <c r="AA1013" s="342">
        <f t="shared" si="116"/>
        <v>0</v>
      </c>
      <c r="AB1013" s="342">
        <f t="shared" si="116"/>
        <v>0</v>
      </c>
      <c r="AC1013" s="109">
        <f t="shared" si="113"/>
        <v>0</v>
      </c>
      <c r="AD1013" s="109">
        <f>IF(C1013=A_Stammdaten!$B$12,E_SAV!$S1013-E_SAV!$AE1013,HLOOKUP(A_Stammdaten!$B$12-1,$AF$4:$AL$4004,ROW(C1013)-3,FALSE)-$AE1013)</f>
        <v>0</v>
      </c>
      <c r="AE1013" s="109">
        <f>HLOOKUP(A_Stammdaten!$B$12,$AF$4:$AL$4004,ROW(C1013)-3,FALSE)</f>
        <v>0</v>
      </c>
      <c r="AF1013" s="109">
        <f t="shared" si="110"/>
        <v>0</v>
      </c>
      <c r="AG1013" s="109">
        <f t="shared" si="118"/>
        <v>0</v>
      </c>
      <c r="AH1013" s="109">
        <f t="shared" si="118"/>
        <v>0</v>
      </c>
      <c r="AI1013" s="109">
        <f t="shared" si="118"/>
        <v>0</v>
      </c>
      <c r="AJ1013" s="109">
        <f t="shared" si="117"/>
        <v>0</v>
      </c>
      <c r="AK1013" s="109">
        <f t="shared" si="117"/>
        <v>0</v>
      </c>
      <c r="AL1013" s="109">
        <f t="shared" si="117"/>
        <v>0</v>
      </c>
    </row>
    <row r="1014" spans="1:38" x14ac:dyDescent="0.3">
      <c r="A1014" s="421"/>
      <c r="B1014" s="421"/>
      <c r="C1014" s="422"/>
      <c r="D1014" s="423"/>
      <c r="E1014" s="421"/>
      <c r="F1014" s="421"/>
      <c r="G1014" s="421"/>
      <c r="H1014" s="421"/>
      <c r="I1014" s="421"/>
      <c r="J1014" s="421"/>
      <c r="K1014" s="421"/>
      <c r="L1014" s="421"/>
      <c r="M1014" s="423"/>
      <c r="N1014" s="340">
        <f>IF(C1014&gt;A_Stammdaten!$B$12,0,SUM(E1014,F1014,H1014,J1014:K1014)-SUM(G1014,I1014,L1014:M1014))</f>
        <v>0</v>
      </c>
      <c r="O1014" s="421"/>
      <c r="P1014" s="421"/>
      <c r="Q1014" s="421"/>
      <c r="R1014" s="421"/>
      <c r="S1014" s="108">
        <f t="shared" si="111"/>
        <v>0</v>
      </c>
      <c r="T1014" s="341">
        <f>IF(ISBLANK($B1014),0,VLOOKUP($B1014,Listen!$A$2:$C$45,2,FALSE))</f>
        <v>0</v>
      </c>
      <c r="U1014" s="341">
        <f>IF(ISBLANK($B1014),0,VLOOKUP($B1014,Listen!$A$2:$C$45,3,FALSE))</f>
        <v>0</v>
      </c>
      <c r="V1014" s="342">
        <f t="shared" si="115"/>
        <v>0</v>
      </c>
      <c r="W1014" s="342">
        <f t="shared" si="116"/>
        <v>0</v>
      </c>
      <c r="X1014" s="342">
        <f t="shared" si="116"/>
        <v>0</v>
      </c>
      <c r="Y1014" s="342">
        <f t="shared" si="116"/>
        <v>0</v>
      </c>
      <c r="Z1014" s="342">
        <f t="shared" si="116"/>
        <v>0</v>
      </c>
      <c r="AA1014" s="342">
        <f t="shared" si="116"/>
        <v>0</v>
      </c>
      <c r="AB1014" s="342">
        <f t="shared" si="116"/>
        <v>0</v>
      </c>
      <c r="AC1014" s="109">
        <f t="shared" si="113"/>
        <v>0</v>
      </c>
      <c r="AD1014" s="109">
        <f>IF(C1014=A_Stammdaten!$B$12,E_SAV!$S1014-E_SAV!$AE1014,HLOOKUP(A_Stammdaten!$B$12-1,$AF$4:$AL$4004,ROW(C1014)-3,FALSE)-$AE1014)</f>
        <v>0</v>
      </c>
      <c r="AE1014" s="109">
        <f>HLOOKUP(A_Stammdaten!$B$12,$AF$4:$AL$4004,ROW(C1014)-3,FALSE)</f>
        <v>0</v>
      </c>
      <c r="AF1014" s="109">
        <f t="shared" si="110"/>
        <v>0</v>
      </c>
      <c r="AG1014" s="109">
        <f t="shared" si="118"/>
        <v>0</v>
      </c>
      <c r="AH1014" s="109">
        <f t="shared" si="118"/>
        <v>0</v>
      </c>
      <c r="AI1014" s="109">
        <f t="shared" si="118"/>
        <v>0</v>
      </c>
      <c r="AJ1014" s="109">
        <f t="shared" si="117"/>
        <v>0</v>
      </c>
      <c r="AK1014" s="109">
        <f t="shared" si="117"/>
        <v>0</v>
      </c>
      <c r="AL1014" s="109">
        <f t="shared" si="117"/>
        <v>0</v>
      </c>
    </row>
    <row r="1015" spans="1:38" x14ac:dyDescent="0.3">
      <c r="A1015" s="421"/>
      <c r="B1015" s="421"/>
      <c r="C1015" s="422"/>
      <c r="D1015" s="423"/>
      <c r="E1015" s="421"/>
      <c r="F1015" s="421"/>
      <c r="G1015" s="421"/>
      <c r="H1015" s="421"/>
      <c r="I1015" s="421"/>
      <c r="J1015" s="421"/>
      <c r="K1015" s="421"/>
      <c r="L1015" s="421"/>
      <c r="M1015" s="423"/>
      <c r="N1015" s="340">
        <f>IF(C1015&gt;A_Stammdaten!$B$12,0,SUM(E1015,F1015,H1015,J1015:K1015)-SUM(G1015,I1015,L1015:M1015))</f>
        <v>0</v>
      </c>
      <c r="O1015" s="421"/>
      <c r="P1015" s="421"/>
      <c r="Q1015" s="421"/>
      <c r="R1015" s="421"/>
      <c r="S1015" s="108">
        <f t="shared" si="111"/>
        <v>0</v>
      </c>
      <c r="T1015" s="341">
        <f>IF(ISBLANK($B1015),0,VLOOKUP($B1015,Listen!$A$2:$C$45,2,FALSE))</f>
        <v>0</v>
      </c>
      <c r="U1015" s="341">
        <f>IF(ISBLANK($B1015),0,VLOOKUP($B1015,Listen!$A$2:$C$45,3,FALSE))</f>
        <v>0</v>
      </c>
      <c r="V1015" s="342">
        <f t="shared" si="115"/>
        <v>0</v>
      </c>
      <c r="W1015" s="342">
        <f t="shared" si="116"/>
        <v>0</v>
      </c>
      <c r="X1015" s="342">
        <f t="shared" si="116"/>
        <v>0</v>
      </c>
      <c r="Y1015" s="342">
        <f t="shared" si="116"/>
        <v>0</v>
      </c>
      <c r="Z1015" s="342">
        <f t="shared" si="116"/>
        <v>0</v>
      </c>
      <c r="AA1015" s="342">
        <f t="shared" si="116"/>
        <v>0</v>
      </c>
      <c r="AB1015" s="342">
        <f t="shared" si="116"/>
        <v>0</v>
      </c>
      <c r="AC1015" s="109">
        <f t="shared" si="113"/>
        <v>0</v>
      </c>
      <c r="AD1015" s="109">
        <f>IF(C1015=A_Stammdaten!$B$12,E_SAV!$S1015-E_SAV!$AE1015,HLOOKUP(A_Stammdaten!$B$12-1,$AF$4:$AL$4004,ROW(C1015)-3,FALSE)-$AE1015)</f>
        <v>0</v>
      </c>
      <c r="AE1015" s="109">
        <f>HLOOKUP(A_Stammdaten!$B$12,$AF$4:$AL$4004,ROW(C1015)-3,FALSE)</f>
        <v>0</v>
      </c>
      <c r="AF1015" s="109">
        <f t="shared" si="110"/>
        <v>0</v>
      </c>
      <c r="AG1015" s="109">
        <f t="shared" si="118"/>
        <v>0</v>
      </c>
      <c r="AH1015" s="109">
        <f t="shared" si="118"/>
        <v>0</v>
      </c>
      <c r="AI1015" s="109">
        <f t="shared" si="118"/>
        <v>0</v>
      </c>
      <c r="AJ1015" s="109">
        <f t="shared" si="117"/>
        <v>0</v>
      </c>
      <c r="AK1015" s="109">
        <f t="shared" si="117"/>
        <v>0</v>
      </c>
      <c r="AL1015" s="109">
        <f t="shared" si="117"/>
        <v>0</v>
      </c>
    </row>
    <row r="1016" spans="1:38" x14ac:dyDescent="0.3">
      <c r="A1016" s="421"/>
      <c r="B1016" s="421"/>
      <c r="C1016" s="422"/>
      <c r="D1016" s="423"/>
      <c r="E1016" s="421"/>
      <c r="F1016" s="421"/>
      <c r="G1016" s="421"/>
      <c r="H1016" s="421"/>
      <c r="I1016" s="421"/>
      <c r="J1016" s="421"/>
      <c r="K1016" s="421"/>
      <c r="L1016" s="421"/>
      <c r="M1016" s="423"/>
      <c r="N1016" s="340">
        <f>IF(C1016&gt;A_Stammdaten!$B$12,0,SUM(E1016,F1016,H1016,J1016:K1016)-SUM(G1016,I1016,L1016:M1016))</f>
        <v>0</v>
      </c>
      <c r="O1016" s="421"/>
      <c r="P1016" s="421"/>
      <c r="Q1016" s="421"/>
      <c r="R1016" s="421"/>
      <c r="S1016" s="108">
        <f t="shared" si="111"/>
        <v>0</v>
      </c>
      <c r="T1016" s="341">
        <f>IF(ISBLANK($B1016),0,VLOOKUP($B1016,Listen!$A$2:$C$45,2,FALSE))</f>
        <v>0</v>
      </c>
      <c r="U1016" s="341">
        <f>IF(ISBLANK($B1016),0,VLOOKUP($B1016,Listen!$A$2:$C$45,3,FALSE))</f>
        <v>0</v>
      </c>
      <c r="V1016" s="342">
        <f t="shared" si="115"/>
        <v>0</v>
      </c>
      <c r="W1016" s="342">
        <f t="shared" si="116"/>
        <v>0</v>
      </c>
      <c r="X1016" s="342">
        <f t="shared" si="116"/>
        <v>0</v>
      </c>
      <c r="Y1016" s="342">
        <f t="shared" si="116"/>
        <v>0</v>
      </c>
      <c r="Z1016" s="342">
        <f t="shared" si="116"/>
        <v>0</v>
      </c>
      <c r="AA1016" s="342">
        <f t="shared" si="116"/>
        <v>0</v>
      </c>
      <c r="AB1016" s="342">
        <f t="shared" si="116"/>
        <v>0</v>
      </c>
      <c r="AC1016" s="109">
        <f t="shared" si="113"/>
        <v>0</v>
      </c>
      <c r="AD1016" s="109">
        <f>IF(C1016=A_Stammdaten!$B$12,E_SAV!$S1016-E_SAV!$AE1016,HLOOKUP(A_Stammdaten!$B$12-1,$AF$4:$AL$4004,ROW(C1016)-3,FALSE)-$AE1016)</f>
        <v>0</v>
      </c>
      <c r="AE1016" s="109">
        <f>HLOOKUP(A_Stammdaten!$B$12,$AF$4:$AL$4004,ROW(C1016)-3,FALSE)</f>
        <v>0</v>
      </c>
      <c r="AF1016" s="109">
        <f t="shared" si="110"/>
        <v>0</v>
      </c>
      <c r="AG1016" s="109">
        <f t="shared" si="118"/>
        <v>0</v>
      </c>
      <c r="AH1016" s="109">
        <f t="shared" si="118"/>
        <v>0</v>
      </c>
      <c r="AI1016" s="109">
        <f t="shared" si="118"/>
        <v>0</v>
      </c>
      <c r="AJ1016" s="109">
        <f t="shared" si="117"/>
        <v>0</v>
      </c>
      <c r="AK1016" s="109">
        <f t="shared" si="117"/>
        <v>0</v>
      </c>
      <c r="AL1016" s="109">
        <f t="shared" si="117"/>
        <v>0</v>
      </c>
    </row>
    <row r="1017" spans="1:38" x14ac:dyDescent="0.3">
      <c r="A1017" s="421"/>
      <c r="B1017" s="421"/>
      <c r="C1017" s="422"/>
      <c r="D1017" s="423"/>
      <c r="E1017" s="421"/>
      <c r="F1017" s="421"/>
      <c r="G1017" s="421"/>
      <c r="H1017" s="421"/>
      <c r="I1017" s="421"/>
      <c r="J1017" s="421"/>
      <c r="K1017" s="421"/>
      <c r="L1017" s="421"/>
      <c r="M1017" s="423"/>
      <c r="N1017" s="340">
        <f>IF(C1017&gt;A_Stammdaten!$B$12,0,SUM(E1017,F1017,H1017,J1017:K1017)-SUM(G1017,I1017,L1017:M1017))</f>
        <v>0</v>
      </c>
      <c r="O1017" s="421"/>
      <c r="P1017" s="421"/>
      <c r="Q1017" s="421"/>
      <c r="R1017" s="421"/>
      <c r="S1017" s="108">
        <f t="shared" si="111"/>
        <v>0</v>
      </c>
      <c r="T1017" s="341">
        <f>IF(ISBLANK($B1017),0,VLOOKUP($B1017,Listen!$A$2:$C$45,2,FALSE))</f>
        <v>0</v>
      </c>
      <c r="U1017" s="341">
        <f>IF(ISBLANK($B1017),0,VLOOKUP($B1017,Listen!$A$2:$C$45,3,FALSE))</f>
        <v>0</v>
      </c>
      <c r="V1017" s="342">
        <f t="shared" si="115"/>
        <v>0</v>
      </c>
      <c r="W1017" s="342">
        <f t="shared" si="116"/>
        <v>0</v>
      </c>
      <c r="X1017" s="342">
        <f t="shared" si="116"/>
        <v>0</v>
      </c>
      <c r="Y1017" s="342">
        <f t="shared" si="116"/>
        <v>0</v>
      </c>
      <c r="Z1017" s="342">
        <f t="shared" si="116"/>
        <v>0</v>
      </c>
      <c r="AA1017" s="342">
        <f t="shared" si="116"/>
        <v>0</v>
      </c>
      <c r="AB1017" s="342">
        <f t="shared" si="116"/>
        <v>0</v>
      </c>
      <c r="AC1017" s="109">
        <f t="shared" si="113"/>
        <v>0</v>
      </c>
      <c r="AD1017" s="109">
        <f>IF(C1017=A_Stammdaten!$B$12,E_SAV!$S1017-E_SAV!$AE1017,HLOOKUP(A_Stammdaten!$B$12-1,$AF$4:$AL$4004,ROW(C1017)-3,FALSE)-$AE1017)</f>
        <v>0</v>
      </c>
      <c r="AE1017" s="109">
        <f>HLOOKUP(A_Stammdaten!$B$12,$AF$4:$AL$4004,ROW(C1017)-3,FALSE)</f>
        <v>0</v>
      </c>
      <c r="AF1017" s="109">
        <f t="shared" si="110"/>
        <v>0</v>
      </c>
      <c r="AG1017" s="109">
        <f t="shared" si="118"/>
        <v>0</v>
      </c>
      <c r="AH1017" s="109">
        <f t="shared" si="118"/>
        <v>0</v>
      </c>
      <c r="AI1017" s="109">
        <f t="shared" si="118"/>
        <v>0</v>
      </c>
      <c r="AJ1017" s="109">
        <f t="shared" si="117"/>
        <v>0</v>
      </c>
      <c r="AK1017" s="109">
        <f t="shared" si="117"/>
        <v>0</v>
      </c>
      <c r="AL1017" s="109">
        <f t="shared" si="117"/>
        <v>0</v>
      </c>
    </row>
    <row r="1018" spans="1:38" x14ac:dyDescent="0.3">
      <c r="A1018" s="421"/>
      <c r="B1018" s="421"/>
      <c r="C1018" s="422"/>
      <c r="D1018" s="423"/>
      <c r="E1018" s="421"/>
      <c r="F1018" s="421"/>
      <c r="G1018" s="421"/>
      <c r="H1018" s="421"/>
      <c r="I1018" s="421"/>
      <c r="J1018" s="421"/>
      <c r="K1018" s="421"/>
      <c r="L1018" s="421"/>
      <c r="M1018" s="423"/>
      <c r="N1018" s="340">
        <f>IF(C1018&gt;A_Stammdaten!$B$12,0,SUM(E1018,F1018,H1018,J1018:K1018)-SUM(G1018,I1018,L1018:M1018))</f>
        <v>0</v>
      </c>
      <c r="O1018" s="421"/>
      <c r="P1018" s="421"/>
      <c r="Q1018" s="421"/>
      <c r="R1018" s="421"/>
      <c r="S1018" s="108">
        <f t="shared" si="111"/>
        <v>0</v>
      </c>
      <c r="T1018" s="341">
        <f>IF(ISBLANK($B1018),0,VLOOKUP($B1018,Listen!$A$2:$C$45,2,FALSE))</f>
        <v>0</v>
      </c>
      <c r="U1018" s="341">
        <f>IF(ISBLANK($B1018),0,VLOOKUP($B1018,Listen!$A$2:$C$45,3,FALSE))</f>
        <v>0</v>
      </c>
      <c r="V1018" s="342">
        <f t="shared" si="115"/>
        <v>0</v>
      </c>
      <c r="W1018" s="342">
        <f t="shared" si="116"/>
        <v>0</v>
      </c>
      <c r="X1018" s="342">
        <f t="shared" si="116"/>
        <v>0</v>
      </c>
      <c r="Y1018" s="342">
        <f t="shared" si="116"/>
        <v>0</v>
      </c>
      <c r="Z1018" s="342">
        <f t="shared" si="116"/>
        <v>0</v>
      </c>
      <c r="AA1018" s="342">
        <f t="shared" si="116"/>
        <v>0</v>
      </c>
      <c r="AB1018" s="342">
        <f t="shared" si="116"/>
        <v>0</v>
      </c>
      <c r="AC1018" s="109">
        <f t="shared" si="113"/>
        <v>0</v>
      </c>
      <c r="AD1018" s="109">
        <f>IF(C1018=A_Stammdaten!$B$12,E_SAV!$S1018-E_SAV!$AE1018,HLOOKUP(A_Stammdaten!$B$12-1,$AF$4:$AL$4004,ROW(C1018)-3,FALSE)-$AE1018)</f>
        <v>0</v>
      </c>
      <c r="AE1018" s="109">
        <f>HLOOKUP(A_Stammdaten!$B$12,$AF$4:$AL$4004,ROW(C1018)-3,FALSE)</f>
        <v>0</v>
      </c>
      <c r="AF1018" s="109">
        <f t="shared" si="110"/>
        <v>0</v>
      </c>
      <c r="AG1018" s="109">
        <f t="shared" si="118"/>
        <v>0</v>
      </c>
      <c r="AH1018" s="109">
        <f t="shared" si="118"/>
        <v>0</v>
      </c>
      <c r="AI1018" s="109">
        <f t="shared" si="118"/>
        <v>0</v>
      </c>
      <c r="AJ1018" s="109">
        <f t="shared" si="117"/>
        <v>0</v>
      </c>
      <c r="AK1018" s="109">
        <f t="shared" si="117"/>
        <v>0</v>
      </c>
      <c r="AL1018" s="109">
        <f t="shared" si="117"/>
        <v>0</v>
      </c>
    </row>
    <row r="1019" spans="1:38" x14ac:dyDescent="0.3">
      <c r="A1019" s="421"/>
      <c r="B1019" s="421"/>
      <c r="C1019" s="422"/>
      <c r="D1019" s="423"/>
      <c r="E1019" s="421"/>
      <c r="F1019" s="421"/>
      <c r="G1019" s="421"/>
      <c r="H1019" s="421"/>
      <c r="I1019" s="421"/>
      <c r="J1019" s="421"/>
      <c r="K1019" s="421"/>
      <c r="L1019" s="421"/>
      <c r="M1019" s="423"/>
      <c r="N1019" s="340">
        <f>IF(C1019&gt;A_Stammdaten!$B$12,0,SUM(E1019,F1019,H1019,J1019:K1019)-SUM(G1019,I1019,L1019:M1019))</f>
        <v>0</v>
      </c>
      <c r="O1019" s="421"/>
      <c r="P1019" s="421"/>
      <c r="Q1019" s="421"/>
      <c r="R1019" s="421"/>
      <c r="S1019" s="108">
        <f t="shared" si="111"/>
        <v>0</v>
      </c>
      <c r="T1019" s="341">
        <f>IF(ISBLANK($B1019),0,VLOOKUP($B1019,Listen!$A$2:$C$45,2,FALSE))</f>
        <v>0</v>
      </c>
      <c r="U1019" s="341">
        <f>IF(ISBLANK($B1019),0,VLOOKUP($B1019,Listen!$A$2:$C$45,3,FALSE))</f>
        <v>0</v>
      </c>
      <c r="V1019" s="342">
        <f t="shared" si="115"/>
        <v>0</v>
      </c>
      <c r="W1019" s="342">
        <f t="shared" si="116"/>
        <v>0</v>
      </c>
      <c r="X1019" s="342">
        <f t="shared" si="116"/>
        <v>0</v>
      </c>
      <c r="Y1019" s="342">
        <f t="shared" si="116"/>
        <v>0</v>
      </c>
      <c r="Z1019" s="342">
        <f t="shared" si="116"/>
        <v>0</v>
      </c>
      <c r="AA1019" s="342">
        <f t="shared" si="116"/>
        <v>0</v>
      </c>
      <c r="AB1019" s="342">
        <f t="shared" si="116"/>
        <v>0</v>
      </c>
      <c r="AC1019" s="109">
        <f t="shared" si="113"/>
        <v>0</v>
      </c>
      <c r="AD1019" s="109">
        <f>IF(C1019=A_Stammdaten!$B$12,E_SAV!$S1019-E_SAV!$AE1019,HLOOKUP(A_Stammdaten!$B$12-1,$AF$4:$AL$4004,ROW(C1019)-3,FALSE)-$AE1019)</f>
        <v>0</v>
      </c>
      <c r="AE1019" s="109">
        <f>HLOOKUP(A_Stammdaten!$B$12,$AF$4:$AL$4004,ROW(C1019)-3,FALSE)</f>
        <v>0</v>
      </c>
      <c r="AF1019" s="109">
        <f t="shared" si="110"/>
        <v>0</v>
      </c>
      <c r="AG1019" s="109">
        <f t="shared" si="118"/>
        <v>0</v>
      </c>
      <c r="AH1019" s="109">
        <f t="shared" si="118"/>
        <v>0</v>
      </c>
      <c r="AI1019" s="109">
        <f t="shared" si="118"/>
        <v>0</v>
      </c>
      <c r="AJ1019" s="109">
        <f t="shared" si="117"/>
        <v>0</v>
      </c>
      <c r="AK1019" s="109">
        <f t="shared" si="117"/>
        <v>0</v>
      </c>
      <c r="AL1019" s="109">
        <f t="shared" si="117"/>
        <v>0</v>
      </c>
    </row>
    <row r="1020" spans="1:38" x14ac:dyDescent="0.3">
      <c r="A1020" s="421"/>
      <c r="B1020" s="421"/>
      <c r="C1020" s="422"/>
      <c r="D1020" s="423"/>
      <c r="E1020" s="421"/>
      <c r="F1020" s="421"/>
      <c r="G1020" s="421"/>
      <c r="H1020" s="421"/>
      <c r="I1020" s="421"/>
      <c r="J1020" s="421"/>
      <c r="K1020" s="421"/>
      <c r="L1020" s="421"/>
      <c r="M1020" s="423"/>
      <c r="N1020" s="340">
        <f>IF(C1020&gt;A_Stammdaten!$B$12,0,SUM(E1020,F1020,H1020,J1020:K1020)-SUM(G1020,I1020,L1020:M1020))</f>
        <v>0</v>
      </c>
      <c r="O1020" s="421"/>
      <c r="P1020" s="421"/>
      <c r="Q1020" s="421"/>
      <c r="R1020" s="421"/>
      <c r="S1020" s="108">
        <f t="shared" si="111"/>
        <v>0</v>
      </c>
      <c r="T1020" s="341">
        <f>IF(ISBLANK($B1020),0,VLOOKUP($B1020,Listen!$A$2:$C$45,2,FALSE))</f>
        <v>0</v>
      </c>
      <c r="U1020" s="341">
        <f>IF(ISBLANK($B1020),0,VLOOKUP($B1020,Listen!$A$2:$C$45,3,FALSE))</f>
        <v>0</v>
      </c>
      <c r="V1020" s="342">
        <f t="shared" si="115"/>
        <v>0</v>
      </c>
      <c r="W1020" s="342">
        <f t="shared" si="116"/>
        <v>0</v>
      </c>
      <c r="X1020" s="342">
        <f t="shared" si="116"/>
        <v>0</v>
      </c>
      <c r="Y1020" s="342">
        <f t="shared" si="116"/>
        <v>0</v>
      </c>
      <c r="Z1020" s="342">
        <f t="shared" si="116"/>
        <v>0</v>
      </c>
      <c r="AA1020" s="342">
        <f t="shared" si="116"/>
        <v>0</v>
      </c>
      <c r="AB1020" s="342">
        <f t="shared" si="116"/>
        <v>0</v>
      </c>
      <c r="AC1020" s="109">
        <f t="shared" si="113"/>
        <v>0</v>
      </c>
      <c r="AD1020" s="109">
        <f>IF(C1020=A_Stammdaten!$B$12,E_SAV!$S1020-E_SAV!$AE1020,HLOOKUP(A_Stammdaten!$B$12-1,$AF$4:$AL$4004,ROW(C1020)-3,FALSE)-$AE1020)</f>
        <v>0</v>
      </c>
      <c r="AE1020" s="109">
        <f>HLOOKUP(A_Stammdaten!$B$12,$AF$4:$AL$4004,ROW(C1020)-3,FALSE)</f>
        <v>0</v>
      </c>
      <c r="AF1020" s="109">
        <f t="shared" si="110"/>
        <v>0</v>
      </c>
      <c r="AG1020" s="109">
        <f t="shared" si="118"/>
        <v>0</v>
      </c>
      <c r="AH1020" s="109">
        <f t="shared" si="118"/>
        <v>0</v>
      </c>
      <c r="AI1020" s="109">
        <f t="shared" si="118"/>
        <v>0</v>
      </c>
      <c r="AJ1020" s="109">
        <f t="shared" si="117"/>
        <v>0</v>
      </c>
      <c r="AK1020" s="109">
        <f t="shared" si="117"/>
        <v>0</v>
      </c>
      <c r="AL1020" s="109">
        <f t="shared" si="117"/>
        <v>0</v>
      </c>
    </row>
    <row r="1021" spans="1:38" x14ac:dyDescent="0.3">
      <c r="A1021" s="421"/>
      <c r="B1021" s="421"/>
      <c r="C1021" s="422"/>
      <c r="D1021" s="423"/>
      <c r="E1021" s="421"/>
      <c r="F1021" s="421"/>
      <c r="G1021" s="421"/>
      <c r="H1021" s="421"/>
      <c r="I1021" s="421"/>
      <c r="J1021" s="421"/>
      <c r="K1021" s="421"/>
      <c r="L1021" s="421"/>
      <c r="M1021" s="423"/>
      <c r="N1021" s="340">
        <f>IF(C1021&gt;A_Stammdaten!$B$12,0,SUM(E1021,F1021,H1021,J1021:K1021)-SUM(G1021,I1021,L1021:M1021))</f>
        <v>0</v>
      </c>
      <c r="O1021" s="421"/>
      <c r="P1021" s="421"/>
      <c r="Q1021" s="421"/>
      <c r="R1021" s="421"/>
      <c r="S1021" s="108">
        <f t="shared" si="111"/>
        <v>0</v>
      </c>
      <c r="T1021" s="341">
        <f>IF(ISBLANK($B1021),0,VLOOKUP($B1021,Listen!$A$2:$C$45,2,FALSE))</f>
        <v>0</v>
      </c>
      <c r="U1021" s="341">
        <f>IF(ISBLANK($B1021),0,VLOOKUP($B1021,Listen!$A$2:$C$45,3,FALSE))</f>
        <v>0</v>
      </c>
      <c r="V1021" s="342">
        <f t="shared" si="115"/>
        <v>0</v>
      </c>
      <c r="W1021" s="342">
        <f t="shared" si="116"/>
        <v>0</v>
      </c>
      <c r="X1021" s="342">
        <f t="shared" si="116"/>
        <v>0</v>
      </c>
      <c r="Y1021" s="342">
        <f t="shared" si="116"/>
        <v>0</v>
      </c>
      <c r="Z1021" s="342">
        <f t="shared" si="116"/>
        <v>0</v>
      </c>
      <c r="AA1021" s="342">
        <f t="shared" si="116"/>
        <v>0</v>
      </c>
      <c r="AB1021" s="342">
        <f t="shared" si="116"/>
        <v>0</v>
      </c>
      <c r="AC1021" s="109">
        <f t="shared" si="113"/>
        <v>0</v>
      </c>
      <c r="AD1021" s="109">
        <f>IF(C1021=A_Stammdaten!$B$12,E_SAV!$S1021-E_SAV!$AE1021,HLOOKUP(A_Stammdaten!$B$12-1,$AF$4:$AL$4004,ROW(C1021)-3,FALSE)-$AE1021)</f>
        <v>0</v>
      </c>
      <c r="AE1021" s="109">
        <f>HLOOKUP(A_Stammdaten!$B$12,$AF$4:$AL$4004,ROW(C1021)-3,FALSE)</f>
        <v>0</v>
      </c>
      <c r="AF1021" s="109">
        <f t="shared" si="110"/>
        <v>0</v>
      </c>
      <c r="AG1021" s="109">
        <f t="shared" si="118"/>
        <v>0</v>
      </c>
      <c r="AH1021" s="109">
        <f t="shared" si="118"/>
        <v>0</v>
      </c>
      <c r="AI1021" s="109">
        <f t="shared" si="118"/>
        <v>0</v>
      </c>
      <c r="AJ1021" s="109">
        <f t="shared" si="117"/>
        <v>0</v>
      </c>
      <c r="AK1021" s="109">
        <f t="shared" si="117"/>
        <v>0</v>
      </c>
      <c r="AL1021" s="109">
        <f t="shared" si="117"/>
        <v>0</v>
      </c>
    </row>
    <row r="1022" spans="1:38" x14ac:dyDescent="0.3">
      <c r="A1022" s="421"/>
      <c r="B1022" s="421"/>
      <c r="C1022" s="422"/>
      <c r="D1022" s="423"/>
      <c r="E1022" s="421"/>
      <c r="F1022" s="421"/>
      <c r="G1022" s="421"/>
      <c r="H1022" s="421"/>
      <c r="I1022" s="421"/>
      <c r="J1022" s="421"/>
      <c r="K1022" s="421"/>
      <c r="L1022" s="421"/>
      <c r="M1022" s="423"/>
      <c r="N1022" s="340">
        <f>IF(C1022&gt;A_Stammdaten!$B$12,0,SUM(E1022,F1022,H1022,J1022:K1022)-SUM(G1022,I1022,L1022:M1022))</f>
        <v>0</v>
      </c>
      <c r="O1022" s="421"/>
      <c r="P1022" s="421"/>
      <c r="Q1022" s="421"/>
      <c r="R1022" s="421"/>
      <c r="S1022" s="108">
        <f t="shared" si="111"/>
        <v>0</v>
      </c>
      <c r="T1022" s="341">
        <f>IF(ISBLANK($B1022),0,VLOOKUP($B1022,Listen!$A$2:$C$45,2,FALSE))</f>
        <v>0</v>
      </c>
      <c r="U1022" s="341">
        <f>IF(ISBLANK($B1022),0,VLOOKUP($B1022,Listen!$A$2:$C$45,3,FALSE))</f>
        <v>0</v>
      </c>
      <c r="V1022" s="342">
        <f t="shared" si="115"/>
        <v>0</v>
      </c>
      <c r="W1022" s="342">
        <f t="shared" si="116"/>
        <v>0</v>
      </c>
      <c r="X1022" s="342">
        <f t="shared" si="116"/>
        <v>0</v>
      </c>
      <c r="Y1022" s="342">
        <f t="shared" si="116"/>
        <v>0</v>
      </c>
      <c r="Z1022" s="342">
        <f t="shared" si="116"/>
        <v>0</v>
      </c>
      <c r="AA1022" s="342">
        <f t="shared" si="116"/>
        <v>0</v>
      </c>
      <c r="AB1022" s="342">
        <f t="shared" si="116"/>
        <v>0</v>
      </c>
      <c r="AC1022" s="109">
        <f t="shared" si="113"/>
        <v>0</v>
      </c>
      <c r="AD1022" s="109">
        <f>IF(C1022=A_Stammdaten!$B$12,E_SAV!$S1022-E_SAV!$AE1022,HLOOKUP(A_Stammdaten!$B$12-1,$AF$4:$AL$4004,ROW(C1022)-3,FALSE)-$AE1022)</f>
        <v>0</v>
      </c>
      <c r="AE1022" s="109">
        <f>HLOOKUP(A_Stammdaten!$B$12,$AF$4:$AL$4004,ROW(C1022)-3,FALSE)</f>
        <v>0</v>
      </c>
      <c r="AF1022" s="109">
        <f t="shared" si="110"/>
        <v>0</v>
      </c>
      <c r="AG1022" s="109">
        <f t="shared" si="118"/>
        <v>0</v>
      </c>
      <c r="AH1022" s="109">
        <f t="shared" si="118"/>
        <v>0</v>
      </c>
      <c r="AI1022" s="109">
        <f t="shared" si="118"/>
        <v>0</v>
      </c>
      <c r="AJ1022" s="109">
        <f t="shared" si="117"/>
        <v>0</v>
      </c>
      <c r="AK1022" s="109">
        <f t="shared" si="117"/>
        <v>0</v>
      </c>
      <c r="AL1022" s="109">
        <f t="shared" si="117"/>
        <v>0</v>
      </c>
    </row>
    <row r="1023" spans="1:38" x14ac:dyDescent="0.3">
      <c r="A1023" s="421"/>
      <c r="B1023" s="421"/>
      <c r="C1023" s="422"/>
      <c r="D1023" s="423"/>
      <c r="E1023" s="421"/>
      <c r="F1023" s="421"/>
      <c r="G1023" s="421"/>
      <c r="H1023" s="421"/>
      <c r="I1023" s="421"/>
      <c r="J1023" s="421"/>
      <c r="K1023" s="421"/>
      <c r="L1023" s="421"/>
      <c r="M1023" s="423"/>
      <c r="N1023" s="340">
        <f>IF(C1023&gt;A_Stammdaten!$B$12,0,SUM(E1023,F1023,H1023,J1023:K1023)-SUM(G1023,I1023,L1023:M1023))</f>
        <v>0</v>
      </c>
      <c r="O1023" s="421"/>
      <c r="P1023" s="421"/>
      <c r="Q1023" s="421"/>
      <c r="R1023" s="421"/>
      <c r="S1023" s="108">
        <f t="shared" si="111"/>
        <v>0</v>
      </c>
      <c r="T1023" s="341">
        <f>IF(ISBLANK($B1023),0,VLOOKUP($B1023,Listen!$A$2:$C$45,2,FALSE))</f>
        <v>0</v>
      </c>
      <c r="U1023" s="341">
        <f>IF(ISBLANK($B1023),0,VLOOKUP($B1023,Listen!$A$2:$C$45,3,FALSE))</f>
        <v>0</v>
      </c>
      <c r="V1023" s="342">
        <f t="shared" si="115"/>
        <v>0</v>
      </c>
      <c r="W1023" s="342">
        <f t="shared" si="116"/>
        <v>0</v>
      </c>
      <c r="X1023" s="342">
        <f t="shared" si="116"/>
        <v>0</v>
      </c>
      <c r="Y1023" s="342">
        <f t="shared" si="116"/>
        <v>0</v>
      </c>
      <c r="Z1023" s="342">
        <f t="shared" si="116"/>
        <v>0</v>
      </c>
      <c r="AA1023" s="342">
        <f t="shared" si="116"/>
        <v>0</v>
      </c>
      <c r="AB1023" s="342">
        <f t="shared" si="116"/>
        <v>0</v>
      </c>
      <c r="AC1023" s="109">
        <f t="shared" si="113"/>
        <v>0</v>
      </c>
      <c r="AD1023" s="109">
        <f>IF(C1023=A_Stammdaten!$B$12,E_SAV!$S1023-E_SAV!$AE1023,HLOOKUP(A_Stammdaten!$B$12-1,$AF$4:$AL$4004,ROW(C1023)-3,FALSE)-$AE1023)</f>
        <v>0</v>
      </c>
      <c r="AE1023" s="109">
        <f>HLOOKUP(A_Stammdaten!$B$12,$AF$4:$AL$4004,ROW(C1023)-3,FALSE)</f>
        <v>0</v>
      </c>
      <c r="AF1023" s="109">
        <f t="shared" si="110"/>
        <v>0</v>
      </c>
      <c r="AG1023" s="109">
        <f t="shared" si="118"/>
        <v>0</v>
      </c>
      <c r="AH1023" s="109">
        <f t="shared" si="118"/>
        <v>0</v>
      </c>
      <c r="AI1023" s="109">
        <f t="shared" si="118"/>
        <v>0</v>
      </c>
      <c r="AJ1023" s="109">
        <f t="shared" si="117"/>
        <v>0</v>
      </c>
      <c r="AK1023" s="109">
        <f t="shared" si="117"/>
        <v>0</v>
      </c>
      <c r="AL1023" s="109">
        <f t="shared" si="117"/>
        <v>0</v>
      </c>
    </row>
    <row r="1024" spans="1:38" x14ac:dyDescent="0.3">
      <c r="A1024" s="421"/>
      <c r="B1024" s="421"/>
      <c r="C1024" s="422"/>
      <c r="D1024" s="423"/>
      <c r="E1024" s="421"/>
      <c r="F1024" s="421"/>
      <c r="G1024" s="421"/>
      <c r="H1024" s="421"/>
      <c r="I1024" s="421"/>
      <c r="J1024" s="421"/>
      <c r="K1024" s="421"/>
      <c r="L1024" s="421"/>
      <c r="M1024" s="423"/>
      <c r="N1024" s="340">
        <f>IF(C1024&gt;A_Stammdaten!$B$12,0,SUM(E1024,F1024,H1024,J1024:K1024)-SUM(G1024,I1024,L1024:M1024))</f>
        <v>0</v>
      </c>
      <c r="O1024" s="421"/>
      <c r="P1024" s="421"/>
      <c r="Q1024" s="421"/>
      <c r="R1024" s="421"/>
      <c r="S1024" s="108">
        <f t="shared" si="111"/>
        <v>0</v>
      </c>
      <c r="T1024" s="341">
        <f>IF(ISBLANK($B1024),0,VLOOKUP($B1024,Listen!$A$2:$C$45,2,FALSE))</f>
        <v>0</v>
      </c>
      <c r="U1024" s="341">
        <f>IF(ISBLANK($B1024),0,VLOOKUP($B1024,Listen!$A$2:$C$45,3,FALSE))</f>
        <v>0</v>
      </c>
      <c r="V1024" s="342">
        <f t="shared" si="115"/>
        <v>0</v>
      </c>
      <c r="W1024" s="342">
        <f t="shared" si="116"/>
        <v>0</v>
      </c>
      <c r="X1024" s="342">
        <f t="shared" si="116"/>
        <v>0</v>
      </c>
      <c r="Y1024" s="342">
        <f t="shared" si="116"/>
        <v>0</v>
      </c>
      <c r="Z1024" s="342">
        <f t="shared" si="116"/>
        <v>0</v>
      </c>
      <c r="AA1024" s="342">
        <f t="shared" si="116"/>
        <v>0</v>
      </c>
      <c r="AB1024" s="342">
        <f t="shared" si="116"/>
        <v>0</v>
      </c>
      <c r="AC1024" s="109">
        <f t="shared" si="113"/>
        <v>0</v>
      </c>
      <c r="AD1024" s="109">
        <f>IF(C1024=A_Stammdaten!$B$12,E_SAV!$S1024-E_SAV!$AE1024,HLOOKUP(A_Stammdaten!$B$12-1,$AF$4:$AL$4004,ROW(C1024)-3,FALSE)-$AE1024)</f>
        <v>0</v>
      </c>
      <c r="AE1024" s="109">
        <f>HLOOKUP(A_Stammdaten!$B$12,$AF$4:$AL$4004,ROW(C1024)-3,FALSE)</f>
        <v>0</v>
      </c>
      <c r="AF1024" s="109">
        <f t="shared" si="110"/>
        <v>0</v>
      </c>
      <c r="AG1024" s="109">
        <f t="shared" si="118"/>
        <v>0</v>
      </c>
      <c r="AH1024" s="109">
        <f t="shared" si="118"/>
        <v>0</v>
      </c>
      <c r="AI1024" s="109">
        <f t="shared" si="118"/>
        <v>0</v>
      </c>
      <c r="AJ1024" s="109">
        <f t="shared" si="117"/>
        <v>0</v>
      </c>
      <c r="AK1024" s="109">
        <f t="shared" si="117"/>
        <v>0</v>
      </c>
      <c r="AL1024" s="109">
        <f t="shared" si="117"/>
        <v>0</v>
      </c>
    </row>
    <row r="1025" spans="1:38" x14ac:dyDescent="0.3">
      <c r="A1025" s="421"/>
      <c r="B1025" s="421"/>
      <c r="C1025" s="422"/>
      <c r="D1025" s="423"/>
      <c r="E1025" s="421"/>
      <c r="F1025" s="421"/>
      <c r="G1025" s="421"/>
      <c r="H1025" s="421"/>
      <c r="I1025" s="421"/>
      <c r="J1025" s="421"/>
      <c r="K1025" s="421"/>
      <c r="L1025" s="421"/>
      <c r="M1025" s="423"/>
      <c r="N1025" s="340">
        <f>IF(C1025&gt;A_Stammdaten!$B$12,0,SUM(E1025,F1025,H1025,J1025:K1025)-SUM(G1025,I1025,L1025:M1025))</f>
        <v>0</v>
      </c>
      <c r="O1025" s="421"/>
      <c r="P1025" s="421"/>
      <c r="Q1025" s="421"/>
      <c r="R1025" s="421"/>
      <c r="S1025" s="108">
        <f t="shared" si="111"/>
        <v>0</v>
      </c>
      <c r="T1025" s="341">
        <f>IF(ISBLANK($B1025),0,VLOOKUP($B1025,Listen!$A$2:$C$45,2,FALSE))</f>
        <v>0</v>
      </c>
      <c r="U1025" s="341">
        <f>IF(ISBLANK($B1025),0,VLOOKUP($B1025,Listen!$A$2:$C$45,3,FALSE))</f>
        <v>0</v>
      </c>
      <c r="V1025" s="342">
        <f t="shared" si="115"/>
        <v>0</v>
      </c>
      <c r="W1025" s="342">
        <f t="shared" si="116"/>
        <v>0</v>
      </c>
      <c r="X1025" s="342">
        <f t="shared" si="116"/>
        <v>0</v>
      </c>
      <c r="Y1025" s="342">
        <f t="shared" si="116"/>
        <v>0</v>
      </c>
      <c r="Z1025" s="342">
        <f t="shared" si="116"/>
        <v>0</v>
      </c>
      <c r="AA1025" s="342">
        <f t="shared" si="116"/>
        <v>0</v>
      </c>
      <c r="AB1025" s="342">
        <f t="shared" si="116"/>
        <v>0</v>
      </c>
      <c r="AC1025" s="109">
        <f t="shared" si="113"/>
        <v>0</v>
      </c>
      <c r="AD1025" s="109">
        <f>IF(C1025=A_Stammdaten!$B$12,E_SAV!$S1025-E_SAV!$AE1025,HLOOKUP(A_Stammdaten!$B$12-1,$AF$4:$AL$4004,ROW(C1025)-3,FALSE)-$AE1025)</f>
        <v>0</v>
      </c>
      <c r="AE1025" s="109">
        <f>HLOOKUP(A_Stammdaten!$B$12,$AF$4:$AL$4004,ROW(C1025)-3,FALSE)</f>
        <v>0</v>
      </c>
      <c r="AF1025" s="109">
        <f t="shared" si="110"/>
        <v>0</v>
      </c>
      <c r="AG1025" s="109">
        <f t="shared" si="118"/>
        <v>0</v>
      </c>
      <c r="AH1025" s="109">
        <f t="shared" si="118"/>
        <v>0</v>
      </c>
      <c r="AI1025" s="109">
        <f t="shared" si="118"/>
        <v>0</v>
      </c>
      <c r="AJ1025" s="109">
        <f t="shared" si="117"/>
        <v>0</v>
      </c>
      <c r="AK1025" s="109">
        <f t="shared" si="117"/>
        <v>0</v>
      </c>
      <c r="AL1025" s="109">
        <f t="shared" si="117"/>
        <v>0</v>
      </c>
    </row>
    <row r="1026" spans="1:38" x14ac:dyDescent="0.3">
      <c r="A1026" s="421"/>
      <c r="B1026" s="421"/>
      <c r="C1026" s="422"/>
      <c r="D1026" s="423"/>
      <c r="E1026" s="421"/>
      <c r="F1026" s="421"/>
      <c r="G1026" s="421"/>
      <c r="H1026" s="421"/>
      <c r="I1026" s="421"/>
      <c r="J1026" s="421"/>
      <c r="K1026" s="421"/>
      <c r="L1026" s="421"/>
      <c r="M1026" s="423"/>
      <c r="N1026" s="340">
        <f>IF(C1026&gt;A_Stammdaten!$B$12,0,SUM(E1026,F1026,H1026,J1026:K1026)-SUM(G1026,I1026,L1026:M1026))</f>
        <v>0</v>
      </c>
      <c r="O1026" s="421"/>
      <c r="P1026" s="421"/>
      <c r="Q1026" s="421"/>
      <c r="R1026" s="421"/>
      <c r="S1026" s="108">
        <f t="shared" si="111"/>
        <v>0</v>
      </c>
      <c r="T1026" s="341">
        <f>IF(ISBLANK($B1026),0,VLOOKUP($B1026,Listen!$A$2:$C$45,2,FALSE))</f>
        <v>0</v>
      </c>
      <c r="U1026" s="341">
        <f>IF(ISBLANK($B1026),0,VLOOKUP($B1026,Listen!$A$2:$C$45,3,FALSE))</f>
        <v>0</v>
      </c>
      <c r="V1026" s="342">
        <f t="shared" si="115"/>
        <v>0</v>
      </c>
      <c r="W1026" s="342">
        <f t="shared" si="116"/>
        <v>0</v>
      </c>
      <c r="X1026" s="342">
        <f t="shared" si="116"/>
        <v>0</v>
      </c>
      <c r="Y1026" s="342">
        <f t="shared" si="116"/>
        <v>0</v>
      </c>
      <c r="Z1026" s="342">
        <f t="shared" si="116"/>
        <v>0</v>
      </c>
      <c r="AA1026" s="342">
        <f t="shared" si="116"/>
        <v>0</v>
      </c>
      <c r="AB1026" s="342">
        <f t="shared" si="116"/>
        <v>0</v>
      </c>
      <c r="AC1026" s="109">
        <f t="shared" si="113"/>
        <v>0</v>
      </c>
      <c r="AD1026" s="109">
        <f>IF(C1026=A_Stammdaten!$B$12,E_SAV!$S1026-E_SAV!$AE1026,HLOOKUP(A_Stammdaten!$B$12-1,$AF$4:$AL$4004,ROW(C1026)-3,FALSE)-$AE1026)</f>
        <v>0</v>
      </c>
      <c r="AE1026" s="109">
        <f>HLOOKUP(A_Stammdaten!$B$12,$AF$4:$AL$4004,ROW(C1026)-3,FALSE)</f>
        <v>0</v>
      </c>
      <c r="AF1026" s="109">
        <f t="shared" si="110"/>
        <v>0</v>
      </c>
      <c r="AG1026" s="109">
        <f t="shared" si="118"/>
        <v>0</v>
      </c>
      <c r="AH1026" s="109">
        <f t="shared" si="118"/>
        <v>0</v>
      </c>
      <c r="AI1026" s="109">
        <f t="shared" si="118"/>
        <v>0</v>
      </c>
      <c r="AJ1026" s="109">
        <f t="shared" si="117"/>
        <v>0</v>
      </c>
      <c r="AK1026" s="109">
        <f t="shared" si="117"/>
        <v>0</v>
      </c>
      <c r="AL1026" s="109">
        <f t="shared" si="117"/>
        <v>0</v>
      </c>
    </row>
    <row r="1027" spans="1:38" x14ac:dyDescent="0.3">
      <c r="A1027" s="421"/>
      <c r="B1027" s="421"/>
      <c r="C1027" s="422"/>
      <c r="D1027" s="423"/>
      <c r="E1027" s="421"/>
      <c r="F1027" s="421"/>
      <c r="G1027" s="421"/>
      <c r="H1027" s="421"/>
      <c r="I1027" s="421"/>
      <c r="J1027" s="421"/>
      <c r="K1027" s="421"/>
      <c r="L1027" s="421"/>
      <c r="M1027" s="423"/>
      <c r="N1027" s="340">
        <f>IF(C1027&gt;A_Stammdaten!$B$12,0,SUM(E1027,F1027,H1027,J1027:K1027)-SUM(G1027,I1027,L1027:M1027))</f>
        <v>0</v>
      </c>
      <c r="O1027" s="421"/>
      <c r="P1027" s="421"/>
      <c r="Q1027" s="421"/>
      <c r="R1027" s="421"/>
      <c r="S1027" s="108">
        <f t="shared" si="111"/>
        <v>0</v>
      </c>
      <c r="T1027" s="341">
        <f>IF(ISBLANK($B1027),0,VLOOKUP($B1027,Listen!$A$2:$C$45,2,FALSE))</f>
        <v>0</v>
      </c>
      <c r="U1027" s="341">
        <f>IF(ISBLANK($B1027),0,VLOOKUP($B1027,Listen!$A$2:$C$45,3,FALSE))</f>
        <v>0</v>
      </c>
      <c r="V1027" s="342">
        <f t="shared" si="115"/>
        <v>0</v>
      </c>
      <c r="W1027" s="342">
        <f t="shared" si="116"/>
        <v>0</v>
      </c>
      <c r="X1027" s="342">
        <f t="shared" si="116"/>
        <v>0</v>
      </c>
      <c r="Y1027" s="342">
        <f t="shared" si="116"/>
        <v>0</v>
      </c>
      <c r="Z1027" s="342">
        <f t="shared" si="116"/>
        <v>0</v>
      </c>
      <c r="AA1027" s="342">
        <f t="shared" si="116"/>
        <v>0</v>
      </c>
      <c r="AB1027" s="342">
        <f t="shared" si="116"/>
        <v>0</v>
      </c>
      <c r="AC1027" s="109">
        <f t="shared" si="113"/>
        <v>0</v>
      </c>
      <c r="AD1027" s="109">
        <f>IF(C1027=A_Stammdaten!$B$12,E_SAV!$S1027-E_SAV!$AE1027,HLOOKUP(A_Stammdaten!$B$12-1,$AF$4:$AL$4004,ROW(C1027)-3,FALSE)-$AE1027)</f>
        <v>0</v>
      </c>
      <c r="AE1027" s="109">
        <f>HLOOKUP(A_Stammdaten!$B$12,$AF$4:$AL$4004,ROW(C1027)-3,FALSE)</f>
        <v>0</v>
      </c>
      <c r="AF1027" s="109">
        <f t="shared" si="110"/>
        <v>0</v>
      </c>
      <c r="AG1027" s="109">
        <f t="shared" si="118"/>
        <v>0</v>
      </c>
      <c r="AH1027" s="109">
        <f t="shared" si="118"/>
        <v>0</v>
      </c>
      <c r="AI1027" s="109">
        <f t="shared" si="118"/>
        <v>0</v>
      </c>
      <c r="AJ1027" s="109">
        <f t="shared" si="117"/>
        <v>0</v>
      </c>
      <c r="AK1027" s="109">
        <f t="shared" si="117"/>
        <v>0</v>
      </c>
      <c r="AL1027" s="109">
        <f t="shared" si="117"/>
        <v>0</v>
      </c>
    </row>
    <row r="1028" spans="1:38" x14ac:dyDescent="0.3">
      <c r="A1028" s="421"/>
      <c r="B1028" s="421"/>
      <c r="C1028" s="422"/>
      <c r="D1028" s="423"/>
      <c r="E1028" s="421"/>
      <c r="F1028" s="421"/>
      <c r="G1028" s="421"/>
      <c r="H1028" s="421"/>
      <c r="I1028" s="421"/>
      <c r="J1028" s="421"/>
      <c r="K1028" s="421"/>
      <c r="L1028" s="421"/>
      <c r="M1028" s="423"/>
      <c r="N1028" s="340">
        <f>IF(C1028&gt;A_Stammdaten!$B$12,0,SUM(E1028,F1028,H1028,J1028:K1028)-SUM(G1028,I1028,L1028:M1028))</f>
        <v>0</v>
      </c>
      <c r="O1028" s="421"/>
      <c r="P1028" s="421"/>
      <c r="Q1028" s="421"/>
      <c r="R1028" s="421"/>
      <c r="S1028" s="108">
        <f t="shared" si="111"/>
        <v>0</v>
      </c>
      <c r="T1028" s="341">
        <f>IF(ISBLANK($B1028),0,VLOOKUP($B1028,Listen!$A$2:$C$45,2,FALSE))</f>
        <v>0</v>
      </c>
      <c r="U1028" s="341">
        <f>IF(ISBLANK($B1028),0,VLOOKUP($B1028,Listen!$A$2:$C$45,3,FALSE))</f>
        <v>0</v>
      </c>
      <c r="V1028" s="342">
        <f t="shared" si="115"/>
        <v>0</v>
      </c>
      <c r="W1028" s="342">
        <f t="shared" si="116"/>
        <v>0</v>
      </c>
      <c r="X1028" s="342">
        <f t="shared" si="116"/>
        <v>0</v>
      </c>
      <c r="Y1028" s="342">
        <f t="shared" si="116"/>
        <v>0</v>
      </c>
      <c r="Z1028" s="342">
        <f t="shared" si="116"/>
        <v>0</v>
      </c>
      <c r="AA1028" s="342">
        <f t="shared" si="116"/>
        <v>0</v>
      </c>
      <c r="AB1028" s="342">
        <f t="shared" si="116"/>
        <v>0</v>
      </c>
      <c r="AC1028" s="109">
        <f t="shared" si="113"/>
        <v>0</v>
      </c>
      <c r="AD1028" s="109">
        <f>IF(C1028=A_Stammdaten!$B$12,E_SAV!$S1028-E_SAV!$AE1028,HLOOKUP(A_Stammdaten!$B$12-1,$AF$4:$AL$4004,ROW(C1028)-3,FALSE)-$AE1028)</f>
        <v>0</v>
      </c>
      <c r="AE1028" s="109">
        <f>HLOOKUP(A_Stammdaten!$B$12,$AF$4:$AL$4004,ROW(C1028)-3,FALSE)</f>
        <v>0</v>
      </c>
      <c r="AF1028" s="109">
        <f t="shared" si="110"/>
        <v>0</v>
      </c>
      <c r="AG1028" s="109">
        <f t="shared" si="118"/>
        <v>0</v>
      </c>
      <c r="AH1028" s="109">
        <f t="shared" si="118"/>
        <v>0</v>
      </c>
      <c r="AI1028" s="109">
        <f t="shared" si="118"/>
        <v>0</v>
      </c>
      <c r="AJ1028" s="109">
        <f t="shared" si="117"/>
        <v>0</v>
      </c>
      <c r="AK1028" s="109">
        <f t="shared" si="117"/>
        <v>0</v>
      </c>
      <c r="AL1028" s="109">
        <f t="shared" si="117"/>
        <v>0</v>
      </c>
    </row>
    <row r="1029" spans="1:38" x14ac:dyDescent="0.3">
      <c r="A1029" s="421"/>
      <c r="B1029" s="421"/>
      <c r="C1029" s="422"/>
      <c r="D1029" s="423"/>
      <c r="E1029" s="421"/>
      <c r="F1029" s="421"/>
      <c r="G1029" s="421"/>
      <c r="H1029" s="421"/>
      <c r="I1029" s="421"/>
      <c r="J1029" s="421"/>
      <c r="K1029" s="421"/>
      <c r="L1029" s="421"/>
      <c r="M1029" s="423"/>
      <c r="N1029" s="340">
        <f>IF(C1029&gt;A_Stammdaten!$B$12,0,SUM(E1029,F1029,H1029,J1029:K1029)-SUM(G1029,I1029,L1029:M1029))</f>
        <v>0</v>
      </c>
      <c r="O1029" s="421"/>
      <c r="P1029" s="421"/>
      <c r="Q1029" s="421"/>
      <c r="R1029" s="421"/>
      <c r="S1029" s="108">
        <f t="shared" si="111"/>
        <v>0</v>
      </c>
      <c r="T1029" s="341">
        <f>IF(ISBLANK($B1029),0,VLOOKUP($B1029,Listen!$A$2:$C$45,2,FALSE))</f>
        <v>0</v>
      </c>
      <c r="U1029" s="341">
        <f>IF(ISBLANK($B1029),0,VLOOKUP($B1029,Listen!$A$2:$C$45,3,FALSE))</f>
        <v>0</v>
      </c>
      <c r="V1029" s="342">
        <f t="shared" si="115"/>
        <v>0</v>
      </c>
      <c r="W1029" s="342">
        <f t="shared" si="116"/>
        <v>0</v>
      </c>
      <c r="X1029" s="342">
        <f t="shared" si="116"/>
        <v>0</v>
      </c>
      <c r="Y1029" s="342">
        <f t="shared" si="116"/>
        <v>0</v>
      </c>
      <c r="Z1029" s="342">
        <f t="shared" si="116"/>
        <v>0</v>
      </c>
      <c r="AA1029" s="342">
        <f t="shared" si="116"/>
        <v>0</v>
      </c>
      <c r="AB1029" s="342">
        <f t="shared" si="116"/>
        <v>0</v>
      </c>
      <c r="AC1029" s="109">
        <f t="shared" si="113"/>
        <v>0</v>
      </c>
      <c r="AD1029" s="109">
        <f>IF(C1029=A_Stammdaten!$B$12,E_SAV!$S1029-E_SAV!$AE1029,HLOOKUP(A_Stammdaten!$B$12-1,$AF$4:$AL$4004,ROW(C1029)-3,FALSE)-$AE1029)</f>
        <v>0</v>
      </c>
      <c r="AE1029" s="109">
        <f>HLOOKUP(A_Stammdaten!$B$12,$AF$4:$AL$4004,ROW(C1029)-3,FALSE)</f>
        <v>0</v>
      </c>
      <c r="AF1029" s="109">
        <f t="shared" ref="AF1029:AF1092" si="119">IF(OR($C1029=0,$S1029=0),0,IF($C1029&lt;=AF$4,$S1029-$S1029/V1029*(AF$4-$C1029+1),0))</f>
        <v>0</v>
      </c>
      <c r="AG1029" s="109">
        <f t="shared" si="118"/>
        <v>0</v>
      </c>
      <c r="AH1029" s="109">
        <f t="shared" si="118"/>
        <v>0</v>
      </c>
      <c r="AI1029" s="109">
        <f t="shared" si="118"/>
        <v>0</v>
      </c>
      <c r="AJ1029" s="109">
        <f t="shared" si="117"/>
        <v>0</v>
      </c>
      <c r="AK1029" s="109">
        <f t="shared" si="117"/>
        <v>0</v>
      </c>
      <c r="AL1029" s="109">
        <f t="shared" si="117"/>
        <v>0</v>
      </c>
    </row>
    <row r="1030" spans="1:38" x14ac:dyDescent="0.3">
      <c r="A1030" s="421"/>
      <c r="B1030" s="421"/>
      <c r="C1030" s="422"/>
      <c r="D1030" s="423"/>
      <c r="E1030" s="421"/>
      <c r="F1030" s="421"/>
      <c r="G1030" s="421"/>
      <c r="H1030" s="421"/>
      <c r="I1030" s="421"/>
      <c r="J1030" s="421"/>
      <c r="K1030" s="421"/>
      <c r="L1030" s="421"/>
      <c r="M1030" s="423"/>
      <c r="N1030" s="340">
        <f>IF(C1030&gt;A_Stammdaten!$B$12,0,SUM(E1030,F1030,H1030,J1030:K1030)-SUM(G1030,I1030,L1030:M1030))</f>
        <v>0</v>
      </c>
      <c r="O1030" s="421"/>
      <c r="P1030" s="421"/>
      <c r="Q1030" s="421"/>
      <c r="R1030" s="421"/>
      <c r="S1030" s="108">
        <f t="shared" ref="S1030:S1093" si="120">N1030-SUM(O1030:R1030)</f>
        <v>0</v>
      </c>
      <c r="T1030" s="341">
        <f>IF(ISBLANK($B1030),0,VLOOKUP($B1030,Listen!$A$2:$C$45,2,FALSE))</f>
        <v>0</v>
      </c>
      <c r="U1030" s="341">
        <f>IF(ISBLANK($B1030),0,VLOOKUP($B1030,Listen!$A$2:$C$45,3,FALSE))</f>
        <v>0</v>
      </c>
      <c r="V1030" s="342">
        <f t="shared" si="115"/>
        <v>0</v>
      </c>
      <c r="W1030" s="342">
        <f t="shared" si="116"/>
        <v>0</v>
      </c>
      <c r="X1030" s="342">
        <f t="shared" si="116"/>
        <v>0</v>
      </c>
      <c r="Y1030" s="342">
        <f t="shared" si="116"/>
        <v>0</v>
      </c>
      <c r="Z1030" s="342">
        <f t="shared" si="116"/>
        <v>0</v>
      </c>
      <c r="AA1030" s="342">
        <f t="shared" si="116"/>
        <v>0</v>
      </c>
      <c r="AB1030" s="342">
        <f t="shared" si="116"/>
        <v>0</v>
      </c>
      <c r="AC1030" s="109">
        <f t="shared" ref="AC1030:AC1093" si="121">AE1030+AD1030</f>
        <v>0</v>
      </c>
      <c r="AD1030" s="109">
        <f>IF(C1030=A_Stammdaten!$B$12,E_SAV!$S1030-E_SAV!$AE1030,HLOOKUP(A_Stammdaten!$B$12-1,$AF$4:$AL$4004,ROW(C1030)-3,FALSE)-$AE1030)</f>
        <v>0</v>
      </c>
      <c r="AE1030" s="109">
        <f>HLOOKUP(A_Stammdaten!$B$12,$AF$4:$AL$4004,ROW(C1030)-3,FALSE)</f>
        <v>0</v>
      </c>
      <c r="AF1030" s="109">
        <f t="shared" si="119"/>
        <v>0</v>
      </c>
      <c r="AG1030" s="109">
        <f t="shared" si="118"/>
        <v>0</v>
      </c>
      <c r="AH1030" s="109">
        <f t="shared" si="118"/>
        <v>0</v>
      </c>
      <c r="AI1030" s="109">
        <f t="shared" si="118"/>
        <v>0</v>
      </c>
      <c r="AJ1030" s="109">
        <f t="shared" si="117"/>
        <v>0</v>
      </c>
      <c r="AK1030" s="109">
        <f t="shared" si="117"/>
        <v>0</v>
      </c>
      <c r="AL1030" s="109">
        <f t="shared" si="117"/>
        <v>0</v>
      </c>
    </row>
    <row r="1031" spans="1:38" x14ac:dyDescent="0.3">
      <c r="A1031" s="421"/>
      <c r="B1031" s="421"/>
      <c r="C1031" s="422"/>
      <c r="D1031" s="423"/>
      <c r="E1031" s="421"/>
      <c r="F1031" s="421"/>
      <c r="G1031" s="421"/>
      <c r="H1031" s="421"/>
      <c r="I1031" s="421"/>
      <c r="J1031" s="421"/>
      <c r="K1031" s="421"/>
      <c r="L1031" s="421"/>
      <c r="M1031" s="423"/>
      <c r="N1031" s="340">
        <f>IF(C1031&gt;A_Stammdaten!$B$12,0,SUM(E1031,F1031,H1031,J1031:K1031)-SUM(G1031,I1031,L1031:M1031))</f>
        <v>0</v>
      </c>
      <c r="O1031" s="421"/>
      <c r="P1031" s="421"/>
      <c r="Q1031" s="421"/>
      <c r="R1031" s="421"/>
      <c r="S1031" s="108">
        <f t="shared" si="120"/>
        <v>0</v>
      </c>
      <c r="T1031" s="341">
        <f>IF(ISBLANK($B1031),0,VLOOKUP($B1031,Listen!$A$2:$C$45,2,FALSE))</f>
        <v>0</v>
      </c>
      <c r="U1031" s="341">
        <f>IF(ISBLANK($B1031),0,VLOOKUP($B1031,Listen!$A$2:$C$45,3,FALSE))</f>
        <v>0</v>
      </c>
      <c r="V1031" s="342">
        <f t="shared" si="115"/>
        <v>0</v>
      </c>
      <c r="W1031" s="342">
        <f t="shared" si="116"/>
        <v>0</v>
      </c>
      <c r="X1031" s="342">
        <f t="shared" si="116"/>
        <v>0</v>
      </c>
      <c r="Y1031" s="342">
        <f t="shared" si="116"/>
        <v>0</v>
      </c>
      <c r="Z1031" s="342">
        <f t="shared" si="116"/>
        <v>0</v>
      </c>
      <c r="AA1031" s="342">
        <f t="shared" si="116"/>
        <v>0</v>
      </c>
      <c r="AB1031" s="342">
        <f t="shared" si="116"/>
        <v>0</v>
      </c>
      <c r="AC1031" s="109">
        <f t="shared" si="121"/>
        <v>0</v>
      </c>
      <c r="AD1031" s="109">
        <f>IF(C1031=A_Stammdaten!$B$12,E_SAV!$S1031-E_SAV!$AE1031,HLOOKUP(A_Stammdaten!$B$12-1,$AF$4:$AL$4004,ROW(C1031)-3,FALSE)-$AE1031)</f>
        <v>0</v>
      </c>
      <c r="AE1031" s="109">
        <f>HLOOKUP(A_Stammdaten!$B$12,$AF$4:$AL$4004,ROW(C1031)-3,FALSE)</f>
        <v>0</v>
      </c>
      <c r="AF1031" s="109">
        <f t="shared" si="119"/>
        <v>0</v>
      </c>
      <c r="AG1031" s="109">
        <f t="shared" si="118"/>
        <v>0</v>
      </c>
      <c r="AH1031" s="109">
        <f t="shared" si="118"/>
        <v>0</v>
      </c>
      <c r="AI1031" s="109">
        <f t="shared" si="118"/>
        <v>0</v>
      </c>
      <c r="AJ1031" s="109">
        <f t="shared" si="117"/>
        <v>0</v>
      </c>
      <c r="AK1031" s="109">
        <f t="shared" si="117"/>
        <v>0</v>
      </c>
      <c r="AL1031" s="109">
        <f t="shared" si="117"/>
        <v>0</v>
      </c>
    </row>
    <row r="1032" spans="1:38" x14ac:dyDescent="0.3">
      <c r="A1032" s="421"/>
      <c r="B1032" s="421"/>
      <c r="C1032" s="422"/>
      <c r="D1032" s="423"/>
      <c r="E1032" s="421"/>
      <c r="F1032" s="421"/>
      <c r="G1032" s="421"/>
      <c r="H1032" s="421"/>
      <c r="I1032" s="421"/>
      <c r="J1032" s="421"/>
      <c r="K1032" s="421"/>
      <c r="L1032" s="421"/>
      <c r="M1032" s="423"/>
      <c r="N1032" s="340">
        <f>IF(C1032&gt;A_Stammdaten!$B$12,0,SUM(E1032,F1032,H1032,J1032:K1032)-SUM(G1032,I1032,L1032:M1032))</f>
        <v>0</v>
      </c>
      <c r="O1032" s="421"/>
      <c r="P1032" s="421"/>
      <c r="Q1032" s="421"/>
      <c r="R1032" s="421"/>
      <c r="S1032" s="108">
        <f t="shared" si="120"/>
        <v>0</v>
      </c>
      <c r="T1032" s="341">
        <f>IF(ISBLANK($B1032),0,VLOOKUP($B1032,Listen!$A$2:$C$45,2,FALSE))</f>
        <v>0</v>
      </c>
      <c r="U1032" s="341">
        <f>IF(ISBLANK($B1032),0,VLOOKUP($B1032,Listen!$A$2:$C$45,3,FALSE))</f>
        <v>0</v>
      </c>
      <c r="V1032" s="342">
        <f t="shared" si="115"/>
        <v>0</v>
      </c>
      <c r="W1032" s="342">
        <f t="shared" si="116"/>
        <v>0</v>
      </c>
      <c r="X1032" s="342">
        <f t="shared" si="116"/>
        <v>0</v>
      </c>
      <c r="Y1032" s="342">
        <f t="shared" si="116"/>
        <v>0</v>
      </c>
      <c r="Z1032" s="342">
        <f t="shared" si="116"/>
        <v>0</v>
      </c>
      <c r="AA1032" s="342">
        <f t="shared" si="116"/>
        <v>0</v>
      </c>
      <c r="AB1032" s="342">
        <f t="shared" si="116"/>
        <v>0</v>
      </c>
      <c r="AC1032" s="109">
        <f t="shared" si="121"/>
        <v>0</v>
      </c>
      <c r="AD1032" s="109">
        <f>IF(C1032=A_Stammdaten!$B$12,E_SAV!$S1032-E_SAV!$AE1032,HLOOKUP(A_Stammdaten!$B$12-1,$AF$4:$AL$4004,ROW(C1032)-3,FALSE)-$AE1032)</f>
        <v>0</v>
      </c>
      <c r="AE1032" s="109">
        <f>HLOOKUP(A_Stammdaten!$B$12,$AF$4:$AL$4004,ROW(C1032)-3,FALSE)</f>
        <v>0</v>
      </c>
      <c r="AF1032" s="109">
        <f t="shared" si="119"/>
        <v>0</v>
      </c>
      <c r="AG1032" s="109">
        <f t="shared" si="118"/>
        <v>0</v>
      </c>
      <c r="AH1032" s="109">
        <f t="shared" si="118"/>
        <v>0</v>
      </c>
      <c r="AI1032" s="109">
        <f t="shared" si="118"/>
        <v>0</v>
      </c>
      <c r="AJ1032" s="109">
        <f t="shared" si="117"/>
        <v>0</v>
      </c>
      <c r="AK1032" s="109">
        <f t="shared" si="117"/>
        <v>0</v>
      </c>
      <c r="AL1032" s="109">
        <f t="shared" si="117"/>
        <v>0</v>
      </c>
    </row>
    <row r="1033" spans="1:38" x14ac:dyDescent="0.3">
      <c r="A1033" s="421"/>
      <c r="B1033" s="421"/>
      <c r="C1033" s="422"/>
      <c r="D1033" s="423"/>
      <c r="E1033" s="421"/>
      <c r="F1033" s="421"/>
      <c r="G1033" s="421"/>
      <c r="H1033" s="421"/>
      <c r="I1033" s="421"/>
      <c r="J1033" s="421"/>
      <c r="K1033" s="421"/>
      <c r="L1033" s="421"/>
      <c r="M1033" s="423"/>
      <c r="N1033" s="340">
        <f>IF(C1033&gt;A_Stammdaten!$B$12,0,SUM(E1033,F1033,H1033,J1033:K1033)-SUM(G1033,I1033,L1033:M1033))</f>
        <v>0</v>
      </c>
      <c r="O1033" s="421"/>
      <c r="P1033" s="421"/>
      <c r="Q1033" s="421"/>
      <c r="R1033" s="421"/>
      <c r="S1033" s="108">
        <f t="shared" si="120"/>
        <v>0</v>
      </c>
      <c r="T1033" s="341">
        <f>IF(ISBLANK($B1033),0,VLOOKUP($B1033,Listen!$A$2:$C$45,2,FALSE))</f>
        <v>0</v>
      </c>
      <c r="U1033" s="341">
        <f>IF(ISBLANK($B1033),0,VLOOKUP($B1033,Listen!$A$2:$C$45,3,FALSE))</f>
        <v>0</v>
      </c>
      <c r="V1033" s="342">
        <f t="shared" si="115"/>
        <v>0</v>
      </c>
      <c r="W1033" s="342">
        <f t="shared" si="116"/>
        <v>0</v>
      </c>
      <c r="X1033" s="342">
        <f t="shared" si="116"/>
        <v>0</v>
      </c>
      <c r="Y1033" s="342">
        <f t="shared" si="116"/>
        <v>0</v>
      </c>
      <c r="Z1033" s="342">
        <f t="shared" si="116"/>
        <v>0</v>
      </c>
      <c r="AA1033" s="342">
        <f t="shared" si="116"/>
        <v>0</v>
      </c>
      <c r="AB1033" s="342">
        <f t="shared" si="116"/>
        <v>0</v>
      </c>
      <c r="AC1033" s="109">
        <f t="shared" si="121"/>
        <v>0</v>
      </c>
      <c r="AD1033" s="109">
        <f>IF(C1033=A_Stammdaten!$B$12,E_SAV!$S1033-E_SAV!$AE1033,HLOOKUP(A_Stammdaten!$B$12-1,$AF$4:$AL$4004,ROW(C1033)-3,FALSE)-$AE1033)</f>
        <v>0</v>
      </c>
      <c r="AE1033" s="109">
        <f>HLOOKUP(A_Stammdaten!$B$12,$AF$4:$AL$4004,ROW(C1033)-3,FALSE)</f>
        <v>0</v>
      </c>
      <c r="AF1033" s="109">
        <f t="shared" si="119"/>
        <v>0</v>
      </c>
      <c r="AG1033" s="109">
        <f t="shared" si="118"/>
        <v>0</v>
      </c>
      <c r="AH1033" s="109">
        <f t="shared" si="118"/>
        <v>0</v>
      </c>
      <c r="AI1033" s="109">
        <f t="shared" si="118"/>
        <v>0</v>
      </c>
      <c r="AJ1033" s="109">
        <f t="shared" si="117"/>
        <v>0</v>
      </c>
      <c r="AK1033" s="109">
        <f t="shared" si="117"/>
        <v>0</v>
      </c>
      <c r="AL1033" s="109">
        <f t="shared" si="117"/>
        <v>0</v>
      </c>
    </row>
    <row r="1034" spans="1:38" x14ac:dyDescent="0.3">
      <c r="A1034" s="421"/>
      <c r="B1034" s="421"/>
      <c r="C1034" s="422"/>
      <c r="D1034" s="423"/>
      <c r="E1034" s="421"/>
      <c r="F1034" s="421"/>
      <c r="G1034" s="421"/>
      <c r="H1034" s="421"/>
      <c r="I1034" s="421"/>
      <c r="J1034" s="421"/>
      <c r="K1034" s="421"/>
      <c r="L1034" s="421"/>
      <c r="M1034" s="423"/>
      <c r="N1034" s="340">
        <f>IF(C1034&gt;A_Stammdaten!$B$12,0,SUM(E1034,F1034,H1034,J1034:K1034)-SUM(G1034,I1034,L1034:M1034))</f>
        <v>0</v>
      </c>
      <c r="O1034" s="421"/>
      <c r="P1034" s="421"/>
      <c r="Q1034" s="421"/>
      <c r="R1034" s="421"/>
      <c r="S1034" s="108">
        <f t="shared" si="120"/>
        <v>0</v>
      </c>
      <c r="T1034" s="341">
        <f>IF(ISBLANK($B1034),0,VLOOKUP($B1034,Listen!$A$2:$C$45,2,FALSE))</f>
        <v>0</v>
      </c>
      <c r="U1034" s="341">
        <f>IF(ISBLANK($B1034),0,VLOOKUP($B1034,Listen!$A$2:$C$45,3,FALSE))</f>
        <v>0</v>
      </c>
      <c r="V1034" s="342">
        <f t="shared" si="115"/>
        <v>0</v>
      </c>
      <c r="W1034" s="342">
        <f t="shared" si="116"/>
        <v>0</v>
      </c>
      <c r="X1034" s="342">
        <f t="shared" si="116"/>
        <v>0</v>
      </c>
      <c r="Y1034" s="342">
        <f t="shared" si="116"/>
        <v>0</v>
      </c>
      <c r="Z1034" s="342">
        <f t="shared" si="116"/>
        <v>0</v>
      </c>
      <c r="AA1034" s="342">
        <f t="shared" si="116"/>
        <v>0</v>
      </c>
      <c r="AB1034" s="342">
        <f t="shared" si="116"/>
        <v>0</v>
      </c>
      <c r="AC1034" s="109">
        <f t="shared" si="121"/>
        <v>0</v>
      </c>
      <c r="AD1034" s="109">
        <f>IF(C1034=A_Stammdaten!$B$12,E_SAV!$S1034-E_SAV!$AE1034,HLOOKUP(A_Stammdaten!$B$12-1,$AF$4:$AL$4004,ROW(C1034)-3,FALSE)-$AE1034)</f>
        <v>0</v>
      </c>
      <c r="AE1034" s="109">
        <f>HLOOKUP(A_Stammdaten!$B$12,$AF$4:$AL$4004,ROW(C1034)-3,FALSE)</f>
        <v>0</v>
      </c>
      <c r="AF1034" s="109">
        <f t="shared" si="119"/>
        <v>0</v>
      </c>
      <c r="AG1034" s="109">
        <f t="shared" si="118"/>
        <v>0</v>
      </c>
      <c r="AH1034" s="109">
        <f t="shared" si="118"/>
        <v>0</v>
      </c>
      <c r="AI1034" s="109">
        <f t="shared" si="118"/>
        <v>0</v>
      </c>
      <c r="AJ1034" s="109">
        <f t="shared" si="117"/>
        <v>0</v>
      </c>
      <c r="AK1034" s="109">
        <f t="shared" si="117"/>
        <v>0</v>
      </c>
      <c r="AL1034" s="109">
        <f t="shared" si="117"/>
        <v>0</v>
      </c>
    </row>
    <row r="1035" spans="1:38" x14ac:dyDescent="0.3">
      <c r="A1035" s="421"/>
      <c r="B1035" s="421"/>
      <c r="C1035" s="422"/>
      <c r="D1035" s="423"/>
      <c r="E1035" s="421"/>
      <c r="F1035" s="421"/>
      <c r="G1035" s="421"/>
      <c r="H1035" s="421"/>
      <c r="I1035" s="421"/>
      <c r="J1035" s="421"/>
      <c r="K1035" s="421"/>
      <c r="L1035" s="421"/>
      <c r="M1035" s="423"/>
      <c r="N1035" s="340">
        <f>IF(C1035&gt;A_Stammdaten!$B$12,0,SUM(E1035,F1035,H1035,J1035:K1035)-SUM(G1035,I1035,L1035:M1035))</f>
        <v>0</v>
      </c>
      <c r="O1035" s="421"/>
      <c r="P1035" s="421"/>
      <c r="Q1035" s="421"/>
      <c r="R1035" s="421"/>
      <c r="S1035" s="108">
        <f t="shared" si="120"/>
        <v>0</v>
      </c>
      <c r="T1035" s="341">
        <f>IF(ISBLANK($B1035),0,VLOOKUP($B1035,Listen!$A$2:$C$45,2,FALSE))</f>
        <v>0</v>
      </c>
      <c r="U1035" s="341">
        <f>IF(ISBLANK($B1035),0,VLOOKUP($B1035,Listen!$A$2:$C$45,3,FALSE))</f>
        <v>0</v>
      </c>
      <c r="V1035" s="342">
        <f t="shared" ref="V1035:V1098" si="122">$T1035</f>
        <v>0</v>
      </c>
      <c r="W1035" s="342">
        <f t="shared" si="116"/>
        <v>0</v>
      </c>
      <c r="X1035" s="342">
        <f t="shared" si="116"/>
        <v>0</v>
      </c>
      <c r="Y1035" s="342">
        <f t="shared" si="116"/>
        <v>0</v>
      </c>
      <c r="Z1035" s="342">
        <f t="shared" si="116"/>
        <v>0</v>
      </c>
      <c r="AA1035" s="342">
        <f t="shared" si="116"/>
        <v>0</v>
      </c>
      <c r="AB1035" s="342">
        <f t="shared" si="116"/>
        <v>0</v>
      </c>
      <c r="AC1035" s="109">
        <f t="shared" si="121"/>
        <v>0</v>
      </c>
      <c r="AD1035" s="109">
        <f>IF(C1035=A_Stammdaten!$B$12,E_SAV!$S1035-E_SAV!$AE1035,HLOOKUP(A_Stammdaten!$B$12-1,$AF$4:$AL$4004,ROW(C1035)-3,FALSE)-$AE1035)</f>
        <v>0</v>
      </c>
      <c r="AE1035" s="109">
        <f>HLOOKUP(A_Stammdaten!$B$12,$AF$4:$AL$4004,ROW(C1035)-3,FALSE)</f>
        <v>0</v>
      </c>
      <c r="AF1035" s="109">
        <f t="shared" si="119"/>
        <v>0</v>
      </c>
      <c r="AG1035" s="109">
        <f t="shared" si="118"/>
        <v>0</v>
      </c>
      <c r="AH1035" s="109">
        <f t="shared" si="118"/>
        <v>0</v>
      </c>
      <c r="AI1035" s="109">
        <f t="shared" si="118"/>
        <v>0</v>
      </c>
      <c r="AJ1035" s="109">
        <f t="shared" si="117"/>
        <v>0</v>
      </c>
      <c r="AK1035" s="109">
        <f t="shared" si="117"/>
        <v>0</v>
      </c>
      <c r="AL1035" s="109">
        <f t="shared" si="117"/>
        <v>0</v>
      </c>
    </row>
    <row r="1036" spans="1:38" x14ac:dyDescent="0.3">
      <c r="A1036" s="421"/>
      <c r="B1036" s="421"/>
      <c r="C1036" s="422"/>
      <c r="D1036" s="423"/>
      <c r="E1036" s="421"/>
      <c r="F1036" s="421"/>
      <c r="G1036" s="421"/>
      <c r="H1036" s="421"/>
      <c r="I1036" s="421"/>
      <c r="J1036" s="421"/>
      <c r="K1036" s="421"/>
      <c r="L1036" s="421"/>
      <c r="M1036" s="423"/>
      <c r="N1036" s="340">
        <f>IF(C1036&gt;A_Stammdaten!$B$12,0,SUM(E1036,F1036,H1036,J1036:K1036)-SUM(G1036,I1036,L1036:M1036))</f>
        <v>0</v>
      </c>
      <c r="O1036" s="421"/>
      <c r="P1036" s="421"/>
      <c r="Q1036" s="421"/>
      <c r="R1036" s="421"/>
      <c r="S1036" s="108">
        <f t="shared" si="120"/>
        <v>0</v>
      </c>
      <c r="T1036" s="341">
        <f>IF(ISBLANK($B1036),0,VLOOKUP($B1036,Listen!$A$2:$C$45,2,FALSE))</f>
        <v>0</v>
      </c>
      <c r="U1036" s="341">
        <f>IF(ISBLANK($B1036),0,VLOOKUP($B1036,Listen!$A$2:$C$45,3,FALSE))</f>
        <v>0</v>
      </c>
      <c r="V1036" s="342">
        <f t="shared" si="122"/>
        <v>0</v>
      </c>
      <c r="W1036" s="342">
        <f t="shared" si="116"/>
        <v>0</v>
      </c>
      <c r="X1036" s="342">
        <f t="shared" si="116"/>
        <v>0</v>
      </c>
      <c r="Y1036" s="342">
        <f t="shared" si="116"/>
        <v>0</v>
      </c>
      <c r="Z1036" s="342">
        <f t="shared" si="116"/>
        <v>0</v>
      </c>
      <c r="AA1036" s="342">
        <f t="shared" si="116"/>
        <v>0</v>
      </c>
      <c r="AB1036" s="342">
        <f t="shared" si="116"/>
        <v>0</v>
      </c>
      <c r="AC1036" s="109">
        <f t="shared" si="121"/>
        <v>0</v>
      </c>
      <c r="AD1036" s="109">
        <f>IF(C1036=A_Stammdaten!$B$12,E_SAV!$S1036-E_SAV!$AE1036,HLOOKUP(A_Stammdaten!$B$12-1,$AF$4:$AL$4004,ROW(C1036)-3,FALSE)-$AE1036)</f>
        <v>0</v>
      </c>
      <c r="AE1036" s="109">
        <f>HLOOKUP(A_Stammdaten!$B$12,$AF$4:$AL$4004,ROW(C1036)-3,FALSE)</f>
        <v>0</v>
      </c>
      <c r="AF1036" s="109">
        <f t="shared" si="119"/>
        <v>0</v>
      </c>
      <c r="AG1036" s="109">
        <f t="shared" si="118"/>
        <v>0</v>
      </c>
      <c r="AH1036" s="109">
        <f t="shared" si="118"/>
        <v>0</v>
      </c>
      <c r="AI1036" s="109">
        <f t="shared" si="118"/>
        <v>0</v>
      </c>
      <c r="AJ1036" s="109">
        <f t="shared" si="117"/>
        <v>0</v>
      </c>
      <c r="AK1036" s="109">
        <f t="shared" si="117"/>
        <v>0</v>
      </c>
      <c r="AL1036" s="109">
        <f t="shared" si="117"/>
        <v>0</v>
      </c>
    </row>
    <row r="1037" spans="1:38" x14ac:dyDescent="0.3">
      <c r="A1037" s="421"/>
      <c r="B1037" s="421"/>
      <c r="C1037" s="422"/>
      <c r="D1037" s="423"/>
      <c r="E1037" s="421"/>
      <c r="F1037" s="421"/>
      <c r="G1037" s="421"/>
      <c r="H1037" s="421"/>
      <c r="I1037" s="421"/>
      <c r="J1037" s="421"/>
      <c r="K1037" s="421"/>
      <c r="L1037" s="421"/>
      <c r="M1037" s="423"/>
      <c r="N1037" s="340">
        <f>IF(C1037&gt;A_Stammdaten!$B$12,0,SUM(E1037,F1037,H1037,J1037:K1037)-SUM(G1037,I1037,L1037:M1037))</f>
        <v>0</v>
      </c>
      <c r="O1037" s="421"/>
      <c r="P1037" s="421"/>
      <c r="Q1037" s="421"/>
      <c r="R1037" s="421"/>
      <c r="S1037" s="108">
        <f t="shared" si="120"/>
        <v>0</v>
      </c>
      <c r="T1037" s="341">
        <f>IF(ISBLANK($B1037),0,VLOOKUP($B1037,Listen!$A$2:$C$45,2,FALSE))</f>
        <v>0</v>
      </c>
      <c r="U1037" s="341">
        <f>IF(ISBLANK($B1037),0,VLOOKUP($B1037,Listen!$A$2:$C$45,3,FALSE))</f>
        <v>0</v>
      </c>
      <c r="V1037" s="342">
        <f t="shared" si="122"/>
        <v>0</v>
      </c>
      <c r="W1037" s="342">
        <f t="shared" si="116"/>
        <v>0</v>
      </c>
      <c r="X1037" s="342">
        <f t="shared" si="116"/>
        <v>0</v>
      </c>
      <c r="Y1037" s="342">
        <f t="shared" si="116"/>
        <v>0</v>
      </c>
      <c r="Z1037" s="342">
        <f t="shared" si="116"/>
        <v>0</v>
      </c>
      <c r="AA1037" s="342">
        <f t="shared" si="116"/>
        <v>0</v>
      </c>
      <c r="AB1037" s="342">
        <f t="shared" si="116"/>
        <v>0</v>
      </c>
      <c r="AC1037" s="109">
        <f t="shared" si="121"/>
        <v>0</v>
      </c>
      <c r="AD1037" s="109">
        <f>IF(C1037=A_Stammdaten!$B$12,E_SAV!$S1037-E_SAV!$AE1037,HLOOKUP(A_Stammdaten!$B$12-1,$AF$4:$AL$4004,ROW(C1037)-3,FALSE)-$AE1037)</f>
        <v>0</v>
      </c>
      <c r="AE1037" s="109">
        <f>HLOOKUP(A_Stammdaten!$B$12,$AF$4:$AL$4004,ROW(C1037)-3,FALSE)</f>
        <v>0</v>
      </c>
      <c r="AF1037" s="109">
        <f t="shared" si="119"/>
        <v>0</v>
      </c>
      <c r="AG1037" s="109">
        <f t="shared" si="118"/>
        <v>0</v>
      </c>
      <c r="AH1037" s="109">
        <f t="shared" si="118"/>
        <v>0</v>
      </c>
      <c r="AI1037" s="109">
        <f t="shared" si="118"/>
        <v>0</v>
      </c>
      <c r="AJ1037" s="109">
        <f t="shared" si="117"/>
        <v>0</v>
      </c>
      <c r="AK1037" s="109">
        <f t="shared" si="117"/>
        <v>0</v>
      </c>
      <c r="AL1037" s="109">
        <f t="shared" si="117"/>
        <v>0</v>
      </c>
    </row>
    <row r="1038" spans="1:38" x14ac:dyDescent="0.3">
      <c r="A1038" s="421"/>
      <c r="B1038" s="421"/>
      <c r="C1038" s="422"/>
      <c r="D1038" s="423"/>
      <c r="E1038" s="421"/>
      <c r="F1038" s="421"/>
      <c r="G1038" s="421"/>
      <c r="H1038" s="421"/>
      <c r="I1038" s="421"/>
      <c r="J1038" s="421"/>
      <c r="K1038" s="421"/>
      <c r="L1038" s="421"/>
      <c r="M1038" s="423"/>
      <c r="N1038" s="340">
        <f>IF(C1038&gt;A_Stammdaten!$B$12,0,SUM(E1038,F1038,H1038,J1038:K1038)-SUM(G1038,I1038,L1038:M1038))</f>
        <v>0</v>
      </c>
      <c r="O1038" s="421"/>
      <c r="P1038" s="421"/>
      <c r="Q1038" s="421"/>
      <c r="R1038" s="421"/>
      <c r="S1038" s="108">
        <f t="shared" si="120"/>
        <v>0</v>
      </c>
      <c r="T1038" s="341">
        <f>IF(ISBLANK($B1038),0,VLOOKUP($B1038,Listen!$A$2:$C$45,2,FALSE))</f>
        <v>0</v>
      </c>
      <c r="U1038" s="341">
        <f>IF(ISBLANK($B1038),0,VLOOKUP($B1038,Listen!$A$2:$C$45,3,FALSE))</f>
        <v>0</v>
      </c>
      <c r="V1038" s="342">
        <f t="shared" si="122"/>
        <v>0</v>
      </c>
      <c r="W1038" s="342">
        <f t="shared" si="116"/>
        <v>0</v>
      </c>
      <c r="X1038" s="342">
        <f t="shared" si="116"/>
        <v>0</v>
      </c>
      <c r="Y1038" s="342">
        <f t="shared" si="116"/>
        <v>0</v>
      </c>
      <c r="Z1038" s="342">
        <f t="shared" si="116"/>
        <v>0</v>
      </c>
      <c r="AA1038" s="342">
        <f t="shared" si="116"/>
        <v>0</v>
      </c>
      <c r="AB1038" s="342">
        <f t="shared" si="116"/>
        <v>0</v>
      </c>
      <c r="AC1038" s="109">
        <f t="shared" si="121"/>
        <v>0</v>
      </c>
      <c r="AD1038" s="109">
        <f>IF(C1038=A_Stammdaten!$B$12,E_SAV!$S1038-E_SAV!$AE1038,HLOOKUP(A_Stammdaten!$B$12-1,$AF$4:$AL$4004,ROW(C1038)-3,FALSE)-$AE1038)</f>
        <v>0</v>
      </c>
      <c r="AE1038" s="109">
        <f>HLOOKUP(A_Stammdaten!$B$12,$AF$4:$AL$4004,ROW(C1038)-3,FALSE)</f>
        <v>0</v>
      </c>
      <c r="AF1038" s="109">
        <f t="shared" si="119"/>
        <v>0</v>
      </c>
      <c r="AG1038" s="109">
        <f t="shared" si="118"/>
        <v>0</v>
      </c>
      <c r="AH1038" s="109">
        <f t="shared" si="118"/>
        <v>0</v>
      </c>
      <c r="AI1038" s="109">
        <f t="shared" si="118"/>
        <v>0</v>
      </c>
      <c r="AJ1038" s="109">
        <f t="shared" si="117"/>
        <v>0</v>
      </c>
      <c r="AK1038" s="109">
        <f t="shared" si="117"/>
        <v>0</v>
      </c>
      <c r="AL1038" s="109">
        <f t="shared" si="117"/>
        <v>0</v>
      </c>
    </row>
    <row r="1039" spans="1:38" x14ac:dyDescent="0.3">
      <c r="A1039" s="421"/>
      <c r="B1039" s="421"/>
      <c r="C1039" s="422"/>
      <c r="D1039" s="423"/>
      <c r="E1039" s="421"/>
      <c r="F1039" s="421"/>
      <c r="G1039" s="421"/>
      <c r="H1039" s="421"/>
      <c r="I1039" s="421"/>
      <c r="J1039" s="421"/>
      <c r="K1039" s="421"/>
      <c r="L1039" s="421"/>
      <c r="M1039" s="423"/>
      <c r="N1039" s="340">
        <f>IF(C1039&gt;A_Stammdaten!$B$12,0,SUM(E1039,F1039,H1039,J1039:K1039)-SUM(G1039,I1039,L1039:M1039))</f>
        <v>0</v>
      </c>
      <c r="O1039" s="421"/>
      <c r="P1039" s="421"/>
      <c r="Q1039" s="421"/>
      <c r="R1039" s="421"/>
      <c r="S1039" s="108">
        <f t="shared" si="120"/>
        <v>0</v>
      </c>
      <c r="T1039" s="341">
        <f>IF(ISBLANK($B1039),0,VLOOKUP($B1039,Listen!$A$2:$C$45,2,FALSE))</f>
        <v>0</v>
      </c>
      <c r="U1039" s="341">
        <f>IF(ISBLANK($B1039),0,VLOOKUP($B1039,Listen!$A$2:$C$45,3,FALSE))</f>
        <v>0</v>
      </c>
      <c r="V1039" s="342">
        <f t="shared" si="122"/>
        <v>0</v>
      </c>
      <c r="W1039" s="342">
        <f t="shared" si="116"/>
        <v>0</v>
      </c>
      <c r="X1039" s="342">
        <f t="shared" si="116"/>
        <v>0</v>
      </c>
      <c r="Y1039" s="342">
        <f t="shared" si="116"/>
        <v>0</v>
      </c>
      <c r="Z1039" s="342">
        <f t="shared" si="116"/>
        <v>0</v>
      </c>
      <c r="AA1039" s="342">
        <f t="shared" si="116"/>
        <v>0</v>
      </c>
      <c r="AB1039" s="342">
        <f t="shared" si="116"/>
        <v>0</v>
      </c>
      <c r="AC1039" s="109">
        <f t="shared" si="121"/>
        <v>0</v>
      </c>
      <c r="AD1039" s="109">
        <f>IF(C1039=A_Stammdaten!$B$12,E_SAV!$S1039-E_SAV!$AE1039,HLOOKUP(A_Stammdaten!$B$12-1,$AF$4:$AL$4004,ROW(C1039)-3,FALSE)-$AE1039)</f>
        <v>0</v>
      </c>
      <c r="AE1039" s="109">
        <f>HLOOKUP(A_Stammdaten!$B$12,$AF$4:$AL$4004,ROW(C1039)-3,FALSE)</f>
        <v>0</v>
      </c>
      <c r="AF1039" s="109">
        <f t="shared" si="119"/>
        <v>0</v>
      </c>
      <c r="AG1039" s="109">
        <f t="shared" si="118"/>
        <v>0</v>
      </c>
      <c r="AH1039" s="109">
        <f t="shared" si="118"/>
        <v>0</v>
      </c>
      <c r="AI1039" s="109">
        <f t="shared" si="118"/>
        <v>0</v>
      </c>
      <c r="AJ1039" s="109">
        <f t="shared" si="117"/>
        <v>0</v>
      </c>
      <c r="AK1039" s="109">
        <f t="shared" si="117"/>
        <v>0</v>
      </c>
      <c r="AL1039" s="109">
        <f t="shared" si="117"/>
        <v>0</v>
      </c>
    </row>
    <row r="1040" spans="1:38" x14ac:dyDescent="0.3">
      <c r="A1040" s="421"/>
      <c r="B1040" s="421"/>
      <c r="C1040" s="422"/>
      <c r="D1040" s="423"/>
      <c r="E1040" s="421"/>
      <c r="F1040" s="421"/>
      <c r="G1040" s="421"/>
      <c r="H1040" s="421"/>
      <c r="I1040" s="421"/>
      <c r="J1040" s="421"/>
      <c r="K1040" s="421"/>
      <c r="L1040" s="421"/>
      <c r="M1040" s="423"/>
      <c r="N1040" s="340">
        <f>IF(C1040&gt;A_Stammdaten!$B$12,0,SUM(E1040,F1040,H1040,J1040:K1040)-SUM(G1040,I1040,L1040:M1040))</f>
        <v>0</v>
      </c>
      <c r="O1040" s="421"/>
      <c r="P1040" s="421"/>
      <c r="Q1040" s="421"/>
      <c r="R1040" s="421"/>
      <c r="S1040" s="108">
        <f t="shared" si="120"/>
        <v>0</v>
      </c>
      <c r="T1040" s="341">
        <f>IF(ISBLANK($B1040),0,VLOOKUP($B1040,Listen!$A$2:$C$45,2,FALSE))</f>
        <v>0</v>
      </c>
      <c r="U1040" s="341">
        <f>IF(ISBLANK($B1040),0,VLOOKUP($B1040,Listen!$A$2:$C$45,3,FALSE))</f>
        <v>0</v>
      </c>
      <c r="V1040" s="342">
        <f t="shared" si="122"/>
        <v>0</v>
      </c>
      <c r="W1040" s="342">
        <f t="shared" si="116"/>
        <v>0</v>
      </c>
      <c r="X1040" s="342">
        <f t="shared" si="116"/>
        <v>0</v>
      </c>
      <c r="Y1040" s="342">
        <f t="shared" si="116"/>
        <v>0</v>
      </c>
      <c r="Z1040" s="342">
        <f t="shared" si="116"/>
        <v>0</v>
      </c>
      <c r="AA1040" s="342">
        <f t="shared" si="116"/>
        <v>0</v>
      </c>
      <c r="AB1040" s="342">
        <f t="shared" si="116"/>
        <v>0</v>
      </c>
      <c r="AC1040" s="109">
        <f t="shared" si="121"/>
        <v>0</v>
      </c>
      <c r="AD1040" s="109">
        <f>IF(C1040=A_Stammdaten!$B$12,E_SAV!$S1040-E_SAV!$AE1040,HLOOKUP(A_Stammdaten!$B$12-1,$AF$4:$AL$4004,ROW(C1040)-3,FALSE)-$AE1040)</f>
        <v>0</v>
      </c>
      <c r="AE1040" s="109">
        <f>HLOOKUP(A_Stammdaten!$B$12,$AF$4:$AL$4004,ROW(C1040)-3,FALSE)</f>
        <v>0</v>
      </c>
      <c r="AF1040" s="109">
        <f t="shared" si="119"/>
        <v>0</v>
      </c>
      <c r="AG1040" s="109">
        <f t="shared" si="118"/>
        <v>0</v>
      </c>
      <c r="AH1040" s="109">
        <f t="shared" si="118"/>
        <v>0</v>
      </c>
      <c r="AI1040" s="109">
        <f t="shared" si="118"/>
        <v>0</v>
      </c>
      <c r="AJ1040" s="109">
        <f t="shared" si="117"/>
        <v>0</v>
      </c>
      <c r="AK1040" s="109">
        <f t="shared" si="117"/>
        <v>0</v>
      </c>
      <c r="AL1040" s="109">
        <f t="shared" si="117"/>
        <v>0</v>
      </c>
    </row>
    <row r="1041" spans="1:38" x14ac:dyDescent="0.3">
      <c r="A1041" s="421"/>
      <c r="B1041" s="421"/>
      <c r="C1041" s="422"/>
      <c r="D1041" s="423"/>
      <c r="E1041" s="421"/>
      <c r="F1041" s="421"/>
      <c r="G1041" s="421"/>
      <c r="H1041" s="421"/>
      <c r="I1041" s="421"/>
      <c r="J1041" s="421"/>
      <c r="K1041" s="421"/>
      <c r="L1041" s="421"/>
      <c r="M1041" s="423"/>
      <c r="N1041" s="340">
        <f>IF(C1041&gt;A_Stammdaten!$B$12,0,SUM(E1041,F1041,H1041,J1041:K1041)-SUM(G1041,I1041,L1041:M1041))</f>
        <v>0</v>
      </c>
      <c r="O1041" s="421"/>
      <c r="P1041" s="421"/>
      <c r="Q1041" s="421"/>
      <c r="R1041" s="421"/>
      <c r="S1041" s="108">
        <f t="shared" si="120"/>
        <v>0</v>
      </c>
      <c r="T1041" s="341">
        <f>IF(ISBLANK($B1041),0,VLOOKUP($B1041,Listen!$A$2:$C$45,2,FALSE))</f>
        <v>0</v>
      </c>
      <c r="U1041" s="341">
        <f>IF(ISBLANK($B1041),0,VLOOKUP($B1041,Listen!$A$2:$C$45,3,FALSE))</f>
        <v>0</v>
      </c>
      <c r="V1041" s="342">
        <f t="shared" si="122"/>
        <v>0</v>
      </c>
      <c r="W1041" s="342">
        <f t="shared" si="116"/>
        <v>0</v>
      </c>
      <c r="X1041" s="342">
        <f t="shared" si="116"/>
        <v>0</v>
      </c>
      <c r="Y1041" s="342">
        <f t="shared" si="116"/>
        <v>0</v>
      </c>
      <c r="Z1041" s="342">
        <f t="shared" si="116"/>
        <v>0</v>
      </c>
      <c r="AA1041" s="342">
        <f t="shared" si="116"/>
        <v>0</v>
      </c>
      <c r="AB1041" s="342">
        <f t="shared" si="116"/>
        <v>0</v>
      </c>
      <c r="AC1041" s="109">
        <f t="shared" si="121"/>
        <v>0</v>
      </c>
      <c r="AD1041" s="109">
        <f>IF(C1041=A_Stammdaten!$B$12,E_SAV!$S1041-E_SAV!$AE1041,HLOOKUP(A_Stammdaten!$B$12-1,$AF$4:$AL$4004,ROW(C1041)-3,FALSE)-$AE1041)</f>
        <v>0</v>
      </c>
      <c r="AE1041" s="109">
        <f>HLOOKUP(A_Stammdaten!$B$12,$AF$4:$AL$4004,ROW(C1041)-3,FALSE)</f>
        <v>0</v>
      </c>
      <c r="AF1041" s="109">
        <f t="shared" si="119"/>
        <v>0</v>
      </c>
      <c r="AG1041" s="109">
        <f t="shared" si="118"/>
        <v>0</v>
      </c>
      <c r="AH1041" s="109">
        <f t="shared" si="118"/>
        <v>0</v>
      </c>
      <c r="AI1041" s="109">
        <f t="shared" si="118"/>
        <v>0</v>
      </c>
      <c r="AJ1041" s="109">
        <f t="shared" si="117"/>
        <v>0</v>
      </c>
      <c r="AK1041" s="109">
        <f t="shared" si="117"/>
        <v>0</v>
      </c>
      <c r="AL1041" s="109">
        <f t="shared" si="117"/>
        <v>0</v>
      </c>
    </row>
    <row r="1042" spans="1:38" x14ac:dyDescent="0.3">
      <c r="A1042" s="421"/>
      <c r="B1042" s="421"/>
      <c r="C1042" s="422"/>
      <c r="D1042" s="423"/>
      <c r="E1042" s="421"/>
      <c r="F1042" s="421"/>
      <c r="G1042" s="421"/>
      <c r="H1042" s="421"/>
      <c r="I1042" s="421"/>
      <c r="J1042" s="421"/>
      <c r="K1042" s="421"/>
      <c r="L1042" s="421"/>
      <c r="M1042" s="423"/>
      <c r="N1042" s="340">
        <f>IF(C1042&gt;A_Stammdaten!$B$12,0,SUM(E1042,F1042,H1042,J1042:K1042)-SUM(G1042,I1042,L1042:M1042))</f>
        <v>0</v>
      </c>
      <c r="O1042" s="421"/>
      <c r="P1042" s="421"/>
      <c r="Q1042" s="421"/>
      <c r="R1042" s="421"/>
      <c r="S1042" s="108">
        <f t="shared" si="120"/>
        <v>0</v>
      </c>
      <c r="T1042" s="341">
        <f>IF(ISBLANK($B1042),0,VLOOKUP($B1042,Listen!$A$2:$C$45,2,FALSE))</f>
        <v>0</v>
      </c>
      <c r="U1042" s="341">
        <f>IF(ISBLANK($B1042),0,VLOOKUP($B1042,Listen!$A$2:$C$45,3,FALSE))</f>
        <v>0</v>
      </c>
      <c r="V1042" s="342">
        <f t="shared" si="122"/>
        <v>0</v>
      </c>
      <c r="W1042" s="342">
        <f t="shared" si="116"/>
        <v>0</v>
      </c>
      <c r="X1042" s="342">
        <f t="shared" si="116"/>
        <v>0</v>
      </c>
      <c r="Y1042" s="342">
        <f t="shared" si="116"/>
        <v>0</v>
      </c>
      <c r="Z1042" s="342">
        <f t="shared" si="116"/>
        <v>0</v>
      </c>
      <c r="AA1042" s="342">
        <f t="shared" si="116"/>
        <v>0</v>
      </c>
      <c r="AB1042" s="342">
        <f t="shared" si="116"/>
        <v>0</v>
      </c>
      <c r="AC1042" s="109">
        <f t="shared" si="121"/>
        <v>0</v>
      </c>
      <c r="AD1042" s="109">
        <f>IF(C1042=A_Stammdaten!$B$12,E_SAV!$S1042-E_SAV!$AE1042,HLOOKUP(A_Stammdaten!$B$12-1,$AF$4:$AL$4004,ROW(C1042)-3,FALSE)-$AE1042)</f>
        <v>0</v>
      </c>
      <c r="AE1042" s="109">
        <f>HLOOKUP(A_Stammdaten!$B$12,$AF$4:$AL$4004,ROW(C1042)-3,FALSE)</f>
        <v>0</v>
      </c>
      <c r="AF1042" s="109">
        <f t="shared" si="119"/>
        <v>0</v>
      </c>
      <c r="AG1042" s="109">
        <f t="shared" si="118"/>
        <v>0</v>
      </c>
      <c r="AH1042" s="109">
        <f t="shared" si="118"/>
        <v>0</v>
      </c>
      <c r="AI1042" s="109">
        <f t="shared" si="118"/>
        <v>0</v>
      </c>
      <c r="AJ1042" s="109">
        <f t="shared" si="117"/>
        <v>0</v>
      </c>
      <c r="AK1042" s="109">
        <f t="shared" si="117"/>
        <v>0</v>
      </c>
      <c r="AL1042" s="109">
        <f t="shared" si="117"/>
        <v>0</v>
      </c>
    </row>
    <row r="1043" spans="1:38" x14ac:dyDescent="0.3">
      <c r="A1043" s="421"/>
      <c r="B1043" s="421"/>
      <c r="C1043" s="422"/>
      <c r="D1043" s="423"/>
      <c r="E1043" s="421"/>
      <c r="F1043" s="421"/>
      <c r="G1043" s="421"/>
      <c r="H1043" s="421"/>
      <c r="I1043" s="421"/>
      <c r="J1043" s="421"/>
      <c r="K1043" s="421"/>
      <c r="L1043" s="421"/>
      <c r="M1043" s="423"/>
      <c r="N1043" s="340">
        <f>IF(C1043&gt;A_Stammdaten!$B$12,0,SUM(E1043,F1043,H1043,J1043:K1043)-SUM(G1043,I1043,L1043:M1043))</f>
        <v>0</v>
      </c>
      <c r="O1043" s="421"/>
      <c r="P1043" s="421"/>
      <c r="Q1043" s="421"/>
      <c r="R1043" s="421"/>
      <c r="S1043" s="108">
        <f t="shared" si="120"/>
        <v>0</v>
      </c>
      <c r="T1043" s="341">
        <f>IF(ISBLANK($B1043),0,VLOOKUP($B1043,Listen!$A$2:$C$45,2,FALSE))</f>
        <v>0</v>
      </c>
      <c r="U1043" s="341">
        <f>IF(ISBLANK($B1043),0,VLOOKUP($B1043,Listen!$A$2:$C$45,3,FALSE))</f>
        <v>0</v>
      </c>
      <c r="V1043" s="342">
        <f t="shared" si="122"/>
        <v>0</v>
      </c>
      <c r="W1043" s="342">
        <f t="shared" si="116"/>
        <v>0</v>
      </c>
      <c r="X1043" s="342">
        <f t="shared" si="116"/>
        <v>0</v>
      </c>
      <c r="Y1043" s="342">
        <f t="shared" si="116"/>
        <v>0</v>
      </c>
      <c r="Z1043" s="342">
        <f t="shared" si="116"/>
        <v>0</v>
      </c>
      <c r="AA1043" s="342">
        <f t="shared" si="116"/>
        <v>0</v>
      </c>
      <c r="AB1043" s="342">
        <f t="shared" si="116"/>
        <v>0</v>
      </c>
      <c r="AC1043" s="109">
        <f t="shared" si="121"/>
        <v>0</v>
      </c>
      <c r="AD1043" s="109">
        <f>IF(C1043=A_Stammdaten!$B$12,E_SAV!$S1043-E_SAV!$AE1043,HLOOKUP(A_Stammdaten!$B$12-1,$AF$4:$AL$4004,ROW(C1043)-3,FALSE)-$AE1043)</f>
        <v>0</v>
      </c>
      <c r="AE1043" s="109">
        <f>HLOOKUP(A_Stammdaten!$B$12,$AF$4:$AL$4004,ROW(C1043)-3,FALSE)</f>
        <v>0</v>
      </c>
      <c r="AF1043" s="109">
        <f t="shared" si="119"/>
        <v>0</v>
      </c>
      <c r="AG1043" s="109">
        <f t="shared" si="118"/>
        <v>0</v>
      </c>
      <c r="AH1043" s="109">
        <f t="shared" si="118"/>
        <v>0</v>
      </c>
      <c r="AI1043" s="109">
        <f t="shared" si="118"/>
        <v>0</v>
      </c>
      <c r="AJ1043" s="109">
        <f t="shared" si="117"/>
        <v>0</v>
      </c>
      <c r="AK1043" s="109">
        <f t="shared" si="117"/>
        <v>0</v>
      </c>
      <c r="AL1043" s="109">
        <f t="shared" si="117"/>
        <v>0</v>
      </c>
    </row>
    <row r="1044" spans="1:38" x14ac:dyDescent="0.3">
      <c r="A1044" s="421"/>
      <c r="B1044" s="421"/>
      <c r="C1044" s="422"/>
      <c r="D1044" s="423"/>
      <c r="E1044" s="421"/>
      <c r="F1044" s="421"/>
      <c r="G1044" s="421"/>
      <c r="H1044" s="421"/>
      <c r="I1044" s="421"/>
      <c r="J1044" s="421"/>
      <c r="K1044" s="421"/>
      <c r="L1044" s="421"/>
      <c r="M1044" s="423"/>
      <c r="N1044" s="340">
        <f>IF(C1044&gt;A_Stammdaten!$B$12,0,SUM(E1044,F1044,H1044,J1044:K1044)-SUM(G1044,I1044,L1044:M1044))</f>
        <v>0</v>
      </c>
      <c r="O1044" s="421"/>
      <c r="P1044" s="421"/>
      <c r="Q1044" s="421"/>
      <c r="R1044" s="421"/>
      <c r="S1044" s="108">
        <f t="shared" si="120"/>
        <v>0</v>
      </c>
      <c r="T1044" s="341">
        <f>IF(ISBLANK($B1044),0,VLOOKUP($B1044,Listen!$A$2:$C$45,2,FALSE))</f>
        <v>0</v>
      </c>
      <c r="U1044" s="341">
        <f>IF(ISBLANK($B1044),0,VLOOKUP($B1044,Listen!$A$2:$C$45,3,FALSE))</f>
        <v>0</v>
      </c>
      <c r="V1044" s="342">
        <f t="shared" si="122"/>
        <v>0</v>
      </c>
      <c r="W1044" s="342">
        <f t="shared" si="116"/>
        <v>0</v>
      </c>
      <c r="X1044" s="342">
        <f t="shared" si="116"/>
        <v>0</v>
      </c>
      <c r="Y1044" s="342">
        <f t="shared" si="116"/>
        <v>0</v>
      </c>
      <c r="Z1044" s="342">
        <f t="shared" si="116"/>
        <v>0</v>
      </c>
      <c r="AA1044" s="342">
        <f t="shared" si="116"/>
        <v>0</v>
      </c>
      <c r="AB1044" s="342">
        <f t="shared" si="116"/>
        <v>0</v>
      </c>
      <c r="AC1044" s="109">
        <f t="shared" si="121"/>
        <v>0</v>
      </c>
      <c r="AD1044" s="109">
        <f>IF(C1044=A_Stammdaten!$B$12,E_SAV!$S1044-E_SAV!$AE1044,HLOOKUP(A_Stammdaten!$B$12-1,$AF$4:$AL$4004,ROW(C1044)-3,FALSE)-$AE1044)</f>
        <v>0</v>
      </c>
      <c r="AE1044" s="109">
        <f>HLOOKUP(A_Stammdaten!$B$12,$AF$4:$AL$4004,ROW(C1044)-3,FALSE)</f>
        <v>0</v>
      </c>
      <c r="AF1044" s="109">
        <f t="shared" si="119"/>
        <v>0</v>
      </c>
      <c r="AG1044" s="109">
        <f t="shared" si="118"/>
        <v>0</v>
      </c>
      <c r="AH1044" s="109">
        <f t="shared" si="118"/>
        <v>0</v>
      </c>
      <c r="AI1044" s="109">
        <f t="shared" si="118"/>
        <v>0</v>
      </c>
      <c r="AJ1044" s="109">
        <f t="shared" si="117"/>
        <v>0</v>
      </c>
      <c r="AK1044" s="109">
        <f t="shared" si="117"/>
        <v>0</v>
      </c>
      <c r="AL1044" s="109">
        <f t="shared" si="117"/>
        <v>0</v>
      </c>
    </row>
    <row r="1045" spans="1:38" x14ac:dyDescent="0.3">
      <c r="A1045" s="421"/>
      <c r="B1045" s="421"/>
      <c r="C1045" s="422"/>
      <c r="D1045" s="423"/>
      <c r="E1045" s="421"/>
      <c r="F1045" s="421"/>
      <c r="G1045" s="421"/>
      <c r="H1045" s="421"/>
      <c r="I1045" s="421"/>
      <c r="J1045" s="421"/>
      <c r="K1045" s="421"/>
      <c r="L1045" s="421"/>
      <c r="M1045" s="423"/>
      <c r="N1045" s="340">
        <f>IF(C1045&gt;A_Stammdaten!$B$12,0,SUM(E1045,F1045,H1045,J1045:K1045)-SUM(G1045,I1045,L1045:M1045))</f>
        <v>0</v>
      </c>
      <c r="O1045" s="421"/>
      <c r="P1045" s="421"/>
      <c r="Q1045" s="421"/>
      <c r="R1045" s="421"/>
      <c r="S1045" s="108">
        <f t="shared" si="120"/>
        <v>0</v>
      </c>
      <c r="T1045" s="341">
        <f>IF(ISBLANK($B1045),0,VLOOKUP($B1045,Listen!$A$2:$C$45,2,FALSE))</f>
        <v>0</v>
      </c>
      <c r="U1045" s="341">
        <f>IF(ISBLANK($B1045),0,VLOOKUP($B1045,Listen!$A$2:$C$45,3,FALSE))</f>
        <v>0</v>
      </c>
      <c r="V1045" s="342">
        <f t="shared" si="122"/>
        <v>0</v>
      </c>
      <c r="W1045" s="342">
        <f t="shared" si="116"/>
        <v>0</v>
      </c>
      <c r="X1045" s="342">
        <f t="shared" si="116"/>
        <v>0</v>
      </c>
      <c r="Y1045" s="342">
        <f t="shared" si="116"/>
        <v>0</v>
      </c>
      <c r="Z1045" s="342">
        <f t="shared" si="116"/>
        <v>0</v>
      </c>
      <c r="AA1045" s="342">
        <f t="shared" si="116"/>
        <v>0</v>
      </c>
      <c r="AB1045" s="342">
        <f t="shared" si="116"/>
        <v>0</v>
      </c>
      <c r="AC1045" s="109">
        <f t="shared" si="121"/>
        <v>0</v>
      </c>
      <c r="AD1045" s="109">
        <f>IF(C1045=A_Stammdaten!$B$12,E_SAV!$S1045-E_SAV!$AE1045,HLOOKUP(A_Stammdaten!$B$12-1,$AF$4:$AL$4004,ROW(C1045)-3,FALSE)-$AE1045)</f>
        <v>0</v>
      </c>
      <c r="AE1045" s="109">
        <f>HLOOKUP(A_Stammdaten!$B$12,$AF$4:$AL$4004,ROW(C1045)-3,FALSE)</f>
        <v>0</v>
      </c>
      <c r="AF1045" s="109">
        <f t="shared" si="119"/>
        <v>0</v>
      </c>
      <c r="AG1045" s="109">
        <f t="shared" si="118"/>
        <v>0</v>
      </c>
      <c r="AH1045" s="109">
        <f t="shared" si="118"/>
        <v>0</v>
      </c>
      <c r="AI1045" s="109">
        <f t="shared" si="118"/>
        <v>0</v>
      </c>
      <c r="AJ1045" s="109">
        <f t="shared" si="117"/>
        <v>0</v>
      </c>
      <c r="AK1045" s="109">
        <f t="shared" si="117"/>
        <v>0</v>
      </c>
      <c r="AL1045" s="109">
        <f t="shared" si="117"/>
        <v>0</v>
      </c>
    </row>
    <row r="1046" spans="1:38" x14ac:dyDescent="0.3">
      <c r="A1046" s="421"/>
      <c r="B1046" s="421"/>
      <c r="C1046" s="422"/>
      <c r="D1046" s="423"/>
      <c r="E1046" s="421"/>
      <c r="F1046" s="421"/>
      <c r="G1046" s="421"/>
      <c r="H1046" s="421"/>
      <c r="I1046" s="421"/>
      <c r="J1046" s="421"/>
      <c r="K1046" s="421"/>
      <c r="L1046" s="421"/>
      <c r="M1046" s="423"/>
      <c r="N1046" s="340">
        <f>IF(C1046&gt;A_Stammdaten!$B$12,0,SUM(E1046,F1046,H1046,J1046:K1046)-SUM(G1046,I1046,L1046:M1046))</f>
        <v>0</v>
      </c>
      <c r="O1046" s="421"/>
      <c r="P1046" s="421"/>
      <c r="Q1046" s="421"/>
      <c r="R1046" s="421"/>
      <c r="S1046" s="108">
        <f t="shared" si="120"/>
        <v>0</v>
      </c>
      <c r="T1046" s="341">
        <f>IF(ISBLANK($B1046),0,VLOOKUP($B1046,Listen!$A$2:$C$45,2,FALSE))</f>
        <v>0</v>
      </c>
      <c r="U1046" s="341">
        <f>IF(ISBLANK($B1046),0,VLOOKUP($B1046,Listen!$A$2:$C$45,3,FALSE))</f>
        <v>0</v>
      </c>
      <c r="V1046" s="342">
        <f t="shared" si="122"/>
        <v>0</v>
      </c>
      <c r="W1046" s="342">
        <f t="shared" si="116"/>
        <v>0</v>
      </c>
      <c r="X1046" s="342">
        <f t="shared" si="116"/>
        <v>0</v>
      </c>
      <c r="Y1046" s="342">
        <f t="shared" si="116"/>
        <v>0</v>
      </c>
      <c r="Z1046" s="342">
        <f t="shared" si="116"/>
        <v>0</v>
      </c>
      <c r="AA1046" s="342">
        <f t="shared" si="116"/>
        <v>0</v>
      </c>
      <c r="AB1046" s="342">
        <f t="shared" si="116"/>
        <v>0</v>
      </c>
      <c r="AC1046" s="109">
        <f t="shared" si="121"/>
        <v>0</v>
      </c>
      <c r="AD1046" s="109">
        <f>IF(C1046=A_Stammdaten!$B$12,E_SAV!$S1046-E_SAV!$AE1046,HLOOKUP(A_Stammdaten!$B$12-1,$AF$4:$AL$4004,ROW(C1046)-3,FALSE)-$AE1046)</f>
        <v>0</v>
      </c>
      <c r="AE1046" s="109">
        <f>HLOOKUP(A_Stammdaten!$B$12,$AF$4:$AL$4004,ROW(C1046)-3,FALSE)</f>
        <v>0</v>
      </c>
      <c r="AF1046" s="109">
        <f t="shared" si="119"/>
        <v>0</v>
      </c>
      <c r="AG1046" s="109">
        <f t="shared" si="118"/>
        <v>0</v>
      </c>
      <c r="AH1046" s="109">
        <f t="shared" si="118"/>
        <v>0</v>
      </c>
      <c r="AI1046" s="109">
        <f t="shared" si="118"/>
        <v>0</v>
      </c>
      <c r="AJ1046" s="109">
        <f t="shared" si="117"/>
        <v>0</v>
      </c>
      <c r="AK1046" s="109">
        <f t="shared" si="117"/>
        <v>0</v>
      </c>
      <c r="AL1046" s="109">
        <f t="shared" si="117"/>
        <v>0</v>
      </c>
    </row>
    <row r="1047" spans="1:38" x14ac:dyDescent="0.3">
      <c r="A1047" s="421"/>
      <c r="B1047" s="421"/>
      <c r="C1047" s="422"/>
      <c r="D1047" s="423"/>
      <c r="E1047" s="421"/>
      <c r="F1047" s="421"/>
      <c r="G1047" s="421"/>
      <c r="H1047" s="421"/>
      <c r="I1047" s="421"/>
      <c r="J1047" s="421"/>
      <c r="K1047" s="421"/>
      <c r="L1047" s="421"/>
      <c r="M1047" s="423"/>
      <c r="N1047" s="340">
        <f>IF(C1047&gt;A_Stammdaten!$B$12,0,SUM(E1047,F1047,H1047,J1047:K1047)-SUM(G1047,I1047,L1047:M1047))</f>
        <v>0</v>
      </c>
      <c r="O1047" s="421"/>
      <c r="P1047" s="421"/>
      <c r="Q1047" s="421"/>
      <c r="R1047" s="421"/>
      <c r="S1047" s="108">
        <f t="shared" si="120"/>
        <v>0</v>
      </c>
      <c r="T1047" s="341">
        <f>IF(ISBLANK($B1047),0,VLOOKUP($B1047,Listen!$A$2:$C$45,2,FALSE))</f>
        <v>0</v>
      </c>
      <c r="U1047" s="341">
        <f>IF(ISBLANK($B1047),0,VLOOKUP($B1047,Listen!$A$2:$C$45,3,FALSE))</f>
        <v>0</v>
      </c>
      <c r="V1047" s="342">
        <f t="shared" si="122"/>
        <v>0</v>
      </c>
      <c r="W1047" s="342">
        <f t="shared" si="116"/>
        <v>0</v>
      </c>
      <c r="X1047" s="342">
        <f t="shared" si="116"/>
        <v>0</v>
      </c>
      <c r="Y1047" s="342">
        <f t="shared" si="116"/>
        <v>0</v>
      </c>
      <c r="Z1047" s="342">
        <f t="shared" si="116"/>
        <v>0</v>
      </c>
      <c r="AA1047" s="342">
        <f t="shared" si="116"/>
        <v>0</v>
      </c>
      <c r="AB1047" s="342">
        <f t="shared" si="116"/>
        <v>0</v>
      </c>
      <c r="AC1047" s="109">
        <f t="shared" si="121"/>
        <v>0</v>
      </c>
      <c r="AD1047" s="109">
        <f>IF(C1047=A_Stammdaten!$B$12,E_SAV!$S1047-E_SAV!$AE1047,HLOOKUP(A_Stammdaten!$B$12-1,$AF$4:$AL$4004,ROW(C1047)-3,FALSE)-$AE1047)</f>
        <v>0</v>
      </c>
      <c r="AE1047" s="109">
        <f>HLOOKUP(A_Stammdaten!$B$12,$AF$4:$AL$4004,ROW(C1047)-3,FALSE)</f>
        <v>0</v>
      </c>
      <c r="AF1047" s="109">
        <f t="shared" si="119"/>
        <v>0</v>
      </c>
      <c r="AG1047" s="109">
        <f t="shared" si="118"/>
        <v>0</v>
      </c>
      <c r="AH1047" s="109">
        <f t="shared" si="118"/>
        <v>0</v>
      </c>
      <c r="AI1047" s="109">
        <f t="shared" si="118"/>
        <v>0</v>
      </c>
      <c r="AJ1047" s="109">
        <f t="shared" si="117"/>
        <v>0</v>
      </c>
      <c r="AK1047" s="109">
        <f t="shared" si="117"/>
        <v>0</v>
      </c>
      <c r="AL1047" s="109">
        <f t="shared" si="117"/>
        <v>0</v>
      </c>
    </row>
    <row r="1048" spans="1:38" x14ac:dyDescent="0.3">
      <c r="A1048" s="421"/>
      <c r="B1048" s="421"/>
      <c r="C1048" s="422"/>
      <c r="D1048" s="423"/>
      <c r="E1048" s="421"/>
      <c r="F1048" s="421"/>
      <c r="G1048" s="421"/>
      <c r="H1048" s="421"/>
      <c r="I1048" s="421"/>
      <c r="J1048" s="421"/>
      <c r="K1048" s="421"/>
      <c r="L1048" s="421"/>
      <c r="M1048" s="423"/>
      <c r="N1048" s="340">
        <f>IF(C1048&gt;A_Stammdaten!$B$12,0,SUM(E1048,F1048,H1048,J1048:K1048)-SUM(G1048,I1048,L1048:M1048))</f>
        <v>0</v>
      </c>
      <c r="O1048" s="421"/>
      <c r="P1048" s="421"/>
      <c r="Q1048" s="421"/>
      <c r="R1048" s="421"/>
      <c r="S1048" s="108">
        <f t="shared" si="120"/>
        <v>0</v>
      </c>
      <c r="T1048" s="341">
        <f>IF(ISBLANK($B1048),0,VLOOKUP($B1048,Listen!$A$2:$C$45,2,FALSE))</f>
        <v>0</v>
      </c>
      <c r="U1048" s="341">
        <f>IF(ISBLANK($B1048),0,VLOOKUP($B1048,Listen!$A$2:$C$45,3,FALSE))</f>
        <v>0</v>
      </c>
      <c r="V1048" s="342">
        <f t="shared" si="122"/>
        <v>0</v>
      </c>
      <c r="W1048" s="342">
        <f t="shared" si="116"/>
        <v>0</v>
      </c>
      <c r="X1048" s="342">
        <f t="shared" si="116"/>
        <v>0</v>
      </c>
      <c r="Y1048" s="342">
        <f t="shared" si="116"/>
        <v>0</v>
      </c>
      <c r="Z1048" s="342">
        <f t="shared" si="116"/>
        <v>0</v>
      </c>
      <c r="AA1048" s="342">
        <f t="shared" si="116"/>
        <v>0</v>
      </c>
      <c r="AB1048" s="342">
        <f t="shared" si="116"/>
        <v>0</v>
      </c>
      <c r="AC1048" s="109">
        <f t="shared" si="121"/>
        <v>0</v>
      </c>
      <c r="AD1048" s="109">
        <f>IF(C1048=A_Stammdaten!$B$12,E_SAV!$S1048-E_SAV!$AE1048,HLOOKUP(A_Stammdaten!$B$12-1,$AF$4:$AL$4004,ROW(C1048)-3,FALSE)-$AE1048)</f>
        <v>0</v>
      </c>
      <c r="AE1048" s="109">
        <f>HLOOKUP(A_Stammdaten!$B$12,$AF$4:$AL$4004,ROW(C1048)-3,FALSE)</f>
        <v>0</v>
      </c>
      <c r="AF1048" s="109">
        <f t="shared" si="119"/>
        <v>0</v>
      </c>
      <c r="AG1048" s="109">
        <f t="shared" si="118"/>
        <v>0</v>
      </c>
      <c r="AH1048" s="109">
        <f t="shared" si="118"/>
        <v>0</v>
      </c>
      <c r="AI1048" s="109">
        <f t="shared" si="118"/>
        <v>0</v>
      </c>
      <c r="AJ1048" s="109">
        <f t="shared" si="117"/>
        <v>0</v>
      </c>
      <c r="AK1048" s="109">
        <f t="shared" si="117"/>
        <v>0</v>
      </c>
      <c r="AL1048" s="109">
        <f t="shared" si="117"/>
        <v>0</v>
      </c>
    </row>
    <row r="1049" spans="1:38" x14ac:dyDescent="0.3">
      <c r="A1049" s="421"/>
      <c r="B1049" s="421"/>
      <c r="C1049" s="422"/>
      <c r="D1049" s="423"/>
      <c r="E1049" s="421"/>
      <c r="F1049" s="421"/>
      <c r="G1049" s="421"/>
      <c r="H1049" s="421"/>
      <c r="I1049" s="421"/>
      <c r="J1049" s="421"/>
      <c r="K1049" s="421"/>
      <c r="L1049" s="421"/>
      <c r="M1049" s="423"/>
      <c r="N1049" s="340">
        <f>IF(C1049&gt;A_Stammdaten!$B$12,0,SUM(E1049,F1049,H1049,J1049:K1049)-SUM(G1049,I1049,L1049:M1049))</f>
        <v>0</v>
      </c>
      <c r="O1049" s="421"/>
      <c r="P1049" s="421"/>
      <c r="Q1049" s="421"/>
      <c r="R1049" s="421"/>
      <c r="S1049" s="108">
        <f t="shared" si="120"/>
        <v>0</v>
      </c>
      <c r="T1049" s="341">
        <f>IF(ISBLANK($B1049),0,VLOOKUP($B1049,Listen!$A$2:$C$45,2,FALSE))</f>
        <v>0</v>
      </c>
      <c r="U1049" s="341">
        <f>IF(ISBLANK($B1049),0,VLOOKUP($B1049,Listen!$A$2:$C$45,3,FALSE))</f>
        <v>0</v>
      </c>
      <c r="V1049" s="342">
        <f t="shared" si="122"/>
        <v>0</v>
      </c>
      <c r="W1049" s="342">
        <f t="shared" si="116"/>
        <v>0</v>
      </c>
      <c r="X1049" s="342">
        <f t="shared" si="116"/>
        <v>0</v>
      </c>
      <c r="Y1049" s="342">
        <f t="shared" si="116"/>
        <v>0</v>
      </c>
      <c r="Z1049" s="342">
        <f t="shared" si="116"/>
        <v>0</v>
      </c>
      <c r="AA1049" s="342">
        <f t="shared" si="116"/>
        <v>0</v>
      </c>
      <c r="AB1049" s="342">
        <f t="shared" si="116"/>
        <v>0</v>
      </c>
      <c r="AC1049" s="109">
        <f t="shared" si="121"/>
        <v>0</v>
      </c>
      <c r="AD1049" s="109">
        <f>IF(C1049=A_Stammdaten!$B$12,E_SAV!$S1049-E_SAV!$AE1049,HLOOKUP(A_Stammdaten!$B$12-1,$AF$4:$AL$4004,ROW(C1049)-3,FALSE)-$AE1049)</f>
        <v>0</v>
      </c>
      <c r="AE1049" s="109">
        <f>HLOOKUP(A_Stammdaten!$B$12,$AF$4:$AL$4004,ROW(C1049)-3,FALSE)</f>
        <v>0</v>
      </c>
      <c r="AF1049" s="109">
        <f t="shared" si="119"/>
        <v>0</v>
      </c>
      <c r="AG1049" s="109">
        <f t="shared" si="118"/>
        <v>0</v>
      </c>
      <c r="AH1049" s="109">
        <f t="shared" si="118"/>
        <v>0</v>
      </c>
      <c r="AI1049" s="109">
        <f t="shared" si="118"/>
        <v>0</v>
      </c>
      <c r="AJ1049" s="109">
        <f t="shared" si="117"/>
        <v>0</v>
      </c>
      <c r="AK1049" s="109">
        <f t="shared" si="117"/>
        <v>0</v>
      </c>
      <c r="AL1049" s="109">
        <f t="shared" si="117"/>
        <v>0</v>
      </c>
    </row>
    <row r="1050" spans="1:38" x14ac:dyDescent="0.3">
      <c r="A1050" s="421"/>
      <c r="B1050" s="421"/>
      <c r="C1050" s="422"/>
      <c r="D1050" s="423"/>
      <c r="E1050" s="421"/>
      <c r="F1050" s="421"/>
      <c r="G1050" s="421"/>
      <c r="H1050" s="421"/>
      <c r="I1050" s="421"/>
      <c r="J1050" s="421"/>
      <c r="K1050" s="421"/>
      <c r="L1050" s="421"/>
      <c r="M1050" s="423"/>
      <c r="N1050" s="340">
        <f>IF(C1050&gt;A_Stammdaten!$B$12,0,SUM(E1050,F1050,H1050,J1050:K1050)-SUM(G1050,I1050,L1050:M1050))</f>
        <v>0</v>
      </c>
      <c r="O1050" s="421"/>
      <c r="P1050" s="421"/>
      <c r="Q1050" s="421"/>
      <c r="R1050" s="421"/>
      <c r="S1050" s="108">
        <f t="shared" si="120"/>
        <v>0</v>
      </c>
      <c r="T1050" s="341">
        <f>IF(ISBLANK($B1050),0,VLOOKUP($B1050,Listen!$A$2:$C$45,2,FALSE))</f>
        <v>0</v>
      </c>
      <c r="U1050" s="341">
        <f>IF(ISBLANK($B1050),0,VLOOKUP($B1050,Listen!$A$2:$C$45,3,FALSE))</f>
        <v>0</v>
      </c>
      <c r="V1050" s="342">
        <f t="shared" si="122"/>
        <v>0</v>
      </c>
      <c r="W1050" s="342">
        <f t="shared" si="116"/>
        <v>0</v>
      </c>
      <c r="X1050" s="342">
        <f t="shared" si="116"/>
        <v>0</v>
      </c>
      <c r="Y1050" s="342">
        <f t="shared" si="116"/>
        <v>0</v>
      </c>
      <c r="Z1050" s="342">
        <f t="shared" si="116"/>
        <v>0</v>
      </c>
      <c r="AA1050" s="342">
        <f t="shared" si="116"/>
        <v>0</v>
      </c>
      <c r="AB1050" s="342">
        <f t="shared" si="116"/>
        <v>0</v>
      </c>
      <c r="AC1050" s="109">
        <f t="shared" si="121"/>
        <v>0</v>
      </c>
      <c r="AD1050" s="109">
        <f>IF(C1050=A_Stammdaten!$B$12,E_SAV!$S1050-E_SAV!$AE1050,HLOOKUP(A_Stammdaten!$B$12-1,$AF$4:$AL$4004,ROW(C1050)-3,FALSE)-$AE1050)</f>
        <v>0</v>
      </c>
      <c r="AE1050" s="109">
        <f>HLOOKUP(A_Stammdaten!$B$12,$AF$4:$AL$4004,ROW(C1050)-3,FALSE)</f>
        <v>0</v>
      </c>
      <c r="AF1050" s="109">
        <f t="shared" si="119"/>
        <v>0</v>
      </c>
      <c r="AG1050" s="109">
        <f t="shared" si="118"/>
        <v>0</v>
      </c>
      <c r="AH1050" s="109">
        <f t="shared" si="118"/>
        <v>0</v>
      </c>
      <c r="AI1050" s="109">
        <f t="shared" si="118"/>
        <v>0</v>
      </c>
      <c r="AJ1050" s="109">
        <f t="shared" si="117"/>
        <v>0</v>
      </c>
      <c r="AK1050" s="109">
        <f t="shared" si="117"/>
        <v>0</v>
      </c>
      <c r="AL1050" s="109">
        <f t="shared" si="117"/>
        <v>0</v>
      </c>
    </row>
    <row r="1051" spans="1:38" x14ac:dyDescent="0.3">
      <c r="A1051" s="421"/>
      <c r="B1051" s="421"/>
      <c r="C1051" s="422"/>
      <c r="D1051" s="423"/>
      <c r="E1051" s="421"/>
      <c r="F1051" s="421"/>
      <c r="G1051" s="421"/>
      <c r="H1051" s="421"/>
      <c r="I1051" s="421"/>
      <c r="J1051" s="421"/>
      <c r="K1051" s="421"/>
      <c r="L1051" s="421"/>
      <c r="M1051" s="423"/>
      <c r="N1051" s="340">
        <f>IF(C1051&gt;A_Stammdaten!$B$12,0,SUM(E1051,F1051,H1051,J1051:K1051)-SUM(G1051,I1051,L1051:M1051))</f>
        <v>0</v>
      </c>
      <c r="O1051" s="421"/>
      <c r="P1051" s="421"/>
      <c r="Q1051" s="421"/>
      <c r="R1051" s="421"/>
      <c r="S1051" s="108">
        <f t="shared" si="120"/>
        <v>0</v>
      </c>
      <c r="T1051" s="341">
        <f>IF(ISBLANK($B1051),0,VLOOKUP($B1051,Listen!$A$2:$C$45,2,FALSE))</f>
        <v>0</v>
      </c>
      <c r="U1051" s="341">
        <f>IF(ISBLANK($B1051),0,VLOOKUP($B1051,Listen!$A$2:$C$45,3,FALSE))</f>
        <v>0</v>
      </c>
      <c r="V1051" s="342">
        <f t="shared" si="122"/>
        <v>0</v>
      </c>
      <c r="W1051" s="342">
        <f t="shared" si="116"/>
        <v>0</v>
      </c>
      <c r="X1051" s="342">
        <f t="shared" si="116"/>
        <v>0</v>
      </c>
      <c r="Y1051" s="342">
        <f t="shared" si="116"/>
        <v>0</v>
      </c>
      <c r="Z1051" s="342">
        <f t="shared" si="116"/>
        <v>0</v>
      </c>
      <c r="AA1051" s="342">
        <f t="shared" si="116"/>
        <v>0</v>
      </c>
      <c r="AB1051" s="342">
        <f t="shared" ref="W1051:AB1094" si="123">$T1051</f>
        <v>0</v>
      </c>
      <c r="AC1051" s="109">
        <f t="shared" si="121"/>
        <v>0</v>
      </c>
      <c r="AD1051" s="109">
        <f>IF(C1051=A_Stammdaten!$B$12,E_SAV!$S1051-E_SAV!$AE1051,HLOOKUP(A_Stammdaten!$B$12-1,$AF$4:$AL$4004,ROW(C1051)-3,FALSE)-$AE1051)</f>
        <v>0</v>
      </c>
      <c r="AE1051" s="109">
        <f>HLOOKUP(A_Stammdaten!$B$12,$AF$4:$AL$4004,ROW(C1051)-3,FALSE)</f>
        <v>0</v>
      </c>
      <c r="AF1051" s="109">
        <f t="shared" si="119"/>
        <v>0</v>
      </c>
      <c r="AG1051" s="109">
        <f t="shared" si="118"/>
        <v>0</v>
      </c>
      <c r="AH1051" s="109">
        <f t="shared" si="118"/>
        <v>0</v>
      </c>
      <c r="AI1051" s="109">
        <f t="shared" si="118"/>
        <v>0</v>
      </c>
      <c r="AJ1051" s="109">
        <f t="shared" si="117"/>
        <v>0</v>
      </c>
      <c r="AK1051" s="109">
        <f t="shared" si="117"/>
        <v>0</v>
      </c>
      <c r="AL1051" s="109">
        <f t="shared" si="117"/>
        <v>0</v>
      </c>
    </row>
    <row r="1052" spans="1:38" x14ac:dyDescent="0.3">
      <c r="A1052" s="421"/>
      <c r="B1052" s="421"/>
      <c r="C1052" s="422"/>
      <c r="D1052" s="423"/>
      <c r="E1052" s="421"/>
      <c r="F1052" s="421"/>
      <c r="G1052" s="421"/>
      <c r="H1052" s="421"/>
      <c r="I1052" s="421"/>
      <c r="J1052" s="421"/>
      <c r="K1052" s="421"/>
      <c r="L1052" s="421"/>
      <c r="M1052" s="423"/>
      <c r="N1052" s="340">
        <f>IF(C1052&gt;A_Stammdaten!$B$12,0,SUM(E1052,F1052,H1052,J1052:K1052)-SUM(G1052,I1052,L1052:M1052))</f>
        <v>0</v>
      </c>
      <c r="O1052" s="421"/>
      <c r="P1052" s="421"/>
      <c r="Q1052" s="421"/>
      <c r="R1052" s="421"/>
      <c r="S1052" s="108">
        <f t="shared" si="120"/>
        <v>0</v>
      </c>
      <c r="T1052" s="341">
        <f>IF(ISBLANK($B1052),0,VLOOKUP($B1052,Listen!$A$2:$C$45,2,FALSE))</f>
        <v>0</v>
      </c>
      <c r="U1052" s="341">
        <f>IF(ISBLANK($B1052),0,VLOOKUP($B1052,Listen!$A$2:$C$45,3,FALSE))</f>
        <v>0</v>
      </c>
      <c r="V1052" s="342">
        <f t="shared" si="122"/>
        <v>0</v>
      </c>
      <c r="W1052" s="342">
        <f t="shared" si="123"/>
        <v>0</v>
      </c>
      <c r="X1052" s="342">
        <f t="shared" si="123"/>
        <v>0</v>
      </c>
      <c r="Y1052" s="342">
        <f t="shared" si="123"/>
        <v>0</v>
      </c>
      <c r="Z1052" s="342">
        <f t="shared" si="123"/>
        <v>0</v>
      </c>
      <c r="AA1052" s="342">
        <f t="shared" si="123"/>
        <v>0</v>
      </c>
      <c r="AB1052" s="342">
        <f t="shared" si="123"/>
        <v>0</v>
      </c>
      <c r="AC1052" s="109">
        <f t="shared" si="121"/>
        <v>0</v>
      </c>
      <c r="AD1052" s="109">
        <f>IF(C1052=A_Stammdaten!$B$12,E_SAV!$S1052-E_SAV!$AE1052,HLOOKUP(A_Stammdaten!$B$12-1,$AF$4:$AL$4004,ROW(C1052)-3,FALSE)-$AE1052)</f>
        <v>0</v>
      </c>
      <c r="AE1052" s="109">
        <f>HLOOKUP(A_Stammdaten!$B$12,$AF$4:$AL$4004,ROW(C1052)-3,FALSE)</f>
        <v>0</v>
      </c>
      <c r="AF1052" s="109">
        <f t="shared" si="119"/>
        <v>0</v>
      </c>
      <c r="AG1052" s="109">
        <f t="shared" si="118"/>
        <v>0</v>
      </c>
      <c r="AH1052" s="109">
        <f t="shared" si="118"/>
        <v>0</v>
      </c>
      <c r="AI1052" s="109">
        <f t="shared" si="118"/>
        <v>0</v>
      </c>
      <c r="AJ1052" s="109">
        <f t="shared" si="117"/>
        <v>0</v>
      </c>
      <c r="AK1052" s="109">
        <f t="shared" si="117"/>
        <v>0</v>
      </c>
      <c r="AL1052" s="109">
        <f t="shared" si="117"/>
        <v>0</v>
      </c>
    </row>
    <row r="1053" spans="1:38" x14ac:dyDescent="0.3">
      <c r="A1053" s="421"/>
      <c r="B1053" s="421"/>
      <c r="C1053" s="422"/>
      <c r="D1053" s="423"/>
      <c r="E1053" s="421"/>
      <c r="F1053" s="421"/>
      <c r="G1053" s="421"/>
      <c r="H1053" s="421"/>
      <c r="I1053" s="421"/>
      <c r="J1053" s="421"/>
      <c r="K1053" s="421"/>
      <c r="L1053" s="421"/>
      <c r="M1053" s="423"/>
      <c r="N1053" s="340">
        <f>IF(C1053&gt;A_Stammdaten!$B$12,0,SUM(E1053,F1053,H1053,J1053:K1053)-SUM(G1053,I1053,L1053:M1053))</f>
        <v>0</v>
      </c>
      <c r="O1053" s="421"/>
      <c r="P1053" s="421"/>
      <c r="Q1053" s="421"/>
      <c r="R1053" s="421"/>
      <c r="S1053" s="108">
        <f t="shared" si="120"/>
        <v>0</v>
      </c>
      <c r="T1053" s="341">
        <f>IF(ISBLANK($B1053),0,VLOOKUP($B1053,Listen!$A$2:$C$45,2,FALSE))</f>
        <v>0</v>
      </c>
      <c r="U1053" s="341">
        <f>IF(ISBLANK($B1053),0,VLOOKUP($B1053,Listen!$A$2:$C$45,3,FALSE))</f>
        <v>0</v>
      </c>
      <c r="V1053" s="342">
        <f t="shared" si="122"/>
        <v>0</v>
      </c>
      <c r="W1053" s="342">
        <f t="shared" si="123"/>
        <v>0</v>
      </c>
      <c r="X1053" s="342">
        <f t="shared" si="123"/>
        <v>0</v>
      </c>
      <c r="Y1053" s="342">
        <f t="shared" si="123"/>
        <v>0</v>
      </c>
      <c r="Z1053" s="342">
        <f t="shared" si="123"/>
        <v>0</v>
      </c>
      <c r="AA1053" s="342">
        <f t="shared" si="123"/>
        <v>0</v>
      </c>
      <c r="AB1053" s="342">
        <f t="shared" si="123"/>
        <v>0</v>
      </c>
      <c r="AC1053" s="109">
        <f t="shared" si="121"/>
        <v>0</v>
      </c>
      <c r="AD1053" s="109">
        <f>IF(C1053=A_Stammdaten!$B$12,E_SAV!$S1053-E_SAV!$AE1053,HLOOKUP(A_Stammdaten!$B$12-1,$AF$4:$AL$4004,ROW(C1053)-3,FALSE)-$AE1053)</f>
        <v>0</v>
      </c>
      <c r="AE1053" s="109">
        <f>HLOOKUP(A_Stammdaten!$B$12,$AF$4:$AL$4004,ROW(C1053)-3,FALSE)</f>
        <v>0</v>
      </c>
      <c r="AF1053" s="109">
        <f t="shared" si="119"/>
        <v>0</v>
      </c>
      <c r="AG1053" s="109">
        <f t="shared" si="118"/>
        <v>0</v>
      </c>
      <c r="AH1053" s="109">
        <f t="shared" si="118"/>
        <v>0</v>
      </c>
      <c r="AI1053" s="109">
        <f t="shared" si="118"/>
        <v>0</v>
      </c>
      <c r="AJ1053" s="109">
        <f t="shared" si="117"/>
        <v>0</v>
      </c>
      <c r="AK1053" s="109">
        <f t="shared" si="117"/>
        <v>0</v>
      </c>
      <c r="AL1053" s="109">
        <f t="shared" si="117"/>
        <v>0</v>
      </c>
    </row>
    <row r="1054" spans="1:38" x14ac:dyDescent="0.3">
      <c r="A1054" s="421"/>
      <c r="B1054" s="421"/>
      <c r="C1054" s="422"/>
      <c r="D1054" s="423"/>
      <c r="E1054" s="421"/>
      <c r="F1054" s="421"/>
      <c r="G1054" s="421"/>
      <c r="H1054" s="421"/>
      <c r="I1054" s="421"/>
      <c r="J1054" s="421"/>
      <c r="K1054" s="421"/>
      <c r="L1054" s="421"/>
      <c r="M1054" s="423"/>
      <c r="N1054" s="340">
        <f>IF(C1054&gt;A_Stammdaten!$B$12,0,SUM(E1054,F1054,H1054,J1054:K1054)-SUM(G1054,I1054,L1054:M1054))</f>
        <v>0</v>
      </c>
      <c r="O1054" s="421"/>
      <c r="P1054" s="421"/>
      <c r="Q1054" s="421"/>
      <c r="R1054" s="421"/>
      <c r="S1054" s="108">
        <f t="shared" si="120"/>
        <v>0</v>
      </c>
      <c r="T1054" s="341">
        <f>IF(ISBLANK($B1054),0,VLOOKUP($B1054,Listen!$A$2:$C$45,2,FALSE))</f>
        <v>0</v>
      </c>
      <c r="U1054" s="341">
        <f>IF(ISBLANK($B1054),0,VLOOKUP($B1054,Listen!$A$2:$C$45,3,FALSE))</f>
        <v>0</v>
      </c>
      <c r="V1054" s="342">
        <f t="shared" si="122"/>
        <v>0</v>
      </c>
      <c r="W1054" s="342">
        <f t="shared" si="123"/>
        <v>0</v>
      </c>
      <c r="X1054" s="342">
        <f t="shared" si="123"/>
        <v>0</v>
      </c>
      <c r="Y1054" s="342">
        <f t="shared" si="123"/>
        <v>0</v>
      </c>
      <c r="Z1054" s="342">
        <f t="shared" si="123"/>
        <v>0</v>
      </c>
      <c r="AA1054" s="342">
        <f t="shared" si="123"/>
        <v>0</v>
      </c>
      <c r="AB1054" s="342">
        <f t="shared" si="123"/>
        <v>0</v>
      </c>
      <c r="AC1054" s="109">
        <f t="shared" si="121"/>
        <v>0</v>
      </c>
      <c r="AD1054" s="109">
        <f>IF(C1054=A_Stammdaten!$B$12,E_SAV!$S1054-E_SAV!$AE1054,HLOOKUP(A_Stammdaten!$B$12-1,$AF$4:$AL$4004,ROW(C1054)-3,FALSE)-$AE1054)</f>
        <v>0</v>
      </c>
      <c r="AE1054" s="109">
        <f>HLOOKUP(A_Stammdaten!$B$12,$AF$4:$AL$4004,ROW(C1054)-3,FALSE)</f>
        <v>0</v>
      </c>
      <c r="AF1054" s="109">
        <f t="shared" si="119"/>
        <v>0</v>
      </c>
      <c r="AG1054" s="109">
        <f t="shared" si="118"/>
        <v>0</v>
      </c>
      <c r="AH1054" s="109">
        <f t="shared" si="118"/>
        <v>0</v>
      </c>
      <c r="AI1054" s="109">
        <f t="shared" si="118"/>
        <v>0</v>
      </c>
      <c r="AJ1054" s="109">
        <f t="shared" si="117"/>
        <v>0</v>
      </c>
      <c r="AK1054" s="109">
        <f t="shared" si="117"/>
        <v>0</v>
      </c>
      <c r="AL1054" s="109">
        <f t="shared" si="117"/>
        <v>0</v>
      </c>
    </row>
    <row r="1055" spans="1:38" x14ac:dyDescent="0.3">
      <c r="A1055" s="421"/>
      <c r="B1055" s="421"/>
      <c r="C1055" s="422"/>
      <c r="D1055" s="423"/>
      <c r="E1055" s="421"/>
      <c r="F1055" s="421"/>
      <c r="G1055" s="421"/>
      <c r="H1055" s="421"/>
      <c r="I1055" s="421"/>
      <c r="J1055" s="421"/>
      <c r="K1055" s="421"/>
      <c r="L1055" s="421"/>
      <c r="M1055" s="423"/>
      <c r="N1055" s="340">
        <f>IF(C1055&gt;A_Stammdaten!$B$12,0,SUM(E1055,F1055,H1055,J1055:K1055)-SUM(G1055,I1055,L1055:M1055))</f>
        <v>0</v>
      </c>
      <c r="O1055" s="421"/>
      <c r="P1055" s="421"/>
      <c r="Q1055" s="421"/>
      <c r="R1055" s="421"/>
      <c r="S1055" s="108">
        <f t="shared" si="120"/>
        <v>0</v>
      </c>
      <c r="T1055" s="341">
        <f>IF(ISBLANK($B1055),0,VLOOKUP($B1055,Listen!$A$2:$C$45,2,FALSE))</f>
        <v>0</v>
      </c>
      <c r="U1055" s="341">
        <f>IF(ISBLANK($B1055),0,VLOOKUP($B1055,Listen!$A$2:$C$45,3,FALSE))</f>
        <v>0</v>
      </c>
      <c r="V1055" s="342">
        <f t="shared" si="122"/>
        <v>0</v>
      </c>
      <c r="W1055" s="342">
        <f t="shared" si="123"/>
        <v>0</v>
      </c>
      <c r="X1055" s="342">
        <f t="shared" si="123"/>
        <v>0</v>
      </c>
      <c r="Y1055" s="342">
        <f t="shared" si="123"/>
        <v>0</v>
      </c>
      <c r="Z1055" s="342">
        <f t="shared" si="123"/>
        <v>0</v>
      </c>
      <c r="AA1055" s="342">
        <f t="shared" si="123"/>
        <v>0</v>
      </c>
      <c r="AB1055" s="342">
        <f t="shared" si="123"/>
        <v>0</v>
      </c>
      <c r="AC1055" s="109">
        <f t="shared" si="121"/>
        <v>0</v>
      </c>
      <c r="AD1055" s="109">
        <f>IF(C1055=A_Stammdaten!$B$12,E_SAV!$S1055-E_SAV!$AE1055,HLOOKUP(A_Stammdaten!$B$12-1,$AF$4:$AL$4004,ROW(C1055)-3,FALSE)-$AE1055)</f>
        <v>0</v>
      </c>
      <c r="AE1055" s="109">
        <f>HLOOKUP(A_Stammdaten!$B$12,$AF$4:$AL$4004,ROW(C1055)-3,FALSE)</f>
        <v>0</v>
      </c>
      <c r="AF1055" s="109">
        <f t="shared" si="119"/>
        <v>0</v>
      </c>
      <c r="AG1055" s="109">
        <f t="shared" si="118"/>
        <v>0</v>
      </c>
      <c r="AH1055" s="109">
        <f t="shared" si="118"/>
        <v>0</v>
      </c>
      <c r="AI1055" s="109">
        <f t="shared" si="118"/>
        <v>0</v>
      </c>
      <c r="AJ1055" s="109">
        <f t="shared" si="117"/>
        <v>0</v>
      </c>
      <c r="AK1055" s="109">
        <f t="shared" si="117"/>
        <v>0</v>
      </c>
      <c r="AL1055" s="109">
        <f t="shared" si="117"/>
        <v>0</v>
      </c>
    </row>
    <row r="1056" spans="1:38" x14ac:dyDescent="0.3">
      <c r="A1056" s="421"/>
      <c r="B1056" s="421"/>
      <c r="C1056" s="422"/>
      <c r="D1056" s="423"/>
      <c r="E1056" s="421"/>
      <c r="F1056" s="421"/>
      <c r="G1056" s="421"/>
      <c r="H1056" s="421"/>
      <c r="I1056" s="421"/>
      <c r="J1056" s="421"/>
      <c r="K1056" s="421"/>
      <c r="L1056" s="421"/>
      <c r="M1056" s="423"/>
      <c r="N1056" s="340">
        <f>IF(C1056&gt;A_Stammdaten!$B$12,0,SUM(E1056,F1056,H1056,J1056:K1056)-SUM(G1056,I1056,L1056:M1056))</f>
        <v>0</v>
      </c>
      <c r="O1056" s="421"/>
      <c r="P1056" s="421"/>
      <c r="Q1056" s="421"/>
      <c r="R1056" s="421"/>
      <c r="S1056" s="108">
        <f t="shared" si="120"/>
        <v>0</v>
      </c>
      <c r="T1056" s="341">
        <f>IF(ISBLANK($B1056),0,VLOOKUP($B1056,Listen!$A$2:$C$45,2,FALSE))</f>
        <v>0</v>
      </c>
      <c r="U1056" s="341">
        <f>IF(ISBLANK($B1056),0,VLOOKUP($B1056,Listen!$A$2:$C$45,3,FALSE))</f>
        <v>0</v>
      </c>
      <c r="V1056" s="342">
        <f t="shared" si="122"/>
        <v>0</v>
      </c>
      <c r="W1056" s="342">
        <f t="shared" si="123"/>
        <v>0</v>
      </c>
      <c r="X1056" s="342">
        <f t="shared" si="123"/>
        <v>0</v>
      </c>
      <c r="Y1056" s="342">
        <f t="shared" si="123"/>
        <v>0</v>
      </c>
      <c r="Z1056" s="342">
        <f t="shared" si="123"/>
        <v>0</v>
      </c>
      <c r="AA1056" s="342">
        <f t="shared" si="123"/>
        <v>0</v>
      </c>
      <c r="AB1056" s="342">
        <f t="shared" si="123"/>
        <v>0</v>
      </c>
      <c r="AC1056" s="109">
        <f t="shared" si="121"/>
        <v>0</v>
      </c>
      <c r="AD1056" s="109">
        <f>IF(C1056=A_Stammdaten!$B$12,E_SAV!$S1056-E_SAV!$AE1056,HLOOKUP(A_Stammdaten!$B$12-1,$AF$4:$AL$4004,ROW(C1056)-3,FALSE)-$AE1056)</f>
        <v>0</v>
      </c>
      <c r="AE1056" s="109">
        <f>HLOOKUP(A_Stammdaten!$B$12,$AF$4:$AL$4004,ROW(C1056)-3,FALSE)</f>
        <v>0</v>
      </c>
      <c r="AF1056" s="109">
        <f t="shared" si="119"/>
        <v>0</v>
      </c>
      <c r="AG1056" s="109">
        <f t="shared" si="118"/>
        <v>0</v>
      </c>
      <c r="AH1056" s="109">
        <f t="shared" si="118"/>
        <v>0</v>
      </c>
      <c r="AI1056" s="109">
        <f t="shared" si="118"/>
        <v>0</v>
      </c>
      <c r="AJ1056" s="109">
        <f t="shared" si="117"/>
        <v>0</v>
      </c>
      <c r="AK1056" s="109">
        <f t="shared" si="117"/>
        <v>0</v>
      </c>
      <c r="AL1056" s="109">
        <f t="shared" si="117"/>
        <v>0</v>
      </c>
    </row>
    <row r="1057" spans="1:38" x14ac:dyDescent="0.3">
      <c r="A1057" s="421"/>
      <c r="B1057" s="421"/>
      <c r="C1057" s="422"/>
      <c r="D1057" s="423"/>
      <c r="E1057" s="421"/>
      <c r="F1057" s="421"/>
      <c r="G1057" s="421"/>
      <c r="H1057" s="421"/>
      <c r="I1057" s="421"/>
      <c r="J1057" s="421"/>
      <c r="K1057" s="421"/>
      <c r="L1057" s="421"/>
      <c r="M1057" s="423"/>
      <c r="N1057" s="340">
        <f>IF(C1057&gt;A_Stammdaten!$B$12,0,SUM(E1057,F1057,H1057,J1057:K1057)-SUM(G1057,I1057,L1057:M1057))</f>
        <v>0</v>
      </c>
      <c r="O1057" s="421"/>
      <c r="P1057" s="421"/>
      <c r="Q1057" s="421"/>
      <c r="R1057" s="421"/>
      <c r="S1057" s="108">
        <f t="shared" si="120"/>
        <v>0</v>
      </c>
      <c r="T1057" s="341">
        <f>IF(ISBLANK($B1057),0,VLOOKUP($B1057,Listen!$A$2:$C$45,2,FALSE))</f>
        <v>0</v>
      </c>
      <c r="U1057" s="341">
        <f>IF(ISBLANK($B1057),0,VLOOKUP($B1057,Listen!$A$2:$C$45,3,FALSE))</f>
        <v>0</v>
      </c>
      <c r="V1057" s="342">
        <f t="shared" si="122"/>
        <v>0</v>
      </c>
      <c r="W1057" s="342">
        <f t="shared" si="123"/>
        <v>0</v>
      </c>
      <c r="X1057" s="342">
        <f t="shared" si="123"/>
        <v>0</v>
      </c>
      <c r="Y1057" s="342">
        <f t="shared" si="123"/>
        <v>0</v>
      </c>
      <c r="Z1057" s="342">
        <f t="shared" si="123"/>
        <v>0</v>
      </c>
      <c r="AA1057" s="342">
        <f t="shared" si="123"/>
        <v>0</v>
      </c>
      <c r="AB1057" s="342">
        <f t="shared" si="123"/>
        <v>0</v>
      </c>
      <c r="AC1057" s="109">
        <f t="shared" si="121"/>
        <v>0</v>
      </c>
      <c r="AD1057" s="109">
        <f>IF(C1057=A_Stammdaten!$B$12,E_SAV!$S1057-E_SAV!$AE1057,HLOOKUP(A_Stammdaten!$B$12-1,$AF$4:$AL$4004,ROW(C1057)-3,FALSE)-$AE1057)</f>
        <v>0</v>
      </c>
      <c r="AE1057" s="109">
        <f>HLOOKUP(A_Stammdaten!$B$12,$AF$4:$AL$4004,ROW(C1057)-3,FALSE)</f>
        <v>0</v>
      </c>
      <c r="AF1057" s="109">
        <f t="shared" si="119"/>
        <v>0</v>
      </c>
      <c r="AG1057" s="109">
        <f t="shared" si="118"/>
        <v>0</v>
      </c>
      <c r="AH1057" s="109">
        <f t="shared" si="118"/>
        <v>0</v>
      </c>
      <c r="AI1057" s="109">
        <f t="shared" si="118"/>
        <v>0</v>
      </c>
      <c r="AJ1057" s="109">
        <f t="shared" si="117"/>
        <v>0</v>
      </c>
      <c r="AK1057" s="109">
        <f t="shared" si="117"/>
        <v>0</v>
      </c>
      <c r="AL1057" s="109">
        <f t="shared" si="117"/>
        <v>0</v>
      </c>
    </row>
    <row r="1058" spans="1:38" x14ac:dyDescent="0.3">
      <c r="A1058" s="421"/>
      <c r="B1058" s="421"/>
      <c r="C1058" s="422"/>
      <c r="D1058" s="423"/>
      <c r="E1058" s="421"/>
      <c r="F1058" s="421"/>
      <c r="G1058" s="421"/>
      <c r="H1058" s="421"/>
      <c r="I1058" s="421"/>
      <c r="J1058" s="421"/>
      <c r="K1058" s="421"/>
      <c r="L1058" s="421"/>
      <c r="M1058" s="423"/>
      <c r="N1058" s="340">
        <f>IF(C1058&gt;A_Stammdaten!$B$12,0,SUM(E1058,F1058,H1058,J1058:K1058)-SUM(G1058,I1058,L1058:M1058))</f>
        <v>0</v>
      </c>
      <c r="O1058" s="421"/>
      <c r="P1058" s="421"/>
      <c r="Q1058" s="421"/>
      <c r="R1058" s="421"/>
      <c r="S1058" s="108">
        <f t="shared" si="120"/>
        <v>0</v>
      </c>
      <c r="T1058" s="341">
        <f>IF(ISBLANK($B1058),0,VLOOKUP($B1058,Listen!$A$2:$C$45,2,FALSE))</f>
        <v>0</v>
      </c>
      <c r="U1058" s="341">
        <f>IF(ISBLANK($B1058),0,VLOOKUP($B1058,Listen!$A$2:$C$45,3,FALSE))</f>
        <v>0</v>
      </c>
      <c r="V1058" s="342">
        <f t="shared" si="122"/>
        <v>0</v>
      </c>
      <c r="W1058" s="342">
        <f t="shared" si="123"/>
        <v>0</v>
      </c>
      <c r="X1058" s="342">
        <f t="shared" si="123"/>
        <v>0</v>
      </c>
      <c r="Y1058" s="342">
        <f t="shared" si="123"/>
        <v>0</v>
      </c>
      <c r="Z1058" s="342">
        <f t="shared" si="123"/>
        <v>0</v>
      </c>
      <c r="AA1058" s="342">
        <f t="shared" si="123"/>
        <v>0</v>
      </c>
      <c r="AB1058" s="342">
        <f t="shared" si="123"/>
        <v>0</v>
      </c>
      <c r="AC1058" s="109">
        <f t="shared" si="121"/>
        <v>0</v>
      </c>
      <c r="AD1058" s="109">
        <f>IF(C1058=A_Stammdaten!$B$12,E_SAV!$S1058-E_SAV!$AE1058,HLOOKUP(A_Stammdaten!$B$12-1,$AF$4:$AL$4004,ROW(C1058)-3,FALSE)-$AE1058)</f>
        <v>0</v>
      </c>
      <c r="AE1058" s="109">
        <f>HLOOKUP(A_Stammdaten!$B$12,$AF$4:$AL$4004,ROW(C1058)-3,FALSE)</f>
        <v>0</v>
      </c>
      <c r="AF1058" s="109">
        <f t="shared" si="119"/>
        <v>0</v>
      </c>
      <c r="AG1058" s="109">
        <f t="shared" si="118"/>
        <v>0</v>
      </c>
      <c r="AH1058" s="109">
        <f t="shared" si="118"/>
        <v>0</v>
      </c>
      <c r="AI1058" s="109">
        <f t="shared" si="118"/>
        <v>0</v>
      </c>
      <c r="AJ1058" s="109">
        <f t="shared" si="117"/>
        <v>0</v>
      </c>
      <c r="AK1058" s="109">
        <f t="shared" si="117"/>
        <v>0</v>
      </c>
      <c r="AL1058" s="109">
        <f t="shared" si="117"/>
        <v>0</v>
      </c>
    </row>
    <row r="1059" spans="1:38" x14ac:dyDescent="0.3">
      <c r="A1059" s="421"/>
      <c r="B1059" s="421"/>
      <c r="C1059" s="422"/>
      <c r="D1059" s="423"/>
      <c r="E1059" s="421"/>
      <c r="F1059" s="421"/>
      <c r="G1059" s="421"/>
      <c r="H1059" s="421"/>
      <c r="I1059" s="421"/>
      <c r="J1059" s="421"/>
      <c r="K1059" s="421"/>
      <c r="L1059" s="421"/>
      <c r="M1059" s="423"/>
      <c r="N1059" s="340">
        <f>IF(C1059&gt;A_Stammdaten!$B$12,0,SUM(E1059,F1059,H1059,J1059:K1059)-SUM(G1059,I1059,L1059:M1059))</f>
        <v>0</v>
      </c>
      <c r="O1059" s="421"/>
      <c r="P1059" s="421"/>
      <c r="Q1059" s="421"/>
      <c r="R1059" s="421"/>
      <c r="S1059" s="108">
        <f t="shared" si="120"/>
        <v>0</v>
      </c>
      <c r="T1059" s="341">
        <f>IF(ISBLANK($B1059),0,VLOOKUP($B1059,Listen!$A$2:$C$45,2,FALSE))</f>
        <v>0</v>
      </c>
      <c r="U1059" s="341">
        <f>IF(ISBLANK($B1059),0,VLOOKUP($B1059,Listen!$A$2:$C$45,3,FALSE))</f>
        <v>0</v>
      </c>
      <c r="V1059" s="342">
        <f t="shared" si="122"/>
        <v>0</v>
      </c>
      <c r="W1059" s="342">
        <f t="shared" si="123"/>
        <v>0</v>
      </c>
      <c r="X1059" s="342">
        <f t="shared" si="123"/>
        <v>0</v>
      </c>
      <c r="Y1059" s="342">
        <f t="shared" si="123"/>
        <v>0</v>
      </c>
      <c r="Z1059" s="342">
        <f t="shared" si="123"/>
        <v>0</v>
      </c>
      <c r="AA1059" s="342">
        <f t="shared" si="123"/>
        <v>0</v>
      </c>
      <c r="AB1059" s="342">
        <f t="shared" si="123"/>
        <v>0</v>
      </c>
      <c r="AC1059" s="109">
        <f t="shared" si="121"/>
        <v>0</v>
      </c>
      <c r="AD1059" s="109">
        <f>IF(C1059=A_Stammdaten!$B$12,E_SAV!$S1059-E_SAV!$AE1059,HLOOKUP(A_Stammdaten!$B$12-1,$AF$4:$AL$4004,ROW(C1059)-3,FALSE)-$AE1059)</f>
        <v>0</v>
      </c>
      <c r="AE1059" s="109">
        <f>HLOOKUP(A_Stammdaten!$B$12,$AF$4:$AL$4004,ROW(C1059)-3,FALSE)</f>
        <v>0</v>
      </c>
      <c r="AF1059" s="109">
        <f t="shared" si="119"/>
        <v>0</v>
      </c>
      <c r="AG1059" s="109">
        <f t="shared" si="118"/>
        <v>0</v>
      </c>
      <c r="AH1059" s="109">
        <f t="shared" si="118"/>
        <v>0</v>
      </c>
      <c r="AI1059" s="109">
        <f t="shared" si="118"/>
        <v>0</v>
      </c>
      <c r="AJ1059" s="109">
        <f t="shared" si="117"/>
        <v>0</v>
      </c>
      <c r="AK1059" s="109">
        <f t="shared" si="117"/>
        <v>0</v>
      </c>
      <c r="AL1059" s="109">
        <f t="shared" si="117"/>
        <v>0</v>
      </c>
    </row>
    <row r="1060" spans="1:38" x14ac:dyDescent="0.3">
      <c r="A1060" s="421"/>
      <c r="B1060" s="421"/>
      <c r="C1060" s="422"/>
      <c r="D1060" s="423"/>
      <c r="E1060" s="421"/>
      <c r="F1060" s="421"/>
      <c r="G1060" s="421"/>
      <c r="H1060" s="421"/>
      <c r="I1060" s="421"/>
      <c r="J1060" s="421"/>
      <c r="K1060" s="421"/>
      <c r="L1060" s="421"/>
      <c r="M1060" s="423"/>
      <c r="N1060" s="340">
        <f>IF(C1060&gt;A_Stammdaten!$B$12,0,SUM(E1060,F1060,H1060,J1060:K1060)-SUM(G1060,I1060,L1060:M1060))</f>
        <v>0</v>
      </c>
      <c r="O1060" s="421"/>
      <c r="P1060" s="421"/>
      <c r="Q1060" s="421"/>
      <c r="R1060" s="421"/>
      <c r="S1060" s="108">
        <f t="shared" si="120"/>
        <v>0</v>
      </c>
      <c r="T1060" s="341">
        <f>IF(ISBLANK($B1060),0,VLOOKUP($B1060,Listen!$A$2:$C$45,2,FALSE))</f>
        <v>0</v>
      </c>
      <c r="U1060" s="341">
        <f>IF(ISBLANK($B1060),0,VLOOKUP($B1060,Listen!$A$2:$C$45,3,FALSE))</f>
        <v>0</v>
      </c>
      <c r="V1060" s="342">
        <f t="shared" si="122"/>
        <v>0</v>
      </c>
      <c r="W1060" s="342">
        <f t="shared" si="123"/>
        <v>0</v>
      </c>
      <c r="X1060" s="342">
        <f t="shared" si="123"/>
        <v>0</v>
      </c>
      <c r="Y1060" s="342">
        <f t="shared" si="123"/>
        <v>0</v>
      </c>
      <c r="Z1060" s="342">
        <f t="shared" si="123"/>
        <v>0</v>
      </c>
      <c r="AA1060" s="342">
        <f t="shared" si="123"/>
        <v>0</v>
      </c>
      <c r="AB1060" s="342">
        <f t="shared" si="123"/>
        <v>0</v>
      </c>
      <c r="AC1060" s="109">
        <f t="shared" si="121"/>
        <v>0</v>
      </c>
      <c r="AD1060" s="109">
        <f>IF(C1060=A_Stammdaten!$B$12,E_SAV!$S1060-E_SAV!$AE1060,HLOOKUP(A_Stammdaten!$B$12-1,$AF$4:$AL$4004,ROW(C1060)-3,FALSE)-$AE1060)</f>
        <v>0</v>
      </c>
      <c r="AE1060" s="109">
        <f>HLOOKUP(A_Stammdaten!$B$12,$AF$4:$AL$4004,ROW(C1060)-3,FALSE)</f>
        <v>0</v>
      </c>
      <c r="AF1060" s="109">
        <f t="shared" si="119"/>
        <v>0</v>
      </c>
      <c r="AG1060" s="109">
        <f t="shared" si="118"/>
        <v>0</v>
      </c>
      <c r="AH1060" s="109">
        <f t="shared" si="118"/>
        <v>0</v>
      </c>
      <c r="AI1060" s="109">
        <f t="shared" si="118"/>
        <v>0</v>
      </c>
      <c r="AJ1060" s="109">
        <f t="shared" si="117"/>
        <v>0</v>
      </c>
      <c r="AK1060" s="109">
        <f t="shared" si="117"/>
        <v>0</v>
      </c>
      <c r="AL1060" s="109">
        <f t="shared" si="117"/>
        <v>0</v>
      </c>
    </row>
    <row r="1061" spans="1:38" x14ac:dyDescent="0.3">
      <c r="A1061" s="421"/>
      <c r="B1061" s="421"/>
      <c r="C1061" s="422"/>
      <c r="D1061" s="423"/>
      <c r="E1061" s="421"/>
      <c r="F1061" s="421"/>
      <c r="G1061" s="421"/>
      <c r="H1061" s="421"/>
      <c r="I1061" s="421"/>
      <c r="J1061" s="421"/>
      <c r="K1061" s="421"/>
      <c r="L1061" s="421"/>
      <c r="M1061" s="423"/>
      <c r="N1061" s="340">
        <f>IF(C1061&gt;A_Stammdaten!$B$12,0,SUM(E1061,F1061,H1061,J1061:K1061)-SUM(G1061,I1061,L1061:M1061))</f>
        <v>0</v>
      </c>
      <c r="O1061" s="421"/>
      <c r="P1061" s="421"/>
      <c r="Q1061" s="421"/>
      <c r="R1061" s="421"/>
      <c r="S1061" s="108">
        <f t="shared" si="120"/>
        <v>0</v>
      </c>
      <c r="T1061" s="341">
        <f>IF(ISBLANK($B1061),0,VLOOKUP($B1061,Listen!$A$2:$C$45,2,FALSE))</f>
        <v>0</v>
      </c>
      <c r="U1061" s="341">
        <f>IF(ISBLANK($B1061),0,VLOOKUP($B1061,Listen!$A$2:$C$45,3,FALSE))</f>
        <v>0</v>
      </c>
      <c r="V1061" s="342">
        <f t="shared" si="122"/>
        <v>0</v>
      </c>
      <c r="W1061" s="342">
        <f t="shared" si="123"/>
        <v>0</v>
      </c>
      <c r="X1061" s="342">
        <f t="shared" si="123"/>
        <v>0</v>
      </c>
      <c r="Y1061" s="342">
        <f t="shared" si="123"/>
        <v>0</v>
      </c>
      <c r="Z1061" s="342">
        <f t="shared" si="123"/>
        <v>0</v>
      </c>
      <c r="AA1061" s="342">
        <f t="shared" si="123"/>
        <v>0</v>
      </c>
      <c r="AB1061" s="342">
        <f t="shared" si="123"/>
        <v>0</v>
      </c>
      <c r="AC1061" s="109">
        <f t="shared" si="121"/>
        <v>0</v>
      </c>
      <c r="AD1061" s="109">
        <f>IF(C1061=A_Stammdaten!$B$12,E_SAV!$S1061-E_SAV!$AE1061,HLOOKUP(A_Stammdaten!$B$12-1,$AF$4:$AL$4004,ROW(C1061)-3,FALSE)-$AE1061)</f>
        <v>0</v>
      </c>
      <c r="AE1061" s="109">
        <f>HLOOKUP(A_Stammdaten!$B$12,$AF$4:$AL$4004,ROW(C1061)-3,FALSE)</f>
        <v>0</v>
      </c>
      <c r="AF1061" s="109">
        <f t="shared" si="119"/>
        <v>0</v>
      </c>
      <c r="AG1061" s="109">
        <f t="shared" si="118"/>
        <v>0</v>
      </c>
      <c r="AH1061" s="109">
        <f t="shared" si="118"/>
        <v>0</v>
      </c>
      <c r="AI1061" s="109">
        <f t="shared" si="118"/>
        <v>0</v>
      </c>
      <c r="AJ1061" s="109">
        <f t="shared" si="117"/>
        <v>0</v>
      </c>
      <c r="AK1061" s="109">
        <f t="shared" si="117"/>
        <v>0</v>
      </c>
      <c r="AL1061" s="109">
        <f t="shared" si="117"/>
        <v>0</v>
      </c>
    </row>
    <row r="1062" spans="1:38" x14ac:dyDescent="0.3">
      <c r="A1062" s="421"/>
      <c r="B1062" s="421"/>
      <c r="C1062" s="422"/>
      <c r="D1062" s="423"/>
      <c r="E1062" s="421"/>
      <c r="F1062" s="421"/>
      <c r="G1062" s="421"/>
      <c r="H1062" s="421"/>
      <c r="I1062" s="421"/>
      <c r="J1062" s="421"/>
      <c r="K1062" s="421"/>
      <c r="L1062" s="421"/>
      <c r="M1062" s="423"/>
      <c r="N1062" s="340">
        <f>IF(C1062&gt;A_Stammdaten!$B$12,0,SUM(E1062,F1062,H1062,J1062:K1062)-SUM(G1062,I1062,L1062:M1062))</f>
        <v>0</v>
      </c>
      <c r="O1062" s="421"/>
      <c r="P1062" s="421"/>
      <c r="Q1062" s="421"/>
      <c r="R1062" s="421"/>
      <c r="S1062" s="108">
        <f t="shared" si="120"/>
        <v>0</v>
      </c>
      <c r="T1062" s="341">
        <f>IF(ISBLANK($B1062),0,VLOOKUP($B1062,Listen!$A$2:$C$45,2,FALSE))</f>
        <v>0</v>
      </c>
      <c r="U1062" s="341">
        <f>IF(ISBLANK($B1062),0,VLOOKUP($B1062,Listen!$A$2:$C$45,3,FALSE))</f>
        <v>0</v>
      </c>
      <c r="V1062" s="342">
        <f t="shared" si="122"/>
        <v>0</v>
      </c>
      <c r="W1062" s="342">
        <f t="shared" si="123"/>
        <v>0</v>
      </c>
      <c r="X1062" s="342">
        <f t="shared" si="123"/>
        <v>0</v>
      </c>
      <c r="Y1062" s="342">
        <f t="shared" si="123"/>
        <v>0</v>
      </c>
      <c r="Z1062" s="342">
        <f t="shared" si="123"/>
        <v>0</v>
      </c>
      <c r="AA1062" s="342">
        <f t="shared" si="123"/>
        <v>0</v>
      </c>
      <c r="AB1062" s="342">
        <f t="shared" si="123"/>
        <v>0</v>
      </c>
      <c r="AC1062" s="109">
        <f t="shared" si="121"/>
        <v>0</v>
      </c>
      <c r="AD1062" s="109">
        <f>IF(C1062=A_Stammdaten!$B$12,E_SAV!$S1062-E_SAV!$AE1062,HLOOKUP(A_Stammdaten!$B$12-1,$AF$4:$AL$4004,ROW(C1062)-3,FALSE)-$AE1062)</f>
        <v>0</v>
      </c>
      <c r="AE1062" s="109">
        <f>HLOOKUP(A_Stammdaten!$B$12,$AF$4:$AL$4004,ROW(C1062)-3,FALSE)</f>
        <v>0</v>
      </c>
      <c r="AF1062" s="109">
        <f t="shared" si="119"/>
        <v>0</v>
      </c>
      <c r="AG1062" s="109">
        <f t="shared" si="118"/>
        <v>0</v>
      </c>
      <c r="AH1062" s="109">
        <f t="shared" si="118"/>
        <v>0</v>
      </c>
      <c r="AI1062" s="109">
        <f t="shared" si="118"/>
        <v>0</v>
      </c>
      <c r="AJ1062" s="109">
        <f t="shared" si="117"/>
        <v>0</v>
      </c>
      <c r="AK1062" s="109">
        <f t="shared" si="117"/>
        <v>0</v>
      </c>
      <c r="AL1062" s="109">
        <f t="shared" si="117"/>
        <v>0</v>
      </c>
    </row>
    <row r="1063" spans="1:38" x14ac:dyDescent="0.3">
      <c r="A1063" s="421"/>
      <c r="B1063" s="421"/>
      <c r="C1063" s="422"/>
      <c r="D1063" s="423"/>
      <c r="E1063" s="421"/>
      <c r="F1063" s="421"/>
      <c r="G1063" s="421"/>
      <c r="H1063" s="421"/>
      <c r="I1063" s="421"/>
      <c r="J1063" s="421"/>
      <c r="K1063" s="421"/>
      <c r="L1063" s="421"/>
      <c r="M1063" s="423"/>
      <c r="N1063" s="340">
        <f>IF(C1063&gt;A_Stammdaten!$B$12,0,SUM(E1063,F1063,H1063,J1063:K1063)-SUM(G1063,I1063,L1063:M1063))</f>
        <v>0</v>
      </c>
      <c r="O1063" s="421"/>
      <c r="P1063" s="421"/>
      <c r="Q1063" s="421"/>
      <c r="R1063" s="421"/>
      <c r="S1063" s="108">
        <f t="shared" si="120"/>
        <v>0</v>
      </c>
      <c r="T1063" s="341">
        <f>IF(ISBLANK($B1063),0,VLOOKUP($B1063,Listen!$A$2:$C$45,2,FALSE))</f>
        <v>0</v>
      </c>
      <c r="U1063" s="341">
        <f>IF(ISBLANK($B1063),0,VLOOKUP($B1063,Listen!$A$2:$C$45,3,FALSE))</f>
        <v>0</v>
      </c>
      <c r="V1063" s="342">
        <f t="shared" si="122"/>
        <v>0</v>
      </c>
      <c r="W1063" s="342">
        <f t="shared" si="123"/>
        <v>0</v>
      </c>
      <c r="X1063" s="342">
        <f t="shared" si="123"/>
        <v>0</v>
      </c>
      <c r="Y1063" s="342">
        <f t="shared" si="123"/>
        <v>0</v>
      </c>
      <c r="Z1063" s="342">
        <f t="shared" si="123"/>
        <v>0</v>
      </c>
      <c r="AA1063" s="342">
        <f t="shared" si="123"/>
        <v>0</v>
      </c>
      <c r="AB1063" s="342">
        <f t="shared" si="123"/>
        <v>0</v>
      </c>
      <c r="AC1063" s="109">
        <f t="shared" si="121"/>
        <v>0</v>
      </c>
      <c r="AD1063" s="109">
        <f>IF(C1063=A_Stammdaten!$B$12,E_SAV!$S1063-E_SAV!$AE1063,HLOOKUP(A_Stammdaten!$B$12-1,$AF$4:$AL$4004,ROW(C1063)-3,FALSE)-$AE1063)</f>
        <v>0</v>
      </c>
      <c r="AE1063" s="109">
        <f>HLOOKUP(A_Stammdaten!$B$12,$AF$4:$AL$4004,ROW(C1063)-3,FALSE)</f>
        <v>0</v>
      </c>
      <c r="AF1063" s="109">
        <f t="shared" si="119"/>
        <v>0</v>
      </c>
      <c r="AG1063" s="109">
        <f t="shared" si="118"/>
        <v>0</v>
      </c>
      <c r="AH1063" s="109">
        <f t="shared" si="118"/>
        <v>0</v>
      </c>
      <c r="AI1063" s="109">
        <f t="shared" si="118"/>
        <v>0</v>
      </c>
      <c r="AJ1063" s="109">
        <f t="shared" si="117"/>
        <v>0</v>
      </c>
      <c r="AK1063" s="109">
        <f t="shared" si="117"/>
        <v>0</v>
      </c>
      <c r="AL1063" s="109">
        <f t="shared" si="117"/>
        <v>0</v>
      </c>
    </row>
    <row r="1064" spans="1:38" x14ac:dyDescent="0.3">
      <c r="A1064" s="421"/>
      <c r="B1064" s="421"/>
      <c r="C1064" s="422"/>
      <c r="D1064" s="423"/>
      <c r="E1064" s="421"/>
      <c r="F1064" s="421"/>
      <c r="G1064" s="421"/>
      <c r="H1064" s="421"/>
      <c r="I1064" s="421"/>
      <c r="J1064" s="421"/>
      <c r="K1064" s="421"/>
      <c r="L1064" s="421"/>
      <c r="M1064" s="423"/>
      <c r="N1064" s="340">
        <f>IF(C1064&gt;A_Stammdaten!$B$12,0,SUM(E1064,F1064,H1064,J1064:K1064)-SUM(G1064,I1064,L1064:M1064))</f>
        <v>0</v>
      </c>
      <c r="O1064" s="421"/>
      <c r="P1064" s="421"/>
      <c r="Q1064" s="421"/>
      <c r="R1064" s="421"/>
      <c r="S1064" s="108">
        <f t="shared" si="120"/>
        <v>0</v>
      </c>
      <c r="T1064" s="341">
        <f>IF(ISBLANK($B1064),0,VLOOKUP($B1064,Listen!$A$2:$C$45,2,FALSE))</f>
        <v>0</v>
      </c>
      <c r="U1064" s="341">
        <f>IF(ISBLANK($B1064),0,VLOOKUP($B1064,Listen!$A$2:$C$45,3,FALSE))</f>
        <v>0</v>
      </c>
      <c r="V1064" s="342">
        <f t="shared" si="122"/>
        <v>0</v>
      </c>
      <c r="W1064" s="342">
        <f t="shared" si="123"/>
        <v>0</v>
      </c>
      <c r="X1064" s="342">
        <f t="shared" si="123"/>
        <v>0</v>
      </c>
      <c r="Y1064" s="342">
        <f t="shared" si="123"/>
        <v>0</v>
      </c>
      <c r="Z1064" s="342">
        <f t="shared" si="123"/>
        <v>0</v>
      </c>
      <c r="AA1064" s="342">
        <f t="shared" si="123"/>
        <v>0</v>
      </c>
      <c r="AB1064" s="342">
        <f t="shared" si="123"/>
        <v>0</v>
      </c>
      <c r="AC1064" s="109">
        <f t="shared" si="121"/>
        <v>0</v>
      </c>
      <c r="AD1064" s="109">
        <f>IF(C1064=A_Stammdaten!$B$12,E_SAV!$S1064-E_SAV!$AE1064,HLOOKUP(A_Stammdaten!$B$12-1,$AF$4:$AL$4004,ROW(C1064)-3,FALSE)-$AE1064)</f>
        <v>0</v>
      </c>
      <c r="AE1064" s="109">
        <f>HLOOKUP(A_Stammdaten!$B$12,$AF$4:$AL$4004,ROW(C1064)-3,FALSE)</f>
        <v>0</v>
      </c>
      <c r="AF1064" s="109">
        <f t="shared" si="119"/>
        <v>0</v>
      </c>
      <c r="AG1064" s="109">
        <f t="shared" si="118"/>
        <v>0</v>
      </c>
      <c r="AH1064" s="109">
        <f t="shared" si="118"/>
        <v>0</v>
      </c>
      <c r="AI1064" s="109">
        <f t="shared" si="118"/>
        <v>0</v>
      </c>
      <c r="AJ1064" s="109">
        <f t="shared" si="117"/>
        <v>0</v>
      </c>
      <c r="AK1064" s="109">
        <f t="shared" si="117"/>
        <v>0</v>
      </c>
      <c r="AL1064" s="109">
        <f t="shared" si="117"/>
        <v>0</v>
      </c>
    </row>
    <row r="1065" spans="1:38" x14ac:dyDescent="0.3">
      <c r="A1065" s="421"/>
      <c r="B1065" s="421"/>
      <c r="C1065" s="422"/>
      <c r="D1065" s="423"/>
      <c r="E1065" s="421"/>
      <c r="F1065" s="421"/>
      <c r="G1065" s="421"/>
      <c r="H1065" s="421"/>
      <c r="I1065" s="421"/>
      <c r="J1065" s="421"/>
      <c r="K1065" s="421"/>
      <c r="L1065" s="421"/>
      <c r="M1065" s="423"/>
      <c r="N1065" s="340">
        <f>IF(C1065&gt;A_Stammdaten!$B$12,0,SUM(E1065,F1065,H1065,J1065:K1065)-SUM(G1065,I1065,L1065:M1065))</f>
        <v>0</v>
      </c>
      <c r="O1065" s="421"/>
      <c r="P1065" s="421"/>
      <c r="Q1065" s="421"/>
      <c r="R1065" s="421"/>
      <c r="S1065" s="108">
        <f t="shared" si="120"/>
        <v>0</v>
      </c>
      <c r="T1065" s="341">
        <f>IF(ISBLANK($B1065),0,VLOOKUP($B1065,Listen!$A$2:$C$45,2,FALSE))</f>
        <v>0</v>
      </c>
      <c r="U1065" s="341">
        <f>IF(ISBLANK($B1065),0,VLOOKUP($B1065,Listen!$A$2:$C$45,3,FALSE))</f>
        <v>0</v>
      </c>
      <c r="V1065" s="342">
        <f t="shared" si="122"/>
        <v>0</v>
      </c>
      <c r="W1065" s="342">
        <f t="shared" si="123"/>
        <v>0</v>
      </c>
      <c r="X1065" s="342">
        <f t="shared" si="123"/>
        <v>0</v>
      </c>
      <c r="Y1065" s="342">
        <f t="shared" si="123"/>
        <v>0</v>
      </c>
      <c r="Z1065" s="342">
        <f t="shared" si="123"/>
        <v>0</v>
      </c>
      <c r="AA1065" s="342">
        <f t="shared" si="123"/>
        <v>0</v>
      </c>
      <c r="AB1065" s="342">
        <f t="shared" si="123"/>
        <v>0</v>
      </c>
      <c r="AC1065" s="109">
        <f t="shared" si="121"/>
        <v>0</v>
      </c>
      <c r="AD1065" s="109">
        <f>IF(C1065=A_Stammdaten!$B$12,E_SAV!$S1065-E_SAV!$AE1065,HLOOKUP(A_Stammdaten!$B$12-1,$AF$4:$AL$4004,ROW(C1065)-3,FALSE)-$AE1065)</f>
        <v>0</v>
      </c>
      <c r="AE1065" s="109">
        <f>HLOOKUP(A_Stammdaten!$B$12,$AF$4:$AL$4004,ROW(C1065)-3,FALSE)</f>
        <v>0</v>
      </c>
      <c r="AF1065" s="109">
        <f t="shared" si="119"/>
        <v>0</v>
      </c>
      <c r="AG1065" s="109">
        <f t="shared" si="118"/>
        <v>0</v>
      </c>
      <c r="AH1065" s="109">
        <f t="shared" si="118"/>
        <v>0</v>
      </c>
      <c r="AI1065" s="109">
        <f t="shared" si="118"/>
        <v>0</v>
      </c>
      <c r="AJ1065" s="109">
        <f t="shared" si="117"/>
        <v>0</v>
      </c>
      <c r="AK1065" s="109">
        <f t="shared" si="117"/>
        <v>0</v>
      </c>
      <c r="AL1065" s="109">
        <f t="shared" si="117"/>
        <v>0</v>
      </c>
    </row>
    <row r="1066" spans="1:38" x14ac:dyDescent="0.3">
      <c r="A1066" s="421"/>
      <c r="B1066" s="421"/>
      <c r="C1066" s="422"/>
      <c r="D1066" s="423"/>
      <c r="E1066" s="421"/>
      <c r="F1066" s="421"/>
      <c r="G1066" s="421"/>
      <c r="H1066" s="421"/>
      <c r="I1066" s="421"/>
      <c r="J1066" s="421"/>
      <c r="K1066" s="421"/>
      <c r="L1066" s="421"/>
      <c r="M1066" s="423"/>
      <c r="N1066" s="340">
        <f>IF(C1066&gt;A_Stammdaten!$B$12,0,SUM(E1066,F1066,H1066,J1066:K1066)-SUM(G1066,I1066,L1066:M1066))</f>
        <v>0</v>
      </c>
      <c r="O1066" s="421"/>
      <c r="P1066" s="421"/>
      <c r="Q1066" s="421"/>
      <c r="R1066" s="421"/>
      <c r="S1066" s="108">
        <f t="shared" si="120"/>
        <v>0</v>
      </c>
      <c r="T1066" s="341">
        <f>IF(ISBLANK($B1066),0,VLOOKUP($B1066,Listen!$A$2:$C$45,2,FALSE))</f>
        <v>0</v>
      </c>
      <c r="U1066" s="341">
        <f>IF(ISBLANK($B1066),0,VLOOKUP($B1066,Listen!$A$2:$C$45,3,FALSE))</f>
        <v>0</v>
      </c>
      <c r="V1066" s="342">
        <f t="shared" si="122"/>
        <v>0</v>
      </c>
      <c r="W1066" s="342">
        <f t="shared" si="123"/>
        <v>0</v>
      </c>
      <c r="X1066" s="342">
        <f t="shared" si="123"/>
        <v>0</v>
      </c>
      <c r="Y1066" s="342">
        <f t="shared" si="123"/>
        <v>0</v>
      </c>
      <c r="Z1066" s="342">
        <f t="shared" si="123"/>
        <v>0</v>
      </c>
      <c r="AA1066" s="342">
        <f t="shared" si="123"/>
        <v>0</v>
      </c>
      <c r="AB1066" s="342">
        <f t="shared" si="123"/>
        <v>0</v>
      </c>
      <c r="AC1066" s="109">
        <f t="shared" si="121"/>
        <v>0</v>
      </c>
      <c r="AD1066" s="109">
        <f>IF(C1066=A_Stammdaten!$B$12,E_SAV!$S1066-E_SAV!$AE1066,HLOOKUP(A_Stammdaten!$B$12-1,$AF$4:$AL$4004,ROW(C1066)-3,FALSE)-$AE1066)</f>
        <v>0</v>
      </c>
      <c r="AE1066" s="109">
        <f>HLOOKUP(A_Stammdaten!$B$12,$AF$4:$AL$4004,ROW(C1066)-3,FALSE)</f>
        <v>0</v>
      </c>
      <c r="AF1066" s="109">
        <f t="shared" si="119"/>
        <v>0</v>
      </c>
      <c r="AG1066" s="109">
        <f t="shared" si="118"/>
        <v>0</v>
      </c>
      <c r="AH1066" s="109">
        <f t="shared" si="118"/>
        <v>0</v>
      </c>
      <c r="AI1066" s="109">
        <f t="shared" si="118"/>
        <v>0</v>
      </c>
      <c r="AJ1066" s="109">
        <f t="shared" si="117"/>
        <v>0</v>
      </c>
      <c r="AK1066" s="109">
        <f t="shared" si="117"/>
        <v>0</v>
      </c>
      <c r="AL1066" s="109">
        <f t="shared" si="117"/>
        <v>0</v>
      </c>
    </row>
    <row r="1067" spans="1:38" x14ac:dyDescent="0.3">
      <c r="A1067" s="421"/>
      <c r="B1067" s="421"/>
      <c r="C1067" s="422"/>
      <c r="D1067" s="423"/>
      <c r="E1067" s="421"/>
      <c r="F1067" s="421"/>
      <c r="G1067" s="421"/>
      <c r="H1067" s="421"/>
      <c r="I1067" s="421"/>
      <c r="J1067" s="421"/>
      <c r="K1067" s="421"/>
      <c r="L1067" s="421"/>
      <c r="M1067" s="423"/>
      <c r="N1067" s="340">
        <f>IF(C1067&gt;A_Stammdaten!$B$12,0,SUM(E1067,F1067,H1067,J1067:K1067)-SUM(G1067,I1067,L1067:M1067))</f>
        <v>0</v>
      </c>
      <c r="O1067" s="421"/>
      <c r="P1067" s="421"/>
      <c r="Q1067" s="421"/>
      <c r="R1067" s="421"/>
      <c r="S1067" s="108">
        <f t="shared" si="120"/>
        <v>0</v>
      </c>
      <c r="T1067" s="341">
        <f>IF(ISBLANK($B1067),0,VLOOKUP($B1067,Listen!$A$2:$C$45,2,FALSE))</f>
        <v>0</v>
      </c>
      <c r="U1067" s="341">
        <f>IF(ISBLANK($B1067),0,VLOOKUP($B1067,Listen!$A$2:$C$45,3,FALSE))</f>
        <v>0</v>
      </c>
      <c r="V1067" s="342">
        <f t="shared" si="122"/>
        <v>0</v>
      </c>
      <c r="W1067" s="342">
        <f t="shared" si="123"/>
        <v>0</v>
      </c>
      <c r="X1067" s="342">
        <f t="shared" si="123"/>
        <v>0</v>
      </c>
      <c r="Y1067" s="342">
        <f t="shared" si="123"/>
        <v>0</v>
      </c>
      <c r="Z1067" s="342">
        <f t="shared" si="123"/>
        <v>0</v>
      </c>
      <c r="AA1067" s="342">
        <f t="shared" si="123"/>
        <v>0</v>
      </c>
      <c r="AB1067" s="342">
        <f t="shared" si="123"/>
        <v>0</v>
      </c>
      <c r="AC1067" s="109">
        <f t="shared" si="121"/>
        <v>0</v>
      </c>
      <c r="AD1067" s="109">
        <f>IF(C1067=A_Stammdaten!$B$12,E_SAV!$S1067-E_SAV!$AE1067,HLOOKUP(A_Stammdaten!$B$12-1,$AF$4:$AL$4004,ROW(C1067)-3,FALSE)-$AE1067)</f>
        <v>0</v>
      </c>
      <c r="AE1067" s="109">
        <f>HLOOKUP(A_Stammdaten!$B$12,$AF$4:$AL$4004,ROW(C1067)-3,FALSE)</f>
        <v>0</v>
      </c>
      <c r="AF1067" s="109">
        <f t="shared" si="119"/>
        <v>0</v>
      </c>
      <c r="AG1067" s="109">
        <f t="shared" si="118"/>
        <v>0</v>
      </c>
      <c r="AH1067" s="109">
        <f t="shared" si="118"/>
        <v>0</v>
      </c>
      <c r="AI1067" s="109">
        <f t="shared" si="118"/>
        <v>0</v>
      </c>
      <c r="AJ1067" s="109">
        <f t="shared" si="117"/>
        <v>0</v>
      </c>
      <c r="AK1067" s="109">
        <f t="shared" si="117"/>
        <v>0</v>
      </c>
      <c r="AL1067" s="109">
        <f t="shared" si="117"/>
        <v>0</v>
      </c>
    </row>
    <row r="1068" spans="1:38" x14ac:dyDescent="0.3">
      <c r="A1068" s="421"/>
      <c r="B1068" s="421"/>
      <c r="C1068" s="422"/>
      <c r="D1068" s="423"/>
      <c r="E1068" s="421"/>
      <c r="F1068" s="421"/>
      <c r="G1068" s="421"/>
      <c r="H1068" s="421"/>
      <c r="I1068" s="421"/>
      <c r="J1068" s="421"/>
      <c r="K1068" s="421"/>
      <c r="L1068" s="421"/>
      <c r="M1068" s="423"/>
      <c r="N1068" s="340">
        <f>IF(C1068&gt;A_Stammdaten!$B$12,0,SUM(E1068,F1068,H1068,J1068:K1068)-SUM(G1068,I1068,L1068:M1068))</f>
        <v>0</v>
      </c>
      <c r="O1068" s="421"/>
      <c r="P1068" s="421"/>
      <c r="Q1068" s="421"/>
      <c r="R1068" s="421"/>
      <c r="S1068" s="108">
        <f t="shared" si="120"/>
        <v>0</v>
      </c>
      <c r="T1068" s="341">
        <f>IF(ISBLANK($B1068),0,VLOOKUP($B1068,Listen!$A$2:$C$45,2,FALSE))</f>
        <v>0</v>
      </c>
      <c r="U1068" s="341">
        <f>IF(ISBLANK($B1068),0,VLOOKUP($B1068,Listen!$A$2:$C$45,3,FALSE))</f>
        <v>0</v>
      </c>
      <c r="V1068" s="342">
        <f t="shared" si="122"/>
        <v>0</v>
      </c>
      <c r="W1068" s="342">
        <f t="shared" si="123"/>
        <v>0</v>
      </c>
      <c r="X1068" s="342">
        <f t="shared" si="123"/>
        <v>0</v>
      </c>
      <c r="Y1068" s="342">
        <f t="shared" si="123"/>
        <v>0</v>
      </c>
      <c r="Z1068" s="342">
        <f t="shared" si="123"/>
        <v>0</v>
      </c>
      <c r="AA1068" s="342">
        <f t="shared" si="123"/>
        <v>0</v>
      </c>
      <c r="AB1068" s="342">
        <f t="shared" si="123"/>
        <v>0</v>
      </c>
      <c r="AC1068" s="109">
        <f t="shared" si="121"/>
        <v>0</v>
      </c>
      <c r="AD1068" s="109">
        <f>IF(C1068=A_Stammdaten!$B$12,E_SAV!$S1068-E_SAV!$AE1068,HLOOKUP(A_Stammdaten!$B$12-1,$AF$4:$AL$4004,ROW(C1068)-3,FALSE)-$AE1068)</f>
        <v>0</v>
      </c>
      <c r="AE1068" s="109">
        <f>HLOOKUP(A_Stammdaten!$B$12,$AF$4:$AL$4004,ROW(C1068)-3,FALSE)</f>
        <v>0</v>
      </c>
      <c r="AF1068" s="109">
        <f t="shared" si="119"/>
        <v>0</v>
      </c>
      <c r="AG1068" s="109">
        <f t="shared" si="118"/>
        <v>0</v>
      </c>
      <c r="AH1068" s="109">
        <f t="shared" si="118"/>
        <v>0</v>
      </c>
      <c r="AI1068" s="109">
        <f t="shared" si="118"/>
        <v>0</v>
      </c>
      <c r="AJ1068" s="109">
        <f t="shared" si="117"/>
        <v>0</v>
      </c>
      <c r="AK1068" s="109">
        <f t="shared" si="117"/>
        <v>0</v>
      </c>
      <c r="AL1068" s="109">
        <f t="shared" si="117"/>
        <v>0</v>
      </c>
    </row>
    <row r="1069" spans="1:38" x14ac:dyDescent="0.3">
      <c r="A1069" s="421"/>
      <c r="B1069" s="421"/>
      <c r="C1069" s="422"/>
      <c r="D1069" s="423"/>
      <c r="E1069" s="421"/>
      <c r="F1069" s="421"/>
      <c r="G1069" s="421"/>
      <c r="H1069" s="421"/>
      <c r="I1069" s="421"/>
      <c r="J1069" s="421"/>
      <c r="K1069" s="421"/>
      <c r="L1069" s="421"/>
      <c r="M1069" s="423"/>
      <c r="N1069" s="340">
        <f>IF(C1069&gt;A_Stammdaten!$B$12,0,SUM(E1069,F1069,H1069,J1069:K1069)-SUM(G1069,I1069,L1069:M1069))</f>
        <v>0</v>
      </c>
      <c r="O1069" s="421"/>
      <c r="P1069" s="421"/>
      <c r="Q1069" s="421"/>
      <c r="R1069" s="421"/>
      <c r="S1069" s="108">
        <f t="shared" si="120"/>
        <v>0</v>
      </c>
      <c r="T1069" s="341">
        <f>IF(ISBLANK($B1069),0,VLOOKUP($B1069,Listen!$A$2:$C$45,2,FALSE))</f>
        <v>0</v>
      </c>
      <c r="U1069" s="341">
        <f>IF(ISBLANK($B1069),0,VLOOKUP($B1069,Listen!$A$2:$C$45,3,FALSE))</f>
        <v>0</v>
      </c>
      <c r="V1069" s="342">
        <f t="shared" si="122"/>
        <v>0</v>
      </c>
      <c r="W1069" s="342">
        <f t="shared" si="123"/>
        <v>0</v>
      </c>
      <c r="X1069" s="342">
        <f t="shared" si="123"/>
        <v>0</v>
      </c>
      <c r="Y1069" s="342">
        <f t="shared" si="123"/>
        <v>0</v>
      </c>
      <c r="Z1069" s="342">
        <f t="shared" si="123"/>
        <v>0</v>
      </c>
      <c r="AA1069" s="342">
        <f t="shared" si="123"/>
        <v>0</v>
      </c>
      <c r="AB1069" s="342">
        <f t="shared" si="123"/>
        <v>0</v>
      </c>
      <c r="AC1069" s="109">
        <f t="shared" si="121"/>
        <v>0</v>
      </c>
      <c r="AD1069" s="109">
        <f>IF(C1069=A_Stammdaten!$B$12,E_SAV!$S1069-E_SAV!$AE1069,HLOOKUP(A_Stammdaten!$B$12-1,$AF$4:$AL$4004,ROW(C1069)-3,FALSE)-$AE1069)</f>
        <v>0</v>
      </c>
      <c r="AE1069" s="109">
        <f>HLOOKUP(A_Stammdaten!$B$12,$AF$4:$AL$4004,ROW(C1069)-3,FALSE)</f>
        <v>0</v>
      </c>
      <c r="AF1069" s="109">
        <f t="shared" si="119"/>
        <v>0</v>
      </c>
      <c r="AG1069" s="109">
        <f t="shared" si="118"/>
        <v>0</v>
      </c>
      <c r="AH1069" s="109">
        <f t="shared" si="118"/>
        <v>0</v>
      </c>
      <c r="AI1069" s="109">
        <f t="shared" si="118"/>
        <v>0</v>
      </c>
      <c r="AJ1069" s="109">
        <f t="shared" si="117"/>
        <v>0</v>
      </c>
      <c r="AK1069" s="109">
        <f t="shared" si="117"/>
        <v>0</v>
      </c>
      <c r="AL1069" s="109">
        <f t="shared" si="117"/>
        <v>0</v>
      </c>
    </row>
    <row r="1070" spans="1:38" x14ac:dyDescent="0.3">
      <c r="A1070" s="421"/>
      <c r="B1070" s="421"/>
      <c r="C1070" s="422"/>
      <c r="D1070" s="423"/>
      <c r="E1070" s="421"/>
      <c r="F1070" s="421"/>
      <c r="G1070" s="421"/>
      <c r="H1070" s="421"/>
      <c r="I1070" s="421"/>
      <c r="J1070" s="421"/>
      <c r="K1070" s="421"/>
      <c r="L1070" s="421"/>
      <c r="M1070" s="423"/>
      <c r="N1070" s="340">
        <f>IF(C1070&gt;A_Stammdaten!$B$12,0,SUM(E1070,F1070,H1070,J1070:K1070)-SUM(G1070,I1070,L1070:M1070))</f>
        <v>0</v>
      </c>
      <c r="O1070" s="421"/>
      <c r="P1070" s="421"/>
      <c r="Q1070" s="421"/>
      <c r="R1070" s="421"/>
      <c r="S1070" s="108">
        <f t="shared" si="120"/>
        <v>0</v>
      </c>
      <c r="T1070" s="341">
        <f>IF(ISBLANK($B1070),0,VLOOKUP($B1070,Listen!$A$2:$C$45,2,FALSE))</f>
        <v>0</v>
      </c>
      <c r="U1070" s="341">
        <f>IF(ISBLANK($B1070),0,VLOOKUP($B1070,Listen!$A$2:$C$45,3,FALSE))</f>
        <v>0</v>
      </c>
      <c r="V1070" s="342">
        <f t="shared" si="122"/>
        <v>0</v>
      </c>
      <c r="W1070" s="342">
        <f t="shared" si="123"/>
        <v>0</v>
      </c>
      <c r="X1070" s="342">
        <f t="shared" si="123"/>
        <v>0</v>
      </c>
      <c r="Y1070" s="342">
        <f t="shared" si="123"/>
        <v>0</v>
      </c>
      <c r="Z1070" s="342">
        <f t="shared" si="123"/>
        <v>0</v>
      </c>
      <c r="AA1070" s="342">
        <f t="shared" si="123"/>
        <v>0</v>
      </c>
      <c r="AB1070" s="342">
        <f t="shared" si="123"/>
        <v>0</v>
      </c>
      <c r="AC1070" s="109">
        <f t="shared" si="121"/>
        <v>0</v>
      </c>
      <c r="AD1070" s="109">
        <f>IF(C1070=A_Stammdaten!$B$12,E_SAV!$S1070-E_SAV!$AE1070,HLOOKUP(A_Stammdaten!$B$12-1,$AF$4:$AL$4004,ROW(C1070)-3,FALSE)-$AE1070)</f>
        <v>0</v>
      </c>
      <c r="AE1070" s="109">
        <f>HLOOKUP(A_Stammdaten!$B$12,$AF$4:$AL$4004,ROW(C1070)-3,FALSE)</f>
        <v>0</v>
      </c>
      <c r="AF1070" s="109">
        <f t="shared" si="119"/>
        <v>0</v>
      </c>
      <c r="AG1070" s="109">
        <f t="shared" si="118"/>
        <v>0</v>
      </c>
      <c r="AH1070" s="109">
        <f t="shared" si="118"/>
        <v>0</v>
      </c>
      <c r="AI1070" s="109">
        <f t="shared" si="118"/>
        <v>0</v>
      </c>
      <c r="AJ1070" s="109">
        <f t="shared" si="117"/>
        <v>0</v>
      </c>
      <c r="AK1070" s="109">
        <f t="shared" si="117"/>
        <v>0</v>
      </c>
      <c r="AL1070" s="109">
        <f t="shared" si="117"/>
        <v>0</v>
      </c>
    </row>
    <row r="1071" spans="1:38" x14ac:dyDescent="0.3">
      <c r="A1071" s="421"/>
      <c r="B1071" s="421"/>
      <c r="C1071" s="422"/>
      <c r="D1071" s="423"/>
      <c r="E1071" s="421"/>
      <c r="F1071" s="421"/>
      <c r="G1071" s="421"/>
      <c r="H1071" s="421"/>
      <c r="I1071" s="421"/>
      <c r="J1071" s="421"/>
      <c r="K1071" s="421"/>
      <c r="L1071" s="421"/>
      <c r="M1071" s="423"/>
      <c r="N1071" s="340">
        <f>IF(C1071&gt;A_Stammdaten!$B$12,0,SUM(E1071,F1071,H1071,J1071:K1071)-SUM(G1071,I1071,L1071:M1071))</f>
        <v>0</v>
      </c>
      <c r="O1071" s="421"/>
      <c r="P1071" s="421"/>
      <c r="Q1071" s="421"/>
      <c r="R1071" s="421"/>
      <c r="S1071" s="108">
        <f t="shared" si="120"/>
        <v>0</v>
      </c>
      <c r="T1071" s="341">
        <f>IF(ISBLANK($B1071),0,VLOOKUP($B1071,Listen!$A$2:$C$45,2,FALSE))</f>
        <v>0</v>
      </c>
      <c r="U1071" s="341">
        <f>IF(ISBLANK($B1071),0,VLOOKUP($B1071,Listen!$A$2:$C$45,3,FALSE))</f>
        <v>0</v>
      </c>
      <c r="V1071" s="342">
        <f t="shared" si="122"/>
        <v>0</v>
      </c>
      <c r="W1071" s="342">
        <f t="shared" si="123"/>
        <v>0</v>
      </c>
      <c r="X1071" s="342">
        <f t="shared" si="123"/>
        <v>0</v>
      </c>
      <c r="Y1071" s="342">
        <f t="shared" si="123"/>
        <v>0</v>
      </c>
      <c r="Z1071" s="342">
        <f t="shared" si="123"/>
        <v>0</v>
      </c>
      <c r="AA1071" s="342">
        <f t="shared" si="123"/>
        <v>0</v>
      </c>
      <c r="AB1071" s="342">
        <f t="shared" si="123"/>
        <v>0</v>
      </c>
      <c r="AC1071" s="109">
        <f t="shared" si="121"/>
        <v>0</v>
      </c>
      <c r="AD1071" s="109">
        <f>IF(C1071=A_Stammdaten!$B$12,E_SAV!$S1071-E_SAV!$AE1071,HLOOKUP(A_Stammdaten!$B$12-1,$AF$4:$AL$4004,ROW(C1071)-3,FALSE)-$AE1071)</f>
        <v>0</v>
      </c>
      <c r="AE1071" s="109">
        <f>HLOOKUP(A_Stammdaten!$B$12,$AF$4:$AL$4004,ROW(C1071)-3,FALSE)</f>
        <v>0</v>
      </c>
      <c r="AF1071" s="109">
        <f t="shared" si="119"/>
        <v>0</v>
      </c>
      <c r="AG1071" s="109">
        <f t="shared" si="118"/>
        <v>0</v>
      </c>
      <c r="AH1071" s="109">
        <f t="shared" si="118"/>
        <v>0</v>
      </c>
      <c r="AI1071" s="109">
        <f t="shared" si="118"/>
        <v>0</v>
      </c>
      <c r="AJ1071" s="109">
        <f t="shared" si="117"/>
        <v>0</v>
      </c>
      <c r="AK1071" s="109">
        <f t="shared" si="117"/>
        <v>0</v>
      </c>
      <c r="AL1071" s="109">
        <f t="shared" si="117"/>
        <v>0</v>
      </c>
    </row>
    <row r="1072" spans="1:38" x14ac:dyDescent="0.3">
      <c r="A1072" s="421"/>
      <c r="B1072" s="421"/>
      <c r="C1072" s="422"/>
      <c r="D1072" s="423"/>
      <c r="E1072" s="421"/>
      <c r="F1072" s="421"/>
      <c r="G1072" s="421"/>
      <c r="H1072" s="421"/>
      <c r="I1072" s="421"/>
      <c r="J1072" s="421"/>
      <c r="K1072" s="421"/>
      <c r="L1072" s="421"/>
      <c r="M1072" s="423"/>
      <c r="N1072" s="340">
        <f>IF(C1072&gt;A_Stammdaten!$B$12,0,SUM(E1072,F1072,H1072,J1072:K1072)-SUM(G1072,I1072,L1072:M1072))</f>
        <v>0</v>
      </c>
      <c r="O1072" s="421"/>
      <c r="P1072" s="421"/>
      <c r="Q1072" s="421"/>
      <c r="R1072" s="421"/>
      <c r="S1072" s="108">
        <f t="shared" si="120"/>
        <v>0</v>
      </c>
      <c r="T1072" s="341">
        <f>IF(ISBLANK($B1072),0,VLOOKUP($B1072,Listen!$A$2:$C$45,2,FALSE))</f>
        <v>0</v>
      </c>
      <c r="U1072" s="341">
        <f>IF(ISBLANK($B1072),0,VLOOKUP($B1072,Listen!$A$2:$C$45,3,FALSE))</f>
        <v>0</v>
      </c>
      <c r="V1072" s="342">
        <f t="shared" si="122"/>
        <v>0</v>
      </c>
      <c r="W1072" s="342">
        <f t="shared" si="123"/>
        <v>0</v>
      </c>
      <c r="X1072" s="342">
        <f t="shared" si="123"/>
        <v>0</v>
      </c>
      <c r="Y1072" s="342">
        <f t="shared" si="123"/>
        <v>0</v>
      </c>
      <c r="Z1072" s="342">
        <f t="shared" si="123"/>
        <v>0</v>
      </c>
      <c r="AA1072" s="342">
        <f t="shared" si="123"/>
        <v>0</v>
      </c>
      <c r="AB1072" s="342">
        <f t="shared" si="123"/>
        <v>0</v>
      </c>
      <c r="AC1072" s="109">
        <f t="shared" si="121"/>
        <v>0</v>
      </c>
      <c r="AD1072" s="109">
        <f>IF(C1072=A_Stammdaten!$B$12,E_SAV!$S1072-E_SAV!$AE1072,HLOOKUP(A_Stammdaten!$B$12-1,$AF$4:$AL$4004,ROW(C1072)-3,FALSE)-$AE1072)</f>
        <v>0</v>
      </c>
      <c r="AE1072" s="109">
        <f>HLOOKUP(A_Stammdaten!$B$12,$AF$4:$AL$4004,ROW(C1072)-3,FALSE)</f>
        <v>0</v>
      </c>
      <c r="AF1072" s="109">
        <f t="shared" si="119"/>
        <v>0</v>
      </c>
      <c r="AG1072" s="109">
        <f t="shared" si="118"/>
        <v>0</v>
      </c>
      <c r="AH1072" s="109">
        <f t="shared" si="118"/>
        <v>0</v>
      </c>
      <c r="AI1072" s="109">
        <f t="shared" si="118"/>
        <v>0</v>
      </c>
      <c r="AJ1072" s="109">
        <f t="shared" si="117"/>
        <v>0</v>
      </c>
      <c r="AK1072" s="109">
        <f t="shared" si="117"/>
        <v>0</v>
      </c>
      <c r="AL1072" s="109">
        <f t="shared" si="117"/>
        <v>0</v>
      </c>
    </row>
    <row r="1073" spans="1:38" x14ac:dyDescent="0.3">
      <c r="A1073" s="421"/>
      <c r="B1073" s="421"/>
      <c r="C1073" s="422"/>
      <c r="D1073" s="423"/>
      <c r="E1073" s="421"/>
      <c r="F1073" s="421"/>
      <c r="G1073" s="421"/>
      <c r="H1073" s="421"/>
      <c r="I1073" s="421"/>
      <c r="J1073" s="421"/>
      <c r="K1073" s="421"/>
      <c r="L1073" s="421"/>
      <c r="M1073" s="423"/>
      <c r="N1073" s="340">
        <f>IF(C1073&gt;A_Stammdaten!$B$12,0,SUM(E1073,F1073,H1073,J1073:K1073)-SUM(G1073,I1073,L1073:M1073))</f>
        <v>0</v>
      </c>
      <c r="O1073" s="421"/>
      <c r="P1073" s="421"/>
      <c r="Q1073" s="421"/>
      <c r="R1073" s="421"/>
      <c r="S1073" s="108">
        <f t="shared" si="120"/>
        <v>0</v>
      </c>
      <c r="T1073" s="341">
        <f>IF(ISBLANK($B1073),0,VLOOKUP($B1073,Listen!$A$2:$C$45,2,FALSE))</f>
        <v>0</v>
      </c>
      <c r="U1073" s="341">
        <f>IF(ISBLANK($B1073),0,VLOOKUP($B1073,Listen!$A$2:$C$45,3,FALSE))</f>
        <v>0</v>
      </c>
      <c r="V1073" s="342">
        <f t="shared" si="122"/>
        <v>0</v>
      </c>
      <c r="W1073" s="342">
        <f t="shared" si="123"/>
        <v>0</v>
      </c>
      <c r="X1073" s="342">
        <f t="shared" si="123"/>
        <v>0</v>
      </c>
      <c r="Y1073" s="342">
        <f t="shared" si="123"/>
        <v>0</v>
      </c>
      <c r="Z1073" s="342">
        <f t="shared" si="123"/>
        <v>0</v>
      </c>
      <c r="AA1073" s="342">
        <f t="shared" si="123"/>
        <v>0</v>
      </c>
      <c r="AB1073" s="342">
        <f t="shared" si="123"/>
        <v>0</v>
      </c>
      <c r="AC1073" s="109">
        <f t="shared" si="121"/>
        <v>0</v>
      </c>
      <c r="AD1073" s="109">
        <f>IF(C1073=A_Stammdaten!$B$12,E_SAV!$S1073-E_SAV!$AE1073,HLOOKUP(A_Stammdaten!$B$12-1,$AF$4:$AL$4004,ROW(C1073)-3,FALSE)-$AE1073)</f>
        <v>0</v>
      </c>
      <c r="AE1073" s="109">
        <f>HLOOKUP(A_Stammdaten!$B$12,$AF$4:$AL$4004,ROW(C1073)-3,FALSE)</f>
        <v>0</v>
      </c>
      <c r="AF1073" s="109">
        <f t="shared" si="119"/>
        <v>0</v>
      </c>
      <c r="AG1073" s="109">
        <f t="shared" si="118"/>
        <v>0</v>
      </c>
      <c r="AH1073" s="109">
        <f t="shared" si="118"/>
        <v>0</v>
      </c>
      <c r="AI1073" s="109">
        <f t="shared" si="118"/>
        <v>0</v>
      </c>
      <c r="AJ1073" s="109">
        <f t="shared" si="117"/>
        <v>0</v>
      </c>
      <c r="AK1073" s="109">
        <f t="shared" si="117"/>
        <v>0</v>
      </c>
      <c r="AL1073" s="109">
        <f t="shared" si="117"/>
        <v>0</v>
      </c>
    </row>
    <row r="1074" spans="1:38" x14ac:dyDescent="0.3">
      <c r="A1074" s="421"/>
      <c r="B1074" s="421"/>
      <c r="C1074" s="422"/>
      <c r="D1074" s="423"/>
      <c r="E1074" s="421"/>
      <c r="F1074" s="421"/>
      <c r="G1074" s="421"/>
      <c r="H1074" s="421"/>
      <c r="I1074" s="421"/>
      <c r="J1074" s="421"/>
      <c r="K1074" s="421"/>
      <c r="L1074" s="421"/>
      <c r="M1074" s="423"/>
      <c r="N1074" s="340">
        <f>IF(C1074&gt;A_Stammdaten!$B$12,0,SUM(E1074,F1074,H1074,J1074:K1074)-SUM(G1074,I1074,L1074:M1074))</f>
        <v>0</v>
      </c>
      <c r="O1074" s="421"/>
      <c r="P1074" s="421"/>
      <c r="Q1074" s="421"/>
      <c r="R1074" s="421"/>
      <c r="S1074" s="108">
        <f t="shared" si="120"/>
        <v>0</v>
      </c>
      <c r="T1074" s="341">
        <f>IF(ISBLANK($B1074),0,VLOOKUP($B1074,Listen!$A$2:$C$45,2,FALSE))</f>
        <v>0</v>
      </c>
      <c r="U1074" s="341">
        <f>IF(ISBLANK($B1074),0,VLOOKUP($B1074,Listen!$A$2:$C$45,3,FALSE))</f>
        <v>0</v>
      </c>
      <c r="V1074" s="342">
        <f t="shared" si="122"/>
        <v>0</v>
      </c>
      <c r="W1074" s="342">
        <f t="shared" si="123"/>
        <v>0</v>
      </c>
      <c r="X1074" s="342">
        <f t="shared" si="123"/>
        <v>0</v>
      </c>
      <c r="Y1074" s="342">
        <f t="shared" si="123"/>
        <v>0</v>
      </c>
      <c r="Z1074" s="342">
        <f t="shared" si="123"/>
        <v>0</v>
      </c>
      <c r="AA1074" s="342">
        <f t="shared" si="123"/>
        <v>0</v>
      </c>
      <c r="AB1074" s="342">
        <f t="shared" si="123"/>
        <v>0</v>
      </c>
      <c r="AC1074" s="109">
        <f t="shared" si="121"/>
        <v>0</v>
      </c>
      <c r="AD1074" s="109">
        <f>IF(C1074=A_Stammdaten!$B$12,E_SAV!$S1074-E_SAV!$AE1074,HLOOKUP(A_Stammdaten!$B$12-1,$AF$4:$AL$4004,ROW(C1074)-3,FALSE)-$AE1074)</f>
        <v>0</v>
      </c>
      <c r="AE1074" s="109">
        <f>HLOOKUP(A_Stammdaten!$B$12,$AF$4:$AL$4004,ROW(C1074)-3,FALSE)</f>
        <v>0</v>
      </c>
      <c r="AF1074" s="109">
        <f t="shared" si="119"/>
        <v>0</v>
      </c>
      <c r="AG1074" s="109">
        <f t="shared" si="118"/>
        <v>0</v>
      </c>
      <c r="AH1074" s="109">
        <f t="shared" si="118"/>
        <v>0</v>
      </c>
      <c r="AI1074" s="109">
        <f t="shared" si="118"/>
        <v>0</v>
      </c>
      <c r="AJ1074" s="109">
        <f t="shared" si="118"/>
        <v>0</v>
      </c>
      <c r="AK1074" s="109">
        <f t="shared" si="118"/>
        <v>0</v>
      </c>
      <c r="AL1074" s="109">
        <f t="shared" si="118"/>
        <v>0</v>
      </c>
    </row>
    <row r="1075" spans="1:38" x14ac:dyDescent="0.3">
      <c r="A1075" s="421"/>
      <c r="B1075" s="421"/>
      <c r="C1075" s="422"/>
      <c r="D1075" s="423"/>
      <c r="E1075" s="421"/>
      <c r="F1075" s="421"/>
      <c r="G1075" s="421"/>
      <c r="H1075" s="421"/>
      <c r="I1075" s="421"/>
      <c r="J1075" s="421"/>
      <c r="K1075" s="421"/>
      <c r="L1075" s="421"/>
      <c r="M1075" s="423"/>
      <c r="N1075" s="340">
        <f>IF(C1075&gt;A_Stammdaten!$B$12,0,SUM(E1075,F1075,H1075,J1075:K1075)-SUM(G1075,I1075,L1075:M1075))</f>
        <v>0</v>
      </c>
      <c r="O1075" s="421"/>
      <c r="P1075" s="421"/>
      <c r="Q1075" s="421"/>
      <c r="R1075" s="421"/>
      <c r="S1075" s="108">
        <f t="shared" si="120"/>
        <v>0</v>
      </c>
      <c r="T1075" s="341">
        <f>IF(ISBLANK($B1075),0,VLOOKUP($B1075,Listen!$A$2:$C$45,2,FALSE))</f>
        <v>0</v>
      </c>
      <c r="U1075" s="341">
        <f>IF(ISBLANK($B1075),0,VLOOKUP($B1075,Listen!$A$2:$C$45,3,FALSE))</f>
        <v>0</v>
      </c>
      <c r="V1075" s="342">
        <f t="shared" si="122"/>
        <v>0</v>
      </c>
      <c r="W1075" s="342">
        <f t="shared" si="123"/>
        <v>0</v>
      </c>
      <c r="X1075" s="342">
        <f t="shared" si="123"/>
        <v>0</v>
      </c>
      <c r="Y1075" s="342">
        <f t="shared" si="123"/>
        <v>0</v>
      </c>
      <c r="Z1075" s="342">
        <f t="shared" si="123"/>
        <v>0</v>
      </c>
      <c r="AA1075" s="342">
        <f t="shared" si="123"/>
        <v>0</v>
      </c>
      <c r="AB1075" s="342">
        <f t="shared" si="123"/>
        <v>0</v>
      </c>
      <c r="AC1075" s="109">
        <f t="shared" si="121"/>
        <v>0</v>
      </c>
      <c r="AD1075" s="109">
        <f>IF(C1075=A_Stammdaten!$B$12,E_SAV!$S1075-E_SAV!$AE1075,HLOOKUP(A_Stammdaten!$B$12-1,$AF$4:$AL$4004,ROW(C1075)-3,FALSE)-$AE1075)</f>
        <v>0</v>
      </c>
      <c r="AE1075" s="109">
        <f>HLOOKUP(A_Stammdaten!$B$12,$AF$4:$AL$4004,ROW(C1075)-3,FALSE)</f>
        <v>0</v>
      </c>
      <c r="AF1075" s="109">
        <f t="shared" si="119"/>
        <v>0</v>
      </c>
      <c r="AG1075" s="109">
        <f t="shared" ref="AG1075:AL1117" si="124">IF(OR($C1075=0,$S1075=0,W1075-(AG$4-$C1075)=0),0,IF($C1075&lt;AG$4,AF1075-AF1075/(W1075-(AG$4-$C1075)),IF($C1075=AG$4,$S1075-$S1075/W1075,0)))</f>
        <v>0</v>
      </c>
      <c r="AH1075" s="109">
        <f t="shared" si="124"/>
        <v>0</v>
      </c>
      <c r="AI1075" s="109">
        <f t="shared" si="124"/>
        <v>0</v>
      </c>
      <c r="AJ1075" s="109">
        <f t="shared" si="124"/>
        <v>0</v>
      </c>
      <c r="AK1075" s="109">
        <f t="shared" si="124"/>
        <v>0</v>
      </c>
      <c r="AL1075" s="109">
        <f t="shared" si="124"/>
        <v>0</v>
      </c>
    </row>
    <row r="1076" spans="1:38" x14ac:dyDescent="0.3">
      <c r="A1076" s="421"/>
      <c r="B1076" s="421"/>
      <c r="C1076" s="422"/>
      <c r="D1076" s="423"/>
      <c r="E1076" s="421"/>
      <c r="F1076" s="421"/>
      <c r="G1076" s="421"/>
      <c r="H1076" s="421"/>
      <c r="I1076" s="421"/>
      <c r="J1076" s="421"/>
      <c r="K1076" s="421"/>
      <c r="L1076" s="421"/>
      <c r="M1076" s="423"/>
      <c r="N1076" s="340">
        <f>IF(C1076&gt;A_Stammdaten!$B$12,0,SUM(E1076,F1076,H1076,J1076:K1076)-SUM(G1076,I1076,L1076:M1076))</f>
        <v>0</v>
      </c>
      <c r="O1076" s="421"/>
      <c r="P1076" s="421"/>
      <c r="Q1076" s="421"/>
      <c r="R1076" s="421"/>
      <c r="S1076" s="108">
        <f t="shared" si="120"/>
        <v>0</v>
      </c>
      <c r="T1076" s="341">
        <f>IF(ISBLANK($B1076),0,VLOOKUP($B1076,Listen!$A$2:$C$45,2,FALSE))</f>
        <v>0</v>
      </c>
      <c r="U1076" s="341">
        <f>IF(ISBLANK($B1076),0,VLOOKUP($B1076,Listen!$A$2:$C$45,3,FALSE))</f>
        <v>0</v>
      </c>
      <c r="V1076" s="342">
        <f t="shared" si="122"/>
        <v>0</v>
      </c>
      <c r="W1076" s="342">
        <f t="shared" si="123"/>
        <v>0</v>
      </c>
      <c r="X1076" s="342">
        <f t="shared" si="123"/>
        <v>0</v>
      </c>
      <c r="Y1076" s="342">
        <f t="shared" si="123"/>
        <v>0</v>
      </c>
      <c r="Z1076" s="342">
        <f t="shared" si="123"/>
        <v>0</v>
      </c>
      <c r="AA1076" s="342">
        <f t="shared" si="123"/>
        <v>0</v>
      </c>
      <c r="AB1076" s="342">
        <f t="shared" si="123"/>
        <v>0</v>
      </c>
      <c r="AC1076" s="109">
        <f t="shared" si="121"/>
        <v>0</v>
      </c>
      <c r="AD1076" s="109">
        <f>IF(C1076=A_Stammdaten!$B$12,E_SAV!$S1076-E_SAV!$AE1076,HLOOKUP(A_Stammdaten!$B$12-1,$AF$4:$AL$4004,ROW(C1076)-3,FALSE)-$AE1076)</f>
        <v>0</v>
      </c>
      <c r="AE1076" s="109">
        <f>HLOOKUP(A_Stammdaten!$B$12,$AF$4:$AL$4004,ROW(C1076)-3,FALSE)</f>
        <v>0</v>
      </c>
      <c r="AF1076" s="109">
        <f t="shared" si="119"/>
        <v>0</v>
      </c>
      <c r="AG1076" s="109">
        <f t="shared" si="124"/>
        <v>0</v>
      </c>
      <c r="AH1076" s="109">
        <f t="shared" si="124"/>
        <v>0</v>
      </c>
      <c r="AI1076" s="109">
        <f t="shared" si="124"/>
        <v>0</v>
      </c>
      <c r="AJ1076" s="109">
        <f t="shared" si="124"/>
        <v>0</v>
      </c>
      <c r="AK1076" s="109">
        <f t="shared" si="124"/>
        <v>0</v>
      </c>
      <c r="AL1076" s="109">
        <f t="shared" si="124"/>
        <v>0</v>
      </c>
    </row>
    <row r="1077" spans="1:38" x14ac:dyDescent="0.3">
      <c r="A1077" s="421"/>
      <c r="B1077" s="421"/>
      <c r="C1077" s="422"/>
      <c r="D1077" s="423"/>
      <c r="E1077" s="421"/>
      <c r="F1077" s="421"/>
      <c r="G1077" s="421"/>
      <c r="H1077" s="421"/>
      <c r="I1077" s="421"/>
      <c r="J1077" s="421"/>
      <c r="K1077" s="421"/>
      <c r="L1077" s="421"/>
      <c r="M1077" s="423"/>
      <c r="N1077" s="340">
        <f>IF(C1077&gt;A_Stammdaten!$B$12,0,SUM(E1077,F1077,H1077,J1077:K1077)-SUM(G1077,I1077,L1077:M1077))</f>
        <v>0</v>
      </c>
      <c r="O1077" s="421"/>
      <c r="P1077" s="421"/>
      <c r="Q1077" s="421"/>
      <c r="R1077" s="421"/>
      <c r="S1077" s="108">
        <f t="shared" si="120"/>
        <v>0</v>
      </c>
      <c r="T1077" s="341">
        <f>IF(ISBLANK($B1077),0,VLOOKUP($B1077,Listen!$A$2:$C$45,2,FALSE))</f>
        <v>0</v>
      </c>
      <c r="U1077" s="341">
        <f>IF(ISBLANK($B1077),0,VLOOKUP($B1077,Listen!$A$2:$C$45,3,FALSE))</f>
        <v>0</v>
      </c>
      <c r="V1077" s="342">
        <f t="shared" si="122"/>
        <v>0</v>
      </c>
      <c r="W1077" s="342">
        <f t="shared" si="123"/>
        <v>0</v>
      </c>
      <c r="X1077" s="342">
        <f t="shared" si="123"/>
        <v>0</v>
      </c>
      <c r="Y1077" s="342">
        <f t="shared" si="123"/>
        <v>0</v>
      </c>
      <c r="Z1077" s="342">
        <f t="shared" si="123"/>
        <v>0</v>
      </c>
      <c r="AA1077" s="342">
        <f t="shared" si="123"/>
        <v>0</v>
      </c>
      <c r="AB1077" s="342">
        <f t="shared" si="123"/>
        <v>0</v>
      </c>
      <c r="AC1077" s="109">
        <f t="shared" si="121"/>
        <v>0</v>
      </c>
      <c r="AD1077" s="109">
        <f>IF(C1077=A_Stammdaten!$B$12,E_SAV!$S1077-E_SAV!$AE1077,HLOOKUP(A_Stammdaten!$B$12-1,$AF$4:$AL$4004,ROW(C1077)-3,FALSE)-$AE1077)</f>
        <v>0</v>
      </c>
      <c r="AE1077" s="109">
        <f>HLOOKUP(A_Stammdaten!$B$12,$AF$4:$AL$4004,ROW(C1077)-3,FALSE)</f>
        <v>0</v>
      </c>
      <c r="AF1077" s="109">
        <f t="shared" si="119"/>
        <v>0</v>
      </c>
      <c r="AG1077" s="109">
        <f t="shared" si="124"/>
        <v>0</v>
      </c>
      <c r="AH1077" s="109">
        <f t="shared" si="124"/>
        <v>0</v>
      </c>
      <c r="AI1077" s="109">
        <f t="shared" si="124"/>
        <v>0</v>
      </c>
      <c r="AJ1077" s="109">
        <f t="shared" si="124"/>
        <v>0</v>
      </c>
      <c r="AK1077" s="109">
        <f t="shared" si="124"/>
        <v>0</v>
      </c>
      <c r="AL1077" s="109">
        <f t="shared" si="124"/>
        <v>0</v>
      </c>
    </row>
    <row r="1078" spans="1:38" x14ac:dyDescent="0.3">
      <c r="A1078" s="421"/>
      <c r="B1078" s="421"/>
      <c r="C1078" s="422"/>
      <c r="D1078" s="423"/>
      <c r="E1078" s="421"/>
      <c r="F1078" s="421"/>
      <c r="G1078" s="421"/>
      <c r="H1078" s="421"/>
      <c r="I1078" s="421"/>
      <c r="J1078" s="421"/>
      <c r="K1078" s="421"/>
      <c r="L1078" s="421"/>
      <c r="M1078" s="423"/>
      <c r="N1078" s="340">
        <f>IF(C1078&gt;A_Stammdaten!$B$12,0,SUM(E1078,F1078,H1078,J1078:K1078)-SUM(G1078,I1078,L1078:M1078))</f>
        <v>0</v>
      </c>
      <c r="O1078" s="421"/>
      <c r="P1078" s="421"/>
      <c r="Q1078" s="421"/>
      <c r="R1078" s="421"/>
      <c r="S1078" s="108">
        <f t="shared" si="120"/>
        <v>0</v>
      </c>
      <c r="T1078" s="341">
        <f>IF(ISBLANK($B1078),0,VLOOKUP($B1078,Listen!$A$2:$C$45,2,FALSE))</f>
        <v>0</v>
      </c>
      <c r="U1078" s="341">
        <f>IF(ISBLANK($B1078),0,VLOOKUP($B1078,Listen!$A$2:$C$45,3,FALSE))</f>
        <v>0</v>
      </c>
      <c r="V1078" s="342">
        <f t="shared" si="122"/>
        <v>0</v>
      </c>
      <c r="W1078" s="342">
        <f t="shared" si="123"/>
        <v>0</v>
      </c>
      <c r="X1078" s="342">
        <f t="shared" si="123"/>
        <v>0</v>
      </c>
      <c r="Y1078" s="342">
        <f t="shared" si="123"/>
        <v>0</v>
      </c>
      <c r="Z1078" s="342">
        <f t="shared" si="123"/>
        <v>0</v>
      </c>
      <c r="AA1078" s="342">
        <f t="shared" si="123"/>
        <v>0</v>
      </c>
      <c r="AB1078" s="342">
        <f t="shared" si="123"/>
        <v>0</v>
      </c>
      <c r="AC1078" s="109">
        <f t="shared" si="121"/>
        <v>0</v>
      </c>
      <c r="AD1078" s="109">
        <f>IF(C1078=A_Stammdaten!$B$12,E_SAV!$S1078-E_SAV!$AE1078,HLOOKUP(A_Stammdaten!$B$12-1,$AF$4:$AL$4004,ROW(C1078)-3,FALSE)-$AE1078)</f>
        <v>0</v>
      </c>
      <c r="AE1078" s="109">
        <f>HLOOKUP(A_Stammdaten!$B$12,$AF$4:$AL$4004,ROW(C1078)-3,FALSE)</f>
        <v>0</v>
      </c>
      <c r="AF1078" s="109">
        <f t="shared" si="119"/>
        <v>0</v>
      </c>
      <c r="AG1078" s="109">
        <f t="shared" si="124"/>
        <v>0</v>
      </c>
      <c r="AH1078" s="109">
        <f t="shared" si="124"/>
        <v>0</v>
      </c>
      <c r="AI1078" s="109">
        <f t="shared" si="124"/>
        <v>0</v>
      </c>
      <c r="AJ1078" s="109">
        <f t="shared" si="124"/>
        <v>0</v>
      </c>
      <c r="AK1078" s="109">
        <f t="shared" si="124"/>
        <v>0</v>
      </c>
      <c r="AL1078" s="109">
        <f t="shared" si="124"/>
        <v>0</v>
      </c>
    </row>
    <row r="1079" spans="1:38" x14ac:dyDescent="0.3">
      <c r="A1079" s="421"/>
      <c r="B1079" s="421"/>
      <c r="C1079" s="422"/>
      <c r="D1079" s="423"/>
      <c r="E1079" s="421"/>
      <c r="F1079" s="421"/>
      <c r="G1079" s="421"/>
      <c r="H1079" s="421"/>
      <c r="I1079" s="421"/>
      <c r="J1079" s="421"/>
      <c r="K1079" s="421"/>
      <c r="L1079" s="421"/>
      <c r="M1079" s="423"/>
      <c r="N1079" s="340">
        <f>IF(C1079&gt;A_Stammdaten!$B$12,0,SUM(E1079,F1079,H1079,J1079:K1079)-SUM(G1079,I1079,L1079:M1079))</f>
        <v>0</v>
      </c>
      <c r="O1079" s="421"/>
      <c r="P1079" s="421"/>
      <c r="Q1079" s="421"/>
      <c r="R1079" s="421"/>
      <c r="S1079" s="108">
        <f t="shared" si="120"/>
        <v>0</v>
      </c>
      <c r="T1079" s="341">
        <f>IF(ISBLANK($B1079),0,VLOOKUP($B1079,Listen!$A$2:$C$45,2,FALSE))</f>
        <v>0</v>
      </c>
      <c r="U1079" s="341">
        <f>IF(ISBLANK($B1079),0,VLOOKUP($B1079,Listen!$A$2:$C$45,3,FALSE))</f>
        <v>0</v>
      </c>
      <c r="V1079" s="342">
        <f t="shared" si="122"/>
        <v>0</v>
      </c>
      <c r="W1079" s="342">
        <f t="shared" si="123"/>
        <v>0</v>
      </c>
      <c r="X1079" s="342">
        <f t="shared" si="123"/>
        <v>0</v>
      </c>
      <c r="Y1079" s="342">
        <f t="shared" si="123"/>
        <v>0</v>
      </c>
      <c r="Z1079" s="342">
        <f t="shared" si="123"/>
        <v>0</v>
      </c>
      <c r="AA1079" s="342">
        <f t="shared" si="123"/>
        <v>0</v>
      </c>
      <c r="AB1079" s="342">
        <f t="shared" si="123"/>
        <v>0</v>
      </c>
      <c r="AC1079" s="109">
        <f t="shared" si="121"/>
        <v>0</v>
      </c>
      <c r="AD1079" s="109">
        <f>IF(C1079=A_Stammdaten!$B$12,E_SAV!$S1079-E_SAV!$AE1079,HLOOKUP(A_Stammdaten!$B$12-1,$AF$4:$AL$4004,ROW(C1079)-3,FALSE)-$AE1079)</f>
        <v>0</v>
      </c>
      <c r="AE1079" s="109">
        <f>HLOOKUP(A_Stammdaten!$B$12,$AF$4:$AL$4004,ROW(C1079)-3,FALSE)</f>
        <v>0</v>
      </c>
      <c r="AF1079" s="109">
        <f t="shared" si="119"/>
        <v>0</v>
      </c>
      <c r="AG1079" s="109">
        <f t="shared" si="124"/>
        <v>0</v>
      </c>
      <c r="AH1079" s="109">
        <f t="shared" si="124"/>
        <v>0</v>
      </c>
      <c r="AI1079" s="109">
        <f t="shared" si="124"/>
        <v>0</v>
      </c>
      <c r="AJ1079" s="109">
        <f t="shared" si="124"/>
        <v>0</v>
      </c>
      <c r="AK1079" s="109">
        <f t="shared" si="124"/>
        <v>0</v>
      </c>
      <c r="AL1079" s="109">
        <f t="shared" si="124"/>
        <v>0</v>
      </c>
    </row>
    <row r="1080" spans="1:38" x14ac:dyDescent="0.3">
      <c r="A1080" s="421"/>
      <c r="B1080" s="421"/>
      <c r="C1080" s="422"/>
      <c r="D1080" s="423"/>
      <c r="E1080" s="421"/>
      <c r="F1080" s="421"/>
      <c r="G1080" s="421"/>
      <c r="H1080" s="421"/>
      <c r="I1080" s="421"/>
      <c r="J1080" s="421"/>
      <c r="K1080" s="421"/>
      <c r="L1080" s="421"/>
      <c r="M1080" s="423"/>
      <c r="N1080" s="340">
        <f>IF(C1080&gt;A_Stammdaten!$B$12,0,SUM(E1080,F1080,H1080,J1080:K1080)-SUM(G1080,I1080,L1080:M1080))</f>
        <v>0</v>
      </c>
      <c r="O1080" s="421"/>
      <c r="P1080" s="421"/>
      <c r="Q1080" s="421"/>
      <c r="R1080" s="421"/>
      <c r="S1080" s="108">
        <f t="shared" si="120"/>
        <v>0</v>
      </c>
      <c r="T1080" s="341">
        <f>IF(ISBLANK($B1080),0,VLOOKUP($B1080,Listen!$A$2:$C$45,2,FALSE))</f>
        <v>0</v>
      </c>
      <c r="U1080" s="341">
        <f>IF(ISBLANK($B1080),0,VLOOKUP($B1080,Listen!$A$2:$C$45,3,FALSE))</f>
        <v>0</v>
      </c>
      <c r="V1080" s="342">
        <f t="shared" si="122"/>
        <v>0</v>
      </c>
      <c r="W1080" s="342">
        <f t="shared" si="123"/>
        <v>0</v>
      </c>
      <c r="X1080" s="342">
        <f t="shared" si="123"/>
        <v>0</v>
      </c>
      <c r="Y1080" s="342">
        <f t="shared" si="123"/>
        <v>0</v>
      </c>
      <c r="Z1080" s="342">
        <f t="shared" si="123"/>
        <v>0</v>
      </c>
      <c r="AA1080" s="342">
        <f t="shared" si="123"/>
        <v>0</v>
      </c>
      <c r="AB1080" s="342">
        <f t="shared" si="123"/>
        <v>0</v>
      </c>
      <c r="AC1080" s="109">
        <f t="shared" si="121"/>
        <v>0</v>
      </c>
      <c r="AD1080" s="109">
        <f>IF(C1080=A_Stammdaten!$B$12,E_SAV!$S1080-E_SAV!$AE1080,HLOOKUP(A_Stammdaten!$B$12-1,$AF$4:$AL$4004,ROW(C1080)-3,FALSE)-$AE1080)</f>
        <v>0</v>
      </c>
      <c r="AE1080" s="109">
        <f>HLOOKUP(A_Stammdaten!$B$12,$AF$4:$AL$4004,ROW(C1080)-3,FALSE)</f>
        <v>0</v>
      </c>
      <c r="AF1080" s="109">
        <f t="shared" si="119"/>
        <v>0</v>
      </c>
      <c r="AG1080" s="109">
        <f t="shared" si="124"/>
        <v>0</v>
      </c>
      <c r="AH1080" s="109">
        <f t="shared" si="124"/>
        <v>0</v>
      </c>
      <c r="AI1080" s="109">
        <f t="shared" si="124"/>
        <v>0</v>
      </c>
      <c r="AJ1080" s="109">
        <f t="shared" si="124"/>
        <v>0</v>
      </c>
      <c r="AK1080" s="109">
        <f t="shared" si="124"/>
        <v>0</v>
      </c>
      <c r="AL1080" s="109">
        <f t="shared" si="124"/>
        <v>0</v>
      </c>
    </row>
    <row r="1081" spans="1:38" x14ac:dyDescent="0.3">
      <c r="A1081" s="421"/>
      <c r="B1081" s="421"/>
      <c r="C1081" s="422"/>
      <c r="D1081" s="423"/>
      <c r="E1081" s="421"/>
      <c r="F1081" s="421"/>
      <c r="G1081" s="421"/>
      <c r="H1081" s="421"/>
      <c r="I1081" s="421"/>
      <c r="J1081" s="421"/>
      <c r="K1081" s="421"/>
      <c r="L1081" s="421"/>
      <c r="M1081" s="423"/>
      <c r="N1081" s="340">
        <f>IF(C1081&gt;A_Stammdaten!$B$12,0,SUM(E1081,F1081,H1081,J1081:K1081)-SUM(G1081,I1081,L1081:M1081))</f>
        <v>0</v>
      </c>
      <c r="O1081" s="421"/>
      <c r="P1081" s="421"/>
      <c r="Q1081" s="421"/>
      <c r="R1081" s="421"/>
      <c r="S1081" s="108">
        <f t="shared" si="120"/>
        <v>0</v>
      </c>
      <c r="T1081" s="341">
        <f>IF(ISBLANK($B1081),0,VLOOKUP($B1081,Listen!$A$2:$C$45,2,FALSE))</f>
        <v>0</v>
      </c>
      <c r="U1081" s="341">
        <f>IF(ISBLANK($B1081),0,VLOOKUP($B1081,Listen!$A$2:$C$45,3,FALSE))</f>
        <v>0</v>
      </c>
      <c r="V1081" s="342">
        <f t="shared" si="122"/>
        <v>0</v>
      </c>
      <c r="W1081" s="342">
        <f t="shared" si="123"/>
        <v>0</v>
      </c>
      <c r="X1081" s="342">
        <f t="shared" si="123"/>
        <v>0</v>
      </c>
      <c r="Y1081" s="342">
        <f t="shared" si="123"/>
        <v>0</v>
      </c>
      <c r="Z1081" s="342">
        <f t="shared" si="123"/>
        <v>0</v>
      </c>
      <c r="AA1081" s="342">
        <f t="shared" si="123"/>
        <v>0</v>
      </c>
      <c r="AB1081" s="342">
        <f t="shared" si="123"/>
        <v>0</v>
      </c>
      <c r="AC1081" s="109">
        <f t="shared" si="121"/>
        <v>0</v>
      </c>
      <c r="AD1081" s="109">
        <f>IF(C1081=A_Stammdaten!$B$12,E_SAV!$S1081-E_SAV!$AE1081,HLOOKUP(A_Stammdaten!$B$12-1,$AF$4:$AL$4004,ROW(C1081)-3,FALSE)-$AE1081)</f>
        <v>0</v>
      </c>
      <c r="AE1081" s="109">
        <f>HLOOKUP(A_Stammdaten!$B$12,$AF$4:$AL$4004,ROW(C1081)-3,FALSE)</f>
        <v>0</v>
      </c>
      <c r="AF1081" s="109">
        <f t="shared" si="119"/>
        <v>0</v>
      </c>
      <c r="AG1081" s="109">
        <f t="shared" si="124"/>
        <v>0</v>
      </c>
      <c r="AH1081" s="109">
        <f t="shared" si="124"/>
        <v>0</v>
      </c>
      <c r="AI1081" s="109">
        <f t="shared" si="124"/>
        <v>0</v>
      </c>
      <c r="AJ1081" s="109">
        <f t="shared" si="124"/>
        <v>0</v>
      </c>
      <c r="AK1081" s="109">
        <f t="shared" si="124"/>
        <v>0</v>
      </c>
      <c r="AL1081" s="109">
        <f t="shared" si="124"/>
        <v>0</v>
      </c>
    </row>
    <row r="1082" spans="1:38" x14ac:dyDescent="0.3">
      <c r="A1082" s="421"/>
      <c r="B1082" s="421"/>
      <c r="C1082" s="422"/>
      <c r="D1082" s="423"/>
      <c r="E1082" s="421"/>
      <c r="F1082" s="421"/>
      <c r="G1082" s="421"/>
      <c r="H1082" s="421"/>
      <c r="I1082" s="421"/>
      <c r="J1082" s="421"/>
      <c r="K1082" s="421"/>
      <c r="L1082" s="421"/>
      <c r="M1082" s="423"/>
      <c r="N1082" s="340">
        <f>IF(C1082&gt;A_Stammdaten!$B$12,0,SUM(E1082,F1082,H1082,J1082:K1082)-SUM(G1082,I1082,L1082:M1082))</f>
        <v>0</v>
      </c>
      <c r="O1082" s="421"/>
      <c r="P1082" s="421"/>
      <c r="Q1082" s="421"/>
      <c r="R1082" s="421"/>
      <c r="S1082" s="108">
        <f t="shared" si="120"/>
        <v>0</v>
      </c>
      <c r="T1082" s="341">
        <f>IF(ISBLANK($B1082),0,VLOOKUP($B1082,Listen!$A$2:$C$45,2,FALSE))</f>
        <v>0</v>
      </c>
      <c r="U1082" s="341">
        <f>IF(ISBLANK($B1082),0,VLOOKUP($B1082,Listen!$A$2:$C$45,3,FALSE))</f>
        <v>0</v>
      </c>
      <c r="V1082" s="342">
        <f t="shared" si="122"/>
        <v>0</v>
      </c>
      <c r="W1082" s="342">
        <f t="shared" si="123"/>
        <v>0</v>
      </c>
      <c r="X1082" s="342">
        <f t="shared" si="123"/>
        <v>0</v>
      </c>
      <c r="Y1082" s="342">
        <f t="shared" si="123"/>
        <v>0</v>
      </c>
      <c r="Z1082" s="342">
        <f t="shared" si="123"/>
        <v>0</v>
      </c>
      <c r="AA1082" s="342">
        <f t="shared" si="123"/>
        <v>0</v>
      </c>
      <c r="AB1082" s="342">
        <f t="shared" si="123"/>
        <v>0</v>
      </c>
      <c r="AC1082" s="109">
        <f t="shared" si="121"/>
        <v>0</v>
      </c>
      <c r="AD1082" s="109">
        <f>IF(C1082=A_Stammdaten!$B$12,E_SAV!$S1082-E_SAV!$AE1082,HLOOKUP(A_Stammdaten!$B$12-1,$AF$4:$AL$4004,ROW(C1082)-3,FALSE)-$AE1082)</f>
        <v>0</v>
      </c>
      <c r="AE1082" s="109">
        <f>HLOOKUP(A_Stammdaten!$B$12,$AF$4:$AL$4004,ROW(C1082)-3,FALSE)</f>
        <v>0</v>
      </c>
      <c r="AF1082" s="109">
        <f t="shared" si="119"/>
        <v>0</v>
      </c>
      <c r="AG1082" s="109">
        <f t="shared" si="124"/>
        <v>0</v>
      </c>
      <c r="AH1082" s="109">
        <f t="shared" si="124"/>
        <v>0</v>
      </c>
      <c r="AI1082" s="109">
        <f t="shared" si="124"/>
        <v>0</v>
      </c>
      <c r="AJ1082" s="109">
        <f t="shared" si="124"/>
        <v>0</v>
      </c>
      <c r="AK1082" s="109">
        <f t="shared" si="124"/>
        <v>0</v>
      </c>
      <c r="AL1082" s="109">
        <f t="shared" si="124"/>
        <v>0</v>
      </c>
    </row>
    <row r="1083" spans="1:38" x14ac:dyDescent="0.3">
      <c r="A1083" s="421"/>
      <c r="B1083" s="421"/>
      <c r="C1083" s="422"/>
      <c r="D1083" s="423"/>
      <c r="E1083" s="421"/>
      <c r="F1083" s="421"/>
      <c r="G1083" s="421"/>
      <c r="H1083" s="421"/>
      <c r="I1083" s="421"/>
      <c r="J1083" s="421"/>
      <c r="K1083" s="421"/>
      <c r="L1083" s="421"/>
      <c r="M1083" s="423"/>
      <c r="N1083" s="340">
        <f>IF(C1083&gt;A_Stammdaten!$B$12,0,SUM(E1083,F1083,H1083,J1083:K1083)-SUM(G1083,I1083,L1083:M1083))</f>
        <v>0</v>
      </c>
      <c r="O1083" s="421"/>
      <c r="P1083" s="421"/>
      <c r="Q1083" s="421"/>
      <c r="R1083" s="421"/>
      <c r="S1083" s="108">
        <f t="shared" si="120"/>
        <v>0</v>
      </c>
      <c r="T1083" s="341">
        <f>IF(ISBLANK($B1083),0,VLOOKUP($B1083,Listen!$A$2:$C$45,2,FALSE))</f>
        <v>0</v>
      </c>
      <c r="U1083" s="341">
        <f>IF(ISBLANK($B1083),0,VLOOKUP($B1083,Listen!$A$2:$C$45,3,FALSE))</f>
        <v>0</v>
      </c>
      <c r="V1083" s="342">
        <f t="shared" si="122"/>
        <v>0</v>
      </c>
      <c r="W1083" s="342">
        <f t="shared" si="123"/>
        <v>0</v>
      </c>
      <c r="X1083" s="342">
        <f t="shared" si="123"/>
        <v>0</v>
      </c>
      <c r="Y1083" s="342">
        <f t="shared" si="123"/>
        <v>0</v>
      </c>
      <c r="Z1083" s="342">
        <f t="shared" si="123"/>
        <v>0</v>
      </c>
      <c r="AA1083" s="342">
        <f t="shared" si="123"/>
        <v>0</v>
      </c>
      <c r="AB1083" s="342">
        <f t="shared" si="123"/>
        <v>0</v>
      </c>
      <c r="AC1083" s="109">
        <f t="shared" si="121"/>
        <v>0</v>
      </c>
      <c r="AD1083" s="109">
        <f>IF(C1083=A_Stammdaten!$B$12,E_SAV!$S1083-E_SAV!$AE1083,HLOOKUP(A_Stammdaten!$B$12-1,$AF$4:$AL$4004,ROW(C1083)-3,FALSE)-$AE1083)</f>
        <v>0</v>
      </c>
      <c r="AE1083" s="109">
        <f>HLOOKUP(A_Stammdaten!$B$12,$AF$4:$AL$4004,ROW(C1083)-3,FALSE)</f>
        <v>0</v>
      </c>
      <c r="AF1083" s="109">
        <f t="shared" si="119"/>
        <v>0</v>
      </c>
      <c r="AG1083" s="109">
        <f t="shared" si="124"/>
        <v>0</v>
      </c>
      <c r="AH1083" s="109">
        <f t="shared" si="124"/>
        <v>0</v>
      </c>
      <c r="AI1083" s="109">
        <f t="shared" si="124"/>
        <v>0</v>
      </c>
      <c r="AJ1083" s="109">
        <f t="shared" si="124"/>
        <v>0</v>
      </c>
      <c r="AK1083" s="109">
        <f t="shared" si="124"/>
        <v>0</v>
      </c>
      <c r="AL1083" s="109">
        <f t="shared" si="124"/>
        <v>0</v>
      </c>
    </row>
    <row r="1084" spans="1:38" x14ac:dyDescent="0.3">
      <c r="A1084" s="421"/>
      <c r="B1084" s="421"/>
      <c r="C1084" s="422"/>
      <c r="D1084" s="423"/>
      <c r="E1084" s="421"/>
      <c r="F1084" s="421"/>
      <c r="G1084" s="421"/>
      <c r="H1084" s="421"/>
      <c r="I1084" s="421"/>
      <c r="J1084" s="421"/>
      <c r="K1084" s="421"/>
      <c r="L1084" s="421"/>
      <c r="M1084" s="423"/>
      <c r="N1084" s="340">
        <f>IF(C1084&gt;A_Stammdaten!$B$12,0,SUM(E1084,F1084,H1084,J1084:K1084)-SUM(G1084,I1084,L1084:M1084))</f>
        <v>0</v>
      </c>
      <c r="O1084" s="421"/>
      <c r="P1084" s="421"/>
      <c r="Q1084" s="421"/>
      <c r="R1084" s="421"/>
      <c r="S1084" s="108">
        <f t="shared" si="120"/>
        <v>0</v>
      </c>
      <c r="T1084" s="341">
        <f>IF(ISBLANK($B1084),0,VLOOKUP($B1084,Listen!$A$2:$C$45,2,FALSE))</f>
        <v>0</v>
      </c>
      <c r="U1084" s="341">
        <f>IF(ISBLANK($B1084),0,VLOOKUP($B1084,Listen!$A$2:$C$45,3,FALSE))</f>
        <v>0</v>
      </c>
      <c r="V1084" s="342">
        <f t="shared" si="122"/>
        <v>0</v>
      </c>
      <c r="W1084" s="342">
        <f t="shared" si="123"/>
        <v>0</v>
      </c>
      <c r="X1084" s="342">
        <f t="shared" si="123"/>
        <v>0</v>
      </c>
      <c r="Y1084" s="342">
        <f t="shared" si="123"/>
        <v>0</v>
      </c>
      <c r="Z1084" s="342">
        <f t="shared" si="123"/>
        <v>0</v>
      </c>
      <c r="AA1084" s="342">
        <f t="shared" si="123"/>
        <v>0</v>
      </c>
      <c r="AB1084" s="342">
        <f t="shared" si="123"/>
        <v>0</v>
      </c>
      <c r="AC1084" s="109">
        <f t="shared" si="121"/>
        <v>0</v>
      </c>
      <c r="AD1084" s="109">
        <f>IF(C1084=A_Stammdaten!$B$12,E_SAV!$S1084-E_SAV!$AE1084,HLOOKUP(A_Stammdaten!$B$12-1,$AF$4:$AL$4004,ROW(C1084)-3,FALSE)-$AE1084)</f>
        <v>0</v>
      </c>
      <c r="AE1084" s="109">
        <f>HLOOKUP(A_Stammdaten!$B$12,$AF$4:$AL$4004,ROW(C1084)-3,FALSE)</f>
        <v>0</v>
      </c>
      <c r="AF1084" s="109">
        <f t="shared" si="119"/>
        <v>0</v>
      </c>
      <c r="AG1084" s="109">
        <f t="shared" si="124"/>
        <v>0</v>
      </c>
      <c r="AH1084" s="109">
        <f t="shared" si="124"/>
        <v>0</v>
      </c>
      <c r="AI1084" s="109">
        <f t="shared" si="124"/>
        <v>0</v>
      </c>
      <c r="AJ1084" s="109">
        <f t="shared" si="124"/>
        <v>0</v>
      </c>
      <c r="AK1084" s="109">
        <f t="shared" si="124"/>
        <v>0</v>
      </c>
      <c r="AL1084" s="109">
        <f t="shared" si="124"/>
        <v>0</v>
      </c>
    </row>
    <row r="1085" spans="1:38" x14ac:dyDescent="0.3">
      <c r="A1085" s="421"/>
      <c r="B1085" s="421"/>
      <c r="C1085" s="422"/>
      <c r="D1085" s="423"/>
      <c r="E1085" s="421"/>
      <c r="F1085" s="421"/>
      <c r="G1085" s="421"/>
      <c r="H1085" s="421"/>
      <c r="I1085" s="421"/>
      <c r="J1085" s="421"/>
      <c r="K1085" s="421"/>
      <c r="L1085" s="421"/>
      <c r="M1085" s="423"/>
      <c r="N1085" s="340">
        <f>IF(C1085&gt;A_Stammdaten!$B$12,0,SUM(E1085,F1085,H1085,J1085:K1085)-SUM(G1085,I1085,L1085:M1085))</f>
        <v>0</v>
      </c>
      <c r="O1085" s="421"/>
      <c r="P1085" s="421"/>
      <c r="Q1085" s="421"/>
      <c r="R1085" s="421"/>
      <c r="S1085" s="108">
        <f t="shared" si="120"/>
        <v>0</v>
      </c>
      <c r="T1085" s="341">
        <f>IF(ISBLANK($B1085),0,VLOOKUP($B1085,Listen!$A$2:$C$45,2,FALSE))</f>
        <v>0</v>
      </c>
      <c r="U1085" s="341">
        <f>IF(ISBLANK($B1085),0,VLOOKUP($B1085,Listen!$A$2:$C$45,3,FALSE))</f>
        <v>0</v>
      </c>
      <c r="V1085" s="342">
        <f t="shared" si="122"/>
        <v>0</v>
      </c>
      <c r="W1085" s="342">
        <f t="shared" si="123"/>
        <v>0</v>
      </c>
      <c r="X1085" s="342">
        <f t="shared" si="123"/>
        <v>0</v>
      </c>
      <c r="Y1085" s="342">
        <f t="shared" si="123"/>
        <v>0</v>
      </c>
      <c r="Z1085" s="342">
        <f t="shared" si="123"/>
        <v>0</v>
      </c>
      <c r="AA1085" s="342">
        <f t="shared" si="123"/>
        <v>0</v>
      </c>
      <c r="AB1085" s="342">
        <f t="shared" si="123"/>
        <v>0</v>
      </c>
      <c r="AC1085" s="109">
        <f t="shared" si="121"/>
        <v>0</v>
      </c>
      <c r="AD1085" s="109">
        <f>IF(C1085=A_Stammdaten!$B$12,E_SAV!$S1085-E_SAV!$AE1085,HLOOKUP(A_Stammdaten!$B$12-1,$AF$4:$AL$4004,ROW(C1085)-3,FALSE)-$AE1085)</f>
        <v>0</v>
      </c>
      <c r="AE1085" s="109">
        <f>HLOOKUP(A_Stammdaten!$B$12,$AF$4:$AL$4004,ROW(C1085)-3,FALSE)</f>
        <v>0</v>
      </c>
      <c r="AF1085" s="109">
        <f t="shared" si="119"/>
        <v>0</v>
      </c>
      <c r="AG1085" s="109">
        <f t="shared" si="124"/>
        <v>0</v>
      </c>
      <c r="AH1085" s="109">
        <f t="shared" si="124"/>
        <v>0</v>
      </c>
      <c r="AI1085" s="109">
        <f t="shared" si="124"/>
        <v>0</v>
      </c>
      <c r="AJ1085" s="109">
        <f t="shared" si="124"/>
        <v>0</v>
      </c>
      <c r="AK1085" s="109">
        <f t="shared" si="124"/>
        <v>0</v>
      </c>
      <c r="AL1085" s="109">
        <f t="shared" si="124"/>
        <v>0</v>
      </c>
    </row>
    <row r="1086" spans="1:38" x14ac:dyDescent="0.3">
      <c r="A1086" s="421"/>
      <c r="B1086" s="421"/>
      <c r="C1086" s="422"/>
      <c r="D1086" s="423"/>
      <c r="E1086" s="421"/>
      <c r="F1086" s="421"/>
      <c r="G1086" s="421"/>
      <c r="H1086" s="421"/>
      <c r="I1086" s="421"/>
      <c r="J1086" s="421"/>
      <c r="K1086" s="421"/>
      <c r="L1086" s="421"/>
      <c r="M1086" s="423"/>
      <c r="N1086" s="340">
        <f>IF(C1086&gt;A_Stammdaten!$B$12,0,SUM(E1086,F1086,H1086,J1086:K1086)-SUM(G1086,I1086,L1086:M1086))</f>
        <v>0</v>
      </c>
      <c r="O1086" s="421"/>
      <c r="P1086" s="421"/>
      <c r="Q1086" s="421"/>
      <c r="R1086" s="421"/>
      <c r="S1086" s="108">
        <f t="shared" si="120"/>
        <v>0</v>
      </c>
      <c r="T1086" s="341">
        <f>IF(ISBLANK($B1086),0,VLOOKUP($B1086,Listen!$A$2:$C$45,2,FALSE))</f>
        <v>0</v>
      </c>
      <c r="U1086" s="341">
        <f>IF(ISBLANK($B1086),0,VLOOKUP($B1086,Listen!$A$2:$C$45,3,FALSE))</f>
        <v>0</v>
      </c>
      <c r="V1086" s="342">
        <f t="shared" si="122"/>
        <v>0</v>
      </c>
      <c r="W1086" s="342">
        <f t="shared" si="123"/>
        <v>0</v>
      </c>
      <c r="X1086" s="342">
        <f t="shared" si="123"/>
        <v>0</v>
      </c>
      <c r="Y1086" s="342">
        <f t="shared" si="123"/>
        <v>0</v>
      </c>
      <c r="Z1086" s="342">
        <f t="shared" si="123"/>
        <v>0</v>
      </c>
      <c r="AA1086" s="342">
        <f t="shared" si="123"/>
        <v>0</v>
      </c>
      <c r="AB1086" s="342">
        <f t="shared" si="123"/>
        <v>0</v>
      </c>
      <c r="AC1086" s="109">
        <f t="shared" si="121"/>
        <v>0</v>
      </c>
      <c r="AD1086" s="109">
        <f>IF(C1086=A_Stammdaten!$B$12,E_SAV!$S1086-E_SAV!$AE1086,HLOOKUP(A_Stammdaten!$B$12-1,$AF$4:$AL$4004,ROW(C1086)-3,FALSE)-$AE1086)</f>
        <v>0</v>
      </c>
      <c r="AE1086" s="109">
        <f>HLOOKUP(A_Stammdaten!$B$12,$AF$4:$AL$4004,ROW(C1086)-3,FALSE)</f>
        <v>0</v>
      </c>
      <c r="AF1086" s="109">
        <f t="shared" si="119"/>
        <v>0</v>
      </c>
      <c r="AG1086" s="109">
        <f t="shared" si="124"/>
        <v>0</v>
      </c>
      <c r="AH1086" s="109">
        <f t="shared" si="124"/>
        <v>0</v>
      </c>
      <c r="AI1086" s="109">
        <f t="shared" si="124"/>
        <v>0</v>
      </c>
      <c r="AJ1086" s="109">
        <f t="shared" si="124"/>
        <v>0</v>
      </c>
      <c r="AK1086" s="109">
        <f t="shared" si="124"/>
        <v>0</v>
      </c>
      <c r="AL1086" s="109">
        <f t="shared" si="124"/>
        <v>0</v>
      </c>
    </row>
    <row r="1087" spans="1:38" x14ac:dyDescent="0.3">
      <c r="A1087" s="421"/>
      <c r="B1087" s="421"/>
      <c r="C1087" s="422"/>
      <c r="D1087" s="423"/>
      <c r="E1087" s="421"/>
      <c r="F1087" s="421"/>
      <c r="G1087" s="421"/>
      <c r="H1087" s="421"/>
      <c r="I1087" s="421"/>
      <c r="J1087" s="421"/>
      <c r="K1087" s="421"/>
      <c r="L1087" s="421"/>
      <c r="M1087" s="423"/>
      <c r="N1087" s="340">
        <f>IF(C1087&gt;A_Stammdaten!$B$12,0,SUM(E1087,F1087,H1087,J1087:K1087)-SUM(G1087,I1087,L1087:M1087))</f>
        <v>0</v>
      </c>
      <c r="O1087" s="421"/>
      <c r="P1087" s="421"/>
      <c r="Q1087" s="421"/>
      <c r="R1087" s="421"/>
      <c r="S1087" s="108">
        <f t="shared" si="120"/>
        <v>0</v>
      </c>
      <c r="T1087" s="341">
        <f>IF(ISBLANK($B1087),0,VLOOKUP($B1087,Listen!$A$2:$C$45,2,FALSE))</f>
        <v>0</v>
      </c>
      <c r="U1087" s="341">
        <f>IF(ISBLANK($B1087),0,VLOOKUP($B1087,Listen!$A$2:$C$45,3,FALSE))</f>
        <v>0</v>
      </c>
      <c r="V1087" s="342">
        <f t="shared" si="122"/>
        <v>0</v>
      </c>
      <c r="W1087" s="342">
        <f t="shared" si="123"/>
        <v>0</v>
      </c>
      <c r="X1087" s="342">
        <f t="shared" si="123"/>
        <v>0</v>
      </c>
      <c r="Y1087" s="342">
        <f t="shared" si="123"/>
        <v>0</v>
      </c>
      <c r="Z1087" s="342">
        <f t="shared" si="123"/>
        <v>0</v>
      </c>
      <c r="AA1087" s="342">
        <f t="shared" si="123"/>
        <v>0</v>
      </c>
      <c r="AB1087" s="342">
        <f t="shared" si="123"/>
        <v>0</v>
      </c>
      <c r="AC1087" s="109">
        <f t="shared" si="121"/>
        <v>0</v>
      </c>
      <c r="AD1087" s="109">
        <f>IF(C1087=A_Stammdaten!$B$12,E_SAV!$S1087-E_SAV!$AE1087,HLOOKUP(A_Stammdaten!$B$12-1,$AF$4:$AL$4004,ROW(C1087)-3,FALSE)-$AE1087)</f>
        <v>0</v>
      </c>
      <c r="AE1087" s="109">
        <f>HLOOKUP(A_Stammdaten!$B$12,$AF$4:$AL$4004,ROW(C1087)-3,FALSE)</f>
        <v>0</v>
      </c>
      <c r="AF1087" s="109">
        <f t="shared" si="119"/>
        <v>0</v>
      </c>
      <c r="AG1087" s="109">
        <f t="shared" si="124"/>
        <v>0</v>
      </c>
      <c r="AH1087" s="109">
        <f t="shared" si="124"/>
        <v>0</v>
      </c>
      <c r="AI1087" s="109">
        <f t="shared" si="124"/>
        <v>0</v>
      </c>
      <c r="AJ1087" s="109">
        <f t="shared" si="124"/>
        <v>0</v>
      </c>
      <c r="AK1087" s="109">
        <f t="shared" si="124"/>
        <v>0</v>
      </c>
      <c r="AL1087" s="109">
        <f t="shared" si="124"/>
        <v>0</v>
      </c>
    </row>
    <row r="1088" spans="1:38" x14ac:dyDescent="0.3">
      <c r="A1088" s="421"/>
      <c r="B1088" s="421"/>
      <c r="C1088" s="422"/>
      <c r="D1088" s="423"/>
      <c r="E1088" s="421"/>
      <c r="F1088" s="421"/>
      <c r="G1088" s="421"/>
      <c r="H1088" s="421"/>
      <c r="I1088" s="421"/>
      <c r="J1088" s="421"/>
      <c r="K1088" s="421"/>
      <c r="L1088" s="421"/>
      <c r="M1088" s="423"/>
      <c r="N1088" s="340">
        <f>IF(C1088&gt;A_Stammdaten!$B$12,0,SUM(E1088,F1088,H1088,J1088:K1088)-SUM(G1088,I1088,L1088:M1088))</f>
        <v>0</v>
      </c>
      <c r="O1088" s="421"/>
      <c r="P1088" s="421"/>
      <c r="Q1088" s="421"/>
      <c r="R1088" s="421"/>
      <c r="S1088" s="108">
        <f t="shared" si="120"/>
        <v>0</v>
      </c>
      <c r="T1088" s="341">
        <f>IF(ISBLANK($B1088),0,VLOOKUP($B1088,Listen!$A$2:$C$45,2,FALSE))</f>
        <v>0</v>
      </c>
      <c r="U1088" s="341">
        <f>IF(ISBLANK($B1088),0,VLOOKUP($B1088,Listen!$A$2:$C$45,3,FALSE))</f>
        <v>0</v>
      </c>
      <c r="V1088" s="342">
        <f t="shared" si="122"/>
        <v>0</v>
      </c>
      <c r="W1088" s="342">
        <f t="shared" si="123"/>
        <v>0</v>
      </c>
      <c r="X1088" s="342">
        <f t="shared" si="123"/>
        <v>0</v>
      </c>
      <c r="Y1088" s="342">
        <f t="shared" si="123"/>
        <v>0</v>
      </c>
      <c r="Z1088" s="342">
        <f t="shared" si="123"/>
        <v>0</v>
      </c>
      <c r="AA1088" s="342">
        <f t="shared" si="123"/>
        <v>0</v>
      </c>
      <c r="AB1088" s="342">
        <f t="shared" si="123"/>
        <v>0</v>
      </c>
      <c r="AC1088" s="109">
        <f t="shared" si="121"/>
        <v>0</v>
      </c>
      <c r="AD1088" s="109">
        <f>IF(C1088=A_Stammdaten!$B$12,E_SAV!$S1088-E_SAV!$AE1088,HLOOKUP(A_Stammdaten!$B$12-1,$AF$4:$AL$4004,ROW(C1088)-3,FALSE)-$AE1088)</f>
        <v>0</v>
      </c>
      <c r="AE1088" s="109">
        <f>HLOOKUP(A_Stammdaten!$B$12,$AF$4:$AL$4004,ROW(C1088)-3,FALSE)</f>
        <v>0</v>
      </c>
      <c r="AF1088" s="109">
        <f t="shared" si="119"/>
        <v>0</v>
      </c>
      <c r="AG1088" s="109">
        <f t="shared" si="124"/>
        <v>0</v>
      </c>
      <c r="AH1088" s="109">
        <f t="shared" si="124"/>
        <v>0</v>
      </c>
      <c r="AI1088" s="109">
        <f t="shared" si="124"/>
        <v>0</v>
      </c>
      <c r="AJ1088" s="109">
        <f t="shared" si="124"/>
        <v>0</v>
      </c>
      <c r="AK1088" s="109">
        <f t="shared" si="124"/>
        <v>0</v>
      </c>
      <c r="AL1088" s="109">
        <f t="shared" si="124"/>
        <v>0</v>
      </c>
    </row>
    <row r="1089" spans="1:38" x14ac:dyDescent="0.3">
      <c r="A1089" s="421"/>
      <c r="B1089" s="421"/>
      <c r="C1089" s="422"/>
      <c r="D1089" s="423"/>
      <c r="E1089" s="421"/>
      <c r="F1089" s="421"/>
      <c r="G1089" s="421"/>
      <c r="H1089" s="421"/>
      <c r="I1089" s="421"/>
      <c r="J1089" s="421"/>
      <c r="K1089" s="421"/>
      <c r="L1089" s="421"/>
      <c r="M1089" s="423"/>
      <c r="N1089" s="340">
        <f>IF(C1089&gt;A_Stammdaten!$B$12,0,SUM(E1089,F1089,H1089,J1089:K1089)-SUM(G1089,I1089,L1089:M1089))</f>
        <v>0</v>
      </c>
      <c r="O1089" s="421"/>
      <c r="P1089" s="421"/>
      <c r="Q1089" s="421"/>
      <c r="R1089" s="421"/>
      <c r="S1089" s="108">
        <f t="shared" si="120"/>
        <v>0</v>
      </c>
      <c r="T1089" s="341">
        <f>IF(ISBLANK($B1089),0,VLOOKUP($B1089,Listen!$A$2:$C$45,2,FALSE))</f>
        <v>0</v>
      </c>
      <c r="U1089" s="341">
        <f>IF(ISBLANK($B1089),0,VLOOKUP($B1089,Listen!$A$2:$C$45,3,FALSE))</f>
        <v>0</v>
      </c>
      <c r="V1089" s="342">
        <f t="shared" si="122"/>
        <v>0</v>
      </c>
      <c r="W1089" s="342">
        <f t="shared" si="123"/>
        <v>0</v>
      </c>
      <c r="X1089" s="342">
        <f t="shared" si="123"/>
        <v>0</v>
      </c>
      <c r="Y1089" s="342">
        <f t="shared" si="123"/>
        <v>0</v>
      </c>
      <c r="Z1089" s="342">
        <f t="shared" si="123"/>
        <v>0</v>
      </c>
      <c r="AA1089" s="342">
        <f t="shared" si="123"/>
        <v>0</v>
      </c>
      <c r="AB1089" s="342">
        <f t="shared" si="123"/>
        <v>0</v>
      </c>
      <c r="AC1089" s="109">
        <f t="shared" si="121"/>
        <v>0</v>
      </c>
      <c r="AD1089" s="109">
        <f>IF(C1089=A_Stammdaten!$B$12,E_SAV!$S1089-E_SAV!$AE1089,HLOOKUP(A_Stammdaten!$B$12-1,$AF$4:$AL$4004,ROW(C1089)-3,FALSE)-$AE1089)</f>
        <v>0</v>
      </c>
      <c r="AE1089" s="109">
        <f>HLOOKUP(A_Stammdaten!$B$12,$AF$4:$AL$4004,ROW(C1089)-3,FALSE)</f>
        <v>0</v>
      </c>
      <c r="AF1089" s="109">
        <f t="shared" si="119"/>
        <v>0</v>
      </c>
      <c r="AG1089" s="109">
        <f t="shared" si="124"/>
        <v>0</v>
      </c>
      <c r="AH1089" s="109">
        <f t="shared" si="124"/>
        <v>0</v>
      </c>
      <c r="AI1089" s="109">
        <f t="shared" si="124"/>
        <v>0</v>
      </c>
      <c r="AJ1089" s="109">
        <f t="shared" si="124"/>
        <v>0</v>
      </c>
      <c r="AK1089" s="109">
        <f t="shared" si="124"/>
        <v>0</v>
      </c>
      <c r="AL1089" s="109">
        <f t="shared" si="124"/>
        <v>0</v>
      </c>
    </row>
    <row r="1090" spans="1:38" x14ac:dyDescent="0.3">
      <c r="A1090" s="421"/>
      <c r="B1090" s="421"/>
      <c r="C1090" s="422"/>
      <c r="D1090" s="423"/>
      <c r="E1090" s="421"/>
      <c r="F1090" s="421"/>
      <c r="G1090" s="421"/>
      <c r="H1090" s="421"/>
      <c r="I1090" s="421"/>
      <c r="J1090" s="421"/>
      <c r="K1090" s="421"/>
      <c r="L1090" s="421"/>
      <c r="M1090" s="423"/>
      <c r="N1090" s="340">
        <f>IF(C1090&gt;A_Stammdaten!$B$12,0,SUM(E1090,F1090,H1090,J1090:K1090)-SUM(G1090,I1090,L1090:M1090))</f>
        <v>0</v>
      </c>
      <c r="O1090" s="421"/>
      <c r="P1090" s="421"/>
      <c r="Q1090" s="421"/>
      <c r="R1090" s="421"/>
      <c r="S1090" s="108">
        <f t="shared" si="120"/>
        <v>0</v>
      </c>
      <c r="T1090" s="341">
        <f>IF(ISBLANK($B1090),0,VLOOKUP($B1090,Listen!$A$2:$C$45,2,FALSE))</f>
        <v>0</v>
      </c>
      <c r="U1090" s="341">
        <f>IF(ISBLANK($B1090),0,VLOOKUP($B1090,Listen!$A$2:$C$45,3,FALSE))</f>
        <v>0</v>
      </c>
      <c r="V1090" s="342">
        <f t="shared" si="122"/>
        <v>0</v>
      </c>
      <c r="W1090" s="342">
        <f t="shared" si="123"/>
        <v>0</v>
      </c>
      <c r="X1090" s="342">
        <f t="shared" si="123"/>
        <v>0</v>
      </c>
      <c r="Y1090" s="342">
        <f t="shared" si="123"/>
        <v>0</v>
      </c>
      <c r="Z1090" s="342">
        <f t="shared" si="123"/>
        <v>0</v>
      </c>
      <c r="AA1090" s="342">
        <f t="shared" si="123"/>
        <v>0</v>
      </c>
      <c r="AB1090" s="342">
        <f t="shared" si="123"/>
        <v>0</v>
      </c>
      <c r="AC1090" s="109">
        <f t="shared" si="121"/>
        <v>0</v>
      </c>
      <c r="AD1090" s="109">
        <f>IF(C1090=A_Stammdaten!$B$12,E_SAV!$S1090-E_SAV!$AE1090,HLOOKUP(A_Stammdaten!$B$12-1,$AF$4:$AL$4004,ROW(C1090)-3,FALSE)-$AE1090)</f>
        <v>0</v>
      </c>
      <c r="AE1090" s="109">
        <f>HLOOKUP(A_Stammdaten!$B$12,$AF$4:$AL$4004,ROW(C1090)-3,FALSE)</f>
        <v>0</v>
      </c>
      <c r="AF1090" s="109">
        <f t="shared" si="119"/>
        <v>0</v>
      </c>
      <c r="AG1090" s="109">
        <f t="shared" si="124"/>
        <v>0</v>
      </c>
      <c r="AH1090" s="109">
        <f t="shared" si="124"/>
        <v>0</v>
      </c>
      <c r="AI1090" s="109">
        <f t="shared" si="124"/>
        <v>0</v>
      </c>
      <c r="AJ1090" s="109">
        <f t="shared" si="124"/>
        <v>0</v>
      </c>
      <c r="AK1090" s="109">
        <f t="shared" si="124"/>
        <v>0</v>
      </c>
      <c r="AL1090" s="109">
        <f t="shared" si="124"/>
        <v>0</v>
      </c>
    </row>
    <row r="1091" spans="1:38" x14ac:dyDescent="0.3">
      <c r="A1091" s="421"/>
      <c r="B1091" s="421"/>
      <c r="C1091" s="422"/>
      <c r="D1091" s="423"/>
      <c r="E1091" s="421"/>
      <c r="F1091" s="421"/>
      <c r="G1091" s="421"/>
      <c r="H1091" s="421"/>
      <c r="I1091" s="421"/>
      <c r="J1091" s="421"/>
      <c r="K1091" s="421"/>
      <c r="L1091" s="421"/>
      <c r="M1091" s="423"/>
      <c r="N1091" s="340">
        <f>IF(C1091&gt;A_Stammdaten!$B$12,0,SUM(E1091,F1091,H1091,J1091:K1091)-SUM(G1091,I1091,L1091:M1091))</f>
        <v>0</v>
      </c>
      <c r="O1091" s="421"/>
      <c r="P1091" s="421"/>
      <c r="Q1091" s="421"/>
      <c r="R1091" s="421"/>
      <c r="S1091" s="108">
        <f t="shared" si="120"/>
        <v>0</v>
      </c>
      <c r="T1091" s="341">
        <f>IF(ISBLANK($B1091),0,VLOOKUP($B1091,Listen!$A$2:$C$45,2,FALSE))</f>
        <v>0</v>
      </c>
      <c r="U1091" s="341">
        <f>IF(ISBLANK($B1091),0,VLOOKUP($B1091,Listen!$A$2:$C$45,3,FALSE))</f>
        <v>0</v>
      </c>
      <c r="V1091" s="342">
        <f t="shared" si="122"/>
        <v>0</v>
      </c>
      <c r="W1091" s="342">
        <f t="shared" si="123"/>
        <v>0</v>
      </c>
      <c r="X1091" s="342">
        <f t="shared" si="123"/>
        <v>0</v>
      </c>
      <c r="Y1091" s="342">
        <f t="shared" si="123"/>
        <v>0</v>
      </c>
      <c r="Z1091" s="342">
        <f t="shared" si="123"/>
        <v>0</v>
      </c>
      <c r="AA1091" s="342">
        <f t="shared" si="123"/>
        <v>0</v>
      </c>
      <c r="AB1091" s="342">
        <f t="shared" si="123"/>
        <v>0</v>
      </c>
      <c r="AC1091" s="109">
        <f t="shared" si="121"/>
        <v>0</v>
      </c>
      <c r="AD1091" s="109">
        <f>IF(C1091=A_Stammdaten!$B$12,E_SAV!$S1091-E_SAV!$AE1091,HLOOKUP(A_Stammdaten!$B$12-1,$AF$4:$AL$4004,ROW(C1091)-3,FALSE)-$AE1091)</f>
        <v>0</v>
      </c>
      <c r="AE1091" s="109">
        <f>HLOOKUP(A_Stammdaten!$B$12,$AF$4:$AL$4004,ROW(C1091)-3,FALSE)</f>
        <v>0</v>
      </c>
      <c r="AF1091" s="109">
        <f t="shared" si="119"/>
        <v>0</v>
      </c>
      <c r="AG1091" s="109">
        <f t="shared" si="124"/>
        <v>0</v>
      </c>
      <c r="AH1091" s="109">
        <f t="shared" si="124"/>
        <v>0</v>
      </c>
      <c r="AI1091" s="109">
        <f t="shared" si="124"/>
        <v>0</v>
      </c>
      <c r="AJ1091" s="109">
        <f t="shared" si="124"/>
        <v>0</v>
      </c>
      <c r="AK1091" s="109">
        <f t="shared" si="124"/>
        <v>0</v>
      </c>
      <c r="AL1091" s="109">
        <f t="shared" si="124"/>
        <v>0</v>
      </c>
    </row>
    <row r="1092" spans="1:38" x14ac:dyDescent="0.3">
      <c r="A1092" s="421"/>
      <c r="B1092" s="421"/>
      <c r="C1092" s="422"/>
      <c r="D1092" s="423"/>
      <c r="E1092" s="421"/>
      <c r="F1092" s="421"/>
      <c r="G1092" s="421"/>
      <c r="H1092" s="421"/>
      <c r="I1092" s="421"/>
      <c r="J1092" s="421"/>
      <c r="K1092" s="421"/>
      <c r="L1092" s="421"/>
      <c r="M1092" s="423"/>
      <c r="N1092" s="340">
        <f>IF(C1092&gt;A_Stammdaten!$B$12,0,SUM(E1092,F1092,H1092,J1092:K1092)-SUM(G1092,I1092,L1092:M1092))</f>
        <v>0</v>
      </c>
      <c r="O1092" s="421"/>
      <c r="P1092" s="421"/>
      <c r="Q1092" s="421"/>
      <c r="R1092" s="421"/>
      <c r="S1092" s="108">
        <f t="shared" si="120"/>
        <v>0</v>
      </c>
      <c r="T1092" s="341">
        <f>IF(ISBLANK($B1092),0,VLOOKUP($B1092,Listen!$A$2:$C$45,2,FALSE))</f>
        <v>0</v>
      </c>
      <c r="U1092" s="341">
        <f>IF(ISBLANK($B1092),0,VLOOKUP($B1092,Listen!$A$2:$C$45,3,FALSE))</f>
        <v>0</v>
      </c>
      <c r="V1092" s="342">
        <f t="shared" si="122"/>
        <v>0</v>
      </c>
      <c r="W1092" s="342">
        <f t="shared" si="123"/>
        <v>0</v>
      </c>
      <c r="X1092" s="342">
        <f t="shared" si="123"/>
        <v>0</v>
      </c>
      <c r="Y1092" s="342">
        <f t="shared" si="123"/>
        <v>0</v>
      </c>
      <c r="Z1092" s="342">
        <f t="shared" si="123"/>
        <v>0</v>
      </c>
      <c r="AA1092" s="342">
        <f t="shared" si="123"/>
        <v>0</v>
      </c>
      <c r="AB1092" s="342">
        <f t="shared" si="123"/>
        <v>0</v>
      </c>
      <c r="AC1092" s="109">
        <f t="shared" si="121"/>
        <v>0</v>
      </c>
      <c r="AD1092" s="109">
        <f>IF(C1092=A_Stammdaten!$B$12,E_SAV!$S1092-E_SAV!$AE1092,HLOOKUP(A_Stammdaten!$B$12-1,$AF$4:$AL$4004,ROW(C1092)-3,FALSE)-$AE1092)</f>
        <v>0</v>
      </c>
      <c r="AE1092" s="109">
        <f>HLOOKUP(A_Stammdaten!$B$12,$AF$4:$AL$4004,ROW(C1092)-3,FALSE)</f>
        <v>0</v>
      </c>
      <c r="AF1092" s="109">
        <f t="shared" si="119"/>
        <v>0</v>
      </c>
      <c r="AG1092" s="109">
        <f t="shared" si="124"/>
        <v>0</v>
      </c>
      <c r="AH1092" s="109">
        <f t="shared" si="124"/>
        <v>0</v>
      </c>
      <c r="AI1092" s="109">
        <f t="shared" si="124"/>
        <v>0</v>
      </c>
      <c r="AJ1092" s="109">
        <f t="shared" si="124"/>
        <v>0</v>
      </c>
      <c r="AK1092" s="109">
        <f t="shared" si="124"/>
        <v>0</v>
      </c>
      <c r="AL1092" s="109">
        <f t="shared" si="124"/>
        <v>0</v>
      </c>
    </row>
    <row r="1093" spans="1:38" x14ac:dyDescent="0.3">
      <c r="A1093" s="421"/>
      <c r="B1093" s="421"/>
      <c r="C1093" s="422"/>
      <c r="D1093" s="423"/>
      <c r="E1093" s="421"/>
      <c r="F1093" s="421"/>
      <c r="G1093" s="421"/>
      <c r="H1093" s="421"/>
      <c r="I1093" s="421"/>
      <c r="J1093" s="421"/>
      <c r="K1093" s="421"/>
      <c r="L1093" s="421"/>
      <c r="M1093" s="423"/>
      <c r="N1093" s="340">
        <f>IF(C1093&gt;A_Stammdaten!$B$12,0,SUM(E1093,F1093,H1093,J1093:K1093)-SUM(G1093,I1093,L1093:M1093))</f>
        <v>0</v>
      </c>
      <c r="O1093" s="421"/>
      <c r="P1093" s="421"/>
      <c r="Q1093" s="421"/>
      <c r="R1093" s="421"/>
      <c r="S1093" s="108">
        <f t="shared" si="120"/>
        <v>0</v>
      </c>
      <c r="T1093" s="341">
        <f>IF(ISBLANK($B1093),0,VLOOKUP($B1093,Listen!$A$2:$C$45,2,FALSE))</f>
        <v>0</v>
      </c>
      <c r="U1093" s="341">
        <f>IF(ISBLANK($B1093),0,VLOOKUP($B1093,Listen!$A$2:$C$45,3,FALSE))</f>
        <v>0</v>
      </c>
      <c r="V1093" s="342">
        <f t="shared" si="122"/>
        <v>0</v>
      </c>
      <c r="W1093" s="342">
        <f t="shared" si="123"/>
        <v>0</v>
      </c>
      <c r="X1093" s="342">
        <f t="shared" si="123"/>
        <v>0</v>
      </c>
      <c r="Y1093" s="342">
        <f t="shared" si="123"/>
        <v>0</v>
      </c>
      <c r="Z1093" s="342">
        <f t="shared" si="123"/>
        <v>0</v>
      </c>
      <c r="AA1093" s="342">
        <f t="shared" si="123"/>
        <v>0</v>
      </c>
      <c r="AB1093" s="342">
        <f t="shared" si="123"/>
        <v>0</v>
      </c>
      <c r="AC1093" s="109">
        <f t="shared" si="121"/>
        <v>0</v>
      </c>
      <c r="AD1093" s="109">
        <f>IF(C1093=A_Stammdaten!$B$12,E_SAV!$S1093-E_SAV!$AE1093,HLOOKUP(A_Stammdaten!$B$12-1,$AF$4:$AL$4004,ROW(C1093)-3,FALSE)-$AE1093)</f>
        <v>0</v>
      </c>
      <c r="AE1093" s="109">
        <f>HLOOKUP(A_Stammdaten!$B$12,$AF$4:$AL$4004,ROW(C1093)-3,FALSE)</f>
        <v>0</v>
      </c>
      <c r="AF1093" s="109">
        <f t="shared" ref="AF1093:AF1156" si="125">IF(OR($C1093=0,$S1093=0),0,IF($C1093&lt;=AF$4,$S1093-$S1093/V1093*(AF$4-$C1093+1),0))</f>
        <v>0</v>
      </c>
      <c r="AG1093" s="109">
        <f t="shared" si="124"/>
        <v>0</v>
      </c>
      <c r="AH1093" s="109">
        <f t="shared" si="124"/>
        <v>0</v>
      </c>
      <c r="AI1093" s="109">
        <f t="shared" si="124"/>
        <v>0</v>
      </c>
      <c r="AJ1093" s="109">
        <f t="shared" si="124"/>
        <v>0</v>
      </c>
      <c r="AK1093" s="109">
        <f t="shared" si="124"/>
        <v>0</v>
      </c>
      <c r="AL1093" s="109">
        <f t="shared" si="124"/>
        <v>0</v>
      </c>
    </row>
    <row r="1094" spans="1:38" x14ac:dyDescent="0.3">
      <c r="A1094" s="421"/>
      <c r="B1094" s="421"/>
      <c r="C1094" s="422"/>
      <c r="D1094" s="423"/>
      <c r="E1094" s="421"/>
      <c r="F1094" s="421"/>
      <c r="G1094" s="421"/>
      <c r="H1094" s="421"/>
      <c r="I1094" s="421"/>
      <c r="J1094" s="421"/>
      <c r="K1094" s="421"/>
      <c r="L1094" s="421"/>
      <c r="M1094" s="423"/>
      <c r="N1094" s="340">
        <f>IF(C1094&gt;A_Stammdaten!$B$12,0,SUM(E1094,F1094,H1094,J1094:K1094)-SUM(G1094,I1094,L1094:M1094))</f>
        <v>0</v>
      </c>
      <c r="O1094" s="421"/>
      <c r="P1094" s="421"/>
      <c r="Q1094" s="421"/>
      <c r="R1094" s="421"/>
      <c r="S1094" s="108">
        <f t="shared" ref="S1094:S1157" si="126">N1094-SUM(O1094:R1094)</f>
        <v>0</v>
      </c>
      <c r="T1094" s="341">
        <f>IF(ISBLANK($B1094),0,VLOOKUP($B1094,Listen!$A$2:$C$45,2,FALSE))</f>
        <v>0</v>
      </c>
      <c r="U1094" s="341">
        <f>IF(ISBLANK($B1094),0,VLOOKUP($B1094,Listen!$A$2:$C$45,3,FALSE))</f>
        <v>0</v>
      </c>
      <c r="V1094" s="342">
        <f t="shared" si="122"/>
        <v>0</v>
      </c>
      <c r="W1094" s="342">
        <f t="shared" si="123"/>
        <v>0</v>
      </c>
      <c r="X1094" s="342">
        <f t="shared" si="123"/>
        <v>0</v>
      </c>
      <c r="Y1094" s="342">
        <f t="shared" ref="W1094:AB1136" si="127">$T1094</f>
        <v>0</v>
      </c>
      <c r="Z1094" s="342">
        <f t="shared" si="127"/>
        <v>0</v>
      </c>
      <c r="AA1094" s="342">
        <f t="shared" si="127"/>
        <v>0</v>
      </c>
      <c r="AB1094" s="342">
        <f t="shared" si="127"/>
        <v>0</v>
      </c>
      <c r="AC1094" s="109">
        <f t="shared" ref="AC1094:AC1157" si="128">AE1094+AD1094</f>
        <v>0</v>
      </c>
      <c r="AD1094" s="109">
        <f>IF(C1094=A_Stammdaten!$B$12,E_SAV!$S1094-E_SAV!$AE1094,HLOOKUP(A_Stammdaten!$B$12-1,$AF$4:$AL$4004,ROW(C1094)-3,FALSE)-$AE1094)</f>
        <v>0</v>
      </c>
      <c r="AE1094" s="109">
        <f>HLOOKUP(A_Stammdaten!$B$12,$AF$4:$AL$4004,ROW(C1094)-3,FALSE)</f>
        <v>0</v>
      </c>
      <c r="AF1094" s="109">
        <f t="shared" si="125"/>
        <v>0</v>
      </c>
      <c r="AG1094" s="109">
        <f t="shared" si="124"/>
        <v>0</v>
      </c>
      <c r="AH1094" s="109">
        <f t="shared" si="124"/>
        <v>0</v>
      </c>
      <c r="AI1094" s="109">
        <f t="shared" si="124"/>
        <v>0</v>
      </c>
      <c r="AJ1094" s="109">
        <f t="shared" si="124"/>
        <v>0</v>
      </c>
      <c r="AK1094" s="109">
        <f t="shared" si="124"/>
        <v>0</v>
      </c>
      <c r="AL1094" s="109">
        <f t="shared" si="124"/>
        <v>0</v>
      </c>
    </row>
    <row r="1095" spans="1:38" x14ac:dyDescent="0.3">
      <c r="A1095" s="421"/>
      <c r="B1095" s="421"/>
      <c r="C1095" s="422"/>
      <c r="D1095" s="423"/>
      <c r="E1095" s="421"/>
      <c r="F1095" s="421"/>
      <c r="G1095" s="421"/>
      <c r="H1095" s="421"/>
      <c r="I1095" s="421"/>
      <c r="J1095" s="421"/>
      <c r="K1095" s="421"/>
      <c r="L1095" s="421"/>
      <c r="M1095" s="423"/>
      <c r="N1095" s="340">
        <f>IF(C1095&gt;A_Stammdaten!$B$12,0,SUM(E1095,F1095,H1095,J1095:K1095)-SUM(G1095,I1095,L1095:M1095))</f>
        <v>0</v>
      </c>
      <c r="O1095" s="421"/>
      <c r="P1095" s="421"/>
      <c r="Q1095" s="421"/>
      <c r="R1095" s="421"/>
      <c r="S1095" s="108">
        <f t="shared" si="126"/>
        <v>0</v>
      </c>
      <c r="T1095" s="341">
        <f>IF(ISBLANK($B1095),0,VLOOKUP($B1095,Listen!$A$2:$C$45,2,FALSE))</f>
        <v>0</v>
      </c>
      <c r="U1095" s="341">
        <f>IF(ISBLANK($B1095),0,VLOOKUP($B1095,Listen!$A$2:$C$45,3,FALSE))</f>
        <v>0</v>
      </c>
      <c r="V1095" s="342">
        <f t="shared" si="122"/>
        <v>0</v>
      </c>
      <c r="W1095" s="342">
        <f t="shared" si="127"/>
        <v>0</v>
      </c>
      <c r="X1095" s="342">
        <f t="shared" si="127"/>
        <v>0</v>
      </c>
      <c r="Y1095" s="342">
        <f t="shared" si="127"/>
        <v>0</v>
      </c>
      <c r="Z1095" s="342">
        <f t="shared" si="127"/>
        <v>0</v>
      </c>
      <c r="AA1095" s="342">
        <f t="shared" si="127"/>
        <v>0</v>
      </c>
      <c r="AB1095" s="342">
        <f t="shared" si="127"/>
        <v>0</v>
      </c>
      <c r="AC1095" s="109">
        <f t="shared" si="128"/>
        <v>0</v>
      </c>
      <c r="AD1095" s="109">
        <f>IF(C1095=A_Stammdaten!$B$12,E_SAV!$S1095-E_SAV!$AE1095,HLOOKUP(A_Stammdaten!$B$12-1,$AF$4:$AL$4004,ROW(C1095)-3,FALSE)-$AE1095)</f>
        <v>0</v>
      </c>
      <c r="AE1095" s="109">
        <f>HLOOKUP(A_Stammdaten!$B$12,$AF$4:$AL$4004,ROW(C1095)-3,FALSE)</f>
        <v>0</v>
      </c>
      <c r="AF1095" s="109">
        <f t="shared" si="125"/>
        <v>0</v>
      </c>
      <c r="AG1095" s="109">
        <f t="shared" si="124"/>
        <v>0</v>
      </c>
      <c r="AH1095" s="109">
        <f t="shared" si="124"/>
        <v>0</v>
      </c>
      <c r="AI1095" s="109">
        <f t="shared" si="124"/>
        <v>0</v>
      </c>
      <c r="AJ1095" s="109">
        <f t="shared" si="124"/>
        <v>0</v>
      </c>
      <c r="AK1095" s="109">
        <f t="shared" si="124"/>
        <v>0</v>
      </c>
      <c r="AL1095" s="109">
        <f t="shared" si="124"/>
        <v>0</v>
      </c>
    </row>
    <row r="1096" spans="1:38" x14ac:dyDescent="0.3">
      <c r="A1096" s="421"/>
      <c r="B1096" s="421"/>
      <c r="C1096" s="422"/>
      <c r="D1096" s="423"/>
      <c r="E1096" s="421"/>
      <c r="F1096" s="421"/>
      <c r="G1096" s="421"/>
      <c r="H1096" s="421"/>
      <c r="I1096" s="421"/>
      <c r="J1096" s="421"/>
      <c r="K1096" s="421"/>
      <c r="L1096" s="421"/>
      <c r="M1096" s="423"/>
      <c r="N1096" s="340">
        <f>IF(C1096&gt;A_Stammdaten!$B$12,0,SUM(E1096,F1096,H1096,J1096:K1096)-SUM(G1096,I1096,L1096:M1096))</f>
        <v>0</v>
      </c>
      <c r="O1096" s="421"/>
      <c r="P1096" s="421"/>
      <c r="Q1096" s="421"/>
      <c r="R1096" s="421"/>
      <c r="S1096" s="108">
        <f t="shared" si="126"/>
        <v>0</v>
      </c>
      <c r="T1096" s="341">
        <f>IF(ISBLANK($B1096),0,VLOOKUP($B1096,Listen!$A$2:$C$45,2,FALSE))</f>
        <v>0</v>
      </c>
      <c r="U1096" s="341">
        <f>IF(ISBLANK($B1096),0,VLOOKUP($B1096,Listen!$A$2:$C$45,3,FALSE))</f>
        <v>0</v>
      </c>
      <c r="V1096" s="342">
        <f t="shared" si="122"/>
        <v>0</v>
      </c>
      <c r="W1096" s="342">
        <f t="shared" si="127"/>
        <v>0</v>
      </c>
      <c r="X1096" s="342">
        <f t="shared" si="127"/>
        <v>0</v>
      </c>
      <c r="Y1096" s="342">
        <f t="shared" si="127"/>
        <v>0</v>
      </c>
      <c r="Z1096" s="342">
        <f t="shared" si="127"/>
        <v>0</v>
      </c>
      <c r="AA1096" s="342">
        <f t="shared" si="127"/>
        <v>0</v>
      </c>
      <c r="AB1096" s="342">
        <f t="shared" si="127"/>
        <v>0</v>
      </c>
      <c r="AC1096" s="109">
        <f t="shared" si="128"/>
        <v>0</v>
      </c>
      <c r="AD1096" s="109">
        <f>IF(C1096=A_Stammdaten!$B$12,E_SAV!$S1096-E_SAV!$AE1096,HLOOKUP(A_Stammdaten!$B$12-1,$AF$4:$AL$4004,ROW(C1096)-3,FALSE)-$AE1096)</f>
        <v>0</v>
      </c>
      <c r="AE1096" s="109">
        <f>HLOOKUP(A_Stammdaten!$B$12,$AF$4:$AL$4004,ROW(C1096)-3,FALSE)</f>
        <v>0</v>
      </c>
      <c r="AF1096" s="109">
        <f t="shared" si="125"/>
        <v>0</v>
      </c>
      <c r="AG1096" s="109">
        <f t="shared" si="124"/>
        <v>0</v>
      </c>
      <c r="AH1096" s="109">
        <f t="shared" si="124"/>
        <v>0</v>
      </c>
      <c r="AI1096" s="109">
        <f t="shared" si="124"/>
        <v>0</v>
      </c>
      <c r="AJ1096" s="109">
        <f t="shared" si="124"/>
        <v>0</v>
      </c>
      <c r="AK1096" s="109">
        <f t="shared" si="124"/>
        <v>0</v>
      </c>
      <c r="AL1096" s="109">
        <f t="shared" si="124"/>
        <v>0</v>
      </c>
    </row>
    <row r="1097" spans="1:38" x14ac:dyDescent="0.3">
      <c r="A1097" s="421"/>
      <c r="B1097" s="421"/>
      <c r="C1097" s="422"/>
      <c r="D1097" s="423"/>
      <c r="E1097" s="421"/>
      <c r="F1097" s="421"/>
      <c r="G1097" s="421"/>
      <c r="H1097" s="421"/>
      <c r="I1097" s="421"/>
      <c r="J1097" s="421"/>
      <c r="K1097" s="421"/>
      <c r="L1097" s="421"/>
      <c r="M1097" s="423"/>
      <c r="N1097" s="340">
        <f>IF(C1097&gt;A_Stammdaten!$B$12,0,SUM(E1097,F1097,H1097,J1097:K1097)-SUM(G1097,I1097,L1097:M1097))</f>
        <v>0</v>
      </c>
      <c r="O1097" s="421"/>
      <c r="P1097" s="421"/>
      <c r="Q1097" s="421"/>
      <c r="R1097" s="421"/>
      <c r="S1097" s="108">
        <f t="shared" si="126"/>
        <v>0</v>
      </c>
      <c r="T1097" s="341">
        <f>IF(ISBLANK($B1097),0,VLOOKUP($B1097,Listen!$A$2:$C$45,2,FALSE))</f>
        <v>0</v>
      </c>
      <c r="U1097" s="341">
        <f>IF(ISBLANK($B1097),0,VLOOKUP($B1097,Listen!$A$2:$C$45,3,FALSE))</f>
        <v>0</v>
      </c>
      <c r="V1097" s="342">
        <f t="shared" si="122"/>
        <v>0</v>
      </c>
      <c r="W1097" s="342">
        <f t="shared" si="127"/>
        <v>0</v>
      </c>
      <c r="X1097" s="342">
        <f t="shared" si="127"/>
        <v>0</v>
      </c>
      <c r="Y1097" s="342">
        <f t="shared" si="127"/>
        <v>0</v>
      </c>
      <c r="Z1097" s="342">
        <f t="shared" si="127"/>
        <v>0</v>
      </c>
      <c r="AA1097" s="342">
        <f t="shared" si="127"/>
        <v>0</v>
      </c>
      <c r="AB1097" s="342">
        <f t="shared" si="127"/>
        <v>0</v>
      </c>
      <c r="AC1097" s="109">
        <f t="shared" si="128"/>
        <v>0</v>
      </c>
      <c r="AD1097" s="109">
        <f>IF(C1097=A_Stammdaten!$B$12,E_SAV!$S1097-E_SAV!$AE1097,HLOOKUP(A_Stammdaten!$B$12-1,$AF$4:$AL$4004,ROW(C1097)-3,FALSE)-$AE1097)</f>
        <v>0</v>
      </c>
      <c r="AE1097" s="109">
        <f>HLOOKUP(A_Stammdaten!$B$12,$AF$4:$AL$4004,ROW(C1097)-3,FALSE)</f>
        <v>0</v>
      </c>
      <c r="AF1097" s="109">
        <f t="shared" si="125"/>
        <v>0</v>
      </c>
      <c r="AG1097" s="109">
        <f t="shared" si="124"/>
        <v>0</v>
      </c>
      <c r="AH1097" s="109">
        <f t="shared" si="124"/>
        <v>0</v>
      </c>
      <c r="AI1097" s="109">
        <f t="shared" si="124"/>
        <v>0</v>
      </c>
      <c r="AJ1097" s="109">
        <f t="shared" si="124"/>
        <v>0</v>
      </c>
      <c r="AK1097" s="109">
        <f t="shared" si="124"/>
        <v>0</v>
      </c>
      <c r="AL1097" s="109">
        <f t="shared" si="124"/>
        <v>0</v>
      </c>
    </row>
    <row r="1098" spans="1:38" x14ac:dyDescent="0.3">
      <c r="A1098" s="421"/>
      <c r="B1098" s="421"/>
      <c r="C1098" s="422"/>
      <c r="D1098" s="423"/>
      <c r="E1098" s="421"/>
      <c r="F1098" s="421"/>
      <c r="G1098" s="421"/>
      <c r="H1098" s="421"/>
      <c r="I1098" s="421"/>
      <c r="J1098" s="421"/>
      <c r="K1098" s="421"/>
      <c r="L1098" s="421"/>
      <c r="M1098" s="423"/>
      <c r="N1098" s="340">
        <f>IF(C1098&gt;A_Stammdaten!$B$12,0,SUM(E1098,F1098,H1098,J1098:K1098)-SUM(G1098,I1098,L1098:M1098))</f>
        <v>0</v>
      </c>
      <c r="O1098" s="421"/>
      <c r="P1098" s="421"/>
      <c r="Q1098" s="421"/>
      <c r="R1098" s="421"/>
      <c r="S1098" s="108">
        <f t="shared" si="126"/>
        <v>0</v>
      </c>
      <c r="T1098" s="341">
        <f>IF(ISBLANK($B1098),0,VLOOKUP($B1098,Listen!$A$2:$C$45,2,FALSE))</f>
        <v>0</v>
      </c>
      <c r="U1098" s="341">
        <f>IF(ISBLANK($B1098),0,VLOOKUP($B1098,Listen!$A$2:$C$45,3,FALSE))</f>
        <v>0</v>
      </c>
      <c r="V1098" s="342">
        <f t="shared" si="122"/>
        <v>0</v>
      </c>
      <c r="W1098" s="342">
        <f t="shared" si="127"/>
        <v>0</v>
      </c>
      <c r="X1098" s="342">
        <f t="shared" si="127"/>
        <v>0</v>
      </c>
      <c r="Y1098" s="342">
        <f t="shared" si="127"/>
        <v>0</v>
      </c>
      <c r="Z1098" s="342">
        <f t="shared" si="127"/>
        <v>0</v>
      </c>
      <c r="AA1098" s="342">
        <f t="shared" si="127"/>
        <v>0</v>
      </c>
      <c r="AB1098" s="342">
        <f t="shared" si="127"/>
        <v>0</v>
      </c>
      <c r="AC1098" s="109">
        <f t="shared" si="128"/>
        <v>0</v>
      </c>
      <c r="AD1098" s="109">
        <f>IF(C1098=A_Stammdaten!$B$12,E_SAV!$S1098-E_SAV!$AE1098,HLOOKUP(A_Stammdaten!$B$12-1,$AF$4:$AL$4004,ROW(C1098)-3,FALSE)-$AE1098)</f>
        <v>0</v>
      </c>
      <c r="AE1098" s="109">
        <f>HLOOKUP(A_Stammdaten!$B$12,$AF$4:$AL$4004,ROW(C1098)-3,FALSE)</f>
        <v>0</v>
      </c>
      <c r="AF1098" s="109">
        <f t="shared" si="125"/>
        <v>0</v>
      </c>
      <c r="AG1098" s="109">
        <f t="shared" si="124"/>
        <v>0</v>
      </c>
      <c r="AH1098" s="109">
        <f t="shared" si="124"/>
        <v>0</v>
      </c>
      <c r="AI1098" s="109">
        <f t="shared" si="124"/>
        <v>0</v>
      </c>
      <c r="AJ1098" s="109">
        <f t="shared" si="124"/>
        <v>0</v>
      </c>
      <c r="AK1098" s="109">
        <f t="shared" si="124"/>
        <v>0</v>
      </c>
      <c r="AL1098" s="109">
        <f t="shared" si="124"/>
        <v>0</v>
      </c>
    </row>
    <row r="1099" spans="1:38" x14ac:dyDescent="0.3">
      <c r="A1099" s="421"/>
      <c r="B1099" s="421"/>
      <c r="C1099" s="422"/>
      <c r="D1099" s="423"/>
      <c r="E1099" s="421"/>
      <c r="F1099" s="421"/>
      <c r="G1099" s="421"/>
      <c r="H1099" s="421"/>
      <c r="I1099" s="421"/>
      <c r="J1099" s="421"/>
      <c r="K1099" s="421"/>
      <c r="L1099" s="421"/>
      <c r="M1099" s="423"/>
      <c r="N1099" s="340">
        <f>IF(C1099&gt;A_Stammdaten!$B$12,0,SUM(E1099,F1099,H1099,J1099:K1099)-SUM(G1099,I1099,L1099:M1099))</f>
        <v>0</v>
      </c>
      <c r="O1099" s="421"/>
      <c r="P1099" s="421"/>
      <c r="Q1099" s="421"/>
      <c r="R1099" s="421"/>
      <c r="S1099" s="108">
        <f t="shared" si="126"/>
        <v>0</v>
      </c>
      <c r="T1099" s="341">
        <f>IF(ISBLANK($B1099),0,VLOOKUP($B1099,Listen!$A$2:$C$45,2,FALSE))</f>
        <v>0</v>
      </c>
      <c r="U1099" s="341">
        <f>IF(ISBLANK($B1099),0,VLOOKUP($B1099,Listen!$A$2:$C$45,3,FALSE))</f>
        <v>0</v>
      </c>
      <c r="V1099" s="342">
        <f t="shared" ref="V1099:V1162" si="129">$T1099</f>
        <v>0</v>
      </c>
      <c r="W1099" s="342">
        <f t="shared" si="127"/>
        <v>0</v>
      </c>
      <c r="X1099" s="342">
        <f t="shared" si="127"/>
        <v>0</v>
      </c>
      <c r="Y1099" s="342">
        <f t="shared" si="127"/>
        <v>0</v>
      </c>
      <c r="Z1099" s="342">
        <f t="shared" si="127"/>
        <v>0</v>
      </c>
      <c r="AA1099" s="342">
        <f t="shared" si="127"/>
        <v>0</v>
      </c>
      <c r="AB1099" s="342">
        <f t="shared" si="127"/>
        <v>0</v>
      </c>
      <c r="AC1099" s="109">
        <f t="shared" si="128"/>
        <v>0</v>
      </c>
      <c r="AD1099" s="109">
        <f>IF(C1099=A_Stammdaten!$B$12,E_SAV!$S1099-E_SAV!$AE1099,HLOOKUP(A_Stammdaten!$B$12-1,$AF$4:$AL$4004,ROW(C1099)-3,FALSE)-$AE1099)</f>
        <v>0</v>
      </c>
      <c r="AE1099" s="109">
        <f>HLOOKUP(A_Stammdaten!$B$12,$AF$4:$AL$4004,ROW(C1099)-3,FALSE)</f>
        <v>0</v>
      </c>
      <c r="AF1099" s="109">
        <f t="shared" si="125"/>
        <v>0</v>
      </c>
      <c r="AG1099" s="109">
        <f t="shared" si="124"/>
        <v>0</v>
      </c>
      <c r="AH1099" s="109">
        <f t="shared" si="124"/>
        <v>0</v>
      </c>
      <c r="AI1099" s="109">
        <f t="shared" si="124"/>
        <v>0</v>
      </c>
      <c r="AJ1099" s="109">
        <f t="shared" si="124"/>
        <v>0</v>
      </c>
      <c r="AK1099" s="109">
        <f t="shared" si="124"/>
        <v>0</v>
      </c>
      <c r="AL1099" s="109">
        <f t="shared" si="124"/>
        <v>0</v>
      </c>
    </row>
    <row r="1100" spans="1:38" x14ac:dyDescent="0.3">
      <c r="A1100" s="421"/>
      <c r="B1100" s="421"/>
      <c r="C1100" s="422"/>
      <c r="D1100" s="423"/>
      <c r="E1100" s="421"/>
      <c r="F1100" s="421"/>
      <c r="G1100" s="421"/>
      <c r="H1100" s="421"/>
      <c r="I1100" s="421"/>
      <c r="J1100" s="421"/>
      <c r="K1100" s="421"/>
      <c r="L1100" s="421"/>
      <c r="M1100" s="423"/>
      <c r="N1100" s="340">
        <f>IF(C1100&gt;A_Stammdaten!$B$12,0,SUM(E1100,F1100,H1100,J1100:K1100)-SUM(G1100,I1100,L1100:M1100))</f>
        <v>0</v>
      </c>
      <c r="O1100" s="421"/>
      <c r="P1100" s="421"/>
      <c r="Q1100" s="421"/>
      <c r="R1100" s="421"/>
      <c r="S1100" s="108">
        <f t="shared" si="126"/>
        <v>0</v>
      </c>
      <c r="T1100" s="341">
        <f>IF(ISBLANK($B1100),0,VLOOKUP($B1100,Listen!$A$2:$C$45,2,FALSE))</f>
        <v>0</v>
      </c>
      <c r="U1100" s="341">
        <f>IF(ISBLANK($B1100),0,VLOOKUP($B1100,Listen!$A$2:$C$45,3,FALSE))</f>
        <v>0</v>
      </c>
      <c r="V1100" s="342">
        <f t="shared" si="129"/>
        <v>0</v>
      </c>
      <c r="W1100" s="342">
        <f t="shared" si="127"/>
        <v>0</v>
      </c>
      <c r="X1100" s="342">
        <f t="shared" si="127"/>
        <v>0</v>
      </c>
      <c r="Y1100" s="342">
        <f t="shared" si="127"/>
        <v>0</v>
      </c>
      <c r="Z1100" s="342">
        <f t="shared" si="127"/>
        <v>0</v>
      </c>
      <c r="AA1100" s="342">
        <f t="shared" si="127"/>
        <v>0</v>
      </c>
      <c r="AB1100" s="342">
        <f t="shared" si="127"/>
        <v>0</v>
      </c>
      <c r="AC1100" s="109">
        <f t="shared" si="128"/>
        <v>0</v>
      </c>
      <c r="AD1100" s="109">
        <f>IF(C1100=A_Stammdaten!$B$12,E_SAV!$S1100-E_SAV!$AE1100,HLOOKUP(A_Stammdaten!$B$12-1,$AF$4:$AL$4004,ROW(C1100)-3,FALSE)-$AE1100)</f>
        <v>0</v>
      </c>
      <c r="AE1100" s="109">
        <f>HLOOKUP(A_Stammdaten!$B$12,$AF$4:$AL$4004,ROW(C1100)-3,FALSE)</f>
        <v>0</v>
      </c>
      <c r="AF1100" s="109">
        <f t="shared" si="125"/>
        <v>0</v>
      </c>
      <c r="AG1100" s="109">
        <f t="shared" si="124"/>
        <v>0</v>
      </c>
      <c r="AH1100" s="109">
        <f t="shared" si="124"/>
        <v>0</v>
      </c>
      <c r="AI1100" s="109">
        <f t="shared" si="124"/>
        <v>0</v>
      </c>
      <c r="AJ1100" s="109">
        <f t="shared" si="124"/>
        <v>0</v>
      </c>
      <c r="AK1100" s="109">
        <f t="shared" si="124"/>
        <v>0</v>
      </c>
      <c r="AL1100" s="109">
        <f t="shared" si="124"/>
        <v>0</v>
      </c>
    </row>
    <row r="1101" spans="1:38" x14ac:dyDescent="0.3">
      <c r="A1101" s="421"/>
      <c r="B1101" s="421"/>
      <c r="C1101" s="422"/>
      <c r="D1101" s="423"/>
      <c r="E1101" s="421"/>
      <c r="F1101" s="421"/>
      <c r="G1101" s="421"/>
      <c r="H1101" s="421"/>
      <c r="I1101" s="421"/>
      <c r="J1101" s="421"/>
      <c r="K1101" s="421"/>
      <c r="L1101" s="421"/>
      <c r="M1101" s="423"/>
      <c r="N1101" s="340">
        <f>IF(C1101&gt;A_Stammdaten!$B$12,0,SUM(E1101,F1101,H1101,J1101:K1101)-SUM(G1101,I1101,L1101:M1101))</f>
        <v>0</v>
      </c>
      <c r="O1101" s="421"/>
      <c r="P1101" s="421"/>
      <c r="Q1101" s="421"/>
      <c r="R1101" s="421"/>
      <c r="S1101" s="108">
        <f t="shared" si="126"/>
        <v>0</v>
      </c>
      <c r="T1101" s="341">
        <f>IF(ISBLANK($B1101),0,VLOOKUP($B1101,Listen!$A$2:$C$45,2,FALSE))</f>
        <v>0</v>
      </c>
      <c r="U1101" s="341">
        <f>IF(ISBLANK($B1101),0,VLOOKUP($B1101,Listen!$A$2:$C$45,3,FALSE))</f>
        <v>0</v>
      </c>
      <c r="V1101" s="342">
        <f t="shared" si="129"/>
        <v>0</v>
      </c>
      <c r="W1101" s="342">
        <f t="shared" si="127"/>
        <v>0</v>
      </c>
      <c r="X1101" s="342">
        <f t="shared" si="127"/>
        <v>0</v>
      </c>
      <c r="Y1101" s="342">
        <f t="shared" si="127"/>
        <v>0</v>
      </c>
      <c r="Z1101" s="342">
        <f t="shared" si="127"/>
        <v>0</v>
      </c>
      <c r="AA1101" s="342">
        <f t="shared" si="127"/>
        <v>0</v>
      </c>
      <c r="AB1101" s="342">
        <f t="shared" si="127"/>
        <v>0</v>
      </c>
      <c r="AC1101" s="109">
        <f t="shared" si="128"/>
        <v>0</v>
      </c>
      <c r="AD1101" s="109">
        <f>IF(C1101=A_Stammdaten!$B$12,E_SAV!$S1101-E_SAV!$AE1101,HLOOKUP(A_Stammdaten!$B$12-1,$AF$4:$AL$4004,ROW(C1101)-3,FALSE)-$AE1101)</f>
        <v>0</v>
      </c>
      <c r="AE1101" s="109">
        <f>HLOOKUP(A_Stammdaten!$B$12,$AF$4:$AL$4004,ROW(C1101)-3,FALSE)</f>
        <v>0</v>
      </c>
      <c r="AF1101" s="109">
        <f t="shared" si="125"/>
        <v>0</v>
      </c>
      <c r="AG1101" s="109">
        <f t="shared" si="124"/>
        <v>0</v>
      </c>
      <c r="AH1101" s="109">
        <f t="shared" si="124"/>
        <v>0</v>
      </c>
      <c r="AI1101" s="109">
        <f t="shared" si="124"/>
        <v>0</v>
      </c>
      <c r="AJ1101" s="109">
        <f t="shared" si="124"/>
        <v>0</v>
      </c>
      <c r="AK1101" s="109">
        <f t="shared" si="124"/>
        <v>0</v>
      </c>
      <c r="AL1101" s="109">
        <f t="shared" si="124"/>
        <v>0</v>
      </c>
    </row>
    <row r="1102" spans="1:38" x14ac:dyDescent="0.3">
      <c r="A1102" s="421"/>
      <c r="B1102" s="421"/>
      <c r="C1102" s="422"/>
      <c r="D1102" s="423"/>
      <c r="E1102" s="421"/>
      <c r="F1102" s="421"/>
      <c r="G1102" s="421"/>
      <c r="H1102" s="421"/>
      <c r="I1102" s="421"/>
      <c r="J1102" s="421"/>
      <c r="K1102" s="421"/>
      <c r="L1102" s="421"/>
      <c r="M1102" s="423"/>
      <c r="N1102" s="340">
        <f>IF(C1102&gt;A_Stammdaten!$B$12,0,SUM(E1102,F1102,H1102,J1102:K1102)-SUM(G1102,I1102,L1102:M1102))</f>
        <v>0</v>
      </c>
      <c r="O1102" s="421"/>
      <c r="P1102" s="421"/>
      <c r="Q1102" s="421"/>
      <c r="R1102" s="421"/>
      <c r="S1102" s="108">
        <f t="shared" si="126"/>
        <v>0</v>
      </c>
      <c r="T1102" s="341">
        <f>IF(ISBLANK($B1102),0,VLOOKUP($B1102,Listen!$A$2:$C$45,2,FALSE))</f>
        <v>0</v>
      </c>
      <c r="U1102" s="341">
        <f>IF(ISBLANK($B1102),0,VLOOKUP($B1102,Listen!$A$2:$C$45,3,FALSE))</f>
        <v>0</v>
      </c>
      <c r="V1102" s="342">
        <f t="shared" si="129"/>
        <v>0</v>
      </c>
      <c r="W1102" s="342">
        <f t="shared" si="127"/>
        <v>0</v>
      </c>
      <c r="X1102" s="342">
        <f t="shared" si="127"/>
        <v>0</v>
      </c>
      <c r="Y1102" s="342">
        <f t="shared" si="127"/>
        <v>0</v>
      </c>
      <c r="Z1102" s="342">
        <f t="shared" si="127"/>
        <v>0</v>
      </c>
      <c r="AA1102" s="342">
        <f t="shared" si="127"/>
        <v>0</v>
      </c>
      <c r="AB1102" s="342">
        <f t="shared" si="127"/>
        <v>0</v>
      </c>
      <c r="AC1102" s="109">
        <f t="shared" si="128"/>
        <v>0</v>
      </c>
      <c r="AD1102" s="109">
        <f>IF(C1102=A_Stammdaten!$B$12,E_SAV!$S1102-E_SAV!$AE1102,HLOOKUP(A_Stammdaten!$B$12-1,$AF$4:$AL$4004,ROW(C1102)-3,FALSE)-$AE1102)</f>
        <v>0</v>
      </c>
      <c r="AE1102" s="109">
        <f>HLOOKUP(A_Stammdaten!$B$12,$AF$4:$AL$4004,ROW(C1102)-3,FALSE)</f>
        <v>0</v>
      </c>
      <c r="AF1102" s="109">
        <f t="shared" si="125"/>
        <v>0</v>
      </c>
      <c r="AG1102" s="109">
        <f t="shared" si="124"/>
        <v>0</v>
      </c>
      <c r="AH1102" s="109">
        <f t="shared" si="124"/>
        <v>0</v>
      </c>
      <c r="AI1102" s="109">
        <f t="shared" si="124"/>
        <v>0</v>
      </c>
      <c r="AJ1102" s="109">
        <f t="shared" si="124"/>
        <v>0</v>
      </c>
      <c r="AK1102" s="109">
        <f t="shared" si="124"/>
        <v>0</v>
      </c>
      <c r="AL1102" s="109">
        <f t="shared" si="124"/>
        <v>0</v>
      </c>
    </row>
    <row r="1103" spans="1:38" x14ac:dyDescent="0.3">
      <c r="A1103" s="421"/>
      <c r="B1103" s="421"/>
      <c r="C1103" s="422"/>
      <c r="D1103" s="423"/>
      <c r="E1103" s="421"/>
      <c r="F1103" s="421"/>
      <c r="G1103" s="421"/>
      <c r="H1103" s="421"/>
      <c r="I1103" s="421"/>
      <c r="J1103" s="421"/>
      <c r="K1103" s="421"/>
      <c r="L1103" s="421"/>
      <c r="M1103" s="423"/>
      <c r="N1103" s="340">
        <f>IF(C1103&gt;A_Stammdaten!$B$12,0,SUM(E1103,F1103,H1103,J1103:K1103)-SUM(G1103,I1103,L1103:M1103))</f>
        <v>0</v>
      </c>
      <c r="O1103" s="421"/>
      <c r="P1103" s="421"/>
      <c r="Q1103" s="421"/>
      <c r="R1103" s="421"/>
      <c r="S1103" s="108">
        <f t="shared" si="126"/>
        <v>0</v>
      </c>
      <c r="T1103" s="341">
        <f>IF(ISBLANK($B1103),0,VLOOKUP($B1103,Listen!$A$2:$C$45,2,FALSE))</f>
        <v>0</v>
      </c>
      <c r="U1103" s="341">
        <f>IF(ISBLANK($B1103),0,VLOOKUP($B1103,Listen!$A$2:$C$45,3,FALSE))</f>
        <v>0</v>
      </c>
      <c r="V1103" s="342">
        <f t="shared" si="129"/>
        <v>0</v>
      </c>
      <c r="W1103" s="342">
        <f t="shared" si="127"/>
        <v>0</v>
      </c>
      <c r="X1103" s="342">
        <f t="shared" si="127"/>
        <v>0</v>
      </c>
      <c r="Y1103" s="342">
        <f t="shared" si="127"/>
        <v>0</v>
      </c>
      <c r="Z1103" s="342">
        <f t="shared" si="127"/>
        <v>0</v>
      </c>
      <c r="AA1103" s="342">
        <f t="shared" si="127"/>
        <v>0</v>
      </c>
      <c r="AB1103" s="342">
        <f t="shared" si="127"/>
        <v>0</v>
      </c>
      <c r="AC1103" s="109">
        <f t="shared" si="128"/>
        <v>0</v>
      </c>
      <c r="AD1103" s="109">
        <f>IF(C1103=A_Stammdaten!$B$12,E_SAV!$S1103-E_SAV!$AE1103,HLOOKUP(A_Stammdaten!$B$12-1,$AF$4:$AL$4004,ROW(C1103)-3,FALSE)-$AE1103)</f>
        <v>0</v>
      </c>
      <c r="AE1103" s="109">
        <f>HLOOKUP(A_Stammdaten!$B$12,$AF$4:$AL$4004,ROW(C1103)-3,FALSE)</f>
        <v>0</v>
      </c>
      <c r="AF1103" s="109">
        <f t="shared" si="125"/>
        <v>0</v>
      </c>
      <c r="AG1103" s="109">
        <f t="shared" si="124"/>
        <v>0</v>
      </c>
      <c r="AH1103" s="109">
        <f t="shared" si="124"/>
        <v>0</v>
      </c>
      <c r="AI1103" s="109">
        <f t="shared" si="124"/>
        <v>0</v>
      </c>
      <c r="AJ1103" s="109">
        <f t="shared" si="124"/>
        <v>0</v>
      </c>
      <c r="AK1103" s="109">
        <f t="shared" si="124"/>
        <v>0</v>
      </c>
      <c r="AL1103" s="109">
        <f t="shared" si="124"/>
        <v>0</v>
      </c>
    </row>
    <row r="1104" spans="1:38" x14ac:dyDescent="0.3">
      <c r="A1104" s="421"/>
      <c r="B1104" s="421"/>
      <c r="C1104" s="422"/>
      <c r="D1104" s="423"/>
      <c r="E1104" s="421"/>
      <c r="F1104" s="421"/>
      <c r="G1104" s="421"/>
      <c r="H1104" s="421"/>
      <c r="I1104" s="421"/>
      <c r="J1104" s="421"/>
      <c r="K1104" s="421"/>
      <c r="L1104" s="421"/>
      <c r="M1104" s="423"/>
      <c r="N1104" s="340">
        <f>IF(C1104&gt;A_Stammdaten!$B$12,0,SUM(E1104,F1104,H1104,J1104:K1104)-SUM(G1104,I1104,L1104:M1104))</f>
        <v>0</v>
      </c>
      <c r="O1104" s="421"/>
      <c r="P1104" s="421"/>
      <c r="Q1104" s="421"/>
      <c r="R1104" s="421"/>
      <c r="S1104" s="108">
        <f t="shared" si="126"/>
        <v>0</v>
      </c>
      <c r="T1104" s="341">
        <f>IF(ISBLANK($B1104),0,VLOOKUP($B1104,Listen!$A$2:$C$45,2,FALSE))</f>
        <v>0</v>
      </c>
      <c r="U1104" s="341">
        <f>IF(ISBLANK($B1104),0,VLOOKUP($B1104,Listen!$A$2:$C$45,3,FALSE))</f>
        <v>0</v>
      </c>
      <c r="V1104" s="342">
        <f t="shared" si="129"/>
        <v>0</v>
      </c>
      <c r="W1104" s="342">
        <f t="shared" si="127"/>
        <v>0</v>
      </c>
      <c r="X1104" s="342">
        <f t="shared" si="127"/>
        <v>0</v>
      </c>
      <c r="Y1104" s="342">
        <f t="shared" si="127"/>
        <v>0</v>
      </c>
      <c r="Z1104" s="342">
        <f t="shared" si="127"/>
        <v>0</v>
      </c>
      <c r="AA1104" s="342">
        <f t="shared" si="127"/>
        <v>0</v>
      </c>
      <c r="AB1104" s="342">
        <f t="shared" si="127"/>
        <v>0</v>
      </c>
      <c r="AC1104" s="109">
        <f t="shared" si="128"/>
        <v>0</v>
      </c>
      <c r="AD1104" s="109">
        <f>IF(C1104=A_Stammdaten!$B$12,E_SAV!$S1104-E_SAV!$AE1104,HLOOKUP(A_Stammdaten!$B$12-1,$AF$4:$AL$4004,ROW(C1104)-3,FALSE)-$AE1104)</f>
        <v>0</v>
      </c>
      <c r="AE1104" s="109">
        <f>HLOOKUP(A_Stammdaten!$B$12,$AF$4:$AL$4004,ROW(C1104)-3,FALSE)</f>
        <v>0</v>
      </c>
      <c r="AF1104" s="109">
        <f t="shared" si="125"/>
        <v>0</v>
      </c>
      <c r="AG1104" s="109">
        <f t="shared" si="124"/>
        <v>0</v>
      </c>
      <c r="AH1104" s="109">
        <f t="shared" si="124"/>
        <v>0</v>
      </c>
      <c r="AI1104" s="109">
        <f t="shared" si="124"/>
        <v>0</v>
      </c>
      <c r="AJ1104" s="109">
        <f t="shared" si="124"/>
        <v>0</v>
      </c>
      <c r="AK1104" s="109">
        <f t="shared" si="124"/>
        <v>0</v>
      </c>
      <c r="AL1104" s="109">
        <f t="shared" si="124"/>
        <v>0</v>
      </c>
    </row>
    <row r="1105" spans="1:38" x14ac:dyDescent="0.3">
      <c r="A1105" s="421"/>
      <c r="B1105" s="421"/>
      <c r="C1105" s="422"/>
      <c r="D1105" s="423"/>
      <c r="E1105" s="421"/>
      <c r="F1105" s="421"/>
      <c r="G1105" s="421"/>
      <c r="H1105" s="421"/>
      <c r="I1105" s="421"/>
      <c r="J1105" s="421"/>
      <c r="K1105" s="421"/>
      <c r="L1105" s="421"/>
      <c r="M1105" s="423"/>
      <c r="N1105" s="340">
        <f>IF(C1105&gt;A_Stammdaten!$B$12,0,SUM(E1105,F1105,H1105,J1105:K1105)-SUM(G1105,I1105,L1105:M1105))</f>
        <v>0</v>
      </c>
      <c r="O1105" s="421"/>
      <c r="P1105" s="421"/>
      <c r="Q1105" s="421"/>
      <c r="R1105" s="421"/>
      <c r="S1105" s="108">
        <f t="shared" si="126"/>
        <v>0</v>
      </c>
      <c r="T1105" s="341">
        <f>IF(ISBLANK($B1105),0,VLOOKUP($B1105,Listen!$A$2:$C$45,2,FALSE))</f>
        <v>0</v>
      </c>
      <c r="U1105" s="341">
        <f>IF(ISBLANK($B1105),0,VLOOKUP($B1105,Listen!$A$2:$C$45,3,FALSE))</f>
        <v>0</v>
      </c>
      <c r="V1105" s="342">
        <f t="shared" si="129"/>
        <v>0</v>
      </c>
      <c r="W1105" s="342">
        <f t="shared" si="127"/>
        <v>0</v>
      </c>
      <c r="X1105" s="342">
        <f t="shared" si="127"/>
        <v>0</v>
      </c>
      <c r="Y1105" s="342">
        <f t="shared" si="127"/>
        <v>0</v>
      </c>
      <c r="Z1105" s="342">
        <f t="shared" si="127"/>
        <v>0</v>
      </c>
      <c r="AA1105" s="342">
        <f t="shared" si="127"/>
        <v>0</v>
      </c>
      <c r="AB1105" s="342">
        <f t="shared" si="127"/>
        <v>0</v>
      </c>
      <c r="AC1105" s="109">
        <f t="shared" si="128"/>
        <v>0</v>
      </c>
      <c r="AD1105" s="109">
        <f>IF(C1105=A_Stammdaten!$B$12,E_SAV!$S1105-E_SAV!$AE1105,HLOOKUP(A_Stammdaten!$B$12-1,$AF$4:$AL$4004,ROW(C1105)-3,FALSE)-$AE1105)</f>
        <v>0</v>
      </c>
      <c r="AE1105" s="109">
        <f>HLOOKUP(A_Stammdaten!$B$12,$AF$4:$AL$4004,ROW(C1105)-3,FALSE)</f>
        <v>0</v>
      </c>
      <c r="AF1105" s="109">
        <f t="shared" si="125"/>
        <v>0</v>
      </c>
      <c r="AG1105" s="109">
        <f t="shared" si="124"/>
        <v>0</v>
      </c>
      <c r="AH1105" s="109">
        <f t="shared" si="124"/>
        <v>0</v>
      </c>
      <c r="AI1105" s="109">
        <f t="shared" si="124"/>
        <v>0</v>
      </c>
      <c r="AJ1105" s="109">
        <f t="shared" si="124"/>
        <v>0</v>
      </c>
      <c r="AK1105" s="109">
        <f t="shared" si="124"/>
        <v>0</v>
      </c>
      <c r="AL1105" s="109">
        <f t="shared" si="124"/>
        <v>0</v>
      </c>
    </row>
    <row r="1106" spans="1:38" x14ac:dyDescent="0.3">
      <c r="A1106" s="421"/>
      <c r="B1106" s="421"/>
      <c r="C1106" s="422"/>
      <c r="D1106" s="423"/>
      <c r="E1106" s="421"/>
      <c r="F1106" s="421"/>
      <c r="G1106" s="421"/>
      <c r="H1106" s="421"/>
      <c r="I1106" s="421"/>
      <c r="J1106" s="421"/>
      <c r="K1106" s="421"/>
      <c r="L1106" s="421"/>
      <c r="M1106" s="423"/>
      <c r="N1106" s="340">
        <f>IF(C1106&gt;A_Stammdaten!$B$12,0,SUM(E1106,F1106,H1106,J1106:K1106)-SUM(G1106,I1106,L1106:M1106))</f>
        <v>0</v>
      </c>
      <c r="O1106" s="421"/>
      <c r="P1106" s="421"/>
      <c r="Q1106" s="421"/>
      <c r="R1106" s="421"/>
      <c r="S1106" s="108">
        <f t="shared" si="126"/>
        <v>0</v>
      </c>
      <c r="T1106" s="341">
        <f>IF(ISBLANK($B1106),0,VLOOKUP($B1106,Listen!$A$2:$C$45,2,FALSE))</f>
        <v>0</v>
      </c>
      <c r="U1106" s="341">
        <f>IF(ISBLANK($B1106),0,VLOOKUP($B1106,Listen!$A$2:$C$45,3,FALSE))</f>
        <v>0</v>
      </c>
      <c r="V1106" s="342">
        <f t="shared" si="129"/>
        <v>0</v>
      </c>
      <c r="W1106" s="342">
        <f t="shared" si="127"/>
        <v>0</v>
      </c>
      <c r="X1106" s="342">
        <f t="shared" si="127"/>
        <v>0</v>
      </c>
      <c r="Y1106" s="342">
        <f t="shared" si="127"/>
        <v>0</v>
      </c>
      <c r="Z1106" s="342">
        <f t="shared" si="127"/>
        <v>0</v>
      </c>
      <c r="AA1106" s="342">
        <f t="shared" si="127"/>
        <v>0</v>
      </c>
      <c r="AB1106" s="342">
        <f t="shared" si="127"/>
        <v>0</v>
      </c>
      <c r="AC1106" s="109">
        <f t="shared" si="128"/>
        <v>0</v>
      </c>
      <c r="AD1106" s="109">
        <f>IF(C1106=A_Stammdaten!$B$12,E_SAV!$S1106-E_SAV!$AE1106,HLOOKUP(A_Stammdaten!$B$12-1,$AF$4:$AL$4004,ROW(C1106)-3,FALSE)-$AE1106)</f>
        <v>0</v>
      </c>
      <c r="AE1106" s="109">
        <f>HLOOKUP(A_Stammdaten!$B$12,$AF$4:$AL$4004,ROW(C1106)-3,FALSE)</f>
        <v>0</v>
      </c>
      <c r="AF1106" s="109">
        <f t="shared" si="125"/>
        <v>0</v>
      </c>
      <c r="AG1106" s="109">
        <f t="shared" si="124"/>
        <v>0</v>
      </c>
      <c r="AH1106" s="109">
        <f t="shared" si="124"/>
        <v>0</v>
      </c>
      <c r="AI1106" s="109">
        <f t="shared" si="124"/>
        <v>0</v>
      </c>
      <c r="AJ1106" s="109">
        <f t="shared" si="124"/>
        <v>0</v>
      </c>
      <c r="AK1106" s="109">
        <f t="shared" si="124"/>
        <v>0</v>
      </c>
      <c r="AL1106" s="109">
        <f t="shared" si="124"/>
        <v>0</v>
      </c>
    </row>
    <row r="1107" spans="1:38" x14ac:dyDescent="0.3">
      <c r="A1107" s="421"/>
      <c r="B1107" s="421"/>
      <c r="C1107" s="422"/>
      <c r="D1107" s="423"/>
      <c r="E1107" s="421"/>
      <c r="F1107" s="421"/>
      <c r="G1107" s="421"/>
      <c r="H1107" s="421"/>
      <c r="I1107" s="421"/>
      <c r="J1107" s="421"/>
      <c r="K1107" s="421"/>
      <c r="L1107" s="421"/>
      <c r="M1107" s="423"/>
      <c r="N1107" s="340">
        <f>IF(C1107&gt;A_Stammdaten!$B$12,0,SUM(E1107,F1107,H1107,J1107:K1107)-SUM(G1107,I1107,L1107:M1107))</f>
        <v>0</v>
      </c>
      <c r="O1107" s="421"/>
      <c r="P1107" s="421"/>
      <c r="Q1107" s="421"/>
      <c r="R1107" s="421"/>
      <c r="S1107" s="108">
        <f t="shared" si="126"/>
        <v>0</v>
      </c>
      <c r="T1107" s="341">
        <f>IF(ISBLANK($B1107),0,VLOOKUP($B1107,Listen!$A$2:$C$45,2,FALSE))</f>
        <v>0</v>
      </c>
      <c r="U1107" s="341">
        <f>IF(ISBLANK($B1107),0,VLOOKUP($B1107,Listen!$A$2:$C$45,3,FALSE))</f>
        <v>0</v>
      </c>
      <c r="V1107" s="342">
        <f t="shared" si="129"/>
        <v>0</v>
      </c>
      <c r="W1107" s="342">
        <f t="shared" si="127"/>
        <v>0</v>
      </c>
      <c r="X1107" s="342">
        <f t="shared" si="127"/>
        <v>0</v>
      </c>
      <c r="Y1107" s="342">
        <f t="shared" si="127"/>
        <v>0</v>
      </c>
      <c r="Z1107" s="342">
        <f t="shared" si="127"/>
        <v>0</v>
      </c>
      <c r="AA1107" s="342">
        <f t="shared" si="127"/>
        <v>0</v>
      </c>
      <c r="AB1107" s="342">
        <f t="shared" si="127"/>
        <v>0</v>
      </c>
      <c r="AC1107" s="109">
        <f t="shared" si="128"/>
        <v>0</v>
      </c>
      <c r="AD1107" s="109">
        <f>IF(C1107=A_Stammdaten!$B$12,E_SAV!$S1107-E_SAV!$AE1107,HLOOKUP(A_Stammdaten!$B$12-1,$AF$4:$AL$4004,ROW(C1107)-3,FALSE)-$AE1107)</f>
        <v>0</v>
      </c>
      <c r="AE1107" s="109">
        <f>HLOOKUP(A_Stammdaten!$B$12,$AF$4:$AL$4004,ROW(C1107)-3,FALSE)</f>
        <v>0</v>
      </c>
      <c r="AF1107" s="109">
        <f t="shared" si="125"/>
        <v>0</v>
      </c>
      <c r="AG1107" s="109">
        <f t="shared" si="124"/>
        <v>0</v>
      </c>
      <c r="AH1107" s="109">
        <f t="shared" si="124"/>
        <v>0</v>
      </c>
      <c r="AI1107" s="109">
        <f t="shared" si="124"/>
        <v>0</v>
      </c>
      <c r="AJ1107" s="109">
        <f t="shared" si="124"/>
        <v>0</v>
      </c>
      <c r="AK1107" s="109">
        <f t="shared" si="124"/>
        <v>0</v>
      </c>
      <c r="AL1107" s="109">
        <f t="shared" si="124"/>
        <v>0</v>
      </c>
    </row>
    <row r="1108" spans="1:38" x14ac:dyDescent="0.3">
      <c r="A1108" s="421"/>
      <c r="B1108" s="421"/>
      <c r="C1108" s="422"/>
      <c r="D1108" s="423"/>
      <c r="E1108" s="421"/>
      <c r="F1108" s="421"/>
      <c r="G1108" s="421"/>
      <c r="H1108" s="421"/>
      <c r="I1108" s="421"/>
      <c r="J1108" s="421"/>
      <c r="K1108" s="421"/>
      <c r="L1108" s="421"/>
      <c r="M1108" s="423"/>
      <c r="N1108" s="340">
        <f>IF(C1108&gt;A_Stammdaten!$B$12,0,SUM(E1108,F1108,H1108,J1108:K1108)-SUM(G1108,I1108,L1108:M1108))</f>
        <v>0</v>
      </c>
      <c r="O1108" s="421"/>
      <c r="P1108" s="421"/>
      <c r="Q1108" s="421"/>
      <c r="R1108" s="421"/>
      <c r="S1108" s="108">
        <f t="shared" si="126"/>
        <v>0</v>
      </c>
      <c r="T1108" s="341">
        <f>IF(ISBLANK($B1108),0,VLOOKUP($B1108,Listen!$A$2:$C$45,2,FALSE))</f>
        <v>0</v>
      </c>
      <c r="U1108" s="341">
        <f>IF(ISBLANK($B1108),0,VLOOKUP($B1108,Listen!$A$2:$C$45,3,FALSE))</f>
        <v>0</v>
      </c>
      <c r="V1108" s="342">
        <f t="shared" si="129"/>
        <v>0</v>
      </c>
      <c r="W1108" s="342">
        <f t="shared" si="127"/>
        <v>0</v>
      </c>
      <c r="X1108" s="342">
        <f t="shared" si="127"/>
        <v>0</v>
      </c>
      <c r="Y1108" s="342">
        <f t="shared" si="127"/>
        <v>0</v>
      </c>
      <c r="Z1108" s="342">
        <f t="shared" si="127"/>
        <v>0</v>
      </c>
      <c r="AA1108" s="342">
        <f t="shared" si="127"/>
        <v>0</v>
      </c>
      <c r="AB1108" s="342">
        <f t="shared" si="127"/>
        <v>0</v>
      </c>
      <c r="AC1108" s="109">
        <f t="shared" si="128"/>
        <v>0</v>
      </c>
      <c r="AD1108" s="109">
        <f>IF(C1108=A_Stammdaten!$B$12,E_SAV!$S1108-E_SAV!$AE1108,HLOOKUP(A_Stammdaten!$B$12-1,$AF$4:$AL$4004,ROW(C1108)-3,FALSE)-$AE1108)</f>
        <v>0</v>
      </c>
      <c r="AE1108" s="109">
        <f>HLOOKUP(A_Stammdaten!$B$12,$AF$4:$AL$4004,ROW(C1108)-3,FALSE)</f>
        <v>0</v>
      </c>
      <c r="AF1108" s="109">
        <f t="shared" si="125"/>
        <v>0</v>
      </c>
      <c r="AG1108" s="109">
        <f t="shared" si="124"/>
        <v>0</v>
      </c>
      <c r="AH1108" s="109">
        <f t="shared" si="124"/>
        <v>0</v>
      </c>
      <c r="AI1108" s="109">
        <f t="shared" si="124"/>
        <v>0</v>
      </c>
      <c r="AJ1108" s="109">
        <f t="shared" si="124"/>
        <v>0</v>
      </c>
      <c r="AK1108" s="109">
        <f t="shared" si="124"/>
        <v>0</v>
      </c>
      <c r="AL1108" s="109">
        <f t="shared" si="124"/>
        <v>0</v>
      </c>
    </row>
    <row r="1109" spans="1:38" x14ac:dyDescent="0.3">
      <c r="A1109" s="421"/>
      <c r="B1109" s="421"/>
      <c r="C1109" s="422"/>
      <c r="D1109" s="423"/>
      <c r="E1109" s="421"/>
      <c r="F1109" s="421"/>
      <c r="G1109" s="421"/>
      <c r="H1109" s="421"/>
      <c r="I1109" s="421"/>
      <c r="J1109" s="421"/>
      <c r="K1109" s="421"/>
      <c r="L1109" s="421"/>
      <c r="M1109" s="423"/>
      <c r="N1109" s="340">
        <f>IF(C1109&gt;A_Stammdaten!$B$12,0,SUM(E1109,F1109,H1109,J1109:K1109)-SUM(G1109,I1109,L1109:M1109))</f>
        <v>0</v>
      </c>
      <c r="O1109" s="421"/>
      <c r="P1109" s="421"/>
      <c r="Q1109" s="421"/>
      <c r="R1109" s="421"/>
      <c r="S1109" s="108">
        <f t="shared" si="126"/>
        <v>0</v>
      </c>
      <c r="T1109" s="341">
        <f>IF(ISBLANK($B1109),0,VLOOKUP($B1109,Listen!$A$2:$C$45,2,FALSE))</f>
        <v>0</v>
      </c>
      <c r="U1109" s="341">
        <f>IF(ISBLANK($B1109),0,VLOOKUP($B1109,Listen!$A$2:$C$45,3,FALSE))</f>
        <v>0</v>
      </c>
      <c r="V1109" s="342">
        <f t="shared" si="129"/>
        <v>0</v>
      </c>
      <c r="W1109" s="342">
        <f t="shared" si="127"/>
        <v>0</v>
      </c>
      <c r="X1109" s="342">
        <f t="shared" si="127"/>
        <v>0</v>
      </c>
      <c r="Y1109" s="342">
        <f t="shared" si="127"/>
        <v>0</v>
      </c>
      <c r="Z1109" s="342">
        <f t="shared" si="127"/>
        <v>0</v>
      </c>
      <c r="AA1109" s="342">
        <f t="shared" si="127"/>
        <v>0</v>
      </c>
      <c r="AB1109" s="342">
        <f t="shared" si="127"/>
        <v>0</v>
      </c>
      <c r="AC1109" s="109">
        <f t="shared" si="128"/>
        <v>0</v>
      </c>
      <c r="AD1109" s="109">
        <f>IF(C1109=A_Stammdaten!$B$12,E_SAV!$S1109-E_SAV!$AE1109,HLOOKUP(A_Stammdaten!$B$12-1,$AF$4:$AL$4004,ROW(C1109)-3,FALSE)-$AE1109)</f>
        <v>0</v>
      </c>
      <c r="AE1109" s="109">
        <f>HLOOKUP(A_Stammdaten!$B$12,$AF$4:$AL$4004,ROW(C1109)-3,FALSE)</f>
        <v>0</v>
      </c>
      <c r="AF1109" s="109">
        <f t="shared" si="125"/>
        <v>0</v>
      </c>
      <c r="AG1109" s="109">
        <f t="shared" si="124"/>
        <v>0</v>
      </c>
      <c r="AH1109" s="109">
        <f t="shared" si="124"/>
        <v>0</v>
      </c>
      <c r="AI1109" s="109">
        <f t="shared" si="124"/>
        <v>0</v>
      </c>
      <c r="AJ1109" s="109">
        <f t="shared" si="124"/>
        <v>0</v>
      </c>
      <c r="AK1109" s="109">
        <f t="shared" si="124"/>
        <v>0</v>
      </c>
      <c r="AL1109" s="109">
        <f t="shared" si="124"/>
        <v>0</v>
      </c>
    </row>
    <row r="1110" spans="1:38" x14ac:dyDescent="0.3">
      <c r="A1110" s="421"/>
      <c r="B1110" s="421"/>
      <c r="C1110" s="422"/>
      <c r="D1110" s="423"/>
      <c r="E1110" s="421"/>
      <c r="F1110" s="421"/>
      <c r="G1110" s="421"/>
      <c r="H1110" s="421"/>
      <c r="I1110" s="421"/>
      <c r="J1110" s="421"/>
      <c r="K1110" s="421"/>
      <c r="L1110" s="421"/>
      <c r="M1110" s="423"/>
      <c r="N1110" s="340">
        <f>IF(C1110&gt;A_Stammdaten!$B$12,0,SUM(E1110,F1110,H1110,J1110:K1110)-SUM(G1110,I1110,L1110:M1110))</f>
        <v>0</v>
      </c>
      <c r="O1110" s="421"/>
      <c r="P1110" s="421"/>
      <c r="Q1110" s="421"/>
      <c r="R1110" s="421"/>
      <c r="S1110" s="108">
        <f t="shared" si="126"/>
        <v>0</v>
      </c>
      <c r="T1110" s="341">
        <f>IF(ISBLANK($B1110),0,VLOOKUP($B1110,Listen!$A$2:$C$45,2,FALSE))</f>
        <v>0</v>
      </c>
      <c r="U1110" s="341">
        <f>IF(ISBLANK($B1110),0,VLOOKUP($B1110,Listen!$A$2:$C$45,3,FALSE))</f>
        <v>0</v>
      </c>
      <c r="V1110" s="342">
        <f t="shared" si="129"/>
        <v>0</v>
      </c>
      <c r="W1110" s="342">
        <f t="shared" si="127"/>
        <v>0</v>
      </c>
      <c r="X1110" s="342">
        <f t="shared" si="127"/>
        <v>0</v>
      </c>
      <c r="Y1110" s="342">
        <f t="shared" si="127"/>
        <v>0</v>
      </c>
      <c r="Z1110" s="342">
        <f t="shared" si="127"/>
        <v>0</v>
      </c>
      <c r="AA1110" s="342">
        <f t="shared" si="127"/>
        <v>0</v>
      </c>
      <c r="AB1110" s="342">
        <f t="shared" si="127"/>
        <v>0</v>
      </c>
      <c r="AC1110" s="109">
        <f t="shared" si="128"/>
        <v>0</v>
      </c>
      <c r="AD1110" s="109">
        <f>IF(C1110=A_Stammdaten!$B$12,E_SAV!$S1110-E_SAV!$AE1110,HLOOKUP(A_Stammdaten!$B$12-1,$AF$4:$AL$4004,ROW(C1110)-3,FALSE)-$AE1110)</f>
        <v>0</v>
      </c>
      <c r="AE1110" s="109">
        <f>HLOOKUP(A_Stammdaten!$B$12,$AF$4:$AL$4004,ROW(C1110)-3,FALSE)</f>
        <v>0</v>
      </c>
      <c r="AF1110" s="109">
        <f t="shared" si="125"/>
        <v>0</v>
      </c>
      <c r="AG1110" s="109">
        <f t="shared" si="124"/>
        <v>0</v>
      </c>
      <c r="AH1110" s="109">
        <f t="shared" si="124"/>
        <v>0</v>
      </c>
      <c r="AI1110" s="109">
        <f t="shared" si="124"/>
        <v>0</v>
      </c>
      <c r="AJ1110" s="109">
        <f t="shared" si="124"/>
        <v>0</v>
      </c>
      <c r="AK1110" s="109">
        <f t="shared" si="124"/>
        <v>0</v>
      </c>
      <c r="AL1110" s="109">
        <f t="shared" si="124"/>
        <v>0</v>
      </c>
    </row>
    <row r="1111" spans="1:38" x14ac:dyDescent="0.3">
      <c r="A1111" s="421"/>
      <c r="B1111" s="421"/>
      <c r="C1111" s="422"/>
      <c r="D1111" s="423"/>
      <c r="E1111" s="421"/>
      <c r="F1111" s="421"/>
      <c r="G1111" s="421"/>
      <c r="H1111" s="421"/>
      <c r="I1111" s="421"/>
      <c r="J1111" s="421"/>
      <c r="K1111" s="421"/>
      <c r="L1111" s="421"/>
      <c r="M1111" s="423"/>
      <c r="N1111" s="340">
        <f>IF(C1111&gt;A_Stammdaten!$B$12,0,SUM(E1111,F1111,H1111,J1111:K1111)-SUM(G1111,I1111,L1111:M1111))</f>
        <v>0</v>
      </c>
      <c r="O1111" s="421"/>
      <c r="P1111" s="421"/>
      <c r="Q1111" s="421"/>
      <c r="R1111" s="421"/>
      <c r="S1111" s="108">
        <f t="shared" si="126"/>
        <v>0</v>
      </c>
      <c r="T1111" s="341">
        <f>IF(ISBLANK($B1111),0,VLOOKUP($B1111,Listen!$A$2:$C$45,2,FALSE))</f>
        <v>0</v>
      </c>
      <c r="U1111" s="341">
        <f>IF(ISBLANK($B1111),0,VLOOKUP($B1111,Listen!$A$2:$C$45,3,FALSE))</f>
        <v>0</v>
      </c>
      <c r="V1111" s="342">
        <f t="shared" si="129"/>
        <v>0</v>
      </c>
      <c r="W1111" s="342">
        <f t="shared" si="127"/>
        <v>0</v>
      </c>
      <c r="X1111" s="342">
        <f t="shared" si="127"/>
        <v>0</v>
      </c>
      <c r="Y1111" s="342">
        <f t="shared" si="127"/>
        <v>0</v>
      </c>
      <c r="Z1111" s="342">
        <f t="shared" si="127"/>
        <v>0</v>
      </c>
      <c r="AA1111" s="342">
        <f t="shared" si="127"/>
        <v>0</v>
      </c>
      <c r="AB1111" s="342">
        <f t="shared" si="127"/>
        <v>0</v>
      </c>
      <c r="AC1111" s="109">
        <f t="shared" si="128"/>
        <v>0</v>
      </c>
      <c r="AD1111" s="109">
        <f>IF(C1111=A_Stammdaten!$B$12,E_SAV!$S1111-E_SAV!$AE1111,HLOOKUP(A_Stammdaten!$B$12-1,$AF$4:$AL$4004,ROW(C1111)-3,FALSE)-$AE1111)</f>
        <v>0</v>
      </c>
      <c r="AE1111" s="109">
        <f>HLOOKUP(A_Stammdaten!$B$12,$AF$4:$AL$4004,ROW(C1111)-3,FALSE)</f>
        <v>0</v>
      </c>
      <c r="AF1111" s="109">
        <f t="shared" si="125"/>
        <v>0</v>
      </c>
      <c r="AG1111" s="109">
        <f t="shared" si="124"/>
        <v>0</v>
      </c>
      <c r="AH1111" s="109">
        <f t="shared" si="124"/>
        <v>0</v>
      </c>
      <c r="AI1111" s="109">
        <f t="shared" si="124"/>
        <v>0</v>
      </c>
      <c r="AJ1111" s="109">
        <f t="shared" si="124"/>
        <v>0</v>
      </c>
      <c r="AK1111" s="109">
        <f t="shared" si="124"/>
        <v>0</v>
      </c>
      <c r="AL1111" s="109">
        <f t="shared" si="124"/>
        <v>0</v>
      </c>
    </row>
    <row r="1112" spans="1:38" x14ac:dyDescent="0.3">
      <c r="A1112" s="421"/>
      <c r="B1112" s="421"/>
      <c r="C1112" s="422"/>
      <c r="D1112" s="423"/>
      <c r="E1112" s="421"/>
      <c r="F1112" s="421"/>
      <c r="G1112" s="421"/>
      <c r="H1112" s="421"/>
      <c r="I1112" s="421"/>
      <c r="J1112" s="421"/>
      <c r="K1112" s="421"/>
      <c r="L1112" s="421"/>
      <c r="M1112" s="423"/>
      <c r="N1112" s="340">
        <f>IF(C1112&gt;A_Stammdaten!$B$12,0,SUM(E1112,F1112,H1112,J1112:K1112)-SUM(G1112,I1112,L1112:M1112))</f>
        <v>0</v>
      </c>
      <c r="O1112" s="421"/>
      <c r="P1112" s="421"/>
      <c r="Q1112" s="421"/>
      <c r="R1112" s="421"/>
      <c r="S1112" s="108">
        <f t="shared" si="126"/>
        <v>0</v>
      </c>
      <c r="T1112" s="341">
        <f>IF(ISBLANK($B1112),0,VLOOKUP($B1112,Listen!$A$2:$C$45,2,FALSE))</f>
        <v>0</v>
      </c>
      <c r="U1112" s="341">
        <f>IF(ISBLANK($B1112),0,VLOOKUP($B1112,Listen!$A$2:$C$45,3,FALSE))</f>
        <v>0</v>
      </c>
      <c r="V1112" s="342">
        <f t="shared" si="129"/>
        <v>0</v>
      </c>
      <c r="W1112" s="342">
        <f t="shared" si="127"/>
        <v>0</v>
      </c>
      <c r="X1112" s="342">
        <f t="shared" si="127"/>
        <v>0</v>
      </c>
      <c r="Y1112" s="342">
        <f t="shared" si="127"/>
        <v>0</v>
      </c>
      <c r="Z1112" s="342">
        <f t="shared" si="127"/>
        <v>0</v>
      </c>
      <c r="AA1112" s="342">
        <f t="shared" si="127"/>
        <v>0</v>
      </c>
      <c r="AB1112" s="342">
        <f t="shared" si="127"/>
        <v>0</v>
      </c>
      <c r="AC1112" s="109">
        <f t="shared" si="128"/>
        <v>0</v>
      </c>
      <c r="AD1112" s="109">
        <f>IF(C1112=A_Stammdaten!$B$12,E_SAV!$S1112-E_SAV!$AE1112,HLOOKUP(A_Stammdaten!$B$12-1,$AF$4:$AL$4004,ROW(C1112)-3,FALSE)-$AE1112)</f>
        <v>0</v>
      </c>
      <c r="AE1112" s="109">
        <f>HLOOKUP(A_Stammdaten!$B$12,$AF$4:$AL$4004,ROW(C1112)-3,FALSE)</f>
        <v>0</v>
      </c>
      <c r="AF1112" s="109">
        <f t="shared" si="125"/>
        <v>0</v>
      </c>
      <c r="AG1112" s="109">
        <f t="shared" si="124"/>
        <v>0</v>
      </c>
      <c r="AH1112" s="109">
        <f t="shared" si="124"/>
        <v>0</v>
      </c>
      <c r="AI1112" s="109">
        <f t="shared" si="124"/>
        <v>0</v>
      </c>
      <c r="AJ1112" s="109">
        <f t="shared" si="124"/>
        <v>0</v>
      </c>
      <c r="AK1112" s="109">
        <f t="shared" si="124"/>
        <v>0</v>
      </c>
      <c r="AL1112" s="109">
        <f t="shared" si="124"/>
        <v>0</v>
      </c>
    </row>
    <row r="1113" spans="1:38" x14ac:dyDescent="0.3">
      <c r="A1113" s="421"/>
      <c r="B1113" s="421"/>
      <c r="C1113" s="422"/>
      <c r="D1113" s="423"/>
      <c r="E1113" s="421"/>
      <c r="F1113" s="421"/>
      <c r="G1113" s="421"/>
      <c r="H1113" s="421"/>
      <c r="I1113" s="421"/>
      <c r="J1113" s="421"/>
      <c r="K1113" s="421"/>
      <c r="L1113" s="421"/>
      <c r="M1113" s="423"/>
      <c r="N1113" s="340">
        <f>IF(C1113&gt;A_Stammdaten!$B$12,0,SUM(E1113,F1113,H1113,J1113:K1113)-SUM(G1113,I1113,L1113:M1113))</f>
        <v>0</v>
      </c>
      <c r="O1113" s="421"/>
      <c r="P1113" s="421"/>
      <c r="Q1113" s="421"/>
      <c r="R1113" s="421"/>
      <c r="S1113" s="108">
        <f t="shared" si="126"/>
        <v>0</v>
      </c>
      <c r="T1113" s="341">
        <f>IF(ISBLANK($B1113),0,VLOOKUP($B1113,Listen!$A$2:$C$45,2,FALSE))</f>
        <v>0</v>
      </c>
      <c r="U1113" s="341">
        <f>IF(ISBLANK($B1113),0,VLOOKUP($B1113,Listen!$A$2:$C$45,3,FALSE))</f>
        <v>0</v>
      </c>
      <c r="V1113" s="342">
        <f t="shared" si="129"/>
        <v>0</v>
      </c>
      <c r="W1113" s="342">
        <f t="shared" si="127"/>
        <v>0</v>
      </c>
      <c r="X1113" s="342">
        <f t="shared" si="127"/>
        <v>0</v>
      </c>
      <c r="Y1113" s="342">
        <f t="shared" si="127"/>
        <v>0</v>
      </c>
      <c r="Z1113" s="342">
        <f t="shared" si="127"/>
        <v>0</v>
      </c>
      <c r="AA1113" s="342">
        <f t="shared" si="127"/>
        <v>0</v>
      </c>
      <c r="AB1113" s="342">
        <f t="shared" si="127"/>
        <v>0</v>
      </c>
      <c r="AC1113" s="109">
        <f t="shared" si="128"/>
        <v>0</v>
      </c>
      <c r="AD1113" s="109">
        <f>IF(C1113=A_Stammdaten!$B$12,E_SAV!$S1113-E_SAV!$AE1113,HLOOKUP(A_Stammdaten!$B$12-1,$AF$4:$AL$4004,ROW(C1113)-3,FALSE)-$AE1113)</f>
        <v>0</v>
      </c>
      <c r="AE1113" s="109">
        <f>HLOOKUP(A_Stammdaten!$B$12,$AF$4:$AL$4004,ROW(C1113)-3,FALSE)</f>
        <v>0</v>
      </c>
      <c r="AF1113" s="109">
        <f t="shared" si="125"/>
        <v>0</v>
      </c>
      <c r="AG1113" s="109">
        <f t="shared" si="124"/>
        <v>0</v>
      </c>
      <c r="AH1113" s="109">
        <f t="shared" si="124"/>
        <v>0</v>
      </c>
      <c r="AI1113" s="109">
        <f t="shared" si="124"/>
        <v>0</v>
      </c>
      <c r="AJ1113" s="109">
        <f t="shared" si="124"/>
        <v>0</v>
      </c>
      <c r="AK1113" s="109">
        <f t="shared" si="124"/>
        <v>0</v>
      </c>
      <c r="AL1113" s="109">
        <f t="shared" si="124"/>
        <v>0</v>
      </c>
    </row>
    <row r="1114" spans="1:38" x14ac:dyDescent="0.3">
      <c r="A1114" s="421"/>
      <c r="B1114" s="421"/>
      <c r="C1114" s="422"/>
      <c r="D1114" s="423"/>
      <c r="E1114" s="421"/>
      <c r="F1114" s="421"/>
      <c r="G1114" s="421"/>
      <c r="H1114" s="421"/>
      <c r="I1114" s="421"/>
      <c r="J1114" s="421"/>
      <c r="K1114" s="421"/>
      <c r="L1114" s="421"/>
      <c r="M1114" s="423"/>
      <c r="N1114" s="340">
        <f>IF(C1114&gt;A_Stammdaten!$B$12,0,SUM(E1114,F1114,H1114,J1114:K1114)-SUM(G1114,I1114,L1114:M1114))</f>
        <v>0</v>
      </c>
      <c r="O1114" s="421"/>
      <c r="P1114" s="421"/>
      <c r="Q1114" s="421"/>
      <c r="R1114" s="421"/>
      <c r="S1114" s="108">
        <f t="shared" si="126"/>
        <v>0</v>
      </c>
      <c r="T1114" s="341">
        <f>IF(ISBLANK($B1114),0,VLOOKUP($B1114,Listen!$A$2:$C$45,2,FALSE))</f>
        <v>0</v>
      </c>
      <c r="U1114" s="341">
        <f>IF(ISBLANK($B1114),0,VLOOKUP($B1114,Listen!$A$2:$C$45,3,FALSE))</f>
        <v>0</v>
      </c>
      <c r="V1114" s="342">
        <f t="shared" si="129"/>
        <v>0</v>
      </c>
      <c r="W1114" s="342">
        <f t="shared" si="127"/>
        <v>0</v>
      </c>
      <c r="X1114" s="342">
        <f t="shared" si="127"/>
        <v>0</v>
      </c>
      <c r="Y1114" s="342">
        <f t="shared" si="127"/>
        <v>0</v>
      </c>
      <c r="Z1114" s="342">
        <f t="shared" si="127"/>
        <v>0</v>
      </c>
      <c r="AA1114" s="342">
        <f t="shared" si="127"/>
        <v>0</v>
      </c>
      <c r="AB1114" s="342">
        <f t="shared" si="127"/>
        <v>0</v>
      </c>
      <c r="AC1114" s="109">
        <f t="shared" si="128"/>
        <v>0</v>
      </c>
      <c r="AD1114" s="109">
        <f>IF(C1114=A_Stammdaten!$B$12,E_SAV!$S1114-E_SAV!$AE1114,HLOOKUP(A_Stammdaten!$B$12-1,$AF$4:$AL$4004,ROW(C1114)-3,FALSE)-$AE1114)</f>
        <v>0</v>
      </c>
      <c r="AE1114" s="109">
        <f>HLOOKUP(A_Stammdaten!$B$12,$AF$4:$AL$4004,ROW(C1114)-3,FALSE)</f>
        <v>0</v>
      </c>
      <c r="AF1114" s="109">
        <f t="shared" si="125"/>
        <v>0</v>
      </c>
      <c r="AG1114" s="109">
        <f t="shared" si="124"/>
        <v>0</v>
      </c>
      <c r="AH1114" s="109">
        <f t="shared" si="124"/>
        <v>0</v>
      </c>
      <c r="AI1114" s="109">
        <f t="shared" si="124"/>
        <v>0</v>
      </c>
      <c r="AJ1114" s="109">
        <f t="shared" si="124"/>
        <v>0</v>
      </c>
      <c r="AK1114" s="109">
        <f t="shared" si="124"/>
        <v>0</v>
      </c>
      <c r="AL1114" s="109">
        <f t="shared" si="124"/>
        <v>0</v>
      </c>
    </row>
    <row r="1115" spans="1:38" x14ac:dyDescent="0.3">
      <c r="A1115" s="421"/>
      <c r="B1115" s="421"/>
      <c r="C1115" s="422"/>
      <c r="D1115" s="423"/>
      <c r="E1115" s="421"/>
      <c r="F1115" s="421"/>
      <c r="G1115" s="421"/>
      <c r="H1115" s="421"/>
      <c r="I1115" s="421"/>
      <c r="J1115" s="421"/>
      <c r="K1115" s="421"/>
      <c r="L1115" s="421"/>
      <c r="M1115" s="423"/>
      <c r="N1115" s="340">
        <f>IF(C1115&gt;A_Stammdaten!$B$12,0,SUM(E1115,F1115,H1115,J1115:K1115)-SUM(G1115,I1115,L1115:M1115))</f>
        <v>0</v>
      </c>
      <c r="O1115" s="421"/>
      <c r="P1115" s="421"/>
      <c r="Q1115" s="421"/>
      <c r="R1115" s="421"/>
      <c r="S1115" s="108">
        <f t="shared" si="126"/>
        <v>0</v>
      </c>
      <c r="T1115" s="341">
        <f>IF(ISBLANK($B1115),0,VLOOKUP($B1115,Listen!$A$2:$C$45,2,FALSE))</f>
        <v>0</v>
      </c>
      <c r="U1115" s="341">
        <f>IF(ISBLANK($B1115),0,VLOOKUP($B1115,Listen!$A$2:$C$45,3,FALSE))</f>
        <v>0</v>
      </c>
      <c r="V1115" s="342">
        <f t="shared" si="129"/>
        <v>0</v>
      </c>
      <c r="W1115" s="342">
        <f t="shared" si="127"/>
        <v>0</v>
      </c>
      <c r="X1115" s="342">
        <f t="shared" si="127"/>
        <v>0</v>
      </c>
      <c r="Y1115" s="342">
        <f t="shared" si="127"/>
        <v>0</v>
      </c>
      <c r="Z1115" s="342">
        <f t="shared" si="127"/>
        <v>0</v>
      </c>
      <c r="AA1115" s="342">
        <f t="shared" si="127"/>
        <v>0</v>
      </c>
      <c r="AB1115" s="342">
        <f t="shared" si="127"/>
        <v>0</v>
      </c>
      <c r="AC1115" s="109">
        <f t="shared" si="128"/>
        <v>0</v>
      </c>
      <c r="AD1115" s="109">
        <f>IF(C1115=A_Stammdaten!$B$12,E_SAV!$S1115-E_SAV!$AE1115,HLOOKUP(A_Stammdaten!$B$12-1,$AF$4:$AL$4004,ROW(C1115)-3,FALSE)-$AE1115)</f>
        <v>0</v>
      </c>
      <c r="AE1115" s="109">
        <f>HLOOKUP(A_Stammdaten!$B$12,$AF$4:$AL$4004,ROW(C1115)-3,FALSE)</f>
        <v>0</v>
      </c>
      <c r="AF1115" s="109">
        <f t="shared" si="125"/>
        <v>0</v>
      </c>
      <c r="AG1115" s="109">
        <f t="shared" si="124"/>
        <v>0</v>
      </c>
      <c r="AH1115" s="109">
        <f t="shared" si="124"/>
        <v>0</v>
      </c>
      <c r="AI1115" s="109">
        <f t="shared" si="124"/>
        <v>0</v>
      </c>
      <c r="AJ1115" s="109">
        <f t="shared" si="124"/>
        <v>0</v>
      </c>
      <c r="AK1115" s="109">
        <f t="shared" si="124"/>
        <v>0</v>
      </c>
      <c r="AL1115" s="109">
        <f t="shared" si="124"/>
        <v>0</v>
      </c>
    </row>
    <row r="1116" spans="1:38" x14ac:dyDescent="0.3">
      <c r="A1116" s="421"/>
      <c r="B1116" s="421"/>
      <c r="C1116" s="422"/>
      <c r="D1116" s="423"/>
      <c r="E1116" s="421"/>
      <c r="F1116" s="421"/>
      <c r="G1116" s="421"/>
      <c r="H1116" s="421"/>
      <c r="I1116" s="421"/>
      <c r="J1116" s="421"/>
      <c r="K1116" s="421"/>
      <c r="L1116" s="421"/>
      <c r="M1116" s="423"/>
      <c r="N1116" s="340">
        <f>IF(C1116&gt;A_Stammdaten!$B$12,0,SUM(E1116,F1116,H1116,J1116:K1116)-SUM(G1116,I1116,L1116:M1116))</f>
        <v>0</v>
      </c>
      <c r="O1116" s="421"/>
      <c r="P1116" s="421"/>
      <c r="Q1116" s="421"/>
      <c r="R1116" s="421"/>
      <c r="S1116" s="108">
        <f t="shared" si="126"/>
        <v>0</v>
      </c>
      <c r="T1116" s="341">
        <f>IF(ISBLANK($B1116),0,VLOOKUP($B1116,Listen!$A$2:$C$45,2,FALSE))</f>
        <v>0</v>
      </c>
      <c r="U1116" s="341">
        <f>IF(ISBLANK($B1116),0,VLOOKUP($B1116,Listen!$A$2:$C$45,3,FALSE))</f>
        <v>0</v>
      </c>
      <c r="V1116" s="342">
        <f t="shared" si="129"/>
        <v>0</v>
      </c>
      <c r="W1116" s="342">
        <f t="shared" si="127"/>
        <v>0</v>
      </c>
      <c r="X1116" s="342">
        <f t="shared" si="127"/>
        <v>0</v>
      </c>
      <c r="Y1116" s="342">
        <f t="shared" si="127"/>
        <v>0</v>
      </c>
      <c r="Z1116" s="342">
        <f t="shared" si="127"/>
        <v>0</v>
      </c>
      <c r="AA1116" s="342">
        <f t="shared" si="127"/>
        <v>0</v>
      </c>
      <c r="AB1116" s="342">
        <f t="shared" si="127"/>
        <v>0</v>
      </c>
      <c r="AC1116" s="109">
        <f t="shared" si="128"/>
        <v>0</v>
      </c>
      <c r="AD1116" s="109">
        <f>IF(C1116=A_Stammdaten!$B$12,E_SAV!$S1116-E_SAV!$AE1116,HLOOKUP(A_Stammdaten!$B$12-1,$AF$4:$AL$4004,ROW(C1116)-3,FALSE)-$AE1116)</f>
        <v>0</v>
      </c>
      <c r="AE1116" s="109">
        <f>HLOOKUP(A_Stammdaten!$B$12,$AF$4:$AL$4004,ROW(C1116)-3,FALSE)</f>
        <v>0</v>
      </c>
      <c r="AF1116" s="109">
        <f t="shared" si="125"/>
        <v>0</v>
      </c>
      <c r="AG1116" s="109">
        <f t="shared" si="124"/>
        <v>0</v>
      </c>
      <c r="AH1116" s="109">
        <f t="shared" si="124"/>
        <v>0</v>
      </c>
      <c r="AI1116" s="109">
        <f t="shared" si="124"/>
        <v>0</v>
      </c>
      <c r="AJ1116" s="109">
        <f t="shared" si="124"/>
        <v>0</v>
      </c>
      <c r="AK1116" s="109">
        <f t="shared" si="124"/>
        <v>0</v>
      </c>
      <c r="AL1116" s="109">
        <f t="shared" si="124"/>
        <v>0</v>
      </c>
    </row>
    <row r="1117" spans="1:38" x14ac:dyDescent="0.3">
      <c r="A1117" s="421"/>
      <c r="B1117" s="421"/>
      <c r="C1117" s="422"/>
      <c r="D1117" s="423"/>
      <c r="E1117" s="421"/>
      <c r="F1117" s="421"/>
      <c r="G1117" s="421"/>
      <c r="H1117" s="421"/>
      <c r="I1117" s="421"/>
      <c r="J1117" s="421"/>
      <c r="K1117" s="421"/>
      <c r="L1117" s="421"/>
      <c r="M1117" s="423"/>
      <c r="N1117" s="340">
        <f>IF(C1117&gt;A_Stammdaten!$B$12,0,SUM(E1117,F1117,H1117,J1117:K1117)-SUM(G1117,I1117,L1117:M1117))</f>
        <v>0</v>
      </c>
      <c r="O1117" s="421"/>
      <c r="P1117" s="421"/>
      <c r="Q1117" s="421"/>
      <c r="R1117" s="421"/>
      <c r="S1117" s="108">
        <f t="shared" si="126"/>
        <v>0</v>
      </c>
      <c r="T1117" s="341">
        <f>IF(ISBLANK($B1117),0,VLOOKUP($B1117,Listen!$A$2:$C$45,2,FALSE))</f>
        <v>0</v>
      </c>
      <c r="U1117" s="341">
        <f>IF(ISBLANK($B1117),0,VLOOKUP($B1117,Listen!$A$2:$C$45,3,FALSE))</f>
        <v>0</v>
      </c>
      <c r="V1117" s="342">
        <f t="shared" si="129"/>
        <v>0</v>
      </c>
      <c r="W1117" s="342">
        <f t="shared" si="127"/>
        <v>0</v>
      </c>
      <c r="X1117" s="342">
        <f t="shared" si="127"/>
        <v>0</v>
      </c>
      <c r="Y1117" s="342">
        <f t="shared" si="127"/>
        <v>0</v>
      </c>
      <c r="Z1117" s="342">
        <f t="shared" si="127"/>
        <v>0</v>
      </c>
      <c r="AA1117" s="342">
        <f t="shared" si="127"/>
        <v>0</v>
      </c>
      <c r="AB1117" s="342">
        <f t="shared" si="127"/>
        <v>0</v>
      </c>
      <c r="AC1117" s="109">
        <f t="shared" si="128"/>
        <v>0</v>
      </c>
      <c r="AD1117" s="109">
        <f>IF(C1117=A_Stammdaten!$B$12,E_SAV!$S1117-E_SAV!$AE1117,HLOOKUP(A_Stammdaten!$B$12-1,$AF$4:$AL$4004,ROW(C1117)-3,FALSE)-$AE1117)</f>
        <v>0</v>
      </c>
      <c r="AE1117" s="109">
        <f>HLOOKUP(A_Stammdaten!$B$12,$AF$4:$AL$4004,ROW(C1117)-3,FALSE)</f>
        <v>0</v>
      </c>
      <c r="AF1117" s="109">
        <f t="shared" si="125"/>
        <v>0</v>
      </c>
      <c r="AG1117" s="109">
        <f t="shared" si="124"/>
        <v>0</v>
      </c>
      <c r="AH1117" s="109">
        <f t="shared" si="124"/>
        <v>0</v>
      </c>
      <c r="AI1117" s="109">
        <f t="shared" si="124"/>
        <v>0</v>
      </c>
      <c r="AJ1117" s="109">
        <f t="shared" ref="AJ1117:AL1180" si="130">IF(OR($C1117=0,$S1117=0,Z1117-(AJ$4-$C1117)=0),0,IF($C1117&lt;AJ$4,AI1117-AI1117/(Z1117-(AJ$4-$C1117)),IF($C1117=AJ$4,$S1117-$S1117/Z1117,0)))</f>
        <v>0</v>
      </c>
      <c r="AK1117" s="109">
        <f t="shared" si="130"/>
        <v>0</v>
      </c>
      <c r="AL1117" s="109">
        <f t="shared" si="130"/>
        <v>0</v>
      </c>
    </row>
    <row r="1118" spans="1:38" x14ac:dyDescent="0.3">
      <c r="A1118" s="421"/>
      <c r="B1118" s="421"/>
      <c r="C1118" s="422"/>
      <c r="D1118" s="423"/>
      <c r="E1118" s="421"/>
      <c r="F1118" s="421"/>
      <c r="G1118" s="421"/>
      <c r="H1118" s="421"/>
      <c r="I1118" s="421"/>
      <c r="J1118" s="421"/>
      <c r="K1118" s="421"/>
      <c r="L1118" s="421"/>
      <c r="M1118" s="423"/>
      <c r="N1118" s="340">
        <f>IF(C1118&gt;A_Stammdaten!$B$12,0,SUM(E1118,F1118,H1118,J1118:K1118)-SUM(G1118,I1118,L1118:M1118))</f>
        <v>0</v>
      </c>
      <c r="O1118" s="421"/>
      <c r="P1118" s="421"/>
      <c r="Q1118" s="421"/>
      <c r="R1118" s="421"/>
      <c r="S1118" s="108">
        <f t="shared" si="126"/>
        <v>0</v>
      </c>
      <c r="T1118" s="341">
        <f>IF(ISBLANK($B1118),0,VLOOKUP($B1118,Listen!$A$2:$C$45,2,FALSE))</f>
        <v>0</v>
      </c>
      <c r="U1118" s="341">
        <f>IF(ISBLANK($B1118),0,VLOOKUP($B1118,Listen!$A$2:$C$45,3,FALSE))</f>
        <v>0</v>
      </c>
      <c r="V1118" s="342">
        <f t="shared" si="129"/>
        <v>0</v>
      </c>
      <c r="W1118" s="342">
        <f t="shared" si="127"/>
        <v>0</v>
      </c>
      <c r="X1118" s="342">
        <f t="shared" si="127"/>
        <v>0</v>
      </c>
      <c r="Y1118" s="342">
        <f t="shared" si="127"/>
        <v>0</v>
      </c>
      <c r="Z1118" s="342">
        <f t="shared" si="127"/>
        <v>0</v>
      </c>
      <c r="AA1118" s="342">
        <f t="shared" si="127"/>
        <v>0</v>
      </c>
      <c r="AB1118" s="342">
        <f t="shared" si="127"/>
        <v>0</v>
      </c>
      <c r="AC1118" s="109">
        <f t="shared" si="128"/>
        <v>0</v>
      </c>
      <c r="AD1118" s="109">
        <f>IF(C1118=A_Stammdaten!$B$12,E_SAV!$S1118-E_SAV!$AE1118,HLOOKUP(A_Stammdaten!$B$12-1,$AF$4:$AL$4004,ROW(C1118)-3,FALSE)-$AE1118)</f>
        <v>0</v>
      </c>
      <c r="AE1118" s="109">
        <f>HLOOKUP(A_Stammdaten!$B$12,$AF$4:$AL$4004,ROW(C1118)-3,FALSE)</f>
        <v>0</v>
      </c>
      <c r="AF1118" s="109">
        <f t="shared" si="125"/>
        <v>0</v>
      </c>
      <c r="AG1118" s="109">
        <f t="shared" ref="AG1118:AL1181" si="131">IF(OR($C1118=0,$S1118=0,W1118-(AG$4-$C1118)=0),0,IF($C1118&lt;AG$4,AF1118-AF1118/(W1118-(AG$4-$C1118)),IF($C1118=AG$4,$S1118-$S1118/W1118,0)))</f>
        <v>0</v>
      </c>
      <c r="AH1118" s="109">
        <f t="shared" si="131"/>
        <v>0</v>
      </c>
      <c r="AI1118" s="109">
        <f t="shared" si="131"/>
        <v>0</v>
      </c>
      <c r="AJ1118" s="109">
        <f t="shared" si="130"/>
        <v>0</v>
      </c>
      <c r="AK1118" s="109">
        <f t="shared" si="130"/>
        <v>0</v>
      </c>
      <c r="AL1118" s="109">
        <f t="shared" si="130"/>
        <v>0</v>
      </c>
    </row>
    <row r="1119" spans="1:38" x14ac:dyDescent="0.3">
      <c r="A1119" s="421"/>
      <c r="B1119" s="421"/>
      <c r="C1119" s="422"/>
      <c r="D1119" s="423"/>
      <c r="E1119" s="421"/>
      <c r="F1119" s="421"/>
      <c r="G1119" s="421"/>
      <c r="H1119" s="421"/>
      <c r="I1119" s="421"/>
      <c r="J1119" s="421"/>
      <c r="K1119" s="421"/>
      <c r="L1119" s="421"/>
      <c r="M1119" s="423"/>
      <c r="N1119" s="340">
        <f>IF(C1119&gt;A_Stammdaten!$B$12,0,SUM(E1119,F1119,H1119,J1119:K1119)-SUM(G1119,I1119,L1119:M1119))</f>
        <v>0</v>
      </c>
      <c r="O1119" s="421"/>
      <c r="P1119" s="421"/>
      <c r="Q1119" s="421"/>
      <c r="R1119" s="421"/>
      <c r="S1119" s="108">
        <f t="shared" si="126"/>
        <v>0</v>
      </c>
      <c r="T1119" s="341">
        <f>IF(ISBLANK($B1119),0,VLOOKUP($B1119,Listen!$A$2:$C$45,2,FALSE))</f>
        <v>0</v>
      </c>
      <c r="U1119" s="341">
        <f>IF(ISBLANK($B1119),0,VLOOKUP($B1119,Listen!$A$2:$C$45,3,FALSE))</f>
        <v>0</v>
      </c>
      <c r="V1119" s="342">
        <f t="shared" si="129"/>
        <v>0</v>
      </c>
      <c r="W1119" s="342">
        <f t="shared" si="127"/>
        <v>0</v>
      </c>
      <c r="X1119" s="342">
        <f t="shared" si="127"/>
        <v>0</v>
      </c>
      <c r="Y1119" s="342">
        <f t="shared" si="127"/>
        <v>0</v>
      </c>
      <c r="Z1119" s="342">
        <f t="shared" si="127"/>
        <v>0</v>
      </c>
      <c r="AA1119" s="342">
        <f t="shared" si="127"/>
        <v>0</v>
      </c>
      <c r="AB1119" s="342">
        <f t="shared" si="127"/>
        <v>0</v>
      </c>
      <c r="AC1119" s="109">
        <f t="shared" si="128"/>
        <v>0</v>
      </c>
      <c r="AD1119" s="109">
        <f>IF(C1119=A_Stammdaten!$B$12,E_SAV!$S1119-E_SAV!$AE1119,HLOOKUP(A_Stammdaten!$B$12-1,$AF$4:$AL$4004,ROW(C1119)-3,FALSE)-$AE1119)</f>
        <v>0</v>
      </c>
      <c r="AE1119" s="109">
        <f>HLOOKUP(A_Stammdaten!$B$12,$AF$4:$AL$4004,ROW(C1119)-3,FALSE)</f>
        <v>0</v>
      </c>
      <c r="AF1119" s="109">
        <f t="shared" si="125"/>
        <v>0</v>
      </c>
      <c r="AG1119" s="109">
        <f t="shared" si="131"/>
        <v>0</v>
      </c>
      <c r="AH1119" s="109">
        <f t="shared" si="131"/>
        <v>0</v>
      </c>
      <c r="AI1119" s="109">
        <f t="shared" si="131"/>
        <v>0</v>
      </c>
      <c r="AJ1119" s="109">
        <f t="shared" si="130"/>
        <v>0</v>
      </c>
      <c r="AK1119" s="109">
        <f t="shared" si="130"/>
        <v>0</v>
      </c>
      <c r="AL1119" s="109">
        <f t="shared" si="130"/>
        <v>0</v>
      </c>
    </row>
    <row r="1120" spans="1:38" x14ac:dyDescent="0.3">
      <c r="A1120" s="421"/>
      <c r="B1120" s="421"/>
      <c r="C1120" s="422"/>
      <c r="D1120" s="423"/>
      <c r="E1120" s="421"/>
      <c r="F1120" s="421"/>
      <c r="G1120" s="421"/>
      <c r="H1120" s="421"/>
      <c r="I1120" s="421"/>
      <c r="J1120" s="421"/>
      <c r="K1120" s="421"/>
      <c r="L1120" s="421"/>
      <c r="M1120" s="423"/>
      <c r="N1120" s="340">
        <f>IF(C1120&gt;A_Stammdaten!$B$12,0,SUM(E1120,F1120,H1120,J1120:K1120)-SUM(G1120,I1120,L1120:M1120))</f>
        <v>0</v>
      </c>
      <c r="O1120" s="421"/>
      <c r="P1120" s="421"/>
      <c r="Q1120" s="421"/>
      <c r="R1120" s="421"/>
      <c r="S1120" s="108">
        <f t="shared" si="126"/>
        <v>0</v>
      </c>
      <c r="T1120" s="341">
        <f>IF(ISBLANK($B1120),0,VLOOKUP($B1120,Listen!$A$2:$C$45,2,FALSE))</f>
        <v>0</v>
      </c>
      <c r="U1120" s="341">
        <f>IF(ISBLANK($B1120),0,VLOOKUP($B1120,Listen!$A$2:$C$45,3,FALSE))</f>
        <v>0</v>
      </c>
      <c r="V1120" s="342">
        <f t="shared" si="129"/>
        <v>0</v>
      </c>
      <c r="W1120" s="342">
        <f t="shared" si="127"/>
        <v>0</v>
      </c>
      <c r="X1120" s="342">
        <f t="shared" si="127"/>
        <v>0</v>
      </c>
      <c r="Y1120" s="342">
        <f t="shared" si="127"/>
        <v>0</v>
      </c>
      <c r="Z1120" s="342">
        <f t="shared" si="127"/>
        <v>0</v>
      </c>
      <c r="AA1120" s="342">
        <f t="shared" si="127"/>
        <v>0</v>
      </c>
      <c r="AB1120" s="342">
        <f t="shared" si="127"/>
        <v>0</v>
      </c>
      <c r="AC1120" s="109">
        <f t="shared" si="128"/>
        <v>0</v>
      </c>
      <c r="AD1120" s="109">
        <f>IF(C1120=A_Stammdaten!$B$12,E_SAV!$S1120-E_SAV!$AE1120,HLOOKUP(A_Stammdaten!$B$12-1,$AF$4:$AL$4004,ROW(C1120)-3,FALSE)-$AE1120)</f>
        <v>0</v>
      </c>
      <c r="AE1120" s="109">
        <f>HLOOKUP(A_Stammdaten!$B$12,$AF$4:$AL$4004,ROW(C1120)-3,FALSE)</f>
        <v>0</v>
      </c>
      <c r="AF1120" s="109">
        <f t="shared" si="125"/>
        <v>0</v>
      </c>
      <c r="AG1120" s="109">
        <f t="shared" si="131"/>
        <v>0</v>
      </c>
      <c r="AH1120" s="109">
        <f t="shared" si="131"/>
        <v>0</v>
      </c>
      <c r="AI1120" s="109">
        <f t="shared" si="131"/>
        <v>0</v>
      </c>
      <c r="AJ1120" s="109">
        <f t="shared" si="130"/>
        <v>0</v>
      </c>
      <c r="AK1120" s="109">
        <f t="shared" si="130"/>
        <v>0</v>
      </c>
      <c r="AL1120" s="109">
        <f t="shared" si="130"/>
        <v>0</v>
      </c>
    </row>
    <row r="1121" spans="1:38" x14ac:dyDescent="0.3">
      <c r="A1121" s="421"/>
      <c r="B1121" s="421"/>
      <c r="C1121" s="422"/>
      <c r="D1121" s="423"/>
      <c r="E1121" s="421"/>
      <c r="F1121" s="421"/>
      <c r="G1121" s="421"/>
      <c r="H1121" s="421"/>
      <c r="I1121" s="421"/>
      <c r="J1121" s="421"/>
      <c r="K1121" s="421"/>
      <c r="L1121" s="421"/>
      <c r="M1121" s="423"/>
      <c r="N1121" s="340">
        <f>IF(C1121&gt;A_Stammdaten!$B$12,0,SUM(E1121,F1121,H1121,J1121:K1121)-SUM(G1121,I1121,L1121:M1121))</f>
        <v>0</v>
      </c>
      <c r="O1121" s="421"/>
      <c r="P1121" s="421"/>
      <c r="Q1121" s="421"/>
      <c r="R1121" s="421"/>
      <c r="S1121" s="108">
        <f t="shared" si="126"/>
        <v>0</v>
      </c>
      <c r="T1121" s="341">
        <f>IF(ISBLANK($B1121),0,VLOOKUP($B1121,Listen!$A$2:$C$45,2,FALSE))</f>
        <v>0</v>
      </c>
      <c r="U1121" s="341">
        <f>IF(ISBLANK($B1121),0,VLOOKUP($B1121,Listen!$A$2:$C$45,3,FALSE))</f>
        <v>0</v>
      </c>
      <c r="V1121" s="342">
        <f t="shared" si="129"/>
        <v>0</v>
      </c>
      <c r="W1121" s="342">
        <f t="shared" si="127"/>
        <v>0</v>
      </c>
      <c r="X1121" s="342">
        <f t="shared" si="127"/>
        <v>0</v>
      </c>
      <c r="Y1121" s="342">
        <f t="shared" si="127"/>
        <v>0</v>
      </c>
      <c r="Z1121" s="342">
        <f t="shared" si="127"/>
        <v>0</v>
      </c>
      <c r="AA1121" s="342">
        <f t="shared" si="127"/>
        <v>0</v>
      </c>
      <c r="AB1121" s="342">
        <f t="shared" si="127"/>
        <v>0</v>
      </c>
      <c r="AC1121" s="109">
        <f t="shared" si="128"/>
        <v>0</v>
      </c>
      <c r="AD1121" s="109">
        <f>IF(C1121=A_Stammdaten!$B$12,E_SAV!$S1121-E_SAV!$AE1121,HLOOKUP(A_Stammdaten!$B$12-1,$AF$4:$AL$4004,ROW(C1121)-3,FALSE)-$AE1121)</f>
        <v>0</v>
      </c>
      <c r="AE1121" s="109">
        <f>HLOOKUP(A_Stammdaten!$B$12,$AF$4:$AL$4004,ROW(C1121)-3,FALSE)</f>
        <v>0</v>
      </c>
      <c r="AF1121" s="109">
        <f t="shared" si="125"/>
        <v>0</v>
      </c>
      <c r="AG1121" s="109">
        <f t="shared" si="131"/>
        <v>0</v>
      </c>
      <c r="AH1121" s="109">
        <f t="shared" si="131"/>
        <v>0</v>
      </c>
      <c r="AI1121" s="109">
        <f t="shared" si="131"/>
        <v>0</v>
      </c>
      <c r="AJ1121" s="109">
        <f t="shared" si="130"/>
        <v>0</v>
      </c>
      <c r="AK1121" s="109">
        <f t="shared" si="130"/>
        <v>0</v>
      </c>
      <c r="AL1121" s="109">
        <f t="shared" si="130"/>
        <v>0</v>
      </c>
    </row>
    <row r="1122" spans="1:38" x14ac:dyDescent="0.3">
      <c r="A1122" s="421"/>
      <c r="B1122" s="421"/>
      <c r="C1122" s="422"/>
      <c r="D1122" s="423"/>
      <c r="E1122" s="421"/>
      <c r="F1122" s="421"/>
      <c r="G1122" s="421"/>
      <c r="H1122" s="421"/>
      <c r="I1122" s="421"/>
      <c r="J1122" s="421"/>
      <c r="K1122" s="421"/>
      <c r="L1122" s="421"/>
      <c r="M1122" s="423"/>
      <c r="N1122" s="340">
        <f>IF(C1122&gt;A_Stammdaten!$B$12,0,SUM(E1122,F1122,H1122,J1122:K1122)-SUM(G1122,I1122,L1122:M1122))</f>
        <v>0</v>
      </c>
      <c r="O1122" s="421"/>
      <c r="P1122" s="421"/>
      <c r="Q1122" s="421"/>
      <c r="R1122" s="421"/>
      <c r="S1122" s="108">
        <f t="shared" si="126"/>
        <v>0</v>
      </c>
      <c r="T1122" s="341">
        <f>IF(ISBLANK($B1122),0,VLOOKUP($B1122,Listen!$A$2:$C$45,2,FALSE))</f>
        <v>0</v>
      </c>
      <c r="U1122" s="341">
        <f>IF(ISBLANK($B1122),0,VLOOKUP($B1122,Listen!$A$2:$C$45,3,FALSE))</f>
        <v>0</v>
      </c>
      <c r="V1122" s="342">
        <f t="shared" si="129"/>
        <v>0</v>
      </c>
      <c r="W1122" s="342">
        <f t="shared" si="127"/>
        <v>0</v>
      </c>
      <c r="X1122" s="342">
        <f t="shared" si="127"/>
        <v>0</v>
      </c>
      <c r="Y1122" s="342">
        <f t="shared" si="127"/>
        <v>0</v>
      </c>
      <c r="Z1122" s="342">
        <f t="shared" si="127"/>
        <v>0</v>
      </c>
      <c r="AA1122" s="342">
        <f t="shared" si="127"/>
        <v>0</v>
      </c>
      <c r="AB1122" s="342">
        <f t="shared" si="127"/>
        <v>0</v>
      </c>
      <c r="AC1122" s="109">
        <f t="shared" si="128"/>
        <v>0</v>
      </c>
      <c r="AD1122" s="109">
        <f>IF(C1122=A_Stammdaten!$B$12,E_SAV!$S1122-E_SAV!$AE1122,HLOOKUP(A_Stammdaten!$B$12-1,$AF$4:$AL$4004,ROW(C1122)-3,FALSE)-$AE1122)</f>
        <v>0</v>
      </c>
      <c r="AE1122" s="109">
        <f>HLOOKUP(A_Stammdaten!$B$12,$AF$4:$AL$4004,ROW(C1122)-3,FALSE)</f>
        <v>0</v>
      </c>
      <c r="AF1122" s="109">
        <f t="shared" si="125"/>
        <v>0</v>
      </c>
      <c r="AG1122" s="109">
        <f t="shared" si="131"/>
        <v>0</v>
      </c>
      <c r="AH1122" s="109">
        <f t="shared" si="131"/>
        <v>0</v>
      </c>
      <c r="AI1122" s="109">
        <f t="shared" si="131"/>
        <v>0</v>
      </c>
      <c r="AJ1122" s="109">
        <f t="shared" si="130"/>
        <v>0</v>
      </c>
      <c r="AK1122" s="109">
        <f t="shared" si="130"/>
        <v>0</v>
      </c>
      <c r="AL1122" s="109">
        <f t="shared" si="130"/>
        <v>0</v>
      </c>
    </row>
    <row r="1123" spans="1:38" x14ac:dyDescent="0.3">
      <c r="A1123" s="421"/>
      <c r="B1123" s="421"/>
      <c r="C1123" s="422"/>
      <c r="D1123" s="423"/>
      <c r="E1123" s="421"/>
      <c r="F1123" s="421"/>
      <c r="G1123" s="421"/>
      <c r="H1123" s="421"/>
      <c r="I1123" s="421"/>
      <c r="J1123" s="421"/>
      <c r="K1123" s="421"/>
      <c r="L1123" s="421"/>
      <c r="M1123" s="423"/>
      <c r="N1123" s="340">
        <f>IF(C1123&gt;A_Stammdaten!$B$12,0,SUM(E1123,F1123,H1123,J1123:K1123)-SUM(G1123,I1123,L1123:M1123))</f>
        <v>0</v>
      </c>
      <c r="O1123" s="421"/>
      <c r="P1123" s="421"/>
      <c r="Q1123" s="421"/>
      <c r="R1123" s="421"/>
      <c r="S1123" s="108">
        <f t="shared" si="126"/>
        <v>0</v>
      </c>
      <c r="T1123" s="341">
        <f>IF(ISBLANK($B1123),0,VLOOKUP($B1123,Listen!$A$2:$C$45,2,FALSE))</f>
        <v>0</v>
      </c>
      <c r="U1123" s="341">
        <f>IF(ISBLANK($B1123),0,VLOOKUP($B1123,Listen!$A$2:$C$45,3,FALSE))</f>
        <v>0</v>
      </c>
      <c r="V1123" s="342">
        <f t="shared" si="129"/>
        <v>0</v>
      </c>
      <c r="W1123" s="342">
        <f t="shared" si="127"/>
        <v>0</v>
      </c>
      <c r="X1123" s="342">
        <f t="shared" si="127"/>
        <v>0</v>
      </c>
      <c r="Y1123" s="342">
        <f t="shared" si="127"/>
        <v>0</v>
      </c>
      <c r="Z1123" s="342">
        <f t="shared" si="127"/>
        <v>0</v>
      </c>
      <c r="AA1123" s="342">
        <f t="shared" si="127"/>
        <v>0</v>
      </c>
      <c r="AB1123" s="342">
        <f t="shared" si="127"/>
        <v>0</v>
      </c>
      <c r="AC1123" s="109">
        <f t="shared" si="128"/>
        <v>0</v>
      </c>
      <c r="AD1123" s="109">
        <f>IF(C1123=A_Stammdaten!$B$12,E_SAV!$S1123-E_SAV!$AE1123,HLOOKUP(A_Stammdaten!$B$12-1,$AF$4:$AL$4004,ROW(C1123)-3,FALSE)-$AE1123)</f>
        <v>0</v>
      </c>
      <c r="AE1123" s="109">
        <f>HLOOKUP(A_Stammdaten!$B$12,$AF$4:$AL$4004,ROW(C1123)-3,FALSE)</f>
        <v>0</v>
      </c>
      <c r="AF1123" s="109">
        <f t="shared" si="125"/>
        <v>0</v>
      </c>
      <c r="AG1123" s="109">
        <f t="shared" si="131"/>
        <v>0</v>
      </c>
      <c r="AH1123" s="109">
        <f t="shared" si="131"/>
        <v>0</v>
      </c>
      <c r="AI1123" s="109">
        <f t="shared" si="131"/>
        <v>0</v>
      </c>
      <c r="AJ1123" s="109">
        <f t="shared" si="130"/>
        <v>0</v>
      </c>
      <c r="AK1123" s="109">
        <f t="shared" si="130"/>
        <v>0</v>
      </c>
      <c r="AL1123" s="109">
        <f t="shared" si="130"/>
        <v>0</v>
      </c>
    </row>
    <row r="1124" spans="1:38" x14ac:dyDescent="0.3">
      <c r="A1124" s="421"/>
      <c r="B1124" s="421"/>
      <c r="C1124" s="422"/>
      <c r="D1124" s="423"/>
      <c r="E1124" s="421"/>
      <c r="F1124" s="421"/>
      <c r="G1124" s="421"/>
      <c r="H1124" s="421"/>
      <c r="I1124" s="421"/>
      <c r="J1124" s="421"/>
      <c r="K1124" s="421"/>
      <c r="L1124" s="421"/>
      <c r="M1124" s="423"/>
      <c r="N1124" s="340">
        <f>IF(C1124&gt;A_Stammdaten!$B$12,0,SUM(E1124,F1124,H1124,J1124:K1124)-SUM(G1124,I1124,L1124:M1124))</f>
        <v>0</v>
      </c>
      <c r="O1124" s="421"/>
      <c r="P1124" s="421"/>
      <c r="Q1124" s="421"/>
      <c r="R1124" s="421"/>
      <c r="S1124" s="108">
        <f t="shared" si="126"/>
        <v>0</v>
      </c>
      <c r="T1124" s="341">
        <f>IF(ISBLANK($B1124),0,VLOOKUP($B1124,Listen!$A$2:$C$45,2,FALSE))</f>
        <v>0</v>
      </c>
      <c r="U1124" s="341">
        <f>IF(ISBLANK($B1124),0,VLOOKUP($B1124,Listen!$A$2:$C$45,3,FALSE))</f>
        <v>0</v>
      </c>
      <c r="V1124" s="342">
        <f t="shared" si="129"/>
        <v>0</v>
      </c>
      <c r="W1124" s="342">
        <f t="shared" si="127"/>
        <v>0</v>
      </c>
      <c r="X1124" s="342">
        <f t="shared" si="127"/>
        <v>0</v>
      </c>
      <c r="Y1124" s="342">
        <f t="shared" si="127"/>
        <v>0</v>
      </c>
      <c r="Z1124" s="342">
        <f t="shared" si="127"/>
        <v>0</v>
      </c>
      <c r="AA1124" s="342">
        <f t="shared" si="127"/>
        <v>0</v>
      </c>
      <c r="AB1124" s="342">
        <f t="shared" si="127"/>
        <v>0</v>
      </c>
      <c r="AC1124" s="109">
        <f t="shared" si="128"/>
        <v>0</v>
      </c>
      <c r="AD1124" s="109">
        <f>IF(C1124=A_Stammdaten!$B$12,E_SAV!$S1124-E_SAV!$AE1124,HLOOKUP(A_Stammdaten!$B$12-1,$AF$4:$AL$4004,ROW(C1124)-3,FALSE)-$AE1124)</f>
        <v>0</v>
      </c>
      <c r="AE1124" s="109">
        <f>HLOOKUP(A_Stammdaten!$B$12,$AF$4:$AL$4004,ROW(C1124)-3,FALSE)</f>
        <v>0</v>
      </c>
      <c r="AF1124" s="109">
        <f t="shared" si="125"/>
        <v>0</v>
      </c>
      <c r="AG1124" s="109">
        <f t="shared" si="131"/>
        <v>0</v>
      </c>
      <c r="AH1124" s="109">
        <f t="shared" si="131"/>
        <v>0</v>
      </c>
      <c r="AI1124" s="109">
        <f t="shared" si="131"/>
        <v>0</v>
      </c>
      <c r="AJ1124" s="109">
        <f t="shared" si="130"/>
        <v>0</v>
      </c>
      <c r="AK1124" s="109">
        <f t="shared" si="130"/>
        <v>0</v>
      </c>
      <c r="AL1124" s="109">
        <f t="shared" si="130"/>
        <v>0</v>
      </c>
    </row>
    <row r="1125" spans="1:38" x14ac:dyDescent="0.3">
      <c r="A1125" s="421"/>
      <c r="B1125" s="421"/>
      <c r="C1125" s="422"/>
      <c r="D1125" s="423"/>
      <c r="E1125" s="421"/>
      <c r="F1125" s="421"/>
      <c r="G1125" s="421"/>
      <c r="H1125" s="421"/>
      <c r="I1125" s="421"/>
      <c r="J1125" s="421"/>
      <c r="K1125" s="421"/>
      <c r="L1125" s="421"/>
      <c r="M1125" s="423"/>
      <c r="N1125" s="340">
        <f>IF(C1125&gt;A_Stammdaten!$B$12,0,SUM(E1125,F1125,H1125,J1125:K1125)-SUM(G1125,I1125,L1125:M1125))</f>
        <v>0</v>
      </c>
      <c r="O1125" s="421"/>
      <c r="P1125" s="421"/>
      <c r="Q1125" s="421"/>
      <c r="R1125" s="421"/>
      <c r="S1125" s="108">
        <f t="shared" si="126"/>
        <v>0</v>
      </c>
      <c r="T1125" s="341">
        <f>IF(ISBLANK($B1125),0,VLOOKUP($B1125,Listen!$A$2:$C$45,2,FALSE))</f>
        <v>0</v>
      </c>
      <c r="U1125" s="341">
        <f>IF(ISBLANK($B1125),0,VLOOKUP($B1125,Listen!$A$2:$C$45,3,FALSE))</f>
        <v>0</v>
      </c>
      <c r="V1125" s="342">
        <f t="shared" si="129"/>
        <v>0</v>
      </c>
      <c r="W1125" s="342">
        <f t="shared" si="127"/>
        <v>0</v>
      </c>
      <c r="X1125" s="342">
        <f t="shared" si="127"/>
        <v>0</v>
      </c>
      <c r="Y1125" s="342">
        <f t="shared" si="127"/>
        <v>0</v>
      </c>
      <c r="Z1125" s="342">
        <f t="shared" si="127"/>
        <v>0</v>
      </c>
      <c r="AA1125" s="342">
        <f t="shared" si="127"/>
        <v>0</v>
      </c>
      <c r="AB1125" s="342">
        <f t="shared" si="127"/>
        <v>0</v>
      </c>
      <c r="AC1125" s="109">
        <f t="shared" si="128"/>
        <v>0</v>
      </c>
      <c r="AD1125" s="109">
        <f>IF(C1125=A_Stammdaten!$B$12,E_SAV!$S1125-E_SAV!$AE1125,HLOOKUP(A_Stammdaten!$B$12-1,$AF$4:$AL$4004,ROW(C1125)-3,FALSE)-$AE1125)</f>
        <v>0</v>
      </c>
      <c r="AE1125" s="109">
        <f>HLOOKUP(A_Stammdaten!$B$12,$AF$4:$AL$4004,ROW(C1125)-3,FALSE)</f>
        <v>0</v>
      </c>
      <c r="AF1125" s="109">
        <f t="shared" si="125"/>
        <v>0</v>
      </c>
      <c r="AG1125" s="109">
        <f t="shared" si="131"/>
        <v>0</v>
      </c>
      <c r="AH1125" s="109">
        <f t="shared" si="131"/>
        <v>0</v>
      </c>
      <c r="AI1125" s="109">
        <f t="shared" si="131"/>
        <v>0</v>
      </c>
      <c r="AJ1125" s="109">
        <f t="shared" si="130"/>
        <v>0</v>
      </c>
      <c r="AK1125" s="109">
        <f t="shared" si="130"/>
        <v>0</v>
      </c>
      <c r="AL1125" s="109">
        <f t="shared" si="130"/>
        <v>0</v>
      </c>
    </row>
    <row r="1126" spans="1:38" x14ac:dyDescent="0.3">
      <c r="A1126" s="421"/>
      <c r="B1126" s="421"/>
      <c r="C1126" s="422"/>
      <c r="D1126" s="423"/>
      <c r="E1126" s="421"/>
      <c r="F1126" s="421"/>
      <c r="G1126" s="421"/>
      <c r="H1126" s="421"/>
      <c r="I1126" s="421"/>
      <c r="J1126" s="421"/>
      <c r="K1126" s="421"/>
      <c r="L1126" s="421"/>
      <c r="M1126" s="423"/>
      <c r="N1126" s="340">
        <f>IF(C1126&gt;A_Stammdaten!$B$12,0,SUM(E1126,F1126,H1126,J1126:K1126)-SUM(G1126,I1126,L1126:M1126))</f>
        <v>0</v>
      </c>
      <c r="O1126" s="421"/>
      <c r="P1126" s="421"/>
      <c r="Q1126" s="421"/>
      <c r="R1126" s="421"/>
      <c r="S1126" s="108">
        <f t="shared" si="126"/>
        <v>0</v>
      </c>
      <c r="T1126" s="341">
        <f>IF(ISBLANK($B1126),0,VLOOKUP($B1126,Listen!$A$2:$C$45,2,FALSE))</f>
        <v>0</v>
      </c>
      <c r="U1126" s="341">
        <f>IF(ISBLANK($B1126),0,VLOOKUP($B1126,Listen!$A$2:$C$45,3,FALSE))</f>
        <v>0</v>
      </c>
      <c r="V1126" s="342">
        <f t="shared" si="129"/>
        <v>0</v>
      </c>
      <c r="W1126" s="342">
        <f t="shared" si="127"/>
        <v>0</v>
      </c>
      <c r="X1126" s="342">
        <f t="shared" si="127"/>
        <v>0</v>
      </c>
      <c r="Y1126" s="342">
        <f t="shared" si="127"/>
        <v>0</v>
      </c>
      <c r="Z1126" s="342">
        <f t="shared" si="127"/>
        <v>0</v>
      </c>
      <c r="AA1126" s="342">
        <f t="shared" si="127"/>
        <v>0</v>
      </c>
      <c r="AB1126" s="342">
        <f t="shared" si="127"/>
        <v>0</v>
      </c>
      <c r="AC1126" s="109">
        <f t="shared" si="128"/>
        <v>0</v>
      </c>
      <c r="AD1126" s="109">
        <f>IF(C1126=A_Stammdaten!$B$12,E_SAV!$S1126-E_SAV!$AE1126,HLOOKUP(A_Stammdaten!$B$12-1,$AF$4:$AL$4004,ROW(C1126)-3,FALSE)-$AE1126)</f>
        <v>0</v>
      </c>
      <c r="AE1126" s="109">
        <f>HLOOKUP(A_Stammdaten!$B$12,$AF$4:$AL$4004,ROW(C1126)-3,FALSE)</f>
        <v>0</v>
      </c>
      <c r="AF1126" s="109">
        <f t="shared" si="125"/>
        <v>0</v>
      </c>
      <c r="AG1126" s="109">
        <f t="shared" si="131"/>
        <v>0</v>
      </c>
      <c r="AH1126" s="109">
        <f t="shared" si="131"/>
        <v>0</v>
      </c>
      <c r="AI1126" s="109">
        <f t="shared" si="131"/>
        <v>0</v>
      </c>
      <c r="AJ1126" s="109">
        <f t="shared" si="130"/>
        <v>0</v>
      </c>
      <c r="AK1126" s="109">
        <f t="shared" si="130"/>
        <v>0</v>
      </c>
      <c r="AL1126" s="109">
        <f t="shared" si="130"/>
        <v>0</v>
      </c>
    </row>
    <row r="1127" spans="1:38" x14ac:dyDescent="0.3">
      <c r="A1127" s="421"/>
      <c r="B1127" s="421"/>
      <c r="C1127" s="422"/>
      <c r="D1127" s="423"/>
      <c r="E1127" s="421"/>
      <c r="F1127" s="421"/>
      <c r="G1127" s="421"/>
      <c r="H1127" s="421"/>
      <c r="I1127" s="421"/>
      <c r="J1127" s="421"/>
      <c r="K1127" s="421"/>
      <c r="L1127" s="421"/>
      <c r="M1127" s="423"/>
      <c r="N1127" s="340">
        <f>IF(C1127&gt;A_Stammdaten!$B$12,0,SUM(E1127,F1127,H1127,J1127:K1127)-SUM(G1127,I1127,L1127:M1127))</f>
        <v>0</v>
      </c>
      <c r="O1127" s="421"/>
      <c r="P1127" s="421"/>
      <c r="Q1127" s="421"/>
      <c r="R1127" s="421"/>
      <c r="S1127" s="108">
        <f t="shared" si="126"/>
        <v>0</v>
      </c>
      <c r="T1127" s="341">
        <f>IF(ISBLANK($B1127),0,VLOOKUP($B1127,Listen!$A$2:$C$45,2,FALSE))</f>
        <v>0</v>
      </c>
      <c r="U1127" s="341">
        <f>IF(ISBLANK($B1127),0,VLOOKUP($B1127,Listen!$A$2:$C$45,3,FALSE))</f>
        <v>0</v>
      </c>
      <c r="V1127" s="342">
        <f t="shared" si="129"/>
        <v>0</v>
      </c>
      <c r="W1127" s="342">
        <f t="shared" si="127"/>
        <v>0</v>
      </c>
      <c r="X1127" s="342">
        <f t="shared" si="127"/>
        <v>0</v>
      </c>
      <c r="Y1127" s="342">
        <f t="shared" si="127"/>
        <v>0</v>
      </c>
      <c r="Z1127" s="342">
        <f t="shared" si="127"/>
        <v>0</v>
      </c>
      <c r="AA1127" s="342">
        <f t="shared" si="127"/>
        <v>0</v>
      </c>
      <c r="AB1127" s="342">
        <f t="shared" si="127"/>
        <v>0</v>
      </c>
      <c r="AC1127" s="109">
        <f t="shared" si="128"/>
        <v>0</v>
      </c>
      <c r="AD1127" s="109">
        <f>IF(C1127=A_Stammdaten!$B$12,E_SAV!$S1127-E_SAV!$AE1127,HLOOKUP(A_Stammdaten!$B$12-1,$AF$4:$AL$4004,ROW(C1127)-3,FALSE)-$AE1127)</f>
        <v>0</v>
      </c>
      <c r="AE1127" s="109">
        <f>HLOOKUP(A_Stammdaten!$B$12,$AF$4:$AL$4004,ROW(C1127)-3,FALSE)</f>
        <v>0</v>
      </c>
      <c r="AF1127" s="109">
        <f t="shared" si="125"/>
        <v>0</v>
      </c>
      <c r="AG1127" s="109">
        <f t="shared" si="131"/>
        <v>0</v>
      </c>
      <c r="AH1127" s="109">
        <f t="shared" si="131"/>
        <v>0</v>
      </c>
      <c r="AI1127" s="109">
        <f t="shared" si="131"/>
        <v>0</v>
      </c>
      <c r="AJ1127" s="109">
        <f t="shared" si="130"/>
        <v>0</v>
      </c>
      <c r="AK1127" s="109">
        <f t="shared" si="130"/>
        <v>0</v>
      </c>
      <c r="AL1127" s="109">
        <f t="shared" si="130"/>
        <v>0</v>
      </c>
    </row>
    <row r="1128" spans="1:38" x14ac:dyDescent="0.3">
      <c r="A1128" s="421"/>
      <c r="B1128" s="421"/>
      <c r="C1128" s="422"/>
      <c r="D1128" s="423"/>
      <c r="E1128" s="421"/>
      <c r="F1128" s="421"/>
      <c r="G1128" s="421"/>
      <c r="H1128" s="421"/>
      <c r="I1128" s="421"/>
      <c r="J1128" s="421"/>
      <c r="K1128" s="421"/>
      <c r="L1128" s="421"/>
      <c r="M1128" s="423"/>
      <c r="N1128" s="340">
        <f>IF(C1128&gt;A_Stammdaten!$B$12,0,SUM(E1128,F1128,H1128,J1128:K1128)-SUM(G1128,I1128,L1128:M1128))</f>
        <v>0</v>
      </c>
      <c r="O1128" s="421"/>
      <c r="P1128" s="421"/>
      <c r="Q1128" s="421"/>
      <c r="R1128" s="421"/>
      <c r="S1128" s="108">
        <f t="shared" si="126"/>
        <v>0</v>
      </c>
      <c r="T1128" s="341">
        <f>IF(ISBLANK($B1128),0,VLOOKUP($B1128,Listen!$A$2:$C$45,2,FALSE))</f>
        <v>0</v>
      </c>
      <c r="U1128" s="341">
        <f>IF(ISBLANK($B1128),0,VLOOKUP($B1128,Listen!$A$2:$C$45,3,FALSE))</f>
        <v>0</v>
      </c>
      <c r="V1128" s="342">
        <f t="shared" si="129"/>
        <v>0</v>
      </c>
      <c r="W1128" s="342">
        <f t="shared" si="127"/>
        <v>0</v>
      </c>
      <c r="X1128" s="342">
        <f t="shared" si="127"/>
        <v>0</v>
      </c>
      <c r="Y1128" s="342">
        <f t="shared" si="127"/>
        <v>0</v>
      </c>
      <c r="Z1128" s="342">
        <f t="shared" si="127"/>
        <v>0</v>
      </c>
      <c r="AA1128" s="342">
        <f t="shared" si="127"/>
        <v>0</v>
      </c>
      <c r="AB1128" s="342">
        <f t="shared" si="127"/>
        <v>0</v>
      </c>
      <c r="AC1128" s="109">
        <f t="shared" si="128"/>
        <v>0</v>
      </c>
      <c r="AD1128" s="109">
        <f>IF(C1128=A_Stammdaten!$B$12,E_SAV!$S1128-E_SAV!$AE1128,HLOOKUP(A_Stammdaten!$B$12-1,$AF$4:$AL$4004,ROW(C1128)-3,FALSE)-$AE1128)</f>
        <v>0</v>
      </c>
      <c r="AE1128" s="109">
        <f>HLOOKUP(A_Stammdaten!$B$12,$AF$4:$AL$4004,ROW(C1128)-3,FALSE)</f>
        <v>0</v>
      </c>
      <c r="AF1128" s="109">
        <f t="shared" si="125"/>
        <v>0</v>
      </c>
      <c r="AG1128" s="109">
        <f t="shared" si="131"/>
        <v>0</v>
      </c>
      <c r="AH1128" s="109">
        <f t="shared" si="131"/>
        <v>0</v>
      </c>
      <c r="AI1128" s="109">
        <f t="shared" si="131"/>
        <v>0</v>
      </c>
      <c r="AJ1128" s="109">
        <f t="shared" si="130"/>
        <v>0</v>
      </c>
      <c r="AK1128" s="109">
        <f t="shared" si="130"/>
        <v>0</v>
      </c>
      <c r="AL1128" s="109">
        <f t="shared" si="130"/>
        <v>0</v>
      </c>
    </row>
    <row r="1129" spans="1:38" x14ac:dyDescent="0.3">
      <c r="A1129" s="421"/>
      <c r="B1129" s="421"/>
      <c r="C1129" s="422"/>
      <c r="D1129" s="423"/>
      <c r="E1129" s="421"/>
      <c r="F1129" s="421"/>
      <c r="G1129" s="421"/>
      <c r="H1129" s="421"/>
      <c r="I1129" s="421"/>
      <c r="J1129" s="421"/>
      <c r="K1129" s="421"/>
      <c r="L1129" s="421"/>
      <c r="M1129" s="423"/>
      <c r="N1129" s="340">
        <f>IF(C1129&gt;A_Stammdaten!$B$12,0,SUM(E1129,F1129,H1129,J1129:K1129)-SUM(G1129,I1129,L1129:M1129))</f>
        <v>0</v>
      </c>
      <c r="O1129" s="421"/>
      <c r="P1129" s="421"/>
      <c r="Q1129" s="421"/>
      <c r="R1129" s="421"/>
      <c r="S1129" s="108">
        <f t="shared" si="126"/>
        <v>0</v>
      </c>
      <c r="T1129" s="341">
        <f>IF(ISBLANK($B1129),0,VLOOKUP($B1129,Listen!$A$2:$C$45,2,FALSE))</f>
        <v>0</v>
      </c>
      <c r="U1129" s="341">
        <f>IF(ISBLANK($B1129),0,VLOOKUP($B1129,Listen!$A$2:$C$45,3,FALSE))</f>
        <v>0</v>
      </c>
      <c r="V1129" s="342">
        <f t="shared" si="129"/>
        <v>0</v>
      </c>
      <c r="W1129" s="342">
        <f t="shared" si="127"/>
        <v>0</v>
      </c>
      <c r="X1129" s="342">
        <f t="shared" si="127"/>
        <v>0</v>
      </c>
      <c r="Y1129" s="342">
        <f t="shared" si="127"/>
        <v>0</v>
      </c>
      <c r="Z1129" s="342">
        <f t="shared" si="127"/>
        <v>0</v>
      </c>
      <c r="AA1129" s="342">
        <f t="shared" si="127"/>
        <v>0</v>
      </c>
      <c r="AB1129" s="342">
        <f t="shared" si="127"/>
        <v>0</v>
      </c>
      <c r="AC1129" s="109">
        <f t="shared" si="128"/>
        <v>0</v>
      </c>
      <c r="AD1129" s="109">
        <f>IF(C1129=A_Stammdaten!$B$12,E_SAV!$S1129-E_SAV!$AE1129,HLOOKUP(A_Stammdaten!$B$12-1,$AF$4:$AL$4004,ROW(C1129)-3,FALSE)-$AE1129)</f>
        <v>0</v>
      </c>
      <c r="AE1129" s="109">
        <f>HLOOKUP(A_Stammdaten!$B$12,$AF$4:$AL$4004,ROW(C1129)-3,FALSE)</f>
        <v>0</v>
      </c>
      <c r="AF1129" s="109">
        <f t="shared" si="125"/>
        <v>0</v>
      </c>
      <c r="AG1129" s="109">
        <f t="shared" si="131"/>
        <v>0</v>
      </c>
      <c r="AH1129" s="109">
        <f t="shared" si="131"/>
        <v>0</v>
      </c>
      <c r="AI1129" s="109">
        <f t="shared" si="131"/>
        <v>0</v>
      </c>
      <c r="AJ1129" s="109">
        <f t="shared" si="130"/>
        <v>0</v>
      </c>
      <c r="AK1129" s="109">
        <f t="shared" si="130"/>
        <v>0</v>
      </c>
      <c r="AL1129" s="109">
        <f t="shared" si="130"/>
        <v>0</v>
      </c>
    </row>
    <row r="1130" spans="1:38" x14ac:dyDescent="0.3">
      <c r="A1130" s="421"/>
      <c r="B1130" s="421"/>
      <c r="C1130" s="422"/>
      <c r="D1130" s="423"/>
      <c r="E1130" s="421"/>
      <c r="F1130" s="421"/>
      <c r="G1130" s="421"/>
      <c r="H1130" s="421"/>
      <c r="I1130" s="421"/>
      <c r="J1130" s="421"/>
      <c r="K1130" s="421"/>
      <c r="L1130" s="421"/>
      <c r="M1130" s="423"/>
      <c r="N1130" s="340">
        <f>IF(C1130&gt;A_Stammdaten!$B$12,0,SUM(E1130,F1130,H1130,J1130:K1130)-SUM(G1130,I1130,L1130:M1130))</f>
        <v>0</v>
      </c>
      <c r="O1130" s="421"/>
      <c r="P1130" s="421"/>
      <c r="Q1130" s="421"/>
      <c r="R1130" s="421"/>
      <c r="S1130" s="108">
        <f t="shared" si="126"/>
        <v>0</v>
      </c>
      <c r="T1130" s="341">
        <f>IF(ISBLANK($B1130),0,VLOOKUP($B1130,Listen!$A$2:$C$45,2,FALSE))</f>
        <v>0</v>
      </c>
      <c r="U1130" s="341">
        <f>IF(ISBLANK($B1130),0,VLOOKUP($B1130,Listen!$A$2:$C$45,3,FALSE))</f>
        <v>0</v>
      </c>
      <c r="V1130" s="342">
        <f t="shared" si="129"/>
        <v>0</v>
      </c>
      <c r="W1130" s="342">
        <f t="shared" si="127"/>
        <v>0</v>
      </c>
      <c r="X1130" s="342">
        <f t="shared" si="127"/>
        <v>0</v>
      </c>
      <c r="Y1130" s="342">
        <f t="shared" si="127"/>
        <v>0</v>
      </c>
      <c r="Z1130" s="342">
        <f t="shared" si="127"/>
        <v>0</v>
      </c>
      <c r="AA1130" s="342">
        <f t="shared" si="127"/>
        <v>0</v>
      </c>
      <c r="AB1130" s="342">
        <f t="shared" si="127"/>
        <v>0</v>
      </c>
      <c r="AC1130" s="109">
        <f t="shared" si="128"/>
        <v>0</v>
      </c>
      <c r="AD1130" s="109">
        <f>IF(C1130=A_Stammdaten!$B$12,E_SAV!$S1130-E_SAV!$AE1130,HLOOKUP(A_Stammdaten!$B$12-1,$AF$4:$AL$4004,ROW(C1130)-3,FALSE)-$AE1130)</f>
        <v>0</v>
      </c>
      <c r="AE1130" s="109">
        <f>HLOOKUP(A_Stammdaten!$B$12,$AF$4:$AL$4004,ROW(C1130)-3,FALSE)</f>
        <v>0</v>
      </c>
      <c r="AF1130" s="109">
        <f t="shared" si="125"/>
        <v>0</v>
      </c>
      <c r="AG1130" s="109">
        <f t="shared" si="131"/>
        <v>0</v>
      </c>
      <c r="AH1130" s="109">
        <f t="shared" si="131"/>
        <v>0</v>
      </c>
      <c r="AI1130" s="109">
        <f t="shared" si="131"/>
        <v>0</v>
      </c>
      <c r="AJ1130" s="109">
        <f t="shared" si="130"/>
        <v>0</v>
      </c>
      <c r="AK1130" s="109">
        <f t="shared" si="130"/>
        <v>0</v>
      </c>
      <c r="AL1130" s="109">
        <f t="shared" si="130"/>
        <v>0</v>
      </c>
    </row>
    <row r="1131" spans="1:38" x14ac:dyDescent="0.3">
      <c r="A1131" s="421"/>
      <c r="B1131" s="421"/>
      <c r="C1131" s="422"/>
      <c r="D1131" s="423"/>
      <c r="E1131" s="421"/>
      <c r="F1131" s="421"/>
      <c r="G1131" s="421"/>
      <c r="H1131" s="421"/>
      <c r="I1131" s="421"/>
      <c r="J1131" s="421"/>
      <c r="K1131" s="421"/>
      <c r="L1131" s="421"/>
      <c r="M1131" s="423"/>
      <c r="N1131" s="340">
        <f>IF(C1131&gt;A_Stammdaten!$B$12,0,SUM(E1131,F1131,H1131,J1131:K1131)-SUM(G1131,I1131,L1131:M1131))</f>
        <v>0</v>
      </c>
      <c r="O1131" s="421"/>
      <c r="P1131" s="421"/>
      <c r="Q1131" s="421"/>
      <c r="R1131" s="421"/>
      <c r="S1131" s="108">
        <f t="shared" si="126"/>
        <v>0</v>
      </c>
      <c r="T1131" s="341">
        <f>IF(ISBLANK($B1131),0,VLOOKUP($B1131,Listen!$A$2:$C$45,2,FALSE))</f>
        <v>0</v>
      </c>
      <c r="U1131" s="341">
        <f>IF(ISBLANK($B1131),0,VLOOKUP($B1131,Listen!$A$2:$C$45,3,FALSE))</f>
        <v>0</v>
      </c>
      <c r="V1131" s="342">
        <f t="shared" si="129"/>
        <v>0</v>
      </c>
      <c r="W1131" s="342">
        <f t="shared" si="127"/>
        <v>0</v>
      </c>
      <c r="X1131" s="342">
        <f t="shared" si="127"/>
        <v>0</v>
      </c>
      <c r="Y1131" s="342">
        <f t="shared" si="127"/>
        <v>0</v>
      </c>
      <c r="Z1131" s="342">
        <f t="shared" si="127"/>
        <v>0</v>
      </c>
      <c r="AA1131" s="342">
        <f t="shared" si="127"/>
        <v>0</v>
      </c>
      <c r="AB1131" s="342">
        <f t="shared" si="127"/>
        <v>0</v>
      </c>
      <c r="AC1131" s="109">
        <f t="shared" si="128"/>
        <v>0</v>
      </c>
      <c r="AD1131" s="109">
        <f>IF(C1131=A_Stammdaten!$B$12,E_SAV!$S1131-E_SAV!$AE1131,HLOOKUP(A_Stammdaten!$B$12-1,$AF$4:$AL$4004,ROW(C1131)-3,FALSE)-$AE1131)</f>
        <v>0</v>
      </c>
      <c r="AE1131" s="109">
        <f>HLOOKUP(A_Stammdaten!$B$12,$AF$4:$AL$4004,ROW(C1131)-3,FALSE)</f>
        <v>0</v>
      </c>
      <c r="AF1131" s="109">
        <f t="shared" si="125"/>
        <v>0</v>
      </c>
      <c r="AG1131" s="109">
        <f t="shared" si="131"/>
        <v>0</v>
      </c>
      <c r="AH1131" s="109">
        <f t="shared" si="131"/>
        <v>0</v>
      </c>
      <c r="AI1131" s="109">
        <f t="shared" si="131"/>
        <v>0</v>
      </c>
      <c r="AJ1131" s="109">
        <f t="shared" si="130"/>
        <v>0</v>
      </c>
      <c r="AK1131" s="109">
        <f t="shared" si="130"/>
        <v>0</v>
      </c>
      <c r="AL1131" s="109">
        <f t="shared" si="130"/>
        <v>0</v>
      </c>
    </row>
    <row r="1132" spans="1:38" x14ac:dyDescent="0.3">
      <c r="A1132" s="421"/>
      <c r="B1132" s="421"/>
      <c r="C1132" s="422"/>
      <c r="D1132" s="423"/>
      <c r="E1132" s="421"/>
      <c r="F1132" s="421"/>
      <c r="G1132" s="421"/>
      <c r="H1132" s="421"/>
      <c r="I1132" s="421"/>
      <c r="J1132" s="421"/>
      <c r="K1132" s="421"/>
      <c r="L1132" s="421"/>
      <c r="M1132" s="423"/>
      <c r="N1132" s="340">
        <f>IF(C1132&gt;A_Stammdaten!$B$12,0,SUM(E1132,F1132,H1132,J1132:K1132)-SUM(G1132,I1132,L1132:M1132))</f>
        <v>0</v>
      </c>
      <c r="O1132" s="421"/>
      <c r="P1132" s="421"/>
      <c r="Q1132" s="421"/>
      <c r="R1132" s="421"/>
      <c r="S1132" s="108">
        <f t="shared" si="126"/>
        <v>0</v>
      </c>
      <c r="T1132" s="341">
        <f>IF(ISBLANK($B1132),0,VLOOKUP($B1132,Listen!$A$2:$C$45,2,FALSE))</f>
        <v>0</v>
      </c>
      <c r="U1132" s="341">
        <f>IF(ISBLANK($B1132),0,VLOOKUP($B1132,Listen!$A$2:$C$45,3,FALSE))</f>
        <v>0</v>
      </c>
      <c r="V1132" s="342">
        <f t="shared" si="129"/>
        <v>0</v>
      </c>
      <c r="W1132" s="342">
        <f t="shared" si="127"/>
        <v>0</v>
      </c>
      <c r="X1132" s="342">
        <f t="shared" si="127"/>
        <v>0</v>
      </c>
      <c r="Y1132" s="342">
        <f t="shared" si="127"/>
        <v>0</v>
      </c>
      <c r="Z1132" s="342">
        <f t="shared" si="127"/>
        <v>0</v>
      </c>
      <c r="AA1132" s="342">
        <f t="shared" si="127"/>
        <v>0</v>
      </c>
      <c r="AB1132" s="342">
        <f t="shared" si="127"/>
        <v>0</v>
      </c>
      <c r="AC1132" s="109">
        <f t="shared" si="128"/>
        <v>0</v>
      </c>
      <c r="AD1132" s="109">
        <f>IF(C1132=A_Stammdaten!$B$12,E_SAV!$S1132-E_SAV!$AE1132,HLOOKUP(A_Stammdaten!$B$12-1,$AF$4:$AL$4004,ROW(C1132)-3,FALSE)-$AE1132)</f>
        <v>0</v>
      </c>
      <c r="AE1132" s="109">
        <f>HLOOKUP(A_Stammdaten!$B$12,$AF$4:$AL$4004,ROW(C1132)-3,FALSE)</f>
        <v>0</v>
      </c>
      <c r="AF1132" s="109">
        <f t="shared" si="125"/>
        <v>0</v>
      </c>
      <c r="AG1132" s="109">
        <f t="shared" si="131"/>
        <v>0</v>
      </c>
      <c r="AH1132" s="109">
        <f t="shared" si="131"/>
        <v>0</v>
      </c>
      <c r="AI1132" s="109">
        <f t="shared" si="131"/>
        <v>0</v>
      </c>
      <c r="AJ1132" s="109">
        <f t="shared" si="130"/>
        <v>0</v>
      </c>
      <c r="AK1132" s="109">
        <f t="shared" si="130"/>
        <v>0</v>
      </c>
      <c r="AL1132" s="109">
        <f t="shared" si="130"/>
        <v>0</v>
      </c>
    </row>
    <row r="1133" spans="1:38" x14ac:dyDescent="0.3">
      <c r="A1133" s="421"/>
      <c r="B1133" s="421"/>
      <c r="C1133" s="422"/>
      <c r="D1133" s="423"/>
      <c r="E1133" s="421"/>
      <c r="F1133" s="421"/>
      <c r="G1133" s="421"/>
      <c r="H1133" s="421"/>
      <c r="I1133" s="421"/>
      <c r="J1133" s="421"/>
      <c r="K1133" s="421"/>
      <c r="L1133" s="421"/>
      <c r="M1133" s="423"/>
      <c r="N1133" s="340">
        <f>IF(C1133&gt;A_Stammdaten!$B$12,0,SUM(E1133,F1133,H1133,J1133:K1133)-SUM(G1133,I1133,L1133:M1133))</f>
        <v>0</v>
      </c>
      <c r="O1133" s="421"/>
      <c r="P1133" s="421"/>
      <c r="Q1133" s="421"/>
      <c r="R1133" s="421"/>
      <c r="S1133" s="108">
        <f t="shared" si="126"/>
        <v>0</v>
      </c>
      <c r="T1133" s="341">
        <f>IF(ISBLANK($B1133),0,VLOOKUP($B1133,Listen!$A$2:$C$45,2,FALSE))</f>
        <v>0</v>
      </c>
      <c r="U1133" s="341">
        <f>IF(ISBLANK($B1133),0,VLOOKUP($B1133,Listen!$A$2:$C$45,3,FALSE))</f>
        <v>0</v>
      </c>
      <c r="V1133" s="342">
        <f t="shared" si="129"/>
        <v>0</v>
      </c>
      <c r="W1133" s="342">
        <f t="shared" si="127"/>
        <v>0</v>
      </c>
      <c r="X1133" s="342">
        <f t="shared" si="127"/>
        <v>0</v>
      </c>
      <c r="Y1133" s="342">
        <f t="shared" si="127"/>
        <v>0</v>
      </c>
      <c r="Z1133" s="342">
        <f t="shared" si="127"/>
        <v>0</v>
      </c>
      <c r="AA1133" s="342">
        <f t="shared" si="127"/>
        <v>0</v>
      </c>
      <c r="AB1133" s="342">
        <f t="shared" si="127"/>
        <v>0</v>
      </c>
      <c r="AC1133" s="109">
        <f t="shared" si="128"/>
        <v>0</v>
      </c>
      <c r="AD1133" s="109">
        <f>IF(C1133=A_Stammdaten!$B$12,E_SAV!$S1133-E_SAV!$AE1133,HLOOKUP(A_Stammdaten!$B$12-1,$AF$4:$AL$4004,ROW(C1133)-3,FALSE)-$AE1133)</f>
        <v>0</v>
      </c>
      <c r="AE1133" s="109">
        <f>HLOOKUP(A_Stammdaten!$B$12,$AF$4:$AL$4004,ROW(C1133)-3,FALSE)</f>
        <v>0</v>
      </c>
      <c r="AF1133" s="109">
        <f t="shared" si="125"/>
        <v>0</v>
      </c>
      <c r="AG1133" s="109">
        <f t="shared" si="131"/>
        <v>0</v>
      </c>
      <c r="AH1133" s="109">
        <f t="shared" si="131"/>
        <v>0</v>
      </c>
      <c r="AI1133" s="109">
        <f t="shared" si="131"/>
        <v>0</v>
      </c>
      <c r="AJ1133" s="109">
        <f t="shared" si="130"/>
        <v>0</v>
      </c>
      <c r="AK1133" s="109">
        <f t="shared" si="130"/>
        <v>0</v>
      </c>
      <c r="AL1133" s="109">
        <f t="shared" si="130"/>
        <v>0</v>
      </c>
    </row>
    <row r="1134" spans="1:38" x14ac:dyDescent="0.3">
      <c r="A1134" s="421"/>
      <c r="B1134" s="421"/>
      <c r="C1134" s="422"/>
      <c r="D1134" s="423"/>
      <c r="E1134" s="421"/>
      <c r="F1134" s="421"/>
      <c r="G1134" s="421"/>
      <c r="H1134" s="421"/>
      <c r="I1134" s="421"/>
      <c r="J1134" s="421"/>
      <c r="K1134" s="421"/>
      <c r="L1134" s="421"/>
      <c r="M1134" s="423"/>
      <c r="N1134" s="340">
        <f>IF(C1134&gt;A_Stammdaten!$B$12,0,SUM(E1134,F1134,H1134,J1134:K1134)-SUM(G1134,I1134,L1134:M1134))</f>
        <v>0</v>
      </c>
      <c r="O1134" s="421"/>
      <c r="P1134" s="421"/>
      <c r="Q1134" s="421"/>
      <c r="R1134" s="421"/>
      <c r="S1134" s="108">
        <f t="shared" si="126"/>
        <v>0</v>
      </c>
      <c r="T1134" s="341">
        <f>IF(ISBLANK($B1134),0,VLOOKUP($B1134,Listen!$A$2:$C$45,2,FALSE))</f>
        <v>0</v>
      </c>
      <c r="U1134" s="341">
        <f>IF(ISBLANK($B1134),0,VLOOKUP($B1134,Listen!$A$2:$C$45,3,FALSE))</f>
        <v>0</v>
      </c>
      <c r="V1134" s="342">
        <f t="shared" si="129"/>
        <v>0</v>
      </c>
      <c r="W1134" s="342">
        <f t="shared" si="127"/>
        <v>0</v>
      </c>
      <c r="X1134" s="342">
        <f t="shared" si="127"/>
        <v>0</v>
      </c>
      <c r="Y1134" s="342">
        <f t="shared" si="127"/>
        <v>0</v>
      </c>
      <c r="Z1134" s="342">
        <f t="shared" si="127"/>
        <v>0</v>
      </c>
      <c r="AA1134" s="342">
        <f t="shared" si="127"/>
        <v>0</v>
      </c>
      <c r="AB1134" s="342">
        <f t="shared" si="127"/>
        <v>0</v>
      </c>
      <c r="AC1134" s="109">
        <f t="shared" si="128"/>
        <v>0</v>
      </c>
      <c r="AD1134" s="109">
        <f>IF(C1134=A_Stammdaten!$B$12,E_SAV!$S1134-E_SAV!$AE1134,HLOOKUP(A_Stammdaten!$B$12-1,$AF$4:$AL$4004,ROW(C1134)-3,FALSE)-$AE1134)</f>
        <v>0</v>
      </c>
      <c r="AE1134" s="109">
        <f>HLOOKUP(A_Stammdaten!$B$12,$AF$4:$AL$4004,ROW(C1134)-3,FALSE)</f>
        <v>0</v>
      </c>
      <c r="AF1134" s="109">
        <f t="shared" si="125"/>
        <v>0</v>
      </c>
      <c r="AG1134" s="109">
        <f t="shared" si="131"/>
        <v>0</v>
      </c>
      <c r="AH1134" s="109">
        <f t="shared" si="131"/>
        <v>0</v>
      </c>
      <c r="AI1134" s="109">
        <f t="shared" si="131"/>
        <v>0</v>
      </c>
      <c r="AJ1134" s="109">
        <f t="shared" si="130"/>
        <v>0</v>
      </c>
      <c r="AK1134" s="109">
        <f t="shared" si="130"/>
        <v>0</v>
      </c>
      <c r="AL1134" s="109">
        <f t="shared" si="130"/>
        <v>0</v>
      </c>
    </row>
    <row r="1135" spans="1:38" x14ac:dyDescent="0.3">
      <c r="A1135" s="421"/>
      <c r="B1135" s="421"/>
      <c r="C1135" s="422"/>
      <c r="D1135" s="423"/>
      <c r="E1135" s="421"/>
      <c r="F1135" s="421"/>
      <c r="G1135" s="421"/>
      <c r="H1135" s="421"/>
      <c r="I1135" s="421"/>
      <c r="J1135" s="421"/>
      <c r="K1135" s="421"/>
      <c r="L1135" s="421"/>
      <c r="M1135" s="423"/>
      <c r="N1135" s="340">
        <f>IF(C1135&gt;A_Stammdaten!$B$12,0,SUM(E1135,F1135,H1135,J1135:K1135)-SUM(G1135,I1135,L1135:M1135))</f>
        <v>0</v>
      </c>
      <c r="O1135" s="421"/>
      <c r="P1135" s="421"/>
      <c r="Q1135" s="421"/>
      <c r="R1135" s="421"/>
      <c r="S1135" s="108">
        <f t="shared" si="126"/>
        <v>0</v>
      </c>
      <c r="T1135" s="341">
        <f>IF(ISBLANK($B1135),0,VLOOKUP($B1135,Listen!$A$2:$C$45,2,FALSE))</f>
        <v>0</v>
      </c>
      <c r="U1135" s="341">
        <f>IF(ISBLANK($B1135),0,VLOOKUP($B1135,Listen!$A$2:$C$45,3,FALSE))</f>
        <v>0</v>
      </c>
      <c r="V1135" s="342">
        <f t="shared" si="129"/>
        <v>0</v>
      </c>
      <c r="W1135" s="342">
        <f t="shared" si="127"/>
        <v>0</v>
      </c>
      <c r="X1135" s="342">
        <f t="shared" si="127"/>
        <v>0</v>
      </c>
      <c r="Y1135" s="342">
        <f t="shared" si="127"/>
        <v>0</v>
      </c>
      <c r="Z1135" s="342">
        <f t="shared" si="127"/>
        <v>0</v>
      </c>
      <c r="AA1135" s="342">
        <f t="shared" si="127"/>
        <v>0</v>
      </c>
      <c r="AB1135" s="342">
        <f t="shared" si="127"/>
        <v>0</v>
      </c>
      <c r="AC1135" s="109">
        <f t="shared" si="128"/>
        <v>0</v>
      </c>
      <c r="AD1135" s="109">
        <f>IF(C1135=A_Stammdaten!$B$12,E_SAV!$S1135-E_SAV!$AE1135,HLOOKUP(A_Stammdaten!$B$12-1,$AF$4:$AL$4004,ROW(C1135)-3,FALSE)-$AE1135)</f>
        <v>0</v>
      </c>
      <c r="AE1135" s="109">
        <f>HLOOKUP(A_Stammdaten!$B$12,$AF$4:$AL$4004,ROW(C1135)-3,FALSE)</f>
        <v>0</v>
      </c>
      <c r="AF1135" s="109">
        <f t="shared" si="125"/>
        <v>0</v>
      </c>
      <c r="AG1135" s="109">
        <f t="shared" si="131"/>
        <v>0</v>
      </c>
      <c r="AH1135" s="109">
        <f t="shared" si="131"/>
        <v>0</v>
      </c>
      <c r="AI1135" s="109">
        <f t="shared" si="131"/>
        <v>0</v>
      </c>
      <c r="AJ1135" s="109">
        <f t="shared" si="130"/>
        <v>0</v>
      </c>
      <c r="AK1135" s="109">
        <f t="shared" si="130"/>
        <v>0</v>
      </c>
      <c r="AL1135" s="109">
        <f t="shared" si="130"/>
        <v>0</v>
      </c>
    </row>
    <row r="1136" spans="1:38" x14ac:dyDescent="0.3">
      <c r="A1136" s="421"/>
      <c r="B1136" s="421"/>
      <c r="C1136" s="422"/>
      <c r="D1136" s="423"/>
      <c r="E1136" s="421"/>
      <c r="F1136" s="421"/>
      <c r="G1136" s="421"/>
      <c r="H1136" s="421"/>
      <c r="I1136" s="421"/>
      <c r="J1136" s="421"/>
      <c r="K1136" s="421"/>
      <c r="L1136" s="421"/>
      <c r="M1136" s="423"/>
      <c r="N1136" s="340">
        <f>IF(C1136&gt;A_Stammdaten!$B$12,0,SUM(E1136,F1136,H1136,J1136:K1136)-SUM(G1136,I1136,L1136:M1136))</f>
        <v>0</v>
      </c>
      <c r="O1136" s="421"/>
      <c r="P1136" s="421"/>
      <c r="Q1136" s="421"/>
      <c r="R1136" s="421"/>
      <c r="S1136" s="108">
        <f t="shared" si="126"/>
        <v>0</v>
      </c>
      <c r="T1136" s="341">
        <f>IF(ISBLANK($B1136),0,VLOOKUP($B1136,Listen!$A$2:$C$45,2,FALSE))</f>
        <v>0</v>
      </c>
      <c r="U1136" s="341">
        <f>IF(ISBLANK($B1136),0,VLOOKUP($B1136,Listen!$A$2:$C$45,3,FALSE))</f>
        <v>0</v>
      </c>
      <c r="V1136" s="342">
        <f t="shared" si="129"/>
        <v>0</v>
      </c>
      <c r="W1136" s="342">
        <f t="shared" si="127"/>
        <v>0</v>
      </c>
      <c r="X1136" s="342">
        <f t="shared" si="127"/>
        <v>0</v>
      </c>
      <c r="Y1136" s="342">
        <f t="shared" si="127"/>
        <v>0</v>
      </c>
      <c r="Z1136" s="342">
        <f t="shared" si="127"/>
        <v>0</v>
      </c>
      <c r="AA1136" s="342">
        <f t="shared" si="127"/>
        <v>0</v>
      </c>
      <c r="AB1136" s="342">
        <f t="shared" ref="W1136:AB1179" si="132">$T1136</f>
        <v>0</v>
      </c>
      <c r="AC1136" s="109">
        <f t="shared" si="128"/>
        <v>0</v>
      </c>
      <c r="AD1136" s="109">
        <f>IF(C1136=A_Stammdaten!$B$12,E_SAV!$S1136-E_SAV!$AE1136,HLOOKUP(A_Stammdaten!$B$12-1,$AF$4:$AL$4004,ROW(C1136)-3,FALSE)-$AE1136)</f>
        <v>0</v>
      </c>
      <c r="AE1136" s="109">
        <f>HLOOKUP(A_Stammdaten!$B$12,$AF$4:$AL$4004,ROW(C1136)-3,FALSE)</f>
        <v>0</v>
      </c>
      <c r="AF1136" s="109">
        <f t="shared" si="125"/>
        <v>0</v>
      </c>
      <c r="AG1136" s="109">
        <f t="shared" si="131"/>
        <v>0</v>
      </c>
      <c r="AH1136" s="109">
        <f t="shared" si="131"/>
        <v>0</v>
      </c>
      <c r="AI1136" s="109">
        <f t="shared" si="131"/>
        <v>0</v>
      </c>
      <c r="AJ1136" s="109">
        <f t="shared" si="130"/>
        <v>0</v>
      </c>
      <c r="AK1136" s="109">
        <f t="shared" si="130"/>
        <v>0</v>
      </c>
      <c r="AL1136" s="109">
        <f t="shared" si="130"/>
        <v>0</v>
      </c>
    </row>
    <row r="1137" spans="1:38" x14ac:dyDescent="0.3">
      <c r="A1137" s="421"/>
      <c r="B1137" s="421"/>
      <c r="C1137" s="422"/>
      <c r="D1137" s="423"/>
      <c r="E1137" s="421"/>
      <c r="F1137" s="421"/>
      <c r="G1137" s="421"/>
      <c r="H1137" s="421"/>
      <c r="I1137" s="421"/>
      <c r="J1137" s="421"/>
      <c r="K1137" s="421"/>
      <c r="L1137" s="421"/>
      <c r="M1137" s="423"/>
      <c r="N1137" s="340">
        <f>IF(C1137&gt;A_Stammdaten!$B$12,0,SUM(E1137,F1137,H1137,J1137:K1137)-SUM(G1137,I1137,L1137:M1137))</f>
        <v>0</v>
      </c>
      <c r="O1137" s="421"/>
      <c r="P1137" s="421"/>
      <c r="Q1137" s="421"/>
      <c r="R1137" s="421"/>
      <c r="S1137" s="108">
        <f t="shared" si="126"/>
        <v>0</v>
      </c>
      <c r="T1137" s="341">
        <f>IF(ISBLANK($B1137),0,VLOOKUP($B1137,Listen!$A$2:$C$45,2,FALSE))</f>
        <v>0</v>
      </c>
      <c r="U1137" s="341">
        <f>IF(ISBLANK($B1137),0,VLOOKUP($B1137,Listen!$A$2:$C$45,3,FALSE))</f>
        <v>0</v>
      </c>
      <c r="V1137" s="342">
        <f t="shared" si="129"/>
        <v>0</v>
      </c>
      <c r="W1137" s="342">
        <f t="shared" si="132"/>
        <v>0</v>
      </c>
      <c r="X1137" s="342">
        <f t="shared" si="132"/>
        <v>0</v>
      </c>
      <c r="Y1137" s="342">
        <f t="shared" si="132"/>
        <v>0</v>
      </c>
      <c r="Z1137" s="342">
        <f t="shared" si="132"/>
        <v>0</v>
      </c>
      <c r="AA1137" s="342">
        <f t="shared" si="132"/>
        <v>0</v>
      </c>
      <c r="AB1137" s="342">
        <f t="shared" si="132"/>
        <v>0</v>
      </c>
      <c r="AC1137" s="109">
        <f t="shared" si="128"/>
        <v>0</v>
      </c>
      <c r="AD1137" s="109">
        <f>IF(C1137=A_Stammdaten!$B$12,E_SAV!$S1137-E_SAV!$AE1137,HLOOKUP(A_Stammdaten!$B$12-1,$AF$4:$AL$4004,ROW(C1137)-3,FALSE)-$AE1137)</f>
        <v>0</v>
      </c>
      <c r="AE1137" s="109">
        <f>HLOOKUP(A_Stammdaten!$B$12,$AF$4:$AL$4004,ROW(C1137)-3,FALSE)</f>
        <v>0</v>
      </c>
      <c r="AF1137" s="109">
        <f t="shared" si="125"/>
        <v>0</v>
      </c>
      <c r="AG1137" s="109">
        <f t="shared" si="131"/>
        <v>0</v>
      </c>
      <c r="AH1137" s="109">
        <f t="shared" si="131"/>
        <v>0</v>
      </c>
      <c r="AI1137" s="109">
        <f t="shared" si="131"/>
        <v>0</v>
      </c>
      <c r="AJ1137" s="109">
        <f t="shared" si="130"/>
        <v>0</v>
      </c>
      <c r="AK1137" s="109">
        <f t="shared" si="130"/>
        <v>0</v>
      </c>
      <c r="AL1137" s="109">
        <f t="shared" si="130"/>
        <v>0</v>
      </c>
    </row>
    <row r="1138" spans="1:38" x14ac:dyDescent="0.3">
      <c r="A1138" s="421"/>
      <c r="B1138" s="421"/>
      <c r="C1138" s="422"/>
      <c r="D1138" s="423"/>
      <c r="E1138" s="421"/>
      <c r="F1138" s="421"/>
      <c r="G1138" s="421"/>
      <c r="H1138" s="421"/>
      <c r="I1138" s="421"/>
      <c r="J1138" s="421"/>
      <c r="K1138" s="421"/>
      <c r="L1138" s="421"/>
      <c r="M1138" s="423"/>
      <c r="N1138" s="340">
        <f>IF(C1138&gt;A_Stammdaten!$B$12,0,SUM(E1138,F1138,H1138,J1138:K1138)-SUM(G1138,I1138,L1138:M1138))</f>
        <v>0</v>
      </c>
      <c r="O1138" s="421"/>
      <c r="P1138" s="421"/>
      <c r="Q1138" s="421"/>
      <c r="R1138" s="421"/>
      <c r="S1138" s="108">
        <f t="shared" si="126"/>
        <v>0</v>
      </c>
      <c r="T1138" s="341">
        <f>IF(ISBLANK($B1138),0,VLOOKUP($B1138,Listen!$A$2:$C$45,2,FALSE))</f>
        <v>0</v>
      </c>
      <c r="U1138" s="341">
        <f>IF(ISBLANK($B1138),0,VLOOKUP($B1138,Listen!$A$2:$C$45,3,FALSE))</f>
        <v>0</v>
      </c>
      <c r="V1138" s="342">
        <f t="shared" si="129"/>
        <v>0</v>
      </c>
      <c r="W1138" s="342">
        <f t="shared" si="132"/>
        <v>0</v>
      </c>
      <c r="X1138" s="342">
        <f t="shared" si="132"/>
        <v>0</v>
      </c>
      <c r="Y1138" s="342">
        <f t="shared" si="132"/>
        <v>0</v>
      </c>
      <c r="Z1138" s="342">
        <f t="shared" si="132"/>
        <v>0</v>
      </c>
      <c r="AA1138" s="342">
        <f t="shared" si="132"/>
        <v>0</v>
      </c>
      <c r="AB1138" s="342">
        <f t="shared" si="132"/>
        <v>0</v>
      </c>
      <c r="AC1138" s="109">
        <f t="shared" si="128"/>
        <v>0</v>
      </c>
      <c r="AD1138" s="109">
        <f>IF(C1138=A_Stammdaten!$B$12,E_SAV!$S1138-E_SAV!$AE1138,HLOOKUP(A_Stammdaten!$B$12-1,$AF$4:$AL$4004,ROW(C1138)-3,FALSE)-$AE1138)</f>
        <v>0</v>
      </c>
      <c r="AE1138" s="109">
        <f>HLOOKUP(A_Stammdaten!$B$12,$AF$4:$AL$4004,ROW(C1138)-3,FALSE)</f>
        <v>0</v>
      </c>
      <c r="AF1138" s="109">
        <f t="shared" si="125"/>
        <v>0</v>
      </c>
      <c r="AG1138" s="109">
        <f t="shared" si="131"/>
        <v>0</v>
      </c>
      <c r="AH1138" s="109">
        <f t="shared" si="131"/>
        <v>0</v>
      </c>
      <c r="AI1138" s="109">
        <f t="shared" si="131"/>
        <v>0</v>
      </c>
      <c r="AJ1138" s="109">
        <f t="shared" si="130"/>
        <v>0</v>
      </c>
      <c r="AK1138" s="109">
        <f t="shared" si="130"/>
        <v>0</v>
      </c>
      <c r="AL1138" s="109">
        <f t="shared" si="130"/>
        <v>0</v>
      </c>
    </row>
    <row r="1139" spans="1:38" x14ac:dyDescent="0.3">
      <c r="A1139" s="421"/>
      <c r="B1139" s="421"/>
      <c r="C1139" s="422"/>
      <c r="D1139" s="423"/>
      <c r="E1139" s="421"/>
      <c r="F1139" s="421"/>
      <c r="G1139" s="421"/>
      <c r="H1139" s="421"/>
      <c r="I1139" s="421"/>
      <c r="J1139" s="421"/>
      <c r="K1139" s="421"/>
      <c r="L1139" s="421"/>
      <c r="M1139" s="423"/>
      <c r="N1139" s="340">
        <f>IF(C1139&gt;A_Stammdaten!$B$12,0,SUM(E1139,F1139,H1139,J1139:K1139)-SUM(G1139,I1139,L1139:M1139))</f>
        <v>0</v>
      </c>
      <c r="O1139" s="421"/>
      <c r="P1139" s="421"/>
      <c r="Q1139" s="421"/>
      <c r="R1139" s="421"/>
      <c r="S1139" s="108">
        <f t="shared" si="126"/>
        <v>0</v>
      </c>
      <c r="T1139" s="341">
        <f>IF(ISBLANK($B1139),0,VLOOKUP($B1139,Listen!$A$2:$C$45,2,FALSE))</f>
        <v>0</v>
      </c>
      <c r="U1139" s="341">
        <f>IF(ISBLANK($B1139),0,VLOOKUP($B1139,Listen!$A$2:$C$45,3,FALSE))</f>
        <v>0</v>
      </c>
      <c r="V1139" s="342">
        <f t="shared" si="129"/>
        <v>0</v>
      </c>
      <c r="W1139" s="342">
        <f t="shared" si="132"/>
        <v>0</v>
      </c>
      <c r="X1139" s="342">
        <f t="shared" si="132"/>
        <v>0</v>
      </c>
      <c r="Y1139" s="342">
        <f t="shared" si="132"/>
        <v>0</v>
      </c>
      <c r="Z1139" s="342">
        <f t="shared" si="132"/>
        <v>0</v>
      </c>
      <c r="AA1139" s="342">
        <f t="shared" si="132"/>
        <v>0</v>
      </c>
      <c r="AB1139" s="342">
        <f t="shared" si="132"/>
        <v>0</v>
      </c>
      <c r="AC1139" s="109">
        <f t="shared" si="128"/>
        <v>0</v>
      </c>
      <c r="AD1139" s="109">
        <f>IF(C1139=A_Stammdaten!$B$12,E_SAV!$S1139-E_SAV!$AE1139,HLOOKUP(A_Stammdaten!$B$12-1,$AF$4:$AL$4004,ROW(C1139)-3,FALSE)-$AE1139)</f>
        <v>0</v>
      </c>
      <c r="AE1139" s="109">
        <f>HLOOKUP(A_Stammdaten!$B$12,$AF$4:$AL$4004,ROW(C1139)-3,FALSE)</f>
        <v>0</v>
      </c>
      <c r="AF1139" s="109">
        <f t="shared" si="125"/>
        <v>0</v>
      </c>
      <c r="AG1139" s="109">
        <f t="shared" si="131"/>
        <v>0</v>
      </c>
      <c r="AH1139" s="109">
        <f t="shared" si="131"/>
        <v>0</v>
      </c>
      <c r="AI1139" s="109">
        <f t="shared" si="131"/>
        <v>0</v>
      </c>
      <c r="AJ1139" s="109">
        <f t="shared" si="130"/>
        <v>0</v>
      </c>
      <c r="AK1139" s="109">
        <f t="shared" si="130"/>
        <v>0</v>
      </c>
      <c r="AL1139" s="109">
        <f t="shared" si="130"/>
        <v>0</v>
      </c>
    </row>
    <row r="1140" spans="1:38" x14ac:dyDescent="0.3">
      <c r="A1140" s="421"/>
      <c r="B1140" s="421"/>
      <c r="C1140" s="422"/>
      <c r="D1140" s="423"/>
      <c r="E1140" s="421"/>
      <c r="F1140" s="421"/>
      <c r="G1140" s="421"/>
      <c r="H1140" s="421"/>
      <c r="I1140" s="421"/>
      <c r="J1140" s="421"/>
      <c r="K1140" s="421"/>
      <c r="L1140" s="421"/>
      <c r="M1140" s="423"/>
      <c r="N1140" s="340">
        <f>IF(C1140&gt;A_Stammdaten!$B$12,0,SUM(E1140,F1140,H1140,J1140:K1140)-SUM(G1140,I1140,L1140:M1140))</f>
        <v>0</v>
      </c>
      <c r="O1140" s="421"/>
      <c r="P1140" s="421"/>
      <c r="Q1140" s="421"/>
      <c r="R1140" s="421"/>
      <c r="S1140" s="108">
        <f t="shared" si="126"/>
        <v>0</v>
      </c>
      <c r="T1140" s="341">
        <f>IF(ISBLANK($B1140),0,VLOOKUP($B1140,Listen!$A$2:$C$45,2,FALSE))</f>
        <v>0</v>
      </c>
      <c r="U1140" s="341">
        <f>IF(ISBLANK($B1140),0,VLOOKUP($B1140,Listen!$A$2:$C$45,3,FALSE))</f>
        <v>0</v>
      </c>
      <c r="V1140" s="342">
        <f t="shared" si="129"/>
        <v>0</v>
      </c>
      <c r="W1140" s="342">
        <f t="shared" si="132"/>
        <v>0</v>
      </c>
      <c r="X1140" s="342">
        <f t="shared" si="132"/>
        <v>0</v>
      </c>
      <c r="Y1140" s="342">
        <f t="shared" si="132"/>
        <v>0</v>
      </c>
      <c r="Z1140" s="342">
        <f t="shared" si="132"/>
        <v>0</v>
      </c>
      <c r="AA1140" s="342">
        <f t="shared" si="132"/>
        <v>0</v>
      </c>
      <c r="AB1140" s="342">
        <f t="shared" si="132"/>
        <v>0</v>
      </c>
      <c r="AC1140" s="109">
        <f t="shared" si="128"/>
        <v>0</v>
      </c>
      <c r="AD1140" s="109">
        <f>IF(C1140=A_Stammdaten!$B$12,E_SAV!$S1140-E_SAV!$AE1140,HLOOKUP(A_Stammdaten!$B$12-1,$AF$4:$AL$4004,ROW(C1140)-3,FALSE)-$AE1140)</f>
        <v>0</v>
      </c>
      <c r="AE1140" s="109">
        <f>HLOOKUP(A_Stammdaten!$B$12,$AF$4:$AL$4004,ROW(C1140)-3,FALSE)</f>
        <v>0</v>
      </c>
      <c r="AF1140" s="109">
        <f t="shared" si="125"/>
        <v>0</v>
      </c>
      <c r="AG1140" s="109">
        <f t="shared" si="131"/>
        <v>0</v>
      </c>
      <c r="AH1140" s="109">
        <f t="shared" si="131"/>
        <v>0</v>
      </c>
      <c r="AI1140" s="109">
        <f t="shared" si="131"/>
        <v>0</v>
      </c>
      <c r="AJ1140" s="109">
        <f t="shared" si="130"/>
        <v>0</v>
      </c>
      <c r="AK1140" s="109">
        <f t="shared" si="130"/>
        <v>0</v>
      </c>
      <c r="AL1140" s="109">
        <f t="shared" si="130"/>
        <v>0</v>
      </c>
    </row>
    <row r="1141" spans="1:38" x14ac:dyDescent="0.3">
      <c r="A1141" s="421"/>
      <c r="B1141" s="421"/>
      <c r="C1141" s="422"/>
      <c r="D1141" s="423"/>
      <c r="E1141" s="421"/>
      <c r="F1141" s="421"/>
      <c r="G1141" s="421"/>
      <c r="H1141" s="421"/>
      <c r="I1141" s="421"/>
      <c r="J1141" s="421"/>
      <c r="K1141" s="421"/>
      <c r="L1141" s="421"/>
      <c r="M1141" s="423"/>
      <c r="N1141" s="340">
        <f>IF(C1141&gt;A_Stammdaten!$B$12,0,SUM(E1141,F1141,H1141,J1141:K1141)-SUM(G1141,I1141,L1141:M1141))</f>
        <v>0</v>
      </c>
      <c r="O1141" s="421"/>
      <c r="P1141" s="421"/>
      <c r="Q1141" s="421"/>
      <c r="R1141" s="421"/>
      <c r="S1141" s="108">
        <f t="shared" si="126"/>
        <v>0</v>
      </c>
      <c r="T1141" s="341">
        <f>IF(ISBLANK($B1141),0,VLOOKUP($B1141,Listen!$A$2:$C$45,2,FALSE))</f>
        <v>0</v>
      </c>
      <c r="U1141" s="341">
        <f>IF(ISBLANK($B1141),0,VLOOKUP($B1141,Listen!$A$2:$C$45,3,FALSE))</f>
        <v>0</v>
      </c>
      <c r="V1141" s="342">
        <f t="shared" si="129"/>
        <v>0</v>
      </c>
      <c r="W1141" s="342">
        <f t="shared" si="132"/>
        <v>0</v>
      </c>
      <c r="X1141" s="342">
        <f t="shared" si="132"/>
        <v>0</v>
      </c>
      <c r="Y1141" s="342">
        <f t="shared" si="132"/>
        <v>0</v>
      </c>
      <c r="Z1141" s="342">
        <f t="shared" si="132"/>
        <v>0</v>
      </c>
      <c r="AA1141" s="342">
        <f t="shared" si="132"/>
        <v>0</v>
      </c>
      <c r="AB1141" s="342">
        <f t="shared" si="132"/>
        <v>0</v>
      </c>
      <c r="AC1141" s="109">
        <f t="shared" si="128"/>
        <v>0</v>
      </c>
      <c r="AD1141" s="109">
        <f>IF(C1141=A_Stammdaten!$B$12,E_SAV!$S1141-E_SAV!$AE1141,HLOOKUP(A_Stammdaten!$B$12-1,$AF$4:$AL$4004,ROW(C1141)-3,FALSE)-$AE1141)</f>
        <v>0</v>
      </c>
      <c r="AE1141" s="109">
        <f>HLOOKUP(A_Stammdaten!$B$12,$AF$4:$AL$4004,ROW(C1141)-3,FALSE)</f>
        <v>0</v>
      </c>
      <c r="AF1141" s="109">
        <f t="shared" si="125"/>
        <v>0</v>
      </c>
      <c r="AG1141" s="109">
        <f t="shared" si="131"/>
        <v>0</v>
      </c>
      <c r="AH1141" s="109">
        <f t="shared" si="131"/>
        <v>0</v>
      </c>
      <c r="AI1141" s="109">
        <f t="shared" si="131"/>
        <v>0</v>
      </c>
      <c r="AJ1141" s="109">
        <f t="shared" si="130"/>
        <v>0</v>
      </c>
      <c r="AK1141" s="109">
        <f t="shared" si="130"/>
        <v>0</v>
      </c>
      <c r="AL1141" s="109">
        <f t="shared" si="130"/>
        <v>0</v>
      </c>
    </row>
    <row r="1142" spans="1:38" x14ac:dyDescent="0.3">
      <c r="A1142" s="421"/>
      <c r="B1142" s="421"/>
      <c r="C1142" s="422"/>
      <c r="D1142" s="423"/>
      <c r="E1142" s="421"/>
      <c r="F1142" s="421"/>
      <c r="G1142" s="421"/>
      <c r="H1142" s="421"/>
      <c r="I1142" s="421"/>
      <c r="J1142" s="421"/>
      <c r="K1142" s="421"/>
      <c r="L1142" s="421"/>
      <c r="M1142" s="423"/>
      <c r="N1142" s="340">
        <f>IF(C1142&gt;A_Stammdaten!$B$12,0,SUM(E1142,F1142,H1142,J1142:K1142)-SUM(G1142,I1142,L1142:M1142))</f>
        <v>0</v>
      </c>
      <c r="O1142" s="421"/>
      <c r="P1142" s="421"/>
      <c r="Q1142" s="421"/>
      <c r="R1142" s="421"/>
      <c r="S1142" s="108">
        <f t="shared" si="126"/>
        <v>0</v>
      </c>
      <c r="T1142" s="341">
        <f>IF(ISBLANK($B1142),0,VLOOKUP($B1142,Listen!$A$2:$C$45,2,FALSE))</f>
        <v>0</v>
      </c>
      <c r="U1142" s="341">
        <f>IF(ISBLANK($B1142),0,VLOOKUP($B1142,Listen!$A$2:$C$45,3,FALSE))</f>
        <v>0</v>
      </c>
      <c r="V1142" s="342">
        <f t="shared" si="129"/>
        <v>0</v>
      </c>
      <c r="W1142" s="342">
        <f t="shared" si="132"/>
        <v>0</v>
      </c>
      <c r="X1142" s="342">
        <f t="shared" si="132"/>
        <v>0</v>
      </c>
      <c r="Y1142" s="342">
        <f t="shared" si="132"/>
        <v>0</v>
      </c>
      <c r="Z1142" s="342">
        <f t="shared" si="132"/>
        <v>0</v>
      </c>
      <c r="AA1142" s="342">
        <f t="shared" si="132"/>
        <v>0</v>
      </c>
      <c r="AB1142" s="342">
        <f t="shared" si="132"/>
        <v>0</v>
      </c>
      <c r="AC1142" s="109">
        <f t="shared" si="128"/>
        <v>0</v>
      </c>
      <c r="AD1142" s="109">
        <f>IF(C1142=A_Stammdaten!$B$12,E_SAV!$S1142-E_SAV!$AE1142,HLOOKUP(A_Stammdaten!$B$12-1,$AF$4:$AL$4004,ROW(C1142)-3,FALSE)-$AE1142)</f>
        <v>0</v>
      </c>
      <c r="AE1142" s="109">
        <f>HLOOKUP(A_Stammdaten!$B$12,$AF$4:$AL$4004,ROW(C1142)-3,FALSE)</f>
        <v>0</v>
      </c>
      <c r="AF1142" s="109">
        <f t="shared" si="125"/>
        <v>0</v>
      </c>
      <c r="AG1142" s="109">
        <f t="shared" si="131"/>
        <v>0</v>
      </c>
      <c r="AH1142" s="109">
        <f t="shared" si="131"/>
        <v>0</v>
      </c>
      <c r="AI1142" s="109">
        <f t="shared" si="131"/>
        <v>0</v>
      </c>
      <c r="AJ1142" s="109">
        <f t="shared" si="130"/>
        <v>0</v>
      </c>
      <c r="AK1142" s="109">
        <f t="shared" si="130"/>
        <v>0</v>
      </c>
      <c r="AL1142" s="109">
        <f t="shared" si="130"/>
        <v>0</v>
      </c>
    </row>
    <row r="1143" spans="1:38" x14ac:dyDescent="0.3">
      <c r="A1143" s="421"/>
      <c r="B1143" s="421"/>
      <c r="C1143" s="422"/>
      <c r="D1143" s="423"/>
      <c r="E1143" s="421"/>
      <c r="F1143" s="421"/>
      <c r="G1143" s="421"/>
      <c r="H1143" s="421"/>
      <c r="I1143" s="421"/>
      <c r="J1143" s="421"/>
      <c r="K1143" s="421"/>
      <c r="L1143" s="421"/>
      <c r="M1143" s="423"/>
      <c r="N1143" s="340">
        <f>IF(C1143&gt;A_Stammdaten!$B$12,0,SUM(E1143,F1143,H1143,J1143:K1143)-SUM(G1143,I1143,L1143:M1143))</f>
        <v>0</v>
      </c>
      <c r="O1143" s="421"/>
      <c r="P1143" s="421"/>
      <c r="Q1143" s="421"/>
      <c r="R1143" s="421"/>
      <c r="S1143" s="108">
        <f t="shared" si="126"/>
        <v>0</v>
      </c>
      <c r="T1143" s="341">
        <f>IF(ISBLANK($B1143),0,VLOOKUP($B1143,Listen!$A$2:$C$45,2,FALSE))</f>
        <v>0</v>
      </c>
      <c r="U1143" s="341">
        <f>IF(ISBLANK($B1143),0,VLOOKUP($B1143,Listen!$A$2:$C$45,3,FALSE))</f>
        <v>0</v>
      </c>
      <c r="V1143" s="342">
        <f t="shared" si="129"/>
        <v>0</v>
      </c>
      <c r="W1143" s="342">
        <f t="shared" si="132"/>
        <v>0</v>
      </c>
      <c r="X1143" s="342">
        <f t="shared" si="132"/>
        <v>0</v>
      </c>
      <c r="Y1143" s="342">
        <f t="shared" si="132"/>
        <v>0</v>
      </c>
      <c r="Z1143" s="342">
        <f t="shared" si="132"/>
        <v>0</v>
      </c>
      <c r="AA1143" s="342">
        <f t="shared" si="132"/>
        <v>0</v>
      </c>
      <c r="AB1143" s="342">
        <f t="shared" si="132"/>
        <v>0</v>
      </c>
      <c r="AC1143" s="109">
        <f t="shared" si="128"/>
        <v>0</v>
      </c>
      <c r="AD1143" s="109">
        <f>IF(C1143=A_Stammdaten!$B$12,E_SAV!$S1143-E_SAV!$AE1143,HLOOKUP(A_Stammdaten!$B$12-1,$AF$4:$AL$4004,ROW(C1143)-3,FALSE)-$AE1143)</f>
        <v>0</v>
      </c>
      <c r="AE1143" s="109">
        <f>HLOOKUP(A_Stammdaten!$B$12,$AF$4:$AL$4004,ROW(C1143)-3,FALSE)</f>
        <v>0</v>
      </c>
      <c r="AF1143" s="109">
        <f t="shared" si="125"/>
        <v>0</v>
      </c>
      <c r="AG1143" s="109">
        <f t="shared" si="131"/>
        <v>0</v>
      </c>
      <c r="AH1143" s="109">
        <f t="shared" si="131"/>
        <v>0</v>
      </c>
      <c r="AI1143" s="109">
        <f t="shared" si="131"/>
        <v>0</v>
      </c>
      <c r="AJ1143" s="109">
        <f t="shared" si="130"/>
        <v>0</v>
      </c>
      <c r="AK1143" s="109">
        <f t="shared" si="130"/>
        <v>0</v>
      </c>
      <c r="AL1143" s="109">
        <f t="shared" si="130"/>
        <v>0</v>
      </c>
    </row>
    <row r="1144" spans="1:38" x14ac:dyDescent="0.3">
      <c r="A1144" s="421"/>
      <c r="B1144" s="421"/>
      <c r="C1144" s="422"/>
      <c r="D1144" s="423"/>
      <c r="E1144" s="421"/>
      <c r="F1144" s="421"/>
      <c r="G1144" s="421"/>
      <c r="H1144" s="421"/>
      <c r="I1144" s="421"/>
      <c r="J1144" s="421"/>
      <c r="K1144" s="421"/>
      <c r="L1144" s="421"/>
      <c r="M1144" s="423"/>
      <c r="N1144" s="340">
        <f>IF(C1144&gt;A_Stammdaten!$B$12,0,SUM(E1144,F1144,H1144,J1144:K1144)-SUM(G1144,I1144,L1144:M1144))</f>
        <v>0</v>
      </c>
      <c r="O1144" s="421"/>
      <c r="P1144" s="421"/>
      <c r="Q1144" s="421"/>
      <c r="R1144" s="421"/>
      <c r="S1144" s="108">
        <f t="shared" si="126"/>
        <v>0</v>
      </c>
      <c r="T1144" s="341">
        <f>IF(ISBLANK($B1144),0,VLOOKUP($B1144,Listen!$A$2:$C$45,2,FALSE))</f>
        <v>0</v>
      </c>
      <c r="U1144" s="341">
        <f>IF(ISBLANK($B1144),0,VLOOKUP($B1144,Listen!$A$2:$C$45,3,FALSE))</f>
        <v>0</v>
      </c>
      <c r="V1144" s="342">
        <f t="shared" si="129"/>
        <v>0</v>
      </c>
      <c r="W1144" s="342">
        <f t="shared" si="132"/>
        <v>0</v>
      </c>
      <c r="X1144" s="342">
        <f t="shared" si="132"/>
        <v>0</v>
      </c>
      <c r="Y1144" s="342">
        <f t="shared" si="132"/>
        <v>0</v>
      </c>
      <c r="Z1144" s="342">
        <f t="shared" si="132"/>
        <v>0</v>
      </c>
      <c r="AA1144" s="342">
        <f t="shared" si="132"/>
        <v>0</v>
      </c>
      <c r="AB1144" s="342">
        <f t="shared" si="132"/>
        <v>0</v>
      </c>
      <c r="AC1144" s="109">
        <f t="shared" si="128"/>
        <v>0</v>
      </c>
      <c r="AD1144" s="109">
        <f>IF(C1144=A_Stammdaten!$B$12,E_SAV!$S1144-E_SAV!$AE1144,HLOOKUP(A_Stammdaten!$B$12-1,$AF$4:$AL$4004,ROW(C1144)-3,FALSE)-$AE1144)</f>
        <v>0</v>
      </c>
      <c r="AE1144" s="109">
        <f>HLOOKUP(A_Stammdaten!$B$12,$AF$4:$AL$4004,ROW(C1144)-3,FALSE)</f>
        <v>0</v>
      </c>
      <c r="AF1144" s="109">
        <f t="shared" si="125"/>
        <v>0</v>
      </c>
      <c r="AG1144" s="109">
        <f t="shared" si="131"/>
        <v>0</v>
      </c>
      <c r="AH1144" s="109">
        <f t="shared" si="131"/>
        <v>0</v>
      </c>
      <c r="AI1144" s="109">
        <f t="shared" si="131"/>
        <v>0</v>
      </c>
      <c r="AJ1144" s="109">
        <f t="shared" si="130"/>
        <v>0</v>
      </c>
      <c r="AK1144" s="109">
        <f t="shared" si="130"/>
        <v>0</v>
      </c>
      <c r="AL1144" s="109">
        <f t="shared" si="130"/>
        <v>0</v>
      </c>
    </row>
    <row r="1145" spans="1:38" x14ac:dyDescent="0.3">
      <c r="A1145" s="421"/>
      <c r="B1145" s="421"/>
      <c r="C1145" s="422"/>
      <c r="D1145" s="423"/>
      <c r="E1145" s="421"/>
      <c r="F1145" s="421"/>
      <c r="G1145" s="421"/>
      <c r="H1145" s="421"/>
      <c r="I1145" s="421"/>
      <c r="J1145" s="421"/>
      <c r="K1145" s="421"/>
      <c r="L1145" s="421"/>
      <c r="M1145" s="423"/>
      <c r="N1145" s="340">
        <f>IF(C1145&gt;A_Stammdaten!$B$12,0,SUM(E1145,F1145,H1145,J1145:K1145)-SUM(G1145,I1145,L1145:M1145))</f>
        <v>0</v>
      </c>
      <c r="O1145" s="421"/>
      <c r="P1145" s="421"/>
      <c r="Q1145" s="421"/>
      <c r="R1145" s="421"/>
      <c r="S1145" s="108">
        <f t="shared" si="126"/>
        <v>0</v>
      </c>
      <c r="T1145" s="341">
        <f>IF(ISBLANK($B1145),0,VLOOKUP($B1145,Listen!$A$2:$C$45,2,FALSE))</f>
        <v>0</v>
      </c>
      <c r="U1145" s="341">
        <f>IF(ISBLANK($B1145),0,VLOOKUP($B1145,Listen!$A$2:$C$45,3,FALSE))</f>
        <v>0</v>
      </c>
      <c r="V1145" s="342">
        <f t="shared" si="129"/>
        <v>0</v>
      </c>
      <c r="W1145" s="342">
        <f t="shared" si="132"/>
        <v>0</v>
      </c>
      <c r="X1145" s="342">
        <f t="shared" si="132"/>
        <v>0</v>
      </c>
      <c r="Y1145" s="342">
        <f t="shared" si="132"/>
        <v>0</v>
      </c>
      <c r="Z1145" s="342">
        <f t="shared" si="132"/>
        <v>0</v>
      </c>
      <c r="AA1145" s="342">
        <f t="shared" si="132"/>
        <v>0</v>
      </c>
      <c r="AB1145" s="342">
        <f t="shared" si="132"/>
        <v>0</v>
      </c>
      <c r="AC1145" s="109">
        <f t="shared" si="128"/>
        <v>0</v>
      </c>
      <c r="AD1145" s="109">
        <f>IF(C1145=A_Stammdaten!$B$12,E_SAV!$S1145-E_SAV!$AE1145,HLOOKUP(A_Stammdaten!$B$12-1,$AF$4:$AL$4004,ROW(C1145)-3,FALSE)-$AE1145)</f>
        <v>0</v>
      </c>
      <c r="AE1145" s="109">
        <f>HLOOKUP(A_Stammdaten!$B$12,$AF$4:$AL$4004,ROW(C1145)-3,FALSE)</f>
        <v>0</v>
      </c>
      <c r="AF1145" s="109">
        <f t="shared" si="125"/>
        <v>0</v>
      </c>
      <c r="AG1145" s="109">
        <f t="shared" si="131"/>
        <v>0</v>
      </c>
      <c r="AH1145" s="109">
        <f t="shared" si="131"/>
        <v>0</v>
      </c>
      <c r="AI1145" s="109">
        <f t="shared" si="131"/>
        <v>0</v>
      </c>
      <c r="AJ1145" s="109">
        <f t="shared" si="130"/>
        <v>0</v>
      </c>
      <c r="AK1145" s="109">
        <f t="shared" si="130"/>
        <v>0</v>
      </c>
      <c r="AL1145" s="109">
        <f t="shared" si="130"/>
        <v>0</v>
      </c>
    </row>
    <row r="1146" spans="1:38" x14ac:dyDescent="0.3">
      <c r="A1146" s="421"/>
      <c r="B1146" s="421"/>
      <c r="C1146" s="422"/>
      <c r="D1146" s="423"/>
      <c r="E1146" s="421"/>
      <c r="F1146" s="421"/>
      <c r="G1146" s="421"/>
      <c r="H1146" s="421"/>
      <c r="I1146" s="421"/>
      <c r="J1146" s="421"/>
      <c r="K1146" s="421"/>
      <c r="L1146" s="421"/>
      <c r="M1146" s="423"/>
      <c r="N1146" s="340">
        <f>IF(C1146&gt;A_Stammdaten!$B$12,0,SUM(E1146,F1146,H1146,J1146:K1146)-SUM(G1146,I1146,L1146:M1146))</f>
        <v>0</v>
      </c>
      <c r="O1146" s="421"/>
      <c r="P1146" s="421"/>
      <c r="Q1146" s="421"/>
      <c r="R1146" s="421"/>
      <c r="S1146" s="108">
        <f t="shared" si="126"/>
        <v>0</v>
      </c>
      <c r="T1146" s="341">
        <f>IF(ISBLANK($B1146),0,VLOOKUP($B1146,Listen!$A$2:$C$45,2,FALSE))</f>
        <v>0</v>
      </c>
      <c r="U1146" s="341">
        <f>IF(ISBLANK($B1146),0,VLOOKUP($B1146,Listen!$A$2:$C$45,3,FALSE))</f>
        <v>0</v>
      </c>
      <c r="V1146" s="342">
        <f t="shared" si="129"/>
        <v>0</v>
      </c>
      <c r="W1146" s="342">
        <f t="shared" si="132"/>
        <v>0</v>
      </c>
      <c r="X1146" s="342">
        <f t="shared" si="132"/>
        <v>0</v>
      </c>
      <c r="Y1146" s="342">
        <f t="shared" si="132"/>
        <v>0</v>
      </c>
      <c r="Z1146" s="342">
        <f t="shared" si="132"/>
        <v>0</v>
      </c>
      <c r="AA1146" s="342">
        <f t="shared" si="132"/>
        <v>0</v>
      </c>
      <c r="AB1146" s="342">
        <f t="shared" si="132"/>
        <v>0</v>
      </c>
      <c r="AC1146" s="109">
        <f t="shared" si="128"/>
        <v>0</v>
      </c>
      <c r="AD1146" s="109">
        <f>IF(C1146=A_Stammdaten!$B$12,E_SAV!$S1146-E_SAV!$AE1146,HLOOKUP(A_Stammdaten!$B$12-1,$AF$4:$AL$4004,ROW(C1146)-3,FALSE)-$AE1146)</f>
        <v>0</v>
      </c>
      <c r="AE1146" s="109">
        <f>HLOOKUP(A_Stammdaten!$B$12,$AF$4:$AL$4004,ROW(C1146)-3,FALSE)</f>
        <v>0</v>
      </c>
      <c r="AF1146" s="109">
        <f t="shared" si="125"/>
        <v>0</v>
      </c>
      <c r="AG1146" s="109">
        <f t="shared" si="131"/>
        <v>0</v>
      </c>
      <c r="AH1146" s="109">
        <f t="shared" si="131"/>
        <v>0</v>
      </c>
      <c r="AI1146" s="109">
        <f t="shared" si="131"/>
        <v>0</v>
      </c>
      <c r="AJ1146" s="109">
        <f t="shared" si="130"/>
        <v>0</v>
      </c>
      <c r="AK1146" s="109">
        <f t="shared" si="130"/>
        <v>0</v>
      </c>
      <c r="AL1146" s="109">
        <f t="shared" si="130"/>
        <v>0</v>
      </c>
    </row>
    <row r="1147" spans="1:38" x14ac:dyDescent="0.3">
      <c r="A1147" s="421"/>
      <c r="B1147" s="421"/>
      <c r="C1147" s="422"/>
      <c r="D1147" s="423"/>
      <c r="E1147" s="421"/>
      <c r="F1147" s="421"/>
      <c r="G1147" s="421"/>
      <c r="H1147" s="421"/>
      <c r="I1147" s="421"/>
      <c r="J1147" s="421"/>
      <c r="K1147" s="421"/>
      <c r="L1147" s="421"/>
      <c r="M1147" s="423"/>
      <c r="N1147" s="340">
        <f>IF(C1147&gt;A_Stammdaten!$B$12,0,SUM(E1147,F1147,H1147,J1147:K1147)-SUM(G1147,I1147,L1147:M1147))</f>
        <v>0</v>
      </c>
      <c r="O1147" s="421"/>
      <c r="P1147" s="421"/>
      <c r="Q1147" s="421"/>
      <c r="R1147" s="421"/>
      <c r="S1147" s="108">
        <f t="shared" si="126"/>
        <v>0</v>
      </c>
      <c r="T1147" s="341">
        <f>IF(ISBLANK($B1147),0,VLOOKUP($B1147,Listen!$A$2:$C$45,2,FALSE))</f>
        <v>0</v>
      </c>
      <c r="U1147" s="341">
        <f>IF(ISBLANK($B1147),0,VLOOKUP($B1147,Listen!$A$2:$C$45,3,FALSE))</f>
        <v>0</v>
      </c>
      <c r="V1147" s="342">
        <f t="shared" si="129"/>
        <v>0</v>
      </c>
      <c r="W1147" s="342">
        <f t="shared" si="132"/>
        <v>0</v>
      </c>
      <c r="X1147" s="342">
        <f t="shared" si="132"/>
        <v>0</v>
      </c>
      <c r="Y1147" s="342">
        <f t="shared" si="132"/>
        <v>0</v>
      </c>
      <c r="Z1147" s="342">
        <f t="shared" si="132"/>
        <v>0</v>
      </c>
      <c r="AA1147" s="342">
        <f t="shared" si="132"/>
        <v>0</v>
      </c>
      <c r="AB1147" s="342">
        <f t="shared" si="132"/>
        <v>0</v>
      </c>
      <c r="AC1147" s="109">
        <f t="shared" si="128"/>
        <v>0</v>
      </c>
      <c r="AD1147" s="109">
        <f>IF(C1147=A_Stammdaten!$B$12,E_SAV!$S1147-E_SAV!$AE1147,HLOOKUP(A_Stammdaten!$B$12-1,$AF$4:$AL$4004,ROW(C1147)-3,FALSE)-$AE1147)</f>
        <v>0</v>
      </c>
      <c r="AE1147" s="109">
        <f>HLOOKUP(A_Stammdaten!$B$12,$AF$4:$AL$4004,ROW(C1147)-3,FALSE)</f>
        <v>0</v>
      </c>
      <c r="AF1147" s="109">
        <f t="shared" si="125"/>
        <v>0</v>
      </c>
      <c r="AG1147" s="109">
        <f t="shared" si="131"/>
        <v>0</v>
      </c>
      <c r="AH1147" s="109">
        <f t="shared" si="131"/>
        <v>0</v>
      </c>
      <c r="AI1147" s="109">
        <f t="shared" si="131"/>
        <v>0</v>
      </c>
      <c r="AJ1147" s="109">
        <f t="shared" si="130"/>
        <v>0</v>
      </c>
      <c r="AK1147" s="109">
        <f t="shared" si="130"/>
        <v>0</v>
      </c>
      <c r="AL1147" s="109">
        <f t="shared" si="130"/>
        <v>0</v>
      </c>
    </row>
    <row r="1148" spans="1:38" x14ac:dyDescent="0.3">
      <c r="A1148" s="421"/>
      <c r="B1148" s="421"/>
      <c r="C1148" s="422"/>
      <c r="D1148" s="423"/>
      <c r="E1148" s="421"/>
      <c r="F1148" s="421"/>
      <c r="G1148" s="421"/>
      <c r="H1148" s="421"/>
      <c r="I1148" s="421"/>
      <c r="J1148" s="421"/>
      <c r="K1148" s="421"/>
      <c r="L1148" s="421"/>
      <c r="M1148" s="423"/>
      <c r="N1148" s="340">
        <f>IF(C1148&gt;A_Stammdaten!$B$12,0,SUM(E1148,F1148,H1148,J1148:K1148)-SUM(G1148,I1148,L1148:M1148))</f>
        <v>0</v>
      </c>
      <c r="O1148" s="421"/>
      <c r="P1148" s="421"/>
      <c r="Q1148" s="421"/>
      <c r="R1148" s="421"/>
      <c r="S1148" s="108">
        <f t="shared" si="126"/>
        <v>0</v>
      </c>
      <c r="T1148" s="341">
        <f>IF(ISBLANK($B1148),0,VLOOKUP($B1148,Listen!$A$2:$C$45,2,FALSE))</f>
        <v>0</v>
      </c>
      <c r="U1148" s="341">
        <f>IF(ISBLANK($B1148),0,VLOOKUP($B1148,Listen!$A$2:$C$45,3,FALSE))</f>
        <v>0</v>
      </c>
      <c r="V1148" s="342">
        <f t="shared" si="129"/>
        <v>0</v>
      </c>
      <c r="W1148" s="342">
        <f t="shared" si="132"/>
        <v>0</v>
      </c>
      <c r="X1148" s="342">
        <f t="shared" si="132"/>
        <v>0</v>
      </c>
      <c r="Y1148" s="342">
        <f t="shared" si="132"/>
        <v>0</v>
      </c>
      <c r="Z1148" s="342">
        <f t="shared" si="132"/>
        <v>0</v>
      </c>
      <c r="AA1148" s="342">
        <f t="shared" si="132"/>
        <v>0</v>
      </c>
      <c r="AB1148" s="342">
        <f t="shared" si="132"/>
        <v>0</v>
      </c>
      <c r="AC1148" s="109">
        <f t="shared" si="128"/>
        <v>0</v>
      </c>
      <c r="AD1148" s="109">
        <f>IF(C1148=A_Stammdaten!$B$12,E_SAV!$S1148-E_SAV!$AE1148,HLOOKUP(A_Stammdaten!$B$12-1,$AF$4:$AL$4004,ROW(C1148)-3,FALSE)-$AE1148)</f>
        <v>0</v>
      </c>
      <c r="AE1148" s="109">
        <f>HLOOKUP(A_Stammdaten!$B$12,$AF$4:$AL$4004,ROW(C1148)-3,FALSE)</f>
        <v>0</v>
      </c>
      <c r="AF1148" s="109">
        <f t="shared" si="125"/>
        <v>0</v>
      </c>
      <c r="AG1148" s="109">
        <f t="shared" si="131"/>
        <v>0</v>
      </c>
      <c r="AH1148" s="109">
        <f t="shared" si="131"/>
        <v>0</v>
      </c>
      <c r="AI1148" s="109">
        <f t="shared" si="131"/>
        <v>0</v>
      </c>
      <c r="AJ1148" s="109">
        <f t="shared" si="130"/>
        <v>0</v>
      </c>
      <c r="AK1148" s="109">
        <f t="shared" si="130"/>
        <v>0</v>
      </c>
      <c r="AL1148" s="109">
        <f t="shared" si="130"/>
        <v>0</v>
      </c>
    </row>
    <row r="1149" spans="1:38" x14ac:dyDescent="0.3">
      <c r="A1149" s="421"/>
      <c r="B1149" s="421"/>
      <c r="C1149" s="422"/>
      <c r="D1149" s="423"/>
      <c r="E1149" s="421"/>
      <c r="F1149" s="421"/>
      <c r="G1149" s="421"/>
      <c r="H1149" s="421"/>
      <c r="I1149" s="421"/>
      <c r="J1149" s="421"/>
      <c r="K1149" s="421"/>
      <c r="L1149" s="421"/>
      <c r="M1149" s="423"/>
      <c r="N1149" s="340">
        <f>IF(C1149&gt;A_Stammdaten!$B$12,0,SUM(E1149,F1149,H1149,J1149:K1149)-SUM(G1149,I1149,L1149:M1149))</f>
        <v>0</v>
      </c>
      <c r="O1149" s="421"/>
      <c r="P1149" s="421"/>
      <c r="Q1149" s="421"/>
      <c r="R1149" s="421"/>
      <c r="S1149" s="108">
        <f t="shared" si="126"/>
        <v>0</v>
      </c>
      <c r="T1149" s="341">
        <f>IF(ISBLANK($B1149),0,VLOOKUP($B1149,Listen!$A$2:$C$45,2,FALSE))</f>
        <v>0</v>
      </c>
      <c r="U1149" s="341">
        <f>IF(ISBLANK($B1149),0,VLOOKUP($B1149,Listen!$A$2:$C$45,3,FALSE))</f>
        <v>0</v>
      </c>
      <c r="V1149" s="342">
        <f t="shared" si="129"/>
        <v>0</v>
      </c>
      <c r="W1149" s="342">
        <f t="shared" si="132"/>
        <v>0</v>
      </c>
      <c r="X1149" s="342">
        <f t="shared" si="132"/>
        <v>0</v>
      </c>
      <c r="Y1149" s="342">
        <f t="shared" si="132"/>
        <v>0</v>
      </c>
      <c r="Z1149" s="342">
        <f t="shared" si="132"/>
        <v>0</v>
      </c>
      <c r="AA1149" s="342">
        <f t="shared" si="132"/>
        <v>0</v>
      </c>
      <c r="AB1149" s="342">
        <f t="shared" si="132"/>
        <v>0</v>
      </c>
      <c r="AC1149" s="109">
        <f t="shared" si="128"/>
        <v>0</v>
      </c>
      <c r="AD1149" s="109">
        <f>IF(C1149=A_Stammdaten!$B$12,E_SAV!$S1149-E_SAV!$AE1149,HLOOKUP(A_Stammdaten!$B$12-1,$AF$4:$AL$4004,ROW(C1149)-3,FALSE)-$AE1149)</f>
        <v>0</v>
      </c>
      <c r="AE1149" s="109">
        <f>HLOOKUP(A_Stammdaten!$B$12,$AF$4:$AL$4004,ROW(C1149)-3,FALSE)</f>
        <v>0</v>
      </c>
      <c r="AF1149" s="109">
        <f t="shared" si="125"/>
        <v>0</v>
      </c>
      <c r="AG1149" s="109">
        <f t="shared" si="131"/>
        <v>0</v>
      </c>
      <c r="AH1149" s="109">
        <f t="shared" si="131"/>
        <v>0</v>
      </c>
      <c r="AI1149" s="109">
        <f t="shared" si="131"/>
        <v>0</v>
      </c>
      <c r="AJ1149" s="109">
        <f t="shared" si="130"/>
        <v>0</v>
      </c>
      <c r="AK1149" s="109">
        <f t="shared" si="130"/>
        <v>0</v>
      </c>
      <c r="AL1149" s="109">
        <f t="shared" si="130"/>
        <v>0</v>
      </c>
    </row>
    <row r="1150" spans="1:38" x14ac:dyDescent="0.3">
      <c r="A1150" s="421"/>
      <c r="B1150" s="421"/>
      <c r="C1150" s="422"/>
      <c r="D1150" s="423"/>
      <c r="E1150" s="421"/>
      <c r="F1150" s="421"/>
      <c r="G1150" s="421"/>
      <c r="H1150" s="421"/>
      <c r="I1150" s="421"/>
      <c r="J1150" s="421"/>
      <c r="K1150" s="421"/>
      <c r="L1150" s="421"/>
      <c r="M1150" s="423"/>
      <c r="N1150" s="340">
        <f>IF(C1150&gt;A_Stammdaten!$B$12,0,SUM(E1150,F1150,H1150,J1150:K1150)-SUM(G1150,I1150,L1150:M1150))</f>
        <v>0</v>
      </c>
      <c r="O1150" s="421"/>
      <c r="P1150" s="421"/>
      <c r="Q1150" s="421"/>
      <c r="R1150" s="421"/>
      <c r="S1150" s="108">
        <f t="shared" si="126"/>
        <v>0</v>
      </c>
      <c r="T1150" s="341">
        <f>IF(ISBLANK($B1150),0,VLOOKUP($B1150,Listen!$A$2:$C$45,2,FALSE))</f>
        <v>0</v>
      </c>
      <c r="U1150" s="341">
        <f>IF(ISBLANK($B1150),0,VLOOKUP($B1150,Listen!$A$2:$C$45,3,FALSE))</f>
        <v>0</v>
      </c>
      <c r="V1150" s="342">
        <f t="shared" si="129"/>
        <v>0</v>
      </c>
      <c r="W1150" s="342">
        <f t="shared" si="132"/>
        <v>0</v>
      </c>
      <c r="X1150" s="342">
        <f t="shared" si="132"/>
        <v>0</v>
      </c>
      <c r="Y1150" s="342">
        <f t="shared" si="132"/>
        <v>0</v>
      </c>
      <c r="Z1150" s="342">
        <f t="shared" si="132"/>
        <v>0</v>
      </c>
      <c r="AA1150" s="342">
        <f t="shared" si="132"/>
        <v>0</v>
      </c>
      <c r="AB1150" s="342">
        <f t="shared" si="132"/>
        <v>0</v>
      </c>
      <c r="AC1150" s="109">
        <f t="shared" si="128"/>
        <v>0</v>
      </c>
      <c r="AD1150" s="109">
        <f>IF(C1150=A_Stammdaten!$B$12,E_SAV!$S1150-E_SAV!$AE1150,HLOOKUP(A_Stammdaten!$B$12-1,$AF$4:$AL$4004,ROW(C1150)-3,FALSE)-$AE1150)</f>
        <v>0</v>
      </c>
      <c r="AE1150" s="109">
        <f>HLOOKUP(A_Stammdaten!$B$12,$AF$4:$AL$4004,ROW(C1150)-3,FALSE)</f>
        <v>0</v>
      </c>
      <c r="AF1150" s="109">
        <f t="shared" si="125"/>
        <v>0</v>
      </c>
      <c r="AG1150" s="109">
        <f t="shared" si="131"/>
        <v>0</v>
      </c>
      <c r="AH1150" s="109">
        <f t="shared" si="131"/>
        <v>0</v>
      </c>
      <c r="AI1150" s="109">
        <f t="shared" si="131"/>
        <v>0</v>
      </c>
      <c r="AJ1150" s="109">
        <f t="shared" si="130"/>
        <v>0</v>
      </c>
      <c r="AK1150" s="109">
        <f t="shared" si="130"/>
        <v>0</v>
      </c>
      <c r="AL1150" s="109">
        <f t="shared" si="130"/>
        <v>0</v>
      </c>
    </row>
    <row r="1151" spans="1:38" x14ac:dyDescent="0.3">
      <c r="A1151" s="421"/>
      <c r="B1151" s="421"/>
      <c r="C1151" s="422"/>
      <c r="D1151" s="423"/>
      <c r="E1151" s="421"/>
      <c r="F1151" s="421"/>
      <c r="G1151" s="421"/>
      <c r="H1151" s="421"/>
      <c r="I1151" s="421"/>
      <c r="J1151" s="421"/>
      <c r="K1151" s="421"/>
      <c r="L1151" s="421"/>
      <c r="M1151" s="423"/>
      <c r="N1151" s="340">
        <f>IF(C1151&gt;A_Stammdaten!$B$12,0,SUM(E1151,F1151,H1151,J1151:K1151)-SUM(G1151,I1151,L1151:M1151))</f>
        <v>0</v>
      </c>
      <c r="O1151" s="421"/>
      <c r="P1151" s="421"/>
      <c r="Q1151" s="421"/>
      <c r="R1151" s="421"/>
      <c r="S1151" s="108">
        <f t="shared" si="126"/>
        <v>0</v>
      </c>
      <c r="T1151" s="341">
        <f>IF(ISBLANK($B1151),0,VLOOKUP($B1151,Listen!$A$2:$C$45,2,FALSE))</f>
        <v>0</v>
      </c>
      <c r="U1151" s="341">
        <f>IF(ISBLANK($B1151),0,VLOOKUP($B1151,Listen!$A$2:$C$45,3,FALSE))</f>
        <v>0</v>
      </c>
      <c r="V1151" s="342">
        <f t="shared" si="129"/>
        <v>0</v>
      </c>
      <c r="W1151" s="342">
        <f t="shared" si="132"/>
        <v>0</v>
      </c>
      <c r="X1151" s="342">
        <f t="shared" si="132"/>
        <v>0</v>
      </c>
      <c r="Y1151" s="342">
        <f t="shared" si="132"/>
        <v>0</v>
      </c>
      <c r="Z1151" s="342">
        <f t="shared" si="132"/>
        <v>0</v>
      </c>
      <c r="AA1151" s="342">
        <f t="shared" si="132"/>
        <v>0</v>
      </c>
      <c r="AB1151" s="342">
        <f t="shared" si="132"/>
        <v>0</v>
      </c>
      <c r="AC1151" s="109">
        <f t="shared" si="128"/>
        <v>0</v>
      </c>
      <c r="AD1151" s="109">
        <f>IF(C1151=A_Stammdaten!$B$12,E_SAV!$S1151-E_SAV!$AE1151,HLOOKUP(A_Stammdaten!$B$12-1,$AF$4:$AL$4004,ROW(C1151)-3,FALSE)-$AE1151)</f>
        <v>0</v>
      </c>
      <c r="AE1151" s="109">
        <f>HLOOKUP(A_Stammdaten!$B$12,$AF$4:$AL$4004,ROW(C1151)-3,FALSE)</f>
        <v>0</v>
      </c>
      <c r="AF1151" s="109">
        <f t="shared" si="125"/>
        <v>0</v>
      </c>
      <c r="AG1151" s="109">
        <f t="shared" si="131"/>
        <v>0</v>
      </c>
      <c r="AH1151" s="109">
        <f t="shared" si="131"/>
        <v>0</v>
      </c>
      <c r="AI1151" s="109">
        <f t="shared" si="131"/>
        <v>0</v>
      </c>
      <c r="AJ1151" s="109">
        <f t="shared" si="130"/>
        <v>0</v>
      </c>
      <c r="AK1151" s="109">
        <f t="shared" si="130"/>
        <v>0</v>
      </c>
      <c r="AL1151" s="109">
        <f t="shared" si="130"/>
        <v>0</v>
      </c>
    </row>
    <row r="1152" spans="1:38" x14ac:dyDescent="0.3">
      <c r="A1152" s="421"/>
      <c r="B1152" s="421"/>
      <c r="C1152" s="422"/>
      <c r="D1152" s="423"/>
      <c r="E1152" s="421"/>
      <c r="F1152" s="421"/>
      <c r="G1152" s="421"/>
      <c r="H1152" s="421"/>
      <c r="I1152" s="421"/>
      <c r="J1152" s="421"/>
      <c r="K1152" s="421"/>
      <c r="L1152" s="421"/>
      <c r="M1152" s="423"/>
      <c r="N1152" s="340">
        <f>IF(C1152&gt;A_Stammdaten!$B$12,0,SUM(E1152,F1152,H1152,J1152:K1152)-SUM(G1152,I1152,L1152:M1152))</f>
        <v>0</v>
      </c>
      <c r="O1152" s="421"/>
      <c r="P1152" s="421"/>
      <c r="Q1152" s="421"/>
      <c r="R1152" s="421"/>
      <c r="S1152" s="108">
        <f t="shared" si="126"/>
        <v>0</v>
      </c>
      <c r="T1152" s="341">
        <f>IF(ISBLANK($B1152),0,VLOOKUP($B1152,Listen!$A$2:$C$45,2,FALSE))</f>
        <v>0</v>
      </c>
      <c r="U1152" s="341">
        <f>IF(ISBLANK($B1152),0,VLOOKUP($B1152,Listen!$A$2:$C$45,3,FALSE))</f>
        <v>0</v>
      </c>
      <c r="V1152" s="342">
        <f t="shared" si="129"/>
        <v>0</v>
      </c>
      <c r="W1152" s="342">
        <f t="shared" si="132"/>
        <v>0</v>
      </c>
      <c r="X1152" s="342">
        <f t="shared" si="132"/>
        <v>0</v>
      </c>
      <c r="Y1152" s="342">
        <f t="shared" si="132"/>
        <v>0</v>
      </c>
      <c r="Z1152" s="342">
        <f t="shared" si="132"/>
        <v>0</v>
      </c>
      <c r="AA1152" s="342">
        <f t="shared" si="132"/>
        <v>0</v>
      </c>
      <c r="AB1152" s="342">
        <f t="shared" si="132"/>
        <v>0</v>
      </c>
      <c r="AC1152" s="109">
        <f t="shared" si="128"/>
        <v>0</v>
      </c>
      <c r="AD1152" s="109">
        <f>IF(C1152=A_Stammdaten!$B$12,E_SAV!$S1152-E_SAV!$AE1152,HLOOKUP(A_Stammdaten!$B$12-1,$AF$4:$AL$4004,ROW(C1152)-3,FALSE)-$AE1152)</f>
        <v>0</v>
      </c>
      <c r="AE1152" s="109">
        <f>HLOOKUP(A_Stammdaten!$B$12,$AF$4:$AL$4004,ROW(C1152)-3,FALSE)</f>
        <v>0</v>
      </c>
      <c r="AF1152" s="109">
        <f t="shared" si="125"/>
        <v>0</v>
      </c>
      <c r="AG1152" s="109">
        <f t="shared" si="131"/>
        <v>0</v>
      </c>
      <c r="AH1152" s="109">
        <f t="shared" si="131"/>
        <v>0</v>
      </c>
      <c r="AI1152" s="109">
        <f t="shared" si="131"/>
        <v>0</v>
      </c>
      <c r="AJ1152" s="109">
        <f t="shared" si="130"/>
        <v>0</v>
      </c>
      <c r="AK1152" s="109">
        <f t="shared" si="130"/>
        <v>0</v>
      </c>
      <c r="AL1152" s="109">
        <f t="shared" si="130"/>
        <v>0</v>
      </c>
    </row>
    <row r="1153" spans="1:38" x14ac:dyDescent="0.3">
      <c r="A1153" s="421"/>
      <c r="B1153" s="421"/>
      <c r="C1153" s="422"/>
      <c r="D1153" s="423"/>
      <c r="E1153" s="421"/>
      <c r="F1153" s="421"/>
      <c r="G1153" s="421"/>
      <c r="H1153" s="421"/>
      <c r="I1153" s="421"/>
      <c r="J1153" s="421"/>
      <c r="K1153" s="421"/>
      <c r="L1153" s="421"/>
      <c r="M1153" s="423"/>
      <c r="N1153" s="340">
        <f>IF(C1153&gt;A_Stammdaten!$B$12,0,SUM(E1153,F1153,H1153,J1153:K1153)-SUM(G1153,I1153,L1153:M1153))</f>
        <v>0</v>
      </c>
      <c r="O1153" s="421"/>
      <c r="P1153" s="421"/>
      <c r="Q1153" s="421"/>
      <c r="R1153" s="421"/>
      <c r="S1153" s="108">
        <f t="shared" si="126"/>
        <v>0</v>
      </c>
      <c r="T1153" s="341">
        <f>IF(ISBLANK($B1153),0,VLOOKUP($B1153,Listen!$A$2:$C$45,2,FALSE))</f>
        <v>0</v>
      </c>
      <c r="U1153" s="341">
        <f>IF(ISBLANK($B1153),0,VLOOKUP($B1153,Listen!$A$2:$C$45,3,FALSE))</f>
        <v>0</v>
      </c>
      <c r="V1153" s="342">
        <f t="shared" si="129"/>
        <v>0</v>
      </c>
      <c r="W1153" s="342">
        <f t="shared" si="132"/>
        <v>0</v>
      </c>
      <c r="X1153" s="342">
        <f t="shared" si="132"/>
        <v>0</v>
      </c>
      <c r="Y1153" s="342">
        <f t="shared" si="132"/>
        <v>0</v>
      </c>
      <c r="Z1153" s="342">
        <f t="shared" si="132"/>
        <v>0</v>
      </c>
      <c r="AA1153" s="342">
        <f t="shared" si="132"/>
        <v>0</v>
      </c>
      <c r="AB1153" s="342">
        <f t="shared" si="132"/>
        <v>0</v>
      </c>
      <c r="AC1153" s="109">
        <f t="shared" si="128"/>
        <v>0</v>
      </c>
      <c r="AD1153" s="109">
        <f>IF(C1153=A_Stammdaten!$B$12,E_SAV!$S1153-E_SAV!$AE1153,HLOOKUP(A_Stammdaten!$B$12-1,$AF$4:$AL$4004,ROW(C1153)-3,FALSE)-$AE1153)</f>
        <v>0</v>
      </c>
      <c r="AE1153" s="109">
        <f>HLOOKUP(A_Stammdaten!$B$12,$AF$4:$AL$4004,ROW(C1153)-3,FALSE)</f>
        <v>0</v>
      </c>
      <c r="AF1153" s="109">
        <f t="shared" si="125"/>
        <v>0</v>
      </c>
      <c r="AG1153" s="109">
        <f t="shared" si="131"/>
        <v>0</v>
      </c>
      <c r="AH1153" s="109">
        <f t="shared" si="131"/>
        <v>0</v>
      </c>
      <c r="AI1153" s="109">
        <f t="shared" si="131"/>
        <v>0</v>
      </c>
      <c r="AJ1153" s="109">
        <f t="shared" si="130"/>
        <v>0</v>
      </c>
      <c r="AK1153" s="109">
        <f t="shared" si="130"/>
        <v>0</v>
      </c>
      <c r="AL1153" s="109">
        <f t="shared" si="130"/>
        <v>0</v>
      </c>
    </row>
    <row r="1154" spans="1:38" x14ac:dyDescent="0.3">
      <c r="A1154" s="421"/>
      <c r="B1154" s="421"/>
      <c r="C1154" s="422"/>
      <c r="D1154" s="423"/>
      <c r="E1154" s="421"/>
      <c r="F1154" s="421"/>
      <c r="G1154" s="421"/>
      <c r="H1154" s="421"/>
      <c r="I1154" s="421"/>
      <c r="J1154" s="421"/>
      <c r="K1154" s="421"/>
      <c r="L1154" s="421"/>
      <c r="M1154" s="423"/>
      <c r="N1154" s="340">
        <f>IF(C1154&gt;A_Stammdaten!$B$12,0,SUM(E1154,F1154,H1154,J1154:K1154)-SUM(G1154,I1154,L1154:M1154))</f>
        <v>0</v>
      </c>
      <c r="O1154" s="421"/>
      <c r="P1154" s="421"/>
      <c r="Q1154" s="421"/>
      <c r="R1154" s="421"/>
      <c r="S1154" s="108">
        <f t="shared" si="126"/>
        <v>0</v>
      </c>
      <c r="T1154" s="341">
        <f>IF(ISBLANK($B1154),0,VLOOKUP($B1154,Listen!$A$2:$C$45,2,FALSE))</f>
        <v>0</v>
      </c>
      <c r="U1154" s="341">
        <f>IF(ISBLANK($B1154),0,VLOOKUP($B1154,Listen!$A$2:$C$45,3,FALSE))</f>
        <v>0</v>
      </c>
      <c r="V1154" s="342">
        <f t="shared" si="129"/>
        <v>0</v>
      </c>
      <c r="W1154" s="342">
        <f t="shared" si="132"/>
        <v>0</v>
      </c>
      <c r="X1154" s="342">
        <f t="shared" si="132"/>
        <v>0</v>
      </c>
      <c r="Y1154" s="342">
        <f t="shared" si="132"/>
        <v>0</v>
      </c>
      <c r="Z1154" s="342">
        <f t="shared" si="132"/>
        <v>0</v>
      </c>
      <c r="AA1154" s="342">
        <f t="shared" si="132"/>
        <v>0</v>
      </c>
      <c r="AB1154" s="342">
        <f t="shared" si="132"/>
        <v>0</v>
      </c>
      <c r="AC1154" s="109">
        <f t="shared" si="128"/>
        <v>0</v>
      </c>
      <c r="AD1154" s="109">
        <f>IF(C1154=A_Stammdaten!$B$12,E_SAV!$S1154-E_SAV!$AE1154,HLOOKUP(A_Stammdaten!$B$12-1,$AF$4:$AL$4004,ROW(C1154)-3,FALSE)-$AE1154)</f>
        <v>0</v>
      </c>
      <c r="AE1154" s="109">
        <f>HLOOKUP(A_Stammdaten!$B$12,$AF$4:$AL$4004,ROW(C1154)-3,FALSE)</f>
        <v>0</v>
      </c>
      <c r="AF1154" s="109">
        <f t="shared" si="125"/>
        <v>0</v>
      </c>
      <c r="AG1154" s="109">
        <f t="shared" si="131"/>
        <v>0</v>
      </c>
      <c r="AH1154" s="109">
        <f t="shared" si="131"/>
        <v>0</v>
      </c>
      <c r="AI1154" s="109">
        <f t="shared" si="131"/>
        <v>0</v>
      </c>
      <c r="AJ1154" s="109">
        <f t="shared" si="130"/>
        <v>0</v>
      </c>
      <c r="AK1154" s="109">
        <f t="shared" si="130"/>
        <v>0</v>
      </c>
      <c r="AL1154" s="109">
        <f t="shared" si="130"/>
        <v>0</v>
      </c>
    </row>
    <row r="1155" spans="1:38" x14ac:dyDescent="0.3">
      <c r="A1155" s="421"/>
      <c r="B1155" s="421"/>
      <c r="C1155" s="422"/>
      <c r="D1155" s="423"/>
      <c r="E1155" s="421"/>
      <c r="F1155" s="421"/>
      <c r="G1155" s="421"/>
      <c r="H1155" s="421"/>
      <c r="I1155" s="421"/>
      <c r="J1155" s="421"/>
      <c r="K1155" s="421"/>
      <c r="L1155" s="421"/>
      <c r="M1155" s="423"/>
      <c r="N1155" s="340">
        <f>IF(C1155&gt;A_Stammdaten!$B$12,0,SUM(E1155,F1155,H1155,J1155:K1155)-SUM(G1155,I1155,L1155:M1155))</f>
        <v>0</v>
      </c>
      <c r="O1155" s="421"/>
      <c r="P1155" s="421"/>
      <c r="Q1155" s="421"/>
      <c r="R1155" s="421"/>
      <c r="S1155" s="108">
        <f t="shared" si="126"/>
        <v>0</v>
      </c>
      <c r="T1155" s="341">
        <f>IF(ISBLANK($B1155),0,VLOOKUP($B1155,Listen!$A$2:$C$45,2,FALSE))</f>
        <v>0</v>
      </c>
      <c r="U1155" s="341">
        <f>IF(ISBLANK($B1155),0,VLOOKUP($B1155,Listen!$A$2:$C$45,3,FALSE))</f>
        <v>0</v>
      </c>
      <c r="V1155" s="342">
        <f t="shared" si="129"/>
        <v>0</v>
      </c>
      <c r="W1155" s="342">
        <f t="shared" si="132"/>
        <v>0</v>
      </c>
      <c r="X1155" s="342">
        <f t="shared" si="132"/>
        <v>0</v>
      </c>
      <c r="Y1155" s="342">
        <f t="shared" si="132"/>
        <v>0</v>
      </c>
      <c r="Z1155" s="342">
        <f t="shared" si="132"/>
        <v>0</v>
      </c>
      <c r="AA1155" s="342">
        <f t="shared" si="132"/>
        <v>0</v>
      </c>
      <c r="AB1155" s="342">
        <f t="shared" si="132"/>
        <v>0</v>
      </c>
      <c r="AC1155" s="109">
        <f t="shared" si="128"/>
        <v>0</v>
      </c>
      <c r="AD1155" s="109">
        <f>IF(C1155=A_Stammdaten!$B$12,E_SAV!$S1155-E_SAV!$AE1155,HLOOKUP(A_Stammdaten!$B$12-1,$AF$4:$AL$4004,ROW(C1155)-3,FALSE)-$AE1155)</f>
        <v>0</v>
      </c>
      <c r="AE1155" s="109">
        <f>HLOOKUP(A_Stammdaten!$B$12,$AF$4:$AL$4004,ROW(C1155)-3,FALSE)</f>
        <v>0</v>
      </c>
      <c r="AF1155" s="109">
        <f t="shared" si="125"/>
        <v>0</v>
      </c>
      <c r="AG1155" s="109">
        <f t="shared" si="131"/>
        <v>0</v>
      </c>
      <c r="AH1155" s="109">
        <f t="shared" si="131"/>
        <v>0</v>
      </c>
      <c r="AI1155" s="109">
        <f t="shared" si="131"/>
        <v>0</v>
      </c>
      <c r="AJ1155" s="109">
        <f t="shared" si="130"/>
        <v>0</v>
      </c>
      <c r="AK1155" s="109">
        <f t="shared" si="130"/>
        <v>0</v>
      </c>
      <c r="AL1155" s="109">
        <f t="shared" si="130"/>
        <v>0</v>
      </c>
    </row>
    <row r="1156" spans="1:38" x14ac:dyDescent="0.3">
      <c r="A1156" s="421"/>
      <c r="B1156" s="421"/>
      <c r="C1156" s="422"/>
      <c r="D1156" s="423"/>
      <c r="E1156" s="421"/>
      <c r="F1156" s="421"/>
      <c r="G1156" s="421"/>
      <c r="H1156" s="421"/>
      <c r="I1156" s="421"/>
      <c r="J1156" s="421"/>
      <c r="K1156" s="421"/>
      <c r="L1156" s="421"/>
      <c r="M1156" s="423"/>
      <c r="N1156" s="340">
        <f>IF(C1156&gt;A_Stammdaten!$B$12,0,SUM(E1156,F1156,H1156,J1156:K1156)-SUM(G1156,I1156,L1156:M1156))</f>
        <v>0</v>
      </c>
      <c r="O1156" s="421"/>
      <c r="P1156" s="421"/>
      <c r="Q1156" s="421"/>
      <c r="R1156" s="421"/>
      <c r="S1156" s="108">
        <f t="shared" si="126"/>
        <v>0</v>
      </c>
      <c r="T1156" s="341">
        <f>IF(ISBLANK($B1156),0,VLOOKUP($B1156,Listen!$A$2:$C$45,2,FALSE))</f>
        <v>0</v>
      </c>
      <c r="U1156" s="341">
        <f>IF(ISBLANK($B1156),0,VLOOKUP($B1156,Listen!$A$2:$C$45,3,FALSE))</f>
        <v>0</v>
      </c>
      <c r="V1156" s="342">
        <f t="shared" si="129"/>
        <v>0</v>
      </c>
      <c r="W1156" s="342">
        <f t="shared" si="132"/>
        <v>0</v>
      </c>
      <c r="X1156" s="342">
        <f t="shared" si="132"/>
        <v>0</v>
      </c>
      <c r="Y1156" s="342">
        <f t="shared" si="132"/>
        <v>0</v>
      </c>
      <c r="Z1156" s="342">
        <f t="shared" si="132"/>
        <v>0</v>
      </c>
      <c r="AA1156" s="342">
        <f t="shared" si="132"/>
        <v>0</v>
      </c>
      <c r="AB1156" s="342">
        <f t="shared" si="132"/>
        <v>0</v>
      </c>
      <c r="AC1156" s="109">
        <f t="shared" si="128"/>
        <v>0</v>
      </c>
      <c r="AD1156" s="109">
        <f>IF(C1156=A_Stammdaten!$B$12,E_SAV!$S1156-E_SAV!$AE1156,HLOOKUP(A_Stammdaten!$B$12-1,$AF$4:$AL$4004,ROW(C1156)-3,FALSE)-$AE1156)</f>
        <v>0</v>
      </c>
      <c r="AE1156" s="109">
        <f>HLOOKUP(A_Stammdaten!$B$12,$AF$4:$AL$4004,ROW(C1156)-3,FALSE)</f>
        <v>0</v>
      </c>
      <c r="AF1156" s="109">
        <f t="shared" si="125"/>
        <v>0</v>
      </c>
      <c r="AG1156" s="109">
        <f t="shared" si="131"/>
        <v>0</v>
      </c>
      <c r="AH1156" s="109">
        <f t="shared" si="131"/>
        <v>0</v>
      </c>
      <c r="AI1156" s="109">
        <f t="shared" si="131"/>
        <v>0</v>
      </c>
      <c r="AJ1156" s="109">
        <f t="shared" si="130"/>
        <v>0</v>
      </c>
      <c r="AK1156" s="109">
        <f t="shared" si="130"/>
        <v>0</v>
      </c>
      <c r="AL1156" s="109">
        <f t="shared" si="130"/>
        <v>0</v>
      </c>
    </row>
    <row r="1157" spans="1:38" x14ac:dyDescent="0.3">
      <c r="A1157" s="421"/>
      <c r="B1157" s="421"/>
      <c r="C1157" s="422"/>
      <c r="D1157" s="423"/>
      <c r="E1157" s="421"/>
      <c r="F1157" s="421"/>
      <c r="G1157" s="421"/>
      <c r="H1157" s="421"/>
      <c r="I1157" s="421"/>
      <c r="J1157" s="421"/>
      <c r="K1157" s="421"/>
      <c r="L1157" s="421"/>
      <c r="M1157" s="423"/>
      <c r="N1157" s="340">
        <f>IF(C1157&gt;A_Stammdaten!$B$12,0,SUM(E1157,F1157,H1157,J1157:K1157)-SUM(G1157,I1157,L1157:M1157))</f>
        <v>0</v>
      </c>
      <c r="O1157" s="421"/>
      <c r="P1157" s="421"/>
      <c r="Q1157" s="421"/>
      <c r="R1157" s="421"/>
      <c r="S1157" s="108">
        <f t="shared" si="126"/>
        <v>0</v>
      </c>
      <c r="T1157" s="341">
        <f>IF(ISBLANK($B1157),0,VLOOKUP($B1157,Listen!$A$2:$C$45,2,FALSE))</f>
        <v>0</v>
      </c>
      <c r="U1157" s="341">
        <f>IF(ISBLANK($B1157),0,VLOOKUP($B1157,Listen!$A$2:$C$45,3,FALSE))</f>
        <v>0</v>
      </c>
      <c r="V1157" s="342">
        <f t="shared" si="129"/>
        <v>0</v>
      </c>
      <c r="W1157" s="342">
        <f t="shared" si="132"/>
        <v>0</v>
      </c>
      <c r="X1157" s="342">
        <f t="shared" si="132"/>
        <v>0</v>
      </c>
      <c r="Y1157" s="342">
        <f t="shared" si="132"/>
        <v>0</v>
      </c>
      <c r="Z1157" s="342">
        <f t="shared" si="132"/>
        <v>0</v>
      </c>
      <c r="AA1157" s="342">
        <f t="shared" si="132"/>
        <v>0</v>
      </c>
      <c r="AB1157" s="342">
        <f t="shared" si="132"/>
        <v>0</v>
      </c>
      <c r="AC1157" s="109">
        <f t="shared" si="128"/>
        <v>0</v>
      </c>
      <c r="AD1157" s="109">
        <f>IF(C1157=A_Stammdaten!$B$12,E_SAV!$S1157-E_SAV!$AE1157,HLOOKUP(A_Stammdaten!$B$12-1,$AF$4:$AL$4004,ROW(C1157)-3,FALSE)-$AE1157)</f>
        <v>0</v>
      </c>
      <c r="AE1157" s="109">
        <f>HLOOKUP(A_Stammdaten!$B$12,$AF$4:$AL$4004,ROW(C1157)-3,FALSE)</f>
        <v>0</v>
      </c>
      <c r="AF1157" s="109">
        <f t="shared" ref="AF1157:AF1220" si="133">IF(OR($C1157=0,$S1157=0),0,IF($C1157&lt;=AF$4,$S1157-$S1157/V1157*(AF$4-$C1157+1),0))</f>
        <v>0</v>
      </c>
      <c r="AG1157" s="109">
        <f t="shared" si="131"/>
        <v>0</v>
      </c>
      <c r="AH1157" s="109">
        <f t="shared" si="131"/>
        <v>0</v>
      </c>
      <c r="AI1157" s="109">
        <f t="shared" si="131"/>
        <v>0</v>
      </c>
      <c r="AJ1157" s="109">
        <f t="shared" si="130"/>
        <v>0</v>
      </c>
      <c r="AK1157" s="109">
        <f t="shared" si="130"/>
        <v>0</v>
      </c>
      <c r="AL1157" s="109">
        <f t="shared" si="130"/>
        <v>0</v>
      </c>
    </row>
    <row r="1158" spans="1:38" x14ac:dyDescent="0.3">
      <c r="A1158" s="421"/>
      <c r="B1158" s="421"/>
      <c r="C1158" s="422"/>
      <c r="D1158" s="423"/>
      <c r="E1158" s="421"/>
      <c r="F1158" s="421"/>
      <c r="G1158" s="421"/>
      <c r="H1158" s="421"/>
      <c r="I1158" s="421"/>
      <c r="J1158" s="421"/>
      <c r="K1158" s="421"/>
      <c r="L1158" s="421"/>
      <c r="M1158" s="423"/>
      <c r="N1158" s="340">
        <f>IF(C1158&gt;A_Stammdaten!$B$12,0,SUM(E1158,F1158,H1158,J1158:K1158)-SUM(G1158,I1158,L1158:M1158))</f>
        <v>0</v>
      </c>
      <c r="O1158" s="421"/>
      <c r="P1158" s="421"/>
      <c r="Q1158" s="421"/>
      <c r="R1158" s="421"/>
      <c r="S1158" s="108">
        <f t="shared" ref="S1158:S1221" si="134">N1158-SUM(O1158:R1158)</f>
        <v>0</v>
      </c>
      <c r="T1158" s="341">
        <f>IF(ISBLANK($B1158),0,VLOOKUP($B1158,Listen!$A$2:$C$45,2,FALSE))</f>
        <v>0</v>
      </c>
      <c r="U1158" s="341">
        <f>IF(ISBLANK($B1158),0,VLOOKUP($B1158,Listen!$A$2:$C$45,3,FALSE))</f>
        <v>0</v>
      </c>
      <c r="V1158" s="342">
        <f t="shared" si="129"/>
        <v>0</v>
      </c>
      <c r="W1158" s="342">
        <f t="shared" si="132"/>
        <v>0</v>
      </c>
      <c r="X1158" s="342">
        <f t="shared" si="132"/>
        <v>0</v>
      </c>
      <c r="Y1158" s="342">
        <f t="shared" si="132"/>
        <v>0</v>
      </c>
      <c r="Z1158" s="342">
        <f t="shared" si="132"/>
        <v>0</v>
      </c>
      <c r="AA1158" s="342">
        <f t="shared" si="132"/>
        <v>0</v>
      </c>
      <c r="AB1158" s="342">
        <f t="shared" si="132"/>
        <v>0</v>
      </c>
      <c r="AC1158" s="109">
        <f t="shared" ref="AC1158:AC1221" si="135">AE1158+AD1158</f>
        <v>0</v>
      </c>
      <c r="AD1158" s="109">
        <f>IF(C1158=A_Stammdaten!$B$12,E_SAV!$S1158-E_SAV!$AE1158,HLOOKUP(A_Stammdaten!$B$12-1,$AF$4:$AL$4004,ROW(C1158)-3,FALSE)-$AE1158)</f>
        <v>0</v>
      </c>
      <c r="AE1158" s="109">
        <f>HLOOKUP(A_Stammdaten!$B$12,$AF$4:$AL$4004,ROW(C1158)-3,FALSE)</f>
        <v>0</v>
      </c>
      <c r="AF1158" s="109">
        <f t="shared" si="133"/>
        <v>0</v>
      </c>
      <c r="AG1158" s="109">
        <f t="shared" si="131"/>
        <v>0</v>
      </c>
      <c r="AH1158" s="109">
        <f t="shared" si="131"/>
        <v>0</v>
      </c>
      <c r="AI1158" s="109">
        <f t="shared" si="131"/>
        <v>0</v>
      </c>
      <c r="AJ1158" s="109">
        <f t="shared" si="130"/>
        <v>0</v>
      </c>
      <c r="AK1158" s="109">
        <f t="shared" si="130"/>
        <v>0</v>
      </c>
      <c r="AL1158" s="109">
        <f t="shared" si="130"/>
        <v>0</v>
      </c>
    </row>
    <row r="1159" spans="1:38" x14ac:dyDescent="0.3">
      <c r="A1159" s="421"/>
      <c r="B1159" s="421"/>
      <c r="C1159" s="422"/>
      <c r="D1159" s="423"/>
      <c r="E1159" s="421"/>
      <c r="F1159" s="421"/>
      <c r="G1159" s="421"/>
      <c r="H1159" s="421"/>
      <c r="I1159" s="421"/>
      <c r="J1159" s="421"/>
      <c r="K1159" s="421"/>
      <c r="L1159" s="421"/>
      <c r="M1159" s="423"/>
      <c r="N1159" s="340">
        <f>IF(C1159&gt;A_Stammdaten!$B$12,0,SUM(E1159,F1159,H1159,J1159:K1159)-SUM(G1159,I1159,L1159:M1159))</f>
        <v>0</v>
      </c>
      <c r="O1159" s="421"/>
      <c r="P1159" s="421"/>
      <c r="Q1159" s="421"/>
      <c r="R1159" s="421"/>
      <c r="S1159" s="108">
        <f t="shared" si="134"/>
        <v>0</v>
      </c>
      <c r="T1159" s="341">
        <f>IF(ISBLANK($B1159),0,VLOOKUP($B1159,Listen!$A$2:$C$45,2,FALSE))</f>
        <v>0</v>
      </c>
      <c r="U1159" s="341">
        <f>IF(ISBLANK($B1159),0,VLOOKUP($B1159,Listen!$A$2:$C$45,3,FALSE))</f>
        <v>0</v>
      </c>
      <c r="V1159" s="342">
        <f t="shared" si="129"/>
        <v>0</v>
      </c>
      <c r="W1159" s="342">
        <f t="shared" si="132"/>
        <v>0</v>
      </c>
      <c r="X1159" s="342">
        <f t="shared" si="132"/>
        <v>0</v>
      </c>
      <c r="Y1159" s="342">
        <f t="shared" si="132"/>
        <v>0</v>
      </c>
      <c r="Z1159" s="342">
        <f t="shared" si="132"/>
        <v>0</v>
      </c>
      <c r="AA1159" s="342">
        <f t="shared" si="132"/>
        <v>0</v>
      </c>
      <c r="AB1159" s="342">
        <f t="shared" si="132"/>
        <v>0</v>
      </c>
      <c r="AC1159" s="109">
        <f t="shared" si="135"/>
        <v>0</v>
      </c>
      <c r="AD1159" s="109">
        <f>IF(C1159=A_Stammdaten!$B$12,E_SAV!$S1159-E_SAV!$AE1159,HLOOKUP(A_Stammdaten!$B$12-1,$AF$4:$AL$4004,ROW(C1159)-3,FALSE)-$AE1159)</f>
        <v>0</v>
      </c>
      <c r="AE1159" s="109">
        <f>HLOOKUP(A_Stammdaten!$B$12,$AF$4:$AL$4004,ROW(C1159)-3,FALSE)</f>
        <v>0</v>
      </c>
      <c r="AF1159" s="109">
        <f t="shared" si="133"/>
        <v>0</v>
      </c>
      <c r="AG1159" s="109">
        <f t="shared" si="131"/>
        <v>0</v>
      </c>
      <c r="AH1159" s="109">
        <f t="shared" si="131"/>
        <v>0</v>
      </c>
      <c r="AI1159" s="109">
        <f t="shared" si="131"/>
        <v>0</v>
      </c>
      <c r="AJ1159" s="109">
        <f t="shared" si="130"/>
        <v>0</v>
      </c>
      <c r="AK1159" s="109">
        <f t="shared" si="130"/>
        <v>0</v>
      </c>
      <c r="AL1159" s="109">
        <f t="shared" si="130"/>
        <v>0</v>
      </c>
    </row>
    <row r="1160" spans="1:38" x14ac:dyDescent="0.3">
      <c r="A1160" s="421"/>
      <c r="B1160" s="421"/>
      <c r="C1160" s="422"/>
      <c r="D1160" s="423"/>
      <c r="E1160" s="421"/>
      <c r="F1160" s="421"/>
      <c r="G1160" s="421"/>
      <c r="H1160" s="421"/>
      <c r="I1160" s="421"/>
      <c r="J1160" s="421"/>
      <c r="K1160" s="421"/>
      <c r="L1160" s="421"/>
      <c r="M1160" s="423"/>
      <c r="N1160" s="340">
        <f>IF(C1160&gt;A_Stammdaten!$B$12,0,SUM(E1160,F1160,H1160,J1160:K1160)-SUM(G1160,I1160,L1160:M1160))</f>
        <v>0</v>
      </c>
      <c r="O1160" s="421"/>
      <c r="P1160" s="421"/>
      <c r="Q1160" s="421"/>
      <c r="R1160" s="421"/>
      <c r="S1160" s="108">
        <f t="shared" si="134"/>
        <v>0</v>
      </c>
      <c r="T1160" s="341">
        <f>IF(ISBLANK($B1160),0,VLOOKUP($B1160,Listen!$A$2:$C$45,2,FALSE))</f>
        <v>0</v>
      </c>
      <c r="U1160" s="341">
        <f>IF(ISBLANK($B1160),0,VLOOKUP($B1160,Listen!$A$2:$C$45,3,FALSE))</f>
        <v>0</v>
      </c>
      <c r="V1160" s="342">
        <f t="shared" si="129"/>
        <v>0</v>
      </c>
      <c r="W1160" s="342">
        <f t="shared" si="132"/>
        <v>0</v>
      </c>
      <c r="X1160" s="342">
        <f t="shared" si="132"/>
        <v>0</v>
      </c>
      <c r="Y1160" s="342">
        <f t="shared" si="132"/>
        <v>0</v>
      </c>
      <c r="Z1160" s="342">
        <f t="shared" si="132"/>
        <v>0</v>
      </c>
      <c r="AA1160" s="342">
        <f t="shared" si="132"/>
        <v>0</v>
      </c>
      <c r="AB1160" s="342">
        <f t="shared" si="132"/>
        <v>0</v>
      </c>
      <c r="AC1160" s="109">
        <f t="shared" si="135"/>
        <v>0</v>
      </c>
      <c r="AD1160" s="109">
        <f>IF(C1160=A_Stammdaten!$B$12,E_SAV!$S1160-E_SAV!$AE1160,HLOOKUP(A_Stammdaten!$B$12-1,$AF$4:$AL$4004,ROW(C1160)-3,FALSE)-$AE1160)</f>
        <v>0</v>
      </c>
      <c r="AE1160" s="109">
        <f>HLOOKUP(A_Stammdaten!$B$12,$AF$4:$AL$4004,ROW(C1160)-3,FALSE)</f>
        <v>0</v>
      </c>
      <c r="AF1160" s="109">
        <f t="shared" si="133"/>
        <v>0</v>
      </c>
      <c r="AG1160" s="109">
        <f t="shared" si="131"/>
        <v>0</v>
      </c>
      <c r="AH1160" s="109">
        <f t="shared" si="131"/>
        <v>0</v>
      </c>
      <c r="AI1160" s="109">
        <f t="shared" si="131"/>
        <v>0</v>
      </c>
      <c r="AJ1160" s="109">
        <f t="shared" si="130"/>
        <v>0</v>
      </c>
      <c r="AK1160" s="109">
        <f t="shared" si="130"/>
        <v>0</v>
      </c>
      <c r="AL1160" s="109">
        <f t="shared" si="130"/>
        <v>0</v>
      </c>
    </row>
    <row r="1161" spans="1:38" x14ac:dyDescent="0.3">
      <c r="A1161" s="421"/>
      <c r="B1161" s="421"/>
      <c r="C1161" s="422"/>
      <c r="D1161" s="423"/>
      <c r="E1161" s="421"/>
      <c r="F1161" s="421"/>
      <c r="G1161" s="421"/>
      <c r="H1161" s="421"/>
      <c r="I1161" s="421"/>
      <c r="J1161" s="421"/>
      <c r="K1161" s="421"/>
      <c r="L1161" s="421"/>
      <c r="M1161" s="423"/>
      <c r="N1161" s="340">
        <f>IF(C1161&gt;A_Stammdaten!$B$12,0,SUM(E1161,F1161,H1161,J1161:K1161)-SUM(G1161,I1161,L1161:M1161))</f>
        <v>0</v>
      </c>
      <c r="O1161" s="421"/>
      <c r="P1161" s="421"/>
      <c r="Q1161" s="421"/>
      <c r="R1161" s="421"/>
      <c r="S1161" s="108">
        <f t="shared" si="134"/>
        <v>0</v>
      </c>
      <c r="T1161" s="341">
        <f>IF(ISBLANK($B1161),0,VLOOKUP($B1161,Listen!$A$2:$C$45,2,FALSE))</f>
        <v>0</v>
      </c>
      <c r="U1161" s="341">
        <f>IF(ISBLANK($B1161),0,VLOOKUP($B1161,Listen!$A$2:$C$45,3,FALSE))</f>
        <v>0</v>
      </c>
      <c r="V1161" s="342">
        <f t="shared" si="129"/>
        <v>0</v>
      </c>
      <c r="W1161" s="342">
        <f t="shared" si="132"/>
        <v>0</v>
      </c>
      <c r="X1161" s="342">
        <f t="shared" si="132"/>
        <v>0</v>
      </c>
      <c r="Y1161" s="342">
        <f t="shared" si="132"/>
        <v>0</v>
      </c>
      <c r="Z1161" s="342">
        <f t="shared" si="132"/>
        <v>0</v>
      </c>
      <c r="AA1161" s="342">
        <f t="shared" si="132"/>
        <v>0</v>
      </c>
      <c r="AB1161" s="342">
        <f t="shared" si="132"/>
        <v>0</v>
      </c>
      <c r="AC1161" s="109">
        <f t="shared" si="135"/>
        <v>0</v>
      </c>
      <c r="AD1161" s="109">
        <f>IF(C1161=A_Stammdaten!$B$12,E_SAV!$S1161-E_SAV!$AE1161,HLOOKUP(A_Stammdaten!$B$12-1,$AF$4:$AL$4004,ROW(C1161)-3,FALSE)-$AE1161)</f>
        <v>0</v>
      </c>
      <c r="AE1161" s="109">
        <f>HLOOKUP(A_Stammdaten!$B$12,$AF$4:$AL$4004,ROW(C1161)-3,FALSE)</f>
        <v>0</v>
      </c>
      <c r="AF1161" s="109">
        <f t="shared" si="133"/>
        <v>0</v>
      </c>
      <c r="AG1161" s="109">
        <f t="shared" si="131"/>
        <v>0</v>
      </c>
      <c r="AH1161" s="109">
        <f t="shared" si="131"/>
        <v>0</v>
      </c>
      <c r="AI1161" s="109">
        <f t="shared" si="131"/>
        <v>0</v>
      </c>
      <c r="AJ1161" s="109">
        <f t="shared" si="130"/>
        <v>0</v>
      </c>
      <c r="AK1161" s="109">
        <f t="shared" si="130"/>
        <v>0</v>
      </c>
      <c r="AL1161" s="109">
        <f t="shared" si="130"/>
        <v>0</v>
      </c>
    </row>
    <row r="1162" spans="1:38" x14ac:dyDescent="0.3">
      <c r="A1162" s="421"/>
      <c r="B1162" s="421"/>
      <c r="C1162" s="422"/>
      <c r="D1162" s="423"/>
      <c r="E1162" s="421"/>
      <c r="F1162" s="421"/>
      <c r="G1162" s="421"/>
      <c r="H1162" s="421"/>
      <c r="I1162" s="421"/>
      <c r="J1162" s="421"/>
      <c r="K1162" s="421"/>
      <c r="L1162" s="421"/>
      <c r="M1162" s="423"/>
      <c r="N1162" s="340">
        <f>IF(C1162&gt;A_Stammdaten!$B$12,0,SUM(E1162,F1162,H1162,J1162:K1162)-SUM(G1162,I1162,L1162:M1162))</f>
        <v>0</v>
      </c>
      <c r="O1162" s="421"/>
      <c r="P1162" s="421"/>
      <c r="Q1162" s="421"/>
      <c r="R1162" s="421"/>
      <c r="S1162" s="108">
        <f t="shared" si="134"/>
        <v>0</v>
      </c>
      <c r="T1162" s="341">
        <f>IF(ISBLANK($B1162),0,VLOOKUP($B1162,Listen!$A$2:$C$45,2,FALSE))</f>
        <v>0</v>
      </c>
      <c r="U1162" s="341">
        <f>IF(ISBLANK($B1162),0,VLOOKUP($B1162,Listen!$A$2:$C$45,3,FALSE))</f>
        <v>0</v>
      </c>
      <c r="V1162" s="342">
        <f t="shared" si="129"/>
        <v>0</v>
      </c>
      <c r="W1162" s="342">
        <f t="shared" si="132"/>
        <v>0</v>
      </c>
      <c r="X1162" s="342">
        <f t="shared" si="132"/>
        <v>0</v>
      </c>
      <c r="Y1162" s="342">
        <f t="shared" si="132"/>
        <v>0</v>
      </c>
      <c r="Z1162" s="342">
        <f t="shared" si="132"/>
        <v>0</v>
      </c>
      <c r="AA1162" s="342">
        <f t="shared" si="132"/>
        <v>0</v>
      </c>
      <c r="AB1162" s="342">
        <f t="shared" si="132"/>
        <v>0</v>
      </c>
      <c r="AC1162" s="109">
        <f t="shared" si="135"/>
        <v>0</v>
      </c>
      <c r="AD1162" s="109">
        <f>IF(C1162=A_Stammdaten!$B$12,E_SAV!$S1162-E_SAV!$AE1162,HLOOKUP(A_Stammdaten!$B$12-1,$AF$4:$AL$4004,ROW(C1162)-3,FALSE)-$AE1162)</f>
        <v>0</v>
      </c>
      <c r="AE1162" s="109">
        <f>HLOOKUP(A_Stammdaten!$B$12,$AF$4:$AL$4004,ROW(C1162)-3,FALSE)</f>
        <v>0</v>
      </c>
      <c r="AF1162" s="109">
        <f t="shared" si="133"/>
        <v>0</v>
      </c>
      <c r="AG1162" s="109">
        <f t="shared" si="131"/>
        <v>0</v>
      </c>
      <c r="AH1162" s="109">
        <f t="shared" si="131"/>
        <v>0</v>
      </c>
      <c r="AI1162" s="109">
        <f t="shared" si="131"/>
        <v>0</v>
      </c>
      <c r="AJ1162" s="109">
        <f t="shared" si="130"/>
        <v>0</v>
      </c>
      <c r="AK1162" s="109">
        <f t="shared" si="130"/>
        <v>0</v>
      </c>
      <c r="AL1162" s="109">
        <f t="shared" si="130"/>
        <v>0</v>
      </c>
    </row>
    <row r="1163" spans="1:38" x14ac:dyDescent="0.3">
      <c r="A1163" s="421"/>
      <c r="B1163" s="421"/>
      <c r="C1163" s="422"/>
      <c r="D1163" s="423"/>
      <c r="E1163" s="421"/>
      <c r="F1163" s="421"/>
      <c r="G1163" s="421"/>
      <c r="H1163" s="421"/>
      <c r="I1163" s="421"/>
      <c r="J1163" s="421"/>
      <c r="K1163" s="421"/>
      <c r="L1163" s="421"/>
      <c r="M1163" s="423"/>
      <c r="N1163" s="340">
        <f>IF(C1163&gt;A_Stammdaten!$B$12,0,SUM(E1163,F1163,H1163,J1163:K1163)-SUM(G1163,I1163,L1163:M1163))</f>
        <v>0</v>
      </c>
      <c r="O1163" s="421"/>
      <c r="P1163" s="421"/>
      <c r="Q1163" s="421"/>
      <c r="R1163" s="421"/>
      <c r="S1163" s="108">
        <f t="shared" si="134"/>
        <v>0</v>
      </c>
      <c r="T1163" s="341">
        <f>IF(ISBLANK($B1163),0,VLOOKUP($B1163,Listen!$A$2:$C$45,2,FALSE))</f>
        <v>0</v>
      </c>
      <c r="U1163" s="341">
        <f>IF(ISBLANK($B1163),0,VLOOKUP($B1163,Listen!$A$2:$C$45,3,FALSE))</f>
        <v>0</v>
      </c>
      <c r="V1163" s="342">
        <f t="shared" ref="V1163:V1226" si="136">$T1163</f>
        <v>0</v>
      </c>
      <c r="W1163" s="342">
        <f t="shared" si="132"/>
        <v>0</v>
      </c>
      <c r="X1163" s="342">
        <f t="shared" si="132"/>
        <v>0</v>
      </c>
      <c r="Y1163" s="342">
        <f t="shared" si="132"/>
        <v>0</v>
      </c>
      <c r="Z1163" s="342">
        <f t="shared" si="132"/>
        <v>0</v>
      </c>
      <c r="AA1163" s="342">
        <f t="shared" si="132"/>
        <v>0</v>
      </c>
      <c r="AB1163" s="342">
        <f t="shared" si="132"/>
        <v>0</v>
      </c>
      <c r="AC1163" s="109">
        <f t="shared" si="135"/>
        <v>0</v>
      </c>
      <c r="AD1163" s="109">
        <f>IF(C1163=A_Stammdaten!$B$12,E_SAV!$S1163-E_SAV!$AE1163,HLOOKUP(A_Stammdaten!$B$12-1,$AF$4:$AL$4004,ROW(C1163)-3,FALSE)-$AE1163)</f>
        <v>0</v>
      </c>
      <c r="AE1163" s="109">
        <f>HLOOKUP(A_Stammdaten!$B$12,$AF$4:$AL$4004,ROW(C1163)-3,FALSE)</f>
        <v>0</v>
      </c>
      <c r="AF1163" s="109">
        <f t="shared" si="133"/>
        <v>0</v>
      </c>
      <c r="AG1163" s="109">
        <f t="shared" si="131"/>
        <v>0</v>
      </c>
      <c r="AH1163" s="109">
        <f t="shared" si="131"/>
        <v>0</v>
      </c>
      <c r="AI1163" s="109">
        <f t="shared" si="131"/>
        <v>0</v>
      </c>
      <c r="AJ1163" s="109">
        <f t="shared" si="130"/>
        <v>0</v>
      </c>
      <c r="AK1163" s="109">
        <f t="shared" si="130"/>
        <v>0</v>
      </c>
      <c r="AL1163" s="109">
        <f t="shared" si="130"/>
        <v>0</v>
      </c>
    </row>
    <row r="1164" spans="1:38" x14ac:dyDescent="0.3">
      <c r="A1164" s="421"/>
      <c r="B1164" s="421"/>
      <c r="C1164" s="422"/>
      <c r="D1164" s="423"/>
      <c r="E1164" s="421"/>
      <c r="F1164" s="421"/>
      <c r="G1164" s="421"/>
      <c r="H1164" s="421"/>
      <c r="I1164" s="421"/>
      <c r="J1164" s="421"/>
      <c r="K1164" s="421"/>
      <c r="L1164" s="421"/>
      <c r="M1164" s="423"/>
      <c r="N1164" s="340">
        <f>IF(C1164&gt;A_Stammdaten!$B$12,0,SUM(E1164,F1164,H1164,J1164:K1164)-SUM(G1164,I1164,L1164:M1164))</f>
        <v>0</v>
      </c>
      <c r="O1164" s="421"/>
      <c r="P1164" s="421"/>
      <c r="Q1164" s="421"/>
      <c r="R1164" s="421"/>
      <c r="S1164" s="108">
        <f t="shared" si="134"/>
        <v>0</v>
      </c>
      <c r="T1164" s="341">
        <f>IF(ISBLANK($B1164),0,VLOOKUP($B1164,Listen!$A$2:$C$45,2,FALSE))</f>
        <v>0</v>
      </c>
      <c r="U1164" s="341">
        <f>IF(ISBLANK($B1164),0,VLOOKUP($B1164,Listen!$A$2:$C$45,3,FALSE))</f>
        <v>0</v>
      </c>
      <c r="V1164" s="342">
        <f t="shared" si="136"/>
        <v>0</v>
      </c>
      <c r="W1164" s="342">
        <f t="shared" si="132"/>
        <v>0</v>
      </c>
      <c r="X1164" s="342">
        <f t="shared" si="132"/>
        <v>0</v>
      </c>
      <c r="Y1164" s="342">
        <f t="shared" si="132"/>
        <v>0</v>
      </c>
      <c r="Z1164" s="342">
        <f t="shared" si="132"/>
        <v>0</v>
      </c>
      <c r="AA1164" s="342">
        <f t="shared" si="132"/>
        <v>0</v>
      </c>
      <c r="AB1164" s="342">
        <f t="shared" si="132"/>
        <v>0</v>
      </c>
      <c r="AC1164" s="109">
        <f t="shared" si="135"/>
        <v>0</v>
      </c>
      <c r="AD1164" s="109">
        <f>IF(C1164=A_Stammdaten!$B$12,E_SAV!$S1164-E_SAV!$AE1164,HLOOKUP(A_Stammdaten!$B$12-1,$AF$4:$AL$4004,ROW(C1164)-3,FALSE)-$AE1164)</f>
        <v>0</v>
      </c>
      <c r="AE1164" s="109">
        <f>HLOOKUP(A_Stammdaten!$B$12,$AF$4:$AL$4004,ROW(C1164)-3,FALSE)</f>
        <v>0</v>
      </c>
      <c r="AF1164" s="109">
        <f t="shared" si="133"/>
        <v>0</v>
      </c>
      <c r="AG1164" s="109">
        <f t="shared" si="131"/>
        <v>0</v>
      </c>
      <c r="AH1164" s="109">
        <f t="shared" si="131"/>
        <v>0</v>
      </c>
      <c r="AI1164" s="109">
        <f t="shared" si="131"/>
        <v>0</v>
      </c>
      <c r="AJ1164" s="109">
        <f t="shared" si="130"/>
        <v>0</v>
      </c>
      <c r="AK1164" s="109">
        <f t="shared" si="130"/>
        <v>0</v>
      </c>
      <c r="AL1164" s="109">
        <f t="shared" si="130"/>
        <v>0</v>
      </c>
    </row>
    <row r="1165" spans="1:38" x14ac:dyDescent="0.3">
      <c r="A1165" s="421"/>
      <c r="B1165" s="421"/>
      <c r="C1165" s="422"/>
      <c r="D1165" s="423"/>
      <c r="E1165" s="421"/>
      <c r="F1165" s="421"/>
      <c r="G1165" s="421"/>
      <c r="H1165" s="421"/>
      <c r="I1165" s="421"/>
      <c r="J1165" s="421"/>
      <c r="K1165" s="421"/>
      <c r="L1165" s="421"/>
      <c r="M1165" s="423"/>
      <c r="N1165" s="340">
        <f>IF(C1165&gt;A_Stammdaten!$B$12,0,SUM(E1165,F1165,H1165,J1165:K1165)-SUM(G1165,I1165,L1165:M1165))</f>
        <v>0</v>
      </c>
      <c r="O1165" s="421"/>
      <c r="P1165" s="421"/>
      <c r="Q1165" s="421"/>
      <c r="R1165" s="421"/>
      <c r="S1165" s="108">
        <f t="shared" si="134"/>
        <v>0</v>
      </c>
      <c r="T1165" s="341">
        <f>IF(ISBLANK($B1165),0,VLOOKUP($B1165,Listen!$A$2:$C$45,2,FALSE))</f>
        <v>0</v>
      </c>
      <c r="U1165" s="341">
        <f>IF(ISBLANK($B1165),0,VLOOKUP($B1165,Listen!$A$2:$C$45,3,FALSE))</f>
        <v>0</v>
      </c>
      <c r="V1165" s="342">
        <f t="shared" si="136"/>
        <v>0</v>
      </c>
      <c r="W1165" s="342">
        <f t="shared" si="132"/>
        <v>0</v>
      </c>
      <c r="X1165" s="342">
        <f t="shared" si="132"/>
        <v>0</v>
      </c>
      <c r="Y1165" s="342">
        <f t="shared" si="132"/>
        <v>0</v>
      </c>
      <c r="Z1165" s="342">
        <f t="shared" si="132"/>
        <v>0</v>
      </c>
      <c r="AA1165" s="342">
        <f t="shared" si="132"/>
        <v>0</v>
      </c>
      <c r="AB1165" s="342">
        <f t="shared" si="132"/>
        <v>0</v>
      </c>
      <c r="AC1165" s="109">
        <f t="shared" si="135"/>
        <v>0</v>
      </c>
      <c r="AD1165" s="109">
        <f>IF(C1165=A_Stammdaten!$B$12,E_SAV!$S1165-E_SAV!$AE1165,HLOOKUP(A_Stammdaten!$B$12-1,$AF$4:$AL$4004,ROW(C1165)-3,FALSE)-$AE1165)</f>
        <v>0</v>
      </c>
      <c r="AE1165" s="109">
        <f>HLOOKUP(A_Stammdaten!$B$12,$AF$4:$AL$4004,ROW(C1165)-3,FALSE)</f>
        <v>0</v>
      </c>
      <c r="AF1165" s="109">
        <f t="shared" si="133"/>
        <v>0</v>
      </c>
      <c r="AG1165" s="109">
        <f t="shared" si="131"/>
        <v>0</v>
      </c>
      <c r="AH1165" s="109">
        <f t="shared" si="131"/>
        <v>0</v>
      </c>
      <c r="AI1165" s="109">
        <f t="shared" si="131"/>
        <v>0</v>
      </c>
      <c r="AJ1165" s="109">
        <f t="shared" si="130"/>
        <v>0</v>
      </c>
      <c r="AK1165" s="109">
        <f t="shared" si="130"/>
        <v>0</v>
      </c>
      <c r="AL1165" s="109">
        <f t="shared" si="130"/>
        <v>0</v>
      </c>
    </row>
    <row r="1166" spans="1:38" x14ac:dyDescent="0.3">
      <c r="A1166" s="421"/>
      <c r="B1166" s="421"/>
      <c r="C1166" s="422"/>
      <c r="D1166" s="423"/>
      <c r="E1166" s="421"/>
      <c r="F1166" s="421"/>
      <c r="G1166" s="421"/>
      <c r="H1166" s="421"/>
      <c r="I1166" s="421"/>
      <c r="J1166" s="421"/>
      <c r="K1166" s="421"/>
      <c r="L1166" s="421"/>
      <c r="M1166" s="423"/>
      <c r="N1166" s="340">
        <f>IF(C1166&gt;A_Stammdaten!$B$12,0,SUM(E1166,F1166,H1166,J1166:K1166)-SUM(G1166,I1166,L1166:M1166))</f>
        <v>0</v>
      </c>
      <c r="O1166" s="421"/>
      <c r="P1166" s="421"/>
      <c r="Q1166" s="421"/>
      <c r="R1166" s="421"/>
      <c r="S1166" s="108">
        <f t="shared" si="134"/>
        <v>0</v>
      </c>
      <c r="T1166" s="341">
        <f>IF(ISBLANK($B1166),0,VLOOKUP($B1166,Listen!$A$2:$C$45,2,FALSE))</f>
        <v>0</v>
      </c>
      <c r="U1166" s="341">
        <f>IF(ISBLANK($B1166),0,VLOOKUP($B1166,Listen!$A$2:$C$45,3,FALSE))</f>
        <v>0</v>
      </c>
      <c r="V1166" s="342">
        <f t="shared" si="136"/>
        <v>0</v>
      </c>
      <c r="W1166" s="342">
        <f t="shared" si="132"/>
        <v>0</v>
      </c>
      <c r="X1166" s="342">
        <f t="shared" si="132"/>
        <v>0</v>
      </c>
      <c r="Y1166" s="342">
        <f t="shared" si="132"/>
        <v>0</v>
      </c>
      <c r="Z1166" s="342">
        <f t="shared" si="132"/>
        <v>0</v>
      </c>
      <c r="AA1166" s="342">
        <f t="shared" si="132"/>
        <v>0</v>
      </c>
      <c r="AB1166" s="342">
        <f t="shared" si="132"/>
        <v>0</v>
      </c>
      <c r="AC1166" s="109">
        <f t="shared" si="135"/>
        <v>0</v>
      </c>
      <c r="AD1166" s="109">
        <f>IF(C1166=A_Stammdaten!$B$12,E_SAV!$S1166-E_SAV!$AE1166,HLOOKUP(A_Stammdaten!$B$12-1,$AF$4:$AL$4004,ROW(C1166)-3,FALSE)-$AE1166)</f>
        <v>0</v>
      </c>
      <c r="AE1166" s="109">
        <f>HLOOKUP(A_Stammdaten!$B$12,$AF$4:$AL$4004,ROW(C1166)-3,FALSE)</f>
        <v>0</v>
      </c>
      <c r="AF1166" s="109">
        <f t="shared" si="133"/>
        <v>0</v>
      </c>
      <c r="AG1166" s="109">
        <f t="shared" si="131"/>
        <v>0</v>
      </c>
      <c r="AH1166" s="109">
        <f t="shared" si="131"/>
        <v>0</v>
      </c>
      <c r="AI1166" s="109">
        <f t="shared" si="131"/>
        <v>0</v>
      </c>
      <c r="AJ1166" s="109">
        <f t="shared" si="130"/>
        <v>0</v>
      </c>
      <c r="AK1166" s="109">
        <f t="shared" si="130"/>
        <v>0</v>
      </c>
      <c r="AL1166" s="109">
        <f t="shared" si="130"/>
        <v>0</v>
      </c>
    </row>
    <row r="1167" spans="1:38" x14ac:dyDescent="0.3">
      <c r="A1167" s="421"/>
      <c r="B1167" s="421"/>
      <c r="C1167" s="422"/>
      <c r="D1167" s="423"/>
      <c r="E1167" s="421"/>
      <c r="F1167" s="421"/>
      <c r="G1167" s="421"/>
      <c r="H1167" s="421"/>
      <c r="I1167" s="421"/>
      <c r="J1167" s="421"/>
      <c r="K1167" s="421"/>
      <c r="L1167" s="421"/>
      <c r="M1167" s="423"/>
      <c r="N1167" s="340">
        <f>IF(C1167&gt;A_Stammdaten!$B$12,0,SUM(E1167,F1167,H1167,J1167:K1167)-SUM(G1167,I1167,L1167:M1167))</f>
        <v>0</v>
      </c>
      <c r="O1167" s="421"/>
      <c r="P1167" s="421"/>
      <c r="Q1167" s="421"/>
      <c r="R1167" s="421"/>
      <c r="S1167" s="108">
        <f t="shared" si="134"/>
        <v>0</v>
      </c>
      <c r="T1167" s="341">
        <f>IF(ISBLANK($B1167),0,VLOOKUP($B1167,Listen!$A$2:$C$45,2,FALSE))</f>
        <v>0</v>
      </c>
      <c r="U1167" s="341">
        <f>IF(ISBLANK($B1167),0,VLOOKUP($B1167,Listen!$A$2:$C$45,3,FALSE))</f>
        <v>0</v>
      </c>
      <c r="V1167" s="342">
        <f t="shared" si="136"/>
        <v>0</v>
      </c>
      <c r="W1167" s="342">
        <f t="shared" si="132"/>
        <v>0</v>
      </c>
      <c r="X1167" s="342">
        <f t="shared" si="132"/>
        <v>0</v>
      </c>
      <c r="Y1167" s="342">
        <f t="shared" si="132"/>
        <v>0</v>
      </c>
      <c r="Z1167" s="342">
        <f t="shared" si="132"/>
        <v>0</v>
      </c>
      <c r="AA1167" s="342">
        <f t="shared" si="132"/>
        <v>0</v>
      </c>
      <c r="AB1167" s="342">
        <f t="shared" si="132"/>
        <v>0</v>
      </c>
      <c r="AC1167" s="109">
        <f t="shared" si="135"/>
        <v>0</v>
      </c>
      <c r="AD1167" s="109">
        <f>IF(C1167=A_Stammdaten!$B$12,E_SAV!$S1167-E_SAV!$AE1167,HLOOKUP(A_Stammdaten!$B$12-1,$AF$4:$AL$4004,ROW(C1167)-3,FALSE)-$AE1167)</f>
        <v>0</v>
      </c>
      <c r="AE1167" s="109">
        <f>HLOOKUP(A_Stammdaten!$B$12,$AF$4:$AL$4004,ROW(C1167)-3,FALSE)</f>
        <v>0</v>
      </c>
      <c r="AF1167" s="109">
        <f t="shared" si="133"/>
        <v>0</v>
      </c>
      <c r="AG1167" s="109">
        <f t="shared" si="131"/>
        <v>0</v>
      </c>
      <c r="AH1167" s="109">
        <f t="shared" si="131"/>
        <v>0</v>
      </c>
      <c r="AI1167" s="109">
        <f t="shared" si="131"/>
        <v>0</v>
      </c>
      <c r="AJ1167" s="109">
        <f t="shared" si="130"/>
        <v>0</v>
      </c>
      <c r="AK1167" s="109">
        <f t="shared" si="130"/>
        <v>0</v>
      </c>
      <c r="AL1167" s="109">
        <f t="shared" si="130"/>
        <v>0</v>
      </c>
    </row>
    <row r="1168" spans="1:38" x14ac:dyDescent="0.3">
      <c r="A1168" s="421"/>
      <c r="B1168" s="421"/>
      <c r="C1168" s="422"/>
      <c r="D1168" s="423"/>
      <c r="E1168" s="421"/>
      <c r="F1168" s="421"/>
      <c r="G1168" s="421"/>
      <c r="H1168" s="421"/>
      <c r="I1168" s="421"/>
      <c r="J1168" s="421"/>
      <c r="K1168" s="421"/>
      <c r="L1168" s="421"/>
      <c r="M1168" s="423"/>
      <c r="N1168" s="340">
        <f>IF(C1168&gt;A_Stammdaten!$B$12,0,SUM(E1168,F1168,H1168,J1168:K1168)-SUM(G1168,I1168,L1168:M1168))</f>
        <v>0</v>
      </c>
      <c r="O1168" s="421"/>
      <c r="P1168" s="421"/>
      <c r="Q1168" s="421"/>
      <c r="R1168" s="421"/>
      <c r="S1168" s="108">
        <f t="shared" si="134"/>
        <v>0</v>
      </c>
      <c r="T1168" s="341">
        <f>IF(ISBLANK($B1168),0,VLOOKUP($B1168,Listen!$A$2:$C$45,2,FALSE))</f>
        <v>0</v>
      </c>
      <c r="U1168" s="341">
        <f>IF(ISBLANK($B1168),0,VLOOKUP($B1168,Listen!$A$2:$C$45,3,FALSE))</f>
        <v>0</v>
      </c>
      <c r="V1168" s="342">
        <f t="shared" si="136"/>
        <v>0</v>
      </c>
      <c r="W1168" s="342">
        <f t="shared" si="132"/>
        <v>0</v>
      </c>
      <c r="X1168" s="342">
        <f t="shared" si="132"/>
        <v>0</v>
      </c>
      <c r="Y1168" s="342">
        <f t="shared" si="132"/>
        <v>0</v>
      </c>
      <c r="Z1168" s="342">
        <f t="shared" si="132"/>
        <v>0</v>
      </c>
      <c r="AA1168" s="342">
        <f t="shared" si="132"/>
        <v>0</v>
      </c>
      <c r="AB1168" s="342">
        <f t="shared" si="132"/>
        <v>0</v>
      </c>
      <c r="AC1168" s="109">
        <f t="shared" si="135"/>
        <v>0</v>
      </c>
      <c r="AD1168" s="109">
        <f>IF(C1168=A_Stammdaten!$B$12,E_SAV!$S1168-E_SAV!$AE1168,HLOOKUP(A_Stammdaten!$B$12-1,$AF$4:$AL$4004,ROW(C1168)-3,FALSE)-$AE1168)</f>
        <v>0</v>
      </c>
      <c r="AE1168" s="109">
        <f>HLOOKUP(A_Stammdaten!$B$12,$AF$4:$AL$4004,ROW(C1168)-3,FALSE)</f>
        <v>0</v>
      </c>
      <c r="AF1168" s="109">
        <f t="shared" si="133"/>
        <v>0</v>
      </c>
      <c r="AG1168" s="109">
        <f t="shared" si="131"/>
        <v>0</v>
      </c>
      <c r="AH1168" s="109">
        <f t="shared" si="131"/>
        <v>0</v>
      </c>
      <c r="AI1168" s="109">
        <f t="shared" si="131"/>
        <v>0</v>
      </c>
      <c r="AJ1168" s="109">
        <f t="shared" si="130"/>
        <v>0</v>
      </c>
      <c r="AK1168" s="109">
        <f t="shared" si="130"/>
        <v>0</v>
      </c>
      <c r="AL1168" s="109">
        <f t="shared" si="130"/>
        <v>0</v>
      </c>
    </row>
    <row r="1169" spans="1:38" x14ac:dyDescent="0.3">
      <c r="A1169" s="421"/>
      <c r="B1169" s="421"/>
      <c r="C1169" s="422"/>
      <c r="D1169" s="423"/>
      <c r="E1169" s="421"/>
      <c r="F1169" s="421"/>
      <c r="G1169" s="421"/>
      <c r="H1169" s="421"/>
      <c r="I1169" s="421"/>
      <c r="J1169" s="421"/>
      <c r="K1169" s="421"/>
      <c r="L1169" s="421"/>
      <c r="M1169" s="423"/>
      <c r="N1169" s="340">
        <f>IF(C1169&gt;A_Stammdaten!$B$12,0,SUM(E1169,F1169,H1169,J1169:K1169)-SUM(G1169,I1169,L1169:M1169))</f>
        <v>0</v>
      </c>
      <c r="O1169" s="421"/>
      <c r="P1169" s="421"/>
      <c r="Q1169" s="421"/>
      <c r="R1169" s="421"/>
      <c r="S1169" s="108">
        <f t="shared" si="134"/>
        <v>0</v>
      </c>
      <c r="T1169" s="341">
        <f>IF(ISBLANK($B1169),0,VLOOKUP($B1169,Listen!$A$2:$C$45,2,FALSE))</f>
        <v>0</v>
      </c>
      <c r="U1169" s="341">
        <f>IF(ISBLANK($B1169),0,VLOOKUP($B1169,Listen!$A$2:$C$45,3,FALSE))</f>
        <v>0</v>
      </c>
      <c r="V1169" s="342">
        <f t="shared" si="136"/>
        <v>0</v>
      </c>
      <c r="W1169" s="342">
        <f t="shared" si="132"/>
        <v>0</v>
      </c>
      <c r="X1169" s="342">
        <f t="shared" si="132"/>
        <v>0</v>
      </c>
      <c r="Y1169" s="342">
        <f t="shared" si="132"/>
        <v>0</v>
      </c>
      <c r="Z1169" s="342">
        <f t="shared" si="132"/>
        <v>0</v>
      </c>
      <c r="AA1169" s="342">
        <f t="shared" si="132"/>
        <v>0</v>
      </c>
      <c r="AB1169" s="342">
        <f t="shared" si="132"/>
        <v>0</v>
      </c>
      <c r="AC1169" s="109">
        <f t="shared" si="135"/>
        <v>0</v>
      </c>
      <c r="AD1169" s="109">
        <f>IF(C1169=A_Stammdaten!$B$12,E_SAV!$S1169-E_SAV!$AE1169,HLOOKUP(A_Stammdaten!$B$12-1,$AF$4:$AL$4004,ROW(C1169)-3,FALSE)-$AE1169)</f>
        <v>0</v>
      </c>
      <c r="AE1169" s="109">
        <f>HLOOKUP(A_Stammdaten!$B$12,$AF$4:$AL$4004,ROW(C1169)-3,FALSE)</f>
        <v>0</v>
      </c>
      <c r="AF1169" s="109">
        <f t="shared" si="133"/>
        <v>0</v>
      </c>
      <c r="AG1169" s="109">
        <f t="shared" si="131"/>
        <v>0</v>
      </c>
      <c r="AH1169" s="109">
        <f t="shared" si="131"/>
        <v>0</v>
      </c>
      <c r="AI1169" s="109">
        <f t="shared" si="131"/>
        <v>0</v>
      </c>
      <c r="AJ1169" s="109">
        <f t="shared" si="130"/>
        <v>0</v>
      </c>
      <c r="AK1169" s="109">
        <f t="shared" si="130"/>
        <v>0</v>
      </c>
      <c r="AL1169" s="109">
        <f t="shared" si="130"/>
        <v>0</v>
      </c>
    </row>
    <row r="1170" spans="1:38" x14ac:dyDescent="0.3">
      <c r="A1170" s="421"/>
      <c r="B1170" s="421"/>
      <c r="C1170" s="422"/>
      <c r="D1170" s="423"/>
      <c r="E1170" s="421"/>
      <c r="F1170" s="421"/>
      <c r="G1170" s="421"/>
      <c r="H1170" s="421"/>
      <c r="I1170" s="421"/>
      <c r="J1170" s="421"/>
      <c r="K1170" s="421"/>
      <c r="L1170" s="421"/>
      <c r="M1170" s="423"/>
      <c r="N1170" s="340">
        <f>IF(C1170&gt;A_Stammdaten!$B$12,0,SUM(E1170,F1170,H1170,J1170:K1170)-SUM(G1170,I1170,L1170:M1170))</f>
        <v>0</v>
      </c>
      <c r="O1170" s="421"/>
      <c r="P1170" s="421"/>
      <c r="Q1170" s="421"/>
      <c r="R1170" s="421"/>
      <c r="S1170" s="108">
        <f t="shared" si="134"/>
        <v>0</v>
      </c>
      <c r="T1170" s="341">
        <f>IF(ISBLANK($B1170),0,VLOOKUP($B1170,Listen!$A$2:$C$45,2,FALSE))</f>
        <v>0</v>
      </c>
      <c r="U1170" s="341">
        <f>IF(ISBLANK($B1170),0,VLOOKUP($B1170,Listen!$A$2:$C$45,3,FALSE))</f>
        <v>0</v>
      </c>
      <c r="V1170" s="342">
        <f t="shared" si="136"/>
        <v>0</v>
      </c>
      <c r="W1170" s="342">
        <f t="shared" si="132"/>
        <v>0</v>
      </c>
      <c r="X1170" s="342">
        <f t="shared" si="132"/>
        <v>0</v>
      </c>
      <c r="Y1170" s="342">
        <f t="shared" si="132"/>
        <v>0</v>
      </c>
      <c r="Z1170" s="342">
        <f t="shared" si="132"/>
        <v>0</v>
      </c>
      <c r="AA1170" s="342">
        <f t="shared" si="132"/>
        <v>0</v>
      </c>
      <c r="AB1170" s="342">
        <f t="shared" si="132"/>
        <v>0</v>
      </c>
      <c r="AC1170" s="109">
        <f t="shared" si="135"/>
        <v>0</v>
      </c>
      <c r="AD1170" s="109">
        <f>IF(C1170=A_Stammdaten!$B$12,E_SAV!$S1170-E_SAV!$AE1170,HLOOKUP(A_Stammdaten!$B$12-1,$AF$4:$AL$4004,ROW(C1170)-3,FALSE)-$AE1170)</f>
        <v>0</v>
      </c>
      <c r="AE1170" s="109">
        <f>HLOOKUP(A_Stammdaten!$B$12,$AF$4:$AL$4004,ROW(C1170)-3,FALSE)</f>
        <v>0</v>
      </c>
      <c r="AF1170" s="109">
        <f t="shared" si="133"/>
        <v>0</v>
      </c>
      <c r="AG1170" s="109">
        <f t="shared" si="131"/>
        <v>0</v>
      </c>
      <c r="AH1170" s="109">
        <f t="shared" si="131"/>
        <v>0</v>
      </c>
      <c r="AI1170" s="109">
        <f t="shared" si="131"/>
        <v>0</v>
      </c>
      <c r="AJ1170" s="109">
        <f t="shared" si="130"/>
        <v>0</v>
      </c>
      <c r="AK1170" s="109">
        <f t="shared" si="130"/>
        <v>0</v>
      </c>
      <c r="AL1170" s="109">
        <f t="shared" si="130"/>
        <v>0</v>
      </c>
    </row>
    <row r="1171" spans="1:38" x14ac:dyDescent="0.3">
      <c r="A1171" s="421"/>
      <c r="B1171" s="421"/>
      <c r="C1171" s="422"/>
      <c r="D1171" s="423"/>
      <c r="E1171" s="421"/>
      <c r="F1171" s="421"/>
      <c r="G1171" s="421"/>
      <c r="H1171" s="421"/>
      <c r="I1171" s="421"/>
      <c r="J1171" s="421"/>
      <c r="K1171" s="421"/>
      <c r="L1171" s="421"/>
      <c r="M1171" s="423"/>
      <c r="N1171" s="340">
        <f>IF(C1171&gt;A_Stammdaten!$B$12,0,SUM(E1171,F1171,H1171,J1171:K1171)-SUM(G1171,I1171,L1171:M1171))</f>
        <v>0</v>
      </c>
      <c r="O1171" s="421"/>
      <c r="P1171" s="421"/>
      <c r="Q1171" s="421"/>
      <c r="R1171" s="421"/>
      <c r="S1171" s="108">
        <f t="shared" si="134"/>
        <v>0</v>
      </c>
      <c r="T1171" s="341">
        <f>IF(ISBLANK($B1171),0,VLOOKUP($B1171,Listen!$A$2:$C$45,2,FALSE))</f>
        <v>0</v>
      </c>
      <c r="U1171" s="341">
        <f>IF(ISBLANK($B1171),0,VLOOKUP($B1171,Listen!$A$2:$C$45,3,FALSE))</f>
        <v>0</v>
      </c>
      <c r="V1171" s="342">
        <f t="shared" si="136"/>
        <v>0</v>
      </c>
      <c r="W1171" s="342">
        <f t="shared" si="132"/>
        <v>0</v>
      </c>
      <c r="X1171" s="342">
        <f t="shared" si="132"/>
        <v>0</v>
      </c>
      <c r="Y1171" s="342">
        <f t="shared" si="132"/>
        <v>0</v>
      </c>
      <c r="Z1171" s="342">
        <f t="shared" si="132"/>
        <v>0</v>
      </c>
      <c r="AA1171" s="342">
        <f t="shared" si="132"/>
        <v>0</v>
      </c>
      <c r="AB1171" s="342">
        <f t="shared" si="132"/>
        <v>0</v>
      </c>
      <c r="AC1171" s="109">
        <f t="shared" si="135"/>
        <v>0</v>
      </c>
      <c r="AD1171" s="109">
        <f>IF(C1171=A_Stammdaten!$B$12,E_SAV!$S1171-E_SAV!$AE1171,HLOOKUP(A_Stammdaten!$B$12-1,$AF$4:$AL$4004,ROW(C1171)-3,FALSE)-$AE1171)</f>
        <v>0</v>
      </c>
      <c r="AE1171" s="109">
        <f>HLOOKUP(A_Stammdaten!$B$12,$AF$4:$AL$4004,ROW(C1171)-3,FALSE)</f>
        <v>0</v>
      </c>
      <c r="AF1171" s="109">
        <f t="shared" si="133"/>
        <v>0</v>
      </c>
      <c r="AG1171" s="109">
        <f t="shared" si="131"/>
        <v>0</v>
      </c>
      <c r="AH1171" s="109">
        <f t="shared" si="131"/>
        <v>0</v>
      </c>
      <c r="AI1171" s="109">
        <f t="shared" si="131"/>
        <v>0</v>
      </c>
      <c r="AJ1171" s="109">
        <f t="shared" si="130"/>
        <v>0</v>
      </c>
      <c r="AK1171" s="109">
        <f t="shared" si="130"/>
        <v>0</v>
      </c>
      <c r="AL1171" s="109">
        <f t="shared" si="130"/>
        <v>0</v>
      </c>
    </row>
    <row r="1172" spans="1:38" x14ac:dyDescent="0.3">
      <c r="A1172" s="421"/>
      <c r="B1172" s="421"/>
      <c r="C1172" s="422"/>
      <c r="D1172" s="423"/>
      <c r="E1172" s="421"/>
      <c r="F1172" s="421"/>
      <c r="G1172" s="421"/>
      <c r="H1172" s="421"/>
      <c r="I1172" s="421"/>
      <c r="J1172" s="421"/>
      <c r="K1172" s="421"/>
      <c r="L1172" s="421"/>
      <c r="M1172" s="423"/>
      <c r="N1172" s="340">
        <f>IF(C1172&gt;A_Stammdaten!$B$12,0,SUM(E1172,F1172,H1172,J1172:K1172)-SUM(G1172,I1172,L1172:M1172))</f>
        <v>0</v>
      </c>
      <c r="O1172" s="421"/>
      <c r="P1172" s="421"/>
      <c r="Q1172" s="421"/>
      <c r="R1172" s="421"/>
      <c r="S1172" s="108">
        <f t="shared" si="134"/>
        <v>0</v>
      </c>
      <c r="T1172" s="341">
        <f>IF(ISBLANK($B1172),0,VLOOKUP($B1172,Listen!$A$2:$C$45,2,FALSE))</f>
        <v>0</v>
      </c>
      <c r="U1172" s="341">
        <f>IF(ISBLANK($B1172),0,VLOOKUP($B1172,Listen!$A$2:$C$45,3,FALSE))</f>
        <v>0</v>
      </c>
      <c r="V1172" s="342">
        <f t="shared" si="136"/>
        <v>0</v>
      </c>
      <c r="W1172" s="342">
        <f t="shared" si="132"/>
        <v>0</v>
      </c>
      <c r="X1172" s="342">
        <f t="shared" si="132"/>
        <v>0</v>
      </c>
      <c r="Y1172" s="342">
        <f t="shared" si="132"/>
        <v>0</v>
      </c>
      <c r="Z1172" s="342">
        <f t="shared" si="132"/>
        <v>0</v>
      </c>
      <c r="AA1172" s="342">
        <f t="shared" si="132"/>
        <v>0</v>
      </c>
      <c r="AB1172" s="342">
        <f t="shared" si="132"/>
        <v>0</v>
      </c>
      <c r="AC1172" s="109">
        <f t="shared" si="135"/>
        <v>0</v>
      </c>
      <c r="AD1172" s="109">
        <f>IF(C1172=A_Stammdaten!$B$12,E_SAV!$S1172-E_SAV!$AE1172,HLOOKUP(A_Stammdaten!$B$12-1,$AF$4:$AL$4004,ROW(C1172)-3,FALSE)-$AE1172)</f>
        <v>0</v>
      </c>
      <c r="AE1172" s="109">
        <f>HLOOKUP(A_Stammdaten!$B$12,$AF$4:$AL$4004,ROW(C1172)-3,FALSE)</f>
        <v>0</v>
      </c>
      <c r="AF1172" s="109">
        <f t="shared" si="133"/>
        <v>0</v>
      </c>
      <c r="AG1172" s="109">
        <f t="shared" si="131"/>
        <v>0</v>
      </c>
      <c r="AH1172" s="109">
        <f t="shared" si="131"/>
        <v>0</v>
      </c>
      <c r="AI1172" s="109">
        <f t="shared" si="131"/>
        <v>0</v>
      </c>
      <c r="AJ1172" s="109">
        <f t="shared" si="130"/>
        <v>0</v>
      </c>
      <c r="AK1172" s="109">
        <f t="shared" si="130"/>
        <v>0</v>
      </c>
      <c r="AL1172" s="109">
        <f t="shared" si="130"/>
        <v>0</v>
      </c>
    </row>
    <row r="1173" spans="1:38" x14ac:dyDescent="0.3">
      <c r="A1173" s="421"/>
      <c r="B1173" s="421"/>
      <c r="C1173" s="422"/>
      <c r="D1173" s="423"/>
      <c r="E1173" s="421"/>
      <c r="F1173" s="421"/>
      <c r="G1173" s="421"/>
      <c r="H1173" s="421"/>
      <c r="I1173" s="421"/>
      <c r="J1173" s="421"/>
      <c r="K1173" s="421"/>
      <c r="L1173" s="421"/>
      <c r="M1173" s="423"/>
      <c r="N1173" s="340">
        <f>IF(C1173&gt;A_Stammdaten!$B$12,0,SUM(E1173,F1173,H1173,J1173:K1173)-SUM(G1173,I1173,L1173:M1173))</f>
        <v>0</v>
      </c>
      <c r="O1173" s="421"/>
      <c r="P1173" s="421"/>
      <c r="Q1173" s="421"/>
      <c r="R1173" s="421"/>
      <c r="S1173" s="108">
        <f t="shared" si="134"/>
        <v>0</v>
      </c>
      <c r="T1173" s="341">
        <f>IF(ISBLANK($B1173),0,VLOOKUP($B1173,Listen!$A$2:$C$45,2,FALSE))</f>
        <v>0</v>
      </c>
      <c r="U1173" s="341">
        <f>IF(ISBLANK($B1173),0,VLOOKUP($B1173,Listen!$A$2:$C$45,3,FALSE))</f>
        <v>0</v>
      </c>
      <c r="V1173" s="342">
        <f t="shared" si="136"/>
        <v>0</v>
      </c>
      <c r="W1173" s="342">
        <f t="shared" si="132"/>
        <v>0</v>
      </c>
      <c r="X1173" s="342">
        <f t="shared" si="132"/>
        <v>0</v>
      </c>
      <c r="Y1173" s="342">
        <f t="shared" si="132"/>
        <v>0</v>
      </c>
      <c r="Z1173" s="342">
        <f t="shared" si="132"/>
        <v>0</v>
      </c>
      <c r="AA1173" s="342">
        <f t="shared" si="132"/>
        <v>0</v>
      </c>
      <c r="AB1173" s="342">
        <f t="shared" si="132"/>
        <v>0</v>
      </c>
      <c r="AC1173" s="109">
        <f t="shared" si="135"/>
        <v>0</v>
      </c>
      <c r="AD1173" s="109">
        <f>IF(C1173=A_Stammdaten!$B$12,E_SAV!$S1173-E_SAV!$AE1173,HLOOKUP(A_Stammdaten!$B$12-1,$AF$4:$AL$4004,ROW(C1173)-3,FALSE)-$AE1173)</f>
        <v>0</v>
      </c>
      <c r="AE1173" s="109">
        <f>HLOOKUP(A_Stammdaten!$B$12,$AF$4:$AL$4004,ROW(C1173)-3,FALSE)</f>
        <v>0</v>
      </c>
      <c r="AF1173" s="109">
        <f t="shared" si="133"/>
        <v>0</v>
      </c>
      <c r="AG1173" s="109">
        <f t="shared" si="131"/>
        <v>0</v>
      </c>
      <c r="AH1173" s="109">
        <f t="shared" si="131"/>
        <v>0</v>
      </c>
      <c r="AI1173" s="109">
        <f t="shared" si="131"/>
        <v>0</v>
      </c>
      <c r="AJ1173" s="109">
        <f t="shared" si="130"/>
        <v>0</v>
      </c>
      <c r="AK1173" s="109">
        <f t="shared" si="130"/>
        <v>0</v>
      </c>
      <c r="AL1173" s="109">
        <f t="shared" si="130"/>
        <v>0</v>
      </c>
    </row>
    <row r="1174" spans="1:38" x14ac:dyDescent="0.3">
      <c r="A1174" s="421"/>
      <c r="B1174" s="421"/>
      <c r="C1174" s="422"/>
      <c r="D1174" s="423"/>
      <c r="E1174" s="421"/>
      <c r="F1174" s="421"/>
      <c r="G1174" s="421"/>
      <c r="H1174" s="421"/>
      <c r="I1174" s="421"/>
      <c r="J1174" s="421"/>
      <c r="K1174" s="421"/>
      <c r="L1174" s="421"/>
      <c r="M1174" s="423"/>
      <c r="N1174" s="340">
        <f>IF(C1174&gt;A_Stammdaten!$B$12,0,SUM(E1174,F1174,H1174,J1174:K1174)-SUM(G1174,I1174,L1174:M1174))</f>
        <v>0</v>
      </c>
      <c r="O1174" s="421"/>
      <c r="P1174" s="421"/>
      <c r="Q1174" s="421"/>
      <c r="R1174" s="421"/>
      <c r="S1174" s="108">
        <f t="shared" si="134"/>
        <v>0</v>
      </c>
      <c r="T1174" s="341">
        <f>IF(ISBLANK($B1174),0,VLOOKUP($B1174,Listen!$A$2:$C$45,2,FALSE))</f>
        <v>0</v>
      </c>
      <c r="U1174" s="341">
        <f>IF(ISBLANK($B1174),0,VLOOKUP($B1174,Listen!$A$2:$C$45,3,FALSE))</f>
        <v>0</v>
      </c>
      <c r="V1174" s="342">
        <f t="shared" si="136"/>
        <v>0</v>
      </c>
      <c r="W1174" s="342">
        <f t="shared" si="132"/>
        <v>0</v>
      </c>
      <c r="X1174" s="342">
        <f t="shared" si="132"/>
        <v>0</v>
      </c>
      <c r="Y1174" s="342">
        <f t="shared" si="132"/>
        <v>0</v>
      </c>
      <c r="Z1174" s="342">
        <f t="shared" si="132"/>
        <v>0</v>
      </c>
      <c r="AA1174" s="342">
        <f t="shared" si="132"/>
        <v>0</v>
      </c>
      <c r="AB1174" s="342">
        <f t="shared" si="132"/>
        <v>0</v>
      </c>
      <c r="AC1174" s="109">
        <f t="shared" si="135"/>
        <v>0</v>
      </c>
      <c r="AD1174" s="109">
        <f>IF(C1174=A_Stammdaten!$B$12,E_SAV!$S1174-E_SAV!$AE1174,HLOOKUP(A_Stammdaten!$B$12-1,$AF$4:$AL$4004,ROW(C1174)-3,FALSE)-$AE1174)</f>
        <v>0</v>
      </c>
      <c r="AE1174" s="109">
        <f>HLOOKUP(A_Stammdaten!$B$12,$AF$4:$AL$4004,ROW(C1174)-3,FALSE)</f>
        <v>0</v>
      </c>
      <c r="AF1174" s="109">
        <f t="shared" si="133"/>
        <v>0</v>
      </c>
      <c r="AG1174" s="109">
        <f t="shared" si="131"/>
        <v>0</v>
      </c>
      <c r="AH1174" s="109">
        <f t="shared" si="131"/>
        <v>0</v>
      </c>
      <c r="AI1174" s="109">
        <f t="shared" si="131"/>
        <v>0</v>
      </c>
      <c r="AJ1174" s="109">
        <f t="shared" si="130"/>
        <v>0</v>
      </c>
      <c r="AK1174" s="109">
        <f t="shared" si="130"/>
        <v>0</v>
      </c>
      <c r="AL1174" s="109">
        <f t="shared" si="130"/>
        <v>0</v>
      </c>
    </row>
    <row r="1175" spans="1:38" x14ac:dyDescent="0.3">
      <c r="A1175" s="421"/>
      <c r="B1175" s="421"/>
      <c r="C1175" s="422"/>
      <c r="D1175" s="423"/>
      <c r="E1175" s="421"/>
      <c r="F1175" s="421"/>
      <c r="G1175" s="421"/>
      <c r="H1175" s="421"/>
      <c r="I1175" s="421"/>
      <c r="J1175" s="421"/>
      <c r="K1175" s="421"/>
      <c r="L1175" s="421"/>
      <c r="M1175" s="423"/>
      <c r="N1175" s="340">
        <f>IF(C1175&gt;A_Stammdaten!$B$12,0,SUM(E1175,F1175,H1175,J1175:K1175)-SUM(G1175,I1175,L1175:M1175))</f>
        <v>0</v>
      </c>
      <c r="O1175" s="421"/>
      <c r="P1175" s="421"/>
      <c r="Q1175" s="421"/>
      <c r="R1175" s="421"/>
      <c r="S1175" s="108">
        <f t="shared" si="134"/>
        <v>0</v>
      </c>
      <c r="T1175" s="341">
        <f>IF(ISBLANK($B1175),0,VLOOKUP($B1175,Listen!$A$2:$C$45,2,FALSE))</f>
        <v>0</v>
      </c>
      <c r="U1175" s="341">
        <f>IF(ISBLANK($B1175),0,VLOOKUP($B1175,Listen!$A$2:$C$45,3,FALSE))</f>
        <v>0</v>
      </c>
      <c r="V1175" s="342">
        <f t="shared" si="136"/>
        <v>0</v>
      </c>
      <c r="W1175" s="342">
        <f t="shared" si="132"/>
        <v>0</v>
      </c>
      <c r="X1175" s="342">
        <f t="shared" si="132"/>
        <v>0</v>
      </c>
      <c r="Y1175" s="342">
        <f t="shared" si="132"/>
        <v>0</v>
      </c>
      <c r="Z1175" s="342">
        <f t="shared" si="132"/>
        <v>0</v>
      </c>
      <c r="AA1175" s="342">
        <f t="shared" si="132"/>
        <v>0</v>
      </c>
      <c r="AB1175" s="342">
        <f t="shared" si="132"/>
        <v>0</v>
      </c>
      <c r="AC1175" s="109">
        <f t="shared" si="135"/>
        <v>0</v>
      </c>
      <c r="AD1175" s="109">
        <f>IF(C1175=A_Stammdaten!$B$12,E_SAV!$S1175-E_SAV!$AE1175,HLOOKUP(A_Stammdaten!$B$12-1,$AF$4:$AL$4004,ROW(C1175)-3,FALSE)-$AE1175)</f>
        <v>0</v>
      </c>
      <c r="AE1175" s="109">
        <f>HLOOKUP(A_Stammdaten!$B$12,$AF$4:$AL$4004,ROW(C1175)-3,FALSE)</f>
        <v>0</v>
      </c>
      <c r="AF1175" s="109">
        <f t="shared" si="133"/>
        <v>0</v>
      </c>
      <c r="AG1175" s="109">
        <f t="shared" si="131"/>
        <v>0</v>
      </c>
      <c r="AH1175" s="109">
        <f t="shared" si="131"/>
        <v>0</v>
      </c>
      <c r="AI1175" s="109">
        <f t="shared" si="131"/>
        <v>0</v>
      </c>
      <c r="AJ1175" s="109">
        <f t="shared" si="130"/>
        <v>0</v>
      </c>
      <c r="AK1175" s="109">
        <f t="shared" si="130"/>
        <v>0</v>
      </c>
      <c r="AL1175" s="109">
        <f t="shared" si="130"/>
        <v>0</v>
      </c>
    </row>
    <row r="1176" spans="1:38" x14ac:dyDescent="0.3">
      <c r="A1176" s="421"/>
      <c r="B1176" s="421"/>
      <c r="C1176" s="422"/>
      <c r="D1176" s="423"/>
      <c r="E1176" s="421"/>
      <c r="F1176" s="421"/>
      <c r="G1176" s="421"/>
      <c r="H1176" s="421"/>
      <c r="I1176" s="421"/>
      <c r="J1176" s="421"/>
      <c r="K1176" s="421"/>
      <c r="L1176" s="421"/>
      <c r="M1176" s="423"/>
      <c r="N1176" s="340">
        <f>IF(C1176&gt;A_Stammdaten!$B$12,0,SUM(E1176,F1176,H1176,J1176:K1176)-SUM(G1176,I1176,L1176:M1176))</f>
        <v>0</v>
      </c>
      <c r="O1176" s="421"/>
      <c r="P1176" s="421"/>
      <c r="Q1176" s="421"/>
      <c r="R1176" s="421"/>
      <c r="S1176" s="108">
        <f t="shared" si="134"/>
        <v>0</v>
      </c>
      <c r="T1176" s="341">
        <f>IF(ISBLANK($B1176),0,VLOOKUP($B1176,Listen!$A$2:$C$45,2,FALSE))</f>
        <v>0</v>
      </c>
      <c r="U1176" s="341">
        <f>IF(ISBLANK($B1176),0,VLOOKUP($B1176,Listen!$A$2:$C$45,3,FALSE))</f>
        <v>0</v>
      </c>
      <c r="V1176" s="342">
        <f t="shared" si="136"/>
        <v>0</v>
      </c>
      <c r="W1176" s="342">
        <f t="shared" si="132"/>
        <v>0</v>
      </c>
      <c r="X1176" s="342">
        <f t="shared" si="132"/>
        <v>0</v>
      </c>
      <c r="Y1176" s="342">
        <f t="shared" si="132"/>
        <v>0</v>
      </c>
      <c r="Z1176" s="342">
        <f t="shared" si="132"/>
        <v>0</v>
      </c>
      <c r="AA1176" s="342">
        <f t="shared" si="132"/>
        <v>0</v>
      </c>
      <c r="AB1176" s="342">
        <f t="shared" si="132"/>
        <v>0</v>
      </c>
      <c r="AC1176" s="109">
        <f t="shared" si="135"/>
        <v>0</v>
      </c>
      <c r="AD1176" s="109">
        <f>IF(C1176=A_Stammdaten!$B$12,E_SAV!$S1176-E_SAV!$AE1176,HLOOKUP(A_Stammdaten!$B$12-1,$AF$4:$AL$4004,ROW(C1176)-3,FALSE)-$AE1176)</f>
        <v>0</v>
      </c>
      <c r="AE1176" s="109">
        <f>HLOOKUP(A_Stammdaten!$B$12,$AF$4:$AL$4004,ROW(C1176)-3,FALSE)</f>
        <v>0</v>
      </c>
      <c r="AF1176" s="109">
        <f t="shared" si="133"/>
        <v>0</v>
      </c>
      <c r="AG1176" s="109">
        <f t="shared" si="131"/>
        <v>0</v>
      </c>
      <c r="AH1176" s="109">
        <f t="shared" si="131"/>
        <v>0</v>
      </c>
      <c r="AI1176" s="109">
        <f t="shared" si="131"/>
        <v>0</v>
      </c>
      <c r="AJ1176" s="109">
        <f t="shared" si="130"/>
        <v>0</v>
      </c>
      <c r="AK1176" s="109">
        <f t="shared" si="130"/>
        <v>0</v>
      </c>
      <c r="AL1176" s="109">
        <f t="shared" si="130"/>
        <v>0</v>
      </c>
    </row>
    <row r="1177" spans="1:38" x14ac:dyDescent="0.3">
      <c r="A1177" s="421"/>
      <c r="B1177" s="421"/>
      <c r="C1177" s="422"/>
      <c r="D1177" s="423"/>
      <c r="E1177" s="421"/>
      <c r="F1177" s="421"/>
      <c r="G1177" s="421"/>
      <c r="H1177" s="421"/>
      <c r="I1177" s="421"/>
      <c r="J1177" s="421"/>
      <c r="K1177" s="421"/>
      <c r="L1177" s="421"/>
      <c r="M1177" s="423"/>
      <c r="N1177" s="340">
        <f>IF(C1177&gt;A_Stammdaten!$B$12,0,SUM(E1177,F1177,H1177,J1177:K1177)-SUM(G1177,I1177,L1177:M1177))</f>
        <v>0</v>
      </c>
      <c r="O1177" s="421"/>
      <c r="P1177" s="421"/>
      <c r="Q1177" s="421"/>
      <c r="R1177" s="421"/>
      <c r="S1177" s="108">
        <f t="shared" si="134"/>
        <v>0</v>
      </c>
      <c r="T1177" s="341">
        <f>IF(ISBLANK($B1177),0,VLOOKUP($B1177,Listen!$A$2:$C$45,2,FALSE))</f>
        <v>0</v>
      </c>
      <c r="U1177" s="341">
        <f>IF(ISBLANK($B1177),0,VLOOKUP($B1177,Listen!$A$2:$C$45,3,FALSE))</f>
        <v>0</v>
      </c>
      <c r="V1177" s="342">
        <f t="shared" si="136"/>
        <v>0</v>
      </c>
      <c r="W1177" s="342">
        <f t="shared" si="132"/>
        <v>0</v>
      </c>
      <c r="X1177" s="342">
        <f t="shared" si="132"/>
        <v>0</v>
      </c>
      <c r="Y1177" s="342">
        <f t="shared" si="132"/>
        <v>0</v>
      </c>
      <c r="Z1177" s="342">
        <f t="shared" si="132"/>
        <v>0</v>
      </c>
      <c r="AA1177" s="342">
        <f t="shared" si="132"/>
        <v>0</v>
      </c>
      <c r="AB1177" s="342">
        <f t="shared" si="132"/>
        <v>0</v>
      </c>
      <c r="AC1177" s="109">
        <f t="shared" si="135"/>
        <v>0</v>
      </c>
      <c r="AD1177" s="109">
        <f>IF(C1177=A_Stammdaten!$B$12,E_SAV!$S1177-E_SAV!$AE1177,HLOOKUP(A_Stammdaten!$B$12-1,$AF$4:$AL$4004,ROW(C1177)-3,FALSE)-$AE1177)</f>
        <v>0</v>
      </c>
      <c r="AE1177" s="109">
        <f>HLOOKUP(A_Stammdaten!$B$12,$AF$4:$AL$4004,ROW(C1177)-3,FALSE)</f>
        <v>0</v>
      </c>
      <c r="AF1177" s="109">
        <f t="shared" si="133"/>
        <v>0</v>
      </c>
      <c r="AG1177" s="109">
        <f t="shared" si="131"/>
        <v>0</v>
      </c>
      <c r="AH1177" s="109">
        <f t="shared" si="131"/>
        <v>0</v>
      </c>
      <c r="AI1177" s="109">
        <f t="shared" si="131"/>
        <v>0</v>
      </c>
      <c r="AJ1177" s="109">
        <f t="shared" si="130"/>
        <v>0</v>
      </c>
      <c r="AK1177" s="109">
        <f t="shared" si="130"/>
        <v>0</v>
      </c>
      <c r="AL1177" s="109">
        <f t="shared" si="130"/>
        <v>0</v>
      </c>
    </row>
    <row r="1178" spans="1:38" x14ac:dyDescent="0.3">
      <c r="A1178" s="421"/>
      <c r="B1178" s="421"/>
      <c r="C1178" s="422"/>
      <c r="D1178" s="423"/>
      <c r="E1178" s="421"/>
      <c r="F1178" s="421"/>
      <c r="G1178" s="421"/>
      <c r="H1178" s="421"/>
      <c r="I1178" s="421"/>
      <c r="J1178" s="421"/>
      <c r="K1178" s="421"/>
      <c r="L1178" s="421"/>
      <c r="M1178" s="423"/>
      <c r="N1178" s="340">
        <f>IF(C1178&gt;A_Stammdaten!$B$12,0,SUM(E1178,F1178,H1178,J1178:K1178)-SUM(G1178,I1178,L1178:M1178))</f>
        <v>0</v>
      </c>
      <c r="O1178" s="421"/>
      <c r="P1178" s="421"/>
      <c r="Q1178" s="421"/>
      <c r="R1178" s="421"/>
      <c r="S1178" s="108">
        <f t="shared" si="134"/>
        <v>0</v>
      </c>
      <c r="T1178" s="341">
        <f>IF(ISBLANK($B1178),0,VLOOKUP($B1178,Listen!$A$2:$C$45,2,FALSE))</f>
        <v>0</v>
      </c>
      <c r="U1178" s="341">
        <f>IF(ISBLANK($B1178),0,VLOOKUP($B1178,Listen!$A$2:$C$45,3,FALSE))</f>
        <v>0</v>
      </c>
      <c r="V1178" s="342">
        <f t="shared" si="136"/>
        <v>0</v>
      </c>
      <c r="W1178" s="342">
        <f t="shared" si="132"/>
        <v>0</v>
      </c>
      <c r="X1178" s="342">
        <f t="shared" si="132"/>
        <v>0</v>
      </c>
      <c r="Y1178" s="342">
        <f t="shared" si="132"/>
        <v>0</v>
      </c>
      <c r="Z1178" s="342">
        <f t="shared" si="132"/>
        <v>0</v>
      </c>
      <c r="AA1178" s="342">
        <f t="shared" si="132"/>
        <v>0</v>
      </c>
      <c r="AB1178" s="342">
        <f t="shared" si="132"/>
        <v>0</v>
      </c>
      <c r="AC1178" s="109">
        <f t="shared" si="135"/>
        <v>0</v>
      </c>
      <c r="AD1178" s="109">
        <f>IF(C1178=A_Stammdaten!$B$12,E_SAV!$S1178-E_SAV!$AE1178,HLOOKUP(A_Stammdaten!$B$12-1,$AF$4:$AL$4004,ROW(C1178)-3,FALSE)-$AE1178)</f>
        <v>0</v>
      </c>
      <c r="AE1178" s="109">
        <f>HLOOKUP(A_Stammdaten!$B$12,$AF$4:$AL$4004,ROW(C1178)-3,FALSE)</f>
        <v>0</v>
      </c>
      <c r="AF1178" s="109">
        <f t="shared" si="133"/>
        <v>0</v>
      </c>
      <c r="AG1178" s="109">
        <f t="shared" si="131"/>
        <v>0</v>
      </c>
      <c r="AH1178" s="109">
        <f t="shared" si="131"/>
        <v>0</v>
      </c>
      <c r="AI1178" s="109">
        <f t="shared" si="131"/>
        <v>0</v>
      </c>
      <c r="AJ1178" s="109">
        <f t="shared" si="130"/>
        <v>0</v>
      </c>
      <c r="AK1178" s="109">
        <f t="shared" si="130"/>
        <v>0</v>
      </c>
      <c r="AL1178" s="109">
        <f t="shared" si="130"/>
        <v>0</v>
      </c>
    </row>
    <row r="1179" spans="1:38" x14ac:dyDescent="0.3">
      <c r="A1179" s="421"/>
      <c r="B1179" s="421"/>
      <c r="C1179" s="422"/>
      <c r="D1179" s="423"/>
      <c r="E1179" s="421"/>
      <c r="F1179" s="421"/>
      <c r="G1179" s="421"/>
      <c r="H1179" s="421"/>
      <c r="I1179" s="421"/>
      <c r="J1179" s="421"/>
      <c r="K1179" s="421"/>
      <c r="L1179" s="421"/>
      <c r="M1179" s="423"/>
      <c r="N1179" s="340">
        <f>IF(C1179&gt;A_Stammdaten!$B$12,0,SUM(E1179,F1179,H1179,J1179:K1179)-SUM(G1179,I1179,L1179:M1179))</f>
        <v>0</v>
      </c>
      <c r="O1179" s="421"/>
      <c r="P1179" s="421"/>
      <c r="Q1179" s="421"/>
      <c r="R1179" s="421"/>
      <c r="S1179" s="108">
        <f t="shared" si="134"/>
        <v>0</v>
      </c>
      <c r="T1179" s="341">
        <f>IF(ISBLANK($B1179),0,VLOOKUP($B1179,Listen!$A$2:$C$45,2,FALSE))</f>
        <v>0</v>
      </c>
      <c r="U1179" s="341">
        <f>IF(ISBLANK($B1179),0,VLOOKUP($B1179,Listen!$A$2:$C$45,3,FALSE))</f>
        <v>0</v>
      </c>
      <c r="V1179" s="342">
        <f t="shared" si="136"/>
        <v>0</v>
      </c>
      <c r="W1179" s="342">
        <f t="shared" si="132"/>
        <v>0</v>
      </c>
      <c r="X1179" s="342">
        <f t="shared" si="132"/>
        <v>0</v>
      </c>
      <c r="Y1179" s="342">
        <f t="shared" ref="W1179:AB1221" si="137">$T1179</f>
        <v>0</v>
      </c>
      <c r="Z1179" s="342">
        <f t="shared" si="137"/>
        <v>0</v>
      </c>
      <c r="AA1179" s="342">
        <f t="shared" si="137"/>
        <v>0</v>
      </c>
      <c r="AB1179" s="342">
        <f t="shared" si="137"/>
        <v>0</v>
      </c>
      <c r="AC1179" s="109">
        <f t="shared" si="135"/>
        <v>0</v>
      </c>
      <c r="AD1179" s="109">
        <f>IF(C1179=A_Stammdaten!$B$12,E_SAV!$S1179-E_SAV!$AE1179,HLOOKUP(A_Stammdaten!$B$12-1,$AF$4:$AL$4004,ROW(C1179)-3,FALSE)-$AE1179)</f>
        <v>0</v>
      </c>
      <c r="AE1179" s="109">
        <f>HLOOKUP(A_Stammdaten!$B$12,$AF$4:$AL$4004,ROW(C1179)-3,FALSE)</f>
        <v>0</v>
      </c>
      <c r="AF1179" s="109">
        <f t="shared" si="133"/>
        <v>0</v>
      </c>
      <c r="AG1179" s="109">
        <f t="shared" si="131"/>
        <v>0</v>
      </c>
      <c r="AH1179" s="109">
        <f t="shared" si="131"/>
        <v>0</v>
      </c>
      <c r="AI1179" s="109">
        <f t="shared" si="131"/>
        <v>0</v>
      </c>
      <c r="AJ1179" s="109">
        <f t="shared" si="130"/>
        <v>0</v>
      </c>
      <c r="AK1179" s="109">
        <f t="shared" si="130"/>
        <v>0</v>
      </c>
      <c r="AL1179" s="109">
        <f t="shared" si="130"/>
        <v>0</v>
      </c>
    </row>
    <row r="1180" spans="1:38" x14ac:dyDescent="0.3">
      <c r="A1180" s="421"/>
      <c r="B1180" s="421"/>
      <c r="C1180" s="422"/>
      <c r="D1180" s="423"/>
      <c r="E1180" s="421"/>
      <c r="F1180" s="421"/>
      <c r="G1180" s="421"/>
      <c r="H1180" s="421"/>
      <c r="I1180" s="421"/>
      <c r="J1180" s="421"/>
      <c r="K1180" s="421"/>
      <c r="L1180" s="421"/>
      <c r="M1180" s="423"/>
      <c r="N1180" s="340">
        <f>IF(C1180&gt;A_Stammdaten!$B$12,0,SUM(E1180,F1180,H1180,J1180:K1180)-SUM(G1180,I1180,L1180:M1180))</f>
        <v>0</v>
      </c>
      <c r="O1180" s="421"/>
      <c r="P1180" s="421"/>
      <c r="Q1180" s="421"/>
      <c r="R1180" s="421"/>
      <c r="S1180" s="108">
        <f t="shared" si="134"/>
        <v>0</v>
      </c>
      <c r="T1180" s="341">
        <f>IF(ISBLANK($B1180),0,VLOOKUP($B1180,Listen!$A$2:$C$45,2,FALSE))</f>
        <v>0</v>
      </c>
      <c r="U1180" s="341">
        <f>IF(ISBLANK($B1180),0,VLOOKUP($B1180,Listen!$A$2:$C$45,3,FALSE))</f>
        <v>0</v>
      </c>
      <c r="V1180" s="342">
        <f t="shared" si="136"/>
        <v>0</v>
      </c>
      <c r="W1180" s="342">
        <f t="shared" si="137"/>
        <v>0</v>
      </c>
      <c r="X1180" s="342">
        <f t="shared" si="137"/>
        <v>0</v>
      </c>
      <c r="Y1180" s="342">
        <f t="shared" si="137"/>
        <v>0</v>
      </c>
      <c r="Z1180" s="342">
        <f t="shared" si="137"/>
        <v>0</v>
      </c>
      <c r="AA1180" s="342">
        <f t="shared" si="137"/>
        <v>0</v>
      </c>
      <c r="AB1180" s="342">
        <f t="shared" si="137"/>
        <v>0</v>
      </c>
      <c r="AC1180" s="109">
        <f t="shared" si="135"/>
        <v>0</v>
      </c>
      <c r="AD1180" s="109">
        <f>IF(C1180=A_Stammdaten!$B$12,E_SAV!$S1180-E_SAV!$AE1180,HLOOKUP(A_Stammdaten!$B$12-1,$AF$4:$AL$4004,ROW(C1180)-3,FALSE)-$AE1180)</f>
        <v>0</v>
      </c>
      <c r="AE1180" s="109">
        <f>HLOOKUP(A_Stammdaten!$B$12,$AF$4:$AL$4004,ROW(C1180)-3,FALSE)</f>
        <v>0</v>
      </c>
      <c r="AF1180" s="109">
        <f t="shared" si="133"/>
        <v>0</v>
      </c>
      <c r="AG1180" s="109">
        <f t="shared" si="131"/>
        <v>0</v>
      </c>
      <c r="AH1180" s="109">
        <f t="shared" si="131"/>
        <v>0</v>
      </c>
      <c r="AI1180" s="109">
        <f t="shared" si="131"/>
        <v>0</v>
      </c>
      <c r="AJ1180" s="109">
        <f t="shared" si="130"/>
        <v>0</v>
      </c>
      <c r="AK1180" s="109">
        <f t="shared" si="130"/>
        <v>0</v>
      </c>
      <c r="AL1180" s="109">
        <f t="shared" si="130"/>
        <v>0</v>
      </c>
    </row>
    <row r="1181" spans="1:38" x14ac:dyDescent="0.3">
      <c r="A1181" s="421"/>
      <c r="B1181" s="421"/>
      <c r="C1181" s="422"/>
      <c r="D1181" s="423"/>
      <c r="E1181" s="421"/>
      <c r="F1181" s="421"/>
      <c r="G1181" s="421"/>
      <c r="H1181" s="421"/>
      <c r="I1181" s="421"/>
      <c r="J1181" s="421"/>
      <c r="K1181" s="421"/>
      <c r="L1181" s="421"/>
      <c r="M1181" s="423"/>
      <c r="N1181" s="340">
        <f>IF(C1181&gt;A_Stammdaten!$B$12,0,SUM(E1181,F1181,H1181,J1181:K1181)-SUM(G1181,I1181,L1181:M1181))</f>
        <v>0</v>
      </c>
      <c r="O1181" s="421"/>
      <c r="P1181" s="421"/>
      <c r="Q1181" s="421"/>
      <c r="R1181" s="421"/>
      <c r="S1181" s="108">
        <f t="shared" si="134"/>
        <v>0</v>
      </c>
      <c r="T1181" s="341">
        <f>IF(ISBLANK($B1181),0,VLOOKUP($B1181,Listen!$A$2:$C$45,2,FALSE))</f>
        <v>0</v>
      </c>
      <c r="U1181" s="341">
        <f>IF(ISBLANK($B1181),0,VLOOKUP($B1181,Listen!$A$2:$C$45,3,FALSE))</f>
        <v>0</v>
      </c>
      <c r="V1181" s="342">
        <f t="shared" si="136"/>
        <v>0</v>
      </c>
      <c r="W1181" s="342">
        <f t="shared" si="137"/>
        <v>0</v>
      </c>
      <c r="X1181" s="342">
        <f t="shared" si="137"/>
        <v>0</v>
      </c>
      <c r="Y1181" s="342">
        <f t="shared" si="137"/>
        <v>0</v>
      </c>
      <c r="Z1181" s="342">
        <f t="shared" si="137"/>
        <v>0</v>
      </c>
      <c r="AA1181" s="342">
        <f t="shared" si="137"/>
        <v>0</v>
      </c>
      <c r="AB1181" s="342">
        <f t="shared" si="137"/>
        <v>0</v>
      </c>
      <c r="AC1181" s="109">
        <f t="shared" si="135"/>
        <v>0</v>
      </c>
      <c r="AD1181" s="109">
        <f>IF(C1181=A_Stammdaten!$B$12,E_SAV!$S1181-E_SAV!$AE1181,HLOOKUP(A_Stammdaten!$B$12-1,$AF$4:$AL$4004,ROW(C1181)-3,FALSE)-$AE1181)</f>
        <v>0</v>
      </c>
      <c r="AE1181" s="109">
        <f>HLOOKUP(A_Stammdaten!$B$12,$AF$4:$AL$4004,ROW(C1181)-3,FALSE)</f>
        <v>0</v>
      </c>
      <c r="AF1181" s="109">
        <f t="shared" si="133"/>
        <v>0</v>
      </c>
      <c r="AG1181" s="109">
        <f t="shared" si="131"/>
        <v>0</v>
      </c>
      <c r="AH1181" s="109">
        <f t="shared" si="131"/>
        <v>0</v>
      </c>
      <c r="AI1181" s="109">
        <f t="shared" si="131"/>
        <v>0</v>
      </c>
      <c r="AJ1181" s="109">
        <f t="shared" si="131"/>
        <v>0</v>
      </c>
      <c r="AK1181" s="109">
        <f t="shared" si="131"/>
        <v>0</v>
      </c>
      <c r="AL1181" s="109">
        <f t="shared" si="131"/>
        <v>0</v>
      </c>
    </row>
    <row r="1182" spans="1:38" x14ac:dyDescent="0.3">
      <c r="A1182" s="421"/>
      <c r="B1182" s="421"/>
      <c r="C1182" s="422"/>
      <c r="D1182" s="423"/>
      <c r="E1182" s="421"/>
      <c r="F1182" s="421"/>
      <c r="G1182" s="421"/>
      <c r="H1182" s="421"/>
      <c r="I1182" s="421"/>
      <c r="J1182" s="421"/>
      <c r="K1182" s="421"/>
      <c r="L1182" s="421"/>
      <c r="M1182" s="423"/>
      <c r="N1182" s="340">
        <f>IF(C1182&gt;A_Stammdaten!$B$12,0,SUM(E1182,F1182,H1182,J1182:K1182)-SUM(G1182,I1182,L1182:M1182))</f>
        <v>0</v>
      </c>
      <c r="O1182" s="421"/>
      <c r="P1182" s="421"/>
      <c r="Q1182" s="421"/>
      <c r="R1182" s="421"/>
      <c r="S1182" s="108">
        <f t="shared" si="134"/>
        <v>0</v>
      </c>
      <c r="T1182" s="341">
        <f>IF(ISBLANK($B1182),0,VLOOKUP($B1182,Listen!$A$2:$C$45,2,FALSE))</f>
        <v>0</v>
      </c>
      <c r="U1182" s="341">
        <f>IF(ISBLANK($B1182),0,VLOOKUP($B1182,Listen!$A$2:$C$45,3,FALSE))</f>
        <v>0</v>
      </c>
      <c r="V1182" s="342">
        <f t="shared" si="136"/>
        <v>0</v>
      </c>
      <c r="W1182" s="342">
        <f t="shared" si="137"/>
        <v>0</v>
      </c>
      <c r="X1182" s="342">
        <f t="shared" si="137"/>
        <v>0</v>
      </c>
      <c r="Y1182" s="342">
        <f t="shared" si="137"/>
        <v>0</v>
      </c>
      <c r="Z1182" s="342">
        <f t="shared" si="137"/>
        <v>0</v>
      </c>
      <c r="AA1182" s="342">
        <f t="shared" si="137"/>
        <v>0</v>
      </c>
      <c r="AB1182" s="342">
        <f t="shared" si="137"/>
        <v>0</v>
      </c>
      <c r="AC1182" s="109">
        <f t="shared" si="135"/>
        <v>0</v>
      </c>
      <c r="AD1182" s="109">
        <f>IF(C1182=A_Stammdaten!$B$12,E_SAV!$S1182-E_SAV!$AE1182,HLOOKUP(A_Stammdaten!$B$12-1,$AF$4:$AL$4004,ROW(C1182)-3,FALSE)-$AE1182)</f>
        <v>0</v>
      </c>
      <c r="AE1182" s="109">
        <f>HLOOKUP(A_Stammdaten!$B$12,$AF$4:$AL$4004,ROW(C1182)-3,FALSE)</f>
        <v>0</v>
      </c>
      <c r="AF1182" s="109">
        <f t="shared" si="133"/>
        <v>0</v>
      </c>
      <c r="AG1182" s="109">
        <f t="shared" ref="AG1182:AL1224" si="138">IF(OR($C1182=0,$S1182=0,W1182-(AG$4-$C1182)=0),0,IF($C1182&lt;AG$4,AF1182-AF1182/(W1182-(AG$4-$C1182)),IF($C1182=AG$4,$S1182-$S1182/W1182,0)))</f>
        <v>0</v>
      </c>
      <c r="AH1182" s="109">
        <f t="shared" si="138"/>
        <v>0</v>
      </c>
      <c r="AI1182" s="109">
        <f t="shared" si="138"/>
        <v>0</v>
      </c>
      <c r="AJ1182" s="109">
        <f t="shared" si="138"/>
        <v>0</v>
      </c>
      <c r="AK1182" s="109">
        <f t="shared" si="138"/>
        <v>0</v>
      </c>
      <c r="AL1182" s="109">
        <f t="shared" si="138"/>
        <v>0</v>
      </c>
    </row>
    <row r="1183" spans="1:38" x14ac:dyDescent="0.3">
      <c r="A1183" s="421"/>
      <c r="B1183" s="421"/>
      <c r="C1183" s="422"/>
      <c r="D1183" s="423"/>
      <c r="E1183" s="421"/>
      <c r="F1183" s="421"/>
      <c r="G1183" s="421"/>
      <c r="H1183" s="421"/>
      <c r="I1183" s="421"/>
      <c r="J1183" s="421"/>
      <c r="K1183" s="421"/>
      <c r="L1183" s="421"/>
      <c r="M1183" s="423"/>
      <c r="N1183" s="340">
        <f>IF(C1183&gt;A_Stammdaten!$B$12,0,SUM(E1183,F1183,H1183,J1183:K1183)-SUM(G1183,I1183,L1183:M1183))</f>
        <v>0</v>
      </c>
      <c r="O1183" s="421"/>
      <c r="P1183" s="421"/>
      <c r="Q1183" s="421"/>
      <c r="R1183" s="421"/>
      <c r="S1183" s="108">
        <f t="shared" si="134"/>
        <v>0</v>
      </c>
      <c r="T1183" s="341">
        <f>IF(ISBLANK($B1183),0,VLOOKUP($B1183,Listen!$A$2:$C$45,2,FALSE))</f>
        <v>0</v>
      </c>
      <c r="U1183" s="341">
        <f>IF(ISBLANK($B1183),0,VLOOKUP($B1183,Listen!$A$2:$C$45,3,FALSE))</f>
        <v>0</v>
      </c>
      <c r="V1183" s="342">
        <f t="shared" si="136"/>
        <v>0</v>
      </c>
      <c r="W1183" s="342">
        <f t="shared" si="137"/>
        <v>0</v>
      </c>
      <c r="X1183" s="342">
        <f t="shared" si="137"/>
        <v>0</v>
      </c>
      <c r="Y1183" s="342">
        <f t="shared" si="137"/>
        <v>0</v>
      </c>
      <c r="Z1183" s="342">
        <f t="shared" si="137"/>
        <v>0</v>
      </c>
      <c r="AA1183" s="342">
        <f t="shared" si="137"/>
        <v>0</v>
      </c>
      <c r="AB1183" s="342">
        <f t="shared" si="137"/>
        <v>0</v>
      </c>
      <c r="AC1183" s="109">
        <f t="shared" si="135"/>
        <v>0</v>
      </c>
      <c r="AD1183" s="109">
        <f>IF(C1183=A_Stammdaten!$B$12,E_SAV!$S1183-E_SAV!$AE1183,HLOOKUP(A_Stammdaten!$B$12-1,$AF$4:$AL$4004,ROW(C1183)-3,FALSE)-$AE1183)</f>
        <v>0</v>
      </c>
      <c r="AE1183" s="109">
        <f>HLOOKUP(A_Stammdaten!$B$12,$AF$4:$AL$4004,ROW(C1183)-3,FALSE)</f>
        <v>0</v>
      </c>
      <c r="AF1183" s="109">
        <f t="shared" si="133"/>
        <v>0</v>
      </c>
      <c r="AG1183" s="109">
        <f t="shared" si="138"/>
        <v>0</v>
      </c>
      <c r="AH1183" s="109">
        <f t="shared" si="138"/>
        <v>0</v>
      </c>
      <c r="AI1183" s="109">
        <f t="shared" si="138"/>
        <v>0</v>
      </c>
      <c r="AJ1183" s="109">
        <f t="shared" si="138"/>
        <v>0</v>
      </c>
      <c r="AK1183" s="109">
        <f t="shared" si="138"/>
        <v>0</v>
      </c>
      <c r="AL1183" s="109">
        <f t="shared" si="138"/>
        <v>0</v>
      </c>
    </row>
    <row r="1184" spans="1:38" x14ac:dyDescent="0.3">
      <c r="A1184" s="421"/>
      <c r="B1184" s="421"/>
      <c r="C1184" s="422"/>
      <c r="D1184" s="423"/>
      <c r="E1184" s="421"/>
      <c r="F1184" s="421"/>
      <c r="G1184" s="421"/>
      <c r="H1184" s="421"/>
      <c r="I1184" s="421"/>
      <c r="J1184" s="421"/>
      <c r="K1184" s="421"/>
      <c r="L1184" s="421"/>
      <c r="M1184" s="423"/>
      <c r="N1184" s="340">
        <f>IF(C1184&gt;A_Stammdaten!$B$12,0,SUM(E1184,F1184,H1184,J1184:K1184)-SUM(G1184,I1184,L1184:M1184))</f>
        <v>0</v>
      </c>
      <c r="O1184" s="421"/>
      <c r="P1184" s="421"/>
      <c r="Q1184" s="421"/>
      <c r="R1184" s="421"/>
      <c r="S1184" s="108">
        <f t="shared" si="134"/>
        <v>0</v>
      </c>
      <c r="T1184" s="341">
        <f>IF(ISBLANK($B1184),0,VLOOKUP($B1184,Listen!$A$2:$C$45,2,FALSE))</f>
        <v>0</v>
      </c>
      <c r="U1184" s="341">
        <f>IF(ISBLANK($B1184),0,VLOOKUP($B1184,Listen!$A$2:$C$45,3,FALSE))</f>
        <v>0</v>
      </c>
      <c r="V1184" s="342">
        <f t="shared" si="136"/>
        <v>0</v>
      </c>
      <c r="W1184" s="342">
        <f t="shared" si="137"/>
        <v>0</v>
      </c>
      <c r="X1184" s="342">
        <f t="shared" si="137"/>
        <v>0</v>
      </c>
      <c r="Y1184" s="342">
        <f t="shared" si="137"/>
        <v>0</v>
      </c>
      <c r="Z1184" s="342">
        <f t="shared" si="137"/>
        <v>0</v>
      </c>
      <c r="AA1184" s="342">
        <f t="shared" si="137"/>
        <v>0</v>
      </c>
      <c r="AB1184" s="342">
        <f t="shared" si="137"/>
        <v>0</v>
      </c>
      <c r="AC1184" s="109">
        <f t="shared" si="135"/>
        <v>0</v>
      </c>
      <c r="AD1184" s="109">
        <f>IF(C1184=A_Stammdaten!$B$12,E_SAV!$S1184-E_SAV!$AE1184,HLOOKUP(A_Stammdaten!$B$12-1,$AF$4:$AL$4004,ROW(C1184)-3,FALSE)-$AE1184)</f>
        <v>0</v>
      </c>
      <c r="AE1184" s="109">
        <f>HLOOKUP(A_Stammdaten!$B$12,$AF$4:$AL$4004,ROW(C1184)-3,FALSE)</f>
        <v>0</v>
      </c>
      <c r="AF1184" s="109">
        <f t="shared" si="133"/>
        <v>0</v>
      </c>
      <c r="AG1184" s="109">
        <f t="shared" si="138"/>
        <v>0</v>
      </c>
      <c r="AH1184" s="109">
        <f t="shared" si="138"/>
        <v>0</v>
      </c>
      <c r="AI1184" s="109">
        <f t="shared" si="138"/>
        <v>0</v>
      </c>
      <c r="AJ1184" s="109">
        <f t="shared" si="138"/>
        <v>0</v>
      </c>
      <c r="AK1184" s="109">
        <f t="shared" si="138"/>
        <v>0</v>
      </c>
      <c r="AL1184" s="109">
        <f t="shared" si="138"/>
        <v>0</v>
      </c>
    </row>
    <row r="1185" spans="1:38" x14ac:dyDescent="0.3">
      <c r="A1185" s="421"/>
      <c r="B1185" s="421"/>
      <c r="C1185" s="422"/>
      <c r="D1185" s="423"/>
      <c r="E1185" s="421"/>
      <c r="F1185" s="421"/>
      <c r="G1185" s="421"/>
      <c r="H1185" s="421"/>
      <c r="I1185" s="421"/>
      <c r="J1185" s="421"/>
      <c r="K1185" s="421"/>
      <c r="L1185" s="421"/>
      <c r="M1185" s="423"/>
      <c r="N1185" s="340">
        <f>IF(C1185&gt;A_Stammdaten!$B$12,0,SUM(E1185,F1185,H1185,J1185:K1185)-SUM(G1185,I1185,L1185:M1185))</f>
        <v>0</v>
      </c>
      <c r="O1185" s="421"/>
      <c r="P1185" s="421"/>
      <c r="Q1185" s="421"/>
      <c r="R1185" s="421"/>
      <c r="S1185" s="108">
        <f t="shared" si="134"/>
        <v>0</v>
      </c>
      <c r="T1185" s="341">
        <f>IF(ISBLANK($B1185),0,VLOOKUP($B1185,Listen!$A$2:$C$45,2,FALSE))</f>
        <v>0</v>
      </c>
      <c r="U1185" s="341">
        <f>IF(ISBLANK($B1185),0,VLOOKUP($B1185,Listen!$A$2:$C$45,3,FALSE))</f>
        <v>0</v>
      </c>
      <c r="V1185" s="342">
        <f t="shared" si="136"/>
        <v>0</v>
      </c>
      <c r="W1185" s="342">
        <f t="shared" si="137"/>
        <v>0</v>
      </c>
      <c r="X1185" s="342">
        <f t="shared" si="137"/>
        <v>0</v>
      </c>
      <c r="Y1185" s="342">
        <f t="shared" si="137"/>
        <v>0</v>
      </c>
      <c r="Z1185" s="342">
        <f t="shared" si="137"/>
        <v>0</v>
      </c>
      <c r="AA1185" s="342">
        <f t="shared" si="137"/>
        <v>0</v>
      </c>
      <c r="AB1185" s="342">
        <f t="shared" si="137"/>
        <v>0</v>
      </c>
      <c r="AC1185" s="109">
        <f t="shared" si="135"/>
        <v>0</v>
      </c>
      <c r="AD1185" s="109">
        <f>IF(C1185=A_Stammdaten!$B$12,E_SAV!$S1185-E_SAV!$AE1185,HLOOKUP(A_Stammdaten!$B$12-1,$AF$4:$AL$4004,ROW(C1185)-3,FALSE)-$AE1185)</f>
        <v>0</v>
      </c>
      <c r="AE1185" s="109">
        <f>HLOOKUP(A_Stammdaten!$B$12,$AF$4:$AL$4004,ROW(C1185)-3,FALSE)</f>
        <v>0</v>
      </c>
      <c r="AF1185" s="109">
        <f t="shared" si="133"/>
        <v>0</v>
      </c>
      <c r="AG1185" s="109">
        <f t="shared" si="138"/>
        <v>0</v>
      </c>
      <c r="AH1185" s="109">
        <f t="shared" si="138"/>
        <v>0</v>
      </c>
      <c r="AI1185" s="109">
        <f t="shared" si="138"/>
        <v>0</v>
      </c>
      <c r="AJ1185" s="109">
        <f t="shared" si="138"/>
        <v>0</v>
      </c>
      <c r="AK1185" s="109">
        <f t="shared" si="138"/>
        <v>0</v>
      </c>
      <c r="AL1185" s="109">
        <f t="shared" si="138"/>
        <v>0</v>
      </c>
    </row>
    <row r="1186" spans="1:38" x14ac:dyDescent="0.3">
      <c r="A1186" s="421"/>
      <c r="B1186" s="421"/>
      <c r="C1186" s="422"/>
      <c r="D1186" s="423"/>
      <c r="E1186" s="421"/>
      <c r="F1186" s="421"/>
      <c r="G1186" s="421"/>
      <c r="H1186" s="421"/>
      <c r="I1186" s="421"/>
      <c r="J1186" s="421"/>
      <c r="K1186" s="421"/>
      <c r="L1186" s="421"/>
      <c r="M1186" s="423"/>
      <c r="N1186" s="340">
        <f>IF(C1186&gt;A_Stammdaten!$B$12,0,SUM(E1186,F1186,H1186,J1186:K1186)-SUM(G1186,I1186,L1186:M1186))</f>
        <v>0</v>
      </c>
      <c r="O1186" s="421"/>
      <c r="P1186" s="421"/>
      <c r="Q1186" s="421"/>
      <c r="R1186" s="421"/>
      <c r="S1186" s="108">
        <f t="shared" si="134"/>
        <v>0</v>
      </c>
      <c r="T1186" s="341">
        <f>IF(ISBLANK($B1186),0,VLOOKUP($B1186,Listen!$A$2:$C$45,2,FALSE))</f>
        <v>0</v>
      </c>
      <c r="U1186" s="341">
        <f>IF(ISBLANK($B1186),0,VLOOKUP($B1186,Listen!$A$2:$C$45,3,FALSE))</f>
        <v>0</v>
      </c>
      <c r="V1186" s="342">
        <f t="shared" si="136"/>
        <v>0</v>
      </c>
      <c r="W1186" s="342">
        <f t="shared" si="137"/>
        <v>0</v>
      </c>
      <c r="X1186" s="342">
        <f t="shared" si="137"/>
        <v>0</v>
      </c>
      <c r="Y1186" s="342">
        <f t="shared" si="137"/>
        <v>0</v>
      </c>
      <c r="Z1186" s="342">
        <f t="shared" si="137"/>
        <v>0</v>
      </c>
      <c r="AA1186" s="342">
        <f t="shared" si="137"/>
        <v>0</v>
      </c>
      <c r="AB1186" s="342">
        <f t="shared" si="137"/>
        <v>0</v>
      </c>
      <c r="AC1186" s="109">
        <f t="shared" si="135"/>
        <v>0</v>
      </c>
      <c r="AD1186" s="109">
        <f>IF(C1186=A_Stammdaten!$B$12,E_SAV!$S1186-E_SAV!$AE1186,HLOOKUP(A_Stammdaten!$B$12-1,$AF$4:$AL$4004,ROW(C1186)-3,FALSE)-$AE1186)</f>
        <v>0</v>
      </c>
      <c r="AE1186" s="109">
        <f>HLOOKUP(A_Stammdaten!$B$12,$AF$4:$AL$4004,ROW(C1186)-3,FALSE)</f>
        <v>0</v>
      </c>
      <c r="AF1186" s="109">
        <f t="shared" si="133"/>
        <v>0</v>
      </c>
      <c r="AG1186" s="109">
        <f t="shared" si="138"/>
        <v>0</v>
      </c>
      <c r="AH1186" s="109">
        <f t="shared" si="138"/>
        <v>0</v>
      </c>
      <c r="AI1186" s="109">
        <f t="shared" si="138"/>
        <v>0</v>
      </c>
      <c r="AJ1186" s="109">
        <f t="shared" si="138"/>
        <v>0</v>
      </c>
      <c r="AK1186" s="109">
        <f t="shared" si="138"/>
        <v>0</v>
      </c>
      <c r="AL1186" s="109">
        <f t="shared" si="138"/>
        <v>0</v>
      </c>
    </row>
    <row r="1187" spans="1:38" x14ac:dyDescent="0.3">
      <c r="A1187" s="421"/>
      <c r="B1187" s="421"/>
      <c r="C1187" s="422"/>
      <c r="D1187" s="423"/>
      <c r="E1187" s="421"/>
      <c r="F1187" s="421"/>
      <c r="G1187" s="421"/>
      <c r="H1187" s="421"/>
      <c r="I1187" s="421"/>
      <c r="J1187" s="421"/>
      <c r="K1187" s="421"/>
      <c r="L1187" s="421"/>
      <c r="M1187" s="423"/>
      <c r="N1187" s="340">
        <f>IF(C1187&gt;A_Stammdaten!$B$12,0,SUM(E1187,F1187,H1187,J1187:K1187)-SUM(G1187,I1187,L1187:M1187))</f>
        <v>0</v>
      </c>
      <c r="O1187" s="421"/>
      <c r="P1187" s="421"/>
      <c r="Q1187" s="421"/>
      <c r="R1187" s="421"/>
      <c r="S1187" s="108">
        <f t="shared" si="134"/>
        <v>0</v>
      </c>
      <c r="T1187" s="341">
        <f>IF(ISBLANK($B1187),0,VLOOKUP($B1187,Listen!$A$2:$C$45,2,FALSE))</f>
        <v>0</v>
      </c>
      <c r="U1187" s="341">
        <f>IF(ISBLANK($B1187),0,VLOOKUP($B1187,Listen!$A$2:$C$45,3,FALSE))</f>
        <v>0</v>
      </c>
      <c r="V1187" s="342">
        <f t="shared" si="136"/>
        <v>0</v>
      </c>
      <c r="W1187" s="342">
        <f t="shared" si="137"/>
        <v>0</v>
      </c>
      <c r="X1187" s="342">
        <f t="shared" si="137"/>
        <v>0</v>
      </c>
      <c r="Y1187" s="342">
        <f t="shared" si="137"/>
        <v>0</v>
      </c>
      <c r="Z1187" s="342">
        <f t="shared" si="137"/>
        <v>0</v>
      </c>
      <c r="AA1187" s="342">
        <f t="shared" si="137"/>
        <v>0</v>
      </c>
      <c r="AB1187" s="342">
        <f t="shared" si="137"/>
        <v>0</v>
      </c>
      <c r="AC1187" s="109">
        <f t="shared" si="135"/>
        <v>0</v>
      </c>
      <c r="AD1187" s="109">
        <f>IF(C1187=A_Stammdaten!$B$12,E_SAV!$S1187-E_SAV!$AE1187,HLOOKUP(A_Stammdaten!$B$12-1,$AF$4:$AL$4004,ROW(C1187)-3,FALSE)-$AE1187)</f>
        <v>0</v>
      </c>
      <c r="AE1187" s="109">
        <f>HLOOKUP(A_Stammdaten!$B$12,$AF$4:$AL$4004,ROW(C1187)-3,FALSE)</f>
        <v>0</v>
      </c>
      <c r="AF1187" s="109">
        <f t="shared" si="133"/>
        <v>0</v>
      </c>
      <c r="AG1187" s="109">
        <f t="shared" si="138"/>
        <v>0</v>
      </c>
      <c r="AH1187" s="109">
        <f t="shared" si="138"/>
        <v>0</v>
      </c>
      <c r="AI1187" s="109">
        <f t="shared" si="138"/>
        <v>0</v>
      </c>
      <c r="AJ1187" s="109">
        <f t="shared" si="138"/>
        <v>0</v>
      </c>
      <c r="AK1187" s="109">
        <f t="shared" si="138"/>
        <v>0</v>
      </c>
      <c r="AL1187" s="109">
        <f t="shared" si="138"/>
        <v>0</v>
      </c>
    </row>
    <row r="1188" spans="1:38" x14ac:dyDescent="0.3">
      <c r="A1188" s="421"/>
      <c r="B1188" s="421"/>
      <c r="C1188" s="422"/>
      <c r="D1188" s="423"/>
      <c r="E1188" s="421"/>
      <c r="F1188" s="421"/>
      <c r="G1188" s="421"/>
      <c r="H1188" s="421"/>
      <c r="I1188" s="421"/>
      <c r="J1188" s="421"/>
      <c r="K1188" s="421"/>
      <c r="L1188" s="421"/>
      <c r="M1188" s="423"/>
      <c r="N1188" s="340">
        <f>IF(C1188&gt;A_Stammdaten!$B$12,0,SUM(E1188,F1188,H1188,J1188:K1188)-SUM(G1188,I1188,L1188:M1188))</f>
        <v>0</v>
      </c>
      <c r="O1188" s="421"/>
      <c r="P1188" s="421"/>
      <c r="Q1188" s="421"/>
      <c r="R1188" s="421"/>
      <c r="S1188" s="108">
        <f t="shared" si="134"/>
        <v>0</v>
      </c>
      <c r="T1188" s="341">
        <f>IF(ISBLANK($B1188),0,VLOOKUP($B1188,Listen!$A$2:$C$45,2,FALSE))</f>
        <v>0</v>
      </c>
      <c r="U1188" s="341">
        <f>IF(ISBLANK($B1188),0,VLOOKUP($B1188,Listen!$A$2:$C$45,3,FALSE))</f>
        <v>0</v>
      </c>
      <c r="V1188" s="342">
        <f t="shared" si="136"/>
        <v>0</v>
      </c>
      <c r="W1188" s="342">
        <f t="shared" si="137"/>
        <v>0</v>
      </c>
      <c r="X1188" s="342">
        <f t="shared" si="137"/>
        <v>0</v>
      </c>
      <c r="Y1188" s="342">
        <f t="shared" si="137"/>
        <v>0</v>
      </c>
      <c r="Z1188" s="342">
        <f t="shared" si="137"/>
        <v>0</v>
      </c>
      <c r="AA1188" s="342">
        <f t="shared" si="137"/>
        <v>0</v>
      </c>
      <c r="AB1188" s="342">
        <f t="shared" si="137"/>
        <v>0</v>
      </c>
      <c r="AC1188" s="109">
        <f t="shared" si="135"/>
        <v>0</v>
      </c>
      <c r="AD1188" s="109">
        <f>IF(C1188=A_Stammdaten!$B$12,E_SAV!$S1188-E_SAV!$AE1188,HLOOKUP(A_Stammdaten!$B$12-1,$AF$4:$AL$4004,ROW(C1188)-3,FALSE)-$AE1188)</f>
        <v>0</v>
      </c>
      <c r="AE1188" s="109">
        <f>HLOOKUP(A_Stammdaten!$B$12,$AF$4:$AL$4004,ROW(C1188)-3,FALSE)</f>
        <v>0</v>
      </c>
      <c r="AF1188" s="109">
        <f t="shared" si="133"/>
        <v>0</v>
      </c>
      <c r="AG1188" s="109">
        <f t="shared" si="138"/>
        <v>0</v>
      </c>
      <c r="AH1188" s="109">
        <f t="shared" si="138"/>
        <v>0</v>
      </c>
      <c r="AI1188" s="109">
        <f t="shared" si="138"/>
        <v>0</v>
      </c>
      <c r="AJ1188" s="109">
        <f t="shared" si="138"/>
        <v>0</v>
      </c>
      <c r="AK1188" s="109">
        <f t="shared" si="138"/>
        <v>0</v>
      </c>
      <c r="AL1188" s="109">
        <f t="shared" si="138"/>
        <v>0</v>
      </c>
    </row>
    <row r="1189" spans="1:38" x14ac:dyDescent="0.3">
      <c r="A1189" s="421"/>
      <c r="B1189" s="421"/>
      <c r="C1189" s="422"/>
      <c r="D1189" s="423"/>
      <c r="E1189" s="421"/>
      <c r="F1189" s="421"/>
      <c r="G1189" s="421"/>
      <c r="H1189" s="421"/>
      <c r="I1189" s="421"/>
      <c r="J1189" s="421"/>
      <c r="K1189" s="421"/>
      <c r="L1189" s="421"/>
      <c r="M1189" s="423"/>
      <c r="N1189" s="340">
        <f>IF(C1189&gt;A_Stammdaten!$B$12,0,SUM(E1189,F1189,H1189,J1189:K1189)-SUM(G1189,I1189,L1189:M1189))</f>
        <v>0</v>
      </c>
      <c r="O1189" s="421"/>
      <c r="P1189" s="421"/>
      <c r="Q1189" s="421"/>
      <c r="R1189" s="421"/>
      <c r="S1189" s="108">
        <f t="shared" si="134"/>
        <v>0</v>
      </c>
      <c r="T1189" s="341">
        <f>IF(ISBLANK($B1189),0,VLOOKUP($B1189,Listen!$A$2:$C$45,2,FALSE))</f>
        <v>0</v>
      </c>
      <c r="U1189" s="341">
        <f>IF(ISBLANK($B1189),0,VLOOKUP($B1189,Listen!$A$2:$C$45,3,FALSE))</f>
        <v>0</v>
      </c>
      <c r="V1189" s="342">
        <f t="shared" si="136"/>
        <v>0</v>
      </c>
      <c r="W1189" s="342">
        <f t="shared" si="137"/>
        <v>0</v>
      </c>
      <c r="X1189" s="342">
        <f t="shared" si="137"/>
        <v>0</v>
      </c>
      <c r="Y1189" s="342">
        <f t="shared" si="137"/>
        <v>0</v>
      </c>
      <c r="Z1189" s="342">
        <f t="shared" si="137"/>
        <v>0</v>
      </c>
      <c r="AA1189" s="342">
        <f t="shared" si="137"/>
        <v>0</v>
      </c>
      <c r="AB1189" s="342">
        <f t="shared" si="137"/>
        <v>0</v>
      </c>
      <c r="AC1189" s="109">
        <f t="shared" si="135"/>
        <v>0</v>
      </c>
      <c r="AD1189" s="109">
        <f>IF(C1189=A_Stammdaten!$B$12,E_SAV!$S1189-E_SAV!$AE1189,HLOOKUP(A_Stammdaten!$B$12-1,$AF$4:$AL$4004,ROW(C1189)-3,FALSE)-$AE1189)</f>
        <v>0</v>
      </c>
      <c r="AE1189" s="109">
        <f>HLOOKUP(A_Stammdaten!$B$12,$AF$4:$AL$4004,ROW(C1189)-3,FALSE)</f>
        <v>0</v>
      </c>
      <c r="AF1189" s="109">
        <f t="shared" si="133"/>
        <v>0</v>
      </c>
      <c r="AG1189" s="109">
        <f t="shared" si="138"/>
        <v>0</v>
      </c>
      <c r="AH1189" s="109">
        <f t="shared" si="138"/>
        <v>0</v>
      </c>
      <c r="AI1189" s="109">
        <f t="shared" si="138"/>
        <v>0</v>
      </c>
      <c r="AJ1189" s="109">
        <f t="shared" si="138"/>
        <v>0</v>
      </c>
      <c r="AK1189" s="109">
        <f t="shared" si="138"/>
        <v>0</v>
      </c>
      <c r="AL1189" s="109">
        <f t="shared" si="138"/>
        <v>0</v>
      </c>
    </row>
    <row r="1190" spans="1:38" x14ac:dyDescent="0.3">
      <c r="A1190" s="421"/>
      <c r="B1190" s="421"/>
      <c r="C1190" s="422"/>
      <c r="D1190" s="423"/>
      <c r="E1190" s="421"/>
      <c r="F1190" s="421"/>
      <c r="G1190" s="421"/>
      <c r="H1190" s="421"/>
      <c r="I1190" s="421"/>
      <c r="J1190" s="421"/>
      <c r="K1190" s="421"/>
      <c r="L1190" s="421"/>
      <c r="M1190" s="423"/>
      <c r="N1190" s="340">
        <f>IF(C1190&gt;A_Stammdaten!$B$12,0,SUM(E1190,F1190,H1190,J1190:K1190)-SUM(G1190,I1190,L1190:M1190))</f>
        <v>0</v>
      </c>
      <c r="O1190" s="421"/>
      <c r="P1190" s="421"/>
      <c r="Q1190" s="421"/>
      <c r="R1190" s="421"/>
      <c r="S1190" s="108">
        <f t="shared" si="134"/>
        <v>0</v>
      </c>
      <c r="T1190" s="341">
        <f>IF(ISBLANK($B1190),0,VLOOKUP($B1190,Listen!$A$2:$C$45,2,FALSE))</f>
        <v>0</v>
      </c>
      <c r="U1190" s="341">
        <f>IF(ISBLANK($B1190),0,VLOOKUP($B1190,Listen!$A$2:$C$45,3,FALSE))</f>
        <v>0</v>
      </c>
      <c r="V1190" s="342">
        <f t="shared" si="136"/>
        <v>0</v>
      </c>
      <c r="W1190" s="342">
        <f t="shared" si="137"/>
        <v>0</v>
      </c>
      <c r="X1190" s="342">
        <f t="shared" si="137"/>
        <v>0</v>
      </c>
      <c r="Y1190" s="342">
        <f t="shared" si="137"/>
        <v>0</v>
      </c>
      <c r="Z1190" s="342">
        <f t="shared" si="137"/>
        <v>0</v>
      </c>
      <c r="AA1190" s="342">
        <f t="shared" si="137"/>
        <v>0</v>
      </c>
      <c r="AB1190" s="342">
        <f t="shared" si="137"/>
        <v>0</v>
      </c>
      <c r="AC1190" s="109">
        <f t="shared" si="135"/>
        <v>0</v>
      </c>
      <c r="AD1190" s="109">
        <f>IF(C1190=A_Stammdaten!$B$12,E_SAV!$S1190-E_SAV!$AE1190,HLOOKUP(A_Stammdaten!$B$12-1,$AF$4:$AL$4004,ROW(C1190)-3,FALSE)-$AE1190)</f>
        <v>0</v>
      </c>
      <c r="AE1190" s="109">
        <f>HLOOKUP(A_Stammdaten!$B$12,$AF$4:$AL$4004,ROW(C1190)-3,FALSE)</f>
        <v>0</v>
      </c>
      <c r="AF1190" s="109">
        <f t="shared" si="133"/>
        <v>0</v>
      </c>
      <c r="AG1190" s="109">
        <f t="shared" si="138"/>
        <v>0</v>
      </c>
      <c r="AH1190" s="109">
        <f t="shared" si="138"/>
        <v>0</v>
      </c>
      <c r="AI1190" s="109">
        <f t="shared" si="138"/>
        <v>0</v>
      </c>
      <c r="AJ1190" s="109">
        <f t="shared" si="138"/>
        <v>0</v>
      </c>
      <c r="AK1190" s="109">
        <f t="shared" si="138"/>
        <v>0</v>
      </c>
      <c r="AL1190" s="109">
        <f t="shared" si="138"/>
        <v>0</v>
      </c>
    </row>
    <row r="1191" spans="1:38" x14ac:dyDescent="0.3">
      <c r="A1191" s="421"/>
      <c r="B1191" s="421"/>
      <c r="C1191" s="422"/>
      <c r="D1191" s="423"/>
      <c r="E1191" s="421"/>
      <c r="F1191" s="421"/>
      <c r="G1191" s="421"/>
      <c r="H1191" s="421"/>
      <c r="I1191" s="421"/>
      <c r="J1191" s="421"/>
      <c r="K1191" s="421"/>
      <c r="L1191" s="421"/>
      <c r="M1191" s="423"/>
      <c r="N1191" s="340">
        <f>IF(C1191&gt;A_Stammdaten!$B$12,0,SUM(E1191,F1191,H1191,J1191:K1191)-SUM(G1191,I1191,L1191:M1191))</f>
        <v>0</v>
      </c>
      <c r="O1191" s="421"/>
      <c r="P1191" s="421"/>
      <c r="Q1191" s="421"/>
      <c r="R1191" s="421"/>
      <c r="S1191" s="108">
        <f t="shared" si="134"/>
        <v>0</v>
      </c>
      <c r="T1191" s="341">
        <f>IF(ISBLANK($B1191),0,VLOOKUP($B1191,Listen!$A$2:$C$45,2,FALSE))</f>
        <v>0</v>
      </c>
      <c r="U1191" s="341">
        <f>IF(ISBLANK($B1191),0,VLOOKUP($B1191,Listen!$A$2:$C$45,3,FALSE))</f>
        <v>0</v>
      </c>
      <c r="V1191" s="342">
        <f t="shared" si="136"/>
        <v>0</v>
      </c>
      <c r="W1191" s="342">
        <f t="shared" si="137"/>
        <v>0</v>
      </c>
      <c r="X1191" s="342">
        <f t="shared" si="137"/>
        <v>0</v>
      </c>
      <c r="Y1191" s="342">
        <f t="shared" si="137"/>
        <v>0</v>
      </c>
      <c r="Z1191" s="342">
        <f t="shared" si="137"/>
        <v>0</v>
      </c>
      <c r="AA1191" s="342">
        <f t="shared" si="137"/>
        <v>0</v>
      </c>
      <c r="AB1191" s="342">
        <f t="shared" si="137"/>
        <v>0</v>
      </c>
      <c r="AC1191" s="109">
        <f t="shared" si="135"/>
        <v>0</v>
      </c>
      <c r="AD1191" s="109">
        <f>IF(C1191=A_Stammdaten!$B$12,E_SAV!$S1191-E_SAV!$AE1191,HLOOKUP(A_Stammdaten!$B$12-1,$AF$4:$AL$4004,ROW(C1191)-3,FALSE)-$AE1191)</f>
        <v>0</v>
      </c>
      <c r="AE1191" s="109">
        <f>HLOOKUP(A_Stammdaten!$B$12,$AF$4:$AL$4004,ROW(C1191)-3,FALSE)</f>
        <v>0</v>
      </c>
      <c r="AF1191" s="109">
        <f t="shared" si="133"/>
        <v>0</v>
      </c>
      <c r="AG1191" s="109">
        <f t="shared" si="138"/>
        <v>0</v>
      </c>
      <c r="AH1191" s="109">
        <f t="shared" si="138"/>
        <v>0</v>
      </c>
      <c r="AI1191" s="109">
        <f t="shared" si="138"/>
        <v>0</v>
      </c>
      <c r="AJ1191" s="109">
        <f t="shared" si="138"/>
        <v>0</v>
      </c>
      <c r="AK1191" s="109">
        <f t="shared" si="138"/>
        <v>0</v>
      </c>
      <c r="AL1191" s="109">
        <f t="shared" si="138"/>
        <v>0</v>
      </c>
    </row>
    <row r="1192" spans="1:38" x14ac:dyDescent="0.3">
      <c r="A1192" s="421"/>
      <c r="B1192" s="421"/>
      <c r="C1192" s="422"/>
      <c r="D1192" s="423"/>
      <c r="E1192" s="421"/>
      <c r="F1192" s="421"/>
      <c r="G1192" s="421"/>
      <c r="H1192" s="421"/>
      <c r="I1192" s="421"/>
      <c r="J1192" s="421"/>
      <c r="K1192" s="421"/>
      <c r="L1192" s="421"/>
      <c r="M1192" s="423"/>
      <c r="N1192" s="340">
        <f>IF(C1192&gt;A_Stammdaten!$B$12,0,SUM(E1192,F1192,H1192,J1192:K1192)-SUM(G1192,I1192,L1192:M1192))</f>
        <v>0</v>
      </c>
      <c r="O1192" s="421"/>
      <c r="P1192" s="421"/>
      <c r="Q1192" s="421"/>
      <c r="R1192" s="421"/>
      <c r="S1192" s="108">
        <f t="shared" si="134"/>
        <v>0</v>
      </c>
      <c r="T1192" s="341">
        <f>IF(ISBLANK($B1192),0,VLOOKUP($B1192,Listen!$A$2:$C$45,2,FALSE))</f>
        <v>0</v>
      </c>
      <c r="U1192" s="341">
        <f>IF(ISBLANK($B1192),0,VLOOKUP($B1192,Listen!$A$2:$C$45,3,FALSE))</f>
        <v>0</v>
      </c>
      <c r="V1192" s="342">
        <f t="shared" si="136"/>
        <v>0</v>
      </c>
      <c r="W1192" s="342">
        <f t="shared" si="137"/>
        <v>0</v>
      </c>
      <c r="X1192" s="342">
        <f t="shared" si="137"/>
        <v>0</v>
      </c>
      <c r="Y1192" s="342">
        <f t="shared" si="137"/>
        <v>0</v>
      </c>
      <c r="Z1192" s="342">
        <f t="shared" si="137"/>
        <v>0</v>
      </c>
      <c r="AA1192" s="342">
        <f t="shared" si="137"/>
        <v>0</v>
      </c>
      <c r="AB1192" s="342">
        <f t="shared" si="137"/>
        <v>0</v>
      </c>
      <c r="AC1192" s="109">
        <f t="shared" si="135"/>
        <v>0</v>
      </c>
      <c r="AD1192" s="109">
        <f>IF(C1192=A_Stammdaten!$B$12,E_SAV!$S1192-E_SAV!$AE1192,HLOOKUP(A_Stammdaten!$B$12-1,$AF$4:$AL$4004,ROW(C1192)-3,FALSE)-$AE1192)</f>
        <v>0</v>
      </c>
      <c r="AE1192" s="109">
        <f>HLOOKUP(A_Stammdaten!$B$12,$AF$4:$AL$4004,ROW(C1192)-3,FALSE)</f>
        <v>0</v>
      </c>
      <c r="AF1192" s="109">
        <f t="shared" si="133"/>
        <v>0</v>
      </c>
      <c r="AG1192" s="109">
        <f t="shared" si="138"/>
        <v>0</v>
      </c>
      <c r="AH1192" s="109">
        <f t="shared" si="138"/>
        <v>0</v>
      </c>
      <c r="AI1192" s="109">
        <f t="shared" si="138"/>
        <v>0</v>
      </c>
      <c r="AJ1192" s="109">
        <f t="shared" si="138"/>
        <v>0</v>
      </c>
      <c r="AK1192" s="109">
        <f t="shared" si="138"/>
        <v>0</v>
      </c>
      <c r="AL1192" s="109">
        <f t="shared" si="138"/>
        <v>0</v>
      </c>
    </row>
    <row r="1193" spans="1:38" x14ac:dyDescent="0.3">
      <c r="A1193" s="421"/>
      <c r="B1193" s="421"/>
      <c r="C1193" s="422"/>
      <c r="D1193" s="423"/>
      <c r="E1193" s="421"/>
      <c r="F1193" s="421"/>
      <c r="G1193" s="421"/>
      <c r="H1193" s="421"/>
      <c r="I1193" s="421"/>
      <c r="J1193" s="421"/>
      <c r="K1193" s="421"/>
      <c r="L1193" s="421"/>
      <c r="M1193" s="423"/>
      <c r="N1193" s="340">
        <f>IF(C1193&gt;A_Stammdaten!$B$12,0,SUM(E1193,F1193,H1193,J1193:K1193)-SUM(G1193,I1193,L1193:M1193))</f>
        <v>0</v>
      </c>
      <c r="O1193" s="421"/>
      <c r="P1193" s="421"/>
      <c r="Q1193" s="421"/>
      <c r="R1193" s="421"/>
      <c r="S1193" s="108">
        <f t="shared" si="134"/>
        <v>0</v>
      </c>
      <c r="T1193" s="341">
        <f>IF(ISBLANK($B1193),0,VLOOKUP($B1193,Listen!$A$2:$C$45,2,FALSE))</f>
        <v>0</v>
      </c>
      <c r="U1193" s="341">
        <f>IF(ISBLANK($B1193),0,VLOOKUP($B1193,Listen!$A$2:$C$45,3,FALSE))</f>
        <v>0</v>
      </c>
      <c r="V1193" s="342">
        <f t="shared" si="136"/>
        <v>0</v>
      </c>
      <c r="W1193" s="342">
        <f t="shared" si="137"/>
        <v>0</v>
      </c>
      <c r="X1193" s="342">
        <f t="shared" si="137"/>
        <v>0</v>
      </c>
      <c r="Y1193" s="342">
        <f t="shared" si="137"/>
        <v>0</v>
      </c>
      <c r="Z1193" s="342">
        <f t="shared" si="137"/>
        <v>0</v>
      </c>
      <c r="AA1193" s="342">
        <f t="shared" si="137"/>
        <v>0</v>
      </c>
      <c r="AB1193" s="342">
        <f t="shared" si="137"/>
        <v>0</v>
      </c>
      <c r="AC1193" s="109">
        <f t="shared" si="135"/>
        <v>0</v>
      </c>
      <c r="AD1193" s="109">
        <f>IF(C1193=A_Stammdaten!$B$12,E_SAV!$S1193-E_SAV!$AE1193,HLOOKUP(A_Stammdaten!$B$12-1,$AF$4:$AL$4004,ROW(C1193)-3,FALSE)-$AE1193)</f>
        <v>0</v>
      </c>
      <c r="AE1193" s="109">
        <f>HLOOKUP(A_Stammdaten!$B$12,$AF$4:$AL$4004,ROW(C1193)-3,FALSE)</f>
        <v>0</v>
      </c>
      <c r="AF1193" s="109">
        <f t="shared" si="133"/>
        <v>0</v>
      </c>
      <c r="AG1193" s="109">
        <f t="shared" si="138"/>
        <v>0</v>
      </c>
      <c r="AH1193" s="109">
        <f t="shared" si="138"/>
        <v>0</v>
      </c>
      <c r="AI1193" s="109">
        <f t="shared" si="138"/>
        <v>0</v>
      </c>
      <c r="AJ1193" s="109">
        <f t="shared" si="138"/>
        <v>0</v>
      </c>
      <c r="AK1193" s="109">
        <f t="shared" si="138"/>
        <v>0</v>
      </c>
      <c r="AL1193" s="109">
        <f t="shared" si="138"/>
        <v>0</v>
      </c>
    </row>
    <row r="1194" spans="1:38" x14ac:dyDescent="0.3">
      <c r="A1194" s="421"/>
      <c r="B1194" s="421"/>
      <c r="C1194" s="422"/>
      <c r="D1194" s="423"/>
      <c r="E1194" s="421"/>
      <c r="F1194" s="421"/>
      <c r="G1194" s="421"/>
      <c r="H1194" s="421"/>
      <c r="I1194" s="421"/>
      <c r="J1194" s="421"/>
      <c r="K1194" s="421"/>
      <c r="L1194" s="421"/>
      <c r="M1194" s="423"/>
      <c r="N1194" s="340">
        <f>IF(C1194&gt;A_Stammdaten!$B$12,0,SUM(E1194,F1194,H1194,J1194:K1194)-SUM(G1194,I1194,L1194:M1194))</f>
        <v>0</v>
      </c>
      <c r="O1194" s="421"/>
      <c r="P1194" s="421"/>
      <c r="Q1194" s="421"/>
      <c r="R1194" s="421"/>
      <c r="S1194" s="108">
        <f t="shared" si="134"/>
        <v>0</v>
      </c>
      <c r="T1194" s="341">
        <f>IF(ISBLANK($B1194),0,VLOOKUP($B1194,Listen!$A$2:$C$45,2,FALSE))</f>
        <v>0</v>
      </c>
      <c r="U1194" s="341">
        <f>IF(ISBLANK($B1194),0,VLOOKUP($B1194,Listen!$A$2:$C$45,3,FALSE))</f>
        <v>0</v>
      </c>
      <c r="V1194" s="342">
        <f t="shared" si="136"/>
        <v>0</v>
      </c>
      <c r="W1194" s="342">
        <f t="shared" si="137"/>
        <v>0</v>
      </c>
      <c r="X1194" s="342">
        <f t="shared" si="137"/>
        <v>0</v>
      </c>
      <c r="Y1194" s="342">
        <f t="shared" si="137"/>
        <v>0</v>
      </c>
      <c r="Z1194" s="342">
        <f t="shared" si="137"/>
        <v>0</v>
      </c>
      <c r="AA1194" s="342">
        <f t="shared" si="137"/>
        <v>0</v>
      </c>
      <c r="AB1194" s="342">
        <f t="shared" si="137"/>
        <v>0</v>
      </c>
      <c r="AC1194" s="109">
        <f t="shared" si="135"/>
        <v>0</v>
      </c>
      <c r="AD1194" s="109">
        <f>IF(C1194=A_Stammdaten!$B$12,E_SAV!$S1194-E_SAV!$AE1194,HLOOKUP(A_Stammdaten!$B$12-1,$AF$4:$AL$4004,ROW(C1194)-3,FALSE)-$AE1194)</f>
        <v>0</v>
      </c>
      <c r="AE1194" s="109">
        <f>HLOOKUP(A_Stammdaten!$B$12,$AF$4:$AL$4004,ROW(C1194)-3,FALSE)</f>
        <v>0</v>
      </c>
      <c r="AF1194" s="109">
        <f t="shared" si="133"/>
        <v>0</v>
      </c>
      <c r="AG1194" s="109">
        <f t="shared" si="138"/>
        <v>0</v>
      </c>
      <c r="AH1194" s="109">
        <f t="shared" si="138"/>
        <v>0</v>
      </c>
      <c r="AI1194" s="109">
        <f t="shared" si="138"/>
        <v>0</v>
      </c>
      <c r="AJ1194" s="109">
        <f t="shared" si="138"/>
        <v>0</v>
      </c>
      <c r="AK1194" s="109">
        <f t="shared" si="138"/>
        <v>0</v>
      </c>
      <c r="AL1194" s="109">
        <f t="shared" si="138"/>
        <v>0</v>
      </c>
    </row>
    <row r="1195" spans="1:38" x14ac:dyDescent="0.3">
      <c r="A1195" s="421"/>
      <c r="B1195" s="421"/>
      <c r="C1195" s="422"/>
      <c r="D1195" s="423"/>
      <c r="E1195" s="421"/>
      <c r="F1195" s="421"/>
      <c r="G1195" s="421"/>
      <c r="H1195" s="421"/>
      <c r="I1195" s="421"/>
      <c r="J1195" s="421"/>
      <c r="K1195" s="421"/>
      <c r="L1195" s="421"/>
      <c r="M1195" s="423"/>
      <c r="N1195" s="340">
        <f>IF(C1195&gt;A_Stammdaten!$B$12,0,SUM(E1195,F1195,H1195,J1195:K1195)-SUM(G1195,I1195,L1195:M1195))</f>
        <v>0</v>
      </c>
      <c r="O1195" s="421"/>
      <c r="P1195" s="421"/>
      <c r="Q1195" s="421"/>
      <c r="R1195" s="421"/>
      <c r="S1195" s="108">
        <f t="shared" si="134"/>
        <v>0</v>
      </c>
      <c r="T1195" s="341">
        <f>IF(ISBLANK($B1195),0,VLOOKUP($B1195,Listen!$A$2:$C$45,2,FALSE))</f>
        <v>0</v>
      </c>
      <c r="U1195" s="341">
        <f>IF(ISBLANK($B1195),0,VLOOKUP($B1195,Listen!$A$2:$C$45,3,FALSE))</f>
        <v>0</v>
      </c>
      <c r="V1195" s="342">
        <f t="shared" si="136"/>
        <v>0</v>
      </c>
      <c r="W1195" s="342">
        <f t="shared" si="137"/>
        <v>0</v>
      </c>
      <c r="X1195" s="342">
        <f t="shared" si="137"/>
        <v>0</v>
      </c>
      <c r="Y1195" s="342">
        <f t="shared" si="137"/>
        <v>0</v>
      </c>
      <c r="Z1195" s="342">
        <f t="shared" si="137"/>
        <v>0</v>
      </c>
      <c r="AA1195" s="342">
        <f t="shared" si="137"/>
        <v>0</v>
      </c>
      <c r="AB1195" s="342">
        <f t="shared" si="137"/>
        <v>0</v>
      </c>
      <c r="AC1195" s="109">
        <f t="shared" si="135"/>
        <v>0</v>
      </c>
      <c r="AD1195" s="109">
        <f>IF(C1195=A_Stammdaten!$B$12,E_SAV!$S1195-E_SAV!$AE1195,HLOOKUP(A_Stammdaten!$B$12-1,$AF$4:$AL$4004,ROW(C1195)-3,FALSE)-$AE1195)</f>
        <v>0</v>
      </c>
      <c r="AE1195" s="109">
        <f>HLOOKUP(A_Stammdaten!$B$12,$AF$4:$AL$4004,ROW(C1195)-3,FALSE)</f>
        <v>0</v>
      </c>
      <c r="AF1195" s="109">
        <f t="shared" si="133"/>
        <v>0</v>
      </c>
      <c r="AG1195" s="109">
        <f t="shared" si="138"/>
        <v>0</v>
      </c>
      <c r="AH1195" s="109">
        <f t="shared" si="138"/>
        <v>0</v>
      </c>
      <c r="AI1195" s="109">
        <f t="shared" si="138"/>
        <v>0</v>
      </c>
      <c r="AJ1195" s="109">
        <f t="shared" si="138"/>
        <v>0</v>
      </c>
      <c r="AK1195" s="109">
        <f t="shared" si="138"/>
        <v>0</v>
      </c>
      <c r="AL1195" s="109">
        <f t="shared" si="138"/>
        <v>0</v>
      </c>
    </row>
    <row r="1196" spans="1:38" x14ac:dyDescent="0.3">
      <c r="A1196" s="421"/>
      <c r="B1196" s="421"/>
      <c r="C1196" s="422"/>
      <c r="D1196" s="423"/>
      <c r="E1196" s="421"/>
      <c r="F1196" s="421"/>
      <c r="G1196" s="421"/>
      <c r="H1196" s="421"/>
      <c r="I1196" s="421"/>
      <c r="J1196" s="421"/>
      <c r="K1196" s="421"/>
      <c r="L1196" s="421"/>
      <c r="M1196" s="423"/>
      <c r="N1196" s="340">
        <f>IF(C1196&gt;A_Stammdaten!$B$12,0,SUM(E1196,F1196,H1196,J1196:K1196)-SUM(G1196,I1196,L1196:M1196))</f>
        <v>0</v>
      </c>
      <c r="O1196" s="421"/>
      <c r="P1196" s="421"/>
      <c r="Q1196" s="421"/>
      <c r="R1196" s="421"/>
      <c r="S1196" s="108">
        <f t="shared" si="134"/>
        <v>0</v>
      </c>
      <c r="T1196" s="341">
        <f>IF(ISBLANK($B1196),0,VLOOKUP($B1196,Listen!$A$2:$C$45,2,FALSE))</f>
        <v>0</v>
      </c>
      <c r="U1196" s="341">
        <f>IF(ISBLANK($B1196),0,VLOOKUP($B1196,Listen!$A$2:$C$45,3,FALSE))</f>
        <v>0</v>
      </c>
      <c r="V1196" s="342">
        <f t="shared" si="136"/>
        <v>0</v>
      </c>
      <c r="W1196" s="342">
        <f t="shared" si="137"/>
        <v>0</v>
      </c>
      <c r="X1196" s="342">
        <f t="shared" si="137"/>
        <v>0</v>
      </c>
      <c r="Y1196" s="342">
        <f t="shared" si="137"/>
        <v>0</v>
      </c>
      <c r="Z1196" s="342">
        <f t="shared" si="137"/>
        <v>0</v>
      </c>
      <c r="AA1196" s="342">
        <f t="shared" si="137"/>
        <v>0</v>
      </c>
      <c r="AB1196" s="342">
        <f t="shared" si="137"/>
        <v>0</v>
      </c>
      <c r="AC1196" s="109">
        <f t="shared" si="135"/>
        <v>0</v>
      </c>
      <c r="AD1196" s="109">
        <f>IF(C1196=A_Stammdaten!$B$12,E_SAV!$S1196-E_SAV!$AE1196,HLOOKUP(A_Stammdaten!$B$12-1,$AF$4:$AL$4004,ROW(C1196)-3,FALSE)-$AE1196)</f>
        <v>0</v>
      </c>
      <c r="AE1196" s="109">
        <f>HLOOKUP(A_Stammdaten!$B$12,$AF$4:$AL$4004,ROW(C1196)-3,FALSE)</f>
        <v>0</v>
      </c>
      <c r="AF1196" s="109">
        <f t="shared" si="133"/>
        <v>0</v>
      </c>
      <c r="AG1196" s="109">
        <f t="shared" si="138"/>
        <v>0</v>
      </c>
      <c r="AH1196" s="109">
        <f t="shared" si="138"/>
        <v>0</v>
      </c>
      <c r="AI1196" s="109">
        <f t="shared" si="138"/>
        <v>0</v>
      </c>
      <c r="AJ1196" s="109">
        <f t="shared" si="138"/>
        <v>0</v>
      </c>
      <c r="AK1196" s="109">
        <f t="shared" si="138"/>
        <v>0</v>
      </c>
      <c r="AL1196" s="109">
        <f t="shared" si="138"/>
        <v>0</v>
      </c>
    </row>
    <row r="1197" spans="1:38" x14ac:dyDescent="0.3">
      <c r="A1197" s="421"/>
      <c r="B1197" s="421"/>
      <c r="C1197" s="422"/>
      <c r="D1197" s="423"/>
      <c r="E1197" s="421"/>
      <c r="F1197" s="421"/>
      <c r="G1197" s="421"/>
      <c r="H1197" s="421"/>
      <c r="I1197" s="421"/>
      <c r="J1197" s="421"/>
      <c r="K1197" s="421"/>
      <c r="L1197" s="421"/>
      <c r="M1197" s="423"/>
      <c r="N1197" s="340">
        <f>IF(C1197&gt;A_Stammdaten!$B$12,0,SUM(E1197,F1197,H1197,J1197:K1197)-SUM(G1197,I1197,L1197:M1197))</f>
        <v>0</v>
      </c>
      <c r="O1197" s="421"/>
      <c r="P1197" s="421"/>
      <c r="Q1197" s="421"/>
      <c r="R1197" s="421"/>
      <c r="S1197" s="108">
        <f t="shared" si="134"/>
        <v>0</v>
      </c>
      <c r="T1197" s="341">
        <f>IF(ISBLANK($B1197),0,VLOOKUP($B1197,Listen!$A$2:$C$45,2,FALSE))</f>
        <v>0</v>
      </c>
      <c r="U1197" s="341">
        <f>IF(ISBLANK($B1197),0,VLOOKUP($B1197,Listen!$A$2:$C$45,3,FALSE))</f>
        <v>0</v>
      </c>
      <c r="V1197" s="342">
        <f t="shared" si="136"/>
        <v>0</v>
      </c>
      <c r="W1197" s="342">
        <f t="shared" si="137"/>
        <v>0</v>
      </c>
      <c r="X1197" s="342">
        <f t="shared" si="137"/>
        <v>0</v>
      </c>
      <c r="Y1197" s="342">
        <f t="shared" si="137"/>
        <v>0</v>
      </c>
      <c r="Z1197" s="342">
        <f t="shared" si="137"/>
        <v>0</v>
      </c>
      <c r="AA1197" s="342">
        <f t="shared" si="137"/>
        <v>0</v>
      </c>
      <c r="AB1197" s="342">
        <f t="shared" si="137"/>
        <v>0</v>
      </c>
      <c r="AC1197" s="109">
        <f t="shared" si="135"/>
        <v>0</v>
      </c>
      <c r="AD1197" s="109">
        <f>IF(C1197=A_Stammdaten!$B$12,E_SAV!$S1197-E_SAV!$AE1197,HLOOKUP(A_Stammdaten!$B$12-1,$AF$4:$AL$4004,ROW(C1197)-3,FALSE)-$AE1197)</f>
        <v>0</v>
      </c>
      <c r="AE1197" s="109">
        <f>HLOOKUP(A_Stammdaten!$B$12,$AF$4:$AL$4004,ROW(C1197)-3,FALSE)</f>
        <v>0</v>
      </c>
      <c r="AF1197" s="109">
        <f t="shared" si="133"/>
        <v>0</v>
      </c>
      <c r="AG1197" s="109">
        <f t="shared" si="138"/>
        <v>0</v>
      </c>
      <c r="AH1197" s="109">
        <f t="shared" si="138"/>
        <v>0</v>
      </c>
      <c r="AI1197" s="109">
        <f t="shared" si="138"/>
        <v>0</v>
      </c>
      <c r="AJ1197" s="109">
        <f t="shared" si="138"/>
        <v>0</v>
      </c>
      <c r="AK1197" s="109">
        <f t="shared" si="138"/>
        <v>0</v>
      </c>
      <c r="AL1197" s="109">
        <f t="shared" si="138"/>
        <v>0</v>
      </c>
    </row>
    <row r="1198" spans="1:38" x14ac:dyDescent="0.3">
      <c r="A1198" s="421"/>
      <c r="B1198" s="421"/>
      <c r="C1198" s="422"/>
      <c r="D1198" s="423"/>
      <c r="E1198" s="421"/>
      <c r="F1198" s="421"/>
      <c r="G1198" s="421"/>
      <c r="H1198" s="421"/>
      <c r="I1198" s="421"/>
      <c r="J1198" s="421"/>
      <c r="K1198" s="421"/>
      <c r="L1198" s="421"/>
      <c r="M1198" s="423"/>
      <c r="N1198" s="340">
        <f>IF(C1198&gt;A_Stammdaten!$B$12,0,SUM(E1198,F1198,H1198,J1198:K1198)-SUM(G1198,I1198,L1198:M1198))</f>
        <v>0</v>
      </c>
      <c r="O1198" s="421"/>
      <c r="P1198" s="421"/>
      <c r="Q1198" s="421"/>
      <c r="R1198" s="421"/>
      <c r="S1198" s="108">
        <f t="shared" si="134"/>
        <v>0</v>
      </c>
      <c r="T1198" s="341">
        <f>IF(ISBLANK($B1198),0,VLOOKUP($B1198,Listen!$A$2:$C$45,2,FALSE))</f>
        <v>0</v>
      </c>
      <c r="U1198" s="341">
        <f>IF(ISBLANK($B1198),0,VLOOKUP($B1198,Listen!$A$2:$C$45,3,FALSE))</f>
        <v>0</v>
      </c>
      <c r="V1198" s="342">
        <f t="shared" si="136"/>
        <v>0</v>
      </c>
      <c r="W1198" s="342">
        <f t="shared" si="137"/>
        <v>0</v>
      </c>
      <c r="X1198" s="342">
        <f t="shared" si="137"/>
        <v>0</v>
      </c>
      <c r="Y1198" s="342">
        <f t="shared" si="137"/>
        <v>0</v>
      </c>
      <c r="Z1198" s="342">
        <f t="shared" si="137"/>
        <v>0</v>
      </c>
      <c r="AA1198" s="342">
        <f t="shared" si="137"/>
        <v>0</v>
      </c>
      <c r="AB1198" s="342">
        <f t="shared" si="137"/>
        <v>0</v>
      </c>
      <c r="AC1198" s="109">
        <f t="shared" si="135"/>
        <v>0</v>
      </c>
      <c r="AD1198" s="109">
        <f>IF(C1198=A_Stammdaten!$B$12,E_SAV!$S1198-E_SAV!$AE1198,HLOOKUP(A_Stammdaten!$B$12-1,$AF$4:$AL$4004,ROW(C1198)-3,FALSE)-$AE1198)</f>
        <v>0</v>
      </c>
      <c r="AE1198" s="109">
        <f>HLOOKUP(A_Stammdaten!$B$12,$AF$4:$AL$4004,ROW(C1198)-3,FALSE)</f>
        <v>0</v>
      </c>
      <c r="AF1198" s="109">
        <f t="shared" si="133"/>
        <v>0</v>
      </c>
      <c r="AG1198" s="109">
        <f t="shared" si="138"/>
        <v>0</v>
      </c>
      <c r="AH1198" s="109">
        <f t="shared" si="138"/>
        <v>0</v>
      </c>
      <c r="AI1198" s="109">
        <f t="shared" si="138"/>
        <v>0</v>
      </c>
      <c r="AJ1198" s="109">
        <f t="shared" si="138"/>
        <v>0</v>
      </c>
      <c r="AK1198" s="109">
        <f t="shared" si="138"/>
        <v>0</v>
      </c>
      <c r="AL1198" s="109">
        <f t="shared" si="138"/>
        <v>0</v>
      </c>
    </row>
    <row r="1199" spans="1:38" x14ac:dyDescent="0.3">
      <c r="A1199" s="421"/>
      <c r="B1199" s="421"/>
      <c r="C1199" s="422"/>
      <c r="D1199" s="423"/>
      <c r="E1199" s="421"/>
      <c r="F1199" s="421"/>
      <c r="G1199" s="421"/>
      <c r="H1199" s="421"/>
      <c r="I1199" s="421"/>
      <c r="J1199" s="421"/>
      <c r="K1199" s="421"/>
      <c r="L1199" s="421"/>
      <c r="M1199" s="423"/>
      <c r="N1199" s="340">
        <f>IF(C1199&gt;A_Stammdaten!$B$12,0,SUM(E1199,F1199,H1199,J1199:K1199)-SUM(G1199,I1199,L1199:M1199))</f>
        <v>0</v>
      </c>
      <c r="O1199" s="421"/>
      <c r="P1199" s="421"/>
      <c r="Q1199" s="421"/>
      <c r="R1199" s="421"/>
      <c r="S1199" s="108">
        <f t="shared" si="134"/>
        <v>0</v>
      </c>
      <c r="T1199" s="341">
        <f>IF(ISBLANK($B1199),0,VLOOKUP($B1199,Listen!$A$2:$C$45,2,FALSE))</f>
        <v>0</v>
      </c>
      <c r="U1199" s="341">
        <f>IF(ISBLANK($B1199),0,VLOOKUP($B1199,Listen!$A$2:$C$45,3,FALSE))</f>
        <v>0</v>
      </c>
      <c r="V1199" s="342">
        <f t="shared" si="136"/>
        <v>0</v>
      </c>
      <c r="W1199" s="342">
        <f t="shared" si="137"/>
        <v>0</v>
      </c>
      <c r="X1199" s="342">
        <f t="shared" si="137"/>
        <v>0</v>
      </c>
      <c r="Y1199" s="342">
        <f t="shared" si="137"/>
        <v>0</v>
      </c>
      <c r="Z1199" s="342">
        <f t="shared" si="137"/>
        <v>0</v>
      </c>
      <c r="AA1199" s="342">
        <f t="shared" si="137"/>
        <v>0</v>
      </c>
      <c r="AB1199" s="342">
        <f t="shared" si="137"/>
        <v>0</v>
      </c>
      <c r="AC1199" s="109">
        <f t="shared" si="135"/>
        <v>0</v>
      </c>
      <c r="AD1199" s="109">
        <f>IF(C1199=A_Stammdaten!$B$12,E_SAV!$S1199-E_SAV!$AE1199,HLOOKUP(A_Stammdaten!$B$12-1,$AF$4:$AL$4004,ROW(C1199)-3,FALSE)-$AE1199)</f>
        <v>0</v>
      </c>
      <c r="AE1199" s="109">
        <f>HLOOKUP(A_Stammdaten!$B$12,$AF$4:$AL$4004,ROW(C1199)-3,FALSE)</f>
        <v>0</v>
      </c>
      <c r="AF1199" s="109">
        <f t="shared" si="133"/>
        <v>0</v>
      </c>
      <c r="AG1199" s="109">
        <f t="shared" si="138"/>
        <v>0</v>
      </c>
      <c r="AH1199" s="109">
        <f t="shared" si="138"/>
        <v>0</v>
      </c>
      <c r="AI1199" s="109">
        <f t="shared" si="138"/>
        <v>0</v>
      </c>
      <c r="AJ1199" s="109">
        <f t="shared" si="138"/>
        <v>0</v>
      </c>
      <c r="AK1199" s="109">
        <f t="shared" si="138"/>
        <v>0</v>
      </c>
      <c r="AL1199" s="109">
        <f t="shared" si="138"/>
        <v>0</v>
      </c>
    </row>
    <row r="1200" spans="1:38" x14ac:dyDescent="0.3">
      <c r="A1200" s="421"/>
      <c r="B1200" s="421"/>
      <c r="C1200" s="422"/>
      <c r="D1200" s="423"/>
      <c r="E1200" s="421"/>
      <c r="F1200" s="421"/>
      <c r="G1200" s="421"/>
      <c r="H1200" s="421"/>
      <c r="I1200" s="421"/>
      <c r="J1200" s="421"/>
      <c r="K1200" s="421"/>
      <c r="L1200" s="421"/>
      <c r="M1200" s="423"/>
      <c r="N1200" s="340">
        <f>IF(C1200&gt;A_Stammdaten!$B$12,0,SUM(E1200,F1200,H1200,J1200:K1200)-SUM(G1200,I1200,L1200:M1200))</f>
        <v>0</v>
      </c>
      <c r="O1200" s="421"/>
      <c r="P1200" s="421"/>
      <c r="Q1200" s="421"/>
      <c r="R1200" s="421"/>
      <c r="S1200" s="108">
        <f t="shared" si="134"/>
        <v>0</v>
      </c>
      <c r="T1200" s="341">
        <f>IF(ISBLANK($B1200),0,VLOOKUP($B1200,Listen!$A$2:$C$45,2,FALSE))</f>
        <v>0</v>
      </c>
      <c r="U1200" s="341">
        <f>IF(ISBLANK($B1200),0,VLOOKUP($B1200,Listen!$A$2:$C$45,3,FALSE))</f>
        <v>0</v>
      </c>
      <c r="V1200" s="342">
        <f t="shared" si="136"/>
        <v>0</v>
      </c>
      <c r="W1200" s="342">
        <f t="shared" si="137"/>
        <v>0</v>
      </c>
      <c r="X1200" s="342">
        <f t="shared" si="137"/>
        <v>0</v>
      </c>
      <c r="Y1200" s="342">
        <f t="shared" si="137"/>
        <v>0</v>
      </c>
      <c r="Z1200" s="342">
        <f t="shared" si="137"/>
        <v>0</v>
      </c>
      <c r="AA1200" s="342">
        <f t="shared" si="137"/>
        <v>0</v>
      </c>
      <c r="AB1200" s="342">
        <f t="shared" si="137"/>
        <v>0</v>
      </c>
      <c r="AC1200" s="109">
        <f t="shared" si="135"/>
        <v>0</v>
      </c>
      <c r="AD1200" s="109">
        <f>IF(C1200=A_Stammdaten!$B$12,E_SAV!$S1200-E_SAV!$AE1200,HLOOKUP(A_Stammdaten!$B$12-1,$AF$4:$AL$4004,ROW(C1200)-3,FALSE)-$AE1200)</f>
        <v>0</v>
      </c>
      <c r="AE1200" s="109">
        <f>HLOOKUP(A_Stammdaten!$B$12,$AF$4:$AL$4004,ROW(C1200)-3,FALSE)</f>
        <v>0</v>
      </c>
      <c r="AF1200" s="109">
        <f t="shared" si="133"/>
        <v>0</v>
      </c>
      <c r="AG1200" s="109">
        <f t="shared" si="138"/>
        <v>0</v>
      </c>
      <c r="AH1200" s="109">
        <f t="shared" si="138"/>
        <v>0</v>
      </c>
      <c r="AI1200" s="109">
        <f t="shared" si="138"/>
        <v>0</v>
      </c>
      <c r="AJ1200" s="109">
        <f t="shared" si="138"/>
        <v>0</v>
      </c>
      <c r="AK1200" s="109">
        <f t="shared" si="138"/>
        <v>0</v>
      </c>
      <c r="AL1200" s="109">
        <f t="shared" si="138"/>
        <v>0</v>
      </c>
    </row>
    <row r="1201" spans="1:38" x14ac:dyDescent="0.3">
      <c r="A1201" s="421"/>
      <c r="B1201" s="421"/>
      <c r="C1201" s="422"/>
      <c r="D1201" s="423"/>
      <c r="E1201" s="421"/>
      <c r="F1201" s="421"/>
      <c r="G1201" s="421"/>
      <c r="H1201" s="421"/>
      <c r="I1201" s="421"/>
      <c r="J1201" s="421"/>
      <c r="K1201" s="421"/>
      <c r="L1201" s="421"/>
      <c r="M1201" s="423"/>
      <c r="N1201" s="340">
        <f>IF(C1201&gt;A_Stammdaten!$B$12,0,SUM(E1201,F1201,H1201,J1201:K1201)-SUM(G1201,I1201,L1201:M1201))</f>
        <v>0</v>
      </c>
      <c r="O1201" s="421"/>
      <c r="P1201" s="421"/>
      <c r="Q1201" s="421"/>
      <c r="R1201" s="421"/>
      <c r="S1201" s="108">
        <f t="shared" si="134"/>
        <v>0</v>
      </c>
      <c r="T1201" s="341">
        <f>IF(ISBLANK($B1201),0,VLOOKUP($B1201,Listen!$A$2:$C$45,2,FALSE))</f>
        <v>0</v>
      </c>
      <c r="U1201" s="341">
        <f>IF(ISBLANK($B1201),0,VLOOKUP($B1201,Listen!$A$2:$C$45,3,FALSE))</f>
        <v>0</v>
      </c>
      <c r="V1201" s="342">
        <f t="shared" si="136"/>
        <v>0</v>
      </c>
      <c r="W1201" s="342">
        <f t="shared" si="137"/>
        <v>0</v>
      </c>
      <c r="X1201" s="342">
        <f t="shared" si="137"/>
        <v>0</v>
      </c>
      <c r="Y1201" s="342">
        <f t="shared" si="137"/>
        <v>0</v>
      </c>
      <c r="Z1201" s="342">
        <f t="shared" si="137"/>
        <v>0</v>
      </c>
      <c r="AA1201" s="342">
        <f t="shared" si="137"/>
        <v>0</v>
      </c>
      <c r="AB1201" s="342">
        <f t="shared" si="137"/>
        <v>0</v>
      </c>
      <c r="AC1201" s="109">
        <f t="shared" si="135"/>
        <v>0</v>
      </c>
      <c r="AD1201" s="109">
        <f>IF(C1201=A_Stammdaten!$B$12,E_SAV!$S1201-E_SAV!$AE1201,HLOOKUP(A_Stammdaten!$B$12-1,$AF$4:$AL$4004,ROW(C1201)-3,FALSE)-$AE1201)</f>
        <v>0</v>
      </c>
      <c r="AE1201" s="109">
        <f>HLOOKUP(A_Stammdaten!$B$12,$AF$4:$AL$4004,ROW(C1201)-3,FALSE)</f>
        <v>0</v>
      </c>
      <c r="AF1201" s="109">
        <f t="shared" si="133"/>
        <v>0</v>
      </c>
      <c r="AG1201" s="109">
        <f t="shared" si="138"/>
        <v>0</v>
      </c>
      <c r="AH1201" s="109">
        <f t="shared" si="138"/>
        <v>0</v>
      </c>
      <c r="AI1201" s="109">
        <f t="shared" si="138"/>
        <v>0</v>
      </c>
      <c r="AJ1201" s="109">
        <f t="shared" si="138"/>
        <v>0</v>
      </c>
      <c r="AK1201" s="109">
        <f t="shared" si="138"/>
        <v>0</v>
      </c>
      <c r="AL1201" s="109">
        <f t="shared" si="138"/>
        <v>0</v>
      </c>
    </row>
    <row r="1202" spans="1:38" x14ac:dyDescent="0.3">
      <c r="A1202" s="421"/>
      <c r="B1202" s="421"/>
      <c r="C1202" s="422"/>
      <c r="D1202" s="423"/>
      <c r="E1202" s="421"/>
      <c r="F1202" s="421"/>
      <c r="G1202" s="421"/>
      <c r="H1202" s="421"/>
      <c r="I1202" s="421"/>
      <c r="J1202" s="421"/>
      <c r="K1202" s="421"/>
      <c r="L1202" s="421"/>
      <c r="M1202" s="423"/>
      <c r="N1202" s="340">
        <f>IF(C1202&gt;A_Stammdaten!$B$12,0,SUM(E1202,F1202,H1202,J1202:K1202)-SUM(G1202,I1202,L1202:M1202))</f>
        <v>0</v>
      </c>
      <c r="O1202" s="421"/>
      <c r="P1202" s="421"/>
      <c r="Q1202" s="421"/>
      <c r="R1202" s="421"/>
      <c r="S1202" s="108">
        <f t="shared" si="134"/>
        <v>0</v>
      </c>
      <c r="T1202" s="341">
        <f>IF(ISBLANK($B1202),0,VLOOKUP($B1202,Listen!$A$2:$C$45,2,FALSE))</f>
        <v>0</v>
      </c>
      <c r="U1202" s="341">
        <f>IF(ISBLANK($B1202),0,VLOOKUP($B1202,Listen!$A$2:$C$45,3,FALSE))</f>
        <v>0</v>
      </c>
      <c r="V1202" s="342">
        <f t="shared" si="136"/>
        <v>0</v>
      </c>
      <c r="W1202" s="342">
        <f t="shared" si="137"/>
        <v>0</v>
      </c>
      <c r="X1202" s="342">
        <f t="shared" si="137"/>
        <v>0</v>
      </c>
      <c r="Y1202" s="342">
        <f t="shared" si="137"/>
        <v>0</v>
      </c>
      <c r="Z1202" s="342">
        <f t="shared" si="137"/>
        <v>0</v>
      </c>
      <c r="AA1202" s="342">
        <f t="shared" si="137"/>
        <v>0</v>
      </c>
      <c r="AB1202" s="342">
        <f t="shared" si="137"/>
        <v>0</v>
      </c>
      <c r="AC1202" s="109">
        <f t="shared" si="135"/>
        <v>0</v>
      </c>
      <c r="AD1202" s="109">
        <f>IF(C1202=A_Stammdaten!$B$12,E_SAV!$S1202-E_SAV!$AE1202,HLOOKUP(A_Stammdaten!$B$12-1,$AF$4:$AL$4004,ROW(C1202)-3,FALSE)-$AE1202)</f>
        <v>0</v>
      </c>
      <c r="AE1202" s="109">
        <f>HLOOKUP(A_Stammdaten!$B$12,$AF$4:$AL$4004,ROW(C1202)-3,FALSE)</f>
        <v>0</v>
      </c>
      <c r="AF1202" s="109">
        <f t="shared" si="133"/>
        <v>0</v>
      </c>
      <c r="AG1202" s="109">
        <f t="shared" si="138"/>
        <v>0</v>
      </c>
      <c r="AH1202" s="109">
        <f t="shared" si="138"/>
        <v>0</v>
      </c>
      <c r="AI1202" s="109">
        <f t="shared" si="138"/>
        <v>0</v>
      </c>
      <c r="AJ1202" s="109">
        <f t="shared" si="138"/>
        <v>0</v>
      </c>
      <c r="AK1202" s="109">
        <f t="shared" si="138"/>
        <v>0</v>
      </c>
      <c r="AL1202" s="109">
        <f t="shared" si="138"/>
        <v>0</v>
      </c>
    </row>
    <row r="1203" spans="1:38" x14ac:dyDescent="0.3">
      <c r="A1203" s="421"/>
      <c r="B1203" s="421"/>
      <c r="C1203" s="422"/>
      <c r="D1203" s="423"/>
      <c r="E1203" s="421"/>
      <c r="F1203" s="421"/>
      <c r="G1203" s="421"/>
      <c r="H1203" s="421"/>
      <c r="I1203" s="421"/>
      <c r="J1203" s="421"/>
      <c r="K1203" s="421"/>
      <c r="L1203" s="421"/>
      <c r="M1203" s="423"/>
      <c r="N1203" s="340">
        <f>IF(C1203&gt;A_Stammdaten!$B$12,0,SUM(E1203,F1203,H1203,J1203:K1203)-SUM(G1203,I1203,L1203:M1203))</f>
        <v>0</v>
      </c>
      <c r="O1203" s="421"/>
      <c r="P1203" s="421"/>
      <c r="Q1203" s="421"/>
      <c r="R1203" s="421"/>
      <c r="S1203" s="108">
        <f t="shared" si="134"/>
        <v>0</v>
      </c>
      <c r="T1203" s="341">
        <f>IF(ISBLANK($B1203),0,VLOOKUP($B1203,Listen!$A$2:$C$45,2,FALSE))</f>
        <v>0</v>
      </c>
      <c r="U1203" s="341">
        <f>IF(ISBLANK($B1203),0,VLOOKUP($B1203,Listen!$A$2:$C$45,3,FALSE))</f>
        <v>0</v>
      </c>
      <c r="V1203" s="342">
        <f t="shared" si="136"/>
        <v>0</v>
      </c>
      <c r="W1203" s="342">
        <f t="shared" si="137"/>
        <v>0</v>
      </c>
      <c r="X1203" s="342">
        <f t="shared" si="137"/>
        <v>0</v>
      </c>
      <c r="Y1203" s="342">
        <f t="shared" si="137"/>
        <v>0</v>
      </c>
      <c r="Z1203" s="342">
        <f t="shared" si="137"/>
        <v>0</v>
      </c>
      <c r="AA1203" s="342">
        <f t="shared" si="137"/>
        <v>0</v>
      </c>
      <c r="AB1203" s="342">
        <f t="shared" si="137"/>
        <v>0</v>
      </c>
      <c r="AC1203" s="109">
        <f t="shared" si="135"/>
        <v>0</v>
      </c>
      <c r="AD1203" s="109">
        <f>IF(C1203=A_Stammdaten!$B$12,E_SAV!$S1203-E_SAV!$AE1203,HLOOKUP(A_Stammdaten!$B$12-1,$AF$4:$AL$4004,ROW(C1203)-3,FALSE)-$AE1203)</f>
        <v>0</v>
      </c>
      <c r="AE1203" s="109">
        <f>HLOOKUP(A_Stammdaten!$B$12,$AF$4:$AL$4004,ROW(C1203)-3,FALSE)</f>
        <v>0</v>
      </c>
      <c r="AF1203" s="109">
        <f t="shared" si="133"/>
        <v>0</v>
      </c>
      <c r="AG1203" s="109">
        <f t="shared" si="138"/>
        <v>0</v>
      </c>
      <c r="AH1203" s="109">
        <f t="shared" si="138"/>
        <v>0</v>
      </c>
      <c r="AI1203" s="109">
        <f t="shared" si="138"/>
        <v>0</v>
      </c>
      <c r="AJ1203" s="109">
        <f t="shared" si="138"/>
        <v>0</v>
      </c>
      <c r="AK1203" s="109">
        <f t="shared" si="138"/>
        <v>0</v>
      </c>
      <c r="AL1203" s="109">
        <f t="shared" si="138"/>
        <v>0</v>
      </c>
    </row>
    <row r="1204" spans="1:38" x14ac:dyDescent="0.3">
      <c r="A1204" s="421"/>
      <c r="B1204" s="421"/>
      <c r="C1204" s="422"/>
      <c r="D1204" s="423"/>
      <c r="E1204" s="421"/>
      <c r="F1204" s="421"/>
      <c r="G1204" s="421"/>
      <c r="H1204" s="421"/>
      <c r="I1204" s="421"/>
      <c r="J1204" s="421"/>
      <c r="K1204" s="421"/>
      <c r="L1204" s="421"/>
      <c r="M1204" s="423"/>
      <c r="N1204" s="340">
        <f>IF(C1204&gt;A_Stammdaten!$B$12,0,SUM(E1204,F1204,H1204,J1204:K1204)-SUM(G1204,I1204,L1204:M1204))</f>
        <v>0</v>
      </c>
      <c r="O1204" s="421"/>
      <c r="P1204" s="421"/>
      <c r="Q1204" s="421"/>
      <c r="R1204" s="421"/>
      <c r="S1204" s="108">
        <f t="shared" si="134"/>
        <v>0</v>
      </c>
      <c r="T1204" s="341">
        <f>IF(ISBLANK($B1204),0,VLOOKUP($B1204,Listen!$A$2:$C$45,2,FALSE))</f>
        <v>0</v>
      </c>
      <c r="U1204" s="341">
        <f>IF(ISBLANK($B1204),0,VLOOKUP($B1204,Listen!$A$2:$C$45,3,FALSE))</f>
        <v>0</v>
      </c>
      <c r="V1204" s="342">
        <f t="shared" si="136"/>
        <v>0</v>
      </c>
      <c r="W1204" s="342">
        <f t="shared" si="137"/>
        <v>0</v>
      </c>
      <c r="X1204" s="342">
        <f t="shared" si="137"/>
        <v>0</v>
      </c>
      <c r="Y1204" s="342">
        <f t="shared" si="137"/>
        <v>0</v>
      </c>
      <c r="Z1204" s="342">
        <f t="shared" si="137"/>
        <v>0</v>
      </c>
      <c r="AA1204" s="342">
        <f t="shared" si="137"/>
        <v>0</v>
      </c>
      <c r="AB1204" s="342">
        <f t="shared" si="137"/>
        <v>0</v>
      </c>
      <c r="AC1204" s="109">
        <f t="shared" si="135"/>
        <v>0</v>
      </c>
      <c r="AD1204" s="109">
        <f>IF(C1204=A_Stammdaten!$B$12,E_SAV!$S1204-E_SAV!$AE1204,HLOOKUP(A_Stammdaten!$B$12-1,$AF$4:$AL$4004,ROW(C1204)-3,FALSE)-$AE1204)</f>
        <v>0</v>
      </c>
      <c r="AE1204" s="109">
        <f>HLOOKUP(A_Stammdaten!$B$12,$AF$4:$AL$4004,ROW(C1204)-3,FALSE)</f>
        <v>0</v>
      </c>
      <c r="AF1204" s="109">
        <f t="shared" si="133"/>
        <v>0</v>
      </c>
      <c r="AG1204" s="109">
        <f t="shared" si="138"/>
        <v>0</v>
      </c>
      <c r="AH1204" s="109">
        <f t="shared" si="138"/>
        <v>0</v>
      </c>
      <c r="AI1204" s="109">
        <f t="shared" si="138"/>
        <v>0</v>
      </c>
      <c r="AJ1204" s="109">
        <f t="shared" si="138"/>
        <v>0</v>
      </c>
      <c r="AK1204" s="109">
        <f t="shared" si="138"/>
        <v>0</v>
      </c>
      <c r="AL1204" s="109">
        <f t="shared" si="138"/>
        <v>0</v>
      </c>
    </row>
    <row r="1205" spans="1:38" x14ac:dyDescent="0.3">
      <c r="A1205" s="421"/>
      <c r="B1205" s="421"/>
      <c r="C1205" s="422"/>
      <c r="D1205" s="423"/>
      <c r="E1205" s="421"/>
      <c r="F1205" s="421"/>
      <c r="G1205" s="421"/>
      <c r="H1205" s="421"/>
      <c r="I1205" s="421"/>
      <c r="J1205" s="421"/>
      <c r="K1205" s="421"/>
      <c r="L1205" s="421"/>
      <c r="M1205" s="423"/>
      <c r="N1205" s="340">
        <f>IF(C1205&gt;A_Stammdaten!$B$12,0,SUM(E1205,F1205,H1205,J1205:K1205)-SUM(G1205,I1205,L1205:M1205))</f>
        <v>0</v>
      </c>
      <c r="O1205" s="421"/>
      <c r="P1205" s="421"/>
      <c r="Q1205" s="421"/>
      <c r="R1205" s="421"/>
      <c r="S1205" s="108">
        <f t="shared" si="134"/>
        <v>0</v>
      </c>
      <c r="T1205" s="341">
        <f>IF(ISBLANK($B1205),0,VLOOKUP($B1205,Listen!$A$2:$C$45,2,FALSE))</f>
        <v>0</v>
      </c>
      <c r="U1205" s="341">
        <f>IF(ISBLANK($B1205),0,VLOOKUP($B1205,Listen!$A$2:$C$45,3,FALSE))</f>
        <v>0</v>
      </c>
      <c r="V1205" s="342">
        <f t="shared" si="136"/>
        <v>0</v>
      </c>
      <c r="W1205" s="342">
        <f t="shared" si="137"/>
        <v>0</v>
      </c>
      <c r="X1205" s="342">
        <f t="shared" si="137"/>
        <v>0</v>
      </c>
      <c r="Y1205" s="342">
        <f t="shared" si="137"/>
        <v>0</v>
      </c>
      <c r="Z1205" s="342">
        <f t="shared" si="137"/>
        <v>0</v>
      </c>
      <c r="AA1205" s="342">
        <f t="shared" si="137"/>
        <v>0</v>
      </c>
      <c r="AB1205" s="342">
        <f t="shared" si="137"/>
        <v>0</v>
      </c>
      <c r="AC1205" s="109">
        <f t="shared" si="135"/>
        <v>0</v>
      </c>
      <c r="AD1205" s="109">
        <f>IF(C1205=A_Stammdaten!$B$12,E_SAV!$S1205-E_SAV!$AE1205,HLOOKUP(A_Stammdaten!$B$12-1,$AF$4:$AL$4004,ROW(C1205)-3,FALSE)-$AE1205)</f>
        <v>0</v>
      </c>
      <c r="AE1205" s="109">
        <f>HLOOKUP(A_Stammdaten!$B$12,$AF$4:$AL$4004,ROW(C1205)-3,FALSE)</f>
        <v>0</v>
      </c>
      <c r="AF1205" s="109">
        <f t="shared" si="133"/>
        <v>0</v>
      </c>
      <c r="AG1205" s="109">
        <f t="shared" si="138"/>
        <v>0</v>
      </c>
      <c r="AH1205" s="109">
        <f t="shared" si="138"/>
        <v>0</v>
      </c>
      <c r="AI1205" s="109">
        <f t="shared" si="138"/>
        <v>0</v>
      </c>
      <c r="AJ1205" s="109">
        <f t="shared" si="138"/>
        <v>0</v>
      </c>
      <c r="AK1205" s="109">
        <f t="shared" si="138"/>
        <v>0</v>
      </c>
      <c r="AL1205" s="109">
        <f t="shared" si="138"/>
        <v>0</v>
      </c>
    </row>
    <row r="1206" spans="1:38" x14ac:dyDescent="0.3">
      <c r="A1206" s="421"/>
      <c r="B1206" s="421"/>
      <c r="C1206" s="422"/>
      <c r="D1206" s="423"/>
      <c r="E1206" s="421"/>
      <c r="F1206" s="421"/>
      <c r="G1206" s="421"/>
      <c r="H1206" s="421"/>
      <c r="I1206" s="421"/>
      <c r="J1206" s="421"/>
      <c r="K1206" s="421"/>
      <c r="L1206" s="421"/>
      <c r="M1206" s="423"/>
      <c r="N1206" s="340">
        <f>IF(C1206&gt;A_Stammdaten!$B$12,0,SUM(E1206,F1206,H1206,J1206:K1206)-SUM(G1206,I1206,L1206:M1206))</f>
        <v>0</v>
      </c>
      <c r="O1206" s="421"/>
      <c r="P1206" s="421"/>
      <c r="Q1206" s="421"/>
      <c r="R1206" s="421"/>
      <c r="S1206" s="108">
        <f t="shared" si="134"/>
        <v>0</v>
      </c>
      <c r="T1206" s="341">
        <f>IF(ISBLANK($B1206),0,VLOOKUP($B1206,Listen!$A$2:$C$45,2,FALSE))</f>
        <v>0</v>
      </c>
      <c r="U1206" s="341">
        <f>IF(ISBLANK($B1206),0,VLOOKUP($B1206,Listen!$A$2:$C$45,3,FALSE))</f>
        <v>0</v>
      </c>
      <c r="V1206" s="342">
        <f t="shared" si="136"/>
        <v>0</v>
      </c>
      <c r="W1206" s="342">
        <f t="shared" si="137"/>
        <v>0</v>
      </c>
      <c r="X1206" s="342">
        <f t="shared" si="137"/>
        <v>0</v>
      </c>
      <c r="Y1206" s="342">
        <f t="shared" si="137"/>
        <v>0</v>
      </c>
      <c r="Z1206" s="342">
        <f t="shared" si="137"/>
        <v>0</v>
      </c>
      <c r="AA1206" s="342">
        <f t="shared" si="137"/>
        <v>0</v>
      </c>
      <c r="AB1206" s="342">
        <f t="shared" si="137"/>
        <v>0</v>
      </c>
      <c r="AC1206" s="109">
        <f t="shared" si="135"/>
        <v>0</v>
      </c>
      <c r="AD1206" s="109">
        <f>IF(C1206=A_Stammdaten!$B$12,E_SAV!$S1206-E_SAV!$AE1206,HLOOKUP(A_Stammdaten!$B$12-1,$AF$4:$AL$4004,ROW(C1206)-3,FALSE)-$AE1206)</f>
        <v>0</v>
      </c>
      <c r="AE1206" s="109">
        <f>HLOOKUP(A_Stammdaten!$B$12,$AF$4:$AL$4004,ROW(C1206)-3,FALSE)</f>
        <v>0</v>
      </c>
      <c r="AF1206" s="109">
        <f t="shared" si="133"/>
        <v>0</v>
      </c>
      <c r="AG1206" s="109">
        <f t="shared" si="138"/>
        <v>0</v>
      </c>
      <c r="AH1206" s="109">
        <f t="shared" si="138"/>
        <v>0</v>
      </c>
      <c r="AI1206" s="109">
        <f t="shared" si="138"/>
        <v>0</v>
      </c>
      <c r="AJ1206" s="109">
        <f t="shared" si="138"/>
        <v>0</v>
      </c>
      <c r="AK1206" s="109">
        <f t="shared" si="138"/>
        <v>0</v>
      </c>
      <c r="AL1206" s="109">
        <f t="shared" si="138"/>
        <v>0</v>
      </c>
    </row>
    <row r="1207" spans="1:38" x14ac:dyDescent="0.3">
      <c r="A1207" s="421"/>
      <c r="B1207" s="421"/>
      <c r="C1207" s="422"/>
      <c r="D1207" s="423"/>
      <c r="E1207" s="421"/>
      <c r="F1207" s="421"/>
      <c r="G1207" s="421"/>
      <c r="H1207" s="421"/>
      <c r="I1207" s="421"/>
      <c r="J1207" s="421"/>
      <c r="K1207" s="421"/>
      <c r="L1207" s="421"/>
      <c r="M1207" s="423"/>
      <c r="N1207" s="340">
        <f>IF(C1207&gt;A_Stammdaten!$B$12,0,SUM(E1207,F1207,H1207,J1207:K1207)-SUM(G1207,I1207,L1207:M1207))</f>
        <v>0</v>
      </c>
      <c r="O1207" s="421"/>
      <c r="P1207" s="421"/>
      <c r="Q1207" s="421"/>
      <c r="R1207" s="421"/>
      <c r="S1207" s="108">
        <f t="shared" si="134"/>
        <v>0</v>
      </c>
      <c r="T1207" s="341">
        <f>IF(ISBLANK($B1207),0,VLOOKUP($B1207,Listen!$A$2:$C$45,2,FALSE))</f>
        <v>0</v>
      </c>
      <c r="U1207" s="341">
        <f>IF(ISBLANK($B1207),0,VLOOKUP($B1207,Listen!$A$2:$C$45,3,FALSE))</f>
        <v>0</v>
      </c>
      <c r="V1207" s="342">
        <f t="shared" si="136"/>
        <v>0</v>
      </c>
      <c r="W1207" s="342">
        <f t="shared" si="137"/>
        <v>0</v>
      </c>
      <c r="X1207" s="342">
        <f t="shared" si="137"/>
        <v>0</v>
      </c>
      <c r="Y1207" s="342">
        <f t="shared" si="137"/>
        <v>0</v>
      </c>
      <c r="Z1207" s="342">
        <f t="shared" si="137"/>
        <v>0</v>
      </c>
      <c r="AA1207" s="342">
        <f t="shared" si="137"/>
        <v>0</v>
      </c>
      <c r="AB1207" s="342">
        <f t="shared" si="137"/>
        <v>0</v>
      </c>
      <c r="AC1207" s="109">
        <f t="shared" si="135"/>
        <v>0</v>
      </c>
      <c r="AD1207" s="109">
        <f>IF(C1207=A_Stammdaten!$B$12,E_SAV!$S1207-E_SAV!$AE1207,HLOOKUP(A_Stammdaten!$B$12-1,$AF$4:$AL$4004,ROW(C1207)-3,FALSE)-$AE1207)</f>
        <v>0</v>
      </c>
      <c r="AE1207" s="109">
        <f>HLOOKUP(A_Stammdaten!$B$12,$AF$4:$AL$4004,ROW(C1207)-3,FALSE)</f>
        <v>0</v>
      </c>
      <c r="AF1207" s="109">
        <f t="shared" si="133"/>
        <v>0</v>
      </c>
      <c r="AG1207" s="109">
        <f t="shared" si="138"/>
        <v>0</v>
      </c>
      <c r="AH1207" s="109">
        <f t="shared" si="138"/>
        <v>0</v>
      </c>
      <c r="AI1207" s="109">
        <f t="shared" si="138"/>
        <v>0</v>
      </c>
      <c r="AJ1207" s="109">
        <f t="shared" si="138"/>
        <v>0</v>
      </c>
      <c r="AK1207" s="109">
        <f t="shared" si="138"/>
        <v>0</v>
      </c>
      <c r="AL1207" s="109">
        <f t="shared" si="138"/>
        <v>0</v>
      </c>
    </row>
    <row r="1208" spans="1:38" x14ac:dyDescent="0.3">
      <c r="A1208" s="421"/>
      <c r="B1208" s="421"/>
      <c r="C1208" s="422"/>
      <c r="D1208" s="423"/>
      <c r="E1208" s="421"/>
      <c r="F1208" s="421"/>
      <c r="G1208" s="421"/>
      <c r="H1208" s="421"/>
      <c r="I1208" s="421"/>
      <c r="J1208" s="421"/>
      <c r="K1208" s="421"/>
      <c r="L1208" s="421"/>
      <c r="M1208" s="423"/>
      <c r="N1208" s="340">
        <f>IF(C1208&gt;A_Stammdaten!$B$12,0,SUM(E1208,F1208,H1208,J1208:K1208)-SUM(G1208,I1208,L1208:M1208))</f>
        <v>0</v>
      </c>
      <c r="O1208" s="421"/>
      <c r="P1208" s="421"/>
      <c r="Q1208" s="421"/>
      <c r="R1208" s="421"/>
      <c r="S1208" s="108">
        <f t="shared" si="134"/>
        <v>0</v>
      </c>
      <c r="T1208" s="341">
        <f>IF(ISBLANK($B1208),0,VLOOKUP($B1208,Listen!$A$2:$C$45,2,FALSE))</f>
        <v>0</v>
      </c>
      <c r="U1208" s="341">
        <f>IF(ISBLANK($B1208),0,VLOOKUP($B1208,Listen!$A$2:$C$45,3,FALSE))</f>
        <v>0</v>
      </c>
      <c r="V1208" s="342">
        <f t="shared" si="136"/>
        <v>0</v>
      </c>
      <c r="W1208" s="342">
        <f t="shared" si="137"/>
        <v>0</v>
      </c>
      <c r="X1208" s="342">
        <f t="shared" si="137"/>
        <v>0</v>
      </c>
      <c r="Y1208" s="342">
        <f t="shared" si="137"/>
        <v>0</v>
      </c>
      <c r="Z1208" s="342">
        <f t="shared" si="137"/>
        <v>0</v>
      </c>
      <c r="AA1208" s="342">
        <f t="shared" si="137"/>
        <v>0</v>
      </c>
      <c r="AB1208" s="342">
        <f t="shared" si="137"/>
        <v>0</v>
      </c>
      <c r="AC1208" s="109">
        <f t="shared" si="135"/>
        <v>0</v>
      </c>
      <c r="AD1208" s="109">
        <f>IF(C1208=A_Stammdaten!$B$12,E_SAV!$S1208-E_SAV!$AE1208,HLOOKUP(A_Stammdaten!$B$12-1,$AF$4:$AL$4004,ROW(C1208)-3,FALSE)-$AE1208)</f>
        <v>0</v>
      </c>
      <c r="AE1208" s="109">
        <f>HLOOKUP(A_Stammdaten!$B$12,$AF$4:$AL$4004,ROW(C1208)-3,FALSE)</f>
        <v>0</v>
      </c>
      <c r="AF1208" s="109">
        <f t="shared" si="133"/>
        <v>0</v>
      </c>
      <c r="AG1208" s="109">
        <f t="shared" si="138"/>
        <v>0</v>
      </c>
      <c r="AH1208" s="109">
        <f t="shared" si="138"/>
        <v>0</v>
      </c>
      <c r="AI1208" s="109">
        <f t="shared" si="138"/>
        <v>0</v>
      </c>
      <c r="AJ1208" s="109">
        <f t="shared" si="138"/>
        <v>0</v>
      </c>
      <c r="AK1208" s="109">
        <f t="shared" si="138"/>
        <v>0</v>
      </c>
      <c r="AL1208" s="109">
        <f t="shared" si="138"/>
        <v>0</v>
      </c>
    </row>
    <row r="1209" spans="1:38" x14ac:dyDescent="0.3">
      <c r="A1209" s="421"/>
      <c r="B1209" s="421"/>
      <c r="C1209" s="422"/>
      <c r="D1209" s="423"/>
      <c r="E1209" s="421"/>
      <c r="F1209" s="421"/>
      <c r="G1209" s="421"/>
      <c r="H1209" s="421"/>
      <c r="I1209" s="421"/>
      <c r="J1209" s="421"/>
      <c r="K1209" s="421"/>
      <c r="L1209" s="421"/>
      <c r="M1209" s="423"/>
      <c r="N1209" s="340">
        <f>IF(C1209&gt;A_Stammdaten!$B$12,0,SUM(E1209,F1209,H1209,J1209:K1209)-SUM(G1209,I1209,L1209:M1209))</f>
        <v>0</v>
      </c>
      <c r="O1209" s="421"/>
      <c r="P1209" s="421"/>
      <c r="Q1209" s="421"/>
      <c r="R1209" s="421"/>
      <c r="S1209" s="108">
        <f t="shared" si="134"/>
        <v>0</v>
      </c>
      <c r="T1209" s="341">
        <f>IF(ISBLANK($B1209),0,VLOOKUP($B1209,Listen!$A$2:$C$45,2,FALSE))</f>
        <v>0</v>
      </c>
      <c r="U1209" s="341">
        <f>IF(ISBLANK($B1209),0,VLOOKUP($B1209,Listen!$A$2:$C$45,3,FALSE))</f>
        <v>0</v>
      </c>
      <c r="V1209" s="342">
        <f t="shared" si="136"/>
        <v>0</v>
      </c>
      <c r="W1209" s="342">
        <f t="shared" si="137"/>
        <v>0</v>
      </c>
      <c r="X1209" s="342">
        <f t="shared" si="137"/>
        <v>0</v>
      </c>
      <c r="Y1209" s="342">
        <f t="shared" si="137"/>
        <v>0</v>
      </c>
      <c r="Z1209" s="342">
        <f t="shared" si="137"/>
        <v>0</v>
      </c>
      <c r="AA1209" s="342">
        <f t="shared" si="137"/>
        <v>0</v>
      </c>
      <c r="AB1209" s="342">
        <f t="shared" si="137"/>
        <v>0</v>
      </c>
      <c r="AC1209" s="109">
        <f t="shared" si="135"/>
        <v>0</v>
      </c>
      <c r="AD1209" s="109">
        <f>IF(C1209=A_Stammdaten!$B$12,E_SAV!$S1209-E_SAV!$AE1209,HLOOKUP(A_Stammdaten!$B$12-1,$AF$4:$AL$4004,ROW(C1209)-3,FALSE)-$AE1209)</f>
        <v>0</v>
      </c>
      <c r="AE1209" s="109">
        <f>HLOOKUP(A_Stammdaten!$B$12,$AF$4:$AL$4004,ROW(C1209)-3,FALSE)</f>
        <v>0</v>
      </c>
      <c r="AF1209" s="109">
        <f t="shared" si="133"/>
        <v>0</v>
      </c>
      <c r="AG1209" s="109">
        <f t="shared" si="138"/>
        <v>0</v>
      </c>
      <c r="AH1209" s="109">
        <f t="shared" si="138"/>
        <v>0</v>
      </c>
      <c r="AI1209" s="109">
        <f t="shared" si="138"/>
        <v>0</v>
      </c>
      <c r="AJ1209" s="109">
        <f t="shared" si="138"/>
        <v>0</v>
      </c>
      <c r="AK1209" s="109">
        <f t="shared" si="138"/>
        <v>0</v>
      </c>
      <c r="AL1209" s="109">
        <f t="shared" si="138"/>
        <v>0</v>
      </c>
    </row>
    <row r="1210" spans="1:38" x14ac:dyDescent="0.3">
      <c r="A1210" s="421"/>
      <c r="B1210" s="421"/>
      <c r="C1210" s="422"/>
      <c r="D1210" s="423"/>
      <c r="E1210" s="421"/>
      <c r="F1210" s="421"/>
      <c r="G1210" s="421"/>
      <c r="H1210" s="421"/>
      <c r="I1210" s="421"/>
      <c r="J1210" s="421"/>
      <c r="K1210" s="421"/>
      <c r="L1210" s="421"/>
      <c r="M1210" s="423"/>
      <c r="N1210" s="340">
        <f>IF(C1210&gt;A_Stammdaten!$B$12,0,SUM(E1210,F1210,H1210,J1210:K1210)-SUM(G1210,I1210,L1210:M1210))</f>
        <v>0</v>
      </c>
      <c r="O1210" s="421"/>
      <c r="P1210" s="421"/>
      <c r="Q1210" s="421"/>
      <c r="R1210" s="421"/>
      <c r="S1210" s="108">
        <f t="shared" si="134"/>
        <v>0</v>
      </c>
      <c r="T1210" s="341">
        <f>IF(ISBLANK($B1210),0,VLOOKUP($B1210,Listen!$A$2:$C$45,2,FALSE))</f>
        <v>0</v>
      </c>
      <c r="U1210" s="341">
        <f>IF(ISBLANK($B1210),0,VLOOKUP($B1210,Listen!$A$2:$C$45,3,FALSE))</f>
        <v>0</v>
      </c>
      <c r="V1210" s="342">
        <f t="shared" si="136"/>
        <v>0</v>
      </c>
      <c r="W1210" s="342">
        <f t="shared" si="137"/>
        <v>0</v>
      </c>
      <c r="X1210" s="342">
        <f t="shared" si="137"/>
        <v>0</v>
      </c>
      <c r="Y1210" s="342">
        <f t="shared" si="137"/>
        <v>0</v>
      </c>
      <c r="Z1210" s="342">
        <f t="shared" si="137"/>
        <v>0</v>
      </c>
      <c r="AA1210" s="342">
        <f t="shared" si="137"/>
        <v>0</v>
      </c>
      <c r="AB1210" s="342">
        <f t="shared" si="137"/>
        <v>0</v>
      </c>
      <c r="AC1210" s="109">
        <f t="shared" si="135"/>
        <v>0</v>
      </c>
      <c r="AD1210" s="109">
        <f>IF(C1210=A_Stammdaten!$B$12,E_SAV!$S1210-E_SAV!$AE1210,HLOOKUP(A_Stammdaten!$B$12-1,$AF$4:$AL$4004,ROW(C1210)-3,FALSE)-$AE1210)</f>
        <v>0</v>
      </c>
      <c r="AE1210" s="109">
        <f>HLOOKUP(A_Stammdaten!$B$12,$AF$4:$AL$4004,ROW(C1210)-3,FALSE)</f>
        <v>0</v>
      </c>
      <c r="AF1210" s="109">
        <f t="shared" si="133"/>
        <v>0</v>
      </c>
      <c r="AG1210" s="109">
        <f t="shared" si="138"/>
        <v>0</v>
      </c>
      <c r="AH1210" s="109">
        <f t="shared" si="138"/>
        <v>0</v>
      </c>
      <c r="AI1210" s="109">
        <f t="shared" si="138"/>
        <v>0</v>
      </c>
      <c r="AJ1210" s="109">
        <f t="shared" si="138"/>
        <v>0</v>
      </c>
      <c r="AK1210" s="109">
        <f t="shared" si="138"/>
        <v>0</v>
      </c>
      <c r="AL1210" s="109">
        <f t="shared" si="138"/>
        <v>0</v>
      </c>
    </row>
    <row r="1211" spans="1:38" x14ac:dyDescent="0.3">
      <c r="A1211" s="421"/>
      <c r="B1211" s="421"/>
      <c r="C1211" s="422"/>
      <c r="D1211" s="423"/>
      <c r="E1211" s="421"/>
      <c r="F1211" s="421"/>
      <c r="G1211" s="421"/>
      <c r="H1211" s="421"/>
      <c r="I1211" s="421"/>
      <c r="J1211" s="421"/>
      <c r="K1211" s="421"/>
      <c r="L1211" s="421"/>
      <c r="M1211" s="423"/>
      <c r="N1211" s="340">
        <f>IF(C1211&gt;A_Stammdaten!$B$12,0,SUM(E1211,F1211,H1211,J1211:K1211)-SUM(G1211,I1211,L1211:M1211))</f>
        <v>0</v>
      </c>
      <c r="O1211" s="421"/>
      <c r="P1211" s="421"/>
      <c r="Q1211" s="421"/>
      <c r="R1211" s="421"/>
      <c r="S1211" s="108">
        <f t="shared" si="134"/>
        <v>0</v>
      </c>
      <c r="T1211" s="341">
        <f>IF(ISBLANK($B1211),0,VLOOKUP($B1211,Listen!$A$2:$C$45,2,FALSE))</f>
        <v>0</v>
      </c>
      <c r="U1211" s="341">
        <f>IF(ISBLANK($B1211),0,VLOOKUP($B1211,Listen!$A$2:$C$45,3,FALSE))</f>
        <v>0</v>
      </c>
      <c r="V1211" s="342">
        <f t="shared" si="136"/>
        <v>0</v>
      </c>
      <c r="W1211" s="342">
        <f t="shared" si="137"/>
        <v>0</v>
      </c>
      <c r="X1211" s="342">
        <f t="shared" si="137"/>
        <v>0</v>
      </c>
      <c r="Y1211" s="342">
        <f t="shared" si="137"/>
        <v>0</v>
      </c>
      <c r="Z1211" s="342">
        <f t="shared" si="137"/>
        <v>0</v>
      </c>
      <c r="AA1211" s="342">
        <f t="shared" si="137"/>
        <v>0</v>
      </c>
      <c r="AB1211" s="342">
        <f t="shared" si="137"/>
        <v>0</v>
      </c>
      <c r="AC1211" s="109">
        <f t="shared" si="135"/>
        <v>0</v>
      </c>
      <c r="AD1211" s="109">
        <f>IF(C1211=A_Stammdaten!$B$12,E_SAV!$S1211-E_SAV!$AE1211,HLOOKUP(A_Stammdaten!$B$12-1,$AF$4:$AL$4004,ROW(C1211)-3,FALSE)-$AE1211)</f>
        <v>0</v>
      </c>
      <c r="AE1211" s="109">
        <f>HLOOKUP(A_Stammdaten!$B$12,$AF$4:$AL$4004,ROW(C1211)-3,FALSE)</f>
        <v>0</v>
      </c>
      <c r="AF1211" s="109">
        <f t="shared" si="133"/>
        <v>0</v>
      </c>
      <c r="AG1211" s="109">
        <f t="shared" si="138"/>
        <v>0</v>
      </c>
      <c r="AH1211" s="109">
        <f t="shared" si="138"/>
        <v>0</v>
      </c>
      <c r="AI1211" s="109">
        <f t="shared" si="138"/>
        <v>0</v>
      </c>
      <c r="AJ1211" s="109">
        <f t="shared" si="138"/>
        <v>0</v>
      </c>
      <c r="AK1211" s="109">
        <f t="shared" si="138"/>
        <v>0</v>
      </c>
      <c r="AL1211" s="109">
        <f t="shared" si="138"/>
        <v>0</v>
      </c>
    </row>
    <row r="1212" spans="1:38" x14ac:dyDescent="0.3">
      <c r="A1212" s="421"/>
      <c r="B1212" s="421"/>
      <c r="C1212" s="422"/>
      <c r="D1212" s="423"/>
      <c r="E1212" s="421"/>
      <c r="F1212" s="421"/>
      <c r="G1212" s="421"/>
      <c r="H1212" s="421"/>
      <c r="I1212" s="421"/>
      <c r="J1212" s="421"/>
      <c r="K1212" s="421"/>
      <c r="L1212" s="421"/>
      <c r="M1212" s="423"/>
      <c r="N1212" s="340">
        <f>IF(C1212&gt;A_Stammdaten!$B$12,0,SUM(E1212,F1212,H1212,J1212:K1212)-SUM(G1212,I1212,L1212:M1212))</f>
        <v>0</v>
      </c>
      <c r="O1212" s="421"/>
      <c r="P1212" s="421"/>
      <c r="Q1212" s="421"/>
      <c r="R1212" s="421"/>
      <c r="S1212" s="108">
        <f t="shared" si="134"/>
        <v>0</v>
      </c>
      <c r="T1212" s="341">
        <f>IF(ISBLANK($B1212),0,VLOOKUP($B1212,Listen!$A$2:$C$45,2,FALSE))</f>
        <v>0</v>
      </c>
      <c r="U1212" s="341">
        <f>IF(ISBLANK($B1212),0,VLOOKUP($B1212,Listen!$A$2:$C$45,3,FALSE))</f>
        <v>0</v>
      </c>
      <c r="V1212" s="342">
        <f t="shared" si="136"/>
        <v>0</v>
      </c>
      <c r="W1212" s="342">
        <f t="shared" si="137"/>
        <v>0</v>
      </c>
      <c r="X1212" s="342">
        <f t="shared" si="137"/>
        <v>0</v>
      </c>
      <c r="Y1212" s="342">
        <f t="shared" si="137"/>
        <v>0</v>
      </c>
      <c r="Z1212" s="342">
        <f t="shared" si="137"/>
        <v>0</v>
      </c>
      <c r="AA1212" s="342">
        <f t="shared" si="137"/>
        <v>0</v>
      </c>
      <c r="AB1212" s="342">
        <f t="shared" si="137"/>
        <v>0</v>
      </c>
      <c r="AC1212" s="109">
        <f t="shared" si="135"/>
        <v>0</v>
      </c>
      <c r="AD1212" s="109">
        <f>IF(C1212=A_Stammdaten!$B$12,E_SAV!$S1212-E_SAV!$AE1212,HLOOKUP(A_Stammdaten!$B$12-1,$AF$4:$AL$4004,ROW(C1212)-3,FALSE)-$AE1212)</f>
        <v>0</v>
      </c>
      <c r="AE1212" s="109">
        <f>HLOOKUP(A_Stammdaten!$B$12,$AF$4:$AL$4004,ROW(C1212)-3,FALSE)</f>
        <v>0</v>
      </c>
      <c r="AF1212" s="109">
        <f t="shared" si="133"/>
        <v>0</v>
      </c>
      <c r="AG1212" s="109">
        <f t="shared" si="138"/>
        <v>0</v>
      </c>
      <c r="AH1212" s="109">
        <f t="shared" si="138"/>
        <v>0</v>
      </c>
      <c r="AI1212" s="109">
        <f t="shared" si="138"/>
        <v>0</v>
      </c>
      <c r="AJ1212" s="109">
        <f t="shared" si="138"/>
        <v>0</v>
      </c>
      <c r="AK1212" s="109">
        <f t="shared" si="138"/>
        <v>0</v>
      </c>
      <c r="AL1212" s="109">
        <f t="shared" si="138"/>
        <v>0</v>
      </c>
    </row>
    <row r="1213" spans="1:38" x14ac:dyDescent="0.3">
      <c r="A1213" s="421"/>
      <c r="B1213" s="421"/>
      <c r="C1213" s="422"/>
      <c r="D1213" s="423"/>
      <c r="E1213" s="421"/>
      <c r="F1213" s="421"/>
      <c r="G1213" s="421"/>
      <c r="H1213" s="421"/>
      <c r="I1213" s="421"/>
      <c r="J1213" s="421"/>
      <c r="K1213" s="421"/>
      <c r="L1213" s="421"/>
      <c r="M1213" s="423"/>
      <c r="N1213" s="340">
        <f>IF(C1213&gt;A_Stammdaten!$B$12,0,SUM(E1213,F1213,H1213,J1213:K1213)-SUM(G1213,I1213,L1213:M1213))</f>
        <v>0</v>
      </c>
      <c r="O1213" s="421"/>
      <c r="P1213" s="421"/>
      <c r="Q1213" s="421"/>
      <c r="R1213" s="421"/>
      <c r="S1213" s="108">
        <f t="shared" si="134"/>
        <v>0</v>
      </c>
      <c r="T1213" s="341">
        <f>IF(ISBLANK($B1213),0,VLOOKUP($B1213,Listen!$A$2:$C$45,2,FALSE))</f>
        <v>0</v>
      </c>
      <c r="U1213" s="341">
        <f>IF(ISBLANK($B1213),0,VLOOKUP($B1213,Listen!$A$2:$C$45,3,FALSE))</f>
        <v>0</v>
      </c>
      <c r="V1213" s="342">
        <f t="shared" si="136"/>
        <v>0</v>
      </c>
      <c r="W1213" s="342">
        <f t="shared" si="137"/>
        <v>0</v>
      </c>
      <c r="X1213" s="342">
        <f t="shared" si="137"/>
        <v>0</v>
      </c>
      <c r="Y1213" s="342">
        <f t="shared" si="137"/>
        <v>0</v>
      </c>
      <c r="Z1213" s="342">
        <f t="shared" si="137"/>
        <v>0</v>
      </c>
      <c r="AA1213" s="342">
        <f t="shared" si="137"/>
        <v>0</v>
      </c>
      <c r="AB1213" s="342">
        <f t="shared" si="137"/>
        <v>0</v>
      </c>
      <c r="AC1213" s="109">
        <f t="shared" si="135"/>
        <v>0</v>
      </c>
      <c r="AD1213" s="109">
        <f>IF(C1213=A_Stammdaten!$B$12,E_SAV!$S1213-E_SAV!$AE1213,HLOOKUP(A_Stammdaten!$B$12-1,$AF$4:$AL$4004,ROW(C1213)-3,FALSE)-$AE1213)</f>
        <v>0</v>
      </c>
      <c r="AE1213" s="109">
        <f>HLOOKUP(A_Stammdaten!$B$12,$AF$4:$AL$4004,ROW(C1213)-3,FALSE)</f>
        <v>0</v>
      </c>
      <c r="AF1213" s="109">
        <f t="shared" si="133"/>
        <v>0</v>
      </c>
      <c r="AG1213" s="109">
        <f t="shared" si="138"/>
        <v>0</v>
      </c>
      <c r="AH1213" s="109">
        <f t="shared" si="138"/>
        <v>0</v>
      </c>
      <c r="AI1213" s="109">
        <f t="shared" si="138"/>
        <v>0</v>
      </c>
      <c r="AJ1213" s="109">
        <f t="shared" si="138"/>
        <v>0</v>
      </c>
      <c r="AK1213" s="109">
        <f t="shared" si="138"/>
        <v>0</v>
      </c>
      <c r="AL1213" s="109">
        <f t="shared" si="138"/>
        <v>0</v>
      </c>
    </row>
    <row r="1214" spans="1:38" x14ac:dyDescent="0.3">
      <c r="A1214" s="421"/>
      <c r="B1214" s="421"/>
      <c r="C1214" s="422"/>
      <c r="D1214" s="423"/>
      <c r="E1214" s="421"/>
      <c r="F1214" s="421"/>
      <c r="G1214" s="421"/>
      <c r="H1214" s="421"/>
      <c r="I1214" s="421"/>
      <c r="J1214" s="421"/>
      <c r="K1214" s="421"/>
      <c r="L1214" s="421"/>
      <c r="M1214" s="423"/>
      <c r="N1214" s="340">
        <f>IF(C1214&gt;A_Stammdaten!$B$12,0,SUM(E1214,F1214,H1214,J1214:K1214)-SUM(G1214,I1214,L1214:M1214))</f>
        <v>0</v>
      </c>
      <c r="O1214" s="421"/>
      <c r="P1214" s="421"/>
      <c r="Q1214" s="421"/>
      <c r="R1214" s="421"/>
      <c r="S1214" s="108">
        <f t="shared" si="134"/>
        <v>0</v>
      </c>
      <c r="T1214" s="341">
        <f>IF(ISBLANK($B1214),0,VLOOKUP($B1214,Listen!$A$2:$C$45,2,FALSE))</f>
        <v>0</v>
      </c>
      <c r="U1214" s="341">
        <f>IF(ISBLANK($B1214),0,VLOOKUP($B1214,Listen!$A$2:$C$45,3,FALSE))</f>
        <v>0</v>
      </c>
      <c r="V1214" s="342">
        <f t="shared" si="136"/>
        <v>0</v>
      </c>
      <c r="W1214" s="342">
        <f t="shared" si="137"/>
        <v>0</v>
      </c>
      <c r="X1214" s="342">
        <f t="shared" si="137"/>
        <v>0</v>
      </c>
      <c r="Y1214" s="342">
        <f t="shared" si="137"/>
        <v>0</v>
      </c>
      <c r="Z1214" s="342">
        <f t="shared" si="137"/>
        <v>0</v>
      </c>
      <c r="AA1214" s="342">
        <f t="shared" si="137"/>
        <v>0</v>
      </c>
      <c r="AB1214" s="342">
        <f t="shared" si="137"/>
        <v>0</v>
      </c>
      <c r="AC1214" s="109">
        <f t="shared" si="135"/>
        <v>0</v>
      </c>
      <c r="AD1214" s="109">
        <f>IF(C1214=A_Stammdaten!$B$12,E_SAV!$S1214-E_SAV!$AE1214,HLOOKUP(A_Stammdaten!$B$12-1,$AF$4:$AL$4004,ROW(C1214)-3,FALSE)-$AE1214)</f>
        <v>0</v>
      </c>
      <c r="AE1214" s="109">
        <f>HLOOKUP(A_Stammdaten!$B$12,$AF$4:$AL$4004,ROW(C1214)-3,FALSE)</f>
        <v>0</v>
      </c>
      <c r="AF1214" s="109">
        <f t="shared" si="133"/>
        <v>0</v>
      </c>
      <c r="AG1214" s="109">
        <f t="shared" si="138"/>
        <v>0</v>
      </c>
      <c r="AH1214" s="109">
        <f t="shared" si="138"/>
        <v>0</v>
      </c>
      <c r="AI1214" s="109">
        <f t="shared" si="138"/>
        <v>0</v>
      </c>
      <c r="AJ1214" s="109">
        <f t="shared" si="138"/>
        <v>0</v>
      </c>
      <c r="AK1214" s="109">
        <f t="shared" si="138"/>
        <v>0</v>
      </c>
      <c r="AL1214" s="109">
        <f t="shared" si="138"/>
        <v>0</v>
      </c>
    </row>
    <row r="1215" spans="1:38" x14ac:dyDescent="0.3">
      <c r="A1215" s="421"/>
      <c r="B1215" s="421"/>
      <c r="C1215" s="422"/>
      <c r="D1215" s="423"/>
      <c r="E1215" s="421"/>
      <c r="F1215" s="421"/>
      <c r="G1215" s="421"/>
      <c r="H1215" s="421"/>
      <c r="I1215" s="421"/>
      <c r="J1215" s="421"/>
      <c r="K1215" s="421"/>
      <c r="L1215" s="421"/>
      <c r="M1215" s="423"/>
      <c r="N1215" s="340">
        <f>IF(C1215&gt;A_Stammdaten!$B$12,0,SUM(E1215,F1215,H1215,J1215:K1215)-SUM(G1215,I1215,L1215:M1215))</f>
        <v>0</v>
      </c>
      <c r="O1215" s="421"/>
      <c r="P1215" s="421"/>
      <c r="Q1215" s="421"/>
      <c r="R1215" s="421"/>
      <c r="S1215" s="108">
        <f t="shared" si="134"/>
        <v>0</v>
      </c>
      <c r="T1215" s="341">
        <f>IF(ISBLANK($B1215),0,VLOOKUP($B1215,Listen!$A$2:$C$45,2,FALSE))</f>
        <v>0</v>
      </c>
      <c r="U1215" s="341">
        <f>IF(ISBLANK($B1215),0,VLOOKUP($B1215,Listen!$A$2:$C$45,3,FALSE))</f>
        <v>0</v>
      </c>
      <c r="V1215" s="342">
        <f t="shared" si="136"/>
        <v>0</v>
      </c>
      <c r="W1215" s="342">
        <f t="shared" si="137"/>
        <v>0</v>
      </c>
      <c r="X1215" s="342">
        <f t="shared" si="137"/>
        <v>0</v>
      </c>
      <c r="Y1215" s="342">
        <f t="shared" si="137"/>
        <v>0</v>
      </c>
      <c r="Z1215" s="342">
        <f t="shared" si="137"/>
        <v>0</v>
      </c>
      <c r="AA1215" s="342">
        <f t="shared" si="137"/>
        <v>0</v>
      </c>
      <c r="AB1215" s="342">
        <f t="shared" si="137"/>
        <v>0</v>
      </c>
      <c r="AC1215" s="109">
        <f t="shared" si="135"/>
        <v>0</v>
      </c>
      <c r="AD1215" s="109">
        <f>IF(C1215=A_Stammdaten!$B$12,E_SAV!$S1215-E_SAV!$AE1215,HLOOKUP(A_Stammdaten!$B$12-1,$AF$4:$AL$4004,ROW(C1215)-3,FALSE)-$AE1215)</f>
        <v>0</v>
      </c>
      <c r="AE1215" s="109">
        <f>HLOOKUP(A_Stammdaten!$B$12,$AF$4:$AL$4004,ROW(C1215)-3,FALSE)</f>
        <v>0</v>
      </c>
      <c r="AF1215" s="109">
        <f t="shared" si="133"/>
        <v>0</v>
      </c>
      <c r="AG1215" s="109">
        <f t="shared" si="138"/>
        <v>0</v>
      </c>
      <c r="AH1215" s="109">
        <f t="shared" si="138"/>
        <v>0</v>
      </c>
      <c r="AI1215" s="109">
        <f t="shared" si="138"/>
        <v>0</v>
      </c>
      <c r="AJ1215" s="109">
        <f t="shared" si="138"/>
        <v>0</v>
      </c>
      <c r="AK1215" s="109">
        <f t="shared" si="138"/>
        <v>0</v>
      </c>
      <c r="AL1215" s="109">
        <f t="shared" si="138"/>
        <v>0</v>
      </c>
    </row>
    <row r="1216" spans="1:38" x14ac:dyDescent="0.3">
      <c r="A1216" s="421"/>
      <c r="B1216" s="421"/>
      <c r="C1216" s="422"/>
      <c r="D1216" s="423"/>
      <c r="E1216" s="421"/>
      <c r="F1216" s="421"/>
      <c r="G1216" s="421"/>
      <c r="H1216" s="421"/>
      <c r="I1216" s="421"/>
      <c r="J1216" s="421"/>
      <c r="K1216" s="421"/>
      <c r="L1216" s="421"/>
      <c r="M1216" s="423"/>
      <c r="N1216" s="340">
        <f>IF(C1216&gt;A_Stammdaten!$B$12,0,SUM(E1216,F1216,H1216,J1216:K1216)-SUM(G1216,I1216,L1216:M1216))</f>
        <v>0</v>
      </c>
      <c r="O1216" s="421"/>
      <c r="P1216" s="421"/>
      <c r="Q1216" s="421"/>
      <c r="R1216" s="421"/>
      <c r="S1216" s="108">
        <f t="shared" si="134"/>
        <v>0</v>
      </c>
      <c r="T1216" s="341">
        <f>IF(ISBLANK($B1216),0,VLOOKUP($B1216,Listen!$A$2:$C$45,2,FALSE))</f>
        <v>0</v>
      </c>
      <c r="U1216" s="341">
        <f>IF(ISBLANK($B1216),0,VLOOKUP($B1216,Listen!$A$2:$C$45,3,FALSE))</f>
        <v>0</v>
      </c>
      <c r="V1216" s="342">
        <f t="shared" si="136"/>
        <v>0</v>
      </c>
      <c r="W1216" s="342">
        <f t="shared" si="137"/>
        <v>0</v>
      </c>
      <c r="X1216" s="342">
        <f t="shared" si="137"/>
        <v>0</v>
      </c>
      <c r="Y1216" s="342">
        <f t="shared" si="137"/>
        <v>0</v>
      </c>
      <c r="Z1216" s="342">
        <f t="shared" si="137"/>
        <v>0</v>
      </c>
      <c r="AA1216" s="342">
        <f t="shared" si="137"/>
        <v>0</v>
      </c>
      <c r="AB1216" s="342">
        <f t="shared" si="137"/>
        <v>0</v>
      </c>
      <c r="AC1216" s="109">
        <f t="shared" si="135"/>
        <v>0</v>
      </c>
      <c r="AD1216" s="109">
        <f>IF(C1216=A_Stammdaten!$B$12,E_SAV!$S1216-E_SAV!$AE1216,HLOOKUP(A_Stammdaten!$B$12-1,$AF$4:$AL$4004,ROW(C1216)-3,FALSE)-$AE1216)</f>
        <v>0</v>
      </c>
      <c r="AE1216" s="109">
        <f>HLOOKUP(A_Stammdaten!$B$12,$AF$4:$AL$4004,ROW(C1216)-3,FALSE)</f>
        <v>0</v>
      </c>
      <c r="AF1216" s="109">
        <f t="shared" si="133"/>
        <v>0</v>
      </c>
      <c r="AG1216" s="109">
        <f t="shared" si="138"/>
        <v>0</v>
      </c>
      <c r="AH1216" s="109">
        <f t="shared" si="138"/>
        <v>0</v>
      </c>
      <c r="AI1216" s="109">
        <f t="shared" si="138"/>
        <v>0</v>
      </c>
      <c r="AJ1216" s="109">
        <f t="shared" si="138"/>
        <v>0</v>
      </c>
      <c r="AK1216" s="109">
        <f t="shared" si="138"/>
        <v>0</v>
      </c>
      <c r="AL1216" s="109">
        <f t="shared" si="138"/>
        <v>0</v>
      </c>
    </row>
    <row r="1217" spans="1:38" x14ac:dyDescent="0.3">
      <c r="A1217" s="421"/>
      <c r="B1217" s="421"/>
      <c r="C1217" s="422"/>
      <c r="D1217" s="423"/>
      <c r="E1217" s="421"/>
      <c r="F1217" s="421"/>
      <c r="G1217" s="421"/>
      <c r="H1217" s="421"/>
      <c r="I1217" s="421"/>
      <c r="J1217" s="421"/>
      <c r="K1217" s="421"/>
      <c r="L1217" s="421"/>
      <c r="M1217" s="423"/>
      <c r="N1217" s="340">
        <f>IF(C1217&gt;A_Stammdaten!$B$12,0,SUM(E1217,F1217,H1217,J1217:K1217)-SUM(G1217,I1217,L1217:M1217))</f>
        <v>0</v>
      </c>
      <c r="O1217" s="421"/>
      <c r="P1217" s="421"/>
      <c r="Q1217" s="421"/>
      <c r="R1217" s="421"/>
      <c r="S1217" s="108">
        <f t="shared" si="134"/>
        <v>0</v>
      </c>
      <c r="T1217" s="341">
        <f>IF(ISBLANK($B1217),0,VLOOKUP($B1217,Listen!$A$2:$C$45,2,FALSE))</f>
        <v>0</v>
      </c>
      <c r="U1217" s="341">
        <f>IF(ISBLANK($B1217),0,VLOOKUP($B1217,Listen!$A$2:$C$45,3,FALSE))</f>
        <v>0</v>
      </c>
      <c r="V1217" s="342">
        <f t="shared" si="136"/>
        <v>0</v>
      </c>
      <c r="W1217" s="342">
        <f t="shared" si="137"/>
        <v>0</v>
      </c>
      <c r="X1217" s="342">
        <f t="shared" si="137"/>
        <v>0</v>
      </c>
      <c r="Y1217" s="342">
        <f t="shared" si="137"/>
        <v>0</v>
      </c>
      <c r="Z1217" s="342">
        <f t="shared" si="137"/>
        <v>0</v>
      </c>
      <c r="AA1217" s="342">
        <f t="shared" si="137"/>
        <v>0</v>
      </c>
      <c r="AB1217" s="342">
        <f t="shared" si="137"/>
        <v>0</v>
      </c>
      <c r="AC1217" s="109">
        <f t="shared" si="135"/>
        <v>0</v>
      </c>
      <c r="AD1217" s="109">
        <f>IF(C1217=A_Stammdaten!$B$12,E_SAV!$S1217-E_SAV!$AE1217,HLOOKUP(A_Stammdaten!$B$12-1,$AF$4:$AL$4004,ROW(C1217)-3,FALSE)-$AE1217)</f>
        <v>0</v>
      </c>
      <c r="AE1217" s="109">
        <f>HLOOKUP(A_Stammdaten!$B$12,$AF$4:$AL$4004,ROW(C1217)-3,FALSE)</f>
        <v>0</v>
      </c>
      <c r="AF1217" s="109">
        <f t="shared" si="133"/>
        <v>0</v>
      </c>
      <c r="AG1217" s="109">
        <f t="shared" si="138"/>
        <v>0</v>
      </c>
      <c r="AH1217" s="109">
        <f t="shared" si="138"/>
        <v>0</v>
      </c>
      <c r="AI1217" s="109">
        <f t="shared" si="138"/>
        <v>0</v>
      </c>
      <c r="AJ1217" s="109">
        <f t="shared" si="138"/>
        <v>0</v>
      </c>
      <c r="AK1217" s="109">
        <f t="shared" si="138"/>
        <v>0</v>
      </c>
      <c r="AL1217" s="109">
        <f t="shared" si="138"/>
        <v>0</v>
      </c>
    </row>
    <row r="1218" spans="1:38" x14ac:dyDescent="0.3">
      <c r="A1218" s="421"/>
      <c r="B1218" s="421"/>
      <c r="C1218" s="422"/>
      <c r="D1218" s="423"/>
      <c r="E1218" s="421"/>
      <c r="F1218" s="421"/>
      <c r="G1218" s="421"/>
      <c r="H1218" s="421"/>
      <c r="I1218" s="421"/>
      <c r="J1218" s="421"/>
      <c r="K1218" s="421"/>
      <c r="L1218" s="421"/>
      <c r="M1218" s="423"/>
      <c r="N1218" s="340">
        <f>IF(C1218&gt;A_Stammdaten!$B$12,0,SUM(E1218,F1218,H1218,J1218:K1218)-SUM(G1218,I1218,L1218:M1218))</f>
        <v>0</v>
      </c>
      <c r="O1218" s="421"/>
      <c r="P1218" s="421"/>
      <c r="Q1218" s="421"/>
      <c r="R1218" s="421"/>
      <c r="S1218" s="108">
        <f t="shared" si="134"/>
        <v>0</v>
      </c>
      <c r="T1218" s="341">
        <f>IF(ISBLANK($B1218),0,VLOOKUP($B1218,Listen!$A$2:$C$45,2,FALSE))</f>
        <v>0</v>
      </c>
      <c r="U1218" s="341">
        <f>IF(ISBLANK($B1218),0,VLOOKUP($B1218,Listen!$A$2:$C$45,3,FALSE))</f>
        <v>0</v>
      </c>
      <c r="V1218" s="342">
        <f t="shared" si="136"/>
        <v>0</v>
      </c>
      <c r="W1218" s="342">
        <f t="shared" si="137"/>
        <v>0</v>
      </c>
      <c r="X1218" s="342">
        <f t="shared" si="137"/>
        <v>0</v>
      </c>
      <c r="Y1218" s="342">
        <f t="shared" si="137"/>
        <v>0</v>
      </c>
      <c r="Z1218" s="342">
        <f t="shared" si="137"/>
        <v>0</v>
      </c>
      <c r="AA1218" s="342">
        <f t="shared" si="137"/>
        <v>0</v>
      </c>
      <c r="AB1218" s="342">
        <f t="shared" si="137"/>
        <v>0</v>
      </c>
      <c r="AC1218" s="109">
        <f t="shared" si="135"/>
        <v>0</v>
      </c>
      <c r="AD1218" s="109">
        <f>IF(C1218=A_Stammdaten!$B$12,E_SAV!$S1218-E_SAV!$AE1218,HLOOKUP(A_Stammdaten!$B$12-1,$AF$4:$AL$4004,ROW(C1218)-3,FALSE)-$AE1218)</f>
        <v>0</v>
      </c>
      <c r="AE1218" s="109">
        <f>HLOOKUP(A_Stammdaten!$B$12,$AF$4:$AL$4004,ROW(C1218)-3,FALSE)</f>
        <v>0</v>
      </c>
      <c r="AF1218" s="109">
        <f t="shared" si="133"/>
        <v>0</v>
      </c>
      <c r="AG1218" s="109">
        <f t="shared" si="138"/>
        <v>0</v>
      </c>
      <c r="AH1218" s="109">
        <f t="shared" si="138"/>
        <v>0</v>
      </c>
      <c r="AI1218" s="109">
        <f t="shared" si="138"/>
        <v>0</v>
      </c>
      <c r="AJ1218" s="109">
        <f t="shared" si="138"/>
        <v>0</v>
      </c>
      <c r="AK1218" s="109">
        <f t="shared" si="138"/>
        <v>0</v>
      </c>
      <c r="AL1218" s="109">
        <f t="shared" si="138"/>
        <v>0</v>
      </c>
    </row>
    <row r="1219" spans="1:38" x14ac:dyDescent="0.3">
      <c r="A1219" s="421"/>
      <c r="B1219" s="421"/>
      <c r="C1219" s="422"/>
      <c r="D1219" s="423"/>
      <c r="E1219" s="421"/>
      <c r="F1219" s="421"/>
      <c r="G1219" s="421"/>
      <c r="H1219" s="421"/>
      <c r="I1219" s="421"/>
      <c r="J1219" s="421"/>
      <c r="K1219" s="421"/>
      <c r="L1219" s="421"/>
      <c r="M1219" s="423"/>
      <c r="N1219" s="340">
        <f>IF(C1219&gt;A_Stammdaten!$B$12,0,SUM(E1219,F1219,H1219,J1219:K1219)-SUM(G1219,I1219,L1219:M1219))</f>
        <v>0</v>
      </c>
      <c r="O1219" s="421"/>
      <c r="P1219" s="421"/>
      <c r="Q1219" s="421"/>
      <c r="R1219" s="421"/>
      <c r="S1219" s="108">
        <f t="shared" si="134"/>
        <v>0</v>
      </c>
      <c r="T1219" s="341">
        <f>IF(ISBLANK($B1219),0,VLOOKUP($B1219,Listen!$A$2:$C$45,2,FALSE))</f>
        <v>0</v>
      </c>
      <c r="U1219" s="341">
        <f>IF(ISBLANK($B1219),0,VLOOKUP($B1219,Listen!$A$2:$C$45,3,FALSE))</f>
        <v>0</v>
      </c>
      <c r="V1219" s="342">
        <f t="shared" si="136"/>
        <v>0</v>
      </c>
      <c r="W1219" s="342">
        <f t="shared" si="137"/>
        <v>0</v>
      </c>
      <c r="X1219" s="342">
        <f t="shared" si="137"/>
        <v>0</v>
      </c>
      <c r="Y1219" s="342">
        <f t="shared" si="137"/>
        <v>0</v>
      </c>
      <c r="Z1219" s="342">
        <f t="shared" si="137"/>
        <v>0</v>
      </c>
      <c r="AA1219" s="342">
        <f t="shared" si="137"/>
        <v>0</v>
      </c>
      <c r="AB1219" s="342">
        <f t="shared" si="137"/>
        <v>0</v>
      </c>
      <c r="AC1219" s="109">
        <f t="shared" si="135"/>
        <v>0</v>
      </c>
      <c r="AD1219" s="109">
        <f>IF(C1219=A_Stammdaten!$B$12,E_SAV!$S1219-E_SAV!$AE1219,HLOOKUP(A_Stammdaten!$B$12-1,$AF$4:$AL$4004,ROW(C1219)-3,FALSE)-$AE1219)</f>
        <v>0</v>
      </c>
      <c r="AE1219" s="109">
        <f>HLOOKUP(A_Stammdaten!$B$12,$AF$4:$AL$4004,ROW(C1219)-3,FALSE)</f>
        <v>0</v>
      </c>
      <c r="AF1219" s="109">
        <f t="shared" si="133"/>
        <v>0</v>
      </c>
      <c r="AG1219" s="109">
        <f t="shared" si="138"/>
        <v>0</v>
      </c>
      <c r="AH1219" s="109">
        <f t="shared" si="138"/>
        <v>0</v>
      </c>
      <c r="AI1219" s="109">
        <f t="shared" si="138"/>
        <v>0</v>
      </c>
      <c r="AJ1219" s="109">
        <f t="shared" si="138"/>
        <v>0</v>
      </c>
      <c r="AK1219" s="109">
        <f t="shared" si="138"/>
        <v>0</v>
      </c>
      <c r="AL1219" s="109">
        <f t="shared" si="138"/>
        <v>0</v>
      </c>
    </row>
    <row r="1220" spans="1:38" x14ac:dyDescent="0.3">
      <c r="A1220" s="421"/>
      <c r="B1220" s="421"/>
      <c r="C1220" s="422"/>
      <c r="D1220" s="423"/>
      <c r="E1220" s="421"/>
      <c r="F1220" s="421"/>
      <c r="G1220" s="421"/>
      <c r="H1220" s="421"/>
      <c r="I1220" s="421"/>
      <c r="J1220" s="421"/>
      <c r="K1220" s="421"/>
      <c r="L1220" s="421"/>
      <c r="M1220" s="423"/>
      <c r="N1220" s="340">
        <f>IF(C1220&gt;A_Stammdaten!$B$12,0,SUM(E1220,F1220,H1220,J1220:K1220)-SUM(G1220,I1220,L1220:M1220))</f>
        <v>0</v>
      </c>
      <c r="O1220" s="421"/>
      <c r="P1220" s="421"/>
      <c r="Q1220" s="421"/>
      <c r="R1220" s="421"/>
      <c r="S1220" s="108">
        <f t="shared" si="134"/>
        <v>0</v>
      </c>
      <c r="T1220" s="341">
        <f>IF(ISBLANK($B1220),0,VLOOKUP($B1220,Listen!$A$2:$C$45,2,FALSE))</f>
        <v>0</v>
      </c>
      <c r="U1220" s="341">
        <f>IF(ISBLANK($B1220),0,VLOOKUP($B1220,Listen!$A$2:$C$45,3,FALSE))</f>
        <v>0</v>
      </c>
      <c r="V1220" s="342">
        <f t="shared" si="136"/>
        <v>0</v>
      </c>
      <c r="W1220" s="342">
        <f t="shared" si="137"/>
        <v>0</v>
      </c>
      <c r="X1220" s="342">
        <f t="shared" si="137"/>
        <v>0</v>
      </c>
      <c r="Y1220" s="342">
        <f t="shared" si="137"/>
        <v>0</v>
      </c>
      <c r="Z1220" s="342">
        <f t="shared" si="137"/>
        <v>0</v>
      </c>
      <c r="AA1220" s="342">
        <f t="shared" si="137"/>
        <v>0</v>
      </c>
      <c r="AB1220" s="342">
        <f t="shared" si="137"/>
        <v>0</v>
      </c>
      <c r="AC1220" s="109">
        <f t="shared" si="135"/>
        <v>0</v>
      </c>
      <c r="AD1220" s="109">
        <f>IF(C1220=A_Stammdaten!$B$12,E_SAV!$S1220-E_SAV!$AE1220,HLOOKUP(A_Stammdaten!$B$12-1,$AF$4:$AL$4004,ROW(C1220)-3,FALSE)-$AE1220)</f>
        <v>0</v>
      </c>
      <c r="AE1220" s="109">
        <f>HLOOKUP(A_Stammdaten!$B$12,$AF$4:$AL$4004,ROW(C1220)-3,FALSE)</f>
        <v>0</v>
      </c>
      <c r="AF1220" s="109">
        <f t="shared" si="133"/>
        <v>0</v>
      </c>
      <c r="AG1220" s="109">
        <f t="shared" si="138"/>
        <v>0</v>
      </c>
      <c r="AH1220" s="109">
        <f t="shared" si="138"/>
        <v>0</v>
      </c>
      <c r="AI1220" s="109">
        <f t="shared" si="138"/>
        <v>0</v>
      </c>
      <c r="AJ1220" s="109">
        <f t="shared" si="138"/>
        <v>0</v>
      </c>
      <c r="AK1220" s="109">
        <f t="shared" si="138"/>
        <v>0</v>
      </c>
      <c r="AL1220" s="109">
        <f t="shared" si="138"/>
        <v>0</v>
      </c>
    </row>
    <row r="1221" spans="1:38" x14ac:dyDescent="0.3">
      <c r="A1221" s="421"/>
      <c r="B1221" s="421"/>
      <c r="C1221" s="422"/>
      <c r="D1221" s="423"/>
      <c r="E1221" s="421"/>
      <c r="F1221" s="421"/>
      <c r="G1221" s="421"/>
      <c r="H1221" s="421"/>
      <c r="I1221" s="421"/>
      <c r="J1221" s="421"/>
      <c r="K1221" s="421"/>
      <c r="L1221" s="421"/>
      <c r="M1221" s="423"/>
      <c r="N1221" s="340">
        <f>IF(C1221&gt;A_Stammdaten!$B$12,0,SUM(E1221,F1221,H1221,J1221:K1221)-SUM(G1221,I1221,L1221:M1221))</f>
        <v>0</v>
      </c>
      <c r="O1221" s="421"/>
      <c r="P1221" s="421"/>
      <c r="Q1221" s="421"/>
      <c r="R1221" s="421"/>
      <c r="S1221" s="108">
        <f t="shared" si="134"/>
        <v>0</v>
      </c>
      <c r="T1221" s="341">
        <f>IF(ISBLANK($B1221),0,VLOOKUP($B1221,Listen!$A$2:$C$45,2,FALSE))</f>
        <v>0</v>
      </c>
      <c r="U1221" s="341">
        <f>IF(ISBLANK($B1221),0,VLOOKUP($B1221,Listen!$A$2:$C$45,3,FALSE))</f>
        <v>0</v>
      </c>
      <c r="V1221" s="342">
        <f t="shared" si="136"/>
        <v>0</v>
      </c>
      <c r="W1221" s="342">
        <f t="shared" si="137"/>
        <v>0</v>
      </c>
      <c r="X1221" s="342">
        <f t="shared" si="137"/>
        <v>0</v>
      </c>
      <c r="Y1221" s="342">
        <f t="shared" si="137"/>
        <v>0</v>
      </c>
      <c r="Z1221" s="342">
        <f t="shared" si="137"/>
        <v>0</v>
      </c>
      <c r="AA1221" s="342">
        <f t="shared" si="137"/>
        <v>0</v>
      </c>
      <c r="AB1221" s="342">
        <f t="shared" ref="W1221:AB1264" si="139">$T1221</f>
        <v>0</v>
      </c>
      <c r="AC1221" s="109">
        <f t="shared" si="135"/>
        <v>0</v>
      </c>
      <c r="AD1221" s="109">
        <f>IF(C1221=A_Stammdaten!$B$12,E_SAV!$S1221-E_SAV!$AE1221,HLOOKUP(A_Stammdaten!$B$12-1,$AF$4:$AL$4004,ROW(C1221)-3,FALSE)-$AE1221)</f>
        <v>0</v>
      </c>
      <c r="AE1221" s="109">
        <f>HLOOKUP(A_Stammdaten!$B$12,$AF$4:$AL$4004,ROW(C1221)-3,FALSE)</f>
        <v>0</v>
      </c>
      <c r="AF1221" s="109">
        <f t="shared" ref="AF1221:AF1284" si="140">IF(OR($C1221=0,$S1221=0),0,IF($C1221&lt;=AF$4,$S1221-$S1221/V1221*(AF$4-$C1221+1),0))</f>
        <v>0</v>
      </c>
      <c r="AG1221" s="109">
        <f t="shared" si="138"/>
        <v>0</v>
      </c>
      <c r="AH1221" s="109">
        <f t="shared" si="138"/>
        <v>0</v>
      </c>
      <c r="AI1221" s="109">
        <f t="shared" si="138"/>
        <v>0</v>
      </c>
      <c r="AJ1221" s="109">
        <f t="shared" si="138"/>
        <v>0</v>
      </c>
      <c r="AK1221" s="109">
        <f t="shared" si="138"/>
        <v>0</v>
      </c>
      <c r="AL1221" s="109">
        <f t="shared" si="138"/>
        <v>0</v>
      </c>
    </row>
    <row r="1222" spans="1:38" x14ac:dyDescent="0.3">
      <c r="A1222" s="421"/>
      <c r="B1222" s="421"/>
      <c r="C1222" s="422"/>
      <c r="D1222" s="423"/>
      <c r="E1222" s="421"/>
      <c r="F1222" s="421"/>
      <c r="G1222" s="421"/>
      <c r="H1222" s="421"/>
      <c r="I1222" s="421"/>
      <c r="J1222" s="421"/>
      <c r="K1222" s="421"/>
      <c r="L1222" s="421"/>
      <c r="M1222" s="423"/>
      <c r="N1222" s="340">
        <f>IF(C1222&gt;A_Stammdaten!$B$12,0,SUM(E1222,F1222,H1222,J1222:K1222)-SUM(G1222,I1222,L1222:M1222))</f>
        <v>0</v>
      </c>
      <c r="O1222" s="421"/>
      <c r="P1222" s="421"/>
      <c r="Q1222" s="421"/>
      <c r="R1222" s="421"/>
      <c r="S1222" s="108">
        <f t="shared" ref="S1222:S1285" si="141">N1222-SUM(O1222:R1222)</f>
        <v>0</v>
      </c>
      <c r="T1222" s="341">
        <f>IF(ISBLANK($B1222),0,VLOOKUP($B1222,Listen!$A$2:$C$45,2,FALSE))</f>
        <v>0</v>
      </c>
      <c r="U1222" s="341">
        <f>IF(ISBLANK($B1222),0,VLOOKUP($B1222,Listen!$A$2:$C$45,3,FALSE))</f>
        <v>0</v>
      </c>
      <c r="V1222" s="342">
        <f t="shared" si="136"/>
        <v>0</v>
      </c>
      <c r="W1222" s="342">
        <f t="shared" si="139"/>
        <v>0</v>
      </c>
      <c r="X1222" s="342">
        <f t="shared" si="139"/>
        <v>0</v>
      </c>
      <c r="Y1222" s="342">
        <f t="shared" si="139"/>
        <v>0</v>
      </c>
      <c r="Z1222" s="342">
        <f t="shared" si="139"/>
        <v>0</v>
      </c>
      <c r="AA1222" s="342">
        <f t="shared" si="139"/>
        <v>0</v>
      </c>
      <c r="AB1222" s="342">
        <f t="shared" si="139"/>
        <v>0</v>
      </c>
      <c r="AC1222" s="109">
        <f t="shared" ref="AC1222:AC1285" si="142">AE1222+AD1222</f>
        <v>0</v>
      </c>
      <c r="AD1222" s="109">
        <f>IF(C1222=A_Stammdaten!$B$12,E_SAV!$S1222-E_SAV!$AE1222,HLOOKUP(A_Stammdaten!$B$12-1,$AF$4:$AL$4004,ROW(C1222)-3,FALSE)-$AE1222)</f>
        <v>0</v>
      </c>
      <c r="AE1222" s="109">
        <f>HLOOKUP(A_Stammdaten!$B$12,$AF$4:$AL$4004,ROW(C1222)-3,FALSE)</f>
        <v>0</v>
      </c>
      <c r="AF1222" s="109">
        <f t="shared" si="140"/>
        <v>0</v>
      </c>
      <c r="AG1222" s="109">
        <f t="shared" si="138"/>
        <v>0</v>
      </c>
      <c r="AH1222" s="109">
        <f t="shared" si="138"/>
        <v>0</v>
      </c>
      <c r="AI1222" s="109">
        <f t="shared" si="138"/>
        <v>0</v>
      </c>
      <c r="AJ1222" s="109">
        <f t="shared" si="138"/>
        <v>0</v>
      </c>
      <c r="AK1222" s="109">
        <f t="shared" si="138"/>
        <v>0</v>
      </c>
      <c r="AL1222" s="109">
        <f t="shared" si="138"/>
        <v>0</v>
      </c>
    </row>
    <row r="1223" spans="1:38" x14ac:dyDescent="0.3">
      <c r="A1223" s="421"/>
      <c r="B1223" s="421"/>
      <c r="C1223" s="422"/>
      <c r="D1223" s="423"/>
      <c r="E1223" s="421"/>
      <c r="F1223" s="421"/>
      <c r="G1223" s="421"/>
      <c r="H1223" s="421"/>
      <c r="I1223" s="421"/>
      <c r="J1223" s="421"/>
      <c r="K1223" s="421"/>
      <c r="L1223" s="421"/>
      <c r="M1223" s="423"/>
      <c r="N1223" s="340">
        <f>IF(C1223&gt;A_Stammdaten!$B$12,0,SUM(E1223,F1223,H1223,J1223:K1223)-SUM(G1223,I1223,L1223:M1223))</f>
        <v>0</v>
      </c>
      <c r="O1223" s="421"/>
      <c r="P1223" s="421"/>
      <c r="Q1223" s="421"/>
      <c r="R1223" s="421"/>
      <c r="S1223" s="108">
        <f t="shared" si="141"/>
        <v>0</v>
      </c>
      <c r="T1223" s="341">
        <f>IF(ISBLANK($B1223),0,VLOOKUP($B1223,Listen!$A$2:$C$45,2,FALSE))</f>
        <v>0</v>
      </c>
      <c r="U1223" s="341">
        <f>IF(ISBLANK($B1223),0,VLOOKUP($B1223,Listen!$A$2:$C$45,3,FALSE))</f>
        <v>0</v>
      </c>
      <c r="V1223" s="342">
        <f t="shared" si="136"/>
        <v>0</v>
      </c>
      <c r="W1223" s="342">
        <f t="shared" si="139"/>
        <v>0</v>
      </c>
      <c r="X1223" s="342">
        <f t="shared" si="139"/>
        <v>0</v>
      </c>
      <c r="Y1223" s="342">
        <f t="shared" si="139"/>
        <v>0</v>
      </c>
      <c r="Z1223" s="342">
        <f t="shared" si="139"/>
        <v>0</v>
      </c>
      <c r="AA1223" s="342">
        <f t="shared" si="139"/>
        <v>0</v>
      </c>
      <c r="AB1223" s="342">
        <f t="shared" si="139"/>
        <v>0</v>
      </c>
      <c r="AC1223" s="109">
        <f t="shared" si="142"/>
        <v>0</v>
      </c>
      <c r="AD1223" s="109">
        <f>IF(C1223=A_Stammdaten!$B$12,E_SAV!$S1223-E_SAV!$AE1223,HLOOKUP(A_Stammdaten!$B$12-1,$AF$4:$AL$4004,ROW(C1223)-3,FALSE)-$AE1223)</f>
        <v>0</v>
      </c>
      <c r="AE1223" s="109">
        <f>HLOOKUP(A_Stammdaten!$B$12,$AF$4:$AL$4004,ROW(C1223)-3,FALSE)</f>
        <v>0</v>
      </c>
      <c r="AF1223" s="109">
        <f t="shared" si="140"/>
        <v>0</v>
      </c>
      <c r="AG1223" s="109">
        <f t="shared" si="138"/>
        <v>0</v>
      </c>
      <c r="AH1223" s="109">
        <f t="shared" si="138"/>
        <v>0</v>
      </c>
      <c r="AI1223" s="109">
        <f t="shared" si="138"/>
        <v>0</v>
      </c>
      <c r="AJ1223" s="109">
        <f t="shared" si="138"/>
        <v>0</v>
      </c>
      <c r="AK1223" s="109">
        <f t="shared" si="138"/>
        <v>0</v>
      </c>
      <c r="AL1223" s="109">
        <f t="shared" si="138"/>
        <v>0</v>
      </c>
    </row>
    <row r="1224" spans="1:38" x14ac:dyDescent="0.3">
      <c r="A1224" s="421"/>
      <c r="B1224" s="421"/>
      <c r="C1224" s="422"/>
      <c r="D1224" s="423"/>
      <c r="E1224" s="421"/>
      <c r="F1224" s="421"/>
      <c r="G1224" s="421"/>
      <c r="H1224" s="421"/>
      <c r="I1224" s="421"/>
      <c r="J1224" s="421"/>
      <c r="K1224" s="421"/>
      <c r="L1224" s="421"/>
      <c r="M1224" s="423"/>
      <c r="N1224" s="340">
        <f>IF(C1224&gt;A_Stammdaten!$B$12,0,SUM(E1224,F1224,H1224,J1224:K1224)-SUM(G1224,I1224,L1224:M1224))</f>
        <v>0</v>
      </c>
      <c r="O1224" s="421"/>
      <c r="P1224" s="421"/>
      <c r="Q1224" s="421"/>
      <c r="R1224" s="421"/>
      <c r="S1224" s="108">
        <f t="shared" si="141"/>
        <v>0</v>
      </c>
      <c r="T1224" s="341">
        <f>IF(ISBLANK($B1224),0,VLOOKUP($B1224,Listen!$A$2:$C$45,2,FALSE))</f>
        <v>0</v>
      </c>
      <c r="U1224" s="341">
        <f>IF(ISBLANK($B1224),0,VLOOKUP($B1224,Listen!$A$2:$C$45,3,FALSE))</f>
        <v>0</v>
      </c>
      <c r="V1224" s="342">
        <f t="shared" si="136"/>
        <v>0</v>
      </c>
      <c r="W1224" s="342">
        <f t="shared" si="139"/>
        <v>0</v>
      </c>
      <c r="X1224" s="342">
        <f t="shared" si="139"/>
        <v>0</v>
      </c>
      <c r="Y1224" s="342">
        <f t="shared" si="139"/>
        <v>0</v>
      </c>
      <c r="Z1224" s="342">
        <f t="shared" si="139"/>
        <v>0</v>
      </c>
      <c r="AA1224" s="342">
        <f t="shared" si="139"/>
        <v>0</v>
      </c>
      <c r="AB1224" s="342">
        <f t="shared" si="139"/>
        <v>0</v>
      </c>
      <c r="AC1224" s="109">
        <f t="shared" si="142"/>
        <v>0</v>
      </c>
      <c r="AD1224" s="109">
        <f>IF(C1224=A_Stammdaten!$B$12,E_SAV!$S1224-E_SAV!$AE1224,HLOOKUP(A_Stammdaten!$B$12-1,$AF$4:$AL$4004,ROW(C1224)-3,FALSE)-$AE1224)</f>
        <v>0</v>
      </c>
      <c r="AE1224" s="109">
        <f>HLOOKUP(A_Stammdaten!$B$12,$AF$4:$AL$4004,ROW(C1224)-3,FALSE)</f>
        <v>0</v>
      </c>
      <c r="AF1224" s="109">
        <f t="shared" si="140"/>
        <v>0</v>
      </c>
      <c r="AG1224" s="109">
        <f t="shared" si="138"/>
        <v>0</v>
      </c>
      <c r="AH1224" s="109">
        <f t="shared" si="138"/>
        <v>0</v>
      </c>
      <c r="AI1224" s="109">
        <f t="shared" si="138"/>
        <v>0</v>
      </c>
      <c r="AJ1224" s="109">
        <f t="shared" ref="AJ1224:AL1287" si="143">IF(OR($C1224=0,$S1224=0,Z1224-(AJ$4-$C1224)=0),0,IF($C1224&lt;AJ$4,AI1224-AI1224/(Z1224-(AJ$4-$C1224)),IF($C1224=AJ$4,$S1224-$S1224/Z1224,0)))</f>
        <v>0</v>
      </c>
      <c r="AK1224" s="109">
        <f t="shared" si="143"/>
        <v>0</v>
      </c>
      <c r="AL1224" s="109">
        <f t="shared" si="143"/>
        <v>0</v>
      </c>
    </row>
    <row r="1225" spans="1:38" x14ac:dyDescent="0.3">
      <c r="A1225" s="421"/>
      <c r="B1225" s="421"/>
      <c r="C1225" s="422"/>
      <c r="D1225" s="423"/>
      <c r="E1225" s="421"/>
      <c r="F1225" s="421"/>
      <c r="G1225" s="421"/>
      <c r="H1225" s="421"/>
      <c r="I1225" s="421"/>
      <c r="J1225" s="421"/>
      <c r="K1225" s="421"/>
      <c r="L1225" s="421"/>
      <c r="M1225" s="423"/>
      <c r="N1225" s="340">
        <f>IF(C1225&gt;A_Stammdaten!$B$12,0,SUM(E1225,F1225,H1225,J1225:K1225)-SUM(G1225,I1225,L1225:M1225))</f>
        <v>0</v>
      </c>
      <c r="O1225" s="421"/>
      <c r="P1225" s="421"/>
      <c r="Q1225" s="421"/>
      <c r="R1225" s="421"/>
      <c r="S1225" s="108">
        <f t="shared" si="141"/>
        <v>0</v>
      </c>
      <c r="T1225" s="341">
        <f>IF(ISBLANK($B1225),0,VLOOKUP($B1225,Listen!$A$2:$C$45,2,FALSE))</f>
        <v>0</v>
      </c>
      <c r="U1225" s="341">
        <f>IF(ISBLANK($B1225),0,VLOOKUP($B1225,Listen!$A$2:$C$45,3,FALSE))</f>
        <v>0</v>
      </c>
      <c r="V1225" s="342">
        <f t="shared" si="136"/>
        <v>0</v>
      </c>
      <c r="W1225" s="342">
        <f t="shared" si="139"/>
        <v>0</v>
      </c>
      <c r="X1225" s="342">
        <f t="shared" si="139"/>
        <v>0</v>
      </c>
      <c r="Y1225" s="342">
        <f t="shared" si="139"/>
        <v>0</v>
      </c>
      <c r="Z1225" s="342">
        <f t="shared" si="139"/>
        <v>0</v>
      </c>
      <c r="AA1225" s="342">
        <f t="shared" si="139"/>
        <v>0</v>
      </c>
      <c r="AB1225" s="342">
        <f t="shared" si="139"/>
        <v>0</v>
      </c>
      <c r="AC1225" s="109">
        <f t="shared" si="142"/>
        <v>0</v>
      </c>
      <c r="AD1225" s="109">
        <f>IF(C1225=A_Stammdaten!$B$12,E_SAV!$S1225-E_SAV!$AE1225,HLOOKUP(A_Stammdaten!$B$12-1,$AF$4:$AL$4004,ROW(C1225)-3,FALSE)-$AE1225)</f>
        <v>0</v>
      </c>
      <c r="AE1225" s="109">
        <f>HLOOKUP(A_Stammdaten!$B$12,$AF$4:$AL$4004,ROW(C1225)-3,FALSE)</f>
        <v>0</v>
      </c>
      <c r="AF1225" s="109">
        <f t="shared" si="140"/>
        <v>0</v>
      </c>
      <c r="AG1225" s="109">
        <f t="shared" ref="AG1225:AL1288" si="144">IF(OR($C1225=0,$S1225=0,W1225-(AG$4-$C1225)=0),0,IF($C1225&lt;AG$4,AF1225-AF1225/(W1225-(AG$4-$C1225)),IF($C1225=AG$4,$S1225-$S1225/W1225,0)))</f>
        <v>0</v>
      </c>
      <c r="AH1225" s="109">
        <f t="shared" si="144"/>
        <v>0</v>
      </c>
      <c r="AI1225" s="109">
        <f t="shared" si="144"/>
        <v>0</v>
      </c>
      <c r="AJ1225" s="109">
        <f t="shared" si="143"/>
        <v>0</v>
      </c>
      <c r="AK1225" s="109">
        <f t="shared" si="143"/>
        <v>0</v>
      </c>
      <c r="AL1225" s="109">
        <f t="shared" si="143"/>
        <v>0</v>
      </c>
    </row>
    <row r="1226" spans="1:38" x14ac:dyDescent="0.3">
      <c r="A1226" s="421"/>
      <c r="B1226" s="421"/>
      <c r="C1226" s="422"/>
      <c r="D1226" s="423"/>
      <c r="E1226" s="421"/>
      <c r="F1226" s="421"/>
      <c r="G1226" s="421"/>
      <c r="H1226" s="421"/>
      <c r="I1226" s="421"/>
      <c r="J1226" s="421"/>
      <c r="K1226" s="421"/>
      <c r="L1226" s="421"/>
      <c r="M1226" s="423"/>
      <c r="N1226" s="340">
        <f>IF(C1226&gt;A_Stammdaten!$B$12,0,SUM(E1226,F1226,H1226,J1226:K1226)-SUM(G1226,I1226,L1226:M1226))</f>
        <v>0</v>
      </c>
      <c r="O1226" s="421"/>
      <c r="P1226" s="421"/>
      <c r="Q1226" s="421"/>
      <c r="R1226" s="421"/>
      <c r="S1226" s="108">
        <f t="shared" si="141"/>
        <v>0</v>
      </c>
      <c r="T1226" s="341">
        <f>IF(ISBLANK($B1226),0,VLOOKUP($B1226,Listen!$A$2:$C$45,2,FALSE))</f>
        <v>0</v>
      </c>
      <c r="U1226" s="341">
        <f>IF(ISBLANK($B1226),0,VLOOKUP($B1226,Listen!$A$2:$C$45,3,FALSE))</f>
        <v>0</v>
      </c>
      <c r="V1226" s="342">
        <f t="shared" si="136"/>
        <v>0</v>
      </c>
      <c r="W1226" s="342">
        <f t="shared" si="139"/>
        <v>0</v>
      </c>
      <c r="X1226" s="342">
        <f t="shared" si="139"/>
        <v>0</v>
      </c>
      <c r="Y1226" s="342">
        <f t="shared" si="139"/>
        <v>0</v>
      </c>
      <c r="Z1226" s="342">
        <f t="shared" si="139"/>
        <v>0</v>
      </c>
      <c r="AA1226" s="342">
        <f t="shared" si="139"/>
        <v>0</v>
      </c>
      <c r="AB1226" s="342">
        <f t="shared" si="139"/>
        <v>0</v>
      </c>
      <c r="AC1226" s="109">
        <f t="shared" si="142"/>
        <v>0</v>
      </c>
      <c r="AD1226" s="109">
        <f>IF(C1226=A_Stammdaten!$B$12,E_SAV!$S1226-E_SAV!$AE1226,HLOOKUP(A_Stammdaten!$B$12-1,$AF$4:$AL$4004,ROW(C1226)-3,FALSE)-$AE1226)</f>
        <v>0</v>
      </c>
      <c r="AE1226" s="109">
        <f>HLOOKUP(A_Stammdaten!$B$12,$AF$4:$AL$4004,ROW(C1226)-3,FALSE)</f>
        <v>0</v>
      </c>
      <c r="AF1226" s="109">
        <f t="shared" si="140"/>
        <v>0</v>
      </c>
      <c r="AG1226" s="109">
        <f t="shared" si="144"/>
        <v>0</v>
      </c>
      <c r="AH1226" s="109">
        <f t="shared" si="144"/>
        <v>0</v>
      </c>
      <c r="AI1226" s="109">
        <f t="shared" si="144"/>
        <v>0</v>
      </c>
      <c r="AJ1226" s="109">
        <f t="shared" si="143"/>
        <v>0</v>
      </c>
      <c r="AK1226" s="109">
        <f t="shared" si="143"/>
        <v>0</v>
      </c>
      <c r="AL1226" s="109">
        <f t="shared" si="143"/>
        <v>0</v>
      </c>
    </row>
    <row r="1227" spans="1:38" x14ac:dyDescent="0.3">
      <c r="A1227" s="421"/>
      <c r="B1227" s="421"/>
      <c r="C1227" s="422"/>
      <c r="D1227" s="423"/>
      <c r="E1227" s="421"/>
      <c r="F1227" s="421"/>
      <c r="G1227" s="421"/>
      <c r="H1227" s="421"/>
      <c r="I1227" s="421"/>
      <c r="J1227" s="421"/>
      <c r="K1227" s="421"/>
      <c r="L1227" s="421"/>
      <c r="M1227" s="423"/>
      <c r="N1227" s="340">
        <f>IF(C1227&gt;A_Stammdaten!$B$12,0,SUM(E1227,F1227,H1227,J1227:K1227)-SUM(G1227,I1227,L1227:M1227))</f>
        <v>0</v>
      </c>
      <c r="O1227" s="421"/>
      <c r="P1227" s="421"/>
      <c r="Q1227" s="421"/>
      <c r="R1227" s="421"/>
      <c r="S1227" s="108">
        <f t="shared" si="141"/>
        <v>0</v>
      </c>
      <c r="T1227" s="341">
        <f>IF(ISBLANK($B1227),0,VLOOKUP($B1227,Listen!$A$2:$C$45,2,FALSE))</f>
        <v>0</v>
      </c>
      <c r="U1227" s="341">
        <f>IF(ISBLANK($B1227),0,VLOOKUP($B1227,Listen!$A$2:$C$45,3,FALSE))</f>
        <v>0</v>
      </c>
      <c r="V1227" s="342">
        <f t="shared" ref="V1227:V1290" si="145">$T1227</f>
        <v>0</v>
      </c>
      <c r="W1227" s="342">
        <f t="shared" si="139"/>
        <v>0</v>
      </c>
      <c r="X1227" s="342">
        <f t="shared" si="139"/>
        <v>0</v>
      </c>
      <c r="Y1227" s="342">
        <f t="shared" si="139"/>
        <v>0</v>
      </c>
      <c r="Z1227" s="342">
        <f t="shared" si="139"/>
        <v>0</v>
      </c>
      <c r="AA1227" s="342">
        <f t="shared" si="139"/>
        <v>0</v>
      </c>
      <c r="AB1227" s="342">
        <f t="shared" si="139"/>
        <v>0</v>
      </c>
      <c r="AC1227" s="109">
        <f t="shared" si="142"/>
        <v>0</v>
      </c>
      <c r="AD1227" s="109">
        <f>IF(C1227=A_Stammdaten!$B$12,E_SAV!$S1227-E_SAV!$AE1227,HLOOKUP(A_Stammdaten!$B$12-1,$AF$4:$AL$4004,ROW(C1227)-3,FALSE)-$AE1227)</f>
        <v>0</v>
      </c>
      <c r="AE1227" s="109">
        <f>HLOOKUP(A_Stammdaten!$B$12,$AF$4:$AL$4004,ROW(C1227)-3,FALSE)</f>
        <v>0</v>
      </c>
      <c r="AF1227" s="109">
        <f t="shared" si="140"/>
        <v>0</v>
      </c>
      <c r="AG1227" s="109">
        <f t="shared" si="144"/>
        <v>0</v>
      </c>
      <c r="AH1227" s="109">
        <f t="shared" si="144"/>
        <v>0</v>
      </c>
      <c r="AI1227" s="109">
        <f t="shared" si="144"/>
        <v>0</v>
      </c>
      <c r="AJ1227" s="109">
        <f t="shared" si="143"/>
        <v>0</v>
      </c>
      <c r="AK1227" s="109">
        <f t="shared" si="143"/>
        <v>0</v>
      </c>
      <c r="AL1227" s="109">
        <f t="shared" si="143"/>
        <v>0</v>
      </c>
    </row>
    <row r="1228" spans="1:38" x14ac:dyDescent="0.3">
      <c r="A1228" s="421"/>
      <c r="B1228" s="421"/>
      <c r="C1228" s="422"/>
      <c r="D1228" s="423"/>
      <c r="E1228" s="421"/>
      <c r="F1228" s="421"/>
      <c r="G1228" s="421"/>
      <c r="H1228" s="421"/>
      <c r="I1228" s="421"/>
      <c r="J1228" s="421"/>
      <c r="K1228" s="421"/>
      <c r="L1228" s="421"/>
      <c r="M1228" s="423"/>
      <c r="N1228" s="340">
        <f>IF(C1228&gt;A_Stammdaten!$B$12,0,SUM(E1228,F1228,H1228,J1228:K1228)-SUM(G1228,I1228,L1228:M1228))</f>
        <v>0</v>
      </c>
      <c r="O1228" s="421"/>
      <c r="P1228" s="421"/>
      <c r="Q1228" s="421"/>
      <c r="R1228" s="421"/>
      <c r="S1228" s="108">
        <f t="shared" si="141"/>
        <v>0</v>
      </c>
      <c r="T1228" s="341">
        <f>IF(ISBLANK($B1228),0,VLOOKUP($B1228,Listen!$A$2:$C$45,2,FALSE))</f>
        <v>0</v>
      </c>
      <c r="U1228" s="341">
        <f>IF(ISBLANK($B1228),0,VLOOKUP($B1228,Listen!$A$2:$C$45,3,FALSE))</f>
        <v>0</v>
      </c>
      <c r="V1228" s="342">
        <f t="shared" si="145"/>
        <v>0</v>
      </c>
      <c r="W1228" s="342">
        <f t="shared" si="139"/>
        <v>0</v>
      </c>
      <c r="X1228" s="342">
        <f t="shared" si="139"/>
        <v>0</v>
      </c>
      <c r="Y1228" s="342">
        <f t="shared" si="139"/>
        <v>0</v>
      </c>
      <c r="Z1228" s="342">
        <f t="shared" si="139"/>
        <v>0</v>
      </c>
      <c r="AA1228" s="342">
        <f t="shared" si="139"/>
        <v>0</v>
      </c>
      <c r="AB1228" s="342">
        <f t="shared" si="139"/>
        <v>0</v>
      </c>
      <c r="AC1228" s="109">
        <f t="shared" si="142"/>
        <v>0</v>
      </c>
      <c r="AD1228" s="109">
        <f>IF(C1228=A_Stammdaten!$B$12,E_SAV!$S1228-E_SAV!$AE1228,HLOOKUP(A_Stammdaten!$B$12-1,$AF$4:$AL$4004,ROW(C1228)-3,FALSE)-$AE1228)</f>
        <v>0</v>
      </c>
      <c r="AE1228" s="109">
        <f>HLOOKUP(A_Stammdaten!$B$12,$AF$4:$AL$4004,ROW(C1228)-3,FALSE)</f>
        <v>0</v>
      </c>
      <c r="AF1228" s="109">
        <f t="shared" si="140"/>
        <v>0</v>
      </c>
      <c r="AG1228" s="109">
        <f t="shared" si="144"/>
        <v>0</v>
      </c>
      <c r="AH1228" s="109">
        <f t="shared" si="144"/>
        <v>0</v>
      </c>
      <c r="AI1228" s="109">
        <f t="shared" si="144"/>
        <v>0</v>
      </c>
      <c r="AJ1228" s="109">
        <f t="shared" si="143"/>
        <v>0</v>
      </c>
      <c r="AK1228" s="109">
        <f t="shared" si="143"/>
        <v>0</v>
      </c>
      <c r="AL1228" s="109">
        <f t="shared" si="143"/>
        <v>0</v>
      </c>
    </row>
    <row r="1229" spans="1:38" x14ac:dyDescent="0.3">
      <c r="A1229" s="421"/>
      <c r="B1229" s="421"/>
      <c r="C1229" s="422"/>
      <c r="D1229" s="423"/>
      <c r="E1229" s="421"/>
      <c r="F1229" s="421"/>
      <c r="G1229" s="421"/>
      <c r="H1229" s="421"/>
      <c r="I1229" s="421"/>
      <c r="J1229" s="421"/>
      <c r="K1229" s="421"/>
      <c r="L1229" s="421"/>
      <c r="M1229" s="423"/>
      <c r="N1229" s="340">
        <f>IF(C1229&gt;A_Stammdaten!$B$12,0,SUM(E1229,F1229,H1229,J1229:K1229)-SUM(G1229,I1229,L1229:M1229))</f>
        <v>0</v>
      </c>
      <c r="O1229" s="421"/>
      <c r="P1229" s="421"/>
      <c r="Q1229" s="421"/>
      <c r="R1229" s="421"/>
      <c r="S1229" s="108">
        <f t="shared" si="141"/>
        <v>0</v>
      </c>
      <c r="T1229" s="341">
        <f>IF(ISBLANK($B1229),0,VLOOKUP($B1229,Listen!$A$2:$C$45,2,FALSE))</f>
        <v>0</v>
      </c>
      <c r="U1229" s="341">
        <f>IF(ISBLANK($B1229),0,VLOOKUP($B1229,Listen!$A$2:$C$45,3,FALSE))</f>
        <v>0</v>
      </c>
      <c r="V1229" s="342">
        <f t="shared" si="145"/>
        <v>0</v>
      </c>
      <c r="W1229" s="342">
        <f t="shared" si="139"/>
        <v>0</v>
      </c>
      <c r="X1229" s="342">
        <f t="shared" si="139"/>
        <v>0</v>
      </c>
      <c r="Y1229" s="342">
        <f t="shared" si="139"/>
        <v>0</v>
      </c>
      <c r="Z1229" s="342">
        <f t="shared" si="139"/>
        <v>0</v>
      </c>
      <c r="AA1229" s="342">
        <f t="shared" si="139"/>
        <v>0</v>
      </c>
      <c r="AB1229" s="342">
        <f t="shared" si="139"/>
        <v>0</v>
      </c>
      <c r="AC1229" s="109">
        <f t="shared" si="142"/>
        <v>0</v>
      </c>
      <c r="AD1229" s="109">
        <f>IF(C1229=A_Stammdaten!$B$12,E_SAV!$S1229-E_SAV!$AE1229,HLOOKUP(A_Stammdaten!$B$12-1,$AF$4:$AL$4004,ROW(C1229)-3,FALSE)-$AE1229)</f>
        <v>0</v>
      </c>
      <c r="AE1229" s="109">
        <f>HLOOKUP(A_Stammdaten!$B$12,$AF$4:$AL$4004,ROW(C1229)-3,FALSE)</f>
        <v>0</v>
      </c>
      <c r="AF1229" s="109">
        <f t="shared" si="140"/>
        <v>0</v>
      </c>
      <c r="AG1229" s="109">
        <f t="shared" si="144"/>
        <v>0</v>
      </c>
      <c r="AH1229" s="109">
        <f t="shared" si="144"/>
        <v>0</v>
      </c>
      <c r="AI1229" s="109">
        <f t="shared" si="144"/>
        <v>0</v>
      </c>
      <c r="AJ1229" s="109">
        <f t="shared" si="143"/>
        <v>0</v>
      </c>
      <c r="AK1229" s="109">
        <f t="shared" si="143"/>
        <v>0</v>
      </c>
      <c r="AL1229" s="109">
        <f t="shared" si="143"/>
        <v>0</v>
      </c>
    </row>
    <row r="1230" spans="1:38" x14ac:dyDescent="0.3">
      <c r="A1230" s="421"/>
      <c r="B1230" s="421"/>
      <c r="C1230" s="422"/>
      <c r="D1230" s="423"/>
      <c r="E1230" s="421"/>
      <c r="F1230" s="421"/>
      <c r="G1230" s="421"/>
      <c r="H1230" s="421"/>
      <c r="I1230" s="421"/>
      <c r="J1230" s="421"/>
      <c r="K1230" s="421"/>
      <c r="L1230" s="421"/>
      <c r="M1230" s="423"/>
      <c r="N1230" s="340">
        <f>IF(C1230&gt;A_Stammdaten!$B$12,0,SUM(E1230,F1230,H1230,J1230:K1230)-SUM(G1230,I1230,L1230:M1230))</f>
        <v>0</v>
      </c>
      <c r="O1230" s="421"/>
      <c r="P1230" s="421"/>
      <c r="Q1230" s="421"/>
      <c r="R1230" s="421"/>
      <c r="S1230" s="108">
        <f t="shared" si="141"/>
        <v>0</v>
      </c>
      <c r="T1230" s="341">
        <f>IF(ISBLANK($B1230),0,VLOOKUP($B1230,Listen!$A$2:$C$45,2,FALSE))</f>
        <v>0</v>
      </c>
      <c r="U1230" s="341">
        <f>IF(ISBLANK($B1230),0,VLOOKUP($B1230,Listen!$A$2:$C$45,3,FALSE))</f>
        <v>0</v>
      </c>
      <c r="V1230" s="342">
        <f t="shared" si="145"/>
        <v>0</v>
      </c>
      <c r="W1230" s="342">
        <f t="shared" si="139"/>
        <v>0</v>
      </c>
      <c r="X1230" s="342">
        <f t="shared" si="139"/>
        <v>0</v>
      </c>
      <c r="Y1230" s="342">
        <f t="shared" si="139"/>
        <v>0</v>
      </c>
      <c r="Z1230" s="342">
        <f t="shared" si="139"/>
        <v>0</v>
      </c>
      <c r="AA1230" s="342">
        <f t="shared" si="139"/>
        <v>0</v>
      </c>
      <c r="AB1230" s="342">
        <f t="shared" si="139"/>
        <v>0</v>
      </c>
      <c r="AC1230" s="109">
        <f t="shared" si="142"/>
        <v>0</v>
      </c>
      <c r="AD1230" s="109">
        <f>IF(C1230=A_Stammdaten!$B$12,E_SAV!$S1230-E_SAV!$AE1230,HLOOKUP(A_Stammdaten!$B$12-1,$AF$4:$AL$4004,ROW(C1230)-3,FALSE)-$AE1230)</f>
        <v>0</v>
      </c>
      <c r="AE1230" s="109">
        <f>HLOOKUP(A_Stammdaten!$B$12,$AF$4:$AL$4004,ROW(C1230)-3,FALSE)</f>
        <v>0</v>
      </c>
      <c r="AF1230" s="109">
        <f t="shared" si="140"/>
        <v>0</v>
      </c>
      <c r="AG1230" s="109">
        <f t="shared" si="144"/>
        <v>0</v>
      </c>
      <c r="AH1230" s="109">
        <f t="shared" si="144"/>
        <v>0</v>
      </c>
      <c r="AI1230" s="109">
        <f t="shared" si="144"/>
        <v>0</v>
      </c>
      <c r="AJ1230" s="109">
        <f t="shared" si="143"/>
        <v>0</v>
      </c>
      <c r="AK1230" s="109">
        <f t="shared" si="143"/>
        <v>0</v>
      </c>
      <c r="AL1230" s="109">
        <f t="shared" si="143"/>
        <v>0</v>
      </c>
    </row>
    <row r="1231" spans="1:38" x14ac:dyDescent="0.3">
      <c r="A1231" s="421"/>
      <c r="B1231" s="421"/>
      <c r="C1231" s="422"/>
      <c r="D1231" s="423"/>
      <c r="E1231" s="421"/>
      <c r="F1231" s="421"/>
      <c r="G1231" s="421"/>
      <c r="H1231" s="421"/>
      <c r="I1231" s="421"/>
      <c r="J1231" s="421"/>
      <c r="K1231" s="421"/>
      <c r="L1231" s="421"/>
      <c r="M1231" s="423"/>
      <c r="N1231" s="340">
        <f>IF(C1231&gt;A_Stammdaten!$B$12,0,SUM(E1231,F1231,H1231,J1231:K1231)-SUM(G1231,I1231,L1231:M1231))</f>
        <v>0</v>
      </c>
      <c r="O1231" s="421"/>
      <c r="P1231" s="421"/>
      <c r="Q1231" s="421"/>
      <c r="R1231" s="421"/>
      <c r="S1231" s="108">
        <f t="shared" si="141"/>
        <v>0</v>
      </c>
      <c r="T1231" s="341">
        <f>IF(ISBLANK($B1231),0,VLOOKUP($B1231,Listen!$A$2:$C$45,2,FALSE))</f>
        <v>0</v>
      </c>
      <c r="U1231" s="341">
        <f>IF(ISBLANK($B1231),0,VLOOKUP($B1231,Listen!$A$2:$C$45,3,FALSE))</f>
        <v>0</v>
      </c>
      <c r="V1231" s="342">
        <f t="shared" si="145"/>
        <v>0</v>
      </c>
      <c r="W1231" s="342">
        <f t="shared" si="139"/>
        <v>0</v>
      </c>
      <c r="X1231" s="342">
        <f t="shared" si="139"/>
        <v>0</v>
      </c>
      <c r="Y1231" s="342">
        <f t="shared" si="139"/>
        <v>0</v>
      </c>
      <c r="Z1231" s="342">
        <f t="shared" si="139"/>
        <v>0</v>
      </c>
      <c r="AA1231" s="342">
        <f t="shared" si="139"/>
        <v>0</v>
      </c>
      <c r="AB1231" s="342">
        <f t="shared" si="139"/>
        <v>0</v>
      </c>
      <c r="AC1231" s="109">
        <f t="shared" si="142"/>
        <v>0</v>
      </c>
      <c r="AD1231" s="109">
        <f>IF(C1231=A_Stammdaten!$B$12,E_SAV!$S1231-E_SAV!$AE1231,HLOOKUP(A_Stammdaten!$B$12-1,$AF$4:$AL$4004,ROW(C1231)-3,FALSE)-$AE1231)</f>
        <v>0</v>
      </c>
      <c r="AE1231" s="109">
        <f>HLOOKUP(A_Stammdaten!$B$12,$AF$4:$AL$4004,ROW(C1231)-3,FALSE)</f>
        <v>0</v>
      </c>
      <c r="AF1231" s="109">
        <f t="shared" si="140"/>
        <v>0</v>
      </c>
      <c r="AG1231" s="109">
        <f t="shared" si="144"/>
        <v>0</v>
      </c>
      <c r="AH1231" s="109">
        <f t="shared" si="144"/>
        <v>0</v>
      </c>
      <c r="AI1231" s="109">
        <f t="shared" si="144"/>
        <v>0</v>
      </c>
      <c r="AJ1231" s="109">
        <f t="shared" si="143"/>
        <v>0</v>
      </c>
      <c r="AK1231" s="109">
        <f t="shared" si="143"/>
        <v>0</v>
      </c>
      <c r="AL1231" s="109">
        <f t="shared" si="143"/>
        <v>0</v>
      </c>
    </row>
    <row r="1232" spans="1:38" x14ac:dyDescent="0.3">
      <c r="A1232" s="421"/>
      <c r="B1232" s="421"/>
      <c r="C1232" s="422"/>
      <c r="D1232" s="423"/>
      <c r="E1232" s="421"/>
      <c r="F1232" s="421"/>
      <c r="G1232" s="421"/>
      <c r="H1232" s="421"/>
      <c r="I1232" s="421"/>
      <c r="J1232" s="421"/>
      <c r="K1232" s="421"/>
      <c r="L1232" s="421"/>
      <c r="M1232" s="423"/>
      <c r="N1232" s="340">
        <f>IF(C1232&gt;A_Stammdaten!$B$12,0,SUM(E1232,F1232,H1232,J1232:K1232)-SUM(G1232,I1232,L1232:M1232))</f>
        <v>0</v>
      </c>
      <c r="O1232" s="421"/>
      <c r="P1232" s="421"/>
      <c r="Q1232" s="421"/>
      <c r="R1232" s="421"/>
      <c r="S1232" s="108">
        <f t="shared" si="141"/>
        <v>0</v>
      </c>
      <c r="T1232" s="341">
        <f>IF(ISBLANK($B1232),0,VLOOKUP($B1232,Listen!$A$2:$C$45,2,FALSE))</f>
        <v>0</v>
      </c>
      <c r="U1232" s="341">
        <f>IF(ISBLANK($B1232),0,VLOOKUP($B1232,Listen!$A$2:$C$45,3,FALSE))</f>
        <v>0</v>
      </c>
      <c r="V1232" s="342">
        <f t="shared" si="145"/>
        <v>0</v>
      </c>
      <c r="W1232" s="342">
        <f t="shared" si="139"/>
        <v>0</v>
      </c>
      <c r="X1232" s="342">
        <f t="shared" si="139"/>
        <v>0</v>
      </c>
      <c r="Y1232" s="342">
        <f t="shared" si="139"/>
        <v>0</v>
      </c>
      <c r="Z1232" s="342">
        <f t="shared" si="139"/>
        <v>0</v>
      </c>
      <c r="AA1232" s="342">
        <f t="shared" si="139"/>
        <v>0</v>
      </c>
      <c r="AB1232" s="342">
        <f t="shared" si="139"/>
        <v>0</v>
      </c>
      <c r="AC1232" s="109">
        <f t="shared" si="142"/>
        <v>0</v>
      </c>
      <c r="AD1232" s="109">
        <f>IF(C1232=A_Stammdaten!$B$12,E_SAV!$S1232-E_SAV!$AE1232,HLOOKUP(A_Stammdaten!$B$12-1,$AF$4:$AL$4004,ROW(C1232)-3,FALSE)-$AE1232)</f>
        <v>0</v>
      </c>
      <c r="AE1232" s="109">
        <f>HLOOKUP(A_Stammdaten!$B$12,$AF$4:$AL$4004,ROW(C1232)-3,FALSE)</f>
        <v>0</v>
      </c>
      <c r="AF1232" s="109">
        <f t="shared" si="140"/>
        <v>0</v>
      </c>
      <c r="AG1232" s="109">
        <f t="shared" si="144"/>
        <v>0</v>
      </c>
      <c r="AH1232" s="109">
        <f t="shared" si="144"/>
        <v>0</v>
      </c>
      <c r="AI1232" s="109">
        <f t="shared" si="144"/>
        <v>0</v>
      </c>
      <c r="AJ1232" s="109">
        <f t="shared" si="143"/>
        <v>0</v>
      </c>
      <c r="AK1232" s="109">
        <f t="shared" si="143"/>
        <v>0</v>
      </c>
      <c r="AL1232" s="109">
        <f t="shared" si="143"/>
        <v>0</v>
      </c>
    </row>
    <row r="1233" spans="1:38" x14ac:dyDescent="0.3">
      <c r="A1233" s="421"/>
      <c r="B1233" s="421"/>
      <c r="C1233" s="422"/>
      <c r="D1233" s="423"/>
      <c r="E1233" s="421"/>
      <c r="F1233" s="421"/>
      <c r="G1233" s="421"/>
      <c r="H1233" s="421"/>
      <c r="I1233" s="421"/>
      <c r="J1233" s="421"/>
      <c r="K1233" s="421"/>
      <c r="L1233" s="421"/>
      <c r="M1233" s="423"/>
      <c r="N1233" s="340">
        <f>IF(C1233&gt;A_Stammdaten!$B$12,0,SUM(E1233,F1233,H1233,J1233:K1233)-SUM(G1233,I1233,L1233:M1233))</f>
        <v>0</v>
      </c>
      <c r="O1233" s="421"/>
      <c r="P1233" s="421"/>
      <c r="Q1233" s="421"/>
      <c r="R1233" s="421"/>
      <c r="S1233" s="108">
        <f t="shared" si="141"/>
        <v>0</v>
      </c>
      <c r="T1233" s="341">
        <f>IF(ISBLANK($B1233),0,VLOOKUP($B1233,Listen!$A$2:$C$45,2,FALSE))</f>
        <v>0</v>
      </c>
      <c r="U1233" s="341">
        <f>IF(ISBLANK($B1233),0,VLOOKUP($B1233,Listen!$A$2:$C$45,3,FALSE))</f>
        <v>0</v>
      </c>
      <c r="V1233" s="342">
        <f t="shared" si="145"/>
        <v>0</v>
      </c>
      <c r="W1233" s="342">
        <f t="shared" si="139"/>
        <v>0</v>
      </c>
      <c r="X1233" s="342">
        <f t="shared" si="139"/>
        <v>0</v>
      </c>
      <c r="Y1233" s="342">
        <f t="shared" si="139"/>
        <v>0</v>
      </c>
      <c r="Z1233" s="342">
        <f t="shared" si="139"/>
        <v>0</v>
      </c>
      <c r="AA1233" s="342">
        <f t="shared" si="139"/>
        <v>0</v>
      </c>
      <c r="AB1233" s="342">
        <f t="shared" si="139"/>
        <v>0</v>
      </c>
      <c r="AC1233" s="109">
        <f t="shared" si="142"/>
        <v>0</v>
      </c>
      <c r="AD1233" s="109">
        <f>IF(C1233=A_Stammdaten!$B$12,E_SAV!$S1233-E_SAV!$AE1233,HLOOKUP(A_Stammdaten!$B$12-1,$AF$4:$AL$4004,ROW(C1233)-3,FALSE)-$AE1233)</f>
        <v>0</v>
      </c>
      <c r="AE1233" s="109">
        <f>HLOOKUP(A_Stammdaten!$B$12,$AF$4:$AL$4004,ROW(C1233)-3,FALSE)</f>
        <v>0</v>
      </c>
      <c r="AF1233" s="109">
        <f t="shared" si="140"/>
        <v>0</v>
      </c>
      <c r="AG1233" s="109">
        <f t="shared" si="144"/>
        <v>0</v>
      </c>
      <c r="AH1233" s="109">
        <f t="shared" si="144"/>
        <v>0</v>
      </c>
      <c r="AI1233" s="109">
        <f t="shared" si="144"/>
        <v>0</v>
      </c>
      <c r="AJ1233" s="109">
        <f t="shared" si="143"/>
        <v>0</v>
      </c>
      <c r="AK1233" s="109">
        <f t="shared" si="143"/>
        <v>0</v>
      </c>
      <c r="AL1233" s="109">
        <f t="shared" si="143"/>
        <v>0</v>
      </c>
    </row>
    <row r="1234" spans="1:38" x14ac:dyDescent="0.3">
      <c r="A1234" s="421"/>
      <c r="B1234" s="421"/>
      <c r="C1234" s="422"/>
      <c r="D1234" s="423"/>
      <c r="E1234" s="421"/>
      <c r="F1234" s="421"/>
      <c r="G1234" s="421"/>
      <c r="H1234" s="421"/>
      <c r="I1234" s="421"/>
      <c r="J1234" s="421"/>
      <c r="K1234" s="421"/>
      <c r="L1234" s="421"/>
      <c r="M1234" s="423"/>
      <c r="N1234" s="340">
        <f>IF(C1234&gt;A_Stammdaten!$B$12,0,SUM(E1234,F1234,H1234,J1234:K1234)-SUM(G1234,I1234,L1234:M1234))</f>
        <v>0</v>
      </c>
      <c r="O1234" s="421"/>
      <c r="P1234" s="421"/>
      <c r="Q1234" s="421"/>
      <c r="R1234" s="421"/>
      <c r="S1234" s="108">
        <f t="shared" si="141"/>
        <v>0</v>
      </c>
      <c r="T1234" s="341">
        <f>IF(ISBLANK($B1234),0,VLOOKUP($B1234,Listen!$A$2:$C$45,2,FALSE))</f>
        <v>0</v>
      </c>
      <c r="U1234" s="341">
        <f>IF(ISBLANK($B1234),0,VLOOKUP($B1234,Listen!$A$2:$C$45,3,FALSE))</f>
        <v>0</v>
      </c>
      <c r="V1234" s="342">
        <f t="shared" si="145"/>
        <v>0</v>
      </c>
      <c r="W1234" s="342">
        <f t="shared" si="139"/>
        <v>0</v>
      </c>
      <c r="X1234" s="342">
        <f t="shared" si="139"/>
        <v>0</v>
      </c>
      <c r="Y1234" s="342">
        <f t="shared" si="139"/>
        <v>0</v>
      </c>
      <c r="Z1234" s="342">
        <f t="shared" si="139"/>
        <v>0</v>
      </c>
      <c r="AA1234" s="342">
        <f t="shared" si="139"/>
        <v>0</v>
      </c>
      <c r="AB1234" s="342">
        <f t="shared" si="139"/>
        <v>0</v>
      </c>
      <c r="AC1234" s="109">
        <f t="shared" si="142"/>
        <v>0</v>
      </c>
      <c r="AD1234" s="109">
        <f>IF(C1234=A_Stammdaten!$B$12,E_SAV!$S1234-E_SAV!$AE1234,HLOOKUP(A_Stammdaten!$B$12-1,$AF$4:$AL$4004,ROW(C1234)-3,FALSE)-$AE1234)</f>
        <v>0</v>
      </c>
      <c r="AE1234" s="109">
        <f>HLOOKUP(A_Stammdaten!$B$12,$AF$4:$AL$4004,ROW(C1234)-3,FALSE)</f>
        <v>0</v>
      </c>
      <c r="AF1234" s="109">
        <f t="shared" si="140"/>
        <v>0</v>
      </c>
      <c r="AG1234" s="109">
        <f t="shared" si="144"/>
        <v>0</v>
      </c>
      <c r="AH1234" s="109">
        <f t="shared" si="144"/>
        <v>0</v>
      </c>
      <c r="AI1234" s="109">
        <f t="shared" si="144"/>
        <v>0</v>
      </c>
      <c r="AJ1234" s="109">
        <f t="shared" si="143"/>
        <v>0</v>
      </c>
      <c r="AK1234" s="109">
        <f t="shared" si="143"/>
        <v>0</v>
      </c>
      <c r="AL1234" s="109">
        <f t="shared" si="143"/>
        <v>0</v>
      </c>
    </row>
    <row r="1235" spans="1:38" x14ac:dyDescent="0.3">
      <c r="A1235" s="421"/>
      <c r="B1235" s="421"/>
      <c r="C1235" s="422"/>
      <c r="D1235" s="423"/>
      <c r="E1235" s="421"/>
      <c r="F1235" s="421"/>
      <c r="G1235" s="421"/>
      <c r="H1235" s="421"/>
      <c r="I1235" s="421"/>
      <c r="J1235" s="421"/>
      <c r="K1235" s="421"/>
      <c r="L1235" s="421"/>
      <c r="M1235" s="423"/>
      <c r="N1235" s="340">
        <f>IF(C1235&gt;A_Stammdaten!$B$12,0,SUM(E1235,F1235,H1235,J1235:K1235)-SUM(G1235,I1235,L1235:M1235))</f>
        <v>0</v>
      </c>
      <c r="O1235" s="421"/>
      <c r="P1235" s="421"/>
      <c r="Q1235" s="421"/>
      <c r="R1235" s="421"/>
      <c r="S1235" s="108">
        <f t="shared" si="141"/>
        <v>0</v>
      </c>
      <c r="T1235" s="341">
        <f>IF(ISBLANK($B1235),0,VLOOKUP($B1235,Listen!$A$2:$C$45,2,FALSE))</f>
        <v>0</v>
      </c>
      <c r="U1235" s="341">
        <f>IF(ISBLANK($B1235),0,VLOOKUP($B1235,Listen!$A$2:$C$45,3,FALSE))</f>
        <v>0</v>
      </c>
      <c r="V1235" s="342">
        <f t="shared" si="145"/>
        <v>0</v>
      </c>
      <c r="W1235" s="342">
        <f t="shared" si="139"/>
        <v>0</v>
      </c>
      <c r="X1235" s="342">
        <f t="shared" si="139"/>
        <v>0</v>
      </c>
      <c r="Y1235" s="342">
        <f t="shared" si="139"/>
        <v>0</v>
      </c>
      <c r="Z1235" s="342">
        <f t="shared" si="139"/>
        <v>0</v>
      </c>
      <c r="AA1235" s="342">
        <f t="shared" si="139"/>
        <v>0</v>
      </c>
      <c r="AB1235" s="342">
        <f t="shared" si="139"/>
        <v>0</v>
      </c>
      <c r="AC1235" s="109">
        <f t="shared" si="142"/>
        <v>0</v>
      </c>
      <c r="AD1235" s="109">
        <f>IF(C1235=A_Stammdaten!$B$12,E_SAV!$S1235-E_SAV!$AE1235,HLOOKUP(A_Stammdaten!$B$12-1,$AF$4:$AL$4004,ROW(C1235)-3,FALSE)-$AE1235)</f>
        <v>0</v>
      </c>
      <c r="AE1235" s="109">
        <f>HLOOKUP(A_Stammdaten!$B$12,$AF$4:$AL$4004,ROW(C1235)-3,FALSE)</f>
        <v>0</v>
      </c>
      <c r="AF1235" s="109">
        <f t="shared" si="140"/>
        <v>0</v>
      </c>
      <c r="AG1235" s="109">
        <f t="shared" si="144"/>
        <v>0</v>
      </c>
      <c r="AH1235" s="109">
        <f t="shared" si="144"/>
        <v>0</v>
      </c>
      <c r="AI1235" s="109">
        <f t="shared" si="144"/>
        <v>0</v>
      </c>
      <c r="AJ1235" s="109">
        <f t="shared" si="143"/>
        <v>0</v>
      </c>
      <c r="AK1235" s="109">
        <f t="shared" si="143"/>
        <v>0</v>
      </c>
      <c r="AL1235" s="109">
        <f t="shared" si="143"/>
        <v>0</v>
      </c>
    </row>
    <row r="1236" spans="1:38" x14ac:dyDescent="0.3">
      <c r="A1236" s="421"/>
      <c r="B1236" s="421"/>
      <c r="C1236" s="422"/>
      <c r="D1236" s="423"/>
      <c r="E1236" s="421"/>
      <c r="F1236" s="421"/>
      <c r="G1236" s="421"/>
      <c r="H1236" s="421"/>
      <c r="I1236" s="421"/>
      <c r="J1236" s="421"/>
      <c r="K1236" s="421"/>
      <c r="L1236" s="421"/>
      <c r="M1236" s="423"/>
      <c r="N1236" s="340">
        <f>IF(C1236&gt;A_Stammdaten!$B$12,0,SUM(E1236,F1236,H1236,J1236:K1236)-SUM(G1236,I1236,L1236:M1236))</f>
        <v>0</v>
      </c>
      <c r="O1236" s="421"/>
      <c r="P1236" s="421"/>
      <c r="Q1236" s="421"/>
      <c r="R1236" s="421"/>
      <c r="S1236" s="108">
        <f t="shared" si="141"/>
        <v>0</v>
      </c>
      <c r="T1236" s="341">
        <f>IF(ISBLANK($B1236),0,VLOOKUP($B1236,Listen!$A$2:$C$45,2,FALSE))</f>
        <v>0</v>
      </c>
      <c r="U1236" s="341">
        <f>IF(ISBLANK($B1236),0,VLOOKUP($B1236,Listen!$A$2:$C$45,3,FALSE))</f>
        <v>0</v>
      </c>
      <c r="V1236" s="342">
        <f t="shared" si="145"/>
        <v>0</v>
      </c>
      <c r="W1236" s="342">
        <f t="shared" si="139"/>
        <v>0</v>
      </c>
      <c r="X1236" s="342">
        <f t="shared" si="139"/>
        <v>0</v>
      </c>
      <c r="Y1236" s="342">
        <f t="shared" si="139"/>
        <v>0</v>
      </c>
      <c r="Z1236" s="342">
        <f t="shared" si="139"/>
        <v>0</v>
      </c>
      <c r="AA1236" s="342">
        <f t="shared" si="139"/>
        <v>0</v>
      </c>
      <c r="AB1236" s="342">
        <f t="shared" si="139"/>
        <v>0</v>
      </c>
      <c r="AC1236" s="109">
        <f t="shared" si="142"/>
        <v>0</v>
      </c>
      <c r="AD1236" s="109">
        <f>IF(C1236=A_Stammdaten!$B$12,E_SAV!$S1236-E_SAV!$AE1236,HLOOKUP(A_Stammdaten!$B$12-1,$AF$4:$AL$4004,ROW(C1236)-3,FALSE)-$AE1236)</f>
        <v>0</v>
      </c>
      <c r="AE1236" s="109">
        <f>HLOOKUP(A_Stammdaten!$B$12,$AF$4:$AL$4004,ROW(C1236)-3,FALSE)</f>
        <v>0</v>
      </c>
      <c r="AF1236" s="109">
        <f t="shared" si="140"/>
        <v>0</v>
      </c>
      <c r="AG1236" s="109">
        <f t="shared" si="144"/>
        <v>0</v>
      </c>
      <c r="AH1236" s="109">
        <f t="shared" si="144"/>
        <v>0</v>
      </c>
      <c r="AI1236" s="109">
        <f t="shared" si="144"/>
        <v>0</v>
      </c>
      <c r="AJ1236" s="109">
        <f t="shared" si="143"/>
        <v>0</v>
      </c>
      <c r="AK1236" s="109">
        <f t="shared" si="143"/>
        <v>0</v>
      </c>
      <c r="AL1236" s="109">
        <f t="shared" si="143"/>
        <v>0</v>
      </c>
    </row>
    <row r="1237" spans="1:38" x14ac:dyDescent="0.3">
      <c r="A1237" s="421"/>
      <c r="B1237" s="421"/>
      <c r="C1237" s="422"/>
      <c r="D1237" s="423"/>
      <c r="E1237" s="421"/>
      <c r="F1237" s="421"/>
      <c r="G1237" s="421"/>
      <c r="H1237" s="421"/>
      <c r="I1237" s="421"/>
      <c r="J1237" s="421"/>
      <c r="K1237" s="421"/>
      <c r="L1237" s="421"/>
      <c r="M1237" s="423"/>
      <c r="N1237" s="340">
        <f>IF(C1237&gt;A_Stammdaten!$B$12,0,SUM(E1237,F1237,H1237,J1237:K1237)-SUM(G1237,I1237,L1237:M1237))</f>
        <v>0</v>
      </c>
      <c r="O1237" s="421"/>
      <c r="P1237" s="421"/>
      <c r="Q1237" s="421"/>
      <c r="R1237" s="421"/>
      <c r="S1237" s="108">
        <f t="shared" si="141"/>
        <v>0</v>
      </c>
      <c r="T1237" s="341">
        <f>IF(ISBLANK($B1237),0,VLOOKUP($B1237,Listen!$A$2:$C$45,2,FALSE))</f>
        <v>0</v>
      </c>
      <c r="U1237" s="341">
        <f>IF(ISBLANK($B1237),0,VLOOKUP($B1237,Listen!$A$2:$C$45,3,FALSE))</f>
        <v>0</v>
      </c>
      <c r="V1237" s="342">
        <f t="shared" si="145"/>
        <v>0</v>
      </c>
      <c r="W1237" s="342">
        <f t="shared" si="139"/>
        <v>0</v>
      </c>
      <c r="X1237" s="342">
        <f t="shared" si="139"/>
        <v>0</v>
      </c>
      <c r="Y1237" s="342">
        <f t="shared" si="139"/>
        <v>0</v>
      </c>
      <c r="Z1237" s="342">
        <f t="shared" si="139"/>
        <v>0</v>
      </c>
      <c r="AA1237" s="342">
        <f t="shared" si="139"/>
        <v>0</v>
      </c>
      <c r="AB1237" s="342">
        <f t="shared" si="139"/>
        <v>0</v>
      </c>
      <c r="AC1237" s="109">
        <f t="shared" si="142"/>
        <v>0</v>
      </c>
      <c r="AD1237" s="109">
        <f>IF(C1237=A_Stammdaten!$B$12,E_SAV!$S1237-E_SAV!$AE1237,HLOOKUP(A_Stammdaten!$B$12-1,$AF$4:$AL$4004,ROW(C1237)-3,FALSE)-$AE1237)</f>
        <v>0</v>
      </c>
      <c r="AE1237" s="109">
        <f>HLOOKUP(A_Stammdaten!$B$12,$AF$4:$AL$4004,ROW(C1237)-3,FALSE)</f>
        <v>0</v>
      </c>
      <c r="AF1237" s="109">
        <f t="shared" si="140"/>
        <v>0</v>
      </c>
      <c r="AG1237" s="109">
        <f t="shared" si="144"/>
        <v>0</v>
      </c>
      <c r="AH1237" s="109">
        <f t="shared" si="144"/>
        <v>0</v>
      </c>
      <c r="AI1237" s="109">
        <f t="shared" si="144"/>
        <v>0</v>
      </c>
      <c r="AJ1237" s="109">
        <f t="shared" si="143"/>
        <v>0</v>
      </c>
      <c r="AK1237" s="109">
        <f t="shared" si="143"/>
        <v>0</v>
      </c>
      <c r="AL1237" s="109">
        <f t="shared" si="143"/>
        <v>0</v>
      </c>
    </row>
    <row r="1238" spans="1:38" x14ac:dyDescent="0.3">
      <c r="A1238" s="421"/>
      <c r="B1238" s="421"/>
      <c r="C1238" s="422"/>
      <c r="D1238" s="423"/>
      <c r="E1238" s="421"/>
      <c r="F1238" s="421"/>
      <c r="G1238" s="421"/>
      <c r="H1238" s="421"/>
      <c r="I1238" s="421"/>
      <c r="J1238" s="421"/>
      <c r="K1238" s="421"/>
      <c r="L1238" s="421"/>
      <c r="M1238" s="423"/>
      <c r="N1238" s="340">
        <f>IF(C1238&gt;A_Stammdaten!$B$12,0,SUM(E1238,F1238,H1238,J1238:K1238)-SUM(G1238,I1238,L1238:M1238))</f>
        <v>0</v>
      </c>
      <c r="O1238" s="421"/>
      <c r="P1238" s="421"/>
      <c r="Q1238" s="421"/>
      <c r="R1238" s="421"/>
      <c r="S1238" s="108">
        <f t="shared" si="141"/>
        <v>0</v>
      </c>
      <c r="T1238" s="341">
        <f>IF(ISBLANK($B1238),0,VLOOKUP($B1238,Listen!$A$2:$C$45,2,FALSE))</f>
        <v>0</v>
      </c>
      <c r="U1238" s="341">
        <f>IF(ISBLANK($B1238),0,VLOOKUP($B1238,Listen!$A$2:$C$45,3,FALSE))</f>
        <v>0</v>
      </c>
      <c r="V1238" s="342">
        <f t="shared" si="145"/>
        <v>0</v>
      </c>
      <c r="W1238" s="342">
        <f t="shared" si="139"/>
        <v>0</v>
      </c>
      <c r="X1238" s="342">
        <f t="shared" si="139"/>
        <v>0</v>
      </c>
      <c r="Y1238" s="342">
        <f t="shared" si="139"/>
        <v>0</v>
      </c>
      <c r="Z1238" s="342">
        <f t="shared" si="139"/>
        <v>0</v>
      </c>
      <c r="AA1238" s="342">
        <f t="shared" si="139"/>
        <v>0</v>
      </c>
      <c r="AB1238" s="342">
        <f t="shared" si="139"/>
        <v>0</v>
      </c>
      <c r="AC1238" s="109">
        <f t="shared" si="142"/>
        <v>0</v>
      </c>
      <c r="AD1238" s="109">
        <f>IF(C1238=A_Stammdaten!$B$12,E_SAV!$S1238-E_SAV!$AE1238,HLOOKUP(A_Stammdaten!$B$12-1,$AF$4:$AL$4004,ROW(C1238)-3,FALSE)-$AE1238)</f>
        <v>0</v>
      </c>
      <c r="AE1238" s="109">
        <f>HLOOKUP(A_Stammdaten!$B$12,$AF$4:$AL$4004,ROW(C1238)-3,FALSE)</f>
        <v>0</v>
      </c>
      <c r="AF1238" s="109">
        <f t="shared" si="140"/>
        <v>0</v>
      </c>
      <c r="AG1238" s="109">
        <f t="shared" si="144"/>
        <v>0</v>
      </c>
      <c r="AH1238" s="109">
        <f t="shared" si="144"/>
        <v>0</v>
      </c>
      <c r="AI1238" s="109">
        <f t="shared" si="144"/>
        <v>0</v>
      </c>
      <c r="AJ1238" s="109">
        <f t="shared" si="143"/>
        <v>0</v>
      </c>
      <c r="AK1238" s="109">
        <f t="shared" si="143"/>
        <v>0</v>
      </c>
      <c r="AL1238" s="109">
        <f t="shared" si="143"/>
        <v>0</v>
      </c>
    </row>
    <row r="1239" spans="1:38" x14ac:dyDescent="0.3">
      <c r="A1239" s="421"/>
      <c r="B1239" s="421"/>
      <c r="C1239" s="422"/>
      <c r="D1239" s="423"/>
      <c r="E1239" s="421"/>
      <c r="F1239" s="421"/>
      <c r="G1239" s="421"/>
      <c r="H1239" s="421"/>
      <c r="I1239" s="421"/>
      <c r="J1239" s="421"/>
      <c r="K1239" s="421"/>
      <c r="L1239" s="421"/>
      <c r="M1239" s="423"/>
      <c r="N1239" s="340">
        <f>IF(C1239&gt;A_Stammdaten!$B$12,0,SUM(E1239,F1239,H1239,J1239:K1239)-SUM(G1239,I1239,L1239:M1239))</f>
        <v>0</v>
      </c>
      <c r="O1239" s="421"/>
      <c r="P1239" s="421"/>
      <c r="Q1239" s="421"/>
      <c r="R1239" s="421"/>
      <c r="S1239" s="108">
        <f t="shared" si="141"/>
        <v>0</v>
      </c>
      <c r="T1239" s="341">
        <f>IF(ISBLANK($B1239),0,VLOOKUP($B1239,Listen!$A$2:$C$45,2,FALSE))</f>
        <v>0</v>
      </c>
      <c r="U1239" s="341">
        <f>IF(ISBLANK($B1239),0,VLOOKUP($B1239,Listen!$A$2:$C$45,3,FALSE))</f>
        <v>0</v>
      </c>
      <c r="V1239" s="342">
        <f t="shared" si="145"/>
        <v>0</v>
      </c>
      <c r="W1239" s="342">
        <f t="shared" si="139"/>
        <v>0</v>
      </c>
      <c r="X1239" s="342">
        <f t="shared" si="139"/>
        <v>0</v>
      </c>
      <c r="Y1239" s="342">
        <f t="shared" si="139"/>
        <v>0</v>
      </c>
      <c r="Z1239" s="342">
        <f t="shared" si="139"/>
        <v>0</v>
      </c>
      <c r="AA1239" s="342">
        <f t="shared" si="139"/>
        <v>0</v>
      </c>
      <c r="AB1239" s="342">
        <f t="shared" si="139"/>
        <v>0</v>
      </c>
      <c r="AC1239" s="109">
        <f t="shared" si="142"/>
        <v>0</v>
      </c>
      <c r="AD1239" s="109">
        <f>IF(C1239=A_Stammdaten!$B$12,E_SAV!$S1239-E_SAV!$AE1239,HLOOKUP(A_Stammdaten!$B$12-1,$AF$4:$AL$4004,ROW(C1239)-3,FALSE)-$AE1239)</f>
        <v>0</v>
      </c>
      <c r="AE1239" s="109">
        <f>HLOOKUP(A_Stammdaten!$B$12,$AF$4:$AL$4004,ROW(C1239)-3,FALSE)</f>
        <v>0</v>
      </c>
      <c r="AF1239" s="109">
        <f t="shared" si="140"/>
        <v>0</v>
      </c>
      <c r="AG1239" s="109">
        <f t="shared" si="144"/>
        <v>0</v>
      </c>
      <c r="AH1239" s="109">
        <f t="shared" si="144"/>
        <v>0</v>
      </c>
      <c r="AI1239" s="109">
        <f t="shared" si="144"/>
        <v>0</v>
      </c>
      <c r="AJ1239" s="109">
        <f t="shared" si="143"/>
        <v>0</v>
      </c>
      <c r="AK1239" s="109">
        <f t="shared" si="143"/>
        <v>0</v>
      </c>
      <c r="AL1239" s="109">
        <f t="shared" si="143"/>
        <v>0</v>
      </c>
    </row>
    <row r="1240" spans="1:38" x14ac:dyDescent="0.3">
      <c r="A1240" s="421"/>
      <c r="B1240" s="421"/>
      <c r="C1240" s="422"/>
      <c r="D1240" s="423"/>
      <c r="E1240" s="421"/>
      <c r="F1240" s="421"/>
      <c r="G1240" s="421"/>
      <c r="H1240" s="421"/>
      <c r="I1240" s="421"/>
      <c r="J1240" s="421"/>
      <c r="K1240" s="421"/>
      <c r="L1240" s="421"/>
      <c r="M1240" s="423"/>
      <c r="N1240" s="340">
        <f>IF(C1240&gt;A_Stammdaten!$B$12,0,SUM(E1240,F1240,H1240,J1240:K1240)-SUM(G1240,I1240,L1240:M1240))</f>
        <v>0</v>
      </c>
      <c r="O1240" s="421"/>
      <c r="P1240" s="421"/>
      <c r="Q1240" s="421"/>
      <c r="R1240" s="421"/>
      <c r="S1240" s="108">
        <f t="shared" si="141"/>
        <v>0</v>
      </c>
      <c r="T1240" s="341">
        <f>IF(ISBLANK($B1240),0,VLOOKUP($B1240,Listen!$A$2:$C$45,2,FALSE))</f>
        <v>0</v>
      </c>
      <c r="U1240" s="341">
        <f>IF(ISBLANK($B1240),0,VLOOKUP($B1240,Listen!$A$2:$C$45,3,FALSE))</f>
        <v>0</v>
      </c>
      <c r="V1240" s="342">
        <f t="shared" si="145"/>
        <v>0</v>
      </c>
      <c r="W1240" s="342">
        <f t="shared" si="139"/>
        <v>0</v>
      </c>
      <c r="X1240" s="342">
        <f t="shared" si="139"/>
        <v>0</v>
      </c>
      <c r="Y1240" s="342">
        <f t="shared" si="139"/>
        <v>0</v>
      </c>
      <c r="Z1240" s="342">
        <f t="shared" si="139"/>
        <v>0</v>
      </c>
      <c r="AA1240" s="342">
        <f t="shared" si="139"/>
        <v>0</v>
      </c>
      <c r="AB1240" s="342">
        <f t="shared" si="139"/>
        <v>0</v>
      </c>
      <c r="AC1240" s="109">
        <f t="shared" si="142"/>
        <v>0</v>
      </c>
      <c r="AD1240" s="109">
        <f>IF(C1240=A_Stammdaten!$B$12,E_SAV!$S1240-E_SAV!$AE1240,HLOOKUP(A_Stammdaten!$B$12-1,$AF$4:$AL$4004,ROW(C1240)-3,FALSE)-$AE1240)</f>
        <v>0</v>
      </c>
      <c r="AE1240" s="109">
        <f>HLOOKUP(A_Stammdaten!$B$12,$AF$4:$AL$4004,ROW(C1240)-3,FALSE)</f>
        <v>0</v>
      </c>
      <c r="AF1240" s="109">
        <f t="shared" si="140"/>
        <v>0</v>
      </c>
      <c r="AG1240" s="109">
        <f t="shared" si="144"/>
        <v>0</v>
      </c>
      <c r="AH1240" s="109">
        <f t="shared" si="144"/>
        <v>0</v>
      </c>
      <c r="AI1240" s="109">
        <f t="shared" si="144"/>
        <v>0</v>
      </c>
      <c r="AJ1240" s="109">
        <f t="shared" si="143"/>
        <v>0</v>
      </c>
      <c r="AK1240" s="109">
        <f t="shared" si="143"/>
        <v>0</v>
      </c>
      <c r="AL1240" s="109">
        <f t="shared" si="143"/>
        <v>0</v>
      </c>
    </row>
    <row r="1241" spans="1:38" x14ac:dyDescent="0.3">
      <c r="A1241" s="421"/>
      <c r="B1241" s="421"/>
      <c r="C1241" s="422"/>
      <c r="D1241" s="423"/>
      <c r="E1241" s="421"/>
      <c r="F1241" s="421"/>
      <c r="G1241" s="421"/>
      <c r="H1241" s="421"/>
      <c r="I1241" s="421"/>
      <c r="J1241" s="421"/>
      <c r="K1241" s="421"/>
      <c r="L1241" s="421"/>
      <c r="M1241" s="423"/>
      <c r="N1241" s="340">
        <f>IF(C1241&gt;A_Stammdaten!$B$12,0,SUM(E1241,F1241,H1241,J1241:K1241)-SUM(G1241,I1241,L1241:M1241))</f>
        <v>0</v>
      </c>
      <c r="O1241" s="421"/>
      <c r="P1241" s="421"/>
      <c r="Q1241" s="421"/>
      <c r="R1241" s="421"/>
      <c r="S1241" s="108">
        <f t="shared" si="141"/>
        <v>0</v>
      </c>
      <c r="T1241" s="341">
        <f>IF(ISBLANK($B1241),0,VLOOKUP($B1241,Listen!$A$2:$C$45,2,FALSE))</f>
        <v>0</v>
      </c>
      <c r="U1241" s="341">
        <f>IF(ISBLANK($B1241),0,VLOOKUP($B1241,Listen!$A$2:$C$45,3,FALSE))</f>
        <v>0</v>
      </c>
      <c r="V1241" s="342">
        <f t="shared" si="145"/>
        <v>0</v>
      </c>
      <c r="W1241" s="342">
        <f t="shared" si="139"/>
        <v>0</v>
      </c>
      <c r="X1241" s="342">
        <f t="shared" si="139"/>
        <v>0</v>
      </c>
      <c r="Y1241" s="342">
        <f t="shared" si="139"/>
        <v>0</v>
      </c>
      <c r="Z1241" s="342">
        <f t="shared" si="139"/>
        <v>0</v>
      </c>
      <c r="AA1241" s="342">
        <f t="shared" si="139"/>
        <v>0</v>
      </c>
      <c r="AB1241" s="342">
        <f t="shared" si="139"/>
        <v>0</v>
      </c>
      <c r="AC1241" s="109">
        <f t="shared" si="142"/>
        <v>0</v>
      </c>
      <c r="AD1241" s="109">
        <f>IF(C1241=A_Stammdaten!$B$12,E_SAV!$S1241-E_SAV!$AE1241,HLOOKUP(A_Stammdaten!$B$12-1,$AF$4:$AL$4004,ROW(C1241)-3,FALSE)-$AE1241)</f>
        <v>0</v>
      </c>
      <c r="AE1241" s="109">
        <f>HLOOKUP(A_Stammdaten!$B$12,$AF$4:$AL$4004,ROW(C1241)-3,FALSE)</f>
        <v>0</v>
      </c>
      <c r="AF1241" s="109">
        <f t="shared" si="140"/>
        <v>0</v>
      </c>
      <c r="AG1241" s="109">
        <f t="shared" si="144"/>
        <v>0</v>
      </c>
      <c r="AH1241" s="109">
        <f t="shared" si="144"/>
        <v>0</v>
      </c>
      <c r="AI1241" s="109">
        <f t="shared" si="144"/>
        <v>0</v>
      </c>
      <c r="AJ1241" s="109">
        <f t="shared" si="143"/>
        <v>0</v>
      </c>
      <c r="AK1241" s="109">
        <f t="shared" si="143"/>
        <v>0</v>
      </c>
      <c r="AL1241" s="109">
        <f t="shared" si="143"/>
        <v>0</v>
      </c>
    </row>
    <row r="1242" spans="1:38" x14ac:dyDescent="0.3">
      <c r="A1242" s="421"/>
      <c r="B1242" s="421"/>
      <c r="C1242" s="422"/>
      <c r="D1242" s="423"/>
      <c r="E1242" s="421"/>
      <c r="F1242" s="421"/>
      <c r="G1242" s="421"/>
      <c r="H1242" s="421"/>
      <c r="I1242" s="421"/>
      <c r="J1242" s="421"/>
      <c r="K1242" s="421"/>
      <c r="L1242" s="421"/>
      <c r="M1242" s="423"/>
      <c r="N1242" s="340">
        <f>IF(C1242&gt;A_Stammdaten!$B$12,0,SUM(E1242,F1242,H1242,J1242:K1242)-SUM(G1242,I1242,L1242:M1242))</f>
        <v>0</v>
      </c>
      <c r="O1242" s="421"/>
      <c r="P1242" s="421"/>
      <c r="Q1242" s="421"/>
      <c r="R1242" s="421"/>
      <c r="S1242" s="108">
        <f t="shared" si="141"/>
        <v>0</v>
      </c>
      <c r="T1242" s="341">
        <f>IF(ISBLANK($B1242),0,VLOOKUP($B1242,Listen!$A$2:$C$45,2,FALSE))</f>
        <v>0</v>
      </c>
      <c r="U1242" s="341">
        <f>IF(ISBLANK($B1242),0,VLOOKUP($B1242,Listen!$A$2:$C$45,3,FALSE))</f>
        <v>0</v>
      </c>
      <c r="V1242" s="342">
        <f t="shared" si="145"/>
        <v>0</v>
      </c>
      <c r="W1242" s="342">
        <f t="shared" si="139"/>
        <v>0</v>
      </c>
      <c r="X1242" s="342">
        <f t="shared" si="139"/>
        <v>0</v>
      </c>
      <c r="Y1242" s="342">
        <f t="shared" si="139"/>
        <v>0</v>
      </c>
      <c r="Z1242" s="342">
        <f t="shared" si="139"/>
        <v>0</v>
      </c>
      <c r="AA1242" s="342">
        <f t="shared" si="139"/>
        <v>0</v>
      </c>
      <c r="AB1242" s="342">
        <f t="shared" si="139"/>
        <v>0</v>
      </c>
      <c r="AC1242" s="109">
        <f t="shared" si="142"/>
        <v>0</v>
      </c>
      <c r="AD1242" s="109">
        <f>IF(C1242=A_Stammdaten!$B$12,E_SAV!$S1242-E_SAV!$AE1242,HLOOKUP(A_Stammdaten!$B$12-1,$AF$4:$AL$4004,ROW(C1242)-3,FALSE)-$AE1242)</f>
        <v>0</v>
      </c>
      <c r="AE1242" s="109">
        <f>HLOOKUP(A_Stammdaten!$B$12,$AF$4:$AL$4004,ROW(C1242)-3,FALSE)</f>
        <v>0</v>
      </c>
      <c r="AF1242" s="109">
        <f t="shared" si="140"/>
        <v>0</v>
      </c>
      <c r="AG1242" s="109">
        <f t="shared" si="144"/>
        <v>0</v>
      </c>
      <c r="AH1242" s="109">
        <f t="shared" si="144"/>
        <v>0</v>
      </c>
      <c r="AI1242" s="109">
        <f t="shared" si="144"/>
        <v>0</v>
      </c>
      <c r="AJ1242" s="109">
        <f t="shared" si="143"/>
        <v>0</v>
      </c>
      <c r="AK1242" s="109">
        <f t="shared" si="143"/>
        <v>0</v>
      </c>
      <c r="AL1242" s="109">
        <f t="shared" si="143"/>
        <v>0</v>
      </c>
    </row>
    <row r="1243" spans="1:38" x14ac:dyDescent="0.3">
      <c r="A1243" s="421"/>
      <c r="B1243" s="421"/>
      <c r="C1243" s="422"/>
      <c r="D1243" s="423"/>
      <c r="E1243" s="421"/>
      <c r="F1243" s="421"/>
      <c r="G1243" s="421"/>
      <c r="H1243" s="421"/>
      <c r="I1243" s="421"/>
      <c r="J1243" s="421"/>
      <c r="K1243" s="421"/>
      <c r="L1243" s="421"/>
      <c r="M1243" s="423"/>
      <c r="N1243" s="340">
        <f>IF(C1243&gt;A_Stammdaten!$B$12,0,SUM(E1243,F1243,H1243,J1243:K1243)-SUM(G1243,I1243,L1243:M1243))</f>
        <v>0</v>
      </c>
      <c r="O1243" s="421"/>
      <c r="P1243" s="421"/>
      <c r="Q1243" s="421"/>
      <c r="R1243" s="421"/>
      <c r="S1243" s="108">
        <f t="shared" si="141"/>
        <v>0</v>
      </c>
      <c r="T1243" s="341">
        <f>IF(ISBLANK($B1243),0,VLOOKUP($B1243,Listen!$A$2:$C$45,2,FALSE))</f>
        <v>0</v>
      </c>
      <c r="U1243" s="341">
        <f>IF(ISBLANK($B1243),0,VLOOKUP($B1243,Listen!$A$2:$C$45,3,FALSE))</f>
        <v>0</v>
      </c>
      <c r="V1243" s="342">
        <f t="shared" si="145"/>
        <v>0</v>
      </c>
      <c r="W1243" s="342">
        <f t="shared" si="139"/>
        <v>0</v>
      </c>
      <c r="X1243" s="342">
        <f t="shared" si="139"/>
        <v>0</v>
      </c>
      <c r="Y1243" s="342">
        <f t="shared" si="139"/>
        <v>0</v>
      </c>
      <c r="Z1243" s="342">
        <f t="shared" si="139"/>
        <v>0</v>
      </c>
      <c r="AA1243" s="342">
        <f t="shared" si="139"/>
        <v>0</v>
      </c>
      <c r="AB1243" s="342">
        <f t="shared" si="139"/>
        <v>0</v>
      </c>
      <c r="AC1243" s="109">
        <f t="shared" si="142"/>
        <v>0</v>
      </c>
      <c r="AD1243" s="109">
        <f>IF(C1243=A_Stammdaten!$B$12,E_SAV!$S1243-E_SAV!$AE1243,HLOOKUP(A_Stammdaten!$B$12-1,$AF$4:$AL$4004,ROW(C1243)-3,FALSE)-$AE1243)</f>
        <v>0</v>
      </c>
      <c r="AE1243" s="109">
        <f>HLOOKUP(A_Stammdaten!$B$12,$AF$4:$AL$4004,ROW(C1243)-3,FALSE)</f>
        <v>0</v>
      </c>
      <c r="AF1243" s="109">
        <f t="shared" si="140"/>
        <v>0</v>
      </c>
      <c r="AG1243" s="109">
        <f t="shared" si="144"/>
        <v>0</v>
      </c>
      <c r="AH1243" s="109">
        <f t="shared" si="144"/>
        <v>0</v>
      </c>
      <c r="AI1243" s="109">
        <f t="shared" si="144"/>
        <v>0</v>
      </c>
      <c r="AJ1243" s="109">
        <f t="shared" si="143"/>
        <v>0</v>
      </c>
      <c r="AK1243" s="109">
        <f t="shared" si="143"/>
        <v>0</v>
      </c>
      <c r="AL1243" s="109">
        <f t="shared" si="143"/>
        <v>0</v>
      </c>
    </row>
    <row r="1244" spans="1:38" x14ac:dyDescent="0.3">
      <c r="A1244" s="421"/>
      <c r="B1244" s="421"/>
      <c r="C1244" s="422"/>
      <c r="D1244" s="423"/>
      <c r="E1244" s="421"/>
      <c r="F1244" s="421"/>
      <c r="G1244" s="421"/>
      <c r="H1244" s="421"/>
      <c r="I1244" s="421"/>
      <c r="J1244" s="421"/>
      <c r="K1244" s="421"/>
      <c r="L1244" s="421"/>
      <c r="M1244" s="423"/>
      <c r="N1244" s="340">
        <f>IF(C1244&gt;A_Stammdaten!$B$12,0,SUM(E1244,F1244,H1244,J1244:K1244)-SUM(G1244,I1244,L1244:M1244))</f>
        <v>0</v>
      </c>
      <c r="O1244" s="421"/>
      <c r="P1244" s="421"/>
      <c r="Q1244" s="421"/>
      <c r="R1244" s="421"/>
      <c r="S1244" s="108">
        <f t="shared" si="141"/>
        <v>0</v>
      </c>
      <c r="T1244" s="341">
        <f>IF(ISBLANK($B1244),0,VLOOKUP($B1244,Listen!$A$2:$C$45,2,FALSE))</f>
        <v>0</v>
      </c>
      <c r="U1244" s="341">
        <f>IF(ISBLANK($B1244),0,VLOOKUP($B1244,Listen!$A$2:$C$45,3,FALSE))</f>
        <v>0</v>
      </c>
      <c r="V1244" s="342">
        <f t="shared" si="145"/>
        <v>0</v>
      </c>
      <c r="W1244" s="342">
        <f t="shared" si="139"/>
        <v>0</v>
      </c>
      <c r="X1244" s="342">
        <f t="shared" si="139"/>
        <v>0</v>
      </c>
      <c r="Y1244" s="342">
        <f t="shared" si="139"/>
        <v>0</v>
      </c>
      <c r="Z1244" s="342">
        <f t="shared" si="139"/>
        <v>0</v>
      </c>
      <c r="AA1244" s="342">
        <f t="shared" si="139"/>
        <v>0</v>
      </c>
      <c r="AB1244" s="342">
        <f t="shared" si="139"/>
        <v>0</v>
      </c>
      <c r="AC1244" s="109">
        <f t="shared" si="142"/>
        <v>0</v>
      </c>
      <c r="AD1244" s="109">
        <f>IF(C1244=A_Stammdaten!$B$12,E_SAV!$S1244-E_SAV!$AE1244,HLOOKUP(A_Stammdaten!$B$12-1,$AF$4:$AL$4004,ROW(C1244)-3,FALSE)-$AE1244)</f>
        <v>0</v>
      </c>
      <c r="AE1244" s="109">
        <f>HLOOKUP(A_Stammdaten!$B$12,$AF$4:$AL$4004,ROW(C1244)-3,FALSE)</f>
        <v>0</v>
      </c>
      <c r="AF1244" s="109">
        <f t="shared" si="140"/>
        <v>0</v>
      </c>
      <c r="AG1244" s="109">
        <f t="shared" si="144"/>
        <v>0</v>
      </c>
      <c r="AH1244" s="109">
        <f t="shared" si="144"/>
        <v>0</v>
      </c>
      <c r="AI1244" s="109">
        <f t="shared" si="144"/>
        <v>0</v>
      </c>
      <c r="AJ1244" s="109">
        <f t="shared" si="143"/>
        <v>0</v>
      </c>
      <c r="AK1244" s="109">
        <f t="shared" si="143"/>
        <v>0</v>
      </c>
      <c r="AL1244" s="109">
        <f t="shared" si="143"/>
        <v>0</v>
      </c>
    </row>
    <row r="1245" spans="1:38" x14ac:dyDescent="0.3">
      <c r="A1245" s="421"/>
      <c r="B1245" s="421"/>
      <c r="C1245" s="422"/>
      <c r="D1245" s="423"/>
      <c r="E1245" s="421"/>
      <c r="F1245" s="421"/>
      <c r="G1245" s="421"/>
      <c r="H1245" s="421"/>
      <c r="I1245" s="421"/>
      <c r="J1245" s="421"/>
      <c r="K1245" s="421"/>
      <c r="L1245" s="421"/>
      <c r="M1245" s="423"/>
      <c r="N1245" s="340">
        <f>IF(C1245&gt;A_Stammdaten!$B$12,0,SUM(E1245,F1245,H1245,J1245:K1245)-SUM(G1245,I1245,L1245:M1245))</f>
        <v>0</v>
      </c>
      <c r="O1245" s="421"/>
      <c r="P1245" s="421"/>
      <c r="Q1245" s="421"/>
      <c r="R1245" s="421"/>
      <c r="S1245" s="108">
        <f t="shared" si="141"/>
        <v>0</v>
      </c>
      <c r="T1245" s="341">
        <f>IF(ISBLANK($B1245),0,VLOOKUP($B1245,Listen!$A$2:$C$45,2,FALSE))</f>
        <v>0</v>
      </c>
      <c r="U1245" s="341">
        <f>IF(ISBLANK($B1245),0,VLOOKUP($B1245,Listen!$A$2:$C$45,3,FALSE))</f>
        <v>0</v>
      </c>
      <c r="V1245" s="342">
        <f t="shared" si="145"/>
        <v>0</v>
      </c>
      <c r="W1245" s="342">
        <f t="shared" si="139"/>
        <v>0</v>
      </c>
      <c r="X1245" s="342">
        <f t="shared" si="139"/>
        <v>0</v>
      </c>
      <c r="Y1245" s="342">
        <f t="shared" si="139"/>
        <v>0</v>
      </c>
      <c r="Z1245" s="342">
        <f t="shared" si="139"/>
        <v>0</v>
      </c>
      <c r="AA1245" s="342">
        <f t="shared" si="139"/>
        <v>0</v>
      </c>
      <c r="AB1245" s="342">
        <f t="shared" si="139"/>
        <v>0</v>
      </c>
      <c r="AC1245" s="109">
        <f t="shared" si="142"/>
        <v>0</v>
      </c>
      <c r="AD1245" s="109">
        <f>IF(C1245=A_Stammdaten!$B$12,E_SAV!$S1245-E_SAV!$AE1245,HLOOKUP(A_Stammdaten!$B$12-1,$AF$4:$AL$4004,ROW(C1245)-3,FALSE)-$AE1245)</f>
        <v>0</v>
      </c>
      <c r="AE1245" s="109">
        <f>HLOOKUP(A_Stammdaten!$B$12,$AF$4:$AL$4004,ROW(C1245)-3,FALSE)</f>
        <v>0</v>
      </c>
      <c r="AF1245" s="109">
        <f t="shared" si="140"/>
        <v>0</v>
      </c>
      <c r="AG1245" s="109">
        <f t="shared" si="144"/>
        <v>0</v>
      </c>
      <c r="AH1245" s="109">
        <f t="shared" si="144"/>
        <v>0</v>
      </c>
      <c r="AI1245" s="109">
        <f t="shared" si="144"/>
        <v>0</v>
      </c>
      <c r="AJ1245" s="109">
        <f t="shared" si="143"/>
        <v>0</v>
      </c>
      <c r="AK1245" s="109">
        <f t="shared" si="143"/>
        <v>0</v>
      </c>
      <c r="AL1245" s="109">
        <f t="shared" si="143"/>
        <v>0</v>
      </c>
    </row>
    <row r="1246" spans="1:38" x14ac:dyDescent="0.3">
      <c r="A1246" s="421"/>
      <c r="B1246" s="421"/>
      <c r="C1246" s="422"/>
      <c r="D1246" s="423"/>
      <c r="E1246" s="421"/>
      <c r="F1246" s="421"/>
      <c r="G1246" s="421"/>
      <c r="H1246" s="421"/>
      <c r="I1246" s="421"/>
      <c r="J1246" s="421"/>
      <c r="K1246" s="421"/>
      <c r="L1246" s="421"/>
      <c r="M1246" s="423"/>
      <c r="N1246" s="340">
        <f>IF(C1246&gt;A_Stammdaten!$B$12,0,SUM(E1246,F1246,H1246,J1246:K1246)-SUM(G1246,I1246,L1246:M1246))</f>
        <v>0</v>
      </c>
      <c r="O1246" s="421"/>
      <c r="P1246" s="421"/>
      <c r="Q1246" s="421"/>
      <c r="R1246" s="421"/>
      <c r="S1246" s="108">
        <f t="shared" si="141"/>
        <v>0</v>
      </c>
      <c r="T1246" s="341">
        <f>IF(ISBLANK($B1246),0,VLOOKUP($B1246,Listen!$A$2:$C$45,2,FALSE))</f>
        <v>0</v>
      </c>
      <c r="U1246" s="341">
        <f>IF(ISBLANK($B1246),0,VLOOKUP($B1246,Listen!$A$2:$C$45,3,FALSE))</f>
        <v>0</v>
      </c>
      <c r="V1246" s="342">
        <f t="shared" si="145"/>
        <v>0</v>
      </c>
      <c r="W1246" s="342">
        <f t="shared" si="139"/>
        <v>0</v>
      </c>
      <c r="X1246" s="342">
        <f t="shared" si="139"/>
        <v>0</v>
      </c>
      <c r="Y1246" s="342">
        <f t="shared" si="139"/>
        <v>0</v>
      </c>
      <c r="Z1246" s="342">
        <f t="shared" si="139"/>
        <v>0</v>
      </c>
      <c r="AA1246" s="342">
        <f t="shared" si="139"/>
        <v>0</v>
      </c>
      <c r="AB1246" s="342">
        <f t="shared" si="139"/>
        <v>0</v>
      </c>
      <c r="AC1246" s="109">
        <f t="shared" si="142"/>
        <v>0</v>
      </c>
      <c r="AD1246" s="109">
        <f>IF(C1246=A_Stammdaten!$B$12,E_SAV!$S1246-E_SAV!$AE1246,HLOOKUP(A_Stammdaten!$B$12-1,$AF$4:$AL$4004,ROW(C1246)-3,FALSE)-$AE1246)</f>
        <v>0</v>
      </c>
      <c r="AE1246" s="109">
        <f>HLOOKUP(A_Stammdaten!$B$12,$AF$4:$AL$4004,ROW(C1246)-3,FALSE)</f>
        <v>0</v>
      </c>
      <c r="AF1246" s="109">
        <f t="shared" si="140"/>
        <v>0</v>
      </c>
      <c r="AG1246" s="109">
        <f t="shared" si="144"/>
        <v>0</v>
      </c>
      <c r="AH1246" s="109">
        <f t="shared" si="144"/>
        <v>0</v>
      </c>
      <c r="AI1246" s="109">
        <f t="shared" si="144"/>
        <v>0</v>
      </c>
      <c r="AJ1246" s="109">
        <f t="shared" si="143"/>
        <v>0</v>
      </c>
      <c r="AK1246" s="109">
        <f t="shared" si="143"/>
        <v>0</v>
      </c>
      <c r="AL1246" s="109">
        <f t="shared" si="143"/>
        <v>0</v>
      </c>
    </row>
    <row r="1247" spans="1:38" x14ac:dyDescent="0.3">
      <c r="A1247" s="421"/>
      <c r="B1247" s="421"/>
      <c r="C1247" s="422"/>
      <c r="D1247" s="423"/>
      <c r="E1247" s="421"/>
      <c r="F1247" s="421"/>
      <c r="G1247" s="421"/>
      <c r="H1247" s="421"/>
      <c r="I1247" s="421"/>
      <c r="J1247" s="421"/>
      <c r="K1247" s="421"/>
      <c r="L1247" s="421"/>
      <c r="M1247" s="423"/>
      <c r="N1247" s="340">
        <f>IF(C1247&gt;A_Stammdaten!$B$12,0,SUM(E1247,F1247,H1247,J1247:K1247)-SUM(G1247,I1247,L1247:M1247))</f>
        <v>0</v>
      </c>
      <c r="O1247" s="421"/>
      <c r="P1247" s="421"/>
      <c r="Q1247" s="421"/>
      <c r="R1247" s="421"/>
      <c r="S1247" s="108">
        <f t="shared" si="141"/>
        <v>0</v>
      </c>
      <c r="T1247" s="341">
        <f>IF(ISBLANK($B1247),0,VLOOKUP($B1247,Listen!$A$2:$C$45,2,FALSE))</f>
        <v>0</v>
      </c>
      <c r="U1247" s="341">
        <f>IF(ISBLANK($B1247),0,VLOOKUP($B1247,Listen!$A$2:$C$45,3,FALSE))</f>
        <v>0</v>
      </c>
      <c r="V1247" s="342">
        <f t="shared" si="145"/>
        <v>0</v>
      </c>
      <c r="W1247" s="342">
        <f t="shared" si="139"/>
        <v>0</v>
      </c>
      <c r="X1247" s="342">
        <f t="shared" si="139"/>
        <v>0</v>
      </c>
      <c r="Y1247" s="342">
        <f t="shared" si="139"/>
        <v>0</v>
      </c>
      <c r="Z1247" s="342">
        <f t="shared" si="139"/>
        <v>0</v>
      </c>
      <c r="AA1247" s="342">
        <f t="shared" si="139"/>
        <v>0</v>
      </c>
      <c r="AB1247" s="342">
        <f t="shared" si="139"/>
        <v>0</v>
      </c>
      <c r="AC1247" s="109">
        <f t="shared" si="142"/>
        <v>0</v>
      </c>
      <c r="AD1247" s="109">
        <f>IF(C1247=A_Stammdaten!$B$12,E_SAV!$S1247-E_SAV!$AE1247,HLOOKUP(A_Stammdaten!$B$12-1,$AF$4:$AL$4004,ROW(C1247)-3,FALSE)-$AE1247)</f>
        <v>0</v>
      </c>
      <c r="AE1247" s="109">
        <f>HLOOKUP(A_Stammdaten!$B$12,$AF$4:$AL$4004,ROW(C1247)-3,FALSE)</f>
        <v>0</v>
      </c>
      <c r="AF1247" s="109">
        <f t="shared" si="140"/>
        <v>0</v>
      </c>
      <c r="AG1247" s="109">
        <f t="shared" si="144"/>
        <v>0</v>
      </c>
      <c r="AH1247" s="109">
        <f t="shared" si="144"/>
        <v>0</v>
      </c>
      <c r="AI1247" s="109">
        <f t="shared" si="144"/>
        <v>0</v>
      </c>
      <c r="AJ1247" s="109">
        <f t="shared" si="143"/>
        <v>0</v>
      </c>
      <c r="AK1247" s="109">
        <f t="shared" si="143"/>
        <v>0</v>
      </c>
      <c r="AL1247" s="109">
        <f t="shared" si="143"/>
        <v>0</v>
      </c>
    </row>
    <row r="1248" spans="1:38" x14ac:dyDescent="0.3">
      <c r="A1248" s="421"/>
      <c r="B1248" s="421"/>
      <c r="C1248" s="422"/>
      <c r="D1248" s="423"/>
      <c r="E1248" s="421"/>
      <c r="F1248" s="421"/>
      <c r="G1248" s="421"/>
      <c r="H1248" s="421"/>
      <c r="I1248" s="421"/>
      <c r="J1248" s="421"/>
      <c r="K1248" s="421"/>
      <c r="L1248" s="421"/>
      <c r="M1248" s="423"/>
      <c r="N1248" s="340">
        <f>IF(C1248&gt;A_Stammdaten!$B$12,0,SUM(E1248,F1248,H1248,J1248:K1248)-SUM(G1248,I1248,L1248:M1248))</f>
        <v>0</v>
      </c>
      <c r="O1248" s="421"/>
      <c r="P1248" s="421"/>
      <c r="Q1248" s="421"/>
      <c r="R1248" s="421"/>
      <c r="S1248" s="108">
        <f t="shared" si="141"/>
        <v>0</v>
      </c>
      <c r="T1248" s="341">
        <f>IF(ISBLANK($B1248),0,VLOOKUP($B1248,Listen!$A$2:$C$45,2,FALSE))</f>
        <v>0</v>
      </c>
      <c r="U1248" s="341">
        <f>IF(ISBLANK($B1248),0,VLOOKUP($B1248,Listen!$A$2:$C$45,3,FALSE))</f>
        <v>0</v>
      </c>
      <c r="V1248" s="342">
        <f t="shared" si="145"/>
        <v>0</v>
      </c>
      <c r="W1248" s="342">
        <f t="shared" si="139"/>
        <v>0</v>
      </c>
      <c r="X1248" s="342">
        <f t="shared" si="139"/>
        <v>0</v>
      </c>
      <c r="Y1248" s="342">
        <f t="shared" si="139"/>
        <v>0</v>
      </c>
      <c r="Z1248" s="342">
        <f t="shared" si="139"/>
        <v>0</v>
      </c>
      <c r="AA1248" s="342">
        <f t="shared" si="139"/>
        <v>0</v>
      </c>
      <c r="AB1248" s="342">
        <f t="shared" si="139"/>
        <v>0</v>
      </c>
      <c r="AC1248" s="109">
        <f t="shared" si="142"/>
        <v>0</v>
      </c>
      <c r="AD1248" s="109">
        <f>IF(C1248=A_Stammdaten!$B$12,E_SAV!$S1248-E_SAV!$AE1248,HLOOKUP(A_Stammdaten!$B$12-1,$AF$4:$AL$4004,ROW(C1248)-3,FALSE)-$AE1248)</f>
        <v>0</v>
      </c>
      <c r="AE1248" s="109">
        <f>HLOOKUP(A_Stammdaten!$B$12,$AF$4:$AL$4004,ROW(C1248)-3,FALSE)</f>
        <v>0</v>
      </c>
      <c r="AF1248" s="109">
        <f t="shared" si="140"/>
        <v>0</v>
      </c>
      <c r="AG1248" s="109">
        <f t="shared" si="144"/>
        <v>0</v>
      </c>
      <c r="AH1248" s="109">
        <f t="shared" si="144"/>
        <v>0</v>
      </c>
      <c r="AI1248" s="109">
        <f t="shared" si="144"/>
        <v>0</v>
      </c>
      <c r="AJ1248" s="109">
        <f t="shared" si="143"/>
        <v>0</v>
      </c>
      <c r="AK1248" s="109">
        <f t="shared" si="143"/>
        <v>0</v>
      </c>
      <c r="AL1248" s="109">
        <f t="shared" si="143"/>
        <v>0</v>
      </c>
    </row>
    <row r="1249" spans="1:38" x14ac:dyDescent="0.3">
      <c r="A1249" s="421"/>
      <c r="B1249" s="421"/>
      <c r="C1249" s="422"/>
      <c r="D1249" s="423"/>
      <c r="E1249" s="421"/>
      <c r="F1249" s="421"/>
      <c r="G1249" s="421"/>
      <c r="H1249" s="421"/>
      <c r="I1249" s="421"/>
      <c r="J1249" s="421"/>
      <c r="K1249" s="421"/>
      <c r="L1249" s="421"/>
      <c r="M1249" s="423"/>
      <c r="N1249" s="340">
        <f>IF(C1249&gt;A_Stammdaten!$B$12,0,SUM(E1249,F1249,H1249,J1249:K1249)-SUM(G1249,I1249,L1249:M1249))</f>
        <v>0</v>
      </c>
      <c r="O1249" s="421"/>
      <c r="P1249" s="421"/>
      <c r="Q1249" s="421"/>
      <c r="R1249" s="421"/>
      <c r="S1249" s="108">
        <f t="shared" si="141"/>
        <v>0</v>
      </c>
      <c r="T1249" s="341">
        <f>IF(ISBLANK($B1249),0,VLOOKUP($B1249,Listen!$A$2:$C$45,2,FALSE))</f>
        <v>0</v>
      </c>
      <c r="U1249" s="341">
        <f>IF(ISBLANK($B1249),0,VLOOKUP($B1249,Listen!$A$2:$C$45,3,FALSE))</f>
        <v>0</v>
      </c>
      <c r="V1249" s="342">
        <f t="shared" si="145"/>
        <v>0</v>
      </c>
      <c r="W1249" s="342">
        <f t="shared" si="139"/>
        <v>0</v>
      </c>
      <c r="X1249" s="342">
        <f t="shared" si="139"/>
        <v>0</v>
      </c>
      <c r="Y1249" s="342">
        <f t="shared" si="139"/>
        <v>0</v>
      </c>
      <c r="Z1249" s="342">
        <f t="shared" si="139"/>
        <v>0</v>
      </c>
      <c r="AA1249" s="342">
        <f t="shared" si="139"/>
        <v>0</v>
      </c>
      <c r="AB1249" s="342">
        <f t="shared" si="139"/>
        <v>0</v>
      </c>
      <c r="AC1249" s="109">
        <f t="shared" si="142"/>
        <v>0</v>
      </c>
      <c r="AD1249" s="109">
        <f>IF(C1249=A_Stammdaten!$B$12,E_SAV!$S1249-E_SAV!$AE1249,HLOOKUP(A_Stammdaten!$B$12-1,$AF$4:$AL$4004,ROW(C1249)-3,FALSE)-$AE1249)</f>
        <v>0</v>
      </c>
      <c r="AE1249" s="109">
        <f>HLOOKUP(A_Stammdaten!$B$12,$AF$4:$AL$4004,ROW(C1249)-3,FALSE)</f>
        <v>0</v>
      </c>
      <c r="AF1249" s="109">
        <f t="shared" si="140"/>
        <v>0</v>
      </c>
      <c r="AG1249" s="109">
        <f t="shared" si="144"/>
        <v>0</v>
      </c>
      <c r="AH1249" s="109">
        <f t="shared" si="144"/>
        <v>0</v>
      </c>
      <c r="AI1249" s="109">
        <f t="shared" si="144"/>
        <v>0</v>
      </c>
      <c r="AJ1249" s="109">
        <f t="shared" si="143"/>
        <v>0</v>
      </c>
      <c r="AK1249" s="109">
        <f t="shared" si="143"/>
        <v>0</v>
      </c>
      <c r="AL1249" s="109">
        <f t="shared" si="143"/>
        <v>0</v>
      </c>
    </row>
    <row r="1250" spans="1:38" x14ac:dyDescent="0.3">
      <c r="A1250" s="421"/>
      <c r="B1250" s="421"/>
      <c r="C1250" s="422"/>
      <c r="D1250" s="423"/>
      <c r="E1250" s="421"/>
      <c r="F1250" s="421"/>
      <c r="G1250" s="421"/>
      <c r="H1250" s="421"/>
      <c r="I1250" s="421"/>
      <c r="J1250" s="421"/>
      <c r="K1250" s="421"/>
      <c r="L1250" s="421"/>
      <c r="M1250" s="423"/>
      <c r="N1250" s="340">
        <f>IF(C1250&gt;A_Stammdaten!$B$12,0,SUM(E1250,F1250,H1250,J1250:K1250)-SUM(G1250,I1250,L1250:M1250))</f>
        <v>0</v>
      </c>
      <c r="O1250" s="421"/>
      <c r="P1250" s="421"/>
      <c r="Q1250" s="421"/>
      <c r="R1250" s="421"/>
      <c r="S1250" s="108">
        <f t="shared" si="141"/>
        <v>0</v>
      </c>
      <c r="T1250" s="341">
        <f>IF(ISBLANK($B1250),0,VLOOKUP($B1250,Listen!$A$2:$C$45,2,FALSE))</f>
        <v>0</v>
      </c>
      <c r="U1250" s="341">
        <f>IF(ISBLANK($B1250),0,VLOOKUP($B1250,Listen!$A$2:$C$45,3,FALSE))</f>
        <v>0</v>
      </c>
      <c r="V1250" s="342">
        <f t="shared" si="145"/>
        <v>0</v>
      </c>
      <c r="W1250" s="342">
        <f t="shared" si="139"/>
        <v>0</v>
      </c>
      <c r="X1250" s="342">
        <f t="shared" si="139"/>
        <v>0</v>
      </c>
      <c r="Y1250" s="342">
        <f t="shared" si="139"/>
        <v>0</v>
      </c>
      <c r="Z1250" s="342">
        <f t="shared" si="139"/>
        <v>0</v>
      </c>
      <c r="AA1250" s="342">
        <f t="shared" si="139"/>
        <v>0</v>
      </c>
      <c r="AB1250" s="342">
        <f t="shared" si="139"/>
        <v>0</v>
      </c>
      <c r="AC1250" s="109">
        <f t="shared" si="142"/>
        <v>0</v>
      </c>
      <c r="AD1250" s="109">
        <f>IF(C1250=A_Stammdaten!$B$12,E_SAV!$S1250-E_SAV!$AE1250,HLOOKUP(A_Stammdaten!$B$12-1,$AF$4:$AL$4004,ROW(C1250)-3,FALSE)-$AE1250)</f>
        <v>0</v>
      </c>
      <c r="AE1250" s="109">
        <f>HLOOKUP(A_Stammdaten!$B$12,$AF$4:$AL$4004,ROW(C1250)-3,FALSE)</f>
        <v>0</v>
      </c>
      <c r="AF1250" s="109">
        <f t="shared" si="140"/>
        <v>0</v>
      </c>
      <c r="AG1250" s="109">
        <f t="shared" si="144"/>
        <v>0</v>
      </c>
      <c r="AH1250" s="109">
        <f t="shared" si="144"/>
        <v>0</v>
      </c>
      <c r="AI1250" s="109">
        <f t="shared" si="144"/>
        <v>0</v>
      </c>
      <c r="AJ1250" s="109">
        <f t="shared" si="143"/>
        <v>0</v>
      </c>
      <c r="AK1250" s="109">
        <f t="shared" si="143"/>
        <v>0</v>
      </c>
      <c r="AL1250" s="109">
        <f t="shared" si="143"/>
        <v>0</v>
      </c>
    </row>
    <row r="1251" spans="1:38" x14ac:dyDescent="0.3">
      <c r="A1251" s="421"/>
      <c r="B1251" s="421"/>
      <c r="C1251" s="422"/>
      <c r="D1251" s="423"/>
      <c r="E1251" s="421"/>
      <c r="F1251" s="421"/>
      <c r="G1251" s="421"/>
      <c r="H1251" s="421"/>
      <c r="I1251" s="421"/>
      <c r="J1251" s="421"/>
      <c r="K1251" s="421"/>
      <c r="L1251" s="421"/>
      <c r="M1251" s="423"/>
      <c r="N1251" s="340">
        <f>IF(C1251&gt;A_Stammdaten!$B$12,0,SUM(E1251,F1251,H1251,J1251:K1251)-SUM(G1251,I1251,L1251:M1251))</f>
        <v>0</v>
      </c>
      <c r="O1251" s="421"/>
      <c r="P1251" s="421"/>
      <c r="Q1251" s="421"/>
      <c r="R1251" s="421"/>
      <c r="S1251" s="108">
        <f t="shared" si="141"/>
        <v>0</v>
      </c>
      <c r="T1251" s="341">
        <f>IF(ISBLANK($B1251),0,VLOOKUP($B1251,Listen!$A$2:$C$45,2,FALSE))</f>
        <v>0</v>
      </c>
      <c r="U1251" s="341">
        <f>IF(ISBLANK($B1251),0,VLOOKUP($B1251,Listen!$A$2:$C$45,3,FALSE))</f>
        <v>0</v>
      </c>
      <c r="V1251" s="342">
        <f t="shared" si="145"/>
        <v>0</v>
      </c>
      <c r="W1251" s="342">
        <f t="shared" si="139"/>
        <v>0</v>
      </c>
      <c r="X1251" s="342">
        <f t="shared" si="139"/>
        <v>0</v>
      </c>
      <c r="Y1251" s="342">
        <f t="shared" si="139"/>
        <v>0</v>
      </c>
      <c r="Z1251" s="342">
        <f t="shared" si="139"/>
        <v>0</v>
      </c>
      <c r="AA1251" s="342">
        <f t="shared" si="139"/>
        <v>0</v>
      </c>
      <c r="AB1251" s="342">
        <f t="shared" si="139"/>
        <v>0</v>
      </c>
      <c r="AC1251" s="109">
        <f t="shared" si="142"/>
        <v>0</v>
      </c>
      <c r="AD1251" s="109">
        <f>IF(C1251=A_Stammdaten!$B$12,E_SAV!$S1251-E_SAV!$AE1251,HLOOKUP(A_Stammdaten!$B$12-1,$AF$4:$AL$4004,ROW(C1251)-3,FALSE)-$AE1251)</f>
        <v>0</v>
      </c>
      <c r="AE1251" s="109">
        <f>HLOOKUP(A_Stammdaten!$B$12,$AF$4:$AL$4004,ROW(C1251)-3,FALSE)</f>
        <v>0</v>
      </c>
      <c r="AF1251" s="109">
        <f t="shared" si="140"/>
        <v>0</v>
      </c>
      <c r="AG1251" s="109">
        <f t="shared" si="144"/>
        <v>0</v>
      </c>
      <c r="AH1251" s="109">
        <f t="shared" si="144"/>
        <v>0</v>
      </c>
      <c r="AI1251" s="109">
        <f t="shared" si="144"/>
        <v>0</v>
      </c>
      <c r="AJ1251" s="109">
        <f t="shared" si="143"/>
        <v>0</v>
      </c>
      <c r="AK1251" s="109">
        <f t="shared" si="143"/>
        <v>0</v>
      </c>
      <c r="AL1251" s="109">
        <f t="shared" si="143"/>
        <v>0</v>
      </c>
    </row>
    <row r="1252" spans="1:38" x14ac:dyDescent="0.3">
      <c r="A1252" s="421"/>
      <c r="B1252" s="421"/>
      <c r="C1252" s="422"/>
      <c r="D1252" s="423"/>
      <c r="E1252" s="421"/>
      <c r="F1252" s="421"/>
      <c r="G1252" s="421"/>
      <c r="H1252" s="421"/>
      <c r="I1252" s="421"/>
      <c r="J1252" s="421"/>
      <c r="K1252" s="421"/>
      <c r="L1252" s="421"/>
      <c r="M1252" s="423"/>
      <c r="N1252" s="340">
        <f>IF(C1252&gt;A_Stammdaten!$B$12,0,SUM(E1252,F1252,H1252,J1252:K1252)-SUM(G1252,I1252,L1252:M1252))</f>
        <v>0</v>
      </c>
      <c r="O1252" s="421"/>
      <c r="P1252" s="421"/>
      <c r="Q1252" s="421"/>
      <c r="R1252" s="421"/>
      <c r="S1252" s="108">
        <f t="shared" si="141"/>
        <v>0</v>
      </c>
      <c r="T1252" s="341">
        <f>IF(ISBLANK($B1252),0,VLOOKUP($B1252,Listen!$A$2:$C$45,2,FALSE))</f>
        <v>0</v>
      </c>
      <c r="U1252" s="341">
        <f>IF(ISBLANK($B1252),0,VLOOKUP($B1252,Listen!$A$2:$C$45,3,FALSE))</f>
        <v>0</v>
      </c>
      <c r="V1252" s="342">
        <f t="shared" si="145"/>
        <v>0</v>
      </c>
      <c r="W1252" s="342">
        <f t="shared" si="139"/>
        <v>0</v>
      </c>
      <c r="X1252" s="342">
        <f t="shared" si="139"/>
        <v>0</v>
      </c>
      <c r="Y1252" s="342">
        <f t="shared" si="139"/>
        <v>0</v>
      </c>
      <c r="Z1252" s="342">
        <f t="shared" si="139"/>
        <v>0</v>
      </c>
      <c r="AA1252" s="342">
        <f t="shared" si="139"/>
        <v>0</v>
      </c>
      <c r="AB1252" s="342">
        <f t="shared" si="139"/>
        <v>0</v>
      </c>
      <c r="AC1252" s="109">
        <f t="shared" si="142"/>
        <v>0</v>
      </c>
      <c r="AD1252" s="109">
        <f>IF(C1252=A_Stammdaten!$B$12,E_SAV!$S1252-E_SAV!$AE1252,HLOOKUP(A_Stammdaten!$B$12-1,$AF$4:$AL$4004,ROW(C1252)-3,FALSE)-$AE1252)</f>
        <v>0</v>
      </c>
      <c r="AE1252" s="109">
        <f>HLOOKUP(A_Stammdaten!$B$12,$AF$4:$AL$4004,ROW(C1252)-3,FALSE)</f>
        <v>0</v>
      </c>
      <c r="AF1252" s="109">
        <f t="shared" si="140"/>
        <v>0</v>
      </c>
      <c r="AG1252" s="109">
        <f t="shared" si="144"/>
        <v>0</v>
      </c>
      <c r="AH1252" s="109">
        <f t="shared" si="144"/>
        <v>0</v>
      </c>
      <c r="AI1252" s="109">
        <f t="shared" si="144"/>
        <v>0</v>
      </c>
      <c r="AJ1252" s="109">
        <f t="shared" si="143"/>
        <v>0</v>
      </c>
      <c r="AK1252" s="109">
        <f t="shared" si="143"/>
        <v>0</v>
      </c>
      <c r="AL1252" s="109">
        <f t="shared" si="143"/>
        <v>0</v>
      </c>
    </row>
    <row r="1253" spans="1:38" x14ac:dyDescent="0.3">
      <c r="A1253" s="421"/>
      <c r="B1253" s="421"/>
      <c r="C1253" s="422"/>
      <c r="D1253" s="423"/>
      <c r="E1253" s="421"/>
      <c r="F1253" s="421"/>
      <c r="G1253" s="421"/>
      <c r="H1253" s="421"/>
      <c r="I1253" s="421"/>
      <c r="J1253" s="421"/>
      <c r="K1253" s="421"/>
      <c r="L1253" s="421"/>
      <c r="M1253" s="423"/>
      <c r="N1253" s="340">
        <f>IF(C1253&gt;A_Stammdaten!$B$12,0,SUM(E1253,F1253,H1253,J1253:K1253)-SUM(G1253,I1253,L1253:M1253))</f>
        <v>0</v>
      </c>
      <c r="O1253" s="421"/>
      <c r="P1253" s="421"/>
      <c r="Q1253" s="421"/>
      <c r="R1253" s="421"/>
      <c r="S1253" s="108">
        <f t="shared" si="141"/>
        <v>0</v>
      </c>
      <c r="T1253" s="341">
        <f>IF(ISBLANK($B1253),0,VLOOKUP($B1253,Listen!$A$2:$C$45,2,FALSE))</f>
        <v>0</v>
      </c>
      <c r="U1253" s="341">
        <f>IF(ISBLANK($B1253),0,VLOOKUP($B1253,Listen!$A$2:$C$45,3,FALSE))</f>
        <v>0</v>
      </c>
      <c r="V1253" s="342">
        <f t="shared" si="145"/>
        <v>0</v>
      </c>
      <c r="W1253" s="342">
        <f t="shared" si="139"/>
        <v>0</v>
      </c>
      <c r="X1253" s="342">
        <f t="shared" si="139"/>
        <v>0</v>
      </c>
      <c r="Y1253" s="342">
        <f t="shared" si="139"/>
        <v>0</v>
      </c>
      <c r="Z1253" s="342">
        <f t="shared" si="139"/>
        <v>0</v>
      </c>
      <c r="AA1253" s="342">
        <f t="shared" si="139"/>
        <v>0</v>
      </c>
      <c r="AB1253" s="342">
        <f t="shared" si="139"/>
        <v>0</v>
      </c>
      <c r="AC1253" s="109">
        <f t="shared" si="142"/>
        <v>0</v>
      </c>
      <c r="AD1253" s="109">
        <f>IF(C1253=A_Stammdaten!$B$12,E_SAV!$S1253-E_SAV!$AE1253,HLOOKUP(A_Stammdaten!$B$12-1,$AF$4:$AL$4004,ROW(C1253)-3,FALSE)-$AE1253)</f>
        <v>0</v>
      </c>
      <c r="AE1253" s="109">
        <f>HLOOKUP(A_Stammdaten!$B$12,$AF$4:$AL$4004,ROW(C1253)-3,FALSE)</f>
        <v>0</v>
      </c>
      <c r="AF1253" s="109">
        <f t="shared" si="140"/>
        <v>0</v>
      </c>
      <c r="AG1253" s="109">
        <f t="shared" si="144"/>
        <v>0</v>
      </c>
      <c r="AH1253" s="109">
        <f t="shared" si="144"/>
        <v>0</v>
      </c>
      <c r="AI1253" s="109">
        <f t="shared" si="144"/>
        <v>0</v>
      </c>
      <c r="AJ1253" s="109">
        <f t="shared" si="143"/>
        <v>0</v>
      </c>
      <c r="AK1253" s="109">
        <f t="shared" si="143"/>
        <v>0</v>
      </c>
      <c r="AL1253" s="109">
        <f t="shared" si="143"/>
        <v>0</v>
      </c>
    </row>
    <row r="1254" spans="1:38" x14ac:dyDescent="0.3">
      <c r="A1254" s="421"/>
      <c r="B1254" s="421"/>
      <c r="C1254" s="422"/>
      <c r="D1254" s="423"/>
      <c r="E1254" s="421"/>
      <c r="F1254" s="421"/>
      <c r="G1254" s="421"/>
      <c r="H1254" s="421"/>
      <c r="I1254" s="421"/>
      <c r="J1254" s="421"/>
      <c r="K1254" s="421"/>
      <c r="L1254" s="421"/>
      <c r="M1254" s="423"/>
      <c r="N1254" s="340">
        <f>IF(C1254&gt;A_Stammdaten!$B$12,0,SUM(E1254,F1254,H1254,J1254:K1254)-SUM(G1254,I1254,L1254:M1254))</f>
        <v>0</v>
      </c>
      <c r="O1254" s="421"/>
      <c r="P1254" s="421"/>
      <c r="Q1254" s="421"/>
      <c r="R1254" s="421"/>
      <c r="S1254" s="108">
        <f t="shared" si="141"/>
        <v>0</v>
      </c>
      <c r="T1254" s="341">
        <f>IF(ISBLANK($B1254),0,VLOOKUP($B1254,Listen!$A$2:$C$45,2,FALSE))</f>
        <v>0</v>
      </c>
      <c r="U1254" s="341">
        <f>IF(ISBLANK($B1254),0,VLOOKUP($B1254,Listen!$A$2:$C$45,3,FALSE))</f>
        <v>0</v>
      </c>
      <c r="V1254" s="342">
        <f t="shared" si="145"/>
        <v>0</v>
      </c>
      <c r="W1254" s="342">
        <f t="shared" si="139"/>
        <v>0</v>
      </c>
      <c r="X1254" s="342">
        <f t="shared" si="139"/>
        <v>0</v>
      </c>
      <c r="Y1254" s="342">
        <f t="shared" si="139"/>
        <v>0</v>
      </c>
      <c r="Z1254" s="342">
        <f t="shared" si="139"/>
        <v>0</v>
      </c>
      <c r="AA1254" s="342">
        <f t="shared" si="139"/>
        <v>0</v>
      </c>
      <c r="AB1254" s="342">
        <f t="shared" si="139"/>
        <v>0</v>
      </c>
      <c r="AC1254" s="109">
        <f t="shared" si="142"/>
        <v>0</v>
      </c>
      <c r="AD1254" s="109">
        <f>IF(C1254=A_Stammdaten!$B$12,E_SAV!$S1254-E_SAV!$AE1254,HLOOKUP(A_Stammdaten!$B$12-1,$AF$4:$AL$4004,ROW(C1254)-3,FALSE)-$AE1254)</f>
        <v>0</v>
      </c>
      <c r="AE1254" s="109">
        <f>HLOOKUP(A_Stammdaten!$B$12,$AF$4:$AL$4004,ROW(C1254)-3,FALSE)</f>
        <v>0</v>
      </c>
      <c r="AF1254" s="109">
        <f t="shared" si="140"/>
        <v>0</v>
      </c>
      <c r="AG1254" s="109">
        <f t="shared" si="144"/>
        <v>0</v>
      </c>
      <c r="AH1254" s="109">
        <f t="shared" si="144"/>
        <v>0</v>
      </c>
      <c r="AI1254" s="109">
        <f t="shared" si="144"/>
        <v>0</v>
      </c>
      <c r="AJ1254" s="109">
        <f t="shared" si="143"/>
        <v>0</v>
      </c>
      <c r="AK1254" s="109">
        <f t="shared" si="143"/>
        <v>0</v>
      </c>
      <c r="AL1254" s="109">
        <f t="shared" si="143"/>
        <v>0</v>
      </c>
    </row>
    <row r="1255" spans="1:38" x14ac:dyDescent="0.3">
      <c r="A1255" s="421"/>
      <c r="B1255" s="421"/>
      <c r="C1255" s="422"/>
      <c r="D1255" s="423"/>
      <c r="E1255" s="421"/>
      <c r="F1255" s="421"/>
      <c r="G1255" s="421"/>
      <c r="H1255" s="421"/>
      <c r="I1255" s="421"/>
      <c r="J1255" s="421"/>
      <c r="K1255" s="421"/>
      <c r="L1255" s="421"/>
      <c r="M1255" s="423"/>
      <c r="N1255" s="340">
        <f>IF(C1255&gt;A_Stammdaten!$B$12,0,SUM(E1255,F1255,H1255,J1255:K1255)-SUM(G1255,I1255,L1255:M1255))</f>
        <v>0</v>
      </c>
      <c r="O1255" s="421"/>
      <c r="P1255" s="421"/>
      <c r="Q1255" s="421"/>
      <c r="R1255" s="421"/>
      <c r="S1255" s="108">
        <f t="shared" si="141"/>
        <v>0</v>
      </c>
      <c r="T1255" s="341">
        <f>IF(ISBLANK($B1255),0,VLOOKUP($B1255,Listen!$A$2:$C$45,2,FALSE))</f>
        <v>0</v>
      </c>
      <c r="U1255" s="341">
        <f>IF(ISBLANK($B1255),0,VLOOKUP($B1255,Listen!$A$2:$C$45,3,FALSE))</f>
        <v>0</v>
      </c>
      <c r="V1255" s="342">
        <f t="shared" si="145"/>
        <v>0</v>
      </c>
      <c r="W1255" s="342">
        <f t="shared" si="139"/>
        <v>0</v>
      </c>
      <c r="X1255" s="342">
        <f t="shared" si="139"/>
        <v>0</v>
      </c>
      <c r="Y1255" s="342">
        <f t="shared" si="139"/>
        <v>0</v>
      </c>
      <c r="Z1255" s="342">
        <f t="shared" si="139"/>
        <v>0</v>
      </c>
      <c r="AA1255" s="342">
        <f t="shared" si="139"/>
        <v>0</v>
      </c>
      <c r="AB1255" s="342">
        <f t="shared" si="139"/>
        <v>0</v>
      </c>
      <c r="AC1255" s="109">
        <f t="shared" si="142"/>
        <v>0</v>
      </c>
      <c r="AD1255" s="109">
        <f>IF(C1255=A_Stammdaten!$B$12,E_SAV!$S1255-E_SAV!$AE1255,HLOOKUP(A_Stammdaten!$B$12-1,$AF$4:$AL$4004,ROW(C1255)-3,FALSE)-$AE1255)</f>
        <v>0</v>
      </c>
      <c r="AE1255" s="109">
        <f>HLOOKUP(A_Stammdaten!$B$12,$AF$4:$AL$4004,ROW(C1255)-3,FALSE)</f>
        <v>0</v>
      </c>
      <c r="AF1255" s="109">
        <f t="shared" si="140"/>
        <v>0</v>
      </c>
      <c r="AG1255" s="109">
        <f t="shared" si="144"/>
        <v>0</v>
      </c>
      <c r="AH1255" s="109">
        <f t="shared" si="144"/>
        <v>0</v>
      </c>
      <c r="AI1255" s="109">
        <f t="shared" si="144"/>
        <v>0</v>
      </c>
      <c r="AJ1255" s="109">
        <f t="shared" si="143"/>
        <v>0</v>
      </c>
      <c r="AK1255" s="109">
        <f t="shared" si="143"/>
        <v>0</v>
      </c>
      <c r="AL1255" s="109">
        <f t="shared" si="143"/>
        <v>0</v>
      </c>
    </row>
    <row r="1256" spans="1:38" x14ac:dyDescent="0.3">
      <c r="A1256" s="421"/>
      <c r="B1256" s="421"/>
      <c r="C1256" s="422"/>
      <c r="D1256" s="423"/>
      <c r="E1256" s="421"/>
      <c r="F1256" s="421"/>
      <c r="G1256" s="421"/>
      <c r="H1256" s="421"/>
      <c r="I1256" s="421"/>
      <c r="J1256" s="421"/>
      <c r="K1256" s="421"/>
      <c r="L1256" s="421"/>
      <c r="M1256" s="423"/>
      <c r="N1256" s="340">
        <f>IF(C1256&gt;A_Stammdaten!$B$12,0,SUM(E1256,F1256,H1256,J1256:K1256)-SUM(G1256,I1256,L1256:M1256))</f>
        <v>0</v>
      </c>
      <c r="O1256" s="421"/>
      <c r="P1256" s="421"/>
      <c r="Q1256" s="421"/>
      <c r="R1256" s="421"/>
      <c r="S1256" s="108">
        <f t="shared" si="141"/>
        <v>0</v>
      </c>
      <c r="T1256" s="341">
        <f>IF(ISBLANK($B1256),0,VLOOKUP($B1256,Listen!$A$2:$C$45,2,FALSE))</f>
        <v>0</v>
      </c>
      <c r="U1256" s="341">
        <f>IF(ISBLANK($B1256),0,VLOOKUP($B1256,Listen!$A$2:$C$45,3,FALSE))</f>
        <v>0</v>
      </c>
      <c r="V1256" s="342">
        <f t="shared" si="145"/>
        <v>0</v>
      </c>
      <c r="W1256" s="342">
        <f t="shared" si="139"/>
        <v>0</v>
      </c>
      <c r="X1256" s="342">
        <f t="shared" si="139"/>
        <v>0</v>
      </c>
      <c r="Y1256" s="342">
        <f t="shared" si="139"/>
        <v>0</v>
      </c>
      <c r="Z1256" s="342">
        <f t="shared" si="139"/>
        <v>0</v>
      </c>
      <c r="AA1256" s="342">
        <f t="shared" si="139"/>
        <v>0</v>
      </c>
      <c r="AB1256" s="342">
        <f t="shared" si="139"/>
        <v>0</v>
      </c>
      <c r="AC1256" s="109">
        <f t="shared" si="142"/>
        <v>0</v>
      </c>
      <c r="AD1256" s="109">
        <f>IF(C1256=A_Stammdaten!$B$12,E_SAV!$S1256-E_SAV!$AE1256,HLOOKUP(A_Stammdaten!$B$12-1,$AF$4:$AL$4004,ROW(C1256)-3,FALSE)-$AE1256)</f>
        <v>0</v>
      </c>
      <c r="AE1256" s="109">
        <f>HLOOKUP(A_Stammdaten!$B$12,$AF$4:$AL$4004,ROW(C1256)-3,FALSE)</f>
        <v>0</v>
      </c>
      <c r="AF1256" s="109">
        <f t="shared" si="140"/>
        <v>0</v>
      </c>
      <c r="AG1256" s="109">
        <f t="shared" si="144"/>
        <v>0</v>
      </c>
      <c r="AH1256" s="109">
        <f t="shared" si="144"/>
        <v>0</v>
      </c>
      <c r="AI1256" s="109">
        <f t="shared" si="144"/>
        <v>0</v>
      </c>
      <c r="AJ1256" s="109">
        <f t="shared" si="143"/>
        <v>0</v>
      </c>
      <c r="AK1256" s="109">
        <f t="shared" si="143"/>
        <v>0</v>
      </c>
      <c r="AL1256" s="109">
        <f t="shared" si="143"/>
        <v>0</v>
      </c>
    </row>
    <row r="1257" spans="1:38" x14ac:dyDescent="0.3">
      <c r="A1257" s="421"/>
      <c r="B1257" s="421"/>
      <c r="C1257" s="422"/>
      <c r="D1257" s="423"/>
      <c r="E1257" s="421"/>
      <c r="F1257" s="421"/>
      <c r="G1257" s="421"/>
      <c r="H1257" s="421"/>
      <c r="I1257" s="421"/>
      <c r="J1257" s="421"/>
      <c r="K1257" s="421"/>
      <c r="L1257" s="421"/>
      <c r="M1257" s="423"/>
      <c r="N1257" s="340">
        <f>IF(C1257&gt;A_Stammdaten!$B$12,0,SUM(E1257,F1257,H1257,J1257:K1257)-SUM(G1257,I1257,L1257:M1257))</f>
        <v>0</v>
      </c>
      <c r="O1257" s="421"/>
      <c r="P1257" s="421"/>
      <c r="Q1257" s="421"/>
      <c r="R1257" s="421"/>
      <c r="S1257" s="108">
        <f t="shared" si="141"/>
        <v>0</v>
      </c>
      <c r="T1257" s="341">
        <f>IF(ISBLANK($B1257),0,VLOOKUP($B1257,Listen!$A$2:$C$45,2,FALSE))</f>
        <v>0</v>
      </c>
      <c r="U1257" s="341">
        <f>IF(ISBLANK($B1257),0,VLOOKUP($B1257,Listen!$A$2:$C$45,3,FALSE))</f>
        <v>0</v>
      </c>
      <c r="V1257" s="342">
        <f t="shared" si="145"/>
        <v>0</v>
      </c>
      <c r="W1257" s="342">
        <f t="shared" si="139"/>
        <v>0</v>
      </c>
      <c r="X1257" s="342">
        <f t="shared" si="139"/>
        <v>0</v>
      </c>
      <c r="Y1257" s="342">
        <f t="shared" si="139"/>
        <v>0</v>
      </c>
      <c r="Z1257" s="342">
        <f t="shared" si="139"/>
        <v>0</v>
      </c>
      <c r="AA1257" s="342">
        <f t="shared" si="139"/>
        <v>0</v>
      </c>
      <c r="AB1257" s="342">
        <f t="shared" si="139"/>
        <v>0</v>
      </c>
      <c r="AC1257" s="109">
        <f t="shared" si="142"/>
        <v>0</v>
      </c>
      <c r="AD1257" s="109">
        <f>IF(C1257=A_Stammdaten!$B$12,E_SAV!$S1257-E_SAV!$AE1257,HLOOKUP(A_Stammdaten!$B$12-1,$AF$4:$AL$4004,ROW(C1257)-3,FALSE)-$AE1257)</f>
        <v>0</v>
      </c>
      <c r="AE1257" s="109">
        <f>HLOOKUP(A_Stammdaten!$B$12,$AF$4:$AL$4004,ROW(C1257)-3,FALSE)</f>
        <v>0</v>
      </c>
      <c r="AF1257" s="109">
        <f t="shared" si="140"/>
        <v>0</v>
      </c>
      <c r="AG1257" s="109">
        <f t="shared" si="144"/>
        <v>0</v>
      </c>
      <c r="AH1257" s="109">
        <f t="shared" si="144"/>
        <v>0</v>
      </c>
      <c r="AI1257" s="109">
        <f t="shared" si="144"/>
        <v>0</v>
      </c>
      <c r="AJ1257" s="109">
        <f t="shared" si="143"/>
        <v>0</v>
      </c>
      <c r="AK1257" s="109">
        <f t="shared" si="143"/>
        <v>0</v>
      </c>
      <c r="AL1257" s="109">
        <f t="shared" si="143"/>
        <v>0</v>
      </c>
    </row>
    <row r="1258" spans="1:38" x14ac:dyDescent="0.3">
      <c r="A1258" s="421"/>
      <c r="B1258" s="421"/>
      <c r="C1258" s="422"/>
      <c r="D1258" s="423"/>
      <c r="E1258" s="421"/>
      <c r="F1258" s="421"/>
      <c r="G1258" s="421"/>
      <c r="H1258" s="421"/>
      <c r="I1258" s="421"/>
      <c r="J1258" s="421"/>
      <c r="K1258" s="421"/>
      <c r="L1258" s="421"/>
      <c r="M1258" s="423"/>
      <c r="N1258" s="340">
        <f>IF(C1258&gt;A_Stammdaten!$B$12,0,SUM(E1258,F1258,H1258,J1258:K1258)-SUM(G1258,I1258,L1258:M1258))</f>
        <v>0</v>
      </c>
      <c r="O1258" s="421"/>
      <c r="P1258" s="421"/>
      <c r="Q1258" s="421"/>
      <c r="R1258" s="421"/>
      <c r="S1258" s="108">
        <f t="shared" si="141"/>
        <v>0</v>
      </c>
      <c r="T1258" s="341">
        <f>IF(ISBLANK($B1258),0,VLOOKUP($B1258,Listen!$A$2:$C$45,2,FALSE))</f>
        <v>0</v>
      </c>
      <c r="U1258" s="341">
        <f>IF(ISBLANK($B1258),0,VLOOKUP($B1258,Listen!$A$2:$C$45,3,FALSE))</f>
        <v>0</v>
      </c>
      <c r="V1258" s="342">
        <f t="shared" si="145"/>
        <v>0</v>
      </c>
      <c r="W1258" s="342">
        <f t="shared" si="139"/>
        <v>0</v>
      </c>
      <c r="X1258" s="342">
        <f t="shared" si="139"/>
        <v>0</v>
      </c>
      <c r="Y1258" s="342">
        <f t="shared" si="139"/>
        <v>0</v>
      </c>
      <c r="Z1258" s="342">
        <f t="shared" si="139"/>
        <v>0</v>
      </c>
      <c r="AA1258" s="342">
        <f t="shared" si="139"/>
        <v>0</v>
      </c>
      <c r="AB1258" s="342">
        <f t="shared" si="139"/>
        <v>0</v>
      </c>
      <c r="AC1258" s="109">
        <f t="shared" si="142"/>
        <v>0</v>
      </c>
      <c r="AD1258" s="109">
        <f>IF(C1258=A_Stammdaten!$B$12,E_SAV!$S1258-E_SAV!$AE1258,HLOOKUP(A_Stammdaten!$B$12-1,$AF$4:$AL$4004,ROW(C1258)-3,FALSE)-$AE1258)</f>
        <v>0</v>
      </c>
      <c r="AE1258" s="109">
        <f>HLOOKUP(A_Stammdaten!$B$12,$AF$4:$AL$4004,ROW(C1258)-3,FALSE)</f>
        <v>0</v>
      </c>
      <c r="AF1258" s="109">
        <f t="shared" si="140"/>
        <v>0</v>
      </c>
      <c r="AG1258" s="109">
        <f t="shared" si="144"/>
        <v>0</v>
      </c>
      <c r="AH1258" s="109">
        <f t="shared" si="144"/>
        <v>0</v>
      </c>
      <c r="AI1258" s="109">
        <f t="shared" si="144"/>
        <v>0</v>
      </c>
      <c r="AJ1258" s="109">
        <f t="shared" si="143"/>
        <v>0</v>
      </c>
      <c r="AK1258" s="109">
        <f t="shared" si="143"/>
        <v>0</v>
      </c>
      <c r="AL1258" s="109">
        <f t="shared" si="143"/>
        <v>0</v>
      </c>
    </row>
    <row r="1259" spans="1:38" x14ac:dyDescent="0.3">
      <c r="A1259" s="421"/>
      <c r="B1259" s="421"/>
      <c r="C1259" s="422"/>
      <c r="D1259" s="423"/>
      <c r="E1259" s="421"/>
      <c r="F1259" s="421"/>
      <c r="G1259" s="421"/>
      <c r="H1259" s="421"/>
      <c r="I1259" s="421"/>
      <c r="J1259" s="421"/>
      <c r="K1259" s="421"/>
      <c r="L1259" s="421"/>
      <c r="M1259" s="423"/>
      <c r="N1259" s="340">
        <f>IF(C1259&gt;A_Stammdaten!$B$12,0,SUM(E1259,F1259,H1259,J1259:K1259)-SUM(G1259,I1259,L1259:M1259))</f>
        <v>0</v>
      </c>
      <c r="O1259" s="421"/>
      <c r="P1259" s="421"/>
      <c r="Q1259" s="421"/>
      <c r="R1259" s="421"/>
      <c r="S1259" s="108">
        <f t="shared" si="141"/>
        <v>0</v>
      </c>
      <c r="T1259" s="341">
        <f>IF(ISBLANK($B1259),0,VLOOKUP($B1259,Listen!$A$2:$C$45,2,FALSE))</f>
        <v>0</v>
      </c>
      <c r="U1259" s="341">
        <f>IF(ISBLANK($B1259),0,VLOOKUP($B1259,Listen!$A$2:$C$45,3,FALSE))</f>
        <v>0</v>
      </c>
      <c r="V1259" s="342">
        <f t="shared" si="145"/>
        <v>0</v>
      </c>
      <c r="W1259" s="342">
        <f t="shared" si="139"/>
        <v>0</v>
      </c>
      <c r="X1259" s="342">
        <f t="shared" si="139"/>
        <v>0</v>
      </c>
      <c r="Y1259" s="342">
        <f t="shared" si="139"/>
        <v>0</v>
      </c>
      <c r="Z1259" s="342">
        <f t="shared" si="139"/>
        <v>0</v>
      </c>
      <c r="AA1259" s="342">
        <f t="shared" si="139"/>
        <v>0</v>
      </c>
      <c r="AB1259" s="342">
        <f t="shared" si="139"/>
        <v>0</v>
      </c>
      <c r="AC1259" s="109">
        <f t="shared" si="142"/>
        <v>0</v>
      </c>
      <c r="AD1259" s="109">
        <f>IF(C1259=A_Stammdaten!$B$12,E_SAV!$S1259-E_SAV!$AE1259,HLOOKUP(A_Stammdaten!$B$12-1,$AF$4:$AL$4004,ROW(C1259)-3,FALSE)-$AE1259)</f>
        <v>0</v>
      </c>
      <c r="AE1259" s="109">
        <f>HLOOKUP(A_Stammdaten!$B$12,$AF$4:$AL$4004,ROW(C1259)-3,FALSE)</f>
        <v>0</v>
      </c>
      <c r="AF1259" s="109">
        <f t="shared" si="140"/>
        <v>0</v>
      </c>
      <c r="AG1259" s="109">
        <f t="shared" si="144"/>
        <v>0</v>
      </c>
      <c r="AH1259" s="109">
        <f t="shared" si="144"/>
        <v>0</v>
      </c>
      <c r="AI1259" s="109">
        <f t="shared" si="144"/>
        <v>0</v>
      </c>
      <c r="AJ1259" s="109">
        <f t="shared" si="143"/>
        <v>0</v>
      </c>
      <c r="AK1259" s="109">
        <f t="shared" si="143"/>
        <v>0</v>
      </c>
      <c r="AL1259" s="109">
        <f t="shared" si="143"/>
        <v>0</v>
      </c>
    </row>
    <row r="1260" spans="1:38" x14ac:dyDescent="0.3">
      <c r="A1260" s="421"/>
      <c r="B1260" s="421"/>
      <c r="C1260" s="422"/>
      <c r="D1260" s="423"/>
      <c r="E1260" s="421"/>
      <c r="F1260" s="421"/>
      <c r="G1260" s="421"/>
      <c r="H1260" s="421"/>
      <c r="I1260" s="421"/>
      <c r="J1260" s="421"/>
      <c r="K1260" s="421"/>
      <c r="L1260" s="421"/>
      <c r="M1260" s="423"/>
      <c r="N1260" s="340">
        <f>IF(C1260&gt;A_Stammdaten!$B$12,0,SUM(E1260,F1260,H1260,J1260:K1260)-SUM(G1260,I1260,L1260:M1260))</f>
        <v>0</v>
      </c>
      <c r="O1260" s="421"/>
      <c r="P1260" s="421"/>
      <c r="Q1260" s="421"/>
      <c r="R1260" s="421"/>
      <c r="S1260" s="108">
        <f t="shared" si="141"/>
        <v>0</v>
      </c>
      <c r="T1260" s="341">
        <f>IF(ISBLANK($B1260),0,VLOOKUP($B1260,Listen!$A$2:$C$45,2,FALSE))</f>
        <v>0</v>
      </c>
      <c r="U1260" s="341">
        <f>IF(ISBLANK($B1260),0,VLOOKUP($B1260,Listen!$A$2:$C$45,3,FALSE))</f>
        <v>0</v>
      </c>
      <c r="V1260" s="342">
        <f t="shared" si="145"/>
        <v>0</v>
      </c>
      <c r="W1260" s="342">
        <f t="shared" si="139"/>
        <v>0</v>
      </c>
      <c r="X1260" s="342">
        <f t="shared" si="139"/>
        <v>0</v>
      </c>
      <c r="Y1260" s="342">
        <f t="shared" si="139"/>
        <v>0</v>
      </c>
      <c r="Z1260" s="342">
        <f t="shared" si="139"/>
        <v>0</v>
      </c>
      <c r="AA1260" s="342">
        <f t="shared" si="139"/>
        <v>0</v>
      </c>
      <c r="AB1260" s="342">
        <f t="shared" si="139"/>
        <v>0</v>
      </c>
      <c r="AC1260" s="109">
        <f t="shared" si="142"/>
        <v>0</v>
      </c>
      <c r="AD1260" s="109">
        <f>IF(C1260=A_Stammdaten!$B$12,E_SAV!$S1260-E_SAV!$AE1260,HLOOKUP(A_Stammdaten!$B$12-1,$AF$4:$AL$4004,ROW(C1260)-3,FALSE)-$AE1260)</f>
        <v>0</v>
      </c>
      <c r="AE1260" s="109">
        <f>HLOOKUP(A_Stammdaten!$B$12,$AF$4:$AL$4004,ROW(C1260)-3,FALSE)</f>
        <v>0</v>
      </c>
      <c r="AF1260" s="109">
        <f t="shared" si="140"/>
        <v>0</v>
      </c>
      <c r="AG1260" s="109">
        <f t="shared" si="144"/>
        <v>0</v>
      </c>
      <c r="AH1260" s="109">
        <f t="shared" si="144"/>
        <v>0</v>
      </c>
      <c r="AI1260" s="109">
        <f t="shared" si="144"/>
        <v>0</v>
      </c>
      <c r="AJ1260" s="109">
        <f t="shared" si="143"/>
        <v>0</v>
      </c>
      <c r="AK1260" s="109">
        <f t="shared" si="143"/>
        <v>0</v>
      </c>
      <c r="AL1260" s="109">
        <f t="shared" si="143"/>
        <v>0</v>
      </c>
    </row>
    <row r="1261" spans="1:38" x14ac:dyDescent="0.3">
      <c r="A1261" s="421"/>
      <c r="B1261" s="421"/>
      <c r="C1261" s="422"/>
      <c r="D1261" s="423"/>
      <c r="E1261" s="421"/>
      <c r="F1261" s="421"/>
      <c r="G1261" s="421"/>
      <c r="H1261" s="421"/>
      <c r="I1261" s="421"/>
      <c r="J1261" s="421"/>
      <c r="K1261" s="421"/>
      <c r="L1261" s="421"/>
      <c r="M1261" s="423"/>
      <c r="N1261" s="340">
        <f>IF(C1261&gt;A_Stammdaten!$B$12,0,SUM(E1261,F1261,H1261,J1261:K1261)-SUM(G1261,I1261,L1261:M1261))</f>
        <v>0</v>
      </c>
      <c r="O1261" s="421"/>
      <c r="P1261" s="421"/>
      <c r="Q1261" s="421"/>
      <c r="R1261" s="421"/>
      <c r="S1261" s="108">
        <f t="shared" si="141"/>
        <v>0</v>
      </c>
      <c r="T1261" s="341">
        <f>IF(ISBLANK($B1261),0,VLOOKUP($B1261,Listen!$A$2:$C$45,2,FALSE))</f>
        <v>0</v>
      </c>
      <c r="U1261" s="341">
        <f>IF(ISBLANK($B1261),0,VLOOKUP($B1261,Listen!$A$2:$C$45,3,FALSE))</f>
        <v>0</v>
      </c>
      <c r="V1261" s="342">
        <f t="shared" si="145"/>
        <v>0</v>
      </c>
      <c r="W1261" s="342">
        <f t="shared" si="139"/>
        <v>0</v>
      </c>
      <c r="X1261" s="342">
        <f t="shared" si="139"/>
        <v>0</v>
      </c>
      <c r="Y1261" s="342">
        <f t="shared" si="139"/>
        <v>0</v>
      </c>
      <c r="Z1261" s="342">
        <f t="shared" si="139"/>
        <v>0</v>
      </c>
      <c r="AA1261" s="342">
        <f t="shared" si="139"/>
        <v>0</v>
      </c>
      <c r="AB1261" s="342">
        <f t="shared" si="139"/>
        <v>0</v>
      </c>
      <c r="AC1261" s="109">
        <f t="shared" si="142"/>
        <v>0</v>
      </c>
      <c r="AD1261" s="109">
        <f>IF(C1261=A_Stammdaten!$B$12,E_SAV!$S1261-E_SAV!$AE1261,HLOOKUP(A_Stammdaten!$B$12-1,$AF$4:$AL$4004,ROW(C1261)-3,FALSE)-$AE1261)</f>
        <v>0</v>
      </c>
      <c r="AE1261" s="109">
        <f>HLOOKUP(A_Stammdaten!$B$12,$AF$4:$AL$4004,ROW(C1261)-3,FALSE)</f>
        <v>0</v>
      </c>
      <c r="AF1261" s="109">
        <f t="shared" si="140"/>
        <v>0</v>
      </c>
      <c r="AG1261" s="109">
        <f t="shared" si="144"/>
        <v>0</v>
      </c>
      <c r="AH1261" s="109">
        <f t="shared" si="144"/>
        <v>0</v>
      </c>
      <c r="AI1261" s="109">
        <f t="shared" si="144"/>
        <v>0</v>
      </c>
      <c r="AJ1261" s="109">
        <f t="shared" si="143"/>
        <v>0</v>
      </c>
      <c r="AK1261" s="109">
        <f t="shared" si="143"/>
        <v>0</v>
      </c>
      <c r="AL1261" s="109">
        <f t="shared" si="143"/>
        <v>0</v>
      </c>
    </row>
    <row r="1262" spans="1:38" x14ac:dyDescent="0.3">
      <c r="A1262" s="421"/>
      <c r="B1262" s="421"/>
      <c r="C1262" s="422"/>
      <c r="D1262" s="423"/>
      <c r="E1262" s="421"/>
      <c r="F1262" s="421"/>
      <c r="G1262" s="421"/>
      <c r="H1262" s="421"/>
      <c r="I1262" s="421"/>
      <c r="J1262" s="421"/>
      <c r="K1262" s="421"/>
      <c r="L1262" s="421"/>
      <c r="M1262" s="423"/>
      <c r="N1262" s="340">
        <f>IF(C1262&gt;A_Stammdaten!$B$12,0,SUM(E1262,F1262,H1262,J1262:K1262)-SUM(G1262,I1262,L1262:M1262))</f>
        <v>0</v>
      </c>
      <c r="O1262" s="421"/>
      <c r="P1262" s="421"/>
      <c r="Q1262" s="421"/>
      <c r="R1262" s="421"/>
      <c r="S1262" s="108">
        <f t="shared" si="141"/>
        <v>0</v>
      </c>
      <c r="T1262" s="341">
        <f>IF(ISBLANK($B1262),0,VLOOKUP($B1262,Listen!$A$2:$C$45,2,FALSE))</f>
        <v>0</v>
      </c>
      <c r="U1262" s="341">
        <f>IF(ISBLANK($B1262),0,VLOOKUP($B1262,Listen!$A$2:$C$45,3,FALSE))</f>
        <v>0</v>
      </c>
      <c r="V1262" s="342">
        <f t="shared" si="145"/>
        <v>0</v>
      </c>
      <c r="W1262" s="342">
        <f t="shared" si="139"/>
        <v>0</v>
      </c>
      <c r="X1262" s="342">
        <f t="shared" si="139"/>
        <v>0</v>
      </c>
      <c r="Y1262" s="342">
        <f t="shared" si="139"/>
        <v>0</v>
      </c>
      <c r="Z1262" s="342">
        <f t="shared" si="139"/>
        <v>0</v>
      </c>
      <c r="AA1262" s="342">
        <f t="shared" si="139"/>
        <v>0</v>
      </c>
      <c r="AB1262" s="342">
        <f t="shared" si="139"/>
        <v>0</v>
      </c>
      <c r="AC1262" s="109">
        <f t="shared" si="142"/>
        <v>0</v>
      </c>
      <c r="AD1262" s="109">
        <f>IF(C1262=A_Stammdaten!$B$12,E_SAV!$S1262-E_SAV!$AE1262,HLOOKUP(A_Stammdaten!$B$12-1,$AF$4:$AL$4004,ROW(C1262)-3,FALSE)-$AE1262)</f>
        <v>0</v>
      </c>
      <c r="AE1262" s="109">
        <f>HLOOKUP(A_Stammdaten!$B$12,$AF$4:$AL$4004,ROW(C1262)-3,FALSE)</f>
        <v>0</v>
      </c>
      <c r="AF1262" s="109">
        <f t="shared" si="140"/>
        <v>0</v>
      </c>
      <c r="AG1262" s="109">
        <f t="shared" si="144"/>
        <v>0</v>
      </c>
      <c r="AH1262" s="109">
        <f t="shared" si="144"/>
        <v>0</v>
      </c>
      <c r="AI1262" s="109">
        <f t="shared" si="144"/>
        <v>0</v>
      </c>
      <c r="AJ1262" s="109">
        <f t="shared" si="143"/>
        <v>0</v>
      </c>
      <c r="AK1262" s="109">
        <f t="shared" si="143"/>
        <v>0</v>
      </c>
      <c r="AL1262" s="109">
        <f t="shared" si="143"/>
        <v>0</v>
      </c>
    </row>
    <row r="1263" spans="1:38" x14ac:dyDescent="0.3">
      <c r="A1263" s="421"/>
      <c r="B1263" s="421"/>
      <c r="C1263" s="422"/>
      <c r="D1263" s="423"/>
      <c r="E1263" s="421"/>
      <c r="F1263" s="421"/>
      <c r="G1263" s="421"/>
      <c r="H1263" s="421"/>
      <c r="I1263" s="421"/>
      <c r="J1263" s="421"/>
      <c r="K1263" s="421"/>
      <c r="L1263" s="421"/>
      <c r="M1263" s="423"/>
      <c r="N1263" s="340">
        <f>IF(C1263&gt;A_Stammdaten!$B$12,0,SUM(E1263,F1263,H1263,J1263:K1263)-SUM(G1263,I1263,L1263:M1263))</f>
        <v>0</v>
      </c>
      <c r="O1263" s="421"/>
      <c r="P1263" s="421"/>
      <c r="Q1263" s="421"/>
      <c r="R1263" s="421"/>
      <c r="S1263" s="108">
        <f t="shared" si="141"/>
        <v>0</v>
      </c>
      <c r="T1263" s="341">
        <f>IF(ISBLANK($B1263),0,VLOOKUP($B1263,Listen!$A$2:$C$45,2,FALSE))</f>
        <v>0</v>
      </c>
      <c r="U1263" s="341">
        <f>IF(ISBLANK($B1263),0,VLOOKUP($B1263,Listen!$A$2:$C$45,3,FALSE))</f>
        <v>0</v>
      </c>
      <c r="V1263" s="342">
        <f t="shared" si="145"/>
        <v>0</v>
      </c>
      <c r="W1263" s="342">
        <f t="shared" si="139"/>
        <v>0</v>
      </c>
      <c r="X1263" s="342">
        <f t="shared" si="139"/>
        <v>0</v>
      </c>
      <c r="Y1263" s="342">
        <f t="shared" si="139"/>
        <v>0</v>
      </c>
      <c r="Z1263" s="342">
        <f t="shared" si="139"/>
        <v>0</v>
      </c>
      <c r="AA1263" s="342">
        <f t="shared" si="139"/>
        <v>0</v>
      </c>
      <c r="AB1263" s="342">
        <f t="shared" si="139"/>
        <v>0</v>
      </c>
      <c r="AC1263" s="109">
        <f t="shared" si="142"/>
        <v>0</v>
      </c>
      <c r="AD1263" s="109">
        <f>IF(C1263=A_Stammdaten!$B$12,E_SAV!$S1263-E_SAV!$AE1263,HLOOKUP(A_Stammdaten!$B$12-1,$AF$4:$AL$4004,ROW(C1263)-3,FALSE)-$AE1263)</f>
        <v>0</v>
      </c>
      <c r="AE1263" s="109">
        <f>HLOOKUP(A_Stammdaten!$B$12,$AF$4:$AL$4004,ROW(C1263)-3,FALSE)</f>
        <v>0</v>
      </c>
      <c r="AF1263" s="109">
        <f t="shared" si="140"/>
        <v>0</v>
      </c>
      <c r="AG1263" s="109">
        <f t="shared" si="144"/>
        <v>0</v>
      </c>
      <c r="AH1263" s="109">
        <f t="shared" si="144"/>
        <v>0</v>
      </c>
      <c r="AI1263" s="109">
        <f t="shared" si="144"/>
        <v>0</v>
      </c>
      <c r="AJ1263" s="109">
        <f t="shared" si="143"/>
        <v>0</v>
      </c>
      <c r="AK1263" s="109">
        <f t="shared" si="143"/>
        <v>0</v>
      </c>
      <c r="AL1263" s="109">
        <f t="shared" si="143"/>
        <v>0</v>
      </c>
    </row>
    <row r="1264" spans="1:38" x14ac:dyDescent="0.3">
      <c r="A1264" s="421"/>
      <c r="B1264" s="421"/>
      <c r="C1264" s="422"/>
      <c r="D1264" s="423"/>
      <c r="E1264" s="421"/>
      <c r="F1264" s="421"/>
      <c r="G1264" s="421"/>
      <c r="H1264" s="421"/>
      <c r="I1264" s="421"/>
      <c r="J1264" s="421"/>
      <c r="K1264" s="421"/>
      <c r="L1264" s="421"/>
      <c r="M1264" s="423"/>
      <c r="N1264" s="340">
        <f>IF(C1264&gt;A_Stammdaten!$B$12,0,SUM(E1264,F1264,H1264,J1264:K1264)-SUM(G1264,I1264,L1264:M1264))</f>
        <v>0</v>
      </c>
      <c r="O1264" s="421"/>
      <c r="P1264" s="421"/>
      <c r="Q1264" s="421"/>
      <c r="R1264" s="421"/>
      <c r="S1264" s="108">
        <f t="shared" si="141"/>
        <v>0</v>
      </c>
      <c r="T1264" s="341">
        <f>IF(ISBLANK($B1264),0,VLOOKUP($B1264,Listen!$A$2:$C$45,2,FALSE))</f>
        <v>0</v>
      </c>
      <c r="U1264" s="341">
        <f>IF(ISBLANK($B1264),0,VLOOKUP($B1264,Listen!$A$2:$C$45,3,FALSE))</f>
        <v>0</v>
      </c>
      <c r="V1264" s="342">
        <f t="shared" si="145"/>
        <v>0</v>
      </c>
      <c r="W1264" s="342">
        <f t="shared" si="139"/>
        <v>0</v>
      </c>
      <c r="X1264" s="342">
        <f t="shared" si="139"/>
        <v>0</v>
      </c>
      <c r="Y1264" s="342">
        <f t="shared" ref="W1264:AB1306" si="146">$T1264</f>
        <v>0</v>
      </c>
      <c r="Z1264" s="342">
        <f t="shared" si="146"/>
        <v>0</v>
      </c>
      <c r="AA1264" s="342">
        <f t="shared" si="146"/>
        <v>0</v>
      </c>
      <c r="AB1264" s="342">
        <f t="shared" si="146"/>
        <v>0</v>
      </c>
      <c r="AC1264" s="109">
        <f t="shared" si="142"/>
        <v>0</v>
      </c>
      <c r="AD1264" s="109">
        <f>IF(C1264=A_Stammdaten!$B$12,E_SAV!$S1264-E_SAV!$AE1264,HLOOKUP(A_Stammdaten!$B$12-1,$AF$4:$AL$4004,ROW(C1264)-3,FALSE)-$AE1264)</f>
        <v>0</v>
      </c>
      <c r="AE1264" s="109">
        <f>HLOOKUP(A_Stammdaten!$B$12,$AF$4:$AL$4004,ROW(C1264)-3,FALSE)</f>
        <v>0</v>
      </c>
      <c r="AF1264" s="109">
        <f t="shared" si="140"/>
        <v>0</v>
      </c>
      <c r="AG1264" s="109">
        <f t="shared" si="144"/>
        <v>0</v>
      </c>
      <c r="AH1264" s="109">
        <f t="shared" si="144"/>
        <v>0</v>
      </c>
      <c r="AI1264" s="109">
        <f t="shared" si="144"/>
        <v>0</v>
      </c>
      <c r="AJ1264" s="109">
        <f t="shared" si="143"/>
        <v>0</v>
      </c>
      <c r="AK1264" s="109">
        <f t="shared" si="143"/>
        <v>0</v>
      </c>
      <c r="AL1264" s="109">
        <f t="shared" si="143"/>
        <v>0</v>
      </c>
    </row>
    <row r="1265" spans="1:38" x14ac:dyDescent="0.3">
      <c r="A1265" s="421"/>
      <c r="B1265" s="421"/>
      <c r="C1265" s="422"/>
      <c r="D1265" s="423"/>
      <c r="E1265" s="421"/>
      <c r="F1265" s="421"/>
      <c r="G1265" s="421"/>
      <c r="H1265" s="421"/>
      <c r="I1265" s="421"/>
      <c r="J1265" s="421"/>
      <c r="K1265" s="421"/>
      <c r="L1265" s="421"/>
      <c r="M1265" s="423"/>
      <c r="N1265" s="340">
        <f>IF(C1265&gt;A_Stammdaten!$B$12,0,SUM(E1265,F1265,H1265,J1265:K1265)-SUM(G1265,I1265,L1265:M1265))</f>
        <v>0</v>
      </c>
      <c r="O1265" s="421"/>
      <c r="P1265" s="421"/>
      <c r="Q1265" s="421"/>
      <c r="R1265" s="421"/>
      <c r="S1265" s="108">
        <f t="shared" si="141"/>
        <v>0</v>
      </c>
      <c r="T1265" s="341">
        <f>IF(ISBLANK($B1265),0,VLOOKUP($B1265,Listen!$A$2:$C$45,2,FALSE))</f>
        <v>0</v>
      </c>
      <c r="U1265" s="341">
        <f>IF(ISBLANK($B1265),0,VLOOKUP($B1265,Listen!$A$2:$C$45,3,FALSE))</f>
        <v>0</v>
      </c>
      <c r="V1265" s="342">
        <f t="shared" si="145"/>
        <v>0</v>
      </c>
      <c r="W1265" s="342">
        <f t="shared" si="146"/>
        <v>0</v>
      </c>
      <c r="X1265" s="342">
        <f t="shared" si="146"/>
        <v>0</v>
      </c>
      <c r="Y1265" s="342">
        <f t="shared" si="146"/>
        <v>0</v>
      </c>
      <c r="Z1265" s="342">
        <f t="shared" si="146"/>
        <v>0</v>
      </c>
      <c r="AA1265" s="342">
        <f t="shared" si="146"/>
        <v>0</v>
      </c>
      <c r="AB1265" s="342">
        <f t="shared" si="146"/>
        <v>0</v>
      </c>
      <c r="AC1265" s="109">
        <f t="shared" si="142"/>
        <v>0</v>
      </c>
      <c r="AD1265" s="109">
        <f>IF(C1265=A_Stammdaten!$B$12,E_SAV!$S1265-E_SAV!$AE1265,HLOOKUP(A_Stammdaten!$B$12-1,$AF$4:$AL$4004,ROW(C1265)-3,FALSE)-$AE1265)</f>
        <v>0</v>
      </c>
      <c r="AE1265" s="109">
        <f>HLOOKUP(A_Stammdaten!$B$12,$AF$4:$AL$4004,ROW(C1265)-3,FALSE)</f>
        <v>0</v>
      </c>
      <c r="AF1265" s="109">
        <f t="shared" si="140"/>
        <v>0</v>
      </c>
      <c r="AG1265" s="109">
        <f t="shared" si="144"/>
        <v>0</v>
      </c>
      <c r="AH1265" s="109">
        <f t="shared" si="144"/>
        <v>0</v>
      </c>
      <c r="AI1265" s="109">
        <f t="shared" si="144"/>
        <v>0</v>
      </c>
      <c r="AJ1265" s="109">
        <f t="shared" si="143"/>
        <v>0</v>
      </c>
      <c r="AK1265" s="109">
        <f t="shared" si="143"/>
        <v>0</v>
      </c>
      <c r="AL1265" s="109">
        <f t="shared" si="143"/>
        <v>0</v>
      </c>
    </row>
    <row r="1266" spans="1:38" x14ac:dyDescent="0.3">
      <c r="A1266" s="421"/>
      <c r="B1266" s="421"/>
      <c r="C1266" s="422"/>
      <c r="D1266" s="423"/>
      <c r="E1266" s="421"/>
      <c r="F1266" s="421"/>
      <c r="G1266" s="421"/>
      <c r="H1266" s="421"/>
      <c r="I1266" s="421"/>
      <c r="J1266" s="421"/>
      <c r="K1266" s="421"/>
      <c r="L1266" s="421"/>
      <c r="M1266" s="423"/>
      <c r="N1266" s="340">
        <f>IF(C1266&gt;A_Stammdaten!$B$12,0,SUM(E1266,F1266,H1266,J1266:K1266)-SUM(G1266,I1266,L1266:M1266))</f>
        <v>0</v>
      </c>
      <c r="O1266" s="421"/>
      <c r="P1266" s="421"/>
      <c r="Q1266" s="421"/>
      <c r="R1266" s="421"/>
      <c r="S1266" s="108">
        <f t="shared" si="141"/>
        <v>0</v>
      </c>
      <c r="T1266" s="341">
        <f>IF(ISBLANK($B1266),0,VLOOKUP($B1266,Listen!$A$2:$C$45,2,FALSE))</f>
        <v>0</v>
      </c>
      <c r="U1266" s="341">
        <f>IF(ISBLANK($B1266),0,VLOOKUP($B1266,Listen!$A$2:$C$45,3,FALSE))</f>
        <v>0</v>
      </c>
      <c r="V1266" s="342">
        <f t="shared" si="145"/>
        <v>0</v>
      </c>
      <c r="W1266" s="342">
        <f t="shared" si="146"/>
        <v>0</v>
      </c>
      <c r="X1266" s="342">
        <f t="shared" si="146"/>
        <v>0</v>
      </c>
      <c r="Y1266" s="342">
        <f t="shared" si="146"/>
        <v>0</v>
      </c>
      <c r="Z1266" s="342">
        <f t="shared" si="146"/>
        <v>0</v>
      </c>
      <c r="AA1266" s="342">
        <f t="shared" si="146"/>
        <v>0</v>
      </c>
      <c r="AB1266" s="342">
        <f t="shared" si="146"/>
        <v>0</v>
      </c>
      <c r="AC1266" s="109">
        <f t="shared" si="142"/>
        <v>0</v>
      </c>
      <c r="AD1266" s="109">
        <f>IF(C1266=A_Stammdaten!$B$12,E_SAV!$S1266-E_SAV!$AE1266,HLOOKUP(A_Stammdaten!$B$12-1,$AF$4:$AL$4004,ROW(C1266)-3,FALSE)-$AE1266)</f>
        <v>0</v>
      </c>
      <c r="AE1266" s="109">
        <f>HLOOKUP(A_Stammdaten!$B$12,$AF$4:$AL$4004,ROW(C1266)-3,FALSE)</f>
        <v>0</v>
      </c>
      <c r="AF1266" s="109">
        <f t="shared" si="140"/>
        <v>0</v>
      </c>
      <c r="AG1266" s="109">
        <f t="shared" si="144"/>
        <v>0</v>
      </c>
      <c r="AH1266" s="109">
        <f t="shared" si="144"/>
        <v>0</v>
      </c>
      <c r="AI1266" s="109">
        <f t="shared" si="144"/>
        <v>0</v>
      </c>
      <c r="AJ1266" s="109">
        <f t="shared" si="143"/>
        <v>0</v>
      </c>
      <c r="AK1266" s="109">
        <f t="shared" si="143"/>
        <v>0</v>
      </c>
      <c r="AL1266" s="109">
        <f t="shared" si="143"/>
        <v>0</v>
      </c>
    </row>
    <row r="1267" spans="1:38" x14ac:dyDescent="0.3">
      <c r="A1267" s="421"/>
      <c r="B1267" s="421"/>
      <c r="C1267" s="422"/>
      <c r="D1267" s="423"/>
      <c r="E1267" s="421"/>
      <c r="F1267" s="421"/>
      <c r="G1267" s="421"/>
      <c r="H1267" s="421"/>
      <c r="I1267" s="421"/>
      <c r="J1267" s="421"/>
      <c r="K1267" s="421"/>
      <c r="L1267" s="421"/>
      <c r="M1267" s="423"/>
      <c r="N1267" s="340">
        <f>IF(C1267&gt;A_Stammdaten!$B$12,0,SUM(E1267,F1267,H1267,J1267:K1267)-SUM(G1267,I1267,L1267:M1267))</f>
        <v>0</v>
      </c>
      <c r="O1267" s="421"/>
      <c r="P1267" s="421"/>
      <c r="Q1267" s="421"/>
      <c r="R1267" s="421"/>
      <c r="S1267" s="108">
        <f t="shared" si="141"/>
        <v>0</v>
      </c>
      <c r="T1267" s="341">
        <f>IF(ISBLANK($B1267),0,VLOOKUP($B1267,Listen!$A$2:$C$45,2,FALSE))</f>
        <v>0</v>
      </c>
      <c r="U1267" s="341">
        <f>IF(ISBLANK($B1267),0,VLOOKUP($B1267,Listen!$A$2:$C$45,3,FALSE))</f>
        <v>0</v>
      </c>
      <c r="V1267" s="342">
        <f t="shared" si="145"/>
        <v>0</v>
      </c>
      <c r="W1267" s="342">
        <f t="shared" si="146"/>
        <v>0</v>
      </c>
      <c r="X1267" s="342">
        <f t="shared" si="146"/>
        <v>0</v>
      </c>
      <c r="Y1267" s="342">
        <f t="shared" si="146"/>
        <v>0</v>
      </c>
      <c r="Z1267" s="342">
        <f t="shared" si="146"/>
        <v>0</v>
      </c>
      <c r="AA1267" s="342">
        <f t="shared" si="146"/>
        <v>0</v>
      </c>
      <c r="AB1267" s="342">
        <f t="shared" si="146"/>
        <v>0</v>
      </c>
      <c r="AC1267" s="109">
        <f t="shared" si="142"/>
        <v>0</v>
      </c>
      <c r="AD1267" s="109">
        <f>IF(C1267=A_Stammdaten!$B$12,E_SAV!$S1267-E_SAV!$AE1267,HLOOKUP(A_Stammdaten!$B$12-1,$AF$4:$AL$4004,ROW(C1267)-3,FALSE)-$AE1267)</f>
        <v>0</v>
      </c>
      <c r="AE1267" s="109">
        <f>HLOOKUP(A_Stammdaten!$B$12,$AF$4:$AL$4004,ROW(C1267)-3,FALSE)</f>
        <v>0</v>
      </c>
      <c r="AF1267" s="109">
        <f t="shared" si="140"/>
        <v>0</v>
      </c>
      <c r="AG1267" s="109">
        <f t="shared" si="144"/>
        <v>0</v>
      </c>
      <c r="AH1267" s="109">
        <f t="shared" si="144"/>
        <v>0</v>
      </c>
      <c r="AI1267" s="109">
        <f t="shared" si="144"/>
        <v>0</v>
      </c>
      <c r="AJ1267" s="109">
        <f t="shared" si="143"/>
        <v>0</v>
      </c>
      <c r="AK1267" s="109">
        <f t="shared" si="143"/>
        <v>0</v>
      </c>
      <c r="AL1267" s="109">
        <f t="shared" si="143"/>
        <v>0</v>
      </c>
    </row>
    <row r="1268" spans="1:38" x14ac:dyDescent="0.3">
      <c r="A1268" s="421"/>
      <c r="B1268" s="421"/>
      <c r="C1268" s="422"/>
      <c r="D1268" s="423"/>
      <c r="E1268" s="421"/>
      <c r="F1268" s="421"/>
      <c r="G1268" s="421"/>
      <c r="H1268" s="421"/>
      <c r="I1268" s="421"/>
      <c r="J1268" s="421"/>
      <c r="K1268" s="421"/>
      <c r="L1268" s="421"/>
      <c r="M1268" s="423"/>
      <c r="N1268" s="340">
        <f>IF(C1268&gt;A_Stammdaten!$B$12,0,SUM(E1268,F1268,H1268,J1268:K1268)-SUM(G1268,I1268,L1268:M1268))</f>
        <v>0</v>
      </c>
      <c r="O1268" s="421"/>
      <c r="P1268" s="421"/>
      <c r="Q1268" s="421"/>
      <c r="R1268" s="421"/>
      <c r="S1268" s="108">
        <f t="shared" si="141"/>
        <v>0</v>
      </c>
      <c r="T1268" s="341">
        <f>IF(ISBLANK($B1268),0,VLOOKUP($B1268,Listen!$A$2:$C$45,2,FALSE))</f>
        <v>0</v>
      </c>
      <c r="U1268" s="341">
        <f>IF(ISBLANK($B1268),0,VLOOKUP($B1268,Listen!$A$2:$C$45,3,FALSE))</f>
        <v>0</v>
      </c>
      <c r="V1268" s="342">
        <f t="shared" si="145"/>
        <v>0</v>
      </c>
      <c r="W1268" s="342">
        <f t="shared" si="146"/>
        <v>0</v>
      </c>
      <c r="X1268" s="342">
        <f t="shared" si="146"/>
        <v>0</v>
      </c>
      <c r="Y1268" s="342">
        <f t="shared" si="146"/>
        <v>0</v>
      </c>
      <c r="Z1268" s="342">
        <f t="shared" si="146"/>
        <v>0</v>
      </c>
      <c r="AA1268" s="342">
        <f t="shared" si="146"/>
        <v>0</v>
      </c>
      <c r="AB1268" s="342">
        <f t="shared" si="146"/>
        <v>0</v>
      </c>
      <c r="AC1268" s="109">
        <f t="shared" si="142"/>
        <v>0</v>
      </c>
      <c r="AD1268" s="109">
        <f>IF(C1268=A_Stammdaten!$B$12,E_SAV!$S1268-E_SAV!$AE1268,HLOOKUP(A_Stammdaten!$B$12-1,$AF$4:$AL$4004,ROW(C1268)-3,FALSE)-$AE1268)</f>
        <v>0</v>
      </c>
      <c r="AE1268" s="109">
        <f>HLOOKUP(A_Stammdaten!$B$12,$AF$4:$AL$4004,ROW(C1268)-3,FALSE)</f>
        <v>0</v>
      </c>
      <c r="AF1268" s="109">
        <f t="shared" si="140"/>
        <v>0</v>
      </c>
      <c r="AG1268" s="109">
        <f t="shared" si="144"/>
        <v>0</v>
      </c>
      <c r="AH1268" s="109">
        <f t="shared" si="144"/>
        <v>0</v>
      </c>
      <c r="AI1268" s="109">
        <f t="shared" si="144"/>
        <v>0</v>
      </c>
      <c r="AJ1268" s="109">
        <f t="shared" si="143"/>
        <v>0</v>
      </c>
      <c r="AK1268" s="109">
        <f t="shared" si="143"/>
        <v>0</v>
      </c>
      <c r="AL1268" s="109">
        <f t="shared" si="143"/>
        <v>0</v>
      </c>
    </row>
    <row r="1269" spans="1:38" x14ac:dyDescent="0.3">
      <c r="A1269" s="421"/>
      <c r="B1269" s="421"/>
      <c r="C1269" s="422"/>
      <c r="D1269" s="423"/>
      <c r="E1269" s="421"/>
      <c r="F1269" s="421"/>
      <c r="G1269" s="421"/>
      <c r="H1269" s="421"/>
      <c r="I1269" s="421"/>
      <c r="J1269" s="421"/>
      <c r="K1269" s="421"/>
      <c r="L1269" s="421"/>
      <c r="M1269" s="423"/>
      <c r="N1269" s="340">
        <f>IF(C1269&gt;A_Stammdaten!$B$12,0,SUM(E1269,F1269,H1269,J1269:K1269)-SUM(G1269,I1269,L1269:M1269))</f>
        <v>0</v>
      </c>
      <c r="O1269" s="421"/>
      <c r="P1269" s="421"/>
      <c r="Q1269" s="421"/>
      <c r="R1269" s="421"/>
      <c r="S1269" s="108">
        <f t="shared" si="141"/>
        <v>0</v>
      </c>
      <c r="T1269" s="341">
        <f>IF(ISBLANK($B1269),0,VLOOKUP($B1269,Listen!$A$2:$C$45,2,FALSE))</f>
        <v>0</v>
      </c>
      <c r="U1269" s="341">
        <f>IF(ISBLANK($B1269),0,VLOOKUP($B1269,Listen!$A$2:$C$45,3,FALSE))</f>
        <v>0</v>
      </c>
      <c r="V1269" s="342">
        <f t="shared" si="145"/>
        <v>0</v>
      </c>
      <c r="W1269" s="342">
        <f t="shared" si="146"/>
        <v>0</v>
      </c>
      <c r="X1269" s="342">
        <f t="shared" si="146"/>
        <v>0</v>
      </c>
      <c r="Y1269" s="342">
        <f t="shared" si="146"/>
        <v>0</v>
      </c>
      <c r="Z1269" s="342">
        <f t="shared" si="146"/>
        <v>0</v>
      </c>
      <c r="AA1269" s="342">
        <f t="shared" si="146"/>
        <v>0</v>
      </c>
      <c r="AB1269" s="342">
        <f t="shared" si="146"/>
        <v>0</v>
      </c>
      <c r="AC1269" s="109">
        <f t="shared" si="142"/>
        <v>0</v>
      </c>
      <c r="AD1269" s="109">
        <f>IF(C1269=A_Stammdaten!$B$12,E_SAV!$S1269-E_SAV!$AE1269,HLOOKUP(A_Stammdaten!$B$12-1,$AF$4:$AL$4004,ROW(C1269)-3,FALSE)-$AE1269)</f>
        <v>0</v>
      </c>
      <c r="AE1269" s="109">
        <f>HLOOKUP(A_Stammdaten!$B$12,$AF$4:$AL$4004,ROW(C1269)-3,FALSE)</f>
        <v>0</v>
      </c>
      <c r="AF1269" s="109">
        <f t="shared" si="140"/>
        <v>0</v>
      </c>
      <c r="AG1269" s="109">
        <f t="shared" si="144"/>
        <v>0</v>
      </c>
      <c r="AH1269" s="109">
        <f t="shared" si="144"/>
        <v>0</v>
      </c>
      <c r="AI1269" s="109">
        <f t="shared" si="144"/>
        <v>0</v>
      </c>
      <c r="AJ1269" s="109">
        <f t="shared" si="143"/>
        <v>0</v>
      </c>
      <c r="AK1269" s="109">
        <f t="shared" si="143"/>
        <v>0</v>
      </c>
      <c r="AL1269" s="109">
        <f t="shared" si="143"/>
        <v>0</v>
      </c>
    </row>
    <row r="1270" spans="1:38" x14ac:dyDescent="0.3">
      <c r="A1270" s="421"/>
      <c r="B1270" s="421"/>
      <c r="C1270" s="422"/>
      <c r="D1270" s="423"/>
      <c r="E1270" s="421"/>
      <c r="F1270" s="421"/>
      <c r="G1270" s="421"/>
      <c r="H1270" s="421"/>
      <c r="I1270" s="421"/>
      <c r="J1270" s="421"/>
      <c r="K1270" s="421"/>
      <c r="L1270" s="421"/>
      <c r="M1270" s="423"/>
      <c r="N1270" s="340">
        <f>IF(C1270&gt;A_Stammdaten!$B$12,0,SUM(E1270,F1270,H1270,J1270:K1270)-SUM(G1270,I1270,L1270:M1270))</f>
        <v>0</v>
      </c>
      <c r="O1270" s="421"/>
      <c r="P1270" s="421"/>
      <c r="Q1270" s="421"/>
      <c r="R1270" s="421"/>
      <c r="S1270" s="108">
        <f t="shared" si="141"/>
        <v>0</v>
      </c>
      <c r="T1270" s="341">
        <f>IF(ISBLANK($B1270),0,VLOOKUP($B1270,Listen!$A$2:$C$45,2,FALSE))</f>
        <v>0</v>
      </c>
      <c r="U1270" s="341">
        <f>IF(ISBLANK($B1270),0,VLOOKUP($B1270,Listen!$A$2:$C$45,3,FALSE))</f>
        <v>0</v>
      </c>
      <c r="V1270" s="342">
        <f t="shared" si="145"/>
        <v>0</v>
      </c>
      <c r="W1270" s="342">
        <f t="shared" si="146"/>
        <v>0</v>
      </c>
      <c r="X1270" s="342">
        <f t="shared" si="146"/>
        <v>0</v>
      </c>
      <c r="Y1270" s="342">
        <f t="shared" si="146"/>
        <v>0</v>
      </c>
      <c r="Z1270" s="342">
        <f t="shared" si="146"/>
        <v>0</v>
      </c>
      <c r="AA1270" s="342">
        <f t="shared" si="146"/>
        <v>0</v>
      </c>
      <c r="AB1270" s="342">
        <f t="shared" si="146"/>
        <v>0</v>
      </c>
      <c r="AC1270" s="109">
        <f t="shared" si="142"/>
        <v>0</v>
      </c>
      <c r="AD1270" s="109">
        <f>IF(C1270=A_Stammdaten!$B$12,E_SAV!$S1270-E_SAV!$AE1270,HLOOKUP(A_Stammdaten!$B$12-1,$AF$4:$AL$4004,ROW(C1270)-3,FALSE)-$AE1270)</f>
        <v>0</v>
      </c>
      <c r="AE1270" s="109">
        <f>HLOOKUP(A_Stammdaten!$B$12,$AF$4:$AL$4004,ROW(C1270)-3,FALSE)</f>
        <v>0</v>
      </c>
      <c r="AF1270" s="109">
        <f t="shared" si="140"/>
        <v>0</v>
      </c>
      <c r="AG1270" s="109">
        <f t="shared" si="144"/>
        <v>0</v>
      </c>
      <c r="AH1270" s="109">
        <f t="shared" si="144"/>
        <v>0</v>
      </c>
      <c r="AI1270" s="109">
        <f t="shared" si="144"/>
        <v>0</v>
      </c>
      <c r="AJ1270" s="109">
        <f t="shared" si="143"/>
        <v>0</v>
      </c>
      <c r="AK1270" s="109">
        <f t="shared" si="143"/>
        <v>0</v>
      </c>
      <c r="AL1270" s="109">
        <f t="shared" si="143"/>
        <v>0</v>
      </c>
    </row>
    <row r="1271" spans="1:38" x14ac:dyDescent="0.3">
      <c r="A1271" s="421"/>
      <c r="B1271" s="421"/>
      <c r="C1271" s="422"/>
      <c r="D1271" s="423"/>
      <c r="E1271" s="421"/>
      <c r="F1271" s="421"/>
      <c r="G1271" s="421"/>
      <c r="H1271" s="421"/>
      <c r="I1271" s="421"/>
      <c r="J1271" s="421"/>
      <c r="K1271" s="421"/>
      <c r="L1271" s="421"/>
      <c r="M1271" s="423"/>
      <c r="N1271" s="340">
        <f>IF(C1271&gt;A_Stammdaten!$B$12,0,SUM(E1271,F1271,H1271,J1271:K1271)-SUM(G1271,I1271,L1271:M1271))</f>
        <v>0</v>
      </c>
      <c r="O1271" s="421"/>
      <c r="P1271" s="421"/>
      <c r="Q1271" s="421"/>
      <c r="R1271" s="421"/>
      <c r="S1271" s="108">
        <f t="shared" si="141"/>
        <v>0</v>
      </c>
      <c r="T1271" s="341">
        <f>IF(ISBLANK($B1271),0,VLOOKUP($B1271,Listen!$A$2:$C$45,2,FALSE))</f>
        <v>0</v>
      </c>
      <c r="U1271" s="341">
        <f>IF(ISBLANK($B1271),0,VLOOKUP($B1271,Listen!$A$2:$C$45,3,FALSE))</f>
        <v>0</v>
      </c>
      <c r="V1271" s="342">
        <f t="shared" si="145"/>
        <v>0</v>
      </c>
      <c r="W1271" s="342">
        <f t="shared" si="146"/>
        <v>0</v>
      </c>
      <c r="X1271" s="342">
        <f t="shared" si="146"/>
        <v>0</v>
      </c>
      <c r="Y1271" s="342">
        <f t="shared" si="146"/>
        <v>0</v>
      </c>
      <c r="Z1271" s="342">
        <f t="shared" si="146"/>
        <v>0</v>
      </c>
      <c r="AA1271" s="342">
        <f t="shared" si="146"/>
        <v>0</v>
      </c>
      <c r="AB1271" s="342">
        <f t="shared" si="146"/>
        <v>0</v>
      </c>
      <c r="AC1271" s="109">
        <f t="shared" si="142"/>
        <v>0</v>
      </c>
      <c r="AD1271" s="109">
        <f>IF(C1271=A_Stammdaten!$B$12,E_SAV!$S1271-E_SAV!$AE1271,HLOOKUP(A_Stammdaten!$B$12-1,$AF$4:$AL$4004,ROW(C1271)-3,FALSE)-$AE1271)</f>
        <v>0</v>
      </c>
      <c r="AE1271" s="109">
        <f>HLOOKUP(A_Stammdaten!$B$12,$AF$4:$AL$4004,ROW(C1271)-3,FALSE)</f>
        <v>0</v>
      </c>
      <c r="AF1271" s="109">
        <f t="shared" si="140"/>
        <v>0</v>
      </c>
      <c r="AG1271" s="109">
        <f t="shared" si="144"/>
        <v>0</v>
      </c>
      <c r="AH1271" s="109">
        <f t="shared" si="144"/>
        <v>0</v>
      </c>
      <c r="AI1271" s="109">
        <f t="shared" si="144"/>
        <v>0</v>
      </c>
      <c r="AJ1271" s="109">
        <f t="shared" si="143"/>
        <v>0</v>
      </c>
      <c r="AK1271" s="109">
        <f t="shared" si="143"/>
        <v>0</v>
      </c>
      <c r="AL1271" s="109">
        <f t="shared" si="143"/>
        <v>0</v>
      </c>
    </row>
    <row r="1272" spans="1:38" x14ac:dyDescent="0.3">
      <c r="A1272" s="421"/>
      <c r="B1272" s="421"/>
      <c r="C1272" s="422"/>
      <c r="D1272" s="423"/>
      <c r="E1272" s="421"/>
      <c r="F1272" s="421"/>
      <c r="G1272" s="421"/>
      <c r="H1272" s="421"/>
      <c r="I1272" s="421"/>
      <c r="J1272" s="421"/>
      <c r="K1272" s="421"/>
      <c r="L1272" s="421"/>
      <c r="M1272" s="423"/>
      <c r="N1272" s="340">
        <f>IF(C1272&gt;A_Stammdaten!$B$12,0,SUM(E1272,F1272,H1272,J1272:K1272)-SUM(G1272,I1272,L1272:M1272))</f>
        <v>0</v>
      </c>
      <c r="O1272" s="421"/>
      <c r="P1272" s="421"/>
      <c r="Q1272" s="421"/>
      <c r="R1272" s="421"/>
      <c r="S1272" s="108">
        <f t="shared" si="141"/>
        <v>0</v>
      </c>
      <c r="T1272" s="341">
        <f>IF(ISBLANK($B1272),0,VLOOKUP($B1272,Listen!$A$2:$C$45,2,FALSE))</f>
        <v>0</v>
      </c>
      <c r="U1272" s="341">
        <f>IF(ISBLANK($B1272),0,VLOOKUP($B1272,Listen!$A$2:$C$45,3,FALSE))</f>
        <v>0</v>
      </c>
      <c r="V1272" s="342">
        <f t="shared" si="145"/>
        <v>0</v>
      </c>
      <c r="W1272" s="342">
        <f t="shared" si="146"/>
        <v>0</v>
      </c>
      <c r="X1272" s="342">
        <f t="shared" si="146"/>
        <v>0</v>
      </c>
      <c r="Y1272" s="342">
        <f t="shared" si="146"/>
        <v>0</v>
      </c>
      <c r="Z1272" s="342">
        <f t="shared" si="146"/>
        <v>0</v>
      </c>
      <c r="AA1272" s="342">
        <f t="shared" si="146"/>
        <v>0</v>
      </c>
      <c r="AB1272" s="342">
        <f t="shared" si="146"/>
        <v>0</v>
      </c>
      <c r="AC1272" s="109">
        <f t="shared" si="142"/>
        <v>0</v>
      </c>
      <c r="AD1272" s="109">
        <f>IF(C1272=A_Stammdaten!$B$12,E_SAV!$S1272-E_SAV!$AE1272,HLOOKUP(A_Stammdaten!$B$12-1,$AF$4:$AL$4004,ROW(C1272)-3,FALSE)-$AE1272)</f>
        <v>0</v>
      </c>
      <c r="AE1272" s="109">
        <f>HLOOKUP(A_Stammdaten!$B$12,$AF$4:$AL$4004,ROW(C1272)-3,FALSE)</f>
        <v>0</v>
      </c>
      <c r="AF1272" s="109">
        <f t="shared" si="140"/>
        <v>0</v>
      </c>
      <c r="AG1272" s="109">
        <f t="shared" si="144"/>
        <v>0</v>
      </c>
      <c r="AH1272" s="109">
        <f t="shared" si="144"/>
        <v>0</v>
      </c>
      <c r="AI1272" s="109">
        <f t="shared" si="144"/>
        <v>0</v>
      </c>
      <c r="AJ1272" s="109">
        <f t="shared" si="143"/>
        <v>0</v>
      </c>
      <c r="AK1272" s="109">
        <f t="shared" si="143"/>
        <v>0</v>
      </c>
      <c r="AL1272" s="109">
        <f t="shared" si="143"/>
        <v>0</v>
      </c>
    </row>
    <row r="1273" spans="1:38" x14ac:dyDescent="0.3">
      <c r="A1273" s="421"/>
      <c r="B1273" s="421"/>
      <c r="C1273" s="422"/>
      <c r="D1273" s="423"/>
      <c r="E1273" s="421"/>
      <c r="F1273" s="421"/>
      <c r="G1273" s="421"/>
      <c r="H1273" s="421"/>
      <c r="I1273" s="421"/>
      <c r="J1273" s="421"/>
      <c r="K1273" s="421"/>
      <c r="L1273" s="421"/>
      <c r="M1273" s="423"/>
      <c r="N1273" s="340">
        <f>IF(C1273&gt;A_Stammdaten!$B$12,0,SUM(E1273,F1273,H1273,J1273:K1273)-SUM(G1273,I1273,L1273:M1273))</f>
        <v>0</v>
      </c>
      <c r="O1273" s="421"/>
      <c r="P1273" s="421"/>
      <c r="Q1273" s="421"/>
      <c r="R1273" s="421"/>
      <c r="S1273" s="108">
        <f t="shared" si="141"/>
        <v>0</v>
      </c>
      <c r="T1273" s="341">
        <f>IF(ISBLANK($B1273),0,VLOOKUP($B1273,Listen!$A$2:$C$45,2,FALSE))</f>
        <v>0</v>
      </c>
      <c r="U1273" s="341">
        <f>IF(ISBLANK($B1273),0,VLOOKUP($B1273,Listen!$A$2:$C$45,3,FALSE))</f>
        <v>0</v>
      </c>
      <c r="V1273" s="342">
        <f t="shared" si="145"/>
        <v>0</v>
      </c>
      <c r="W1273" s="342">
        <f t="shared" si="146"/>
        <v>0</v>
      </c>
      <c r="X1273" s="342">
        <f t="shared" si="146"/>
        <v>0</v>
      </c>
      <c r="Y1273" s="342">
        <f t="shared" si="146"/>
        <v>0</v>
      </c>
      <c r="Z1273" s="342">
        <f t="shared" si="146"/>
        <v>0</v>
      </c>
      <c r="AA1273" s="342">
        <f t="shared" si="146"/>
        <v>0</v>
      </c>
      <c r="AB1273" s="342">
        <f t="shared" si="146"/>
        <v>0</v>
      </c>
      <c r="AC1273" s="109">
        <f t="shared" si="142"/>
        <v>0</v>
      </c>
      <c r="AD1273" s="109">
        <f>IF(C1273=A_Stammdaten!$B$12,E_SAV!$S1273-E_SAV!$AE1273,HLOOKUP(A_Stammdaten!$B$12-1,$AF$4:$AL$4004,ROW(C1273)-3,FALSE)-$AE1273)</f>
        <v>0</v>
      </c>
      <c r="AE1273" s="109">
        <f>HLOOKUP(A_Stammdaten!$B$12,$AF$4:$AL$4004,ROW(C1273)-3,FALSE)</f>
        <v>0</v>
      </c>
      <c r="AF1273" s="109">
        <f t="shared" si="140"/>
        <v>0</v>
      </c>
      <c r="AG1273" s="109">
        <f t="shared" si="144"/>
        <v>0</v>
      </c>
      <c r="AH1273" s="109">
        <f t="shared" si="144"/>
        <v>0</v>
      </c>
      <c r="AI1273" s="109">
        <f t="shared" si="144"/>
        <v>0</v>
      </c>
      <c r="AJ1273" s="109">
        <f t="shared" si="143"/>
        <v>0</v>
      </c>
      <c r="AK1273" s="109">
        <f t="shared" si="143"/>
        <v>0</v>
      </c>
      <c r="AL1273" s="109">
        <f t="shared" si="143"/>
        <v>0</v>
      </c>
    </row>
    <row r="1274" spans="1:38" x14ac:dyDescent="0.3">
      <c r="A1274" s="421"/>
      <c r="B1274" s="421"/>
      <c r="C1274" s="422"/>
      <c r="D1274" s="423"/>
      <c r="E1274" s="421"/>
      <c r="F1274" s="421"/>
      <c r="G1274" s="421"/>
      <c r="H1274" s="421"/>
      <c r="I1274" s="421"/>
      <c r="J1274" s="421"/>
      <c r="K1274" s="421"/>
      <c r="L1274" s="421"/>
      <c r="M1274" s="423"/>
      <c r="N1274" s="340">
        <f>IF(C1274&gt;A_Stammdaten!$B$12,0,SUM(E1274,F1274,H1274,J1274:K1274)-SUM(G1274,I1274,L1274:M1274))</f>
        <v>0</v>
      </c>
      <c r="O1274" s="421"/>
      <c r="P1274" s="421"/>
      <c r="Q1274" s="421"/>
      <c r="R1274" s="421"/>
      <c r="S1274" s="108">
        <f t="shared" si="141"/>
        <v>0</v>
      </c>
      <c r="T1274" s="341">
        <f>IF(ISBLANK($B1274),0,VLOOKUP($B1274,Listen!$A$2:$C$45,2,FALSE))</f>
        <v>0</v>
      </c>
      <c r="U1274" s="341">
        <f>IF(ISBLANK($B1274),0,VLOOKUP($B1274,Listen!$A$2:$C$45,3,FALSE))</f>
        <v>0</v>
      </c>
      <c r="V1274" s="342">
        <f t="shared" si="145"/>
        <v>0</v>
      </c>
      <c r="W1274" s="342">
        <f t="shared" si="146"/>
        <v>0</v>
      </c>
      <c r="X1274" s="342">
        <f t="shared" si="146"/>
        <v>0</v>
      </c>
      <c r="Y1274" s="342">
        <f t="shared" si="146"/>
        <v>0</v>
      </c>
      <c r="Z1274" s="342">
        <f t="shared" si="146"/>
        <v>0</v>
      </c>
      <c r="AA1274" s="342">
        <f t="shared" si="146"/>
        <v>0</v>
      </c>
      <c r="AB1274" s="342">
        <f t="shared" si="146"/>
        <v>0</v>
      </c>
      <c r="AC1274" s="109">
        <f t="shared" si="142"/>
        <v>0</v>
      </c>
      <c r="AD1274" s="109">
        <f>IF(C1274=A_Stammdaten!$B$12,E_SAV!$S1274-E_SAV!$AE1274,HLOOKUP(A_Stammdaten!$B$12-1,$AF$4:$AL$4004,ROW(C1274)-3,FALSE)-$AE1274)</f>
        <v>0</v>
      </c>
      <c r="AE1274" s="109">
        <f>HLOOKUP(A_Stammdaten!$B$12,$AF$4:$AL$4004,ROW(C1274)-3,FALSE)</f>
        <v>0</v>
      </c>
      <c r="AF1274" s="109">
        <f t="shared" si="140"/>
        <v>0</v>
      </c>
      <c r="AG1274" s="109">
        <f t="shared" si="144"/>
        <v>0</v>
      </c>
      <c r="AH1274" s="109">
        <f t="shared" si="144"/>
        <v>0</v>
      </c>
      <c r="AI1274" s="109">
        <f t="shared" si="144"/>
        <v>0</v>
      </c>
      <c r="AJ1274" s="109">
        <f t="shared" si="143"/>
        <v>0</v>
      </c>
      <c r="AK1274" s="109">
        <f t="shared" si="143"/>
        <v>0</v>
      </c>
      <c r="AL1274" s="109">
        <f t="shared" si="143"/>
        <v>0</v>
      </c>
    </row>
    <row r="1275" spans="1:38" x14ac:dyDescent="0.3">
      <c r="A1275" s="421"/>
      <c r="B1275" s="421"/>
      <c r="C1275" s="422"/>
      <c r="D1275" s="423"/>
      <c r="E1275" s="421"/>
      <c r="F1275" s="421"/>
      <c r="G1275" s="421"/>
      <c r="H1275" s="421"/>
      <c r="I1275" s="421"/>
      <c r="J1275" s="421"/>
      <c r="K1275" s="421"/>
      <c r="L1275" s="421"/>
      <c r="M1275" s="423"/>
      <c r="N1275" s="340">
        <f>IF(C1275&gt;A_Stammdaten!$B$12,0,SUM(E1275,F1275,H1275,J1275:K1275)-SUM(G1275,I1275,L1275:M1275))</f>
        <v>0</v>
      </c>
      <c r="O1275" s="421"/>
      <c r="P1275" s="421"/>
      <c r="Q1275" s="421"/>
      <c r="R1275" s="421"/>
      <c r="S1275" s="108">
        <f t="shared" si="141"/>
        <v>0</v>
      </c>
      <c r="T1275" s="341">
        <f>IF(ISBLANK($B1275),0,VLOOKUP($B1275,Listen!$A$2:$C$45,2,FALSE))</f>
        <v>0</v>
      </c>
      <c r="U1275" s="341">
        <f>IF(ISBLANK($B1275),0,VLOOKUP($B1275,Listen!$A$2:$C$45,3,FALSE))</f>
        <v>0</v>
      </c>
      <c r="V1275" s="342">
        <f t="shared" si="145"/>
        <v>0</v>
      </c>
      <c r="W1275" s="342">
        <f t="shared" si="146"/>
        <v>0</v>
      </c>
      <c r="X1275" s="342">
        <f t="shared" si="146"/>
        <v>0</v>
      </c>
      <c r="Y1275" s="342">
        <f t="shared" si="146"/>
        <v>0</v>
      </c>
      <c r="Z1275" s="342">
        <f t="shared" si="146"/>
        <v>0</v>
      </c>
      <c r="AA1275" s="342">
        <f t="shared" si="146"/>
        <v>0</v>
      </c>
      <c r="AB1275" s="342">
        <f t="shared" si="146"/>
        <v>0</v>
      </c>
      <c r="AC1275" s="109">
        <f t="shared" si="142"/>
        <v>0</v>
      </c>
      <c r="AD1275" s="109">
        <f>IF(C1275=A_Stammdaten!$B$12,E_SAV!$S1275-E_SAV!$AE1275,HLOOKUP(A_Stammdaten!$B$12-1,$AF$4:$AL$4004,ROW(C1275)-3,FALSE)-$AE1275)</f>
        <v>0</v>
      </c>
      <c r="AE1275" s="109">
        <f>HLOOKUP(A_Stammdaten!$B$12,$AF$4:$AL$4004,ROW(C1275)-3,FALSE)</f>
        <v>0</v>
      </c>
      <c r="AF1275" s="109">
        <f t="shared" si="140"/>
        <v>0</v>
      </c>
      <c r="AG1275" s="109">
        <f t="shared" si="144"/>
        <v>0</v>
      </c>
      <c r="AH1275" s="109">
        <f t="shared" si="144"/>
        <v>0</v>
      </c>
      <c r="AI1275" s="109">
        <f t="shared" si="144"/>
        <v>0</v>
      </c>
      <c r="AJ1275" s="109">
        <f t="shared" si="143"/>
        <v>0</v>
      </c>
      <c r="AK1275" s="109">
        <f t="shared" si="143"/>
        <v>0</v>
      </c>
      <c r="AL1275" s="109">
        <f t="shared" si="143"/>
        <v>0</v>
      </c>
    </row>
    <row r="1276" spans="1:38" x14ac:dyDescent="0.3">
      <c r="A1276" s="421"/>
      <c r="B1276" s="421"/>
      <c r="C1276" s="422"/>
      <c r="D1276" s="423"/>
      <c r="E1276" s="421"/>
      <c r="F1276" s="421"/>
      <c r="G1276" s="421"/>
      <c r="H1276" s="421"/>
      <c r="I1276" s="421"/>
      <c r="J1276" s="421"/>
      <c r="K1276" s="421"/>
      <c r="L1276" s="421"/>
      <c r="M1276" s="423"/>
      <c r="N1276" s="340">
        <f>IF(C1276&gt;A_Stammdaten!$B$12,0,SUM(E1276,F1276,H1276,J1276:K1276)-SUM(G1276,I1276,L1276:M1276))</f>
        <v>0</v>
      </c>
      <c r="O1276" s="421"/>
      <c r="P1276" s="421"/>
      <c r="Q1276" s="421"/>
      <c r="R1276" s="421"/>
      <c r="S1276" s="108">
        <f t="shared" si="141"/>
        <v>0</v>
      </c>
      <c r="T1276" s="341">
        <f>IF(ISBLANK($B1276),0,VLOOKUP($B1276,Listen!$A$2:$C$45,2,FALSE))</f>
        <v>0</v>
      </c>
      <c r="U1276" s="341">
        <f>IF(ISBLANK($B1276),0,VLOOKUP($B1276,Listen!$A$2:$C$45,3,FALSE))</f>
        <v>0</v>
      </c>
      <c r="V1276" s="342">
        <f t="shared" si="145"/>
        <v>0</v>
      </c>
      <c r="W1276" s="342">
        <f t="shared" si="146"/>
        <v>0</v>
      </c>
      <c r="X1276" s="342">
        <f t="shared" si="146"/>
        <v>0</v>
      </c>
      <c r="Y1276" s="342">
        <f t="shared" si="146"/>
        <v>0</v>
      </c>
      <c r="Z1276" s="342">
        <f t="shared" si="146"/>
        <v>0</v>
      </c>
      <c r="AA1276" s="342">
        <f t="shared" si="146"/>
        <v>0</v>
      </c>
      <c r="AB1276" s="342">
        <f t="shared" si="146"/>
        <v>0</v>
      </c>
      <c r="AC1276" s="109">
        <f t="shared" si="142"/>
        <v>0</v>
      </c>
      <c r="AD1276" s="109">
        <f>IF(C1276=A_Stammdaten!$B$12,E_SAV!$S1276-E_SAV!$AE1276,HLOOKUP(A_Stammdaten!$B$12-1,$AF$4:$AL$4004,ROW(C1276)-3,FALSE)-$AE1276)</f>
        <v>0</v>
      </c>
      <c r="AE1276" s="109">
        <f>HLOOKUP(A_Stammdaten!$B$12,$AF$4:$AL$4004,ROW(C1276)-3,FALSE)</f>
        <v>0</v>
      </c>
      <c r="AF1276" s="109">
        <f t="shared" si="140"/>
        <v>0</v>
      </c>
      <c r="AG1276" s="109">
        <f t="shared" si="144"/>
        <v>0</v>
      </c>
      <c r="AH1276" s="109">
        <f t="shared" si="144"/>
        <v>0</v>
      </c>
      <c r="AI1276" s="109">
        <f t="shared" si="144"/>
        <v>0</v>
      </c>
      <c r="AJ1276" s="109">
        <f t="shared" si="143"/>
        <v>0</v>
      </c>
      <c r="AK1276" s="109">
        <f t="shared" si="143"/>
        <v>0</v>
      </c>
      <c r="AL1276" s="109">
        <f t="shared" si="143"/>
        <v>0</v>
      </c>
    </row>
    <row r="1277" spans="1:38" x14ac:dyDescent="0.3">
      <c r="A1277" s="421"/>
      <c r="B1277" s="421"/>
      <c r="C1277" s="422"/>
      <c r="D1277" s="423"/>
      <c r="E1277" s="421"/>
      <c r="F1277" s="421"/>
      <c r="G1277" s="421"/>
      <c r="H1277" s="421"/>
      <c r="I1277" s="421"/>
      <c r="J1277" s="421"/>
      <c r="K1277" s="421"/>
      <c r="L1277" s="421"/>
      <c r="M1277" s="423"/>
      <c r="N1277" s="340">
        <f>IF(C1277&gt;A_Stammdaten!$B$12,0,SUM(E1277,F1277,H1277,J1277:K1277)-SUM(G1277,I1277,L1277:M1277))</f>
        <v>0</v>
      </c>
      <c r="O1277" s="421"/>
      <c r="P1277" s="421"/>
      <c r="Q1277" s="421"/>
      <c r="R1277" s="421"/>
      <c r="S1277" s="108">
        <f t="shared" si="141"/>
        <v>0</v>
      </c>
      <c r="T1277" s="341">
        <f>IF(ISBLANK($B1277),0,VLOOKUP($B1277,Listen!$A$2:$C$45,2,FALSE))</f>
        <v>0</v>
      </c>
      <c r="U1277" s="341">
        <f>IF(ISBLANK($B1277),0,VLOOKUP($B1277,Listen!$A$2:$C$45,3,FALSE))</f>
        <v>0</v>
      </c>
      <c r="V1277" s="342">
        <f t="shared" si="145"/>
        <v>0</v>
      </c>
      <c r="W1277" s="342">
        <f t="shared" si="146"/>
        <v>0</v>
      </c>
      <c r="X1277" s="342">
        <f t="shared" si="146"/>
        <v>0</v>
      </c>
      <c r="Y1277" s="342">
        <f t="shared" si="146"/>
        <v>0</v>
      </c>
      <c r="Z1277" s="342">
        <f t="shared" si="146"/>
        <v>0</v>
      </c>
      <c r="AA1277" s="342">
        <f t="shared" si="146"/>
        <v>0</v>
      </c>
      <c r="AB1277" s="342">
        <f t="shared" si="146"/>
        <v>0</v>
      </c>
      <c r="AC1277" s="109">
        <f t="shared" si="142"/>
        <v>0</v>
      </c>
      <c r="AD1277" s="109">
        <f>IF(C1277=A_Stammdaten!$B$12,E_SAV!$S1277-E_SAV!$AE1277,HLOOKUP(A_Stammdaten!$B$12-1,$AF$4:$AL$4004,ROW(C1277)-3,FALSE)-$AE1277)</f>
        <v>0</v>
      </c>
      <c r="AE1277" s="109">
        <f>HLOOKUP(A_Stammdaten!$B$12,$AF$4:$AL$4004,ROW(C1277)-3,FALSE)</f>
        <v>0</v>
      </c>
      <c r="AF1277" s="109">
        <f t="shared" si="140"/>
        <v>0</v>
      </c>
      <c r="AG1277" s="109">
        <f t="shared" si="144"/>
        <v>0</v>
      </c>
      <c r="AH1277" s="109">
        <f t="shared" si="144"/>
        <v>0</v>
      </c>
      <c r="AI1277" s="109">
        <f t="shared" si="144"/>
        <v>0</v>
      </c>
      <c r="AJ1277" s="109">
        <f t="shared" si="143"/>
        <v>0</v>
      </c>
      <c r="AK1277" s="109">
        <f t="shared" si="143"/>
        <v>0</v>
      </c>
      <c r="AL1277" s="109">
        <f t="shared" si="143"/>
        <v>0</v>
      </c>
    </row>
    <row r="1278" spans="1:38" x14ac:dyDescent="0.3">
      <c r="A1278" s="421"/>
      <c r="B1278" s="421"/>
      <c r="C1278" s="422"/>
      <c r="D1278" s="423"/>
      <c r="E1278" s="421"/>
      <c r="F1278" s="421"/>
      <c r="G1278" s="421"/>
      <c r="H1278" s="421"/>
      <c r="I1278" s="421"/>
      <c r="J1278" s="421"/>
      <c r="K1278" s="421"/>
      <c r="L1278" s="421"/>
      <c r="M1278" s="423"/>
      <c r="N1278" s="340">
        <f>IF(C1278&gt;A_Stammdaten!$B$12,0,SUM(E1278,F1278,H1278,J1278:K1278)-SUM(G1278,I1278,L1278:M1278))</f>
        <v>0</v>
      </c>
      <c r="O1278" s="421"/>
      <c r="P1278" s="421"/>
      <c r="Q1278" s="421"/>
      <c r="R1278" s="421"/>
      <c r="S1278" s="108">
        <f t="shared" si="141"/>
        <v>0</v>
      </c>
      <c r="T1278" s="341">
        <f>IF(ISBLANK($B1278),0,VLOOKUP($B1278,Listen!$A$2:$C$45,2,FALSE))</f>
        <v>0</v>
      </c>
      <c r="U1278" s="341">
        <f>IF(ISBLANK($B1278),0,VLOOKUP($B1278,Listen!$A$2:$C$45,3,FALSE))</f>
        <v>0</v>
      </c>
      <c r="V1278" s="342">
        <f t="shared" si="145"/>
        <v>0</v>
      </c>
      <c r="W1278" s="342">
        <f t="shared" si="146"/>
        <v>0</v>
      </c>
      <c r="X1278" s="342">
        <f t="shared" si="146"/>
        <v>0</v>
      </c>
      <c r="Y1278" s="342">
        <f t="shared" si="146"/>
        <v>0</v>
      </c>
      <c r="Z1278" s="342">
        <f t="shared" si="146"/>
        <v>0</v>
      </c>
      <c r="AA1278" s="342">
        <f t="shared" si="146"/>
        <v>0</v>
      </c>
      <c r="AB1278" s="342">
        <f t="shared" si="146"/>
        <v>0</v>
      </c>
      <c r="AC1278" s="109">
        <f t="shared" si="142"/>
        <v>0</v>
      </c>
      <c r="AD1278" s="109">
        <f>IF(C1278=A_Stammdaten!$B$12,E_SAV!$S1278-E_SAV!$AE1278,HLOOKUP(A_Stammdaten!$B$12-1,$AF$4:$AL$4004,ROW(C1278)-3,FALSE)-$AE1278)</f>
        <v>0</v>
      </c>
      <c r="AE1278" s="109">
        <f>HLOOKUP(A_Stammdaten!$B$12,$AF$4:$AL$4004,ROW(C1278)-3,FALSE)</f>
        <v>0</v>
      </c>
      <c r="AF1278" s="109">
        <f t="shared" si="140"/>
        <v>0</v>
      </c>
      <c r="AG1278" s="109">
        <f t="shared" si="144"/>
        <v>0</v>
      </c>
      <c r="AH1278" s="109">
        <f t="shared" si="144"/>
        <v>0</v>
      </c>
      <c r="AI1278" s="109">
        <f t="shared" si="144"/>
        <v>0</v>
      </c>
      <c r="AJ1278" s="109">
        <f t="shared" si="143"/>
        <v>0</v>
      </c>
      <c r="AK1278" s="109">
        <f t="shared" si="143"/>
        <v>0</v>
      </c>
      <c r="AL1278" s="109">
        <f t="shared" si="143"/>
        <v>0</v>
      </c>
    </row>
    <row r="1279" spans="1:38" x14ac:dyDescent="0.3">
      <c r="A1279" s="421"/>
      <c r="B1279" s="421"/>
      <c r="C1279" s="422"/>
      <c r="D1279" s="423"/>
      <c r="E1279" s="421"/>
      <c r="F1279" s="421"/>
      <c r="G1279" s="421"/>
      <c r="H1279" s="421"/>
      <c r="I1279" s="421"/>
      <c r="J1279" s="421"/>
      <c r="K1279" s="421"/>
      <c r="L1279" s="421"/>
      <c r="M1279" s="423"/>
      <c r="N1279" s="340">
        <f>IF(C1279&gt;A_Stammdaten!$B$12,0,SUM(E1279,F1279,H1279,J1279:K1279)-SUM(G1279,I1279,L1279:M1279))</f>
        <v>0</v>
      </c>
      <c r="O1279" s="421"/>
      <c r="P1279" s="421"/>
      <c r="Q1279" s="421"/>
      <c r="R1279" s="421"/>
      <c r="S1279" s="108">
        <f t="shared" si="141"/>
        <v>0</v>
      </c>
      <c r="T1279" s="341">
        <f>IF(ISBLANK($B1279),0,VLOOKUP($B1279,Listen!$A$2:$C$45,2,FALSE))</f>
        <v>0</v>
      </c>
      <c r="U1279" s="341">
        <f>IF(ISBLANK($B1279),0,VLOOKUP($B1279,Listen!$A$2:$C$45,3,FALSE))</f>
        <v>0</v>
      </c>
      <c r="V1279" s="342">
        <f t="shared" si="145"/>
        <v>0</v>
      </c>
      <c r="W1279" s="342">
        <f t="shared" si="146"/>
        <v>0</v>
      </c>
      <c r="X1279" s="342">
        <f t="shared" si="146"/>
        <v>0</v>
      </c>
      <c r="Y1279" s="342">
        <f t="shared" si="146"/>
        <v>0</v>
      </c>
      <c r="Z1279" s="342">
        <f t="shared" si="146"/>
        <v>0</v>
      </c>
      <c r="AA1279" s="342">
        <f t="shared" si="146"/>
        <v>0</v>
      </c>
      <c r="AB1279" s="342">
        <f t="shared" si="146"/>
        <v>0</v>
      </c>
      <c r="AC1279" s="109">
        <f t="shared" si="142"/>
        <v>0</v>
      </c>
      <c r="AD1279" s="109">
        <f>IF(C1279=A_Stammdaten!$B$12,E_SAV!$S1279-E_SAV!$AE1279,HLOOKUP(A_Stammdaten!$B$12-1,$AF$4:$AL$4004,ROW(C1279)-3,FALSE)-$AE1279)</f>
        <v>0</v>
      </c>
      <c r="AE1279" s="109">
        <f>HLOOKUP(A_Stammdaten!$B$12,$AF$4:$AL$4004,ROW(C1279)-3,FALSE)</f>
        <v>0</v>
      </c>
      <c r="AF1279" s="109">
        <f t="shared" si="140"/>
        <v>0</v>
      </c>
      <c r="AG1279" s="109">
        <f t="shared" si="144"/>
        <v>0</v>
      </c>
      <c r="AH1279" s="109">
        <f t="shared" si="144"/>
        <v>0</v>
      </c>
      <c r="AI1279" s="109">
        <f t="shared" si="144"/>
        <v>0</v>
      </c>
      <c r="AJ1279" s="109">
        <f t="shared" si="143"/>
        <v>0</v>
      </c>
      <c r="AK1279" s="109">
        <f t="shared" si="143"/>
        <v>0</v>
      </c>
      <c r="AL1279" s="109">
        <f t="shared" si="143"/>
        <v>0</v>
      </c>
    </row>
    <row r="1280" spans="1:38" x14ac:dyDescent="0.3">
      <c r="A1280" s="421"/>
      <c r="B1280" s="421"/>
      <c r="C1280" s="422"/>
      <c r="D1280" s="423"/>
      <c r="E1280" s="421"/>
      <c r="F1280" s="421"/>
      <c r="G1280" s="421"/>
      <c r="H1280" s="421"/>
      <c r="I1280" s="421"/>
      <c r="J1280" s="421"/>
      <c r="K1280" s="421"/>
      <c r="L1280" s="421"/>
      <c r="M1280" s="423"/>
      <c r="N1280" s="340">
        <f>IF(C1280&gt;A_Stammdaten!$B$12,0,SUM(E1280,F1280,H1280,J1280:K1280)-SUM(G1280,I1280,L1280:M1280))</f>
        <v>0</v>
      </c>
      <c r="O1280" s="421"/>
      <c r="P1280" s="421"/>
      <c r="Q1280" s="421"/>
      <c r="R1280" s="421"/>
      <c r="S1280" s="108">
        <f t="shared" si="141"/>
        <v>0</v>
      </c>
      <c r="T1280" s="341">
        <f>IF(ISBLANK($B1280),0,VLOOKUP($B1280,Listen!$A$2:$C$45,2,FALSE))</f>
        <v>0</v>
      </c>
      <c r="U1280" s="341">
        <f>IF(ISBLANK($B1280),0,VLOOKUP($B1280,Listen!$A$2:$C$45,3,FALSE))</f>
        <v>0</v>
      </c>
      <c r="V1280" s="342">
        <f t="shared" si="145"/>
        <v>0</v>
      </c>
      <c r="W1280" s="342">
        <f t="shared" si="146"/>
        <v>0</v>
      </c>
      <c r="X1280" s="342">
        <f t="shared" si="146"/>
        <v>0</v>
      </c>
      <c r="Y1280" s="342">
        <f t="shared" si="146"/>
        <v>0</v>
      </c>
      <c r="Z1280" s="342">
        <f t="shared" si="146"/>
        <v>0</v>
      </c>
      <c r="AA1280" s="342">
        <f t="shared" si="146"/>
        <v>0</v>
      </c>
      <c r="AB1280" s="342">
        <f t="shared" si="146"/>
        <v>0</v>
      </c>
      <c r="AC1280" s="109">
        <f t="shared" si="142"/>
        <v>0</v>
      </c>
      <c r="AD1280" s="109">
        <f>IF(C1280=A_Stammdaten!$B$12,E_SAV!$S1280-E_SAV!$AE1280,HLOOKUP(A_Stammdaten!$B$12-1,$AF$4:$AL$4004,ROW(C1280)-3,FALSE)-$AE1280)</f>
        <v>0</v>
      </c>
      <c r="AE1280" s="109">
        <f>HLOOKUP(A_Stammdaten!$B$12,$AF$4:$AL$4004,ROW(C1280)-3,FALSE)</f>
        <v>0</v>
      </c>
      <c r="AF1280" s="109">
        <f t="shared" si="140"/>
        <v>0</v>
      </c>
      <c r="AG1280" s="109">
        <f t="shared" si="144"/>
        <v>0</v>
      </c>
      <c r="AH1280" s="109">
        <f t="shared" si="144"/>
        <v>0</v>
      </c>
      <c r="AI1280" s="109">
        <f t="shared" si="144"/>
        <v>0</v>
      </c>
      <c r="AJ1280" s="109">
        <f t="shared" si="143"/>
        <v>0</v>
      </c>
      <c r="AK1280" s="109">
        <f t="shared" si="143"/>
        <v>0</v>
      </c>
      <c r="AL1280" s="109">
        <f t="shared" si="143"/>
        <v>0</v>
      </c>
    </row>
    <row r="1281" spans="1:38" x14ac:dyDescent="0.3">
      <c r="A1281" s="421"/>
      <c r="B1281" s="421"/>
      <c r="C1281" s="422"/>
      <c r="D1281" s="423"/>
      <c r="E1281" s="421"/>
      <c r="F1281" s="421"/>
      <c r="G1281" s="421"/>
      <c r="H1281" s="421"/>
      <c r="I1281" s="421"/>
      <c r="J1281" s="421"/>
      <c r="K1281" s="421"/>
      <c r="L1281" s="421"/>
      <c r="M1281" s="423"/>
      <c r="N1281" s="340">
        <f>IF(C1281&gt;A_Stammdaten!$B$12,0,SUM(E1281,F1281,H1281,J1281:K1281)-SUM(G1281,I1281,L1281:M1281))</f>
        <v>0</v>
      </c>
      <c r="O1281" s="421"/>
      <c r="P1281" s="421"/>
      <c r="Q1281" s="421"/>
      <c r="R1281" s="421"/>
      <c r="S1281" s="108">
        <f t="shared" si="141"/>
        <v>0</v>
      </c>
      <c r="T1281" s="341">
        <f>IF(ISBLANK($B1281),0,VLOOKUP($B1281,Listen!$A$2:$C$45,2,FALSE))</f>
        <v>0</v>
      </c>
      <c r="U1281" s="341">
        <f>IF(ISBLANK($B1281),0,VLOOKUP($B1281,Listen!$A$2:$C$45,3,FALSE))</f>
        <v>0</v>
      </c>
      <c r="V1281" s="342">
        <f t="shared" si="145"/>
        <v>0</v>
      </c>
      <c r="W1281" s="342">
        <f t="shared" si="146"/>
        <v>0</v>
      </c>
      <c r="X1281" s="342">
        <f t="shared" si="146"/>
        <v>0</v>
      </c>
      <c r="Y1281" s="342">
        <f t="shared" si="146"/>
        <v>0</v>
      </c>
      <c r="Z1281" s="342">
        <f t="shared" si="146"/>
        <v>0</v>
      </c>
      <c r="AA1281" s="342">
        <f t="shared" si="146"/>
        <v>0</v>
      </c>
      <c r="AB1281" s="342">
        <f t="shared" si="146"/>
        <v>0</v>
      </c>
      <c r="AC1281" s="109">
        <f t="shared" si="142"/>
        <v>0</v>
      </c>
      <c r="AD1281" s="109">
        <f>IF(C1281=A_Stammdaten!$B$12,E_SAV!$S1281-E_SAV!$AE1281,HLOOKUP(A_Stammdaten!$B$12-1,$AF$4:$AL$4004,ROW(C1281)-3,FALSE)-$AE1281)</f>
        <v>0</v>
      </c>
      <c r="AE1281" s="109">
        <f>HLOOKUP(A_Stammdaten!$B$12,$AF$4:$AL$4004,ROW(C1281)-3,FALSE)</f>
        <v>0</v>
      </c>
      <c r="AF1281" s="109">
        <f t="shared" si="140"/>
        <v>0</v>
      </c>
      <c r="AG1281" s="109">
        <f t="shared" si="144"/>
        <v>0</v>
      </c>
      <c r="AH1281" s="109">
        <f t="shared" si="144"/>
        <v>0</v>
      </c>
      <c r="AI1281" s="109">
        <f t="shared" si="144"/>
        <v>0</v>
      </c>
      <c r="AJ1281" s="109">
        <f t="shared" si="143"/>
        <v>0</v>
      </c>
      <c r="AK1281" s="109">
        <f t="shared" si="143"/>
        <v>0</v>
      </c>
      <c r="AL1281" s="109">
        <f t="shared" si="143"/>
        <v>0</v>
      </c>
    </row>
    <row r="1282" spans="1:38" x14ac:dyDescent="0.3">
      <c r="A1282" s="421"/>
      <c r="B1282" s="421"/>
      <c r="C1282" s="422"/>
      <c r="D1282" s="423"/>
      <c r="E1282" s="421"/>
      <c r="F1282" s="421"/>
      <c r="G1282" s="421"/>
      <c r="H1282" s="421"/>
      <c r="I1282" s="421"/>
      <c r="J1282" s="421"/>
      <c r="K1282" s="421"/>
      <c r="L1282" s="421"/>
      <c r="M1282" s="423"/>
      <c r="N1282" s="340">
        <f>IF(C1282&gt;A_Stammdaten!$B$12,0,SUM(E1282,F1282,H1282,J1282:K1282)-SUM(G1282,I1282,L1282:M1282))</f>
        <v>0</v>
      </c>
      <c r="O1282" s="421"/>
      <c r="P1282" s="421"/>
      <c r="Q1282" s="421"/>
      <c r="R1282" s="421"/>
      <c r="S1282" s="108">
        <f t="shared" si="141"/>
        <v>0</v>
      </c>
      <c r="T1282" s="341">
        <f>IF(ISBLANK($B1282),0,VLOOKUP($B1282,Listen!$A$2:$C$45,2,FALSE))</f>
        <v>0</v>
      </c>
      <c r="U1282" s="341">
        <f>IF(ISBLANK($B1282),0,VLOOKUP($B1282,Listen!$A$2:$C$45,3,FALSE))</f>
        <v>0</v>
      </c>
      <c r="V1282" s="342">
        <f t="shared" si="145"/>
        <v>0</v>
      </c>
      <c r="W1282" s="342">
        <f t="shared" si="146"/>
        <v>0</v>
      </c>
      <c r="X1282" s="342">
        <f t="shared" si="146"/>
        <v>0</v>
      </c>
      <c r="Y1282" s="342">
        <f t="shared" si="146"/>
        <v>0</v>
      </c>
      <c r="Z1282" s="342">
        <f t="shared" si="146"/>
        <v>0</v>
      </c>
      <c r="AA1282" s="342">
        <f t="shared" si="146"/>
        <v>0</v>
      </c>
      <c r="AB1282" s="342">
        <f t="shared" si="146"/>
        <v>0</v>
      </c>
      <c r="AC1282" s="109">
        <f t="shared" si="142"/>
        <v>0</v>
      </c>
      <c r="AD1282" s="109">
        <f>IF(C1282=A_Stammdaten!$B$12,E_SAV!$S1282-E_SAV!$AE1282,HLOOKUP(A_Stammdaten!$B$12-1,$AF$4:$AL$4004,ROW(C1282)-3,FALSE)-$AE1282)</f>
        <v>0</v>
      </c>
      <c r="AE1282" s="109">
        <f>HLOOKUP(A_Stammdaten!$B$12,$AF$4:$AL$4004,ROW(C1282)-3,FALSE)</f>
        <v>0</v>
      </c>
      <c r="AF1282" s="109">
        <f t="shared" si="140"/>
        <v>0</v>
      </c>
      <c r="AG1282" s="109">
        <f t="shared" si="144"/>
        <v>0</v>
      </c>
      <c r="AH1282" s="109">
        <f t="shared" si="144"/>
        <v>0</v>
      </c>
      <c r="AI1282" s="109">
        <f t="shared" si="144"/>
        <v>0</v>
      </c>
      <c r="AJ1282" s="109">
        <f t="shared" si="143"/>
        <v>0</v>
      </c>
      <c r="AK1282" s="109">
        <f t="shared" si="143"/>
        <v>0</v>
      </c>
      <c r="AL1282" s="109">
        <f t="shared" si="143"/>
        <v>0</v>
      </c>
    </row>
    <row r="1283" spans="1:38" x14ac:dyDescent="0.3">
      <c r="A1283" s="421"/>
      <c r="B1283" s="421"/>
      <c r="C1283" s="422"/>
      <c r="D1283" s="423"/>
      <c r="E1283" s="421"/>
      <c r="F1283" s="421"/>
      <c r="G1283" s="421"/>
      <c r="H1283" s="421"/>
      <c r="I1283" s="421"/>
      <c r="J1283" s="421"/>
      <c r="K1283" s="421"/>
      <c r="L1283" s="421"/>
      <c r="M1283" s="423"/>
      <c r="N1283" s="340">
        <f>IF(C1283&gt;A_Stammdaten!$B$12,0,SUM(E1283,F1283,H1283,J1283:K1283)-SUM(G1283,I1283,L1283:M1283))</f>
        <v>0</v>
      </c>
      <c r="O1283" s="421"/>
      <c r="P1283" s="421"/>
      <c r="Q1283" s="421"/>
      <c r="R1283" s="421"/>
      <c r="S1283" s="108">
        <f t="shared" si="141"/>
        <v>0</v>
      </c>
      <c r="T1283" s="341">
        <f>IF(ISBLANK($B1283),0,VLOOKUP($B1283,Listen!$A$2:$C$45,2,FALSE))</f>
        <v>0</v>
      </c>
      <c r="U1283" s="341">
        <f>IF(ISBLANK($B1283),0,VLOOKUP($B1283,Listen!$A$2:$C$45,3,FALSE))</f>
        <v>0</v>
      </c>
      <c r="V1283" s="342">
        <f t="shared" si="145"/>
        <v>0</v>
      </c>
      <c r="W1283" s="342">
        <f t="shared" si="146"/>
        <v>0</v>
      </c>
      <c r="X1283" s="342">
        <f t="shared" si="146"/>
        <v>0</v>
      </c>
      <c r="Y1283" s="342">
        <f t="shared" si="146"/>
        <v>0</v>
      </c>
      <c r="Z1283" s="342">
        <f t="shared" si="146"/>
        <v>0</v>
      </c>
      <c r="AA1283" s="342">
        <f t="shared" si="146"/>
        <v>0</v>
      </c>
      <c r="AB1283" s="342">
        <f t="shared" si="146"/>
        <v>0</v>
      </c>
      <c r="AC1283" s="109">
        <f t="shared" si="142"/>
        <v>0</v>
      </c>
      <c r="AD1283" s="109">
        <f>IF(C1283=A_Stammdaten!$B$12,E_SAV!$S1283-E_SAV!$AE1283,HLOOKUP(A_Stammdaten!$B$12-1,$AF$4:$AL$4004,ROW(C1283)-3,FALSE)-$AE1283)</f>
        <v>0</v>
      </c>
      <c r="AE1283" s="109">
        <f>HLOOKUP(A_Stammdaten!$B$12,$AF$4:$AL$4004,ROW(C1283)-3,FALSE)</f>
        <v>0</v>
      </c>
      <c r="AF1283" s="109">
        <f t="shared" si="140"/>
        <v>0</v>
      </c>
      <c r="AG1283" s="109">
        <f t="shared" si="144"/>
        <v>0</v>
      </c>
      <c r="AH1283" s="109">
        <f t="shared" si="144"/>
        <v>0</v>
      </c>
      <c r="AI1283" s="109">
        <f t="shared" si="144"/>
        <v>0</v>
      </c>
      <c r="AJ1283" s="109">
        <f t="shared" si="143"/>
        <v>0</v>
      </c>
      <c r="AK1283" s="109">
        <f t="shared" si="143"/>
        <v>0</v>
      </c>
      <c r="AL1283" s="109">
        <f t="shared" si="143"/>
        <v>0</v>
      </c>
    </row>
    <row r="1284" spans="1:38" x14ac:dyDescent="0.3">
      <c r="A1284" s="421"/>
      <c r="B1284" s="421"/>
      <c r="C1284" s="422"/>
      <c r="D1284" s="423"/>
      <c r="E1284" s="421"/>
      <c r="F1284" s="421"/>
      <c r="G1284" s="421"/>
      <c r="H1284" s="421"/>
      <c r="I1284" s="421"/>
      <c r="J1284" s="421"/>
      <c r="K1284" s="421"/>
      <c r="L1284" s="421"/>
      <c r="M1284" s="423"/>
      <c r="N1284" s="340">
        <f>IF(C1284&gt;A_Stammdaten!$B$12,0,SUM(E1284,F1284,H1284,J1284:K1284)-SUM(G1284,I1284,L1284:M1284))</f>
        <v>0</v>
      </c>
      <c r="O1284" s="421"/>
      <c r="P1284" s="421"/>
      <c r="Q1284" s="421"/>
      <c r="R1284" s="421"/>
      <c r="S1284" s="108">
        <f t="shared" si="141"/>
        <v>0</v>
      </c>
      <c r="T1284" s="341">
        <f>IF(ISBLANK($B1284),0,VLOOKUP($B1284,Listen!$A$2:$C$45,2,FALSE))</f>
        <v>0</v>
      </c>
      <c r="U1284" s="341">
        <f>IF(ISBLANK($B1284),0,VLOOKUP($B1284,Listen!$A$2:$C$45,3,FALSE))</f>
        <v>0</v>
      </c>
      <c r="V1284" s="342">
        <f t="shared" si="145"/>
        <v>0</v>
      </c>
      <c r="W1284" s="342">
        <f t="shared" si="146"/>
        <v>0</v>
      </c>
      <c r="X1284" s="342">
        <f t="shared" si="146"/>
        <v>0</v>
      </c>
      <c r="Y1284" s="342">
        <f t="shared" si="146"/>
        <v>0</v>
      </c>
      <c r="Z1284" s="342">
        <f t="shared" si="146"/>
        <v>0</v>
      </c>
      <c r="AA1284" s="342">
        <f t="shared" si="146"/>
        <v>0</v>
      </c>
      <c r="AB1284" s="342">
        <f t="shared" si="146"/>
        <v>0</v>
      </c>
      <c r="AC1284" s="109">
        <f t="shared" si="142"/>
        <v>0</v>
      </c>
      <c r="AD1284" s="109">
        <f>IF(C1284=A_Stammdaten!$B$12,E_SAV!$S1284-E_SAV!$AE1284,HLOOKUP(A_Stammdaten!$B$12-1,$AF$4:$AL$4004,ROW(C1284)-3,FALSE)-$AE1284)</f>
        <v>0</v>
      </c>
      <c r="AE1284" s="109">
        <f>HLOOKUP(A_Stammdaten!$B$12,$AF$4:$AL$4004,ROW(C1284)-3,FALSE)</f>
        <v>0</v>
      </c>
      <c r="AF1284" s="109">
        <f t="shared" si="140"/>
        <v>0</v>
      </c>
      <c r="AG1284" s="109">
        <f t="shared" si="144"/>
        <v>0</v>
      </c>
      <c r="AH1284" s="109">
        <f t="shared" si="144"/>
        <v>0</v>
      </c>
      <c r="AI1284" s="109">
        <f t="shared" si="144"/>
        <v>0</v>
      </c>
      <c r="AJ1284" s="109">
        <f t="shared" si="143"/>
        <v>0</v>
      </c>
      <c r="AK1284" s="109">
        <f t="shared" si="143"/>
        <v>0</v>
      </c>
      <c r="AL1284" s="109">
        <f t="shared" si="143"/>
        <v>0</v>
      </c>
    </row>
    <row r="1285" spans="1:38" x14ac:dyDescent="0.3">
      <c r="A1285" s="421"/>
      <c r="B1285" s="421"/>
      <c r="C1285" s="422"/>
      <c r="D1285" s="423"/>
      <c r="E1285" s="421"/>
      <c r="F1285" s="421"/>
      <c r="G1285" s="421"/>
      <c r="H1285" s="421"/>
      <c r="I1285" s="421"/>
      <c r="J1285" s="421"/>
      <c r="K1285" s="421"/>
      <c r="L1285" s="421"/>
      <c r="M1285" s="423"/>
      <c r="N1285" s="340">
        <f>IF(C1285&gt;A_Stammdaten!$B$12,0,SUM(E1285,F1285,H1285,J1285:K1285)-SUM(G1285,I1285,L1285:M1285))</f>
        <v>0</v>
      </c>
      <c r="O1285" s="421"/>
      <c r="P1285" s="421"/>
      <c r="Q1285" s="421"/>
      <c r="R1285" s="421"/>
      <c r="S1285" s="108">
        <f t="shared" si="141"/>
        <v>0</v>
      </c>
      <c r="T1285" s="341">
        <f>IF(ISBLANK($B1285),0,VLOOKUP($B1285,Listen!$A$2:$C$45,2,FALSE))</f>
        <v>0</v>
      </c>
      <c r="U1285" s="341">
        <f>IF(ISBLANK($B1285),0,VLOOKUP($B1285,Listen!$A$2:$C$45,3,FALSE))</f>
        <v>0</v>
      </c>
      <c r="V1285" s="342">
        <f t="shared" si="145"/>
        <v>0</v>
      </c>
      <c r="W1285" s="342">
        <f t="shared" si="146"/>
        <v>0</v>
      </c>
      <c r="X1285" s="342">
        <f t="shared" si="146"/>
        <v>0</v>
      </c>
      <c r="Y1285" s="342">
        <f t="shared" si="146"/>
        <v>0</v>
      </c>
      <c r="Z1285" s="342">
        <f t="shared" si="146"/>
        <v>0</v>
      </c>
      <c r="AA1285" s="342">
        <f t="shared" si="146"/>
        <v>0</v>
      </c>
      <c r="AB1285" s="342">
        <f t="shared" si="146"/>
        <v>0</v>
      </c>
      <c r="AC1285" s="109">
        <f t="shared" si="142"/>
        <v>0</v>
      </c>
      <c r="AD1285" s="109">
        <f>IF(C1285=A_Stammdaten!$B$12,E_SAV!$S1285-E_SAV!$AE1285,HLOOKUP(A_Stammdaten!$B$12-1,$AF$4:$AL$4004,ROW(C1285)-3,FALSE)-$AE1285)</f>
        <v>0</v>
      </c>
      <c r="AE1285" s="109">
        <f>HLOOKUP(A_Stammdaten!$B$12,$AF$4:$AL$4004,ROW(C1285)-3,FALSE)</f>
        <v>0</v>
      </c>
      <c r="AF1285" s="109">
        <f t="shared" ref="AF1285:AF1348" si="147">IF(OR($C1285=0,$S1285=0),0,IF($C1285&lt;=AF$4,$S1285-$S1285/V1285*(AF$4-$C1285+1),0))</f>
        <v>0</v>
      </c>
      <c r="AG1285" s="109">
        <f t="shared" si="144"/>
        <v>0</v>
      </c>
      <c r="AH1285" s="109">
        <f t="shared" si="144"/>
        <v>0</v>
      </c>
      <c r="AI1285" s="109">
        <f t="shared" si="144"/>
        <v>0</v>
      </c>
      <c r="AJ1285" s="109">
        <f t="shared" si="143"/>
        <v>0</v>
      </c>
      <c r="AK1285" s="109">
        <f t="shared" si="143"/>
        <v>0</v>
      </c>
      <c r="AL1285" s="109">
        <f t="shared" si="143"/>
        <v>0</v>
      </c>
    </row>
    <row r="1286" spans="1:38" x14ac:dyDescent="0.3">
      <c r="A1286" s="421"/>
      <c r="B1286" s="421"/>
      <c r="C1286" s="422"/>
      <c r="D1286" s="423"/>
      <c r="E1286" s="421"/>
      <c r="F1286" s="421"/>
      <c r="G1286" s="421"/>
      <c r="H1286" s="421"/>
      <c r="I1286" s="421"/>
      <c r="J1286" s="421"/>
      <c r="K1286" s="421"/>
      <c r="L1286" s="421"/>
      <c r="M1286" s="423"/>
      <c r="N1286" s="340">
        <f>IF(C1286&gt;A_Stammdaten!$B$12,0,SUM(E1286,F1286,H1286,J1286:K1286)-SUM(G1286,I1286,L1286:M1286))</f>
        <v>0</v>
      </c>
      <c r="O1286" s="421"/>
      <c r="P1286" s="421"/>
      <c r="Q1286" s="421"/>
      <c r="R1286" s="421"/>
      <c r="S1286" s="108">
        <f t="shared" ref="S1286:S1349" si="148">N1286-SUM(O1286:R1286)</f>
        <v>0</v>
      </c>
      <c r="T1286" s="341">
        <f>IF(ISBLANK($B1286),0,VLOOKUP($B1286,Listen!$A$2:$C$45,2,FALSE))</f>
        <v>0</v>
      </c>
      <c r="U1286" s="341">
        <f>IF(ISBLANK($B1286),0,VLOOKUP($B1286,Listen!$A$2:$C$45,3,FALSE))</f>
        <v>0</v>
      </c>
      <c r="V1286" s="342">
        <f t="shared" si="145"/>
        <v>0</v>
      </c>
      <c r="W1286" s="342">
        <f t="shared" si="146"/>
        <v>0</v>
      </c>
      <c r="X1286" s="342">
        <f t="shared" si="146"/>
        <v>0</v>
      </c>
      <c r="Y1286" s="342">
        <f t="shared" si="146"/>
        <v>0</v>
      </c>
      <c r="Z1286" s="342">
        <f t="shared" si="146"/>
        <v>0</v>
      </c>
      <c r="AA1286" s="342">
        <f t="shared" si="146"/>
        <v>0</v>
      </c>
      <c r="AB1286" s="342">
        <f t="shared" si="146"/>
        <v>0</v>
      </c>
      <c r="AC1286" s="109">
        <f t="shared" ref="AC1286:AC1349" si="149">AE1286+AD1286</f>
        <v>0</v>
      </c>
      <c r="AD1286" s="109">
        <f>IF(C1286=A_Stammdaten!$B$12,E_SAV!$S1286-E_SAV!$AE1286,HLOOKUP(A_Stammdaten!$B$12-1,$AF$4:$AL$4004,ROW(C1286)-3,FALSE)-$AE1286)</f>
        <v>0</v>
      </c>
      <c r="AE1286" s="109">
        <f>HLOOKUP(A_Stammdaten!$B$12,$AF$4:$AL$4004,ROW(C1286)-3,FALSE)</f>
        <v>0</v>
      </c>
      <c r="AF1286" s="109">
        <f t="shared" si="147"/>
        <v>0</v>
      </c>
      <c r="AG1286" s="109">
        <f t="shared" si="144"/>
        <v>0</v>
      </c>
      <c r="AH1286" s="109">
        <f t="shared" si="144"/>
        <v>0</v>
      </c>
      <c r="AI1286" s="109">
        <f t="shared" si="144"/>
        <v>0</v>
      </c>
      <c r="AJ1286" s="109">
        <f t="shared" si="143"/>
        <v>0</v>
      </c>
      <c r="AK1286" s="109">
        <f t="shared" si="143"/>
        <v>0</v>
      </c>
      <c r="AL1286" s="109">
        <f t="shared" si="143"/>
        <v>0</v>
      </c>
    </row>
    <row r="1287" spans="1:38" x14ac:dyDescent="0.3">
      <c r="A1287" s="421"/>
      <c r="B1287" s="421"/>
      <c r="C1287" s="422"/>
      <c r="D1287" s="423"/>
      <c r="E1287" s="421"/>
      <c r="F1287" s="421"/>
      <c r="G1287" s="421"/>
      <c r="H1287" s="421"/>
      <c r="I1287" s="421"/>
      <c r="J1287" s="421"/>
      <c r="K1287" s="421"/>
      <c r="L1287" s="421"/>
      <c r="M1287" s="423"/>
      <c r="N1287" s="340">
        <f>IF(C1287&gt;A_Stammdaten!$B$12,0,SUM(E1287,F1287,H1287,J1287:K1287)-SUM(G1287,I1287,L1287:M1287))</f>
        <v>0</v>
      </c>
      <c r="O1287" s="421"/>
      <c r="P1287" s="421"/>
      <c r="Q1287" s="421"/>
      <c r="R1287" s="421"/>
      <c r="S1287" s="108">
        <f t="shared" si="148"/>
        <v>0</v>
      </c>
      <c r="T1287" s="341">
        <f>IF(ISBLANK($B1287),0,VLOOKUP($B1287,Listen!$A$2:$C$45,2,FALSE))</f>
        <v>0</v>
      </c>
      <c r="U1287" s="341">
        <f>IF(ISBLANK($B1287),0,VLOOKUP($B1287,Listen!$A$2:$C$45,3,FALSE))</f>
        <v>0</v>
      </c>
      <c r="V1287" s="342">
        <f t="shared" si="145"/>
        <v>0</v>
      </c>
      <c r="W1287" s="342">
        <f t="shared" si="146"/>
        <v>0</v>
      </c>
      <c r="X1287" s="342">
        <f t="shared" si="146"/>
        <v>0</v>
      </c>
      <c r="Y1287" s="342">
        <f t="shared" si="146"/>
        <v>0</v>
      </c>
      <c r="Z1287" s="342">
        <f t="shared" si="146"/>
        <v>0</v>
      </c>
      <c r="AA1287" s="342">
        <f t="shared" si="146"/>
        <v>0</v>
      </c>
      <c r="AB1287" s="342">
        <f t="shared" si="146"/>
        <v>0</v>
      </c>
      <c r="AC1287" s="109">
        <f t="shared" si="149"/>
        <v>0</v>
      </c>
      <c r="AD1287" s="109">
        <f>IF(C1287=A_Stammdaten!$B$12,E_SAV!$S1287-E_SAV!$AE1287,HLOOKUP(A_Stammdaten!$B$12-1,$AF$4:$AL$4004,ROW(C1287)-3,FALSE)-$AE1287)</f>
        <v>0</v>
      </c>
      <c r="AE1287" s="109">
        <f>HLOOKUP(A_Stammdaten!$B$12,$AF$4:$AL$4004,ROW(C1287)-3,FALSE)</f>
        <v>0</v>
      </c>
      <c r="AF1287" s="109">
        <f t="shared" si="147"/>
        <v>0</v>
      </c>
      <c r="AG1287" s="109">
        <f t="shared" si="144"/>
        <v>0</v>
      </c>
      <c r="AH1287" s="109">
        <f t="shared" si="144"/>
        <v>0</v>
      </c>
      <c r="AI1287" s="109">
        <f t="shared" si="144"/>
        <v>0</v>
      </c>
      <c r="AJ1287" s="109">
        <f t="shared" si="143"/>
        <v>0</v>
      </c>
      <c r="AK1287" s="109">
        <f t="shared" si="143"/>
        <v>0</v>
      </c>
      <c r="AL1287" s="109">
        <f t="shared" si="143"/>
        <v>0</v>
      </c>
    </row>
    <row r="1288" spans="1:38" x14ac:dyDescent="0.3">
      <c r="A1288" s="421"/>
      <c r="B1288" s="421"/>
      <c r="C1288" s="422"/>
      <c r="D1288" s="423"/>
      <c r="E1288" s="421"/>
      <c r="F1288" s="421"/>
      <c r="G1288" s="421"/>
      <c r="H1288" s="421"/>
      <c r="I1288" s="421"/>
      <c r="J1288" s="421"/>
      <c r="K1288" s="421"/>
      <c r="L1288" s="421"/>
      <c r="M1288" s="423"/>
      <c r="N1288" s="340">
        <f>IF(C1288&gt;A_Stammdaten!$B$12,0,SUM(E1288,F1288,H1288,J1288:K1288)-SUM(G1288,I1288,L1288:M1288))</f>
        <v>0</v>
      </c>
      <c r="O1288" s="421"/>
      <c r="P1288" s="421"/>
      <c r="Q1288" s="421"/>
      <c r="R1288" s="421"/>
      <c r="S1288" s="108">
        <f t="shared" si="148"/>
        <v>0</v>
      </c>
      <c r="T1288" s="341">
        <f>IF(ISBLANK($B1288),0,VLOOKUP($B1288,Listen!$A$2:$C$45,2,FALSE))</f>
        <v>0</v>
      </c>
      <c r="U1288" s="341">
        <f>IF(ISBLANK($B1288),0,VLOOKUP($B1288,Listen!$A$2:$C$45,3,FALSE))</f>
        <v>0</v>
      </c>
      <c r="V1288" s="342">
        <f t="shared" si="145"/>
        <v>0</v>
      </c>
      <c r="W1288" s="342">
        <f t="shared" si="146"/>
        <v>0</v>
      </c>
      <c r="X1288" s="342">
        <f t="shared" si="146"/>
        <v>0</v>
      </c>
      <c r="Y1288" s="342">
        <f t="shared" si="146"/>
        <v>0</v>
      </c>
      <c r="Z1288" s="342">
        <f t="shared" si="146"/>
        <v>0</v>
      </c>
      <c r="AA1288" s="342">
        <f t="shared" si="146"/>
        <v>0</v>
      </c>
      <c r="AB1288" s="342">
        <f t="shared" si="146"/>
        <v>0</v>
      </c>
      <c r="AC1288" s="109">
        <f t="shared" si="149"/>
        <v>0</v>
      </c>
      <c r="AD1288" s="109">
        <f>IF(C1288=A_Stammdaten!$B$12,E_SAV!$S1288-E_SAV!$AE1288,HLOOKUP(A_Stammdaten!$B$12-1,$AF$4:$AL$4004,ROW(C1288)-3,FALSE)-$AE1288)</f>
        <v>0</v>
      </c>
      <c r="AE1288" s="109">
        <f>HLOOKUP(A_Stammdaten!$B$12,$AF$4:$AL$4004,ROW(C1288)-3,FALSE)</f>
        <v>0</v>
      </c>
      <c r="AF1288" s="109">
        <f t="shared" si="147"/>
        <v>0</v>
      </c>
      <c r="AG1288" s="109">
        <f t="shared" si="144"/>
        <v>0</v>
      </c>
      <c r="AH1288" s="109">
        <f t="shared" si="144"/>
        <v>0</v>
      </c>
      <c r="AI1288" s="109">
        <f t="shared" si="144"/>
        <v>0</v>
      </c>
      <c r="AJ1288" s="109">
        <f t="shared" si="144"/>
        <v>0</v>
      </c>
      <c r="AK1288" s="109">
        <f t="shared" si="144"/>
        <v>0</v>
      </c>
      <c r="AL1288" s="109">
        <f t="shared" si="144"/>
        <v>0</v>
      </c>
    </row>
    <row r="1289" spans="1:38" x14ac:dyDescent="0.3">
      <c r="A1289" s="421"/>
      <c r="B1289" s="421"/>
      <c r="C1289" s="422"/>
      <c r="D1289" s="423"/>
      <c r="E1289" s="421"/>
      <c r="F1289" s="421"/>
      <c r="G1289" s="421"/>
      <c r="H1289" s="421"/>
      <c r="I1289" s="421"/>
      <c r="J1289" s="421"/>
      <c r="K1289" s="421"/>
      <c r="L1289" s="421"/>
      <c r="M1289" s="423"/>
      <c r="N1289" s="340">
        <f>IF(C1289&gt;A_Stammdaten!$B$12,0,SUM(E1289,F1289,H1289,J1289:K1289)-SUM(G1289,I1289,L1289:M1289))</f>
        <v>0</v>
      </c>
      <c r="O1289" s="421"/>
      <c r="P1289" s="421"/>
      <c r="Q1289" s="421"/>
      <c r="R1289" s="421"/>
      <c r="S1289" s="108">
        <f t="shared" si="148"/>
        <v>0</v>
      </c>
      <c r="T1289" s="341">
        <f>IF(ISBLANK($B1289),0,VLOOKUP($B1289,Listen!$A$2:$C$45,2,FALSE))</f>
        <v>0</v>
      </c>
      <c r="U1289" s="341">
        <f>IF(ISBLANK($B1289),0,VLOOKUP($B1289,Listen!$A$2:$C$45,3,FALSE))</f>
        <v>0</v>
      </c>
      <c r="V1289" s="342">
        <f t="shared" si="145"/>
        <v>0</v>
      </c>
      <c r="W1289" s="342">
        <f t="shared" si="146"/>
        <v>0</v>
      </c>
      <c r="X1289" s="342">
        <f t="shared" si="146"/>
        <v>0</v>
      </c>
      <c r="Y1289" s="342">
        <f t="shared" si="146"/>
        <v>0</v>
      </c>
      <c r="Z1289" s="342">
        <f t="shared" si="146"/>
        <v>0</v>
      </c>
      <c r="AA1289" s="342">
        <f t="shared" si="146"/>
        <v>0</v>
      </c>
      <c r="AB1289" s="342">
        <f t="shared" si="146"/>
        <v>0</v>
      </c>
      <c r="AC1289" s="109">
        <f t="shared" si="149"/>
        <v>0</v>
      </c>
      <c r="AD1289" s="109">
        <f>IF(C1289=A_Stammdaten!$B$12,E_SAV!$S1289-E_SAV!$AE1289,HLOOKUP(A_Stammdaten!$B$12-1,$AF$4:$AL$4004,ROW(C1289)-3,FALSE)-$AE1289)</f>
        <v>0</v>
      </c>
      <c r="AE1289" s="109">
        <f>HLOOKUP(A_Stammdaten!$B$12,$AF$4:$AL$4004,ROW(C1289)-3,FALSE)</f>
        <v>0</v>
      </c>
      <c r="AF1289" s="109">
        <f t="shared" si="147"/>
        <v>0</v>
      </c>
      <c r="AG1289" s="109">
        <f t="shared" ref="AG1289:AL1331" si="150">IF(OR($C1289=0,$S1289=0,W1289-(AG$4-$C1289)=0),0,IF($C1289&lt;AG$4,AF1289-AF1289/(W1289-(AG$4-$C1289)),IF($C1289=AG$4,$S1289-$S1289/W1289,0)))</f>
        <v>0</v>
      </c>
      <c r="AH1289" s="109">
        <f t="shared" si="150"/>
        <v>0</v>
      </c>
      <c r="AI1289" s="109">
        <f t="shared" si="150"/>
        <v>0</v>
      </c>
      <c r="AJ1289" s="109">
        <f t="shared" si="150"/>
        <v>0</v>
      </c>
      <c r="AK1289" s="109">
        <f t="shared" si="150"/>
        <v>0</v>
      </c>
      <c r="AL1289" s="109">
        <f t="shared" si="150"/>
        <v>0</v>
      </c>
    </row>
    <row r="1290" spans="1:38" x14ac:dyDescent="0.3">
      <c r="A1290" s="421"/>
      <c r="B1290" s="421"/>
      <c r="C1290" s="422"/>
      <c r="D1290" s="423"/>
      <c r="E1290" s="421"/>
      <c r="F1290" s="421"/>
      <c r="G1290" s="421"/>
      <c r="H1290" s="421"/>
      <c r="I1290" s="421"/>
      <c r="J1290" s="421"/>
      <c r="K1290" s="421"/>
      <c r="L1290" s="421"/>
      <c r="M1290" s="423"/>
      <c r="N1290" s="340">
        <f>IF(C1290&gt;A_Stammdaten!$B$12,0,SUM(E1290,F1290,H1290,J1290:K1290)-SUM(G1290,I1290,L1290:M1290))</f>
        <v>0</v>
      </c>
      <c r="O1290" s="421"/>
      <c r="P1290" s="421"/>
      <c r="Q1290" s="421"/>
      <c r="R1290" s="421"/>
      <c r="S1290" s="108">
        <f t="shared" si="148"/>
        <v>0</v>
      </c>
      <c r="T1290" s="341">
        <f>IF(ISBLANK($B1290),0,VLOOKUP($B1290,Listen!$A$2:$C$45,2,FALSE))</f>
        <v>0</v>
      </c>
      <c r="U1290" s="341">
        <f>IF(ISBLANK($B1290),0,VLOOKUP($B1290,Listen!$A$2:$C$45,3,FALSE))</f>
        <v>0</v>
      </c>
      <c r="V1290" s="342">
        <f t="shared" si="145"/>
        <v>0</v>
      </c>
      <c r="W1290" s="342">
        <f t="shared" si="146"/>
        <v>0</v>
      </c>
      <c r="X1290" s="342">
        <f t="shared" si="146"/>
        <v>0</v>
      </c>
      <c r="Y1290" s="342">
        <f t="shared" si="146"/>
        <v>0</v>
      </c>
      <c r="Z1290" s="342">
        <f t="shared" si="146"/>
        <v>0</v>
      </c>
      <c r="AA1290" s="342">
        <f t="shared" si="146"/>
        <v>0</v>
      </c>
      <c r="AB1290" s="342">
        <f t="shared" si="146"/>
        <v>0</v>
      </c>
      <c r="AC1290" s="109">
        <f t="shared" si="149"/>
        <v>0</v>
      </c>
      <c r="AD1290" s="109">
        <f>IF(C1290=A_Stammdaten!$B$12,E_SAV!$S1290-E_SAV!$AE1290,HLOOKUP(A_Stammdaten!$B$12-1,$AF$4:$AL$4004,ROW(C1290)-3,FALSE)-$AE1290)</f>
        <v>0</v>
      </c>
      <c r="AE1290" s="109">
        <f>HLOOKUP(A_Stammdaten!$B$12,$AF$4:$AL$4004,ROW(C1290)-3,FALSE)</f>
        <v>0</v>
      </c>
      <c r="AF1290" s="109">
        <f t="shared" si="147"/>
        <v>0</v>
      </c>
      <c r="AG1290" s="109">
        <f t="shared" si="150"/>
        <v>0</v>
      </c>
      <c r="AH1290" s="109">
        <f t="shared" si="150"/>
        <v>0</v>
      </c>
      <c r="AI1290" s="109">
        <f t="shared" si="150"/>
        <v>0</v>
      </c>
      <c r="AJ1290" s="109">
        <f t="shared" si="150"/>
        <v>0</v>
      </c>
      <c r="AK1290" s="109">
        <f t="shared" si="150"/>
        <v>0</v>
      </c>
      <c r="AL1290" s="109">
        <f t="shared" si="150"/>
        <v>0</v>
      </c>
    </row>
    <row r="1291" spans="1:38" x14ac:dyDescent="0.3">
      <c r="A1291" s="421"/>
      <c r="B1291" s="421"/>
      <c r="C1291" s="422"/>
      <c r="D1291" s="423"/>
      <c r="E1291" s="421"/>
      <c r="F1291" s="421"/>
      <c r="G1291" s="421"/>
      <c r="H1291" s="421"/>
      <c r="I1291" s="421"/>
      <c r="J1291" s="421"/>
      <c r="K1291" s="421"/>
      <c r="L1291" s="421"/>
      <c r="M1291" s="423"/>
      <c r="N1291" s="340">
        <f>IF(C1291&gt;A_Stammdaten!$B$12,0,SUM(E1291,F1291,H1291,J1291:K1291)-SUM(G1291,I1291,L1291:M1291))</f>
        <v>0</v>
      </c>
      <c r="O1291" s="421"/>
      <c r="P1291" s="421"/>
      <c r="Q1291" s="421"/>
      <c r="R1291" s="421"/>
      <c r="S1291" s="108">
        <f t="shared" si="148"/>
        <v>0</v>
      </c>
      <c r="T1291" s="341">
        <f>IF(ISBLANK($B1291),0,VLOOKUP($B1291,Listen!$A$2:$C$45,2,FALSE))</f>
        <v>0</v>
      </c>
      <c r="U1291" s="341">
        <f>IF(ISBLANK($B1291),0,VLOOKUP($B1291,Listen!$A$2:$C$45,3,FALSE))</f>
        <v>0</v>
      </c>
      <c r="V1291" s="342">
        <f t="shared" ref="V1291:V1354" si="151">$T1291</f>
        <v>0</v>
      </c>
      <c r="W1291" s="342">
        <f t="shared" si="146"/>
        <v>0</v>
      </c>
      <c r="X1291" s="342">
        <f t="shared" si="146"/>
        <v>0</v>
      </c>
      <c r="Y1291" s="342">
        <f t="shared" si="146"/>
        <v>0</v>
      </c>
      <c r="Z1291" s="342">
        <f t="shared" si="146"/>
        <v>0</v>
      </c>
      <c r="AA1291" s="342">
        <f t="shared" si="146"/>
        <v>0</v>
      </c>
      <c r="AB1291" s="342">
        <f t="shared" si="146"/>
        <v>0</v>
      </c>
      <c r="AC1291" s="109">
        <f t="shared" si="149"/>
        <v>0</v>
      </c>
      <c r="AD1291" s="109">
        <f>IF(C1291=A_Stammdaten!$B$12,E_SAV!$S1291-E_SAV!$AE1291,HLOOKUP(A_Stammdaten!$B$12-1,$AF$4:$AL$4004,ROW(C1291)-3,FALSE)-$AE1291)</f>
        <v>0</v>
      </c>
      <c r="AE1291" s="109">
        <f>HLOOKUP(A_Stammdaten!$B$12,$AF$4:$AL$4004,ROW(C1291)-3,FALSE)</f>
        <v>0</v>
      </c>
      <c r="AF1291" s="109">
        <f t="shared" si="147"/>
        <v>0</v>
      </c>
      <c r="AG1291" s="109">
        <f t="shared" si="150"/>
        <v>0</v>
      </c>
      <c r="AH1291" s="109">
        <f t="shared" si="150"/>
        <v>0</v>
      </c>
      <c r="AI1291" s="109">
        <f t="shared" si="150"/>
        <v>0</v>
      </c>
      <c r="AJ1291" s="109">
        <f t="shared" si="150"/>
        <v>0</v>
      </c>
      <c r="AK1291" s="109">
        <f t="shared" si="150"/>
        <v>0</v>
      </c>
      <c r="AL1291" s="109">
        <f t="shared" si="150"/>
        <v>0</v>
      </c>
    </row>
    <row r="1292" spans="1:38" x14ac:dyDescent="0.3">
      <c r="A1292" s="421"/>
      <c r="B1292" s="421"/>
      <c r="C1292" s="422"/>
      <c r="D1292" s="423"/>
      <c r="E1292" s="421"/>
      <c r="F1292" s="421"/>
      <c r="G1292" s="421"/>
      <c r="H1292" s="421"/>
      <c r="I1292" s="421"/>
      <c r="J1292" s="421"/>
      <c r="K1292" s="421"/>
      <c r="L1292" s="421"/>
      <c r="M1292" s="423"/>
      <c r="N1292" s="340">
        <f>IF(C1292&gt;A_Stammdaten!$B$12,0,SUM(E1292,F1292,H1292,J1292:K1292)-SUM(G1292,I1292,L1292:M1292))</f>
        <v>0</v>
      </c>
      <c r="O1292" s="421"/>
      <c r="P1292" s="421"/>
      <c r="Q1292" s="421"/>
      <c r="R1292" s="421"/>
      <c r="S1292" s="108">
        <f t="shared" si="148"/>
        <v>0</v>
      </c>
      <c r="T1292" s="341">
        <f>IF(ISBLANK($B1292),0,VLOOKUP($B1292,Listen!$A$2:$C$45,2,FALSE))</f>
        <v>0</v>
      </c>
      <c r="U1292" s="341">
        <f>IF(ISBLANK($B1292),0,VLOOKUP($B1292,Listen!$A$2:$C$45,3,FALSE))</f>
        <v>0</v>
      </c>
      <c r="V1292" s="342">
        <f t="shared" si="151"/>
        <v>0</v>
      </c>
      <c r="W1292" s="342">
        <f t="shared" si="146"/>
        <v>0</v>
      </c>
      <c r="X1292" s="342">
        <f t="shared" si="146"/>
        <v>0</v>
      </c>
      <c r="Y1292" s="342">
        <f t="shared" si="146"/>
        <v>0</v>
      </c>
      <c r="Z1292" s="342">
        <f t="shared" si="146"/>
        <v>0</v>
      </c>
      <c r="AA1292" s="342">
        <f t="shared" si="146"/>
        <v>0</v>
      </c>
      <c r="AB1292" s="342">
        <f t="shared" si="146"/>
        <v>0</v>
      </c>
      <c r="AC1292" s="109">
        <f t="shared" si="149"/>
        <v>0</v>
      </c>
      <c r="AD1292" s="109">
        <f>IF(C1292=A_Stammdaten!$B$12,E_SAV!$S1292-E_SAV!$AE1292,HLOOKUP(A_Stammdaten!$B$12-1,$AF$4:$AL$4004,ROW(C1292)-3,FALSE)-$AE1292)</f>
        <v>0</v>
      </c>
      <c r="AE1292" s="109">
        <f>HLOOKUP(A_Stammdaten!$B$12,$AF$4:$AL$4004,ROW(C1292)-3,FALSE)</f>
        <v>0</v>
      </c>
      <c r="AF1292" s="109">
        <f t="shared" si="147"/>
        <v>0</v>
      </c>
      <c r="AG1292" s="109">
        <f t="shared" si="150"/>
        <v>0</v>
      </c>
      <c r="AH1292" s="109">
        <f t="shared" si="150"/>
        <v>0</v>
      </c>
      <c r="AI1292" s="109">
        <f t="shared" si="150"/>
        <v>0</v>
      </c>
      <c r="AJ1292" s="109">
        <f t="shared" si="150"/>
        <v>0</v>
      </c>
      <c r="AK1292" s="109">
        <f t="shared" si="150"/>
        <v>0</v>
      </c>
      <c r="AL1292" s="109">
        <f t="shared" si="150"/>
        <v>0</v>
      </c>
    </row>
    <row r="1293" spans="1:38" x14ac:dyDescent="0.3">
      <c r="A1293" s="421"/>
      <c r="B1293" s="421"/>
      <c r="C1293" s="422"/>
      <c r="D1293" s="423"/>
      <c r="E1293" s="421"/>
      <c r="F1293" s="421"/>
      <c r="G1293" s="421"/>
      <c r="H1293" s="421"/>
      <c r="I1293" s="421"/>
      <c r="J1293" s="421"/>
      <c r="K1293" s="421"/>
      <c r="L1293" s="421"/>
      <c r="M1293" s="423"/>
      <c r="N1293" s="340">
        <f>IF(C1293&gt;A_Stammdaten!$B$12,0,SUM(E1293,F1293,H1293,J1293:K1293)-SUM(G1293,I1293,L1293:M1293))</f>
        <v>0</v>
      </c>
      <c r="O1293" s="421"/>
      <c r="P1293" s="421"/>
      <c r="Q1293" s="421"/>
      <c r="R1293" s="421"/>
      <c r="S1293" s="108">
        <f t="shared" si="148"/>
        <v>0</v>
      </c>
      <c r="T1293" s="341">
        <f>IF(ISBLANK($B1293),0,VLOOKUP($B1293,Listen!$A$2:$C$45,2,FALSE))</f>
        <v>0</v>
      </c>
      <c r="U1293" s="341">
        <f>IF(ISBLANK($B1293),0,VLOOKUP($B1293,Listen!$A$2:$C$45,3,FALSE))</f>
        <v>0</v>
      </c>
      <c r="V1293" s="342">
        <f t="shared" si="151"/>
        <v>0</v>
      </c>
      <c r="W1293" s="342">
        <f t="shared" si="146"/>
        <v>0</v>
      </c>
      <c r="X1293" s="342">
        <f t="shared" si="146"/>
        <v>0</v>
      </c>
      <c r="Y1293" s="342">
        <f t="shared" si="146"/>
        <v>0</v>
      </c>
      <c r="Z1293" s="342">
        <f t="shared" si="146"/>
        <v>0</v>
      </c>
      <c r="AA1293" s="342">
        <f t="shared" si="146"/>
        <v>0</v>
      </c>
      <c r="AB1293" s="342">
        <f t="shared" si="146"/>
        <v>0</v>
      </c>
      <c r="AC1293" s="109">
        <f t="shared" si="149"/>
        <v>0</v>
      </c>
      <c r="AD1293" s="109">
        <f>IF(C1293=A_Stammdaten!$B$12,E_SAV!$S1293-E_SAV!$AE1293,HLOOKUP(A_Stammdaten!$B$12-1,$AF$4:$AL$4004,ROW(C1293)-3,FALSE)-$AE1293)</f>
        <v>0</v>
      </c>
      <c r="AE1293" s="109">
        <f>HLOOKUP(A_Stammdaten!$B$12,$AF$4:$AL$4004,ROW(C1293)-3,FALSE)</f>
        <v>0</v>
      </c>
      <c r="AF1293" s="109">
        <f t="shared" si="147"/>
        <v>0</v>
      </c>
      <c r="AG1293" s="109">
        <f t="shared" si="150"/>
        <v>0</v>
      </c>
      <c r="AH1293" s="109">
        <f t="shared" si="150"/>
        <v>0</v>
      </c>
      <c r="AI1293" s="109">
        <f t="shared" si="150"/>
        <v>0</v>
      </c>
      <c r="AJ1293" s="109">
        <f t="shared" si="150"/>
        <v>0</v>
      </c>
      <c r="AK1293" s="109">
        <f t="shared" si="150"/>
        <v>0</v>
      </c>
      <c r="AL1293" s="109">
        <f t="shared" si="150"/>
        <v>0</v>
      </c>
    </row>
    <row r="1294" spans="1:38" x14ac:dyDescent="0.3">
      <c r="A1294" s="421"/>
      <c r="B1294" s="421"/>
      <c r="C1294" s="422"/>
      <c r="D1294" s="423"/>
      <c r="E1294" s="421"/>
      <c r="F1294" s="421"/>
      <c r="G1294" s="421"/>
      <c r="H1294" s="421"/>
      <c r="I1294" s="421"/>
      <c r="J1294" s="421"/>
      <c r="K1294" s="421"/>
      <c r="L1294" s="421"/>
      <c r="M1294" s="423"/>
      <c r="N1294" s="340">
        <f>IF(C1294&gt;A_Stammdaten!$B$12,0,SUM(E1294,F1294,H1294,J1294:K1294)-SUM(G1294,I1294,L1294:M1294))</f>
        <v>0</v>
      </c>
      <c r="O1294" s="421"/>
      <c r="P1294" s="421"/>
      <c r="Q1294" s="421"/>
      <c r="R1294" s="421"/>
      <c r="S1294" s="108">
        <f t="shared" si="148"/>
        <v>0</v>
      </c>
      <c r="T1294" s="341">
        <f>IF(ISBLANK($B1294),0,VLOOKUP($B1294,Listen!$A$2:$C$45,2,FALSE))</f>
        <v>0</v>
      </c>
      <c r="U1294" s="341">
        <f>IF(ISBLANK($B1294),0,VLOOKUP($B1294,Listen!$A$2:$C$45,3,FALSE))</f>
        <v>0</v>
      </c>
      <c r="V1294" s="342">
        <f t="shared" si="151"/>
        <v>0</v>
      </c>
      <c r="W1294" s="342">
        <f t="shared" si="146"/>
        <v>0</v>
      </c>
      <c r="X1294" s="342">
        <f t="shared" si="146"/>
        <v>0</v>
      </c>
      <c r="Y1294" s="342">
        <f t="shared" si="146"/>
        <v>0</v>
      </c>
      <c r="Z1294" s="342">
        <f t="shared" si="146"/>
        <v>0</v>
      </c>
      <c r="AA1294" s="342">
        <f t="shared" si="146"/>
        <v>0</v>
      </c>
      <c r="AB1294" s="342">
        <f t="shared" si="146"/>
        <v>0</v>
      </c>
      <c r="AC1294" s="109">
        <f t="shared" si="149"/>
        <v>0</v>
      </c>
      <c r="AD1294" s="109">
        <f>IF(C1294=A_Stammdaten!$B$12,E_SAV!$S1294-E_SAV!$AE1294,HLOOKUP(A_Stammdaten!$B$12-1,$AF$4:$AL$4004,ROW(C1294)-3,FALSE)-$AE1294)</f>
        <v>0</v>
      </c>
      <c r="AE1294" s="109">
        <f>HLOOKUP(A_Stammdaten!$B$12,$AF$4:$AL$4004,ROW(C1294)-3,FALSE)</f>
        <v>0</v>
      </c>
      <c r="AF1294" s="109">
        <f t="shared" si="147"/>
        <v>0</v>
      </c>
      <c r="AG1294" s="109">
        <f t="shared" si="150"/>
        <v>0</v>
      </c>
      <c r="AH1294" s="109">
        <f t="shared" si="150"/>
        <v>0</v>
      </c>
      <c r="AI1294" s="109">
        <f t="shared" si="150"/>
        <v>0</v>
      </c>
      <c r="AJ1294" s="109">
        <f t="shared" si="150"/>
        <v>0</v>
      </c>
      <c r="AK1294" s="109">
        <f t="shared" si="150"/>
        <v>0</v>
      </c>
      <c r="AL1294" s="109">
        <f t="shared" si="150"/>
        <v>0</v>
      </c>
    </row>
    <row r="1295" spans="1:38" x14ac:dyDescent="0.3">
      <c r="A1295" s="421"/>
      <c r="B1295" s="421"/>
      <c r="C1295" s="422"/>
      <c r="D1295" s="423"/>
      <c r="E1295" s="421"/>
      <c r="F1295" s="421"/>
      <c r="G1295" s="421"/>
      <c r="H1295" s="421"/>
      <c r="I1295" s="421"/>
      <c r="J1295" s="421"/>
      <c r="K1295" s="421"/>
      <c r="L1295" s="421"/>
      <c r="M1295" s="423"/>
      <c r="N1295" s="340">
        <f>IF(C1295&gt;A_Stammdaten!$B$12,0,SUM(E1295,F1295,H1295,J1295:K1295)-SUM(G1295,I1295,L1295:M1295))</f>
        <v>0</v>
      </c>
      <c r="O1295" s="421"/>
      <c r="P1295" s="421"/>
      <c r="Q1295" s="421"/>
      <c r="R1295" s="421"/>
      <c r="S1295" s="108">
        <f t="shared" si="148"/>
        <v>0</v>
      </c>
      <c r="T1295" s="341">
        <f>IF(ISBLANK($B1295),0,VLOOKUP($B1295,Listen!$A$2:$C$45,2,FALSE))</f>
        <v>0</v>
      </c>
      <c r="U1295" s="341">
        <f>IF(ISBLANK($B1295),0,VLOOKUP($B1295,Listen!$A$2:$C$45,3,FALSE))</f>
        <v>0</v>
      </c>
      <c r="V1295" s="342">
        <f t="shared" si="151"/>
        <v>0</v>
      </c>
      <c r="W1295" s="342">
        <f t="shared" si="146"/>
        <v>0</v>
      </c>
      <c r="X1295" s="342">
        <f t="shared" si="146"/>
        <v>0</v>
      </c>
      <c r="Y1295" s="342">
        <f t="shared" si="146"/>
        <v>0</v>
      </c>
      <c r="Z1295" s="342">
        <f t="shared" si="146"/>
        <v>0</v>
      </c>
      <c r="AA1295" s="342">
        <f t="shared" si="146"/>
        <v>0</v>
      </c>
      <c r="AB1295" s="342">
        <f t="shared" si="146"/>
        <v>0</v>
      </c>
      <c r="AC1295" s="109">
        <f t="shared" si="149"/>
        <v>0</v>
      </c>
      <c r="AD1295" s="109">
        <f>IF(C1295=A_Stammdaten!$B$12,E_SAV!$S1295-E_SAV!$AE1295,HLOOKUP(A_Stammdaten!$B$12-1,$AF$4:$AL$4004,ROW(C1295)-3,FALSE)-$AE1295)</f>
        <v>0</v>
      </c>
      <c r="AE1295" s="109">
        <f>HLOOKUP(A_Stammdaten!$B$12,$AF$4:$AL$4004,ROW(C1295)-3,FALSE)</f>
        <v>0</v>
      </c>
      <c r="AF1295" s="109">
        <f t="shared" si="147"/>
        <v>0</v>
      </c>
      <c r="AG1295" s="109">
        <f t="shared" si="150"/>
        <v>0</v>
      </c>
      <c r="AH1295" s="109">
        <f t="shared" si="150"/>
        <v>0</v>
      </c>
      <c r="AI1295" s="109">
        <f t="shared" si="150"/>
        <v>0</v>
      </c>
      <c r="AJ1295" s="109">
        <f t="shared" si="150"/>
        <v>0</v>
      </c>
      <c r="AK1295" s="109">
        <f t="shared" si="150"/>
        <v>0</v>
      </c>
      <c r="AL1295" s="109">
        <f t="shared" si="150"/>
        <v>0</v>
      </c>
    </row>
    <row r="1296" spans="1:38" x14ac:dyDescent="0.3">
      <c r="A1296" s="421"/>
      <c r="B1296" s="421"/>
      <c r="C1296" s="422"/>
      <c r="D1296" s="423"/>
      <c r="E1296" s="421"/>
      <c r="F1296" s="421"/>
      <c r="G1296" s="421"/>
      <c r="H1296" s="421"/>
      <c r="I1296" s="421"/>
      <c r="J1296" s="421"/>
      <c r="K1296" s="421"/>
      <c r="L1296" s="421"/>
      <c r="M1296" s="423"/>
      <c r="N1296" s="340">
        <f>IF(C1296&gt;A_Stammdaten!$B$12,0,SUM(E1296,F1296,H1296,J1296:K1296)-SUM(G1296,I1296,L1296:M1296))</f>
        <v>0</v>
      </c>
      <c r="O1296" s="421"/>
      <c r="P1296" s="421"/>
      <c r="Q1296" s="421"/>
      <c r="R1296" s="421"/>
      <c r="S1296" s="108">
        <f t="shared" si="148"/>
        <v>0</v>
      </c>
      <c r="T1296" s="341">
        <f>IF(ISBLANK($B1296),0,VLOOKUP($B1296,Listen!$A$2:$C$45,2,FALSE))</f>
        <v>0</v>
      </c>
      <c r="U1296" s="341">
        <f>IF(ISBLANK($B1296),0,VLOOKUP($B1296,Listen!$A$2:$C$45,3,FALSE))</f>
        <v>0</v>
      </c>
      <c r="V1296" s="342">
        <f t="shared" si="151"/>
        <v>0</v>
      </c>
      <c r="W1296" s="342">
        <f t="shared" si="146"/>
        <v>0</v>
      </c>
      <c r="X1296" s="342">
        <f t="shared" si="146"/>
        <v>0</v>
      </c>
      <c r="Y1296" s="342">
        <f t="shared" si="146"/>
        <v>0</v>
      </c>
      <c r="Z1296" s="342">
        <f t="shared" si="146"/>
        <v>0</v>
      </c>
      <c r="AA1296" s="342">
        <f t="shared" si="146"/>
        <v>0</v>
      </c>
      <c r="AB1296" s="342">
        <f t="shared" si="146"/>
        <v>0</v>
      </c>
      <c r="AC1296" s="109">
        <f t="shared" si="149"/>
        <v>0</v>
      </c>
      <c r="AD1296" s="109">
        <f>IF(C1296=A_Stammdaten!$B$12,E_SAV!$S1296-E_SAV!$AE1296,HLOOKUP(A_Stammdaten!$B$12-1,$AF$4:$AL$4004,ROW(C1296)-3,FALSE)-$AE1296)</f>
        <v>0</v>
      </c>
      <c r="AE1296" s="109">
        <f>HLOOKUP(A_Stammdaten!$B$12,$AF$4:$AL$4004,ROW(C1296)-3,FALSE)</f>
        <v>0</v>
      </c>
      <c r="AF1296" s="109">
        <f t="shared" si="147"/>
        <v>0</v>
      </c>
      <c r="AG1296" s="109">
        <f t="shared" si="150"/>
        <v>0</v>
      </c>
      <c r="AH1296" s="109">
        <f t="shared" si="150"/>
        <v>0</v>
      </c>
      <c r="AI1296" s="109">
        <f t="shared" si="150"/>
        <v>0</v>
      </c>
      <c r="AJ1296" s="109">
        <f t="shared" si="150"/>
        <v>0</v>
      </c>
      <c r="AK1296" s="109">
        <f t="shared" si="150"/>
        <v>0</v>
      </c>
      <c r="AL1296" s="109">
        <f t="shared" si="150"/>
        <v>0</v>
      </c>
    </row>
    <row r="1297" spans="1:38" x14ac:dyDescent="0.3">
      <c r="A1297" s="421"/>
      <c r="B1297" s="421"/>
      <c r="C1297" s="422"/>
      <c r="D1297" s="423"/>
      <c r="E1297" s="421"/>
      <c r="F1297" s="421"/>
      <c r="G1297" s="421"/>
      <c r="H1297" s="421"/>
      <c r="I1297" s="421"/>
      <c r="J1297" s="421"/>
      <c r="K1297" s="421"/>
      <c r="L1297" s="421"/>
      <c r="M1297" s="423"/>
      <c r="N1297" s="340">
        <f>IF(C1297&gt;A_Stammdaten!$B$12,0,SUM(E1297,F1297,H1297,J1297:K1297)-SUM(G1297,I1297,L1297:M1297))</f>
        <v>0</v>
      </c>
      <c r="O1297" s="421"/>
      <c r="P1297" s="421"/>
      <c r="Q1297" s="421"/>
      <c r="R1297" s="421"/>
      <c r="S1297" s="108">
        <f t="shared" si="148"/>
        <v>0</v>
      </c>
      <c r="T1297" s="341">
        <f>IF(ISBLANK($B1297),0,VLOOKUP($B1297,Listen!$A$2:$C$45,2,FALSE))</f>
        <v>0</v>
      </c>
      <c r="U1297" s="341">
        <f>IF(ISBLANK($B1297),0,VLOOKUP($B1297,Listen!$A$2:$C$45,3,FALSE))</f>
        <v>0</v>
      </c>
      <c r="V1297" s="342">
        <f t="shared" si="151"/>
        <v>0</v>
      </c>
      <c r="W1297" s="342">
        <f t="shared" si="146"/>
        <v>0</v>
      </c>
      <c r="X1297" s="342">
        <f t="shared" si="146"/>
        <v>0</v>
      </c>
      <c r="Y1297" s="342">
        <f t="shared" si="146"/>
        <v>0</v>
      </c>
      <c r="Z1297" s="342">
        <f t="shared" si="146"/>
        <v>0</v>
      </c>
      <c r="AA1297" s="342">
        <f t="shared" si="146"/>
        <v>0</v>
      </c>
      <c r="AB1297" s="342">
        <f t="shared" si="146"/>
        <v>0</v>
      </c>
      <c r="AC1297" s="109">
        <f t="shared" si="149"/>
        <v>0</v>
      </c>
      <c r="AD1297" s="109">
        <f>IF(C1297=A_Stammdaten!$B$12,E_SAV!$S1297-E_SAV!$AE1297,HLOOKUP(A_Stammdaten!$B$12-1,$AF$4:$AL$4004,ROW(C1297)-3,FALSE)-$AE1297)</f>
        <v>0</v>
      </c>
      <c r="AE1297" s="109">
        <f>HLOOKUP(A_Stammdaten!$B$12,$AF$4:$AL$4004,ROW(C1297)-3,FALSE)</f>
        <v>0</v>
      </c>
      <c r="AF1297" s="109">
        <f t="shared" si="147"/>
        <v>0</v>
      </c>
      <c r="AG1297" s="109">
        <f t="shared" si="150"/>
        <v>0</v>
      </c>
      <c r="AH1297" s="109">
        <f t="shared" si="150"/>
        <v>0</v>
      </c>
      <c r="AI1297" s="109">
        <f t="shared" si="150"/>
        <v>0</v>
      </c>
      <c r="AJ1297" s="109">
        <f t="shared" si="150"/>
        <v>0</v>
      </c>
      <c r="AK1297" s="109">
        <f t="shared" si="150"/>
        <v>0</v>
      </c>
      <c r="AL1297" s="109">
        <f t="shared" si="150"/>
        <v>0</v>
      </c>
    </row>
    <row r="1298" spans="1:38" x14ac:dyDescent="0.3">
      <c r="A1298" s="421"/>
      <c r="B1298" s="421"/>
      <c r="C1298" s="422"/>
      <c r="D1298" s="423"/>
      <c r="E1298" s="421"/>
      <c r="F1298" s="421"/>
      <c r="G1298" s="421"/>
      <c r="H1298" s="421"/>
      <c r="I1298" s="421"/>
      <c r="J1298" s="421"/>
      <c r="K1298" s="421"/>
      <c r="L1298" s="421"/>
      <c r="M1298" s="423"/>
      <c r="N1298" s="340">
        <f>IF(C1298&gt;A_Stammdaten!$B$12,0,SUM(E1298,F1298,H1298,J1298:K1298)-SUM(G1298,I1298,L1298:M1298))</f>
        <v>0</v>
      </c>
      <c r="O1298" s="421"/>
      <c r="P1298" s="421"/>
      <c r="Q1298" s="421"/>
      <c r="R1298" s="421"/>
      <c r="S1298" s="108">
        <f t="shared" si="148"/>
        <v>0</v>
      </c>
      <c r="T1298" s="341">
        <f>IF(ISBLANK($B1298),0,VLOOKUP($B1298,Listen!$A$2:$C$45,2,FALSE))</f>
        <v>0</v>
      </c>
      <c r="U1298" s="341">
        <f>IF(ISBLANK($B1298),0,VLOOKUP($B1298,Listen!$A$2:$C$45,3,FALSE))</f>
        <v>0</v>
      </c>
      <c r="V1298" s="342">
        <f t="shared" si="151"/>
        <v>0</v>
      </c>
      <c r="W1298" s="342">
        <f t="shared" si="146"/>
        <v>0</v>
      </c>
      <c r="X1298" s="342">
        <f t="shared" si="146"/>
        <v>0</v>
      </c>
      <c r="Y1298" s="342">
        <f t="shared" si="146"/>
        <v>0</v>
      </c>
      <c r="Z1298" s="342">
        <f t="shared" si="146"/>
        <v>0</v>
      </c>
      <c r="AA1298" s="342">
        <f t="shared" si="146"/>
        <v>0</v>
      </c>
      <c r="AB1298" s="342">
        <f t="shared" si="146"/>
        <v>0</v>
      </c>
      <c r="AC1298" s="109">
        <f t="shared" si="149"/>
        <v>0</v>
      </c>
      <c r="AD1298" s="109">
        <f>IF(C1298=A_Stammdaten!$B$12,E_SAV!$S1298-E_SAV!$AE1298,HLOOKUP(A_Stammdaten!$B$12-1,$AF$4:$AL$4004,ROW(C1298)-3,FALSE)-$AE1298)</f>
        <v>0</v>
      </c>
      <c r="AE1298" s="109">
        <f>HLOOKUP(A_Stammdaten!$B$12,$AF$4:$AL$4004,ROW(C1298)-3,FALSE)</f>
        <v>0</v>
      </c>
      <c r="AF1298" s="109">
        <f t="shared" si="147"/>
        <v>0</v>
      </c>
      <c r="AG1298" s="109">
        <f t="shared" si="150"/>
        <v>0</v>
      </c>
      <c r="AH1298" s="109">
        <f t="shared" si="150"/>
        <v>0</v>
      </c>
      <c r="AI1298" s="109">
        <f t="shared" si="150"/>
        <v>0</v>
      </c>
      <c r="AJ1298" s="109">
        <f t="shared" si="150"/>
        <v>0</v>
      </c>
      <c r="AK1298" s="109">
        <f t="shared" si="150"/>
        <v>0</v>
      </c>
      <c r="AL1298" s="109">
        <f t="shared" si="150"/>
        <v>0</v>
      </c>
    </row>
    <row r="1299" spans="1:38" x14ac:dyDescent="0.3">
      <c r="A1299" s="421"/>
      <c r="B1299" s="421"/>
      <c r="C1299" s="422"/>
      <c r="D1299" s="423"/>
      <c r="E1299" s="421"/>
      <c r="F1299" s="421"/>
      <c r="G1299" s="421"/>
      <c r="H1299" s="421"/>
      <c r="I1299" s="421"/>
      <c r="J1299" s="421"/>
      <c r="K1299" s="421"/>
      <c r="L1299" s="421"/>
      <c r="M1299" s="423"/>
      <c r="N1299" s="340">
        <f>IF(C1299&gt;A_Stammdaten!$B$12,0,SUM(E1299,F1299,H1299,J1299:K1299)-SUM(G1299,I1299,L1299:M1299))</f>
        <v>0</v>
      </c>
      <c r="O1299" s="421"/>
      <c r="P1299" s="421"/>
      <c r="Q1299" s="421"/>
      <c r="R1299" s="421"/>
      <c r="S1299" s="108">
        <f t="shared" si="148"/>
        <v>0</v>
      </c>
      <c r="T1299" s="341">
        <f>IF(ISBLANK($B1299),0,VLOOKUP($B1299,Listen!$A$2:$C$45,2,FALSE))</f>
        <v>0</v>
      </c>
      <c r="U1299" s="341">
        <f>IF(ISBLANK($B1299),0,VLOOKUP($B1299,Listen!$A$2:$C$45,3,FALSE))</f>
        <v>0</v>
      </c>
      <c r="V1299" s="342">
        <f t="shared" si="151"/>
        <v>0</v>
      </c>
      <c r="W1299" s="342">
        <f t="shared" si="146"/>
        <v>0</v>
      </c>
      <c r="X1299" s="342">
        <f t="shared" si="146"/>
        <v>0</v>
      </c>
      <c r="Y1299" s="342">
        <f t="shared" si="146"/>
        <v>0</v>
      </c>
      <c r="Z1299" s="342">
        <f t="shared" si="146"/>
        <v>0</v>
      </c>
      <c r="AA1299" s="342">
        <f t="shared" si="146"/>
        <v>0</v>
      </c>
      <c r="AB1299" s="342">
        <f t="shared" si="146"/>
        <v>0</v>
      </c>
      <c r="AC1299" s="109">
        <f t="shared" si="149"/>
        <v>0</v>
      </c>
      <c r="AD1299" s="109">
        <f>IF(C1299=A_Stammdaten!$B$12,E_SAV!$S1299-E_SAV!$AE1299,HLOOKUP(A_Stammdaten!$B$12-1,$AF$4:$AL$4004,ROW(C1299)-3,FALSE)-$AE1299)</f>
        <v>0</v>
      </c>
      <c r="AE1299" s="109">
        <f>HLOOKUP(A_Stammdaten!$B$12,$AF$4:$AL$4004,ROW(C1299)-3,FALSE)</f>
        <v>0</v>
      </c>
      <c r="AF1299" s="109">
        <f t="shared" si="147"/>
        <v>0</v>
      </c>
      <c r="AG1299" s="109">
        <f t="shared" si="150"/>
        <v>0</v>
      </c>
      <c r="AH1299" s="109">
        <f t="shared" si="150"/>
        <v>0</v>
      </c>
      <c r="AI1299" s="109">
        <f t="shared" si="150"/>
        <v>0</v>
      </c>
      <c r="AJ1299" s="109">
        <f t="shared" si="150"/>
        <v>0</v>
      </c>
      <c r="AK1299" s="109">
        <f t="shared" si="150"/>
        <v>0</v>
      </c>
      <c r="AL1299" s="109">
        <f t="shared" si="150"/>
        <v>0</v>
      </c>
    </row>
    <row r="1300" spans="1:38" x14ac:dyDescent="0.3">
      <c r="A1300" s="421"/>
      <c r="B1300" s="421"/>
      <c r="C1300" s="422"/>
      <c r="D1300" s="423"/>
      <c r="E1300" s="421"/>
      <c r="F1300" s="421"/>
      <c r="G1300" s="421"/>
      <c r="H1300" s="421"/>
      <c r="I1300" s="421"/>
      <c r="J1300" s="421"/>
      <c r="K1300" s="421"/>
      <c r="L1300" s="421"/>
      <c r="M1300" s="423"/>
      <c r="N1300" s="340">
        <f>IF(C1300&gt;A_Stammdaten!$B$12,0,SUM(E1300,F1300,H1300,J1300:K1300)-SUM(G1300,I1300,L1300:M1300))</f>
        <v>0</v>
      </c>
      <c r="O1300" s="421"/>
      <c r="P1300" s="421"/>
      <c r="Q1300" s="421"/>
      <c r="R1300" s="421"/>
      <c r="S1300" s="108">
        <f t="shared" si="148"/>
        <v>0</v>
      </c>
      <c r="T1300" s="341">
        <f>IF(ISBLANK($B1300),0,VLOOKUP($B1300,Listen!$A$2:$C$45,2,FALSE))</f>
        <v>0</v>
      </c>
      <c r="U1300" s="341">
        <f>IF(ISBLANK($B1300),0,VLOOKUP($B1300,Listen!$A$2:$C$45,3,FALSE))</f>
        <v>0</v>
      </c>
      <c r="V1300" s="342">
        <f t="shared" si="151"/>
        <v>0</v>
      </c>
      <c r="W1300" s="342">
        <f t="shared" si="146"/>
        <v>0</v>
      </c>
      <c r="X1300" s="342">
        <f t="shared" si="146"/>
        <v>0</v>
      </c>
      <c r="Y1300" s="342">
        <f t="shared" si="146"/>
        <v>0</v>
      </c>
      <c r="Z1300" s="342">
        <f t="shared" si="146"/>
        <v>0</v>
      </c>
      <c r="AA1300" s="342">
        <f t="shared" si="146"/>
        <v>0</v>
      </c>
      <c r="AB1300" s="342">
        <f t="shared" si="146"/>
        <v>0</v>
      </c>
      <c r="AC1300" s="109">
        <f t="shared" si="149"/>
        <v>0</v>
      </c>
      <c r="AD1300" s="109">
        <f>IF(C1300=A_Stammdaten!$B$12,E_SAV!$S1300-E_SAV!$AE1300,HLOOKUP(A_Stammdaten!$B$12-1,$AF$4:$AL$4004,ROW(C1300)-3,FALSE)-$AE1300)</f>
        <v>0</v>
      </c>
      <c r="AE1300" s="109">
        <f>HLOOKUP(A_Stammdaten!$B$12,$AF$4:$AL$4004,ROW(C1300)-3,FALSE)</f>
        <v>0</v>
      </c>
      <c r="AF1300" s="109">
        <f t="shared" si="147"/>
        <v>0</v>
      </c>
      <c r="AG1300" s="109">
        <f t="shared" si="150"/>
        <v>0</v>
      </c>
      <c r="AH1300" s="109">
        <f t="shared" si="150"/>
        <v>0</v>
      </c>
      <c r="AI1300" s="109">
        <f t="shared" si="150"/>
        <v>0</v>
      </c>
      <c r="AJ1300" s="109">
        <f t="shared" si="150"/>
        <v>0</v>
      </c>
      <c r="AK1300" s="109">
        <f t="shared" si="150"/>
        <v>0</v>
      </c>
      <c r="AL1300" s="109">
        <f t="shared" si="150"/>
        <v>0</v>
      </c>
    </row>
    <row r="1301" spans="1:38" x14ac:dyDescent="0.3">
      <c r="A1301" s="421"/>
      <c r="B1301" s="421"/>
      <c r="C1301" s="422"/>
      <c r="D1301" s="423"/>
      <c r="E1301" s="421"/>
      <c r="F1301" s="421"/>
      <c r="G1301" s="421"/>
      <c r="H1301" s="421"/>
      <c r="I1301" s="421"/>
      <c r="J1301" s="421"/>
      <c r="K1301" s="421"/>
      <c r="L1301" s="421"/>
      <c r="M1301" s="423"/>
      <c r="N1301" s="340">
        <f>IF(C1301&gt;A_Stammdaten!$B$12,0,SUM(E1301,F1301,H1301,J1301:K1301)-SUM(G1301,I1301,L1301:M1301))</f>
        <v>0</v>
      </c>
      <c r="O1301" s="421"/>
      <c r="P1301" s="421"/>
      <c r="Q1301" s="421"/>
      <c r="R1301" s="421"/>
      <c r="S1301" s="108">
        <f t="shared" si="148"/>
        <v>0</v>
      </c>
      <c r="T1301" s="341">
        <f>IF(ISBLANK($B1301),0,VLOOKUP($B1301,Listen!$A$2:$C$45,2,FALSE))</f>
        <v>0</v>
      </c>
      <c r="U1301" s="341">
        <f>IF(ISBLANK($B1301),0,VLOOKUP($B1301,Listen!$A$2:$C$45,3,FALSE))</f>
        <v>0</v>
      </c>
      <c r="V1301" s="342">
        <f t="shared" si="151"/>
        <v>0</v>
      </c>
      <c r="W1301" s="342">
        <f t="shared" si="146"/>
        <v>0</v>
      </c>
      <c r="X1301" s="342">
        <f t="shared" si="146"/>
        <v>0</v>
      </c>
      <c r="Y1301" s="342">
        <f t="shared" si="146"/>
        <v>0</v>
      </c>
      <c r="Z1301" s="342">
        <f t="shared" si="146"/>
        <v>0</v>
      </c>
      <c r="AA1301" s="342">
        <f t="shared" si="146"/>
        <v>0</v>
      </c>
      <c r="AB1301" s="342">
        <f t="shared" si="146"/>
        <v>0</v>
      </c>
      <c r="AC1301" s="109">
        <f t="shared" si="149"/>
        <v>0</v>
      </c>
      <c r="AD1301" s="109">
        <f>IF(C1301=A_Stammdaten!$B$12,E_SAV!$S1301-E_SAV!$AE1301,HLOOKUP(A_Stammdaten!$B$12-1,$AF$4:$AL$4004,ROW(C1301)-3,FALSE)-$AE1301)</f>
        <v>0</v>
      </c>
      <c r="AE1301" s="109">
        <f>HLOOKUP(A_Stammdaten!$B$12,$AF$4:$AL$4004,ROW(C1301)-3,FALSE)</f>
        <v>0</v>
      </c>
      <c r="AF1301" s="109">
        <f t="shared" si="147"/>
        <v>0</v>
      </c>
      <c r="AG1301" s="109">
        <f t="shared" si="150"/>
        <v>0</v>
      </c>
      <c r="AH1301" s="109">
        <f t="shared" si="150"/>
        <v>0</v>
      </c>
      <c r="AI1301" s="109">
        <f t="shared" si="150"/>
        <v>0</v>
      </c>
      <c r="AJ1301" s="109">
        <f t="shared" si="150"/>
        <v>0</v>
      </c>
      <c r="AK1301" s="109">
        <f t="shared" si="150"/>
        <v>0</v>
      </c>
      <c r="AL1301" s="109">
        <f t="shared" si="150"/>
        <v>0</v>
      </c>
    </row>
    <row r="1302" spans="1:38" x14ac:dyDescent="0.3">
      <c r="A1302" s="421"/>
      <c r="B1302" s="421"/>
      <c r="C1302" s="422"/>
      <c r="D1302" s="423"/>
      <c r="E1302" s="421"/>
      <c r="F1302" s="421"/>
      <c r="G1302" s="421"/>
      <c r="H1302" s="421"/>
      <c r="I1302" s="421"/>
      <c r="J1302" s="421"/>
      <c r="K1302" s="421"/>
      <c r="L1302" s="421"/>
      <c r="M1302" s="423"/>
      <c r="N1302" s="340">
        <f>IF(C1302&gt;A_Stammdaten!$B$12,0,SUM(E1302,F1302,H1302,J1302:K1302)-SUM(G1302,I1302,L1302:M1302))</f>
        <v>0</v>
      </c>
      <c r="O1302" s="421"/>
      <c r="P1302" s="421"/>
      <c r="Q1302" s="421"/>
      <c r="R1302" s="421"/>
      <c r="S1302" s="108">
        <f t="shared" si="148"/>
        <v>0</v>
      </c>
      <c r="T1302" s="341">
        <f>IF(ISBLANK($B1302),0,VLOOKUP($B1302,Listen!$A$2:$C$45,2,FALSE))</f>
        <v>0</v>
      </c>
      <c r="U1302" s="341">
        <f>IF(ISBLANK($B1302),0,VLOOKUP($B1302,Listen!$A$2:$C$45,3,FALSE))</f>
        <v>0</v>
      </c>
      <c r="V1302" s="342">
        <f t="shared" si="151"/>
        <v>0</v>
      </c>
      <c r="W1302" s="342">
        <f t="shared" si="146"/>
        <v>0</v>
      </c>
      <c r="X1302" s="342">
        <f t="shared" si="146"/>
        <v>0</v>
      </c>
      <c r="Y1302" s="342">
        <f t="shared" si="146"/>
        <v>0</v>
      </c>
      <c r="Z1302" s="342">
        <f t="shared" si="146"/>
        <v>0</v>
      </c>
      <c r="AA1302" s="342">
        <f t="shared" si="146"/>
        <v>0</v>
      </c>
      <c r="AB1302" s="342">
        <f t="shared" si="146"/>
        <v>0</v>
      </c>
      <c r="AC1302" s="109">
        <f t="shared" si="149"/>
        <v>0</v>
      </c>
      <c r="AD1302" s="109">
        <f>IF(C1302=A_Stammdaten!$B$12,E_SAV!$S1302-E_SAV!$AE1302,HLOOKUP(A_Stammdaten!$B$12-1,$AF$4:$AL$4004,ROW(C1302)-3,FALSE)-$AE1302)</f>
        <v>0</v>
      </c>
      <c r="AE1302" s="109">
        <f>HLOOKUP(A_Stammdaten!$B$12,$AF$4:$AL$4004,ROW(C1302)-3,FALSE)</f>
        <v>0</v>
      </c>
      <c r="AF1302" s="109">
        <f t="shared" si="147"/>
        <v>0</v>
      </c>
      <c r="AG1302" s="109">
        <f t="shared" si="150"/>
        <v>0</v>
      </c>
      <c r="AH1302" s="109">
        <f t="shared" si="150"/>
        <v>0</v>
      </c>
      <c r="AI1302" s="109">
        <f t="shared" si="150"/>
        <v>0</v>
      </c>
      <c r="AJ1302" s="109">
        <f t="shared" si="150"/>
        <v>0</v>
      </c>
      <c r="AK1302" s="109">
        <f t="shared" si="150"/>
        <v>0</v>
      </c>
      <c r="AL1302" s="109">
        <f t="shared" si="150"/>
        <v>0</v>
      </c>
    </row>
    <row r="1303" spans="1:38" x14ac:dyDescent="0.3">
      <c r="A1303" s="421"/>
      <c r="B1303" s="421"/>
      <c r="C1303" s="422"/>
      <c r="D1303" s="423"/>
      <c r="E1303" s="421"/>
      <c r="F1303" s="421"/>
      <c r="G1303" s="421"/>
      <c r="H1303" s="421"/>
      <c r="I1303" s="421"/>
      <c r="J1303" s="421"/>
      <c r="K1303" s="421"/>
      <c r="L1303" s="421"/>
      <c r="M1303" s="423"/>
      <c r="N1303" s="340">
        <f>IF(C1303&gt;A_Stammdaten!$B$12,0,SUM(E1303,F1303,H1303,J1303:K1303)-SUM(G1303,I1303,L1303:M1303))</f>
        <v>0</v>
      </c>
      <c r="O1303" s="421"/>
      <c r="P1303" s="421"/>
      <c r="Q1303" s="421"/>
      <c r="R1303" s="421"/>
      <c r="S1303" s="108">
        <f t="shared" si="148"/>
        <v>0</v>
      </c>
      <c r="T1303" s="341">
        <f>IF(ISBLANK($B1303),0,VLOOKUP($B1303,Listen!$A$2:$C$45,2,FALSE))</f>
        <v>0</v>
      </c>
      <c r="U1303" s="341">
        <f>IF(ISBLANK($B1303),0,VLOOKUP($B1303,Listen!$A$2:$C$45,3,FALSE))</f>
        <v>0</v>
      </c>
      <c r="V1303" s="342">
        <f t="shared" si="151"/>
        <v>0</v>
      </c>
      <c r="W1303" s="342">
        <f t="shared" si="146"/>
        <v>0</v>
      </c>
      <c r="X1303" s="342">
        <f t="shared" si="146"/>
        <v>0</v>
      </c>
      <c r="Y1303" s="342">
        <f t="shared" si="146"/>
        <v>0</v>
      </c>
      <c r="Z1303" s="342">
        <f t="shared" si="146"/>
        <v>0</v>
      </c>
      <c r="AA1303" s="342">
        <f t="shared" si="146"/>
        <v>0</v>
      </c>
      <c r="AB1303" s="342">
        <f t="shared" si="146"/>
        <v>0</v>
      </c>
      <c r="AC1303" s="109">
        <f t="shared" si="149"/>
        <v>0</v>
      </c>
      <c r="AD1303" s="109">
        <f>IF(C1303=A_Stammdaten!$B$12,E_SAV!$S1303-E_SAV!$AE1303,HLOOKUP(A_Stammdaten!$B$12-1,$AF$4:$AL$4004,ROW(C1303)-3,FALSE)-$AE1303)</f>
        <v>0</v>
      </c>
      <c r="AE1303" s="109">
        <f>HLOOKUP(A_Stammdaten!$B$12,$AF$4:$AL$4004,ROW(C1303)-3,FALSE)</f>
        <v>0</v>
      </c>
      <c r="AF1303" s="109">
        <f t="shared" si="147"/>
        <v>0</v>
      </c>
      <c r="AG1303" s="109">
        <f t="shared" si="150"/>
        <v>0</v>
      </c>
      <c r="AH1303" s="109">
        <f t="shared" si="150"/>
        <v>0</v>
      </c>
      <c r="AI1303" s="109">
        <f t="shared" si="150"/>
        <v>0</v>
      </c>
      <c r="AJ1303" s="109">
        <f t="shared" si="150"/>
        <v>0</v>
      </c>
      <c r="AK1303" s="109">
        <f t="shared" si="150"/>
        <v>0</v>
      </c>
      <c r="AL1303" s="109">
        <f t="shared" si="150"/>
        <v>0</v>
      </c>
    </row>
    <row r="1304" spans="1:38" x14ac:dyDescent="0.3">
      <c r="A1304" s="421"/>
      <c r="B1304" s="421"/>
      <c r="C1304" s="422"/>
      <c r="D1304" s="423"/>
      <c r="E1304" s="421"/>
      <c r="F1304" s="421"/>
      <c r="G1304" s="421"/>
      <c r="H1304" s="421"/>
      <c r="I1304" s="421"/>
      <c r="J1304" s="421"/>
      <c r="K1304" s="421"/>
      <c r="L1304" s="421"/>
      <c r="M1304" s="423"/>
      <c r="N1304" s="340">
        <f>IF(C1304&gt;A_Stammdaten!$B$12,0,SUM(E1304,F1304,H1304,J1304:K1304)-SUM(G1304,I1304,L1304:M1304))</f>
        <v>0</v>
      </c>
      <c r="O1304" s="421"/>
      <c r="P1304" s="421"/>
      <c r="Q1304" s="421"/>
      <c r="R1304" s="421"/>
      <c r="S1304" s="108">
        <f t="shared" si="148"/>
        <v>0</v>
      </c>
      <c r="T1304" s="341">
        <f>IF(ISBLANK($B1304),0,VLOOKUP($B1304,Listen!$A$2:$C$45,2,FALSE))</f>
        <v>0</v>
      </c>
      <c r="U1304" s="341">
        <f>IF(ISBLANK($B1304),0,VLOOKUP($B1304,Listen!$A$2:$C$45,3,FALSE))</f>
        <v>0</v>
      </c>
      <c r="V1304" s="342">
        <f t="shared" si="151"/>
        <v>0</v>
      </c>
      <c r="W1304" s="342">
        <f t="shared" si="146"/>
        <v>0</v>
      </c>
      <c r="X1304" s="342">
        <f t="shared" si="146"/>
        <v>0</v>
      </c>
      <c r="Y1304" s="342">
        <f t="shared" si="146"/>
        <v>0</v>
      </c>
      <c r="Z1304" s="342">
        <f t="shared" si="146"/>
        <v>0</v>
      </c>
      <c r="AA1304" s="342">
        <f t="shared" si="146"/>
        <v>0</v>
      </c>
      <c r="AB1304" s="342">
        <f t="shared" si="146"/>
        <v>0</v>
      </c>
      <c r="AC1304" s="109">
        <f t="shared" si="149"/>
        <v>0</v>
      </c>
      <c r="AD1304" s="109">
        <f>IF(C1304=A_Stammdaten!$B$12,E_SAV!$S1304-E_SAV!$AE1304,HLOOKUP(A_Stammdaten!$B$12-1,$AF$4:$AL$4004,ROW(C1304)-3,FALSE)-$AE1304)</f>
        <v>0</v>
      </c>
      <c r="AE1304" s="109">
        <f>HLOOKUP(A_Stammdaten!$B$12,$AF$4:$AL$4004,ROW(C1304)-3,FALSE)</f>
        <v>0</v>
      </c>
      <c r="AF1304" s="109">
        <f t="shared" si="147"/>
        <v>0</v>
      </c>
      <c r="AG1304" s="109">
        <f t="shared" si="150"/>
        <v>0</v>
      </c>
      <c r="AH1304" s="109">
        <f t="shared" si="150"/>
        <v>0</v>
      </c>
      <c r="AI1304" s="109">
        <f t="shared" si="150"/>
        <v>0</v>
      </c>
      <c r="AJ1304" s="109">
        <f t="shared" si="150"/>
        <v>0</v>
      </c>
      <c r="AK1304" s="109">
        <f t="shared" si="150"/>
        <v>0</v>
      </c>
      <c r="AL1304" s="109">
        <f t="shared" si="150"/>
        <v>0</v>
      </c>
    </row>
    <row r="1305" spans="1:38" x14ac:dyDescent="0.3">
      <c r="A1305" s="421"/>
      <c r="B1305" s="421"/>
      <c r="C1305" s="422"/>
      <c r="D1305" s="423"/>
      <c r="E1305" s="421"/>
      <c r="F1305" s="421"/>
      <c r="G1305" s="421"/>
      <c r="H1305" s="421"/>
      <c r="I1305" s="421"/>
      <c r="J1305" s="421"/>
      <c r="K1305" s="421"/>
      <c r="L1305" s="421"/>
      <c r="M1305" s="423"/>
      <c r="N1305" s="340">
        <f>IF(C1305&gt;A_Stammdaten!$B$12,0,SUM(E1305,F1305,H1305,J1305:K1305)-SUM(G1305,I1305,L1305:M1305))</f>
        <v>0</v>
      </c>
      <c r="O1305" s="421"/>
      <c r="P1305" s="421"/>
      <c r="Q1305" s="421"/>
      <c r="R1305" s="421"/>
      <c r="S1305" s="108">
        <f t="shared" si="148"/>
        <v>0</v>
      </c>
      <c r="T1305" s="341">
        <f>IF(ISBLANK($B1305),0,VLOOKUP($B1305,Listen!$A$2:$C$45,2,FALSE))</f>
        <v>0</v>
      </c>
      <c r="U1305" s="341">
        <f>IF(ISBLANK($B1305),0,VLOOKUP($B1305,Listen!$A$2:$C$45,3,FALSE))</f>
        <v>0</v>
      </c>
      <c r="V1305" s="342">
        <f t="shared" si="151"/>
        <v>0</v>
      </c>
      <c r="W1305" s="342">
        <f t="shared" si="146"/>
        <v>0</v>
      </c>
      <c r="X1305" s="342">
        <f t="shared" si="146"/>
        <v>0</v>
      </c>
      <c r="Y1305" s="342">
        <f t="shared" si="146"/>
        <v>0</v>
      </c>
      <c r="Z1305" s="342">
        <f t="shared" si="146"/>
        <v>0</v>
      </c>
      <c r="AA1305" s="342">
        <f t="shared" si="146"/>
        <v>0</v>
      </c>
      <c r="AB1305" s="342">
        <f t="shared" si="146"/>
        <v>0</v>
      </c>
      <c r="AC1305" s="109">
        <f t="shared" si="149"/>
        <v>0</v>
      </c>
      <c r="AD1305" s="109">
        <f>IF(C1305=A_Stammdaten!$B$12,E_SAV!$S1305-E_SAV!$AE1305,HLOOKUP(A_Stammdaten!$B$12-1,$AF$4:$AL$4004,ROW(C1305)-3,FALSE)-$AE1305)</f>
        <v>0</v>
      </c>
      <c r="AE1305" s="109">
        <f>HLOOKUP(A_Stammdaten!$B$12,$AF$4:$AL$4004,ROW(C1305)-3,FALSE)</f>
        <v>0</v>
      </c>
      <c r="AF1305" s="109">
        <f t="shared" si="147"/>
        <v>0</v>
      </c>
      <c r="AG1305" s="109">
        <f t="shared" si="150"/>
        <v>0</v>
      </c>
      <c r="AH1305" s="109">
        <f t="shared" si="150"/>
        <v>0</v>
      </c>
      <c r="AI1305" s="109">
        <f t="shared" si="150"/>
        <v>0</v>
      </c>
      <c r="AJ1305" s="109">
        <f t="shared" si="150"/>
        <v>0</v>
      </c>
      <c r="AK1305" s="109">
        <f t="shared" si="150"/>
        <v>0</v>
      </c>
      <c r="AL1305" s="109">
        <f t="shared" si="150"/>
        <v>0</v>
      </c>
    </row>
    <row r="1306" spans="1:38" x14ac:dyDescent="0.3">
      <c r="A1306" s="421"/>
      <c r="B1306" s="421"/>
      <c r="C1306" s="422"/>
      <c r="D1306" s="423"/>
      <c r="E1306" s="421"/>
      <c r="F1306" s="421"/>
      <c r="G1306" s="421"/>
      <c r="H1306" s="421"/>
      <c r="I1306" s="421"/>
      <c r="J1306" s="421"/>
      <c r="K1306" s="421"/>
      <c r="L1306" s="421"/>
      <c r="M1306" s="423"/>
      <c r="N1306" s="340">
        <f>IF(C1306&gt;A_Stammdaten!$B$12,0,SUM(E1306,F1306,H1306,J1306:K1306)-SUM(G1306,I1306,L1306:M1306))</f>
        <v>0</v>
      </c>
      <c r="O1306" s="421"/>
      <c r="P1306" s="421"/>
      <c r="Q1306" s="421"/>
      <c r="R1306" s="421"/>
      <c r="S1306" s="108">
        <f t="shared" si="148"/>
        <v>0</v>
      </c>
      <c r="T1306" s="341">
        <f>IF(ISBLANK($B1306),0,VLOOKUP($B1306,Listen!$A$2:$C$45,2,FALSE))</f>
        <v>0</v>
      </c>
      <c r="U1306" s="341">
        <f>IF(ISBLANK($B1306),0,VLOOKUP($B1306,Listen!$A$2:$C$45,3,FALSE))</f>
        <v>0</v>
      </c>
      <c r="V1306" s="342">
        <f t="shared" si="151"/>
        <v>0</v>
      </c>
      <c r="W1306" s="342">
        <f t="shared" si="146"/>
        <v>0</v>
      </c>
      <c r="X1306" s="342">
        <f t="shared" si="146"/>
        <v>0</v>
      </c>
      <c r="Y1306" s="342">
        <f t="shared" si="146"/>
        <v>0</v>
      </c>
      <c r="Z1306" s="342">
        <f t="shared" si="146"/>
        <v>0</v>
      </c>
      <c r="AA1306" s="342">
        <f t="shared" si="146"/>
        <v>0</v>
      </c>
      <c r="AB1306" s="342">
        <f t="shared" ref="W1306:AB1349" si="152">$T1306</f>
        <v>0</v>
      </c>
      <c r="AC1306" s="109">
        <f t="shared" si="149"/>
        <v>0</v>
      </c>
      <c r="AD1306" s="109">
        <f>IF(C1306=A_Stammdaten!$B$12,E_SAV!$S1306-E_SAV!$AE1306,HLOOKUP(A_Stammdaten!$B$12-1,$AF$4:$AL$4004,ROW(C1306)-3,FALSE)-$AE1306)</f>
        <v>0</v>
      </c>
      <c r="AE1306" s="109">
        <f>HLOOKUP(A_Stammdaten!$B$12,$AF$4:$AL$4004,ROW(C1306)-3,FALSE)</f>
        <v>0</v>
      </c>
      <c r="AF1306" s="109">
        <f t="shared" si="147"/>
        <v>0</v>
      </c>
      <c r="AG1306" s="109">
        <f t="shared" si="150"/>
        <v>0</v>
      </c>
      <c r="AH1306" s="109">
        <f t="shared" si="150"/>
        <v>0</v>
      </c>
      <c r="AI1306" s="109">
        <f t="shared" si="150"/>
        <v>0</v>
      </c>
      <c r="AJ1306" s="109">
        <f t="shared" si="150"/>
        <v>0</v>
      </c>
      <c r="AK1306" s="109">
        <f t="shared" si="150"/>
        <v>0</v>
      </c>
      <c r="AL1306" s="109">
        <f t="shared" si="150"/>
        <v>0</v>
      </c>
    </row>
    <row r="1307" spans="1:38" x14ac:dyDescent="0.3">
      <c r="A1307" s="421"/>
      <c r="B1307" s="421"/>
      <c r="C1307" s="422"/>
      <c r="D1307" s="423"/>
      <c r="E1307" s="421"/>
      <c r="F1307" s="421"/>
      <c r="G1307" s="421"/>
      <c r="H1307" s="421"/>
      <c r="I1307" s="421"/>
      <c r="J1307" s="421"/>
      <c r="K1307" s="421"/>
      <c r="L1307" s="421"/>
      <c r="M1307" s="423"/>
      <c r="N1307" s="340">
        <f>IF(C1307&gt;A_Stammdaten!$B$12,0,SUM(E1307,F1307,H1307,J1307:K1307)-SUM(G1307,I1307,L1307:M1307))</f>
        <v>0</v>
      </c>
      <c r="O1307" s="421"/>
      <c r="P1307" s="421"/>
      <c r="Q1307" s="421"/>
      <c r="R1307" s="421"/>
      <c r="S1307" s="108">
        <f t="shared" si="148"/>
        <v>0</v>
      </c>
      <c r="T1307" s="341">
        <f>IF(ISBLANK($B1307),0,VLOOKUP($B1307,Listen!$A$2:$C$45,2,FALSE))</f>
        <v>0</v>
      </c>
      <c r="U1307" s="341">
        <f>IF(ISBLANK($B1307),0,VLOOKUP($B1307,Listen!$A$2:$C$45,3,FALSE))</f>
        <v>0</v>
      </c>
      <c r="V1307" s="342">
        <f t="shared" si="151"/>
        <v>0</v>
      </c>
      <c r="W1307" s="342">
        <f t="shared" si="152"/>
        <v>0</v>
      </c>
      <c r="X1307" s="342">
        <f t="shared" si="152"/>
        <v>0</v>
      </c>
      <c r="Y1307" s="342">
        <f t="shared" si="152"/>
        <v>0</v>
      </c>
      <c r="Z1307" s="342">
        <f t="shared" si="152"/>
        <v>0</v>
      </c>
      <c r="AA1307" s="342">
        <f t="shared" si="152"/>
        <v>0</v>
      </c>
      <c r="AB1307" s="342">
        <f t="shared" si="152"/>
        <v>0</v>
      </c>
      <c r="AC1307" s="109">
        <f t="shared" si="149"/>
        <v>0</v>
      </c>
      <c r="AD1307" s="109">
        <f>IF(C1307=A_Stammdaten!$B$12,E_SAV!$S1307-E_SAV!$AE1307,HLOOKUP(A_Stammdaten!$B$12-1,$AF$4:$AL$4004,ROW(C1307)-3,FALSE)-$AE1307)</f>
        <v>0</v>
      </c>
      <c r="AE1307" s="109">
        <f>HLOOKUP(A_Stammdaten!$B$12,$AF$4:$AL$4004,ROW(C1307)-3,FALSE)</f>
        <v>0</v>
      </c>
      <c r="AF1307" s="109">
        <f t="shared" si="147"/>
        <v>0</v>
      </c>
      <c r="AG1307" s="109">
        <f t="shared" si="150"/>
        <v>0</v>
      </c>
      <c r="AH1307" s="109">
        <f t="shared" si="150"/>
        <v>0</v>
      </c>
      <c r="AI1307" s="109">
        <f t="shared" si="150"/>
        <v>0</v>
      </c>
      <c r="AJ1307" s="109">
        <f t="shared" si="150"/>
        <v>0</v>
      </c>
      <c r="AK1307" s="109">
        <f t="shared" si="150"/>
        <v>0</v>
      </c>
      <c r="AL1307" s="109">
        <f t="shared" si="150"/>
        <v>0</v>
      </c>
    </row>
    <row r="1308" spans="1:38" x14ac:dyDescent="0.3">
      <c r="A1308" s="421"/>
      <c r="B1308" s="421"/>
      <c r="C1308" s="422"/>
      <c r="D1308" s="423"/>
      <c r="E1308" s="421"/>
      <c r="F1308" s="421"/>
      <c r="G1308" s="421"/>
      <c r="H1308" s="421"/>
      <c r="I1308" s="421"/>
      <c r="J1308" s="421"/>
      <c r="K1308" s="421"/>
      <c r="L1308" s="421"/>
      <c r="M1308" s="423"/>
      <c r="N1308" s="340">
        <f>IF(C1308&gt;A_Stammdaten!$B$12,0,SUM(E1308,F1308,H1308,J1308:K1308)-SUM(G1308,I1308,L1308:M1308))</f>
        <v>0</v>
      </c>
      <c r="O1308" s="421"/>
      <c r="P1308" s="421"/>
      <c r="Q1308" s="421"/>
      <c r="R1308" s="421"/>
      <c r="S1308" s="108">
        <f t="shared" si="148"/>
        <v>0</v>
      </c>
      <c r="T1308" s="341">
        <f>IF(ISBLANK($B1308),0,VLOOKUP($B1308,Listen!$A$2:$C$45,2,FALSE))</f>
        <v>0</v>
      </c>
      <c r="U1308" s="341">
        <f>IF(ISBLANK($B1308),0,VLOOKUP($B1308,Listen!$A$2:$C$45,3,FALSE))</f>
        <v>0</v>
      </c>
      <c r="V1308" s="342">
        <f t="shared" si="151"/>
        <v>0</v>
      </c>
      <c r="W1308" s="342">
        <f t="shared" si="152"/>
        <v>0</v>
      </c>
      <c r="X1308" s="342">
        <f t="shared" si="152"/>
        <v>0</v>
      </c>
      <c r="Y1308" s="342">
        <f t="shared" si="152"/>
        <v>0</v>
      </c>
      <c r="Z1308" s="342">
        <f t="shared" si="152"/>
        <v>0</v>
      </c>
      <c r="AA1308" s="342">
        <f t="shared" si="152"/>
        <v>0</v>
      </c>
      <c r="AB1308" s="342">
        <f t="shared" si="152"/>
        <v>0</v>
      </c>
      <c r="AC1308" s="109">
        <f t="shared" si="149"/>
        <v>0</v>
      </c>
      <c r="AD1308" s="109">
        <f>IF(C1308=A_Stammdaten!$B$12,E_SAV!$S1308-E_SAV!$AE1308,HLOOKUP(A_Stammdaten!$B$12-1,$AF$4:$AL$4004,ROW(C1308)-3,FALSE)-$AE1308)</f>
        <v>0</v>
      </c>
      <c r="AE1308" s="109">
        <f>HLOOKUP(A_Stammdaten!$B$12,$AF$4:$AL$4004,ROW(C1308)-3,FALSE)</f>
        <v>0</v>
      </c>
      <c r="AF1308" s="109">
        <f t="shared" si="147"/>
        <v>0</v>
      </c>
      <c r="AG1308" s="109">
        <f t="shared" si="150"/>
        <v>0</v>
      </c>
      <c r="AH1308" s="109">
        <f t="shared" si="150"/>
        <v>0</v>
      </c>
      <c r="AI1308" s="109">
        <f t="shared" si="150"/>
        <v>0</v>
      </c>
      <c r="AJ1308" s="109">
        <f t="shared" si="150"/>
        <v>0</v>
      </c>
      <c r="AK1308" s="109">
        <f t="shared" si="150"/>
        <v>0</v>
      </c>
      <c r="AL1308" s="109">
        <f t="shared" si="150"/>
        <v>0</v>
      </c>
    </row>
    <row r="1309" spans="1:38" x14ac:dyDescent="0.3">
      <c r="A1309" s="421"/>
      <c r="B1309" s="421"/>
      <c r="C1309" s="422"/>
      <c r="D1309" s="423"/>
      <c r="E1309" s="421"/>
      <c r="F1309" s="421"/>
      <c r="G1309" s="421"/>
      <c r="H1309" s="421"/>
      <c r="I1309" s="421"/>
      <c r="J1309" s="421"/>
      <c r="K1309" s="421"/>
      <c r="L1309" s="421"/>
      <c r="M1309" s="423"/>
      <c r="N1309" s="340">
        <f>IF(C1309&gt;A_Stammdaten!$B$12,0,SUM(E1309,F1309,H1309,J1309:K1309)-SUM(G1309,I1309,L1309:M1309))</f>
        <v>0</v>
      </c>
      <c r="O1309" s="421"/>
      <c r="P1309" s="421"/>
      <c r="Q1309" s="421"/>
      <c r="R1309" s="421"/>
      <c r="S1309" s="108">
        <f t="shared" si="148"/>
        <v>0</v>
      </c>
      <c r="T1309" s="341">
        <f>IF(ISBLANK($B1309),0,VLOOKUP($B1309,Listen!$A$2:$C$45,2,FALSE))</f>
        <v>0</v>
      </c>
      <c r="U1309" s="341">
        <f>IF(ISBLANK($B1309),0,VLOOKUP($B1309,Listen!$A$2:$C$45,3,FALSE))</f>
        <v>0</v>
      </c>
      <c r="V1309" s="342">
        <f t="shared" si="151"/>
        <v>0</v>
      </c>
      <c r="W1309" s="342">
        <f t="shared" si="152"/>
        <v>0</v>
      </c>
      <c r="X1309" s="342">
        <f t="shared" si="152"/>
        <v>0</v>
      </c>
      <c r="Y1309" s="342">
        <f t="shared" si="152"/>
        <v>0</v>
      </c>
      <c r="Z1309" s="342">
        <f t="shared" si="152"/>
        <v>0</v>
      </c>
      <c r="AA1309" s="342">
        <f t="shared" si="152"/>
        <v>0</v>
      </c>
      <c r="AB1309" s="342">
        <f t="shared" si="152"/>
        <v>0</v>
      </c>
      <c r="AC1309" s="109">
        <f t="shared" si="149"/>
        <v>0</v>
      </c>
      <c r="AD1309" s="109">
        <f>IF(C1309=A_Stammdaten!$B$12,E_SAV!$S1309-E_SAV!$AE1309,HLOOKUP(A_Stammdaten!$B$12-1,$AF$4:$AL$4004,ROW(C1309)-3,FALSE)-$AE1309)</f>
        <v>0</v>
      </c>
      <c r="AE1309" s="109">
        <f>HLOOKUP(A_Stammdaten!$B$12,$AF$4:$AL$4004,ROW(C1309)-3,FALSE)</f>
        <v>0</v>
      </c>
      <c r="AF1309" s="109">
        <f t="shared" si="147"/>
        <v>0</v>
      </c>
      <c r="AG1309" s="109">
        <f t="shared" si="150"/>
        <v>0</v>
      </c>
      <c r="AH1309" s="109">
        <f t="shared" si="150"/>
        <v>0</v>
      </c>
      <c r="AI1309" s="109">
        <f t="shared" si="150"/>
        <v>0</v>
      </c>
      <c r="AJ1309" s="109">
        <f t="shared" si="150"/>
        <v>0</v>
      </c>
      <c r="AK1309" s="109">
        <f t="shared" si="150"/>
        <v>0</v>
      </c>
      <c r="AL1309" s="109">
        <f t="shared" si="150"/>
        <v>0</v>
      </c>
    </row>
    <row r="1310" spans="1:38" x14ac:dyDescent="0.3">
      <c r="A1310" s="421"/>
      <c r="B1310" s="421"/>
      <c r="C1310" s="422"/>
      <c r="D1310" s="423"/>
      <c r="E1310" s="421"/>
      <c r="F1310" s="421"/>
      <c r="G1310" s="421"/>
      <c r="H1310" s="421"/>
      <c r="I1310" s="421"/>
      <c r="J1310" s="421"/>
      <c r="K1310" s="421"/>
      <c r="L1310" s="421"/>
      <c r="M1310" s="423"/>
      <c r="N1310" s="340">
        <f>IF(C1310&gt;A_Stammdaten!$B$12,0,SUM(E1310,F1310,H1310,J1310:K1310)-SUM(G1310,I1310,L1310:M1310))</f>
        <v>0</v>
      </c>
      <c r="O1310" s="421"/>
      <c r="P1310" s="421"/>
      <c r="Q1310" s="421"/>
      <c r="R1310" s="421"/>
      <c r="S1310" s="108">
        <f t="shared" si="148"/>
        <v>0</v>
      </c>
      <c r="T1310" s="341">
        <f>IF(ISBLANK($B1310),0,VLOOKUP($B1310,Listen!$A$2:$C$45,2,FALSE))</f>
        <v>0</v>
      </c>
      <c r="U1310" s="341">
        <f>IF(ISBLANK($B1310),0,VLOOKUP($B1310,Listen!$A$2:$C$45,3,FALSE))</f>
        <v>0</v>
      </c>
      <c r="V1310" s="342">
        <f t="shared" si="151"/>
        <v>0</v>
      </c>
      <c r="W1310" s="342">
        <f t="shared" si="152"/>
        <v>0</v>
      </c>
      <c r="X1310" s="342">
        <f t="shared" si="152"/>
        <v>0</v>
      </c>
      <c r="Y1310" s="342">
        <f t="shared" si="152"/>
        <v>0</v>
      </c>
      <c r="Z1310" s="342">
        <f t="shared" si="152"/>
        <v>0</v>
      </c>
      <c r="AA1310" s="342">
        <f t="shared" si="152"/>
        <v>0</v>
      </c>
      <c r="AB1310" s="342">
        <f t="shared" si="152"/>
        <v>0</v>
      </c>
      <c r="AC1310" s="109">
        <f t="shared" si="149"/>
        <v>0</v>
      </c>
      <c r="AD1310" s="109">
        <f>IF(C1310=A_Stammdaten!$B$12,E_SAV!$S1310-E_SAV!$AE1310,HLOOKUP(A_Stammdaten!$B$12-1,$AF$4:$AL$4004,ROW(C1310)-3,FALSE)-$AE1310)</f>
        <v>0</v>
      </c>
      <c r="AE1310" s="109">
        <f>HLOOKUP(A_Stammdaten!$B$12,$AF$4:$AL$4004,ROW(C1310)-3,FALSE)</f>
        <v>0</v>
      </c>
      <c r="AF1310" s="109">
        <f t="shared" si="147"/>
        <v>0</v>
      </c>
      <c r="AG1310" s="109">
        <f t="shared" si="150"/>
        <v>0</v>
      </c>
      <c r="AH1310" s="109">
        <f t="shared" si="150"/>
        <v>0</v>
      </c>
      <c r="AI1310" s="109">
        <f t="shared" si="150"/>
        <v>0</v>
      </c>
      <c r="AJ1310" s="109">
        <f t="shared" si="150"/>
        <v>0</v>
      </c>
      <c r="AK1310" s="109">
        <f t="shared" si="150"/>
        <v>0</v>
      </c>
      <c r="AL1310" s="109">
        <f t="shared" si="150"/>
        <v>0</v>
      </c>
    </row>
    <row r="1311" spans="1:38" x14ac:dyDescent="0.3">
      <c r="A1311" s="421"/>
      <c r="B1311" s="421"/>
      <c r="C1311" s="422"/>
      <c r="D1311" s="423"/>
      <c r="E1311" s="421"/>
      <c r="F1311" s="421"/>
      <c r="G1311" s="421"/>
      <c r="H1311" s="421"/>
      <c r="I1311" s="421"/>
      <c r="J1311" s="421"/>
      <c r="K1311" s="421"/>
      <c r="L1311" s="421"/>
      <c r="M1311" s="423"/>
      <c r="N1311" s="340">
        <f>IF(C1311&gt;A_Stammdaten!$B$12,0,SUM(E1311,F1311,H1311,J1311:K1311)-SUM(G1311,I1311,L1311:M1311))</f>
        <v>0</v>
      </c>
      <c r="O1311" s="421"/>
      <c r="P1311" s="421"/>
      <c r="Q1311" s="421"/>
      <c r="R1311" s="421"/>
      <c r="S1311" s="108">
        <f t="shared" si="148"/>
        <v>0</v>
      </c>
      <c r="T1311" s="341">
        <f>IF(ISBLANK($B1311),0,VLOOKUP($B1311,Listen!$A$2:$C$45,2,FALSE))</f>
        <v>0</v>
      </c>
      <c r="U1311" s="341">
        <f>IF(ISBLANK($B1311),0,VLOOKUP($B1311,Listen!$A$2:$C$45,3,FALSE))</f>
        <v>0</v>
      </c>
      <c r="V1311" s="342">
        <f t="shared" si="151"/>
        <v>0</v>
      </c>
      <c r="W1311" s="342">
        <f t="shared" si="152"/>
        <v>0</v>
      </c>
      <c r="X1311" s="342">
        <f t="shared" si="152"/>
        <v>0</v>
      </c>
      <c r="Y1311" s="342">
        <f t="shared" si="152"/>
        <v>0</v>
      </c>
      <c r="Z1311" s="342">
        <f t="shared" si="152"/>
        <v>0</v>
      </c>
      <c r="AA1311" s="342">
        <f t="shared" si="152"/>
        <v>0</v>
      </c>
      <c r="AB1311" s="342">
        <f t="shared" si="152"/>
        <v>0</v>
      </c>
      <c r="AC1311" s="109">
        <f t="shared" si="149"/>
        <v>0</v>
      </c>
      <c r="AD1311" s="109">
        <f>IF(C1311=A_Stammdaten!$B$12,E_SAV!$S1311-E_SAV!$AE1311,HLOOKUP(A_Stammdaten!$B$12-1,$AF$4:$AL$4004,ROW(C1311)-3,FALSE)-$AE1311)</f>
        <v>0</v>
      </c>
      <c r="AE1311" s="109">
        <f>HLOOKUP(A_Stammdaten!$B$12,$AF$4:$AL$4004,ROW(C1311)-3,FALSE)</f>
        <v>0</v>
      </c>
      <c r="AF1311" s="109">
        <f t="shared" si="147"/>
        <v>0</v>
      </c>
      <c r="AG1311" s="109">
        <f t="shared" si="150"/>
        <v>0</v>
      </c>
      <c r="AH1311" s="109">
        <f t="shared" si="150"/>
        <v>0</v>
      </c>
      <c r="AI1311" s="109">
        <f t="shared" si="150"/>
        <v>0</v>
      </c>
      <c r="AJ1311" s="109">
        <f t="shared" si="150"/>
        <v>0</v>
      </c>
      <c r="AK1311" s="109">
        <f t="shared" si="150"/>
        <v>0</v>
      </c>
      <c r="AL1311" s="109">
        <f t="shared" si="150"/>
        <v>0</v>
      </c>
    </row>
    <row r="1312" spans="1:38" x14ac:dyDescent="0.3">
      <c r="A1312" s="421"/>
      <c r="B1312" s="421"/>
      <c r="C1312" s="422"/>
      <c r="D1312" s="423"/>
      <c r="E1312" s="421"/>
      <c r="F1312" s="421"/>
      <c r="G1312" s="421"/>
      <c r="H1312" s="421"/>
      <c r="I1312" s="421"/>
      <c r="J1312" s="421"/>
      <c r="K1312" s="421"/>
      <c r="L1312" s="421"/>
      <c r="M1312" s="423"/>
      <c r="N1312" s="340">
        <f>IF(C1312&gt;A_Stammdaten!$B$12,0,SUM(E1312,F1312,H1312,J1312:K1312)-SUM(G1312,I1312,L1312:M1312))</f>
        <v>0</v>
      </c>
      <c r="O1312" s="421"/>
      <c r="P1312" s="421"/>
      <c r="Q1312" s="421"/>
      <c r="R1312" s="421"/>
      <c r="S1312" s="108">
        <f t="shared" si="148"/>
        <v>0</v>
      </c>
      <c r="T1312" s="341">
        <f>IF(ISBLANK($B1312),0,VLOOKUP($B1312,Listen!$A$2:$C$45,2,FALSE))</f>
        <v>0</v>
      </c>
      <c r="U1312" s="341">
        <f>IF(ISBLANK($B1312),0,VLOOKUP($B1312,Listen!$A$2:$C$45,3,FALSE))</f>
        <v>0</v>
      </c>
      <c r="V1312" s="342">
        <f t="shared" si="151"/>
        <v>0</v>
      </c>
      <c r="W1312" s="342">
        <f t="shared" si="152"/>
        <v>0</v>
      </c>
      <c r="X1312" s="342">
        <f t="shared" si="152"/>
        <v>0</v>
      </c>
      <c r="Y1312" s="342">
        <f t="shared" si="152"/>
        <v>0</v>
      </c>
      <c r="Z1312" s="342">
        <f t="shared" si="152"/>
        <v>0</v>
      </c>
      <c r="AA1312" s="342">
        <f t="shared" si="152"/>
        <v>0</v>
      </c>
      <c r="AB1312" s="342">
        <f t="shared" si="152"/>
        <v>0</v>
      </c>
      <c r="AC1312" s="109">
        <f t="shared" si="149"/>
        <v>0</v>
      </c>
      <c r="AD1312" s="109">
        <f>IF(C1312=A_Stammdaten!$B$12,E_SAV!$S1312-E_SAV!$AE1312,HLOOKUP(A_Stammdaten!$B$12-1,$AF$4:$AL$4004,ROW(C1312)-3,FALSE)-$AE1312)</f>
        <v>0</v>
      </c>
      <c r="AE1312" s="109">
        <f>HLOOKUP(A_Stammdaten!$B$12,$AF$4:$AL$4004,ROW(C1312)-3,FALSE)</f>
        <v>0</v>
      </c>
      <c r="AF1312" s="109">
        <f t="shared" si="147"/>
        <v>0</v>
      </c>
      <c r="AG1312" s="109">
        <f t="shared" si="150"/>
        <v>0</v>
      </c>
      <c r="AH1312" s="109">
        <f t="shared" si="150"/>
        <v>0</v>
      </c>
      <c r="AI1312" s="109">
        <f t="shared" si="150"/>
        <v>0</v>
      </c>
      <c r="AJ1312" s="109">
        <f t="shared" si="150"/>
        <v>0</v>
      </c>
      <c r="AK1312" s="109">
        <f t="shared" si="150"/>
        <v>0</v>
      </c>
      <c r="AL1312" s="109">
        <f t="shared" si="150"/>
        <v>0</v>
      </c>
    </row>
    <row r="1313" spans="1:38" x14ac:dyDescent="0.3">
      <c r="A1313" s="421"/>
      <c r="B1313" s="421"/>
      <c r="C1313" s="422"/>
      <c r="D1313" s="423"/>
      <c r="E1313" s="421"/>
      <c r="F1313" s="421"/>
      <c r="G1313" s="421"/>
      <c r="H1313" s="421"/>
      <c r="I1313" s="421"/>
      <c r="J1313" s="421"/>
      <c r="K1313" s="421"/>
      <c r="L1313" s="421"/>
      <c r="M1313" s="423"/>
      <c r="N1313" s="340">
        <f>IF(C1313&gt;A_Stammdaten!$B$12,0,SUM(E1313,F1313,H1313,J1313:K1313)-SUM(G1313,I1313,L1313:M1313))</f>
        <v>0</v>
      </c>
      <c r="O1313" s="421"/>
      <c r="P1313" s="421"/>
      <c r="Q1313" s="421"/>
      <c r="R1313" s="421"/>
      <c r="S1313" s="108">
        <f t="shared" si="148"/>
        <v>0</v>
      </c>
      <c r="T1313" s="341">
        <f>IF(ISBLANK($B1313),0,VLOOKUP($B1313,Listen!$A$2:$C$45,2,FALSE))</f>
        <v>0</v>
      </c>
      <c r="U1313" s="341">
        <f>IF(ISBLANK($B1313),0,VLOOKUP($B1313,Listen!$A$2:$C$45,3,FALSE))</f>
        <v>0</v>
      </c>
      <c r="V1313" s="342">
        <f t="shared" si="151"/>
        <v>0</v>
      </c>
      <c r="W1313" s="342">
        <f t="shared" si="152"/>
        <v>0</v>
      </c>
      <c r="X1313" s="342">
        <f t="shared" si="152"/>
        <v>0</v>
      </c>
      <c r="Y1313" s="342">
        <f t="shared" si="152"/>
        <v>0</v>
      </c>
      <c r="Z1313" s="342">
        <f t="shared" si="152"/>
        <v>0</v>
      </c>
      <c r="AA1313" s="342">
        <f t="shared" si="152"/>
        <v>0</v>
      </c>
      <c r="AB1313" s="342">
        <f t="shared" si="152"/>
        <v>0</v>
      </c>
      <c r="AC1313" s="109">
        <f t="shared" si="149"/>
        <v>0</v>
      </c>
      <c r="AD1313" s="109">
        <f>IF(C1313=A_Stammdaten!$B$12,E_SAV!$S1313-E_SAV!$AE1313,HLOOKUP(A_Stammdaten!$B$12-1,$AF$4:$AL$4004,ROW(C1313)-3,FALSE)-$AE1313)</f>
        <v>0</v>
      </c>
      <c r="AE1313" s="109">
        <f>HLOOKUP(A_Stammdaten!$B$12,$AF$4:$AL$4004,ROW(C1313)-3,FALSE)</f>
        <v>0</v>
      </c>
      <c r="AF1313" s="109">
        <f t="shared" si="147"/>
        <v>0</v>
      </c>
      <c r="AG1313" s="109">
        <f t="shared" si="150"/>
        <v>0</v>
      </c>
      <c r="AH1313" s="109">
        <f t="shared" si="150"/>
        <v>0</v>
      </c>
      <c r="AI1313" s="109">
        <f t="shared" si="150"/>
        <v>0</v>
      </c>
      <c r="AJ1313" s="109">
        <f t="shared" si="150"/>
        <v>0</v>
      </c>
      <c r="AK1313" s="109">
        <f t="shared" si="150"/>
        <v>0</v>
      </c>
      <c r="AL1313" s="109">
        <f t="shared" si="150"/>
        <v>0</v>
      </c>
    </row>
    <row r="1314" spans="1:38" x14ac:dyDescent="0.3">
      <c r="A1314" s="421"/>
      <c r="B1314" s="421"/>
      <c r="C1314" s="422"/>
      <c r="D1314" s="423"/>
      <c r="E1314" s="421"/>
      <c r="F1314" s="421"/>
      <c r="G1314" s="421"/>
      <c r="H1314" s="421"/>
      <c r="I1314" s="421"/>
      <c r="J1314" s="421"/>
      <c r="K1314" s="421"/>
      <c r="L1314" s="421"/>
      <c r="M1314" s="423"/>
      <c r="N1314" s="340">
        <f>IF(C1314&gt;A_Stammdaten!$B$12,0,SUM(E1314,F1314,H1314,J1314:K1314)-SUM(G1314,I1314,L1314:M1314))</f>
        <v>0</v>
      </c>
      <c r="O1314" s="421"/>
      <c r="P1314" s="421"/>
      <c r="Q1314" s="421"/>
      <c r="R1314" s="421"/>
      <c r="S1314" s="108">
        <f t="shared" si="148"/>
        <v>0</v>
      </c>
      <c r="T1314" s="341">
        <f>IF(ISBLANK($B1314),0,VLOOKUP($B1314,Listen!$A$2:$C$45,2,FALSE))</f>
        <v>0</v>
      </c>
      <c r="U1314" s="341">
        <f>IF(ISBLANK($B1314),0,VLOOKUP($B1314,Listen!$A$2:$C$45,3,FALSE))</f>
        <v>0</v>
      </c>
      <c r="V1314" s="342">
        <f t="shared" si="151"/>
        <v>0</v>
      </c>
      <c r="W1314" s="342">
        <f t="shared" si="152"/>
        <v>0</v>
      </c>
      <c r="X1314" s="342">
        <f t="shared" si="152"/>
        <v>0</v>
      </c>
      <c r="Y1314" s="342">
        <f t="shared" si="152"/>
        <v>0</v>
      </c>
      <c r="Z1314" s="342">
        <f t="shared" si="152"/>
        <v>0</v>
      </c>
      <c r="AA1314" s="342">
        <f t="shared" si="152"/>
        <v>0</v>
      </c>
      <c r="AB1314" s="342">
        <f t="shared" si="152"/>
        <v>0</v>
      </c>
      <c r="AC1314" s="109">
        <f t="shared" si="149"/>
        <v>0</v>
      </c>
      <c r="AD1314" s="109">
        <f>IF(C1314=A_Stammdaten!$B$12,E_SAV!$S1314-E_SAV!$AE1314,HLOOKUP(A_Stammdaten!$B$12-1,$AF$4:$AL$4004,ROW(C1314)-3,FALSE)-$AE1314)</f>
        <v>0</v>
      </c>
      <c r="AE1314" s="109">
        <f>HLOOKUP(A_Stammdaten!$B$12,$AF$4:$AL$4004,ROW(C1314)-3,FALSE)</f>
        <v>0</v>
      </c>
      <c r="AF1314" s="109">
        <f t="shared" si="147"/>
        <v>0</v>
      </c>
      <c r="AG1314" s="109">
        <f t="shared" si="150"/>
        <v>0</v>
      </c>
      <c r="AH1314" s="109">
        <f t="shared" si="150"/>
        <v>0</v>
      </c>
      <c r="AI1314" s="109">
        <f t="shared" si="150"/>
        <v>0</v>
      </c>
      <c r="AJ1314" s="109">
        <f t="shared" si="150"/>
        <v>0</v>
      </c>
      <c r="AK1314" s="109">
        <f t="shared" si="150"/>
        <v>0</v>
      </c>
      <c r="AL1314" s="109">
        <f t="shared" si="150"/>
        <v>0</v>
      </c>
    </row>
    <row r="1315" spans="1:38" x14ac:dyDescent="0.3">
      <c r="A1315" s="421"/>
      <c r="B1315" s="421"/>
      <c r="C1315" s="422"/>
      <c r="D1315" s="423"/>
      <c r="E1315" s="421"/>
      <c r="F1315" s="421"/>
      <c r="G1315" s="421"/>
      <c r="H1315" s="421"/>
      <c r="I1315" s="421"/>
      <c r="J1315" s="421"/>
      <c r="K1315" s="421"/>
      <c r="L1315" s="421"/>
      <c r="M1315" s="423"/>
      <c r="N1315" s="340">
        <f>IF(C1315&gt;A_Stammdaten!$B$12,0,SUM(E1315,F1315,H1315,J1315:K1315)-SUM(G1315,I1315,L1315:M1315))</f>
        <v>0</v>
      </c>
      <c r="O1315" s="421"/>
      <c r="P1315" s="421"/>
      <c r="Q1315" s="421"/>
      <c r="R1315" s="421"/>
      <c r="S1315" s="108">
        <f t="shared" si="148"/>
        <v>0</v>
      </c>
      <c r="T1315" s="341">
        <f>IF(ISBLANK($B1315),0,VLOOKUP($B1315,Listen!$A$2:$C$45,2,FALSE))</f>
        <v>0</v>
      </c>
      <c r="U1315" s="341">
        <f>IF(ISBLANK($B1315),0,VLOOKUP($B1315,Listen!$A$2:$C$45,3,FALSE))</f>
        <v>0</v>
      </c>
      <c r="V1315" s="342">
        <f t="shared" si="151"/>
        <v>0</v>
      </c>
      <c r="W1315" s="342">
        <f t="shared" si="152"/>
        <v>0</v>
      </c>
      <c r="X1315" s="342">
        <f t="shared" si="152"/>
        <v>0</v>
      </c>
      <c r="Y1315" s="342">
        <f t="shared" si="152"/>
        <v>0</v>
      </c>
      <c r="Z1315" s="342">
        <f t="shared" si="152"/>
        <v>0</v>
      </c>
      <c r="AA1315" s="342">
        <f t="shared" si="152"/>
        <v>0</v>
      </c>
      <c r="AB1315" s="342">
        <f t="shared" si="152"/>
        <v>0</v>
      </c>
      <c r="AC1315" s="109">
        <f t="shared" si="149"/>
        <v>0</v>
      </c>
      <c r="AD1315" s="109">
        <f>IF(C1315=A_Stammdaten!$B$12,E_SAV!$S1315-E_SAV!$AE1315,HLOOKUP(A_Stammdaten!$B$12-1,$AF$4:$AL$4004,ROW(C1315)-3,FALSE)-$AE1315)</f>
        <v>0</v>
      </c>
      <c r="AE1315" s="109">
        <f>HLOOKUP(A_Stammdaten!$B$12,$AF$4:$AL$4004,ROW(C1315)-3,FALSE)</f>
        <v>0</v>
      </c>
      <c r="AF1315" s="109">
        <f t="shared" si="147"/>
        <v>0</v>
      </c>
      <c r="AG1315" s="109">
        <f t="shared" si="150"/>
        <v>0</v>
      </c>
      <c r="AH1315" s="109">
        <f t="shared" si="150"/>
        <v>0</v>
      </c>
      <c r="AI1315" s="109">
        <f t="shared" si="150"/>
        <v>0</v>
      </c>
      <c r="AJ1315" s="109">
        <f t="shared" si="150"/>
        <v>0</v>
      </c>
      <c r="AK1315" s="109">
        <f t="shared" si="150"/>
        <v>0</v>
      </c>
      <c r="AL1315" s="109">
        <f t="shared" si="150"/>
        <v>0</v>
      </c>
    </row>
    <row r="1316" spans="1:38" x14ac:dyDescent="0.3">
      <c r="A1316" s="421"/>
      <c r="B1316" s="421"/>
      <c r="C1316" s="422"/>
      <c r="D1316" s="423"/>
      <c r="E1316" s="421"/>
      <c r="F1316" s="421"/>
      <c r="G1316" s="421"/>
      <c r="H1316" s="421"/>
      <c r="I1316" s="421"/>
      <c r="J1316" s="421"/>
      <c r="K1316" s="421"/>
      <c r="L1316" s="421"/>
      <c r="M1316" s="423"/>
      <c r="N1316" s="340">
        <f>IF(C1316&gt;A_Stammdaten!$B$12,0,SUM(E1316,F1316,H1316,J1316:K1316)-SUM(G1316,I1316,L1316:M1316))</f>
        <v>0</v>
      </c>
      <c r="O1316" s="421"/>
      <c r="P1316" s="421"/>
      <c r="Q1316" s="421"/>
      <c r="R1316" s="421"/>
      <c r="S1316" s="108">
        <f t="shared" si="148"/>
        <v>0</v>
      </c>
      <c r="T1316" s="341">
        <f>IF(ISBLANK($B1316),0,VLOOKUP($B1316,Listen!$A$2:$C$45,2,FALSE))</f>
        <v>0</v>
      </c>
      <c r="U1316" s="341">
        <f>IF(ISBLANK($B1316),0,VLOOKUP($B1316,Listen!$A$2:$C$45,3,FALSE))</f>
        <v>0</v>
      </c>
      <c r="V1316" s="342">
        <f t="shared" si="151"/>
        <v>0</v>
      </c>
      <c r="W1316" s="342">
        <f t="shared" si="152"/>
        <v>0</v>
      </c>
      <c r="X1316" s="342">
        <f t="shared" si="152"/>
        <v>0</v>
      </c>
      <c r="Y1316" s="342">
        <f t="shared" si="152"/>
        <v>0</v>
      </c>
      <c r="Z1316" s="342">
        <f t="shared" si="152"/>
        <v>0</v>
      </c>
      <c r="AA1316" s="342">
        <f t="shared" si="152"/>
        <v>0</v>
      </c>
      <c r="AB1316" s="342">
        <f t="shared" si="152"/>
        <v>0</v>
      </c>
      <c r="AC1316" s="109">
        <f t="shared" si="149"/>
        <v>0</v>
      </c>
      <c r="AD1316" s="109">
        <f>IF(C1316=A_Stammdaten!$B$12,E_SAV!$S1316-E_SAV!$AE1316,HLOOKUP(A_Stammdaten!$B$12-1,$AF$4:$AL$4004,ROW(C1316)-3,FALSE)-$AE1316)</f>
        <v>0</v>
      </c>
      <c r="AE1316" s="109">
        <f>HLOOKUP(A_Stammdaten!$B$12,$AF$4:$AL$4004,ROW(C1316)-3,FALSE)</f>
        <v>0</v>
      </c>
      <c r="AF1316" s="109">
        <f t="shared" si="147"/>
        <v>0</v>
      </c>
      <c r="AG1316" s="109">
        <f t="shared" si="150"/>
        <v>0</v>
      </c>
      <c r="AH1316" s="109">
        <f t="shared" si="150"/>
        <v>0</v>
      </c>
      <c r="AI1316" s="109">
        <f t="shared" si="150"/>
        <v>0</v>
      </c>
      <c r="AJ1316" s="109">
        <f t="shared" si="150"/>
        <v>0</v>
      </c>
      <c r="AK1316" s="109">
        <f t="shared" si="150"/>
        <v>0</v>
      </c>
      <c r="AL1316" s="109">
        <f t="shared" si="150"/>
        <v>0</v>
      </c>
    </row>
    <row r="1317" spans="1:38" x14ac:dyDescent="0.3">
      <c r="A1317" s="421"/>
      <c r="B1317" s="421"/>
      <c r="C1317" s="422"/>
      <c r="D1317" s="423"/>
      <c r="E1317" s="421"/>
      <c r="F1317" s="421"/>
      <c r="G1317" s="421"/>
      <c r="H1317" s="421"/>
      <c r="I1317" s="421"/>
      <c r="J1317" s="421"/>
      <c r="K1317" s="421"/>
      <c r="L1317" s="421"/>
      <c r="M1317" s="423"/>
      <c r="N1317" s="340">
        <f>IF(C1317&gt;A_Stammdaten!$B$12,0,SUM(E1317,F1317,H1317,J1317:K1317)-SUM(G1317,I1317,L1317:M1317))</f>
        <v>0</v>
      </c>
      <c r="O1317" s="421"/>
      <c r="P1317" s="421"/>
      <c r="Q1317" s="421"/>
      <c r="R1317" s="421"/>
      <c r="S1317" s="108">
        <f t="shared" si="148"/>
        <v>0</v>
      </c>
      <c r="T1317" s="341">
        <f>IF(ISBLANK($B1317),0,VLOOKUP($B1317,Listen!$A$2:$C$45,2,FALSE))</f>
        <v>0</v>
      </c>
      <c r="U1317" s="341">
        <f>IF(ISBLANK($B1317),0,VLOOKUP($B1317,Listen!$A$2:$C$45,3,FALSE))</f>
        <v>0</v>
      </c>
      <c r="V1317" s="342">
        <f t="shared" si="151"/>
        <v>0</v>
      </c>
      <c r="W1317" s="342">
        <f t="shared" si="152"/>
        <v>0</v>
      </c>
      <c r="X1317" s="342">
        <f t="shared" si="152"/>
        <v>0</v>
      </c>
      <c r="Y1317" s="342">
        <f t="shared" si="152"/>
        <v>0</v>
      </c>
      <c r="Z1317" s="342">
        <f t="shared" si="152"/>
        <v>0</v>
      </c>
      <c r="AA1317" s="342">
        <f t="shared" si="152"/>
        <v>0</v>
      </c>
      <c r="AB1317" s="342">
        <f t="shared" si="152"/>
        <v>0</v>
      </c>
      <c r="AC1317" s="109">
        <f t="shared" si="149"/>
        <v>0</v>
      </c>
      <c r="AD1317" s="109">
        <f>IF(C1317=A_Stammdaten!$B$12,E_SAV!$S1317-E_SAV!$AE1317,HLOOKUP(A_Stammdaten!$B$12-1,$AF$4:$AL$4004,ROW(C1317)-3,FALSE)-$AE1317)</f>
        <v>0</v>
      </c>
      <c r="AE1317" s="109">
        <f>HLOOKUP(A_Stammdaten!$B$12,$AF$4:$AL$4004,ROW(C1317)-3,FALSE)</f>
        <v>0</v>
      </c>
      <c r="AF1317" s="109">
        <f t="shared" si="147"/>
        <v>0</v>
      </c>
      <c r="AG1317" s="109">
        <f t="shared" si="150"/>
        <v>0</v>
      </c>
      <c r="AH1317" s="109">
        <f t="shared" si="150"/>
        <v>0</v>
      </c>
      <c r="AI1317" s="109">
        <f t="shared" si="150"/>
        <v>0</v>
      </c>
      <c r="AJ1317" s="109">
        <f t="shared" si="150"/>
        <v>0</v>
      </c>
      <c r="AK1317" s="109">
        <f t="shared" si="150"/>
        <v>0</v>
      </c>
      <c r="AL1317" s="109">
        <f t="shared" si="150"/>
        <v>0</v>
      </c>
    </row>
    <row r="1318" spans="1:38" x14ac:dyDescent="0.3">
      <c r="A1318" s="421"/>
      <c r="B1318" s="421"/>
      <c r="C1318" s="422"/>
      <c r="D1318" s="423"/>
      <c r="E1318" s="421"/>
      <c r="F1318" s="421"/>
      <c r="G1318" s="421"/>
      <c r="H1318" s="421"/>
      <c r="I1318" s="421"/>
      <c r="J1318" s="421"/>
      <c r="K1318" s="421"/>
      <c r="L1318" s="421"/>
      <c r="M1318" s="423"/>
      <c r="N1318" s="340">
        <f>IF(C1318&gt;A_Stammdaten!$B$12,0,SUM(E1318,F1318,H1318,J1318:K1318)-SUM(G1318,I1318,L1318:M1318))</f>
        <v>0</v>
      </c>
      <c r="O1318" s="421"/>
      <c r="P1318" s="421"/>
      <c r="Q1318" s="421"/>
      <c r="R1318" s="421"/>
      <c r="S1318" s="108">
        <f t="shared" si="148"/>
        <v>0</v>
      </c>
      <c r="T1318" s="341">
        <f>IF(ISBLANK($B1318),0,VLOOKUP($B1318,Listen!$A$2:$C$45,2,FALSE))</f>
        <v>0</v>
      </c>
      <c r="U1318" s="341">
        <f>IF(ISBLANK($B1318),0,VLOOKUP($B1318,Listen!$A$2:$C$45,3,FALSE))</f>
        <v>0</v>
      </c>
      <c r="V1318" s="342">
        <f t="shared" si="151"/>
        <v>0</v>
      </c>
      <c r="W1318" s="342">
        <f t="shared" si="152"/>
        <v>0</v>
      </c>
      <c r="X1318" s="342">
        <f t="shared" si="152"/>
        <v>0</v>
      </c>
      <c r="Y1318" s="342">
        <f t="shared" si="152"/>
        <v>0</v>
      </c>
      <c r="Z1318" s="342">
        <f t="shared" si="152"/>
        <v>0</v>
      </c>
      <c r="AA1318" s="342">
        <f t="shared" si="152"/>
        <v>0</v>
      </c>
      <c r="AB1318" s="342">
        <f t="shared" si="152"/>
        <v>0</v>
      </c>
      <c r="AC1318" s="109">
        <f t="shared" si="149"/>
        <v>0</v>
      </c>
      <c r="AD1318" s="109">
        <f>IF(C1318=A_Stammdaten!$B$12,E_SAV!$S1318-E_SAV!$AE1318,HLOOKUP(A_Stammdaten!$B$12-1,$AF$4:$AL$4004,ROW(C1318)-3,FALSE)-$AE1318)</f>
        <v>0</v>
      </c>
      <c r="AE1318" s="109">
        <f>HLOOKUP(A_Stammdaten!$B$12,$AF$4:$AL$4004,ROW(C1318)-3,FALSE)</f>
        <v>0</v>
      </c>
      <c r="AF1318" s="109">
        <f t="shared" si="147"/>
        <v>0</v>
      </c>
      <c r="AG1318" s="109">
        <f t="shared" si="150"/>
        <v>0</v>
      </c>
      <c r="AH1318" s="109">
        <f t="shared" si="150"/>
        <v>0</v>
      </c>
      <c r="AI1318" s="109">
        <f t="shared" si="150"/>
        <v>0</v>
      </c>
      <c r="AJ1318" s="109">
        <f t="shared" si="150"/>
        <v>0</v>
      </c>
      <c r="AK1318" s="109">
        <f t="shared" si="150"/>
        <v>0</v>
      </c>
      <c r="AL1318" s="109">
        <f t="shared" si="150"/>
        <v>0</v>
      </c>
    </row>
    <row r="1319" spans="1:38" x14ac:dyDescent="0.3">
      <c r="A1319" s="421"/>
      <c r="B1319" s="421"/>
      <c r="C1319" s="422"/>
      <c r="D1319" s="423"/>
      <c r="E1319" s="421"/>
      <c r="F1319" s="421"/>
      <c r="G1319" s="421"/>
      <c r="H1319" s="421"/>
      <c r="I1319" s="421"/>
      <c r="J1319" s="421"/>
      <c r="K1319" s="421"/>
      <c r="L1319" s="421"/>
      <c r="M1319" s="423"/>
      <c r="N1319" s="340">
        <f>IF(C1319&gt;A_Stammdaten!$B$12,0,SUM(E1319,F1319,H1319,J1319:K1319)-SUM(G1319,I1319,L1319:M1319))</f>
        <v>0</v>
      </c>
      <c r="O1319" s="421"/>
      <c r="P1319" s="421"/>
      <c r="Q1319" s="421"/>
      <c r="R1319" s="421"/>
      <c r="S1319" s="108">
        <f t="shared" si="148"/>
        <v>0</v>
      </c>
      <c r="T1319" s="341">
        <f>IF(ISBLANK($B1319),0,VLOOKUP($B1319,Listen!$A$2:$C$45,2,FALSE))</f>
        <v>0</v>
      </c>
      <c r="U1319" s="341">
        <f>IF(ISBLANK($B1319),0,VLOOKUP($B1319,Listen!$A$2:$C$45,3,FALSE))</f>
        <v>0</v>
      </c>
      <c r="V1319" s="342">
        <f t="shared" si="151"/>
        <v>0</v>
      </c>
      <c r="W1319" s="342">
        <f t="shared" si="152"/>
        <v>0</v>
      </c>
      <c r="X1319" s="342">
        <f t="shared" si="152"/>
        <v>0</v>
      </c>
      <c r="Y1319" s="342">
        <f t="shared" si="152"/>
        <v>0</v>
      </c>
      <c r="Z1319" s="342">
        <f t="shared" si="152"/>
        <v>0</v>
      </c>
      <c r="AA1319" s="342">
        <f t="shared" si="152"/>
        <v>0</v>
      </c>
      <c r="AB1319" s="342">
        <f t="shared" si="152"/>
        <v>0</v>
      </c>
      <c r="AC1319" s="109">
        <f t="shared" si="149"/>
        <v>0</v>
      </c>
      <c r="AD1319" s="109">
        <f>IF(C1319=A_Stammdaten!$B$12,E_SAV!$S1319-E_SAV!$AE1319,HLOOKUP(A_Stammdaten!$B$12-1,$AF$4:$AL$4004,ROW(C1319)-3,FALSE)-$AE1319)</f>
        <v>0</v>
      </c>
      <c r="AE1319" s="109">
        <f>HLOOKUP(A_Stammdaten!$B$12,$AF$4:$AL$4004,ROW(C1319)-3,FALSE)</f>
        <v>0</v>
      </c>
      <c r="AF1319" s="109">
        <f t="shared" si="147"/>
        <v>0</v>
      </c>
      <c r="AG1319" s="109">
        <f t="shared" si="150"/>
        <v>0</v>
      </c>
      <c r="AH1319" s="109">
        <f t="shared" si="150"/>
        <v>0</v>
      </c>
      <c r="AI1319" s="109">
        <f t="shared" si="150"/>
        <v>0</v>
      </c>
      <c r="AJ1319" s="109">
        <f t="shared" si="150"/>
        <v>0</v>
      </c>
      <c r="AK1319" s="109">
        <f t="shared" si="150"/>
        <v>0</v>
      </c>
      <c r="AL1319" s="109">
        <f t="shared" si="150"/>
        <v>0</v>
      </c>
    </row>
    <row r="1320" spans="1:38" x14ac:dyDescent="0.3">
      <c r="A1320" s="421"/>
      <c r="B1320" s="421"/>
      <c r="C1320" s="422"/>
      <c r="D1320" s="423"/>
      <c r="E1320" s="421"/>
      <c r="F1320" s="421"/>
      <c r="G1320" s="421"/>
      <c r="H1320" s="421"/>
      <c r="I1320" s="421"/>
      <c r="J1320" s="421"/>
      <c r="K1320" s="421"/>
      <c r="L1320" s="421"/>
      <c r="M1320" s="423"/>
      <c r="N1320" s="340">
        <f>IF(C1320&gt;A_Stammdaten!$B$12,0,SUM(E1320,F1320,H1320,J1320:K1320)-SUM(G1320,I1320,L1320:M1320))</f>
        <v>0</v>
      </c>
      <c r="O1320" s="421"/>
      <c r="P1320" s="421"/>
      <c r="Q1320" s="421"/>
      <c r="R1320" s="421"/>
      <c r="S1320" s="108">
        <f t="shared" si="148"/>
        <v>0</v>
      </c>
      <c r="T1320" s="341">
        <f>IF(ISBLANK($B1320),0,VLOOKUP($B1320,Listen!$A$2:$C$45,2,FALSE))</f>
        <v>0</v>
      </c>
      <c r="U1320" s="341">
        <f>IF(ISBLANK($B1320),0,VLOOKUP($B1320,Listen!$A$2:$C$45,3,FALSE))</f>
        <v>0</v>
      </c>
      <c r="V1320" s="342">
        <f t="shared" si="151"/>
        <v>0</v>
      </c>
      <c r="W1320" s="342">
        <f t="shared" si="152"/>
        <v>0</v>
      </c>
      <c r="X1320" s="342">
        <f t="shared" si="152"/>
        <v>0</v>
      </c>
      <c r="Y1320" s="342">
        <f t="shared" si="152"/>
        <v>0</v>
      </c>
      <c r="Z1320" s="342">
        <f t="shared" si="152"/>
        <v>0</v>
      </c>
      <c r="AA1320" s="342">
        <f t="shared" si="152"/>
        <v>0</v>
      </c>
      <c r="AB1320" s="342">
        <f t="shared" si="152"/>
        <v>0</v>
      </c>
      <c r="AC1320" s="109">
        <f t="shared" si="149"/>
        <v>0</v>
      </c>
      <c r="AD1320" s="109">
        <f>IF(C1320=A_Stammdaten!$B$12,E_SAV!$S1320-E_SAV!$AE1320,HLOOKUP(A_Stammdaten!$B$12-1,$AF$4:$AL$4004,ROW(C1320)-3,FALSE)-$AE1320)</f>
        <v>0</v>
      </c>
      <c r="AE1320" s="109">
        <f>HLOOKUP(A_Stammdaten!$B$12,$AF$4:$AL$4004,ROW(C1320)-3,FALSE)</f>
        <v>0</v>
      </c>
      <c r="AF1320" s="109">
        <f t="shared" si="147"/>
        <v>0</v>
      </c>
      <c r="AG1320" s="109">
        <f t="shared" si="150"/>
        <v>0</v>
      </c>
      <c r="AH1320" s="109">
        <f t="shared" si="150"/>
        <v>0</v>
      </c>
      <c r="AI1320" s="109">
        <f t="shared" si="150"/>
        <v>0</v>
      </c>
      <c r="AJ1320" s="109">
        <f t="shared" si="150"/>
        <v>0</v>
      </c>
      <c r="AK1320" s="109">
        <f t="shared" si="150"/>
        <v>0</v>
      </c>
      <c r="AL1320" s="109">
        <f t="shared" si="150"/>
        <v>0</v>
      </c>
    </row>
    <row r="1321" spans="1:38" x14ac:dyDescent="0.3">
      <c r="A1321" s="421"/>
      <c r="B1321" s="421"/>
      <c r="C1321" s="422"/>
      <c r="D1321" s="423"/>
      <c r="E1321" s="421"/>
      <c r="F1321" s="421"/>
      <c r="G1321" s="421"/>
      <c r="H1321" s="421"/>
      <c r="I1321" s="421"/>
      <c r="J1321" s="421"/>
      <c r="K1321" s="421"/>
      <c r="L1321" s="421"/>
      <c r="M1321" s="423"/>
      <c r="N1321" s="340">
        <f>IF(C1321&gt;A_Stammdaten!$B$12,0,SUM(E1321,F1321,H1321,J1321:K1321)-SUM(G1321,I1321,L1321:M1321))</f>
        <v>0</v>
      </c>
      <c r="O1321" s="421"/>
      <c r="P1321" s="421"/>
      <c r="Q1321" s="421"/>
      <c r="R1321" s="421"/>
      <c r="S1321" s="108">
        <f t="shared" si="148"/>
        <v>0</v>
      </c>
      <c r="T1321" s="341">
        <f>IF(ISBLANK($B1321),0,VLOOKUP($B1321,Listen!$A$2:$C$45,2,FALSE))</f>
        <v>0</v>
      </c>
      <c r="U1321" s="341">
        <f>IF(ISBLANK($B1321),0,VLOOKUP($B1321,Listen!$A$2:$C$45,3,FALSE))</f>
        <v>0</v>
      </c>
      <c r="V1321" s="342">
        <f t="shared" si="151"/>
        <v>0</v>
      </c>
      <c r="W1321" s="342">
        <f t="shared" si="152"/>
        <v>0</v>
      </c>
      <c r="X1321" s="342">
        <f t="shared" si="152"/>
        <v>0</v>
      </c>
      <c r="Y1321" s="342">
        <f t="shared" si="152"/>
        <v>0</v>
      </c>
      <c r="Z1321" s="342">
        <f t="shared" si="152"/>
        <v>0</v>
      </c>
      <c r="AA1321" s="342">
        <f t="shared" si="152"/>
        <v>0</v>
      </c>
      <c r="AB1321" s="342">
        <f t="shared" si="152"/>
        <v>0</v>
      </c>
      <c r="AC1321" s="109">
        <f t="shared" si="149"/>
        <v>0</v>
      </c>
      <c r="AD1321" s="109">
        <f>IF(C1321=A_Stammdaten!$B$12,E_SAV!$S1321-E_SAV!$AE1321,HLOOKUP(A_Stammdaten!$B$12-1,$AF$4:$AL$4004,ROW(C1321)-3,FALSE)-$AE1321)</f>
        <v>0</v>
      </c>
      <c r="AE1321" s="109">
        <f>HLOOKUP(A_Stammdaten!$B$12,$AF$4:$AL$4004,ROW(C1321)-3,FALSE)</f>
        <v>0</v>
      </c>
      <c r="AF1321" s="109">
        <f t="shared" si="147"/>
        <v>0</v>
      </c>
      <c r="AG1321" s="109">
        <f t="shared" si="150"/>
        <v>0</v>
      </c>
      <c r="AH1321" s="109">
        <f t="shared" si="150"/>
        <v>0</v>
      </c>
      <c r="AI1321" s="109">
        <f t="shared" si="150"/>
        <v>0</v>
      </c>
      <c r="AJ1321" s="109">
        <f t="shared" si="150"/>
        <v>0</v>
      </c>
      <c r="AK1321" s="109">
        <f t="shared" si="150"/>
        <v>0</v>
      </c>
      <c r="AL1321" s="109">
        <f t="shared" si="150"/>
        <v>0</v>
      </c>
    </row>
    <row r="1322" spans="1:38" x14ac:dyDescent="0.3">
      <c r="A1322" s="421"/>
      <c r="B1322" s="421"/>
      <c r="C1322" s="422"/>
      <c r="D1322" s="423"/>
      <c r="E1322" s="421"/>
      <c r="F1322" s="421"/>
      <c r="G1322" s="421"/>
      <c r="H1322" s="421"/>
      <c r="I1322" s="421"/>
      <c r="J1322" s="421"/>
      <c r="K1322" s="421"/>
      <c r="L1322" s="421"/>
      <c r="M1322" s="423"/>
      <c r="N1322" s="340">
        <f>IF(C1322&gt;A_Stammdaten!$B$12,0,SUM(E1322,F1322,H1322,J1322:K1322)-SUM(G1322,I1322,L1322:M1322))</f>
        <v>0</v>
      </c>
      <c r="O1322" s="421"/>
      <c r="P1322" s="421"/>
      <c r="Q1322" s="421"/>
      <c r="R1322" s="421"/>
      <c r="S1322" s="108">
        <f t="shared" si="148"/>
        <v>0</v>
      </c>
      <c r="T1322" s="341">
        <f>IF(ISBLANK($B1322),0,VLOOKUP($B1322,Listen!$A$2:$C$45,2,FALSE))</f>
        <v>0</v>
      </c>
      <c r="U1322" s="341">
        <f>IF(ISBLANK($B1322),0,VLOOKUP($B1322,Listen!$A$2:$C$45,3,FALSE))</f>
        <v>0</v>
      </c>
      <c r="V1322" s="342">
        <f t="shared" si="151"/>
        <v>0</v>
      </c>
      <c r="W1322" s="342">
        <f t="shared" si="152"/>
        <v>0</v>
      </c>
      <c r="X1322" s="342">
        <f t="shared" si="152"/>
        <v>0</v>
      </c>
      <c r="Y1322" s="342">
        <f t="shared" si="152"/>
        <v>0</v>
      </c>
      <c r="Z1322" s="342">
        <f t="shared" si="152"/>
        <v>0</v>
      </c>
      <c r="AA1322" s="342">
        <f t="shared" si="152"/>
        <v>0</v>
      </c>
      <c r="AB1322" s="342">
        <f t="shared" si="152"/>
        <v>0</v>
      </c>
      <c r="AC1322" s="109">
        <f t="shared" si="149"/>
        <v>0</v>
      </c>
      <c r="AD1322" s="109">
        <f>IF(C1322=A_Stammdaten!$B$12,E_SAV!$S1322-E_SAV!$AE1322,HLOOKUP(A_Stammdaten!$B$12-1,$AF$4:$AL$4004,ROW(C1322)-3,FALSE)-$AE1322)</f>
        <v>0</v>
      </c>
      <c r="AE1322" s="109">
        <f>HLOOKUP(A_Stammdaten!$B$12,$AF$4:$AL$4004,ROW(C1322)-3,FALSE)</f>
        <v>0</v>
      </c>
      <c r="AF1322" s="109">
        <f t="shared" si="147"/>
        <v>0</v>
      </c>
      <c r="AG1322" s="109">
        <f t="shared" si="150"/>
        <v>0</v>
      </c>
      <c r="AH1322" s="109">
        <f t="shared" si="150"/>
        <v>0</v>
      </c>
      <c r="AI1322" s="109">
        <f t="shared" si="150"/>
        <v>0</v>
      </c>
      <c r="AJ1322" s="109">
        <f t="shared" si="150"/>
        <v>0</v>
      </c>
      <c r="AK1322" s="109">
        <f t="shared" si="150"/>
        <v>0</v>
      </c>
      <c r="AL1322" s="109">
        <f t="shared" si="150"/>
        <v>0</v>
      </c>
    </row>
    <row r="1323" spans="1:38" x14ac:dyDescent="0.3">
      <c r="A1323" s="421"/>
      <c r="B1323" s="421"/>
      <c r="C1323" s="422"/>
      <c r="D1323" s="423"/>
      <c r="E1323" s="421"/>
      <c r="F1323" s="421"/>
      <c r="G1323" s="421"/>
      <c r="H1323" s="421"/>
      <c r="I1323" s="421"/>
      <c r="J1323" s="421"/>
      <c r="K1323" s="421"/>
      <c r="L1323" s="421"/>
      <c r="M1323" s="423"/>
      <c r="N1323" s="340">
        <f>IF(C1323&gt;A_Stammdaten!$B$12,0,SUM(E1323,F1323,H1323,J1323:K1323)-SUM(G1323,I1323,L1323:M1323))</f>
        <v>0</v>
      </c>
      <c r="O1323" s="421"/>
      <c r="P1323" s="421"/>
      <c r="Q1323" s="421"/>
      <c r="R1323" s="421"/>
      <c r="S1323" s="108">
        <f t="shared" si="148"/>
        <v>0</v>
      </c>
      <c r="T1323" s="341">
        <f>IF(ISBLANK($B1323),0,VLOOKUP($B1323,Listen!$A$2:$C$45,2,FALSE))</f>
        <v>0</v>
      </c>
      <c r="U1323" s="341">
        <f>IF(ISBLANK($B1323),0,VLOOKUP($B1323,Listen!$A$2:$C$45,3,FALSE))</f>
        <v>0</v>
      </c>
      <c r="V1323" s="342">
        <f t="shared" si="151"/>
        <v>0</v>
      </c>
      <c r="W1323" s="342">
        <f t="shared" si="152"/>
        <v>0</v>
      </c>
      <c r="X1323" s="342">
        <f t="shared" si="152"/>
        <v>0</v>
      </c>
      <c r="Y1323" s="342">
        <f t="shared" si="152"/>
        <v>0</v>
      </c>
      <c r="Z1323" s="342">
        <f t="shared" si="152"/>
        <v>0</v>
      </c>
      <c r="AA1323" s="342">
        <f t="shared" si="152"/>
        <v>0</v>
      </c>
      <c r="AB1323" s="342">
        <f t="shared" si="152"/>
        <v>0</v>
      </c>
      <c r="AC1323" s="109">
        <f t="shared" si="149"/>
        <v>0</v>
      </c>
      <c r="AD1323" s="109">
        <f>IF(C1323=A_Stammdaten!$B$12,E_SAV!$S1323-E_SAV!$AE1323,HLOOKUP(A_Stammdaten!$B$12-1,$AF$4:$AL$4004,ROW(C1323)-3,FALSE)-$AE1323)</f>
        <v>0</v>
      </c>
      <c r="AE1323" s="109">
        <f>HLOOKUP(A_Stammdaten!$B$12,$AF$4:$AL$4004,ROW(C1323)-3,FALSE)</f>
        <v>0</v>
      </c>
      <c r="AF1323" s="109">
        <f t="shared" si="147"/>
        <v>0</v>
      </c>
      <c r="AG1323" s="109">
        <f t="shared" si="150"/>
        <v>0</v>
      </c>
      <c r="AH1323" s="109">
        <f t="shared" si="150"/>
        <v>0</v>
      </c>
      <c r="AI1323" s="109">
        <f t="shared" si="150"/>
        <v>0</v>
      </c>
      <c r="AJ1323" s="109">
        <f t="shared" si="150"/>
        <v>0</v>
      </c>
      <c r="AK1323" s="109">
        <f t="shared" si="150"/>
        <v>0</v>
      </c>
      <c r="AL1323" s="109">
        <f t="shared" si="150"/>
        <v>0</v>
      </c>
    </row>
    <row r="1324" spans="1:38" x14ac:dyDescent="0.3">
      <c r="A1324" s="421"/>
      <c r="B1324" s="421"/>
      <c r="C1324" s="422"/>
      <c r="D1324" s="423"/>
      <c r="E1324" s="421"/>
      <c r="F1324" s="421"/>
      <c r="G1324" s="421"/>
      <c r="H1324" s="421"/>
      <c r="I1324" s="421"/>
      <c r="J1324" s="421"/>
      <c r="K1324" s="421"/>
      <c r="L1324" s="421"/>
      <c r="M1324" s="423"/>
      <c r="N1324" s="340">
        <f>IF(C1324&gt;A_Stammdaten!$B$12,0,SUM(E1324,F1324,H1324,J1324:K1324)-SUM(G1324,I1324,L1324:M1324))</f>
        <v>0</v>
      </c>
      <c r="O1324" s="421"/>
      <c r="P1324" s="421"/>
      <c r="Q1324" s="421"/>
      <c r="R1324" s="421"/>
      <c r="S1324" s="108">
        <f t="shared" si="148"/>
        <v>0</v>
      </c>
      <c r="T1324" s="341">
        <f>IF(ISBLANK($B1324),0,VLOOKUP($B1324,Listen!$A$2:$C$45,2,FALSE))</f>
        <v>0</v>
      </c>
      <c r="U1324" s="341">
        <f>IF(ISBLANK($B1324),0,VLOOKUP($B1324,Listen!$A$2:$C$45,3,FALSE))</f>
        <v>0</v>
      </c>
      <c r="V1324" s="342">
        <f t="shared" si="151"/>
        <v>0</v>
      </c>
      <c r="W1324" s="342">
        <f t="shared" si="152"/>
        <v>0</v>
      </c>
      <c r="X1324" s="342">
        <f t="shared" si="152"/>
        <v>0</v>
      </c>
      <c r="Y1324" s="342">
        <f t="shared" si="152"/>
        <v>0</v>
      </c>
      <c r="Z1324" s="342">
        <f t="shared" si="152"/>
        <v>0</v>
      </c>
      <c r="AA1324" s="342">
        <f t="shared" si="152"/>
        <v>0</v>
      </c>
      <c r="AB1324" s="342">
        <f t="shared" si="152"/>
        <v>0</v>
      </c>
      <c r="AC1324" s="109">
        <f t="shared" si="149"/>
        <v>0</v>
      </c>
      <c r="AD1324" s="109">
        <f>IF(C1324=A_Stammdaten!$B$12,E_SAV!$S1324-E_SAV!$AE1324,HLOOKUP(A_Stammdaten!$B$12-1,$AF$4:$AL$4004,ROW(C1324)-3,FALSE)-$AE1324)</f>
        <v>0</v>
      </c>
      <c r="AE1324" s="109">
        <f>HLOOKUP(A_Stammdaten!$B$12,$AF$4:$AL$4004,ROW(C1324)-3,FALSE)</f>
        <v>0</v>
      </c>
      <c r="AF1324" s="109">
        <f t="shared" si="147"/>
        <v>0</v>
      </c>
      <c r="AG1324" s="109">
        <f t="shared" si="150"/>
        <v>0</v>
      </c>
      <c r="AH1324" s="109">
        <f t="shared" si="150"/>
        <v>0</v>
      </c>
      <c r="AI1324" s="109">
        <f t="shared" si="150"/>
        <v>0</v>
      </c>
      <c r="AJ1324" s="109">
        <f t="shared" si="150"/>
        <v>0</v>
      </c>
      <c r="AK1324" s="109">
        <f t="shared" si="150"/>
        <v>0</v>
      </c>
      <c r="AL1324" s="109">
        <f t="shared" si="150"/>
        <v>0</v>
      </c>
    </row>
    <row r="1325" spans="1:38" x14ac:dyDescent="0.3">
      <c r="A1325" s="421"/>
      <c r="B1325" s="421"/>
      <c r="C1325" s="422"/>
      <c r="D1325" s="423"/>
      <c r="E1325" s="421"/>
      <c r="F1325" s="421"/>
      <c r="G1325" s="421"/>
      <c r="H1325" s="421"/>
      <c r="I1325" s="421"/>
      <c r="J1325" s="421"/>
      <c r="K1325" s="421"/>
      <c r="L1325" s="421"/>
      <c r="M1325" s="423"/>
      <c r="N1325" s="340">
        <f>IF(C1325&gt;A_Stammdaten!$B$12,0,SUM(E1325,F1325,H1325,J1325:K1325)-SUM(G1325,I1325,L1325:M1325))</f>
        <v>0</v>
      </c>
      <c r="O1325" s="421"/>
      <c r="P1325" s="421"/>
      <c r="Q1325" s="421"/>
      <c r="R1325" s="421"/>
      <c r="S1325" s="108">
        <f t="shared" si="148"/>
        <v>0</v>
      </c>
      <c r="T1325" s="341">
        <f>IF(ISBLANK($B1325),0,VLOOKUP($B1325,Listen!$A$2:$C$45,2,FALSE))</f>
        <v>0</v>
      </c>
      <c r="U1325" s="341">
        <f>IF(ISBLANK($B1325),0,VLOOKUP($B1325,Listen!$A$2:$C$45,3,FALSE))</f>
        <v>0</v>
      </c>
      <c r="V1325" s="342">
        <f t="shared" si="151"/>
        <v>0</v>
      </c>
      <c r="W1325" s="342">
        <f t="shared" si="152"/>
        <v>0</v>
      </c>
      <c r="X1325" s="342">
        <f t="shared" si="152"/>
        <v>0</v>
      </c>
      <c r="Y1325" s="342">
        <f t="shared" si="152"/>
        <v>0</v>
      </c>
      <c r="Z1325" s="342">
        <f t="shared" si="152"/>
        <v>0</v>
      </c>
      <c r="AA1325" s="342">
        <f t="shared" si="152"/>
        <v>0</v>
      </c>
      <c r="AB1325" s="342">
        <f t="shared" si="152"/>
        <v>0</v>
      </c>
      <c r="AC1325" s="109">
        <f t="shared" si="149"/>
        <v>0</v>
      </c>
      <c r="AD1325" s="109">
        <f>IF(C1325=A_Stammdaten!$B$12,E_SAV!$S1325-E_SAV!$AE1325,HLOOKUP(A_Stammdaten!$B$12-1,$AF$4:$AL$4004,ROW(C1325)-3,FALSE)-$AE1325)</f>
        <v>0</v>
      </c>
      <c r="AE1325" s="109">
        <f>HLOOKUP(A_Stammdaten!$B$12,$AF$4:$AL$4004,ROW(C1325)-3,FALSE)</f>
        <v>0</v>
      </c>
      <c r="AF1325" s="109">
        <f t="shared" si="147"/>
        <v>0</v>
      </c>
      <c r="AG1325" s="109">
        <f t="shared" si="150"/>
        <v>0</v>
      </c>
      <c r="AH1325" s="109">
        <f t="shared" si="150"/>
        <v>0</v>
      </c>
      <c r="AI1325" s="109">
        <f t="shared" si="150"/>
        <v>0</v>
      </c>
      <c r="AJ1325" s="109">
        <f t="shared" si="150"/>
        <v>0</v>
      </c>
      <c r="AK1325" s="109">
        <f t="shared" si="150"/>
        <v>0</v>
      </c>
      <c r="AL1325" s="109">
        <f t="shared" si="150"/>
        <v>0</v>
      </c>
    </row>
    <row r="1326" spans="1:38" x14ac:dyDescent="0.3">
      <c r="A1326" s="421"/>
      <c r="B1326" s="421"/>
      <c r="C1326" s="422"/>
      <c r="D1326" s="423"/>
      <c r="E1326" s="421"/>
      <c r="F1326" s="421"/>
      <c r="G1326" s="421"/>
      <c r="H1326" s="421"/>
      <c r="I1326" s="421"/>
      <c r="J1326" s="421"/>
      <c r="K1326" s="421"/>
      <c r="L1326" s="421"/>
      <c r="M1326" s="423"/>
      <c r="N1326" s="340">
        <f>IF(C1326&gt;A_Stammdaten!$B$12,0,SUM(E1326,F1326,H1326,J1326:K1326)-SUM(G1326,I1326,L1326:M1326))</f>
        <v>0</v>
      </c>
      <c r="O1326" s="421"/>
      <c r="P1326" s="421"/>
      <c r="Q1326" s="421"/>
      <c r="R1326" s="421"/>
      <c r="S1326" s="108">
        <f t="shared" si="148"/>
        <v>0</v>
      </c>
      <c r="T1326" s="341">
        <f>IF(ISBLANK($B1326),0,VLOOKUP($B1326,Listen!$A$2:$C$45,2,FALSE))</f>
        <v>0</v>
      </c>
      <c r="U1326" s="341">
        <f>IF(ISBLANK($B1326),0,VLOOKUP($B1326,Listen!$A$2:$C$45,3,FALSE))</f>
        <v>0</v>
      </c>
      <c r="V1326" s="342">
        <f t="shared" si="151"/>
        <v>0</v>
      </c>
      <c r="W1326" s="342">
        <f t="shared" si="152"/>
        <v>0</v>
      </c>
      <c r="X1326" s="342">
        <f t="shared" si="152"/>
        <v>0</v>
      </c>
      <c r="Y1326" s="342">
        <f t="shared" si="152"/>
        <v>0</v>
      </c>
      <c r="Z1326" s="342">
        <f t="shared" si="152"/>
        <v>0</v>
      </c>
      <c r="AA1326" s="342">
        <f t="shared" si="152"/>
        <v>0</v>
      </c>
      <c r="AB1326" s="342">
        <f t="shared" si="152"/>
        <v>0</v>
      </c>
      <c r="AC1326" s="109">
        <f t="shared" si="149"/>
        <v>0</v>
      </c>
      <c r="AD1326" s="109">
        <f>IF(C1326=A_Stammdaten!$B$12,E_SAV!$S1326-E_SAV!$AE1326,HLOOKUP(A_Stammdaten!$B$12-1,$AF$4:$AL$4004,ROW(C1326)-3,FALSE)-$AE1326)</f>
        <v>0</v>
      </c>
      <c r="AE1326" s="109">
        <f>HLOOKUP(A_Stammdaten!$B$12,$AF$4:$AL$4004,ROW(C1326)-3,FALSE)</f>
        <v>0</v>
      </c>
      <c r="AF1326" s="109">
        <f t="shared" si="147"/>
        <v>0</v>
      </c>
      <c r="AG1326" s="109">
        <f t="shared" si="150"/>
        <v>0</v>
      </c>
      <c r="AH1326" s="109">
        <f t="shared" si="150"/>
        <v>0</v>
      </c>
      <c r="AI1326" s="109">
        <f t="shared" si="150"/>
        <v>0</v>
      </c>
      <c r="AJ1326" s="109">
        <f t="shared" si="150"/>
        <v>0</v>
      </c>
      <c r="AK1326" s="109">
        <f t="shared" si="150"/>
        <v>0</v>
      </c>
      <c r="AL1326" s="109">
        <f t="shared" si="150"/>
        <v>0</v>
      </c>
    </row>
    <row r="1327" spans="1:38" x14ac:dyDescent="0.3">
      <c r="A1327" s="421"/>
      <c r="B1327" s="421"/>
      <c r="C1327" s="422"/>
      <c r="D1327" s="423"/>
      <c r="E1327" s="421"/>
      <c r="F1327" s="421"/>
      <c r="G1327" s="421"/>
      <c r="H1327" s="421"/>
      <c r="I1327" s="421"/>
      <c r="J1327" s="421"/>
      <c r="K1327" s="421"/>
      <c r="L1327" s="421"/>
      <c r="M1327" s="423"/>
      <c r="N1327" s="340">
        <f>IF(C1327&gt;A_Stammdaten!$B$12,0,SUM(E1327,F1327,H1327,J1327:K1327)-SUM(G1327,I1327,L1327:M1327))</f>
        <v>0</v>
      </c>
      <c r="O1327" s="421"/>
      <c r="P1327" s="421"/>
      <c r="Q1327" s="421"/>
      <c r="R1327" s="421"/>
      <c r="S1327" s="108">
        <f t="shared" si="148"/>
        <v>0</v>
      </c>
      <c r="T1327" s="341">
        <f>IF(ISBLANK($B1327),0,VLOOKUP($B1327,Listen!$A$2:$C$45,2,FALSE))</f>
        <v>0</v>
      </c>
      <c r="U1327" s="341">
        <f>IF(ISBLANK($B1327),0,VLOOKUP($B1327,Listen!$A$2:$C$45,3,FALSE))</f>
        <v>0</v>
      </c>
      <c r="V1327" s="342">
        <f t="shared" si="151"/>
        <v>0</v>
      </c>
      <c r="W1327" s="342">
        <f t="shared" si="152"/>
        <v>0</v>
      </c>
      <c r="X1327" s="342">
        <f t="shared" si="152"/>
        <v>0</v>
      </c>
      <c r="Y1327" s="342">
        <f t="shared" si="152"/>
        <v>0</v>
      </c>
      <c r="Z1327" s="342">
        <f t="shared" si="152"/>
        <v>0</v>
      </c>
      <c r="AA1327" s="342">
        <f t="shared" si="152"/>
        <v>0</v>
      </c>
      <c r="AB1327" s="342">
        <f t="shared" si="152"/>
        <v>0</v>
      </c>
      <c r="AC1327" s="109">
        <f t="shared" si="149"/>
        <v>0</v>
      </c>
      <c r="AD1327" s="109">
        <f>IF(C1327=A_Stammdaten!$B$12,E_SAV!$S1327-E_SAV!$AE1327,HLOOKUP(A_Stammdaten!$B$12-1,$AF$4:$AL$4004,ROW(C1327)-3,FALSE)-$AE1327)</f>
        <v>0</v>
      </c>
      <c r="AE1327" s="109">
        <f>HLOOKUP(A_Stammdaten!$B$12,$AF$4:$AL$4004,ROW(C1327)-3,FALSE)</f>
        <v>0</v>
      </c>
      <c r="AF1327" s="109">
        <f t="shared" si="147"/>
        <v>0</v>
      </c>
      <c r="AG1327" s="109">
        <f t="shared" si="150"/>
        <v>0</v>
      </c>
      <c r="AH1327" s="109">
        <f t="shared" si="150"/>
        <v>0</v>
      </c>
      <c r="AI1327" s="109">
        <f t="shared" si="150"/>
        <v>0</v>
      </c>
      <c r="AJ1327" s="109">
        <f t="shared" si="150"/>
        <v>0</v>
      </c>
      <c r="AK1327" s="109">
        <f t="shared" si="150"/>
        <v>0</v>
      </c>
      <c r="AL1327" s="109">
        <f t="shared" si="150"/>
        <v>0</v>
      </c>
    </row>
    <row r="1328" spans="1:38" x14ac:dyDescent="0.3">
      <c r="A1328" s="421"/>
      <c r="B1328" s="421"/>
      <c r="C1328" s="422"/>
      <c r="D1328" s="423"/>
      <c r="E1328" s="421"/>
      <c r="F1328" s="421"/>
      <c r="G1328" s="421"/>
      <c r="H1328" s="421"/>
      <c r="I1328" s="421"/>
      <c r="J1328" s="421"/>
      <c r="K1328" s="421"/>
      <c r="L1328" s="421"/>
      <c r="M1328" s="423"/>
      <c r="N1328" s="340">
        <f>IF(C1328&gt;A_Stammdaten!$B$12,0,SUM(E1328,F1328,H1328,J1328:K1328)-SUM(G1328,I1328,L1328:M1328))</f>
        <v>0</v>
      </c>
      <c r="O1328" s="421"/>
      <c r="P1328" s="421"/>
      <c r="Q1328" s="421"/>
      <c r="R1328" s="421"/>
      <c r="S1328" s="108">
        <f t="shared" si="148"/>
        <v>0</v>
      </c>
      <c r="T1328" s="341">
        <f>IF(ISBLANK($B1328),0,VLOOKUP($B1328,Listen!$A$2:$C$45,2,FALSE))</f>
        <v>0</v>
      </c>
      <c r="U1328" s="341">
        <f>IF(ISBLANK($B1328),0,VLOOKUP($B1328,Listen!$A$2:$C$45,3,FALSE))</f>
        <v>0</v>
      </c>
      <c r="V1328" s="342">
        <f t="shared" si="151"/>
        <v>0</v>
      </c>
      <c r="W1328" s="342">
        <f t="shared" si="152"/>
        <v>0</v>
      </c>
      <c r="X1328" s="342">
        <f t="shared" si="152"/>
        <v>0</v>
      </c>
      <c r="Y1328" s="342">
        <f t="shared" si="152"/>
        <v>0</v>
      </c>
      <c r="Z1328" s="342">
        <f t="shared" si="152"/>
        <v>0</v>
      </c>
      <c r="AA1328" s="342">
        <f t="shared" si="152"/>
        <v>0</v>
      </c>
      <c r="AB1328" s="342">
        <f t="shared" si="152"/>
        <v>0</v>
      </c>
      <c r="AC1328" s="109">
        <f t="shared" si="149"/>
        <v>0</v>
      </c>
      <c r="AD1328" s="109">
        <f>IF(C1328=A_Stammdaten!$B$12,E_SAV!$S1328-E_SAV!$AE1328,HLOOKUP(A_Stammdaten!$B$12-1,$AF$4:$AL$4004,ROW(C1328)-3,FALSE)-$AE1328)</f>
        <v>0</v>
      </c>
      <c r="AE1328" s="109">
        <f>HLOOKUP(A_Stammdaten!$B$12,$AF$4:$AL$4004,ROW(C1328)-3,FALSE)</f>
        <v>0</v>
      </c>
      <c r="AF1328" s="109">
        <f t="shared" si="147"/>
        <v>0</v>
      </c>
      <c r="AG1328" s="109">
        <f t="shared" si="150"/>
        <v>0</v>
      </c>
      <c r="AH1328" s="109">
        <f t="shared" si="150"/>
        <v>0</v>
      </c>
      <c r="AI1328" s="109">
        <f t="shared" si="150"/>
        <v>0</v>
      </c>
      <c r="AJ1328" s="109">
        <f t="shared" si="150"/>
        <v>0</v>
      </c>
      <c r="AK1328" s="109">
        <f t="shared" si="150"/>
        <v>0</v>
      </c>
      <c r="AL1328" s="109">
        <f t="shared" si="150"/>
        <v>0</v>
      </c>
    </row>
    <row r="1329" spans="1:38" x14ac:dyDescent="0.3">
      <c r="A1329" s="421"/>
      <c r="B1329" s="421"/>
      <c r="C1329" s="422"/>
      <c r="D1329" s="423"/>
      <c r="E1329" s="421"/>
      <c r="F1329" s="421"/>
      <c r="G1329" s="421"/>
      <c r="H1329" s="421"/>
      <c r="I1329" s="421"/>
      <c r="J1329" s="421"/>
      <c r="K1329" s="421"/>
      <c r="L1329" s="421"/>
      <c r="M1329" s="423"/>
      <c r="N1329" s="340">
        <f>IF(C1329&gt;A_Stammdaten!$B$12,0,SUM(E1329,F1329,H1329,J1329:K1329)-SUM(G1329,I1329,L1329:M1329))</f>
        <v>0</v>
      </c>
      <c r="O1329" s="421"/>
      <c r="P1329" s="421"/>
      <c r="Q1329" s="421"/>
      <c r="R1329" s="421"/>
      <c r="S1329" s="108">
        <f t="shared" si="148"/>
        <v>0</v>
      </c>
      <c r="T1329" s="341">
        <f>IF(ISBLANK($B1329),0,VLOOKUP($B1329,Listen!$A$2:$C$45,2,FALSE))</f>
        <v>0</v>
      </c>
      <c r="U1329" s="341">
        <f>IF(ISBLANK($B1329),0,VLOOKUP($B1329,Listen!$A$2:$C$45,3,FALSE))</f>
        <v>0</v>
      </c>
      <c r="V1329" s="342">
        <f t="shared" si="151"/>
        <v>0</v>
      </c>
      <c r="W1329" s="342">
        <f t="shared" si="152"/>
        <v>0</v>
      </c>
      <c r="X1329" s="342">
        <f t="shared" si="152"/>
        <v>0</v>
      </c>
      <c r="Y1329" s="342">
        <f t="shared" si="152"/>
        <v>0</v>
      </c>
      <c r="Z1329" s="342">
        <f t="shared" si="152"/>
        <v>0</v>
      </c>
      <c r="AA1329" s="342">
        <f t="shared" si="152"/>
        <v>0</v>
      </c>
      <c r="AB1329" s="342">
        <f t="shared" si="152"/>
        <v>0</v>
      </c>
      <c r="AC1329" s="109">
        <f t="shared" si="149"/>
        <v>0</v>
      </c>
      <c r="AD1329" s="109">
        <f>IF(C1329=A_Stammdaten!$B$12,E_SAV!$S1329-E_SAV!$AE1329,HLOOKUP(A_Stammdaten!$B$12-1,$AF$4:$AL$4004,ROW(C1329)-3,FALSE)-$AE1329)</f>
        <v>0</v>
      </c>
      <c r="AE1329" s="109">
        <f>HLOOKUP(A_Stammdaten!$B$12,$AF$4:$AL$4004,ROW(C1329)-3,FALSE)</f>
        <v>0</v>
      </c>
      <c r="AF1329" s="109">
        <f t="shared" si="147"/>
        <v>0</v>
      </c>
      <c r="AG1329" s="109">
        <f t="shared" si="150"/>
        <v>0</v>
      </c>
      <c r="AH1329" s="109">
        <f t="shared" si="150"/>
        <v>0</v>
      </c>
      <c r="AI1329" s="109">
        <f t="shared" si="150"/>
        <v>0</v>
      </c>
      <c r="AJ1329" s="109">
        <f t="shared" si="150"/>
        <v>0</v>
      </c>
      <c r="AK1329" s="109">
        <f t="shared" si="150"/>
        <v>0</v>
      </c>
      <c r="AL1329" s="109">
        <f t="shared" si="150"/>
        <v>0</v>
      </c>
    </row>
    <row r="1330" spans="1:38" x14ac:dyDescent="0.3">
      <c r="A1330" s="421"/>
      <c r="B1330" s="421"/>
      <c r="C1330" s="422"/>
      <c r="D1330" s="423"/>
      <c r="E1330" s="421"/>
      <c r="F1330" s="421"/>
      <c r="G1330" s="421"/>
      <c r="H1330" s="421"/>
      <c r="I1330" s="421"/>
      <c r="J1330" s="421"/>
      <c r="K1330" s="421"/>
      <c r="L1330" s="421"/>
      <c r="M1330" s="423"/>
      <c r="N1330" s="340">
        <f>IF(C1330&gt;A_Stammdaten!$B$12,0,SUM(E1330,F1330,H1330,J1330:K1330)-SUM(G1330,I1330,L1330:M1330))</f>
        <v>0</v>
      </c>
      <c r="O1330" s="421"/>
      <c r="P1330" s="421"/>
      <c r="Q1330" s="421"/>
      <c r="R1330" s="421"/>
      <c r="S1330" s="108">
        <f t="shared" si="148"/>
        <v>0</v>
      </c>
      <c r="T1330" s="341">
        <f>IF(ISBLANK($B1330),0,VLOOKUP($B1330,Listen!$A$2:$C$45,2,FALSE))</f>
        <v>0</v>
      </c>
      <c r="U1330" s="341">
        <f>IF(ISBLANK($B1330),0,VLOOKUP($B1330,Listen!$A$2:$C$45,3,FALSE))</f>
        <v>0</v>
      </c>
      <c r="V1330" s="342">
        <f t="shared" si="151"/>
        <v>0</v>
      </c>
      <c r="W1330" s="342">
        <f t="shared" si="152"/>
        <v>0</v>
      </c>
      <c r="X1330" s="342">
        <f t="shared" si="152"/>
        <v>0</v>
      </c>
      <c r="Y1330" s="342">
        <f t="shared" si="152"/>
        <v>0</v>
      </c>
      <c r="Z1330" s="342">
        <f t="shared" si="152"/>
        <v>0</v>
      </c>
      <c r="AA1330" s="342">
        <f t="shared" si="152"/>
        <v>0</v>
      </c>
      <c r="AB1330" s="342">
        <f t="shared" si="152"/>
        <v>0</v>
      </c>
      <c r="AC1330" s="109">
        <f t="shared" si="149"/>
        <v>0</v>
      </c>
      <c r="AD1330" s="109">
        <f>IF(C1330=A_Stammdaten!$B$12,E_SAV!$S1330-E_SAV!$AE1330,HLOOKUP(A_Stammdaten!$B$12-1,$AF$4:$AL$4004,ROW(C1330)-3,FALSE)-$AE1330)</f>
        <v>0</v>
      </c>
      <c r="AE1330" s="109">
        <f>HLOOKUP(A_Stammdaten!$B$12,$AF$4:$AL$4004,ROW(C1330)-3,FALSE)</f>
        <v>0</v>
      </c>
      <c r="AF1330" s="109">
        <f t="shared" si="147"/>
        <v>0</v>
      </c>
      <c r="AG1330" s="109">
        <f t="shared" si="150"/>
        <v>0</v>
      </c>
      <c r="AH1330" s="109">
        <f t="shared" si="150"/>
        <v>0</v>
      </c>
      <c r="AI1330" s="109">
        <f t="shared" si="150"/>
        <v>0</v>
      </c>
      <c r="AJ1330" s="109">
        <f t="shared" si="150"/>
        <v>0</v>
      </c>
      <c r="AK1330" s="109">
        <f t="shared" si="150"/>
        <v>0</v>
      </c>
      <c r="AL1330" s="109">
        <f t="shared" si="150"/>
        <v>0</v>
      </c>
    </row>
    <row r="1331" spans="1:38" x14ac:dyDescent="0.3">
      <c r="A1331" s="421"/>
      <c r="B1331" s="421"/>
      <c r="C1331" s="422"/>
      <c r="D1331" s="423"/>
      <c r="E1331" s="421"/>
      <c r="F1331" s="421"/>
      <c r="G1331" s="421"/>
      <c r="H1331" s="421"/>
      <c r="I1331" s="421"/>
      <c r="J1331" s="421"/>
      <c r="K1331" s="421"/>
      <c r="L1331" s="421"/>
      <c r="M1331" s="423"/>
      <c r="N1331" s="340">
        <f>IF(C1331&gt;A_Stammdaten!$B$12,0,SUM(E1331,F1331,H1331,J1331:K1331)-SUM(G1331,I1331,L1331:M1331))</f>
        <v>0</v>
      </c>
      <c r="O1331" s="421"/>
      <c r="P1331" s="421"/>
      <c r="Q1331" s="421"/>
      <c r="R1331" s="421"/>
      <c r="S1331" s="108">
        <f t="shared" si="148"/>
        <v>0</v>
      </c>
      <c r="T1331" s="341">
        <f>IF(ISBLANK($B1331),0,VLOOKUP($B1331,Listen!$A$2:$C$45,2,FALSE))</f>
        <v>0</v>
      </c>
      <c r="U1331" s="341">
        <f>IF(ISBLANK($B1331),0,VLOOKUP($B1331,Listen!$A$2:$C$45,3,FALSE))</f>
        <v>0</v>
      </c>
      <c r="V1331" s="342">
        <f t="shared" si="151"/>
        <v>0</v>
      </c>
      <c r="W1331" s="342">
        <f t="shared" si="152"/>
        <v>0</v>
      </c>
      <c r="X1331" s="342">
        <f t="shared" si="152"/>
        <v>0</v>
      </c>
      <c r="Y1331" s="342">
        <f t="shared" si="152"/>
        <v>0</v>
      </c>
      <c r="Z1331" s="342">
        <f t="shared" si="152"/>
        <v>0</v>
      </c>
      <c r="AA1331" s="342">
        <f t="shared" si="152"/>
        <v>0</v>
      </c>
      <c r="AB1331" s="342">
        <f t="shared" si="152"/>
        <v>0</v>
      </c>
      <c r="AC1331" s="109">
        <f t="shared" si="149"/>
        <v>0</v>
      </c>
      <c r="AD1331" s="109">
        <f>IF(C1331=A_Stammdaten!$B$12,E_SAV!$S1331-E_SAV!$AE1331,HLOOKUP(A_Stammdaten!$B$12-1,$AF$4:$AL$4004,ROW(C1331)-3,FALSE)-$AE1331)</f>
        <v>0</v>
      </c>
      <c r="AE1331" s="109">
        <f>HLOOKUP(A_Stammdaten!$B$12,$AF$4:$AL$4004,ROW(C1331)-3,FALSE)</f>
        <v>0</v>
      </c>
      <c r="AF1331" s="109">
        <f t="shared" si="147"/>
        <v>0</v>
      </c>
      <c r="AG1331" s="109">
        <f t="shared" si="150"/>
        <v>0</v>
      </c>
      <c r="AH1331" s="109">
        <f t="shared" si="150"/>
        <v>0</v>
      </c>
      <c r="AI1331" s="109">
        <f t="shared" si="150"/>
        <v>0</v>
      </c>
      <c r="AJ1331" s="109">
        <f t="shared" ref="AJ1331:AL1394" si="153">IF(OR($C1331=0,$S1331=0,Z1331-(AJ$4-$C1331)=0),0,IF($C1331&lt;AJ$4,AI1331-AI1331/(Z1331-(AJ$4-$C1331)),IF($C1331=AJ$4,$S1331-$S1331/Z1331,0)))</f>
        <v>0</v>
      </c>
      <c r="AK1331" s="109">
        <f t="shared" si="153"/>
        <v>0</v>
      </c>
      <c r="AL1331" s="109">
        <f t="shared" si="153"/>
        <v>0</v>
      </c>
    </row>
    <row r="1332" spans="1:38" x14ac:dyDescent="0.3">
      <c r="A1332" s="421"/>
      <c r="B1332" s="421"/>
      <c r="C1332" s="422"/>
      <c r="D1332" s="423"/>
      <c r="E1332" s="421"/>
      <c r="F1332" s="421"/>
      <c r="G1332" s="421"/>
      <c r="H1332" s="421"/>
      <c r="I1332" s="421"/>
      <c r="J1332" s="421"/>
      <c r="K1332" s="421"/>
      <c r="L1332" s="421"/>
      <c r="M1332" s="423"/>
      <c r="N1332" s="340">
        <f>IF(C1332&gt;A_Stammdaten!$B$12,0,SUM(E1332,F1332,H1332,J1332:K1332)-SUM(G1332,I1332,L1332:M1332))</f>
        <v>0</v>
      </c>
      <c r="O1332" s="421"/>
      <c r="P1332" s="421"/>
      <c r="Q1332" s="421"/>
      <c r="R1332" s="421"/>
      <c r="S1332" s="108">
        <f t="shared" si="148"/>
        <v>0</v>
      </c>
      <c r="T1332" s="341">
        <f>IF(ISBLANK($B1332),0,VLOOKUP($B1332,Listen!$A$2:$C$45,2,FALSE))</f>
        <v>0</v>
      </c>
      <c r="U1332" s="341">
        <f>IF(ISBLANK($B1332),0,VLOOKUP($B1332,Listen!$A$2:$C$45,3,FALSE))</f>
        <v>0</v>
      </c>
      <c r="V1332" s="342">
        <f t="shared" si="151"/>
        <v>0</v>
      </c>
      <c r="W1332" s="342">
        <f t="shared" si="152"/>
        <v>0</v>
      </c>
      <c r="X1332" s="342">
        <f t="shared" si="152"/>
        <v>0</v>
      </c>
      <c r="Y1332" s="342">
        <f t="shared" si="152"/>
        <v>0</v>
      </c>
      <c r="Z1332" s="342">
        <f t="shared" si="152"/>
        <v>0</v>
      </c>
      <c r="AA1332" s="342">
        <f t="shared" si="152"/>
        <v>0</v>
      </c>
      <c r="AB1332" s="342">
        <f t="shared" si="152"/>
        <v>0</v>
      </c>
      <c r="AC1332" s="109">
        <f t="shared" si="149"/>
        <v>0</v>
      </c>
      <c r="AD1332" s="109">
        <f>IF(C1332=A_Stammdaten!$B$12,E_SAV!$S1332-E_SAV!$AE1332,HLOOKUP(A_Stammdaten!$B$12-1,$AF$4:$AL$4004,ROW(C1332)-3,FALSE)-$AE1332)</f>
        <v>0</v>
      </c>
      <c r="AE1332" s="109">
        <f>HLOOKUP(A_Stammdaten!$B$12,$AF$4:$AL$4004,ROW(C1332)-3,FALSE)</f>
        <v>0</v>
      </c>
      <c r="AF1332" s="109">
        <f t="shared" si="147"/>
        <v>0</v>
      </c>
      <c r="AG1332" s="109">
        <f t="shared" ref="AG1332:AL1395" si="154">IF(OR($C1332=0,$S1332=0,W1332-(AG$4-$C1332)=0),0,IF($C1332&lt;AG$4,AF1332-AF1332/(W1332-(AG$4-$C1332)),IF($C1332=AG$4,$S1332-$S1332/W1332,0)))</f>
        <v>0</v>
      </c>
      <c r="AH1332" s="109">
        <f t="shared" si="154"/>
        <v>0</v>
      </c>
      <c r="AI1332" s="109">
        <f t="shared" si="154"/>
        <v>0</v>
      </c>
      <c r="AJ1332" s="109">
        <f t="shared" si="153"/>
        <v>0</v>
      </c>
      <c r="AK1332" s="109">
        <f t="shared" si="153"/>
        <v>0</v>
      </c>
      <c r="AL1332" s="109">
        <f t="shared" si="153"/>
        <v>0</v>
      </c>
    </row>
    <row r="1333" spans="1:38" x14ac:dyDescent="0.3">
      <c r="A1333" s="421"/>
      <c r="B1333" s="421"/>
      <c r="C1333" s="422"/>
      <c r="D1333" s="423"/>
      <c r="E1333" s="421"/>
      <c r="F1333" s="421"/>
      <c r="G1333" s="421"/>
      <c r="H1333" s="421"/>
      <c r="I1333" s="421"/>
      <c r="J1333" s="421"/>
      <c r="K1333" s="421"/>
      <c r="L1333" s="421"/>
      <c r="M1333" s="423"/>
      <c r="N1333" s="340">
        <f>IF(C1333&gt;A_Stammdaten!$B$12,0,SUM(E1333,F1333,H1333,J1333:K1333)-SUM(G1333,I1333,L1333:M1333))</f>
        <v>0</v>
      </c>
      <c r="O1333" s="421"/>
      <c r="P1333" s="421"/>
      <c r="Q1333" s="421"/>
      <c r="R1333" s="421"/>
      <c r="S1333" s="108">
        <f t="shared" si="148"/>
        <v>0</v>
      </c>
      <c r="T1333" s="341">
        <f>IF(ISBLANK($B1333),0,VLOOKUP($B1333,Listen!$A$2:$C$45,2,FALSE))</f>
        <v>0</v>
      </c>
      <c r="U1333" s="341">
        <f>IF(ISBLANK($B1333),0,VLOOKUP($B1333,Listen!$A$2:$C$45,3,FALSE))</f>
        <v>0</v>
      </c>
      <c r="V1333" s="342">
        <f t="shared" si="151"/>
        <v>0</v>
      </c>
      <c r="W1333" s="342">
        <f t="shared" si="152"/>
        <v>0</v>
      </c>
      <c r="X1333" s="342">
        <f t="shared" si="152"/>
        <v>0</v>
      </c>
      <c r="Y1333" s="342">
        <f t="shared" si="152"/>
        <v>0</v>
      </c>
      <c r="Z1333" s="342">
        <f t="shared" si="152"/>
        <v>0</v>
      </c>
      <c r="AA1333" s="342">
        <f t="shared" si="152"/>
        <v>0</v>
      </c>
      <c r="AB1333" s="342">
        <f t="shared" si="152"/>
        <v>0</v>
      </c>
      <c r="AC1333" s="109">
        <f t="shared" si="149"/>
        <v>0</v>
      </c>
      <c r="AD1333" s="109">
        <f>IF(C1333=A_Stammdaten!$B$12,E_SAV!$S1333-E_SAV!$AE1333,HLOOKUP(A_Stammdaten!$B$12-1,$AF$4:$AL$4004,ROW(C1333)-3,FALSE)-$AE1333)</f>
        <v>0</v>
      </c>
      <c r="AE1333" s="109">
        <f>HLOOKUP(A_Stammdaten!$B$12,$AF$4:$AL$4004,ROW(C1333)-3,FALSE)</f>
        <v>0</v>
      </c>
      <c r="AF1333" s="109">
        <f t="shared" si="147"/>
        <v>0</v>
      </c>
      <c r="AG1333" s="109">
        <f t="shared" si="154"/>
        <v>0</v>
      </c>
      <c r="AH1333" s="109">
        <f t="shared" si="154"/>
        <v>0</v>
      </c>
      <c r="AI1333" s="109">
        <f t="shared" si="154"/>
        <v>0</v>
      </c>
      <c r="AJ1333" s="109">
        <f t="shared" si="153"/>
        <v>0</v>
      </c>
      <c r="AK1333" s="109">
        <f t="shared" si="153"/>
        <v>0</v>
      </c>
      <c r="AL1333" s="109">
        <f t="shared" si="153"/>
        <v>0</v>
      </c>
    </row>
    <row r="1334" spans="1:38" x14ac:dyDescent="0.3">
      <c r="A1334" s="421"/>
      <c r="B1334" s="421"/>
      <c r="C1334" s="422"/>
      <c r="D1334" s="423"/>
      <c r="E1334" s="421"/>
      <c r="F1334" s="421"/>
      <c r="G1334" s="421"/>
      <c r="H1334" s="421"/>
      <c r="I1334" s="421"/>
      <c r="J1334" s="421"/>
      <c r="K1334" s="421"/>
      <c r="L1334" s="421"/>
      <c r="M1334" s="423"/>
      <c r="N1334" s="340">
        <f>IF(C1334&gt;A_Stammdaten!$B$12,0,SUM(E1334,F1334,H1334,J1334:K1334)-SUM(G1334,I1334,L1334:M1334))</f>
        <v>0</v>
      </c>
      <c r="O1334" s="421"/>
      <c r="P1334" s="421"/>
      <c r="Q1334" s="421"/>
      <c r="R1334" s="421"/>
      <c r="S1334" s="108">
        <f t="shared" si="148"/>
        <v>0</v>
      </c>
      <c r="T1334" s="341">
        <f>IF(ISBLANK($B1334),0,VLOOKUP($B1334,Listen!$A$2:$C$45,2,FALSE))</f>
        <v>0</v>
      </c>
      <c r="U1334" s="341">
        <f>IF(ISBLANK($B1334),0,VLOOKUP($B1334,Listen!$A$2:$C$45,3,FALSE))</f>
        <v>0</v>
      </c>
      <c r="V1334" s="342">
        <f t="shared" si="151"/>
        <v>0</v>
      </c>
      <c r="W1334" s="342">
        <f t="shared" si="152"/>
        <v>0</v>
      </c>
      <c r="X1334" s="342">
        <f t="shared" si="152"/>
        <v>0</v>
      </c>
      <c r="Y1334" s="342">
        <f t="shared" si="152"/>
        <v>0</v>
      </c>
      <c r="Z1334" s="342">
        <f t="shared" si="152"/>
        <v>0</v>
      </c>
      <c r="AA1334" s="342">
        <f t="shared" si="152"/>
        <v>0</v>
      </c>
      <c r="AB1334" s="342">
        <f t="shared" si="152"/>
        <v>0</v>
      </c>
      <c r="AC1334" s="109">
        <f t="shared" si="149"/>
        <v>0</v>
      </c>
      <c r="AD1334" s="109">
        <f>IF(C1334=A_Stammdaten!$B$12,E_SAV!$S1334-E_SAV!$AE1334,HLOOKUP(A_Stammdaten!$B$12-1,$AF$4:$AL$4004,ROW(C1334)-3,FALSE)-$AE1334)</f>
        <v>0</v>
      </c>
      <c r="AE1334" s="109">
        <f>HLOOKUP(A_Stammdaten!$B$12,$AF$4:$AL$4004,ROW(C1334)-3,FALSE)</f>
        <v>0</v>
      </c>
      <c r="AF1334" s="109">
        <f t="shared" si="147"/>
        <v>0</v>
      </c>
      <c r="AG1334" s="109">
        <f t="shared" si="154"/>
        <v>0</v>
      </c>
      <c r="AH1334" s="109">
        <f t="shared" si="154"/>
        <v>0</v>
      </c>
      <c r="AI1334" s="109">
        <f t="shared" si="154"/>
        <v>0</v>
      </c>
      <c r="AJ1334" s="109">
        <f t="shared" si="153"/>
        <v>0</v>
      </c>
      <c r="AK1334" s="109">
        <f t="shared" si="153"/>
        <v>0</v>
      </c>
      <c r="AL1334" s="109">
        <f t="shared" si="153"/>
        <v>0</v>
      </c>
    </row>
    <row r="1335" spans="1:38" x14ac:dyDescent="0.3">
      <c r="A1335" s="421"/>
      <c r="B1335" s="421"/>
      <c r="C1335" s="422"/>
      <c r="D1335" s="423"/>
      <c r="E1335" s="421"/>
      <c r="F1335" s="421"/>
      <c r="G1335" s="421"/>
      <c r="H1335" s="421"/>
      <c r="I1335" s="421"/>
      <c r="J1335" s="421"/>
      <c r="K1335" s="421"/>
      <c r="L1335" s="421"/>
      <c r="M1335" s="423"/>
      <c r="N1335" s="340">
        <f>IF(C1335&gt;A_Stammdaten!$B$12,0,SUM(E1335,F1335,H1335,J1335:K1335)-SUM(G1335,I1335,L1335:M1335))</f>
        <v>0</v>
      </c>
      <c r="O1335" s="421"/>
      <c r="P1335" s="421"/>
      <c r="Q1335" s="421"/>
      <c r="R1335" s="421"/>
      <c r="S1335" s="108">
        <f t="shared" si="148"/>
        <v>0</v>
      </c>
      <c r="T1335" s="341">
        <f>IF(ISBLANK($B1335),0,VLOOKUP($B1335,Listen!$A$2:$C$45,2,FALSE))</f>
        <v>0</v>
      </c>
      <c r="U1335" s="341">
        <f>IF(ISBLANK($B1335),0,VLOOKUP($B1335,Listen!$A$2:$C$45,3,FALSE))</f>
        <v>0</v>
      </c>
      <c r="V1335" s="342">
        <f t="shared" si="151"/>
        <v>0</v>
      </c>
      <c r="W1335" s="342">
        <f t="shared" si="152"/>
        <v>0</v>
      </c>
      <c r="X1335" s="342">
        <f t="shared" si="152"/>
        <v>0</v>
      </c>
      <c r="Y1335" s="342">
        <f t="shared" si="152"/>
        <v>0</v>
      </c>
      <c r="Z1335" s="342">
        <f t="shared" si="152"/>
        <v>0</v>
      </c>
      <c r="AA1335" s="342">
        <f t="shared" si="152"/>
        <v>0</v>
      </c>
      <c r="AB1335" s="342">
        <f t="shared" si="152"/>
        <v>0</v>
      </c>
      <c r="AC1335" s="109">
        <f t="shared" si="149"/>
        <v>0</v>
      </c>
      <c r="AD1335" s="109">
        <f>IF(C1335=A_Stammdaten!$B$12,E_SAV!$S1335-E_SAV!$AE1335,HLOOKUP(A_Stammdaten!$B$12-1,$AF$4:$AL$4004,ROW(C1335)-3,FALSE)-$AE1335)</f>
        <v>0</v>
      </c>
      <c r="AE1335" s="109">
        <f>HLOOKUP(A_Stammdaten!$B$12,$AF$4:$AL$4004,ROW(C1335)-3,FALSE)</f>
        <v>0</v>
      </c>
      <c r="AF1335" s="109">
        <f t="shared" si="147"/>
        <v>0</v>
      </c>
      <c r="AG1335" s="109">
        <f t="shared" si="154"/>
        <v>0</v>
      </c>
      <c r="AH1335" s="109">
        <f t="shared" si="154"/>
        <v>0</v>
      </c>
      <c r="AI1335" s="109">
        <f t="shared" si="154"/>
        <v>0</v>
      </c>
      <c r="AJ1335" s="109">
        <f t="shared" si="153"/>
        <v>0</v>
      </c>
      <c r="AK1335" s="109">
        <f t="shared" si="153"/>
        <v>0</v>
      </c>
      <c r="AL1335" s="109">
        <f t="shared" si="153"/>
        <v>0</v>
      </c>
    </row>
    <row r="1336" spans="1:38" x14ac:dyDescent="0.3">
      <c r="A1336" s="421"/>
      <c r="B1336" s="421"/>
      <c r="C1336" s="422"/>
      <c r="D1336" s="423"/>
      <c r="E1336" s="421"/>
      <c r="F1336" s="421"/>
      <c r="G1336" s="421"/>
      <c r="H1336" s="421"/>
      <c r="I1336" s="421"/>
      <c r="J1336" s="421"/>
      <c r="K1336" s="421"/>
      <c r="L1336" s="421"/>
      <c r="M1336" s="423"/>
      <c r="N1336" s="340">
        <f>IF(C1336&gt;A_Stammdaten!$B$12,0,SUM(E1336,F1336,H1336,J1336:K1336)-SUM(G1336,I1336,L1336:M1336))</f>
        <v>0</v>
      </c>
      <c r="O1336" s="421"/>
      <c r="P1336" s="421"/>
      <c r="Q1336" s="421"/>
      <c r="R1336" s="421"/>
      <c r="S1336" s="108">
        <f t="shared" si="148"/>
        <v>0</v>
      </c>
      <c r="T1336" s="341">
        <f>IF(ISBLANK($B1336),0,VLOOKUP($B1336,Listen!$A$2:$C$45,2,FALSE))</f>
        <v>0</v>
      </c>
      <c r="U1336" s="341">
        <f>IF(ISBLANK($B1336),0,VLOOKUP($B1336,Listen!$A$2:$C$45,3,FALSE))</f>
        <v>0</v>
      </c>
      <c r="V1336" s="342">
        <f t="shared" si="151"/>
        <v>0</v>
      </c>
      <c r="W1336" s="342">
        <f t="shared" si="152"/>
        <v>0</v>
      </c>
      <c r="X1336" s="342">
        <f t="shared" si="152"/>
        <v>0</v>
      </c>
      <c r="Y1336" s="342">
        <f t="shared" si="152"/>
        <v>0</v>
      </c>
      <c r="Z1336" s="342">
        <f t="shared" si="152"/>
        <v>0</v>
      </c>
      <c r="AA1336" s="342">
        <f t="shared" si="152"/>
        <v>0</v>
      </c>
      <c r="AB1336" s="342">
        <f t="shared" si="152"/>
        <v>0</v>
      </c>
      <c r="AC1336" s="109">
        <f t="shared" si="149"/>
        <v>0</v>
      </c>
      <c r="AD1336" s="109">
        <f>IF(C1336=A_Stammdaten!$B$12,E_SAV!$S1336-E_SAV!$AE1336,HLOOKUP(A_Stammdaten!$B$12-1,$AF$4:$AL$4004,ROW(C1336)-3,FALSE)-$AE1336)</f>
        <v>0</v>
      </c>
      <c r="AE1336" s="109">
        <f>HLOOKUP(A_Stammdaten!$B$12,$AF$4:$AL$4004,ROW(C1336)-3,FALSE)</f>
        <v>0</v>
      </c>
      <c r="AF1336" s="109">
        <f t="shared" si="147"/>
        <v>0</v>
      </c>
      <c r="AG1336" s="109">
        <f t="shared" si="154"/>
        <v>0</v>
      </c>
      <c r="AH1336" s="109">
        <f t="shared" si="154"/>
        <v>0</v>
      </c>
      <c r="AI1336" s="109">
        <f t="shared" si="154"/>
        <v>0</v>
      </c>
      <c r="AJ1336" s="109">
        <f t="shared" si="153"/>
        <v>0</v>
      </c>
      <c r="AK1336" s="109">
        <f t="shared" si="153"/>
        <v>0</v>
      </c>
      <c r="AL1336" s="109">
        <f t="shared" si="153"/>
        <v>0</v>
      </c>
    </row>
    <row r="1337" spans="1:38" x14ac:dyDescent="0.3">
      <c r="A1337" s="421"/>
      <c r="B1337" s="421"/>
      <c r="C1337" s="422"/>
      <c r="D1337" s="423"/>
      <c r="E1337" s="421"/>
      <c r="F1337" s="421"/>
      <c r="G1337" s="421"/>
      <c r="H1337" s="421"/>
      <c r="I1337" s="421"/>
      <c r="J1337" s="421"/>
      <c r="K1337" s="421"/>
      <c r="L1337" s="421"/>
      <c r="M1337" s="423"/>
      <c r="N1337" s="340">
        <f>IF(C1337&gt;A_Stammdaten!$B$12,0,SUM(E1337,F1337,H1337,J1337:K1337)-SUM(G1337,I1337,L1337:M1337))</f>
        <v>0</v>
      </c>
      <c r="O1337" s="421"/>
      <c r="P1337" s="421"/>
      <c r="Q1337" s="421"/>
      <c r="R1337" s="421"/>
      <c r="S1337" s="108">
        <f t="shared" si="148"/>
        <v>0</v>
      </c>
      <c r="T1337" s="341">
        <f>IF(ISBLANK($B1337),0,VLOOKUP($B1337,Listen!$A$2:$C$45,2,FALSE))</f>
        <v>0</v>
      </c>
      <c r="U1337" s="341">
        <f>IF(ISBLANK($B1337),0,VLOOKUP($B1337,Listen!$A$2:$C$45,3,FALSE))</f>
        <v>0</v>
      </c>
      <c r="V1337" s="342">
        <f t="shared" si="151"/>
        <v>0</v>
      </c>
      <c r="W1337" s="342">
        <f t="shared" si="152"/>
        <v>0</v>
      </c>
      <c r="X1337" s="342">
        <f t="shared" si="152"/>
        <v>0</v>
      </c>
      <c r="Y1337" s="342">
        <f t="shared" si="152"/>
        <v>0</v>
      </c>
      <c r="Z1337" s="342">
        <f t="shared" si="152"/>
        <v>0</v>
      </c>
      <c r="AA1337" s="342">
        <f t="shared" si="152"/>
        <v>0</v>
      </c>
      <c r="AB1337" s="342">
        <f t="shared" si="152"/>
        <v>0</v>
      </c>
      <c r="AC1337" s="109">
        <f t="shared" si="149"/>
        <v>0</v>
      </c>
      <c r="AD1337" s="109">
        <f>IF(C1337=A_Stammdaten!$B$12,E_SAV!$S1337-E_SAV!$AE1337,HLOOKUP(A_Stammdaten!$B$12-1,$AF$4:$AL$4004,ROW(C1337)-3,FALSE)-$AE1337)</f>
        <v>0</v>
      </c>
      <c r="AE1337" s="109">
        <f>HLOOKUP(A_Stammdaten!$B$12,$AF$4:$AL$4004,ROW(C1337)-3,FALSE)</f>
        <v>0</v>
      </c>
      <c r="AF1337" s="109">
        <f t="shared" si="147"/>
        <v>0</v>
      </c>
      <c r="AG1337" s="109">
        <f t="shared" si="154"/>
        <v>0</v>
      </c>
      <c r="AH1337" s="109">
        <f t="shared" si="154"/>
        <v>0</v>
      </c>
      <c r="AI1337" s="109">
        <f t="shared" si="154"/>
        <v>0</v>
      </c>
      <c r="AJ1337" s="109">
        <f t="shared" si="153"/>
        <v>0</v>
      </c>
      <c r="AK1337" s="109">
        <f t="shared" si="153"/>
        <v>0</v>
      </c>
      <c r="AL1337" s="109">
        <f t="shared" si="153"/>
        <v>0</v>
      </c>
    </row>
    <row r="1338" spans="1:38" x14ac:dyDescent="0.3">
      <c r="A1338" s="421"/>
      <c r="B1338" s="421"/>
      <c r="C1338" s="422"/>
      <c r="D1338" s="423"/>
      <c r="E1338" s="421"/>
      <c r="F1338" s="421"/>
      <c r="G1338" s="421"/>
      <c r="H1338" s="421"/>
      <c r="I1338" s="421"/>
      <c r="J1338" s="421"/>
      <c r="K1338" s="421"/>
      <c r="L1338" s="421"/>
      <c r="M1338" s="423"/>
      <c r="N1338" s="340">
        <f>IF(C1338&gt;A_Stammdaten!$B$12,0,SUM(E1338,F1338,H1338,J1338:K1338)-SUM(G1338,I1338,L1338:M1338))</f>
        <v>0</v>
      </c>
      <c r="O1338" s="421"/>
      <c r="P1338" s="421"/>
      <c r="Q1338" s="421"/>
      <c r="R1338" s="421"/>
      <c r="S1338" s="108">
        <f t="shared" si="148"/>
        <v>0</v>
      </c>
      <c r="T1338" s="341">
        <f>IF(ISBLANK($B1338),0,VLOOKUP($B1338,Listen!$A$2:$C$45,2,FALSE))</f>
        <v>0</v>
      </c>
      <c r="U1338" s="341">
        <f>IF(ISBLANK($B1338),0,VLOOKUP($B1338,Listen!$A$2:$C$45,3,FALSE))</f>
        <v>0</v>
      </c>
      <c r="V1338" s="342">
        <f t="shared" si="151"/>
        <v>0</v>
      </c>
      <c r="W1338" s="342">
        <f t="shared" si="152"/>
        <v>0</v>
      </c>
      <c r="X1338" s="342">
        <f t="shared" si="152"/>
        <v>0</v>
      </c>
      <c r="Y1338" s="342">
        <f t="shared" si="152"/>
        <v>0</v>
      </c>
      <c r="Z1338" s="342">
        <f t="shared" si="152"/>
        <v>0</v>
      </c>
      <c r="AA1338" s="342">
        <f t="shared" si="152"/>
        <v>0</v>
      </c>
      <c r="AB1338" s="342">
        <f t="shared" si="152"/>
        <v>0</v>
      </c>
      <c r="AC1338" s="109">
        <f t="shared" si="149"/>
        <v>0</v>
      </c>
      <c r="AD1338" s="109">
        <f>IF(C1338=A_Stammdaten!$B$12,E_SAV!$S1338-E_SAV!$AE1338,HLOOKUP(A_Stammdaten!$B$12-1,$AF$4:$AL$4004,ROW(C1338)-3,FALSE)-$AE1338)</f>
        <v>0</v>
      </c>
      <c r="AE1338" s="109">
        <f>HLOOKUP(A_Stammdaten!$B$12,$AF$4:$AL$4004,ROW(C1338)-3,FALSE)</f>
        <v>0</v>
      </c>
      <c r="AF1338" s="109">
        <f t="shared" si="147"/>
        <v>0</v>
      </c>
      <c r="AG1338" s="109">
        <f t="shared" si="154"/>
        <v>0</v>
      </c>
      <c r="AH1338" s="109">
        <f t="shared" si="154"/>
        <v>0</v>
      </c>
      <c r="AI1338" s="109">
        <f t="shared" si="154"/>
        <v>0</v>
      </c>
      <c r="AJ1338" s="109">
        <f t="shared" si="153"/>
        <v>0</v>
      </c>
      <c r="AK1338" s="109">
        <f t="shared" si="153"/>
        <v>0</v>
      </c>
      <c r="AL1338" s="109">
        <f t="shared" si="153"/>
        <v>0</v>
      </c>
    </row>
    <row r="1339" spans="1:38" x14ac:dyDescent="0.3">
      <c r="A1339" s="421"/>
      <c r="B1339" s="421"/>
      <c r="C1339" s="422"/>
      <c r="D1339" s="423"/>
      <c r="E1339" s="421"/>
      <c r="F1339" s="421"/>
      <c r="G1339" s="421"/>
      <c r="H1339" s="421"/>
      <c r="I1339" s="421"/>
      <c r="J1339" s="421"/>
      <c r="K1339" s="421"/>
      <c r="L1339" s="421"/>
      <c r="M1339" s="423"/>
      <c r="N1339" s="340">
        <f>IF(C1339&gt;A_Stammdaten!$B$12,0,SUM(E1339,F1339,H1339,J1339:K1339)-SUM(G1339,I1339,L1339:M1339))</f>
        <v>0</v>
      </c>
      <c r="O1339" s="421"/>
      <c r="P1339" s="421"/>
      <c r="Q1339" s="421"/>
      <c r="R1339" s="421"/>
      <c r="S1339" s="108">
        <f t="shared" si="148"/>
        <v>0</v>
      </c>
      <c r="T1339" s="341">
        <f>IF(ISBLANK($B1339),0,VLOOKUP($B1339,Listen!$A$2:$C$45,2,FALSE))</f>
        <v>0</v>
      </c>
      <c r="U1339" s="341">
        <f>IF(ISBLANK($B1339),0,VLOOKUP($B1339,Listen!$A$2:$C$45,3,FALSE))</f>
        <v>0</v>
      </c>
      <c r="V1339" s="342">
        <f t="shared" si="151"/>
        <v>0</v>
      </c>
      <c r="W1339" s="342">
        <f t="shared" si="152"/>
        <v>0</v>
      </c>
      <c r="X1339" s="342">
        <f t="shared" si="152"/>
        <v>0</v>
      </c>
      <c r="Y1339" s="342">
        <f t="shared" si="152"/>
        <v>0</v>
      </c>
      <c r="Z1339" s="342">
        <f t="shared" si="152"/>
        <v>0</v>
      </c>
      <c r="AA1339" s="342">
        <f t="shared" si="152"/>
        <v>0</v>
      </c>
      <c r="AB1339" s="342">
        <f t="shared" si="152"/>
        <v>0</v>
      </c>
      <c r="AC1339" s="109">
        <f t="shared" si="149"/>
        <v>0</v>
      </c>
      <c r="AD1339" s="109">
        <f>IF(C1339=A_Stammdaten!$B$12,E_SAV!$S1339-E_SAV!$AE1339,HLOOKUP(A_Stammdaten!$B$12-1,$AF$4:$AL$4004,ROW(C1339)-3,FALSE)-$AE1339)</f>
        <v>0</v>
      </c>
      <c r="AE1339" s="109">
        <f>HLOOKUP(A_Stammdaten!$B$12,$AF$4:$AL$4004,ROW(C1339)-3,FALSE)</f>
        <v>0</v>
      </c>
      <c r="AF1339" s="109">
        <f t="shared" si="147"/>
        <v>0</v>
      </c>
      <c r="AG1339" s="109">
        <f t="shared" si="154"/>
        <v>0</v>
      </c>
      <c r="AH1339" s="109">
        <f t="shared" si="154"/>
        <v>0</v>
      </c>
      <c r="AI1339" s="109">
        <f t="shared" si="154"/>
        <v>0</v>
      </c>
      <c r="AJ1339" s="109">
        <f t="shared" si="153"/>
        <v>0</v>
      </c>
      <c r="AK1339" s="109">
        <f t="shared" si="153"/>
        <v>0</v>
      </c>
      <c r="AL1339" s="109">
        <f t="shared" si="153"/>
        <v>0</v>
      </c>
    </row>
    <row r="1340" spans="1:38" x14ac:dyDescent="0.3">
      <c r="A1340" s="421"/>
      <c r="B1340" s="421"/>
      <c r="C1340" s="422"/>
      <c r="D1340" s="423"/>
      <c r="E1340" s="421"/>
      <c r="F1340" s="421"/>
      <c r="G1340" s="421"/>
      <c r="H1340" s="421"/>
      <c r="I1340" s="421"/>
      <c r="J1340" s="421"/>
      <c r="K1340" s="421"/>
      <c r="L1340" s="421"/>
      <c r="M1340" s="423"/>
      <c r="N1340" s="340">
        <f>IF(C1340&gt;A_Stammdaten!$B$12,0,SUM(E1340,F1340,H1340,J1340:K1340)-SUM(G1340,I1340,L1340:M1340))</f>
        <v>0</v>
      </c>
      <c r="O1340" s="421"/>
      <c r="P1340" s="421"/>
      <c r="Q1340" s="421"/>
      <c r="R1340" s="421"/>
      <c r="S1340" s="108">
        <f t="shared" si="148"/>
        <v>0</v>
      </c>
      <c r="T1340" s="341">
        <f>IF(ISBLANK($B1340),0,VLOOKUP($B1340,Listen!$A$2:$C$45,2,FALSE))</f>
        <v>0</v>
      </c>
      <c r="U1340" s="341">
        <f>IF(ISBLANK($B1340),0,VLOOKUP($B1340,Listen!$A$2:$C$45,3,FALSE))</f>
        <v>0</v>
      </c>
      <c r="V1340" s="342">
        <f t="shared" si="151"/>
        <v>0</v>
      </c>
      <c r="W1340" s="342">
        <f t="shared" si="152"/>
        <v>0</v>
      </c>
      <c r="X1340" s="342">
        <f t="shared" si="152"/>
        <v>0</v>
      </c>
      <c r="Y1340" s="342">
        <f t="shared" si="152"/>
        <v>0</v>
      </c>
      <c r="Z1340" s="342">
        <f t="shared" si="152"/>
        <v>0</v>
      </c>
      <c r="AA1340" s="342">
        <f t="shared" si="152"/>
        <v>0</v>
      </c>
      <c r="AB1340" s="342">
        <f t="shared" si="152"/>
        <v>0</v>
      </c>
      <c r="AC1340" s="109">
        <f t="shared" si="149"/>
        <v>0</v>
      </c>
      <c r="AD1340" s="109">
        <f>IF(C1340=A_Stammdaten!$B$12,E_SAV!$S1340-E_SAV!$AE1340,HLOOKUP(A_Stammdaten!$B$12-1,$AF$4:$AL$4004,ROW(C1340)-3,FALSE)-$AE1340)</f>
        <v>0</v>
      </c>
      <c r="AE1340" s="109">
        <f>HLOOKUP(A_Stammdaten!$B$12,$AF$4:$AL$4004,ROW(C1340)-3,FALSE)</f>
        <v>0</v>
      </c>
      <c r="AF1340" s="109">
        <f t="shared" si="147"/>
        <v>0</v>
      </c>
      <c r="AG1340" s="109">
        <f t="shared" si="154"/>
        <v>0</v>
      </c>
      <c r="AH1340" s="109">
        <f t="shared" si="154"/>
        <v>0</v>
      </c>
      <c r="AI1340" s="109">
        <f t="shared" si="154"/>
        <v>0</v>
      </c>
      <c r="AJ1340" s="109">
        <f t="shared" si="153"/>
        <v>0</v>
      </c>
      <c r="AK1340" s="109">
        <f t="shared" si="153"/>
        <v>0</v>
      </c>
      <c r="AL1340" s="109">
        <f t="shared" si="153"/>
        <v>0</v>
      </c>
    </row>
    <row r="1341" spans="1:38" x14ac:dyDescent="0.3">
      <c r="A1341" s="421"/>
      <c r="B1341" s="421"/>
      <c r="C1341" s="422"/>
      <c r="D1341" s="423"/>
      <c r="E1341" s="421"/>
      <c r="F1341" s="421"/>
      <c r="G1341" s="421"/>
      <c r="H1341" s="421"/>
      <c r="I1341" s="421"/>
      <c r="J1341" s="421"/>
      <c r="K1341" s="421"/>
      <c r="L1341" s="421"/>
      <c r="M1341" s="423"/>
      <c r="N1341" s="340">
        <f>IF(C1341&gt;A_Stammdaten!$B$12,0,SUM(E1341,F1341,H1341,J1341:K1341)-SUM(G1341,I1341,L1341:M1341))</f>
        <v>0</v>
      </c>
      <c r="O1341" s="421"/>
      <c r="P1341" s="421"/>
      <c r="Q1341" s="421"/>
      <c r="R1341" s="421"/>
      <c r="S1341" s="108">
        <f t="shared" si="148"/>
        <v>0</v>
      </c>
      <c r="T1341" s="341">
        <f>IF(ISBLANK($B1341),0,VLOOKUP($B1341,Listen!$A$2:$C$45,2,FALSE))</f>
        <v>0</v>
      </c>
      <c r="U1341" s="341">
        <f>IF(ISBLANK($B1341),0,VLOOKUP($B1341,Listen!$A$2:$C$45,3,FALSE))</f>
        <v>0</v>
      </c>
      <c r="V1341" s="342">
        <f t="shared" si="151"/>
        <v>0</v>
      </c>
      <c r="W1341" s="342">
        <f t="shared" si="152"/>
        <v>0</v>
      </c>
      <c r="X1341" s="342">
        <f t="shared" si="152"/>
        <v>0</v>
      </c>
      <c r="Y1341" s="342">
        <f t="shared" si="152"/>
        <v>0</v>
      </c>
      <c r="Z1341" s="342">
        <f t="shared" si="152"/>
        <v>0</v>
      </c>
      <c r="AA1341" s="342">
        <f t="shared" si="152"/>
        <v>0</v>
      </c>
      <c r="AB1341" s="342">
        <f t="shared" si="152"/>
        <v>0</v>
      </c>
      <c r="AC1341" s="109">
        <f t="shared" si="149"/>
        <v>0</v>
      </c>
      <c r="AD1341" s="109">
        <f>IF(C1341=A_Stammdaten!$B$12,E_SAV!$S1341-E_SAV!$AE1341,HLOOKUP(A_Stammdaten!$B$12-1,$AF$4:$AL$4004,ROW(C1341)-3,FALSE)-$AE1341)</f>
        <v>0</v>
      </c>
      <c r="AE1341" s="109">
        <f>HLOOKUP(A_Stammdaten!$B$12,$AF$4:$AL$4004,ROW(C1341)-3,FALSE)</f>
        <v>0</v>
      </c>
      <c r="AF1341" s="109">
        <f t="shared" si="147"/>
        <v>0</v>
      </c>
      <c r="AG1341" s="109">
        <f t="shared" si="154"/>
        <v>0</v>
      </c>
      <c r="AH1341" s="109">
        <f t="shared" si="154"/>
        <v>0</v>
      </c>
      <c r="AI1341" s="109">
        <f t="shared" si="154"/>
        <v>0</v>
      </c>
      <c r="AJ1341" s="109">
        <f t="shared" si="153"/>
        <v>0</v>
      </c>
      <c r="AK1341" s="109">
        <f t="shared" si="153"/>
        <v>0</v>
      </c>
      <c r="AL1341" s="109">
        <f t="shared" si="153"/>
        <v>0</v>
      </c>
    </row>
    <row r="1342" spans="1:38" x14ac:dyDescent="0.3">
      <c r="A1342" s="421"/>
      <c r="B1342" s="421"/>
      <c r="C1342" s="422"/>
      <c r="D1342" s="423"/>
      <c r="E1342" s="421"/>
      <c r="F1342" s="421"/>
      <c r="G1342" s="421"/>
      <c r="H1342" s="421"/>
      <c r="I1342" s="421"/>
      <c r="J1342" s="421"/>
      <c r="K1342" s="421"/>
      <c r="L1342" s="421"/>
      <c r="M1342" s="423"/>
      <c r="N1342" s="340">
        <f>IF(C1342&gt;A_Stammdaten!$B$12,0,SUM(E1342,F1342,H1342,J1342:K1342)-SUM(G1342,I1342,L1342:M1342))</f>
        <v>0</v>
      </c>
      <c r="O1342" s="421"/>
      <c r="P1342" s="421"/>
      <c r="Q1342" s="421"/>
      <c r="R1342" s="421"/>
      <c r="S1342" s="108">
        <f t="shared" si="148"/>
        <v>0</v>
      </c>
      <c r="T1342" s="341">
        <f>IF(ISBLANK($B1342),0,VLOOKUP($B1342,Listen!$A$2:$C$45,2,FALSE))</f>
        <v>0</v>
      </c>
      <c r="U1342" s="341">
        <f>IF(ISBLANK($B1342),0,VLOOKUP($B1342,Listen!$A$2:$C$45,3,FALSE))</f>
        <v>0</v>
      </c>
      <c r="V1342" s="342">
        <f t="shared" si="151"/>
        <v>0</v>
      </c>
      <c r="W1342" s="342">
        <f t="shared" si="152"/>
        <v>0</v>
      </c>
      <c r="X1342" s="342">
        <f t="shared" si="152"/>
        <v>0</v>
      </c>
      <c r="Y1342" s="342">
        <f t="shared" si="152"/>
        <v>0</v>
      </c>
      <c r="Z1342" s="342">
        <f t="shared" si="152"/>
        <v>0</v>
      </c>
      <c r="AA1342" s="342">
        <f t="shared" si="152"/>
        <v>0</v>
      </c>
      <c r="AB1342" s="342">
        <f t="shared" si="152"/>
        <v>0</v>
      </c>
      <c r="AC1342" s="109">
        <f t="shared" si="149"/>
        <v>0</v>
      </c>
      <c r="AD1342" s="109">
        <f>IF(C1342=A_Stammdaten!$B$12,E_SAV!$S1342-E_SAV!$AE1342,HLOOKUP(A_Stammdaten!$B$12-1,$AF$4:$AL$4004,ROW(C1342)-3,FALSE)-$AE1342)</f>
        <v>0</v>
      </c>
      <c r="AE1342" s="109">
        <f>HLOOKUP(A_Stammdaten!$B$12,$AF$4:$AL$4004,ROW(C1342)-3,FALSE)</f>
        <v>0</v>
      </c>
      <c r="AF1342" s="109">
        <f t="shared" si="147"/>
        <v>0</v>
      </c>
      <c r="AG1342" s="109">
        <f t="shared" si="154"/>
        <v>0</v>
      </c>
      <c r="AH1342" s="109">
        <f t="shared" si="154"/>
        <v>0</v>
      </c>
      <c r="AI1342" s="109">
        <f t="shared" si="154"/>
        <v>0</v>
      </c>
      <c r="AJ1342" s="109">
        <f t="shared" si="153"/>
        <v>0</v>
      </c>
      <c r="AK1342" s="109">
        <f t="shared" si="153"/>
        <v>0</v>
      </c>
      <c r="AL1342" s="109">
        <f t="shared" si="153"/>
        <v>0</v>
      </c>
    </row>
    <row r="1343" spans="1:38" x14ac:dyDescent="0.3">
      <c r="A1343" s="421"/>
      <c r="B1343" s="421"/>
      <c r="C1343" s="422"/>
      <c r="D1343" s="423"/>
      <c r="E1343" s="421"/>
      <c r="F1343" s="421"/>
      <c r="G1343" s="421"/>
      <c r="H1343" s="421"/>
      <c r="I1343" s="421"/>
      <c r="J1343" s="421"/>
      <c r="K1343" s="421"/>
      <c r="L1343" s="421"/>
      <c r="M1343" s="423"/>
      <c r="N1343" s="340">
        <f>IF(C1343&gt;A_Stammdaten!$B$12,0,SUM(E1343,F1343,H1343,J1343:K1343)-SUM(G1343,I1343,L1343:M1343))</f>
        <v>0</v>
      </c>
      <c r="O1343" s="421"/>
      <c r="P1343" s="421"/>
      <c r="Q1343" s="421"/>
      <c r="R1343" s="421"/>
      <c r="S1343" s="108">
        <f t="shared" si="148"/>
        <v>0</v>
      </c>
      <c r="T1343" s="341">
        <f>IF(ISBLANK($B1343),0,VLOOKUP($B1343,Listen!$A$2:$C$45,2,FALSE))</f>
        <v>0</v>
      </c>
      <c r="U1343" s="341">
        <f>IF(ISBLANK($B1343),0,VLOOKUP($B1343,Listen!$A$2:$C$45,3,FALSE))</f>
        <v>0</v>
      </c>
      <c r="V1343" s="342">
        <f t="shared" si="151"/>
        <v>0</v>
      </c>
      <c r="W1343" s="342">
        <f t="shared" si="152"/>
        <v>0</v>
      </c>
      <c r="X1343" s="342">
        <f t="shared" si="152"/>
        <v>0</v>
      </c>
      <c r="Y1343" s="342">
        <f t="shared" si="152"/>
        <v>0</v>
      </c>
      <c r="Z1343" s="342">
        <f t="shared" si="152"/>
        <v>0</v>
      </c>
      <c r="AA1343" s="342">
        <f t="shared" si="152"/>
        <v>0</v>
      </c>
      <c r="AB1343" s="342">
        <f t="shared" si="152"/>
        <v>0</v>
      </c>
      <c r="AC1343" s="109">
        <f t="shared" si="149"/>
        <v>0</v>
      </c>
      <c r="AD1343" s="109">
        <f>IF(C1343=A_Stammdaten!$B$12,E_SAV!$S1343-E_SAV!$AE1343,HLOOKUP(A_Stammdaten!$B$12-1,$AF$4:$AL$4004,ROW(C1343)-3,FALSE)-$AE1343)</f>
        <v>0</v>
      </c>
      <c r="AE1343" s="109">
        <f>HLOOKUP(A_Stammdaten!$B$12,$AF$4:$AL$4004,ROW(C1343)-3,FALSE)</f>
        <v>0</v>
      </c>
      <c r="AF1343" s="109">
        <f t="shared" si="147"/>
        <v>0</v>
      </c>
      <c r="AG1343" s="109">
        <f t="shared" si="154"/>
        <v>0</v>
      </c>
      <c r="AH1343" s="109">
        <f t="shared" si="154"/>
        <v>0</v>
      </c>
      <c r="AI1343" s="109">
        <f t="shared" si="154"/>
        <v>0</v>
      </c>
      <c r="AJ1343" s="109">
        <f t="shared" si="153"/>
        <v>0</v>
      </c>
      <c r="AK1343" s="109">
        <f t="shared" si="153"/>
        <v>0</v>
      </c>
      <c r="AL1343" s="109">
        <f t="shared" si="153"/>
        <v>0</v>
      </c>
    </row>
    <row r="1344" spans="1:38" x14ac:dyDescent="0.3">
      <c r="A1344" s="421"/>
      <c r="B1344" s="421"/>
      <c r="C1344" s="422"/>
      <c r="D1344" s="423"/>
      <c r="E1344" s="421"/>
      <c r="F1344" s="421"/>
      <c r="G1344" s="421"/>
      <c r="H1344" s="421"/>
      <c r="I1344" s="421"/>
      <c r="J1344" s="421"/>
      <c r="K1344" s="421"/>
      <c r="L1344" s="421"/>
      <c r="M1344" s="423"/>
      <c r="N1344" s="340">
        <f>IF(C1344&gt;A_Stammdaten!$B$12,0,SUM(E1344,F1344,H1344,J1344:K1344)-SUM(G1344,I1344,L1344:M1344))</f>
        <v>0</v>
      </c>
      <c r="O1344" s="421"/>
      <c r="P1344" s="421"/>
      <c r="Q1344" s="421"/>
      <c r="R1344" s="421"/>
      <c r="S1344" s="108">
        <f t="shared" si="148"/>
        <v>0</v>
      </c>
      <c r="T1344" s="341">
        <f>IF(ISBLANK($B1344),0,VLOOKUP($B1344,Listen!$A$2:$C$45,2,FALSE))</f>
        <v>0</v>
      </c>
      <c r="U1344" s="341">
        <f>IF(ISBLANK($B1344),0,VLOOKUP($B1344,Listen!$A$2:$C$45,3,FALSE))</f>
        <v>0</v>
      </c>
      <c r="V1344" s="342">
        <f t="shared" si="151"/>
        <v>0</v>
      </c>
      <c r="W1344" s="342">
        <f t="shared" si="152"/>
        <v>0</v>
      </c>
      <c r="X1344" s="342">
        <f t="shared" si="152"/>
        <v>0</v>
      </c>
      <c r="Y1344" s="342">
        <f t="shared" si="152"/>
        <v>0</v>
      </c>
      <c r="Z1344" s="342">
        <f t="shared" si="152"/>
        <v>0</v>
      </c>
      <c r="AA1344" s="342">
        <f t="shared" si="152"/>
        <v>0</v>
      </c>
      <c r="AB1344" s="342">
        <f t="shared" si="152"/>
        <v>0</v>
      </c>
      <c r="AC1344" s="109">
        <f t="shared" si="149"/>
        <v>0</v>
      </c>
      <c r="AD1344" s="109">
        <f>IF(C1344=A_Stammdaten!$B$12,E_SAV!$S1344-E_SAV!$AE1344,HLOOKUP(A_Stammdaten!$B$12-1,$AF$4:$AL$4004,ROW(C1344)-3,FALSE)-$AE1344)</f>
        <v>0</v>
      </c>
      <c r="AE1344" s="109">
        <f>HLOOKUP(A_Stammdaten!$B$12,$AF$4:$AL$4004,ROW(C1344)-3,FALSE)</f>
        <v>0</v>
      </c>
      <c r="AF1344" s="109">
        <f t="shared" si="147"/>
        <v>0</v>
      </c>
      <c r="AG1344" s="109">
        <f t="shared" si="154"/>
        <v>0</v>
      </c>
      <c r="AH1344" s="109">
        <f t="shared" si="154"/>
        <v>0</v>
      </c>
      <c r="AI1344" s="109">
        <f t="shared" si="154"/>
        <v>0</v>
      </c>
      <c r="AJ1344" s="109">
        <f t="shared" si="153"/>
        <v>0</v>
      </c>
      <c r="AK1344" s="109">
        <f t="shared" si="153"/>
        <v>0</v>
      </c>
      <c r="AL1344" s="109">
        <f t="shared" si="153"/>
        <v>0</v>
      </c>
    </row>
    <row r="1345" spans="1:38" x14ac:dyDescent="0.3">
      <c r="A1345" s="421"/>
      <c r="B1345" s="421"/>
      <c r="C1345" s="422"/>
      <c r="D1345" s="423"/>
      <c r="E1345" s="421"/>
      <c r="F1345" s="421"/>
      <c r="G1345" s="421"/>
      <c r="H1345" s="421"/>
      <c r="I1345" s="421"/>
      <c r="J1345" s="421"/>
      <c r="K1345" s="421"/>
      <c r="L1345" s="421"/>
      <c r="M1345" s="423"/>
      <c r="N1345" s="340">
        <f>IF(C1345&gt;A_Stammdaten!$B$12,0,SUM(E1345,F1345,H1345,J1345:K1345)-SUM(G1345,I1345,L1345:M1345))</f>
        <v>0</v>
      </c>
      <c r="O1345" s="421"/>
      <c r="P1345" s="421"/>
      <c r="Q1345" s="421"/>
      <c r="R1345" s="421"/>
      <c r="S1345" s="108">
        <f t="shared" si="148"/>
        <v>0</v>
      </c>
      <c r="T1345" s="341">
        <f>IF(ISBLANK($B1345),0,VLOOKUP($B1345,Listen!$A$2:$C$45,2,FALSE))</f>
        <v>0</v>
      </c>
      <c r="U1345" s="341">
        <f>IF(ISBLANK($B1345),0,VLOOKUP($B1345,Listen!$A$2:$C$45,3,FALSE))</f>
        <v>0</v>
      </c>
      <c r="V1345" s="342">
        <f t="shared" si="151"/>
        <v>0</v>
      </c>
      <c r="W1345" s="342">
        <f t="shared" si="152"/>
        <v>0</v>
      </c>
      <c r="X1345" s="342">
        <f t="shared" si="152"/>
        <v>0</v>
      </c>
      <c r="Y1345" s="342">
        <f t="shared" si="152"/>
        <v>0</v>
      </c>
      <c r="Z1345" s="342">
        <f t="shared" si="152"/>
        <v>0</v>
      </c>
      <c r="AA1345" s="342">
        <f t="shared" si="152"/>
        <v>0</v>
      </c>
      <c r="AB1345" s="342">
        <f t="shared" si="152"/>
        <v>0</v>
      </c>
      <c r="AC1345" s="109">
        <f t="shared" si="149"/>
        <v>0</v>
      </c>
      <c r="AD1345" s="109">
        <f>IF(C1345=A_Stammdaten!$B$12,E_SAV!$S1345-E_SAV!$AE1345,HLOOKUP(A_Stammdaten!$B$12-1,$AF$4:$AL$4004,ROW(C1345)-3,FALSE)-$AE1345)</f>
        <v>0</v>
      </c>
      <c r="AE1345" s="109">
        <f>HLOOKUP(A_Stammdaten!$B$12,$AF$4:$AL$4004,ROW(C1345)-3,FALSE)</f>
        <v>0</v>
      </c>
      <c r="AF1345" s="109">
        <f t="shared" si="147"/>
        <v>0</v>
      </c>
      <c r="AG1345" s="109">
        <f t="shared" si="154"/>
        <v>0</v>
      </c>
      <c r="AH1345" s="109">
        <f t="shared" si="154"/>
        <v>0</v>
      </c>
      <c r="AI1345" s="109">
        <f t="shared" si="154"/>
        <v>0</v>
      </c>
      <c r="AJ1345" s="109">
        <f t="shared" si="153"/>
        <v>0</v>
      </c>
      <c r="AK1345" s="109">
        <f t="shared" si="153"/>
        <v>0</v>
      </c>
      <c r="AL1345" s="109">
        <f t="shared" si="153"/>
        <v>0</v>
      </c>
    </row>
    <row r="1346" spans="1:38" x14ac:dyDescent="0.3">
      <c r="A1346" s="421"/>
      <c r="B1346" s="421"/>
      <c r="C1346" s="422"/>
      <c r="D1346" s="423"/>
      <c r="E1346" s="421"/>
      <c r="F1346" s="421"/>
      <c r="G1346" s="421"/>
      <c r="H1346" s="421"/>
      <c r="I1346" s="421"/>
      <c r="J1346" s="421"/>
      <c r="K1346" s="421"/>
      <c r="L1346" s="421"/>
      <c r="M1346" s="423"/>
      <c r="N1346" s="340">
        <f>IF(C1346&gt;A_Stammdaten!$B$12,0,SUM(E1346,F1346,H1346,J1346:K1346)-SUM(G1346,I1346,L1346:M1346))</f>
        <v>0</v>
      </c>
      <c r="O1346" s="421"/>
      <c r="P1346" s="421"/>
      <c r="Q1346" s="421"/>
      <c r="R1346" s="421"/>
      <c r="S1346" s="108">
        <f t="shared" si="148"/>
        <v>0</v>
      </c>
      <c r="T1346" s="341">
        <f>IF(ISBLANK($B1346),0,VLOOKUP($B1346,Listen!$A$2:$C$45,2,FALSE))</f>
        <v>0</v>
      </c>
      <c r="U1346" s="341">
        <f>IF(ISBLANK($B1346),0,VLOOKUP($B1346,Listen!$A$2:$C$45,3,FALSE))</f>
        <v>0</v>
      </c>
      <c r="V1346" s="342">
        <f t="shared" si="151"/>
        <v>0</v>
      </c>
      <c r="W1346" s="342">
        <f t="shared" si="152"/>
        <v>0</v>
      </c>
      <c r="X1346" s="342">
        <f t="shared" si="152"/>
        <v>0</v>
      </c>
      <c r="Y1346" s="342">
        <f t="shared" si="152"/>
        <v>0</v>
      </c>
      <c r="Z1346" s="342">
        <f t="shared" si="152"/>
        <v>0</v>
      </c>
      <c r="AA1346" s="342">
        <f t="shared" si="152"/>
        <v>0</v>
      </c>
      <c r="AB1346" s="342">
        <f t="shared" si="152"/>
        <v>0</v>
      </c>
      <c r="AC1346" s="109">
        <f t="shared" si="149"/>
        <v>0</v>
      </c>
      <c r="AD1346" s="109">
        <f>IF(C1346=A_Stammdaten!$B$12,E_SAV!$S1346-E_SAV!$AE1346,HLOOKUP(A_Stammdaten!$B$12-1,$AF$4:$AL$4004,ROW(C1346)-3,FALSE)-$AE1346)</f>
        <v>0</v>
      </c>
      <c r="AE1346" s="109">
        <f>HLOOKUP(A_Stammdaten!$B$12,$AF$4:$AL$4004,ROW(C1346)-3,FALSE)</f>
        <v>0</v>
      </c>
      <c r="AF1346" s="109">
        <f t="shared" si="147"/>
        <v>0</v>
      </c>
      <c r="AG1346" s="109">
        <f t="shared" si="154"/>
        <v>0</v>
      </c>
      <c r="AH1346" s="109">
        <f t="shared" si="154"/>
        <v>0</v>
      </c>
      <c r="AI1346" s="109">
        <f t="shared" si="154"/>
        <v>0</v>
      </c>
      <c r="AJ1346" s="109">
        <f t="shared" si="153"/>
        <v>0</v>
      </c>
      <c r="AK1346" s="109">
        <f t="shared" si="153"/>
        <v>0</v>
      </c>
      <c r="AL1346" s="109">
        <f t="shared" si="153"/>
        <v>0</v>
      </c>
    </row>
    <row r="1347" spans="1:38" x14ac:dyDescent="0.3">
      <c r="A1347" s="421"/>
      <c r="B1347" s="421"/>
      <c r="C1347" s="422"/>
      <c r="D1347" s="423"/>
      <c r="E1347" s="421"/>
      <c r="F1347" s="421"/>
      <c r="G1347" s="421"/>
      <c r="H1347" s="421"/>
      <c r="I1347" s="421"/>
      <c r="J1347" s="421"/>
      <c r="K1347" s="421"/>
      <c r="L1347" s="421"/>
      <c r="M1347" s="423"/>
      <c r="N1347" s="340">
        <f>IF(C1347&gt;A_Stammdaten!$B$12,0,SUM(E1347,F1347,H1347,J1347:K1347)-SUM(G1347,I1347,L1347:M1347))</f>
        <v>0</v>
      </c>
      <c r="O1347" s="421"/>
      <c r="P1347" s="421"/>
      <c r="Q1347" s="421"/>
      <c r="R1347" s="421"/>
      <c r="S1347" s="108">
        <f t="shared" si="148"/>
        <v>0</v>
      </c>
      <c r="T1347" s="341">
        <f>IF(ISBLANK($B1347),0,VLOOKUP($B1347,Listen!$A$2:$C$45,2,FALSE))</f>
        <v>0</v>
      </c>
      <c r="U1347" s="341">
        <f>IF(ISBLANK($B1347),0,VLOOKUP($B1347,Listen!$A$2:$C$45,3,FALSE))</f>
        <v>0</v>
      </c>
      <c r="V1347" s="342">
        <f t="shared" si="151"/>
        <v>0</v>
      </c>
      <c r="W1347" s="342">
        <f t="shared" si="152"/>
        <v>0</v>
      </c>
      <c r="X1347" s="342">
        <f t="shared" si="152"/>
        <v>0</v>
      </c>
      <c r="Y1347" s="342">
        <f t="shared" si="152"/>
        <v>0</v>
      </c>
      <c r="Z1347" s="342">
        <f t="shared" si="152"/>
        <v>0</v>
      </c>
      <c r="AA1347" s="342">
        <f t="shared" si="152"/>
        <v>0</v>
      </c>
      <c r="AB1347" s="342">
        <f t="shared" si="152"/>
        <v>0</v>
      </c>
      <c r="AC1347" s="109">
        <f t="shared" si="149"/>
        <v>0</v>
      </c>
      <c r="AD1347" s="109">
        <f>IF(C1347=A_Stammdaten!$B$12,E_SAV!$S1347-E_SAV!$AE1347,HLOOKUP(A_Stammdaten!$B$12-1,$AF$4:$AL$4004,ROW(C1347)-3,FALSE)-$AE1347)</f>
        <v>0</v>
      </c>
      <c r="AE1347" s="109">
        <f>HLOOKUP(A_Stammdaten!$B$12,$AF$4:$AL$4004,ROW(C1347)-3,FALSE)</f>
        <v>0</v>
      </c>
      <c r="AF1347" s="109">
        <f t="shared" si="147"/>
        <v>0</v>
      </c>
      <c r="AG1347" s="109">
        <f t="shared" si="154"/>
        <v>0</v>
      </c>
      <c r="AH1347" s="109">
        <f t="shared" si="154"/>
        <v>0</v>
      </c>
      <c r="AI1347" s="109">
        <f t="shared" si="154"/>
        <v>0</v>
      </c>
      <c r="AJ1347" s="109">
        <f t="shared" si="153"/>
        <v>0</v>
      </c>
      <c r="AK1347" s="109">
        <f t="shared" si="153"/>
        <v>0</v>
      </c>
      <c r="AL1347" s="109">
        <f t="shared" si="153"/>
        <v>0</v>
      </c>
    </row>
    <row r="1348" spans="1:38" x14ac:dyDescent="0.3">
      <c r="A1348" s="421"/>
      <c r="B1348" s="421"/>
      <c r="C1348" s="422"/>
      <c r="D1348" s="423"/>
      <c r="E1348" s="421"/>
      <c r="F1348" s="421"/>
      <c r="G1348" s="421"/>
      <c r="H1348" s="421"/>
      <c r="I1348" s="421"/>
      <c r="J1348" s="421"/>
      <c r="K1348" s="421"/>
      <c r="L1348" s="421"/>
      <c r="M1348" s="423"/>
      <c r="N1348" s="340">
        <f>IF(C1348&gt;A_Stammdaten!$B$12,0,SUM(E1348,F1348,H1348,J1348:K1348)-SUM(G1348,I1348,L1348:M1348))</f>
        <v>0</v>
      </c>
      <c r="O1348" s="421"/>
      <c r="P1348" s="421"/>
      <c r="Q1348" s="421"/>
      <c r="R1348" s="421"/>
      <c r="S1348" s="108">
        <f t="shared" si="148"/>
        <v>0</v>
      </c>
      <c r="T1348" s="341">
        <f>IF(ISBLANK($B1348),0,VLOOKUP($B1348,Listen!$A$2:$C$45,2,FALSE))</f>
        <v>0</v>
      </c>
      <c r="U1348" s="341">
        <f>IF(ISBLANK($B1348),0,VLOOKUP($B1348,Listen!$A$2:$C$45,3,FALSE))</f>
        <v>0</v>
      </c>
      <c r="V1348" s="342">
        <f t="shared" si="151"/>
        <v>0</v>
      </c>
      <c r="W1348" s="342">
        <f t="shared" si="152"/>
        <v>0</v>
      </c>
      <c r="X1348" s="342">
        <f t="shared" si="152"/>
        <v>0</v>
      </c>
      <c r="Y1348" s="342">
        <f t="shared" si="152"/>
        <v>0</v>
      </c>
      <c r="Z1348" s="342">
        <f t="shared" si="152"/>
        <v>0</v>
      </c>
      <c r="AA1348" s="342">
        <f t="shared" si="152"/>
        <v>0</v>
      </c>
      <c r="AB1348" s="342">
        <f t="shared" si="152"/>
        <v>0</v>
      </c>
      <c r="AC1348" s="109">
        <f t="shared" si="149"/>
        <v>0</v>
      </c>
      <c r="AD1348" s="109">
        <f>IF(C1348=A_Stammdaten!$B$12,E_SAV!$S1348-E_SAV!$AE1348,HLOOKUP(A_Stammdaten!$B$12-1,$AF$4:$AL$4004,ROW(C1348)-3,FALSE)-$AE1348)</f>
        <v>0</v>
      </c>
      <c r="AE1348" s="109">
        <f>HLOOKUP(A_Stammdaten!$B$12,$AF$4:$AL$4004,ROW(C1348)-3,FALSE)</f>
        <v>0</v>
      </c>
      <c r="AF1348" s="109">
        <f t="shared" si="147"/>
        <v>0</v>
      </c>
      <c r="AG1348" s="109">
        <f t="shared" si="154"/>
        <v>0</v>
      </c>
      <c r="AH1348" s="109">
        <f t="shared" si="154"/>
        <v>0</v>
      </c>
      <c r="AI1348" s="109">
        <f t="shared" si="154"/>
        <v>0</v>
      </c>
      <c r="AJ1348" s="109">
        <f t="shared" si="153"/>
        <v>0</v>
      </c>
      <c r="AK1348" s="109">
        <f t="shared" si="153"/>
        <v>0</v>
      </c>
      <c r="AL1348" s="109">
        <f t="shared" si="153"/>
        <v>0</v>
      </c>
    </row>
    <row r="1349" spans="1:38" x14ac:dyDescent="0.3">
      <c r="A1349" s="421"/>
      <c r="B1349" s="421"/>
      <c r="C1349" s="422"/>
      <c r="D1349" s="423"/>
      <c r="E1349" s="421"/>
      <c r="F1349" s="421"/>
      <c r="G1349" s="421"/>
      <c r="H1349" s="421"/>
      <c r="I1349" s="421"/>
      <c r="J1349" s="421"/>
      <c r="K1349" s="421"/>
      <c r="L1349" s="421"/>
      <c r="M1349" s="423"/>
      <c r="N1349" s="340">
        <f>IF(C1349&gt;A_Stammdaten!$B$12,0,SUM(E1349,F1349,H1349,J1349:K1349)-SUM(G1349,I1349,L1349:M1349))</f>
        <v>0</v>
      </c>
      <c r="O1349" s="421"/>
      <c r="P1349" s="421"/>
      <c r="Q1349" s="421"/>
      <c r="R1349" s="421"/>
      <c r="S1349" s="108">
        <f t="shared" si="148"/>
        <v>0</v>
      </c>
      <c r="T1349" s="341">
        <f>IF(ISBLANK($B1349),0,VLOOKUP($B1349,Listen!$A$2:$C$45,2,FALSE))</f>
        <v>0</v>
      </c>
      <c r="U1349" s="341">
        <f>IF(ISBLANK($B1349),0,VLOOKUP($B1349,Listen!$A$2:$C$45,3,FALSE))</f>
        <v>0</v>
      </c>
      <c r="V1349" s="342">
        <f t="shared" si="151"/>
        <v>0</v>
      </c>
      <c r="W1349" s="342">
        <f t="shared" si="152"/>
        <v>0</v>
      </c>
      <c r="X1349" s="342">
        <f t="shared" si="152"/>
        <v>0</v>
      </c>
      <c r="Y1349" s="342">
        <f t="shared" ref="W1349:AB1391" si="155">$T1349</f>
        <v>0</v>
      </c>
      <c r="Z1349" s="342">
        <f t="shared" si="155"/>
        <v>0</v>
      </c>
      <c r="AA1349" s="342">
        <f t="shared" si="155"/>
        <v>0</v>
      </c>
      <c r="AB1349" s="342">
        <f t="shared" si="155"/>
        <v>0</v>
      </c>
      <c r="AC1349" s="109">
        <f t="shared" si="149"/>
        <v>0</v>
      </c>
      <c r="AD1349" s="109">
        <f>IF(C1349=A_Stammdaten!$B$12,E_SAV!$S1349-E_SAV!$AE1349,HLOOKUP(A_Stammdaten!$B$12-1,$AF$4:$AL$4004,ROW(C1349)-3,FALSE)-$AE1349)</f>
        <v>0</v>
      </c>
      <c r="AE1349" s="109">
        <f>HLOOKUP(A_Stammdaten!$B$12,$AF$4:$AL$4004,ROW(C1349)-3,FALSE)</f>
        <v>0</v>
      </c>
      <c r="AF1349" s="109">
        <f t="shared" ref="AF1349:AF1412" si="156">IF(OR($C1349=0,$S1349=0),0,IF($C1349&lt;=AF$4,$S1349-$S1349/V1349*(AF$4-$C1349+1),0))</f>
        <v>0</v>
      </c>
      <c r="AG1349" s="109">
        <f t="shared" si="154"/>
        <v>0</v>
      </c>
      <c r="AH1349" s="109">
        <f t="shared" si="154"/>
        <v>0</v>
      </c>
      <c r="AI1349" s="109">
        <f t="shared" si="154"/>
        <v>0</v>
      </c>
      <c r="AJ1349" s="109">
        <f t="shared" si="153"/>
        <v>0</v>
      </c>
      <c r="AK1349" s="109">
        <f t="shared" si="153"/>
        <v>0</v>
      </c>
      <c r="AL1349" s="109">
        <f t="shared" si="153"/>
        <v>0</v>
      </c>
    </row>
    <row r="1350" spans="1:38" x14ac:dyDescent="0.3">
      <c r="A1350" s="421"/>
      <c r="B1350" s="421"/>
      <c r="C1350" s="422"/>
      <c r="D1350" s="423"/>
      <c r="E1350" s="421"/>
      <c r="F1350" s="421"/>
      <c r="G1350" s="421"/>
      <c r="H1350" s="421"/>
      <c r="I1350" s="421"/>
      <c r="J1350" s="421"/>
      <c r="K1350" s="421"/>
      <c r="L1350" s="421"/>
      <c r="M1350" s="423"/>
      <c r="N1350" s="340">
        <f>IF(C1350&gt;A_Stammdaten!$B$12,0,SUM(E1350,F1350,H1350,J1350:K1350)-SUM(G1350,I1350,L1350:M1350))</f>
        <v>0</v>
      </c>
      <c r="O1350" s="421"/>
      <c r="P1350" s="421"/>
      <c r="Q1350" s="421"/>
      <c r="R1350" s="421"/>
      <c r="S1350" s="108">
        <f t="shared" ref="S1350:S1413" si="157">N1350-SUM(O1350:R1350)</f>
        <v>0</v>
      </c>
      <c r="T1350" s="341">
        <f>IF(ISBLANK($B1350),0,VLOOKUP($B1350,Listen!$A$2:$C$45,2,FALSE))</f>
        <v>0</v>
      </c>
      <c r="U1350" s="341">
        <f>IF(ISBLANK($B1350),0,VLOOKUP($B1350,Listen!$A$2:$C$45,3,FALSE))</f>
        <v>0</v>
      </c>
      <c r="V1350" s="342">
        <f t="shared" si="151"/>
        <v>0</v>
      </c>
      <c r="W1350" s="342">
        <f t="shared" si="155"/>
        <v>0</v>
      </c>
      <c r="X1350" s="342">
        <f t="shared" si="155"/>
        <v>0</v>
      </c>
      <c r="Y1350" s="342">
        <f t="shared" si="155"/>
        <v>0</v>
      </c>
      <c r="Z1350" s="342">
        <f t="shared" si="155"/>
        <v>0</v>
      </c>
      <c r="AA1350" s="342">
        <f t="shared" si="155"/>
        <v>0</v>
      </c>
      <c r="AB1350" s="342">
        <f t="shared" si="155"/>
        <v>0</v>
      </c>
      <c r="AC1350" s="109">
        <f t="shared" ref="AC1350:AC1413" si="158">AE1350+AD1350</f>
        <v>0</v>
      </c>
      <c r="AD1350" s="109">
        <f>IF(C1350=A_Stammdaten!$B$12,E_SAV!$S1350-E_SAV!$AE1350,HLOOKUP(A_Stammdaten!$B$12-1,$AF$4:$AL$4004,ROW(C1350)-3,FALSE)-$AE1350)</f>
        <v>0</v>
      </c>
      <c r="AE1350" s="109">
        <f>HLOOKUP(A_Stammdaten!$B$12,$AF$4:$AL$4004,ROW(C1350)-3,FALSE)</f>
        <v>0</v>
      </c>
      <c r="AF1350" s="109">
        <f t="shared" si="156"/>
        <v>0</v>
      </c>
      <c r="AG1350" s="109">
        <f t="shared" si="154"/>
        <v>0</v>
      </c>
      <c r="AH1350" s="109">
        <f t="shared" si="154"/>
        <v>0</v>
      </c>
      <c r="AI1350" s="109">
        <f t="shared" si="154"/>
        <v>0</v>
      </c>
      <c r="AJ1350" s="109">
        <f t="shared" si="153"/>
        <v>0</v>
      </c>
      <c r="AK1350" s="109">
        <f t="shared" si="153"/>
        <v>0</v>
      </c>
      <c r="AL1350" s="109">
        <f t="shared" si="153"/>
        <v>0</v>
      </c>
    </row>
    <row r="1351" spans="1:38" x14ac:dyDescent="0.3">
      <c r="A1351" s="421"/>
      <c r="B1351" s="421"/>
      <c r="C1351" s="422"/>
      <c r="D1351" s="423"/>
      <c r="E1351" s="421"/>
      <c r="F1351" s="421"/>
      <c r="G1351" s="421"/>
      <c r="H1351" s="421"/>
      <c r="I1351" s="421"/>
      <c r="J1351" s="421"/>
      <c r="K1351" s="421"/>
      <c r="L1351" s="421"/>
      <c r="M1351" s="423"/>
      <c r="N1351" s="340">
        <f>IF(C1351&gt;A_Stammdaten!$B$12,0,SUM(E1351,F1351,H1351,J1351:K1351)-SUM(G1351,I1351,L1351:M1351))</f>
        <v>0</v>
      </c>
      <c r="O1351" s="421"/>
      <c r="P1351" s="421"/>
      <c r="Q1351" s="421"/>
      <c r="R1351" s="421"/>
      <c r="S1351" s="108">
        <f t="shared" si="157"/>
        <v>0</v>
      </c>
      <c r="T1351" s="341">
        <f>IF(ISBLANK($B1351),0,VLOOKUP($B1351,Listen!$A$2:$C$45,2,FALSE))</f>
        <v>0</v>
      </c>
      <c r="U1351" s="341">
        <f>IF(ISBLANK($B1351),0,VLOOKUP($B1351,Listen!$A$2:$C$45,3,FALSE))</f>
        <v>0</v>
      </c>
      <c r="V1351" s="342">
        <f t="shared" si="151"/>
        <v>0</v>
      </c>
      <c r="W1351" s="342">
        <f t="shared" si="155"/>
        <v>0</v>
      </c>
      <c r="X1351" s="342">
        <f t="shared" si="155"/>
        <v>0</v>
      </c>
      <c r="Y1351" s="342">
        <f t="shared" si="155"/>
        <v>0</v>
      </c>
      <c r="Z1351" s="342">
        <f t="shared" si="155"/>
        <v>0</v>
      </c>
      <c r="AA1351" s="342">
        <f t="shared" si="155"/>
        <v>0</v>
      </c>
      <c r="AB1351" s="342">
        <f t="shared" si="155"/>
        <v>0</v>
      </c>
      <c r="AC1351" s="109">
        <f t="shared" si="158"/>
        <v>0</v>
      </c>
      <c r="AD1351" s="109">
        <f>IF(C1351=A_Stammdaten!$B$12,E_SAV!$S1351-E_SAV!$AE1351,HLOOKUP(A_Stammdaten!$B$12-1,$AF$4:$AL$4004,ROW(C1351)-3,FALSE)-$AE1351)</f>
        <v>0</v>
      </c>
      <c r="AE1351" s="109">
        <f>HLOOKUP(A_Stammdaten!$B$12,$AF$4:$AL$4004,ROW(C1351)-3,FALSE)</f>
        <v>0</v>
      </c>
      <c r="AF1351" s="109">
        <f t="shared" si="156"/>
        <v>0</v>
      </c>
      <c r="AG1351" s="109">
        <f t="shared" si="154"/>
        <v>0</v>
      </c>
      <c r="AH1351" s="109">
        <f t="shared" si="154"/>
        <v>0</v>
      </c>
      <c r="AI1351" s="109">
        <f t="shared" si="154"/>
        <v>0</v>
      </c>
      <c r="AJ1351" s="109">
        <f t="shared" si="153"/>
        <v>0</v>
      </c>
      <c r="AK1351" s="109">
        <f t="shared" si="153"/>
        <v>0</v>
      </c>
      <c r="AL1351" s="109">
        <f t="shared" si="153"/>
        <v>0</v>
      </c>
    </row>
    <row r="1352" spans="1:38" x14ac:dyDescent="0.3">
      <c r="A1352" s="421"/>
      <c r="B1352" s="421"/>
      <c r="C1352" s="422"/>
      <c r="D1352" s="423"/>
      <c r="E1352" s="421"/>
      <c r="F1352" s="421"/>
      <c r="G1352" s="421"/>
      <c r="H1352" s="421"/>
      <c r="I1352" s="421"/>
      <c r="J1352" s="421"/>
      <c r="K1352" s="421"/>
      <c r="L1352" s="421"/>
      <c r="M1352" s="423"/>
      <c r="N1352" s="340">
        <f>IF(C1352&gt;A_Stammdaten!$B$12,0,SUM(E1352,F1352,H1352,J1352:K1352)-SUM(G1352,I1352,L1352:M1352))</f>
        <v>0</v>
      </c>
      <c r="O1352" s="421"/>
      <c r="P1352" s="421"/>
      <c r="Q1352" s="421"/>
      <c r="R1352" s="421"/>
      <c r="S1352" s="108">
        <f t="shared" si="157"/>
        <v>0</v>
      </c>
      <c r="T1352" s="341">
        <f>IF(ISBLANK($B1352),0,VLOOKUP($B1352,Listen!$A$2:$C$45,2,FALSE))</f>
        <v>0</v>
      </c>
      <c r="U1352" s="341">
        <f>IF(ISBLANK($B1352),0,VLOOKUP($B1352,Listen!$A$2:$C$45,3,FALSE))</f>
        <v>0</v>
      </c>
      <c r="V1352" s="342">
        <f t="shared" si="151"/>
        <v>0</v>
      </c>
      <c r="W1352" s="342">
        <f t="shared" si="155"/>
        <v>0</v>
      </c>
      <c r="X1352" s="342">
        <f t="shared" si="155"/>
        <v>0</v>
      </c>
      <c r="Y1352" s="342">
        <f t="shared" si="155"/>
        <v>0</v>
      </c>
      <c r="Z1352" s="342">
        <f t="shared" si="155"/>
        <v>0</v>
      </c>
      <c r="AA1352" s="342">
        <f t="shared" si="155"/>
        <v>0</v>
      </c>
      <c r="AB1352" s="342">
        <f t="shared" si="155"/>
        <v>0</v>
      </c>
      <c r="AC1352" s="109">
        <f t="shared" si="158"/>
        <v>0</v>
      </c>
      <c r="AD1352" s="109">
        <f>IF(C1352=A_Stammdaten!$B$12,E_SAV!$S1352-E_SAV!$AE1352,HLOOKUP(A_Stammdaten!$B$12-1,$AF$4:$AL$4004,ROW(C1352)-3,FALSE)-$AE1352)</f>
        <v>0</v>
      </c>
      <c r="AE1352" s="109">
        <f>HLOOKUP(A_Stammdaten!$B$12,$AF$4:$AL$4004,ROW(C1352)-3,FALSE)</f>
        <v>0</v>
      </c>
      <c r="AF1352" s="109">
        <f t="shared" si="156"/>
        <v>0</v>
      </c>
      <c r="AG1352" s="109">
        <f t="shared" si="154"/>
        <v>0</v>
      </c>
      <c r="AH1352" s="109">
        <f t="shared" si="154"/>
        <v>0</v>
      </c>
      <c r="AI1352" s="109">
        <f t="shared" si="154"/>
        <v>0</v>
      </c>
      <c r="AJ1352" s="109">
        <f t="shared" si="153"/>
        <v>0</v>
      </c>
      <c r="AK1352" s="109">
        <f t="shared" si="153"/>
        <v>0</v>
      </c>
      <c r="AL1352" s="109">
        <f t="shared" si="153"/>
        <v>0</v>
      </c>
    </row>
    <row r="1353" spans="1:38" x14ac:dyDescent="0.3">
      <c r="A1353" s="421"/>
      <c r="B1353" s="421"/>
      <c r="C1353" s="422"/>
      <c r="D1353" s="423"/>
      <c r="E1353" s="421"/>
      <c r="F1353" s="421"/>
      <c r="G1353" s="421"/>
      <c r="H1353" s="421"/>
      <c r="I1353" s="421"/>
      <c r="J1353" s="421"/>
      <c r="K1353" s="421"/>
      <c r="L1353" s="421"/>
      <c r="M1353" s="423"/>
      <c r="N1353" s="340">
        <f>IF(C1353&gt;A_Stammdaten!$B$12,0,SUM(E1353,F1353,H1353,J1353:K1353)-SUM(G1353,I1353,L1353:M1353))</f>
        <v>0</v>
      </c>
      <c r="O1353" s="421"/>
      <c r="P1353" s="421"/>
      <c r="Q1353" s="421"/>
      <c r="R1353" s="421"/>
      <c r="S1353" s="108">
        <f t="shared" si="157"/>
        <v>0</v>
      </c>
      <c r="T1353" s="341">
        <f>IF(ISBLANK($B1353),0,VLOOKUP($B1353,Listen!$A$2:$C$45,2,FALSE))</f>
        <v>0</v>
      </c>
      <c r="U1353" s="341">
        <f>IF(ISBLANK($B1353),0,VLOOKUP($B1353,Listen!$A$2:$C$45,3,FALSE))</f>
        <v>0</v>
      </c>
      <c r="V1353" s="342">
        <f t="shared" si="151"/>
        <v>0</v>
      </c>
      <c r="W1353" s="342">
        <f t="shared" si="155"/>
        <v>0</v>
      </c>
      <c r="X1353" s="342">
        <f t="shared" si="155"/>
        <v>0</v>
      </c>
      <c r="Y1353" s="342">
        <f t="shared" si="155"/>
        <v>0</v>
      </c>
      <c r="Z1353" s="342">
        <f t="shared" si="155"/>
        <v>0</v>
      </c>
      <c r="AA1353" s="342">
        <f t="shared" si="155"/>
        <v>0</v>
      </c>
      <c r="AB1353" s="342">
        <f t="shared" si="155"/>
        <v>0</v>
      </c>
      <c r="AC1353" s="109">
        <f t="shared" si="158"/>
        <v>0</v>
      </c>
      <c r="AD1353" s="109">
        <f>IF(C1353=A_Stammdaten!$B$12,E_SAV!$S1353-E_SAV!$AE1353,HLOOKUP(A_Stammdaten!$B$12-1,$AF$4:$AL$4004,ROW(C1353)-3,FALSE)-$AE1353)</f>
        <v>0</v>
      </c>
      <c r="AE1353" s="109">
        <f>HLOOKUP(A_Stammdaten!$B$12,$AF$4:$AL$4004,ROW(C1353)-3,FALSE)</f>
        <v>0</v>
      </c>
      <c r="AF1353" s="109">
        <f t="shared" si="156"/>
        <v>0</v>
      </c>
      <c r="AG1353" s="109">
        <f t="shared" si="154"/>
        <v>0</v>
      </c>
      <c r="AH1353" s="109">
        <f t="shared" si="154"/>
        <v>0</v>
      </c>
      <c r="AI1353" s="109">
        <f t="shared" si="154"/>
        <v>0</v>
      </c>
      <c r="AJ1353" s="109">
        <f t="shared" si="153"/>
        <v>0</v>
      </c>
      <c r="AK1353" s="109">
        <f t="shared" si="153"/>
        <v>0</v>
      </c>
      <c r="AL1353" s="109">
        <f t="shared" si="153"/>
        <v>0</v>
      </c>
    </row>
    <row r="1354" spans="1:38" x14ac:dyDescent="0.3">
      <c r="A1354" s="421"/>
      <c r="B1354" s="421"/>
      <c r="C1354" s="422"/>
      <c r="D1354" s="423"/>
      <c r="E1354" s="421"/>
      <c r="F1354" s="421"/>
      <c r="G1354" s="421"/>
      <c r="H1354" s="421"/>
      <c r="I1354" s="421"/>
      <c r="J1354" s="421"/>
      <c r="K1354" s="421"/>
      <c r="L1354" s="421"/>
      <c r="M1354" s="423"/>
      <c r="N1354" s="340">
        <f>IF(C1354&gt;A_Stammdaten!$B$12,0,SUM(E1354,F1354,H1354,J1354:K1354)-SUM(G1354,I1354,L1354:M1354))</f>
        <v>0</v>
      </c>
      <c r="O1354" s="421"/>
      <c r="P1354" s="421"/>
      <c r="Q1354" s="421"/>
      <c r="R1354" s="421"/>
      <c r="S1354" s="108">
        <f t="shared" si="157"/>
        <v>0</v>
      </c>
      <c r="T1354" s="341">
        <f>IF(ISBLANK($B1354),0,VLOOKUP($B1354,Listen!$A$2:$C$45,2,FALSE))</f>
        <v>0</v>
      </c>
      <c r="U1354" s="341">
        <f>IF(ISBLANK($B1354),0,VLOOKUP($B1354,Listen!$A$2:$C$45,3,FALSE))</f>
        <v>0</v>
      </c>
      <c r="V1354" s="342">
        <f t="shared" si="151"/>
        <v>0</v>
      </c>
      <c r="W1354" s="342">
        <f t="shared" si="155"/>
        <v>0</v>
      </c>
      <c r="X1354" s="342">
        <f t="shared" si="155"/>
        <v>0</v>
      </c>
      <c r="Y1354" s="342">
        <f t="shared" si="155"/>
        <v>0</v>
      </c>
      <c r="Z1354" s="342">
        <f t="shared" si="155"/>
        <v>0</v>
      </c>
      <c r="AA1354" s="342">
        <f t="shared" si="155"/>
        <v>0</v>
      </c>
      <c r="AB1354" s="342">
        <f t="shared" si="155"/>
        <v>0</v>
      </c>
      <c r="AC1354" s="109">
        <f t="shared" si="158"/>
        <v>0</v>
      </c>
      <c r="AD1354" s="109">
        <f>IF(C1354=A_Stammdaten!$B$12,E_SAV!$S1354-E_SAV!$AE1354,HLOOKUP(A_Stammdaten!$B$12-1,$AF$4:$AL$4004,ROW(C1354)-3,FALSE)-$AE1354)</f>
        <v>0</v>
      </c>
      <c r="AE1354" s="109">
        <f>HLOOKUP(A_Stammdaten!$B$12,$AF$4:$AL$4004,ROW(C1354)-3,FALSE)</f>
        <v>0</v>
      </c>
      <c r="AF1354" s="109">
        <f t="shared" si="156"/>
        <v>0</v>
      </c>
      <c r="AG1354" s="109">
        <f t="shared" si="154"/>
        <v>0</v>
      </c>
      <c r="AH1354" s="109">
        <f t="shared" si="154"/>
        <v>0</v>
      </c>
      <c r="AI1354" s="109">
        <f t="shared" si="154"/>
        <v>0</v>
      </c>
      <c r="AJ1354" s="109">
        <f t="shared" si="153"/>
        <v>0</v>
      </c>
      <c r="AK1354" s="109">
        <f t="shared" si="153"/>
        <v>0</v>
      </c>
      <c r="AL1354" s="109">
        <f t="shared" si="153"/>
        <v>0</v>
      </c>
    </row>
    <row r="1355" spans="1:38" x14ac:dyDescent="0.3">
      <c r="A1355" s="421"/>
      <c r="B1355" s="421"/>
      <c r="C1355" s="422"/>
      <c r="D1355" s="423"/>
      <c r="E1355" s="421"/>
      <c r="F1355" s="421"/>
      <c r="G1355" s="421"/>
      <c r="H1355" s="421"/>
      <c r="I1355" s="421"/>
      <c r="J1355" s="421"/>
      <c r="K1355" s="421"/>
      <c r="L1355" s="421"/>
      <c r="M1355" s="423"/>
      <c r="N1355" s="340">
        <f>IF(C1355&gt;A_Stammdaten!$B$12,0,SUM(E1355,F1355,H1355,J1355:K1355)-SUM(G1355,I1355,L1355:M1355))</f>
        <v>0</v>
      </c>
      <c r="O1355" s="421"/>
      <c r="P1355" s="421"/>
      <c r="Q1355" s="421"/>
      <c r="R1355" s="421"/>
      <c r="S1355" s="108">
        <f t="shared" si="157"/>
        <v>0</v>
      </c>
      <c r="T1355" s="341">
        <f>IF(ISBLANK($B1355),0,VLOOKUP($B1355,Listen!$A$2:$C$45,2,FALSE))</f>
        <v>0</v>
      </c>
      <c r="U1355" s="341">
        <f>IF(ISBLANK($B1355),0,VLOOKUP($B1355,Listen!$A$2:$C$45,3,FALSE))</f>
        <v>0</v>
      </c>
      <c r="V1355" s="342">
        <f t="shared" ref="V1355:V1418" si="159">$T1355</f>
        <v>0</v>
      </c>
      <c r="W1355" s="342">
        <f t="shared" si="155"/>
        <v>0</v>
      </c>
      <c r="X1355" s="342">
        <f t="shared" si="155"/>
        <v>0</v>
      </c>
      <c r="Y1355" s="342">
        <f t="shared" si="155"/>
        <v>0</v>
      </c>
      <c r="Z1355" s="342">
        <f t="shared" si="155"/>
        <v>0</v>
      </c>
      <c r="AA1355" s="342">
        <f t="shared" si="155"/>
        <v>0</v>
      </c>
      <c r="AB1355" s="342">
        <f t="shared" si="155"/>
        <v>0</v>
      </c>
      <c r="AC1355" s="109">
        <f t="shared" si="158"/>
        <v>0</v>
      </c>
      <c r="AD1355" s="109">
        <f>IF(C1355=A_Stammdaten!$B$12,E_SAV!$S1355-E_SAV!$AE1355,HLOOKUP(A_Stammdaten!$B$12-1,$AF$4:$AL$4004,ROW(C1355)-3,FALSE)-$AE1355)</f>
        <v>0</v>
      </c>
      <c r="AE1355" s="109">
        <f>HLOOKUP(A_Stammdaten!$B$12,$AF$4:$AL$4004,ROW(C1355)-3,FALSE)</f>
        <v>0</v>
      </c>
      <c r="AF1355" s="109">
        <f t="shared" si="156"/>
        <v>0</v>
      </c>
      <c r="AG1355" s="109">
        <f t="shared" si="154"/>
        <v>0</v>
      </c>
      <c r="AH1355" s="109">
        <f t="shared" si="154"/>
        <v>0</v>
      </c>
      <c r="AI1355" s="109">
        <f t="shared" si="154"/>
        <v>0</v>
      </c>
      <c r="AJ1355" s="109">
        <f t="shared" si="153"/>
        <v>0</v>
      </c>
      <c r="AK1355" s="109">
        <f t="shared" si="153"/>
        <v>0</v>
      </c>
      <c r="AL1355" s="109">
        <f t="shared" si="153"/>
        <v>0</v>
      </c>
    </row>
    <row r="1356" spans="1:38" x14ac:dyDescent="0.3">
      <c r="A1356" s="421"/>
      <c r="B1356" s="421"/>
      <c r="C1356" s="422"/>
      <c r="D1356" s="423"/>
      <c r="E1356" s="421"/>
      <c r="F1356" s="421"/>
      <c r="G1356" s="421"/>
      <c r="H1356" s="421"/>
      <c r="I1356" s="421"/>
      <c r="J1356" s="421"/>
      <c r="K1356" s="421"/>
      <c r="L1356" s="421"/>
      <c r="M1356" s="423"/>
      <c r="N1356" s="340">
        <f>IF(C1356&gt;A_Stammdaten!$B$12,0,SUM(E1356,F1356,H1356,J1356:K1356)-SUM(G1356,I1356,L1356:M1356))</f>
        <v>0</v>
      </c>
      <c r="O1356" s="421"/>
      <c r="P1356" s="421"/>
      <c r="Q1356" s="421"/>
      <c r="R1356" s="421"/>
      <c r="S1356" s="108">
        <f t="shared" si="157"/>
        <v>0</v>
      </c>
      <c r="T1356" s="341">
        <f>IF(ISBLANK($B1356),0,VLOOKUP($B1356,Listen!$A$2:$C$45,2,FALSE))</f>
        <v>0</v>
      </c>
      <c r="U1356" s="341">
        <f>IF(ISBLANK($B1356),0,VLOOKUP($B1356,Listen!$A$2:$C$45,3,FALSE))</f>
        <v>0</v>
      </c>
      <c r="V1356" s="342">
        <f t="shared" si="159"/>
        <v>0</v>
      </c>
      <c r="W1356" s="342">
        <f t="shared" si="155"/>
        <v>0</v>
      </c>
      <c r="X1356" s="342">
        <f t="shared" si="155"/>
        <v>0</v>
      </c>
      <c r="Y1356" s="342">
        <f t="shared" si="155"/>
        <v>0</v>
      </c>
      <c r="Z1356" s="342">
        <f t="shared" si="155"/>
        <v>0</v>
      </c>
      <c r="AA1356" s="342">
        <f t="shared" si="155"/>
        <v>0</v>
      </c>
      <c r="AB1356" s="342">
        <f t="shared" si="155"/>
        <v>0</v>
      </c>
      <c r="AC1356" s="109">
        <f t="shared" si="158"/>
        <v>0</v>
      </c>
      <c r="AD1356" s="109">
        <f>IF(C1356=A_Stammdaten!$B$12,E_SAV!$S1356-E_SAV!$AE1356,HLOOKUP(A_Stammdaten!$B$12-1,$AF$4:$AL$4004,ROW(C1356)-3,FALSE)-$AE1356)</f>
        <v>0</v>
      </c>
      <c r="AE1356" s="109">
        <f>HLOOKUP(A_Stammdaten!$B$12,$AF$4:$AL$4004,ROW(C1356)-3,FALSE)</f>
        <v>0</v>
      </c>
      <c r="AF1356" s="109">
        <f t="shared" si="156"/>
        <v>0</v>
      </c>
      <c r="AG1356" s="109">
        <f t="shared" si="154"/>
        <v>0</v>
      </c>
      <c r="AH1356" s="109">
        <f t="shared" si="154"/>
        <v>0</v>
      </c>
      <c r="AI1356" s="109">
        <f t="shared" si="154"/>
        <v>0</v>
      </c>
      <c r="AJ1356" s="109">
        <f t="shared" si="153"/>
        <v>0</v>
      </c>
      <c r="AK1356" s="109">
        <f t="shared" si="153"/>
        <v>0</v>
      </c>
      <c r="AL1356" s="109">
        <f t="shared" si="153"/>
        <v>0</v>
      </c>
    </row>
    <row r="1357" spans="1:38" x14ac:dyDescent="0.3">
      <c r="A1357" s="421"/>
      <c r="B1357" s="421"/>
      <c r="C1357" s="422"/>
      <c r="D1357" s="423"/>
      <c r="E1357" s="421"/>
      <c r="F1357" s="421"/>
      <c r="G1357" s="421"/>
      <c r="H1357" s="421"/>
      <c r="I1357" s="421"/>
      <c r="J1357" s="421"/>
      <c r="K1357" s="421"/>
      <c r="L1357" s="421"/>
      <c r="M1357" s="423"/>
      <c r="N1357" s="340">
        <f>IF(C1357&gt;A_Stammdaten!$B$12,0,SUM(E1357,F1357,H1357,J1357:K1357)-SUM(G1357,I1357,L1357:M1357))</f>
        <v>0</v>
      </c>
      <c r="O1357" s="421"/>
      <c r="P1357" s="421"/>
      <c r="Q1357" s="421"/>
      <c r="R1357" s="421"/>
      <c r="S1357" s="108">
        <f t="shared" si="157"/>
        <v>0</v>
      </c>
      <c r="T1357" s="341">
        <f>IF(ISBLANK($B1357),0,VLOOKUP($B1357,Listen!$A$2:$C$45,2,FALSE))</f>
        <v>0</v>
      </c>
      <c r="U1357" s="341">
        <f>IF(ISBLANK($B1357),0,VLOOKUP($B1357,Listen!$A$2:$C$45,3,FALSE))</f>
        <v>0</v>
      </c>
      <c r="V1357" s="342">
        <f t="shared" si="159"/>
        <v>0</v>
      </c>
      <c r="W1357" s="342">
        <f t="shared" si="155"/>
        <v>0</v>
      </c>
      <c r="X1357" s="342">
        <f t="shared" si="155"/>
        <v>0</v>
      </c>
      <c r="Y1357" s="342">
        <f t="shared" si="155"/>
        <v>0</v>
      </c>
      <c r="Z1357" s="342">
        <f t="shared" si="155"/>
        <v>0</v>
      </c>
      <c r="AA1357" s="342">
        <f t="shared" si="155"/>
        <v>0</v>
      </c>
      <c r="AB1357" s="342">
        <f t="shared" si="155"/>
        <v>0</v>
      </c>
      <c r="AC1357" s="109">
        <f t="shared" si="158"/>
        <v>0</v>
      </c>
      <c r="AD1357" s="109">
        <f>IF(C1357=A_Stammdaten!$B$12,E_SAV!$S1357-E_SAV!$AE1357,HLOOKUP(A_Stammdaten!$B$12-1,$AF$4:$AL$4004,ROW(C1357)-3,FALSE)-$AE1357)</f>
        <v>0</v>
      </c>
      <c r="AE1357" s="109">
        <f>HLOOKUP(A_Stammdaten!$B$12,$AF$4:$AL$4004,ROW(C1357)-3,FALSE)</f>
        <v>0</v>
      </c>
      <c r="AF1357" s="109">
        <f t="shared" si="156"/>
        <v>0</v>
      </c>
      <c r="AG1357" s="109">
        <f t="shared" si="154"/>
        <v>0</v>
      </c>
      <c r="AH1357" s="109">
        <f t="shared" si="154"/>
        <v>0</v>
      </c>
      <c r="AI1357" s="109">
        <f t="shared" si="154"/>
        <v>0</v>
      </c>
      <c r="AJ1357" s="109">
        <f t="shared" si="153"/>
        <v>0</v>
      </c>
      <c r="AK1357" s="109">
        <f t="shared" si="153"/>
        <v>0</v>
      </c>
      <c r="AL1357" s="109">
        <f t="shared" si="153"/>
        <v>0</v>
      </c>
    </row>
    <row r="1358" spans="1:38" x14ac:dyDescent="0.3">
      <c r="A1358" s="421"/>
      <c r="B1358" s="421"/>
      <c r="C1358" s="422"/>
      <c r="D1358" s="423"/>
      <c r="E1358" s="421"/>
      <c r="F1358" s="421"/>
      <c r="G1358" s="421"/>
      <c r="H1358" s="421"/>
      <c r="I1358" s="421"/>
      <c r="J1358" s="421"/>
      <c r="K1358" s="421"/>
      <c r="L1358" s="421"/>
      <c r="M1358" s="423"/>
      <c r="N1358" s="340">
        <f>IF(C1358&gt;A_Stammdaten!$B$12,0,SUM(E1358,F1358,H1358,J1358:K1358)-SUM(G1358,I1358,L1358:M1358))</f>
        <v>0</v>
      </c>
      <c r="O1358" s="421"/>
      <c r="P1358" s="421"/>
      <c r="Q1358" s="421"/>
      <c r="R1358" s="421"/>
      <c r="S1358" s="108">
        <f t="shared" si="157"/>
        <v>0</v>
      </c>
      <c r="T1358" s="341">
        <f>IF(ISBLANK($B1358),0,VLOOKUP($B1358,Listen!$A$2:$C$45,2,FALSE))</f>
        <v>0</v>
      </c>
      <c r="U1358" s="341">
        <f>IF(ISBLANK($B1358),0,VLOOKUP($B1358,Listen!$A$2:$C$45,3,FALSE))</f>
        <v>0</v>
      </c>
      <c r="V1358" s="342">
        <f t="shared" si="159"/>
        <v>0</v>
      </c>
      <c r="W1358" s="342">
        <f t="shared" si="155"/>
        <v>0</v>
      </c>
      <c r="X1358" s="342">
        <f t="shared" si="155"/>
        <v>0</v>
      </c>
      <c r="Y1358" s="342">
        <f t="shared" si="155"/>
        <v>0</v>
      </c>
      <c r="Z1358" s="342">
        <f t="shared" si="155"/>
        <v>0</v>
      </c>
      <c r="AA1358" s="342">
        <f t="shared" si="155"/>
        <v>0</v>
      </c>
      <c r="AB1358" s="342">
        <f t="shared" si="155"/>
        <v>0</v>
      </c>
      <c r="AC1358" s="109">
        <f t="shared" si="158"/>
        <v>0</v>
      </c>
      <c r="AD1358" s="109">
        <f>IF(C1358=A_Stammdaten!$B$12,E_SAV!$S1358-E_SAV!$AE1358,HLOOKUP(A_Stammdaten!$B$12-1,$AF$4:$AL$4004,ROW(C1358)-3,FALSE)-$AE1358)</f>
        <v>0</v>
      </c>
      <c r="AE1358" s="109">
        <f>HLOOKUP(A_Stammdaten!$B$12,$AF$4:$AL$4004,ROW(C1358)-3,FALSE)</f>
        <v>0</v>
      </c>
      <c r="AF1358" s="109">
        <f t="shared" si="156"/>
        <v>0</v>
      </c>
      <c r="AG1358" s="109">
        <f t="shared" si="154"/>
        <v>0</v>
      </c>
      <c r="AH1358" s="109">
        <f t="shared" si="154"/>
        <v>0</v>
      </c>
      <c r="AI1358" s="109">
        <f t="shared" si="154"/>
        <v>0</v>
      </c>
      <c r="AJ1358" s="109">
        <f t="shared" si="153"/>
        <v>0</v>
      </c>
      <c r="AK1358" s="109">
        <f t="shared" si="153"/>
        <v>0</v>
      </c>
      <c r="AL1358" s="109">
        <f t="shared" si="153"/>
        <v>0</v>
      </c>
    </row>
    <row r="1359" spans="1:38" x14ac:dyDescent="0.3">
      <c r="A1359" s="421"/>
      <c r="B1359" s="421"/>
      <c r="C1359" s="422"/>
      <c r="D1359" s="423"/>
      <c r="E1359" s="421"/>
      <c r="F1359" s="421"/>
      <c r="G1359" s="421"/>
      <c r="H1359" s="421"/>
      <c r="I1359" s="421"/>
      <c r="J1359" s="421"/>
      <c r="K1359" s="421"/>
      <c r="L1359" s="421"/>
      <c r="M1359" s="423"/>
      <c r="N1359" s="340">
        <f>IF(C1359&gt;A_Stammdaten!$B$12,0,SUM(E1359,F1359,H1359,J1359:K1359)-SUM(G1359,I1359,L1359:M1359))</f>
        <v>0</v>
      </c>
      <c r="O1359" s="421"/>
      <c r="P1359" s="421"/>
      <c r="Q1359" s="421"/>
      <c r="R1359" s="421"/>
      <c r="S1359" s="108">
        <f t="shared" si="157"/>
        <v>0</v>
      </c>
      <c r="T1359" s="341">
        <f>IF(ISBLANK($B1359),0,VLOOKUP($B1359,Listen!$A$2:$C$45,2,FALSE))</f>
        <v>0</v>
      </c>
      <c r="U1359" s="341">
        <f>IF(ISBLANK($B1359),0,VLOOKUP($B1359,Listen!$A$2:$C$45,3,FALSE))</f>
        <v>0</v>
      </c>
      <c r="V1359" s="342">
        <f t="shared" si="159"/>
        <v>0</v>
      </c>
      <c r="W1359" s="342">
        <f t="shared" si="155"/>
        <v>0</v>
      </c>
      <c r="X1359" s="342">
        <f t="shared" si="155"/>
        <v>0</v>
      </c>
      <c r="Y1359" s="342">
        <f t="shared" si="155"/>
        <v>0</v>
      </c>
      <c r="Z1359" s="342">
        <f t="shared" si="155"/>
        <v>0</v>
      </c>
      <c r="AA1359" s="342">
        <f t="shared" si="155"/>
        <v>0</v>
      </c>
      <c r="AB1359" s="342">
        <f t="shared" si="155"/>
        <v>0</v>
      </c>
      <c r="AC1359" s="109">
        <f t="shared" si="158"/>
        <v>0</v>
      </c>
      <c r="AD1359" s="109">
        <f>IF(C1359=A_Stammdaten!$B$12,E_SAV!$S1359-E_SAV!$AE1359,HLOOKUP(A_Stammdaten!$B$12-1,$AF$4:$AL$4004,ROW(C1359)-3,FALSE)-$AE1359)</f>
        <v>0</v>
      </c>
      <c r="AE1359" s="109">
        <f>HLOOKUP(A_Stammdaten!$B$12,$AF$4:$AL$4004,ROW(C1359)-3,FALSE)</f>
        <v>0</v>
      </c>
      <c r="AF1359" s="109">
        <f t="shared" si="156"/>
        <v>0</v>
      </c>
      <c r="AG1359" s="109">
        <f t="shared" si="154"/>
        <v>0</v>
      </c>
      <c r="AH1359" s="109">
        <f t="shared" si="154"/>
        <v>0</v>
      </c>
      <c r="AI1359" s="109">
        <f t="shared" si="154"/>
        <v>0</v>
      </c>
      <c r="AJ1359" s="109">
        <f t="shared" si="153"/>
        <v>0</v>
      </c>
      <c r="AK1359" s="109">
        <f t="shared" si="153"/>
        <v>0</v>
      </c>
      <c r="AL1359" s="109">
        <f t="shared" si="153"/>
        <v>0</v>
      </c>
    </row>
    <row r="1360" spans="1:38" x14ac:dyDescent="0.3">
      <c r="A1360" s="421"/>
      <c r="B1360" s="421"/>
      <c r="C1360" s="422"/>
      <c r="D1360" s="423"/>
      <c r="E1360" s="421"/>
      <c r="F1360" s="421"/>
      <c r="G1360" s="421"/>
      <c r="H1360" s="421"/>
      <c r="I1360" s="421"/>
      <c r="J1360" s="421"/>
      <c r="K1360" s="421"/>
      <c r="L1360" s="421"/>
      <c r="M1360" s="423"/>
      <c r="N1360" s="340">
        <f>IF(C1360&gt;A_Stammdaten!$B$12,0,SUM(E1360,F1360,H1360,J1360:K1360)-SUM(G1360,I1360,L1360:M1360))</f>
        <v>0</v>
      </c>
      <c r="O1360" s="421"/>
      <c r="P1360" s="421"/>
      <c r="Q1360" s="421"/>
      <c r="R1360" s="421"/>
      <c r="S1360" s="108">
        <f t="shared" si="157"/>
        <v>0</v>
      </c>
      <c r="T1360" s="341">
        <f>IF(ISBLANK($B1360),0,VLOOKUP($B1360,Listen!$A$2:$C$45,2,FALSE))</f>
        <v>0</v>
      </c>
      <c r="U1360" s="341">
        <f>IF(ISBLANK($B1360),0,VLOOKUP($B1360,Listen!$A$2:$C$45,3,FALSE))</f>
        <v>0</v>
      </c>
      <c r="V1360" s="342">
        <f t="shared" si="159"/>
        <v>0</v>
      </c>
      <c r="W1360" s="342">
        <f t="shared" si="155"/>
        <v>0</v>
      </c>
      <c r="X1360" s="342">
        <f t="shared" si="155"/>
        <v>0</v>
      </c>
      <c r="Y1360" s="342">
        <f t="shared" si="155"/>
        <v>0</v>
      </c>
      <c r="Z1360" s="342">
        <f t="shared" si="155"/>
        <v>0</v>
      </c>
      <c r="AA1360" s="342">
        <f t="shared" si="155"/>
        <v>0</v>
      </c>
      <c r="AB1360" s="342">
        <f t="shared" si="155"/>
        <v>0</v>
      </c>
      <c r="AC1360" s="109">
        <f t="shared" si="158"/>
        <v>0</v>
      </c>
      <c r="AD1360" s="109">
        <f>IF(C1360=A_Stammdaten!$B$12,E_SAV!$S1360-E_SAV!$AE1360,HLOOKUP(A_Stammdaten!$B$12-1,$AF$4:$AL$4004,ROW(C1360)-3,FALSE)-$AE1360)</f>
        <v>0</v>
      </c>
      <c r="AE1360" s="109">
        <f>HLOOKUP(A_Stammdaten!$B$12,$AF$4:$AL$4004,ROW(C1360)-3,FALSE)</f>
        <v>0</v>
      </c>
      <c r="AF1360" s="109">
        <f t="shared" si="156"/>
        <v>0</v>
      </c>
      <c r="AG1360" s="109">
        <f t="shared" si="154"/>
        <v>0</v>
      </c>
      <c r="AH1360" s="109">
        <f t="shared" si="154"/>
        <v>0</v>
      </c>
      <c r="AI1360" s="109">
        <f t="shared" si="154"/>
        <v>0</v>
      </c>
      <c r="AJ1360" s="109">
        <f t="shared" si="153"/>
        <v>0</v>
      </c>
      <c r="AK1360" s="109">
        <f t="shared" si="153"/>
        <v>0</v>
      </c>
      <c r="AL1360" s="109">
        <f t="shared" si="153"/>
        <v>0</v>
      </c>
    </row>
    <row r="1361" spans="1:38" x14ac:dyDescent="0.3">
      <c r="A1361" s="421"/>
      <c r="B1361" s="421"/>
      <c r="C1361" s="422"/>
      <c r="D1361" s="423"/>
      <c r="E1361" s="421"/>
      <c r="F1361" s="421"/>
      <c r="G1361" s="421"/>
      <c r="H1361" s="421"/>
      <c r="I1361" s="421"/>
      <c r="J1361" s="421"/>
      <c r="K1361" s="421"/>
      <c r="L1361" s="421"/>
      <c r="M1361" s="423"/>
      <c r="N1361" s="340">
        <f>IF(C1361&gt;A_Stammdaten!$B$12,0,SUM(E1361,F1361,H1361,J1361:K1361)-SUM(G1361,I1361,L1361:M1361))</f>
        <v>0</v>
      </c>
      <c r="O1361" s="421"/>
      <c r="P1361" s="421"/>
      <c r="Q1361" s="421"/>
      <c r="R1361" s="421"/>
      <c r="S1361" s="108">
        <f t="shared" si="157"/>
        <v>0</v>
      </c>
      <c r="T1361" s="341">
        <f>IF(ISBLANK($B1361),0,VLOOKUP($B1361,Listen!$A$2:$C$45,2,FALSE))</f>
        <v>0</v>
      </c>
      <c r="U1361" s="341">
        <f>IF(ISBLANK($B1361),0,VLOOKUP($B1361,Listen!$A$2:$C$45,3,FALSE))</f>
        <v>0</v>
      </c>
      <c r="V1361" s="342">
        <f t="shared" si="159"/>
        <v>0</v>
      </c>
      <c r="W1361" s="342">
        <f t="shared" si="155"/>
        <v>0</v>
      </c>
      <c r="X1361" s="342">
        <f t="shared" si="155"/>
        <v>0</v>
      </c>
      <c r="Y1361" s="342">
        <f t="shared" si="155"/>
        <v>0</v>
      </c>
      <c r="Z1361" s="342">
        <f t="shared" si="155"/>
        <v>0</v>
      </c>
      <c r="AA1361" s="342">
        <f t="shared" si="155"/>
        <v>0</v>
      </c>
      <c r="AB1361" s="342">
        <f t="shared" si="155"/>
        <v>0</v>
      </c>
      <c r="AC1361" s="109">
        <f t="shared" si="158"/>
        <v>0</v>
      </c>
      <c r="AD1361" s="109">
        <f>IF(C1361=A_Stammdaten!$B$12,E_SAV!$S1361-E_SAV!$AE1361,HLOOKUP(A_Stammdaten!$B$12-1,$AF$4:$AL$4004,ROW(C1361)-3,FALSE)-$AE1361)</f>
        <v>0</v>
      </c>
      <c r="AE1361" s="109">
        <f>HLOOKUP(A_Stammdaten!$B$12,$AF$4:$AL$4004,ROW(C1361)-3,FALSE)</f>
        <v>0</v>
      </c>
      <c r="AF1361" s="109">
        <f t="shared" si="156"/>
        <v>0</v>
      </c>
      <c r="AG1361" s="109">
        <f t="shared" si="154"/>
        <v>0</v>
      </c>
      <c r="AH1361" s="109">
        <f t="shared" si="154"/>
        <v>0</v>
      </c>
      <c r="AI1361" s="109">
        <f t="shared" si="154"/>
        <v>0</v>
      </c>
      <c r="AJ1361" s="109">
        <f t="shared" si="153"/>
        <v>0</v>
      </c>
      <c r="AK1361" s="109">
        <f t="shared" si="153"/>
        <v>0</v>
      </c>
      <c r="AL1361" s="109">
        <f t="shared" si="153"/>
        <v>0</v>
      </c>
    </row>
    <row r="1362" spans="1:38" x14ac:dyDescent="0.3">
      <c r="A1362" s="421"/>
      <c r="B1362" s="421"/>
      <c r="C1362" s="422"/>
      <c r="D1362" s="423"/>
      <c r="E1362" s="421"/>
      <c r="F1362" s="421"/>
      <c r="G1362" s="421"/>
      <c r="H1362" s="421"/>
      <c r="I1362" s="421"/>
      <c r="J1362" s="421"/>
      <c r="K1362" s="421"/>
      <c r="L1362" s="421"/>
      <c r="M1362" s="423"/>
      <c r="N1362" s="340">
        <f>IF(C1362&gt;A_Stammdaten!$B$12,0,SUM(E1362,F1362,H1362,J1362:K1362)-SUM(G1362,I1362,L1362:M1362))</f>
        <v>0</v>
      </c>
      <c r="O1362" s="421"/>
      <c r="P1362" s="421"/>
      <c r="Q1362" s="421"/>
      <c r="R1362" s="421"/>
      <c r="S1362" s="108">
        <f t="shared" si="157"/>
        <v>0</v>
      </c>
      <c r="T1362" s="341">
        <f>IF(ISBLANK($B1362),0,VLOOKUP($B1362,Listen!$A$2:$C$45,2,FALSE))</f>
        <v>0</v>
      </c>
      <c r="U1362" s="341">
        <f>IF(ISBLANK($B1362),0,VLOOKUP($B1362,Listen!$A$2:$C$45,3,FALSE))</f>
        <v>0</v>
      </c>
      <c r="V1362" s="342">
        <f t="shared" si="159"/>
        <v>0</v>
      </c>
      <c r="W1362" s="342">
        <f t="shared" si="155"/>
        <v>0</v>
      </c>
      <c r="X1362" s="342">
        <f t="shared" si="155"/>
        <v>0</v>
      </c>
      <c r="Y1362" s="342">
        <f t="shared" si="155"/>
        <v>0</v>
      </c>
      <c r="Z1362" s="342">
        <f t="shared" si="155"/>
        <v>0</v>
      </c>
      <c r="AA1362" s="342">
        <f t="shared" si="155"/>
        <v>0</v>
      </c>
      <c r="AB1362" s="342">
        <f t="shared" si="155"/>
        <v>0</v>
      </c>
      <c r="AC1362" s="109">
        <f t="shared" si="158"/>
        <v>0</v>
      </c>
      <c r="AD1362" s="109">
        <f>IF(C1362=A_Stammdaten!$B$12,E_SAV!$S1362-E_SAV!$AE1362,HLOOKUP(A_Stammdaten!$B$12-1,$AF$4:$AL$4004,ROW(C1362)-3,FALSE)-$AE1362)</f>
        <v>0</v>
      </c>
      <c r="AE1362" s="109">
        <f>HLOOKUP(A_Stammdaten!$B$12,$AF$4:$AL$4004,ROW(C1362)-3,FALSE)</f>
        <v>0</v>
      </c>
      <c r="AF1362" s="109">
        <f t="shared" si="156"/>
        <v>0</v>
      </c>
      <c r="AG1362" s="109">
        <f t="shared" si="154"/>
        <v>0</v>
      </c>
      <c r="AH1362" s="109">
        <f t="shared" si="154"/>
        <v>0</v>
      </c>
      <c r="AI1362" s="109">
        <f t="shared" si="154"/>
        <v>0</v>
      </c>
      <c r="AJ1362" s="109">
        <f t="shared" si="153"/>
        <v>0</v>
      </c>
      <c r="AK1362" s="109">
        <f t="shared" si="153"/>
        <v>0</v>
      </c>
      <c r="AL1362" s="109">
        <f t="shared" si="153"/>
        <v>0</v>
      </c>
    </row>
    <row r="1363" spans="1:38" x14ac:dyDescent="0.3">
      <c r="A1363" s="421"/>
      <c r="B1363" s="421"/>
      <c r="C1363" s="422"/>
      <c r="D1363" s="423"/>
      <c r="E1363" s="421"/>
      <c r="F1363" s="421"/>
      <c r="G1363" s="421"/>
      <c r="H1363" s="421"/>
      <c r="I1363" s="421"/>
      <c r="J1363" s="421"/>
      <c r="K1363" s="421"/>
      <c r="L1363" s="421"/>
      <c r="M1363" s="423"/>
      <c r="N1363" s="340">
        <f>IF(C1363&gt;A_Stammdaten!$B$12,0,SUM(E1363,F1363,H1363,J1363:K1363)-SUM(G1363,I1363,L1363:M1363))</f>
        <v>0</v>
      </c>
      <c r="O1363" s="421"/>
      <c r="P1363" s="421"/>
      <c r="Q1363" s="421"/>
      <c r="R1363" s="421"/>
      <c r="S1363" s="108">
        <f t="shared" si="157"/>
        <v>0</v>
      </c>
      <c r="T1363" s="341">
        <f>IF(ISBLANK($B1363),0,VLOOKUP($B1363,Listen!$A$2:$C$45,2,FALSE))</f>
        <v>0</v>
      </c>
      <c r="U1363" s="341">
        <f>IF(ISBLANK($B1363),0,VLOOKUP($B1363,Listen!$A$2:$C$45,3,FALSE))</f>
        <v>0</v>
      </c>
      <c r="V1363" s="342">
        <f t="shared" si="159"/>
        <v>0</v>
      </c>
      <c r="W1363" s="342">
        <f t="shared" si="155"/>
        <v>0</v>
      </c>
      <c r="X1363" s="342">
        <f t="shared" si="155"/>
        <v>0</v>
      </c>
      <c r="Y1363" s="342">
        <f t="shared" si="155"/>
        <v>0</v>
      </c>
      <c r="Z1363" s="342">
        <f t="shared" si="155"/>
        <v>0</v>
      </c>
      <c r="AA1363" s="342">
        <f t="shared" si="155"/>
        <v>0</v>
      </c>
      <c r="AB1363" s="342">
        <f t="shared" si="155"/>
        <v>0</v>
      </c>
      <c r="AC1363" s="109">
        <f t="shared" si="158"/>
        <v>0</v>
      </c>
      <c r="AD1363" s="109">
        <f>IF(C1363=A_Stammdaten!$B$12,E_SAV!$S1363-E_SAV!$AE1363,HLOOKUP(A_Stammdaten!$B$12-1,$AF$4:$AL$4004,ROW(C1363)-3,FALSE)-$AE1363)</f>
        <v>0</v>
      </c>
      <c r="AE1363" s="109">
        <f>HLOOKUP(A_Stammdaten!$B$12,$AF$4:$AL$4004,ROW(C1363)-3,FALSE)</f>
        <v>0</v>
      </c>
      <c r="AF1363" s="109">
        <f t="shared" si="156"/>
        <v>0</v>
      </c>
      <c r="AG1363" s="109">
        <f t="shared" si="154"/>
        <v>0</v>
      </c>
      <c r="AH1363" s="109">
        <f t="shared" si="154"/>
        <v>0</v>
      </c>
      <c r="AI1363" s="109">
        <f t="shared" si="154"/>
        <v>0</v>
      </c>
      <c r="AJ1363" s="109">
        <f t="shared" si="153"/>
        <v>0</v>
      </c>
      <c r="AK1363" s="109">
        <f t="shared" si="153"/>
        <v>0</v>
      </c>
      <c r="AL1363" s="109">
        <f t="shared" si="153"/>
        <v>0</v>
      </c>
    </row>
    <row r="1364" spans="1:38" x14ac:dyDescent="0.3">
      <c r="A1364" s="421"/>
      <c r="B1364" s="421"/>
      <c r="C1364" s="422"/>
      <c r="D1364" s="423"/>
      <c r="E1364" s="421"/>
      <c r="F1364" s="421"/>
      <c r="G1364" s="421"/>
      <c r="H1364" s="421"/>
      <c r="I1364" s="421"/>
      <c r="J1364" s="421"/>
      <c r="K1364" s="421"/>
      <c r="L1364" s="421"/>
      <c r="M1364" s="423"/>
      <c r="N1364" s="340">
        <f>IF(C1364&gt;A_Stammdaten!$B$12,0,SUM(E1364,F1364,H1364,J1364:K1364)-SUM(G1364,I1364,L1364:M1364))</f>
        <v>0</v>
      </c>
      <c r="O1364" s="421"/>
      <c r="P1364" s="421"/>
      <c r="Q1364" s="421"/>
      <c r="R1364" s="421"/>
      <c r="S1364" s="108">
        <f t="shared" si="157"/>
        <v>0</v>
      </c>
      <c r="T1364" s="341">
        <f>IF(ISBLANK($B1364),0,VLOOKUP($B1364,Listen!$A$2:$C$45,2,FALSE))</f>
        <v>0</v>
      </c>
      <c r="U1364" s="341">
        <f>IF(ISBLANK($B1364),0,VLOOKUP($B1364,Listen!$A$2:$C$45,3,FALSE))</f>
        <v>0</v>
      </c>
      <c r="V1364" s="342">
        <f t="shared" si="159"/>
        <v>0</v>
      </c>
      <c r="W1364" s="342">
        <f t="shared" si="155"/>
        <v>0</v>
      </c>
      <c r="X1364" s="342">
        <f t="shared" si="155"/>
        <v>0</v>
      </c>
      <c r="Y1364" s="342">
        <f t="shared" si="155"/>
        <v>0</v>
      </c>
      <c r="Z1364" s="342">
        <f t="shared" si="155"/>
        <v>0</v>
      </c>
      <c r="AA1364" s="342">
        <f t="shared" si="155"/>
        <v>0</v>
      </c>
      <c r="AB1364" s="342">
        <f t="shared" si="155"/>
        <v>0</v>
      </c>
      <c r="AC1364" s="109">
        <f t="shared" si="158"/>
        <v>0</v>
      </c>
      <c r="AD1364" s="109">
        <f>IF(C1364=A_Stammdaten!$B$12,E_SAV!$S1364-E_SAV!$AE1364,HLOOKUP(A_Stammdaten!$B$12-1,$AF$4:$AL$4004,ROW(C1364)-3,FALSE)-$AE1364)</f>
        <v>0</v>
      </c>
      <c r="AE1364" s="109">
        <f>HLOOKUP(A_Stammdaten!$B$12,$AF$4:$AL$4004,ROW(C1364)-3,FALSE)</f>
        <v>0</v>
      </c>
      <c r="AF1364" s="109">
        <f t="shared" si="156"/>
        <v>0</v>
      </c>
      <c r="AG1364" s="109">
        <f t="shared" si="154"/>
        <v>0</v>
      </c>
      <c r="AH1364" s="109">
        <f t="shared" si="154"/>
        <v>0</v>
      </c>
      <c r="AI1364" s="109">
        <f t="shared" si="154"/>
        <v>0</v>
      </c>
      <c r="AJ1364" s="109">
        <f t="shared" si="153"/>
        <v>0</v>
      </c>
      <c r="AK1364" s="109">
        <f t="shared" si="153"/>
        <v>0</v>
      </c>
      <c r="AL1364" s="109">
        <f t="shared" si="153"/>
        <v>0</v>
      </c>
    </row>
    <row r="1365" spans="1:38" x14ac:dyDescent="0.3">
      <c r="A1365" s="421"/>
      <c r="B1365" s="421"/>
      <c r="C1365" s="422"/>
      <c r="D1365" s="423"/>
      <c r="E1365" s="421"/>
      <c r="F1365" s="421"/>
      <c r="G1365" s="421"/>
      <c r="H1365" s="421"/>
      <c r="I1365" s="421"/>
      <c r="J1365" s="421"/>
      <c r="K1365" s="421"/>
      <c r="L1365" s="421"/>
      <c r="M1365" s="423"/>
      <c r="N1365" s="340">
        <f>IF(C1365&gt;A_Stammdaten!$B$12,0,SUM(E1365,F1365,H1365,J1365:K1365)-SUM(G1365,I1365,L1365:M1365))</f>
        <v>0</v>
      </c>
      <c r="O1365" s="421"/>
      <c r="P1365" s="421"/>
      <c r="Q1365" s="421"/>
      <c r="R1365" s="421"/>
      <c r="S1365" s="108">
        <f t="shared" si="157"/>
        <v>0</v>
      </c>
      <c r="T1365" s="341">
        <f>IF(ISBLANK($B1365),0,VLOOKUP($B1365,Listen!$A$2:$C$45,2,FALSE))</f>
        <v>0</v>
      </c>
      <c r="U1365" s="341">
        <f>IF(ISBLANK($B1365),0,VLOOKUP($B1365,Listen!$A$2:$C$45,3,FALSE))</f>
        <v>0</v>
      </c>
      <c r="V1365" s="342">
        <f t="shared" si="159"/>
        <v>0</v>
      </c>
      <c r="W1365" s="342">
        <f t="shared" si="155"/>
        <v>0</v>
      </c>
      <c r="X1365" s="342">
        <f t="shared" si="155"/>
        <v>0</v>
      </c>
      <c r="Y1365" s="342">
        <f t="shared" si="155"/>
        <v>0</v>
      </c>
      <c r="Z1365" s="342">
        <f t="shared" si="155"/>
        <v>0</v>
      </c>
      <c r="AA1365" s="342">
        <f t="shared" si="155"/>
        <v>0</v>
      </c>
      <c r="AB1365" s="342">
        <f t="shared" si="155"/>
        <v>0</v>
      </c>
      <c r="AC1365" s="109">
        <f t="shared" si="158"/>
        <v>0</v>
      </c>
      <c r="AD1365" s="109">
        <f>IF(C1365=A_Stammdaten!$B$12,E_SAV!$S1365-E_SAV!$AE1365,HLOOKUP(A_Stammdaten!$B$12-1,$AF$4:$AL$4004,ROW(C1365)-3,FALSE)-$AE1365)</f>
        <v>0</v>
      </c>
      <c r="AE1365" s="109">
        <f>HLOOKUP(A_Stammdaten!$B$12,$AF$4:$AL$4004,ROW(C1365)-3,FALSE)</f>
        <v>0</v>
      </c>
      <c r="AF1365" s="109">
        <f t="shared" si="156"/>
        <v>0</v>
      </c>
      <c r="AG1365" s="109">
        <f t="shared" si="154"/>
        <v>0</v>
      </c>
      <c r="AH1365" s="109">
        <f t="shared" si="154"/>
        <v>0</v>
      </c>
      <c r="AI1365" s="109">
        <f t="shared" si="154"/>
        <v>0</v>
      </c>
      <c r="AJ1365" s="109">
        <f t="shared" si="153"/>
        <v>0</v>
      </c>
      <c r="AK1365" s="109">
        <f t="shared" si="153"/>
        <v>0</v>
      </c>
      <c r="AL1365" s="109">
        <f t="shared" si="153"/>
        <v>0</v>
      </c>
    </row>
    <row r="1366" spans="1:38" x14ac:dyDescent="0.3">
      <c r="A1366" s="421"/>
      <c r="B1366" s="421"/>
      <c r="C1366" s="422"/>
      <c r="D1366" s="423"/>
      <c r="E1366" s="421"/>
      <c r="F1366" s="421"/>
      <c r="G1366" s="421"/>
      <c r="H1366" s="421"/>
      <c r="I1366" s="421"/>
      <c r="J1366" s="421"/>
      <c r="K1366" s="421"/>
      <c r="L1366" s="421"/>
      <c r="M1366" s="423"/>
      <c r="N1366" s="340">
        <f>IF(C1366&gt;A_Stammdaten!$B$12,0,SUM(E1366,F1366,H1366,J1366:K1366)-SUM(G1366,I1366,L1366:M1366))</f>
        <v>0</v>
      </c>
      <c r="O1366" s="421"/>
      <c r="P1366" s="421"/>
      <c r="Q1366" s="421"/>
      <c r="R1366" s="421"/>
      <c r="S1366" s="108">
        <f t="shared" si="157"/>
        <v>0</v>
      </c>
      <c r="T1366" s="341">
        <f>IF(ISBLANK($B1366),0,VLOOKUP($B1366,Listen!$A$2:$C$45,2,FALSE))</f>
        <v>0</v>
      </c>
      <c r="U1366" s="341">
        <f>IF(ISBLANK($B1366),0,VLOOKUP($B1366,Listen!$A$2:$C$45,3,FALSE))</f>
        <v>0</v>
      </c>
      <c r="V1366" s="342">
        <f t="shared" si="159"/>
        <v>0</v>
      </c>
      <c r="W1366" s="342">
        <f t="shared" si="155"/>
        <v>0</v>
      </c>
      <c r="X1366" s="342">
        <f t="shared" si="155"/>
        <v>0</v>
      </c>
      <c r="Y1366" s="342">
        <f t="shared" si="155"/>
        <v>0</v>
      </c>
      <c r="Z1366" s="342">
        <f t="shared" si="155"/>
        <v>0</v>
      </c>
      <c r="AA1366" s="342">
        <f t="shared" si="155"/>
        <v>0</v>
      </c>
      <c r="AB1366" s="342">
        <f t="shared" si="155"/>
        <v>0</v>
      </c>
      <c r="AC1366" s="109">
        <f t="shared" si="158"/>
        <v>0</v>
      </c>
      <c r="AD1366" s="109">
        <f>IF(C1366=A_Stammdaten!$B$12,E_SAV!$S1366-E_SAV!$AE1366,HLOOKUP(A_Stammdaten!$B$12-1,$AF$4:$AL$4004,ROW(C1366)-3,FALSE)-$AE1366)</f>
        <v>0</v>
      </c>
      <c r="AE1366" s="109">
        <f>HLOOKUP(A_Stammdaten!$B$12,$AF$4:$AL$4004,ROW(C1366)-3,FALSE)</f>
        <v>0</v>
      </c>
      <c r="AF1366" s="109">
        <f t="shared" si="156"/>
        <v>0</v>
      </c>
      <c r="AG1366" s="109">
        <f t="shared" si="154"/>
        <v>0</v>
      </c>
      <c r="AH1366" s="109">
        <f t="shared" si="154"/>
        <v>0</v>
      </c>
      <c r="AI1366" s="109">
        <f t="shared" si="154"/>
        <v>0</v>
      </c>
      <c r="AJ1366" s="109">
        <f t="shared" si="153"/>
        <v>0</v>
      </c>
      <c r="AK1366" s="109">
        <f t="shared" si="153"/>
        <v>0</v>
      </c>
      <c r="AL1366" s="109">
        <f t="shared" si="153"/>
        <v>0</v>
      </c>
    </row>
    <row r="1367" spans="1:38" x14ac:dyDescent="0.3">
      <c r="A1367" s="421"/>
      <c r="B1367" s="421"/>
      <c r="C1367" s="422"/>
      <c r="D1367" s="423"/>
      <c r="E1367" s="421"/>
      <c r="F1367" s="421"/>
      <c r="G1367" s="421"/>
      <c r="H1367" s="421"/>
      <c r="I1367" s="421"/>
      <c r="J1367" s="421"/>
      <c r="K1367" s="421"/>
      <c r="L1367" s="421"/>
      <c r="M1367" s="423"/>
      <c r="N1367" s="340">
        <f>IF(C1367&gt;A_Stammdaten!$B$12,0,SUM(E1367,F1367,H1367,J1367:K1367)-SUM(G1367,I1367,L1367:M1367))</f>
        <v>0</v>
      </c>
      <c r="O1367" s="421"/>
      <c r="P1367" s="421"/>
      <c r="Q1367" s="421"/>
      <c r="R1367" s="421"/>
      <c r="S1367" s="108">
        <f t="shared" si="157"/>
        <v>0</v>
      </c>
      <c r="T1367" s="341">
        <f>IF(ISBLANK($B1367),0,VLOOKUP($B1367,Listen!$A$2:$C$45,2,FALSE))</f>
        <v>0</v>
      </c>
      <c r="U1367" s="341">
        <f>IF(ISBLANK($B1367),0,VLOOKUP($B1367,Listen!$A$2:$C$45,3,FALSE))</f>
        <v>0</v>
      </c>
      <c r="V1367" s="342">
        <f t="shared" si="159"/>
        <v>0</v>
      </c>
      <c r="W1367" s="342">
        <f t="shared" si="155"/>
        <v>0</v>
      </c>
      <c r="X1367" s="342">
        <f t="shared" si="155"/>
        <v>0</v>
      </c>
      <c r="Y1367" s="342">
        <f t="shared" si="155"/>
        <v>0</v>
      </c>
      <c r="Z1367" s="342">
        <f t="shared" si="155"/>
        <v>0</v>
      </c>
      <c r="AA1367" s="342">
        <f t="shared" si="155"/>
        <v>0</v>
      </c>
      <c r="AB1367" s="342">
        <f t="shared" si="155"/>
        <v>0</v>
      </c>
      <c r="AC1367" s="109">
        <f t="shared" si="158"/>
        <v>0</v>
      </c>
      <c r="AD1367" s="109">
        <f>IF(C1367=A_Stammdaten!$B$12,E_SAV!$S1367-E_SAV!$AE1367,HLOOKUP(A_Stammdaten!$B$12-1,$AF$4:$AL$4004,ROW(C1367)-3,FALSE)-$AE1367)</f>
        <v>0</v>
      </c>
      <c r="AE1367" s="109">
        <f>HLOOKUP(A_Stammdaten!$B$12,$AF$4:$AL$4004,ROW(C1367)-3,FALSE)</f>
        <v>0</v>
      </c>
      <c r="AF1367" s="109">
        <f t="shared" si="156"/>
        <v>0</v>
      </c>
      <c r="AG1367" s="109">
        <f t="shared" si="154"/>
        <v>0</v>
      </c>
      <c r="AH1367" s="109">
        <f t="shared" si="154"/>
        <v>0</v>
      </c>
      <c r="AI1367" s="109">
        <f t="shared" si="154"/>
        <v>0</v>
      </c>
      <c r="AJ1367" s="109">
        <f t="shared" si="153"/>
        <v>0</v>
      </c>
      <c r="AK1367" s="109">
        <f t="shared" si="153"/>
        <v>0</v>
      </c>
      <c r="AL1367" s="109">
        <f t="shared" si="153"/>
        <v>0</v>
      </c>
    </row>
    <row r="1368" spans="1:38" x14ac:dyDescent="0.3">
      <c r="A1368" s="421"/>
      <c r="B1368" s="421"/>
      <c r="C1368" s="422"/>
      <c r="D1368" s="423"/>
      <c r="E1368" s="421"/>
      <c r="F1368" s="421"/>
      <c r="G1368" s="421"/>
      <c r="H1368" s="421"/>
      <c r="I1368" s="421"/>
      <c r="J1368" s="421"/>
      <c r="K1368" s="421"/>
      <c r="L1368" s="421"/>
      <c r="M1368" s="423"/>
      <c r="N1368" s="340">
        <f>IF(C1368&gt;A_Stammdaten!$B$12,0,SUM(E1368,F1368,H1368,J1368:K1368)-SUM(G1368,I1368,L1368:M1368))</f>
        <v>0</v>
      </c>
      <c r="O1368" s="421"/>
      <c r="P1368" s="421"/>
      <c r="Q1368" s="421"/>
      <c r="R1368" s="421"/>
      <c r="S1368" s="108">
        <f t="shared" si="157"/>
        <v>0</v>
      </c>
      <c r="T1368" s="341">
        <f>IF(ISBLANK($B1368),0,VLOOKUP($B1368,Listen!$A$2:$C$45,2,FALSE))</f>
        <v>0</v>
      </c>
      <c r="U1368" s="341">
        <f>IF(ISBLANK($B1368),0,VLOOKUP($B1368,Listen!$A$2:$C$45,3,FALSE))</f>
        <v>0</v>
      </c>
      <c r="V1368" s="342">
        <f t="shared" si="159"/>
        <v>0</v>
      </c>
      <c r="W1368" s="342">
        <f t="shared" si="155"/>
        <v>0</v>
      </c>
      <c r="X1368" s="342">
        <f t="shared" si="155"/>
        <v>0</v>
      </c>
      <c r="Y1368" s="342">
        <f t="shared" si="155"/>
        <v>0</v>
      </c>
      <c r="Z1368" s="342">
        <f t="shared" si="155"/>
        <v>0</v>
      </c>
      <c r="AA1368" s="342">
        <f t="shared" si="155"/>
        <v>0</v>
      </c>
      <c r="AB1368" s="342">
        <f t="shared" si="155"/>
        <v>0</v>
      </c>
      <c r="AC1368" s="109">
        <f t="shared" si="158"/>
        <v>0</v>
      </c>
      <c r="AD1368" s="109">
        <f>IF(C1368=A_Stammdaten!$B$12,E_SAV!$S1368-E_SAV!$AE1368,HLOOKUP(A_Stammdaten!$B$12-1,$AF$4:$AL$4004,ROW(C1368)-3,FALSE)-$AE1368)</f>
        <v>0</v>
      </c>
      <c r="AE1368" s="109">
        <f>HLOOKUP(A_Stammdaten!$B$12,$AF$4:$AL$4004,ROW(C1368)-3,FALSE)</f>
        <v>0</v>
      </c>
      <c r="AF1368" s="109">
        <f t="shared" si="156"/>
        <v>0</v>
      </c>
      <c r="AG1368" s="109">
        <f t="shared" si="154"/>
        <v>0</v>
      </c>
      <c r="AH1368" s="109">
        <f t="shared" si="154"/>
        <v>0</v>
      </c>
      <c r="AI1368" s="109">
        <f t="shared" si="154"/>
        <v>0</v>
      </c>
      <c r="AJ1368" s="109">
        <f t="shared" si="153"/>
        <v>0</v>
      </c>
      <c r="AK1368" s="109">
        <f t="shared" si="153"/>
        <v>0</v>
      </c>
      <c r="AL1368" s="109">
        <f t="shared" si="153"/>
        <v>0</v>
      </c>
    </row>
    <row r="1369" spans="1:38" x14ac:dyDescent="0.3">
      <c r="A1369" s="421"/>
      <c r="B1369" s="421"/>
      <c r="C1369" s="422"/>
      <c r="D1369" s="423"/>
      <c r="E1369" s="421"/>
      <c r="F1369" s="421"/>
      <c r="G1369" s="421"/>
      <c r="H1369" s="421"/>
      <c r="I1369" s="421"/>
      <c r="J1369" s="421"/>
      <c r="K1369" s="421"/>
      <c r="L1369" s="421"/>
      <c r="M1369" s="423"/>
      <c r="N1369" s="340">
        <f>IF(C1369&gt;A_Stammdaten!$B$12,0,SUM(E1369,F1369,H1369,J1369:K1369)-SUM(G1369,I1369,L1369:M1369))</f>
        <v>0</v>
      </c>
      <c r="O1369" s="421"/>
      <c r="P1369" s="421"/>
      <c r="Q1369" s="421"/>
      <c r="R1369" s="421"/>
      <c r="S1369" s="108">
        <f t="shared" si="157"/>
        <v>0</v>
      </c>
      <c r="T1369" s="341">
        <f>IF(ISBLANK($B1369),0,VLOOKUP($B1369,Listen!$A$2:$C$45,2,FALSE))</f>
        <v>0</v>
      </c>
      <c r="U1369" s="341">
        <f>IF(ISBLANK($B1369),0,VLOOKUP($B1369,Listen!$A$2:$C$45,3,FALSE))</f>
        <v>0</v>
      </c>
      <c r="V1369" s="342">
        <f t="shared" si="159"/>
        <v>0</v>
      </c>
      <c r="W1369" s="342">
        <f t="shared" si="155"/>
        <v>0</v>
      </c>
      <c r="X1369" s="342">
        <f t="shared" si="155"/>
        <v>0</v>
      </c>
      <c r="Y1369" s="342">
        <f t="shared" si="155"/>
        <v>0</v>
      </c>
      <c r="Z1369" s="342">
        <f t="shared" si="155"/>
        <v>0</v>
      </c>
      <c r="AA1369" s="342">
        <f t="shared" si="155"/>
        <v>0</v>
      </c>
      <c r="AB1369" s="342">
        <f t="shared" si="155"/>
        <v>0</v>
      </c>
      <c r="AC1369" s="109">
        <f t="shared" si="158"/>
        <v>0</v>
      </c>
      <c r="AD1369" s="109">
        <f>IF(C1369=A_Stammdaten!$B$12,E_SAV!$S1369-E_SAV!$AE1369,HLOOKUP(A_Stammdaten!$B$12-1,$AF$4:$AL$4004,ROW(C1369)-3,FALSE)-$AE1369)</f>
        <v>0</v>
      </c>
      <c r="AE1369" s="109">
        <f>HLOOKUP(A_Stammdaten!$B$12,$AF$4:$AL$4004,ROW(C1369)-3,FALSE)</f>
        <v>0</v>
      </c>
      <c r="AF1369" s="109">
        <f t="shared" si="156"/>
        <v>0</v>
      </c>
      <c r="AG1369" s="109">
        <f t="shared" si="154"/>
        <v>0</v>
      </c>
      <c r="AH1369" s="109">
        <f t="shared" si="154"/>
        <v>0</v>
      </c>
      <c r="AI1369" s="109">
        <f t="shared" si="154"/>
        <v>0</v>
      </c>
      <c r="AJ1369" s="109">
        <f t="shared" si="153"/>
        <v>0</v>
      </c>
      <c r="AK1369" s="109">
        <f t="shared" si="153"/>
        <v>0</v>
      </c>
      <c r="AL1369" s="109">
        <f t="shared" si="153"/>
        <v>0</v>
      </c>
    </row>
    <row r="1370" spans="1:38" x14ac:dyDescent="0.3">
      <c r="A1370" s="421"/>
      <c r="B1370" s="421"/>
      <c r="C1370" s="422"/>
      <c r="D1370" s="423"/>
      <c r="E1370" s="421"/>
      <c r="F1370" s="421"/>
      <c r="G1370" s="421"/>
      <c r="H1370" s="421"/>
      <c r="I1370" s="421"/>
      <c r="J1370" s="421"/>
      <c r="K1370" s="421"/>
      <c r="L1370" s="421"/>
      <c r="M1370" s="423"/>
      <c r="N1370" s="340">
        <f>IF(C1370&gt;A_Stammdaten!$B$12,0,SUM(E1370,F1370,H1370,J1370:K1370)-SUM(G1370,I1370,L1370:M1370))</f>
        <v>0</v>
      </c>
      <c r="O1370" s="421"/>
      <c r="P1370" s="421"/>
      <c r="Q1370" s="421"/>
      <c r="R1370" s="421"/>
      <c r="S1370" s="108">
        <f t="shared" si="157"/>
        <v>0</v>
      </c>
      <c r="T1370" s="341">
        <f>IF(ISBLANK($B1370),0,VLOOKUP($B1370,Listen!$A$2:$C$45,2,FALSE))</f>
        <v>0</v>
      </c>
      <c r="U1370" s="341">
        <f>IF(ISBLANK($B1370),0,VLOOKUP($B1370,Listen!$A$2:$C$45,3,FALSE))</f>
        <v>0</v>
      </c>
      <c r="V1370" s="342">
        <f t="shared" si="159"/>
        <v>0</v>
      </c>
      <c r="W1370" s="342">
        <f t="shared" si="155"/>
        <v>0</v>
      </c>
      <c r="X1370" s="342">
        <f t="shared" si="155"/>
        <v>0</v>
      </c>
      <c r="Y1370" s="342">
        <f t="shared" si="155"/>
        <v>0</v>
      </c>
      <c r="Z1370" s="342">
        <f t="shared" si="155"/>
        <v>0</v>
      </c>
      <c r="AA1370" s="342">
        <f t="shared" si="155"/>
        <v>0</v>
      </c>
      <c r="AB1370" s="342">
        <f t="shared" si="155"/>
        <v>0</v>
      </c>
      <c r="AC1370" s="109">
        <f t="shared" si="158"/>
        <v>0</v>
      </c>
      <c r="AD1370" s="109">
        <f>IF(C1370=A_Stammdaten!$B$12,E_SAV!$S1370-E_SAV!$AE1370,HLOOKUP(A_Stammdaten!$B$12-1,$AF$4:$AL$4004,ROW(C1370)-3,FALSE)-$AE1370)</f>
        <v>0</v>
      </c>
      <c r="AE1370" s="109">
        <f>HLOOKUP(A_Stammdaten!$B$12,$AF$4:$AL$4004,ROW(C1370)-3,FALSE)</f>
        <v>0</v>
      </c>
      <c r="AF1370" s="109">
        <f t="shared" si="156"/>
        <v>0</v>
      </c>
      <c r="AG1370" s="109">
        <f t="shared" si="154"/>
        <v>0</v>
      </c>
      <c r="AH1370" s="109">
        <f t="shared" si="154"/>
        <v>0</v>
      </c>
      <c r="AI1370" s="109">
        <f t="shared" si="154"/>
        <v>0</v>
      </c>
      <c r="AJ1370" s="109">
        <f t="shared" si="153"/>
        <v>0</v>
      </c>
      <c r="AK1370" s="109">
        <f t="shared" si="153"/>
        <v>0</v>
      </c>
      <c r="AL1370" s="109">
        <f t="shared" si="153"/>
        <v>0</v>
      </c>
    </row>
    <row r="1371" spans="1:38" x14ac:dyDescent="0.3">
      <c r="A1371" s="421"/>
      <c r="B1371" s="421"/>
      <c r="C1371" s="422"/>
      <c r="D1371" s="423"/>
      <c r="E1371" s="421"/>
      <c r="F1371" s="421"/>
      <c r="G1371" s="421"/>
      <c r="H1371" s="421"/>
      <c r="I1371" s="421"/>
      <c r="J1371" s="421"/>
      <c r="K1371" s="421"/>
      <c r="L1371" s="421"/>
      <c r="M1371" s="423"/>
      <c r="N1371" s="340">
        <f>IF(C1371&gt;A_Stammdaten!$B$12,0,SUM(E1371,F1371,H1371,J1371:K1371)-SUM(G1371,I1371,L1371:M1371))</f>
        <v>0</v>
      </c>
      <c r="O1371" s="421"/>
      <c r="P1371" s="421"/>
      <c r="Q1371" s="421"/>
      <c r="R1371" s="421"/>
      <c r="S1371" s="108">
        <f t="shared" si="157"/>
        <v>0</v>
      </c>
      <c r="T1371" s="341">
        <f>IF(ISBLANK($B1371),0,VLOOKUP($B1371,Listen!$A$2:$C$45,2,FALSE))</f>
        <v>0</v>
      </c>
      <c r="U1371" s="341">
        <f>IF(ISBLANK($B1371),0,VLOOKUP($B1371,Listen!$A$2:$C$45,3,FALSE))</f>
        <v>0</v>
      </c>
      <c r="V1371" s="342">
        <f t="shared" si="159"/>
        <v>0</v>
      </c>
      <c r="W1371" s="342">
        <f t="shared" si="155"/>
        <v>0</v>
      </c>
      <c r="X1371" s="342">
        <f t="shared" si="155"/>
        <v>0</v>
      </c>
      <c r="Y1371" s="342">
        <f t="shared" si="155"/>
        <v>0</v>
      </c>
      <c r="Z1371" s="342">
        <f t="shared" si="155"/>
        <v>0</v>
      </c>
      <c r="AA1371" s="342">
        <f t="shared" si="155"/>
        <v>0</v>
      </c>
      <c r="AB1371" s="342">
        <f t="shared" si="155"/>
        <v>0</v>
      </c>
      <c r="AC1371" s="109">
        <f t="shared" si="158"/>
        <v>0</v>
      </c>
      <c r="AD1371" s="109">
        <f>IF(C1371=A_Stammdaten!$B$12,E_SAV!$S1371-E_SAV!$AE1371,HLOOKUP(A_Stammdaten!$B$12-1,$AF$4:$AL$4004,ROW(C1371)-3,FALSE)-$AE1371)</f>
        <v>0</v>
      </c>
      <c r="AE1371" s="109">
        <f>HLOOKUP(A_Stammdaten!$B$12,$AF$4:$AL$4004,ROW(C1371)-3,FALSE)</f>
        <v>0</v>
      </c>
      <c r="AF1371" s="109">
        <f t="shared" si="156"/>
        <v>0</v>
      </c>
      <c r="AG1371" s="109">
        <f t="shared" si="154"/>
        <v>0</v>
      </c>
      <c r="AH1371" s="109">
        <f t="shared" si="154"/>
        <v>0</v>
      </c>
      <c r="AI1371" s="109">
        <f t="shared" si="154"/>
        <v>0</v>
      </c>
      <c r="AJ1371" s="109">
        <f t="shared" si="153"/>
        <v>0</v>
      </c>
      <c r="AK1371" s="109">
        <f t="shared" si="153"/>
        <v>0</v>
      </c>
      <c r="AL1371" s="109">
        <f t="shared" si="153"/>
        <v>0</v>
      </c>
    </row>
    <row r="1372" spans="1:38" x14ac:dyDescent="0.3">
      <c r="A1372" s="421"/>
      <c r="B1372" s="421"/>
      <c r="C1372" s="422"/>
      <c r="D1372" s="423"/>
      <c r="E1372" s="421"/>
      <c r="F1372" s="421"/>
      <c r="G1372" s="421"/>
      <c r="H1372" s="421"/>
      <c r="I1372" s="421"/>
      <c r="J1372" s="421"/>
      <c r="K1372" s="421"/>
      <c r="L1372" s="421"/>
      <c r="M1372" s="423"/>
      <c r="N1372" s="340">
        <f>IF(C1372&gt;A_Stammdaten!$B$12,0,SUM(E1372,F1372,H1372,J1372:K1372)-SUM(G1372,I1372,L1372:M1372))</f>
        <v>0</v>
      </c>
      <c r="O1372" s="421"/>
      <c r="P1372" s="421"/>
      <c r="Q1372" s="421"/>
      <c r="R1372" s="421"/>
      <c r="S1372" s="108">
        <f t="shared" si="157"/>
        <v>0</v>
      </c>
      <c r="T1372" s="341">
        <f>IF(ISBLANK($B1372),0,VLOOKUP($B1372,Listen!$A$2:$C$45,2,FALSE))</f>
        <v>0</v>
      </c>
      <c r="U1372" s="341">
        <f>IF(ISBLANK($B1372),0,VLOOKUP($B1372,Listen!$A$2:$C$45,3,FALSE))</f>
        <v>0</v>
      </c>
      <c r="V1372" s="342">
        <f t="shared" si="159"/>
        <v>0</v>
      </c>
      <c r="W1372" s="342">
        <f t="shared" si="155"/>
        <v>0</v>
      </c>
      <c r="X1372" s="342">
        <f t="shared" si="155"/>
        <v>0</v>
      </c>
      <c r="Y1372" s="342">
        <f t="shared" si="155"/>
        <v>0</v>
      </c>
      <c r="Z1372" s="342">
        <f t="shared" si="155"/>
        <v>0</v>
      </c>
      <c r="AA1372" s="342">
        <f t="shared" si="155"/>
        <v>0</v>
      </c>
      <c r="AB1372" s="342">
        <f t="shared" si="155"/>
        <v>0</v>
      </c>
      <c r="AC1372" s="109">
        <f t="shared" si="158"/>
        <v>0</v>
      </c>
      <c r="AD1372" s="109">
        <f>IF(C1372=A_Stammdaten!$B$12,E_SAV!$S1372-E_SAV!$AE1372,HLOOKUP(A_Stammdaten!$B$12-1,$AF$4:$AL$4004,ROW(C1372)-3,FALSE)-$AE1372)</f>
        <v>0</v>
      </c>
      <c r="AE1372" s="109">
        <f>HLOOKUP(A_Stammdaten!$B$12,$AF$4:$AL$4004,ROW(C1372)-3,FALSE)</f>
        <v>0</v>
      </c>
      <c r="AF1372" s="109">
        <f t="shared" si="156"/>
        <v>0</v>
      </c>
      <c r="AG1372" s="109">
        <f t="shared" si="154"/>
        <v>0</v>
      </c>
      <c r="AH1372" s="109">
        <f t="shared" si="154"/>
        <v>0</v>
      </c>
      <c r="AI1372" s="109">
        <f t="shared" si="154"/>
        <v>0</v>
      </c>
      <c r="AJ1372" s="109">
        <f t="shared" si="153"/>
        <v>0</v>
      </c>
      <c r="AK1372" s="109">
        <f t="shared" si="153"/>
        <v>0</v>
      </c>
      <c r="AL1372" s="109">
        <f t="shared" si="153"/>
        <v>0</v>
      </c>
    </row>
    <row r="1373" spans="1:38" x14ac:dyDescent="0.3">
      <c r="A1373" s="421"/>
      <c r="B1373" s="421"/>
      <c r="C1373" s="422"/>
      <c r="D1373" s="423"/>
      <c r="E1373" s="421"/>
      <c r="F1373" s="421"/>
      <c r="G1373" s="421"/>
      <c r="H1373" s="421"/>
      <c r="I1373" s="421"/>
      <c r="J1373" s="421"/>
      <c r="K1373" s="421"/>
      <c r="L1373" s="421"/>
      <c r="M1373" s="423"/>
      <c r="N1373" s="340">
        <f>IF(C1373&gt;A_Stammdaten!$B$12,0,SUM(E1373,F1373,H1373,J1373:K1373)-SUM(G1373,I1373,L1373:M1373))</f>
        <v>0</v>
      </c>
      <c r="O1373" s="421"/>
      <c r="P1373" s="421"/>
      <c r="Q1373" s="421"/>
      <c r="R1373" s="421"/>
      <c r="S1373" s="108">
        <f t="shared" si="157"/>
        <v>0</v>
      </c>
      <c r="T1373" s="341">
        <f>IF(ISBLANK($B1373),0,VLOOKUP($B1373,Listen!$A$2:$C$45,2,FALSE))</f>
        <v>0</v>
      </c>
      <c r="U1373" s="341">
        <f>IF(ISBLANK($B1373),0,VLOOKUP($B1373,Listen!$A$2:$C$45,3,FALSE))</f>
        <v>0</v>
      </c>
      <c r="V1373" s="342">
        <f t="shared" si="159"/>
        <v>0</v>
      </c>
      <c r="W1373" s="342">
        <f t="shared" si="155"/>
        <v>0</v>
      </c>
      <c r="X1373" s="342">
        <f t="shared" si="155"/>
        <v>0</v>
      </c>
      <c r="Y1373" s="342">
        <f t="shared" si="155"/>
        <v>0</v>
      </c>
      <c r="Z1373" s="342">
        <f t="shared" si="155"/>
        <v>0</v>
      </c>
      <c r="AA1373" s="342">
        <f t="shared" si="155"/>
        <v>0</v>
      </c>
      <c r="AB1373" s="342">
        <f t="shared" si="155"/>
        <v>0</v>
      </c>
      <c r="AC1373" s="109">
        <f t="shared" si="158"/>
        <v>0</v>
      </c>
      <c r="AD1373" s="109">
        <f>IF(C1373=A_Stammdaten!$B$12,E_SAV!$S1373-E_SAV!$AE1373,HLOOKUP(A_Stammdaten!$B$12-1,$AF$4:$AL$4004,ROW(C1373)-3,FALSE)-$AE1373)</f>
        <v>0</v>
      </c>
      <c r="AE1373" s="109">
        <f>HLOOKUP(A_Stammdaten!$B$12,$AF$4:$AL$4004,ROW(C1373)-3,FALSE)</f>
        <v>0</v>
      </c>
      <c r="AF1373" s="109">
        <f t="shared" si="156"/>
        <v>0</v>
      </c>
      <c r="AG1373" s="109">
        <f t="shared" si="154"/>
        <v>0</v>
      </c>
      <c r="AH1373" s="109">
        <f t="shared" si="154"/>
        <v>0</v>
      </c>
      <c r="AI1373" s="109">
        <f t="shared" si="154"/>
        <v>0</v>
      </c>
      <c r="AJ1373" s="109">
        <f t="shared" si="153"/>
        <v>0</v>
      </c>
      <c r="AK1373" s="109">
        <f t="shared" si="153"/>
        <v>0</v>
      </c>
      <c r="AL1373" s="109">
        <f t="shared" si="153"/>
        <v>0</v>
      </c>
    </row>
    <row r="1374" spans="1:38" x14ac:dyDescent="0.3">
      <c r="A1374" s="421"/>
      <c r="B1374" s="421"/>
      <c r="C1374" s="422"/>
      <c r="D1374" s="423"/>
      <c r="E1374" s="421"/>
      <c r="F1374" s="421"/>
      <c r="G1374" s="421"/>
      <c r="H1374" s="421"/>
      <c r="I1374" s="421"/>
      <c r="J1374" s="421"/>
      <c r="K1374" s="421"/>
      <c r="L1374" s="421"/>
      <c r="M1374" s="423"/>
      <c r="N1374" s="340">
        <f>IF(C1374&gt;A_Stammdaten!$B$12,0,SUM(E1374,F1374,H1374,J1374:K1374)-SUM(G1374,I1374,L1374:M1374))</f>
        <v>0</v>
      </c>
      <c r="O1374" s="421"/>
      <c r="P1374" s="421"/>
      <c r="Q1374" s="421"/>
      <c r="R1374" s="421"/>
      <c r="S1374" s="108">
        <f t="shared" si="157"/>
        <v>0</v>
      </c>
      <c r="T1374" s="341">
        <f>IF(ISBLANK($B1374),0,VLOOKUP($B1374,Listen!$A$2:$C$45,2,FALSE))</f>
        <v>0</v>
      </c>
      <c r="U1374" s="341">
        <f>IF(ISBLANK($B1374),0,VLOOKUP($B1374,Listen!$A$2:$C$45,3,FALSE))</f>
        <v>0</v>
      </c>
      <c r="V1374" s="342">
        <f t="shared" si="159"/>
        <v>0</v>
      </c>
      <c r="W1374" s="342">
        <f t="shared" si="155"/>
        <v>0</v>
      </c>
      <c r="X1374" s="342">
        <f t="shared" si="155"/>
        <v>0</v>
      </c>
      <c r="Y1374" s="342">
        <f t="shared" si="155"/>
        <v>0</v>
      </c>
      <c r="Z1374" s="342">
        <f t="shared" si="155"/>
        <v>0</v>
      </c>
      <c r="AA1374" s="342">
        <f t="shared" si="155"/>
        <v>0</v>
      </c>
      <c r="AB1374" s="342">
        <f t="shared" si="155"/>
        <v>0</v>
      </c>
      <c r="AC1374" s="109">
        <f t="shared" si="158"/>
        <v>0</v>
      </c>
      <c r="AD1374" s="109">
        <f>IF(C1374=A_Stammdaten!$B$12,E_SAV!$S1374-E_SAV!$AE1374,HLOOKUP(A_Stammdaten!$B$12-1,$AF$4:$AL$4004,ROW(C1374)-3,FALSE)-$AE1374)</f>
        <v>0</v>
      </c>
      <c r="AE1374" s="109">
        <f>HLOOKUP(A_Stammdaten!$B$12,$AF$4:$AL$4004,ROW(C1374)-3,FALSE)</f>
        <v>0</v>
      </c>
      <c r="AF1374" s="109">
        <f t="shared" si="156"/>
        <v>0</v>
      </c>
      <c r="AG1374" s="109">
        <f t="shared" si="154"/>
        <v>0</v>
      </c>
      <c r="AH1374" s="109">
        <f t="shared" si="154"/>
        <v>0</v>
      </c>
      <c r="AI1374" s="109">
        <f t="shared" si="154"/>
        <v>0</v>
      </c>
      <c r="AJ1374" s="109">
        <f t="shared" si="153"/>
        <v>0</v>
      </c>
      <c r="AK1374" s="109">
        <f t="shared" si="153"/>
        <v>0</v>
      </c>
      <c r="AL1374" s="109">
        <f t="shared" si="153"/>
        <v>0</v>
      </c>
    </row>
    <row r="1375" spans="1:38" x14ac:dyDescent="0.3">
      <c r="A1375" s="421"/>
      <c r="B1375" s="421"/>
      <c r="C1375" s="422"/>
      <c r="D1375" s="423"/>
      <c r="E1375" s="421"/>
      <c r="F1375" s="421"/>
      <c r="G1375" s="421"/>
      <c r="H1375" s="421"/>
      <c r="I1375" s="421"/>
      <c r="J1375" s="421"/>
      <c r="K1375" s="421"/>
      <c r="L1375" s="421"/>
      <c r="M1375" s="423"/>
      <c r="N1375" s="340">
        <f>IF(C1375&gt;A_Stammdaten!$B$12,0,SUM(E1375,F1375,H1375,J1375:K1375)-SUM(G1375,I1375,L1375:M1375))</f>
        <v>0</v>
      </c>
      <c r="O1375" s="421"/>
      <c r="P1375" s="421"/>
      <c r="Q1375" s="421"/>
      <c r="R1375" s="421"/>
      <c r="S1375" s="108">
        <f t="shared" si="157"/>
        <v>0</v>
      </c>
      <c r="T1375" s="341">
        <f>IF(ISBLANK($B1375),0,VLOOKUP($B1375,Listen!$A$2:$C$45,2,FALSE))</f>
        <v>0</v>
      </c>
      <c r="U1375" s="341">
        <f>IF(ISBLANK($B1375),0,VLOOKUP($B1375,Listen!$A$2:$C$45,3,FALSE))</f>
        <v>0</v>
      </c>
      <c r="V1375" s="342">
        <f t="shared" si="159"/>
        <v>0</v>
      </c>
      <c r="W1375" s="342">
        <f t="shared" si="155"/>
        <v>0</v>
      </c>
      <c r="X1375" s="342">
        <f t="shared" si="155"/>
        <v>0</v>
      </c>
      <c r="Y1375" s="342">
        <f t="shared" si="155"/>
        <v>0</v>
      </c>
      <c r="Z1375" s="342">
        <f t="shared" si="155"/>
        <v>0</v>
      </c>
      <c r="AA1375" s="342">
        <f t="shared" si="155"/>
        <v>0</v>
      </c>
      <c r="AB1375" s="342">
        <f t="shared" si="155"/>
        <v>0</v>
      </c>
      <c r="AC1375" s="109">
        <f t="shared" si="158"/>
        <v>0</v>
      </c>
      <c r="AD1375" s="109">
        <f>IF(C1375=A_Stammdaten!$B$12,E_SAV!$S1375-E_SAV!$AE1375,HLOOKUP(A_Stammdaten!$B$12-1,$AF$4:$AL$4004,ROW(C1375)-3,FALSE)-$AE1375)</f>
        <v>0</v>
      </c>
      <c r="AE1375" s="109">
        <f>HLOOKUP(A_Stammdaten!$B$12,$AF$4:$AL$4004,ROW(C1375)-3,FALSE)</f>
        <v>0</v>
      </c>
      <c r="AF1375" s="109">
        <f t="shared" si="156"/>
        <v>0</v>
      </c>
      <c r="AG1375" s="109">
        <f t="shared" si="154"/>
        <v>0</v>
      </c>
      <c r="AH1375" s="109">
        <f t="shared" si="154"/>
        <v>0</v>
      </c>
      <c r="AI1375" s="109">
        <f t="shared" si="154"/>
        <v>0</v>
      </c>
      <c r="AJ1375" s="109">
        <f t="shared" si="153"/>
        <v>0</v>
      </c>
      <c r="AK1375" s="109">
        <f t="shared" si="153"/>
        <v>0</v>
      </c>
      <c r="AL1375" s="109">
        <f t="shared" si="153"/>
        <v>0</v>
      </c>
    </row>
    <row r="1376" spans="1:38" x14ac:dyDescent="0.3">
      <c r="A1376" s="421"/>
      <c r="B1376" s="421"/>
      <c r="C1376" s="422"/>
      <c r="D1376" s="423"/>
      <c r="E1376" s="421"/>
      <c r="F1376" s="421"/>
      <c r="G1376" s="421"/>
      <c r="H1376" s="421"/>
      <c r="I1376" s="421"/>
      <c r="J1376" s="421"/>
      <c r="K1376" s="421"/>
      <c r="L1376" s="421"/>
      <c r="M1376" s="423"/>
      <c r="N1376" s="340">
        <f>IF(C1376&gt;A_Stammdaten!$B$12,0,SUM(E1376,F1376,H1376,J1376:K1376)-SUM(G1376,I1376,L1376:M1376))</f>
        <v>0</v>
      </c>
      <c r="O1376" s="421"/>
      <c r="P1376" s="421"/>
      <c r="Q1376" s="421"/>
      <c r="R1376" s="421"/>
      <c r="S1376" s="108">
        <f t="shared" si="157"/>
        <v>0</v>
      </c>
      <c r="T1376" s="341">
        <f>IF(ISBLANK($B1376),0,VLOOKUP($B1376,Listen!$A$2:$C$45,2,FALSE))</f>
        <v>0</v>
      </c>
      <c r="U1376" s="341">
        <f>IF(ISBLANK($B1376),0,VLOOKUP($B1376,Listen!$A$2:$C$45,3,FALSE))</f>
        <v>0</v>
      </c>
      <c r="V1376" s="342">
        <f t="shared" si="159"/>
        <v>0</v>
      </c>
      <c r="W1376" s="342">
        <f t="shared" si="155"/>
        <v>0</v>
      </c>
      <c r="X1376" s="342">
        <f t="shared" si="155"/>
        <v>0</v>
      </c>
      <c r="Y1376" s="342">
        <f t="shared" si="155"/>
        <v>0</v>
      </c>
      <c r="Z1376" s="342">
        <f t="shared" si="155"/>
        <v>0</v>
      </c>
      <c r="AA1376" s="342">
        <f t="shared" si="155"/>
        <v>0</v>
      </c>
      <c r="AB1376" s="342">
        <f t="shared" si="155"/>
        <v>0</v>
      </c>
      <c r="AC1376" s="109">
        <f t="shared" si="158"/>
        <v>0</v>
      </c>
      <c r="AD1376" s="109">
        <f>IF(C1376=A_Stammdaten!$B$12,E_SAV!$S1376-E_SAV!$AE1376,HLOOKUP(A_Stammdaten!$B$12-1,$AF$4:$AL$4004,ROW(C1376)-3,FALSE)-$AE1376)</f>
        <v>0</v>
      </c>
      <c r="AE1376" s="109">
        <f>HLOOKUP(A_Stammdaten!$B$12,$AF$4:$AL$4004,ROW(C1376)-3,FALSE)</f>
        <v>0</v>
      </c>
      <c r="AF1376" s="109">
        <f t="shared" si="156"/>
        <v>0</v>
      </c>
      <c r="AG1376" s="109">
        <f t="shared" si="154"/>
        <v>0</v>
      </c>
      <c r="AH1376" s="109">
        <f t="shared" si="154"/>
        <v>0</v>
      </c>
      <c r="AI1376" s="109">
        <f t="shared" si="154"/>
        <v>0</v>
      </c>
      <c r="AJ1376" s="109">
        <f t="shared" si="153"/>
        <v>0</v>
      </c>
      <c r="AK1376" s="109">
        <f t="shared" si="153"/>
        <v>0</v>
      </c>
      <c r="AL1376" s="109">
        <f t="shared" si="153"/>
        <v>0</v>
      </c>
    </row>
    <row r="1377" spans="1:38" x14ac:dyDescent="0.3">
      <c r="A1377" s="421"/>
      <c r="B1377" s="421"/>
      <c r="C1377" s="422"/>
      <c r="D1377" s="423"/>
      <c r="E1377" s="421"/>
      <c r="F1377" s="421"/>
      <c r="G1377" s="421"/>
      <c r="H1377" s="421"/>
      <c r="I1377" s="421"/>
      <c r="J1377" s="421"/>
      <c r="K1377" s="421"/>
      <c r="L1377" s="421"/>
      <c r="M1377" s="423"/>
      <c r="N1377" s="340">
        <f>IF(C1377&gt;A_Stammdaten!$B$12,0,SUM(E1377,F1377,H1377,J1377:K1377)-SUM(G1377,I1377,L1377:M1377))</f>
        <v>0</v>
      </c>
      <c r="O1377" s="421"/>
      <c r="P1377" s="421"/>
      <c r="Q1377" s="421"/>
      <c r="R1377" s="421"/>
      <c r="S1377" s="108">
        <f t="shared" si="157"/>
        <v>0</v>
      </c>
      <c r="T1377" s="341">
        <f>IF(ISBLANK($B1377),0,VLOOKUP($B1377,Listen!$A$2:$C$45,2,FALSE))</f>
        <v>0</v>
      </c>
      <c r="U1377" s="341">
        <f>IF(ISBLANK($B1377),0,VLOOKUP($B1377,Listen!$A$2:$C$45,3,FALSE))</f>
        <v>0</v>
      </c>
      <c r="V1377" s="342">
        <f t="shared" si="159"/>
        <v>0</v>
      </c>
      <c r="W1377" s="342">
        <f t="shared" si="155"/>
        <v>0</v>
      </c>
      <c r="X1377" s="342">
        <f t="shared" si="155"/>
        <v>0</v>
      </c>
      <c r="Y1377" s="342">
        <f t="shared" si="155"/>
        <v>0</v>
      </c>
      <c r="Z1377" s="342">
        <f t="shared" si="155"/>
        <v>0</v>
      </c>
      <c r="AA1377" s="342">
        <f t="shared" si="155"/>
        <v>0</v>
      </c>
      <c r="AB1377" s="342">
        <f t="shared" si="155"/>
        <v>0</v>
      </c>
      <c r="AC1377" s="109">
        <f t="shared" si="158"/>
        <v>0</v>
      </c>
      <c r="AD1377" s="109">
        <f>IF(C1377=A_Stammdaten!$B$12,E_SAV!$S1377-E_SAV!$AE1377,HLOOKUP(A_Stammdaten!$B$12-1,$AF$4:$AL$4004,ROW(C1377)-3,FALSE)-$AE1377)</f>
        <v>0</v>
      </c>
      <c r="AE1377" s="109">
        <f>HLOOKUP(A_Stammdaten!$B$12,$AF$4:$AL$4004,ROW(C1377)-3,FALSE)</f>
        <v>0</v>
      </c>
      <c r="AF1377" s="109">
        <f t="shared" si="156"/>
        <v>0</v>
      </c>
      <c r="AG1377" s="109">
        <f t="shared" si="154"/>
        <v>0</v>
      </c>
      <c r="AH1377" s="109">
        <f t="shared" si="154"/>
        <v>0</v>
      </c>
      <c r="AI1377" s="109">
        <f t="shared" si="154"/>
        <v>0</v>
      </c>
      <c r="AJ1377" s="109">
        <f t="shared" si="153"/>
        <v>0</v>
      </c>
      <c r="AK1377" s="109">
        <f t="shared" si="153"/>
        <v>0</v>
      </c>
      <c r="AL1377" s="109">
        <f t="shared" si="153"/>
        <v>0</v>
      </c>
    </row>
    <row r="1378" spans="1:38" x14ac:dyDescent="0.3">
      <c r="A1378" s="421"/>
      <c r="B1378" s="421"/>
      <c r="C1378" s="422"/>
      <c r="D1378" s="423"/>
      <c r="E1378" s="421"/>
      <c r="F1378" s="421"/>
      <c r="G1378" s="421"/>
      <c r="H1378" s="421"/>
      <c r="I1378" s="421"/>
      <c r="J1378" s="421"/>
      <c r="K1378" s="421"/>
      <c r="L1378" s="421"/>
      <c r="M1378" s="423"/>
      <c r="N1378" s="340">
        <f>IF(C1378&gt;A_Stammdaten!$B$12,0,SUM(E1378,F1378,H1378,J1378:K1378)-SUM(G1378,I1378,L1378:M1378))</f>
        <v>0</v>
      </c>
      <c r="O1378" s="421"/>
      <c r="P1378" s="421"/>
      <c r="Q1378" s="421"/>
      <c r="R1378" s="421"/>
      <c r="S1378" s="108">
        <f t="shared" si="157"/>
        <v>0</v>
      </c>
      <c r="T1378" s="341">
        <f>IF(ISBLANK($B1378),0,VLOOKUP($B1378,Listen!$A$2:$C$45,2,FALSE))</f>
        <v>0</v>
      </c>
      <c r="U1378" s="341">
        <f>IF(ISBLANK($B1378),0,VLOOKUP($B1378,Listen!$A$2:$C$45,3,FALSE))</f>
        <v>0</v>
      </c>
      <c r="V1378" s="342">
        <f t="shared" si="159"/>
        <v>0</v>
      </c>
      <c r="W1378" s="342">
        <f t="shared" si="155"/>
        <v>0</v>
      </c>
      <c r="X1378" s="342">
        <f t="shared" si="155"/>
        <v>0</v>
      </c>
      <c r="Y1378" s="342">
        <f t="shared" si="155"/>
        <v>0</v>
      </c>
      <c r="Z1378" s="342">
        <f t="shared" si="155"/>
        <v>0</v>
      </c>
      <c r="AA1378" s="342">
        <f t="shared" si="155"/>
        <v>0</v>
      </c>
      <c r="AB1378" s="342">
        <f t="shared" si="155"/>
        <v>0</v>
      </c>
      <c r="AC1378" s="109">
        <f t="shared" si="158"/>
        <v>0</v>
      </c>
      <c r="AD1378" s="109">
        <f>IF(C1378=A_Stammdaten!$B$12,E_SAV!$S1378-E_SAV!$AE1378,HLOOKUP(A_Stammdaten!$B$12-1,$AF$4:$AL$4004,ROW(C1378)-3,FALSE)-$AE1378)</f>
        <v>0</v>
      </c>
      <c r="AE1378" s="109">
        <f>HLOOKUP(A_Stammdaten!$B$12,$AF$4:$AL$4004,ROW(C1378)-3,FALSE)</f>
        <v>0</v>
      </c>
      <c r="AF1378" s="109">
        <f t="shared" si="156"/>
        <v>0</v>
      </c>
      <c r="AG1378" s="109">
        <f t="shared" si="154"/>
        <v>0</v>
      </c>
      <c r="AH1378" s="109">
        <f t="shared" si="154"/>
        <v>0</v>
      </c>
      <c r="AI1378" s="109">
        <f t="shared" si="154"/>
        <v>0</v>
      </c>
      <c r="AJ1378" s="109">
        <f t="shared" si="153"/>
        <v>0</v>
      </c>
      <c r="AK1378" s="109">
        <f t="shared" si="153"/>
        <v>0</v>
      </c>
      <c r="AL1378" s="109">
        <f t="shared" si="153"/>
        <v>0</v>
      </c>
    </row>
    <row r="1379" spans="1:38" x14ac:dyDescent="0.3">
      <c r="A1379" s="421"/>
      <c r="B1379" s="421"/>
      <c r="C1379" s="422"/>
      <c r="D1379" s="423"/>
      <c r="E1379" s="421"/>
      <c r="F1379" s="421"/>
      <c r="G1379" s="421"/>
      <c r="H1379" s="421"/>
      <c r="I1379" s="421"/>
      <c r="J1379" s="421"/>
      <c r="K1379" s="421"/>
      <c r="L1379" s="421"/>
      <c r="M1379" s="423"/>
      <c r="N1379" s="340">
        <f>IF(C1379&gt;A_Stammdaten!$B$12,0,SUM(E1379,F1379,H1379,J1379:K1379)-SUM(G1379,I1379,L1379:M1379))</f>
        <v>0</v>
      </c>
      <c r="O1379" s="421"/>
      <c r="P1379" s="421"/>
      <c r="Q1379" s="421"/>
      <c r="R1379" s="421"/>
      <c r="S1379" s="108">
        <f t="shared" si="157"/>
        <v>0</v>
      </c>
      <c r="T1379" s="341">
        <f>IF(ISBLANK($B1379),0,VLOOKUP($B1379,Listen!$A$2:$C$45,2,FALSE))</f>
        <v>0</v>
      </c>
      <c r="U1379" s="341">
        <f>IF(ISBLANK($B1379),0,VLOOKUP($B1379,Listen!$A$2:$C$45,3,FALSE))</f>
        <v>0</v>
      </c>
      <c r="V1379" s="342">
        <f t="shared" si="159"/>
        <v>0</v>
      </c>
      <c r="W1379" s="342">
        <f t="shared" si="155"/>
        <v>0</v>
      </c>
      <c r="X1379" s="342">
        <f t="shared" si="155"/>
        <v>0</v>
      </c>
      <c r="Y1379" s="342">
        <f t="shared" si="155"/>
        <v>0</v>
      </c>
      <c r="Z1379" s="342">
        <f t="shared" si="155"/>
        <v>0</v>
      </c>
      <c r="AA1379" s="342">
        <f t="shared" si="155"/>
        <v>0</v>
      </c>
      <c r="AB1379" s="342">
        <f t="shared" si="155"/>
        <v>0</v>
      </c>
      <c r="AC1379" s="109">
        <f t="shared" si="158"/>
        <v>0</v>
      </c>
      <c r="AD1379" s="109">
        <f>IF(C1379=A_Stammdaten!$B$12,E_SAV!$S1379-E_SAV!$AE1379,HLOOKUP(A_Stammdaten!$B$12-1,$AF$4:$AL$4004,ROW(C1379)-3,FALSE)-$AE1379)</f>
        <v>0</v>
      </c>
      <c r="AE1379" s="109">
        <f>HLOOKUP(A_Stammdaten!$B$12,$AF$4:$AL$4004,ROW(C1379)-3,FALSE)</f>
        <v>0</v>
      </c>
      <c r="AF1379" s="109">
        <f t="shared" si="156"/>
        <v>0</v>
      </c>
      <c r="AG1379" s="109">
        <f t="shared" si="154"/>
        <v>0</v>
      </c>
      <c r="AH1379" s="109">
        <f t="shared" si="154"/>
        <v>0</v>
      </c>
      <c r="AI1379" s="109">
        <f t="shared" si="154"/>
        <v>0</v>
      </c>
      <c r="AJ1379" s="109">
        <f t="shared" si="153"/>
        <v>0</v>
      </c>
      <c r="AK1379" s="109">
        <f t="shared" si="153"/>
        <v>0</v>
      </c>
      <c r="AL1379" s="109">
        <f t="shared" si="153"/>
        <v>0</v>
      </c>
    </row>
    <row r="1380" spans="1:38" x14ac:dyDescent="0.3">
      <c r="A1380" s="421"/>
      <c r="B1380" s="421"/>
      <c r="C1380" s="422"/>
      <c r="D1380" s="423"/>
      <c r="E1380" s="421"/>
      <c r="F1380" s="421"/>
      <c r="G1380" s="421"/>
      <c r="H1380" s="421"/>
      <c r="I1380" s="421"/>
      <c r="J1380" s="421"/>
      <c r="K1380" s="421"/>
      <c r="L1380" s="421"/>
      <c r="M1380" s="423"/>
      <c r="N1380" s="340">
        <f>IF(C1380&gt;A_Stammdaten!$B$12,0,SUM(E1380,F1380,H1380,J1380:K1380)-SUM(G1380,I1380,L1380:M1380))</f>
        <v>0</v>
      </c>
      <c r="O1380" s="421"/>
      <c r="P1380" s="421"/>
      <c r="Q1380" s="421"/>
      <c r="R1380" s="421"/>
      <c r="S1380" s="108">
        <f t="shared" si="157"/>
        <v>0</v>
      </c>
      <c r="T1380" s="341">
        <f>IF(ISBLANK($B1380),0,VLOOKUP($B1380,Listen!$A$2:$C$45,2,FALSE))</f>
        <v>0</v>
      </c>
      <c r="U1380" s="341">
        <f>IF(ISBLANK($B1380),0,VLOOKUP($B1380,Listen!$A$2:$C$45,3,FALSE))</f>
        <v>0</v>
      </c>
      <c r="V1380" s="342">
        <f t="shared" si="159"/>
        <v>0</v>
      </c>
      <c r="W1380" s="342">
        <f t="shared" si="155"/>
        <v>0</v>
      </c>
      <c r="X1380" s="342">
        <f t="shared" si="155"/>
        <v>0</v>
      </c>
      <c r="Y1380" s="342">
        <f t="shared" si="155"/>
        <v>0</v>
      </c>
      <c r="Z1380" s="342">
        <f t="shared" si="155"/>
        <v>0</v>
      </c>
      <c r="AA1380" s="342">
        <f t="shared" si="155"/>
        <v>0</v>
      </c>
      <c r="AB1380" s="342">
        <f t="shared" si="155"/>
        <v>0</v>
      </c>
      <c r="AC1380" s="109">
        <f t="shared" si="158"/>
        <v>0</v>
      </c>
      <c r="AD1380" s="109">
        <f>IF(C1380=A_Stammdaten!$B$12,E_SAV!$S1380-E_SAV!$AE1380,HLOOKUP(A_Stammdaten!$B$12-1,$AF$4:$AL$4004,ROW(C1380)-3,FALSE)-$AE1380)</f>
        <v>0</v>
      </c>
      <c r="AE1380" s="109">
        <f>HLOOKUP(A_Stammdaten!$B$12,$AF$4:$AL$4004,ROW(C1380)-3,FALSE)</f>
        <v>0</v>
      </c>
      <c r="AF1380" s="109">
        <f t="shared" si="156"/>
        <v>0</v>
      </c>
      <c r="AG1380" s="109">
        <f t="shared" si="154"/>
        <v>0</v>
      </c>
      <c r="AH1380" s="109">
        <f t="shared" si="154"/>
        <v>0</v>
      </c>
      <c r="AI1380" s="109">
        <f t="shared" si="154"/>
        <v>0</v>
      </c>
      <c r="AJ1380" s="109">
        <f t="shared" si="153"/>
        <v>0</v>
      </c>
      <c r="AK1380" s="109">
        <f t="shared" si="153"/>
        <v>0</v>
      </c>
      <c r="AL1380" s="109">
        <f t="shared" si="153"/>
        <v>0</v>
      </c>
    </row>
    <row r="1381" spans="1:38" x14ac:dyDescent="0.3">
      <c r="A1381" s="421"/>
      <c r="B1381" s="421"/>
      <c r="C1381" s="422"/>
      <c r="D1381" s="423"/>
      <c r="E1381" s="421"/>
      <c r="F1381" s="421"/>
      <c r="G1381" s="421"/>
      <c r="H1381" s="421"/>
      <c r="I1381" s="421"/>
      <c r="J1381" s="421"/>
      <c r="K1381" s="421"/>
      <c r="L1381" s="421"/>
      <c r="M1381" s="423"/>
      <c r="N1381" s="340">
        <f>IF(C1381&gt;A_Stammdaten!$B$12,0,SUM(E1381,F1381,H1381,J1381:K1381)-SUM(G1381,I1381,L1381:M1381))</f>
        <v>0</v>
      </c>
      <c r="O1381" s="421"/>
      <c r="P1381" s="421"/>
      <c r="Q1381" s="421"/>
      <c r="R1381" s="421"/>
      <c r="S1381" s="108">
        <f t="shared" si="157"/>
        <v>0</v>
      </c>
      <c r="T1381" s="341">
        <f>IF(ISBLANK($B1381),0,VLOOKUP($B1381,Listen!$A$2:$C$45,2,FALSE))</f>
        <v>0</v>
      </c>
      <c r="U1381" s="341">
        <f>IF(ISBLANK($B1381),0,VLOOKUP($B1381,Listen!$A$2:$C$45,3,FALSE))</f>
        <v>0</v>
      </c>
      <c r="V1381" s="342">
        <f t="shared" si="159"/>
        <v>0</v>
      </c>
      <c r="W1381" s="342">
        <f t="shared" si="155"/>
        <v>0</v>
      </c>
      <c r="X1381" s="342">
        <f t="shared" si="155"/>
        <v>0</v>
      </c>
      <c r="Y1381" s="342">
        <f t="shared" si="155"/>
        <v>0</v>
      </c>
      <c r="Z1381" s="342">
        <f t="shared" si="155"/>
        <v>0</v>
      </c>
      <c r="AA1381" s="342">
        <f t="shared" si="155"/>
        <v>0</v>
      </c>
      <c r="AB1381" s="342">
        <f t="shared" si="155"/>
        <v>0</v>
      </c>
      <c r="AC1381" s="109">
        <f t="shared" si="158"/>
        <v>0</v>
      </c>
      <c r="AD1381" s="109">
        <f>IF(C1381=A_Stammdaten!$B$12,E_SAV!$S1381-E_SAV!$AE1381,HLOOKUP(A_Stammdaten!$B$12-1,$AF$4:$AL$4004,ROW(C1381)-3,FALSE)-$AE1381)</f>
        <v>0</v>
      </c>
      <c r="AE1381" s="109">
        <f>HLOOKUP(A_Stammdaten!$B$12,$AF$4:$AL$4004,ROW(C1381)-3,FALSE)</f>
        <v>0</v>
      </c>
      <c r="AF1381" s="109">
        <f t="shared" si="156"/>
        <v>0</v>
      </c>
      <c r="AG1381" s="109">
        <f t="shared" si="154"/>
        <v>0</v>
      </c>
      <c r="AH1381" s="109">
        <f t="shared" si="154"/>
        <v>0</v>
      </c>
      <c r="AI1381" s="109">
        <f t="shared" si="154"/>
        <v>0</v>
      </c>
      <c r="AJ1381" s="109">
        <f t="shared" si="153"/>
        <v>0</v>
      </c>
      <c r="AK1381" s="109">
        <f t="shared" si="153"/>
        <v>0</v>
      </c>
      <c r="AL1381" s="109">
        <f t="shared" si="153"/>
        <v>0</v>
      </c>
    </row>
    <row r="1382" spans="1:38" x14ac:dyDescent="0.3">
      <c r="A1382" s="421"/>
      <c r="B1382" s="421"/>
      <c r="C1382" s="422"/>
      <c r="D1382" s="423"/>
      <c r="E1382" s="421"/>
      <c r="F1382" s="421"/>
      <c r="G1382" s="421"/>
      <c r="H1382" s="421"/>
      <c r="I1382" s="421"/>
      <c r="J1382" s="421"/>
      <c r="K1382" s="421"/>
      <c r="L1382" s="421"/>
      <c r="M1382" s="423"/>
      <c r="N1382" s="340">
        <f>IF(C1382&gt;A_Stammdaten!$B$12,0,SUM(E1382,F1382,H1382,J1382:K1382)-SUM(G1382,I1382,L1382:M1382))</f>
        <v>0</v>
      </c>
      <c r="O1382" s="421"/>
      <c r="P1382" s="421"/>
      <c r="Q1382" s="421"/>
      <c r="R1382" s="421"/>
      <c r="S1382" s="108">
        <f t="shared" si="157"/>
        <v>0</v>
      </c>
      <c r="T1382" s="341">
        <f>IF(ISBLANK($B1382),0,VLOOKUP($B1382,Listen!$A$2:$C$45,2,FALSE))</f>
        <v>0</v>
      </c>
      <c r="U1382" s="341">
        <f>IF(ISBLANK($B1382),0,VLOOKUP($B1382,Listen!$A$2:$C$45,3,FALSE))</f>
        <v>0</v>
      </c>
      <c r="V1382" s="342">
        <f t="shared" si="159"/>
        <v>0</v>
      </c>
      <c r="W1382" s="342">
        <f t="shared" si="155"/>
        <v>0</v>
      </c>
      <c r="X1382" s="342">
        <f t="shared" si="155"/>
        <v>0</v>
      </c>
      <c r="Y1382" s="342">
        <f t="shared" si="155"/>
        <v>0</v>
      </c>
      <c r="Z1382" s="342">
        <f t="shared" si="155"/>
        <v>0</v>
      </c>
      <c r="AA1382" s="342">
        <f t="shared" si="155"/>
        <v>0</v>
      </c>
      <c r="AB1382" s="342">
        <f t="shared" si="155"/>
        <v>0</v>
      </c>
      <c r="AC1382" s="109">
        <f t="shared" si="158"/>
        <v>0</v>
      </c>
      <c r="AD1382" s="109">
        <f>IF(C1382=A_Stammdaten!$B$12,E_SAV!$S1382-E_SAV!$AE1382,HLOOKUP(A_Stammdaten!$B$12-1,$AF$4:$AL$4004,ROW(C1382)-3,FALSE)-$AE1382)</f>
        <v>0</v>
      </c>
      <c r="AE1382" s="109">
        <f>HLOOKUP(A_Stammdaten!$B$12,$AF$4:$AL$4004,ROW(C1382)-3,FALSE)</f>
        <v>0</v>
      </c>
      <c r="AF1382" s="109">
        <f t="shared" si="156"/>
        <v>0</v>
      </c>
      <c r="AG1382" s="109">
        <f t="shared" si="154"/>
        <v>0</v>
      </c>
      <c r="AH1382" s="109">
        <f t="shared" si="154"/>
        <v>0</v>
      </c>
      <c r="AI1382" s="109">
        <f t="shared" si="154"/>
        <v>0</v>
      </c>
      <c r="AJ1382" s="109">
        <f t="shared" si="153"/>
        <v>0</v>
      </c>
      <c r="AK1382" s="109">
        <f t="shared" si="153"/>
        <v>0</v>
      </c>
      <c r="AL1382" s="109">
        <f t="shared" si="153"/>
        <v>0</v>
      </c>
    </row>
    <row r="1383" spans="1:38" x14ac:dyDescent="0.3">
      <c r="A1383" s="421"/>
      <c r="B1383" s="421"/>
      <c r="C1383" s="422"/>
      <c r="D1383" s="423"/>
      <c r="E1383" s="421"/>
      <c r="F1383" s="421"/>
      <c r="G1383" s="421"/>
      <c r="H1383" s="421"/>
      <c r="I1383" s="421"/>
      <c r="J1383" s="421"/>
      <c r="K1383" s="421"/>
      <c r="L1383" s="421"/>
      <c r="M1383" s="423"/>
      <c r="N1383" s="340">
        <f>IF(C1383&gt;A_Stammdaten!$B$12,0,SUM(E1383,F1383,H1383,J1383:K1383)-SUM(G1383,I1383,L1383:M1383))</f>
        <v>0</v>
      </c>
      <c r="O1383" s="421"/>
      <c r="P1383" s="421"/>
      <c r="Q1383" s="421"/>
      <c r="R1383" s="421"/>
      <c r="S1383" s="108">
        <f t="shared" si="157"/>
        <v>0</v>
      </c>
      <c r="T1383" s="341">
        <f>IF(ISBLANK($B1383),0,VLOOKUP($B1383,Listen!$A$2:$C$45,2,FALSE))</f>
        <v>0</v>
      </c>
      <c r="U1383" s="341">
        <f>IF(ISBLANK($B1383),0,VLOOKUP($B1383,Listen!$A$2:$C$45,3,FALSE))</f>
        <v>0</v>
      </c>
      <c r="V1383" s="342">
        <f t="shared" si="159"/>
        <v>0</v>
      </c>
      <c r="W1383" s="342">
        <f t="shared" si="155"/>
        <v>0</v>
      </c>
      <c r="X1383" s="342">
        <f t="shared" si="155"/>
        <v>0</v>
      </c>
      <c r="Y1383" s="342">
        <f t="shared" si="155"/>
        <v>0</v>
      </c>
      <c r="Z1383" s="342">
        <f t="shared" si="155"/>
        <v>0</v>
      </c>
      <c r="AA1383" s="342">
        <f t="shared" si="155"/>
        <v>0</v>
      </c>
      <c r="AB1383" s="342">
        <f t="shared" si="155"/>
        <v>0</v>
      </c>
      <c r="AC1383" s="109">
        <f t="shared" si="158"/>
        <v>0</v>
      </c>
      <c r="AD1383" s="109">
        <f>IF(C1383=A_Stammdaten!$B$12,E_SAV!$S1383-E_SAV!$AE1383,HLOOKUP(A_Stammdaten!$B$12-1,$AF$4:$AL$4004,ROW(C1383)-3,FALSE)-$AE1383)</f>
        <v>0</v>
      </c>
      <c r="AE1383" s="109">
        <f>HLOOKUP(A_Stammdaten!$B$12,$AF$4:$AL$4004,ROW(C1383)-3,FALSE)</f>
        <v>0</v>
      </c>
      <c r="AF1383" s="109">
        <f t="shared" si="156"/>
        <v>0</v>
      </c>
      <c r="AG1383" s="109">
        <f t="shared" si="154"/>
        <v>0</v>
      </c>
      <c r="AH1383" s="109">
        <f t="shared" si="154"/>
        <v>0</v>
      </c>
      <c r="AI1383" s="109">
        <f t="shared" si="154"/>
        <v>0</v>
      </c>
      <c r="AJ1383" s="109">
        <f t="shared" si="153"/>
        <v>0</v>
      </c>
      <c r="AK1383" s="109">
        <f t="shared" si="153"/>
        <v>0</v>
      </c>
      <c r="AL1383" s="109">
        <f t="shared" si="153"/>
        <v>0</v>
      </c>
    </row>
    <row r="1384" spans="1:38" x14ac:dyDescent="0.3">
      <c r="A1384" s="421"/>
      <c r="B1384" s="421"/>
      <c r="C1384" s="422"/>
      <c r="D1384" s="423"/>
      <c r="E1384" s="421"/>
      <c r="F1384" s="421"/>
      <c r="G1384" s="421"/>
      <c r="H1384" s="421"/>
      <c r="I1384" s="421"/>
      <c r="J1384" s="421"/>
      <c r="K1384" s="421"/>
      <c r="L1384" s="421"/>
      <c r="M1384" s="423"/>
      <c r="N1384" s="340">
        <f>IF(C1384&gt;A_Stammdaten!$B$12,0,SUM(E1384,F1384,H1384,J1384:K1384)-SUM(G1384,I1384,L1384:M1384))</f>
        <v>0</v>
      </c>
      <c r="O1384" s="421"/>
      <c r="P1384" s="421"/>
      <c r="Q1384" s="421"/>
      <c r="R1384" s="421"/>
      <c r="S1384" s="108">
        <f t="shared" si="157"/>
        <v>0</v>
      </c>
      <c r="T1384" s="341">
        <f>IF(ISBLANK($B1384),0,VLOOKUP($B1384,Listen!$A$2:$C$45,2,FALSE))</f>
        <v>0</v>
      </c>
      <c r="U1384" s="341">
        <f>IF(ISBLANK($B1384),0,VLOOKUP($B1384,Listen!$A$2:$C$45,3,FALSE))</f>
        <v>0</v>
      </c>
      <c r="V1384" s="342">
        <f t="shared" si="159"/>
        <v>0</v>
      </c>
      <c r="W1384" s="342">
        <f t="shared" si="155"/>
        <v>0</v>
      </c>
      <c r="X1384" s="342">
        <f t="shared" si="155"/>
        <v>0</v>
      </c>
      <c r="Y1384" s="342">
        <f t="shared" si="155"/>
        <v>0</v>
      </c>
      <c r="Z1384" s="342">
        <f t="shared" si="155"/>
        <v>0</v>
      </c>
      <c r="AA1384" s="342">
        <f t="shared" si="155"/>
        <v>0</v>
      </c>
      <c r="AB1384" s="342">
        <f t="shared" si="155"/>
        <v>0</v>
      </c>
      <c r="AC1384" s="109">
        <f t="shared" si="158"/>
        <v>0</v>
      </c>
      <c r="AD1384" s="109">
        <f>IF(C1384=A_Stammdaten!$B$12,E_SAV!$S1384-E_SAV!$AE1384,HLOOKUP(A_Stammdaten!$B$12-1,$AF$4:$AL$4004,ROW(C1384)-3,FALSE)-$AE1384)</f>
        <v>0</v>
      </c>
      <c r="AE1384" s="109">
        <f>HLOOKUP(A_Stammdaten!$B$12,$AF$4:$AL$4004,ROW(C1384)-3,FALSE)</f>
        <v>0</v>
      </c>
      <c r="AF1384" s="109">
        <f t="shared" si="156"/>
        <v>0</v>
      </c>
      <c r="AG1384" s="109">
        <f t="shared" si="154"/>
        <v>0</v>
      </c>
      <c r="AH1384" s="109">
        <f t="shared" si="154"/>
        <v>0</v>
      </c>
      <c r="AI1384" s="109">
        <f t="shared" si="154"/>
        <v>0</v>
      </c>
      <c r="AJ1384" s="109">
        <f t="shared" si="153"/>
        <v>0</v>
      </c>
      <c r="AK1384" s="109">
        <f t="shared" si="153"/>
        <v>0</v>
      </c>
      <c r="AL1384" s="109">
        <f t="shared" si="153"/>
        <v>0</v>
      </c>
    </row>
    <row r="1385" spans="1:38" x14ac:dyDescent="0.3">
      <c r="A1385" s="421"/>
      <c r="B1385" s="421"/>
      <c r="C1385" s="422"/>
      <c r="D1385" s="423"/>
      <c r="E1385" s="421"/>
      <c r="F1385" s="421"/>
      <c r="G1385" s="421"/>
      <c r="H1385" s="421"/>
      <c r="I1385" s="421"/>
      <c r="J1385" s="421"/>
      <c r="K1385" s="421"/>
      <c r="L1385" s="421"/>
      <c r="M1385" s="423"/>
      <c r="N1385" s="340">
        <f>IF(C1385&gt;A_Stammdaten!$B$12,0,SUM(E1385,F1385,H1385,J1385:K1385)-SUM(G1385,I1385,L1385:M1385))</f>
        <v>0</v>
      </c>
      <c r="O1385" s="421"/>
      <c r="P1385" s="421"/>
      <c r="Q1385" s="421"/>
      <c r="R1385" s="421"/>
      <c r="S1385" s="108">
        <f t="shared" si="157"/>
        <v>0</v>
      </c>
      <c r="T1385" s="341">
        <f>IF(ISBLANK($B1385),0,VLOOKUP($B1385,Listen!$A$2:$C$45,2,FALSE))</f>
        <v>0</v>
      </c>
      <c r="U1385" s="341">
        <f>IF(ISBLANK($B1385),0,VLOOKUP($B1385,Listen!$A$2:$C$45,3,FALSE))</f>
        <v>0</v>
      </c>
      <c r="V1385" s="342">
        <f t="shared" si="159"/>
        <v>0</v>
      </c>
      <c r="W1385" s="342">
        <f t="shared" si="155"/>
        <v>0</v>
      </c>
      <c r="X1385" s="342">
        <f t="shared" si="155"/>
        <v>0</v>
      </c>
      <c r="Y1385" s="342">
        <f t="shared" si="155"/>
        <v>0</v>
      </c>
      <c r="Z1385" s="342">
        <f t="shared" si="155"/>
        <v>0</v>
      </c>
      <c r="AA1385" s="342">
        <f t="shared" si="155"/>
        <v>0</v>
      </c>
      <c r="AB1385" s="342">
        <f t="shared" si="155"/>
        <v>0</v>
      </c>
      <c r="AC1385" s="109">
        <f t="shared" si="158"/>
        <v>0</v>
      </c>
      <c r="AD1385" s="109">
        <f>IF(C1385=A_Stammdaten!$B$12,E_SAV!$S1385-E_SAV!$AE1385,HLOOKUP(A_Stammdaten!$B$12-1,$AF$4:$AL$4004,ROW(C1385)-3,FALSE)-$AE1385)</f>
        <v>0</v>
      </c>
      <c r="AE1385" s="109">
        <f>HLOOKUP(A_Stammdaten!$B$12,$AF$4:$AL$4004,ROW(C1385)-3,FALSE)</f>
        <v>0</v>
      </c>
      <c r="AF1385" s="109">
        <f t="shared" si="156"/>
        <v>0</v>
      </c>
      <c r="AG1385" s="109">
        <f t="shared" si="154"/>
        <v>0</v>
      </c>
      <c r="AH1385" s="109">
        <f t="shared" si="154"/>
        <v>0</v>
      </c>
      <c r="AI1385" s="109">
        <f t="shared" si="154"/>
        <v>0</v>
      </c>
      <c r="AJ1385" s="109">
        <f t="shared" si="153"/>
        <v>0</v>
      </c>
      <c r="AK1385" s="109">
        <f t="shared" si="153"/>
        <v>0</v>
      </c>
      <c r="AL1385" s="109">
        <f t="shared" si="153"/>
        <v>0</v>
      </c>
    </row>
    <row r="1386" spans="1:38" x14ac:dyDescent="0.3">
      <c r="A1386" s="421"/>
      <c r="B1386" s="421"/>
      <c r="C1386" s="422"/>
      <c r="D1386" s="423"/>
      <c r="E1386" s="421"/>
      <c r="F1386" s="421"/>
      <c r="G1386" s="421"/>
      <c r="H1386" s="421"/>
      <c r="I1386" s="421"/>
      <c r="J1386" s="421"/>
      <c r="K1386" s="421"/>
      <c r="L1386" s="421"/>
      <c r="M1386" s="423"/>
      <c r="N1386" s="340">
        <f>IF(C1386&gt;A_Stammdaten!$B$12,0,SUM(E1386,F1386,H1386,J1386:K1386)-SUM(G1386,I1386,L1386:M1386))</f>
        <v>0</v>
      </c>
      <c r="O1386" s="421"/>
      <c r="P1386" s="421"/>
      <c r="Q1386" s="421"/>
      <c r="R1386" s="421"/>
      <c r="S1386" s="108">
        <f t="shared" si="157"/>
        <v>0</v>
      </c>
      <c r="T1386" s="341">
        <f>IF(ISBLANK($B1386),0,VLOOKUP($B1386,Listen!$A$2:$C$45,2,FALSE))</f>
        <v>0</v>
      </c>
      <c r="U1386" s="341">
        <f>IF(ISBLANK($B1386),0,VLOOKUP($B1386,Listen!$A$2:$C$45,3,FALSE))</f>
        <v>0</v>
      </c>
      <c r="V1386" s="342">
        <f t="shared" si="159"/>
        <v>0</v>
      </c>
      <c r="W1386" s="342">
        <f t="shared" si="155"/>
        <v>0</v>
      </c>
      <c r="X1386" s="342">
        <f t="shared" si="155"/>
        <v>0</v>
      </c>
      <c r="Y1386" s="342">
        <f t="shared" si="155"/>
        <v>0</v>
      </c>
      <c r="Z1386" s="342">
        <f t="shared" si="155"/>
        <v>0</v>
      </c>
      <c r="AA1386" s="342">
        <f t="shared" si="155"/>
        <v>0</v>
      </c>
      <c r="AB1386" s="342">
        <f t="shared" si="155"/>
        <v>0</v>
      </c>
      <c r="AC1386" s="109">
        <f t="shared" si="158"/>
        <v>0</v>
      </c>
      <c r="AD1386" s="109">
        <f>IF(C1386=A_Stammdaten!$B$12,E_SAV!$S1386-E_SAV!$AE1386,HLOOKUP(A_Stammdaten!$B$12-1,$AF$4:$AL$4004,ROW(C1386)-3,FALSE)-$AE1386)</f>
        <v>0</v>
      </c>
      <c r="AE1386" s="109">
        <f>HLOOKUP(A_Stammdaten!$B$12,$AF$4:$AL$4004,ROW(C1386)-3,FALSE)</f>
        <v>0</v>
      </c>
      <c r="AF1386" s="109">
        <f t="shared" si="156"/>
        <v>0</v>
      </c>
      <c r="AG1386" s="109">
        <f t="shared" si="154"/>
        <v>0</v>
      </c>
      <c r="AH1386" s="109">
        <f t="shared" si="154"/>
        <v>0</v>
      </c>
      <c r="AI1386" s="109">
        <f t="shared" si="154"/>
        <v>0</v>
      </c>
      <c r="AJ1386" s="109">
        <f t="shared" si="153"/>
        <v>0</v>
      </c>
      <c r="AK1386" s="109">
        <f t="shared" si="153"/>
        <v>0</v>
      </c>
      <c r="AL1386" s="109">
        <f t="shared" si="153"/>
        <v>0</v>
      </c>
    </row>
    <row r="1387" spans="1:38" x14ac:dyDescent="0.3">
      <c r="A1387" s="421"/>
      <c r="B1387" s="421"/>
      <c r="C1387" s="422"/>
      <c r="D1387" s="423"/>
      <c r="E1387" s="421"/>
      <c r="F1387" s="421"/>
      <c r="G1387" s="421"/>
      <c r="H1387" s="421"/>
      <c r="I1387" s="421"/>
      <c r="J1387" s="421"/>
      <c r="K1387" s="421"/>
      <c r="L1387" s="421"/>
      <c r="M1387" s="423"/>
      <c r="N1387" s="340">
        <f>IF(C1387&gt;A_Stammdaten!$B$12,0,SUM(E1387,F1387,H1387,J1387:K1387)-SUM(G1387,I1387,L1387:M1387))</f>
        <v>0</v>
      </c>
      <c r="O1387" s="421"/>
      <c r="P1387" s="421"/>
      <c r="Q1387" s="421"/>
      <c r="R1387" s="421"/>
      <c r="S1387" s="108">
        <f t="shared" si="157"/>
        <v>0</v>
      </c>
      <c r="T1387" s="341">
        <f>IF(ISBLANK($B1387),0,VLOOKUP($B1387,Listen!$A$2:$C$45,2,FALSE))</f>
        <v>0</v>
      </c>
      <c r="U1387" s="341">
        <f>IF(ISBLANK($B1387),0,VLOOKUP($B1387,Listen!$A$2:$C$45,3,FALSE))</f>
        <v>0</v>
      </c>
      <c r="V1387" s="342">
        <f t="shared" si="159"/>
        <v>0</v>
      </c>
      <c r="W1387" s="342">
        <f t="shared" si="155"/>
        <v>0</v>
      </c>
      <c r="X1387" s="342">
        <f t="shared" si="155"/>
        <v>0</v>
      </c>
      <c r="Y1387" s="342">
        <f t="shared" si="155"/>
        <v>0</v>
      </c>
      <c r="Z1387" s="342">
        <f t="shared" si="155"/>
        <v>0</v>
      </c>
      <c r="AA1387" s="342">
        <f t="shared" si="155"/>
        <v>0</v>
      </c>
      <c r="AB1387" s="342">
        <f t="shared" si="155"/>
        <v>0</v>
      </c>
      <c r="AC1387" s="109">
        <f t="shared" si="158"/>
        <v>0</v>
      </c>
      <c r="AD1387" s="109">
        <f>IF(C1387=A_Stammdaten!$B$12,E_SAV!$S1387-E_SAV!$AE1387,HLOOKUP(A_Stammdaten!$B$12-1,$AF$4:$AL$4004,ROW(C1387)-3,FALSE)-$AE1387)</f>
        <v>0</v>
      </c>
      <c r="AE1387" s="109">
        <f>HLOOKUP(A_Stammdaten!$B$12,$AF$4:$AL$4004,ROW(C1387)-3,FALSE)</f>
        <v>0</v>
      </c>
      <c r="AF1387" s="109">
        <f t="shared" si="156"/>
        <v>0</v>
      </c>
      <c r="AG1387" s="109">
        <f t="shared" si="154"/>
        <v>0</v>
      </c>
      <c r="AH1387" s="109">
        <f t="shared" si="154"/>
        <v>0</v>
      </c>
      <c r="AI1387" s="109">
        <f t="shared" si="154"/>
        <v>0</v>
      </c>
      <c r="AJ1387" s="109">
        <f t="shared" si="153"/>
        <v>0</v>
      </c>
      <c r="AK1387" s="109">
        <f t="shared" si="153"/>
        <v>0</v>
      </c>
      <c r="AL1387" s="109">
        <f t="shared" si="153"/>
        <v>0</v>
      </c>
    </row>
    <row r="1388" spans="1:38" x14ac:dyDescent="0.3">
      <c r="A1388" s="421"/>
      <c r="B1388" s="421"/>
      <c r="C1388" s="422"/>
      <c r="D1388" s="423"/>
      <c r="E1388" s="421"/>
      <c r="F1388" s="421"/>
      <c r="G1388" s="421"/>
      <c r="H1388" s="421"/>
      <c r="I1388" s="421"/>
      <c r="J1388" s="421"/>
      <c r="K1388" s="421"/>
      <c r="L1388" s="421"/>
      <c r="M1388" s="423"/>
      <c r="N1388" s="340">
        <f>IF(C1388&gt;A_Stammdaten!$B$12,0,SUM(E1388,F1388,H1388,J1388:K1388)-SUM(G1388,I1388,L1388:M1388))</f>
        <v>0</v>
      </c>
      <c r="O1388" s="421"/>
      <c r="P1388" s="421"/>
      <c r="Q1388" s="421"/>
      <c r="R1388" s="421"/>
      <c r="S1388" s="108">
        <f t="shared" si="157"/>
        <v>0</v>
      </c>
      <c r="T1388" s="341">
        <f>IF(ISBLANK($B1388),0,VLOOKUP($B1388,Listen!$A$2:$C$45,2,FALSE))</f>
        <v>0</v>
      </c>
      <c r="U1388" s="341">
        <f>IF(ISBLANK($B1388),0,VLOOKUP($B1388,Listen!$A$2:$C$45,3,FALSE))</f>
        <v>0</v>
      </c>
      <c r="V1388" s="342">
        <f t="shared" si="159"/>
        <v>0</v>
      </c>
      <c r="W1388" s="342">
        <f t="shared" si="155"/>
        <v>0</v>
      </c>
      <c r="X1388" s="342">
        <f t="shared" si="155"/>
        <v>0</v>
      </c>
      <c r="Y1388" s="342">
        <f t="shared" si="155"/>
        <v>0</v>
      </c>
      <c r="Z1388" s="342">
        <f t="shared" si="155"/>
        <v>0</v>
      </c>
      <c r="AA1388" s="342">
        <f t="shared" si="155"/>
        <v>0</v>
      </c>
      <c r="AB1388" s="342">
        <f t="shared" si="155"/>
        <v>0</v>
      </c>
      <c r="AC1388" s="109">
        <f t="shared" si="158"/>
        <v>0</v>
      </c>
      <c r="AD1388" s="109">
        <f>IF(C1388=A_Stammdaten!$B$12,E_SAV!$S1388-E_SAV!$AE1388,HLOOKUP(A_Stammdaten!$B$12-1,$AF$4:$AL$4004,ROW(C1388)-3,FALSE)-$AE1388)</f>
        <v>0</v>
      </c>
      <c r="AE1388" s="109">
        <f>HLOOKUP(A_Stammdaten!$B$12,$AF$4:$AL$4004,ROW(C1388)-3,FALSE)</f>
        <v>0</v>
      </c>
      <c r="AF1388" s="109">
        <f t="shared" si="156"/>
        <v>0</v>
      </c>
      <c r="AG1388" s="109">
        <f t="shared" si="154"/>
        <v>0</v>
      </c>
      <c r="AH1388" s="109">
        <f t="shared" si="154"/>
        <v>0</v>
      </c>
      <c r="AI1388" s="109">
        <f t="shared" si="154"/>
        <v>0</v>
      </c>
      <c r="AJ1388" s="109">
        <f t="shared" si="153"/>
        <v>0</v>
      </c>
      <c r="AK1388" s="109">
        <f t="shared" si="153"/>
        <v>0</v>
      </c>
      <c r="AL1388" s="109">
        <f t="shared" si="153"/>
        <v>0</v>
      </c>
    </row>
    <row r="1389" spans="1:38" x14ac:dyDescent="0.3">
      <c r="A1389" s="421"/>
      <c r="B1389" s="421"/>
      <c r="C1389" s="422"/>
      <c r="D1389" s="423"/>
      <c r="E1389" s="421"/>
      <c r="F1389" s="421"/>
      <c r="G1389" s="421"/>
      <c r="H1389" s="421"/>
      <c r="I1389" s="421"/>
      <c r="J1389" s="421"/>
      <c r="K1389" s="421"/>
      <c r="L1389" s="421"/>
      <c r="M1389" s="423"/>
      <c r="N1389" s="340">
        <f>IF(C1389&gt;A_Stammdaten!$B$12,0,SUM(E1389,F1389,H1389,J1389:K1389)-SUM(G1389,I1389,L1389:M1389))</f>
        <v>0</v>
      </c>
      <c r="O1389" s="421"/>
      <c r="P1389" s="421"/>
      <c r="Q1389" s="421"/>
      <c r="R1389" s="421"/>
      <c r="S1389" s="108">
        <f t="shared" si="157"/>
        <v>0</v>
      </c>
      <c r="T1389" s="341">
        <f>IF(ISBLANK($B1389),0,VLOOKUP($B1389,Listen!$A$2:$C$45,2,FALSE))</f>
        <v>0</v>
      </c>
      <c r="U1389" s="341">
        <f>IF(ISBLANK($B1389),0,VLOOKUP($B1389,Listen!$A$2:$C$45,3,FALSE))</f>
        <v>0</v>
      </c>
      <c r="V1389" s="342">
        <f t="shared" si="159"/>
        <v>0</v>
      </c>
      <c r="W1389" s="342">
        <f t="shared" si="155"/>
        <v>0</v>
      </c>
      <c r="X1389" s="342">
        <f t="shared" si="155"/>
        <v>0</v>
      </c>
      <c r="Y1389" s="342">
        <f t="shared" si="155"/>
        <v>0</v>
      </c>
      <c r="Z1389" s="342">
        <f t="shared" si="155"/>
        <v>0</v>
      </c>
      <c r="AA1389" s="342">
        <f t="shared" si="155"/>
        <v>0</v>
      </c>
      <c r="AB1389" s="342">
        <f t="shared" si="155"/>
        <v>0</v>
      </c>
      <c r="AC1389" s="109">
        <f t="shared" si="158"/>
        <v>0</v>
      </c>
      <c r="AD1389" s="109">
        <f>IF(C1389=A_Stammdaten!$B$12,E_SAV!$S1389-E_SAV!$AE1389,HLOOKUP(A_Stammdaten!$B$12-1,$AF$4:$AL$4004,ROW(C1389)-3,FALSE)-$AE1389)</f>
        <v>0</v>
      </c>
      <c r="AE1389" s="109">
        <f>HLOOKUP(A_Stammdaten!$B$12,$AF$4:$AL$4004,ROW(C1389)-3,FALSE)</f>
        <v>0</v>
      </c>
      <c r="AF1389" s="109">
        <f t="shared" si="156"/>
        <v>0</v>
      </c>
      <c r="AG1389" s="109">
        <f t="shared" si="154"/>
        <v>0</v>
      </c>
      <c r="AH1389" s="109">
        <f t="shared" si="154"/>
        <v>0</v>
      </c>
      <c r="AI1389" s="109">
        <f t="shared" si="154"/>
        <v>0</v>
      </c>
      <c r="AJ1389" s="109">
        <f t="shared" si="153"/>
        <v>0</v>
      </c>
      <c r="AK1389" s="109">
        <f t="shared" si="153"/>
        <v>0</v>
      </c>
      <c r="AL1389" s="109">
        <f t="shared" si="153"/>
        <v>0</v>
      </c>
    </row>
    <row r="1390" spans="1:38" x14ac:dyDescent="0.3">
      <c r="A1390" s="421"/>
      <c r="B1390" s="421"/>
      <c r="C1390" s="422"/>
      <c r="D1390" s="423"/>
      <c r="E1390" s="421"/>
      <c r="F1390" s="421"/>
      <c r="G1390" s="421"/>
      <c r="H1390" s="421"/>
      <c r="I1390" s="421"/>
      <c r="J1390" s="421"/>
      <c r="K1390" s="421"/>
      <c r="L1390" s="421"/>
      <c r="M1390" s="423"/>
      <c r="N1390" s="340">
        <f>IF(C1390&gt;A_Stammdaten!$B$12,0,SUM(E1390,F1390,H1390,J1390:K1390)-SUM(G1390,I1390,L1390:M1390))</f>
        <v>0</v>
      </c>
      <c r="O1390" s="421"/>
      <c r="P1390" s="421"/>
      <c r="Q1390" s="421"/>
      <c r="R1390" s="421"/>
      <c r="S1390" s="108">
        <f t="shared" si="157"/>
        <v>0</v>
      </c>
      <c r="T1390" s="341">
        <f>IF(ISBLANK($B1390),0,VLOOKUP($B1390,Listen!$A$2:$C$45,2,FALSE))</f>
        <v>0</v>
      </c>
      <c r="U1390" s="341">
        <f>IF(ISBLANK($B1390),0,VLOOKUP($B1390,Listen!$A$2:$C$45,3,FALSE))</f>
        <v>0</v>
      </c>
      <c r="V1390" s="342">
        <f t="shared" si="159"/>
        <v>0</v>
      </c>
      <c r="W1390" s="342">
        <f t="shared" si="155"/>
        <v>0</v>
      </c>
      <c r="X1390" s="342">
        <f t="shared" si="155"/>
        <v>0</v>
      </c>
      <c r="Y1390" s="342">
        <f t="shared" si="155"/>
        <v>0</v>
      </c>
      <c r="Z1390" s="342">
        <f t="shared" si="155"/>
        <v>0</v>
      </c>
      <c r="AA1390" s="342">
        <f t="shared" si="155"/>
        <v>0</v>
      </c>
      <c r="AB1390" s="342">
        <f t="shared" si="155"/>
        <v>0</v>
      </c>
      <c r="AC1390" s="109">
        <f t="shared" si="158"/>
        <v>0</v>
      </c>
      <c r="AD1390" s="109">
        <f>IF(C1390=A_Stammdaten!$B$12,E_SAV!$S1390-E_SAV!$AE1390,HLOOKUP(A_Stammdaten!$B$12-1,$AF$4:$AL$4004,ROW(C1390)-3,FALSE)-$AE1390)</f>
        <v>0</v>
      </c>
      <c r="AE1390" s="109">
        <f>HLOOKUP(A_Stammdaten!$B$12,$AF$4:$AL$4004,ROW(C1390)-3,FALSE)</f>
        <v>0</v>
      </c>
      <c r="AF1390" s="109">
        <f t="shared" si="156"/>
        <v>0</v>
      </c>
      <c r="AG1390" s="109">
        <f t="shared" si="154"/>
        <v>0</v>
      </c>
      <c r="AH1390" s="109">
        <f t="shared" si="154"/>
        <v>0</v>
      </c>
      <c r="AI1390" s="109">
        <f t="shared" si="154"/>
        <v>0</v>
      </c>
      <c r="AJ1390" s="109">
        <f t="shared" si="153"/>
        <v>0</v>
      </c>
      <c r="AK1390" s="109">
        <f t="shared" si="153"/>
        <v>0</v>
      </c>
      <c r="AL1390" s="109">
        <f t="shared" si="153"/>
        <v>0</v>
      </c>
    </row>
    <row r="1391" spans="1:38" x14ac:dyDescent="0.3">
      <c r="A1391" s="421"/>
      <c r="B1391" s="421"/>
      <c r="C1391" s="422"/>
      <c r="D1391" s="423"/>
      <c r="E1391" s="421"/>
      <c r="F1391" s="421"/>
      <c r="G1391" s="421"/>
      <c r="H1391" s="421"/>
      <c r="I1391" s="421"/>
      <c r="J1391" s="421"/>
      <c r="K1391" s="421"/>
      <c r="L1391" s="421"/>
      <c r="M1391" s="423"/>
      <c r="N1391" s="340">
        <f>IF(C1391&gt;A_Stammdaten!$B$12,0,SUM(E1391,F1391,H1391,J1391:K1391)-SUM(G1391,I1391,L1391:M1391))</f>
        <v>0</v>
      </c>
      <c r="O1391" s="421"/>
      <c r="P1391" s="421"/>
      <c r="Q1391" s="421"/>
      <c r="R1391" s="421"/>
      <c r="S1391" s="108">
        <f t="shared" si="157"/>
        <v>0</v>
      </c>
      <c r="T1391" s="341">
        <f>IF(ISBLANK($B1391),0,VLOOKUP($B1391,Listen!$A$2:$C$45,2,FALSE))</f>
        <v>0</v>
      </c>
      <c r="U1391" s="341">
        <f>IF(ISBLANK($B1391),0,VLOOKUP($B1391,Listen!$A$2:$C$45,3,FALSE))</f>
        <v>0</v>
      </c>
      <c r="V1391" s="342">
        <f t="shared" si="159"/>
        <v>0</v>
      </c>
      <c r="W1391" s="342">
        <f t="shared" si="155"/>
        <v>0</v>
      </c>
      <c r="X1391" s="342">
        <f t="shared" si="155"/>
        <v>0</v>
      </c>
      <c r="Y1391" s="342">
        <f t="shared" si="155"/>
        <v>0</v>
      </c>
      <c r="Z1391" s="342">
        <f t="shared" si="155"/>
        <v>0</v>
      </c>
      <c r="AA1391" s="342">
        <f t="shared" si="155"/>
        <v>0</v>
      </c>
      <c r="AB1391" s="342">
        <f t="shared" ref="W1391:AB1434" si="160">$T1391</f>
        <v>0</v>
      </c>
      <c r="AC1391" s="109">
        <f t="shared" si="158"/>
        <v>0</v>
      </c>
      <c r="AD1391" s="109">
        <f>IF(C1391=A_Stammdaten!$B$12,E_SAV!$S1391-E_SAV!$AE1391,HLOOKUP(A_Stammdaten!$B$12-1,$AF$4:$AL$4004,ROW(C1391)-3,FALSE)-$AE1391)</f>
        <v>0</v>
      </c>
      <c r="AE1391" s="109">
        <f>HLOOKUP(A_Stammdaten!$B$12,$AF$4:$AL$4004,ROW(C1391)-3,FALSE)</f>
        <v>0</v>
      </c>
      <c r="AF1391" s="109">
        <f t="shared" si="156"/>
        <v>0</v>
      </c>
      <c r="AG1391" s="109">
        <f t="shared" si="154"/>
        <v>0</v>
      </c>
      <c r="AH1391" s="109">
        <f t="shared" si="154"/>
        <v>0</v>
      </c>
      <c r="AI1391" s="109">
        <f t="shared" si="154"/>
        <v>0</v>
      </c>
      <c r="AJ1391" s="109">
        <f t="shared" si="153"/>
        <v>0</v>
      </c>
      <c r="AK1391" s="109">
        <f t="shared" si="153"/>
        <v>0</v>
      </c>
      <c r="AL1391" s="109">
        <f t="shared" si="153"/>
        <v>0</v>
      </c>
    </row>
    <row r="1392" spans="1:38" x14ac:dyDescent="0.3">
      <c r="A1392" s="421"/>
      <c r="B1392" s="421"/>
      <c r="C1392" s="422"/>
      <c r="D1392" s="423"/>
      <c r="E1392" s="421"/>
      <c r="F1392" s="421"/>
      <c r="G1392" s="421"/>
      <c r="H1392" s="421"/>
      <c r="I1392" s="421"/>
      <c r="J1392" s="421"/>
      <c r="K1392" s="421"/>
      <c r="L1392" s="421"/>
      <c r="M1392" s="423"/>
      <c r="N1392" s="340">
        <f>IF(C1392&gt;A_Stammdaten!$B$12,0,SUM(E1392,F1392,H1392,J1392:K1392)-SUM(G1392,I1392,L1392:M1392))</f>
        <v>0</v>
      </c>
      <c r="O1392" s="421"/>
      <c r="P1392" s="421"/>
      <c r="Q1392" s="421"/>
      <c r="R1392" s="421"/>
      <c r="S1392" s="108">
        <f t="shared" si="157"/>
        <v>0</v>
      </c>
      <c r="T1392" s="341">
        <f>IF(ISBLANK($B1392),0,VLOOKUP($B1392,Listen!$A$2:$C$45,2,FALSE))</f>
        <v>0</v>
      </c>
      <c r="U1392" s="341">
        <f>IF(ISBLANK($B1392),0,VLOOKUP($B1392,Listen!$A$2:$C$45,3,FALSE))</f>
        <v>0</v>
      </c>
      <c r="V1392" s="342">
        <f t="shared" si="159"/>
        <v>0</v>
      </c>
      <c r="W1392" s="342">
        <f t="shared" si="160"/>
        <v>0</v>
      </c>
      <c r="X1392" s="342">
        <f t="shared" si="160"/>
        <v>0</v>
      </c>
      <c r="Y1392" s="342">
        <f t="shared" si="160"/>
        <v>0</v>
      </c>
      <c r="Z1392" s="342">
        <f t="shared" si="160"/>
        <v>0</v>
      </c>
      <c r="AA1392" s="342">
        <f t="shared" si="160"/>
        <v>0</v>
      </c>
      <c r="AB1392" s="342">
        <f t="shared" si="160"/>
        <v>0</v>
      </c>
      <c r="AC1392" s="109">
        <f t="shared" si="158"/>
        <v>0</v>
      </c>
      <c r="AD1392" s="109">
        <f>IF(C1392=A_Stammdaten!$B$12,E_SAV!$S1392-E_SAV!$AE1392,HLOOKUP(A_Stammdaten!$B$12-1,$AF$4:$AL$4004,ROW(C1392)-3,FALSE)-$AE1392)</f>
        <v>0</v>
      </c>
      <c r="AE1392" s="109">
        <f>HLOOKUP(A_Stammdaten!$B$12,$AF$4:$AL$4004,ROW(C1392)-3,FALSE)</f>
        <v>0</v>
      </c>
      <c r="AF1392" s="109">
        <f t="shared" si="156"/>
        <v>0</v>
      </c>
      <c r="AG1392" s="109">
        <f t="shared" si="154"/>
        <v>0</v>
      </c>
      <c r="AH1392" s="109">
        <f t="shared" si="154"/>
        <v>0</v>
      </c>
      <c r="AI1392" s="109">
        <f t="shared" si="154"/>
        <v>0</v>
      </c>
      <c r="AJ1392" s="109">
        <f t="shared" si="153"/>
        <v>0</v>
      </c>
      <c r="AK1392" s="109">
        <f t="shared" si="153"/>
        <v>0</v>
      </c>
      <c r="AL1392" s="109">
        <f t="shared" si="153"/>
        <v>0</v>
      </c>
    </row>
    <row r="1393" spans="1:38" x14ac:dyDescent="0.3">
      <c r="A1393" s="421"/>
      <c r="B1393" s="421"/>
      <c r="C1393" s="422"/>
      <c r="D1393" s="423"/>
      <c r="E1393" s="421"/>
      <c r="F1393" s="421"/>
      <c r="G1393" s="421"/>
      <c r="H1393" s="421"/>
      <c r="I1393" s="421"/>
      <c r="J1393" s="421"/>
      <c r="K1393" s="421"/>
      <c r="L1393" s="421"/>
      <c r="M1393" s="423"/>
      <c r="N1393" s="340">
        <f>IF(C1393&gt;A_Stammdaten!$B$12,0,SUM(E1393,F1393,H1393,J1393:K1393)-SUM(G1393,I1393,L1393:M1393))</f>
        <v>0</v>
      </c>
      <c r="O1393" s="421"/>
      <c r="P1393" s="421"/>
      <c r="Q1393" s="421"/>
      <c r="R1393" s="421"/>
      <c r="S1393" s="108">
        <f t="shared" si="157"/>
        <v>0</v>
      </c>
      <c r="T1393" s="341">
        <f>IF(ISBLANK($B1393),0,VLOOKUP($B1393,Listen!$A$2:$C$45,2,FALSE))</f>
        <v>0</v>
      </c>
      <c r="U1393" s="341">
        <f>IF(ISBLANK($B1393),0,VLOOKUP($B1393,Listen!$A$2:$C$45,3,FALSE))</f>
        <v>0</v>
      </c>
      <c r="V1393" s="342">
        <f t="shared" si="159"/>
        <v>0</v>
      </c>
      <c r="W1393" s="342">
        <f t="shared" si="160"/>
        <v>0</v>
      </c>
      <c r="X1393" s="342">
        <f t="shared" si="160"/>
        <v>0</v>
      </c>
      <c r="Y1393" s="342">
        <f t="shared" si="160"/>
        <v>0</v>
      </c>
      <c r="Z1393" s="342">
        <f t="shared" si="160"/>
        <v>0</v>
      </c>
      <c r="AA1393" s="342">
        <f t="shared" si="160"/>
        <v>0</v>
      </c>
      <c r="AB1393" s="342">
        <f t="shared" si="160"/>
        <v>0</v>
      </c>
      <c r="AC1393" s="109">
        <f t="shared" si="158"/>
        <v>0</v>
      </c>
      <c r="AD1393" s="109">
        <f>IF(C1393=A_Stammdaten!$B$12,E_SAV!$S1393-E_SAV!$AE1393,HLOOKUP(A_Stammdaten!$B$12-1,$AF$4:$AL$4004,ROW(C1393)-3,FALSE)-$AE1393)</f>
        <v>0</v>
      </c>
      <c r="AE1393" s="109">
        <f>HLOOKUP(A_Stammdaten!$B$12,$AF$4:$AL$4004,ROW(C1393)-3,FALSE)</f>
        <v>0</v>
      </c>
      <c r="AF1393" s="109">
        <f t="shared" si="156"/>
        <v>0</v>
      </c>
      <c r="AG1393" s="109">
        <f t="shared" si="154"/>
        <v>0</v>
      </c>
      <c r="AH1393" s="109">
        <f t="shared" si="154"/>
        <v>0</v>
      </c>
      <c r="AI1393" s="109">
        <f t="shared" si="154"/>
        <v>0</v>
      </c>
      <c r="AJ1393" s="109">
        <f t="shared" si="153"/>
        <v>0</v>
      </c>
      <c r="AK1393" s="109">
        <f t="shared" si="153"/>
        <v>0</v>
      </c>
      <c r="AL1393" s="109">
        <f t="shared" si="153"/>
        <v>0</v>
      </c>
    </row>
    <row r="1394" spans="1:38" x14ac:dyDescent="0.3">
      <c r="A1394" s="421"/>
      <c r="B1394" s="421"/>
      <c r="C1394" s="422"/>
      <c r="D1394" s="423"/>
      <c r="E1394" s="421"/>
      <c r="F1394" s="421"/>
      <c r="G1394" s="421"/>
      <c r="H1394" s="421"/>
      <c r="I1394" s="421"/>
      <c r="J1394" s="421"/>
      <c r="K1394" s="421"/>
      <c r="L1394" s="421"/>
      <c r="M1394" s="423"/>
      <c r="N1394" s="340">
        <f>IF(C1394&gt;A_Stammdaten!$B$12,0,SUM(E1394,F1394,H1394,J1394:K1394)-SUM(G1394,I1394,L1394:M1394))</f>
        <v>0</v>
      </c>
      <c r="O1394" s="421"/>
      <c r="P1394" s="421"/>
      <c r="Q1394" s="421"/>
      <c r="R1394" s="421"/>
      <c r="S1394" s="108">
        <f t="shared" si="157"/>
        <v>0</v>
      </c>
      <c r="T1394" s="341">
        <f>IF(ISBLANK($B1394),0,VLOOKUP($B1394,Listen!$A$2:$C$45,2,FALSE))</f>
        <v>0</v>
      </c>
      <c r="U1394" s="341">
        <f>IF(ISBLANK($B1394),0,VLOOKUP($B1394,Listen!$A$2:$C$45,3,FALSE))</f>
        <v>0</v>
      </c>
      <c r="V1394" s="342">
        <f t="shared" si="159"/>
        <v>0</v>
      </c>
      <c r="W1394" s="342">
        <f t="shared" si="160"/>
        <v>0</v>
      </c>
      <c r="X1394" s="342">
        <f t="shared" si="160"/>
        <v>0</v>
      </c>
      <c r="Y1394" s="342">
        <f t="shared" si="160"/>
        <v>0</v>
      </c>
      <c r="Z1394" s="342">
        <f t="shared" si="160"/>
        <v>0</v>
      </c>
      <c r="AA1394" s="342">
        <f t="shared" si="160"/>
        <v>0</v>
      </c>
      <c r="AB1394" s="342">
        <f t="shared" si="160"/>
        <v>0</v>
      </c>
      <c r="AC1394" s="109">
        <f t="shared" si="158"/>
        <v>0</v>
      </c>
      <c r="AD1394" s="109">
        <f>IF(C1394=A_Stammdaten!$B$12,E_SAV!$S1394-E_SAV!$AE1394,HLOOKUP(A_Stammdaten!$B$12-1,$AF$4:$AL$4004,ROW(C1394)-3,FALSE)-$AE1394)</f>
        <v>0</v>
      </c>
      <c r="AE1394" s="109">
        <f>HLOOKUP(A_Stammdaten!$B$12,$AF$4:$AL$4004,ROW(C1394)-3,FALSE)</f>
        <v>0</v>
      </c>
      <c r="AF1394" s="109">
        <f t="shared" si="156"/>
        <v>0</v>
      </c>
      <c r="AG1394" s="109">
        <f t="shared" si="154"/>
        <v>0</v>
      </c>
      <c r="AH1394" s="109">
        <f t="shared" si="154"/>
        <v>0</v>
      </c>
      <c r="AI1394" s="109">
        <f t="shared" si="154"/>
        <v>0</v>
      </c>
      <c r="AJ1394" s="109">
        <f t="shared" si="153"/>
        <v>0</v>
      </c>
      <c r="AK1394" s="109">
        <f t="shared" si="153"/>
        <v>0</v>
      </c>
      <c r="AL1394" s="109">
        <f t="shared" si="153"/>
        <v>0</v>
      </c>
    </row>
    <row r="1395" spans="1:38" x14ac:dyDescent="0.3">
      <c r="A1395" s="421"/>
      <c r="B1395" s="421"/>
      <c r="C1395" s="422"/>
      <c r="D1395" s="423"/>
      <c r="E1395" s="421"/>
      <c r="F1395" s="421"/>
      <c r="G1395" s="421"/>
      <c r="H1395" s="421"/>
      <c r="I1395" s="421"/>
      <c r="J1395" s="421"/>
      <c r="K1395" s="421"/>
      <c r="L1395" s="421"/>
      <c r="M1395" s="423"/>
      <c r="N1395" s="340">
        <f>IF(C1395&gt;A_Stammdaten!$B$12,0,SUM(E1395,F1395,H1395,J1395:K1395)-SUM(G1395,I1395,L1395:M1395))</f>
        <v>0</v>
      </c>
      <c r="O1395" s="421"/>
      <c r="P1395" s="421"/>
      <c r="Q1395" s="421"/>
      <c r="R1395" s="421"/>
      <c r="S1395" s="108">
        <f t="shared" si="157"/>
        <v>0</v>
      </c>
      <c r="T1395" s="341">
        <f>IF(ISBLANK($B1395),0,VLOOKUP($B1395,Listen!$A$2:$C$45,2,FALSE))</f>
        <v>0</v>
      </c>
      <c r="U1395" s="341">
        <f>IF(ISBLANK($B1395),0,VLOOKUP($B1395,Listen!$A$2:$C$45,3,FALSE))</f>
        <v>0</v>
      </c>
      <c r="V1395" s="342">
        <f t="shared" si="159"/>
        <v>0</v>
      </c>
      <c r="W1395" s="342">
        <f t="shared" si="160"/>
        <v>0</v>
      </c>
      <c r="X1395" s="342">
        <f t="shared" si="160"/>
        <v>0</v>
      </c>
      <c r="Y1395" s="342">
        <f t="shared" si="160"/>
        <v>0</v>
      </c>
      <c r="Z1395" s="342">
        <f t="shared" si="160"/>
        <v>0</v>
      </c>
      <c r="AA1395" s="342">
        <f t="shared" si="160"/>
        <v>0</v>
      </c>
      <c r="AB1395" s="342">
        <f t="shared" si="160"/>
        <v>0</v>
      </c>
      <c r="AC1395" s="109">
        <f t="shared" si="158"/>
        <v>0</v>
      </c>
      <c r="AD1395" s="109">
        <f>IF(C1395=A_Stammdaten!$B$12,E_SAV!$S1395-E_SAV!$AE1395,HLOOKUP(A_Stammdaten!$B$12-1,$AF$4:$AL$4004,ROW(C1395)-3,FALSE)-$AE1395)</f>
        <v>0</v>
      </c>
      <c r="AE1395" s="109">
        <f>HLOOKUP(A_Stammdaten!$B$12,$AF$4:$AL$4004,ROW(C1395)-3,FALSE)</f>
        <v>0</v>
      </c>
      <c r="AF1395" s="109">
        <f t="shared" si="156"/>
        <v>0</v>
      </c>
      <c r="AG1395" s="109">
        <f t="shared" si="154"/>
        <v>0</v>
      </c>
      <c r="AH1395" s="109">
        <f t="shared" si="154"/>
        <v>0</v>
      </c>
      <c r="AI1395" s="109">
        <f t="shared" si="154"/>
        <v>0</v>
      </c>
      <c r="AJ1395" s="109">
        <f t="shared" si="154"/>
        <v>0</v>
      </c>
      <c r="AK1395" s="109">
        <f t="shared" si="154"/>
        <v>0</v>
      </c>
      <c r="AL1395" s="109">
        <f t="shared" si="154"/>
        <v>0</v>
      </c>
    </row>
    <row r="1396" spans="1:38" x14ac:dyDescent="0.3">
      <c r="A1396" s="421"/>
      <c r="B1396" s="421"/>
      <c r="C1396" s="422"/>
      <c r="D1396" s="423"/>
      <c r="E1396" s="421"/>
      <c r="F1396" s="421"/>
      <c r="G1396" s="421"/>
      <c r="H1396" s="421"/>
      <c r="I1396" s="421"/>
      <c r="J1396" s="421"/>
      <c r="K1396" s="421"/>
      <c r="L1396" s="421"/>
      <c r="M1396" s="423"/>
      <c r="N1396" s="340">
        <f>IF(C1396&gt;A_Stammdaten!$B$12,0,SUM(E1396,F1396,H1396,J1396:K1396)-SUM(G1396,I1396,L1396:M1396))</f>
        <v>0</v>
      </c>
      <c r="O1396" s="421"/>
      <c r="P1396" s="421"/>
      <c r="Q1396" s="421"/>
      <c r="R1396" s="421"/>
      <c r="S1396" s="108">
        <f t="shared" si="157"/>
        <v>0</v>
      </c>
      <c r="T1396" s="341">
        <f>IF(ISBLANK($B1396),0,VLOOKUP($B1396,Listen!$A$2:$C$45,2,FALSE))</f>
        <v>0</v>
      </c>
      <c r="U1396" s="341">
        <f>IF(ISBLANK($B1396),0,VLOOKUP($B1396,Listen!$A$2:$C$45,3,FALSE))</f>
        <v>0</v>
      </c>
      <c r="V1396" s="342">
        <f t="shared" si="159"/>
        <v>0</v>
      </c>
      <c r="W1396" s="342">
        <f t="shared" si="160"/>
        <v>0</v>
      </c>
      <c r="X1396" s="342">
        <f t="shared" si="160"/>
        <v>0</v>
      </c>
      <c r="Y1396" s="342">
        <f t="shared" si="160"/>
        <v>0</v>
      </c>
      <c r="Z1396" s="342">
        <f t="shared" si="160"/>
        <v>0</v>
      </c>
      <c r="AA1396" s="342">
        <f t="shared" si="160"/>
        <v>0</v>
      </c>
      <c r="AB1396" s="342">
        <f t="shared" si="160"/>
        <v>0</v>
      </c>
      <c r="AC1396" s="109">
        <f t="shared" si="158"/>
        <v>0</v>
      </c>
      <c r="AD1396" s="109">
        <f>IF(C1396=A_Stammdaten!$B$12,E_SAV!$S1396-E_SAV!$AE1396,HLOOKUP(A_Stammdaten!$B$12-1,$AF$4:$AL$4004,ROW(C1396)-3,FALSE)-$AE1396)</f>
        <v>0</v>
      </c>
      <c r="AE1396" s="109">
        <f>HLOOKUP(A_Stammdaten!$B$12,$AF$4:$AL$4004,ROW(C1396)-3,FALSE)</f>
        <v>0</v>
      </c>
      <c r="AF1396" s="109">
        <f t="shared" si="156"/>
        <v>0</v>
      </c>
      <c r="AG1396" s="109">
        <f t="shared" ref="AG1396:AL1438" si="161">IF(OR($C1396=0,$S1396=0,W1396-(AG$4-$C1396)=0),0,IF($C1396&lt;AG$4,AF1396-AF1396/(W1396-(AG$4-$C1396)),IF($C1396=AG$4,$S1396-$S1396/W1396,0)))</f>
        <v>0</v>
      </c>
      <c r="AH1396" s="109">
        <f t="shared" si="161"/>
        <v>0</v>
      </c>
      <c r="AI1396" s="109">
        <f t="shared" si="161"/>
        <v>0</v>
      </c>
      <c r="AJ1396" s="109">
        <f t="shared" si="161"/>
        <v>0</v>
      </c>
      <c r="AK1396" s="109">
        <f t="shared" si="161"/>
        <v>0</v>
      </c>
      <c r="AL1396" s="109">
        <f t="shared" si="161"/>
        <v>0</v>
      </c>
    </row>
    <row r="1397" spans="1:38" x14ac:dyDescent="0.3">
      <c r="A1397" s="421"/>
      <c r="B1397" s="421"/>
      <c r="C1397" s="422"/>
      <c r="D1397" s="423"/>
      <c r="E1397" s="421"/>
      <c r="F1397" s="421"/>
      <c r="G1397" s="421"/>
      <c r="H1397" s="421"/>
      <c r="I1397" s="421"/>
      <c r="J1397" s="421"/>
      <c r="K1397" s="421"/>
      <c r="L1397" s="421"/>
      <c r="M1397" s="423"/>
      <c r="N1397" s="340">
        <f>IF(C1397&gt;A_Stammdaten!$B$12,0,SUM(E1397,F1397,H1397,J1397:K1397)-SUM(G1397,I1397,L1397:M1397))</f>
        <v>0</v>
      </c>
      <c r="O1397" s="421"/>
      <c r="P1397" s="421"/>
      <c r="Q1397" s="421"/>
      <c r="R1397" s="421"/>
      <c r="S1397" s="108">
        <f t="shared" si="157"/>
        <v>0</v>
      </c>
      <c r="T1397" s="341">
        <f>IF(ISBLANK($B1397),0,VLOOKUP($B1397,Listen!$A$2:$C$45,2,FALSE))</f>
        <v>0</v>
      </c>
      <c r="U1397" s="341">
        <f>IF(ISBLANK($B1397),0,VLOOKUP($B1397,Listen!$A$2:$C$45,3,FALSE))</f>
        <v>0</v>
      </c>
      <c r="V1397" s="342">
        <f t="shared" si="159"/>
        <v>0</v>
      </c>
      <c r="W1397" s="342">
        <f t="shared" si="160"/>
        <v>0</v>
      </c>
      <c r="X1397" s="342">
        <f t="shared" si="160"/>
        <v>0</v>
      </c>
      <c r="Y1397" s="342">
        <f t="shared" si="160"/>
        <v>0</v>
      </c>
      <c r="Z1397" s="342">
        <f t="shared" si="160"/>
        <v>0</v>
      </c>
      <c r="AA1397" s="342">
        <f t="shared" si="160"/>
        <v>0</v>
      </c>
      <c r="AB1397" s="342">
        <f t="shared" si="160"/>
        <v>0</v>
      </c>
      <c r="AC1397" s="109">
        <f t="shared" si="158"/>
        <v>0</v>
      </c>
      <c r="AD1397" s="109">
        <f>IF(C1397=A_Stammdaten!$B$12,E_SAV!$S1397-E_SAV!$AE1397,HLOOKUP(A_Stammdaten!$B$12-1,$AF$4:$AL$4004,ROW(C1397)-3,FALSE)-$AE1397)</f>
        <v>0</v>
      </c>
      <c r="AE1397" s="109">
        <f>HLOOKUP(A_Stammdaten!$B$12,$AF$4:$AL$4004,ROW(C1397)-3,FALSE)</f>
        <v>0</v>
      </c>
      <c r="AF1397" s="109">
        <f t="shared" si="156"/>
        <v>0</v>
      </c>
      <c r="AG1397" s="109">
        <f t="shared" si="161"/>
        <v>0</v>
      </c>
      <c r="AH1397" s="109">
        <f t="shared" si="161"/>
        <v>0</v>
      </c>
      <c r="AI1397" s="109">
        <f t="shared" si="161"/>
        <v>0</v>
      </c>
      <c r="AJ1397" s="109">
        <f t="shared" si="161"/>
        <v>0</v>
      </c>
      <c r="AK1397" s="109">
        <f t="shared" si="161"/>
        <v>0</v>
      </c>
      <c r="AL1397" s="109">
        <f t="shared" si="161"/>
        <v>0</v>
      </c>
    </row>
    <row r="1398" spans="1:38" x14ac:dyDescent="0.3">
      <c r="A1398" s="421"/>
      <c r="B1398" s="421"/>
      <c r="C1398" s="422"/>
      <c r="D1398" s="423"/>
      <c r="E1398" s="421"/>
      <c r="F1398" s="421"/>
      <c r="G1398" s="421"/>
      <c r="H1398" s="421"/>
      <c r="I1398" s="421"/>
      <c r="J1398" s="421"/>
      <c r="K1398" s="421"/>
      <c r="L1398" s="421"/>
      <c r="M1398" s="423"/>
      <c r="N1398" s="340">
        <f>IF(C1398&gt;A_Stammdaten!$B$12,0,SUM(E1398,F1398,H1398,J1398:K1398)-SUM(G1398,I1398,L1398:M1398))</f>
        <v>0</v>
      </c>
      <c r="O1398" s="421"/>
      <c r="P1398" s="421"/>
      <c r="Q1398" s="421"/>
      <c r="R1398" s="421"/>
      <c r="S1398" s="108">
        <f t="shared" si="157"/>
        <v>0</v>
      </c>
      <c r="T1398" s="341">
        <f>IF(ISBLANK($B1398),0,VLOOKUP($B1398,Listen!$A$2:$C$45,2,FALSE))</f>
        <v>0</v>
      </c>
      <c r="U1398" s="341">
        <f>IF(ISBLANK($B1398),0,VLOOKUP($B1398,Listen!$A$2:$C$45,3,FALSE))</f>
        <v>0</v>
      </c>
      <c r="V1398" s="342">
        <f t="shared" si="159"/>
        <v>0</v>
      </c>
      <c r="W1398" s="342">
        <f t="shared" si="160"/>
        <v>0</v>
      </c>
      <c r="X1398" s="342">
        <f t="shared" si="160"/>
        <v>0</v>
      </c>
      <c r="Y1398" s="342">
        <f t="shared" si="160"/>
        <v>0</v>
      </c>
      <c r="Z1398" s="342">
        <f t="shared" si="160"/>
        <v>0</v>
      </c>
      <c r="AA1398" s="342">
        <f t="shared" si="160"/>
        <v>0</v>
      </c>
      <c r="AB1398" s="342">
        <f t="shared" si="160"/>
        <v>0</v>
      </c>
      <c r="AC1398" s="109">
        <f t="shared" si="158"/>
        <v>0</v>
      </c>
      <c r="AD1398" s="109">
        <f>IF(C1398=A_Stammdaten!$B$12,E_SAV!$S1398-E_SAV!$AE1398,HLOOKUP(A_Stammdaten!$B$12-1,$AF$4:$AL$4004,ROW(C1398)-3,FALSE)-$AE1398)</f>
        <v>0</v>
      </c>
      <c r="AE1398" s="109">
        <f>HLOOKUP(A_Stammdaten!$B$12,$AF$4:$AL$4004,ROW(C1398)-3,FALSE)</f>
        <v>0</v>
      </c>
      <c r="AF1398" s="109">
        <f t="shared" si="156"/>
        <v>0</v>
      </c>
      <c r="AG1398" s="109">
        <f t="shared" si="161"/>
        <v>0</v>
      </c>
      <c r="AH1398" s="109">
        <f t="shared" si="161"/>
        <v>0</v>
      </c>
      <c r="AI1398" s="109">
        <f t="shared" si="161"/>
        <v>0</v>
      </c>
      <c r="AJ1398" s="109">
        <f t="shared" si="161"/>
        <v>0</v>
      </c>
      <c r="AK1398" s="109">
        <f t="shared" si="161"/>
        <v>0</v>
      </c>
      <c r="AL1398" s="109">
        <f t="shared" si="161"/>
        <v>0</v>
      </c>
    </row>
    <row r="1399" spans="1:38" x14ac:dyDescent="0.3">
      <c r="A1399" s="421"/>
      <c r="B1399" s="421"/>
      <c r="C1399" s="422"/>
      <c r="D1399" s="423"/>
      <c r="E1399" s="421"/>
      <c r="F1399" s="421"/>
      <c r="G1399" s="421"/>
      <c r="H1399" s="421"/>
      <c r="I1399" s="421"/>
      <c r="J1399" s="421"/>
      <c r="K1399" s="421"/>
      <c r="L1399" s="421"/>
      <c r="M1399" s="423"/>
      <c r="N1399" s="340">
        <f>IF(C1399&gt;A_Stammdaten!$B$12,0,SUM(E1399,F1399,H1399,J1399:K1399)-SUM(G1399,I1399,L1399:M1399))</f>
        <v>0</v>
      </c>
      <c r="O1399" s="421"/>
      <c r="P1399" s="421"/>
      <c r="Q1399" s="421"/>
      <c r="R1399" s="421"/>
      <c r="S1399" s="108">
        <f t="shared" si="157"/>
        <v>0</v>
      </c>
      <c r="T1399" s="341">
        <f>IF(ISBLANK($B1399),0,VLOOKUP($B1399,Listen!$A$2:$C$45,2,FALSE))</f>
        <v>0</v>
      </c>
      <c r="U1399" s="341">
        <f>IF(ISBLANK($B1399),0,VLOOKUP($B1399,Listen!$A$2:$C$45,3,FALSE))</f>
        <v>0</v>
      </c>
      <c r="V1399" s="342">
        <f t="shared" si="159"/>
        <v>0</v>
      </c>
      <c r="W1399" s="342">
        <f t="shared" si="160"/>
        <v>0</v>
      </c>
      <c r="X1399" s="342">
        <f t="shared" si="160"/>
        <v>0</v>
      </c>
      <c r="Y1399" s="342">
        <f t="shared" si="160"/>
        <v>0</v>
      </c>
      <c r="Z1399" s="342">
        <f t="shared" si="160"/>
        <v>0</v>
      </c>
      <c r="AA1399" s="342">
        <f t="shared" si="160"/>
        <v>0</v>
      </c>
      <c r="AB1399" s="342">
        <f t="shared" si="160"/>
        <v>0</v>
      </c>
      <c r="AC1399" s="109">
        <f t="shared" si="158"/>
        <v>0</v>
      </c>
      <c r="AD1399" s="109">
        <f>IF(C1399=A_Stammdaten!$B$12,E_SAV!$S1399-E_SAV!$AE1399,HLOOKUP(A_Stammdaten!$B$12-1,$AF$4:$AL$4004,ROW(C1399)-3,FALSE)-$AE1399)</f>
        <v>0</v>
      </c>
      <c r="AE1399" s="109">
        <f>HLOOKUP(A_Stammdaten!$B$12,$AF$4:$AL$4004,ROW(C1399)-3,FALSE)</f>
        <v>0</v>
      </c>
      <c r="AF1399" s="109">
        <f t="shared" si="156"/>
        <v>0</v>
      </c>
      <c r="AG1399" s="109">
        <f t="shared" si="161"/>
        <v>0</v>
      </c>
      <c r="AH1399" s="109">
        <f t="shared" si="161"/>
        <v>0</v>
      </c>
      <c r="AI1399" s="109">
        <f t="shared" si="161"/>
        <v>0</v>
      </c>
      <c r="AJ1399" s="109">
        <f t="shared" si="161"/>
        <v>0</v>
      </c>
      <c r="AK1399" s="109">
        <f t="shared" si="161"/>
        <v>0</v>
      </c>
      <c r="AL1399" s="109">
        <f t="shared" si="161"/>
        <v>0</v>
      </c>
    </row>
    <row r="1400" spans="1:38" x14ac:dyDescent="0.3">
      <c r="A1400" s="421"/>
      <c r="B1400" s="421"/>
      <c r="C1400" s="422"/>
      <c r="D1400" s="423"/>
      <c r="E1400" s="421"/>
      <c r="F1400" s="421"/>
      <c r="G1400" s="421"/>
      <c r="H1400" s="421"/>
      <c r="I1400" s="421"/>
      <c r="J1400" s="421"/>
      <c r="K1400" s="421"/>
      <c r="L1400" s="421"/>
      <c r="M1400" s="423"/>
      <c r="N1400" s="340">
        <f>IF(C1400&gt;A_Stammdaten!$B$12,0,SUM(E1400,F1400,H1400,J1400:K1400)-SUM(G1400,I1400,L1400:M1400))</f>
        <v>0</v>
      </c>
      <c r="O1400" s="421"/>
      <c r="P1400" s="421"/>
      <c r="Q1400" s="421"/>
      <c r="R1400" s="421"/>
      <c r="S1400" s="108">
        <f t="shared" si="157"/>
        <v>0</v>
      </c>
      <c r="T1400" s="341">
        <f>IF(ISBLANK($B1400),0,VLOOKUP($B1400,Listen!$A$2:$C$45,2,FALSE))</f>
        <v>0</v>
      </c>
      <c r="U1400" s="341">
        <f>IF(ISBLANK($B1400),0,VLOOKUP($B1400,Listen!$A$2:$C$45,3,FALSE))</f>
        <v>0</v>
      </c>
      <c r="V1400" s="342">
        <f t="shared" si="159"/>
        <v>0</v>
      </c>
      <c r="W1400" s="342">
        <f t="shared" si="160"/>
        <v>0</v>
      </c>
      <c r="X1400" s="342">
        <f t="shared" si="160"/>
        <v>0</v>
      </c>
      <c r="Y1400" s="342">
        <f t="shared" si="160"/>
        <v>0</v>
      </c>
      <c r="Z1400" s="342">
        <f t="shared" si="160"/>
        <v>0</v>
      </c>
      <c r="AA1400" s="342">
        <f t="shared" si="160"/>
        <v>0</v>
      </c>
      <c r="AB1400" s="342">
        <f t="shared" si="160"/>
        <v>0</v>
      </c>
      <c r="AC1400" s="109">
        <f t="shared" si="158"/>
        <v>0</v>
      </c>
      <c r="AD1400" s="109">
        <f>IF(C1400=A_Stammdaten!$B$12,E_SAV!$S1400-E_SAV!$AE1400,HLOOKUP(A_Stammdaten!$B$12-1,$AF$4:$AL$4004,ROW(C1400)-3,FALSE)-$AE1400)</f>
        <v>0</v>
      </c>
      <c r="AE1400" s="109">
        <f>HLOOKUP(A_Stammdaten!$B$12,$AF$4:$AL$4004,ROW(C1400)-3,FALSE)</f>
        <v>0</v>
      </c>
      <c r="AF1400" s="109">
        <f t="shared" si="156"/>
        <v>0</v>
      </c>
      <c r="AG1400" s="109">
        <f t="shared" si="161"/>
        <v>0</v>
      </c>
      <c r="AH1400" s="109">
        <f t="shared" si="161"/>
        <v>0</v>
      </c>
      <c r="AI1400" s="109">
        <f t="shared" si="161"/>
        <v>0</v>
      </c>
      <c r="AJ1400" s="109">
        <f t="shared" si="161"/>
        <v>0</v>
      </c>
      <c r="AK1400" s="109">
        <f t="shared" si="161"/>
        <v>0</v>
      </c>
      <c r="AL1400" s="109">
        <f t="shared" si="161"/>
        <v>0</v>
      </c>
    </row>
    <row r="1401" spans="1:38" x14ac:dyDescent="0.3">
      <c r="A1401" s="421"/>
      <c r="B1401" s="421"/>
      <c r="C1401" s="422"/>
      <c r="D1401" s="423"/>
      <c r="E1401" s="421"/>
      <c r="F1401" s="421"/>
      <c r="G1401" s="421"/>
      <c r="H1401" s="421"/>
      <c r="I1401" s="421"/>
      <c r="J1401" s="421"/>
      <c r="K1401" s="421"/>
      <c r="L1401" s="421"/>
      <c r="M1401" s="423"/>
      <c r="N1401" s="340">
        <f>IF(C1401&gt;A_Stammdaten!$B$12,0,SUM(E1401,F1401,H1401,J1401:K1401)-SUM(G1401,I1401,L1401:M1401))</f>
        <v>0</v>
      </c>
      <c r="O1401" s="421"/>
      <c r="P1401" s="421"/>
      <c r="Q1401" s="421"/>
      <c r="R1401" s="421"/>
      <c r="S1401" s="108">
        <f t="shared" si="157"/>
        <v>0</v>
      </c>
      <c r="T1401" s="341">
        <f>IF(ISBLANK($B1401),0,VLOOKUP($B1401,Listen!$A$2:$C$45,2,FALSE))</f>
        <v>0</v>
      </c>
      <c r="U1401" s="341">
        <f>IF(ISBLANK($B1401),0,VLOOKUP($B1401,Listen!$A$2:$C$45,3,FALSE))</f>
        <v>0</v>
      </c>
      <c r="V1401" s="342">
        <f t="shared" si="159"/>
        <v>0</v>
      </c>
      <c r="W1401" s="342">
        <f t="shared" si="160"/>
        <v>0</v>
      </c>
      <c r="X1401" s="342">
        <f t="shared" si="160"/>
        <v>0</v>
      </c>
      <c r="Y1401" s="342">
        <f t="shared" si="160"/>
        <v>0</v>
      </c>
      <c r="Z1401" s="342">
        <f t="shared" si="160"/>
        <v>0</v>
      </c>
      <c r="AA1401" s="342">
        <f t="shared" si="160"/>
        <v>0</v>
      </c>
      <c r="AB1401" s="342">
        <f t="shared" si="160"/>
        <v>0</v>
      </c>
      <c r="AC1401" s="109">
        <f t="shared" si="158"/>
        <v>0</v>
      </c>
      <c r="AD1401" s="109">
        <f>IF(C1401=A_Stammdaten!$B$12,E_SAV!$S1401-E_SAV!$AE1401,HLOOKUP(A_Stammdaten!$B$12-1,$AF$4:$AL$4004,ROW(C1401)-3,FALSE)-$AE1401)</f>
        <v>0</v>
      </c>
      <c r="AE1401" s="109">
        <f>HLOOKUP(A_Stammdaten!$B$12,$AF$4:$AL$4004,ROW(C1401)-3,FALSE)</f>
        <v>0</v>
      </c>
      <c r="AF1401" s="109">
        <f t="shared" si="156"/>
        <v>0</v>
      </c>
      <c r="AG1401" s="109">
        <f t="shared" si="161"/>
        <v>0</v>
      </c>
      <c r="AH1401" s="109">
        <f t="shared" si="161"/>
        <v>0</v>
      </c>
      <c r="AI1401" s="109">
        <f t="shared" si="161"/>
        <v>0</v>
      </c>
      <c r="AJ1401" s="109">
        <f t="shared" si="161"/>
        <v>0</v>
      </c>
      <c r="AK1401" s="109">
        <f t="shared" si="161"/>
        <v>0</v>
      </c>
      <c r="AL1401" s="109">
        <f t="shared" si="161"/>
        <v>0</v>
      </c>
    </row>
    <row r="1402" spans="1:38" x14ac:dyDescent="0.3">
      <c r="A1402" s="421"/>
      <c r="B1402" s="421"/>
      <c r="C1402" s="422"/>
      <c r="D1402" s="423"/>
      <c r="E1402" s="421"/>
      <c r="F1402" s="421"/>
      <c r="G1402" s="421"/>
      <c r="H1402" s="421"/>
      <c r="I1402" s="421"/>
      <c r="J1402" s="421"/>
      <c r="K1402" s="421"/>
      <c r="L1402" s="421"/>
      <c r="M1402" s="423"/>
      <c r="N1402" s="340">
        <f>IF(C1402&gt;A_Stammdaten!$B$12,0,SUM(E1402,F1402,H1402,J1402:K1402)-SUM(G1402,I1402,L1402:M1402))</f>
        <v>0</v>
      </c>
      <c r="O1402" s="421"/>
      <c r="P1402" s="421"/>
      <c r="Q1402" s="421"/>
      <c r="R1402" s="421"/>
      <c r="S1402" s="108">
        <f t="shared" si="157"/>
        <v>0</v>
      </c>
      <c r="T1402" s="341">
        <f>IF(ISBLANK($B1402),0,VLOOKUP($B1402,Listen!$A$2:$C$45,2,FALSE))</f>
        <v>0</v>
      </c>
      <c r="U1402" s="341">
        <f>IF(ISBLANK($B1402),0,VLOOKUP($B1402,Listen!$A$2:$C$45,3,FALSE))</f>
        <v>0</v>
      </c>
      <c r="V1402" s="342">
        <f t="shared" si="159"/>
        <v>0</v>
      </c>
      <c r="W1402" s="342">
        <f t="shared" si="160"/>
        <v>0</v>
      </c>
      <c r="X1402" s="342">
        <f t="shared" si="160"/>
        <v>0</v>
      </c>
      <c r="Y1402" s="342">
        <f t="shared" si="160"/>
        <v>0</v>
      </c>
      <c r="Z1402" s="342">
        <f t="shared" si="160"/>
        <v>0</v>
      </c>
      <c r="AA1402" s="342">
        <f t="shared" si="160"/>
        <v>0</v>
      </c>
      <c r="AB1402" s="342">
        <f t="shared" si="160"/>
        <v>0</v>
      </c>
      <c r="AC1402" s="109">
        <f t="shared" si="158"/>
        <v>0</v>
      </c>
      <c r="AD1402" s="109">
        <f>IF(C1402=A_Stammdaten!$B$12,E_SAV!$S1402-E_SAV!$AE1402,HLOOKUP(A_Stammdaten!$B$12-1,$AF$4:$AL$4004,ROW(C1402)-3,FALSE)-$AE1402)</f>
        <v>0</v>
      </c>
      <c r="AE1402" s="109">
        <f>HLOOKUP(A_Stammdaten!$B$12,$AF$4:$AL$4004,ROW(C1402)-3,FALSE)</f>
        <v>0</v>
      </c>
      <c r="AF1402" s="109">
        <f t="shared" si="156"/>
        <v>0</v>
      </c>
      <c r="AG1402" s="109">
        <f t="shared" si="161"/>
        <v>0</v>
      </c>
      <c r="AH1402" s="109">
        <f t="shared" si="161"/>
        <v>0</v>
      </c>
      <c r="AI1402" s="109">
        <f t="shared" si="161"/>
        <v>0</v>
      </c>
      <c r="AJ1402" s="109">
        <f t="shared" si="161"/>
        <v>0</v>
      </c>
      <c r="AK1402" s="109">
        <f t="shared" si="161"/>
        <v>0</v>
      </c>
      <c r="AL1402" s="109">
        <f t="shared" si="161"/>
        <v>0</v>
      </c>
    </row>
    <row r="1403" spans="1:38" x14ac:dyDescent="0.3">
      <c r="A1403" s="421"/>
      <c r="B1403" s="421"/>
      <c r="C1403" s="422"/>
      <c r="D1403" s="423"/>
      <c r="E1403" s="421"/>
      <c r="F1403" s="421"/>
      <c r="G1403" s="421"/>
      <c r="H1403" s="421"/>
      <c r="I1403" s="421"/>
      <c r="J1403" s="421"/>
      <c r="K1403" s="421"/>
      <c r="L1403" s="421"/>
      <c r="M1403" s="423"/>
      <c r="N1403" s="340">
        <f>IF(C1403&gt;A_Stammdaten!$B$12,0,SUM(E1403,F1403,H1403,J1403:K1403)-SUM(G1403,I1403,L1403:M1403))</f>
        <v>0</v>
      </c>
      <c r="O1403" s="421"/>
      <c r="P1403" s="421"/>
      <c r="Q1403" s="421"/>
      <c r="R1403" s="421"/>
      <c r="S1403" s="108">
        <f t="shared" si="157"/>
        <v>0</v>
      </c>
      <c r="T1403" s="341">
        <f>IF(ISBLANK($B1403),0,VLOOKUP($B1403,Listen!$A$2:$C$45,2,FALSE))</f>
        <v>0</v>
      </c>
      <c r="U1403" s="341">
        <f>IF(ISBLANK($B1403),0,VLOOKUP($B1403,Listen!$A$2:$C$45,3,FALSE))</f>
        <v>0</v>
      </c>
      <c r="V1403" s="342">
        <f t="shared" si="159"/>
        <v>0</v>
      </c>
      <c r="W1403" s="342">
        <f t="shared" si="160"/>
        <v>0</v>
      </c>
      <c r="X1403" s="342">
        <f t="shared" si="160"/>
        <v>0</v>
      </c>
      <c r="Y1403" s="342">
        <f t="shared" si="160"/>
        <v>0</v>
      </c>
      <c r="Z1403" s="342">
        <f t="shared" si="160"/>
        <v>0</v>
      </c>
      <c r="AA1403" s="342">
        <f t="shared" si="160"/>
        <v>0</v>
      </c>
      <c r="AB1403" s="342">
        <f t="shared" si="160"/>
        <v>0</v>
      </c>
      <c r="AC1403" s="109">
        <f t="shared" si="158"/>
        <v>0</v>
      </c>
      <c r="AD1403" s="109">
        <f>IF(C1403=A_Stammdaten!$B$12,E_SAV!$S1403-E_SAV!$AE1403,HLOOKUP(A_Stammdaten!$B$12-1,$AF$4:$AL$4004,ROW(C1403)-3,FALSE)-$AE1403)</f>
        <v>0</v>
      </c>
      <c r="AE1403" s="109">
        <f>HLOOKUP(A_Stammdaten!$B$12,$AF$4:$AL$4004,ROW(C1403)-3,FALSE)</f>
        <v>0</v>
      </c>
      <c r="AF1403" s="109">
        <f t="shared" si="156"/>
        <v>0</v>
      </c>
      <c r="AG1403" s="109">
        <f t="shared" si="161"/>
        <v>0</v>
      </c>
      <c r="AH1403" s="109">
        <f t="shared" si="161"/>
        <v>0</v>
      </c>
      <c r="AI1403" s="109">
        <f t="shared" si="161"/>
        <v>0</v>
      </c>
      <c r="AJ1403" s="109">
        <f t="shared" si="161"/>
        <v>0</v>
      </c>
      <c r="AK1403" s="109">
        <f t="shared" si="161"/>
        <v>0</v>
      </c>
      <c r="AL1403" s="109">
        <f t="shared" si="161"/>
        <v>0</v>
      </c>
    </row>
    <row r="1404" spans="1:38" x14ac:dyDescent="0.3">
      <c r="A1404" s="421"/>
      <c r="B1404" s="421"/>
      <c r="C1404" s="422"/>
      <c r="D1404" s="423"/>
      <c r="E1404" s="421"/>
      <c r="F1404" s="421"/>
      <c r="G1404" s="421"/>
      <c r="H1404" s="421"/>
      <c r="I1404" s="421"/>
      <c r="J1404" s="421"/>
      <c r="K1404" s="421"/>
      <c r="L1404" s="421"/>
      <c r="M1404" s="423"/>
      <c r="N1404" s="340">
        <f>IF(C1404&gt;A_Stammdaten!$B$12,0,SUM(E1404,F1404,H1404,J1404:K1404)-SUM(G1404,I1404,L1404:M1404))</f>
        <v>0</v>
      </c>
      <c r="O1404" s="421"/>
      <c r="P1404" s="421"/>
      <c r="Q1404" s="421"/>
      <c r="R1404" s="421"/>
      <c r="S1404" s="108">
        <f t="shared" si="157"/>
        <v>0</v>
      </c>
      <c r="T1404" s="341">
        <f>IF(ISBLANK($B1404),0,VLOOKUP($B1404,Listen!$A$2:$C$45,2,FALSE))</f>
        <v>0</v>
      </c>
      <c r="U1404" s="341">
        <f>IF(ISBLANK($B1404),0,VLOOKUP($B1404,Listen!$A$2:$C$45,3,FALSE))</f>
        <v>0</v>
      </c>
      <c r="V1404" s="342">
        <f t="shared" si="159"/>
        <v>0</v>
      </c>
      <c r="W1404" s="342">
        <f t="shared" si="160"/>
        <v>0</v>
      </c>
      <c r="X1404" s="342">
        <f t="shared" si="160"/>
        <v>0</v>
      </c>
      <c r="Y1404" s="342">
        <f t="shared" si="160"/>
        <v>0</v>
      </c>
      <c r="Z1404" s="342">
        <f t="shared" si="160"/>
        <v>0</v>
      </c>
      <c r="AA1404" s="342">
        <f t="shared" si="160"/>
        <v>0</v>
      </c>
      <c r="AB1404" s="342">
        <f t="shared" si="160"/>
        <v>0</v>
      </c>
      <c r="AC1404" s="109">
        <f t="shared" si="158"/>
        <v>0</v>
      </c>
      <c r="AD1404" s="109">
        <f>IF(C1404=A_Stammdaten!$B$12,E_SAV!$S1404-E_SAV!$AE1404,HLOOKUP(A_Stammdaten!$B$12-1,$AF$4:$AL$4004,ROW(C1404)-3,FALSE)-$AE1404)</f>
        <v>0</v>
      </c>
      <c r="AE1404" s="109">
        <f>HLOOKUP(A_Stammdaten!$B$12,$AF$4:$AL$4004,ROW(C1404)-3,FALSE)</f>
        <v>0</v>
      </c>
      <c r="AF1404" s="109">
        <f t="shared" si="156"/>
        <v>0</v>
      </c>
      <c r="AG1404" s="109">
        <f t="shared" si="161"/>
        <v>0</v>
      </c>
      <c r="AH1404" s="109">
        <f t="shared" si="161"/>
        <v>0</v>
      </c>
      <c r="AI1404" s="109">
        <f t="shared" si="161"/>
        <v>0</v>
      </c>
      <c r="AJ1404" s="109">
        <f t="shared" si="161"/>
        <v>0</v>
      </c>
      <c r="AK1404" s="109">
        <f t="shared" si="161"/>
        <v>0</v>
      </c>
      <c r="AL1404" s="109">
        <f t="shared" si="161"/>
        <v>0</v>
      </c>
    </row>
    <row r="1405" spans="1:38" x14ac:dyDescent="0.3">
      <c r="A1405" s="421"/>
      <c r="B1405" s="421"/>
      <c r="C1405" s="422"/>
      <c r="D1405" s="423"/>
      <c r="E1405" s="421"/>
      <c r="F1405" s="421"/>
      <c r="G1405" s="421"/>
      <c r="H1405" s="421"/>
      <c r="I1405" s="421"/>
      <c r="J1405" s="421"/>
      <c r="K1405" s="421"/>
      <c r="L1405" s="421"/>
      <c r="M1405" s="423"/>
      <c r="N1405" s="340">
        <f>IF(C1405&gt;A_Stammdaten!$B$12,0,SUM(E1405,F1405,H1405,J1405:K1405)-SUM(G1405,I1405,L1405:M1405))</f>
        <v>0</v>
      </c>
      <c r="O1405" s="421"/>
      <c r="P1405" s="421"/>
      <c r="Q1405" s="421"/>
      <c r="R1405" s="421"/>
      <c r="S1405" s="108">
        <f t="shared" si="157"/>
        <v>0</v>
      </c>
      <c r="T1405" s="341">
        <f>IF(ISBLANK($B1405),0,VLOOKUP($B1405,Listen!$A$2:$C$45,2,FALSE))</f>
        <v>0</v>
      </c>
      <c r="U1405" s="341">
        <f>IF(ISBLANK($B1405),0,VLOOKUP($B1405,Listen!$A$2:$C$45,3,FALSE))</f>
        <v>0</v>
      </c>
      <c r="V1405" s="342">
        <f t="shared" si="159"/>
        <v>0</v>
      </c>
      <c r="W1405" s="342">
        <f t="shared" si="160"/>
        <v>0</v>
      </c>
      <c r="X1405" s="342">
        <f t="shared" si="160"/>
        <v>0</v>
      </c>
      <c r="Y1405" s="342">
        <f t="shared" si="160"/>
        <v>0</v>
      </c>
      <c r="Z1405" s="342">
        <f t="shared" si="160"/>
        <v>0</v>
      </c>
      <c r="AA1405" s="342">
        <f t="shared" si="160"/>
        <v>0</v>
      </c>
      <c r="AB1405" s="342">
        <f t="shared" si="160"/>
        <v>0</v>
      </c>
      <c r="AC1405" s="109">
        <f t="shared" si="158"/>
        <v>0</v>
      </c>
      <c r="AD1405" s="109">
        <f>IF(C1405=A_Stammdaten!$B$12,E_SAV!$S1405-E_SAV!$AE1405,HLOOKUP(A_Stammdaten!$B$12-1,$AF$4:$AL$4004,ROW(C1405)-3,FALSE)-$AE1405)</f>
        <v>0</v>
      </c>
      <c r="AE1405" s="109">
        <f>HLOOKUP(A_Stammdaten!$B$12,$AF$4:$AL$4004,ROW(C1405)-3,FALSE)</f>
        <v>0</v>
      </c>
      <c r="AF1405" s="109">
        <f t="shared" si="156"/>
        <v>0</v>
      </c>
      <c r="AG1405" s="109">
        <f t="shared" si="161"/>
        <v>0</v>
      </c>
      <c r="AH1405" s="109">
        <f t="shared" si="161"/>
        <v>0</v>
      </c>
      <c r="AI1405" s="109">
        <f t="shared" si="161"/>
        <v>0</v>
      </c>
      <c r="AJ1405" s="109">
        <f t="shared" si="161"/>
        <v>0</v>
      </c>
      <c r="AK1405" s="109">
        <f t="shared" si="161"/>
        <v>0</v>
      </c>
      <c r="AL1405" s="109">
        <f t="shared" si="161"/>
        <v>0</v>
      </c>
    </row>
    <row r="1406" spans="1:38" x14ac:dyDescent="0.3">
      <c r="A1406" s="421"/>
      <c r="B1406" s="421"/>
      <c r="C1406" s="422"/>
      <c r="D1406" s="423"/>
      <c r="E1406" s="421"/>
      <c r="F1406" s="421"/>
      <c r="G1406" s="421"/>
      <c r="H1406" s="421"/>
      <c r="I1406" s="421"/>
      <c r="J1406" s="421"/>
      <c r="K1406" s="421"/>
      <c r="L1406" s="421"/>
      <c r="M1406" s="423"/>
      <c r="N1406" s="340">
        <f>IF(C1406&gt;A_Stammdaten!$B$12,0,SUM(E1406,F1406,H1406,J1406:K1406)-SUM(G1406,I1406,L1406:M1406))</f>
        <v>0</v>
      </c>
      <c r="O1406" s="421"/>
      <c r="P1406" s="421"/>
      <c r="Q1406" s="421"/>
      <c r="R1406" s="421"/>
      <c r="S1406" s="108">
        <f t="shared" si="157"/>
        <v>0</v>
      </c>
      <c r="T1406" s="341">
        <f>IF(ISBLANK($B1406),0,VLOOKUP($B1406,Listen!$A$2:$C$45,2,FALSE))</f>
        <v>0</v>
      </c>
      <c r="U1406" s="341">
        <f>IF(ISBLANK($B1406),0,VLOOKUP($B1406,Listen!$A$2:$C$45,3,FALSE))</f>
        <v>0</v>
      </c>
      <c r="V1406" s="342">
        <f t="shared" si="159"/>
        <v>0</v>
      </c>
      <c r="W1406" s="342">
        <f t="shared" si="160"/>
        <v>0</v>
      </c>
      <c r="X1406" s="342">
        <f t="shared" si="160"/>
        <v>0</v>
      </c>
      <c r="Y1406" s="342">
        <f t="shared" si="160"/>
        <v>0</v>
      </c>
      <c r="Z1406" s="342">
        <f t="shared" si="160"/>
        <v>0</v>
      </c>
      <c r="AA1406" s="342">
        <f t="shared" si="160"/>
        <v>0</v>
      </c>
      <c r="AB1406" s="342">
        <f t="shared" si="160"/>
        <v>0</v>
      </c>
      <c r="AC1406" s="109">
        <f t="shared" si="158"/>
        <v>0</v>
      </c>
      <c r="AD1406" s="109">
        <f>IF(C1406=A_Stammdaten!$B$12,E_SAV!$S1406-E_SAV!$AE1406,HLOOKUP(A_Stammdaten!$B$12-1,$AF$4:$AL$4004,ROW(C1406)-3,FALSE)-$AE1406)</f>
        <v>0</v>
      </c>
      <c r="AE1406" s="109">
        <f>HLOOKUP(A_Stammdaten!$B$12,$AF$4:$AL$4004,ROW(C1406)-3,FALSE)</f>
        <v>0</v>
      </c>
      <c r="AF1406" s="109">
        <f t="shared" si="156"/>
        <v>0</v>
      </c>
      <c r="AG1406" s="109">
        <f t="shared" si="161"/>
        <v>0</v>
      </c>
      <c r="AH1406" s="109">
        <f t="shared" si="161"/>
        <v>0</v>
      </c>
      <c r="AI1406" s="109">
        <f t="shared" si="161"/>
        <v>0</v>
      </c>
      <c r="AJ1406" s="109">
        <f t="shared" si="161"/>
        <v>0</v>
      </c>
      <c r="AK1406" s="109">
        <f t="shared" si="161"/>
        <v>0</v>
      </c>
      <c r="AL1406" s="109">
        <f t="shared" si="161"/>
        <v>0</v>
      </c>
    </row>
    <row r="1407" spans="1:38" x14ac:dyDescent="0.3">
      <c r="A1407" s="421"/>
      <c r="B1407" s="421"/>
      <c r="C1407" s="422"/>
      <c r="D1407" s="423"/>
      <c r="E1407" s="421"/>
      <c r="F1407" s="421"/>
      <c r="G1407" s="421"/>
      <c r="H1407" s="421"/>
      <c r="I1407" s="421"/>
      <c r="J1407" s="421"/>
      <c r="K1407" s="421"/>
      <c r="L1407" s="421"/>
      <c r="M1407" s="423"/>
      <c r="N1407" s="340">
        <f>IF(C1407&gt;A_Stammdaten!$B$12,0,SUM(E1407,F1407,H1407,J1407:K1407)-SUM(G1407,I1407,L1407:M1407))</f>
        <v>0</v>
      </c>
      <c r="O1407" s="421"/>
      <c r="P1407" s="421"/>
      <c r="Q1407" s="421"/>
      <c r="R1407" s="421"/>
      <c r="S1407" s="108">
        <f t="shared" si="157"/>
        <v>0</v>
      </c>
      <c r="T1407" s="341">
        <f>IF(ISBLANK($B1407),0,VLOOKUP($B1407,Listen!$A$2:$C$45,2,FALSE))</f>
        <v>0</v>
      </c>
      <c r="U1407" s="341">
        <f>IF(ISBLANK($B1407),0,VLOOKUP($B1407,Listen!$A$2:$C$45,3,FALSE))</f>
        <v>0</v>
      </c>
      <c r="V1407" s="342">
        <f t="shared" si="159"/>
        <v>0</v>
      </c>
      <c r="W1407" s="342">
        <f t="shared" si="160"/>
        <v>0</v>
      </c>
      <c r="X1407" s="342">
        <f t="shared" si="160"/>
        <v>0</v>
      </c>
      <c r="Y1407" s="342">
        <f t="shared" si="160"/>
        <v>0</v>
      </c>
      <c r="Z1407" s="342">
        <f t="shared" si="160"/>
        <v>0</v>
      </c>
      <c r="AA1407" s="342">
        <f t="shared" si="160"/>
        <v>0</v>
      </c>
      <c r="AB1407" s="342">
        <f t="shared" si="160"/>
        <v>0</v>
      </c>
      <c r="AC1407" s="109">
        <f t="shared" si="158"/>
        <v>0</v>
      </c>
      <c r="AD1407" s="109">
        <f>IF(C1407=A_Stammdaten!$B$12,E_SAV!$S1407-E_SAV!$AE1407,HLOOKUP(A_Stammdaten!$B$12-1,$AF$4:$AL$4004,ROW(C1407)-3,FALSE)-$AE1407)</f>
        <v>0</v>
      </c>
      <c r="AE1407" s="109">
        <f>HLOOKUP(A_Stammdaten!$B$12,$AF$4:$AL$4004,ROW(C1407)-3,FALSE)</f>
        <v>0</v>
      </c>
      <c r="AF1407" s="109">
        <f t="shared" si="156"/>
        <v>0</v>
      </c>
      <c r="AG1407" s="109">
        <f t="shared" si="161"/>
        <v>0</v>
      </c>
      <c r="AH1407" s="109">
        <f t="shared" si="161"/>
        <v>0</v>
      </c>
      <c r="AI1407" s="109">
        <f t="shared" si="161"/>
        <v>0</v>
      </c>
      <c r="AJ1407" s="109">
        <f t="shared" si="161"/>
        <v>0</v>
      </c>
      <c r="AK1407" s="109">
        <f t="shared" si="161"/>
        <v>0</v>
      </c>
      <c r="AL1407" s="109">
        <f t="shared" si="161"/>
        <v>0</v>
      </c>
    </row>
    <row r="1408" spans="1:38" x14ac:dyDescent="0.3">
      <c r="A1408" s="421"/>
      <c r="B1408" s="421"/>
      <c r="C1408" s="422"/>
      <c r="D1408" s="423"/>
      <c r="E1408" s="421"/>
      <c r="F1408" s="421"/>
      <c r="G1408" s="421"/>
      <c r="H1408" s="421"/>
      <c r="I1408" s="421"/>
      <c r="J1408" s="421"/>
      <c r="K1408" s="421"/>
      <c r="L1408" s="421"/>
      <c r="M1408" s="423"/>
      <c r="N1408" s="340">
        <f>IF(C1408&gt;A_Stammdaten!$B$12,0,SUM(E1408,F1408,H1408,J1408:K1408)-SUM(G1408,I1408,L1408:M1408))</f>
        <v>0</v>
      </c>
      <c r="O1408" s="421"/>
      <c r="P1408" s="421"/>
      <c r="Q1408" s="421"/>
      <c r="R1408" s="421"/>
      <c r="S1408" s="108">
        <f t="shared" si="157"/>
        <v>0</v>
      </c>
      <c r="T1408" s="341">
        <f>IF(ISBLANK($B1408),0,VLOOKUP($B1408,Listen!$A$2:$C$45,2,FALSE))</f>
        <v>0</v>
      </c>
      <c r="U1408" s="341">
        <f>IF(ISBLANK($B1408),0,VLOOKUP($B1408,Listen!$A$2:$C$45,3,FALSE))</f>
        <v>0</v>
      </c>
      <c r="V1408" s="342">
        <f t="shared" si="159"/>
        <v>0</v>
      </c>
      <c r="W1408" s="342">
        <f t="shared" si="160"/>
        <v>0</v>
      </c>
      <c r="X1408" s="342">
        <f t="shared" si="160"/>
        <v>0</v>
      </c>
      <c r="Y1408" s="342">
        <f t="shared" si="160"/>
        <v>0</v>
      </c>
      <c r="Z1408" s="342">
        <f t="shared" si="160"/>
        <v>0</v>
      </c>
      <c r="AA1408" s="342">
        <f t="shared" si="160"/>
        <v>0</v>
      </c>
      <c r="AB1408" s="342">
        <f t="shared" si="160"/>
        <v>0</v>
      </c>
      <c r="AC1408" s="109">
        <f t="shared" si="158"/>
        <v>0</v>
      </c>
      <c r="AD1408" s="109">
        <f>IF(C1408=A_Stammdaten!$B$12,E_SAV!$S1408-E_SAV!$AE1408,HLOOKUP(A_Stammdaten!$B$12-1,$AF$4:$AL$4004,ROW(C1408)-3,FALSE)-$AE1408)</f>
        <v>0</v>
      </c>
      <c r="AE1408" s="109">
        <f>HLOOKUP(A_Stammdaten!$B$12,$AF$4:$AL$4004,ROW(C1408)-3,FALSE)</f>
        <v>0</v>
      </c>
      <c r="AF1408" s="109">
        <f t="shared" si="156"/>
        <v>0</v>
      </c>
      <c r="AG1408" s="109">
        <f t="shared" si="161"/>
        <v>0</v>
      </c>
      <c r="AH1408" s="109">
        <f t="shared" si="161"/>
        <v>0</v>
      </c>
      <c r="AI1408" s="109">
        <f t="shared" si="161"/>
        <v>0</v>
      </c>
      <c r="AJ1408" s="109">
        <f t="shared" si="161"/>
        <v>0</v>
      </c>
      <c r="AK1408" s="109">
        <f t="shared" si="161"/>
        <v>0</v>
      </c>
      <c r="AL1408" s="109">
        <f t="shared" si="161"/>
        <v>0</v>
      </c>
    </row>
    <row r="1409" spans="1:38" x14ac:dyDescent="0.3">
      <c r="A1409" s="421"/>
      <c r="B1409" s="421"/>
      <c r="C1409" s="422"/>
      <c r="D1409" s="423"/>
      <c r="E1409" s="421"/>
      <c r="F1409" s="421"/>
      <c r="G1409" s="421"/>
      <c r="H1409" s="421"/>
      <c r="I1409" s="421"/>
      <c r="J1409" s="421"/>
      <c r="K1409" s="421"/>
      <c r="L1409" s="421"/>
      <c r="M1409" s="423"/>
      <c r="N1409" s="340">
        <f>IF(C1409&gt;A_Stammdaten!$B$12,0,SUM(E1409,F1409,H1409,J1409:K1409)-SUM(G1409,I1409,L1409:M1409))</f>
        <v>0</v>
      </c>
      <c r="O1409" s="421"/>
      <c r="P1409" s="421"/>
      <c r="Q1409" s="421"/>
      <c r="R1409" s="421"/>
      <c r="S1409" s="108">
        <f t="shared" si="157"/>
        <v>0</v>
      </c>
      <c r="T1409" s="341">
        <f>IF(ISBLANK($B1409),0,VLOOKUP($B1409,Listen!$A$2:$C$45,2,FALSE))</f>
        <v>0</v>
      </c>
      <c r="U1409" s="341">
        <f>IF(ISBLANK($B1409),0,VLOOKUP($B1409,Listen!$A$2:$C$45,3,FALSE))</f>
        <v>0</v>
      </c>
      <c r="V1409" s="342">
        <f t="shared" si="159"/>
        <v>0</v>
      </c>
      <c r="W1409" s="342">
        <f t="shared" si="160"/>
        <v>0</v>
      </c>
      <c r="X1409" s="342">
        <f t="shared" si="160"/>
        <v>0</v>
      </c>
      <c r="Y1409" s="342">
        <f t="shared" si="160"/>
        <v>0</v>
      </c>
      <c r="Z1409" s="342">
        <f t="shared" si="160"/>
        <v>0</v>
      </c>
      <c r="AA1409" s="342">
        <f t="shared" si="160"/>
        <v>0</v>
      </c>
      <c r="AB1409" s="342">
        <f t="shared" si="160"/>
        <v>0</v>
      </c>
      <c r="AC1409" s="109">
        <f t="shared" si="158"/>
        <v>0</v>
      </c>
      <c r="AD1409" s="109">
        <f>IF(C1409=A_Stammdaten!$B$12,E_SAV!$S1409-E_SAV!$AE1409,HLOOKUP(A_Stammdaten!$B$12-1,$AF$4:$AL$4004,ROW(C1409)-3,FALSE)-$AE1409)</f>
        <v>0</v>
      </c>
      <c r="AE1409" s="109">
        <f>HLOOKUP(A_Stammdaten!$B$12,$AF$4:$AL$4004,ROW(C1409)-3,FALSE)</f>
        <v>0</v>
      </c>
      <c r="AF1409" s="109">
        <f t="shared" si="156"/>
        <v>0</v>
      </c>
      <c r="AG1409" s="109">
        <f t="shared" si="161"/>
        <v>0</v>
      </c>
      <c r="AH1409" s="109">
        <f t="shared" si="161"/>
        <v>0</v>
      </c>
      <c r="AI1409" s="109">
        <f t="shared" si="161"/>
        <v>0</v>
      </c>
      <c r="AJ1409" s="109">
        <f t="shared" si="161"/>
        <v>0</v>
      </c>
      <c r="AK1409" s="109">
        <f t="shared" si="161"/>
        <v>0</v>
      </c>
      <c r="AL1409" s="109">
        <f t="shared" si="161"/>
        <v>0</v>
      </c>
    </row>
    <row r="1410" spans="1:38" x14ac:dyDescent="0.3">
      <c r="A1410" s="421"/>
      <c r="B1410" s="421"/>
      <c r="C1410" s="422"/>
      <c r="D1410" s="423"/>
      <c r="E1410" s="421"/>
      <c r="F1410" s="421"/>
      <c r="G1410" s="421"/>
      <c r="H1410" s="421"/>
      <c r="I1410" s="421"/>
      <c r="J1410" s="421"/>
      <c r="K1410" s="421"/>
      <c r="L1410" s="421"/>
      <c r="M1410" s="423"/>
      <c r="N1410" s="340">
        <f>IF(C1410&gt;A_Stammdaten!$B$12,0,SUM(E1410,F1410,H1410,J1410:K1410)-SUM(G1410,I1410,L1410:M1410))</f>
        <v>0</v>
      </c>
      <c r="O1410" s="421"/>
      <c r="P1410" s="421"/>
      <c r="Q1410" s="421"/>
      <c r="R1410" s="421"/>
      <c r="S1410" s="108">
        <f t="shared" si="157"/>
        <v>0</v>
      </c>
      <c r="T1410" s="341">
        <f>IF(ISBLANK($B1410),0,VLOOKUP($B1410,Listen!$A$2:$C$45,2,FALSE))</f>
        <v>0</v>
      </c>
      <c r="U1410" s="341">
        <f>IF(ISBLANK($B1410),0,VLOOKUP($B1410,Listen!$A$2:$C$45,3,FALSE))</f>
        <v>0</v>
      </c>
      <c r="V1410" s="342">
        <f t="shared" si="159"/>
        <v>0</v>
      </c>
      <c r="W1410" s="342">
        <f t="shared" si="160"/>
        <v>0</v>
      </c>
      <c r="X1410" s="342">
        <f t="shared" si="160"/>
        <v>0</v>
      </c>
      <c r="Y1410" s="342">
        <f t="shared" si="160"/>
        <v>0</v>
      </c>
      <c r="Z1410" s="342">
        <f t="shared" si="160"/>
        <v>0</v>
      </c>
      <c r="AA1410" s="342">
        <f t="shared" si="160"/>
        <v>0</v>
      </c>
      <c r="AB1410" s="342">
        <f t="shared" si="160"/>
        <v>0</v>
      </c>
      <c r="AC1410" s="109">
        <f t="shared" si="158"/>
        <v>0</v>
      </c>
      <c r="AD1410" s="109">
        <f>IF(C1410=A_Stammdaten!$B$12,E_SAV!$S1410-E_SAV!$AE1410,HLOOKUP(A_Stammdaten!$B$12-1,$AF$4:$AL$4004,ROW(C1410)-3,FALSE)-$AE1410)</f>
        <v>0</v>
      </c>
      <c r="AE1410" s="109">
        <f>HLOOKUP(A_Stammdaten!$B$12,$AF$4:$AL$4004,ROW(C1410)-3,FALSE)</f>
        <v>0</v>
      </c>
      <c r="AF1410" s="109">
        <f t="shared" si="156"/>
        <v>0</v>
      </c>
      <c r="AG1410" s="109">
        <f t="shared" si="161"/>
        <v>0</v>
      </c>
      <c r="AH1410" s="109">
        <f t="shared" si="161"/>
        <v>0</v>
      </c>
      <c r="AI1410" s="109">
        <f t="shared" si="161"/>
        <v>0</v>
      </c>
      <c r="AJ1410" s="109">
        <f t="shared" si="161"/>
        <v>0</v>
      </c>
      <c r="AK1410" s="109">
        <f t="shared" si="161"/>
        <v>0</v>
      </c>
      <c r="AL1410" s="109">
        <f t="shared" si="161"/>
        <v>0</v>
      </c>
    </row>
    <row r="1411" spans="1:38" x14ac:dyDescent="0.3">
      <c r="A1411" s="421"/>
      <c r="B1411" s="421"/>
      <c r="C1411" s="422"/>
      <c r="D1411" s="423"/>
      <c r="E1411" s="421"/>
      <c r="F1411" s="421"/>
      <c r="G1411" s="421"/>
      <c r="H1411" s="421"/>
      <c r="I1411" s="421"/>
      <c r="J1411" s="421"/>
      <c r="K1411" s="421"/>
      <c r="L1411" s="421"/>
      <c r="M1411" s="423"/>
      <c r="N1411" s="340">
        <f>IF(C1411&gt;A_Stammdaten!$B$12,0,SUM(E1411,F1411,H1411,J1411:K1411)-SUM(G1411,I1411,L1411:M1411))</f>
        <v>0</v>
      </c>
      <c r="O1411" s="421"/>
      <c r="P1411" s="421"/>
      <c r="Q1411" s="421"/>
      <c r="R1411" s="421"/>
      <c r="S1411" s="108">
        <f t="shared" si="157"/>
        <v>0</v>
      </c>
      <c r="T1411" s="341">
        <f>IF(ISBLANK($B1411),0,VLOOKUP($B1411,Listen!$A$2:$C$45,2,FALSE))</f>
        <v>0</v>
      </c>
      <c r="U1411" s="341">
        <f>IF(ISBLANK($B1411),0,VLOOKUP($B1411,Listen!$A$2:$C$45,3,FALSE))</f>
        <v>0</v>
      </c>
      <c r="V1411" s="342">
        <f t="shared" si="159"/>
        <v>0</v>
      </c>
      <c r="W1411" s="342">
        <f t="shared" si="160"/>
        <v>0</v>
      </c>
      <c r="X1411" s="342">
        <f t="shared" si="160"/>
        <v>0</v>
      </c>
      <c r="Y1411" s="342">
        <f t="shared" si="160"/>
        <v>0</v>
      </c>
      <c r="Z1411" s="342">
        <f t="shared" si="160"/>
        <v>0</v>
      </c>
      <c r="AA1411" s="342">
        <f t="shared" si="160"/>
        <v>0</v>
      </c>
      <c r="AB1411" s="342">
        <f t="shared" si="160"/>
        <v>0</v>
      </c>
      <c r="AC1411" s="109">
        <f t="shared" si="158"/>
        <v>0</v>
      </c>
      <c r="AD1411" s="109">
        <f>IF(C1411=A_Stammdaten!$B$12,E_SAV!$S1411-E_SAV!$AE1411,HLOOKUP(A_Stammdaten!$B$12-1,$AF$4:$AL$4004,ROW(C1411)-3,FALSE)-$AE1411)</f>
        <v>0</v>
      </c>
      <c r="AE1411" s="109">
        <f>HLOOKUP(A_Stammdaten!$B$12,$AF$4:$AL$4004,ROW(C1411)-3,FALSE)</f>
        <v>0</v>
      </c>
      <c r="AF1411" s="109">
        <f t="shared" si="156"/>
        <v>0</v>
      </c>
      <c r="AG1411" s="109">
        <f t="shared" si="161"/>
        <v>0</v>
      </c>
      <c r="AH1411" s="109">
        <f t="shared" si="161"/>
        <v>0</v>
      </c>
      <c r="AI1411" s="109">
        <f t="shared" si="161"/>
        <v>0</v>
      </c>
      <c r="AJ1411" s="109">
        <f t="shared" si="161"/>
        <v>0</v>
      </c>
      <c r="AK1411" s="109">
        <f t="shared" si="161"/>
        <v>0</v>
      </c>
      <c r="AL1411" s="109">
        <f t="shared" si="161"/>
        <v>0</v>
      </c>
    </row>
    <row r="1412" spans="1:38" x14ac:dyDescent="0.3">
      <c r="A1412" s="421"/>
      <c r="B1412" s="421"/>
      <c r="C1412" s="422"/>
      <c r="D1412" s="423"/>
      <c r="E1412" s="421"/>
      <c r="F1412" s="421"/>
      <c r="G1412" s="421"/>
      <c r="H1412" s="421"/>
      <c r="I1412" s="421"/>
      <c r="J1412" s="421"/>
      <c r="K1412" s="421"/>
      <c r="L1412" s="421"/>
      <c r="M1412" s="423"/>
      <c r="N1412" s="340">
        <f>IF(C1412&gt;A_Stammdaten!$B$12,0,SUM(E1412,F1412,H1412,J1412:K1412)-SUM(G1412,I1412,L1412:M1412))</f>
        <v>0</v>
      </c>
      <c r="O1412" s="421"/>
      <c r="P1412" s="421"/>
      <c r="Q1412" s="421"/>
      <c r="R1412" s="421"/>
      <c r="S1412" s="108">
        <f t="shared" si="157"/>
        <v>0</v>
      </c>
      <c r="T1412" s="341">
        <f>IF(ISBLANK($B1412),0,VLOOKUP($B1412,Listen!$A$2:$C$45,2,FALSE))</f>
        <v>0</v>
      </c>
      <c r="U1412" s="341">
        <f>IF(ISBLANK($B1412),0,VLOOKUP($B1412,Listen!$A$2:$C$45,3,FALSE))</f>
        <v>0</v>
      </c>
      <c r="V1412" s="342">
        <f t="shared" si="159"/>
        <v>0</v>
      </c>
      <c r="W1412" s="342">
        <f t="shared" si="160"/>
        <v>0</v>
      </c>
      <c r="X1412" s="342">
        <f t="shared" si="160"/>
        <v>0</v>
      </c>
      <c r="Y1412" s="342">
        <f t="shared" si="160"/>
        <v>0</v>
      </c>
      <c r="Z1412" s="342">
        <f t="shared" si="160"/>
        <v>0</v>
      </c>
      <c r="AA1412" s="342">
        <f t="shared" si="160"/>
        <v>0</v>
      </c>
      <c r="AB1412" s="342">
        <f t="shared" si="160"/>
        <v>0</v>
      </c>
      <c r="AC1412" s="109">
        <f t="shared" si="158"/>
        <v>0</v>
      </c>
      <c r="AD1412" s="109">
        <f>IF(C1412=A_Stammdaten!$B$12,E_SAV!$S1412-E_SAV!$AE1412,HLOOKUP(A_Stammdaten!$B$12-1,$AF$4:$AL$4004,ROW(C1412)-3,FALSE)-$AE1412)</f>
        <v>0</v>
      </c>
      <c r="AE1412" s="109">
        <f>HLOOKUP(A_Stammdaten!$B$12,$AF$4:$AL$4004,ROW(C1412)-3,FALSE)</f>
        <v>0</v>
      </c>
      <c r="AF1412" s="109">
        <f t="shared" si="156"/>
        <v>0</v>
      </c>
      <c r="AG1412" s="109">
        <f t="shared" si="161"/>
        <v>0</v>
      </c>
      <c r="AH1412" s="109">
        <f t="shared" si="161"/>
        <v>0</v>
      </c>
      <c r="AI1412" s="109">
        <f t="shared" si="161"/>
        <v>0</v>
      </c>
      <c r="AJ1412" s="109">
        <f t="shared" si="161"/>
        <v>0</v>
      </c>
      <c r="AK1412" s="109">
        <f t="shared" si="161"/>
        <v>0</v>
      </c>
      <c r="AL1412" s="109">
        <f t="shared" si="161"/>
        <v>0</v>
      </c>
    </row>
    <row r="1413" spans="1:38" x14ac:dyDescent="0.3">
      <c r="A1413" s="421"/>
      <c r="B1413" s="421"/>
      <c r="C1413" s="422"/>
      <c r="D1413" s="423"/>
      <c r="E1413" s="421"/>
      <c r="F1413" s="421"/>
      <c r="G1413" s="421"/>
      <c r="H1413" s="421"/>
      <c r="I1413" s="421"/>
      <c r="J1413" s="421"/>
      <c r="K1413" s="421"/>
      <c r="L1413" s="421"/>
      <c r="M1413" s="423"/>
      <c r="N1413" s="340">
        <f>IF(C1413&gt;A_Stammdaten!$B$12,0,SUM(E1413,F1413,H1413,J1413:K1413)-SUM(G1413,I1413,L1413:M1413))</f>
        <v>0</v>
      </c>
      <c r="O1413" s="421"/>
      <c r="P1413" s="421"/>
      <c r="Q1413" s="421"/>
      <c r="R1413" s="421"/>
      <c r="S1413" s="108">
        <f t="shared" si="157"/>
        <v>0</v>
      </c>
      <c r="T1413" s="341">
        <f>IF(ISBLANK($B1413),0,VLOOKUP($B1413,Listen!$A$2:$C$45,2,FALSE))</f>
        <v>0</v>
      </c>
      <c r="U1413" s="341">
        <f>IF(ISBLANK($B1413),0,VLOOKUP($B1413,Listen!$A$2:$C$45,3,FALSE))</f>
        <v>0</v>
      </c>
      <c r="V1413" s="342">
        <f t="shared" si="159"/>
        <v>0</v>
      </c>
      <c r="W1413" s="342">
        <f t="shared" si="160"/>
        <v>0</v>
      </c>
      <c r="X1413" s="342">
        <f t="shared" si="160"/>
        <v>0</v>
      </c>
      <c r="Y1413" s="342">
        <f t="shared" si="160"/>
        <v>0</v>
      </c>
      <c r="Z1413" s="342">
        <f t="shared" si="160"/>
        <v>0</v>
      </c>
      <c r="AA1413" s="342">
        <f t="shared" si="160"/>
        <v>0</v>
      </c>
      <c r="AB1413" s="342">
        <f t="shared" si="160"/>
        <v>0</v>
      </c>
      <c r="AC1413" s="109">
        <f t="shared" si="158"/>
        <v>0</v>
      </c>
      <c r="AD1413" s="109">
        <f>IF(C1413=A_Stammdaten!$B$12,E_SAV!$S1413-E_SAV!$AE1413,HLOOKUP(A_Stammdaten!$B$12-1,$AF$4:$AL$4004,ROW(C1413)-3,FALSE)-$AE1413)</f>
        <v>0</v>
      </c>
      <c r="AE1413" s="109">
        <f>HLOOKUP(A_Stammdaten!$B$12,$AF$4:$AL$4004,ROW(C1413)-3,FALSE)</f>
        <v>0</v>
      </c>
      <c r="AF1413" s="109">
        <f t="shared" ref="AF1413:AF1476" si="162">IF(OR($C1413=0,$S1413=0),0,IF($C1413&lt;=AF$4,$S1413-$S1413/V1413*(AF$4-$C1413+1),0))</f>
        <v>0</v>
      </c>
      <c r="AG1413" s="109">
        <f t="shared" si="161"/>
        <v>0</v>
      </c>
      <c r="AH1413" s="109">
        <f t="shared" si="161"/>
        <v>0</v>
      </c>
      <c r="AI1413" s="109">
        <f t="shared" si="161"/>
        <v>0</v>
      </c>
      <c r="AJ1413" s="109">
        <f t="shared" si="161"/>
        <v>0</v>
      </c>
      <c r="AK1413" s="109">
        <f t="shared" si="161"/>
        <v>0</v>
      </c>
      <c r="AL1413" s="109">
        <f t="shared" si="161"/>
        <v>0</v>
      </c>
    </row>
    <row r="1414" spans="1:38" x14ac:dyDescent="0.3">
      <c r="A1414" s="421"/>
      <c r="B1414" s="421"/>
      <c r="C1414" s="422"/>
      <c r="D1414" s="423"/>
      <c r="E1414" s="421"/>
      <c r="F1414" s="421"/>
      <c r="G1414" s="421"/>
      <c r="H1414" s="421"/>
      <c r="I1414" s="421"/>
      <c r="J1414" s="421"/>
      <c r="K1414" s="421"/>
      <c r="L1414" s="421"/>
      <c r="M1414" s="423"/>
      <c r="N1414" s="340">
        <f>IF(C1414&gt;A_Stammdaten!$B$12,0,SUM(E1414,F1414,H1414,J1414:K1414)-SUM(G1414,I1414,L1414:M1414))</f>
        <v>0</v>
      </c>
      <c r="O1414" s="421"/>
      <c r="P1414" s="421"/>
      <c r="Q1414" s="421"/>
      <c r="R1414" s="421"/>
      <c r="S1414" s="108">
        <f t="shared" ref="S1414:S1477" si="163">N1414-SUM(O1414:R1414)</f>
        <v>0</v>
      </c>
      <c r="T1414" s="341">
        <f>IF(ISBLANK($B1414),0,VLOOKUP($B1414,Listen!$A$2:$C$45,2,FALSE))</f>
        <v>0</v>
      </c>
      <c r="U1414" s="341">
        <f>IF(ISBLANK($B1414),0,VLOOKUP($B1414,Listen!$A$2:$C$45,3,FALSE))</f>
        <v>0</v>
      </c>
      <c r="V1414" s="342">
        <f t="shared" si="159"/>
        <v>0</v>
      </c>
      <c r="W1414" s="342">
        <f t="shared" si="160"/>
        <v>0</v>
      </c>
      <c r="X1414" s="342">
        <f t="shared" si="160"/>
        <v>0</v>
      </c>
      <c r="Y1414" s="342">
        <f t="shared" si="160"/>
        <v>0</v>
      </c>
      <c r="Z1414" s="342">
        <f t="shared" si="160"/>
        <v>0</v>
      </c>
      <c r="AA1414" s="342">
        <f t="shared" si="160"/>
        <v>0</v>
      </c>
      <c r="AB1414" s="342">
        <f t="shared" si="160"/>
        <v>0</v>
      </c>
      <c r="AC1414" s="109">
        <f t="shared" ref="AC1414:AC1477" si="164">AE1414+AD1414</f>
        <v>0</v>
      </c>
      <c r="AD1414" s="109">
        <f>IF(C1414=A_Stammdaten!$B$12,E_SAV!$S1414-E_SAV!$AE1414,HLOOKUP(A_Stammdaten!$B$12-1,$AF$4:$AL$4004,ROW(C1414)-3,FALSE)-$AE1414)</f>
        <v>0</v>
      </c>
      <c r="AE1414" s="109">
        <f>HLOOKUP(A_Stammdaten!$B$12,$AF$4:$AL$4004,ROW(C1414)-3,FALSE)</f>
        <v>0</v>
      </c>
      <c r="AF1414" s="109">
        <f t="shared" si="162"/>
        <v>0</v>
      </c>
      <c r="AG1414" s="109">
        <f t="shared" si="161"/>
        <v>0</v>
      </c>
      <c r="AH1414" s="109">
        <f t="shared" si="161"/>
        <v>0</v>
      </c>
      <c r="AI1414" s="109">
        <f t="shared" si="161"/>
        <v>0</v>
      </c>
      <c r="AJ1414" s="109">
        <f t="shared" si="161"/>
        <v>0</v>
      </c>
      <c r="AK1414" s="109">
        <f t="shared" si="161"/>
        <v>0</v>
      </c>
      <c r="AL1414" s="109">
        <f t="shared" si="161"/>
        <v>0</v>
      </c>
    </row>
    <row r="1415" spans="1:38" x14ac:dyDescent="0.3">
      <c r="A1415" s="421"/>
      <c r="B1415" s="421"/>
      <c r="C1415" s="422"/>
      <c r="D1415" s="423"/>
      <c r="E1415" s="421"/>
      <c r="F1415" s="421"/>
      <c r="G1415" s="421"/>
      <c r="H1415" s="421"/>
      <c r="I1415" s="421"/>
      <c r="J1415" s="421"/>
      <c r="K1415" s="421"/>
      <c r="L1415" s="421"/>
      <c r="M1415" s="423"/>
      <c r="N1415" s="340">
        <f>IF(C1415&gt;A_Stammdaten!$B$12,0,SUM(E1415,F1415,H1415,J1415:K1415)-SUM(G1415,I1415,L1415:M1415))</f>
        <v>0</v>
      </c>
      <c r="O1415" s="421"/>
      <c r="P1415" s="421"/>
      <c r="Q1415" s="421"/>
      <c r="R1415" s="421"/>
      <c r="S1415" s="108">
        <f t="shared" si="163"/>
        <v>0</v>
      </c>
      <c r="T1415" s="341">
        <f>IF(ISBLANK($B1415),0,VLOOKUP($B1415,Listen!$A$2:$C$45,2,FALSE))</f>
        <v>0</v>
      </c>
      <c r="U1415" s="341">
        <f>IF(ISBLANK($B1415),0,VLOOKUP($B1415,Listen!$A$2:$C$45,3,FALSE))</f>
        <v>0</v>
      </c>
      <c r="V1415" s="342">
        <f t="shared" si="159"/>
        <v>0</v>
      </c>
      <c r="W1415" s="342">
        <f t="shared" si="160"/>
        <v>0</v>
      </c>
      <c r="X1415" s="342">
        <f t="shared" si="160"/>
        <v>0</v>
      </c>
      <c r="Y1415" s="342">
        <f t="shared" si="160"/>
        <v>0</v>
      </c>
      <c r="Z1415" s="342">
        <f t="shared" si="160"/>
        <v>0</v>
      </c>
      <c r="AA1415" s="342">
        <f t="shared" si="160"/>
        <v>0</v>
      </c>
      <c r="AB1415" s="342">
        <f t="shared" si="160"/>
        <v>0</v>
      </c>
      <c r="AC1415" s="109">
        <f t="shared" si="164"/>
        <v>0</v>
      </c>
      <c r="AD1415" s="109">
        <f>IF(C1415=A_Stammdaten!$B$12,E_SAV!$S1415-E_SAV!$AE1415,HLOOKUP(A_Stammdaten!$B$12-1,$AF$4:$AL$4004,ROW(C1415)-3,FALSE)-$AE1415)</f>
        <v>0</v>
      </c>
      <c r="AE1415" s="109">
        <f>HLOOKUP(A_Stammdaten!$B$12,$AF$4:$AL$4004,ROW(C1415)-3,FALSE)</f>
        <v>0</v>
      </c>
      <c r="AF1415" s="109">
        <f t="shared" si="162"/>
        <v>0</v>
      </c>
      <c r="AG1415" s="109">
        <f t="shared" si="161"/>
        <v>0</v>
      </c>
      <c r="AH1415" s="109">
        <f t="shared" si="161"/>
        <v>0</v>
      </c>
      <c r="AI1415" s="109">
        <f t="shared" si="161"/>
        <v>0</v>
      </c>
      <c r="AJ1415" s="109">
        <f t="shared" si="161"/>
        <v>0</v>
      </c>
      <c r="AK1415" s="109">
        <f t="shared" si="161"/>
        <v>0</v>
      </c>
      <c r="AL1415" s="109">
        <f t="shared" si="161"/>
        <v>0</v>
      </c>
    </row>
    <row r="1416" spans="1:38" x14ac:dyDescent="0.3">
      <c r="A1416" s="421"/>
      <c r="B1416" s="421"/>
      <c r="C1416" s="422"/>
      <c r="D1416" s="423"/>
      <c r="E1416" s="421"/>
      <c r="F1416" s="421"/>
      <c r="G1416" s="421"/>
      <c r="H1416" s="421"/>
      <c r="I1416" s="421"/>
      <c r="J1416" s="421"/>
      <c r="K1416" s="421"/>
      <c r="L1416" s="421"/>
      <c r="M1416" s="423"/>
      <c r="N1416" s="340">
        <f>IF(C1416&gt;A_Stammdaten!$B$12,0,SUM(E1416,F1416,H1416,J1416:K1416)-SUM(G1416,I1416,L1416:M1416))</f>
        <v>0</v>
      </c>
      <c r="O1416" s="421"/>
      <c r="P1416" s="421"/>
      <c r="Q1416" s="421"/>
      <c r="R1416" s="421"/>
      <c r="S1416" s="108">
        <f t="shared" si="163"/>
        <v>0</v>
      </c>
      <c r="T1416" s="341">
        <f>IF(ISBLANK($B1416),0,VLOOKUP($B1416,Listen!$A$2:$C$45,2,FALSE))</f>
        <v>0</v>
      </c>
      <c r="U1416" s="341">
        <f>IF(ISBLANK($B1416),0,VLOOKUP($B1416,Listen!$A$2:$C$45,3,FALSE))</f>
        <v>0</v>
      </c>
      <c r="V1416" s="342">
        <f t="shared" si="159"/>
        <v>0</v>
      </c>
      <c r="W1416" s="342">
        <f t="shared" si="160"/>
        <v>0</v>
      </c>
      <c r="X1416" s="342">
        <f t="shared" si="160"/>
        <v>0</v>
      </c>
      <c r="Y1416" s="342">
        <f t="shared" si="160"/>
        <v>0</v>
      </c>
      <c r="Z1416" s="342">
        <f t="shared" si="160"/>
        <v>0</v>
      </c>
      <c r="AA1416" s="342">
        <f t="shared" si="160"/>
        <v>0</v>
      </c>
      <c r="AB1416" s="342">
        <f t="shared" si="160"/>
        <v>0</v>
      </c>
      <c r="AC1416" s="109">
        <f t="shared" si="164"/>
        <v>0</v>
      </c>
      <c r="AD1416" s="109">
        <f>IF(C1416=A_Stammdaten!$B$12,E_SAV!$S1416-E_SAV!$AE1416,HLOOKUP(A_Stammdaten!$B$12-1,$AF$4:$AL$4004,ROW(C1416)-3,FALSE)-$AE1416)</f>
        <v>0</v>
      </c>
      <c r="AE1416" s="109">
        <f>HLOOKUP(A_Stammdaten!$B$12,$AF$4:$AL$4004,ROW(C1416)-3,FALSE)</f>
        <v>0</v>
      </c>
      <c r="AF1416" s="109">
        <f t="shared" si="162"/>
        <v>0</v>
      </c>
      <c r="AG1416" s="109">
        <f t="shared" si="161"/>
        <v>0</v>
      </c>
      <c r="AH1416" s="109">
        <f t="shared" si="161"/>
        <v>0</v>
      </c>
      <c r="AI1416" s="109">
        <f t="shared" si="161"/>
        <v>0</v>
      </c>
      <c r="AJ1416" s="109">
        <f t="shared" si="161"/>
        <v>0</v>
      </c>
      <c r="AK1416" s="109">
        <f t="shared" si="161"/>
        <v>0</v>
      </c>
      <c r="AL1416" s="109">
        <f t="shared" si="161"/>
        <v>0</v>
      </c>
    </row>
    <row r="1417" spans="1:38" x14ac:dyDescent="0.3">
      <c r="A1417" s="421"/>
      <c r="B1417" s="421"/>
      <c r="C1417" s="422"/>
      <c r="D1417" s="423"/>
      <c r="E1417" s="421"/>
      <c r="F1417" s="421"/>
      <c r="G1417" s="421"/>
      <c r="H1417" s="421"/>
      <c r="I1417" s="421"/>
      <c r="J1417" s="421"/>
      <c r="K1417" s="421"/>
      <c r="L1417" s="421"/>
      <c r="M1417" s="423"/>
      <c r="N1417" s="340">
        <f>IF(C1417&gt;A_Stammdaten!$B$12,0,SUM(E1417,F1417,H1417,J1417:K1417)-SUM(G1417,I1417,L1417:M1417))</f>
        <v>0</v>
      </c>
      <c r="O1417" s="421"/>
      <c r="P1417" s="421"/>
      <c r="Q1417" s="421"/>
      <c r="R1417" s="421"/>
      <c r="S1417" s="108">
        <f t="shared" si="163"/>
        <v>0</v>
      </c>
      <c r="T1417" s="341">
        <f>IF(ISBLANK($B1417),0,VLOOKUP($B1417,Listen!$A$2:$C$45,2,FALSE))</f>
        <v>0</v>
      </c>
      <c r="U1417" s="341">
        <f>IF(ISBLANK($B1417),0,VLOOKUP($B1417,Listen!$A$2:$C$45,3,FALSE))</f>
        <v>0</v>
      </c>
      <c r="V1417" s="342">
        <f t="shared" si="159"/>
        <v>0</v>
      </c>
      <c r="W1417" s="342">
        <f t="shared" si="160"/>
        <v>0</v>
      </c>
      <c r="X1417" s="342">
        <f t="shared" si="160"/>
        <v>0</v>
      </c>
      <c r="Y1417" s="342">
        <f t="shared" si="160"/>
        <v>0</v>
      </c>
      <c r="Z1417" s="342">
        <f t="shared" si="160"/>
        <v>0</v>
      </c>
      <c r="AA1417" s="342">
        <f t="shared" si="160"/>
        <v>0</v>
      </c>
      <c r="AB1417" s="342">
        <f t="shared" si="160"/>
        <v>0</v>
      </c>
      <c r="AC1417" s="109">
        <f t="shared" si="164"/>
        <v>0</v>
      </c>
      <c r="AD1417" s="109">
        <f>IF(C1417=A_Stammdaten!$B$12,E_SAV!$S1417-E_SAV!$AE1417,HLOOKUP(A_Stammdaten!$B$12-1,$AF$4:$AL$4004,ROW(C1417)-3,FALSE)-$AE1417)</f>
        <v>0</v>
      </c>
      <c r="AE1417" s="109">
        <f>HLOOKUP(A_Stammdaten!$B$12,$AF$4:$AL$4004,ROW(C1417)-3,FALSE)</f>
        <v>0</v>
      </c>
      <c r="AF1417" s="109">
        <f t="shared" si="162"/>
        <v>0</v>
      </c>
      <c r="AG1417" s="109">
        <f t="shared" si="161"/>
        <v>0</v>
      </c>
      <c r="AH1417" s="109">
        <f t="shared" si="161"/>
        <v>0</v>
      </c>
      <c r="AI1417" s="109">
        <f t="shared" si="161"/>
        <v>0</v>
      </c>
      <c r="AJ1417" s="109">
        <f t="shared" si="161"/>
        <v>0</v>
      </c>
      <c r="AK1417" s="109">
        <f t="shared" si="161"/>
        <v>0</v>
      </c>
      <c r="AL1417" s="109">
        <f t="shared" si="161"/>
        <v>0</v>
      </c>
    </row>
    <row r="1418" spans="1:38" x14ac:dyDescent="0.3">
      <c r="A1418" s="421"/>
      <c r="B1418" s="421"/>
      <c r="C1418" s="422"/>
      <c r="D1418" s="423"/>
      <c r="E1418" s="421"/>
      <c r="F1418" s="421"/>
      <c r="G1418" s="421"/>
      <c r="H1418" s="421"/>
      <c r="I1418" s="421"/>
      <c r="J1418" s="421"/>
      <c r="K1418" s="421"/>
      <c r="L1418" s="421"/>
      <c r="M1418" s="423"/>
      <c r="N1418" s="340">
        <f>IF(C1418&gt;A_Stammdaten!$B$12,0,SUM(E1418,F1418,H1418,J1418:K1418)-SUM(G1418,I1418,L1418:M1418))</f>
        <v>0</v>
      </c>
      <c r="O1418" s="421"/>
      <c r="P1418" s="421"/>
      <c r="Q1418" s="421"/>
      <c r="R1418" s="421"/>
      <c r="S1418" s="108">
        <f t="shared" si="163"/>
        <v>0</v>
      </c>
      <c r="T1418" s="341">
        <f>IF(ISBLANK($B1418),0,VLOOKUP($B1418,Listen!$A$2:$C$45,2,FALSE))</f>
        <v>0</v>
      </c>
      <c r="U1418" s="341">
        <f>IF(ISBLANK($B1418),0,VLOOKUP($B1418,Listen!$A$2:$C$45,3,FALSE))</f>
        <v>0</v>
      </c>
      <c r="V1418" s="342">
        <f t="shared" si="159"/>
        <v>0</v>
      </c>
      <c r="W1418" s="342">
        <f t="shared" si="160"/>
        <v>0</v>
      </c>
      <c r="X1418" s="342">
        <f t="shared" si="160"/>
        <v>0</v>
      </c>
      <c r="Y1418" s="342">
        <f t="shared" si="160"/>
        <v>0</v>
      </c>
      <c r="Z1418" s="342">
        <f t="shared" si="160"/>
        <v>0</v>
      </c>
      <c r="AA1418" s="342">
        <f t="shared" si="160"/>
        <v>0</v>
      </c>
      <c r="AB1418" s="342">
        <f t="shared" si="160"/>
        <v>0</v>
      </c>
      <c r="AC1418" s="109">
        <f t="shared" si="164"/>
        <v>0</v>
      </c>
      <c r="AD1418" s="109">
        <f>IF(C1418=A_Stammdaten!$B$12,E_SAV!$S1418-E_SAV!$AE1418,HLOOKUP(A_Stammdaten!$B$12-1,$AF$4:$AL$4004,ROW(C1418)-3,FALSE)-$AE1418)</f>
        <v>0</v>
      </c>
      <c r="AE1418" s="109">
        <f>HLOOKUP(A_Stammdaten!$B$12,$AF$4:$AL$4004,ROW(C1418)-3,FALSE)</f>
        <v>0</v>
      </c>
      <c r="AF1418" s="109">
        <f t="shared" si="162"/>
        <v>0</v>
      </c>
      <c r="AG1418" s="109">
        <f t="shared" si="161"/>
        <v>0</v>
      </c>
      <c r="AH1418" s="109">
        <f t="shared" si="161"/>
        <v>0</v>
      </c>
      <c r="AI1418" s="109">
        <f t="shared" si="161"/>
        <v>0</v>
      </c>
      <c r="AJ1418" s="109">
        <f t="shared" si="161"/>
        <v>0</v>
      </c>
      <c r="AK1418" s="109">
        <f t="shared" si="161"/>
        <v>0</v>
      </c>
      <c r="AL1418" s="109">
        <f t="shared" si="161"/>
        <v>0</v>
      </c>
    </row>
    <row r="1419" spans="1:38" x14ac:dyDescent="0.3">
      <c r="A1419" s="421"/>
      <c r="B1419" s="421"/>
      <c r="C1419" s="422"/>
      <c r="D1419" s="423"/>
      <c r="E1419" s="421"/>
      <c r="F1419" s="421"/>
      <c r="G1419" s="421"/>
      <c r="H1419" s="421"/>
      <c r="I1419" s="421"/>
      <c r="J1419" s="421"/>
      <c r="K1419" s="421"/>
      <c r="L1419" s="421"/>
      <c r="M1419" s="423"/>
      <c r="N1419" s="340">
        <f>IF(C1419&gt;A_Stammdaten!$B$12,0,SUM(E1419,F1419,H1419,J1419:K1419)-SUM(G1419,I1419,L1419:M1419))</f>
        <v>0</v>
      </c>
      <c r="O1419" s="421"/>
      <c r="P1419" s="421"/>
      <c r="Q1419" s="421"/>
      <c r="R1419" s="421"/>
      <c r="S1419" s="108">
        <f t="shared" si="163"/>
        <v>0</v>
      </c>
      <c r="T1419" s="341">
        <f>IF(ISBLANK($B1419),0,VLOOKUP($B1419,Listen!$A$2:$C$45,2,FALSE))</f>
        <v>0</v>
      </c>
      <c r="U1419" s="341">
        <f>IF(ISBLANK($B1419),0,VLOOKUP($B1419,Listen!$A$2:$C$45,3,FALSE))</f>
        <v>0</v>
      </c>
      <c r="V1419" s="342">
        <f t="shared" ref="V1419:V1482" si="165">$T1419</f>
        <v>0</v>
      </c>
      <c r="W1419" s="342">
        <f t="shared" si="160"/>
        <v>0</v>
      </c>
      <c r="X1419" s="342">
        <f t="shared" si="160"/>
        <v>0</v>
      </c>
      <c r="Y1419" s="342">
        <f t="shared" si="160"/>
        <v>0</v>
      </c>
      <c r="Z1419" s="342">
        <f t="shared" si="160"/>
        <v>0</v>
      </c>
      <c r="AA1419" s="342">
        <f t="shared" si="160"/>
        <v>0</v>
      </c>
      <c r="AB1419" s="342">
        <f t="shared" si="160"/>
        <v>0</v>
      </c>
      <c r="AC1419" s="109">
        <f t="shared" si="164"/>
        <v>0</v>
      </c>
      <c r="AD1419" s="109">
        <f>IF(C1419=A_Stammdaten!$B$12,E_SAV!$S1419-E_SAV!$AE1419,HLOOKUP(A_Stammdaten!$B$12-1,$AF$4:$AL$4004,ROW(C1419)-3,FALSE)-$AE1419)</f>
        <v>0</v>
      </c>
      <c r="AE1419" s="109">
        <f>HLOOKUP(A_Stammdaten!$B$12,$AF$4:$AL$4004,ROW(C1419)-3,FALSE)</f>
        <v>0</v>
      </c>
      <c r="AF1419" s="109">
        <f t="shared" si="162"/>
        <v>0</v>
      </c>
      <c r="AG1419" s="109">
        <f t="shared" si="161"/>
        <v>0</v>
      </c>
      <c r="AH1419" s="109">
        <f t="shared" si="161"/>
        <v>0</v>
      </c>
      <c r="AI1419" s="109">
        <f t="shared" si="161"/>
        <v>0</v>
      </c>
      <c r="AJ1419" s="109">
        <f t="shared" si="161"/>
        <v>0</v>
      </c>
      <c r="AK1419" s="109">
        <f t="shared" si="161"/>
        <v>0</v>
      </c>
      <c r="AL1419" s="109">
        <f t="shared" si="161"/>
        <v>0</v>
      </c>
    </row>
    <row r="1420" spans="1:38" x14ac:dyDescent="0.3">
      <c r="A1420" s="421"/>
      <c r="B1420" s="421"/>
      <c r="C1420" s="422"/>
      <c r="D1420" s="423"/>
      <c r="E1420" s="421"/>
      <c r="F1420" s="421"/>
      <c r="G1420" s="421"/>
      <c r="H1420" s="421"/>
      <c r="I1420" s="421"/>
      <c r="J1420" s="421"/>
      <c r="K1420" s="421"/>
      <c r="L1420" s="421"/>
      <c r="M1420" s="423"/>
      <c r="N1420" s="340">
        <f>IF(C1420&gt;A_Stammdaten!$B$12,0,SUM(E1420,F1420,H1420,J1420:K1420)-SUM(G1420,I1420,L1420:M1420))</f>
        <v>0</v>
      </c>
      <c r="O1420" s="421"/>
      <c r="P1420" s="421"/>
      <c r="Q1420" s="421"/>
      <c r="R1420" s="421"/>
      <c r="S1420" s="108">
        <f t="shared" si="163"/>
        <v>0</v>
      </c>
      <c r="T1420" s="341">
        <f>IF(ISBLANK($B1420),0,VLOOKUP($B1420,Listen!$A$2:$C$45,2,FALSE))</f>
        <v>0</v>
      </c>
      <c r="U1420" s="341">
        <f>IF(ISBLANK($B1420),0,VLOOKUP($B1420,Listen!$A$2:$C$45,3,FALSE))</f>
        <v>0</v>
      </c>
      <c r="V1420" s="342">
        <f t="shared" si="165"/>
        <v>0</v>
      </c>
      <c r="W1420" s="342">
        <f t="shared" si="160"/>
        <v>0</v>
      </c>
      <c r="X1420" s="342">
        <f t="shared" si="160"/>
        <v>0</v>
      </c>
      <c r="Y1420" s="342">
        <f t="shared" si="160"/>
        <v>0</v>
      </c>
      <c r="Z1420" s="342">
        <f t="shared" si="160"/>
        <v>0</v>
      </c>
      <c r="AA1420" s="342">
        <f t="shared" si="160"/>
        <v>0</v>
      </c>
      <c r="AB1420" s="342">
        <f t="shared" si="160"/>
        <v>0</v>
      </c>
      <c r="AC1420" s="109">
        <f t="shared" si="164"/>
        <v>0</v>
      </c>
      <c r="AD1420" s="109">
        <f>IF(C1420=A_Stammdaten!$B$12,E_SAV!$S1420-E_SAV!$AE1420,HLOOKUP(A_Stammdaten!$B$12-1,$AF$4:$AL$4004,ROW(C1420)-3,FALSE)-$AE1420)</f>
        <v>0</v>
      </c>
      <c r="AE1420" s="109">
        <f>HLOOKUP(A_Stammdaten!$B$12,$AF$4:$AL$4004,ROW(C1420)-3,FALSE)</f>
        <v>0</v>
      </c>
      <c r="AF1420" s="109">
        <f t="shared" si="162"/>
        <v>0</v>
      </c>
      <c r="AG1420" s="109">
        <f t="shared" si="161"/>
        <v>0</v>
      </c>
      <c r="AH1420" s="109">
        <f t="shared" si="161"/>
        <v>0</v>
      </c>
      <c r="AI1420" s="109">
        <f t="shared" si="161"/>
        <v>0</v>
      </c>
      <c r="AJ1420" s="109">
        <f t="shared" si="161"/>
        <v>0</v>
      </c>
      <c r="AK1420" s="109">
        <f t="shared" si="161"/>
        <v>0</v>
      </c>
      <c r="AL1420" s="109">
        <f t="shared" si="161"/>
        <v>0</v>
      </c>
    </row>
    <row r="1421" spans="1:38" x14ac:dyDescent="0.3">
      <c r="A1421" s="421"/>
      <c r="B1421" s="421"/>
      <c r="C1421" s="422"/>
      <c r="D1421" s="423"/>
      <c r="E1421" s="421"/>
      <c r="F1421" s="421"/>
      <c r="G1421" s="421"/>
      <c r="H1421" s="421"/>
      <c r="I1421" s="421"/>
      <c r="J1421" s="421"/>
      <c r="K1421" s="421"/>
      <c r="L1421" s="421"/>
      <c r="M1421" s="423"/>
      <c r="N1421" s="340">
        <f>IF(C1421&gt;A_Stammdaten!$B$12,0,SUM(E1421,F1421,H1421,J1421:K1421)-SUM(G1421,I1421,L1421:M1421))</f>
        <v>0</v>
      </c>
      <c r="O1421" s="421"/>
      <c r="P1421" s="421"/>
      <c r="Q1421" s="421"/>
      <c r="R1421" s="421"/>
      <c r="S1421" s="108">
        <f t="shared" si="163"/>
        <v>0</v>
      </c>
      <c r="T1421" s="341">
        <f>IF(ISBLANK($B1421),0,VLOOKUP($B1421,Listen!$A$2:$C$45,2,FALSE))</f>
        <v>0</v>
      </c>
      <c r="U1421" s="341">
        <f>IF(ISBLANK($B1421),0,VLOOKUP($B1421,Listen!$A$2:$C$45,3,FALSE))</f>
        <v>0</v>
      </c>
      <c r="V1421" s="342">
        <f t="shared" si="165"/>
        <v>0</v>
      </c>
      <c r="W1421" s="342">
        <f t="shared" si="160"/>
        <v>0</v>
      </c>
      <c r="X1421" s="342">
        <f t="shared" si="160"/>
        <v>0</v>
      </c>
      <c r="Y1421" s="342">
        <f t="shared" si="160"/>
        <v>0</v>
      </c>
      <c r="Z1421" s="342">
        <f t="shared" si="160"/>
        <v>0</v>
      </c>
      <c r="AA1421" s="342">
        <f t="shared" si="160"/>
        <v>0</v>
      </c>
      <c r="AB1421" s="342">
        <f t="shared" si="160"/>
        <v>0</v>
      </c>
      <c r="AC1421" s="109">
        <f t="shared" si="164"/>
        <v>0</v>
      </c>
      <c r="AD1421" s="109">
        <f>IF(C1421=A_Stammdaten!$B$12,E_SAV!$S1421-E_SAV!$AE1421,HLOOKUP(A_Stammdaten!$B$12-1,$AF$4:$AL$4004,ROW(C1421)-3,FALSE)-$AE1421)</f>
        <v>0</v>
      </c>
      <c r="AE1421" s="109">
        <f>HLOOKUP(A_Stammdaten!$B$12,$AF$4:$AL$4004,ROW(C1421)-3,FALSE)</f>
        <v>0</v>
      </c>
      <c r="AF1421" s="109">
        <f t="shared" si="162"/>
        <v>0</v>
      </c>
      <c r="AG1421" s="109">
        <f t="shared" si="161"/>
        <v>0</v>
      </c>
      <c r="AH1421" s="109">
        <f t="shared" si="161"/>
        <v>0</v>
      </c>
      <c r="AI1421" s="109">
        <f t="shared" si="161"/>
        <v>0</v>
      </c>
      <c r="AJ1421" s="109">
        <f t="shared" si="161"/>
        <v>0</v>
      </c>
      <c r="AK1421" s="109">
        <f t="shared" si="161"/>
        <v>0</v>
      </c>
      <c r="AL1421" s="109">
        <f t="shared" si="161"/>
        <v>0</v>
      </c>
    </row>
    <row r="1422" spans="1:38" x14ac:dyDescent="0.3">
      <c r="A1422" s="421"/>
      <c r="B1422" s="421"/>
      <c r="C1422" s="422"/>
      <c r="D1422" s="423"/>
      <c r="E1422" s="421"/>
      <c r="F1422" s="421"/>
      <c r="G1422" s="421"/>
      <c r="H1422" s="421"/>
      <c r="I1422" s="421"/>
      <c r="J1422" s="421"/>
      <c r="K1422" s="421"/>
      <c r="L1422" s="421"/>
      <c r="M1422" s="423"/>
      <c r="N1422" s="340">
        <f>IF(C1422&gt;A_Stammdaten!$B$12,0,SUM(E1422,F1422,H1422,J1422:K1422)-SUM(G1422,I1422,L1422:M1422))</f>
        <v>0</v>
      </c>
      <c r="O1422" s="421"/>
      <c r="P1422" s="421"/>
      <c r="Q1422" s="421"/>
      <c r="R1422" s="421"/>
      <c r="S1422" s="108">
        <f t="shared" si="163"/>
        <v>0</v>
      </c>
      <c r="T1422" s="341">
        <f>IF(ISBLANK($B1422),0,VLOOKUP($B1422,Listen!$A$2:$C$45,2,FALSE))</f>
        <v>0</v>
      </c>
      <c r="U1422" s="341">
        <f>IF(ISBLANK($B1422),0,VLOOKUP($B1422,Listen!$A$2:$C$45,3,FALSE))</f>
        <v>0</v>
      </c>
      <c r="V1422" s="342">
        <f t="shared" si="165"/>
        <v>0</v>
      </c>
      <c r="W1422" s="342">
        <f t="shared" si="160"/>
        <v>0</v>
      </c>
      <c r="X1422" s="342">
        <f t="shared" si="160"/>
        <v>0</v>
      </c>
      <c r="Y1422" s="342">
        <f t="shared" si="160"/>
        <v>0</v>
      </c>
      <c r="Z1422" s="342">
        <f t="shared" si="160"/>
        <v>0</v>
      </c>
      <c r="AA1422" s="342">
        <f t="shared" si="160"/>
        <v>0</v>
      </c>
      <c r="AB1422" s="342">
        <f t="shared" si="160"/>
        <v>0</v>
      </c>
      <c r="AC1422" s="109">
        <f t="shared" si="164"/>
        <v>0</v>
      </c>
      <c r="AD1422" s="109">
        <f>IF(C1422=A_Stammdaten!$B$12,E_SAV!$S1422-E_SAV!$AE1422,HLOOKUP(A_Stammdaten!$B$12-1,$AF$4:$AL$4004,ROW(C1422)-3,FALSE)-$AE1422)</f>
        <v>0</v>
      </c>
      <c r="AE1422" s="109">
        <f>HLOOKUP(A_Stammdaten!$B$12,$AF$4:$AL$4004,ROW(C1422)-3,FALSE)</f>
        <v>0</v>
      </c>
      <c r="AF1422" s="109">
        <f t="shared" si="162"/>
        <v>0</v>
      </c>
      <c r="AG1422" s="109">
        <f t="shared" si="161"/>
        <v>0</v>
      </c>
      <c r="AH1422" s="109">
        <f t="shared" si="161"/>
        <v>0</v>
      </c>
      <c r="AI1422" s="109">
        <f t="shared" si="161"/>
        <v>0</v>
      </c>
      <c r="AJ1422" s="109">
        <f t="shared" si="161"/>
        <v>0</v>
      </c>
      <c r="AK1422" s="109">
        <f t="shared" si="161"/>
        <v>0</v>
      </c>
      <c r="AL1422" s="109">
        <f t="shared" si="161"/>
        <v>0</v>
      </c>
    </row>
    <row r="1423" spans="1:38" x14ac:dyDescent="0.3">
      <c r="A1423" s="421"/>
      <c r="B1423" s="421"/>
      <c r="C1423" s="422"/>
      <c r="D1423" s="423"/>
      <c r="E1423" s="421"/>
      <c r="F1423" s="421"/>
      <c r="G1423" s="421"/>
      <c r="H1423" s="421"/>
      <c r="I1423" s="421"/>
      <c r="J1423" s="421"/>
      <c r="K1423" s="421"/>
      <c r="L1423" s="421"/>
      <c r="M1423" s="423"/>
      <c r="N1423" s="340">
        <f>IF(C1423&gt;A_Stammdaten!$B$12,0,SUM(E1423,F1423,H1423,J1423:K1423)-SUM(G1423,I1423,L1423:M1423))</f>
        <v>0</v>
      </c>
      <c r="O1423" s="421"/>
      <c r="P1423" s="421"/>
      <c r="Q1423" s="421"/>
      <c r="R1423" s="421"/>
      <c r="S1423" s="108">
        <f t="shared" si="163"/>
        <v>0</v>
      </c>
      <c r="T1423" s="341">
        <f>IF(ISBLANK($B1423),0,VLOOKUP($B1423,Listen!$A$2:$C$45,2,FALSE))</f>
        <v>0</v>
      </c>
      <c r="U1423" s="341">
        <f>IF(ISBLANK($B1423),0,VLOOKUP($B1423,Listen!$A$2:$C$45,3,FALSE))</f>
        <v>0</v>
      </c>
      <c r="V1423" s="342">
        <f t="shared" si="165"/>
        <v>0</v>
      </c>
      <c r="W1423" s="342">
        <f t="shared" si="160"/>
        <v>0</v>
      </c>
      <c r="X1423" s="342">
        <f t="shared" si="160"/>
        <v>0</v>
      </c>
      <c r="Y1423" s="342">
        <f t="shared" si="160"/>
        <v>0</v>
      </c>
      <c r="Z1423" s="342">
        <f t="shared" si="160"/>
        <v>0</v>
      </c>
      <c r="AA1423" s="342">
        <f t="shared" si="160"/>
        <v>0</v>
      </c>
      <c r="AB1423" s="342">
        <f t="shared" si="160"/>
        <v>0</v>
      </c>
      <c r="AC1423" s="109">
        <f t="shared" si="164"/>
        <v>0</v>
      </c>
      <c r="AD1423" s="109">
        <f>IF(C1423=A_Stammdaten!$B$12,E_SAV!$S1423-E_SAV!$AE1423,HLOOKUP(A_Stammdaten!$B$12-1,$AF$4:$AL$4004,ROW(C1423)-3,FALSE)-$AE1423)</f>
        <v>0</v>
      </c>
      <c r="AE1423" s="109">
        <f>HLOOKUP(A_Stammdaten!$B$12,$AF$4:$AL$4004,ROW(C1423)-3,FALSE)</f>
        <v>0</v>
      </c>
      <c r="AF1423" s="109">
        <f t="shared" si="162"/>
        <v>0</v>
      </c>
      <c r="AG1423" s="109">
        <f t="shared" si="161"/>
        <v>0</v>
      </c>
      <c r="AH1423" s="109">
        <f t="shared" si="161"/>
        <v>0</v>
      </c>
      <c r="AI1423" s="109">
        <f t="shared" si="161"/>
        <v>0</v>
      </c>
      <c r="AJ1423" s="109">
        <f t="shared" si="161"/>
        <v>0</v>
      </c>
      <c r="AK1423" s="109">
        <f t="shared" si="161"/>
        <v>0</v>
      </c>
      <c r="AL1423" s="109">
        <f t="shared" si="161"/>
        <v>0</v>
      </c>
    </row>
    <row r="1424" spans="1:38" x14ac:dyDescent="0.3">
      <c r="A1424" s="421"/>
      <c r="B1424" s="421"/>
      <c r="C1424" s="422"/>
      <c r="D1424" s="423"/>
      <c r="E1424" s="421"/>
      <c r="F1424" s="421"/>
      <c r="G1424" s="421"/>
      <c r="H1424" s="421"/>
      <c r="I1424" s="421"/>
      <c r="J1424" s="421"/>
      <c r="K1424" s="421"/>
      <c r="L1424" s="421"/>
      <c r="M1424" s="423"/>
      <c r="N1424" s="340">
        <f>IF(C1424&gt;A_Stammdaten!$B$12,0,SUM(E1424,F1424,H1424,J1424:K1424)-SUM(G1424,I1424,L1424:M1424))</f>
        <v>0</v>
      </c>
      <c r="O1424" s="421"/>
      <c r="P1424" s="421"/>
      <c r="Q1424" s="421"/>
      <c r="R1424" s="421"/>
      <c r="S1424" s="108">
        <f t="shared" si="163"/>
        <v>0</v>
      </c>
      <c r="T1424" s="341">
        <f>IF(ISBLANK($B1424),0,VLOOKUP($B1424,Listen!$A$2:$C$45,2,FALSE))</f>
        <v>0</v>
      </c>
      <c r="U1424" s="341">
        <f>IF(ISBLANK($B1424),0,VLOOKUP($B1424,Listen!$A$2:$C$45,3,FALSE))</f>
        <v>0</v>
      </c>
      <c r="V1424" s="342">
        <f t="shared" si="165"/>
        <v>0</v>
      </c>
      <c r="W1424" s="342">
        <f t="shared" si="160"/>
        <v>0</v>
      </c>
      <c r="X1424" s="342">
        <f t="shared" si="160"/>
        <v>0</v>
      </c>
      <c r="Y1424" s="342">
        <f t="shared" si="160"/>
        <v>0</v>
      </c>
      <c r="Z1424" s="342">
        <f t="shared" si="160"/>
        <v>0</v>
      </c>
      <c r="AA1424" s="342">
        <f t="shared" si="160"/>
        <v>0</v>
      </c>
      <c r="AB1424" s="342">
        <f t="shared" si="160"/>
        <v>0</v>
      </c>
      <c r="AC1424" s="109">
        <f t="shared" si="164"/>
        <v>0</v>
      </c>
      <c r="AD1424" s="109">
        <f>IF(C1424=A_Stammdaten!$B$12,E_SAV!$S1424-E_SAV!$AE1424,HLOOKUP(A_Stammdaten!$B$12-1,$AF$4:$AL$4004,ROW(C1424)-3,FALSE)-$AE1424)</f>
        <v>0</v>
      </c>
      <c r="AE1424" s="109">
        <f>HLOOKUP(A_Stammdaten!$B$12,$AF$4:$AL$4004,ROW(C1424)-3,FALSE)</f>
        <v>0</v>
      </c>
      <c r="AF1424" s="109">
        <f t="shared" si="162"/>
        <v>0</v>
      </c>
      <c r="AG1424" s="109">
        <f t="shared" si="161"/>
        <v>0</v>
      </c>
      <c r="AH1424" s="109">
        <f t="shared" si="161"/>
        <v>0</v>
      </c>
      <c r="AI1424" s="109">
        <f t="shared" si="161"/>
        <v>0</v>
      </c>
      <c r="AJ1424" s="109">
        <f t="shared" si="161"/>
        <v>0</v>
      </c>
      <c r="AK1424" s="109">
        <f t="shared" si="161"/>
        <v>0</v>
      </c>
      <c r="AL1424" s="109">
        <f t="shared" si="161"/>
        <v>0</v>
      </c>
    </row>
    <row r="1425" spans="1:38" x14ac:dyDescent="0.3">
      <c r="A1425" s="421"/>
      <c r="B1425" s="421"/>
      <c r="C1425" s="422"/>
      <c r="D1425" s="423"/>
      <c r="E1425" s="421"/>
      <c r="F1425" s="421"/>
      <c r="G1425" s="421"/>
      <c r="H1425" s="421"/>
      <c r="I1425" s="421"/>
      <c r="J1425" s="421"/>
      <c r="K1425" s="421"/>
      <c r="L1425" s="421"/>
      <c r="M1425" s="423"/>
      <c r="N1425" s="340">
        <f>IF(C1425&gt;A_Stammdaten!$B$12,0,SUM(E1425,F1425,H1425,J1425:K1425)-SUM(G1425,I1425,L1425:M1425))</f>
        <v>0</v>
      </c>
      <c r="O1425" s="421"/>
      <c r="P1425" s="421"/>
      <c r="Q1425" s="421"/>
      <c r="R1425" s="421"/>
      <c r="S1425" s="108">
        <f t="shared" si="163"/>
        <v>0</v>
      </c>
      <c r="T1425" s="341">
        <f>IF(ISBLANK($B1425),0,VLOOKUP($B1425,Listen!$A$2:$C$45,2,FALSE))</f>
        <v>0</v>
      </c>
      <c r="U1425" s="341">
        <f>IF(ISBLANK($B1425),0,VLOOKUP($B1425,Listen!$A$2:$C$45,3,FALSE))</f>
        <v>0</v>
      </c>
      <c r="V1425" s="342">
        <f t="shared" si="165"/>
        <v>0</v>
      </c>
      <c r="W1425" s="342">
        <f t="shared" si="160"/>
        <v>0</v>
      </c>
      <c r="X1425" s="342">
        <f t="shared" si="160"/>
        <v>0</v>
      </c>
      <c r="Y1425" s="342">
        <f t="shared" si="160"/>
        <v>0</v>
      </c>
      <c r="Z1425" s="342">
        <f t="shared" si="160"/>
        <v>0</v>
      </c>
      <c r="AA1425" s="342">
        <f t="shared" si="160"/>
        <v>0</v>
      </c>
      <c r="AB1425" s="342">
        <f t="shared" si="160"/>
        <v>0</v>
      </c>
      <c r="AC1425" s="109">
        <f t="shared" si="164"/>
        <v>0</v>
      </c>
      <c r="AD1425" s="109">
        <f>IF(C1425=A_Stammdaten!$B$12,E_SAV!$S1425-E_SAV!$AE1425,HLOOKUP(A_Stammdaten!$B$12-1,$AF$4:$AL$4004,ROW(C1425)-3,FALSE)-$AE1425)</f>
        <v>0</v>
      </c>
      <c r="AE1425" s="109">
        <f>HLOOKUP(A_Stammdaten!$B$12,$AF$4:$AL$4004,ROW(C1425)-3,FALSE)</f>
        <v>0</v>
      </c>
      <c r="AF1425" s="109">
        <f t="shared" si="162"/>
        <v>0</v>
      </c>
      <c r="AG1425" s="109">
        <f t="shared" si="161"/>
        <v>0</v>
      </c>
      <c r="AH1425" s="109">
        <f t="shared" si="161"/>
        <v>0</v>
      </c>
      <c r="AI1425" s="109">
        <f t="shared" si="161"/>
        <v>0</v>
      </c>
      <c r="AJ1425" s="109">
        <f t="shared" si="161"/>
        <v>0</v>
      </c>
      <c r="AK1425" s="109">
        <f t="shared" si="161"/>
        <v>0</v>
      </c>
      <c r="AL1425" s="109">
        <f t="shared" si="161"/>
        <v>0</v>
      </c>
    </row>
    <row r="1426" spans="1:38" x14ac:dyDescent="0.3">
      <c r="A1426" s="421"/>
      <c r="B1426" s="421"/>
      <c r="C1426" s="422"/>
      <c r="D1426" s="423"/>
      <c r="E1426" s="421"/>
      <c r="F1426" s="421"/>
      <c r="G1426" s="421"/>
      <c r="H1426" s="421"/>
      <c r="I1426" s="421"/>
      <c r="J1426" s="421"/>
      <c r="K1426" s="421"/>
      <c r="L1426" s="421"/>
      <c r="M1426" s="423"/>
      <c r="N1426" s="340">
        <f>IF(C1426&gt;A_Stammdaten!$B$12,0,SUM(E1426,F1426,H1426,J1426:K1426)-SUM(G1426,I1426,L1426:M1426))</f>
        <v>0</v>
      </c>
      <c r="O1426" s="421"/>
      <c r="P1426" s="421"/>
      <c r="Q1426" s="421"/>
      <c r="R1426" s="421"/>
      <c r="S1426" s="108">
        <f t="shared" si="163"/>
        <v>0</v>
      </c>
      <c r="T1426" s="341">
        <f>IF(ISBLANK($B1426),0,VLOOKUP($B1426,Listen!$A$2:$C$45,2,FALSE))</f>
        <v>0</v>
      </c>
      <c r="U1426" s="341">
        <f>IF(ISBLANK($B1426),0,VLOOKUP($B1426,Listen!$A$2:$C$45,3,FALSE))</f>
        <v>0</v>
      </c>
      <c r="V1426" s="342">
        <f t="shared" si="165"/>
        <v>0</v>
      </c>
      <c r="W1426" s="342">
        <f t="shared" si="160"/>
        <v>0</v>
      </c>
      <c r="X1426" s="342">
        <f t="shared" si="160"/>
        <v>0</v>
      </c>
      <c r="Y1426" s="342">
        <f t="shared" si="160"/>
        <v>0</v>
      </c>
      <c r="Z1426" s="342">
        <f t="shared" si="160"/>
        <v>0</v>
      </c>
      <c r="AA1426" s="342">
        <f t="shared" si="160"/>
        <v>0</v>
      </c>
      <c r="AB1426" s="342">
        <f t="shared" si="160"/>
        <v>0</v>
      </c>
      <c r="AC1426" s="109">
        <f t="shared" si="164"/>
        <v>0</v>
      </c>
      <c r="AD1426" s="109">
        <f>IF(C1426=A_Stammdaten!$B$12,E_SAV!$S1426-E_SAV!$AE1426,HLOOKUP(A_Stammdaten!$B$12-1,$AF$4:$AL$4004,ROW(C1426)-3,FALSE)-$AE1426)</f>
        <v>0</v>
      </c>
      <c r="AE1426" s="109">
        <f>HLOOKUP(A_Stammdaten!$B$12,$AF$4:$AL$4004,ROW(C1426)-3,FALSE)</f>
        <v>0</v>
      </c>
      <c r="AF1426" s="109">
        <f t="shared" si="162"/>
        <v>0</v>
      </c>
      <c r="AG1426" s="109">
        <f t="shared" si="161"/>
        <v>0</v>
      </c>
      <c r="AH1426" s="109">
        <f t="shared" si="161"/>
        <v>0</v>
      </c>
      <c r="AI1426" s="109">
        <f t="shared" si="161"/>
        <v>0</v>
      </c>
      <c r="AJ1426" s="109">
        <f t="shared" si="161"/>
        <v>0</v>
      </c>
      <c r="AK1426" s="109">
        <f t="shared" si="161"/>
        <v>0</v>
      </c>
      <c r="AL1426" s="109">
        <f t="shared" si="161"/>
        <v>0</v>
      </c>
    </row>
    <row r="1427" spans="1:38" x14ac:dyDescent="0.3">
      <c r="A1427" s="421"/>
      <c r="B1427" s="421"/>
      <c r="C1427" s="422"/>
      <c r="D1427" s="423"/>
      <c r="E1427" s="421"/>
      <c r="F1427" s="421"/>
      <c r="G1427" s="421"/>
      <c r="H1427" s="421"/>
      <c r="I1427" s="421"/>
      <c r="J1427" s="421"/>
      <c r="K1427" s="421"/>
      <c r="L1427" s="421"/>
      <c r="M1427" s="423"/>
      <c r="N1427" s="340">
        <f>IF(C1427&gt;A_Stammdaten!$B$12,0,SUM(E1427,F1427,H1427,J1427:K1427)-SUM(G1427,I1427,L1427:M1427))</f>
        <v>0</v>
      </c>
      <c r="O1427" s="421"/>
      <c r="P1427" s="421"/>
      <c r="Q1427" s="421"/>
      <c r="R1427" s="421"/>
      <c r="S1427" s="108">
        <f t="shared" si="163"/>
        <v>0</v>
      </c>
      <c r="T1427" s="341">
        <f>IF(ISBLANK($B1427),0,VLOOKUP($B1427,Listen!$A$2:$C$45,2,FALSE))</f>
        <v>0</v>
      </c>
      <c r="U1427" s="341">
        <f>IF(ISBLANK($B1427),0,VLOOKUP($B1427,Listen!$A$2:$C$45,3,FALSE))</f>
        <v>0</v>
      </c>
      <c r="V1427" s="342">
        <f t="shared" si="165"/>
        <v>0</v>
      </c>
      <c r="W1427" s="342">
        <f t="shared" si="160"/>
        <v>0</v>
      </c>
      <c r="X1427" s="342">
        <f t="shared" si="160"/>
        <v>0</v>
      </c>
      <c r="Y1427" s="342">
        <f t="shared" si="160"/>
        <v>0</v>
      </c>
      <c r="Z1427" s="342">
        <f t="shared" si="160"/>
        <v>0</v>
      </c>
      <c r="AA1427" s="342">
        <f t="shared" si="160"/>
        <v>0</v>
      </c>
      <c r="AB1427" s="342">
        <f t="shared" si="160"/>
        <v>0</v>
      </c>
      <c r="AC1427" s="109">
        <f t="shared" si="164"/>
        <v>0</v>
      </c>
      <c r="AD1427" s="109">
        <f>IF(C1427=A_Stammdaten!$B$12,E_SAV!$S1427-E_SAV!$AE1427,HLOOKUP(A_Stammdaten!$B$12-1,$AF$4:$AL$4004,ROW(C1427)-3,FALSE)-$AE1427)</f>
        <v>0</v>
      </c>
      <c r="AE1427" s="109">
        <f>HLOOKUP(A_Stammdaten!$B$12,$AF$4:$AL$4004,ROW(C1427)-3,FALSE)</f>
        <v>0</v>
      </c>
      <c r="AF1427" s="109">
        <f t="shared" si="162"/>
        <v>0</v>
      </c>
      <c r="AG1427" s="109">
        <f t="shared" si="161"/>
        <v>0</v>
      </c>
      <c r="AH1427" s="109">
        <f t="shared" si="161"/>
        <v>0</v>
      </c>
      <c r="AI1427" s="109">
        <f t="shared" si="161"/>
        <v>0</v>
      </c>
      <c r="AJ1427" s="109">
        <f t="shared" si="161"/>
        <v>0</v>
      </c>
      <c r="AK1427" s="109">
        <f t="shared" si="161"/>
        <v>0</v>
      </c>
      <c r="AL1427" s="109">
        <f t="shared" si="161"/>
        <v>0</v>
      </c>
    </row>
    <row r="1428" spans="1:38" x14ac:dyDescent="0.3">
      <c r="A1428" s="421"/>
      <c r="B1428" s="421"/>
      <c r="C1428" s="422"/>
      <c r="D1428" s="423"/>
      <c r="E1428" s="421"/>
      <c r="F1428" s="421"/>
      <c r="G1428" s="421"/>
      <c r="H1428" s="421"/>
      <c r="I1428" s="421"/>
      <c r="J1428" s="421"/>
      <c r="K1428" s="421"/>
      <c r="L1428" s="421"/>
      <c r="M1428" s="423"/>
      <c r="N1428" s="340">
        <f>IF(C1428&gt;A_Stammdaten!$B$12,0,SUM(E1428,F1428,H1428,J1428:K1428)-SUM(G1428,I1428,L1428:M1428))</f>
        <v>0</v>
      </c>
      <c r="O1428" s="421"/>
      <c r="P1428" s="421"/>
      <c r="Q1428" s="421"/>
      <c r="R1428" s="421"/>
      <c r="S1428" s="108">
        <f t="shared" si="163"/>
        <v>0</v>
      </c>
      <c r="T1428" s="341">
        <f>IF(ISBLANK($B1428),0,VLOOKUP($B1428,Listen!$A$2:$C$45,2,FALSE))</f>
        <v>0</v>
      </c>
      <c r="U1428" s="341">
        <f>IF(ISBLANK($B1428),0,VLOOKUP($B1428,Listen!$A$2:$C$45,3,FALSE))</f>
        <v>0</v>
      </c>
      <c r="V1428" s="342">
        <f t="shared" si="165"/>
        <v>0</v>
      </c>
      <c r="W1428" s="342">
        <f t="shared" si="160"/>
        <v>0</v>
      </c>
      <c r="X1428" s="342">
        <f t="shared" si="160"/>
        <v>0</v>
      </c>
      <c r="Y1428" s="342">
        <f t="shared" si="160"/>
        <v>0</v>
      </c>
      <c r="Z1428" s="342">
        <f t="shared" si="160"/>
        <v>0</v>
      </c>
      <c r="AA1428" s="342">
        <f t="shared" si="160"/>
        <v>0</v>
      </c>
      <c r="AB1428" s="342">
        <f t="shared" si="160"/>
        <v>0</v>
      </c>
      <c r="AC1428" s="109">
        <f t="shared" si="164"/>
        <v>0</v>
      </c>
      <c r="AD1428" s="109">
        <f>IF(C1428=A_Stammdaten!$B$12,E_SAV!$S1428-E_SAV!$AE1428,HLOOKUP(A_Stammdaten!$B$12-1,$AF$4:$AL$4004,ROW(C1428)-3,FALSE)-$AE1428)</f>
        <v>0</v>
      </c>
      <c r="AE1428" s="109">
        <f>HLOOKUP(A_Stammdaten!$B$12,$AF$4:$AL$4004,ROW(C1428)-3,FALSE)</f>
        <v>0</v>
      </c>
      <c r="AF1428" s="109">
        <f t="shared" si="162"/>
        <v>0</v>
      </c>
      <c r="AG1428" s="109">
        <f t="shared" si="161"/>
        <v>0</v>
      </c>
      <c r="AH1428" s="109">
        <f t="shared" si="161"/>
        <v>0</v>
      </c>
      <c r="AI1428" s="109">
        <f t="shared" si="161"/>
        <v>0</v>
      </c>
      <c r="AJ1428" s="109">
        <f t="shared" si="161"/>
        <v>0</v>
      </c>
      <c r="AK1428" s="109">
        <f t="shared" si="161"/>
        <v>0</v>
      </c>
      <c r="AL1428" s="109">
        <f t="shared" si="161"/>
        <v>0</v>
      </c>
    </row>
    <row r="1429" spans="1:38" x14ac:dyDescent="0.3">
      <c r="A1429" s="421"/>
      <c r="B1429" s="421"/>
      <c r="C1429" s="422"/>
      <c r="D1429" s="423"/>
      <c r="E1429" s="421"/>
      <c r="F1429" s="421"/>
      <c r="G1429" s="421"/>
      <c r="H1429" s="421"/>
      <c r="I1429" s="421"/>
      <c r="J1429" s="421"/>
      <c r="K1429" s="421"/>
      <c r="L1429" s="421"/>
      <c r="M1429" s="423"/>
      <c r="N1429" s="340">
        <f>IF(C1429&gt;A_Stammdaten!$B$12,0,SUM(E1429,F1429,H1429,J1429:K1429)-SUM(G1429,I1429,L1429:M1429))</f>
        <v>0</v>
      </c>
      <c r="O1429" s="421"/>
      <c r="P1429" s="421"/>
      <c r="Q1429" s="421"/>
      <c r="R1429" s="421"/>
      <c r="S1429" s="108">
        <f t="shared" si="163"/>
        <v>0</v>
      </c>
      <c r="T1429" s="341">
        <f>IF(ISBLANK($B1429),0,VLOOKUP($B1429,Listen!$A$2:$C$45,2,FALSE))</f>
        <v>0</v>
      </c>
      <c r="U1429" s="341">
        <f>IF(ISBLANK($B1429),0,VLOOKUP($B1429,Listen!$A$2:$C$45,3,FALSE))</f>
        <v>0</v>
      </c>
      <c r="V1429" s="342">
        <f t="shared" si="165"/>
        <v>0</v>
      </c>
      <c r="W1429" s="342">
        <f t="shared" si="160"/>
        <v>0</v>
      </c>
      <c r="X1429" s="342">
        <f t="shared" si="160"/>
        <v>0</v>
      </c>
      <c r="Y1429" s="342">
        <f t="shared" si="160"/>
        <v>0</v>
      </c>
      <c r="Z1429" s="342">
        <f t="shared" si="160"/>
        <v>0</v>
      </c>
      <c r="AA1429" s="342">
        <f t="shared" si="160"/>
        <v>0</v>
      </c>
      <c r="AB1429" s="342">
        <f t="shared" si="160"/>
        <v>0</v>
      </c>
      <c r="AC1429" s="109">
        <f t="shared" si="164"/>
        <v>0</v>
      </c>
      <c r="AD1429" s="109">
        <f>IF(C1429=A_Stammdaten!$B$12,E_SAV!$S1429-E_SAV!$AE1429,HLOOKUP(A_Stammdaten!$B$12-1,$AF$4:$AL$4004,ROW(C1429)-3,FALSE)-$AE1429)</f>
        <v>0</v>
      </c>
      <c r="AE1429" s="109">
        <f>HLOOKUP(A_Stammdaten!$B$12,$AF$4:$AL$4004,ROW(C1429)-3,FALSE)</f>
        <v>0</v>
      </c>
      <c r="AF1429" s="109">
        <f t="shared" si="162"/>
        <v>0</v>
      </c>
      <c r="AG1429" s="109">
        <f t="shared" si="161"/>
        <v>0</v>
      </c>
      <c r="AH1429" s="109">
        <f t="shared" si="161"/>
        <v>0</v>
      </c>
      <c r="AI1429" s="109">
        <f t="shared" si="161"/>
        <v>0</v>
      </c>
      <c r="AJ1429" s="109">
        <f t="shared" si="161"/>
        <v>0</v>
      </c>
      <c r="AK1429" s="109">
        <f t="shared" si="161"/>
        <v>0</v>
      </c>
      <c r="AL1429" s="109">
        <f t="shared" si="161"/>
        <v>0</v>
      </c>
    </row>
    <row r="1430" spans="1:38" x14ac:dyDescent="0.3">
      <c r="A1430" s="421"/>
      <c r="B1430" s="421"/>
      <c r="C1430" s="422"/>
      <c r="D1430" s="423"/>
      <c r="E1430" s="421"/>
      <c r="F1430" s="421"/>
      <c r="G1430" s="421"/>
      <c r="H1430" s="421"/>
      <c r="I1430" s="421"/>
      <c r="J1430" s="421"/>
      <c r="K1430" s="421"/>
      <c r="L1430" s="421"/>
      <c r="M1430" s="423"/>
      <c r="N1430" s="340">
        <f>IF(C1430&gt;A_Stammdaten!$B$12,0,SUM(E1430,F1430,H1430,J1430:K1430)-SUM(G1430,I1430,L1430:M1430))</f>
        <v>0</v>
      </c>
      <c r="O1430" s="421"/>
      <c r="P1430" s="421"/>
      <c r="Q1430" s="421"/>
      <c r="R1430" s="421"/>
      <c r="S1430" s="108">
        <f t="shared" si="163"/>
        <v>0</v>
      </c>
      <c r="T1430" s="341">
        <f>IF(ISBLANK($B1430),0,VLOOKUP($B1430,Listen!$A$2:$C$45,2,FALSE))</f>
        <v>0</v>
      </c>
      <c r="U1430" s="341">
        <f>IF(ISBLANK($B1430),0,VLOOKUP($B1430,Listen!$A$2:$C$45,3,FALSE))</f>
        <v>0</v>
      </c>
      <c r="V1430" s="342">
        <f t="shared" si="165"/>
        <v>0</v>
      </c>
      <c r="W1430" s="342">
        <f t="shared" si="160"/>
        <v>0</v>
      </c>
      <c r="X1430" s="342">
        <f t="shared" si="160"/>
        <v>0</v>
      </c>
      <c r="Y1430" s="342">
        <f t="shared" si="160"/>
        <v>0</v>
      </c>
      <c r="Z1430" s="342">
        <f t="shared" si="160"/>
        <v>0</v>
      </c>
      <c r="AA1430" s="342">
        <f t="shared" si="160"/>
        <v>0</v>
      </c>
      <c r="AB1430" s="342">
        <f t="shared" si="160"/>
        <v>0</v>
      </c>
      <c r="AC1430" s="109">
        <f t="shared" si="164"/>
        <v>0</v>
      </c>
      <c r="AD1430" s="109">
        <f>IF(C1430=A_Stammdaten!$B$12,E_SAV!$S1430-E_SAV!$AE1430,HLOOKUP(A_Stammdaten!$B$12-1,$AF$4:$AL$4004,ROW(C1430)-3,FALSE)-$AE1430)</f>
        <v>0</v>
      </c>
      <c r="AE1430" s="109">
        <f>HLOOKUP(A_Stammdaten!$B$12,$AF$4:$AL$4004,ROW(C1430)-3,FALSE)</f>
        <v>0</v>
      </c>
      <c r="AF1430" s="109">
        <f t="shared" si="162"/>
        <v>0</v>
      </c>
      <c r="AG1430" s="109">
        <f t="shared" si="161"/>
        <v>0</v>
      </c>
      <c r="AH1430" s="109">
        <f t="shared" si="161"/>
        <v>0</v>
      </c>
      <c r="AI1430" s="109">
        <f t="shared" si="161"/>
        <v>0</v>
      </c>
      <c r="AJ1430" s="109">
        <f t="shared" si="161"/>
        <v>0</v>
      </c>
      <c r="AK1430" s="109">
        <f t="shared" si="161"/>
        <v>0</v>
      </c>
      <c r="AL1430" s="109">
        <f t="shared" si="161"/>
        <v>0</v>
      </c>
    </row>
    <row r="1431" spans="1:38" x14ac:dyDescent="0.3">
      <c r="A1431" s="421"/>
      <c r="B1431" s="421"/>
      <c r="C1431" s="422"/>
      <c r="D1431" s="423"/>
      <c r="E1431" s="421"/>
      <c r="F1431" s="421"/>
      <c r="G1431" s="421"/>
      <c r="H1431" s="421"/>
      <c r="I1431" s="421"/>
      <c r="J1431" s="421"/>
      <c r="K1431" s="421"/>
      <c r="L1431" s="421"/>
      <c r="M1431" s="423"/>
      <c r="N1431" s="340">
        <f>IF(C1431&gt;A_Stammdaten!$B$12,0,SUM(E1431,F1431,H1431,J1431:K1431)-SUM(G1431,I1431,L1431:M1431))</f>
        <v>0</v>
      </c>
      <c r="O1431" s="421"/>
      <c r="P1431" s="421"/>
      <c r="Q1431" s="421"/>
      <c r="R1431" s="421"/>
      <c r="S1431" s="108">
        <f t="shared" si="163"/>
        <v>0</v>
      </c>
      <c r="T1431" s="341">
        <f>IF(ISBLANK($B1431),0,VLOOKUP($B1431,Listen!$A$2:$C$45,2,FALSE))</f>
        <v>0</v>
      </c>
      <c r="U1431" s="341">
        <f>IF(ISBLANK($B1431),0,VLOOKUP($B1431,Listen!$A$2:$C$45,3,FALSE))</f>
        <v>0</v>
      </c>
      <c r="V1431" s="342">
        <f t="shared" si="165"/>
        <v>0</v>
      </c>
      <c r="W1431" s="342">
        <f t="shared" si="160"/>
        <v>0</v>
      </c>
      <c r="X1431" s="342">
        <f t="shared" si="160"/>
        <v>0</v>
      </c>
      <c r="Y1431" s="342">
        <f t="shared" si="160"/>
        <v>0</v>
      </c>
      <c r="Z1431" s="342">
        <f t="shared" si="160"/>
        <v>0</v>
      </c>
      <c r="AA1431" s="342">
        <f t="shared" si="160"/>
        <v>0</v>
      </c>
      <c r="AB1431" s="342">
        <f t="shared" si="160"/>
        <v>0</v>
      </c>
      <c r="AC1431" s="109">
        <f t="shared" si="164"/>
        <v>0</v>
      </c>
      <c r="AD1431" s="109">
        <f>IF(C1431=A_Stammdaten!$B$12,E_SAV!$S1431-E_SAV!$AE1431,HLOOKUP(A_Stammdaten!$B$12-1,$AF$4:$AL$4004,ROW(C1431)-3,FALSE)-$AE1431)</f>
        <v>0</v>
      </c>
      <c r="AE1431" s="109">
        <f>HLOOKUP(A_Stammdaten!$B$12,$AF$4:$AL$4004,ROW(C1431)-3,FALSE)</f>
        <v>0</v>
      </c>
      <c r="AF1431" s="109">
        <f t="shared" si="162"/>
        <v>0</v>
      </c>
      <c r="AG1431" s="109">
        <f t="shared" si="161"/>
        <v>0</v>
      </c>
      <c r="AH1431" s="109">
        <f t="shared" si="161"/>
        <v>0</v>
      </c>
      <c r="AI1431" s="109">
        <f t="shared" si="161"/>
        <v>0</v>
      </c>
      <c r="AJ1431" s="109">
        <f t="shared" si="161"/>
        <v>0</v>
      </c>
      <c r="AK1431" s="109">
        <f t="shared" si="161"/>
        <v>0</v>
      </c>
      <c r="AL1431" s="109">
        <f t="shared" si="161"/>
        <v>0</v>
      </c>
    </row>
    <row r="1432" spans="1:38" x14ac:dyDescent="0.3">
      <c r="A1432" s="421"/>
      <c r="B1432" s="421"/>
      <c r="C1432" s="422"/>
      <c r="D1432" s="423"/>
      <c r="E1432" s="421"/>
      <c r="F1432" s="421"/>
      <c r="G1432" s="421"/>
      <c r="H1432" s="421"/>
      <c r="I1432" s="421"/>
      <c r="J1432" s="421"/>
      <c r="K1432" s="421"/>
      <c r="L1432" s="421"/>
      <c r="M1432" s="423"/>
      <c r="N1432" s="340">
        <f>IF(C1432&gt;A_Stammdaten!$B$12,0,SUM(E1432,F1432,H1432,J1432:K1432)-SUM(G1432,I1432,L1432:M1432))</f>
        <v>0</v>
      </c>
      <c r="O1432" s="421"/>
      <c r="P1432" s="421"/>
      <c r="Q1432" s="421"/>
      <c r="R1432" s="421"/>
      <c r="S1432" s="108">
        <f t="shared" si="163"/>
        <v>0</v>
      </c>
      <c r="T1432" s="341">
        <f>IF(ISBLANK($B1432),0,VLOOKUP($B1432,Listen!$A$2:$C$45,2,FALSE))</f>
        <v>0</v>
      </c>
      <c r="U1432" s="341">
        <f>IF(ISBLANK($B1432),0,VLOOKUP($B1432,Listen!$A$2:$C$45,3,FALSE))</f>
        <v>0</v>
      </c>
      <c r="V1432" s="342">
        <f t="shared" si="165"/>
        <v>0</v>
      </c>
      <c r="W1432" s="342">
        <f t="shared" si="160"/>
        <v>0</v>
      </c>
      <c r="X1432" s="342">
        <f t="shared" si="160"/>
        <v>0</v>
      </c>
      <c r="Y1432" s="342">
        <f t="shared" si="160"/>
        <v>0</v>
      </c>
      <c r="Z1432" s="342">
        <f t="shared" si="160"/>
        <v>0</v>
      </c>
      <c r="AA1432" s="342">
        <f t="shared" si="160"/>
        <v>0</v>
      </c>
      <c r="AB1432" s="342">
        <f t="shared" si="160"/>
        <v>0</v>
      </c>
      <c r="AC1432" s="109">
        <f t="shared" si="164"/>
        <v>0</v>
      </c>
      <c r="AD1432" s="109">
        <f>IF(C1432=A_Stammdaten!$B$12,E_SAV!$S1432-E_SAV!$AE1432,HLOOKUP(A_Stammdaten!$B$12-1,$AF$4:$AL$4004,ROW(C1432)-3,FALSE)-$AE1432)</f>
        <v>0</v>
      </c>
      <c r="AE1432" s="109">
        <f>HLOOKUP(A_Stammdaten!$B$12,$AF$4:$AL$4004,ROW(C1432)-3,FALSE)</f>
        <v>0</v>
      </c>
      <c r="AF1432" s="109">
        <f t="shared" si="162"/>
        <v>0</v>
      </c>
      <c r="AG1432" s="109">
        <f t="shared" si="161"/>
        <v>0</v>
      </c>
      <c r="AH1432" s="109">
        <f t="shared" si="161"/>
        <v>0</v>
      </c>
      <c r="AI1432" s="109">
        <f t="shared" si="161"/>
        <v>0</v>
      </c>
      <c r="AJ1432" s="109">
        <f t="shared" si="161"/>
        <v>0</v>
      </c>
      <c r="AK1432" s="109">
        <f t="shared" si="161"/>
        <v>0</v>
      </c>
      <c r="AL1432" s="109">
        <f t="shared" si="161"/>
        <v>0</v>
      </c>
    </row>
    <row r="1433" spans="1:38" x14ac:dyDescent="0.3">
      <c r="A1433" s="421"/>
      <c r="B1433" s="421"/>
      <c r="C1433" s="422"/>
      <c r="D1433" s="423"/>
      <c r="E1433" s="421"/>
      <c r="F1433" s="421"/>
      <c r="G1433" s="421"/>
      <c r="H1433" s="421"/>
      <c r="I1433" s="421"/>
      <c r="J1433" s="421"/>
      <c r="K1433" s="421"/>
      <c r="L1433" s="421"/>
      <c r="M1433" s="423"/>
      <c r="N1433" s="340">
        <f>IF(C1433&gt;A_Stammdaten!$B$12,0,SUM(E1433,F1433,H1433,J1433:K1433)-SUM(G1433,I1433,L1433:M1433))</f>
        <v>0</v>
      </c>
      <c r="O1433" s="421"/>
      <c r="P1433" s="421"/>
      <c r="Q1433" s="421"/>
      <c r="R1433" s="421"/>
      <c r="S1433" s="108">
        <f t="shared" si="163"/>
        <v>0</v>
      </c>
      <c r="T1433" s="341">
        <f>IF(ISBLANK($B1433),0,VLOOKUP($B1433,Listen!$A$2:$C$45,2,FALSE))</f>
        <v>0</v>
      </c>
      <c r="U1433" s="341">
        <f>IF(ISBLANK($B1433),0,VLOOKUP($B1433,Listen!$A$2:$C$45,3,FALSE))</f>
        <v>0</v>
      </c>
      <c r="V1433" s="342">
        <f t="shared" si="165"/>
        <v>0</v>
      </c>
      <c r="W1433" s="342">
        <f t="shared" si="160"/>
        <v>0</v>
      </c>
      <c r="X1433" s="342">
        <f t="shared" si="160"/>
        <v>0</v>
      </c>
      <c r="Y1433" s="342">
        <f t="shared" si="160"/>
        <v>0</v>
      </c>
      <c r="Z1433" s="342">
        <f t="shared" si="160"/>
        <v>0</v>
      </c>
      <c r="AA1433" s="342">
        <f t="shared" si="160"/>
        <v>0</v>
      </c>
      <c r="AB1433" s="342">
        <f t="shared" si="160"/>
        <v>0</v>
      </c>
      <c r="AC1433" s="109">
        <f t="shared" si="164"/>
        <v>0</v>
      </c>
      <c r="AD1433" s="109">
        <f>IF(C1433=A_Stammdaten!$B$12,E_SAV!$S1433-E_SAV!$AE1433,HLOOKUP(A_Stammdaten!$B$12-1,$AF$4:$AL$4004,ROW(C1433)-3,FALSE)-$AE1433)</f>
        <v>0</v>
      </c>
      <c r="AE1433" s="109">
        <f>HLOOKUP(A_Stammdaten!$B$12,$AF$4:$AL$4004,ROW(C1433)-3,FALSE)</f>
        <v>0</v>
      </c>
      <c r="AF1433" s="109">
        <f t="shared" si="162"/>
        <v>0</v>
      </c>
      <c r="AG1433" s="109">
        <f t="shared" si="161"/>
        <v>0</v>
      </c>
      <c r="AH1433" s="109">
        <f t="shared" si="161"/>
        <v>0</v>
      </c>
      <c r="AI1433" s="109">
        <f t="shared" si="161"/>
        <v>0</v>
      </c>
      <c r="AJ1433" s="109">
        <f t="shared" si="161"/>
        <v>0</v>
      </c>
      <c r="AK1433" s="109">
        <f t="shared" si="161"/>
        <v>0</v>
      </c>
      <c r="AL1433" s="109">
        <f t="shared" si="161"/>
        <v>0</v>
      </c>
    </row>
    <row r="1434" spans="1:38" x14ac:dyDescent="0.3">
      <c r="A1434" s="421"/>
      <c r="B1434" s="421"/>
      <c r="C1434" s="422"/>
      <c r="D1434" s="423"/>
      <c r="E1434" s="421"/>
      <c r="F1434" s="421"/>
      <c r="G1434" s="421"/>
      <c r="H1434" s="421"/>
      <c r="I1434" s="421"/>
      <c r="J1434" s="421"/>
      <c r="K1434" s="421"/>
      <c r="L1434" s="421"/>
      <c r="M1434" s="423"/>
      <c r="N1434" s="340">
        <f>IF(C1434&gt;A_Stammdaten!$B$12,0,SUM(E1434,F1434,H1434,J1434:K1434)-SUM(G1434,I1434,L1434:M1434))</f>
        <v>0</v>
      </c>
      <c r="O1434" s="421"/>
      <c r="P1434" s="421"/>
      <c r="Q1434" s="421"/>
      <c r="R1434" s="421"/>
      <c r="S1434" s="108">
        <f t="shared" si="163"/>
        <v>0</v>
      </c>
      <c r="T1434" s="341">
        <f>IF(ISBLANK($B1434),0,VLOOKUP($B1434,Listen!$A$2:$C$45,2,FALSE))</f>
        <v>0</v>
      </c>
      <c r="U1434" s="341">
        <f>IF(ISBLANK($B1434),0,VLOOKUP($B1434,Listen!$A$2:$C$45,3,FALSE))</f>
        <v>0</v>
      </c>
      <c r="V1434" s="342">
        <f t="shared" si="165"/>
        <v>0</v>
      </c>
      <c r="W1434" s="342">
        <f t="shared" si="160"/>
        <v>0</v>
      </c>
      <c r="X1434" s="342">
        <f t="shared" si="160"/>
        <v>0</v>
      </c>
      <c r="Y1434" s="342">
        <f t="shared" ref="W1434:AB1476" si="166">$T1434</f>
        <v>0</v>
      </c>
      <c r="Z1434" s="342">
        <f t="shared" si="166"/>
        <v>0</v>
      </c>
      <c r="AA1434" s="342">
        <f t="shared" si="166"/>
        <v>0</v>
      </c>
      <c r="AB1434" s="342">
        <f t="shared" si="166"/>
        <v>0</v>
      </c>
      <c r="AC1434" s="109">
        <f t="shared" si="164"/>
        <v>0</v>
      </c>
      <c r="AD1434" s="109">
        <f>IF(C1434=A_Stammdaten!$B$12,E_SAV!$S1434-E_SAV!$AE1434,HLOOKUP(A_Stammdaten!$B$12-1,$AF$4:$AL$4004,ROW(C1434)-3,FALSE)-$AE1434)</f>
        <v>0</v>
      </c>
      <c r="AE1434" s="109">
        <f>HLOOKUP(A_Stammdaten!$B$12,$AF$4:$AL$4004,ROW(C1434)-3,FALSE)</f>
        <v>0</v>
      </c>
      <c r="AF1434" s="109">
        <f t="shared" si="162"/>
        <v>0</v>
      </c>
      <c r="AG1434" s="109">
        <f t="shared" si="161"/>
        <v>0</v>
      </c>
      <c r="AH1434" s="109">
        <f t="shared" si="161"/>
        <v>0</v>
      </c>
      <c r="AI1434" s="109">
        <f t="shared" si="161"/>
        <v>0</v>
      </c>
      <c r="AJ1434" s="109">
        <f t="shared" si="161"/>
        <v>0</v>
      </c>
      <c r="AK1434" s="109">
        <f t="shared" si="161"/>
        <v>0</v>
      </c>
      <c r="AL1434" s="109">
        <f t="shared" si="161"/>
        <v>0</v>
      </c>
    </row>
    <row r="1435" spans="1:38" x14ac:dyDescent="0.3">
      <c r="A1435" s="421"/>
      <c r="B1435" s="421"/>
      <c r="C1435" s="422"/>
      <c r="D1435" s="423"/>
      <c r="E1435" s="421"/>
      <c r="F1435" s="421"/>
      <c r="G1435" s="421"/>
      <c r="H1435" s="421"/>
      <c r="I1435" s="421"/>
      <c r="J1435" s="421"/>
      <c r="K1435" s="421"/>
      <c r="L1435" s="421"/>
      <c r="M1435" s="423"/>
      <c r="N1435" s="340">
        <f>IF(C1435&gt;A_Stammdaten!$B$12,0,SUM(E1435,F1435,H1435,J1435:K1435)-SUM(G1435,I1435,L1435:M1435))</f>
        <v>0</v>
      </c>
      <c r="O1435" s="421"/>
      <c r="P1435" s="421"/>
      <c r="Q1435" s="421"/>
      <c r="R1435" s="421"/>
      <c r="S1435" s="108">
        <f t="shared" si="163"/>
        <v>0</v>
      </c>
      <c r="T1435" s="341">
        <f>IF(ISBLANK($B1435),0,VLOOKUP($B1435,Listen!$A$2:$C$45,2,FALSE))</f>
        <v>0</v>
      </c>
      <c r="U1435" s="341">
        <f>IF(ISBLANK($B1435),0,VLOOKUP($B1435,Listen!$A$2:$C$45,3,FALSE))</f>
        <v>0</v>
      </c>
      <c r="V1435" s="342">
        <f t="shared" si="165"/>
        <v>0</v>
      </c>
      <c r="W1435" s="342">
        <f t="shared" si="166"/>
        <v>0</v>
      </c>
      <c r="X1435" s="342">
        <f t="shared" si="166"/>
        <v>0</v>
      </c>
      <c r="Y1435" s="342">
        <f t="shared" si="166"/>
        <v>0</v>
      </c>
      <c r="Z1435" s="342">
        <f t="shared" si="166"/>
        <v>0</v>
      </c>
      <c r="AA1435" s="342">
        <f t="shared" si="166"/>
        <v>0</v>
      </c>
      <c r="AB1435" s="342">
        <f t="shared" si="166"/>
        <v>0</v>
      </c>
      <c r="AC1435" s="109">
        <f t="shared" si="164"/>
        <v>0</v>
      </c>
      <c r="AD1435" s="109">
        <f>IF(C1435=A_Stammdaten!$B$12,E_SAV!$S1435-E_SAV!$AE1435,HLOOKUP(A_Stammdaten!$B$12-1,$AF$4:$AL$4004,ROW(C1435)-3,FALSE)-$AE1435)</f>
        <v>0</v>
      </c>
      <c r="AE1435" s="109">
        <f>HLOOKUP(A_Stammdaten!$B$12,$AF$4:$AL$4004,ROW(C1435)-3,FALSE)</f>
        <v>0</v>
      </c>
      <c r="AF1435" s="109">
        <f t="shared" si="162"/>
        <v>0</v>
      </c>
      <c r="AG1435" s="109">
        <f t="shared" si="161"/>
        <v>0</v>
      </c>
      <c r="AH1435" s="109">
        <f t="shared" si="161"/>
        <v>0</v>
      </c>
      <c r="AI1435" s="109">
        <f t="shared" si="161"/>
        <v>0</v>
      </c>
      <c r="AJ1435" s="109">
        <f t="shared" si="161"/>
        <v>0</v>
      </c>
      <c r="AK1435" s="109">
        <f t="shared" si="161"/>
        <v>0</v>
      </c>
      <c r="AL1435" s="109">
        <f t="shared" si="161"/>
        <v>0</v>
      </c>
    </row>
    <row r="1436" spans="1:38" x14ac:dyDescent="0.3">
      <c r="A1436" s="421"/>
      <c r="B1436" s="421"/>
      <c r="C1436" s="422"/>
      <c r="D1436" s="423"/>
      <c r="E1436" s="421"/>
      <c r="F1436" s="421"/>
      <c r="G1436" s="421"/>
      <c r="H1436" s="421"/>
      <c r="I1436" s="421"/>
      <c r="J1436" s="421"/>
      <c r="K1436" s="421"/>
      <c r="L1436" s="421"/>
      <c r="M1436" s="423"/>
      <c r="N1436" s="340">
        <f>IF(C1436&gt;A_Stammdaten!$B$12,0,SUM(E1436,F1436,H1436,J1436:K1436)-SUM(G1436,I1436,L1436:M1436))</f>
        <v>0</v>
      </c>
      <c r="O1436" s="421"/>
      <c r="P1436" s="421"/>
      <c r="Q1436" s="421"/>
      <c r="R1436" s="421"/>
      <c r="S1436" s="108">
        <f t="shared" si="163"/>
        <v>0</v>
      </c>
      <c r="T1436" s="341">
        <f>IF(ISBLANK($B1436),0,VLOOKUP($B1436,Listen!$A$2:$C$45,2,FALSE))</f>
        <v>0</v>
      </c>
      <c r="U1436" s="341">
        <f>IF(ISBLANK($B1436),0,VLOOKUP($B1436,Listen!$A$2:$C$45,3,FALSE))</f>
        <v>0</v>
      </c>
      <c r="V1436" s="342">
        <f t="shared" si="165"/>
        <v>0</v>
      </c>
      <c r="W1436" s="342">
        <f t="shared" si="166"/>
        <v>0</v>
      </c>
      <c r="X1436" s="342">
        <f t="shared" si="166"/>
        <v>0</v>
      </c>
      <c r="Y1436" s="342">
        <f t="shared" si="166"/>
        <v>0</v>
      </c>
      <c r="Z1436" s="342">
        <f t="shared" si="166"/>
        <v>0</v>
      </c>
      <c r="AA1436" s="342">
        <f t="shared" si="166"/>
        <v>0</v>
      </c>
      <c r="AB1436" s="342">
        <f t="shared" si="166"/>
        <v>0</v>
      </c>
      <c r="AC1436" s="109">
        <f t="shared" si="164"/>
        <v>0</v>
      </c>
      <c r="AD1436" s="109">
        <f>IF(C1436=A_Stammdaten!$B$12,E_SAV!$S1436-E_SAV!$AE1436,HLOOKUP(A_Stammdaten!$B$12-1,$AF$4:$AL$4004,ROW(C1436)-3,FALSE)-$AE1436)</f>
        <v>0</v>
      </c>
      <c r="AE1436" s="109">
        <f>HLOOKUP(A_Stammdaten!$B$12,$AF$4:$AL$4004,ROW(C1436)-3,FALSE)</f>
        <v>0</v>
      </c>
      <c r="AF1436" s="109">
        <f t="shared" si="162"/>
        <v>0</v>
      </c>
      <c r="AG1436" s="109">
        <f t="shared" si="161"/>
        <v>0</v>
      </c>
      <c r="AH1436" s="109">
        <f t="shared" si="161"/>
        <v>0</v>
      </c>
      <c r="AI1436" s="109">
        <f t="shared" si="161"/>
        <v>0</v>
      </c>
      <c r="AJ1436" s="109">
        <f t="shared" si="161"/>
        <v>0</v>
      </c>
      <c r="AK1436" s="109">
        <f t="shared" si="161"/>
        <v>0</v>
      </c>
      <c r="AL1436" s="109">
        <f t="shared" si="161"/>
        <v>0</v>
      </c>
    </row>
    <row r="1437" spans="1:38" x14ac:dyDescent="0.3">
      <c r="A1437" s="421"/>
      <c r="B1437" s="421"/>
      <c r="C1437" s="422"/>
      <c r="D1437" s="423"/>
      <c r="E1437" s="421"/>
      <c r="F1437" s="421"/>
      <c r="G1437" s="421"/>
      <c r="H1437" s="421"/>
      <c r="I1437" s="421"/>
      <c r="J1437" s="421"/>
      <c r="K1437" s="421"/>
      <c r="L1437" s="421"/>
      <c r="M1437" s="423"/>
      <c r="N1437" s="340">
        <f>IF(C1437&gt;A_Stammdaten!$B$12,0,SUM(E1437,F1437,H1437,J1437:K1437)-SUM(G1437,I1437,L1437:M1437))</f>
        <v>0</v>
      </c>
      <c r="O1437" s="421"/>
      <c r="P1437" s="421"/>
      <c r="Q1437" s="421"/>
      <c r="R1437" s="421"/>
      <c r="S1437" s="108">
        <f t="shared" si="163"/>
        <v>0</v>
      </c>
      <c r="T1437" s="341">
        <f>IF(ISBLANK($B1437),0,VLOOKUP($B1437,Listen!$A$2:$C$45,2,FALSE))</f>
        <v>0</v>
      </c>
      <c r="U1437" s="341">
        <f>IF(ISBLANK($B1437),0,VLOOKUP($B1437,Listen!$A$2:$C$45,3,FALSE))</f>
        <v>0</v>
      </c>
      <c r="V1437" s="342">
        <f t="shared" si="165"/>
        <v>0</v>
      </c>
      <c r="W1437" s="342">
        <f t="shared" si="166"/>
        <v>0</v>
      </c>
      <c r="X1437" s="342">
        <f t="shared" si="166"/>
        <v>0</v>
      </c>
      <c r="Y1437" s="342">
        <f t="shared" si="166"/>
        <v>0</v>
      </c>
      <c r="Z1437" s="342">
        <f t="shared" si="166"/>
        <v>0</v>
      </c>
      <c r="AA1437" s="342">
        <f t="shared" si="166"/>
        <v>0</v>
      </c>
      <c r="AB1437" s="342">
        <f t="shared" si="166"/>
        <v>0</v>
      </c>
      <c r="AC1437" s="109">
        <f t="shared" si="164"/>
        <v>0</v>
      </c>
      <c r="AD1437" s="109">
        <f>IF(C1437=A_Stammdaten!$B$12,E_SAV!$S1437-E_SAV!$AE1437,HLOOKUP(A_Stammdaten!$B$12-1,$AF$4:$AL$4004,ROW(C1437)-3,FALSE)-$AE1437)</f>
        <v>0</v>
      </c>
      <c r="AE1437" s="109">
        <f>HLOOKUP(A_Stammdaten!$B$12,$AF$4:$AL$4004,ROW(C1437)-3,FALSE)</f>
        <v>0</v>
      </c>
      <c r="AF1437" s="109">
        <f t="shared" si="162"/>
        <v>0</v>
      </c>
      <c r="AG1437" s="109">
        <f t="shared" si="161"/>
        <v>0</v>
      </c>
      <c r="AH1437" s="109">
        <f t="shared" si="161"/>
        <v>0</v>
      </c>
      <c r="AI1437" s="109">
        <f t="shared" si="161"/>
        <v>0</v>
      </c>
      <c r="AJ1437" s="109">
        <f t="shared" si="161"/>
        <v>0</v>
      </c>
      <c r="AK1437" s="109">
        <f t="shared" si="161"/>
        <v>0</v>
      </c>
      <c r="AL1437" s="109">
        <f t="shared" si="161"/>
        <v>0</v>
      </c>
    </row>
    <row r="1438" spans="1:38" x14ac:dyDescent="0.3">
      <c r="A1438" s="421"/>
      <c r="B1438" s="421"/>
      <c r="C1438" s="422"/>
      <c r="D1438" s="423"/>
      <c r="E1438" s="421"/>
      <c r="F1438" s="421"/>
      <c r="G1438" s="421"/>
      <c r="H1438" s="421"/>
      <c r="I1438" s="421"/>
      <c r="J1438" s="421"/>
      <c r="K1438" s="421"/>
      <c r="L1438" s="421"/>
      <c r="M1438" s="423"/>
      <c r="N1438" s="340">
        <f>IF(C1438&gt;A_Stammdaten!$B$12,0,SUM(E1438,F1438,H1438,J1438:K1438)-SUM(G1438,I1438,L1438:M1438))</f>
        <v>0</v>
      </c>
      <c r="O1438" s="421"/>
      <c r="P1438" s="421"/>
      <c r="Q1438" s="421"/>
      <c r="R1438" s="421"/>
      <c r="S1438" s="108">
        <f t="shared" si="163"/>
        <v>0</v>
      </c>
      <c r="T1438" s="341">
        <f>IF(ISBLANK($B1438),0,VLOOKUP($B1438,Listen!$A$2:$C$45,2,FALSE))</f>
        <v>0</v>
      </c>
      <c r="U1438" s="341">
        <f>IF(ISBLANK($B1438),0,VLOOKUP($B1438,Listen!$A$2:$C$45,3,FALSE))</f>
        <v>0</v>
      </c>
      <c r="V1438" s="342">
        <f t="shared" si="165"/>
        <v>0</v>
      </c>
      <c r="W1438" s="342">
        <f t="shared" si="166"/>
        <v>0</v>
      </c>
      <c r="X1438" s="342">
        <f t="shared" si="166"/>
        <v>0</v>
      </c>
      <c r="Y1438" s="342">
        <f t="shared" si="166"/>
        <v>0</v>
      </c>
      <c r="Z1438" s="342">
        <f t="shared" si="166"/>
        <v>0</v>
      </c>
      <c r="AA1438" s="342">
        <f t="shared" si="166"/>
        <v>0</v>
      </c>
      <c r="AB1438" s="342">
        <f t="shared" si="166"/>
        <v>0</v>
      </c>
      <c r="AC1438" s="109">
        <f t="shared" si="164"/>
        <v>0</v>
      </c>
      <c r="AD1438" s="109">
        <f>IF(C1438=A_Stammdaten!$B$12,E_SAV!$S1438-E_SAV!$AE1438,HLOOKUP(A_Stammdaten!$B$12-1,$AF$4:$AL$4004,ROW(C1438)-3,FALSE)-$AE1438)</f>
        <v>0</v>
      </c>
      <c r="AE1438" s="109">
        <f>HLOOKUP(A_Stammdaten!$B$12,$AF$4:$AL$4004,ROW(C1438)-3,FALSE)</f>
        <v>0</v>
      </c>
      <c r="AF1438" s="109">
        <f t="shared" si="162"/>
        <v>0</v>
      </c>
      <c r="AG1438" s="109">
        <f t="shared" si="161"/>
        <v>0</v>
      </c>
      <c r="AH1438" s="109">
        <f t="shared" si="161"/>
        <v>0</v>
      </c>
      <c r="AI1438" s="109">
        <f t="shared" si="161"/>
        <v>0</v>
      </c>
      <c r="AJ1438" s="109">
        <f t="shared" ref="AJ1438:AL1501" si="167">IF(OR($C1438=0,$S1438=0,Z1438-(AJ$4-$C1438)=0),0,IF($C1438&lt;AJ$4,AI1438-AI1438/(Z1438-(AJ$4-$C1438)),IF($C1438=AJ$4,$S1438-$S1438/Z1438,0)))</f>
        <v>0</v>
      </c>
      <c r="AK1438" s="109">
        <f t="shared" si="167"/>
        <v>0</v>
      </c>
      <c r="AL1438" s="109">
        <f t="shared" si="167"/>
        <v>0</v>
      </c>
    </row>
    <row r="1439" spans="1:38" x14ac:dyDescent="0.3">
      <c r="A1439" s="421"/>
      <c r="B1439" s="421"/>
      <c r="C1439" s="422"/>
      <c r="D1439" s="423"/>
      <c r="E1439" s="421"/>
      <c r="F1439" s="421"/>
      <c r="G1439" s="421"/>
      <c r="H1439" s="421"/>
      <c r="I1439" s="421"/>
      <c r="J1439" s="421"/>
      <c r="K1439" s="421"/>
      <c r="L1439" s="421"/>
      <c r="M1439" s="423"/>
      <c r="N1439" s="340">
        <f>IF(C1439&gt;A_Stammdaten!$B$12,0,SUM(E1439,F1439,H1439,J1439:K1439)-SUM(G1439,I1439,L1439:M1439))</f>
        <v>0</v>
      </c>
      <c r="O1439" s="421"/>
      <c r="P1439" s="421"/>
      <c r="Q1439" s="421"/>
      <c r="R1439" s="421"/>
      <c r="S1439" s="108">
        <f t="shared" si="163"/>
        <v>0</v>
      </c>
      <c r="T1439" s="341">
        <f>IF(ISBLANK($B1439),0,VLOOKUP($B1439,Listen!$A$2:$C$45,2,FALSE))</f>
        <v>0</v>
      </c>
      <c r="U1439" s="341">
        <f>IF(ISBLANK($B1439),0,VLOOKUP($B1439,Listen!$A$2:$C$45,3,FALSE))</f>
        <v>0</v>
      </c>
      <c r="V1439" s="342">
        <f t="shared" si="165"/>
        <v>0</v>
      </c>
      <c r="W1439" s="342">
        <f t="shared" si="166"/>
        <v>0</v>
      </c>
      <c r="X1439" s="342">
        <f t="shared" si="166"/>
        <v>0</v>
      </c>
      <c r="Y1439" s="342">
        <f t="shared" si="166"/>
        <v>0</v>
      </c>
      <c r="Z1439" s="342">
        <f t="shared" si="166"/>
        <v>0</v>
      </c>
      <c r="AA1439" s="342">
        <f t="shared" si="166"/>
        <v>0</v>
      </c>
      <c r="AB1439" s="342">
        <f t="shared" si="166"/>
        <v>0</v>
      </c>
      <c r="AC1439" s="109">
        <f t="shared" si="164"/>
        <v>0</v>
      </c>
      <c r="AD1439" s="109">
        <f>IF(C1439=A_Stammdaten!$B$12,E_SAV!$S1439-E_SAV!$AE1439,HLOOKUP(A_Stammdaten!$B$12-1,$AF$4:$AL$4004,ROW(C1439)-3,FALSE)-$AE1439)</f>
        <v>0</v>
      </c>
      <c r="AE1439" s="109">
        <f>HLOOKUP(A_Stammdaten!$B$12,$AF$4:$AL$4004,ROW(C1439)-3,FALSE)</f>
        <v>0</v>
      </c>
      <c r="AF1439" s="109">
        <f t="shared" si="162"/>
        <v>0</v>
      </c>
      <c r="AG1439" s="109">
        <f t="shared" ref="AG1439:AL1502" si="168">IF(OR($C1439=0,$S1439=0,W1439-(AG$4-$C1439)=0),0,IF($C1439&lt;AG$4,AF1439-AF1439/(W1439-(AG$4-$C1439)),IF($C1439=AG$4,$S1439-$S1439/W1439,0)))</f>
        <v>0</v>
      </c>
      <c r="AH1439" s="109">
        <f t="shared" si="168"/>
        <v>0</v>
      </c>
      <c r="AI1439" s="109">
        <f t="shared" si="168"/>
        <v>0</v>
      </c>
      <c r="AJ1439" s="109">
        <f t="shared" si="167"/>
        <v>0</v>
      </c>
      <c r="AK1439" s="109">
        <f t="shared" si="167"/>
        <v>0</v>
      </c>
      <c r="AL1439" s="109">
        <f t="shared" si="167"/>
        <v>0</v>
      </c>
    </row>
    <row r="1440" spans="1:38" x14ac:dyDescent="0.3">
      <c r="A1440" s="421"/>
      <c r="B1440" s="421"/>
      <c r="C1440" s="422"/>
      <c r="D1440" s="423"/>
      <c r="E1440" s="421"/>
      <c r="F1440" s="421"/>
      <c r="G1440" s="421"/>
      <c r="H1440" s="421"/>
      <c r="I1440" s="421"/>
      <c r="J1440" s="421"/>
      <c r="K1440" s="421"/>
      <c r="L1440" s="421"/>
      <c r="M1440" s="423"/>
      <c r="N1440" s="340">
        <f>IF(C1440&gt;A_Stammdaten!$B$12,0,SUM(E1440,F1440,H1440,J1440:K1440)-SUM(G1440,I1440,L1440:M1440))</f>
        <v>0</v>
      </c>
      <c r="O1440" s="421"/>
      <c r="P1440" s="421"/>
      <c r="Q1440" s="421"/>
      <c r="R1440" s="421"/>
      <c r="S1440" s="108">
        <f t="shared" si="163"/>
        <v>0</v>
      </c>
      <c r="T1440" s="341">
        <f>IF(ISBLANK($B1440),0,VLOOKUP($B1440,Listen!$A$2:$C$45,2,FALSE))</f>
        <v>0</v>
      </c>
      <c r="U1440" s="341">
        <f>IF(ISBLANK($B1440),0,VLOOKUP($B1440,Listen!$A$2:$C$45,3,FALSE))</f>
        <v>0</v>
      </c>
      <c r="V1440" s="342">
        <f t="shared" si="165"/>
        <v>0</v>
      </c>
      <c r="W1440" s="342">
        <f t="shared" si="166"/>
        <v>0</v>
      </c>
      <c r="X1440" s="342">
        <f t="shared" si="166"/>
        <v>0</v>
      </c>
      <c r="Y1440" s="342">
        <f t="shared" si="166"/>
        <v>0</v>
      </c>
      <c r="Z1440" s="342">
        <f t="shared" si="166"/>
        <v>0</v>
      </c>
      <c r="AA1440" s="342">
        <f t="shared" si="166"/>
        <v>0</v>
      </c>
      <c r="AB1440" s="342">
        <f t="shared" si="166"/>
        <v>0</v>
      </c>
      <c r="AC1440" s="109">
        <f t="shared" si="164"/>
        <v>0</v>
      </c>
      <c r="AD1440" s="109">
        <f>IF(C1440=A_Stammdaten!$B$12,E_SAV!$S1440-E_SAV!$AE1440,HLOOKUP(A_Stammdaten!$B$12-1,$AF$4:$AL$4004,ROW(C1440)-3,FALSE)-$AE1440)</f>
        <v>0</v>
      </c>
      <c r="AE1440" s="109">
        <f>HLOOKUP(A_Stammdaten!$B$12,$AF$4:$AL$4004,ROW(C1440)-3,FALSE)</f>
        <v>0</v>
      </c>
      <c r="AF1440" s="109">
        <f t="shared" si="162"/>
        <v>0</v>
      </c>
      <c r="AG1440" s="109">
        <f t="shared" si="168"/>
        <v>0</v>
      </c>
      <c r="AH1440" s="109">
        <f t="shared" si="168"/>
        <v>0</v>
      </c>
      <c r="AI1440" s="109">
        <f t="shared" si="168"/>
        <v>0</v>
      </c>
      <c r="AJ1440" s="109">
        <f t="shared" si="167"/>
        <v>0</v>
      </c>
      <c r="AK1440" s="109">
        <f t="shared" si="167"/>
        <v>0</v>
      </c>
      <c r="AL1440" s="109">
        <f t="shared" si="167"/>
        <v>0</v>
      </c>
    </row>
    <row r="1441" spans="1:38" x14ac:dyDescent="0.3">
      <c r="A1441" s="421"/>
      <c r="B1441" s="421"/>
      <c r="C1441" s="422"/>
      <c r="D1441" s="423"/>
      <c r="E1441" s="421"/>
      <c r="F1441" s="421"/>
      <c r="G1441" s="421"/>
      <c r="H1441" s="421"/>
      <c r="I1441" s="421"/>
      <c r="J1441" s="421"/>
      <c r="K1441" s="421"/>
      <c r="L1441" s="421"/>
      <c r="M1441" s="423"/>
      <c r="N1441" s="340">
        <f>IF(C1441&gt;A_Stammdaten!$B$12,0,SUM(E1441,F1441,H1441,J1441:K1441)-SUM(G1441,I1441,L1441:M1441))</f>
        <v>0</v>
      </c>
      <c r="O1441" s="421"/>
      <c r="P1441" s="421"/>
      <c r="Q1441" s="421"/>
      <c r="R1441" s="421"/>
      <c r="S1441" s="108">
        <f t="shared" si="163"/>
        <v>0</v>
      </c>
      <c r="T1441" s="341">
        <f>IF(ISBLANK($B1441),0,VLOOKUP($B1441,Listen!$A$2:$C$45,2,FALSE))</f>
        <v>0</v>
      </c>
      <c r="U1441" s="341">
        <f>IF(ISBLANK($B1441),0,VLOOKUP($B1441,Listen!$A$2:$C$45,3,FALSE))</f>
        <v>0</v>
      </c>
      <c r="V1441" s="342">
        <f t="shared" si="165"/>
        <v>0</v>
      </c>
      <c r="W1441" s="342">
        <f t="shared" si="166"/>
        <v>0</v>
      </c>
      <c r="X1441" s="342">
        <f t="shared" si="166"/>
        <v>0</v>
      </c>
      <c r="Y1441" s="342">
        <f t="shared" si="166"/>
        <v>0</v>
      </c>
      <c r="Z1441" s="342">
        <f t="shared" si="166"/>
        <v>0</v>
      </c>
      <c r="AA1441" s="342">
        <f t="shared" si="166"/>
        <v>0</v>
      </c>
      <c r="AB1441" s="342">
        <f t="shared" si="166"/>
        <v>0</v>
      </c>
      <c r="AC1441" s="109">
        <f t="shared" si="164"/>
        <v>0</v>
      </c>
      <c r="AD1441" s="109">
        <f>IF(C1441=A_Stammdaten!$B$12,E_SAV!$S1441-E_SAV!$AE1441,HLOOKUP(A_Stammdaten!$B$12-1,$AF$4:$AL$4004,ROW(C1441)-3,FALSE)-$AE1441)</f>
        <v>0</v>
      </c>
      <c r="AE1441" s="109">
        <f>HLOOKUP(A_Stammdaten!$B$12,$AF$4:$AL$4004,ROW(C1441)-3,FALSE)</f>
        <v>0</v>
      </c>
      <c r="AF1441" s="109">
        <f t="shared" si="162"/>
        <v>0</v>
      </c>
      <c r="AG1441" s="109">
        <f t="shared" si="168"/>
        <v>0</v>
      </c>
      <c r="AH1441" s="109">
        <f t="shared" si="168"/>
        <v>0</v>
      </c>
      <c r="AI1441" s="109">
        <f t="shared" si="168"/>
        <v>0</v>
      </c>
      <c r="AJ1441" s="109">
        <f t="shared" si="167"/>
        <v>0</v>
      </c>
      <c r="AK1441" s="109">
        <f t="shared" si="167"/>
        <v>0</v>
      </c>
      <c r="AL1441" s="109">
        <f t="shared" si="167"/>
        <v>0</v>
      </c>
    </row>
    <row r="1442" spans="1:38" x14ac:dyDescent="0.3">
      <c r="A1442" s="421"/>
      <c r="B1442" s="421"/>
      <c r="C1442" s="422"/>
      <c r="D1442" s="423"/>
      <c r="E1442" s="421"/>
      <c r="F1442" s="421"/>
      <c r="G1442" s="421"/>
      <c r="H1442" s="421"/>
      <c r="I1442" s="421"/>
      <c r="J1442" s="421"/>
      <c r="K1442" s="421"/>
      <c r="L1442" s="421"/>
      <c r="M1442" s="423"/>
      <c r="N1442" s="340">
        <f>IF(C1442&gt;A_Stammdaten!$B$12,0,SUM(E1442,F1442,H1442,J1442:K1442)-SUM(G1442,I1442,L1442:M1442))</f>
        <v>0</v>
      </c>
      <c r="O1442" s="421"/>
      <c r="P1442" s="421"/>
      <c r="Q1442" s="421"/>
      <c r="R1442" s="421"/>
      <c r="S1442" s="108">
        <f t="shared" si="163"/>
        <v>0</v>
      </c>
      <c r="T1442" s="341">
        <f>IF(ISBLANK($B1442),0,VLOOKUP($B1442,Listen!$A$2:$C$45,2,FALSE))</f>
        <v>0</v>
      </c>
      <c r="U1442" s="341">
        <f>IF(ISBLANK($B1442),0,VLOOKUP($B1442,Listen!$A$2:$C$45,3,FALSE))</f>
        <v>0</v>
      </c>
      <c r="V1442" s="342">
        <f t="shared" si="165"/>
        <v>0</v>
      </c>
      <c r="W1442" s="342">
        <f t="shared" si="166"/>
        <v>0</v>
      </c>
      <c r="X1442" s="342">
        <f t="shared" si="166"/>
        <v>0</v>
      </c>
      <c r="Y1442" s="342">
        <f t="shared" si="166"/>
        <v>0</v>
      </c>
      <c r="Z1442" s="342">
        <f t="shared" si="166"/>
        <v>0</v>
      </c>
      <c r="AA1442" s="342">
        <f t="shared" si="166"/>
        <v>0</v>
      </c>
      <c r="AB1442" s="342">
        <f t="shared" si="166"/>
        <v>0</v>
      </c>
      <c r="AC1442" s="109">
        <f t="shared" si="164"/>
        <v>0</v>
      </c>
      <c r="AD1442" s="109">
        <f>IF(C1442=A_Stammdaten!$B$12,E_SAV!$S1442-E_SAV!$AE1442,HLOOKUP(A_Stammdaten!$B$12-1,$AF$4:$AL$4004,ROW(C1442)-3,FALSE)-$AE1442)</f>
        <v>0</v>
      </c>
      <c r="AE1442" s="109">
        <f>HLOOKUP(A_Stammdaten!$B$12,$AF$4:$AL$4004,ROW(C1442)-3,FALSE)</f>
        <v>0</v>
      </c>
      <c r="AF1442" s="109">
        <f t="shared" si="162"/>
        <v>0</v>
      </c>
      <c r="AG1442" s="109">
        <f t="shared" si="168"/>
        <v>0</v>
      </c>
      <c r="AH1442" s="109">
        <f t="shared" si="168"/>
        <v>0</v>
      </c>
      <c r="AI1442" s="109">
        <f t="shared" si="168"/>
        <v>0</v>
      </c>
      <c r="AJ1442" s="109">
        <f t="shared" si="167"/>
        <v>0</v>
      </c>
      <c r="AK1442" s="109">
        <f t="shared" si="167"/>
        <v>0</v>
      </c>
      <c r="AL1442" s="109">
        <f t="shared" si="167"/>
        <v>0</v>
      </c>
    </row>
    <row r="1443" spans="1:38" x14ac:dyDescent="0.3">
      <c r="A1443" s="421"/>
      <c r="B1443" s="421"/>
      <c r="C1443" s="422"/>
      <c r="D1443" s="423"/>
      <c r="E1443" s="421"/>
      <c r="F1443" s="421"/>
      <c r="G1443" s="421"/>
      <c r="H1443" s="421"/>
      <c r="I1443" s="421"/>
      <c r="J1443" s="421"/>
      <c r="K1443" s="421"/>
      <c r="L1443" s="421"/>
      <c r="M1443" s="423"/>
      <c r="N1443" s="340">
        <f>IF(C1443&gt;A_Stammdaten!$B$12,0,SUM(E1443,F1443,H1443,J1443:K1443)-SUM(G1443,I1443,L1443:M1443))</f>
        <v>0</v>
      </c>
      <c r="O1443" s="421"/>
      <c r="P1443" s="421"/>
      <c r="Q1443" s="421"/>
      <c r="R1443" s="421"/>
      <c r="S1443" s="108">
        <f t="shared" si="163"/>
        <v>0</v>
      </c>
      <c r="T1443" s="341">
        <f>IF(ISBLANK($B1443),0,VLOOKUP($B1443,Listen!$A$2:$C$45,2,FALSE))</f>
        <v>0</v>
      </c>
      <c r="U1443" s="341">
        <f>IF(ISBLANK($B1443),0,VLOOKUP($B1443,Listen!$A$2:$C$45,3,FALSE))</f>
        <v>0</v>
      </c>
      <c r="V1443" s="342">
        <f t="shared" si="165"/>
        <v>0</v>
      </c>
      <c r="W1443" s="342">
        <f t="shared" si="166"/>
        <v>0</v>
      </c>
      <c r="X1443" s="342">
        <f t="shared" si="166"/>
        <v>0</v>
      </c>
      <c r="Y1443" s="342">
        <f t="shared" si="166"/>
        <v>0</v>
      </c>
      <c r="Z1443" s="342">
        <f t="shared" si="166"/>
        <v>0</v>
      </c>
      <c r="AA1443" s="342">
        <f t="shared" si="166"/>
        <v>0</v>
      </c>
      <c r="AB1443" s="342">
        <f t="shared" si="166"/>
        <v>0</v>
      </c>
      <c r="AC1443" s="109">
        <f t="shared" si="164"/>
        <v>0</v>
      </c>
      <c r="AD1443" s="109">
        <f>IF(C1443=A_Stammdaten!$B$12,E_SAV!$S1443-E_SAV!$AE1443,HLOOKUP(A_Stammdaten!$B$12-1,$AF$4:$AL$4004,ROW(C1443)-3,FALSE)-$AE1443)</f>
        <v>0</v>
      </c>
      <c r="AE1443" s="109">
        <f>HLOOKUP(A_Stammdaten!$B$12,$AF$4:$AL$4004,ROW(C1443)-3,FALSE)</f>
        <v>0</v>
      </c>
      <c r="AF1443" s="109">
        <f t="shared" si="162"/>
        <v>0</v>
      </c>
      <c r="AG1443" s="109">
        <f t="shared" si="168"/>
        <v>0</v>
      </c>
      <c r="AH1443" s="109">
        <f t="shared" si="168"/>
        <v>0</v>
      </c>
      <c r="AI1443" s="109">
        <f t="shared" si="168"/>
        <v>0</v>
      </c>
      <c r="AJ1443" s="109">
        <f t="shared" si="167"/>
        <v>0</v>
      </c>
      <c r="AK1443" s="109">
        <f t="shared" si="167"/>
        <v>0</v>
      </c>
      <c r="AL1443" s="109">
        <f t="shared" si="167"/>
        <v>0</v>
      </c>
    </row>
    <row r="1444" spans="1:38" x14ac:dyDescent="0.3">
      <c r="A1444" s="421"/>
      <c r="B1444" s="421"/>
      <c r="C1444" s="422"/>
      <c r="D1444" s="423"/>
      <c r="E1444" s="421"/>
      <c r="F1444" s="421"/>
      <c r="G1444" s="421"/>
      <c r="H1444" s="421"/>
      <c r="I1444" s="421"/>
      <c r="J1444" s="421"/>
      <c r="K1444" s="421"/>
      <c r="L1444" s="421"/>
      <c r="M1444" s="423"/>
      <c r="N1444" s="340">
        <f>IF(C1444&gt;A_Stammdaten!$B$12,0,SUM(E1444,F1444,H1444,J1444:K1444)-SUM(G1444,I1444,L1444:M1444))</f>
        <v>0</v>
      </c>
      <c r="O1444" s="421"/>
      <c r="P1444" s="421"/>
      <c r="Q1444" s="421"/>
      <c r="R1444" s="421"/>
      <c r="S1444" s="108">
        <f t="shared" si="163"/>
        <v>0</v>
      </c>
      <c r="T1444" s="341">
        <f>IF(ISBLANK($B1444),0,VLOOKUP($B1444,Listen!$A$2:$C$45,2,FALSE))</f>
        <v>0</v>
      </c>
      <c r="U1444" s="341">
        <f>IF(ISBLANK($B1444),0,VLOOKUP($B1444,Listen!$A$2:$C$45,3,FALSE))</f>
        <v>0</v>
      </c>
      <c r="V1444" s="342">
        <f t="shared" si="165"/>
        <v>0</v>
      </c>
      <c r="W1444" s="342">
        <f t="shared" si="166"/>
        <v>0</v>
      </c>
      <c r="X1444" s="342">
        <f t="shared" si="166"/>
        <v>0</v>
      </c>
      <c r="Y1444" s="342">
        <f t="shared" si="166"/>
        <v>0</v>
      </c>
      <c r="Z1444" s="342">
        <f t="shared" si="166"/>
        <v>0</v>
      </c>
      <c r="AA1444" s="342">
        <f t="shared" si="166"/>
        <v>0</v>
      </c>
      <c r="AB1444" s="342">
        <f t="shared" si="166"/>
        <v>0</v>
      </c>
      <c r="AC1444" s="109">
        <f t="shared" si="164"/>
        <v>0</v>
      </c>
      <c r="AD1444" s="109">
        <f>IF(C1444=A_Stammdaten!$B$12,E_SAV!$S1444-E_SAV!$AE1444,HLOOKUP(A_Stammdaten!$B$12-1,$AF$4:$AL$4004,ROW(C1444)-3,FALSE)-$AE1444)</f>
        <v>0</v>
      </c>
      <c r="AE1444" s="109">
        <f>HLOOKUP(A_Stammdaten!$B$12,$AF$4:$AL$4004,ROW(C1444)-3,FALSE)</f>
        <v>0</v>
      </c>
      <c r="AF1444" s="109">
        <f t="shared" si="162"/>
        <v>0</v>
      </c>
      <c r="AG1444" s="109">
        <f t="shared" si="168"/>
        <v>0</v>
      </c>
      <c r="AH1444" s="109">
        <f t="shared" si="168"/>
        <v>0</v>
      </c>
      <c r="AI1444" s="109">
        <f t="shared" si="168"/>
        <v>0</v>
      </c>
      <c r="AJ1444" s="109">
        <f t="shared" si="167"/>
        <v>0</v>
      </c>
      <c r="AK1444" s="109">
        <f t="shared" si="167"/>
        <v>0</v>
      </c>
      <c r="AL1444" s="109">
        <f t="shared" si="167"/>
        <v>0</v>
      </c>
    </row>
    <row r="1445" spans="1:38" x14ac:dyDescent="0.3">
      <c r="A1445" s="421"/>
      <c r="B1445" s="421"/>
      <c r="C1445" s="422"/>
      <c r="D1445" s="423"/>
      <c r="E1445" s="421"/>
      <c r="F1445" s="421"/>
      <c r="G1445" s="421"/>
      <c r="H1445" s="421"/>
      <c r="I1445" s="421"/>
      <c r="J1445" s="421"/>
      <c r="K1445" s="421"/>
      <c r="L1445" s="421"/>
      <c r="M1445" s="423"/>
      <c r="N1445" s="340">
        <f>IF(C1445&gt;A_Stammdaten!$B$12,0,SUM(E1445,F1445,H1445,J1445:K1445)-SUM(G1445,I1445,L1445:M1445))</f>
        <v>0</v>
      </c>
      <c r="O1445" s="421"/>
      <c r="P1445" s="421"/>
      <c r="Q1445" s="421"/>
      <c r="R1445" s="421"/>
      <c r="S1445" s="108">
        <f t="shared" si="163"/>
        <v>0</v>
      </c>
      <c r="T1445" s="341">
        <f>IF(ISBLANK($B1445),0,VLOOKUP($B1445,Listen!$A$2:$C$45,2,FALSE))</f>
        <v>0</v>
      </c>
      <c r="U1445" s="341">
        <f>IF(ISBLANK($B1445),0,VLOOKUP($B1445,Listen!$A$2:$C$45,3,FALSE))</f>
        <v>0</v>
      </c>
      <c r="V1445" s="342">
        <f t="shared" si="165"/>
        <v>0</v>
      </c>
      <c r="W1445" s="342">
        <f t="shared" si="166"/>
        <v>0</v>
      </c>
      <c r="X1445" s="342">
        <f t="shared" si="166"/>
        <v>0</v>
      </c>
      <c r="Y1445" s="342">
        <f t="shared" si="166"/>
        <v>0</v>
      </c>
      <c r="Z1445" s="342">
        <f t="shared" si="166"/>
        <v>0</v>
      </c>
      <c r="AA1445" s="342">
        <f t="shared" si="166"/>
        <v>0</v>
      </c>
      <c r="AB1445" s="342">
        <f t="shared" si="166"/>
        <v>0</v>
      </c>
      <c r="AC1445" s="109">
        <f t="shared" si="164"/>
        <v>0</v>
      </c>
      <c r="AD1445" s="109">
        <f>IF(C1445=A_Stammdaten!$B$12,E_SAV!$S1445-E_SAV!$AE1445,HLOOKUP(A_Stammdaten!$B$12-1,$AF$4:$AL$4004,ROW(C1445)-3,FALSE)-$AE1445)</f>
        <v>0</v>
      </c>
      <c r="AE1445" s="109">
        <f>HLOOKUP(A_Stammdaten!$B$12,$AF$4:$AL$4004,ROW(C1445)-3,FALSE)</f>
        <v>0</v>
      </c>
      <c r="AF1445" s="109">
        <f t="shared" si="162"/>
        <v>0</v>
      </c>
      <c r="AG1445" s="109">
        <f t="shared" si="168"/>
        <v>0</v>
      </c>
      <c r="AH1445" s="109">
        <f t="shared" si="168"/>
        <v>0</v>
      </c>
      <c r="AI1445" s="109">
        <f t="shared" si="168"/>
        <v>0</v>
      </c>
      <c r="AJ1445" s="109">
        <f t="shared" si="167"/>
        <v>0</v>
      </c>
      <c r="AK1445" s="109">
        <f t="shared" si="167"/>
        <v>0</v>
      </c>
      <c r="AL1445" s="109">
        <f t="shared" si="167"/>
        <v>0</v>
      </c>
    </row>
    <row r="1446" spans="1:38" x14ac:dyDescent="0.3">
      <c r="A1446" s="421"/>
      <c r="B1446" s="421"/>
      <c r="C1446" s="422"/>
      <c r="D1446" s="423"/>
      <c r="E1446" s="421"/>
      <c r="F1446" s="421"/>
      <c r="G1446" s="421"/>
      <c r="H1446" s="421"/>
      <c r="I1446" s="421"/>
      <c r="J1446" s="421"/>
      <c r="K1446" s="421"/>
      <c r="L1446" s="421"/>
      <c r="M1446" s="423"/>
      <c r="N1446" s="340">
        <f>IF(C1446&gt;A_Stammdaten!$B$12,0,SUM(E1446,F1446,H1446,J1446:K1446)-SUM(G1446,I1446,L1446:M1446))</f>
        <v>0</v>
      </c>
      <c r="O1446" s="421"/>
      <c r="P1446" s="421"/>
      <c r="Q1446" s="421"/>
      <c r="R1446" s="421"/>
      <c r="S1446" s="108">
        <f t="shared" si="163"/>
        <v>0</v>
      </c>
      <c r="T1446" s="341">
        <f>IF(ISBLANK($B1446),0,VLOOKUP($B1446,Listen!$A$2:$C$45,2,FALSE))</f>
        <v>0</v>
      </c>
      <c r="U1446" s="341">
        <f>IF(ISBLANK($B1446),0,VLOOKUP($B1446,Listen!$A$2:$C$45,3,FALSE))</f>
        <v>0</v>
      </c>
      <c r="V1446" s="342">
        <f t="shared" si="165"/>
        <v>0</v>
      </c>
      <c r="W1446" s="342">
        <f t="shared" si="166"/>
        <v>0</v>
      </c>
      <c r="X1446" s="342">
        <f t="shared" si="166"/>
        <v>0</v>
      </c>
      <c r="Y1446" s="342">
        <f t="shared" si="166"/>
        <v>0</v>
      </c>
      <c r="Z1446" s="342">
        <f t="shared" si="166"/>
        <v>0</v>
      </c>
      <c r="AA1446" s="342">
        <f t="shared" si="166"/>
        <v>0</v>
      </c>
      <c r="AB1446" s="342">
        <f t="shared" si="166"/>
        <v>0</v>
      </c>
      <c r="AC1446" s="109">
        <f t="shared" si="164"/>
        <v>0</v>
      </c>
      <c r="AD1446" s="109">
        <f>IF(C1446=A_Stammdaten!$B$12,E_SAV!$S1446-E_SAV!$AE1446,HLOOKUP(A_Stammdaten!$B$12-1,$AF$4:$AL$4004,ROW(C1446)-3,FALSE)-$AE1446)</f>
        <v>0</v>
      </c>
      <c r="AE1446" s="109">
        <f>HLOOKUP(A_Stammdaten!$B$12,$AF$4:$AL$4004,ROW(C1446)-3,FALSE)</f>
        <v>0</v>
      </c>
      <c r="AF1446" s="109">
        <f t="shared" si="162"/>
        <v>0</v>
      </c>
      <c r="AG1446" s="109">
        <f t="shared" si="168"/>
        <v>0</v>
      </c>
      <c r="AH1446" s="109">
        <f t="shared" si="168"/>
        <v>0</v>
      </c>
      <c r="AI1446" s="109">
        <f t="shared" si="168"/>
        <v>0</v>
      </c>
      <c r="AJ1446" s="109">
        <f t="shared" si="167"/>
        <v>0</v>
      </c>
      <c r="AK1446" s="109">
        <f t="shared" si="167"/>
        <v>0</v>
      </c>
      <c r="AL1446" s="109">
        <f t="shared" si="167"/>
        <v>0</v>
      </c>
    </row>
    <row r="1447" spans="1:38" x14ac:dyDescent="0.3">
      <c r="A1447" s="421"/>
      <c r="B1447" s="421"/>
      <c r="C1447" s="422"/>
      <c r="D1447" s="423"/>
      <c r="E1447" s="421"/>
      <c r="F1447" s="421"/>
      <c r="G1447" s="421"/>
      <c r="H1447" s="421"/>
      <c r="I1447" s="421"/>
      <c r="J1447" s="421"/>
      <c r="K1447" s="421"/>
      <c r="L1447" s="421"/>
      <c r="M1447" s="423"/>
      <c r="N1447" s="340">
        <f>IF(C1447&gt;A_Stammdaten!$B$12,0,SUM(E1447,F1447,H1447,J1447:K1447)-SUM(G1447,I1447,L1447:M1447))</f>
        <v>0</v>
      </c>
      <c r="O1447" s="421"/>
      <c r="P1447" s="421"/>
      <c r="Q1447" s="421"/>
      <c r="R1447" s="421"/>
      <c r="S1447" s="108">
        <f t="shared" si="163"/>
        <v>0</v>
      </c>
      <c r="T1447" s="341">
        <f>IF(ISBLANK($B1447),0,VLOOKUP($B1447,Listen!$A$2:$C$45,2,FALSE))</f>
        <v>0</v>
      </c>
      <c r="U1447" s="341">
        <f>IF(ISBLANK($B1447),0,VLOOKUP($B1447,Listen!$A$2:$C$45,3,FALSE))</f>
        <v>0</v>
      </c>
      <c r="V1447" s="342">
        <f t="shared" si="165"/>
        <v>0</v>
      </c>
      <c r="W1447" s="342">
        <f t="shared" si="166"/>
        <v>0</v>
      </c>
      <c r="X1447" s="342">
        <f t="shared" si="166"/>
        <v>0</v>
      </c>
      <c r="Y1447" s="342">
        <f t="shared" si="166"/>
        <v>0</v>
      </c>
      <c r="Z1447" s="342">
        <f t="shared" si="166"/>
        <v>0</v>
      </c>
      <c r="AA1447" s="342">
        <f t="shared" si="166"/>
        <v>0</v>
      </c>
      <c r="AB1447" s="342">
        <f t="shared" si="166"/>
        <v>0</v>
      </c>
      <c r="AC1447" s="109">
        <f t="shared" si="164"/>
        <v>0</v>
      </c>
      <c r="AD1447" s="109">
        <f>IF(C1447=A_Stammdaten!$B$12,E_SAV!$S1447-E_SAV!$AE1447,HLOOKUP(A_Stammdaten!$B$12-1,$AF$4:$AL$4004,ROW(C1447)-3,FALSE)-$AE1447)</f>
        <v>0</v>
      </c>
      <c r="AE1447" s="109">
        <f>HLOOKUP(A_Stammdaten!$B$12,$AF$4:$AL$4004,ROW(C1447)-3,FALSE)</f>
        <v>0</v>
      </c>
      <c r="AF1447" s="109">
        <f t="shared" si="162"/>
        <v>0</v>
      </c>
      <c r="AG1447" s="109">
        <f t="shared" si="168"/>
        <v>0</v>
      </c>
      <c r="AH1447" s="109">
        <f t="shared" si="168"/>
        <v>0</v>
      </c>
      <c r="AI1447" s="109">
        <f t="shared" si="168"/>
        <v>0</v>
      </c>
      <c r="AJ1447" s="109">
        <f t="shared" si="167"/>
        <v>0</v>
      </c>
      <c r="AK1447" s="109">
        <f t="shared" si="167"/>
        <v>0</v>
      </c>
      <c r="AL1447" s="109">
        <f t="shared" si="167"/>
        <v>0</v>
      </c>
    </row>
    <row r="1448" spans="1:38" x14ac:dyDescent="0.3">
      <c r="A1448" s="421"/>
      <c r="B1448" s="421"/>
      <c r="C1448" s="422"/>
      <c r="D1448" s="423"/>
      <c r="E1448" s="421"/>
      <c r="F1448" s="421"/>
      <c r="G1448" s="421"/>
      <c r="H1448" s="421"/>
      <c r="I1448" s="421"/>
      <c r="J1448" s="421"/>
      <c r="K1448" s="421"/>
      <c r="L1448" s="421"/>
      <c r="M1448" s="423"/>
      <c r="N1448" s="340">
        <f>IF(C1448&gt;A_Stammdaten!$B$12,0,SUM(E1448,F1448,H1448,J1448:K1448)-SUM(G1448,I1448,L1448:M1448))</f>
        <v>0</v>
      </c>
      <c r="O1448" s="421"/>
      <c r="P1448" s="421"/>
      <c r="Q1448" s="421"/>
      <c r="R1448" s="421"/>
      <c r="S1448" s="108">
        <f t="shared" si="163"/>
        <v>0</v>
      </c>
      <c r="T1448" s="341">
        <f>IF(ISBLANK($B1448),0,VLOOKUP($B1448,Listen!$A$2:$C$45,2,FALSE))</f>
        <v>0</v>
      </c>
      <c r="U1448" s="341">
        <f>IF(ISBLANK($B1448),0,VLOOKUP($B1448,Listen!$A$2:$C$45,3,FALSE))</f>
        <v>0</v>
      </c>
      <c r="V1448" s="342">
        <f t="shared" si="165"/>
        <v>0</v>
      </c>
      <c r="W1448" s="342">
        <f t="shared" si="166"/>
        <v>0</v>
      </c>
      <c r="X1448" s="342">
        <f t="shared" si="166"/>
        <v>0</v>
      </c>
      <c r="Y1448" s="342">
        <f t="shared" si="166"/>
        <v>0</v>
      </c>
      <c r="Z1448" s="342">
        <f t="shared" si="166"/>
        <v>0</v>
      </c>
      <c r="AA1448" s="342">
        <f t="shared" si="166"/>
        <v>0</v>
      </c>
      <c r="AB1448" s="342">
        <f t="shared" si="166"/>
        <v>0</v>
      </c>
      <c r="AC1448" s="109">
        <f t="shared" si="164"/>
        <v>0</v>
      </c>
      <c r="AD1448" s="109">
        <f>IF(C1448=A_Stammdaten!$B$12,E_SAV!$S1448-E_SAV!$AE1448,HLOOKUP(A_Stammdaten!$B$12-1,$AF$4:$AL$4004,ROW(C1448)-3,FALSE)-$AE1448)</f>
        <v>0</v>
      </c>
      <c r="AE1448" s="109">
        <f>HLOOKUP(A_Stammdaten!$B$12,$AF$4:$AL$4004,ROW(C1448)-3,FALSE)</f>
        <v>0</v>
      </c>
      <c r="AF1448" s="109">
        <f t="shared" si="162"/>
        <v>0</v>
      </c>
      <c r="AG1448" s="109">
        <f t="shared" si="168"/>
        <v>0</v>
      </c>
      <c r="AH1448" s="109">
        <f t="shared" si="168"/>
        <v>0</v>
      </c>
      <c r="AI1448" s="109">
        <f t="shared" si="168"/>
        <v>0</v>
      </c>
      <c r="AJ1448" s="109">
        <f t="shared" si="167"/>
        <v>0</v>
      </c>
      <c r="AK1448" s="109">
        <f t="shared" si="167"/>
        <v>0</v>
      </c>
      <c r="AL1448" s="109">
        <f t="shared" si="167"/>
        <v>0</v>
      </c>
    </row>
    <row r="1449" spans="1:38" x14ac:dyDescent="0.3">
      <c r="A1449" s="421"/>
      <c r="B1449" s="421"/>
      <c r="C1449" s="422"/>
      <c r="D1449" s="423"/>
      <c r="E1449" s="421"/>
      <c r="F1449" s="421"/>
      <c r="G1449" s="421"/>
      <c r="H1449" s="421"/>
      <c r="I1449" s="421"/>
      <c r="J1449" s="421"/>
      <c r="K1449" s="421"/>
      <c r="L1449" s="421"/>
      <c r="M1449" s="423"/>
      <c r="N1449" s="340">
        <f>IF(C1449&gt;A_Stammdaten!$B$12,0,SUM(E1449,F1449,H1449,J1449:K1449)-SUM(G1449,I1449,L1449:M1449))</f>
        <v>0</v>
      </c>
      <c r="O1449" s="421"/>
      <c r="P1449" s="421"/>
      <c r="Q1449" s="421"/>
      <c r="R1449" s="421"/>
      <c r="S1449" s="108">
        <f t="shared" si="163"/>
        <v>0</v>
      </c>
      <c r="T1449" s="341">
        <f>IF(ISBLANK($B1449),0,VLOOKUP($B1449,Listen!$A$2:$C$45,2,FALSE))</f>
        <v>0</v>
      </c>
      <c r="U1449" s="341">
        <f>IF(ISBLANK($B1449),0,VLOOKUP($B1449,Listen!$A$2:$C$45,3,FALSE))</f>
        <v>0</v>
      </c>
      <c r="V1449" s="342">
        <f t="shared" si="165"/>
        <v>0</v>
      </c>
      <c r="W1449" s="342">
        <f t="shared" si="166"/>
        <v>0</v>
      </c>
      <c r="X1449" s="342">
        <f t="shared" si="166"/>
        <v>0</v>
      </c>
      <c r="Y1449" s="342">
        <f t="shared" si="166"/>
        <v>0</v>
      </c>
      <c r="Z1449" s="342">
        <f t="shared" si="166"/>
        <v>0</v>
      </c>
      <c r="AA1449" s="342">
        <f t="shared" si="166"/>
        <v>0</v>
      </c>
      <c r="AB1449" s="342">
        <f t="shared" si="166"/>
        <v>0</v>
      </c>
      <c r="AC1449" s="109">
        <f t="shared" si="164"/>
        <v>0</v>
      </c>
      <c r="AD1449" s="109">
        <f>IF(C1449=A_Stammdaten!$B$12,E_SAV!$S1449-E_SAV!$AE1449,HLOOKUP(A_Stammdaten!$B$12-1,$AF$4:$AL$4004,ROW(C1449)-3,FALSE)-$AE1449)</f>
        <v>0</v>
      </c>
      <c r="AE1449" s="109">
        <f>HLOOKUP(A_Stammdaten!$B$12,$AF$4:$AL$4004,ROW(C1449)-3,FALSE)</f>
        <v>0</v>
      </c>
      <c r="AF1449" s="109">
        <f t="shared" si="162"/>
        <v>0</v>
      </c>
      <c r="AG1449" s="109">
        <f t="shared" si="168"/>
        <v>0</v>
      </c>
      <c r="AH1449" s="109">
        <f t="shared" si="168"/>
        <v>0</v>
      </c>
      <c r="AI1449" s="109">
        <f t="shared" si="168"/>
        <v>0</v>
      </c>
      <c r="AJ1449" s="109">
        <f t="shared" si="167"/>
        <v>0</v>
      </c>
      <c r="AK1449" s="109">
        <f t="shared" si="167"/>
        <v>0</v>
      </c>
      <c r="AL1449" s="109">
        <f t="shared" si="167"/>
        <v>0</v>
      </c>
    </row>
    <row r="1450" spans="1:38" x14ac:dyDescent="0.3">
      <c r="A1450" s="421"/>
      <c r="B1450" s="421"/>
      <c r="C1450" s="422"/>
      <c r="D1450" s="423"/>
      <c r="E1450" s="421"/>
      <c r="F1450" s="421"/>
      <c r="G1450" s="421"/>
      <c r="H1450" s="421"/>
      <c r="I1450" s="421"/>
      <c r="J1450" s="421"/>
      <c r="K1450" s="421"/>
      <c r="L1450" s="421"/>
      <c r="M1450" s="423"/>
      <c r="N1450" s="340">
        <f>IF(C1450&gt;A_Stammdaten!$B$12,0,SUM(E1450,F1450,H1450,J1450:K1450)-SUM(G1450,I1450,L1450:M1450))</f>
        <v>0</v>
      </c>
      <c r="O1450" s="421"/>
      <c r="P1450" s="421"/>
      <c r="Q1450" s="421"/>
      <c r="R1450" s="421"/>
      <c r="S1450" s="108">
        <f t="shared" si="163"/>
        <v>0</v>
      </c>
      <c r="T1450" s="341">
        <f>IF(ISBLANK($B1450),0,VLOOKUP($B1450,Listen!$A$2:$C$45,2,FALSE))</f>
        <v>0</v>
      </c>
      <c r="U1450" s="341">
        <f>IF(ISBLANK($B1450),0,VLOOKUP($B1450,Listen!$A$2:$C$45,3,FALSE))</f>
        <v>0</v>
      </c>
      <c r="V1450" s="342">
        <f t="shared" si="165"/>
        <v>0</v>
      </c>
      <c r="W1450" s="342">
        <f t="shared" si="166"/>
        <v>0</v>
      </c>
      <c r="X1450" s="342">
        <f t="shared" si="166"/>
        <v>0</v>
      </c>
      <c r="Y1450" s="342">
        <f t="shared" si="166"/>
        <v>0</v>
      </c>
      <c r="Z1450" s="342">
        <f t="shared" si="166"/>
        <v>0</v>
      </c>
      <c r="AA1450" s="342">
        <f t="shared" si="166"/>
        <v>0</v>
      </c>
      <c r="AB1450" s="342">
        <f t="shared" si="166"/>
        <v>0</v>
      </c>
      <c r="AC1450" s="109">
        <f t="shared" si="164"/>
        <v>0</v>
      </c>
      <c r="AD1450" s="109">
        <f>IF(C1450=A_Stammdaten!$B$12,E_SAV!$S1450-E_SAV!$AE1450,HLOOKUP(A_Stammdaten!$B$12-1,$AF$4:$AL$4004,ROW(C1450)-3,FALSE)-$AE1450)</f>
        <v>0</v>
      </c>
      <c r="AE1450" s="109">
        <f>HLOOKUP(A_Stammdaten!$B$12,$AF$4:$AL$4004,ROW(C1450)-3,FALSE)</f>
        <v>0</v>
      </c>
      <c r="AF1450" s="109">
        <f t="shared" si="162"/>
        <v>0</v>
      </c>
      <c r="AG1450" s="109">
        <f t="shared" si="168"/>
        <v>0</v>
      </c>
      <c r="AH1450" s="109">
        <f t="shared" si="168"/>
        <v>0</v>
      </c>
      <c r="AI1450" s="109">
        <f t="shared" si="168"/>
        <v>0</v>
      </c>
      <c r="AJ1450" s="109">
        <f t="shared" si="167"/>
        <v>0</v>
      </c>
      <c r="AK1450" s="109">
        <f t="shared" si="167"/>
        <v>0</v>
      </c>
      <c r="AL1450" s="109">
        <f t="shared" si="167"/>
        <v>0</v>
      </c>
    </row>
    <row r="1451" spans="1:38" x14ac:dyDescent="0.3">
      <c r="A1451" s="421"/>
      <c r="B1451" s="421"/>
      <c r="C1451" s="422"/>
      <c r="D1451" s="423"/>
      <c r="E1451" s="421"/>
      <c r="F1451" s="421"/>
      <c r="G1451" s="421"/>
      <c r="H1451" s="421"/>
      <c r="I1451" s="421"/>
      <c r="J1451" s="421"/>
      <c r="K1451" s="421"/>
      <c r="L1451" s="421"/>
      <c r="M1451" s="423"/>
      <c r="N1451" s="340">
        <f>IF(C1451&gt;A_Stammdaten!$B$12,0,SUM(E1451,F1451,H1451,J1451:K1451)-SUM(G1451,I1451,L1451:M1451))</f>
        <v>0</v>
      </c>
      <c r="O1451" s="421"/>
      <c r="P1451" s="421"/>
      <c r="Q1451" s="421"/>
      <c r="R1451" s="421"/>
      <c r="S1451" s="108">
        <f t="shared" si="163"/>
        <v>0</v>
      </c>
      <c r="T1451" s="341">
        <f>IF(ISBLANK($B1451),0,VLOOKUP($B1451,Listen!$A$2:$C$45,2,FALSE))</f>
        <v>0</v>
      </c>
      <c r="U1451" s="341">
        <f>IF(ISBLANK($B1451),0,VLOOKUP($B1451,Listen!$A$2:$C$45,3,FALSE))</f>
        <v>0</v>
      </c>
      <c r="V1451" s="342">
        <f t="shared" si="165"/>
        <v>0</v>
      </c>
      <c r="W1451" s="342">
        <f t="shared" si="166"/>
        <v>0</v>
      </c>
      <c r="X1451" s="342">
        <f t="shared" si="166"/>
        <v>0</v>
      </c>
      <c r="Y1451" s="342">
        <f t="shared" si="166"/>
        <v>0</v>
      </c>
      <c r="Z1451" s="342">
        <f t="shared" si="166"/>
        <v>0</v>
      </c>
      <c r="AA1451" s="342">
        <f t="shared" si="166"/>
        <v>0</v>
      </c>
      <c r="AB1451" s="342">
        <f t="shared" si="166"/>
        <v>0</v>
      </c>
      <c r="AC1451" s="109">
        <f t="shared" si="164"/>
        <v>0</v>
      </c>
      <c r="AD1451" s="109">
        <f>IF(C1451=A_Stammdaten!$B$12,E_SAV!$S1451-E_SAV!$AE1451,HLOOKUP(A_Stammdaten!$B$12-1,$AF$4:$AL$4004,ROW(C1451)-3,FALSE)-$AE1451)</f>
        <v>0</v>
      </c>
      <c r="AE1451" s="109">
        <f>HLOOKUP(A_Stammdaten!$B$12,$AF$4:$AL$4004,ROW(C1451)-3,FALSE)</f>
        <v>0</v>
      </c>
      <c r="AF1451" s="109">
        <f t="shared" si="162"/>
        <v>0</v>
      </c>
      <c r="AG1451" s="109">
        <f t="shared" si="168"/>
        <v>0</v>
      </c>
      <c r="AH1451" s="109">
        <f t="shared" si="168"/>
        <v>0</v>
      </c>
      <c r="AI1451" s="109">
        <f t="shared" si="168"/>
        <v>0</v>
      </c>
      <c r="AJ1451" s="109">
        <f t="shared" si="167"/>
        <v>0</v>
      </c>
      <c r="AK1451" s="109">
        <f t="shared" si="167"/>
        <v>0</v>
      </c>
      <c r="AL1451" s="109">
        <f t="shared" si="167"/>
        <v>0</v>
      </c>
    </row>
    <row r="1452" spans="1:38" x14ac:dyDescent="0.3">
      <c r="A1452" s="421"/>
      <c r="B1452" s="421"/>
      <c r="C1452" s="422"/>
      <c r="D1452" s="423"/>
      <c r="E1452" s="421"/>
      <c r="F1452" s="421"/>
      <c r="G1452" s="421"/>
      <c r="H1452" s="421"/>
      <c r="I1452" s="421"/>
      <c r="J1452" s="421"/>
      <c r="K1452" s="421"/>
      <c r="L1452" s="421"/>
      <c r="M1452" s="423"/>
      <c r="N1452" s="340">
        <f>IF(C1452&gt;A_Stammdaten!$B$12,0,SUM(E1452,F1452,H1452,J1452:K1452)-SUM(G1452,I1452,L1452:M1452))</f>
        <v>0</v>
      </c>
      <c r="O1452" s="421"/>
      <c r="P1452" s="421"/>
      <c r="Q1452" s="421"/>
      <c r="R1452" s="421"/>
      <c r="S1452" s="108">
        <f t="shared" si="163"/>
        <v>0</v>
      </c>
      <c r="T1452" s="341">
        <f>IF(ISBLANK($B1452),0,VLOOKUP($B1452,Listen!$A$2:$C$45,2,FALSE))</f>
        <v>0</v>
      </c>
      <c r="U1452" s="341">
        <f>IF(ISBLANK($B1452),0,VLOOKUP($B1452,Listen!$A$2:$C$45,3,FALSE))</f>
        <v>0</v>
      </c>
      <c r="V1452" s="342">
        <f t="shared" si="165"/>
        <v>0</v>
      </c>
      <c r="W1452" s="342">
        <f t="shared" si="166"/>
        <v>0</v>
      </c>
      <c r="X1452" s="342">
        <f t="shared" si="166"/>
        <v>0</v>
      </c>
      <c r="Y1452" s="342">
        <f t="shared" si="166"/>
        <v>0</v>
      </c>
      <c r="Z1452" s="342">
        <f t="shared" si="166"/>
        <v>0</v>
      </c>
      <c r="AA1452" s="342">
        <f t="shared" si="166"/>
        <v>0</v>
      </c>
      <c r="AB1452" s="342">
        <f t="shared" si="166"/>
        <v>0</v>
      </c>
      <c r="AC1452" s="109">
        <f t="shared" si="164"/>
        <v>0</v>
      </c>
      <c r="AD1452" s="109">
        <f>IF(C1452=A_Stammdaten!$B$12,E_SAV!$S1452-E_SAV!$AE1452,HLOOKUP(A_Stammdaten!$B$12-1,$AF$4:$AL$4004,ROW(C1452)-3,FALSE)-$AE1452)</f>
        <v>0</v>
      </c>
      <c r="AE1452" s="109">
        <f>HLOOKUP(A_Stammdaten!$B$12,$AF$4:$AL$4004,ROW(C1452)-3,FALSE)</f>
        <v>0</v>
      </c>
      <c r="AF1452" s="109">
        <f t="shared" si="162"/>
        <v>0</v>
      </c>
      <c r="AG1452" s="109">
        <f t="shared" si="168"/>
        <v>0</v>
      </c>
      <c r="AH1452" s="109">
        <f t="shared" si="168"/>
        <v>0</v>
      </c>
      <c r="AI1452" s="109">
        <f t="shared" si="168"/>
        <v>0</v>
      </c>
      <c r="AJ1452" s="109">
        <f t="shared" si="167"/>
        <v>0</v>
      </c>
      <c r="AK1452" s="109">
        <f t="shared" si="167"/>
        <v>0</v>
      </c>
      <c r="AL1452" s="109">
        <f t="shared" si="167"/>
        <v>0</v>
      </c>
    </row>
    <row r="1453" spans="1:38" x14ac:dyDescent="0.3">
      <c r="A1453" s="421"/>
      <c r="B1453" s="421"/>
      <c r="C1453" s="422"/>
      <c r="D1453" s="423"/>
      <c r="E1453" s="421"/>
      <c r="F1453" s="421"/>
      <c r="G1453" s="421"/>
      <c r="H1453" s="421"/>
      <c r="I1453" s="421"/>
      <c r="J1453" s="421"/>
      <c r="K1453" s="421"/>
      <c r="L1453" s="421"/>
      <c r="M1453" s="423"/>
      <c r="N1453" s="340">
        <f>IF(C1453&gt;A_Stammdaten!$B$12,0,SUM(E1453,F1453,H1453,J1453:K1453)-SUM(G1453,I1453,L1453:M1453))</f>
        <v>0</v>
      </c>
      <c r="O1453" s="421"/>
      <c r="P1453" s="421"/>
      <c r="Q1453" s="421"/>
      <c r="R1453" s="421"/>
      <c r="S1453" s="108">
        <f t="shared" si="163"/>
        <v>0</v>
      </c>
      <c r="T1453" s="341">
        <f>IF(ISBLANK($B1453),0,VLOOKUP($B1453,Listen!$A$2:$C$45,2,FALSE))</f>
        <v>0</v>
      </c>
      <c r="U1453" s="341">
        <f>IF(ISBLANK($B1453),0,VLOOKUP($B1453,Listen!$A$2:$C$45,3,FALSE))</f>
        <v>0</v>
      </c>
      <c r="V1453" s="342">
        <f t="shared" si="165"/>
        <v>0</v>
      </c>
      <c r="W1453" s="342">
        <f t="shared" si="166"/>
        <v>0</v>
      </c>
      <c r="X1453" s="342">
        <f t="shared" si="166"/>
        <v>0</v>
      </c>
      <c r="Y1453" s="342">
        <f t="shared" si="166"/>
        <v>0</v>
      </c>
      <c r="Z1453" s="342">
        <f t="shared" si="166"/>
        <v>0</v>
      </c>
      <c r="AA1453" s="342">
        <f t="shared" si="166"/>
        <v>0</v>
      </c>
      <c r="AB1453" s="342">
        <f t="shared" si="166"/>
        <v>0</v>
      </c>
      <c r="AC1453" s="109">
        <f t="shared" si="164"/>
        <v>0</v>
      </c>
      <c r="AD1453" s="109">
        <f>IF(C1453=A_Stammdaten!$B$12,E_SAV!$S1453-E_SAV!$AE1453,HLOOKUP(A_Stammdaten!$B$12-1,$AF$4:$AL$4004,ROW(C1453)-3,FALSE)-$AE1453)</f>
        <v>0</v>
      </c>
      <c r="AE1453" s="109">
        <f>HLOOKUP(A_Stammdaten!$B$12,$AF$4:$AL$4004,ROW(C1453)-3,FALSE)</f>
        <v>0</v>
      </c>
      <c r="AF1453" s="109">
        <f t="shared" si="162"/>
        <v>0</v>
      </c>
      <c r="AG1453" s="109">
        <f t="shared" si="168"/>
        <v>0</v>
      </c>
      <c r="AH1453" s="109">
        <f t="shared" si="168"/>
        <v>0</v>
      </c>
      <c r="AI1453" s="109">
        <f t="shared" si="168"/>
        <v>0</v>
      </c>
      <c r="AJ1453" s="109">
        <f t="shared" si="167"/>
        <v>0</v>
      </c>
      <c r="AK1453" s="109">
        <f t="shared" si="167"/>
        <v>0</v>
      </c>
      <c r="AL1453" s="109">
        <f t="shared" si="167"/>
        <v>0</v>
      </c>
    </row>
    <row r="1454" spans="1:38" x14ac:dyDescent="0.3">
      <c r="A1454" s="421"/>
      <c r="B1454" s="421"/>
      <c r="C1454" s="422"/>
      <c r="D1454" s="423"/>
      <c r="E1454" s="421"/>
      <c r="F1454" s="421"/>
      <c r="G1454" s="421"/>
      <c r="H1454" s="421"/>
      <c r="I1454" s="421"/>
      <c r="J1454" s="421"/>
      <c r="K1454" s="421"/>
      <c r="L1454" s="421"/>
      <c r="M1454" s="423"/>
      <c r="N1454" s="340">
        <f>IF(C1454&gt;A_Stammdaten!$B$12,0,SUM(E1454,F1454,H1454,J1454:K1454)-SUM(G1454,I1454,L1454:M1454))</f>
        <v>0</v>
      </c>
      <c r="O1454" s="421"/>
      <c r="P1454" s="421"/>
      <c r="Q1454" s="421"/>
      <c r="R1454" s="421"/>
      <c r="S1454" s="108">
        <f t="shared" si="163"/>
        <v>0</v>
      </c>
      <c r="T1454" s="341">
        <f>IF(ISBLANK($B1454),0,VLOOKUP($B1454,Listen!$A$2:$C$45,2,FALSE))</f>
        <v>0</v>
      </c>
      <c r="U1454" s="341">
        <f>IF(ISBLANK($B1454),0,VLOOKUP($B1454,Listen!$A$2:$C$45,3,FALSE))</f>
        <v>0</v>
      </c>
      <c r="V1454" s="342">
        <f t="shared" si="165"/>
        <v>0</v>
      </c>
      <c r="W1454" s="342">
        <f t="shared" si="166"/>
        <v>0</v>
      </c>
      <c r="X1454" s="342">
        <f t="shared" si="166"/>
        <v>0</v>
      </c>
      <c r="Y1454" s="342">
        <f t="shared" si="166"/>
        <v>0</v>
      </c>
      <c r="Z1454" s="342">
        <f t="shared" si="166"/>
        <v>0</v>
      </c>
      <c r="AA1454" s="342">
        <f t="shared" si="166"/>
        <v>0</v>
      </c>
      <c r="AB1454" s="342">
        <f t="shared" si="166"/>
        <v>0</v>
      </c>
      <c r="AC1454" s="109">
        <f t="shared" si="164"/>
        <v>0</v>
      </c>
      <c r="AD1454" s="109">
        <f>IF(C1454=A_Stammdaten!$B$12,E_SAV!$S1454-E_SAV!$AE1454,HLOOKUP(A_Stammdaten!$B$12-1,$AF$4:$AL$4004,ROW(C1454)-3,FALSE)-$AE1454)</f>
        <v>0</v>
      </c>
      <c r="AE1454" s="109">
        <f>HLOOKUP(A_Stammdaten!$B$12,$AF$4:$AL$4004,ROW(C1454)-3,FALSE)</f>
        <v>0</v>
      </c>
      <c r="AF1454" s="109">
        <f t="shared" si="162"/>
        <v>0</v>
      </c>
      <c r="AG1454" s="109">
        <f t="shared" si="168"/>
        <v>0</v>
      </c>
      <c r="AH1454" s="109">
        <f t="shared" si="168"/>
        <v>0</v>
      </c>
      <c r="AI1454" s="109">
        <f t="shared" si="168"/>
        <v>0</v>
      </c>
      <c r="AJ1454" s="109">
        <f t="shared" si="167"/>
        <v>0</v>
      </c>
      <c r="AK1454" s="109">
        <f t="shared" si="167"/>
        <v>0</v>
      </c>
      <c r="AL1454" s="109">
        <f t="shared" si="167"/>
        <v>0</v>
      </c>
    </row>
    <row r="1455" spans="1:38" x14ac:dyDescent="0.3">
      <c r="A1455" s="421"/>
      <c r="B1455" s="421"/>
      <c r="C1455" s="422"/>
      <c r="D1455" s="423"/>
      <c r="E1455" s="421"/>
      <c r="F1455" s="421"/>
      <c r="G1455" s="421"/>
      <c r="H1455" s="421"/>
      <c r="I1455" s="421"/>
      <c r="J1455" s="421"/>
      <c r="K1455" s="421"/>
      <c r="L1455" s="421"/>
      <c r="M1455" s="423"/>
      <c r="N1455" s="340">
        <f>IF(C1455&gt;A_Stammdaten!$B$12,0,SUM(E1455,F1455,H1455,J1455:K1455)-SUM(G1455,I1455,L1455:M1455))</f>
        <v>0</v>
      </c>
      <c r="O1455" s="421"/>
      <c r="P1455" s="421"/>
      <c r="Q1455" s="421"/>
      <c r="R1455" s="421"/>
      <c r="S1455" s="108">
        <f t="shared" si="163"/>
        <v>0</v>
      </c>
      <c r="T1455" s="341">
        <f>IF(ISBLANK($B1455),0,VLOOKUP($B1455,Listen!$A$2:$C$45,2,FALSE))</f>
        <v>0</v>
      </c>
      <c r="U1455" s="341">
        <f>IF(ISBLANK($B1455),0,VLOOKUP($B1455,Listen!$A$2:$C$45,3,FALSE))</f>
        <v>0</v>
      </c>
      <c r="V1455" s="342">
        <f t="shared" si="165"/>
        <v>0</v>
      </c>
      <c r="W1455" s="342">
        <f t="shared" si="166"/>
        <v>0</v>
      </c>
      <c r="X1455" s="342">
        <f t="shared" si="166"/>
        <v>0</v>
      </c>
      <c r="Y1455" s="342">
        <f t="shared" si="166"/>
        <v>0</v>
      </c>
      <c r="Z1455" s="342">
        <f t="shared" si="166"/>
        <v>0</v>
      </c>
      <c r="AA1455" s="342">
        <f t="shared" si="166"/>
        <v>0</v>
      </c>
      <c r="AB1455" s="342">
        <f t="shared" si="166"/>
        <v>0</v>
      </c>
      <c r="AC1455" s="109">
        <f t="shared" si="164"/>
        <v>0</v>
      </c>
      <c r="AD1455" s="109">
        <f>IF(C1455=A_Stammdaten!$B$12,E_SAV!$S1455-E_SAV!$AE1455,HLOOKUP(A_Stammdaten!$B$12-1,$AF$4:$AL$4004,ROW(C1455)-3,FALSE)-$AE1455)</f>
        <v>0</v>
      </c>
      <c r="AE1455" s="109">
        <f>HLOOKUP(A_Stammdaten!$B$12,$AF$4:$AL$4004,ROW(C1455)-3,FALSE)</f>
        <v>0</v>
      </c>
      <c r="AF1455" s="109">
        <f t="shared" si="162"/>
        <v>0</v>
      </c>
      <c r="AG1455" s="109">
        <f t="shared" si="168"/>
        <v>0</v>
      </c>
      <c r="AH1455" s="109">
        <f t="shared" si="168"/>
        <v>0</v>
      </c>
      <c r="AI1455" s="109">
        <f t="shared" si="168"/>
        <v>0</v>
      </c>
      <c r="AJ1455" s="109">
        <f t="shared" si="167"/>
        <v>0</v>
      </c>
      <c r="AK1455" s="109">
        <f t="shared" si="167"/>
        <v>0</v>
      </c>
      <c r="AL1455" s="109">
        <f t="shared" si="167"/>
        <v>0</v>
      </c>
    </row>
    <row r="1456" spans="1:38" x14ac:dyDescent="0.3">
      <c r="A1456" s="421"/>
      <c r="B1456" s="421"/>
      <c r="C1456" s="422"/>
      <c r="D1456" s="423"/>
      <c r="E1456" s="421"/>
      <c r="F1456" s="421"/>
      <c r="G1456" s="421"/>
      <c r="H1456" s="421"/>
      <c r="I1456" s="421"/>
      <c r="J1456" s="421"/>
      <c r="K1456" s="421"/>
      <c r="L1456" s="421"/>
      <c r="M1456" s="423"/>
      <c r="N1456" s="340">
        <f>IF(C1456&gt;A_Stammdaten!$B$12,0,SUM(E1456,F1456,H1456,J1456:K1456)-SUM(G1456,I1456,L1456:M1456))</f>
        <v>0</v>
      </c>
      <c r="O1456" s="421"/>
      <c r="P1456" s="421"/>
      <c r="Q1456" s="421"/>
      <c r="R1456" s="421"/>
      <c r="S1456" s="108">
        <f t="shared" si="163"/>
        <v>0</v>
      </c>
      <c r="T1456" s="341">
        <f>IF(ISBLANK($B1456),0,VLOOKUP($B1456,Listen!$A$2:$C$45,2,FALSE))</f>
        <v>0</v>
      </c>
      <c r="U1456" s="341">
        <f>IF(ISBLANK($B1456),0,VLOOKUP($B1456,Listen!$A$2:$C$45,3,FALSE))</f>
        <v>0</v>
      </c>
      <c r="V1456" s="342">
        <f t="shared" si="165"/>
        <v>0</v>
      </c>
      <c r="W1456" s="342">
        <f t="shared" si="166"/>
        <v>0</v>
      </c>
      <c r="X1456" s="342">
        <f t="shared" si="166"/>
        <v>0</v>
      </c>
      <c r="Y1456" s="342">
        <f t="shared" si="166"/>
        <v>0</v>
      </c>
      <c r="Z1456" s="342">
        <f t="shared" si="166"/>
        <v>0</v>
      </c>
      <c r="AA1456" s="342">
        <f t="shared" si="166"/>
        <v>0</v>
      </c>
      <c r="AB1456" s="342">
        <f t="shared" si="166"/>
        <v>0</v>
      </c>
      <c r="AC1456" s="109">
        <f t="shared" si="164"/>
        <v>0</v>
      </c>
      <c r="AD1456" s="109">
        <f>IF(C1456=A_Stammdaten!$B$12,E_SAV!$S1456-E_SAV!$AE1456,HLOOKUP(A_Stammdaten!$B$12-1,$AF$4:$AL$4004,ROW(C1456)-3,FALSE)-$AE1456)</f>
        <v>0</v>
      </c>
      <c r="AE1456" s="109">
        <f>HLOOKUP(A_Stammdaten!$B$12,$AF$4:$AL$4004,ROW(C1456)-3,FALSE)</f>
        <v>0</v>
      </c>
      <c r="AF1456" s="109">
        <f t="shared" si="162"/>
        <v>0</v>
      </c>
      <c r="AG1456" s="109">
        <f t="shared" si="168"/>
        <v>0</v>
      </c>
      <c r="AH1456" s="109">
        <f t="shared" si="168"/>
        <v>0</v>
      </c>
      <c r="AI1456" s="109">
        <f t="shared" si="168"/>
        <v>0</v>
      </c>
      <c r="AJ1456" s="109">
        <f t="shared" si="167"/>
        <v>0</v>
      </c>
      <c r="AK1456" s="109">
        <f t="shared" si="167"/>
        <v>0</v>
      </c>
      <c r="AL1456" s="109">
        <f t="shared" si="167"/>
        <v>0</v>
      </c>
    </row>
    <row r="1457" spans="1:38" x14ac:dyDescent="0.3">
      <c r="A1457" s="421"/>
      <c r="B1457" s="421"/>
      <c r="C1457" s="422"/>
      <c r="D1457" s="423"/>
      <c r="E1457" s="421"/>
      <c r="F1457" s="421"/>
      <c r="G1457" s="421"/>
      <c r="H1457" s="421"/>
      <c r="I1457" s="421"/>
      <c r="J1457" s="421"/>
      <c r="K1457" s="421"/>
      <c r="L1457" s="421"/>
      <c r="M1457" s="423"/>
      <c r="N1457" s="340">
        <f>IF(C1457&gt;A_Stammdaten!$B$12,0,SUM(E1457,F1457,H1457,J1457:K1457)-SUM(G1457,I1457,L1457:M1457))</f>
        <v>0</v>
      </c>
      <c r="O1457" s="421"/>
      <c r="P1457" s="421"/>
      <c r="Q1457" s="421"/>
      <c r="R1457" s="421"/>
      <c r="S1457" s="108">
        <f t="shared" si="163"/>
        <v>0</v>
      </c>
      <c r="T1457" s="341">
        <f>IF(ISBLANK($B1457),0,VLOOKUP($B1457,Listen!$A$2:$C$45,2,FALSE))</f>
        <v>0</v>
      </c>
      <c r="U1457" s="341">
        <f>IF(ISBLANK($B1457),0,VLOOKUP($B1457,Listen!$A$2:$C$45,3,FALSE))</f>
        <v>0</v>
      </c>
      <c r="V1457" s="342">
        <f t="shared" si="165"/>
        <v>0</v>
      </c>
      <c r="W1457" s="342">
        <f t="shared" si="166"/>
        <v>0</v>
      </c>
      <c r="X1457" s="342">
        <f t="shared" si="166"/>
        <v>0</v>
      </c>
      <c r="Y1457" s="342">
        <f t="shared" si="166"/>
        <v>0</v>
      </c>
      <c r="Z1457" s="342">
        <f t="shared" si="166"/>
        <v>0</v>
      </c>
      <c r="AA1457" s="342">
        <f t="shared" si="166"/>
        <v>0</v>
      </c>
      <c r="AB1457" s="342">
        <f t="shared" si="166"/>
        <v>0</v>
      </c>
      <c r="AC1457" s="109">
        <f t="shared" si="164"/>
        <v>0</v>
      </c>
      <c r="AD1457" s="109">
        <f>IF(C1457=A_Stammdaten!$B$12,E_SAV!$S1457-E_SAV!$AE1457,HLOOKUP(A_Stammdaten!$B$12-1,$AF$4:$AL$4004,ROW(C1457)-3,FALSE)-$AE1457)</f>
        <v>0</v>
      </c>
      <c r="AE1457" s="109">
        <f>HLOOKUP(A_Stammdaten!$B$12,$AF$4:$AL$4004,ROW(C1457)-3,FALSE)</f>
        <v>0</v>
      </c>
      <c r="AF1457" s="109">
        <f t="shared" si="162"/>
        <v>0</v>
      </c>
      <c r="AG1457" s="109">
        <f t="shared" si="168"/>
        <v>0</v>
      </c>
      <c r="AH1457" s="109">
        <f t="shared" si="168"/>
        <v>0</v>
      </c>
      <c r="AI1457" s="109">
        <f t="shared" si="168"/>
        <v>0</v>
      </c>
      <c r="AJ1457" s="109">
        <f t="shared" si="167"/>
        <v>0</v>
      </c>
      <c r="AK1457" s="109">
        <f t="shared" si="167"/>
        <v>0</v>
      </c>
      <c r="AL1457" s="109">
        <f t="shared" si="167"/>
        <v>0</v>
      </c>
    </row>
    <row r="1458" spans="1:38" x14ac:dyDescent="0.3">
      <c r="A1458" s="421"/>
      <c r="B1458" s="421"/>
      <c r="C1458" s="422"/>
      <c r="D1458" s="423"/>
      <c r="E1458" s="421"/>
      <c r="F1458" s="421"/>
      <c r="G1458" s="421"/>
      <c r="H1458" s="421"/>
      <c r="I1458" s="421"/>
      <c r="J1458" s="421"/>
      <c r="K1458" s="421"/>
      <c r="L1458" s="421"/>
      <c r="M1458" s="423"/>
      <c r="N1458" s="340">
        <f>IF(C1458&gt;A_Stammdaten!$B$12,0,SUM(E1458,F1458,H1458,J1458:K1458)-SUM(G1458,I1458,L1458:M1458))</f>
        <v>0</v>
      </c>
      <c r="O1458" s="421"/>
      <c r="P1458" s="421"/>
      <c r="Q1458" s="421"/>
      <c r="R1458" s="421"/>
      <c r="S1458" s="108">
        <f t="shared" si="163"/>
        <v>0</v>
      </c>
      <c r="T1458" s="341">
        <f>IF(ISBLANK($B1458),0,VLOOKUP($B1458,Listen!$A$2:$C$45,2,FALSE))</f>
        <v>0</v>
      </c>
      <c r="U1458" s="341">
        <f>IF(ISBLANK($B1458),0,VLOOKUP($B1458,Listen!$A$2:$C$45,3,FALSE))</f>
        <v>0</v>
      </c>
      <c r="V1458" s="342">
        <f t="shared" si="165"/>
        <v>0</v>
      </c>
      <c r="W1458" s="342">
        <f t="shared" si="166"/>
        <v>0</v>
      </c>
      <c r="X1458" s="342">
        <f t="shared" si="166"/>
        <v>0</v>
      </c>
      <c r="Y1458" s="342">
        <f t="shared" si="166"/>
        <v>0</v>
      </c>
      <c r="Z1458" s="342">
        <f t="shared" si="166"/>
        <v>0</v>
      </c>
      <c r="AA1458" s="342">
        <f t="shared" si="166"/>
        <v>0</v>
      </c>
      <c r="AB1458" s="342">
        <f t="shared" si="166"/>
        <v>0</v>
      </c>
      <c r="AC1458" s="109">
        <f t="shared" si="164"/>
        <v>0</v>
      </c>
      <c r="AD1458" s="109">
        <f>IF(C1458=A_Stammdaten!$B$12,E_SAV!$S1458-E_SAV!$AE1458,HLOOKUP(A_Stammdaten!$B$12-1,$AF$4:$AL$4004,ROW(C1458)-3,FALSE)-$AE1458)</f>
        <v>0</v>
      </c>
      <c r="AE1458" s="109">
        <f>HLOOKUP(A_Stammdaten!$B$12,$AF$4:$AL$4004,ROW(C1458)-3,FALSE)</f>
        <v>0</v>
      </c>
      <c r="AF1458" s="109">
        <f t="shared" si="162"/>
        <v>0</v>
      </c>
      <c r="AG1458" s="109">
        <f t="shared" si="168"/>
        <v>0</v>
      </c>
      <c r="AH1458" s="109">
        <f t="shared" si="168"/>
        <v>0</v>
      </c>
      <c r="AI1458" s="109">
        <f t="shared" si="168"/>
        <v>0</v>
      </c>
      <c r="AJ1458" s="109">
        <f t="shared" si="167"/>
        <v>0</v>
      </c>
      <c r="AK1458" s="109">
        <f t="shared" si="167"/>
        <v>0</v>
      </c>
      <c r="AL1458" s="109">
        <f t="shared" si="167"/>
        <v>0</v>
      </c>
    </row>
    <row r="1459" spans="1:38" x14ac:dyDescent="0.3">
      <c r="A1459" s="421"/>
      <c r="B1459" s="421"/>
      <c r="C1459" s="422"/>
      <c r="D1459" s="423"/>
      <c r="E1459" s="421"/>
      <c r="F1459" s="421"/>
      <c r="G1459" s="421"/>
      <c r="H1459" s="421"/>
      <c r="I1459" s="421"/>
      <c r="J1459" s="421"/>
      <c r="K1459" s="421"/>
      <c r="L1459" s="421"/>
      <c r="M1459" s="423"/>
      <c r="N1459" s="340">
        <f>IF(C1459&gt;A_Stammdaten!$B$12,0,SUM(E1459,F1459,H1459,J1459:K1459)-SUM(G1459,I1459,L1459:M1459))</f>
        <v>0</v>
      </c>
      <c r="O1459" s="421"/>
      <c r="P1459" s="421"/>
      <c r="Q1459" s="421"/>
      <c r="R1459" s="421"/>
      <c r="S1459" s="108">
        <f t="shared" si="163"/>
        <v>0</v>
      </c>
      <c r="T1459" s="341">
        <f>IF(ISBLANK($B1459),0,VLOOKUP($B1459,Listen!$A$2:$C$45,2,FALSE))</f>
        <v>0</v>
      </c>
      <c r="U1459" s="341">
        <f>IF(ISBLANK($B1459),0,VLOOKUP($B1459,Listen!$A$2:$C$45,3,FALSE))</f>
        <v>0</v>
      </c>
      <c r="V1459" s="342">
        <f t="shared" si="165"/>
        <v>0</v>
      </c>
      <c r="W1459" s="342">
        <f t="shared" si="166"/>
        <v>0</v>
      </c>
      <c r="X1459" s="342">
        <f t="shared" si="166"/>
        <v>0</v>
      </c>
      <c r="Y1459" s="342">
        <f t="shared" si="166"/>
        <v>0</v>
      </c>
      <c r="Z1459" s="342">
        <f t="shared" si="166"/>
        <v>0</v>
      </c>
      <c r="AA1459" s="342">
        <f t="shared" si="166"/>
        <v>0</v>
      </c>
      <c r="AB1459" s="342">
        <f t="shared" si="166"/>
        <v>0</v>
      </c>
      <c r="AC1459" s="109">
        <f t="shared" si="164"/>
        <v>0</v>
      </c>
      <c r="AD1459" s="109">
        <f>IF(C1459=A_Stammdaten!$B$12,E_SAV!$S1459-E_SAV!$AE1459,HLOOKUP(A_Stammdaten!$B$12-1,$AF$4:$AL$4004,ROW(C1459)-3,FALSE)-$AE1459)</f>
        <v>0</v>
      </c>
      <c r="AE1459" s="109">
        <f>HLOOKUP(A_Stammdaten!$B$12,$AF$4:$AL$4004,ROW(C1459)-3,FALSE)</f>
        <v>0</v>
      </c>
      <c r="AF1459" s="109">
        <f t="shared" si="162"/>
        <v>0</v>
      </c>
      <c r="AG1459" s="109">
        <f t="shared" si="168"/>
        <v>0</v>
      </c>
      <c r="AH1459" s="109">
        <f t="shared" si="168"/>
        <v>0</v>
      </c>
      <c r="AI1459" s="109">
        <f t="shared" si="168"/>
        <v>0</v>
      </c>
      <c r="AJ1459" s="109">
        <f t="shared" si="167"/>
        <v>0</v>
      </c>
      <c r="AK1459" s="109">
        <f t="shared" si="167"/>
        <v>0</v>
      </c>
      <c r="AL1459" s="109">
        <f t="shared" si="167"/>
        <v>0</v>
      </c>
    </row>
    <row r="1460" spans="1:38" x14ac:dyDescent="0.3">
      <c r="A1460" s="421"/>
      <c r="B1460" s="421"/>
      <c r="C1460" s="422"/>
      <c r="D1460" s="423"/>
      <c r="E1460" s="421"/>
      <c r="F1460" s="421"/>
      <c r="G1460" s="421"/>
      <c r="H1460" s="421"/>
      <c r="I1460" s="421"/>
      <c r="J1460" s="421"/>
      <c r="K1460" s="421"/>
      <c r="L1460" s="421"/>
      <c r="M1460" s="423"/>
      <c r="N1460" s="340">
        <f>IF(C1460&gt;A_Stammdaten!$B$12,0,SUM(E1460,F1460,H1460,J1460:K1460)-SUM(G1460,I1460,L1460:M1460))</f>
        <v>0</v>
      </c>
      <c r="O1460" s="421"/>
      <c r="P1460" s="421"/>
      <c r="Q1460" s="421"/>
      <c r="R1460" s="421"/>
      <c r="S1460" s="108">
        <f t="shared" si="163"/>
        <v>0</v>
      </c>
      <c r="T1460" s="341">
        <f>IF(ISBLANK($B1460),0,VLOOKUP($B1460,Listen!$A$2:$C$45,2,FALSE))</f>
        <v>0</v>
      </c>
      <c r="U1460" s="341">
        <f>IF(ISBLANK($B1460),0,VLOOKUP($B1460,Listen!$A$2:$C$45,3,FALSE))</f>
        <v>0</v>
      </c>
      <c r="V1460" s="342">
        <f t="shared" si="165"/>
        <v>0</v>
      </c>
      <c r="W1460" s="342">
        <f t="shared" si="166"/>
        <v>0</v>
      </c>
      <c r="X1460" s="342">
        <f t="shared" si="166"/>
        <v>0</v>
      </c>
      <c r="Y1460" s="342">
        <f t="shared" si="166"/>
        <v>0</v>
      </c>
      <c r="Z1460" s="342">
        <f t="shared" si="166"/>
        <v>0</v>
      </c>
      <c r="AA1460" s="342">
        <f t="shared" si="166"/>
        <v>0</v>
      </c>
      <c r="AB1460" s="342">
        <f t="shared" si="166"/>
        <v>0</v>
      </c>
      <c r="AC1460" s="109">
        <f t="shared" si="164"/>
        <v>0</v>
      </c>
      <c r="AD1460" s="109">
        <f>IF(C1460=A_Stammdaten!$B$12,E_SAV!$S1460-E_SAV!$AE1460,HLOOKUP(A_Stammdaten!$B$12-1,$AF$4:$AL$4004,ROW(C1460)-3,FALSE)-$AE1460)</f>
        <v>0</v>
      </c>
      <c r="AE1460" s="109">
        <f>HLOOKUP(A_Stammdaten!$B$12,$AF$4:$AL$4004,ROW(C1460)-3,FALSE)</f>
        <v>0</v>
      </c>
      <c r="AF1460" s="109">
        <f t="shared" si="162"/>
        <v>0</v>
      </c>
      <c r="AG1460" s="109">
        <f t="shared" si="168"/>
        <v>0</v>
      </c>
      <c r="AH1460" s="109">
        <f t="shared" si="168"/>
        <v>0</v>
      </c>
      <c r="AI1460" s="109">
        <f t="shared" si="168"/>
        <v>0</v>
      </c>
      <c r="AJ1460" s="109">
        <f t="shared" si="167"/>
        <v>0</v>
      </c>
      <c r="AK1460" s="109">
        <f t="shared" si="167"/>
        <v>0</v>
      </c>
      <c r="AL1460" s="109">
        <f t="shared" si="167"/>
        <v>0</v>
      </c>
    </row>
    <row r="1461" spans="1:38" x14ac:dyDescent="0.3">
      <c r="A1461" s="421"/>
      <c r="B1461" s="421"/>
      <c r="C1461" s="422"/>
      <c r="D1461" s="423"/>
      <c r="E1461" s="421"/>
      <c r="F1461" s="421"/>
      <c r="G1461" s="421"/>
      <c r="H1461" s="421"/>
      <c r="I1461" s="421"/>
      <c r="J1461" s="421"/>
      <c r="K1461" s="421"/>
      <c r="L1461" s="421"/>
      <c r="M1461" s="423"/>
      <c r="N1461" s="340">
        <f>IF(C1461&gt;A_Stammdaten!$B$12,0,SUM(E1461,F1461,H1461,J1461:K1461)-SUM(G1461,I1461,L1461:M1461))</f>
        <v>0</v>
      </c>
      <c r="O1461" s="421"/>
      <c r="P1461" s="421"/>
      <c r="Q1461" s="421"/>
      <c r="R1461" s="421"/>
      <c r="S1461" s="108">
        <f t="shared" si="163"/>
        <v>0</v>
      </c>
      <c r="T1461" s="341">
        <f>IF(ISBLANK($B1461),0,VLOOKUP($B1461,Listen!$A$2:$C$45,2,FALSE))</f>
        <v>0</v>
      </c>
      <c r="U1461" s="341">
        <f>IF(ISBLANK($B1461),0,VLOOKUP($B1461,Listen!$A$2:$C$45,3,FALSE))</f>
        <v>0</v>
      </c>
      <c r="V1461" s="342">
        <f t="shared" si="165"/>
        <v>0</v>
      </c>
      <c r="W1461" s="342">
        <f t="shared" si="166"/>
        <v>0</v>
      </c>
      <c r="X1461" s="342">
        <f t="shared" si="166"/>
        <v>0</v>
      </c>
      <c r="Y1461" s="342">
        <f t="shared" si="166"/>
        <v>0</v>
      </c>
      <c r="Z1461" s="342">
        <f t="shared" si="166"/>
        <v>0</v>
      </c>
      <c r="AA1461" s="342">
        <f t="shared" si="166"/>
        <v>0</v>
      </c>
      <c r="AB1461" s="342">
        <f t="shared" si="166"/>
        <v>0</v>
      </c>
      <c r="AC1461" s="109">
        <f t="shared" si="164"/>
        <v>0</v>
      </c>
      <c r="AD1461" s="109">
        <f>IF(C1461=A_Stammdaten!$B$12,E_SAV!$S1461-E_SAV!$AE1461,HLOOKUP(A_Stammdaten!$B$12-1,$AF$4:$AL$4004,ROW(C1461)-3,FALSE)-$AE1461)</f>
        <v>0</v>
      </c>
      <c r="AE1461" s="109">
        <f>HLOOKUP(A_Stammdaten!$B$12,$AF$4:$AL$4004,ROW(C1461)-3,FALSE)</f>
        <v>0</v>
      </c>
      <c r="AF1461" s="109">
        <f t="shared" si="162"/>
        <v>0</v>
      </c>
      <c r="AG1461" s="109">
        <f t="shared" si="168"/>
        <v>0</v>
      </c>
      <c r="AH1461" s="109">
        <f t="shared" si="168"/>
        <v>0</v>
      </c>
      <c r="AI1461" s="109">
        <f t="shared" si="168"/>
        <v>0</v>
      </c>
      <c r="AJ1461" s="109">
        <f t="shared" si="167"/>
        <v>0</v>
      </c>
      <c r="AK1461" s="109">
        <f t="shared" si="167"/>
        <v>0</v>
      </c>
      <c r="AL1461" s="109">
        <f t="shared" si="167"/>
        <v>0</v>
      </c>
    </row>
    <row r="1462" spans="1:38" x14ac:dyDescent="0.3">
      <c r="A1462" s="421"/>
      <c r="B1462" s="421"/>
      <c r="C1462" s="422"/>
      <c r="D1462" s="423"/>
      <c r="E1462" s="421"/>
      <c r="F1462" s="421"/>
      <c r="G1462" s="421"/>
      <c r="H1462" s="421"/>
      <c r="I1462" s="421"/>
      <c r="J1462" s="421"/>
      <c r="K1462" s="421"/>
      <c r="L1462" s="421"/>
      <c r="M1462" s="423"/>
      <c r="N1462" s="340">
        <f>IF(C1462&gt;A_Stammdaten!$B$12,0,SUM(E1462,F1462,H1462,J1462:K1462)-SUM(G1462,I1462,L1462:M1462))</f>
        <v>0</v>
      </c>
      <c r="O1462" s="421"/>
      <c r="P1462" s="421"/>
      <c r="Q1462" s="421"/>
      <c r="R1462" s="421"/>
      <c r="S1462" s="108">
        <f t="shared" si="163"/>
        <v>0</v>
      </c>
      <c r="T1462" s="341">
        <f>IF(ISBLANK($B1462),0,VLOOKUP($B1462,Listen!$A$2:$C$45,2,FALSE))</f>
        <v>0</v>
      </c>
      <c r="U1462" s="341">
        <f>IF(ISBLANK($B1462),0,VLOOKUP($B1462,Listen!$A$2:$C$45,3,FALSE))</f>
        <v>0</v>
      </c>
      <c r="V1462" s="342">
        <f t="shared" si="165"/>
        <v>0</v>
      </c>
      <c r="W1462" s="342">
        <f t="shared" si="166"/>
        <v>0</v>
      </c>
      <c r="X1462" s="342">
        <f t="shared" si="166"/>
        <v>0</v>
      </c>
      <c r="Y1462" s="342">
        <f t="shared" si="166"/>
        <v>0</v>
      </c>
      <c r="Z1462" s="342">
        <f t="shared" si="166"/>
        <v>0</v>
      </c>
      <c r="AA1462" s="342">
        <f t="shared" si="166"/>
        <v>0</v>
      </c>
      <c r="AB1462" s="342">
        <f t="shared" si="166"/>
        <v>0</v>
      </c>
      <c r="AC1462" s="109">
        <f t="shared" si="164"/>
        <v>0</v>
      </c>
      <c r="AD1462" s="109">
        <f>IF(C1462=A_Stammdaten!$B$12,E_SAV!$S1462-E_SAV!$AE1462,HLOOKUP(A_Stammdaten!$B$12-1,$AF$4:$AL$4004,ROW(C1462)-3,FALSE)-$AE1462)</f>
        <v>0</v>
      </c>
      <c r="AE1462" s="109">
        <f>HLOOKUP(A_Stammdaten!$B$12,$AF$4:$AL$4004,ROW(C1462)-3,FALSE)</f>
        <v>0</v>
      </c>
      <c r="AF1462" s="109">
        <f t="shared" si="162"/>
        <v>0</v>
      </c>
      <c r="AG1462" s="109">
        <f t="shared" si="168"/>
        <v>0</v>
      </c>
      <c r="AH1462" s="109">
        <f t="shared" si="168"/>
        <v>0</v>
      </c>
      <c r="AI1462" s="109">
        <f t="shared" si="168"/>
        <v>0</v>
      </c>
      <c r="AJ1462" s="109">
        <f t="shared" si="167"/>
        <v>0</v>
      </c>
      <c r="AK1462" s="109">
        <f t="shared" si="167"/>
        <v>0</v>
      </c>
      <c r="AL1462" s="109">
        <f t="shared" si="167"/>
        <v>0</v>
      </c>
    </row>
    <row r="1463" spans="1:38" x14ac:dyDescent="0.3">
      <c r="A1463" s="421"/>
      <c r="B1463" s="421"/>
      <c r="C1463" s="422"/>
      <c r="D1463" s="423"/>
      <c r="E1463" s="421"/>
      <c r="F1463" s="421"/>
      <c r="G1463" s="421"/>
      <c r="H1463" s="421"/>
      <c r="I1463" s="421"/>
      <c r="J1463" s="421"/>
      <c r="K1463" s="421"/>
      <c r="L1463" s="421"/>
      <c r="M1463" s="423"/>
      <c r="N1463" s="340">
        <f>IF(C1463&gt;A_Stammdaten!$B$12,0,SUM(E1463,F1463,H1463,J1463:K1463)-SUM(G1463,I1463,L1463:M1463))</f>
        <v>0</v>
      </c>
      <c r="O1463" s="421"/>
      <c r="P1463" s="421"/>
      <c r="Q1463" s="421"/>
      <c r="R1463" s="421"/>
      <c r="S1463" s="108">
        <f t="shared" si="163"/>
        <v>0</v>
      </c>
      <c r="T1463" s="341">
        <f>IF(ISBLANK($B1463),0,VLOOKUP($B1463,Listen!$A$2:$C$45,2,FALSE))</f>
        <v>0</v>
      </c>
      <c r="U1463" s="341">
        <f>IF(ISBLANK($B1463),0,VLOOKUP($B1463,Listen!$A$2:$C$45,3,FALSE))</f>
        <v>0</v>
      </c>
      <c r="V1463" s="342">
        <f t="shared" si="165"/>
        <v>0</v>
      </c>
      <c r="W1463" s="342">
        <f t="shared" si="166"/>
        <v>0</v>
      </c>
      <c r="X1463" s="342">
        <f t="shared" si="166"/>
        <v>0</v>
      </c>
      <c r="Y1463" s="342">
        <f t="shared" si="166"/>
        <v>0</v>
      </c>
      <c r="Z1463" s="342">
        <f t="shared" si="166"/>
        <v>0</v>
      </c>
      <c r="AA1463" s="342">
        <f t="shared" si="166"/>
        <v>0</v>
      </c>
      <c r="AB1463" s="342">
        <f t="shared" si="166"/>
        <v>0</v>
      </c>
      <c r="AC1463" s="109">
        <f t="shared" si="164"/>
        <v>0</v>
      </c>
      <c r="AD1463" s="109">
        <f>IF(C1463=A_Stammdaten!$B$12,E_SAV!$S1463-E_SAV!$AE1463,HLOOKUP(A_Stammdaten!$B$12-1,$AF$4:$AL$4004,ROW(C1463)-3,FALSE)-$AE1463)</f>
        <v>0</v>
      </c>
      <c r="AE1463" s="109">
        <f>HLOOKUP(A_Stammdaten!$B$12,$AF$4:$AL$4004,ROW(C1463)-3,FALSE)</f>
        <v>0</v>
      </c>
      <c r="AF1463" s="109">
        <f t="shared" si="162"/>
        <v>0</v>
      </c>
      <c r="AG1463" s="109">
        <f t="shared" si="168"/>
        <v>0</v>
      </c>
      <c r="AH1463" s="109">
        <f t="shared" si="168"/>
        <v>0</v>
      </c>
      <c r="AI1463" s="109">
        <f t="shared" si="168"/>
        <v>0</v>
      </c>
      <c r="AJ1463" s="109">
        <f t="shared" si="167"/>
        <v>0</v>
      </c>
      <c r="AK1463" s="109">
        <f t="shared" si="167"/>
        <v>0</v>
      </c>
      <c r="AL1463" s="109">
        <f t="shared" si="167"/>
        <v>0</v>
      </c>
    </row>
    <row r="1464" spans="1:38" x14ac:dyDescent="0.3">
      <c r="A1464" s="421"/>
      <c r="B1464" s="421"/>
      <c r="C1464" s="422"/>
      <c r="D1464" s="423"/>
      <c r="E1464" s="421"/>
      <c r="F1464" s="421"/>
      <c r="G1464" s="421"/>
      <c r="H1464" s="421"/>
      <c r="I1464" s="421"/>
      <c r="J1464" s="421"/>
      <c r="K1464" s="421"/>
      <c r="L1464" s="421"/>
      <c r="M1464" s="423"/>
      <c r="N1464" s="340">
        <f>IF(C1464&gt;A_Stammdaten!$B$12,0,SUM(E1464,F1464,H1464,J1464:K1464)-SUM(G1464,I1464,L1464:M1464))</f>
        <v>0</v>
      </c>
      <c r="O1464" s="421"/>
      <c r="P1464" s="421"/>
      <c r="Q1464" s="421"/>
      <c r="R1464" s="421"/>
      <c r="S1464" s="108">
        <f t="shared" si="163"/>
        <v>0</v>
      </c>
      <c r="T1464" s="341">
        <f>IF(ISBLANK($B1464),0,VLOOKUP($B1464,Listen!$A$2:$C$45,2,FALSE))</f>
        <v>0</v>
      </c>
      <c r="U1464" s="341">
        <f>IF(ISBLANK($B1464),0,VLOOKUP($B1464,Listen!$A$2:$C$45,3,FALSE))</f>
        <v>0</v>
      </c>
      <c r="V1464" s="342">
        <f t="shared" si="165"/>
        <v>0</v>
      </c>
      <c r="W1464" s="342">
        <f t="shared" si="166"/>
        <v>0</v>
      </c>
      <c r="X1464" s="342">
        <f t="shared" si="166"/>
        <v>0</v>
      </c>
      <c r="Y1464" s="342">
        <f t="shared" si="166"/>
        <v>0</v>
      </c>
      <c r="Z1464" s="342">
        <f t="shared" si="166"/>
        <v>0</v>
      </c>
      <c r="AA1464" s="342">
        <f t="shared" si="166"/>
        <v>0</v>
      </c>
      <c r="AB1464" s="342">
        <f t="shared" si="166"/>
        <v>0</v>
      </c>
      <c r="AC1464" s="109">
        <f t="shared" si="164"/>
        <v>0</v>
      </c>
      <c r="AD1464" s="109">
        <f>IF(C1464=A_Stammdaten!$B$12,E_SAV!$S1464-E_SAV!$AE1464,HLOOKUP(A_Stammdaten!$B$12-1,$AF$4:$AL$4004,ROW(C1464)-3,FALSE)-$AE1464)</f>
        <v>0</v>
      </c>
      <c r="AE1464" s="109">
        <f>HLOOKUP(A_Stammdaten!$B$12,$AF$4:$AL$4004,ROW(C1464)-3,FALSE)</f>
        <v>0</v>
      </c>
      <c r="AF1464" s="109">
        <f t="shared" si="162"/>
        <v>0</v>
      </c>
      <c r="AG1464" s="109">
        <f t="shared" si="168"/>
        <v>0</v>
      </c>
      <c r="AH1464" s="109">
        <f t="shared" si="168"/>
        <v>0</v>
      </c>
      <c r="AI1464" s="109">
        <f t="shared" si="168"/>
        <v>0</v>
      </c>
      <c r="AJ1464" s="109">
        <f t="shared" si="167"/>
        <v>0</v>
      </c>
      <c r="AK1464" s="109">
        <f t="shared" si="167"/>
        <v>0</v>
      </c>
      <c r="AL1464" s="109">
        <f t="shared" si="167"/>
        <v>0</v>
      </c>
    </row>
    <row r="1465" spans="1:38" x14ac:dyDescent="0.3">
      <c r="A1465" s="421"/>
      <c r="B1465" s="421"/>
      <c r="C1465" s="422"/>
      <c r="D1465" s="423"/>
      <c r="E1465" s="421"/>
      <c r="F1465" s="421"/>
      <c r="G1465" s="421"/>
      <c r="H1465" s="421"/>
      <c r="I1465" s="421"/>
      <c r="J1465" s="421"/>
      <c r="K1465" s="421"/>
      <c r="L1465" s="421"/>
      <c r="M1465" s="423"/>
      <c r="N1465" s="340">
        <f>IF(C1465&gt;A_Stammdaten!$B$12,0,SUM(E1465,F1465,H1465,J1465:K1465)-SUM(G1465,I1465,L1465:M1465))</f>
        <v>0</v>
      </c>
      <c r="O1465" s="421"/>
      <c r="P1465" s="421"/>
      <c r="Q1465" s="421"/>
      <c r="R1465" s="421"/>
      <c r="S1465" s="108">
        <f t="shared" si="163"/>
        <v>0</v>
      </c>
      <c r="T1465" s="341">
        <f>IF(ISBLANK($B1465),0,VLOOKUP($B1465,Listen!$A$2:$C$45,2,FALSE))</f>
        <v>0</v>
      </c>
      <c r="U1465" s="341">
        <f>IF(ISBLANK($B1465),0,VLOOKUP($B1465,Listen!$A$2:$C$45,3,FALSE))</f>
        <v>0</v>
      </c>
      <c r="V1465" s="342">
        <f t="shared" si="165"/>
        <v>0</v>
      </c>
      <c r="W1465" s="342">
        <f t="shared" si="166"/>
        <v>0</v>
      </c>
      <c r="X1465" s="342">
        <f t="shared" si="166"/>
        <v>0</v>
      </c>
      <c r="Y1465" s="342">
        <f t="shared" si="166"/>
        <v>0</v>
      </c>
      <c r="Z1465" s="342">
        <f t="shared" si="166"/>
        <v>0</v>
      </c>
      <c r="AA1465" s="342">
        <f t="shared" si="166"/>
        <v>0</v>
      </c>
      <c r="AB1465" s="342">
        <f t="shared" si="166"/>
        <v>0</v>
      </c>
      <c r="AC1465" s="109">
        <f t="shared" si="164"/>
        <v>0</v>
      </c>
      <c r="AD1465" s="109">
        <f>IF(C1465=A_Stammdaten!$B$12,E_SAV!$S1465-E_SAV!$AE1465,HLOOKUP(A_Stammdaten!$B$12-1,$AF$4:$AL$4004,ROW(C1465)-3,FALSE)-$AE1465)</f>
        <v>0</v>
      </c>
      <c r="AE1465" s="109">
        <f>HLOOKUP(A_Stammdaten!$B$12,$AF$4:$AL$4004,ROW(C1465)-3,FALSE)</f>
        <v>0</v>
      </c>
      <c r="AF1465" s="109">
        <f t="shared" si="162"/>
        <v>0</v>
      </c>
      <c r="AG1465" s="109">
        <f t="shared" si="168"/>
        <v>0</v>
      </c>
      <c r="AH1465" s="109">
        <f t="shared" si="168"/>
        <v>0</v>
      </c>
      <c r="AI1465" s="109">
        <f t="shared" si="168"/>
        <v>0</v>
      </c>
      <c r="AJ1465" s="109">
        <f t="shared" si="167"/>
        <v>0</v>
      </c>
      <c r="AK1465" s="109">
        <f t="shared" si="167"/>
        <v>0</v>
      </c>
      <c r="AL1465" s="109">
        <f t="shared" si="167"/>
        <v>0</v>
      </c>
    </row>
    <row r="1466" spans="1:38" x14ac:dyDescent="0.3">
      <c r="A1466" s="421"/>
      <c r="B1466" s="421"/>
      <c r="C1466" s="422"/>
      <c r="D1466" s="423"/>
      <c r="E1466" s="421"/>
      <c r="F1466" s="421"/>
      <c r="G1466" s="421"/>
      <c r="H1466" s="421"/>
      <c r="I1466" s="421"/>
      <c r="J1466" s="421"/>
      <c r="K1466" s="421"/>
      <c r="L1466" s="421"/>
      <c r="M1466" s="423"/>
      <c r="N1466" s="340">
        <f>IF(C1466&gt;A_Stammdaten!$B$12,0,SUM(E1466,F1466,H1466,J1466:K1466)-SUM(G1466,I1466,L1466:M1466))</f>
        <v>0</v>
      </c>
      <c r="O1466" s="421"/>
      <c r="P1466" s="421"/>
      <c r="Q1466" s="421"/>
      <c r="R1466" s="421"/>
      <c r="S1466" s="108">
        <f t="shared" si="163"/>
        <v>0</v>
      </c>
      <c r="T1466" s="341">
        <f>IF(ISBLANK($B1466),0,VLOOKUP($B1466,Listen!$A$2:$C$45,2,FALSE))</f>
        <v>0</v>
      </c>
      <c r="U1466" s="341">
        <f>IF(ISBLANK($B1466),0,VLOOKUP($B1466,Listen!$A$2:$C$45,3,FALSE))</f>
        <v>0</v>
      </c>
      <c r="V1466" s="342">
        <f t="shared" si="165"/>
        <v>0</v>
      </c>
      <c r="W1466" s="342">
        <f t="shared" si="166"/>
        <v>0</v>
      </c>
      <c r="X1466" s="342">
        <f t="shared" si="166"/>
        <v>0</v>
      </c>
      <c r="Y1466" s="342">
        <f t="shared" si="166"/>
        <v>0</v>
      </c>
      <c r="Z1466" s="342">
        <f t="shared" si="166"/>
        <v>0</v>
      </c>
      <c r="AA1466" s="342">
        <f t="shared" si="166"/>
        <v>0</v>
      </c>
      <c r="AB1466" s="342">
        <f t="shared" si="166"/>
        <v>0</v>
      </c>
      <c r="AC1466" s="109">
        <f t="shared" si="164"/>
        <v>0</v>
      </c>
      <c r="AD1466" s="109">
        <f>IF(C1466=A_Stammdaten!$B$12,E_SAV!$S1466-E_SAV!$AE1466,HLOOKUP(A_Stammdaten!$B$12-1,$AF$4:$AL$4004,ROW(C1466)-3,FALSE)-$AE1466)</f>
        <v>0</v>
      </c>
      <c r="AE1466" s="109">
        <f>HLOOKUP(A_Stammdaten!$B$12,$AF$4:$AL$4004,ROW(C1466)-3,FALSE)</f>
        <v>0</v>
      </c>
      <c r="AF1466" s="109">
        <f t="shared" si="162"/>
        <v>0</v>
      </c>
      <c r="AG1466" s="109">
        <f t="shared" si="168"/>
        <v>0</v>
      </c>
      <c r="AH1466" s="109">
        <f t="shared" si="168"/>
        <v>0</v>
      </c>
      <c r="AI1466" s="109">
        <f t="shared" si="168"/>
        <v>0</v>
      </c>
      <c r="AJ1466" s="109">
        <f t="shared" si="167"/>
        <v>0</v>
      </c>
      <c r="AK1466" s="109">
        <f t="shared" si="167"/>
        <v>0</v>
      </c>
      <c r="AL1466" s="109">
        <f t="shared" si="167"/>
        <v>0</v>
      </c>
    </row>
    <row r="1467" spans="1:38" x14ac:dyDescent="0.3">
      <c r="A1467" s="421"/>
      <c r="B1467" s="421"/>
      <c r="C1467" s="422"/>
      <c r="D1467" s="423"/>
      <c r="E1467" s="421"/>
      <c r="F1467" s="421"/>
      <c r="G1467" s="421"/>
      <c r="H1467" s="421"/>
      <c r="I1467" s="421"/>
      <c r="J1467" s="421"/>
      <c r="K1467" s="421"/>
      <c r="L1467" s="421"/>
      <c r="M1467" s="423"/>
      <c r="N1467" s="340">
        <f>IF(C1467&gt;A_Stammdaten!$B$12,0,SUM(E1467,F1467,H1467,J1467:K1467)-SUM(G1467,I1467,L1467:M1467))</f>
        <v>0</v>
      </c>
      <c r="O1467" s="421"/>
      <c r="P1467" s="421"/>
      <c r="Q1467" s="421"/>
      <c r="R1467" s="421"/>
      <c r="S1467" s="108">
        <f t="shared" si="163"/>
        <v>0</v>
      </c>
      <c r="T1467" s="341">
        <f>IF(ISBLANK($B1467),0,VLOOKUP($B1467,Listen!$A$2:$C$45,2,FALSE))</f>
        <v>0</v>
      </c>
      <c r="U1467" s="341">
        <f>IF(ISBLANK($B1467),0,VLOOKUP($B1467,Listen!$A$2:$C$45,3,FALSE))</f>
        <v>0</v>
      </c>
      <c r="V1467" s="342">
        <f t="shared" si="165"/>
        <v>0</v>
      </c>
      <c r="W1467" s="342">
        <f t="shared" si="166"/>
        <v>0</v>
      </c>
      <c r="X1467" s="342">
        <f t="shared" si="166"/>
        <v>0</v>
      </c>
      <c r="Y1467" s="342">
        <f t="shared" si="166"/>
        <v>0</v>
      </c>
      <c r="Z1467" s="342">
        <f t="shared" si="166"/>
        <v>0</v>
      </c>
      <c r="AA1467" s="342">
        <f t="shared" si="166"/>
        <v>0</v>
      </c>
      <c r="AB1467" s="342">
        <f t="shared" si="166"/>
        <v>0</v>
      </c>
      <c r="AC1467" s="109">
        <f t="shared" si="164"/>
        <v>0</v>
      </c>
      <c r="AD1467" s="109">
        <f>IF(C1467=A_Stammdaten!$B$12,E_SAV!$S1467-E_SAV!$AE1467,HLOOKUP(A_Stammdaten!$B$12-1,$AF$4:$AL$4004,ROW(C1467)-3,FALSE)-$AE1467)</f>
        <v>0</v>
      </c>
      <c r="AE1467" s="109">
        <f>HLOOKUP(A_Stammdaten!$B$12,$AF$4:$AL$4004,ROW(C1467)-3,FALSE)</f>
        <v>0</v>
      </c>
      <c r="AF1467" s="109">
        <f t="shared" si="162"/>
        <v>0</v>
      </c>
      <c r="AG1467" s="109">
        <f t="shared" si="168"/>
        <v>0</v>
      </c>
      <c r="AH1467" s="109">
        <f t="shared" si="168"/>
        <v>0</v>
      </c>
      <c r="AI1467" s="109">
        <f t="shared" si="168"/>
        <v>0</v>
      </c>
      <c r="AJ1467" s="109">
        <f t="shared" si="167"/>
        <v>0</v>
      </c>
      <c r="AK1467" s="109">
        <f t="shared" si="167"/>
        <v>0</v>
      </c>
      <c r="AL1467" s="109">
        <f t="shared" si="167"/>
        <v>0</v>
      </c>
    </row>
    <row r="1468" spans="1:38" x14ac:dyDescent="0.3">
      <c r="A1468" s="421"/>
      <c r="B1468" s="421"/>
      <c r="C1468" s="422"/>
      <c r="D1468" s="423"/>
      <c r="E1468" s="421"/>
      <c r="F1468" s="421"/>
      <c r="G1468" s="421"/>
      <c r="H1468" s="421"/>
      <c r="I1468" s="421"/>
      <c r="J1468" s="421"/>
      <c r="K1468" s="421"/>
      <c r="L1468" s="421"/>
      <c r="M1468" s="423"/>
      <c r="N1468" s="340">
        <f>IF(C1468&gt;A_Stammdaten!$B$12,0,SUM(E1468,F1468,H1468,J1468:K1468)-SUM(G1468,I1468,L1468:M1468))</f>
        <v>0</v>
      </c>
      <c r="O1468" s="421"/>
      <c r="P1468" s="421"/>
      <c r="Q1468" s="421"/>
      <c r="R1468" s="421"/>
      <c r="S1468" s="108">
        <f t="shared" si="163"/>
        <v>0</v>
      </c>
      <c r="T1468" s="341">
        <f>IF(ISBLANK($B1468),0,VLOOKUP($B1468,Listen!$A$2:$C$45,2,FALSE))</f>
        <v>0</v>
      </c>
      <c r="U1468" s="341">
        <f>IF(ISBLANK($B1468),0,VLOOKUP($B1468,Listen!$A$2:$C$45,3,FALSE))</f>
        <v>0</v>
      </c>
      <c r="V1468" s="342">
        <f t="shared" si="165"/>
        <v>0</v>
      </c>
      <c r="W1468" s="342">
        <f t="shared" si="166"/>
        <v>0</v>
      </c>
      <c r="X1468" s="342">
        <f t="shared" si="166"/>
        <v>0</v>
      </c>
      <c r="Y1468" s="342">
        <f t="shared" si="166"/>
        <v>0</v>
      </c>
      <c r="Z1468" s="342">
        <f t="shared" si="166"/>
        <v>0</v>
      </c>
      <c r="AA1468" s="342">
        <f t="shared" si="166"/>
        <v>0</v>
      </c>
      <c r="AB1468" s="342">
        <f t="shared" si="166"/>
        <v>0</v>
      </c>
      <c r="AC1468" s="109">
        <f t="shared" si="164"/>
        <v>0</v>
      </c>
      <c r="AD1468" s="109">
        <f>IF(C1468=A_Stammdaten!$B$12,E_SAV!$S1468-E_SAV!$AE1468,HLOOKUP(A_Stammdaten!$B$12-1,$AF$4:$AL$4004,ROW(C1468)-3,FALSE)-$AE1468)</f>
        <v>0</v>
      </c>
      <c r="AE1468" s="109">
        <f>HLOOKUP(A_Stammdaten!$B$12,$AF$4:$AL$4004,ROW(C1468)-3,FALSE)</f>
        <v>0</v>
      </c>
      <c r="AF1468" s="109">
        <f t="shared" si="162"/>
        <v>0</v>
      </c>
      <c r="AG1468" s="109">
        <f t="shared" si="168"/>
        <v>0</v>
      </c>
      <c r="AH1468" s="109">
        <f t="shared" si="168"/>
        <v>0</v>
      </c>
      <c r="AI1468" s="109">
        <f t="shared" si="168"/>
        <v>0</v>
      </c>
      <c r="AJ1468" s="109">
        <f t="shared" si="167"/>
        <v>0</v>
      </c>
      <c r="AK1468" s="109">
        <f t="shared" si="167"/>
        <v>0</v>
      </c>
      <c r="AL1468" s="109">
        <f t="shared" si="167"/>
        <v>0</v>
      </c>
    </row>
    <row r="1469" spans="1:38" x14ac:dyDescent="0.3">
      <c r="A1469" s="421"/>
      <c r="B1469" s="421"/>
      <c r="C1469" s="422"/>
      <c r="D1469" s="423"/>
      <c r="E1469" s="421"/>
      <c r="F1469" s="421"/>
      <c r="G1469" s="421"/>
      <c r="H1469" s="421"/>
      <c r="I1469" s="421"/>
      <c r="J1469" s="421"/>
      <c r="K1469" s="421"/>
      <c r="L1469" s="421"/>
      <c r="M1469" s="423"/>
      <c r="N1469" s="340">
        <f>IF(C1469&gt;A_Stammdaten!$B$12,0,SUM(E1469,F1469,H1469,J1469:K1469)-SUM(G1469,I1469,L1469:M1469))</f>
        <v>0</v>
      </c>
      <c r="O1469" s="421"/>
      <c r="P1469" s="421"/>
      <c r="Q1469" s="421"/>
      <c r="R1469" s="421"/>
      <c r="S1469" s="108">
        <f t="shared" si="163"/>
        <v>0</v>
      </c>
      <c r="T1469" s="341">
        <f>IF(ISBLANK($B1469),0,VLOOKUP($B1469,Listen!$A$2:$C$45,2,FALSE))</f>
        <v>0</v>
      </c>
      <c r="U1469" s="341">
        <f>IF(ISBLANK($B1469),0,VLOOKUP($B1469,Listen!$A$2:$C$45,3,FALSE))</f>
        <v>0</v>
      </c>
      <c r="V1469" s="342">
        <f t="shared" si="165"/>
        <v>0</v>
      </c>
      <c r="W1469" s="342">
        <f t="shared" si="166"/>
        <v>0</v>
      </c>
      <c r="X1469" s="342">
        <f t="shared" si="166"/>
        <v>0</v>
      </c>
      <c r="Y1469" s="342">
        <f t="shared" si="166"/>
        <v>0</v>
      </c>
      <c r="Z1469" s="342">
        <f t="shared" si="166"/>
        <v>0</v>
      </c>
      <c r="AA1469" s="342">
        <f t="shared" si="166"/>
        <v>0</v>
      </c>
      <c r="AB1469" s="342">
        <f t="shared" si="166"/>
        <v>0</v>
      </c>
      <c r="AC1469" s="109">
        <f t="shared" si="164"/>
        <v>0</v>
      </c>
      <c r="AD1469" s="109">
        <f>IF(C1469=A_Stammdaten!$B$12,E_SAV!$S1469-E_SAV!$AE1469,HLOOKUP(A_Stammdaten!$B$12-1,$AF$4:$AL$4004,ROW(C1469)-3,FALSE)-$AE1469)</f>
        <v>0</v>
      </c>
      <c r="AE1469" s="109">
        <f>HLOOKUP(A_Stammdaten!$B$12,$AF$4:$AL$4004,ROW(C1469)-3,FALSE)</f>
        <v>0</v>
      </c>
      <c r="AF1469" s="109">
        <f t="shared" si="162"/>
        <v>0</v>
      </c>
      <c r="AG1469" s="109">
        <f t="shared" si="168"/>
        <v>0</v>
      </c>
      <c r="AH1469" s="109">
        <f t="shared" si="168"/>
        <v>0</v>
      </c>
      <c r="AI1469" s="109">
        <f t="shared" si="168"/>
        <v>0</v>
      </c>
      <c r="AJ1469" s="109">
        <f t="shared" si="167"/>
        <v>0</v>
      </c>
      <c r="AK1469" s="109">
        <f t="shared" si="167"/>
        <v>0</v>
      </c>
      <c r="AL1469" s="109">
        <f t="shared" si="167"/>
        <v>0</v>
      </c>
    </row>
    <row r="1470" spans="1:38" x14ac:dyDescent="0.3">
      <c r="A1470" s="421"/>
      <c r="B1470" s="421"/>
      <c r="C1470" s="422"/>
      <c r="D1470" s="423"/>
      <c r="E1470" s="421"/>
      <c r="F1470" s="421"/>
      <c r="G1470" s="421"/>
      <c r="H1470" s="421"/>
      <c r="I1470" s="421"/>
      <c r="J1470" s="421"/>
      <c r="K1470" s="421"/>
      <c r="L1470" s="421"/>
      <c r="M1470" s="423"/>
      <c r="N1470" s="340">
        <f>IF(C1470&gt;A_Stammdaten!$B$12,0,SUM(E1470,F1470,H1470,J1470:K1470)-SUM(G1470,I1470,L1470:M1470))</f>
        <v>0</v>
      </c>
      <c r="O1470" s="421"/>
      <c r="P1470" s="421"/>
      <c r="Q1470" s="421"/>
      <c r="R1470" s="421"/>
      <c r="S1470" s="108">
        <f t="shared" si="163"/>
        <v>0</v>
      </c>
      <c r="T1470" s="341">
        <f>IF(ISBLANK($B1470),0,VLOOKUP($B1470,Listen!$A$2:$C$45,2,FALSE))</f>
        <v>0</v>
      </c>
      <c r="U1470" s="341">
        <f>IF(ISBLANK($B1470),0,VLOOKUP($B1470,Listen!$A$2:$C$45,3,FALSE))</f>
        <v>0</v>
      </c>
      <c r="V1470" s="342">
        <f t="shared" si="165"/>
        <v>0</v>
      </c>
      <c r="W1470" s="342">
        <f t="shared" si="166"/>
        <v>0</v>
      </c>
      <c r="X1470" s="342">
        <f t="shared" si="166"/>
        <v>0</v>
      </c>
      <c r="Y1470" s="342">
        <f t="shared" si="166"/>
        <v>0</v>
      </c>
      <c r="Z1470" s="342">
        <f t="shared" si="166"/>
        <v>0</v>
      </c>
      <c r="AA1470" s="342">
        <f t="shared" si="166"/>
        <v>0</v>
      </c>
      <c r="AB1470" s="342">
        <f t="shared" si="166"/>
        <v>0</v>
      </c>
      <c r="AC1470" s="109">
        <f t="shared" si="164"/>
        <v>0</v>
      </c>
      <c r="AD1470" s="109">
        <f>IF(C1470=A_Stammdaten!$B$12,E_SAV!$S1470-E_SAV!$AE1470,HLOOKUP(A_Stammdaten!$B$12-1,$AF$4:$AL$4004,ROW(C1470)-3,FALSE)-$AE1470)</f>
        <v>0</v>
      </c>
      <c r="AE1470" s="109">
        <f>HLOOKUP(A_Stammdaten!$B$12,$AF$4:$AL$4004,ROW(C1470)-3,FALSE)</f>
        <v>0</v>
      </c>
      <c r="AF1470" s="109">
        <f t="shared" si="162"/>
        <v>0</v>
      </c>
      <c r="AG1470" s="109">
        <f t="shared" si="168"/>
        <v>0</v>
      </c>
      <c r="AH1470" s="109">
        <f t="shared" si="168"/>
        <v>0</v>
      </c>
      <c r="AI1470" s="109">
        <f t="shared" si="168"/>
        <v>0</v>
      </c>
      <c r="AJ1470" s="109">
        <f t="shared" si="167"/>
        <v>0</v>
      </c>
      <c r="AK1470" s="109">
        <f t="shared" si="167"/>
        <v>0</v>
      </c>
      <c r="AL1470" s="109">
        <f t="shared" si="167"/>
        <v>0</v>
      </c>
    </row>
    <row r="1471" spans="1:38" x14ac:dyDescent="0.3">
      <c r="A1471" s="421"/>
      <c r="B1471" s="421"/>
      <c r="C1471" s="422"/>
      <c r="D1471" s="423"/>
      <c r="E1471" s="421"/>
      <c r="F1471" s="421"/>
      <c r="G1471" s="421"/>
      <c r="H1471" s="421"/>
      <c r="I1471" s="421"/>
      <c r="J1471" s="421"/>
      <c r="K1471" s="421"/>
      <c r="L1471" s="421"/>
      <c r="M1471" s="423"/>
      <c r="N1471" s="340">
        <f>IF(C1471&gt;A_Stammdaten!$B$12,0,SUM(E1471,F1471,H1471,J1471:K1471)-SUM(G1471,I1471,L1471:M1471))</f>
        <v>0</v>
      </c>
      <c r="O1471" s="421"/>
      <c r="P1471" s="421"/>
      <c r="Q1471" s="421"/>
      <c r="R1471" s="421"/>
      <c r="S1471" s="108">
        <f t="shared" si="163"/>
        <v>0</v>
      </c>
      <c r="T1471" s="341">
        <f>IF(ISBLANK($B1471),0,VLOOKUP($B1471,Listen!$A$2:$C$45,2,FALSE))</f>
        <v>0</v>
      </c>
      <c r="U1471" s="341">
        <f>IF(ISBLANK($B1471),0,VLOOKUP($B1471,Listen!$A$2:$C$45,3,FALSE))</f>
        <v>0</v>
      </c>
      <c r="V1471" s="342">
        <f t="shared" si="165"/>
        <v>0</v>
      </c>
      <c r="W1471" s="342">
        <f t="shared" si="166"/>
        <v>0</v>
      </c>
      <c r="X1471" s="342">
        <f t="shared" si="166"/>
        <v>0</v>
      </c>
      <c r="Y1471" s="342">
        <f t="shared" si="166"/>
        <v>0</v>
      </c>
      <c r="Z1471" s="342">
        <f t="shared" si="166"/>
        <v>0</v>
      </c>
      <c r="AA1471" s="342">
        <f t="shared" si="166"/>
        <v>0</v>
      </c>
      <c r="AB1471" s="342">
        <f t="shared" si="166"/>
        <v>0</v>
      </c>
      <c r="AC1471" s="109">
        <f t="shared" si="164"/>
        <v>0</v>
      </c>
      <c r="AD1471" s="109">
        <f>IF(C1471=A_Stammdaten!$B$12,E_SAV!$S1471-E_SAV!$AE1471,HLOOKUP(A_Stammdaten!$B$12-1,$AF$4:$AL$4004,ROW(C1471)-3,FALSE)-$AE1471)</f>
        <v>0</v>
      </c>
      <c r="AE1471" s="109">
        <f>HLOOKUP(A_Stammdaten!$B$12,$AF$4:$AL$4004,ROW(C1471)-3,FALSE)</f>
        <v>0</v>
      </c>
      <c r="AF1471" s="109">
        <f t="shared" si="162"/>
        <v>0</v>
      </c>
      <c r="AG1471" s="109">
        <f t="shared" si="168"/>
        <v>0</v>
      </c>
      <c r="AH1471" s="109">
        <f t="shared" si="168"/>
        <v>0</v>
      </c>
      <c r="AI1471" s="109">
        <f t="shared" si="168"/>
        <v>0</v>
      </c>
      <c r="AJ1471" s="109">
        <f t="shared" si="167"/>
        <v>0</v>
      </c>
      <c r="AK1471" s="109">
        <f t="shared" si="167"/>
        <v>0</v>
      </c>
      <c r="AL1471" s="109">
        <f t="shared" si="167"/>
        <v>0</v>
      </c>
    </row>
    <row r="1472" spans="1:38" x14ac:dyDescent="0.3">
      <c r="A1472" s="421"/>
      <c r="B1472" s="421"/>
      <c r="C1472" s="422"/>
      <c r="D1472" s="423"/>
      <c r="E1472" s="421"/>
      <c r="F1472" s="421"/>
      <c r="G1472" s="421"/>
      <c r="H1472" s="421"/>
      <c r="I1472" s="421"/>
      <c r="J1472" s="421"/>
      <c r="K1472" s="421"/>
      <c r="L1472" s="421"/>
      <c r="M1472" s="423"/>
      <c r="N1472" s="340">
        <f>IF(C1472&gt;A_Stammdaten!$B$12,0,SUM(E1472,F1472,H1472,J1472:K1472)-SUM(G1472,I1472,L1472:M1472))</f>
        <v>0</v>
      </c>
      <c r="O1472" s="421"/>
      <c r="P1472" s="421"/>
      <c r="Q1472" s="421"/>
      <c r="R1472" s="421"/>
      <c r="S1472" s="108">
        <f t="shared" si="163"/>
        <v>0</v>
      </c>
      <c r="T1472" s="341">
        <f>IF(ISBLANK($B1472),0,VLOOKUP($B1472,Listen!$A$2:$C$45,2,FALSE))</f>
        <v>0</v>
      </c>
      <c r="U1472" s="341">
        <f>IF(ISBLANK($B1472),0,VLOOKUP($B1472,Listen!$A$2:$C$45,3,FALSE))</f>
        <v>0</v>
      </c>
      <c r="V1472" s="342">
        <f t="shared" si="165"/>
        <v>0</v>
      </c>
      <c r="W1472" s="342">
        <f t="shared" si="166"/>
        <v>0</v>
      </c>
      <c r="X1472" s="342">
        <f t="shared" si="166"/>
        <v>0</v>
      </c>
      <c r="Y1472" s="342">
        <f t="shared" si="166"/>
        <v>0</v>
      </c>
      <c r="Z1472" s="342">
        <f t="shared" si="166"/>
        <v>0</v>
      </c>
      <c r="AA1472" s="342">
        <f t="shared" si="166"/>
        <v>0</v>
      </c>
      <c r="AB1472" s="342">
        <f t="shared" si="166"/>
        <v>0</v>
      </c>
      <c r="AC1472" s="109">
        <f t="shared" si="164"/>
        <v>0</v>
      </c>
      <c r="AD1472" s="109">
        <f>IF(C1472=A_Stammdaten!$B$12,E_SAV!$S1472-E_SAV!$AE1472,HLOOKUP(A_Stammdaten!$B$12-1,$AF$4:$AL$4004,ROW(C1472)-3,FALSE)-$AE1472)</f>
        <v>0</v>
      </c>
      <c r="AE1472" s="109">
        <f>HLOOKUP(A_Stammdaten!$B$12,$AF$4:$AL$4004,ROW(C1472)-3,FALSE)</f>
        <v>0</v>
      </c>
      <c r="AF1472" s="109">
        <f t="shared" si="162"/>
        <v>0</v>
      </c>
      <c r="AG1472" s="109">
        <f t="shared" si="168"/>
        <v>0</v>
      </c>
      <c r="AH1472" s="109">
        <f t="shared" si="168"/>
        <v>0</v>
      </c>
      <c r="AI1472" s="109">
        <f t="shared" si="168"/>
        <v>0</v>
      </c>
      <c r="AJ1472" s="109">
        <f t="shared" si="167"/>
        <v>0</v>
      </c>
      <c r="AK1472" s="109">
        <f t="shared" si="167"/>
        <v>0</v>
      </c>
      <c r="AL1472" s="109">
        <f t="shared" si="167"/>
        <v>0</v>
      </c>
    </row>
    <row r="1473" spans="1:38" x14ac:dyDescent="0.3">
      <c r="A1473" s="421"/>
      <c r="B1473" s="421"/>
      <c r="C1473" s="422"/>
      <c r="D1473" s="423"/>
      <c r="E1473" s="421"/>
      <c r="F1473" s="421"/>
      <c r="G1473" s="421"/>
      <c r="H1473" s="421"/>
      <c r="I1473" s="421"/>
      <c r="J1473" s="421"/>
      <c r="K1473" s="421"/>
      <c r="L1473" s="421"/>
      <c r="M1473" s="423"/>
      <c r="N1473" s="340">
        <f>IF(C1473&gt;A_Stammdaten!$B$12,0,SUM(E1473,F1473,H1473,J1473:K1473)-SUM(G1473,I1473,L1473:M1473))</f>
        <v>0</v>
      </c>
      <c r="O1473" s="421"/>
      <c r="P1473" s="421"/>
      <c r="Q1473" s="421"/>
      <c r="R1473" s="421"/>
      <c r="S1473" s="108">
        <f t="shared" si="163"/>
        <v>0</v>
      </c>
      <c r="T1473" s="341">
        <f>IF(ISBLANK($B1473),0,VLOOKUP($B1473,Listen!$A$2:$C$45,2,FALSE))</f>
        <v>0</v>
      </c>
      <c r="U1473" s="341">
        <f>IF(ISBLANK($B1473),0,VLOOKUP($B1473,Listen!$A$2:$C$45,3,FALSE))</f>
        <v>0</v>
      </c>
      <c r="V1473" s="342">
        <f t="shared" si="165"/>
        <v>0</v>
      </c>
      <c r="W1473" s="342">
        <f t="shared" si="166"/>
        <v>0</v>
      </c>
      <c r="X1473" s="342">
        <f t="shared" si="166"/>
        <v>0</v>
      </c>
      <c r="Y1473" s="342">
        <f t="shared" si="166"/>
        <v>0</v>
      </c>
      <c r="Z1473" s="342">
        <f t="shared" si="166"/>
        <v>0</v>
      </c>
      <c r="AA1473" s="342">
        <f t="shared" si="166"/>
        <v>0</v>
      </c>
      <c r="AB1473" s="342">
        <f t="shared" si="166"/>
        <v>0</v>
      </c>
      <c r="AC1473" s="109">
        <f t="shared" si="164"/>
        <v>0</v>
      </c>
      <c r="AD1473" s="109">
        <f>IF(C1473=A_Stammdaten!$B$12,E_SAV!$S1473-E_SAV!$AE1473,HLOOKUP(A_Stammdaten!$B$12-1,$AF$4:$AL$4004,ROW(C1473)-3,FALSE)-$AE1473)</f>
        <v>0</v>
      </c>
      <c r="AE1473" s="109">
        <f>HLOOKUP(A_Stammdaten!$B$12,$AF$4:$AL$4004,ROW(C1473)-3,FALSE)</f>
        <v>0</v>
      </c>
      <c r="AF1473" s="109">
        <f t="shared" si="162"/>
        <v>0</v>
      </c>
      <c r="AG1473" s="109">
        <f t="shared" si="168"/>
        <v>0</v>
      </c>
      <c r="AH1473" s="109">
        <f t="shared" si="168"/>
        <v>0</v>
      </c>
      <c r="AI1473" s="109">
        <f t="shared" si="168"/>
        <v>0</v>
      </c>
      <c r="AJ1473" s="109">
        <f t="shared" si="167"/>
        <v>0</v>
      </c>
      <c r="AK1473" s="109">
        <f t="shared" si="167"/>
        <v>0</v>
      </c>
      <c r="AL1473" s="109">
        <f t="shared" si="167"/>
        <v>0</v>
      </c>
    </row>
    <row r="1474" spans="1:38" x14ac:dyDescent="0.3">
      <c r="A1474" s="421"/>
      <c r="B1474" s="421"/>
      <c r="C1474" s="422"/>
      <c r="D1474" s="423"/>
      <c r="E1474" s="421"/>
      <c r="F1474" s="421"/>
      <c r="G1474" s="421"/>
      <c r="H1474" s="421"/>
      <c r="I1474" s="421"/>
      <c r="J1474" s="421"/>
      <c r="K1474" s="421"/>
      <c r="L1474" s="421"/>
      <c r="M1474" s="423"/>
      <c r="N1474" s="340">
        <f>IF(C1474&gt;A_Stammdaten!$B$12,0,SUM(E1474,F1474,H1474,J1474:K1474)-SUM(G1474,I1474,L1474:M1474))</f>
        <v>0</v>
      </c>
      <c r="O1474" s="421"/>
      <c r="P1474" s="421"/>
      <c r="Q1474" s="421"/>
      <c r="R1474" s="421"/>
      <c r="S1474" s="108">
        <f t="shared" si="163"/>
        <v>0</v>
      </c>
      <c r="T1474" s="341">
        <f>IF(ISBLANK($B1474),0,VLOOKUP($B1474,Listen!$A$2:$C$45,2,FALSE))</f>
        <v>0</v>
      </c>
      <c r="U1474" s="341">
        <f>IF(ISBLANK($B1474),0,VLOOKUP($B1474,Listen!$A$2:$C$45,3,FALSE))</f>
        <v>0</v>
      </c>
      <c r="V1474" s="342">
        <f t="shared" si="165"/>
        <v>0</v>
      </c>
      <c r="W1474" s="342">
        <f t="shared" si="166"/>
        <v>0</v>
      </c>
      <c r="X1474" s="342">
        <f t="shared" si="166"/>
        <v>0</v>
      </c>
      <c r="Y1474" s="342">
        <f t="shared" si="166"/>
        <v>0</v>
      </c>
      <c r="Z1474" s="342">
        <f t="shared" si="166"/>
        <v>0</v>
      </c>
      <c r="AA1474" s="342">
        <f t="shared" si="166"/>
        <v>0</v>
      </c>
      <c r="AB1474" s="342">
        <f t="shared" si="166"/>
        <v>0</v>
      </c>
      <c r="AC1474" s="109">
        <f t="shared" si="164"/>
        <v>0</v>
      </c>
      <c r="AD1474" s="109">
        <f>IF(C1474=A_Stammdaten!$B$12,E_SAV!$S1474-E_SAV!$AE1474,HLOOKUP(A_Stammdaten!$B$12-1,$AF$4:$AL$4004,ROW(C1474)-3,FALSE)-$AE1474)</f>
        <v>0</v>
      </c>
      <c r="AE1474" s="109">
        <f>HLOOKUP(A_Stammdaten!$B$12,$AF$4:$AL$4004,ROW(C1474)-3,FALSE)</f>
        <v>0</v>
      </c>
      <c r="AF1474" s="109">
        <f t="shared" si="162"/>
        <v>0</v>
      </c>
      <c r="AG1474" s="109">
        <f t="shared" si="168"/>
        <v>0</v>
      </c>
      <c r="AH1474" s="109">
        <f t="shared" si="168"/>
        <v>0</v>
      </c>
      <c r="AI1474" s="109">
        <f t="shared" si="168"/>
        <v>0</v>
      </c>
      <c r="AJ1474" s="109">
        <f t="shared" si="167"/>
        <v>0</v>
      </c>
      <c r="AK1474" s="109">
        <f t="shared" si="167"/>
        <v>0</v>
      </c>
      <c r="AL1474" s="109">
        <f t="shared" si="167"/>
        <v>0</v>
      </c>
    </row>
    <row r="1475" spans="1:38" x14ac:dyDescent="0.3">
      <c r="A1475" s="421"/>
      <c r="B1475" s="421"/>
      <c r="C1475" s="422"/>
      <c r="D1475" s="423"/>
      <c r="E1475" s="421"/>
      <c r="F1475" s="421"/>
      <c r="G1475" s="421"/>
      <c r="H1475" s="421"/>
      <c r="I1475" s="421"/>
      <c r="J1475" s="421"/>
      <c r="K1475" s="421"/>
      <c r="L1475" s="421"/>
      <c r="M1475" s="423"/>
      <c r="N1475" s="340">
        <f>IF(C1475&gt;A_Stammdaten!$B$12,0,SUM(E1475,F1475,H1475,J1475:K1475)-SUM(G1475,I1475,L1475:M1475))</f>
        <v>0</v>
      </c>
      <c r="O1475" s="421"/>
      <c r="P1475" s="421"/>
      <c r="Q1475" s="421"/>
      <c r="R1475" s="421"/>
      <c r="S1475" s="108">
        <f t="shared" si="163"/>
        <v>0</v>
      </c>
      <c r="T1475" s="341">
        <f>IF(ISBLANK($B1475),0,VLOOKUP($B1475,Listen!$A$2:$C$45,2,FALSE))</f>
        <v>0</v>
      </c>
      <c r="U1475" s="341">
        <f>IF(ISBLANK($B1475),0,VLOOKUP($B1475,Listen!$A$2:$C$45,3,FALSE))</f>
        <v>0</v>
      </c>
      <c r="V1475" s="342">
        <f t="shared" si="165"/>
        <v>0</v>
      </c>
      <c r="W1475" s="342">
        <f t="shared" si="166"/>
        <v>0</v>
      </c>
      <c r="X1475" s="342">
        <f t="shared" si="166"/>
        <v>0</v>
      </c>
      <c r="Y1475" s="342">
        <f t="shared" si="166"/>
        <v>0</v>
      </c>
      <c r="Z1475" s="342">
        <f t="shared" si="166"/>
        <v>0</v>
      </c>
      <c r="AA1475" s="342">
        <f t="shared" si="166"/>
        <v>0</v>
      </c>
      <c r="AB1475" s="342">
        <f t="shared" si="166"/>
        <v>0</v>
      </c>
      <c r="AC1475" s="109">
        <f t="shared" si="164"/>
        <v>0</v>
      </c>
      <c r="AD1475" s="109">
        <f>IF(C1475=A_Stammdaten!$B$12,E_SAV!$S1475-E_SAV!$AE1475,HLOOKUP(A_Stammdaten!$B$12-1,$AF$4:$AL$4004,ROW(C1475)-3,FALSE)-$AE1475)</f>
        <v>0</v>
      </c>
      <c r="AE1475" s="109">
        <f>HLOOKUP(A_Stammdaten!$B$12,$AF$4:$AL$4004,ROW(C1475)-3,FALSE)</f>
        <v>0</v>
      </c>
      <c r="AF1475" s="109">
        <f t="shared" si="162"/>
        <v>0</v>
      </c>
      <c r="AG1475" s="109">
        <f t="shared" si="168"/>
        <v>0</v>
      </c>
      <c r="AH1475" s="109">
        <f t="shared" si="168"/>
        <v>0</v>
      </c>
      <c r="AI1475" s="109">
        <f t="shared" si="168"/>
        <v>0</v>
      </c>
      <c r="AJ1475" s="109">
        <f t="shared" si="167"/>
        <v>0</v>
      </c>
      <c r="AK1475" s="109">
        <f t="shared" si="167"/>
        <v>0</v>
      </c>
      <c r="AL1475" s="109">
        <f t="shared" si="167"/>
        <v>0</v>
      </c>
    </row>
    <row r="1476" spans="1:38" x14ac:dyDescent="0.3">
      <c r="A1476" s="421"/>
      <c r="B1476" s="421"/>
      <c r="C1476" s="422"/>
      <c r="D1476" s="423"/>
      <c r="E1476" s="421"/>
      <c r="F1476" s="421"/>
      <c r="G1476" s="421"/>
      <c r="H1476" s="421"/>
      <c r="I1476" s="421"/>
      <c r="J1476" s="421"/>
      <c r="K1476" s="421"/>
      <c r="L1476" s="421"/>
      <c r="M1476" s="423"/>
      <c r="N1476" s="340">
        <f>IF(C1476&gt;A_Stammdaten!$B$12,0,SUM(E1476,F1476,H1476,J1476:K1476)-SUM(G1476,I1476,L1476:M1476))</f>
        <v>0</v>
      </c>
      <c r="O1476" s="421"/>
      <c r="P1476" s="421"/>
      <c r="Q1476" s="421"/>
      <c r="R1476" s="421"/>
      <c r="S1476" s="108">
        <f t="shared" si="163"/>
        <v>0</v>
      </c>
      <c r="T1476" s="341">
        <f>IF(ISBLANK($B1476),0,VLOOKUP($B1476,Listen!$A$2:$C$45,2,FALSE))</f>
        <v>0</v>
      </c>
      <c r="U1476" s="341">
        <f>IF(ISBLANK($B1476),0,VLOOKUP($B1476,Listen!$A$2:$C$45,3,FALSE))</f>
        <v>0</v>
      </c>
      <c r="V1476" s="342">
        <f t="shared" si="165"/>
        <v>0</v>
      </c>
      <c r="W1476" s="342">
        <f t="shared" si="166"/>
        <v>0</v>
      </c>
      <c r="X1476" s="342">
        <f t="shared" si="166"/>
        <v>0</v>
      </c>
      <c r="Y1476" s="342">
        <f t="shared" si="166"/>
        <v>0</v>
      </c>
      <c r="Z1476" s="342">
        <f t="shared" si="166"/>
        <v>0</v>
      </c>
      <c r="AA1476" s="342">
        <f t="shared" si="166"/>
        <v>0</v>
      </c>
      <c r="AB1476" s="342">
        <f t="shared" ref="W1476:AB1519" si="169">$T1476</f>
        <v>0</v>
      </c>
      <c r="AC1476" s="109">
        <f t="shared" si="164"/>
        <v>0</v>
      </c>
      <c r="AD1476" s="109">
        <f>IF(C1476=A_Stammdaten!$B$12,E_SAV!$S1476-E_SAV!$AE1476,HLOOKUP(A_Stammdaten!$B$12-1,$AF$4:$AL$4004,ROW(C1476)-3,FALSE)-$AE1476)</f>
        <v>0</v>
      </c>
      <c r="AE1476" s="109">
        <f>HLOOKUP(A_Stammdaten!$B$12,$AF$4:$AL$4004,ROW(C1476)-3,FALSE)</f>
        <v>0</v>
      </c>
      <c r="AF1476" s="109">
        <f t="shared" si="162"/>
        <v>0</v>
      </c>
      <c r="AG1476" s="109">
        <f t="shared" si="168"/>
        <v>0</v>
      </c>
      <c r="AH1476" s="109">
        <f t="shared" si="168"/>
        <v>0</v>
      </c>
      <c r="AI1476" s="109">
        <f t="shared" si="168"/>
        <v>0</v>
      </c>
      <c r="AJ1476" s="109">
        <f t="shared" si="167"/>
        <v>0</v>
      </c>
      <c r="AK1476" s="109">
        <f t="shared" si="167"/>
        <v>0</v>
      </c>
      <c r="AL1476" s="109">
        <f t="shared" si="167"/>
        <v>0</v>
      </c>
    </row>
    <row r="1477" spans="1:38" x14ac:dyDescent="0.3">
      <c r="A1477" s="421"/>
      <c r="B1477" s="421"/>
      <c r="C1477" s="422"/>
      <c r="D1477" s="423"/>
      <c r="E1477" s="421"/>
      <c r="F1477" s="421"/>
      <c r="G1477" s="421"/>
      <c r="H1477" s="421"/>
      <c r="I1477" s="421"/>
      <c r="J1477" s="421"/>
      <c r="K1477" s="421"/>
      <c r="L1477" s="421"/>
      <c r="M1477" s="423"/>
      <c r="N1477" s="340">
        <f>IF(C1477&gt;A_Stammdaten!$B$12,0,SUM(E1477,F1477,H1477,J1477:K1477)-SUM(G1477,I1477,L1477:M1477))</f>
        <v>0</v>
      </c>
      <c r="O1477" s="421"/>
      <c r="P1477" s="421"/>
      <c r="Q1477" s="421"/>
      <c r="R1477" s="421"/>
      <c r="S1477" s="108">
        <f t="shared" si="163"/>
        <v>0</v>
      </c>
      <c r="T1477" s="341">
        <f>IF(ISBLANK($B1477),0,VLOOKUP($B1477,Listen!$A$2:$C$45,2,FALSE))</f>
        <v>0</v>
      </c>
      <c r="U1477" s="341">
        <f>IF(ISBLANK($B1477),0,VLOOKUP($B1477,Listen!$A$2:$C$45,3,FALSE))</f>
        <v>0</v>
      </c>
      <c r="V1477" s="342">
        <f t="shared" si="165"/>
        <v>0</v>
      </c>
      <c r="W1477" s="342">
        <f t="shared" si="169"/>
        <v>0</v>
      </c>
      <c r="X1477" s="342">
        <f t="shared" si="169"/>
        <v>0</v>
      </c>
      <c r="Y1477" s="342">
        <f t="shared" si="169"/>
        <v>0</v>
      </c>
      <c r="Z1477" s="342">
        <f t="shared" si="169"/>
        <v>0</v>
      </c>
      <c r="AA1477" s="342">
        <f t="shared" si="169"/>
        <v>0</v>
      </c>
      <c r="AB1477" s="342">
        <f t="shared" si="169"/>
        <v>0</v>
      </c>
      <c r="AC1477" s="109">
        <f t="shared" si="164"/>
        <v>0</v>
      </c>
      <c r="AD1477" s="109">
        <f>IF(C1477=A_Stammdaten!$B$12,E_SAV!$S1477-E_SAV!$AE1477,HLOOKUP(A_Stammdaten!$B$12-1,$AF$4:$AL$4004,ROW(C1477)-3,FALSE)-$AE1477)</f>
        <v>0</v>
      </c>
      <c r="AE1477" s="109">
        <f>HLOOKUP(A_Stammdaten!$B$12,$AF$4:$AL$4004,ROW(C1477)-3,FALSE)</f>
        <v>0</v>
      </c>
      <c r="AF1477" s="109">
        <f t="shared" ref="AF1477:AF1540" si="170">IF(OR($C1477=0,$S1477=0),0,IF($C1477&lt;=AF$4,$S1477-$S1477/V1477*(AF$4-$C1477+1),0))</f>
        <v>0</v>
      </c>
      <c r="AG1477" s="109">
        <f t="shared" si="168"/>
        <v>0</v>
      </c>
      <c r="AH1477" s="109">
        <f t="shared" si="168"/>
        <v>0</v>
      </c>
      <c r="AI1477" s="109">
        <f t="shared" si="168"/>
        <v>0</v>
      </c>
      <c r="AJ1477" s="109">
        <f t="shared" si="167"/>
        <v>0</v>
      </c>
      <c r="AK1477" s="109">
        <f t="shared" si="167"/>
        <v>0</v>
      </c>
      <c r="AL1477" s="109">
        <f t="shared" si="167"/>
        <v>0</v>
      </c>
    </row>
    <row r="1478" spans="1:38" x14ac:dyDescent="0.3">
      <c r="A1478" s="421"/>
      <c r="B1478" s="421"/>
      <c r="C1478" s="422"/>
      <c r="D1478" s="423"/>
      <c r="E1478" s="421"/>
      <c r="F1478" s="421"/>
      <c r="G1478" s="421"/>
      <c r="H1478" s="421"/>
      <c r="I1478" s="421"/>
      <c r="J1478" s="421"/>
      <c r="K1478" s="421"/>
      <c r="L1478" s="421"/>
      <c r="M1478" s="423"/>
      <c r="N1478" s="340">
        <f>IF(C1478&gt;A_Stammdaten!$B$12,0,SUM(E1478,F1478,H1478,J1478:K1478)-SUM(G1478,I1478,L1478:M1478))</f>
        <v>0</v>
      </c>
      <c r="O1478" s="421"/>
      <c r="P1478" s="421"/>
      <c r="Q1478" s="421"/>
      <c r="R1478" s="421"/>
      <c r="S1478" s="108">
        <f t="shared" ref="S1478:S1541" si="171">N1478-SUM(O1478:R1478)</f>
        <v>0</v>
      </c>
      <c r="T1478" s="341">
        <f>IF(ISBLANK($B1478),0,VLOOKUP($B1478,Listen!$A$2:$C$45,2,FALSE))</f>
        <v>0</v>
      </c>
      <c r="U1478" s="341">
        <f>IF(ISBLANK($B1478),0,VLOOKUP($B1478,Listen!$A$2:$C$45,3,FALSE))</f>
        <v>0</v>
      </c>
      <c r="V1478" s="342">
        <f t="shared" si="165"/>
        <v>0</v>
      </c>
      <c r="W1478" s="342">
        <f t="shared" si="169"/>
        <v>0</v>
      </c>
      <c r="X1478" s="342">
        <f t="shared" si="169"/>
        <v>0</v>
      </c>
      <c r="Y1478" s="342">
        <f t="shared" si="169"/>
        <v>0</v>
      </c>
      <c r="Z1478" s="342">
        <f t="shared" si="169"/>
        <v>0</v>
      </c>
      <c r="AA1478" s="342">
        <f t="shared" si="169"/>
        <v>0</v>
      </c>
      <c r="AB1478" s="342">
        <f t="shared" si="169"/>
        <v>0</v>
      </c>
      <c r="AC1478" s="109">
        <f t="shared" ref="AC1478:AC1541" si="172">AE1478+AD1478</f>
        <v>0</v>
      </c>
      <c r="AD1478" s="109">
        <f>IF(C1478=A_Stammdaten!$B$12,E_SAV!$S1478-E_SAV!$AE1478,HLOOKUP(A_Stammdaten!$B$12-1,$AF$4:$AL$4004,ROW(C1478)-3,FALSE)-$AE1478)</f>
        <v>0</v>
      </c>
      <c r="AE1478" s="109">
        <f>HLOOKUP(A_Stammdaten!$B$12,$AF$4:$AL$4004,ROW(C1478)-3,FALSE)</f>
        <v>0</v>
      </c>
      <c r="AF1478" s="109">
        <f t="shared" si="170"/>
        <v>0</v>
      </c>
      <c r="AG1478" s="109">
        <f t="shared" si="168"/>
        <v>0</v>
      </c>
      <c r="AH1478" s="109">
        <f t="shared" si="168"/>
        <v>0</v>
      </c>
      <c r="AI1478" s="109">
        <f t="shared" si="168"/>
        <v>0</v>
      </c>
      <c r="AJ1478" s="109">
        <f t="shared" si="167"/>
        <v>0</v>
      </c>
      <c r="AK1478" s="109">
        <f t="shared" si="167"/>
        <v>0</v>
      </c>
      <c r="AL1478" s="109">
        <f t="shared" si="167"/>
        <v>0</v>
      </c>
    </row>
    <row r="1479" spans="1:38" x14ac:dyDescent="0.3">
      <c r="A1479" s="421"/>
      <c r="B1479" s="421"/>
      <c r="C1479" s="422"/>
      <c r="D1479" s="423"/>
      <c r="E1479" s="421"/>
      <c r="F1479" s="421"/>
      <c r="G1479" s="421"/>
      <c r="H1479" s="421"/>
      <c r="I1479" s="421"/>
      <c r="J1479" s="421"/>
      <c r="K1479" s="421"/>
      <c r="L1479" s="421"/>
      <c r="M1479" s="423"/>
      <c r="N1479" s="340">
        <f>IF(C1479&gt;A_Stammdaten!$B$12,0,SUM(E1479,F1479,H1479,J1479:K1479)-SUM(G1479,I1479,L1479:M1479))</f>
        <v>0</v>
      </c>
      <c r="O1479" s="421"/>
      <c r="P1479" s="421"/>
      <c r="Q1479" s="421"/>
      <c r="R1479" s="421"/>
      <c r="S1479" s="108">
        <f t="shared" si="171"/>
        <v>0</v>
      </c>
      <c r="T1479" s="341">
        <f>IF(ISBLANK($B1479),0,VLOOKUP($B1479,Listen!$A$2:$C$45,2,FALSE))</f>
        <v>0</v>
      </c>
      <c r="U1479" s="341">
        <f>IF(ISBLANK($B1479),0,VLOOKUP($B1479,Listen!$A$2:$C$45,3,FALSE))</f>
        <v>0</v>
      </c>
      <c r="V1479" s="342">
        <f t="shared" si="165"/>
        <v>0</v>
      </c>
      <c r="W1479" s="342">
        <f t="shared" si="169"/>
        <v>0</v>
      </c>
      <c r="X1479" s="342">
        <f t="shared" si="169"/>
        <v>0</v>
      </c>
      <c r="Y1479" s="342">
        <f t="shared" si="169"/>
        <v>0</v>
      </c>
      <c r="Z1479" s="342">
        <f t="shared" si="169"/>
        <v>0</v>
      </c>
      <c r="AA1479" s="342">
        <f t="shared" si="169"/>
        <v>0</v>
      </c>
      <c r="AB1479" s="342">
        <f t="shared" si="169"/>
        <v>0</v>
      </c>
      <c r="AC1479" s="109">
        <f t="shared" si="172"/>
        <v>0</v>
      </c>
      <c r="AD1479" s="109">
        <f>IF(C1479=A_Stammdaten!$B$12,E_SAV!$S1479-E_SAV!$AE1479,HLOOKUP(A_Stammdaten!$B$12-1,$AF$4:$AL$4004,ROW(C1479)-3,FALSE)-$AE1479)</f>
        <v>0</v>
      </c>
      <c r="AE1479" s="109">
        <f>HLOOKUP(A_Stammdaten!$B$12,$AF$4:$AL$4004,ROW(C1479)-3,FALSE)</f>
        <v>0</v>
      </c>
      <c r="AF1479" s="109">
        <f t="shared" si="170"/>
        <v>0</v>
      </c>
      <c r="AG1479" s="109">
        <f t="shared" si="168"/>
        <v>0</v>
      </c>
      <c r="AH1479" s="109">
        <f t="shared" si="168"/>
        <v>0</v>
      </c>
      <c r="AI1479" s="109">
        <f t="shared" si="168"/>
        <v>0</v>
      </c>
      <c r="AJ1479" s="109">
        <f t="shared" si="167"/>
        <v>0</v>
      </c>
      <c r="AK1479" s="109">
        <f t="shared" si="167"/>
        <v>0</v>
      </c>
      <c r="AL1479" s="109">
        <f t="shared" si="167"/>
        <v>0</v>
      </c>
    </row>
    <row r="1480" spans="1:38" x14ac:dyDescent="0.3">
      <c r="A1480" s="421"/>
      <c r="B1480" s="421"/>
      <c r="C1480" s="422"/>
      <c r="D1480" s="423"/>
      <c r="E1480" s="421"/>
      <c r="F1480" s="421"/>
      <c r="G1480" s="421"/>
      <c r="H1480" s="421"/>
      <c r="I1480" s="421"/>
      <c r="J1480" s="421"/>
      <c r="K1480" s="421"/>
      <c r="L1480" s="421"/>
      <c r="M1480" s="423"/>
      <c r="N1480" s="340">
        <f>IF(C1480&gt;A_Stammdaten!$B$12,0,SUM(E1480,F1480,H1480,J1480:K1480)-SUM(G1480,I1480,L1480:M1480))</f>
        <v>0</v>
      </c>
      <c r="O1480" s="421"/>
      <c r="P1480" s="421"/>
      <c r="Q1480" s="421"/>
      <c r="R1480" s="421"/>
      <c r="S1480" s="108">
        <f t="shared" si="171"/>
        <v>0</v>
      </c>
      <c r="T1480" s="341">
        <f>IF(ISBLANK($B1480),0,VLOOKUP($B1480,Listen!$A$2:$C$45,2,FALSE))</f>
        <v>0</v>
      </c>
      <c r="U1480" s="341">
        <f>IF(ISBLANK($B1480),0,VLOOKUP($B1480,Listen!$A$2:$C$45,3,FALSE))</f>
        <v>0</v>
      </c>
      <c r="V1480" s="342">
        <f t="shared" si="165"/>
        <v>0</v>
      </c>
      <c r="W1480" s="342">
        <f t="shared" si="169"/>
        <v>0</v>
      </c>
      <c r="X1480" s="342">
        <f t="shared" si="169"/>
        <v>0</v>
      </c>
      <c r="Y1480" s="342">
        <f t="shared" si="169"/>
        <v>0</v>
      </c>
      <c r="Z1480" s="342">
        <f t="shared" si="169"/>
        <v>0</v>
      </c>
      <c r="AA1480" s="342">
        <f t="shared" si="169"/>
        <v>0</v>
      </c>
      <c r="AB1480" s="342">
        <f t="shared" si="169"/>
        <v>0</v>
      </c>
      <c r="AC1480" s="109">
        <f t="shared" si="172"/>
        <v>0</v>
      </c>
      <c r="AD1480" s="109">
        <f>IF(C1480=A_Stammdaten!$B$12,E_SAV!$S1480-E_SAV!$AE1480,HLOOKUP(A_Stammdaten!$B$12-1,$AF$4:$AL$4004,ROW(C1480)-3,FALSE)-$AE1480)</f>
        <v>0</v>
      </c>
      <c r="AE1480" s="109">
        <f>HLOOKUP(A_Stammdaten!$B$12,$AF$4:$AL$4004,ROW(C1480)-3,FALSE)</f>
        <v>0</v>
      </c>
      <c r="AF1480" s="109">
        <f t="shared" si="170"/>
        <v>0</v>
      </c>
      <c r="AG1480" s="109">
        <f t="shared" si="168"/>
        <v>0</v>
      </c>
      <c r="AH1480" s="109">
        <f t="shared" si="168"/>
        <v>0</v>
      </c>
      <c r="AI1480" s="109">
        <f t="shared" si="168"/>
        <v>0</v>
      </c>
      <c r="AJ1480" s="109">
        <f t="shared" si="167"/>
        <v>0</v>
      </c>
      <c r="AK1480" s="109">
        <f t="shared" si="167"/>
        <v>0</v>
      </c>
      <c r="AL1480" s="109">
        <f t="shared" si="167"/>
        <v>0</v>
      </c>
    </row>
    <row r="1481" spans="1:38" x14ac:dyDescent="0.3">
      <c r="A1481" s="421"/>
      <c r="B1481" s="421"/>
      <c r="C1481" s="422"/>
      <c r="D1481" s="423"/>
      <c r="E1481" s="421"/>
      <c r="F1481" s="421"/>
      <c r="G1481" s="421"/>
      <c r="H1481" s="421"/>
      <c r="I1481" s="421"/>
      <c r="J1481" s="421"/>
      <c r="K1481" s="421"/>
      <c r="L1481" s="421"/>
      <c r="M1481" s="423"/>
      <c r="N1481" s="340">
        <f>IF(C1481&gt;A_Stammdaten!$B$12,0,SUM(E1481,F1481,H1481,J1481:K1481)-SUM(G1481,I1481,L1481:M1481))</f>
        <v>0</v>
      </c>
      <c r="O1481" s="421"/>
      <c r="P1481" s="421"/>
      <c r="Q1481" s="421"/>
      <c r="R1481" s="421"/>
      <c r="S1481" s="108">
        <f t="shared" si="171"/>
        <v>0</v>
      </c>
      <c r="T1481" s="341">
        <f>IF(ISBLANK($B1481),0,VLOOKUP($B1481,Listen!$A$2:$C$45,2,FALSE))</f>
        <v>0</v>
      </c>
      <c r="U1481" s="341">
        <f>IF(ISBLANK($B1481),0,VLOOKUP($B1481,Listen!$A$2:$C$45,3,FALSE))</f>
        <v>0</v>
      </c>
      <c r="V1481" s="342">
        <f t="shared" si="165"/>
        <v>0</v>
      </c>
      <c r="W1481" s="342">
        <f t="shared" si="169"/>
        <v>0</v>
      </c>
      <c r="X1481" s="342">
        <f t="shared" si="169"/>
        <v>0</v>
      </c>
      <c r="Y1481" s="342">
        <f t="shared" si="169"/>
        <v>0</v>
      </c>
      <c r="Z1481" s="342">
        <f t="shared" si="169"/>
        <v>0</v>
      </c>
      <c r="AA1481" s="342">
        <f t="shared" si="169"/>
        <v>0</v>
      </c>
      <c r="AB1481" s="342">
        <f t="shared" si="169"/>
        <v>0</v>
      </c>
      <c r="AC1481" s="109">
        <f t="shared" si="172"/>
        <v>0</v>
      </c>
      <c r="AD1481" s="109">
        <f>IF(C1481=A_Stammdaten!$B$12,E_SAV!$S1481-E_SAV!$AE1481,HLOOKUP(A_Stammdaten!$B$12-1,$AF$4:$AL$4004,ROW(C1481)-3,FALSE)-$AE1481)</f>
        <v>0</v>
      </c>
      <c r="AE1481" s="109">
        <f>HLOOKUP(A_Stammdaten!$B$12,$AF$4:$AL$4004,ROW(C1481)-3,FALSE)</f>
        <v>0</v>
      </c>
      <c r="AF1481" s="109">
        <f t="shared" si="170"/>
        <v>0</v>
      </c>
      <c r="AG1481" s="109">
        <f t="shared" si="168"/>
        <v>0</v>
      </c>
      <c r="AH1481" s="109">
        <f t="shared" si="168"/>
        <v>0</v>
      </c>
      <c r="AI1481" s="109">
        <f t="shared" si="168"/>
        <v>0</v>
      </c>
      <c r="AJ1481" s="109">
        <f t="shared" si="167"/>
        <v>0</v>
      </c>
      <c r="AK1481" s="109">
        <f t="shared" si="167"/>
        <v>0</v>
      </c>
      <c r="AL1481" s="109">
        <f t="shared" si="167"/>
        <v>0</v>
      </c>
    </row>
    <row r="1482" spans="1:38" x14ac:dyDescent="0.3">
      <c r="A1482" s="421"/>
      <c r="B1482" s="421"/>
      <c r="C1482" s="422"/>
      <c r="D1482" s="423"/>
      <c r="E1482" s="421"/>
      <c r="F1482" s="421"/>
      <c r="G1482" s="421"/>
      <c r="H1482" s="421"/>
      <c r="I1482" s="421"/>
      <c r="J1482" s="421"/>
      <c r="K1482" s="421"/>
      <c r="L1482" s="421"/>
      <c r="M1482" s="423"/>
      <c r="N1482" s="340">
        <f>IF(C1482&gt;A_Stammdaten!$B$12,0,SUM(E1482,F1482,H1482,J1482:K1482)-SUM(G1482,I1482,L1482:M1482))</f>
        <v>0</v>
      </c>
      <c r="O1482" s="421"/>
      <c r="P1482" s="421"/>
      <c r="Q1482" s="421"/>
      <c r="R1482" s="421"/>
      <c r="S1482" s="108">
        <f t="shared" si="171"/>
        <v>0</v>
      </c>
      <c r="T1482" s="341">
        <f>IF(ISBLANK($B1482),0,VLOOKUP($B1482,Listen!$A$2:$C$45,2,FALSE))</f>
        <v>0</v>
      </c>
      <c r="U1482" s="341">
        <f>IF(ISBLANK($B1482),0,VLOOKUP($B1482,Listen!$A$2:$C$45,3,FALSE))</f>
        <v>0</v>
      </c>
      <c r="V1482" s="342">
        <f t="shared" si="165"/>
        <v>0</v>
      </c>
      <c r="W1482" s="342">
        <f t="shared" si="169"/>
        <v>0</v>
      </c>
      <c r="X1482" s="342">
        <f t="shared" si="169"/>
        <v>0</v>
      </c>
      <c r="Y1482" s="342">
        <f t="shared" si="169"/>
        <v>0</v>
      </c>
      <c r="Z1482" s="342">
        <f t="shared" si="169"/>
        <v>0</v>
      </c>
      <c r="AA1482" s="342">
        <f t="shared" si="169"/>
        <v>0</v>
      </c>
      <c r="AB1482" s="342">
        <f t="shared" si="169"/>
        <v>0</v>
      </c>
      <c r="AC1482" s="109">
        <f t="shared" si="172"/>
        <v>0</v>
      </c>
      <c r="AD1482" s="109">
        <f>IF(C1482=A_Stammdaten!$B$12,E_SAV!$S1482-E_SAV!$AE1482,HLOOKUP(A_Stammdaten!$B$12-1,$AF$4:$AL$4004,ROW(C1482)-3,FALSE)-$AE1482)</f>
        <v>0</v>
      </c>
      <c r="AE1482" s="109">
        <f>HLOOKUP(A_Stammdaten!$B$12,$AF$4:$AL$4004,ROW(C1482)-3,FALSE)</f>
        <v>0</v>
      </c>
      <c r="AF1482" s="109">
        <f t="shared" si="170"/>
        <v>0</v>
      </c>
      <c r="AG1482" s="109">
        <f t="shared" si="168"/>
        <v>0</v>
      </c>
      <c r="AH1482" s="109">
        <f t="shared" si="168"/>
        <v>0</v>
      </c>
      <c r="AI1482" s="109">
        <f t="shared" si="168"/>
        <v>0</v>
      </c>
      <c r="AJ1482" s="109">
        <f t="shared" si="167"/>
        <v>0</v>
      </c>
      <c r="AK1482" s="109">
        <f t="shared" si="167"/>
        <v>0</v>
      </c>
      <c r="AL1482" s="109">
        <f t="shared" si="167"/>
        <v>0</v>
      </c>
    </row>
    <row r="1483" spans="1:38" x14ac:dyDescent="0.3">
      <c r="A1483" s="421"/>
      <c r="B1483" s="421"/>
      <c r="C1483" s="422"/>
      <c r="D1483" s="423"/>
      <c r="E1483" s="421"/>
      <c r="F1483" s="421"/>
      <c r="G1483" s="421"/>
      <c r="H1483" s="421"/>
      <c r="I1483" s="421"/>
      <c r="J1483" s="421"/>
      <c r="K1483" s="421"/>
      <c r="L1483" s="421"/>
      <c r="M1483" s="423"/>
      <c r="N1483" s="340">
        <f>IF(C1483&gt;A_Stammdaten!$B$12,0,SUM(E1483,F1483,H1483,J1483:K1483)-SUM(G1483,I1483,L1483:M1483))</f>
        <v>0</v>
      </c>
      <c r="O1483" s="421"/>
      <c r="P1483" s="421"/>
      <c r="Q1483" s="421"/>
      <c r="R1483" s="421"/>
      <c r="S1483" s="108">
        <f t="shared" si="171"/>
        <v>0</v>
      </c>
      <c r="T1483" s="341">
        <f>IF(ISBLANK($B1483),0,VLOOKUP($B1483,Listen!$A$2:$C$45,2,FALSE))</f>
        <v>0</v>
      </c>
      <c r="U1483" s="341">
        <f>IF(ISBLANK($B1483),0,VLOOKUP($B1483,Listen!$A$2:$C$45,3,FALSE))</f>
        <v>0</v>
      </c>
      <c r="V1483" s="342">
        <f t="shared" ref="V1483:V1546" si="173">$T1483</f>
        <v>0</v>
      </c>
      <c r="W1483" s="342">
        <f t="shared" si="169"/>
        <v>0</v>
      </c>
      <c r="X1483" s="342">
        <f t="shared" si="169"/>
        <v>0</v>
      </c>
      <c r="Y1483" s="342">
        <f t="shared" si="169"/>
        <v>0</v>
      </c>
      <c r="Z1483" s="342">
        <f t="shared" si="169"/>
        <v>0</v>
      </c>
      <c r="AA1483" s="342">
        <f t="shared" si="169"/>
        <v>0</v>
      </c>
      <c r="AB1483" s="342">
        <f t="shared" si="169"/>
        <v>0</v>
      </c>
      <c r="AC1483" s="109">
        <f t="shared" si="172"/>
        <v>0</v>
      </c>
      <c r="AD1483" s="109">
        <f>IF(C1483=A_Stammdaten!$B$12,E_SAV!$S1483-E_SAV!$AE1483,HLOOKUP(A_Stammdaten!$B$12-1,$AF$4:$AL$4004,ROW(C1483)-3,FALSE)-$AE1483)</f>
        <v>0</v>
      </c>
      <c r="AE1483" s="109">
        <f>HLOOKUP(A_Stammdaten!$B$12,$AF$4:$AL$4004,ROW(C1483)-3,FALSE)</f>
        <v>0</v>
      </c>
      <c r="AF1483" s="109">
        <f t="shared" si="170"/>
        <v>0</v>
      </c>
      <c r="AG1483" s="109">
        <f t="shared" si="168"/>
        <v>0</v>
      </c>
      <c r="AH1483" s="109">
        <f t="shared" si="168"/>
        <v>0</v>
      </c>
      <c r="AI1483" s="109">
        <f t="shared" si="168"/>
        <v>0</v>
      </c>
      <c r="AJ1483" s="109">
        <f t="shared" si="167"/>
        <v>0</v>
      </c>
      <c r="AK1483" s="109">
        <f t="shared" si="167"/>
        <v>0</v>
      </c>
      <c r="AL1483" s="109">
        <f t="shared" si="167"/>
        <v>0</v>
      </c>
    </row>
    <row r="1484" spans="1:38" x14ac:dyDescent="0.3">
      <c r="A1484" s="421"/>
      <c r="B1484" s="421"/>
      <c r="C1484" s="422"/>
      <c r="D1484" s="423"/>
      <c r="E1484" s="421"/>
      <c r="F1484" s="421"/>
      <c r="G1484" s="421"/>
      <c r="H1484" s="421"/>
      <c r="I1484" s="421"/>
      <c r="J1484" s="421"/>
      <c r="K1484" s="421"/>
      <c r="L1484" s="421"/>
      <c r="M1484" s="423"/>
      <c r="N1484" s="340">
        <f>IF(C1484&gt;A_Stammdaten!$B$12,0,SUM(E1484,F1484,H1484,J1484:K1484)-SUM(G1484,I1484,L1484:M1484))</f>
        <v>0</v>
      </c>
      <c r="O1484" s="421"/>
      <c r="P1484" s="421"/>
      <c r="Q1484" s="421"/>
      <c r="R1484" s="421"/>
      <c r="S1484" s="108">
        <f t="shared" si="171"/>
        <v>0</v>
      </c>
      <c r="T1484" s="341">
        <f>IF(ISBLANK($B1484),0,VLOOKUP($B1484,Listen!$A$2:$C$45,2,FALSE))</f>
        <v>0</v>
      </c>
      <c r="U1484" s="341">
        <f>IF(ISBLANK($B1484),0,VLOOKUP($B1484,Listen!$A$2:$C$45,3,FALSE))</f>
        <v>0</v>
      </c>
      <c r="V1484" s="342">
        <f t="shared" si="173"/>
        <v>0</v>
      </c>
      <c r="W1484" s="342">
        <f t="shared" si="169"/>
        <v>0</v>
      </c>
      <c r="X1484" s="342">
        <f t="shared" si="169"/>
        <v>0</v>
      </c>
      <c r="Y1484" s="342">
        <f t="shared" si="169"/>
        <v>0</v>
      </c>
      <c r="Z1484" s="342">
        <f t="shared" si="169"/>
        <v>0</v>
      </c>
      <c r="AA1484" s="342">
        <f t="shared" si="169"/>
        <v>0</v>
      </c>
      <c r="AB1484" s="342">
        <f t="shared" si="169"/>
        <v>0</v>
      </c>
      <c r="AC1484" s="109">
        <f t="shared" si="172"/>
        <v>0</v>
      </c>
      <c r="AD1484" s="109">
        <f>IF(C1484=A_Stammdaten!$B$12,E_SAV!$S1484-E_SAV!$AE1484,HLOOKUP(A_Stammdaten!$B$12-1,$AF$4:$AL$4004,ROW(C1484)-3,FALSE)-$AE1484)</f>
        <v>0</v>
      </c>
      <c r="AE1484" s="109">
        <f>HLOOKUP(A_Stammdaten!$B$12,$AF$4:$AL$4004,ROW(C1484)-3,FALSE)</f>
        <v>0</v>
      </c>
      <c r="AF1484" s="109">
        <f t="shared" si="170"/>
        <v>0</v>
      </c>
      <c r="AG1484" s="109">
        <f t="shared" si="168"/>
        <v>0</v>
      </c>
      <c r="AH1484" s="109">
        <f t="shared" si="168"/>
        <v>0</v>
      </c>
      <c r="AI1484" s="109">
        <f t="shared" si="168"/>
        <v>0</v>
      </c>
      <c r="AJ1484" s="109">
        <f t="shared" si="167"/>
        <v>0</v>
      </c>
      <c r="AK1484" s="109">
        <f t="shared" si="167"/>
        <v>0</v>
      </c>
      <c r="AL1484" s="109">
        <f t="shared" si="167"/>
        <v>0</v>
      </c>
    </row>
    <row r="1485" spans="1:38" x14ac:dyDescent="0.3">
      <c r="A1485" s="421"/>
      <c r="B1485" s="421"/>
      <c r="C1485" s="422"/>
      <c r="D1485" s="423"/>
      <c r="E1485" s="421"/>
      <c r="F1485" s="421"/>
      <c r="G1485" s="421"/>
      <c r="H1485" s="421"/>
      <c r="I1485" s="421"/>
      <c r="J1485" s="421"/>
      <c r="K1485" s="421"/>
      <c r="L1485" s="421"/>
      <c r="M1485" s="423"/>
      <c r="N1485" s="340">
        <f>IF(C1485&gt;A_Stammdaten!$B$12,0,SUM(E1485,F1485,H1485,J1485:K1485)-SUM(G1485,I1485,L1485:M1485))</f>
        <v>0</v>
      </c>
      <c r="O1485" s="421"/>
      <c r="P1485" s="421"/>
      <c r="Q1485" s="421"/>
      <c r="R1485" s="421"/>
      <c r="S1485" s="108">
        <f t="shared" si="171"/>
        <v>0</v>
      </c>
      <c r="T1485" s="341">
        <f>IF(ISBLANK($B1485),0,VLOOKUP($B1485,Listen!$A$2:$C$45,2,FALSE))</f>
        <v>0</v>
      </c>
      <c r="U1485" s="341">
        <f>IF(ISBLANK($B1485),0,VLOOKUP($B1485,Listen!$A$2:$C$45,3,FALSE))</f>
        <v>0</v>
      </c>
      <c r="V1485" s="342">
        <f t="shared" si="173"/>
        <v>0</v>
      </c>
      <c r="W1485" s="342">
        <f t="shared" si="169"/>
        <v>0</v>
      </c>
      <c r="X1485" s="342">
        <f t="shared" si="169"/>
        <v>0</v>
      </c>
      <c r="Y1485" s="342">
        <f t="shared" si="169"/>
        <v>0</v>
      </c>
      <c r="Z1485" s="342">
        <f t="shared" si="169"/>
        <v>0</v>
      </c>
      <c r="AA1485" s="342">
        <f t="shared" si="169"/>
        <v>0</v>
      </c>
      <c r="AB1485" s="342">
        <f t="shared" si="169"/>
        <v>0</v>
      </c>
      <c r="AC1485" s="109">
        <f t="shared" si="172"/>
        <v>0</v>
      </c>
      <c r="AD1485" s="109">
        <f>IF(C1485=A_Stammdaten!$B$12,E_SAV!$S1485-E_SAV!$AE1485,HLOOKUP(A_Stammdaten!$B$12-1,$AF$4:$AL$4004,ROW(C1485)-3,FALSE)-$AE1485)</f>
        <v>0</v>
      </c>
      <c r="AE1485" s="109">
        <f>HLOOKUP(A_Stammdaten!$B$12,$AF$4:$AL$4004,ROW(C1485)-3,FALSE)</f>
        <v>0</v>
      </c>
      <c r="AF1485" s="109">
        <f t="shared" si="170"/>
        <v>0</v>
      </c>
      <c r="AG1485" s="109">
        <f t="shared" si="168"/>
        <v>0</v>
      </c>
      <c r="AH1485" s="109">
        <f t="shared" si="168"/>
        <v>0</v>
      </c>
      <c r="AI1485" s="109">
        <f t="shared" si="168"/>
        <v>0</v>
      </c>
      <c r="AJ1485" s="109">
        <f t="shared" si="167"/>
        <v>0</v>
      </c>
      <c r="AK1485" s="109">
        <f t="shared" si="167"/>
        <v>0</v>
      </c>
      <c r="AL1485" s="109">
        <f t="shared" si="167"/>
        <v>0</v>
      </c>
    </row>
    <row r="1486" spans="1:38" x14ac:dyDescent="0.3">
      <c r="A1486" s="421"/>
      <c r="B1486" s="421"/>
      <c r="C1486" s="422"/>
      <c r="D1486" s="423"/>
      <c r="E1486" s="421"/>
      <c r="F1486" s="421"/>
      <c r="G1486" s="421"/>
      <c r="H1486" s="421"/>
      <c r="I1486" s="421"/>
      <c r="J1486" s="421"/>
      <c r="K1486" s="421"/>
      <c r="L1486" s="421"/>
      <c r="M1486" s="423"/>
      <c r="N1486" s="340">
        <f>IF(C1486&gt;A_Stammdaten!$B$12,0,SUM(E1486,F1486,H1486,J1486:K1486)-SUM(G1486,I1486,L1486:M1486))</f>
        <v>0</v>
      </c>
      <c r="O1486" s="421"/>
      <c r="P1486" s="421"/>
      <c r="Q1486" s="421"/>
      <c r="R1486" s="421"/>
      <c r="S1486" s="108">
        <f t="shared" si="171"/>
        <v>0</v>
      </c>
      <c r="T1486" s="341">
        <f>IF(ISBLANK($B1486),0,VLOOKUP($B1486,Listen!$A$2:$C$45,2,FALSE))</f>
        <v>0</v>
      </c>
      <c r="U1486" s="341">
        <f>IF(ISBLANK($B1486),0,VLOOKUP($B1486,Listen!$A$2:$C$45,3,FALSE))</f>
        <v>0</v>
      </c>
      <c r="V1486" s="342">
        <f t="shared" si="173"/>
        <v>0</v>
      </c>
      <c r="W1486" s="342">
        <f t="shared" si="169"/>
        <v>0</v>
      </c>
      <c r="X1486" s="342">
        <f t="shared" si="169"/>
        <v>0</v>
      </c>
      <c r="Y1486" s="342">
        <f t="shared" si="169"/>
        <v>0</v>
      </c>
      <c r="Z1486" s="342">
        <f t="shared" si="169"/>
        <v>0</v>
      </c>
      <c r="AA1486" s="342">
        <f t="shared" si="169"/>
        <v>0</v>
      </c>
      <c r="AB1486" s="342">
        <f t="shared" si="169"/>
        <v>0</v>
      </c>
      <c r="AC1486" s="109">
        <f t="shared" si="172"/>
        <v>0</v>
      </c>
      <c r="AD1486" s="109">
        <f>IF(C1486=A_Stammdaten!$B$12,E_SAV!$S1486-E_SAV!$AE1486,HLOOKUP(A_Stammdaten!$B$12-1,$AF$4:$AL$4004,ROW(C1486)-3,FALSE)-$AE1486)</f>
        <v>0</v>
      </c>
      <c r="AE1486" s="109">
        <f>HLOOKUP(A_Stammdaten!$B$12,$AF$4:$AL$4004,ROW(C1486)-3,FALSE)</f>
        <v>0</v>
      </c>
      <c r="AF1486" s="109">
        <f t="shared" si="170"/>
        <v>0</v>
      </c>
      <c r="AG1486" s="109">
        <f t="shared" si="168"/>
        <v>0</v>
      </c>
      <c r="AH1486" s="109">
        <f t="shared" si="168"/>
        <v>0</v>
      </c>
      <c r="AI1486" s="109">
        <f t="shared" si="168"/>
        <v>0</v>
      </c>
      <c r="AJ1486" s="109">
        <f t="shared" si="167"/>
        <v>0</v>
      </c>
      <c r="AK1486" s="109">
        <f t="shared" si="167"/>
        <v>0</v>
      </c>
      <c r="AL1486" s="109">
        <f t="shared" si="167"/>
        <v>0</v>
      </c>
    </row>
    <row r="1487" spans="1:38" x14ac:dyDescent="0.3">
      <c r="A1487" s="421"/>
      <c r="B1487" s="421"/>
      <c r="C1487" s="422"/>
      <c r="D1487" s="423"/>
      <c r="E1487" s="421"/>
      <c r="F1487" s="421"/>
      <c r="G1487" s="421"/>
      <c r="H1487" s="421"/>
      <c r="I1487" s="421"/>
      <c r="J1487" s="421"/>
      <c r="K1487" s="421"/>
      <c r="L1487" s="421"/>
      <c r="M1487" s="423"/>
      <c r="N1487" s="340">
        <f>IF(C1487&gt;A_Stammdaten!$B$12,0,SUM(E1487,F1487,H1487,J1487:K1487)-SUM(G1487,I1487,L1487:M1487))</f>
        <v>0</v>
      </c>
      <c r="O1487" s="421"/>
      <c r="P1487" s="421"/>
      <c r="Q1487" s="421"/>
      <c r="R1487" s="421"/>
      <c r="S1487" s="108">
        <f t="shared" si="171"/>
        <v>0</v>
      </c>
      <c r="T1487" s="341">
        <f>IF(ISBLANK($B1487),0,VLOOKUP($B1487,Listen!$A$2:$C$45,2,FALSE))</f>
        <v>0</v>
      </c>
      <c r="U1487" s="341">
        <f>IF(ISBLANK($B1487),0,VLOOKUP($B1487,Listen!$A$2:$C$45,3,FALSE))</f>
        <v>0</v>
      </c>
      <c r="V1487" s="342">
        <f t="shared" si="173"/>
        <v>0</v>
      </c>
      <c r="W1487" s="342">
        <f t="shared" si="169"/>
        <v>0</v>
      </c>
      <c r="X1487" s="342">
        <f t="shared" si="169"/>
        <v>0</v>
      </c>
      <c r="Y1487" s="342">
        <f t="shared" si="169"/>
        <v>0</v>
      </c>
      <c r="Z1487" s="342">
        <f t="shared" si="169"/>
        <v>0</v>
      </c>
      <c r="AA1487" s="342">
        <f t="shared" si="169"/>
        <v>0</v>
      </c>
      <c r="AB1487" s="342">
        <f t="shared" si="169"/>
        <v>0</v>
      </c>
      <c r="AC1487" s="109">
        <f t="shared" si="172"/>
        <v>0</v>
      </c>
      <c r="AD1487" s="109">
        <f>IF(C1487=A_Stammdaten!$B$12,E_SAV!$S1487-E_SAV!$AE1487,HLOOKUP(A_Stammdaten!$B$12-1,$AF$4:$AL$4004,ROW(C1487)-3,FALSE)-$AE1487)</f>
        <v>0</v>
      </c>
      <c r="AE1487" s="109">
        <f>HLOOKUP(A_Stammdaten!$B$12,$AF$4:$AL$4004,ROW(C1487)-3,FALSE)</f>
        <v>0</v>
      </c>
      <c r="AF1487" s="109">
        <f t="shared" si="170"/>
        <v>0</v>
      </c>
      <c r="AG1487" s="109">
        <f t="shared" si="168"/>
        <v>0</v>
      </c>
      <c r="AH1487" s="109">
        <f t="shared" si="168"/>
        <v>0</v>
      </c>
      <c r="AI1487" s="109">
        <f t="shared" si="168"/>
        <v>0</v>
      </c>
      <c r="AJ1487" s="109">
        <f t="shared" si="167"/>
        <v>0</v>
      </c>
      <c r="AK1487" s="109">
        <f t="shared" si="167"/>
        <v>0</v>
      </c>
      <c r="AL1487" s="109">
        <f t="shared" si="167"/>
        <v>0</v>
      </c>
    </row>
    <row r="1488" spans="1:38" x14ac:dyDescent="0.3">
      <c r="A1488" s="421"/>
      <c r="B1488" s="421"/>
      <c r="C1488" s="422"/>
      <c r="D1488" s="423"/>
      <c r="E1488" s="421"/>
      <c r="F1488" s="421"/>
      <c r="G1488" s="421"/>
      <c r="H1488" s="421"/>
      <c r="I1488" s="421"/>
      <c r="J1488" s="421"/>
      <c r="K1488" s="421"/>
      <c r="L1488" s="421"/>
      <c r="M1488" s="423"/>
      <c r="N1488" s="340">
        <f>IF(C1488&gt;A_Stammdaten!$B$12,0,SUM(E1488,F1488,H1488,J1488:K1488)-SUM(G1488,I1488,L1488:M1488))</f>
        <v>0</v>
      </c>
      <c r="O1488" s="421"/>
      <c r="P1488" s="421"/>
      <c r="Q1488" s="421"/>
      <c r="R1488" s="421"/>
      <c r="S1488" s="108">
        <f t="shared" si="171"/>
        <v>0</v>
      </c>
      <c r="T1488" s="341">
        <f>IF(ISBLANK($B1488),0,VLOOKUP($B1488,Listen!$A$2:$C$45,2,FALSE))</f>
        <v>0</v>
      </c>
      <c r="U1488" s="341">
        <f>IF(ISBLANK($B1488),0,VLOOKUP($B1488,Listen!$A$2:$C$45,3,FALSE))</f>
        <v>0</v>
      </c>
      <c r="V1488" s="342">
        <f t="shared" si="173"/>
        <v>0</v>
      </c>
      <c r="W1488" s="342">
        <f t="shared" si="169"/>
        <v>0</v>
      </c>
      <c r="X1488" s="342">
        <f t="shared" si="169"/>
        <v>0</v>
      </c>
      <c r="Y1488" s="342">
        <f t="shared" si="169"/>
        <v>0</v>
      </c>
      <c r="Z1488" s="342">
        <f t="shared" si="169"/>
        <v>0</v>
      </c>
      <c r="AA1488" s="342">
        <f t="shared" si="169"/>
        <v>0</v>
      </c>
      <c r="AB1488" s="342">
        <f t="shared" si="169"/>
        <v>0</v>
      </c>
      <c r="AC1488" s="109">
        <f t="shared" si="172"/>
        <v>0</v>
      </c>
      <c r="AD1488" s="109">
        <f>IF(C1488=A_Stammdaten!$B$12,E_SAV!$S1488-E_SAV!$AE1488,HLOOKUP(A_Stammdaten!$B$12-1,$AF$4:$AL$4004,ROW(C1488)-3,FALSE)-$AE1488)</f>
        <v>0</v>
      </c>
      <c r="AE1488" s="109">
        <f>HLOOKUP(A_Stammdaten!$B$12,$AF$4:$AL$4004,ROW(C1488)-3,FALSE)</f>
        <v>0</v>
      </c>
      <c r="AF1488" s="109">
        <f t="shared" si="170"/>
        <v>0</v>
      </c>
      <c r="AG1488" s="109">
        <f t="shared" si="168"/>
        <v>0</v>
      </c>
      <c r="AH1488" s="109">
        <f t="shared" si="168"/>
        <v>0</v>
      </c>
      <c r="AI1488" s="109">
        <f t="shared" si="168"/>
        <v>0</v>
      </c>
      <c r="AJ1488" s="109">
        <f t="shared" si="167"/>
        <v>0</v>
      </c>
      <c r="AK1488" s="109">
        <f t="shared" si="167"/>
        <v>0</v>
      </c>
      <c r="AL1488" s="109">
        <f t="shared" si="167"/>
        <v>0</v>
      </c>
    </row>
    <row r="1489" spans="1:38" x14ac:dyDescent="0.3">
      <c r="A1489" s="421"/>
      <c r="B1489" s="421"/>
      <c r="C1489" s="422"/>
      <c r="D1489" s="423"/>
      <c r="E1489" s="421"/>
      <c r="F1489" s="421"/>
      <c r="G1489" s="421"/>
      <c r="H1489" s="421"/>
      <c r="I1489" s="421"/>
      <c r="J1489" s="421"/>
      <c r="K1489" s="421"/>
      <c r="L1489" s="421"/>
      <c r="M1489" s="423"/>
      <c r="N1489" s="340">
        <f>IF(C1489&gt;A_Stammdaten!$B$12,0,SUM(E1489,F1489,H1489,J1489:K1489)-SUM(G1489,I1489,L1489:M1489))</f>
        <v>0</v>
      </c>
      <c r="O1489" s="421"/>
      <c r="P1489" s="421"/>
      <c r="Q1489" s="421"/>
      <c r="R1489" s="421"/>
      <c r="S1489" s="108">
        <f t="shared" si="171"/>
        <v>0</v>
      </c>
      <c r="T1489" s="341">
        <f>IF(ISBLANK($B1489),0,VLOOKUP($B1489,Listen!$A$2:$C$45,2,FALSE))</f>
        <v>0</v>
      </c>
      <c r="U1489" s="341">
        <f>IF(ISBLANK($B1489),0,VLOOKUP($B1489,Listen!$A$2:$C$45,3,FALSE))</f>
        <v>0</v>
      </c>
      <c r="V1489" s="342">
        <f t="shared" si="173"/>
        <v>0</v>
      </c>
      <c r="W1489" s="342">
        <f t="shared" si="169"/>
        <v>0</v>
      </c>
      <c r="X1489" s="342">
        <f t="shared" si="169"/>
        <v>0</v>
      </c>
      <c r="Y1489" s="342">
        <f t="shared" si="169"/>
        <v>0</v>
      </c>
      <c r="Z1489" s="342">
        <f t="shared" si="169"/>
        <v>0</v>
      </c>
      <c r="AA1489" s="342">
        <f t="shared" si="169"/>
        <v>0</v>
      </c>
      <c r="AB1489" s="342">
        <f t="shared" si="169"/>
        <v>0</v>
      </c>
      <c r="AC1489" s="109">
        <f t="shared" si="172"/>
        <v>0</v>
      </c>
      <c r="AD1489" s="109">
        <f>IF(C1489=A_Stammdaten!$B$12,E_SAV!$S1489-E_SAV!$AE1489,HLOOKUP(A_Stammdaten!$B$12-1,$AF$4:$AL$4004,ROW(C1489)-3,FALSE)-$AE1489)</f>
        <v>0</v>
      </c>
      <c r="AE1489" s="109">
        <f>HLOOKUP(A_Stammdaten!$B$12,$AF$4:$AL$4004,ROW(C1489)-3,FALSE)</f>
        <v>0</v>
      </c>
      <c r="AF1489" s="109">
        <f t="shared" si="170"/>
        <v>0</v>
      </c>
      <c r="AG1489" s="109">
        <f t="shared" si="168"/>
        <v>0</v>
      </c>
      <c r="AH1489" s="109">
        <f t="shared" si="168"/>
        <v>0</v>
      </c>
      <c r="AI1489" s="109">
        <f t="shared" si="168"/>
        <v>0</v>
      </c>
      <c r="AJ1489" s="109">
        <f t="shared" si="167"/>
        <v>0</v>
      </c>
      <c r="AK1489" s="109">
        <f t="shared" si="167"/>
        <v>0</v>
      </c>
      <c r="AL1489" s="109">
        <f t="shared" si="167"/>
        <v>0</v>
      </c>
    </row>
    <row r="1490" spans="1:38" x14ac:dyDescent="0.3">
      <c r="A1490" s="421"/>
      <c r="B1490" s="421"/>
      <c r="C1490" s="422"/>
      <c r="D1490" s="423"/>
      <c r="E1490" s="421"/>
      <c r="F1490" s="421"/>
      <c r="G1490" s="421"/>
      <c r="H1490" s="421"/>
      <c r="I1490" s="421"/>
      <c r="J1490" s="421"/>
      <c r="K1490" s="421"/>
      <c r="L1490" s="421"/>
      <c r="M1490" s="423"/>
      <c r="N1490" s="340">
        <f>IF(C1490&gt;A_Stammdaten!$B$12,0,SUM(E1490,F1490,H1490,J1490:K1490)-SUM(G1490,I1490,L1490:M1490))</f>
        <v>0</v>
      </c>
      <c r="O1490" s="421"/>
      <c r="P1490" s="421"/>
      <c r="Q1490" s="421"/>
      <c r="R1490" s="421"/>
      <c r="S1490" s="108">
        <f t="shared" si="171"/>
        <v>0</v>
      </c>
      <c r="T1490" s="341">
        <f>IF(ISBLANK($B1490),0,VLOOKUP($B1490,Listen!$A$2:$C$45,2,FALSE))</f>
        <v>0</v>
      </c>
      <c r="U1490" s="341">
        <f>IF(ISBLANK($B1490),0,VLOOKUP($B1490,Listen!$A$2:$C$45,3,FALSE))</f>
        <v>0</v>
      </c>
      <c r="V1490" s="342">
        <f t="shared" si="173"/>
        <v>0</v>
      </c>
      <c r="W1490" s="342">
        <f t="shared" si="169"/>
        <v>0</v>
      </c>
      <c r="X1490" s="342">
        <f t="shared" si="169"/>
        <v>0</v>
      </c>
      <c r="Y1490" s="342">
        <f t="shared" si="169"/>
        <v>0</v>
      </c>
      <c r="Z1490" s="342">
        <f t="shared" si="169"/>
        <v>0</v>
      </c>
      <c r="AA1490" s="342">
        <f t="shared" si="169"/>
        <v>0</v>
      </c>
      <c r="AB1490" s="342">
        <f t="shared" si="169"/>
        <v>0</v>
      </c>
      <c r="AC1490" s="109">
        <f t="shared" si="172"/>
        <v>0</v>
      </c>
      <c r="AD1490" s="109">
        <f>IF(C1490=A_Stammdaten!$B$12,E_SAV!$S1490-E_SAV!$AE1490,HLOOKUP(A_Stammdaten!$B$12-1,$AF$4:$AL$4004,ROW(C1490)-3,FALSE)-$AE1490)</f>
        <v>0</v>
      </c>
      <c r="AE1490" s="109">
        <f>HLOOKUP(A_Stammdaten!$B$12,$AF$4:$AL$4004,ROW(C1490)-3,FALSE)</f>
        <v>0</v>
      </c>
      <c r="AF1490" s="109">
        <f t="shared" si="170"/>
        <v>0</v>
      </c>
      <c r="AG1490" s="109">
        <f t="shared" si="168"/>
        <v>0</v>
      </c>
      <c r="AH1490" s="109">
        <f t="shared" si="168"/>
        <v>0</v>
      </c>
      <c r="AI1490" s="109">
        <f t="shared" si="168"/>
        <v>0</v>
      </c>
      <c r="AJ1490" s="109">
        <f t="shared" si="167"/>
        <v>0</v>
      </c>
      <c r="AK1490" s="109">
        <f t="shared" si="167"/>
        <v>0</v>
      </c>
      <c r="AL1490" s="109">
        <f t="shared" si="167"/>
        <v>0</v>
      </c>
    </row>
    <row r="1491" spans="1:38" x14ac:dyDescent="0.3">
      <c r="A1491" s="421"/>
      <c r="B1491" s="421"/>
      <c r="C1491" s="422"/>
      <c r="D1491" s="423"/>
      <c r="E1491" s="421"/>
      <c r="F1491" s="421"/>
      <c r="G1491" s="421"/>
      <c r="H1491" s="421"/>
      <c r="I1491" s="421"/>
      <c r="J1491" s="421"/>
      <c r="K1491" s="421"/>
      <c r="L1491" s="421"/>
      <c r="M1491" s="423"/>
      <c r="N1491" s="340">
        <f>IF(C1491&gt;A_Stammdaten!$B$12,0,SUM(E1491,F1491,H1491,J1491:K1491)-SUM(G1491,I1491,L1491:M1491))</f>
        <v>0</v>
      </c>
      <c r="O1491" s="421"/>
      <c r="P1491" s="421"/>
      <c r="Q1491" s="421"/>
      <c r="R1491" s="421"/>
      <c r="S1491" s="108">
        <f t="shared" si="171"/>
        <v>0</v>
      </c>
      <c r="T1491" s="341">
        <f>IF(ISBLANK($B1491),0,VLOOKUP($B1491,Listen!$A$2:$C$45,2,FALSE))</f>
        <v>0</v>
      </c>
      <c r="U1491" s="341">
        <f>IF(ISBLANK($B1491),0,VLOOKUP($B1491,Listen!$A$2:$C$45,3,FALSE))</f>
        <v>0</v>
      </c>
      <c r="V1491" s="342">
        <f t="shared" si="173"/>
        <v>0</v>
      </c>
      <c r="W1491" s="342">
        <f t="shared" si="169"/>
        <v>0</v>
      </c>
      <c r="X1491" s="342">
        <f t="shared" si="169"/>
        <v>0</v>
      </c>
      <c r="Y1491" s="342">
        <f t="shared" si="169"/>
        <v>0</v>
      </c>
      <c r="Z1491" s="342">
        <f t="shared" si="169"/>
        <v>0</v>
      </c>
      <c r="AA1491" s="342">
        <f t="shared" si="169"/>
        <v>0</v>
      </c>
      <c r="AB1491" s="342">
        <f t="shared" si="169"/>
        <v>0</v>
      </c>
      <c r="AC1491" s="109">
        <f t="shared" si="172"/>
        <v>0</v>
      </c>
      <c r="AD1491" s="109">
        <f>IF(C1491=A_Stammdaten!$B$12,E_SAV!$S1491-E_SAV!$AE1491,HLOOKUP(A_Stammdaten!$B$12-1,$AF$4:$AL$4004,ROW(C1491)-3,FALSE)-$AE1491)</f>
        <v>0</v>
      </c>
      <c r="AE1491" s="109">
        <f>HLOOKUP(A_Stammdaten!$B$12,$AF$4:$AL$4004,ROW(C1491)-3,FALSE)</f>
        <v>0</v>
      </c>
      <c r="AF1491" s="109">
        <f t="shared" si="170"/>
        <v>0</v>
      </c>
      <c r="AG1491" s="109">
        <f t="shared" si="168"/>
        <v>0</v>
      </c>
      <c r="AH1491" s="109">
        <f t="shared" si="168"/>
        <v>0</v>
      </c>
      <c r="AI1491" s="109">
        <f t="shared" si="168"/>
        <v>0</v>
      </c>
      <c r="AJ1491" s="109">
        <f t="shared" si="167"/>
        <v>0</v>
      </c>
      <c r="AK1491" s="109">
        <f t="shared" si="167"/>
        <v>0</v>
      </c>
      <c r="AL1491" s="109">
        <f t="shared" si="167"/>
        <v>0</v>
      </c>
    </row>
    <row r="1492" spans="1:38" x14ac:dyDescent="0.3">
      <c r="A1492" s="421"/>
      <c r="B1492" s="421"/>
      <c r="C1492" s="422"/>
      <c r="D1492" s="423"/>
      <c r="E1492" s="421"/>
      <c r="F1492" s="421"/>
      <c r="G1492" s="421"/>
      <c r="H1492" s="421"/>
      <c r="I1492" s="421"/>
      <c r="J1492" s="421"/>
      <c r="K1492" s="421"/>
      <c r="L1492" s="421"/>
      <c r="M1492" s="423"/>
      <c r="N1492" s="340">
        <f>IF(C1492&gt;A_Stammdaten!$B$12,0,SUM(E1492,F1492,H1492,J1492:K1492)-SUM(G1492,I1492,L1492:M1492))</f>
        <v>0</v>
      </c>
      <c r="O1492" s="421"/>
      <c r="P1492" s="421"/>
      <c r="Q1492" s="421"/>
      <c r="R1492" s="421"/>
      <c r="S1492" s="108">
        <f t="shared" si="171"/>
        <v>0</v>
      </c>
      <c r="T1492" s="341">
        <f>IF(ISBLANK($B1492),0,VLOOKUP($B1492,Listen!$A$2:$C$45,2,FALSE))</f>
        <v>0</v>
      </c>
      <c r="U1492" s="341">
        <f>IF(ISBLANK($B1492),0,VLOOKUP($B1492,Listen!$A$2:$C$45,3,FALSE))</f>
        <v>0</v>
      </c>
      <c r="V1492" s="342">
        <f t="shared" si="173"/>
        <v>0</v>
      </c>
      <c r="W1492" s="342">
        <f t="shared" si="169"/>
        <v>0</v>
      </c>
      <c r="X1492" s="342">
        <f t="shared" si="169"/>
        <v>0</v>
      </c>
      <c r="Y1492" s="342">
        <f t="shared" si="169"/>
        <v>0</v>
      </c>
      <c r="Z1492" s="342">
        <f t="shared" si="169"/>
        <v>0</v>
      </c>
      <c r="AA1492" s="342">
        <f t="shared" si="169"/>
        <v>0</v>
      </c>
      <c r="AB1492" s="342">
        <f t="shared" si="169"/>
        <v>0</v>
      </c>
      <c r="AC1492" s="109">
        <f t="shared" si="172"/>
        <v>0</v>
      </c>
      <c r="AD1492" s="109">
        <f>IF(C1492=A_Stammdaten!$B$12,E_SAV!$S1492-E_SAV!$AE1492,HLOOKUP(A_Stammdaten!$B$12-1,$AF$4:$AL$4004,ROW(C1492)-3,FALSE)-$AE1492)</f>
        <v>0</v>
      </c>
      <c r="AE1492" s="109">
        <f>HLOOKUP(A_Stammdaten!$B$12,$AF$4:$AL$4004,ROW(C1492)-3,FALSE)</f>
        <v>0</v>
      </c>
      <c r="AF1492" s="109">
        <f t="shared" si="170"/>
        <v>0</v>
      </c>
      <c r="AG1492" s="109">
        <f t="shared" si="168"/>
        <v>0</v>
      </c>
      <c r="AH1492" s="109">
        <f t="shared" si="168"/>
        <v>0</v>
      </c>
      <c r="AI1492" s="109">
        <f t="shared" si="168"/>
        <v>0</v>
      </c>
      <c r="AJ1492" s="109">
        <f t="shared" si="167"/>
        <v>0</v>
      </c>
      <c r="AK1492" s="109">
        <f t="shared" si="167"/>
        <v>0</v>
      </c>
      <c r="AL1492" s="109">
        <f t="shared" si="167"/>
        <v>0</v>
      </c>
    </row>
    <row r="1493" spans="1:38" x14ac:dyDescent="0.3">
      <c r="A1493" s="421"/>
      <c r="B1493" s="421"/>
      <c r="C1493" s="422"/>
      <c r="D1493" s="423"/>
      <c r="E1493" s="421"/>
      <c r="F1493" s="421"/>
      <c r="G1493" s="421"/>
      <c r="H1493" s="421"/>
      <c r="I1493" s="421"/>
      <c r="J1493" s="421"/>
      <c r="K1493" s="421"/>
      <c r="L1493" s="421"/>
      <c r="M1493" s="423"/>
      <c r="N1493" s="340">
        <f>IF(C1493&gt;A_Stammdaten!$B$12,0,SUM(E1493,F1493,H1493,J1493:K1493)-SUM(G1493,I1493,L1493:M1493))</f>
        <v>0</v>
      </c>
      <c r="O1493" s="421"/>
      <c r="P1493" s="421"/>
      <c r="Q1493" s="421"/>
      <c r="R1493" s="421"/>
      <c r="S1493" s="108">
        <f t="shared" si="171"/>
        <v>0</v>
      </c>
      <c r="T1493" s="341">
        <f>IF(ISBLANK($B1493),0,VLOOKUP($B1493,Listen!$A$2:$C$45,2,FALSE))</f>
        <v>0</v>
      </c>
      <c r="U1493" s="341">
        <f>IF(ISBLANK($B1493),0,VLOOKUP($B1493,Listen!$A$2:$C$45,3,FALSE))</f>
        <v>0</v>
      </c>
      <c r="V1493" s="342">
        <f t="shared" si="173"/>
        <v>0</v>
      </c>
      <c r="W1493" s="342">
        <f t="shared" si="169"/>
        <v>0</v>
      </c>
      <c r="X1493" s="342">
        <f t="shared" si="169"/>
        <v>0</v>
      </c>
      <c r="Y1493" s="342">
        <f t="shared" si="169"/>
        <v>0</v>
      </c>
      <c r="Z1493" s="342">
        <f t="shared" si="169"/>
        <v>0</v>
      </c>
      <c r="AA1493" s="342">
        <f t="shared" si="169"/>
        <v>0</v>
      </c>
      <c r="AB1493" s="342">
        <f t="shared" si="169"/>
        <v>0</v>
      </c>
      <c r="AC1493" s="109">
        <f t="shared" si="172"/>
        <v>0</v>
      </c>
      <c r="AD1493" s="109">
        <f>IF(C1493=A_Stammdaten!$B$12,E_SAV!$S1493-E_SAV!$AE1493,HLOOKUP(A_Stammdaten!$B$12-1,$AF$4:$AL$4004,ROW(C1493)-3,FALSE)-$AE1493)</f>
        <v>0</v>
      </c>
      <c r="AE1493" s="109">
        <f>HLOOKUP(A_Stammdaten!$B$12,$AF$4:$AL$4004,ROW(C1493)-3,FALSE)</f>
        <v>0</v>
      </c>
      <c r="AF1493" s="109">
        <f t="shared" si="170"/>
        <v>0</v>
      </c>
      <c r="AG1493" s="109">
        <f t="shared" si="168"/>
        <v>0</v>
      </c>
      <c r="AH1493" s="109">
        <f t="shared" si="168"/>
        <v>0</v>
      </c>
      <c r="AI1493" s="109">
        <f t="shared" si="168"/>
        <v>0</v>
      </c>
      <c r="AJ1493" s="109">
        <f t="shared" si="167"/>
        <v>0</v>
      </c>
      <c r="AK1493" s="109">
        <f t="shared" si="167"/>
        <v>0</v>
      </c>
      <c r="AL1493" s="109">
        <f t="shared" si="167"/>
        <v>0</v>
      </c>
    </row>
    <row r="1494" spans="1:38" x14ac:dyDescent="0.3">
      <c r="A1494" s="421"/>
      <c r="B1494" s="421"/>
      <c r="C1494" s="422"/>
      <c r="D1494" s="423"/>
      <c r="E1494" s="421"/>
      <c r="F1494" s="421"/>
      <c r="G1494" s="421"/>
      <c r="H1494" s="421"/>
      <c r="I1494" s="421"/>
      <c r="J1494" s="421"/>
      <c r="K1494" s="421"/>
      <c r="L1494" s="421"/>
      <c r="M1494" s="423"/>
      <c r="N1494" s="340">
        <f>IF(C1494&gt;A_Stammdaten!$B$12,0,SUM(E1494,F1494,H1494,J1494:K1494)-SUM(G1494,I1494,L1494:M1494))</f>
        <v>0</v>
      </c>
      <c r="O1494" s="421"/>
      <c r="P1494" s="421"/>
      <c r="Q1494" s="421"/>
      <c r="R1494" s="421"/>
      <c r="S1494" s="108">
        <f t="shared" si="171"/>
        <v>0</v>
      </c>
      <c r="T1494" s="341">
        <f>IF(ISBLANK($B1494),0,VLOOKUP($B1494,Listen!$A$2:$C$45,2,FALSE))</f>
        <v>0</v>
      </c>
      <c r="U1494" s="341">
        <f>IF(ISBLANK($B1494),0,VLOOKUP($B1494,Listen!$A$2:$C$45,3,FALSE))</f>
        <v>0</v>
      </c>
      <c r="V1494" s="342">
        <f t="shared" si="173"/>
        <v>0</v>
      </c>
      <c r="W1494" s="342">
        <f t="shared" si="169"/>
        <v>0</v>
      </c>
      <c r="X1494" s="342">
        <f t="shared" si="169"/>
        <v>0</v>
      </c>
      <c r="Y1494" s="342">
        <f t="shared" si="169"/>
        <v>0</v>
      </c>
      <c r="Z1494" s="342">
        <f t="shared" si="169"/>
        <v>0</v>
      </c>
      <c r="AA1494" s="342">
        <f t="shared" si="169"/>
        <v>0</v>
      </c>
      <c r="AB1494" s="342">
        <f t="shared" si="169"/>
        <v>0</v>
      </c>
      <c r="AC1494" s="109">
        <f t="shared" si="172"/>
        <v>0</v>
      </c>
      <c r="AD1494" s="109">
        <f>IF(C1494=A_Stammdaten!$B$12,E_SAV!$S1494-E_SAV!$AE1494,HLOOKUP(A_Stammdaten!$B$12-1,$AF$4:$AL$4004,ROW(C1494)-3,FALSE)-$AE1494)</f>
        <v>0</v>
      </c>
      <c r="AE1494" s="109">
        <f>HLOOKUP(A_Stammdaten!$B$12,$AF$4:$AL$4004,ROW(C1494)-3,FALSE)</f>
        <v>0</v>
      </c>
      <c r="AF1494" s="109">
        <f t="shared" si="170"/>
        <v>0</v>
      </c>
      <c r="AG1494" s="109">
        <f t="shared" si="168"/>
        <v>0</v>
      </c>
      <c r="AH1494" s="109">
        <f t="shared" si="168"/>
        <v>0</v>
      </c>
      <c r="AI1494" s="109">
        <f t="shared" si="168"/>
        <v>0</v>
      </c>
      <c r="AJ1494" s="109">
        <f t="shared" si="167"/>
        <v>0</v>
      </c>
      <c r="AK1494" s="109">
        <f t="shared" si="167"/>
        <v>0</v>
      </c>
      <c r="AL1494" s="109">
        <f t="shared" si="167"/>
        <v>0</v>
      </c>
    </row>
    <row r="1495" spans="1:38" x14ac:dyDescent="0.3">
      <c r="A1495" s="421"/>
      <c r="B1495" s="421"/>
      <c r="C1495" s="422"/>
      <c r="D1495" s="423"/>
      <c r="E1495" s="421"/>
      <c r="F1495" s="421"/>
      <c r="G1495" s="421"/>
      <c r="H1495" s="421"/>
      <c r="I1495" s="421"/>
      <c r="J1495" s="421"/>
      <c r="K1495" s="421"/>
      <c r="L1495" s="421"/>
      <c r="M1495" s="423"/>
      <c r="N1495" s="340">
        <f>IF(C1495&gt;A_Stammdaten!$B$12,0,SUM(E1495,F1495,H1495,J1495:K1495)-SUM(G1495,I1495,L1495:M1495))</f>
        <v>0</v>
      </c>
      <c r="O1495" s="421"/>
      <c r="P1495" s="421"/>
      <c r="Q1495" s="421"/>
      <c r="R1495" s="421"/>
      <c r="S1495" s="108">
        <f t="shared" si="171"/>
        <v>0</v>
      </c>
      <c r="T1495" s="341">
        <f>IF(ISBLANK($B1495),0,VLOOKUP($B1495,Listen!$A$2:$C$45,2,FALSE))</f>
        <v>0</v>
      </c>
      <c r="U1495" s="341">
        <f>IF(ISBLANK($B1495),0,VLOOKUP($B1495,Listen!$A$2:$C$45,3,FALSE))</f>
        <v>0</v>
      </c>
      <c r="V1495" s="342">
        <f t="shared" si="173"/>
        <v>0</v>
      </c>
      <c r="W1495" s="342">
        <f t="shared" si="169"/>
        <v>0</v>
      </c>
      <c r="X1495" s="342">
        <f t="shared" si="169"/>
        <v>0</v>
      </c>
      <c r="Y1495" s="342">
        <f t="shared" si="169"/>
        <v>0</v>
      </c>
      <c r="Z1495" s="342">
        <f t="shared" si="169"/>
        <v>0</v>
      </c>
      <c r="AA1495" s="342">
        <f t="shared" si="169"/>
        <v>0</v>
      </c>
      <c r="AB1495" s="342">
        <f t="shared" si="169"/>
        <v>0</v>
      </c>
      <c r="AC1495" s="109">
        <f t="shared" si="172"/>
        <v>0</v>
      </c>
      <c r="AD1495" s="109">
        <f>IF(C1495=A_Stammdaten!$B$12,E_SAV!$S1495-E_SAV!$AE1495,HLOOKUP(A_Stammdaten!$B$12-1,$AF$4:$AL$4004,ROW(C1495)-3,FALSE)-$AE1495)</f>
        <v>0</v>
      </c>
      <c r="AE1495" s="109">
        <f>HLOOKUP(A_Stammdaten!$B$12,$AF$4:$AL$4004,ROW(C1495)-3,FALSE)</f>
        <v>0</v>
      </c>
      <c r="AF1495" s="109">
        <f t="shared" si="170"/>
        <v>0</v>
      </c>
      <c r="AG1495" s="109">
        <f t="shared" si="168"/>
        <v>0</v>
      </c>
      <c r="AH1495" s="109">
        <f t="shared" si="168"/>
        <v>0</v>
      </c>
      <c r="AI1495" s="109">
        <f t="shared" si="168"/>
        <v>0</v>
      </c>
      <c r="AJ1495" s="109">
        <f t="shared" si="167"/>
        <v>0</v>
      </c>
      <c r="AK1495" s="109">
        <f t="shared" si="167"/>
        <v>0</v>
      </c>
      <c r="AL1495" s="109">
        <f t="shared" si="167"/>
        <v>0</v>
      </c>
    </row>
    <row r="1496" spans="1:38" x14ac:dyDescent="0.3">
      <c r="A1496" s="421"/>
      <c r="B1496" s="421"/>
      <c r="C1496" s="422"/>
      <c r="D1496" s="423"/>
      <c r="E1496" s="421"/>
      <c r="F1496" s="421"/>
      <c r="G1496" s="421"/>
      <c r="H1496" s="421"/>
      <c r="I1496" s="421"/>
      <c r="J1496" s="421"/>
      <c r="K1496" s="421"/>
      <c r="L1496" s="421"/>
      <c r="M1496" s="423"/>
      <c r="N1496" s="340">
        <f>IF(C1496&gt;A_Stammdaten!$B$12,0,SUM(E1496,F1496,H1496,J1496:K1496)-SUM(G1496,I1496,L1496:M1496))</f>
        <v>0</v>
      </c>
      <c r="O1496" s="421"/>
      <c r="P1496" s="421"/>
      <c r="Q1496" s="421"/>
      <c r="R1496" s="421"/>
      <c r="S1496" s="108">
        <f t="shared" si="171"/>
        <v>0</v>
      </c>
      <c r="T1496" s="341">
        <f>IF(ISBLANK($B1496),0,VLOOKUP($B1496,Listen!$A$2:$C$45,2,FALSE))</f>
        <v>0</v>
      </c>
      <c r="U1496" s="341">
        <f>IF(ISBLANK($B1496),0,VLOOKUP($B1496,Listen!$A$2:$C$45,3,FALSE))</f>
        <v>0</v>
      </c>
      <c r="V1496" s="342">
        <f t="shared" si="173"/>
        <v>0</v>
      </c>
      <c r="W1496" s="342">
        <f t="shared" si="169"/>
        <v>0</v>
      </c>
      <c r="X1496" s="342">
        <f t="shared" si="169"/>
        <v>0</v>
      </c>
      <c r="Y1496" s="342">
        <f t="shared" si="169"/>
        <v>0</v>
      </c>
      <c r="Z1496" s="342">
        <f t="shared" si="169"/>
        <v>0</v>
      </c>
      <c r="AA1496" s="342">
        <f t="shared" si="169"/>
        <v>0</v>
      </c>
      <c r="AB1496" s="342">
        <f t="shared" si="169"/>
        <v>0</v>
      </c>
      <c r="AC1496" s="109">
        <f t="shared" si="172"/>
        <v>0</v>
      </c>
      <c r="AD1496" s="109">
        <f>IF(C1496=A_Stammdaten!$B$12,E_SAV!$S1496-E_SAV!$AE1496,HLOOKUP(A_Stammdaten!$B$12-1,$AF$4:$AL$4004,ROW(C1496)-3,FALSE)-$AE1496)</f>
        <v>0</v>
      </c>
      <c r="AE1496" s="109">
        <f>HLOOKUP(A_Stammdaten!$B$12,$AF$4:$AL$4004,ROW(C1496)-3,FALSE)</f>
        <v>0</v>
      </c>
      <c r="AF1496" s="109">
        <f t="shared" si="170"/>
        <v>0</v>
      </c>
      <c r="AG1496" s="109">
        <f t="shared" si="168"/>
        <v>0</v>
      </c>
      <c r="AH1496" s="109">
        <f t="shared" si="168"/>
        <v>0</v>
      </c>
      <c r="AI1496" s="109">
        <f t="shared" si="168"/>
        <v>0</v>
      </c>
      <c r="AJ1496" s="109">
        <f t="shared" si="167"/>
        <v>0</v>
      </c>
      <c r="AK1496" s="109">
        <f t="shared" si="167"/>
        <v>0</v>
      </c>
      <c r="AL1496" s="109">
        <f t="shared" si="167"/>
        <v>0</v>
      </c>
    </row>
    <row r="1497" spans="1:38" x14ac:dyDescent="0.3">
      <c r="A1497" s="421"/>
      <c r="B1497" s="421"/>
      <c r="C1497" s="422"/>
      <c r="D1497" s="423"/>
      <c r="E1497" s="421"/>
      <c r="F1497" s="421"/>
      <c r="G1497" s="421"/>
      <c r="H1497" s="421"/>
      <c r="I1497" s="421"/>
      <c r="J1497" s="421"/>
      <c r="K1497" s="421"/>
      <c r="L1497" s="421"/>
      <c r="M1497" s="423"/>
      <c r="N1497" s="340">
        <f>IF(C1497&gt;A_Stammdaten!$B$12,0,SUM(E1497,F1497,H1497,J1497:K1497)-SUM(G1497,I1497,L1497:M1497))</f>
        <v>0</v>
      </c>
      <c r="O1497" s="421"/>
      <c r="P1497" s="421"/>
      <c r="Q1497" s="421"/>
      <c r="R1497" s="421"/>
      <c r="S1497" s="108">
        <f t="shared" si="171"/>
        <v>0</v>
      </c>
      <c r="T1497" s="341">
        <f>IF(ISBLANK($B1497),0,VLOOKUP($B1497,Listen!$A$2:$C$45,2,FALSE))</f>
        <v>0</v>
      </c>
      <c r="U1497" s="341">
        <f>IF(ISBLANK($B1497),0,VLOOKUP($B1497,Listen!$A$2:$C$45,3,FALSE))</f>
        <v>0</v>
      </c>
      <c r="V1497" s="342">
        <f t="shared" si="173"/>
        <v>0</v>
      </c>
      <c r="W1497" s="342">
        <f t="shared" si="169"/>
        <v>0</v>
      </c>
      <c r="X1497" s="342">
        <f t="shared" si="169"/>
        <v>0</v>
      </c>
      <c r="Y1497" s="342">
        <f t="shared" si="169"/>
        <v>0</v>
      </c>
      <c r="Z1497" s="342">
        <f t="shared" si="169"/>
        <v>0</v>
      </c>
      <c r="AA1497" s="342">
        <f t="shared" si="169"/>
        <v>0</v>
      </c>
      <c r="AB1497" s="342">
        <f t="shared" si="169"/>
        <v>0</v>
      </c>
      <c r="AC1497" s="109">
        <f t="shared" si="172"/>
        <v>0</v>
      </c>
      <c r="AD1497" s="109">
        <f>IF(C1497=A_Stammdaten!$B$12,E_SAV!$S1497-E_SAV!$AE1497,HLOOKUP(A_Stammdaten!$B$12-1,$AF$4:$AL$4004,ROW(C1497)-3,FALSE)-$AE1497)</f>
        <v>0</v>
      </c>
      <c r="AE1497" s="109">
        <f>HLOOKUP(A_Stammdaten!$B$12,$AF$4:$AL$4004,ROW(C1497)-3,FALSE)</f>
        <v>0</v>
      </c>
      <c r="AF1497" s="109">
        <f t="shared" si="170"/>
        <v>0</v>
      </c>
      <c r="AG1497" s="109">
        <f t="shared" si="168"/>
        <v>0</v>
      </c>
      <c r="AH1497" s="109">
        <f t="shared" si="168"/>
        <v>0</v>
      </c>
      <c r="AI1497" s="109">
        <f t="shared" si="168"/>
        <v>0</v>
      </c>
      <c r="AJ1497" s="109">
        <f t="shared" si="167"/>
        <v>0</v>
      </c>
      <c r="AK1497" s="109">
        <f t="shared" si="167"/>
        <v>0</v>
      </c>
      <c r="AL1497" s="109">
        <f t="shared" si="167"/>
        <v>0</v>
      </c>
    </row>
    <row r="1498" spans="1:38" x14ac:dyDescent="0.3">
      <c r="A1498" s="421"/>
      <c r="B1498" s="421"/>
      <c r="C1498" s="422"/>
      <c r="D1498" s="423"/>
      <c r="E1498" s="421"/>
      <c r="F1498" s="421"/>
      <c r="G1498" s="421"/>
      <c r="H1498" s="421"/>
      <c r="I1498" s="421"/>
      <c r="J1498" s="421"/>
      <c r="K1498" s="421"/>
      <c r="L1498" s="421"/>
      <c r="M1498" s="423"/>
      <c r="N1498" s="340">
        <f>IF(C1498&gt;A_Stammdaten!$B$12,0,SUM(E1498,F1498,H1498,J1498:K1498)-SUM(G1498,I1498,L1498:M1498))</f>
        <v>0</v>
      </c>
      <c r="O1498" s="421"/>
      <c r="P1498" s="421"/>
      <c r="Q1498" s="421"/>
      <c r="R1498" s="421"/>
      <c r="S1498" s="108">
        <f t="shared" si="171"/>
        <v>0</v>
      </c>
      <c r="T1498" s="341">
        <f>IF(ISBLANK($B1498),0,VLOOKUP($B1498,Listen!$A$2:$C$45,2,FALSE))</f>
        <v>0</v>
      </c>
      <c r="U1498" s="341">
        <f>IF(ISBLANK($B1498),0,VLOOKUP($B1498,Listen!$A$2:$C$45,3,FALSE))</f>
        <v>0</v>
      </c>
      <c r="V1498" s="342">
        <f t="shared" si="173"/>
        <v>0</v>
      </c>
      <c r="W1498" s="342">
        <f t="shared" si="169"/>
        <v>0</v>
      </c>
      <c r="X1498" s="342">
        <f t="shared" si="169"/>
        <v>0</v>
      </c>
      <c r="Y1498" s="342">
        <f t="shared" si="169"/>
        <v>0</v>
      </c>
      <c r="Z1498" s="342">
        <f t="shared" si="169"/>
        <v>0</v>
      </c>
      <c r="AA1498" s="342">
        <f t="shared" si="169"/>
        <v>0</v>
      </c>
      <c r="AB1498" s="342">
        <f t="shared" si="169"/>
        <v>0</v>
      </c>
      <c r="AC1498" s="109">
        <f t="shared" si="172"/>
        <v>0</v>
      </c>
      <c r="AD1498" s="109">
        <f>IF(C1498=A_Stammdaten!$B$12,E_SAV!$S1498-E_SAV!$AE1498,HLOOKUP(A_Stammdaten!$B$12-1,$AF$4:$AL$4004,ROW(C1498)-3,FALSE)-$AE1498)</f>
        <v>0</v>
      </c>
      <c r="AE1498" s="109">
        <f>HLOOKUP(A_Stammdaten!$B$12,$AF$4:$AL$4004,ROW(C1498)-3,FALSE)</f>
        <v>0</v>
      </c>
      <c r="AF1498" s="109">
        <f t="shared" si="170"/>
        <v>0</v>
      </c>
      <c r="AG1498" s="109">
        <f t="shared" si="168"/>
        <v>0</v>
      </c>
      <c r="AH1498" s="109">
        <f t="shared" si="168"/>
        <v>0</v>
      </c>
      <c r="AI1498" s="109">
        <f t="shared" si="168"/>
        <v>0</v>
      </c>
      <c r="AJ1498" s="109">
        <f t="shared" si="167"/>
        <v>0</v>
      </c>
      <c r="AK1498" s="109">
        <f t="shared" si="167"/>
        <v>0</v>
      </c>
      <c r="AL1498" s="109">
        <f t="shared" si="167"/>
        <v>0</v>
      </c>
    </row>
    <row r="1499" spans="1:38" x14ac:dyDescent="0.3">
      <c r="A1499" s="421"/>
      <c r="B1499" s="421"/>
      <c r="C1499" s="422"/>
      <c r="D1499" s="423"/>
      <c r="E1499" s="421"/>
      <c r="F1499" s="421"/>
      <c r="G1499" s="421"/>
      <c r="H1499" s="421"/>
      <c r="I1499" s="421"/>
      <c r="J1499" s="421"/>
      <c r="K1499" s="421"/>
      <c r="L1499" s="421"/>
      <c r="M1499" s="423"/>
      <c r="N1499" s="340">
        <f>IF(C1499&gt;A_Stammdaten!$B$12,0,SUM(E1499,F1499,H1499,J1499:K1499)-SUM(G1499,I1499,L1499:M1499))</f>
        <v>0</v>
      </c>
      <c r="O1499" s="421"/>
      <c r="P1499" s="421"/>
      <c r="Q1499" s="421"/>
      <c r="R1499" s="421"/>
      <c r="S1499" s="108">
        <f t="shared" si="171"/>
        <v>0</v>
      </c>
      <c r="T1499" s="341">
        <f>IF(ISBLANK($B1499),0,VLOOKUP($B1499,Listen!$A$2:$C$45,2,FALSE))</f>
        <v>0</v>
      </c>
      <c r="U1499" s="341">
        <f>IF(ISBLANK($B1499),0,VLOOKUP($B1499,Listen!$A$2:$C$45,3,FALSE))</f>
        <v>0</v>
      </c>
      <c r="V1499" s="342">
        <f t="shared" si="173"/>
        <v>0</v>
      </c>
      <c r="W1499" s="342">
        <f t="shared" si="169"/>
        <v>0</v>
      </c>
      <c r="X1499" s="342">
        <f t="shared" si="169"/>
        <v>0</v>
      </c>
      <c r="Y1499" s="342">
        <f t="shared" si="169"/>
        <v>0</v>
      </c>
      <c r="Z1499" s="342">
        <f t="shared" si="169"/>
        <v>0</v>
      </c>
      <c r="AA1499" s="342">
        <f t="shared" si="169"/>
        <v>0</v>
      </c>
      <c r="AB1499" s="342">
        <f t="shared" si="169"/>
        <v>0</v>
      </c>
      <c r="AC1499" s="109">
        <f t="shared" si="172"/>
        <v>0</v>
      </c>
      <c r="AD1499" s="109">
        <f>IF(C1499=A_Stammdaten!$B$12,E_SAV!$S1499-E_SAV!$AE1499,HLOOKUP(A_Stammdaten!$B$12-1,$AF$4:$AL$4004,ROW(C1499)-3,FALSE)-$AE1499)</f>
        <v>0</v>
      </c>
      <c r="AE1499" s="109">
        <f>HLOOKUP(A_Stammdaten!$B$12,$AF$4:$AL$4004,ROW(C1499)-3,FALSE)</f>
        <v>0</v>
      </c>
      <c r="AF1499" s="109">
        <f t="shared" si="170"/>
        <v>0</v>
      </c>
      <c r="AG1499" s="109">
        <f t="shared" si="168"/>
        <v>0</v>
      </c>
      <c r="AH1499" s="109">
        <f t="shared" si="168"/>
        <v>0</v>
      </c>
      <c r="AI1499" s="109">
        <f t="shared" si="168"/>
        <v>0</v>
      </c>
      <c r="AJ1499" s="109">
        <f t="shared" si="167"/>
        <v>0</v>
      </c>
      <c r="AK1499" s="109">
        <f t="shared" si="167"/>
        <v>0</v>
      </c>
      <c r="AL1499" s="109">
        <f t="shared" si="167"/>
        <v>0</v>
      </c>
    </row>
    <row r="1500" spans="1:38" x14ac:dyDescent="0.3">
      <c r="A1500" s="421"/>
      <c r="B1500" s="421"/>
      <c r="C1500" s="422"/>
      <c r="D1500" s="423"/>
      <c r="E1500" s="421"/>
      <c r="F1500" s="421"/>
      <c r="G1500" s="421"/>
      <c r="H1500" s="421"/>
      <c r="I1500" s="421"/>
      <c r="J1500" s="421"/>
      <c r="K1500" s="421"/>
      <c r="L1500" s="421"/>
      <c r="M1500" s="423"/>
      <c r="N1500" s="340">
        <f>IF(C1500&gt;A_Stammdaten!$B$12,0,SUM(E1500,F1500,H1500,J1500:K1500)-SUM(G1500,I1500,L1500:M1500))</f>
        <v>0</v>
      </c>
      <c r="O1500" s="421"/>
      <c r="P1500" s="421"/>
      <c r="Q1500" s="421"/>
      <c r="R1500" s="421"/>
      <c r="S1500" s="108">
        <f t="shared" si="171"/>
        <v>0</v>
      </c>
      <c r="T1500" s="341">
        <f>IF(ISBLANK($B1500),0,VLOOKUP($B1500,Listen!$A$2:$C$45,2,FALSE))</f>
        <v>0</v>
      </c>
      <c r="U1500" s="341">
        <f>IF(ISBLANK($B1500),0,VLOOKUP($B1500,Listen!$A$2:$C$45,3,FALSE))</f>
        <v>0</v>
      </c>
      <c r="V1500" s="342">
        <f t="shared" si="173"/>
        <v>0</v>
      </c>
      <c r="W1500" s="342">
        <f t="shared" si="169"/>
        <v>0</v>
      </c>
      <c r="X1500" s="342">
        <f t="shared" si="169"/>
        <v>0</v>
      </c>
      <c r="Y1500" s="342">
        <f t="shared" si="169"/>
        <v>0</v>
      </c>
      <c r="Z1500" s="342">
        <f t="shared" si="169"/>
        <v>0</v>
      </c>
      <c r="AA1500" s="342">
        <f t="shared" si="169"/>
        <v>0</v>
      </c>
      <c r="AB1500" s="342">
        <f t="shared" si="169"/>
        <v>0</v>
      </c>
      <c r="AC1500" s="109">
        <f t="shared" si="172"/>
        <v>0</v>
      </c>
      <c r="AD1500" s="109">
        <f>IF(C1500=A_Stammdaten!$B$12,E_SAV!$S1500-E_SAV!$AE1500,HLOOKUP(A_Stammdaten!$B$12-1,$AF$4:$AL$4004,ROW(C1500)-3,FALSE)-$AE1500)</f>
        <v>0</v>
      </c>
      <c r="AE1500" s="109">
        <f>HLOOKUP(A_Stammdaten!$B$12,$AF$4:$AL$4004,ROW(C1500)-3,FALSE)</f>
        <v>0</v>
      </c>
      <c r="AF1500" s="109">
        <f t="shared" si="170"/>
        <v>0</v>
      </c>
      <c r="AG1500" s="109">
        <f t="shared" si="168"/>
        <v>0</v>
      </c>
      <c r="AH1500" s="109">
        <f t="shared" si="168"/>
        <v>0</v>
      </c>
      <c r="AI1500" s="109">
        <f t="shared" si="168"/>
        <v>0</v>
      </c>
      <c r="AJ1500" s="109">
        <f t="shared" si="167"/>
        <v>0</v>
      </c>
      <c r="AK1500" s="109">
        <f t="shared" si="167"/>
        <v>0</v>
      </c>
      <c r="AL1500" s="109">
        <f t="shared" si="167"/>
        <v>0</v>
      </c>
    </row>
    <row r="1501" spans="1:38" x14ac:dyDescent="0.3">
      <c r="A1501" s="421"/>
      <c r="B1501" s="421"/>
      <c r="C1501" s="422"/>
      <c r="D1501" s="423"/>
      <c r="E1501" s="421"/>
      <c r="F1501" s="421"/>
      <c r="G1501" s="421"/>
      <c r="H1501" s="421"/>
      <c r="I1501" s="421"/>
      <c r="J1501" s="421"/>
      <c r="K1501" s="421"/>
      <c r="L1501" s="421"/>
      <c r="M1501" s="423"/>
      <c r="N1501" s="340">
        <f>IF(C1501&gt;A_Stammdaten!$B$12,0,SUM(E1501,F1501,H1501,J1501:K1501)-SUM(G1501,I1501,L1501:M1501))</f>
        <v>0</v>
      </c>
      <c r="O1501" s="421"/>
      <c r="P1501" s="421"/>
      <c r="Q1501" s="421"/>
      <c r="R1501" s="421"/>
      <c r="S1501" s="108">
        <f t="shared" si="171"/>
        <v>0</v>
      </c>
      <c r="T1501" s="341">
        <f>IF(ISBLANK($B1501),0,VLOOKUP($B1501,Listen!$A$2:$C$45,2,FALSE))</f>
        <v>0</v>
      </c>
      <c r="U1501" s="341">
        <f>IF(ISBLANK($B1501),0,VLOOKUP($B1501,Listen!$A$2:$C$45,3,FALSE))</f>
        <v>0</v>
      </c>
      <c r="V1501" s="342">
        <f t="shared" si="173"/>
        <v>0</v>
      </c>
      <c r="W1501" s="342">
        <f t="shared" si="169"/>
        <v>0</v>
      </c>
      <c r="X1501" s="342">
        <f t="shared" si="169"/>
        <v>0</v>
      </c>
      <c r="Y1501" s="342">
        <f t="shared" si="169"/>
        <v>0</v>
      </c>
      <c r="Z1501" s="342">
        <f t="shared" si="169"/>
        <v>0</v>
      </c>
      <c r="AA1501" s="342">
        <f t="shared" si="169"/>
        <v>0</v>
      </c>
      <c r="AB1501" s="342">
        <f t="shared" si="169"/>
        <v>0</v>
      </c>
      <c r="AC1501" s="109">
        <f t="shared" si="172"/>
        <v>0</v>
      </c>
      <c r="AD1501" s="109">
        <f>IF(C1501=A_Stammdaten!$B$12,E_SAV!$S1501-E_SAV!$AE1501,HLOOKUP(A_Stammdaten!$B$12-1,$AF$4:$AL$4004,ROW(C1501)-3,FALSE)-$AE1501)</f>
        <v>0</v>
      </c>
      <c r="AE1501" s="109">
        <f>HLOOKUP(A_Stammdaten!$B$12,$AF$4:$AL$4004,ROW(C1501)-3,FALSE)</f>
        <v>0</v>
      </c>
      <c r="AF1501" s="109">
        <f t="shared" si="170"/>
        <v>0</v>
      </c>
      <c r="AG1501" s="109">
        <f t="shared" si="168"/>
        <v>0</v>
      </c>
      <c r="AH1501" s="109">
        <f t="shared" si="168"/>
        <v>0</v>
      </c>
      <c r="AI1501" s="109">
        <f t="shared" si="168"/>
        <v>0</v>
      </c>
      <c r="AJ1501" s="109">
        <f t="shared" si="167"/>
        <v>0</v>
      </c>
      <c r="AK1501" s="109">
        <f t="shared" si="167"/>
        <v>0</v>
      </c>
      <c r="AL1501" s="109">
        <f t="shared" si="167"/>
        <v>0</v>
      </c>
    </row>
    <row r="1502" spans="1:38" x14ac:dyDescent="0.3">
      <c r="A1502" s="421"/>
      <c r="B1502" s="421"/>
      <c r="C1502" s="422"/>
      <c r="D1502" s="423"/>
      <c r="E1502" s="421"/>
      <c r="F1502" s="421"/>
      <c r="G1502" s="421"/>
      <c r="H1502" s="421"/>
      <c r="I1502" s="421"/>
      <c r="J1502" s="421"/>
      <c r="K1502" s="421"/>
      <c r="L1502" s="421"/>
      <c r="M1502" s="423"/>
      <c r="N1502" s="340">
        <f>IF(C1502&gt;A_Stammdaten!$B$12,0,SUM(E1502,F1502,H1502,J1502:K1502)-SUM(G1502,I1502,L1502:M1502))</f>
        <v>0</v>
      </c>
      <c r="O1502" s="421"/>
      <c r="P1502" s="421"/>
      <c r="Q1502" s="421"/>
      <c r="R1502" s="421"/>
      <c r="S1502" s="108">
        <f t="shared" si="171"/>
        <v>0</v>
      </c>
      <c r="T1502" s="341">
        <f>IF(ISBLANK($B1502),0,VLOOKUP($B1502,Listen!$A$2:$C$45,2,FALSE))</f>
        <v>0</v>
      </c>
      <c r="U1502" s="341">
        <f>IF(ISBLANK($B1502),0,VLOOKUP($B1502,Listen!$A$2:$C$45,3,FALSE))</f>
        <v>0</v>
      </c>
      <c r="V1502" s="342">
        <f t="shared" si="173"/>
        <v>0</v>
      </c>
      <c r="W1502" s="342">
        <f t="shared" si="169"/>
        <v>0</v>
      </c>
      <c r="X1502" s="342">
        <f t="shared" si="169"/>
        <v>0</v>
      </c>
      <c r="Y1502" s="342">
        <f t="shared" si="169"/>
        <v>0</v>
      </c>
      <c r="Z1502" s="342">
        <f t="shared" si="169"/>
        <v>0</v>
      </c>
      <c r="AA1502" s="342">
        <f t="shared" si="169"/>
        <v>0</v>
      </c>
      <c r="AB1502" s="342">
        <f t="shared" si="169"/>
        <v>0</v>
      </c>
      <c r="AC1502" s="109">
        <f t="shared" si="172"/>
        <v>0</v>
      </c>
      <c r="AD1502" s="109">
        <f>IF(C1502=A_Stammdaten!$B$12,E_SAV!$S1502-E_SAV!$AE1502,HLOOKUP(A_Stammdaten!$B$12-1,$AF$4:$AL$4004,ROW(C1502)-3,FALSE)-$AE1502)</f>
        <v>0</v>
      </c>
      <c r="AE1502" s="109">
        <f>HLOOKUP(A_Stammdaten!$B$12,$AF$4:$AL$4004,ROW(C1502)-3,FALSE)</f>
        <v>0</v>
      </c>
      <c r="AF1502" s="109">
        <f t="shared" si="170"/>
        <v>0</v>
      </c>
      <c r="AG1502" s="109">
        <f t="shared" si="168"/>
        <v>0</v>
      </c>
      <c r="AH1502" s="109">
        <f t="shared" si="168"/>
        <v>0</v>
      </c>
      <c r="AI1502" s="109">
        <f t="shared" si="168"/>
        <v>0</v>
      </c>
      <c r="AJ1502" s="109">
        <f t="shared" si="168"/>
        <v>0</v>
      </c>
      <c r="AK1502" s="109">
        <f t="shared" si="168"/>
        <v>0</v>
      </c>
      <c r="AL1502" s="109">
        <f t="shared" si="168"/>
        <v>0</v>
      </c>
    </row>
    <row r="1503" spans="1:38" x14ac:dyDescent="0.3">
      <c r="A1503" s="421"/>
      <c r="B1503" s="421"/>
      <c r="C1503" s="422"/>
      <c r="D1503" s="423"/>
      <c r="E1503" s="421"/>
      <c r="F1503" s="421"/>
      <c r="G1503" s="421"/>
      <c r="H1503" s="421"/>
      <c r="I1503" s="421"/>
      <c r="J1503" s="421"/>
      <c r="K1503" s="421"/>
      <c r="L1503" s="421"/>
      <c r="M1503" s="423"/>
      <c r="N1503" s="340">
        <f>IF(C1503&gt;A_Stammdaten!$B$12,0,SUM(E1503,F1503,H1503,J1503:K1503)-SUM(G1503,I1503,L1503:M1503))</f>
        <v>0</v>
      </c>
      <c r="O1503" s="421"/>
      <c r="P1503" s="421"/>
      <c r="Q1503" s="421"/>
      <c r="R1503" s="421"/>
      <c r="S1503" s="108">
        <f t="shared" si="171"/>
        <v>0</v>
      </c>
      <c r="T1503" s="341">
        <f>IF(ISBLANK($B1503),0,VLOOKUP($B1503,Listen!$A$2:$C$45,2,FALSE))</f>
        <v>0</v>
      </c>
      <c r="U1503" s="341">
        <f>IF(ISBLANK($B1503),0,VLOOKUP($B1503,Listen!$A$2:$C$45,3,FALSE))</f>
        <v>0</v>
      </c>
      <c r="V1503" s="342">
        <f t="shared" si="173"/>
        <v>0</v>
      </c>
      <c r="W1503" s="342">
        <f t="shared" si="169"/>
        <v>0</v>
      </c>
      <c r="X1503" s="342">
        <f t="shared" si="169"/>
        <v>0</v>
      </c>
      <c r="Y1503" s="342">
        <f t="shared" si="169"/>
        <v>0</v>
      </c>
      <c r="Z1503" s="342">
        <f t="shared" si="169"/>
        <v>0</v>
      </c>
      <c r="AA1503" s="342">
        <f t="shared" si="169"/>
        <v>0</v>
      </c>
      <c r="AB1503" s="342">
        <f t="shared" si="169"/>
        <v>0</v>
      </c>
      <c r="AC1503" s="109">
        <f t="shared" si="172"/>
        <v>0</v>
      </c>
      <c r="AD1503" s="109">
        <f>IF(C1503=A_Stammdaten!$B$12,E_SAV!$S1503-E_SAV!$AE1503,HLOOKUP(A_Stammdaten!$B$12-1,$AF$4:$AL$4004,ROW(C1503)-3,FALSE)-$AE1503)</f>
        <v>0</v>
      </c>
      <c r="AE1503" s="109">
        <f>HLOOKUP(A_Stammdaten!$B$12,$AF$4:$AL$4004,ROW(C1503)-3,FALSE)</f>
        <v>0</v>
      </c>
      <c r="AF1503" s="109">
        <f t="shared" si="170"/>
        <v>0</v>
      </c>
      <c r="AG1503" s="109">
        <f t="shared" ref="AG1503:AL1545" si="174">IF(OR($C1503=0,$S1503=0,W1503-(AG$4-$C1503)=0),0,IF($C1503&lt;AG$4,AF1503-AF1503/(W1503-(AG$4-$C1503)),IF($C1503=AG$4,$S1503-$S1503/W1503,0)))</f>
        <v>0</v>
      </c>
      <c r="AH1503" s="109">
        <f t="shared" si="174"/>
        <v>0</v>
      </c>
      <c r="AI1503" s="109">
        <f t="shared" si="174"/>
        <v>0</v>
      </c>
      <c r="AJ1503" s="109">
        <f t="shared" si="174"/>
        <v>0</v>
      </c>
      <c r="AK1503" s="109">
        <f t="shared" si="174"/>
        <v>0</v>
      </c>
      <c r="AL1503" s="109">
        <f t="shared" si="174"/>
        <v>0</v>
      </c>
    </row>
    <row r="1504" spans="1:38" x14ac:dyDescent="0.3">
      <c r="A1504" s="421"/>
      <c r="B1504" s="421"/>
      <c r="C1504" s="422"/>
      <c r="D1504" s="423"/>
      <c r="E1504" s="421"/>
      <c r="F1504" s="421"/>
      <c r="G1504" s="421"/>
      <c r="H1504" s="421"/>
      <c r="I1504" s="421"/>
      <c r="J1504" s="421"/>
      <c r="K1504" s="421"/>
      <c r="L1504" s="421"/>
      <c r="M1504" s="423"/>
      <c r="N1504" s="340">
        <f>IF(C1504&gt;A_Stammdaten!$B$12,0,SUM(E1504,F1504,H1504,J1504:K1504)-SUM(G1504,I1504,L1504:M1504))</f>
        <v>0</v>
      </c>
      <c r="O1504" s="421"/>
      <c r="P1504" s="421"/>
      <c r="Q1504" s="421"/>
      <c r="R1504" s="421"/>
      <c r="S1504" s="108">
        <f t="shared" si="171"/>
        <v>0</v>
      </c>
      <c r="T1504" s="341">
        <f>IF(ISBLANK($B1504),0,VLOOKUP($B1504,Listen!$A$2:$C$45,2,FALSE))</f>
        <v>0</v>
      </c>
      <c r="U1504" s="341">
        <f>IF(ISBLANK($B1504),0,VLOOKUP($B1504,Listen!$A$2:$C$45,3,FALSE))</f>
        <v>0</v>
      </c>
      <c r="V1504" s="342">
        <f t="shared" si="173"/>
        <v>0</v>
      </c>
      <c r="W1504" s="342">
        <f t="shared" si="169"/>
        <v>0</v>
      </c>
      <c r="X1504" s="342">
        <f t="shared" si="169"/>
        <v>0</v>
      </c>
      <c r="Y1504" s="342">
        <f t="shared" si="169"/>
        <v>0</v>
      </c>
      <c r="Z1504" s="342">
        <f t="shared" si="169"/>
        <v>0</v>
      </c>
      <c r="AA1504" s="342">
        <f t="shared" si="169"/>
        <v>0</v>
      </c>
      <c r="AB1504" s="342">
        <f t="shared" si="169"/>
        <v>0</v>
      </c>
      <c r="AC1504" s="109">
        <f t="shared" si="172"/>
        <v>0</v>
      </c>
      <c r="AD1504" s="109">
        <f>IF(C1504=A_Stammdaten!$B$12,E_SAV!$S1504-E_SAV!$AE1504,HLOOKUP(A_Stammdaten!$B$12-1,$AF$4:$AL$4004,ROW(C1504)-3,FALSE)-$AE1504)</f>
        <v>0</v>
      </c>
      <c r="AE1504" s="109">
        <f>HLOOKUP(A_Stammdaten!$B$12,$AF$4:$AL$4004,ROW(C1504)-3,FALSE)</f>
        <v>0</v>
      </c>
      <c r="AF1504" s="109">
        <f t="shared" si="170"/>
        <v>0</v>
      </c>
      <c r="AG1504" s="109">
        <f t="shared" si="174"/>
        <v>0</v>
      </c>
      <c r="AH1504" s="109">
        <f t="shared" si="174"/>
        <v>0</v>
      </c>
      <c r="AI1504" s="109">
        <f t="shared" si="174"/>
        <v>0</v>
      </c>
      <c r="AJ1504" s="109">
        <f t="shared" si="174"/>
        <v>0</v>
      </c>
      <c r="AK1504" s="109">
        <f t="shared" si="174"/>
        <v>0</v>
      </c>
      <c r="AL1504" s="109">
        <f t="shared" si="174"/>
        <v>0</v>
      </c>
    </row>
    <row r="1505" spans="1:38" x14ac:dyDescent="0.3">
      <c r="A1505" s="421"/>
      <c r="B1505" s="421"/>
      <c r="C1505" s="422"/>
      <c r="D1505" s="423"/>
      <c r="E1505" s="421"/>
      <c r="F1505" s="421"/>
      <c r="G1505" s="421"/>
      <c r="H1505" s="421"/>
      <c r="I1505" s="421"/>
      <c r="J1505" s="421"/>
      <c r="K1505" s="421"/>
      <c r="L1505" s="421"/>
      <c r="M1505" s="423"/>
      <c r="N1505" s="340">
        <f>IF(C1505&gt;A_Stammdaten!$B$12,0,SUM(E1505,F1505,H1505,J1505:K1505)-SUM(G1505,I1505,L1505:M1505))</f>
        <v>0</v>
      </c>
      <c r="O1505" s="421"/>
      <c r="P1505" s="421"/>
      <c r="Q1505" s="421"/>
      <c r="R1505" s="421"/>
      <c r="S1505" s="108">
        <f t="shared" si="171"/>
        <v>0</v>
      </c>
      <c r="T1505" s="341">
        <f>IF(ISBLANK($B1505),0,VLOOKUP($B1505,Listen!$A$2:$C$45,2,FALSE))</f>
        <v>0</v>
      </c>
      <c r="U1505" s="341">
        <f>IF(ISBLANK($B1505),0,VLOOKUP($B1505,Listen!$A$2:$C$45,3,FALSE))</f>
        <v>0</v>
      </c>
      <c r="V1505" s="342">
        <f t="shared" si="173"/>
        <v>0</v>
      </c>
      <c r="W1505" s="342">
        <f t="shared" si="169"/>
        <v>0</v>
      </c>
      <c r="X1505" s="342">
        <f t="shared" si="169"/>
        <v>0</v>
      </c>
      <c r="Y1505" s="342">
        <f t="shared" si="169"/>
        <v>0</v>
      </c>
      <c r="Z1505" s="342">
        <f t="shared" si="169"/>
        <v>0</v>
      </c>
      <c r="AA1505" s="342">
        <f t="shared" si="169"/>
        <v>0</v>
      </c>
      <c r="AB1505" s="342">
        <f t="shared" si="169"/>
        <v>0</v>
      </c>
      <c r="AC1505" s="109">
        <f t="shared" si="172"/>
        <v>0</v>
      </c>
      <c r="AD1505" s="109">
        <f>IF(C1505=A_Stammdaten!$B$12,E_SAV!$S1505-E_SAV!$AE1505,HLOOKUP(A_Stammdaten!$B$12-1,$AF$4:$AL$4004,ROW(C1505)-3,FALSE)-$AE1505)</f>
        <v>0</v>
      </c>
      <c r="AE1505" s="109">
        <f>HLOOKUP(A_Stammdaten!$B$12,$AF$4:$AL$4004,ROW(C1505)-3,FALSE)</f>
        <v>0</v>
      </c>
      <c r="AF1505" s="109">
        <f t="shared" si="170"/>
        <v>0</v>
      </c>
      <c r="AG1505" s="109">
        <f t="shared" si="174"/>
        <v>0</v>
      </c>
      <c r="AH1505" s="109">
        <f t="shared" si="174"/>
        <v>0</v>
      </c>
      <c r="AI1505" s="109">
        <f t="shared" si="174"/>
        <v>0</v>
      </c>
      <c r="AJ1505" s="109">
        <f t="shared" si="174"/>
        <v>0</v>
      </c>
      <c r="AK1505" s="109">
        <f t="shared" si="174"/>
        <v>0</v>
      </c>
      <c r="AL1505" s="109">
        <f t="shared" si="174"/>
        <v>0</v>
      </c>
    </row>
    <row r="1506" spans="1:38" x14ac:dyDescent="0.3">
      <c r="A1506" s="421"/>
      <c r="B1506" s="421"/>
      <c r="C1506" s="422"/>
      <c r="D1506" s="423"/>
      <c r="E1506" s="421"/>
      <c r="F1506" s="421"/>
      <c r="G1506" s="421"/>
      <c r="H1506" s="421"/>
      <c r="I1506" s="421"/>
      <c r="J1506" s="421"/>
      <c r="K1506" s="421"/>
      <c r="L1506" s="421"/>
      <c r="M1506" s="423"/>
      <c r="N1506" s="340">
        <f>IF(C1506&gt;A_Stammdaten!$B$12,0,SUM(E1506,F1506,H1506,J1506:K1506)-SUM(G1506,I1506,L1506:M1506))</f>
        <v>0</v>
      </c>
      <c r="O1506" s="421"/>
      <c r="P1506" s="421"/>
      <c r="Q1506" s="421"/>
      <c r="R1506" s="421"/>
      <c r="S1506" s="108">
        <f t="shared" si="171"/>
        <v>0</v>
      </c>
      <c r="T1506" s="341">
        <f>IF(ISBLANK($B1506),0,VLOOKUP($B1506,Listen!$A$2:$C$45,2,FALSE))</f>
        <v>0</v>
      </c>
      <c r="U1506" s="341">
        <f>IF(ISBLANK($B1506),0,VLOOKUP($B1506,Listen!$A$2:$C$45,3,FALSE))</f>
        <v>0</v>
      </c>
      <c r="V1506" s="342">
        <f t="shared" si="173"/>
        <v>0</v>
      </c>
      <c r="W1506" s="342">
        <f t="shared" si="169"/>
        <v>0</v>
      </c>
      <c r="X1506" s="342">
        <f t="shared" si="169"/>
        <v>0</v>
      </c>
      <c r="Y1506" s="342">
        <f t="shared" si="169"/>
        <v>0</v>
      </c>
      <c r="Z1506" s="342">
        <f t="shared" si="169"/>
        <v>0</v>
      </c>
      <c r="AA1506" s="342">
        <f t="shared" si="169"/>
        <v>0</v>
      </c>
      <c r="AB1506" s="342">
        <f t="shared" si="169"/>
        <v>0</v>
      </c>
      <c r="AC1506" s="109">
        <f t="shared" si="172"/>
        <v>0</v>
      </c>
      <c r="AD1506" s="109">
        <f>IF(C1506=A_Stammdaten!$B$12,E_SAV!$S1506-E_SAV!$AE1506,HLOOKUP(A_Stammdaten!$B$12-1,$AF$4:$AL$4004,ROW(C1506)-3,FALSE)-$AE1506)</f>
        <v>0</v>
      </c>
      <c r="AE1506" s="109">
        <f>HLOOKUP(A_Stammdaten!$B$12,$AF$4:$AL$4004,ROW(C1506)-3,FALSE)</f>
        <v>0</v>
      </c>
      <c r="AF1506" s="109">
        <f t="shared" si="170"/>
        <v>0</v>
      </c>
      <c r="AG1506" s="109">
        <f t="shared" si="174"/>
        <v>0</v>
      </c>
      <c r="AH1506" s="109">
        <f t="shared" si="174"/>
        <v>0</v>
      </c>
      <c r="AI1506" s="109">
        <f t="shared" si="174"/>
        <v>0</v>
      </c>
      <c r="AJ1506" s="109">
        <f t="shared" si="174"/>
        <v>0</v>
      </c>
      <c r="AK1506" s="109">
        <f t="shared" si="174"/>
        <v>0</v>
      </c>
      <c r="AL1506" s="109">
        <f t="shared" si="174"/>
        <v>0</v>
      </c>
    </row>
    <row r="1507" spans="1:38" x14ac:dyDescent="0.3">
      <c r="A1507" s="421"/>
      <c r="B1507" s="421"/>
      <c r="C1507" s="422"/>
      <c r="D1507" s="423"/>
      <c r="E1507" s="421"/>
      <c r="F1507" s="421"/>
      <c r="G1507" s="421"/>
      <c r="H1507" s="421"/>
      <c r="I1507" s="421"/>
      <c r="J1507" s="421"/>
      <c r="K1507" s="421"/>
      <c r="L1507" s="421"/>
      <c r="M1507" s="423"/>
      <c r="N1507" s="340">
        <f>IF(C1507&gt;A_Stammdaten!$B$12,0,SUM(E1507,F1507,H1507,J1507:K1507)-SUM(G1507,I1507,L1507:M1507))</f>
        <v>0</v>
      </c>
      <c r="O1507" s="421"/>
      <c r="P1507" s="421"/>
      <c r="Q1507" s="421"/>
      <c r="R1507" s="421"/>
      <c r="S1507" s="108">
        <f t="shared" si="171"/>
        <v>0</v>
      </c>
      <c r="T1507" s="341">
        <f>IF(ISBLANK($B1507),0,VLOOKUP($B1507,Listen!$A$2:$C$45,2,FALSE))</f>
        <v>0</v>
      </c>
      <c r="U1507" s="341">
        <f>IF(ISBLANK($B1507),0,VLOOKUP($B1507,Listen!$A$2:$C$45,3,FALSE))</f>
        <v>0</v>
      </c>
      <c r="V1507" s="342">
        <f t="shared" si="173"/>
        <v>0</v>
      </c>
      <c r="W1507" s="342">
        <f t="shared" si="169"/>
        <v>0</v>
      </c>
      <c r="X1507" s="342">
        <f t="shared" si="169"/>
        <v>0</v>
      </c>
      <c r="Y1507" s="342">
        <f t="shared" si="169"/>
        <v>0</v>
      </c>
      <c r="Z1507" s="342">
        <f t="shared" si="169"/>
        <v>0</v>
      </c>
      <c r="AA1507" s="342">
        <f t="shared" si="169"/>
        <v>0</v>
      </c>
      <c r="AB1507" s="342">
        <f t="shared" si="169"/>
        <v>0</v>
      </c>
      <c r="AC1507" s="109">
        <f t="shared" si="172"/>
        <v>0</v>
      </c>
      <c r="AD1507" s="109">
        <f>IF(C1507=A_Stammdaten!$B$12,E_SAV!$S1507-E_SAV!$AE1507,HLOOKUP(A_Stammdaten!$B$12-1,$AF$4:$AL$4004,ROW(C1507)-3,FALSE)-$AE1507)</f>
        <v>0</v>
      </c>
      <c r="AE1507" s="109">
        <f>HLOOKUP(A_Stammdaten!$B$12,$AF$4:$AL$4004,ROW(C1507)-3,FALSE)</f>
        <v>0</v>
      </c>
      <c r="AF1507" s="109">
        <f t="shared" si="170"/>
        <v>0</v>
      </c>
      <c r="AG1507" s="109">
        <f t="shared" si="174"/>
        <v>0</v>
      </c>
      <c r="AH1507" s="109">
        <f t="shared" si="174"/>
        <v>0</v>
      </c>
      <c r="AI1507" s="109">
        <f t="shared" si="174"/>
        <v>0</v>
      </c>
      <c r="AJ1507" s="109">
        <f t="shared" si="174"/>
        <v>0</v>
      </c>
      <c r="AK1507" s="109">
        <f t="shared" si="174"/>
        <v>0</v>
      </c>
      <c r="AL1507" s="109">
        <f t="shared" si="174"/>
        <v>0</v>
      </c>
    </row>
    <row r="1508" spans="1:38" x14ac:dyDescent="0.3">
      <c r="A1508" s="421"/>
      <c r="B1508" s="421"/>
      <c r="C1508" s="422"/>
      <c r="D1508" s="423"/>
      <c r="E1508" s="421"/>
      <c r="F1508" s="421"/>
      <c r="G1508" s="421"/>
      <c r="H1508" s="421"/>
      <c r="I1508" s="421"/>
      <c r="J1508" s="421"/>
      <c r="K1508" s="421"/>
      <c r="L1508" s="421"/>
      <c r="M1508" s="423"/>
      <c r="N1508" s="340">
        <f>IF(C1508&gt;A_Stammdaten!$B$12,0,SUM(E1508,F1508,H1508,J1508:K1508)-SUM(G1508,I1508,L1508:M1508))</f>
        <v>0</v>
      </c>
      <c r="O1508" s="421"/>
      <c r="P1508" s="421"/>
      <c r="Q1508" s="421"/>
      <c r="R1508" s="421"/>
      <c r="S1508" s="108">
        <f t="shared" si="171"/>
        <v>0</v>
      </c>
      <c r="T1508" s="341">
        <f>IF(ISBLANK($B1508),0,VLOOKUP($B1508,Listen!$A$2:$C$45,2,FALSE))</f>
        <v>0</v>
      </c>
      <c r="U1508" s="341">
        <f>IF(ISBLANK($B1508),0,VLOOKUP($B1508,Listen!$A$2:$C$45,3,FALSE))</f>
        <v>0</v>
      </c>
      <c r="V1508" s="342">
        <f t="shared" si="173"/>
        <v>0</v>
      </c>
      <c r="W1508" s="342">
        <f t="shared" si="169"/>
        <v>0</v>
      </c>
      <c r="X1508" s="342">
        <f t="shared" si="169"/>
        <v>0</v>
      </c>
      <c r="Y1508" s="342">
        <f t="shared" si="169"/>
        <v>0</v>
      </c>
      <c r="Z1508" s="342">
        <f t="shared" si="169"/>
        <v>0</v>
      </c>
      <c r="AA1508" s="342">
        <f t="shared" si="169"/>
        <v>0</v>
      </c>
      <c r="AB1508" s="342">
        <f t="shared" si="169"/>
        <v>0</v>
      </c>
      <c r="AC1508" s="109">
        <f t="shared" si="172"/>
        <v>0</v>
      </c>
      <c r="AD1508" s="109">
        <f>IF(C1508=A_Stammdaten!$B$12,E_SAV!$S1508-E_SAV!$AE1508,HLOOKUP(A_Stammdaten!$B$12-1,$AF$4:$AL$4004,ROW(C1508)-3,FALSE)-$AE1508)</f>
        <v>0</v>
      </c>
      <c r="AE1508" s="109">
        <f>HLOOKUP(A_Stammdaten!$B$12,$AF$4:$AL$4004,ROW(C1508)-3,FALSE)</f>
        <v>0</v>
      </c>
      <c r="AF1508" s="109">
        <f t="shared" si="170"/>
        <v>0</v>
      </c>
      <c r="AG1508" s="109">
        <f t="shared" si="174"/>
        <v>0</v>
      </c>
      <c r="AH1508" s="109">
        <f t="shared" si="174"/>
        <v>0</v>
      </c>
      <c r="AI1508" s="109">
        <f t="shared" si="174"/>
        <v>0</v>
      </c>
      <c r="AJ1508" s="109">
        <f t="shared" si="174"/>
        <v>0</v>
      </c>
      <c r="AK1508" s="109">
        <f t="shared" si="174"/>
        <v>0</v>
      </c>
      <c r="AL1508" s="109">
        <f t="shared" si="174"/>
        <v>0</v>
      </c>
    </row>
    <row r="1509" spans="1:38" x14ac:dyDescent="0.3">
      <c r="A1509" s="421"/>
      <c r="B1509" s="421"/>
      <c r="C1509" s="422"/>
      <c r="D1509" s="423"/>
      <c r="E1509" s="421"/>
      <c r="F1509" s="421"/>
      <c r="G1509" s="421"/>
      <c r="H1509" s="421"/>
      <c r="I1509" s="421"/>
      <c r="J1509" s="421"/>
      <c r="K1509" s="421"/>
      <c r="L1509" s="421"/>
      <c r="M1509" s="423"/>
      <c r="N1509" s="340">
        <f>IF(C1509&gt;A_Stammdaten!$B$12,0,SUM(E1509,F1509,H1509,J1509:K1509)-SUM(G1509,I1509,L1509:M1509))</f>
        <v>0</v>
      </c>
      <c r="O1509" s="421"/>
      <c r="P1509" s="421"/>
      <c r="Q1509" s="421"/>
      <c r="R1509" s="421"/>
      <c r="S1509" s="108">
        <f t="shared" si="171"/>
        <v>0</v>
      </c>
      <c r="T1509" s="341">
        <f>IF(ISBLANK($B1509),0,VLOOKUP($B1509,Listen!$A$2:$C$45,2,FALSE))</f>
        <v>0</v>
      </c>
      <c r="U1509" s="341">
        <f>IF(ISBLANK($B1509),0,VLOOKUP($B1509,Listen!$A$2:$C$45,3,FALSE))</f>
        <v>0</v>
      </c>
      <c r="V1509" s="342">
        <f t="shared" si="173"/>
        <v>0</v>
      </c>
      <c r="W1509" s="342">
        <f t="shared" si="169"/>
        <v>0</v>
      </c>
      <c r="X1509" s="342">
        <f t="shared" si="169"/>
        <v>0</v>
      </c>
      <c r="Y1509" s="342">
        <f t="shared" si="169"/>
        <v>0</v>
      </c>
      <c r="Z1509" s="342">
        <f t="shared" si="169"/>
        <v>0</v>
      </c>
      <c r="AA1509" s="342">
        <f t="shared" si="169"/>
        <v>0</v>
      </c>
      <c r="AB1509" s="342">
        <f t="shared" si="169"/>
        <v>0</v>
      </c>
      <c r="AC1509" s="109">
        <f t="shared" si="172"/>
        <v>0</v>
      </c>
      <c r="AD1509" s="109">
        <f>IF(C1509=A_Stammdaten!$B$12,E_SAV!$S1509-E_SAV!$AE1509,HLOOKUP(A_Stammdaten!$B$12-1,$AF$4:$AL$4004,ROW(C1509)-3,FALSE)-$AE1509)</f>
        <v>0</v>
      </c>
      <c r="AE1509" s="109">
        <f>HLOOKUP(A_Stammdaten!$B$12,$AF$4:$AL$4004,ROW(C1509)-3,FALSE)</f>
        <v>0</v>
      </c>
      <c r="AF1509" s="109">
        <f t="shared" si="170"/>
        <v>0</v>
      </c>
      <c r="AG1509" s="109">
        <f t="shared" si="174"/>
        <v>0</v>
      </c>
      <c r="AH1509" s="109">
        <f t="shared" si="174"/>
        <v>0</v>
      </c>
      <c r="AI1509" s="109">
        <f t="shared" si="174"/>
        <v>0</v>
      </c>
      <c r="AJ1509" s="109">
        <f t="shared" si="174"/>
        <v>0</v>
      </c>
      <c r="AK1509" s="109">
        <f t="shared" si="174"/>
        <v>0</v>
      </c>
      <c r="AL1509" s="109">
        <f t="shared" si="174"/>
        <v>0</v>
      </c>
    </row>
    <row r="1510" spans="1:38" x14ac:dyDescent="0.3">
      <c r="A1510" s="421"/>
      <c r="B1510" s="421"/>
      <c r="C1510" s="422"/>
      <c r="D1510" s="423"/>
      <c r="E1510" s="421"/>
      <c r="F1510" s="421"/>
      <c r="G1510" s="421"/>
      <c r="H1510" s="421"/>
      <c r="I1510" s="421"/>
      <c r="J1510" s="421"/>
      <c r="K1510" s="421"/>
      <c r="L1510" s="421"/>
      <c r="M1510" s="423"/>
      <c r="N1510" s="340">
        <f>IF(C1510&gt;A_Stammdaten!$B$12,0,SUM(E1510,F1510,H1510,J1510:K1510)-SUM(G1510,I1510,L1510:M1510))</f>
        <v>0</v>
      </c>
      <c r="O1510" s="421"/>
      <c r="P1510" s="421"/>
      <c r="Q1510" s="421"/>
      <c r="R1510" s="421"/>
      <c r="S1510" s="108">
        <f t="shared" si="171"/>
        <v>0</v>
      </c>
      <c r="T1510" s="341">
        <f>IF(ISBLANK($B1510),0,VLOOKUP($B1510,Listen!$A$2:$C$45,2,FALSE))</f>
        <v>0</v>
      </c>
      <c r="U1510" s="341">
        <f>IF(ISBLANK($B1510),0,VLOOKUP($B1510,Listen!$A$2:$C$45,3,FALSE))</f>
        <v>0</v>
      </c>
      <c r="V1510" s="342">
        <f t="shared" si="173"/>
        <v>0</v>
      </c>
      <c r="W1510" s="342">
        <f t="shared" si="169"/>
        <v>0</v>
      </c>
      <c r="X1510" s="342">
        <f t="shared" si="169"/>
        <v>0</v>
      </c>
      <c r="Y1510" s="342">
        <f t="shared" si="169"/>
        <v>0</v>
      </c>
      <c r="Z1510" s="342">
        <f t="shared" si="169"/>
        <v>0</v>
      </c>
      <c r="AA1510" s="342">
        <f t="shared" si="169"/>
        <v>0</v>
      </c>
      <c r="AB1510" s="342">
        <f t="shared" si="169"/>
        <v>0</v>
      </c>
      <c r="AC1510" s="109">
        <f t="shared" si="172"/>
        <v>0</v>
      </c>
      <c r="AD1510" s="109">
        <f>IF(C1510=A_Stammdaten!$B$12,E_SAV!$S1510-E_SAV!$AE1510,HLOOKUP(A_Stammdaten!$B$12-1,$AF$4:$AL$4004,ROW(C1510)-3,FALSE)-$AE1510)</f>
        <v>0</v>
      </c>
      <c r="AE1510" s="109">
        <f>HLOOKUP(A_Stammdaten!$B$12,$AF$4:$AL$4004,ROW(C1510)-3,FALSE)</f>
        <v>0</v>
      </c>
      <c r="AF1510" s="109">
        <f t="shared" si="170"/>
        <v>0</v>
      </c>
      <c r="AG1510" s="109">
        <f t="shared" si="174"/>
        <v>0</v>
      </c>
      <c r="AH1510" s="109">
        <f t="shared" si="174"/>
        <v>0</v>
      </c>
      <c r="AI1510" s="109">
        <f t="shared" si="174"/>
        <v>0</v>
      </c>
      <c r="AJ1510" s="109">
        <f t="shared" si="174"/>
        <v>0</v>
      </c>
      <c r="AK1510" s="109">
        <f t="shared" si="174"/>
        <v>0</v>
      </c>
      <c r="AL1510" s="109">
        <f t="shared" si="174"/>
        <v>0</v>
      </c>
    </row>
    <row r="1511" spans="1:38" x14ac:dyDescent="0.3">
      <c r="A1511" s="421"/>
      <c r="B1511" s="421"/>
      <c r="C1511" s="422"/>
      <c r="D1511" s="423"/>
      <c r="E1511" s="421"/>
      <c r="F1511" s="421"/>
      <c r="G1511" s="421"/>
      <c r="H1511" s="421"/>
      <c r="I1511" s="421"/>
      <c r="J1511" s="421"/>
      <c r="K1511" s="421"/>
      <c r="L1511" s="421"/>
      <c r="M1511" s="423"/>
      <c r="N1511" s="340">
        <f>IF(C1511&gt;A_Stammdaten!$B$12,0,SUM(E1511,F1511,H1511,J1511:K1511)-SUM(G1511,I1511,L1511:M1511))</f>
        <v>0</v>
      </c>
      <c r="O1511" s="421"/>
      <c r="P1511" s="421"/>
      <c r="Q1511" s="421"/>
      <c r="R1511" s="421"/>
      <c r="S1511" s="108">
        <f t="shared" si="171"/>
        <v>0</v>
      </c>
      <c r="T1511" s="341">
        <f>IF(ISBLANK($B1511),0,VLOOKUP($B1511,Listen!$A$2:$C$45,2,FALSE))</f>
        <v>0</v>
      </c>
      <c r="U1511" s="341">
        <f>IF(ISBLANK($B1511),0,VLOOKUP($B1511,Listen!$A$2:$C$45,3,FALSE))</f>
        <v>0</v>
      </c>
      <c r="V1511" s="342">
        <f t="shared" si="173"/>
        <v>0</v>
      </c>
      <c r="W1511" s="342">
        <f t="shared" si="169"/>
        <v>0</v>
      </c>
      <c r="X1511" s="342">
        <f t="shared" si="169"/>
        <v>0</v>
      </c>
      <c r="Y1511" s="342">
        <f t="shared" si="169"/>
        <v>0</v>
      </c>
      <c r="Z1511" s="342">
        <f t="shared" si="169"/>
        <v>0</v>
      </c>
      <c r="AA1511" s="342">
        <f t="shared" si="169"/>
        <v>0</v>
      </c>
      <c r="AB1511" s="342">
        <f t="shared" si="169"/>
        <v>0</v>
      </c>
      <c r="AC1511" s="109">
        <f t="shared" si="172"/>
        <v>0</v>
      </c>
      <c r="AD1511" s="109">
        <f>IF(C1511=A_Stammdaten!$B$12,E_SAV!$S1511-E_SAV!$AE1511,HLOOKUP(A_Stammdaten!$B$12-1,$AF$4:$AL$4004,ROW(C1511)-3,FALSE)-$AE1511)</f>
        <v>0</v>
      </c>
      <c r="AE1511" s="109">
        <f>HLOOKUP(A_Stammdaten!$B$12,$AF$4:$AL$4004,ROW(C1511)-3,FALSE)</f>
        <v>0</v>
      </c>
      <c r="AF1511" s="109">
        <f t="shared" si="170"/>
        <v>0</v>
      </c>
      <c r="AG1511" s="109">
        <f t="shared" si="174"/>
        <v>0</v>
      </c>
      <c r="AH1511" s="109">
        <f t="shared" si="174"/>
        <v>0</v>
      </c>
      <c r="AI1511" s="109">
        <f t="shared" si="174"/>
        <v>0</v>
      </c>
      <c r="AJ1511" s="109">
        <f t="shared" si="174"/>
        <v>0</v>
      </c>
      <c r="AK1511" s="109">
        <f t="shared" si="174"/>
        <v>0</v>
      </c>
      <c r="AL1511" s="109">
        <f t="shared" si="174"/>
        <v>0</v>
      </c>
    </row>
    <row r="1512" spans="1:38" x14ac:dyDescent="0.3">
      <c r="A1512" s="421"/>
      <c r="B1512" s="421"/>
      <c r="C1512" s="422"/>
      <c r="D1512" s="423"/>
      <c r="E1512" s="421"/>
      <c r="F1512" s="421"/>
      <c r="G1512" s="421"/>
      <c r="H1512" s="421"/>
      <c r="I1512" s="421"/>
      <c r="J1512" s="421"/>
      <c r="K1512" s="421"/>
      <c r="L1512" s="421"/>
      <c r="M1512" s="423"/>
      <c r="N1512" s="340">
        <f>IF(C1512&gt;A_Stammdaten!$B$12,0,SUM(E1512,F1512,H1512,J1512:K1512)-SUM(G1512,I1512,L1512:M1512))</f>
        <v>0</v>
      </c>
      <c r="O1512" s="421"/>
      <c r="P1512" s="421"/>
      <c r="Q1512" s="421"/>
      <c r="R1512" s="421"/>
      <c r="S1512" s="108">
        <f t="shared" si="171"/>
        <v>0</v>
      </c>
      <c r="T1512" s="341">
        <f>IF(ISBLANK($B1512),0,VLOOKUP($B1512,Listen!$A$2:$C$45,2,FALSE))</f>
        <v>0</v>
      </c>
      <c r="U1512" s="341">
        <f>IF(ISBLANK($B1512),0,VLOOKUP($B1512,Listen!$A$2:$C$45,3,FALSE))</f>
        <v>0</v>
      </c>
      <c r="V1512" s="342">
        <f t="shared" si="173"/>
        <v>0</v>
      </c>
      <c r="W1512" s="342">
        <f t="shared" si="169"/>
        <v>0</v>
      </c>
      <c r="X1512" s="342">
        <f t="shared" si="169"/>
        <v>0</v>
      </c>
      <c r="Y1512" s="342">
        <f t="shared" si="169"/>
        <v>0</v>
      </c>
      <c r="Z1512" s="342">
        <f t="shared" si="169"/>
        <v>0</v>
      </c>
      <c r="AA1512" s="342">
        <f t="shared" si="169"/>
        <v>0</v>
      </c>
      <c r="AB1512" s="342">
        <f t="shared" si="169"/>
        <v>0</v>
      </c>
      <c r="AC1512" s="109">
        <f t="shared" si="172"/>
        <v>0</v>
      </c>
      <c r="AD1512" s="109">
        <f>IF(C1512=A_Stammdaten!$B$12,E_SAV!$S1512-E_SAV!$AE1512,HLOOKUP(A_Stammdaten!$B$12-1,$AF$4:$AL$4004,ROW(C1512)-3,FALSE)-$AE1512)</f>
        <v>0</v>
      </c>
      <c r="AE1512" s="109">
        <f>HLOOKUP(A_Stammdaten!$B$12,$AF$4:$AL$4004,ROW(C1512)-3,FALSE)</f>
        <v>0</v>
      </c>
      <c r="AF1512" s="109">
        <f t="shared" si="170"/>
        <v>0</v>
      </c>
      <c r="AG1512" s="109">
        <f t="shared" si="174"/>
        <v>0</v>
      </c>
      <c r="AH1512" s="109">
        <f t="shared" si="174"/>
        <v>0</v>
      </c>
      <c r="AI1512" s="109">
        <f t="shared" si="174"/>
        <v>0</v>
      </c>
      <c r="AJ1512" s="109">
        <f t="shared" si="174"/>
        <v>0</v>
      </c>
      <c r="AK1512" s="109">
        <f t="shared" si="174"/>
        <v>0</v>
      </c>
      <c r="AL1512" s="109">
        <f t="shared" si="174"/>
        <v>0</v>
      </c>
    </row>
    <row r="1513" spans="1:38" x14ac:dyDescent="0.3">
      <c r="A1513" s="421"/>
      <c r="B1513" s="421"/>
      <c r="C1513" s="422"/>
      <c r="D1513" s="423"/>
      <c r="E1513" s="421"/>
      <c r="F1513" s="421"/>
      <c r="G1513" s="421"/>
      <c r="H1513" s="421"/>
      <c r="I1513" s="421"/>
      <c r="J1513" s="421"/>
      <c r="K1513" s="421"/>
      <c r="L1513" s="421"/>
      <c r="M1513" s="423"/>
      <c r="N1513" s="340">
        <f>IF(C1513&gt;A_Stammdaten!$B$12,0,SUM(E1513,F1513,H1513,J1513:K1513)-SUM(G1513,I1513,L1513:M1513))</f>
        <v>0</v>
      </c>
      <c r="O1513" s="421"/>
      <c r="P1513" s="421"/>
      <c r="Q1513" s="421"/>
      <c r="R1513" s="421"/>
      <c r="S1513" s="108">
        <f t="shared" si="171"/>
        <v>0</v>
      </c>
      <c r="T1513" s="341">
        <f>IF(ISBLANK($B1513),0,VLOOKUP($B1513,Listen!$A$2:$C$45,2,FALSE))</f>
        <v>0</v>
      </c>
      <c r="U1513" s="341">
        <f>IF(ISBLANK($B1513),0,VLOOKUP($B1513,Listen!$A$2:$C$45,3,FALSE))</f>
        <v>0</v>
      </c>
      <c r="V1513" s="342">
        <f t="shared" si="173"/>
        <v>0</v>
      </c>
      <c r="W1513" s="342">
        <f t="shared" si="169"/>
        <v>0</v>
      </c>
      <c r="X1513" s="342">
        <f t="shared" si="169"/>
        <v>0</v>
      </c>
      <c r="Y1513" s="342">
        <f t="shared" si="169"/>
        <v>0</v>
      </c>
      <c r="Z1513" s="342">
        <f t="shared" si="169"/>
        <v>0</v>
      </c>
      <c r="AA1513" s="342">
        <f t="shared" si="169"/>
        <v>0</v>
      </c>
      <c r="AB1513" s="342">
        <f t="shared" si="169"/>
        <v>0</v>
      </c>
      <c r="AC1513" s="109">
        <f t="shared" si="172"/>
        <v>0</v>
      </c>
      <c r="AD1513" s="109">
        <f>IF(C1513=A_Stammdaten!$B$12,E_SAV!$S1513-E_SAV!$AE1513,HLOOKUP(A_Stammdaten!$B$12-1,$AF$4:$AL$4004,ROW(C1513)-3,FALSE)-$AE1513)</f>
        <v>0</v>
      </c>
      <c r="AE1513" s="109">
        <f>HLOOKUP(A_Stammdaten!$B$12,$AF$4:$AL$4004,ROW(C1513)-3,FALSE)</f>
        <v>0</v>
      </c>
      <c r="AF1513" s="109">
        <f t="shared" si="170"/>
        <v>0</v>
      </c>
      <c r="AG1513" s="109">
        <f t="shared" si="174"/>
        <v>0</v>
      </c>
      <c r="AH1513" s="109">
        <f t="shared" si="174"/>
        <v>0</v>
      </c>
      <c r="AI1513" s="109">
        <f t="shared" si="174"/>
        <v>0</v>
      </c>
      <c r="AJ1513" s="109">
        <f t="shared" si="174"/>
        <v>0</v>
      </c>
      <c r="AK1513" s="109">
        <f t="shared" si="174"/>
        <v>0</v>
      </c>
      <c r="AL1513" s="109">
        <f t="shared" si="174"/>
        <v>0</v>
      </c>
    </row>
    <row r="1514" spans="1:38" x14ac:dyDescent="0.3">
      <c r="A1514" s="421"/>
      <c r="B1514" s="421"/>
      <c r="C1514" s="422"/>
      <c r="D1514" s="423"/>
      <c r="E1514" s="421"/>
      <c r="F1514" s="421"/>
      <c r="G1514" s="421"/>
      <c r="H1514" s="421"/>
      <c r="I1514" s="421"/>
      <c r="J1514" s="421"/>
      <c r="K1514" s="421"/>
      <c r="L1514" s="421"/>
      <c r="M1514" s="423"/>
      <c r="N1514" s="340">
        <f>IF(C1514&gt;A_Stammdaten!$B$12,0,SUM(E1514,F1514,H1514,J1514:K1514)-SUM(G1514,I1514,L1514:M1514))</f>
        <v>0</v>
      </c>
      <c r="O1514" s="421"/>
      <c r="P1514" s="421"/>
      <c r="Q1514" s="421"/>
      <c r="R1514" s="421"/>
      <c r="S1514" s="108">
        <f t="shared" si="171"/>
        <v>0</v>
      </c>
      <c r="T1514" s="341">
        <f>IF(ISBLANK($B1514),0,VLOOKUP($B1514,Listen!$A$2:$C$45,2,FALSE))</f>
        <v>0</v>
      </c>
      <c r="U1514" s="341">
        <f>IF(ISBLANK($B1514),0,VLOOKUP($B1514,Listen!$A$2:$C$45,3,FALSE))</f>
        <v>0</v>
      </c>
      <c r="V1514" s="342">
        <f t="shared" si="173"/>
        <v>0</v>
      </c>
      <c r="W1514" s="342">
        <f t="shared" si="169"/>
        <v>0</v>
      </c>
      <c r="X1514" s="342">
        <f t="shared" si="169"/>
        <v>0</v>
      </c>
      <c r="Y1514" s="342">
        <f t="shared" si="169"/>
        <v>0</v>
      </c>
      <c r="Z1514" s="342">
        <f t="shared" si="169"/>
        <v>0</v>
      </c>
      <c r="AA1514" s="342">
        <f t="shared" si="169"/>
        <v>0</v>
      </c>
      <c r="AB1514" s="342">
        <f t="shared" si="169"/>
        <v>0</v>
      </c>
      <c r="AC1514" s="109">
        <f t="shared" si="172"/>
        <v>0</v>
      </c>
      <c r="AD1514" s="109">
        <f>IF(C1514=A_Stammdaten!$B$12,E_SAV!$S1514-E_SAV!$AE1514,HLOOKUP(A_Stammdaten!$B$12-1,$AF$4:$AL$4004,ROW(C1514)-3,FALSE)-$AE1514)</f>
        <v>0</v>
      </c>
      <c r="AE1514" s="109">
        <f>HLOOKUP(A_Stammdaten!$B$12,$AF$4:$AL$4004,ROW(C1514)-3,FALSE)</f>
        <v>0</v>
      </c>
      <c r="AF1514" s="109">
        <f t="shared" si="170"/>
        <v>0</v>
      </c>
      <c r="AG1514" s="109">
        <f t="shared" si="174"/>
        <v>0</v>
      </c>
      <c r="AH1514" s="109">
        <f t="shared" si="174"/>
        <v>0</v>
      </c>
      <c r="AI1514" s="109">
        <f t="shared" si="174"/>
        <v>0</v>
      </c>
      <c r="AJ1514" s="109">
        <f t="shared" si="174"/>
        <v>0</v>
      </c>
      <c r="AK1514" s="109">
        <f t="shared" si="174"/>
        <v>0</v>
      </c>
      <c r="AL1514" s="109">
        <f t="shared" si="174"/>
        <v>0</v>
      </c>
    </row>
    <row r="1515" spans="1:38" x14ac:dyDescent="0.3">
      <c r="A1515" s="421"/>
      <c r="B1515" s="421"/>
      <c r="C1515" s="422"/>
      <c r="D1515" s="423"/>
      <c r="E1515" s="421"/>
      <c r="F1515" s="421"/>
      <c r="G1515" s="421"/>
      <c r="H1515" s="421"/>
      <c r="I1515" s="421"/>
      <c r="J1515" s="421"/>
      <c r="K1515" s="421"/>
      <c r="L1515" s="421"/>
      <c r="M1515" s="423"/>
      <c r="N1515" s="340">
        <f>IF(C1515&gt;A_Stammdaten!$B$12,0,SUM(E1515,F1515,H1515,J1515:K1515)-SUM(G1515,I1515,L1515:M1515))</f>
        <v>0</v>
      </c>
      <c r="O1515" s="421"/>
      <c r="P1515" s="421"/>
      <c r="Q1515" s="421"/>
      <c r="R1515" s="421"/>
      <c r="S1515" s="108">
        <f t="shared" si="171"/>
        <v>0</v>
      </c>
      <c r="T1515" s="341">
        <f>IF(ISBLANK($B1515),0,VLOOKUP($B1515,Listen!$A$2:$C$45,2,FALSE))</f>
        <v>0</v>
      </c>
      <c r="U1515" s="341">
        <f>IF(ISBLANK($B1515),0,VLOOKUP($B1515,Listen!$A$2:$C$45,3,FALSE))</f>
        <v>0</v>
      </c>
      <c r="V1515" s="342">
        <f t="shared" si="173"/>
        <v>0</v>
      </c>
      <c r="W1515" s="342">
        <f t="shared" si="169"/>
        <v>0</v>
      </c>
      <c r="X1515" s="342">
        <f t="shared" si="169"/>
        <v>0</v>
      </c>
      <c r="Y1515" s="342">
        <f t="shared" si="169"/>
        <v>0</v>
      </c>
      <c r="Z1515" s="342">
        <f t="shared" si="169"/>
        <v>0</v>
      </c>
      <c r="AA1515" s="342">
        <f t="shared" si="169"/>
        <v>0</v>
      </c>
      <c r="AB1515" s="342">
        <f t="shared" si="169"/>
        <v>0</v>
      </c>
      <c r="AC1515" s="109">
        <f t="shared" si="172"/>
        <v>0</v>
      </c>
      <c r="AD1515" s="109">
        <f>IF(C1515=A_Stammdaten!$B$12,E_SAV!$S1515-E_SAV!$AE1515,HLOOKUP(A_Stammdaten!$B$12-1,$AF$4:$AL$4004,ROW(C1515)-3,FALSE)-$AE1515)</f>
        <v>0</v>
      </c>
      <c r="AE1515" s="109">
        <f>HLOOKUP(A_Stammdaten!$B$12,$AF$4:$AL$4004,ROW(C1515)-3,FALSE)</f>
        <v>0</v>
      </c>
      <c r="AF1515" s="109">
        <f t="shared" si="170"/>
        <v>0</v>
      </c>
      <c r="AG1515" s="109">
        <f t="shared" si="174"/>
        <v>0</v>
      </c>
      <c r="AH1515" s="109">
        <f t="shared" si="174"/>
        <v>0</v>
      </c>
      <c r="AI1515" s="109">
        <f t="shared" si="174"/>
        <v>0</v>
      </c>
      <c r="AJ1515" s="109">
        <f t="shared" si="174"/>
        <v>0</v>
      </c>
      <c r="AK1515" s="109">
        <f t="shared" si="174"/>
        <v>0</v>
      </c>
      <c r="AL1515" s="109">
        <f t="shared" si="174"/>
        <v>0</v>
      </c>
    </row>
    <row r="1516" spans="1:38" x14ac:dyDescent="0.3">
      <c r="A1516" s="421"/>
      <c r="B1516" s="421"/>
      <c r="C1516" s="422"/>
      <c r="D1516" s="423"/>
      <c r="E1516" s="421"/>
      <c r="F1516" s="421"/>
      <c r="G1516" s="421"/>
      <c r="H1516" s="421"/>
      <c r="I1516" s="421"/>
      <c r="J1516" s="421"/>
      <c r="K1516" s="421"/>
      <c r="L1516" s="421"/>
      <c r="M1516" s="423"/>
      <c r="N1516" s="340">
        <f>IF(C1516&gt;A_Stammdaten!$B$12,0,SUM(E1516,F1516,H1516,J1516:K1516)-SUM(G1516,I1516,L1516:M1516))</f>
        <v>0</v>
      </c>
      <c r="O1516" s="421"/>
      <c r="P1516" s="421"/>
      <c r="Q1516" s="421"/>
      <c r="R1516" s="421"/>
      <c r="S1516" s="108">
        <f t="shared" si="171"/>
        <v>0</v>
      </c>
      <c r="T1516" s="341">
        <f>IF(ISBLANK($B1516),0,VLOOKUP($B1516,Listen!$A$2:$C$45,2,FALSE))</f>
        <v>0</v>
      </c>
      <c r="U1516" s="341">
        <f>IF(ISBLANK($B1516),0,VLOOKUP($B1516,Listen!$A$2:$C$45,3,FALSE))</f>
        <v>0</v>
      </c>
      <c r="V1516" s="342">
        <f t="shared" si="173"/>
        <v>0</v>
      </c>
      <c r="W1516" s="342">
        <f t="shared" si="169"/>
        <v>0</v>
      </c>
      <c r="X1516" s="342">
        <f t="shared" si="169"/>
        <v>0</v>
      </c>
      <c r="Y1516" s="342">
        <f t="shared" si="169"/>
        <v>0</v>
      </c>
      <c r="Z1516" s="342">
        <f t="shared" si="169"/>
        <v>0</v>
      </c>
      <c r="AA1516" s="342">
        <f t="shared" si="169"/>
        <v>0</v>
      </c>
      <c r="AB1516" s="342">
        <f t="shared" si="169"/>
        <v>0</v>
      </c>
      <c r="AC1516" s="109">
        <f t="shared" si="172"/>
        <v>0</v>
      </c>
      <c r="AD1516" s="109">
        <f>IF(C1516=A_Stammdaten!$B$12,E_SAV!$S1516-E_SAV!$AE1516,HLOOKUP(A_Stammdaten!$B$12-1,$AF$4:$AL$4004,ROW(C1516)-3,FALSE)-$AE1516)</f>
        <v>0</v>
      </c>
      <c r="AE1516" s="109">
        <f>HLOOKUP(A_Stammdaten!$B$12,$AF$4:$AL$4004,ROW(C1516)-3,FALSE)</f>
        <v>0</v>
      </c>
      <c r="AF1516" s="109">
        <f t="shared" si="170"/>
        <v>0</v>
      </c>
      <c r="AG1516" s="109">
        <f t="shared" si="174"/>
        <v>0</v>
      </c>
      <c r="AH1516" s="109">
        <f t="shared" si="174"/>
        <v>0</v>
      </c>
      <c r="AI1516" s="109">
        <f t="shared" si="174"/>
        <v>0</v>
      </c>
      <c r="AJ1516" s="109">
        <f t="shared" si="174"/>
        <v>0</v>
      </c>
      <c r="AK1516" s="109">
        <f t="shared" si="174"/>
        <v>0</v>
      </c>
      <c r="AL1516" s="109">
        <f t="shared" si="174"/>
        <v>0</v>
      </c>
    </row>
    <row r="1517" spans="1:38" x14ac:dyDescent="0.3">
      <c r="A1517" s="421"/>
      <c r="B1517" s="421"/>
      <c r="C1517" s="422"/>
      <c r="D1517" s="423"/>
      <c r="E1517" s="421"/>
      <c r="F1517" s="421"/>
      <c r="G1517" s="421"/>
      <c r="H1517" s="421"/>
      <c r="I1517" s="421"/>
      <c r="J1517" s="421"/>
      <c r="K1517" s="421"/>
      <c r="L1517" s="421"/>
      <c r="M1517" s="423"/>
      <c r="N1517" s="340">
        <f>IF(C1517&gt;A_Stammdaten!$B$12,0,SUM(E1517,F1517,H1517,J1517:K1517)-SUM(G1517,I1517,L1517:M1517))</f>
        <v>0</v>
      </c>
      <c r="O1517" s="421"/>
      <c r="P1517" s="421"/>
      <c r="Q1517" s="421"/>
      <c r="R1517" s="421"/>
      <c r="S1517" s="108">
        <f t="shared" si="171"/>
        <v>0</v>
      </c>
      <c r="T1517" s="341">
        <f>IF(ISBLANK($B1517),0,VLOOKUP($B1517,Listen!$A$2:$C$45,2,FALSE))</f>
        <v>0</v>
      </c>
      <c r="U1517" s="341">
        <f>IF(ISBLANK($B1517),0,VLOOKUP($B1517,Listen!$A$2:$C$45,3,FALSE))</f>
        <v>0</v>
      </c>
      <c r="V1517" s="342">
        <f t="shared" si="173"/>
        <v>0</v>
      </c>
      <c r="W1517" s="342">
        <f t="shared" si="169"/>
        <v>0</v>
      </c>
      <c r="X1517" s="342">
        <f t="shared" si="169"/>
        <v>0</v>
      </c>
      <c r="Y1517" s="342">
        <f t="shared" si="169"/>
        <v>0</v>
      </c>
      <c r="Z1517" s="342">
        <f t="shared" si="169"/>
        <v>0</v>
      </c>
      <c r="AA1517" s="342">
        <f t="shared" si="169"/>
        <v>0</v>
      </c>
      <c r="AB1517" s="342">
        <f t="shared" si="169"/>
        <v>0</v>
      </c>
      <c r="AC1517" s="109">
        <f t="shared" si="172"/>
        <v>0</v>
      </c>
      <c r="AD1517" s="109">
        <f>IF(C1517=A_Stammdaten!$B$12,E_SAV!$S1517-E_SAV!$AE1517,HLOOKUP(A_Stammdaten!$B$12-1,$AF$4:$AL$4004,ROW(C1517)-3,FALSE)-$AE1517)</f>
        <v>0</v>
      </c>
      <c r="AE1517" s="109">
        <f>HLOOKUP(A_Stammdaten!$B$12,$AF$4:$AL$4004,ROW(C1517)-3,FALSE)</f>
        <v>0</v>
      </c>
      <c r="AF1517" s="109">
        <f t="shared" si="170"/>
        <v>0</v>
      </c>
      <c r="AG1517" s="109">
        <f t="shared" si="174"/>
        <v>0</v>
      </c>
      <c r="AH1517" s="109">
        <f t="shared" si="174"/>
        <v>0</v>
      </c>
      <c r="AI1517" s="109">
        <f t="shared" si="174"/>
        <v>0</v>
      </c>
      <c r="AJ1517" s="109">
        <f t="shared" si="174"/>
        <v>0</v>
      </c>
      <c r="AK1517" s="109">
        <f t="shared" si="174"/>
        <v>0</v>
      </c>
      <c r="AL1517" s="109">
        <f t="shared" si="174"/>
        <v>0</v>
      </c>
    </row>
    <row r="1518" spans="1:38" x14ac:dyDescent="0.3">
      <c r="A1518" s="421"/>
      <c r="B1518" s="421"/>
      <c r="C1518" s="422"/>
      <c r="D1518" s="423"/>
      <c r="E1518" s="421"/>
      <c r="F1518" s="421"/>
      <c r="G1518" s="421"/>
      <c r="H1518" s="421"/>
      <c r="I1518" s="421"/>
      <c r="J1518" s="421"/>
      <c r="K1518" s="421"/>
      <c r="L1518" s="421"/>
      <c r="M1518" s="423"/>
      <c r="N1518" s="340">
        <f>IF(C1518&gt;A_Stammdaten!$B$12,0,SUM(E1518,F1518,H1518,J1518:K1518)-SUM(G1518,I1518,L1518:M1518))</f>
        <v>0</v>
      </c>
      <c r="O1518" s="421"/>
      <c r="P1518" s="421"/>
      <c r="Q1518" s="421"/>
      <c r="R1518" s="421"/>
      <c r="S1518" s="108">
        <f t="shared" si="171"/>
        <v>0</v>
      </c>
      <c r="T1518" s="341">
        <f>IF(ISBLANK($B1518),0,VLOOKUP($B1518,Listen!$A$2:$C$45,2,FALSE))</f>
        <v>0</v>
      </c>
      <c r="U1518" s="341">
        <f>IF(ISBLANK($B1518),0,VLOOKUP($B1518,Listen!$A$2:$C$45,3,FALSE))</f>
        <v>0</v>
      </c>
      <c r="V1518" s="342">
        <f t="shared" si="173"/>
        <v>0</v>
      </c>
      <c r="W1518" s="342">
        <f t="shared" si="169"/>
        <v>0</v>
      </c>
      <c r="X1518" s="342">
        <f t="shared" si="169"/>
        <v>0</v>
      </c>
      <c r="Y1518" s="342">
        <f t="shared" si="169"/>
        <v>0</v>
      </c>
      <c r="Z1518" s="342">
        <f t="shared" si="169"/>
        <v>0</v>
      </c>
      <c r="AA1518" s="342">
        <f t="shared" si="169"/>
        <v>0</v>
      </c>
      <c r="AB1518" s="342">
        <f t="shared" si="169"/>
        <v>0</v>
      </c>
      <c r="AC1518" s="109">
        <f t="shared" si="172"/>
        <v>0</v>
      </c>
      <c r="AD1518" s="109">
        <f>IF(C1518=A_Stammdaten!$B$12,E_SAV!$S1518-E_SAV!$AE1518,HLOOKUP(A_Stammdaten!$B$12-1,$AF$4:$AL$4004,ROW(C1518)-3,FALSE)-$AE1518)</f>
        <v>0</v>
      </c>
      <c r="AE1518" s="109">
        <f>HLOOKUP(A_Stammdaten!$B$12,$AF$4:$AL$4004,ROW(C1518)-3,FALSE)</f>
        <v>0</v>
      </c>
      <c r="AF1518" s="109">
        <f t="shared" si="170"/>
        <v>0</v>
      </c>
      <c r="AG1518" s="109">
        <f t="shared" si="174"/>
        <v>0</v>
      </c>
      <c r="AH1518" s="109">
        <f t="shared" si="174"/>
        <v>0</v>
      </c>
      <c r="AI1518" s="109">
        <f t="shared" si="174"/>
        <v>0</v>
      </c>
      <c r="AJ1518" s="109">
        <f t="shared" si="174"/>
        <v>0</v>
      </c>
      <c r="AK1518" s="109">
        <f t="shared" si="174"/>
        <v>0</v>
      </c>
      <c r="AL1518" s="109">
        <f t="shared" si="174"/>
        <v>0</v>
      </c>
    </row>
    <row r="1519" spans="1:38" x14ac:dyDescent="0.3">
      <c r="A1519" s="421"/>
      <c r="B1519" s="421"/>
      <c r="C1519" s="422"/>
      <c r="D1519" s="423"/>
      <c r="E1519" s="421"/>
      <c r="F1519" s="421"/>
      <c r="G1519" s="421"/>
      <c r="H1519" s="421"/>
      <c r="I1519" s="421"/>
      <c r="J1519" s="421"/>
      <c r="K1519" s="421"/>
      <c r="L1519" s="421"/>
      <c r="M1519" s="423"/>
      <c r="N1519" s="340">
        <f>IF(C1519&gt;A_Stammdaten!$B$12,0,SUM(E1519,F1519,H1519,J1519:K1519)-SUM(G1519,I1519,L1519:M1519))</f>
        <v>0</v>
      </c>
      <c r="O1519" s="421"/>
      <c r="P1519" s="421"/>
      <c r="Q1519" s="421"/>
      <c r="R1519" s="421"/>
      <c r="S1519" s="108">
        <f t="shared" si="171"/>
        <v>0</v>
      </c>
      <c r="T1519" s="341">
        <f>IF(ISBLANK($B1519),0,VLOOKUP($B1519,Listen!$A$2:$C$45,2,FALSE))</f>
        <v>0</v>
      </c>
      <c r="U1519" s="341">
        <f>IF(ISBLANK($B1519),0,VLOOKUP($B1519,Listen!$A$2:$C$45,3,FALSE))</f>
        <v>0</v>
      </c>
      <c r="V1519" s="342">
        <f t="shared" si="173"/>
        <v>0</v>
      </c>
      <c r="W1519" s="342">
        <f t="shared" si="169"/>
        <v>0</v>
      </c>
      <c r="X1519" s="342">
        <f t="shared" si="169"/>
        <v>0</v>
      </c>
      <c r="Y1519" s="342">
        <f t="shared" ref="W1519:AB1561" si="175">$T1519</f>
        <v>0</v>
      </c>
      <c r="Z1519" s="342">
        <f t="shared" si="175"/>
        <v>0</v>
      </c>
      <c r="AA1519" s="342">
        <f t="shared" si="175"/>
        <v>0</v>
      </c>
      <c r="AB1519" s="342">
        <f t="shared" si="175"/>
        <v>0</v>
      </c>
      <c r="AC1519" s="109">
        <f t="shared" si="172"/>
        <v>0</v>
      </c>
      <c r="AD1519" s="109">
        <f>IF(C1519=A_Stammdaten!$B$12,E_SAV!$S1519-E_SAV!$AE1519,HLOOKUP(A_Stammdaten!$B$12-1,$AF$4:$AL$4004,ROW(C1519)-3,FALSE)-$AE1519)</f>
        <v>0</v>
      </c>
      <c r="AE1519" s="109">
        <f>HLOOKUP(A_Stammdaten!$B$12,$AF$4:$AL$4004,ROW(C1519)-3,FALSE)</f>
        <v>0</v>
      </c>
      <c r="AF1519" s="109">
        <f t="shared" si="170"/>
        <v>0</v>
      </c>
      <c r="AG1519" s="109">
        <f t="shared" si="174"/>
        <v>0</v>
      </c>
      <c r="AH1519" s="109">
        <f t="shared" si="174"/>
        <v>0</v>
      </c>
      <c r="AI1519" s="109">
        <f t="shared" si="174"/>
        <v>0</v>
      </c>
      <c r="AJ1519" s="109">
        <f t="shared" si="174"/>
        <v>0</v>
      </c>
      <c r="AK1519" s="109">
        <f t="shared" si="174"/>
        <v>0</v>
      </c>
      <c r="AL1519" s="109">
        <f t="shared" si="174"/>
        <v>0</v>
      </c>
    </row>
    <row r="1520" spans="1:38" x14ac:dyDescent="0.3">
      <c r="A1520" s="421"/>
      <c r="B1520" s="421"/>
      <c r="C1520" s="422"/>
      <c r="D1520" s="423"/>
      <c r="E1520" s="421"/>
      <c r="F1520" s="421"/>
      <c r="G1520" s="421"/>
      <c r="H1520" s="421"/>
      <c r="I1520" s="421"/>
      <c r="J1520" s="421"/>
      <c r="K1520" s="421"/>
      <c r="L1520" s="421"/>
      <c r="M1520" s="423"/>
      <c r="N1520" s="340">
        <f>IF(C1520&gt;A_Stammdaten!$B$12,0,SUM(E1520,F1520,H1520,J1520:K1520)-SUM(G1520,I1520,L1520:M1520))</f>
        <v>0</v>
      </c>
      <c r="O1520" s="421"/>
      <c r="P1520" s="421"/>
      <c r="Q1520" s="421"/>
      <c r="R1520" s="421"/>
      <c r="S1520" s="108">
        <f t="shared" si="171"/>
        <v>0</v>
      </c>
      <c r="T1520" s="341">
        <f>IF(ISBLANK($B1520),0,VLOOKUP($B1520,Listen!$A$2:$C$45,2,FALSE))</f>
        <v>0</v>
      </c>
      <c r="U1520" s="341">
        <f>IF(ISBLANK($B1520),0,VLOOKUP($B1520,Listen!$A$2:$C$45,3,FALSE))</f>
        <v>0</v>
      </c>
      <c r="V1520" s="342">
        <f t="shared" si="173"/>
        <v>0</v>
      </c>
      <c r="W1520" s="342">
        <f t="shared" si="175"/>
        <v>0</v>
      </c>
      <c r="X1520" s="342">
        <f t="shared" si="175"/>
        <v>0</v>
      </c>
      <c r="Y1520" s="342">
        <f t="shared" si="175"/>
        <v>0</v>
      </c>
      <c r="Z1520" s="342">
        <f t="shared" si="175"/>
        <v>0</v>
      </c>
      <c r="AA1520" s="342">
        <f t="shared" si="175"/>
        <v>0</v>
      </c>
      <c r="AB1520" s="342">
        <f t="shared" si="175"/>
        <v>0</v>
      </c>
      <c r="AC1520" s="109">
        <f t="shared" si="172"/>
        <v>0</v>
      </c>
      <c r="AD1520" s="109">
        <f>IF(C1520=A_Stammdaten!$B$12,E_SAV!$S1520-E_SAV!$AE1520,HLOOKUP(A_Stammdaten!$B$12-1,$AF$4:$AL$4004,ROW(C1520)-3,FALSE)-$AE1520)</f>
        <v>0</v>
      </c>
      <c r="AE1520" s="109">
        <f>HLOOKUP(A_Stammdaten!$B$12,$AF$4:$AL$4004,ROW(C1520)-3,FALSE)</f>
        <v>0</v>
      </c>
      <c r="AF1520" s="109">
        <f t="shared" si="170"/>
        <v>0</v>
      </c>
      <c r="AG1520" s="109">
        <f t="shared" si="174"/>
        <v>0</v>
      </c>
      <c r="AH1520" s="109">
        <f t="shared" si="174"/>
        <v>0</v>
      </c>
      <c r="AI1520" s="109">
        <f t="shared" si="174"/>
        <v>0</v>
      </c>
      <c r="AJ1520" s="109">
        <f t="shared" si="174"/>
        <v>0</v>
      </c>
      <c r="AK1520" s="109">
        <f t="shared" si="174"/>
        <v>0</v>
      </c>
      <c r="AL1520" s="109">
        <f t="shared" si="174"/>
        <v>0</v>
      </c>
    </row>
    <row r="1521" spans="1:38" x14ac:dyDescent="0.3">
      <c r="A1521" s="421"/>
      <c r="B1521" s="421"/>
      <c r="C1521" s="422"/>
      <c r="D1521" s="423"/>
      <c r="E1521" s="421"/>
      <c r="F1521" s="421"/>
      <c r="G1521" s="421"/>
      <c r="H1521" s="421"/>
      <c r="I1521" s="421"/>
      <c r="J1521" s="421"/>
      <c r="K1521" s="421"/>
      <c r="L1521" s="421"/>
      <c r="M1521" s="423"/>
      <c r="N1521" s="340">
        <f>IF(C1521&gt;A_Stammdaten!$B$12,0,SUM(E1521,F1521,H1521,J1521:K1521)-SUM(G1521,I1521,L1521:M1521))</f>
        <v>0</v>
      </c>
      <c r="O1521" s="421"/>
      <c r="P1521" s="421"/>
      <c r="Q1521" s="421"/>
      <c r="R1521" s="421"/>
      <c r="S1521" s="108">
        <f t="shared" si="171"/>
        <v>0</v>
      </c>
      <c r="T1521" s="341">
        <f>IF(ISBLANK($B1521),0,VLOOKUP($B1521,Listen!$A$2:$C$45,2,FALSE))</f>
        <v>0</v>
      </c>
      <c r="U1521" s="341">
        <f>IF(ISBLANK($B1521),0,VLOOKUP($B1521,Listen!$A$2:$C$45,3,FALSE))</f>
        <v>0</v>
      </c>
      <c r="V1521" s="342">
        <f t="shared" si="173"/>
        <v>0</v>
      </c>
      <c r="W1521" s="342">
        <f t="shared" si="175"/>
        <v>0</v>
      </c>
      <c r="X1521" s="342">
        <f t="shared" si="175"/>
        <v>0</v>
      </c>
      <c r="Y1521" s="342">
        <f t="shared" si="175"/>
        <v>0</v>
      </c>
      <c r="Z1521" s="342">
        <f t="shared" si="175"/>
        <v>0</v>
      </c>
      <c r="AA1521" s="342">
        <f t="shared" si="175"/>
        <v>0</v>
      </c>
      <c r="AB1521" s="342">
        <f t="shared" si="175"/>
        <v>0</v>
      </c>
      <c r="AC1521" s="109">
        <f t="shared" si="172"/>
        <v>0</v>
      </c>
      <c r="AD1521" s="109">
        <f>IF(C1521=A_Stammdaten!$B$12,E_SAV!$S1521-E_SAV!$AE1521,HLOOKUP(A_Stammdaten!$B$12-1,$AF$4:$AL$4004,ROW(C1521)-3,FALSE)-$AE1521)</f>
        <v>0</v>
      </c>
      <c r="AE1521" s="109">
        <f>HLOOKUP(A_Stammdaten!$B$12,$AF$4:$AL$4004,ROW(C1521)-3,FALSE)</f>
        <v>0</v>
      </c>
      <c r="AF1521" s="109">
        <f t="shared" si="170"/>
        <v>0</v>
      </c>
      <c r="AG1521" s="109">
        <f t="shared" si="174"/>
        <v>0</v>
      </c>
      <c r="AH1521" s="109">
        <f t="shared" si="174"/>
        <v>0</v>
      </c>
      <c r="AI1521" s="109">
        <f t="shared" si="174"/>
        <v>0</v>
      </c>
      <c r="AJ1521" s="109">
        <f t="shared" si="174"/>
        <v>0</v>
      </c>
      <c r="AK1521" s="109">
        <f t="shared" si="174"/>
        <v>0</v>
      </c>
      <c r="AL1521" s="109">
        <f t="shared" si="174"/>
        <v>0</v>
      </c>
    </row>
    <row r="1522" spans="1:38" x14ac:dyDescent="0.3">
      <c r="A1522" s="421"/>
      <c r="B1522" s="421"/>
      <c r="C1522" s="422"/>
      <c r="D1522" s="423"/>
      <c r="E1522" s="421"/>
      <c r="F1522" s="421"/>
      <c r="G1522" s="421"/>
      <c r="H1522" s="421"/>
      <c r="I1522" s="421"/>
      <c r="J1522" s="421"/>
      <c r="K1522" s="421"/>
      <c r="L1522" s="421"/>
      <c r="M1522" s="423"/>
      <c r="N1522" s="340">
        <f>IF(C1522&gt;A_Stammdaten!$B$12,0,SUM(E1522,F1522,H1522,J1522:K1522)-SUM(G1522,I1522,L1522:M1522))</f>
        <v>0</v>
      </c>
      <c r="O1522" s="421"/>
      <c r="P1522" s="421"/>
      <c r="Q1522" s="421"/>
      <c r="R1522" s="421"/>
      <c r="S1522" s="108">
        <f t="shared" si="171"/>
        <v>0</v>
      </c>
      <c r="T1522" s="341">
        <f>IF(ISBLANK($B1522),0,VLOOKUP($B1522,Listen!$A$2:$C$45,2,FALSE))</f>
        <v>0</v>
      </c>
      <c r="U1522" s="341">
        <f>IF(ISBLANK($B1522),0,VLOOKUP($B1522,Listen!$A$2:$C$45,3,FALSE))</f>
        <v>0</v>
      </c>
      <c r="V1522" s="342">
        <f t="shared" si="173"/>
        <v>0</v>
      </c>
      <c r="W1522" s="342">
        <f t="shared" si="175"/>
        <v>0</v>
      </c>
      <c r="X1522" s="342">
        <f t="shared" si="175"/>
        <v>0</v>
      </c>
      <c r="Y1522" s="342">
        <f t="shared" si="175"/>
        <v>0</v>
      </c>
      <c r="Z1522" s="342">
        <f t="shared" si="175"/>
        <v>0</v>
      </c>
      <c r="AA1522" s="342">
        <f t="shared" si="175"/>
        <v>0</v>
      </c>
      <c r="AB1522" s="342">
        <f t="shared" si="175"/>
        <v>0</v>
      </c>
      <c r="AC1522" s="109">
        <f t="shared" si="172"/>
        <v>0</v>
      </c>
      <c r="AD1522" s="109">
        <f>IF(C1522=A_Stammdaten!$B$12,E_SAV!$S1522-E_SAV!$AE1522,HLOOKUP(A_Stammdaten!$B$12-1,$AF$4:$AL$4004,ROW(C1522)-3,FALSE)-$AE1522)</f>
        <v>0</v>
      </c>
      <c r="AE1522" s="109">
        <f>HLOOKUP(A_Stammdaten!$B$12,$AF$4:$AL$4004,ROW(C1522)-3,FALSE)</f>
        <v>0</v>
      </c>
      <c r="AF1522" s="109">
        <f t="shared" si="170"/>
        <v>0</v>
      </c>
      <c r="AG1522" s="109">
        <f t="shared" si="174"/>
        <v>0</v>
      </c>
      <c r="AH1522" s="109">
        <f t="shared" si="174"/>
        <v>0</v>
      </c>
      <c r="AI1522" s="109">
        <f t="shared" si="174"/>
        <v>0</v>
      </c>
      <c r="AJ1522" s="109">
        <f t="shared" si="174"/>
        <v>0</v>
      </c>
      <c r="AK1522" s="109">
        <f t="shared" si="174"/>
        <v>0</v>
      </c>
      <c r="AL1522" s="109">
        <f t="shared" si="174"/>
        <v>0</v>
      </c>
    </row>
    <row r="1523" spans="1:38" x14ac:dyDescent="0.3">
      <c r="A1523" s="421"/>
      <c r="B1523" s="421"/>
      <c r="C1523" s="422"/>
      <c r="D1523" s="423"/>
      <c r="E1523" s="421"/>
      <c r="F1523" s="421"/>
      <c r="G1523" s="421"/>
      <c r="H1523" s="421"/>
      <c r="I1523" s="421"/>
      <c r="J1523" s="421"/>
      <c r="K1523" s="421"/>
      <c r="L1523" s="421"/>
      <c r="M1523" s="423"/>
      <c r="N1523" s="340">
        <f>IF(C1523&gt;A_Stammdaten!$B$12,0,SUM(E1523,F1523,H1523,J1523:K1523)-SUM(G1523,I1523,L1523:M1523))</f>
        <v>0</v>
      </c>
      <c r="O1523" s="421"/>
      <c r="P1523" s="421"/>
      <c r="Q1523" s="421"/>
      <c r="R1523" s="421"/>
      <c r="S1523" s="108">
        <f t="shared" si="171"/>
        <v>0</v>
      </c>
      <c r="T1523" s="341">
        <f>IF(ISBLANK($B1523),0,VLOOKUP($B1523,Listen!$A$2:$C$45,2,FALSE))</f>
        <v>0</v>
      </c>
      <c r="U1523" s="341">
        <f>IF(ISBLANK($B1523),0,VLOOKUP($B1523,Listen!$A$2:$C$45,3,FALSE))</f>
        <v>0</v>
      </c>
      <c r="V1523" s="342">
        <f t="shared" si="173"/>
        <v>0</v>
      </c>
      <c r="W1523" s="342">
        <f t="shared" si="175"/>
        <v>0</v>
      </c>
      <c r="X1523" s="342">
        <f t="shared" si="175"/>
        <v>0</v>
      </c>
      <c r="Y1523" s="342">
        <f t="shared" si="175"/>
        <v>0</v>
      </c>
      <c r="Z1523" s="342">
        <f t="shared" si="175"/>
        <v>0</v>
      </c>
      <c r="AA1523" s="342">
        <f t="shared" si="175"/>
        <v>0</v>
      </c>
      <c r="AB1523" s="342">
        <f t="shared" si="175"/>
        <v>0</v>
      </c>
      <c r="AC1523" s="109">
        <f t="shared" si="172"/>
        <v>0</v>
      </c>
      <c r="AD1523" s="109">
        <f>IF(C1523=A_Stammdaten!$B$12,E_SAV!$S1523-E_SAV!$AE1523,HLOOKUP(A_Stammdaten!$B$12-1,$AF$4:$AL$4004,ROW(C1523)-3,FALSE)-$AE1523)</f>
        <v>0</v>
      </c>
      <c r="AE1523" s="109">
        <f>HLOOKUP(A_Stammdaten!$B$12,$AF$4:$AL$4004,ROW(C1523)-3,FALSE)</f>
        <v>0</v>
      </c>
      <c r="AF1523" s="109">
        <f t="shared" si="170"/>
        <v>0</v>
      </c>
      <c r="AG1523" s="109">
        <f t="shared" si="174"/>
        <v>0</v>
      </c>
      <c r="AH1523" s="109">
        <f t="shared" si="174"/>
        <v>0</v>
      </c>
      <c r="AI1523" s="109">
        <f t="shared" si="174"/>
        <v>0</v>
      </c>
      <c r="AJ1523" s="109">
        <f t="shared" si="174"/>
        <v>0</v>
      </c>
      <c r="AK1523" s="109">
        <f t="shared" si="174"/>
        <v>0</v>
      </c>
      <c r="AL1523" s="109">
        <f t="shared" si="174"/>
        <v>0</v>
      </c>
    </row>
    <row r="1524" spans="1:38" x14ac:dyDescent="0.3">
      <c r="A1524" s="421"/>
      <c r="B1524" s="421"/>
      <c r="C1524" s="422"/>
      <c r="D1524" s="423"/>
      <c r="E1524" s="421"/>
      <c r="F1524" s="421"/>
      <c r="G1524" s="421"/>
      <c r="H1524" s="421"/>
      <c r="I1524" s="421"/>
      <c r="J1524" s="421"/>
      <c r="K1524" s="421"/>
      <c r="L1524" s="421"/>
      <c r="M1524" s="423"/>
      <c r="N1524" s="340">
        <f>IF(C1524&gt;A_Stammdaten!$B$12,0,SUM(E1524,F1524,H1524,J1524:K1524)-SUM(G1524,I1524,L1524:M1524))</f>
        <v>0</v>
      </c>
      <c r="O1524" s="421"/>
      <c r="P1524" s="421"/>
      <c r="Q1524" s="421"/>
      <c r="R1524" s="421"/>
      <c r="S1524" s="108">
        <f t="shared" si="171"/>
        <v>0</v>
      </c>
      <c r="T1524" s="341">
        <f>IF(ISBLANK($B1524),0,VLOOKUP($B1524,Listen!$A$2:$C$45,2,FALSE))</f>
        <v>0</v>
      </c>
      <c r="U1524" s="341">
        <f>IF(ISBLANK($B1524),0,VLOOKUP($B1524,Listen!$A$2:$C$45,3,FALSE))</f>
        <v>0</v>
      </c>
      <c r="V1524" s="342">
        <f t="shared" si="173"/>
        <v>0</v>
      </c>
      <c r="W1524" s="342">
        <f t="shared" si="175"/>
        <v>0</v>
      </c>
      <c r="X1524" s="342">
        <f t="shared" si="175"/>
        <v>0</v>
      </c>
      <c r="Y1524" s="342">
        <f t="shared" si="175"/>
        <v>0</v>
      </c>
      <c r="Z1524" s="342">
        <f t="shared" si="175"/>
        <v>0</v>
      </c>
      <c r="AA1524" s="342">
        <f t="shared" si="175"/>
        <v>0</v>
      </c>
      <c r="AB1524" s="342">
        <f t="shared" si="175"/>
        <v>0</v>
      </c>
      <c r="AC1524" s="109">
        <f t="shared" si="172"/>
        <v>0</v>
      </c>
      <c r="AD1524" s="109">
        <f>IF(C1524=A_Stammdaten!$B$12,E_SAV!$S1524-E_SAV!$AE1524,HLOOKUP(A_Stammdaten!$B$12-1,$AF$4:$AL$4004,ROW(C1524)-3,FALSE)-$AE1524)</f>
        <v>0</v>
      </c>
      <c r="AE1524" s="109">
        <f>HLOOKUP(A_Stammdaten!$B$12,$AF$4:$AL$4004,ROW(C1524)-3,FALSE)</f>
        <v>0</v>
      </c>
      <c r="AF1524" s="109">
        <f t="shared" si="170"/>
        <v>0</v>
      </c>
      <c r="AG1524" s="109">
        <f t="shared" si="174"/>
        <v>0</v>
      </c>
      <c r="AH1524" s="109">
        <f t="shared" si="174"/>
        <v>0</v>
      </c>
      <c r="AI1524" s="109">
        <f t="shared" si="174"/>
        <v>0</v>
      </c>
      <c r="AJ1524" s="109">
        <f t="shared" si="174"/>
        <v>0</v>
      </c>
      <c r="AK1524" s="109">
        <f t="shared" si="174"/>
        <v>0</v>
      </c>
      <c r="AL1524" s="109">
        <f t="shared" si="174"/>
        <v>0</v>
      </c>
    </row>
    <row r="1525" spans="1:38" x14ac:dyDescent="0.3">
      <c r="A1525" s="421"/>
      <c r="B1525" s="421"/>
      <c r="C1525" s="422"/>
      <c r="D1525" s="423"/>
      <c r="E1525" s="421"/>
      <c r="F1525" s="421"/>
      <c r="G1525" s="421"/>
      <c r="H1525" s="421"/>
      <c r="I1525" s="421"/>
      <c r="J1525" s="421"/>
      <c r="K1525" s="421"/>
      <c r="L1525" s="421"/>
      <c r="M1525" s="423"/>
      <c r="N1525" s="340">
        <f>IF(C1525&gt;A_Stammdaten!$B$12,0,SUM(E1525,F1525,H1525,J1525:K1525)-SUM(G1525,I1525,L1525:M1525))</f>
        <v>0</v>
      </c>
      <c r="O1525" s="421"/>
      <c r="P1525" s="421"/>
      <c r="Q1525" s="421"/>
      <c r="R1525" s="421"/>
      <c r="S1525" s="108">
        <f t="shared" si="171"/>
        <v>0</v>
      </c>
      <c r="T1525" s="341">
        <f>IF(ISBLANK($B1525),0,VLOOKUP($B1525,Listen!$A$2:$C$45,2,FALSE))</f>
        <v>0</v>
      </c>
      <c r="U1525" s="341">
        <f>IF(ISBLANK($B1525),0,VLOOKUP($B1525,Listen!$A$2:$C$45,3,FALSE))</f>
        <v>0</v>
      </c>
      <c r="V1525" s="342">
        <f t="shared" si="173"/>
        <v>0</v>
      </c>
      <c r="W1525" s="342">
        <f t="shared" si="175"/>
        <v>0</v>
      </c>
      <c r="X1525" s="342">
        <f t="shared" si="175"/>
        <v>0</v>
      </c>
      <c r="Y1525" s="342">
        <f t="shared" si="175"/>
        <v>0</v>
      </c>
      <c r="Z1525" s="342">
        <f t="shared" si="175"/>
        <v>0</v>
      </c>
      <c r="AA1525" s="342">
        <f t="shared" si="175"/>
        <v>0</v>
      </c>
      <c r="AB1525" s="342">
        <f t="shared" si="175"/>
        <v>0</v>
      </c>
      <c r="AC1525" s="109">
        <f t="shared" si="172"/>
        <v>0</v>
      </c>
      <c r="AD1525" s="109">
        <f>IF(C1525=A_Stammdaten!$B$12,E_SAV!$S1525-E_SAV!$AE1525,HLOOKUP(A_Stammdaten!$B$12-1,$AF$4:$AL$4004,ROW(C1525)-3,FALSE)-$AE1525)</f>
        <v>0</v>
      </c>
      <c r="AE1525" s="109">
        <f>HLOOKUP(A_Stammdaten!$B$12,$AF$4:$AL$4004,ROW(C1525)-3,FALSE)</f>
        <v>0</v>
      </c>
      <c r="AF1525" s="109">
        <f t="shared" si="170"/>
        <v>0</v>
      </c>
      <c r="AG1525" s="109">
        <f t="shared" si="174"/>
        <v>0</v>
      </c>
      <c r="AH1525" s="109">
        <f t="shared" si="174"/>
        <v>0</v>
      </c>
      <c r="AI1525" s="109">
        <f t="shared" si="174"/>
        <v>0</v>
      </c>
      <c r="AJ1525" s="109">
        <f t="shared" si="174"/>
        <v>0</v>
      </c>
      <c r="AK1525" s="109">
        <f t="shared" si="174"/>
        <v>0</v>
      </c>
      <c r="AL1525" s="109">
        <f t="shared" si="174"/>
        <v>0</v>
      </c>
    </row>
    <row r="1526" spans="1:38" x14ac:dyDescent="0.3">
      <c r="A1526" s="421"/>
      <c r="B1526" s="421"/>
      <c r="C1526" s="422"/>
      <c r="D1526" s="423"/>
      <c r="E1526" s="421"/>
      <c r="F1526" s="421"/>
      <c r="G1526" s="421"/>
      <c r="H1526" s="421"/>
      <c r="I1526" s="421"/>
      <c r="J1526" s="421"/>
      <c r="K1526" s="421"/>
      <c r="L1526" s="421"/>
      <c r="M1526" s="423"/>
      <c r="N1526" s="340">
        <f>IF(C1526&gt;A_Stammdaten!$B$12,0,SUM(E1526,F1526,H1526,J1526:K1526)-SUM(G1526,I1526,L1526:M1526))</f>
        <v>0</v>
      </c>
      <c r="O1526" s="421"/>
      <c r="P1526" s="421"/>
      <c r="Q1526" s="421"/>
      <c r="R1526" s="421"/>
      <c r="S1526" s="108">
        <f t="shared" si="171"/>
        <v>0</v>
      </c>
      <c r="T1526" s="341">
        <f>IF(ISBLANK($B1526),0,VLOOKUP($B1526,Listen!$A$2:$C$45,2,FALSE))</f>
        <v>0</v>
      </c>
      <c r="U1526" s="341">
        <f>IF(ISBLANK($B1526),0,VLOOKUP($B1526,Listen!$A$2:$C$45,3,FALSE))</f>
        <v>0</v>
      </c>
      <c r="V1526" s="342">
        <f t="shared" si="173"/>
        <v>0</v>
      </c>
      <c r="W1526" s="342">
        <f t="shared" si="175"/>
        <v>0</v>
      </c>
      <c r="X1526" s="342">
        <f t="shared" si="175"/>
        <v>0</v>
      </c>
      <c r="Y1526" s="342">
        <f t="shared" si="175"/>
        <v>0</v>
      </c>
      <c r="Z1526" s="342">
        <f t="shared" si="175"/>
        <v>0</v>
      </c>
      <c r="AA1526" s="342">
        <f t="shared" si="175"/>
        <v>0</v>
      </c>
      <c r="AB1526" s="342">
        <f t="shared" si="175"/>
        <v>0</v>
      </c>
      <c r="AC1526" s="109">
        <f t="shared" si="172"/>
        <v>0</v>
      </c>
      <c r="AD1526" s="109">
        <f>IF(C1526=A_Stammdaten!$B$12,E_SAV!$S1526-E_SAV!$AE1526,HLOOKUP(A_Stammdaten!$B$12-1,$AF$4:$AL$4004,ROW(C1526)-3,FALSE)-$AE1526)</f>
        <v>0</v>
      </c>
      <c r="AE1526" s="109">
        <f>HLOOKUP(A_Stammdaten!$B$12,$AF$4:$AL$4004,ROW(C1526)-3,FALSE)</f>
        <v>0</v>
      </c>
      <c r="AF1526" s="109">
        <f t="shared" si="170"/>
        <v>0</v>
      </c>
      <c r="AG1526" s="109">
        <f t="shared" si="174"/>
        <v>0</v>
      </c>
      <c r="AH1526" s="109">
        <f t="shared" si="174"/>
        <v>0</v>
      </c>
      <c r="AI1526" s="109">
        <f t="shared" si="174"/>
        <v>0</v>
      </c>
      <c r="AJ1526" s="109">
        <f t="shared" si="174"/>
        <v>0</v>
      </c>
      <c r="AK1526" s="109">
        <f t="shared" si="174"/>
        <v>0</v>
      </c>
      <c r="AL1526" s="109">
        <f t="shared" si="174"/>
        <v>0</v>
      </c>
    </row>
    <row r="1527" spans="1:38" x14ac:dyDescent="0.3">
      <c r="A1527" s="421"/>
      <c r="B1527" s="421"/>
      <c r="C1527" s="422"/>
      <c r="D1527" s="423"/>
      <c r="E1527" s="421"/>
      <c r="F1527" s="421"/>
      <c r="G1527" s="421"/>
      <c r="H1527" s="421"/>
      <c r="I1527" s="421"/>
      <c r="J1527" s="421"/>
      <c r="K1527" s="421"/>
      <c r="L1527" s="421"/>
      <c r="M1527" s="423"/>
      <c r="N1527" s="340">
        <f>IF(C1527&gt;A_Stammdaten!$B$12,0,SUM(E1527,F1527,H1527,J1527:K1527)-SUM(G1527,I1527,L1527:M1527))</f>
        <v>0</v>
      </c>
      <c r="O1527" s="421"/>
      <c r="P1527" s="421"/>
      <c r="Q1527" s="421"/>
      <c r="R1527" s="421"/>
      <c r="S1527" s="108">
        <f t="shared" si="171"/>
        <v>0</v>
      </c>
      <c r="T1527" s="341">
        <f>IF(ISBLANK($B1527),0,VLOOKUP($B1527,Listen!$A$2:$C$45,2,FALSE))</f>
        <v>0</v>
      </c>
      <c r="U1527" s="341">
        <f>IF(ISBLANK($B1527),0,VLOOKUP($B1527,Listen!$A$2:$C$45,3,FALSE))</f>
        <v>0</v>
      </c>
      <c r="V1527" s="342">
        <f t="shared" si="173"/>
        <v>0</v>
      </c>
      <c r="W1527" s="342">
        <f t="shared" si="175"/>
        <v>0</v>
      </c>
      <c r="X1527" s="342">
        <f t="shared" si="175"/>
        <v>0</v>
      </c>
      <c r="Y1527" s="342">
        <f t="shared" si="175"/>
        <v>0</v>
      </c>
      <c r="Z1527" s="342">
        <f t="shared" si="175"/>
        <v>0</v>
      </c>
      <c r="AA1527" s="342">
        <f t="shared" si="175"/>
        <v>0</v>
      </c>
      <c r="AB1527" s="342">
        <f t="shared" si="175"/>
        <v>0</v>
      </c>
      <c r="AC1527" s="109">
        <f t="shared" si="172"/>
        <v>0</v>
      </c>
      <c r="AD1527" s="109">
        <f>IF(C1527=A_Stammdaten!$B$12,E_SAV!$S1527-E_SAV!$AE1527,HLOOKUP(A_Stammdaten!$B$12-1,$AF$4:$AL$4004,ROW(C1527)-3,FALSE)-$AE1527)</f>
        <v>0</v>
      </c>
      <c r="AE1527" s="109">
        <f>HLOOKUP(A_Stammdaten!$B$12,$AF$4:$AL$4004,ROW(C1527)-3,FALSE)</f>
        <v>0</v>
      </c>
      <c r="AF1527" s="109">
        <f t="shared" si="170"/>
        <v>0</v>
      </c>
      <c r="AG1527" s="109">
        <f t="shared" si="174"/>
        <v>0</v>
      </c>
      <c r="AH1527" s="109">
        <f t="shared" si="174"/>
        <v>0</v>
      </c>
      <c r="AI1527" s="109">
        <f t="shared" si="174"/>
        <v>0</v>
      </c>
      <c r="AJ1527" s="109">
        <f t="shared" si="174"/>
        <v>0</v>
      </c>
      <c r="AK1527" s="109">
        <f t="shared" si="174"/>
        <v>0</v>
      </c>
      <c r="AL1527" s="109">
        <f t="shared" si="174"/>
        <v>0</v>
      </c>
    </row>
    <row r="1528" spans="1:38" x14ac:dyDescent="0.3">
      <c r="A1528" s="421"/>
      <c r="B1528" s="421"/>
      <c r="C1528" s="422"/>
      <c r="D1528" s="423"/>
      <c r="E1528" s="421"/>
      <c r="F1528" s="421"/>
      <c r="G1528" s="421"/>
      <c r="H1528" s="421"/>
      <c r="I1528" s="421"/>
      <c r="J1528" s="421"/>
      <c r="K1528" s="421"/>
      <c r="L1528" s="421"/>
      <c r="M1528" s="423"/>
      <c r="N1528" s="340">
        <f>IF(C1528&gt;A_Stammdaten!$B$12,0,SUM(E1528,F1528,H1528,J1528:K1528)-SUM(G1528,I1528,L1528:M1528))</f>
        <v>0</v>
      </c>
      <c r="O1528" s="421"/>
      <c r="P1528" s="421"/>
      <c r="Q1528" s="421"/>
      <c r="R1528" s="421"/>
      <c r="S1528" s="108">
        <f t="shared" si="171"/>
        <v>0</v>
      </c>
      <c r="T1528" s="341">
        <f>IF(ISBLANK($B1528),0,VLOOKUP($B1528,Listen!$A$2:$C$45,2,FALSE))</f>
        <v>0</v>
      </c>
      <c r="U1528" s="341">
        <f>IF(ISBLANK($B1528),0,VLOOKUP($B1528,Listen!$A$2:$C$45,3,FALSE))</f>
        <v>0</v>
      </c>
      <c r="V1528" s="342">
        <f t="shared" si="173"/>
        <v>0</v>
      </c>
      <c r="W1528" s="342">
        <f t="shared" si="175"/>
        <v>0</v>
      </c>
      <c r="X1528" s="342">
        <f t="shared" si="175"/>
        <v>0</v>
      </c>
      <c r="Y1528" s="342">
        <f t="shared" si="175"/>
        <v>0</v>
      </c>
      <c r="Z1528" s="342">
        <f t="shared" si="175"/>
        <v>0</v>
      </c>
      <c r="AA1528" s="342">
        <f t="shared" si="175"/>
        <v>0</v>
      </c>
      <c r="AB1528" s="342">
        <f t="shared" si="175"/>
        <v>0</v>
      </c>
      <c r="AC1528" s="109">
        <f t="shared" si="172"/>
        <v>0</v>
      </c>
      <c r="AD1528" s="109">
        <f>IF(C1528=A_Stammdaten!$B$12,E_SAV!$S1528-E_SAV!$AE1528,HLOOKUP(A_Stammdaten!$B$12-1,$AF$4:$AL$4004,ROW(C1528)-3,FALSE)-$AE1528)</f>
        <v>0</v>
      </c>
      <c r="AE1528" s="109">
        <f>HLOOKUP(A_Stammdaten!$B$12,$AF$4:$AL$4004,ROW(C1528)-3,FALSE)</f>
        <v>0</v>
      </c>
      <c r="AF1528" s="109">
        <f t="shared" si="170"/>
        <v>0</v>
      </c>
      <c r="AG1528" s="109">
        <f t="shared" si="174"/>
        <v>0</v>
      </c>
      <c r="AH1528" s="109">
        <f t="shared" si="174"/>
        <v>0</v>
      </c>
      <c r="AI1528" s="109">
        <f t="shared" si="174"/>
        <v>0</v>
      </c>
      <c r="AJ1528" s="109">
        <f t="shared" si="174"/>
        <v>0</v>
      </c>
      <c r="AK1528" s="109">
        <f t="shared" si="174"/>
        <v>0</v>
      </c>
      <c r="AL1528" s="109">
        <f t="shared" si="174"/>
        <v>0</v>
      </c>
    </row>
    <row r="1529" spans="1:38" x14ac:dyDescent="0.3">
      <c r="A1529" s="421"/>
      <c r="B1529" s="421"/>
      <c r="C1529" s="422"/>
      <c r="D1529" s="423"/>
      <c r="E1529" s="421"/>
      <c r="F1529" s="421"/>
      <c r="G1529" s="421"/>
      <c r="H1529" s="421"/>
      <c r="I1529" s="421"/>
      <c r="J1529" s="421"/>
      <c r="K1529" s="421"/>
      <c r="L1529" s="421"/>
      <c r="M1529" s="423"/>
      <c r="N1529" s="340">
        <f>IF(C1529&gt;A_Stammdaten!$B$12,0,SUM(E1529,F1529,H1529,J1529:K1529)-SUM(G1529,I1529,L1529:M1529))</f>
        <v>0</v>
      </c>
      <c r="O1529" s="421"/>
      <c r="P1529" s="421"/>
      <c r="Q1529" s="421"/>
      <c r="R1529" s="421"/>
      <c r="S1529" s="108">
        <f t="shared" si="171"/>
        <v>0</v>
      </c>
      <c r="T1529" s="341">
        <f>IF(ISBLANK($B1529),0,VLOOKUP($B1529,Listen!$A$2:$C$45,2,FALSE))</f>
        <v>0</v>
      </c>
      <c r="U1529" s="341">
        <f>IF(ISBLANK($B1529),0,VLOOKUP($B1529,Listen!$A$2:$C$45,3,FALSE))</f>
        <v>0</v>
      </c>
      <c r="V1529" s="342">
        <f t="shared" si="173"/>
        <v>0</v>
      </c>
      <c r="W1529" s="342">
        <f t="shared" si="175"/>
        <v>0</v>
      </c>
      <c r="X1529" s="342">
        <f t="shared" si="175"/>
        <v>0</v>
      </c>
      <c r="Y1529" s="342">
        <f t="shared" si="175"/>
        <v>0</v>
      </c>
      <c r="Z1529" s="342">
        <f t="shared" si="175"/>
        <v>0</v>
      </c>
      <c r="AA1529" s="342">
        <f t="shared" si="175"/>
        <v>0</v>
      </c>
      <c r="AB1529" s="342">
        <f t="shared" si="175"/>
        <v>0</v>
      </c>
      <c r="AC1529" s="109">
        <f t="shared" si="172"/>
        <v>0</v>
      </c>
      <c r="AD1529" s="109">
        <f>IF(C1529=A_Stammdaten!$B$12,E_SAV!$S1529-E_SAV!$AE1529,HLOOKUP(A_Stammdaten!$B$12-1,$AF$4:$AL$4004,ROW(C1529)-3,FALSE)-$AE1529)</f>
        <v>0</v>
      </c>
      <c r="AE1529" s="109">
        <f>HLOOKUP(A_Stammdaten!$B$12,$AF$4:$AL$4004,ROW(C1529)-3,FALSE)</f>
        <v>0</v>
      </c>
      <c r="AF1529" s="109">
        <f t="shared" si="170"/>
        <v>0</v>
      </c>
      <c r="AG1529" s="109">
        <f t="shared" si="174"/>
        <v>0</v>
      </c>
      <c r="AH1529" s="109">
        <f t="shared" si="174"/>
        <v>0</v>
      </c>
      <c r="AI1529" s="109">
        <f t="shared" si="174"/>
        <v>0</v>
      </c>
      <c r="AJ1529" s="109">
        <f t="shared" si="174"/>
        <v>0</v>
      </c>
      <c r="AK1529" s="109">
        <f t="shared" si="174"/>
        <v>0</v>
      </c>
      <c r="AL1529" s="109">
        <f t="shared" si="174"/>
        <v>0</v>
      </c>
    </row>
    <row r="1530" spans="1:38" x14ac:dyDescent="0.3">
      <c r="A1530" s="421"/>
      <c r="B1530" s="421"/>
      <c r="C1530" s="422"/>
      <c r="D1530" s="423"/>
      <c r="E1530" s="421"/>
      <c r="F1530" s="421"/>
      <c r="G1530" s="421"/>
      <c r="H1530" s="421"/>
      <c r="I1530" s="421"/>
      <c r="J1530" s="421"/>
      <c r="K1530" s="421"/>
      <c r="L1530" s="421"/>
      <c r="M1530" s="423"/>
      <c r="N1530" s="340">
        <f>IF(C1530&gt;A_Stammdaten!$B$12,0,SUM(E1530,F1530,H1530,J1530:K1530)-SUM(G1530,I1530,L1530:M1530))</f>
        <v>0</v>
      </c>
      <c r="O1530" s="421"/>
      <c r="P1530" s="421"/>
      <c r="Q1530" s="421"/>
      <c r="R1530" s="421"/>
      <c r="S1530" s="108">
        <f t="shared" si="171"/>
        <v>0</v>
      </c>
      <c r="T1530" s="341">
        <f>IF(ISBLANK($B1530),0,VLOOKUP($B1530,Listen!$A$2:$C$45,2,FALSE))</f>
        <v>0</v>
      </c>
      <c r="U1530" s="341">
        <f>IF(ISBLANK($B1530),0,VLOOKUP($B1530,Listen!$A$2:$C$45,3,FALSE))</f>
        <v>0</v>
      </c>
      <c r="V1530" s="342">
        <f t="shared" si="173"/>
        <v>0</v>
      </c>
      <c r="W1530" s="342">
        <f t="shared" si="175"/>
        <v>0</v>
      </c>
      <c r="X1530" s="342">
        <f t="shared" si="175"/>
        <v>0</v>
      </c>
      <c r="Y1530" s="342">
        <f t="shared" si="175"/>
        <v>0</v>
      </c>
      <c r="Z1530" s="342">
        <f t="shared" si="175"/>
        <v>0</v>
      </c>
      <c r="AA1530" s="342">
        <f t="shared" si="175"/>
        <v>0</v>
      </c>
      <c r="AB1530" s="342">
        <f t="shared" si="175"/>
        <v>0</v>
      </c>
      <c r="AC1530" s="109">
        <f t="shared" si="172"/>
        <v>0</v>
      </c>
      <c r="AD1530" s="109">
        <f>IF(C1530=A_Stammdaten!$B$12,E_SAV!$S1530-E_SAV!$AE1530,HLOOKUP(A_Stammdaten!$B$12-1,$AF$4:$AL$4004,ROW(C1530)-3,FALSE)-$AE1530)</f>
        <v>0</v>
      </c>
      <c r="AE1530" s="109">
        <f>HLOOKUP(A_Stammdaten!$B$12,$AF$4:$AL$4004,ROW(C1530)-3,FALSE)</f>
        <v>0</v>
      </c>
      <c r="AF1530" s="109">
        <f t="shared" si="170"/>
        <v>0</v>
      </c>
      <c r="AG1530" s="109">
        <f t="shared" si="174"/>
        <v>0</v>
      </c>
      <c r="AH1530" s="109">
        <f t="shared" si="174"/>
        <v>0</v>
      </c>
      <c r="AI1530" s="109">
        <f t="shared" si="174"/>
        <v>0</v>
      </c>
      <c r="AJ1530" s="109">
        <f t="shared" si="174"/>
        <v>0</v>
      </c>
      <c r="AK1530" s="109">
        <f t="shared" si="174"/>
        <v>0</v>
      </c>
      <c r="AL1530" s="109">
        <f t="shared" si="174"/>
        <v>0</v>
      </c>
    </row>
    <row r="1531" spans="1:38" x14ac:dyDescent="0.3">
      <c r="A1531" s="421"/>
      <c r="B1531" s="421"/>
      <c r="C1531" s="422"/>
      <c r="D1531" s="423"/>
      <c r="E1531" s="421"/>
      <c r="F1531" s="421"/>
      <c r="G1531" s="421"/>
      <c r="H1531" s="421"/>
      <c r="I1531" s="421"/>
      <c r="J1531" s="421"/>
      <c r="K1531" s="421"/>
      <c r="L1531" s="421"/>
      <c r="M1531" s="423"/>
      <c r="N1531" s="340">
        <f>IF(C1531&gt;A_Stammdaten!$B$12,0,SUM(E1531,F1531,H1531,J1531:K1531)-SUM(G1531,I1531,L1531:M1531))</f>
        <v>0</v>
      </c>
      <c r="O1531" s="421"/>
      <c r="P1531" s="421"/>
      <c r="Q1531" s="421"/>
      <c r="R1531" s="421"/>
      <c r="S1531" s="108">
        <f t="shared" si="171"/>
        <v>0</v>
      </c>
      <c r="T1531" s="341">
        <f>IF(ISBLANK($B1531),0,VLOOKUP($B1531,Listen!$A$2:$C$45,2,FALSE))</f>
        <v>0</v>
      </c>
      <c r="U1531" s="341">
        <f>IF(ISBLANK($B1531),0,VLOOKUP($B1531,Listen!$A$2:$C$45,3,FALSE))</f>
        <v>0</v>
      </c>
      <c r="V1531" s="342">
        <f t="shared" si="173"/>
        <v>0</v>
      </c>
      <c r="W1531" s="342">
        <f t="shared" si="175"/>
        <v>0</v>
      </c>
      <c r="X1531" s="342">
        <f t="shared" si="175"/>
        <v>0</v>
      </c>
      <c r="Y1531" s="342">
        <f t="shared" si="175"/>
        <v>0</v>
      </c>
      <c r="Z1531" s="342">
        <f t="shared" si="175"/>
        <v>0</v>
      </c>
      <c r="AA1531" s="342">
        <f t="shared" si="175"/>
        <v>0</v>
      </c>
      <c r="AB1531" s="342">
        <f t="shared" si="175"/>
        <v>0</v>
      </c>
      <c r="AC1531" s="109">
        <f t="shared" si="172"/>
        <v>0</v>
      </c>
      <c r="AD1531" s="109">
        <f>IF(C1531=A_Stammdaten!$B$12,E_SAV!$S1531-E_SAV!$AE1531,HLOOKUP(A_Stammdaten!$B$12-1,$AF$4:$AL$4004,ROW(C1531)-3,FALSE)-$AE1531)</f>
        <v>0</v>
      </c>
      <c r="AE1531" s="109">
        <f>HLOOKUP(A_Stammdaten!$B$12,$AF$4:$AL$4004,ROW(C1531)-3,FALSE)</f>
        <v>0</v>
      </c>
      <c r="AF1531" s="109">
        <f t="shared" si="170"/>
        <v>0</v>
      </c>
      <c r="AG1531" s="109">
        <f t="shared" si="174"/>
        <v>0</v>
      </c>
      <c r="AH1531" s="109">
        <f t="shared" si="174"/>
        <v>0</v>
      </c>
      <c r="AI1531" s="109">
        <f t="shared" si="174"/>
        <v>0</v>
      </c>
      <c r="AJ1531" s="109">
        <f t="shared" si="174"/>
        <v>0</v>
      </c>
      <c r="AK1531" s="109">
        <f t="shared" si="174"/>
        <v>0</v>
      </c>
      <c r="AL1531" s="109">
        <f t="shared" si="174"/>
        <v>0</v>
      </c>
    </row>
    <row r="1532" spans="1:38" x14ac:dyDescent="0.3">
      <c r="A1532" s="421"/>
      <c r="B1532" s="421"/>
      <c r="C1532" s="422"/>
      <c r="D1532" s="423"/>
      <c r="E1532" s="421"/>
      <c r="F1532" s="421"/>
      <c r="G1532" s="421"/>
      <c r="H1532" s="421"/>
      <c r="I1532" s="421"/>
      <c r="J1532" s="421"/>
      <c r="K1532" s="421"/>
      <c r="L1532" s="421"/>
      <c r="M1532" s="423"/>
      <c r="N1532" s="340">
        <f>IF(C1532&gt;A_Stammdaten!$B$12,0,SUM(E1532,F1532,H1532,J1532:K1532)-SUM(G1532,I1532,L1532:M1532))</f>
        <v>0</v>
      </c>
      <c r="O1532" s="421"/>
      <c r="P1532" s="421"/>
      <c r="Q1532" s="421"/>
      <c r="R1532" s="421"/>
      <c r="S1532" s="108">
        <f t="shared" si="171"/>
        <v>0</v>
      </c>
      <c r="T1532" s="341">
        <f>IF(ISBLANK($B1532),0,VLOOKUP($B1532,Listen!$A$2:$C$45,2,FALSE))</f>
        <v>0</v>
      </c>
      <c r="U1532" s="341">
        <f>IF(ISBLANK($B1532),0,VLOOKUP($B1532,Listen!$A$2:$C$45,3,FALSE))</f>
        <v>0</v>
      </c>
      <c r="V1532" s="342">
        <f t="shared" si="173"/>
        <v>0</v>
      </c>
      <c r="W1532" s="342">
        <f t="shared" si="175"/>
        <v>0</v>
      </c>
      <c r="X1532" s="342">
        <f t="shared" si="175"/>
        <v>0</v>
      </c>
      <c r="Y1532" s="342">
        <f t="shared" si="175"/>
        <v>0</v>
      </c>
      <c r="Z1532" s="342">
        <f t="shared" si="175"/>
        <v>0</v>
      </c>
      <c r="AA1532" s="342">
        <f t="shared" si="175"/>
        <v>0</v>
      </c>
      <c r="AB1532" s="342">
        <f t="shared" si="175"/>
        <v>0</v>
      </c>
      <c r="AC1532" s="109">
        <f t="shared" si="172"/>
        <v>0</v>
      </c>
      <c r="AD1532" s="109">
        <f>IF(C1532=A_Stammdaten!$B$12,E_SAV!$S1532-E_SAV!$AE1532,HLOOKUP(A_Stammdaten!$B$12-1,$AF$4:$AL$4004,ROW(C1532)-3,FALSE)-$AE1532)</f>
        <v>0</v>
      </c>
      <c r="AE1532" s="109">
        <f>HLOOKUP(A_Stammdaten!$B$12,$AF$4:$AL$4004,ROW(C1532)-3,FALSE)</f>
        <v>0</v>
      </c>
      <c r="AF1532" s="109">
        <f t="shared" si="170"/>
        <v>0</v>
      </c>
      <c r="AG1532" s="109">
        <f t="shared" si="174"/>
        <v>0</v>
      </c>
      <c r="AH1532" s="109">
        <f t="shared" si="174"/>
        <v>0</v>
      </c>
      <c r="AI1532" s="109">
        <f t="shared" si="174"/>
        <v>0</v>
      </c>
      <c r="AJ1532" s="109">
        <f t="shared" si="174"/>
        <v>0</v>
      </c>
      <c r="AK1532" s="109">
        <f t="shared" si="174"/>
        <v>0</v>
      </c>
      <c r="AL1532" s="109">
        <f t="shared" si="174"/>
        <v>0</v>
      </c>
    </row>
    <row r="1533" spans="1:38" x14ac:dyDescent="0.3">
      <c r="A1533" s="421"/>
      <c r="B1533" s="421"/>
      <c r="C1533" s="422"/>
      <c r="D1533" s="423"/>
      <c r="E1533" s="421"/>
      <c r="F1533" s="421"/>
      <c r="G1533" s="421"/>
      <c r="H1533" s="421"/>
      <c r="I1533" s="421"/>
      <c r="J1533" s="421"/>
      <c r="K1533" s="421"/>
      <c r="L1533" s="421"/>
      <c r="M1533" s="423"/>
      <c r="N1533" s="340">
        <f>IF(C1533&gt;A_Stammdaten!$B$12,0,SUM(E1533,F1533,H1533,J1533:K1533)-SUM(G1533,I1533,L1533:M1533))</f>
        <v>0</v>
      </c>
      <c r="O1533" s="421"/>
      <c r="P1533" s="421"/>
      <c r="Q1533" s="421"/>
      <c r="R1533" s="421"/>
      <c r="S1533" s="108">
        <f t="shared" si="171"/>
        <v>0</v>
      </c>
      <c r="T1533" s="341">
        <f>IF(ISBLANK($B1533),0,VLOOKUP($B1533,Listen!$A$2:$C$45,2,FALSE))</f>
        <v>0</v>
      </c>
      <c r="U1533" s="341">
        <f>IF(ISBLANK($B1533),0,VLOOKUP($B1533,Listen!$A$2:$C$45,3,FALSE))</f>
        <v>0</v>
      </c>
      <c r="V1533" s="342">
        <f t="shared" si="173"/>
        <v>0</v>
      </c>
      <c r="W1533" s="342">
        <f t="shared" si="175"/>
        <v>0</v>
      </c>
      <c r="X1533" s="342">
        <f t="shared" si="175"/>
        <v>0</v>
      </c>
      <c r="Y1533" s="342">
        <f t="shared" si="175"/>
        <v>0</v>
      </c>
      <c r="Z1533" s="342">
        <f t="shared" si="175"/>
        <v>0</v>
      </c>
      <c r="AA1533" s="342">
        <f t="shared" si="175"/>
        <v>0</v>
      </c>
      <c r="AB1533" s="342">
        <f t="shared" si="175"/>
        <v>0</v>
      </c>
      <c r="AC1533" s="109">
        <f t="shared" si="172"/>
        <v>0</v>
      </c>
      <c r="AD1533" s="109">
        <f>IF(C1533=A_Stammdaten!$B$12,E_SAV!$S1533-E_SAV!$AE1533,HLOOKUP(A_Stammdaten!$B$12-1,$AF$4:$AL$4004,ROW(C1533)-3,FALSE)-$AE1533)</f>
        <v>0</v>
      </c>
      <c r="AE1533" s="109">
        <f>HLOOKUP(A_Stammdaten!$B$12,$AF$4:$AL$4004,ROW(C1533)-3,FALSE)</f>
        <v>0</v>
      </c>
      <c r="AF1533" s="109">
        <f t="shared" si="170"/>
        <v>0</v>
      </c>
      <c r="AG1533" s="109">
        <f t="shared" si="174"/>
        <v>0</v>
      </c>
      <c r="AH1533" s="109">
        <f t="shared" si="174"/>
        <v>0</v>
      </c>
      <c r="AI1533" s="109">
        <f t="shared" si="174"/>
        <v>0</v>
      </c>
      <c r="AJ1533" s="109">
        <f t="shared" si="174"/>
        <v>0</v>
      </c>
      <c r="AK1533" s="109">
        <f t="shared" si="174"/>
        <v>0</v>
      </c>
      <c r="AL1533" s="109">
        <f t="shared" si="174"/>
        <v>0</v>
      </c>
    </row>
    <row r="1534" spans="1:38" x14ac:dyDescent="0.3">
      <c r="A1534" s="421"/>
      <c r="B1534" s="421"/>
      <c r="C1534" s="422"/>
      <c r="D1534" s="423"/>
      <c r="E1534" s="421"/>
      <c r="F1534" s="421"/>
      <c r="G1534" s="421"/>
      <c r="H1534" s="421"/>
      <c r="I1534" s="421"/>
      <c r="J1534" s="421"/>
      <c r="K1534" s="421"/>
      <c r="L1534" s="421"/>
      <c r="M1534" s="423"/>
      <c r="N1534" s="340">
        <f>IF(C1534&gt;A_Stammdaten!$B$12,0,SUM(E1534,F1534,H1534,J1534:K1534)-SUM(G1534,I1534,L1534:M1534))</f>
        <v>0</v>
      </c>
      <c r="O1534" s="421"/>
      <c r="P1534" s="421"/>
      <c r="Q1534" s="421"/>
      <c r="R1534" s="421"/>
      <c r="S1534" s="108">
        <f t="shared" si="171"/>
        <v>0</v>
      </c>
      <c r="T1534" s="341">
        <f>IF(ISBLANK($B1534),0,VLOOKUP($B1534,Listen!$A$2:$C$45,2,FALSE))</f>
        <v>0</v>
      </c>
      <c r="U1534" s="341">
        <f>IF(ISBLANK($B1534),0,VLOOKUP($B1534,Listen!$A$2:$C$45,3,FALSE))</f>
        <v>0</v>
      </c>
      <c r="V1534" s="342">
        <f t="shared" si="173"/>
        <v>0</v>
      </c>
      <c r="W1534" s="342">
        <f t="shared" si="175"/>
        <v>0</v>
      </c>
      <c r="X1534" s="342">
        <f t="shared" si="175"/>
        <v>0</v>
      </c>
      <c r="Y1534" s="342">
        <f t="shared" si="175"/>
        <v>0</v>
      </c>
      <c r="Z1534" s="342">
        <f t="shared" si="175"/>
        <v>0</v>
      </c>
      <c r="AA1534" s="342">
        <f t="shared" si="175"/>
        <v>0</v>
      </c>
      <c r="AB1534" s="342">
        <f t="shared" si="175"/>
        <v>0</v>
      </c>
      <c r="AC1534" s="109">
        <f t="shared" si="172"/>
        <v>0</v>
      </c>
      <c r="AD1534" s="109">
        <f>IF(C1534=A_Stammdaten!$B$12,E_SAV!$S1534-E_SAV!$AE1534,HLOOKUP(A_Stammdaten!$B$12-1,$AF$4:$AL$4004,ROW(C1534)-3,FALSE)-$AE1534)</f>
        <v>0</v>
      </c>
      <c r="AE1534" s="109">
        <f>HLOOKUP(A_Stammdaten!$B$12,$AF$4:$AL$4004,ROW(C1534)-3,FALSE)</f>
        <v>0</v>
      </c>
      <c r="AF1534" s="109">
        <f t="shared" si="170"/>
        <v>0</v>
      </c>
      <c r="AG1534" s="109">
        <f t="shared" si="174"/>
        <v>0</v>
      </c>
      <c r="AH1534" s="109">
        <f t="shared" si="174"/>
        <v>0</v>
      </c>
      <c r="AI1534" s="109">
        <f t="shared" si="174"/>
        <v>0</v>
      </c>
      <c r="AJ1534" s="109">
        <f t="shared" si="174"/>
        <v>0</v>
      </c>
      <c r="AK1534" s="109">
        <f t="shared" si="174"/>
        <v>0</v>
      </c>
      <c r="AL1534" s="109">
        <f t="shared" si="174"/>
        <v>0</v>
      </c>
    </row>
    <row r="1535" spans="1:38" x14ac:dyDescent="0.3">
      <c r="A1535" s="421"/>
      <c r="B1535" s="421"/>
      <c r="C1535" s="422"/>
      <c r="D1535" s="423"/>
      <c r="E1535" s="421"/>
      <c r="F1535" s="421"/>
      <c r="G1535" s="421"/>
      <c r="H1535" s="421"/>
      <c r="I1535" s="421"/>
      <c r="J1535" s="421"/>
      <c r="K1535" s="421"/>
      <c r="L1535" s="421"/>
      <c r="M1535" s="423"/>
      <c r="N1535" s="340">
        <f>IF(C1535&gt;A_Stammdaten!$B$12,0,SUM(E1535,F1535,H1535,J1535:K1535)-SUM(G1535,I1535,L1535:M1535))</f>
        <v>0</v>
      </c>
      <c r="O1535" s="421"/>
      <c r="P1535" s="421"/>
      <c r="Q1535" s="421"/>
      <c r="R1535" s="421"/>
      <c r="S1535" s="108">
        <f t="shared" si="171"/>
        <v>0</v>
      </c>
      <c r="T1535" s="341">
        <f>IF(ISBLANK($B1535),0,VLOOKUP($B1535,Listen!$A$2:$C$45,2,FALSE))</f>
        <v>0</v>
      </c>
      <c r="U1535" s="341">
        <f>IF(ISBLANK($B1535),0,VLOOKUP($B1535,Listen!$A$2:$C$45,3,FALSE))</f>
        <v>0</v>
      </c>
      <c r="V1535" s="342">
        <f t="shared" si="173"/>
        <v>0</v>
      </c>
      <c r="W1535" s="342">
        <f t="shared" si="175"/>
        <v>0</v>
      </c>
      <c r="X1535" s="342">
        <f t="shared" si="175"/>
        <v>0</v>
      </c>
      <c r="Y1535" s="342">
        <f t="shared" si="175"/>
        <v>0</v>
      </c>
      <c r="Z1535" s="342">
        <f t="shared" si="175"/>
        <v>0</v>
      </c>
      <c r="AA1535" s="342">
        <f t="shared" si="175"/>
        <v>0</v>
      </c>
      <c r="AB1535" s="342">
        <f t="shared" si="175"/>
        <v>0</v>
      </c>
      <c r="AC1535" s="109">
        <f t="shared" si="172"/>
        <v>0</v>
      </c>
      <c r="AD1535" s="109">
        <f>IF(C1535=A_Stammdaten!$B$12,E_SAV!$S1535-E_SAV!$AE1535,HLOOKUP(A_Stammdaten!$B$12-1,$AF$4:$AL$4004,ROW(C1535)-3,FALSE)-$AE1535)</f>
        <v>0</v>
      </c>
      <c r="AE1535" s="109">
        <f>HLOOKUP(A_Stammdaten!$B$12,$AF$4:$AL$4004,ROW(C1535)-3,FALSE)</f>
        <v>0</v>
      </c>
      <c r="AF1535" s="109">
        <f t="shared" si="170"/>
        <v>0</v>
      </c>
      <c r="AG1535" s="109">
        <f t="shared" si="174"/>
        <v>0</v>
      </c>
      <c r="AH1535" s="109">
        <f t="shared" si="174"/>
        <v>0</v>
      </c>
      <c r="AI1535" s="109">
        <f t="shared" si="174"/>
        <v>0</v>
      </c>
      <c r="AJ1535" s="109">
        <f t="shared" si="174"/>
        <v>0</v>
      </c>
      <c r="AK1535" s="109">
        <f t="shared" si="174"/>
        <v>0</v>
      </c>
      <c r="AL1535" s="109">
        <f t="shared" si="174"/>
        <v>0</v>
      </c>
    </row>
    <row r="1536" spans="1:38" x14ac:dyDescent="0.3">
      <c r="A1536" s="421"/>
      <c r="B1536" s="421"/>
      <c r="C1536" s="422"/>
      <c r="D1536" s="423"/>
      <c r="E1536" s="421"/>
      <c r="F1536" s="421"/>
      <c r="G1536" s="421"/>
      <c r="H1536" s="421"/>
      <c r="I1536" s="421"/>
      <c r="J1536" s="421"/>
      <c r="K1536" s="421"/>
      <c r="L1536" s="421"/>
      <c r="M1536" s="423"/>
      <c r="N1536" s="340">
        <f>IF(C1536&gt;A_Stammdaten!$B$12,0,SUM(E1536,F1536,H1536,J1536:K1536)-SUM(G1536,I1536,L1536:M1536))</f>
        <v>0</v>
      </c>
      <c r="O1536" s="421"/>
      <c r="P1536" s="421"/>
      <c r="Q1536" s="421"/>
      <c r="R1536" s="421"/>
      <c r="S1536" s="108">
        <f t="shared" si="171"/>
        <v>0</v>
      </c>
      <c r="T1536" s="341">
        <f>IF(ISBLANK($B1536),0,VLOOKUP($B1536,Listen!$A$2:$C$45,2,FALSE))</f>
        <v>0</v>
      </c>
      <c r="U1536" s="341">
        <f>IF(ISBLANK($B1536),0,VLOOKUP($B1536,Listen!$A$2:$C$45,3,FALSE))</f>
        <v>0</v>
      </c>
      <c r="V1536" s="342">
        <f t="shared" si="173"/>
        <v>0</v>
      </c>
      <c r="W1536" s="342">
        <f t="shared" si="175"/>
        <v>0</v>
      </c>
      <c r="X1536" s="342">
        <f t="shared" si="175"/>
        <v>0</v>
      </c>
      <c r="Y1536" s="342">
        <f t="shared" si="175"/>
        <v>0</v>
      </c>
      <c r="Z1536" s="342">
        <f t="shared" si="175"/>
        <v>0</v>
      </c>
      <c r="AA1536" s="342">
        <f t="shared" si="175"/>
        <v>0</v>
      </c>
      <c r="AB1536" s="342">
        <f t="shared" si="175"/>
        <v>0</v>
      </c>
      <c r="AC1536" s="109">
        <f t="shared" si="172"/>
        <v>0</v>
      </c>
      <c r="AD1536" s="109">
        <f>IF(C1536=A_Stammdaten!$B$12,E_SAV!$S1536-E_SAV!$AE1536,HLOOKUP(A_Stammdaten!$B$12-1,$AF$4:$AL$4004,ROW(C1536)-3,FALSE)-$AE1536)</f>
        <v>0</v>
      </c>
      <c r="AE1536" s="109">
        <f>HLOOKUP(A_Stammdaten!$B$12,$AF$4:$AL$4004,ROW(C1536)-3,FALSE)</f>
        <v>0</v>
      </c>
      <c r="AF1536" s="109">
        <f t="shared" si="170"/>
        <v>0</v>
      </c>
      <c r="AG1536" s="109">
        <f t="shared" si="174"/>
        <v>0</v>
      </c>
      <c r="AH1536" s="109">
        <f t="shared" si="174"/>
        <v>0</v>
      </c>
      <c r="AI1536" s="109">
        <f t="shared" si="174"/>
        <v>0</v>
      </c>
      <c r="AJ1536" s="109">
        <f t="shared" si="174"/>
        <v>0</v>
      </c>
      <c r="AK1536" s="109">
        <f t="shared" si="174"/>
        <v>0</v>
      </c>
      <c r="AL1536" s="109">
        <f t="shared" si="174"/>
        <v>0</v>
      </c>
    </row>
    <row r="1537" spans="1:38" x14ac:dyDescent="0.3">
      <c r="A1537" s="421"/>
      <c r="B1537" s="421"/>
      <c r="C1537" s="422"/>
      <c r="D1537" s="423"/>
      <c r="E1537" s="421"/>
      <c r="F1537" s="421"/>
      <c r="G1537" s="421"/>
      <c r="H1537" s="421"/>
      <c r="I1537" s="421"/>
      <c r="J1537" s="421"/>
      <c r="K1537" s="421"/>
      <c r="L1537" s="421"/>
      <c r="M1537" s="423"/>
      <c r="N1537" s="340">
        <f>IF(C1537&gt;A_Stammdaten!$B$12,0,SUM(E1537,F1537,H1537,J1537:K1537)-SUM(G1537,I1537,L1537:M1537))</f>
        <v>0</v>
      </c>
      <c r="O1537" s="421"/>
      <c r="P1537" s="421"/>
      <c r="Q1537" s="421"/>
      <c r="R1537" s="421"/>
      <c r="S1537" s="108">
        <f t="shared" si="171"/>
        <v>0</v>
      </c>
      <c r="T1537" s="341">
        <f>IF(ISBLANK($B1537),0,VLOOKUP($B1537,Listen!$A$2:$C$45,2,FALSE))</f>
        <v>0</v>
      </c>
      <c r="U1537" s="341">
        <f>IF(ISBLANK($B1537),0,VLOOKUP($B1537,Listen!$A$2:$C$45,3,FALSE))</f>
        <v>0</v>
      </c>
      <c r="V1537" s="342">
        <f t="shared" si="173"/>
        <v>0</v>
      </c>
      <c r="W1537" s="342">
        <f t="shared" si="175"/>
        <v>0</v>
      </c>
      <c r="X1537" s="342">
        <f t="shared" si="175"/>
        <v>0</v>
      </c>
      <c r="Y1537" s="342">
        <f t="shared" si="175"/>
        <v>0</v>
      </c>
      <c r="Z1537" s="342">
        <f t="shared" si="175"/>
        <v>0</v>
      </c>
      <c r="AA1537" s="342">
        <f t="shared" si="175"/>
        <v>0</v>
      </c>
      <c r="AB1537" s="342">
        <f t="shared" si="175"/>
        <v>0</v>
      </c>
      <c r="AC1537" s="109">
        <f t="shared" si="172"/>
        <v>0</v>
      </c>
      <c r="AD1537" s="109">
        <f>IF(C1537=A_Stammdaten!$B$12,E_SAV!$S1537-E_SAV!$AE1537,HLOOKUP(A_Stammdaten!$B$12-1,$AF$4:$AL$4004,ROW(C1537)-3,FALSE)-$AE1537)</f>
        <v>0</v>
      </c>
      <c r="AE1537" s="109">
        <f>HLOOKUP(A_Stammdaten!$B$12,$AF$4:$AL$4004,ROW(C1537)-3,FALSE)</f>
        <v>0</v>
      </c>
      <c r="AF1537" s="109">
        <f t="shared" si="170"/>
        <v>0</v>
      </c>
      <c r="AG1537" s="109">
        <f t="shared" si="174"/>
        <v>0</v>
      </c>
      <c r="AH1537" s="109">
        <f t="shared" si="174"/>
        <v>0</v>
      </c>
      <c r="AI1537" s="109">
        <f t="shared" si="174"/>
        <v>0</v>
      </c>
      <c r="AJ1537" s="109">
        <f t="shared" si="174"/>
        <v>0</v>
      </c>
      <c r="AK1537" s="109">
        <f t="shared" si="174"/>
        <v>0</v>
      </c>
      <c r="AL1537" s="109">
        <f t="shared" si="174"/>
        <v>0</v>
      </c>
    </row>
    <row r="1538" spans="1:38" x14ac:dyDescent="0.3">
      <c r="A1538" s="421"/>
      <c r="B1538" s="421"/>
      <c r="C1538" s="422"/>
      <c r="D1538" s="423"/>
      <c r="E1538" s="421"/>
      <c r="F1538" s="421"/>
      <c r="G1538" s="421"/>
      <c r="H1538" s="421"/>
      <c r="I1538" s="421"/>
      <c r="J1538" s="421"/>
      <c r="K1538" s="421"/>
      <c r="L1538" s="421"/>
      <c r="M1538" s="423"/>
      <c r="N1538" s="340">
        <f>IF(C1538&gt;A_Stammdaten!$B$12,0,SUM(E1538,F1538,H1538,J1538:K1538)-SUM(G1538,I1538,L1538:M1538))</f>
        <v>0</v>
      </c>
      <c r="O1538" s="421"/>
      <c r="P1538" s="421"/>
      <c r="Q1538" s="421"/>
      <c r="R1538" s="421"/>
      <c r="S1538" s="108">
        <f t="shared" si="171"/>
        <v>0</v>
      </c>
      <c r="T1538" s="341">
        <f>IF(ISBLANK($B1538),0,VLOOKUP($B1538,Listen!$A$2:$C$45,2,FALSE))</f>
        <v>0</v>
      </c>
      <c r="U1538" s="341">
        <f>IF(ISBLANK($B1538),0,VLOOKUP($B1538,Listen!$A$2:$C$45,3,FALSE))</f>
        <v>0</v>
      </c>
      <c r="V1538" s="342">
        <f t="shared" si="173"/>
        <v>0</v>
      </c>
      <c r="W1538" s="342">
        <f t="shared" si="175"/>
        <v>0</v>
      </c>
      <c r="X1538" s="342">
        <f t="shared" si="175"/>
        <v>0</v>
      </c>
      <c r="Y1538" s="342">
        <f t="shared" si="175"/>
        <v>0</v>
      </c>
      <c r="Z1538" s="342">
        <f t="shared" si="175"/>
        <v>0</v>
      </c>
      <c r="AA1538" s="342">
        <f t="shared" si="175"/>
        <v>0</v>
      </c>
      <c r="AB1538" s="342">
        <f t="shared" si="175"/>
        <v>0</v>
      </c>
      <c r="AC1538" s="109">
        <f t="shared" si="172"/>
        <v>0</v>
      </c>
      <c r="AD1538" s="109">
        <f>IF(C1538=A_Stammdaten!$B$12,E_SAV!$S1538-E_SAV!$AE1538,HLOOKUP(A_Stammdaten!$B$12-1,$AF$4:$AL$4004,ROW(C1538)-3,FALSE)-$AE1538)</f>
        <v>0</v>
      </c>
      <c r="AE1538" s="109">
        <f>HLOOKUP(A_Stammdaten!$B$12,$AF$4:$AL$4004,ROW(C1538)-3,FALSE)</f>
        <v>0</v>
      </c>
      <c r="AF1538" s="109">
        <f t="shared" si="170"/>
        <v>0</v>
      </c>
      <c r="AG1538" s="109">
        <f t="shared" si="174"/>
        <v>0</v>
      </c>
      <c r="AH1538" s="109">
        <f t="shared" si="174"/>
        <v>0</v>
      </c>
      <c r="AI1538" s="109">
        <f t="shared" si="174"/>
        <v>0</v>
      </c>
      <c r="AJ1538" s="109">
        <f t="shared" si="174"/>
        <v>0</v>
      </c>
      <c r="AK1538" s="109">
        <f t="shared" si="174"/>
        <v>0</v>
      </c>
      <c r="AL1538" s="109">
        <f t="shared" si="174"/>
        <v>0</v>
      </c>
    </row>
    <row r="1539" spans="1:38" x14ac:dyDescent="0.3">
      <c r="A1539" s="421"/>
      <c r="B1539" s="421"/>
      <c r="C1539" s="422"/>
      <c r="D1539" s="423"/>
      <c r="E1539" s="421"/>
      <c r="F1539" s="421"/>
      <c r="G1539" s="421"/>
      <c r="H1539" s="421"/>
      <c r="I1539" s="421"/>
      <c r="J1539" s="421"/>
      <c r="K1539" s="421"/>
      <c r="L1539" s="421"/>
      <c r="M1539" s="423"/>
      <c r="N1539" s="340">
        <f>IF(C1539&gt;A_Stammdaten!$B$12,0,SUM(E1539,F1539,H1539,J1539:K1539)-SUM(G1539,I1539,L1539:M1539))</f>
        <v>0</v>
      </c>
      <c r="O1539" s="421"/>
      <c r="P1539" s="421"/>
      <c r="Q1539" s="421"/>
      <c r="R1539" s="421"/>
      <c r="S1539" s="108">
        <f t="shared" si="171"/>
        <v>0</v>
      </c>
      <c r="T1539" s="341">
        <f>IF(ISBLANK($B1539),0,VLOOKUP($B1539,Listen!$A$2:$C$45,2,FALSE))</f>
        <v>0</v>
      </c>
      <c r="U1539" s="341">
        <f>IF(ISBLANK($B1539),0,VLOOKUP($B1539,Listen!$A$2:$C$45,3,FALSE))</f>
        <v>0</v>
      </c>
      <c r="V1539" s="342">
        <f t="shared" si="173"/>
        <v>0</v>
      </c>
      <c r="W1539" s="342">
        <f t="shared" si="175"/>
        <v>0</v>
      </c>
      <c r="X1539" s="342">
        <f t="shared" si="175"/>
        <v>0</v>
      </c>
      <c r="Y1539" s="342">
        <f t="shared" si="175"/>
        <v>0</v>
      </c>
      <c r="Z1539" s="342">
        <f t="shared" si="175"/>
        <v>0</v>
      </c>
      <c r="AA1539" s="342">
        <f t="shared" si="175"/>
        <v>0</v>
      </c>
      <c r="AB1539" s="342">
        <f t="shared" si="175"/>
        <v>0</v>
      </c>
      <c r="AC1539" s="109">
        <f t="shared" si="172"/>
        <v>0</v>
      </c>
      <c r="AD1539" s="109">
        <f>IF(C1539=A_Stammdaten!$B$12,E_SAV!$S1539-E_SAV!$AE1539,HLOOKUP(A_Stammdaten!$B$12-1,$AF$4:$AL$4004,ROW(C1539)-3,FALSE)-$AE1539)</f>
        <v>0</v>
      </c>
      <c r="AE1539" s="109">
        <f>HLOOKUP(A_Stammdaten!$B$12,$AF$4:$AL$4004,ROW(C1539)-3,FALSE)</f>
        <v>0</v>
      </c>
      <c r="AF1539" s="109">
        <f t="shared" si="170"/>
        <v>0</v>
      </c>
      <c r="AG1539" s="109">
        <f t="shared" si="174"/>
        <v>0</v>
      </c>
      <c r="AH1539" s="109">
        <f t="shared" si="174"/>
        <v>0</v>
      </c>
      <c r="AI1539" s="109">
        <f t="shared" si="174"/>
        <v>0</v>
      </c>
      <c r="AJ1539" s="109">
        <f t="shared" si="174"/>
        <v>0</v>
      </c>
      <c r="AK1539" s="109">
        <f t="shared" si="174"/>
        <v>0</v>
      </c>
      <c r="AL1539" s="109">
        <f t="shared" si="174"/>
        <v>0</v>
      </c>
    </row>
    <row r="1540" spans="1:38" x14ac:dyDescent="0.3">
      <c r="A1540" s="421"/>
      <c r="B1540" s="421"/>
      <c r="C1540" s="422"/>
      <c r="D1540" s="423"/>
      <c r="E1540" s="421"/>
      <c r="F1540" s="421"/>
      <c r="G1540" s="421"/>
      <c r="H1540" s="421"/>
      <c r="I1540" s="421"/>
      <c r="J1540" s="421"/>
      <c r="K1540" s="421"/>
      <c r="L1540" s="421"/>
      <c r="M1540" s="423"/>
      <c r="N1540" s="340">
        <f>IF(C1540&gt;A_Stammdaten!$B$12,0,SUM(E1540,F1540,H1540,J1540:K1540)-SUM(G1540,I1540,L1540:M1540))</f>
        <v>0</v>
      </c>
      <c r="O1540" s="421"/>
      <c r="P1540" s="421"/>
      <c r="Q1540" s="421"/>
      <c r="R1540" s="421"/>
      <c r="S1540" s="108">
        <f t="shared" si="171"/>
        <v>0</v>
      </c>
      <c r="T1540" s="341">
        <f>IF(ISBLANK($B1540),0,VLOOKUP($B1540,Listen!$A$2:$C$45,2,FALSE))</f>
        <v>0</v>
      </c>
      <c r="U1540" s="341">
        <f>IF(ISBLANK($B1540),0,VLOOKUP($B1540,Listen!$A$2:$C$45,3,FALSE))</f>
        <v>0</v>
      </c>
      <c r="V1540" s="342">
        <f t="shared" si="173"/>
        <v>0</v>
      </c>
      <c r="W1540" s="342">
        <f t="shared" si="175"/>
        <v>0</v>
      </c>
      <c r="X1540" s="342">
        <f t="shared" si="175"/>
        <v>0</v>
      </c>
      <c r="Y1540" s="342">
        <f t="shared" si="175"/>
        <v>0</v>
      </c>
      <c r="Z1540" s="342">
        <f t="shared" si="175"/>
        <v>0</v>
      </c>
      <c r="AA1540" s="342">
        <f t="shared" si="175"/>
        <v>0</v>
      </c>
      <c r="AB1540" s="342">
        <f t="shared" si="175"/>
        <v>0</v>
      </c>
      <c r="AC1540" s="109">
        <f t="shared" si="172"/>
        <v>0</v>
      </c>
      <c r="AD1540" s="109">
        <f>IF(C1540=A_Stammdaten!$B$12,E_SAV!$S1540-E_SAV!$AE1540,HLOOKUP(A_Stammdaten!$B$12-1,$AF$4:$AL$4004,ROW(C1540)-3,FALSE)-$AE1540)</f>
        <v>0</v>
      </c>
      <c r="AE1540" s="109">
        <f>HLOOKUP(A_Stammdaten!$B$12,$AF$4:$AL$4004,ROW(C1540)-3,FALSE)</f>
        <v>0</v>
      </c>
      <c r="AF1540" s="109">
        <f t="shared" si="170"/>
        <v>0</v>
      </c>
      <c r="AG1540" s="109">
        <f t="shared" si="174"/>
        <v>0</v>
      </c>
      <c r="AH1540" s="109">
        <f t="shared" si="174"/>
        <v>0</v>
      </c>
      <c r="AI1540" s="109">
        <f t="shared" si="174"/>
        <v>0</v>
      </c>
      <c r="AJ1540" s="109">
        <f t="shared" si="174"/>
        <v>0</v>
      </c>
      <c r="AK1540" s="109">
        <f t="shared" si="174"/>
        <v>0</v>
      </c>
      <c r="AL1540" s="109">
        <f t="shared" si="174"/>
        <v>0</v>
      </c>
    </row>
    <row r="1541" spans="1:38" x14ac:dyDescent="0.3">
      <c r="A1541" s="421"/>
      <c r="B1541" s="421"/>
      <c r="C1541" s="422"/>
      <c r="D1541" s="423"/>
      <c r="E1541" s="421"/>
      <c r="F1541" s="421"/>
      <c r="G1541" s="421"/>
      <c r="H1541" s="421"/>
      <c r="I1541" s="421"/>
      <c r="J1541" s="421"/>
      <c r="K1541" s="421"/>
      <c r="L1541" s="421"/>
      <c r="M1541" s="423"/>
      <c r="N1541" s="340">
        <f>IF(C1541&gt;A_Stammdaten!$B$12,0,SUM(E1541,F1541,H1541,J1541:K1541)-SUM(G1541,I1541,L1541:M1541))</f>
        <v>0</v>
      </c>
      <c r="O1541" s="421"/>
      <c r="P1541" s="421"/>
      <c r="Q1541" s="421"/>
      <c r="R1541" s="421"/>
      <c r="S1541" s="108">
        <f t="shared" si="171"/>
        <v>0</v>
      </c>
      <c r="T1541" s="341">
        <f>IF(ISBLANK($B1541),0,VLOOKUP($B1541,Listen!$A$2:$C$45,2,FALSE))</f>
        <v>0</v>
      </c>
      <c r="U1541" s="341">
        <f>IF(ISBLANK($B1541),0,VLOOKUP($B1541,Listen!$A$2:$C$45,3,FALSE))</f>
        <v>0</v>
      </c>
      <c r="V1541" s="342">
        <f t="shared" si="173"/>
        <v>0</v>
      </c>
      <c r="W1541" s="342">
        <f t="shared" si="175"/>
        <v>0</v>
      </c>
      <c r="X1541" s="342">
        <f t="shared" si="175"/>
        <v>0</v>
      </c>
      <c r="Y1541" s="342">
        <f t="shared" si="175"/>
        <v>0</v>
      </c>
      <c r="Z1541" s="342">
        <f t="shared" si="175"/>
        <v>0</v>
      </c>
      <c r="AA1541" s="342">
        <f t="shared" si="175"/>
        <v>0</v>
      </c>
      <c r="AB1541" s="342">
        <f t="shared" si="175"/>
        <v>0</v>
      </c>
      <c r="AC1541" s="109">
        <f t="shared" si="172"/>
        <v>0</v>
      </c>
      <c r="AD1541" s="109">
        <f>IF(C1541=A_Stammdaten!$B$12,E_SAV!$S1541-E_SAV!$AE1541,HLOOKUP(A_Stammdaten!$B$12-1,$AF$4:$AL$4004,ROW(C1541)-3,FALSE)-$AE1541)</f>
        <v>0</v>
      </c>
      <c r="AE1541" s="109">
        <f>HLOOKUP(A_Stammdaten!$B$12,$AF$4:$AL$4004,ROW(C1541)-3,FALSE)</f>
        <v>0</v>
      </c>
      <c r="AF1541" s="109">
        <f t="shared" ref="AF1541:AF1604" si="176">IF(OR($C1541=0,$S1541=0),0,IF($C1541&lt;=AF$4,$S1541-$S1541/V1541*(AF$4-$C1541+1),0))</f>
        <v>0</v>
      </c>
      <c r="AG1541" s="109">
        <f t="shared" si="174"/>
        <v>0</v>
      </c>
      <c r="AH1541" s="109">
        <f t="shared" si="174"/>
        <v>0</v>
      </c>
      <c r="AI1541" s="109">
        <f t="shared" si="174"/>
        <v>0</v>
      </c>
      <c r="AJ1541" s="109">
        <f t="shared" si="174"/>
        <v>0</v>
      </c>
      <c r="AK1541" s="109">
        <f t="shared" si="174"/>
        <v>0</v>
      </c>
      <c r="AL1541" s="109">
        <f t="shared" si="174"/>
        <v>0</v>
      </c>
    </row>
    <row r="1542" spans="1:38" x14ac:dyDescent="0.3">
      <c r="A1542" s="421"/>
      <c r="B1542" s="421"/>
      <c r="C1542" s="422"/>
      <c r="D1542" s="423"/>
      <c r="E1542" s="421"/>
      <c r="F1542" s="421"/>
      <c r="G1542" s="421"/>
      <c r="H1542" s="421"/>
      <c r="I1542" s="421"/>
      <c r="J1542" s="421"/>
      <c r="K1542" s="421"/>
      <c r="L1542" s="421"/>
      <c r="M1542" s="423"/>
      <c r="N1542" s="340">
        <f>IF(C1542&gt;A_Stammdaten!$B$12,0,SUM(E1542,F1542,H1542,J1542:K1542)-SUM(G1542,I1542,L1542:M1542))</f>
        <v>0</v>
      </c>
      <c r="O1542" s="421"/>
      <c r="P1542" s="421"/>
      <c r="Q1542" s="421"/>
      <c r="R1542" s="421"/>
      <c r="S1542" s="108">
        <f t="shared" ref="S1542:S1605" si="177">N1542-SUM(O1542:R1542)</f>
        <v>0</v>
      </c>
      <c r="T1542" s="341">
        <f>IF(ISBLANK($B1542),0,VLOOKUP($B1542,Listen!$A$2:$C$45,2,FALSE))</f>
        <v>0</v>
      </c>
      <c r="U1542" s="341">
        <f>IF(ISBLANK($B1542),0,VLOOKUP($B1542,Listen!$A$2:$C$45,3,FALSE))</f>
        <v>0</v>
      </c>
      <c r="V1542" s="342">
        <f t="shared" si="173"/>
        <v>0</v>
      </c>
      <c r="W1542" s="342">
        <f t="shared" si="175"/>
        <v>0</v>
      </c>
      <c r="X1542" s="342">
        <f t="shared" si="175"/>
        <v>0</v>
      </c>
      <c r="Y1542" s="342">
        <f t="shared" si="175"/>
        <v>0</v>
      </c>
      <c r="Z1542" s="342">
        <f t="shared" si="175"/>
        <v>0</v>
      </c>
      <c r="AA1542" s="342">
        <f t="shared" si="175"/>
        <v>0</v>
      </c>
      <c r="AB1542" s="342">
        <f t="shared" si="175"/>
        <v>0</v>
      </c>
      <c r="AC1542" s="109">
        <f t="shared" ref="AC1542:AC1605" si="178">AE1542+AD1542</f>
        <v>0</v>
      </c>
      <c r="AD1542" s="109">
        <f>IF(C1542=A_Stammdaten!$B$12,E_SAV!$S1542-E_SAV!$AE1542,HLOOKUP(A_Stammdaten!$B$12-1,$AF$4:$AL$4004,ROW(C1542)-3,FALSE)-$AE1542)</f>
        <v>0</v>
      </c>
      <c r="AE1542" s="109">
        <f>HLOOKUP(A_Stammdaten!$B$12,$AF$4:$AL$4004,ROW(C1542)-3,FALSE)</f>
        <v>0</v>
      </c>
      <c r="AF1542" s="109">
        <f t="shared" si="176"/>
        <v>0</v>
      </c>
      <c r="AG1542" s="109">
        <f t="shared" si="174"/>
        <v>0</v>
      </c>
      <c r="AH1542" s="109">
        <f t="shared" si="174"/>
        <v>0</v>
      </c>
      <c r="AI1542" s="109">
        <f t="shared" si="174"/>
        <v>0</v>
      </c>
      <c r="AJ1542" s="109">
        <f t="shared" si="174"/>
        <v>0</v>
      </c>
      <c r="AK1542" s="109">
        <f t="shared" si="174"/>
        <v>0</v>
      </c>
      <c r="AL1542" s="109">
        <f t="shared" si="174"/>
        <v>0</v>
      </c>
    </row>
    <row r="1543" spans="1:38" x14ac:dyDescent="0.3">
      <c r="A1543" s="421"/>
      <c r="B1543" s="421"/>
      <c r="C1543" s="422"/>
      <c r="D1543" s="423"/>
      <c r="E1543" s="421"/>
      <c r="F1543" s="421"/>
      <c r="G1543" s="421"/>
      <c r="H1543" s="421"/>
      <c r="I1543" s="421"/>
      <c r="J1543" s="421"/>
      <c r="K1543" s="421"/>
      <c r="L1543" s="421"/>
      <c r="M1543" s="423"/>
      <c r="N1543" s="340">
        <f>IF(C1543&gt;A_Stammdaten!$B$12,0,SUM(E1543,F1543,H1543,J1543:K1543)-SUM(G1543,I1543,L1543:M1543))</f>
        <v>0</v>
      </c>
      <c r="O1543" s="421"/>
      <c r="P1543" s="421"/>
      <c r="Q1543" s="421"/>
      <c r="R1543" s="421"/>
      <c r="S1543" s="108">
        <f t="shared" si="177"/>
        <v>0</v>
      </c>
      <c r="T1543" s="341">
        <f>IF(ISBLANK($B1543),0,VLOOKUP($B1543,Listen!$A$2:$C$45,2,FALSE))</f>
        <v>0</v>
      </c>
      <c r="U1543" s="341">
        <f>IF(ISBLANK($B1543),0,VLOOKUP($B1543,Listen!$A$2:$C$45,3,FALSE))</f>
        <v>0</v>
      </c>
      <c r="V1543" s="342">
        <f t="shared" si="173"/>
        <v>0</v>
      </c>
      <c r="W1543" s="342">
        <f t="shared" si="175"/>
        <v>0</v>
      </c>
      <c r="X1543" s="342">
        <f t="shared" si="175"/>
        <v>0</v>
      </c>
      <c r="Y1543" s="342">
        <f t="shared" si="175"/>
        <v>0</v>
      </c>
      <c r="Z1543" s="342">
        <f t="shared" si="175"/>
        <v>0</v>
      </c>
      <c r="AA1543" s="342">
        <f t="shared" si="175"/>
        <v>0</v>
      </c>
      <c r="AB1543" s="342">
        <f t="shared" si="175"/>
        <v>0</v>
      </c>
      <c r="AC1543" s="109">
        <f t="shared" si="178"/>
        <v>0</v>
      </c>
      <c r="AD1543" s="109">
        <f>IF(C1543=A_Stammdaten!$B$12,E_SAV!$S1543-E_SAV!$AE1543,HLOOKUP(A_Stammdaten!$B$12-1,$AF$4:$AL$4004,ROW(C1543)-3,FALSE)-$AE1543)</f>
        <v>0</v>
      </c>
      <c r="AE1543" s="109">
        <f>HLOOKUP(A_Stammdaten!$B$12,$AF$4:$AL$4004,ROW(C1543)-3,FALSE)</f>
        <v>0</v>
      </c>
      <c r="AF1543" s="109">
        <f t="shared" si="176"/>
        <v>0</v>
      </c>
      <c r="AG1543" s="109">
        <f t="shared" si="174"/>
        <v>0</v>
      </c>
      <c r="AH1543" s="109">
        <f t="shared" si="174"/>
        <v>0</v>
      </c>
      <c r="AI1543" s="109">
        <f t="shared" si="174"/>
        <v>0</v>
      </c>
      <c r="AJ1543" s="109">
        <f t="shared" si="174"/>
        <v>0</v>
      </c>
      <c r="AK1543" s="109">
        <f t="shared" si="174"/>
        <v>0</v>
      </c>
      <c r="AL1543" s="109">
        <f t="shared" si="174"/>
        <v>0</v>
      </c>
    </row>
    <row r="1544" spans="1:38" x14ac:dyDescent="0.3">
      <c r="A1544" s="421"/>
      <c r="B1544" s="421"/>
      <c r="C1544" s="422"/>
      <c r="D1544" s="423"/>
      <c r="E1544" s="421"/>
      <c r="F1544" s="421"/>
      <c r="G1544" s="421"/>
      <c r="H1544" s="421"/>
      <c r="I1544" s="421"/>
      <c r="J1544" s="421"/>
      <c r="K1544" s="421"/>
      <c r="L1544" s="421"/>
      <c r="M1544" s="423"/>
      <c r="N1544" s="340">
        <f>IF(C1544&gt;A_Stammdaten!$B$12,0,SUM(E1544,F1544,H1544,J1544:K1544)-SUM(G1544,I1544,L1544:M1544))</f>
        <v>0</v>
      </c>
      <c r="O1544" s="421"/>
      <c r="P1544" s="421"/>
      <c r="Q1544" s="421"/>
      <c r="R1544" s="421"/>
      <c r="S1544" s="108">
        <f t="shared" si="177"/>
        <v>0</v>
      </c>
      <c r="T1544" s="341">
        <f>IF(ISBLANK($B1544),0,VLOOKUP($B1544,Listen!$A$2:$C$45,2,FALSE))</f>
        <v>0</v>
      </c>
      <c r="U1544" s="341">
        <f>IF(ISBLANK($B1544),0,VLOOKUP($B1544,Listen!$A$2:$C$45,3,FALSE))</f>
        <v>0</v>
      </c>
      <c r="V1544" s="342">
        <f t="shared" si="173"/>
        <v>0</v>
      </c>
      <c r="W1544" s="342">
        <f t="shared" si="175"/>
        <v>0</v>
      </c>
      <c r="X1544" s="342">
        <f t="shared" si="175"/>
        <v>0</v>
      </c>
      <c r="Y1544" s="342">
        <f t="shared" si="175"/>
        <v>0</v>
      </c>
      <c r="Z1544" s="342">
        <f t="shared" si="175"/>
        <v>0</v>
      </c>
      <c r="AA1544" s="342">
        <f t="shared" si="175"/>
        <v>0</v>
      </c>
      <c r="AB1544" s="342">
        <f t="shared" si="175"/>
        <v>0</v>
      </c>
      <c r="AC1544" s="109">
        <f t="shared" si="178"/>
        <v>0</v>
      </c>
      <c r="AD1544" s="109">
        <f>IF(C1544=A_Stammdaten!$B$12,E_SAV!$S1544-E_SAV!$AE1544,HLOOKUP(A_Stammdaten!$B$12-1,$AF$4:$AL$4004,ROW(C1544)-3,FALSE)-$AE1544)</f>
        <v>0</v>
      </c>
      <c r="AE1544" s="109">
        <f>HLOOKUP(A_Stammdaten!$B$12,$AF$4:$AL$4004,ROW(C1544)-3,FALSE)</f>
        <v>0</v>
      </c>
      <c r="AF1544" s="109">
        <f t="shared" si="176"/>
        <v>0</v>
      </c>
      <c r="AG1544" s="109">
        <f t="shared" si="174"/>
        <v>0</v>
      </c>
      <c r="AH1544" s="109">
        <f t="shared" si="174"/>
        <v>0</v>
      </c>
      <c r="AI1544" s="109">
        <f t="shared" si="174"/>
        <v>0</v>
      </c>
      <c r="AJ1544" s="109">
        <f t="shared" si="174"/>
        <v>0</v>
      </c>
      <c r="AK1544" s="109">
        <f t="shared" si="174"/>
        <v>0</v>
      </c>
      <c r="AL1544" s="109">
        <f t="shared" si="174"/>
        <v>0</v>
      </c>
    </row>
    <row r="1545" spans="1:38" x14ac:dyDescent="0.3">
      <c r="A1545" s="421"/>
      <c r="B1545" s="421"/>
      <c r="C1545" s="422"/>
      <c r="D1545" s="423"/>
      <c r="E1545" s="421"/>
      <c r="F1545" s="421"/>
      <c r="G1545" s="421"/>
      <c r="H1545" s="421"/>
      <c r="I1545" s="421"/>
      <c r="J1545" s="421"/>
      <c r="K1545" s="421"/>
      <c r="L1545" s="421"/>
      <c r="M1545" s="423"/>
      <c r="N1545" s="340">
        <f>IF(C1545&gt;A_Stammdaten!$B$12,0,SUM(E1545,F1545,H1545,J1545:K1545)-SUM(G1545,I1545,L1545:M1545))</f>
        <v>0</v>
      </c>
      <c r="O1545" s="421"/>
      <c r="P1545" s="421"/>
      <c r="Q1545" s="421"/>
      <c r="R1545" s="421"/>
      <c r="S1545" s="108">
        <f t="shared" si="177"/>
        <v>0</v>
      </c>
      <c r="T1545" s="341">
        <f>IF(ISBLANK($B1545),0,VLOOKUP($B1545,Listen!$A$2:$C$45,2,FALSE))</f>
        <v>0</v>
      </c>
      <c r="U1545" s="341">
        <f>IF(ISBLANK($B1545),0,VLOOKUP($B1545,Listen!$A$2:$C$45,3,FALSE))</f>
        <v>0</v>
      </c>
      <c r="V1545" s="342">
        <f t="shared" si="173"/>
        <v>0</v>
      </c>
      <c r="W1545" s="342">
        <f t="shared" si="175"/>
        <v>0</v>
      </c>
      <c r="X1545" s="342">
        <f t="shared" si="175"/>
        <v>0</v>
      </c>
      <c r="Y1545" s="342">
        <f t="shared" si="175"/>
        <v>0</v>
      </c>
      <c r="Z1545" s="342">
        <f t="shared" si="175"/>
        <v>0</v>
      </c>
      <c r="AA1545" s="342">
        <f t="shared" si="175"/>
        <v>0</v>
      </c>
      <c r="AB1545" s="342">
        <f t="shared" si="175"/>
        <v>0</v>
      </c>
      <c r="AC1545" s="109">
        <f t="shared" si="178"/>
        <v>0</v>
      </c>
      <c r="AD1545" s="109">
        <f>IF(C1545=A_Stammdaten!$B$12,E_SAV!$S1545-E_SAV!$AE1545,HLOOKUP(A_Stammdaten!$B$12-1,$AF$4:$AL$4004,ROW(C1545)-3,FALSE)-$AE1545)</f>
        <v>0</v>
      </c>
      <c r="AE1545" s="109">
        <f>HLOOKUP(A_Stammdaten!$B$12,$AF$4:$AL$4004,ROW(C1545)-3,FALSE)</f>
        <v>0</v>
      </c>
      <c r="AF1545" s="109">
        <f t="shared" si="176"/>
        <v>0</v>
      </c>
      <c r="AG1545" s="109">
        <f t="shared" si="174"/>
        <v>0</v>
      </c>
      <c r="AH1545" s="109">
        <f t="shared" si="174"/>
        <v>0</v>
      </c>
      <c r="AI1545" s="109">
        <f t="shared" si="174"/>
        <v>0</v>
      </c>
      <c r="AJ1545" s="109">
        <f t="shared" ref="AJ1545:AL1608" si="179">IF(OR($C1545=0,$S1545=0,Z1545-(AJ$4-$C1545)=0),0,IF($C1545&lt;AJ$4,AI1545-AI1545/(Z1545-(AJ$4-$C1545)),IF($C1545=AJ$4,$S1545-$S1545/Z1545,0)))</f>
        <v>0</v>
      </c>
      <c r="AK1545" s="109">
        <f t="shared" si="179"/>
        <v>0</v>
      </c>
      <c r="AL1545" s="109">
        <f t="shared" si="179"/>
        <v>0</v>
      </c>
    </row>
    <row r="1546" spans="1:38" x14ac:dyDescent="0.3">
      <c r="A1546" s="421"/>
      <c r="B1546" s="421"/>
      <c r="C1546" s="422"/>
      <c r="D1546" s="423"/>
      <c r="E1546" s="421"/>
      <c r="F1546" s="421"/>
      <c r="G1546" s="421"/>
      <c r="H1546" s="421"/>
      <c r="I1546" s="421"/>
      <c r="J1546" s="421"/>
      <c r="K1546" s="421"/>
      <c r="L1546" s="421"/>
      <c r="M1546" s="423"/>
      <c r="N1546" s="340">
        <f>IF(C1546&gt;A_Stammdaten!$B$12,0,SUM(E1546,F1546,H1546,J1546:K1546)-SUM(G1546,I1546,L1546:M1546))</f>
        <v>0</v>
      </c>
      <c r="O1546" s="421"/>
      <c r="P1546" s="421"/>
      <c r="Q1546" s="421"/>
      <c r="R1546" s="421"/>
      <c r="S1546" s="108">
        <f t="shared" si="177"/>
        <v>0</v>
      </c>
      <c r="T1546" s="341">
        <f>IF(ISBLANK($B1546),0,VLOOKUP($B1546,Listen!$A$2:$C$45,2,FALSE))</f>
        <v>0</v>
      </c>
      <c r="U1546" s="341">
        <f>IF(ISBLANK($B1546),0,VLOOKUP($B1546,Listen!$A$2:$C$45,3,FALSE))</f>
        <v>0</v>
      </c>
      <c r="V1546" s="342">
        <f t="shared" si="173"/>
        <v>0</v>
      </c>
      <c r="W1546" s="342">
        <f t="shared" si="175"/>
        <v>0</v>
      </c>
      <c r="X1546" s="342">
        <f t="shared" si="175"/>
        <v>0</v>
      </c>
      <c r="Y1546" s="342">
        <f t="shared" si="175"/>
        <v>0</v>
      </c>
      <c r="Z1546" s="342">
        <f t="shared" si="175"/>
        <v>0</v>
      </c>
      <c r="AA1546" s="342">
        <f t="shared" si="175"/>
        <v>0</v>
      </c>
      <c r="AB1546" s="342">
        <f t="shared" si="175"/>
        <v>0</v>
      </c>
      <c r="AC1546" s="109">
        <f t="shared" si="178"/>
        <v>0</v>
      </c>
      <c r="AD1546" s="109">
        <f>IF(C1546=A_Stammdaten!$B$12,E_SAV!$S1546-E_SAV!$AE1546,HLOOKUP(A_Stammdaten!$B$12-1,$AF$4:$AL$4004,ROW(C1546)-3,FALSE)-$AE1546)</f>
        <v>0</v>
      </c>
      <c r="AE1546" s="109">
        <f>HLOOKUP(A_Stammdaten!$B$12,$AF$4:$AL$4004,ROW(C1546)-3,FALSE)</f>
        <v>0</v>
      </c>
      <c r="AF1546" s="109">
        <f t="shared" si="176"/>
        <v>0</v>
      </c>
      <c r="AG1546" s="109">
        <f t="shared" ref="AG1546:AL1609" si="180">IF(OR($C1546=0,$S1546=0,W1546-(AG$4-$C1546)=0),0,IF($C1546&lt;AG$4,AF1546-AF1546/(W1546-(AG$4-$C1546)),IF($C1546=AG$4,$S1546-$S1546/W1546,0)))</f>
        <v>0</v>
      </c>
      <c r="AH1546" s="109">
        <f t="shared" si="180"/>
        <v>0</v>
      </c>
      <c r="AI1546" s="109">
        <f t="shared" si="180"/>
        <v>0</v>
      </c>
      <c r="AJ1546" s="109">
        <f t="shared" si="179"/>
        <v>0</v>
      </c>
      <c r="AK1546" s="109">
        <f t="shared" si="179"/>
        <v>0</v>
      </c>
      <c r="AL1546" s="109">
        <f t="shared" si="179"/>
        <v>0</v>
      </c>
    </row>
    <row r="1547" spans="1:38" x14ac:dyDescent="0.3">
      <c r="A1547" s="421"/>
      <c r="B1547" s="421"/>
      <c r="C1547" s="422"/>
      <c r="D1547" s="423"/>
      <c r="E1547" s="421"/>
      <c r="F1547" s="421"/>
      <c r="G1547" s="421"/>
      <c r="H1547" s="421"/>
      <c r="I1547" s="421"/>
      <c r="J1547" s="421"/>
      <c r="K1547" s="421"/>
      <c r="L1547" s="421"/>
      <c r="M1547" s="423"/>
      <c r="N1547" s="340">
        <f>IF(C1547&gt;A_Stammdaten!$B$12,0,SUM(E1547,F1547,H1547,J1547:K1547)-SUM(G1547,I1547,L1547:M1547))</f>
        <v>0</v>
      </c>
      <c r="O1547" s="421"/>
      <c r="P1547" s="421"/>
      <c r="Q1547" s="421"/>
      <c r="R1547" s="421"/>
      <c r="S1547" s="108">
        <f t="shared" si="177"/>
        <v>0</v>
      </c>
      <c r="T1547" s="341">
        <f>IF(ISBLANK($B1547),0,VLOOKUP($B1547,Listen!$A$2:$C$45,2,FALSE))</f>
        <v>0</v>
      </c>
      <c r="U1547" s="341">
        <f>IF(ISBLANK($B1547),0,VLOOKUP($B1547,Listen!$A$2:$C$45,3,FALSE))</f>
        <v>0</v>
      </c>
      <c r="V1547" s="342">
        <f t="shared" ref="V1547:V1610" si="181">$T1547</f>
        <v>0</v>
      </c>
      <c r="W1547" s="342">
        <f t="shared" si="175"/>
        <v>0</v>
      </c>
      <c r="X1547" s="342">
        <f t="shared" si="175"/>
        <v>0</v>
      </c>
      <c r="Y1547" s="342">
        <f t="shared" si="175"/>
        <v>0</v>
      </c>
      <c r="Z1547" s="342">
        <f t="shared" si="175"/>
        <v>0</v>
      </c>
      <c r="AA1547" s="342">
        <f t="shared" si="175"/>
        <v>0</v>
      </c>
      <c r="AB1547" s="342">
        <f t="shared" si="175"/>
        <v>0</v>
      </c>
      <c r="AC1547" s="109">
        <f t="shared" si="178"/>
        <v>0</v>
      </c>
      <c r="AD1547" s="109">
        <f>IF(C1547=A_Stammdaten!$B$12,E_SAV!$S1547-E_SAV!$AE1547,HLOOKUP(A_Stammdaten!$B$12-1,$AF$4:$AL$4004,ROW(C1547)-3,FALSE)-$AE1547)</f>
        <v>0</v>
      </c>
      <c r="AE1547" s="109">
        <f>HLOOKUP(A_Stammdaten!$B$12,$AF$4:$AL$4004,ROW(C1547)-3,FALSE)</f>
        <v>0</v>
      </c>
      <c r="AF1547" s="109">
        <f t="shared" si="176"/>
        <v>0</v>
      </c>
      <c r="AG1547" s="109">
        <f t="shared" si="180"/>
        <v>0</v>
      </c>
      <c r="AH1547" s="109">
        <f t="shared" si="180"/>
        <v>0</v>
      </c>
      <c r="AI1547" s="109">
        <f t="shared" si="180"/>
        <v>0</v>
      </c>
      <c r="AJ1547" s="109">
        <f t="shared" si="179"/>
        <v>0</v>
      </c>
      <c r="AK1547" s="109">
        <f t="shared" si="179"/>
        <v>0</v>
      </c>
      <c r="AL1547" s="109">
        <f t="shared" si="179"/>
        <v>0</v>
      </c>
    </row>
    <row r="1548" spans="1:38" x14ac:dyDescent="0.3">
      <c r="A1548" s="421"/>
      <c r="B1548" s="421"/>
      <c r="C1548" s="422"/>
      <c r="D1548" s="423"/>
      <c r="E1548" s="421"/>
      <c r="F1548" s="421"/>
      <c r="G1548" s="421"/>
      <c r="H1548" s="421"/>
      <c r="I1548" s="421"/>
      <c r="J1548" s="421"/>
      <c r="K1548" s="421"/>
      <c r="L1548" s="421"/>
      <c r="M1548" s="423"/>
      <c r="N1548" s="340">
        <f>IF(C1548&gt;A_Stammdaten!$B$12,0,SUM(E1548,F1548,H1548,J1548:K1548)-SUM(G1548,I1548,L1548:M1548))</f>
        <v>0</v>
      </c>
      <c r="O1548" s="421"/>
      <c r="P1548" s="421"/>
      <c r="Q1548" s="421"/>
      <c r="R1548" s="421"/>
      <c r="S1548" s="108">
        <f t="shared" si="177"/>
        <v>0</v>
      </c>
      <c r="T1548" s="341">
        <f>IF(ISBLANK($B1548),0,VLOOKUP($B1548,Listen!$A$2:$C$45,2,FALSE))</f>
        <v>0</v>
      </c>
      <c r="U1548" s="341">
        <f>IF(ISBLANK($B1548),0,VLOOKUP($B1548,Listen!$A$2:$C$45,3,FALSE))</f>
        <v>0</v>
      </c>
      <c r="V1548" s="342">
        <f t="shared" si="181"/>
        <v>0</v>
      </c>
      <c r="W1548" s="342">
        <f t="shared" si="175"/>
        <v>0</v>
      </c>
      <c r="X1548" s="342">
        <f t="shared" si="175"/>
        <v>0</v>
      </c>
      <c r="Y1548" s="342">
        <f t="shared" si="175"/>
        <v>0</v>
      </c>
      <c r="Z1548" s="342">
        <f t="shared" si="175"/>
        <v>0</v>
      </c>
      <c r="AA1548" s="342">
        <f t="shared" si="175"/>
        <v>0</v>
      </c>
      <c r="AB1548" s="342">
        <f t="shared" si="175"/>
        <v>0</v>
      </c>
      <c r="AC1548" s="109">
        <f t="shared" si="178"/>
        <v>0</v>
      </c>
      <c r="AD1548" s="109">
        <f>IF(C1548=A_Stammdaten!$B$12,E_SAV!$S1548-E_SAV!$AE1548,HLOOKUP(A_Stammdaten!$B$12-1,$AF$4:$AL$4004,ROW(C1548)-3,FALSE)-$AE1548)</f>
        <v>0</v>
      </c>
      <c r="AE1548" s="109">
        <f>HLOOKUP(A_Stammdaten!$B$12,$AF$4:$AL$4004,ROW(C1548)-3,FALSE)</f>
        <v>0</v>
      </c>
      <c r="AF1548" s="109">
        <f t="shared" si="176"/>
        <v>0</v>
      </c>
      <c r="AG1548" s="109">
        <f t="shared" si="180"/>
        <v>0</v>
      </c>
      <c r="AH1548" s="109">
        <f t="shared" si="180"/>
        <v>0</v>
      </c>
      <c r="AI1548" s="109">
        <f t="shared" si="180"/>
        <v>0</v>
      </c>
      <c r="AJ1548" s="109">
        <f t="shared" si="179"/>
        <v>0</v>
      </c>
      <c r="AK1548" s="109">
        <f t="shared" si="179"/>
        <v>0</v>
      </c>
      <c r="AL1548" s="109">
        <f t="shared" si="179"/>
        <v>0</v>
      </c>
    </row>
    <row r="1549" spans="1:38" x14ac:dyDescent="0.3">
      <c r="A1549" s="421"/>
      <c r="B1549" s="421"/>
      <c r="C1549" s="422"/>
      <c r="D1549" s="423"/>
      <c r="E1549" s="421"/>
      <c r="F1549" s="421"/>
      <c r="G1549" s="421"/>
      <c r="H1549" s="421"/>
      <c r="I1549" s="421"/>
      <c r="J1549" s="421"/>
      <c r="K1549" s="421"/>
      <c r="L1549" s="421"/>
      <c r="M1549" s="423"/>
      <c r="N1549" s="340">
        <f>IF(C1549&gt;A_Stammdaten!$B$12,0,SUM(E1549,F1549,H1549,J1549:K1549)-SUM(G1549,I1549,L1549:M1549))</f>
        <v>0</v>
      </c>
      <c r="O1549" s="421"/>
      <c r="P1549" s="421"/>
      <c r="Q1549" s="421"/>
      <c r="R1549" s="421"/>
      <c r="S1549" s="108">
        <f t="shared" si="177"/>
        <v>0</v>
      </c>
      <c r="T1549" s="341">
        <f>IF(ISBLANK($B1549),0,VLOOKUP($B1549,Listen!$A$2:$C$45,2,FALSE))</f>
        <v>0</v>
      </c>
      <c r="U1549" s="341">
        <f>IF(ISBLANK($B1549),0,VLOOKUP($B1549,Listen!$A$2:$C$45,3,FALSE))</f>
        <v>0</v>
      </c>
      <c r="V1549" s="342">
        <f t="shared" si="181"/>
        <v>0</v>
      </c>
      <c r="W1549" s="342">
        <f t="shared" si="175"/>
        <v>0</v>
      </c>
      <c r="X1549" s="342">
        <f t="shared" si="175"/>
        <v>0</v>
      </c>
      <c r="Y1549" s="342">
        <f t="shared" si="175"/>
        <v>0</v>
      </c>
      <c r="Z1549" s="342">
        <f t="shared" si="175"/>
        <v>0</v>
      </c>
      <c r="AA1549" s="342">
        <f t="shared" si="175"/>
        <v>0</v>
      </c>
      <c r="AB1549" s="342">
        <f t="shared" si="175"/>
        <v>0</v>
      </c>
      <c r="AC1549" s="109">
        <f t="shared" si="178"/>
        <v>0</v>
      </c>
      <c r="AD1549" s="109">
        <f>IF(C1549=A_Stammdaten!$B$12,E_SAV!$S1549-E_SAV!$AE1549,HLOOKUP(A_Stammdaten!$B$12-1,$AF$4:$AL$4004,ROW(C1549)-3,FALSE)-$AE1549)</f>
        <v>0</v>
      </c>
      <c r="AE1549" s="109">
        <f>HLOOKUP(A_Stammdaten!$B$12,$AF$4:$AL$4004,ROW(C1549)-3,FALSE)</f>
        <v>0</v>
      </c>
      <c r="AF1549" s="109">
        <f t="shared" si="176"/>
        <v>0</v>
      </c>
      <c r="AG1549" s="109">
        <f t="shared" si="180"/>
        <v>0</v>
      </c>
      <c r="AH1549" s="109">
        <f t="shared" si="180"/>
        <v>0</v>
      </c>
      <c r="AI1549" s="109">
        <f t="shared" si="180"/>
        <v>0</v>
      </c>
      <c r="AJ1549" s="109">
        <f t="shared" si="179"/>
        <v>0</v>
      </c>
      <c r="AK1549" s="109">
        <f t="shared" si="179"/>
        <v>0</v>
      </c>
      <c r="AL1549" s="109">
        <f t="shared" si="179"/>
        <v>0</v>
      </c>
    </row>
    <row r="1550" spans="1:38" x14ac:dyDescent="0.3">
      <c r="A1550" s="421"/>
      <c r="B1550" s="421"/>
      <c r="C1550" s="422"/>
      <c r="D1550" s="423"/>
      <c r="E1550" s="421"/>
      <c r="F1550" s="421"/>
      <c r="G1550" s="421"/>
      <c r="H1550" s="421"/>
      <c r="I1550" s="421"/>
      <c r="J1550" s="421"/>
      <c r="K1550" s="421"/>
      <c r="L1550" s="421"/>
      <c r="M1550" s="423"/>
      <c r="N1550" s="340">
        <f>IF(C1550&gt;A_Stammdaten!$B$12,0,SUM(E1550,F1550,H1550,J1550:K1550)-SUM(G1550,I1550,L1550:M1550))</f>
        <v>0</v>
      </c>
      <c r="O1550" s="421"/>
      <c r="P1550" s="421"/>
      <c r="Q1550" s="421"/>
      <c r="R1550" s="421"/>
      <c r="S1550" s="108">
        <f t="shared" si="177"/>
        <v>0</v>
      </c>
      <c r="T1550" s="341">
        <f>IF(ISBLANK($B1550),0,VLOOKUP($B1550,Listen!$A$2:$C$45,2,FALSE))</f>
        <v>0</v>
      </c>
      <c r="U1550" s="341">
        <f>IF(ISBLANK($B1550),0,VLOOKUP($B1550,Listen!$A$2:$C$45,3,FALSE))</f>
        <v>0</v>
      </c>
      <c r="V1550" s="342">
        <f t="shared" si="181"/>
        <v>0</v>
      </c>
      <c r="W1550" s="342">
        <f t="shared" si="175"/>
        <v>0</v>
      </c>
      <c r="X1550" s="342">
        <f t="shared" si="175"/>
        <v>0</v>
      </c>
      <c r="Y1550" s="342">
        <f t="shared" si="175"/>
        <v>0</v>
      </c>
      <c r="Z1550" s="342">
        <f t="shared" si="175"/>
        <v>0</v>
      </c>
      <c r="AA1550" s="342">
        <f t="shared" si="175"/>
        <v>0</v>
      </c>
      <c r="AB1550" s="342">
        <f t="shared" si="175"/>
        <v>0</v>
      </c>
      <c r="AC1550" s="109">
        <f t="shared" si="178"/>
        <v>0</v>
      </c>
      <c r="AD1550" s="109">
        <f>IF(C1550=A_Stammdaten!$B$12,E_SAV!$S1550-E_SAV!$AE1550,HLOOKUP(A_Stammdaten!$B$12-1,$AF$4:$AL$4004,ROW(C1550)-3,FALSE)-$AE1550)</f>
        <v>0</v>
      </c>
      <c r="AE1550" s="109">
        <f>HLOOKUP(A_Stammdaten!$B$12,$AF$4:$AL$4004,ROW(C1550)-3,FALSE)</f>
        <v>0</v>
      </c>
      <c r="AF1550" s="109">
        <f t="shared" si="176"/>
        <v>0</v>
      </c>
      <c r="AG1550" s="109">
        <f t="shared" si="180"/>
        <v>0</v>
      </c>
      <c r="AH1550" s="109">
        <f t="shared" si="180"/>
        <v>0</v>
      </c>
      <c r="AI1550" s="109">
        <f t="shared" si="180"/>
        <v>0</v>
      </c>
      <c r="AJ1550" s="109">
        <f t="shared" si="179"/>
        <v>0</v>
      </c>
      <c r="AK1550" s="109">
        <f t="shared" si="179"/>
        <v>0</v>
      </c>
      <c r="AL1550" s="109">
        <f t="shared" si="179"/>
        <v>0</v>
      </c>
    </row>
    <row r="1551" spans="1:38" x14ac:dyDescent="0.3">
      <c r="A1551" s="421"/>
      <c r="B1551" s="421"/>
      <c r="C1551" s="422"/>
      <c r="D1551" s="423"/>
      <c r="E1551" s="421"/>
      <c r="F1551" s="421"/>
      <c r="G1551" s="421"/>
      <c r="H1551" s="421"/>
      <c r="I1551" s="421"/>
      <c r="J1551" s="421"/>
      <c r="K1551" s="421"/>
      <c r="L1551" s="421"/>
      <c r="M1551" s="423"/>
      <c r="N1551" s="340">
        <f>IF(C1551&gt;A_Stammdaten!$B$12,0,SUM(E1551,F1551,H1551,J1551:K1551)-SUM(G1551,I1551,L1551:M1551))</f>
        <v>0</v>
      </c>
      <c r="O1551" s="421"/>
      <c r="P1551" s="421"/>
      <c r="Q1551" s="421"/>
      <c r="R1551" s="421"/>
      <c r="S1551" s="108">
        <f t="shared" si="177"/>
        <v>0</v>
      </c>
      <c r="T1551" s="341">
        <f>IF(ISBLANK($B1551),0,VLOOKUP($B1551,Listen!$A$2:$C$45,2,FALSE))</f>
        <v>0</v>
      </c>
      <c r="U1551" s="341">
        <f>IF(ISBLANK($B1551),0,VLOOKUP($B1551,Listen!$A$2:$C$45,3,FALSE))</f>
        <v>0</v>
      </c>
      <c r="V1551" s="342">
        <f t="shared" si="181"/>
        <v>0</v>
      </c>
      <c r="W1551" s="342">
        <f t="shared" si="175"/>
        <v>0</v>
      </c>
      <c r="X1551" s="342">
        <f t="shared" si="175"/>
        <v>0</v>
      </c>
      <c r="Y1551" s="342">
        <f t="shared" si="175"/>
        <v>0</v>
      </c>
      <c r="Z1551" s="342">
        <f t="shared" si="175"/>
        <v>0</v>
      </c>
      <c r="AA1551" s="342">
        <f t="shared" si="175"/>
        <v>0</v>
      </c>
      <c r="AB1551" s="342">
        <f t="shared" si="175"/>
        <v>0</v>
      </c>
      <c r="AC1551" s="109">
        <f t="shared" si="178"/>
        <v>0</v>
      </c>
      <c r="AD1551" s="109">
        <f>IF(C1551=A_Stammdaten!$B$12,E_SAV!$S1551-E_SAV!$AE1551,HLOOKUP(A_Stammdaten!$B$12-1,$AF$4:$AL$4004,ROW(C1551)-3,FALSE)-$AE1551)</f>
        <v>0</v>
      </c>
      <c r="AE1551" s="109">
        <f>HLOOKUP(A_Stammdaten!$B$12,$AF$4:$AL$4004,ROW(C1551)-3,FALSE)</f>
        <v>0</v>
      </c>
      <c r="AF1551" s="109">
        <f t="shared" si="176"/>
        <v>0</v>
      </c>
      <c r="AG1551" s="109">
        <f t="shared" si="180"/>
        <v>0</v>
      </c>
      <c r="AH1551" s="109">
        <f t="shared" si="180"/>
        <v>0</v>
      </c>
      <c r="AI1551" s="109">
        <f t="shared" si="180"/>
        <v>0</v>
      </c>
      <c r="AJ1551" s="109">
        <f t="shared" si="179"/>
        <v>0</v>
      </c>
      <c r="AK1551" s="109">
        <f t="shared" si="179"/>
        <v>0</v>
      </c>
      <c r="AL1551" s="109">
        <f t="shared" si="179"/>
        <v>0</v>
      </c>
    </row>
    <row r="1552" spans="1:38" x14ac:dyDescent="0.3">
      <c r="A1552" s="421"/>
      <c r="B1552" s="421"/>
      <c r="C1552" s="422"/>
      <c r="D1552" s="423"/>
      <c r="E1552" s="421"/>
      <c r="F1552" s="421"/>
      <c r="G1552" s="421"/>
      <c r="H1552" s="421"/>
      <c r="I1552" s="421"/>
      <c r="J1552" s="421"/>
      <c r="K1552" s="421"/>
      <c r="L1552" s="421"/>
      <c r="M1552" s="423"/>
      <c r="N1552" s="340">
        <f>IF(C1552&gt;A_Stammdaten!$B$12,0,SUM(E1552,F1552,H1552,J1552:K1552)-SUM(G1552,I1552,L1552:M1552))</f>
        <v>0</v>
      </c>
      <c r="O1552" s="421"/>
      <c r="P1552" s="421"/>
      <c r="Q1552" s="421"/>
      <c r="R1552" s="421"/>
      <c r="S1552" s="108">
        <f t="shared" si="177"/>
        <v>0</v>
      </c>
      <c r="T1552" s="341">
        <f>IF(ISBLANK($B1552),0,VLOOKUP($B1552,Listen!$A$2:$C$45,2,FALSE))</f>
        <v>0</v>
      </c>
      <c r="U1552" s="341">
        <f>IF(ISBLANK($B1552),0,VLOOKUP($B1552,Listen!$A$2:$C$45,3,FALSE))</f>
        <v>0</v>
      </c>
      <c r="V1552" s="342">
        <f t="shared" si="181"/>
        <v>0</v>
      </c>
      <c r="W1552" s="342">
        <f t="shared" si="175"/>
        <v>0</v>
      </c>
      <c r="X1552" s="342">
        <f t="shared" si="175"/>
        <v>0</v>
      </c>
      <c r="Y1552" s="342">
        <f t="shared" si="175"/>
        <v>0</v>
      </c>
      <c r="Z1552" s="342">
        <f t="shared" si="175"/>
        <v>0</v>
      </c>
      <c r="AA1552" s="342">
        <f t="shared" si="175"/>
        <v>0</v>
      </c>
      <c r="AB1552" s="342">
        <f t="shared" si="175"/>
        <v>0</v>
      </c>
      <c r="AC1552" s="109">
        <f t="shared" si="178"/>
        <v>0</v>
      </c>
      <c r="AD1552" s="109">
        <f>IF(C1552=A_Stammdaten!$B$12,E_SAV!$S1552-E_SAV!$AE1552,HLOOKUP(A_Stammdaten!$B$12-1,$AF$4:$AL$4004,ROW(C1552)-3,FALSE)-$AE1552)</f>
        <v>0</v>
      </c>
      <c r="AE1552" s="109">
        <f>HLOOKUP(A_Stammdaten!$B$12,$AF$4:$AL$4004,ROW(C1552)-3,FALSE)</f>
        <v>0</v>
      </c>
      <c r="AF1552" s="109">
        <f t="shared" si="176"/>
        <v>0</v>
      </c>
      <c r="AG1552" s="109">
        <f t="shared" si="180"/>
        <v>0</v>
      </c>
      <c r="AH1552" s="109">
        <f t="shared" si="180"/>
        <v>0</v>
      </c>
      <c r="AI1552" s="109">
        <f t="shared" si="180"/>
        <v>0</v>
      </c>
      <c r="AJ1552" s="109">
        <f t="shared" si="179"/>
        <v>0</v>
      </c>
      <c r="AK1552" s="109">
        <f t="shared" si="179"/>
        <v>0</v>
      </c>
      <c r="AL1552" s="109">
        <f t="shared" si="179"/>
        <v>0</v>
      </c>
    </row>
    <row r="1553" spans="1:38" x14ac:dyDescent="0.3">
      <c r="A1553" s="421"/>
      <c r="B1553" s="421"/>
      <c r="C1553" s="422"/>
      <c r="D1553" s="423"/>
      <c r="E1553" s="421"/>
      <c r="F1553" s="421"/>
      <c r="G1553" s="421"/>
      <c r="H1553" s="421"/>
      <c r="I1553" s="421"/>
      <c r="J1553" s="421"/>
      <c r="K1553" s="421"/>
      <c r="L1553" s="421"/>
      <c r="M1553" s="423"/>
      <c r="N1553" s="340">
        <f>IF(C1553&gt;A_Stammdaten!$B$12,0,SUM(E1553,F1553,H1553,J1553:K1553)-SUM(G1553,I1553,L1553:M1553))</f>
        <v>0</v>
      </c>
      <c r="O1553" s="421"/>
      <c r="P1553" s="421"/>
      <c r="Q1553" s="421"/>
      <c r="R1553" s="421"/>
      <c r="S1553" s="108">
        <f t="shared" si="177"/>
        <v>0</v>
      </c>
      <c r="T1553" s="341">
        <f>IF(ISBLANK($B1553),0,VLOOKUP($B1553,Listen!$A$2:$C$45,2,FALSE))</f>
        <v>0</v>
      </c>
      <c r="U1553" s="341">
        <f>IF(ISBLANK($B1553),0,VLOOKUP($B1553,Listen!$A$2:$C$45,3,FALSE))</f>
        <v>0</v>
      </c>
      <c r="V1553" s="342">
        <f t="shared" si="181"/>
        <v>0</v>
      </c>
      <c r="W1553" s="342">
        <f t="shared" si="175"/>
        <v>0</v>
      </c>
      <c r="X1553" s="342">
        <f t="shared" si="175"/>
        <v>0</v>
      </c>
      <c r="Y1553" s="342">
        <f t="shared" si="175"/>
        <v>0</v>
      </c>
      <c r="Z1553" s="342">
        <f t="shared" si="175"/>
        <v>0</v>
      </c>
      <c r="AA1553" s="342">
        <f t="shared" si="175"/>
        <v>0</v>
      </c>
      <c r="AB1553" s="342">
        <f t="shared" si="175"/>
        <v>0</v>
      </c>
      <c r="AC1553" s="109">
        <f t="shared" si="178"/>
        <v>0</v>
      </c>
      <c r="AD1553" s="109">
        <f>IF(C1553=A_Stammdaten!$B$12,E_SAV!$S1553-E_SAV!$AE1553,HLOOKUP(A_Stammdaten!$B$12-1,$AF$4:$AL$4004,ROW(C1553)-3,FALSE)-$AE1553)</f>
        <v>0</v>
      </c>
      <c r="AE1553" s="109">
        <f>HLOOKUP(A_Stammdaten!$B$12,$AF$4:$AL$4004,ROW(C1553)-3,FALSE)</f>
        <v>0</v>
      </c>
      <c r="AF1553" s="109">
        <f t="shared" si="176"/>
        <v>0</v>
      </c>
      <c r="AG1553" s="109">
        <f t="shared" si="180"/>
        <v>0</v>
      </c>
      <c r="AH1553" s="109">
        <f t="shared" si="180"/>
        <v>0</v>
      </c>
      <c r="AI1553" s="109">
        <f t="shared" si="180"/>
        <v>0</v>
      </c>
      <c r="AJ1553" s="109">
        <f t="shared" si="179"/>
        <v>0</v>
      </c>
      <c r="AK1553" s="109">
        <f t="shared" si="179"/>
        <v>0</v>
      </c>
      <c r="AL1553" s="109">
        <f t="shared" si="179"/>
        <v>0</v>
      </c>
    </row>
    <row r="1554" spans="1:38" x14ac:dyDescent="0.3">
      <c r="A1554" s="421"/>
      <c r="B1554" s="421"/>
      <c r="C1554" s="422"/>
      <c r="D1554" s="423"/>
      <c r="E1554" s="421"/>
      <c r="F1554" s="421"/>
      <c r="G1554" s="421"/>
      <c r="H1554" s="421"/>
      <c r="I1554" s="421"/>
      <c r="J1554" s="421"/>
      <c r="K1554" s="421"/>
      <c r="L1554" s="421"/>
      <c r="M1554" s="423"/>
      <c r="N1554" s="340">
        <f>IF(C1554&gt;A_Stammdaten!$B$12,0,SUM(E1554,F1554,H1554,J1554:K1554)-SUM(G1554,I1554,L1554:M1554))</f>
        <v>0</v>
      </c>
      <c r="O1554" s="421"/>
      <c r="P1554" s="421"/>
      <c r="Q1554" s="421"/>
      <c r="R1554" s="421"/>
      <c r="S1554" s="108">
        <f t="shared" si="177"/>
        <v>0</v>
      </c>
      <c r="T1554" s="341">
        <f>IF(ISBLANK($B1554),0,VLOOKUP($B1554,Listen!$A$2:$C$45,2,FALSE))</f>
        <v>0</v>
      </c>
      <c r="U1554" s="341">
        <f>IF(ISBLANK($B1554),0,VLOOKUP($B1554,Listen!$A$2:$C$45,3,FALSE))</f>
        <v>0</v>
      </c>
      <c r="V1554" s="342">
        <f t="shared" si="181"/>
        <v>0</v>
      </c>
      <c r="W1554" s="342">
        <f t="shared" si="175"/>
        <v>0</v>
      </c>
      <c r="X1554" s="342">
        <f t="shared" si="175"/>
        <v>0</v>
      </c>
      <c r="Y1554" s="342">
        <f t="shared" si="175"/>
        <v>0</v>
      </c>
      <c r="Z1554" s="342">
        <f t="shared" si="175"/>
        <v>0</v>
      </c>
      <c r="AA1554" s="342">
        <f t="shared" si="175"/>
        <v>0</v>
      </c>
      <c r="AB1554" s="342">
        <f t="shared" si="175"/>
        <v>0</v>
      </c>
      <c r="AC1554" s="109">
        <f t="shared" si="178"/>
        <v>0</v>
      </c>
      <c r="AD1554" s="109">
        <f>IF(C1554=A_Stammdaten!$B$12,E_SAV!$S1554-E_SAV!$AE1554,HLOOKUP(A_Stammdaten!$B$12-1,$AF$4:$AL$4004,ROW(C1554)-3,FALSE)-$AE1554)</f>
        <v>0</v>
      </c>
      <c r="AE1554" s="109">
        <f>HLOOKUP(A_Stammdaten!$B$12,$AF$4:$AL$4004,ROW(C1554)-3,FALSE)</f>
        <v>0</v>
      </c>
      <c r="AF1554" s="109">
        <f t="shared" si="176"/>
        <v>0</v>
      </c>
      <c r="AG1554" s="109">
        <f t="shared" si="180"/>
        <v>0</v>
      </c>
      <c r="AH1554" s="109">
        <f t="shared" si="180"/>
        <v>0</v>
      </c>
      <c r="AI1554" s="109">
        <f t="shared" si="180"/>
        <v>0</v>
      </c>
      <c r="AJ1554" s="109">
        <f t="shared" si="179"/>
        <v>0</v>
      </c>
      <c r="AK1554" s="109">
        <f t="shared" si="179"/>
        <v>0</v>
      </c>
      <c r="AL1554" s="109">
        <f t="shared" si="179"/>
        <v>0</v>
      </c>
    </row>
    <row r="1555" spans="1:38" x14ac:dyDescent="0.3">
      <c r="A1555" s="421"/>
      <c r="B1555" s="421"/>
      <c r="C1555" s="422"/>
      <c r="D1555" s="423"/>
      <c r="E1555" s="421"/>
      <c r="F1555" s="421"/>
      <c r="G1555" s="421"/>
      <c r="H1555" s="421"/>
      <c r="I1555" s="421"/>
      <c r="J1555" s="421"/>
      <c r="K1555" s="421"/>
      <c r="L1555" s="421"/>
      <c r="M1555" s="423"/>
      <c r="N1555" s="340">
        <f>IF(C1555&gt;A_Stammdaten!$B$12,0,SUM(E1555,F1555,H1555,J1555:K1555)-SUM(G1555,I1555,L1555:M1555))</f>
        <v>0</v>
      </c>
      <c r="O1555" s="421"/>
      <c r="P1555" s="421"/>
      <c r="Q1555" s="421"/>
      <c r="R1555" s="421"/>
      <c r="S1555" s="108">
        <f t="shared" si="177"/>
        <v>0</v>
      </c>
      <c r="T1555" s="341">
        <f>IF(ISBLANK($B1555),0,VLOOKUP($B1555,Listen!$A$2:$C$45,2,FALSE))</f>
        <v>0</v>
      </c>
      <c r="U1555" s="341">
        <f>IF(ISBLANK($B1555),0,VLOOKUP($B1555,Listen!$A$2:$C$45,3,FALSE))</f>
        <v>0</v>
      </c>
      <c r="V1555" s="342">
        <f t="shared" si="181"/>
        <v>0</v>
      </c>
      <c r="W1555" s="342">
        <f t="shared" si="175"/>
        <v>0</v>
      </c>
      <c r="X1555" s="342">
        <f t="shared" si="175"/>
        <v>0</v>
      </c>
      <c r="Y1555" s="342">
        <f t="shared" si="175"/>
        <v>0</v>
      </c>
      <c r="Z1555" s="342">
        <f t="shared" si="175"/>
        <v>0</v>
      </c>
      <c r="AA1555" s="342">
        <f t="shared" si="175"/>
        <v>0</v>
      </c>
      <c r="AB1555" s="342">
        <f t="shared" si="175"/>
        <v>0</v>
      </c>
      <c r="AC1555" s="109">
        <f t="shared" si="178"/>
        <v>0</v>
      </c>
      <c r="AD1555" s="109">
        <f>IF(C1555=A_Stammdaten!$B$12,E_SAV!$S1555-E_SAV!$AE1555,HLOOKUP(A_Stammdaten!$B$12-1,$AF$4:$AL$4004,ROW(C1555)-3,FALSE)-$AE1555)</f>
        <v>0</v>
      </c>
      <c r="AE1555" s="109">
        <f>HLOOKUP(A_Stammdaten!$B$12,$AF$4:$AL$4004,ROW(C1555)-3,FALSE)</f>
        <v>0</v>
      </c>
      <c r="AF1555" s="109">
        <f t="shared" si="176"/>
        <v>0</v>
      </c>
      <c r="AG1555" s="109">
        <f t="shared" si="180"/>
        <v>0</v>
      </c>
      <c r="AH1555" s="109">
        <f t="shared" si="180"/>
        <v>0</v>
      </c>
      <c r="AI1555" s="109">
        <f t="shared" si="180"/>
        <v>0</v>
      </c>
      <c r="AJ1555" s="109">
        <f t="shared" si="179"/>
        <v>0</v>
      </c>
      <c r="AK1555" s="109">
        <f t="shared" si="179"/>
        <v>0</v>
      </c>
      <c r="AL1555" s="109">
        <f t="shared" si="179"/>
        <v>0</v>
      </c>
    </row>
    <row r="1556" spans="1:38" x14ac:dyDescent="0.3">
      <c r="A1556" s="421"/>
      <c r="B1556" s="421"/>
      <c r="C1556" s="422"/>
      <c r="D1556" s="423"/>
      <c r="E1556" s="421"/>
      <c r="F1556" s="421"/>
      <c r="G1556" s="421"/>
      <c r="H1556" s="421"/>
      <c r="I1556" s="421"/>
      <c r="J1556" s="421"/>
      <c r="K1556" s="421"/>
      <c r="L1556" s="421"/>
      <c r="M1556" s="423"/>
      <c r="N1556" s="340">
        <f>IF(C1556&gt;A_Stammdaten!$B$12,0,SUM(E1556,F1556,H1556,J1556:K1556)-SUM(G1556,I1556,L1556:M1556))</f>
        <v>0</v>
      </c>
      <c r="O1556" s="421"/>
      <c r="P1556" s="421"/>
      <c r="Q1556" s="421"/>
      <c r="R1556" s="421"/>
      <c r="S1556" s="108">
        <f t="shared" si="177"/>
        <v>0</v>
      </c>
      <c r="T1556" s="341">
        <f>IF(ISBLANK($B1556),0,VLOOKUP($B1556,Listen!$A$2:$C$45,2,FALSE))</f>
        <v>0</v>
      </c>
      <c r="U1556" s="341">
        <f>IF(ISBLANK($B1556),0,VLOOKUP($B1556,Listen!$A$2:$C$45,3,FALSE))</f>
        <v>0</v>
      </c>
      <c r="V1556" s="342">
        <f t="shared" si="181"/>
        <v>0</v>
      </c>
      <c r="W1556" s="342">
        <f t="shared" si="175"/>
        <v>0</v>
      </c>
      <c r="X1556" s="342">
        <f t="shared" si="175"/>
        <v>0</v>
      </c>
      <c r="Y1556" s="342">
        <f t="shared" si="175"/>
        <v>0</v>
      </c>
      <c r="Z1556" s="342">
        <f t="shared" si="175"/>
        <v>0</v>
      </c>
      <c r="AA1556" s="342">
        <f t="shared" si="175"/>
        <v>0</v>
      </c>
      <c r="AB1556" s="342">
        <f t="shared" si="175"/>
        <v>0</v>
      </c>
      <c r="AC1556" s="109">
        <f t="shared" si="178"/>
        <v>0</v>
      </c>
      <c r="AD1556" s="109">
        <f>IF(C1556=A_Stammdaten!$B$12,E_SAV!$S1556-E_SAV!$AE1556,HLOOKUP(A_Stammdaten!$B$12-1,$AF$4:$AL$4004,ROW(C1556)-3,FALSE)-$AE1556)</f>
        <v>0</v>
      </c>
      <c r="AE1556" s="109">
        <f>HLOOKUP(A_Stammdaten!$B$12,$AF$4:$AL$4004,ROW(C1556)-3,FALSE)</f>
        <v>0</v>
      </c>
      <c r="AF1556" s="109">
        <f t="shared" si="176"/>
        <v>0</v>
      </c>
      <c r="AG1556" s="109">
        <f t="shared" si="180"/>
        <v>0</v>
      </c>
      <c r="AH1556" s="109">
        <f t="shared" si="180"/>
        <v>0</v>
      </c>
      <c r="AI1556" s="109">
        <f t="shared" si="180"/>
        <v>0</v>
      </c>
      <c r="AJ1556" s="109">
        <f t="shared" si="179"/>
        <v>0</v>
      </c>
      <c r="AK1556" s="109">
        <f t="shared" si="179"/>
        <v>0</v>
      </c>
      <c r="AL1556" s="109">
        <f t="shared" si="179"/>
        <v>0</v>
      </c>
    </row>
    <row r="1557" spans="1:38" x14ac:dyDescent="0.3">
      <c r="A1557" s="421"/>
      <c r="B1557" s="421"/>
      <c r="C1557" s="422"/>
      <c r="D1557" s="423"/>
      <c r="E1557" s="421"/>
      <c r="F1557" s="421"/>
      <c r="G1557" s="421"/>
      <c r="H1557" s="421"/>
      <c r="I1557" s="421"/>
      <c r="J1557" s="421"/>
      <c r="K1557" s="421"/>
      <c r="L1557" s="421"/>
      <c r="M1557" s="423"/>
      <c r="N1557" s="340">
        <f>IF(C1557&gt;A_Stammdaten!$B$12,0,SUM(E1557,F1557,H1557,J1557:K1557)-SUM(G1557,I1557,L1557:M1557))</f>
        <v>0</v>
      </c>
      <c r="O1557" s="421"/>
      <c r="P1557" s="421"/>
      <c r="Q1557" s="421"/>
      <c r="R1557" s="421"/>
      <c r="S1557" s="108">
        <f t="shared" si="177"/>
        <v>0</v>
      </c>
      <c r="T1557" s="341">
        <f>IF(ISBLANK($B1557),0,VLOOKUP($B1557,Listen!$A$2:$C$45,2,FALSE))</f>
        <v>0</v>
      </c>
      <c r="U1557" s="341">
        <f>IF(ISBLANK($B1557),0,VLOOKUP($B1557,Listen!$A$2:$C$45,3,FALSE))</f>
        <v>0</v>
      </c>
      <c r="V1557" s="342">
        <f t="shared" si="181"/>
        <v>0</v>
      </c>
      <c r="W1557" s="342">
        <f t="shared" si="175"/>
        <v>0</v>
      </c>
      <c r="X1557" s="342">
        <f t="shared" si="175"/>
        <v>0</v>
      </c>
      <c r="Y1557" s="342">
        <f t="shared" si="175"/>
        <v>0</v>
      </c>
      <c r="Z1557" s="342">
        <f t="shared" si="175"/>
        <v>0</v>
      </c>
      <c r="AA1557" s="342">
        <f t="shared" si="175"/>
        <v>0</v>
      </c>
      <c r="AB1557" s="342">
        <f t="shared" si="175"/>
        <v>0</v>
      </c>
      <c r="AC1557" s="109">
        <f t="shared" si="178"/>
        <v>0</v>
      </c>
      <c r="AD1557" s="109">
        <f>IF(C1557=A_Stammdaten!$B$12,E_SAV!$S1557-E_SAV!$AE1557,HLOOKUP(A_Stammdaten!$B$12-1,$AF$4:$AL$4004,ROW(C1557)-3,FALSE)-$AE1557)</f>
        <v>0</v>
      </c>
      <c r="AE1557" s="109">
        <f>HLOOKUP(A_Stammdaten!$B$12,$AF$4:$AL$4004,ROW(C1557)-3,FALSE)</f>
        <v>0</v>
      </c>
      <c r="AF1557" s="109">
        <f t="shared" si="176"/>
        <v>0</v>
      </c>
      <c r="AG1557" s="109">
        <f t="shared" si="180"/>
        <v>0</v>
      </c>
      <c r="AH1557" s="109">
        <f t="shared" si="180"/>
        <v>0</v>
      </c>
      <c r="AI1557" s="109">
        <f t="shared" si="180"/>
        <v>0</v>
      </c>
      <c r="AJ1557" s="109">
        <f t="shared" si="179"/>
        <v>0</v>
      </c>
      <c r="AK1557" s="109">
        <f t="shared" si="179"/>
        <v>0</v>
      </c>
      <c r="AL1557" s="109">
        <f t="shared" si="179"/>
        <v>0</v>
      </c>
    </row>
    <row r="1558" spans="1:38" x14ac:dyDescent="0.3">
      <c r="A1558" s="421"/>
      <c r="B1558" s="421"/>
      <c r="C1558" s="422"/>
      <c r="D1558" s="423"/>
      <c r="E1558" s="421"/>
      <c r="F1558" s="421"/>
      <c r="G1558" s="421"/>
      <c r="H1558" s="421"/>
      <c r="I1558" s="421"/>
      <c r="J1558" s="421"/>
      <c r="K1558" s="421"/>
      <c r="L1558" s="421"/>
      <c r="M1558" s="423"/>
      <c r="N1558" s="340">
        <f>IF(C1558&gt;A_Stammdaten!$B$12,0,SUM(E1558,F1558,H1558,J1558:K1558)-SUM(G1558,I1558,L1558:M1558))</f>
        <v>0</v>
      </c>
      <c r="O1558" s="421"/>
      <c r="P1558" s="421"/>
      <c r="Q1558" s="421"/>
      <c r="R1558" s="421"/>
      <c r="S1558" s="108">
        <f t="shared" si="177"/>
        <v>0</v>
      </c>
      <c r="T1558" s="341">
        <f>IF(ISBLANK($B1558),0,VLOOKUP($B1558,Listen!$A$2:$C$45,2,FALSE))</f>
        <v>0</v>
      </c>
      <c r="U1558" s="341">
        <f>IF(ISBLANK($B1558),0,VLOOKUP($B1558,Listen!$A$2:$C$45,3,FALSE))</f>
        <v>0</v>
      </c>
      <c r="V1558" s="342">
        <f t="shared" si="181"/>
        <v>0</v>
      </c>
      <c r="W1558" s="342">
        <f t="shared" si="175"/>
        <v>0</v>
      </c>
      <c r="X1558" s="342">
        <f t="shared" si="175"/>
        <v>0</v>
      </c>
      <c r="Y1558" s="342">
        <f t="shared" si="175"/>
        <v>0</v>
      </c>
      <c r="Z1558" s="342">
        <f t="shared" si="175"/>
        <v>0</v>
      </c>
      <c r="AA1558" s="342">
        <f t="shared" si="175"/>
        <v>0</v>
      </c>
      <c r="AB1558" s="342">
        <f t="shared" si="175"/>
        <v>0</v>
      </c>
      <c r="AC1558" s="109">
        <f t="shared" si="178"/>
        <v>0</v>
      </c>
      <c r="AD1558" s="109">
        <f>IF(C1558=A_Stammdaten!$B$12,E_SAV!$S1558-E_SAV!$AE1558,HLOOKUP(A_Stammdaten!$B$12-1,$AF$4:$AL$4004,ROW(C1558)-3,FALSE)-$AE1558)</f>
        <v>0</v>
      </c>
      <c r="AE1558" s="109">
        <f>HLOOKUP(A_Stammdaten!$B$12,$AF$4:$AL$4004,ROW(C1558)-3,FALSE)</f>
        <v>0</v>
      </c>
      <c r="AF1558" s="109">
        <f t="shared" si="176"/>
        <v>0</v>
      </c>
      <c r="AG1558" s="109">
        <f t="shared" si="180"/>
        <v>0</v>
      </c>
      <c r="AH1558" s="109">
        <f t="shared" si="180"/>
        <v>0</v>
      </c>
      <c r="AI1558" s="109">
        <f t="shared" si="180"/>
        <v>0</v>
      </c>
      <c r="AJ1558" s="109">
        <f t="shared" si="179"/>
        <v>0</v>
      </c>
      <c r="AK1558" s="109">
        <f t="shared" si="179"/>
        <v>0</v>
      </c>
      <c r="AL1558" s="109">
        <f t="shared" si="179"/>
        <v>0</v>
      </c>
    </row>
    <row r="1559" spans="1:38" x14ac:dyDescent="0.3">
      <c r="A1559" s="421"/>
      <c r="B1559" s="421"/>
      <c r="C1559" s="422"/>
      <c r="D1559" s="423"/>
      <c r="E1559" s="421"/>
      <c r="F1559" s="421"/>
      <c r="G1559" s="421"/>
      <c r="H1559" s="421"/>
      <c r="I1559" s="421"/>
      <c r="J1559" s="421"/>
      <c r="K1559" s="421"/>
      <c r="L1559" s="421"/>
      <c r="M1559" s="423"/>
      <c r="N1559" s="340">
        <f>IF(C1559&gt;A_Stammdaten!$B$12,0,SUM(E1559,F1559,H1559,J1559:K1559)-SUM(G1559,I1559,L1559:M1559))</f>
        <v>0</v>
      </c>
      <c r="O1559" s="421"/>
      <c r="P1559" s="421"/>
      <c r="Q1559" s="421"/>
      <c r="R1559" s="421"/>
      <c r="S1559" s="108">
        <f t="shared" si="177"/>
        <v>0</v>
      </c>
      <c r="T1559" s="341">
        <f>IF(ISBLANK($B1559),0,VLOOKUP($B1559,Listen!$A$2:$C$45,2,FALSE))</f>
        <v>0</v>
      </c>
      <c r="U1559" s="341">
        <f>IF(ISBLANK($B1559),0,VLOOKUP($B1559,Listen!$A$2:$C$45,3,FALSE))</f>
        <v>0</v>
      </c>
      <c r="V1559" s="342">
        <f t="shared" si="181"/>
        <v>0</v>
      </c>
      <c r="W1559" s="342">
        <f t="shared" si="175"/>
        <v>0</v>
      </c>
      <c r="X1559" s="342">
        <f t="shared" si="175"/>
        <v>0</v>
      </c>
      <c r="Y1559" s="342">
        <f t="shared" si="175"/>
        <v>0</v>
      </c>
      <c r="Z1559" s="342">
        <f t="shared" si="175"/>
        <v>0</v>
      </c>
      <c r="AA1559" s="342">
        <f t="shared" si="175"/>
        <v>0</v>
      </c>
      <c r="AB1559" s="342">
        <f t="shared" si="175"/>
        <v>0</v>
      </c>
      <c r="AC1559" s="109">
        <f t="shared" si="178"/>
        <v>0</v>
      </c>
      <c r="AD1559" s="109">
        <f>IF(C1559=A_Stammdaten!$B$12,E_SAV!$S1559-E_SAV!$AE1559,HLOOKUP(A_Stammdaten!$B$12-1,$AF$4:$AL$4004,ROW(C1559)-3,FALSE)-$AE1559)</f>
        <v>0</v>
      </c>
      <c r="AE1559" s="109">
        <f>HLOOKUP(A_Stammdaten!$B$12,$AF$4:$AL$4004,ROW(C1559)-3,FALSE)</f>
        <v>0</v>
      </c>
      <c r="AF1559" s="109">
        <f t="shared" si="176"/>
        <v>0</v>
      </c>
      <c r="AG1559" s="109">
        <f t="shared" si="180"/>
        <v>0</v>
      </c>
      <c r="AH1559" s="109">
        <f t="shared" si="180"/>
        <v>0</v>
      </c>
      <c r="AI1559" s="109">
        <f t="shared" si="180"/>
        <v>0</v>
      </c>
      <c r="AJ1559" s="109">
        <f t="shared" si="179"/>
        <v>0</v>
      </c>
      <c r="AK1559" s="109">
        <f t="shared" si="179"/>
        <v>0</v>
      </c>
      <c r="AL1559" s="109">
        <f t="shared" si="179"/>
        <v>0</v>
      </c>
    </row>
    <row r="1560" spans="1:38" x14ac:dyDescent="0.3">
      <c r="A1560" s="421"/>
      <c r="B1560" s="421"/>
      <c r="C1560" s="422"/>
      <c r="D1560" s="423"/>
      <c r="E1560" s="421"/>
      <c r="F1560" s="421"/>
      <c r="G1560" s="421"/>
      <c r="H1560" s="421"/>
      <c r="I1560" s="421"/>
      <c r="J1560" s="421"/>
      <c r="K1560" s="421"/>
      <c r="L1560" s="421"/>
      <c r="M1560" s="423"/>
      <c r="N1560" s="340">
        <f>IF(C1560&gt;A_Stammdaten!$B$12,0,SUM(E1560,F1560,H1560,J1560:K1560)-SUM(G1560,I1560,L1560:M1560))</f>
        <v>0</v>
      </c>
      <c r="O1560" s="421"/>
      <c r="P1560" s="421"/>
      <c r="Q1560" s="421"/>
      <c r="R1560" s="421"/>
      <c r="S1560" s="108">
        <f t="shared" si="177"/>
        <v>0</v>
      </c>
      <c r="T1560" s="341">
        <f>IF(ISBLANK($B1560),0,VLOOKUP($B1560,Listen!$A$2:$C$45,2,FALSE))</f>
        <v>0</v>
      </c>
      <c r="U1560" s="341">
        <f>IF(ISBLANK($B1560),0,VLOOKUP($B1560,Listen!$A$2:$C$45,3,FALSE))</f>
        <v>0</v>
      </c>
      <c r="V1560" s="342">
        <f t="shared" si="181"/>
        <v>0</v>
      </c>
      <c r="W1560" s="342">
        <f t="shared" si="175"/>
        <v>0</v>
      </c>
      <c r="X1560" s="342">
        <f t="shared" si="175"/>
        <v>0</v>
      </c>
      <c r="Y1560" s="342">
        <f t="shared" si="175"/>
        <v>0</v>
      </c>
      <c r="Z1560" s="342">
        <f t="shared" si="175"/>
        <v>0</v>
      </c>
      <c r="AA1560" s="342">
        <f t="shared" si="175"/>
        <v>0</v>
      </c>
      <c r="AB1560" s="342">
        <f t="shared" si="175"/>
        <v>0</v>
      </c>
      <c r="AC1560" s="109">
        <f t="shared" si="178"/>
        <v>0</v>
      </c>
      <c r="AD1560" s="109">
        <f>IF(C1560=A_Stammdaten!$B$12,E_SAV!$S1560-E_SAV!$AE1560,HLOOKUP(A_Stammdaten!$B$12-1,$AF$4:$AL$4004,ROW(C1560)-3,FALSE)-$AE1560)</f>
        <v>0</v>
      </c>
      <c r="AE1560" s="109">
        <f>HLOOKUP(A_Stammdaten!$B$12,$AF$4:$AL$4004,ROW(C1560)-3,FALSE)</f>
        <v>0</v>
      </c>
      <c r="AF1560" s="109">
        <f t="shared" si="176"/>
        <v>0</v>
      </c>
      <c r="AG1560" s="109">
        <f t="shared" si="180"/>
        <v>0</v>
      </c>
      <c r="AH1560" s="109">
        <f t="shared" si="180"/>
        <v>0</v>
      </c>
      <c r="AI1560" s="109">
        <f t="shared" si="180"/>
        <v>0</v>
      </c>
      <c r="AJ1560" s="109">
        <f t="shared" si="179"/>
        <v>0</v>
      </c>
      <c r="AK1560" s="109">
        <f t="shared" si="179"/>
        <v>0</v>
      </c>
      <c r="AL1560" s="109">
        <f t="shared" si="179"/>
        <v>0</v>
      </c>
    </row>
    <row r="1561" spans="1:38" x14ac:dyDescent="0.3">
      <c r="A1561" s="421"/>
      <c r="B1561" s="421"/>
      <c r="C1561" s="422"/>
      <c r="D1561" s="423"/>
      <c r="E1561" s="421"/>
      <c r="F1561" s="421"/>
      <c r="G1561" s="421"/>
      <c r="H1561" s="421"/>
      <c r="I1561" s="421"/>
      <c r="J1561" s="421"/>
      <c r="K1561" s="421"/>
      <c r="L1561" s="421"/>
      <c r="M1561" s="423"/>
      <c r="N1561" s="340">
        <f>IF(C1561&gt;A_Stammdaten!$B$12,0,SUM(E1561,F1561,H1561,J1561:K1561)-SUM(G1561,I1561,L1561:M1561))</f>
        <v>0</v>
      </c>
      <c r="O1561" s="421"/>
      <c r="P1561" s="421"/>
      <c r="Q1561" s="421"/>
      <c r="R1561" s="421"/>
      <c r="S1561" s="108">
        <f t="shared" si="177"/>
        <v>0</v>
      </c>
      <c r="T1561" s="341">
        <f>IF(ISBLANK($B1561),0,VLOOKUP($B1561,Listen!$A$2:$C$45,2,FALSE))</f>
        <v>0</v>
      </c>
      <c r="U1561" s="341">
        <f>IF(ISBLANK($B1561),0,VLOOKUP($B1561,Listen!$A$2:$C$45,3,FALSE))</f>
        <v>0</v>
      </c>
      <c r="V1561" s="342">
        <f t="shared" si="181"/>
        <v>0</v>
      </c>
      <c r="W1561" s="342">
        <f t="shared" si="175"/>
        <v>0</v>
      </c>
      <c r="X1561" s="342">
        <f t="shared" si="175"/>
        <v>0</v>
      </c>
      <c r="Y1561" s="342">
        <f t="shared" si="175"/>
        <v>0</v>
      </c>
      <c r="Z1561" s="342">
        <f t="shared" si="175"/>
        <v>0</v>
      </c>
      <c r="AA1561" s="342">
        <f t="shared" si="175"/>
        <v>0</v>
      </c>
      <c r="AB1561" s="342">
        <f t="shared" ref="W1561:AB1604" si="182">$T1561</f>
        <v>0</v>
      </c>
      <c r="AC1561" s="109">
        <f t="shared" si="178"/>
        <v>0</v>
      </c>
      <c r="AD1561" s="109">
        <f>IF(C1561=A_Stammdaten!$B$12,E_SAV!$S1561-E_SAV!$AE1561,HLOOKUP(A_Stammdaten!$B$12-1,$AF$4:$AL$4004,ROW(C1561)-3,FALSE)-$AE1561)</f>
        <v>0</v>
      </c>
      <c r="AE1561" s="109">
        <f>HLOOKUP(A_Stammdaten!$B$12,$AF$4:$AL$4004,ROW(C1561)-3,FALSE)</f>
        <v>0</v>
      </c>
      <c r="AF1561" s="109">
        <f t="shared" si="176"/>
        <v>0</v>
      </c>
      <c r="AG1561" s="109">
        <f t="shared" si="180"/>
        <v>0</v>
      </c>
      <c r="AH1561" s="109">
        <f t="shared" si="180"/>
        <v>0</v>
      </c>
      <c r="AI1561" s="109">
        <f t="shared" si="180"/>
        <v>0</v>
      </c>
      <c r="AJ1561" s="109">
        <f t="shared" si="179"/>
        <v>0</v>
      </c>
      <c r="AK1561" s="109">
        <f t="shared" si="179"/>
        <v>0</v>
      </c>
      <c r="AL1561" s="109">
        <f t="shared" si="179"/>
        <v>0</v>
      </c>
    </row>
    <row r="1562" spans="1:38" x14ac:dyDescent="0.3">
      <c r="A1562" s="421"/>
      <c r="B1562" s="421"/>
      <c r="C1562" s="422"/>
      <c r="D1562" s="423"/>
      <c r="E1562" s="421"/>
      <c r="F1562" s="421"/>
      <c r="G1562" s="421"/>
      <c r="H1562" s="421"/>
      <c r="I1562" s="421"/>
      <c r="J1562" s="421"/>
      <c r="K1562" s="421"/>
      <c r="L1562" s="421"/>
      <c r="M1562" s="423"/>
      <c r="N1562" s="340">
        <f>IF(C1562&gt;A_Stammdaten!$B$12,0,SUM(E1562,F1562,H1562,J1562:K1562)-SUM(G1562,I1562,L1562:M1562))</f>
        <v>0</v>
      </c>
      <c r="O1562" s="421"/>
      <c r="P1562" s="421"/>
      <c r="Q1562" s="421"/>
      <c r="R1562" s="421"/>
      <c r="S1562" s="108">
        <f t="shared" si="177"/>
        <v>0</v>
      </c>
      <c r="T1562" s="341">
        <f>IF(ISBLANK($B1562),0,VLOOKUP($B1562,Listen!$A$2:$C$45,2,FALSE))</f>
        <v>0</v>
      </c>
      <c r="U1562" s="341">
        <f>IF(ISBLANK($B1562),0,VLOOKUP($B1562,Listen!$A$2:$C$45,3,FALSE))</f>
        <v>0</v>
      </c>
      <c r="V1562" s="342">
        <f t="shared" si="181"/>
        <v>0</v>
      </c>
      <c r="W1562" s="342">
        <f t="shared" si="182"/>
        <v>0</v>
      </c>
      <c r="X1562" s="342">
        <f t="shared" si="182"/>
        <v>0</v>
      </c>
      <c r="Y1562" s="342">
        <f t="shared" si="182"/>
        <v>0</v>
      </c>
      <c r="Z1562" s="342">
        <f t="shared" si="182"/>
        <v>0</v>
      </c>
      <c r="AA1562" s="342">
        <f t="shared" si="182"/>
        <v>0</v>
      </c>
      <c r="AB1562" s="342">
        <f t="shared" si="182"/>
        <v>0</v>
      </c>
      <c r="AC1562" s="109">
        <f t="shared" si="178"/>
        <v>0</v>
      </c>
      <c r="AD1562" s="109">
        <f>IF(C1562=A_Stammdaten!$B$12,E_SAV!$S1562-E_SAV!$AE1562,HLOOKUP(A_Stammdaten!$B$12-1,$AF$4:$AL$4004,ROW(C1562)-3,FALSE)-$AE1562)</f>
        <v>0</v>
      </c>
      <c r="AE1562" s="109">
        <f>HLOOKUP(A_Stammdaten!$B$12,$AF$4:$AL$4004,ROW(C1562)-3,FALSE)</f>
        <v>0</v>
      </c>
      <c r="AF1562" s="109">
        <f t="shared" si="176"/>
        <v>0</v>
      </c>
      <c r="AG1562" s="109">
        <f t="shared" si="180"/>
        <v>0</v>
      </c>
      <c r="AH1562" s="109">
        <f t="shared" si="180"/>
        <v>0</v>
      </c>
      <c r="AI1562" s="109">
        <f t="shared" si="180"/>
        <v>0</v>
      </c>
      <c r="AJ1562" s="109">
        <f t="shared" si="179"/>
        <v>0</v>
      </c>
      <c r="AK1562" s="109">
        <f t="shared" si="179"/>
        <v>0</v>
      </c>
      <c r="AL1562" s="109">
        <f t="shared" si="179"/>
        <v>0</v>
      </c>
    </row>
    <row r="1563" spans="1:38" x14ac:dyDescent="0.3">
      <c r="A1563" s="421"/>
      <c r="B1563" s="421"/>
      <c r="C1563" s="422"/>
      <c r="D1563" s="423"/>
      <c r="E1563" s="421"/>
      <c r="F1563" s="421"/>
      <c r="G1563" s="421"/>
      <c r="H1563" s="421"/>
      <c r="I1563" s="421"/>
      <c r="J1563" s="421"/>
      <c r="K1563" s="421"/>
      <c r="L1563" s="421"/>
      <c r="M1563" s="423"/>
      <c r="N1563" s="340">
        <f>IF(C1563&gt;A_Stammdaten!$B$12,0,SUM(E1563,F1563,H1563,J1563:K1563)-SUM(G1563,I1563,L1563:M1563))</f>
        <v>0</v>
      </c>
      <c r="O1563" s="421"/>
      <c r="P1563" s="421"/>
      <c r="Q1563" s="421"/>
      <c r="R1563" s="421"/>
      <c r="S1563" s="108">
        <f t="shared" si="177"/>
        <v>0</v>
      </c>
      <c r="T1563" s="341">
        <f>IF(ISBLANK($B1563),0,VLOOKUP($B1563,Listen!$A$2:$C$45,2,FALSE))</f>
        <v>0</v>
      </c>
      <c r="U1563" s="341">
        <f>IF(ISBLANK($B1563),0,VLOOKUP($B1563,Listen!$A$2:$C$45,3,FALSE))</f>
        <v>0</v>
      </c>
      <c r="V1563" s="342">
        <f t="shared" si="181"/>
        <v>0</v>
      </c>
      <c r="W1563" s="342">
        <f t="shared" si="182"/>
        <v>0</v>
      </c>
      <c r="X1563" s="342">
        <f t="shared" si="182"/>
        <v>0</v>
      </c>
      <c r="Y1563" s="342">
        <f t="shared" si="182"/>
        <v>0</v>
      </c>
      <c r="Z1563" s="342">
        <f t="shared" si="182"/>
        <v>0</v>
      </c>
      <c r="AA1563" s="342">
        <f t="shared" si="182"/>
        <v>0</v>
      </c>
      <c r="AB1563" s="342">
        <f t="shared" si="182"/>
        <v>0</v>
      </c>
      <c r="AC1563" s="109">
        <f t="shared" si="178"/>
        <v>0</v>
      </c>
      <c r="AD1563" s="109">
        <f>IF(C1563=A_Stammdaten!$B$12,E_SAV!$S1563-E_SAV!$AE1563,HLOOKUP(A_Stammdaten!$B$12-1,$AF$4:$AL$4004,ROW(C1563)-3,FALSE)-$AE1563)</f>
        <v>0</v>
      </c>
      <c r="AE1563" s="109">
        <f>HLOOKUP(A_Stammdaten!$B$12,$AF$4:$AL$4004,ROW(C1563)-3,FALSE)</f>
        <v>0</v>
      </c>
      <c r="AF1563" s="109">
        <f t="shared" si="176"/>
        <v>0</v>
      </c>
      <c r="AG1563" s="109">
        <f t="shared" si="180"/>
        <v>0</v>
      </c>
      <c r="AH1563" s="109">
        <f t="shared" si="180"/>
        <v>0</v>
      </c>
      <c r="AI1563" s="109">
        <f t="shared" si="180"/>
        <v>0</v>
      </c>
      <c r="AJ1563" s="109">
        <f t="shared" si="179"/>
        <v>0</v>
      </c>
      <c r="AK1563" s="109">
        <f t="shared" si="179"/>
        <v>0</v>
      </c>
      <c r="AL1563" s="109">
        <f t="shared" si="179"/>
        <v>0</v>
      </c>
    </row>
    <row r="1564" spans="1:38" x14ac:dyDescent="0.3">
      <c r="A1564" s="421"/>
      <c r="B1564" s="421"/>
      <c r="C1564" s="422"/>
      <c r="D1564" s="423"/>
      <c r="E1564" s="421"/>
      <c r="F1564" s="421"/>
      <c r="G1564" s="421"/>
      <c r="H1564" s="421"/>
      <c r="I1564" s="421"/>
      <c r="J1564" s="421"/>
      <c r="K1564" s="421"/>
      <c r="L1564" s="421"/>
      <c r="M1564" s="423"/>
      <c r="N1564" s="340">
        <f>IF(C1564&gt;A_Stammdaten!$B$12,0,SUM(E1564,F1564,H1564,J1564:K1564)-SUM(G1564,I1564,L1564:M1564))</f>
        <v>0</v>
      </c>
      <c r="O1564" s="421"/>
      <c r="P1564" s="421"/>
      <c r="Q1564" s="421"/>
      <c r="R1564" s="421"/>
      <c r="S1564" s="108">
        <f t="shared" si="177"/>
        <v>0</v>
      </c>
      <c r="T1564" s="341">
        <f>IF(ISBLANK($B1564),0,VLOOKUP($B1564,Listen!$A$2:$C$45,2,FALSE))</f>
        <v>0</v>
      </c>
      <c r="U1564" s="341">
        <f>IF(ISBLANK($B1564),0,VLOOKUP($B1564,Listen!$A$2:$C$45,3,FALSE))</f>
        <v>0</v>
      </c>
      <c r="V1564" s="342">
        <f t="shared" si="181"/>
        <v>0</v>
      </c>
      <c r="W1564" s="342">
        <f t="shared" si="182"/>
        <v>0</v>
      </c>
      <c r="X1564" s="342">
        <f t="shared" si="182"/>
        <v>0</v>
      </c>
      <c r="Y1564" s="342">
        <f t="shared" si="182"/>
        <v>0</v>
      </c>
      <c r="Z1564" s="342">
        <f t="shared" si="182"/>
        <v>0</v>
      </c>
      <c r="AA1564" s="342">
        <f t="shared" si="182"/>
        <v>0</v>
      </c>
      <c r="AB1564" s="342">
        <f t="shared" si="182"/>
        <v>0</v>
      </c>
      <c r="AC1564" s="109">
        <f t="shared" si="178"/>
        <v>0</v>
      </c>
      <c r="AD1564" s="109">
        <f>IF(C1564=A_Stammdaten!$B$12,E_SAV!$S1564-E_SAV!$AE1564,HLOOKUP(A_Stammdaten!$B$12-1,$AF$4:$AL$4004,ROW(C1564)-3,FALSE)-$AE1564)</f>
        <v>0</v>
      </c>
      <c r="AE1564" s="109">
        <f>HLOOKUP(A_Stammdaten!$B$12,$AF$4:$AL$4004,ROW(C1564)-3,FALSE)</f>
        <v>0</v>
      </c>
      <c r="AF1564" s="109">
        <f t="shared" si="176"/>
        <v>0</v>
      </c>
      <c r="AG1564" s="109">
        <f t="shared" si="180"/>
        <v>0</v>
      </c>
      <c r="AH1564" s="109">
        <f t="shared" si="180"/>
        <v>0</v>
      </c>
      <c r="AI1564" s="109">
        <f t="shared" si="180"/>
        <v>0</v>
      </c>
      <c r="AJ1564" s="109">
        <f t="shared" si="179"/>
        <v>0</v>
      </c>
      <c r="AK1564" s="109">
        <f t="shared" si="179"/>
        <v>0</v>
      </c>
      <c r="AL1564" s="109">
        <f t="shared" si="179"/>
        <v>0</v>
      </c>
    </row>
    <row r="1565" spans="1:38" x14ac:dyDescent="0.3">
      <c r="A1565" s="421"/>
      <c r="B1565" s="421"/>
      <c r="C1565" s="422"/>
      <c r="D1565" s="423"/>
      <c r="E1565" s="421"/>
      <c r="F1565" s="421"/>
      <c r="G1565" s="421"/>
      <c r="H1565" s="421"/>
      <c r="I1565" s="421"/>
      <c r="J1565" s="421"/>
      <c r="K1565" s="421"/>
      <c r="L1565" s="421"/>
      <c r="M1565" s="423"/>
      <c r="N1565" s="340">
        <f>IF(C1565&gt;A_Stammdaten!$B$12,0,SUM(E1565,F1565,H1565,J1565:K1565)-SUM(G1565,I1565,L1565:M1565))</f>
        <v>0</v>
      </c>
      <c r="O1565" s="421"/>
      <c r="P1565" s="421"/>
      <c r="Q1565" s="421"/>
      <c r="R1565" s="421"/>
      <c r="S1565" s="108">
        <f t="shared" si="177"/>
        <v>0</v>
      </c>
      <c r="T1565" s="341">
        <f>IF(ISBLANK($B1565),0,VLOOKUP($B1565,Listen!$A$2:$C$45,2,FALSE))</f>
        <v>0</v>
      </c>
      <c r="U1565" s="341">
        <f>IF(ISBLANK($B1565),0,VLOOKUP($B1565,Listen!$A$2:$C$45,3,FALSE))</f>
        <v>0</v>
      </c>
      <c r="V1565" s="342">
        <f t="shared" si="181"/>
        <v>0</v>
      </c>
      <c r="W1565" s="342">
        <f t="shared" si="182"/>
        <v>0</v>
      </c>
      <c r="X1565" s="342">
        <f t="shared" si="182"/>
        <v>0</v>
      </c>
      <c r="Y1565" s="342">
        <f t="shared" si="182"/>
        <v>0</v>
      </c>
      <c r="Z1565" s="342">
        <f t="shared" si="182"/>
        <v>0</v>
      </c>
      <c r="AA1565" s="342">
        <f t="shared" si="182"/>
        <v>0</v>
      </c>
      <c r="AB1565" s="342">
        <f t="shared" si="182"/>
        <v>0</v>
      </c>
      <c r="AC1565" s="109">
        <f t="shared" si="178"/>
        <v>0</v>
      </c>
      <c r="AD1565" s="109">
        <f>IF(C1565=A_Stammdaten!$B$12,E_SAV!$S1565-E_SAV!$AE1565,HLOOKUP(A_Stammdaten!$B$12-1,$AF$4:$AL$4004,ROW(C1565)-3,FALSE)-$AE1565)</f>
        <v>0</v>
      </c>
      <c r="AE1565" s="109">
        <f>HLOOKUP(A_Stammdaten!$B$12,$AF$4:$AL$4004,ROW(C1565)-3,FALSE)</f>
        <v>0</v>
      </c>
      <c r="AF1565" s="109">
        <f t="shared" si="176"/>
        <v>0</v>
      </c>
      <c r="AG1565" s="109">
        <f t="shared" si="180"/>
        <v>0</v>
      </c>
      <c r="AH1565" s="109">
        <f t="shared" si="180"/>
        <v>0</v>
      </c>
      <c r="AI1565" s="109">
        <f t="shared" si="180"/>
        <v>0</v>
      </c>
      <c r="AJ1565" s="109">
        <f t="shared" si="179"/>
        <v>0</v>
      </c>
      <c r="AK1565" s="109">
        <f t="shared" si="179"/>
        <v>0</v>
      </c>
      <c r="AL1565" s="109">
        <f t="shared" si="179"/>
        <v>0</v>
      </c>
    </row>
    <row r="1566" spans="1:38" x14ac:dyDescent="0.3">
      <c r="A1566" s="421"/>
      <c r="B1566" s="421"/>
      <c r="C1566" s="422"/>
      <c r="D1566" s="423"/>
      <c r="E1566" s="421"/>
      <c r="F1566" s="421"/>
      <c r="G1566" s="421"/>
      <c r="H1566" s="421"/>
      <c r="I1566" s="421"/>
      <c r="J1566" s="421"/>
      <c r="K1566" s="421"/>
      <c r="L1566" s="421"/>
      <c r="M1566" s="423"/>
      <c r="N1566" s="340">
        <f>IF(C1566&gt;A_Stammdaten!$B$12,0,SUM(E1566,F1566,H1566,J1566:K1566)-SUM(G1566,I1566,L1566:M1566))</f>
        <v>0</v>
      </c>
      <c r="O1566" s="421"/>
      <c r="P1566" s="421"/>
      <c r="Q1566" s="421"/>
      <c r="R1566" s="421"/>
      <c r="S1566" s="108">
        <f t="shared" si="177"/>
        <v>0</v>
      </c>
      <c r="T1566" s="341">
        <f>IF(ISBLANK($B1566),0,VLOOKUP($B1566,Listen!$A$2:$C$45,2,FALSE))</f>
        <v>0</v>
      </c>
      <c r="U1566" s="341">
        <f>IF(ISBLANK($B1566),0,VLOOKUP($B1566,Listen!$A$2:$C$45,3,FALSE))</f>
        <v>0</v>
      </c>
      <c r="V1566" s="342">
        <f t="shared" si="181"/>
        <v>0</v>
      </c>
      <c r="W1566" s="342">
        <f t="shared" si="182"/>
        <v>0</v>
      </c>
      <c r="X1566" s="342">
        <f t="shared" si="182"/>
        <v>0</v>
      </c>
      <c r="Y1566" s="342">
        <f t="shared" si="182"/>
        <v>0</v>
      </c>
      <c r="Z1566" s="342">
        <f t="shared" si="182"/>
        <v>0</v>
      </c>
      <c r="AA1566" s="342">
        <f t="shared" si="182"/>
        <v>0</v>
      </c>
      <c r="AB1566" s="342">
        <f t="shared" si="182"/>
        <v>0</v>
      </c>
      <c r="AC1566" s="109">
        <f t="shared" si="178"/>
        <v>0</v>
      </c>
      <c r="AD1566" s="109">
        <f>IF(C1566=A_Stammdaten!$B$12,E_SAV!$S1566-E_SAV!$AE1566,HLOOKUP(A_Stammdaten!$B$12-1,$AF$4:$AL$4004,ROW(C1566)-3,FALSE)-$AE1566)</f>
        <v>0</v>
      </c>
      <c r="AE1566" s="109">
        <f>HLOOKUP(A_Stammdaten!$B$12,$AF$4:$AL$4004,ROW(C1566)-3,FALSE)</f>
        <v>0</v>
      </c>
      <c r="AF1566" s="109">
        <f t="shared" si="176"/>
        <v>0</v>
      </c>
      <c r="AG1566" s="109">
        <f t="shared" si="180"/>
        <v>0</v>
      </c>
      <c r="AH1566" s="109">
        <f t="shared" si="180"/>
        <v>0</v>
      </c>
      <c r="AI1566" s="109">
        <f t="shared" si="180"/>
        <v>0</v>
      </c>
      <c r="AJ1566" s="109">
        <f t="shared" si="179"/>
        <v>0</v>
      </c>
      <c r="AK1566" s="109">
        <f t="shared" si="179"/>
        <v>0</v>
      </c>
      <c r="AL1566" s="109">
        <f t="shared" si="179"/>
        <v>0</v>
      </c>
    </row>
    <row r="1567" spans="1:38" x14ac:dyDescent="0.3">
      <c r="A1567" s="421"/>
      <c r="B1567" s="421"/>
      <c r="C1567" s="422"/>
      <c r="D1567" s="423"/>
      <c r="E1567" s="421"/>
      <c r="F1567" s="421"/>
      <c r="G1567" s="421"/>
      <c r="H1567" s="421"/>
      <c r="I1567" s="421"/>
      <c r="J1567" s="421"/>
      <c r="K1567" s="421"/>
      <c r="L1567" s="421"/>
      <c r="M1567" s="423"/>
      <c r="N1567" s="340">
        <f>IF(C1567&gt;A_Stammdaten!$B$12,0,SUM(E1567,F1567,H1567,J1567:K1567)-SUM(G1567,I1567,L1567:M1567))</f>
        <v>0</v>
      </c>
      <c r="O1567" s="421"/>
      <c r="P1567" s="421"/>
      <c r="Q1567" s="421"/>
      <c r="R1567" s="421"/>
      <c r="S1567" s="108">
        <f t="shared" si="177"/>
        <v>0</v>
      </c>
      <c r="T1567" s="341">
        <f>IF(ISBLANK($B1567),0,VLOOKUP($B1567,Listen!$A$2:$C$45,2,FALSE))</f>
        <v>0</v>
      </c>
      <c r="U1567" s="341">
        <f>IF(ISBLANK($B1567),0,VLOOKUP($B1567,Listen!$A$2:$C$45,3,FALSE))</f>
        <v>0</v>
      </c>
      <c r="V1567" s="342">
        <f t="shared" si="181"/>
        <v>0</v>
      </c>
      <c r="W1567" s="342">
        <f t="shared" si="182"/>
        <v>0</v>
      </c>
      <c r="X1567" s="342">
        <f t="shared" si="182"/>
        <v>0</v>
      </c>
      <c r="Y1567" s="342">
        <f t="shared" si="182"/>
        <v>0</v>
      </c>
      <c r="Z1567" s="342">
        <f t="shared" si="182"/>
        <v>0</v>
      </c>
      <c r="AA1567" s="342">
        <f t="shared" si="182"/>
        <v>0</v>
      </c>
      <c r="AB1567" s="342">
        <f t="shared" si="182"/>
        <v>0</v>
      </c>
      <c r="AC1567" s="109">
        <f t="shared" si="178"/>
        <v>0</v>
      </c>
      <c r="AD1567" s="109">
        <f>IF(C1567=A_Stammdaten!$B$12,E_SAV!$S1567-E_SAV!$AE1567,HLOOKUP(A_Stammdaten!$B$12-1,$AF$4:$AL$4004,ROW(C1567)-3,FALSE)-$AE1567)</f>
        <v>0</v>
      </c>
      <c r="AE1567" s="109">
        <f>HLOOKUP(A_Stammdaten!$B$12,$AF$4:$AL$4004,ROW(C1567)-3,FALSE)</f>
        <v>0</v>
      </c>
      <c r="AF1567" s="109">
        <f t="shared" si="176"/>
        <v>0</v>
      </c>
      <c r="AG1567" s="109">
        <f t="shared" si="180"/>
        <v>0</v>
      </c>
      <c r="AH1567" s="109">
        <f t="shared" si="180"/>
        <v>0</v>
      </c>
      <c r="AI1567" s="109">
        <f t="shared" si="180"/>
        <v>0</v>
      </c>
      <c r="AJ1567" s="109">
        <f t="shared" si="179"/>
        <v>0</v>
      </c>
      <c r="AK1567" s="109">
        <f t="shared" si="179"/>
        <v>0</v>
      </c>
      <c r="AL1567" s="109">
        <f t="shared" si="179"/>
        <v>0</v>
      </c>
    </row>
    <row r="1568" spans="1:38" x14ac:dyDescent="0.3">
      <c r="A1568" s="421"/>
      <c r="B1568" s="421"/>
      <c r="C1568" s="422"/>
      <c r="D1568" s="423"/>
      <c r="E1568" s="421"/>
      <c r="F1568" s="421"/>
      <c r="G1568" s="421"/>
      <c r="H1568" s="421"/>
      <c r="I1568" s="421"/>
      <c r="J1568" s="421"/>
      <c r="K1568" s="421"/>
      <c r="L1568" s="421"/>
      <c r="M1568" s="423"/>
      <c r="N1568" s="340">
        <f>IF(C1568&gt;A_Stammdaten!$B$12,0,SUM(E1568,F1568,H1568,J1568:K1568)-SUM(G1568,I1568,L1568:M1568))</f>
        <v>0</v>
      </c>
      <c r="O1568" s="421"/>
      <c r="P1568" s="421"/>
      <c r="Q1568" s="421"/>
      <c r="R1568" s="421"/>
      <c r="S1568" s="108">
        <f t="shared" si="177"/>
        <v>0</v>
      </c>
      <c r="T1568" s="341">
        <f>IF(ISBLANK($B1568),0,VLOOKUP($B1568,Listen!$A$2:$C$45,2,FALSE))</f>
        <v>0</v>
      </c>
      <c r="U1568" s="341">
        <f>IF(ISBLANK($B1568),0,VLOOKUP($B1568,Listen!$A$2:$C$45,3,FALSE))</f>
        <v>0</v>
      </c>
      <c r="V1568" s="342">
        <f t="shared" si="181"/>
        <v>0</v>
      </c>
      <c r="W1568" s="342">
        <f t="shared" si="182"/>
        <v>0</v>
      </c>
      <c r="X1568" s="342">
        <f t="shared" si="182"/>
        <v>0</v>
      </c>
      <c r="Y1568" s="342">
        <f t="shared" si="182"/>
        <v>0</v>
      </c>
      <c r="Z1568" s="342">
        <f t="shared" si="182"/>
        <v>0</v>
      </c>
      <c r="AA1568" s="342">
        <f t="shared" si="182"/>
        <v>0</v>
      </c>
      <c r="AB1568" s="342">
        <f t="shared" si="182"/>
        <v>0</v>
      </c>
      <c r="AC1568" s="109">
        <f t="shared" si="178"/>
        <v>0</v>
      </c>
      <c r="AD1568" s="109">
        <f>IF(C1568=A_Stammdaten!$B$12,E_SAV!$S1568-E_SAV!$AE1568,HLOOKUP(A_Stammdaten!$B$12-1,$AF$4:$AL$4004,ROW(C1568)-3,FALSE)-$AE1568)</f>
        <v>0</v>
      </c>
      <c r="AE1568" s="109">
        <f>HLOOKUP(A_Stammdaten!$B$12,$AF$4:$AL$4004,ROW(C1568)-3,FALSE)</f>
        <v>0</v>
      </c>
      <c r="AF1568" s="109">
        <f t="shared" si="176"/>
        <v>0</v>
      </c>
      <c r="AG1568" s="109">
        <f t="shared" si="180"/>
        <v>0</v>
      </c>
      <c r="AH1568" s="109">
        <f t="shared" si="180"/>
        <v>0</v>
      </c>
      <c r="AI1568" s="109">
        <f t="shared" si="180"/>
        <v>0</v>
      </c>
      <c r="AJ1568" s="109">
        <f t="shared" si="179"/>
        <v>0</v>
      </c>
      <c r="AK1568" s="109">
        <f t="shared" si="179"/>
        <v>0</v>
      </c>
      <c r="AL1568" s="109">
        <f t="shared" si="179"/>
        <v>0</v>
      </c>
    </row>
    <row r="1569" spans="1:38" x14ac:dyDescent="0.3">
      <c r="A1569" s="421"/>
      <c r="B1569" s="421"/>
      <c r="C1569" s="422"/>
      <c r="D1569" s="423"/>
      <c r="E1569" s="421"/>
      <c r="F1569" s="421"/>
      <c r="G1569" s="421"/>
      <c r="H1569" s="421"/>
      <c r="I1569" s="421"/>
      <c r="J1569" s="421"/>
      <c r="K1569" s="421"/>
      <c r="L1569" s="421"/>
      <c r="M1569" s="423"/>
      <c r="N1569" s="340">
        <f>IF(C1569&gt;A_Stammdaten!$B$12,0,SUM(E1569,F1569,H1569,J1569:K1569)-SUM(G1569,I1569,L1569:M1569))</f>
        <v>0</v>
      </c>
      <c r="O1569" s="421"/>
      <c r="P1569" s="421"/>
      <c r="Q1569" s="421"/>
      <c r="R1569" s="421"/>
      <c r="S1569" s="108">
        <f t="shared" si="177"/>
        <v>0</v>
      </c>
      <c r="T1569" s="341">
        <f>IF(ISBLANK($B1569),0,VLOOKUP($B1569,Listen!$A$2:$C$45,2,FALSE))</f>
        <v>0</v>
      </c>
      <c r="U1569" s="341">
        <f>IF(ISBLANK($B1569),0,VLOOKUP($B1569,Listen!$A$2:$C$45,3,FALSE))</f>
        <v>0</v>
      </c>
      <c r="V1569" s="342">
        <f t="shared" si="181"/>
        <v>0</v>
      </c>
      <c r="W1569" s="342">
        <f t="shared" si="182"/>
        <v>0</v>
      </c>
      <c r="X1569" s="342">
        <f t="shared" si="182"/>
        <v>0</v>
      </c>
      <c r="Y1569" s="342">
        <f t="shared" si="182"/>
        <v>0</v>
      </c>
      <c r="Z1569" s="342">
        <f t="shared" si="182"/>
        <v>0</v>
      </c>
      <c r="AA1569" s="342">
        <f t="shared" si="182"/>
        <v>0</v>
      </c>
      <c r="AB1569" s="342">
        <f t="shared" si="182"/>
        <v>0</v>
      </c>
      <c r="AC1569" s="109">
        <f t="shared" si="178"/>
        <v>0</v>
      </c>
      <c r="AD1569" s="109">
        <f>IF(C1569=A_Stammdaten!$B$12,E_SAV!$S1569-E_SAV!$AE1569,HLOOKUP(A_Stammdaten!$B$12-1,$AF$4:$AL$4004,ROW(C1569)-3,FALSE)-$AE1569)</f>
        <v>0</v>
      </c>
      <c r="AE1569" s="109">
        <f>HLOOKUP(A_Stammdaten!$B$12,$AF$4:$AL$4004,ROW(C1569)-3,FALSE)</f>
        <v>0</v>
      </c>
      <c r="AF1569" s="109">
        <f t="shared" si="176"/>
        <v>0</v>
      </c>
      <c r="AG1569" s="109">
        <f t="shared" si="180"/>
        <v>0</v>
      </c>
      <c r="AH1569" s="109">
        <f t="shared" si="180"/>
        <v>0</v>
      </c>
      <c r="AI1569" s="109">
        <f t="shared" si="180"/>
        <v>0</v>
      </c>
      <c r="AJ1569" s="109">
        <f t="shared" si="179"/>
        <v>0</v>
      </c>
      <c r="AK1569" s="109">
        <f t="shared" si="179"/>
        <v>0</v>
      </c>
      <c r="AL1569" s="109">
        <f t="shared" si="179"/>
        <v>0</v>
      </c>
    </row>
    <row r="1570" spans="1:38" x14ac:dyDescent="0.3">
      <c r="A1570" s="421"/>
      <c r="B1570" s="421"/>
      <c r="C1570" s="422"/>
      <c r="D1570" s="423"/>
      <c r="E1570" s="421"/>
      <c r="F1570" s="421"/>
      <c r="G1570" s="421"/>
      <c r="H1570" s="421"/>
      <c r="I1570" s="421"/>
      <c r="J1570" s="421"/>
      <c r="K1570" s="421"/>
      <c r="L1570" s="421"/>
      <c r="M1570" s="423"/>
      <c r="N1570" s="340">
        <f>IF(C1570&gt;A_Stammdaten!$B$12,0,SUM(E1570,F1570,H1570,J1570:K1570)-SUM(G1570,I1570,L1570:M1570))</f>
        <v>0</v>
      </c>
      <c r="O1570" s="421"/>
      <c r="P1570" s="421"/>
      <c r="Q1570" s="421"/>
      <c r="R1570" s="421"/>
      <c r="S1570" s="108">
        <f t="shared" si="177"/>
        <v>0</v>
      </c>
      <c r="T1570" s="341">
        <f>IF(ISBLANK($B1570),0,VLOOKUP($B1570,Listen!$A$2:$C$45,2,FALSE))</f>
        <v>0</v>
      </c>
      <c r="U1570" s="341">
        <f>IF(ISBLANK($B1570),0,VLOOKUP($B1570,Listen!$A$2:$C$45,3,FALSE))</f>
        <v>0</v>
      </c>
      <c r="V1570" s="342">
        <f t="shared" si="181"/>
        <v>0</v>
      </c>
      <c r="W1570" s="342">
        <f t="shared" si="182"/>
        <v>0</v>
      </c>
      <c r="X1570" s="342">
        <f t="shared" si="182"/>
        <v>0</v>
      </c>
      <c r="Y1570" s="342">
        <f t="shared" si="182"/>
        <v>0</v>
      </c>
      <c r="Z1570" s="342">
        <f t="shared" si="182"/>
        <v>0</v>
      </c>
      <c r="AA1570" s="342">
        <f t="shared" si="182"/>
        <v>0</v>
      </c>
      <c r="AB1570" s="342">
        <f t="shared" si="182"/>
        <v>0</v>
      </c>
      <c r="AC1570" s="109">
        <f t="shared" si="178"/>
        <v>0</v>
      </c>
      <c r="AD1570" s="109">
        <f>IF(C1570=A_Stammdaten!$B$12,E_SAV!$S1570-E_SAV!$AE1570,HLOOKUP(A_Stammdaten!$B$12-1,$AF$4:$AL$4004,ROW(C1570)-3,FALSE)-$AE1570)</f>
        <v>0</v>
      </c>
      <c r="AE1570" s="109">
        <f>HLOOKUP(A_Stammdaten!$B$12,$AF$4:$AL$4004,ROW(C1570)-3,FALSE)</f>
        <v>0</v>
      </c>
      <c r="AF1570" s="109">
        <f t="shared" si="176"/>
        <v>0</v>
      </c>
      <c r="AG1570" s="109">
        <f t="shared" si="180"/>
        <v>0</v>
      </c>
      <c r="AH1570" s="109">
        <f t="shared" si="180"/>
        <v>0</v>
      </c>
      <c r="AI1570" s="109">
        <f t="shared" si="180"/>
        <v>0</v>
      </c>
      <c r="AJ1570" s="109">
        <f t="shared" si="179"/>
        <v>0</v>
      </c>
      <c r="AK1570" s="109">
        <f t="shared" si="179"/>
        <v>0</v>
      </c>
      <c r="AL1570" s="109">
        <f t="shared" si="179"/>
        <v>0</v>
      </c>
    </row>
    <row r="1571" spans="1:38" x14ac:dyDescent="0.3">
      <c r="A1571" s="421"/>
      <c r="B1571" s="421"/>
      <c r="C1571" s="422"/>
      <c r="D1571" s="423"/>
      <c r="E1571" s="421"/>
      <c r="F1571" s="421"/>
      <c r="G1571" s="421"/>
      <c r="H1571" s="421"/>
      <c r="I1571" s="421"/>
      <c r="J1571" s="421"/>
      <c r="K1571" s="421"/>
      <c r="L1571" s="421"/>
      <c r="M1571" s="423"/>
      <c r="N1571" s="340">
        <f>IF(C1571&gt;A_Stammdaten!$B$12,0,SUM(E1571,F1571,H1571,J1571:K1571)-SUM(G1571,I1571,L1571:M1571))</f>
        <v>0</v>
      </c>
      <c r="O1571" s="421"/>
      <c r="P1571" s="421"/>
      <c r="Q1571" s="421"/>
      <c r="R1571" s="421"/>
      <c r="S1571" s="108">
        <f t="shared" si="177"/>
        <v>0</v>
      </c>
      <c r="T1571" s="341">
        <f>IF(ISBLANK($B1571),0,VLOOKUP($B1571,Listen!$A$2:$C$45,2,FALSE))</f>
        <v>0</v>
      </c>
      <c r="U1571" s="341">
        <f>IF(ISBLANK($B1571),0,VLOOKUP($B1571,Listen!$A$2:$C$45,3,FALSE))</f>
        <v>0</v>
      </c>
      <c r="V1571" s="342">
        <f t="shared" si="181"/>
        <v>0</v>
      </c>
      <c r="W1571" s="342">
        <f t="shared" si="182"/>
        <v>0</v>
      </c>
      <c r="X1571" s="342">
        <f t="shared" si="182"/>
        <v>0</v>
      </c>
      <c r="Y1571" s="342">
        <f t="shared" si="182"/>
        <v>0</v>
      </c>
      <c r="Z1571" s="342">
        <f t="shared" si="182"/>
        <v>0</v>
      </c>
      <c r="AA1571" s="342">
        <f t="shared" si="182"/>
        <v>0</v>
      </c>
      <c r="AB1571" s="342">
        <f t="shared" si="182"/>
        <v>0</v>
      </c>
      <c r="AC1571" s="109">
        <f t="shared" si="178"/>
        <v>0</v>
      </c>
      <c r="AD1571" s="109">
        <f>IF(C1571=A_Stammdaten!$B$12,E_SAV!$S1571-E_SAV!$AE1571,HLOOKUP(A_Stammdaten!$B$12-1,$AF$4:$AL$4004,ROW(C1571)-3,FALSE)-$AE1571)</f>
        <v>0</v>
      </c>
      <c r="AE1571" s="109">
        <f>HLOOKUP(A_Stammdaten!$B$12,$AF$4:$AL$4004,ROW(C1571)-3,FALSE)</f>
        <v>0</v>
      </c>
      <c r="AF1571" s="109">
        <f t="shared" si="176"/>
        <v>0</v>
      </c>
      <c r="AG1571" s="109">
        <f t="shared" si="180"/>
        <v>0</v>
      </c>
      <c r="AH1571" s="109">
        <f t="shared" si="180"/>
        <v>0</v>
      </c>
      <c r="AI1571" s="109">
        <f t="shared" si="180"/>
        <v>0</v>
      </c>
      <c r="AJ1571" s="109">
        <f t="shared" si="179"/>
        <v>0</v>
      </c>
      <c r="AK1571" s="109">
        <f t="shared" si="179"/>
        <v>0</v>
      </c>
      <c r="AL1571" s="109">
        <f t="shared" si="179"/>
        <v>0</v>
      </c>
    </row>
    <row r="1572" spans="1:38" x14ac:dyDescent="0.3">
      <c r="A1572" s="421"/>
      <c r="B1572" s="421"/>
      <c r="C1572" s="422"/>
      <c r="D1572" s="423"/>
      <c r="E1572" s="421"/>
      <c r="F1572" s="421"/>
      <c r="G1572" s="421"/>
      <c r="H1572" s="421"/>
      <c r="I1572" s="421"/>
      <c r="J1572" s="421"/>
      <c r="K1572" s="421"/>
      <c r="L1572" s="421"/>
      <c r="M1572" s="423"/>
      <c r="N1572" s="340">
        <f>IF(C1572&gt;A_Stammdaten!$B$12,0,SUM(E1572,F1572,H1572,J1572:K1572)-SUM(G1572,I1572,L1572:M1572))</f>
        <v>0</v>
      </c>
      <c r="O1572" s="421"/>
      <c r="P1572" s="421"/>
      <c r="Q1572" s="421"/>
      <c r="R1572" s="421"/>
      <c r="S1572" s="108">
        <f t="shared" si="177"/>
        <v>0</v>
      </c>
      <c r="T1572" s="341">
        <f>IF(ISBLANK($B1572),0,VLOOKUP($B1572,Listen!$A$2:$C$45,2,FALSE))</f>
        <v>0</v>
      </c>
      <c r="U1572" s="341">
        <f>IF(ISBLANK($B1572),0,VLOOKUP($B1572,Listen!$A$2:$C$45,3,FALSE))</f>
        <v>0</v>
      </c>
      <c r="V1572" s="342">
        <f t="shared" si="181"/>
        <v>0</v>
      </c>
      <c r="W1572" s="342">
        <f t="shared" si="182"/>
        <v>0</v>
      </c>
      <c r="X1572" s="342">
        <f t="shared" si="182"/>
        <v>0</v>
      </c>
      <c r="Y1572" s="342">
        <f t="shared" si="182"/>
        <v>0</v>
      </c>
      <c r="Z1572" s="342">
        <f t="shared" si="182"/>
        <v>0</v>
      </c>
      <c r="AA1572" s="342">
        <f t="shared" si="182"/>
        <v>0</v>
      </c>
      <c r="AB1572" s="342">
        <f t="shared" si="182"/>
        <v>0</v>
      </c>
      <c r="AC1572" s="109">
        <f t="shared" si="178"/>
        <v>0</v>
      </c>
      <c r="AD1572" s="109">
        <f>IF(C1572=A_Stammdaten!$B$12,E_SAV!$S1572-E_SAV!$AE1572,HLOOKUP(A_Stammdaten!$B$12-1,$AF$4:$AL$4004,ROW(C1572)-3,FALSE)-$AE1572)</f>
        <v>0</v>
      </c>
      <c r="AE1572" s="109">
        <f>HLOOKUP(A_Stammdaten!$B$12,$AF$4:$AL$4004,ROW(C1572)-3,FALSE)</f>
        <v>0</v>
      </c>
      <c r="AF1572" s="109">
        <f t="shared" si="176"/>
        <v>0</v>
      </c>
      <c r="AG1572" s="109">
        <f t="shared" si="180"/>
        <v>0</v>
      </c>
      <c r="AH1572" s="109">
        <f t="shared" si="180"/>
        <v>0</v>
      </c>
      <c r="AI1572" s="109">
        <f t="shared" si="180"/>
        <v>0</v>
      </c>
      <c r="AJ1572" s="109">
        <f t="shared" si="179"/>
        <v>0</v>
      </c>
      <c r="AK1572" s="109">
        <f t="shared" si="179"/>
        <v>0</v>
      </c>
      <c r="AL1572" s="109">
        <f t="shared" si="179"/>
        <v>0</v>
      </c>
    </row>
    <row r="1573" spans="1:38" x14ac:dyDescent="0.3">
      <c r="A1573" s="421"/>
      <c r="B1573" s="421"/>
      <c r="C1573" s="422"/>
      <c r="D1573" s="423"/>
      <c r="E1573" s="421"/>
      <c r="F1573" s="421"/>
      <c r="G1573" s="421"/>
      <c r="H1573" s="421"/>
      <c r="I1573" s="421"/>
      <c r="J1573" s="421"/>
      <c r="K1573" s="421"/>
      <c r="L1573" s="421"/>
      <c r="M1573" s="423"/>
      <c r="N1573" s="340">
        <f>IF(C1573&gt;A_Stammdaten!$B$12,0,SUM(E1573,F1573,H1573,J1573:K1573)-SUM(G1573,I1573,L1573:M1573))</f>
        <v>0</v>
      </c>
      <c r="O1573" s="421"/>
      <c r="P1573" s="421"/>
      <c r="Q1573" s="421"/>
      <c r="R1573" s="421"/>
      <c r="S1573" s="108">
        <f t="shared" si="177"/>
        <v>0</v>
      </c>
      <c r="T1573" s="341">
        <f>IF(ISBLANK($B1573),0,VLOOKUP($B1573,Listen!$A$2:$C$45,2,FALSE))</f>
        <v>0</v>
      </c>
      <c r="U1573" s="341">
        <f>IF(ISBLANK($B1573),0,VLOOKUP($B1573,Listen!$A$2:$C$45,3,FALSE))</f>
        <v>0</v>
      </c>
      <c r="V1573" s="342">
        <f t="shared" si="181"/>
        <v>0</v>
      </c>
      <c r="W1573" s="342">
        <f t="shared" si="182"/>
        <v>0</v>
      </c>
      <c r="X1573" s="342">
        <f t="shared" si="182"/>
        <v>0</v>
      </c>
      <c r="Y1573" s="342">
        <f t="shared" si="182"/>
        <v>0</v>
      </c>
      <c r="Z1573" s="342">
        <f t="shared" si="182"/>
        <v>0</v>
      </c>
      <c r="AA1573" s="342">
        <f t="shared" si="182"/>
        <v>0</v>
      </c>
      <c r="AB1573" s="342">
        <f t="shared" si="182"/>
        <v>0</v>
      </c>
      <c r="AC1573" s="109">
        <f t="shared" si="178"/>
        <v>0</v>
      </c>
      <c r="AD1573" s="109">
        <f>IF(C1573=A_Stammdaten!$B$12,E_SAV!$S1573-E_SAV!$AE1573,HLOOKUP(A_Stammdaten!$B$12-1,$AF$4:$AL$4004,ROW(C1573)-3,FALSE)-$AE1573)</f>
        <v>0</v>
      </c>
      <c r="AE1573" s="109">
        <f>HLOOKUP(A_Stammdaten!$B$12,$AF$4:$AL$4004,ROW(C1573)-3,FALSE)</f>
        <v>0</v>
      </c>
      <c r="AF1573" s="109">
        <f t="shared" si="176"/>
        <v>0</v>
      </c>
      <c r="AG1573" s="109">
        <f t="shared" si="180"/>
        <v>0</v>
      </c>
      <c r="AH1573" s="109">
        <f t="shared" si="180"/>
        <v>0</v>
      </c>
      <c r="AI1573" s="109">
        <f t="shared" si="180"/>
        <v>0</v>
      </c>
      <c r="AJ1573" s="109">
        <f t="shared" si="179"/>
        <v>0</v>
      </c>
      <c r="AK1573" s="109">
        <f t="shared" si="179"/>
        <v>0</v>
      </c>
      <c r="AL1573" s="109">
        <f t="shared" si="179"/>
        <v>0</v>
      </c>
    </row>
    <row r="1574" spans="1:38" x14ac:dyDescent="0.3">
      <c r="A1574" s="421"/>
      <c r="B1574" s="421"/>
      <c r="C1574" s="422"/>
      <c r="D1574" s="423"/>
      <c r="E1574" s="421"/>
      <c r="F1574" s="421"/>
      <c r="G1574" s="421"/>
      <c r="H1574" s="421"/>
      <c r="I1574" s="421"/>
      <c r="J1574" s="421"/>
      <c r="K1574" s="421"/>
      <c r="L1574" s="421"/>
      <c r="M1574" s="423"/>
      <c r="N1574" s="340">
        <f>IF(C1574&gt;A_Stammdaten!$B$12,0,SUM(E1574,F1574,H1574,J1574:K1574)-SUM(G1574,I1574,L1574:M1574))</f>
        <v>0</v>
      </c>
      <c r="O1574" s="421"/>
      <c r="P1574" s="421"/>
      <c r="Q1574" s="421"/>
      <c r="R1574" s="421"/>
      <c r="S1574" s="108">
        <f t="shared" si="177"/>
        <v>0</v>
      </c>
      <c r="T1574" s="341">
        <f>IF(ISBLANK($B1574),0,VLOOKUP($B1574,Listen!$A$2:$C$45,2,FALSE))</f>
        <v>0</v>
      </c>
      <c r="U1574" s="341">
        <f>IF(ISBLANK($B1574),0,VLOOKUP($B1574,Listen!$A$2:$C$45,3,FALSE))</f>
        <v>0</v>
      </c>
      <c r="V1574" s="342">
        <f t="shared" si="181"/>
        <v>0</v>
      </c>
      <c r="W1574" s="342">
        <f t="shared" si="182"/>
        <v>0</v>
      </c>
      <c r="X1574" s="342">
        <f t="shared" si="182"/>
        <v>0</v>
      </c>
      <c r="Y1574" s="342">
        <f t="shared" si="182"/>
        <v>0</v>
      </c>
      <c r="Z1574" s="342">
        <f t="shared" si="182"/>
        <v>0</v>
      </c>
      <c r="AA1574" s="342">
        <f t="shared" si="182"/>
        <v>0</v>
      </c>
      <c r="AB1574" s="342">
        <f t="shared" si="182"/>
        <v>0</v>
      </c>
      <c r="AC1574" s="109">
        <f t="shared" si="178"/>
        <v>0</v>
      </c>
      <c r="AD1574" s="109">
        <f>IF(C1574=A_Stammdaten!$B$12,E_SAV!$S1574-E_SAV!$AE1574,HLOOKUP(A_Stammdaten!$B$12-1,$AF$4:$AL$4004,ROW(C1574)-3,FALSE)-$AE1574)</f>
        <v>0</v>
      </c>
      <c r="AE1574" s="109">
        <f>HLOOKUP(A_Stammdaten!$B$12,$AF$4:$AL$4004,ROW(C1574)-3,FALSE)</f>
        <v>0</v>
      </c>
      <c r="AF1574" s="109">
        <f t="shared" si="176"/>
        <v>0</v>
      </c>
      <c r="AG1574" s="109">
        <f t="shared" si="180"/>
        <v>0</v>
      </c>
      <c r="AH1574" s="109">
        <f t="shared" si="180"/>
        <v>0</v>
      </c>
      <c r="AI1574" s="109">
        <f t="shared" si="180"/>
        <v>0</v>
      </c>
      <c r="AJ1574" s="109">
        <f t="shared" si="179"/>
        <v>0</v>
      </c>
      <c r="AK1574" s="109">
        <f t="shared" si="179"/>
        <v>0</v>
      </c>
      <c r="AL1574" s="109">
        <f t="shared" si="179"/>
        <v>0</v>
      </c>
    </row>
    <row r="1575" spans="1:38" x14ac:dyDescent="0.3">
      <c r="A1575" s="421"/>
      <c r="B1575" s="421"/>
      <c r="C1575" s="422"/>
      <c r="D1575" s="423"/>
      <c r="E1575" s="421"/>
      <c r="F1575" s="421"/>
      <c r="G1575" s="421"/>
      <c r="H1575" s="421"/>
      <c r="I1575" s="421"/>
      <c r="J1575" s="421"/>
      <c r="K1575" s="421"/>
      <c r="L1575" s="421"/>
      <c r="M1575" s="423"/>
      <c r="N1575" s="340">
        <f>IF(C1575&gt;A_Stammdaten!$B$12,0,SUM(E1575,F1575,H1575,J1575:K1575)-SUM(G1575,I1575,L1575:M1575))</f>
        <v>0</v>
      </c>
      <c r="O1575" s="421"/>
      <c r="P1575" s="421"/>
      <c r="Q1575" s="421"/>
      <c r="R1575" s="421"/>
      <c r="S1575" s="108">
        <f t="shared" si="177"/>
        <v>0</v>
      </c>
      <c r="T1575" s="341">
        <f>IF(ISBLANK($B1575),0,VLOOKUP($B1575,Listen!$A$2:$C$45,2,FALSE))</f>
        <v>0</v>
      </c>
      <c r="U1575" s="341">
        <f>IF(ISBLANK($B1575),0,VLOOKUP($B1575,Listen!$A$2:$C$45,3,FALSE))</f>
        <v>0</v>
      </c>
      <c r="V1575" s="342">
        <f t="shared" si="181"/>
        <v>0</v>
      </c>
      <c r="W1575" s="342">
        <f t="shared" si="182"/>
        <v>0</v>
      </c>
      <c r="X1575" s="342">
        <f t="shared" si="182"/>
        <v>0</v>
      </c>
      <c r="Y1575" s="342">
        <f t="shared" si="182"/>
        <v>0</v>
      </c>
      <c r="Z1575" s="342">
        <f t="shared" si="182"/>
        <v>0</v>
      </c>
      <c r="AA1575" s="342">
        <f t="shared" si="182"/>
        <v>0</v>
      </c>
      <c r="AB1575" s="342">
        <f t="shared" si="182"/>
        <v>0</v>
      </c>
      <c r="AC1575" s="109">
        <f t="shared" si="178"/>
        <v>0</v>
      </c>
      <c r="AD1575" s="109">
        <f>IF(C1575=A_Stammdaten!$B$12,E_SAV!$S1575-E_SAV!$AE1575,HLOOKUP(A_Stammdaten!$B$12-1,$AF$4:$AL$4004,ROW(C1575)-3,FALSE)-$AE1575)</f>
        <v>0</v>
      </c>
      <c r="AE1575" s="109">
        <f>HLOOKUP(A_Stammdaten!$B$12,$AF$4:$AL$4004,ROW(C1575)-3,FALSE)</f>
        <v>0</v>
      </c>
      <c r="AF1575" s="109">
        <f t="shared" si="176"/>
        <v>0</v>
      </c>
      <c r="AG1575" s="109">
        <f t="shared" si="180"/>
        <v>0</v>
      </c>
      <c r="AH1575" s="109">
        <f t="shared" si="180"/>
        <v>0</v>
      </c>
      <c r="AI1575" s="109">
        <f t="shared" si="180"/>
        <v>0</v>
      </c>
      <c r="AJ1575" s="109">
        <f t="shared" si="179"/>
        <v>0</v>
      </c>
      <c r="AK1575" s="109">
        <f t="shared" si="179"/>
        <v>0</v>
      </c>
      <c r="AL1575" s="109">
        <f t="shared" si="179"/>
        <v>0</v>
      </c>
    </row>
    <row r="1576" spans="1:38" x14ac:dyDescent="0.3">
      <c r="A1576" s="421"/>
      <c r="B1576" s="421"/>
      <c r="C1576" s="422"/>
      <c r="D1576" s="423"/>
      <c r="E1576" s="421"/>
      <c r="F1576" s="421"/>
      <c r="G1576" s="421"/>
      <c r="H1576" s="421"/>
      <c r="I1576" s="421"/>
      <c r="J1576" s="421"/>
      <c r="K1576" s="421"/>
      <c r="L1576" s="421"/>
      <c r="M1576" s="423"/>
      <c r="N1576" s="340">
        <f>IF(C1576&gt;A_Stammdaten!$B$12,0,SUM(E1576,F1576,H1576,J1576:K1576)-SUM(G1576,I1576,L1576:M1576))</f>
        <v>0</v>
      </c>
      <c r="O1576" s="421"/>
      <c r="P1576" s="421"/>
      <c r="Q1576" s="421"/>
      <c r="R1576" s="421"/>
      <c r="S1576" s="108">
        <f t="shared" si="177"/>
        <v>0</v>
      </c>
      <c r="T1576" s="341">
        <f>IF(ISBLANK($B1576),0,VLOOKUP($B1576,Listen!$A$2:$C$45,2,FALSE))</f>
        <v>0</v>
      </c>
      <c r="U1576" s="341">
        <f>IF(ISBLANK($B1576),0,VLOOKUP($B1576,Listen!$A$2:$C$45,3,FALSE))</f>
        <v>0</v>
      </c>
      <c r="V1576" s="342">
        <f t="shared" si="181"/>
        <v>0</v>
      </c>
      <c r="W1576" s="342">
        <f t="shared" si="182"/>
        <v>0</v>
      </c>
      <c r="X1576" s="342">
        <f t="shared" si="182"/>
        <v>0</v>
      </c>
      <c r="Y1576" s="342">
        <f t="shared" si="182"/>
        <v>0</v>
      </c>
      <c r="Z1576" s="342">
        <f t="shared" si="182"/>
        <v>0</v>
      </c>
      <c r="AA1576" s="342">
        <f t="shared" si="182"/>
        <v>0</v>
      </c>
      <c r="AB1576" s="342">
        <f t="shared" si="182"/>
        <v>0</v>
      </c>
      <c r="AC1576" s="109">
        <f t="shared" si="178"/>
        <v>0</v>
      </c>
      <c r="AD1576" s="109">
        <f>IF(C1576=A_Stammdaten!$B$12,E_SAV!$S1576-E_SAV!$AE1576,HLOOKUP(A_Stammdaten!$B$12-1,$AF$4:$AL$4004,ROW(C1576)-3,FALSE)-$AE1576)</f>
        <v>0</v>
      </c>
      <c r="AE1576" s="109">
        <f>HLOOKUP(A_Stammdaten!$B$12,$AF$4:$AL$4004,ROW(C1576)-3,FALSE)</f>
        <v>0</v>
      </c>
      <c r="AF1576" s="109">
        <f t="shared" si="176"/>
        <v>0</v>
      </c>
      <c r="AG1576" s="109">
        <f t="shared" si="180"/>
        <v>0</v>
      </c>
      <c r="AH1576" s="109">
        <f t="shared" si="180"/>
        <v>0</v>
      </c>
      <c r="AI1576" s="109">
        <f t="shared" si="180"/>
        <v>0</v>
      </c>
      <c r="AJ1576" s="109">
        <f t="shared" si="179"/>
        <v>0</v>
      </c>
      <c r="AK1576" s="109">
        <f t="shared" si="179"/>
        <v>0</v>
      </c>
      <c r="AL1576" s="109">
        <f t="shared" si="179"/>
        <v>0</v>
      </c>
    </row>
    <row r="1577" spans="1:38" x14ac:dyDescent="0.3">
      <c r="A1577" s="421"/>
      <c r="B1577" s="421"/>
      <c r="C1577" s="422"/>
      <c r="D1577" s="423"/>
      <c r="E1577" s="421"/>
      <c r="F1577" s="421"/>
      <c r="G1577" s="421"/>
      <c r="H1577" s="421"/>
      <c r="I1577" s="421"/>
      <c r="J1577" s="421"/>
      <c r="K1577" s="421"/>
      <c r="L1577" s="421"/>
      <c r="M1577" s="423"/>
      <c r="N1577" s="340">
        <f>IF(C1577&gt;A_Stammdaten!$B$12,0,SUM(E1577,F1577,H1577,J1577:K1577)-SUM(G1577,I1577,L1577:M1577))</f>
        <v>0</v>
      </c>
      <c r="O1577" s="421"/>
      <c r="P1577" s="421"/>
      <c r="Q1577" s="421"/>
      <c r="R1577" s="421"/>
      <c r="S1577" s="108">
        <f t="shared" si="177"/>
        <v>0</v>
      </c>
      <c r="T1577" s="341">
        <f>IF(ISBLANK($B1577),0,VLOOKUP($B1577,Listen!$A$2:$C$45,2,FALSE))</f>
        <v>0</v>
      </c>
      <c r="U1577" s="341">
        <f>IF(ISBLANK($B1577),0,VLOOKUP($B1577,Listen!$A$2:$C$45,3,FALSE))</f>
        <v>0</v>
      </c>
      <c r="V1577" s="342">
        <f t="shared" si="181"/>
        <v>0</v>
      </c>
      <c r="W1577" s="342">
        <f t="shared" si="182"/>
        <v>0</v>
      </c>
      <c r="X1577" s="342">
        <f t="shared" si="182"/>
        <v>0</v>
      </c>
      <c r="Y1577" s="342">
        <f t="shared" si="182"/>
        <v>0</v>
      </c>
      <c r="Z1577" s="342">
        <f t="shared" si="182"/>
        <v>0</v>
      </c>
      <c r="AA1577" s="342">
        <f t="shared" si="182"/>
        <v>0</v>
      </c>
      <c r="AB1577" s="342">
        <f t="shared" si="182"/>
        <v>0</v>
      </c>
      <c r="AC1577" s="109">
        <f t="shared" si="178"/>
        <v>0</v>
      </c>
      <c r="AD1577" s="109">
        <f>IF(C1577=A_Stammdaten!$B$12,E_SAV!$S1577-E_SAV!$AE1577,HLOOKUP(A_Stammdaten!$B$12-1,$AF$4:$AL$4004,ROW(C1577)-3,FALSE)-$AE1577)</f>
        <v>0</v>
      </c>
      <c r="AE1577" s="109">
        <f>HLOOKUP(A_Stammdaten!$B$12,$AF$4:$AL$4004,ROW(C1577)-3,FALSE)</f>
        <v>0</v>
      </c>
      <c r="AF1577" s="109">
        <f t="shared" si="176"/>
        <v>0</v>
      </c>
      <c r="AG1577" s="109">
        <f t="shared" si="180"/>
        <v>0</v>
      </c>
      <c r="AH1577" s="109">
        <f t="shared" si="180"/>
        <v>0</v>
      </c>
      <c r="AI1577" s="109">
        <f t="shared" si="180"/>
        <v>0</v>
      </c>
      <c r="AJ1577" s="109">
        <f t="shared" si="179"/>
        <v>0</v>
      </c>
      <c r="AK1577" s="109">
        <f t="shared" si="179"/>
        <v>0</v>
      </c>
      <c r="AL1577" s="109">
        <f t="shared" si="179"/>
        <v>0</v>
      </c>
    </row>
    <row r="1578" spans="1:38" x14ac:dyDescent="0.3">
      <c r="A1578" s="421"/>
      <c r="B1578" s="421"/>
      <c r="C1578" s="422"/>
      <c r="D1578" s="423"/>
      <c r="E1578" s="421"/>
      <c r="F1578" s="421"/>
      <c r="G1578" s="421"/>
      <c r="H1578" s="421"/>
      <c r="I1578" s="421"/>
      <c r="J1578" s="421"/>
      <c r="K1578" s="421"/>
      <c r="L1578" s="421"/>
      <c r="M1578" s="423"/>
      <c r="N1578" s="340">
        <f>IF(C1578&gt;A_Stammdaten!$B$12,0,SUM(E1578,F1578,H1578,J1578:K1578)-SUM(G1578,I1578,L1578:M1578))</f>
        <v>0</v>
      </c>
      <c r="O1578" s="421"/>
      <c r="P1578" s="421"/>
      <c r="Q1578" s="421"/>
      <c r="R1578" s="421"/>
      <c r="S1578" s="108">
        <f t="shared" si="177"/>
        <v>0</v>
      </c>
      <c r="T1578" s="341">
        <f>IF(ISBLANK($B1578),0,VLOOKUP($B1578,Listen!$A$2:$C$45,2,FALSE))</f>
        <v>0</v>
      </c>
      <c r="U1578" s="341">
        <f>IF(ISBLANK($B1578),0,VLOOKUP($B1578,Listen!$A$2:$C$45,3,FALSE))</f>
        <v>0</v>
      </c>
      <c r="V1578" s="342">
        <f t="shared" si="181"/>
        <v>0</v>
      </c>
      <c r="W1578" s="342">
        <f t="shared" si="182"/>
        <v>0</v>
      </c>
      <c r="X1578" s="342">
        <f t="shared" si="182"/>
        <v>0</v>
      </c>
      <c r="Y1578" s="342">
        <f t="shared" si="182"/>
        <v>0</v>
      </c>
      <c r="Z1578" s="342">
        <f t="shared" si="182"/>
        <v>0</v>
      </c>
      <c r="AA1578" s="342">
        <f t="shared" si="182"/>
        <v>0</v>
      </c>
      <c r="AB1578" s="342">
        <f t="shared" si="182"/>
        <v>0</v>
      </c>
      <c r="AC1578" s="109">
        <f t="shared" si="178"/>
        <v>0</v>
      </c>
      <c r="AD1578" s="109">
        <f>IF(C1578=A_Stammdaten!$B$12,E_SAV!$S1578-E_SAV!$AE1578,HLOOKUP(A_Stammdaten!$B$12-1,$AF$4:$AL$4004,ROW(C1578)-3,FALSE)-$AE1578)</f>
        <v>0</v>
      </c>
      <c r="AE1578" s="109">
        <f>HLOOKUP(A_Stammdaten!$B$12,$AF$4:$AL$4004,ROW(C1578)-3,FALSE)</f>
        <v>0</v>
      </c>
      <c r="AF1578" s="109">
        <f t="shared" si="176"/>
        <v>0</v>
      </c>
      <c r="AG1578" s="109">
        <f t="shared" si="180"/>
        <v>0</v>
      </c>
      <c r="AH1578" s="109">
        <f t="shared" si="180"/>
        <v>0</v>
      </c>
      <c r="AI1578" s="109">
        <f t="shared" si="180"/>
        <v>0</v>
      </c>
      <c r="AJ1578" s="109">
        <f t="shared" si="179"/>
        <v>0</v>
      </c>
      <c r="AK1578" s="109">
        <f t="shared" si="179"/>
        <v>0</v>
      </c>
      <c r="AL1578" s="109">
        <f t="shared" si="179"/>
        <v>0</v>
      </c>
    </row>
    <row r="1579" spans="1:38" x14ac:dyDescent="0.3">
      <c r="A1579" s="421"/>
      <c r="B1579" s="421"/>
      <c r="C1579" s="422"/>
      <c r="D1579" s="423"/>
      <c r="E1579" s="421"/>
      <c r="F1579" s="421"/>
      <c r="G1579" s="421"/>
      <c r="H1579" s="421"/>
      <c r="I1579" s="421"/>
      <c r="J1579" s="421"/>
      <c r="K1579" s="421"/>
      <c r="L1579" s="421"/>
      <c r="M1579" s="423"/>
      <c r="N1579" s="340">
        <f>IF(C1579&gt;A_Stammdaten!$B$12,0,SUM(E1579,F1579,H1579,J1579:K1579)-SUM(G1579,I1579,L1579:M1579))</f>
        <v>0</v>
      </c>
      <c r="O1579" s="421"/>
      <c r="P1579" s="421"/>
      <c r="Q1579" s="421"/>
      <c r="R1579" s="421"/>
      <c r="S1579" s="108">
        <f t="shared" si="177"/>
        <v>0</v>
      </c>
      <c r="T1579" s="341">
        <f>IF(ISBLANK($B1579),0,VLOOKUP($B1579,Listen!$A$2:$C$45,2,FALSE))</f>
        <v>0</v>
      </c>
      <c r="U1579" s="341">
        <f>IF(ISBLANK($B1579),0,VLOOKUP($B1579,Listen!$A$2:$C$45,3,FALSE))</f>
        <v>0</v>
      </c>
      <c r="V1579" s="342">
        <f t="shared" si="181"/>
        <v>0</v>
      </c>
      <c r="W1579" s="342">
        <f t="shared" si="182"/>
        <v>0</v>
      </c>
      <c r="X1579" s="342">
        <f t="shared" si="182"/>
        <v>0</v>
      </c>
      <c r="Y1579" s="342">
        <f t="shared" si="182"/>
        <v>0</v>
      </c>
      <c r="Z1579" s="342">
        <f t="shared" si="182"/>
        <v>0</v>
      </c>
      <c r="AA1579" s="342">
        <f t="shared" si="182"/>
        <v>0</v>
      </c>
      <c r="AB1579" s="342">
        <f t="shared" si="182"/>
        <v>0</v>
      </c>
      <c r="AC1579" s="109">
        <f t="shared" si="178"/>
        <v>0</v>
      </c>
      <c r="AD1579" s="109">
        <f>IF(C1579=A_Stammdaten!$B$12,E_SAV!$S1579-E_SAV!$AE1579,HLOOKUP(A_Stammdaten!$B$12-1,$AF$4:$AL$4004,ROW(C1579)-3,FALSE)-$AE1579)</f>
        <v>0</v>
      </c>
      <c r="AE1579" s="109">
        <f>HLOOKUP(A_Stammdaten!$B$12,$AF$4:$AL$4004,ROW(C1579)-3,FALSE)</f>
        <v>0</v>
      </c>
      <c r="AF1579" s="109">
        <f t="shared" si="176"/>
        <v>0</v>
      </c>
      <c r="AG1579" s="109">
        <f t="shared" si="180"/>
        <v>0</v>
      </c>
      <c r="AH1579" s="109">
        <f t="shared" si="180"/>
        <v>0</v>
      </c>
      <c r="AI1579" s="109">
        <f t="shared" si="180"/>
        <v>0</v>
      </c>
      <c r="AJ1579" s="109">
        <f t="shared" si="179"/>
        <v>0</v>
      </c>
      <c r="AK1579" s="109">
        <f t="shared" si="179"/>
        <v>0</v>
      </c>
      <c r="AL1579" s="109">
        <f t="shared" si="179"/>
        <v>0</v>
      </c>
    </row>
    <row r="1580" spans="1:38" x14ac:dyDescent="0.3">
      <c r="A1580" s="421"/>
      <c r="B1580" s="421"/>
      <c r="C1580" s="422"/>
      <c r="D1580" s="423"/>
      <c r="E1580" s="421"/>
      <c r="F1580" s="421"/>
      <c r="G1580" s="421"/>
      <c r="H1580" s="421"/>
      <c r="I1580" s="421"/>
      <c r="J1580" s="421"/>
      <c r="K1580" s="421"/>
      <c r="L1580" s="421"/>
      <c r="M1580" s="423"/>
      <c r="N1580" s="340">
        <f>IF(C1580&gt;A_Stammdaten!$B$12,0,SUM(E1580,F1580,H1580,J1580:K1580)-SUM(G1580,I1580,L1580:M1580))</f>
        <v>0</v>
      </c>
      <c r="O1580" s="421"/>
      <c r="P1580" s="421"/>
      <c r="Q1580" s="421"/>
      <c r="R1580" s="421"/>
      <c r="S1580" s="108">
        <f t="shared" si="177"/>
        <v>0</v>
      </c>
      <c r="T1580" s="341">
        <f>IF(ISBLANK($B1580),0,VLOOKUP($B1580,Listen!$A$2:$C$45,2,FALSE))</f>
        <v>0</v>
      </c>
      <c r="U1580" s="341">
        <f>IF(ISBLANK($B1580),0,VLOOKUP($B1580,Listen!$A$2:$C$45,3,FALSE))</f>
        <v>0</v>
      </c>
      <c r="V1580" s="342">
        <f t="shared" si="181"/>
        <v>0</v>
      </c>
      <c r="W1580" s="342">
        <f t="shared" si="182"/>
        <v>0</v>
      </c>
      <c r="X1580" s="342">
        <f t="shared" si="182"/>
        <v>0</v>
      </c>
      <c r="Y1580" s="342">
        <f t="shared" si="182"/>
        <v>0</v>
      </c>
      <c r="Z1580" s="342">
        <f t="shared" si="182"/>
        <v>0</v>
      </c>
      <c r="AA1580" s="342">
        <f t="shared" si="182"/>
        <v>0</v>
      </c>
      <c r="AB1580" s="342">
        <f t="shared" si="182"/>
        <v>0</v>
      </c>
      <c r="AC1580" s="109">
        <f t="shared" si="178"/>
        <v>0</v>
      </c>
      <c r="AD1580" s="109">
        <f>IF(C1580=A_Stammdaten!$B$12,E_SAV!$S1580-E_SAV!$AE1580,HLOOKUP(A_Stammdaten!$B$12-1,$AF$4:$AL$4004,ROW(C1580)-3,FALSE)-$AE1580)</f>
        <v>0</v>
      </c>
      <c r="AE1580" s="109">
        <f>HLOOKUP(A_Stammdaten!$B$12,$AF$4:$AL$4004,ROW(C1580)-3,FALSE)</f>
        <v>0</v>
      </c>
      <c r="AF1580" s="109">
        <f t="shared" si="176"/>
        <v>0</v>
      </c>
      <c r="AG1580" s="109">
        <f t="shared" si="180"/>
        <v>0</v>
      </c>
      <c r="AH1580" s="109">
        <f t="shared" si="180"/>
        <v>0</v>
      </c>
      <c r="AI1580" s="109">
        <f t="shared" si="180"/>
        <v>0</v>
      </c>
      <c r="AJ1580" s="109">
        <f t="shared" si="179"/>
        <v>0</v>
      </c>
      <c r="AK1580" s="109">
        <f t="shared" si="179"/>
        <v>0</v>
      </c>
      <c r="AL1580" s="109">
        <f t="shared" si="179"/>
        <v>0</v>
      </c>
    </row>
    <row r="1581" spans="1:38" x14ac:dyDescent="0.3">
      <c r="A1581" s="421"/>
      <c r="B1581" s="421"/>
      <c r="C1581" s="422"/>
      <c r="D1581" s="423"/>
      <c r="E1581" s="421"/>
      <c r="F1581" s="421"/>
      <c r="G1581" s="421"/>
      <c r="H1581" s="421"/>
      <c r="I1581" s="421"/>
      <c r="J1581" s="421"/>
      <c r="K1581" s="421"/>
      <c r="L1581" s="421"/>
      <c r="M1581" s="423"/>
      <c r="N1581" s="340">
        <f>IF(C1581&gt;A_Stammdaten!$B$12,0,SUM(E1581,F1581,H1581,J1581:K1581)-SUM(G1581,I1581,L1581:M1581))</f>
        <v>0</v>
      </c>
      <c r="O1581" s="421"/>
      <c r="P1581" s="421"/>
      <c r="Q1581" s="421"/>
      <c r="R1581" s="421"/>
      <c r="S1581" s="108">
        <f t="shared" si="177"/>
        <v>0</v>
      </c>
      <c r="T1581" s="341">
        <f>IF(ISBLANK($B1581),0,VLOOKUP($B1581,Listen!$A$2:$C$45,2,FALSE))</f>
        <v>0</v>
      </c>
      <c r="U1581" s="341">
        <f>IF(ISBLANK($B1581),0,VLOOKUP($B1581,Listen!$A$2:$C$45,3,FALSE))</f>
        <v>0</v>
      </c>
      <c r="V1581" s="342">
        <f t="shared" si="181"/>
        <v>0</v>
      </c>
      <c r="W1581" s="342">
        <f t="shared" si="182"/>
        <v>0</v>
      </c>
      <c r="X1581" s="342">
        <f t="shared" si="182"/>
        <v>0</v>
      </c>
      <c r="Y1581" s="342">
        <f t="shared" si="182"/>
        <v>0</v>
      </c>
      <c r="Z1581" s="342">
        <f t="shared" si="182"/>
        <v>0</v>
      </c>
      <c r="AA1581" s="342">
        <f t="shared" si="182"/>
        <v>0</v>
      </c>
      <c r="AB1581" s="342">
        <f t="shared" si="182"/>
        <v>0</v>
      </c>
      <c r="AC1581" s="109">
        <f t="shared" si="178"/>
        <v>0</v>
      </c>
      <c r="AD1581" s="109">
        <f>IF(C1581=A_Stammdaten!$B$12,E_SAV!$S1581-E_SAV!$AE1581,HLOOKUP(A_Stammdaten!$B$12-1,$AF$4:$AL$4004,ROW(C1581)-3,FALSE)-$AE1581)</f>
        <v>0</v>
      </c>
      <c r="AE1581" s="109">
        <f>HLOOKUP(A_Stammdaten!$B$12,$AF$4:$AL$4004,ROW(C1581)-3,FALSE)</f>
        <v>0</v>
      </c>
      <c r="AF1581" s="109">
        <f t="shared" si="176"/>
        <v>0</v>
      </c>
      <c r="AG1581" s="109">
        <f t="shared" si="180"/>
        <v>0</v>
      </c>
      <c r="AH1581" s="109">
        <f t="shared" si="180"/>
        <v>0</v>
      </c>
      <c r="AI1581" s="109">
        <f t="shared" si="180"/>
        <v>0</v>
      </c>
      <c r="AJ1581" s="109">
        <f t="shared" si="179"/>
        <v>0</v>
      </c>
      <c r="AK1581" s="109">
        <f t="shared" si="179"/>
        <v>0</v>
      </c>
      <c r="AL1581" s="109">
        <f t="shared" si="179"/>
        <v>0</v>
      </c>
    </row>
    <row r="1582" spans="1:38" x14ac:dyDescent="0.3">
      <c r="A1582" s="421"/>
      <c r="B1582" s="421"/>
      <c r="C1582" s="422"/>
      <c r="D1582" s="423"/>
      <c r="E1582" s="421"/>
      <c r="F1582" s="421"/>
      <c r="G1582" s="421"/>
      <c r="H1582" s="421"/>
      <c r="I1582" s="421"/>
      <c r="J1582" s="421"/>
      <c r="K1582" s="421"/>
      <c r="L1582" s="421"/>
      <c r="M1582" s="423"/>
      <c r="N1582" s="340">
        <f>IF(C1582&gt;A_Stammdaten!$B$12,0,SUM(E1582,F1582,H1582,J1582:K1582)-SUM(G1582,I1582,L1582:M1582))</f>
        <v>0</v>
      </c>
      <c r="O1582" s="421"/>
      <c r="P1582" s="421"/>
      <c r="Q1582" s="421"/>
      <c r="R1582" s="421"/>
      <c r="S1582" s="108">
        <f t="shared" si="177"/>
        <v>0</v>
      </c>
      <c r="T1582" s="341">
        <f>IF(ISBLANK($B1582),0,VLOOKUP($B1582,Listen!$A$2:$C$45,2,FALSE))</f>
        <v>0</v>
      </c>
      <c r="U1582" s="341">
        <f>IF(ISBLANK($B1582),0,VLOOKUP($B1582,Listen!$A$2:$C$45,3,FALSE))</f>
        <v>0</v>
      </c>
      <c r="V1582" s="342">
        <f t="shared" si="181"/>
        <v>0</v>
      </c>
      <c r="W1582" s="342">
        <f t="shared" si="182"/>
        <v>0</v>
      </c>
      <c r="X1582" s="342">
        <f t="shared" si="182"/>
        <v>0</v>
      </c>
      <c r="Y1582" s="342">
        <f t="shared" si="182"/>
        <v>0</v>
      </c>
      <c r="Z1582" s="342">
        <f t="shared" si="182"/>
        <v>0</v>
      </c>
      <c r="AA1582" s="342">
        <f t="shared" si="182"/>
        <v>0</v>
      </c>
      <c r="AB1582" s="342">
        <f t="shared" si="182"/>
        <v>0</v>
      </c>
      <c r="AC1582" s="109">
        <f t="shared" si="178"/>
        <v>0</v>
      </c>
      <c r="AD1582" s="109">
        <f>IF(C1582=A_Stammdaten!$B$12,E_SAV!$S1582-E_SAV!$AE1582,HLOOKUP(A_Stammdaten!$B$12-1,$AF$4:$AL$4004,ROW(C1582)-3,FALSE)-$AE1582)</f>
        <v>0</v>
      </c>
      <c r="AE1582" s="109">
        <f>HLOOKUP(A_Stammdaten!$B$12,$AF$4:$AL$4004,ROW(C1582)-3,FALSE)</f>
        <v>0</v>
      </c>
      <c r="AF1582" s="109">
        <f t="shared" si="176"/>
        <v>0</v>
      </c>
      <c r="AG1582" s="109">
        <f t="shared" si="180"/>
        <v>0</v>
      </c>
      <c r="AH1582" s="109">
        <f t="shared" si="180"/>
        <v>0</v>
      </c>
      <c r="AI1582" s="109">
        <f t="shared" si="180"/>
        <v>0</v>
      </c>
      <c r="AJ1582" s="109">
        <f t="shared" si="179"/>
        <v>0</v>
      </c>
      <c r="AK1582" s="109">
        <f t="shared" si="179"/>
        <v>0</v>
      </c>
      <c r="AL1582" s="109">
        <f t="shared" si="179"/>
        <v>0</v>
      </c>
    </row>
    <row r="1583" spans="1:38" x14ac:dyDescent="0.3">
      <c r="A1583" s="421"/>
      <c r="B1583" s="421"/>
      <c r="C1583" s="422"/>
      <c r="D1583" s="423"/>
      <c r="E1583" s="421"/>
      <c r="F1583" s="421"/>
      <c r="G1583" s="421"/>
      <c r="H1583" s="421"/>
      <c r="I1583" s="421"/>
      <c r="J1583" s="421"/>
      <c r="K1583" s="421"/>
      <c r="L1583" s="421"/>
      <c r="M1583" s="423"/>
      <c r="N1583" s="340">
        <f>IF(C1583&gt;A_Stammdaten!$B$12,0,SUM(E1583,F1583,H1583,J1583:K1583)-SUM(G1583,I1583,L1583:M1583))</f>
        <v>0</v>
      </c>
      <c r="O1583" s="421"/>
      <c r="P1583" s="421"/>
      <c r="Q1583" s="421"/>
      <c r="R1583" s="421"/>
      <c r="S1583" s="108">
        <f t="shared" si="177"/>
        <v>0</v>
      </c>
      <c r="T1583" s="341">
        <f>IF(ISBLANK($B1583),0,VLOOKUP($B1583,Listen!$A$2:$C$45,2,FALSE))</f>
        <v>0</v>
      </c>
      <c r="U1583" s="341">
        <f>IF(ISBLANK($B1583),0,VLOOKUP($B1583,Listen!$A$2:$C$45,3,FALSE))</f>
        <v>0</v>
      </c>
      <c r="V1583" s="342">
        <f t="shared" si="181"/>
        <v>0</v>
      </c>
      <c r="W1583" s="342">
        <f t="shared" si="182"/>
        <v>0</v>
      </c>
      <c r="X1583" s="342">
        <f t="shared" si="182"/>
        <v>0</v>
      </c>
      <c r="Y1583" s="342">
        <f t="shared" si="182"/>
        <v>0</v>
      </c>
      <c r="Z1583" s="342">
        <f t="shared" si="182"/>
        <v>0</v>
      </c>
      <c r="AA1583" s="342">
        <f t="shared" si="182"/>
        <v>0</v>
      </c>
      <c r="AB1583" s="342">
        <f t="shared" si="182"/>
        <v>0</v>
      </c>
      <c r="AC1583" s="109">
        <f t="shared" si="178"/>
        <v>0</v>
      </c>
      <c r="AD1583" s="109">
        <f>IF(C1583=A_Stammdaten!$B$12,E_SAV!$S1583-E_SAV!$AE1583,HLOOKUP(A_Stammdaten!$B$12-1,$AF$4:$AL$4004,ROW(C1583)-3,FALSE)-$AE1583)</f>
        <v>0</v>
      </c>
      <c r="AE1583" s="109">
        <f>HLOOKUP(A_Stammdaten!$B$12,$AF$4:$AL$4004,ROW(C1583)-3,FALSE)</f>
        <v>0</v>
      </c>
      <c r="AF1583" s="109">
        <f t="shared" si="176"/>
        <v>0</v>
      </c>
      <c r="AG1583" s="109">
        <f t="shared" si="180"/>
        <v>0</v>
      </c>
      <c r="AH1583" s="109">
        <f t="shared" si="180"/>
        <v>0</v>
      </c>
      <c r="AI1583" s="109">
        <f t="shared" si="180"/>
        <v>0</v>
      </c>
      <c r="AJ1583" s="109">
        <f t="shared" si="179"/>
        <v>0</v>
      </c>
      <c r="AK1583" s="109">
        <f t="shared" si="179"/>
        <v>0</v>
      </c>
      <c r="AL1583" s="109">
        <f t="shared" si="179"/>
        <v>0</v>
      </c>
    </row>
    <row r="1584" spans="1:38" x14ac:dyDescent="0.3">
      <c r="A1584" s="421"/>
      <c r="B1584" s="421"/>
      <c r="C1584" s="422"/>
      <c r="D1584" s="423"/>
      <c r="E1584" s="421"/>
      <c r="F1584" s="421"/>
      <c r="G1584" s="421"/>
      <c r="H1584" s="421"/>
      <c r="I1584" s="421"/>
      <c r="J1584" s="421"/>
      <c r="K1584" s="421"/>
      <c r="L1584" s="421"/>
      <c r="M1584" s="423"/>
      <c r="N1584" s="340">
        <f>IF(C1584&gt;A_Stammdaten!$B$12,0,SUM(E1584,F1584,H1584,J1584:K1584)-SUM(G1584,I1584,L1584:M1584))</f>
        <v>0</v>
      </c>
      <c r="O1584" s="421"/>
      <c r="P1584" s="421"/>
      <c r="Q1584" s="421"/>
      <c r="R1584" s="421"/>
      <c r="S1584" s="108">
        <f t="shared" si="177"/>
        <v>0</v>
      </c>
      <c r="T1584" s="341">
        <f>IF(ISBLANK($B1584),0,VLOOKUP($B1584,Listen!$A$2:$C$45,2,FALSE))</f>
        <v>0</v>
      </c>
      <c r="U1584" s="341">
        <f>IF(ISBLANK($B1584),0,VLOOKUP($B1584,Listen!$A$2:$C$45,3,FALSE))</f>
        <v>0</v>
      </c>
      <c r="V1584" s="342">
        <f t="shared" si="181"/>
        <v>0</v>
      </c>
      <c r="W1584" s="342">
        <f t="shared" si="182"/>
        <v>0</v>
      </c>
      <c r="X1584" s="342">
        <f t="shared" si="182"/>
        <v>0</v>
      </c>
      <c r="Y1584" s="342">
        <f t="shared" si="182"/>
        <v>0</v>
      </c>
      <c r="Z1584" s="342">
        <f t="shared" si="182"/>
        <v>0</v>
      </c>
      <c r="AA1584" s="342">
        <f t="shared" si="182"/>
        <v>0</v>
      </c>
      <c r="AB1584" s="342">
        <f t="shared" si="182"/>
        <v>0</v>
      </c>
      <c r="AC1584" s="109">
        <f t="shared" si="178"/>
        <v>0</v>
      </c>
      <c r="AD1584" s="109">
        <f>IF(C1584=A_Stammdaten!$B$12,E_SAV!$S1584-E_SAV!$AE1584,HLOOKUP(A_Stammdaten!$B$12-1,$AF$4:$AL$4004,ROW(C1584)-3,FALSE)-$AE1584)</f>
        <v>0</v>
      </c>
      <c r="AE1584" s="109">
        <f>HLOOKUP(A_Stammdaten!$B$12,$AF$4:$AL$4004,ROW(C1584)-3,FALSE)</f>
        <v>0</v>
      </c>
      <c r="AF1584" s="109">
        <f t="shared" si="176"/>
        <v>0</v>
      </c>
      <c r="AG1584" s="109">
        <f t="shared" si="180"/>
        <v>0</v>
      </c>
      <c r="AH1584" s="109">
        <f t="shared" si="180"/>
        <v>0</v>
      </c>
      <c r="AI1584" s="109">
        <f t="shared" si="180"/>
        <v>0</v>
      </c>
      <c r="AJ1584" s="109">
        <f t="shared" si="179"/>
        <v>0</v>
      </c>
      <c r="AK1584" s="109">
        <f t="shared" si="179"/>
        <v>0</v>
      </c>
      <c r="AL1584" s="109">
        <f t="shared" si="179"/>
        <v>0</v>
      </c>
    </row>
    <row r="1585" spans="1:38" x14ac:dyDescent="0.3">
      <c r="A1585" s="421"/>
      <c r="B1585" s="421"/>
      <c r="C1585" s="422"/>
      <c r="D1585" s="423"/>
      <c r="E1585" s="421"/>
      <c r="F1585" s="421"/>
      <c r="G1585" s="421"/>
      <c r="H1585" s="421"/>
      <c r="I1585" s="421"/>
      <c r="J1585" s="421"/>
      <c r="K1585" s="421"/>
      <c r="L1585" s="421"/>
      <c r="M1585" s="423"/>
      <c r="N1585" s="340">
        <f>IF(C1585&gt;A_Stammdaten!$B$12,0,SUM(E1585,F1585,H1585,J1585:K1585)-SUM(G1585,I1585,L1585:M1585))</f>
        <v>0</v>
      </c>
      <c r="O1585" s="421"/>
      <c r="P1585" s="421"/>
      <c r="Q1585" s="421"/>
      <c r="R1585" s="421"/>
      <c r="S1585" s="108">
        <f t="shared" si="177"/>
        <v>0</v>
      </c>
      <c r="T1585" s="341">
        <f>IF(ISBLANK($B1585),0,VLOOKUP($B1585,Listen!$A$2:$C$45,2,FALSE))</f>
        <v>0</v>
      </c>
      <c r="U1585" s="341">
        <f>IF(ISBLANK($B1585),0,VLOOKUP($B1585,Listen!$A$2:$C$45,3,FALSE))</f>
        <v>0</v>
      </c>
      <c r="V1585" s="342">
        <f t="shared" si="181"/>
        <v>0</v>
      </c>
      <c r="W1585" s="342">
        <f t="shared" si="182"/>
        <v>0</v>
      </c>
      <c r="X1585" s="342">
        <f t="shared" si="182"/>
        <v>0</v>
      </c>
      <c r="Y1585" s="342">
        <f t="shared" si="182"/>
        <v>0</v>
      </c>
      <c r="Z1585" s="342">
        <f t="shared" si="182"/>
        <v>0</v>
      </c>
      <c r="AA1585" s="342">
        <f t="shared" si="182"/>
        <v>0</v>
      </c>
      <c r="AB1585" s="342">
        <f t="shared" si="182"/>
        <v>0</v>
      </c>
      <c r="AC1585" s="109">
        <f t="shared" si="178"/>
        <v>0</v>
      </c>
      <c r="AD1585" s="109">
        <f>IF(C1585=A_Stammdaten!$B$12,E_SAV!$S1585-E_SAV!$AE1585,HLOOKUP(A_Stammdaten!$B$12-1,$AF$4:$AL$4004,ROW(C1585)-3,FALSE)-$AE1585)</f>
        <v>0</v>
      </c>
      <c r="AE1585" s="109">
        <f>HLOOKUP(A_Stammdaten!$B$12,$AF$4:$AL$4004,ROW(C1585)-3,FALSE)</f>
        <v>0</v>
      </c>
      <c r="AF1585" s="109">
        <f t="shared" si="176"/>
        <v>0</v>
      </c>
      <c r="AG1585" s="109">
        <f t="shared" si="180"/>
        <v>0</v>
      </c>
      <c r="AH1585" s="109">
        <f t="shared" si="180"/>
        <v>0</v>
      </c>
      <c r="AI1585" s="109">
        <f t="shared" si="180"/>
        <v>0</v>
      </c>
      <c r="AJ1585" s="109">
        <f t="shared" si="179"/>
        <v>0</v>
      </c>
      <c r="AK1585" s="109">
        <f t="shared" si="179"/>
        <v>0</v>
      </c>
      <c r="AL1585" s="109">
        <f t="shared" si="179"/>
        <v>0</v>
      </c>
    </row>
    <row r="1586" spans="1:38" x14ac:dyDescent="0.3">
      <c r="A1586" s="421"/>
      <c r="B1586" s="421"/>
      <c r="C1586" s="422"/>
      <c r="D1586" s="423"/>
      <c r="E1586" s="421"/>
      <c r="F1586" s="421"/>
      <c r="G1586" s="421"/>
      <c r="H1586" s="421"/>
      <c r="I1586" s="421"/>
      <c r="J1586" s="421"/>
      <c r="K1586" s="421"/>
      <c r="L1586" s="421"/>
      <c r="M1586" s="423"/>
      <c r="N1586" s="340">
        <f>IF(C1586&gt;A_Stammdaten!$B$12,0,SUM(E1586,F1586,H1586,J1586:K1586)-SUM(G1586,I1586,L1586:M1586))</f>
        <v>0</v>
      </c>
      <c r="O1586" s="421"/>
      <c r="P1586" s="421"/>
      <c r="Q1586" s="421"/>
      <c r="R1586" s="421"/>
      <c r="S1586" s="108">
        <f t="shared" si="177"/>
        <v>0</v>
      </c>
      <c r="T1586" s="341">
        <f>IF(ISBLANK($B1586),0,VLOOKUP($B1586,Listen!$A$2:$C$45,2,FALSE))</f>
        <v>0</v>
      </c>
      <c r="U1586" s="341">
        <f>IF(ISBLANK($B1586),0,VLOOKUP($B1586,Listen!$A$2:$C$45,3,FALSE))</f>
        <v>0</v>
      </c>
      <c r="V1586" s="342">
        <f t="shared" si="181"/>
        <v>0</v>
      </c>
      <c r="W1586" s="342">
        <f t="shared" si="182"/>
        <v>0</v>
      </c>
      <c r="X1586" s="342">
        <f t="shared" si="182"/>
        <v>0</v>
      </c>
      <c r="Y1586" s="342">
        <f t="shared" si="182"/>
        <v>0</v>
      </c>
      <c r="Z1586" s="342">
        <f t="shared" si="182"/>
        <v>0</v>
      </c>
      <c r="AA1586" s="342">
        <f t="shared" si="182"/>
        <v>0</v>
      </c>
      <c r="AB1586" s="342">
        <f t="shared" si="182"/>
        <v>0</v>
      </c>
      <c r="AC1586" s="109">
        <f t="shared" si="178"/>
        <v>0</v>
      </c>
      <c r="AD1586" s="109">
        <f>IF(C1586=A_Stammdaten!$B$12,E_SAV!$S1586-E_SAV!$AE1586,HLOOKUP(A_Stammdaten!$B$12-1,$AF$4:$AL$4004,ROW(C1586)-3,FALSE)-$AE1586)</f>
        <v>0</v>
      </c>
      <c r="AE1586" s="109">
        <f>HLOOKUP(A_Stammdaten!$B$12,$AF$4:$AL$4004,ROW(C1586)-3,FALSE)</f>
        <v>0</v>
      </c>
      <c r="AF1586" s="109">
        <f t="shared" si="176"/>
        <v>0</v>
      </c>
      <c r="AG1586" s="109">
        <f t="shared" si="180"/>
        <v>0</v>
      </c>
      <c r="AH1586" s="109">
        <f t="shared" si="180"/>
        <v>0</v>
      </c>
      <c r="AI1586" s="109">
        <f t="shared" si="180"/>
        <v>0</v>
      </c>
      <c r="AJ1586" s="109">
        <f t="shared" si="179"/>
        <v>0</v>
      </c>
      <c r="AK1586" s="109">
        <f t="shared" si="179"/>
        <v>0</v>
      </c>
      <c r="AL1586" s="109">
        <f t="shared" si="179"/>
        <v>0</v>
      </c>
    </row>
    <row r="1587" spans="1:38" x14ac:dyDescent="0.3">
      <c r="A1587" s="421"/>
      <c r="B1587" s="421"/>
      <c r="C1587" s="422"/>
      <c r="D1587" s="423"/>
      <c r="E1587" s="421"/>
      <c r="F1587" s="421"/>
      <c r="G1587" s="421"/>
      <c r="H1587" s="421"/>
      <c r="I1587" s="421"/>
      <c r="J1587" s="421"/>
      <c r="K1587" s="421"/>
      <c r="L1587" s="421"/>
      <c r="M1587" s="423"/>
      <c r="N1587" s="340">
        <f>IF(C1587&gt;A_Stammdaten!$B$12,0,SUM(E1587,F1587,H1587,J1587:K1587)-SUM(G1587,I1587,L1587:M1587))</f>
        <v>0</v>
      </c>
      <c r="O1587" s="421"/>
      <c r="P1587" s="421"/>
      <c r="Q1587" s="421"/>
      <c r="R1587" s="421"/>
      <c r="S1587" s="108">
        <f t="shared" si="177"/>
        <v>0</v>
      </c>
      <c r="T1587" s="341">
        <f>IF(ISBLANK($B1587),0,VLOOKUP($B1587,Listen!$A$2:$C$45,2,FALSE))</f>
        <v>0</v>
      </c>
      <c r="U1587" s="341">
        <f>IF(ISBLANK($B1587),0,VLOOKUP($B1587,Listen!$A$2:$C$45,3,FALSE))</f>
        <v>0</v>
      </c>
      <c r="V1587" s="342">
        <f t="shared" si="181"/>
        <v>0</v>
      </c>
      <c r="W1587" s="342">
        <f t="shared" si="182"/>
        <v>0</v>
      </c>
      <c r="X1587" s="342">
        <f t="shared" si="182"/>
        <v>0</v>
      </c>
      <c r="Y1587" s="342">
        <f t="shared" si="182"/>
        <v>0</v>
      </c>
      <c r="Z1587" s="342">
        <f t="shared" si="182"/>
        <v>0</v>
      </c>
      <c r="AA1587" s="342">
        <f t="shared" si="182"/>
        <v>0</v>
      </c>
      <c r="AB1587" s="342">
        <f t="shared" si="182"/>
        <v>0</v>
      </c>
      <c r="AC1587" s="109">
        <f t="shared" si="178"/>
        <v>0</v>
      </c>
      <c r="AD1587" s="109">
        <f>IF(C1587=A_Stammdaten!$B$12,E_SAV!$S1587-E_SAV!$AE1587,HLOOKUP(A_Stammdaten!$B$12-1,$AF$4:$AL$4004,ROW(C1587)-3,FALSE)-$AE1587)</f>
        <v>0</v>
      </c>
      <c r="AE1587" s="109">
        <f>HLOOKUP(A_Stammdaten!$B$12,$AF$4:$AL$4004,ROW(C1587)-3,FALSE)</f>
        <v>0</v>
      </c>
      <c r="AF1587" s="109">
        <f t="shared" si="176"/>
        <v>0</v>
      </c>
      <c r="AG1587" s="109">
        <f t="shared" si="180"/>
        <v>0</v>
      </c>
      <c r="AH1587" s="109">
        <f t="shared" si="180"/>
        <v>0</v>
      </c>
      <c r="AI1587" s="109">
        <f t="shared" si="180"/>
        <v>0</v>
      </c>
      <c r="AJ1587" s="109">
        <f t="shared" si="179"/>
        <v>0</v>
      </c>
      <c r="AK1587" s="109">
        <f t="shared" si="179"/>
        <v>0</v>
      </c>
      <c r="AL1587" s="109">
        <f t="shared" si="179"/>
        <v>0</v>
      </c>
    </row>
    <row r="1588" spans="1:38" x14ac:dyDescent="0.3">
      <c r="A1588" s="421"/>
      <c r="B1588" s="421"/>
      <c r="C1588" s="422"/>
      <c r="D1588" s="423"/>
      <c r="E1588" s="421"/>
      <c r="F1588" s="421"/>
      <c r="G1588" s="421"/>
      <c r="H1588" s="421"/>
      <c r="I1588" s="421"/>
      <c r="J1588" s="421"/>
      <c r="K1588" s="421"/>
      <c r="L1588" s="421"/>
      <c r="M1588" s="423"/>
      <c r="N1588" s="340">
        <f>IF(C1588&gt;A_Stammdaten!$B$12,0,SUM(E1588,F1588,H1588,J1588:K1588)-SUM(G1588,I1588,L1588:M1588))</f>
        <v>0</v>
      </c>
      <c r="O1588" s="421"/>
      <c r="P1588" s="421"/>
      <c r="Q1588" s="421"/>
      <c r="R1588" s="421"/>
      <c r="S1588" s="108">
        <f t="shared" si="177"/>
        <v>0</v>
      </c>
      <c r="T1588" s="341">
        <f>IF(ISBLANK($B1588),0,VLOOKUP($B1588,Listen!$A$2:$C$45,2,FALSE))</f>
        <v>0</v>
      </c>
      <c r="U1588" s="341">
        <f>IF(ISBLANK($B1588),0,VLOOKUP($B1588,Listen!$A$2:$C$45,3,FALSE))</f>
        <v>0</v>
      </c>
      <c r="V1588" s="342">
        <f t="shared" si="181"/>
        <v>0</v>
      </c>
      <c r="W1588" s="342">
        <f t="shared" si="182"/>
        <v>0</v>
      </c>
      <c r="X1588" s="342">
        <f t="shared" si="182"/>
        <v>0</v>
      </c>
      <c r="Y1588" s="342">
        <f t="shared" si="182"/>
        <v>0</v>
      </c>
      <c r="Z1588" s="342">
        <f t="shared" si="182"/>
        <v>0</v>
      </c>
      <c r="AA1588" s="342">
        <f t="shared" si="182"/>
        <v>0</v>
      </c>
      <c r="AB1588" s="342">
        <f t="shared" si="182"/>
        <v>0</v>
      </c>
      <c r="AC1588" s="109">
        <f t="shared" si="178"/>
        <v>0</v>
      </c>
      <c r="AD1588" s="109">
        <f>IF(C1588=A_Stammdaten!$B$12,E_SAV!$S1588-E_SAV!$AE1588,HLOOKUP(A_Stammdaten!$B$12-1,$AF$4:$AL$4004,ROW(C1588)-3,FALSE)-$AE1588)</f>
        <v>0</v>
      </c>
      <c r="AE1588" s="109">
        <f>HLOOKUP(A_Stammdaten!$B$12,$AF$4:$AL$4004,ROW(C1588)-3,FALSE)</f>
        <v>0</v>
      </c>
      <c r="AF1588" s="109">
        <f t="shared" si="176"/>
        <v>0</v>
      </c>
      <c r="AG1588" s="109">
        <f t="shared" si="180"/>
        <v>0</v>
      </c>
      <c r="AH1588" s="109">
        <f t="shared" si="180"/>
        <v>0</v>
      </c>
      <c r="AI1588" s="109">
        <f t="shared" si="180"/>
        <v>0</v>
      </c>
      <c r="AJ1588" s="109">
        <f t="shared" si="179"/>
        <v>0</v>
      </c>
      <c r="AK1588" s="109">
        <f t="shared" si="179"/>
        <v>0</v>
      </c>
      <c r="AL1588" s="109">
        <f t="shared" si="179"/>
        <v>0</v>
      </c>
    </row>
    <row r="1589" spans="1:38" x14ac:dyDescent="0.3">
      <c r="A1589" s="421"/>
      <c r="B1589" s="421"/>
      <c r="C1589" s="422"/>
      <c r="D1589" s="423"/>
      <c r="E1589" s="421"/>
      <c r="F1589" s="421"/>
      <c r="G1589" s="421"/>
      <c r="H1589" s="421"/>
      <c r="I1589" s="421"/>
      <c r="J1589" s="421"/>
      <c r="K1589" s="421"/>
      <c r="L1589" s="421"/>
      <c r="M1589" s="423"/>
      <c r="N1589" s="340">
        <f>IF(C1589&gt;A_Stammdaten!$B$12,0,SUM(E1589,F1589,H1589,J1589:K1589)-SUM(G1589,I1589,L1589:M1589))</f>
        <v>0</v>
      </c>
      <c r="O1589" s="421"/>
      <c r="P1589" s="421"/>
      <c r="Q1589" s="421"/>
      <c r="R1589" s="421"/>
      <c r="S1589" s="108">
        <f t="shared" si="177"/>
        <v>0</v>
      </c>
      <c r="T1589" s="341">
        <f>IF(ISBLANK($B1589),0,VLOOKUP($B1589,Listen!$A$2:$C$45,2,FALSE))</f>
        <v>0</v>
      </c>
      <c r="U1589" s="341">
        <f>IF(ISBLANK($B1589),0,VLOOKUP($B1589,Listen!$A$2:$C$45,3,FALSE))</f>
        <v>0</v>
      </c>
      <c r="V1589" s="342">
        <f t="shared" si="181"/>
        <v>0</v>
      </c>
      <c r="W1589" s="342">
        <f t="shared" si="182"/>
        <v>0</v>
      </c>
      <c r="X1589" s="342">
        <f t="shared" si="182"/>
        <v>0</v>
      </c>
      <c r="Y1589" s="342">
        <f t="shared" si="182"/>
        <v>0</v>
      </c>
      <c r="Z1589" s="342">
        <f t="shared" si="182"/>
        <v>0</v>
      </c>
      <c r="AA1589" s="342">
        <f t="shared" si="182"/>
        <v>0</v>
      </c>
      <c r="AB1589" s="342">
        <f t="shared" si="182"/>
        <v>0</v>
      </c>
      <c r="AC1589" s="109">
        <f t="shared" si="178"/>
        <v>0</v>
      </c>
      <c r="AD1589" s="109">
        <f>IF(C1589=A_Stammdaten!$B$12,E_SAV!$S1589-E_SAV!$AE1589,HLOOKUP(A_Stammdaten!$B$12-1,$AF$4:$AL$4004,ROW(C1589)-3,FALSE)-$AE1589)</f>
        <v>0</v>
      </c>
      <c r="AE1589" s="109">
        <f>HLOOKUP(A_Stammdaten!$B$12,$AF$4:$AL$4004,ROW(C1589)-3,FALSE)</f>
        <v>0</v>
      </c>
      <c r="AF1589" s="109">
        <f t="shared" si="176"/>
        <v>0</v>
      </c>
      <c r="AG1589" s="109">
        <f t="shared" si="180"/>
        <v>0</v>
      </c>
      <c r="AH1589" s="109">
        <f t="shared" si="180"/>
        <v>0</v>
      </c>
      <c r="AI1589" s="109">
        <f t="shared" si="180"/>
        <v>0</v>
      </c>
      <c r="AJ1589" s="109">
        <f t="shared" si="179"/>
        <v>0</v>
      </c>
      <c r="AK1589" s="109">
        <f t="shared" si="179"/>
        <v>0</v>
      </c>
      <c r="AL1589" s="109">
        <f t="shared" si="179"/>
        <v>0</v>
      </c>
    </row>
    <row r="1590" spans="1:38" x14ac:dyDescent="0.3">
      <c r="A1590" s="421"/>
      <c r="B1590" s="421"/>
      <c r="C1590" s="422"/>
      <c r="D1590" s="423"/>
      <c r="E1590" s="421"/>
      <c r="F1590" s="421"/>
      <c r="G1590" s="421"/>
      <c r="H1590" s="421"/>
      <c r="I1590" s="421"/>
      <c r="J1590" s="421"/>
      <c r="K1590" s="421"/>
      <c r="L1590" s="421"/>
      <c r="M1590" s="423"/>
      <c r="N1590" s="340">
        <f>IF(C1590&gt;A_Stammdaten!$B$12,0,SUM(E1590,F1590,H1590,J1590:K1590)-SUM(G1590,I1590,L1590:M1590))</f>
        <v>0</v>
      </c>
      <c r="O1590" s="421"/>
      <c r="P1590" s="421"/>
      <c r="Q1590" s="421"/>
      <c r="R1590" s="421"/>
      <c r="S1590" s="108">
        <f t="shared" si="177"/>
        <v>0</v>
      </c>
      <c r="T1590" s="341">
        <f>IF(ISBLANK($B1590),0,VLOOKUP($B1590,Listen!$A$2:$C$45,2,FALSE))</f>
        <v>0</v>
      </c>
      <c r="U1590" s="341">
        <f>IF(ISBLANK($B1590),0,VLOOKUP($B1590,Listen!$A$2:$C$45,3,FALSE))</f>
        <v>0</v>
      </c>
      <c r="V1590" s="342">
        <f t="shared" si="181"/>
        <v>0</v>
      </c>
      <c r="W1590" s="342">
        <f t="shared" si="182"/>
        <v>0</v>
      </c>
      <c r="X1590" s="342">
        <f t="shared" si="182"/>
        <v>0</v>
      </c>
      <c r="Y1590" s="342">
        <f t="shared" si="182"/>
        <v>0</v>
      </c>
      <c r="Z1590" s="342">
        <f t="shared" si="182"/>
        <v>0</v>
      </c>
      <c r="AA1590" s="342">
        <f t="shared" si="182"/>
        <v>0</v>
      </c>
      <c r="AB1590" s="342">
        <f t="shared" si="182"/>
        <v>0</v>
      </c>
      <c r="AC1590" s="109">
        <f t="shared" si="178"/>
        <v>0</v>
      </c>
      <c r="AD1590" s="109">
        <f>IF(C1590=A_Stammdaten!$B$12,E_SAV!$S1590-E_SAV!$AE1590,HLOOKUP(A_Stammdaten!$B$12-1,$AF$4:$AL$4004,ROW(C1590)-3,FALSE)-$AE1590)</f>
        <v>0</v>
      </c>
      <c r="AE1590" s="109">
        <f>HLOOKUP(A_Stammdaten!$B$12,$AF$4:$AL$4004,ROW(C1590)-3,FALSE)</f>
        <v>0</v>
      </c>
      <c r="AF1590" s="109">
        <f t="shared" si="176"/>
        <v>0</v>
      </c>
      <c r="AG1590" s="109">
        <f t="shared" si="180"/>
        <v>0</v>
      </c>
      <c r="AH1590" s="109">
        <f t="shared" si="180"/>
        <v>0</v>
      </c>
      <c r="AI1590" s="109">
        <f t="shared" si="180"/>
        <v>0</v>
      </c>
      <c r="AJ1590" s="109">
        <f t="shared" si="179"/>
        <v>0</v>
      </c>
      <c r="AK1590" s="109">
        <f t="shared" si="179"/>
        <v>0</v>
      </c>
      <c r="AL1590" s="109">
        <f t="shared" si="179"/>
        <v>0</v>
      </c>
    </row>
    <row r="1591" spans="1:38" x14ac:dyDescent="0.3">
      <c r="A1591" s="421"/>
      <c r="B1591" s="421"/>
      <c r="C1591" s="422"/>
      <c r="D1591" s="423"/>
      <c r="E1591" s="421"/>
      <c r="F1591" s="421"/>
      <c r="G1591" s="421"/>
      <c r="H1591" s="421"/>
      <c r="I1591" s="421"/>
      <c r="J1591" s="421"/>
      <c r="K1591" s="421"/>
      <c r="L1591" s="421"/>
      <c r="M1591" s="423"/>
      <c r="N1591" s="340">
        <f>IF(C1591&gt;A_Stammdaten!$B$12,0,SUM(E1591,F1591,H1591,J1591:K1591)-SUM(G1591,I1591,L1591:M1591))</f>
        <v>0</v>
      </c>
      <c r="O1591" s="421"/>
      <c r="P1591" s="421"/>
      <c r="Q1591" s="421"/>
      <c r="R1591" s="421"/>
      <c r="S1591" s="108">
        <f t="shared" si="177"/>
        <v>0</v>
      </c>
      <c r="T1591" s="341">
        <f>IF(ISBLANK($B1591),0,VLOOKUP($B1591,Listen!$A$2:$C$45,2,FALSE))</f>
        <v>0</v>
      </c>
      <c r="U1591" s="341">
        <f>IF(ISBLANK($B1591),0,VLOOKUP($B1591,Listen!$A$2:$C$45,3,FALSE))</f>
        <v>0</v>
      </c>
      <c r="V1591" s="342">
        <f t="shared" si="181"/>
        <v>0</v>
      </c>
      <c r="W1591" s="342">
        <f t="shared" si="182"/>
        <v>0</v>
      </c>
      <c r="X1591" s="342">
        <f t="shared" si="182"/>
        <v>0</v>
      </c>
      <c r="Y1591" s="342">
        <f t="shared" si="182"/>
        <v>0</v>
      </c>
      <c r="Z1591" s="342">
        <f t="shared" si="182"/>
        <v>0</v>
      </c>
      <c r="AA1591" s="342">
        <f t="shared" si="182"/>
        <v>0</v>
      </c>
      <c r="AB1591" s="342">
        <f t="shared" si="182"/>
        <v>0</v>
      </c>
      <c r="AC1591" s="109">
        <f t="shared" si="178"/>
        <v>0</v>
      </c>
      <c r="AD1591" s="109">
        <f>IF(C1591=A_Stammdaten!$B$12,E_SAV!$S1591-E_SAV!$AE1591,HLOOKUP(A_Stammdaten!$B$12-1,$AF$4:$AL$4004,ROW(C1591)-3,FALSE)-$AE1591)</f>
        <v>0</v>
      </c>
      <c r="AE1591" s="109">
        <f>HLOOKUP(A_Stammdaten!$B$12,$AF$4:$AL$4004,ROW(C1591)-3,FALSE)</f>
        <v>0</v>
      </c>
      <c r="AF1591" s="109">
        <f t="shared" si="176"/>
        <v>0</v>
      </c>
      <c r="AG1591" s="109">
        <f t="shared" si="180"/>
        <v>0</v>
      </c>
      <c r="AH1591" s="109">
        <f t="shared" si="180"/>
        <v>0</v>
      </c>
      <c r="AI1591" s="109">
        <f t="shared" si="180"/>
        <v>0</v>
      </c>
      <c r="AJ1591" s="109">
        <f t="shared" si="179"/>
        <v>0</v>
      </c>
      <c r="AK1591" s="109">
        <f t="shared" si="179"/>
        <v>0</v>
      </c>
      <c r="AL1591" s="109">
        <f t="shared" si="179"/>
        <v>0</v>
      </c>
    </row>
    <row r="1592" spans="1:38" x14ac:dyDescent="0.3">
      <c r="A1592" s="421"/>
      <c r="B1592" s="421"/>
      <c r="C1592" s="422"/>
      <c r="D1592" s="423"/>
      <c r="E1592" s="421"/>
      <c r="F1592" s="421"/>
      <c r="G1592" s="421"/>
      <c r="H1592" s="421"/>
      <c r="I1592" s="421"/>
      <c r="J1592" s="421"/>
      <c r="K1592" s="421"/>
      <c r="L1592" s="421"/>
      <c r="M1592" s="423"/>
      <c r="N1592" s="340">
        <f>IF(C1592&gt;A_Stammdaten!$B$12,0,SUM(E1592,F1592,H1592,J1592:K1592)-SUM(G1592,I1592,L1592:M1592))</f>
        <v>0</v>
      </c>
      <c r="O1592" s="421"/>
      <c r="P1592" s="421"/>
      <c r="Q1592" s="421"/>
      <c r="R1592" s="421"/>
      <c r="S1592" s="108">
        <f t="shared" si="177"/>
        <v>0</v>
      </c>
      <c r="T1592" s="341">
        <f>IF(ISBLANK($B1592),0,VLOOKUP($B1592,Listen!$A$2:$C$45,2,FALSE))</f>
        <v>0</v>
      </c>
      <c r="U1592" s="341">
        <f>IF(ISBLANK($B1592),0,VLOOKUP($B1592,Listen!$A$2:$C$45,3,FALSE))</f>
        <v>0</v>
      </c>
      <c r="V1592" s="342">
        <f t="shared" si="181"/>
        <v>0</v>
      </c>
      <c r="W1592" s="342">
        <f t="shared" si="182"/>
        <v>0</v>
      </c>
      <c r="X1592" s="342">
        <f t="shared" si="182"/>
        <v>0</v>
      </c>
      <c r="Y1592" s="342">
        <f t="shared" si="182"/>
        <v>0</v>
      </c>
      <c r="Z1592" s="342">
        <f t="shared" si="182"/>
        <v>0</v>
      </c>
      <c r="AA1592" s="342">
        <f t="shared" si="182"/>
        <v>0</v>
      </c>
      <c r="AB1592" s="342">
        <f t="shared" si="182"/>
        <v>0</v>
      </c>
      <c r="AC1592" s="109">
        <f t="shared" si="178"/>
        <v>0</v>
      </c>
      <c r="AD1592" s="109">
        <f>IF(C1592=A_Stammdaten!$B$12,E_SAV!$S1592-E_SAV!$AE1592,HLOOKUP(A_Stammdaten!$B$12-1,$AF$4:$AL$4004,ROW(C1592)-3,FALSE)-$AE1592)</f>
        <v>0</v>
      </c>
      <c r="AE1592" s="109">
        <f>HLOOKUP(A_Stammdaten!$B$12,$AF$4:$AL$4004,ROW(C1592)-3,FALSE)</f>
        <v>0</v>
      </c>
      <c r="AF1592" s="109">
        <f t="shared" si="176"/>
        <v>0</v>
      </c>
      <c r="AG1592" s="109">
        <f t="shared" si="180"/>
        <v>0</v>
      </c>
      <c r="AH1592" s="109">
        <f t="shared" si="180"/>
        <v>0</v>
      </c>
      <c r="AI1592" s="109">
        <f t="shared" si="180"/>
        <v>0</v>
      </c>
      <c r="AJ1592" s="109">
        <f t="shared" si="179"/>
        <v>0</v>
      </c>
      <c r="AK1592" s="109">
        <f t="shared" si="179"/>
        <v>0</v>
      </c>
      <c r="AL1592" s="109">
        <f t="shared" si="179"/>
        <v>0</v>
      </c>
    </row>
    <row r="1593" spans="1:38" x14ac:dyDescent="0.3">
      <c r="A1593" s="421"/>
      <c r="B1593" s="421"/>
      <c r="C1593" s="422"/>
      <c r="D1593" s="423"/>
      <c r="E1593" s="421"/>
      <c r="F1593" s="421"/>
      <c r="G1593" s="421"/>
      <c r="H1593" s="421"/>
      <c r="I1593" s="421"/>
      <c r="J1593" s="421"/>
      <c r="K1593" s="421"/>
      <c r="L1593" s="421"/>
      <c r="M1593" s="423"/>
      <c r="N1593" s="340">
        <f>IF(C1593&gt;A_Stammdaten!$B$12,0,SUM(E1593,F1593,H1593,J1593:K1593)-SUM(G1593,I1593,L1593:M1593))</f>
        <v>0</v>
      </c>
      <c r="O1593" s="421"/>
      <c r="P1593" s="421"/>
      <c r="Q1593" s="421"/>
      <c r="R1593" s="421"/>
      <c r="S1593" s="108">
        <f t="shared" si="177"/>
        <v>0</v>
      </c>
      <c r="T1593" s="341">
        <f>IF(ISBLANK($B1593),0,VLOOKUP($B1593,Listen!$A$2:$C$45,2,FALSE))</f>
        <v>0</v>
      </c>
      <c r="U1593" s="341">
        <f>IF(ISBLANK($B1593),0,VLOOKUP($B1593,Listen!$A$2:$C$45,3,FALSE))</f>
        <v>0</v>
      </c>
      <c r="V1593" s="342">
        <f t="shared" si="181"/>
        <v>0</v>
      </c>
      <c r="W1593" s="342">
        <f t="shared" si="182"/>
        <v>0</v>
      </c>
      <c r="X1593" s="342">
        <f t="shared" si="182"/>
        <v>0</v>
      </c>
      <c r="Y1593" s="342">
        <f t="shared" si="182"/>
        <v>0</v>
      </c>
      <c r="Z1593" s="342">
        <f t="shared" si="182"/>
        <v>0</v>
      </c>
      <c r="AA1593" s="342">
        <f t="shared" si="182"/>
        <v>0</v>
      </c>
      <c r="AB1593" s="342">
        <f t="shared" si="182"/>
        <v>0</v>
      </c>
      <c r="AC1593" s="109">
        <f t="shared" si="178"/>
        <v>0</v>
      </c>
      <c r="AD1593" s="109">
        <f>IF(C1593=A_Stammdaten!$B$12,E_SAV!$S1593-E_SAV!$AE1593,HLOOKUP(A_Stammdaten!$B$12-1,$AF$4:$AL$4004,ROW(C1593)-3,FALSE)-$AE1593)</f>
        <v>0</v>
      </c>
      <c r="AE1593" s="109">
        <f>HLOOKUP(A_Stammdaten!$B$12,$AF$4:$AL$4004,ROW(C1593)-3,FALSE)</f>
        <v>0</v>
      </c>
      <c r="AF1593" s="109">
        <f t="shared" si="176"/>
        <v>0</v>
      </c>
      <c r="AG1593" s="109">
        <f t="shared" si="180"/>
        <v>0</v>
      </c>
      <c r="AH1593" s="109">
        <f t="shared" si="180"/>
        <v>0</v>
      </c>
      <c r="AI1593" s="109">
        <f t="shared" si="180"/>
        <v>0</v>
      </c>
      <c r="AJ1593" s="109">
        <f t="shared" si="179"/>
        <v>0</v>
      </c>
      <c r="AK1593" s="109">
        <f t="shared" si="179"/>
        <v>0</v>
      </c>
      <c r="AL1593" s="109">
        <f t="shared" si="179"/>
        <v>0</v>
      </c>
    </row>
    <row r="1594" spans="1:38" x14ac:dyDescent="0.3">
      <c r="A1594" s="421"/>
      <c r="B1594" s="421"/>
      <c r="C1594" s="422"/>
      <c r="D1594" s="423"/>
      <c r="E1594" s="421"/>
      <c r="F1594" s="421"/>
      <c r="G1594" s="421"/>
      <c r="H1594" s="421"/>
      <c r="I1594" s="421"/>
      <c r="J1594" s="421"/>
      <c r="K1594" s="421"/>
      <c r="L1594" s="421"/>
      <c r="M1594" s="423"/>
      <c r="N1594" s="340">
        <f>IF(C1594&gt;A_Stammdaten!$B$12,0,SUM(E1594,F1594,H1594,J1594:K1594)-SUM(G1594,I1594,L1594:M1594))</f>
        <v>0</v>
      </c>
      <c r="O1594" s="421"/>
      <c r="P1594" s="421"/>
      <c r="Q1594" s="421"/>
      <c r="R1594" s="421"/>
      <c r="S1594" s="108">
        <f t="shared" si="177"/>
        <v>0</v>
      </c>
      <c r="T1594" s="341">
        <f>IF(ISBLANK($B1594),0,VLOOKUP($B1594,Listen!$A$2:$C$45,2,FALSE))</f>
        <v>0</v>
      </c>
      <c r="U1594" s="341">
        <f>IF(ISBLANK($B1594),0,VLOOKUP($B1594,Listen!$A$2:$C$45,3,FALSE))</f>
        <v>0</v>
      </c>
      <c r="V1594" s="342">
        <f t="shared" si="181"/>
        <v>0</v>
      </c>
      <c r="W1594" s="342">
        <f t="shared" si="182"/>
        <v>0</v>
      </c>
      <c r="X1594" s="342">
        <f t="shared" si="182"/>
        <v>0</v>
      </c>
      <c r="Y1594" s="342">
        <f t="shared" si="182"/>
        <v>0</v>
      </c>
      <c r="Z1594" s="342">
        <f t="shared" si="182"/>
        <v>0</v>
      </c>
      <c r="AA1594" s="342">
        <f t="shared" si="182"/>
        <v>0</v>
      </c>
      <c r="AB1594" s="342">
        <f t="shared" si="182"/>
        <v>0</v>
      </c>
      <c r="AC1594" s="109">
        <f t="shared" si="178"/>
        <v>0</v>
      </c>
      <c r="AD1594" s="109">
        <f>IF(C1594=A_Stammdaten!$B$12,E_SAV!$S1594-E_SAV!$AE1594,HLOOKUP(A_Stammdaten!$B$12-1,$AF$4:$AL$4004,ROW(C1594)-3,FALSE)-$AE1594)</f>
        <v>0</v>
      </c>
      <c r="AE1594" s="109">
        <f>HLOOKUP(A_Stammdaten!$B$12,$AF$4:$AL$4004,ROW(C1594)-3,FALSE)</f>
        <v>0</v>
      </c>
      <c r="AF1594" s="109">
        <f t="shared" si="176"/>
        <v>0</v>
      </c>
      <c r="AG1594" s="109">
        <f t="shared" si="180"/>
        <v>0</v>
      </c>
      <c r="AH1594" s="109">
        <f t="shared" si="180"/>
        <v>0</v>
      </c>
      <c r="AI1594" s="109">
        <f t="shared" si="180"/>
        <v>0</v>
      </c>
      <c r="AJ1594" s="109">
        <f t="shared" si="179"/>
        <v>0</v>
      </c>
      <c r="AK1594" s="109">
        <f t="shared" si="179"/>
        <v>0</v>
      </c>
      <c r="AL1594" s="109">
        <f t="shared" si="179"/>
        <v>0</v>
      </c>
    </row>
    <row r="1595" spans="1:38" x14ac:dyDescent="0.3">
      <c r="A1595" s="421"/>
      <c r="B1595" s="421"/>
      <c r="C1595" s="422"/>
      <c r="D1595" s="423"/>
      <c r="E1595" s="421"/>
      <c r="F1595" s="421"/>
      <c r="G1595" s="421"/>
      <c r="H1595" s="421"/>
      <c r="I1595" s="421"/>
      <c r="J1595" s="421"/>
      <c r="K1595" s="421"/>
      <c r="L1595" s="421"/>
      <c r="M1595" s="423"/>
      <c r="N1595" s="340">
        <f>IF(C1595&gt;A_Stammdaten!$B$12,0,SUM(E1595,F1595,H1595,J1595:K1595)-SUM(G1595,I1595,L1595:M1595))</f>
        <v>0</v>
      </c>
      <c r="O1595" s="421"/>
      <c r="P1595" s="421"/>
      <c r="Q1595" s="421"/>
      <c r="R1595" s="421"/>
      <c r="S1595" s="108">
        <f t="shared" si="177"/>
        <v>0</v>
      </c>
      <c r="T1595" s="341">
        <f>IF(ISBLANK($B1595),0,VLOOKUP($B1595,Listen!$A$2:$C$45,2,FALSE))</f>
        <v>0</v>
      </c>
      <c r="U1595" s="341">
        <f>IF(ISBLANK($B1595),0,VLOOKUP($B1595,Listen!$A$2:$C$45,3,FALSE))</f>
        <v>0</v>
      </c>
      <c r="V1595" s="342">
        <f t="shared" si="181"/>
        <v>0</v>
      </c>
      <c r="W1595" s="342">
        <f t="shared" si="182"/>
        <v>0</v>
      </c>
      <c r="X1595" s="342">
        <f t="shared" si="182"/>
        <v>0</v>
      </c>
      <c r="Y1595" s="342">
        <f t="shared" si="182"/>
        <v>0</v>
      </c>
      <c r="Z1595" s="342">
        <f t="shared" si="182"/>
        <v>0</v>
      </c>
      <c r="AA1595" s="342">
        <f t="shared" si="182"/>
        <v>0</v>
      </c>
      <c r="AB1595" s="342">
        <f t="shared" si="182"/>
        <v>0</v>
      </c>
      <c r="AC1595" s="109">
        <f t="shared" si="178"/>
        <v>0</v>
      </c>
      <c r="AD1595" s="109">
        <f>IF(C1595=A_Stammdaten!$B$12,E_SAV!$S1595-E_SAV!$AE1595,HLOOKUP(A_Stammdaten!$B$12-1,$AF$4:$AL$4004,ROW(C1595)-3,FALSE)-$AE1595)</f>
        <v>0</v>
      </c>
      <c r="AE1595" s="109">
        <f>HLOOKUP(A_Stammdaten!$B$12,$AF$4:$AL$4004,ROW(C1595)-3,FALSE)</f>
        <v>0</v>
      </c>
      <c r="AF1595" s="109">
        <f t="shared" si="176"/>
        <v>0</v>
      </c>
      <c r="AG1595" s="109">
        <f t="shared" si="180"/>
        <v>0</v>
      </c>
      <c r="AH1595" s="109">
        <f t="shared" si="180"/>
        <v>0</v>
      </c>
      <c r="AI1595" s="109">
        <f t="shared" si="180"/>
        <v>0</v>
      </c>
      <c r="AJ1595" s="109">
        <f t="shared" si="179"/>
        <v>0</v>
      </c>
      <c r="AK1595" s="109">
        <f t="shared" si="179"/>
        <v>0</v>
      </c>
      <c r="AL1595" s="109">
        <f t="shared" si="179"/>
        <v>0</v>
      </c>
    </row>
    <row r="1596" spans="1:38" x14ac:dyDescent="0.3">
      <c r="A1596" s="421"/>
      <c r="B1596" s="421"/>
      <c r="C1596" s="422"/>
      <c r="D1596" s="423"/>
      <c r="E1596" s="421"/>
      <c r="F1596" s="421"/>
      <c r="G1596" s="421"/>
      <c r="H1596" s="421"/>
      <c r="I1596" s="421"/>
      <c r="J1596" s="421"/>
      <c r="K1596" s="421"/>
      <c r="L1596" s="421"/>
      <c r="M1596" s="423"/>
      <c r="N1596" s="340">
        <f>IF(C1596&gt;A_Stammdaten!$B$12,0,SUM(E1596,F1596,H1596,J1596:K1596)-SUM(G1596,I1596,L1596:M1596))</f>
        <v>0</v>
      </c>
      <c r="O1596" s="421"/>
      <c r="P1596" s="421"/>
      <c r="Q1596" s="421"/>
      <c r="R1596" s="421"/>
      <c r="S1596" s="108">
        <f t="shared" si="177"/>
        <v>0</v>
      </c>
      <c r="T1596" s="341">
        <f>IF(ISBLANK($B1596),0,VLOOKUP($B1596,Listen!$A$2:$C$45,2,FALSE))</f>
        <v>0</v>
      </c>
      <c r="U1596" s="341">
        <f>IF(ISBLANK($B1596),0,VLOOKUP($B1596,Listen!$A$2:$C$45,3,FALSE))</f>
        <v>0</v>
      </c>
      <c r="V1596" s="342">
        <f t="shared" si="181"/>
        <v>0</v>
      </c>
      <c r="W1596" s="342">
        <f t="shared" si="182"/>
        <v>0</v>
      </c>
      <c r="X1596" s="342">
        <f t="shared" si="182"/>
        <v>0</v>
      </c>
      <c r="Y1596" s="342">
        <f t="shared" si="182"/>
        <v>0</v>
      </c>
      <c r="Z1596" s="342">
        <f t="shared" si="182"/>
        <v>0</v>
      </c>
      <c r="AA1596" s="342">
        <f t="shared" si="182"/>
        <v>0</v>
      </c>
      <c r="AB1596" s="342">
        <f t="shared" si="182"/>
        <v>0</v>
      </c>
      <c r="AC1596" s="109">
        <f t="shared" si="178"/>
        <v>0</v>
      </c>
      <c r="AD1596" s="109">
        <f>IF(C1596=A_Stammdaten!$B$12,E_SAV!$S1596-E_SAV!$AE1596,HLOOKUP(A_Stammdaten!$B$12-1,$AF$4:$AL$4004,ROW(C1596)-3,FALSE)-$AE1596)</f>
        <v>0</v>
      </c>
      <c r="AE1596" s="109">
        <f>HLOOKUP(A_Stammdaten!$B$12,$AF$4:$AL$4004,ROW(C1596)-3,FALSE)</f>
        <v>0</v>
      </c>
      <c r="AF1596" s="109">
        <f t="shared" si="176"/>
        <v>0</v>
      </c>
      <c r="AG1596" s="109">
        <f t="shared" si="180"/>
        <v>0</v>
      </c>
      <c r="AH1596" s="109">
        <f t="shared" si="180"/>
        <v>0</v>
      </c>
      <c r="AI1596" s="109">
        <f t="shared" si="180"/>
        <v>0</v>
      </c>
      <c r="AJ1596" s="109">
        <f t="shared" si="179"/>
        <v>0</v>
      </c>
      <c r="AK1596" s="109">
        <f t="shared" si="179"/>
        <v>0</v>
      </c>
      <c r="AL1596" s="109">
        <f t="shared" si="179"/>
        <v>0</v>
      </c>
    </row>
    <row r="1597" spans="1:38" x14ac:dyDescent="0.3">
      <c r="A1597" s="421"/>
      <c r="B1597" s="421"/>
      <c r="C1597" s="422"/>
      <c r="D1597" s="423"/>
      <c r="E1597" s="421"/>
      <c r="F1597" s="421"/>
      <c r="G1597" s="421"/>
      <c r="H1597" s="421"/>
      <c r="I1597" s="421"/>
      <c r="J1597" s="421"/>
      <c r="K1597" s="421"/>
      <c r="L1597" s="421"/>
      <c r="M1597" s="423"/>
      <c r="N1597" s="340">
        <f>IF(C1597&gt;A_Stammdaten!$B$12,0,SUM(E1597,F1597,H1597,J1597:K1597)-SUM(G1597,I1597,L1597:M1597))</f>
        <v>0</v>
      </c>
      <c r="O1597" s="421"/>
      <c r="P1597" s="421"/>
      <c r="Q1597" s="421"/>
      <c r="R1597" s="421"/>
      <c r="S1597" s="108">
        <f t="shared" si="177"/>
        <v>0</v>
      </c>
      <c r="T1597" s="341">
        <f>IF(ISBLANK($B1597),0,VLOOKUP($B1597,Listen!$A$2:$C$45,2,FALSE))</f>
        <v>0</v>
      </c>
      <c r="U1597" s="341">
        <f>IF(ISBLANK($B1597),0,VLOOKUP($B1597,Listen!$A$2:$C$45,3,FALSE))</f>
        <v>0</v>
      </c>
      <c r="V1597" s="342">
        <f t="shared" si="181"/>
        <v>0</v>
      </c>
      <c r="W1597" s="342">
        <f t="shared" si="182"/>
        <v>0</v>
      </c>
      <c r="X1597" s="342">
        <f t="shared" si="182"/>
        <v>0</v>
      </c>
      <c r="Y1597" s="342">
        <f t="shared" si="182"/>
        <v>0</v>
      </c>
      <c r="Z1597" s="342">
        <f t="shared" si="182"/>
        <v>0</v>
      </c>
      <c r="AA1597" s="342">
        <f t="shared" si="182"/>
        <v>0</v>
      </c>
      <c r="AB1597" s="342">
        <f t="shared" si="182"/>
        <v>0</v>
      </c>
      <c r="AC1597" s="109">
        <f t="shared" si="178"/>
        <v>0</v>
      </c>
      <c r="AD1597" s="109">
        <f>IF(C1597=A_Stammdaten!$B$12,E_SAV!$S1597-E_SAV!$AE1597,HLOOKUP(A_Stammdaten!$B$12-1,$AF$4:$AL$4004,ROW(C1597)-3,FALSE)-$AE1597)</f>
        <v>0</v>
      </c>
      <c r="AE1597" s="109">
        <f>HLOOKUP(A_Stammdaten!$B$12,$AF$4:$AL$4004,ROW(C1597)-3,FALSE)</f>
        <v>0</v>
      </c>
      <c r="AF1597" s="109">
        <f t="shared" si="176"/>
        <v>0</v>
      </c>
      <c r="AG1597" s="109">
        <f t="shared" si="180"/>
        <v>0</v>
      </c>
      <c r="AH1597" s="109">
        <f t="shared" si="180"/>
        <v>0</v>
      </c>
      <c r="AI1597" s="109">
        <f t="shared" si="180"/>
        <v>0</v>
      </c>
      <c r="AJ1597" s="109">
        <f t="shared" si="179"/>
        <v>0</v>
      </c>
      <c r="AK1597" s="109">
        <f t="shared" si="179"/>
        <v>0</v>
      </c>
      <c r="AL1597" s="109">
        <f t="shared" si="179"/>
        <v>0</v>
      </c>
    </row>
    <row r="1598" spans="1:38" x14ac:dyDescent="0.3">
      <c r="A1598" s="421"/>
      <c r="B1598" s="421"/>
      <c r="C1598" s="422"/>
      <c r="D1598" s="423"/>
      <c r="E1598" s="421"/>
      <c r="F1598" s="421"/>
      <c r="G1598" s="421"/>
      <c r="H1598" s="421"/>
      <c r="I1598" s="421"/>
      <c r="J1598" s="421"/>
      <c r="K1598" s="421"/>
      <c r="L1598" s="421"/>
      <c r="M1598" s="423"/>
      <c r="N1598" s="340">
        <f>IF(C1598&gt;A_Stammdaten!$B$12,0,SUM(E1598,F1598,H1598,J1598:K1598)-SUM(G1598,I1598,L1598:M1598))</f>
        <v>0</v>
      </c>
      <c r="O1598" s="421"/>
      <c r="P1598" s="421"/>
      <c r="Q1598" s="421"/>
      <c r="R1598" s="421"/>
      <c r="S1598" s="108">
        <f t="shared" si="177"/>
        <v>0</v>
      </c>
      <c r="T1598" s="341">
        <f>IF(ISBLANK($B1598),0,VLOOKUP($B1598,Listen!$A$2:$C$45,2,FALSE))</f>
        <v>0</v>
      </c>
      <c r="U1598" s="341">
        <f>IF(ISBLANK($B1598),0,VLOOKUP($B1598,Listen!$A$2:$C$45,3,FALSE))</f>
        <v>0</v>
      </c>
      <c r="V1598" s="342">
        <f t="shared" si="181"/>
        <v>0</v>
      </c>
      <c r="W1598" s="342">
        <f t="shared" si="182"/>
        <v>0</v>
      </c>
      <c r="X1598" s="342">
        <f t="shared" si="182"/>
        <v>0</v>
      </c>
      <c r="Y1598" s="342">
        <f t="shared" si="182"/>
        <v>0</v>
      </c>
      <c r="Z1598" s="342">
        <f t="shared" si="182"/>
        <v>0</v>
      </c>
      <c r="AA1598" s="342">
        <f t="shared" si="182"/>
        <v>0</v>
      </c>
      <c r="AB1598" s="342">
        <f t="shared" si="182"/>
        <v>0</v>
      </c>
      <c r="AC1598" s="109">
        <f t="shared" si="178"/>
        <v>0</v>
      </c>
      <c r="AD1598" s="109">
        <f>IF(C1598=A_Stammdaten!$B$12,E_SAV!$S1598-E_SAV!$AE1598,HLOOKUP(A_Stammdaten!$B$12-1,$AF$4:$AL$4004,ROW(C1598)-3,FALSE)-$AE1598)</f>
        <v>0</v>
      </c>
      <c r="AE1598" s="109">
        <f>HLOOKUP(A_Stammdaten!$B$12,$AF$4:$AL$4004,ROW(C1598)-3,FALSE)</f>
        <v>0</v>
      </c>
      <c r="AF1598" s="109">
        <f t="shared" si="176"/>
        <v>0</v>
      </c>
      <c r="AG1598" s="109">
        <f t="shared" si="180"/>
        <v>0</v>
      </c>
      <c r="AH1598" s="109">
        <f t="shared" si="180"/>
        <v>0</v>
      </c>
      <c r="AI1598" s="109">
        <f t="shared" si="180"/>
        <v>0</v>
      </c>
      <c r="AJ1598" s="109">
        <f t="shared" si="179"/>
        <v>0</v>
      </c>
      <c r="AK1598" s="109">
        <f t="shared" si="179"/>
        <v>0</v>
      </c>
      <c r="AL1598" s="109">
        <f t="shared" si="179"/>
        <v>0</v>
      </c>
    </row>
    <row r="1599" spans="1:38" x14ac:dyDescent="0.3">
      <c r="A1599" s="421"/>
      <c r="B1599" s="421"/>
      <c r="C1599" s="422"/>
      <c r="D1599" s="423"/>
      <c r="E1599" s="421"/>
      <c r="F1599" s="421"/>
      <c r="G1599" s="421"/>
      <c r="H1599" s="421"/>
      <c r="I1599" s="421"/>
      <c r="J1599" s="421"/>
      <c r="K1599" s="421"/>
      <c r="L1599" s="421"/>
      <c r="M1599" s="423"/>
      <c r="N1599" s="340">
        <f>IF(C1599&gt;A_Stammdaten!$B$12,0,SUM(E1599,F1599,H1599,J1599:K1599)-SUM(G1599,I1599,L1599:M1599))</f>
        <v>0</v>
      </c>
      <c r="O1599" s="421"/>
      <c r="P1599" s="421"/>
      <c r="Q1599" s="421"/>
      <c r="R1599" s="421"/>
      <c r="S1599" s="108">
        <f t="shared" si="177"/>
        <v>0</v>
      </c>
      <c r="T1599" s="341">
        <f>IF(ISBLANK($B1599),0,VLOOKUP($B1599,Listen!$A$2:$C$45,2,FALSE))</f>
        <v>0</v>
      </c>
      <c r="U1599" s="341">
        <f>IF(ISBLANK($B1599),0,VLOOKUP($B1599,Listen!$A$2:$C$45,3,FALSE))</f>
        <v>0</v>
      </c>
      <c r="V1599" s="342">
        <f t="shared" si="181"/>
        <v>0</v>
      </c>
      <c r="W1599" s="342">
        <f t="shared" si="182"/>
        <v>0</v>
      </c>
      <c r="X1599" s="342">
        <f t="shared" si="182"/>
        <v>0</v>
      </c>
      <c r="Y1599" s="342">
        <f t="shared" si="182"/>
        <v>0</v>
      </c>
      <c r="Z1599" s="342">
        <f t="shared" si="182"/>
        <v>0</v>
      </c>
      <c r="AA1599" s="342">
        <f t="shared" si="182"/>
        <v>0</v>
      </c>
      <c r="AB1599" s="342">
        <f t="shared" si="182"/>
        <v>0</v>
      </c>
      <c r="AC1599" s="109">
        <f t="shared" si="178"/>
        <v>0</v>
      </c>
      <c r="AD1599" s="109">
        <f>IF(C1599=A_Stammdaten!$B$12,E_SAV!$S1599-E_SAV!$AE1599,HLOOKUP(A_Stammdaten!$B$12-1,$AF$4:$AL$4004,ROW(C1599)-3,FALSE)-$AE1599)</f>
        <v>0</v>
      </c>
      <c r="AE1599" s="109">
        <f>HLOOKUP(A_Stammdaten!$B$12,$AF$4:$AL$4004,ROW(C1599)-3,FALSE)</f>
        <v>0</v>
      </c>
      <c r="AF1599" s="109">
        <f t="shared" si="176"/>
        <v>0</v>
      </c>
      <c r="AG1599" s="109">
        <f t="shared" si="180"/>
        <v>0</v>
      </c>
      <c r="AH1599" s="109">
        <f t="shared" si="180"/>
        <v>0</v>
      </c>
      <c r="AI1599" s="109">
        <f t="shared" si="180"/>
        <v>0</v>
      </c>
      <c r="AJ1599" s="109">
        <f t="shared" si="179"/>
        <v>0</v>
      </c>
      <c r="AK1599" s="109">
        <f t="shared" si="179"/>
        <v>0</v>
      </c>
      <c r="AL1599" s="109">
        <f t="shared" si="179"/>
        <v>0</v>
      </c>
    </row>
    <row r="1600" spans="1:38" x14ac:dyDescent="0.3">
      <c r="A1600" s="421"/>
      <c r="B1600" s="421"/>
      <c r="C1600" s="422"/>
      <c r="D1600" s="423"/>
      <c r="E1600" s="421"/>
      <c r="F1600" s="421"/>
      <c r="G1600" s="421"/>
      <c r="H1600" s="421"/>
      <c r="I1600" s="421"/>
      <c r="J1600" s="421"/>
      <c r="K1600" s="421"/>
      <c r="L1600" s="421"/>
      <c r="M1600" s="423"/>
      <c r="N1600" s="340">
        <f>IF(C1600&gt;A_Stammdaten!$B$12,0,SUM(E1600,F1600,H1600,J1600:K1600)-SUM(G1600,I1600,L1600:M1600))</f>
        <v>0</v>
      </c>
      <c r="O1600" s="421"/>
      <c r="P1600" s="421"/>
      <c r="Q1600" s="421"/>
      <c r="R1600" s="421"/>
      <c r="S1600" s="108">
        <f t="shared" si="177"/>
        <v>0</v>
      </c>
      <c r="T1600" s="341">
        <f>IF(ISBLANK($B1600),0,VLOOKUP($B1600,Listen!$A$2:$C$45,2,FALSE))</f>
        <v>0</v>
      </c>
      <c r="U1600" s="341">
        <f>IF(ISBLANK($B1600),0,VLOOKUP($B1600,Listen!$A$2:$C$45,3,FALSE))</f>
        <v>0</v>
      </c>
      <c r="V1600" s="342">
        <f t="shared" si="181"/>
        <v>0</v>
      </c>
      <c r="W1600" s="342">
        <f t="shared" si="182"/>
        <v>0</v>
      </c>
      <c r="X1600" s="342">
        <f t="shared" si="182"/>
        <v>0</v>
      </c>
      <c r="Y1600" s="342">
        <f t="shared" si="182"/>
        <v>0</v>
      </c>
      <c r="Z1600" s="342">
        <f t="shared" si="182"/>
        <v>0</v>
      </c>
      <c r="AA1600" s="342">
        <f t="shared" si="182"/>
        <v>0</v>
      </c>
      <c r="AB1600" s="342">
        <f t="shared" si="182"/>
        <v>0</v>
      </c>
      <c r="AC1600" s="109">
        <f t="shared" si="178"/>
        <v>0</v>
      </c>
      <c r="AD1600" s="109">
        <f>IF(C1600=A_Stammdaten!$B$12,E_SAV!$S1600-E_SAV!$AE1600,HLOOKUP(A_Stammdaten!$B$12-1,$AF$4:$AL$4004,ROW(C1600)-3,FALSE)-$AE1600)</f>
        <v>0</v>
      </c>
      <c r="AE1600" s="109">
        <f>HLOOKUP(A_Stammdaten!$B$12,$AF$4:$AL$4004,ROW(C1600)-3,FALSE)</f>
        <v>0</v>
      </c>
      <c r="AF1600" s="109">
        <f t="shared" si="176"/>
        <v>0</v>
      </c>
      <c r="AG1600" s="109">
        <f t="shared" si="180"/>
        <v>0</v>
      </c>
      <c r="AH1600" s="109">
        <f t="shared" si="180"/>
        <v>0</v>
      </c>
      <c r="AI1600" s="109">
        <f t="shared" si="180"/>
        <v>0</v>
      </c>
      <c r="AJ1600" s="109">
        <f t="shared" si="179"/>
        <v>0</v>
      </c>
      <c r="AK1600" s="109">
        <f t="shared" si="179"/>
        <v>0</v>
      </c>
      <c r="AL1600" s="109">
        <f t="shared" si="179"/>
        <v>0</v>
      </c>
    </row>
    <row r="1601" spans="1:38" x14ac:dyDescent="0.3">
      <c r="A1601" s="421"/>
      <c r="B1601" s="421"/>
      <c r="C1601" s="422"/>
      <c r="D1601" s="423"/>
      <c r="E1601" s="421"/>
      <c r="F1601" s="421"/>
      <c r="G1601" s="421"/>
      <c r="H1601" s="421"/>
      <c r="I1601" s="421"/>
      <c r="J1601" s="421"/>
      <c r="K1601" s="421"/>
      <c r="L1601" s="421"/>
      <c r="M1601" s="423"/>
      <c r="N1601" s="340">
        <f>IF(C1601&gt;A_Stammdaten!$B$12,0,SUM(E1601,F1601,H1601,J1601:K1601)-SUM(G1601,I1601,L1601:M1601))</f>
        <v>0</v>
      </c>
      <c r="O1601" s="421"/>
      <c r="P1601" s="421"/>
      <c r="Q1601" s="421"/>
      <c r="R1601" s="421"/>
      <c r="S1601" s="108">
        <f t="shared" si="177"/>
        <v>0</v>
      </c>
      <c r="T1601" s="341">
        <f>IF(ISBLANK($B1601),0,VLOOKUP($B1601,Listen!$A$2:$C$45,2,FALSE))</f>
        <v>0</v>
      </c>
      <c r="U1601" s="341">
        <f>IF(ISBLANK($B1601),0,VLOOKUP($B1601,Listen!$A$2:$C$45,3,FALSE))</f>
        <v>0</v>
      </c>
      <c r="V1601" s="342">
        <f t="shared" si="181"/>
        <v>0</v>
      </c>
      <c r="W1601" s="342">
        <f t="shared" si="182"/>
        <v>0</v>
      </c>
      <c r="X1601" s="342">
        <f t="shared" si="182"/>
        <v>0</v>
      </c>
      <c r="Y1601" s="342">
        <f t="shared" si="182"/>
        <v>0</v>
      </c>
      <c r="Z1601" s="342">
        <f t="shared" si="182"/>
        <v>0</v>
      </c>
      <c r="AA1601" s="342">
        <f t="shared" si="182"/>
        <v>0</v>
      </c>
      <c r="AB1601" s="342">
        <f t="shared" si="182"/>
        <v>0</v>
      </c>
      <c r="AC1601" s="109">
        <f t="shared" si="178"/>
        <v>0</v>
      </c>
      <c r="AD1601" s="109">
        <f>IF(C1601=A_Stammdaten!$B$12,E_SAV!$S1601-E_SAV!$AE1601,HLOOKUP(A_Stammdaten!$B$12-1,$AF$4:$AL$4004,ROW(C1601)-3,FALSE)-$AE1601)</f>
        <v>0</v>
      </c>
      <c r="AE1601" s="109">
        <f>HLOOKUP(A_Stammdaten!$B$12,$AF$4:$AL$4004,ROW(C1601)-3,FALSE)</f>
        <v>0</v>
      </c>
      <c r="AF1601" s="109">
        <f t="shared" si="176"/>
        <v>0</v>
      </c>
      <c r="AG1601" s="109">
        <f t="shared" si="180"/>
        <v>0</v>
      </c>
      <c r="AH1601" s="109">
        <f t="shared" si="180"/>
        <v>0</v>
      </c>
      <c r="AI1601" s="109">
        <f t="shared" si="180"/>
        <v>0</v>
      </c>
      <c r="AJ1601" s="109">
        <f t="shared" si="179"/>
        <v>0</v>
      </c>
      <c r="AK1601" s="109">
        <f t="shared" si="179"/>
        <v>0</v>
      </c>
      <c r="AL1601" s="109">
        <f t="shared" si="179"/>
        <v>0</v>
      </c>
    </row>
    <row r="1602" spans="1:38" x14ac:dyDescent="0.3">
      <c r="A1602" s="421"/>
      <c r="B1602" s="421"/>
      <c r="C1602" s="422"/>
      <c r="D1602" s="423"/>
      <c r="E1602" s="421"/>
      <c r="F1602" s="421"/>
      <c r="G1602" s="421"/>
      <c r="H1602" s="421"/>
      <c r="I1602" s="421"/>
      <c r="J1602" s="421"/>
      <c r="K1602" s="421"/>
      <c r="L1602" s="421"/>
      <c r="M1602" s="423"/>
      <c r="N1602" s="340">
        <f>IF(C1602&gt;A_Stammdaten!$B$12,0,SUM(E1602,F1602,H1602,J1602:K1602)-SUM(G1602,I1602,L1602:M1602))</f>
        <v>0</v>
      </c>
      <c r="O1602" s="421"/>
      <c r="P1602" s="421"/>
      <c r="Q1602" s="421"/>
      <c r="R1602" s="421"/>
      <c r="S1602" s="108">
        <f t="shared" si="177"/>
        <v>0</v>
      </c>
      <c r="T1602" s="341">
        <f>IF(ISBLANK($B1602),0,VLOOKUP($B1602,Listen!$A$2:$C$45,2,FALSE))</f>
        <v>0</v>
      </c>
      <c r="U1602" s="341">
        <f>IF(ISBLANK($B1602),0,VLOOKUP($B1602,Listen!$A$2:$C$45,3,FALSE))</f>
        <v>0</v>
      </c>
      <c r="V1602" s="342">
        <f t="shared" si="181"/>
        <v>0</v>
      </c>
      <c r="W1602" s="342">
        <f t="shared" si="182"/>
        <v>0</v>
      </c>
      <c r="X1602" s="342">
        <f t="shared" si="182"/>
        <v>0</v>
      </c>
      <c r="Y1602" s="342">
        <f t="shared" si="182"/>
        <v>0</v>
      </c>
      <c r="Z1602" s="342">
        <f t="shared" si="182"/>
        <v>0</v>
      </c>
      <c r="AA1602" s="342">
        <f t="shared" si="182"/>
        <v>0</v>
      </c>
      <c r="AB1602" s="342">
        <f t="shared" si="182"/>
        <v>0</v>
      </c>
      <c r="AC1602" s="109">
        <f t="shared" si="178"/>
        <v>0</v>
      </c>
      <c r="AD1602" s="109">
        <f>IF(C1602=A_Stammdaten!$B$12,E_SAV!$S1602-E_SAV!$AE1602,HLOOKUP(A_Stammdaten!$B$12-1,$AF$4:$AL$4004,ROW(C1602)-3,FALSE)-$AE1602)</f>
        <v>0</v>
      </c>
      <c r="AE1602" s="109">
        <f>HLOOKUP(A_Stammdaten!$B$12,$AF$4:$AL$4004,ROW(C1602)-3,FALSE)</f>
        <v>0</v>
      </c>
      <c r="AF1602" s="109">
        <f t="shared" si="176"/>
        <v>0</v>
      </c>
      <c r="AG1602" s="109">
        <f t="shared" si="180"/>
        <v>0</v>
      </c>
      <c r="AH1602" s="109">
        <f t="shared" si="180"/>
        <v>0</v>
      </c>
      <c r="AI1602" s="109">
        <f t="shared" si="180"/>
        <v>0</v>
      </c>
      <c r="AJ1602" s="109">
        <f t="shared" si="179"/>
        <v>0</v>
      </c>
      <c r="AK1602" s="109">
        <f t="shared" si="179"/>
        <v>0</v>
      </c>
      <c r="AL1602" s="109">
        <f t="shared" si="179"/>
        <v>0</v>
      </c>
    </row>
    <row r="1603" spans="1:38" x14ac:dyDescent="0.3">
      <c r="A1603" s="421"/>
      <c r="B1603" s="421"/>
      <c r="C1603" s="422"/>
      <c r="D1603" s="423"/>
      <c r="E1603" s="421"/>
      <c r="F1603" s="421"/>
      <c r="G1603" s="421"/>
      <c r="H1603" s="421"/>
      <c r="I1603" s="421"/>
      <c r="J1603" s="421"/>
      <c r="K1603" s="421"/>
      <c r="L1603" s="421"/>
      <c r="M1603" s="423"/>
      <c r="N1603" s="340">
        <f>IF(C1603&gt;A_Stammdaten!$B$12,0,SUM(E1603,F1603,H1603,J1603:K1603)-SUM(G1603,I1603,L1603:M1603))</f>
        <v>0</v>
      </c>
      <c r="O1603" s="421"/>
      <c r="P1603" s="421"/>
      <c r="Q1603" s="421"/>
      <c r="R1603" s="421"/>
      <c r="S1603" s="108">
        <f t="shared" si="177"/>
        <v>0</v>
      </c>
      <c r="T1603" s="341">
        <f>IF(ISBLANK($B1603),0,VLOOKUP($B1603,Listen!$A$2:$C$45,2,FALSE))</f>
        <v>0</v>
      </c>
      <c r="U1603" s="341">
        <f>IF(ISBLANK($B1603),0,VLOOKUP($B1603,Listen!$A$2:$C$45,3,FALSE))</f>
        <v>0</v>
      </c>
      <c r="V1603" s="342">
        <f t="shared" si="181"/>
        <v>0</v>
      </c>
      <c r="W1603" s="342">
        <f t="shared" si="182"/>
        <v>0</v>
      </c>
      <c r="X1603" s="342">
        <f t="shared" si="182"/>
        <v>0</v>
      </c>
      <c r="Y1603" s="342">
        <f t="shared" si="182"/>
        <v>0</v>
      </c>
      <c r="Z1603" s="342">
        <f t="shared" si="182"/>
        <v>0</v>
      </c>
      <c r="AA1603" s="342">
        <f t="shared" si="182"/>
        <v>0</v>
      </c>
      <c r="AB1603" s="342">
        <f t="shared" si="182"/>
        <v>0</v>
      </c>
      <c r="AC1603" s="109">
        <f t="shared" si="178"/>
        <v>0</v>
      </c>
      <c r="AD1603" s="109">
        <f>IF(C1603=A_Stammdaten!$B$12,E_SAV!$S1603-E_SAV!$AE1603,HLOOKUP(A_Stammdaten!$B$12-1,$AF$4:$AL$4004,ROW(C1603)-3,FALSE)-$AE1603)</f>
        <v>0</v>
      </c>
      <c r="AE1603" s="109">
        <f>HLOOKUP(A_Stammdaten!$B$12,$AF$4:$AL$4004,ROW(C1603)-3,FALSE)</f>
        <v>0</v>
      </c>
      <c r="AF1603" s="109">
        <f t="shared" si="176"/>
        <v>0</v>
      </c>
      <c r="AG1603" s="109">
        <f t="shared" si="180"/>
        <v>0</v>
      </c>
      <c r="AH1603" s="109">
        <f t="shared" si="180"/>
        <v>0</v>
      </c>
      <c r="AI1603" s="109">
        <f t="shared" si="180"/>
        <v>0</v>
      </c>
      <c r="AJ1603" s="109">
        <f t="shared" si="179"/>
        <v>0</v>
      </c>
      <c r="AK1603" s="109">
        <f t="shared" si="179"/>
        <v>0</v>
      </c>
      <c r="AL1603" s="109">
        <f t="shared" si="179"/>
        <v>0</v>
      </c>
    </row>
    <row r="1604" spans="1:38" x14ac:dyDescent="0.3">
      <c r="A1604" s="421"/>
      <c r="B1604" s="421"/>
      <c r="C1604" s="422"/>
      <c r="D1604" s="423"/>
      <c r="E1604" s="421"/>
      <c r="F1604" s="421"/>
      <c r="G1604" s="421"/>
      <c r="H1604" s="421"/>
      <c r="I1604" s="421"/>
      <c r="J1604" s="421"/>
      <c r="K1604" s="421"/>
      <c r="L1604" s="421"/>
      <c r="M1604" s="423"/>
      <c r="N1604" s="340">
        <f>IF(C1604&gt;A_Stammdaten!$B$12,0,SUM(E1604,F1604,H1604,J1604:K1604)-SUM(G1604,I1604,L1604:M1604))</f>
        <v>0</v>
      </c>
      <c r="O1604" s="421"/>
      <c r="P1604" s="421"/>
      <c r="Q1604" s="421"/>
      <c r="R1604" s="421"/>
      <c r="S1604" s="108">
        <f t="shared" si="177"/>
        <v>0</v>
      </c>
      <c r="T1604" s="341">
        <f>IF(ISBLANK($B1604),0,VLOOKUP($B1604,Listen!$A$2:$C$45,2,FALSE))</f>
        <v>0</v>
      </c>
      <c r="U1604" s="341">
        <f>IF(ISBLANK($B1604),0,VLOOKUP($B1604,Listen!$A$2:$C$45,3,FALSE))</f>
        <v>0</v>
      </c>
      <c r="V1604" s="342">
        <f t="shared" si="181"/>
        <v>0</v>
      </c>
      <c r="W1604" s="342">
        <f t="shared" si="182"/>
        <v>0</v>
      </c>
      <c r="X1604" s="342">
        <f t="shared" si="182"/>
        <v>0</v>
      </c>
      <c r="Y1604" s="342">
        <f t="shared" ref="W1604:AB1646" si="183">$T1604</f>
        <v>0</v>
      </c>
      <c r="Z1604" s="342">
        <f t="shared" si="183"/>
        <v>0</v>
      </c>
      <c r="AA1604" s="342">
        <f t="shared" si="183"/>
        <v>0</v>
      </c>
      <c r="AB1604" s="342">
        <f t="shared" si="183"/>
        <v>0</v>
      </c>
      <c r="AC1604" s="109">
        <f t="shared" si="178"/>
        <v>0</v>
      </c>
      <c r="AD1604" s="109">
        <f>IF(C1604=A_Stammdaten!$B$12,E_SAV!$S1604-E_SAV!$AE1604,HLOOKUP(A_Stammdaten!$B$12-1,$AF$4:$AL$4004,ROW(C1604)-3,FALSE)-$AE1604)</f>
        <v>0</v>
      </c>
      <c r="AE1604" s="109">
        <f>HLOOKUP(A_Stammdaten!$B$12,$AF$4:$AL$4004,ROW(C1604)-3,FALSE)</f>
        <v>0</v>
      </c>
      <c r="AF1604" s="109">
        <f t="shared" si="176"/>
        <v>0</v>
      </c>
      <c r="AG1604" s="109">
        <f t="shared" si="180"/>
        <v>0</v>
      </c>
      <c r="AH1604" s="109">
        <f t="shared" si="180"/>
        <v>0</v>
      </c>
      <c r="AI1604" s="109">
        <f t="shared" si="180"/>
        <v>0</v>
      </c>
      <c r="AJ1604" s="109">
        <f t="shared" si="179"/>
        <v>0</v>
      </c>
      <c r="AK1604" s="109">
        <f t="shared" si="179"/>
        <v>0</v>
      </c>
      <c r="AL1604" s="109">
        <f t="shared" si="179"/>
        <v>0</v>
      </c>
    </row>
    <row r="1605" spans="1:38" x14ac:dyDescent="0.3">
      <c r="A1605" s="421"/>
      <c r="B1605" s="421"/>
      <c r="C1605" s="422"/>
      <c r="D1605" s="423"/>
      <c r="E1605" s="421"/>
      <c r="F1605" s="421"/>
      <c r="G1605" s="421"/>
      <c r="H1605" s="421"/>
      <c r="I1605" s="421"/>
      <c r="J1605" s="421"/>
      <c r="K1605" s="421"/>
      <c r="L1605" s="421"/>
      <c r="M1605" s="423"/>
      <c r="N1605" s="340">
        <f>IF(C1605&gt;A_Stammdaten!$B$12,0,SUM(E1605,F1605,H1605,J1605:K1605)-SUM(G1605,I1605,L1605:M1605))</f>
        <v>0</v>
      </c>
      <c r="O1605" s="421"/>
      <c r="P1605" s="421"/>
      <c r="Q1605" s="421"/>
      <c r="R1605" s="421"/>
      <c r="S1605" s="108">
        <f t="shared" si="177"/>
        <v>0</v>
      </c>
      <c r="T1605" s="341">
        <f>IF(ISBLANK($B1605),0,VLOOKUP($B1605,Listen!$A$2:$C$45,2,FALSE))</f>
        <v>0</v>
      </c>
      <c r="U1605" s="341">
        <f>IF(ISBLANK($B1605),0,VLOOKUP($B1605,Listen!$A$2:$C$45,3,FALSE))</f>
        <v>0</v>
      </c>
      <c r="V1605" s="342">
        <f t="shared" si="181"/>
        <v>0</v>
      </c>
      <c r="W1605" s="342">
        <f t="shared" si="183"/>
        <v>0</v>
      </c>
      <c r="X1605" s="342">
        <f t="shared" si="183"/>
        <v>0</v>
      </c>
      <c r="Y1605" s="342">
        <f t="shared" si="183"/>
        <v>0</v>
      </c>
      <c r="Z1605" s="342">
        <f t="shared" si="183"/>
        <v>0</v>
      </c>
      <c r="AA1605" s="342">
        <f t="shared" si="183"/>
        <v>0</v>
      </c>
      <c r="AB1605" s="342">
        <f t="shared" si="183"/>
        <v>0</v>
      </c>
      <c r="AC1605" s="109">
        <f t="shared" si="178"/>
        <v>0</v>
      </c>
      <c r="AD1605" s="109">
        <f>IF(C1605=A_Stammdaten!$B$12,E_SAV!$S1605-E_SAV!$AE1605,HLOOKUP(A_Stammdaten!$B$12-1,$AF$4:$AL$4004,ROW(C1605)-3,FALSE)-$AE1605)</f>
        <v>0</v>
      </c>
      <c r="AE1605" s="109">
        <f>HLOOKUP(A_Stammdaten!$B$12,$AF$4:$AL$4004,ROW(C1605)-3,FALSE)</f>
        <v>0</v>
      </c>
      <c r="AF1605" s="109">
        <f t="shared" ref="AF1605:AF1668" si="184">IF(OR($C1605=0,$S1605=0),0,IF($C1605&lt;=AF$4,$S1605-$S1605/V1605*(AF$4-$C1605+1),0))</f>
        <v>0</v>
      </c>
      <c r="AG1605" s="109">
        <f t="shared" si="180"/>
        <v>0</v>
      </c>
      <c r="AH1605" s="109">
        <f t="shared" si="180"/>
        <v>0</v>
      </c>
      <c r="AI1605" s="109">
        <f t="shared" si="180"/>
        <v>0</v>
      </c>
      <c r="AJ1605" s="109">
        <f t="shared" si="179"/>
        <v>0</v>
      </c>
      <c r="AK1605" s="109">
        <f t="shared" si="179"/>
        <v>0</v>
      </c>
      <c r="AL1605" s="109">
        <f t="shared" si="179"/>
        <v>0</v>
      </c>
    </row>
    <row r="1606" spans="1:38" x14ac:dyDescent="0.3">
      <c r="A1606" s="421"/>
      <c r="B1606" s="421"/>
      <c r="C1606" s="422"/>
      <c r="D1606" s="423"/>
      <c r="E1606" s="421"/>
      <c r="F1606" s="421"/>
      <c r="G1606" s="421"/>
      <c r="H1606" s="421"/>
      <c r="I1606" s="421"/>
      <c r="J1606" s="421"/>
      <c r="K1606" s="421"/>
      <c r="L1606" s="421"/>
      <c r="M1606" s="423"/>
      <c r="N1606" s="340">
        <f>IF(C1606&gt;A_Stammdaten!$B$12,0,SUM(E1606,F1606,H1606,J1606:K1606)-SUM(G1606,I1606,L1606:M1606))</f>
        <v>0</v>
      </c>
      <c r="O1606" s="421"/>
      <c r="P1606" s="421"/>
      <c r="Q1606" s="421"/>
      <c r="R1606" s="421"/>
      <c r="S1606" s="108">
        <f t="shared" ref="S1606:S1669" si="185">N1606-SUM(O1606:R1606)</f>
        <v>0</v>
      </c>
      <c r="T1606" s="341">
        <f>IF(ISBLANK($B1606),0,VLOOKUP($B1606,Listen!$A$2:$C$45,2,FALSE))</f>
        <v>0</v>
      </c>
      <c r="U1606" s="341">
        <f>IF(ISBLANK($B1606),0,VLOOKUP($B1606,Listen!$A$2:$C$45,3,FALSE))</f>
        <v>0</v>
      </c>
      <c r="V1606" s="342">
        <f t="shared" si="181"/>
        <v>0</v>
      </c>
      <c r="W1606" s="342">
        <f t="shared" si="183"/>
        <v>0</v>
      </c>
      <c r="X1606" s="342">
        <f t="shared" si="183"/>
        <v>0</v>
      </c>
      <c r="Y1606" s="342">
        <f t="shared" si="183"/>
        <v>0</v>
      </c>
      <c r="Z1606" s="342">
        <f t="shared" si="183"/>
        <v>0</v>
      </c>
      <c r="AA1606" s="342">
        <f t="shared" si="183"/>
        <v>0</v>
      </c>
      <c r="AB1606" s="342">
        <f t="shared" si="183"/>
        <v>0</v>
      </c>
      <c r="AC1606" s="109">
        <f t="shared" ref="AC1606:AC1669" si="186">AE1606+AD1606</f>
        <v>0</v>
      </c>
      <c r="AD1606" s="109">
        <f>IF(C1606=A_Stammdaten!$B$12,E_SAV!$S1606-E_SAV!$AE1606,HLOOKUP(A_Stammdaten!$B$12-1,$AF$4:$AL$4004,ROW(C1606)-3,FALSE)-$AE1606)</f>
        <v>0</v>
      </c>
      <c r="AE1606" s="109">
        <f>HLOOKUP(A_Stammdaten!$B$12,$AF$4:$AL$4004,ROW(C1606)-3,FALSE)</f>
        <v>0</v>
      </c>
      <c r="AF1606" s="109">
        <f t="shared" si="184"/>
        <v>0</v>
      </c>
      <c r="AG1606" s="109">
        <f t="shared" si="180"/>
        <v>0</v>
      </c>
      <c r="AH1606" s="109">
        <f t="shared" si="180"/>
        <v>0</v>
      </c>
      <c r="AI1606" s="109">
        <f t="shared" si="180"/>
        <v>0</v>
      </c>
      <c r="AJ1606" s="109">
        <f t="shared" si="179"/>
        <v>0</v>
      </c>
      <c r="AK1606" s="109">
        <f t="shared" si="179"/>
        <v>0</v>
      </c>
      <c r="AL1606" s="109">
        <f t="shared" si="179"/>
        <v>0</v>
      </c>
    </row>
    <row r="1607" spans="1:38" x14ac:dyDescent="0.3">
      <c r="A1607" s="421"/>
      <c r="B1607" s="421"/>
      <c r="C1607" s="422"/>
      <c r="D1607" s="423"/>
      <c r="E1607" s="421"/>
      <c r="F1607" s="421"/>
      <c r="G1607" s="421"/>
      <c r="H1607" s="421"/>
      <c r="I1607" s="421"/>
      <c r="J1607" s="421"/>
      <c r="K1607" s="421"/>
      <c r="L1607" s="421"/>
      <c r="M1607" s="423"/>
      <c r="N1607" s="340">
        <f>IF(C1607&gt;A_Stammdaten!$B$12,0,SUM(E1607,F1607,H1607,J1607:K1607)-SUM(G1607,I1607,L1607:M1607))</f>
        <v>0</v>
      </c>
      <c r="O1607" s="421"/>
      <c r="P1607" s="421"/>
      <c r="Q1607" s="421"/>
      <c r="R1607" s="421"/>
      <c r="S1607" s="108">
        <f t="shared" si="185"/>
        <v>0</v>
      </c>
      <c r="T1607" s="341">
        <f>IF(ISBLANK($B1607),0,VLOOKUP($B1607,Listen!$A$2:$C$45,2,FALSE))</f>
        <v>0</v>
      </c>
      <c r="U1607" s="341">
        <f>IF(ISBLANK($B1607),0,VLOOKUP($B1607,Listen!$A$2:$C$45,3,FALSE))</f>
        <v>0</v>
      </c>
      <c r="V1607" s="342">
        <f t="shared" si="181"/>
        <v>0</v>
      </c>
      <c r="W1607" s="342">
        <f t="shared" si="183"/>
        <v>0</v>
      </c>
      <c r="X1607" s="342">
        <f t="shared" si="183"/>
        <v>0</v>
      </c>
      <c r="Y1607" s="342">
        <f t="shared" si="183"/>
        <v>0</v>
      </c>
      <c r="Z1607" s="342">
        <f t="shared" si="183"/>
        <v>0</v>
      </c>
      <c r="AA1607" s="342">
        <f t="shared" si="183"/>
        <v>0</v>
      </c>
      <c r="AB1607" s="342">
        <f t="shared" si="183"/>
        <v>0</v>
      </c>
      <c r="AC1607" s="109">
        <f t="shared" si="186"/>
        <v>0</v>
      </c>
      <c r="AD1607" s="109">
        <f>IF(C1607=A_Stammdaten!$B$12,E_SAV!$S1607-E_SAV!$AE1607,HLOOKUP(A_Stammdaten!$B$12-1,$AF$4:$AL$4004,ROW(C1607)-3,FALSE)-$AE1607)</f>
        <v>0</v>
      </c>
      <c r="AE1607" s="109">
        <f>HLOOKUP(A_Stammdaten!$B$12,$AF$4:$AL$4004,ROW(C1607)-3,FALSE)</f>
        <v>0</v>
      </c>
      <c r="AF1607" s="109">
        <f t="shared" si="184"/>
        <v>0</v>
      </c>
      <c r="AG1607" s="109">
        <f t="shared" si="180"/>
        <v>0</v>
      </c>
      <c r="AH1607" s="109">
        <f t="shared" si="180"/>
        <v>0</v>
      </c>
      <c r="AI1607" s="109">
        <f t="shared" si="180"/>
        <v>0</v>
      </c>
      <c r="AJ1607" s="109">
        <f t="shared" si="179"/>
        <v>0</v>
      </c>
      <c r="AK1607" s="109">
        <f t="shared" si="179"/>
        <v>0</v>
      </c>
      <c r="AL1607" s="109">
        <f t="shared" si="179"/>
        <v>0</v>
      </c>
    </row>
    <row r="1608" spans="1:38" x14ac:dyDescent="0.3">
      <c r="A1608" s="421"/>
      <c r="B1608" s="421"/>
      <c r="C1608" s="422"/>
      <c r="D1608" s="423"/>
      <c r="E1608" s="421"/>
      <c r="F1608" s="421"/>
      <c r="G1608" s="421"/>
      <c r="H1608" s="421"/>
      <c r="I1608" s="421"/>
      <c r="J1608" s="421"/>
      <c r="K1608" s="421"/>
      <c r="L1608" s="421"/>
      <c r="M1608" s="423"/>
      <c r="N1608" s="340">
        <f>IF(C1608&gt;A_Stammdaten!$B$12,0,SUM(E1608,F1608,H1608,J1608:K1608)-SUM(G1608,I1608,L1608:M1608))</f>
        <v>0</v>
      </c>
      <c r="O1608" s="421"/>
      <c r="P1608" s="421"/>
      <c r="Q1608" s="421"/>
      <c r="R1608" s="421"/>
      <c r="S1608" s="108">
        <f t="shared" si="185"/>
        <v>0</v>
      </c>
      <c r="T1608" s="341">
        <f>IF(ISBLANK($B1608),0,VLOOKUP($B1608,Listen!$A$2:$C$45,2,FALSE))</f>
        <v>0</v>
      </c>
      <c r="U1608" s="341">
        <f>IF(ISBLANK($B1608),0,VLOOKUP($B1608,Listen!$A$2:$C$45,3,FALSE))</f>
        <v>0</v>
      </c>
      <c r="V1608" s="342">
        <f t="shared" si="181"/>
        <v>0</v>
      </c>
      <c r="W1608" s="342">
        <f t="shared" si="183"/>
        <v>0</v>
      </c>
      <c r="X1608" s="342">
        <f t="shared" si="183"/>
        <v>0</v>
      </c>
      <c r="Y1608" s="342">
        <f t="shared" si="183"/>
        <v>0</v>
      </c>
      <c r="Z1608" s="342">
        <f t="shared" si="183"/>
        <v>0</v>
      </c>
      <c r="AA1608" s="342">
        <f t="shared" si="183"/>
        <v>0</v>
      </c>
      <c r="AB1608" s="342">
        <f t="shared" si="183"/>
        <v>0</v>
      </c>
      <c r="AC1608" s="109">
        <f t="shared" si="186"/>
        <v>0</v>
      </c>
      <c r="AD1608" s="109">
        <f>IF(C1608=A_Stammdaten!$B$12,E_SAV!$S1608-E_SAV!$AE1608,HLOOKUP(A_Stammdaten!$B$12-1,$AF$4:$AL$4004,ROW(C1608)-3,FALSE)-$AE1608)</f>
        <v>0</v>
      </c>
      <c r="AE1608" s="109">
        <f>HLOOKUP(A_Stammdaten!$B$12,$AF$4:$AL$4004,ROW(C1608)-3,FALSE)</f>
        <v>0</v>
      </c>
      <c r="AF1608" s="109">
        <f t="shared" si="184"/>
        <v>0</v>
      </c>
      <c r="AG1608" s="109">
        <f t="shared" si="180"/>
        <v>0</v>
      </c>
      <c r="AH1608" s="109">
        <f t="shared" si="180"/>
        <v>0</v>
      </c>
      <c r="AI1608" s="109">
        <f t="shared" si="180"/>
        <v>0</v>
      </c>
      <c r="AJ1608" s="109">
        <f t="shared" si="179"/>
        <v>0</v>
      </c>
      <c r="AK1608" s="109">
        <f t="shared" si="179"/>
        <v>0</v>
      </c>
      <c r="AL1608" s="109">
        <f t="shared" si="179"/>
        <v>0</v>
      </c>
    </row>
    <row r="1609" spans="1:38" x14ac:dyDescent="0.3">
      <c r="A1609" s="421"/>
      <c r="B1609" s="421"/>
      <c r="C1609" s="422"/>
      <c r="D1609" s="423"/>
      <c r="E1609" s="421"/>
      <c r="F1609" s="421"/>
      <c r="G1609" s="421"/>
      <c r="H1609" s="421"/>
      <c r="I1609" s="421"/>
      <c r="J1609" s="421"/>
      <c r="K1609" s="421"/>
      <c r="L1609" s="421"/>
      <c r="M1609" s="423"/>
      <c r="N1609" s="340">
        <f>IF(C1609&gt;A_Stammdaten!$B$12,0,SUM(E1609,F1609,H1609,J1609:K1609)-SUM(G1609,I1609,L1609:M1609))</f>
        <v>0</v>
      </c>
      <c r="O1609" s="421"/>
      <c r="P1609" s="421"/>
      <c r="Q1609" s="421"/>
      <c r="R1609" s="421"/>
      <c r="S1609" s="108">
        <f t="shared" si="185"/>
        <v>0</v>
      </c>
      <c r="T1609" s="341">
        <f>IF(ISBLANK($B1609),0,VLOOKUP($B1609,Listen!$A$2:$C$45,2,FALSE))</f>
        <v>0</v>
      </c>
      <c r="U1609" s="341">
        <f>IF(ISBLANK($B1609),0,VLOOKUP($B1609,Listen!$A$2:$C$45,3,FALSE))</f>
        <v>0</v>
      </c>
      <c r="V1609" s="342">
        <f t="shared" si="181"/>
        <v>0</v>
      </c>
      <c r="W1609" s="342">
        <f t="shared" si="183"/>
        <v>0</v>
      </c>
      <c r="X1609" s="342">
        <f t="shared" si="183"/>
        <v>0</v>
      </c>
      <c r="Y1609" s="342">
        <f t="shared" si="183"/>
        <v>0</v>
      </c>
      <c r="Z1609" s="342">
        <f t="shared" si="183"/>
        <v>0</v>
      </c>
      <c r="AA1609" s="342">
        <f t="shared" si="183"/>
        <v>0</v>
      </c>
      <c r="AB1609" s="342">
        <f t="shared" si="183"/>
        <v>0</v>
      </c>
      <c r="AC1609" s="109">
        <f t="shared" si="186"/>
        <v>0</v>
      </c>
      <c r="AD1609" s="109">
        <f>IF(C1609=A_Stammdaten!$B$12,E_SAV!$S1609-E_SAV!$AE1609,HLOOKUP(A_Stammdaten!$B$12-1,$AF$4:$AL$4004,ROW(C1609)-3,FALSE)-$AE1609)</f>
        <v>0</v>
      </c>
      <c r="AE1609" s="109">
        <f>HLOOKUP(A_Stammdaten!$B$12,$AF$4:$AL$4004,ROW(C1609)-3,FALSE)</f>
        <v>0</v>
      </c>
      <c r="AF1609" s="109">
        <f t="shared" si="184"/>
        <v>0</v>
      </c>
      <c r="AG1609" s="109">
        <f t="shared" si="180"/>
        <v>0</v>
      </c>
      <c r="AH1609" s="109">
        <f t="shared" si="180"/>
        <v>0</v>
      </c>
      <c r="AI1609" s="109">
        <f t="shared" si="180"/>
        <v>0</v>
      </c>
      <c r="AJ1609" s="109">
        <f t="shared" si="180"/>
        <v>0</v>
      </c>
      <c r="AK1609" s="109">
        <f t="shared" si="180"/>
        <v>0</v>
      </c>
      <c r="AL1609" s="109">
        <f t="shared" si="180"/>
        <v>0</v>
      </c>
    </row>
    <row r="1610" spans="1:38" x14ac:dyDescent="0.3">
      <c r="A1610" s="421"/>
      <c r="B1610" s="421"/>
      <c r="C1610" s="422"/>
      <c r="D1610" s="423"/>
      <c r="E1610" s="421"/>
      <c r="F1610" s="421"/>
      <c r="G1610" s="421"/>
      <c r="H1610" s="421"/>
      <c r="I1610" s="421"/>
      <c r="J1610" s="421"/>
      <c r="K1610" s="421"/>
      <c r="L1610" s="421"/>
      <c r="M1610" s="423"/>
      <c r="N1610" s="340">
        <f>IF(C1610&gt;A_Stammdaten!$B$12,0,SUM(E1610,F1610,H1610,J1610:K1610)-SUM(G1610,I1610,L1610:M1610))</f>
        <v>0</v>
      </c>
      <c r="O1610" s="421"/>
      <c r="P1610" s="421"/>
      <c r="Q1610" s="421"/>
      <c r="R1610" s="421"/>
      <c r="S1610" s="108">
        <f t="shared" si="185"/>
        <v>0</v>
      </c>
      <c r="T1610" s="341">
        <f>IF(ISBLANK($B1610),0,VLOOKUP($B1610,Listen!$A$2:$C$45,2,FALSE))</f>
        <v>0</v>
      </c>
      <c r="U1610" s="341">
        <f>IF(ISBLANK($B1610),0,VLOOKUP($B1610,Listen!$A$2:$C$45,3,FALSE))</f>
        <v>0</v>
      </c>
      <c r="V1610" s="342">
        <f t="shared" si="181"/>
        <v>0</v>
      </c>
      <c r="W1610" s="342">
        <f t="shared" si="183"/>
        <v>0</v>
      </c>
      <c r="X1610" s="342">
        <f t="shared" si="183"/>
        <v>0</v>
      </c>
      <c r="Y1610" s="342">
        <f t="shared" si="183"/>
        <v>0</v>
      </c>
      <c r="Z1610" s="342">
        <f t="shared" si="183"/>
        <v>0</v>
      </c>
      <c r="AA1610" s="342">
        <f t="shared" si="183"/>
        <v>0</v>
      </c>
      <c r="AB1610" s="342">
        <f t="shared" si="183"/>
        <v>0</v>
      </c>
      <c r="AC1610" s="109">
        <f t="shared" si="186"/>
        <v>0</v>
      </c>
      <c r="AD1610" s="109">
        <f>IF(C1610=A_Stammdaten!$B$12,E_SAV!$S1610-E_SAV!$AE1610,HLOOKUP(A_Stammdaten!$B$12-1,$AF$4:$AL$4004,ROW(C1610)-3,FALSE)-$AE1610)</f>
        <v>0</v>
      </c>
      <c r="AE1610" s="109">
        <f>HLOOKUP(A_Stammdaten!$B$12,$AF$4:$AL$4004,ROW(C1610)-3,FALSE)</f>
        <v>0</v>
      </c>
      <c r="AF1610" s="109">
        <f t="shared" si="184"/>
        <v>0</v>
      </c>
      <c r="AG1610" s="109">
        <f t="shared" ref="AG1610:AL1652" si="187">IF(OR($C1610=0,$S1610=0,W1610-(AG$4-$C1610)=0),0,IF($C1610&lt;AG$4,AF1610-AF1610/(W1610-(AG$4-$C1610)),IF($C1610=AG$4,$S1610-$S1610/W1610,0)))</f>
        <v>0</v>
      </c>
      <c r="AH1610" s="109">
        <f t="shared" si="187"/>
        <v>0</v>
      </c>
      <c r="AI1610" s="109">
        <f t="shared" si="187"/>
        <v>0</v>
      </c>
      <c r="AJ1610" s="109">
        <f t="shared" si="187"/>
        <v>0</v>
      </c>
      <c r="AK1610" s="109">
        <f t="shared" si="187"/>
        <v>0</v>
      </c>
      <c r="AL1610" s="109">
        <f t="shared" si="187"/>
        <v>0</v>
      </c>
    </row>
    <row r="1611" spans="1:38" x14ac:dyDescent="0.3">
      <c r="A1611" s="421"/>
      <c r="B1611" s="421"/>
      <c r="C1611" s="422"/>
      <c r="D1611" s="423"/>
      <c r="E1611" s="421"/>
      <c r="F1611" s="421"/>
      <c r="G1611" s="421"/>
      <c r="H1611" s="421"/>
      <c r="I1611" s="421"/>
      <c r="J1611" s="421"/>
      <c r="K1611" s="421"/>
      <c r="L1611" s="421"/>
      <c r="M1611" s="423"/>
      <c r="N1611" s="340">
        <f>IF(C1611&gt;A_Stammdaten!$B$12,0,SUM(E1611,F1611,H1611,J1611:K1611)-SUM(G1611,I1611,L1611:M1611))</f>
        <v>0</v>
      </c>
      <c r="O1611" s="421"/>
      <c r="P1611" s="421"/>
      <c r="Q1611" s="421"/>
      <c r="R1611" s="421"/>
      <c r="S1611" s="108">
        <f t="shared" si="185"/>
        <v>0</v>
      </c>
      <c r="T1611" s="341">
        <f>IF(ISBLANK($B1611),0,VLOOKUP($B1611,Listen!$A$2:$C$45,2,FALSE))</f>
        <v>0</v>
      </c>
      <c r="U1611" s="341">
        <f>IF(ISBLANK($B1611),0,VLOOKUP($B1611,Listen!$A$2:$C$45,3,FALSE))</f>
        <v>0</v>
      </c>
      <c r="V1611" s="342">
        <f t="shared" ref="V1611:V1674" si="188">$T1611</f>
        <v>0</v>
      </c>
      <c r="W1611" s="342">
        <f t="shared" si="183"/>
        <v>0</v>
      </c>
      <c r="X1611" s="342">
        <f t="shared" si="183"/>
        <v>0</v>
      </c>
      <c r="Y1611" s="342">
        <f t="shared" si="183"/>
        <v>0</v>
      </c>
      <c r="Z1611" s="342">
        <f t="shared" si="183"/>
        <v>0</v>
      </c>
      <c r="AA1611" s="342">
        <f t="shared" si="183"/>
        <v>0</v>
      </c>
      <c r="AB1611" s="342">
        <f t="shared" si="183"/>
        <v>0</v>
      </c>
      <c r="AC1611" s="109">
        <f t="shared" si="186"/>
        <v>0</v>
      </c>
      <c r="AD1611" s="109">
        <f>IF(C1611=A_Stammdaten!$B$12,E_SAV!$S1611-E_SAV!$AE1611,HLOOKUP(A_Stammdaten!$B$12-1,$AF$4:$AL$4004,ROW(C1611)-3,FALSE)-$AE1611)</f>
        <v>0</v>
      </c>
      <c r="AE1611" s="109">
        <f>HLOOKUP(A_Stammdaten!$B$12,$AF$4:$AL$4004,ROW(C1611)-3,FALSE)</f>
        <v>0</v>
      </c>
      <c r="AF1611" s="109">
        <f t="shared" si="184"/>
        <v>0</v>
      </c>
      <c r="AG1611" s="109">
        <f t="shared" si="187"/>
        <v>0</v>
      </c>
      <c r="AH1611" s="109">
        <f t="shared" si="187"/>
        <v>0</v>
      </c>
      <c r="AI1611" s="109">
        <f t="shared" si="187"/>
        <v>0</v>
      </c>
      <c r="AJ1611" s="109">
        <f t="shared" si="187"/>
        <v>0</v>
      </c>
      <c r="AK1611" s="109">
        <f t="shared" si="187"/>
        <v>0</v>
      </c>
      <c r="AL1611" s="109">
        <f t="shared" si="187"/>
        <v>0</v>
      </c>
    </row>
    <row r="1612" spans="1:38" x14ac:dyDescent="0.3">
      <c r="A1612" s="421"/>
      <c r="B1612" s="421"/>
      <c r="C1612" s="422"/>
      <c r="D1612" s="423"/>
      <c r="E1612" s="421"/>
      <c r="F1612" s="421"/>
      <c r="G1612" s="421"/>
      <c r="H1612" s="421"/>
      <c r="I1612" s="421"/>
      <c r="J1612" s="421"/>
      <c r="K1612" s="421"/>
      <c r="L1612" s="421"/>
      <c r="M1612" s="423"/>
      <c r="N1612" s="340">
        <f>IF(C1612&gt;A_Stammdaten!$B$12,0,SUM(E1612,F1612,H1612,J1612:K1612)-SUM(G1612,I1612,L1612:M1612))</f>
        <v>0</v>
      </c>
      <c r="O1612" s="421"/>
      <c r="P1612" s="421"/>
      <c r="Q1612" s="421"/>
      <c r="R1612" s="421"/>
      <c r="S1612" s="108">
        <f t="shared" si="185"/>
        <v>0</v>
      </c>
      <c r="T1612" s="341">
        <f>IF(ISBLANK($B1612),0,VLOOKUP($B1612,Listen!$A$2:$C$45,2,FALSE))</f>
        <v>0</v>
      </c>
      <c r="U1612" s="341">
        <f>IF(ISBLANK($B1612),0,VLOOKUP($B1612,Listen!$A$2:$C$45,3,FALSE))</f>
        <v>0</v>
      </c>
      <c r="V1612" s="342">
        <f t="shared" si="188"/>
        <v>0</v>
      </c>
      <c r="W1612" s="342">
        <f t="shared" si="183"/>
        <v>0</v>
      </c>
      <c r="X1612" s="342">
        <f t="shared" si="183"/>
        <v>0</v>
      </c>
      <c r="Y1612" s="342">
        <f t="shared" si="183"/>
        <v>0</v>
      </c>
      <c r="Z1612" s="342">
        <f t="shared" si="183"/>
        <v>0</v>
      </c>
      <c r="AA1612" s="342">
        <f t="shared" si="183"/>
        <v>0</v>
      </c>
      <c r="AB1612" s="342">
        <f t="shared" si="183"/>
        <v>0</v>
      </c>
      <c r="AC1612" s="109">
        <f t="shared" si="186"/>
        <v>0</v>
      </c>
      <c r="AD1612" s="109">
        <f>IF(C1612=A_Stammdaten!$B$12,E_SAV!$S1612-E_SAV!$AE1612,HLOOKUP(A_Stammdaten!$B$12-1,$AF$4:$AL$4004,ROW(C1612)-3,FALSE)-$AE1612)</f>
        <v>0</v>
      </c>
      <c r="AE1612" s="109">
        <f>HLOOKUP(A_Stammdaten!$B$12,$AF$4:$AL$4004,ROW(C1612)-3,FALSE)</f>
        <v>0</v>
      </c>
      <c r="AF1612" s="109">
        <f t="shared" si="184"/>
        <v>0</v>
      </c>
      <c r="AG1612" s="109">
        <f t="shared" si="187"/>
        <v>0</v>
      </c>
      <c r="AH1612" s="109">
        <f t="shared" si="187"/>
        <v>0</v>
      </c>
      <c r="AI1612" s="109">
        <f t="shared" si="187"/>
        <v>0</v>
      </c>
      <c r="AJ1612" s="109">
        <f t="shared" si="187"/>
        <v>0</v>
      </c>
      <c r="AK1612" s="109">
        <f t="shared" si="187"/>
        <v>0</v>
      </c>
      <c r="AL1612" s="109">
        <f t="shared" si="187"/>
        <v>0</v>
      </c>
    </row>
    <row r="1613" spans="1:38" x14ac:dyDescent="0.3">
      <c r="A1613" s="421"/>
      <c r="B1613" s="421"/>
      <c r="C1613" s="422"/>
      <c r="D1613" s="423"/>
      <c r="E1613" s="421"/>
      <c r="F1613" s="421"/>
      <c r="G1613" s="421"/>
      <c r="H1613" s="421"/>
      <c r="I1613" s="421"/>
      <c r="J1613" s="421"/>
      <c r="K1613" s="421"/>
      <c r="L1613" s="421"/>
      <c r="M1613" s="423"/>
      <c r="N1613" s="340">
        <f>IF(C1613&gt;A_Stammdaten!$B$12,0,SUM(E1613,F1613,H1613,J1613:K1613)-SUM(G1613,I1613,L1613:M1613))</f>
        <v>0</v>
      </c>
      <c r="O1613" s="421"/>
      <c r="P1613" s="421"/>
      <c r="Q1613" s="421"/>
      <c r="R1613" s="421"/>
      <c r="S1613" s="108">
        <f t="shared" si="185"/>
        <v>0</v>
      </c>
      <c r="T1613" s="341">
        <f>IF(ISBLANK($B1613),0,VLOOKUP($B1613,Listen!$A$2:$C$45,2,FALSE))</f>
        <v>0</v>
      </c>
      <c r="U1613" s="341">
        <f>IF(ISBLANK($B1613),0,VLOOKUP($B1613,Listen!$A$2:$C$45,3,FALSE))</f>
        <v>0</v>
      </c>
      <c r="V1613" s="342">
        <f t="shared" si="188"/>
        <v>0</v>
      </c>
      <c r="W1613" s="342">
        <f t="shared" si="183"/>
        <v>0</v>
      </c>
      <c r="X1613" s="342">
        <f t="shared" si="183"/>
        <v>0</v>
      </c>
      <c r="Y1613" s="342">
        <f t="shared" si="183"/>
        <v>0</v>
      </c>
      <c r="Z1613" s="342">
        <f t="shared" si="183"/>
        <v>0</v>
      </c>
      <c r="AA1613" s="342">
        <f t="shared" si="183"/>
        <v>0</v>
      </c>
      <c r="AB1613" s="342">
        <f t="shared" si="183"/>
        <v>0</v>
      </c>
      <c r="AC1613" s="109">
        <f t="shared" si="186"/>
        <v>0</v>
      </c>
      <c r="AD1613" s="109">
        <f>IF(C1613=A_Stammdaten!$B$12,E_SAV!$S1613-E_SAV!$AE1613,HLOOKUP(A_Stammdaten!$B$12-1,$AF$4:$AL$4004,ROW(C1613)-3,FALSE)-$AE1613)</f>
        <v>0</v>
      </c>
      <c r="AE1613" s="109">
        <f>HLOOKUP(A_Stammdaten!$B$12,$AF$4:$AL$4004,ROW(C1613)-3,FALSE)</f>
        <v>0</v>
      </c>
      <c r="AF1613" s="109">
        <f t="shared" si="184"/>
        <v>0</v>
      </c>
      <c r="AG1613" s="109">
        <f t="shared" si="187"/>
        <v>0</v>
      </c>
      <c r="AH1613" s="109">
        <f t="shared" si="187"/>
        <v>0</v>
      </c>
      <c r="AI1613" s="109">
        <f t="shared" si="187"/>
        <v>0</v>
      </c>
      <c r="AJ1613" s="109">
        <f t="shared" si="187"/>
        <v>0</v>
      </c>
      <c r="AK1613" s="109">
        <f t="shared" si="187"/>
        <v>0</v>
      </c>
      <c r="AL1613" s="109">
        <f t="shared" si="187"/>
        <v>0</v>
      </c>
    </row>
    <row r="1614" spans="1:38" x14ac:dyDescent="0.3">
      <c r="A1614" s="421"/>
      <c r="B1614" s="421"/>
      <c r="C1614" s="422"/>
      <c r="D1614" s="423"/>
      <c r="E1614" s="421"/>
      <c r="F1614" s="421"/>
      <c r="G1614" s="421"/>
      <c r="H1614" s="421"/>
      <c r="I1614" s="421"/>
      <c r="J1614" s="421"/>
      <c r="K1614" s="421"/>
      <c r="L1614" s="421"/>
      <c r="M1614" s="423"/>
      <c r="N1614" s="340">
        <f>IF(C1614&gt;A_Stammdaten!$B$12,0,SUM(E1614,F1614,H1614,J1614:K1614)-SUM(G1614,I1614,L1614:M1614))</f>
        <v>0</v>
      </c>
      <c r="O1614" s="421"/>
      <c r="P1614" s="421"/>
      <c r="Q1614" s="421"/>
      <c r="R1614" s="421"/>
      <c r="S1614" s="108">
        <f t="shared" si="185"/>
        <v>0</v>
      </c>
      <c r="T1614" s="341">
        <f>IF(ISBLANK($B1614),0,VLOOKUP($B1614,Listen!$A$2:$C$45,2,FALSE))</f>
        <v>0</v>
      </c>
      <c r="U1614" s="341">
        <f>IF(ISBLANK($B1614),0,VLOOKUP($B1614,Listen!$A$2:$C$45,3,FALSE))</f>
        <v>0</v>
      </c>
      <c r="V1614" s="342">
        <f t="shared" si="188"/>
        <v>0</v>
      </c>
      <c r="W1614" s="342">
        <f t="shared" si="183"/>
        <v>0</v>
      </c>
      <c r="X1614" s="342">
        <f t="shared" si="183"/>
        <v>0</v>
      </c>
      <c r="Y1614" s="342">
        <f t="shared" si="183"/>
        <v>0</v>
      </c>
      <c r="Z1614" s="342">
        <f t="shared" si="183"/>
        <v>0</v>
      </c>
      <c r="AA1614" s="342">
        <f t="shared" si="183"/>
        <v>0</v>
      </c>
      <c r="AB1614" s="342">
        <f t="shared" si="183"/>
        <v>0</v>
      </c>
      <c r="AC1614" s="109">
        <f t="shared" si="186"/>
        <v>0</v>
      </c>
      <c r="AD1614" s="109">
        <f>IF(C1614=A_Stammdaten!$B$12,E_SAV!$S1614-E_SAV!$AE1614,HLOOKUP(A_Stammdaten!$B$12-1,$AF$4:$AL$4004,ROW(C1614)-3,FALSE)-$AE1614)</f>
        <v>0</v>
      </c>
      <c r="AE1614" s="109">
        <f>HLOOKUP(A_Stammdaten!$B$12,$AF$4:$AL$4004,ROW(C1614)-3,FALSE)</f>
        <v>0</v>
      </c>
      <c r="AF1614" s="109">
        <f t="shared" si="184"/>
        <v>0</v>
      </c>
      <c r="AG1614" s="109">
        <f t="shared" si="187"/>
        <v>0</v>
      </c>
      <c r="AH1614" s="109">
        <f t="shared" si="187"/>
        <v>0</v>
      </c>
      <c r="AI1614" s="109">
        <f t="shared" si="187"/>
        <v>0</v>
      </c>
      <c r="AJ1614" s="109">
        <f t="shared" si="187"/>
        <v>0</v>
      </c>
      <c r="AK1614" s="109">
        <f t="shared" si="187"/>
        <v>0</v>
      </c>
      <c r="AL1614" s="109">
        <f t="shared" si="187"/>
        <v>0</v>
      </c>
    </row>
    <row r="1615" spans="1:38" x14ac:dyDescent="0.3">
      <c r="A1615" s="421"/>
      <c r="B1615" s="421"/>
      <c r="C1615" s="422"/>
      <c r="D1615" s="423"/>
      <c r="E1615" s="421"/>
      <c r="F1615" s="421"/>
      <c r="G1615" s="421"/>
      <c r="H1615" s="421"/>
      <c r="I1615" s="421"/>
      <c r="J1615" s="421"/>
      <c r="K1615" s="421"/>
      <c r="L1615" s="421"/>
      <c r="M1615" s="423"/>
      <c r="N1615" s="340">
        <f>IF(C1615&gt;A_Stammdaten!$B$12,0,SUM(E1615,F1615,H1615,J1615:K1615)-SUM(G1615,I1615,L1615:M1615))</f>
        <v>0</v>
      </c>
      <c r="O1615" s="421"/>
      <c r="P1615" s="421"/>
      <c r="Q1615" s="421"/>
      <c r="R1615" s="421"/>
      <c r="S1615" s="108">
        <f t="shared" si="185"/>
        <v>0</v>
      </c>
      <c r="T1615" s="341">
        <f>IF(ISBLANK($B1615),0,VLOOKUP($B1615,Listen!$A$2:$C$45,2,FALSE))</f>
        <v>0</v>
      </c>
      <c r="U1615" s="341">
        <f>IF(ISBLANK($B1615),0,VLOOKUP($B1615,Listen!$A$2:$C$45,3,FALSE))</f>
        <v>0</v>
      </c>
      <c r="V1615" s="342">
        <f t="shared" si="188"/>
        <v>0</v>
      </c>
      <c r="W1615" s="342">
        <f t="shared" si="183"/>
        <v>0</v>
      </c>
      <c r="X1615" s="342">
        <f t="shared" si="183"/>
        <v>0</v>
      </c>
      <c r="Y1615" s="342">
        <f t="shared" si="183"/>
        <v>0</v>
      </c>
      <c r="Z1615" s="342">
        <f t="shared" si="183"/>
        <v>0</v>
      </c>
      <c r="AA1615" s="342">
        <f t="shared" si="183"/>
        <v>0</v>
      </c>
      <c r="AB1615" s="342">
        <f t="shared" si="183"/>
        <v>0</v>
      </c>
      <c r="AC1615" s="109">
        <f t="shared" si="186"/>
        <v>0</v>
      </c>
      <c r="AD1615" s="109">
        <f>IF(C1615=A_Stammdaten!$B$12,E_SAV!$S1615-E_SAV!$AE1615,HLOOKUP(A_Stammdaten!$B$12-1,$AF$4:$AL$4004,ROW(C1615)-3,FALSE)-$AE1615)</f>
        <v>0</v>
      </c>
      <c r="AE1615" s="109">
        <f>HLOOKUP(A_Stammdaten!$B$12,$AF$4:$AL$4004,ROW(C1615)-3,FALSE)</f>
        <v>0</v>
      </c>
      <c r="AF1615" s="109">
        <f t="shared" si="184"/>
        <v>0</v>
      </c>
      <c r="AG1615" s="109">
        <f t="shared" si="187"/>
        <v>0</v>
      </c>
      <c r="AH1615" s="109">
        <f t="shared" si="187"/>
        <v>0</v>
      </c>
      <c r="AI1615" s="109">
        <f t="shared" si="187"/>
        <v>0</v>
      </c>
      <c r="AJ1615" s="109">
        <f t="shared" si="187"/>
        <v>0</v>
      </c>
      <c r="AK1615" s="109">
        <f t="shared" si="187"/>
        <v>0</v>
      </c>
      <c r="AL1615" s="109">
        <f t="shared" si="187"/>
        <v>0</v>
      </c>
    </row>
    <row r="1616" spans="1:38" x14ac:dyDescent="0.3">
      <c r="A1616" s="421"/>
      <c r="B1616" s="421"/>
      <c r="C1616" s="422"/>
      <c r="D1616" s="423"/>
      <c r="E1616" s="421"/>
      <c r="F1616" s="421"/>
      <c r="G1616" s="421"/>
      <c r="H1616" s="421"/>
      <c r="I1616" s="421"/>
      <c r="J1616" s="421"/>
      <c r="K1616" s="421"/>
      <c r="L1616" s="421"/>
      <c r="M1616" s="423"/>
      <c r="N1616" s="340">
        <f>IF(C1616&gt;A_Stammdaten!$B$12,0,SUM(E1616,F1616,H1616,J1616:K1616)-SUM(G1616,I1616,L1616:M1616))</f>
        <v>0</v>
      </c>
      <c r="O1616" s="421"/>
      <c r="P1616" s="421"/>
      <c r="Q1616" s="421"/>
      <c r="R1616" s="421"/>
      <c r="S1616" s="108">
        <f t="shared" si="185"/>
        <v>0</v>
      </c>
      <c r="T1616" s="341">
        <f>IF(ISBLANK($B1616),0,VLOOKUP($B1616,Listen!$A$2:$C$45,2,FALSE))</f>
        <v>0</v>
      </c>
      <c r="U1616" s="341">
        <f>IF(ISBLANK($B1616),0,VLOOKUP($B1616,Listen!$A$2:$C$45,3,FALSE))</f>
        <v>0</v>
      </c>
      <c r="V1616" s="342">
        <f t="shared" si="188"/>
        <v>0</v>
      </c>
      <c r="W1616" s="342">
        <f t="shared" si="183"/>
        <v>0</v>
      </c>
      <c r="X1616" s="342">
        <f t="shared" si="183"/>
        <v>0</v>
      </c>
      <c r="Y1616" s="342">
        <f t="shared" si="183"/>
        <v>0</v>
      </c>
      <c r="Z1616" s="342">
        <f t="shared" si="183"/>
        <v>0</v>
      </c>
      <c r="AA1616" s="342">
        <f t="shared" si="183"/>
        <v>0</v>
      </c>
      <c r="AB1616" s="342">
        <f t="shared" si="183"/>
        <v>0</v>
      </c>
      <c r="AC1616" s="109">
        <f t="shared" si="186"/>
        <v>0</v>
      </c>
      <c r="AD1616" s="109">
        <f>IF(C1616=A_Stammdaten!$B$12,E_SAV!$S1616-E_SAV!$AE1616,HLOOKUP(A_Stammdaten!$B$12-1,$AF$4:$AL$4004,ROW(C1616)-3,FALSE)-$AE1616)</f>
        <v>0</v>
      </c>
      <c r="AE1616" s="109">
        <f>HLOOKUP(A_Stammdaten!$B$12,$AF$4:$AL$4004,ROW(C1616)-3,FALSE)</f>
        <v>0</v>
      </c>
      <c r="AF1616" s="109">
        <f t="shared" si="184"/>
        <v>0</v>
      </c>
      <c r="AG1616" s="109">
        <f t="shared" si="187"/>
        <v>0</v>
      </c>
      <c r="AH1616" s="109">
        <f t="shared" si="187"/>
        <v>0</v>
      </c>
      <c r="AI1616" s="109">
        <f t="shared" si="187"/>
        <v>0</v>
      </c>
      <c r="AJ1616" s="109">
        <f t="shared" si="187"/>
        <v>0</v>
      </c>
      <c r="AK1616" s="109">
        <f t="shared" si="187"/>
        <v>0</v>
      </c>
      <c r="AL1616" s="109">
        <f t="shared" si="187"/>
        <v>0</v>
      </c>
    </row>
    <row r="1617" spans="1:38" x14ac:dyDescent="0.3">
      <c r="A1617" s="421"/>
      <c r="B1617" s="421"/>
      <c r="C1617" s="422"/>
      <c r="D1617" s="423"/>
      <c r="E1617" s="421"/>
      <c r="F1617" s="421"/>
      <c r="G1617" s="421"/>
      <c r="H1617" s="421"/>
      <c r="I1617" s="421"/>
      <c r="J1617" s="421"/>
      <c r="K1617" s="421"/>
      <c r="L1617" s="421"/>
      <c r="M1617" s="423"/>
      <c r="N1617" s="340">
        <f>IF(C1617&gt;A_Stammdaten!$B$12,0,SUM(E1617,F1617,H1617,J1617:K1617)-SUM(G1617,I1617,L1617:M1617))</f>
        <v>0</v>
      </c>
      <c r="O1617" s="421"/>
      <c r="P1617" s="421"/>
      <c r="Q1617" s="421"/>
      <c r="R1617" s="421"/>
      <c r="S1617" s="108">
        <f t="shared" si="185"/>
        <v>0</v>
      </c>
      <c r="T1617" s="341">
        <f>IF(ISBLANK($B1617),0,VLOOKUP($B1617,Listen!$A$2:$C$45,2,FALSE))</f>
        <v>0</v>
      </c>
      <c r="U1617" s="341">
        <f>IF(ISBLANK($B1617),0,VLOOKUP($B1617,Listen!$A$2:$C$45,3,FALSE))</f>
        <v>0</v>
      </c>
      <c r="V1617" s="342">
        <f t="shared" si="188"/>
        <v>0</v>
      </c>
      <c r="W1617" s="342">
        <f t="shared" si="183"/>
        <v>0</v>
      </c>
      <c r="X1617" s="342">
        <f t="shared" si="183"/>
        <v>0</v>
      </c>
      <c r="Y1617" s="342">
        <f t="shared" si="183"/>
        <v>0</v>
      </c>
      <c r="Z1617" s="342">
        <f t="shared" si="183"/>
        <v>0</v>
      </c>
      <c r="AA1617" s="342">
        <f t="shared" si="183"/>
        <v>0</v>
      </c>
      <c r="AB1617" s="342">
        <f t="shared" si="183"/>
        <v>0</v>
      </c>
      <c r="AC1617" s="109">
        <f t="shared" si="186"/>
        <v>0</v>
      </c>
      <c r="AD1617" s="109">
        <f>IF(C1617=A_Stammdaten!$B$12,E_SAV!$S1617-E_SAV!$AE1617,HLOOKUP(A_Stammdaten!$B$12-1,$AF$4:$AL$4004,ROW(C1617)-3,FALSE)-$AE1617)</f>
        <v>0</v>
      </c>
      <c r="AE1617" s="109">
        <f>HLOOKUP(A_Stammdaten!$B$12,$AF$4:$AL$4004,ROW(C1617)-3,FALSE)</f>
        <v>0</v>
      </c>
      <c r="AF1617" s="109">
        <f t="shared" si="184"/>
        <v>0</v>
      </c>
      <c r="AG1617" s="109">
        <f t="shared" si="187"/>
        <v>0</v>
      </c>
      <c r="AH1617" s="109">
        <f t="shared" si="187"/>
        <v>0</v>
      </c>
      <c r="AI1617" s="109">
        <f t="shared" si="187"/>
        <v>0</v>
      </c>
      <c r="AJ1617" s="109">
        <f t="shared" si="187"/>
        <v>0</v>
      </c>
      <c r="AK1617" s="109">
        <f t="shared" si="187"/>
        <v>0</v>
      </c>
      <c r="AL1617" s="109">
        <f t="shared" si="187"/>
        <v>0</v>
      </c>
    </row>
    <row r="1618" spans="1:38" x14ac:dyDescent="0.3">
      <c r="A1618" s="421"/>
      <c r="B1618" s="421"/>
      <c r="C1618" s="422"/>
      <c r="D1618" s="423"/>
      <c r="E1618" s="421"/>
      <c r="F1618" s="421"/>
      <c r="G1618" s="421"/>
      <c r="H1618" s="421"/>
      <c r="I1618" s="421"/>
      <c r="J1618" s="421"/>
      <c r="K1618" s="421"/>
      <c r="L1618" s="421"/>
      <c r="M1618" s="423"/>
      <c r="N1618" s="340">
        <f>IF(C1618&gt;A_Stammdaten!$B$12,0,SUM(E1618,F1618,H1618,J1618:K1618)-SUM(G1618,I1618,L1618:M1618))</f>
        <v>0</v>
      </c>
      <c r="O1618" s="421"/>
      <c r="P1618" s="421"/>
      <c r="Q1618" s="421"/>
      <c r="R1618" s="421"/>
      <c r="S1618" s="108">
        <f t="shared" si="185"/>
        <v>0</v>
      </c>
      <c r="T1618" s="341">
        <f>IF(ISBLANK($B1618),0,VLOOKUP($B1618,Listen!$A$2:$C$45,2,FALSE))</f>
        <v>0</v>
      </c>
      <c r="U1618" s="341">
        <f>IF(ISBLANK($B1618),0,VLOOKUP($B1618,Listen!$A$2:$C$45,3,FALSE))</f>
        <v>0</v>
      </c>
      <c r="V1618" s="342">
        <f t="shared" si="188"/>
        <v>0</v>
      </c>
      <c r="W1618" s="342">
        <f t="shared" si="183"/>
        <v>0</v>
      </c>
      <c r="X1618" s="342">
        <f t="shared" si="183"/>
        <v>0</v>
      </c>
      <c r="Y1618" s="342">
        <f t="shared" si="183"/>
        <v>0</v>
      </c>
      <c r="Z1618" s="342">
        <f t="shared" si="183"/>
        <v>0</v>
      </c>
      <c r="AA1618" s="342">
        <f t="shared" si="183"/>
        <v>0</v>
      </c>
      <c r="AB1618" s="342">
        <f t="shared" si="183"/>
        <v>0</v>
      </c>
      <c r="AC1618" s="109">
        <f t="shared" si="186"/>
        <v>0</v>
      </c>
      <c r="AD1618" s="109">
        <f>IF(C1618=A_Stammdaten!$B$12,E_SAV!$S1618-E_SAV!$AE1618,HLOOKUP(A_Stammdaten!$B$12-1,$AF$4:$AL$4004,ROW(C1618)-3,FALSE)-$AE1618)</f>
        <v>0</v>
      </c>
      <c r="AE1618" s="109">
        <f>HLOOKUP(A_Stammdaten!$B$12,$AF$4:$AL$4004,ROW(C1618)-3,FALSE)</f>
        <v>0</v>
      </c>
      <c r="AF1618" s="109">
        <f t="shared" si="184"/>
        <v>0</v>
      </c>
      <c r="AG1618" s="109">
        <f t="shared" si="187"/>
        <v>0</v>
      </c>
      <c r="AH1618" s="109">
        <f t="shared" si="187"/>
        <v>0</v>
      </c>
      <c r="AI1618" s="109">
        <f t="shared" si="187"/>
        <v>0</v>
      </c>
      <c r="AJ1618" s="109">
        <f t="shared" si="187"/>
        <v>0</v>
      </c>
      <c r="AK1618" s="109">
        <f t="shared" si="187"/>
        <v>0</v>
      </c>
      <c r="AL1618" s="109">
        <f t="shared" si="187"/>
        <v>0</v>
      </c>
    </row>
    <row r="1619" spans="1:38" x14ac:dyDescent="0.3">
      <c r="A1619" s="421"/>
      <c r="B1619" s="421"/>
      <c r="C1619" s="422"/>
      <c r="D1619" s="423"/>
      <c r="E1619" s="421"/>
      <c r="F1619" s="421"/>
      <c r="G1619" s="421"/>
      <c r="H1619" s="421"/>
      <c r="I1619" s="421"/>
      <c r="J1619" s="421"/>
      <c r="K1619" s="421"/>
      <c r="L1619" s="421"/>
      <c r="M1619" s="423"/>
      <c r="N1619" s="340">
        <f>IF(C1619&gt;A_Stammdaten!$B$12,0,SUM(E1619,F1619,H1619,J1619:K1619)-SUM(G1619,I1619,L1619:M1619))</f>
        <v>0</v>
      </c>
      <c r="O1619" s="421"/>
      <c r="P1619" s="421"/>
      <c r="Q1619" s="421"/>
      <c r="R1619" s="421"/>
      <c r="S1619" s="108">
        <f t="shared" si="185"/>
        <v>0</v>
      </c>
      <c r="T1619" s="341">
        <f>IF(ISBLANK($B1619),0,VLOOKUP($B1619,Listen!$A$2:$C$45,2,FALSE))</f>
        <v>0</v>
      </c>
      <c r="U1619" s="341">
        <f>IF(ISBLANK($B1619),0,VLOOKUP($B1619,Listen!$A$2:$C$45,3,FALSE))</f>
        <v>0</v>
      </c>
      <c r="V1619" s="342">
        <f t="shared" si="188"/>
        <v>0</v>
      </c>
      <c r="W1619" s="342">
        <f t="shared" si="183"/>
        <v>0</v>
      </c>
      <c r="X1619" s="342">
        <f t="shared" si="183"/>
        <v>0</v>
      </c>
      <c r="Y1619" s="342">
        <f t="shared" si="183"/>
        <v>0</v>
      </c>
      <c r="Z1619" s="342">
        <f t="shared" si="183"/>
        <v>0</v>
      </c>
      <c r="AA1619" s="342">
        <f t="shared" si="183"/>
        <v>0</v>
      </c>
      <c r="AB1619" s="342">
        <f t="shared" si="183"/>
        <v>0</v>
      </c>
      <c r="AC1619" s="109">
        <f t="shared" si="186"/>
        <v>0</v>
      </c>
      <c r="AD1619" s="109">
        <f>IF(C1619=A_Stammdaten!$B$12,E_SAV!$S1619-E_SAV!$AE1619,HLOOKUP(A_Stammdaten!$B$12-1,$AF$4:$AL$4004,ROW(C1619)-3,FALSE)-$AE1619)</f>
        <v>0</v>
      </c>
      <c r="AE1619" s="109">
        <f>HLOOKUP(A_Stammdaten!$B$12,$AF$4:$AL$4004,ROW(C1619)-3,FALSE)</f>
        <v>0</v>
      </c>
      <c r="AF1619" s="109">
        <f t="shared" si="184"/>
        <v>0</v>
      </c>
      <c r="AG1619" s="109">
        <f t="shared" si="187"/>
        <v>0</v>
      </c>
      <c r="AH1619" s="109">
        <f t="shared" si="187"/>
        <v>0</v>
      </c>
      <c r="AI1619" s="109">
        <f t="shared" si="187"/>
        <v>0</v>
      </c>
      <c r="AJ1619" s="109">
        <f t="shared" si="187"/>
        <v>0</v>
      </c>
      <c r="AK1619" s="109">
        <f t="shared" si="187"/>
        <v>0</v>
      </c>
      <c r="AL1619" s="109">
        <f t="shared" si="187"/>
        <v>0</v>
      </c>
    </row>
    <row r="1620" spans="1:38" x14ac:dyDescent="0.3">
      <c r="A1620" s="421"/>
      <c r="B1620" s="421"/>
      <c r="C1620" s="422"/>
      <c r="D1620" s="423"/>
      <c r="E1620" s="421"/>
      <c r="F1620" s="421"/>
      <c r="G1620" s="421"/>
      <c r="H1620" s="421"/>
      <c r="I1620" s="421"/>
      <c r="J1620" s="421"/>
      <c r="K1620" s="421"/>
      <c r="L1620" s="421"/>
      <c r="M1620" s="423"/>
      <c r="N1620" s="340">
        <f>IF(C1620&gt;A_Stammdaten!$B$12,0,SUM(E1620,F1620,H1620,J1620:K1620)-SUM(G1620,I1620,L1620:M1620))</f>
        <v>0</v>
      </c>
      <c r="O1620" s="421"/>
      <c r="P1620" s="421"/>
      <c r="Q1620" s="421"/>
      <c r="R1620" s="421"/>
      <c r="S1620" s="108">
        <f t="shared" si="185"/>
        <v>0</v>
      </c>
      <c r="T1620" s="341">
        <f>IF(ISBLANK($B1620),0,VLOOKUP($B1620,Listen!$A$2:$C$45,2,FALSE))</f>
        <v>0</v>
      </c>
      <c r="U1620" s="341">
        <f>IF(ISBLANK($B1620),0,VLOOKUP($B1620,Listen!$A$2:$C$45,3,FALSE))</f>
        <v>0</v>
      </c>
      <c r="V1620" s="342">
        <f t="shared" si="188"/>
        <v>0</v>
      </c>
      <c r="W1620" s="342">
        <f t="shared" si="183"/>
        <v>0</v>
      </c>
      <c r="X1620" s="342">
        <f t="shared" si="183"/>
        <v>0</v>
      </c>
      <c r="Y1620" s="342">
        <f t="shared" si="183"/>
        <v>0</v>
      </c>
      <c r="Z1620" s="342">
        <f t="shared" si="183"/>
        <v>0</v>
      </c>
      <c r="AA1620" s="342">
        <f t="shared" si="183"/>
        <v>0</v>
      </c>
      <c r="AB1620" s="342">
        <f t="shared" si="183"/>
        <v>0</v>
      </c>
      <c r="AC1620" s="109">
        <f t="shared" si="186"/>
        <v>0</v>
      </c>
      <c r="AD1620" s="109">
        <f>IF(C1620=A_Stammdaten!$B$12,E_SAV!$S1620-E_SAV!$AE1620,HLOOKUP(A_Stammdaten!$B$12-1,$AF$4:$AL$4004,ROW(C1620)-3,FALSE)-$AE1620)</f>
        <v>0</v>
      </c>
      <c r="AE1620" s="109">
        <f>HLOOKUP(A_Stammdaten!$B$12,$AF$4:$AL$4004,ROW(C1620)-3,FALSE)</f>
        <v>0</v>
      </c>
      <c r="AF1620" s="109">
        <f t="shared" si="184"/>
        <v>0</v>
      </c>
      <c r="AG1620" s="109">
        <f t="shared" si="187"/>
        <v>0</v>
      </c>
      <c r="AH1620" s="109">
        <f t="shared" si="187"/>
        <v>0</v>
      </c>
      <c r="AI1620" s="109">
        <f t="shared" si="187"/>
        <v>0</v>
      </c>
      <c r="AJ1620" s="109">
        <f t="shared" si="187"/>
        <v>0</v>
      </c>
      <c r="AK1620" s="109">
        <f t="shared" si="187"/>
        <v>0</v>
      </c>
      <c r="AL1620" s="109">
        <f t="shared" si="187"/>
        <v>0</v>
      </c>
    </row>
    <row r="1621" spans="1:38" x14ac:dyDescent="0.3">
      <c r="A1621" s="421"/>
      <c r="B1621" s="421"/>
      <c r="C1621" s="422"/>
      <c r="D1621" s="423"/>
      <c r="E1621" s="421"/>
      <c r="F1621" s="421"/>
      <c r="G1621" s="421"/>
      <c r="H1621" s="421"/>
      <c r="I1621" s="421"/>
      <c r="J1621" s="421"/>
      <c r="K1621" s="421"/>
      <c r="L1621" s="421"/>
      <c r="M1621" s="423"/>
      <c r="N1621" s="340">
        <f>IF(C1621&gt;A_Stammdaten!$B$12,0,SUM(E1621,F1621,H1621,J1621:K1621)-SUM(G1621,I1621,L1621:M1621))</f>
        <v>0</v>
      </c>
      <c r="O1621" s="421"/>
      <c r="P1621" s="421"/>
      <c r="Q1621" s="421"/>
      <c r="R1621" s="421"/>
      <c r="S1621" s="108">
        <f t="shared" si="185"/>
        <v>0</v>
      </c>
      <c r="T1621" s="341">
        <f>IF(ISBLANK($B1621),0,VLOOKUP($B1621,Listen!$A$2:$C$45,2,FALSE))</f>
        <v>0</v>
      </c>
      <c r="U1621" s="341">
        <f>IF(ISBLANK($B1621),0,VLOOKUP($B1621,Listen!$A$2:$C$45,3,FALSE))</f>
        <v>0</v>
      </c>
      <c r="V1621" s="342">
        <f t="shared" si="188"/>
        <v>0</v>
      </c>
      <c r="W1621" s="342">
        <f t="shared" si="183"/>
        <v>0</v>
      </c>
      <c r="X1621" s="342">
        <f t="shared" si="183"/>
        <v>0</v>
      </c>
      <c r="Y1621" s="342">
        <f t="shared" si="183"/>
        <v>0</v>
      </c>
      <c r="Z1621" s="342">
        <f t="shared" si="183"/>
        <v>0</v>
      </c>
      <c r="AA1621" s="342">
        <f t="shared" si="183"/>
        <v>0</v>
      </c>
      <c r="AB1621" s="342">
        <f t="shared" si="183"/>
        <v>0</v>
      </c>
      <c r="AC1621" s="109">
        <f t="shared" si="186"/>
        <v>0</v>
      </c>
      <c r="AD1621" s="109">
        <f>IF(C1621=A_Stammdaten!$B$12,E_SAV!$S1621-E_SAV!$AE1621,HLOOKUP(A_Stammdaten!$B$12-1,$AF$4:$AL$4004,ROW(C1621)-3,FALSE)-$AE1621)</f>
        <v>0</v>
      </c>
      <c r="AE1621" s="109">
        <f>HLOOKUP(A_Stammdaten!$B$12,$AF$4:$AL$4004,ROW(C1621)-3,FALSE)</f>
        <v>0</v>
      </c>
      <c r="AF1621" s="109">
        <f t="shared" si="184"/>
        <v>0</v>
      </c>
      <c r="AG1621" s="109">
        <f t="shared" si="187"/>
        <v>0</v>
      </c>
      <c r="AH1621" s="109">
        <f t="shared" si="187"/>
        <v>0</v>
      </c>
      <c r="AI1621" s="109">
        <f t="shared" si="187"/>
        <v>0</v>
      </c>
      <c r="AJ1621" s="109">
        <f t="shared" si="187"/>
        <v>0</v>
      </c>
      <c r="AK1621" s="109">
        <f t="shared" si="187"/>
        <v>0</v>
      </c>
      <c r="AL1621" s="109">
        <f t="shared" si="187"/>
        <v>0</v>
      </c>
    </row>
    <row r="1622" spans="1:38" x14ac:dyDescent="0.3">
      <c r="A1622" s="421"/>
      <c r="B1622" s="421"/>
      <c r="C1622" s="422"/>
      <c r="D1622" s="423"/>
      <c r="E1622" s="421"/>
      <c r="F1622" s="421"/>
      <c r="G1622" s="421"/>
      <c r="H1622" s="421"/>
      <c r="I1622" s="421"/>
      <c r="J1622" s="421"/>
      <c r="K1622" s="421"/>
      <c r="L1622" s="421"/>
      <c r="M1622" s="423"/>
      <c r="N1622" s="340">
        <f>IF(C1622&gt;A_Stammdaten!$B$12,0,SUM(E1622,F1622,H1622,J1622:K1622)-SUM(G1622,I1622,L1622:M1622))</f>
        <v>0</v>
      </c>
      <c r="O1622" s="421"/>
      <c r="P1622" s="421"/>
      <c r="Q1622" s="421"/>
      <c r="R1622" s="421"/>
      <c r="S1622" s="108">
        <f t="shared" si="185"/>
        <v>0</v>
      </c>
      <c r="T1622" s="341">
        <f>IF(ISBLANK($B1622),0,VLOOKUP($B1622,Listen!$A$2:$C$45,2,FALSE))</f>
        <v>0</v>
      </c>
      <c r="U1622" s="341">
        <f>IF(ISBLANK($B1622),0,VLOOKUP($B1622,Listen!$A$2:$C$45,3,FALSE))</f>
        <v>0</v>
      </c>
      <c r="V1622" s="342">
        <f t="shared" si="188"/>
        <v>0</v>
      </c>
      <c r="W1622" s="342">
        <f t="shared" si="183"/>
        <v>0</v>
      </c>
      <c r="X1622" s="342">
        <f t="shared" si="183"/>
        <v>0</v>
      </c>
      <c r="Y1622" s="342">
        <f t="shared" si="183"/>
        <v>0</v>
      </c>
      <c r="Z1622" s="342">
        <f t="shared" si="183"/>
        <v>0</v>
      </c>
      <c r="AA1622" s="342">
        <f t="shared" si="183"/>
        <v>0</v>
      </c>
      <c r="AB1622" s="342">
        <f t="shared" si="183"/>
        <v>0</v>
      </c>
      <c r="AC1622" s="109">
        <f t="shared" si="186"/>
        <v>0</v>
      </c>
      <c r="AD1622" s="109">
        <f>IF(C1622=A_Stammdaten!$B$12,E_SAV!$S1622-E_SAV!$AE1622,HLOOKUP(A_Stammdaten!$B$12-1,$AF$4:$AL$4004,ROW(C1622)-3,FALSE)-$AE1622)</f>
        <v>0</v>
      </c>
      <c r="AE1622" s="109">
        <f>HLOOKUP(A_Stammdaten!$B$12,$AF$4:$AL$4004,ROW(C1622)-3,FALSE)</f>
        <v>0</v>
      </c>
      <c r="AF1622" s="109">
        <f t="shared" si="184"/>
        <v>0</v>
      </c>
      <c r="AG1622" s="109">
        <f t="shared" si="187"/>
        <v>0</v>
      </c>
      <c r="AH1622" s="109">
        <f t="shared" si="187"/>
        <v>0</v>
      </c>
      <c r="AI1622" s="109">
        <f t="shared" si="187"/>
        <v>0</v>
      </c>
      <c r="AJ1622" s="109">
        <f t="shared" si="187"/>
        <v>0</v>
      </c>
      <c r="AK1622" s="109">
        <f t="shared" si="187"/>
        <v>0</v>
      </c>
      <c r="AL1622" s="109">
        <f t="shared" si="187"/>
        <v>0</v>
      </c>
    </row>
    <row r="1623" spans="1:38" x14ac:dyDescent="0.3">
      <c r="A1623" s="421"/>
      <c r="B1623" s="421"/>
      <c r="C1623" s="422"/>
      <c r="D1623" s="423"/>
      <c r="E1623" s="421"/>
      <c r="F1623" s="421"/>
      <c r="G1623" s="421"/>
      <c r="H1623" s="421"/>
      <c r="I1623" s="421"/>
      <c r="J1623" s="421"/>
      <c r="K1623" s="421"/>
      <c r="L1623" s="421"/>
      <c r="M1623" s="423"/>
      <c r="N1623" s="340">
        <f>IF(C1623&gt;A_Stammdaten!$B$12,0,SUM(E1623,F1623,H1623,J1623:K1623)-SUM(G1623,I1623,L1623:M1623))</f>
        <v>0</v>
      </c>
      <c r="O1623" s="421"/>
      <c r="P1623" s="421"/>
      <c r="Q1623" s="421"/>
      <c r="R1623" s="421"/>
      <c r="S1623" s="108">
        <f t="shared" si="185"/>
        <v>0</v>
      </c>
      <c r="T1623" s="341">
        <f>IF(ISBLANK($B1623),0,VLOOKUP($B1623,Listen!$A$2:$C$45,2,FALSE))</f>
        <v>0</v>
      </c>
      <c r="U1623" s="341">
        <f>IF(ISBLANK($B1623),0,VLOOKUP($B1623,Listen!$A$2:$C$45,3,FALSE))</f>
        <v>0</v>
      </c>
      <c r="V1623" s="342">
        <f t="shared" si="188"/>
        <v>0</v>
      </c>
      <c r="W1623" s="342">
        <f t="shared" si="183"/>
        <v>0</v>
      </c>
      <c r="X1623" s="342">
        <f t="shared" si="183"/>
        <v>0</v>
      </c>
      <c r="Y1623" s="342">
        <f t="shared" si="183"/>
        <v>0</v>
      </c>
      <c r="Z1623" s="342">
        <f t="shared" si="183"/>
        <v>0</v>
      </c>
      <c r="AA1623" s="342">
        <f t="shared" si="183"/>
        <v>0</v>
      </c>
      <c r="AB1623" s="342">
        <f t="shared" si="183"/>
        <v>0</v>
      </c>
      <c r="AC1623" s="109">
        <f t="shared" si="186"/>
        <v>0</v>
      </c>
      <c r="AD1623" s="109">
        <f>IF(C1623=A_Stammdaten!$B$12,E_SAV!$S1623-E_SAV!$AE1623,HLOOKUP(A_Stammdaten!$B$12-1,$AF$4:$AL$4004,ROW(C1623)-3,FALSE)-$AE1623)</f>
        <v>0</v>
      </c>
      <c r="AE1623" s="109">
        <f>HLOOKUP(A_Stammdaten!$B$12,$AF$4:$AL$4004,ROW(C1623)-3,FALSE)</f>
        <v>0</v>
      </c>
      <c r="AF1623" s="109">
        <f t="shared" si="184"/>
        <v>0</v>
      </c>
      <c r="AG1623" s="109">
        <f t="shared" si="187"/>
        <v>0</v>
      </c>
      <c r="AH1623" s="109">
        <f t="shared" si="187"/>
        <v>0</v>
      </c>
      <c r="AI1623" s="109">
        <f t="shared" si="187"/>
        <v>0</v>
      </c>
      <c r="AJ1623" s="109">
        <f t="shared" si="187"/>
        <v>0</v>
      </c>
      <c r="AK1623" s="109">
        <f t="shared" si="187"/>
        <v>0</v>
      </c>
      <c r="AL1623" s="109">
        <f t="shared" si="187"/>
        <v>0</v>
      </c>
    </row>
    <row r="1624" spans="1:38" x14ac:dyDescent="0.3">
      <c r="A1624" s="421"/>
      <c r="B1624" s="421"/>
      <c r="C1624" s="422"/>
      <c r="D1624" s="423"/>
      <c r="E1624" s="421"/>
      <c r="F1624" s="421"/>
      <c r="G1624" s="421"/>
      <c r="H1624" s="421"/>
      <c r="I1624" s="421"/>
      <c r="J1624" s="421"/>
      <c r="K1624" s="421"/>
      <c r="L1624" s="421"/>
      <c r="M1624" s="423"/>
      <c r="N1624" s="340">
        <f>IF(C1624&gt;A_Stammdaten!$B$12,0,SUM(E1624,F1624,H1624,J1624:K1624)-SUM(G1624,I1624,L1624:M1624))</f>
        <v>0</v>
      </c>
      <c r="O1624" s="421"/>
      <c r="P1624" s="421"/>
      <c r="Q1624" s="421"/>
      <c r="R1624" s="421"/>
      <c r="S1624" s="108">
        <f t="shared" si="185"/>
        <v>0</v>
      </c>
      <c r="T1624" s="341">
        <f>IF(ISBLANK($B1624),0,VLOOKUP($B1624,Listen!$A$2:$C$45,2,FALSE))</f>
        <v>0</v>
      </c>
      <c r="U1624" s="341">
        <f>IF(ISBLANK($B1624),0,VLOOKUP($B1624,Listen!$A$2:$C$45,3,FALSE))</f>
        <v>0</v>
      </c>
      <c r="V1624" s="342">
        <f t="shared" si="188"/>
        <v>0</v>
      </c>
      <c r="W1624" s="342">
        <f t="shared" si="183"/>
        <v>0</v>
      </c>
      <c r="X1624" s="342">
        <f t="shared" si="183"/>
        <v>0</v>
      </c>
      <c r="Y1624" s="342">
        <f t="shared" si="183"/>
        <v>0</v>
      </c>
      <c r="Z1624" s="342">
        <f t="shared" si="183"/>
        <v>0</v>
      </c>
      <c r="AA1624" s="342">
        <f t="shared" si="183"/>
        <v>0</v>
      </c>
      <c r="AB1624" s="342">
        <f t="shared" si="183"/>
        <v>0</v>
      </c>
      <c r="AC1624" s="109">
        <f t="shared" si="186"/>
        <v>0</v>
      </c>
      <c r="AD1624" s="109">
        <f>IF(C1624=A_Stammdaten!$B$12,E_SAV!$S1624-E_SAV!$AE1624,HLOOKUP(A_Stammdaten!$B$12-1,$AF$4:$AL$4004,ROW(C1624)-3,FALSE)-$AE1624)</f>
        <v>0</v>
      </c>
      <c r="AE1624" s="109">
        <f>HLOOKUP(A_Stammdaten!$B$12,$AF$4:$AL$4004,ROW(C1624)-3,FALSE)</f>
        <v>0</v>
      </c>
      <c r="AF1624" s="109">
        <f t="shared" si="184"/>
        <v>0</v>
      </c>
      <c r="AG1624" s="109">
        <f t="shared" si="187"/>
        <v>0</v>
      </c>
      <c r="AH1624" s="109">
        <f t="shared" si="187"/>
        <v>0</v>
      </c>
      <c r="AI1624" s="109">
        <f t="shared" si="187"/>
        <v>0</v>
      </c>
      <c r="AJ1624" s="109">
        <f t="shared" si="187"/>
        <v>0</v>
      </c>
      <c r="AK1624" s="109">
        <f t="shared" si="187"/>
        <v>0</v>
      </c>
      <c r="AL1624" s="109">
        <f t="shared" si="187"/>
        <v>0</v>
      </c>
    </row>
    <row r="1625" spans="1:38" x14ac:dyDescent="0.3">
      <c r="A1625" s="421"/>
      <c r="B1625" s="421"/>
      <c r="C1625" s="422"/>
      <c r="D1625" s="423"/>
      <c r="E1625" s="421"/>
      <c r="F1625" s="421"/>
      <c r="G1625" s="421"/>
      <c r="H1625" s="421"/>
      <c r="I1625" s="421"/>
      <c r="J1625" s="421"/>
      <c r="K1625" s="421"/>
      <c r="L1625" s="421"/>
      <c r="M1625" s="423"/>
      <c r="N1625" s="340">
        <f>IF(C1625&gt;A_Stammdaten!$B$12,0,SUM(E1625,F1625,H1625,J1625:K1625)-SUM(G1625,I1625,L1625:M1625))</f>
        <v>0</v>
      </c>
      <c r="O1625" s="421"/>
      <c r="P1625" s="421"/>
      <c r="Q1625" s="421"/>
      <c r="R1625" s="421"/>
      <c r="S1625" s="108">
        <f t="shared" si="185"/>
        <v>0</v>
      </c>
      <c r="T1625" s="341">
        <f>IF(ISBLANK($B1625),0,VLOOKUP($B1625,Listen!$A$2:$C$45,2,FALSE))</f>
        <v>0</v>
      </c>
      <c r="U1625" s="341">
        <f>IF(ISBLANK($B1625),0,VLOOKUP($B1625,Listen!$A$2:$C$45,3,FALSE))</f>
        <v>0</v>
      </c>
      <c r="V1625" s="342">
        <f t="shared" si="188"/>
        <v>0</v>
      </c>
      <c r="W1625" s="342">
        <f t="shared" si="183"/>
        <v>0</v>
      </c>
      <c r="X1625" s="342">
        <f t="shared" si="183"/>
        <v>0</v>
      </c>
      <c r="Y1625" s="342">
        <f t="shared" si="183"/>
        <v>0</v>
      </c>
      <c r="Z1625" s="342">
        <f t="shared" si="183"/>
        <v>0</v>
      </c>
      <c r="AA1625" s="342">
        <f t="shared" si="183"/>
        <v>0</v>
      </c>
      <c r="AB1625" s="342">
        <f t="shared" si="183"/>
        <v>0</v>
      </c>
      <c r="AC1625" s="109">
        <f t="shared" si="186"/>
        <v>0</v>
      </c>
      <c r="AD1625" s="109">
        <f>IF(C1625=A_Stammdaten!$B$12,E_SAV!$S1625-E_SAV!$AE1625,HLOOKUP(A_Stammdaten!$B$12-1,$AF$4:$AL$4004,ROW(C1625)-3,FALSE)-$AE1625)</f>
        <v>0</v>
      </c>
      <c r="AE1625" s="109">
        <f>HLOOKUP(A_Stammdaten!$B$12,$AF$4:$AL$4004,ROW(C1625)-3,FALSE)</f>
        <v>0</v>
      </c>
      <c r="AF1625" s="109">
        <f t="shared" si="184"/>
        <v>0</v>
      </c>
      <c r="AG1625" s="109">
        <f t="shared" si="187"/>
        <v>0</v>
      </c>
      <c r="AH1625" s="109">
        <f t="shared" si="187"/>
        <v>0</v>
      </c>
      <c r="AI1625" s="109">
        <f t="shared" si="187"/>
        <v>0</v>
      </c>
      <c r="AJ1625" s="109">
        <f t="shared" si="187"/>
        <v>0</v>
      </c>
      <c r="AK1625" s="109">
        <f t="shared" si="187"/>
        <v>0</v>
      </c>
      <c r="AL1625" s="109">
        <f t="shared" si="187"/>
        <v>0</v>
      </c>
    </row>
    <row r="1626" spans="1:38" x14ac:dyDescent="0.3">
      <c r="A1626" s="421"/>
      <c r="B1626" s="421"/>
      <c r="C1626" s="422"/>
      <c r="D1626" s="423"/>
      <c r="E1626" s="421"/>
      <c r="F1626" s="421"/>
      <c r="G1626" s="421"/>
      <c r="H1626" s="421"/>
      <c r="I1626" s="421"/>
      <c r="J1626" s="421"/>
      <c r="K1626" s="421"/>
      <c r="L1626" s="421"/>
      <c r="M1626" s="423"/>
      <c r="N1626" s="340">
        <f>IF(C1626&gt;A_Stammdaten!$B$12,0,SUM(E1626,F1626,H1626,J1626:K1626)-SUM(G1626,I1626,L1626:M1626))</f>
        <v>0</v>
      </c>
      <c r="O1626" s="421"/>
      <c r="P1626" s="421"/>
      <c r="Q1626" s="421"/>
      <c r="R1626" s="421"/>
      <c r="S1626" s="108">
        <f t="shared" si="185"/>
        <v>0</v>
      </c>
      <c r="T1626" s="341">
        <f>IF(ISBLANK($B1626),0,VLOOKUP($B1626,Listen!$A$2:$C$45,2,FALSE))</f>
        <v>0</v>
      </c>
      <c r="U1626" s="341">
        <f>IF(ISBLANK($B1626),0,VLOOKUP($B1626,Listen!$A$2:$C$45,3,FALSE))</f>
        <v>0</v>
      </c>
      <c r="V1626" s="342">
        <f t="shared" si="188"/>
        <v>0</v>
      </c>
      <c r="W1626" s="342">
        <f t="shared" si="183"/>
        <v>0</v>
      </c>
      <c r="X1626" s="342">
        <f t="shared" si="183"/>
        <v>0</v>
      </c>
      <c r="Y1626" s="342">
        <f t="shared" si="183"/>
        <v>0</v>
      </c>
      <c r="Z1626" s="342">
        <f t="shared" si="183"/>
        <v>0</v>
      </c>
      <c r="AA1626" s="342">
        <f t="shared" si="183"/>
        <v>0</v>
      </c>
      <c r="AB1626" s="342">
        <f t="shared" si="183"/>
        <v>0</v>
      </c>
      <c r="AC1626" s="109">
        <f t="shared" si="186"/>
        <v>0</v>
      </c>
      <c r="AD1626" s="109">
        <f>IF(C1626=A_Stammdaten!$B$12,E_SAV!$S1626-E_SAV!$AE1626,HLOOKUP(A_Stammdaten!$B$12-1,$AF$4:$AL$4004,ROW(C1626)-3,FALSE)-$AE1626)</f>
        <v>0</v>
      </c>
      <c r="AE1626" s="109">
        <f>HLOOKUP(A_Stammdaten!$B$12,$AF$4:$AL$4004,ROW(C1626)-3,FALSE)</f>
        <v>0</v>
      </c>
      <c r="AF1626" s="109">
        <f t="shared" si="184"/>
        <v>0</v>
      </c>
      <c r="AG1626" s="109">
        <f t="shared" si="187"/>
        <v>0</v>
      </c>
      <c r="AH1626" s="109">
        <f t="shared" si="187"/>
        <v>0</v>
      </c>
      <c r="AI1626" s="109">
        <f t="shared" si="187"/>
        <v>0</v>
      </c>
      <c r="AJ1626" s="109">
        <f t="shared" si="187"/>
        <v>0</v>
      </c>
      <c r="AK1626" s="109">
        <f t="shared" si="187"/>
        <v>0</v>
      </c>
      <c r="AL1626" s="109">
        <f t="shared" si="187"/>
        <v>0</v>
      </c>
    </row>
    <row r="1627" spans="1:38" x14ac:dyDescent="0.3">
      <c r="A1627" s="421"/>
      <c r="B1627" s="421"/>
      <c r="C1627" s="422"/>
      <c r="D1627" s="423"/>
      <c r="E1627" s="421"/>
      <c r="F1627" s="421"/>
      <c r="G1627" s="421"/>
      <c r="H1627" s="421"/>
      <c r="I1627" s="421"/>
      <c r="J1627" s="421"/>
      <c r="K1627" s="421"/>
      <c r="L1627" s="421"/>
      <c r="M1627" s="423"/>
      <c r="N1627" s="340">
        <f>IF(C1627&gt;A_Stammdaten!$B$12,0,SUM(E1627,F1627,H1627,J1627:K1627)-SUM(G1627,I1627,L1627:M1627))</f>
        <v>0</v>
      </c>
      <c r="O1627" s="421"/>
      <c r="P1627" s="421"/>
      <c r="Q1627" s="421"/>
      <c r="R1627" s="421"/>
      <c r="S1627" s="108">
        <f t="shared" si="185"/>
        <v>0</v>
      </c>
      <c r="T1627" s="341">
        <f>IF(ISBLANK($B1627),0,VLOOKUP($B1627,Listen!$A$2:$C$45,2,FALSE))</f>
        <v>0</v>
      </c>
      <c r="U1627" s="341">
        <f>IF(ISBLANK($B1627),0,VLOOKUP($B1627,Listen!$A$2:$C$45,3,FALSE))</f>
        <v>0</v>
      </c>
      <c r="V1627" s="342">
        <f t="shared" si="188"/>
        <v>0</v>
      </c>
      <c r="W1627" s="342">
        <f t="shared" si="183"/>
        <v>0</v>
      </c>
      <c r="X1627" s="342">
        <f t="shared" si="183"/>
        <v>0</v>
      </c>
      <c r="Y1627" s="342">
        <f t="shared" si="183"/>
        <v>0</v>
      </c>
      <c r="Z1627" s="342">
        <f t="shared" si="183"/>
        <v>0</v>
      </c>
      <c r="AA1627" s="342">
        <f t="shared" si="183"/>
        <v>0</v>
      </c>
      <c r="AB1627" s="342">
        <f t="shared" si="183"/>
        <v>0</v>
      </c>
      <c r="AC1627" s="109">
        <f t="shared" si="186"/>
        <v>0</v>
      </c>
      <c r="AD1627" s="109">
        <f>IF(C1627=A_Stammdaten!$B$12,E_SAV!$S1627-E_SAV!$AE1627,HLOOKUP(A_Stammdaten!$B$12-1,$AF$4:$AL$4004,ROW(C1627)-3,FALSE)-$AE1627)</f>
        <v>0</v>
      </c>
      <c r="AE1627" s="109">
        <f>HLOOKUP(A_Stammdaten!$B$12,$AF$4:$AL$4004,ROW(C1627)-3,FALSE)</f>
        <v>0</v>
      </c>
      <c r="AF1627" s="109">
        <f t="shared" si="184"/>
        <v>0</v>
      </c>
      <c r="AG1627" s="109">
        <f t="shared" si="187"/>
        <v>0</v>
      </c>
      <c r="AH1627" s="109">
        <f t="shared" si="187"/>
        <v>0</v>
      </c>
      <c r="AI1627" s="109">
        <f t="shared" si="187"/>
        <v>0</v>
      </c>
      <c r="AJ1627" s="109">
        <f t="shared" si="187"/>
        <v>0</v>
      </c>
      <c r="AK1627" s="109">
        <f t="shared" si="187"/>
        <v>0</v>
      </c>
      <c r="AL1627" s="109">
        <f t="shared" si="187"/>
        <v>0</v>
      </c>
    </row>
    <row r="1628" spans="1:38" x14ac:dyDescent="0.3">
      <c r="A1628" s="421"/>
      <c r="B1628" s="421"/>
      <c r="C1628" s="422"/>
      <c r="D1628" s="423"/>
      <c r="E1628" s="421"/>
      <c r="F1628" s="421"/>
      <c r="G1628" s="421"/>
      <c r="H1628" s="421"/>
      <c r="I1628" s="421"/>
      <c r="J1628" s="421"/>
      <c r="K1628" s="421"/>
      <c r="L1628" s="421"/>
      <c r="M1628" s="423"/>
      <c r="N1628" s="340">
        <f>IF(C1628&gt;A_Stammdaten!$B$12,0,SUM(E1628,F1628,H1628,J1628:K1628)-SUM(G1628,I1628,L1628:M1628))</f>
        <v>0</v>
      </c>
      <c r="O1628" s="421"/>
      <c r="P1628" s="421"/>
      <c r="Q1628" s="421"/>
      <c r="R1628" s="421"/>
      <c r="S1628" s="108">
        <f t="shared" si="185"/>
        <v>0</v>
      </c>
      <c r="T1628" s="341">
        <f>IF(ISBLANK($B1628),0,VLOOKUP($B1628,Listen!$A$2:$C$45,2,FALSE))</f>
        <v>0</v>
      </c>
      <c r="U1628" s="341">
        <f>IF(ISBLANK($B1628),0,VLOOKUP($B1628,Listen!$A$2:$C$45,3,FALSE))</f>
        <v>0</v>
      </c>
      <c r="V1628" s="342">
        <f t="shared" si="188"/>
        <v>0</v>
      </c>
      <c r="W1628" s="342">
        <f t="shared" si="183"/>
        <v>0</v>
      </c>
      <c r="X1628" s="342">
        <f t="shared" si="183"/>
        <v>0</v>
      </c>
      <c r="Y1628" s="342">
        <f t="shared" si="183"/>
        <v>0</v>
      </c>
      <c r="Z1628" s="342">
        <f t="shared" si="183"/>
        <v>0</v>
      </c>
      <c r="AA1628" s="342">
        <f t="shared" si="183"/>
        <v>0</v>
      </c>
      <c r="AB1628" s="342">
        <f t="shared" si="183"/>
        <v>0</v>
      </c>
      <c r="AC1628" s="109">
        <f t="shared" si="186"/>
        <v>0</v>
      </c>
      <c r="AD1628" s="109">
        <f>IF(C1628=A_Stammdaten!$B$12,E_SAV!$S1628-E_SAV!$AE1628,HLOOKUP(A_Stammdaten!$B$12-1,$AF$4:$AL$4004,ROW(C1628)-3,FALSE)-$AE1628)</f>
        <v>0</v>
      </c>
      <c r="AE1628" s="109">
        <f>HLOOKUP(A_Stammdaten!$B$12,$AF$4:$AL$4004,ROW(C1628)-3,FALSE)</f>
        <v>0</v>
      </c>
      <c r="AF1628" s="109">
        <f t="shared" si="184"/>
        <v>0</v>
      </c>
      <c r="AG1628" s="109">
        <f t="shared" si="187"/>
        <v>0</v>
      </c>
      <c r="AH1628" s="109">
        <f t="shared" si="187"/>
        <v>0</v>
      </c>
      <c r="AI1628" s="109">
        <f t="shared" si="187"/>
        <v>0</v>
      </c>
      <c r="AJ1628" s="109">
        <f t="shared" si="187"/>
        <v>0</v>
      </c>
      <c r="AK1628" s="109">
        <f t="shared" si="187"/>
        <v>0</v>
      </c>
      <c r="AL1628" s="109">
        <f t="shared" si="187"/>
        <v>0</v>
      </c>
    </row>
    <row r="1629" spans="1:38" x14ac:dyDescent="0.3">
      <c r="A1629" s="421"/>
      <c r="B1629" s="421"/>
      <c r="C1629" s="422"/>
      <c r="D1629" s="423"/>
      <c r="E1629" s="421"/>
      <c r="F1629" s="421"/>
      <c r="G1629" s="421"/>
      <c r="H1629" s="421"/>
      <c r="I1629" s="421"/>
      <c r="J1629" s="421"/>
      <c r="K1629" s="421"/>
      <c r="L1629" s="421"/>
      <c r="M1629" s="423"/>
      <c r="N1629" s="340">
        <f>IF(C1629&gt;A_Stammdaten!$B$12,0,SUM(E1629,F1629,H1629,J1629:K1629)-SUM(G1629,I1629,L1629:M1629))</f>
        <v>0</v>
      </c>
      <c r="O1629" s="421"/>
      <c r="P1629" s="421"/>
      <c r="Q1629" s="421"/>
      <c r="R1629" s="421"/>
      <c r="S1629" s="108">
        <f t="shared" si="185"/>
        <v>0</v>
      </c>
      <c r="T1629" s="341">
        <f>IF(ISBLANK($B1629),0,VLOOKUP($B1629,Listen!$A$2:$C$45,2,FALSE))</f>
        <v>0</v>
      </c>
      <c r="U1629" s="341">
        <f>IF(ISBLANK($B1629),0,VLOOKUP($B1629,Listen!$A$2:$C$45,3,FALSE))</f>
        <v>0</v>
      </c>
      <c r="V1629" s="342">
        <f t="shared" si="188"/>
        <v>0</v>
      </c>
      <c r="W1629" s="342">
        <f t="shared" si="183"/>
        <v>0</v>
      </c>
      <c r="X1629" s="342">
        <f t="shared" si="183"/>
        <v>0</v>
      </c>
      <c r="Y1629" s="342">
        <f t="shared" si="183"/>
        <v>0</v>
      </c>
      <c r="Z1629" s="342">
        <f t="shared" si="183"/>
        <v>0</v>
      </c>
      <c r="AA1629" s="342">
        <f t="shared" si="183"/>
        <v>0</v>
      </c>
      <c r="AB1629" s="342">
        <f t="shared" si="183"/>
        <v>0</v>
      </c>
      <c r="AC1629" s="109">
        <f t="shared" si="186"/>
        <v>0</v>
      </c>
      <c r="AD1629" s="109">
        <f>IF(C1629=A_Stammdaten!$B$12,E_SAV!$S1629-E_SAV!$AE1629,HLOOKUP(A_Stammdaten!$B$12-1,$AF$4:$AL$4004,ROW(C1629)-3,FALSE)-$AE1629)</f>
        <v>0</v>
      </c>
      <c r="AE1629" s="109">
        <f>HLOOKUP(A_Stammdaten!$B$12,$AF$4:$AL$4004,ROW(C1629)-3,FALSE)</f>
        <v>0</v>
      </c>
      <c r="AF1629" s="109">
        <f t="shared" si="184"/>
        <v>0</v>
      </c>
      <c r="AG1629" s="109">
        <f t="shared" si="187"/>
        <v>0</v>
      </c>
      <c r="AH1629" s="109">
        <f t="shared" si="187"/>
        <v>0</v>
      </c>
      <c r="AI1629" s="109">
        <f t="shared" si="187"/>
        <v>0</v>
      </c>
      <c r="AJ1629" s="109">
        <f t="shared" si="187"/>
        <v>0</v>
      </c>
      <c r="AK1629" s="109">
        <f t="shared" si="187"/>
        <v>0</v>
      </c>
      <c r="AL1629" s="109">
        <f t="shared" si="187"/>
        <v>0</v>
      </c>
    </row>
    <row r="1630" spans="1:38" x14ac:dyDescent="0.3">
      <c r="A1630" s="421"/>
      <c r="B1630" s="421"/>
      <c r="C1630" s="422"/>
      <c r="D1630" s="423"/>
      <c r="E1630" s="421"/>
      <c r="F1630" s="421"/>
      <c r="G1630" s="421"/>
      <c r="H1630" s="421"/>
      <c r="I1630" s="421"/>
      <c r="J1630" s="421"/>
      <c r="K1630" s="421"/>
      <c r="L1630" s="421"/>
      <c r="M1630" s="423"/>
      <c r="N1630" s="340">
        <f>IF(C1630&gt;A_Stammdaten!$B$12,0,SUM(E1630,F1630,H1630,J1630:K1630)-SUM(G1630,I1630,L1630:M1630))</f>
        <v>0</v>
      </c>
      <c r="O1630" s="421"/>
      <c r="P1630" s="421"/>
      <c r="Q1630" s="421"/>
      <c r="R1630" s="421"/>
      <c r="S1630" s="108">
        <f t="shared" si="185"/>
        <v>0</v>
      </c>
      <c r="T1630" s="341">
        <f>IF(ISBLANK($B1630),0,VLOOKUP($B1630,Listen!$A$2:$C$45,2,FALSE))</f>
        <v>0</v>
      </c>
      <c r="U1630" s="341">
        <f>IF(ISBLANK($B1630),0,VLOOKUP($B1630,Listen!$A$2:$C$45,3,FALSE))</f>
        <v>0</v>
      </c>
      <c r="V1630" s="342">
        <f t="shared" si="188"/>
        <v>0</v>
      </c>
      <c r="W1630" s="342">
        <f t="shared" si="183"/>
        <v>0</v>
      </c>
      <c r="X1630" s="342">
        <f t="shared" si="183"/>
        <v>0</v>
      </c>
      <c r="Y1630" s="342">
        <f t="shared" si="183"/>
        <v>0</v>
      </c>
      <c r="Z1630" s="342">
        <f t="shared" si="183"/>
        <v>0</v>
      </c>
      <c r="AA1630" s="342">
        <f t="shared" si="183"/>
        <v>0</v>
      </c>
      <c r="AB1630" s="342">
        <f t="shared" si="183"/>
        <v>0</v>
      </c>
      <c r="AC1630" s="109">
        <f t="shared" si="186"/>
        <v>0</v>
      </c>
      <c r="AD1630" s="109">
        <f>IF(C1630=A_Stammdaten!$B$12,E_SAV!$S1630-E_SAV!$AE1630,HLOOKUP(A_Stammdaten!$B$12-1,$AF$4:$AL$4004,ROW(C1630)-3,FALSE)-$AE1630)</f>
        <v>0</v>
      </c>
      <c r="AE1630" s="109">
        <f>HLOOKUP(A_Stammdaten!$B$12,$AF$4:$AL$4004,ROW(C1630)-3,FALSE)</f>
        <v>0</v>
      </c>
      <c r="AF1630" s="109">
        <f t="shared" si="184"/>
        <v>0</v>
      </c>
      <c r="AG1630" s="109">
        <f t="shared" si="187"/>
        <v>0</v>
      </c>
      <c r="AH1630" s="109">
        <f t="shared" si="187"/>
        <v>0</v>
      </c>
      <c r="AI1630" s="109">
        <f t="shared" si="187"/>
        <v>0</v>
      </c>
      <c r="AJ1630" s="109">
        <f t="shared" si="187"/>
        <v>0</v>
      </c>
      <c r="AK1630" s="109">
        <f t="shared" si="187"/>
        <v>0</v>
      </c>
      <c r="AL1630" s="109">
        <f t="shared" si="187"/>
        <v>0</v>
      </c>
    </row>
    <row r="1631" spans="1:38" x14ac:dyDescent="0.3">
      <c r="A1631" s="421"/>
      <c r="B1631" s="421"/>
      <c r="C1631" s="422"/>
      <c r="D1631" s="423"/>
      <c r="E1631" s="421"/>
      <c r="F1631" s="421"/>
      <c r="G1631" s="421"/>
      <c r="H1631" s="421"/>
      <c r="I1631" s="421"/>
      <c r="J1631" s="421"/>
      <c r="K1631" s="421"/>
      <c r="L1631" s="421"/>
      <c r="M1631" s="423"/>
      <c r="N1631" s="340">
        <f>IF(C1631&gt;A_Stammdaten!$B$12,0,SUM(E1631,F1631,H1631,J1631:K1631)-SUM(G1631,I1631,L1631:M1631))</f>
        <v>0</v>
      </c>
      <c r="O1631" s="421"/>
      <c r="P1631" s="421"/>
      <c r="Q1631" s="421"/>
      <c r="R1631" s="421"/>
      <c r="S1631" s="108">
        <f t="shared" si="185"/>
        <v>0</v>
      </c>
      <c r="T1631" s="341">
        <f>IF(ISBLANK($B1631),0,VLOOKUP($B1631,Listen!$A$2:$C$45,2,FALSE))</f>
        <v>0</v>
      </c>
      <c r="U1631" s="341">
        <f>IF(ISBLANK($B1631),0,VLOOKUP($B1631,Listen!$A$2:$C$45,3,FALSE))</f>
        <v>0</v>
      </c>
      <c r="V1631" s="342">
        <f t="shared" si="188"/>
        <v>0</v>
      </c>
      <c r="W1631" s="342">
        <f t="shared" si="183"/>
        <v>0</v>
      </c>
      <c r="X1631" s="342">
        <f t="shared" si="183"/>
        <v>0</v>
      </c>
      <c r="Y1631" s="342">
        <f t="shared" si="183"/>
        <v>0</v>
      </c>
      <c r="Z1631" s="342">
        <f t="shared" si="183"/>
        <v>0</v>
      </c>
      <c r="AA1631" s="342">
        <f t="shared" si="183"/>
        <v>0</v>
      </c>
      <c r="AB1631" s="342">
        <f t="shared" si="183"/>
        <v>0</v>
      </c>
      <c r="AC1631" s="109">
        <f t="shared" si="186"/>
        <v>0</v>
      </c>
      <c r="AD1631" s="109">
        <f>IF(C1631=A_Stammdaten!$B$12,E_SAV!$S1631-E_SAV!$AE1631,HLOOKUP(A_Stammdaten!$B$12-1,$AF$4:$AL$4004,ROW(C1631)-3,FALSE)-$AE1631)</f>
        <v>0</v>
      </c>
      <c r="AE1631" s="109">
        <f>HLOOKUP(A_Stammdaten!$B$12,$AF$4:$AL$4004,ROW(C1631)-3,FALSE)</f>
        <v>0</v>
      </c>
      <c r="AF1631" s="109">
        <f t="shared" si="184"/>
        <v>0</v>
      </c>
      <c r="AG1631" s="109">
        <f t="shared" si="187"/>
        <v>0</v>
      </c>
      <c r="AH1631" s="109">
        <f t="shared" si="187"/>
        <v>0</v>
      </c>
      <c r="AI1631" s="109">
        <f t="shared" si="187"/>
        <v>0</v>
      </c>
      <c r="AJ1631" s="109">
        <f t="shared" si="187"/>
        <v>0</v>
      </c>
      <c r="AK1631" s="109">
        <f t="shared" si="187"/>
        <v>0</v>
      </c>
      <c r="AL1631" s="109">
        <f t="shared" si="187"/>
        <v>0</v>
      </c>
    </row>
    <row r="1632" spans="1:38" x14ac:dyDescent="0.3">
      <c r="A1632" s="421"/>
      <c r="B1632" s="421"/>
      <c r="C1632" s="422"/>
      <c r="D1632" s="423"/>
      <c r="E1632" s="421"/>
      <c r="F1632" s="421"/>
      <c r="G1632" s="421"/>
      <c r="H1632" s="421"/>
      <c r="I1632" s="421"/>
      <c r="J1632" s="421"/>
      <c r="K1632" s="421"/>
      <c r="L1632" s="421"/>
      <c r="M1632" s="423"/>
      <c r="N1632" s="340">
        <f>IF(C1632&gt;A_Stammdaten!$B$12,0,SUM(E1632,F1632,H1632,J1632:K1632)-SUM(G1632,I1632,L1632:M1632))</f>
        <v>0</v>
      </c>
      <c r="O1632" s="421"/>
      <c r="P1632" s="421"/>
      <c r="Q1632" s="421"/>
      <c r="R1632" s="421"/>
      <c r="S1632" s="108">
        <f t="shared" si="185"/>
        <v>0</v>
      </c>
      <c r="T1632" s="341">
        <f>IF(ISBLANK($B1632),0,VLOOKUP($B1632,Listen!$A$2:$C$45,2,FALSE))</f>
        <v>0</v>
      </c>
      <c r="U1632" s="341">
        <f>IF(ISBLANK($B1632),0,VLOOKUP($B1632,Listen!$A$2:$C$45,3,FALSE))</f>
        <v>0</v>
      </c>
      <c r="V1632" s="342">
        <f t="shared" si="188"/>
        <v>0</v>
      </c>
      <c r="W1632" s="342">
        <f t="shared" si="183"/>
        <v>0</v>
      </c>
      <c r="X1632" s="342">
        <f t="shared" si="183"/>
        <v>0</v>
      </c>
      <c r="Y1632" s="342">
        <f t="shared" si="183"/>
        <v>0</v>
      </c>
      <c r="Z1632" s="342">
        <f t="shared" si="183"/>
        <v>0</v>
      </c>
      <c r="AA1632" s="342">
        <f t="shared" si="183"/>
        <v>0</v>
      </c>
      <c r="AB1632" s="342">
        <f t="shared" si="183"/>
        <v>0</v>
      </c>
      <c r="AC1632" s="109">
        <f t="shared" si="186"/>
        <v>0</v>
      </c>
      <c r="AD1632" s="109">
        <f>IF(C1632=A_Stammdaten!$B$12,E_SAV!$S1632-E_SAV!$AE1632,HLOOKUP(A_Stammdaten!$B$12-1,$AF$4:$AL$4004,ROW(C1632)-3,FALSE)-$AE1632)</f>
        <v>0</v>
      </c>
      <c r="AE1632" s="109">
        <f>HLOOKUP(A_Stammdaten!$B$12,$AF$4:$AL$4004,ROW(C1632)-3,FALSE)</f>
        <v>0</v>
      </c>
      <c r="AF1632" s="109">
        <f t="shared" si="184"/>
        <v>0</v>
      </c>
      <c r="AG1632" s="109">
        <f t="shared" si="187"/>
        <v>0</v>
      </c>
      <c r="AH1632" s="109">
        <f t="shared" si="187"/>
        <v>0</v>
      </c>
      <c r="AI1632" s="109">
        <f t="shared" si="187"/>
        <v>0</v>
      </c>
      <c r="AJ1632" s="109">
        <f t="shared" si="187"/>
        <v>0</v>
      </c>
      <c r="AK1632" s="109">
        <f t="shared" si="187"/>
        <v>0</v>
      </c>
      <c r="AL1632" s="109">
        <f t="shared" si="187"/>
        <v>0</v>
      </c>
    </row>
    <row r="1633" spans="1:38" x14ac:dyDescent="0.3">
      <c r="A1633" s="421"/>
      <c r="B1633" s="421"/>
      <c r="C1633" s="422"/>
      <c r="D1633" s="423"/>
      <c r="E1633" s="421"/>
      <c r="F1633" s="421"/>
      <c r="G1633" s="421"/>
      <c r="H1633" s="421"/>
      <c r="I1633" s="421"/>
      <c r="J1633" s="421"/>
      <c r="K1633" s="421"/>
      <c r="L1633" s="421"/>
      <c r="M1633" s="423"/>
      <c r="N1633" s="340">
        <f>IF(C1633&gt;A_Stammdaten!$B$12,0,SUM(E1633,F1633,H1633,J1633:K1633)-SUM(G1633,I1633,L1633:M1633))</f>
        <v>0</v>
      </c>
      <c r="O1633" s="421"/>
      <c r="P1633" s="421"/>
      <c r="Q1633" s="421"/>
      <c r="R1633" s="421"/>
      <c r="S1633" s="108">
        <f t="shared" si="185"/>
        <v>0</v>
      </c>
      <c r="T1633" s="341">
        <f>IF(ISBLANK($B1633),0,VLOOKUP($B1633,Listen!$A$2:$C$45,2,FALSE))</f>
        <v>0</v>
      </c>
      <c r="U1633" s="341">
        <f>IF(ISBLANK($B1633),0,VLOOKUP($B1633,Listen!$A$2:$C$45,3,FALSE))</f>
        <v>0</v>
      </c>
      <c r="V1633" s="342">
        <f t="shared" si="188"/>
        <v>0</v>
      </c>
      <c r="W1633" s="342">
        <f t="shared" si="183"/>
        <v>0</v>
      </c>
      <c r="X1633" s="342">
        <f t="shared" si="183"/>
        <v>0</v>
      </c>
      <c r="Y1633" s="342">
        <f t="shared" si="183"/>
        <v>0</v>
      </c>
      <c r="Z1633" s="342">
        <f t="shared" si="183"/>
        <v>0</v>
      </c>
      <c r="AA1633" s="342">
        <f t="shared" si="183"/>
        <v>0</v>
      </c>
      <c r="AB1633" s="342">
        <f t="shared" si="183"/>
        <v>0</v>
      </c>
      <c r="AC1633" s="109">
        <f t="shared" si="186"/>
        <v>0</v>
      </c>
      <c r="AD1633" s="109">
        <f>IF(C1633=A_Stammdaten!$B$12,E_SAV!$S1633-E_SAV!$AE1633,HLOOKUP(A_Stammdaten!$B$12-1,$AF$4:$AL$4004,ROW(C1633)-3,FALSE)-$AE1633)</f>
        <v>0</v>
      </c>
      <c r="AE1633" s="109">
        <f>HLOOKUP(A_Stammdaten!$B$12,$AF$4:$AL$4004,ROW(C1633)-3,FALSE)</f>
        <v>0</v>
      </c>
      <c r="AF1633" s="109">
        <f t="shared" si="184"/>
        <v>0</v>
      </c>
      <c r="AG1633" s="109">
        <f t="shared" si="187"/>
        <v>0</v>
      </c>
      <c r="AH1633" s="109">
        <f t="shared" si="187"/>
        <v>0</v>
      </c>
      <c r="AI1633" s="109">
        <f t="shared" si="187"/>
        <v>0</v>
      </c>
      <c r="AJ1633" s="109">
        <f t="shared" si="187"/>
        <v>0</v>
      </c>
      <c r="AK1633" s="109">
        <f t="shared" si="187"/>
        <v>0</v>
      </c>
      <c r="AL1633" s="109">
        <f t="shared" si="187"/>
        <v>0</v>
      </c>
    </row>
    <row r="1634" spans="1:38" x14ac:dyDescent="0.3">
      <c r="A1634" s="421"/>
      <c r="B1634" s="421"/>
      <c r="C1634" s="422"/>
      <c r="D1634" s="423"/>
      <c r="E1634" s="421"/>
      <c r="F1634" s="421"/>
      <c r="G1634" s="421"/>
      <c r="H1634" s="421"/>
      <c r="I1634" s="421"/>
      <c r="J1634" s="421"/>
      <c r="K1634" s="421"/>
      <c r="L1634" s="421"/>
      <c r="M1634" s="423"/>
      <c r="N1634" s="340">
        <f>IF(C1634&gt;A_Stammdaten!$B$12,0,SUM(E1634,F1634,H1634,J1634:K1634)-SUM(G1634,I1634,L1634:M1634))</f>
        <v>0</v>
      </c>
      <c r="O1634" s="421"/>
      <c r="P1634" s="421"/>
      <c r="Q1634" s="421"/>
      <c r="R1634" s="421"/>
      <c r="S1634" s="108">
        <f t="shared" si="185"/>
        <v>0</v>
      </c>
      <c r="T1634" s="341">
        <f>IF(ISBLANK($B1634),0,VLOOKUP($B1634,Listen!$A$2:$C$45,2,FALSE))</f>
        <v>0</v>
      </c>
      <c r="U1634" s="341">
        <f>IF(ISBLANK($B1634),0,VLOOKUP($B1634,Listen!$A$2:$C$45,3,FALSE))</f>
        <v>0</v>
      </c>
      <c r="V1634" s="342">
        <f t="shared" si="188"/>
        <v>0</v>
      </c>
      <c r="W1634" s="342">
        <f t="shared" si="183"/>
        <v>0</v>
      </c>
      <c r="X1634" s="342">
        <f t="shared" si="183"/>
        <v>0</v>
      </c>
      <c r="Y1634" s="342">
        <f t="shared" si="183"/>
        <v>0</v>
      </c>
      <c r="Z1634" s="342">
        <f t="shared" si="183"/>
        <v>0</v>
      </c>
      <c r="AA1634" s="342">
        <f t="shared" si="183"/>
        <v>0</v>
      </c>
      <c r="AB1634" s="342">
        <f t="shared" si="183"/>
        <v>0</v>
      </c>
      <c r="AC1634" s="109">
        <f t="shared" si="186"/>
        <v>0</v>
      </c>
      <c r="AD1634" s="109">
        <f>IF(C1634=A_Stammdaten!$B$12,E_SAV!$S1634-E_SAV!$AE1634,HLOOKUP(A_Stammdaten!$B$12-1,$AF$4:$AL$4004,ROW(C1634)-3,FALSE)-$AE1634)</f>
        <v>0</v>
      </c>
      <c r="AE1634" s="109">
        <f>HLOOKUP(A_Stammdaten!$B$12,$AF$4:$AL$4004,ROW(C1634)-3,FALSE)</f>
        <v>0</v>
      </c>
      <c r="AF1634" s="109">
        <f t="shared" si="184"/>
        <v>0</v>
      </c>
      <c r="AG1634" s="109">
        <f t="shared" si="187"/>
        <v>0</v>
      </c>
      <c r="AH1634" s="109">
        <f t="shared" si="187"/>
        <v>0</v>
      </c>
      <c r="AI1634" s="109">
        <f t="shared" si="187"/>
        <v>0</v>
      </c>
      <c r="AJ1634" s="109">
        <f t="shared" si="187"/>
        <v>0</v>
      </c>
      <c r="AK1634" s="109">
        <f t="shared" si="187"/>
        <v>0</v>
      </c>
      <c r="AL1634" s="109">
        <f t="shared" si="187"/>
        <v>0</v>
      </c>
    </row>
    <row r="1635" spans="1:38" x14ac:dyDescent="0.3">
      <c r="A1635" s="421"/>
      <c r="B1635" s="421"/>
      <c r="C1635" s="422"/>
      <c r="D1635" s="423"/>
      <c r="E1635" s="421"/>
      <c r="F1635" s="421"/>
      <c r="G1635" s="421"/>
      <c r="H1635" s="421"/>
      <c r="I1635" s="421"/>
      <c r="J1635" s="421"/>
      <c r="K1635" s="421"/>
      <c r="L1635" s="421"/>
      <c r="M1635" s="423"/>
      <c r="N1635" s="340">
        <f>IF(C1635&gt;A_Stammdaten!$B$12,0,SUM(E1635,F1635,H1635,J1635:K1635)-SUM(G1635,I1635,L1635:M1635))</f>
        <v>0</v>
      </c>
      <c r="O1635" s="421"/>
      <c r="P1635" s="421"/>
      <c r="Q1635" s="421"/>
      <c r="R1635" s="421"/>
      <c r="S1635" s="108">
        <f t="shared" si="185"/>
        <v>0</v>
      </c>
      <c r="T1635" s="341">
        <f>IF(ISBLANK($B1635),0,VLOOKUP($B1635,Listen!$A$2:$C$45,2,FALSE))</f>
        <v>0</v>
      </c>
      <c r="U1635" s="341">
        <f>IF(ISBLANK($B1635),0,VLOOKUP($B1635,Listen!$A$2:$C$45,3,FALSE))</f>
        <v>0</v>
      </c>
      <c r="V1635" s="342">
        <f t="shared" si="188"/>
        <v>0</v>
      </c>
      <c r="W1635" s="342">
        <f t="shared" si="183"/>
        <v>0</v>
      </c>
      <c r="X1635" s="342">
        <f t="shared" si="183"/>
        <v>0</v>
      </c>
      <c r="Y1635" s="342">
        <f t="shared" si="183"/>
        <v>0</v>
      </c>
      <c r="Z1635" s="342">
        <f t="shared" si="183"/>
        <v>0</v>
      </c>
      <c r="AA1635" s="342">
        <f t="shared" si="183"/>
        <v>0</v>
      </c>
      <c r="AB1635" s="342">
        <f t="shared" si="183"/>
        <v>0</v>
      </c>
      <c r="AC1635" s="109">
        <f t="shared" si="186"/>
        <v>0</v>
      </c>
      <c r="AD1635" s="109">
        <f>IF(C1635=A_Stammdaten!$B$12,E_SAV!$S1635-E_SAV!$AE1635,HLOOKUP(A_Stammdaten!$B$12-1,$AF$4:$AL$4004,ROW(C1635)-3,FALSE)-$AE1635)</f>
        <v>0</v>
      </c>
      <c r="AE1635" s="109">
        <f>HLOOKUP(A_Stammdaten!$B$12,$AF$4:$AL$4004,ROW(C1635)-3,FALSE)</f>
        <v>0</v>
      </c>
      <c r="AF1635" s="109">
        <f t="shared" si="184"/>
        <v>0</v>
      </c>
      <c r="AG1635" s="109">
        <f t="shared" si="187"/>
        <v>0</v>
      </c>
      <c r="AH1635" s="109">
        <f t="shared" si="187"/>
        <v>0</v>
      </c>
      <c r="AI1635" s="109">
        <f t="shared" si="187"/>
        <v>0</v>
      </c>
      <c r="AJ1635" s="109">
        <f t="shared" si="187"/>
        <v>0</v>
      </c>
      <c r="AK1635" s="109">
        <f t="shared" si="187"/>
        <v>0</v>
      </c>
      <c r="AL1635" s="109">
        <f t="shared" si="187"/>
        <v>0</v>
      </c>
    </row>
    <row r="1636" spans="1:38" x14ac:dyDescent="0.3">
      <c r="A1636" s="421"/>
      <c r="B1636" s="421"/>
      <c r="C1636" s="422"/>
      <c r="D1636" s="423"/>
      <c r="E1636" s="421"/>
      <c r="F1636" s="421"/>
      <c r="G1636" s="421"/>
      <c r="H1636" s="421"/>
      <c r="I1636" s="421"/>
      <c r="J1636" s="421"/>
      <c r="K1636" s="421"/>
      <c r="L1636" s="421"/>
      <c r="M1636" s="423"/>
      <c r="N1636" s="340">
        <f>IF(C1636&gt;A_Stammdaten!$B$12,0,SUM(E1636,F1636,H1636,J1636:K1636)-SUM(G1636,I1636,L1636:M1636))</f>
        <v>0</v>
      </c>
      <c r="O1636" s="421"/>
      <c r="P1636" s="421"/>
      <c r="Q1636" s="421"/>
      <c r="R1636" s="421"/>
      <c r="S1636" s="108">
        <f t="shared" si="185"/>
        <v>0</v>
      </c>
      <c r="T1636" s="341">
        <f>IF(ISBLANK($B1636),0,VLOOKUP($B1636,Listen!$A$2:$C$45,2,FALSE))</f>
        <v>0</v>
      </c>
      <c r="U1636" s="341">
        <f>IF(ISBLANK($B1636),0,VLOOKUP($B1636,Listen!$A$2:$C$45,3,FALSE))</f>
        <v>0</v>
      </c>
      <c r="V1636" s="342">
        <f t="shared" si="188"/>
        <v>0</v>
      </c>
      <c r="W1636" s="342">
        <f t="shared" si="183"/>
        <v>0</v>
      </c>
      <c r="X1636" s="342">
        <f t="shared" si="183"/>
        <v>0</v>
      </c>
      <c r="Y1636" s="342">
        <f t="shared" si="183"/>
        <v>0</v>
      </c>
      <c r="Z1636" s="342">
        <f t="shared" si="183"/>
        <v>0</v>
      </c>
      <c r="AA1636" s="342">
        <f t="shared" si="183"/>
        <v>0</v>
      </c>
      <c r="AB1636" s="342">
        <f t="shared" si="183"/>
        <v>0</v>
      </c>
      <c r="AC1636" s="109">
        <f t="shared" si="186"/>
        <v>0</v>
      </c>
      <c r="AD1636" s="109">
        <f>IF(C1636=A_Stammdaten!$B$12,E_SAV!$S1636-E_SAV!$AE1636,HLOOKUP(A_Stammdaten!$B$12-1,$AF$4:$AL$4004,ROW(C1636)-3,FALSE)-$AE1636)</f>
        <v>0</v>
      </c>
      <c r="AE1636" s="109">
        <f>HLOOKUP(A_Stammdaten!$B$12,$AF$4:$AL$4004,ROW(C1636)-3,FALSE)</f>
        <v>0</v>
      </c>
      <c r="AF1636" s="109">
        <f t="shared" si="184"/>
        <v>0</v>
      </c>
      <c r="AG1636" s="109">
        <f t="shared" si="187"/>
        <v>0</v>
      </c>
      <c r="AH1636" s="109">
        <f t="shared" si="187"/>
        <v>0</v>
      </c>
      <c r="AI1636" s="109">
        <f t="shared" si="187"/>
        <v>0</v>
      </c>
      <c r="AJ1636" s="109">
        <f t="shared" si="187"/>
        <v>0</v>
      </c>
      <c r="AK1636" s="109">
        <f t="shared" si="187"/>
        <v>0</v>
      </c>
      <c r="AL1636" s="109">
        <f t="shared" si="187"/>
        <v>0</v>
      </c>
    </row>
    <row r="1637" spans="1:38" x14ac:dyDescent="0.3">
      <c r="A1637" s="421"/>
      <c r="B1637" s="421"/>
      <c r="C1637" s="422"/>
      <c r="D1637" s="423"/>
      <c r="E1637" s="421"/>
      <c r="F1637" s="421"/>
      <c r="G1637" s="421"/>
      <c r="H1637" s="421"/>
      <c r="I1637" s="421"/>
      <c r="J1637" s="421"/>
      <c r="K1637" s="421"/>
      <c r="L1637" s="421"/>
      <c r="M1637" s="423"/>
      <c r="N1637" s="340">
        <f>IF(C1637&gt;A_Stammdaten!$B$12,0,SUM(E1637,F1637,H1637,J1637:K1637)-SUM(G1637,I1637,L1637:M1637))</f>
        <v>0</v>
      </c>
      <c r="O1637" s="421"/>
      <c r="P1637" s="421"/>
      <c r="Q1637" s="421"/>
      <c r="R1637" s="421"/>
      <c r="S1637" s="108">
        <f t="shared" si="185"/>
        <v>0</v>
      </c>
      <c r="T1637" s="341">
        <f>IF(ISBLANK($B1637),0,VLOOKUP($B1637,Listen!$A$2:$C$45,2,FALSE))</f>
        <v>0</v>
      </c>
      <c r="U1637" s="341">
        <f>IF(ISBLANK($B1637),0,VLOOKUP($B1637,Listen!$A$2:$C$45,3,FALSE))</f>
        <v>0</v>
      </c>
      <c r="V1637" s="342">
        <f t="shared" si="188"/>
        <v>0</v>
      </c>
      <c r="W1637" s="342">
        <f t="shared" si="183"/>
        <v>0</v>
      </c>
      <c r="X1637" s="342">
        <f t="shared" si="183"/>
        <v>0</v>
      </c>
      <c r="Y1637" s="342">
        <f t="shared" si="183"/>
        <v>0</v>
      </c>
      <c r="Z1637" s="342">
        <f t="shared" si="183"/>
        <v>0</v>
      </c>
      <c r="AA1637" s="342">
        <f t="shared" si="183"/>
        <v>0</v>
      </c>
      <c r="AB1637" s="342">
        <f t="shared" si="183"/>
        <v>0</v>
      </c>
      <c r="AC1637" s="109">
        <f t="shared" si="186"/>
        <v>0</v>
      </c>
      <c r="AD1637" s="109">
        <f>IF(C1637=A_Stammdaten!$B$12,E_SAV!$S1637-E_SAV!$AE1637,HLOOKUP(A_Stammdaten!$B$12-1,$AF$4:$AL$4004,ROW(C1637)-3,FALSE)-$AE1637)</f>
        <v>0</v>
      </c>
      <c r="AE1637" s="109">
        <f>HLOOKUP(A_Stammdaten!$B$12,$AF$4:$AL$4004,ROW(C1637)-3,FALSE)</f>
        <v>0</v>
      </c>
      <c r="AF1637" s="109">
        <f t="shared" si="184"/>
        <v>0</v>
      </c>
      <c r="AG1637" s="109">
        <f t="shared" si="187"/>
        <v>0</v>
      </c>
      <c r="AH1637" s="109">
        <f t="shared" si="187"/>
        <v>0</v>
      </c>
      <c r="AI1637" s="109">
        <f t="shared" si="187"/>
        <v>0</v>
      </c>
      <c r="AJ1637" s="109">
        <f t="shared" si="187"/>
        <v>0</v>
      </c>
      <c r="AK1637" s="109">
        <f t="shared" si="187"/>
        <v>0</v>
      </c>
      <c r="AL1637" s="109">
        <f t="shared" si="187"/>
        <v>0</v>
      </c>
    </row>
    <row r="1638" spans="1:38" x14ac:dyDescent="0.3">
      <c r="A1638" s="421"/>
      <c r="B1638" s="421"/>
      <c r="C1638" s="422"/>
      <c r="D1638" s="423"/>
      <c r="E1638" s="421"/>
      <c r="F1638" s="421"/>
      <c r="G1638" s="421"/>
      <c r="H1638" s="421"/>
      <c r="I1638" s="421"/>
      <c r="J1638" s="421"/>
      <c r="K1638" s="421"/>
      <c r="L1638" s="421"/>
      <c r="M1638" s="423"/>
      <c r="N1638" s="340">
        <f>IF(C1638&gt;A_Stammdaten!$B$12,0,SUM(E1638,F1638,H1638,J1638:K1638)-SUM(G1638,I1638,L1638:M1638))</f>
        <v>0</v>
      </c>
      <c r="O1638" s="421"/>
      <c r="P1638" s="421"/>
      <c r="Q1638" s="421"/>
      <c r="R1638" s="421"/>
      <c r="S1638" s="108">
        <f t="shared" si="185"/>
        <v>0</v>
      </c>
      <c r="T1638" s="341">
        <f>IF(ISBLANK($B1638),0,VLOOKUP($B1638,Listen!$A$2:$C$45,2,FALSE))</f>
        <v>0</v>
      </c>
      <c r="U1638" s="341">
        <f>IF(ISBLANK($B1638),0,VLOOKUP($B1638,Listen!$A$2:$C$45,3,FALSE))</f>
        <v>0</v>
      </c>
      <c r="V1638" s="342">
        <f t="shared" si="188"/>
        <v>0</v>
      </c>
      <c r="W1638" s="342">
        <f t="shared" si="183"/>
        <v>0</v>
      </c>
      <c r="X1638" s="342">
        <f t="shared" si="183"/>
        <v>0</v>
      </c>
      <c r="Y1638" s="342">
        <f t="shared" si="183"/>
        <v>0</v>
      </c>
      <c r="Z1638" s="342">
        <f t="shared" si="183"/>
        <v>0</v>
      </c>
      <c r="AA1638" s="342">
        <f t="shared" si="183"/>
        <v>0</v>
      </c>
      <c r="AB1638" s="342">
        <f t="shared" si="183"/>
        <v>0</v>
      </c>
      <c r="AC1638" s="109">
        <f t="shared" si="186"/>
        <v>0</v>
      </c>
      <c r="AD1638" s="109">
        <f>IF(C1638=A_Stammdaten!$B$12,E_SAV!$S1638-E_SAV!$AE1638,HLOOKUP(A_Stammdaten!$B$12-1,$AF$4:$AL$4004,ROW(C1638)-3,FALSE)-$AE1638)</f>
        <v>0</v>
      </c>
      <c r="AE1638" s="109">
        <f>HLOOKUP(A_Stammdaten!$B$12,$AF$4:$AL$4004,ROW(C1638)-3,FALSE)</f>
        <v>0</v>
      </c>
      <c r="AF1638" s="109">
        <f t="shared" si="184"/>
        <v>0</v>
      </c>
      <c r="AG1638" s="109">
        <f t="shared" si="187"/>
        <v>0</v>
      </c>
      <c r="AH1638" s="109">
        <f t="shared" si="187"/>
        <v>0</v>
      </c>
      <c r="AI1638" s="109">
        <f t="shared" si="187"/>
        <v>0</v>
      </c>
      <c r="AJ1638" s="109">
        <f t="shared" si="187"/>
        <v>0</v>
      </c>
      <c r="AK1638" s="109">
        <f t="shared" si="187"/>
        <v>0</v>
      </c>
      <c r="AL1638" s="109">
        <f t="shared" si="187"/>
        <v>0</v>
      </c>
    </row>
    <row r="1639" spans="1:38" x14ac:dyDescent="0.3">
      <c r="A1639" s="421"/>
      <c r="B1639" s="421"/>
      <c r="C1639" s="422"/>
      <c r="D1639" s="423"/>
      <c r="E1639" s="421"/>
      <c r="F1639" s="421"/>
      <c r="G1639" s="421"/>
      <c r="H1639" s="421"/>
      <c r="I1639" s="421"/>
      <c r="J1639" s="421"/>
      <c r="K1639" s="421"/>
      <c r="L1639" s="421"/>
      <c r="M1639" s="423"/>
      <c r="N1639" s="340">
        <f>IF(C1639&gt;A_Stammdaten!$B$12,0,SUM(E1639,F1639,H1639,J1639:K1639)-SUM(G1639,I1639,L1639:M1639))</f>
        <v>0</v>
      </c>
      <c r="O1639" s="421"/>
      <c r="P1639" s="421"/>
      <c r="Q1639" s="421"/>
      <c r="R1639" s="421"/>
      <c r="S1639" s="108">
        <f t="shared" si="185"/>
        <v>0</v>
      </c>
      <c r="T1639" s="341">
        <f>IF(ISBLANK($B1639),0,VLOOKUP($B1639,Listen!$A$2:$C$45,2,FALSE))</f>
        <v>0</v>
      </c>
      <c r="U1639" s="341">
        <f>IF(ISBLANK($B1639),0,VLOOKUP($B1639,Listen!$A$2:$C$45,3,FALSE))</f>
        <v>0</v>
      </c>
      <c r="V1639" s="342">
        <f t="shared" si="188"/>
        <v>0</v>
      </c>
      <c r="W1639" s="342">
        <f t="shared" si="183"/>
        <v>0</v>
      </c>
      <c r="X1639" s="342">
        <f t="shared" si="183"/>
        <v>0</v>
      </c>
      <c r="Y1639" s="342">
        <f t="shared" si="183"/>
        <v>0</v>
      </c>
      <c r="Z1639" s="342">
        <f t="shared" si="183"/>
        <v>0</v>
      </c>
      <c r="AA1639" s="342">
        <f t="shared" si="183"/>
        <v>0</v>
      </c>
      <c r="AB1639" s="342">
        <f t="shared" si="183"/>
        <v>0</v>
      </c>
      <c r="AC1639" s="109">
        <f t="shared" si="186"/>
        <v>0</v>
      </c>
      <c r="AD1639" s="109">
        <f>IF(C1639=A_Stammdaten!$B$12,E_SAV!$S1639-E_SAV!$AE1639,HLOOKUP(A_Stammdaten!$B$12-1,$AF$4:$AL$4004,ROW(C1639)-3,FALSE)-$AE1639)</f>
        <v>0</v>
      </c>
      <c r="AE1639" s="109">
        <f>HLOOKUP(A_Stammdaten!$B$12,$AF$4:$AL$4004,ROW(C1639)-3,FALSE)</f>
        <v>0</v>
      </c>
      <c r="AF1639" s="109">
        <f t="shared" si="184"/>
        <v>0</v>
      </c>
      <c r="AG1639" s="109">
        <f t="shared" si="187"/>
        <v>0</v>
      </c>
      <c r="AH1639" s="109">
        <f t="shared" si="187"/>
        <v>0</v>
      </c>
      <c r="AI1639" s="109">
        <f t="shared" si="187"/>
        <v>0</v>
      </c>
      <c r="AJ1639" s="109">
        <f t="shared" si="187"/>
        <v>0</v>
      </c>
      <c r="AK1639" s="109">
        <f t="shared" si="187"/>
        <v>0</v>
      </c>
      <c r="AL1639" s="109">
        <f t="shared" si="187"/>
        <v>0</v>
      </c>
    </row>
    <row r="1640" spans="1:38" x14ac:dyDescent="0.3">
      <c r="A1640" s="421"/>
      <c r="B1640" s="421"/>
      <c r="C1640" s="422"/>
      <c r="D1640" s="423"/>
      <c r="E1640" s="421"/>
      <c r="F1640" s="421"/>
      <c r="G1640" s="421"/>
      <c r="H1640" s="421"/>
      <c r="I1640" s="421"/>
      <c r="J1640" s="421"/>
      <c r="K1640" s="421"/>
      <c r="L1640" s="421"/>
      <c r="M1640" s="423"/>
      <c r="N1640" s="340">
        <f>IF(C1640&gt;A_Stammdaten!$B$12,0,SUM(E1640,F1640,H1640,J1640:K1640)-SUM(G1640,I1640,L1640:M1640))</f>
        <v>0</v>
      </c>
      <c r="O1640" s="421"/>
      <c r="P1640" s="421"/>
      <c r="Q1640" s="421"/>
      <c r="R1640" s="421"/>
      <c r="S1640" s="108">
        <f t="shared" si="185"/>
        <v>0</v>
      </c>
      <c r="T1640" s="341">
        <f>IF(ISBLANK($B1640),0,VLOOKUP($B1640,Listen!$A$2:$C$45,2,FALSE))</f>
        <v>0</v>
      </c>
      <c r="U1640" s="341">
        <f>IF(ISBLANK($B1640),0,VLOOKUP($B1640,Listen!$A$2:$C$45,3,FALSE))</f>
        <v>0</v>
      </c>
      <c r="V1640" s="342">
        <f t="shared" si="188"/>
        <v>0</v>
      </c>
      <c r="W1640" s="342">
        <f t="shared" si="183"/>
        <v>0</v>
      </c>
      <c r="X1640" s="342">
        <f t="shared" si="183"/>
        <v>0</v>
      </c>
      <c r="Y1640" s="342">
        <f t="shared" si="183"/>
        <v>0</v>
      </c>
      <c r="Z1640" s="342">
        <f t="shared" si="183"/>
        <v>0</v>
      </c>
      <c r="AA1640" s="342">
        <f t="shared" si="183"/>
        <v>0</v>
      </c>
      <c r="AB1640" s="342">
        <f t="shared" si="183"/>
        <v>0</v>
      </c>
      <c r="AC1640" s="109">
        <f t="shared" si="186"/>
        <v>0</v>
      </c>
      <c r="AD1640" s="109">
        <f>IF(C1640=A_Stammdaten!$B$12,E_SAV!$S1640-E_SAV!$AE1640,HLOOKUP(A_Stammdaten!$B$12-1,$AF$4:$AL$4004,ROW(C1640)-3,FALSE)-$AE1640)</f>
        <v>0</v>
      </c>
      <c r="AE1640" s="109">
        <f>HLOOKUP(A_Stammdaten!$B$12,$AF$4:$AL$4004,ROW(C1640)-3,FALSE)</f>
        <v>0</v>
      </c>
      <c r="AF1640" s="109">
        <f t="shared" si="184"/>
        <v>0</v>
      </c>
      <c r="AG1640" s="109">
        <f t="shared" si="187"/>
        <v>0</v>
      </c>
      <c r="AH1640" s="109">
        <f t="shared" si="187"/>
        <v>0</v>
      </c>
      <c r="AI1640" s="109">
        <f t="shared" si="187"/>
        <v>0</v>
      </c>
      <c r="AJ1640" s="109">
        <f t="shared" si="187"/>
        <v>0</v>
      </c>
      <c r="AK1640" s="109">
        <f t="shared" si="187"/>
        <v>0</v>
      </c>
      <c r="AL1640" s="109">
        <f t="shared" si="187"/>
        <v>0</v>
      </c>
    </row>
    <row r="1641" spans="1:38" x14ac:dyDescent="0.3">
      <c r="A1641" s="421"/>
      <c r="B1641" s="421"/>
      <c r="C1641" s="422"/>
      <c r="D1641" s="423"/>
      <c r="E1641" s="421"/>
      <c r="F1641" s="421"/>
      <c r="G1641" s="421"/>
      <c r="H1641" s="421"/>
      <c r="I1641" s="421"/>
      <c r="J1641" s="421"/>
      <c r="K1641" s="421"/>
      <c r="L1641" s="421"/>
      <c r="M1641" s="423"/>
      <c r="N1641" s="340">
        <f>IF(C1641&gt;A_Stammdaten!$B$12,0,SUM(E1641,F1641,H1641,J1641:K1641)-SUM(G1641,I1641,L1641:M1641))</f>
        <v>0</v>
      </c>
      <c r="O1641" s="421"/>
      <c r="P1641" s="421"/>
      <c r="Q1641" s="421"/>
      <c r="R1641" s="421"/>
      <c r="S1641" s="108">
        <f t="shared" si="185"/>
        <v>0</v>
      </c>
      <c r="T1641" s="341">
        <f>IF(ISBLANK($B1641),0,VLOOKUP($B1641,Listen!$A$2:$C$45,2,FALSE))</f>
        <v>0</v>
      </c>
      <c r="U1641" s="341">
        <f>IF(ISBLANK($B1641),0,VLOOKUP($B1641,Listen!$A$2:$C$45,3,FALSE))</f>
        <v>0</v>
      </c>
      <c r="V1641" s="342">
        <f t="shared" si="188"/>
        <v>0</v>
      </c>
      <c r="W1641" s="342">
        <f t="shared" si="183"/>
        <v>0</v>
      </c>
      <c r="X1641" s="342">
        <f t="shared" si="183"/>
        <v>0</v>
      </c>
      <c r="Y1641" s="342">
        <f t="shared" si="183"/>
        <v>0</v>
      </c>
      <c r="Z1641" s="342">
        <f t="shared" si="183"/>
        <v>0</v>
      </c>
      <c r="AA1641" s="342">
        <f t="shared" si="183"/>
        <v>0</v>
      </c>
      <c r="AB1641" s="342">
        <f t="shared" si="183"/>
        <v>0</v>
      </c>
      <c r="AC1641" s="109">
        <f t="shared" si="186"/>
        <v>0</v>
      </c>
      <c r="AD1641" s="109">
        <f>IF(C1641=A_Stammdaten!$B$12,E_SAV!$S1641-E_SAV!$AE1641,HLOOKUP(A_Stammdaten!$B$12-1,$AF$4:$AL$4004,ROW(C1641)-3,FALSE)-$AE1641)</f>
        <v>0</v>
      </c>
      <c r="AE1641" s="109">
        <f>HLOOKUP(A_Stammdaten!$B$12,$AF$4:$AL$4004,ROW(C1641)-3,FALSE)</f>
        <v>0</v>
      </c>
      <c r="AF1641" s="109">
        <f t="shared" si="184"/>
        <v>0</v>
      </c>
      <c r="AG1641" s="109">
        <f t="shared" si="187"/>
        <v>0</v>
      </c>
      <c r="AH1641" s="109">
        <f t="shared" si="187"/>
        <v>0</v>
      </c>
      <c r="AI1641" s="109">
        <f t="shared" si="187"/>
        <v>0</v>
      </c>
      <c r="AJ1641" s="109">
        <f t="shared" si="187"/>
        <v>0</v>
      </c>
      <c r="AK1641" s="109">
        <f t="shared" si="187"/>
        <v>0</v>
      </c>
      <c r="AL1641" s="109">
        <f t="shared" si="187"/>
        <v>0</v>
      </c>
    </row>
    <row r="1642" spans="1:38" x14ac:dyDescent="0.3">
      <c r="A1642" s="421"/>
      <c r="B1642" s="421"/>
      <c r="C1642" s="422"/>
      <c r="D1642" s="423"/>
      <c r="E1642" s="421"/>
      <c r="F1642" s="421"/>
      <c r="G1642" s="421"/>
      <c r="H1642" s="421"/>
      <c r="I1642" s="421"/>
      <c r="J1642" s="421"/>
      <c r="K1642" s="421"/>
      <c r="L1642" s="421"/>
      <c r="M1642" s="423"/>
      <c r="N1642" s="340">
        <f>IF(C1642&gt;A_Stammdaten!$B$12,0,SUM(E1642,F1642,H1642,J1642:K1642)-SUM(G1642,I1642,L1642:M1642))</f>
        <v>0</v>
      </c>
      <c r="O1642" s="421"/>
      <c r="P1642" s="421"/>
      <c r="Q1642" s="421"/>
      <c r="R1642" s="421"/>
      <c r="S1642" s="108">
        <f t="shared" si="185"/>
        <v>0</v>
      </c>
      <c r="T1642" s="341">
        <f>IF(ISBLANK($B1642),0,VLOOKUP($B1642,Listen!$A$2:$C$45,2,FALSE))</f>
        <v>0</v>
      </c>
      <c r="U1642" s="341">
        <f>IF(ISBLANK($B1642),0,VLOOKUP($B1642,Listen!$A$2:$C$45,3,FALSE))</f>
        <v>0</v>
      </c>
      <c r="V1642" s="342">
        <f t="shared" si="188"/>
        <v>0</v>
      </c>
      <c r="W1642" s="342">
        <f t="shared" si="183"/>
        <v>0</v>
      </c>
      <c r="X1642" s="342">
        <f t="shared" si="183"/>
        <v>0</v>
      </c>
      <c r="Y1642" s="342">
        <f t="shared" si="183"/>
        <v>0</v>
      </c>
      <c r="Z1642" s="342">
        <f t="shared" si="183"/>
        <v>0</v>
      </c>
      <c r="AA1642" s="342">
        <f t="shared" si="183"/>
        <v>0</v>
      </c>
      <c r="AB1642" s="342">
        <f t="shared" si="183"/>
        <v>0</v>
      </c>
      <c r="AC1642" s="109">
        <f t="shared" si="186"/>
        <v>0</v>
      </c>
      <c r="AD1642" s="109">
        <f>IF(C1642=A_Stammdaten!$B$12,E_SAV!$S1642-E_SAV!$AE1642,HLOOKUP(A_Stammdaten!$B$12-1,$AF$4:$AL$4004,ROW(C1642)-3,FALSE)-$AE1642)</f>
        <v>0</v>
      </c>
      <c r="AE1642" s="109">
        <f>HLOOKUP(A_Stammdaten!$B$12,$AF$4:$AL$4004,ROW(C1642)-3,FALSE)</f>
        <v>0</v>
      </c>
      <c r="AF1642" s="109">
        <f t="shared" si="184"/>
        <v>0</v>
      </c>
      <c r="AG1642" s="109">
        <f t="shared" si="187"/>
        <v>0</v>
      </c>
      <c r="AH1642" s="109">
        <f t="shared" si="187"/>
        <v>0</v>
      </c>
      <c r="AI1642" s="109">
        <f t="shared" si="187"/>
        <v>0</v>
      </c>
      <c r="AJ1642" s="109">
        <f t="shared" si="187"/>
        <v>0</v>
      </c>
      <c r="AK1642" s="109">
        <f t="shared" si="187"/>
        <v>0</v>
      </c>
      <c r="AL1642" s="109">
        <f t="shared" si="187"/>
        <v>0</v>
      </c>
    </row>
    <row r="1643" spans="1:38" x14ac:dyDescent="0.3">
      <c r="A1643" s="421"/>
      <c r="B1643" s="421"/>
      <c r="C1643" s="422"/>
      <c r="D1643" s="423"/>
      <c r="E1643" s="421"/>
      <c r="F1643" s="421"/>
      <c r="G1643" s="421"/>
      <c r="H1643" s="421"/>
      <c r="I1643" s="421"/>
      <c r="J1643" s="421"/>
      <c r="K1643" s="421"/>
      <c r="L1643" s="421"/>
      <c r="M1643" s="423"/>
      <c r="N1643" s="340">
        <f>IF(C1643&gt;A_Stammdaten!$B$12,0,SUM(E1643,F1643,H1643,J1643:K1643)-SUM(G1643,I1643,L1643:M1643))</f>
        <v>0</v>
      </c>
      <c r="O1643" s="421"/>
      <c r="P1643" s="421"/>
      <c r="Q1643" s="421"/>
      <c r="R1643" s="421"/>
      <c r="S1643" s="108">
        <f t="shared" si="185"/>
        <v>0</v>
      </c>
      <c r="T1643" s="341">
        <f>IF(ISBLANK($B1643),0,VLOOKUP($B1643,Listen!$A$2:$C$45,2,FALSE))</f>
        <v>0</v>
      </c>
      <c r="U1643" s="341">
        <f>IF(ISBLANK($B1643),0,VLOOKUP($B1643,Listen!$A$2:$C$45,3,FALSE))</f>
        <v>0</v>
      </c>
      <c r="V1643" s="342">
        <f t="shared" si="188"/>
        <v>0</v>
      </c>
      <c r="W1643" s="342">
        <f t="shared" si="183"/>
        <v>0</v>
      </c>
      <c r="X1643" s="342">
        <f t="shared" si="183"/>
        <v>0</v>
      </c>
      <c r="Y1643" s="342">
        <f t="shared" si="183"/>
        <v>0</v>
      </c>
      <c r="Z1643" s="342">
        <f t="shared" si="183"/>
        <v>0</v>
      </c>
      <c r="AA1643" s="342">
        <f t="shared" si="183"/>
        <v>0</v>
      </c>
      <c r="AB1643" s="342">
        <f t="shared" si="183"/>
        <v>0</v>
      </c>
      <c r="AC1643" s="109">
        <f t="shared" si="186"/>
        <v>0</v>
      </c>
      <c r="AD1643" s="109">
        <f>IF(C1643=A_Stammdaten!$B$12,E_SAV!$S1643-E_SAV!$AE1643,HLOOKUP(A_Stammdaten!$B$12-1,$AF$4:$AL$4004,ROW(C1643)-3,FALSE)-$AE1643)</f>
        <v>0</v>
      </c>
      <c r="AE1643" s="109">
        <f>HLOOKUP(A_Stammdaten!$B$12,$AF$4:$AL$4004,ROW(C1643)-3,FALSE)</f>
        <v>0</v>
      </c>
      <c r="AF1643" s="109">
        <f t="shared" si="184"/>
        <v>0</v>
      </c>
      <c r="AG1643" s="109">
        <f t="shared" si="187"/>
        <v>0</v>
      </c>
      <c r="AH1643" s="109">
        <f t="shared" si="187"/>
        <v>0</v>
      </c>
      <c r="AI1643" s="109">
        <f t="shared" si="187"/>
        <v>0</v>
      </c>
      <c r="AJ1643" s="109">
        <f t="shared" si="187"/>
        <v>0</v>
      </c>
      <c r="AK1643" s="109">
        <f t="shared" si="187"/>
        <v>0</v>
      </c>
      <c r="AL1643" s="109">
        <f t="shared" si="187"/>
        <v>0</v>
      </c>
    </row>
    <row r="1644" spans="1:38" x14ac:dyDescent="0.3">
      <c r="A1644" s="421"/>
      <c r="B1644" s="421"/>
      <c r="C1644" s="422"/>
      <c r="D1644" s="423"/>
      <c r="E1644" s="421"/>
      <c r="F1644" s="421"/>
      <c r="G1644" s="421"/>
      <c r="H1644" s="421"/>
      <c r="I1644" s="421"/>
      <c r="J1644" s="421"/>
      <c r="K1644" s="421"/>
      <c r="L1644" s="421"/>
      <c r="M1644" s="423"/>
      <c r="N1644" s="340">
        <f>IF(C1644&gt;A_Stammdaten!$B$12,0,SUM(E1644,F1644,H1644,J1644:K1644)-SUM(G1644,I1644,L1644:M1644))</f>
        <v>0</v>
      </c>
      <c r="O1644" s="421"/>
      <c r="P1644" s="421"/>
      <c r="Q1644" s="421"/>
      <c r="R1644" s="421"/>
      <c r="S1644" s="108">
        <f t="shared" si="185"/>
        <v>0</v>
      </c>
      <c r="T1644" s="341">
        <f>IF(ISBLANK($B1644),0,VLOOKUP($B1644,Listen!$A$2:$C$45,2,FALSE))</f>
        <v>0</v>
      </c>
      <c r="U1644" s="341">
        <f>IF(ISBLANK($B1644),0,VLOOKUP($B1644,Listen!$A$2:$C$45,3,FALSE))</f>
        <v>0</v>
      </c>
      <c r="V1644" s="342">
        <f t="shared" si="188"/>
        <v>0</v>
      </c>
      <c r="W1644" s="342">
        <f t="shared" si="183"/>
        <v>0</v>
      </c>
      <c r="X1644" s="342">
        <f t="shared" si="183"/>
        <v>0</v>
      </c>
      <c r="Y1644" s="342">
        <f t="shared" si="183"/>
        <v>0</v>
      </c>
      <c r="Z1644" s="342">
        <f t="shared" si="183"/>
        <v>0</v>
      </c>
      <c r="AA1644" s="342">
        <f t="shared" si="183"/>
        <v>0</v>
      </c>
      <c r="AB1644" s="342">
        <f t="shared" si="183"/>
        <v>0</v>
      </c>
      <c r="AC1644" s="109">
        <f t="shared" si="186"/>
        <v>0</v>
      </c>
      <c r="AD1644" s="109">
        <f>IF(C1644=A_Stammdaten!$B$12,E_SAV!$S1644-E_SAV!$AE1644,HLOOKUP(A_Stammdaten!$B$12-1,$AF$4:$AL$4004,ROW(C1644)-3,FALSE)-$AE1644)</f>
        <v>0</v>
      </c>
      <c r="AE1644" s="109">
        <f>HLOOKUP(A_Stammdaten!$B$12,$AF$4:$AL$4004,ROW(C1644)-3,FALSE)</f>
        <v>0</v>
      </c>
      <c r="AF1644" s="109">
        <f t="shared" si="184"/>
        <v>0</v>
      </c>
      <c r="AG1644" s="109">
        <f t="shared" si="187"/>
        <v>0</v>
      </c>
      <c r="AH1644" s="109">
        <f t="shared" si="187"/>
        <v>0</v>
      </c>
      <c r="AI1644" s="109">
        <f t="shared" si="187"/>
        <v>0</v>
      </c>
      <c r="AJ1644" s="109">
        <f t="shared" si="187"/>
        <v>0</v>
      </c>
      <c r="AK1644" s="109">
        <f t="shared" si="187"/>
        <v>0</v>
      </c>
      <c r="AL1644" s="109">
        <f t="shared" si="187"/>
        <v>0</v>
      </c>
    </row>
    <row r="1645" spans="1:38" x14ac:dyDescent="0.3">
      <c r="A1645" s="421"/>
      <c r="B1645" s="421"/>
      <c r="C1645" s="422"/>
      <c r="D1645" s="423"/>
      <c r="E1645" s="421"/>
      <c r="F1645" s="421"/>
      <c r="G1645" s="421"/>
      <c r="H1645" s="421"/>
      <c r="I1645" s="421"/>
      <c r="J1645" s="421"/>
      <c r="K1645" s="421"/>
      <c r="L1645" s="421"/>
      <c r="M1645" s="423"/>
      <c r="N1645" s="340">
        <f>IF(C1645&gt;A_Stammdaten!$B$12,0,SUM(E1645,F1645,H1645,J1645:K1645)-SUM(G1645,I1645,L1645:M1645))</f>
        <v>0</v>
      </c>
      <c r="O1645" s="421"/>
      <c r="P1645" s="421"/>
      <c r="Q1645" s="421"/>
      <c r="R1645" s="421"/>
      <c r="S1645" s="108">
        <f t="shared" si="185"/>
        <v>0</v>
      </c>
      <c r="T1645" s="341">
        <f>IF(ISBLANK($B1645),0,VLOOKUP($B1645,Listen!$A$2:$C$45,2,FALSE))</f>
        <v>0</v>
      </c>
      <c r="U1645" s="341">
        <f>IF(ISBLANK($B1645),0,VLOOKUP($B1645,Listen!$A$2:$C$45,3,FALSE))</f>
        <v>0</v>
      </c>
      <c r="V1645" s="342">
        <f t="shared" si="188"/>
        <v>0</v>
      </c>
      <c r="W1645" s="342">
        <f t="shared" si="183"/>
        <v>0</v>
      </c>
      <c r="X1645" s="342">
        <f t="shared" si="183"/>
        <v>0</v>
      </c>
      <c r="Y1645" s="342">
        <f t="shared" si="183"/>
        <v>0</v>
      </c>
      <c r="Z1645" s="342">
        <f t="shared" si="183"/>
        <v>0</v>
      </c>
      <c r="AA1645" s="342">
        <f t="shared" si="183"/>
        <v>0</v>
      </c>
      <c r="AB1645" s="342">
        <f t="shared" si="183"/>
        <v>0</v>
      </c>
      <c r="AC1645" s="109">
        <f t="shared" si="186"/>
        <v>0</v>
      </c>
      <c r="AD1645" s="109">
        <f>IF(C1645=A_Stammdaten!$B$12,E_SAV!$S1645-E_SAV!$AE1645,HLOOKUP(A_Stammdaten!$B$12-1,$AF$4:$AL$4004,ROW(C1645)-3,FALSE)-$AE1645)</f>
        <v>0</v>
      </c>
      <c r="AE1645" s="109">
        <f>HLOOKUP(A_Stammdaten!$B$12,$AF$4:$AL$4004,ROW(C1645)-3,FALSE)</f>
        <v>0</v>
      </c>
      <c r="AF1645" s="109">
        <f t="shared" si="184"/>
        <v>0</v>
      </c>
      <c r="AG1645" s="109">
        <f t="shared" si="187"/>
        <v>0</v>
      </c>
      <c r="AH1645" s="109">
        <f t="shared" si="187"/>
        <v>0</v>
      </c>
      <c r="AI1645" s="109">
        <f t="shared" si="187"/>
        <v>0</v>
      </c>
      <c r="AJ1645" s="109">
        <f t="shared" si="187"/>
        <v>0</v>
      </c>
      <c r="AK1645" s="109">
        <f t="shared" si="187"/>
        <v>0</v>
      </c>
      <c r="AL1645" s="109">
        <f t="shared" si="187"/>
        <v>0</v>
      </c>
    </row>
    <row r="1646" spans="1:38" x14ac:dyDescent="0.3">
      <c r="A1646" s="421"/>
      <c r="B1646" s="421"/>
      <c r="C1646" s="422"/>
      <c r="D1646" s="423"/>
      <c r="E1646" s="421"/>
      <c r="F1646" s="421"/>
      <c r="G1646" s="421"/>
      <c r="H1646" s="421"/>
      <c r="I1646" s="421"/>
      <c r="J1646" s="421"/>
      <c r="K1646" s="421"/>
      <c r="L1646" s="421"/>
      <c r="M1646" s="423"/>
      <c r="N1646" s="340">
        <f>IF(C1646&gt;A_Stammdaten!$B$12,0,SUM(E1646,F1646,H1646,J1646:K1646)-SUM(G1646,I1646,L1646:M1646))</f>
        <v>0</v>
      </c>
      <c r="O1646" s="421"/>
      <c r="P1646" s="421"/>
      <c r="Q1646" s="421"/>
      <c r="R1646" s="421"/>
      <c r="S1646" s="108">
        <f t="shared" si="185"/>
        <v>0</v>
      </c>
      <c r="T1646" s="341">
        <f>IF(ISBLANK($B1646),0,VLOOKUP($B1646,Listen!$A$2:$C$45,2,FALSE))</f>
        <v>0</v>
      </c>
      <c r="U1646" s="341">
        <f>IF(ISBLANK($B1646),0,VLOOKUP($B1646,Listen!$A$2:$C$45,3,FALSE))</f>
        <v>0</v>
      </c>
      <c r="V1646" s="342">
        <f t="shared" si="188"/>
        <v>0</v>
      </c>
      <c r="W1646" s="342">
        <f t="shared" si="183"/>
        <v>0</v>
      </c>
      <c r="X1646" s="342">
        <f t="shared" si="183"/>
        <v>0</v>
      </c>
      <c r="Y1646" s="342">
        <f t="shared" si="183"/>
        <v>0</v>
      </c>
      <c r="Z1646" s="342">
        <f t="shared" si="183"/>
        <v>0</v>
      </c>
      <c r="AA1646" s="342">
        <f t="shared" si="183"/>
        <v>0</v>
      </c>
      <c r="AB1646" s="342">
        <f t="shared" ref="W1646:AB1689" si="189">$T1646</f>
        <v>0</v>
      </c>
      <c r="AC1646" s="109">
        <f t="shared" si="186"/>
        <v>0</v>
      </c>
      <c r="AD1646" s="109">
        <f>IF(C1646=A_Stammdaten!$B$12,E_SAV!$S1646-E_SAV!$AE1646,HLOOKUP(A_Stammdaten!$B$12-1,$AF$4:$AL$4004,ROW(C1646)-3,FALSE)-$AE1646)</f>
        <v>0</v>
      </c>
      <c r="AE1646" s="109">
        <f>HLOOKUP(A_Stammdaten!$B$12,$AF$4:$AL$4004,ROW(C1646)-3,FALSE)</f>
        <v>0</v>
      </c>
      <c r="AF1646" s="109">
        <f t="shared" si="184"/>
        <v>0</v>
      </c>
      <c r="AG1646" s="109">
        <f t="shared" si="187"/>
        <v>0</v>
      </c>
      <c r="AH1646" s="109">
        <f t="shared" si="187"/>
        <v>0</v>
      </c>
      <c r="AI1646" s="109">
        <f t="shared" si="187"/>
        <v>0</v>
      </c>
      <c r="AJ1646" s="109">
        <f t="shared" si="187"/>
        <v>0</v>
      </c>
      <c r="AK1646" s="109">
        <f t="shared" si="187"/>
        <v>0</v>
      </c>
      <c r="AL1646" s="109">
        <f t="shared" si="187"/>
        <v>0</v>
      </c>
    </row>
    <row r="1647" spans="1:38" x14ac:dyDescent="0.3">
      <c r="A1647" s="421"/>
      <c r="B1647" s="421"/>
      <c r="C1647" s="422"/>
      <c r="D1647" s="423"/>
      <c r="E1647" s="421"/>
      <c r="F1647" s="421"/>
      <c r="G1647" s="421"/>
      <c r="H1647" s="421"/>
      <c r="I1647" s="421"/>
      <c r="J1647" s="421"/>
      <c r="K1647" s="421"/>
      <c r="L1647" s="421"/>
      <c r="M1647" s="423"/>
      <c r="N1647" s="340">
        <f>IF(C1647&gt;A_Stammdaten!$B$12,0,SUM(E1647,F1647,H1647,J1647:K1647)-SUM(G1647,I1647,L1647:M1647))</f>
        <v>0</v>
      </c>
      <c r="O1647" s="421"/>
      <c r="P1647" s="421"/>
      <c r="Q1647" s="421"/>
      <c r="R1647" s="421"/>
      <c r="S1647" s="108">
        <f t="shared" si="185"/>
        <v>0</v>
      </c>
      <c r="T1647" s="341">
        <f>IF(ISBLANK($B1647),0,VLOOKUP($B1647,Listen!$A$2:$C$45,2,FALSE))</f>
        <v>0</v>
      </c>
      <c r="U1647" s="341">
        <f>IF(ISBLANK($B1647),0,VLOOKUP($B1647,Listen!$A$2:$C$45,3,FALSE))</f>
        <v>0</v>
      </c>
      <c r="V1647" s="342">
        <f t="shared" si="188"/>
        <v>0</v>
      </c>
      <c r="W1647" s="342">
        <f t="shared" si="189"/>
        <v>0</v>
      </c>
      <c r="X1647" s="342">
        <f t="shared" si="189"/>
        <v>0</v>
      </c>
      <c r="Y1647" s="342">
        <f t="shared" si="189"/>
        <v>0</v>
      </c>
      <c r="Z1647" s="342">
        <f t="shared" si="189"/>
        <v>0</v>
      </c>
      <c r="AA1647" s="342">
        <f t="shared" si="189"/>
        <v>0</v>
      </c>
      <c r="AB1647" s="342">
        <f t="shared" si="189"/>
        <v>0</v>
      </c>
      <c r="AC1647" s="109">
        <f t="shared" si="186"/>
        <v>0</v>
      </c>
      <c r="AD1647" s="109">
        <f>IF(C1647=A_Stammdaten!$B$12,E_SAV!$S1647-E_SAV!$AE1647,HLOOKUP(A_Stammdaten!$B$12-1,$AF$4:$AL$4004,ROW(C1647)-3,FALSE)-$AE1647)</f>
        <v>0</v>
      </c>
      <c r="AE1647" s="109">
        <f>HLOOKUP(A_Stammdaten!$B$12,$AF$4:$AL$4004,ROW(C1647)-3,FALSE)</f>
        <v>0</v>
      </c>
      <c r="AF1647" s="109">
        <f t="shared" si="184"/>
        <v>0</v>
      </c>
      <c r="AG1647" s="109">
        <f t="shared" si="187"/>
        <v>0</v>
      </c>
      <c r="AH1647" s="109">
        <f t="shared" si="187"/>
        <v>0</v>
      </c>
      <c r="AI1647" s="109">
        <f t="shared" si="187"/>
        <v>0</v>
      </c>
      <c r="AJ1647" s="109">
        <f t="shared" si="187"/>
        <v>0</v>
      </c>
      <c r="AK1647" s="109">
        <f t="shared" si="187"/>
        <v>0</v>
      </c>
      <c r="AL1647" s="109">
        <f t="shared" si="187"/>
        <v>0</v>
      </c>
    </row>
    <row r="1648" spans="1:38" x14ac:dyDescent="0.3">
      <c r="A1648" s="421"/>
      <c r="B1648" s="421"/>
      <c r="C1648" s="422"/>
      <c r="D1648" s="423"/>
      <c r="E1648" s="421"/>
      <c r="F1648" s="421"/>
      <c r="G1648" s="421"/>
      <c r="H1648" s="421"/>
      <c r="I1648" s="421"/>
      <c r="J1648" s="421"/>
      <c r="K1648" s="421"/>
      <c r="L1648" s="421"/>
      <c r="M1648" s="423"/>
      <c r="N1648" s="340">
        <f>IF(C1648&gt;A_Stammdaten!$B$12,0,SUM(E1648,F1648,H1648,J1648:K1648)-SUM(G1648,I1648,L1648:M1648))</f>
        <v>0</v>
      </c>
      <c r="O1648" s="421"/>
      <c r="P1648" s="421"/>
      <c r="Q1648" s="421"/>
      <c r="R1648" s="421"/>
      <c r="S1648" s="108">
        <f t="shared" si="185"/>
        <v>0</v>
      </c>
      <c r="T1648" s="341">
        <f>IF(ISBLANK($B1648),0,VLOOKUP($B1648,Listen!$A$2:$C$45,2,FALSE))</f>
        <v>0</v>
      </c>
      <c r="U1648" s="341">
        <f>IF(ISBLANK($B1648),0,VLOOKUP($B1648,Listen!$A$2:$C$45,3,FALSE))</f>
        <v>0</v>
      </c>
      <c r="V1648" s="342">
        <f t="shared" si="188"/>
        <v>0</v>
      </c>
      <c r="W1648" s="342">
        <f t="shared" si="189"/>
        <v>0</v>
      </c>
      <c r="X1648" s="342">
        <f t="shared" si="189"/>
        <v>0</v>
      </c>
      <c r="Y1648" s="342">
        <f t="shared" si="189"/>
        <v>0</v>
      </c>
      <c r="Z1648" s="342">
        <f t="shared" si="189"/>
        <v>0</v>
      </c>
      <c r="AA1648" s="342">
        <f t="shared" si="189"/>
        <v>0</v>
      </c>
      <c r="AB1648" s="342">
        <f t="shared" si="189"/>
        <v>0</v>
      </c>
      <c r="AC1648" s="109">
        <f t="shared" si="186"/>
        <v>0</v>
      </c>
      <c r="AD1648" s="109">
        <f>IF(C1648=A_Stammdaten!$B$12,E_SAV!$S1648-E_SAV!$AE1648,HLOOKUP(A_Stammdaten!$B$12-1,$AF$4:$AL$4004,ROW(C1648)-3,FALSE)-$AE1648)</f>
        <v>0</v>
      </c>
      <c r="AE1648" s="109">
        <f>HLOOKUP(A_Stammdaten!$B$12,$AF$4:$AL$4004,ROW(C1648)-3,FALSE)</f>
        <v>0</v>
      </c>
      <c r="AF1648" s="109">
        <f t="shared" si="184"/>
        <v>0</v>
      </c>
      <c r="AG1648" s="109">
        <f t="shared" si="187"/>
        <v>0</v>
      </c>
      <c r="AH1648" s="109">
        <f t="shared" si="187"/>
        <v>0</v>
      </c>
      <c r="AI1648" s="109">
        <f t="shared" si="187"/>
        <v>0</v>
      </c>
      <c r="AJ1648" s="109">
        <f t="shared" si="187"/>
        <v>0</v>
      </c>
      <c r="AK1648" s="109">
        <f t="shared" si="187"/>
        <v>0</v>
      </c>
      <c r="AL1648" s="109">
        <f t="shared" si="187"/>
        <v>0</v>
      </c>
    </row>
    <row r="1649" spans="1:38" x14ac:dyDescent="0.3">
      <c r="A1649" s="421"/>
      <c r="B1649" s="421"/>
      <c r="C1649" s="422"/>
      <c r="D1649" s="423"/>
      <c r="E1649" s="421"/>
      <c r="F1649" s="421"/>
      <c r="G1649" s="421"/>
      <c r="H1649" s="421"/>
      <c r="I1649" s="421"/>
      <c r="J1649" s="421"/>
      <c r="K1649" s="421"/>
      <c r="L1649" s="421"/>
      <c r="M1649" s="423"/>
      <c r="N1649" s="340">
        <f>IF(C1649&gt;A_Stammdaten!$B$12,0,SUM(E1649,F1649,H1649,J1649:K1649)-SUM(G1649,I1649,L1649:M1649))</f>
        <v>0</v>
      </c>
      <c r="O1649" s="421"/>
      <c r="P1649" s="421"/>
      <c r="Q1649" s="421"/>
      <c r="R1649" s="421"/>
      <c r="S1649" s="108">
        <f t="shared" si="185"/>
        <v>0</v>
      </c>
      <c r="T1649" s="341">
        <f>IF(ISBLANK($B1649),0,VLOOKUP($B1649,Listen!$A$2:$C$45,2,FALSE))</f>
        <v>0</v>
      </c>
      <c r="U1649" s="341">
        <f>IF(ISBLANK($B1649),0,VLOOKUP($B1649,Listen!$A$2:$C$45,3,FALSE))</f>
        <v>0</v>
      </c>
      <c r="V1649" s="342">
        <f t="shared" si="188"/>
        <v>0</v>
      </c>
      <c r="W1649" s="342">
        <f t="shared" si="189"/>
        <v>0</v>
      </c>
      <c r="X1649" s="342">
        <f t="shared" si="189"/>
        <v>0</v>
      </c>
      <c r="Y1649" s="342">
        <f t="shared" si="189"/>
        <v>0</v>
      </c>
      <c r="Z1649" s="342">
        <f t="shared" si="189"/>
        <v>0</v>
      </c>
      <c r="AA1649" s="342">
        <f t="shared" si="189"/>
        <v>0</v>
      </c>
      <c r="AB1649" s="342">
        <f t="shared" si="189"/>
        <v>0</v>
      </c>
      <c r="AC1649" s="109">
        <f t="shared" si="186"/>
        <v>0</v>
      </c>
      <c r="AD1649" s="109">
        <f>IF(C1649=A_Stammdaten!$B$12,E_SAV!$S1649-E_SAV!$AE1649,HLOOKUP(A_Stammdaten!$B$12-1,$AF$4:$AL$4004,ROW(C1649)-3,FALSE)-$AE1649)</f>
        <v>0</v>
      </c>
      <c r="AE1649" s="109">
        <f>HLOOKUP(A_Stammdaten!$B$12,$AF$4:$AL$4004,ROW(C1649)-3,FALSE)</f>
        <v>0</v>
      </c>
      <c r="AF1649" s="109">
        <f t="shared" si="184"/>
        <v>0</v>
      </c>
      <c r="AG1649" s="109">
        <f t="shared" si="187"/>
        <v>0</v>
      </c>
      <c r="AH1649" s="109">
        <f t="shared" si="187"/>
        <v>0</v>
      </c>
      <c r="AI1649" s="109">
        <f t="shared" si="187"/>
        <v>0</v>
      </c>
      <c r="AJ1649" s="109">
        <f t="shared" si="187"/>
        <v>0</v>
      </c>
      <c r="AK1649" s="109">
        <f t="shared" si="187"/>
        <v>0</v>
      </c>
      <c r="AL1649" s="109">
        <f t="shared" si="187"/>
        <v>0</v>
      </c>
    </row>
    <row r="1650" spans="1:38" x14ac:dyDescent="0.3">
      <c r="A1650" s="421"/>
      <c r="B1650" s="421"/>
      <c r="C1650" s="422"/>
      <c r="D1650" s="423"/>
      <c r="E1650" s="421"/>
      <c r="F1650" s="421"/>
      <c r="G1650" s="421"/>
      <c r="H1650" s="421"/>
      <c r="I1650" s="421"/>
      <c r="J1650" s="421"/>
      <c r="K1650" s="421"/>
      <c r="L1650" s="421"/>
      <c r="M1650" s="423"/>
      <c r="N1650" s="340">
        <f>IF(C1650&gt;A_Stammdaten!$B$12,0,SUM(E1650,F1650,H1650,J1650:K1650)-SUM(G1650,I1650,L1650:M1650))</f>
        <v>0</v>
      </c>
      <c r="O1650" s="421"/>
      <c r="P1650" s="421"/>
      <c r="Q1650" s="421"/>
      <c r="R1650" s="421"/>
      <c r="S1650" s="108">
        <f t="shared" si="185"/>
        <v>0</v>
      </c>
      <c r="T1650" s="341">
        <f>IF(ISBLANK($B1650),0,VLOOKUP($B1650,Listen!$A$2:$C$45,2,FALSE))</f>
        <v>0</v>
      </c>
      <c r="U1650" s="341">
        <f>IF(ISBLANK($B1650),0,VLOOKUP($B1650,Listen!$A$2:$C$45,3,FALSE))</f>
        <v>0</v>
      </c>
      <c r="V1650" s="342">
        <f t="shared" si="188"/>
        <v>0</v>
      </c>
      <c r="W1650" s="342">
        <f t="shared" si="189"/>
        <v>0</v>
      </c>
      <c r="X1650" s="342">
        <f t="shared" si="189"/>
        <v>0</v>
      </c>
      <c r="Y1650" s="342">
        <f t="shared" si="189"/>
        <v>0</v>
      </c>
      <c r="Z1650" s="342">
        <f t="shared" si="189"/>
        <v>0</v>
      </c>
      <c r="AA1650" s="342">
        <f t="shared" si="189"/>
        <v>0</v>
      </c>
      <c r="AB1650" s="342">
        <f t="shared" si="189"/>
        <v>0</v>
      </c>
      <c r="AC1650" s="109">
        <f t="shared" si="186"/>
        <v>0</v>
      </c>
      <c r="AD1650" s="109">
        <f>IF(C1650=A_Stammdaten!$B$12,E_SAV!$S1650-E_SAV!$AE1650,HLOOKUP(A_Stammdaten!$B$12-1,$AF$4:$AL$4004,ROW(C1650)-3,FALSE)-$AE1650)</f>
        <v>0</v>
      </c>
      <c r="AE1650" s="109">
        <f>HLOOKUP(A_Stammdaten!$B$12,$AF$4:$AL$4004,ROW(C1650)-3,FALSE)</f>
        <v>0</v>
      </c>
      <c r="AF1650" s="109">
        <f t="shared" si="184"/>
        <v>0</v>
      </c>
      <c r="AG1650" s="109">
        <f t="shared" si="187"/>
        <v>0</v>
      </c>
      <c r="AH1650" s="109">
        <f t="shared" si="187"/>
        <v>0</v>
      </c>
      <c r="AI1650" s="109">
        <f t="shared" si="187"/>
        <v>0</v>
      </c>
      <c r="AJ1650" s="109">
        <f t="shared" si="187"/>
        <v>0</v>
      </c>
      <c r="AK1650" s="109">
        <f t="shared" si="187"/>
        <v>0</v>
      </c>
      <c r="AL1650" s="109">
        <f t="shared" si="187"/>
        <v>0</v>
      </c>
    </row>
    <row r="1651" spans="1:38" x14ac:dyDescent="0.3">
      <c r="A1651" s="421"/>
      <c r="B1651" s="421"/>
      <c r="C1651" s="422"/>
      <c r="D1651" s="423"/>
      <c r="E1651" s="421"/>
      <c r="F1651" s="421"/>
      <c r="G1651" s="421"/>
      <c r="H1651" s="421"/>
      <c r="I1651" s="421"/>
      <c r="J1651" s="421"/>
      <c r="K1651" s="421"/>
      <c r="L1651" s="421"/>
      <c r="M1651" s="423"/>
      <c r="N1651" s="340">
        <f>IF(C1651&gt;A_Stammdaten!$B$12,0,SUM(E1651,F1651,H1651,J1651:K1651)-SUM(G1651,I1651,L1651:M1651))</f>
        <v>0</v>
      </c>
      <c r="O1651" s="421"/>
      <c r="P1651" s="421"/>
      <c r="Q1651" s="421"/>
      <c r="R1651" s="421"/>
      <c r="S1651" s="108">
        <f t="shared" si="185"/>
        <v>0</v>
      </c>
      <c r="T1651" s="341">
        <f>IF(ISBLANK($B1651),0,VLOOKUP($B1651,Listen!$A$2:$C$45,2,FALSE))</f>
        <v>0</v>
      </c>
      <c r="U1651" s="341">
        <f>IF(ISBLANK($B1651),0,VLOOKUP($B1651,Listen!$A$2:$C$45,3,FALSE))</f>
        <v>0</v>
      </c>
      <c r="V1651" s="342">
        <f t="shared" si="188"/>
        <v>0</v>
      </c>
      <c r="W1651" s="342">
        <f t="shared" si="189"/>
        <v>0</v>
      </c>
      <c r="X1651" s="342">
        <f t="shared" si="189"/>
        <v>0</v>
      </c>
      <c r="Y1651" s="342">
        <f t="shared" si="189"/>
        <v>0</v>
      </c>
      <c r="Z1651" s="342">
        <f t="shared" si="189"/>
        <v>0</v>
      </c>
      <c r="AA1651" s="342">
        <f t="shared" si="189"/>
        <v>0</v>
      </c>
      <c r="AB1651" s="342">
        <f t="shared" si="189"/>
        <v>0</v>
      </c>
      <c r="AC1651" s="109">
        <f t="shared" si="186"/>
        <v>0</v>
      </c>
      <c r="AD1651" s="109">
        <f>IF(C1651=A_Stammdaten!$B$12,E_SAV!$S1651-E_SAV!$AE1651,HLOOKUP(A_Stammdaten!$B$12-1,$AF$4:$AL$4004,ROW(C1651)-3,FALSE)-$AE1651)</f>
        <v>0</v>
      </c>
      <c r="AE1651" s="109">
        <f>HLOOKUP(A_Stammdaten!$B$12,$AF$4:$AL$4004,ROW(C1651)-3,FALSE)</f>
        <v>0</v>
      </c>
      <c r="AF1651" s="109">
        <f t="shared" si="184"/>
        <v>0</v>
      </c>
      <c r="AG1651" s="109">
        <f t="shared" si="187"/>
        <v>0</v>
      </c>
      <c r="AH1651" s="109">
        <f t="shared" si="187"/>
        <v>0</v>
      </c>
      <c r="AI1651" s="109">
        <f t="shared" si="187"/>
        <v>0</v>
      </c>
      <c r="AJ1651" s="109">
        <f t="shared" si="187"/>
        <v>0</v>
      </c>
      <c r="AK1651" s="109">
        <f t="shared" si="187"/>
        <v>0</v>
      </c>
      <c r="AL1651" s="109">
        <f t="shared" si="187"/>
        <v>0</v>
      </c>
    </row>
    <row r="1652" spans="1:38" x14ac:dyDescent="0.3">
      <c r="A1652" s="421"/>
      <c r="B1652" s="421"/>
      <c r="C1652" s="422"/>
      <c r="D1652" s="423"/>
      <c r="E1652" s="421"/>
      <c r="F1652" s="421"/>
      <c r="G1652" s="421"/>
      <c r="H1652" s="421"/>
      <c r="I1652" s="421"/>
      <c r="J1652" s="421"/>
      <c r="K1652" s="421"/>
      <c r="L1652" s="421"/>
      <c r="M1652" s="423"/>
      <c r="N1652" s="340">
        <f>IF(C1652&gt;A_Stammdaten!$B$12,0,SUM(E1652,F1652,H1652,J1652:K1652)-SUM(G1652,I1652,L1652:M1652))</f>
        <v>0</v>
      </c>
      <c r="O1652" s="421"/>
      <c r="P1652" s="421"/>
      <c r="Q1652" s="421"/>
      <c r="R1652" s="421"/>
      <c r="S1652" s="108">
        <f t="shared" si="185"/>
        <v>0</v>
      </c>
      <c r="T1652" s="341">
        <f>IF(ISBLANK($B1652),0,VLOOKUP($B1652,Listen!$A$2:$C$45,2,FALSE))</f>
        <v>0</v>
      </c>
      <c r="U1652" s="341">
        <f>IF(ISBLANK($B1652),0,VLOOKUP($B1652,Listen!$A$2:$C$45,3,FALSE))</f>
        <v>0</v>
      </c>
      <c r="V1652" s="342">
        <f t="shared" si="188"/>
        <v>0</v>
      </c>
      <c r="W1652" s="342">
        <f t="shared" si="189"/>
        <v>0</v>
      </c>
      <c r="X1652" s="342">
        <f t="shared" si="189"/>
        <v>0</v>
      </c>
      <c r="Y1652" s="342">
        <f t="shared" si="189"/>
        <v>0</v>
      </c>
      <c r="Z1652" s="342">
        <f t="shared" si="189"/>
        <v>0</v>
      </c>
      <c r="AA1652" s="342">
        <f t="shared" si="189"/>
        <v>0</v>
      </c>
      <c r="AB1652" s="342">
        <f t="shared" si="189"/>
        <v>0</v>
      </c>
      <c r="AC1652" s="109">
        <f t="shared" si="186"/>
        <v>0</v>
      </c>
      <c r="AD1652" s="109">
        <f>IF(C1652=A_Stammdaten!$B$12,E_SAV!$S1652-E_SAV!$AE1652,HLOOKUP(A_Stammdaten!$B$12-1,$AF$4:$AL$4004,ROW(C1652)-3,FALSE)-$AE1652)</f>
        <v>0</v>
      </c>
      <c r="AE1652" s="109">
        <f>HLOOKUP(A_Stammdaten!$B$12,$AF$4:$AL$4004,ROW(C1652)-3,FALSE)</f>
        <v>0</v>
      </c>
      <c r="AF1652" s="109">
        <f t="shared" si="184"/>
        <v>0</v>
      </c>
      <c r="AG1652" s="109">
        <f t="shared" si="187"/>
        <v>0</v>
      </c>
      <c r="AH1652" s="109">
        <f t="shared" si="187"/>
        <v>0</v>
      </c>
      <c r="AI1652" s="109">
        <f t="shared" si="187"/>
        <v>0</v>
      </c>
      <c r="AJ1652" s="109">
        <f t="shared" ref="AJ1652:AL1715" si="190">IF(OR($C1652=0,$S1652=0,Z1652-(AJ$4-$C1652)=0),0,IF($C1652&lt;AJ$4,AI1652-AI1652/(Z1652-(AJ$4-$C1652)),IF($C1652=AJ$4,$S1652-$S1652/Z1652,0)))</f>
        <v>0</v>
      </c>
      <c r="AK1652" s="109">
        <f t="shared" si="190"/>
        <v>0</v>
      </c>
      <c r="AL1652" s="109">
        <f t="shared" si="190"/>
        <v>0</v>
      </c>
    </row>
    <row r="1653" spans="1:38" x14ac:dyDescent="0.3">
      <c r="A1653" s="421"/>
      <c r="B1653" s="421"/>
      <c r="C1653" s="422"/>
      <c r="D1653" s="423"/>
      <c r="E1653" s="421"/>
      <c r="F1653" s="421"/>
      <c r="G1653" s="421"/>
      <c r="H1653" s="421"/>
      <c r="I1653" s="421"/>
      <c r="J1653" s="421"/>
      <c r="K1653" s="421"/>
      <c r="L1653" s="421"/>
      <c r="M1653" s="423"/>
      <c r="N1653" s="340">
        <f>IF(C1653&gt;A_Stammdaten!$B$12,0,SUM(E1653,F1653,H1653,J1653:K1653)-SUM(G1653,I1653,L1653:M1653))</f>
        <v>0</v>
      </c>
      <c r="O1653" s="421"/>
      <c r="P1653" s="421"/>
      <c r="Q1653" s="421"/>
      <c r="R1653" s="421"/>
      <c r="S1653" s="108">
        <f t="shared" si="185"/>
        <v>0</v>
      </c>
      <c r="T1653" s="341">
        <f>IF(ISBLANK($B1653),0,VLOOKUP($B1653,Listen!$A$2:$C$45,2,FALSE))</f>
        <v>0</v>
      </c>
      <c r="U1653" s="341">
        <f>IF(ISBLANK($B1653),0,VLOOKUP($B1653,Listen!$A$2:$C$45,3,FALSE))</f>
        <v>0</v>
      </c>
      <c r="V1653" s="342">
        <f t="shared" si="188"/>
        <v>0</v>
      </c>
      <c r="W1653" s="342">
        <f t="shared" si="189"/>
        <v>0</v>
      </c>
      <c r="X1653" s="342">
        <f t="shared" si="189"/>
        <v>0</v>
      </c>
      <c r="Y1653" s="342">
        <f t="shared" si="189"/>
        <v>0</v>
      </c>
      <c r="Z1653" s="342">
        <f t="shared" si="189"/>
        <v>0</v>
      </c>
      <c r="AA1653" s="342">
        <f t="shared" si="189"/>
        <v>0</v>
      </c>
      <c r="AB1653" s="342">
        <f t="shared" si="189"/>
        <v>0</v>
      </c>
      <c r="AC1653" s="109">
        <f t="shared" si="186"/>
        <v>0</v>
      </c>
      <c r="AD1653" s="109">
        <f>IF(C1653=A_Stammdaten!$B$12,E_SAV!$S1653-E_SAV!$AE1653,HLOOKUP(A_Stammdaten!$B$12-1,$AF$4:$AL$4004,ROW(C1653)-3,FALSE)-$AE1653)</f>
        <v>0</v>
      </c>
      <c r="AE1653" s="109">
        <f>HLOOKUP(A_Stammdaten!$B$12,$AF$4:$AL$4004,ROW(C1653)-3,FALSE)</f>
        <v>0</v>
      </c>
      <c r="AF1653" s="109">
        <f t="shared" si="184"/>
        <v>0</v>
      </c>
      <c r="AG1653" s="109">
        <f t="shared" ref="AG1653:AL1716" si="191">IF(OR($C1653=0,$S1653=0,W1653-(AG$4-$C1653)=0),0,IF($C1653&lt;AG$4,AF1653-AF1653/(W1653-(AG$4-$C1653)),IF($C1653=AG$4,$S1653-$S1653/W1653,0)))</f>
        <v>0</v>
      </c>
      <c r="AH1653" s="109">
        <f t="shared" si="191"/>
        <v>0</v>
      </c>
      <c r="AI1653" s="109">
        <f t="shared" si="191"/>
        <v>0</v>
      </c>
      <c r="AJ1653" s="109">
        <f t="shared" si="190"/>
        <v>0</v>
      </c>
      <c r="AK1653" s="109">
        <f t="shared" si="190"/>
        <v>0</v>
      </c>
      <c r="AL1653" s="109">
        <f t="shared" si="190"/>
        <v>0</v>
      </c>
    </row>
    <row r="1654" spans="1:38" x14ac:dyDescent="0.3">
      <c r="A1654" s="421"/>
      <c r="B1654" s="421"/>
      <c r="C1654" s="422"/>
      <c r="D1654" s="423"/>
      <c r="E1654" s="421"/>
      <c r="F1654" s="421"/>
      <c r="G1654" s="421"/>
      <c r="H1654" s="421"/>
      <c r="I1654" s="421"/>
      <c r="J1654" s="421"/>
      <c r="K1654" s="421"/>
      <c r="L1654" s="421"/>
      <c r="M1654" s="423"/>
      <c r="N1654" s="340">
        <f>IF(C1654&gt;A_Stammdaten!$B$12,0,SUM(E1654,F1654,H1654,J1654:K1654)-SUM(G1654,I1654,L1654:M1654))</f>
        <v>0</v>
      </c>
      <c r="O1654" s="421"/>
      <c r="P1654" s="421"/>
      <c r="Q1654" s="421"/>
      <c r="R1654" s="421"/>
      <c r="S1654" s="108">
        <f t="shared" si="185"/>
        <v>0</v>
      </c>
      <c r="T1654" s="341">
        <f>IF(ISBLANK($B1654),0,VLOOKUP($B1654,Listen!$A$2:$C$45,2,FALSE))</f>
        <v>0</v>
      </c>
      <c r="U1654" s="341">
        <f>IF(ISBLANK($B1654),0,VLOOKUP($B1654,Listen!$A$2:$C$45,3,FALSE))</f>
        <v>0</v>
      </c>
      <c r="V1654" s="342">
        <f t="shared" si="188"/>
        <v>0</v>
      </c>
      <c r="W1654" s="342">
        <f t="shared" si="189"/>
        <v>0</v>
      </c>
      <c r="X1654" s="342">
        <f t="shared" si="189"/>
        <v>0</v>
      </c>
      <c r="Y1654" s="342">
        <f t="shared" si="189"/>
        <v>0</v>
      </c>
      <c r="Z1654" s="342">
        <f t="shared" si="189"/>
        <v>0</v>
      </c>
      <c r="AA1654" s="342">
        <f t="shared" si="189"/>
        <v>0</v>
      </c>
      <c r="AB1654" s="342">
        <f t="shared" si="189"/>
        <v>0</v>
      </c>
      <c r="AC1654" s="109">
        <f t="shared" si="186"/>
        <v>0</v>
      </c>
      <c r="AD1654" s="109">
        <f>IF(C1654=A_Stammdaten!$B$12,E_SAV!$S1654-E_SAV!$AE1654,HLOOKUP(A_Stammdaten!$B$12-1,$AF$4:$AL$4004,ROW(C1654)-3,FALSE)-$AE1654)</f>
        <v>0</v>
      </c>
      <c r="AE1654" s="109">
        <f>HLOOKUP(A_Stammdaten!$B$12,$AF$4:$AL$4004,ROW(C1654)-3,FALSE)</f>
        <v>0</v>
      </c>
      <c r="AF1654" s="109">
        <f t="shared" si="184"/>
        <v>0</v>
      </c>
      <c r="AG1654" s="109">
        <f t="shared" si="191"/>
        <v>0</v>
      </c>
      <c r="AH1654" s="109">
        <f t="shared" si="191"/>
        <v>0</v>
      </c>
      <c r="AI1654" s="109">
        <f t="shared" si="191"/>
        <v>0</v>
      </c>
      <c r="AJ1654" s="109">
        <f t="shared" si="190"/>
        <v>0</v>
      </c>
      <c r="AK1654" s="109">
        <f t="shared" si="190"/>
        <v>0</v>
      </c>
      <c r="AL1654" s="109">
        <f t="shared" si="190"/>
        <v>0</v>
      </c>
    </row>
    <row r="1655" spans="1:38" x14ac:dyDescent="0.3">
      <c r="A1655" s="421"/>
      <c r="B1655" s="421"/>
      <c r="C1655" s="422"/>
      <c r="D1655" s="423"/>
      <c r="E1655" s="421"/>
      <c r="F1655" s="421"/>
      <c r="G1655" s="421"/>
      <c r="H1655" s="421"/>
      <c r="I1655" s="421"/>
      <c r="J1655" s="421"/>
      <c r="K1655" s="421"/>
      <c r="L1655" s="421"/>
      <c r="M1655" s="423"/>
      <c r="N1655" s="340">
        <f>IF(C1655&gt;A_Stammdaten!$B$12,0,SUM(E1655,F1655,H1655,J1655:K1655)-SUM(G1655,I1655,L1655:M1655))</f>
        <v>0</v>
      </c>
      <c r="O1655" s="421"/>
      <c r="P1655" s="421"/>
      <c r="Q1655" s="421"/>
      <c r="R1655" s="421"/>
      <c r="S1655" s="108">
        <f t="shared" si="185"/>
        <v>0</v>
      </c>
      <c r="T1655" s="341">
        <f>IF(ISBLANK($B1655),0,VLOOKUP($B1655,Listen!$A$2:$C$45,2,FALSE))</f>
        <v>0</v>
      </c>
      <c r="U1655" s="341">
        <f>IF(ISBLANK($B1655),0,VLOOKUP($B1655,Listen!$A$2:$C$45,3,FALSE))</f>
        <v>0</v>
      </c>
      <c r="V1655" s="342">
        <f t="shared" si="188"/>
        <v>0</v>
      </c>
      <c r="W1655" s="342">
        <f t="shared" si="189"/>
        <v>0</v>
      </c>
      <c r="X1655" s="342">
        <f t="shared" si="189"/>
        <v>0</v>
      </c>
      <c r="Y1655" s="342">
        <f t="shared" si="189"/>
        <v>0</v>
      </c>
      <c r="Z1655" s="342">
        <f t="shared" si="189"/>
        <v>0</v>
      </c>
      <c r="AA1655" s="342">
        <f t="shared" si="189"/>
        <v>0</v>
      </c>
      <c r="AB1655" s="342">
        <f t="shared" si="189"/>
        <v>0</v>
      </c>
      <c r="AC1655" s="109">
        <f t="shared" si="186"/>
        <v>0</v>
      </c>
      <c r="AD1655" s="109">
        <f>IF(C1655=A_Stammdaten!$B$12,E_SAV!$S1655-E_SAV!$AE1655,HLOOKUP(A_Stammdaten!$B$12-1,$AF$4:$AL$4004,ROW(C1655)-3,FALSE)-$AE1655)</f>
        <v>0</v>
      </c>
      <c r="AE1655" s="109">
        <f>HLOOKUP(A_Stammdaten!$B$12,$AF$4:$AL$4004,ROW(C1655)-3,FALSE)</f>
        <v>0</v>
      </c>
      <c r="AF1655" s="109">
        <f t="shared" si="184"/>
        <v>0</v>
      </c>
      <c r="AG1655" s="109">
        <f t="shared" si="191"/>
        <v>0</v>
      </c>
      <c r="AH1655" s="109">
        <f t="shared" si="191"/>
        <v>0</v>
      </c>
      <c r="AI1655" s="109">
        <f t="shared" si="191"/>
        <v>0</v>
      </c>
      <c r="AJ1655" s="109">
        <f t="shared" si="190"/>
        <v>0</v>
      </c>
      <c r="AK1655" s="109">
        <f t="shared" si="190"/>
        <v>0</v>
      </c>
      <c r="AL1655" s="109">
        <f t="shared" si="190"/>
        <v>0</v>
      </c>
    </row>
    <row r="1656" spans="1:38" x14ac:dyDescent="0.3">
      <c r="A1656" s="421"/>
      <c r="B1656" s="421"/>
      <c r="C1656" s="422"/>
      <c r="D1656" s="423"/>
      <c r="E1656" s="421"/>
      <c r="F1656" s="421"/>
      <c r="G1656" s="421"/>
      <c r="H1656" s="421"/>
      <c r="I1656" s="421"/>
      <c r="J1656" s="421"/>
      <c r="K1656" s="421"/>
      <c r="L1656" s="421"/>
      <c r="M1656" s="423"/>
      <c r="N1656" s="340">
        <f>IF(C1656&gt;A_Stammdaten!$B$12,0,SUM(E1656,F1656,H1656,J1656:K1656)-SUM(G1656,I1656,L1656:M1656))</f>
        <v>0</v>
      </c>
      <c r="O1656" s="421"/>
      <c r="P1656" s="421"/>
      <c r="Q1656" s="421"/>
      <c r="R1656" s="421"/>
      <c r="S1656" s="108">
        <f t="shared" si="185"/>
        <v>0</v>
      </c>
      <c r="T1656" s="341">
        <f>IF(ISBLANK($B1656),0,VLOOKUP($B1656,Listen!$A$2:$C$45,2,FALSE))</f>
        <v>0</v>
      </c>
      <c r="U1656" s="341">
        <f>IF(ISBLANK($B1656),0,VLOOKUP($B1656,Listen!$A$2:$C$45,3,FALSE))</f>
        <v>0</v>
      </c>
      <c r="V1656" s="342">
        <f t="shared" si="188"/>
        <v>0</v>
      </c>
      <c r="W1656" s="342">
        <f t="shared" si="189"/>
        <v>0</v>
      </c>
      <c r="X1656" s="342">
        <f t="shared" si="189"/>
        <v>0</v>
      </c>
      <c r="Y1656" s="342">
        <f t="shared" si="189"/>
        <v>0</v>
      </c>
      <c r="Z1656" s="342">
        <f t="shared" si="189"/>
        <v>0</v>
      </c>
      <c r="AA1656" s="342">
        <f t="shared" si="189"/>
        <v>0</v>
      </c>
      <c r="AB1656" s="342">
        <f t="shared" si="189"/>
        <v>0</v>
      </c>
      <c r="AC1656" s="109">
        <f t="shared" si="186"/>
        <v>0</v>
      </c>
      <c r="AD1656" s="109">
        <f>IF(C1656=A_Stammdaten!$B$12,E_SAV!$S1656-E_SAV!$AE1656,HLOOKUP(A_Stammdaten!$B$12-1,$AF$4:$AL$4004,ROW(C1656)-3,FALSE)-$AE1656)</f>
        <v>0</v>
      </c>
      <c r="AE1656" s="109">
        <f>HLOOKUP(A_Stammdaten!$B$12,$AF$4:$AL$4004,ROW(C1656)-3,FALSE)</f>
        <v>0</v>
      </c>
      <c r="AF1656" s="109">
        <f t="shared" si="184"/>
        <v>0</v>
      </c>
      <c r="AG1656" s="109">
        <f t="shared" si="191"/>
        <v>0</v>
      </c>
      <c r="AH1656" s="109">
        <f t="shared" si="191"/>
        <v>0</v>
      </c>
      <c r="AI1656" s="109">
        <f t="shared" si="191"/>
        <v>0</v>
      </c>
      <c r="AJ1656" s="109">
        <f t="shared" si="190"/>
        <v>0</v>
      </c>
      <c r="AK1656" s="109">
        <f t="shared" si="190"/>
        <v>0</v>
      </c>
      <c r="AL1656" s="109">
        <f t="shared" si="190"/>
        <v>0</v>
      </c>
    </row>
    <row r="1657" spans="1:38" x14ac:dyDescent="0.3">
      <c r="A1657" s="421"/>
      <c r="B1657" s="421"/>
      <c r="C1657" s="422"/>
      <c r="D1657" s="423"/>
      <c r="E1657" s="421"/>
      <c r="F1657" s="421"/>
      <c r="G1657" s="421"/>
      <c r="H1657" s="421"/>
      <c r="I1657" s="421"/>
      <c r="J1657" s="421"/>
      <c r="K1657" s="421"/>
      <c r="L1657" s="421"/>
      <c r="M1657" s="423"/>
      <c r="N1657" s="340">
        <f>IF(C1657&gt;A_Stammdaten!$B$12,0,SUM(E1657,F1657,H1657,J1657:K1657)-SUM(G1657,I1657,L1657:M1657))</f>
        <v>0</v>
      </c>
      <c r="O1657" s="421"/>
      <c r="P1657" s="421"/>
      <c r="Q1657" s="421"/>
      <c r="R1657" s="421"/>
      <c r="S1657" s="108">
        <f t="shared" si="185"/>
        <v>0</v>
      </c>
      <c r="T1657" s="341">
        <f>IF(ISBLANK($B1657),0,VLOOKUP($B1657,Listen!$A$2:$C$45,2,FALSE))</f>
        <v>0</v>
      </c>
      <c r="U1657" s="341">
        <f>IF(ISBLANK($B1657),0,VLOOKUP($B1657,Listen!$A$2:$C$45,3,FALSE))</f>
        <v>0</v>
      </c>
      <c r="V1657" s="342">
        <f t="shared" si="188"/>
        <v>0</v>
      </c>
      <c r="W1657" s="342">
        <f t="shared" si="189"/>
        <v>0</v>
      </c>
      <c r="X1657" s="342">
        <f t="shared" si="189"/>
        <v>0</v>
      </c>
      <c r="Y1657" s="342">
        <f t="shared" si="189"/>
        <v>0</v>
      </c>
      <c r="Z1657" s="342">
        <f t="shared" si="189"/>
        <v>0</v>
      </c>
      <c r="AA1657" s="342">
        <f t="shared" si="189"/>
        <v>0</v>
      </c>
      <c r="AB1657" s="342">
        <f t="shared" si="189"/>
        <v>0</v>
      </c>
      <c r="AC1657" s="109">
        <f t="shared" si="186"/>
        <v>0</v>
      </c>
      <c r="AD1657" s="109">
        <f>IF(C1657=A_Stammdaten!$B$12,E_SAV!$S1657-E_SAV!$AE1657,HLOOKUP(A_Stammdaten!$B$12-1,$AF$4:$AL$4004,ROW(C1657)-3,FALSE)-$AE1657)</f>
        <v>0</v>
      </c>
      <c r="AE1657" s="109">
        <f>HLOOKUP(A_Stammdaten!$B$12,$AF$4:$AL$4004,ROW(C1657)-3,FALSE)</f>
        <v>0</v>
      </c>
      <c r="AF1657" s="109">
        <f t="shared" si="184"/>
        <v>0</v>
      </c>
      <c r="AG1657" s="109">
        <f t="shared" si="191"/>
        <v>0</v>
      </c>
      <c r="AH1657" s="109">
        <f t="shared" si="191"/>
        <v>0</v>
      </c>
      <c r="AI1657" s="109">
        <f t="shared" si="191"/>
        <v>0</v>
      </c>
      <c r="AJ1657" s="109">
        <f t="shared" si="190"/>
        <v>0</v>
      </c>
      <c r="AK1657" s="109">
        <f t="shared" si="190"/>
        <v>0</v>
      </c>
      <c r="AL1657" s="109">
        <f t="shared" si="190"/>
        <v>0</v>
      </c>
    </row>
    <row r="1658" spans="1:38" x14ac:dyDescent="0.3">
      <c r="A1658" s="421"/>
      <c r="B1658" s="421"/>
      <c r="C1658" s="422"/>
      <c r="D1658" s="423"/>
      <c r="E1658" s="421"/>
      <c r="F1658" s="421"/>
      <c r="G1658" s="421"/>
      <c r="H1658" s="421"/>
      <c r="I1658" s="421"/>
      <c r="J1658" s="421"/>
      <c r="K1658" s="421"/>
      <c r="L1658" s="421"/>
      <c r="M1658" s="423"/>
      <c r="N1658" s="340">
        <f>IF(C1658&gt;A_Stammdaten!$B$12,0,SUM(E1658,F1658,H1658,J1658:K1658)-SUM(G1658,I1658,L1658:M1658))</f>
        <v>0</v>
      </c>
      <c r="O1658" s="421"/>
      <c r="P1658" s="421"/>
      <c r="Q1658" s="421"/>
      <c r="R1658" s="421"/>
      <c r="S1658" s="108">
        <f t="shared" si="185"/>
        <v>0</v>
      </c>
      <c r="T1658" s="341">
        <f>IF(ISBLANK($B1658),0,VLOOKUP($B1658,Listen!$A$2:$C$45,2,FALSE))</f>
        <v>0</v>
      </c>
      <c r="U1658" s="341">
        <f>IF(ISBLANK($B1658),0,VLOOKUP($B1658,Listen!$A$2:$C$45,3,FALSE))</f>
        <v>0</v>
      </c>
      <c r="V1658" s="342">
        <f t="shared" si="188"/>
        <v>0</v>
      </c>
      <c r="W1658" s="342">
        <f t="shared" si="189"/>
        <v>0</v>
      </c>
      <c r="X1658" s="342">
        <f t="shared" si="189"/>
        <v>0</v>
      </c>
      <c r="Y1658" s="342">
        <f t="shared" si="189"/>
        <v>0</v>
      </c>
      <c r="Z1658" s="342">
        <f t="shared" si="189"/>
        <v>0</v>
      </c>
      <c r="AA1658" s="342">
        <f t="shared" si="189"/>
        <v>0</v>
      </c>
      <c r="AB1658" s="342">
        <f t="shared" si="189"/>
        <v>0</v>
      </c>
      <c r="AC1658" s="109">
        <f t="shared" si="186"/>
        <v>0</v>
      </c>
      <c r="AD1658" s="109">
        <f>IF(C1658=A_Stammdaten!$B$12,E_SAV!$S1658-E_SAV!$AE1658,HLOOKUP(A_Stammdaten!$B$12-1,$AF$4:$AL$4004,ROW(C1658)-3,FALSE)-$AE1658)</f>
        <v>0</v>
      </c>
      <c r="AE1658" s="109">
        <f>HLOOKUP(A_Stammdaten!$B$12,$AF$4:$AL$4004,ROW(C1658)-3,FALSE)</f>
        <v>0</v>
      </c>
      <c r="AF1658" s="109">
        <f t="shared" si="184"/>
        <v>0</v>
      </c>
      <c r="AG1658" s="109">
        <f t="shared" si="191"/>
        <v>0</v>
      </c>
      <c r="AH1658" s="109">
        <f t="shared" si="191"/>
        <v>0</v>
      </c>
      <c r="AI1658" s="109">
        <f t="shared" si="191"/>
        <v>0</v>
      </c>
      <c r="AJ1658" s="109">
        <f t="shared" si="190"/>
        <v>0</v>
      </c>
      <c r="AK1658" s="109">
        <f t="shared" si="190"/>
        <v>0</v>
      </c>
      <c r="AL1658" s="109">
        <f t="shared" si="190"/>
        <v>0</v>
      </c>
    </row>
    <row r="1659" spans="1:38" x14ac:dyDescent="0.3">
      <c r="A1659" s="421"/>
      <c r="B1659" s="421"/>
      <c r="C1659" s="422"/>
      <c r="D1659" s="423"/>
      <c r="E1659" s="421"/>
      <c r="F1659" s="421"/>
      <c r="G1659" s="421"/>
      <c r="H1659" s="421"/>
      <c r="I1659" s="421"/>
      <c r="J1659" s="421"/>
      <c r="K1659" s="421"/>
      <c r="L1659" s="421"/>
      <c r="M1659" s="423"/>
      <c r="N1659" s="340">
        <f>IF(C1659&gt;A_Stammdaten!$B$12,0,SUM(E1659,F1659,H1659,J1659:K1659)-SUM(G1659,I1659,L1659:M1659))</f>
        <v>0</v>
      </c>
      <c r="O1659" s="421"/>
      <c r="P1659" s="421"/>
      <c r="Q1659" s="421"/>
      <c r="R1659" s="421"/>
      <c r="S1659" s="108">
        <f t="shared" si="185"/>
        <v>0</v>
      </c>
      <c r="T1659" s="341">
        <f>IF(ISBLANK($B1659),0,VLOOKUP($B1659,Listen!$A$2:$C$45,2,FALSE))</f>
        <v>0</v>
      </c>
      <c r="U1659" s="341">
        <f>IF(ISBLANK($B1659),0,VLOOKUP($B1659,Listen!$A$2:$C$45,3,FALSE))</f>
        <v>0</v>
      </c>
      <c r="V1659" s="342">
        <f t="shared" si="188"/>
        <v>0</v>
      </c>
      <c r="W1659" s="342">
        <f t="shared" si="189"/>
        <v>0</v>
      </c>
      <c r="X1659" s="342">
        <f t="shared" si="189"/>
        <v>0</v>
      </c>
      <c r="Y1659" s="342">
        <f t="shared" si="189"/>
        <v>0</v>
      </c>
      <c r="Z1659" s="342">
        <f t="shared" si="189"/>
        <v>0</v>
      </c>
      <c r="AA1659" s="342">
        <f t="shared" si="189"/>
        <v>0</v>
      </c>
      <c r="AB1659" s="342">
        <f t="shared" si="189"/>
        <v>0</v>
      </c>
      <c r="AC1659" s="109">
        <f t="shared" si="186"/>
        <v>0</v>
      </c>
      <c r="AD1659" s="109">
        <f>IF(C1659=A_Stammdaten!$B$12,E_SAV!$S1659-E_SAV!$AE1659,HLOOKUP(A_Stammdaten!$B$12-1,$AF$4:$AL$4004,ROW(C1659)-3,FALSE)-$AE1659)</f>
        <v>0</v>
      </c>
      <c r="AE1659" s="109">
        <f>HLOOKUP(A_Stammdaten!$B$12,$AF$4:$AL$4004,ROW(C1659)-3,FALSE)</f>
        <v>0</v>
      </c>
      <c r="AF1659" s="109">
        <f t="shared" si="184"/>
        <v>0</v>
      </c>
      <c r="AG1659" s="109">
        <f t="shared" si="191"/>
        <v>0</v>
      </c>
      <c r="AH1659" s="109">
        <f t="shared" si="191"/>
        <v>0</v>
      </c>
      <c r="AI1659" s="109">
        <f t="shared" si="191"/>
        <v>0</v>
      </c>
      <c r="AJ1659" s="109">
        <f t="shared" si="190"/>
        <v>0</v>
      </c>
      <c r="AK1659" s="109">
        <f t="shared" si="190"/>
        <v>0</v>
      </c>
      <c r="AL1659" s="109">
        <f t="shared" si="190"/>
        <v>0</v>
      </c>
    </row>
    <row r="1660" spans="1:38" x14ac:dyDescent="0.3">
      <c r="A1660" s="421"/>
      <c r="B1660" s="421"/>
      <c r="C1660" s="422"/>
      <c r="D1660" s="423"/>
      <c r="E1660" s="421"/>
      <c r="F1660" s="421"/>
      <c r="G1660" s="421"/>
      <c r="H1660" s="421"/>
      <c r="I1660" s="421"/>
      <c r="J1660" s="421"/>
      <c r="K1660" s="421"/>
      <c r="L1660" s="421"/>
      <c r="M1660" s="423"/>
      <c r="N1660" s="340">
        <f>IF(C1660&gt;A_Stammdaten!$B$12,0,SUM(E1660,F1660,H1660,J1660:K1660)-SUM(G1660,I1660,L1660:M1660))</f>
        <v>0</v>
      </c>
      <c r="O1660" s="421"/>
      <c r="P1660" s="421"/>
      <c r="Q1660" s="421"/>
      <c r="R1660" s="421"/>
      <c r="S1660" s="108">
        <f t="shared" si="185"/>
        <v>0</v>
      </c>
      <c r="T1660" s="341">
        <f>IF(ISBLANK($B1660),0,VLOOKUP($B1660,Listen!$A$2:$C$45,2,FALSE))</f>
        <v>0</v>
      </c>
      <c r="U1660" s="341">
        <f>IF(ISBLANK($B1660),0,VLOOKUP($B1660,Listen!$A$2:$C$45,3,FALSE))</f>
        <v>0</v>
      </c>
      <c r="V1660" s="342">
        <f t="shared" si="188"/>
        <v>0</v>
      </c>
      <c r="W1660" s="342">
        <f t="shared" si="189"/>
        <v>0</v>
      </c>
      <c r="X1660" s="342">
        <f t="shared" si="189"/>
        <v>0</v>
      </c>
      <c r="Y1660" s="342">
        <f t="shared" si="189"/>
        <v>0</v>
      </c>
      <c r="Z1660" s="342">
        <f t="shared" si="189"/>
        <v>0</v>
      </c>
      <c r="AA1660" s="342">
        <f t="shared" si="189"/>
        <v>0</v>
      </c>
      <c r="AB1660" s="342">
        <f t="shared" si="189"/>
        <v>0</v>
      </c>
      <c r="AC1660" s="109">
        <f t="shared" si="186"/>
        <v>0</v>
      </c>
      <c r="AD1660" s="109">
        <f>IF(C1660=A_Stammdaten!$B$12,E_SAV!$S1660-E_SAV!$AE1660,HLOOKUP(A_Stammdaten!$B$12-1,$AF$4:$AL$4004,ROW(C1660)-3,FALSE)-$AE1660)</f>
        <v>0</v>
      </c>
      <c r="AE1660" s="109">
        <f>HLOOKUP(A_Stammdaten!$B$12,$AF$4:$AL$4004,ROW(C1660)-3,FALSE)</f>
        <v>0</v>
      </c>
      <c r="AF1660" s="109">
        <f t="shared" si="184"/>
        <v>0</v>
      </c>
      <c r="AG1660" s="109">
        <f t="shared" si="191"/>
        <v>0</v>
      </c>
      <c r="AH1660" s="109">
        <f t="shared" si="191"/>
        <v>0</v>
      </c>
      <c r="AI1660" s="109">
        <f t="shared" si="191"/>
        <v>0</v>
      </c>
      <c r="AJ1660" s="109">
        <f t="shared" si="190"/>
        <v>0</v>
      </c>
      <c r="AK1660" s="109">
        <f t="shared" si="190"/>
        <v>0</v>
      </c>
      <c r="AL1660" s="109">
        <f t="shared" si="190"/>
        <v>0</v>
      </c>
    </row>
    <row r="1661" spans="1:38" x14ac:dyDescent="0.3">
      <c r="A1661" s="421"/>
      <c r="B1661" s="421"/>
      <c r="C1661" s="422"/>
      <c r="D1661" s="423"/>
      <c r="E1661" s="421"/>
      <c r="F1661" s="421"/>
      <c r="G1661" s="421"/>
      <c r="H1661" s="421"/>
      <c r="I1661" s="421"/>
      <c r="J1661" s="421"/>
      <c r="K1661" s="421"/>
      <c r="L1661" s="421"/>
      <c r="M1661" s="423"/>
      <c r="N1661" s="340">
        <f>IF(C1661&gt;A_Stammdaten!$B$12,0,SUM(E1661,F1661,H1661,J1661:K1661)-SUM(G1661,I1661,L1661:M1661))</f>
        <v>0</v>
      </c>
      <c r="O1661" s="421"/>
      <c r="P1661" s="421"/>
      <c r="Q1661" s="421"/>
      <c r="R1661" s="421"/>
      <c r="S1661" s="108">
        <f t="shared" si="185"/>
        <v>0</v>
      </c>
      <c r="T1661" s="341">
        <f>IF(ISBLANK($B1661),0,VLOOKUP($B1661,Listen!$A$2:$C$45,2,FALSE))</f>
        <v>0</v>
      </c>
      <c r="U1661" s="341">
        <f>IF(ISBLANK($B1661),0,VLOOKUP($B1661,Listen!$A$2:$C$45,3,FALSE))</f>
        <v>0</v>
      </c>
      <c r="V1661" s="342">
        <f t="shared" si="188"/>
        <v>0</v>
      </c>
      <c r="W1661" s="342">
        <f t="shared" si="189"/>
        <v>0</v>
      </c>
      <c r="X1661" s="342">
        <f t="shared" si="189"/>
        <v>0</v>
      </c>
      <c r="Y1661" s="342">
        <f t="shared" si="189"/>
        <v>0</v>
      </c>
      <c r="Z1661" s="342">
        <f t="shared" si="189"/>
        <v>0</v>
      </c>
      <c r="AA1661" s="342">
        <f t="shared" si="189"/>
        <v>0</v>
      </c>
      <c r="AB1661" s="342">
        <f t="shared" si="189"/>
        <v>0</v>
      </c>
      <c r="AC1661" s="109">
        <f t="shared" si="186"/>
        <v>0</v>
      </c>
      <c r="AD1661" s="109">
        <f>IF(C1661=A_Stammdaten!$B$12,E_SAV!$S1661-E_SAV!$AE1661,HLOOKUP(A_Stammdaten!$B$12-1,$AF$4:$AL$4004,ROW(C1661)-3,FALSE)-$AE1661)</f>
        <v>0</v>
      </c>
      <c r="AE1661" s="109">
        <f>HLOOKUP(A_Stammdaten!$B$12,$AF$4:$AL$4004,ROW(C1661)-3,FALSE)</f>
        <v>0</v>
      </c>
      <c r="AF1661" s="109">
        <f t="shared" si="184"/>
        <v>0</v>
      </c>
      <c r="AG1661" s="109">
        <f t="shared" si="191"/>
        <v>0</v>
      </c>
      <c r="AH1661" s="109">
        <f t="shared" si="191"/>
        <v>0</v>
      </c>
      <c r="AI1661" s="109">
        <f t="shared" si="191"/>
        <v>0</v>
      </c>
      <c r="AJ1661" s="109">
        <f t="shared" si="190"/>
        <v>0</v>
      </c>
      <c r="AK1661" s="109">
        <f t="shared" si="190"/>
        <v>0</v>
      </c>
      <c r="AL1661" s="109">
        <f t="shared" si="190"/>
        <v>0</v>
      </c>
    </row>
    <row r="1662" spans="1:38" x14ac:dyDescent="0.3">
      <c r="A1662" s="421"/>
      <c r="B1662" s="421"/>
      <c r="C1662" s="422"/>
      <c r="D1662" s="423"/>
      <c r="E1662" s="421"/>
      <c r="F1662" s="421"/>
      <c r="G1662" s="421"/>
      <c r="H1662" s="421"/>
      <c r="I1662" s="421"/>
      <c r="J1662" s="421"/>
      <c r="K1662" s="421"/>
      <c r="L1662" s="421"/>
      <c r="M1662" s="423"/>
      <c r="N1662" s="340">
        <f>IF(C1662&gt;A_Stammdaten!$B$12,0,SUM(E1662,F1662,H1662,J1662:K1662)-SUM(G1662,I1662,L1662:M1662))</f>
        <v>0</v>
      </c>
      <c r="O1662" s="421"/>
      <c r="P1662" s="421"/>
      <c r="Q1662" s="421"/>
      <c r="R1662" s="421"/>
      <c r="S1662" s="108">
        <f t="shared" si="185"/>
        <v>0</v>
      </c>
      <c r="T1662" s="341">
        <f>IF(ISBLANK($B1662),0,VLOOKUP($B1662,Listen!$A$2:$C$45,2,FALSE))</f>
        <v>0</v>
      </c>
      <c r="U1662" s="341">
        <f>IF(ISBLANK($B1662),0,VLOOKUP($B1662,Listen!$A$2:$C$45,3,FALSE))</f>
        <v>0</v>
      </c>
      <c r="V1662" s="342">
        <f t="shared" si="188"/>
        <v>0</v>
      </c>
      <c r="W1662" s="342">
        <f t="shared" si="189"/>
        <v>0</v>
      </c>
      <c r="X1662" s="342">
        <f t="shared" si="189"/>
        <v>0</v>
      </c>
      <c r="Y1662" s="342">
        <f t="shared" si="189"/>
        <v>0</v>
      </c>
      <c r="Z1662" s="342">
        <f t="shared" si="189"/>
        <v>0</v>
      </c>
      <c r="AA1662" s="342">
        <f t="shared" si="189"/>
        <v>0</v>
      </c>
      <c r="AB1662" s="342">
        <f t="shared" si="189"/>
        <v>0</v>
      </c>
      <c r="AC1662" s="109">
        <f t="shared" si="186"/>
        <v>0</v>
      </c>
      <c r="AD1662" s="109">
        <f>IF(C1662=A_Stammdaten!$B$12,E_SAV!$S1662-E_SAV!$AE1662,HLOOKUP(A_Stammdaten!$B$12-1,$AF$4:$AL$4004,ROW(C1662)-3,FALSE)-$AE1662)</f>
        <v>0</v>
      </c>
      <c r="AE1662" s="109">
        <f>HLOOKUP(A_Stammdaten!$B$12,$AF$4:$AL$4004,ROW(C1662)-3,FALSE)</f>
        <v>0</v>
      </c>
      <c r="AF1662" s="109">
        <f t="shared" si="184"/>
        <v>0</v>
      </c>
      <c r="AG1662" s="109">
        <f t="shared" si="191"/>
        <v>0</v>
      </c>
      <c r="AH1662" s="109">
        <f t="shared" si="191"/>
        <v>0</v>
      </c>
      <c r="AI1662" s="109">
        <f t="shared" si="191"/>
        <v>0</v>
      </c>
      <c r="AJ1662" s="109">
        <f t="shared" si="190"/>
        <v>0</v>
      </c>
      <c r="AK1662" s="109">
        <f t="shared" si="190"/>
        <v>0</v>
      </c>
      <c r="AL1662" s="109">
        <f t="shared" si="190"/>
        <v>0</v>
      </c>
    </row>
    <row r="1663" spans="1:38" x14ac:dyDescent="0.3">
      <c r="A1663" s="421"/>
      <c r="B1663" s="421"/>
      <c r="C1663" s="422"/>
      <c r="D1663" s="423"/>
      <c r="E1663" s="421"/>
      <c r="F1663" s="421"/>
      <c r="G1663" s="421"/>
      <c r="H1663" s="421"/>
      <c r="I1663" s="421"/>
      <c r="J1663" s="421"/>
      <c r="K1663" s="421"/>
      <c r="L1663" s="421"/>
      <c r="M1663" s="423"/>
      <c r="N1663" s="340">
        <f>IF(C1663&gt;A_Stammdaten!$B$12,0,SUM(E1663,F1663,H1663,J1663:K1663)-SUM(G1663,I1663,L1663:M1663))</f>
        <v>0</v>
      </c>
      <c r="O1663" s="421"/>
      <c r="P1663" s="421"/>
      <c r="Q1663" s="421"/>
      <c r="R1663" s="421"/>
      <c r="S1663" s="108">
        <f t="shared" si="185"/>
        <v>0</v>
      </c>
      <c r="T1663" s="341">
        <f>IF(ISBLANK($B1663),0,VLOOKUP($B1663,Listen!$A$2:$C$45,2,FALSE))</f>
        <v>0</v>
      </c>
      <c r="U1663" s="341">
        <f>IF(ISBLANK($B1663),0,VLOOKUP($B1663,Listen!$A$2:$C$45,3,FALSE))</f>
        <v>0</v>
      </c>
      <c r="V1663" s="342">
        <f t="shared" si="188"/>
        <v>0</v>
      </c>
      <c r="W1663" s="342">
        <f t="shared" si="189"/>
        <v>0</v>
      </c>
      <c r="X1663" s="342">
        <f t="shared" si="189"/>
        <v>0</v>
      </c>
      <c r="Y1663" s="342">
        <f t="shared" si="189"/>
        <v>0</v>
      </c>
      <c r="Z1663" s="342">
        <f t="shared" si="189"/>
        <v>0</v>
      </c>
      <c r="AA1663" s="342">
        <f t="shared" si="189"/>
        <v>0</v>
      </c>
      <c r="AB1663" s="342">
        <f t="shared" si="189"/>
        <v>0</v>
      </c>
      <c r="AC1663" s="109">
        <f t="shared" si="186"/>
        <v>0</v>
      </c>
      <c r="AD1663" s="109">
        <f>IF(C1663=A_Stammdaten!$B$12,E_SAV!$S1663-E_SAV!$AE1663,HLOOKUP(A_Stammdaten!$B$12-1,$AF$4:$AL$4004,ROW(C1663)-3,FALSE)-$AE1663)</f>
        <v>0</v>
      </c>
      <c r="AE1663" s="109">
        <f>HLOOKUP(A_Stammdaten!$B$12,$AF$4:$AL$4004,ROW(C1663)-3,FALSE)</f>
        <v>0</v>
      </c>
      <c r="AF1663" s="109">
        <f t="shared" si="184"/>
        <v>0</v>
      </c>
      <c r="AG1663" s="109">
        <f t="shared" si="191"/>
        <v>0</v>
      </c>
      <c r="AH1663" s="109">
        <f t="shared" si="191"/>
        <v>0</v>
      </c>
      <c r="AI1663" s="109">
        <f t="shared" si="191"/>
        <v>0</v>
      </c>
      <c r="AJ1663" s="109">
        <f t="shared" si="190"/>
        <v>0</v>
      </c>
      <c r="AK1663" s="109">
        <f t="shared" si="190"/>
        <v>0</v>
      </c>
      <c r="AL1663" s="109">
        <f t="shared" si="190"/>
        <v>0</v>
      </c>
    </row>
    <row r="1664" spans="1:38" x14ac:dyDescent="0.3">
      <c r="A1664" s="421"/>
      <c r="B1664" s="421"/>
      <c r="C1664" s="422"/>
      <c r="D1664" s="423"/>
      <c r="E1664" s="421"/>
      <c r="F1664" s="421"/>
      <c r="G1664" s="421"/>
      <c r="H1664" s="421"/>
      <c r="I1664" s="421"/>
      <c r="J1664" s="421"/>
      <c r="K1664" s="421"/>
      <c r="L1664" s="421"/>
      <c r="M1664" s="423"/>
      <c r="N1664" s="340">
        <f>IF(C1664&gt;A_Stammdaten!$B$12,0,SUM(E1664,F1664,H1664,J1664:K1664)-SUM(G1664,I1664,L1664:M1664))</f>
        <v>0</v>
      </c>
      <c r="O1664" s="421"/>
      <c r="P1664" s="421"/>
      <c r="Q1664" s="421"/>
      <c r="R1664" s="421"/>
      <c r="S1664" s="108">
        <f t="shared" si="185"/>
        <v>0</v>
      </c>
      <c r="T1664" s="341">
        <f>IF(ISBLANK($B1664),0,VLOOKUP($B1664,Listen!$A$2:$C$45,2,FALSE))</f>
        <v>0</v>
      </c>
      <c r="U1664" s="341">
        <f>IF(ISBLANK($B1664),0,VLOOKUP($B1664,Listen!$A$2:$C$45,3,FALSE))</f>
        <v>0</v>
      </c>
      <c r="V1664" s="342">
        <f t="shared" si="188"/>
        <v>0</v>
      </c>
      <c r="W1664" s="342">
        <f t="shared" si="189"/>
        <v>0</v>
      </c>
      <c r="X1664" s="342">
        <f t="shared" si="189"/>
        <v>0</v>
      </c>
      <c r="Y1664" s="342">
        <f t="shared" si="189"/>
        <v>0</v>
      </c>
      <c r="Z1664" s="342">
        <f t="shared" si="189"/>
        <v>0</v>
      </c>
      <c r="AA1664" s="342">
        <f t="shared" si="189"/>
        <v>0</v>
      </c>
      <c r="AB1664" s="342">
        <f t="shared" si="189"/>
        <v>0</v>
      </c>
      <c r="AC1664" s="109">
        <f t="shared" si="186"/>
        <v>0</v>
      </c>
      <c r="AD1664" s="109">
        <f>IF(C1664=A_Stammdaten!$B$12,E_SAV!$S1664-E_SAV!$AE1664,HLOOKUP(A_Stammdaten!$B$12-1,$AF$4:$AL$4004,ROW(C1664)-3,FALSE)-$AE1664)</f>
        <v>0</v>
      </c>
      <c r="AE1664" s="109">
        <f>HLOOKUP(A_Stammdaten!$B$12,$AF$4:$AL$4004,ROW(C1664)-3,FALSE)</f>
        <v>0</v>
      </c>
      <c r="AF1664" s="109">
        <f t="shared" si="184"/>
        <v>0</v>
      </c>
      <c r="AG1664" s="109">
        <f t="shared" si="191"/>
        <v>0</v>
      </c>
      <c r="AH1664" s="109">
        <f t="shared" si="191"/>
        <v>0</v>
      </c>
      <c r="AI1664" s="109">
        <f t="shared" si="191"/>
        <v>0</v>
      </c>
      <c r="AJ1664" s="109">
        <f t="shared" si="190"/>
        <v>0</v>
      </c>
      <c r="AK1664" s="109">
        <f t="shared" si="190"/>
        <v>0</v>
      </c>
      <c r="AL1664" s="109">
        <f t="shared" si="190"/>
        <v>0</v>
      </c>
    </row>
    <row r="1665" spans="1:38" x14ac:dyDescent="0.3">
      <c r="A1665" s="421"/>
      <c r="B1665" s="421"/>
      <c r="C1665" s="422"/>
      <c r="D1665" s="423"/>
      <c r="E1665" s="421"/>
      <c r="F1665" s="421"/>
      <c r="G1665" s="421"/>
      <c r="H1665" s="421"/>
      <c r="I1665" s="421"/>
      <c r="J1665" s="421"/>
      <c r="K1665" s="421"/>
      <c r="L1665" s="421"/>
      <c r="M1665" s="423"/>
      <c r="N1665" s="340">
        <f>IF(C1665&gt;A_Stammdaten!$B$12,0,SUM(E1665,F1665,H1665,J1665:K1665)-SUM(G1665,I1665,L1665:M1665))</f>
        <v>0</v>
      </c>
      <c r="O1665" s="421"/>
      <c r="P1665" s="421"/>
      <c r="Q1665" s="421"/>
      <c r="R1665" s="421"/>
      <c r="S1665" s="108">
        <f t="shared" si="185"/>
        <v>0</v>
      </c>
      <c r="T1665" s="341">
        <f>IF(ISBLANK($B1665),0,VLOOKUP($B1665,Listen!$A$2:$C$45,2,FALSE))</f>
        <v>0</v>
      </c>
      <c r="U1665" s="341">
        <f>IF(ISBLANK($B1665),0,VLOOKUP($B1665,Listen!$A$2:$C$45,3,FALSE))</f>
        <v>0</v>
      </c>
      <c r="V1665" s="342">
        <f t="shared" si="188"/>
        <v>0</v>
      </c>
      <c r="W1665" s="342">
        <f t="shared" si="189"/>
        <v>0</v>
      </c>
      <c r="X1665" s="342">
        <f t="shared" si="189"/>
        <v>0</v>
      </c>
      <c r="Y1665" s="342">
        <f t="shared" si="189"/>
        <v>0</v>
      </c>
      <c r="Z1665" s="342">
        <f t="shared" si="189"/>
        <v>0</v>
      </c>
      <c r="AA1665" s="342">
        <f t="shared" si="189"/>
        <v>0</v>
      </c>
      <c r="AB1665" s="342">
        <f t="shared" si="189"/>
        <v>0</v>
      </c>
      <c r="AC1665" s="109">
        <f t="shared" si="186"/>
        <v>0</v>
      </c>
      <c r="AD1665" s="109">
        <f>IF(C1665=A_Stammdaten!$B$12,E_SAV!$S1665-E_SAV!$AE1665,HLOOKUP(A_Stammdaten!$B$12-1,$AF$4:$AL$4004,ROW(C1665)-3,FALSE)-$AE1665)</f>
        <v>0</v>
      </c>
      <c r="AE1665" s="109">
        <f>HLOOKUP(A_Stammdaten!$B$12,$AF$4:$AL$4004,ROW(C1665)-3,FALSE)</f>
        <v>0</v>
      </c>
      <c r="AF1665" s="109">
        <f t="shared" si="184"/>
        <v>0</v>
      </c>
      <c r="AG1665" s="109">
        <f t="shared" si="191"/>
        <v>0</v>
      </c>
      <c r="AH1665" s="109">
        <f t="shared" si="191"/>
        <v>0</v>
      </c>
      <c r="AI1665" s="109">
        <f t="shared" si="191"/>
        <v>0</v>
      </c>
      <c r="AJ1665" s="109">
        <f t="shared" si="190"/>
        <v>0</v>
      </c>
      <c r="AK1665" s="109">
        <f t="shared" si="190"/>
        <v>0</v>
      </c>
      <c r="AL1665" s="109">
        <f t="shared" si="190"/>
        <v>0</v>
      </c>
    </row>
    <row r="1666" spans="1:38" x14ac:dyDescent="0.3">
      <c r="A1666" s="421"/>
      <c r="B1666" s="421"/>
      <c r="C1666" s="422"/>
      <c r="D1666" s="423"/>
      <c r="E1666" s="421"/>
      <c r="F1666" s="421"/>
      <c r="G1666" s="421"/>
      <c r="H1666" s="421"/>
      <c r="I1666" s="421"/>
      <c r="J1666" s="421"/>
      <c r="K1666" s="421"/>
      <c r="L1666" s="421"/>
      <c r="M1666" s="423"/>
      <c r="N1666" s="340">
        <f>IF(C1666&gt;A_Stammdaten!$B$12,0,SUM(E1666,F1666,H1666,J1666:K1666)-SUM(G1666,I1666,L1666:M1666))</f>
        <v>0</v>
      </c>
      <c r="O1666" s="421"/>
      <c r="P1666" s="421"/>
      <c r="Q1666" s="421"/>
      <c r="R1666" s="421"/>
      <c r="S1666" s="108">
        <f t="shared" si="185"/>
        <v>0</v>
      </c>
      <c r="T1666" s="341">
        <f>IF(ISBLANK($B1666),0,VLOOKUP($B1666,Listen!$A$2:$C$45,2,FALSE))</f>
        <v>0</v>
      </c>
      <c r="U1666" s="341">
        <f>IF(ISBLANK($B1666),0,VLOOKUP($B1666,Listen!$A$2:$C$45,3,FALSE))</f>
        <v>0</v>
      </c>
      <c r="V1666" s="342">
        <f t="shared" si="188"/>
        <v>0</v>
      </c>
      <c r="W1666" s="342">
        <f t="shared" si="189"/>
        <v>0</v>
      </c>
      <c r="X1666" s="342">
        <f t="shared" si="189"/>
        <v>0</v>
      </c>
      <c r="Y1666" s="342">
        <f t="shared" si="189"/>
        <v>0</v>
      </c>
      <c r="Z1666" s="342">
        <f t="shared" si="189"/>
        <v>0</v>
      </c>
      <c r="AA1666" s="342">
        <f t="shared" si="189"/>
        <v>0</v>
      </c>
      <c r="AB1666" s="342">
        <f t="shared" si="189"/>
        <v>0</v>
      </c>
      <c r="AC1666" s="109">
        <f t="shared" si="186"/>
        <v>0</v>
      </c>
      <c r="AD1666" s="109">
        <f>IF(C1666=A_Stammdaten!$B$12,E_SAV!$S1666-E_SAV!$AE1666,HLOOKUP(A_Stammdaten!$B$12-1,$AF$4:$AL$4004,ROW(C1666)-3,FALSE)-$AE1666)</f>
        <v>0</v>
      </c>
      <c r="AE1666" s="109">
        <f>HLOOKUP(A_Stammdaten!$B$12,$AF$4:$AL$4004,ROW(C1666)-3,FALSE)</f>
        <v>0</v>
      </c>
      <c r="AF1666" s="109">
        <f t="shared" si="184"/>
        <v>0</v>
      </c>
      <c r="AG1666" s="109">
        <f t="shared" si="191"/>
        <v>0</v>
      </c>
      <c r="AH1666" s="109">
        <f t="shared" si="191"/>
        <v>0</v>
      </c>
      <c r="AI1666" s="109">
        <f t="shared" si="191"/>
        <v>0</v>
      </c>
      <c r="AJ1666" s="109">
        <f t="shared" si="190"/>
        <v>0</v>
      </c>
      <c r="AK1666" s="109">
        <f t="shared" si="190"/>
        <v>0</v>
      </c>
      <c r="AL1666" s="109">
        <f t="shared" si="190"/>
        <v>0</v>
      </c>
    </row>
    <row r="1667" spans="1:38" x14ac:dyDescent="0.3">
      <c r="A1667" s="421"/>
      <c r="B1667" s="421"/>
      <c r="C1667" s="422"/>
      <c r="D1667" s="423"/>
      <c r="E1667" s="421"/>
      <c r="F1667" s="421"/>
      <c r="G1667" s="421"/>
      <c r="H1667" s="421"/>
      <c r="I1667" s="421"/>
      <c r="J1667" s="421"/>
      <c r="K1667" s="421"/>
      <c r="L1667" s="421"/>
      <c r="M1667" s="423"/>
      <c r="N1667" s="340">
        <f>IF(C1667&gt;A_Stammdaten!$B$12,0,SUM(E1667,F1667,H1667,J1667:K1667)-SUM(G1667,I1667,L1667:M1667))</f>
        <v>0</v>
      </c>
      <c r="O1667" s="421"/>
      <c r="P1667" s="421"/>
      <c r="Q1667" s="421"/>
      <c r="R1667" s="421"/>
      <c r="S1667" s="108">
        <f t="shared" si="185"/>
        <v>0</v>
      </c>
      <c r="T1667" s="341">
        <f>IF(ISBLANK($B1667),0,VLOOKUP($B1667,Listen!$A$2:$C$45,2,FALSE))</f>
        <v>0</v>
      </c>
      <c r="U1667" s="341">
        <f>IF(ISBLANK($B1667),0,VLOOKUP($B1667,Listen!$A$2:$C$45,3,FALSE))</f>
        <v>0</v>
      </c>
      <c r="V1667" s="342">
        <f t="shared" si="188"/>
        <v>0</v>
      </c>
      <c r="W1667" s="342">
        <f t="shared" si="189"/>
        <v>0</v>
      </c>
      <c r="X1667" s="342">
        <f t="shared" si="189"/>
        <v>0</v>
      </c>
      <c r="Y1667" s="342">
        <f t="shared" si="189"/>
        <v>0</v>
      </c>
      <c r="Z1667" s="342">
        <f t="shared" si="189"/>
        <v>0</v>
      </c>
      <c r="AA1667" s="342">
        <f t="shared" si="189"/>
        <v>0</v>
      </c>
      <c r="AB1667" s="342">
        <f t="shared" si="189"/>
        <v>0</v>
      </c>
      <c r="AC1667" s="109">
        <f t="shared" si="186"/>
        <v>0</v>
      </c>
      <c r="AD1667" s="109">
        <f>IF(C1667=A_Stammdaten!$B$12,E_SAV!$S1667-E_SAV!$AE1667,HLOOKUP(A_Stammdaten!$B$12-1,$AF$4:$AL$4004,ROW(C1667)-3,FALSE)-$AE1667)</f>
        <v>0</v>
      </c>
      <c r="AE1667" s="109">
        <f>HLOOKUP(A_Stammdaten!$B$12,$AF$4:$AL$4004,ROW(C1667)-3,FALSE)</f>
        <v>0</v>
      </c>
      <c r="AF1667" s="109">
        <f t="shared" si="184"/>
        <v>0</v>
      </c>
      <c r="AG1667" s="109">
        <f t="shared" si="191"/>
        <v>0</v>
      </c>
      <c r="AH1667" s="109">
        <f t="shared" si="191"/>
        <v>0</v>
      </c>
      <c r="AI1667" s="109">
        <f t="shared" si="191"/>
        <v>0</v>
      </c>
      <c r="AJ1667" s="109">
        <f t="shared" si="190"/>
        <v>0</v>
      </c>
      <c r="AK1667" s="109">
        <f t="shared" si="190"/>
        <v>0</v>
      </c>
      <c r="AL1667" s="109">
        <f t="shared" si="190"/>
        <v>0</v>
      </c>
    </row>
    <row r="1668" spans="1:38" x14ac:dyDescent="0.3">
      <c r="A1668" s="421"/>
      <c r="B1668" s="421"/>
      <c r="C1668" s="422"/>
      <c r="D1668" s="423"/>
      <c r="E1668" s="421"/>
      <c r="F1668" s="421"/>
      <c r="G1668" s="421"/>
      <c r="H1668" s="421"/>
      <c r="I1668" s="421"/>
      <c r="J1668" s="421"/>
      <c r="K1668" s="421"/>
      <c r="L1668" s="421"/>
      <c r="M1668" s="423"/>
      <c r="N1668" s="340">
        <f>IF(C1668&gt;A_Stammdaten!$B$12,0,SUM(E1668,F1668,H1668,J1668:K1668)-SUM(G1668,I1668,L1668:M1668))</f>
        <v>0</v>
      </c>
      <c r="O1668" s="421"/>
      <c r="P1668" s="421"/>
      <c r="Q1668" s="421"/>
      <c r="R1668" s="421"/>
      <c r="S1668" s="108">
        <f t="shared" si="185"/>
        <v>0</v>
      </c>
      <c r="T1668" s="341">
        <f>IF(ISBLANK($B1668),0,VLOOKUP($B1668,Listen!$A$2:$C$45,2,FALSE))</f>
        <v>0</v>
      </c>
      <c r="U1668" s="341">
        <f>IF(ISBLANK($B1668),0,VLOOKUP($B1668,Listen!$A$2:$C$45,3,FALSE))</f>
        <v>0</v>
      </c>
      <c r="V1668" s="342">
        <f t="shared" si="188"/>
        <v>0</v>
      </c>
      <c r="W1668" s="342">
        <f t="shared" si="189"/>
        <v>0</v>
      </c>
      <c r="X1668" s="342">
        <f t="shared" si="189"/>
        <v>0</v>
      </c>
      <c r="Y1668" s="342">
        <f t="shared" si="189"/>
        <v>0</v>
      </c>
      <c r="Z1668" s="342">
        <f t="shared" si="189"/>
        <v>0</v>
      </c>
      <c r="AA1668" s="342">
        <f t="shared" si="189"/>
        <v>0</v>
      </c>
      <c r="AB1668" s="342">
        <f t="shared" si="189"/>
        <v>0</v>
      </c>
      <c r="AC1668" s="109">
        <f t="shared" si="186"/>
        <v>0</v>
      </c>
      <c r="AD1668" s="109">
        <f>IF(C1668=A_Stammdaten!$B$12,E_SAV!$S1668-E_SAV!$AE1668,HLOOKUP(A_Stammdaten!$B$12-1,$AF$4:$AL$4004,ROW(C1668)-3,FALSE)-$AE1668)</f>
        <v>0</v>
      </c>
      <c r="AE1668" s="109">
        <f>HLOOKUP(A_Stammdaten!$B$12,$AF$4:$AL$4004,ROW(C1668)-3,FALSE)</f>
        <v>0</v>
      </c>
      <c r="AF1668" s="109">
        <f t="shared" si="184"/>
        <v>0</v>
      </c>
      <c r="AG1668" s="109">
        <f t="shared" si="191"/>
        <v>0</v>
      </c>
      <c r="AH1668" s="109">
        <f t="shared" si="191"/>
        <v>0</v>
      </c>
      <c r="AI1668" s="109">
        <f t="shared" si="191"/>
        <v>0</v>
      </c>
      <c r="AJ1668" s="109">
        <f t="shared" si="190"/>
        <v>0</v>
      </c>
      <c r="AK1668" s="109">
        <f t="shared" si="190"/>
        <v>0</v>
      </c>
      <c r="AL1668" s="109">
        <f t="shared" si="190"/>
        <v>0</v>
      </c>
    </row>
    <row r="1669" spans="1:38" x14ac:dyDescent="0.3">
      <c r="A1669" s="421"/>
      <c r="B1669" s="421"/>
      <c r="C1669" s="422"/>
      <c r="D1669" s="423"/>
      <c r="E1669" s="421"/>
      <c r="F1669" s="421"/>
      <c r="G1669" s="421"/>
      <c r="H1669" s="421"/>
      <c r="I1669" s="421"/>
      <c r="J1669" s="421"/>
      <c r="K1669" s="421"/>
      <c r="L1669" s="421"/>
      <c r="M1669" s="423"/>
      <c r="N1669" s="340">
        <f>IF(C1669&gt;A_Stammdaten!$B$12,0,SUM(E1669,F1669,H1669,J1669:K1669)-SUM(G1669,I1669,L1669:M1669))</f>
        <v>0</v>
      </c>
      <c r="O1669" s="421"/>
      <c r="P1669" s="421"/>
      <c r="Q1669" s="421"/>
      <c r="R1669" s="421"/>
      <c r="S1669" s="108">
        <f t="shared" si="185"/>
        <v>0</v>
      </c>
      <c r="T1669" s="341">
        <f>IF(ISBLANK($B1669),0,VLOOKUP($B1669,Listen!$A$2:$C$45,2,FALSE))</f>
        <v>0</v>
      </c>
      <c r="U1669" s="341">
        <f>IF(ISBLANK($B1669),0,VLOOKUP($B1669,Listen!$A$2:$C$45,3,FALSE))</f>
        <v>0</v>
      </c>
      <c r="V1669" s="342">
        <f t="shared" si="188"/>
        <v>0</v>
      </c>
      <c r="W1669" s="342">
        <f t="shared" si="189"/>
        <v>0</v>
      </c>
      <c r="X1669" s="342">
        <f t="shared" si="189"/>
        <v>0</v>
      </c>
      <c r="Y1669" s="342">
        <f t="shared" si="189"/>
        <v>0</v>
      </c>
      <c r="Z1669" s="342">
        <f t="shared" si="189"/>
        <v>0</v>
      </c>
      <c r="AA1669" s="342">
        <f t="shared" si="189"/>
        <v>0</v>
      </c>
      <c r="AB1669" s="342">
        <f t="shared" si="189"/>
        <v>0</v>
      </c>
      <c r="AC1669" s="109">
        <f t="shared" si="186"/>
        <v>0</v>
      </c>
      <c r="AD1669" s="109">
        <f>IF(C1669=A_Stammdaten!$B$12,E_SAV!$S1669-E_SAV!$AE1669,HLOOKUP(A_Stammdaten!$B$12-1,$AF$4:$AL$4004,ROW(C1669)-3,FALSE)-$AE1669)</f>
        <v>0</v>
      </c>
      <c r="AE1669" s="109">
        <f>HLOOKUP(A_Stammdaten!$B$12,$AF$4:$AL$4004,ROW(C1669)-3,FALSE)</f>
        <v>0</v>
      </c>
      <c r="AF1669" s="109">
        <f t="shared" ref="AF1669:AF1732" si="192">IF(OR($C1669=0,$S1669=0),0,IF($C1669&lt;=AF$4,$S1669-$S1669/V1669*(AF$4-$C1669+1),0))</f>
        <v>0</v>
      </c>
      <c r="AG1669" s="109">
        <f t="shared" si="191"/>
        <v>0</v>
      </c>
      <c r="AH1669" s="109">
        <f t="shared" si="191"/>
        <v>0</v>
      </c>
      <c r="AI1669" s="109">
        <f t="shared" si="191"/>
        <v>0</v>
      </c>
      <c r="AJ1669" s="109">
        <f t="shared" si="190"/>
        <v>0</v>
      </c>
      <c r="AK1669" s="109">
        <f t="shared" si="190"/>
        <v>0</v>
      </c>
      <c r="AL1669" s="109">
        <f t="shared" si="190"/>
        <v>0</v>
      </c>
    </row>
    <row r="1670" spans="1:38" x14ac:dyDescent="0.3">
      <c r="A1670" s="421"/>
      <c r="B1670" s="421"/>
      <c r="C1670" s="422"/>
      <c r="D1670" s="423"/>
      <c r="E1670" s="421"/>
      <c r="F1670" s="421"/>
      <c r="G1670" s="421"/>
      <c r="H1670" s="421"/>
      <c r="I1670" s="421"/>
      <c r="J1670" s="421"/>
      <c r="K1670" s="421"/>
      <c r="L1670" s="421"/>
      <c r="M1670" s="423"/>
      <c r="N1670" s="340">
        <f>IF(C1670&gt;A_Stammdaten!$B$12,0,SUM(E1670,F1670,H1670,J1670:K1670)-SUM(G1670,I1670,L1670:M1670))</f>
        <v>0</v>
      </c>
      <c r="O1670" s="421"/>
      <c r="P1670" s="421"/>
      <c r="Q1670" s="421"/>
      <c r="R1670" s="421"/>
      <c r="S1670" s="108">
        <f t="shared" ref="S1670:S1733" si="193">N1670-SUM(O1670:R1670)</f>
        <v>0</v>
      </c>
      <c r="T1670" s="341">
        <f>IF(ISBLANK($B1670),0,VLOOKUP($B1670,Listen!$A$2:$C$45,2,FALSE))</f>
        <v>0</v>
      </c>
      <c r="U1670" s="341">
        <f>IF(ISBLANK($B1670),0,VLOOKUP($B1670,Listen!$A$2:$C$45,3,FALSE))</f>
        <v>0</v>
      </c>
      <c r="V1670" s="342">
        <f t="shared" si="188"/>
        <v>0</v>
      </c>
      <c r="W1670" s="342">
        <f t="shared" si="189"/>
        <v>0</v>
      </c>
      <c r="X1670" s="342">
        <f t="shared" si="189"/>
        <v>0</v>
      </c>
      <c r="Y1670" s="342">
        <f t="shared" si="189"/>
        <v>0</v>
      </c>
      <c r="Z1670" s="342">
        <f t="shared" si="189"/>
        <v>0</v>
      </c>
      <c r="AA1670" s="342">
        <f t="shared" si="189"/>
        <v>0</v>
      </c>
      <c r="AB1670" s="342">
        <f t="shared" si="189"/>
        <v>0</v>
      </c>
      <c r="AC1670" s="109">
        <f t="shared" ref="AC1670:AC1733" si="194">AE1670+AD1670</f>
        <v>0</v>
      </c>
      <c r="AD1670" s="109">
        <f>IF(C1670=A_Stammdaten!$B$12,E_SAV!$S1670-E_SAV!$AE1670,HLOOKUP(A_Stammdaten!$B$12-1,$AF$4:$AL$4004,ROW(C1670)-3,FALSE)-$AE1670)</f>
        <v>0</v>
      </c>
      <c r="AE1670" s="109">
        <f>HLOOKUP(A_Stammdaten!$B$12,$AF$4:$AL$4004,ROW(C1670)-3,FALSE)</f>
        <v>0</v>
      </c>
      <c r="AF1670" s="109">
        <f t="shared" si="192"/>
        <v>0</v>
      </c>
      <c r="AG1670" s="109">
        <f t="shared" si="191"/>
        <v>0</v>
      </c>
      <c r="AH1670" s="109">
        <f t="shared" si="191"/>
        <v>0</v>
      </c>
      <c r="AI1670" s="109">
        <f t="shared" si="191"/>
        <v>0</v>
      </c>
      <c r="AJ1670" s="109">
        <f t="shared" si="190"/>
        <v>0</v>
      </c>
      <c r="AK1670" s="109">
        <f t="shared" si="190"/>
        <v>0</v>
      </c>
      <c r="AL1670" s="109">
        <f t="shared" si="190"/>
        <v>0</v>
      </c>
    </row>
    <row r="1671" spans="1:38" x14ac:dyDescent="0.3">
      <c r="A1671" s="421"/>
      <c r="B1671" s="421"/>
      <c r="C1671" s="422"/>
      <c r="D1671" s="423"/>
      <c r="E1671" s="421"/>
      <c r="F1671" s="421"/>
      <c r="G1671" s="421"/>
      <c r="H1671" s="421"/>
      <c r="I1671" s="421"/>
      <c r="J1671" s="421"/>
      <c r="K1671" s="421"/>
      <c r="L1671" s="421"/>
      <c r="M1671" s="423"/>
      <c r="N1671" s="340">
        <f>IF(C1671&gt;A_Stammdaten!$B$12,0,SUM(E1671,F1671,H1671,J1671:K1671)-SUM(G1671,I1671,L1671:M1671))</f>
        <v>0</v>
      </c>
      <c r="O1671" s="421"/>
      <c r="P1671" s="421"/>
      <c r="Q1671" s="421"/>
      <c r="R1671" s="421"/>
      <c r="S1671" s="108">
        <f t="shared" si="193"/>
        <v>0</v>
      </c>
      <c r="T1671" s="341">
        <f>IF(ISBLANK($B1671),0,VLOOKUP($B1671,Listen!$A$2:$C$45,2,FALSE))</f>
        <v>0</v>
      </c>
      <c r="U1671" s="341">
        <f>IF(ISBLANK($B1671),0,VLOOKUP($B1671,Listen!$A$2:$C$45,3,FALSE))</f>
        <v>0</v>
      </c>
      <c r="V1671" s="342">
        <f t="shared" si="188"/>
        <v>0</v>
      </c>
      <c r="W1671" s="342">
        <f t="shared" si="189"/>
        <v>0</v>
      </c>
      <c r="X1671" s="342">
        <f t="shared" si="189"/>
        <v>0</v>
      </c>
      <c r="Y1671" s="342">
        <f t="shared" si="189"/>
        <v>0</v>
      </c>
      <c r="Z1671" s="342">
        <f t="shared" si="189"/>
        <v>0</v>
      </c>
      <c r="AA1671" s="342">
        <f t="shared" si="189"/>
        <v>0</v>
      </c>
      <c r="AB1671" s="342">
        <f t="shared" si="189"/>
        <v>0</v>
      </c>
      <c r="AC1671" s="109">
        <f t="shared" si="194"/>
        <v>0</v>
      </c>
      <c r="AD1671" s="109">
        <f>IF(C1671=A_Stammdaten!$B$12,E_SAV!$S1671-E_SAV!$AE1671,HLOOKUP(A_Stammdaten!$B$12-1,$AF$4:$AL$4004,ROW(C1671)-3,FALSE)-$AE1671)</f>
        <v>0</v>
      </c>
      <c r="AE1671" s="109">
        <f>HLOOKUP(A_Stammdaten!$B$12,$AF$4:$AL$4004,ROW(C1671)-3,FALSE)</f>
        <v>0</v>
      </c>
      <c r="AF1671" s="109">
        <f t="shared" si="192"/>
        <v>0</v>
      </c>
      <c r="AG1671" s="109">
        <f t="shared" si="191"/>
        <v>0</v>
      </c>
      <c r="AH1671" s="109">
        <f t="shared" si="191"/>
        <v>0</v>
      </c>
      <c r="AI1671" s="109">
        <f t="shared" si="191"/>
        <v>0</v>
      </c>
      <c r="AJ1671" s="109">
        <f t="shared" si="190"/>
        <v>0</v>
      </c>
      <c r="AK1671" s="109">
        <f t="shared" si="190"/>
        <v>0</v>
      </c>
      <c r="AL1671" s="109">
        <f t="shared" si="190"/>
        <v>0</v>
      </c>
    </row>
    <row r="1672" spans="1:38" x14ac:dyDescent="0.3">
      <c r="A1672" s="421"/>
      <c r="B1672" s="421"/>
      <c r="C1672" s="422"/>
      <c r="D1672" s="423"/>
      <c r="E1672" s="421"/>
      <c r="F1672" s="421"/>
      <c r="G1672" s="421"/>
      <c r="H1672" s="421"/>
      <c r="I1672" s="421"/>
      <c r="J1672" s="421"/>
      <c r="K1672" s="421"/>
      <c r="L1672" s="421"/>
      <c r="M1672" s="423"/>
      <c r="N1672" s="340">
        <f>IF(C1672&gt;A_Stammdaten!$B$12,0,SUM(E1672,F1672,H1672,J1672:K1672)-SUM(G1672,I1672,L1672:M1672))</f>
        <v>0</v>
      </c>
      <c r="O1672" s="421"/>
      <c r="P1672" s="421"/>
      <c r="Q1672" s="421"/>
      <c r="R1672" s="421"/>
      <c r="S1672" s="108">
        <f t="shared" si="193"/>
        <v>0</v>
      </c>
      <c r="T1672" s="341">
        <f>IF(ISBLANK($B1672),0,VLOOKUP($B1672,Listen!$A$2:$C$45,2,FALSE))</f>
        <v>0</v>
      </c>
      <c r="U1672" s="341">
        <f>IF(ISBLANK($B1672),0,VLOOKUP($B1672,Listen!$A$2:$C$45,3,FALSE))</f>
        <v>0</v>
      </c>
      <c r="V1672" s="342">
        <f t="shared" si="188"/>
        <v>0</v>
      </c>
      <c r="W1672" s="342">
        <f t="shared" si="189"/>
        <v>0</v>
      </c>
      <c r="X1672" s="342">
        <f t="shared" si="189"/>
        <v>0</v>
      </c>
      <c r="Y1672" s="342">
        <f t="shared" si="189"/>
        <v>0</v>
      </c>
      <c r="Z1672" s="342">
        <f t="shared" si="189"/>
        <v>0</v>
      </c>
      <c r="AA1672" s="342">
        <f t="shared" si="189"/>
        <v>0</v>
      </c>
      <c r="AB1672" s="342">
        <f t="shared" si="189"/>
        <v>0</v>
      </c>
      <c r="AC1672" s="109">
        <f t="shared" si="194"/>
        <v>0</v>
      </c>
      <c r="AD1672" s="109">
        <f>IF(C1672=A_Stammdaten!$B$12,E_SAV!$S1672-E_SAV!$AE1672,HLOOKUP(A_Stammdaten!$B$12-1,$AF$4:$AL$4004,ROW(C1672)-3,FALSE)-$AE1672)</f>
        <v>0</v>
      </c>
      <c r="AE1672" s="109">
        <f>HLOOKUP(A_Stammdaten!$B$12,$AF$4:$AL$4004,ROW(C1672)-3,FALSE)</f>
        <v>0</v>
      </c>
      <c r="AF1672" s="109">
        <f t="shared" si="192"/>
        <v>0</v>
      </c>
      <c r="AG1672" s="109">
        <f t="shared" si="191"/>
        <v>0</v>
      </c>
      <c r="AH1672" s="109">
        <f t="shared" si="191"/>
        <v>0</v>
      </c>
      <c r="AI1672" s="109">
        <f t="shared" si="191"/>
        <v>0</v>
      </c>
      <c r="AJ1672" s="109">
        <f t="shared" si="190"/>
        <v>0</v>
      </c>
      <c r="AK1672" s="109">
        <f t="shared" si="190"/>
        <v>0</v>
      </c>
      <c r="AL1672" s="109">
        <f t="shared" si="190"/>
        <v>0</v>
      </c>
    </row>
    <row r="1673" spans="1:38" x14ac:dyDescent="0.3">
      <c r="A1673" s="421"/>
      <c r="B1673" s="421"/>
      <c r="C1673" s="422"/>
      <c r="D1673" s="423"/>
      <c r="E1673" s="421"/>
      <c r="F1673" s="421"/>
      <c r="G1673" s="421"/>
      <c r="H1673" s="421"/>
      <c r="I1673" s="421"/>
      <c r="J1673" s="421"/>
      <c r="K1673" s="421"/>
      <c r="L1673" s="421"/>
      <c r="M1673" s="423"/>
      <c r="N1673" s="340">
        <f>IF(C1673&gt;A_Stammdaten!$B$12,0,SUM(E1673,F1673,H1673,J1673:K1673)-SUM(G1673,I1673,L1673:M1673))</f>
        <v>0</v>
      </c>
      <c r="O1673" s="421"/>
      <c r="P1673" s="421"/>
      <c r="Q1673" s="421"/>
      <c r="R1673" s="421"/>
      <c r="S1673" s="108">
        <f t="shared" si="193"/>
        <v>0</v>
      </c>
      <c r="T1673" s="341">
        <f>IF(ISBLANK($B1673),0,VLOOKUP($B1673,Listen!$A$2:$C$45,2,FALSE))</f>
        <v>0</v>
      </c>
      <c r="U1673" s="341">
        <f>IF(ISBLANK($B1673),0,VLOOKUP($B1673,Listen!$A$2:$C$45,3,FALSE))</f>
        <v>0</v>
      </c>
      <c r="V1673" s="342">
        <f t="shared" si="188"/>
        <v>0</v>
      </c>
      <c r="W1673" s="342">
        <f t="shared" si="189"/>
        <v>0</v>
      </c>
      <c r="X1673" s="342">
        <f t="shared" si="189"/>
        <v>0</v>
      </c>
      <c r="Y1673" s="342">
        <f t="shared" si="189"/>
        <v>0</v>
      </c>
      <c r="Z1673" s="342">
        <f t="shared" si="189"/>
        <v>0</v>
      </c>
      <c r="AA1673" s="342">
        <f t="shared" si="189"/>
        <v>0</v>
      </c>
      <c r="AB1673" s="342">
        <f t="shared" si="189"/>
        <v>0</v>
      </c>
      <c r="AC1673" s="109">
        <f t="shared" si="194"/>
        <v>0</v>
      </c>
      <c r="AD1673" s="109">
        <f>IF(C1673=A_Stammdaten!$B$12,E_SAV!$S1673-E_SAV!$AE1673,HLOOKUP(A_Stammdaten!$B$12-1,$AF$4:$AL$4004,ROW(C1673)-3,FALSE)-$AE1673)</f>
        <v>0</v>
      </c>
      <c r="AE1673" s="109">
        <f>HLOOKUP(A_Stammdaten!$B$12,$AF$4:$AL$4004,ROW(C1673)-3,FALSE)</f>
        <v>0</v>
      </c>
      <c r="AF1673" s="109">
        <f t="shared" si="192"/>
        <v>0</v>
      </c>
      <c r="AG1673" s="109">
        <f t="shared" si="191"/>
        <v>0</v>
      </c>
      <c r="AH1673" s="109">
        <f t="shared" si="191"/>
        <v>0</v>
      </c>
      <c r="AI1673" s="109">
        <f t="shared" si="191"/>
        <v>0</v>
      </c>
      <c r="AJ1673" s="109">
        <f t="shared" si="190"/>
        <v>0</v>
      </c>
      <c r="AK1673" s="109">
        <f t="shared" si="190"/>
        <v>0</v>
      </c>
      <c r="AL1673" s="109">
        <f t="shared" si="190"/>
        <v>0</v>
      </c>
    </row>
    <row r="1674" spans="1:38" x14ac:dyDescent="0.3">
      <c r="A1674" s="421"/>
      <c r="B1674" s="421"/>
      <c r="C1674" s="422"/>
      <c r="D1674" s="423"/>
      <c r="E1674" s="421"/>
      <c r="F1674" s="421"/>
      <c r="G1674" s="421"/>
      <c r="H1674" s="421"/>
      <c r="I1674" s="421"/>
      <c r="J1674" s="421"/>
      <c r="K1674" s="421"/>
      <c r="L1674" s="421"/>
      <c r="M1674" s="423"/>
      <c r="N1674" s="340">
        <f>IF(C1674&gt;A_Stammdaten!$B$12,0,SUM(E1674,F1674,H1674,J1674:K1674)-SUM(G1674,I1674,L1674:M1674))</f>
        <v>0</v>
      </c>
      <c r="O1674" s="421"/>
      <c r="P1674" s="421"/>
      <c r="Q1674" s="421"/>
      <c r="R1674" s="421"/>
      <c r="S1674" s="108">
        <f t="shared" si="193"/>
        <v>0</v>
      </c>
      <c r="T1674" s="341">
        <f>IF(ISBLANK($B1674),0,VLOOKUP($B1674,Listen!$A$2:$C$45,2,FALSE))</f>
        <v>0</v>
      </c>
      <c r="U1674" s="341">
        <f>IF(ISBLANK($B1674),0,VLOOKUP($B1674,Listen!$A$2:$C$45,3,FALSE))</f>
        <v>0</v>
      </c>
      <c r="V1674" s="342">
        <f t="shared" si="188"/>
        <v>0</v>
      </c>
      <c r="W1674" s="342">
        <f t="shared" si="189"/>
        <v>0</v>
      </c>
      <c r="X1674" s="342">
        <f t="shared" si="189"/>
        <v>0</v>
      </c>
      <c r="Y1674" s="342">
        <f t="shared" si="189"/>
        <v>0</v>
      </c>
      <c r="Z1674" s="342">
        <f t="shared" si="189"/>
        <v>0</v>
      </c>
      <c r="AA1674" s="342">
        <f t="shared" si="189"/>
        <v>0</v>
      </c>
      <c r="AB1674" s="342">
        <f t="shared" si="189"/>
        <v>0</v>
      </c>
      <c r="AC1674" s="109">
        <f t="shared" si="194"/>
        <v>0</v>
      </c>
      <c r="AD1674" s="109">
        <f>IF(C1674=A_Stammdaten!$B$12,E_SAV!$S1674-E_SAV!$AE1674,HLOOKUP(A_Stammdaten!$B$12-1,$AF$4:$AL$4004,ROW(C1674)-3,FALSE)-$AE1674)</f>
        <v>0</v>
      </c>
      <c r="AE1674" s="109">
        <f>HLOOKUP(A_Stammdaten!$B$12,$AF$4:$AL$4004,ROW(C1674)-3,FALSE)</f>
        <v>0</v>
      </c>
      <c r="AF1674" s="109">
        <f t="shared" si="192"/>
        <v>0</v>
      </c>
      <c r="AG1674" s="109">
        <f t="shared" si="191"/>
        <v>0</v>
      </c>
      <c r="AH1674" s="109">
        <f t="shared" si="191"/>
        <v>0</v>
      </c>
      <c r="AI1674" s="109">
        <f t="shared" si="191"/>
        <v>0</v>
      </c>
      <c r="AJ1674" s="109">
        <f t="shared" si="190"/>
        <v>0</v>
      </c>
      <c r="AK1674" s="109">
        <f t="shared" si="190"/>
        <v>0</v>
      </c>
      <c r="AL1674" s="109">
        <f t="shared" si="190"/>
        <v>0</v>
      </c>
    </row>
    <row r="1675" spans="1:38" x14ac:dyDescent="0.3">
      <c r="A1675" s="421"/>
      <c r="B1675" s="421"/>
      <c r="C1675" s="422"/>
      <c r="D1675" s="423"/>
      <c r="E1675" s="421"/>
      <c r="F1675" s="421"/>
      <c r="G1675" s="421"/>
      <c r="H1675" s="421"/>
      <c r="I1675" s="421"/>
      <c r="J1675" s="421"/>
      <c r="K1675" s="421"/>
      <c r="L1675" s="421"/>
      <c r="M1675" s="423"/>
      <c r="N1675" s="340">
        <f>IF(C1675&gt;A_Stammdaten!$B$12,0,SUM(E1675,F1675,H1675,J1675:K1675)-SUM(G1675,I1675,L1675:M1675))</f>
        <v>0</v>
      </c>
      <c r="O1675" s="421"/>
      <c r="P1675" s="421"/>
      <c r="Q1675" s="421"/>
      <c r="R1675" s="421"/>
      <c r="S1675" s="108">
        <f t="shared" si="193"/>
        <v>0</v>
      </c>
      <c r="T1675" s="341">
        <f>IF(ISBLANK($B1675),0,VLOOKUP($B1675,Listen!$A$2:$C$45,2,FALSE))</f>
        <v>0</v>
      </c>
      <c r="U1675" s="341">
        <f>IF(ISBLANK($B1675),0,VLOOKUP($B1675,Listen!$A$2:$C$45,3,FALSE))</f>
        <v>0</v>
      </c>
      <c r="V1675" s="342">
        <f t="shared" ref="V1675:V1738" si="195">$T1675</f>
        <v>0</v>
      </c>
      <c r="W1675" s="342">
        <f t="shared" si="189"/>
        <v>0</v>
      </c>
      <c r="X1675" s="342">
        <f t="shared" si="189"/>
        <v>0</v>
      </c>
      <c r="Y1675" s="342">
        <f t="shared" si="189"/>
        <v>0</v>
      </c>
      <c r="Z1675" s="342">
        <f t="shared" si="189"/>
        <v>0</v>
      </c>
      <c r="AA1675" s="342">
        <f t="shared" si="189"/>
        <v>0</v>
      </c>
      <c r="AB1675" s="342">
        <f t="shared" si="189"/>
        <v>0</v>
      </c>
      <c r="AC1675" s="109">
        <f t="shared" si="194"/>
        <v>0</v>
      </c>
      <c r="AD1675" s="109">
        <f>IF(C1675=A_Stammdaten!$B$12,E_SAV!$S1675-E_SAV!$AE1675,HLOOKUP(A_Stammdaten!$B$12-1,$AF$4:$AL$4004,ROW(C1675)-3,FALSE)-$AE1675)</f>
        <v>0</v>
      </c>
      <c r="AE1675" s="109">
        <f>HLOOKUP(A_Stammdaten!$B$12,$AF$4:$AL$4004,ROW(C1675)-3,FALSE)</f>
        <v>0</v>
      </c>
      <c r="AF1675" s="109">
        <f t="shared" si="192"/>
        <v>0</v>
      </c>
      <c r="AG1675" s="109">
        <f t="shared" si="191"/>
        <v>0</v>
      </c>
      <c r="AH1675" s="109">
        <f t="shared" si="191"/>
        <v>0</v>
      </c>
      <c r="AI1675" s="109">
        <f t="shared" si="191"/>
        <v>0</v>
      </c>
      <c r="AJ1675" s="109">
        <f t="shared" si="190"/>
        <v>0</v>
      </c>
      <c r="AK1675" s="109">
        <f t="shared" si="190"/>
        <v>0</v>
      </c>
      <c r="AL1675" s="109">
        <f t="shared" si="190"/>
        <v>0</v>
      </c>
    </row>
    <row r="1676" spans="1:38" x14ac:dyDescent="0.3">
      <c r="A1676" s="421"/>
      <c r="B1676" s="421"/>
      <c r="C1676" s="422"/>
      <c r="D1676" s="423"/>
      <c r="E1676" s="421"/>
      <c r="F1676" s="421"/>
      <c r="G1676" s="421"/>
      <c r="H1676" s="421"/>
      <c r="I1676" s="421"/>
      <c r="J1676" s="421"/>
      <c r="K1676" s="421"/>
      <c r="L1676" s="421"/>
      <c r="M1676" s="423"/>
      <c r="N1676" s="340">
        <f>IF(C1676&gt;A_Stammdaten!$B$12,0,SUM(E1676,F1676,H1676,J1676:K1676)-SUM(G1676,I1676,L1676:M1676))</f>
        <v>0</v>
      </c>
      <c r="O1676" s="421"/>
      <c r="P1676" s="421"/>
      <c r="Q1676" s="421"/>
      <c r="R1676" s="421"/>
      <c r="S1676" s="108">
        <f t="shared" si="193"/>
        <v>0</v>
      </c>
      <c r="T1676" s="341">
        <f>IF(ISBLANK($B1676),0,VLOOKUP($B1676,Listen!$A$2:$C$45,2,FALSE))</f>
        <v>0</v>
      </c>
      <c r="U1676" s="341">
        <f>IF(ISBLANK($B1676),0,VLOOKUP($B1676,Listen!$A$2:$C$45,3,FALSE))</f>
        <v>0</v>
      </c>
      <c r="V1676" s="342">
        <f t="shared" si="195"/>
        <v>0</v>
      </c>
      <c r="W1676" s="342">
        <f t="shared" si="189"/>
        <v>0</v>
      </c>
      <c r="X1676" s="342">
        <f t="shared" si="189"/>
        <v>0</v>
      </c>
      <c r="Y1676" s="342">
        <f t="shared" si="189"/>
        <v>0</v>
      </c>
      <c r="Z1676" s="342">
        <f t="shared" si="189"/>
        <v>0</v>
      </c>
      <c r="AA1676" s="342">
        <f t="shared" si="189"/>
        <v>0</v>
      </c>
      <c r="AB1676" s="342">
        <f t="shared" si="189"/>
        <v>0</v>
      </c>
      <c r="AC1676" s="109">
        <f t="shared" si="194"/>
        <v>0</v>
      </c>
      <c r="AD1676" s="109">
        <f>IF(C1676=A_Stammdaten!$B$12,E_SAV!$S1676-E_SAV!$AE1676,HLOOKUP(A_Stammdaten!$B$12-1,$AF$4:$AL$4004,ROW(C1676)-3,FALSE)-$AE1676)</f>
        <v>0</v>
      </c>
      <c r="AE1676" s="109">
        <f>HLOOKUP(A_Stammdaten!$B$12,$AF$4:$AL$4004,ROW(C1676)-3,FALSE)</f>
        <v>0</v>
      </c>
      <c r="AF1676" s="109">
        <f t="shared" si="192"/>
        <v>0</v>
      </c>
      <c r="AG1676" s="109">
        <f t="shared" si="191"/>
        <v>0</v>
      </c>
      <c r="AH1676" s="109">
        <f t="shared" si="191"/>
        <v>0</v>
      </c>
      <c r="AI1676" s="109">
        <f t="shared" si="191"/>
        <v>0</v>
      </c>
      <c r="AJ1676" s="109">
        <f t="shared" si="190"/>
        <v>0</v>
      </c>
      <c r="AK1676" s="109">
        <f t="shared" si="190"/>
        <v>0</v>
      </c>
      <c r="AL1676" s="109">
        <f t="shared" si="190"/>
        <v>0</v>
      </c>
    </row>
    <row r="1677" spans="1:38" x14ac:dyDescent="0.3">
      <c r="A1677" s="421"/>
      <c r="B1677" s="421"/>
      <c r="C1677" s="422"/>
      <c r="D1677" s="423"/>
      <c r="E1677" s="421"/>
      <c r="F1677" s="421"/>
      <c r="G1677" s="421"/>
      <c r="H1677" s="421"/>
      <c r="I1677" s="421"/>
      <c r="J1677" s="421"/>
      <c r="K1677" s="421"/>
      <c r="L1677" s="421"/>
      <c r="M1677" s="423"/>
      <c r="N1677" s="340">
        <f>IF(C1677&gt;A_Stammdaten!$B$12,0,SUM(E1677,F1677,H1677,J1677:K1677)-SUM(G1677,I1677,L1677:M1677))</f>
        <v>0</v>
      </c>
      <c r="O1677" s="421"/>
      <c r="P1677" s="421"/>
      <c r="Q1677" s="421"/>
      <c r="R1677" s="421"/>
      <c r="S1677" s="108">
        <f t="shared" si="193"/>
        <v>0</v>
      </c>
      <c r="T1677" s="341">
        <f>IF(ISBLANK($B1677),0,VLOOKUP($B1677,Listen!$A$2:$C$45,2,FALSE))</f>
        <v>0</v>
      </c>
      <c r="U1677" s="341">
        <f>IF(ISBLANK($B1677),0,VLOOKUP($B1677,Listen!$A$2:$C$45,3,FALSE))</f>
        <v>0</v>
      </c>
      <c r="V1677" s="342">
        <f t="shared" si="195"/>
        <v>0</v>
      </c>
      <c r="W1677" s="342">
        <f t="shared" si="189"/>
        <v>0</v>
      </c>
      <c r="X1677" s="342">
        <f t="shared" si="189"/>
        <v>0</v>
      </c>
      <c r="Y1677" s="342">
        <f t="shared" si="189"/>
        <v>0</v>
      </c>
      <c r="Z1677" s="342">
        <f t="shared" si="189"/>
        <v>0</v>
      </c>
      <c r="AA1677" s="342">
        <f t="shared" si="189"/>
        <v>0</v>
      </c>
      <c r="AB1677" s="342">
        <f t="shared" si="189"/>
        <v>0</v>
      </c>
      <c r="AC1677" s="109">
        <f t="shared" si="194"/>
        <v>0</v>
      </c>
      <c r="AD1677" s="109">
        <f>IF(C1677=A_Stammdaten!$B$12,E_SAV!$S1677-E_SAV!$AE1677,HLOOKUP(A_Stammdaten!$B$12-1,$AF$4:$AL$4004,ROW(C1677)-3,FALSE)-$AE1677)</f>
        <v>0</v>
      </c>
      <c r="AE1677" s="109">
        <f>HLOOKUP(A_Stammdaten!$B$12,$AF$4:$AL$4004,ROW(C1677)-3,FALSE)</f>
        <v>0</v>
      </c>
      <c r="AF1677" s="109">
        <f t="shared" si="192"/>
        <v>0</v>
      </c>
      <c r="AG1677" s="109">
        <f t="shared" si="191"/>
        <v>0</v>
      </c>
      <c r="AH1677" s="109">
        <f t="shared" si="191"/>
        <v>0</v>
      </c>
      <c r="AI1677" s="109">
        <f t="shared" si="191"/>
        <v>0</v>
      </c>
      <c r="AJ1677" s="109">
        <f t="shared" si="190"/>
        <v>0</v>
      </c>
      <c r="AK1677" s="109">
        <f t="shared" si="190"/>
        <v>0</v>
      </c>
      <c r="AL1677" s="109">
        <f t="shared" si="190"/>
        <v>0</v>
      </c>
    </row>
    <row r="1678" spans="1:38" x14ac:dyDescent="0.3">
      <c r="A1678" s="421"/>
      <c r="B1678" s="421"/>
      <c r="C1678" s="422"/>
      <c r="D1678" s="423"/>
      <c r="E1678" s="421"/>
      <c r="F1678" s="421"/>
      <c r="G1678" s="421"/>
      <c r="H1678" s="421"/>
      <c r="I1678" s="421"/>
      <c r="J1678" s="421"/>
      <c r="K1678" s="421"/>
      <c r="L1678" s="421"/>
      <c r="M1678" s="423"/>
      <c r="N1678" s="340">
        <f>IF(C1678&gt;A_Stammdaten!$B$12,0,SUM(E1678,F1678,H1678,J1678:K1678)-SUM(G1678,I1678,L1678:M1678))</f>
        <v>0</v>
      </c>
      <c r="O1678" s="421"/>
      <c r="P1678" s="421"/>
      <c r="Q1678" s="421"/>
      <c r="R1678" s="421"/>
      <c r="S1678" s="108">
        <f t="shared" si="193"/>
        <v>0</v>
      </c>
      <c r="T1678" s="341">
        <f>IF(ISBLANK($B1678),0,VLOOKUP($B1678,Listen!$A$2:$C$45,2,FALSE))</f>
        <v>0</v>
      </c>
      <c r="U1678" s="341">
        <f>IF(ISBLANK($B1678),0,VLOOKUP($B1678,Listen!$A$2:$C$45,3,FALSE))</f>
        <v>0</v>
      </c>
      <c r="V1678" s="342">
        <f t="shared" si="195"/>
        <v>0</v>
      </c>
      <c r="W1678" s="342">
        <f t="shared" si="189"/>
        <v>0</v>
      </c>
      <c r="X1678" s="342">
        <f t="shared" si="189"/>
        <v>0</v>
      </c>
      <c r="Y1678" s="342">
        <f t="shared" si="189"/>
        <v>0</v>
      </c>
      <c r="Z1678" s="342">
        <f t="shared" si="189"/>
        <v>0</v>
      </c>
      <c r="AA1678" s="342">
        <f t="shared" si="189"/>
        <v>0</v>
      </c>
      <c r="AB1678" s="342">
        <f t="shared" si="189"/>
        <v>0</v>
      </c>
      <c r="AC1678" s="109">
        <f t="shared" si="194"/>
        <v>0</v>
      </c>
      <c r="AD1678" s="109">
        <f>IF(C1678=A_Stammdaten!$B$12,E_SAV!$S1678-E_SAV!$AE1678,HLOOKUP(A_Stammdaten!$B$12-1,$AF$4:$AL$4004,ROW(C1678)-3,FALSE)-$AE1678)</f>
        <v>0</v>
      </c>
      <c r="AE1678" s="109">
        <f>HLOOKUP(A_Stammdaten!$B$12,$AF$4:$AL$4004,ROW(C1678)-3,FALSE)</f>
        <v>0</v>
      </c>
      <c r="AF1678" s="109">
        <f t="shared" si="192"/>
        <v>0</v>
      </c>
      <c r="AG1678" s="109">
        <f t="shared" si="191"/>
        <v>0</v>
      </c>
      <c r="AH1678" s="109">
        <f t="shared" si="191"/>
        <v>0</v>
      </c>
      <c r="AI1678" s="109">
        <f t="shared" si="191"/>
        <v>0</v>
      </c>
      <c r="AJ1678" s="109">
        <f t="shared" si="190"/>
        <v>0</v>
      </c>
      <c r="AK1678" s="109">
        <f t="shared" si="190"/>
        <v>0</v>
      </c>
      <c r="AL1678" s="109">
        <f t="shared" si="190"/>
        <v>0</v>
      </c>
    </row>
    <row r="1679" spans="1:38" x14ac:dyDescent="0.3">
      <c r="A1679" s="421"/>
      <c r="B1679" s="421"/>
      <c r="C1679" s="422"/>
      <c r="D1679" s="423"/>
      <c r="E1679" s="421"/>
      <c r="F1679" s="421"/>
      <c r="G1679" s="421"/>
      <c r="H1679" s="421"/>
      <c r="I1679" s="421"/>
      <c r="J1679" s="421"/>
      <c r="K1679" s="421"/>
      <c r="L1679" s="421"/>
      <c r="M1679" s="423"/>
      <c r="N1679" s="340">
        <f>IF(C1679&gt;A_Stammdaten!$B$12,0,SUM(E1679,F1679,H1679,J1679:K1679)-SUM(G1679,I1679,L1679:M1679))</f>
        <v>0</v>
      </c>
      <c r="O1679" s="421"/>
      <c r="P1679" s="421"/>
      <c r="Q1679" s="421"/>
      <c r="R1679" s="421"/>
      <c r="S1679" s="108">
        <f t="shared" si="193"/>
        <v>0</v>
      </c>
      <c r="T1679" s="341">
        <f>IF(ISBLANK($B1679),0,VLOOKUP($B1679,Listen!$A$2:$C$45,2,FALSE))</f>
        <v>0</v>
      </c>
      <c r="U1679" s="341">
        <f>IF(ISBLANK($B1679),0,VLOOKUP($B1679,Listen!$A$2:$C$45,3,FALSE))</f>
        <v>0</v>
      </c>
      <c r="V1679" s="342">
        <f t="shared" si="195"/>
        <v>0</v>
      </c>
      <c r="W1679" s="342">
        <f t="shared" si="189"/>
        <v>0</v>
      </c>
      <c r="X1679" s="342">
        <f t="shared" si="189"/>
        <v>0</v>
      </c>
      <c r="Y1679" s="342">
        <f t="shared" si="189"/>
        <v>0</v>
      </c>
      <c r="Z1679" s="342">
        <f t="shared" si="189"/>
        <v>0</v>
      </c>
      <c r="AA1679" s="342">
        <f t="shared" si="189"/>
        <v>0</v>
      </c>
      <c r="AB1679" s="342">
        <f t="shared" si="189"/>
        <v>0</v>
      </c>
      <c r="AC1679" s="109">
        <f t="shared" si="194"/>
        <v>0</v>
      </c>
      <c r="AD1679" s="109">
        <f>IF(C1679=A_Stammdaten!$B$12,E_SAV!$S1679-E_SAV!$AE1679,HLOOKUP(A_Stammdaten!$B$12-1,$AF$4:$AL$4004,ROW(C1679)-3,FALSE)-$AE1679)</f>
        <v>0</v>
      </c>
      <c r="AE1679" s="109">
        <f>HLOOKUP(A_Stammdaten!$B$12,$AF$4:$AL$4004,ROW(C1679)-3,FALSE)</f>
        <v>0</v>
      </c>
      <c r="AF1679" s="109">
        <f t="shared" si="192"/>
        <v>0</v>
      </c>
      <c r="AG1679" s="109">
        <f t="shared" si="191"/>
        <v>0</v>
      </c>
      <c r="AH1679" s="109">
        <f t="shared" si="191"/>
        <v>0</v>
      </c>
      <c r="AI1679" s="109">
        <f t="shared" si="191"/>
        <v>0</v>
      </c>
      <c r="AJ1679" s="109">
        <f t="shared" si="190"/>
        <v>0</v>
      </c>
      <c r="AK1679" s="109">
        <f t="shared" si="190"/>
        <v>0</v>
      </c>
      <c r="AL1679" s="109">
        <f t="shared" si="190"/>
        <v>0</v>
      </c>
    </row>
    <row r="1680" spans="1:38" x14ac:dyDescent="0.3">
      <c r="A1680" s="421"/>
      <c r="B1680" s="421"/>
      <c r="C1680" s="422"/>
      <c r="D1680" s="423"/>
      <c r="E1680" s="421"/>
      <c r="F1680" s="421"/>
      <c r="G1680" s="421"/>
      <c r="H1680" s="421"/>
      <c r="I1680" s="421"/>
      <c r="J1680" s="421"/>
      <c r="K1680" s="421"/>
      <c r="L1680" s="421"/>
      <c r="M1680" s="423"/>
      <c r="N1680" s="340">
        <f>IF(C1680&gt;A_Stammdaten!$B$12,0,SUM(E1680,F1680,H1680,J1680:K1680)-SUM(G1680,I1680,L1680:M1680))</f>
        <v>0</v>
      </c>
      <c r="O1680" s="421"/>
      <c r="P1680" s="421"/>
      <c r="Q1680" s="421"/>
      <c r="R1680" s="421"/>
      <c r="S1680" s="108">
        <f t="shared" si="193"/>
        <v>0</v>
      </c>
      <c r="T1680" s="341">
        <f>IF(ISBLANK($B1680),0,VLOOKUP($B1680,Listen!$A$2:$C$45,2,FALSE))</f>
        <v>0</v>
      </c>
      <c r="U1680" s="341">
        <f>IF(ISBLANK($B1680),0,VLOOKUP($B1680,Listen!$A$2:$C$45,3,FALSE))</f>
        <v>0</v>
      </c>
      <c r="V1680" s="342">
        <f t="shared" si="195"/>
        <v>0</v>
      </c>
      <c r="W1680" s="342">
        <f t="shared" si="189"/>
        <v>0</v>
      </c>
      <c r="X1680" s="342">
        <f t="shared" si="189"/>
        <v>0</v>
      </c>
      <c r="Y1680" s="342">
        <f t="shared" si="189"/>
        <v>0</v>
      </c>
      <c r="Z1680" s="342">
        <f t="shared" si="189"/>
        <v>0</v>
      </c>
      <c r="AA1680" s="342">
        <f t="shared" si="189"/>
        <v>0</v>
      </c>
      <c r="AB1680" s="342">
        <f t="shared" si="189"/>
        <v>0</v>
      </c>
      <c r="AC1680" s="109">
        <f t="shared" si="194"/>
        <v>0</v>
      </c>
      <c r="AD1680" s="109">
        <f>IF(C1680=A_Stammdaten!$B$12,E_SAV!$S1680-E_SAV!$AE1680,HLOOKUP(A_Stammdaten!$B$12-1,$AF$4:$AL$4004,ROW(C1680)-3,FALSE)-$AE1680)</f>
        <v>0</v>
      </c>
      <c r="AE1680" s="109">
        <f>HLOOKUP(A_Stammdaten!$B$12,$AF$4:$AL$4004,ROW(C1680)-3,FALSE)</f>
        <v>0</v>
      </c>
      <c r="AF1680" s="109">
        <f t="shared" si="192"/>
        <v>0</v>
      </c>
      <c r="AG1680" s="109">
        <f t="shared" si="191"/>
        <v>0</v>
      </c>
      <c r="AH1680" s="109">
        <f t="shared" si="191"/>
        <v>0</v>
      </c>
      <c r="AI1680" s="109">
        <f t="shared" si="191"/>
        <v>0</v>
      </c>
      <c r="AJ1680" s="109">
        <f t="shared" si="190"/>
        <v>0</v>
      </c>
      <c r="AK1680" s="109">
        <f t="shared" si="190"/>
        <v>0</v>
      </c>
      <c r="AL1680" s="109">
        <f t="shared" si="190"/>
        <v>0</v>
      </c>
    </row>
    <row r="1681" spans="1:38" x14ac:dyDescent="0.3">
      <c r="A1681" s="421"/>
      <c r="B1681" s="421"/>
      <c r="C1681" s="422"/>
      <c r="D1681" s="423"/>
      <c r="E1681" s="421"/>
      <c r="F1681" s="421"/>
      <c r="G1681" s="421"/>
      <c r="H1681" s="421"/>
      <c r="I1681" s="421"/>
      <c r="J1681" s="421"/>
      <c r="K1681" s="421"/>
      <c r="L1681" s="421"/>
      <c r="M1681" s="423"/>
      <c r="N1681" s="340">
        <f>IF(C1681&gt;A_Stammdaten!$B$12,0,SUM(E1681,F1681,H1681,J1681:K1681)-SUM(G1681,I1681,L1681:M1681))</f>
        <v>0</v>
      </c>
      <c r="O1681" s="421"/>
      <c r="P1681" s="421"/>
      <c r="Q1681" s="421"/>
      <c r="R1681" s="421"/>
      <c r="S1681" s="108">
        <f t="shared" si="193"/>
        <v>0</v>
      </c>
      <c r="T1681" s="341">
        <f>IF(ISBLANK($B1681),0,VLOOKUP($B1681,Listen!$A$2:$C$45,2,FALSE))</f>
        <v>0</v>
      </c>
      <c r="U1681" s="341">
        <f>IF(ISBLANK($B1681),0,VLOOKUP($B1681,Listen!$A$2:$C$45,3,FALSE))</f>
        <v>0</v>
      </c>
      <c r="V1681" s="342">
        <f t="shared" si="195"/>
        <v>0</v>
      </c>
      <c r="W1681" s="342">
        <f t="shared" si="189"/>
        <v>0</v>
      </c>
      <c r="X1681" s="342">
        <f t="shared" si="189"/>
        <v>0</v>
      </c>
      <c r="Y1681" s="342">
        <f t="shared" si="189"/>
        <v>0</v>
      </c>
      <c r="Z1681" s="342">
        <f t="shared" si="189"/>
        <v>0</v>
      </c>
      <c r="AA1681" s="342">
        <f t="shared" si="189"/>
        <v>0</v>
      </c>
      <c r="AB1681" s="342">
        <f t="shared" si="189"/>
        <v>0</v>
      </c>
      <c r="AC1681" s="109">
        <f t="shared" si="194"/>
        <v>0</v>
      </c>
      <c r="AD1681" s="109">
        <f>IF(C1681=A_Stammdaten!$B$12,E_SAV!$S1681-E_SAV!$AE1681,HLOOKUP(A_Stammdaten!$B$12-1,$AF$4:$AL$4004,ROW(C1681)-3,FALSE)-$AE1681)</f>
        <v>0</v>
      </c>
      <c r="AE1681" s="109">
        <f>HLOOKUP(A_Stammdaten!$B$12,$AF$4:$AL$4004,ROW(C1681)-3,FALSE)</f>
        <v>0</v>
      </c>
      <c r="AF1681" s="109">
        <f t="shared" si="192"/>
        <v>0</v>
      </c>
      <c r="AG1681" s="109">
        <f t="shared" si="191"/>
        <v>0</v>
      </c>
      <c r="AH1681" s="109">
        <f t="shared" si="191"/>
        <v>0</v>
      </c>
      <c r="AI1681" s="109">
        <f t="shared" si="191"/>
        <v>0</v>
      </c>
      <c r="AJ1681" s="109">
        <f t="shared" si="190"/>
        <v>0</v>
      </c>
      <c r="AK1681" s="109">
        <f t="shared" si="190"/>
        <v>0</v>
      </c>
      <c r="AL1681" s="109">
        <f t="shared" si="190"/>
        <v>0</v>
      </c>
    </row>
    <row r="1682" spans="1:38" x14ac:dyDescent="0.3">
      <c r="A1682" s="421"/>
      <c r="B1682" s="421"/>
      <c r="C1682" s="422"/>
      <c r="D1682" s="423"/>
      <c r="E1682" s="421"/>
      <c r="F1682" s="421"/>
      <c r="G1682" s="421"/>
      <c r="H1682" s="421"/>
      <c r="I1682" s="421"/>
      <c r="J1682" s="421"/>
      <c r="K1682" s="421"/>
      <c r="L1682" s="421"/>
      <c r="M1682" s="423"/>
      <c r="N1682" s="340">
        <f>IF(C1682&gt;A_Stammdaten!$B$12,0,SUM(E1682,F1682,H1682,J1682:K1682)-SUM(G1682,I1682,L1682:M1682))</f>
        <v>0</v>
      </c>
      <c r="O1682" s="421"/>
      <c r="P1682" s="421"/>
      <c r="Q1682" s="421"/>
      <c r="R1682" s="421"/>
      <c r="S1682" s="108">
        <f t="shared" si="193"/>
        <v>0</v>
      </c>
      <c r="T1682" s="341">
        <f>IF(ISBLANK($B1682),0,VLOOKUP($B1682,Listen!$A$2:$C$45,2,FALSE))</f>
        <v>0</v>
      </c>
      <c r="U1682" s="341">
        <f>IF(ISBLANK($B1682),0,VLOOKUP($B1682,Listen!$A$2:$C$45,3,FALSE))</f>
        <v>0</v>
      </c>
      <c r="V1682" s="342">
        <f t="shared" si="195"/>
        <v>0</v>
      </c>
      <c r="W1682" s="342">
        <f t="shared" si="189"/>
        <v>0</v>
      </c>
      <c r="X1682" s="342">
        <f t="shared" si="189"/>
        <v>0</v>
      </c>
      <c r="Y1682" s="342">
        <f t="shared" si="189"/>
        <v>0</v>
      </c>
      <c r="Z1682" s="342">
        <f t="shared" si="189"/>
        <v>0</v>
      </c>
      <c r="AA1682" s="342">
        <f t="shared" si="189"/>
        <v>0</v>
      </c>
      <c r="AB1682" s="342">
        <f t="shared" si="189"/>
        <v>0</v>
      </c>
      <c r="AC1682" s="109">
        <f t="shared" si="194"/>
        <v>0</v>
      </c>
      <c r="AD1682" s="109">
        <f>IF(C1682=A_Stammdaten!$B$12,E_SAV!$S1682-E_SAV!$AE1682,HLOOKUP(A_Stammdaten!$B$12-1,$AF$4:$AL$4004,ROW(C1682)-3,FALSE)-$AE1682)</f>
        <v>0</v>
      </c>
      <c r="AE1682" s="109">
        <f>HLOOKUP(A_Stammdaten!$B$12,$AF$4:$AL$4004,ROW(C1682)-3,FALSE)</f>
        <v>0</v>
      </c>
      <c r="AF1682" s="109">
        <f t="shared" si="192"/>
        <v>0</v>
      </c>
      <c r="AG1682" s="109">
        <f t="shared" si="191"/>
        <v>0</v>
      </c>
      <c r="AH1682" s="109">
        <f t="shared" si="191"/>
        <v>0</v>
      </c>
      <c r="AI1682" s="109">
        <f t="shared" si="191"/>
        <v>0</v>
      </c>
      <c r="AJ1682" s="109">
        <f t="shared" si="190"/>
        <v>0</v>
      </c>
      <c r="AK1682" s="109">
        <f t="shared" si="190"/>
        <v>0</v>
      </c>
      <c r="AL1682" s="109">
        <f t="shared" si="190"/>
        <v>0</v>
      </c>
    </row>
    <row r="1683" spans="1:38" x14ac:dyDescent="0.3">
      <c r="A1683" s="421"/>
      <c r="B1683" s="421"/>
      <c r="C1683" s="422"/>
      <c r="D1683" s="423"/>
      <c r="E1683" s="421"/>
      <c r="F1683" s="421"/>
      <c r="G1683" s="421"/>
      <c r="H1683" s="421"/>
      <c r="I1683" s="421"/>
      <c r="J1683" s="421"/>
      <c r="K1683" s="421"/>
      <c r="L1683" s="421"/>
      <c r="M1683" s="423"/>
      <c r="N1683" s="340">
        <f>IF(C1683&gt;A_Stammdaten!$B$12,0,SUM(E1683,F1683,H1683,J1683:K1683)-SUM(G1683,I1683,L1683:M1683))</f>
        <v>0</v>
      </c>
      <c r="O1683" s="421"/>
      <c r="P1683" s="421"/>
      <c r="Q1683" s="421"/>
      <c r="R1683" s="421"/>
      <c r="S1683" s="108">
        <f t="shared" si="193"/>
        <v>0</v>
      </c>
      <c r="T1683" s="341">
        <f>IF(ISBLANK($B1683),0,VLOOKUP($B1683,Listen!$A$2:$C$45,2,FALSE))</f>
        <v>0</v>
      </c>
      <c r="U1683" s="341">
        <f>IF(ISBLANK($B1683),0,VLOOKUP($B1683,Listen!$A$2:$C$45,3,FALSE))</f>
        <v>0</v>
      </c>
      <c r="V1683" s="342">
        <f t="shared" si="195"/>
        <v>0</v>
      </c>
      <c r="W1683" s="342">
        <f t="shared" si="189"/>
        <v>0</v>
      </c>
      <c r="X1683" s="342">
        <f t="shared" si="189"/>
        <v>0</v>
      </c>
      <c r="Y1683" s="342">
        <f t="shared" si="189"/>
        <v>0</v>
      </c>
      <c r="Z1683" s="342">
        <f t="shared" si="189"/>
        <v>0</v>
      </c>
      <c r="AA1683" s="342">
        <f t="shared" si="189"/>
        <v>0</v>
      </c>
      <c r="AB1683" s="342">
        <f t="shared" si="189"/>
        <v>0</v>
      </c>
      <c r="AC1683" s="109">
        <f t="shared" si="194"/>
        <v>0</v>
      </c>
      <c r="AD1683" s="109">
        <f>IF(C1683=A_Stammdaten!$B$12,E_SAV!$S1683-E_SAV!$AE1683,HLOOKUP(A_Stammdaten!$B$12-1,$AF$4:$AL$4004,ROW(C1683)-3,FALSE)-$AE1683)</f>
        <v>0</v>
      </c>
      <c r="AE1683" s="109">
        <f>HLOOKUP(A_Stammdaten!$B$12,$AF$4:$AL$4004,ROW(C1683)-3,FALSE)</f>
        <v>0</v>
      </c>
      <c r="AF1683" s="109">
        <f t="shared" si="192"/>
        <v>0</v>
      </c>
      <c r="AG1683" s="109">
        <f t="shared" si="191"/>
        <v>0</v>
      </c>
      <c r="AH1683" s="109">
        <f t="shared" si="191"/>
        <v>0</v>
      </c>
      <c r="AI1683" s="109">
        <f t="shared" si="191"/>
        <v>0</v>
      </c>
      <c r="AJ1683" s="109">
        <f t="shared" si="190"/>
        <v>0</v>
      </c>
      <c r="AK1683" s="109">
        <f t="shared" si="190"/>
        <v>0</v>
      </c>
      <c r="AL1683" s="109">
        <f t="shared" si="190"/>
        <v>0</v>
      </c>
    </row>
    <row r="1684" spans="1:38" x14ac:dyDescent="0.3">
      <c r="A1684" s="421"/>
      <c r="B1684" s="421"/>
      <c r="C1684" s="422"/>
      <c r="D1684" s="423"/>
      <c r="E1684" s="421"/>
      <c r="F1684" s="421"/>
      <c r="G1684" s="421"/>
      <c r="H1684" s="421"/>
      <c r="I1684" s="421"/>
      <c r="J1684" s="421"/>
      <c r="K1684" s="421"/>
      <c r="L1684" s="421"/>
      <c r="M1684" s="423"/>
      <c r="N1684" s="340">
        <f>IF(C1684&gt;A_Stammdaten!$B$12,0,SUM(E1684,F1684,H1684,J1684:K1684)-SUM(G1684,I1684,L1684:M1684))</f>
        <v>0</v>
      </c>
      <c r="O1684" s="421"/>
      <c r="P1684" s="421"/>
      <c r="Q1684" s="421"/>
      <c r="R1684" s="421"/>
      <c r="S1684" s="108">
        <f t="shared" si="193"/>
        <v>0</v>
      </c>
      <c r="T1684" s="341">
        <f>IF(ISBLANK($B1684),0,VLOOKUP($B1684,Listen!$A$2:$C$45,2,FALSE))</f>
        <v>0</v>
      </c>
      <c r="U1684" s="341">
        <f>IF(ISBLANK($B1684),0,VLOOKUP($B1684,Listen!$A$2:$C$45,3,FALSE))</f>
        <v>0</v>
      </c>
      <c r="V1684" s="342">
        <f t="shared" si="195"/>
        <v>0</v>
      </c>
      <c r="W1684" s="342">
        <f t="shared" si="189"/>
        <v>0</v>
      </c>
      <c r="X1684" s="342">
        <f t="shared" si="189"/>
        <v>0</v>
      </c>
      <c r="Y1684" s="342">
        <f t="shared" si="189"/>
        <v>0</v>
      </c>
      <c r="Z1684" s="342">
        <f t="shared" si="189"/>
        <v>0</v>
      </c>
      <c r="AA1684" s="342">
        <f t="shared" si="189"/>
        <v>0</v>
      </c>
      <c r="AB1684" s="342">
        <f t="shared" si="189"/>
        <v>0</v>
      </c>
      <c r="AC1684" s="109">
        <f t="shared" si="194"/>
        <v>0</v>
      </c>
      <c r="AD1684" s="109">
        <f>IF(C1684=A_Stammdaten!$B$12,E_SAV!$S1684-E_SAV!$AE1684,HLOOKUP(A_Stammdaten!$B$12-1,$AF$4:$AL$4004,ROW(C1684)-3,FALSE)-$AE1684)</f>
        <v>0</v>
      </c>
      <c r="AE1684" s="109">
        <f>HLOOKUP(A_Stammdaten!$B$12,$AF$4:$AL$4004,ROW(C1684)-3,FALSE)</f>
        <v>0</v>
      </c>
      <c r="AF1684" s="109">
        <f t="shared" si="192"/>
        <v>0</v>
      </c>
      <c r="AG1684" s="109">
        <f t="shared" si="191"/>
        <v>0</v>
      </c>
      <c r="AH1684" s="109">
        <f t="shared" si="191"/>
        <v>0</v>
      </c>
      <c r="AI1684" s="109">
        <f t="shared" si="191"/>
        <v>0</v>
      </c>
      <c r="AJ1684" s="109">
        <f t="shared" si="190"/>
        <v>0</v>
      </c>
      <c r="AK1684" s="109">
        <f t="shared" si="190"/>
        <v>0</v>
      </c>
      <c r="AL1684" s="109">
        <f t="shared" si="190"/>
        <v>0</v>
      </c>
    </row>
    <row r="1685" spans="1:38" x14ac:dyDescent="0.3">
      <c r="A1685" s="421"/>
      <c r="B1685" s="421"/>
      <c r="C1685" s="422"/>
      <c r="D1685" s="423"/>
      <c r="E1685" s="421"/>
      <c r="F1685" s="421"/>
      <c r="G1685" s="421"/>
      <c r="H1685" s="421"/>
      <c r="I1685" s="421"/>
      <c r="J1685" s="421"/>
      <c r="K1685" s="421"/>
      <c r="L1685" s="421"/>
      <c r="M1685" s="423"/>
      <c r="N1685" s="340">
        <f>IF(C1685&gt;A_Stammdaten!$B$12,0,SUM(E1685,F1685,H1685,J1685:K1685)-SUM(G1685,I1685,L1685:M1685))</f>
        <v>0</v>
      </c>
      <c r="O1685" s="421"/>
      <c r="P1685" s="421"/>
      <c r="Q1685" s="421"/>
      <c r="R1685" s="421"/>
      <c r="S1685" s="108">
        <f t="shared" si="193"/>
        <v>0</v>
      </c>
      <c r="T1685" s="341">
        <f>IF(ISBLANK($B1685),0,VLOOKUP($B1685,Listen!$A$2:$C$45,2,FALSE))</f>
        <v>0</v>
      </c>
      <c r="U1685" s="341">
        <f>IF(ISBLANK($B1685),0,VLOOKUP($B1685,Listen!$A$2:$C$45,3,FALSE))</f>
        <v>0</v>
      </c>
      <c r="V1685" s="342">
        <f t="shared" si="195"/>
        <v>0</v>
      </c>
      <c r="W1685" s="342">
        <f t="shared" si="189"/>
        <v>0</v>
      </c>
      <c r="X1685" s="342">
        <f t="shared" si="189"/>
        <v>0</v>
      </c>
      <c r="Y1685" s="342">
        <f t="shared" si="189"/>
        <v>0</v>
      </c>
      <c r="Z1685" s="342">
        <f t="shared" si="189"/>
        <v>0</v>
      </c>
      <c r="AA1685" s="342">
        <f t="shared" si="189"/>
        <v>0</v>
      </c>
      <c r="AB1685" s="342">
        <f t="shared" si="189"/>
        <v>0</v>
      </c>
      <c r="AC1685" s="109">
        <f t="shared" si="194"/>
        <v>0</v>
      </c>
      <c r="AD1685" s="109">
        <f>IF(C1685=A_Stammdaten!$B$12,E_SAV!$S1685-E_SAV!$AE1685,HLOOKUP(A_Stammdaten!$B$12-1,$AF$4:$AL$4004,ROW(C1685)-3,FALSE)-$AE1685)</f>
        <v>0</v>
      </c>
      <c r="AE1685" s="109">
        <f>HLOOKUP(A_Stammdaten!$B$12,$AF$4:$AL$4004,ROW(C1685)-3,FALSE)</f>
        <v>0</v>
      </c>
      <c r="AF1685" s="109">
        <f t="shared" si="192"/>
        <v>0</v>
      </c>
      <c r="AG1685" s="109">
        <f t="shared" si="191"/>
        <v>0</v>
      </c>
      <c r="AH1685" s="109">
        <f t="shared" si="191"/>
        <v>0</v>
      </c>
      <c r="AI1685" s="109">
        <f t="shared" si="191"/>
        <v>0</v>
      </c>
      <c r="AJ1685" s="109">
        <f t="shared" si="190"/>
        <v>0</v>
      </c>
      <c r="AK1685" s="109">
        <f t="shared" si="190"/>
        <v>0</v>
      </c>
      <c r="AL1685" s="109">
        <f t="shared" si="190"/>
        <v>0</v>
      </c>
    </row>
    <row r="1686" spans="1:38" x14ac:dyDescent="0.3">
      <c r="A1686" s="421"/>
      <c r="B1686" s="421"/>
      <c r="C1686" s="422"/>
      <c r="D1686" s="423"/>
      <c r="E1686" s="421"/>
      <c r="F1686" s="421"/>
      <c r="G1686" s="421"/>
      <c r="H1686" s="421"/>
      <c r="I1686" s="421"/>
      <c r="J1686" s="421"/>
      <c r="K1686" s="421"/>
      <c r="L1686" s="421"/>
      <c r="M1686" s="423"/>
      <c r="N1686" s="340">
        <f>IF(C1686&gt;A_Stammdaten!$B$12,0,SUM(E1686,F1686,H1686,J1686:K1686)-SUM(G1686,I1686,L1686:M1686))</f>
        <v>0</v>
      </c>
      <c r="O1686" s="421"/>
      <c r="P1686" s="421"/>
      <c r="Q1686" s="421"/>
      <c r="R1686" s="421"/>
      <c r="S1686" s="108">
        <f t="shared" si="193"/>
        <v>0</v>
      </c>
      <c r="T1686" s="341">
        <f>IF(ISBLANK($B1686),0,VLOOKUP($B1686,Listen!$A$2:$C$45,2,FALSE))</f>
        <v>0</v>
      </c>
      <c r="U1686" s="341">
        <f>IF(ISBLANK($B1686),0,VLOOKUP($B1686,Listen!$A$2:$C$45,3,FALSE))</f>
        <v>0</v>
      </c>
      <c r="V1686" s="342">
        <f t="shared" si="195"/>
        <v>0</v>
      </c>
      <c r="W1686" s="342">
        <f t="shared" si="189"/>
        <v>0</v>
      </c>
      <c r="X1686" s="342">
        <f t="shared" si="189"/>
        <v>0</v>
      </c>
      <c r="Y1686" s="342">
        <f t="shared" si="189"/>
        <v>0</v>
      </c>
      <c r="Z1686" s="342">
        <f t="shared" si="189"/>
        <v>0</v>
      </c>
      <c r="AA1686" s="342">
        <f t="shared" si="189"/>
        <v>0</v>
      </c>
      <c r="AB1686" s="342">
        <f t="shared" si="189"/>
        <v>0</v>
      </c>
      <c r="AC1686" s="109">
        <f t="shared" si="194"/>
        <v>0</v>
      </c>
      <c r="AD1686" s="109">
        <f>IF(C1686=A_Stammdaten!$B$12,E_SAV!$S1686-E_SAV!$AE1686,HLOOKUP(A_Stammdaten!$B$12-1,$AF$4:$AL$4004,ROW(C1686)-3,FALSE)-$AE1686)</f>
        <v>0</v>
      </c>
      <c r="AE1686" s="109">
        <f>HLOOKUP(A_Stammdaten!$B$12,$AF$4:$AL$4004,ROW(C1686)-3,FALSE)</f>
        <v>0</v>
      </c>
      <c r="AF1686" s="109">
        <f t="shared" si="192"/>
        <v>0</v>
      </c>
      <c r="AG1686" s="109">
        <f t="shared" si="191"/>
        <v>0</v>
      </c>
      <c r="AH1686" s="109">
        <f t="shared" si="191"/>
        <v>0</v>
      </c>
      <c r="AI1686" s="109">
        <f t="shared" si="191"/>
        <v>0</v>
      </c>
      <c r="AJ1686" s="109">
        <f t="shared" si="190"/>
        <v>0</v>
      </c>
      <c r="AK1686" s="109">
        <f t="shared" si="190"/>
        <v>0</v>
      </c>
      <c r="AL1686" s="109">
        <f t="shared" si="190"/>
        <v>0</v>
      </c>
    </row>
    <row r="1687" spans="1:38" x14ac:dyDescent="0.3">
      <c r="A1687" s="421"/>
      <c r="B1687" s="421"/>
      <c r="C1687" s="422"/>
      <c r="D1687" s="423"/>
      <c r="E1687" s="421"/>
      <c r="F1687" s="421"/>
      <c r="G1687" s="421"/>
      <c r="H1687" s="421"/>
      <c r="I1687" s="421"/>
      <c r="J1687" s="421"/>
      <c r="K1687" s="421"/>
      <c r="L1687" s="421"/>
      <c r="M1687" s="423"/>
      <c r="N1687" s="340">
        <f>IF(C1687&gt;A_Stammdaten!$B$12,0,SUM(E1687,F1687,H1687,J1687:K1687)-SUM(G1687,I1687,L1687:M1687))</f>
        <v>0</v>
      </c>
      <c r="O1687" s="421"/>
      <c r="P1687" s="421"/>
      <c r="Q1687" s="421"/>
      <c r="R1687" s="421"/>
      <c r="S1687" s="108">
        <f t="shared" si="193"/>
        <v>0</v>
      </c>
      <c r="T1687" s="341">
        <f>IF(ISBLANK($B1687),0,VLOOKUP($B1687,Listen!$A$2:$C$45,2,FALSE))</f>
        <v>0</v>
      </c>
      <c r="U1687" s="341">
        <f>IF(ISBLANK($B1687),0,VLOOKUP($B1687,Listen!$A$2:$C$45,3,FALSE))</f>
        <v>0</v>
      </c>
      <c r="V1687" s="342">
        <f t="shared" si="195"/>
        <v>0</v>
      </c>
      <c r="W1687" s="342">
        <f t="shared" si="189"/>
        <v>0</v>
      </c>
      <c r="X1687" s="342">
        <f t="shared" si="189"/>
        <v>0</v>
      </c>
      <c r="Y1687" s="342">
        <f t="shared" si="189"/>
        <v>0</v>
      </c>
      <c r="Z1687" s="342">
        <f t="shared" si="189"/>
        <v>0</v>
      </c>
      <c r="AA1687" s="342">
        <f t="shared" si="189"/>
        <v>0</v>
      </c>
      <c r="AB1687" s="342">
        <f t="shared" si="189"/>
        <v>0</v>
      </c>
      <c r="AC1687" s="109">
        <f t="shared" si="194"/>
        <v>0</v>
      </c>
      <c r="AD1687" s="109">
        <f>IF(C1687=A_Stammdaten!$B$12,E_SAV!$S1687-E_SAV!$AE1687,HLOOKUP(A_Stammdaten!$B$12-1,$AF$4:$AL$4004,ROW(C1687)-3,FALSE)-$AE1687)</f>
        <v>0</v>
      </c>
      <c r="AE1687" s="109">
        <f>HLOOKUP(A_Stammdaten!$B$12,$AF$4:$AL$4004,ROW(C1687)-3,FALSE)</f>
        <v>0</v>
      </c>
      <c r="AF1687" s="109">
        <f t="shared" si="192"/>
        <v>0</v>
      </c>
      <c r="AG1687" s="109">
        <f t="shared" si="191"/>
        <v>0</v>
      </c>
      <c r="AH1687" s="109">
        <f t="shared" si="191"/>
        <v>0</v>
      </c>
      <c r="AI1687" s="109">
        <f t="shared" si="191"/>
        <v>0</v>
      </c>
      <c r="AJ1687" s="109">
        <f t="shared" si="190"/>
        <v>0</v>
      </c>
      <c r="AK1687" s="109">
        <f t="shared" si="190"/>
        <v>0</v>
      </c>
      <c r="AL1687" s="109">
        <f t="shared" si="190"/>
        <v>0</v>
      </c>
    </row>
    <row r="1688" spans="1:38" x14ac:dyDescent="0.3">
      <c r="A1688" s="421"/>
      <c r="B1688" s="421"/>
      <c r="C1688" s="422"/>
      <c r="D1688" s="423"/>
      <c r="E1688" s="421"/>
      <c r="F1688" s="421"/>
      <c r="G1688" s="421"/>
      <c r="H1688" s="421"/>
      <c r="I1688" s="421"/>
      <c r="J1688" s="421"/>
      <c r="K1688" s="421"/>
      <c r="L1688" s="421"/>
      <c r="M1688" s="423"/>
      <c r="N1688" s="340">
        <f>IF(C1688&gt;A_Stammdaten!$B$12,0,SUM(E1688,F1688,H1688,J1688:K1688)-SUM(G1688,I1688,L1688:M1688))</f>
        <v>0</v>
      </c>
      <c r="O1688" s="421"/>
      <c r="P1688" s="421"/>
      <c r="Q1688" s="421"/>
      <c r="R1688" s="421"/>
      <c r="S1688" s="108">
        <f t="shared" si="193"/>
        <v>0</v>
      </c>
      <c r="T1688" s="341">
        <f>IF(ISBLANK($B1688),0,VLOOKUP($B1688,Listen!$A$2:$C$45,2,FALSE))</f>
        <v>0</v>
      </c>
      <c r="U1688" s="341">
        <f>IF(ISBLANK($B1688),0,VLOOKUP($B1688,Listen!$A$2:$C$45,3,FALSE))</f>
        <v>0</v>
      </c>
      <c r="V1688" s="342">
        <f t="shared" si="195"/>
        <v>0</v>
      </c>
      <c r="W1688" s="342">
        <f t="shared" si="189"/>
        <v>0</v>
      </c>
      <c r="X1688" s="342">
        <f t="shared" si="189"/>
        <v>0</v>
      </c>
      <c r="Y1688" s="342">
        <f t="shared" si="189"/>
        <v>0</v>
      </c>
      <c r="Z1688" s="342">
        <f t="shared" si="189"/>
        <v>0</v>
      </c>
      <c r="AA1688" s="342">
        <f t="shared" si="189"/>
        <v>0</v>
      </c>
      <c r="AB1688" s="342">
        <f t="shared" si="189"/>
        <v>0</v>
      </c>
      <c r="AC1688" s="109">
        <f t="shared" si="194"/>
        <v>0</v>
      </c>
      <c r="AD1688" s="109">
        <f>IF(C1688=A_Stammdaten!$B$12,E_SAV!$S1688-E_SAV!$AE1688,HLOOKUP(A_Stammdaten!$B$12-1,$AF$4:$AL$4004,ROW(C1688)-3,FALSE)-$AE1688)</f>
        <v>0</v>
      </c>
      <c r="AE1688" s="109">
        <f>HLOOKUP(A_Stammdaten!$B$12,$AF$4:$AL$4004,ROW(C1688)-3,FALSE)</f>
        <v>0</v>
      </c>
      <c r="AF1688" s="109">
        <f t="shared" si="192"/>
        <v>0</v>
      </c>
      <c r="AG1688" s="109">
        <f t="shared" si="191"/>
        <v>0</v>
      </c>
      <c r="AH1688" s="109">
        <f t="shared" si="191"/>
        <v>0</v>
      </c>
      <c r="AI1688" s="109">
        <f t="shared" si="191"/>
        <v>0</v>
      </c>
      <c r="AJ1688" s="109">
        <f t="shared" si="190"/>
        <v>0</v>
      </c>
      <c r="AK1688" s="109">
        <f t="shared" si="190"/>
        <v>0</v>
      </c>
      <c r="AL1688" s="109">
        <f t="shared" si="190"/>
        <v>0</v>
      </c>
    </row>
    <row r="1689" spans="1:38" x14ac:dyDescent="0.3">
      <c r="A1689" s="421"/>
      <c r="B1689" s="421"/>
      <c r="C1689" s="422"/>
      <c r="D1689" s="423"/>
      <c r="E1689" s="421"/>
      <c r="F1689" s="421"/>
      <c r="G1689" s="421"/>
      <c r="H1689" s="421"/>
      <c r="I1689" s="421"/>
      <c r="J1689" s="421"/>
      <c r="K1689" s="421"/>
      <c r="L1689" s="421"/>
      <c r="M1689" s="423"/>
      <c r="N1689" s="340">
        <f>IF(C1689&gt;A_Stammdaten!$B$12,0,SUM(E1689,F1689,H1689,J1689:K1689)-SUM(G1689,I1689,L1689:M1689))</f>
        <v>0</v>
      </c>
      <c r="O1689" s="421"/>
      <c r="P1689" s="421"/>
      <c r="Q1689" s="421"/>
      <c r="R1689" s="421"/>
      <c r="S1689" s="108">
        <f t="shared" si="193"/>
        <v>0</v>
      </c>
      <c r="T1689" s="341">
        <f>IF(ISBLANK($B1689),0,VLOOKUP($B1689,Listen!$A$2:$C$45,2,FALSE))</f>
        <v>0</v>
      </c>
      <c r="U1689" s="341">
        <f>IF(ISBLANK($B1689),0,VLOOKUP($B1689,Listen!$A$2:$C$45,3,FALSE))</f>
        <v>0</v>
      </c>
      <c r="V1689" s="342">
        <f t="shared" si="195"/>
        <v>0</v>
      </c>
      <c r="W1689" s="342">
        <f t="shared" si="189"/>
        <v>0</v>
      </c>
      <c r="X1689" s="342">
        <f t="shared" si="189"/>
        <v>0</v>
      </c>
      <c r="Y1689" s="342">
        <f t="shared" ref="W1689:AB1731" si="196">$T1689</f>
        <v>0</v>
      </c>
      <c r="Z1689" s="342">
        <f t="shared" si="196"/>
        <v>0</v>
      </c>
      <c r="AA1689" s="342">
        <f t="shared" si="196"/>
        <v>0</v>
      </c>
      <c r="AB1689" s="342">
        <f t="shared" si="196"/>
        <v>0</v>
      </c>
      <c r="AC1689" s="109">
        <f t="shared" si="194"/>
        <v>0</v>
      </c>
      <c r="AD1689" s="109">
        <f>IF(C1689=A_Stammdaten!$B$12,E_SAV!$S1689-E_SAV!$AE1689,HLOOKUP(A_Stammdaten!$B$12-1,$AF$4:$AL$4004,ROW(C1689)-3,FALSE)-$AE1689)</f>
        <v>0</v>
      </c>
      <c r="AE1689" s="109">
        <f>HLOOKUP(A_Stammdaten!$B$12,$AF$4:$AL$4004,ROW(C1689)-3,FALSE)</f>
        <v>0</v>
      </c>
      <c r="AF1689" s="109">
        <f t="shared" si="192"/>
        <v>0</v>
      </c>
      <c r="AG1689" s="109">
        <f t="shared" si="191"/>
        <v>0</v>
      </c>
      <c r="AH1689" s="109">
        <f t="shared" si="191"/>
        <v>0</v>
      </c>
      <c r="AI1689" s="109">
        <f t="shared" si="191"/>
        <v>0</v>
      </c>
      <c r="AJ1689" s="109">
        <f t="shared" si="190"/>
        <v>0</v>
      </c>
      <c r="AK1689" s="109">
        <f t="shared" si="190"/>
        <v>0</v>
      </c>
      <c r="AL1689" s="109">
        <f t="shared" si="190"/>
        <v>0</v>
      </c>
    </row>
    <row r="1690" spans="1:38" x14ac:dyDescent="0.3">
      <c r="A1690" s="421"/>
      <c r="B1690" s="421"/>
      <c r="C1690" s="422"/>
      <c r="D1690" s="423"/>
      <c r="E1690" s="421"/>
      <c r="F1690" s="421"/>
      <c r="G1690" s="421"/>
      <c r="H1690" s="421"/>
      <c r="I1690" s="421"/>
      <c r="J1690" s="421"/>
      <c r="K1690" s="421"/>
      <c r="L1690" s="421"/>
      <c r="M1690" s="423"/>
      <c r="N1690" s="340">
        <f>IF(C1690&gt;A_Stammdaten!$B$12,0,SUM(E1690,F1690,H1690,J1690:K1690)-SUM(G1690,I1690,L1690:M1690))</f>
        <v>0</v>
      </c>
      <c r="O1690" s="421"/>
      <c r="P1690" s="421"/>
      <c r="Q1690" s="421"/>
      <c r="R1690" s="421"/>
      <c r="S1690" s="108">
        <f t="shared" si="193"/>
        <v>0</v>
      </c>
      <c r="T1690" s="341">
        <f>IF(ISBLANK($B1690),0,VLOOKUP($B1690,Listen!$A$2:$C$45,2,FALSE))</f>
        <v>0</v>
      </c>
      <c r="U1690" s="341">
        <f>IF(ISBLANK($B1690),0,VLOOKUP($B1690,Listen!$A$2:$C$45,3,FALSE))</f>
        <v>0</v>
      </c>
      <c r="V1690" s="342">
        <f t="shared" si="195"/>
        <v>0</v>
      </c>
      <c r="W1690" s="342">
        <f t="shared" si="196"/>
        <v>0</v>
      </c>
      <c r="X1690" s="342">
        <f t="shared" si="196"/>
        <v>0</v>
      </c>
      <c r="Y1690" s="342">
        <f t="shared" si="196"/>
        <v>0</v>
      </c>
      <c r="Z1690" s="342">
        <f t="shared" si="196"/>
        <v>0</v>
      </c>
      <c r="AA1690" s="342">
        <f t="shared" si="196"/>
        <v>0</v>
      </c>
      <c r="AB1690" s="342">
        <f t="shared" si="196"/>
        <v>0</v>
      </c>
      <c r="AC1690" s="109">
        <f t="shared" si="194"/>
        <v>0</v>
      </c>
      <c r="AD1690" s="109">
        <f>IF(C1690=A_Stammdaten!$B$12,E_SAV!$S1690-E_SAV!$AE1690,HLOOKUP(A_Stammdaten!$B$12-1,$AF$4:$AL$4004,ROW(C1690)-3,FALSE)-$AE1690)</f>
        <v>0</v>
      </c>
      <c r="AE1690" s="109">
        <f>HLOOKUP(A_Stammdaten!$B$12,$AF$4:$AL$4004,ROW(C1690)-3,FALSE)</f>
        <v>0</v>
      </c>
      <c r="AF1690" s="109">
        <f t="shared" si="192"/>
        <v>0</v>
      </c>
      <c r="AG1690" s="109">
        <f t="shared" si="191"/>
        <v>0</v>
      </c>
      <c r="AH1690" s="109">
        <f t="shared" si="191"/>
        <v>0</v>
      </c>
      <c r="AI1690" s="109">
        <f t="shared" si="191"/>
        <v>0</v>
      </c>
      <c r="AJ1690" s="109">
        <f t="shared" si="190"/>
        <v>0</v>
      </c>
      <c r="AK1690" s="109">
        <f t="shared" si="190"/>
        <v>0</v>
      </c>
      <c r="AL1690" s="109">
        <f t="shared" si="190"/>
        <v>0</v>
      </c>
    </row>
    <row r="1691" spans="1:38" x14ac:dyDescent="0.3">
      <c r="A1691" s="421"/>
      <c r="B1691" s="421"/>
      <c r="C1691" s="422"/>
      <c r="D1691" s="423"/>
      <c r="E1691" s="421"/>
      <c r="F1691" s="421"/>
      <c r="G1691" s="421"/>
      <c r="H1691" s="421"/>
      <c r="I1691" s="421"/>
      <c r="J1691" s="421"/>
      <c r="K1691" s="421"/>
      <c r="L1691" s="421"/>
      <c r="M1691" s="423"/>
      <c r="N1691" s="340">
        <f>IF(C1691&gt;A_Stammdaten!$B$12,0,SUM(E1691,F1691,H1691,J1691:K1691)-SUM(G1691,I1691,L1691:M1691))</f>
        <v>0</v>
      </c>
      <c r="O1691" s="421"/>
      <c r="P1691" s="421"/>
      <c r="Q1691" s="421"/>
      <c r="R1691" s="421"/>
      <c r="S1691" s="108">
        <f t="shared" si="193"/>
        <v>0</v>
      </c>
      <c r="T1691" s="341">
        <f>IF(ISBLANK($B1691),0,VLOOKUP($B1691,Listen!$A$2:$C$45,2,FALSE))</f>
        <v>0</v>
      </c>
      <c r="U1691" s="341">
        <f>IF(ISBLANK($B1691),0,VLOOKUP($B1691,Listen!$A$2:$C$45,3,FALSE))</f>
        <v>0</v>
      </c>
      <c r="V1691" s="342">
        <f t="shared" si="195"/>
        <v>0</v>
      </c>
      <c r="W1691" s="342">
        <f t="shared" si="196"/>
        <v>0</v>
      </c>
      <c r="X1691" s="342">
        <f t="shared" si="196"/>
        <v>0</v>
      </c>
      <c r="Y1691" s="342">
        <f t="shared" si="196"/>
        <v>0</v>
      </c>
      <c r="Z1691" s="342">
        <f t="shared" si="196"/>
        <v>0</v>
      </c>
      <c r="AA1691" s="342">
        <f t="shared" si="196"/>
        <v>0</v>
      </c>
      <c r="AB1691" s="342">
        <f t="shared" si="196"/>
        <v>0</v>
      </c>
      <c r="AC1691" s="109">
        <f t="shared" si="194"/>
        <v>0</v>
      </c>
      <c r="AD1691" s="109">
        <f>IF(C1691=A_Stammdaten!$B$12,E_SAV!$S1691-E_SAV!$AE1691,HLOOKUP(A_Stammdaten!$B$12-1,$AF$4:$AL$4004,ROW(C1691)-3,FALSE)-$AE1691)</f>
        <v>0</v>
      </c>
      <c r="AE1691" s="109">
        <f>HLOOKUP(A_Stammdaten!$B$12,$AF$4:$AL$4004,ROW(C1691)-3,FALSE)</f>
        <v>0</v>
      </c>
      <c r="AF1691" s="109">
        <f t="shared" si="192"/>
        <v>0</v>
      </c>
      <c r="AG1691" s="109">
        <f t="shared" si="191"/>
        <v>0</v>
      </c>
      <c r="AH1691" s="109">
        <f t="shared" si="191"/>
        <v>0</v>
      </c>
      <c r="AI1691" s="109">
        <f t="shared" si="191"/>
        <v>0</v>
      </c>
      <c r="AJ1691" s="109">
        <f t="shared" si="190"/>
        <v>0</v>
      </c>
      <c r="AK1691" s="109">
        <f t="shared" si="190"/>
        <v>0</v>
      </c>
      <c r="AL1691" s="109">
        <f t="shared" si="190"/>
        <v>0</v>
      </c>
    </row>
    <row r="1692" spans="1:38" x14ac:dyDescent="0.3">
      <c r="A1692" s="421"/>
      <c r="B1692" s="421"/>
      <c r="C1692" s="422"/>
      <c r="D1692" s="423"/>
      <c r="E1692" s="421"/>
      <c r="F1692" s="421"/>
      <c r="G1692" s="421"/>
      <c r="H1692" s="421"/>
      <c r="I1692" s="421"/>
      <c r="J1692" s="421"/>
      <c r="K1692" s="421"/>
      <c r="L1692" s="421"/>
      <c r="M1692" s="423"/>
      <c r="N1692" s="340">
        <f>IF(C1692&gt;A_Stammdaten!$B$12,0,SUM(E1692,F1692,H1692,J1692:K1692)-SUM(G1692,I1692,L1692:M1692))</f>
        <v>0</v>
      </c>
      <c r="O1692" s="421"/>
      <c r="P1692" s="421"/>
      <c r="Q1692" s="421"/>
      <c r="R1692" s="421"/>
      <c r="S1692" s="108">
        <f t="shared" si="193"/>
        <v>0</v>
      </c>
      <c r="T1692" s="341">
        <f>IF(ISBLANK($B1692),0,VLOOKUP($B1692,Listen!$A$2:$C$45,2,FALSE))</f>
        <v>0</v>
      </c>
      <c r="U1692" s="341">
        <f>IF(ISBLANK($B1692),0,VLOOKUP($B1692,Listen!$A$2:$C$45,3,FALSE))</f>
        <v>0</v>
      </c>
      <c r="V1692" s="342">
        <f t="shared" si="195"/>
        <v>0</v>
      </c>
      <c r="W1692" s="342">
        <f t="shared" si="196"/>
        <v>0</v>
      </c>
      <c r="X1692" s="342">
        <f t="shared" si="196"/>
        <v>0</v>
      </c>
      <c r="Y1692" s="342">
        <f t="shared" si="196"/>
        <v>0</v>
      </c>
      <c r="Z1692" s="342">
        <f t="shared" si="196"/>
        <v>0</v>
      </c>
      <c r="AA1692" s="342">
        <f t="shared" si="196"/>
        <v>0</v>
      </c>
      <c r="AB1692" s="342">
        <f t="shared" si="196"/>
        <v>0</v>
      </c>
      <c r="AC1692" s="109">
        <f t="shared" si="194"/>
        <v>0</v>
      </c>
      <c r="AD1692" s="109">
        <f>IF(C1692=A_Stammdaten!$B$12,E_SAV!$S1692-E_SAV!$AE1692,HLOOKUP(A_Stammdaten!$B$12-1,$AF$4:$AL$4004,ROW(C1692)-3,FALSE)-$AE1692)</f>
        <v>0</v>
      </c>
      <c r="AE1692" s="109">
        <f>HLOOKUP(A_Stammdaten!$B$12,$AF$4:$AL$4004,ROW(C1692)-3,FALSE)</f>
        <v>0</v>
      </c>
      <c r="AF1692" s="109">
        <f t="shared" si="192"/>
        <v>0</v>
      </c>
      <c r="AG1692" s="109">
        <f t="shared" si="191"/>
        <v>0</v>
      </c>
      <c r="AH1692" s="109">
        <f t="shared" si="191"/>
        <v>0</v>
      </c>
      <c r="AI1692" s="109">
        <f t="shared" si="191"/>
        <v>0</v>
      </c>
      <c r="AJ1692" s="109">
        <f t="shared" si="190"/>
        <v>0</v>
      </c>
      <c r="AK1692" s="109">
        <f t="shared" si="190"/>
        <v>0</v>
      </c>
      <c r="AL1692" s="109">
        <f t="shared" si="190"/>
        <v>0</v>
      </c>
    </row>
    <row r="1693" spans="1:38" x14ac:dyDescent="0.3">
      <c r="A1693" s="421"/>
      <c r="B1693" s="421"/>
      <c r="C1693" s="422"/>
      <c r="D1693" s="423"/>
      <c r="E1693" s="421"/>
      <c r="F1693" s="421"/>
      <c r="G1693" s="421"/>
      <c r="H1693" s="421"/>
      <c r="I1693" s="421"/>
      <c r="J1693" s="421"/>
      <c r="K1693" s="421"/>
      <c r="L1693" s="421"/>
      <c r="M1693" s="423"/>
      <c r="N1693" s="340">
        <f>IF(C1693&gt;A_Stammdaten!$B$12,0,SUM(E1693,F1693,H1693,J1693:K1693)-SUM(G1693,I1693,L1693:M1693))</f>
        <v>0</v>
      </c>
      <c r="O1693" s="421"/>
      <c r="P1693" s="421"/>
      <c r="Q1693" s="421"/>
      <c r="R1693" s="421"/>
      <c r="S1693" s="108">
        <f t="shared" si="193"/>
        <v>0</v>
      </c>
      <c r="T1693" s="341">
        <f>IF(ISBLANK($B1693),0,VLOOKUP($B1693,Listen!$A$2:$C$45,2,FALSE))</f>
        <v>0</v>
      </c>
      <c r="U1693" s="341">
        <f>IF(ISBLANK($B1693),0,VLOOKUP($B1693,Listen!$A$2:$C$45,3,FALSE))</f>
        <v>0</v>
      </c>
      <c r="V1693" s="342">
        <f t="shared" si="195"/>
        <v>0</v>
      </c>
      <c r="W1693" s="342">
        <f t="shared" si="196"/>
        <v>0</v>
      </c>
      <c r="X1693" s="342">
        <f t="shared" si="196"/>
        <v>0</v>
      </c>
      <c r="Y1693" s="342">
        <f t="shared" si="196"/>
        <v>0</v>
      </c>
      <c r="Z1693" s="342">
        <f t="shared" si="196"/>
        <v>0</v>
      </c>
      <c r="AA1693" s="342">
        <f t="shared" si="196"/>
        <v>0</v>
      </c>
      <c r="AB1693" s="342">
        <f t="shared" si="196"/>
        <v>0</v>
      </c>
      <c r="AC1693" s="109">
        <f t="shared" si="194"/>
        <v>0</v>
      </c>
      <c r="AD1693" s="109">
        <f>IF(C1693=A_Stammdaten!$B$12,E_SAV!$S1693-E_SAV!$AE1693,HLOOKUP(A_Stammdaten!$B$12-1,$AF$4:$AL$4004,ROW(C1693)-3,FALSE)-$AE1693)</f>
        <v>0</v>
      </c>
      <c r="AE1693" s="109">
        <f>HLOOKUP(A_Stammdaten!$B$12,$AF$4:$AL$4004,ROW(C1693)-3,FALSE)</f>
        <v>0</v>
      </c>
      <c r="AF1693" s="109">
        <f t="shared" si="192"/>
        <v>0</v>
      </c>
      <c r="AG1693" s="109">
        <f t="shared" si="191"/>
        <v>0</v>
      </c>
      <c r="AH1693" s="109">
        <f t="shared" si="191"/>
        <v>0</v>
      </c>
      <c r="AI1693" s="109">
        <f t="shared" si="191"/>
        <v>0</v>
      </c>
      <c r="AJ1693" s="109">
        <f t="shared" si="190"/>
        <v>0</v>
      </c>
      <c r="AK1693" s="109">
        <f t="shared" si="190"/>
        <v>0</v>
      </c>
      <c r="AL1693" s="109">
        <f t="shared" si="190"/>
        <v>0</v>
      </c>
    </row>
    <row r="1694" spans="1:38" x14ac:dyDescent="0.3">
      <c r="A1694" s="421"/>
      <c r="B1694" s="421"/>
      <c r="C1694" s="422"/>
      <c r="D1694" s="423"/>
      <c r="E1694" s="421"/>
      <c r="F1694" s="421"/>
      <c r="G1694" s="421"/>
      <c r="H1694" s="421"/>
      <c r="I1694" s="421"/>
      <c r="J1694" s="421"/>
      <c r="K1694" s="421"/>
      <c r="L1694" s="421"/>
      <c r="M1694" s="423"/>
      <c r="N1694" s="340">
        <f>IF(C1694&gt;A_Stammdaten!$B$12,0,SUM(E1694,F1694,H1694,J1694:K1694)-SUM(G1694,I1694,L1694:M1694))</f>
        <v>0</v>
      </c>
      <c r="O1694" s="421"/>
      <c r="P1694" s="421"/>
      <c r="Q1694" s="421"/>
      <c r="R1694" s="421"/>
      <c r="S1694" s="108">
        <f t="shared" si="193"/>
        <v>0</v>
      </c>
      <c r="T1694" s="341">
        <f>IF(ISBLANK($B1694),0,VLOOKUP($B1694,Listen!$A$2:$C$45,2,FALSE))</f>
        <v>0</v>
      </c>
      <c r="U1694" s="341">
        <f>IF(ISBLANK($B1694),0,VLOOKUP($B1694,Listen!$A$2:$C$45,3,FALSE))</f>
        <v>0</v>
      </c>
      <c r="V1694" s="342">
        <f t="shared" si="195"/>
        <v>0</v>
      </c>
      <c r="W1694" s="342">
        <f t="shared" si="196"/>
        <v>0</v>
      </c>
      <c r="X1694" s="342">
        <f t="shared" si="196"/>
        <v>0</v>
      </c>
      <c r="Y1694" s="342">
        <f t="shared" si="196"/>
        <v>0</v>
      </c>
      <c r="Z1694" s="342">
        <f t="shared" si="196"/>
        <v>0</v>
      </c>
      <c r="AA1694" s="342">
        <f t="shared" si="196"/>
        <v>0</v>
      </c>
      <c r="AB1694" s="342">
        <f t="shared" si="196"/>
        <v>0</v>
      </c>
      <c r="AC1694" s="109">
        <f t="shared" si="194"/>
        <v>0</v>
      </c>
      <c r="AD1694" s="109">
        <f>IF(C1694=A_Stammdaten!$B$12,E_SAV!$S1694-E_SAV!$AE1694,HLOOKUP(A_Stammdaten!$B$12-1,$AF$4:$AL$4004,ROW(C1694)-3,FALSE)-$AE1694)</f>
        <v>0</v>
      </c>
      <c r="AE1694" s="109">
        <f>HLOOKUP(A_Stammdaten!$B$12,$AF$4:$AL$4004,ROW(C1694)-3,FALSE)</f>
        <v>0</v>
      </c>
      <c r="AF1694" s="109">
        <f t="shared" si="192"/>
        <v>0</v>
      </c>
      <c r="AG1694" s="109">
        <f t="shared" si="191"/>
        <v>0</v>
      </c>
      <c r="AH1694" s="109">
        <f t="shared" si="191"/>
        <v>0</v>
      </c>
      <c r="AI1694" s="109">
        <f t="shared" si="191"/>
        <v>0</v>
      </c>
      <c r="AJ1694" s="109">
        <f t="shared" si="190"/>
        <v>0</v>
      </c>
      <c r="AK1694" s="109">
        <f t="shared" si="190"/>
        <v>0</v>
      </c>
      <c r="AL1694" s="109">
        <f t="shared" si="190"/>
        <v>0</v>
      </c>
    </row>
    <row r="1695" spans="1:38" x14ac:dyDescent="0.3">
      <c r="A1695" s="421"/>
      <c r="B1695" s="421"/>
      <c r="C1695" s="422"/>
      <c r="D1695" s="423"/>
      <c r="E1695" s="421"/>
      <c r="F1695" s="421"/>
      <c r="G1695" s="421"/>
      <c r="H1695" s="421"/>
      <c r="I1695" s="421"/>
      <c r="J1695" s="421"/>
      <c r="K1695" s="421"/>
      <c r="L1695" s="421"/>
      <c r="M1695" s="423"/>
      <c r="N1695" s="340">
        <f>IF(C1695&gt;A_Stammdaten!$B$12,0,SUM(E1695,F1695,H1695,J1695:K1695)-SUM(G1695,I1695,L1695:M1695))</f>
        <v>0</v>
      </c>
      <c r="O1695" s="421"/>
      <c r="P1695" s="421"/>
      <c r="Q1695" s="421"/>
      <c r="R1695" s="421"/>
      <c r="S1695" s="108">
        <f t="shared" si="193"/>
        <v>0</v>
      </c>
      <c r="T1695" s="341">
        <f>IF(ISBLANK($B1695),0,VLOOKUP($B1695,Listen!$A$2:$C$45,2,FALSE))</f>
        <v>0</v>
      </c>
      <c r="U1695" s="341">
        <f>IF(ISBLANK($B1695),0,VLOOKUP($B1695,Listen!$A$2:$C$45,3,FALSE))</f>
        <v>0</v>
      </c>
      <c r="V1695" s="342">
        <f t="shared" si="195"/>
        <v>0</v>
      </c>
      <c r="W1695" s="342">
        <f t="shared" si="196"/>
        <v>0</v>
      </c>
      <c r="X1695" s="342">
        <f t="shared" si="196"/>
        <v>0</v>
      </c>
      <c r="Y1695" s="342">
        <f t="shared" si="196"/>
        <v>0</v>
      </c>
      <c r="Z1695" s="342">
        <f t="shared" si="196"/>
        <v>0</v>
      </c>
      <c r="AA1695" s="342">
        <f t="shared" si="196"/>
        <v>0</v>
      </c>
      <c r="AB1695" s="342">
        <f t="shared" si="196"/>
        <v>0</v>
      </c>
      <c r="AC1695" s="109">
        <f t="shared" si="194"/>
        <v>0</v>
      </c>
      <c r="AD1695" s="109">
        <f>IF(C1695=A_Stammdaten!$B$12,E_SAV!$S1695-E_SAV!$AE1695,HLOOKUP(A_Stammdaten!$B$12-1,$AF$4:$AL$4004,ROW(C1695)-3,FALSE)-$AE1695)</f>
        <v>0</v>
      </c>
      <c r="AE1695" s="109">
        <f>HLOOKUP(A_Stammdaten!$B$12,$AF$4:$AL$4004,ROW(C1695)-3,FALSE)</f>
        <v>0</v>
      </c>
      <c r="AF1695" s="109">
        <f t="shared" si="192"/>
        <v>0</v>
      </c>
      <c r="AG1695" s="109">
        <f t="shared" si="191"/>
        <v>0</v>
      </c>
      <c r="AH1695" s="109">
        <f t="shared" si="191"/>
        <v>0</v>
      </c>
      <c r="AI1695" s="109">
        <f t="shared" si="191"/>
        <v>0</v>
      </c>
      <c r="AJ1695" s="109">
        <f t="shared" si="190"/>
        <v>0</v>
      </c>
      <c r="AK1695" s="109">
        <f t="shared" si="190"/>
        <v>0</v>
      </c>
      <c r="AL1695" s="109">
        <f t="shared" si="190"/>
        <v>0</v>
      </c>
    </row>
    <row r="1696" spans="1:38" x14ac:dyDescent="0.3">
      <c r="A1696" s="421"/>
      <c r="B1696" s="421"/>
      <c r="C1696" s="422"/>
      <c r="D1696" s="423"/>
      <c r="E1696" s="421"/>
      <c r="F1696" s="421"/>
      <c r="G1696" s="421"/>
      <c r="H1696" s="421"/>
      <c r="I1696" s="421"/>
      <c r="J1696" s="421"/>
      <c r="K1696" s="421"/>
      <c r="L1696" s="421"/>
      <c r="M1696" s="423"/>
      <c r="N1696" s="340">
        <f>IF(C1696&gt;A_Stammdaten!$B$12,0,SUM(E1696,F1696,H1696,J1696:K1696)-SUM(G1696,I1696,L1696:M1696))</f>
        <v>0</v>
      </c>
      <c r="O1696" s="421"/>
      <c r="P1696" s="421"/>
      <c r="Q1696" s="421"/>
      <c r="R1696" s="421"/>
      <c r="S1696" s="108">
        <f t="shared" si="193"/>
        <v>0</v>
      </c>
      <c r="T1696" s="341">
        <f>IF(ISBLANK($B1696),0,VLOOKUP($B1696,Listen!$A$2:$C$45,2,FALSE))</f>
        <v>0</v>
      </c>
      <c r="U1696" s="341">
        <f>IF(ISBLANK($B1696),0,VLOOKUP($B1696,Listen!$A$2:$C$45,3,FALSE))</f>
        <v>0</v>
      </c>
      <c r="V1696" s="342">
        <f t="shared" si="195"/>
        <v>0</v>
      </c>
      <c r="W1696" s="342">
        <f t="shared" si="196"/>
        <v>0</v>
      </c>
      <c r="X1696" s="342">
        <f t="shared" si="196"/>
        <v>0</v>
      </c>
      <c r="Y1696" s="342">
        <f t="shared" si="196"/>
        <v>0</v>
      </c>
      <c r="Z1696" s="342">
        <f t="shared" si="196"/>
        <v>0</v>
      </c>
      <c r="AA1696" s="342">
        <f t="shared" si="196"/>
        <v>0</v>
      </c>
      <c r="AB1696" s="342">
        <f t="shared" si="196"/>
        <v>0</v>
      </c>
      <c r="AC1696" s="109">
        <f t="shared" si="194"/>
        <v>0</v>
      </c>
      <c r="AD1696" s="109">
        <f>IF(C1696=A_Stammdaten!$B$12,E_SAV!$S1696-E_SAV!$AE1696,HLOOKUP(A_Stammdaten!$B$12-1,$AF$4:$AL$4004,ROW(C1696)-3,FALSE)-$AE1696)</f>
        <v>0</v>
      </c>
      <c r="AE1696" s="109">
        <f>HLOOKUP(A_Stammdaten!$B$12,$AF$4:$AL$4004,ROW(C1696)-3,FALSE)</f>
        <v>0</v>
      </c>
      <c r="AF1696" s="109">
        <f t="shared" si="192"/>
        <v>0</v>
      </c>
      <c r="AG1696" s="109">
        <f t="shared" si="191"/>
        <v>0</v>
      </c>
      <c r="AH1696" s="109">
        <f t="shared" si="191"/>
        <v>0</v>
      </c>
      <c r="AI1696" s="109">
        <f t="shared" si="191"/>
        <v>0</v>
      </c>
      <c r="AJ1696" s="109">
        <f t="shared" si="190"/>
        <v>0</v>
      </c>
      <c r="AK1696" s="109">
        <f t="shared" si="190"/>
        <v>0</v>
      </c>
      <c r="AL1696" s="109">
        <f t="shared" si="190"/>
        <v>0</v>
      </c>
    </row>
    <row r="1697" spans="1:38" x14ac:dyDescent="0.3">
      <c r="A1697" s="421"/>
      <c r="B1697" s="421"/>
      <c r="C1697" s="422"/>
      <c r="D1697" s="423"/>
      <c r="E1697" s="421"/>
      <c r="F1697" s="421"/>
      <c r="G1697" s="421"/>
      <c r="H1697" s="421"/>
      <c r="I1697" s="421"/>
      <c r="J1697" s="421"/>
      <c r="K1697" s="421"/>
      <c r="L1697" s="421"/>
      <c r="M1697" s="423"/>
      <c r="N1697" s="340">
        <f>IF(C1697&gt;A_Stammdaten!$B$12,0,SUM(E1697,F1697,H1697,J1697:K1697)-SUM(G1697,I1697,L1697:M1697))</f>
        <v>0</v>
      </c>
      <c r="O1697" s="421"/>
      <c r="P1697" s="421"/>
      <c r="Q1697" s="421"/>
      <c r="R1697" s="421"/>
      <c r="S1697" s="108">
        <f t="shared" si="193"/>
        <v>0</v>
      </c>
      <c r="T1697" s="341">
        <f>IF(ISBLANK($B1697),0,VLOOKUP($B1697,Listen!$A$2:$C$45,2,FALSE))</f>
        <v>0</v>
      </c>
      <c r="U1697" s="341">
        <f>IF(ISBLANK($B1697),0,VLOOKUP($B1697,Listen!$A$2:$C$45,3,FALSE))</f>
        <v>0</v>
      </c>
      <c r="V1697" s="342">
        <f t="shared" si="195"/>
        <v>0</v>
      </c>
      <c r="W1697" s="342">
        <f t="shared" si="196"/>
        <v>0</v>
      </c>
      <c r="X1697" s="342">
        <f t="shared" si="196"/>
        <v>0</v>
      </c>
      <c r="Y1697" s="342">
        <f t="shared" si="196"/>
        <v>0</v>
      </c>
      <c r="Z1697" s="342">
        <f t="shared" si="196"/>
        <v>0</v>
      </c>
      <c r="AA1697" s="342">
        <f t="shared" si="196"/>
        <v>0</v>
      </c>
      <c r="AB1697" s="342">
        <f t="shared" si="196"/>
        <v>0</v>
      </c>
      <c r="AC1697" s="109">
        <f t="shared" si="194"/>
        <v>0</v>
      </c>
      <c r="AD1697" s="109">
        <f>IF(C1697=A_Stammdaten!$B$12,E_SAV!$S1697-E_SAV!$AE1697,HLOOKUP(A_Stammdaten!$B$12-1,$AF$4:$AL$4004,ROW(C1697)-3,FALSE)-$AE1697)</f>
        <v>0</v>
      </c>
      <c r="AE1697" s="109">
        <f>HLOOKUP(A_Stammdaten!$B$12,$AF$4:$AL$4004,ROW(C1697)-3,FALSE)</f>
        <v>0</v>
      </c>
      <c r="AF1697" s="109">
        <f t="shared" si="192"/>
        <v>0</v>
      </c>
      <c r="AG1697" s="109">
        <f t="shared" si="191"/>
        <v>0</v>
      </c>
      <c r="AH1697" s="109">
        <f t="shared" si="191"/>
        <v>0</v>
      </c>
      <c r="AI1697" s="109">
        <f t="shared" si="191"/>
        <v>0</v>
      </c>
      <c r="AJ1697" s="109">
        <f t="shared" si="190"/>
        <v>0</v>
      </c>
      <c r="AK1697" s="109">
        <f t="shared" si="190"/>
        <v>0</v>
      </c>
      <c r="AL1697" s="109">
        <f t="shared" si="190"/>
        <v>0</v>
      </c>
    </row>
    <row r="1698" spans="1:38" x14ac:dyDescent="0.3">
      <c r="A1698" s="421"/>
      <c r="B1698" s="421"/>
      <c r="C1698" s="422"/>
      <c r="D1698" s="423"/>
      <c r="E1698" s="421"/>
      <c r="F1698" s="421"/>
      <c r="G1698" s="421"/>
      <c r="H1698" s="421"/>
      <c r="I1698" s="421"/>
      <c r="J1698" s="421"/>
      <c r="K1698" s="421"/>
      <c r="L1698" s="421"/>
      <c r="M1698" s="423"/>
      <c r="N1698" s="340">
        <f>IF(C1698&gt;A_Stammdaten!$B$12,0,SUM(E1698,F1698,H1698,J1698:K1698)-SUM(G1698,I1698,L1698:M1698))</f>
        <v>0</v>
      </c>
      <c r="O1698" s="421"/>
      <c r="P1698" s="421"/>
      <c r="Q1698" s="421"/>
      <c r="R1698" s="421"/>
      <c r="S1698" s="108">
        <f t="shared" si="193"/>
        <v>0</v>
      </c>
      <c r="T1698" s="341">
        <f>IF(ISBLANK($B1698),0,VLOOKUP($B1698,Listen!$A$2:$C$45,2,FALSE))</f>
        <v>0</v>
      </c>
      <c r="U1698" s="341">
        <f>IF(ISBLANK($B1698),0,VLOOKUP($B1698,Listen!$A$2:$C$45,3,FALSE))</f>
        <v>0</v>
      </c>
      <c r="V1698" s="342">
        <f t="shared" si="195"/>
        <v>0</v>
      </c>
      <c r="W1698" s="342">
        <f t="shared" si="196"/>
        <v>0</v>
      </c>
      <c r="X1698" s="342">
        <f t="shared" si="196"/>
        <v>0</v>
      </c>
      <c r="Y1698" s="342">
        <f t="shared" si="196"/>
        <v>0</v>
      </c>
      <c r="Z1698" s="342">
        <f t="shared" si="196"/>
        <v>0</v>
      </c>
      <c r="AA1698" s="342">
        <f t="shared" si="196"/>
        <v>0</v>
      </c>
      <c r="AB1698" s="342">
        <f t="shared" si="196"/>
        <v>0</v>
      </c>
      <c r="AC1698" s="109">
        <f t="shared" si="194"/>
        <v>0</v>
      </c>
      <c r="AD1698" s="109">
        <f>IF(C1698=A_Stammdaten!$B$12,E_SAV!$S1698-E_SAV!$AE1698,HLOOKUP(A_Stammdaten!$B$12-1,$AF$4:$AL$4004,ROW(C1698)-3,FALSE)-$AE1698)</f>
        <v>0</v>
      </c>
      <c r="AE1698" s="109">
        <f>HLOOKUP(A_Stammdaten!$B$12,$AF$4:$AL$4004,ROW(C1698)-3,FALSE)</f>
        <v>0</v>
      </c>
      <c r="AF1698" s="109">
        <f t="shared" si="192"/>
        <v>0</v>
      </c>
      <c r="AG1698" s="109">
        <f t="shared" si="191"/>
        <v>0</v>
      </c>
      <c r="AH1698" s="109">
        <f t="shared" si="191"/>
        <v>0</v>
      </c>
      <c r="AI1698" s="109">
        <f t="shared" si="191"/>
        <v>0</v>
      </c>
      <c r="AJ1698" s="109">
        <f t="shared" si="190"/>
        <v>0</v>
      </c>
      <c r="AK1698" s="109">
        <f t="shared" si="190"/>
        <v>0</v>
      </c>
      <c r="AL1698" s="109">
        <f t="shared" si="190"/>
        <v>0</v>
      </c>
    </row>
    <row r="1699" spans="1:38" x14ac:dyDescent="0.3">
      <c r="A1699" s="421"/>
      <c r="B1699" s="421"/>
      <c r="C1699" s="422"/>
      <c r="D1699" s="423"/>
      <c r="E1699" s="421"/>
      <c r="F1699" s="421"/>
      <c r="G1699" s="421"/>
      <c r="H1699" s="421"/>
      <c r="I1699" s="421"/>
      <c r="J1699" s="421"/>
      <c r="K1699" s="421"/>
      <c r="L1699" s="421"/>
      <c r="M1699" s="423"/>
      <c r="N1699" s="340">
        <f>IF(C1699&gt;A_Stammdaten!$B$12,0,SUM(E1699,F1699,H1699,J1699:K1699)-SUM(G1699,I1699,L1699:M1699))</f>
        <v>0</v>
      </c>
      <c r="O1699" s="421"/>
      <c r="P1699" s="421"/>
      <c r="Q1699" s="421"/>
      <c r="R1699" s="421"/>
      <c r="S1699" s="108">
        <f t="shared" si="193"/>
        <v>0</v>
      </c>
      <c r="T1699" s="341">
        <f>IF(ISBLANK($B1699),0,VLOOKUP($B1699,Listen!$A$2:$C$45,2,FALSE))</f>
        <v>0</v>
      </c>
      <c r="U1699" s="341">
        <f>IF(ISBLANK($B1699),0,VLOOKUP($B1699,Listen!$A$2:$C$45,3,FALSE))</f>
        <v>0</v>
      </c>
      <c r="V1699" s="342">
        <f t="shared" si="195"/>
        <v>0</v>
      </c>
      <c r="W1699" s="342">
        <f t="shared" si="196"/>
        <v>0</v>
      </c>
      <c r="X1699" s="342">
        <f t="shared" si="196"/>
        <v>0</v>
      </c>
      <c r="Y1699" s="342">
        <f t="shared" si="196"/>
        <v>0</v>
      </c>
      <c r="Z1699" s="342">
        <f t="shared" si="196"/>
        <v>0</v>
      </c>
      <c r="AA1699" s="342">
        <f t="shared" si="196"/>
        <v>0</v>
      </c>
      <c r="AB1699" s="342">
        <f t="shared" si="196"/>
        <v>0</v>
      </c>
      <c r="AC1699" s="109">
        <f t="shared" si="194"/>
        <v>0</v>
      </c>
      <c r="AD1699" s="109">
        <f>IF(C1699=A_Stammdaten!$B$12,E_SAV!$S1699-E_SAV!$AE1699,HLOOKUP(A_Stammdaten!$B$12-1,$AF$4:$AL$4004,ROW(C1699)-3,FALSE)-$AE1699)</f>
        <v>0</v>
      </c>
      <c r="AE1699" s="109">
        <f>HLOOKUP(A_Stammdaten!$B$12,$AF$4:$AL$4004,ROW(C1699)-3,FALSE)</f>
        <v>0</v>
      </c>
      <c r="AF1699" s="109">
        <f t="shared" si="192"/>
        <v>0</v>
      </c>
      <c r="AG1699" s="109">
        <f t="shared" si="191"/>
        <v>0</v>
      </c>
      <c r="AH1699" s="109">
        <f t="shared" si="191"/>
        <v>0</v>
      </c>
      <c r="AI1699" s="109">
        <f t="shared" si="191"/>
        <v>0</v>
      </c>
      <c r="AJ1699" s="109">
        <f t="shared" si="190"/>
        <v>0</v>
      </c>
      <c r="AK1699" s="109">
        <f t="shared" si="190"/>
        <v>0</v>
      </c>
      <c r="AL1699" s="109">
        <f t="shared" si="190"/>
        <v>0</v>
      </c>
    </row>
    <row r="1700" spans="1:38" x14ac:dyDescent="0.3">
      <c r="A1700" s="421"/>
      <c r="B1700" s="421"/>
      <c r="C1700" s="422"/>
      <c r="D1700" s="423"/>
      <c r="E1700" s="421"/>
      <c r="F1700" s="421"/>
      <c r="G1700" s="421"/>
      <c r="H1700" s="421"/>
      <c r="I1700" s="421"/>
      <c r="J1700" s="421"/>
      <c r="K1700" s="421"/>
      <c r="L1700" s="421"/>
      <c r="M1700" s="423"/>
      <c r="N1700" s="340">
        <f>IF(C1700&gt;A_Stammdaten!$B$12,0,SUM(E1700,F1700,H1700,J1700:K1700)-SUM(G1700,I1700,L1700:M1700))</f>
        <v>0</v>
      </c>
      <c r="O1700" s="421"/>
      <c r="P1700" s="421"/>
      <c r="Q1700" s="421"/>
      <c r="R1700" s="421"/>
      <c r="S1700" s="108">
        <f t="shared" si="193"/>
        <v>0</v>
      </c>
      <c r="T1700" s="341">
        <f>IF(ISBLANK($B1700),0,VLOOKUP($B1700,Listen!$A$2:$C$45,2,FALSE))</f>
        <v>0</v>
      </c>
      <c r="U1700" s="341">
        <f>IF(ISBLANK($B1700),0,VLOOKUP($B1700,Listen!$A$2:$C$45,3,FALSE))</f>
        <v>0</v>
      </c>
      <c r="V1700" s="342">
        <f t="shared" si="195"/>
        <v>0</v>
      </c>
      <c r="W1700" s="342">
        <f t="shared" si="196"/>
        <v>0</v>
      </c>
      <c r="X1700" s="342">
        <f t="shared" si="196"/>
        <v>0</v>
      </c>
      <c r="Y1700" s="342">
        <f t="shared" si="196"/>
        <v>0</v>
      </c>
      <c r="Z1700" s="342">
        <f t="shared" si="196"/>
        <v>0</v>
      </c>
      <c r="AA1700" s="342">
        <f t="shared" si="196"/>
        <v>0</v>
      </c>
      <c r="AB1700" s="342">
        <f t="shared" si="196"/>
        <v>0</v>
      </c>
      <c r="AC1700" s="109">
        <f t="shared" si="194"/>
        <v>0</v>
      </c>
      <c r="AD1700" s="109">
        <f>IF(C1700=A_Stammdaten!$B$12,E_SAV!$S1700-E_SAV!$AE1700,HLOOKUP(A_Stammdaten!$B$12-1,$AF$4:$AL$4004,ROW(C1700)-3,FALSE)-$AE1700)</f>
        <v>0</v>
      </c>
      <c r="AE1700" s="109">
        <f>HLOOKUP(A_Stammdaten!$B$12,$AF$4:$AL$4004,ROW(C1700)-3,FALSE)</f>
        <v>0</v>
      </c>
      <c r="AF1700" s="109">
        <f t="shared" si="192"/>
        <v>0</v>
      </c>
      <c r="AG1700" s="109">
        <f t="shared" si="191"/>
        <v>0</v>
      </c>
      <c r="AH1700" s="109">
        <f t="shared" si="191"/>
        <v>0</v>
      </c>
      <c r="AI1700" s="109">
        <f t="shared" si="191"/>
        <v>0</v>
      </c>
      <c r="AJ1700" s="109">
        <f t="shared" si="190"/>
        <v>0</v>
      </c>
      <c r="AK1700" s="109">
        <f t="shared" si="190"/>
        <v>0</v>
      </c>
      <c r="AL1700" s="109">
        <f t="shared" si="190"/>
        <v>0</v>
      </c>
    </row>
    <row r="1701" spans="1:38" x14ac:dyDescent="0.3">
      <c r="A1701" s="421"/>
      <c r="B1701" s="421"/>
      <c r="C1701" s="422"/>
      <c r="D1701" s="423"/>
      <c r="E1701" s="421"/>
      <c r="F1701" s="421"/>
      <c r="G1701" s="421"/>
      <c r="H1701" s="421"/>
      <c r="I1701" s="421"/>
      <c r="J1701" s="421"/>
      <c r="K1701" s="421"/>
      <c r="L1701" s="421"/>
      <c r="M1701" s="423"/>
      <c r="N1701" s="340">
        <f>IF(C1701&gt;A_Stammdaten!$B$12,0,SUM(E1701,F1701,H1701,J1701:K1701)-SUM(G1701,I1701,L1701:M1701))</f>
        <v>0</v>
      </c>
      <c r="O1701" s="421"/>
      <c r="P1701" s="421"/>
      <c r="Q1701" s="421"/>
      <c r="R1701" s="421"/>
      <c r="S1701" s="108">
        <f t="shared" si="193"/>
        <v>0</v>
      </c>
      <c r="T1701" s="341">
        <f>IF(ISBLANK($B1701),0,VLOOKUP($B1701,Listen!$A$2:$C$45,2,FALSE))</f>
        <v>0</v>
      </c>
      <c r="U1701" s="341">
        <f>IF(ISBLANK($B1701),0,VLOOKUP($B1701,Listen!$A$2:$C$45,3,FALSE))</f>
        <v>0</v>
      </c>
      <c r="V1701" s="342">
        <f t="shared" si="195"/>
        <v>0</v>
      </c>
      <c r="W1701" s="342">
        <f t="shared" si="196"/>
        <v>0</v>
      </c>
      <c r="X1701" s="342">
        <f t="shared" si="196"/>
        <v>0</v>
      </c>
      <c r="Y1701" s="342">
        <f t="shared" si="196"/>
        <v>0</v>
      </c>
      <c r="Z1701" s="342">
        <f t="shared" si="196"/>
        <v>0</v>
      </c>
      <c r="AA1701" s="342">
        <f t="shared" si="196"/>
        <v>0</v>
      </c>
      <c r="AB1701" s="342">
        <f t="shared" si="196"/>
        <v>0</v>
      </c>
      <c r="AC1701" s="109">
        <f t="shared" si="194"/>
        <v>0</v>
      </c>
      <c r="AD1701" s="109">
        <f>IF(C1701=A_Stammdaten!$B$12,E_SAV!$S1701-E_SAV!$AE1701,HLOOKUP(A_Stammdaten!$B$12-1,$AF$4:$AL$4004,ROW(C1701)-3,FALSE)-$AE1701)</f>
        <v>0</v>
      </c>
      <c r="AE1701" s="109">
        <f>HLOOKUP(A_Stammdaten!$B$12,$AF$4:$AL$4004,ROW(C1701)-3,FALSE)</f>
        <v>0</v>
      </c>
      <c r="AF1701" s="109">
        <f t="shared" si="192"/>
        <v>0</v>
      </c>
      <c r="AG1701" s="109">
        <f t="shared" si="191"/>
        <v>0</v>
      </c>
      <c r="AH1701" s="109">
        <f t="shared" si="191"/>
        <v>0</v>
      </c>
      <c r="AI1701" s="109">
        <f t="shared" si="191"/>
        <v>0</v>
      </c>
      <c r="AJ1701" s="109">
        <f t="shared" si="190"/>
        <v>0</v>
      </c>
      <c r="AK1701" s="109">
        <f t="shared" si="190"/>
        <v>0</v>
      </c>
      <c r="AL1701" s="109">
        <f t="shared" si="190"/>
        <v>0</v>
      </c>
    </row>
    <row r="1702" spans="1:38" x14ac:dyDescent="0.3">
      <c r="A1702" s="421"/>
      <c r="B1702" s="421"/>
      <c r="C1702" s="422"/>
      <c r="D1702" s="423"/>
      <c r="E1702" s="421"/>
      <c r="F1702" s="421"/>
      <c r="G1702" s="421"/>
      <c r="H1702" s="421"/>
      <c r="I1702" s="421"/>
      <c r="J1702" s="421"/>
      <c r="K1702" s="421"/>
      <c r="L1702" s="421"/>
      <c r="M1702" s="423"/>
      <c r="N1702" s="340">
        <f>IF(C1702&gt;A_Stammdaten!$B$12,0,SUM(E1702,F1702,H1702,J1702:K1702)-SUM(G1702,I1702,L1702:M1702))</f>
        <v>0</v>
      </c>
      <c r="O1702" s="421"/>
      <c r="P1702" s="421"/>
      <c r="Q1702" s="421"/>
      <c r="R1702" s="421"/>
      <c r="S1702" s="108">
        <f t="shared" si="193"/>
        <v>0</v>
      </c>
      <c r="T1702" s="341">
        <f>IF(ISBLANK($B1702),0,VLOOKUP($B1702,Listen!$A$2:$C$45,2,FALSE))</f>
        <v>0</v>
      </c>
      <c r="U1702" s="341">
        <f>IF(ISBLANK($B1702),0,VLOOKUP($B1702,Listen!$A$2:$C$45,3,FALSE))</f>
        <v>0</v>
      </c>
      <c r="V1702" s="342">
        <f t="shared" si="195"/>
        <v>0</v>
      </c>
      <c r="W1702" s="342">
        <f t="shared" si="196"/>
        <v>0</v>
      </c>
      <c r="X1702" s="342">
        <f t="shared" si="196"/>
        <v>0</v>
      </c>
      <c r="Y1702" s="342">
        <f t="shared" si="196"/>
        <v>0</v>
      </c>
      <c r="Z1702" s="342">
        <f t="shared" si="196"/>
        <v>0</v>
      </c>
      <c r="AA1702" s="342">
        <f t="shared" si="196"/>
        <v>0</v>
      </c>
      <c r="AB1702" s="342">
        <f t="shared" si="196"/>
        <v>0</v>
      </c>
      <c r="AC1702" s="109">
        <f t="shared" si="194"/>
        <v>0</v>
      </c>
      <c r="AD1702" s="109">
        <f>IF(C1702=A_Stammdaten!$B$12,E_SAV!$S1702-E_SAV!$AE1702,HLOOKUP(A_Stammdaten!$B$12-1,$AF$4:$AL$4004,ROW(C1702)-3,FALSE)-$AE1702)</f>
        <v>0</v>
      </c>
      <c r="AE1702" s="109">
        <f>HLOOKUP(A_Stammdaten!$B$12,$AF$4:$AL$4004,ROW(C1702)-3,FALSE)</f>
        <v>0</v>
      </c>
      <c r="AF1702" s="109">
        <f t="shared" si="192"/>
        <v>0</v>
      </c>
      <c r="AG1702" s="109">
        <f t="shared" si="191"/>
        <v>0</v>
      </c>
      <c r="AH1702" s="109">
        <f t="shared" si="191"/>
        <v>0</v>
      </c>
      <c r="AI1702" s="109">
        <f t="shared" si="191"/>
        <v>0</v>
      </c>
      <c r="AJ1702" s="109">
        <f t="shared" si="190"/>
        <v>0</v>
      </c>
      <c r="AK1702" s="109">
        <f t="shared" si="190"/>
        <v>0</v>
      </c>
      <c r="AL1702" s="109">
        <f t="shared" si="190"/>
        <v>0</v>
      </c>
    </row>
    <row r="1703" spans="1:38" x14ac:dyDescent="0.3">
      <c r="A1703" s="421"/>
      <c r="B1703" s="421"/>
      <c r="C1703" s="422"/>
      <c r="D1703" s="423"/>
      <c r="E1703" s="421"/>
      <c r="F1703" s="421"/>
      <c r="G1703" s="421"/>
      <c r="H1703" s="421"/>
      <c r="I1703" s="421"/>
      <c r="J1703" s="421"/>
      <c r="K1703" s="421"/>
      <c r="L1703" s="421"/>
      <c r="M1703" s="423"/>
      <c r="N1703" s="340">
        <f>IF(C1703&gt;A_Stammdaten!$B$12,0,SUM(E1703,F1703,H1703,J1703:K1703)-SUM(G1703,I1703,L1703:M1703))</f>
        <v>0</v>
      </c>
      <c r="O1703" s="421"/>
      <c r="P1703" s="421"/>
      <c r="Q1703" s="421"/>
      <c r="R1703" s="421"/>
      <c r="S1703" s="108">
        <f t="shared" si="193"/>
        <v>0</v>
      </c>
      <c r="T1703" s="341">
        <f>IF(ISBLANK($B1703),0,VLOOKUP($B1703,Listen!$A$2:$C$45,2,FALSE))</f>
        <v>0</v>
      </c>
      <c r="U1703" s="341">
        <f>IF(ISBLANK($B1703),0,VLOOKUP($B1703,Listen!$A$2:$C$45,3,FALSE))</f>
        <v>0</v>
      </c>
      <c r="V1703" s="342">
        <f t="shared" si="195"/>
        <v>0</v>
      </c>
      <c r="W1703" s="342">
        <f t="shared" si="196"/>
        <v>0</v>
      </c>
      <c r="X1703" s="342">
        <f t="shared" si="196"/>
        <v>0</v>
      </c>
      <c r="Y1703" s="342">
        <f t="shared" si="196"/>
        <v>0</v>
      </c>
      <c r="Z1703" s="342">
        <f t="shared" si="196"/>
        <v>0</v>
      </c>
      <c r="AA1703" s="342">
        <f t="shared" si="196"/>
        <v>0</v>
      </c>
      <c r="AB1703" s="342">
        <f t="shared" si="196"/>
        <v>0</v>
      </c>
      <c r="AC1703" s="109">
        <f t="shared" si="194"/>
        <v>0</v>
      </c>
      <c r="AD1703" s="109">
        <f>IF(C1703=A_Stammdaten!$B$12,E_SAV!$S1703-E_SAV!$AE1703,HLOOKUP(A_Stammdaten!$B$12-1,$AF$4:$AL$4004,ROW(C1703)-3,FALSE)-$AE1703)</f>
        <v>0</v>
      </c>
      <c r="AE1703" s="109">
        <f>HLOOKUP(A_Stammdaten!$B$12,$AF$4:$AL$4004,ROW(C1703)-3,FALSE)</f>
        <v>0</v>
      </c>
      <c r="AF1703" s="109">
        <f t="shared" si="192"/>
        <v>0</v>
      </c>
      <c r="AG1703" s="109">
        <f t="shared" si="191"/>
        <v>0</v>
      </c>
      <c r="AH1703" s="109">
        <f t="shared" si="191"/>
        <v>0</v>
      </c>
      <c r="AI1703" s="109">
        <f t="shared" si="191"/>
        <v>0</v>
      </c>
      <c r="AJ1703" s="109">
        <f t="shared" si="190"/>
        <v>0</v>
      </c>
      <c r="AK1703" s="109">
        <f t="shared" si="190"/>
        <v>0</v>
      </c>
      <c r="AL1703" s="109">
        <f t="shared" si="190"/>
        <v>0</v>
      </c>
    </row>
    <row r="1704" spans="1:38" x14ac:dyDescent="0.3">
      <c r="A1704" s="421"/>
      <c r="B1704" s="421"/>
      <c r="C1704" s="422"/>
      <c r="D1704" s="423"/>
      <c r="E1704" s="421"/>
      <c r="F1704" s="421"/>
      <c r="G1704" s="421"/>
      <c r="H1704" s="421"/>
      <c r="I1704" s="421"/>
      <c r="J1704" s="421"/>
      <c r="K1704" s="421"/>
      <c r="L1704" s="421"/>
      <c r="M1704" s="423"/>
      <c r="N1704" s="340">
        <f>IF(C1704&gt;A_Stammdaten!$B$12,0,SUM(E1704,F1704,H1704,J1704:K1704)-SUM(G1704,I1704,L1704:M1704))</f>
        <v>0</v>
      </c>
      <c r="O1704" s="421"/>
      <c r="P1704" s="421"/>
      <c r="Q1704" s="421"/>
      <c r="R1704" s="421"/>
      <c r="S1704" s="108">
        <f t="shared" si="193"/>
        <v>0</v>
      </c>
      <c r="T1704" s="341">
        <f>IF(ISBLANK($B1704),0,VLOOKUP($B1704,Listen!$A$2:$C$45,2,FALSE))</f>
        <v>0</v>
      </c>
      <c r="U1704" s="341">
        <f>IF(ISBLANK($B1704),0,VLOOKUP($B1704,Listen!$A$2:$C$45,3,FALSE))</f>
        <v>0</v>
      </c>
      <c r="V1704" s="342">
        <f t="shared" si="195"/>
        <v>0</v>
      </c>
      <c r="W1704" s="342">
        <f t="shared" si="196"/>
        <v>0</v>
      </c>
      <c r="X1704" s="342">
        <f t="shared" si="196"/>
        <v>0</v>
      </c>
      <c r="Y1704" s="342">
        <f t="shared" si="196"/>
        <v>0</v>
      </c>
      <c r="Z1704" s="342">
        <f t="shared" si="196"/>
        <v>0</v>
      </c>
      <c r="AA1704" s="342">
        <f t="shared" si="196"/>
        <v>0</v>
      </c>
      <c r="AB1704" s="342">
        <f t="shared" si="196"/>
        <v>0</v>
      </c>
      <c r="AC1704" s="109">
        <f t="shared" si="194"/>
        <v>0</v>
      </c>
      <c r="AD1704" s="109">
        <f>IF(C1704=A_Stammdaten!$B$12,E_SAV!$S1704-E_SAV!$AE1704,HLOOKUP(A_Stammdaten!$B$12-1,$AF$4:$AL$4004,ROW(C1704)-3,FALSE)-$AE1704)</f>
        <v>0</v>
      </c>
      <c r="AE1704" s="109">
        <f>HLOOKUP(A_Stammdaten!$B$12,$AF$4:$AL$4004,ROW(C1704)-3,FALSE)</f>
        <v>0</v>
      </c>
      <c r="AF1704" s="109">
        <f t="shared" si="192"/>
        <v>0</v>
      </c>
      <c r="AG1704" s="109">
        <f t="shared" si="191"/>
        <v>0</v>
      </c>
      <c r="AH1704" s="109">
        <f t="shared" si="191"/>
        <v>0</v>
      </c>
      <c r="AI1704" s="109">
        <f t="shared" si="191"/>
        <v>0</v>
      </c>
      <c r="AJ1704" s="109">
        <f t="shared" si="190"/>
        <v>0</v>
      </c>
      <c r="AK1704" s="109">
        <f t="shared" si="190"/>
        <v>0</v>
      </c>
      <c r="AL1704" s="109">
        <f t="shared" si="190"/>
        <v>0</v>
      </c>
    </row>
    <row r="1705" spans="1:38" x14ac:dyDescent="0.3">
      <c r="A1705" s="421"/>
      <c r="B1705" s="421"/>
      <c r="C1705" s="422"/>
      <c r="D1705" s="423"/>
      <c r="E1705" s="421"/>
      <c r="F1705" s="421"/>
      <c r="G1705" s="421"/>
      <c r="H1705" s="421"/>
      <c r="I1705" s="421"/>
      <c r="J1705" s="421"/>
      <c r="K1705" s="421"/>
      <c r="L1705" s="421"/>
      <c r="M1705" s="423"/>
      <c r="N1705" s="340">
        <f>IF(C1705&gt;A_Stammdaten!$B$12,0,SUM(E1705,F1705,H1705,J1705:K1705)-SUM(G1705,I1705,L1705:M1705))</f>
        <v>0</v>
      </c>
      <c r="O1705" s="421"/>
      <c r="P1705" s="421"/>
      <c r="Q1705" s="421"/>
      <c r="R1705" s="421"/>
      <c r="S1705" s="108">
        <f t="shared" si="193"/>
        <v>0</v>
      </c>
      <c r="T1705" s="341">
        <f>IF(ISBLANK($B1705),0,VLOOKUP($B1705,Listen!$A$2:$C$45,2,FALSE))</f>
        <v>0</v>
      </c>
      <c r="U1705" s="341">
        <f>IF(ISBLANK($B1705),0,VLOOKUP($B1705,Listen!$A$2:$C$45,3,FALSE))</f>
        <v>0</v>
      </c>
      <c r="V1705" s="342">
        <f t="shared" si="195"/>
        <v>0</v>
      </c>
      <c r="W1705" s="342">
        <f t="shared" si="196"/>
        <v>0</v>
      </c>
      <c r="X1705" s="342">
        <f t="shared" si="196"/>
        <v>0</v>
      </c>
      <c r="Y1705" s="342">
        <f t="shared" si="196"/>
        <v>0</v>
      </c>
      <c r="Z1705" s="342">
        <f t="shared" si="196"/>
        <v>0</v>
      </c>
      <c r="AA1705" s="342">
        <f t="shared" si="196"/>
        <v>0</v>
      </c>
      <c r="AB1705" s="342">
        <f t="shared" si="196"/>
        <v>0</v>
      </c>
      <c r="AC1705" s="109">
        <f t="shared" si="194"/>
        <v>0</v>
      </c>
      <c r="AD1705" s="109">
        <f>IF(C1705=A_Stammdaten!$B$12,E_SAV!$S1705-E_SAV!$AE1705,HLOOKUP(A_Stammdaten!$B$12-1,$AF$4:$AL$4004,ROW(C1705)-3,FALSE)-$AE1705)</f>
        <v>0</v>
      </c>
      <c r="AE1705" s="109">
        <f>HLOOKUP(A_Stammdaten!$B$12,$AF$4:$AL$4004,ROW(C1705)-3,FALSE)</f>
        <v>0</v>
      </c>
      <c r="AF1705" s="109">
        <f t="shared" si="192"/>
        <v>0</v>
      </c>
      <c r="AG1705" s="109">
        <f t="shared" si="191"/>
        <v>0</v>
      </c>
      <c r="AH1705" s="109">
        <f t="shared" si="191"/>
        <v>0</v>
      </c>
      <c r="AI1705" s="109">
        <f t="shared" si="191"/>
        <v>0</v>
      </c>
      <c r="AJ1705" s="109">
        <f t="shared" si="190"/>
        <v>0</v>
      </c>
      <c r="AK1705" s="109">
        <f t="shared" si="190"/>
        <v>0</v>
      </c>
      <c r="AL1705" s="109">
        <f t="shared" si="190"/>
        <v>0</v>
      </c>
    </row>
    <row r="1706" spans="1:38" x14ac:dyDescent="0.3">
      <c r="A1706" s="421"/>
      <c r="B1706" s="421"/>
      <c r="C1706" s="422"/>
      <c r="D1706" s="423"/>
      <c r="E1706" s="421"/>
      <c r="F1706" s="421"/>
      <c r="G1706" s="421"/>
      <c r="H1706" s="421"/>
      <c r="I1706" s="421"/>
      <c r="J1706" s="421"/>
      <c r="K1706" s="421"/>
      <c r="L1706" s="421"/>
      <c r="M1706" s="423"/>
      <c r="N1706" s="340">
        <f>IF(C1706&gt;A_Stammdaten!$B$12,0,SUM(E1706,F1706,H1706,J1706:K1706)-SUM(G1706,I1706,L1706:M1706))</f>
        <v>0</v>
      </c>
      <c r="O1706" s="421"/>
      <c r="P1706" s="421"/>
      <c r="Q1706" s="421"/>
      <c r="R1706" s="421"/>
      <c r="S1706" s="108">
        <f t="shared" si="193"/>
        <v>0</v>
      </c>
      <c r="T1706" s="341">
        <f>IF(ISBLANK($B1706),0,VLOOKUP($B1706,Listen!$A$2:$C$45,2,FALSE))</f>
        <v>0</v>
      </c>
      <c r="U1706" s="341">
        <f>IF(ISBLANK($B1706),0,VLOOKUP($B1706,Listen!$A$2:$C$45,3,FALSE))</f>
        <v>0</v>
      </c>
      <c r="V1706" s="342">
        <f t="shared" si="195"/>
        <v>0</v>
      </c>
      <c r="W1706" s="342">
        <f t="shared" si="196"/>
        <v>0</v>
      </c>
      <c r="X1706" s="342">
        <f t="shared" si="196"/>
        <v>0</v>
      </c>
      <c r="Y1706" s="342">
        <f t="shared" si="196"/>
        <v>0</v>
      </c>
      <c r="Z1706" s="342">
        <f t="shared" si="196"/>
        <v>0</v>
      </c>
      <c r="AA1706" s="342">
        <f t="shared" si="196"/>
        <v>0</v>
      </c>
      <c r="AB1706" s="342">
        <f t="shared" si="196"/>
        <v>0</v>
      </c>
      <c r="AC1706" s="109">
        <f t="shared" si="194"/>
        <v>0</v>
      </c>
      <c r="AD1706" s="109">
        <f>IF(C1706=A_Stammdaten!$B$12,E_SAV!$S1706-E_SAV!$AE1706,HLOOKUP(A_Stammdaten!$B$12-1,$AF$4:$AL$4004,ROW(C1706)-3,FALSE)-$AE1706)</f>
        <v>0</v>
      </c>
      <c r="AE1706" s="109">
        <f>HLOOKUP(A_Stammdaten!$B$12,$AF$4:$AL$4004,ROW(C1706)-3,FALSE)</f>
        <v>0</v>
      </c>
      <c r="AF1706" s="109">
        <f t="shared" si="192"/>
        <v>0</v>
      </c>
      <c r="AG1706" s="109">
        <f t="shared" si="191"/>
        <v>0</v>
      </c>
      <c r="AH1706" s="109">
        <f t="shared" si="191"/>
        <v>0</v>
      </c>
      <c r="AI1706" s="109">
        <f t="shared" si="191"/>
        <v>0</v>
      </c>
      <c r="AJ1706" s="109">
        <f t="shared" si="190"/>
        <v>0</v>
      </c>
      <c r="AK1706" s="109">
        <f t="shared" si="190"/>
        <v>0</v>
      </c>
      <c r="AL1706" s="109">
        <f t="shared" si="190"/>
        <v>0</v>
      </c>
    </row>
    <row r="1707" spans="1:38" x14ac:dyDescent="0.3">
      <c r="A1707" s="421"/>
      <c r="B1707" s="421"/>
      <c r="C1707" s="422"/>
      <c r="D1707" s="423"/>
      <c r="E1707" s="421"/>
      <c r="F1707" s="421"/>
      <c r="G1707" s="421"/>
      <c r="H1707" s="421"/>
      <c r="I1707" s="421"/>
      <c r="J1707" s="421"/>
      <c r="K1707" s="421"/>
      <c r="L1707" s="421"/>
      <c r="M1707" s="423"/>
      <c r="N1707" s="340">
        <f>IF(C1707&gt;A_Stammdaten!$B$12,0,SUM(E1707,F1707,H1707,J1707:K1707)-SUM(G1707,I1707,L1707:M1707))</f>
        <v>0</v>
      </c>
      <c r="O1707" s="421"/>
      <c r="P1707" s="421"/>
      <c r="Q1707" s="421"/>
      <c r="R1707" s="421"/>
      <c r="S1707" s="108">
        <f t="shared" si="193"/>
        <v>0</v>
      </c>
      <c r="T1707" s="341">
        <f>IF(ISBLANK($B1707),0,VLOOKUP($B1707,Listen!$A$2:$C$45,2,FALSE))</f>
        <v>0</v>
      </c>
      <c r="U1707" s="341">
        <f>IF(ISBLANK($B1707),0,VLOOKUP($B1707,Listen!$A$2:$C$45,3,FALSE))</f>
        <v>0</v>
      </c>
      <c r="V1707" s="342">
        <f t="shared" si="195"/>
        <v>0</v>
      </c>
      <c r="W1707" s="342">
        <f t="shared" si="196"/>
        <v>0</v>
      </c>
      <c r="X1707" s="342">
        <f t="shared" si="196"/>
        <v>0</v>
      </c>
      <c r="Y1707" s="342">
        <f t="shared" si="196"/>
        <v>0</v>
      </c>
      <c r="Z1707" s="342">
        <f t="shared" si="196"/>
        <v>0</v>
      </c>
      <c r="AA1707" s="342">
        <f t="shared" si="196"/>
        <v>0</v>
      </c>
      <c r="AB1707" s="342">
        <f t="shared" si="196"/>
        <v>0</v>
      </c>
      <c r="AC1707" s="109">
        <f t="shared" si="194"/>
        <v>0</v>
      </c>
      <c r="AD1707" s="109">
        <f>IF(C1707=A_Stammdaten!$B$12,E_SAV!$S1707-E_SAV!$AE1707,HLOOKUP(A_Stammdaten!$B$12-1,$AF$4:$AL$4004,ROW(C1707)-3,FALSE)-$AE1707)</f>
        <v>0</v>
      </c>
      <c r="AE1707" s="109">
        <f>HLOOKUP(A_Stammdaten!$B$12,$AF$4:$AL$4004,ROW(C1707)-3,FALSE)</f>
        <v>0</v>
      </c>
      <c r="AF1707" s="109">
        <f t="shared" si="192"/>
        <v>0</v>
      </c>
      <c r="AG1707" s="109">
        <f t="shared" si="191"/>
        <v>0</v>
      </c>
      <c r="AH1707" s="109">
        <f t="shared" si="191"/>
        <v>0</v>
      </c>
      <c r="AI1707" s="109">
        <f t="shared" si="191"/>
        <v>0</v>
      </c>
      <c r="AJ1707" s="109">
        <f t="shared" si="190"/>
        <v>0</v>
      </c>
      <c r="AK1707" s="109">
        <f t="shared" si="190"/>
        <v>0</v>
      </c>
      <c r="AL1707" s="109">
        <f t="shared" si="190"/>
        <v>0</v>
      </c>
    </row>
    <row r="1708" spans="1:38" x14ac:dyDescent="0.3">
      <c r="A1708" s="421"/>
      <c r="B1708" s="421"/>
      <c r="C1708" s="422"/>
      <c r="D1708" s="423"/>
      <c r="E1708" s="421"/>
      <c r="F1708" s="421"/>
      <c r="G1708" s="421"/>
      <c r="H1708" s="421"/>
      <c r="I1708" s="421"/>
      <c r="J1708" s="421"/>
      <c r="K1708" s="421"/>
      <c r="L1708" s="421"/>
      <c r="M1708" s="423"/>
      <c r="N1708" s="340">
        <f>IF(C1708&gt;A_Stammdaten!$B$12,0,SUM(E1708,F1708,H1708,J1708:K1708)-SUM(G1708,I1708,L1708:M1708))</f>
        <v>0</v>
      </c>
      <c r="O1708" s="421"/>
      <c r="P1708" s="421"/>
      <c r="Q1708" s="421"/>
      <c r="R1708" s="421"/>
      <c r="S1708" s="108">
        <f t="shared" si="193"/>
        <v>0</v>
      </c>
      <c r="T1708" s="341">
        <f>IF(ISBLANK($B1708),0,VLOOKUP($B1708,Listen!$A$2:$C$45,2,FALSE))</f>
        <v>0</v>
      </c>
      <c r="U1708" s="341">
        <f>IF(ISBLANK($B1708),0,VLOOKUP($B1708,Listen!$A$2:$C$45,3,FALSE))</f>
        <v>0</v>
      </c>
      <c r="V1708" s="342">
        <f t="shared" si="195"/>
        <v>0</v>
      </c>
      <c r="W1708" s="342">
        <f t="shared" si="196"/>
        <v>0</v>
      </c>
      <c r="X1708" s="342">
        <f t="shared" si="196"/>
        <v>0</v>
      </c>
      <c r="Y1708" s="342">
        <f t="shared" si="196"/>
        <v>0</v>
      </c>
      <c r="Z1708" s="342">
        <f t="shared" si="196"/>
        <v>0</v>
      </c>
      <c r="AA1708" s="342">
        <f t="shared" si="196"/>
        <v>0</v>
      </c>
      <c r="AB1708" s="342">
        <f t="shared" si="196"/>
        <v>0</v>
      </c>
      <c r="AC1708" s="109">
        <f t="shared" si="194"/>
        <v>0</v>
      </c>
      <c r="AD1708" s="109">
        <f>IF(C1708=A_Stammdaten!$B$12,E_SAV!$S1708-E_SAV!$AE1708,HLOOKUP(A_Stammdaten!$B$12-1,$AF$4:$AL$4004,ROW(C1708)-3,FALSE)-$AE1708)</f>
        <v>0</v>
      </c>
      <c r="AE1708" s="109">
        <f>HLOOKUP(A_Stammdaten!$B$12,$AF$4:$AL$4004,ROW(C1708)-3,FALSE)</f>
        <v>0</v>
      </c>
      <c r="AF1708" s="109">
        <f t="shared" si="192"/>
        <v>0</v>
      </c>
      <c r="AG1708" s="109">
        <f t="shared" si="191"/>
        <v>0</v>
      </c>
      <c r="AH1708" s="109">
        <f t="shared" si="191"/>
        <v>0</v>
      </c>
      <c r="AI1708" s="109">
        <f t="shared" si="191"/>
        <v>0</v>
      </c>
      <c r="AJ1708" s="109">
        <f t="shared" si="190"/>
        <v>0</v>
      </c>
      <c r="AK1708" s="109">
        <f t="shared" si="190"/>
        <v>0</v>
      </c>
      <c r="AL1708" s="109">
        <f t="shared" si="190"/>
        <v>0</v>
      </c>
    </row>
    <row r="1709" spans="1:38" x14ac:dyDescent="0.3">
      <c r="A1709" s="421"/>
      <c r="B1709" s="421"/>
      <c r="C1709" s="422"/>
      <c r="D1709" s="423"/>
      <c r="E1709" s="421"/>
      <c r="F1709" s="421"/>
      <c r="G1709" s="421"/>
      <c r="H1709" s="421"/>
      <c r="I1709" s="421"/>
      <c r="J1709" s="421"/>
      <c r="K1709" s="421"/>
      <c r="L1709" s="421"/>
      <c r="M1709" s="423"/>
      <c r="N1709" s="340">
        <f>IF(C1709&gt;A_Stammdaten!$B$12,0,SUM(E1709,F1709,H1709,J1709:K1709)-SUM(G1709,I1709,L1709:M1709))</f>
        <v>0</v>
      </c>
      <c r="O1709" s="421"/>
      <c r="P1709" s="421"/>
      <c r="Q1709" s="421"/>
      <c r="R1709" s="421"/>
      <c r="S1709" s="108">
        <f t="shared" si="193"/>
        <v>0</v>
      </c>
      <c r="T1709" s="341">
        <f>IF(ISBLANK($B1709),0,VLOOKUP($B1709,Listen!$A$2:$C$45,2,FALSE))</f>
        <v>0</v>
      </c>
      <c r="U1709" s="341">
        <f>IF(ISBLANK($B1709),0,VLOOKUP($B1709,Listen!$A$2:$C$45,3,FALSE))</f>
        <v>0</v>
      </c>
      <c r="V1709" s="342">
        <f t="shared" si="195"/>
        <v>0</v>
      </c>
      <c r="W1709" s="342">
        <f t="shared" si="196"/>
        <v>0</v>
      </c>
      <c r="X1709" s="342">
        <f t="shared" si="196"/>
        <v>0</v>
      </c>
      <c r="Y1709" s="342">
        <f t="shared" si="196"/>
        <v>0</v>
      </c>
      <c r="Z1709" s="342">
        <f t="shared" si="196"/>
        <v>0</v>
      </c>
      <c r="AA1709" s="342">
        <f t="shared" si="196"/>
        <v>0</v>
      </c>
      <c r="AB1709" s="342">
        <f t="shared" si="196"/>
        <v>0</v>
      </c>
      <c r="AC1709" s="109">
        <f t="shared" si="194"/>
        <v>0</v>
      </c>
      <c r="AD1709" s="109">
        <f>IF(C1709=A_Stammdaten!$B$12,E_SAV!$S1709-E_SAV!$AE1709,HLOOKUP(A_Stammdaten!$B$12-1,$AF$4:$AL$4004,ROW(C1709)-3,FALSE)-$AE1709)</f>
        <v>0</v>
      </c>
      <c r="AE1709" s="109">
        <f>HLOOKUP(A_Stammdaten!$B$12,$AF$4:$AL$4004,ROW(C1709)-3,FALSE)</f>
        <v>0</v>
      </c>
      <c r="AF1709" s="109">
        <f t="shared" si="192"/>
        <v>0</v>
      </c>
      <c r="AG1709" s="109">
        <f t="shared" si="191"/>
        <v>0</v>
      </c>
      <c r="AH1709" s="109">
        <f t="shared" si="191"/>
        <v>0</v>
      </c>
      <c r="AI1709" s="109">
        <f t="shared" si="191"/>
        <v>0</v>
      </c>
      <c r="AJ1709" s="109">
        <f t="shared" si="190"/>
        <v>0</v>
      </c>
      <c r="AK1709" s="109">
        <f t="shared" si="190"/>
        <v>0</v>
      </c>
      <c r="AL1709" s="109">
        <f t="shared" si="190"/>
        <v>0</v>
      </c>
    </row>
    <row r="1710" spans="1:38" x14ac:dyDescent="0.3">
      <c r="A1710" s="421"/>
      <c r="B1710" s="421"/>
      <c r="C1710" s="422"/>
      <c r="D1710" s="423"/>
      <c r="E1710" s="421"/>
      <c r="F1710" s="421"/>
      <c r="G1710" s="421"/>
      <c r="H1710" s="421"/>
      <c r="I1710" s="421"/>
      <c r="J1710" s="421"/>
      <c r="K1710" s="421"/>
      <c r="L1710" s="421"/>
      <c r="M1710" s="423"/>
      <c r="N1710" s="340">
        <f>IF(C1710&gt;A_Stammdaten!$B$12,0,SUM(E1710,F1710,H1710,J1710:K1710)-SUM(G1710,I1710,L1710:M1710))</f>
        <v>0</v>
      </c>
      <c r="O1710" s="421"/>
      <c r="P1710" s="421"/>
      <c r="Q1710" s="421"/>
      <c r="R1710" s="421"/>
      <c r="S1710" s="108">
        <f t="shared" si="193"/>
        <v>0</v>
      </c>
      <c r="T1710" s="341">
        <f>IF(ISBLANK($B1710),0,VLOOKUP($B1710,Listen!$A$2:$C$45,2,FALSE))</f>
        <v>0</v>
      </c>
      <c r="U1710" s="341">
        <f>IF(ISBLANK($B1710),0,VLOOKUP($B1710,Listen!$A$2:$C$45,3,FALSE))</f>
        <v>0</v>
      </c>
      <c r="V1710" s="342">
        <f t="shared" si="195"/>
        <v>0</v>
      </c>
      <c r="W1710" s="342">
        <f t="shared" si="196"/>
        <v>0</v>
      </c>
      <c r="X1710" s="342">
        <f t="shared" si="196"/>
        <v>0</v>
      </c>
      <c r="Y1710" s="342">
        <f t="shared" si="196"/>
        <v>0</v>
      </c>
      <c r="Z1710" s="342">
        <f t="shared" si="196"/>
        <v>0</v>
      </c>
      <c r="AA1710" s="342">
        <f t="shared" si="196"/>
        <v>0</v>
      </c>
      <c r="AB1710" s="342">
        <f t="shared" si="196"/>
        <v>0</v>
      </c>
      <c r="AC1710" s="109">
        <f t="shared" si="194"/>
        <v>0</v>
      </c>
      <c r="AD1710" s="109">
        <f>IF(C1710=A_Stammdaten!$B$12,E_SAV!$S1710-E_SAV!$AE1710,HLOOKUP(A_Stammdaten!$B$12-1,$AF$4:$AL$4004,ROW(C1710)-3,FALSE)-$AE1710)</f>
        <v>0</v>
      </c>
      <c r="AE1710" s="109">
        <f>HLOOKUP(A_Stammdaten!$B$12,$AF$4:$AL$4004,ROW(C1710)-3,FALSE)</f>
        <v>0</v>
      </c>
      <c r="AF1710" s="109">
        <f t="shared" si="192"/>
        <v>0</v>
      </c>
      <c r="AG1710" s="109">
        <f t="shared" si="191"/>
        <v>0</v>
      </c>
      <c r="AH1710" s="109">
        <f t="shared" si="191"/>
        <v>0</v>
      </c>
      <c r="AI1710" s="109">
        <f t="shared" si="191"/>
        <v>0</v>
      </c>
      <c r="AJ1710" s="109">
        <f t="shared" si="190"/>
        <v>0</v>
      </c>
      <c r="AK1710" s="109">
        <f t="shared" si="190"/>
        <v>0</v>
      </c>
      <c r="AL1710" s="109">
        <f t="shared" si="190"/>
        <v>0</v>
      </c>
    </row>
    <row r="1711" spans="1:38" x14ac:dyDescent="0.3">
      <c r="A1711" s="421"/>
      <c r="B1711" s="421"/>
      <c r="C1711" s="422"/>
      <c r="D1711" s="423"/>
      <c r="E1711" s="421"/>
      <c r="F1711" s="421"/>
      <c r="G1711" s="421"/>
      <c r="H1711" s="421"/>
      <c r="I1711" s="421"/>
      <c r="J1711" s="421"/>
      <c r="K1711" s="421"/>
      <c r="L1711" s="421"/>
      <c r="M1711" s="423"/>
      <c r="N1711" s="340">
        <f>IF(C1711&gt;A_Stammdaten!$B$12,0,SUM(E1711,F1711,H1711,J1711:K1711)-SUM(G1711,I1711,L1711:M1711))</f>
        <v>0</v>
      </c>
      <c r="O1711" s="421"/>
      <c r="P1711" s="421"/>
      <c r="Q1711" s="421"/>
      <c r="R1711" s="421"/>
      <c r="S1711" s="108">
        <f t="shared" si="193"/>
        <v>0</v>
      </c>
      <c r="T1711" s="341">
        <f>IF(ISBLANK($B1711),0,VLOOKUP($B1711,Listen!$A$2:$C$45,2,FALSE))</f>
        <v>0</v>
      </c>
      <c r="U1711" s="341">
        <f>IF(ISBLANK($B1711),0,VLOOKUP($B1711,Listen!$A$2:$C$45,3,FALSE))</f>
        <v>0</v>
      </c>
      <c r="V1711" s="342">
        <f t="shared" si="195"/>
        <v>0</v>
      </c>
      <c r="W1711" s="342">
        <f t="shared" si="196"/>
        <v>0</v>
      </c>
      <c r="X1711" s="342">
        <f t="shared" si="196"/>
        <v>0</v>
      </c>
      <c r="Y1711" s="342">
        <f t="shared" si="196"/>
        <v>0</v>
      </c>
      <c r="Z1711" s="342">
        <f t="shared" si="196"/>
        <v>0</v>
      </c>
      <c r="AA1711" s="342">
        <f t="shared" si="196"/>
        <v>0</v>
      </c>
      <c r="AB1711" s="342">
        <f t="shared" si="196"/>
        <v>0</v>
      </c>
      <c r="AC1711" s="109">
        <f t="shared" si="194"/>
        <v>0</v>
      </c>
      <c r="AD1711" s="109">
        <f>IF(C1711=A_Stammdaten!$B$12,E_SAV!$S1711-E_SAV!$AE1711,HLOOKUP(A_Stammdaten!$B$12-1,$AF$4:$AL$4004,ROW(C1711)-3,FALSE)-$AE1711)</f>
        <v>0</v>
      </c>
      <c r="AE1711" s="109">
        <f>HLOOKUP(A_Stammdaten!$B$12,$AF$4:$AL$4004,ROW(C1711)-3,FALSE)</f>
        <v>0</v>
      </c>
      <c r="AF1711" s="109">
        <f t="shared" si="192"/>
        <v>0</v>
      </c>
      <c r="AG1711" s="109">
        <f t="shared" si="191"/>
        <v>0</v>
      </c>
      <c r="AH1711" s="109">
        <f t="shared" si="191"/>
        <v>0</v>
      </c>
      <c r="AI1711" s="109">
        <f t="shared" si="191"/>
        <v>0</v>
      </c>
      <c r="AJ1711" s="109">
        <f t="shared" si="190"/>
        <v>0</v>
      </c>
      <c r="AK1711" s="109">
        <f t="shared" si="190"/>
        <v>0</v>
      </c>
      <c r="AL1711" s="109">
        <f t="shared" si="190"/>
        <v>0</v>
      </c>
    </row>
    <row r="1712" spans="1:38" x14ac:dyDescent="0.3">
      <c r="A1712" s="421"/>
      <c r="B1712" s="421"/>
      <c r="C1712" s="422"/>
      <c r="D1712" s="423"/>
      <c r="E1712" s="421"/>
      <c r="F1712" s="421"/>
      <c r="G1712" s="421"/>
      <c r="H1712" s="421"/>
      <c r="I1712" s="421"/>
      <c r="J1712" s="421"/>
      <c r="K1712" s="421"/>
      <c r="L1712" s="421"/>
      <c r="M1712" s="423"/>
      <c r="N1712" s="340">
        <f>IF(C1712&gt;A_Stammdaten!$B$12,0,SUM(E1712,F1712,H1712,J1712:K1712)-SUM(G1712,I1712,L1712:M1712))</f>
        <v>0</v>
      </c>
      <c r="O1712" s="421"/>
      <c r="P1712" s="421"/>
      <c r="Q1712" s="421"/>
      <c r="R1712" s="421"/>
      <c r="S1712" s="108">
        <f t="shared" si="193"/>
        <v>0</v>
      </c>
      <c r="T1712" s="341">
        <f>IF(ISBLANK($B1712),0,VLOOKUP($B1712,Listen!$A$2:$C$45,2,FALSE))</f>
        <v>0</v>
      </c>
      <c r="U1712" s="341">
        <f>IF(ISBLANK($B1712),0,VLOOKUP($B1712,Listen!$A$2:$C$45,3,FALSE))</f>
        <v>0</v>
      </c>
      <c r="V1712" s="342">
        <f t="shared" si="195"/>
        <v>0</v>
      </c>
      <c r="W1712" s="342">
        <f t="shared" si="196"/>
        <v>0</v>
      </c>
      <c r="X1712" s="342">
        <f t="shared" si="196"/>
        <v>0</v>
      </c>
      <c r="Y1712" s="342">
        <f t="shared" si="196"/>
        <v>0</v>
      </c>
      <c r="Z1712" s="342">
        <f t="shared" si="196"/>
        <v>0</v>
      </c>
      <c r="AA1712" s="342">
        <f t="shared" si="196"/>
        <v>0</v>
      </c>
      <c r="AB1712" s="342">
        <f t="shared" si="196"/>
        <v>0</v>
      </c>
      <c r="AC1712" s="109">
        <f t="shared" si="194"/>
        <v>0</v>
      </c>
      <c r="AD1712" s="109">
        <f>IF(C1712=A_Stammdaten!$B$12,E_SAV!$S1712-E_SAV!$AE1712,HLOOKUP(A_Stammdaten!$B$12-1,$AF$4:$AL$4004,ROW(C1712)-3,FALSE)-$AE1712)</f>
        <v>0</v>
      </c>
      <c r="AE1712" s="109">
        <f>HLOOKUP(A_Stammdaten!$B$12,$AF$4:$AL$4004,ROW(C1712)-3,FALSE)</f>
        <v>0</v>
      </c>
      <c r="AF1712" s="109">
        <f t="shared" si="192"/>
        <v>0</v>
      </c>
      <c r="AG1712" s="109">
        <f t="shared" si="191"/>
        <v>0</v>
      </c>
      <c r="AH1712" s="109">
        <f t="shared" si="191"/>
        <v>0</v>
      </c>
      <c r="AI1712" s="109">
        <f t="shared" si="191"/>
        <v>0</v>
      </c>
      <c r="AJ1712" s="109">
        <f t="shared" si="190"/>
        <v>0</v>
      </c>
      <c r="AK1712" s="109">
        <f t="shared" si="190"/>
        <v>0</v>
      </c>
      <c r="AL1712" s="109">
        <f t="shared" si="190"/>
        <v>0</v>
      </c>
    </row>
    <row r="1713" spans="1:38" x14ac:dyDescent="0.3">
      <c r="A1713" s="421"/>
      <c r="B1713" s="421"/>
      <c r="C1713" s="422"/>
      <c r="D1713" s="423"/>
      <c r="E1713" s="421"/>
      <c r="F1713" s="421"/>
      <c r="G1713" s="421"/>
      <c r="H1713" s="421"/>
      <c r="I1713" s="421"/>
      <c r="J1713" s="421"/>
      <c r="K1713" s="421"/>
      <c r="L1713" s="421"/>
      <c r="M1713" s="423"/>
      <c r="N1713" s="340">
        <f>IF(C1713&gt;A_Stammdaten!$B$12,0,SUM(E1713,F1713,H1713,J1713:K1713)-SUM(G1713,I1713,L1713:M1713))</f>
        <v>0</v>
      </c>
      <c r="O1713" s="421"/>
      <c r="P1713" s="421"/>
      <c r="Q1713" s="421"/>
      <c r="R1713" s="421"/>
      <c r="S1713" s="108">
        <f t="shared" si="193"/>
        <v>0</v>
      </c>
      <c r="T1713" s="341">
        <f>IF(ISBLANK($B1713),0,VLOOKUP($B1713,Listen!$A$2:$C$45,2,FALSE))</f>
        <v>0</v>
      </c>
      <c r="U1713" s="341">
        <f>IF(ISBLANK($B1713),0,VLOOKUP($B1713,Listen!$A$2:$C$45,3,FALSE))</f>
        <v>0</v>
      </c>
      <c r="V1713" s="342">
        <f t="shared" si="195"/>
        <v>0</v>
      </c>
      <c r="W1713" s="342">
        <f t="shared" si="196"/>
        <v>0</v>
      </c>
      <c r="X1713" s="342">
        <f t="shared" si="196"/>
        <v>0</v>
      </c>
      <c r="Y1713" s="342">
        <f t="shared" si="196"/>
        <v>0</v>
      </c>
      <c r="Z1713" s="342">
        <f t="shared" si="196"/>
        <v>0</v>
      </c>
      <c r="AA1713" s="342">
        <f t="shared" si="196"/>
        <v>0</v>
      </c>
      <c r="AB1713" s="342">
        <f t="shared" si="196"/>
        <v>0</v>
      </c>
      <c r="AC1713" s="109">
        <f t="shared" si="194"/>
        <v>0</v>
      </c>
      <c r="AD1713" s="109">
        <f>IF(C1713=A_Stammdaten!$B$12,E_SAV!$S1713-E_SAV!$AE1713,HLOOKUP(A_Stammdaten!$B$12-1,$AF$4:$AL$4004,ROW(C1713)-3,FALSE)-$AE1713)</f>
        <v>0</v>
      </c>
      <c r="AE1713" s="109">
        <f>HLOOKUP(A_Stammdaten!$B$12,$AF$4:$AL$4004,ROW(C1713)-3,FALSE)</f>
        <v>0</v>
      </c>
      <c r="AF1713" s="109">
        <f t="shared" si="192"/>
        <v>0</v>
      </c>
      <c r="AG1713" s="109">
        <f t="shared" si="191"/>
        <v>0</v>
      </c>
      <c r="AH1713" s="109">
        <f t="shared" si="191"/>
        <v>0</v>
      </c>
      <c r="AI1713" s="109">
        <f t="shared" si="191"/>
        <v>0</v>
      </c>
      <c r="AJ1713" s="109">
        <f t="shared" si="190"/>
        <v>0</v>
      </c>
      <c r="AK1713" s="109">
        <f t="shared" si="190"/>
        <v>0</v>
      </c>
      <c r="AL1713" s="109">
        <f t="shared" si="190"/>
        <v>0</v>
      </c>
    </row>
    <row r="1714" spans="1:38" x14ac:dyDescent="0.3">
      <c r="A1714" s="421"/>
      <c r="B1714" s="421"/>
      <c r="C1714" s="422"/>
      <c r="D1714" s="423"/>
      <c r="E1714" s="421"/>
      <c r="F1714" s="421"/>
      <c r="G1714" s="421"/>
      <c r="H1714" s="421"/>
      <c r="I1714" s="421"/>
      <c r="J1714" s="421"/>
      <c r="K1714" s="421"/>
      <c r="L1714" s="421"/>
      <c r="M1714" s="423"/>
      <c r="N1714" s="340">
        <f>IF(C1714&gt;A_Stammdaten!$B$12,0,SUM(E1714,F1714,H1714,J1714:K1714)-SUM(G1714,I1714,L1714:M1714))</f>
        <v>0</v>
      </c>
      <c r="O1714" s="421"/>
      <c r="P1714" s="421"/>
      <c r="Q1714" s="421"/>
      <c r="R1714" s="421"/>
      <c r="S1714" s="108">
        <f t="shared" si="193"/>
        <v>0</v>
      </c>
      <c r="T1714" s="341">
        <f>IF(ISBLANK($B1714),0,VLOOKUP($B1714,Listen!$A$2:$C$45,2,FALSE))</f>
        <v>0</v>
      </c>
      <c r="U1714" s="341">
        <f>IF(ISBLANK($B1714),0,VLOOKUP($B1714,Listen!$A$2:$C$45,3,FALSE))</f>
        <v>0</v>
      </c>
      <c r="V1714" s="342">
        <f t="shared" si="195"/>
        <v>0</v>
      </c>
      <c r="W1714" s="342">
        <f t="shared" si="196"/>
        <v>0</v>
      </c>
      <c r="X1714" s="342">
        <f t="shared" si="196"/>
        <v>0</v>
      </c>
      <c r="Y1714" s="342">
        <f t="shared" si="196"/>
        <v>0</v>
      </c>
      <c r="Z1714" s="342">
        <f t="shared" si="196"/>
        <v>0</v>
      </c>
      <c r="AA1714" s="342">
        <f t="shared" si="196"/>
        <v>0</v>
      </c>
      <c r="AB1714" s="342">
        <f t="shared" si="196"/>
        <v>0</v>
      </c>
      <c r="AC1714" s="109">
        <f t="shared" si="194"/>
        <v>0</v>
      </c>
      <c r="AD1714" s="109">
        <f>IF(C1714=A_Stammdaten!$B$12,E_SAV!$S1714-E_SAV!$AE1714,HLOOKUP(A_Stammdaten!$B$12-1,$AF$4:$AL$4004,ROW(C1714)-3,FALSE)-$AE1714)</f>
        <v>0</v>
      </c>
      <c r="AE1714" s="109">
        <f>HLOOKUP(A_Stammdaten!$B$12,$AF$4:$AL$4004,ROW(C1714)-3,FALSE)</f>
        <v>0</v>
      </c>
      <c r="AF1714" s="109">
        <f t="shared" si="192"/>
        <v>0</v>
      </c>
      <c r="AG1714" s="109">
        <f t="shared" si="191"/>
        <v>0</v>
      </c>
      <c r="AH1714" s="109">
        <f t="shared" si="191"/>
        <v>0</v>
      </c>
      <c r="AI1714" s="109">
        <f t="shared" si="191"/>
        <v>0</v>
      </c>
      <c r="AJ1714" s="109">
        <f t="shared" si="190"/>
        <v>0</v>
      </c>
      <c r="AK1714" s="109">
        <f t="shared" si="190"/>
        <v>0</v>
      </c>
      <c r="AL1714" s="109">
        <f t="shared" si="190"/>
        <v>0</v>
      </c>
    </row>
    <row r="1715" spans="1:38" x14ac:dyDescent="0.3">
      <c r="A1715" s="421"/>
      <c r="B1715" s="421"/>
      <c r="C1715" s="422"/>
      <c r="D1715" s="423"/>
      <c r="E1715" s="421"/>
      <c r="F1715" s="421"/>
      <c r="G1715" s="421"/>
      <c r="H1715" s="421"/>
      <c r="I1715" s="421"/>
      <c r="J1715" s="421"/>
      <c r="K1715" s="421"/>
      <c r="L1715" s="421"/>
      <c r="M1715" s="423"/>
      <c r="N1715" s="340">
        <f>IF(C1715&gt;A_Stammdaten!$B$12,0,SUM(E1715,F1715,H1715,J1715:K1715)-SUM(G1715,I1715,L1715:M1715))</f>
        <v>0</v>
      </c>
      <c r="O1715" s="421"/>
      <c r="P1715" s="421"/>
      <c r="Q1715" s="421"/>
      <c r="R1715" s="421"/>
      <c r="S1715" s="108">
        <f t="shared" si="193"/>
        <v>0</v>
      </c>
      <c r="T1715" s="341">
        <f>IF(ISBLANK($B1715),0,VLOOKUP($B1715,Listen!$A$2:$C$45,2,FALSE))</f>
        <v>0</v>
      </c>
      <c r="U1715" s="341">
        <f>IF(ISBLANK($B1715),0,VLOOKUP($B1715,Listen!$A$2:$C$45,3,FALSE))</f>
        <v>0</v>
      </c>
      <c r="V1715" s="342">
        <f t="shared" si="195"/>
        <v>0</v>
      </c>
      <c r="W1715" s="342">
        <f t="shared" si="196"/>
        <v>0</v>
      </c>
      <c r="X1715" s="342">
        <f t="shared" si="196"/>
        <v>0</v>
      </c>
      <c r="Y1715" s="342">
        <f t="shared" si="196"/>
        <v>0</v>
      </c>
      <c r="Z1715" s="342">
        <f t="shared" si="196"/>
        <v>0</v>
      </c>
      <c r="AA1715" s="342">
        <f t="shared" si="196"/>
        <v>0</v>
      </c>
      <c r="AB1715" s="342">
        <f t="shared" si="196"/>
        <v>0</v>
      </c>
      <c r="AC1715" s="109">
        <f t="shared" si="194"/>
        <v>0</v>
      </c>
      <c r="AD1715" s="109">
        <f>IF(C1715=A_Stammdaten!$B$12,E_SAV!$S1715-E_SAV!$AE1715,HLOOKUP(A_Stammdaten!$B$12-1,$AF$4:$AL$4004,ROW(C1715)-3,FALSE)-$AE1715)</f>
        <v>0</v>
      </c>
      <c r="AE1715" s="109">
        <f>HLOOKUP(A_Stammdaten!$B$12,$AF$4:$AL$4004,ROW(C1715)-3,FALSE)</f>
        <v>0</v>
      </c>
      <c r="AF1715" s="109">
        <f t="shared" si="192"/>
        <v>0</v>
      </c>
      <c r="AG1715" s="109">
        <f t="shared" si="191"/>
        <v>0</v>
      </c>
      <c r="AH1715" s="109">
        <f t="shared" si="191"/>
        <v>0</v>
      </c>
      <c r="AI1715" s="109">
        <f t="shared" si="191"/>
        <v>0</v>
      </c>
      <c r="AJ1715" s="109">
        <f t="shared" si="190"/>
        <v>0</v>
      </c>
      <c r="AK1715" s="109">
        <f t="shared" si="190"/>
        <v>0</v>
      </c>
      <c r="AL1715" s="109">
        <f t="shared" si="190"/>
        <v>0</v>
      </c>
    </row>
    <row r="1716" spans="1:38" x14ac:dyDescent="0.3">
      <c r="A1716" s="421"/>
      <c r="B1716" s="421"/>
      <c r="C1716" s="422"/>
      <c r="D1716" s="423"/>
      <c r="E1716" s="421"/>
      <c r="F1716" s="421"/>
      <c r="G1716" s="421"/>
      <c r="H1716" s="421"/>
      <c r="I1716" s="421"/>
      <c r="J1716" s="421"/>
      <c r="K1716" s="421"/>
      <c r="L1716" s="421"/>
      <c r="M1716" s="423"/>
      <c r="N1716" s="340">
        <f>IF(C1716&gt;A_Stammdaten!$B$12,0,SUM(E1716,F1716,H1716,J1716:K1716)-SUM(G1716,I1716,L1716:M1716))</f>
        <v>0</v>
      </c>
      <c r="O1716" s="421"/>
      <c r="P1716" s="421"/>
      <c r="Q1716" s="421"/>
      <c r="R1716" s="421"/>
      <c r="S1716" s="108">
        <f t="shared" si="193"/>
        <v>0</v>
      </c>
      <c r="T1716" s="341">
        <f>IF(ISBLANK($B1716),0,VLOOKUP($B1716,Listen!$A$2:$C$45,2,FALSE))</f>
        <v>0</v>
      </c>
      <c r="U1716" s="341">
        <f>IF(ISBLANK($B1716),0,VLOOKUP($B1716,Listen!$A$2:$C$45,3,FALSE))</f>
        <v>0</v>
      </c>
      <c r="V1716" s="342">
        <f t="shared" si="195"/>
        <v>0</v>
      </c>
      <c r="W1716" s="342">
        <f t="shared" si="196"/>
        <v>0</v>
      </c>
      <c r="X1716" s="342">
        <f t="shared" si="196"/>
        <v>0</v>
      </c>
      <c r="Y1716" s="342">
        <f t="shared" si="196"/>
        <v>0</v>
      </c>
      <c r="Z1716" s="342">
        <f t="shared" si="196"/>
        <v>0</v>
      </c>
      <c r="AA1716" s="342">
        <f t="shared" si="196"/>
        <v>0</v>
      </c>
      <c r="AB1716" s="342">
        <f t="shared" si="196"/>
        <v>0</v>
      </c>
      <c r="AC1716" s="109">
        <f t="shared" si="194"/>
        <v>0</v>
      </c>
      <c r="AD1716" s="109">
        <f>IF(C1716=A_Stammdaten!$B$12,E_SAV!$S1716-E_SAV!$AE1716,HLOOKUP(A_Stammdaten!$B$12-1,$AF$4:$AL$4004,ROW(C1716)-3,FALSE)-$AE1716)</f>
        <v>0</v>
      </c>
      <c r="AE1716" s="109">
        <f>HLOOKUP(A_Stammdaten!$B$12,$AF$4:$AL$4004,ROW(C1716)-3,FALSE)</f>
        <v>0</v>
      </c>
      <c r="AF1716" s="109">
        <f t="shared" si="192"/>
        <v>0</v>
      </c>
      <c r="AG1716" s="109">
        <f t="shared" si="191"/>
        <v>0</v>
      </c>
      <c r="AH1716" s="109">
        <f t="shared" si="191"/>
        <v>0</v>
      </c>
      <c r="AI1716" s="109">
        <f t="shared" si="191"/>
        <v>0</v>
      </c>
      <c r="AJ1716" s="109">
        <f t="shared" si="191"/>
        <v>0</v>
      </c>
      <c r="AK1716" s="109">
        <f t="shared" si="191"/>
        <v>0</v>
      </c>
      <c r="AL1716" s="109">
        <f t="shared" si="191"/>
        <v>0</v>
      </c>
    </row>
    <row r="1717" spans="1:38" x14ac:dyDescent="0.3">
      <c r="A1717" s="421"/>
      <c r="B1717" s="421"/>
      <c r="C1717" s="422"/>
      <c r="D1717" s="423"/>
      <c r="E1717" s="421"/>
      <c r="F1717" s="421"/>
      <c r="G1717" s="421"/>
      <c r="H1717" s="421"/>
      <c r="I1717" s="421"/>
      <c r="J1717" s="421"/>
      <c r="K1717" s="421"/>
      <c r="L1717" s="421"/>
      <c r="M1717" s="423"/>
      <c r="N1717" s="340">
        <f>IF(C1717&gt;A_Stammdaten!$B$12,0,SUM(E1717,F1717,H1717,J1717:K1717)-SUM(G1717,I1717,L1717:M1717))</f>
        <v>0</v>
      </c>
      <c r="O1717" s="421"/>
      <c r="P1717" s="421"/>
      <c r="Q1717" s="421"/>
      <c r="R1717" s="421"/>
      <c r="S1717" s="108">
        <f t="shared" si="193"/>
        <v>0</v>
      </c>
      <c r="T1717" s="341">
        <f>IF(ISBLANK($B1717),0,VLOOKUP($B1717,Listen!$A$2:$C$45,2,FALSE))</f>
        <v>0</v>
      </c>
      <c r="U1717" s="341">
        <f>IF(ISBLANK($B1717),0,VLOOKUP($B1717,Listen!$A$2:$C$45,3,FALSE))</f>
        <v>0</v>
      </c>
      <c r="V1717" s="342">
        <f t="shared" si="195"/>
        <v>0</v>
      </c>
      <c r="W1717" s="342">
        <f t="shared" si="196"/>
        <v>0</v>
      </c>
      <c r="X1717" s="342">
        <f t="shared" si="196"/>
        <v>0</v>
      </c>
      <c r="Y1717" s="342">
        <f t="shared" si="196"/>
        <v>0</v>
      </c>
      <c r="Z1717" s="342">
        <f t="shared" si="196"/>
        <v>0</v>
      </c>
      <c r="AA1717" s="342">
        <f t="shared" si="196"/>
        <v>0</v>
      </c>
      <c r="AB1717" s="342">
        <f t="shared" si="196"/>
        <v>0</v>
      </c>
      <c r="AC1717" s="109">
        <f t="shared" si="194"/>
        <v>0</v>
      </c>
      <c r="AD1717" s="109">
        <f>IF(C1717=A_Stammdaten!$B$12,E_SAV!$S1717-E_SAV!$AE1717,HLOOKUP(A_Stammdaten!$B$12-1,$AF$4:$AL$4004,ROW(C1717)-3,FALSE)-$AE1717)</f>
        <v>0</v>
      </c>
      <c r="AE1717" s="109">
        <f>HLOOKUP(A_Stammdaten!$B$12,$AF$4:$AL$4004,ROW(C1717)-3,FALSE)</f>
        <v>0</v>
      </c>
      <c r="AF1717" s="109">
        <f t="shared" si="192"/>
        <v>0</v>
      </c>
      <c r="AG1717" s="109">
        <f t="shared" ref="AG1717:AL1759" si="197">IF(OR($C1717=0,$S1717=0,W1717-(AG$4-$C1717)=0),0,IF($C1717&lt;AG$4,AF1717-AF1717/(W1717-(AG$4-$C1717)),IF($C1717=AG$4,$S1717-$S1717/W1717,0)))</f>
        <v>0</v>
      </c>
      <c r="AH1717" s="109">
        <f t="shared" si="197"/>
        <v>0</v>
      </c>
      <c r="AI1717" s="109">
        <f t="shared" si="197"/>
        <v>0</v>
      </c>
      <c r="AJ1717" s="109">
        <f t="shared" si="197"/>
        <v>0</v>
      </c>
      <c r="AK1717" s="109">
        <f t="shared" si="197"/>
        <v>0</v>
      </c>
      <c r="AL1717" s="109">
        <f t="shared" si="197"/>
        <v>0</v>
      </c>
    </row>
    <row r="1718" spans="1:38" x14ac:dyDescent="0.3">
      <c r="A1718" s="421"/>
      <c r="B1718" s="421"/>
      <c r="C1718" s="422"/>
      <c r="D1718" s="423"/>
      <c r="E1718" s="421"/>
      <c r="F1718" s="421"/>
      <c r="G1718" s="421"/>
      <c r="H1718" s="421"/>
      <c r="I1718" s="421"/>
      <c r="J1718" s="421"/>
      <c r="K1718" s="421"/>
      <c r="L1718" s="421"/>
      <c r="M1718" s="423"/>
      <c r="N1718" s="340">
        <f>IF(C1718&gt;A_Stammdaten!$B$12,0,SUM(E1718,F1718,H1718,J1718:K1718)-SUM(G1718,I1718,L1718:M1718))</f>
        <v>0</v>
      </c>
      <c r="O1718" s="421"/>
      <c r="P1718" s="421"/>
      <c r="Q1718" s="421"/>
      <c r="R1718" s="421"/>
      <c r="S1718" s="108">
        <f t="shared" si="193"/>
        <v>0</v>
      </c>
      <c r="T1718" s="341">
        <f>IF(ISBLANK($B1718),0,VLOOKUP($B1718,Listen!$A$2:$C$45,2,FALSE))</f>
        <v>0</v>
      </c>
      <c r="U1718" s="341">
        <f>IF(ISBLANK($B1718),0,VLOOKUP($B1718,Listen!$A$2:$C$45,3,FALSE))</f>
        <v>0</v>
      </c>
      <c r="V1718" s="342">
        <f t="shared" si="195"/>
        <v>0</v>
      </c>
      <c r="W1718" s="342">
        <f t="shared" si="196"/>
        <v>0</v>
      </c>
      <c r="X1718" s="342">
        <f t="shared" si="196"/>
        <v>0</v>
      </c>
      <c r="Y1718" s="342">
        <f t="shared" si="196"/>
        <v>0</v>
      </c>
      <c r="Z1718" s="342">
        <f t="shared" si="196"/>
        <v>0</v>
      </c>
      <c r="AA1718" s="342">
        <f t="shared" si="196"/>
        <v>0</v>
      </c>
      <c r="AB1718" s="342">
        <f t="shared" si="196"/>
        <v>0</v>
      </c>
      <c r="AC1718" s="109">
        <f t="shared" si="194"/>
        <v>0</v>
      </c>
      <c r="AD1718" s="109">
        <f>IF(C1718=A_Stammdaten!$B$12,E_SAV!$S1718-E_SAV!$AE1718,HLOOKUP(A_Stammdaten!$B$12-1,$AF$4:$AL$4004,ROW(C1718)-3,FALSE)-$AE1718)</f>
        <v>0</v>
      </c>
      <c r="AE1718" s="109">
        <f>HLOOKUP(A_Stammdaten!$B$12,$AF$4:$AL$4004,ROW(C1718)-3,FALSE)</f>
        <v>0</v>
      </c>
      <c r="AF1718" s="109">
        <f t="shared" si="192"/>
        <v>0</v>
      </c>
      <c r="AG1718" s="109">
        <f t="shared" si="197"/>
        <v>0</v>
      </c>
      <c r="AH1718" s="109">
        <f t="shared" si="197"/>
        <v>0</v>
      </c>
      <c r="AI1718" s="109">
        <f t="shared" si="197"/>
        <v>0</v>
      </c>
      <c r="AJ1718" s="109">
        <f t="shared" si="197"/>
        <v>0</v>
      </c>
      <c r="AK1718" s="109">
        <f t="shared" si="197"/>
        <v>0</v>
      </c>
      <c r="AL1718" s="109">
        <f t="shared" si="197"/>
        <v>0</v>
      </c>
    </row>
    <row r="1719" spans="1:38" x14ac:dyDescent="0.3">
      <c r="A1719" s="421"/>
      <c r="B1719" s="421"/>
      <c r="C1719" s="422"/>
      <c r="D1719" s="423"/>
      <c r="E1719" s="421"/>
      <c r="F1719" s="421"/>
      <c r="G1719" s="421"/>
      <c r="H1719" s="421"/>
      <c r="I1719" s="421"/>
      <c r="J1719" s="421"/>
      <c r="K1719" s="421"/>
      <c r="L1719" s="421"/>
      <c r="M1719" s="423"/>
      <c r="N1719" s="340">
        <f>IF(C1719&gt;A_Stammdaten!$B$12,0,SUM(E1719,F1719,H1719,J1719:K1719)-SUM(G1719,I1719,L1719:M1719))</f>
        <v>0</v>
      </c>
      <c r="O1719" s="421"/>
      <c r="P1719" s="421"/>
      <c r="Q1719" s="421"/>
      <c r="R1719" s="421"/>
      <c r="S1719" s="108">
        <f t="shared" si="193"/>
        <v>0</v>
      </c>
      <c r="T1719" s="341">
        <f>IF(ISBLANK($B1719),0,VLOOKUP($B1719,Listen!$A$2:$C$45,2,FALSE))</f>
        <v>0</v>
      </c>
      <c r="U1719" s="341">
        <f>IF(ISBLANK($B1719),0,VLOOKUP($B1719,Listen!$A$2:$C$45,3,FALSE))</f>
        <v>0</v>
      </c>
      <c r="V1719" s="342">
        <f t="shared" si="195"/>
        <v>0</v>
      </c>
      <c r="W1719" s="342">
        <f t="shared" si="196"/>
        <v>0</v>
      </c>
      <c r="X1719" s="342">
        <f t="shared" si="196"/>
        <v>0</v>
      </c>
      <c r="Y1719" s="342">
        <f t="shared" si="196"/>
        <v>0</v>
      </c>
      <c r="Z1719" s="342">
        <f t="shared" si="196"/>
        <v>0</v>
      </c>
      <c r="AA1719" s="342">
        <f t="shared" si="196"/>
        <v>0</v>
      </c>
      <c r="AB1719" s="342">
        <f t="shared" si="196"/>
        <v>0</v>
      </c>
      <c r="AC1719" s="109">
        <f t="shared" si="194"/>
        <v>0</v>
      </c>
      <c r="AD1719" s="109">
        <f>IF(C1719=A_Stammdaten!$B$12,E_SAV!$S1719-E_SAV!$AE1719,HLOOKUP(A_Stammdaten!$B$12-1,$AF$4:$AL$4004,ROW(C1719)-3,FALSE)-$AE1719)</f>
        <v>0</v>
      </c>
      <c r="AE1719" s="109">
        <f>HLOOKUP(A_Stammdaten!$B$12,$AF$4:$AL$4004,ROW(C1719)-3,FALSE)</f>
        <v>0</v>
      </c>
      <c r="AF1719" s="109">
        <f t="shared" si="192"/>
        <v>0</v>
      </c>
      <c r="AG1719" s="109">
        <f t="shared" si="197"/>
        <v>0</v>
      </c>
      <c r="AH1719" s="109">
        <f t="shared" si="197"/>
        <v>0</v>
      </c>
      <c r="AI1719" s="109">
        <f t="shared" si="197"/>
        <v>0</v>
      </c>
      <c r="AJ1719" s="109">
        <f t="shared" si="197"/>
        <v>0</v>
      </c>
      <c r="AK1719" s="109">
        <f t="shared" si="197"/>
        <v>0</v>
      </c>
      <c r="AL1719" s="109">
        <f t="shared" si="197"/>
        <v>0</v>
      </c>
    </row>
    <row r="1720" spans="1:38" x14ac:dyDescent="0.3">
      <c r="A1720" s="421"/>
      <c r="B1720" s="421"/>
      <c r="C1720" s="422"/>
      <c r="D1720" s="423"/>
      <c r="E1720" s="421"/>
      <c r="F1720" s="421"/>
      <c r="G1720" s="421"/>
      <c r="H1720" s="421"/>
      <c r="I1720" s="421"/>
      <c r="J1720" s="421"/>
      <c r="K1720" s="421"/>
      <c r="L1720" s="421"/>
      <c r="M1720" s="423"/>
      <c r="N1720" s="340">
        <f>IF(C1720&gt;A_Stammdaten!$B$12,0,SUM(E1720,F1720,H1720,J1720:K1720)-SUM(G1720,I1720,L1720:M1720))</f>
        <v>0</v>
      </c>
      <c r="O1720" s="421"/>
      <c r="P1720" s="421"/>
      <c r="Q1720" s="421"/>
      <c r="R1720" s="421"/>
      <c r="S1720" s="108">
        <f t="shared" si="193"/>
        <v>0</v>
      </c>
      <c r="T1720" s="341">
        <f>IF(ISBLANK($B1720),0,VLOOKUP($B1720,Listen!$A$2:$C$45,2,FALSE))</f>
        <v>0</v>
      </c>
      <c r="U1720" s="341">
        <f>IF(ISBLANK($B1720),0,VLOOKUP($B1720,Listen!$A$2:$C$45,3,FALSE))</f>
        <v>0</v>
      </c>
      <c r="V1720" s="342">
        <f t="shared" si="195"/>
        <v>0</v>
      </c>
      <c r="W1720" s="342">
        <f t="shared" si="196"/>
        <v>0</v>
      </c>
      <c r="X1720" s="342">
        <f t="shared" si="196"/>
        <v>0</v>
      </c>
      <c r="Y1720" s="342">
        <f t="shared" si="196"/>
        <v>0</v>
      </c>
      <c r="Z1720" s="342">
        <f t="shared" si="196"/>
        <v>0</v>
      </c>
      <c r="AA1720" s="342">
        <f t="shared" si="196"/>
        <v>0</v>
      </c>
      <c r="AB1720" s="342">
        <f t="shared" si="196"/>
        <v>0</v>
      </c>
      <c r="AC1720" s="109">
        <f t="shared" si="194"/>
        <v>0</v>
      </c>
      <c r="AD1720" s="109">
        <f>IF(C1720=A_Stammdaten!$B$12,E_SAV!$S1720-E_SAV!$AE1720,HLOOKUP(A_Stammdaten!$B$12-1,$AF$4:$AL$4004,ROW(C1720)-3,FALSE)-$AE1720)</f>
        <v>0</v>
      </c>
      <c r="AE1720" s="109">
        <f>HLOOKUP(A_Stammdaten!$B$12,$AF$4:$AL$4004,ROW(C1720)-3,FALSE)</f>
        <v>0</v>
      </c>
      <c r="AF1720" s="109">
        <f t="shared" si="192"/>
        <v>0</v>
      </c>
      <c r="AG1720" s="109">
        <f t="shared" si="197"/>
        <v>0</v>
      </c>
      <c r="AH1720" s="109">
        <f t="shared" si="197"/>
        <v>0</v>
      </c>
      <c r="AI1720" s="109">
        <f t="shared" si="197"/>
        <v>0</v>
      </c>
      <c r="AJ1720" s="109">
        <f t="shared" si="197"/>
        <v>0</v>
      </c>
      <c r="AK1720" s="109">
        <f t="shared" si="197"/>
        <v>0</v>
      </c>
      <c r="AL1720" s="109">
        <f t="shared" si="197"/>
        <v>0</v>
      </c>
    </row>
    <row r="1721" spans="1:38" x14ac:dyDescent="0.3">
      <c r="A1721" s="421"/>
      <c r="B1721" s="421"/>
      <c r="C1721" s="422"/>
      <c r="D1721" s="423"/>
      <c r="E1721" s="421"/>
      <c r="F1721" s="421"/>
      <c r="G1721" s="421"/>
      <c r="H1721" s="421"/>
      <c r="I1721" s="421"/>
      <c r="J1721" s="421"/>
      <c r="K1721" s="421"/>
      <c r="L1721" s="421"/>
      <c r="M1721" s="423"/>
      <c r="N1721" s="340">
        <f>IF(C1721&gt;A_Stammdaten!$B$12,0,SUM(E1721,F1721,H1721,J1721:K1721)-SUM(G1721,I1721,L1721:M1721))</f>
        <v>0</v>
      </c>
      <c r="O1721" s="421"/>
      <c r="P1721" s="421"/>
      <c r="Q1721" s="421"/>
      <c r="R1721" s="421"/>
      <c r="S1721" s="108">
        <f t="shared" si="193"/>
        <v>0</v>
      </c>
      <c r="T1721" s="341">
        <f>IF(ISBLANK($B1721),0,VLOOKUP($B1721,Listen!$A$2:$C$45,2,FALSE))</f>
        <v>0</v>
      </c>
      <c r="U1721" s="341">
        <f>IF(ISBLANK($B1721),0,VLOOKUP($B1721,Listen!$A$2:$C$45,3,FALSE))</f>
        <v>0</v>
      </c>
      <c r="V1721" s="342">
        <f t="shared" si="195"/>
        <v>0</v>
      </c>
      <c r="W1721" s="342">
        <f t="shared" si="196"/>
        <v>0</v>
      </c>
      <c r="X1721" s="342">
        <f t="shared" si="196"/>
        <v>0</v>
      </c>
      <c r="Y1721" s="342">
        <f t="shared" si="196"/>
        <v>0</v>
      </c>
      <c r="Z1721" s="342">
        <f t="shared" si="196"/>
        <v>0</v>
      </c>
      <c r="AA1721" s="342">
        <f t="shared" si="196"/>
        <v>0</v>
      </c>
      <c r="AB1721" s="342">
        <f t="shared" si="196"/>
        <v>0</v>
      </c>
      <c r="AC1721" s="109">
        <f t="shared" si="194"/>
        <v>0</v>
      </c>
      <c r="AD1721" s="109">
        <f>IF(C1721=A_Stammdaten!$B$12,E_SAV!$S1721-E_SAV!$AE1721,HLOOKUP(A_Stammdaten!$B$12-1,$AF$4:$AL$4004,ROW(C1721)-3,FALSE)-$AE1721)</f>
        <v>0</v>
      </c>
      <c r="AE1721" s="109">
        <f>HLOOKUP(A_Stammdaten!$B$12,$AF$4:$AL$4004,ROW(C1721)-3,FALSE)</f>
        <v>0</v>
      </c>
      <c r="AF1721" s="109">
        <f t="shared" si="192"/>
        <v>0</v>
      </c>
      <c r="AG1721" s="109">
        <f t="shared" si="197"/>
        <v>0</v>
      </c>
      <c r="AH1721" s="109">
        <f t="shared" si="197"/>
        <v>0</v>
      </c>
      <c r="AI1721" s="109">
        <f t="shared" si="197"/>
        <v>0</v>
      </c>
      <c r="AJ1721" s="109">
        <f t="shared" si="197"/>
        <v>0</v>
      </c>
      <c r="AK1721" s="109">
        <f t="shared" si="197"/>
        <v>0</v>
      </c>
      <c r="AL1721" s="109">
        <f t="shared" si="197"/>
        <v>0</v>
      </c>
    </row>
    <row r="1722" spans="1:38" x14ac:dyDescent="0.3">
      <c r="A1722" s="421"/>
      <c r="B1722" s="421"/>
      <c r="C1722" s="422"/>
      <c r="D1722" s="423"/>
      <c r="E1722" s="421"/>
      <c r="F1722" s="421"/>
      <c r="G1722" s="421"/>
      <c r="H1722" s="421"/>
      <c r="I1722" s="421"/>
      <c r="J1722" s="421"/>
      <c r="K1722" s="421"/>
      <c r="L1722" s="421"/>
      <c r="M1722" s="423"/>
      <c r="N1722" s="340">
        <f>IF(C1722&gt;A_Stammdaten!$B$12,0,SUM(E1722,F1722,H1722,J1722:K1722)-SUM(G1722,I1722,L1722:M1722))</f>
        <v>0</v>
      </c>
      <c r="O1722" s="421"/>
      <c r="P1722" s="421"/>
      <c r="Q1722" s="421"/>
      <c r="R1722" s="421"/>
      <c r="S1722" s="108">
        <f t="shared" si="193"/>
        <v>0</v>
      </c>
      <c r="T1722" s="341">
        <f>IF(ISBLANK($B1722),0,VLOOKUP($B1722,Listen!$A$2:$C$45,2,FALSE))</f>
        <v>0</v>
      </c>
      <c r="U1722" s="341">
        <f>IF(ISBLANK($B1722),0,VLOOKUP($B1722,Listen!$A$2:$C$45,3,FALSE))</f>
        <v>0</v>
      </c>
      <c r="V1722" s="342">
        <f t="shared" si="195"/>
        <v>0</v>
      </c>
      <c r="W1722" s="342">
        <f t="shared" si="196"/>
        <v>0</v>
      </c>
      <c r="X1722" s="342">
        <f t="shared" si="196"/>
        <v>0</v>
      </c>
      <c r="Y1722" s="342">
        <f t="shared" si="196"/>
        <v>0</v>
      </c>
      <c r="Z1722" s="342">
        <f t="shared" si="196"/>
        <v>0</v>
      </c>
      <c r="AA1722" s="342">
        <f t="shared" si="196"/>
        <v>0</v>
      </c>
      <c r="AB1722" s="342">
        <f t="shared" si="196"/>
        <v>0</v>
      </c>
      <c r="AC1722" s="109">
        <f t="shared" si="194"/>
        <v>0</v>
      </c>
      <c r="AD1722" s="109">
        <f>IF(C1722=A_Stammdaten!$B$12,E_SAV!$S1722-E_SAV!$AE1722,HLOOKUP(A_Stammdaten!$B$12-1,$AF$4:$AL$4004,ROW(C1722)-3,FALSE)-$AE1722)</f>
        <v>0</v>
      </c>
      <c r="AE1722" s="109">
        <f>HLOOKUP(A_Stammdaten!$B$12,$AF$4:$AL$4004,ROW(C1722)-3,FALSE)</f>
        <v>0</v>
      </c>
      <c r="AF1722" s="109">
        <f t="shared" si="192"/>
        <v>0</v>
      </c>
      <c r="AG1722" s="109">
        <f t="shared" si="197"/>
        <v>0</v>
      </c>
      <c r="AH1722" s="109">
        <f t="shared" si="197"/>
        <v>0</v>
      </c>
      <c r="AI1722" s="109">
        <f t="shared" si="197"/>
        <v>0</v>
      </c>
      <c r="AJ1722" s="109">
        <f t="shared" si="197"/>
        <v>0</v>
      </c>
      <c r="AK1722" s="109">
        <f t="shared" si="197"/>
        <v>0</v>
      </c>
      <c r="AL1722" s="109">
        <f t="shared" si="197"/>
        <v>0</v>
      </c>
    </row>
    <row r="1723" spans="1:38" x14ac:dyDescent="0.3">
      <c r="A1723" s="421"/>
      <c r="B1723" s="421"/>
      <c r="C1723" s="422"/>
      <c r="D1723" s="423"/>
      <c r="E1723" s="421"/>
      <c r="F1723" s="421"/>
      <c r="G1723" s="421"/>
      <c r="H1723" s="421"/>
      <c r="I1723" s="421"/>
      <c r="J1723" s="421"/>
      <c r="K1723" s="421"/>
      <c r="L1723" s="421"/>
      <c r="M1723" s="423"/>
      <c r="N1723" s="340">
        <f>IF(C1723&gt;A_Stammdaten!$B$12,0,SUM(E1723,F1723,H1723,J1723:K1723)-SUM(G1723,I1723,L1723:M1723))</f>
        <v>0</v>
      </c>
      <c r="O1723" s="421"/>
      <c r="P1723" s="421"/>
      <c r="Q1723" s="421"/>
      <c r="R1723" s="421"/>
      <c r="S1723" s="108">
        <f t="shared" si="193"/>
        <v>0</v>
      </c>
      <c r="T1723" s="341">
        <f>IF(ISBLANK($B1723),0,VLOOKUP($B1723,Listen!$A$2:$C$45,2,FALSE))</f>
        <v>0</v>
      </c>
      <c r="U1723" s="341">
        <f>IF(ISBLANK($B1723),0,VLOOKUP($B1723,Listen!$A$2:$C$45,3,FALSE))</f>
        <v>0</v>
      </c>
      <c r="V1723" s="342">
        <f t="shared" si="195"/>
        <v>0</v>
      </c>
      <c r="W1723" s="342">
        <f t="shared" si="196"/>
        <v>0</v>
      </c>
      <c r="X1723" s="342">
        <f t="shared" si="196"/>
        <v>0</v>
      </c>
      <c r="Y1723" s="342">
        <f t="shared" si="196"/>
        <v>0</v>
      </c>
      <c r="Z1723" s="342">
        <f t="shared" si="196"/>
        <v>0</v>
      </c>
      <c r="AA1723" s="342">
        <f t="shared" si="196"/>
        <v>0</v>
      </c>
      <c r="AB1723" s="342">
        <f t="shared" si="196"/>
        <v>0</v>
      </c>
      <c r="AC1723" s="109">
        <f t="shared" si="194"/>
        <v>0</v>
      </c>
      <c r="AD1723" s="109">
        <f>IF(C1723=A_Stammdaten!$B$12,E_SAV!$S1723-E_SAV!$AE1723,HLOOKUP(A_Stammdaten!$B$12-1,$AF$4:$AL$4004,ROW(C1723)-3,FALSE)-$AE1723)</f>
        <v>0</v>
      </c>
      <c r="AE1723" s="109">
        <f>HLOOKUP(A_Stammdaten!$B$12,$AF$4:$AL$4004,ROW(C1723)-3,FALSE)</f>
        <v>0</v>
      </c>
      <c r="AF1723" s="109">
        <f t="shared" si="192"/>
        <v>0</v>
      </c>
      <c r="AG1723" s="109">
        <f t="shared" si="197"/>
        <v>0</v>
      </c>
      <c r="AH1723" s="109">
        <f t="shared" si="197"/>
        <v>0</v>
      </c>
      <c r="AI1723" s="109">
        <f t="shared" si="197"/>
        <v>0</v>
      </c>
      <c r="AJ1723" s="109">
        <f t="shared" si="197"/>
        <v>0</v>
      </c>
      <c r="AK1723" s="109">
        <f t="shared" si="197"/>
        <v>0</v>
      </c>
      <c r="AL1723" s="109">
        <f t="shared" si="197"/>
        <v>0</v>
      </c>
    </row>
    <row r="1724" spans="1:38" x14ac:dyDescent="0.3">
      <c r="A1724" s="421"/>
      <c r="B1724" s="421"/>
      <c r="C1724" s="422"/>
      <c r="D1724" s="423"/>
      <c r="E1724" s="421"/>
      <c r="F1724" s="421"/>
      <c r="G1724" s="421"/>
      <c r="H1724" s="421"/>
      <c r="I1724" s="421"/>
      <c r="J1724" s="421"/>
      <c r="K1724" s="421"/>
      <c r="L1724" s="421"/>
      <c r="M1724" s="423"/>
      <c r="N1724" s="340">
        <f>IF(C1724&gt;A_Stammdaten!$B$12,0,SUM(E1724,F1724,H1724,J1724:K1724)-SUM(G1724,I1724,L1724:M1724))</f>
        <v>0</v>
      </c>
      <c r="O1724" s="421"/>
      <c r="P1724" s="421"/>
      <c r="Q1724" s="421"/>
      <c r="R1724" s="421"/>
      <c r="S1724" s="108">
        <f t="shared" si="193"/>
        <v>0</v>
      </c>
      <c r="T1724" s="341">
        <f>IF(ISBLANK($B1724),0,VLOOKUP($B1724,Listen!$A$2:$C$45,2,FALSE))</f>
        <v>0</v>
      </c>
      <c r="U1724" s="341">
        <f>IF(ISBLANK($B1724),0,VLOOKUP($B1724,Listen!$A$2:$C$45,3,FALSE))</f>
        <v>0</v>
      </c>
      <c r="V1724" s="342">
        <f t="shared" si="195"/>
        <v>0</v>
      </c>
      <c r="W1724" s="342">
        <f t="shared" si="196"/>
        <v>0</v>
      </c>
      <c r="X1724" s="342">
        <f t="shared" si="196"/>
        <v>0</v>
      </c>
      <c r="Y1724" s="342">
        <f t="shared" si="196"/>
        <v>0</v>
      </c>
      <c r="Z1724" s="342">
        <f t="shared" si="196"/>
        <v>0</v>
      </c>
      <c r="AA1724" s="342">
        <f t="shared" si="196"/>
        <v>0</v>
      </c>
      <c r="AB1724" s="342">
        <f t="shared" si="196"/>
        <v>0</v>
      </c>
      <c r="AC1724" s="109">
        <f t="shared" si="194"/>
        <v>0</v>
      </c>
      <c r="AD1724" s="109">
        <f>IF(C1724=A_Stammdaten!$B$12,E_SAV!$S1724-E_SAV!$AE1724,HLOOKUP(A_Stammdaten!$B$12-1,$AF$4:$AL$4004,ROW(C1724)-3,FALSE)-$AE1724)</f>
        <v>0</v>
      </c>
      <c r="AE1724" s="109">
        <f>HLOOKUP(A_Stammdaten!$B$12,$AF$4:$AL$4004,ROW(C1724)-3,FALSE)</f>
        <v>0</v>
      </c>
      <c r="AF1724" s="109">
        <f t="shared" si="192"/>
        <v>0</v>
      </c>
      <c r="AG1724" s="109">
        <f t="shared" si="197"/>
        <v>0</v>
      </c>
      <c r="AH1724" s="109">
        <f t="shared" si="197"/>
        <v>0</v>
      </c>
      <c r="AI1724" s="109">
        <f t="shared" si="197"/>
        <v>0</v>
      </c>
      <c r="AJ1724" s="109">
        <f t="shared" si="197"/>
        <v>0</v>
      </c>
      <c r="AK1724" s="109">
        <f t="shared" si="197"/>
        <v>0</v>
      </c>
      <c r="AL1724" s="109">
        <f t="shared" si="197"/>
        <v>0</v>
      </c>
    </row>
    <row r="1725" spans="1:38" x14ac:dyDescent="0.3">
      <c r="A1725" s="421"/>
      <c r="B1725" s="421"/>
      <c r="C1725" s="422"/>
      <c r="D1725" s="423"/>
      <c r="E1725" s="421"/>
      <c r="F1725" s="421"/>
      <c r="G1725" s="421"/>
      <c r="H1725" s="421"/>
      <c r="I1725" s="421"/>
      <c r="J1725" s="421"/>
      <c r="K1725" s="421"/>
      <c r="L1725" s="421"/>
      <c r="M1725" s="423"/>
      <c r="N1725" s="340">
        <f>IF(C1725&gt;A_Stammdaten!$B$12,0,SUM(E1725,F1725,H1725,J1725:K1725)-SUM(G1725,I1725,L1725:M1725))</f>
        <v>0</v>
      </c>
      <c r="O1725" s="421"/>
      <c r="P1725" s="421"/>
      <c r="Q1725" s="421"/>
      <c r="R1725" s="421"/>
      <c r="S1725" s="108">
        <f t="shared" si="193"/>
        <v>0</v>
      </c>
      <c r="T1725" s="341">
        <f>IF(ISBLANK($B1725),0,VLOOKUP($B1725,Listen!$A$2:$C$45,2,FALSE))</f>
        <v>0</v>
      </c>
      <c r="U1725" s="341">
        <f>IF(ISBLANK($B1725),0,VLOOKUP($B1725,Listen!$A$2:$C$45,3,FALSE))</f>
        <v>0</v>
      </c>
      <c r="V1725" s="342">
        <f t="shared" si="195"/>
        <v>0</v>
      </c>
      <c r="W1725" s="342">
        <f t="shared" si="196"/>
        <v>0</v>
      </c>
      <c r="X1725" s="342">
        <f t="shared" si="196"/>
        <v>0</v>
      </c>
      <c r="Y1725" s="342">
        <f t="shared" si="196"/>
        <v>0</v>
      </c>
      <c r="Z1725" s="342">
        <f t="shared" si="196"/>
        <v>0</v>
      </c>
      <c r="AA1725" s="342">
        <f t="shared" si="196"/>
        <v>0</v>
      </c>
      <c r="AB1725" s="342">
        <f t="shared" si="196"/>
        <v>0</v>
      </c>
      <c r="AC1725" s="109">
        <f t="shared" si="194"/>
        <v>0</v>
      </c>
      <c r="AD1725" s="109">
        <f>IF(C1725=A_Stammdaten!$B$12,E_SAV!$S1725-E_SAV!$AE1725,HLOOKUP(A_Stammdaten!$B$12-1,$AF$4:$AL$4004,ROW(C1725)-3,FALSE)-$AE1725)</f>
        <v>0</v>
      </c>
      <c r="AE1725" s="109">
        <f>HLOOKUP(A_Stammdaten!$B$12,$AF$4:$AL$4004,ROW(C1725)-3,FALSE)</f>
        <v>0</v>
      </c>
      <c r="AF1725" s="109">
        <f t="shared" si="192"/>
        <v>0</v>
      </c>
      <c r="AG1725" s="109">
        <f t="shared" si="197"/>
        <v>0</v>
      </c>
      <c r="AH1725" s="109">
        <f t="shared" si="197"/>
        <v>0</v>
      </c>
      <c r="AI1725" s="109">
        <f t="shared" si="197"/>
        <v>0</v>
      </c>
      <c r="AJ1725" s="109">
        <f t="shared" si="197"/>
        <v>0</v>
      </c>
      <c r="AK1725" s="109">
        <f t="shared" si="197"/>
        <v>0</v>
      </c>
      <c r="AL1725" s="109">
        <f t="shared" si="197"/>
        <v>0</v>
      </c>
    </row>
    <row r="1726" spans="1:38" x14ac:dyDescent="0.3">
      <c r="A1726" s="421"/>
      <c r="B1726" s="421"/>
      <c r="C1726" s="422"/>
      <c r="D1726" s="423"/>
      <c r="E1726" s="421"/>
      <c r="F1726" s="421"/>
      <c r="G1726" s="421"/>
      <c r="H1726" s="421"/>
      <c r="I1726" s="421"/>
      <c r="J1726" s="421"/>
      <c r="K1726" s="421"/>
      <c r="L1726" s="421"/>
      <c r="M1726" s="423"/>
      <c r="N1726" s="340">
        <f>IF(C1726&gt;A_Stammdaten!$B$12,0,SUM(E1726,F1726,H1726,J1726:K1726)-SUM(G1726,I1726,L1726:M1726))</f>
        <v>0</v>
      </c>
      <c r="O1726" s="421"/>
      <c r="P1726" s="421"/>
      <c r="Q1726" s="421"/>
      <c r="R1726" s="421"/>
      <c r="S1726" s="108">
        <f t="shared" si="193"/>
        <v>0</v>
      </c>
      <c r="T1726" s="341">
        <f>IF(ISBLANK($B1726),0,VLOOKUP($B1726,Listen!$A$2:$C$45,2,FALSE))</f>
        <v>0</v>
      </c>
      <c r="U1726" s="341">
        <f>IF(ISBLANK($B1726),0,VLOOKUP($B1726,Listen!$A$2:$C$45,3,FALSE))</f>
        <v>0</v>
      </c>
      <c r="V1726" s="342">
        <f t="shared" si="195"/>
        <v>0</v>
      </c>
      <c r="W1726" s="342">
        <f t="shared" si="196"/>
        <v>0</v>
      </c>
      <c r="X1726" s="342">
        <f t="shared" si="196"/>
        <v>0</v>
      </c>
      <c r="Y1726" s="342">
        <f t="shared" si="196"/>
        <v>0</v>
      </c>
      <c r="Z1726" s="342">
        <f t="shared" si="196"/>
        <v>0</v>
      </c>
      <c r="AA1726" s="342">
        <f t="shared" si="196"/>
        <v>0</v>
      </c>
      <c r="AB1726" s="342">
        <f t="shared" si="196"/>
        <v>0</v>
      </c>
      <c r="AC1726" s="109">
        <f t="shared" si="194"/>
        <v>0</v>
      </c>
      <c r="AD1726" s="109">
        <f>IF(C1726=A_Stammdaten!$B$12,E_SAV!$S1726-E_SAV!$AE1726,HLOOKUP(A_Stammdaten!$B$12-1,$AF$4:$AL$4004,ROW(C1726)-3,FALSE)-$AE1726)</f>
        <v>0</v>
      </c>
      <c r="AE1726" s="109">
        <f>HLOOKUP(A_Stammdaten!$B$12,$AF$4:$AL$4004,ROW(C1726)-3,FALSE)</f>
        <v>0</v>
      </c>
      <c r="AF1726" s="109">
        <f t="shared" si="192"/>
        <v>0</v>
      </c>
      <c r="AG1726" s="109">
        <f t="shared" si="197"/>
        <v>0</v>
      </c>
      <c r="AH1726" s="109">
        <f t="shared" si="197"/>
        <v>0</v>
      </c>
      <c r="AI1726" s="109">
        <f t="shared" si="197"/>
        <v>0</v>
      </c>
      <c r="AJ1726" s="109">
        <f t="shared" si="197"/>
        <v>0</v>
      </c>
      <c r="AK1726" s="109">
        <f t="shared" si="197"/>
        <v>0</v>
      </c>
      <c r="AL1726" s="109">
        <f t="shared" si="197"/>
        <v>0</v>
      </c>
    </row>
    <row r="1727" spans="1:38" x14ac:dyDescent="0.3">
      <c r="A1727" s="421"/>
      <c r="B1727" s="421"/>
      <c r="C1727" s="422"/>
      <c r="D1727" s="423"/>
      <c r="E1727" s="421"/>
      <c r="F1727" s="421"/>
      <c r="G1727" s="421"/>
      <c r="H1727" s="421"/>
      <c r="I1727" s="421"/>
      <c r="J1727" s="421"/>
      <c r="K1727" s="421"/>
      <c r="L1727" s="421"/>
      <c r="M1727" s="423"/>
      <c r="N1727" s="340">
        <f>IF(C1727&gt;A_Stammdaten!$B$12,0,SUM(E1727,F1727,H1727,J1727:K1727)-SUM(G1727,I1727,L1727:M1727))</f>
        <v>0</v>
      </c>
      <c r="O1727" s="421"/>
      <c r="P1727" s="421"/>
      <c r="Q1727" s="421"/>
      <c r="R1727" s="421"/>
      <c r="S1727" s="108">
        <f t="shared" si="193"/>
        <v>0</v>
      </c>
      <c r="T1727" s="341">
        <f>IF(ISBLANK($B1727),0,VLOOKUP($B1727,Listen!$A$2:$C$45,2,FALSE))</f>
        <v>0</v>
      </c>
      <c r="U1727" s="341">
        <f>IF(ISBLANK($B1727),0,VLOOKUP($B1727,Listen!$A$2:$C$45,3,FALSE))</f>
        <v>0</v>
      </c>
      <c r="V1727" s="342">
        <f t="shared" si="195"/>
        <v>0</v>
      </c>
      <c r="W1727" s="342">
        <f t="shared" si="196"/>
        <v>0</v>
      </c>
      <c r="X1727" s="342">
        <f t="shared" si="196"/>
        <v>0</v>
      </c>
      <c r="Y1727" s="342">
        <f t="shared" si="196"/>
        <v>0</v>
      </c>
      <c r="Z1727" s="342">
        <f t="shared" si="196"/>
        <v>0</v>
      </c>
      <c r="AA1727" s="342">
        <f t="shared" si="196"/>
        <v>0</v>
      </c>
      <c r="AB1727" s="342">
        <f t="shared" si="196"/>
        <v>0</v>
      </c>
      <c r="AC1727" s="109">
        <f t="shared" si="194"/>
        <v>0</v>
      </c>
      <c r="AD1727" s="109">
        <f>IF(C1727=A_Stammdaten!$B$12,E_SAV!$S1727-E_SAV!$AE1727,HLOOKUP(A_Stammdaten!$B$12-1,$AF$4:$AL$4004,ROW(C1727)-3,FALSE)-$AE1727)</f>
        <v>0</v>
      </c>
      <c r="AE1727" s="109">
        <f>HLOOKUP(A_Stammdaten!$B$12,$AF$4:$AL$4004,ROW(C1727)-3,FALSE)</f>
        <v>0</v>
      </c>
      <c r="AF1727" s="109">
        <f t="shared" si="192"/>
        <v>0</v>
      </c>
      <c r="AG1727" s="109">
        <f t="shared" si="197"/>
        <v>0</v>
      </c>
      <c r="AH1727" s="109">
        <f t="shared" si="197"/>
        <v>0</v>
      </c>
      <c r="AI1727" s="109">
        <f t="shared" si="197"/>
        <v>0</v>
      </c>
      <c r="AJ1727" s="109">
        <f t="shared" si="197"/>
        <v>0</v>
      </c>
      <c r="AK1727" s="109">
        <f t="shared" si="197"/>
        <v>0</v>
      </c>
      <c r="AL1727" s="109">
        <f t="shared" si="197"/>
        <v>0</v>
      </c>
    </row>
    <row r="1728" spans="1:38" x14ac:dyDescent="0.3">
      <c r="A1728" s="421"/>
      <c r="B1728" s="421"/>
      <c r="C1728" s="422"/>
      <c r="D1728" s="423"/>
      <c r="E1728" s="421"/>
      <c r="F1728" s="421"/>
      <c r="G1728" s="421"/>
      <c r="H1728" s="421"/>
      <c r="I1728" s="421"/>
      <c r="J1728" s="421"/>
      <c r="K1728" s="421"/>
      <c r="L1728" s="421"/>
      <c r="M1728" s="423"/>
      <c r="N1728" s="340">
        <f>IF(C1728&gt;A_Stammdaten!$B$12,0,SUM(E1728,F1728,H1728,J1728:K1728)-SUM(G1728,I1728,L1728:M1728))</f>
        <v>0</v>
      </c>
      <c r="O1728" s="421"/>
      <c r="P1728" s="421"/>
      <c r="Q1728" s="421"/>
      <c r="R1728" s="421"/>
      <c r="S1728" s="108">
        <f t="shared" si="193"/>
        <v>0</v>
      </c>
      <c r="T1728" s="341">
        <f>IF(ISBLANK($B1728),0,VLOOKUP($B1728,Listen!$A$2:$C$45,2,FALSE))</f>
        <v>0</v>
      </c>
      <c r="U1728" s="341">
        <f>IF(ISBLANK($B1728),0,VLOOKUP($B1728,Listen!$A$2:$C$45,3,FALSE))</f>
        <v>0</v>
      </c>
      <c r="V1728" s="342">
        <f t="shared" si="195"/>
        <v>0</v>
      </c>
      <c r="W1728" s="342">
        <f t="shared" si="196"/>
        <v>0</v>
      </c>
      <c r="X1728" s="342">
        <f t="shared" si="196"/>
        <v>0</v>
      </c>
      <c r="Y1728" s="342">
        <f t="shared" si="196"/>
        <v>0</v>
      </c>
      <c r="Z1728" s="342">
        <f t="shared" si="196"/>
        <v>0</v>
      </c>
      <c r="AA1728" s="342">
        <f t="shared" si="196"/>
        <v>0</v>
      </c>
      <c r="AB1728" s="342">
        <f t="shared" si="196"/>
        <v>0</v>
      </c>
      <c r="AC1728" s="109">
        <f t="shared" si="194"/>
        <v>0</v>
      </c>
      <c r="AD1728" s="109">
        <f>IF(C1728=A_Stammdaten!$B$12,E_SAV!$S1728-E_SAV!$AE1728,HLOOKUP(A_Stammdaten!$B$12-1,$AF$4:$AL$4004,ROW(C1728)-3,FALSE)-$AE1728)</f>
        <v>0</v>
      </c>
      <c r="AE1728" s="109">
        <f>HLOOKUP(A_Stammdaten!$B$12,$AF$4:$AL$4004,ROW(C1728)-3,FALSE)</f>
        <v>0</v>
      </c>
      <c r="AF1728" s="109">
        <f t="shared" si="192"/>
        <v>0</v>
      </c>
      <c r="AG1728" s="109">
        <f t="shared" si="197"/>
        <v>0</v>
      </c>
      <c r="AH1728" s="109">
        <f t="shared" si="197"/>
        <v>0</v>
      </c>
      <c r="AI1728" s="109">
        <f t="shared" si="197"/>
        <v>0</v>
      </c>
      <c r="AJ1728" s="109">
        <f t="shared" si="197"/>
        <v>0</v>
      </c>
      <c r="AK1728" s="109">
        <f t="shared" si="197"/>
        <v>0</v>
      </c>
      <c r="AL1728" s="109">
        <f t="shared" si="197"/>
        <v>0</v>
      </c>
    </row>
    <row r="1729" spans="1:38" x14ac:dyDescent="0.3">
      <c r="A1729" s="421"/>
      <c r="B1729" s="421"/>
      <c r="C1729" s="422"/>
      <c r="D1729" s="423"/>
      <c r="E1729" s="421"/>
      <c r="F1729" s="421"/>
      <c r="G1729" s="421"/>
      <c r="H1729" s="421"/>
      <c r="I1729" s="421"/>
      <c r="J1729" s="421"/>
      <c r="K1729" s="421"/>
      <c r="L1729" s="421"/>
      <c r="M1729" s="423"/>
      <c r="N1729" s="340">
        <f>IF(C1729&gt;A_Stammdaten!$B$12,0,SUM(E1729,F1729,H1729,J1729:K1729)-SUM(G1729,I1729,L1729:M1729))</f>
        <v>0</v>
      </c>
      <c r="O1729" s="421"/>
      <c r="P1729" s="421"/>
      <c r="Q1729" s="421"/>
      <c r="R1729" s="421"/>
      <c r="S1729" s="108">
        <f t="shared" si="193"/>
        <v>0</v>
      </c>
      <c r="T1729" s="341">
        <f>IF(ISBLANK($B1729),0,VLOOKUP($B1729,Listen!$A$2:$C$45,2,FALSE))</f>
        <v>0</v>
      </c>
      <c r="U1729" s="341">
        <f>IF(ISBLANK($B1729),0,VLOOKUP($B1729,Listen!$A$2:$C$45,3,FALSE))</f>
        <v>0</v>
      </c>
      <c r="V1729" s="342">
        <f t="shared" si="195"/>
        <v>0</v>
      </c>
      <c r="W1729" s="342">
        <f t="shared" si="196"/>
        <v>0</v>
      </c>
      <c r="X1729" s="342">
        <f t="shared" si="196"/>
        <v>0</v>
      </c>
      <c r="Y1729" s="342">
        <f t="shared" si="196"/>
        <v>0</v>
      </c>
      <c r="Z1729" s="342">
        <f t="shared" si="196"/>
        <v>0</v>
      </c>
      <c r="AA1729" s="342">
        <f t="shared" si="196"/>
        <v>0</v>
      </c>
      <c r="AB1729" s="342">
        <f t="shared" si="196"/>
        <v>0</v>
      </c>
      <c r="AC1729" s="109">
        <f t="shared" si="194"/>
        <v>0</v>
      </c>
      <c r="AD1729" s="109">
        <f>IF(C1729=A_Stammdaten!$B$12,E_SAV!$S1729-E_SAV!$AE1729,HLOOKUP(A_Stammdaten!$B$12-1,$AF$4:$AL$4004,ROW(C1729)-3,FALSE)-$AE1729)</f>
        <v>0</v>
      </c>
      <c r="AE1729" s="109">
        <f>HLOOKUP(A_Stammdaten!$B$12,$AF$4:$AL$4004,ROW(C1729)-3,FALSE)</f>
        <v>0</v>
      </c>
      <c r="AF1729" s="109">
        <f t="shared" si="192"/>
        <v>0</v>
      </c>
      <c r="AG1729" s="109">
        <f t="shared" si="197"/>
        <v>0</v>
      </c>
      <c r="AH1729" s="109">
        <f t="shared" si="197"/>
        <v>0</v>
      </c>
      <c r="AI1729" s="109">
        <f t="shared" si="197"/>
        <v>0</v>
      </c>
      <c r="AJ1729" s="109">
        <f t="shared" si="197"/>
        <v>0</v>
      </c>
      <c r="AK1729" s="109">
        <f t="shared" si="197"/>
        <v>0</v>
      </c>
      <c r="AL1729" s="109">
        <f t="shared" si="197"/>
        <v>0</v>
      </c>
    </row>
    <row r="1730" spans="1:38" x14ac:dyDescent="0.3">
      <c r="A1730" s="421"/>
      <c r="B1730" s="421"/>
      <c r="C1730" s="422"/>
      <c r="D1730" s="423"/>
      <c r="E1730" s="421"/>
      <c r="F1730" s="421"/>
      <c r="G1730" s="421"/>
      <c r="H1730" s="421"/>
      <c r="I1730" s="421"/>
      <c r="J1730" s="421"/>
      <c r="K1730" s="421"/>
      <c r="L1730" s="421"/>
      <c r="M1730" s="423"/>
      <c r="N1730" s="340">
        <f>IF(C1730&gt;A_Stammdaten!$B$12,0,SUM(E1730,F1730,H1730,J1730:K1730)-SUM(G1730,I1730,L1730:M1730))</f>
        <v>0</v>
      </c>
      <c r="O1730" s="421"/>
      <c r="P1730" s="421"/>
      <c r="Q1730" s="421"/>
      <c r="R1730" s="421"/>
      <c r="S1730" s="108">
        <f t="shared" si="193"/>
        <v>0</v>
      </c>
      <c r="T1730" s="341">
        <f>IF(ISBLANK($B1730),0,VLOOKUP($B1730,Listen!$A$2:$C$45,2,FALSE))</f>
        <v>0</v>
      </c>
      <c r="U1730" s="341">
        <f>IF(ISBLANK($B1730),0,VLOOKUP($B1730,Listen!$A$2:$C$45,3,FALSE))</f>
        <v>0</v>
      </c>
      <c r="V1730" s="342">
        <f t="shared" si="195"/>
        <v>0</v>
      </c>
      <c r="W1730" s="342">
        <f t="shared" si="196"/>
        <v>0</v>
      </c>
      <c r="X1730" s="342">
        <f t="shared" si="196"/>
        <v>0</v>
      </c>
      <c r="Y1730" s="342">
        <f t="shared" si="196"/>
        <v>0</v>
      </c>
      <c r="Z1730" s="342">
        <f t="shared" si="196"/>
        <v>0</v>
      </c>
      <c r="AA1730" s="342">
        <f t="shared" si="196"/>
        <v>0</v>
      </c>
      <c r="AB1730" s="342">
        <f t="shared" si="196"/>
        <v>0</v>
      </c>
      <c r="AC1730" s="109">
        <f t="shared" si="194"/>
        <v>0</v>
      </c>
      <c r="AD1730" s="109">
        <f>IF(C1730=A_Stammdaten!$B$12,E_SAV!$S1730-E_SAV!$AE1730,HLOOKUP(A_Stammdaten!$B$12-1,$AF$4:$AL$4004,ROW(C1730)-3,FALSE)-$AE1730)</f>
        <v>0</v>
      </c>
      <c r="AE1730" s="109">
        <f>HLOOKUP(A_Stammdaten!$B$12,$AF$4:$AL$4004,ROW(C1730)-3,FALSE)</f>
        <v>0</v>
      </c>
      <c r="AF1730" s="109">
        <f t="shared" si="192"/>
        <v>0</v>
      </c>
      <c r="AG1730" s="109">
        <f t="shared" si="197"/>
        <v>0</v>
      </c>
      <c r="AH1730" s="109">
        <f t="shared" si="197"/>
        <v>0</v>
      </c>
      <c r="AI1730" s="109">
        <f t="shared" si="197"/>
        <v>0</v>
      </c>
      <c r="AJ1730" s="109">
        <f t="shared" si="197"/>
        <v>0</v>
      </c>
      <c r="AK1730" s="109">
        <f t="shared" si="197"/>
        <v>0</v>
      </c>
      <c r="AL1730" s="109">
        <f t="shared" si="197"/>
        <v>0</v>
      </c>
    </row>
    <row r="1731" spans="1:38" x14ac:dyDescent="0.3">
      <c r="A1731" s="421"/>
      <c r="B1731" s="421"/>
      <c r="C1731" s="422"/>
      <c r="D1731" s="423"/>
      <c r="E1731" s="421"/>
      <c r="F1731" s="421"/>
      <c r="G1731" s="421"/>
      <c r="H1731" s="421"/>
      <c r="I1731" s="421"/>
      <c r="J1731" s="421"/>
      <c r="K1731" s="421"/>
      <c r="L1731" s="421"/>
      <c r="M1731" s="423"/>
      <c r="N1731" s="340">
        <f>IF(C1731&gt;A_Stammdaten!$B$12,0,SUM(E1731,F1731,H1731,J1731:K1731)-SUM(G1731,I1731,L1731:M1731))</f>
        <v>0</v>
      </c>
      <c r="O1731" s="421"/>
      <c r="P1731" s="421"/>
      <c r="Q1731" s="421"/>
      <c r="R1731" s="421"/>
      <c r="S1731" s="108">
        <f t="shared" si="193"/>
        <v>0</v>
      </c>
      <c r="T1731" s="341">
        <f>IF(ISBLANK($B1731),0,VLOOKUP($B1731,Listen!$A$2:$C$45,2,FALSE))</f>
        <v>0</v>
      </c>
      <c r="U1731" s="341">
        <f>IF(ISBLANK($B1731),0,VLOOKUP($B1731,Listen!$A$2:$C$45,3,FALSE))</f>
        <v>0</v>
      </c>
      <c r="V1731" s="342">
        <f t="shared" si="195"/>
        <v>0</v>
      </c>
      <c r="W1731" s="342">
        <f t="shared" si="196"/>
        <v>0</v>
      </c>
      <c r="X1731" s="342">
        <f t="shared" si="196"/>
        <v>0</v>
      </c>
      <c r="Y1731" s="342">
        <f t="shared" si="196"/>
        <v>0</v>
      </c>
      <c r="Z1731" s="342">
        <f t="shared" si="196"/>
        <v>0</v>
      </c>
      <c r="AA1731" s="342">
        <f t="shared" si="196"/>
        <v>0</v>
      </c>
      <c r="AB1731" s="342">
        <f t="shared" ref="W1731:AB1774" si="198">$T1731</f>
        <v>0</v>
      </c>
      <c r="AC1731" s="109">
        <f t="shared" si="194"/>
        <v>0</v>
      </c>
      <c r="AD1731" s="109">
        <f>IF(C1731=A_Stammdaten!$B$12,E_SAV!$S1731-E_SAV!$AE1731,HLOOKUP(A_Stammdaten!$B$12-1,$AF$4:$AL$4004,ROW(C1731)-3,FALSE)-$AE1731)</f>
        <v>0</v>
      </c>
      <c r="AE1731" s="109">
        <f>HLOOKUP(A_Stammdaten!$B$12,$AF$4:$AL$4004,ROW(C1731)-3,FALSE)</f>
        <v>0</v>
      </c>
      <c r="AF1731" s="109">
        <f t="shared" si="192"/>
        <v>0</v>
      </c>
      <c r="AG1731" s="109">
        <f t="shared" si="197"/>
        <v>0</v>
      </c>
      <c r="AH1731" s="109">
        <f t="shared" si="197"/>
        <v>0</v>
      </c>
      <c r="AI1731" s="109">
        <f t="shared" si="197"/>
        <v>0</v>
      </c>
      <c r="AJ1731" s="109">
        <f t="shared" si="197"/>
        <v>0</v>
      </c>
      <c r="AK1731" s="109">
        <f t="shared" si="197"/>
        <v>0</v>
      </c>
      <c r="AL1731" s="109">
        <f t="shared" si="197"/>
        <v>0</v>
      </c>
    </row>
    <row r="1732" spans="1:38" x14ac:dyDescent="0.3">
      <c r="A1732" s="421"/>
      <c r="B1732" s="421"/>
      <c r="C1732" s="422"/>
      <c r="D1732" s="423"/>
      <c r="E1732" s="421"/>
      <c r="F1732" s="421"/>
      <c r="G1732" s="421"/>
      <c r="H1732" s="421"/>
      <c r="I1732" s="421"/>
      <c r="J1732" s="421"/>
      <c r="K1732" s="421"/>
      <c r="L1732" s="421"/>
      <c r="M1732" s="423"/>
      <c r="N1732" s="340">
        <f>IF(C1732&gt;A_Stammdaten!$B$12,0,SUM(E1732,F1732,H1732,J1732:K1732)-SUM(G1732,I1732,L1732:M1732))</f>
        <v>0</v>
      </c>
      <c r="O1732" s="421"/>
      <c r="P1732" s="421"/>
      <c r="Q1732" s="421"/>
      <c r="R1732" s="421"/>
      <c r="S1732" s="108">
        <f t="shared" si="193"/>
        <v>0</v>
      </c>
      <c r="T1732" s="341">
        <f>IF(ISBLANK($B1732),0,VLOOKUP($B1732,Listen!$A$2:$C$45,2,FALSE))</f>
        <v>0</v>
      </c>
      <c r="U1732" s="341">
        <f>IF(ISBLANK($B1732),0,VLOOKUP($B1732,Listen!$A$2:$C$45,3,FALSE))</f>
        <v>0</v>
      </c>
      <c r="V1732" s="342">
        <f t="shared" si="195"/>
        <v>0</v>
      </c>
      <c r="W1732" s="342">
        <f t="shared" si="198"/>
        <v>0</v>
      </c>
      <c r="X1732" s="342">
        <f t="shared" si="198"/>
        <v>0</v>
      </c>
      <c r="Y1732" s="342">
        <f t="shared" si="198"/>
        <v>0</v>
      </c>
      <c r="Z1732" s="342">
        <f t="shared" si="198"/>
        <v>0</v>
      </c>
      <c r="AA1732" s="342">
        <f t="shared" si="198"/>
        <v>0</v>
      </c>
      <c r="AB1732" s="342">
        <f t="shared" si="198"/>
        <v>0</v>
      </c>
      <c r="AC1732" s="109">
        <f t="shared" si="194"/>
        <v>0</v>
      </c>
      <c r="AD1732" s="109">
        <f>IF(C1732=A_Stammdaten!$B$12,E_SAV!$S1732-E_SAV!$AE1732,HLOOKUP(A_Stammdaten!$B$12-1,$AF$4:$AL$4004,ROW(C1732)-3,FALSE)-$AE1732)</f>
        <v>0</v>
      </c>
      <c r="AE1732" s="109">
        <f>HLOOKUP(A_Stammdaten!$B$12,$AF$4:$AL$4004,ROW(C1732)-3,FALSE)</f>
        <v>0</v>
      </c>
      <c r="AF1732" s="109">
        <f t="shared" si="192"/>
        <v>0</v>
      </c>
      <c r="AG1732" s="109">
        <f t="shared" si="197"/>
        <v>0</v>
      </c>
      <c r="AH1732" s="109">
        <f t="shared" si="197"/>
        <v>0</v>
      </c>
      <c r="AI1732" s="109">
        <f t="shared" si="197"/>
        <v>0</v>
      </c>
      <c r="AJ1732" s="109">
        <f t="shared" si="197"/>
        <v>0</v>
      </c>
      <c r="AK1732" s="109">
        <f t="shared" si="197"/>
        <v>0</v>
      </c>
      <c r="AL1732" s="109">
        <f t="shared" si="197"/>
        <v>0</v>
      </c>
    </row>
    <row r="1733" spans="1:38" x14ac:dyDescent="0.3">
      <c r="A1733" s="421"/>
      <c r="B1733" s="421"/>
      <c r="C1733" s="422"/>
      <c r="D1733" s="423"/>
      <c r="E1733" s="421"/>
      <c r="F1733" s="421"/>
      <c r="G1733" s="421"/>
      <c r="H1733" s="421"/>
      <c r="I1733" s="421"/>
      <c r="J1733" s="421"/>
      <c r="K1733" s="421"/>
      <c r="L1733" s="421"/>
      <c r="M1733" s="423"/>
      <c r="N1733" s="340">
        <f>IF(C1733&gt;A_Stammdaten!$B$12,0,SUM(E1733,F1733,H1733,J1733:K1733)-SUM(G1733,I1733,L1733:M1733))</f>
        <v>0</v>
      </c>
      <c r="O1733" s="421"/>
      <c r="P1733" s="421"/>
      <c r="Q1733" s="421"/>
      <c r="R1733" s="421"/>
      <c r="S1733" s="108">
        <f t="shared" si="193"/>
        <v>0</v>
      </c>
      <c r="T1733" s="341">
        <f>IF(ISBLANK($B1733),0,VLOOKUP($B1733,Listen!$A$2:$C$45,2,FALSE))</f>
        <v>0</v>
      </c>
      <c r="U1733" s="341">
        <f>IF(ISBLANK($B1733),0,VLOOKUP($B1733,Listen!$A$2:$C$45,3,FALSE))</f>
        <v>0</v>
      </c>
      <c r="V1733" s="342">
        <f t="shared" si="195"/>
        <v>0</v>
      </c>
      <c r="W1733" s="342">
        <f t="shared" si="198"/>
        <v>0</v>
      </c>
      <c r="X1733" s="342">
        <f t="shared" si="198"/>
        <v>0</v>
      </c>
      <c r="Y1733" s="342">
        <f t="shared" si="198"/>
        <v>0</v>
      </c>
      <c r="Z1733" s="342">
        <f t="shared" si="198"/>
        <v>0</v>
      </c>
      <c r="AA1733" s="342">
        <f t="shared" si="198"/>
        <v>0</v>
      </c>
      <c r="AB1733" s="342">
        <f t="shared" si="198"/>
        <v>0</v>
      </c>
      <c r="AC1733" s="109">
        <f t="shared" si="194"/>
        <v>0</v>
      </c>
      <c r="AD1733" s="109">
        <f>IF(C1733=A_Stammdaten!$B$12,E_SAV!$S1733-E_SAV!$AE1733,HLOOKUP(A_Stammdaten!$B$12-1,$AF$4:$AL$4004,ROW(C1733)-3,FALSE)-$AE1733)</f>
        <v>0</v>
      </c>
      <c r="AE1733" s="109">
        <f>HLOOKUP(A_Stammdaten!$B$12,$AF$4:$AL$4004,ROW(C1733)-3,FALSE)</f>
        <v>0</v>
      </c>
      <c r="AF1733" s="109">
        <f t="shared" ref="AF1733:AF1796" si="199">IF(OR($C1733=0,$S1733=0),0,IF($C1733&lt;=AF$4,$S1733-$S1733/V1733*(AF$4-$C1733+1),0))</f>
        <v>0</v>
      </c>
      <c r="AG1733" s="109">
        <f t="shared" si="197"/>
        <v>0</v>
      </c>
      <c r="AH1733" s="109">
        <f t="shared" si="197"/>
        <v>0</v>
      </c>
      <c r="AI1733" s="109">
        <f t="shared" si="197"/>
        <v>0</v>
      </c>
      <c r="AJ1733" s="109">
        <f t="shared" si="197"/>
        <v>0</v>
      </c>
      <c r="AK1733" s="109">
        <f t="shared" si="197"/>
        <v>0</v>
      </c>
      <c r="AL1733" s="109">
        <f t="shared" si="197"/>
        <v>0</v>
      </c>
    </row>
    <row r="1734" spans="1:38" x14ac:dyDescent="0.3">
      <c r="A1734" s="421"/>
      <c r="B1734" s="421"/>
      <c r="C1734" s="422"/>
      <c r="D1734" s="423"/>
      <c r="E1734" s="421"/>
      <c r="F1734" s="421"/>
      <c r="G1734" s="421"/>
      <c r="H1734" s="421"/>
      <c r="I1734" s="421"/>
      <c r="J1734" s="421"/>
      <c r="K1734" s="421"/>
      <c r="L1734" s="421"/>
      <c r="M1734" s="423"/>
      <c r="N1734" s="340">
        <f>IF(C1734&gt;A_Stammdaten!$B$12,0,SUM(E1734,F1734,H1734,J1734:K1734)-SUM(G1734,I1734,L1734:M1734))</f>
        <v>0</v>
      </c>
      <c r="O1734" s="421"/>
      <c r="P1734" s="421"/>
      <c r="Q1734" s="421"/>
      <c r="R1734" s="421"/>
      <c r="S1734" s="108">
        <f t="shared" ref="S1734:S1797" si="200">N1734-SUM(O1734:R1734)</f>
        <v>0</v>
      </c>
      <c r="T1734" s="341">
        <f>IF(ISBLANK($B1734),0,VLOOKUP($B1734,Listen!$A$2:$C$45,2,FALSE))</f>
        <v>0</v>
      </c>
      <c r="U1734" s="341">
        <f>IF(ISBLANK($B1734),0,VLOOKUP($B1734,Listen!$A$2:$C$45,3,FALSE))</f>
        <v>0</v>
      </c>
      <c r="V1734" s="342">
        <f t="shared" si="195"/>
        <v>0</v>
      </c>
      <c r="W1734" s="342">
        <f t="shared" si="198"/>
        <v>0</v>
      </c>
      <c r="X1734" s="342">
        <f t="shared" si="198"/>
        <v>0</v>
      </c>
      <c r="Y1734" s="342">
        <f t="shared" si="198"/>
        <v>0</v>
      </c>
      <c r="Z1734" s="342">
        <f t="shared" si="198"/>
        <v>0</v>
      </c>
      <c r="AA1734" s="342">
        <f t="shared" si="198"/>
        <v>0</v>
      </c>
      <c r="AB1734" s="342">
        <f t="shared" si="198"/>
        <v>0</v>
      </c>
      <c r="AC1734" s="109">
        <f t="shared" ref="AC1734:AC1797" si="201">AE1734+AD1734</f>
        <v>0</v>
      </c>
      <c r="AD1734" s="109">
        <f>IF(C1734=A_Stammdaten!$B$12,E_SAV!$S1734-E_SAV!$AE1734,HLOOKUP(A_Stammdaten!$B$12-1,$AF$4:$AL$4004,ROW(C1734)-3,FALSE)-$AE1734)</f>
        <v>0</v>
      </c>
      <c r="AE1734" s="109">
        <f>HLOOKUP(A_Stammdaten!$B$12,$AF$4:$AL$4004,ROW(C1734)-3,FALSE)</f>
        <v>0</v>
      </c>
      <c r="AF1734" s="109">
        <f t="shared" si="199"/>
        <v>0</v>
      </c>
      <c r="AG1734" s="109">
        <f t="shared" si="197"/>
        <v>0</v>
      </c>
      <c r="AH1734" s="109">
        <f t="shared" si="197"/>
        <v>0</v>
      </c>
      <c r="AI1734" s="109">
        <f t="shared" si="197"/>
        <v>0</v>
      </c>
      <c r="AJ1734" s="109">
        <f t="shared" si="197"/>
        <v>0</v>
      </c>
      <c r="AK1734" s="109">
        <f t="shared" si="197"/>
        <v>0</v>
      </c>
      <c r="AL1734" s="109">
        <f t="shared" si="197"/>
        <v>0</v>
      </c>
    </row>
    <row r="1735" spans="1:38" x14ac:dyDescent="0.3">
      <c r="A1735" s="421"/>
      <c r="B1735" s="421"/>
      <c r="C1735" s="422"/>
      <c r="D1735" s="423"/>
      <c r="E1735" s="421"/>
      <c r="F1735" s="421"/>
      <c r="G1735" s="421"/>
      <c r="H1735" s="421"/>
      <c r="I1735" s="421"/>
      <c r="J1735" s="421"/>
      <c r="K1735" s="421"/>
      <c r="L1735" s="421"/>
      <c r="M1735" s="423"/>
      <c r="N1735" s="340">
        <f>IF(C1735&gt;A_Stammdaten!$B$12,0,SUM(E1735,F1735,H1735,J1735:K1735)-SUM(G1735,I1735,L1735:M1735))</f>
        <v>0</v>
      </c>
      <c r="O1735" s="421"/>
      <c r="P1735" s="421"/>
      <c r="Q1735" s="421"/>
      <c r="R1735" s="421"/>
      <c r="S1735" s="108">
        <f t="shared" si="200"/>
        <v>0</v>
      </c>
      <c r="T1735" s="341">
        <f>IF(ISBLANK($B1735),0,VLOOKUP($B1735,Listen!$A$2:$C$45,2,FALSE))</f>
        <v>0</v>
      </c>
      <c r="U1735" s="341">
        <f>IF(ISBLANK($B1735),0,VLOOKUP($B1735,Listen!$A$2:$C$45,3,FALSE))</f>
        <v>0</v>
      </c>
      <c r="V1735" s="342">
        <f t="shared" si="195"/>
        <v>0</v>
      </c>
      <c r="W1735" s="342">
        <f t="shared" si="198"/>
        <v>0</v>
      </c>
      <c r="X1735" s="342">
        <f t="shared" si="198"/>
        <v>0</v>
      </c>
      <c r="Y1735" s="342">
        <f t="shared" si="198"/>
        <v>0</v>
      </c>
      <c r="Z1735" s="342">
        <f t="shared" si="198"/>
        <v>0</v>
      </c>
      <c r="AA1735" s="342">
        <f t="shared" si="198"/>
        <v>0</v>
      </c>
      <c r="AB1735" s="342">
        <f t="shared" si="198"/>
        <v>0</v>
      </c>
      <c r="AC1735" s="109">
        <f t="shared" si="201"/>
        <v>0</v>
      </c>
      <c r="AD1735" s="109">
        <f>IF(C1735=A_Stammdaten!$B$12,E_SAV!$S1735-E_SAV!$AE1735,HLOOKUP(A_Stammdaten!$B$12-1,$AF$4:$AL$4004,ROW(C1735)-3,FALSE)-$AE1735)</f>
        <v>0</v>
      </c>
      <c r="AE1735" s="109">
        <f>HLOOKUP(A_Stammdaten!$B$12,$AF$4:$AL$4004,ROW(C1735)-3,FALSE)</f>
        <v>0</v>
      </c>
      <c r="AF1735" s="109">
        <f t="shared" si="199"/>
        <v>0</v>
      </c>
      <c r="AG1735" s="109">
        <f t="shared" si="197"/>
        <v>0</v>
      </c>
      <c r="AH1735" s="109">
        <f t="shared" si="197"/>
        <v>0</v>
      </c>
      <c r="AI1735" s="109">
        <f t="shared" si="197"/>
        <v>0</v>
      </c>
      <c r="AJ1735" s="109">
        <f t="shared" si="197"/>
        <v>0</v>
      </c>
      <c r="AK1735" s="109">
        <f t="shared" si="197"/>
        <v>0</v>
      </c>
      <c r="AL1735" s="109">
        <f t="shared" si="197"/>
        <v>0</v>
      </c>
    </row>
    <row r="1736" spans="1:38" x14ac:dyDescent="0.3">
      <c r="A1736" s="421"/>
      <c r="B1736" s="421"/>
      <c r="C1736" s="422"/>
      <c r="D1736" s="423"/>
      <c r="E1736" s="421"/>
      <c r="F1736" s="421"/>
      <c r="G1736" s="421"/>
      <c r="H1736" s="421"/>
      <c r="I1736" s="421"/>
      <c r="J1736" s="421"/>
      <c r="K1736" s="421"/>
      <c r="L1736" s="421"/>
      <c r="M1736" s="423"/>
      <c r="N1736" s="340">
        <f>IF(C1736&gt;A_Stammdaten!$B$12,0,SUM(E1736,F1736,H1736,J1736:K1736)-SUM(G1736,I1736,L1736:M1736))</f>
        <v>0</v>
      </c>
      <c r="O1736" s="421"/>
      <c r="P1736" s="421"/>
      <c r="Q1736" s="421"/>
      <c r="R1736" s="421"/>
      <c r="S1736" s="108">
        <f t="shared" si="200"/>
        <v>0</v>
      </c>
      <c r="T1736" s="341">
        <f>IF(ISBLANK($B1736),0,VLOOKUP($B1736,Listen!$A$2:$C$45,2,FALSE))</f>
        <v>0</v>
      </c>
      <c r="U1736" s="341">
        <f>IF(ISBLANK($B1736),0,VLOOKUP($B1736,Listen!$A$2:$C$45,3,FALSE))</f>
        <v>0</v>
      </c>
      <c r="V1736" s="342">
        <f t="shared" si="195"/>
        <v>0</v>
      </c>
      <c r="W1736" s="342">
        <f t="shared" si="198"/>
        <v>0</v>
      </c>
      <c r="X1736" s="342">
        <f t="shared" si="198"/>
        <v>0</v>
      </c>
      <c r="Y1736" s="342">
        <f t="shared" si="198"/>
        <v>0</v>
      </c>
      <c r="Z1736" s="342">
        <f t="shared" si="198"/>
        <v>0</v>
      </c>
      <c r="AA1736" s="342">
        <f t="shared" si="198"/>
        <v>0</v>
      </c>
      <c r="AB1736" s="342">
        <f t="shared" si="198"/>
        <v>0</v>
      </c>
      <c r="AC1736" s="109">
        <f t="shared" si="201"/>
        <v>0</v>
      </c>
      <c r="AD1736" s="109">
        <f>IF(C1736=A_Stammdaten!$B$12,E_SAV!$S1736-E_SAV!$AE1736,HLOOKUP(A_Stammdaten!$B$12-1,$AF$4:$AL$4004,ROW(C1736)-3,FALSE)-$AE1736)</f>
        <v>0</v>
      </c>
      <c r="AE1736" s="109">
        <f>HLOOKUP(A_Stammdaten!$B$12,$AF$4:$AL$4004,ROW(C1736)-3,FALSE)</f>
        <v>0</v>
      </c>
      <c r="AF1736" s="109">
        <f t="shared" si="199"/>
        <v>0</v>
      </c>
      <c r="AG1736" s="109">
        <f t="shared" si="197"/>
        <v>0</v>
      </c>
      <c r="AH1736" s="109">
        <f t="shared" si="197"/>
        <v>0</v>
      </c>
      <c r="AI1736" s="109">
        <f t="shared" si="197"/>
        <v>0</v>
      </c>
      <c r="AJ1736" s="109">
        <f t="shared" si="197"/>
        <v>0</v>
      </c>
      <c r="AK1736" s="109">
        <f t="shared" si="197"/>
        <v>0</v>
      </c>
      <c r="AL1736" s="109">
        <f t="shared" si="197"/>
        <v>0</v>
      </c>
    </row>
    <row r="1737" spans="1:38" x14ac:dyDescent="0.3">
      <c r="A1737" s="421"/>
      <c r="B1737" s="421"/>
      <c r="C1737" s="422"/>
      <c r="D1737" s="423"/>
      <c r="E1737" s="421"/>
      <c r="F1737" s="421"/>
      <c r="G1737" s="421"/>
      <c r="H1737" s="421"/>
      <c r="I1737" s="421"/>
      <c r="J1737" s="421"/>
      <c r="K1737" s="421"/>
      <c r="L1737" s="421"/>
      <c r="M1737" s="423"/>
      <c r="N1737" s="340">
        <f>IF(C1737&gt;A_Stammdaten!$B$12,0,SUM(E1737,F1737,H1737,J1737:K1737)-SUM(G1737,I1737,L1737:M1737))</f>
        <v>0</v>
      </c>
      <c r="O1737" s="421"/>
      <c r="P1737" s="421"/>
      <c r="Q1737" s="421"/>
      <c r="R1737" s="421"/>
      <c r="S1737" s="108">
        <f t="shared" si="200"/>
        <v>0</v>
      </c>
      <c r="T1737" s="341">
        <f>IF(ISBLANK($B1737),0,VLOOKUP($B1737,Listen!$A$2:$C$45,2,FALSE))</f>
        <v>0</v>
      </c>
      <c r="U1737" s="341">
        <f>IF(ISBLANK($B1737),0,VLOOKUP($B1737,Listen!$A$2:$C$45,3,FALSE))</f>
        <v>0</v>
      </c>
      <c r="V1737" s="342">
        <f t="shared" si="195"/>
        <v>0</v>
      </c>
      <c r="W1737" s="342">
        <f t="shared" si="198"/>
        <v>0</v>
      </c>
      <c r="X1737" s="342">
        <f t="shared" si="198"/>
        <v>0</v>
      </c>
      <c r="Y1737" s="342">
        <f t="shared" si="198"/>
        <v>0</v>
      </c>
      <c r="Z1737" s="342">
        <f t="shared" si="198"/>
        <v>0</v>
      </c>
      <c r="AA1737" s="342">
        <f t="shared" si="198"/>
        <v>0</v>
      </c>
      <c r="AB1737" s="342">
        <f t="shared" si="198"/>
        <v>0</v>
      </c>
      <c r="AC1737" s="109">
        <f t="shared" si="201"/>
        <v>0</v>
      </c>
      <c r="AD1737" s="109">
        <f>IF(C1737=A_Stammdaten!$B$12,E_SAV!$S1737-E_SAV!$AE1737,HLOOKUP(A_Stammdaten!$B$12-1,$AF$4:$AL$4004,ROW(C1737)-3,FALSE)-$AE1737)</f>
        <v>0</v>
      </c>
      <c r="AE1737" s="109">
        <f>HLOOKUP(A_Stammdaten!$B$12,$AF$4:$AL$4004,ROW(C1737)-3,FALSE)</f>
        <v>0</v>
      </c>
      <c r="AF1737" s="109">
        <f t="shared" si="199"/>
        <v>0</v>
      </c>
      <c r="AG1737" s="109">
        <f t="shared" si="197"/>
        <v>0</v>
      </c>
      <c r="AH1737" s="109">
        <f t="shared" si="197"/>
        <v>0</v>
      </c>
      <c r="AI1737" s="109">
        <f t="shared" si="197"/>
        <v>0</v>
      </c>
      <c r="AJ1737" s="109">
        <f t="shared" si="197"/>
        <v>0</v>
      </c>
      <c r="AK1737" s="109">
        <f t="shared" si="197"/>
        <v>0</v>
      </c>
      <c r="AL1737" s="109">
        <f t="shared" si="197"/>
        <v>0</v>
      </c>
    </row>
    <row r="1738" spans="1:38" x14ac:dyDescent="0.3">
      <c r="A1738" s="421"/>
      <c r="B1738" s="421"/>
      <c r="C1738" s="422"/>
      <c r="D1738" s="423"/>
      <c r="E1738" s="421"/>
      <c r="F1738" s="421"/>
      <c r="G1738" s="421"/>
      <c r="H1738" s="421"/>
      <c r="I1738" s="421"/>
      <c r="J1738" s="421"/>
      <c r="K1738" s="421"/>
      <c r="L1738" s="421"/>
      <c r="M1738" s="423"/>
      <c r="N1738" s="340">
        <f>IF(C1738&gt;A_Stammdaten!$B$12,0,SUM(E1738,F1738,H1738,J1738:K1738)-SUM(G1738,I1738,L1738:M1738))</f>
        <v>0</v>
      </c>
      <c r="O1738" s="421"/>
      <c r="P1738" s="421"/>
      <c r="Q1738" s="421"/>
      <c r="R1738" s="421"/>
      <c r="S1738" s="108">
        <f t="shared" si="200"/>
        <v>0</v>
      </c>
      <c r="T1738" s="341">
        <f>IF(ISBLANK($B1738),0,VLOOKUP($B1738,Listen!$A$2:$C$45,2,FALSE))</f>
        <v>0</v>
      </c>
      <c r="U1738" s="341">
        <f>IF(ISBLANK($B1738),0,VLOOKUP($B1738,Listen!$A$2:$C$45,3,FALSE))</f>
        <v>0</v>
      </c>
      <c r="V1738" s="342">
        <f t="shared" si="195"/>
        <v>0</v>
      </c>
      <c r="W1738" s="342">
        <f t="shared" si="198"/>
        <v>0</v>
      </c>
      <c r="X1738" s="342">
        <f t="shared" si="198"/>
        <v>0</v>
      </c>
      <c r="Y1738" s="342">
        <f t="shared" si="198"/>
        <v>0</v>
      </c>
      <c r="Z1738" s="342">
        <f t="shared" si="198"/>
        <v>0</v>
      </c>
      <c r="AA1738" s="342">
        <f t="shared" si="198"/>
        <v>0</v>
      </c>
      <c r="AB1738" s="342">
        <f t="shared" si="198"/>
        <v>0</v>
      </c>
      <c r="AC1738" s="109">
        <f t="shared" si="201"/>
        <v>0</v>
      </c>
      <c r="AD1738" s="109">
        <f>IF(C1738=A_Stammdaten!$B$12,E_SAV!$S1738-E_SAV!$AE1738,HLOOKUP(A_Stammdaten!$B$12-1,$AF$4:$AL$4004,ROW(C1738)-3,FALSE)-$AE1738)</f>
        <v>0</v>
      </c>
      <c r="AE1738" s="109">
        <f>HLOOKUP(A_Stammdaten!$B$12,$AF$4:$AL$4004,ROW(C1738)-3,FALSE)</f>
        <v>0</v>
      </c>
      <c r="AF1738" s="109">
        <f t="shared" si="199"/>
        <v>0</v>
      </c>
      <c r="AG1738" s="109">
        <f t="shared" si="197"/>
        <v>0</v>
      </c>
      <c r="AH1738" s="109">
        <f t="shared" si="197"/>
        <v>0</v>
      </c>
      <c r="AI1738" s="109">
        <f t="shared" si="197"/>
        <v>0</v>
      </c>
      <c r="AJ1738" s="109">
        <f t="shared" si="197"/>
        <v>0</v>
      </c>
      <c r="AK1738" s="109">
        <f t="shared" si="197"/>
        <v>0</v>
      </c>
      <c r="AL1738" s="109">
        <f t="shared" si="197"/>
        <v>0</v>
      </c>
    </row>
    <row r="1739" spans="1:38" x14ac:dyDescent="0.3">
      <c r="A1739" s="421"/>
      <c r="B1739" s="421"/>
      <c r="C1739" s="422"/>
      <c r="D1739" s="423"/>
      <c r="E1739" s="421"/>
      <c r="F1739" s="421"/>
      <c r="G1739" s="421"/>
      <c r="H1739" s="421"/>
      <c r="I1739" s="421"/>
      <c r="J1739" s="421"/>
      <c r="K1739" s="421"/>
      <c r="L1739" s="421"/>
      <c r="M1739" s="423"/>
      <c r="N1739" s="340">
        <f>IF(C1739&gt;A_Stammdaten!$B$12,0,SUM(E1739,F1739,H1739,J1739:K1739)-SUM(G1739,I1739,L1739:M1739))</f>
        <v>0</v>
      </c>
      <c r="O1739" s="421"/>
      <c r="P1739" s="421"/>
      <c r="Q1739" s="421"/>
      <c r="R1739" s="421"/>
      <c r="S1739" s="108">
        <f t="shared" si="200"/>
        <v>0</v>
      </c>
      <c r="T1739" s="341">
        <f>IF(ISBLANK($B1739),0,VLOOKUP($B1739,Listen!$A$2:$C$45,2,FALSE))</f>
        <v>0</v>
      </c>
      <c r="U1739" s="341">
        <f>IF(ISBLANK($B1739),0,VLOOKUP($B1739,Listen!$A$2:$C$45,3,FALSE))</f>
        <v>0</v>
      </c>
      <c r="V1739" s="342">
        <f t="shared" ref="V1739:V1802" si="202">$T1739</f>
        <v>0</v>
      </c>
      <c r="W1739" s="342">
        <f t="shared" si="198"/>
        <v>0</v>
      </c>
      <c r="X1739" s="342">
        <f t="shared" si="198"/>
        <v>0</v>
      </c>
      <c r="Y1739" s="342">
        <f t="shared" si="198"/>
        <v>0</v>
      </c>
      <c r="Z1739" s="342">
        <f t="shared" si="198"/>
        <v>0</v>
      </c>
      <c r="AA1739" s="342">
        <f t="shared" si="198"/>
        <v>0</v>
      </c>
      <c r="AB1739" s="342">
        <f t="shared" si="198"/>
        <v>0</v>
      </c>
      <c r="AC1739" s="109">
        <f t="shared" si="201"/>
        <v>0</v>
      </c>
      <c r="AD1739" s="109">
        <f>IF(C1739=A_Stammdaten!$B$12,E_SAV!$S1739-E_SAV!$AE1739,HLOOKUP(A_Stammdaten!$B$12-1,$AF$4:$AL$4004,ROW(C1739)-3,FALSE)-$AE1739)</f>
        <v>0</v>
      </c>
      <c r="AE1739" s="109">
        <f>HLOOKUP(A_Stammdaten!$B$12,$AF$4:$AL$4004,ROW(C1739)-3,FALSE)</f>
        <v>0</v>
      </c>
      <c r="AF1739" s="109">
        <f t="shared" si="199"/>
        <v>0</v>
      </c>
      <c r="AG1739" s="109">
        <f t="shared" si="197"/>
        <v>0</v>
      </c>
      <c r="AH1739" s="109">
        <f t="shared" si="197"/>
        <v>0</v>
      </c>
      <c r="AI1739" s="109">
        <f t="shared" si="197"/>
        <v>0</v>
      </c>
      <c r="AJ1739" s="109">
        <f t="shared" si="197"/>
        <v>0</v>
      </c>
      <c r="AK1739" s="109">
        <f t="shared" si="197"/>
        <v>0</v>
      </c>
      <c r="AL1739" s="109">
        <f t="shared" si="197"/>
        <v>0</v>
      </c>
    </row>
    <row r="1740" spans="1:38" x14ac:dyDescent="0.3">
      <c r="A1740" s="421"/>
      <c r="B1740" s="421"/>
      <c r="C1740" s="422"/>
      <c r="D1740" s="423"/>
      <c r="E1740" s="421"/>
      <c r="F1740" s="421"/>
      <c r="G1740" s="421"/>
      <c r="H1740" s="421"/>
      <c r="I1740" s="421"/>
      <c r="J1740" s="421"/>
      <c r="K1740" s="421"/>
      <c r="L1740" s="421"/>
      <c r="M1740" s="423"/>
      <c r="N1740" s="340">
        <f>IF(C1740&gt;A_Stammdaten!$B$12,0,SUM(E1740,F1740,H1740,J1740:K1740)-SUM(G1740,I1740,L1740:M1740))</f>
        <v>0</v>
      </c>
      <c r="O1740" s="421"/>
      <c r="P1740" s="421"/>
      <c r="Q1740" s="421"/>
      <c r="R1740" s="421"/>
      <c r="S1740" s="108">
        <f t="shared" si="200"/>
        <v>0</v>
      </c>
      <c r="T1740" s="341">
        <f>IF(ISBLANK($B1740),0,VLOOKUP($B1740,Listen!$A$2:$C$45,2,FALSE))</f>
        <v>0</v>
      </c>
      <c r="U1740" s="341">
        <f>IF(ISBLANK($B1740),0,VLOOKUP($B1740,Listen!$A$2:$C$45,3,FALSE))</f>
        <v>0</v>
      </c>
      <c r="V1740" s="342">
        <f t="shared" si="202"/>
        <v>0</v>
      </c>
      <c r="W1740" s="342">
        <f t="shared" si="198"/>
        <v>0</v>
      </c>
      <c r="X1740" s="342">
        <f t="shared" si="198"/>
        <v>0</v>
      </c>
      <c r="Y1740" s="342">
        <f t="shared" si="198"/>
        <v>0</v>
      </c>
      <c r="Z1740" s="342">
        <f t="shared" si="198"/>
        <v>0</v>
      </c>
      <c r="AA1740" s="342">
        <f t="shared" si="198"/>
        <v>0</v>
      </c>
      <c r="AB1740" s="342">
        <f t="shared" si="198"/>
        <v>0</v>
      </c>
      <c r="AC1740" s="109">
        <f t="shared" si="201"/>
        <v>0</v>
      </c>
      <c r="AD1740" s="109">
        <f>IF(C1740=A_Stammdaten!$B$12,E_SAV!$S1740-E_SAV!$AE1740,HLOOKUP(A_Stammdaten!$B$12-1,$AF$4:$AL$4004,ROW(C1740)-3,FALSE)-$AE1740)</f>
        <v>0</v>
      </c>
      <c r="AE1740" s="109">
        <f>HLOOKUP(A_Stammdaten!$B$12,$AF$4:$AL$4004,ROW(C1740)-3,FALSE)</f>
        <v>0</v>
      </c>
      <c r="AF1740" s="109">
        <f t="shared" si="199"/>
        <v>0</v>
      </c>
      <c r="AG1740" s="109">
        <f t="shared" si="197"/>
        <v>0</v>
      </c>
      <c r="AH1740" s="109">
        <f t="shared" si="197"/>
        <v>0</v>
      </c>
      <c r="AI1740" s="109">
        <f t="shared" si="197"/>
        <v>0</v>
      </c>
      <c r="AJ1740" s="109">
        <f t="shared" si="197"/>
        <v>0</v>
      </c>
      <c r="AK1740" s="109">
        <f t="shared" si="197"/>
        <v>0</v>
      </c>
      <c r="AL1740" s="109">
        <f t="shared" si="197"/>
        <v>0</v>
      </c>
    </row>
    <row r="1741" spans="1:38" x14ac:dyDescent="0.3">
      <c r="A1741" s="421"/>
      <c r="B1741" s="421"/>
      <c r="C1741" s="422"/>
      <c r="D1741" s="423"/>
      <c r="E1741" s="421"/>
      <c r="F1741" s="421"/>
      <c r="G1741" s="421"/>
      <c r="H1741" s="421"/>
      <c r="I1741" s="421"/>
      <c r="J1741" s="421"/>
      <c r="K1741" s="421"/>
      <c r="L1741" s="421"/>
      <c r="M1741" s="423"/>
      <c r="N1741" s="340">
        <f>IF(C1741&gt;A_Stammdaten!$B$12,0,SUM(E1741,F1741,H1741,J1741:K1741)-SUM(G1741,I1741,L1741:M1741))</f>
        <v>0</v>
      </c>
      <c r="O1741" s="421"/>
      <c r="P1741" s="421"/>
      <c r="Q1741" s="421"/>
      <c r="R1741" s="421"/>
      <c r="S1741" s="108">
        <f t="shared" si="200"/>
        <v>0</v>
      </c>
      <c r="T1741" s="341">
        <f>IF(ISBLANK($B1741),0,VLOOKUP($B1741,Listen!$A$2:$C$45,2,FALSE))</f>
        <v>0</v>
      </c>
      <c r="U1741" s="341">
        <f>IF(ISBLANK($B1741),0,VLOOKUP($B1741,Listen!$A$2:$C$45,3,FALSE))</f>
        <v>0</v>
      </c>
      <c r="V1741" s="342">
        <f t="shared" si="202"/>
        <v>0</v>
      </c>
      <c r="W1741" s="342">
        <f t="shared" si="198"/>
        <v>0</v>
      </c>
      <c r="X1741" s="342">
        <f t="shared" si="198"/>
        <v>0</v>
      </c>
      <c r="Y1741" s="342">
        <f t="shared" si="198"/>
        <v>0</v>
      </c>
      <c r="Z1741" s="342">
        <f t="shared" si="198"/>
        <v>0</v>
      </c>
      <c r="AA1741" s="342">
        <f t="shared" si="198"/>
        <v>0</v>
      </c>
      <c r="AB1741" s="342">
        <f t="shared" si="198"/>
        <v>0</v>
      </c>
      <c r="AC1741" s="109">
        <f t="shared" si="201"/>
        <v>0</v>
      </c>
      <c r="AD1741" s="109">
        <f>IF(C1741=A_Stammdaten!$B$12,E_SAV!$S1741-E_SAV!$AE1741,HLOOKUP(A_Stammdaten!$B$12-1,$AF$4:$AL$4004,ROW(C1741)-3,FALSE)-$AE1741)</f>
        <v>0</v>
      </c>
      <c r="AE1741" s="109">
        <f>HLOOKUP(A_Stammdaten!$B$12,$AF$4:$AL$4004,ROW(C1741)-3,FALSE)</f>
        <v>0</v>
      </c>
      <c r="AF1741" s="109">
        <f t="shared" si="199"/>
        <v>0</v>
      </c>
      <c r="AG1741" s="109">
        <f t="shared" si="197"/>
        <v>0</v>
      </c>
      <c r="AH1741" s="109">
        <f t="shared" si="197"/>
        <v>0</v>
      </c>
      <c r="AI1741" s="109">
        <f t="shared" si="197"/>
        <v>0</v>
      </c>
      <c r="AJ1741" s="109">
        <f t="shared" si="197"/>
        <v>0</v>
      </c>
      <c r="AK1741" s="109">
        <f t="shared" si="197"/>
        <v>0</v>
      </c>
      <c r="AL1741" s="109">
        <f t="shared" si="197"/>
        <v>0</v>
      </c>
    </row>
    <row r="1742" spans="1:38" x14ac:dyDescent="0.3">
      <c r="A1742" s="421"/>
      <c r="B1742" s="421"/>
      <c r="C1742" s="422"/>
      <c r="D1742" s="423"/>
      <c r="E1742" s="421"/>
      <c r="F1742" s="421"/>
      <c r="G1742" s="421"/>
      <c r="H1742" s="421"/>
      <c r="I1742" s="421"/>
      <c r="J1742" s="421"/>
      <c r="K1742" s="421"/>
      <c r="L1742" s="421"/>
      <c r="M1742" s="423"/>
      <c r="N1742" s="340">
        <f>IF(C1742&gt;A_Stammdaten!$B$12,0,SUM(E1742,F1742,H1742,J1742:K1742)-SUM(G1742,I1742,L1742:M1742))</f>
        <v>0</v>
      </c>
      <c r="O1742" s="421"/>
      <c r="P1742" s="421"/>
      <c r="Q1742" s="421"/>
      <c r="R1742" s="421"/>
      <c r="S1742" s="108">
        <f t="shared" si="200"/>
        <v>0</v>
      </c>
      <c r="T1742" s="341">
        <f>IF(ISBLANK($B1742),0,VLOOKUP($B1742,Listen!$A$2:$C$45,2,FALSE))</f>
        <v>0</v>
      </c>
      <c r="U1742" s="341">
        <f>IF(ISBLANK($B1742),0,VLOOKUP($B1742,Listen!$A$2:$C$45,3,FALSE))</f>
        <v>0</v>
      </c>
      <c r="V1742" s="342">
        <f t="shared" si="202"/>
        <v>0</v>
      </c>
      <c r="W1742" s="342">
        <f t="shared" si="198"/>
        <v>0</v>
      </c>
      <c r="X1742" s="342">
        <f t="shared" si="198"/>
        <v>0</v>
      </c>
      <c r="Y1742" s="342">
        <f t="shared" si="198"/>
        <v>0</v>
      </c>
      <c r="Z1742" s="342">
        <f t="shared" si="198"/>
        <v>0</v>
      </c>
      <c r="AA1742" s="342">
        <f t="shared" si="198"/>
        <v>0</v>
      </c>
      <c r="AB1742" s="342">
        <f t="shared" si="198"/>
        <v>0</v>
      </c>
      <c r="AC1742" s="109">
        <f t="shared" si="201"/>
        <v>0</v>
      </c>
      <c r="AD1742" s="109">
        <f>IF(C1742=A_Stammdaten!$B$12,E_SAV!$S1742-E_SAV!$AE1742,HLOOKUP(A_Stammdaten!$B$12-1,$AF$4:$AL$4004,ROW(C1742)-3,FALSE)-$AE1742)</f>
        <v>0</v>
      </c>
      <c r="AE1742" s="109">
        <f>HLOOKUP(A_Stammdaten!$B$12,$AF$4:$AL$4004,ROW(C1742)-3,FALSE)</f>
        <v>0</v>
      </c>
      <c r="AF1742" s="109">
        <f t="shared" si="199"/>
        <v>0</v>
      </c>
      <c r="AG1742" s="109">
        <f t="shared" si="197"/>
        <v>0</v>
      </c>
      <c r="AH1742" s="109">
        <f t="shared" si="197"/>
        <v>0</v>
      </c>
      <c r="AI1742" s="109">
        <f t="shared" si="197"/>
        <v>0</v>
      </c>
      <c r="AJ1742" s="109">
        <f t="shared" si="197"/>
        <v>0</v>
      </c>
      <c r="AK1742" s="109">
        <f t="shared" si="197"/>
        <v>0</v>
      </c>
      <c r="AL1742" s="109">
        <f t="shared" si="197"/>
        <v>0</v>
      </c>
    </row>
    <row r="1743" spans="1:38" x14ac:dyDescent="0.3">
      <c r="A1743" s="421"/>
      <c r="B1743" s="421"/>
      <c r="C1743" s="422"/>
      <c r="D1743" s="423"/>
      <c r="E1743" s="421"/>
      <c r="F1743" s="421"/>
      <c r="G1743" s="421"/>
      <c r="H1743" s="421"/>
      <c r="I1743" s="421"/>
      <c r="J1743" s="421"/>
      <c r="K1743" s="421"/>
      <c r="L1743" s="421"/>
      <c r="M1743" s="423"/>
      <c r="N1743" s="340">
        <f>IF(C1743&gt;A_Stammdaten!$B$12,0,SUM(E1743,F1743,H1743,J1743:K1743)-SUM(G1743,I1743,L1743:M1743))</f>
        <v>0</v>
      </c>
      <c r="O1743" s="421"/>
      <c r="P1743" s="421"/>
      <c r="Q1743" s="421"/>
      <c r="R1743" s="421"/>
      <c r="S1743" s="108">
        <f t="shared" si="200"/>
        <v>0</v>
      </c>
      <c r="T1743" s="341">
        <f>IF(ISBLANK($B1743),0,VLOOKUP($B1743,Listen!$A$2:$C$45,2,FALSE))</f>
        <v>0</v>
      </c>
      <c r="U1743" s="341">
        <f>IF(ISBLANK($B1743),0,VLOOKUP($B1743,Listen!$A$2:$C$45,3,FALSE))</f>
        <v>0</v>
      </c>
      <c r="V1743" s="342">
        <f t="shared" si="202"/>
        <v>0</v>
      </c>
      <c r="W1743" s="342">
        <f t="shared" si="198"/>
        <v>0</v>
      </c>
      <c r="X1743" s="342">
        <f t="shared" si="198"/>
        <v>0</v>
      </c>
      <c r="Y1743" s="342">
        <f t="shared" si="198"/>
        <v>0</v>
      </c>
      <c r="Z1743" s="342">
        <f t="shared" si="198"/>
        <v>0</v>
      </c>
      <c r="AA1743" s="342">
        <f t="shared" si="198"/>
        <v>0</v>
      </c>
      <c r="AB1743" s="342">
        <f t="shared" si="198"/>
        <v>0</v>
      </c>
      <c r="AC1743" s="109">
        <f t="shared" si="201"/>
        <v>0</v>
      </c>
      <c r="AD1743" s="109">
        <f>IF(C1743=A_Stammdaten!$B$12,E_SAV!$S1743-E_SAV!$AE1743,HLOOKUP(A_Stammdaten!$B$12-1,$AF$4:$AL$4004,ROW(C1743)-3,FALSE)-$AE1743)</f>
        <v>0</v>
      </c>
      <c r="AE1743" s="109">
        <f>HLOOKUP(A_Stammdaten!$B$12,$AF$4:$AL$4004,ROW(C1743)-3,FALSE)</f>
        <v>0</v>
      </c>
      <c r="AF1743" s="109">
        <f t="shared" si="199"/>
        <v>0</v>
      </c>
      <c r="AG1743" s="109">
        <f t="shared" si="197"/>
        <v>0</v>
      </c>
      <c r="AH1743" s="109">
        <f t="shared" si="197"/>
        <v>0</v>
      </c>
      <c r="AI1743" s="109">
        <f t="shared" si="197"/>
        <v>0</v>
      </c>
      <c r="AJ1743" s="109">
        <f t="shared" si="197"/>
        <v>0</v>
      </c>
      <c r="AK1743" s="109">
        <f t="shared" si="197"/>
        <v>0</v>
      </c>
      <c r="AL1743" s="109">
        <f t="shared" si="197"/>
        <v>0</v>
      </c>
    </row>
    <row r="1744" spans="1:38" x14ac:dyDescent="0.3">
      <c r="A1744" s="421"/>
      <c r="B1744" s="421"/>
      <c r="C1744" s="422"/>
      <c r="D1744" s="423"/>
      <c r="E1744" s="421"/>
      <c r="F1744" s="421"/>
      <c r="G1744" s="421"/>
      <c r="H1744" s="421"/>
      <c r="I1744" s="421"/>
      <c r="J1744" s="421"/>
      <c r="K1744" s="421"/>
      <c r="L1744" s="421"/>
      <c r="M1744" s="423"/>
      <c r="N1744" s="340">
        <f>IF(C1744&gt;A_Stammdaten!$B$12,0,SUM(E1744,F1744,H1744,J1744:K1744)-SUM(G1744,I1744,L1744:M1744))</f>
        <v>0</v>
      </c>
      <c r="O1744" s="421"/>
      <c r="P1744" s="421"/>
      <c r="Q1744" s="421"/>
      <c r="R1744" s="421"/>
      <c r="S1744" s="108">
        <f t="shared" si="200"/>
        <v>0</v>
      </c>
      <c r="T1744" s="341">
        <f>IF(ISBLANK($B1744),0,VLOOKUP($B1744,Listen!$A$2:$C$45,2,FALSE))</f>
        <v>0</v>
      </c>
      <c r="U1744" s="341">
        <f>IF(ISBLANK($B1744),0,VLOOKUP($B1744,Listen!$A$2:$C$45,3,FALSE))</f>
        <v>0</v>
      </c>
      <c r="V1744" s="342">
        <f t="shared" si="202"/>
        <v>0</v>
      </c>
      <c r="W1744" s="342">
        <f t="shared" si="198"/>
        <v>0</v>
      </c>
      <c r="X1744" s="342">
        <f t="shared" si="198"/>
        <v>0</v>
      </c>
      <c r="Y1744" s="342">
        <f t="shared" si="198"/>
        <v>0</v>
      </c>
      <c r="Z1744" s="342">
        <f t="shared" si="198"/>
        <v>0</v>
      </c>
      <c r="AA1744" s="342">
        <f t="shared" si="198"/>
        <v>0</v>
      </c>
      <c r="AB1744" s="342">
        <f t="shared" si="198"/>
        <v>0</v>
      </c>
      <c r="AC1744" s="109">
        <f t="shared" si="201"/>
        <v>0</v>
      </c>
      <c r="AD1744" s="109">
        <f>IF(C1744=A_Stammdaten!$B$12,E_SAV!$S1744-E_SAV!$AE1744,HLOOKUP(A_Stammdaten!$B$12-1,$AF$4:$AL$4004,ROW(C1744)-3,FALSE)-$AE1744)</f>
        <v>0</v>
      </c>
      <c r="AE1744" s="109">
        <f>HLOOKUP(A_Stammdaten!$B$12,$AF$4:$AL$4004,ROW(C1744)-3,FALSE)</f>
        <v>0</v>
      </c>
      <c r="AF1744" s="109">
        <f t="shared" si="199"/>
        <v>0</v>
      </c>
      <c r="AG1744" s="109">
        <f t="shared" si="197"/>
        <v>0</v>
      </c>
      <c r="AH1744" s="109">
        <f t="shared" si="197"/>
        <v>0</v>
      </c>
      <c r="AI1744" s="109">
        <f t="shared" si="197"/>
        <v>0</v>
      </c>
      <c r="AJ1744" s="109">
        <f t="shared" si="197"/>
        <v>0</v>
      </c>
      <c r="AK1744" s="109">
        <f t="shared" si="197"/>
        <v>0</v>
      </c>
      <c r="AL1744" s="109">
        <f t="shared" si="197"/>
        <v>0</v>
      </c>
    </row>
    <row r="1745" spans="1:38" x14ac:dyDescent="0.3">
      <c r="A1745" s="421"/>
      <c r="B1745" s="421"/>
      <c r="C1745" s="422"/>
      <c r="D1745" s="423"/>
      <c r="E1745" s="421"/>
      <c r="F1745" s="421"/>
      <c r="G1745" s="421"/>
      <c r="H1745" s="421"/>
      <c r="I1745" s="421"/>
      <c r="J1745" s="421"/>
      <c r="K1745" s="421"/>
      <c r="L1745" s="421"/>
      <c r="M1745" s="423"/>
      <c r="N1745" s="340">
        <f>IF(C1745&gt;A_Stammdaten!$B$12,0,SUM(E1745,F1745,H1745,J1745:K1745)-SUM(G1745,I1745,L1745:M1745))</f>
        <v>0</v>
      </c>
      <c r="O1745" s="421"/>
      <c r="P1745" s="421"/>
      <c r="Q1745" s="421"/>
      <c r="R1745" s="421"/>
      <c r="S1745" s="108">
        <f t="shared" si="200"/>
        <v>0</v>
      </c>
      <c r="T1745" s="341">
        <f>IF(ISBLANK($B1745),0,VLOOKUP($B1745,Listen!$A$2:$C$45,2,FALSE))</f>
        <v>0</v>
      </c>
      <c r="U1745" s="341">
        <f>IF(ISBLANK($B1745),0,VLOOKUP($B1745,Listen!$A$2:$C$45,3,FALSE))</f>
        <v>0</v>
      </c>
      <c r="V1745" s="342">
        <f t="shared" si="202"/>
        <v>0</v>
      </c>
      <c r="W1745" s="342">
        <f t="shared" si="198"/>
        <v>0</v>
      </c>
      <c r="X1745" s="342">
        <f t="shared" si="198"/>
        <v>0</v>
      </c>
      <c r="Y1745" s="342">
        <f t="shared" si="198"/>
        <v>0</v>
      </c>
      <c r="Z1745" s="342">
        <f t="shared" si="198"/>
        <v>0</v>
      </c>
      <c r="AA1745" s="342">
        <f t="shared" si="198"/>
        <v>0</v>
      </c>
      <c r="AB1745" s="342">
        <f t="shared" si="198"/>
        <v>0</v>
      </c>
      <c r="AC1745" s="109">
        <f t="shared" si="201"/>
        <v>0</v>
      </c>
      <c r="AD1745" s="109">
        <f>IF(C1745=A_Stammdaten!$B$12,E_SAV!$S1745-E_SAV!$AE1745,HLOOKUP(A_Stammdaten!$B$12-1,$AF$4:$AL$4004,ROW(C1745)-3,FALSE)-$AE1745)</f>
        <v>0</v>
      </c>
      <c r="AE1745" s="109">
        <f>HLOOKUP(A_Stammdaten!$B$12,$AF$4:$AL$4004,ROW(C1745)-3,FALSE)</f>
        <v>0</v>
      </c>
      <c r="AF1745" s="109">
        <f t="shared" si="199"/>
        <v>0</v>
      </c>
      <c r="AG1745" s="109">
        <f t="shared" si="197"/>
        <v>0</v>
      </c>
      <c r="AH1745" s="109">
        <f t="shared" si="197"/>
        <v>0</v>
      </c>
      <c r="AI1745" s="109">
        <f t="shared" si="197"/>
        <v>0</v>
      </c>
      <c r="AJ1745" s="109">
        <f t="shared" si="197"/>
        <v>0</v>
      </c>
      <c r="AK1745" s="109">
        <f t="shared" si="197"/>
        <v>0</v>
      </c>
      <c r="AL1745" s="109">
        <f t="shared" si="197"/>
        <v>0</v>
      </c>
    </row>
    <row r="1746" spans="1:38" x14ac:dyDescent="0.3">
      <c r="A1746" s="421"/>
      <c r="B1746" s="421"/>
      <c r="C1746" s="422"/>
      <c r="D1746" s="423"/>
      <c r="E1746" s="421"/>
      <c r="F1746" s="421"/>
      <c r="G1746" s="421"/>
      <c r="H1746" s="421"/>
      <c r="I1746" s="421"/>
      <c r="J1746" s="421"/>
      <c r="K1746" s="421"/>
      <c r="L1746" s="421"/>
      <c r="M1746" s="423"/>
      <c r="N1746" s="340">
        <f>IF(C1746&gt;A_Stammdaten!$B$12,0,SUM(E1746,F1746,H1746,J1746:K1746)-SUM(G1746,I1746,L1746:M1746))</f>
        <v>0</v>
      </c>
      <c r="O1746" s="421"/>
      <c r="P1746" s="421"/>
      <c r="Q1746" s="421"/>
      <c r="R1746" s="421"/>
      <c r="S1746" s="108">
        <f t="shared" si="200"/>
        <v>0</v>
      </c>
      <c r="T1746" s="341">
        <f>IF(ISBLANK($B1746),0,VLOOKUP($B1746,Listen!$A$2:$C$45,2,FALSE))</f>
        <v>0</v>
      </c>
      <c r="U1746" s="341">
        <f>IF(ISBLANK($B1746),0,VLOOKUP($B1746,Listen!$A$2:$C$45,3,FALSE))</f>
        <v>0</v>
      </c>
      <c r="V1746" s="342">
        <f t="shared" si="202"/>
        <v>0</v>
      </c>
      <c r="W1746" s="342">
        <f t="shared" si="198"/>
        <v>0</v>
      </c>
      <c r="X1746" s="342">
        <f t="shared" si="198"/>
        <v>0</v>
      </c>
      <c r="Y1746" s="342">
        <f t="shared" si="198"/>
        <v>0</v>
      </c>
      <c r="Z1746" s="342">
        <f t="shared" si="198"/>
        <v>0</v>
      </c>
      <c r="AA1746" s="342">
        <f t="shared" si="198"/>
        <v>0</v>
      </c>
      <c r="AB1746" s="342">
        <f t="shared" si="198"/>
        <v>0</v>
      </c>
      <c r="AC1746" s="109">
        <f t="shared" si="201"/>
        <v>0</v>
      </c>
      <c r="AD1746" s="109">
        <f>IF(C1746=A_Stammdaten!$B$12,E_SAV!$S1746-E_SAV!$AE1746,HLOOKUP(A_Stammdaten!$B$12-1,$AF$4:$AL$4004,ROW(C1746)-3,FALSE)-$AE1746)</f>
        <v>0</v>
      </c>
      <c r="AE1746" s="109">
        <f>HLOOKUP(A_Stammdaten!$B$12,$AF$4:$AL$4004,ROW(C1746)-3,FALSE)</f>
        <v>0</v>
      </c>
      <c r="AF1746" s="109">
        <f t="shared" si="199"/>
        <v>0</v>
      </c>
      <c r="AG1746" s="109">
        <f t="shared" si="197"/>
        <v>0</v>
      </c>
      <c r="AH1746" s="109">
        <f t="shared" si="197"/>
        <v>0</v>
      </c>
      <c r="AI1746" s="109">
        <f t="shared" si="197"/>
        <v>0</v>
      </c>
      <c r="AJ1746" s="109">
        <f t="shared" si="197"/>
        <v>0</v>
      </c>
      <c r="AK1746" s="109">
        <f t="shared" si="197"/>
        <v>0</v>
      </c>
      <c r="AL1746" s="109">
        <f t="shared" si="197"/>
        <v>0</v>
      </c>
    </row>
    <row r="1747" spans="1:38" x14ac:dyDescent="0.3">
      <c r="A1747" s="421"/>
      <c r="B1747" s="421"/>
      <c r="C1747" s="422"/>
      <c r="D1747" s="423"/>
      <c r="E1747" s="421"/>
      <c r="F1747" s="421"/>
      <c r="G1747" s="421"/>
      <c r="H1747" s="421"/>
      <c r="I1747" s="421"/>
      <c r="J1747" s="421"/>
      <c r="K1747" s="421"/>
      <c r="L1747" s="421"/>
      <c r="M1747" s="423"/>
      <c r="N1747" s="340">
        <f>IF(C1747&gt;A_Stammdaten!$B$12,0,SUM(E1747,F1747,H1747,J1747:K1747)-SUM(G1747,I1747,L1747:M1747))</f>
        <v>0</v>
      </c>
      <c r="O1747" s="421"/>
      <c r="P1747" s="421"/>
      <c r="Q1747" s="421"/>
      <c r="R1747" s="421"/>
      <c r="S1747" s="108">
        <f t="shared" si="200"/>
        <v>0</v>
      </c>
      <c r="T1747" s="341">
        <f>IF(ISBLANK($B1747),0,VLOOKUP($B1747,Listen!$A$2:$C$45,2,FALSE))</f>
        <v>0</v>
      </c>
      <c r="U1747" s="341">
        <f>IF(ISBLANK($B1747),0,VLOOKUP($B1747,Listen!$A$2:$C$45,3,FALSE))</f>
        <v>0</v>
      </c>
      <c r="V1747" s="342">
        <f t="shared" si="202"/>
        <v>0</v>
      </c>
      <c r="W1747" s="342">
        <f t="shared" si="198"/>
        <v>0</v>
      </c>
      <c r="X1747" s="342">
        <f t="shared" si="198"/>
        <v>0</v>
      </c>
      <c r="Y1747" s="342">
        <f t="shared" si="198"/>
        <v>0</v>
      </c>
      <c r="Z1747" s="342">
        <f t="shared" si="198"/>
        <v>0</v>
      </c>
      <c r="AA1747" s="342">
        <f t="shared" si="198"/>
        <v>0</v>
      </c>
      <c r="AB1747" s="342">
        <f t="shared" si="198"/>
        <v>0</v>
      </c>
      <c r="AC1747" s="109">
        <f t="shared" si="201"/>
        <v>0</v>
      </c>
      <c r="AD1747" s="109">
        <f>IF(C1747=A_Stammdaten!$B$12,E_SAV!$S1747-E_SAV!$AE1747,HLOOKUP(A_Stammdaten!$B$12-1,$AF$4:$AL$4004,ROW(C1747)-3,FALSE)-$AE1747)</f>
        <v>0</v>
      </c>
      <c r="AE1747" s="109">
        <f>HLOOKUP(A_Stammdaten!$B$12,$AF$4:$AL$4004,ROW(C1747)-3,FALSE)</f>
        <v>0</v>
      </c>
      <c r="AF1747" s="109">
        <f t="shared" si="199"/>
        <v>0</v>
      </c>
      <c r="AG1747" s="109">
        <f t="shared" si="197"/>
        <v>0</v>
      </c>
      <c r="AH1747" s="109">
        <f t="shared" si="197"/>
        <v>0</v>
      </c>
      <c r="AI1747" s="109">
        <f t="shared" si="197"/>
        <v>0</v>
      </c>
      <c r="AJ1747" s="109">
        <f t="shared" si="197"/>
        <v>0</v>
      </c>
      <c r="AK1747" s="109">
        <f t="shared" si="197"/>
        <v>0</v>
      </c>
      <c r="AL1747" s="109">
        <f t="shared" si="197"/>
        <v>0</v>
      </c>
    </row>
    <row r="1748" spans="1:38" x14ac:dyDescent="0.3">
      <c r="A1748" s="421"/>
      <c r="B1748" s="421"/>
      <c r="C1748" s="422"/>
      <c r="D1748" s="423"/>
      <c r="E1748" s="421"/>
      <c r="F1748" s="421"/>
      <c r="G1748" s="421"/>
      <c r="H1748" s="421"/>
      <c r="I1748" s="421"/>
      <c r="J1748" s="421"/>
      <c r="K1748" s="421"/>
      <c r="L1748" s="421"/>
      <c r="M1748" s="423"/>
      <c r="N1748" s="340">
        <f>IF(C1748&gt;A_Stammdaten!$B$12,0,SUM(E1748,F1748,H1748,J1748:K1748)-SUM(G1748,I1748,L1748:M1748))</f>
        <v>0</v>
      </c>
      <c r="O1748" s="421"/>
      <c r="P1748" s="421"/>
      <c r="Q1748" s="421"/>
      <c r="R1748" s="421"/>
      <c r="S1748" s="108">
        <f t="shared" si="200"/>
        <v>0</v>
      </c>
      <c r="T1748" s="341">
        <f>IF(ISBLANK($B1748),0,VLOOKUP($B1748,Listen!$A$2:$C$45,2,FALSE))</f>
        <v>0</v>
      </c>
      <c r="U1748" s="341">
        <f>IF(ISBLANK($B1748),0,VLOOKUP($B1748,Listen!$A$2:$C$45,3,FALSE))</f>
        <v>0</v>
      </c>
      <c r="V1748" s="342">
        <f t="shared" si="202"/>
        <v>0</v>
      </c>
      <c r="W1748" s="342">
        <f t="shared" si="198"/>
        <v>0</v>
      </c>
      <c r="X1748" s="342">
        <f t="shared" si="198"/>
        <v>0</v>
      </c>
      <c r="Y1748" s="342">
        <f t="shared" si="198"/>
        <v>0</v>
      </c>
      <c r="Z1748" s="342">
        <f t="shared" si="198"/>
        <v>0</v>
      </c>
      <c r="AA1748" s="342">
        <f t="shared" si="198"/>
        <v>0</v>
      </c>
      <c r="AB1748" s="342">
        <f t="shared" si="198"/>
        <v>0</v>
      </c>
      <c r="AC1748" s="109">
        <f t="shared" si="201"/>
        <v>0</v>
      </c>
      <c r="AD1748" s="109">
        <f>IF(C1748=A_Stammdaten!$B$12,E_SAV!$S1748-E_SAV!$AE1748,HLOOKUP(A_Stammdaten!$B$12-1,$AF$4:$AL$4004,ROW(C1748)-3,FALSE)-$AE1748)</f>
        <v>0</v>
      </c>
      <c r="AE1748" s="109">
        <f>HLOOKUP(A_Stammdaten!$B$12,$AF$4:$AL$4004,ROW(C1748)-3,FALSE)</f>
        <v>0</v>
      </c>
      <c r="AF1748" s="109">
        <f t="shared" si="199"/>
        <v>0</v>
      </c>
      <c r="AG1748" s="109">
        <f t="shared" si="197"/>
        <v>0</v>
      </c>
      <c r="AH1748" s="109">
        <f t="shared" si="197"/>
        <v>0</v>
      </c>
      <c r="AI1748" s="109">
        <f t="shared" si="197"/>
        <v>0</v>
      </c>
      <c r="AJ1748" s="109">
        <f t="shared" si="197"/>
        <v>0</v>
      </c>
      <c r="AK1748" s="109">
        <f t="shared" si="197"/>
        <v>0</v>
      </c>
      <c r="AL1748" s="109">
        <f t="shared" si="197"/>
        <v>0</v>
      </c>
    </row>
    <row r="1749" spans="1:38" x14ac:dyDescent="0.3">
      <c r="A1749" s="421"/>
      <c r="B1749" s="421"/>
      <c r="C1749" s="422"/>
      <c r="D1749" s="423"/>
      <c r="E1749" s="421"/>
      <c r="F1749" s="421"/>
      <c r="G1749" s="421"/>
      <c r="H1749" s="421"/>
      <c r="I1749" s="421"/>
      <c r="J1749" s="421"/>
      <c r="K1749" s="421"/>
      <c r="L1749" s="421"/>
      <c r="M1749" s="423"/>
      <c r="N1749" s="340">
        <f>IF(C1749&gt;A_Stammdaten!$B$12,0,SUM(E1749,F1749,H1749,J1749:K1749)-SUM(G1749,I1749,L1749:M1749))</f>
        <v>0</v>
      </c>
      <c r="O1749" s="421"/>
      <c r="P1749" s="421"/>
      <c r="Q1749" s="421"/>
      <c r="R1749" s="421"/>
      <c r="S1749" s="108">
        <f t="shared" si="200"/>
        <v>0</v>
      </c>
      <c r="T1749" s="341">
        <f>IF(ISBLANK($B1749),0,VLOOKUP($B1749,Listen!$A$2:$C$45,2,FALSE))</f>
        <v>0</v>
      </c>
      <c r="U1749" s="341">
        <f>IF(ISBLANK($B1749),0,VLOOKUP($B1749,Listen!$A$2:$C$45,3,FALSE))</f>
        <v>0</v>
      </c>
      <c r="V1749" s="342">
        <f t="shared" si="202"/>
        <v>0</v>
      </c>
      <c r="W1749" s="342">
        <f t="shared" si="198"/>
        <v>0</v>
      </c>
      <c r="X1749" s="342">
        <f t="shared" si="198"/>
        <v>0</v>
      </c>
      <c r="Y1749" s="342">
        <f t="shared" si="198"/>
        <v>0</v>
      </c>
      <c r="Z1749" s="342">
        <f t="shared" si="198"/>
        <v>0</v>
      </c>
      <c r="AA1749" s="342">
        <f t="shared" si="198"/>
        <v>0</v>
      </c>
      <c r="AB1749" s="342">
        <f t="shared" si="198"/>
        <v>0</v>
      </c>
      <c r="AC1749" s="109">
        <f t="shared" si="201"/>
        <v>0</v>
      </c>
      <c r="AD1749" s="109">
        <f>IF(C1749=A_Stammdaten!$B$12,E_SAV!$S1749-E_SAV!$AE1749,HLOOKUP(A_Stammdaten!$B$12-1,$AF$4:$AL$4004,ROW(C1749)-3,FALSE)-$AE1749)</f>
        <v>0</v>
      </c>
      <c r="AE1749" s="109">
        <f>HLOOKUP(A_Stammdaten!$B$12,$AF$4:$AL$4004,ROW(C1749)-3,FALSE)</f>
        <v>0</v>
      </c>
      <c r="AF1749" s="109">
        <f t="shared" si="199"/>
        <v>0</v>
      </c>
      <c r="AG1749" s="109">
        <f t="shared" si="197"/>
        <v>0</v>
      </c>
      <c r="AH1749" s="109">
        <f t="shared" si="197"/>
        <v>0</v>
      </c>
      <c r="AI1749" s="109">
        <f t="shared" si="197"/>
        <v>0</v>
      </c>
      <c r="AJ1749" s="109">
        <f t="shared" si="197"/>
        <v>0</v>
      </c>
      <c r="AK1749" s="109">
        <f t="shared" si="197"/>
        <v>0</v>
      </c>
      <c r="AL1749" s="109">
        <f t="shared" si="197"/>
        <v>0</v>
      </c>
    </row>
    <row r="1750" spans="1:38" x14ac:dyDescent="0.3">
      <c r="A1750" s="421"/>
      <c r="B1750" s="421"/>
      <c r="C1750" s="422"/>
      <c r="D1750" s="423"/>
      <c r="E1750" s="421"/>
      <c r="F1750" s="421"/>
      <c r="G1750" s="421"/>
      <c r="H1750" s="421"/>
      <c r="I1750" s="421"/>
      <c r="J1750" s="421"/>
      <c r="K1750" s="421"/>
      <c r="L1750" s="421"/>
      <c r="M1750" s="423"/>
      <c r="N1750" s="340">
        <f>IF(C1750&gt;A_Stammdaten!$B$12,0,SUM(E1750,F1750,H1750,J1750:K1750)-SUM(G1750,I1750,L1750:M1750))</f>
        <v>0</v>
      </c>
      <c r="O1750" s="421"/>
      <c r="P1750" s="421"/>
      <c r="Q1750" s="421"/>
      <c r="R1750" s="421"/>
      <c r="S1750" s="108">
        <f t="shared" si="200"/>
        <v>0</v>
      </c>
      <c r="T1750" s="341">
        <f>IF(ISBLANK($B1750),0,VLOOKUP($B1750,Listen!$A$2:$C$45,2,FALSE))</f>
        <v>0</v>
      </c>
      <c r="U1750" s="341">
        <f>IF(ISBLANK($B1750),0,VLOOKUP($B1750,Listen!$A$2:$C$45,3,FALSE))</f>
        <v>0</v>
      </c>
      <c r="V1750" s="342">
        <f t="shared" si="202"/>
        <v>0</v>
      </c>
      <c r="W1750" s="342">
        <f t="shared" si="198"/>
        <v>0</v>
      </c>
      <c r="X1750" s="342">
        <f t="shared" si="198"/>
        <v>0</v>
      </c>
      <c r="Y1750" s="342">
        <f t="shared" si="198"/>
        <v>0</v>
      </c>
      <c r="Z1750" s="342">
        <f t="shared" si="198"/>
        <v>0</v>
      </c>
      <c r="AA1750" s="342">
        <f t="shared" si="198"/>
        <v>0</v>
      </c>
      <c r="AB1750" s="342">
        <f t="shared" si="198"/>
        <v>0</v>
      </c>
      <c r="AC1750" s="109">
        <f t="shared" si="201"/>
        <v>0</v>
      </c>
      <c r="AD1750" s="109">
        <f>IF(C1750=A_Stammdaten!$B$12,E_SAV!$S1750-E_SAV!$AE1750,HLOOKUP(A_Stammdaten!$B$12-1,$AF$4:$AL$4004,ROW(C1750)-3,FALSE)-$AE1750)</f>
        <v>0</v>
      </c>
      <c r="AE1750" s="109">
        <f>HLOOKUP(A_Stammdaten!$B$12,$AF$4:$AL$4004,ROW(C1750)-3,FALSE)</f>
        <v>0</v>
      </c>
      <c r="AF1750" s="109">
        <f t="shared" si="199"/>
        <v>0</v>
      </c>
      <c r="AG1750" s="109">
        <f t="shared" si="197"/>
        <v>0</v>
      </c>
      <c r="AH1750" s="109">
        <f t="shared" si="197"/>
        <v>0</v>
      </c>
      <c r="AI1750" s="109">
        <f t="shared" si="197"/>
        <v>0</v>
      </c>
      <c r="AJ1750" s="109">
        <f t="shared" si="197"/>
        <v>0</v>
      </c>
      <c r="AK1750" s="109">
        <f t="shared" si="197"/>
        <v>0</v>
      </c>
      <c r="AL1750" s="109">
        <f t="shared" si="197"/>
        <v>0</v>
      </c>
    </row>
    <row r="1751" spans="1:38" x14ac:dyDescent="0.3">
      <c r="A1751" s="421"/>
      <c r="B1751" s="421"/>
      <c r="C1751" s="422"/>
      <c r="D1751" s="423"/>
      <c r="E1751" s="421"/>
      <c r="F1751" s="421"/>
      <c r="G1751" s="421"/>
      <c r="H1751" s="421"/>
      <c r="I1751" s="421"/>
      <c r="J1751" s="421"/>
      <c r="K1751" s="421"/>
      <c r="L1751" s="421"/>
      <c r="M1751" s="423"/>
      <c r="N1751" s="340">
        <f>IF(C1751&gt;A_Stammdaten!$B$12,0,SUM(E1751,F1751,H1751,J1751:K1751)-SUM(G1751,I1751,L1751:M1751))</f>
        <v>0</v>
      </c>
      <c r="O1751" s="421"/>
      <c r="P1751" s="421"/>
      <c r="Q1751" s="421"/>
      <c r="R1751" s="421"/>
      <c r="S1751" s="108">
        <f t="shared" si="200"/>
        <v>0</v>
      </c>
      <c r="T1751" s="341">
        <f>IF(ISBLANK($B1751),0,VLOOKUP($B1751,Listen!$A$2:$C$45,2,FALSE))</f>
        <v>0</v>
      </c>
      <c r="U1751" s="341">
        <f>IF(ISBLANK($B1751),0,VLOOKUP($B1751,Listen!$A$2:$C$45,3,FALSE))</f>
        <v>0</v>
      </c>
      <c r="V1751" s="342">
        <f t="shared" si="202"/>
        <v>0</v>
      </c>
      <c r="W1751" s="342">
        <f t="shared" si="198"/>
        <v>0</v>
      </c>
      <c r="X1751" s="342">
        <f t="shared" si="198"/>
        <v>0</v>
      </c>
      <c r="Y1751" s="342">
        <f t="shared" si="198"/>
        <v>0</v>
      </c>
      <c r="Z1751" s="342">
        <f t="shared" si="198"/>
        <v>0</v>
      </c>
      <c r="AA1751" s="342">
        <f t="shared" si="198"/>
        <v>0</v>
      </c>
      <c r="AB1751" s="342">
        <f t="shared" si="198"/>
        <v>0</v>
      </c>
      <c r="AC1751" s="109">
        <f t="shared" si="201"/>
        <v>0</v>
      </c>
      <c r="AD1751" s="109">
        <f>IF(C1751=A_Stammdaten!$B$12,E_SAV!$S1751-E_SAV!$AE1751,HLOOKUP(A_Stammdaten!$B$12-1,$AF$4:$AL$4004,ROW(C1751)-3,FALSE)-$AE1751)</f>
        <v>0</v>
      </c>
      <c r="AE1751" s="109">
        <f>HLOOKUP(A_Stammdaten!$B$12,$AF$4:$AL$4004,ROW(C1751)-3,FALSE)</f>
        <v>0</v>
      </c>
      <c r="AF1751" s="109">
        <f t="shared" si="199"/>
        <v>0</v>
      </c>
      <c r="AG1751" s="109">
        <f t="shared" si="197"/>
        <v>0</v>
      </c>
      <c r="AH1751" s="109">
        <f t="shared" si="197"/>
        <v>0</v>
      </c>
      <c r="AI1751" s="109">
        <f t="shared" si="197"/>
        <v>0</v>
      </c>
      <c r="AJ1751" s="109">
        <f t="shared" si="197"/>
        <v>0</v>
      </c>
      <c r="AK1751" s="109">
        <f t="shared" si="197"/>
        <v>0</v>
      </c>
      <c r="AL1751" s="109">
        <f t="shared" si="197"/>
        <v>0</v>
      </c>
    </row>
    <row r="1752" spans="1:38" x14ac:dyDescent="0.3">
      <c r="A1752" s="421"/>
      <c r="B1752" s="421"/>
      <c r="C1752" s="422"/>
      <c r="D1752" s="423"/>
      <c r="E1752" s="421"/>
      <c r="F1752" s="421"/>
      <c r="G1752" s="421"/>
      <c r="H1752" s="421"/>
      <c r="I1752" s="421"/>
      <c r="J1752" s="421"/>
      <c r="K1752" s="421"/>
      <c r="L1752" s="421"/>
      <c r="M1752" s="423"/>
      <c r="N1752" s="340">
        <f>IF(C1752&gt;A_Stammdaten!$B$12,0,SUM(E1752,F1752,H1752,J1752:K1752)-SUM(G1752,I1752,L1752:M1752))</f>
        <v>0</v>
      </c>
      <c r="O1752" s="421"/>
      <c r="P1752" s="421"/>
      <c r="Q1752" s="421"/>
      <c r="R1752" s="421"/>
      <c r="S1752" s="108">
        <f t="shared" si="200"/>
        <v>0</v>
      </c>
      <c r="T1752" s="341">
        <f>IF(ISBLANK($B1752),0,VLOOKUP($B1752,Listen!$A$2:$C$45,2,FALSE))</f>
        <v>0</v>
      </c>
      <c r="U1752" s="341">
        <f>IF(ISBLANK($B1752),0,VLOOKUP($B1752,Listen!$A$2:$C$45,3,FALSE))</f>
        <v>0</v>
      </c>
      <c r="V1752" s="342">
        <f t="shared" si="202"/>
        <v>0</v>
      </c>
      <c r="W1752" s="342">
        <f t="shared" si="198"/>
        <v>0</v>
      </c>
      <c r="X1752" s="342">
        <f t="shared" si="198"/>
        <v>0</v>
      </c>
      <c r="Y1752" s="342">
        <f t="shared" si="198"/>
        <v>0</v>
      </c>
      <c r="Z1752" s="342">
        <f t="shared" si="198"/>
        <v>0</v>
      </c>
      <c r="AA1752" s="342">
        <f t="shared" si="198"/>
        <v>0</v>
      </c>
      <c r="AB1752" s="342">
        <f t="shared" si="198"/>
        <v>0</v>
      </c>
      <c r="AC1752" s="109">
        <f t="shared" si="201"/>
        <v>0</v>
      </c>
      <c r="AD1752" s="109">
        <f>IF(C1752=A_Stammdaten!$B$12,E_SAV!$S1752-E_SAV!$AE1752,HLOOKUP(A_Stammdaten!$B$12-1,$AF$4:$AL$4004,ROW(C1752)-3,FALSE)-$AE1752)</f>
        <v>0</v>
      </c>
      <c r="AE1752" s="109">
        <f>HLOOKUP(A_Stammdaten!$B$12,$AF$4:$AL$4004,ROW(C1752)-3,FALSE)</f>
        <v>0</v>
      </c>
      <c r="AF1752" s="109">
        <f t="shared" si="199"/>
        <v>0</v>
      </c>
      <c r="AG1752" s="109">
        <f t="shared" si="197"/>
        <v>0</v>
      </c>
      <c r="AH1752" s="109">
        <f t="shared" si="197"/>
        <v>0</v>
      </c>
      <c r="AI1752" s="109">
        <f t="shared" si="197"/>
        <v>0</v>
      </c>
      <c r="AJ1752" s="109">
        <f t="shared" si="197"/>
        <v>0</v>
      </c>
      <c r="AK1752" s="109">
        <f t="shared" si="197"/>
        <v>0</v>
      </c>
      <c r="AL1752" s="109">
        <f t="shared" si="197"/>
        <v>0</v>
      </c>
    </row>
    <row r="1753" spans="1:38" x14ac:dyDescent="0.3">
      <c r="A1753" s="421"/>
      <c r="B1753" s="421"/>
      <c r="C1753" s="422"/>
      <c r="D1753" s="423"/>
      <c r="E1753" s="421"/>
      <c r="F1753" s="421"/>
      <c r="G1753" s="421"/>
      <c r="H1753" s="421"/>
      <c r="I1753" s="421"/>
      <c r="J1753" s="421"/>
      <c r="K1753" s="421"/>
      <c r="L1753" s="421"/>
      <c r="M1753" s="423"/>
      <c r="N1753" s="340">
        <f>IF(C1753&gt;A_Stammdaten!$B$12,0,SUM(E1753,F1753,H1753,J1753:K1753)-SUM(G1753,I1753,L1753:M1753))</f>
        <v>0</v>
      </c>
      <c r="O1753" s="421"/>
      <c r="P1753" s="421"/>
      <c r="Q1753" s="421"/>
      <c r="R1753" s="421"/>
      <c r="S1753" s="108">
        <f t="shared" si="200"/>
        <v>0</v>
      </c>
      <c r="T1753" s="341">
        <f>IF(ISBLANK($B1753),0,VLOOKUP($B1753,Listen!$A$2:$C$45,2,FALSE))</f>
        <v>0</v>
      </c>
      <c r="U1753" s="341">
        <f>IF(ISBLANK($B1753),0,VLOOKUP($B1753,Listen!$A$2:$C$45,3,FALSE))</f>
        <v>0</v>
      </c>
      <c r="V1753" s="342">
        <f t="shared" si="202"/>
        <v>0</v>
      </c>
      <c r="W1753" s="342">
        <f t="shared" si="198"/>
        <v>0</v>
      </c>
      <c r="X1753" s="342">
        <f t="shared" si="198"/>
        <v>0</v>
      </c>
      <c r="Y1753" s="342">
        <f t="shared" si="198"/>
        <v>0</v>
      </c>
      <c r="Z1753" s="342">
        <f t="shared" si="198"/>
        <v>0</v>
      </c>
      <c r="AA1753" s="342">
        <f t="shared" si="198"/>
        <v>0</v>
      </c>
      <c r="AB1753" s="342">
        <f t="shared" si="198"/>
        <v>0</v>
      </c>
      <c r="AC1753" s="109">
        <f t="shared" si="201"/>
        <v>0</v>
      </c>
      <c r="AD1753" s="109">
        <f>IF(C1753=A_Stammdaten!$B$12,E_SAV!$S1753-E_SAV!$AE1753,HLOOKUP(A_Stammdaten!$B$12-1,$AF$4:$AL$4004,ROW(C1753)-3,FALSE)-$AE1753)</f>
        <v>0</v>
      </c>
      <c r="AE1753" s="109">
        <f>HLOOKUP(A_Stammdaten!$B$12,$AF$4:$AL$4004,ROW(C1753)-3,FALSE)</f>
        <v>0</v>
      </c>
      <c r="AF1753" s="109">
        <f t="shared" si="199"/>
        <v>0</v>
      </c>
      <c r="AG1753" s="109">
        <f t="shared" si="197"/>
        <v>0</v>
      </c>
      <c r="AH1753" s="109">
        <f t="shared" si="197"/>
        <v>0</v>
      </c>
      <c r="AI1753" s="109">
        <f t="shared" si="197"/>
        <v>0</v>
      </c>
      <c r="AJ1753" s="109">
        <f t="shared" si="197"/>
        <v>0</v>
      </c>
      <c r="AK1753" s="109">
        <f t="shared" si="197"/>
        <v>0</v>
      </c>
      <c r="AL1753" s="109">
        <f t="shared" si="197"/>
        <v>0</v>
      </c>
    </row>
    <row r="1754" spans="1:38" x14ac:dyDescent="0.3">
      <c r="A1754" s="421"/>
      <c r="B1754" s="421"/>
      <c r="C1754" s="422"/>
      <c r="D1754" s="423"/>
      <c r="E1754" s="421"/>
      <c r="F1754" s="421"/>
      <c r="G1754" s="421"/>
      <c r="H1754" s="421"/>
      <c r="I1754" s="421"/>
      <c r="J1754" s="421"/>
      <c r="K1754" s="421"/>
      <c r="L1754" s="421"/>
      <c r="M1754" s="423"/>
      <c r="N1754" s="340">
        <f>IF(C1754&gt;A_Stammdaten!$B$12,0,SUM(E1754,F1754,H1754,J1754:K1754)-SUM(G1754,I1754,L1754:M1754))</f>
        <v>0</v>
      </c>
      <c r="O1754" s="421"/>
      <c r="P1754" s="421"/>
      <c r="Q1754" s="421"/>
      <c r="R1754" s="421"/>
      <c r="S1754" s="108">
        <f t="shared" si="200"/>
        <v>0</v>
      </c>
      <c r="T1754" s="341">
        <f>IF(ISBLANK($B1754),0,VLOOKUP($B1754,Listen!$A$2:$C$45,2,FALSE))</f>
        <v>0</v>
      </c>
      <c r="U1754" s="341">
        <f>IF(ISBLANK($B1754),0,VLOOKUP($B1754,Listen!$A$2:$C$45,3,FALSE))</f>
        <v>0</v>
      </c>
      <c r="V1754" s="342">
        <f t="shared" si="202"/>
        <v>0</v>
      </c>
      <c r="W1754" s="342">
        <f t="shared" si="198"/>
        <v>0</v>
      </c>
      <c r="X1754" s="342">
        <f t="shared" si="198"/>
        <v>0</v>
      </c>
      <c r="Y1754" s="342">
        <f t="shared" si="198"/>
        <v>0</v>
      </c>
      <c r="Z1754" s="342">
        <f t="shared" si="198"/>
        <v>0</v>
      </c>
      <c r="AA1754" s="342">
        <f t="shared" si="198"/>
        <v>0</v>
      </c>
      <c r="AB1754" s="342">
        <f t="shared" si="198"/>
        <v>0</v>
      </c>
      <c r="AC1754" s="109">
        <f t="shared" si="201"/>
        <v>0</v>
      </c>
      <c r="AD1754" s="109">
        <f>IF(C1754=A_Stammdaten!$B$12,E_SAV!$S1754-E_SAV!$AE1754,HLOOKUP(A_Stammdaten!$B$12-1,$AF$4:$AL$4004,ROW(C1754)-3,FALSE)-$AE1754)</f>
        <v>0</v>
      </c>
      <c r="AE1754" s="109">
        <f>HLOOKUP(A_Stammdaten!$B$12,$AF$4:$AL$4004,ROW(C1754)-3,FALSE)</f>
        <v>0</v>
      </c>
      <c r="AF1754" s="109">
        <f t="shared" si="199"/>
        <v>0</v>
      </c>
      <c r="AG1754" s="109">
        <f t="shared" si="197"/>
        <v>0</v>
      </c>
      <c r="AH1754" s="109">
        <f t="shared" si="197"/>
        <v>0</v>
      </c>
      <c r="AI1754" s="109">
        <f t="shared" si="197"/>
        <v>0</v>
      </c>
      <c r="AJ1754" s="109">
        <f t="shared" si="197"/>
        <v>0</v>
      </c>
      <c r="AK1754" s="109">
        <f t="shared" si="197"/>
        <v>0</v>
      </c>
      <c r="AL1754" s="109">
        <f t="shared" si="197"/>
        <v>0</v>
      </c>
    </row>
    <row r="1755" spans="1:38" x14ac:dyDescent="0.3">
      <c r="A1755" s="421"/>
      <c r="B1755" s="421"/>
      <c r="C1755" s="422"/>
      <c r="D1755" s="423"/>
      <c r="E1755" s="421"/>
      <c r="F1755" s="421"/>
      <c r="G1755" s="421"/>
      <c r="H1755" s="421"/>
      <c r="I1755" s="421"/>
      <c r="J1755" s="421"/>
      <c r="K1755" s="421"/>
      <c r="L1755" s="421"/>
      <c r="M1755" s="423"/>
      <c r="N1755" s="340">
        <f>IF(C1755&gt;A_Stammdaten!$B$12,0,SUM(E1755,F1755,H1755,J1755:K1755)-SUM(G1755,I1755,L1755:M1755))</f>
        <v>0</v>
      </c>
      <c r="O1755" s="421"/>
      <c r="P1755" s="421"/>
      <c r="Q1755" s="421"/>
      <c r="R1755" s="421"/>
      <c r="S1755" s="108">
        <f t="shared" si="200"/>
        <v>0</v>
      </c>
      <c r="T1755" s="341">
        <f>IF(ISBLANK($B1755),0,VLOOKUP($B1755,Listen!$A$2:$C$45,2,FALSE))</f>
        <v>0</v>
      </c>
      <c r="U1755" s="341">
        <f>IF(ISBLANK($B1755),0,VLOOKUP($B1755,Listen!$A$2:$C$45,3,FALSE))</f>
        <v>0</v>
      </c>
      <c r="V1755" s="342">
        <f t="shared" si="202"/>
        <v>0</v>
      </c>
      <c r="W1755" s="342">
        <f t="shared" si="198"/>
        <v>0</v>
      </c>
      <c r="X1755" s="342">
        <f t="shared" si="198"/>
        <v>0</v>
      </c>
      <c r="Y1755" s="342">
        <f t="shared" si="198"/>
        <v>0</v>
      </c>
      <c r="Z1755" s="342">
        <f t="shared" si="198"/>
        <v>0</v>
      </c>
      <c r="AA1755" s="342">
        <f t="shared" si="198"/>
        <v>0</v>
      </c>
      <c r="AB1755" s="342">
        <f t="shared" si="198"/>
        <v>0</v>
      </c>
      <c r="AC1755" s="109">
        <f t="shared" si="201"/>
        <v>0</v>
      </c>
      <c r="AD1755" s="109">
        <f>IF(C1755=A_Stammdaten!$B$12,E_SAV!$S1755-E_SAV!$AE1755,HLOOKUP(A_Stammdaten!$B$12-1,$AF$4:$AL$4004,ROW(C1755)-3,FALSE)-$AE1755)</f>
        <v>0</v>
      </c>
      <c r="AE1755" s="109">
        <f>HLOOKUP(A_Stammdaten!$B$12,$AF$4:$AL$4004,ROW(C1755)-3,FALSE)</f>
        <v>0</v>
      </c>
      <c r="AF1755" s="109">
        <f t="shared" si="199"/>
        <v>0</v>
      </c>
      <c r="AG1755" s="109">
        <f t="shared" si="197"/>
        <v>0</v>
      </c>
      <c r="AH1755" s="109">
        <f t="shared" si="197"/>
        <v>0</v>
      </c>
      <c r="AI1755" s="109">
        <f t="shared" si="197"/>
        <v>0</v>
      </c>
      <c r="AJ1755" s="109">
        <f t="shared" si="197"/>
        <v>0</v>
      </c>
      <c r="AK1755" s="109">
        <f t="shared" si="197"/>
        <v>0</v>
      </c>
      <c r="AL1755" s="109">
        <f t="shared" si="197"/>
        <v>0</v>
      </c>
    </row>
    <row r="1756" spans="1:38" x14ac:dyDescent="0.3">
      <c r="A1756" s="421"/>
      <c r="B1756" s="421"/>
      <c r="C1756" s="422"/>
      <c r="D1756" s="423"/>
      <c r="E1756" s="421"/>
      <c r="F1756" s="421"/>
      <c r="G1756" s="421"/>
      <c r="H1756" s="421"/>
      <c r="I1756" s="421"/>
      <c r="J1756" s="421"/>
      <c r="K1756" s="421"/>
      <c r="L1756" s="421"/>
      <c r="M1756" s="423"/>
      <c r="N1756" s="340">
        <f>IF(C1756&gt;A_Stammdaten!$B$12,0,SUM(E1756,F1756,H1756,J1756:K1756)-SUM(G1756,I1756,L1756:M1756))</f>
        <v>0</v>
      </c>
      <c r="O1756" s="421"/>
      <c r="P1756" s="421"/>
      <c r="Q1756" s="421"/>
      <c r="R1756" s="421"/>
      <c r="S1756" s="108">
        <f t="shared" si="200"/>
        <v>0</v>
      </c>
      <c r="T1756" s="341">
        <f>IF(ISBLANK($B1756),0,VLOOKUP($B1756,Listen!$A$2:$C$45,2,FALSE))</f>
        <v>0</v>
      </c>
      <c r="U1756" s="341">
        <f>IF(ISBLANK($B1756),0,VLOOKUP($B1756,Listen!$A$2:$C$45,3,FALSE))</f>
        <v>0</v>
      </c>
      <c r="V1756" s="342">
        <f t="shared" si="202"/>
        <v>0</v>
      </c>
      <c r="W1756" s="342">
        <f t="shared" si="198"/>
        <v>0</v>
      </c>
      <c r="X1756" s="342">
        <f t="shared" si="198"/>
        <v>0</v>
      </c>
      <c r="Y1756" s="342">
        <f t="shared" si="198"/>
        <v>0</v>
      </c>
      <c r="Z1756" s="342">
        <f t="shared" si="198"/>
        <v>0</v>
      </c>
      <c r="AA1756" s="342">
        <f t="shared" si="198"/>
        <v>0</v>
      </c>
      <c r="AB1756" s="342">
        <f t="shared" si="198"/>
        <v>0</v>
      </c>
      <c r="AC1756" s="109">
        <f t="shared" si="201"/>
        <v>0</v>
      </c>
      <c r="AD1756" s="109">
        <f>IF(C1756=A_Stammdaten!$B$12,E_SAV!$S1756-E_SAV!$AE1756,HLOOKUP(A_Stammdaten!$B$12-1,$AF$4:$AL$4004,ROW(C1756)-3,FALSE)-$AE1756)</f>
        <v>0</v>
      </c>
      <c r="AE1756" s="109">
        <f>HLOOKUP(A_Stammdaten!$B$12,$AF$4:$AL$4004,ROW(C1756)-3,FALSE)</f>
        <v>0</v>
      </c>
      <c r="AF1756" s="109">
        <f t="shared" si="199"/>
        <v>0</v>
      </c>
      <c r="AG1756" s="109">
        <f t="shared" si="197"/>
        <v>0</v>
      </c>
      <c r="AH1756" s="109">
        <f t="shared" si="197"/>
        <v>0</v>
      </c>
      <c r="AI1756" s="109">
        <f t="shared" si="197"/>
        <v>0</v>
      </c>
      <c r="AJ1756" s="109">
        <f t="shared" si="197"/>
        <v>0</v>
      </c>
      <c r="AK1756" s="109">
        <f t="shared" si="197"/>
        <v>0</v>
      </c>
      <c r="AL1756" s="109">
        <f t="shared" si="197"/>
        <v>0</v>
      </c>
    </row>
    <row r="1757" spans="1:38" x14ac:dyDescent="0.3">
      <c r="A1757" s="421"/>
      <c r="B1757" s="421"/>
      <c r="C1757" s="422"/>
      <c r="D1757" s="423"/>
      <c r="E1757" s="421"/>
      <c r="F1757" s="421"/>
      <c r="G1757" s="421"/>
      <c r="H1757" s="421"/>
      <c r="I1757" s="421"/>
      <c r="J1757" s="421"/>
      <c r="K1757" s="421"/>
      <c r="L1757" s="421"/>
      <c r="M1757" s="423"/>
      <c r="N1757" s="340">
        <f>IF(C1757&gt;A_Stammdaten!$B$12,0,SUM(E1757,F1757,H1757,J1757:K1757)-SUM(G1757,I1757,L1757:M1757))</f>
        <v>0</v>
      </c>
      <c r="O1757" s="421"/>
      <c r="P1757" s="421"/>
      <c r="Q1757" s="421"/>
      <c r="R1757" s="421"/>
      <c r="S1757" s="108">
        <f t="shared" si="200"/>
        <v>0</v>
      </c>
      <c r="T1757" s="341">
        <f>IF(ISBLANK($B1757),0,VLOOKUP($B1757,Listen!$A$2:$C$45,2,FALSE))</f>
        <v>0</v>
      </c>
      <c r="U1757" s="341">
        <f>IF(ISBLANK($B1757),0,VLOOKUP($B1757,Listen!$A$2:$C$45,3,FALSE))</f>
        <v>0</v>
      </c>
      <c r="V1757" s="342">
        <f t="shared" si="202"/>
        <v>0</v>
      </c>
      <c r="W1757" s="342">
        <f t="shared" si="198"/>
        <v>0</v>
      </c>
      <c r="X1757" s="342">
        <f t="shared" si="198"/>
        <v>0</v>
      </c>
      <c r="Y1757" s="342">
        <f t="shared" si="198"/>
        <v>0</v>
      </c>
      <c r="Z1757" s="342">
        <f t="shared" si="198"/>
        <v>0</v>
      </c>
      <c r="AA1757" s="342">
        <f t="shared" si="198"/>
        <v>0</v>
      </c>
      <c r="AB1757" s="342">
        <f t="shared" si="198"/>
        <v>0</v>
      </c>
      <c r="AC1757" s="109">
        <f t="shared" si="201"/>
        <v>0</v>
      </c>
      <c r="AD1757" s="109">
        <f>IF(C1757=A_Stammdaten!$B$12,E_SAV!$S1757-E_SAV!$AE1757,HLOOKUP(A_Stammdaten!$B$12-1,$AF$4:$AL$4004,ROW(C1757)-3,FALSE)-$AE1757)</f>
        <v>0</v>
      </c>
      <c r="AE1757" s="109">
        <f>HLOOKUP(A_Stammdaten!$B$12,$AF$4:$AL$4004,ROW(C1757)-3,FALSE)</f>
        <v>0</v>
      </c>
      <c r="AF1757" s="109">
        <f t="shared" si="199"/>
        <v>0</v>
      </c>
      <c r="AG1757" s="109">
        <f t="shared" si="197"/>
        <v>0</v>
      </c>
      <c r="AH1757" s="109">
        <f t="shared" si="197"/>
        <v>0</v>
      </c>
      <c r="AI1757" s="109">
        <f t="shared" si="197"/>
        <v>0</v>
      </c>
      <c r="AJ1757" s="109">
        <f t="shared" si="197"/>
        <v>0</v>
      </c>
      <c r="AK1757" s="109">
        <f t="shared" si="197"/>
        <v>0</v>
      </c>
      <c r="AL1757" s="109">
        <f t="shared" si="197"/>
        <v>0</v>
      </c>
    </row>
    <row r="1758" spans="1:38" x14ac:dyDescent="0.3">
      <c r="A1758" s="421"/>
      <c r="B1758" s="421"/>
      <c r="C1758" s="422"/>
      <c r="D1758" s="423"/>
      <c r="E1758" s="421"/>
      <c r="F1758" s="421"/>
      <c r="G1758" s="421"/>
      <c r="H1758" s="421"/>
      <c r="I1758" s="421"/>
      <c r="J1758" s="421"/>
      <c r="K1758" s="421"/>
      <c r="L1758" s="421"/>
      <c r="M1758" s="423"/>
      <c r="N1758" s="340">
        <f>IF(C1758&gt;A_Stammdaten!$B$12,0,SUM(E1758,F1758,H1758,J1758:K1758)-SUM(G1758,I1758,L1758:M1758))</f>
        <v>0</v>
      </c>
      <c r="O1758" s="421"/>
      <c r="P1758" s="421"/>
      <c r="Q1758" s="421"/>
      <c r="R1758" s="421"/>
      <c r="S1758" s="108">
        <f t="shared" si="200"/>
        <v>0</v>
      </c>
      <c r="T1758" s="341">
        <f>IF(ISBLANK($B1758),0,VLOOKUP($B1758,Listen!$A$2:$C$45,2,FALSE))</f>
        <v>0</v>
      </c>
      <c r="U1758" s="341">
        <f>IF(ISBLANK($B1758),0,VLOOKUP($B1758,Listen!$A$2:$C$45,3,FALSE))</f>
        <v>0</v>
      </c>
      <c r="V1758" s="342">
        <f t="shared" si="202"/>
        <v>0</v>
      </c>
      <c r="W1758" s="342">
        <f t="shared" si="198"/>
        <v>0</v>
      </c>
      <c r="X1758" s="342">
        <f t="shared" si="198"/>
        <v>0</v>
      </c>
      <c r="Y1758" s="342">
        <f t="shared" si="198"/>
        <v>0</v>
      </c>
      <c r="Z1758" s="342">
        <f t="shared" si="198"/>
        <v>0</v>
      </c>
      <c r="AA1758" s="342">
        <f t="shared" si="198"/>
        <v>0</v>
      </c>
      <c r="AB1758" s="342">
        <f t="shared" si="198"/>
        <v>0</v>
      </c>
      <c r="AC1758" s="109">
        <f t="shared" si="201"/>
        <v>0</v>
      </c>
      <c r="AD1758" s="109">
        <f>IF(C1758=A_Stammdaten!$B$12,E_SAV!$S1758-E_SAV!$AE1758,HLOOKUP(A_Stammdaten!$B$12-1,$AF$4:$AL$4004,ROW(C1758)-3,FALSE)-$AE1758)</f>
        <v>0</v>
      </c>
      <c r="AE1758" s="109">
        <f>HLOOKUP(A_Stammdaten!$B$12,$AF$4:$AL$4004,ROW(C1758)-3,FALSE)</f>
        <v>0</v>
      </c>
      <c r="AF1758" s="109">
        <f t="shared" si="199"/>
        <v>0</v>
      </c>
      <c r="AG1758" s="109">
        <f t="shared" si="197"/>
        <v>0</v>
      </c>
      <c r="AH1758" s="109">
        <f t="shared" si="197"/>
        <v>0</v>
      </c>
      <c r="AI1758" s="109">
        <f t="shared" si="197"/>
        <v>0</v>
      </c>
      <c r="AJ1758" s="109">
        <f t="shared" si="197"/>
        <v>0</v>
      </c>
      <c r="AK1758" s="109">
        <f t="shared" si="197"/>
        <v>0</v>
      </c>
      <c r="AL1758" s="109">
        <f t="shared" si="197"/>
        <v>0</v>
      </c>
    </row>
    <row r="1759" spans="1:38" x14ac:dyDescent="0.3">
      <c r="A1759" s="421"/>
      <c r="B1759" s="421"/>
      <c r="C1759" s="422"/>
      <c r="D1759" s="423"/>
      <c r="E1759" s="421"/>
      <c r="F1759" s="421"/>
      <c r="G1759" s="421"/>
      <c r="H1759" s="421"/>
      <c r="I1759" s="421"/>
      <c r="J1759" s="421"/>
      <c r="K1759" s="421"/>
      <c r="L1759" s="421"/>
      <c r="M1759" s="423"/>
      <c r="N1759" s="340">
        <f>IF(C1759&gt;A_Stammdaten!$B$12,0,SUM(E1759,F1759,H1759,J1759:K1759)-SUM(G1759,I1759,L1759:M1759))</f>
        <v>0</v>
      </c>
      <c r="O1759" s="421"/>
      <c r="P1759" s="421"/>
      <c r="Q1759" s="421"/>
      <c r="R1759" s="421"/>
      <c r="S1759" s="108">
        <f t="shared" si="200"/>
        <v>0</v>
      </c>
      <c r="T1759" s="341">
        <f>IF(ISBLANK($B1759),0,VLOOKUP($B1759,Listen!$A$2:$C$45,2,FALSE))</f>
        <v>0</v>
      </c>
      <c r="U1759" s="341">
        <f>IF(ISBLANK($B1759),0,VLOOKUP($B1759,Listen!$A$2:$C$45,3,FALSE))</f>
        <v>0</v>
      </c>
      <c r="V1759" s="342">
        <f t="shared" si="202"/>
        <v>0</v>
      </c>
      <c r="W1759" s="342">
        <f t="shared" si="198"/>
        <v>0</v>
      </c>
      <c r="X1759" s="342">
        <f t="shared" si="198"/>
        <v>0</v>
      </c>
      <c r="Y1759" s="342">
        <f t="shared" si="198"/>
        <v>0</v>
      </c>
      <c r="Z1759" s="342">
        <f t="shared" si="198"/>
        <v>0</v>
      </c>
      <c r="AA1759" s="342">
        <f t="shared" si="198"/>
        <v>0</v>
      </c>
      <c r="AB1759" s="342">
        <f t="shared" si="198"/>
        <v>0</v>
      </c>
      <c r="AC1759" s="109">
        <f t="shared" si="201"/>
        <v>0</v>
      </c>
      <c r="AD1759" s="109">
        <f>IF(C1759=A_Stammdaten!$B$12,E_SAV!$S1759-E_SAV!$AE1759,HLOOKUP(A_Stammdaten!$B$12-1,$AF$4:$AL$4004,ROW(C1759)-3,FALSE)-$AE1759)</f>
        <v>0</v>
      </c>
      <c r="AE1759" s="109">
        <f>HLOOKUP(A_Stammdaten!$B$12,$AF$4:$AL$4004,ROW(C1759)-3,FALSE)</f>
        <v>0</v>
      </c>
      <c r="AF1759" s="109">
        <f t="shared" si="199"/>
        <v>0</v>
      </c>
      <c r="AG1759" s="109">
        <f t="shared" si="197"/>
        <v>0</v>
      </c>
      <c r="AH1759" s="109">
        <f t="shared" si="197"/>
        <v>0</v>
      </c>
      <c r="AI1759" s="109">
        <f t="shared" si="197"/>
        <v>0</v>
      </c>
      <c r="AJ1759" s="109">
        <f t="shared" ref="AJ1759:AL1822" si="203">IF(OR($C1759=0,$S1759=0,Z1759-(AJ$4-$C1759)=0),0,IF($C1759&lt;AJ$4,AI1759-AI1759/(Z1759-(AJ$4-$C1759)),IF($C1759=AJ$4,$S1759-$S1759/Z1759,0)))</f>
        <v>0</v>
      </c>
      <c r="AK1759" s="109">
        <f t="shared" si="203"/>
        <v>0</v>
      </c>
      <c r="AL1759" s="109">
        <f t="shared" si="203"/>
        <v>0</v>
      </c>
    </row>
    <row r="1760" spans="1:38" x14ac:dyDescent="0.3">
      <c r="A1760" s="421"/>
      <c r="B1760" s="421"/>
      <c r="C1760" s="422"/>
      <c r="D1760" s="423"/>
      <c r="E1760" s="421"/>
      <c r="F1760" s="421"/>
      <c r="G1760" s="421"/>
      <c r="H1760" s="421"/>
      <c r="I1760" s="421"/>
      <c r="J1760" s="421"/>
      <c r="K1760" s="421"/>
      <c r="L1760" s="421"/>
      <c r="M1760" s="423"/>
      <c r="N1760" s="340">
        <f>IF(C1760&gt;A_Stammdaten!$B$12,0,SUM(E1760,F1760,H1760,J1760:K1760)-SUM(G1760,I1760,L1760:M1760))</f>
        <v>0</v>
      </c>
      <c r="O1760" s="421"/>
      <c r="P1760" s="421"/>
      <c r="Q1760" s="421"/>
      <c r="R1760" s="421"/>
      <c r="S1760" s="108">
        <f t="shared" si="200"/>
        <v>0</v>
      </c>
      <c r="T1760" s="341">
        <f>IF(ISBLANK($B1760),0,VLOOKUP($B1760,Listen!$A$2:$C$45,2,FALSE))</f>
        <v>0</v>
      </c>
      <c r="U1760" s="341">
        <f>IF(ISBLANK($B1760),0,VLOOKUP($B1760,Listen!$A$2:$C$45,3,FALSE))</f>
        <v>0</v>
      </c>
      <c r="V1760" s="342">
        <f t="shared" si="202"/>
        <v>0</v>
      </c>
      <c r="W1760" s="342">
        <f t="shared" si="198"/>
        <v>0</v>
      </c>
      <c r="X1760" s="342">
        <f t="shared" si="198"/>
        <v>0</v>
      </c>
      <c r="Y1760" s="342">
        <f t="shared" si="198"/>
        <v>0</v>
      </c>
      <c r="Z1760" s="342">
        <f t="shared" si="198"/>
        <v>0</v>
      </c>
      <c r="AA1760" s="342">
        <f t="shared" si="198"/>
        <v>0</v>
      </c>
      <c r="AB1760" s="342">
        <f t="shared" si="198"/>
        <v>0</v>
      </c>
      <c r="AC1760" s="109">
        <f t="shared" si="201"/>
        <v>0</v>
      </c>
      <c r="AD1760" s="109">
        <f>IF(C1760=A_Stammdaten!$B$12,E_SAV!$S1760-E_SAV!$AE1760,HLOOKUP(A_Stammdaten!$B$12-1,$AF$4:$AL$4004,ROW(C1760)-3,FALSE)-$AE1760)</f>
        <v>0</v>
      </c>
      <c r="AE1760" s="109">
        <f>HLOOKUP(A_Stammdaten!$B$12,$AF$4:$AL$4004,ROW(C1760)-3,FALSE)</f>
        <v>0</v>
      </c>
      <c r="AF1760" s="109">
        <f t="shared" si="199"/>
        <v>0</v>
      </c>
      <c r="AG1760" s="109">
        <f t="shared" ref="AG1760:AL1823" si="204">IF(OR($C1760=0,$S1760=0,W1760-(AG$4-$C1760)=0),0,IF($C1760&lt;AG$4,AF1760-AF1760/(W1760-(AG$4-$C1760)),IF($C1760=AG$4,$S1760-$S1760/W1760,0)))</f>
        <v>0</v>
      </c>
      <c r="AH1760" s="109">
        <f t="shared" si="204"/>
        <v>0</v>
      </c>
      <c r="AI1760" s="109">
        <f t="shared" si="204"/>
        <v>0</v>
      </c>
      <c r="AJ1760" s="109">
        <f t="shared" si="203"/>
        <v>0</v>
      </c>
      <c r="AK1760" s="109">
        <f t="shared" si="203"/>
        <v>0</v>
      </c>
      <c r="AL1760" s="109">
        <f t="shared" si="203"/>
        <v>0</v>
      </c>
    </row>
    <row r="1761" spans="1:38" x14ac:dyDescent="0.3">
      <c r="A1761" s="421"/>
      <c r="B1761" s="421"/>
      <c r="C1761" s="422"/>
      <c r="D1761" s="423"/>
      <c r="E1761" s="421"/>
      <c r="F1761" s="421"/>
      <c r="G1761" s="421"/>
      <c r="H1761" s="421"/>
      <c r="I1761" s="421"/>
      <c r="J1761" s="421"/>
      <c r="K1761" s="421"/>
      <c r="L1761" s="421"/>
      <c r="M1761" s="423"/>
      <c r="N1761" s="340">
        <f>IF(C1761&gt;A_Stammdaten!$B$12,0,SUM(E1761,F1761,H1761,J1761:K1761)-SUM(G1761,I1761,L1761:M1761))</f>
        <v>0</v>
      </c>
      <c r="O1761" s="421"/>
      <c r="P1761" s="421"/>
      <c r="Q1761" s="421"/>
      <c r="R1761" s="421"/>
      <c r="S1761" s="108">
        <f t="shared" si="200"/>
        <v>0</v>
      </c>
      <c r="T1761" s="341">
        <f>IF(ISBLANK($B1761),0,VLOOKUP($B1761,Listen!$A$2:$C$45,2,FALSE))</f>
        <v>0</v>
      </c>
      <c r="U1761" s="341">
        <f>IF(ISBLANK($B1761),0,VLOOKUP($B1761,Listen!$A$2:$C$45,3,FALSE))</f>
        <v>0</v>
      </c>
      <c r="V1761" s="342">
        <f t="shared" si="202"/>
        <v>0</v>
      </c>
      <c r="W1761" s="342">
        <f t="shared" si="198"/>
        <v>0</v>
      </c>
      <c r="X1761" s="342">
        <f t="shared" si="198"/>
        <v>0</v>
      </c>
      <c r="Y1761" s="342">
        <f t="shared" si="198"/>
        <v>0</v>
      </c>
      <c r="Z1761" s="342">
        <f t="shared" si="198"/>
        <v>0</v>
      </c>
      <c r="AA1761" s="342">
        <f t="shared" si="198"/>
        <v>0</v>
      </c>
      <c r="AB1761" s="342">
        <f t="shared" si="198"/>
        <v>0</v>
      </c>
      <c r="AC1761" s="109">
        <f t="shared" si="201"/>
        <v>0</v>
      </c>
      <c r="AD1761" s="109">
        <f>IF(C1761=A_Stammdaten!$B$12,E_SAV!$S1761-E_SAV!$AE1761,HLOOKUP(A_Stammdaten!$B$12-1,$AF$4:$AL$4004,ROW(C1761)-3,FALSE)-$AE1761)</f>
        <v>0</v>
      </c>
      <c r="AE1761" s="109">
        <f>HLOOKUP(A_Stammdaten!$B$12,$AF$4:$AL$4004,ROW(C1761)-3,FALSE)</f>
        <v>0</v>
      </c>
      <c r="AF1761" s="109">
        <f t="shared" si="199"/>
        <v>0</v>
      </c>
      <c r="AG1761" s="109">
        <f t="shared" si="204"/>
        <v>0</v>
      </c>
      <c r="AH1761" s="109">
        <f t="shared" si="204"/>
        <v>0</v>
      </c>
      <c r="AI1761" s="109">
        <f t="shared" si="204"/>
        <v>0</v>
      </c>
      <c r="AJ1761" s="109">
        <f t="shared" si="203"/>
        <v>0</v>
      </c>
      <c r="AK1761" s="109">
        <f t="shared" si="203"/>
        <v>0</v>
      </c>
      <c r="AL1761" s="109">
        <f t="shared" si="203"/>
        <v>0</v>
      </c>
    </row>
    <row r="1762" spans="1:38" x14ac:dyDescent="0.3">
      <c r="A1762" s="421"/>
      <c r="B1762" s="421"/>
      <c r="C1762" s="422"/>
      <c r="D1762" s="423"/>
      <c r="E1762" s="421"/>
      <c r="F1762" s="421"/>
      <c r="G1762" s="421"/>
      <c r="H1762" s="421"/>
      <c r="I1762" s="421"/>
      <c r="J1762" s="421"/>
      <c r="K1762" s="421"/>
      <c r="L1762" s="421"/>
      <c r="M1762" s="423"/>
      <c r="N1762" s="340">
        <f>IF(C1762&gt;A_Stammdaten!$B$12,0,SUM(E1762,F1762,H1762,J1762:K1762)-SUM(G1762,I1762,L1762:M1762))</f>
        <v>0</v>
      </c>
      <c r="O1762" s="421"/>
      <c r="P1762" s="421"/>
      <c r="Q1762" s="421"/>
      <c r="R1762" s="421"/>
      <c r="S1762" s="108">
        <f t="shared" si="200"/>
        <v>0</v>
      </c>
      <c r="T1762" s="341">
        <f>IF(ISBLANK($B1762),0,VLOOKUP($B1762,Listen!$A$2:$C$45,2,FALSE))</f>
        <v>0</v>
      </c>
      <c r="U1762" s="341">
        <f>IF(ISBLANK($B1762),0,VLOOKUP($B1762,Listen!$A$2:$C$45,3,FALSE))</f>
        <v>0</v>
      </c>
      <c r="V1762" s="342">
        <f t="shared" si="202"/>
        <v>0</v>
      </c>
      <c r="W1762" s="342">
        <f t="shared" si="198"/>
        <v>0</v>
      </c>
      <c r="X1762" s="342">
        <f t="shared" si="198"/>
        <v>0</v>
      </c>
      <c r="Y1762" s="342">
        <f t="shared" si="198"/>
        <v>0</v>
      </c>
      <c r="Z1762" s="342">
        <f t="shared" si="198"/>
        <v>0</v>
      </c>
      <c r="AA1762" s="342">
        <f t="shared" si="198"/>
        <v>0</v>
      </c>
      <c r="AB1762" s="342">
        <f t="shared" si="198"/>
        <v>0</v>
      </c>
      <c r="AC1762" s="109">
        <f t="shared" si="201"/>
        <v>0</v>
      </c>
      <c r="AD1762" s="109">
        <f>IF(C1762=A_Stammdaten!$B$12,E_SAV!$S1762-E_SAV!$AE1762,HLOOKUP(A_Stammdaten!$B$12-1,$AF$4:$AL$4004,ROW(C1762)-3,FALSE)-$AE1762)</f>
        <v>0</v>
      </c>
      <c r="AE1762" s="109">
        <f>HLOOKUP(A_Stammdaten!$B$12,$AF$4:$AL$4004,ROW(C1762)-3,FALSE)</f>
        <v>0</v>
      </c>
      <c r="AF1762" s="109">
        <f t="shared" si="199"/>
        <v>0</v>
      </c>
      <c r="AG1762" s="109">
        <f t="shared" si="204"/>
        <v>0</v>
      </c>
      <c r="AH1762" s="109">
        <f t="shared" si="204"/>
        <v>0</v>
      </c>
      <c r="AI1762" s="109">
        <f t="shared" si="204"/>
        <v>0</v>
      </c>
      <c r="AJ1762" s="109">
        <f t="shared" si="203"/>
        <v>0</v>
      </c>
      <c r="AK1762" s="109">
        <f t="shared" si="203"/>
        <v>0</v>
      </c>
      <c r="AL1762" s="109">
        <f t="shared" si="203"/>
        <v>0</v>
      </c>
    </row>
    <row r="1763" spans="1:38" x14ac:dyDescent="0.3">
      <c r="A1763" s="421"/>
      <c r="B1763" s="421"/>
      <c r="C1763" s="422"/>
      <c r="D1763" s="423"/>
      <c r="E1763" s="421"/>
      <c r="F1763" s="421"/>
      <c r="G1763" s="421"/>
      <c r="H1763" s="421"/>
      <c r="I1763" s="421"/>
      <c r="J1763" s="421"/>
      <c r="K1763" s="421"/>
      <c r="L1763" s="421"/>
      <c r="M1763" s="423"/>
      <c r="N1763" s="340">
        <f>IF(C1763&gt;A_Stammdaten!$B$12,0,SUM(E1763,F1763,H1763,J1763:K1763)-SUM(G1763,I1763,L1763:M1763))</f>
        <v>0</v>
      </c>
      <c r="O1763" s="421"/>
      <c r="P1763" s="421"/>
      <c r="Q1763" s="421"/>
      <c r="R1763" s="421"/>
      <c r="S1763" s="108">
        <f t="shared" si="200"/>
        <v>0</v>
      </c>
      <c r="T1763" s="341">
        <f>IF(ISBLANK($B1763),0,VLOOKUP($B1763,Listen!$A$2:$C$45,2,FALSE))</f>
        <v>0</v>
      </c>
      <c r="U1763" s="341">
        <f>IF(ISBLANK($B1763),0,VLOOKUP($B1763,Listen!$A$2:$C$45,3,FALSE))</f>
        <v>0</v>
      </c>
      <c r="V1763" s="342">
        <f t="shared" si="202"/>
        <v>0</v>
      </c>
      <c r="W1763" s="342">
        <f t="shared" si="198"/>
        <v>0</v>
      </c>
      <c r="X1763" s="342">
        <f t="shared" si="198"/>
        <v>0</v>
      </c>
      <c r="Y1763" s="342">
        <f t="shared" si="198"/>
        <v>0</v>
      </c>
      <c r="Z1763" s="342">
        <f t="shared" si="198"/>
        <v>0</v>
      </c>
      <c r="AA1763" s="342">
        <f t="shared" si="198"/>
        <v>0</v>
      </c>
      <c r="AB1763" s="342">
        <f t="shared" si="198"/>
        <v>0</v>
      </c>
      <c r="AC1763" s="109">
        <f t="shared" si="201"/>
        <v>0</v>
      </c>
      <c r="AD1763" s="109">
        <f>IF(C1763=A_Stammdaten!$B$12,E_SAV!$S1763-E_SAV!$AE1763,HLOOKUP(A_Stammdaten!$B$12-1,$AF$4:$AL$4004,ROW(C1763)-3,FALSE)-$AE1763)</f>
        <v>0</v>
      </c>
      <c r="AE1763" s="109">
        <f>HLOOKUP(A_Stammdaten!$B$12,$AF$4:$AL$4004,ROW(C1763)-3,FALSE)</f>
        <v>0</v>
      </c>
      <c r="AF1763" s="109">
        <f t="shared" si="199"/>
        <v>0</v>
      </c>
      <c r="AG1763" s="109">
        <f t="shared" si="204"/>
        <v>0</v>
      </c>
      <c r="AH1763" s="109">
        <f t="shared" si="204"/>
        <v>0</v>
      </c>
      <c r="AI1763" s="109">
        <f t="shared" si="204"/>
        <v>0</v>
      </c>
      <c r="AJ1763" s="109">
        <f t="shared" si="203"/>
        <v>0</v>
      </c>
      <c r="AK1763" s="109">
        <f t="shared" si="203"/>
        <v>0</v>
      </c>
      <c r="AL1763" s="109">
        <f t="shared" si="203"/>
        <v>0</v>
      </c>
    </row>
    <row r="1764" spans="1:38" x14ac:dyDescent="0.3">
      <c r="A1764" s="421"/>
      <c r="B1764" s="421"/>
      <c r="C1764" s="422"/>
      <c r="D1764" s="423"/>
      <c r="E1764" s="421"/>
      <c r="F1764" s="421"/>
      <c r="G1764" s="421"/>
      <c r="H1764" s="421"/>
      <c r="I1764" s="421"/>
      <c r="J1764" s="421"/>
      <c r="K1764" s="421"/>
      <c r="L1764" s="421"/>
      <c r="M1764" s="423"/>
      <c r="N1764" s="340">
        <f>IF(C1764&gt;A_Stammdaten!$B$12,0,SUM(E1764,F1764,H1764,J1764:K1764)-SUM(G1764,I1764,L1764:M1764))</f>
        <v>0</v>
      </c>
      <c r="O1764" s="421"/>
      <c r="P1764" s="421"/>
      <c r="Q1764" s="421"/>
      <c r="R1764" s="421"/>
      <c r="S1764" s="108">
        <f t="shared" si="200"/>
        <v>0</v>
      </c>
      <c r="T1764" s="341">
        <f>IF(ISBLANK($B1764),0,VLOOKUP($B1764,Listen!$A$2:$C$45,2,FALSE))</f>
        <v>0</v>
      </c>
      <c r="U1764" s="341">
        <f>IF(ISBLANK($B1764),0,VLOOKUP($B1764,Listen!$A$2:$C$45,3,FALSE))</f>
        <v>0</v>
      </c>
      <c r="V1764" s="342">
        <f t="shared" si="202"/>
        <v>0</v>
      </c>
      <c r="W1764" s="342">
        <f t="shared" si="198"/>
        <v>0</v>
      </c>
      <c r="X1764" s="342">
        <f t="shared" si="198"/>
        <v>0</v>
      </c>
      <c r="Y1764" s="342">
        <f t="shared" si="198"/>
        <v>0</v>
      </c>
      <c r="Z1764" s="342">
        <f t="shared" si="198"/>
        <v>0</v>
      </c>
      <c r="AA1764" s="342">
        <f t="shared" si="198"/>
        <v>0</v>
      </c>
      <c r="AB1764" s="342">
        <f t="shared" si="198"/>
        <v>0</v>
      </c>
      <c r="AC1764" s="109">
        <f t="shared" si="201"/>
        <v>0</v>
      </c>
      <c r="AD1764" s="109">
        <f>IF(C1764=A_Stammdaten!$B$12,E_SAV!$S1764-E_SAV!$AE1764,HLOOKUP(A_Stammdaten!$B$12-1,$AF$4:$AL$4004,ROW(C1764)-3,FALSE)-$AE1764)</f>
        <v>0</v>
      </c>
      <c r="AE1764" s="109">
        <f>HLOOKUP(A_Stammdaten!$B$12,$AF$4:$AL$4004,ROW(C1764)-3,FALSE)</f>
        <v>0</v>
      </c>
      <c r="AF1764" s="109">
        <f t="shared" si="199"/>
        <v>0</v>
      </c>
      <c r="AG1764" s="109">
        <f t="shared" si="204"/>
        <v>0</v>
      </c>
      <c r="AH1764" s="109">
        <f t="shared" si="204"/>
        <v>0</v>
      </c>
      <c r="AI1764" s="109">
        <f t="shared" si="204"/>
        <v>0</v>
      </c>
      <c r="AJ1764" s="109">
        <f t="shared" si="203"/>
        <v>0</v>
      </c>
      <c r="AK1764" s="109">
        <f t="shared" si="203"/>
        <v>0</v>
      </c>
      <c r="AL1764" s="109">
        <f t="shared" si="203"/>
        <v>0</v>
      </c>
    </row>
    <row r="1765" spans="1:38" x14ac:dyDescent="0.3">
      <c r="A1765" s="421"/>
      <c r="B1765" s="421"/>
      <c r="C1765" s="422"/>
      <c r="D1765" s="423"/>
      <c r="E1765" s="421"/>
      <c r="F1765" s="421"/>
      <c r="G1765" s="421"/>
      <c r="H1765" s="421"/>
      <c r="I1765" s="421"/>
      <c r="J1765" s="421"/>
      <c r="K1765" s="421"/>
      <c r="L1765" s="421"/>
      <c r="M1765" s="423"/>
      <c r="N1765" s="340">
        <f>IF(C1765&gt;A_Stammdaten!$B$12,0,SUM(E1765,F1765,H1765,J1765:K1765)-SUM(G1765,I1765,L1765:M1765))</f>
        <v>0</v>
      </c>
      <c r="O1765" s="421"/>
      <c r="P1765" s="421"/>
      <c r="Q1765" s="421"/>
      <c r="R1765" s="421"/>
      <c r="S1765" s="108">
        <f t="shared" si="200"/>
        <v>0</v>
      </c>
      <c r="T1765" s="341">
        <f>IF(ISBLANK($B1765),0,VLOOKUP($B1765,Listen!$A$2:$C$45,2,FALSE))</f>
        <v>0</v>
      </c>
      <c r="U1765" s="341">
        <f>IF(ISBLANK($B1765),0,VLOOKUP($B1765,Listen!$A$2:$C$45,3,FALSE))</f>
        <v>0</v>
      </c>
      <c r="V1765" s="342">
        <f t="shared" si="202"/>
        <v>0</v>
      </c>
      <c r="W1765" s="342">
        <f t="shared" si="198"/>
        <v>0</v>
      </c>
      <c r="X1765" s="342">
        <f t="shared" si="198"/>
        <v>0</v>
      </c>
      <c r="Y1765" s="342">
        <f t="shared" si="198"/>
        <v>0</v>
      </c>
      <c r="Z1765" s="342">
        <f t="shared" si="198"/>
        <v>0</v>
      </c>
      <c r="AA1765" s="342">
        <f t="shared" si="198"/>
        <v>0</v>
      </c>
      <c r="AB1765" s="342">
        <f t="shared" si="198"/>
        <v>0</v>
      </c>
      <c r="AC1765" s="109">
        <f t="shared" si="201"/>
        <v>0</v>
      </c>
      <c r="AD1765" s="109">
        <f>IF(C1765=A_Stammdaten!$B$12,E_SAV!$S1765-E_SAV!$AE1765,HLOOKUP(A_Stammdaten!$B$12-1,$AF$4:$AL$4004,ROW(C1765)-3,FALSE)-$AE1765)</f>
        <v>0</v>
      </c>
      <c r="AE1765" s="109">
        <f>HLOOKUP(A_Stammdaten!$B$12,$AF$4:$AL$4004,ROW(C1765)-3,FALSE)</f>
        <v>0</v>
      </c>
      <c r="AF1765" s="109">
        <f t="shared" si="199"/>
        <v>0</v>
      </c>
      <c r="AG1765" s="109">
        <f t="shared" si="204"/>
        <v>0</v>
      </c>
      <c r="AH1765" s="109">
        <f t="shared" si="204"/>
        <v>0</v>
      </c>
      <c r="AI1765" s="109">
        <f t="shared" si="204"/>
        <v>0</v>
      </c>
      <c r="AJ1765" s="109">
        <f t="shared" si="203"/>
        <v>0</v>
      </c>
      <c r="AK1765" s="109">
        <f t="shared" si="203"/>
        <v>0</v>
      </c>
      <c r="AL1765" s="109">
        <f t="shared" si="203"/>
        <v>0</v>
      </c>
    </row>
    <row r="1766" spans="1:38" x14ac:dyDescent="0.3">
      <c r="A1766" s="421"/>
      <c r="B1766" s="421"/>
      <c r="C1766" s="422"/>
      <c r="D1766" s="423"/>
      <c r="E1766" s="421"/>
      <c r="F1766" s="421"/>
      <c r="G1766" s="421"/>
      <c r="H1766" s="421"/>
      <c r="I1766" s="421"/>
      <c r="J1766" s="421"/>
      <c r="K1766" s="421"/>
      <c r="L1766" s="421"/>
      <c r="M1766" s="423"/>
      <c r="N1766" s="340">
        <f>IF(C1766&gt;A_Stammdaten!$B$12,0,SUM(E1766,F1766,H1766,J1766:K1766)-SUM(G1766,I1766,L1766:M1766))</f>
        <v>0</v>
      </c>
      <c r="O1766" s="421"/>
      <c r="P1766" s="421"/>
      <c r="Q1766" s="421"/>
      <c r="R1766" s="421"/>
      <c r="S1766" s="108">
        <f t="shared" si="200"/>
        <v>0</v>
      </c>
      <c r="T1766" s="341">
        <f>IF(ISBLANK($B1766),0,VLOOKUP($B1766,Listen!$A$2:$C$45,2,FALSE))</f>
        <v>0</v>
      </c>
      <c r="U1766" s="341">
        <f>IF(ISBLANK($B1766),0,VLOOKUP($B1766,Listen!$A$2:$C$45,3,FALSE))</f>
        <v>0</v>
      </c>
      <c r="V1766" s="342">
        <f t="shared" si="202"/>
        <v>0</v>
      </c>
      <c r="W1766" s="342">
        <f t="shared" si="198"/>
        <v>0</v>
      </c>
      <c r="X1766" s="342">
        <f t="shared" si="198"/>
        <v>0</v>
      </c>
      <c r="Y1766" s="342">
        <f t="shared" si="198"/>
        <v>0</v>
      </c>
      <c r="Z1766" s="342">
        <f t="shared" si="198"/>
        <v>0</v>
      </c>
      <c r="AA1766" s="342">
        <f t="shared" si="198"/>
        <v>0</v>
      </c>
      <c r="AB1766" s="342">
        <f t="shared" si="198"/>
        <v>0</v>
      </c>
      <c r="AC1766" s="109">
        <f t="shared" si="201"/>
        <v>0</v>
      </c>
      <c r="AD1766" s="109">
        <f>IF(C1766=A_Stammdaten!$B$12,E_SAV!$S1766-E_SAV!$AE1766,HLOOKUP(A_Stammdaten!$B$12-1,$AF$4:$AL$4004,ROW(C1766)-3,FALSE)-$AE1766)</f>
        <v>0</v>
      </c>
      <c r="AE1766" s="109">
        <f>HLOOKUP(A_Stammdaten!$B$12,$AF$4:$AL$4004,ROW(C1766)-3,FALSE)</f>
        <v>0</v>
      </c>
      <c r="AF1766" s="109">
        <f t="shared" si="199"/>
        <v>0</v>
      </c>
      <c r="AG1766" s="109">
        <f t="shared" si="204"/>
        <v>0</v>
      </c>
      <c r="AH1766" s="109">
        <f t="shared" si="204"/>
        <v>0</v>
      </c>
      <c r="AI1766" s="109">
        <f t="shared" si="204"/>
        <v>0</v>
      </c>
      <c r="AJ1766" s="109">
        <f t="shared" si="203"/>
        <v>0</v>
      </c>
      <c r="AK1766" s="109">
        <f t="shared" si="203"/>
        <v>0</v>
      </c>
      <c r="AL1766" s="109">
        <f t="shared" si="203"/>
        <v>0</v>
      </c>
    </row>
    <row r="1767" spans="1:38" x14ac:dyDescent="0.3">
      <c r="A1767" s="421"/>
      <c r="B1767" s="421"/>
      <c r="C1767" s="422"/>
      <c r="D1767" s="423"/>
      <c r="E1767" s="421"/>
      <c r="F1767" s="421"/>
      <c r="G1767" s="421"/>
      <c r="H1767" s="421"/>
      <c r="I1767" s="421"/>
      <c r="J1767" s="421"/>
      <c r="K1767" s="421"/>
      <c r="L1767" s="421"/>
      <c r="M1767" s="423"/>
      <c r="N1767" s="340">
        <f>IF(C1767&gt;A_Stammdaten!$B$12,0,SUM(E1767,F1767,H1767,J1767:K1767)-SUM(G1767,I1767,L1767:M1767))</f>
        <v>0</v>
      </c>
      <c r="O1767" s="421"/>
      <c r="P1767" s="421"/>
      <c r="Q1767" s="421"/>
      <c r="R1767" s="421"/>
      <c r="S1767" s="108">
        <f t="shared" si="200"/>
        <v>0</v>
      </c>
      <c r="T1767" s="341">
        <f>IF(ISBLANK($B1767),0,VLOOKUP($B1767,Listen!$A$2:$C$45,2,FALSE))</f>
        <v>0</v>
      </c>
      <c r="U1767" s="341">
        <f>IF(ISBLANK($B1767),0,VLOOKUP($B1767,Listen!$A$2:$C$45,3,FALSE))</f>
        <v>0</v>
      </c>
      <c r="V1767" s="342">
        <f t="shared" si="202"/>
        <v>0</v>
      </c>
      <c r="W1767" s="342">
        <f t="shared" si="198"/>
        <v>0</v>
      </c>
      <c r="X1767" s="342">
        <f t="shared" si="198"/>
        <v>0</v>
      </c>
      <c r="Y1767" s="342">
        <f t="shared" si="198"/>
        <v>0</v>
      </c>
      <c r="Z1767" s="342">
        <f t="shared" si="198"/>
        <v>0</v>
      </c>
      <c r="AA1767" s="342">
        <f t="shared" si="198"/>
        <v>0</v>
      </c>
      <c r="AB1767" s="342">
        <f t="shared" si="198"/>
        <v>0</v>
      </c>
      <c r="AC1767" s="109">
        <f t="shared" si="201"/>
        <v>0</v>
      </c>
      <c r="AD1767" s="109">
        <f>IF(C1767=A_Stammdaten!$B$12,E_SAV!$S1767-E_SAV!$AE1767,HLOOKUP(A_Stammdaten!$B$12-1,$AF$4:$AL$4004,ROW(C1767)-3,FALSE)-$AE1767)</f>
        <v>0</v>
      </c>
      <c r="AE1767" s="109">
        <f>HLOOKUP(A_Stammdaten!$B$12,$AF$4:$AL$4004,ROW(C1767)-3,FALSE)</f>
        <v>0</v>
      </c>
      <c r="AF1767" s="109">
        <f t="shared" si="199"/>
        <v>0</v>
      </c>
      <c r="AG1767" s="109">
        <f t="shared" si="204"/>
        <v>0</v>
      </c>
      <c r="AH1767" s="109">
        <f t="shared" si="204"/>
        <v>0</v>
      </c>
      <c r="AI1767" s="109">
        <f t="shared" si="204"/>
        <v>0</v>
      </c>
      <c r="AJ1767" s="109">
        <f t="shared" si="203"/>
        <v>0</v>
      </c>
      <c r="AK1767" s="109">
        <f t="shared" si="203"/>
        <v>0</v>
      </c>
      <c r="AL1767" s="109">
        <f t="shared" si="203"/>
        <v>0</v>
      </c>
    </row>
    <row r="1768" spans="1:38" x14ac:dyDescent="0.3">
      <c r="A1768" s="421"/>
      <c r="B1768" s="421"/>
      <c r="C1768" s="422"/>
      <c r="D1768" s="423"/>
      <c r="E1768" s="421"/>
      <c r="F1768" s="421"/>
      <c r="G1768" s="421"/>
      <c r="H1768" s="421"/>
      <c r="I1768" s="421"/>
      <c r="J1768" s="421"/>
      <c r="K1768" s="421"/>
      <c r="L1768" s="421"/>
      <c r="M1768" s="423"/>
      <c r="N1768" s="340">
        <f>IF(C1768&gt;A_Stammdaten!$B$12,0,SUM(E1768,F1768,H1768,J1768:K1768)-SUM(G1768,I1768,L1768:M1768))</f>
        <v>0</v>
      </c>
      <c r="O1768" s="421"/>
      <c r="P1768" s="421"/>
      <c r="Q1768" s="421"/>
      <c r="R1768" s="421"/>
      <c r="S1768" s="108">
        <f t="shared" si="200"/>
        <v>0</v>
      </c>
      <c r="T1768" s="341">
        <f>IF(ISBLANK($B1768),0,VLOOKUP($B1768,Listen!$A$2:$C$45,2,FALSE))</f>
        <v>0</v>
      </c>
      <c r="U1768" s="341">
        <f>IF(ISBLANK($B1768),0,VLOOKUP($B1768,Listen!$A$2:$C$45,3,FALSE))</f>
        <v>0</v>
      </c>
      <c r="V1768" s="342">
        <f t="shared" si="202"/>
        <v>0</v>
      </c>
      <c r="W1768" s="342">
        <f t="shared" si="198"/>
        <v>0</v>
      </c>
      <c r="X1768" s="342">
        <f t="shared" si="198"/>
        <v>0</v>
      </c>
      <c r="Y1768" s="342">
        <f t="shared" si="198"/>
        <v>0</v>
      </c>
      <c r="Z1768" s="342">
        <f t="shared" si="198"/>
        <v>0</v>
      </c>
      <c r="AA1768" s="342">
        <f t="shared" si="198"/>
        <v>0</v>
      </c>
      <c r="AB1768" s="342">
        <f t="shared" si="198"/>
        <v>0</v>
      </c>
      <c r="AC1768" s="109">
        <f t="shared" si="201"/>
        <v>0</v>
      </c>
      <c r="AD1768" s="109">
        <f>IF(C1768=A_Stammdaten!$B$12,E_SAV!$S1768-E_SAV!$AE1768,HLOOKUP(A_Stammdaten!$B$12-1,$AF$4:$AL$4004,ROW(C1768)-3,FALSE)-$AE1768)</f>
        <v>0</v>
      </c>
      <c r="AE1768" s="109">
        <f>HLOOKUP(A_Stammdaten!$B$12,$AF$4:$AL$4004,ROW(C1768)-3,FALSE)</f>
        <v>0</v>
      </c>
      <c r="AF1768" s="109">
        <f t="shared" si="199"/>
        <v>0</v>
      </c>
      <c r="AG1768" s="109">
        <f t="shared" si="204"/>
        <v>0</v>
      </c>
      <c r="AH1768" s="109">
        <f t="shared" si="204"/>
        <v>0</v>
      </c>
      <c r="AI1768" s="109">
        <f t="shared" si="204"/>
        <v>0</v>
      </c>
      <c r="AJ1768" s="109">
        <f t="shared" si="203"/>
        <v>0</v>
      </c>
      <c r="AK1768" s="109">
        <f t="shared" si="203"/>
        <v>0</v>
      </c>
      <c r="AL1768" s="109">
        <f t="shared" si="203"/>
        <v>0</v>
      </c>
    </row>
    <row r="1769" spans="1:38" x14ac:dyDescent="0.3">
      <c r="A1769" s="421"/>
      <c r="B1769" s="421"/>
      <c r="C1769" s="422"/>
      <c r="D1769" s="423"/>
      <c r="E1769" s="421"/>
      <c r="F1769" s="421"/>
      <c r="G1769" s="421"/>
      <c r="H1769" s="421"/>
      <c r="I1769" s="421"/>
      <c r="J1769" s="421"/>
      <c r="K1769" s="421"/>
      <c r="L1769" s="421"/>
      <c r="M1769" s="423"/>
      <c r="N1769" s="340">
        <f>IF(C1769&gt;A_Stammdaten!$B$12,0,SUM(E1769,F1769,H1769,J1769:K1769)-SUM(G1769,I1769,L1769:M1769))</f>
        <v>0</v>
      </c>
      <c r="O1769" s="421"/>
      <c r="P1769" s="421"/>
      <c r="Q1769" s="421"/>
      <c r="R1769" s="421"/>
      <c r="S1769" s="108">
        <f t="shared" si="200"/>
        <v>0</v>
      </c>
      <c r="T1769" s="341">
        <f>IF(ISBLANK($B1769),0,VLOOKUP($B1769,Listen!$A$2:$C$45,2,FALSE))</f>
        <v>0</v>
      </c>
      <c r="U1769" s="341">
        <f>IF(ISBLANK($B1769),0,VLOOKUP($B1769,Listen!$A$2:$C$45,3,FALSE))</f>
        <v>0</v>
      </c>
      <c r="V1769" s="342">
        <f t="shared" si="202"/>
        <v>0</v>
      </c>
      <c r="W1769" s="342">
        <f t="shared" si="198"/>
        <v>0</v>
      </c>
      <c r="X1769" s="342">
        <f t="shared" si="198"/>
        <v>0</v>
      </c>
      <c r="Y1769" s="342">
        <f t="shared" si="198"/>
        <v>0</v>
      </c>
      <c r="Z1769" s="342">
        <f t="shared" si="198"/>
        <v>0</v>
      </c>
      <c r="AA1769" s="342">
        <f t="shared" si="198"/>
        <v>0</v>
      </c>
      <c r="AB1769" s="342">
        <f t="shared" si="198"/>
        <v>0</v>
      </c>
      <c r="AC1769" s="109">
        <f t="shared" si="201"/>
        <v>0</v>
      </c>
      <c r="AD1769" s="109">
        <f>IF(C1769=A_Stammdaten!$B$12,E_SAV!$S1769-E_SAV!$AE1769,HLOOKUP(A_Stammdaten!$B$12-1,$AF$4:$AL$4004,ROW(C1769)-3,FALSE)-$AE1769)</f>
        <v>0</v>
      </c>
      <c r="AE1769" s="109">
        <f>HLOOKUP(A_Stammdaten!$B$12,$AF$4:$AL$4004,ROW(C1769)-3,FALSE)</f>
        <v>0</v>
      </c>
      <c r="AF1769" s="109">
        <f t="shared" si="199"/>
        <v>0</v>
      </c>
      <c r="AG1769" s="109">
        <f t="shared" si="204"/>
        <v>0</v>
      </c>
      <c r="AH1769" s="109">
        <f t="shared" si="204"/>
        <v>0</v>
      </c>
      <c r="AI1769" s="109">
        <f t="shared" si="204"/>
        <v>0</v>
      </c>
      <c r="AJ1769" s="109">
        <f t="shared" si="203"/>
        <v>0</v>
      </c>
      <c r="AK1769" s="109">
        <f t="shared" si="203"/>
        <v>0</v>
      </c>
      <c r="AL1769" s="109">
        <f t="shared" si="203"/>
        <v>0</v>
      </c>
    </row>
    <row r="1770" spans="1:38" x14ac:dyDescent="0.3">
      <c r="A1770" s="421"/>
      <c r="B1770" s="421"/>
      <c r="C1770" s="422"/>
      <c r="D1770" s="423"/>
      <c r="E1770" s="421"/>
      <c r="F1770" s="421"/>
      <c r="G1770" s="421"/>
      <c r="H1770" s="421"/>
      <c r="I1770" s="421"/>
      <c r="J1770" s="421"/>
      <c r="K1770" s="421"/>
      <c r="L1770" s="421"/>
      <c r="M1770" s="423"/>
      <c r="N1770" s="340">
        <f>IF(C1770&gt;A_Stammdaten!$B$12,0,SUM(E1770,F1770,H1770,J1770:K1770)-SUM(G1770,I1770,L1770:M1770))</f>
        <v>0</v>
      </c>
      <c r="O1770" s="421"/>
      <c r="P1770" s="421"/>
      <c r="Q1770" s="421"/>
      <c r="R1770" s="421"/>
      <c r="S1770" s="108">
        <f t="shared" si="200"/>
        <v>0</v>
      </c>
      <c r="T1770" s="341">
        <f>IF(ISBLANK($B1770),0,VLOOKUP($B1770,Listen!$A$2:$C$45,2,FALSE))</f>
        <v>0</v>
      </c>
      <c r="U1770" s="341">
        <f>IF(ISBLANK($B1770),0,VLOOKUP($B1770,Listen!$A$2:$C$45,3,FALSE))</f>
        <v>0</v>
      </c>
      <c r="V1770" s="342">
        <f t="shared" si="202"/>
        <v>0</v>
      </c>
      <c r="W1770" s="342">
        <f t="shared" si="198"/>
        <v>0</v>
      </c>
      <c r="X1770" s="342">
        <f t="shared" si="198"/>
        <v>0</v>
      </c>
      <c r="Y1770" s="342">
        <f t="shared" si="198"/>
        <v>0</v>
      </c>
      <c r="Z1770" s="342">
        <f t="shared" si="198"/>
        <v>0</v>
      </c>
      <c r="AA1770" s="342">
        <f t="shared" si="198"/>
        <v>0</v>
      </c>
      <c r="AB1770" s="342">
        <f t="shared" si="198"/>
        <v>0</v>
      </c>
      <c r="AC1770" s="109">
        <f t="shared" si="201"/>
        <v>0</v>
      </c>
      <c r="AD1770" s="109">
        <f>IF(C1770=A_Stammdaten!$B$12,E_SAV!$S1770-E_SAV!$AE1770,HLOOKUP(A_Stammdaten!$B$12-1,$AF$4:$AL$4004,ROW(C1770)-3,FALSE)-$AE1770)</f>
        <v>0</v>
      </c>
      <c r="AE1770" s="109">
        <f>HLOOKUP(A_Stammdaten!$B$12,$AF$4:$AL$4004,ROW(C1770)-3,FALSE)</f>
        <v>0</v>
      </c>
      <c r="AF1770" s="109">
        <f t="shared" si="199"/>
        <v>0</v>
      </c>
      <c r="AG1770" s="109">
        <f t="shared" si="204"/>
        <v>0</v>
      </c>
      <c r="AH1770" s="109">
        <f t="shared" si="204"/>
        <v>0</v>
      </c>
      <c r="AI1770" s="109">
        <f t="shared" si="204"/>
        <v>0</v>
      </c>
      <c r="AJ1770" s="109">
        <f t="shared" si="203"/>
        <v>0</v>
      </c>
      <c r="AK1770" s="109">
        <f t="shared" si="203"/>
        <v>0</v>
      </c>
      <c r="AL1770" s="109">
        <f t="shared" si="203"/>
        <v>0</v>
      </c>
    </row>
    <row r="1771" spans="1:38" x14ac:dyDescent="0.3">
      <c r="A1771" s="421"/>
      <c r="B1771" s="421"/>
      <c r="C1771" s="422"/>
      <c r="D1771" s="423"/>
      <c r="E1771" s="421"/>
      <c r="F1771" s="421"/>
      <c r="G1771" s="421"/>
      <c r="H1771" s="421"/>
      <c r="I1771" s="421"/>
      <c r="J1771" s="421"/>
      <c r="K1771" s="421"/>
      <c r="L1771" s="421"/>
      <c r="M1771" s="423"/>
      <c r="N1771" s="340">
        <f>IF(C1771&gt;A_Stammdaten!$B$12,0,SUM(E1771,F1771,H1771,J1771:K1771)-SUM(G1771,I1771,L1771:M1771))</f>
        <v>0</v>
      </c>
      <c r="O1771" s="421"/>
      <c r="P1771" s="421"/>
      <c r="Q1771" s="421"/>
      <c r="R1771" s="421"/>
      <c r="S1771" s="108">
        <f t="shared" si="200"/>
        <v>0</v>
      </c>
      <c r="T1771" s="341">
        <f>IF(ISBLANK($B1771),0,VLOOKUP($B1771,Listen!$A$2:$C$45,2,FALSE))</f>
        <v>0</v>
      </c>
      <c r="U1771" s="341">
        <f>IF(ISBLANK($B1771),0,VLOOKUP($B1771,Listen!$A$2:$C$45,3,FALSE))</f>
        <v>0</v>
      </c>
      <c r="V1771" s="342">
        <f t="shared" si="202"/>
        <v>0</v>
      </c>
      <c r="W1771" s="342">
        <f t="shared" si="198"/>
        <v>0</v>
      </c>
      <c r="X1771" s="342">
        <f t="shared" si="198"/>
        <v>0</v>
      </c>
      <c r="Y1771" s="342">
        <f t="shared" si="198"/>
        <v>0</v>
      </c>
      <c r="Z1771" s="342">
        <f t="shared" si="198"/>
        <v>0</v>
      </c>
      <c r="AA1771" s="342">
        <f t="shared" si="198"/>
        <v>0</v>
      </c>
      <c r="AB1771" s="342">
        <f t="shared" si="198"/>
        <v>0</v>
      </c>
      <c r="AC1771" s="109">
        <f t="shared" si="201"/>
        <v>0</v>
      </c>
      <c r="AD1771" s="109">
        <f>IF(C1771=A_Stammdaten!$B$12,E_SAV!$S1771-E_SAV!$AE1771,HLOOKUP(A_Stammdaten!$B$12-1,$AF$4:$AL$4004,ROW(C1771)-3,FALSE)-$AE1771)</f>
        <v>0</v>
      </c>
      <c r="AE1771" s="109">
        <f>HLOOKUP(A_Stammdaten!$B$12,$AF$4:$AL$4004,ROW(C1771)-3,FALSE)</f>
        <v>0</v>
      </c>
      <c r="AF1771" s="109">
        <f t="shared" si="199"/>
        <v>0</v>
      </c>
      <c r="AG1771" s="109">
        <f t="shared" si="204"/>
        <v>0</v>
      </c>
      <c r="AH1771" s="109">
        <f t="shared" si="204"/>
        <v>0</v>
      </c>
      <c r="AI1771" s="109">
        <f t="shared" si="204"/>
        <v>0</v>
      </c>
      <c r="AJ1771" s="109">
        <f t="shared" si="203"/>
        <v>0</v>
      </c>
      <c r="AK1771" s="109">
        <f t="shared" si="203"/>
        <v>0</v>
      </c>
      <c r="AL1771" s="109">
        <f t="shared" si="203"/>
        <v>0</v>
      </c>
    </row>
    <row r="1772" spans="1:38" x14ac:dyDescent="0.3">
      <c r="A1772" s="421"/>
      <c r="B1772" s="421"/>
      <c r="C1772" s="422"/>
      <c r="D1772" s="423"/>
      <c r="E1772" s="421"/>
      <c r="F1772" s="421"/>
      <c r="G1772" s="421"/>
      <c r="H1772" s="421"/>
      <c r="I1772" s="421"/>
      <c r="J1772" s="421"/>
      <c r="K1772" s="421"/>
      <c r="L1772" s="421"/>
      <c r="M1772" s="423"/>
      <c r="N1772" s="340">
        <f>IF(C1772&gt;A_Stammdaten!$B$12,0,SUM(E1772,F1772,H1772,J1772:K1772)-SUM(G1772,I1772,L1772:M1772))</f>
        <v>0</v>
      </c>
      <c r="O1772" s="421"/>
      <c r="P1772" s="421"/>
      <c r="Q1772" s="421"/>
      <c r="R1772" s="421"/>
      <c r="S1772" s="108">
        <f t="shared" si="200"/>
        <v>0</v>
      </c>
      <c r="T1772" s="341">
        <f>IF(ISBLANK($B1772),0,VLOOKUP($B1772,Listen!$A$2:$C$45,2,FALSE))</f>
        <v>0</v>
      </c>
      <c r="U1772" s="341">
        <f>IF(ISBLANK($B1772),0,VLOOKUP($B1772,Listen!$A$2:$C$45,3,FALSE))</f>
        <v>0</v>
      </c>
      <c r="V1772" s="342">
        <f t="shared" si="202"/>
        <v>0</v>
      </c>
      <c r="W1772" s="342">
        <f t="shared" si="198"/>
        <v>0</v>
      </c>
      <c r="X1772" s="342">
        <f t="shared" si="198"/>
        <v>0</v>
      </c>
      <c r="Y1772" s="342">
        <f t="shared" si="198"/>
        <v>0</v>
      </c>
      <c r="Z1772" s="342">
        <f t="shared" si="198"/>
        <v>0</v>
      </c>
      <c r="AA1772" s="342">
        <f t="shared" si="198"/>
        <v>0</v>
      </c>
      <c r="AB1772" s="342">
        <f t="shared" si="198"/>
        <v>0</v>
      </c>
      <c r="AC1772" s="109">
        <f t="shared" si="201"/>
        <v>0</v>
      </c>
      <c r="AD1772" s="109">
        <f>IF(C1772=A_Stammdaten!$B$12,E_SAV!$S1772-E_SAV!$AE1772,HLOOKUP(A_Stammdaten!$B$12-1,$AF$4:$AL$4004,ROW(C1772)-3,FALSE)-$AE1772)</f>
        <v>0</v>
      </c>
      <c r="AE1772" s="109">
        <f>HLOOKUP(A_Stammdaten!$B$12,$AF$4:$AL$4004,ROW(C1772)-3,FALSE)</f>
        <v>0</v>
      </c>
      <c r="AF1772" s="109">
        <f t="shared" si="199"/>
        <v>0</v>
      </c>
      <c r="AG1772" s="109">
        <f t="shared" si="204"/>
        <v>0</v>
      </c>
      <c r="AH1772" s="109">
        <f t="shared" si="204"/>
        <v>0</v>
      </c>
      <c r="AI1772" s="109">
        <f t="shared" si="204"/>
        <v>0</v>
      </c>
      <c r="AJ1772" s="109">
        <f t="shared" si="203"/>
        <v>0</v>
      </c>
      <c r="AK1772" s="109">
        <f t="shared" si="203"/>
        <v>0</v>
      </c>
      <c r="AL1772" s="109">
        <f t="shared" si="203"/>
        <v>0</v>
      </c>
    </row>
    <row r="1773" spans="1:38" x14ac:dyDescent="0.3">
      <c r="A1773" s="421"/>
      <c r="B1773" s="421"/>
      <c r="C1773" s="422"/>
      <c r="D1773" s="423"/>
      <c r="E1773" s="421"/>
      <c r="F1773" s="421"/>
      <c r="G1773" s="421"/>
      <c r="H1773" s="421"/>
      <c r="I1773" s="421"/>
      <c r="J1773" s="421"/>
      <c r="K1773" s="421"/>
      <c r="L1773" s="421"/>
      <c r="M1773" s="423"/>
      <c r="N1773" s="340">
        <f>IF(C1773&gt;A_Stammdaten!$B$12,0,SUM(E1773,F1773,H1773,J1773:K1773)-SUM(G1773,I1773,L1773:M1773))</f>
        <v>0</v>
      </c>
      <c r="O1773" s="421"/>
      <c r="P1773" s="421"/>
      <c r="Q1773" s="421"/>
      <c r="R1773" s="421"/>
      <c r="S1773" s="108">
        <f t="shared" si="200"/>
        <v>0</v>
      </c>
      <c r="T1773" s="341">
        <f>IF(ISBLANK($B1773),0,VLOOKUP($B1773,Listen!$A$2:$C$45,2,FALSE))</f>
        <v>0</v>
      </c>
      <c r="U1773" s="341">
        <f>IF(ISBLANK($B1773),0,VLOOKUP($B1773,Listen!$A$2:$C$45,3,FALSE))</f>
        <v>0</v>
      </c>
      <c r="V1773" s="342">
        <f t="shared" si="202"/>
        <v>0</v>
      </c>
      <c r="W1773" s="342">
        <f t="shared" si="198"/>
        <v>0</v>
      </c>
      <c r="X1773" s="342">
        <f t="shared" si="198"/>
        <v>0</v>
      </c>
      <c r="Y1773" s="342">
        <f t="shared" si="198"/>
        <v>0</v>
      </c>
      <c r="Z1773" s="342">
        <f t="shared" si="198"/>
        <v>0</v>
      </c>
      <c r="AA1773" s="342">
        <f t="shared" si="198"/>
        <v>0</v>
      </c>
      <c r="AB1773" s="342">
        <f t="shared" si="198"/>
        <v>0</v>
      </c>
      <c r="AC1773" s="109">
        <f t="shared" si="201"/>
        <v>0</v>
      </c>
      <c r="AD1773" s="109">
        <f>IF(C1773=A_Stammdaten!$B$12,E_SAV!$S1773-E_SAV!$AE1773,HLOOKUP(A_Stammdaten!$B$12-1,$AF$4:$AL$4004,ROW(C1773)-3,FALSE)-$AE1773)</f>
        <v>0</v>
      </c>
      <c r="AE1773" s="109">
        <f>HLOOKUP(A_Stammdaten!$B$12,$AF$4:$AL$4004,ROW(C1773)-3,FALSE)</f>
        <v>0</v>
      </c>
      <c r="AF1773" s="109">
        <f t="shared" si="199"/>
        <v>0</v>
      </c>
      <c r="AG1773" s="109">
        <f t="shared" si="204"/>
        <v>0</v>
      </c>
      <c r="AH1773" s="109">
        <f t="shared" si="204"/>
        <v>0</v>
      </c>
      <c r="AI1773" s="109">
        <f t="shared" si="204"/>
        <v>0</v>
      </c>
      <c r="AJ1773" s="109">
        <f t="shared" si="203"/>
        <v>0</v>
      </c>
      <c r="AK1773" s="109">
        <f t="shared" si="203"/>
        <v>0</v>
      </c>
      <c r="AL1773" s="109">
        <f t="shared" si="203"/>
        <v>0</v>
      </c>
    </row>
    <row r="1774" spans="1:38" x14ac:dyDescent="0.3">
      <c r="A1774" s="421"/>
      <c r="B1774" s="421"/>
      <c r="C1774" s="422"/>
      <c r="D1774" s="423"/>
      <c r="E1774" s="421"/>
      <c r="F1774" s="421"/>
      <c r="G1774" s="421"/>
      <c r="H1774" s="421"/>
      <c r="I1774" s="421"/>
      <c r="J1774" s="421"/>
      <c r="K1774" s="421"/>
      <c r="L1774" s="421"/>
      <c r="M1774" s="423"/>
      <c r="N1774" s="340">
        <f>IF(C1774&gt;A_Stammdaten!$B$12,0,SUM(E1774,F1774,H1774,J1774:K1774)-SUM(G1774,I1774,L1774:M1774))</f>
        <v>0</v>
      </c>
      <c r="O1774" s="421"/>
      <c r="P1774" s="421"/>
      <c r="Q1774" s="421"/>
      <c r="R1774" s="421"/>
      <c r="S1774" s="108">
        <f t="shared" si="200"/>
        <v>0</v>
      </c>
      <c r="T1774" s="341">
        <f>IF(ISBLANK($B1774),0,VLOOKUP($B1774,Listen!$A$2:$C$45,2,FALSE))</f>
        <v>0</v>
      </c>
      <c r="U1774" s="341">
        <f>IF(ISBLANK($B1774),0,VLOOKUP($B1774,Listen!$A$2:$C$45,3,FALSE))</f>
        <v>0</v>
      </c>
      <c r="V1774" s="342">
        <f t="shared" si="202"/>
        <v>0</v>
      </c>
      <c r="W1774" s="342">
        <f t="shared" si="198"/>
        <v>0</v>
      </c>
      <c r="X1774" s="342">
        <f t="shared" si="198"/>
        <v>0</v>
      </c>
      <c r="Y1774" s="342">
        <f t="shared" ref="W1774:AB1816" si="205">$T1774</f>
        <v>0</v>
      </c>
      <c r="Z1774" s="342">
        <f t="shared" si="205"/>
        <v>0</v>
      </c>
      <c r="AA1774" s="342">
        <f t="shared" si="205"/>
        <v>0</v>
      </c>
      <c r="AB1774" s="342">
        <f t="shared" si="205"/>
        <v>0</v>
      </c>
      <c r="AC1774" s="109">
        <f t="shared" si="201"/>
        <v>0</v>
      </c>
      <c r="AD1774" s="109">
        <f>IF(C1774=A_Stammdaten!$B$12,E_SAV!$S1774-E_SAV!$AE1774,HLOOKUP(A_Stammdaten!$B$12-1,$AF$4:$AL$4004,ROW(C1774)-3,FALSE)-$AE1774)</f>
        <v>0</v>
      </c>
      <c r="AE1774" s="109">
        <f>HLOOKUP(A_Stammdaten!$B$12,$AF$4:$AL$4004,ROW(C1774)-3,FALSE)</f>
        <v>0</v>
      </c>
      <c r="AF1774" s="109">
        <f t="shared" si="199"/>
        <v>0</v>
      </c>
      <c r="AG1774" s="109">
        <f t="shared" si="204"/>
        <v>0</v>
      </c>
      <c r="AH1774" s="109">
        <f t="shared" si="204"/>
        <v>0</v>
      </c>
      <c r="AI1774" s="109">
        <f t="shared" si="204"/>
        <v>0</v>
      </c>
      <c r="AJ1774" s="109">
        <f t="shared" si="203"/>
        <v>0</v>
      </c>
      <c r="AK1774" s="109">
        <f t="shared" si="203"/>
        <v>0</v>
      </c>
      <c r="AL1774" s="109">
        <f t="shared" si="203"/>
        <v>0</v>
      </c>
    </row>
    <row r="1775" spans="1:38" x14ac:dyDescent="0.3">
      <c r="A1775" s="421"/>
      <c r="B1775" s="421"/>
      <c r="C1775" s="422"/>
      <c r="D1775" s="423"/>
      <c r="E1775" s="421"/>
      <c r="F1775" s="421"/>
      <c r="G1775" s="421"/>
      <c r="H1775" s="421"/>
      <c r="I1775" s="421"/>
      <c r="J1775" s="421"/>
      <c r="K1775" s="421"/>
      <c r="L1775" s="421"/>
      <c r="M1775" s="423"/>
      <c r="N1775" s="340">
        <f>IF(C1775&gt;A_Stammdaten!$B$12,0,SUM(E1775,F1775,H1775,J1775:K1775)-SUM(G1775,I1775,L1775:M1775))</f>
        <v>0</v>
      </c>
      <c r="O1775" s="421"/>
      <c r="P1775" s="421"/>
      <c r="Q1775" s="421"/>
      <c r="R1775" s="421"/>
      <c r="S1775" s="108">
        <f t="shared" si="200"/>
        <v>0</v>
      </c>
      <c r="T1775" s="341">
        <f>IF(ISBLANK($B1775),0,VLOOKUP($B1775,Listen!$A$2:$C$45,2,FALSE))</f>
        <v>0</v>
      </c>
      <c r="U1775" s="341">
        <f>IF(ISBLANK($B1775),0,VLOOKUP($B1775,Listen!$A$2:$C$45,3,FALSE))</f>
        <v>0</v>
      </c>
      <c r="V1775" s="342">
        <f t="shared" si="202"/>
        <v>0</v>
      </c>
      <c r="W1775" s="342">
        <f t="shared" si="205"/>
        <v>0</v>
      </c>
      <c r="X1775" s="342">
        <f t="shared" si="205"/>
        <v>0</v>
      </c>
      <c r="Y1775" s="342">
        <f t="shared" si="205"/>
        <v>0</v>
      </c>
      <c r="Z1775" s="342">
        <f t="shared" si="205"/>
        <v>0</v>
      </c>
      <c r="AA1775" s="342">
        <f t="shared" si="205"/>
        <v>0</v>
      </c>
      <c r="AB1775" s="342">
        <f t="shared" si="205"/>
        <v>0</v>
      </c>
      <c r="AC1775" s="109">
        <f t="shared" si="201"/>
        <v>0</v>
      </c>
      <c r="AD1775" s="109">
        <f>IF(C1775=A_Stammdaten!$B$12,E_SAV!$S1775-E_SAV!$AE1775,HLOOKUP(A_Stammdaten!$B$12-1,$AF$4:$AL$4004,ROW(C1775)-3,FALSE)-$AE1775)</f>
        <v>0</v>
      </c>
      <c r="AE1775" s="109">
        <f>HLOOKUP(A_Stammdaten!$B$12,$AF$4:$AL$4004,ROW(C1775)-3,FALSE)</f>
        <v>0</v>
      </c>
      <c r="AF1775" s="109">
        <f t="shared" si="199"/>
        <v>0</v>
      </c>
      <c r="AG1775" s="109">
        <f t="shared" si="204"/>
        <v>0</v>
      </c>
      <c r="AH1775" s="109">
        <f t="shared" si="204"/>
        <v>0</v>
      </c>
      <c r="AI1775" s="109">
        <f t="shared" si="204"/>
        <v>0</v>
      </c>
      <c r="AJ1775" s="109">
        <f t="shared" si="203"/>
        <v>0</v>
      </c>
      <c r="AK1775" s="109">
        <f t="shared" si="203"/>
        <v>0</v>
      </c>
      <c r="AL1775" s="109">
        <f t="shared" si="203"/>
        <v>0</v>
      </c>
    </row>
    <row r="1776" spans="1:38" x14ac:dyDescent="0.3">
      <c r="A1776" s="421"/>
      <c r="B1776" s="421"/>
      <c r="C1776" s="422"/>
      <c r="D1776" s="423"/>
      <c r="E1776" s="421"/>
      <c r="F1776" s="421"/>
      <c r="G1776" s="421"/>
      <c r="H1776" s="421"/>
      <c r="I1776" s="421"/>
      <c r="J1776" s="421"/>
      <c r="K1776" s="421"/>
      <c r="L1776" s="421"/>
      <c r="M1776" s="423"/>
      <c r="N1776" s="340">
        <f>IF(C1776&gt;A_Stammdaten!$B$12,0,SUM(E1776,F1776,H1776,J1776:K1776)-SUM(G1776,I1776,L1776:M1776))</f>
        <v>0</v>
      </c>
      <c r="O1776" s="421"/>
      <c r="P1776" s="421"/>
      <c r="Q1776" s="421"/>
      <c r="R1776" s="421"/>
      <c r="S1776" s="108">
        <f t="shared" si="200"/>
        <v>0</v>
      </c>
      <c r="T1776" s="341">
        <f>IF(ISBLANK($B1776),0,VLOOKUP($B1776,Listen!$A$2:$C$45,2,FALSE))</f>
        <v>0</v>
      </c>
      <c r="U1776" s="341">
        <f>IF(ISBLANK($B1776),0,VLOOKUP($B1776,Listen!$A$2:$C$45,3,FALSE))</f>
        <v>0</v>
      </c>
      <c r="V1776" s="342">
        <f t="shared" si="202"/>
        <v>0</v>
      </c>
      <c r="W1776" s="342">
        <f t="shared" si="205"/>
        <v>0</v>
      </c>
      <c r="X1776" s="342">
        <f t="shared" si="205"/>
        <v>0</v>
      </c>
      <c r="Y1776" s="342">
        <f t="shared" si="205"/>
        <v>0</v>
      </c>
      <c r="Z1776" s="342">
        <f t="shared" si="205"/>
        <v>0</v>
      </c>
      <c r="AA1776" s="342">
        <f t="shared" si="205"/>
        <v>0</v>
      </c>
      <c r="AB1776" s="342">
        <f t="shared" si="205"/>
        <v>0</v>
      </c>
      <c r="AC1776" s="109">
        <f t="shared" si="201"/>
        <v>0</v>
      </c>
      <c r="AD1776" s="109">
        <f>IF(C1776=A_Stammdaten!$B$12,E_SAV!$S1776-E_SAV!$AE1776,HLOOKUP(A_Stammdaten!$B$12-1,$AF$4:$AL$4004,ROW(C1776)-3,FALSE)-$AE1776)</f>
        <v>0</v>
      </c>
      <c r="AE1776" s="109">
        <f>HLOOKUP(A_Stammdaten!$B$12,$AF$4:$AL$4004,ROW(C1776)-3,FALSE)</f>
        <v>0</v>
      </c>
      <c r="AF1776" s="109">
        <f t="shared" si="199"/>
        <v>0</v>
      </c>
      <c r="AG1776" s="109">
        <f t="shared" si="204"/>
        <v>0</v>
      </c>
      <c r="AH1776" s="109">
        <f t="shared" si="204"/>
        <v>0</v>
      </c>
      <c r="AI1776" s="109">
        <f t="shared" si="204"/>
        <v>0</v>
      </c>
      <c r="AJ1776" s="109">
        <f t="shared" si="203"/>
        <v>0</v>
      </c>
      <c r="AK1776" s="109">
        <f t="shared" si="203"/>
        <v>0</v>
      </c>
      <c r="AL1776" s="109">
        <f t="shared" si="203"/>
        <v>0</v>
      </c>
    </row>
    <row r="1777" spans="1:38" x14ac:dyDescent="0.3">
      <c r="A1777" s="421"/>
      <c r="B1777" s="421"/>
      <c r="C1777" s="422"/>
      <c r="D1777" s="423"/>
      <c r="E1777" s="421"/>
      <c r="F1777" s="421"/>
      <c r="G1777" s="421"/>
      <c r="H1777" s="421"/>
      <c r="I1777" s="421"/>
      <c r="J1777" s="421"/>
      <c r="K1777" s="421"/>
      <c r="L1777" s="421"/>
      <c r="M1777" s="423"/>
      <c r="N1777" s="340">
        <f>IF(C1777&gt;A_Stammdaten!$B$12,0,SUM(E1777,F1777,H1777,J1777:K1777)-SUM(G1777,I1777,L1777:M1777))</f>
        <v>0</v>
      </c>
      <c r="O1777" s="421"/>
      <c r="P1777" s="421"/>
      <c r="Q1777" s="421"/>
      <c r="R1777" s="421"/>
      <c r="S1777" s="108">
        <f t="shared" si="200"/>
        <v>0</v>
      </c>
      <c r="T1777" s="341">
        <f>IF(ISBLANK($B1777),0,VLOOKUP($B1777,Listen!$A$2:$C$45,2,FALSE))</f>
        <v>0</v>
      </c>
      <c r="U1777" s="341">
        <f>IF(ISBLANK($B1777),0,VLOOKUP($B1777,Listen!$A$2:$C$45,3,FALSE))</f>
        <v>0</v>
      </c>
      <c r="V1777" s="342">
        <f t="shared" si="202"/>
        <v>0</v>
      </c>
      <c r="W1777" s="342">
        <f t="shared" si="205"/>
        <v>0</v>
      </c>
      <c r="X1777" s="342">
        <f t="shared" si="205"/>
        <v>0</v>
      </c>
      <c r="Y1777" s="342">
        <f t="shared" si="205"/>
        <v>0</v>
      </c>
      <c r="Z1777" s="342">
        <f t="shared" si="205"/>
        <v>0</v>
      </c>
      <c r="AA1777" s="342">
        <f t="shared" si="205"/>
        <v>0</v>
      </c>
      <c r="AB1777" s="342">
        <f t="shared" si="205"/>
        <v>0</v>
      </c>
      <c r="AC1777" s="109">
        <f t="shared" si="201"/>
        <v>0</v>
      </c>
      <c r="AD1777" s="109">
        <f>IF(C1777=A_Stammdaten!$B$12,E_SAV!$S1777-E_SAV!$AE1777,HLOOKUP(A_Stammdaten!$B$12-1,$AF$4:$AL$4004,ROW(C1777)-3,FALSE)-$AE1777)</f>
        <v>0</v>
      </c>
      <c r="AE1777" s="109">
        <f>HLOOKUP(A_Stammdaten!$B$12,$AF$4:$AL$4004,ROW(C1777)-3,FALSE)</f>
        <v>0</v>
      </c>
      <c r="AF1777" s="109">
        <f t="shared" si="199"/>
        <v>0</v>
      </c>
      <c r="AG1777" s="109">
        <f t="shared" si="204"/>
        <v>0</v>
      </c>
      <c r="AH1777" s="109">
        <f t="shared" si="204"/>
        <v>0</v>
      </c>
      <c r="AI1777" s="109">
        <f t="shared" si="204"/>
        <v>0</v>
      </c>
      <c r="AJ1777" s="109">
        <f t="shared" si="203"/>
        <v>0</v>
      </c>
      <c r="AK1777" s="109">
        <f t="shared" si="203"/>
        <v>0</v>
      </c>
      <c r="AL1777" s="109">
        <f t="shared" si="203"/>
        <v>0</v>
      </c>
    </row>
    <row r="1778" spans="1:38" x14ac:dyDescent="0.3">
      <c r="A1778" s="421"/>
      <c r="B1778" s="421"/>
      <c r="C1778" s="422"/>
      <c r="D1778" s="423"/>
      <c r="E1778" s="421"/>
      <c r="F1778" s="421"/>
      <c r="G1778" s="421"/>
      <c r="H1778" s="421"/>
      <c r="I1778" s="421"/>
      <c r="J1778" s="421"/>
      <c r="K1778" s="421"/>
      <c r="L1778" s="421"/>
      <c r="M1778" s="423"/>
      <c r="N1778" s="340">
        <f>IF(C1778&gt;A_Stammdaten!$B$12,0,SUM(E1778,F1778,H1778,J1778:K1778)-SUM(G1778,I1778,L1778:M1778))</f>
        <v>0</v>
      </c>
      <c r="O1778" s="421"/>
      <c r="P1778" s="421"/>
      <c r="Q1778" s="421"/>
      <c r="R1778" s="421"/>
      <c r="S1778" s="108">
        <f t="shared" si="200"/>
        <v>0</v>
      </c>
      <c r="T1778" s="341">
        <f>IF(ISBLANK($B1778),0,VLOOKUP($B1778,Listen!$A$2:$C$45,2,FALSE))</f>
        <v>0</v>
      </c>
      <c r="U1778" s="341">
        <f>IF(ISBLANK($B1778),0,VLOOKUP($B1778,Listen!$A$2:$C$45,3,FALSE))</f>
        <v>0</v>
      </c>
      <c r="V1778" s="342">
        <f t="shared" si="202"/>
        <v>0</v>
      </c>
      <c r="W1778" s="342">
        <f t="shared" si="205"/>
        <v>0</v>
      </c>
      <c r="X1778" s="342">
        <f t="shared" si="205"/>
        <v>0</v>
      </c>
      <c r="Y1778" s="342">
        <f t="shared" si="205"/>
        <v>0</v>
      </c>
      <c r="Z1778" s="342">
        <f t="shared" si="205"/>
        <v>0</v>
      </c>
      <c r="AA1778" s="342">
        <f t="shared" si="205"/>
        <v>0</v>
      </c>
      <c r="AB1778" s="342">
        <f t="shared" si="205"/>
        <v>0</v>
      </c>
      <c r="AC1778" s="109">
        <f t="shared" si="201"/>
        <v>0</v>
      </c>
      <c r="AD1778" s="109">
        <f>IF(C1778=A_Stammdaten!$B$12,E_SAV!$S1778-E_SAV!$AE1778,HLOOKUP(A_Stammdaten!$B$12-1,$AF$4:$AL$4004,ROW(C1778)-3,FALSE)-$AE1778)</f>
        <v>0</v>
      </c>
      <c r="AE1778" s="109">
        <f>HLOOKUP(A_Stammdaten!$B$12,$AF$4:$AL$4004,ROW(C1778)-3,FALSE)</f>
        <v>0</v>
      </c>
      <c r="AF1778" s="109">
        <f t="shared" si="199"/>
        <v>0</v>
      </c>
      <c r="AG1778" s="109">
        <f t="shared" si="204"/>
        <v>0</v>
      </c>
      <c r="AH1778" s="109">
        <f t="shared" si="204"/>
        <v>0</v>
      </c>
      <c r="AI1778" s="109">
        <f t="shared" si="204"/>
        <v>0</v>
      </c>
      <c r="AJ1778" s="109">
        <f t="shared" si="203"/>
        <v>0</v>
      </c>
      <c r="AK1778" s="109">
        <f t="shared" si="203"/>
        <v>0</v>
      </c>
      <c r="AL1778" s="109">
        <f t="shared" si="203"/>
        <v>0</v>
      </c>
    </row>
    <row r="1779" spans="1:38" x14ac:dyDescent="0.3">
      <c r="A1779" s="421"/>
      <c r="B1779" s="421"/>
      <c r="C1779" s="422"/>
      <c r="D1779" s="423"/>
      <c r="E1779" s="421"/>
      <c r="F1779" s="421"/>
      <c r="G1779" s="421"/>
      <c r="H1779" s="421"/>
      <c r="I1779" s="421"/>
      <c r="J1779" s="421"/>
      <c r="K1779" s="421"/>
      <c r="L1779" s="421"/>
      <c r="M1779" s="423"/>
      <c r="N1779" s="340">
        <f>IF(C1779&gt;A_Stammdaten!$B$12,0,SUM(E1779,F1779,H1779,J1779:K1779)-SUM(G1779,I1779,L1779:M1779))</f>
        <v>0</v>
      </c>
      <c r="O1779" s="421"/>
      <c r="P1779" s="421"/>
      <c r="Q1779" s="421"/>
      <c r="R1779" s="421"/>
      <c r="S1779" s="108">
        <f t="shared" si="200"/>
        <v>0</v>
      </c>
      <c r="T1779" s="341">
        <f>IF(ISBLANK($B1779),0,VLOOKUP($B1779,Listen!$A$2:$C$45,2,FALSE))</f>
        <v>0</v>
      </c>
      <c r="U1779" s="341">
        <f>IF(ISBLANK($B1779),0,VLOOKUP($B1779,Listen!$A$2:$C$45,3,FALSE))</f>
        <v>0</v>
      </c>
      <c r="V1779" s="342">
        <f t="shared" si="202"/>
        <v>0</v>
      </c>
      <c r="W1779" s="342">
        <f t="shared" si="205"/>
        <v>0</v>
      </c>
      <c r="X1779" s="342">
        <f t="shared" si="205"/>
        <v>0</v>
      </c>
      <c r="Y1779" s="342">
        <f t="shared" si="205"/>
        <v>0</v>
      </c>
      <c r="Z1779" s="342">
        <f t="shared" si="205"/>
        <v>0</v>
      </c>
      <c r="AA1779" s="342">
        <f t="shared" si="205"/>
        <v>0</v>
      </c>
      <c r="AB1779" s="342">
        <f t="shared" si="205"/>
        <v>0</v>
      </c>
      <c r="AC1779" s="109">
        <f t="shared" si="201"/>
        <v>0</v>
      </c>
      <c r="AD1779" s="109">
        <f>IF(C1779=A_Stammdaten!$B$12,E_SAV!$S1779-E_SAV!$AE1779,HLOOKUP(A_Stammdaten!$B$12-1,$AF$4:$AL$4004,ROW(C1779)-3,FALSE)-$AE1779)</f>
        <v>0</v>
      </c>
      <c r="AE1779" s="109">
        <f>HLOOKUP(A_Stammdaten!$B$12,$AF$4:$AL$4004,ROW(C1779)-3,FALSE)</f>
        <v>0</v>
      </c>
      <c r="AF1779" s="109">
        <f t="shared" si="199"/>
        <v>0</v>
      </c>
      <c r="AG1779" s="109">
        <f t="shared" si="204"/>
        <v>0</v>
      </c>
      <c r="AH1779" s="109">
        <f t="shared" si="204"/>
        <v>0</v>
      </c>
      <c r="AI1779" s="109">
        <f t="shared" si="204"/>
        <v>0</v>
      </c>
      <c r="AJ1779" s="109">
        <f t="shared" si="203"/>
        <v>0</v>
      </c>
      <c r="AK1779" s="109">
        <f t="shared" si="203"/>
        <v>0</v>
      </c>
      <c r="AL1779" s="109">
        <f t="shared" si="203"/>
        <v>0</v>
      </c>
    </row>
    <row r="1780" spans="1:38" x14ac:dyDescent="0.3">
      <c r="A1780" s="421"/>
      <c r="B1780" s="421"/>
      <c r="C1780" s="422"/>
      <c r="D1780" s="423"/>
      <c r="E1780" s="421"/>
      <c r="F1780" s="421"/>
      <c r="G1780" s="421"/>
      <c r="H1780" s="421"/>
      <c r="I1780" s="421"/>
      <c r="J1780" s="421"/>
      <c r="K1780" s="421"/>
      <c r="L1780" s="421"/>
      <c r="M1780" s="423"/>
      <c r="N1780" s="340">
        <f>IF(C1780&gt;A_Stammdaten!$B$12,0,SUM(E1780,F1780,H1780,J1780:K1780)-SUM(G1780,I1780,L1780:M1780))</f>
        <v>0</v>
      </c>
      <c r="O1780" s="421"/>
      <c r="P1780" s="421"/>
      <c r="Q1780" s="421"/>
      <c r="R1780" s="421"/>
      <c r="S1780" s="108">
        <f t="shared" si="200"/>
        <v>0</v>
      </c>
      <c r="T1780" s="341">
        <f>IF(ISBLANK($B1780),0,VLOOKUP($B1780,Listen!$A$2:$C$45,2,FALSE))</f>
        <v>0</v>
      </c>
      <c r="U1780" s="341">
        <f>IF(ISBLANK($B1780),0,VLOOKUP($B1780,Listen!$A$2:$C$45,3,FALSE))</f>
        <v>0</v>
      </c>
      <c r="V1780" s="342">
        <f t="shared" si="202"/>
        <v>0</v>
      </c>
      <c r="W1780" s="342">
        <f t="shared" si="205"/>
        <v>0</v>
      </c>
      <c r="X1780" s="342">
        <f t="shared" si="205"/>
        <v>0</v>
      </c>
      <c r="Y1780" s="342">
        <f t="shared" si="205"/>
        <v>0</v>
      </c>
      <c r="Z1780" s="342">
        <f t="shared" si="205"/>
        <v>0</v>
      </c>
      <c r="AA1780" s="342">
        <f t="shared" si="205"/>
        <v>0</v>
      </c>
      <c r="AB1780" s="342">
        <f t="shared" si="205"/>
        <v>0</v>
      </c>
      <c r="AC1780" s="109">
        <f t="shared" si="201"/>
        <v>0</v>
      </c>
      <c r="AD1780" s="109">
        <f>IF(C1780=A_Stammdaten!$B$12,E_SAV!$S1780-E_SAV!$AE1780,HLOOKUP(A_Stammdaten!$B$12-1,$AF$4:$AL$4004,ROW(C1780)-3,FALSE)-$AE1780)</f>
        <v>0</v>
      </c>
      <c r="AE1780" s="109">
        <f>HLOOKUP(A_Stammdaten!$B$12,$AF$4:$AL$4004,ROW(C1780)-3,FALSE)</f>
        <v>0</v>
      </c>
      <c r="AF1780" s="109">
        <f t="shared" si="199"/>
        <v>0</v>
      </c>
      <c r="AG1780" s="109">
        <f t="shared" si="204"/>
        <v>0</v>
      </c>
      <c r="AH1780" s="109">
        <f t="shared" si="204"/>
        <v>0</v>
      </c>
      <c r="AI1780" s="109">
        <f t="shared" si="204"/>
        <v>0</v>
      </c>
      <c r="AJ1780" s="109">
        <f t="shared" si="203"/>
        <v>0</v>
      </c>
      <c r="AK1780" s="109">
        <f t="shared" si="203"/>
        <v>0</v>
      </c>
      <c r="AL1780" s="109">
        <f t="shared" si="203"/>
        <v>0</v>
      </c>
    </row>
    <row r="1781" spans="1:38" x14ac:dyDescent="0.3">
      <c r="A1781" s="421"/>
      <c r="B1781" s="421"/>
      <c r="C1781" s="422"/>
      <c r="D1781" s="423"/>
      <c r="E1781" s="421"/>
      <c r="F1781" s="421"/>
      <c r="G1781" s="421"/>
      <c r="H1781" s="421"/>
      <c r="I1781" s="421"/>
      <c r="J1781" s="421"/>
      <c r="K1781" s="421"/>
      <c r="L1781" s="421"/>
      <c r="M1781" s="423"/>
      <c r="N1781" s="340">
        <f>IF(C1781&gt;A_Stammdaten!$B$12,0,SUM(E1781,F1781,H1781,J1781:K1781)-SUM(G1781,I1781,L1781:M1781))</f>
        <v>0</v>
      </c>
      <c r="O1781" s="421"/>
      <c r="P1781" s="421"/>
      <c r="Q1781" s="421"/>
      <c r="R1781" s="421"/>
      <c r="S1781" s="108">
        <f t="shared" si="200"/>
        <v>0</v>
      </c>
      <c r="T1781" s="341">
        <f>IF(ISBLANK($B1781),0,VLOOKUP($B1781,Listen!$A$2:$C$45,2,FALSE))</f>
        <v>0</v>
      </c>
      <c r="U1781" s="341">
        <f>IF(ISBLANK($B1781),0,VLOOKUP($B1781,Listen!$A$2:$C$45,3,FALSE))</f>
        <v>0</v>
      </c>
      <c r="V1781" s="342">
        <f t="shared" si="202"/>
        <v>0</v>
      </c>
      <c r="W1781" s="342">
        <f t="shared" si="205"/>
        <v>0</v>
      </c>
      <c r="X1781" s="342">
        <f t="shared" si="205"/>
        <v>0</v>
      </c>
      <c r="Y1781" s="342">
        <f t="shared" si="205"/>
        <v>0</v>
      </c>
      <c r="Z1781" s="342">
        <f t="shared" si="205"/>
        <v>0</v>
      </c>
      <c r="AA1781" s="342">
        <f t="shared" si="205"/>
        <v>0</v>
      </c>
      <c r="AB1781" s="342">
        <f t="shared" si="205"/>
        <v>0</v>
      </c>
      <c r="AC1781" s="109">
        <f t="shared" si="201"/>
        <v>0</v>
      </c>
      <c r="AD1781" s="109">
        <f>IF(C1781=A_Stammdaten!$B$12,E_SAV!$S1781-E_SAV!$AE1781,HLOOKUP(A_Stammdaten!$B$12-1,$AF$4:$AL$4004,ROW(C1781)-3,FALSE)-$AE1781)</f>
        <v>0</v>
      </c>
      <c r="AE1781" s="109">
        <f>HLOOKUP(A_Stammdaten!$B$12,$AF$4:$AL$4004,ROW(C1781)-3,FALSE)</f>
        <v>0</v>
      </c>
      <c r="AF1781" s="109">
        <f t="shared" si="199"/>
        <v>0</v>
      </c>
      <c r="AG1781" s="109">
        <f t="shared" si="204"/>
        <v>0</v>
      </c>
      <c r="AH1781" s="109">
        <f t="shared" si="204"/>
        <v>0</v>
      </c>
      <c r="AI1781" s="109">
        <f t="shared" si="204"/>
        <v>0</v>
      </c>
      <c r="AJ1781" s="109">
        <f t="shared" si="203"/>
        <v>0</v>
      </c>
      <c r="AK1781" s="109">
        <f t="shared" si="203"/>
        <v>0</v>
      </c>
      <c r="AL1781" s="109">
        <f t="shared" si="203"/>
        <v>0</v>
      </c>
    </row>
    <row r="1782" spans="1:38" x14ac:dyDescent="0.3">
      <c r="A1782" s="421"/>
      <c r="B1782" s="421"/>
      <c r="C1782" s="422"/>
      <c r="D1782" s="423"/>
      <c r="E1782" s="421"/>
      <c r="F1782" s="421"/>
      <c r="G1782" s="421"/>
      <c r="H1782" s="421"/>
      <c r="I1782" s="421"/>
      <c r="J1782" s="421"/>
      <c r="K1782" s="421"/>
      <c r="L1782" s="421"/>
      <c r="M1782" s="423"/>
      <c r="N1782" s="340">
        <f>IF(C1782&gt;A_Stammdaten!$B$12,0,SUM(E1782,F1782,H1782,J1782:K1782)-SUM(G1782,I1782,L1782:M1782))</f>
        <v>0</v>
      </c>
      <c r="O1782" s="421"/>
      <c r="P1782" s="421"/>
      <c r="Q1782" s="421"/>
      <c r="R1782" s="421"/>
      <c r="S1782" s="108">
        <f t="shared" si="200"/>
        <v>0</v>
      </c>
      <c r="T1782" s="341">
        <f>IF(ISBLANK($B1782),0,VLOOKUP($B1782,Listen!$A$2:$C$45,2,FALSE))</f>
        <v>0</v>
      </c>
      <c r="U1782" s="341">
        <f>IF(ISBLANK($B1782),0,VLOOKUP($B1782,Listen!$A$2:$C$45,3,FALSE))</f>
        <v>0</v>
      </c>
      <c r="V1782" s="342">
        <f t="shared" si="202"/>
        <v>0</v>
      </c>
      <c r="W1782" s="342">
        <f t="shared" si="205"/>
        <v>0</v>
      </c>
      <c r="X1782" s="342">
        <f t="shared" si="205"/>
        <v>0</v>
      </c>
      <c r="Y1782" s="342">
        <f t="shared" si="205"/>
        <v>0</v>
      </c>
      <c r="Z1782" s="342">
        <f t="shared" si="205"/>
        <v>0</v>
      </c>
      <c r="AA1782" s="342">
        <f t="shared" si="205"/>
        <v>0</v>
      </c>
      <c r="AB1782" s="342">
        <f t="shared" si="205"/>
        <v>0</v>
      </c>
      <c r="AC1782" s="109">
        <f t="shared" si="201"/>
        <v>0</v>
      </c>
      <c r="AD1782" s="109">
        <f>IF(C1782=A_Stammdaten!$B$12,E_SAV!$S1782-E_SAV!$AE1782,HLOOKUP(A_Stammdaten!$B$12-1,$AF$4:$AL$4004,ROW(C1782)-3,FALSE)-$AE1782)</f>
        <v>0</v>
      </c>
      <c r="AE1782" s="109">
        <f>HLOOKUP(A_Stammdaten!$B$12,$AF$4:$AL$4004,ROW(C1782)-3,FALSE)</f>
        <v>0</v>
      </c>
      <c r="AF1782" s="109">
        <f t="shared" si="199"/>
        <v>0</v>
      </c>
      <c r="AG1782" s="109">
        <f t="shared" si="204"/>
        <v>0</v>
      </c>
      <c r="AH1782" s="109">
        <f t="shared" si="204"/>
        <v>0</v>
      </c>
      <c r="AI1782" s="109">
        <f t="shared" si="204"/>
        <v>0</v>
      </c>
      <c r="AJ1782" s="109">
        <f t="shared" si="203"/>
        <v>0</v>
      </c>
      <c r="AK1782" s="109">
        <f t="shared" si="203"/>
        <v>0</v>
      </c>
      <c r="AL1782" s="109">
        <f t="shared" si="203"/>
        <v>0</v>
      </c>
    </row>
    <row r="1783" spans="1:38" x14ac:dyDescent="0.3">
      <c r="A1783" s="421"/>
      <c r="B1783" s="421"/>
      <c r="C1783" s="422"/>
      <c r="D1783" s="423"/>
      <c r="E1783" s="421"/>
      <c r="F1783" s="421"/>
      <c r="G1783" s="421"/>
      <c r="H1783" s="421"/>
      <c r="I1783" s="421"/>
      <c r="J1783" s="421"/>
      <c r="K1783" s="421"/>
      <c r="L1783" s="421"/>
      <c r="M1783" s="423"/>
      <c r="N1783" s="340">
        <f>IF(C1783&gt;A_Stammdaten!$B$12,0,SUM(E1783,F1783,H1783,J1783:K1783)-SUM(G1783,I1783,L1783:M1783))</f>
        <v>0</v>
      </c>
      <c r="O1783" s="421"/>
      <c r="P1783" s="421"/>
      <c r="Q1783" s="421"/>
      <c r="R1783" s="421"/>
      <c r="S1783" s="108">
        <f t="shared" si="200"/>
        <v>0</v>
      </c>
      <c r="T1783" s="341">
        <f>IF(ISBLANK($B1783),0,VLOOKUP($B1783,Listen!$A$2:$C$45,2,FALSE))</f>
        <v>0</v>
      </c>
      <c r="U1783" s="341">
        <f>IF(ISBLANK($B1783),0,VLOOKUP($B1783,Listen!$A$2:$C$45,3,FALSE))</f>
        <v>0</v>
      </c>
      <c r="V1783" s="342">
        <f t="shared" si="202"/>
        <v>0</v>
      </c>
      <c r="W1783" s="342">
        <f t="shared" si="205"/>
        <v>0</v>
      </c>
      <c r="X1783" s="342">
        <f t="shared" si="205"/>
        <v>0</v>
      </c>
      <c r="Y1783" s="342">
        <f t="shared" si="205"/>
        <v>0</v>
      </c>
      <c r="Z1783" s="342">
        <f t="shared" si="205"/>
        <v>0</v>
      </c>
      <c r="AA1783" s="342">
        <f t="shared" si="205"/>
        <v>0</v>
      </c>
      <c r="AB1783" s="342">
        <f t="shared" si="205"/>
        <v>0</v>
      </c>
      <c r="AC1783" s="109">
        <f t="shared" si="201"/>
        <v>0</v>
      </c>
      <c r="AD1783" s="109">
        <f>IF(C1783=A_Stammdaten!$B$12,E_SAV!$S1783-E_SAV!$AE1783,HLOOKUP(A_Stammdaten!$B$12-1,$AF$4:$AL$4004,ROW(C1783)-3,FALSE)-$AE1783)</f>
        <v>0</v>
      </c>
      <c r="AE1783" s="109">
        <f>HLOOKUP(A_Stammdaten!$B$12,$AF$4:$AL$4004,ROW(C1783)-3,FALSE)</f>
        <v>0</v>
      </c>
      <c r="AF1783" s="109">
        <f t="shared" si="199"/>
        <v>0</v>
      </c>
      <c r="AG1783" s="109">
        <f t="shared" si="204"/>
        <v>0</v>
      </c>
      <c r="AH1783" s="109">
        <f t="shared" si="204"/>
        <v>0</v>
      </c>
      <c r="AI1783" s="109">
        <f t="shared" si="204"/>
        <v>0</v>
      </c>
      <c r="AJ1783" s="109">
        <f t="shared" si="203"/>
        <v>0</v>
      </c>
      <c r="AK1783" s="109">
        <f t="shared" si="203"/>
        <v>0</v>
      </c>
      <c r="AL1783" s="109">
        <f t="shared" si="203"/>
        <v>0</v>
      </c>
    </row>
    <row r="1784" spans="1:38" x14ac:dyDescent="0.3">
      <c r="A1784" s="421"/>
      <c r="B1784" s="421"/>
      <c r="C1784" s="422"/>
      <c r="D1784" s="423"/>
      <c r="E1784" s="421"/>
      <c r="F1784" s="421"/>
      <c r="G1784" s="421"/>
      <c r="H1784" s="421"/>
      <c r="I1784" s="421"/>
      <c r="J1784" s="421"/>
      <c r="K1784" s="421"/>
      <c r="L1784" s="421"/>
      <c r="M1784" s="423"/>
      <c r="N1784" s="340">
        <f>IF(C1784&gt;A_Stammdaten!$B$12,0,SUM(E1784,F1784,H1784,J1784:K1784)-SUM(G1784,I1784,L1784:M1784))</f>
        <v>0</v>
      </c>
      <c r="O1784" s="421"/>
      <c r="P1784" s="421"/>
      <c r="Q1784" s="421"/>
      <c r="R1784" s="421"/>
      <c r="S1784" s="108">
        <f t="shared" si="200"/>
        <v>0</v>
      </c>
      <c r="T1784" s="341">
        <f>IF(ISBLANK($B1784),0,VLOOKUP($B1784,Listen!$A$2:$C$45,2,FALSE))</f>
        <v>0</v>
      </c>
      <c r="U1784" s="341">
        <f>IF(ISBLANK($B1784),0,VLOOKUP($B1784,Listen!$A$2:$C$45,3,FALSE))</f>
        <v>0</v>
      </c>
      <c r="V1784" s="342">
        <f t="shared" si="202"/>
        <v>0</v>
      </c>
      <c r="W1784" s="342">
        <f t="shared" si="205"/>
        <v>0</v>
      </c>
      <c r="X1784" s="342">
        <f t="shared" si="205"/>
        <v>0</v>
      </c>
      <c r="Y1784" s="342">
        <f t="shared" si="205"/>
        <v>0</v>
      </c>
      <c r="Z1784" s="342">
        <f t="shared" si="205"/>
        <v>0</v>
      </c>
      <c r="AA1784" s="342">
        <f t="shared" si="205"/>
        <v>0</v>
      </c>
      <c r="AB1784" s="342">
        <f t="shared" si="205"/>
        <v>0</v>
      </c>
      <c r="AC1784" s="109">
        <f t="shared" si="201"/>
        <v>0</v>
      </c>
      <c r="AD1784" s="109">
        <f>IF(C1784=A_Stammdaten!$B$12,E_SAV!$S1784-E_SAV!$AE1784,HLOOKUP(A_Stammdaten!$B$12-1,$AF$4:$AL$4004,ROW(C1784)-3,FALSE)-$AE1784)</f>
        <v>0</v>
      </c>
      <c r="AE1784" s="109">
        <f>HLOOKUP(A_Stammdaten!$B$12,$AF$4:$AL$4004,ROW(C1784)-3,FALSE)</f>
        <v>0</v>
      </c>
      <c r="AF1784" s="109">
        <f t="shared" si="199"/>
        <v>0</v>
      </c>
      <c r="AG1784" s="109">
        <f t="shared" si="204"/>
        <v>0</v>
      </c>
      <c r="AH1784" s="109">
        <f t="shared" si="204"/>
        <v>0</v>
      </c>
      <c r="AI1784" s="109">
        <f t="shared" si="204"/>
        <v>0</v>
      </c>
      <c r="AJ1784" s="109">
        <f t="shared" si="203"/>
        <v>0</v>
      </c>
      <c r="AK1784" s="109">
        <f t="shared" si="203"/>
        <v>0</v>
      </c>
      <c r="AL1784" s="109">
        <f t="shared" si="203"/>
        <v>0</v>
      </c>
    </row>
    <row r="1785" spans="1:38" x14ac:dyDescent="0.3">
      <c r="A1785" s="421"/>
      <c r="B1785" s="421"/>
      <c r="C1785" s="422"/>
      <c r="D1785" s="423"/>
      <c r="E1785" s="421"/>
      <c r="F1785" s="421"/>
      <c r="G1785" s="421"/>
      <c r="H1785" s="421"/>
      <c r="I1785" s="421"/>
      <c r="J1785" s="421"/>
      <c r="K1785" s="421"/>
      <c r="L1785" s="421"/>
      <c r="M1785" s="423"/>
      <c r="N1785" s="340">
        <f>IF(C1785&gt;A_Stammdaten!$B$12,0,SUM(E1785,F1785,H1785,J1785:K1785)-SUM(G1785,I1785,L1785:M1785))</f>
        <v>0</v>
      </c>
      <c r="O1785" s="421"/>
      <c r="P1785" s="421"/>
      <c r="Q1785" s="421"/>
      <c r="R1785" s="421"/>
      <c r="S1785" s="108">
        <f t="shared" si="200"/>
        <v>0</v>
      </c>
      <c r="T1785" s="341">
        <f>IF(ISBLANK($B1785),0,VLOOKUP($B1785,Listen!$A$2:$C$45,2,FALSE))</f>
        <v>0</v>
      </c>
      <c r="U1785" s="341">
        <f>IF(ISBLANK($B1785),0,VLOOKUP($B1785,Listen!$A$2:$C$45,3,FALSE))</f>
        <v>0</v>
      </c>
      <c r="V1785" s="342">
        <f t="shared" si="202"/>
        <v>0</v>
      </c>
      <c r="W1785" s="342">
        <f t="shared" si="205"/>
        <v>0</v>
      </c>
      <c r="X1785" s="342">
        <f t="shared" si="205"/>
        <v>0</v>
      </c>
      <c r="Y1785" s="342">
        <f t="shared" si="205"/>
        <v>0</v>
      </c>
      <c r="Z1785" s="342">
        <f t="shared" si="205"/>
        <v>0</v>
      </c>
      <c r="AA1785" s="342">
        <f t="shared" si="205"/>
        <v>0</v>
      </c>
      <c r="AB1785" s="342">
        <f t="shared" si="205"/>
        <v>0</v>
      </c>
      <c r="AC1785" s="109">
        <f t="shared" si="201"/>
        <v>0</v>
      </c>
      <c r="AD1785" s="109">
        <f>IF(C1785=A_Stammdaten!$B$12,E_SAV!$S1785-E_SAV!$AE1785,HLOOKUP(A_Stammdaten!$B$12-1,$AF$4:$AL$4004,ROW(C1785)-3,FALSE)-$AE1785)</f>
        <v>0</v>
      </c>
      <c r="AE1785" s="109">
        <f>HLOOKUP(A_Stammdaten!$B$12,$AF$4:$AL$4004,ROW(C1785)-3,FALSE)</f>
        <v>0</v>
      </c>
      <c r="AF1785" s="109">
        <f t="shared" si="199"/>
        <v>0</v>
      </c>
      <c r="AG1785" s="109">
        <f t="shared" si="204"/>
        <v>0</v>
      </c>
      <c r="AH1785" s="109">
        <f t="shared" si="204"/>
        <v>0</v>
      </c>
      <c r="AI1785" s="109">
        <f t="shared" si="204"/>
        <v>0</v>
      </c>
      <c r="AJ1785" s="109">
        <f t="shared" si="203"/>
        <v>0</v>
      </c>
      <c r="AK1785" s="109">
        <f t="shared" si="203"/>
        <v>0</v>
      </c>
      <c r="AL1785" s="109">
        <f t="shared" si="203"/>
        <v>0</v>
      </c>
    </row>
    <row r="1786" spans="1:38" x14ac:dyDescent="0.3">
      <c r="A1786" s="421"/>
      <c r="B1786" s="421"/>
      <c r="C1786" s="422"/>
      <c r="D1786" s="423"/>
      <c r="E1786" s="421"/>
      <c r="F1786" s="421"/>
      <c r="G1786" s="421"/>
      <c r="H1786" s="421"/>
      <c r="I1786" s="421"/>
      <c r="J1786" s="421"/>
      <c r="K1786" s="421"/>
      <c r="L1786" s="421"/>
      <c r="M1786" s="423"/>
      <c r="N1786" s="340">
        <f>IF(C1786&gt;A_Stammdaten!$B$12,0,SUM(E1786,F1786,H1786,J1786:K1786)-SUM(G1786,I1786,L1786:M1786))</f>
        <v>0</v>
      </c>
      <c r="O1786" s="421"/>
      <c r="P1786" s="421"/>
      <c r="Q1786" s="421"/>
      <c r="R1786" s="421"/>
      <c r="S1786" s="108">
        <f t="shared" si="200"/>
        <v>0</v>
      </c>
      <c r="T1786" s="341">
        <f>IF(ISBLANK($B1786),0,VLOOKUP($B1786,Listen!$A$2:$C$45,2,FALSE))</f>
        <v>0</v>
      </c>
      <c r="U1786" s="341">
        <f>IF(ISBLANK($B1786),0,VLOOKUP($B1786,Listen!$A$2:$C$45,3,FALSE))</f>
        <v>0</v>
      </c>
      <c r="V1786" s="342">
        <f t="shared" si="202"/>
        <v>0</v>
      </c>
      <c r="W1786" s="342">
        <f t="shared" si="205"/>
        <v>0</v>
      </c>
      <c r="X1786" s="342">
        <f t="shared" si="205"/>
        <v>0</v>
      </c>
      <c r="Y1786" s="342">
        <f t="shared" si="205"/>
        <v>0</v>
      </c>
      <c r="Z1786" s="342">
        <f t="shared" si="205"/>
        <v>0</v>
      </c>
      <c r="AA1786" s="342">
        <f t="shared" si="205"/>
        <v>0</v>
      </c>
      <c r="AB1786" s="342">
        <f t="shared" si="205"/>
        <v>0</v>
      </c>
      <c r="AC1786" s="109">
        <f t="shared" si="201"/>
        <v>0</v>
      </c>
      <c r="AD1786" s="109">
        <f>IF(C1786=A_Stammdaten!$B$12,E_SAV!$S1786-E_SAV!$AE1786,HLOOKUP(A_Stammdaten!$B$12-1,$AF$4:$AL$4004,ROW(C1786)-3,FALSE)-$AE1786)</f>
        <v>0</v>
      </c>
      <c r="AE1786" s="109">
        <f>HLOOKUP(A_Stammdaten!$B$12,$AF$4:$AL$4004,ROW(C1786)-3,FALSE)</f>
        <v>0</v>
      </c>
      <c r="AF1786" s="109">
        <f t="shared" si="199"/>
        <v>0</v>
      </c>
      <c r="AG1786" s="109">
        <f t="shared" si="204"/>
        <v>0</v>
      </c>
      <c r="AH1786" s="109">
        <f t="shared" si="204"/>
        <v>0</v>
      </c>
      <c r="AI1786" s="109">
        <f t="shared" si="204"/>
        <v>0</v>
      </c>
      <c r="AJ1786" s="109">
        <f t="shared" si="203"/>
        <v>0</v>
      </c>
      <c r="AK1786" s="109">
        <f t="shared" si="203"/>
        <v>0</v>
      </c>
      <c r="AL1786" s="109">
        <f t="shared" si="203"/>
        <v>0</v>
      </c>
    </row>
    <row r="1787" spans="1:38" x14ac:dyDescent="0.3">
      <c r="A1787" s="421"/>
      <c r="B1787" s="421"/>
      <c r="C1787" s="422"/>
      <c r="D1787" s="423"/>
      <c r="E1787" s="421"/>
      <c r="F1787" s="421"/>
      <c r="G1787" s="421"/>
      <c r="H1787" s="421"/>
      <c r="I1787" s="421"/>
      <c r="J1787" s="421"/>
      <c r="K1787" s="421"/>
      <c r="L1787" s="421"/>
      <c r="M1787" s="423"/>
      <c r="N1787" s="340">
        <f>IF(C1787&gt;A_Stammdaten!$B$12,0,SUM(E1787,F1787,H1787,J1787:K1787)-SUM(G1787,I1787,L1787:M1787))</f>
        <v>0</v>
      </c>
      <c r="O1787" s="421"/>
      <c r="P1787" s="421"/>
      <c r="Q1787" s="421"/>
      <c r="R1787" s="421"/>
      <c r="S1787" s="108">
        <f t="shared" si="200"/>
        <v>0</v>
      </c>
      <c r="T1787" s="341">
        <f>IF(ISBLANK($B1787),0,VLOOKUP($B1787,Listen!$A$2:$C$45,2,FALSE))</f>
        <v>0</v>
      </c>
      <c r="U1787" s="341">
        <f>IF(ISBLANK($B1787),0,VLOOKUP($B1787,Listen!$A$2:$C$45,3,FALSE))</f>
        <v>0</v>
      </c>
      <c r="V1787" s="342">
        <f t="shared" si="202"/>
        <v>0</v>
      </c>
      <c r="W1787" s="342">
        <f t="shared" si="205"/>
        <v>0</v>
      </c>
      <c r="X1787" s="342">
        <f t="shared" si="205"/>
        <v>0</v>
      </c>
      <c r="Y1787" s="342">
        <f t="shared" si="205"/>
        <v>0</v>
      </c>
      <c r="Z1787" s="342">
        <f t="shared" si="205"/>
        <v>0</v>
      </c>
      <c r="AA1787" s="342">
        <f t="shared" si="205"/>
        <v>0</v>
      </c>
      <c r="AB1787" s="342">
        <f t="shared" si="205"/>
        <v>0</v>
      </c>
      <c r="AC1787" s="109">
        <f t="shared" si="201"/>
        <v>0</v>
      </c>
      <c r="AD1787" s="109">
        <f>IF(C1787=A_Stammdaten!$B$12,E_SAV!$S1787-E_SAV!$AE1787,HLOOKUP(A_Stammdaten!$B$12-1,$AF$4:$AL$4004,ROW(C1787)-3,FALSE)-$AE1787)</f>
        <v>0</v>
      </c>
      <c r="AE1787" s="109">
        <f>HLOOKUP(A_Stammdaten!$B$12,$AF$4:$AL$4004,ROW(C1787)-3,FALSE)</f>
        <v>0</v>
      </c>
      <c r="AF1787" s="109">
        <f t="shared" si="199"/>
        <v>0</v>
      </c>
      <c r="AG1787" s="109">
        <f t="shared" si="204"/>
        <v>0</v>
      </c>
      <c r="AH1787" s="109">
        <f t="shared" si="204"/>
        <v>0</v>
      </c>
      <c r="AI1787" s="109">
        <f t="shared" si="204"/>
        <v>0</v>
      </c>
      <c r="AJ1787" s="109">
        <f t="shared" si="203"/>
        <v>0</v>
      </c>
      <c r="AK1787" s="109">
        <f t="shared" si="203"/>
        <v>0</v>
      </c>
      <c r="AL1787" s="109">
        <f t="shared" si="203"/>
        <v>0</v>
      </c>
    </row>
    <row r="1788" spans="1:38" x14ac:dyDescent="0.3">
      <c r="A1788" s="421"/>
      <c r="B1788" s="421"/>
      <c r="C1788" s="422"/>
      <c r="D1788" s="423"/>
      <c r="E1788" s="421"/>
      <c r="F1788" s="421"/>
      <c r="G1788" s="421"/>
      <c r="H1788" s="421"/>
      <c r="I1788" s="421"/>
      <c r="J1788" s="421"/>
      <c r="K1788" s="421"/>
      <c r="L1788" s="421"/>
      <c r="M1788" s="423"/>
      <c r="N1788" s="340">
        <f>IF(C1788&gt;A_Stammdaten!$B$12,0,SUM(E1788,F1788,H1788,J1788:K1788)-SUM(G1788,I1788,L1788:M1788))</f>
        <v>0</v>
      </c>
      <c r="O1788" s="421"/>
      <c r="P1788" s="421"/>
      <c r="Q1788" s="421"/>
      <c r="R1788" s="421"/>
      <c r="S1788" s="108">
        <f t="shared" si="200"/>
        <v>0</v>
      </c>
      <c r="T1788" s="341">
        <f>IF(ISBLANK($B1788),0,VLOOKUP($B1788,Listen!$A$2:$C$45,2,FALSE))</f>
        <v>0</v>
      </c>
      <c r="U1788" s="341">
        <f>IF(ISBLANK($B1788),0,VLOOKUP($B1788,Listen!$A$2:$C$45,3,FALSE))</f>
        <v>0</v>
      </c>
      <c r="V1788" s="342">
        <f t="shared" si="202"/>
        <v>0</v>
      </c>
      <c r="W1788" s="342">
        <f t="shared" si="205"/>
        <v>0</v>
      </c>
      <c r="X1788" s="342">
        <f t="shared" si="205"/>
        <v>0</v>
      </c>
      <c r="Y1788" s="342">
        <f t="shared" si="205"/>
        <v>0</v>
      </c>
      <c r="Z1788" s="342">
        <f t="shared" si="205"/>
        <v>0</v>
      </c>
      <c r="AA1788" s="342">
        <f t="shared" si="205"/>
        <v>0</v>
      </c>
      <c r="AB1788" s="342">
        <f t="shared" si="205"/>
        <v>0</v>
      </c>
      <c r="AC1788" s="109">
        <f t="shared" si="201"/>
        <v>0</v>
      </c>
      <c r="AD1788" s="109">
        <f>IF(C1788=A_Stammdaten!$B$12,E_SAV!$S1788-E_SAV!$AE1788,HLOOKUP(A_Stammdaten!$B$12-1,$AF$4:$AL$4004,ROW(C1788)-3,FALSE)-$AE1788)</f>
        <v>0</v>
      </c>
      <c r="AE1788" s="109">
        <f>HLOOKUP(A_Stammdaten!$B$12,$AF$4:$AL$4004,ROW(C1788)-3,FALSE)</f>
        <v>0</v>
      </c>
      <c r="AF1788" s="109">
        <f t="shared" si="199"/>
        <v>0</v>
      </c>
      <c r="AG1788" s="109">
        <f t="shared" si="204"/>
        <v>0</v>
      </c>
      <c r="AH1788" s="109">
        <f t="shared" si="204"/>
        <v>0</v>
      </c>
      <c r="AI1788" s="109">
        <f t="shared" si="204"/>
        <v>0</v>
      </c>
      <c r="AJ1788" s="109">
        <f t="shared" si="203"/>
        <v>0</v>
      </c>
      <c r="AK1788" s="109">
        <f t="shared" si="203"/>
        <v>0</v>
      </c>
      <c r="AL1788" s="109">
        <f t="shared" si="203"/>
        <v>0</v>
      </c>
    </row>
    <row r="1789" spans="1:38" x14ac:dyDescent="0.3">
      <c r="A1789" s="421"/>
      <c r="B1789" s="421"/>
      <c r="C1789" s="422"/>
      <c r="D1789" s="423"/>
      <c r="E1789" s="421"/>
      <c r="F1789" s="421"/>
      <c r="G1789" s="421"/>
      <c r="H1789" s="421"/>
      <c r="I1789" s="421"/>
      <c r="J1789" s="421"/>
      <c r="K1789" s="421"/>
      <c r="L1789" s="421"/>
      <c r="M1789" s="423"/>
      <c r="N1789" s="340">
        <f>IF(C1789&gt;A_Stammdaten!$B$12,0,SUM(E1789,F1789,H1789,J1789:K1789)-SUM(G1789,I1789,L1789:M1789))</f>
        <v>0</v>
      </c>
      <c r="O1789" s="421"/>
      <c r="P1789" s="421"/>
      <c r="Q1789" s="421"/>
      <c r="R1789" s="421"/>
      <c r="S1789" s="108">
        <f t="shared" si="200"/>
        <v>0</v>
      </c>
      <c r="T1789" s="341">
        <f>IF(ISBLANK($B1789),0,VLOOKUP($B1789,Listen!$A$2:$C$45,2,FALSE))</f>
        <v>0</v>
      </c>
      <c r="U1789" s="341">
        <f>IF(ISBLANK($B1789),0,VLOOKUP($B1789,Listen!$A$2:$C$45,3,FALSE))</f>
        <v>0</v>
      </c>
      <c r="V1789" s="342">
        <f t="shared" si="202"/>
        <v>0</v>
      </c>
      <c r="W1789" s="342">
        <f t="shared" si="205"/>
        <v>0</v>
      </c>
      <c r="X1789" s="342">
        <f t="shared" si="205"/>
        <v>0</v>
      </c>
      <c r="Y1789" s="342">
        <f t="shared" si="205"/>
        <v>0</v>
      </c>
      <c r="Z1789" s="342">
        <f t="shared" si="205"/>
        <v>0</v>
      </c>
      <c r="AA1789" s="342">
        <f t="shared" si="205"/>
        <v>0</v>
      </c>
      <c r="AB1789" s="342">
        <f t="shared" si="205"/>
        <v>0</v>
      </c>
      <c r="AC1789" s="109">
        <f t="shared" si="201"/>
        <v>0</v>
      </c>
      <c r="AD1789" s="109">
        <f>IF(C1789=A_Stammdaten!$B$12,E_SAV!$S1789-E_SAV!$AE1789,HLOOKUP(A_Stammdaten!$B$12-1,$AF$4:$AL$4004,ROW(C1789)-3,FALSE)-$AE1789)</f>
        <v>0</v>
      </c>
      <c r="AE1789" s="109">
        <f>HLOOKUP(A_Stammdaten!$B$12,$AF$4:$AL$4004,ROW(C1789)-3,FALSE)</f>
        <v>0</v>
      </c>
      <c r="AF1789" s="109">
        <f t="shared" si="199"/>
        <v>0</v>
      </c>
      <c r="AG1789" s="109">
        <f t="shared" si="204"/>
        <v>0</v>
      </c>
      <c r="AH1789" s="109">
        <f t="shared" si="204"/>
        <v>0</v>
      </c>
      <c r="AI1789" s="109">
        <f t="shared" si="204"/>
        <v>0</v>
      </c>
      <c r="AJ1789" s="109">
        <f t="shared" si="203"/>
        <v>0</v>
      </c>
      <c r="AK1789" s="109">
        <f t="shared" si="203"/>
        <v>0</v>
      </c>
      <c r="AL1789" s="109">
        <f t="shared" si="203"/>
        <v>0</v>
      </c>
    </row>
    <row r="1790" spans="1:38" x14ac:dyDescent="0.3">
      <c r="A1790" s="421"/>
      <c r="B1790" s="421"/>
      <c r="C1790" s="422"/>
      <c r="D1790" s="423"/>
      <c r="E1790" s="421"/>
      <c r="F1790" s="421"/>
      <c r="G1790" s="421"/>
      <c r="H1790" s="421"/>
      <c r="I1790" s="421"/>
      <c r="J1790" s="421"/>
      <c r="K1790" s="421"/>
      <c r="L1790" s="421"/>
      <c r="M1790" s="423"/>
      <c r="N1790" s="340">
        <f>IF(C1790&gt;A_Stammdaten!$B$12,0,SUM(E1790,F1790,H1790,J1790:K1790)-SUM(G1790,I1790,L1790:M1790))</f>
        <v>0</v>
      </c>
      <c r="O1790" s="421"/>
      <c r="P1790" s="421"/>
      <c r="Q1790" s="421"/>
      <c r="R1790" s="421"/>
      <c r="S1790" s="108">
        <f t="shared" si="200"/>
        <v>0</v>
      </c>
      <c r="T1790" s="341">
        <f>IF(ISBLANK($B1790),0,VLOOKUP($B1790,Listen!$A$2:$C$45,2,FALSE))</f>
        <v>0</v>
      </c>
      <c r="U1790" s="341">
        <f>IF(ISBLANK($B1790),0,VLOOKUP($B1790,Listen!$A$2:$C$45,3,FALSE))</f>
        <v>0</v>
      </c>
      <c r="V1790" s="342">
        <f t="shared" si="202"/>
        <v>0</v>
      </c>
      <c r="W1790" s="342">
        <f t="shared" si="205"/>
        <v>0</v>
      </c>
      <c r="X1790" s="342">
        <f t="shared" si="205"/>
        <v>0</v>
      </c>
      <c r="Y1790" s="342">
        <f t="shared" si="205"/>
        <v>0</v>
      </c>
      <c r="Z1790" s="342">
        <f t="shared" si="205"/>
        <v>0</v>
      </c>
      <c r="AA1790" s="342">
        <f t="shared" si="205"/>
        <v>0</v>
      </c>
      <c r="AB1790" s="342">
        <f t="shared" si="205"/>
        <v>0</v>
      </c>
      <c r="AC1790" s="109">
        <f t="shared" si="201"/>
        <v>0</v>
      </c>
      <c r="AD1790" s="109">
        <f>IF(C1790=A_Stammdaten!$B$12,E_SAV!$S1790-E_SAV!$AE1790,HLOOKUP(A_Stammdaten!$B$12-1,$AF$4:$AL$4004,ROW(C1790)-3,FALSE)-$AE1790)</f>
        <v>0</v>
      </c>
      <c r="AE1790" s="109">
        <f>HLOOKUP(A_Stammdaten!$B$12,$AF$4:$AL$4004,ROW(C1790)-3,FALSE)</f>
        <v>0</v>
      </c>
      <c r="AF1790" s="109">
        <f t="shared" si="199"/>
        <v>0</v>
      </c>
      <c r="AG1790" s="109">
        <f t="shared" si="204"/>
        <v>0</v>
      </c>
      <c r="AH1790" s="109">
        <f t="shared" si="204"/>
        <v>0</v>
      </c>
      <c r="AI1790" s="109">
        <f t="shared" si="204"/>
        <v>0</v>
      </c>
      <c r="AJ1790" s="109">
        <f t="shared" si="203"/>
        <v>0</v>
      </c>
      <c r="AK1790" s="109">
        <f t="shared" si="203"/>
        <v>0</v>
      </c>
      <c r="AL1790" s="109">
        <f t="shared" si="203"/>
        <v>0</v>
      </c>
    </row>
    <row r="1791" spans="1:38" x14ac:dyDescent="0.3">
      <c r="A1791" s="421"/>
      <c r="B1791" s="421"/>
      <c r="C1791" s="422"/>
      <c r="D1791" s="423"/>
      <c r="E1791" s="421"/>
      <c r="F1791" s="421"/>
      <c r="G1791" s="421"/>
      <c r="H1791" s="421"/>
      <c r="I1791" s="421"/>
      <c r="J1791" s="421"/>
      <c r="K1791" s="421"/>
      <c r="L1791" s="421"/>
      <c r="M1791" s="423"/>
      <c r="N1791" s="340">
        <f>IF(C1791&gt;A_Stammdaten!$B$12,0,SUM(E1791,F1791,H1791,J1791:K1791)-SUM(G1791,I1791,L1791:M1791))</f>
        <v>0</v>
      </c>
      <c r="O1791" s="421"/>
      <c r="P1791" s="421"/>
      <c r="Q1791" s="421"/>
      <c r="R1791" s="421"/>
      <c r="S1791" s="108">
        <f t="shared" si="200"/>
        <v>0</v>
      </c>
      <c r="T1791" s="341">
        <f>IF(ISBLANK($B1791),0,VLOOKUP($B1791,Listen!$A$2:$C$45,2,FALSE))</f>
        <v>0</v>
      </c>
      <c r="U1791" s="341">
        <f>IF(ISBLANK($B1791),0,VLOOKUP($B1791,Listen!$A$2:$C$45,3,FALSE))</f>
        <v>0</v>
      </c>
      <c r="V1791" s="342">
        <f t="shared" si="202"/>
        <v>0</v>
      </c>
      <c r="W1791" s="342">
        <f t="shared" si="205"/>
        <v>0</v>
      </c>
      <c r="X1791" s="342">
        <f t="shared" si="205"/>
        <v>0</v>
      </c>
      <c r="Y1791" s="342">
        <f t="shared" si="205"/>
        <v>0</v>
      </c>
      <c r="Z1791" s="342">
        <f t="shared" si="205"/>
        <v>0</v>
      </c>
      <c r="AA1791" s="342">
        <f t="shared" si="205"/>
        <v>0</v>
      </c>
      <c r="AB1791" s="342">
        <f t="shared" si="205"/>
        <v>0</v>
      </c>
      <c r="AC1791" s="109">
        <f t="shared" si="201"/>
        <v>0</v>
      </c>
      <c r="AD1791" s="109">
        <f>IF(C1791=A_Stammdaten!$B$12,E_SAV!$S1791-E_SAV!$AE1791,HLOOKUP(A_Stammdaten!$B$12-1,$AF$4:$AL$4004,ROW(C1791)-3,FALSE)-$AE1791)</f>
        <v>0</v>
      </c>
      <c r="AE1791" s="109">
        <f>HLOOKUP(A_Stammdaten!$B$12,$AF$4:$AL$4004,ROW(C1791)-3,FALSE)</f>
        <v>0</v>
      </c>
      <c r="AF1791" s="109">
        <f t="shared" si="199"/>
        <v>0</v>
      </c>
      <c r="AG1791" s="109">
        <f t="shared" si="204"/>
        <v>0</v>
      </c>
      <c r="AH1791" s="109">
        <f t="shared" si="204"/>
        <v>0</v>
      </c>
      <c r="AI1791" s="109">
        <f t="shared" si="204"/>
        <v>0</v>
      </c>
      <c r="AJ1791" s="109">
        <f t="shared" si="203"/>
        <v>0</v>
      </c>
      <c r="AK1791" s="109">
        <f t="shared" si="203"/>
        <v>0</v>
      </c>
      <c r="AL1791" s="109">
        <f t="shared" si="203"/>
        <v>0</v>
      </c>
    </row>
    <row r="1792" spans="1:38" x14ac:dyDescent="0.3">
      <c r="A1792" s="421"/>
      <c r="B1792" s="421"/>
      <c r="C1792" s="422"/>
      <c r="D1792" s="423"/>
      <c r="E1792" s="421"/>
      <c r="F1792" s="421"/>
      <c r="G1792" s="421"/>
      <c r="H1792" s="421"/>
      <c r="I1792" s="421"/>
      <c r="J1792" s="421"/>
      <c r="K1792" s="421"/>
      <c r="L1792" s="421"/>
      <c r="M1792" s="423"/>
      <c r="N1792" s="340">
        <f>IF(C1792&gt;A_Stammdaten!$B$12,0,SUM(E1792,F1792,H1792,J1792:K1792)-SUM(G1792,I1792,L1792:M1792))</f>
        <v>0</v>
      </c>
      <c r="O1792" s="421"/>
      <c r="P1792" s="421"/>
      <c r="Q1792" s="421"/>
      <c r="R1792" s="421"/>
      <c r="S1792" s="108">
        <f t="shared" si="200"/>
        <v>0</v>
      </c>
      <c r="T1792" s="341">
        <f>IF(ISBLANK($B1792),0,VLOOKUP($B1792,Listen!$A$2:$C$45,2,FALSE))</f>
        <v>0</v>
      </c>
      <c r="U1792" s="341">
        <f>IF(ISBLANK($B1792),0,VLOOKUP($B1792,Listen!$A$2:$C$45,3,FALSE))</f>
        <v>0</v>
      </c>
      <c r="V1792" s="342">
        <f t="shared" si="202"/>
        <v>0</v>
      </c>
      <c r="W1792" s="342">
        <f t="shared" si="205"/>
        <v>0</v>
      </c>
      <c r="X1792" s="342">
        <f t="shared" si="205"/>
        <v>0</v>
      </c>
      <c r="Y1792" s="342">
        <f t="shared" si="205"/>
        <v>0</v>
      </c>
      <c r="Z1792" s="342">
        <f t="shared" si="205"/>
        <v>0</v>
      </c>
      <c r="AA1792" s="342">
        <f t="shared" si="205"/>
        <v>0</v>
      </c>
      <c r="AB1792" s="342">
        <f t="shared" si="205"/>
        <v>0</v>
      </c>
      <c r="AC1792" s="109">
        <f t="shared" si="201"/>
        <v>0</v>
      </c>
      <c r="AD1792" s="109">
        <f>IF(C1792=A_Stammdaten!$B$12,E_SAV!$S1792-E_SAV!$AE1792,HLOOKUP(A_Stammdaten!$B$12-1,$AF$4:$AL$4004,ROW(C1792)-3,FALSE)-$AE1792)</f>
        <v>0</v>
      </c>
      <c r="AE1792" s="109">
        <f>HLOOKUP(A_Stammdaten!$B$12,$AF$4:$AL$4004,ROW(C1792)-3,FALSE)</f>
        <v>0</v>
      </c>
      <c r="AF1792" s="109">
        <f t="shared" si="199"/>
        <v>0</v>
      </c>
      <c r="AG1792" s="109">
        <f t="shared" si="204"/>
        <v>0</v>
      </c>
      <c r="AH1792" s="109">
        <f t="shared" si="204"/>
        <v>0</v>
      </c>
      <c r="AI1792" s="109">
        <f t="shared" si="204"/>
        <v>0</v>
      </c>
      <c r="AJ1792" s="109">
        <f t="shared" si="203"/>
        <v>0</v>
      </c>
      <c r="AK1792" s="109">
        <f t="shared" si="203"/>
        <v>0</v>
      </c>
      <c r="AL1792" s="109">
        <f t="shared" si="203"/>
        <v>0</v>
      </c>
    </row>
    <row r="1793" spans="1:38" x14ac:dyDescent="0.3">
      <c r="A1793" s="421"/>
      <c r="B1793" s="421"/>
      <c r="C1793" s="422"/>
      <c r="D1793" s="423"/>
      <c r="E1793" s="421"/>
      <c r="F1793" s="421"/>
      <c r="G1793" s="421"/>
      <c r="H1793" s="421"/>
      <c r="I1793" s="421"/>
      <c r="J1793" s="421"/>
      <c r="K1793" s="421"/>
      <c r="L1793" s="421"/>
      <c r="M1793" s="423"/>
      <c r="N1793" s="340">
        <f>IF(C1793&gt;A_Stammdaten!$B$12,0,SUM(E1793,F1793,H1793,J1793:K1793)-SUM(G1793,I1793,L1793:M1793))</f>
        <v>0</v>
      </c>
      <c r="O1793" s="421"/>
      <c r="P1793" s="421"/>
      <c r="Q1793" s="421"/>
      <c r="R1793" s="421"/>
      <c r="S1793" s="108">
        <f t="shared" si="200"/>
        <v>0</v>
      </c>
      <c r="T1793" s="341">
        <f>IF(ISBLANK($B1793),0,VLOOKUP($B1793,Listen!$A$2:$C$45,2,FALSE))</f>
        <v>0</v>
      </c>
      <c r="U1793" s="341">
        <f>IF(ISBLANK($B1793),0,VLOOKUP($B1793,Listen!$A$2:$C$45,3,FALSE))</f>
        <v>0</v>
      </c>
      <c r="V1793" s="342">
        <f t="shared" si="202"/>
        <v>0</v>
      </c>
      <c r="W1793" s="342">
        <f t="shared" si="205"/>
        <v>0</v>
      </c>
      <c r="X1793" s="342">
        <f t="shared" si="205"/>
        <v>0</v>
      </c>
      <c r="Y1793" s="342">
        <f t="shared" si="205"/>
        <v>0</v>
      </c>
      <c r="Z1793" s="342">
        <f t="shared" si="205"/>
        <v>0</v>
      </c>
      <c r="AA1793" s="342">
        <f t="shared" si="205"/>
        <v>0</v>
      </c>
      <c r="AB1793" s="342">
        <f t="shared" si="205"/>
        <v>0</v>
      </c>
      <c r="AC1793" s="109">
        <f t="shared" si="201"/>
        <v>0</v>
      </c>
      <c r="AD1793" s="109">
        <f>IF(C1793=A_Stammdaten!$B$12,E_SAV!$S1793-E_SAV!$AE1793,HLOOKUP(A_Stammdaten!$B$12-1,$AF$4:$AL$4004,ROW(C1793)-3,FALSE)-$AE1793)</f>
        <v>0</v>
      </c>
      <c r="AE1793" s="109">
        <f>HLOOKUP(A_Stammdaten!$B$12,$AF$4:$AL$4004,ROW(C1793)-3,FALSE)</f>
        <v>0</v>
      </c>
      <c r="AF1793" s="109">
        <f t="shared" si="199"/>
        <v>0</v>
      </c>
      <c r="AG1793" s="109">
        <f t="shared" si="204"/>
        <v>0</v>
      </c>
      <c r="AH1793" s="109">
        <f t="shared" si="204"/>
        <v>0</v>
      </c>
      <c r="AI1793" s="109">
        <f t="shared" si="204"/>
        <v>0</v>
      </c>
      <c r="AJ1793" s="109">
        <f t="shared" si="203"/>
        <v>0</v>
      </c>
      <c r="AK1793" s="109">
        <f t="shared" si="203"/>
        <v>0</v>
      </c>
      <c r="AL1793" s="109">
        <f t="shared" si="203"/>
        <v>0</v>
      </c>
    </row>
    <row r="1794" spans="1:38" x14ac:dyDescent="0.3">
      <c r="A1794" s="421"/>
      <c r="B1794" s="421"/>
      <c r="C1794" s="422"/>
      <c r="D1794" s="423"/>
      <c r="E1794" s="421"/>
      <c r="F1794" s="421"/>
      <c r="G1794" s="421"/>
      <c r="H1794" s="421"/>
      <c r="I1794" s="421"/>
      <c r="J1794" s="421"/>
      <c r="K1794" s="421"/>
      <c r="L1794" s="421"/>
      <c r="M1794" s="423"/>
      <c r="N1794" s="340">
        <f>IF(C1794&gt;A_Stammdaten!$B$12,0,SUM(E1794,F1794,H1794,J1794:K1794)-SUM(G1794,I1794,L1794:M1794))</f>
        <v>0</v>
      </c>
      <c r="O1794" s="421"/>
      <c r="P1794" s="421"/>
      <c r="Q1794" s="421"/>
      <c r="R1794" s="421"/>
      <c r="S1794" s="108">
        <f t="shared" si="200"/>
        <v>0</v>
      </c>
      <c r="T1794" s="341">
        <f>IF(ISBLANK($B1794),0,VLOOKUP($B1794,Listen!$A$2:$C$45,2,FALSE))</f>
        <v>0</v>
      </c>
      <c r="U1794" s="341">
        <f>IF(ISBLANK($B1794),0,VLOOKUP($B1794,Listen!$A$2:$C$45,3,FALSE))</f>
        <v>0</v>
      </c>
      <c r="V1794" s="342">
        <f t="shared" si="202"/>
        <v>0</v>
      </c>
      <c r="W1794" s="342">
        <f t="shared" si="205"/>
        <v>0</v>
      </c>
      <c r="X1794" s="342">
        <f t="shared" si="205"/>
        <v>0</v>
      </c>
      <c r="Y1794" s="342">
        <f t="shared" si="205"/>
        <v>0</v>
      </c>
      <c r="Z1794" s="342">
        <f t="shared" si="205"/>
        <v>0</v>
      </c>
      <c r="AA1794" s="342">
        <f t="shared" si="205"/>
        <v>0</v>
      </c>
      <c r="AB1794" s="342">
        <f t="shared" si="205"/>
        <v>0</v>
      </c>
      <c r="AC1794" s="109">
        <f t="shared" si="201"/>
        <v>0</v>
      </c>
      <c r="AD1794" s="109">
        <f>IF(C1794=A_Stammdaten!$B$12,E_SAV!$S1794-E_SAV!$AE1794,HLOOKUP(A_Stammdaten!$B$12-1,$AF$4:$AL$4004,ROW(C1794)-3,FALSE)-$AE1794)</f>
        <v>0</v>
      </c>
      <c r="AE1794" s="109">
        <f>HLOOKUP(A_Stammdaten!$B$12,$AF$4:$AL$4004,ROW(C1794)-3,FALSE)</f>
        <v>0</v>
      </c>
      <c r="AF1794" s="109">
        <f t="shared" si="199"/>
        <v>0</v>
      </c>
      <c r="AG1794" s="109">
        <f t="shared" si="204"/>
        <v>0</v>
      </c>
      <c r="AH1794" s="109">
        <f t="shared" si="204"/>
        <v>0</v>
      </c>
      <c r="AI1794" s="109">
        <f t="shared" si="204"/>
        <v>0</v>
      </c>
      <c r="AJ1794" s="109">
        <f t="shared" si="203"/>
        <v>0</v>
      </c>
      <c r="AK1794" s="109">
        <f t="shared" si="203"/>
        <v>0</v>
      </c>
      <c r="AL1794" s="109">
        <f t="shared" si="203"/>
        <v>0</v>
      </c>
    </row>
    <row r="1795" spans="1:38" x14ac:dyDescent="0.3">
      <c r="A1795" s="421"/>
      <c r="B1795" s="421"/>
      <c r="C1795" s="422"/>
      <c r="D1795" s="423"/>
      <c r="E1795" s="421"/>
      <c r="F1795" s="421"/>
      <c r="G1795" s="421"/>
      <c r="H1795" s="421"/>
      <c r="I1795" s="421"/>
      <c r="J1795" s="421"/>
      <c r="K1795" s="421"/>
      <c r="L1795" s="421"/>
      <c r="M1795" s="423"/>
      <c r="N1795" s="340">
        <f>IF(C1795&gt;A_Stammdaten!$B$12,0,SUM(E1795,F1795,H1795,J1795:K1795)-SUM(G1795,I1795,L1795:M1795))</f>
        <v>0</v>
      </c>
      <c r="O1795" s="421"/>
      <c r="P1795" s="421"/>
      <c r="Q1795" s="421"/>
      <c r="R1795" s="421"/>
      <c r="S1795" s="108">
        <f t="shared" si="200"/>
        <v>0</v>
      </c>
      <c r="T1795" s="341">
        <f>IF(ISBLANK($B1795),0,VLOOKUP($B1795,Listen!$A$2:$C$45,2,FALSE))</f>
        <v>0</v>
      </c>
      <c r="U1795" s="341">
        <f>IF(ISBLANK($B1795),0,VLOOKUP($B1795,Listen!$A$2:$C$45,3,FALSE))</f>
        <v>0</v>
      </c>
      <c r="V1795" s="342">
        <f t="shared" si="202"/>
        <v>0</v>
      </c>
      <c r="W1795" s="342">
        <f t="shared" si="205"/>
        <v>0</v>
      </c>
      <c r="X1795" s="342">
        <f t="shared" si="205"/>
        <v>0</v>
      </c>
      <c r="Y1795" s="342">
        <f t="shared" si="205"/>
        <v>0</v>
      </c>
      <c r="Z1795" s="342">
        <f t="shared" si="205"/>
        <v>0</v>
      </c>
      <c r="AA1795" s="342">
        <f t="shared" si="205"/>
        <v>0</v>
      </c>
      <c r="AB1795" s="342">
        <f t="shared" si="205"/>
        <v>0</v>
      </c>
      <c r="AC1795" s="109">
        <f t="shared" si="201"/>
        <v>0</v>
      </c>
      <c r="AD1795" s="109">
        <f>IF(C1795=A_Stammdaten!$B$12,E_SAV!$S1795-E_SAV!$AE1795,HLOOKUP(A_Stammdaten!$B$12-1,$AF$4:$AL$4004,ROW(C1795)-3,FALSE)-$AE1795)</f>
        <v>0</v>
      </c>
      <c r="AE1795" s="109">
        <f>HLOOKUP(A_Stammdaten!$B$12,$AF$4:$AL$4004,ROW(C1795)-3,FALSE)</f>
        <v>0</v>
      </c>
      <c r="AF1795" s="109">
        <f t="shared" si="199"/>
        <v>0</v>
      </c>
      <c r="AG1795" s="109">
        <f t="shared" si="204"/>
        <v>0</v>
      </c>
      <c r="AH1795" s="109">
        <f t="shared" si="204"/>
        <v>0</v>
      </c>
      <c r="AI1795" s="109">
        <f t="shared" si="204"/>
        <v>0</v>
      </c>
      <c r="AJ1795" s="109">
        <f t="shared" si="203"/>
        <v>0</v>
      </c>
      <c r="AK1795" s="109">
        <f t="shared" si="203"/>
        <v>0</v>
      </c>
      <c r="AL1795" s="109">
        <f t="shared" si="203"/>
        <v>0</v>
      </c>
    </row>
    <row r="1796" spans="1:38" x14ac:dyDescent="0.3">
      <c r="A1796" s="421"/>
      <c r="B1796" s="421"/>
      <c r="C1796" s="422"/>
      <c r="D1796" s="423"/>
      <c r="E1796" s="421"/>
      <c r="F1796" s="421"/>
      <c r="G1796" s="421"/>
      <c r="H1796" s="421"/>
      <c r="I1796" s="421"/>
      <c r="J1796" s="421"/>
      <c r="K1796" s="421"/>
      <c r="L1796" s="421"/>
      <c r="M1796" s="423"/>
      <c r="N1796" s="340">
        <f>IF(C1796&gt;A_Stammdaten!$B$12,0,SUM(E1796,F1796,H1796,J1796:K1796)-SUM(G1796,I1796,L1796:M1796))</f>
        <v>0</v>
      </c>
      <c r="O1796" s="421"/>
      <c r="P1796" s="421"/>
      <c r="Q1796" s="421"/>
      <c r="R1796" s="421"/>
      <c r="S1796" s="108">
        <f t="shared" si="200"/>
        <v>0</v>
      </c>
      <c r="T1796" s="341">
        <f>IF(ISBLANK($B1796),0,VLOOKUP($B1796,Listen!$A$2:$C$45,2,FALSE))</f>
        <v>0</v>
      </c>
      <c r="U1796" s="341">
        <f>IF(ISBLANK($B1796),0,VLOOKUP($B1796,Listen!$A$2:$C$45,3,FALSE))</f>
        <v>0</v>
      </c>
      <c r="V1796" s="342">
        <f t="shared" si="202"/>
        <v>0</v>
      </c>
      <c r="W1796" s="342">
        <f t="shared" si="205"/>
        <v>0</v>
      </c>
      <c r="X1796" s="342">
        <f t="shared" si="205"/>
        <v>0</v>
      </c>
      <c r="Y1796" s="342">
        <f t="shared" si="205"/>
        <v>0</v>
      </c>
      <c r="Z1796" s="342">
        <f t="shared" si="205"/>
        <v>0</v>
      </c>
      <c r="AA1796" s="342">
        <f t="shared" si="205"/>
        <v>0</v>
      </c>
      <c r="AB1796" s="342">
        <f t="shared" si="205"/>
        <v>0</v>
      </c>
      <c r="AC1796" s="109">
        <f t="shared" si="201"/>
        <v>0</v>
      </c>
      <c r="AD1796" s="109">
        <f>IF(C1796=A_Stammdaten!$B$12,E_SAV!$S1796-E_SAV!$AE1796,HLOOKUP(A_Stammdaten!$B$12-1,$AF$4:$AL$4004,ROW(C1796)-3,FALSE)-$AE1796)</f>
        <v>0</v>
      </c>
      <c r="AE1796" s="109">
        <f>HLOOKUP(A_Stammdaten!$B$12,$AF$4:$AL$4004,ROW(C1796)-3,FALSE)</f>
        <v>0</v>
      </c>
      <c r="AF1796" s="109">
        <f t="shared" si="199"/>
        <v>0</v>
      </c>
      <c r="AG1796" s="109">
        <f t="shared" si="204"/>
        <v>0</v>
      </c>
      <c r="AH1796" s="109">
        <f t="shared" si="204"/>
        <v>0</v>
      </c>
      <c r="AI1796" s="109">
        <f t="shared" si="204"/>
        <v>0</v>
      </c>
      <c r="AJ1796" s="109">
        <f t="shared" si="203"/>
        <v>0</v>
      </c>
      <c r="AK1796" s="109">
        <f t="shared" si="203"/>
        <v>0</v>
      </c>
      <c r="AL1796" s="109">
        <f t="shared" si="203"/>
        <v>0</v>
      </c>
    </row>
    <row r="1797" spans="1:38" x14ac:dyDescent="0.3">
      <c r="A1797" s="421"/>
      <c r="B1797" s="421"/>
      <c r="C1797" s="422"/>
      <c r="D1797" s="423"/>
      <c r="E1797" s="421"/>
      <c r="F1797" s="421"/>
      <c r="G1797" s="421"/>
      <c r="H1797" s="421"/>
      <c r="I1797" s="421"/>
      <c r="J1797" s="421"/>
      <c r="K1797" s="421"/>
      <c r="L1797" s="421"/>
      <c r="M1797" s="423"/>
      <c r="N1797" s="340">
        <f>IF(C1797&gt;A_Stammdaten!$B$12,0,SUM(E1797,F1797,H1797,J1797:K1797)-SUM(G1797,I1797,L1797:M1797))</f>
        <v>0</v>
      </c>
      <c r="O1797" s="421"/>
      <c r="P1797" s="421"/>
      <c r="Q1797" s="421"/>
      <c r="R1797" s="421"/>
      <c r="S1797" s="108">
        <f t="shared" si="200"/>
        <v>0</v>
      </c>
      <c r="T1797" s="341">
        <f>IF(ISBLANK($B1797),0,VLOOKUP($B1797,Listen!$A$2:$C$45,2,FALSE))</f>
        <v>0</v>
      </c>
      <c r="U1797" s="341">
        <f>IF(ISBLANK($B1797),0,VLOOKUP($B1797,Listen!$A$2:$C$45,3,FALSE))</f>
        <v>0</v>
      </c>
      <c r="V1797" s="342">
        <f t="shared" si="202"/>
        <v>0</v>
      </c>
      <c r="W1797" s="342">
        <f t="shared" si="205"/>
        <v>0</v>
      </c>
      <c r="X1797" s="342">
        <f t="shared" si="205"/>
        <v>0</v>
      </c>
      <c r="Y1797" s="342">
        <f t="shared" si="205"/>
        <v>0</v>
      </c>
      <c r="Z1797" s="342">
        <f t="shared" si="205"/>
        <v>0</v>
      </c>
      <c r="AA1797" s="342">
        <f t="shared" si="205"/>
        <v>0</v>
      </c>
      <c r="AB1797" s="342">
        <f t="shared" si="205"/>
        <v>0</v>
      </c>
      <c r="AC1797" s="109">
        <f t="shared" si="201"/>
        <v>0</v>
      </c>
      <c r="AD1797" s="109">
        <f>IF(C1797=A_Stammdaten!$B$12,E_SAV!$S1797-E_SAV!$AE1797,HLOOKUP(A_Stammdaten!$B$12-1,$AF$4:$AL$4004,ROW(C1797)-3,FALSE)-$AE1797)</f>
        <v>0</v>
      </c>
      <c r="AE1797" s="109">
        <f>HLOOKUP(A_Stammdaten!$B$12,$AF$4:$AL$4004,ROW(C1797)-3,FALSE)</f>
        <v>0</v>
      </c>
      <c r="AF1797" s="109">
        <f t="shared" ref="AF1797:AF1860" si="206">IF(OR($C1797=0,$S1797=0),0,IF($C1797&lt;=AF$4,$S1797-$S1797/V1797*(AF$4-$C1797+1),0))</f>
        <v>0</v>
      </c>
      <c r="AG1797" s="109">
        <f t="shared" si="204"/>
        <v>0</v>
      </c>
      <c r="AH1797" s="109">
        <f t="shared" si="204"/>
        <v>0</v>
      </c>
      <c r="AI1797" s="109">
        <f t="shared" si="204"/>
        <v>0</v>
      </c>
      <c r="AJ1797" s="109">
        <f t="shared" si="203"/>
        <v>0</v>
      </c>
      <c r="AK1797" s="109">
        <f t="shared" si="203"/>
        <v>0</v>
      </c>
      <c r="AL1797" s="109">
        <f t="shared" si="203"/>
        <v>0</v>
      </c>
    </row>
    <row r="1798" spans="1:38" x14ac:dyDescent="0.3">
      <c r="A1798" s="421"/>
      <c r="B1798" s="421"/>
      <c r="C1798" s="422"/>
      <c r="D1798" s="423"/>
      <c r="E1798" s="421"/>
      <c r="F1798" s="421"/>
      <c r="G1798" s="421"/>
      <c r="H1798" s="421"/>
      <c r="I1798" s="421"/>
      <c r="J1798" s="421"/>
      <c r="K1798" s="421"/>
      <c r="L1798" s="421"/>
      <c r="M1798" s="423"/>
      <c r="N1798" s="340">
        <f>IF(C1798&gt;A_Stammdaten!$B$12,0,SUM(E1798,F1798,H1798,J1798:K1798)-SUM(G1798,I1798,L1798:M1798))</f>
        <v>0</v>
      </c>
      <c r="O1798" s="421"/>
      <c r="P1798" s="421"/>
      <c r="Q1798" s="421"/>
      <c r="R1798" s="421"/>
      <c r="S1798" s="108">
        <f t="shared" ref="S1798:S1861" si="207">N1798-SUM(O1798:R1798)</f>
        <v>0</v>
      </c>
      <c r="T1798" s="341">
        <f>IF(ISBLANK($B1798),0,VLOOKUP($B1798,Listen!$A$2:$C$45,2,FALSE))</f>
        <v>0</v>
      </c>
      <c r="U1798" s="341">
        <f>IF(ISBLANK($B1798),0,VLOOKUP($B1798,Listen!$A$2:$C$45,3,FALSE))</f>
        <v>0</v>
      </c>
      <c r="V1798" s="342">
        <f t="shared" si="202"/>
        <v>0</v>
      </c>
      <c r="W1798" s="342">
        <f t="shared" si="205"/>
        <v>0</v>
      </c>
      <c r="X1798" s="342">
        <f t="shared" si="205"/>
        <v>0</v>
      </c>
      <c r="Y1798" s="342">
        <f t="shared" si="205"/>
        <v>0</v>
      </c>
      <c r="Z1798" s="342">
        <f t="shared" si="205"/>
        <v>0</v>
      </c>
      <c r="AA1798" s="342">
        <f t="shared" si="205"/>
        <v>0</v>
      </c>
      <c r="AB1798" s="342">
        <f t="shared" si="205"/>
        <v>0</v>
      </c>
      <c r="AC1798" s="109">
        <f t="shared" ref="AC1798:AC1861" si="208">AE1798+AD1798</f>
        <v>0</v>
      </c>
      <c r="AD1798" s="109">
        <f>IF(C1798=A_Stammdaten!$B$12,E_SAV!$S1798-E_SAV!$AE1798,HLOOKUP(A_Stammdaten!$B$12-1,$AF$4:$AL$4004,ROW(C1798)-3,FALSE)-$AE1798)</f>
        <v>0</v>
      </c>
      <c r="AE1798" s="109">
        <f>HLOOKUP(A_Stammdaten!$B$12,$AF$4:$AL$4004,ROW(C1798)-3,FALSE)</f>
        <v>0</v>
      </c>
      <c r="AF1798" s="109">
        <f t="shared" si="206"/>
        <v>0</v>
      </c>
      <c r="AG1798" s="109">
        <f t="shared" si="204"/>
        <v>0</v>
      </c>
      <c r="AH1798" s="109">
        <f t="shared" si="204"/>
        <v>0</v>
      </c>
      <c r="AI1798" s="109">
        <f t="shared" si="204"/>
        <v>0</v>
      </c>
      <c r="AJ1798" s="109">
        <f t="shared" si="203"/>
        <v>0</v>
      </c>
      <c r="AK1798" s="109">
        <f t="shared" si="203"/>
        <v>0</v>
      </c>
      <c r="AL1798" s="109">
        <f t="shared" si="203"/>
        <v>0</v>
      </c>
    </row>
    <row r="1799" spans="1:38" x14ac:dyDescent="0.3">
      <c r="A1799" s="421"/>
      <c r="B1799" s="421"/>
      <c r="C1799" s="422"/>
      <c r="D1799" s="423"/>
      <c r="E1799" s="421"/>
      <c r="F1799" s="421"/>
      <c r="G1799" s="421"/>
      <c r="H1799" s="421"/>
      <c r="I1799" s="421"/>
      <c r="J1799" s="421"/>
      <c r="K1799" s="421"/>
      <c r="L1799" s="421"/>
      <c r="M1799" s="423"/>
      <c r="N1799" s="340">
        <f>IF(C1799&gt;A_Stammdaten!$B$12,0,SUM(E1799,F1799,H1799,J1799:K1799)-SUM(G1799,I1799,L1799:M1799))</f>
        <v>0</v>
      </c>
      <c r="O1799" s="421"/>
      <c r="P1799" s="421"/>
      <c r="Q1799" s="421"/>
      <c r="R1799" s="421"/>
      <c r="S1799" s="108">
        <f t="shared" si="207"/>
        <v>0</v>
      </c>
      <c r="T1799" s="341">
        <f>IF(ISBLANK($B1799),0,VLOOKUP($B1799,Listen!$A$2:$C$45,2,FALSE))</f>
        <v>0</v>
      </c>
      <c r="U1799" s="341">
        <f>IF(ISBLANK($B1799),0,VLOOKUP($B1799,Listen!$A$2:$C$45,3,FALSE))</f>
        <v>0</v>
      </c>
      <c r="V1799" s="342">
        <f t="shared" si="202"/>
        <v>0</v>
      </c>
      <c r="W1799" s="342">
        <f t="shared" si="205"/>
        <v>0</v>
      </c>
      <c r="X1799" s="342">
        <f t="shared" si="205"/>
        <v>0</v>
      </c>
      <c r="Y1799" s="342">
        <f t="shared" si="205"/>
        <v>0</v>
      </c>
      <c r="Z1799" s="342">
        <f t="shared" si="205"/>
        <v>0</v>
      </c>
      <c r="AA1799" s="342">
        <f t="shared" si="205"/>
        <v>0</v>
      </c>
      <c r="AB1799" s="342">
        <f t="shared" si="205"/>
        <v>0</v>
      </c>
      <c r="AC1799" s="109">
        <f t="shared" si="208"/>
        <v>0</v>
      </c>
      <c r="AD1799" s="109">
        <f>IF(C1799=A_Stammdaten!$B$12,E_SAV!$S1799-E_SAV!$AE1799,HLOOKUP(A_Stammdaten!$B$12-1,$AF$4:$AL$4004,ROW(C1799)-3,FALSE)-$AE1799)</f>
        <v>0</v>
      </c>
      <c r="AE1799" s="109">
        <f>HLOOKUP(A_Stammdaten!$B$12,$AF$4:$AL$4004,ROW(C1799)-3,FALSE)</f>
        <v>0</v>
      </c>
      <c r="AF1799" s="109">
        <f t="shared" si="206"/>
        <v>0</v>
      </c>
      <c r="AG1799" s="109">
        <f t="shared" si="204"/>
        <v>0</v>
      </c>
      <c r="AH1799" s="109">
        <f t="shared" si="204"/>
        <v>0</v>
      </c>
      <c r="AI1799" s="109">
        <f t="shared" si="204"/>
        <v>0</v>
      </c>
      <c r="AJ1799" s="109">
        <f t="shared" si="203"/>
        <v>0</v>
      </c>
      <c r="AK1799" s="109">
        <f t="shared" si="203"/>
        <v>0</v>
      </c>
      <c r="AL1799" s="109">
        <f t="shared" si="203"/>
        <v>0</v>
      </c>
    </row>
    <row r="1800" spans="1:38" x14ac:dyDescent="0.3">
      <c r="A1800" s="421"/>
      <c r="B1800" s="421"/>
      <c r="C1800" s="422"/>
      <c r="D1800" s="423"/>
      <c r="E1800" s="421"/>
      <c r="F1800" s="421"/>
      <c r="G1800" s="421"/>
      <c r="H1800" s="421"/>
      <c r="I1800" s="421"/>
      <c r="J1800" s="421"/>
      <c r="K1800" s="421"/>
      <c r="L1800" s="421"/>
      <c r="M1800" s="423"/>
      <c r="N1800" s="340">
        <f>IF(C1800&gt;A_Stammdaten!$B$12,0,SUM(E1800,F1800,H1800,J1800:K1800)-SUM(G1800,I1800,L1800:M1800))</f>
        <v>0</v>
      </c>
      <c r="O1800" s="421"/>
      <c r="P1800" s="421"/>
      <c r="Q1800" s="421"/>
      <c r="R1800" s="421"/>
      <c r="S1800" s="108">
        <f t="shared" si="207"/>
        <v>0</v>
      </c>
      <c r="T1800" s="341">
        <f>IF(ISBLANK($B1800),0,VLOOKUP($B1800,Listen!$A$2:$C$45,2,FALSE))</f>
        <v>0</v>
      </c>
      <c r="U1800" s="341">
        <f>IF(ISBLANK($B1800),0,VLOOKUP($B1800,Listen!$A$2:$C$45,3,FALSE))</f>
        <v>0</v>
      </c>
      <c r="V1800" s="342">
        <f t="shared" si="202"/>
        <v>0</v>
      </c>
      <c r="W1800" s="342">
        <f t="shared" si="205"/>
        <v>0</v>
      </c>
      <c r="X1800" s="342">
        <f t="shared" si="205"/>
        <v>0</v>
      </c>
      <c r="Y1800" s="342">
        <f t="shared" si="205"/>
        <v>0</v>
      </c>
      <c r="Z1800" s="342">
        <f t="shared" si="205"/>
        <v>0</v>
      </c>
      <c r="AA1800" s="342">
        <f t="shared" si="205"/>
        <v>0</v>
      </c>
      <c r="AB1800" s="342">
        <f t="shared" si="205"/>
        <v>0</v>
      </c>
      <c r="AC1800" s="109">
        <f t="shared" si="208"/>
        <v>0</v>
      </c>
      <c r="AD1800" s="109">
        <f>IF(C1800=A_Stammdaten!$B$12,E_SAV!$S1800-E_SAV!$AE1800,HLOOKUP(A_Stammdaten!$B$12-1,$AF$4:$AL$4004,ROW(C1800)-3,FALSE)-$AE1800)</f>
        <v>0</v>
      </c>
      <c r="AE1800" s="109">
        <f>HLOOKUP(A_Stammdaten!$B$12,$AF$4:$AL$4004,ROW(C1800)-3,FALSE)</f>
        <v>0</v>
      </c>
      <c r="AF1800" s="109">
        <f t="shared" si="206"/>
        <v>0</v>
      </c>
      <c r="AG1800" s="109">
        <f t="shared" si="204"/>
        <v>0</v>
      </c>
      <c r="AH1800" s="109">
        <f t="shared" si="204"/>
        <v>0</v>
      </c>
      <c r="AI1800" s="109">
        <f t="shared" si="204"/>
        <v>0</v>
      </c>
      <c r="AJ1800" s="109">
        <f t="shared" si="203"/>
        <v>0</v>
      </c>
      <c r="AK1800" s="109">
        <f t="shared" si="203"/>
        <v>0</v>
      </c>
      <c r="AL1800" s="109">
        <f t="shared" si="203"/>
        <v>0</v>
      </c>
    </row>
    <row r="1801" spans="1:38" x14ac:dyDescent="0.3">
      <c r="A1801" s="421"/>
      <c r="B1801" s="421"/>
      <c r="C1801" s="422"/>
      <c r="D1801" s="423"/>
      <c r="E1801" s="421"/>
      <c r="F1801" s="421"/>
      <c r="G1801" s="421"/>
      <c r="H1801" s="421"/>
      <c r="I1801" s="421"/>
      <c r="J1801" s="421"/>
      <c r="K1801" s="421"/>
      <c r="L1801" s="421"/>
      <c r="M1801" s="423"/>
      <c r="N1801" s="340">
        <f>IF(C1801&gt;A_Stammdaten!$B$12,0,SUM(E1801,F1801,H1801,J1801:K1801)-SUM(G1801,I1801,L1801:M1801))</f>
        <v>0</v>
      </c>
      <c r="O1801" s="421"/>
      <c r="P1801" s="421"/>
      <c r="Q1801" s="421"/>
      <c r="R1801" s="421"/>
      <c r="S1801" s="108">
        <f t="shared" si="207"/>
        <v>0</v>
      </c>
      <c r="T1801" s="341">
        <f>IF(ISBLANK($B1801),0,VLOOKUP($B1801,Listen!$A$2:$C$45,2,FALSE))</f>
        <v>0</v>
      </c>
      <c r="U1801" s="341">
        <f>IF(ISBLANK($B1801),0,VLOOKUP($B1801,Listen!$A$2:$C$45,3,FALSE))</f>
        <v>0</v>
      </c>
      <c r="V1801" s="342">
        <f t="shared" si="202"/>
        <v>0</v>
      </c>
      <c r="W1801" s="342">
        <f t="shared" si="205"/>
        <v>0</v>
      </c>
      <c r="X1801" s="342">
        <f t="shared" si="205"/>
        <v>0</v>
      </c>
      <c r="Y1801" s="342">
        <f t="shared" si="205"/>
        <v>0</v>
      </c>
      <c r="Z1801" s="342">
        <f t="shared" si="205"/>
        <v>0</v>
      </c>
      <c r="AA1801" s="342">
        <f t="shared" si="205"/>
        <v>0</v>
      </c>
      <c r="AB1801" s="342">
        <f t="shared" si="205"/>
        <v>0</v>
      </c>
      <c r="AC1801" s="109">
        <f t="shared" si="208"/>
        <v>0</v>
      </c>
      <c r="AD1801" s="109">
        <f>IF(C1801=A_Stammdaten!$B$12,E_SAV!$S1801-E_SAV!$AE1801,HLOOKUP(A_Stammdaten!$B$12-1,$AF$4:$AL$4004,ROW(C1801)-3,FALSE)-$AE1801)</f>
        <v>0</v>
      </c>
      <c r="AE1801" s="109">
        <f>HLOOKUP(A_Stammdaten!$B$12,$AF$4:$AL$4004,ROW(C1801)-3,FALSE)</f>
        <v>0</v>
      </c>
      <c r="AF1801" s="109">
        <f t="shared" si="206"/>
        <v>0</v>
      </c>
      <c r="AG1801" s="109">
        <f t="shared" si="204"/>
        <v>0</v>
      </c>
      <c r="AH1801" s="109">
        <f t="shared" si="204"/>
        <v>0</v>
      </c>
      <c r="AI1801" s="109">
        <f t="shared" si="204"/>
        <v>0</v>
      </c>
      <c r="AJ1801" s="109">
        <f t="shared" si="203"/>
        <v>0</v>
      </c>
      <c r="AK1801" s="109">
        <f t="shared" si="203"/>
        <v>0</v>
      </c>
      <c r="AL1801" s="109">
        <f t="shared" si="203"/>
        <v>0</v>
      </c>
    </row>
    <row r="1802" spans="1:38" x14ac:dyDescent="0.3">
      <c r="A1802" s="421"/>
      <c r="B1802" s="421"/>
      <c r="C1802" s="422"/>
      <c r="D1802" s="423"/>
      <c r="E1802" s="421"/>
      <c r="F1802" s="421"/>
      <c r="G1802" s="421"/>
      <c r="H1802" s="421"/>
      <c r="I1802" s="421"/>
      <c r="J1802" s="421"/>
      <c r="K1802" s="421"/>
      <c r="L1802" s="421"/>
      <c r="M1802" s="423"/>
      <c r="N1802" s="340">
        <f>IF(C1802&gt;A_Stammdaten!$B$12,0,SUM(E1802,F1802,H1802,J1802:K1802)-SUM(G1802,I1802,L1802:M1802))</f>
        <v>0</v>
      </c>
      <c r="O1802" s="421"/>
      <c r="P1802" s="421"/>
      <c r="Q1802" s="421"/>
      <c r="R1802" s="421"/>
      <c r="S1802" s="108">
        <f t="shared" si="207"/>
        <v>0</v>
      </c>
      <c r="T1802" s="341">
        <f>IF(ISBLANK($B1802),0,VLOOKUP($B1802,Listen!$A$2:$C$45,2,FALSE))</f>
        <v>0</v>
      </c>
      <c r="U1802" s="341">
        <f>IF(ISBLANK($B1802),0,VLOOKUP($B1802,Listen!$A$2:$C$45,3,FALSE))</f>
        <v>0</v>
      </c>
      <c r="V1802" s="342">
        <f t="shared" si="202"/>
        <v>0</v>
      </c>
      <c r="W1802" s="342">
        <f t="shared" si="205"/>
        <v>0</v>
      </c>
      <c r="X1802" s="342">
        <f t="shared" si="205"/>
        <v>0</v>
      </c>
      <c r="Y1802" s="342">
        <f t="shared" si="205"/>
        <v>0</v>
      </c>
      <c r="Z1802" s="342">
        <f t="shared" si="205"/>
        <v>0</v>
      </c>
      <c r="AA1802" s="342">
        <f t="shared" si="205"/>
        <v>0</v>
      </c>
      <c r="AB1802" s="342">
        <f t="shared" si="205"/>
        <v>0</v>
      </c>
      <c r="AC1802" s="109">
        <f t="shared" si="208"/>
        <v>0</v>
      </c>
      <c r="AD1802" s="109">
        <f>IF(C1802=A_Stammdaten!$B$12,E_SAV!$S1802-E_SAV!$AE1802,HLOOKUP(A_Stammdaten!$B$12-1,$AF$4:$AL$4004,ROW(C1802)-3,FALSE)-$AE1802)</f>
        <v>0</v>
      </c>
      <c r="AE1802" s="109">
        <f>HLOOKUP(A_Stammdaten!$B$12,$AF$4:$AL$4004,ROW(C1802)-3,FALSE)</f>
        <v>0</v>
      </c>
      <c r="AF1802" s="109">
        <f t="shared" si="206"/>
        <v>0</v>
      </c>
      <c r="AG1802" s="109">
        <f t="shared" si="204"/>
        <v>0</v>
      </c>
      <c r="AH1802" s="109">
        <f t="shared" si="204"/>
        <v>0</v>
      </c>
      <c r="AI1802" s="109">
        <f t="shared" si="204"/>
        <v>0</v>
      </c>
      <c r="AJ1802" s="109">
        <f t="shared" si="203"/>
        <v>0</v>
      </c>
      <c r="AK1802" s="109">
        <f t="shared" si="203"/>
        <v>0</v>
      </c>
      <c r="AL1802" s="109">
        <f t="shared" si="203"/>
        <v>0</v>
      </c>
    </row>
    <row r="1803" spans="1:38" x14ac:dyDescent="0.3">
      <c r="A1803" s="421"/>
      <c r="B1803" s="421"/>
      <c r="C1803" s="422"/>
      <c r="D1803" s="423"/>
      <c r="E1803" s="421"/>
      <c r="F1803" s="421"/>
      <c r="G1803" s="421"/>
      <c r="H1803" s="421"/>
      <c r="I1803" s="421"/>
      <c r="J1803" s="421"/>
      <c r="K1803" s="421"/>
      <c r="L1803" s="421"/>
      <c r="M1803" s="423"/>
      <c r="N1803" s="340">
        <f>IF(C1803&gt;A_Stammdaten!$B$12,0,SUM(E1803,F1803,H1803,J1803:K1803)-SUM(G1803,I1803,L1803:M1803))</f>
        <v>0</v>
      </c>
      <c r="O1803" s="421"/>
      <c r="P1803" s="421"/>
      <c r="Q1803" s="421"/>
      <c r="R1803" s="421"/>
      <c r="S1803" s="108">
        <f t="shared" si="207"/>
        <v>0</v>
      </c>
      <c r="T1803" s="341">
        <f>IF(ISBLANK($B1803),0,VLOOKUP($B1803,Listen!$A$2:$C$45,2,FALSE))</f>
        <v>0</v>
      </c>
      <c r="U1803" s="341">
        <f>IF(ISBLANK($B1803),0,VLOOKUP($B1803,Listen!$A$2:$C$45,3,FALSE))</f>
        <v>0</v>
      </c>
      <c r="V1803" s="342">
        <f t="shared" ref="V1803:V1866" si="209">$T1803</f>
        <v>0</v>
      </c>
      <c r="W1803" s="342">
        <f t="shared" si="205"/>
        <v>0</v>
      </c>
      <c r="X1803" s="342">
        <f t="shared" si="205"/>
        <v>0</v>
      </c>
      <c r="Y1803" s="342">
        <f t="shared" si="205"/>
        <v>0</v>
      </c>
      <c r="Z1803" s="342">
        <f t="shared" si="205"/>
        <v>0</v>
      </c>
      <c r="AA1803" s="342">
        <f t="shared" si="205"/>
        <v>0</v>
      </c>
      <c r="AB1803" s="342">
        <f t="shared" si="205"/>
        <v>0</v>
      </c>
      <c r="AC1803" s="109">
        <f t="shared" si="208"/>
        <v>0</v>
      </c>
      <c r="AD1803" s="109">
        <f>IF(C1803=A_Stammdaten!$B$12,E_SAV!$S1803-E_SAV!$AE1803,HLOOKUP(A_Stammdaten!$B$12-1,$AF$4:$AL$4004,ROW(C1803)-3,FALSE)-$AE1803)</f>
        <v>0</v>
      </c>
      <c r="AE1803" s="109">
        <f>HLOOKUP(A_Stammdaten!$B$12,$AF$4:$AL$4004,ROW(C1803)-3,FALSE)</f>
        <v>0</v>
      </c>
      <c r="AF1803" s="109">
        <f t="shared" si="206"/>
        <v>0</v>
      </c>
      <c r="AG1803" s="109">
        <f t="shared" si="204"/>
        <v>0</v>
      </c>
      <c r="AH1803" s="109">
        <f t="shared" si="204"/>
        <v>0</v>
      </c>
      <c r="AI1803" s="109">
        <f t="shared" si="204"/>
        <v>0</v>
      </c>
      <c r="AJ1803" s="109">
        <f t="shared" si="203"/>
        <v>0</v>
      </c>
      <c r="AK1803" s="109">
        <f t="shared" si="203"/>
        <v>0</v>
      </c>
      <c r="AL1803" s="109">
        <f t="shared" si="203"/>
        <v>0</v>
      </c>
    </row>
    <row r="1804" spans="1:38" x14ac:dyDescent="0.3">
      <c r="A1804" s="421"/>
      <c r="B1804" s="421"/>
      <c r="C1804" s="422"/>
      <c r="D1804" s="423"/>
      <c r="E1804" s="421"/>
      <c r="F1804" s="421"/>
      <c r="G1804" s="421"/>
      <c r="H1804" s="421"/>
      <c r="I1804" s="421"/>
      <c r="J1804" s="421"/>
      <c r="K1804" s="421"/>
      <c r="L1804" s="421"/>
      <c r="M1804" s="423"/>
      <c r="N1804" s="340">
        <f>IF(C1804&gt;A_Stammdaten!$B$12,0,SUM(E1804,F1804,H1804,J1804:K1804)-SUM(G1804,I1804,L1804:M1804))</f>
        <v>0</v>
      </c>
      <c r="O1804" s="421"/>
      <c r="P1804" s="421"/>
      <c r="Q1804" s="421"/>
      <c r="R1804" s="421"/>
      <c r="S1804" s="108">
        <f t="shared" si="207"/>
        <v>0</v>
      </c>
      <c r="T1804" s="341">
        <f>IF(ISBLANK($B1804),0,VLOOKUP($B1804,Listen!$A$2:$C$45,2,FALSE))</f>
        <v>0</v>
      </c>
      <c r="U1804" s="341">
        <f>IF(ISBLANK($B1804),0,VLOOKUP($B1804,Listen!$A$2:$C$45,3,FALSE))</f>
        <v>0</v>
      </c>
      <c r="V1804" s="342">
        <f t="shared" si="209"/>
        <v>0</v>
      </c>
      <c r="W1804" s="342">
        <f t="shared" si="205"/>
        <v>0</v>
      </c>
      <c r="X1804" s="342">
        <f t="shared" si="205"/>
        <v>0</v>
      </c>
      <c r="Y1804" s="342">
        <f t="shared" si="205"/>
        <v>0</v>
      </c>
      <c r="Z1804" s="342">
        <f t="shared" si="205"/>
        <v>0</v>
      </c>
      <c r="AA1804" s="342">
        <f t="shared" si="205"/>
        <v>0</v>
      </c>
      <c r="AB1804" s="342">
        <f t="shared" si="205"/>
        <v>0</v>
      </c>
      <c r="AC1804" s="109">
        <f t="shared" si="208"/>
        <v>0</v>
      </c>
      <c r="AD1804" s="109">
        <f>IF(C1804=A_Stammdaten!$B$12,E_SAV!$S1804-E_SAV!$AE1804,HLOOKUP(A_Stammdaten!$B$12-1,$AF$4:$AL$4004,ROW(C1804)-3,FALSE)-$AE1804)</f>
        <v>0</v>
      </c>
      <c r="AE1804" s="109">
        <f>HLOOKUP(A_Stammdaten!$B$12,$AF$4:$AL$4004,ROW(C1804)-3,FALSE)</f>
        <v>0</v>
      </c>
      <c r="AF1804" s="109">
        <f t="shared" si="206"/>
        <v>0</v>
      </c>
      <c r="AG1804" s="109">
        <f t="shared" si="204"/>
        <v>0</v>
      </c>
      <c r="AH1804" s="109">
        <f t="shared" si="204"/>
        <v>0</v>
      </c>
      <c r="AI1804" s="109">
        <f t="shared" si="204"/>
        <v>0</v>
      </c>
      <c r="AJ1804" s="109">
        <f t="shared" si="203"/>
        <v>0</v>
      </c>
      <c r="AK1804" s="109">
        <f t="shared" si="203"/>
        <v>0</v>
      </c>
      <c r="AL1804" s="109">
        <f t="shared" si="203"/>
        <v>0</v>
      </c>
    </row>
    <row r="1805" spans="1:38" x14ac:dyDescent="0.3">
      <c r="A1805" s="421"/>
      <c r="B1805" s="421"/>
      <c r="C1805" s="422"/>
      <c r="D1805" s="423"/>
      <c r="E1805" s="421"/>
      <c r="F1805" s="421"/>
      <c r="G1805" s="421"/>
      <c r="H1805" s="421"/>
      <c r="I1805" s="421"/>
      <c r="J1805" s="421"/>
      <c r="K1805" s="421"/>
      <c r="L1805" s="421"/>
      <c r="M1805" s="423"/>
      <c r="N1805" s="340">
        <f>IF(C1805&gt;A_Stammdaten!$B$12,0,SUM(E1805,F1805,H1805,J1805:K1805)-SUM(G1805,I1805,L1805:M1805))</f>
        <v>0</v>
      </c>
      <c r="O1805" s="421"/>
      <c r="P1805" s="421"/>
      <c r="Q1805" s="421"/>
      <c r="R1805" s="421"/>
      <c r="S1805" s="108">
        <f t="shared" si="207"/>
        <v>0</v>
      </c>
      <c r="T1805" s="341">
        <f>IF(ISBLANK($B1805),0,VLOOKUP($B1805,Listen!$A$2:$C$45,2,FALSE))</f>
        <v>0</v>
      </c>
      <c r="U1805" s="341">
        <f>IF(ISBLANK($B1805),0,VLOOKUP($B1805,Listen!$A$2:$C$45,3,FALSE))</f>
        <v>0</v>
      </c>
      <c r="V1805" s="342">
        <f t="shared" si="209"/>
        <v>0</v>
      </c>
      <c r="W1805" s="342">
        <f t="shared" si="205"/>
        <v>0</v>
      </c>
      <c r="X1805" s="342">
        <f t="shared" si="205"/>
        <v>0</v>
      </c>
      <c r="Y1805" s="342">
        <f t="shared" si="205"/>
        <v>0</v>
      </c>
      <c r="Z1805" s="342">
        <f t="shared" si="205"/>
        <v>0</v>
      </c>
      <c r="AA1805" s="342">
        <f t="shared" si="205"/>
        <v>0</v>
      </c>
      <c r="AB1805" s="342">
        <f t="shared" si="205"/>
        <v>0</v>
      </c>
      <c r="AC1805" s="109">
        <f t="shared" si="208"/>
        <v>0</v>
      </c>
      <c r="AD1805" s="109">
        <f>IF(C1805=A_Stammdaten!$B$12,E_SAV!$S1805-E_SAV!$AE1805,HLOOKUP(A_Stammdaten!$B$12-1,$AF$4:$AL$4004,ROW(C1805)-3,FALSE)-$AE1805)</f>
        <v>0</v>
      </c>
      <c r="AE1805" s="109">
        <f>HLOOKUP(A_Stammdaten!$B$12,$AF$4:$AL$4004,ROW(C1805)-3,FALSE)</f>
        <v>0</v>
      </c>
      <c r="AF1805" s="109">
        <f t="shared" si="206"/>
        <v>0</v>
      </c>
      <c r="AG1805" s="109">
        <f t="shared" si="204"/>
        <v>0</v>
      </c>
      <c r="AH1805" s="109">
        <f t="shared" si="204"/>
        <v>0</v>
      </c>
      <c r="AI1805" s="109">
        <f t="shared" si="204"/>
        <v>0</v>
      </c>
      <c r="AJ1805" s="109">
        <f t="shared" si="203"/>
        <v>0</v>
      </c>
      <c r="AK1805" s="109">
        <f t="shared" si="203"/>
        <v>0</v>
      </c>
      <c r="AL1805" s="109">
        <f t="shared" si="203"/>
        <v>0</v>
      </c>
    </row>
    <row r="1806" spans="1:38" x14ac:dyDescent="0.3">
      <c r="A1806" s="421"/>
      <c r="B1806" s="421"/>
      <c r="C1806" s="422"/>
      <c r="D1806" s="423"/>
      <c r="E1806" s="421"/>
      <c r="F1806" s="421"/>
      <c r="G1806" s="421"/>
      <c r="H1806" s="421"/>
      <c r="I1806" s="421"/>
      <c r="J1806" s="421"/>
      <c r="K1806" s="421"/>
      <c r="L1806" s="421"/>
      <c r="M1806" s="423"/>
      <c r="N1806" s="340">
        <f>IF(C1806&gt;A_Stammdaten!$B$12,0,SUM(E1806,F1806,H1806,J1806:K1806)-SUM(G1806,I1806,L1806:M1806))</f>
        <v>0</v>
      </c>
      <c r="O1806" s="421"/>
      <c r="P1806" s="421"/>
      <c r="Q1806" s="421"/>
      <c r="R1806" s="421"/>
      <c r="S1806" s="108">
        <f t="shared" si="207"/>
        <v>0</v>
      </c>
      <c r="T1806" s="341">
        <f>IF(ISBLANK($B1806),0,VLOOKUP($B1806,Listen!$A$2:$C$45,2,FALSE))</f>
        <v>0</v>
      </c>
      <c r="U1806" s="341">
        <f>IF(ISBLANK($B1806),0,VLOOKUP($B1806,Listen!$A$2:$C$45,3,FALSE))</f>
        <v>0</v>
      </c>
      <c r="V1806" s="342">
        <f t="shared" si="209"/>
        <v>0</v>
      </c>
      <c r="W1806" s="342">
        <f t="shared" si="205"/>
        <v>0</v>
      </c>
      <c r="X1806" s="342">
        <f t="shared" si="205"/>
        <v>0</v>
      </c>
      <c r="Y1806" s="342">
        <f t="shared" si="205"/>
        <v>0</v>
      </c>
      <c r="Z1806" s="342">
        <f t="shared" si="205"/>
        <v>0</v>
      </c>
      <c r="AA1806" s="342">
        <f t="shared" si="205"/>
        <v>0</v>
      </c>
      <c r="AB1806" s="342">
        <f t="shared" si="205"/>
        <v>0</v>
      </c>
      <c r="AC1806" s="109">
        <f t="shared" si="208"/>
        <v>0</v>
      </c>
      <c r="AD1806" s="109">
        <f>IF(C1806=A_Stammdaten!$B$12,E_SAV!$S1806-E_SAV!$AE1806,HLOOKUP(A_Stammdaten!$B$12-1,$AF$4:$AL$4004,ROW(C1806)-3,FALSE)-$AE1806)</f>
        <v>0</v>
      </c>
      <c r="AE1806" s="109">
        <f>HLOOKUP(A_Stammdaten!$B$12,$AF$4:$AL$4004,ROW(C1806)-3,FALSE)</f>
        <v>0</v>
      </c>
      <c r="AF1806" s="109">
        <f t="shared" si="206"/>
        <v>0</v>
      </c>
      <c r="AG1806" s="109">
        <f t="shared" si="204"/>
        <v>0</v>
      </c>
      <c r="AH1806" s="109">
        <f t="shared" si="204"/>
        <v>0</v>
      </c>
      <c r="AI1806" s="109">
        <f t="shared" si="204"/>
        <v>0</v>
      </c>
      <c r="AJ1806" s="109">
        <f t="shared" si="203"/>
        <v>0</v>
      </c>
      <c r="AK1806" s="109">
        <f t="shared" si="203"/>
        <v>0</v>
      </c>
      <c r="AL1806" s="109">
        <f t="shared" si="203"/>
        <v>0</v>
      </c>
    </row>
    <row r="1807" spans="1:38" x14ac:dyDescent="0.3">
      <c r="A1807" s="421"/>
      <c r="B1807" s="421"/>
      <c r="C1807" s="422"/>
      <c r="D1807" s="423"/>
      <c r="E1807" s="421"/>
      <c r="F1807" s="421"/>
      <c r="G1807" s="421"/>
      <c r="H1807" s="421"/>
      <c r="I1807" s="421"/>
      <c r="J1807" s="421"/>
      <c r="K1807" s="421"/>
      <c r="L1807" s="421"/>
      <c r="M1807" s="423"/>
      <c r="N1807" s="340">
        <f>IF(C1807&gt;A_Stammdaten!$B$12,0,SUM(E1807,F1807,H1807,J1807:K1807)-SUM(G1807,I1807,L1807:M1807))</f>
        <v>0</v>
      </c>
      <c r="O1807" s="421"/>
      <c r="P1807" s="421"/>
      <c r="Q1807" s="421"/>
      <c r="R1807" s="421"/>
      <c r="S1807" s="108">
        <f t="shared" si="207"/>
        <v>0</v>
      </c>
      <c r="T1807" s="341">
        <f>IF(ISBLANK($B1807),0,VLOOKUP($B1807,Listen!$A$2:$C$45,2,FALSE))</f>
        <v>0</v>
      </c>
      <c r="U1807" s="341">
        <f>IF(ISBLANK($B1807),0,VLOOKUP($B1807,Listen!$A$2:$C$45,3,FALSE))</f>
        <v>0</v>
      </c>
      <c r="V1807" s="342">
        <f t="shared" si="209"/>
        <v>0</v>
      </c>
      <c r="W1807" s="342">
        <f t="shared" si="205"/>
        <v>0</v>
      </c>
      <c r="X1807" s="342">
        <f t="shared" si="205"/>
        <v>0</v>
      </c>
      <c r="Y1807" s="342">
        <f t="shared" si="205"/>
        <v>0</v>
      </c>
      <c r="Z1807" s="342">
        <f t="shared" si="205"/>
        <v>0</v>
      </c>
      <c r="AA1807" s="342">
        <f t="shared" si="205"/>
        <v>0</v>
      </c>
      <c r="AB1807" s="342">
        <f t="shared" si="205"/>
        <v>0</v>
      </c>
      <c r="AC1807" s="109">
        <f t="shared" si="208"/>
        <v>0</v>
      </c>
      <c r="AD1807" s="109">
        <f>IF(C1807=A_Stammdaten!$B$12,E_SAV!$S1807-E_SAV!$AE1807,HLOOKUP(A_Stammdaten!$B$12-1,$AF$4:$AL$4004,ROW(C1807)-3,FALSE)-$AE1807)</f>
        <v>0</v>
      </c>
      <c r="AE1807" s="109">
        <f>HLOOKUP(A_Stammdaten!$B$12,$AF$4:$AL$4004,ROW(C1807)-3,FALSE)</f>
        <v>0</v>
      </c>
      <c r="AF1807" s="109">
        <f t="shared" si="206"/>
        <v>0</v>
      </c>
      <c r="AG1807" s="109">
        <f t="shared" si="204"/>
        <v>0</v>
      </c>
      <c r="AH1807" s="109">
        <f t="shared" si="204"/>
        <v>0</v>
      </c>
      <c r="AI1807" s="109">
        <f t="shared" si="204"/>
        <v>0</v>
      </c>
      <c r="AJ1807" s="109">
        <f t="shared" si="203"/>
        <v>0</v>
      </c>
      <c r="AK1807" s="109">
        <f t="shared" si="203"/>
        <v>0</v>
      </c>
      <c r="AL1807" s="109">
        <f t="shared" si="203"/>
        <v>0</v>
      </c>
    </row>
    <row r="1808" spans="1:38" x14ac:dyDescent="0.3">
      <c r="A1808" s="421"/>
      <c r="B1808" s="421"/>
      <c r="C1808" s="422"/>
      <c r="D1808" s="423"/>
      <c r="E1808" s="421"/>
      <c r="F1808" s="421"/>
      <c r="G1808" s="421"/>
      <c r="H1808" s="421"/>
      <c r="I1808" s="421"/>
      <c r="J1808" s="421"/>
      <c r="K1808" s="421"/>
      <c r="L1808" s="421"/>
      <c r="M1808" s="423"/>
      <c r="N1808" s="340">
        <f>IF(C1808&gt;A_Stammdaten!$B$12,0,SUM(E1808,F1808,H1808,J1808:K1808)-SUM(G1808,I1808,L1808:M1808))</f>
        <v>0</v>
      </c>
      <c r="O1808" s="421"/>
      <c r="P1808" s="421"/>
      <c r="Q1808" s="421"/>
      <c r="R1808" s="421"/>
      <c r="S1808" s="108">
        <f t="shared" si="207"/>
        <v>0</v>
      </c>
      <c r="T1808" s="341">
        <f>IF(ISBLANK($B1808),0,VLOOKUP($B1808,Listen!$A$2:$C$45,2,FALSE))</f>
        <v>0</v>
      </c>
      <c r="U1808" s="341">
        <f>IF(ISBLANK($B1808),0,VLOOKUP($B1808,Listen!$A$2:$C$45,3,FALSE))</f>
        <v>0</v>
      </c>
      <c r="V1808" s="342">
        <f t="shared" si="209"/>
        <v>0</v>
      </c>
      <c r="W1808" s="342">
        <f t="shared" si="205"/>
        <v>0</v>
      </c>
      <c r="X1808" s="342">
        <f t="shared" si="205"/>
        <v>0</v>
      </c>
      <c r="Y1808" s="342">
        <f t="shared" si="205"/>
        <v>0</v>
      </c>
      <c r="Z1808" s="342">
        <f t="shared" si="205"/>
        <v>0</v>
      </c>
      <c r="AA1808" s="342">
        <f t="shared" si="205"/>
        <v>0</v>
      </c>
      <c r="AB1808" s="342">
        <f t="shared" si="205"/>
        <v>0</v>
      </c>
      <c r="AC1808" s="109">
        <f t="shared" si="208"/>
        <v>0</v>
      </c>
      <c r="AD1808" s="109">
        <f>IF(C1808=A_Stammdaten!$B$12,E_SAV!$S1808-E_SAV!$AE1808,HLOOKUP(A_Stammdaten!$B$12-1,$AF$4:$AL$4004,ROW(C1808)-3,FALSE)-$AE1808)</f>
        <v>0</v>
      </c>
      <c r="AE1808" s="109">
        <f>HLOOKUP(A_Stammdaten!$B$12,$AF$4:$AL$4004,ROW(C1808)-3,FALSE)</f>
        <v>0</v>
      </c>
      <c r="AF1808" s="109">
        <f t="shared" si="206"/>
        <v>0</v>
      </c>
      <c r="AG1808" s="109">
        <f t="shared" si="204"/>
        <v>0</v>
      </c>
      <c r="AH1808" s="109">
        <f t="shared" si="204"/>
        <v>0</v>
      </c>
      <c r="AI1808" s="109">
        <f t="shared" si="204"/>
        <v>0</v>
      </c>
      <c r="AJ1808" s="109">
        <f t="shared" si="203"/>
        <v>0</v>
      </c>
      <c r="AK1808" s="109">
        <f t="shared" si="203"/>
        <v>0</v>
      </c>
      <c r="AL1808" s="109">
        <f t="shared" si="203"/>
        <v>0</v>
      </c>
    </row>
    <row r="1809" spans="1:38" x14ac:dyDescent="0.3">
      <c r="A1809" s="421"/>
      <c r="B1809" s="421"/>
      <c r="C1809" s="422"/>
      <c r="D1809" s="423"/>
      <c r="E1809" s="421"/>
      <c r="F1809" s="421"/>
      <c r="G1809" s="421"/>
      <c r="H1809" s="421"/>
      <c r="I1809" s="421"/>
      <c r="J1809" s="421"/>
      <c r="K1809" s="421"/>
      <c r="L1809" s="421"/>
      <c r="M1809" s="423"/>
      <c r="N1809" s="340">
        <f>IF(C1809&gt;A_Stammdaten!$B$12,0,SUM(E1809,F1809,H1809,J1809:K1809)-SUM(G1809,I1809,L1809:M1809))</f>
        <v>0</v>
      </c>
      <c r="O1809" s="421"/>
      <c r="P1809" s="421"/>
      <c r="Q1809" s="421"/>
      <c r="R1809" s="421"/>
      <c r="S1809" s="108">
        <f t="shared" si="207"/>
        <v>0</v>
      </c>
      <c r="T1809" s="341">
        <f>IF(ISBLANK($B1809),0,VLOOKUP($B1809,Listen!$A$2:$C$45,2,FALSE))</f>
        <v>0</v>
      </c>
      <c r="U1809" s="341">
        <f>IF(ISBLANK($B1809),0,VLOOKUP($B1809,Listen!$A$2:$C$45,3,FALSE))</f>
        <v>0</v>
      </c>
      <c r="V1809" s="342">
        <f t="shared" si="209"/>
        <v>0</v>
      </c>
      <c r="W1809" s="342">
        <f t="shared" si="205"/>
        <v>0</v>
      </c>
      <c r="X1809" s="342">
        <f t="shared" si="205"/>
        <v>0</v>
      </c>
      <c r="Y1809" s="342">
        <f t="shared" si="205"/>
        <v>0</v>
      </c>
      <c r="Z1809" s="342">
        <f t="shared" si="205"/>
        <v>0</v>
      </c>
      <c r="AA1809" s="342">
        <f t="shared" si="205"/>
        <v>0</v>
      </c>
      <c r="AB1809" s="342">
        <f t="shared" si="205"/>
        <v>0</v>
      </c>
      <c r="AC1809" s="109">
        <f t="shared" si="208"/>
        <v>0</v>
      </c>
      <c r="AD1809" s="109">
        <f>IF(C1809=A_Stammdaten!$B$12,E_SAV!$S1809-E_SAV!$AE1809,HLOOKUP(A_Stammdaten!$B$12-1,$AF$4:$AL$4004,ROW(C1809)-3,FALSE)-$AE1809)</f>
        <v>0</v>
      </c>
      <c r="AE1809" s="109">
        <f>HLOOKUP(A_Stammdaten!$B$12,$AF$4:$AL$4004,ROW(C1809)-3,FALSE)</f>
        <v>0</v>
      </c>
      <c r="AF1809" s="109">
        <f t="shared" si="206"/>
        <v>0</v>
      </c>
      <c r="AG1809" s="109">
        <f t="shared" si="204"/>
        <v>0</v>
      </c>
      <c r="AH1809" s="109">
        <f t="shared" si="204"/>
        <v>0</v>
      </c>
      <c r="AI1809" s="109">
        <f t="shared" si="204"/>
        <v>0</v>
      </c>
      <c r="AJ1809" s="109">
        <f t="shared" si="203"/>
        <v>0</v>
      </c>
      <c r="AK1809" s="109">
        <f t="shared" si="203"/>
        <v>0</v>
      </c>
      <c r="AL1809" s="109">
        <f t="shared" si="203"/>
        <v>0</v>
      </c>
    </row>
    <row r="1810" spans="1:38" x14ac:dyDescent="0.3">
      <c r="A1810" s="421"/>
      <c r="B1810" s="421"/>
      <c r="C1810" s="422"/>
      <c r="D1810" s="423"/>
      <c r="E1810" s="421"/>
      <c r="F1810" s="421"/>
      <c r="G1810" s="421"/>
      <c r="H1810" s="421"/>
      <c r="I1810" s="421"/>
      <c r="J1810" s="421"/>
      <c r="K1810" s="421"/>
      <c r="L1810" s="421"/>
      <c r="M1810" s="423"/>
      <c r="N1810" s="340">
        <f>IF(C1810&gt;A_Stammdaten!$B$12,0,SUM(E1810,F1810,H1810,J1810:K1810)-SUM(G1810,I1810,L1810:M1810))</f>
        <v>0</v>
      </c>
      <c r="O1810" s="421"/>
      <c r="P1810" s="421"/>
      <c r="Q1810" s="421"/>
      <c r="R1810" s="421"/>
      <c r="S1810" s="108">
        <f t="shared" si="207"/>
        <v>0</v>
      </c>
      <c r="T1810" s="341">
        <f>IF(ISBLANK($B1810),0,VLOOKUP($B1810,Listen!$A$2:$C$45,2,FALSE))</f>
        <v>0</v>
      </c>
      <c r="U1810" s="341">
        <f>IF(ISBLANK($B1810),0,VLOOKUP($B1810,Listen!$A$2:$C$45,3,FALSE))</f>
        <v>0</v>
      </c>
      <c r="V1810" s="342">
        <f t="shared" si="209"/>
        <v>0</v>
      </c>
      <c r="W1810" s="342">
        <f t="shared" si="205"/>
        <v>0</v>
      </c>
      <c r="X1810" s="342">
        <f t="shared" si="205"/>
        <v>0</v>
      </c>
      <c r="Y1810" s="342">
        <f t="shared" si="205"/>
        <v>0</v>
      </c>
      <c r="Z1810" s="342">
        <f t="shared" si="205"/>
        <v>0</v>
      </c>
      <c r="AA1810" s="342">
        <f t="shared" si="205"/>
        <v>0</v>
      </c>
      <c r="AB1810" s="342">
        <f t="shared" si="205"/>
        <v>0</v>
      </c>
      <c r="AC1810" s="109">
        <f t="shared" si="208"/>
        <v>0</v>
      </c>
      <c r="AD1810" s="109">
        <f>IF(C1810=A_Stammdaten!$B$12,E_SAV!$S1810-E_SAV!$AE1810,HLOOKUP(A_Stammdaten!$B$12-1,$AF$4:$AL$4004,ROW(C1810)-3,FALSE)-$AE1810)</f>
        <v>0</v>
      </c>
      <c r="AE1810" s="109">
        <f>HLOOKUP(A_Stammdaten!$B$12,$AF$4:$AL$4004,ROW(C1810)-3,FALSE)</f>
        <v>0</v>
      </c>
      <c r="AF1810" s="109">
        <f t="shared" si="206"/>
        <v>0</v>
      </c>
      <c r="AG1810" s="109">
        <f t="shared" si="204"/>
        <v>0</v>
      </c>
      <c r="AH1810" s="109">
        <f t="shared" si="204"/>
        <v>0</v>
      </c>
      <c r="AI1810" s="109">
        <f t="shared" si="204"/>
        <v>0</v>
      </c>
      <c r="AJ1810" s="109">
        <f t="shared" si="203"/>
        <v>0</v>
      </c>
      <c r="AK1810" s="109">
        <f t="shared" si="203"/>
        <v>0</v>
      </c>
      <c r="AL1810" s="109">
        <f t="shared" si="203"/>
        <v>0</v>
      </c>
    </row>
    <row r="1811" spans="1:38" x14ac:dyDescent="0.3">
      <c r="A1811" s="421"/>
      <c r="B1811" s="421"/>
      <c r="C1811" s="422"/>
      <c r="D1811" s="423"/>
      <c r="E1811" s="421"/>
      <c r="F1811" s="421"/>
      <c r="G1811" s="421"/>
      <c r="H1811" s="421"/>
      <c r="I1811" s="421"/>
      <c r="J1811" s="421"/>
      <c r="K1811" s="421"/>
      <c r="L1811" s="421"/>
      <c r="M1811" s="423"/>
      <c r="N1811" s="340">
        <f>IF(C1811&gt;A_Stammdaten!$B$12,0,SUM(E1811,F1811,H1811,J1811:K1811)-SUM(G1811,I1811,L1811:M1811))</f>
        <v>0</v>
      </c>
      <c r="O1811" s="421"/>
      <c r="P1811" s="421"/>
      <c r="Q1811" s="421"/>
      <c r="R1811" s="421"/>
      <c r="S1811" s="108">
        <f t="shared" si="207"/>
        <v>0</v>
      </c>
      <c r="T1811" s="341">
        <f>IF(ISBLANK($B1811),0,VLOOKUP($B1811,Listen!$A$2:$C$45,2,FALSE))</f>
        <v>0</v>
      </c>
      <c r="U1811" s="341">
        <f>IF(ISBLANK($B1811),0,VLOOKUP($B1811,Listen!$A$2:$C$45,3,FALSE))</f>
        <v>0</v>
      </c>
      <c r="V1811" s="342">
        <f t="shared" si="209"/>
        <v>0</v>
      </c>
      <c r="W1811" s="342">
        <f t="shared" si="205"/>
        <v>0</v>
      </c>
      <c r="X1811" s="342">
        <f t="shared" si="205"/>
        <v>0</v>
      </c>
      <c r="Y1811" s="342">
        <f t="shared" si="205"/>
        <v>0</v>
      </c>
      <c r="Z1811" s="342">
        <f t="shared" si="205"/>
        <v>0</v>
      </c>
      <c r="AA1811" s="342">
        <f t="shared" si="205"/>
        <v>0</v>
      </c>
      <c r="AB1811" s="342">
        <f t="shared" si="205"/>
        <v>0</v>
      </c>
      <c r="AC1811" s="109">
        <f t="shared" si="208"/>
        <v>0</v>
      </c>
      <c r="AD1811" s="109">
        <f>IF(C1811=A_Stammdaten!$B$12,E_SAV!$S1811-E_SAV!$AE1811,HLOOKUP(A_Stammdaten!$B$12-1,$AF$4:$AL$4004,ROW(C1811)-3,FALSE)-$AE1811)</f>
        <v>0</v>
      </c>
      <c r="AE1811" s="109">
        <f>HLOOKUP(A_Stammdaten!$B$12,$AF$4:$AL$4004,ROW(C1811)-3,FALSE)</f>
        <v>0</v>
      </c>
      <c r="AF1811" s="109">
        <f t="shared" si="206"/>
        <v>0</v>
      </c>
      <c r="AG1811" s="109">
        <f t="shared" si="204"/>
        <v>0</v>
      </c>
      <c r="AH1811" s="109">
        <f t="shared" si="204"/>
        <v>0</v>
      </c>
      <c r="AI1811" s="109">
        <f t="shared" si="204"/>
        <v>0</v>
      </c>
      <c r="AJ1811" s="109">
        <f t="shared" si="203"/>
        <v>0</v>
      </c>
      <c r="AK1811" s="109">
        <f t="shared" si="203"/>
        <v>0</v>
      </c>
      <c r="AL1811" s="109">
        <f t="shared" si="203"/>
        <v>0</v>
      </c>
    </row>
    <row r="1812" spans="1:38" x14ac:dyDescent="0.3">
      <c r="A1812" s="421"/>
      <c r="B1812" s="421"/>
      <c r="C1812" s="422"/>
      <c r="D1812" s="423"/>
      <c r="E1812" s="421"/>
      <c r="F1812" s="421"/>
      <c r="G1812" s="421"/>
      <c r="H1812" s="421"/>
      <c r="I1812" s="421"/>
      <c r="J1812" s="421"/>
      <c r="K1812" s="421"/>
      <c r="L1812" s="421"/>
      <c r="M1812" s="423"/>
      <c r="N1812" s="340">
        <f>IF(C1812&gt;A_Stammdaten!$B$12,0,SUM(E1812,F1812,H1812,J1812:K1812)-SUM(G1812,I1812,L1812:M1812))</f>
        <v>0</v>
      </c>
      <c r="O1812" s="421"/>
      <c r="P1812" s="421"/>
      <c r="Q1812" s="421"/>
      <c r="R1812" s="421"/>
      <c r="S1812" s="108">
        <f t="shared" si="207"/>
        <v>0</v>
      </c>
      <c r="T1812" s="341">
        <f>IF(ISBLANK($B1812),0,VLOOKUP($B1812,Listen!$A$2:$C$45,2,FALSE))</f>
        <v>0</v>
      </c>
      <c r="U1812" s="341">
        <f>IF(ISBLANK($B1812),0,VLOOKUP($B1812,Listen!$A$2:$C$45,3,FALSE))</f>
        <v>0</v>
      </c>
      <c r="V1812" s="342">
        <f t="shared" si="209"/>
        <v>0</v>
      </c>
      <c r="W1812" s="342">
        <f t="shared" si="205"/>
        <v>0</v>
      </c>
      <c r="X1812" s="342">
        <f t="shared" si="205"/>
        <v>0</v>
      </c>
      <c r="Y1812" s="342">
        <f t="shared" si="205"/>
        <v>0</v>
      </c>
      <c r="Z1812" s="342">
        <f t="shared" si="205"/>
        <v>0</v>
      </c>
      <c r="AA1812" s="342">
        <f t="shared" si="205"/>
        <v>0</v>
      </c>
      <c r="AB1812" s="342">
        <f t="shared" si="205"/>
        <v>0</v>
      </c>
      <c r="AC1812" s="109">
        <f t="shared" si="208"/>
        <v>0</v>
      </c>
      <c r="AD1812" s="109">
        <f>IF(C1812=A_Stammdaten!$B$12,E_SAV!$S1812-E_SAV!$AE1812,HLOOKUP(A_Stammdaten!$B$12-1,$AF$4:$AL$4004,ROW(C1812)-3,FALSE)-$AE1812)</f>
        <v>0</v>
      </c>
      <c r="AE1812" s="109">
        <f>HLOOKUP(A_Stammdaten!$B$12,$AF$4:$AL$4004,ROW(C1812)-3,FALSE)</f>
        <v>0</v>
      </c>
      <c r="AF1812" s="109">
        <f t="shared" si="206"/>
        <v>0</v>
      </c>
      <c r="AG1812" s="109">
        <f t="shared" si="204"/>
        <v>0</v>
      </c>
      <c r="AH1812" s="109">
        <f t="shared" si="204"/>
        <v>0</v>
      </c>
      <c r="AI1812" s="109">
        <f t="shared" si="204"/>
        <v>0</v>
      </c>
      <c r="AJ1812" s="109">
        <f t="shared" si="203"/>
        <v>0</v>
      </c>
      <c r="AK1812" s="109">
        <f t="shared" si="203"/>
        <v>0</v>
      </c>
      <c r="AL1812" s="109">
        <f t="shared" si="203"/>
        <v>0</v>
      </c>
    </row>
    <row r="1813" spans="1:38" x14ac:dyDescent="0.3">
      <c r="A1813" s="421"/>
      <c r="B1813" s="421"/>
      <c r="C1813" s="422"/>
      <c r="D1813" s="423"/>
      <c r="E1813" s="421"/>
      <c r="F1813" s="421"/>
      <c r="G1813" s="421"/>
      <c r="H1813" s="421"/>
      <c r="I1813" s="421"/>
      <c r="J1813" s="421"/>
      <c r="K1813" s="421"/>
      <c r="L1813" s="421"/>
      <c r="M1813" s="423"/>
      <c r="N1813" s="340">
        <f>IF(C1813&gt;A_Stammdaten!$B$12,0,SUM(E1813,F1813,H1813,J1813:K1813)-SUM(G1813,I1813,L1813:M1813))</f>
        <v>0</v>
      </c>
      <c r="O1813" s="421"/>
      <c r="P1813" s="421"/>
      <c r="Q1813" s="421"/>
      <c r="R1813" s="421"/>
      <c r="S1813" s="108">
        <f t="shared" si="207"/>
        <v>0</v>
      </c>
      <c r="T1813" s="341">
        <f>IF(ISBLANK($B1813),0,VLOOKUP($B1813,Listen!$A$2:$C$45,2,FALSE))</f>
        <v>0</v>
      </c>
      <c r="U1813" s="341">
        <f>IF(ISBLANK($B1813),0,VLOOKUP($B1813,Listen!$A$2:$C$45,3,FALSE))</f>
        <v>0</v>
      </c>
      <c r="V1813" s="342">
        <f t="shared" si="209"/>
        <v>0</v>
      </c>
      <c r="W1813" s="342">
        <f t="shared" si="205"/>
        <v>0</v>
      </c>
      <c r="X1813" s="342">
        <f t="shared" si="205"/>
        <v>0</v>
      </c>
      <c r="Y1813" s="342">
        <f t="shared" si="205"/>
        <v>0</v>
      </c>
      <c r="Z1813" s="342">
        <f t="shared" si="205"/>
        <v>0</v>
      </c>
      <c r="AA1813" s="342">
        <f t="shared" si="205"/>
        <v>0</v>
      </c>
      <c r="AB1813" s="342">
        <f t="shared" si="205"/>
        <v>0</v>
      </c>
      <c r="AC1813" s="109">
        <f t="shared" si="208"/>
        <v>0</v>
      </c>
      <c r="AD1813" s="109">
        <f>IF(C1813=A_Stammdaten!$B$12,E_SAV!$S1813-E_SAV!$AE1813,HLOOKUP(A_Stammdaten!$B$12-1,$AF$4:$AL$4004,ROW(C1813)-3,FALSE)-$AE1813)</f>
        <v>0</v>
      </c>
      <c r="AE1813" s="109">
        <f>HLOOKUP(A_Stammdaten!$B$12,$AF$4:$AL$4004,ROW(C1813)-3,FALSE)</f>
        <v>0</v>
      </c>
      <c r="AF1813" s="109">
        <f t="shared" si="206"/>
        <v>0</v>
      </c>
      <c r="AG1813" s="109">
        <f t="shared" si="204"/>
        <v>0</v>
      </c>
      <c r="AH1813" s="109">
        <f t="shared" si="204"/>
        <v>0</v>
      </c>
      <c r="AI1813" s="109">
        <f t="shared" si="204"/>
        <v>0</v>
      </c>
      <c r="AJ1813" s="109">
        <f t="shared" si="203"/>
        <v>0</v>
      </c>
      <c r="AK1813" s="109">
        <f t="shared" si="203"/>
        <v>0</v>
      </c>
      <c r="AL1813" s="109">
        <f t="shared" si="203"/>
        <v>0</v>
      </c>
    </row>
    <row r="1814" spans="1:38" x14ac:dyDescent="0.3">
      <c r="A1814" s="421"/>
      <c r="B1814" s="421"/>
      <c r="C1814" s="422"/>
      <c r="D1814" s="423"/>
      <c r="E1814" s="421"/>
      <c r="F1814" s="421"/>
      <c r="G1814" s="421"/>
      <c r="H1814" s="421"/>
      <c r="I1814" s="421"/>
      <c r="J1814" s="421"/>
      <c r="K1814" s="421"/>
      <c r="L1814" s="421"/>
      <c r="M1814" s="423"/>
      <c r="N1814" s="340">
        <f>IF(C1814&gt;A_Stammdaten!$B$12,0,SUM(E1814,F1814,H1814,J1814:K1814)-SUM(G1814,I1814,L1814:M1814))</f>
        <v>0</v>
      </c>
      <c r="O1814" s="421"/>
      <c r="P1814" s="421"/>
      <c r="Q1814" s="421"/>
      <c r="R1814" s="421"/>
      <c r="S1814" s="108">
        <f t="shared" si="207"/>
        <v>0</v>
      </c>
      <c r="T1814" s="341">
        <f>IF(ISBLANK($B1814),0,VLOOKUP($B1814,Listen!$A$2:$C$45,2,FALSE))</f>
        <v>0</v>
      </c>
      <c r="U1814" s="341">
        <f>IF(ISBLANK($B1814),0,VLOOKUP($B1814,Listen!$A$2:$C$45,3,FALSE))</f>
        <v>0</v>
      </c>
      <c r="V1814" s="342">
        <f t="shared" si="209"/>
        <v>0</v>
      </c>
      <c r="W1814" s="342">
        <f t="shared" si="205"/>
        <v>0</v>
      </c>
      <c r="X1814" s="342">
        <f t="shared" si="205"/>
        <v>0</v>
      </c>
      <c r="Y1814" s="342">
        <f t="shared" si="205"/>
        <v>0</v>
      </c>
      <c r="Z1814" s="342">
        <f t="shared" si="205"/>
        <v>0</v>
      </c>
      <c r="AA1814" s="342">
        <f t="shared" si="205"/>
        <v>0</v>
      </c>
      <c r="AB1814" s="342">
        <f t="shared" si="205"/>
        <v>0</v>
      </c>
      <c r="AC1814" s="109">
        <f t="shared" si="208"/>
        <v>0</v>
      </c>
      <c r="AD1814" s="109">
        <f>IF(C1814=A_Stammdaten!$B$12,E_SAV!$S1814-E_SAV!$AE1814,HLOOKUP(A_Stammdaten!$B$12-1,$AF$4:$AL$4004,ROW(C1814)-3,FALSE)-$AE1814)</f>
        <v>0</v>
      </c>
      <c r="AE1814" s="109">
        <f>HLOOKUP(A_Stammdaten!$B$12,$AF$4:$AL$4004,ROW(C1814)-3,FALSE)</f>
        <v>0</v>
      </c>
      <c r="AF1814" s="109">
        <f t="shared" si="206"/>
        <v>0</v>
      </c>
      <c r="AG1814" s="109">
        <f t="shared" si="204"/>
        <v>0</v>
      </c>
      <c r="AH1814" s="109">
        <f t="shared" si="204"/>
        <v>0</v>
      </c>
      <c r="AI1814" s="109">
        <f t="shared" si="204"/>
        <v>0</v>
      </c>
      <c r="AJ1814" s="109">
        <f t="shared" si="203"/>
        <v>0</v>
      </c>
      <c r="AK1814" s="109">
        <f t="shared" si="203"/>
        <v>0</v>
      </c>
      <c r="AL1814" s="109">
        <f t="shared" si="203"/>
        <v>0</v>
      </c>
    </row>
    <row r="1815" spans="1:38" x14ac:dyDescent="0.3">
      <c r="A1815" s="421"/>
      <c r="B1815" s="421"/>
      <c r="C1815" s="422"/>
      <c r="D1815" s="423"/>
      <c r="E1815" s="421"/>
      <c r="F1815" s="421"/>
      <c r="G1815" s="421"/>
      <c r="H1815" s="421"/>
      <c r="I1815" s="421"/>
      <c r="J1815" s="421"/>
      <c r="K1815" s="421"/>
      <c r="L1815" s="421"/>
      <c r="M1815" s="423"/>
      <c r="N1815" s="340">
        <f>IF(C1815&gt;A_Stammdaten!$B$12,0,SUM(E1815,F1815,H1815,J1815:K1815)-SUM(G1815,I1815,L1815:M1815))</f>
        <v>0</v>
      </c>
      <c r="O1815" s="421"/>
      <c r="P1815" s="421"/>
      <c r="Q1815" s="421"/>
      <c r="R1815" s="421"/>
      <c r="S1815" s="108">
        <f t="shared" si="207"/>
        <v>0</v>
      </c>
      <c r="T1815" s="341">
        <f>IF(ISBLANK($B1815),0,VLOOKUP($B1815,Listen!$A$2:$C$45,2,FALSE))</f>
        <v>0</v>
      </c>
      <c r="U1815" s="341">
        <f>IF(ISBLANK($B1815),0,VLOOKUP($B1815,Listen!$A$2:$C$45,3,FALSE))</f>
        <v>0</v>
      </c>
      <c r="V1815" s="342">
        <f t="shared" si="209"/>
        <v>0</v>
      </c>
      <c r="W1815" s="342">
        <f t="shared" si="205"/>
        <v>0</v>
      </c>
      <c r="X1815" s="342">
        <f t="shared" si="205"/>
        <v>0</v>
      </c>
      <c r="Y1815" s="342">
        <f t="shared" si="205"/>
        <v>0</v>
      </c>
      <c r="Z1815" s="342">
        <f t="shared" si="205"/>
        <v>0</v>
      </c>
      <c r="AA1815" s="342">
        <f t="shared" si="205"/>
        <v>0</v>
      </c>
      <c r="AB1815" s="342">
        <f t="shared" si="205"/>
        <v>0</v>
      </c>
      <c r="AC1815" s="109">
        <f t="shared" si="208"/>
        <v>0</v>
      </c>
      <c r="AD1815" s="109">
        <f>IF(C1815=A_Stammdaten!$B$12,E_SAV!$S1815-E_SAV!$AE1815,HLOOKUP(A_Stammdaten!$B$12-1,$AF$4:$AL$4004,ROW(C1815)-3,FALSE)-$AE1815)</f>
        <v>0</v>
      </c>
      <c r="AE1815" s="109">
        <f>HLOOKUP(A_Stammdaten!$B$12,$AF$4:$AL$4004,ROW(C1815)-3,FALSE)</f>
        <v>0</v>
      </c>
      <c r="AF1815" s="109">
        <f t="shared" si="206"/>
        <v>0</v>
      </c>
      <c r="AG1815" s="109">
        <f t="shared" si="204"/>
        <v>0</v>
      </c>
      <c r="AH1815" s="109">
        <f t="shared" si="204"/>
        <v>0</v>
      </c>
      <c r="AI1815" s="109">
        <f t="shared" si="204"/>
        <v>0</v>
      </c>
      <c r="AJ1815" s="109">
        <f t="shared" si="203"/>
        <v>0</v>
      </c>
      <c r="AK1815" s="109">
        <f t="shared" si="203"/>
        <v>0</v>
      </c>
      <c r="AL1815" s="109">
        <f t="shared" si="203"/>
        <v>0</v>
      </c>
    </row>
    <row r="1816" spans="1:38" x14ac:dyDescent="0.3">
      <c r="A1816" s="421"/>
      <c r="B1816" s="421"/>
      <c r="C1816" s="422"/>
      <c r="D1816" s="423"/>
      <c r="E1816" s="421"/>
      <c r="F1816" s="421"/>
      <c r="G1816" s="421"/>
      <c r="H1816" s="421"/>
      <c r="I1816" s="421"/>
      <c r="J1816" s="421"/>
      <c r="K1816" s="421"/>
      <c r="L1816" s="421"/>
      <c r="M1816" s="423"/>
      <c r="N1816" s="340">
        <f>IF(C1816&gt;A_Stammdaten!$B$12,0,SUM(E1816,F1816,H1816,J1816:K1816)-SUM(G1816,I1816,L1816:M1816))</f>
        <v>0</v>
      </c>
      <c r="O1816" s="421"/>
      <c r="P1816" s="421"/>
      <c r="Q1816" s="421"/>
      <c r="R1816" s="421"/>
      <c r="S1816" s="108">
        <f t="shared" si="207"/>
        <v>0</v>
      </c>
      <c r="T1816" s="341">
        <f>IF(ISBLANK($B1816),0,VLOOKUP($B1816,Listen!$A$2:$C$45,2,FALSE))</f>
        <v>0</v>
      </c>
      <c r="U1816" s="341">
        <f>IF(ISBLANK($B1816),0,VLOOKUP($B1816,Listen!$A$2:$C$45,3,FALSE))</f>
        <v>0</v>
      </c>
      <c r="V1816" s="342">
        <f t="shared" si="209"/>
        <v>0</v>
      </c>
      <c r="W1816" s="342">
        <f t="shared" si="205"/>
        <v>0</v>
      </c>
      <c r="X1816" s="342">
        <f t="shared" si="205"/>
        <v>0</v>
      </c>
      <c r="Y1816" s="342">
        <f t="shared" si="205"/>
        <v>0</v>
      </c>
      <c r="Z1816" s="342">
        <f t="shared" si="205"/>
        <v>0</v>
      </c>
      <c r="AA1816" s="342">
        <f t="shared" si="205"/>
        <v>0</v>
      </c>
      <c r="AB1816" s="342">
        <f t="shared" ref="W1816:AB1859" si="210">$T1816</f>
        <v>0</v>
      </c>
      <c r="AC1816" s="109">
        <f t="shared" si="208"/>
        <v>0</v>
      </c>
      <c r="AD1816" s="109">
        <f>IF(C1816=A_Stammdaten!$B$12,E_SAV!$S1816-E_SAV!$AE1816,HLOOKUP(A_Stammdaten!$B$12-1,$AF$4:$AL$4004,ROW(C1816)-3,FALSE)-$AE1816)</f>
        <v>0</v>
      </c>
      <c r="AE1816" s="109">
        <f>HLOOKUP(A_Stammdaten!$B$12,$AF$4:$AL$4004,ROW(C1816)-3,FALSE)</f>
        <v>0</v>
      </c>
      <c r="AF1816" s="109">
        <f t="shared" si="206"/>
        <v>0</v>
      </c>
      <c r="AG1816" s="109">
        <f t="shared" si="204"/>
        <v>0</v>
      </c>
      <c r="AH1816" s="109">
        <f t="shared" si="204"/>
        <v>0</v>
      </c>
      <c r="AI1816" s="109">
        <f t="shared" si="204"/>
        <v>0</v>
      </c>
      <c r="AJ1816" s="109">
        <f t="shared" si="203"/>
        <v>0</v>
      </c>
      <c r="AK1816" s="109">
        <f t="shared" si="203"/>
        <v>0</v>
      </c>
      <c r="AL1816" s="109">
        <f t="shared" si="203"/>
        <v>0</v>
      </c>
    </row>
    <row r="1817" spans="1:38" x14ac:dyDescent="0.3">
      <c r="A1817" s="421"/>
      <c r="B1817" s="421"/>
      <c r="C1817" s="422"/>
      <c r="D1817" s="423"/>
      <c r="E1817" s="421"/>
      <c r="F1817" s="421"/>
      <c r="G1817" s="421"/>
      <c r="H1817" s="421"/>
      <c r="I1817" s="421"/>
      <c r="J1817" s="421"/>
      <c r="K1817" s="421"/>
      <c r="L1817" s="421"/>
      <c r="M1817" s="423"/>
      <c r="N1817" s="340">
        <f>IF(C1817&gt;A_Stammdaten!$B$12,0,SUM(E1817,F1817,H1817,J1817:K1817)-SUM(G1817,I1817,L1817:M1817))</f>
        <v>0</v>
      </c>
      <c r="O1817" s="421"/>
      <c r="P1817" s="421"/>
      <c r="Q1817" s="421"/>
      <c r="R1817" s="421"/>
      <c r="S1817" s="108">
        <f t="shared" si="207"/>
        <v>0</v>
      </c>
      <c r="T1817" s="341">
        <f>IF(ISBLANK($B1817),0,VLOOKUP($B1817,Listen!$A$2:$C$45,2,FALSE))</f>
        <v>0</v>
      </c>
      <c r="U1817" s="341">
        <f>IF(ISBLANK($B1817),0,VLOOKUP($B1817,Listen!$A$2:$C$45,3,FALSE))</f>
        <v>0</v>
      </c>
      <c r="V1817" s="342">
        <f t="shared" si="209"/>
        <v>0</v>
      </c>
      <c r="W1817" s="342">
        <f t="shared" si="210"/>
        <v>0</v>
      </c>
      <c r="X1817" s="342">
        <f t="shared" si="210"/>
        <v>0</v>
      </c>
      <c r="Y1817" s="342">
        <f t="shared" si="210"/>
        <v>0</v>
      </c>
      <c r="Z1817" s="342">
        <f t="shared" si="210"/>
        <v>0</v>
      </c>
      <c r="AA1817" s="342">
        <f t="shared" si="210"/>
        <v>0</v>
      </c>
      <c r="AB1817" s="342">
        <f t="shared" si="210"/>
        <v>0</v>
      </c>
      <c r="AC1817" s="109">
        <f t="shared" si="208"/>
        <v>0</v>
      </c>
      <c r="AD1817" s="109">
        <f>IF(C1817=A_Stammdaten!$B$12,E_SAV!$S1817-E_SAV!$AE1817,HLOOKUP(A_Stammdaten!$B$12-1,$AF$4:$AL$4004,ROW(C1817)-3,FALSE)-$AE1817)</f>
        <v>0</v>
      </c>
      <c r="AE1817" s="109">
        <f>HLOOKUP(A_Stammdaten!$B$12,$AF$4:$AL$4004,ROW(C1817)-3,FALSE)</f>
        <v>0</v>
      </c>
      <c r="AF1817" s="109">
        <f t="shared" si="206"/>
        <v>0</v>
      </c>
      <c r="AG1817" s="109">
        <f t="shared" si="204"/>
        <v>0</v>
      </c>
      <c r="AH1817" s="109">
        <f t="shared" si="204"/>
        <v>0</v>
      </c>
      <c r="AI1817" s="109">
        <f t="shared" si="204"/>
        <v>0</v>
      </c>
      <c r="AJ1817" s="109">
        <f t="shared" si="203"/>
        <v>0</v>
      </c>
      <c r="AK1817" s="109">
        <f t="shared" si="203"/>
        <v>0</v>
      </c>
      <c r="AL1817" s="109">
        <f t="shared" si="203"/>
        <v>0</v>
      </c>
    </row>
    <row r="1818" spans="1:38" x14ac:dyDescent="0.3">
      <c r="A1818" s="421"/>
      <c r="B1818" s="421"/>
      <c r="C1818" s="422"/>
      <c r="D1818" s="423"/>
      <c r="E1818" s="421"/>
      <c r="F1818" s="421"/>
      <c r="G1818" s="421"/>
      <c r="H1818" s="421"/>
      <c r="I1818" s="421"/>
      <c r="J1818" s="421"/>
      <c r="K1818" s="421"/>
      <c r="L1818" s="421"/>
      <c r="M1818" s="423"/>
      <c r="N1818" s="340">
        <f>IF(C1818&gt;A_Stammdaten!$B$12,0,SUM(E1818,F1818,H1818,J1818:K1818)-SUM(G1818,I1818,L1818:M1818))</f>
        <v>0</v>
      </c>
      <c r="O1818" s="421"/>
      <c r="P1818" s="421"/>
      <c r="Q1818" s="421"/>
      <c r="R1818" s="421"/>
      <c r="S1818" s="108">
        <f t="shared" si="207"/>
        <v>0</v>
      </c>
      <c r="T1818" s="341">
        <f>IF(ISBLANK($B1818),0,VLOOKUP($B1818,Listen!$A$2:$C$45,2,FALSE))</f>
        <v>0</v>
      </c>
      <c r="U1818" s="341">
        <f>IF(ISBLANK($B1818),0,VLOOKUP($B1818,Listen!$A$2:$C$45,3,FALSE))</f>
        <v>0</v>
      </c>
      <c r="V1818" s="342">
        <f t="shared" si="209"/>
        <v>0</v>
      </c>
      <c r="W1818" s="342">
        <f t="shared" si="210"/>
        <v>0</v>
      </c>
      <c r="X1818" s="342">
        <f t="shared" si="210"/>
        <v>0</v>
      </c>
      <c r="Y1818" s="342">
        <f t="shared" si="210"/>
        <v>0</v>
      </c>
      <c r="Z1818" s="342">
        <f t="shared" si="210"/>
        <v>0</v>
      </c>
      <c r="AA1818" s="342">
        <f t="shared" si="210"/>
        <v>0</v>
      </c>
      <c r="AB1818" s="342">
        <f t="shared" si="210"/>
        <v>0</v>
      </c>
      <c r="AC1818" s="109">
        <f t="shared" si="208"/>
        <v>0</v>
      </c>
      <c r="AD1818" s="109">
        <f>IF(C1818=A_Stammdaten!$B$12,E_SAV!$S1818-E_SAV!$AE1818,HLOOKUP(A_Stammdaten!$B$12-1,$AF$4:$AL$4004,ROW(C1818)-3,FALSE)-$AE1818)</f>
        <v>0</v>
      </c>
      <c r="AE1818" s="109">
        <f>HLOOKUP(A_Stammdaten!$B$12,$AF$4:$AL$4004,ROW(C1818)-3,FALSE)</f>
        <v>0</v>
      </c>
      <c r="AF1818" s="109">
        <f t="shared" si="206"/>
        <v>0</v>
      </c>
      <c r="AG1818" s="109">
        <f t="shared" si="204"/>
        <v>0</v>
      </c>
      <c r="AH1818" s="109">
        <f t="shared" si="204"/>
        <v>0</v>
      </c>
      <c r="AI1818" s="109">
        <f t="shared" si="204"/>
        <v>0</v>
      </c>
      <c r="AJ1818" s="109">
        <f t="shared" si="203"/>
        <v>0</v>
      </c>
      <c r="AK1818" s="109">
        <f t="shared" si="203"/>
        <v>0</v>
      </c>
      <c r="AL1818" s="109">
        <f t="shared" si="203"/>
        <v>0</v>
      </c>
    </row>
    <row r="1819" spans="1:38" x14ac:dyDescent="0.3">
      <c r="A1819" s="421"/>
      <c r="B1819" s="421"/>
      <c r="C1819" s="422"/>
      <c r="D1819" s="423"/>
      <c r="E1819" s="421"/>
      <c r="F1819" s="421"/>
      <c r="G1819" s="421"/>
      <c r="H1819" s="421"/>
      <c r="I1819" s="421"/>
      <c r="J1819" s="421"/>
      <c r="K1819" s="421"/>
      <c r="L1819" s="421"/>
      <c r="M1819" s="423"/>
      <c r="N1819" s="340">
        <f>IF(C1819&gt;A_Stammdaten!$B$12,0,SUM(E1819,F1819,H1819,J1819:K1819)-SUM(G1819,I1819,L1819:M1819))</f>
        <v>0</v>
      </c>
      <c r="O1819" s="421"/>
      <c r="P1819" s="421"/>
      <c r="Q1819" s="421"/>
      <c r="R1819" s="421"/>
      <c r="S1819" s="108">
        <f t="shared" si="207"/>
        <v>0</v>
      </c>
      <c r="T1819" s="341">
        <f>IF(ISBLANK($B1819),0,VLOOKUP($B1819,Listen!$A$2:$C$45,2,FALSE))</f>
        <v>0</v>
      </c>
      <c r="U1819" s="341">
        <f>IF(ISBLANK($B1819),0,VLOOKUP($B1819,Listen!$A$2:$C$45,3,FALSE))</f>
        <v>0</v>
      </c>
      <c r="V1819" s="342">
        <f t="shared" si="209"/>
        <v>0</v>
      </c>
      <c r="W1819" s="342">
        <f t="shared" si="210"/>
        <v>0</v>
      </c>
      <c r="X1819" s="342">
        <f t="shared" si="210"/>
        <v>0</v>
      </c>
      <c r="Y1819" s="342">
        <f t="shared" si="210"/>
        <v>0</v>
      </c>
      <c r="Z1819" s="342">
        <f t="shared" si="210"/>
        <v>0</v>
      </c>
      <c r="AA1819" s="342">
        <f t="shared" si="210"/>
        <v>0</v>
      </c>
      <c r="AB1819" s="342">
        <f t="shared" si="210"/>
        <v>0</v>
      </c>
      <c r="AC1819" s="109">
        <f t="shared" si="208"/>
        <v>0</v>
      </c>
      <c r="AD1819" s="109">
        <f>IF(C1819=A_Stammdaten!$B$12,E_SAV!$S1819-E_SAV!$AE1819,HLOOKUP(A_Stammdaten!$B$12-1,$AF$4:$AL$4004,ROW(C1819)-3,FALSE)-$AE1819)</f>
        <v>0</v>
      </c>
      <c r="AE1819" s="109">
        <f>HLOOKUP(A_Stammdaten!$B$12,$AF$4:$AL$4004,ROW(C1819)-3,FALSE)</f>
        <v>0</v>
      </c>
      <c r="AF1819" s="109">
        <f t="shared" si="206"/>
        <v>0</v>
      </c>
      <c r="AG1819" s="109">
        <f t="shared" si="204"/>
        <v>0</v>
      </c>
      <c r="AH1819" s="109">
        <f t="shared" si="204"/>
        <v>0</v>
      </c>
      <c r="AI1819" s="109">
        <f t="shared" si="204"/>
        <v>0</v>
      </c>
      <c r="AJ1819" s="109">
        <f t="shared" si="203"/>
        <v>0</v>
      </c>
      <c r="AK1819" s="109">
        <f t="shared" si="203"/>
        <v>0</v>
      </c>
      <c r="AL1819" s="109">
        <f t="shared" si="203"/>
        <v>0</v>
      </c>
    </row>
    <row r="1820" spans="1:38" x14ac:dyDescent="0.3">
      <c r="A1820" s="421"/>
      <c r="B1820" s="421"/>
      <c r="C1820" s="422"/>
      <c r="D1820" s="423"/>
      <c r="E1820" s="421"/>
      <c r="F1820" s="421"/>
      <c r="G1820" s="421"/>
      <c r="H1820" s="421"/>
      <c r="I1820" s="421"/>
      <c r="J1820" s="421"/>
      <c r="K1820" s="421"/>
      <c r="L1820" s="421"/>
      <c r="M1820" s="423"/>
      <c r="N1820" s="340">
        <f>IF(C1820&gt;A_Stammdaten!$B$12,0,SUM(E1820,F1820,H1820,J1820:K1820)-SUM(G1820,I1820,L1820:M1820))</f>
        <v>0</v>
      </c>
      <c r="O1820" s="421"/>
      <c r="P1820" s="421"/>
      <c r="Q1820" s="421"/>
      <c r="R1820" s="421"/>
      <c r="S1820" s="108">
        <f t="shared" si="207"/>
        <v>0</v>
      </c>
      <c r="T1820" s="341">
        <f>IF(ISBLANK($B1820),0,VLOOKUP($B1820,Listen!$A$2:$C$45,2,FALSE))</f>
        <v>0</v>
      </c>
      <c r="U1820" s="341">
        <f>IF(ISBLANK($B1820),0,VLOOKUP($B1820,Listen!$A$2:$C$45,3,FALSE))</f>
        <v>0</v>
      </c>
      <c r="V1820" s="342">
        <f t="shared" si="209"/>
        <v>0</v>
      </c>
      <c r="W1820" s="342">
        <f t="shared" si="210"/>
        <v>0</v>
      </c>
      <c r="X1820" s="342">
        <f t="shared" si="210"/>
        <v>0</v>
      </c>
      <c r="Y1820" s="342">
        <f t="shared" si="210"/>
        <v>0</v>
      </c>
      <c r="Z1820" s="342">
        <f t="shared" si="210"/>
        <v>0</v>
      </c>
      <c r="AA1820" s="342">
        <f t="shared" si="210"/>
        <v>0</v>
      </c>
      <c r="AB1820" s="342">
        <f t="shared" si="210"/>
        <v>0</v>
      </c>
      <c r="AC1820" s="109">
        <f t="shared" si="208"/>
        <v>0</v>
      </c>
      <c r="AD1820" s="109">
        <f>IF(C1820=A_Stammdaten!$B$12,E_SAV!$S1820-E_SAV!$AE1820,HLOOKUP(A_Stammdaten!$B$12-1,$AF$4:$AL$4004,ROW(C1820)-3,FALSE)-$AE1820)</f>
        <v>0</v>
      </c>
      <c r="AE1820" s="109">
        <f>HLOOKUP(A_Stammdaten!$B$12,$AF$4:$AL$4004,ROW(C1820)-3,FALSE)</f>
        <v>0</v>
      </c>
      <c r="AF1820" s="109">
        <f t="shared" si="206"/>
        <v>0</v>
      </c>
      <c r="AG1820" s="109">
        <f t="shared" si="204"/>
        <v>0</v>
      </c>
      <c r="AH1820" s="109">
        <f t="shared" si="204"/>
        <v>0</v>
      </c>
      <c r="AI1820" s="109">
        <f t="shared" si="204"/>
        <v>0</v>
      </c>
      <c r="AJ1820" s="109">
        <f t="shared" si="203"/>
        <v>0</v>
      </c>
      <c r="AK1820" s="109">
        <f t="shared" si="203"/>
        <v>0</v>
      </c>
      <c r="AL1820" s="109">
        <f t="shared" si="203"/>
        <v>0</v>
      </c>
    </row>
    <row r="1821" spans="1:38" x14ac:dyDescent="0.3">
      <c r="A1821" s="421"/>
      <c r="B1821" s="421"/>
      <c r="C1821" s="422"/>
      <c r="D1821" s="423"/>
      <c r="E1821" s="421"/>
      <c r="F1821" s="421"/>
      <c r="G1821" s="421"/>
      <c r="H1821" s="421"/>
      <c r="I1821" s="421"/>
      <c r="J1821" s="421"/>
      <c r="K1821" s="421"/>
      <c r="L1821" s="421"/>
      <c r="M1821" s="423"/>
      <c r="N1821" s="340">
        <f>IF(C1821&gt;A_Stammdaten!$B$12,0,SUM(E1821,F1821,H1821,J1821:K1821)-SUM(G1821,I1821,L1821:M1821))</f>
        <v>0</v>
      </c>
      <c r="O1821" s="421"/>
      <c r="P1821" s="421"/>
      <c r="Q1821" s="421"/>
      <c r="R1821" s="421"/>
      <c r="S1821" s="108">
        <f t="shared" si="207"/>
        <v>0</v>
      </c>
      <c r="T1821" s="341">
        <f>IF(ISBLANK($B1821),0,VLOOKUP($B1821,Listen!$A$2:$C$45,2,FALSE))</f>
        <v>0</v>
      </c>
      <c r="U1821" s="341">
        <f>IF(ISBLANK($B1821),0,VLOOKUP($B1821,Listen!$A$2:$C$45,3,FALSE))</f>
        <v>0</v>
      </c>
      <c r="V1821" s="342">
        <f t="shared" si="209"/>
        <v>0</v>
      </c>
      <c r="W1821" s="342">
        <f t="shared" si="210"/>
        <v>0</v>
      </c>
      <c r="X1821" s="342">
        <f t="shared" si="210"/>
        <v>0</v>
      </c>
      <c r="Y1821" s="342">
        <f t="shared" si="210"/>
        <v>0</v>
      </c>
      <c r="Z1821" s="342">
        <f t="shared" si="210"/>
        <v>0</v>
      </c>
      <c r="AA1821" s="342">
        <f t="shared" si="210"/>
        <v>0</v>
      </c>
      <c r="AB1821" s="342">
        <f t="shared" si="210"/>
        <v>0</v>
      </c>
      <c r="AC1821" s="109">
        <f t="shared" si="208"/>
        <v>0</v>
      </c>
      <c r="AD1821" s="109">
        <f>IF(C1821=A_Stammdaten!$B$12,E_SAV!$S1821-E_SAV!$AE1821,HLOOKUP(A_Stammdaten!$B$12-1,$AF$4:$AL$4004,ROW(C1821)-3,FALSE)-$AE1821)</f>
        <v>0</v>
      </c>
      <c r="AE1821" s="109">
        <f>HLOOKUP(A_Stammdaten!$B$12,$AF$4:$AL$4004,ROW(C1821)-3,FALSE)</f>
        <v>0</v>
      </c>
      <c r="AF1821" s="109">
        <f t="shared" si="206"/>
        <v>0</v>
      </c>
      <c r="AG1821" s="109">
        <f t="shared" si="204"/>
        <v>0</v>
      </c>
      <c r="AH1821" s="109">
        <f t="shared" si="204"/>
        <v>0</v>
      </c>
      <c r="AI1821" s="109">
        <f t="shared" si="204"/>
        <v>0</v>
      </c>
      <c r="AJ1821" s="109">
        <f t="shared" si="203"/>
        <v>0</v>
      </c>
      <c r="AK1821" s="109">
        <f t="shared" si="203"/>
        <v>0</v>
      </c>
      <c r="AL1821" s="109">
        <f t="shared" si="203"/>
        <v>0</v>
      </c>
    </row>
    <row r="1822" spans="1:38" x14ac:dyDescent="0.3">
      <c r="A1822" s="421"/>
      <c r="B1822" s="421"/>
      <c r="C1822" s="422"/>
      <c r="D1822" s="423"/>
      <c r="E1822" s="421"/>
      <c r="F1822" s="421"/>
      <c r="G1822" s="421"/>
      <c r="H1822" s="421"/>
      <c r="I1822" s="421"/>
      <c r="J1822" s="421"/>
      <c r="K1822" s="421"/>
      <c r="L1822" s="421"/>
      <c r="M1822" s="423"/>
      <c r="N1822" s="340">
        <f>IF(C1822&gt;A_Stammdaten!$B$12,0,SUM(E1822,F1822,H1822,J1822:K1822)-SUM(G1822,I1822,L1822:M1822))</f>
        <v>0</v>
      </c>
      <c r="O1822" s="421"/>
      <c r="P1822" s="421"/>
      <c r="Q1822" s="421"/>
      <c r="R1822" s="421"/>
      <c r="S1822" s="108">
        <f t="shared" si="207"/>
        <v>0</v>
      </c>
      <c r="T1822" s="341">
        <f>IF(ISBLANK($B1822),0,VLOOKUP($B1822,Listen!$A$2:$C$45,2,FALSE))</f>
        <v>0</v>
      </c>
      <c r="U1822" s="341">
        <f>IF(ISBLANK($B1822),0,VLOOKUP($B1822,Listen!$A$2:$C$45,3,FALSE))</f>
        <v>0</v>
      </c>
      <c r="V1822" s="342">
        <f t="shared" si="209"/>
        <v>0</v>
      </c>
      <c r="W1822" s="342">
        <f t="shared" si="210"/>
        <v>0</v>
      </c>
      <c r="X1822" s="342">
        <f t="shared" si="210"/>
        <v>0</v>
      </c>
      <c r="Y1822" s="342">
        <f t="shared" si="210"/>
        <v>0</v>
      </c>
      <c r="Z1822" s="342">
        <f t="shared" si="210"/>
        <v>0</v>
      </c>
      <c r="AA1822" s="342">
        <f t="shared" si="210"/>
        <v>0</v>
      </c>
      <c r="AB1822" s="342">
        <f t="shared" si="210"/>
        <v>0</v>
      </c>
      <c r="AC1822" s="109">
        <f t="shared" si="208"/>
        <v>0</v>
      </c>
      <c r="AD1822" s="109">
        <f>IF(C1822=A_Stammdaten!$B$12,E_SAV!$S1822-E_SAV!$AE1822,HLOOKUP(A_Stammdaten!$B$12-1,$AF$4:$AL$4004,ROW(C1822)-3,FALSE)-$AE1822)</f>
        <v>0</v>
      </c>
      <c r="AE1822" s="109">
        <f>HLOOKUP(A_Stammdaten!$B$12,$AF$4:$AL$4004,ROW(C1822)-3,FALSE)</f>
        <v>0</v>
      </c>
      <c r="AF1822" s="109">
        <f t="shared" si="206"/>
        <v>0</v>
      </c>
      <c r="AG1822" s="109">
        <f t="shared" si="204"/>
        <v>0</v>
      </c>
      <c r="AH1822" s="109">
        <f t="shared" si="204"/>
        <v>0</v>
      </c>
      <c r="AI1822" s="109">
        <f t="shared" si="204"/>
        <v>0</v>
      </c>
      <c r="AJ1822" s="109">
        <f t="shared" si="203"/>
        <v>0</v>
      </c>
      <c r="AK1822" s="109">
        <f t="shared" si="203"/>
        <v>0</v>
      </c>
      <c r="AL1822" s="109">
        <f t="shared" si="203"/>
        <v>0</v>
      </c>
    </row>
    <row r="1823" spans="1:38" x14ac:dyDescent="0.3">
      <c r="A1823" s="421"/>
      <c r="B1823" s="421"/>
      <c r="C1823" s="422"/>
      <c r="D1823" s="423"/>
      <c r="E1823" s="421"/>
      <c r="F1823" s="421"/>
      <c r="G1823" s="421"/>
      <c r="H1823" s="421"/>
      <c r="I1823" s="421"/>
      <c r="J1823" s="421"/>
      <c r="K1823" s="421"/>
      <c r="L1823" s="421"/>
      <c r="M1823" s="423"/>
      <c r="N1823" s="340">
        <f>IF(C1823&gt;A_Stammdaten!$B$12,0,SUM(E1823,F1823,H1823,J1823:K1823)-SUM(G1823,I1823,L1823:M1823))</f>
        <v>0</v>
      </c>
      <c r="O1823" s="421"/>
      <c r="P1823" s="421"/>
      <c r="Q1823" s="421"/>
      <c r="R1823" s="421"/>
      <c r="S1823" s="108">
        <f t="shared" si="207"/>
        <v>0</v>
      </c>
      <c r="T1823" s="341">
        <f>IF(ISBLANK($B1823),0,VLOOKUP($B1823,Listen!$A$2:$C$45,2,FALSE))</f>
        <v>0</v>
      </c>
      <c r="U1823" s="341">
        <f>IF(ISBLANK($B1823),0,VLOOKUP($B1823,Listen!$A$2:$C$45,3,FALSE))</f>
        <v>0</v>
      </c>
      <c r="V1823" s="342">
        <f t="shared" si="209"/>
        <v>0</v>
      </c>
      <c r="W1823" s="342">
        <f t="shared" si="210"/>
        <v>0</v>
      </c>
      <c r="X1823" s="342">
        <f t="shared" si="210"/>
        <v>0</v>
      </c>
      <c r="Y1823" s="342">
        <f t="shared" si="210"/>
        <v>0</v>
      </c>
      <c r="Z1823" s="342">
        <f t="shared" si="210"/>
        <v>0</v>
      </c>
      <c r="AA1823" s="342">
        <f t="shared" si="210"/>
        <v>0</v>
      </c>
      <c r="AB1823" s="342">
        <f t="shared" si="210"/>
        <v>0</v>
      </c>
      <c r="AC1823" s="109">
        <f t="shared" si="208"/>
        <v>0</v>
      </c>
      <c r="AD1823" s="109">
        <f>IF(C1823=A_Stammdaten!$B$12,E_SAV!$S1823-E_SAV!$AE1823,HLOOKUP(A_Stammdaten!$B$12-1,$AF$4:$AL$4004,ROW(C1823)-3,FALSE)-$AE1823)</f>
        <v>0</v>
      </c>
      <c r="AE1823" s="109">
        <f>HLOOKUP(A_Stammdaten!$B$12,$AF$4:$AL$4004,ROW(C1823)-3,FALSE)</f>
        <v>0</v>
      </c>
      <c r="AF1823" s="109">
        <f t="shared" si="206"/>
        <v>0</v>
      </c>
      <c r="AG1823" s="109">
        <f t="shared" si="204"/>
        <v>0</v>
      </c>
      <c r="AH1823" s="109">
        <f t="shared" si="204"/>
        <v>0</v>
      </c>
      <c r="AI1823" s="109">
        <f t="shared" si="204"/>
        <v>0</v>
      </c>
      <c r="AJ1823" s="109">
        <f t="shared" si="204"/>
        <v>0</v>
      </c>
      <c r="AK1823" s="109">
        <f t="shared" si="204"/>
        <v>0</v>
      </c>
      <c r="AL1823" s="109">
        <f t="shared" si="204"/>
        <v>0</v>
      </c>
    </row>
    <row r="1824" spans="1:38" x14ac:dyDescent="0.3">
      <c r="A1824" s="421"/>
      <c r="B1824" s="421"/>
      <c r="C1824" s="422"/>
      <c r="D1824" s="423"/>
      <c r="E1824" s="421"/>
      <c r="F1824" s="421"/>
      <c r="G1824" s="421"/>
      <c r="H1824" s="421"/>
      <c r="I1824" s="421"/>
      <c r="J1824" s="421"/>
      <c r="K1824" s="421"/>
      <c r="L1824" s="421"/>
      <c r="M1824" s="423"/>
      <c r="N1824" s="340">
        <f>IF(C1824&gt;A_Stammdaten!$B$12,0,SUM(E1824,F1824,H1824,J1824:K1824)-SUM(G1824,I1824,L1824:M1824))</f>
        <v>0</v>
      </c>
      <c r="O1824" s="421"/>
      <c r="P1824" s="421"/>
      <c r="Q1824" s="421"/>
      <c r="R1824" s="421"/>
      <c r="S1824" s="108">
        <f t="shared" si="207"/>
        <v>0</v>
      </c>
      <c r="T1824" s="341">
        <f>IF(ISBLANK($B1824),0,VLOOKUP($B1824,Listen!$A$2:$C$45,2,FALSE))</f>
        <v>0</v>
      </c>
      <c r="U1824" s="341">
        <f>IF(ISBLANK($B1824),0,VLOOKUP($B1824,Listen!$A$2:$C$45,3,FALSE))</f>
        <v>0</v>
      </c>
      <c r="V1824" s="342">
        <f t="shared" si="209"/>
        <v>0</v>
      </c>
      <c r="W1824" s="342">
        <f t="shared" si="210"/>
        <v>0</v>
      </c>
      <c r="X1824" s="342">
        <f t="shared" si="210"/>
        <v>0</v>
      </c>
      <c r="Y1824" s="342">
        <f t="shared" si="210"/>
        <v>0</v>
      </c>
      <c r="Z1824" s="342">
        <f t="shared" si="210"/>
        <v>0</v>
      </c>
      <c r="AA1824" s="342">
        <f t="shared" si="210"/>
        <v>0</v>
      </c>
      <c r="AB1824" s="342">
        <f t="shared" si="210"/>
        <v>0</v>
      </c>
      <c r="AC1824" s="109">
        <f t="shared" si="208"/>
        <v>0</v>
      </c>
      <c r="AD1824" s="109">
        <f>IF(C1824=A_Stammdaten!$B$12,E_SAV!$S1824-E_SAV!$AE1824,HLOOKUP(A_Stammdaten!$B$12-1,$AF$4:$AL$4004,ROW(C1824)-3,FALSE)-$AE1824)</f>
        <v>0</v>
      </c>
      <c r="AE1824" s="109">
        <f>HLOOKUP(A_Stammdaten!$B$12,$AF$4:$AL$4004,ROW(C1824)-3,FALSE)</f>
        <v>0</v>
      </c>
      <c r="AF1824" s="109">
        <f t="shared" si="206"/>
        <v>0</v>
      </c>
      <c r="AG1824" s="109">
        <f t="shared" ref="AG1824:AL1866" si="211">IF(OR($C1824=0,$S1824=0,W1824-(AG$4-$C1824)=0),0,IF($C1824&lt;AG$4,AF1824-AF1824/(W1824-(AG$4-$C1824)),IF($C1824=AG$4,$S1824-$S1824/W1824,0)))</f>
        <v>0</v>
      </c>
      <c r="AH1824" s="109">
        <f t="shared" si="211"/>
        <v>0</v>
      </c>
      <c r="AI1824" s="109">
        <f t="shared" si="211"/>
        <v>0</v>
      </c>
      <c r="AJ1824" s="109">
        <f t="shared" si="211"/>
        <v>0</v>
      </c>
      <c r="AK1824" s="109">
        <f t="shared" si="211"/>
        <v>0</v>
      </c>
      <c r="AL1824" s="109">
        <f t="shared" si="211"/>
        <v>0</v>
      </c>
    </row>
    <row r="1825" spans="1:38" x14ac:dyDescent="0.3">
      <c r="A1825" s="421"/>
      <c r="B1825" s="421"/>
      <c r="C1825" s="422"/>
      <c r="D1825" s="423"/>
      <c r="E1825" s="421"/>
      <c r="F1825" s="421"/>
      <c r="G1825" s="421"/>
      <c r="H1825" s="421"/>
      <c r="I1825" s="421"/>
      <c r="J1825" s="421"/>
      <c r="K1825" s="421"/>
      <c r="L1825" s="421"/>
      <c r="M1825" s="423"/>
      <c r="N1825" s="340">
        <f>IF(C1825&gt;A_Stammdaten!$B$12,0,SUM(E1825,F1825,H1825,J1825:K1825)-SUM(G1825,I1825,L1825:M1825))</f>
        <v>0</v>
      </c>
      <c r="O1825" s="421"/>
      <c r="P1825" s="421"/>
      <c r="Q1825" s="421"/>
      <c r="R1825" s="421"/>
      <c r="S1825" s="108">
        <f t="shared" si="207"/>
        <v>0</v>
      </c>
      <c r="T1825" s="341">
        <f>IF(ISBLANK($B1825),0,VLOOKUP($B1825,Listen!$A$2:$C$45,2,FALSE))</f>
        <v>0</v>
      </c>
      <c r="U1825" s="341">
        <f>IF(ISBLANK($B1825),0,VLOOKUP($B1825,Listen!$A$2:$C$45,3,FALSE))</f>
        <v>0</v>
      </c>
      <c r="V1825" s="342">
        <f t="shared" si="209"/>
        <v>0</v>
      </c>
      <c r="W1825" s="342">
        <f t="shared" si="210"/>
        <v>0</v>
      </c>
      <c r="X1825" s="342">
        <f t="shared" si="210"/>
        <v>0</v>
      </c>
      <c r="Y1825" s="342">
        <f t="shared" si="210"/>
        <v>0</v>
      </c>
      <c r="Z1825" s="342">
        <f t="shared" si="210"/>
        <v>0</v>
      </c>
      <c r="AA1825" s="342">
        <f t="shared" si="210"/>
        <v>0</v>
      </c>
      <c r="AB1825" s="342">
        <f t="shared" si="210"/>
        <v>0</v>
      </c>
      <c r="AC1825" s="109">
        <f t="shared" si="208"/>
        <v>0</v>
      </c>
      <c r="AD1825" s="109">
        <f>IF(C1825=A_Stammdaten!$B$12,E_SAV!$S1825-E_SAV!$AE1825,HLOOKUP(A_Stammdaten!$B$12-1,$AF$4:$AL$4004,ROW(C1825)-3,FALSE)-$AE1825)</f>
        <v>0</v>
      </c>
      <c r="AE1825" s="109">
        <f>HLOOKUP(A_Stammdaten!$B$12,$AF$4:$AL$4004,ROW(C1825)-3,FALSE)</f>
        <v>0</v>
      </c>
      <c r="AF1825" s="109">
        <f t="shared" si="206"/>
        <v>0</v>
      </c>
      <c r="AG1825" s="109">
        <f t="shared" si="211"/>
        <v>0</v>
      </c>
      <c r="AH1825" s="109">
        <f t="shared" si="211"/>
        <v>0</v>
      </c>
      <c r="AI1825" s="109">
        <f t="shared" si="211"/>
        <v>0</v>
      </c>
      <c r="AJ1825" s="109">
        <f t="shared" si="211"/>
        <v>0</v>
      </c>
      <c r="AK1825" s="109">
        <f t="shared" si="211"/>
        <v>0</v>
      </c>
      <c r="AL1825" s="109">
        <f t="shared" si="211"/>
        <v>0</v>
      </c>
    </row>
    <row r="1826" spans="1:38" x14ac:dyDescent="0.3">
      <c r="A1826" s="421"/>
      <c r="B1826" s="421"/>
      <c r="C1826" s="422"/>
      <c r="D1826" s="423"/>
      <c r="E1826" s="421"/>
      <c r="F1826" s="421"/>
      <c r="G1826" s="421"/>
      <c r="H1826" s="421"/>
      <c r="I1826" s="421"/>
      <c r="J1826" s="421"/>
      <c r="K1826" s="421"/>
      <c r="L1826" s="421"/>
      <c r="M1826" s="423"/>
      <c r="N1826" s="340">
        <f>IF(C1826&gt;A_Stammdaten!$B$12,0,SUM(E1826,F1826,H1826,J1826:K1826)-SUM(G1826,I1826,L1826:M1826))</f>
        <v>0</v>
      </c>
      <c r="O1826" s="421"/>
      <c r="P1826" s="421"/>
      <c r="Q1826" s="421"/>
      <c r="R1826" s="421"/>
      <c r="S1826" s="108">
        <f t="shared" si="207"/>
        <v>0</v>
      </c>
      <c r="T1826" s="341">
        <f>IF(ISBLANK($B1826),0,VLOOKUP($B1826,Listen!$A$2:$C$45,2,FALSE))</f>
        <v>0</v>
      </c>
      <c r="U1826" s="341">
        <f>IF(ISBLANK($B1826),0,VLOOKUP($B1826,Listen!$A$2:$C$45,3,FALSE))</f>
        <v>0</v>
      </c>
      <c r="V1826" s="342">
        <f t="shared" si="209"/>
        <v>0</v>
      </c>
      <c r="W1826" s="342">
        <f t="shared" si="210"/>
        <v>0</v>
      </c>
      <c r="X1826" s="342">
        <f t="shared" si="210"/>
        <v>0</v>
      </c>
      <c r="Y1826" s="342">
        <f t="shared" si="210"/>
        <v>0</v>
      </c>
      <c r="Z1826" s="342">
        <f t="shared" si="210"/>
        <v>0</v>
      </c>
      <c r="AA1826" s="342">
        <f t="shared" si="210"/>
        <v>0</v>
      </c>
      <c r="AB1826" s="342">
        <f t="shared" si="210"/>
        <v>0</v>
      </c>
      <c r="AC1826" s="109">
        <f t="shared" si="208"/>
        <v>0</v>
      </c>
      <c r="AD1826" s="109">
        <f>IF(C1826=A_Stammdaten!$B$12,E_SAV!$S1826-E_SAV!$AE1826,HLOOKUP(A_Stammdaten!$B$12-1,$AF$4:$AL$4004,ROW(C1826)-3,FALSE)-$AE1826)</f>
        <v>0</v>
      </c>
      <c r="AE1826" s="109">
        <f>HLOOKUP(A_Stammdaten!$B$12,$AF$4:$AL$4004,ROW(C1826)-3,FALSE)</f>
        <v>0</v>
      </c>
      <c r="AF1826" s="109">
        <f t="shared" si="206"/>
        <v>0</v>
      </c>
      <c r="AG1826" s="109">
        <f t="shared" si="211"/>
        <v>0</v>
      </c>
      <c r="AH1826" s="109">
        <f t="shared" si="211"/>
        <v>0</v>
      </c>
      <c r="AI1826" s="109">
        <f t="shared" si="211"/>
        <v>0</v>
      </c>
      <c r="AJ1826" s="109">
        <f t="shared" si="211"/>
        <v>0</v>
      </c>
      <c r="AK1826" s="109">
        <f t="shared" si="211"/>
        <v>0</v>
      </c>
      <c r="AL1826" s="109">
        <f t="shared" si="211"/>
        <v>0</v>
      </c>
    </row>
    <row r="1827" spans="1:38" x14ac:dyDescent="0.3">
      <c r="A1827" s="421"/>
      <c r="B1827" s="421"/>
      <c r="C1827" s="422"/>
      <c r="D1827" s="423"/>
      <c r="E1827" s="421"/>
      <c r="F1827" s="421"/>
      <c r="G1827" s="421"/>
      <c r="H1827" s="421"/>
      <c r="I1827" s="421"/>
      <c r="J1827" s="421"/>
      <c r="K1827" s="421"/>
      <c r="L1827" s="421"/>
      <c r="M1827" s="423"/>
      <c r="N1827" s="340">
        <f>IF(C1827&gt;A_Stammdaten!$B$12,0,SUM(E1827,F1827,H1827,J1827:K1827)-SUM(G1827,I1827,L1827:M1827))</f>
        <v>0</v>
      </c>
      <c r="O1827" s="421"/>
      <c r="P1827" s="421"/>
      <c r="Q1827" s="421"/>
      <c r="R1827" s="421"/>
      <c r="S1827" s="108">
        <f t="shared" si="207"/>
        <v>0</v>
      </c>
      <c r="T1827" s="341">
        <f>IF(ISBLANK($B1827),0,VLOOKUP($B1827,Listen!$A$2:$C$45,2,FALSE))</f>
        <v>0</v>
      </c>
      <c r="U1827" s="341">
        <f>IF(ISBLANK($B1827),0,VLOOKUP($B1827,Listen!$A$2:$C$45,3,FALSE))</f>
        <v>0</v>
      </c>
      <c r="V1827" s="342">
        <f t="shared" si="209"/>
        <v>0</v>
      </c>
      <c r="W1827" s="342">
        <f t="shared" si="210"/>
        <v>0</v>
      </c>
      <c r="X1827" s="342">
        <f t="shared" si="210"/>
        <v>0</v>
      </c>
      <c r="Y1827" s="342">
        <f t="shared" si="210"/>
        <v>0</v>
      </c>
      <c r="Z1827" s="342">
        <f t="shared" si="210"/>
        <v>0</v>
      </c>
      <c r="AA1827" s="342">
        <f t="shared" si="210"/>
        <v>0</v>
      </c>
      <c r="AB1827" s="342">
        <f t="shared" si="210"/>
        <v>0</v>
      </c>
      <c r="AC1827" s="109">
        <f t="shared" si="208"/>
        <v>0</v>
      </c>
      <c r="AD1827" s="109">
        <f>IF(C1827=A_Stammdaten!$B$12,E_SAV!$S1827-E_SAV!$AE1827,HLOOKUP(A_Stammdaten!$B$12-1,$AF$4:$AL$4004,ROW(C1827)-3,FALSE)-$AE1827)</f>
        <v>0</v>
      </c>
      <c r="AE1827" s="109">
        <f>HLOOKUP(A_Stammdaten!$B$12,$AF$4:$AL$4004,ROW(C1827)-3,FALSE)</f>
        <v>0</v>
      </c>
      <c r="AF1827" s="109">
        <f t="shared" si="206"/>
        <v>0</v>
      </c>
      <c r="AG1827" s="109">
        <f t="shared" si="211"/>
        <v>0</v>
      </c>
      <c r="AH1827" s="109">
        <f t="shared" si="211"/>
        <v>0</v>
      </c>
      <c r="AI1827" s="109">
        <f t="shared" si="211"/>
        <v>0</v>
      </c>
      <c r="AJ1827" s="109">
        <f t="shared" si="211"/>
        <v>0</v>
      </c>
      <c r="AK1827" s="109">
        <f t="shared" si="211"/>
        <v>0</v>
      </c>
      <c r="AL1827" s="109">
        <f t="shared" si="211"/>
        <v>0</v>
      </c>
    </row>
    <row r="1828" spans="1:38" x14ac:dyDescent="0.3">
      <c r="A1828" s="421"/>
      <c r="B1828" s="421"/>
      <c r="C1828" s="422"/>
      <c r="D1828" s="423"/>
      <c r="E1828" s="421"/>
      <c r="F1828" s="421"/>
      <c r="G1828" s="421"/>
      <c r="H1828" s="421"/>
      <c r="I1828" s="421"/>
      <c r="J1828" s="421"/>
      <c r="K1828" s="421"/>
      <c r="L1828" s="421"/>
      <c r="M1828" s="423"/>
      <c r="N1828" s="340">
        <f>IF(C1828&gt;A_Stammdaten!$B$12,0,SUM(E1828,F1828,H1828,J1828:K1828)-SUM(G1828,I1828,L1828:M1828))</f>
        <v>0</v>
      </c>
      <c r="O1828" s="421"/>
      <c r="P1828" s="421"/>
      <c r="Q1828" s="421"/>
      <c r="R1828" s="421"/>
      <c r="S1828" s="108">
        <f t="shared" si="207"/>
        <v>0</v>
      </c>
      <c r="T1828" s="341">
        <f>IF(ISBLANK($B1828),0,VLOOKUP($B1828,Listen!$A$2:$C$45,2,FALSE))</f>
        <v>0</v>
      </c>
      <c r="U1828" s="341">
        <f>IF(ISBLANK($B1828),0,VLOOKUP($B1828,Listen!$A$2:$C$45,3,FALSE))</f>
        <v>0</v>
      </c>
      <c r="V1828" s="342">
        <f t="shared" si="209"/>
        <v>0</v>
      </c>
      <c r="W1828" s="342">
        <f t="shared" si="210"/>
        <v>0</v>
      </c>
      <c r="X1828" s="342">
        <f t="shared" si="210"/>
        <v>0</v>
      </c>
      <c r="Y1828" s="342">
        <f t="shared" si="210"/>
        <v>0</v>
      </c>
      <c r="Z1828" s="342">
        <f t="shared" si="210"/>
        <v>0</v>
      </c>
      <c r="AA1828" s="342">
        <f t="shared" si="210"/>
        <v>0</v>
      </c>
      <c r="AB1828" s="342">
        <f t="shared" si="210"/>
        <v>0</v>
      </c>
      <c r="AC1828" s="109">
        <f t="shared" si="208"/>
        <v>0</v>
      </c>
      <c r="AD1828" s="109">
        <f>IF(C1828=A_Stammdaten!$B$12,E_SAV!$S1828-E_SAV!$AE1828,HLOOKUP(A_Stammdaten!$B$12-1,$AF$4:$AL$4004,ROW(C1828)-3,FALSE)-$AE1828)</f>
        <v>0</v>
      </c>
      <c r="AE1828" s="109">
        <f>HLOOKUP(A_Stammdaten!$B$12,$AF$4:$AL$4004,ROW(C1828)-3,FALSE)</f>
        <v>0</v>
      </c>
      <c r="AF1828" s="109">
        <f t="shared" si="206"/>
        <v>0</v>
      </c>
      <c r="AG1828" s="109">
        <f t="shared" si="211"/>
        <v>0</v>
      </c>
      <c r="AH1828" s="109">
        <f t="shared" si="211"/>
        <v>0</v>
      </c>
      <c r="AI1828" s="109">
        <f t="shared" si="211"/>
        <v>0</v>
      </c>
      <c r="AJ1828" s="109">
        <f t="shared" si="211"/>
        <v>0</v>
      </c>
      <c r="AK1828" s="109">
        <f t="shared" si="211"/>
        <v>0</v>
      </c>
      <c r="AL1828" s="109">
        <f t="shared" si="211"/>
        <v>0</v>
      </c>
    </row>
    <row r="1829" spans="1:38" x14ac:dyDescent="0.3">
      <c r="A1829" s="421"/>
      <c r="B1829" s="421"/>
      <c r="C1829" s="422"/>
      <c r="D1829" s="423"/>
      <c r="E1829" s="421"/>
      <c r="F1829" s="421"/>
      <c r="G1829" s="421"/>
      <c r="H1829" s="421"/>
      <c r="I1829" s="421"/>
      <c r="J1829" s="421"/>
      <c r="K1829" s="421"/>
      <c r="L1829" s="421"/>
      <c r="M1829" s="423"/>
      <c r="N1829" s="340">
        <f>IF(C1829&gt;A_Stammdaten!$B$12,0,SUM(E1829,F1829,H1829,J1829:K1829)-SUM(G1829,I1829,L1829:M1829))</f>
        <v>0</v>
      </c>
      <c r="O1829" s="421"/>
      <c r="P1829" s="421"/>
      <c r="Q1829" s="421"/>
      <c r="R1829" s="421"/>
      <c r="S1829" s="108">
        <f t="shared" si="207"/>
        <v>0</v>
      </c>
      <c r="T1829" s="341">
        <f>IF(ISBLANK($B1829),0,VLOOKUP($B1829,Listen!$A$2:$C$45,2,FALSE))</f>
        <v>0</v>
      </c>
      <c r="U1829" s="341">
        <f>IF(ISBLANK($B1829),0,VLOOKUP($B1829,Listen!$A$2:$C$45,3,FALSE))</f>
        <v>0</v>
      </c>
      <c r="V1829" s="342">
        <f t="shared" si="209"/>
        <v>0</v>
      </c>
      <c r="W1829" s="342">
        <f t="shared" si="210"/>
        <v>0</v>
      </c>
      <c r="X1829" s="342">
        <f t="shared" si="210"/>
        <v>0</v>
      </c>
      <c r="Y1829" s="342">
        <f t="shared" si="210"/>
        <v>0</v>
      </c>
      <c r="Z1829" s="342">
        <f t="shared" si="210"/>
        <v>0</v>
      </c>
      <c r="AA1829" s="342">
        <f t="shared" si="210"/>
        <v>0</v>
      </c>
      <c r="AB1829" s="342">
        <f t="shared" si="210"/>
        <v>0</v>
      </c>
      <c r="AC1829" s="109">
        <f t="shared" si="208"/>
        <v>0</v>
      </c>
      <c r="AD1829" s="109">
        <f>IF(C1829=A_Stammdaten!$B$12,E_SAV!$S1829-E_SAV!$AE1829,HLOOKUP(A_Stammdaten!$B$12-1,$AF$4:$AL$4004,ROW(C1829)-3,FALSE)-$AE1829)</f>
        <v>0</v>
      </c>
      <c r="AE1829" s="109">
        <f>HLOOKUP(A_Stammdaten!$B$12,$AF$4:$AL$4004,ROW(C1829)-3,FALSE)</f>
        <v>0</v>
      </c>
      <c r="AF1829" s="109">
        <f t="shared" si="206"/>
        <v>0</v>
      </c>
      <c r="AG1829" s="109">
        <f t="shared" si="211"/>
        <v>0</v>
      </c>
      <c r="AH1829" s="109">
        <f t="shared" si="211"/>
        <v>0</v>
      </c>
      <c r="AI1829" s="109">
        <f t="shared" si="211"/>
        <v>0</v>
      </c>
      <c r="AJ1829" s="109">
        <f t="shared" si="211"/>
        <v>0</v>
      </c>
      <c r="AK1829" s="109">
        <f t="shared" si="211"/>
        <v>0</v>
      </c>
      <c r="AL1829" s="109">
        <f t="shared" si="211"/>
        <v>0</v>
      </c>
    </row>
    <row r="1830" spans="1:38" x14ac:dyDescent="0.3">
      <c r="A1830" s="421"/>
      <c r="B1830" s="421"/>
      <c r="C1830" s="422"/>
      <c r="D1830" s="423"/>
      <c r="E1830" s="421"/>
      <c r="F1830" s="421"/>
      <c r="G1830" s="421"/>
      <c r="H1830" s="421"/>
      <c r="I1830" s="421"/>
      <c r="J1830" s="421"/>
      <c r="K1830" s="421"/>
      <c r="L1830" s="421"/>
      <c r="M1830" s="423"/>
      <c r="N1830" s="340">
        <f>IF(C1830&gt;A_Stammdaten!$B$12,0,SUM(E1830,F1830,H1830,J1830:K1830)-SUM(G1830,I1830,L1830:M1830))</f>
        <v>0</v>
      </c>
      <c r="O1830" s="421"/>
      <c r="P1830" s="421"/>
      <c r="Q1830" s="421"/>
      <c r="R1830" s="421"/>
      <c r="S1830" s="108">
        <f t="shared" si="207"/>
        <v>0</v>
      </c>
      <c r="T1830" s="341">
        <f>IF(ISBLANK($B1830),0,VLOOKUP($B1830,Listen!$A$2:$C$45,2,FALSE))</f>
        <v>0</v>
      </c>
      <c r="U1830" s="341">
        <f>IF(ISBLANK($B1830),0,VLOOKUP($B1830,Listen!$A$2:$C$45,3,FALSE))</f>
        <v>0</v>
      </c>
      <c r="V1830" s="342">
        <f t="shared" si="209"/>
        <v>0</v>
      </c>
      <c r="W1830" s="342">
        <f t="shared" si="210"/>
        <v>0</v>
      </c>
      <c r="X1830" s="342">
        <f t="shared" si="210"/>
        <v>0</v>
      </c>
      <c r="Y1830" s="342">
        <f t="shared" si="210"/>
        <v>0</v>
      </c>
      <c r="Z1830" s="342">
        <f t="shared" si="210"/>
        <v>0</v>
      </c>
      <c r="AA1830" s="342">
        <f t="shared" si="210"/>
        <v>0</v>
      </c>
      <c r="AB1830" s="342">
        <f t="shared" si="210"/>
        <v>0</v>
      </c>
      <c r="AC1830" s="109">
        <f t="shared" si="208"/>
        <v>0</v>
      </c>
      <c r="AD1830" s="109">
        <f>IF(C1830=A_Stammdaten!$B$12,E_SAV!$S1830-E_SAV!$AE1830,HLOOKUP(A_Stammdaten!$B$12-1,$AF$4:$AL$4004,ROW(C1830)-3,FALSE)-$AE1830)</f>
        <v>0</v>
      </c>
      <c r="AE1830" s="109">
        <f>HLOOKUP(A_Stammdaten!$B$12,$AF$4:$AL$4004,ROW(C1830)-3,FALSE)</f>
        <v>0</v>
      </c>
      <c r="AF1830" s="109">
        <f t="shared" si="206"/>
        <v>0</v>
      </c>
      <c r="AG1830" s="109">
        <f t="shared" si="211"/>
        <v>0</v>
      </c>
      <c r="AH1830" s="109">
        <f t="shared" si="211"/>
        <v>0</v>
      </c>
      <c r="AI1830" s="109">
        <f t="shared" si="211"/>
        <v>0</v>
      </c>
      <c r="AJ1830" s="109">
        <f t="shared" si="211"/>
        <v>0</v>
      </c>
      <c r="AK1830" s="109">
        <f t="shared" si="211"/>
        <v>0</v>
      </c>
      <c r="AL1830" s="109">
        <f t="shared" si="211"/>
        <v>0</v>
      </c>
    </row>
    <row r="1831" spans="1:38" x14ac:dyDescent="0.3">
      <c r="A1831" s="421"/>
      <c r="B1831" s="421"/>
      <c r="C1831" s="422"/>
      <c r="D1831" s="423"/>
      <c r="E1831" s="421"/>
      <c r="F1831" s="421"/>
      <c r="G1831" s="421"/>
      <c r="H1831" s="421"/>
      <c r="I1831" s="421"/>
      <c r="J1831" s="421"/>
      <c r="K1831" s="421"/>
      <c r="L1831" s="421"/>
      <c r="M1831" s="423"/>
      <c r="N1831" s="340">
        <f>IF(C1831&gt;A_Stammdaten!$B$12,0,SUM(E1831,F1831,H1831,J1831:K1831)-SUM(G1831,I1831,L1831:M1831))</f>
        <v>0</v>
      </c>
      <c r="O1831" s="421"/>
      <c r="P1831" s="421"/>
      <c r="Q1831" s="421"/>
      <c r="R1831" s="421"/>
      <c r="S1831" s="108">
        <f t="shared" si="207"/>
        <v>0</v>
      </c>
      <c r="T1831" s="341">
        <f>IF(ISBLANK($B1831),0,VLOOKUP($B1831,Listen!$A$2:$C$45,2,FALSE))</f>
        <v>0</v>
      </c>
      <c r="U1831" s="341">
        <f>IF(ISBLANK($B1831),0,VLOOKUP($B1831,Listen!$A$2:$C$45,3,FALSE))</f>
        <v>0</v>
      </c>
      <c r="V1831" s="342">
        <f t="shared" si="209"/>
        <v>0</v>
      </c>
      <c r="W1831" s="342">
        <f t="shared" si="210"/>
        <v>0</v>
      </c>
      <c r="X1831" s="342">
        <f t="shared" si="210"/>
        <v>0</v>
      </c>
      <c r="Y1831" s="342">
        <f t="shared" si="210"/>
        <v>0</v>
      </c>
      <c r="Z1831" s="342">
        <f t="shared" si="210"/>
        <v>0</v>
      </c>
      <c r="AA1831" s="342">
        <f t="shared" si="210"/>
        <v>0</v>
      </c>
      <c r="AB1831" s="342">
        <f t="shared" si="210"/>
        <v>0</v>
      </c>
      <c r="AC1831" s="109">
        <f t="shared" si="208"/>
        <v>0</v>
      </c>
      <c r="AD1831" s="109">
        <f>IF(C1831=A_Stammdaten!$B$12,E_SAV!$S1831-E_SAV!$AE1831,HLOOKUP(A_Stammdaten!$B$12-1,$AF$4:$AL$4004,ROW(C1831)-3,FALSE)-$AE1831)</f>
        <v>0</v>
      </c>
      <c r="AE1831" s="109">
        <f>HLOOKUP(A_Stammdaten!$B$12,$AF$4:$AL$4004,ROW(C1831)-3,FALSE)</f>
        <v>0</v>
      </c>
      <c r="AF1831" s="109">
        <f t="shared" si="206"/>
        <v>0</v>
      </c>
      <c r="AG1831" s="109">
        <f t="shared" si="211"/>
        <v>0</v>
      </c>
      <c r="AH1831" s="109">
        <f t="shared" si="211"/>
        <v>0</v>
      </c>
      <c r="AI1831" s="109">
        <f t="shared" si="211"/>
        <v>0</v>
      </c>
      <c r="AJ1831" s="109">
        <f t="shared" si="211"/>
        <v>0</v>
      </c>
      <c r="AK1831" s="109">
        <f t="shared" si="211"/>
        <v>0</v>
      </c>
      <c r="AL1831" s="109">
        <f t="shared" si="211"/>
        <v>0</v>
      </c>
    </row>
    <row r="1832" spans="1:38" x14ac:dyDescent="0.3">
      <c r="A1832" s="421"/>
      <c r="B1832" s="421"/>
      <c r="C1832" s="422"/>
      <c r="D1832" s="423"/>
      <c r="E1832" s="421"/>
      <c r="F1832" s="421"/>
      <c r="G1832" s="421"/>
      <c r="H1832" s="421"/>
      <c r="I1832" s="421"/>
      <c r="J1832" s="421"/>
      <c r="K1832" s="421"/>
      <c r="L1832" s="421"/>
      <c r="M1832" s="423"/>
      <c r="N1832" s="340">
        <f>IF(C1832&gt;A_Stammdaten!$B$12,0,SUM(E1832,F1832,H1832,J1832:K1832)-SUM(G1832,I1832,L1832:M1832))</f>
        <v>0</v>
      </c>
      <c r="O1832" s="421"/>
      <c r="P1832" s="421"/>
      <c r="Q1832" s="421"/>
      <c r="R1832" s="421"/>
      <c r="S1832" s="108">
        <f t="shared" si="207"/>
        <v>0</v>
      </c>
      <c r="T1832" s="341">
        <f>IF(ISBLANK($B1832),0,VLOOKUP($B1832,Listen!$A$2:$C$45,2,FALSE))</f>
        <v>0</v>
      </c>
      <c r="U1832" s="341">
        <f>IF(ISBLANK($B1832),0,VLOOKUP($B1832,Listen!$A$2:$C$45,3,FALSE))</f>
        <v>0</v>
      </c>
      <c r="V1832" s="342">
        <f t="shared" si="209"/>
        <v>0</v>
      </c>
      <c r="W1832" s="342">
        <f t="shared" si="210"/>
        <v>0</v>
      </c>
      <c r="X1832" s="342">
        <f t="shared" si="210"/>
        <v>0</v>
      </c>
      <c r="Y1832" s="342">
        <f t="shared" si="210"/>
        <v>0</v>
      </c>
      <c r="Z1832" s="342">
        <f t="shared" si="210"/>
        <v>0</v>
      </c>
      <c r="AA1832" s="342">
        <f t="shared" si="210"/>
        <v>0</v>
      </c>
      <c r="AB1832" s="342">
        <f t="shared" si="210"/>
        <v>0</v>
      </c>
      <c r="AC1832" s="109">
        <f t="shared" si="208"/>
        <v>0</v>
      </c>
      <c r="AD1832" s="109">
        <f>IF(C1832=A_Stammdaten!$B$12,E_SAV!$S1832-E_SAV!$AE1832,HLOOKUP(A_Stammdaten!$B$12-1,$AF$4:$AL$4004,ROW(C1832)-3,FALSE)-$AE1832)</f>
        <v>0</v>
      </c>
      <c r="AE1832" s="109">
        <f>HLOOKUP(A_Stammdaten!$B$12,$AF$4:$AL$4004,ROW(C1832)-3,FALSE)</f>
        <v>0</v>
      </c>
      <c r="AF1832" s="109">
        <f t="shared" si="206"/>
        <v>0</v>
      </c>
      <c r="AG1832" s="109">
        <f t="shared" si="211"/>
        <v>0</v>
      </c>
      <c r="AH1832" s="109">
        <f t="shared" si="211"/>
        <v>0</v>
      </c>
      <c r="AI1832" s="109">
        <f t="shared" si="211"/>
        <v>0</v>
      </c>
      <c r="AJ1832" s="109">
        <f t="shared" si="211"/>
        <v>0</v>
      </c>
      <c r="AK1832" s="109">
        <f t="shared" si="211"/>
        <v>0</v>
      </c>
      <c r="AL1832" s="109">
        <f t="shared" si="211"/>
        <v>0</v>
      </c>
    </row>
    <row r="1833" spans="1:38" x14ac:dyDescent="0.3">
      <c r="A1833" s="421"/>
      <c r="B1833" s="421"/>
      <c r="C1833" s="422"/>
      <c r="D1833" s="423"/>
      <c r="E1833" s="421"/>
      <c r="F1833" s="421"/>
      <c r="G1833" s="421"/>
      <c r="H1833" s="421"/>
      <c r="I1833" s="421"/>
      <c r="J1833" s="421"/>
      <c r="K1833" s="421"/>
      <c r="L1833" s="421"/>
      <c r="M1833" s="423"/>
      <c r="N1833" s="340">
        <f>IF(C1833&gt;A_Stammdaten!$B$12,0,SUM(E1833,F1833,H1833,J1833:K1833)-SUM(G1833,I1833,L1833:M1833))</f>
        <v>0</v>
      </c>
      <c r="O1833" s="421"/>
      <c r="P1833" s="421"/>
      <c r="Q1833" s="421"/>
      <c r="R1833" s="421"/>
      <c r="S1833" s="108">
        <f t="shared" si="207"/>
        <v>0</v>
      </c>
      <c r="T1833" s="341">
        <f>IF(ISBLANK($B1833),0,VLOOKUP($B1833,Listen!$A$2:$C$45,2,FALSE))</f>
        <v>0</v>
      </c>
      <c r="U1833" s="341">
        <f>IF(ISBLANK($B1833),0,VLOOKUP($B1833,Listen!$A$2:$C$45,3,FALSE))</f>
        <v>0</v>
      </c>
      <c r="V1833" s="342">
        <f t="shared" si="209"/>
        <v>0</v>
      </c>
      <c r="W1833" s="342">
        <f t="shared" si="210"/>
        <v>0</v>
      </c>
      <c r="X1833" s="342">
        <f t="shared" si="210"/>
        <v>0</v>
      </c>
      <c r="Y1833" s="342">
        <f t="shared" si="210"/>
        <v>0</v>
      </c>
      <c r="Z1833" s="342">
        <f t="shared" si="210"/>
        <v>0</v>
      </c>
      <c r="AA1833" s="342">
        <f t="shared" si="210"/>
        <v>0</v>
      </c>
      <c r="AB1833" s="342">
        <f t="shared" si="210"/>
        <v>0</v>
      </c>
      <c r="AC1833" s="109">
        <f t="shared" si="208"/>
        <v>0</v>
      </c>
      <c r="AD1833" s="109">
        <f>IF(C1833=A_Stammdaten!$B$12,E_SAV!$S1833-E_SAV!$AE1833,HLOOKUP(A_Stammdaten!$B$12-1,$AF$4:$AL$4004,ROW(C1833)-3,FALSE)-$AE1833)</f>
        <v>0</v>
      </c>
      <c r="AE1833" s="109">
        <f>HLOOKUP(A_Stammdaten!$B$12,$AF$4:$AL$4004,ROW(C1833)-3,FALSE)</f>
        <v>0</v>
      </c>
      <c r="AF1833" s="109">
        <f t="shared" si="206"/>
        <v>0</v>
      </c>
      <c r="AG1833" s="109">
        <f t="shared" si="211"/>
        <v>0</v>
      </c>
      <c r="AH1833" s="109">
        <f t="shared" si="211"/>
        <v>0</v>
      </c>
      <c r="AI1833" s="109">
        <f t="shared" si="211"/>
        <v>0</v>
      </c>
      <c r="AJ1833" s="109">
        <f t="shared" si="211"/>
        <v>0</v>
      </c>
      <c r="AK1833" s="109">
        <f t="shared" si="211"/>
        <v>0</v>
      </c>
      <c r="AL1833" s="109">
        <f t="shared" si="211"/>
        <v>0</v>
      </c>
    </row>
    <row r="1834" spans="1:38" x14ac:dyDescent="0.3">
      <c r="A1834" s="421"/>
      <c r="B1834" s="421"/>
      <c r="C1834" s="422"/>
      <c r="D1834" s="423"/>
      <c r="E1834" s="421"/>
      <c r="F1834" s="421"/>
      <c r="G1834" s="421"/>
      <c r="H1834" s="421"/>
      <c r="I1834" s="421"/>
      <c r="J1834" s="421"/>
      <c r="K1834" s="421"/>
      <c r="L1834" s="421"/>
      <c r="M1834" s="423"/>
      <c r="N1834" s="340">
        <f>IF(C1834&gt;A_Stammdaten!$B$12,0,SUM(E1834,F1834,H1834,J1834:K1834)-SUM(G1834,I1834,L1834:M1834))</f>
        <v>0</v>
      </c>
      <c r="O1834" s="421"/>
      <c r="P1834" s="421"/>
      <c r="Q1834" s="421"/>
      <c r="R1834" s="421"/>
      <c r="S1834" s="108">
        <f t="shared" si="207"/>
        <v>0</v>
      </c>
      <c r="T1834" s="341">
        <f>IF(ISBLANK($B1834),0,VLOOKUP($B1834,Listen!$A$2:$C$45,2,FALSE))</f>
        <v>0</v>
      </c>
      <c r="U1834" s="341">
        <f>IF(ISBLANK($B1834),0,VLOOKUP($B1834,Listen!$A$2:$C$45,3,FALSE))</f>
        <v>0</v>
      </c>
      <c r="V1834" s="342">
        <f t="shared" si="209"/>
        <v>0</v>
      </c>
      <c r="W1834" s="342">
        <f t="shared" si="210"/>
        <v>0</v>
      </c>
      <c r="X1834" s="342">
        <f t="shared" si="210"/>
        <v>0</v>
      </c>
      <c r="Y1834" s="342">
        <f t="shared" si="210"/>
        <v>0</v>
      </c>
      <c r="Z1834" s="342">
        <f t="shared" si="210"/>
        <v>0</v>
      </c>
      <c r="AA1834" s="342">
        <f t="shared" si="210"/>
        <v>0</v>
      </c>
      <c r="AB1834" s="342">
        <f t="shared" si="210"/>
        <v>0</v>
      </c>
      <c r="AC1834" s="109">
        <f t="shared" si="208"/>
        <v>0</v>
      </c>
      <c r="AD1834" s="109">
        <f>IF(C1834=A_Stammdaten!$B$12,E_SAV!$S1834-E_SAV!$AE1834,HLOOKUP(A_Stammdaten!$B$12-1,$AF$4:$AL$4004,ROW(C1834)-3,FALSE)-$AE1834)</f>
        <v>0</v>
      </c>
      <c r="AE1834" s="109">
        <f>HLOOKUP(A_Stammdaten!$B$12,$AF$4:$AL$4004,ROW(C1834)-3,FALSE)</f>
        <v>0</v>
      </c>
      <c r="AF1834" s="109">
        <f t="shared" si="206"/>
        <v>0</v>
      </c>
      <c r="AG1834" s="109">
        <f t="shared" si="211"/>
        <v>0</v>
      </c>
      <c r="AH1834" s="109">
        <f t="shared" si="211"/>
        <v>0</v>
      </c>
      <c r="AI1834" s="109">
        <f t="shared" si="211"/>
        <v>0</v>
      </c>
      <c r="AJ1834" s="109">
        <f t="shared" si="211"/>
        <v>0</v>
      </c>
      <c r="AK1834" s="109">
        <f t="shared" si="211"/>
        <v>0</v>
      </c>
      <c r="AL1834" s="109">
        <f t="shared" si="211"/>
        <v>0</v>
      </c>
    </row>
    <row r="1835" spans="1:38" x14ac:dyDescent="0.3">
      <c r="A1835" s="421"/>
      <c r="B1835" s="421"/>
      <c r="C1835" s="422"/>
      <c r="D1835" s="423"/>
      <c r="E1835" s="421"/>
      <c r="F1835" s="421"/>
      <c r="G1835" s="421"/>
      <c r="H1835" s="421"/>
      <c r="I1835" s="421"/>
      <c r="J1835" s="421"/>
      <c r="K1835" s="421"/>
      <c r="L1835" s="421"/>
      <c r="M1835" s="423"/>
      <c r="N1835" s="340">
        <f>IF(C1835&gt;A_Stammdaten!$B$12,0,SUM(E1835,F1835,H1835,J1835:K1835)-SUM(G1835,I1835,L1835:M1835))</f>
        <v>0</v>
      </c>
      <c r="O1835" s="421"/>
      <c r="P1835" s="421"/>
      <c r="Q1835" s="421"/>
      <c r="R1835" s="421"/>
      <c r="S1835" s="108">
        <f t="shared" si="207"/>
        <v>0</v>
      </c>
      <c r="T1835" s="341">
        <f>IF(ISBLANK($B1835),0,VLOOKUP($B1835,Listen!$A$2:$C$45,2,FALSE))</f>
        <v>0</v>
      </c>
      <c r="U1835" s="341">
        <f>IF(ISBLANK($B1835),0,VLOOKUP($B1835,Listen!$A$2:$C$45,3,FALSE))</f>
        <v>0</v>
      </c>
      <c r="V1835" s="342">
        <f t="shared" si="209"/>
        <v>0</v>
      </c>
      <c r="W1835" s="342">
        <f t="shared" si="210"/>
        <v>0</v>
      </c>
      <c r="X1835" s="342">
        <f t="shared" si="210"/>
        <v>0</v>
      </c>
      <c r="Y1835" s="342">
        <f t="shared" si="210"/>
        <v>0</v>
      </c>
      <c r="Z1835" s="342">
        <f t="shared" si="210"/>
        <v>0</v>
      </c>
      <c r="AA1835" s="342">
        <f t="shared" si="210"/>
        <v>0</v>
      </c>
      <c r="AB1835" s="342">
        <f t="shared" si="210"/>
        <v>0</v>
      </c>
      <c r="AC1835" s="109">
        <f t="shared" si="208"/>
        <v>0</v>
      </c>
      <c r="AD1835" s="109">
        <f>IF(C1835=A_Stammdaten!$B$12,E_SAV!$S1835-E_SAV!$AE1835,HLOOKUP(A_Stammdaten!$B$12-1,$AF$4:$AL$4004,ROW(C1835)-3,FALSE)-$AE1835)</f>
        <v>0</v>
      </c>
      <c r="AE1835" s="109">
        <f>HLOOKUP(A_Stammdaten!$B$12,$AF$4:$AL$4004,ROW(C1835)-3,FALSE)</f>
        <v>0</v>
      </c>
      <c r="AF1835" s="109">
        <f t="shared" si="206"/>
        <v>0</v>
      </c>
      <c r="AG1835" s="109">
        <f t="shared" si="211"/>
        <v>0</v>
      </c>
      <c r="AH1835" s="109">
        <f t="shared" si="211"/>
        <v>0</v>
      </c>
      <c r="AI1835" s="109">
        <f t="shared" si="211"/>
        <v>0</v>
      </c>
      <c r="AJ1835" s="109">
        <f t="shared" si="211"/>
        <v>0</v>
      </c>
      <c r="AK1835" s="109">
        <f t="shared" si="211"/>
        <v>0</v>
      </c>
      <c r="AL1835" s="109">
        <f t="shared" si="211"/>
        <v>0</v>
      </c>
    </row>
    <row r="1836" spans="1:38" x14ac:dyDescent="0.3">
      <c r="A1836" s="421"/>
      <c r="B1836" s="421"/>
      <c r="C1836" s="422"/>
      <c r="D1836" s="423"/>
      <c r="E1836" s="421"/>
      <c r="F1836" s="421"/>
      <c r="G1836" s="421"/>
      <c r="H1836" s="421"/>
      <c r="I1836" s="421"/>
      <c r="J1836" s="421"/>
      <c r="K1836" s="421"/>
      <c r="L1836" s="421"/>
      <c r="M1836" s="423"/>
      <c r="N1836" s="340">
        <f>IF(C1836&gt;A_Stammdaten!$B$12,0,SUM(E1836,F1836,H1836,J1836:K1836)-SUM(G1836,I1836,L1836:M1836))</f>
        <v>0</v>
      </c>
      <c r="O1836" s="421"/>
      <c r="P1836" s="421"/>
      <c r="Q1836" s="421"/>
      <c r="R1836" s="421"/>
      <c r="S1836" s="108">
        <f t="shared" si="207"/>
        <v>0</v>
      </c>
      <c r="T1836" s="341">
        <f>IF(ISBLANK($B1836),0,VLOOKUP($B1836,Listen!$A$2:$C$45,2,FALSE))</f>
        <v>0</v>
      </c>
      <c r="U1836" s="341">
        <f>IF(ISBLANK($B1836),0,VLOOKUP($B1836,Listen!$A$2:$C$45,3,FALSE))</f>
        <v>0</v>
      </c>
      <c r="V1836" s="342">
        <f t="shared" si="209"/>
        <v>0</v>
      </c>
      <c r="W1836" s="342">
        <f t="shared" si="210"/>
        <v>0</v>
      </c>
      <c r="X1836" s="342">
        <f t="shared" si="210"/>
        <v>0</v>
      </c>
      <c r="Y1836" s="342">
        <f t="shared" si="210"/>
        <v>0</v>
      </c>
      <c r="Z1836" s="342">
        <f t="shared" si="210"/>
        <v>0</v>
      </c>
      <c r="AA1836" s="342">
        <f t="shared" si="210"/>
        <v>0</v>
      </c>
      <c r="AB1836" s="342">
        <f t="shared" si="210"/>
        <v>0</v>
      </c>
      <c r="AC1836" s="109">
        <f t="shared" si="208"/>
        <v>0</v>
      </c>
      <c r="AD1836" s="109">
        <f>IF(C1836=A_Stammdaten!$B$12,E_SAV!$S1836-E_SAV!$AE1836,HLOOKUP(A_Stammdaten!$B$12-1,$AF$4:$AL$4004,ROW(C1836)-3,FALSE)-$AE1836)</f>
        <v>0</v>
      </c>
      <c r="AE1836" s="109">
        <f>HLOOKUP(A_Stammdaten!$B$12,$AF$4:$AL$4004,ROW(C1836)-3,FALSE)</f>
        <v>0</v>
      </c>
      <c r="AF1836" s="109">
        <f t="shared" si="206"/>
        <v>0</v>
      </c>
      <c r="AG1836" s="109">
        <f t="shared" si="211"/>
        <v>0</v>
      </c>
      <c r="AH1836" s="109">
        <f t="shared" si="211"/>
        <v>0</v>
      </c>
      <c r="AI1836" s="109">
        <f t="shared" si="211"/>
        <v>0</v>
      </c>
      <c r="AJ1836" s="109">
        <f t="shared" si="211"/>
        <v>0</v>
      </c>
      <c r="AK1836" s="109">
        <f t="shared" si="211"/>
        <v>0</v>
      </c>
      <c r="AL1836" s="109">
        <f t="shared" si="211"/>
        <v>0</v>
      </c>
    </row>
    <row r="1837" spans="1:38" x14ac:dyDescent="0.3">
      <c r="A1837" s="421"/>
      <c r="B1837" s="421"/>
      <c r="C1837" s="422"/>
      <c r="D1837" s="423"/>
      <c r="E1837" s="421"/>
      <c r="F1837" s="421"/>
      <c r="G1837" s="421"/>
      <c r="H1837" s="421"/>
      <c r="I1837" s="421"/>
      <c r="J1837" s="421"/>
      <c r="K1837" s="421"/>
      <c r="L1837" s="421"/>
      <c r="M1837" s="423"/>
      <c r="N1837" s="340">
        <f>IF(C1837&gt;A_Stammdaten!$B$12,0,SUM(E1837,F1837,H1837,J1837:K1837)-SUM(G1837,I1837,L1837:M1837))</f>
        <v>0</v>
      </c>
      <c r="O1837" s="421"/>
      <c r="P1837" s="421"/>
      <c r="Q1837" s="421"/>
      <c r="R1837" s="421"/>
      <c r="S1837" s="108">
        <f t="shared" si="207"/>
        <v>0</v>
      </c>
      <c r="T1837" s="341">
        <f>IF(ISBLANK($B1837),0,VLOOKUP($B1837,Listen!$A$2:$C$45,2,FALSE))</f>
        <v>0</v>
      </c>
      <c r="U1837" s="341">
        <f>IF(ISBLANK($B1837),0,VLOOKUP($B1837,Listen!$A$2:$C$45,3,FALSE))</f>
        <v>0</v>
      </c>
      <c r="V1837" s="342">
        <f t="shared" si="209"/>
        <v>0</v>
      </c>
      <c r="W1837" s="342">
        <f t="shared" si="210"/>
        <v>0</v>
      </c>
      <c r="X1837" s="342">
        <f t="shared" si="210"/>
        <v>0</v>
      </c>
      <c r="Y1837" s="342">
        <f t="shared" si="210"/>
        <v>0</v>
      </c>
      <c r="Z1837" s="342">
        <f t="shared" si="210"/>
        <v>0</v>
      </c>
      <c r="AA1837" s="342">
        <f t="shared" si="210"/>
        <v>0</v>
      </c>
      <c r="AB1837" s="342">
        <f t="shared" si="210"/>
        <v>0</v>
      </c>
      <c r="AC1837" s="109">
        <f t="shared" si="208"/>
        <v>0</v>
      </c>
      <c r="AD1837" s="109">
        <f>IF(C1837=A_Stammdaten!$B$12,E_SAV!$S1837-E_SAV!$AE1837,HLOOKUP(A_Stammdaten!$B$12-1,$AF$4:$AL$4004,ROW(C1837)-3,FALSE)-$AE1837)</f>
        <v>0</v>
      </c>
      <c r="AE1837" s="109">
        <f>HLOOKUP(A_Stammdaten!$B$12,$AF$4:$AL$4004,ROW(C1837)-3,FALSE)</f>
        <v>0</v>
      </c>
      <c r="AF1837" s="109">
        <f t="shared" si="206"/>
        <v>0</v>
      </c>
      <c r="AG1837" s="109">
        <f t="shared" si="211"/>
        <v>0</v>
      </c>
      <c r="AH1837" s="109">
        <f t="shared" si="211"/>
        <v>0</v>
      </c>
      <c r="AI1837" s="109">
        <f t="shared" si="211"/>
        <v>0</v>
      </c>
      <c r="AJ1837" s="109">
        <f t="shared" si="211"/>
        <v>0</v>
      </c>
      <c r="AK1837" s="109">
        <f t="shared" si="211"/>
        <v>0</v>
      </c>
      <c r="AL1837" s="109">
        <f t="shared" si="211"/>
        <v>0</v>
      </c>
    </row>
    <row r="1838" spans="1:38" x14ac:dyDescent="0.3">
      <c r="A1838" s="421"/>
      <c r="B1838" s="421"/>
      <c r="C1838" s="422"/>
      <c r="D1838" s="423"/>
      <c r="E1838" s="421"/>
      <c r="F1838" s="421"/>
      <c r="G1838" s="421"/>
      <c r="H1838" s="421"/>
      <c r="I1838" s="421"/>
      <c r="J1838" s="421"/>
      <c r="K1838" s="421"/>
      <c r="L1838" s="421"/>
      <c r="M1838" s="423"/>
      <c r="N1838" s="340">
        <f>IF(C1838&gt;A_Stammdaten!$B$12,0,SUM(E1838,F1838,H1838,J1838:K1838)-SUM(G1838,I1838,L1838:M1838))</f>
        <v>0</v>
      </c>
      <c r="O1838" s="421"/>
      <c r="P1838" s="421"/>
      <c r="Q1838" s="421"/>
      <c r="R1838" s="421"/>
      <c r="S1838" s="108">
        <f t="shared" si="207"/>
        <v>0</v>
      </c>
      <c r="T1838" s="341">
        <f>IF(ISBLANK($B1838),0,VLOOKUP($B1838,Listen!$A$2:$C$45,2,FALSE))</f>
        <v>0</v>
      </c>
      <c r="U1838" s="341">
        <f>IF(ISBLANK($B1838),0,VLOOKUP($B1838,Listen!$A$2:$C$45,3,FALSE))</f>
        <v>0</v>
      </c>
      <c r="V1838" s="342">
        <f t="shared" si="209"/>
        <v>0</v>
      </c>
      <c r="W1838" s="342">
        <f t="shared" si="210"/>
        <v>0</v>
      </c>
      <c r="X1838" s="342">
        <f t="shared" si="210"/>
        <v>0</v>
      </c>
      <c r="Y1838" s="342">
        <f t="shared" si="210"/>
        <v>0</v>
      </c>
      <c r="Z1838" s="342">
        <f t="shared" si="210"/>
        <v>0</v>
      </c>
      <c r="AA1838" s="342">
        <f t="shared" si="210"/>
        <v>0</v>
      </c>
      <c r="AB1838" s="342">
        <f t="shared" si="210"/>
        <v>0</v>
      </c>
      <c r="AC1838" s="109">
        <f t="shared" si="208"/>
        <v>0</v>
      </c>
      <c r="AD1838" s="109">
        <f>IF(C1838=A_Stammdaten!$B$12,E_SAV!$S1838-E_SAV!$AE1838,HLOOKUP(A_Stammdaten!$B$12-1,$AF$4:$AL$4004,ROW(C1838)-3,FALSE)-$AE1838)</f>
        <v>0</v>
      </c>
      <c r="AE1838" s="109">
        <f>HLOOKUP(A_Stammdaten!$B$12,$AF$4:$AL$4004,ROW(C1838)-3,FALSE)</f>
        <v>0</v>
      </c>
      <c r="AF1838" s="109">
        <f t="shared" si="206"/>
        <v>0</v>
      </c>
      <c r="AG1838" s="109">
        <f t="shared" si="211"/>
        <v>0</v>
      </c>
      <c r="AH1838" s="109">
        <f t="shared" si="211"/>
        <v>0</v>
      </c>
      <c r="AI1838" s="109">
        <f t="shared" si="211"/>
        <v>0</v>
      </c>
      <c r="AJ1838" s="109">
        <f t="shared" si="211"/>
        <v>0</v>
      </c>
      <c r="AK1838" s="109">
        <f t="shared" si="211"/>
        <v>0</v>
      </c>
      <c r="AL1838" s="109">
        <f t="shared" si="211"/>
        <v>0</v>
      </c>
    </row>
    <row r="1839" spans="1:38" x14ac:dyDescent="0.3">
      <c r="A1839" s="421"/>
      <c r="B1839" s="421"/>
      <c r="C1839" s="422"/>
      <c r="D1839" s="423"/>
      <c r="E1839" s="421"/>
      <c r="F1839" s="421"/>
      <c r="G1839" s="421"/>
      <c r="H1839" s="421"/>
      <c r="I1839" s="421"/>
      <c r="J1839" s="421"/>
      <c r="K1839" s="421"/>
      <c r="L1839" s="421"/>
      <c r="M1839" s="423"/>
      <c r="N1839" s="340">
        <f>IF(C1839&gt;A_Stammdaten!$B$12,0,SUM(E1839,F1839,H1839,J1839:K1839)-SUM(G1839,I1839,L1839:M1839))</f>
        <v>0</v>
      </c>
      <c r="O1839" s="421"/>
      <c r="P1839" s="421"/>
      <c r="Q1839" s="421"/>
      <c r="R1839" s="421"/>
      <c r="S1839" s="108">
        <f t="shared" si="207"/>
        <v>0</v>
      </c>
      <c r="T1839" s="341">
        <f>IF(ISBLANK($B1839),0,VLOOKUP($B1839,Listen!$A$2:$C$45,2,FALSE))</f>
        <v>0</v>
      </c>
      <c r="U1839" s="341">
        <f>IF(ISBLANK($B1839),0,VLOOKUP($B1839,Listen!$A$2:$C$45,3,FALSE))</f>
        <v>0</v>
      </c>
      <c r="V1839" s="342">
        <f t="shared" si="209"/>
        <v>0</v>
      </c>
      <c r="W1839" s="342">
        <f t="shared" si="210"/>
        <v>0</v>
      </c>
      <c r="X1839" s="342">
        <f t="shared" si="210"/>
        <v>0</v>
      </c>
      <c r="Y1839" s="342">
        <f t="shared" si="210"/>
        <v>0</v>
      </c>
      <c r="Z1839" s="342">
        <f t="shared" si="210"/>
        <v>0</v>
      </c>
      <c r="AA1839" s="342">
        <f t="shared" si="210"/>
        <v>0</v>
      </c>
      <c r="AB1839" s="342">
        <f t="shared" si="210"/>
        <v>0</v>
      </c>
      <c r="AC1839" s="109">
        <f t="shared" si="208"/>
        <v>0</v>
      </c>
      <c r="AD1839" s="109">
        <f>IF(C1839=A_Stammdaten!$B$12,E_SAV!$S1839-E_SAV!$AE1839,HLOOKUP(A_Stammdaten!$B$12-1,$AF$4:$AL$4004,ROW(C1839)-3,FALSE)-$AE1839)</f>
        <v>0</v>
      </c>
      <c r="AE1839" s="109">
        <f>HLOOKUP(A_Stammdaten!$B$12,$AF$4:$AL$4004,ROW(C1839)-3,FALSE)</f>
        <v>0</v>
      </c>
      <c r="AF1839" s="109">
        <f t="shared" si="206"/>
        <v>0</v>
      </c>
      <c r="AG1839" s="109">
        <f t="shared" si="211"/>
        <v>0</v>
      </c>
      <c r="AH1839" s="109">
        <f t="shared" si="211"/>
        <v>0</v>
      </c>
      <c r="AI1839" s="109">
        <f t="shared" si="211"/>
        <v>0</v>
      </c>
      <c r="AJ1839" s="109">
        <f t="shared" si="211"/>
        <v>0</v>
      </c>
      <c r="AK1839" s="109">
        <f t="shared" si="211"/>
        <v>0</v>
      </c>
      <c r="AL1839" s="109">
        <f t="shared" si="211"/>
        <v>0</v>
      </c>
    </row>
    <row r="1840" spans="1:38" x14ac:dyDescent="0.3">
      <c r="A1840" s="421"/>
      <c r="B1840" s="421"/>
      <c r="C1840" s="422"/>
      <c r="D1840" s="423"/>
      <c r="E1840" s="421"/>
      <c r="F1840" s="421"/>
      <c r="G1840" s="421"/>
      <c r="H1840" s="421"/>
      <c r="I1840" s="421"/>
      <c r="J1840" s="421"/>
      <c r="K1840" s="421"/>
      <c r="L1840" s="421"/>
      <c r="M1840" s="423"/>
      <c r="N1840" s="340">
        <f>IF(C1840&gt;A_Stammdaten!$B$12,0,SUM(E1840,F1840,H1840,J1840:K1840)-SUM(G1840,I1840,L1840:M1840))</f>
        <v>0</v>
      </c>
      <c r="O1840" s="421"/>
      <c r="P1840" s="421"/>
      <c r="Q1840" s="421"/>
      <c r="R1840" s="421"/>
      <c r="S1840" s="108">
        <f t="shared" si="207"/>
        <v>0</v>
      </c>
      <c r="T1840" s="341">
        <f>IF(ISBLANK($B1840),0,VLOOKUP($B1840,Listen!$A$2:$C$45,2,FALSE))</f>
        <v>0</v>
      </c>
      <c r="U1840" s="341">
        <f>IF(ISBLANK($B1840),0,VLOOKUP($B1840,Listen!$A$2:$C$45,3,FALSE))</f>
        <v>0</v>
      </c>
      <c r="V1840" s="342">
        <f t="shared" si="209"/>
        <v>0</v>
      </c>
      <c r="W1840" s="342">
        <f t="shared" si="210"/>
        <v>0</v>
      </c>
      <c r="X1840" s="342">
        <f t="shared" si="210"/>
        <v>0</v>
      </c>
      <c r="Y1840" s="342">
        <f t="shared" si="210"/>
        <v>0</v>
      </c>
      <c r="Z1840" s="342">
        <f t="shared" si="210"/>
        <v>0</v>
      </c>
      <c r="AA1840" s="342">
        <f t="shared" si="210"/>
        <v>0</v>
      </c>
      <c r="AB1840" s="342">
        <f t="shared" si="210"/>
        <v>0</v>
      </c>
      <c r="AC1840" s="109">
        <f t="shared" si="208"/>
        <v>0</v>
      </c>
      <c r="AD1840" s="109">
        <f>IF(C1840=A_Stammdaten!$B$12,E_SAV!$S1840-E_SAV!$AE1840,HLOOKUP(A_Stammdaten!$B$12-1,$AF$4:$AL$4004,ROW(C1840)-3,FALSE)-$AE1840)</f>
        <v>0</v>
      </c>
      <c r="AE1840" s="109">
        <f>HLOOKUP(A_Stammdaten!$B$12,$AF$4:$AL$4004,ROW(C1840)-3,FALSE)</f>
        <v>0</v>
      </c>
      <c r="AF1840" s="109">
        <f t="shared" si="206"/>
        <v>0</v>
      </c>
      <c r="AG1840" s="109">
        <f t="shared" si="211"/>
        <v>0</v>
      </c>
      <c r="AH1840" s="109">
        <f t="shared" si="211"/>
        <v>0</v>
      </c>
      <c r="AI1840" s="109">
        <f t="shared" si="211"/>
        <v>0</v>
      </c>
      <c r="AJ1840" s="109">
        <f t="shared" si="211"/>
        <v>0</v>
      </c>
      <c r="AK1840" s="109">
        <f t="shared" si="211"/>
        <v>0</v>
      </c>
      <c r="AL1840" s="109">
        <f t="shared" si="211"/>
        <v>0</v>
      </c>
    </row>
    <row r="1841" spans="1:38" x14ac:dyDescent="0.3">
      <c r="A1841" s="421"/>
      <c r="B1841" s="421"/>
      <c r="C1841" s="422"/>
      <c r="D1841" s="423"/>
      <c r="E1841" s="421"/>
      <c r="F1841" s="421"/>
      <c r="G1841" s="421"/>
      <c r="H1841" s="421"/>
      <c r="I1841" s="421"/>
      <c r="J1841" s="421"/>
      <c r="K1841" s="421"/>
      <c r="L1841" s="421"/>
      <c r="M1841" s="423"/>
      <c r="N1841" s="340">
        <f>IF(C1841&gt;A_Stammdaten!$B$12,0,SUM(E1841,F1841,H1841,J1841:K1841)-SUM(G1841,I1841,L1841:M1841))</f>
        <v>0</v>
      </c>
      <c r="O1841" s="421"/>
      <c r="P1841" s="421"/>
      <c r="Q1841" s="421"/>
      <c r="R1841" s="421"/>
      <c r="S1841" s="108">
        <f t="shared" si="207"/>
        <v>0</v>
      </c>
      <c r="T1841" s="341">
        <f>IF(ISBLANK($B1841),0,VLOOKUP($B1841,Listen!$A$2:$C$45,2,FALSE))</f>
        <v>0</v>
      </c>
      <c r="U1841" s="341">
        <f>IF(ISBLANK($B1841),0,VLOOKUP($B1841,Listen!$A$2:$C$45,3,FALSE))</f>
        <v>0</v>
      </c>
      <c r="V1841" s="342">
        <f t="shared" si="209"/>
        <v>0</v>
      </c>
      <c r="W1841" s="342">
        <f t="shared" si="210"/>
        <v>0</v>
      </c>
      <c r="X1841" s="342">
        <f t="shared" si="210"/>
        <v>0</v>
      </c>
      <c r="Y1841" s="342">
        <f t="shared" si="210"/>
        <v>0</v>
      </c>
      <c r="Z1841" s="342">
        <f t="shared" si="210"/>
        <v>0</v>
      </c>
      <c r="AA1841" s="342">
        <f t="shared" si="210"/>
        <v>0</v>
      </c>
      <c r="AB1841" s="342">
        <f t="shared" si="210"/>
        <v>0</v>
      </c>
      <c r="AC1841" s="109">
        <f t="shared" si="208"/>
        <v>0</v>
      </c>
      <c r="AD1841" s="109">
        <f>IF(C1841=A_Stammdaten!$B$12,E_SAV!$S1841-E_SAV!$AE1841,HLOOKUP(A_Stammdaten!$B$12-1,$AF$4:$AL$4004,ROW(C1841)-3,FALSE)-$AE1841)</f>
        <v>0</v>
      </c>
      <c r="AE1841" s="109">
        <f>HLOOKUP(A_Stammdaten!$B$12,$AF$4:$AL$4004,ROW(C1841)-3,FALSE)</f>
        <v>0</v>
      </c>
      <c r="AF1841" s="109">
        <f t="shared" si="206"/>
        <v>0</v>
      </c>
      <c r="AG1841" s="109">
        <f t="shared" si="211"/>
        <v>0</v>
      </c>
      <c r="AH1841" s="109">
        <f t="shared" si="211"/>
        <v>0</v>
      </c>
      <c r="AI1841" s="109">
        <f t="shared" si="211"/>
        <v>0</v>
      </c>
      <c r="AJ1841" s="109">
        <f t="shared" si="211"/>
        <v>0</v>
      </c>
      <c r="AK1841" s="109">
        <f t="shared" si="211"/>
        <v>0</v>
      </c>
      <c r="AL1841" s="109">
        <f t="shared" si="211"/>
        <v>0</v>
      </c>
    </row>
    <row r="1842" spans="1:38" x14ac:dyDescent="0.3">
      <c r="A1842" s="421"/>
      <c r="B1842" s="421"/>
      <c r="C1842" s="422"/>
      <c r="D1842" s="423"/>
      <c r="E1842" s="421"/>
      <c r="F1842" s="421"/>
      <c r="G1842" s="421"/>
      <c r="H1842" s="421"/>
      <c r="I1842" s="421"/>
      <c r="J1842" s="421"/>
      <c r="K1842" s="421"/>
      <c r="L1842" s="421"/>
      <c r="M1842" s="423"/>
      <c r="N1842" s="340">
        <f>IF(C1842&gt;A_Stammdaten!$B$12,0,SUM(E1842,F1842,H1842,J1842:K1842)-SUM(G1842,I1842,L1842:M1842))</f>
        <v>0</v>
      </c>
      <c r="O1842" s="421"/>
      <c r="P1842" s="421"/>
      <c r="Q1842" s="421"/>
      <c r="R1842" s="421"/>
      <c r="S1842" s="108">
        <f t="shared" si="207"/>
        <v>0</v>
      </c>
      <c r="T1842" s="341">
        <f>IF(ISBLANK($B1842),0,VLOOKUP($B1842,Listen!$A$2:$C$45,2,FALSE))</f>
        <v>0</v>
      </c>
      <c r="U1842" s="341">
        <f>IF(ISBLANK($B1842),0,VLOOKUP($B1842,Listen!$A$2:$C$45,3,FALSE))</f>
        <v>0</v>
      </c>
      <c r="V1842" s="342">
        <f t="shared" si="209"/>
        <v>0</v>
      </c>
      <c r="W1842" s="342">
        <f t="shared" si="210"/>
        <v>0</v>
      </c>
      <c r="X1842" s="342">
        <f t="shared" si="210"/>
        <v>0</v>
      </c>
      <c r="Y1842" s="342">
        <f t="shared" si="210"/>
        <v>0</v>
      </c>
      <c r="Z1842" s="342">
        <f t="shared" si="210"/>
        <v>0</v>
      </c>
      <c r="AA1842" s="342">
        <f t="shared" si="210"/>
        <v>0</v>
      </c>
      <c r="AB1842" s="342">
        <f t="shared" si="210"/>
        <v>0</v>
      </c>
      <c r="AC1842" s="109">
        <f t="shared" si="208"/>
        <v>0</v>
      </c>
      <c r="AD1842" s="109">
        <f>IF(C1842=A_Stammdaten!$B$12,E_SAV!$S1842-E_SAV!$AE1842,HLOOKUP(A_Stammdaten!$B$12-1,$AF$4:$AL$4004,ROW(C1842)-3,FALSE)-$AE1842)</f>
        <v>0</v>
      </c>
      <c r="AE1842" s="109">
        <f>HLOOKUP(A_Stammdaten!$B$12,$AF$4:$AL$4004,ROW(C1842)-3,FALSE)</f>
        <v>0</v>
      </c>
      <c r="AF1842" s="109">
        <f t="shared" si="206"/>
        <v>0</v>
      </c>
      <c r="AG1842" s="109">
        <f t="shared" si="211"/>
        <v>0</v>
      </c>
      <c r="AH1842" s="109">
        <f t="shared" si="211"/>
        <v>0</v>
      </c>
      <c r="AI1842" s="109">
        <f t="shared" si="211"/>
        <v>0</v>
      </c>
      <c r="AJ1842" s="109">
        <f t="shared" si="211"/>
        <v>0</v>
      </c>
      <c r="AK1842" s="109">
        <f t="shared" si="211"/>
        <v>0</v>
      </c>
      <c r="AL1842" s="109">
        <f t="shared" si="211"/>
        <v>0</v>
      </c>
    </row>
    <row r="1843" spans="1:38" x14ac:dyDescent="0.3">
      <c r="A1843" s="421"/>
      <c r="B1843" s="421"/>
      <c r="C1843" s="422"/>
      <c r="D1843" s="423"/>
      <c r="E1843" s="421"/>
      <c r="F1843" s="421"/>
      <c r="G1843" s="421"/>
      <c r="H1843" s="421"/>
      <c r="I1843" s="421"/>
      <c r="J1843" s="421"/>
      <c r="K1843" s="421"/>
      <c r="L1843" s="421"/>
      <c r="M1843" s="423"/>
      <c r="N1843" s="340">
        <f>IF(C1843&gt;A_Stammdaten!$B$12,0,SUM(E1843,F1843,H1843,J1843:K1843)-SUM(G1843,I1843,L1843:M1843))</f>
        <v>0</v>
      </c>
      <c r="O1843" s="421"/>
      <c r="P1843" s="421"/>
      <c r="Q1843" s="421"/>
      <c r="R1843" s="421"/>
      <c r="S1843" s="108">
        <f t="shared" si="207"/>
        <v>0</v>
      </c>
      <c r="T1843" s="341">
        <f>IF(ISBLANK($B1843),0,VLOOKUP($B1843,Listen!$A$2:$C$45,2,FALSE))</f>
        <v>0</v>
      </c>
      <c r="U1843" s="341">
        <f>IF(ISBLANK($B1843),0,VLOOKUP($B1843,Listen!$A$2:$C$45,3,FALSE))</f>
        <v>0</v>
      </c>
      <c r="V1843" s="342">
        <f t="shared" si="209"/>
        <v>0</v>
      </c>
      <c r="W1843" s="342">
        <f t="shared" si="210"/>
        <v>0</v>
      </c>
      <c r="X1843" s="342">
        <f t="shared" si="210"/>
        <v>0</v>
      </c>
      <c r="Y1843" s="342">
        <f t="shared" si="210"/>
        <v>0</v>
      </c>
      <c r="Z1843" s="342">
        <f t="shared" si="210"/>
        <v>0</v>
      </c>
      <c r="AA1843" s="342">
        <f t="shared" si="210"/>
        <v>0</v>
      </c>
      <c r="AB1843" s="342">
        <f t="shared" si="210"/>
        <v>0</v>
      </c>
      <c r="AC1843" s="109">
        <f t="shared" si="208"/>
        <v>0</v>
      </c>
      <c r="AD1843" s="109">
        <f>IF(C1843=A_Stammdaten!$B$12,E_SAV!$S1843-E_SAV!$AE1843,HLOOKUP(A_Stammdaten!$B$12-1,$AF$4:$AL$4004,ROW(C1843)-3,FALSE)-$AE1843)</f>
        <v>0</v>
      </c>
      <c r="AE1843" s="109">
        <f>HLOOKUP(A_Stammdaten!$B$12,$AF$4:$AL$4004,ROW(C1843)-3,FALSE)</f>
        <v>0</v>
      </c>
      <c r="AF1843" s="109">
        <f t="shared" si="206"/>
        <v>0</v>
      </c>
      <c r="AG1843" s="109">
        <f t="shared" si="211"/>
        <v>0</v>
      </c>
      <c r="AH1843" s="109">
        <f t="shared" si="211"/>
        <v>0</v>
      </c>
      <c r="AI1843" s="109">
        <f t="shared" si="211"/>
        <v>0</v>
      </c>
      <c r="AJ1843" s="109">
        <f t="shared" si="211"/>
        <v>0</v>
      </c>
      <c r="AK1843" s="109">
        <f t="shared" si="211"/>
        <v>0</v>
      </c>
      <c r="AL1843" s="109">
        <f t="shared" si="211"/>
        <v>0</v>
      </c>
    </row>
    <row r="1844" spans="1:38" x14ac:dyDescent="0.3">
      <c r="A1844" s="421"/>
      <c r="B1844" s="421"/>
      <c r="C1844" s="422"/>
      <c r="D1844" s="423"/>
      <c r="E1844" s="421"/>
      <c r="F1844" s="421"/>
      <c r="G1844" s="421"/>
      <c r="H1844" s="421"/>
      <c r="I1844" s="421"/>
      <c r="J1844" s="421"/>
      <c r="K1844" s="421"/>
      <c r="L1844" s="421"/>
      <c r="M1844" s="423"/>
      <c r="N1844" s="340">
        <f>IF(C1844&gt;A_Stammdaten!$B$12,0,SUM(E1844,F1844,H1844,J1844:K1844)-SUM(G1844,I1844,L1844:M1844))</f>
        <v>0</v>
      </c>
      <c r="O1844" s="421"/>
      <c r="P1844" s="421"/>
      <c r="Q1844" s="421"/>
      <c r="R1844" s="421"/>
      <c r="S1844" s="108">
        <f t="shared" si="207"/>
        <v>0</v>
      </c>
      <c r="T1844" s="341">
        <f>IF(ISBLANK($B1844),0,VLOOKUP($B1844,Listen!$A$2:$C$45,2,FALSE))</f>
        <v>0</v>
      </c>
      <c r="U1844" s="341">
        <f>IF(ISBLANK($B1844),0,VLOOKUP($B1844,Listen!$A$2:$C$45,3,FALSE))</f>
        <v>0</v>
      </c>
      <c r="V1844" s="342">
        <f t="shared" si="209"/>
        <v>0</v>
      </c>
      <c r="W1844" s="342">
        <f t="shared" si="210"/>
        <v>0</v>
      </c>
      <c r="X1844" s="342">
        <f t="shared" si="210"/>
        <v>0</v>
      </c>
      <c r="Y1844" s="342">
        <f t="shared" si="210"/>
        <v>0</v>
      </c>
      <c r="Z1844" s="342">
        <f t="shared" si="210"/>
        <v>0</v>
      </c>
      <c r="AA1844" s="342">
        <f t="shared" si="210"/>
        <v>0</v>
      </c>
      <c r="AB1844" s="342">
        <f t="shared" si="210"/>
        <v>0</v>
      </c>
      <c r="AC1844" s="109">
        <f t="shared" si="208"/>
        <v>0</v>
      </c>
      <c r="AD1844" s="109">
        <f>IF(C1844=A_Stammdaten!$B$12,E_SAV!$S1844-E_SAV!$AE1844,HLOOKUP(A_Stammdaten!$B$12-1,$AF$4:$AL$4004,ROW(C1844)-3,FALSE)-$AE1844)</f>
        <v>0</v>
      </c>
      <c r="AE1844" s="109">
        <f>HLOOKUP(A_Stammdaten!$B$12,$AF$4:$AL$4004,ROW(C1844)-3,FALSE)</f>
        <v>0</v>
      </c>
      <c r="AF1844" s="109">
        <f t="shared" si="206"/>
        <v>0</v>
      </c>
      <c r="AG1844" s="109">
        <f t="shared" si="211"/>
        <v>0</v>
      </c>
      <c r="AH1844" s="109">
        <f t="shared" si="211"/>
        <v>0</v>
      </c>
      <c r="AI1844" s="109">
        <f t="shared" si="211"/>
        <v>0</v>
      </c>
      <c r="AJ1844" s="109">
        <f t="shared" si="211"/>
        <v>0</v>
      </c>
      <c r="AK1844" s="109">
        <f t="shared" si="211"/>
        <v>0</v>
      </c>
      <c r="AL1844" s="109">
        <f t="shared" si="211"/>
        <v>0</v>
      </c>
    </row>
    <row r="1845" spans="1:38" x14ac:dyDescent="0.3">
      <c r="A1845" s="421"/>
      <c r="B1845" s="421"/>
      <c r="C1845" s="422"/>
      <c r="D1845" s="423"/>
      <c r="E1845" s="421"/>
      <c r="F1845" s="421"/>
      <c r="G1845" s="421"/>
      <c r="H1845" s="421"/>
      <c r="I1845" s="421"/>
      <c r="J1845" s="421"/>
      <c r="K1845" s="421"/>
      <c r="L1845" s="421"/>
      <c r="M1845" s="423"/>
      <c r="N1845" s="340">
        <f>IF(C1845&gt;A_Stammdaten!$B$12,0,SUM(E1845,F1845,H1845,J1845:K1845)-SUM(G1845,I1845,L1845:M1845))</f>
        <v>0</v>
      </c>
      <c r="O1845" s="421"/>
      <c r="P1845" s="421"/>
      <c r="Q1845" s="421"/>
      <c r="R1845" s="421"/>
      <c r="S1845" s="108">
        <f t="shared" si="207"/>
        <v>0</v>
      </c>
      <c r="T1845" s="341">
        <f>IF(ISBLANK($B1845),0,VLOOKUP($B1845,Listen!$A$2:$C$45,2,FALSE))</f>
        <v>0</v>
      </c>
      <c r="U1845" s="341">
        <f>IF(ISBLANK($B1845),0,VLOOKUP($B1845,Listen!$A$2:$C$45,3,FALSE))</f>
        <v>0</v>
      </c>
      <c r="V1845" s="342">
        <f t="shared" si="209"/>
        <v>0</v>
      </c>
      <c r="W1845" s="342">
        <f t="shared" si="210"/>
        <v>0</v>
      </c>
      <c r="X1845" s="342">
        <f t="shared" si="210"/>
        <v>0</v>
      </c>
      <c r="Y1845" s="342">
        <f t="shared" si="210"/>
        <v>0</v>
      </c>
      <c r="Z1845" s="342">
        <f t="shared" si="210"/>
        <v>0</v>
      </c>
      <c r="AA1845" s="342">
        <f t="shared" si="210"/>
        <v>0</v>
      </c>
      <c r="AB1845" s="342">
        <f t="shared" si="210"/>
        <v>0</v>
      </c>
      <c r="AC1845" s="109">
        <f t="shared" si="208"/>
        <v>0</v>
      </c>
      <c r="AD1845" s="109">
        <f>IF(C1845=A_Stammdaten!$B$12,E_SAV!$S1845-E_SAV!$AE1845,HLOOKUP(A_Stammdaten!$B$12-1,$AF$4:$AL$4004,ROW(C1845)-3,FALSE)-$AE1845)</f>
        <v>0</v>
      </c>
      <c r="AE1845" s="109">
        <f>HLOOKUP(A_Stammdaten!$B$12,$AF$4:$AL$4004,ROW(C1845)-3,FALSE)</f>
        <v>0</v>
      </c>
      <c r="AF1845" s="109">
        <f t="shared" si="206"/>
        <v>0</v>
      </c>
      <c r="AG1845" s="109">
        <f t="shared" si="211"/>
        <v>0</v>
      </c>
      <c r="AH1845" s="109">
        <f t="shared" si="211"/>
        <v>0</v>
      </c>
      <c r="AI1845" s="109">
        <f t="shared" si="211"/>
        <v>0</v>
      </c>
      <c r="AJ1845" s="109">
        <f t="shared" si="211"/>
        <v>0</v>
      </c>
      <c r="AK1845" s="109">
        <f t="shared" si="211"/>
        <v>0</v>
      </c>
      <c r="AL1845" s="109">
        <f t="shared" si="211"/>
        <v>0</v>
      </c>
    </row>
    <row r="1846" spans="1:38" x14ac:dyDescent="0.3">
      <c r="A1846" s="421"/>
      <c r="B1846" s="421"/>
      <c r="C1846" s="422"/>
      <c r="D1846" s="423"/>
      <c r="E1846" s="421"/>
      <c r="F1846" s="421"/>
      <c r="G1846" s="421"/>
      <c r="H1846" s="421"/>
      <c r="I1846" s="421"/>
      <c r="J1846" s="421"/>
      <c r="K1846" s="421"/>
      <c r="L1846" s="421"/>
      <c r="M1846" s="423"/>
      <c r="N1846" s="340">
        <f>IF(C1846&gt;A_Stammdaten!$B$12,0,SUM(E1846,F1846,H1846,J1846:K1846)-SUM(G1846,I1846,L1846:M1846))</f>
        <v>0</v>
      </c>
      <c r="O1846" s="421"/>
      <c r="P1846" s="421"/>
      <c r="Q1846" s="421"/>
      <c r="R1846" s="421"/>
      <c r="S1846" s="108">
        <f t="shared" si="207"/>
        <v>0</v>
      </c>
      <c r="T1846" s="341">
        <f>IF(ISBLANK($B1846),0,VLOOKUP($B1846,Listen!$A$2:$C$45,2,FALSE))</f>
        <v>0</v>
      </c>
      <c r="U1846" s="341">
        <f>IF(ISBLANK($B1846),0,VLOOKUP($B1846,Listen!$A$2:$C$45,3,FALSE))</f>
        <v>0</v>
      </c>
      <c r="V1846" s="342">
        <f t="shared" si="209"/>
        <v>0</v>
      </c>
      <c r="W1846" s="342">
        <f t="shared" si="210"/>
        <v>0</v>
      </c>
      <c r="X1846" s="342">
        <f t="shared" si="210"/>
        <v>0</v>
      </c>
      <c r="Y1846" s="342">
        <f t="shared" si="210"/>
        <v>0</v>
      </c>
      <c r="Z1846" s="342">
        <f t="shared" si="210"/>
        <v>0</v>
      </c>
      <c r="AA1846" s="342">
        <f t="shared" si="210"/>
        <v>0</v>
      </c>
      <c r="AB1846" s="342">
        <f t="shared" si="210"/>
        <v>0</v>
      </c>
      <c r="AC1846" s="109">
        <f t="shared" si="208"/>
        <v>0</v>
      </c>
      <c r="AD1846" s="109">
        <f>IF(C1846=A_Stammdaten!$B$12,E_SAV!$S1846-E_SAV!$AE1846,HLOOKUP(A_Stammdaten!$B$12-1,$AF$4:$AL$4004,ROW(C1846)-3,FALSE)-$AE1846)</f>
        <v>0</v>
      </c>
      <c r="AE1846" s="109">
        <f>HLOOKUP(A_Stammdaten!$B$12,$AF$4:$AL$4004,ROW(C1846)-3,FALSE)</f>
        <v>0</v>
      </c>
      <c r="AF1846" s="109">
        <f t="shared" si="206"/>
        <v>0</v>
      </c>
      <c r="AG1846" s="109">
        <f t="shared" si="211"/>
        <v>0</v>
      </c>
      <c r="AH1846" s="109">
        <f t="shared" si="211"/>
        <v>0</v>
      </c>
      <c r="AI1846" s="109">
        <f t="shared" si="211"/>
        <v>0</v>
      </c>
      <c r="AJ1846" s="109">
        <f t="shared" si="211"/>
        <v>0</v>
      </c>
      <c r="AK1846" s="109">
        <f t="shared" si="211"/>
        <v>0</v>
      </c>
      <c r="AL1846" s="109">
        <f t="shared" si="211"/>
        <v>0</v>
      </c>
    </row>
    <row r="1847" spans="1:38" x14ac:dyDescent="0.3">
      <c r="A1847" s="421"/>
      <c r="B1847" s="421"/>
      <c r="C1847" s="422"/>
      <c r="D1847" s="423"/>
      <c r="E1847" s="421"/>
      <c r="F1847" s="421"/>
      <c r="G1847" s="421"/>
      <c r="H1847" s="421"/>
      <c r="I1847" s="421"/>
      <c r="J1847" s="421"/>
      <c r="K1847" s="421"/>
      <c r="L1847" s="421"/>
      <c r="M1847" s="423"/>
      <c r="N1847" s="340">
        <f>IF(C1847&gt;A_Stammdaten!$B$12,0,SUM(E1847,F1847,H1847,J1847:K1847)-SUM(G1847,I1847,L1847:M1847))</f>
        <v>0</v>
      </c>
      <c r="O1847" s="421"/>
      <c r="P1847" s="421"/>
      <c r="Q1847" s="421"/>
      <c r="R1847" s="421"/>
      <c r="S1847" s="108">
        <f t="shared" si="207"/>
        <v>0</v>
      </c>
      <c r="T1847" s="341">
        <f>IF(ISBLANK($B1847),0,VLOOKUP($B1847,Listen!$A$2:$C$45,2,FALSE))</f>
        <v>0</v>
      </c>
      <c r="U1847" s="341">
        <f>IF(ISBLANK($B1847),0,VLOOKUP($B1847,Listen!$A$2:$C$45,3,FALSE))</f>
        <v>0</v>
      </c>
      <c r="V1847" s="342">
        <f t="shared" si="209"/>
        <v>0</v>
      </c>
      <c r="W1847" s="342">
        <f t="shared" si="210"/>
        <v>0</v>
      </c>
      <c r="X1847" s="342">
        <f t="shared" si="210"/>
        <v>0</v>
      </c>
      <c r="Y1847" s="342">
        <f t="shared" si="210"/>
        <v>0</v>
      </c>
      <c r="Z1847" s="342">
        <f t="shared" si="210"/>
        <v>0</v>
      </c>
      <c r="AA1847" s="342">
        <f t="shared" si="210"/>
        <v>0</v>
      </c>
      <c r="AB1847" s="342">
        <f t="shared" si="210"/>
        <v>0</v>
      </c>
      <c r="AC1847" s="109">
        <f t="shared" si="208"/>
        <v>0</v>
      </c>
      <c r="AD1847" s="109">
        <f>IF(C1847=A_Stammdaten!$B$12,E_SAV!$S1847-E_SAV!$AE1847,HLOOKUP(A_Stammdaten!$B$12-1,$AF$4:$AL$4004,ROW(C1847)-3,FALSE)-$AE1847)</f>
        <v>0</v>
      </c>
      <c r="AE1847" s="109">
        <f>HLOOKUP(A_Stammdaten!$B$12,$AF$4:$AL$4004,ROW(C1847)-3,FALSE)</f>
        <v>0</v>
      </c>
      <c r="AF1847" s="109">
        <f t="shared" si="206"/>
        <v>0</v>
      </c>
      <c r="AG1847" s="109">
        <f t="shared" si="211"/>
        <v>0</v>
      </c>
      <c r="AH1847" s="109">
        <f t="shared" si="211"/>
        <v>0</v>
      </c>
      <c r="AI1847" s="109">
        <f t="shared" si="211"/>
        <v>0</v>
      </c>
      <c r="AJ1847" s="109">
        <f t="shared" si="211"/>
        <v>0</v>
      </c>
      <c r="AK1847" s="109">
        <f t="shared" si="211"/>
        <v>0</v>
      </c>
      <c r="AL1847" s="109">
        <f t="shared" si="211"/>
        <v>0</v>
      </c>
    </row>
    <row r="1848" spans="1:38" x14ac:dyDescent="0.3">
      <c r="A1848" s="421"/>
      <c r="B1848" s="421"/>
      <c r="C1848" s="422"/>
      <c r="D1848" s="423"/>
      <c r="E1848" s="421"/>
      <c r="F1848" s="421"/>
      <c r="G1848" s="421"/>
      <c r="H1848" s="421"/>
      <c r="I1848" s="421"/>
      <c r="J1848" s="421"/>
      <c r="K1848" s="421"/>
      <c r="L1848" s="421"/>
      <c r="M1848" s="423"/>
      <c r="N1848" s="340">
        <f>IF(C1848&gt;A_Stammdaten!$B$12,0,SUM(E1848,F1848,H1848,J1848:K1848)-SUM(G1848,I1848,L1848:M1848))</f>
        <v>0</v>
      </c>
      <c r="O1848" s="421"/>
      <c r="P1848" s="421"/>
      <c r="Q1848" s="421"/>
      <c r="R1848" s="421"/>
      <c r="S1848" s="108">
        <f t="shared" si="207"/>
        <v>0</v>
      </c>
      <c r="T1848" s="341">
        <f>IF(ISBLANK($B1848),0,VLOOKUP($B1848,Listen!$A$2:$C$45,2,FALSE))</f>
        <v>0</v>
      </c>
      <c r="U1848" s="341">
        <f>IF(ISBLANK($B1848),0,VLOOKUP($B1848,Listen!$A$2:$C$45,3,FALSE))</f>
        <v>0</v>
      </c>
      <c r="V1848" s="342">
        <f t="shared" si="209"/>
        <v>0</v>
      </c>
      <c r="W1848" s="342">
        <f t="shared" si="210"/>
        <v>0</v>
      </c>
      <c r="X1848" s="342">
        <f t="shared" si="210"/>
        <v>0</v>
      </c>
      <c r="Y1848" s="342">
        <f t="shared" si="210"/>
        <v>0</v>
      </c>
      <c r="Z1848" s="342">
        <f t="shared" si="210"/>
        <v>0</v>
      </c>
      <c r="AA1848" s="342">
        <f t="shared" si="210"/>
        <v>0</v>
      </c>
      <c r="AB1848" s="342">
        <f t="shared" si="210"/>
        <v>0</v>
      </c>
      <c r="AC1848" s="109">
        <f t="shared" si="208"/>
        <v>0</v>
      </c>
      <c r="AD1848" s="109">
        <f>IF(C1848=A_Stammdaten!$B$12,E_SAV!$S1848-E_SAV!$AE1848,HLOOKUP(A_Stammdaten!$B$12-1,$AF$4:$AL$4004,ROW(C1848)-3,FALSE)-$AE1848)</f>
        <v>0</v>
      </c>
      <c r="AE1848" s="109">
        <f>HLOOKUP(A_Stammdaten!$B$12,$AF$4:$AL$4004,ROW(C1848)-3,FALSE)</f>
        <v>0</v>
      </c>
      <c r="AF1848" s="109">
        <f t="shared" si="206"/>
        <v>0</v>
      </c>
      <c r="AG1848" s="109">
        <f t="shared" si="211"/>
        <v>0</v>
      </c>
      <c r="AH1848" s="109">
        <f t="shared" si="211"/>
        <v>0</v>
      </c>
      <c r="AI1848" s="109">
        <f t="shared" si="211"/>
        <v>0</v>
      </c>
      <c r="AJ1848" s="109">
        <f t="shared" si="211"/>
        <v>0</v>
      </c>
      <c r="AK1848" s="109">
        <f t="shared" si="211"/>
        <v>0</v>
      </c>
      <c r="AL1848" s="109">
        <f t="shared" si="211"/>
        <v>0</v>
      </c>
    </row>
    <row r="1849" spans="1:38" x14ac:dyDescent="0.3">
      <c r="A1849" s="421"/>
      <c r="B1849" s="421"/>
      <c r="C1849" s="422"/>
      <c r="D1849" s="423"/>
      <c r="E1849" s="421"/>
      <c r="F1849" s="421"/>
      <c r="G1849" s="421"/>
      <c r="H1849" s="421"/>
      <c r="I1849" s="421"/>
      <c r="J1849" s="421"/>
      <c r="K1849" s="421"/>
      <c r="L1849" s="421"/>
      <c r="M1849" s="423"/>
      <c r="N1849" s="340">
        <f>IF(C1849&gt;A_Stammdaten!$B$12,0,SUM(E1849,F1849,H1849,J1849:K1849)-SUM(G1849,I1849,L1849:M1849))</f>
        <v>0</v>
      </c>
      <c r="O1849" s="421"/>
      <c r="P1849" s="421"/>
      <c r="Q1849" s="421"/>
      <c r="R1849" s="421"/>
      <c r="S1849" s="108">
        <f t="shared" si="207"/>
        <v>0</v>
      </c>
      <c r="T1849" s="341">
        <f>IF(ISBLANK($B1849),0,VLOOKUP($B1849,Listen!$A$2:$C$45,2,FALSE))</f>
        <v>0</v>
      </c>
      <c r="U1849" s="341">
        <f>IF(ISBLANK($B1849),0,VLOOKUP($B1849,Listen!$A$2:$C$45,3,FALSE))</f>
        <v>0</v>
      </c>
      <c r="V1849" s="342">
        <f t="shared" si="209"/>
        <v>0</v>
      </c>
      <c r="W1849" s="342">
        <f t="shared" si="210"/>
        <v>0</v>
      </c>
      <c r="X1849" s="342">
        <f t="shared" si="210"/>
        <v>0</v>
      </c>
      <c r="Y1849" s="342">
        <f t="shared" si="210"/>
        <v>0</v>
      </c>
      <c r="Z1849" s="342">
        <f t="shared" si="210"/>
        <v>0</v>
      </c>
      <c r="AA1849" s="342">
        <f t="shared" si="210"/>
        <v>0</v>
      </c>
      <c r="AB1849" s="342">
        <f t="shared" si="210"/>
        <v>0</v>
      </c>
      <c r="AC1849" s="109">
        <f t="shared" si="208"/>
        <v>0</v>
      </c>
      <c r="AD1849" s="109">
        <f>IF(C1849=A_Stammdaten!$B$12,E_SAV!$S1849-E_SAV!$AE1849,HLOOKUP(A_Stammdaten!$B$12-1,$AF$4:$AL$4004,ROW(C1849)-3,FALSE)-$AE1849)</f>
        <v>0</v>
      </c>
      <c r="AE1849" s="109">
        <f>HLOOKUP(A_Stammdaten!$B$12,$AF$4:$AL$4004,ROW(C1849)-3,FALSE)</f>
        <v>0</v>
      </c>
      <c r="AF1849" s="109">
        <f t="shared" si="206"/>
        <v>0</v>
      </c>
      <c r="AG1849" s="109">
        <f t="shared" si="211"/>
        <v>0</v>
      </c>
      <c r="AH1849" s="109">
        <f t="shared" si="211"/>
        <v>0</v>
      </c>
      <c r="AI1849" s="109">
        <f t="shared" si="211"/>
        <v>0</v>
      </c>
      <c r="AJ1849" s="109">
        <f t="shared" si="211"/>
        <v>0</v>
      </c>
      <c r="AK1849" s="109">
        <f t="shared" si="211"/>
        <v>0</v>
      </c>
      <c r="AL1849" s="109">
        <f t="shared" si="211"/>
        <v>0</v>
      </c>
    </row>
    <row r="1850" spans="1:38" x14ac:dyDescent="0.3">
      <c r="A1850" s="421"/>
      <c r="B1850" s="421"/>
      <c r="C1850" s="422"/>
      <c r="D1850" s="423"/>
      <c r="E1850" s="421"/>
      <c r="F1850" s="421"/>
      <c r="G1850" s="421"/>
      <c r="H1850" s="421"/>
      <c r="I1850" s="421"/>
      <c r="J1850" s="421"/>
      <c r="K1850" s="421"/>
      <c r="L1850" s="421"/>
      <c r="M1850" s="423"/>
      <c r="N1850" s="340">
        <f>IF(C1850&gt;A_Stammdaten!$B$12,0,SUM(E1850,F1850,H1850,J1850:K1850)-SUM(G1850,I1850,L1850:M1850))</f>
        <v>0</v>
      </c>
      <c r="O1850" s="421"/>
      <c r="P1850" s="421"/>
      <c r="Q1850" s="421"/>
      <c r="R1850" s="421"/>
      <c r="S1850" s="108">
        <f t="shared" si="207"/>
        <v>0</v>
      </c>
      <c r="T1850" s="341">
        <f>IF(ISBLANK($B1850),0,VLOOKUP($B1850,Listen!$A$2:$C$45,2,FALSE))</f>
        <v>0</v>
      </c>
      <c r="U1850" s="341">
        <f>IF(ISBLANK($B1850),0,VLOOKUP($B1850,Listen!$A$2:$C$45,3,FALSE))</f>
        <v>0</v>
      </c>
      <c r="V1850" s="342">
        <f t="shared" si="209"/>
        <v>0</v>
      </c>
      <c r="W1850" s="342">
        <f t="shared" si="210"/>
        <v>0</v>
      </c>
      <c r="X1850" s="342">
        <f t="shared" si="210"/>
        <v>0</v>
      </c>
      <c r="Y1850" s="342">
        <f t="shared" si="210"/>
        <v>0</v>
      </c>
      <c r="Z1850" s="342">
        <f t="shared" si="210"/>
        <v>0</v>
      </c>
      <c r="AA1850" s="342">
        <f t="shared" si="210"/>
        <v>0</v>
      </c>
      <c r="AB1850" s="342">
        <f t="shared" si="210"/>
        <v>0</v>
      </c>
      <c r="AC1850" s="109">
        <f t="shared" si="208"/>
        <v>0</v>
      </c>
      <c r="AD1850" s="109">
        <f>IF(C1850=A_Stammdaten!$B$12,E_SAV!$S1850-E_SAV!$AE1850,HLOOKUP(A_Stammdaten!$B$12-1,$AF$4:$AL$4004,ROW(C1850)-3,FALSE)-$AE1850)</f>
        <v>0</v>
      </c>
      <c r="AE1850" s="109">
        <f>HLOOKUP(A_Stammdaten!$B$12,$AF$4:$AL$4004,ROW(C1850)-3,FALSE)</f>
        <v>0</v>
      </c>
      <c r="AF1850" s="109">
        <f t="shared" si="206"/>
        <v>0</v>
      </c>
      <c r="AG1850" s="109">
        <f t="shared" si="211"/>
        <v>0</v>
      </c>
      <c r="AH1850" s="109">
        <f t="shared" si="211"/>
        <v>0</v>
      </c>
      <c r="AI1850" s="109">
        <f t="shared" si="211"/>
        <v>0</v>
      </c>
      <c r="AJ1850" s="109">
        <f t="shared" si="211"/>
        <v>0</v>
      </c>
      <c r="AK1850" s="109">
        <f t="shared" si="211"/>
        <v>0</v>
      </c>
      <c r="AL1850" s="109">
        <f t="shared" si="211"/>
        <v>0</v>
      </c>
    </row>
    <row r="1851" spans="1:38" x14ac:dyDescent="0.3">
      <c r="A1851" s="421"/>
      <c r="B1851" s="421"/>
      <c r="C1851" s="422"/>
      <c r="D1851" s="423"/>
      <c r="E1851" s="421"/>
      <c r="F1851" s="421"/>
      <c r="G1851" s="421"/>
      <c r="H1851" s="421"/>
      <c r="I1851" s="421"/>
      <c r="J1851" s="421"/>
      <c r="K1851" s="421"/>
      <c r="L1851" s="421"/>
      <c r="M1851" s="423"/>
      <c r="N1851" s="340">
        <f>IF(C1851&gt;A_Stammdaten!$B$12,0,SUM(E1851,F1851,H1851,J1851:K1851)-SUM(G1851,I1851,L1851:M1851))</f>
        <v>0</v>
      </c>
      <c r="O1851" s="421"/>
      <c r="P1851" s="421"/>
      <c r="Q1851" s="421"/>
      <c r="R1851" s="421"/>
      <c r="S1851" s="108">
        <f t="shared" si="207"/>
        <v>0</v>
      </c>
      <c r="T1851" s="341">
        <f>IF(ISBLANK($B1851),0,VLOOKUP($B1851,Listen!$A$2:$C$45,2,FALSE))</f>
        <v>0</v>
      </c>
      <c r="U1851" s="341">
        <f>IF(ISBLANK($B1851),0,VLOOKUP($B1851,Listen!$A$2:$C$45,3,FALSE))</f>
        <v>0</v>
      </c>
      <c r="V1851" s="342">
        <f t="shared" si="209"/>
        <v>0</v>
      </c>
      <c r="W1851" s="342">
        <f t="shared" si="210"/>
        <v>0</v>
      </c>
      <c r="X1851" s="342">
        <f t="shared" si="210"/>
        <v>0</v>
      </c>
      <c r="Y1851" s="342">
        <f t="shared" si="210"/>
        <v>0</v>
      </c>
      <c r="Z1851" s="342">
        <f t="shared" si="210"/>
        <v>0</v>
      </c>
      <c r="AA1851" s="342">
        <f t="shared" si="210"/>
        <v>0</v>
      </c>
      <c r="AB1851" s="342">
        <f t="shared" si="210"/>
        <v>0</v>
      </c>
      <c r="AC1851" s="109">
        <f t="shared" si="208"/>
        <v>0</v>
      </c>
      <c r="AD1851" s="109">
        <f>IF(C1851=A_Stammdaten!$B$12,E_SAV!$S1851-E_SAV!$AE1851,HLOOKUP(A_Stammdaten!$B$12-1,$AF$4:$AL$4004,ROW(C1851)-3,FALSE)-$AE1851)</f>
        <v>0</v>
      </c>
      <c r="AE1851" s="109">
        <f>HLOOKUP(A_Stammdaten!$B$12,$AF$4:$AL$4004,ROW(C1851)-3,FALSE)</f>
        <v>0</v>
      </c>
      <c r="AF1851" s="109">
        <f t="shared" si="206"/>
        <v>0</v>
      </c>
      <c r="AG1851" s="109">
        <f t="shared" si="211"/>
        <v>0</v>
      </c>
      <c r="AH1851" s="109">
        <f t="shared" si="211"/>
        <v>0</v>
      </c>
      <c r="AI1851" s="109">
        <f t="shared" si="211"/>
        <v>0</v>
      </c>
      <c r="AJ1851" s="109">
        <f t="shared" si="211"/>
        <v>0</v>
      </c>
      <c r="AK1851" s="109">
        <f t="shared" si="211"/>
        <v>0</v>
      </c>
      <c r="AL1851" s="109">
        <f t="shared" si="211"/>
        <v>0</v>
      </c>
    </row>
    <row r="1852" spans="1:38" x14ac:dyDescent="0.3">
      <c r="A1852" s="421"/>
      <c r="B1852" s="421"/>
      <c r="C1852" s="422"/>
      <c r="D1852" s="423"/>
      <c r="E1852" s="421"/>
      <c r="F1852" s="421"/>
      <c r="G1852" s="421"/>
      <c r="H1852" s="421"/>
      <c r="I1852" s="421"/>
      <c r="J1852" s="421"/>
      <c r="K1852" s="421"/>
      <c r="L1852" s="421"/>
      <c r="M1852" s="423"/>
      <c r="N1852" s="340">
        <f>IF(C1852&gt;A_Stammdaten!$B$12,0,SUM(E1852,F1852,H1852,J1852:K1852)-SUM(G1852,I1852,L1852:M1852))</f>
        <v>0</v>
      </c>
      <c r="O1852" s="421"/>
      <c r="P1852" s="421"/>
      <c r="Q1852" s="421"/>
      <c r="R1852" s="421"/>
      <c r="S1852" s="108">
        <f t="shared" si="207"/>
        <v>0</v>
      </c>
      <c r="T1852" s="341">
        <f>IF(ISBLANK($B1852),0,VLOOKUP($B1852,Listen!$A$2:$C$45,2,FALSE))</f>
        <v>0</v>
      </c>
      <c r="U1852" s="341">
        <f>IF(ISBLANK($B1852),0,VLOOKUP($B1852,Listen!$A$2:$C$45,3,FALSE))</f>
        <v>0</v>
      </c>
      <c r="V1852" s="342">
        <f t="shared" si="209"/>
        <v>0</v>
      </c>
      <c r="W1852" s="342">
        <f t="shared" si="210"/>
        <v>0</v>
      </c>
      <c r="X1852" s="342">
        <f t="shared" si="210"/>
        <v>0</v>
      </c>
      <c r="Y1852" s="342">
        <f t="shared" si="210"/>
        <v>0</v>
      </c>
      <c r="Z1852" s="342">
        <f t="shared" si="210"/>
        <v>0</v>
      </c>
      <c r="AA1852" s="342">
        <f t="shared" si="210"/>
        <v>0</v>
      </c>
      <c r="AB1852" s="342">
        <f t="shared" si="210"/>
        <v>0</v>
      </c>
      <c r="AC1852" s="109">
        <f t="shared" si="208"/>
        <v>0</v>
      </c>
      <c r="AD1852" s="109">
        <f>IF(C1852=A_Stammdaten!$B$12,E_SAV!$S1852-E_SAV!$AE1852,HLOOKUP(A_Stammdaten!$B$12-1,$AF$4:$AL$4004,ROW(C1852)-3,FALSE)-$AE1852)</f>
        <v>0</v>
      </c>
      <c r="AE1852" s="109">
        <f>HLOOKUP(A_Stammdaten!$B$12,$AF$4:$AL$4004,ROW(C1852)-3,FALSE)</f>
        <v>0</v>
      </c>
      <c r="AF1852" s="109">
        <f t="shared" si="206"/>
        <v>0</v>
      </c>
      <c r="AG1852" s="109">
        <f t="shared" si="211"/>
        <v>0</v>
      </c>
      <c r="AH1852" s="109">
        <f t="shared" si="211"/>
        <v>0</v>
      </c>
      <c r="AI1852" s="109">
        <f t="shared" si="211"/>
        <v>0</v>
      </c>
      <c r="AJ1852" s="109">
        <f t="shared" si="211"/>
        <v>0</v>
      </c>
      <c r="AK1852" s="109">
        <f t="shared" si="211"/>
        <v>0</v>
      </c>
      <c r="AL1852" s="109">
        <f t="shared" si="211"/>
        <v>0</v>
      </c>
    </row>
    <row r="1853" spans="1:38" x14ac:dyDescent="0.3">
      <c r="A1853" s="421"/>
      <c r="B1853" s="421"/>
      <c r="C1853" s="422"/>
      <c r="D1853" s="423"/>
      <c r="E1853" s="421"/>
      <c r="F1853" s="421"/>
      <c r="G1853" s="421"/>
      <c r="H1853" s="421"/>
      <c r="I1853" s="421"/>
      <c r="J1853" s="421"/>
      <c r="K1853" s="421"/>
      <c r="L1853" s="421"/>
      <c r="M1853" s="423"/>
      <c r="N1853" s="340">
        <f>IF(C1853&gt;A_Stammdaten!$B$12,0,SUM(E1853,F1853,H1853,J1853:K1853)-SUM(G1853,I1853,L1853:M1853))</f>
        <v>0</v>
      </c>
      <c r="O1853" s="421"/>
      <c r="P1853" s="421"/>
      <c r="Q1853" s="421"/>
      <c r="R1853" s="421"/>
      <c r="S1853" s="108">
        <f t="shared" si="207"/>
        <v>0</v>
      </c>
      <c r="T1853" s="341">
        <f>IF(ISBLANK($B1853),0,VLOOKUP($B1853,Listen!$A$2:$C$45,2,FALSE))</f>
        <v>0</v>
      </c>
      <c r="U1853" s="341">
        <f>IF(ISBLANK($B1853),0,VLOOKUP($B1853,Listen!$A$2:$C$45,3,FALSE))</f>
        <v>0</v>
      </c>
      <c r="V1853" s="342">
        <f t="shared" si="209"/>
        <v>0</v>
      </c>
      <c r="W1853" s="342">
        <f t="shared" si="210"/>
        <v>0</v>
      </c>
      <c r="X1853" s="342">
        <f t="shared" si="210"/>
        <v>0</v>
      </c>
      <c r="Y1853" s="342">
        <f t="shared" si="210"/>
        <v>0</v>
      </c>
      <c r="Z1853" s="342">
        <f t="shared" si="210"/>
        <v>0</v>
      </c>
      <c r="AA1853" s="342">
        <f t="shared" si="210"/>
        <v>0</v>
      </c>
      <c r="AB1853" s="342">
        <f t="shared" si="210"/>
        <v>0</v>
      </c>
      <c r="AC1853" s="109">
        <f t="shared" si="208"/>
        <v>0</v>
      </c>
      <c r="AD1853" s="109">
        <f>IF(C1853=A_Stammdaten!$B$12,E_SAV!$S1853-E_SAV!$AE1853,HLOOKUP(A_Stammdaten!$B$12-1,$AF$4:$AL$4004,ROW(C1853)-3,FALSE)-$AE1853)</f>
        <v>0</v>
      </c>
      <c r="AE1853" s="109">
        <f>HLOOKUP(A_Stammdaten!$B$12,$AF$4:$AL$4004,ROW(C1853)-3,FALSE)</f>
        <v>0</v>
      </c>
      <c r="AF1853" s="109">
        <f t="shared" si="206"/>
        <v>0</v>
      </c>
      <c r="AG1853" s="109">
        <f t="shared" si="211"/>
        <v>0</v>
      </c>
      <c r="AH1853" s="109">
        <f t="shared" si="211"/>
        <v>0</v>
      </c>
      <c r="AI1853" s="109">
        <f t="shared" si="211"/>
        <v>0</v>
      </c>
      <c r="AJ1853" s="109">
        <f t="shared" si="211"/>
        <v>0</v>
      </c>
      <c r="AK1853" s="109">
        <f t="shared" si="211"/>
        <v>0</v>
      </c>
      <c r="AL1853" s="109">
        <f t="shared" si="211"/>
        <v>0</v>
      </c>
    </row>
    <row r="1854" spans="1:38" x14ac:dyDescent="0.3">
      <c r="A1854" s="421"/>
      <c r="B1854" s="421"/>
      <c r="C1854" s="422"/>
      <c r="D1854" s="423"/>
      <c r="E1854" s="421"/>
      <c r="F1854" s="421"/>
      <c r="G1854" s="421"/>
      <c r="H1854" s="421"/>
      <c r="I1854" s="421"/>
      <c r="J1854" s="421"/>
      <c r="K1854" s="421"/>
      <c r="L1854" s="421"/>
      <c r="M1854" s="423"/>
      <c r="N1854" s="340">
        <f>IF(C1854&gt;A_Stammdaten!$B$12,0,SUM(E1854,F1854,H1854,J1854:K1854)-SUM(G1854,I1854,L1854:M1854))</f>
        <v>0</v>
      </c>
      <c r="O1854" s="421"/>
      <c r="P1854" s="421"/>
      <c r="Q1854" s="421"/>
      <c r="R1854" s="421"/>
      <c r="S1854" s="108">
        <f t="shared" si="207"/>
        <v>0</v>
      </c>
      <c r="T1854" s="341">
        <f>IF(ISBLANK($B1854),0,VLOOKUP($B1854,Listen!$A$2:$C$45,2,FALSE))</f>
        <v>0</v>
      </c>
      <c r="U1854" s="341">
        <f>IF(ISBLANK($B1854),0,VLOOKUP($B1854,Listen!$A$2:$C$45,3,FALSE))</f>
        <v>0</v>
      </c>
      <c r="V1854" s="342">
        <f t="shared" si="209"/>
        <v>0</v>
      </c>
      <c r="W1854" s="342">
        <f t="shared" si="210"/>
        <v>0</v>
      </c>
      <c r="X1854" s="342">
        <f t="shared" si="210"/>
        <v>0</v>
      </c>
      <c r="Y1854" s="342">
        <f t="shared" si="210"/>
        <v>0</v>
      </c>
      <c r="Z1854" s="342">
        <f t="shared" si="210"/>
        <v>0</v>
      </c>
      <c r="AA1854" s="342">
        <f t="shared" si="210"/>
        <v>0</v>
      </c>
      <c r="AB1854" s="342">
        <f t="shared" si="210"/>
        <v>0</v>
      </c>
      <c r="AC1854" s="109">
        <f t="shared" si="208"/>
        <v>0</v>
      </c>
      <c r="AD1854" s="109">
        <f>IF(C1854=A_Stammdaten!$B$12,E_SAV!$S1854-E_SAV!$AE1854,HLOOKUP(A_Stammdaten!$B$12-1,$AF$4:$AL$4004,ROW(C1854)-3,FALSE)-$AE1854)</f>
        <v>0</v>
      </c>
      <c r="AE1854" s="109">
        <f>HLOOKUP(A_Stammdaten!$B$12,$AF$4:$AL$4004,ROW(C1854)-3,FALSE)</f>
        <v>0</v>
      </c>
      <c r="AF1854" s="109">
        <f t="shared" si="206"/>
        <v>0</v>
      </c>
      <c r="AG1854" s="109">
        <f t="shared" si="211"/>
        <v>0</v>
      </c>
      <c r="AH1854" s="109">
        <f t="shared" si="211"/>
        <v>0</v>
      </c>
      <c r="AI1854" s="109">
        <f t="shared" si="211"/>
        <v>0</v>
      </c>
      <c r="AJ1854" s="109">
        <f t="shared" si="211"/>
        <v>0</v>
      </c>
      <c r="AK1854" s="109">
        <f t="shared" si="211"/>
        <v>0</v>
      </c>
      <c r="AL1854" s="109">
        <f t="shared" si="211"/>
        <v>0</v>
      </c>
    </row>
    <row r="1855" spans="1:38" x14ac:dyDescent="0.3">
      <c r="A1855" s="421"/>
      <c r="B1855" s="421"/>
      <c r="C1855" s="422"/>
      <c r="D1855" s="423"/>
      <c r="E1855" s="421"/>
      <c r="F1855" s="421"/>
      <c r="G1855" s="421"/>
      <c r="H1855" s="421"/>
      <c r="I1855" s="421"/>
      <c r="J1855" s="421"/>
      <c r="K1855" s="421"/>
      <c r="L1855" s="421"/>
      <c r="M1855" s="423"/>
      <c r="N1855" s="340">
        <f>IF(C1855&gt;A_Stammdaten!$B$12,0,SUM(E1855,F1855,H1855,J1855:K1855)-SUM(G1855,I1855,L1855:M1855))</f>
        <v>0</v>
      </c>
      <c r="O1855" s="421"/>
      <c r="P1855" s="421"/>
      <c r="Q1855" s="421"/>
      <c r="R1855" s="421"/>
      <c r="S1855" s="108">
        <f t="shared" si="207"/>
        <v>0</v>
      </c>
      <c r="T1855" s="341">
        <f>IF(ISBLANK($B1855),0,VLOOKUP($B1855,Listen!$A$2:$C$45,2,FALSE))</f>
        <v>0</v>
      </c>
      <c r="U1855" s="341">
        <f>IF(ISBLANK($B1855),0,VLOOKUP($B1855,Listen!$A$2:$C$45,3,FALSE))</f>
        <v>0</v>
      </c>
      <c r="V1855" s="342">
        <f t="shared" si="209"/>
        <v>0</v>
      </c>
      <c r="W1855" s="342">
        <f t="shared" si="210"/>
        <v>0</v>
      </c>
      <c r="X1855" s="342">
        <f t="shared" si="210"/>
        <v>0</v>
      </c>
      <c r="Y1855" s="342">
        <f t="shared" si="210"/>
        <v>0</v>
      </c>
      <c r="Z1855" s="342">
        <f t="shared" si="210"/>
        <v>0</v>
      </c>
      <c r="AA1855" s="342">
        <f t="shared" si="210"/>
        <v>0</v>
      </c>
      <c r="AB1855" s="342">
        <f t="shared" si="210"/>
        <v>0</v>
      </c>
      <c r="AC1855" s="109">
        <f t="shared" si="208"/>
        <v>0</v>
      </c>
      <c r="AD1855" s="109">
        <f>IF(C1855=A_Stammdaten!$B$12,E_SAV!$S1855-E_SAV!$AE1855,HLOOKUP(A_Stammdaten!$B$12-1,$AF$4:$AL$4004,ROW(C1855)-3,FALSE)-$AE1855)</f>
        <v>0</v>
      </c>
      <c r="AE1855" s="109">
        <f>HLOOKUP(A_Stammdaten!$B$12,$AF$4:$AL$4004,ROW(C1855)-3,FALSE)</f>
        <v>0</v>
      </c>
      <c r="AF1855" s="109">
        <f t="shared" si="206"/>
        <v>0</v>
      </c>
      <c r="AG1855" s="109">
        <f t="shared" si="211"/>
        <v>0</v>
      </c>
      <c r="AH1855" s="109">
        <f t="shared" si="211"/>
        <v>0</v>
      </c>
      <c r="AI1855" s="109">
        <f t="shared" si="211"/>
        <v>0</v>
      </c>
      <c r="AJ1855" s="109">
        <f t="shared" si="211"/>
        <v>0</v>
      </c>
      <c r="AK1855" s="109">
        <f t="shared" si="211"/>
        <v>0</v>
      </c>
      <c r="AL1855" s="109">
        <f t="shared" si="211"/>
        <v>0</v>
      </c>
    </row>
    <row r="1856" spans="1:38" x14ac:dyDescent="0.3">
      <c r="A1856" s="421"/>
      <c r="B1856" s="421"/>
      <c r="C1856" s="422"/>
      <c r="D1856" s="423"/>
      <c r="E1856" s="421"/>
      <c r="F1856" s="421"/>
      <c r="G1856" s="421"/>
      <c r="H1856" s="421"/>
      <c r="I1856" s="421"/>
      <c r="J1856" s="421"/>
      <c r="K1856" s="421"/>
      <c r="L1856" s="421"/>
      <c r="M1856" s="423"/>
      <c r="N1856" s="340">
        <f>IF(C1856&gt;A_Stammdaten!$B$12,0,SUM(E1856,F1856,H1856,J1856:K1856)-SUM(G1856,I1856,L1856:M1856))</f>
        <v>0</v>
      </c>
      <c r="O1856" s="421"/>
      <c r="P1856" s="421"/>
      <c r="Q1856" s="421"/>
      <c r="R1856" s="421"/>
      <c r="S1856" s="108">
        <f t="shared" si="207"/>
        <v>0</v>
      </c>
      <c r="T1856" s="341">
        <f>IF(ISBLANK($B1856),0,VLOOKUP($B1856,Listen!$A$2:$C$45,2,FALSE))</f>
        <v>0</v>
      </c>
      <c r="U1856" s="341">
        <f>IF(ISBLANK($B1856),0,VLOOKUP($B1856,Listen!$A$2:$C$45,3,FALSE))</f>
        <v>0</v>
      </c>
      <c r="V1856" s="342">
        <f t="shared" si="209"/>
        <v>0</v>
      </c>
      <c r="W1856" s="342">
        <f t="shared" si="210"/>
        <v>0</v>
      </c>
      <c r="X1856" s="342">
        <f t="shared" si="210"/>
        <v>0</v>
      </c>
      <c r="Y1856" s="342">
        <f t="shared" si="210"/>
        <v>0</v>
      </c>
      <c r="Z1856" s="342">
        <f t="shared" si="210"/>
        <v>0</v>
      </c>
      <c r="AA1856" s="342">
        <f t="shared" si="210"/>
        <v>0</v>
      </c>
      <c r="AB1856" s="342">
        <f t="shared" si="210"/>
        <v>0</v>
      </c>
      <c r="AC1856" s="109">
        <f t="shared" si="208"/>
        <v>0</v>
      </c>
      <c r="AD1856" s="109">
        <f>IF(C1856=A_Stammdaten!$B$12,E_SAV!$S1856-E_SAV!$AE1856,HLOOKUP(A_Stammdaten!$B$12-1,$AF$4:$AL$4004,ROW(C1856)-3,FALSE)-$AE1856)</f>
        <v>0</v>
      </c>
      <c r="AE1856" s="109">
        <f>HLOOKUP(A_Stammdaten!$B$12,$AF$4:$AL$4004,ROW(C1856)-3,FALSE)</f>
        <v>0</v>
      </c>
      <c r="AF1856" s="109">
        <f t="shared" si="206"/>
        <v>0</v>
      </c>
      <c r="AG1856" s="109">
        <f t="shared" si="211"/>
        <v>0</v>
      </c>
      <c r="AH1856" s="109">
        <f t="shared" si="211"/>
        <v>0</v>
      </c>
      <c r="AI1856" s="109">
        <f t="shared" si="211"/>
        <v>0</v>
      </c>
      <c r="AJ1856" s="109">
        <f t="shared" si="211"/>
        <v>0</v>
      </c>
      <c r="AK1856" s="109">
        <f t="shared" si="211"/>
        <v>0</v>
      </c>
      <c r="AL1856" s="109">
        <f t="shared" si="211"/>
        <v>0</v>
      </c>
    </row>
    <row r="1857" spans="1:38" x14ac:dyDescent="0.3">
      <c r="A1857" s="421"/>
      <c r="B1857" s="421"/>
      <c r="C1857" s="422"/>
      <c r="D1857" s="423"/>
      <c r="E1857" s="421"/>
      <c r="F1857" s="421"/>
      <c r="G1857" s="421"/>
      <c r="H1857" s="421"/>
      <c r="I1857" s="421"/>
      <c r="J1857" s="421"/>
      <c r="K1857" s="421"/>
      <c r="L1857" s="421"/>
      <c r="M1857" s="423"/>
      <c r="N1857" s="340">
        <f>IF(C1857&gt;A_Stammdaten!$B$12,0,SUM(E1857,F1857,H1857,J1857:K1857)-SUM(G1857,I1857,L1857:M1857))</f>
        <v>0</v>
      </c>
      <c r="O1857" s="421"/>
      <c r="P1857" s="421"/>
      <c r="Q1857" s="421"/>
      <c r="R1857" s="421"/>
      <c r="S1857" s="108">
        <f t="shared" si="207"/>
        <v>0</v>
      </c>
      <c r="T1857" s="341">
        <f>IF(ISBLANK($B1857),0,VLOOKUP($B1857,Listen!$A$2:$C$45,2,FALSE))</f>
        <v>0</v>
      </c>
      <c r="U1857" s="341">
        <f>IF(ISBLANK($B1857),0,VLOOKUP($B1857,Listen!$A$2:$C$45,3,FALSE))</f>
        <v>0</v>
      </c>
      <c r="V1857" s="342">
        <f t="shared" si="209"/>
        <v>0</v>
      </c>
      <c r="W1857" s="342">
        <f t="shared" si="210"/>
        <v>0</v>
      </c>
      <c r="X1857" s="342">
        <f t="shared" si="210"/>
        <v>0</v>
      </c>
      <c r="Y1857" s="342">
        <f t="shared" si="210"/>
        <v>0</v>
      </c>
      <c r="Z1857" s="342">
        <f t="shared" si="210"/>
        <v>0</v>
      </c>
      <c r="AA1857" s="342">
        <f t="shared" si="210"/>
        <v>0</v>
      </c>
      <c r="AB1857" s="342">
        <f t="shared" si="210"/>
        <v>0</v>
      </c>
      <c r="AC1857" s="109">
        <f t="shared" si="208"/>
        <v>0</v>
      </c>
      <c r="AD1857" s="109">
        <f>IF(C1857=A_Stammdaten!$B$12,E_SAV!$S1857-E_SAV!$AE1857,HLOOKUP(A_Stammdaten!$B$12-1,$AF$4:$AL$4004,ROW(C1857)-3,FALSE)-$AE1857)</f>
        <v>0</v>
      </c>
      <c r="AE1857" s="109">
        <f>HLOOKUP(A_Stammdaten!$B$12,$AF$4:$AL$4004,ROW(C1857)-3,FALSE)</f>
        <v>0</v>
      </c>
      <c r="AF1857" s="109">
        <f t="shared" si="206"/>
        <v>0</v>
      </c>
      <c r="AG1857" s="109">
        <f t="shared" si="211"/>
        <v>0</v>
      </c>
      <c r="AH1857" s="109">
        <f t="shared" si="211"/>
        <v>0</v>
      </c>
      <c r="AI1857" s="109">
        <f t="shared" si="211"/>
        <v>0</v>
      </c>
      <c r="AJ1857" s="109">
        <f t="shared" si="211"/>
        <v>0</v>
      </c>
      <c r="AK1857" s="109">
        <f t="shared" si="211"/>
        <v>0</v>
      </c>
      <c r="AL1857" s="109">
        <f t="shared" si="211"/>
        <v>0</v>
      </c>
    </row>
    <row r="1858" spans="1:38" x14ac:dyDescent="0.3">
      <c r="A1858" s="421"/>
      <c r="B1858" s="421"/>
      <c r="C1858" s="422"/>
      <c r="D1858" s="423"/>
      <c r="E1858" s="421"/>
      <c r="F1858" s="421"/>
      <c r="G1858" s="421"/>
      <c r="H1858" s="421"/>
      <c r="I1858" s="421"/>
      <c r="J1858" s="421"/>
      <c r="K1858" s="421"/>
      <c r="L1858" s="421"/>
      <c r="M1858" s="423"/>
      <c r="N1858" s="340">
        <f>IF(C1858&gt;A_Stammdaten!$B$12,0,SUM(E1858,F1858,H1858,J1858:K1858)-SUM(G1858,I1858,L1858:M1858))</f>
        <v>0</v>
      </c>
      <c r="O1858" s="421"/>
      <c r="P1858" s="421"/>
      <c r="Q1858" s="421"/>
      <c r="R1858" s="421"/>
      <c r="S1858" s="108">
        <f t="shared" si="207"/>
        <v>0</v>
      </c>
      <c r="T1858" s="341">
        <f>IF(ISBLANK($B1858),0,VLOOKUP($B1858,Listen!$A$2:$C$45,2,FALSE))</f>
        <v>0</v>
      </c>
      <c r="U1858" s="341">
        <f>IF(ISBLANK($B1858),0,VLOOKUP($B1858,Listen!$A$2:$C$45,3,FALSE))</f>
        <v>0</v>
      </c>
      <c r="V1858" s="342">
        <f t="shared" si="209"/>
        <v>0</v>
      </c>
      <c r="W1858" s="342">
        <f t="shared" si="210"/>
        <v>0</v>
      </c>
      <c r="X1858" s="342">
        <f t="shared" si="210"/>
        <v>0</v>
      </c>
      <c r="Y1858" s="342">
        <f t="shared" si="210"/>
        <v>0</v>
      </c>
      <c r="Z1858" s="342">
        <f t="shared" si="210"/>
        <v>0</v>
      </c>
      <c r="AA1858" s="342">
        <f t="shared" si="210"/>
        <v>0</v>
      </c>
      <c r="AB1858" s="342">
        <f t="shared" si="210"/>
        <v>0</v>
      </c>
      <c r="AC1858" s="109">
        <f t="shared" si="208"/>
        <v>0</v>
      </c>
      <c r="AD1858" s="109">
        <f>IF(C1858=A_Stammdaten!$B$12,E_SAV!$S1858-E_SAV!$AE1858,HLOOKUP(A_Stammdaten!$B$12-1,$AF$4:$AL$4004,ROW(C1858)-3,FALSE)-$AE1858)</f>
        <v>0</v>
      </c>
      <c r="AE1858" s="109">
        <f>HLOOKUP(A_Stammdaten!$B$12,$AF$4:$AL$4004,ROW(C1858)-3,FALSE)</f>
        <v>0</v>
      </c>
      <c r="AF1858" s="109">
        <f t="shared" si="206"/>
        <v>0</v>
      </c>
      <c r="AG1858" s="109">
        <f t="shared" si="211"/>
        <v>0</v>
      </c>
      <c r="AH1858" s="109">
        <f t="shared" si="211"/>
        <v>0</v>
      </c>
      <c r="AI1858" s="109">
        <f t="shared" si="211"/>
        <v>0</v>
      </c>
      <c r="AJ1858" s="109">
        <f t="shared" si="211"/>
        <v>0</v>
      </c>
      <c r="AK1858" s="109">
        <f t="shared" si="211"/>
        <v>0</v>
      </c>
      <c r="AL1858" s="109">
        <f t="shared" si="211"/>
        <v>0</v>
      </c>
    </row>
    <row r="1859" spans="1:38" x14ac:dyDescent="0.3">
      <c r="A1859" s="421"/>
      <c r="B1859" s="421"/>
      <c r="C1859" s="422"/>
      <c r="D1859" s="423"/>
      <c r="E1859" s="421"/>
      <c r="F1859" s="421"/>
      <c r="G1859" s="421"/>
      <c r="H1859" s="421"/>
      <c r="I1859" s="421"/>
      <c r="J1859" s="421"/>
      <c r="K1859" s="421"/>
      <c r="L1859" s="421"/>
      <c r="M1859" s="423"/>
      <c r="N1859" s="340">
        <f>IF(C1859&gt;A_Stammdaten!$B$12,0,SUM(E1859,F1859,H1859,J1859:K1859)-SUM(G1859,I1859,L1859:M1859))</f>
        <v>0</v>
      </c>
      <c r="O1859" s="421"/>
      <c r="P1859" s="421"/>
      <c r="Q1859" s="421"/>
      <c r="R1859" s="421"/>
      <c r="S1859" s="108">
        <f t="shared" si="207"/>
        <v>0</v>
      </c>
      <c r="T1859" s="341">
        <f>IF(ISBLANK($B1859),0,VLOOKUP($B1859,Listen!$A$2:$C$45,2,FALSE))</f>
        <v>0</v>
      </c>
      <c r="U1859" s="341">
        <f>IF(ISBLANK($B1859),0,VLOOKUP($B1859,Listen!$A$2:$C$45,3,FALSE))</f>
        <v>0</v>
      </c>
      <c r="V1859" s="342">
        <f t="shared" si="209"/>
        <v>0</v>
      </c>
      <c r="W1859" s="342">
        <f t="shared" si="210"/>
        <v>0</v>
      </c>
      <c r="X1859" s="342">
        <f t="shared" si="210"/>
        <v>0</v>
      </c>
      <c r="Y1859" s="342">
        <f t="shared" ref="W1859:AB1901" si="212">$T1859</f>
        <v>0</v>
      </c>
      <c r="Z1859" s="342">
        <f t="shared" si="212"/>
        <v>0</v>
      </c>
      <c r="AA1859" s="342">
        <f t="shared" si="212"/>
        <v>0</v>
      </c>
      <c r="AB1859" s="342">
        <f t="shared" si="212"/>
        <v>0</v>
      </c>
      <c r="AC1859" s="109">
        <f t="shared" si="208"/>
        <v>0</v>
      </c>
      <c r="AD1859" s="109">
        <f>IF(C1859=A_Stammdaten!$B$12,E_SAV!$S1859-E_SAV!$AE1859,HLOOKUP(A_Stammdaten!$B$12-1,$AF$4:$AL$4004,ROW(C1859)-3,FALSE)-$AE1859)</f>
        <v>0</v>
      </c>
      <c r="AE1859" s="109">
        <f>HLOOKUP(A_Stammdaten!$B$12,$AF$4:$AL$4004,ROW(C1859)-3,FALSE)</f>
        <v>0</v>
      </c>
      <c r="AF1859" s="109">
        <f t="shared" si="206"/>
        <v>0</v>
      </c>
      <c r="AG1859" s="109">
        <f t="shared" si="211"/>
        <v>0</v>
      </c>
      <c r="AH1859" s="109">
        <f t="shared" si="211"/>
        <v>0</v>
      </c>
      <c r="AI1859" s="109">
        <f t="shared" si="211"/>
        <v>0</v>
      </c>
      <c r="AJ1859" s="109">
        <f t="shared" si="211"/>
        <v>0</v>
      </c>
      <c r="AK1859" s="109">
        <f t="shared" si="211"/>
        <v>0</v>
      </c>
      <c r="AL1859" s="109">
        <f t="shared" si="211"/>
        <v>0</v>
      </c>
    </row>
    <row r="1860" spans="1:38" x14ac:dyDescent="0.3">
      <c r="A1860" s="421"/>
      <c r="B1860" s="421"/>
      <c r="C1860" s="422"/>
      <c r="D1860" s="423"/>
      <c r="E1860" s="421"/>
      <c r="F1860" s="421"/>
      <c r="G1860" s="421"/>
      <c r="H1860" s="421"/>
      <c r="I1860" s="421"/>
      <c r="J1860" s="421"/>
      <c r="K1860" s="421"/>
      <c r="L1860" s="421"/>
      <c r="M1860" s="423"/>
      <c r="N1860" s="340">
        <f>IF(C1860&gt;A_Stammdaten!$B$12,0,SUM(E1860,F1860,H1860,J1860:K1860)-SUM(G1860,I1860,L1860:M1860))</f>
        <v>0</v>
      </c>
      <c r="O1860" s="421"/>
      <c r="P1860" s="421"/>
      <c r="Q1860" s="421"/>
      <c r="R1860" s="421"/>
      <c r="S1860" s="108">
        <f t="shared" si="207"/>
        <v>0</v>
      </c>
      <c r="T1860" s="341">
        <f>IF(ISBLANK($B1860),0,VLOOKUP($B1860,Listen!$A$2:$C$45,2,FALSE))</f>
        <v>0</v>
      </c>
      <c r="U1860" s="341">
        <f>IF(ISBLANK($B1860),0,VLOOKUP($B1860,Listen!$A$2:$C$45,3,FALSE))</f>
        <v>0</v>
      </c>
      <c r="V1860" s="342">
        <f t="shared" si="209"/>
        <v>0</v>
      </c>
      <c r="W1860" s="342">
        <f t="shared" si="212"/>
        <v>0</v>
      </c>
      <c r="X1860" s="342">
        <f t="shared" si="212"/>
        <v>0</v>
      </c>
      <c r="Y1860" s="342">
        <f t="shared" si="212"/>
        <v>0</v>
      </c>
      <c r="Z1860" s="342">
        <f t="shared" si="212"/>
        <v>0</v>
      </c>
      <c r="AA1860" s="342">
        <f t="shared" si="212"/>
        <v>0</v>
      </c>
      <c r="AB1860" s="342">
        <f t="shared" si="212"/>
        <v>0</v>
      </c>
      <c r="AC1860" s="109">
        <f t="shared" si="208"/>
        <v>0</v>
      </c>
      <c r="AD1860" s="109">
        <f>IF(C1860=A_Stammdaten!$B$12,E_SAV!$S1860-E_SAV!$AE1860,HLOOKUP(A_Stammdaten!$B$12-1,$AF$4:$AL$4004,ROW(C1860)-3,FALSE)-$AE1860)</f>
        <v>0</v>
      </c>
      <c r="AE1860" s="109">
        <f>HLOOKUP(A_Stammdaten!$B$12,$AF$4:$AL$4004,ROW(C1860)-3,FALSE)</f>
        <v>0</v>
      </c>
      <c r="AF1860" s="109">
        <f t="shared" si="206"/>
        <v>0</v>
      </c>
      <c r="AG1860" s="109">
        <f t="shared" si="211"/>
        <v>0</v>
      </c>
      <c r="AH1860" s="109">
        <f t="shared" si="211"/>
        <v>0</v>
      </c>
      <c r="AI1860" s="109">
        <f t="shared" si="211"/>
        <v>0</v>
      </c>
      <c r="AJ1860" s="109">
        <f t="shared" si="211"/>
        <v>0</v>
      </c>
      <c r="AK1860" s="109">
        <f t="shared" si="211"/>
        <v>0</v>
      </c>
      <c r="AL1860" s="109">
        <f t="shared" si="211"/>
        <v>0</v>
      </c>
    </row>
    <row r="1861" spans="1:38" x14ac:dyDescent="0.3">
      <c r="A1861" s="421"/>
      <c r="B1861" s="421"/>
      <c r="C1861" s="422"/>
      <c r="D1861" s="423"/>
      <c r="E1861" s="421"/>
      <c r="F1861" s="421"/>
      <c r="G1861" s="421"/>
      <c r="H1861" s="421"/>
      <c r="I1861" s="421"/>
      <c r="J1861" s="421"/>
      <c r="K1861" s="421"/>
      <c r="L1861" s="421"/>
      <c r="M1861" s="423"/>
      <c r="N1861" s="340">
        <f>IF(C1861&gt;A_Stammdaten!$B$12,0,SUM(E1861,F1861,H1861,J1861:K1861)-SUM(G1861,I1861,L1861:M1861))</f>
        <v>0</v>
      </c>
      <c r="O1861" s="421"/>
      <c r="P1861" s="421"/>
      <c r="Q1861" s="421"/>
      <c r="R1861" s="421"/>
      <c r="S1861" s="108">
        <f t="shared" si="207"/>
        <v>0</v>
      </c>
      <c r="T1861" s="341">
        <f>IF(ISBLANK($B1861),0,VLOOKUP($B1861,Listen!$A$2:$C$45,2,FALSE))</f>
        <v>0</v>
      </c>
      <c r="U1861" s="341">
        <f>IF(ISBLANK($B1861),0,VLOOKUP($B1861,Listen!$A$2:$C$45,3,FALSE))</f>
        <v>0</v>
      </c>
      <c r="V1861" s="342">
        <f t="shared" si="209"/>
        <v>0</v>
      </c>
      <c r="W1861" s="342">
        <f t="shared" si="212"/>
        <v>0</v>
      </c>
      <c r="X1861" s="342">
        <f t="shared" si="212"/>
        <v>0</v>
      </c>
      <c r="Y1861" s="342">
        <f t="shared" si="212"/>
        <v>0</v>
      </c>
      <c r="Z1861" s="342">
        <f t="shared" si="212"/>
        <v>0</v>
      </c>
      <c r="AA1861" s="342">
        <f t="shared" si="212"/>
        <v>0</v>
      </c>
      <c r="AB1861" s="342">
        <f t="shared" si="212"/>
        <v>0</v>
      </c>
      <c r="AC1861" s="109">
        <f t="shared" si="208"/>
        <v>0</v>
      </c>
      <c r="AD1861" s="109">
        <f>IF(C1861=A_Stammdaten!$B$12,E_SAV!$S1861-E_SAV!$AE1861,HLOOKUP(A_Stammdaten!$B$12-1,$AF$4:$AL$4004,ROW(C1861)-3,FALSE)-$AE1861)</f>
        <v>0</v>
      </c>
      <c r="AE1861" s="109">
        <f>HLOOKUP(A_Stammdaten!$B$12,$AF$4:$AL$4004,ROW(C1861)-3,FALSE)</f>
        <v>0</v>
      </c>
      <c r="AF1861" s="109">
        <f t="shared" ref="AF1861:AF1924" si="213">IF(OR($C1861=0,$S1861=0),0,IF($C1861&lt;=AF$4,$S1861-$S1861/V1861*(AF$4-$C1861+1),0))</f>
        <v>0</v>
      </c>
      <c r="AG1861" s="109">
        <f t="shared" si="211"/>
        <v>0</v>
      </c>
      <c r="AH1861" s="109">
        <f t="shared" si="211"/>
        <v>0</v>
      </c>
      <c r="AI1861" s="109">
        <f t="shared" si="211"/>
        <v>0</v>
      </c>
      <c r="AJ1861" s="109">
        <f t="shared" si="211"/>
        <v>0</v>
      </c>
      <c r="AK1861" s="109">
        <f t="shared" si="211"/>
        <v>0</v>
      </c>
      <c r="AL1861" s="109">
        <f t="shared" si="211"/>
        <v>0</v>
      </c>
    </row>
    <row r="1862" spans="1:38" x14ac:dyDescent="0.3">
      <c r="A1862" s="421"/>
      <c r="B1862" s="421"/>
      <c r="C1862" s="422"/>
      <c r="D1862" s="423"/>
      <c r="E1862" s="421"/>
      <c r="F1862" s="421"/>
      <c r="G1862" s="421"/>
      <c r="H1862" s="421"/>
      <c r="I1862" s="421"/>
      <c r="J1862" s="421"/>
      <c r="K1862" s="421"/>
      <c r="L1862" s="421"/>
      <c r="M1862" s="423"/>
      <c r="N1862" s="340">
        <f>IF(C1862&gt;A_Stammdaten!$B$12,0,SUM(E1862,F1862,H1862,J1862:K1862)-SUM(G1862,I1862,L1862:M1862))</f>
        <v>0</v>
      </c>
      <c r="O1862" s="421"/>
      <c r="P1862" s="421"/>
      <c r="Q1862" s="421"/>
      <c r="R1862" s="421"/>
      <c r="S1862" s="108">
        <f t="shared" ref="S1862:S1925" si="214">N1862-SUM(O1862:R1862)</f>
        <v>0</v>
      </c>
      <c r="T1862" s="341">
        <f>IF(ISBLANK($B1862),0,VLOOKUP($B1862,Listen!$A$2:$C$45,2,FALSE))</f>
        <v>0</v>
      </c>
      <c r="U1862" s="341">
        <f>IF(ISBLANK($B1862),0,VLOOKUP($B1862,Listen!$A$2:$C$45,3,FALSE))</f>
        <v>0</v>
      </c>
      <c r="V1862" s="342">
        <f t="shared" si="209"/>
        <v>0</v>
      </c>
      <c r="W1862" s="342">
        <f t="shared" si="212"/>
        <v>0</v>
      </c>
      <c r="X1862" s="342">
        <f t="shared" si="212"/>
        <v>0</v>
      </c>
      <c r="Y1862" s="342">
        <f t="shared" si="212"/>
        <v>0</v>
      </c>
      <c r="Z1862" s="342">
        <f t="shared" si="212"/>
        <v>0</v>
      </c>
      <c r="AA1862" s="342">
        <f t="shared" si="212"/>
        <v>0</v>
      </c>
      <c r="AB1862" s="342">
        <f t="shared" si="212"/>
        <v>0</v>
      </c>
      <c r="AC1862" s="109">
        <f t="shared" ref="AC1862:AC1925" si="215">AE1862+AD1862</f>
        <v>0</v>
      </c>
      <c r="AD1862" s="109">
        <f>IF(C1862=A_Stammdaten!$B$12,E_SAV!$S1862-E_SAV!$AE1862,HLOOKUP(A_Stammdaten!$B$12-1,$AF$4:$AL$4004,ROW(C1862)-3,FALSE)-$AE1862)</f>
        <v>0</v>
      </c>
      <c r="AE1862" s="109">
        <f>HLOOKUP(A_Stammdaten!$B$12,$AF$4:$AL$4004,ROW(C1862)-3,FALSE)</f>
        <v>0</v>
      </c>
      <c r="AF1862" s="109">
        <f t="shared" si="213"/>
        <v>0</v>
      </c>
      <c r="AG1862" s="109">
        <f t="shared" si="211"/>
        <v>0</v>
      </c>
      <c r="AH1862" s="109">
        <f t="shared" si="211"/>
        <v>0</v>
      </c>
      <c r="AI1862" s="109">
        <f t="shared" si="211"/>
        <v>0</v>
      </c>
      <c r="AJ1862" s="109">
        <f t="shared" si="211"/>
        <v>0</v>
      </c>
      <c r="AK1862" s="109">
        <f t="shared" si="211"/>
        <v>0</v>
      </c>
      <c r="AL1862" s="109">
        <f t="shared" si="211"/>
        <v>0</v>
      </c>
    </row>
    <row r="1863" spans="1:38" x14ac:dyDescent="0.3">
      <c r="A1863" s="421"/>
      <c r="B1863" s="421"/>
      <c r="C1863" s="422"/>
      <c r="D1863" s="423"/>
      <c r="E1863" s="421"/>
      <c r="F1863" s="421"/>
      <c r="G1863" s="421"/>
      <c r="H1863" s="421"/>
      <c r="I1863" s="421"/>
      <c r="J1863" s="421"/>
      <c r="K1863" s="421"/>
      <c r="L1863" s="421"/>
      <c r="M1863" s="423"/>
      <c r="N1863" s="340">
        <f>IF(C1863&gt;A_Stammdaten!$B$12,0,SUM(E1863,F1863,H1863,J1863:K1863)-SUM(G1863,I1863,L1863:M1863))</f>
        <v>0</v>
      </c>
      <c r="O1863" s="421"/>
      <c r="P1863" s="421"/>
      <c r="Q1863" s="421"/>
      <c r="R1863" s="421"/>
      <c r="S1863" s="108">
        <f t="shared" si="214"/>
        <v>0</v>
      </c>
      <c r="T1863" s="341">
        <f>IF(ISBLANK($B1863),0,VLOOKUP($B1863,Listen!$A$2:$C$45,2,FALSE))</f>
        <v>0</v>
      </c>
      <c r="U1863" s="341">
        <f>IF(ISBLANK($B1863),0,VLOOKUP($B1863,Listen!$A$2:$C$45,3,FALSE))</f>
        <v>0</v>
      </c>
      <c r="V1863" s="342">
        <f t="shared" si="209"/>
        <v>0</v>
      </c>
      <c r="W1863" s="342">
        <f t="shared" si="212"/>
        <v>0</v>
      </c>
      <c r="X1863" s="342">
        <f t="shared" si="212"/>
        <v>0</v>
      </c>
      <c r="Y1863" s="342">
        <f t="shared" si="212"/>
        <v>0</v>
      </c>
      <c r="Z1863" s="342">
        <f t="shared" si="212"/>
        <v>0</v>
      </c>
      <c r="AA1863" s="342">
        <f t="shared" si="212"/>
        <v>0</v>
      </c>
      <c r="AB1863" s="342">
        <f t="shared" si="212"/>
        <v>0</v>
      </c>
      <c r="AC1863" s="109">
        <f t="shared" si="215"/>
        <v>0</v>
      </c>
      <c r="AD1863" s="109">
        <f>IF(C1863=A_Stammdaten!$B$12,E_SAV!$S1863-E_SAV!$AE1863,HLOOKUP(A_Stammdaten!$B$12-1,$AF$4:$AL$4004,ROW(C1863)-3,FALSE)-$AE1863)</f>
        <v>0</v>
      </c>
      <c r="AE1863" s="109">
        <f>HLOOKUP(A_Stammdaten!$B$12,$AF$4:$AL$4004,ROW(C1863)-3,FALSE)</f>
        <v>0</v>
      </c>
      <c r="AF1863" s="109">
        <f t="shared" si="213"/>
        <v>0</v>
      </c>
      <c r="AG1863" s="109">
        <f t="shared" si="211"/>
        <v>0</v>
      </c>
      <c r="AH1863" s="109">
        <f t="shared" si="211"/>
        <v>0</v>
      </c>
      <c r="AI1863" s="109">
        <f t="shared" si="211"/>
        <v>0</v>
      </c>
      <c r="AJ1863" s="109">
        <f t="shared" si="211"/>
        <v>0</v>
      </c>
      <c r="AK1863" s="109">
        <f t="shared" si="211"/>
        <v>0</v>
      </c>
      <c r="AL1863" s="109">
        <f t="shared" si="211"/>
        <v>0</v>
      </c>
    </row>
    <row r="1864" spans="1:38" x14ac:dyDescent="0.3">
      <c r="A1864" s="421"/>
      <c r="B1864" s="421"/>
      <c r="C1864" s="422"/>
      <c r="D1864" s="423"/>
      <c r="E1864" s="421"/>
      <c r="F1864" s="421"/>
      <c r="G1864" s="421"/>
      <c r="H1864" s="421"/>
      <c r="I1864" s="421"/>
      <c r="J1864" s="421"/>
      <c r="K1864" s="421"/>
      <c r="L1864" s="421"/>
      <c r="M1864" s="423"/>
      <c r="N1864" s="340">
        <f>IF(C1864&gt;A_Stammdaten!$B$12,0,SUM(E1864,F1864,H1864,J1864:K1864)-SUM(G1864,I1864,L1864:M1864))</f>
        <v>0</v>
      </c>
      <c r="O1864" s="421"/>
      <c r="P1864" s="421"/>
      <c r="Q1864" s="421"/>
      <c r="R1864" s="421"/>
      <c r="S1864" s="108">
        <f t="shared" si="214"/>
        <v>0</v>
      </c>
      <c r="T1864" s="341">
        <f>IF(ISBLANK($B1864),0,VLOOKUP($B1864,Listen!$A$2:$C$45,2,FALSE))</f>
        <v>0</v>
      </c>
      <c r="U1864" s="341">
        <f>IF(ISBLANK($B1864),0,VLOOKUP($B1864,Listen!$A$2:$C$45,3,FALSE))</f>
        <v>0</v>
      </c>
      <c r="V1864" s="342">
        <f t="shared" si="209"/>
        <v>0</v>
      </c>
      <c r="W1864" s="342">
        <f t="shared" si="212"/>
        <v>0</v>
      </c>
      <c r="X1864" s="342">
        <f t="shared" si="212"/>
        <v>0</v>
      </c>
      <c r="Y1864" s="342">
        <f t="shared" si="212"/>
        <v>0</v>
      </c>
      <c r="Z1864" s="342">
        <f t="shared" si="212"/>
        <v>0</v>
      </c>
      <c r="AA1864" s="342">
        <f t="shared" si="212"/>
        <v>0</v>
      </c>
      <c r="AB1864" s="342">
        <f t="shared" si="212"/>
        <v>0</v>
      </c>
      <c r="AC1864" s="109">
        <f t="shared" si="215"/>
        <v>0</v>
      </c>
      <c r="AD1864" s="109">
        <f>IF(C1864=A_Stammdaten!$B$12,E_SAV!$S1864-E_SAV!$AE1864,HLOOKUP(A_Stammdaten!$B$12-1,$AF$4:$AL$4004,ROW(C1864)-3,FALSE)-$AE1864)</f>
        <v>0</v>
      </c>
      <c r="AE1864" s="109">
        <f>HLOOKUP(A_Stammdaten!$B$12,$AF$4:$AL$4004,ROW(C1864)-3,FALSE)</f>
        <v>0</v>
      </c>
      <c r="AF1864" s="109">
        <f t="shared" si="213"/>
        <v>0</v>
      </c>
      <c r="AG1864" s="109">
        <f t="shared" si="211"/>
        <v>0</v>
      </c>
      <c r="AH1864" s="109">
        <f t="shared" si="211"/>
        <v>0</v>
      </c>
      <c r="AI1864" s="109">
        <f t="shared" si="211"/>
        <v>0</v>
      </c>
      <c r="AJ1864" s="109">
        <f t="shared" si="211"/>
        <v>0</v>
      </c>
      <c r="AK1864" s="109">
        <f t="shared" si="211"/>
        <v>0</v>
      </c>
      <c r="AL1864" s="109">
        <f t="shared" si="211"/>
        <v>0</v>
      </c>
    </row>
    <row r="1865" spans="1:38" x14ac:dyDescent="0.3">
      <c r="A1865" s="421"/>
      <c r="B1865" s="421"/>
      <c r="C1865" s="422"/>
      <c r="D1865" s="423"/>
      <c r="E1865" s="421"/>
      <c r="F1865" s="421"/>
      <c r="G1865" s="421"/>
      <c r="H1865" s="421"/>
      <c r="I1865" s="421"/>
      <c r="J1865" s="421"/>
      <c r="K1865" s="421"/>
      <c r="L1865" s="421"/>
      <c r="M1865" s="423"/>
      <c r="N1865" s="340">
        <f>IF(C1865&gt;A_Stammdaten!$B$12,0,SUM(E1865,F1865,H1865,J1865:K1865)-SUM(G1865,I1865,L1865:M1865))</f>
        <v>0</v>
      </c>
      <c r="O1865" s="421"/>
      <c r="P1865" s="421"/>
      <c r="Q1865" s="421"/>
      <c r="R1865" s="421"/>
      <c r="S1865" s="108">
        <f t="shared" si="214"/>
        <v>0</v>
      </c>
      <c r="T1865" s="341">
        <f>IF(ISBLANK($B1865),0,VLOOKUP($B1865,Listen!$A$2:$C$45,2,FALSE))</f>
        <v>0</v>
      </c>
      <c r="U1865" s="341">
        <f>IF(ISBLANK($B1865),0,VLOOKUP($B1865,Listen!$A$2:$C$45,3,FALSE))</f>
        <v>0</v>
      </c>
      <c r="V1865" s="342">
        <f t="shared" si="209"/>
        <v>0</v>
      </c>
      <c r="W1865" s="342">
        <f t="shared" si="212"/>
        <v>0</v>
      </c>
      <c r="X1865" s="342">
        <f t="shared" si="212"/>
        <v>0</v>
      </c>
      <c r="Y1865" s="342">
        <f t="shared" si="212"/>
        <v>0</v>
      </c>
      <c r="Z1865" s="342">
        <f t="shared" si="212"/>
        <v>0</v>
      </c>
      <c r="AA1865" s="342">
        <f t="shared" si="212"/>
        <v>0</v>
      </c>
      <c r="AB1865" s="342">
        <f t="shared" si="212"/>
        <v>0</v>
      </c>
      <c r="AC1865" s="109">
        <f t="shared" si="215"/>
        <v>0</v>
      </c>
      <c r="AD1865" s="109">
        <f>IF(C1865=A_Stammdaten!$B$12,E_SAV!$S1865-E_SAV!$AE1865,HLOOKUP(A_Stammdaten!$B$12-1,$AF$4:$AL$4004,ROW(C1865)-3,FALSE)-$AE1865)</f>
        <v>0</v>
      </c>
      <c r="AE1865" s="109">
        <f>HLOOKUP(A_Stammdaten!$B$12,$AF$4:$AL$4004,ROW(C1865)-3,FALSE)</f>
        <v>0</v>
      </c>
      <c r="AF1865" s="109">
        <f t="shared" si="213"/>
        <v>0</v>
      </c>
      <c r="AG1865" s="109">
        <f t="shared" si="211"/>
        <v>0</v>
      </c>
      <c r="AH1865" s="109">
        <f t="shared" si="211"/>
        <v>0</v>
      </c>
      <c r="AI1865" s="109">
        <f t="shared" si="211"/>
        <v>0</v>
      </c>
      <c r="AJ1865" s="109">
        <f t="shared" si="211"/>
        <v>0</v>
      </c>
      <c r="AK1865" s="109">
        <f t="shared" si="211"/>
        <v>0</v>
      </c>
      <c r="AL1865" s="109">
        <f t="shared" si="211"/>
        <v>0</v>
      </c>
    </row>
    <row r="1866" spans="1:38" x14ac:dyDescent="0.3">
      <c r="A1866" s="421"/>
      <c r="B1866" s="421"/>
      <c r="C1866" s="422"/>
      <c r="D1866" s="423"/>
      <c r="E1866" s="421"/>
      <c r="F1866" s="421"/>
      <c r="G1866" s="421"/>
      <c r="H1866" s="421"/>
      <c r="I1866" s="421"/>
      <c r="J1866" s="421"/>
      <c r="K1866" s="421"/>
      <c r="L1866" s="421"/>
      <c r="M1866" s="423"/>
      <c r="N1866" s="340">
        <f>IF(C1866&gt;A_Stammdaten!$B$12,0,SUM(E1866,F1866,H1866,J1866:K1866)-SUM(G1866,I1866,L1866:M1866))</f>
        <v>0</v>
      </c>
      <c r="O1866" s="421"/>
      <c r="P1866" s="421"/>
      <c r="Q1866" s="421"/>
      <c r="R1866" s="421"/>
      <c r="S1866" s="108">
        <f t="shared" si="214"/>
        <v>0</v>
      </c>
      <c r="T1866" s="341">
        <f>IF(ISBLANK($B1866),0,VLOOKUP($B1866,Listen!$A$2:$C$45,2,FALSE))</f>
        <v>0</v>
      </c>
      <c r="U1866" s="341">
        <f>IF(ISBLANK($B1866),0,VLOOKUP($B1866,Listen!$A$2:$C$45,3,FALSE))</f>
        <v>0</v>
      </c>
      <c r="V1866" s="342">
        <f t="shared" si="209"/>
        <v>0</v>
      </c>
      <c r="W1866" s="342">
        <f t="shared" si="212"/>
        <v>0</v>
      </c>
      <c r="X1866" s="342">
        <f t="shared" si="212"/>
        <v>0</v>
      </c>
      <c r="Y1866" s="342">
        <f t="shared" si="212"/>
        <v>0</v>
      </c>
      <c r="Z1866" s="342">
        <f t="shared" si="212"/>
        <v>0</v>
      </c>
      <c r="AA1866" s="342">
        <f t="shared" si="212"/>
        <v>0</v>
      </c>
      <c r="AB1866" s="342">
        <f t="shared" si="212"/>
        <v>0</v>
      </c>
      <c r="AC1866" s="109">
        <f t="shared" si="215"/>
        <v>0</v>
      </c>
      <c r="AD1866" s="109">
        <f>IF(C1866=A_Stammdaten!$B$12,E_SAV!$S1866-E_SAV!$AE1866,HLOOKUP(A_Stammdaten!$B$12-1,$AF$4:$AL$4004,ROW(C1866)-3,FALSE)-$AE1866)</f>
        <v>0</v>
      </c>
      <c r="AE1866" s="109">
        <f>HLOOKUP(A_Stammdaten!$B$12,$AF$4:$AL$4004,ROW(C1866)-3,FALSE)</f>
        <v>0</v>
      </c>
      <c r="AF1866" s="109">
        <f t="shared" si="213"/>
        <v>0</v>
      </c>
      <c r="AG1866" s="109">
        <f t="shared" si="211"/>
        <v>0</v>
      </c>
      <c r="AH1866" s="109">
        <f t="shared" si="211"/>
        <v>0</v>
      </c>
      <c r="AI1866" s="109">
        <f t="shared" si="211"/>
        <v>0</v>
      </c>
      <c r="AJ1866" s="109">
        <f t="shared" ref="AJ1866:AL1929" si="216">IF(OR($C1866=0,$S1866=0,Z1866-(AJ$4-$C1866)=0),0,IF($C1866&lt;AJ$4,AI1866-AI1866/(Z1866-(AJ$4-$C1866)),IF($C1866=AJ$4,$S1866-$S1866/Z1866,0)))</f>
        <v>0</v>
      </c>
      <c r="AK1866" s="109">
        <f t="shared" si="216"/>
        <v>0</v>
      </c>
      <c r="AL1866" s="109">
        <f t="shared" si="216"/>
        <v>0</v>
      </c>
    </row>
    <row r="1867" spans="1:38" x14ac:dyDescent="0.3">
      <c r="A1867" s="421"/>
      <c r="B1867" s="421"/>
      <c r="C1867" s="422"/>
      <c r="D1867" s="423"/>
      <c r="E1867" s="421"/>
      <c r="F1867" s="421"/>
      <c r="G1867" s="421"/>
      <c r="H1867" s="421"/>
      <c r="I1867" s="421"/>
      <c r="J1867" s="421"/>
      <c r="K1867" s="421"/>
      <c r="L1867" s="421"/>
      <c r="M1867" s="423"/>
      <c r="N1867" s="340">
        <f>IF(C1867&gt;A_Stammdaten!$B$12,0,SUM(E1867,F1867,H1867,J1867:K1867)-SUM(G1867,I1867,L1867:M1867))</f>
        <v>0</v>
      </c>
      <c r="O1867" s="421"/>
      <c r="P1867" s="421"/>
      <c r="Q1867" s="421"/>
      <c r="R1867" s="421"/>
      <c r="S1867" s="108">
        <f t="shared" si="214"/>
        <v>0</v>
      </c>
      <c r="T1867" s="341">
        <f>IF(ISBLANK($B1867),0,VLOOKUP($B1867,Listen!$A$2:$C$45,2,FALSE))</f>
        <v>0</v>
      </c>
      <c r="U1867" s="341">
        <f>IF(ISBLANK($B1867),0,VLOOKUP($B1867,Listen!$A$2:$C$45,3,FALSE))</f>
        <v>0</v>
      </c>
      <c r="V1867" s="342">
        <f t="shared" ref="V1867:V1930" si="217">$T1867</f>
        <v>0</v>
      </c>
      <c r="W1867" s="342">
        <f t="shared" si="212"/>
        <v>0</v>
      </c>
      <c r="X1867" s="342">
        <f t="shared" si="212"/>
        <v>0</v>
      </c>
      <c r="Y1867" s="342">
        <f t="shared" si="212"/>
        <v>0</v>
      </c>
      <c r="Z1867" s="342">
        <f t="shared" si="212"/>
        <v>0</v>
      </c>
      <c r="AA1867" s="342">
        <f t="shared" si="212"/>
        <v>0</v>
      </c>
      <c r="AB1867" s="342">
        <f t="shared" si="212"/>
        <v>0</v>
      </c>
      <c r="AC1867" s="109">
        <f t="shared" si="215"/>
        <v>0</v>
      </c>
      <c r="AD1867" s="109">
        <f>IF(C1867=A_Stammdaten!$B$12,E_SAV!$S1867-E_SAV!$AE1867,HLOOKUP(A_Stammdaten!$B$12-1,$AF$4:$AL$4004,ROW(C1867)-3,FALSE)-$AE1867)</f>
        <v>0</v>
      </c>
      <c r="AE1867" s="109">
        <f>HLOOKUP(A_Stammdaten!$B$12,$AF$4:$AL$4004,ROW(C1867)-3,FALSE)</f>
        <v>0</v>
      </c>
      <c r="AF1867" s="109">
        <f t="shared" si="213"/>
        <v>0</v>
      </c>
      <c r="AG1867" s="109">
        <f t="shared" ref="AG1867:AL1930" si="218">IF(OR($C1867=0,$S1867=0,W1867-(AG$4-$C1867)=0),0,IF($C1867&lt;AG$4,AF1867-AF1867/(W1867-(AG$4-$C1867)),IF($C1867=AG$4,$S1867-$S1867/W1867,0)))</f>
        <v>0</v>
      </c>
      <c r="AH1867" s="109">
        <f t="shared" si="218"/>
        <v>0</v>
      </c>
      <c r="AI1867" s="109">
        <f t="shared" si="218"/>
        <v>0</v>
      </c>
      <c r="AJ1867" s="109">
        <f t="shared" si="216"/>
        <v>0</v>
      </c>
      <c r="AK1867" s="109">
        <f t="shared" si="216"/>
        <v>0</v>
      </c>
      <c r="AL1867" s="109">
        <f t="shared" si="216"/>
        <v>0</v>
      </c>
    </row>
    <row r="1868" spans="1:38" x14ac:dyDescent="0.3">
      <c r="A1868" s="421"/>
      <c r="B1868" s="421"/>
      <c r="C1868" s="422"/>
      <c r="D1868" s="423"/>
      <c r="E1868" s="421"/>
      <c r="F1868" s="421"/>
      <c r="G1868" s="421"/>
      <c r="H1868" s="421"/>
      <c r="I1868" s="421"/>
      <c r="J1868" s="421"/>
      <c r="K1868" s="421"/>
      <c r="L1868" s="421"/>
      <c r="M1868" s="423"/>
      <c r="N1868" s="340">
        <f>IF(C1868&gt;A_Stammdaten!$B$12,0,SUM(E1868,F1868,H1868,J1868:K1868)-SUM(G1868,I1868,L1868:M1868))</f>
        <v>0</v>
      </c>
      <c r="O1868" s="421"/>
      <c r="P1868" s="421"/>
      <c r="Q1868" s="421"/>
      <c r="R1868" s="421"/>
      <c r="S1868" s="108">
        <f t="shared" si="214"/>
        <v>0</v>
      </c>
      <c r="T1868" s="341">
        <f>IF(ISBLANK($B1868),0,VLOOKUP($B1868,Listen!$A$2:$C$45,2,FALSE))</f>
        <v>0</v>
      </c>
      <c r="U1868" s="341">
        <f>IF(ISBLANK($B1868),0,VLOOKUP($B1868,Listen!$A$2:$C$45,3,FALSE))</f>
        <v>0</v>
      </c>
      <c r="V1868" s="342">
        <f t="shared" si="217"/>
        <v>0</v>
      </c>
      <c r="W1868" s="342">
        <f t="shared" si="212"/>
        <v>0</v>
      </c>
      <c r="X1868" s="342">
        <f t="shared" si="212"/>
        <v>0</v>
      </c>
      <c r="Y1868" s="342">
        <f t="shared" si="212"/>
        <v>0</v>
      </c>
      <c r="Z1868" s="342">
        <f t="shared" si="212"/>
        <v>0</v>
      </c>
      <c r="AA1868" s="342">
        <f t="shared" si="212"/>
        <v>0</v>
      </c>
      <c r="AB1868" s="342">
        <f t="shared" si="212"/>
        <v>0</v>
      </c>
      <c r="AC1868" s="109">
        <f t="shared" si="215"/>
        <v>0</v>
      </c>
      <c r="AD1868" s="109">
        <f>IF(C1868=A_Stammdaten!$B$12,E_SAV!$S1868-E_SAV!$AE1868,HLOOKUP(A_Stammdaten!$B$12-1,$AF$4:$AL$4004,ROW(C1868)-3,FALSE)-$AE1868)</f>
        <v>0</v>
      </c>
      <c r="AE1868" s="109">
        <f>HLOOKUP(A_Stammdaten!$B$12,$AF$4:$AL$4004,ROW(C1868)-3,FALSE)</f>
        <v>0</v>
      </c>
      <c r="AF1868" s="109">
        <f t="shared" si="213"/>
        <v>0</v>
      </c>
      <c r="AG1868" s="109">
        <f t="shared" si="218"/>
        <v>0</v>
      </c>
      <c r="AH1868" s="109">
        <f t="shared" si="218"/>
        <v>0</v>
      </c>
      <c r="AI1868" s="109">
        <f t="shared" si="218"/>
        <v>0</v>
      </c>
      <c r="AJ1868" s="109">
        <f t="shared" si="216"/>
        <v>0</v>
      </c>
      <c r="AK1868" s="109">
        <f t="shared" si="216"/>
        <v>0</v>
      </c>
      <c r="AL1868" s="109">
        <f t="shared" si="216"/>
        <v>0</v>
      </c>
    </row>
    <row r="1869" spans="1:38" x14ac:dyDescent="0.3">
      <c r="A1869" s="421"/>
      <c r="B1869" s="421"/>
      <c r="C1869" s="422"/>
      <c r="D1869" s="423"/>
      <c r="E1869" s="421"/>
      <c r="F1869" s="421"/>
      <c r="G1869" s="421"/>
      <c r="H1869" s="421"/>
      <c r="I1869" s="421"/>
      <c r="J1869" s="421"/>
      <c r="K1869" s="421"/>
      <c r="L1869" s="421"/>
      <c r="M1869" s="423"/>
      <c r="N1869" s="340">
        <f>IF(C1869&gt;A_Stammdaten!$B$12,0,SUM(E1869,F1869,H1869,J1869:K1869)-SUM(G1869,I1869,L1869:M1869))</f>
        <v>0</v>
      </c>
      <c r="O1869" s="421"/>
      <c r="P1869" s="421"/>
      <c r="Q1869" s="421"/>
      <c r="R1869" s="421"/>
      <c r="S1869" s="108">
        <f t="shared" si="214"/>
        <v>0</v>
      </c>
      <c r="T1869" s="341">
        <f>IF(ISBLANK($B1869),0,VLOOKUP($B1869,Listen!$A$2:$C$45,2,FALSE))</f>
        <v>0</v>
      </c>
      <c r="U1869" s="341">
        <f>IF(ISBLANK($B1869),0,VLOOKUP($B1869,Listen!$A$2:$C$45,3,FALSE))</f>
        <v>0</v>
      </c>
      <c r="V1869" s="342">
        <f t="shared" si="217"/>
        <v>0</v>
      </c>
      <c r="W1869" s="342">
        <f t="shared" si="212"/>
        <v>0</v>
      </c>
      <c r="X1869" s="342">
        <f t="shared" si="212"/>
        <v>0</v>
      </c>
      <c r="Y1869" s="342">
        <f t="shared" si="212"/>
        <v>0</v>
      </c>
      <c r="Z1869" s="342">
        <f t="shared" si="212"/>
        <v>0</v>
      </c>
      <c r="AA1869" s="342">
        <f t="shared" si="212"/>
        <v>0</v>
      </c>
      <c r="AB1869" s="342">
        <f t="shared" si="212"/>
        <v>0</v>
      </c>
      <c r="AC1869" s="109">
        <f t="shared" si="215"/>
        <v>0</v>
      </c>
      <c r="AD1869" s="109">
        <f>IF(C1869=A_Stammdaten!$B$12,E_SAV!$S1869-E_SAV!$AE1869,HLOOKUP(A_Stammdaten!$B$12-1,$AF$4:$AL$4004,ROW(C1869)-3,FALSE)-$AE1869)</f>
        <v>0</v>
      </c>
      <c r="AE1869" s="109">
        <f>HLOOKUP(A_Stammdaten!$B$12,$AF$4:$AL$4004,ROW(C1869)-3,FALSE)</f>
        <v>0</v>
      </c>
      <c r="AF1869" s="109">
        <f t="shared" si="213"/>
        <v>0</v>
      </c>
      <c r="AG1869" s="109">
        <f t="shared" si="218"/>
        <v>0</v>
      </c>
      <c r="AH1869" s="109">
        <f t="shared" si="218"/>
        <v>0</v>
      </c>
      <c r="AI1869" s="109">
        <f t="shared" si="218"/>
        <v>0</v>
      </c>
      <c r="AJ1869" s="109">
        <f t="shared" si="216"/>
        <v>0</v>
      </c>
      <c r="AK1869" s="109">
        <f t="shared" si="216"/>
        <v>0</v>
      </c>
      <c r="AL1869" s="109">
        <f t="shared" si="216"/>
        <v>0</v>
      </c>
    </row>
    <row r="1870" spans="1:38" x14ac:dyDescent="0.3">
      <c r="A1870" s="421"/>
      <c r="B1870" s="421"/>
      <c r="C1870" s="422"/>
      <c r="D1870" s="423"/>
      <c r="E1870" s="421"/>
      <c r="F1870" s="421"/>
      <c r="G1870" s="421"/>
      <c r="H1870" s="421"/>
      <c r="I1870" s="421"/>
      <c r="J1870" s="421"/>
      <c r="K1870" s="421"/>
      <c r="L1870" s="421"/>
      <c r="M1870" s="423"/>
      <c r="N1870" s="340">
        <f>IF(C1870&gt;A_Stammdaten!$B$12,0,SUM(E1870,F1870,H1870,J1870:K1870)-SUM(G1870,I1870,L1870:M1870))</f>
        <v>0</v>
      </c>
      <c r="O1870" s="421"/>
      <c r="P1870" s="421"/>
      <c r="Q1870" s="421"/>
      <c r="R1870" s="421"/>
      <c r="S1870" s="108">
        <f t="shared" si="214"/>
        <v>0</v>
      </c>
      <c r="T1870" s="341">
        <f>IF(ISBLANK($B1870),0,VLOOKUP($B1870,Listen!$A$2:$C$45,2,FALSE))</f>
        <v>0</v>
      </c>
      <c r="U1870" s="341">
        <f>IF(ISBLANK($B1870),0,VLOOKUP($B1870,Listen!$A$2:$C$45,3,FALSE))</f>
        <v>0</v>
      </c>
      <c r="V1870" s="342">
        <f t="shared" si="217"/>
        <v>0</v>
      </c>
      <c r="W1870" s="342">
        <f t="shared" si="212"/>
        <v>0</v>
      </c>
      <c r="X1870" s="342">
        <f t="shared" si="212"/>
        <v>0</v>
      </c>
      <c r="Y1870" s="342">
        <f t="shared" si="212"/>
        <v>0</v>
      </c>
      <c r="Z1870" s="342">
        <f t="shared" si="212"/>
        <v>0</v>
      </c>
      <c r="AA1870" s="342">
        <f t="shared" si="212"/>
        <v>0</v>
      </c>
      <c r="AB1870" s="342">
        <f t="shared" si="212"/>
        <v>0</v>
      </c>
      <c r="AC1870" s="109">
        <f t="shared" si="215"/>
        <v>0</v>
      </c>
      <c r="AD1870" s="109">
        <f>IF(C1870=A_Stammdaten!$B$12,E_SAV!$S1870-E_SAV!$AE1870,HLOOKUP(A_Stammdaten!$B$12-1,$AF$4:$AL$4004,ROW(C1870)-3,FALSE)-$AE1870)</f>
        <v>0</v>
      </c>
      <c r="AE1870" s="109">
        <f>HLOOKUP(A_Stammdaten!$B$12,$AF$4:$AL$4004,ROW(C1870)-3,FALSE)</f>
        <v>0</v>
      </c>
      <c r="AF1870" s="109">
        <f t="shared" si="213"/>
        <v>0</v>
      </c>
      <c r="AG1870" s="109">
        <f t="shared" si="218"/>
        <v>0</v>
      </c>
      <c r="AH1870" s="109">
        <f t="shared" si="218"/>
        <v>0</v>
      </c>
      <c r="AI1870" s="109">
        <f t="shared" si="218"/>
        <v>0</v>
      </c>
      <c r="AJ1870" s="109">
        <f t="shared" si="216"/>
        <v>0</v>
      </c>
      <c r="AK1870" s="109">
        <f t="shared" si="216"/>
        <v>0</v>
      </c>
      <c r="AL1870" s="109">
        <f t="shared" si="216"/>
        <v>0</v>
      </c>
    </row>
    <row r="1871" spans="1:38" x14ac:dyDescent="0.3">
      <c r="A1871" s="421"/>
      <c r="B1871" s="421"/>
      <c r="C1871" s="422"/>
      <c r="D1871" s="423"/>
      <c r="E1871" s="421"/>
      <c r="F1871" s="421"/>
      <c r="G1871" s="421"/>
      <c r="H1871" s="421"/>
      <c r="I1871" s="421"/>
      <c r="J1871" s="421"/>
      <c r="K1871" s="421"/>
      <c r="L1871" s="421"/>
      <c r="M1871" s="423"/>
      <c r="N1871" s="340">
        <f>IF(C1871&gt;A_Stammdaten!$B$12,0,SUM(E1871,F1871,H1871,J1871:K1871)-SUM(G1871,I1871,L1871:M1871))</f>
        <v>0</v>
      </c>
      <c r="O1871" s="421"/>
      <c r="P1871" s="421"/>
      <c r="Q1871" s="421"/>
      <c r="R1871" s="421"/>
      <c r="S1871" s="108">
        <f t="shared" si="214"/>
        <v>0</v>
      </c>
      <c r="T1871" s="341">
        <f>IF(ISBLANK($B1871),0,VLOOKUP($B1871,Listen!$A$2:$C$45,2,FALSE))</f>
        <v>0</v>
      </c>
      <c r="U1871" s="341">
        <f>IF(ISBLANK($B1871),0,VLOOKUP($B1871,Listen!$A$2:$C$45,3,FALSE))</f>
        <v>0</v>
      </c>
      <c r="V1871" s="342">
        <f t="shared" si="217"/>
        <v>0</v>
      </c>
      <c r="W1871" s="342">
        <f t="shared" si="212"/>
        <v>0</v>
      </c>
      <c r="X1871" s="342">
        <f t="shared" si="212"/>
        <v>0</v>
      </c>
      <c r="Y1871" s="342">
        <f t="shared" si="212"/>
        <v>0</v>
      </c>
      <c r="Z1871" s="342">
        <f t="shared" si="212"/>
        <v>0</v>
      </c>
      <c r="AA1871" s="342">
        <f t="shared" si="212"/>
        <v>0</v>
      </c>
      <c r="AB1871" s="342">
        <f t="shared" si="212"/>
        <v>0</v>
      </c>
      <c r="AC1871" s="109">
        <f t="shared" si="215"/>
        <v>0</v>
      </c>
      <c r="AD1871" s="109">
        <f>IF(C1871=A_Stammdaten!$B$12,E_SAV!$S1871-E_SAV!$AE1871,HLOOKUP(A_Stammdaten!$B$12-1,$AF$4:$AL$4004,ROW(C1871)-3,FALSE)-$AE1871)</f>
        <v>0</v>
      </c>
      <c r="AE1871" s="109">
        <f>HLOOKUP(A_Stammdaten!$B$12,$AF$4:$AL$4004,ROW(C1871)-3,FALSE)</f>
        <v>0</v>
      </c>
      <c r="AF1871" s="109">
        <f t="shared" si="213"/>
        <v>0</v>
      </c>
      <c r="AG1871" s="109">
        <f t="shared" si="218"/>
        <v>0</v>
      </c>
      <c r="AH1871" s="109">
        <f t="shared" si="218"/>
        <v>0</v>
      </c>
      <c r="AI1871" s="109">
        <f t="shared" si="218"/>
        <v>0</v>
      </c>
      <c r="AJ1871" s="109">
        <f t="shared" si="216"/>
        <v>0</v>
      </c>
      <c r="AK1871" s="109">
        <f t="shared" si="216"/>
        <v>0</v>
      </c>
      <c r="AL1871" s="109">
        <f t="shared" si="216"/>
        <v>0</v>
      </c>
    </row>
    <row r="1872" spans="1:38" x14ac:dyDescent="0.3">
      <c r="A1872" s="421"/>
      <c r="B1872" s="421"/>
      <c r="C1872" s="422"/>
      <c r="D1872" s="423"/>
      <c r="E1872" s="421"/>
      <c r="F1872" s="421"/>
      <c r="G1872" s="421"/>
      <c r="H1872" s="421"/>
      <c r="I1872" s="421"/>
      <c r="J1872" s="421"/>
      <c r="K1872" s="421"/>
      <c r="L1872" s="421"/>
      <c r="M1872" s="423"/>
      <c r="N1872" s="340">
        <f>IF(C1872&gt;A_Stammdaten!$B$12,0,SUM(E1872,F1872,H1872,J1872:K1872)-SUM(G1872,I1872,L1872:M1872))</f>
        <v>0</v>
      </c>
      <c r="O1872" s="421"/>
      <c r="P1872" s="421"/>
      <c r="Q1872" s="421"/>
      <c r="R1872" s="421"/>
      <c r="S1872" s="108">
        <f t="shared" si="214"/>
        <v>0</v>
      </c>
      <c r="T1872" s="341">
        <f>IF(ISBLANK($B1872),0,VLOOKUP($B1872,Listen!$A$2:$C$45,2,FALSE))</f>
        <v>0</v>
      </c>
      <c r="U1872" s="341">
        <f>IF(ISBLANK($B1872),0,VLOOKUP($B1872,Listen!$A$2:$C$45,3,FALSE))</f>
        <v>0</v>
      </c>
      <c r="V1872" s="342">
        <f t="shared" si="217"/>
        <v>0</v>
      </c>
      <c r="W1872" s="342">
        <f t="shared" si="212"/>
        <v>0</v>
      </c>
      <c r="X1872" s="342">
        <f t="shared" si="212"/>
        <v>0</v>
      </c>
      <c r="Y1872" s="342">
        <f t="shared" si="212"/>
        <v>0</v>
      </c>
      <c r="Z1872" s="342">
        <f t="shared" si="212"/>
        <v>0</v>
      </c>
      <c r="AA1872" s="342">
        <f t="shared" si="212"/>
        <v>0</v>
      </c>
      <c r="AB1872" s="342">
        <f t="shared" si="212"/>
        <v>0</v>
      </c>
      <c r="AC1872" s="109">
        <f t="shared" si="215"/>
        <v>0</v>
      </c>
      <c r="AD1872" s="109">
        <f>IF(C1872=A_Stammdaten!$B$12,E_SAV!$S1872-E_SAV!$AE1872,HLOOKUP(A_Stammdaten!$B$12-1,$AF$4:$AL$4004,ROW(C1872)-3,FALSE)-$AE1872)</f>
        <v>0</v>
      </c>
      <c r="AE1872" s="109">
        <f>HLOOKUP(A_Stammdaten!$B$12,$AF$4:$AL$4004,ROW(C1872)-3,FALSE)</f>
        <v>0</v>
      </c>
      <c r="AF1872" s="109">
        <f t="shared" si="213"/>
        <v>0</v>
      </c>
      <c r="AG1872" s="109">
        <f t="shared" si="218"/>
        <v>0</v>
      </c>
      <c r="AH1872" s="109">
        <f t="shared" si="218"/>
        <v>0</v>
      </c>
      <c r="AI1872" s="109">
        <f t="shared" si="218"/>
        <v>0</v>
      </c>
      <c r="AJ1872" s="109">
        <f t="shared" si="216"/>
        <v>0</v>
      </c>
      <c r="AK1872" s="109">
        <f t="shared" si="216"/>
        <v>0</v>
      </c>
      <c r="AL1872" s="109">
        <f t="shared" si="216"/>
        <v>0</v>
      </c>
    </row>
    <row r="1873" spans="1:38" x14ac:dyDescent="0.3">
      <c r="A1873" s="421"/>
      <c r="B1873" s="421"/>
      <c r="C1873" s="422"/>
      <c r="D1873" s="423"/>
      <c r="E1873" s="421"/>
      <c r="F1873" s="421"/>
      <c r="G1873" s="421"/>
      <c r="H1873" s="421"/>
      <c r="I1873" s="421"/>
      <c r="J1873" s="421"/>
      <c r="K1873" s="421"/>
      <c r="L1873" s="421"/>
      <c r="M1873" s="423"/>
      <c r="N1873" s="340">
        <f>IF(C1873&gt;A_Stammdaten!$B$12,0,SUM(E1873,F1873,H1873,J1873:K1873)-SUM(G1873,I1873,L1873:M1873))</f>
        <v>0</v>
      </c>
      <c r="O1873" s="421"/>
      <c r="P1873" s="421"/>
      <c r="Q1873" s="421"/>
      <c r="R1873" s="421"/>
      <c r="S1873" s="108">
        <f t="shared" si="214"/>
        <v>0</v>
      </c>
      <c r="T1873" s="341">
        <f>IF(ISBLANK($B1873),0,VLOOKUP($B1873,Listen!$A$2:$C$45,2,FALSE))</f>
        <v>0</v>
      </c>
      <c r="U1873" s="341">
        <f>IF(ISBLANK($B1873),0,VLOOKUP($B1873,Listen!$A$2:$C$45,3,FALSE))</f>
        <v>0</v>
      </c>
      <c r="V1873" s="342">
        <f t="shared" si="217"/>
        <v>0</v>
      </c>
      <c r="W1873" s="342">
        <f t="shared" si="212"/>
        <v>0</v>
      </c>
      <c r="X1873" s="342">
        <f t="shared" si="212"/>
        <v>0</v>
      </c>
      <c r="Y1873" s="342">
        <f t="shared" si="212"/>
        <v>0</v>
      </c>
      <c r="Z1873" s="342">
        <f t="shared" si="212"/>
        <v>0</v>
      </c>
      <c r="AA1873" s="342">
        <f t="shared" si="212"/>
        <v>0</v>
      </c>
      <c r="AB1873" s="342">
        <f t="shared" si="212"/>
        <v>0</v>
      </c>
      <c r="AC1873" s="109">
        <f t="shared" si="215"/>
        <v>0</v>
      </c>
      <c r="AD1873" s="109">
        <f>IF(C1873=A_Stammdaten!$B$12,E_SAV!$S1873-E_SAV!$AE1873,HLOOKUP(A_Stammdaten!$B$12-1,$AF$4:$AL$4004,ROW(C1873)-3,FALSE)-$AE1873)</f>
        <v>0</v>
      </c>
      <c r="AE1873" s="109">
        <f>HLOOKUP(A_Stammdaten!$B$12,$AF$4:$AL$4004,ROW(C1873)-3,FALSE)</f>
        <v>0</v>
      </c>
      <c r="AF1873" s="109">
        <f t="shared" si="213"/>
        <v>0</v>
      </c>
      <c r="AG1873" s="109">
        <f t="shared" si="218"/>
        <v>0</v>
      </c>
      <c r="AH1873" s="109">
        <f t="shared" si="218"/>
        <v>0</v>
      </c>
      <c r="AI1873" s="109">
        <f t="shared" si="218"/>
        <v>0</v>
      </c>
      <c r="AJ1873" s="109">
        <f t="shared" si="216"/>
        <v>0</v>
      </c>
      <c r="AK1873" s="109">
        <f t="shared" si="216"/>
        <v>0</v>
      </c>
      <c r="AL1873" s="109">
        <f t="shared" si="216"/>
        <v>0</v>
      </c>
    </row>
    <row r="1874" spans="1:38" x14ac:dyDescent="0.3">
      <c r="A1874" s="421"/>
      <c r="B1874" s="421"/>
      <c r="C1874" s="422"/>
      <c r="D1874" s="423"/>
      <c r="E1874" s="421"/>
      <c r="F1874" s="421"/>
      <c r="G1874" s="421"/>
      <c r="H1874" s="421"/>
      <c r="I1874" s="421"/>
      <c r="J1874" s="421"/>
      <c r="K1874" s="421"/>
      <c r="L1874" s="421"/>
      <c r="M1874" s="423"/>
      <c r="N1874" s="340">
        <f>IF(C1874&gt;A_Stammdaten!$B$12,0,SUM(E1874,F1874,H1874,J1874:K1874)-SUM(G1874,I1874,L1874:M1874))</f>
        <v>0</v>
      </c>
      <c r="O1874" s="421"/>
      <c r="P1874" s="421"/>
      <c r="Q1874" s="421"/>
      <c r="R1874" s="421"/>
      <c r="S1874" s="108">
        <f t="shared" si="214"/>
        <v>0</v>
      </c>
      <c r="T1874" s="341">
        <f>IF(ISBLANK($B1874),0,VLOOKUP($B1874,Listen!$A$2:$C$45,2,FALSE))</f>
        <v>0</v>
      </c>
      <c r="U1874" s="341">
        <f>IF(ISBLANK($B1874),0,VLOOKUP($B1874,Listen!$A$2:$C$45,3,FALSE))</f>
        <v>0</v>
      </c>
      <c r="V1874" s="342">
        <f t="shared" si="217"/>
        <v>0</v>
      </c>
      <c r="W1874" s="342">
        <f t="shared" si="212"/>
        <v>0</v>
      </c>
      <c r="X1874" s="342">
        <f t="shared" si="212"/>
        <v>0</v>
      </c>
      <c r="Y1874" s="342">
        <f t="shared" si="212"/>
        <v>0</v>
      </c>
      <c r="Z1874" s="342">
        <f t="shared" si="212"/>
        <v>0</v>
      </c>
      <c r="AA1874" s="342">
        <f t="shared" si="212"/>
        <v>0</v>
      </c>
      <c r="AB1874" s="342">
        <f t="shared" si="212"/>
        <v>0</v>
      </c>
      <c r="AC1874" s="109">
        <f t="shared" si="215"/>
        <v>0</v>
      </c>
      <c r="AD1874" s="109">
        <f>IF(C1874=A_Stammdaten!$B$12,E_SAV!$S1874-E_SAV!$AE1874,HLOOKUP(A_Stammdaten!$B$12-1,$AF$4:$AL$4004,ROW(C1874)-3,FALSE)-$AE1874)</f>
        <v>0</v>
      </c>
      <c r="AE1874" s="109">
        <f>HLOOKUP(A_Stammdaten!$B$12,$AF$4:$AL$4004,ROW(C1874)-3,FALSE)</f>
        <v>0</v>
      </c>
      <c r="AF1874" s="109">
        <f t="shared" si="213"/>
        <v>0</v>
      </c>
      <c r="AG1874" s="109">
        <f t="shared" si="218"/>
        <v>0</v>
      </c>
      <c r="AH1874" s="109">
        <f t="shared" si="218"/>
        <v>0</v>
      </c>
      <c r="AI1874" s="109">
        <f t="shared" si="218"/>
        <v>0</v>
      </c>
      <c r="AJ1874" s="109">
        <f t="shared" si="216"/>
        <v>0</v>
      </c>
      <c r="AK1874" s="109">
        <f t="shared" si="216"/>
        <v>0</v>
      </c>
      <c r="AL1874" s="109">
        <f t="shared" si="216"/>
        <v>0</v>
      </c>
    </row>
    <row r="1875" spans="1:38" x14ac:dyDescent="0.3">
      <c r="A1875" s="421"/>
      <c r="B1875" s="421"/>
      <c r="C1875" s="422"/>
      <c r="D1875" s="423"/>
      <c r="E1875" s="421"/>
      <c r="F1875" s="421"/>
      <c r="G1875" s="421"/>
      <c r="H1875" s="421"/>
      <c r="I1875" s="421"/>
      <c r="J1875" s="421"/>
      <c r="K1875" s="421"/>
      <c r="L1875" s="421"/>
      <c r="M1875" s="423"/>
      <c r="N1875" s="340">
        <f>IF(C1875&gt;A_Stammdaten!$B$12,0,SUM(E1875,F1875,H1875,J1875:K1875)-SUM(G1875,I1875,L1875:M1875))</f>
        <v>0</v>
      </c>
      <c r="O1875" s="421"/>
      <c r="P1875" s="421"/>
      <c r="Q1875" s="421"/>
      <c r="R1875" s="421"/>
      <c r="S1875" s="108">
        <f t="shared" si="214"/>
        <v>0</v>
      </c>
      <c r="T1875" s="341">
        <f>IF(ISBLANK($B1875),0,VLOOKUP($B1875,Listen!$A$2:$C$45,2,FALSE))</f>
        <v>0</v>
      </c>
      <c r="U1875" s="341">
        <f>IF(ISBLANK($B1875),0,VLOOKUP($B1875,Listen!$A$2:$C$45,3,FALSE))</f>
        <v>0</v>
      </c>
      <c r="V1875" s="342">
        <f t="shared" si="217"/>
        <v>0</v>
      </c>
      <c r="W1875" s="342">
        <f t="shared" si="212"/>
        <v>0</v>
      </c>
      <c r="X1875" s="342">
        <f t="shared" si="212"/>
        <v>0</v>
      </c>
      <c r="Y1875" s="342">
        <f t="shared" si="212"/>
        <v>0</v>
      </c>
      <c r="Z1875" s="342">
        <f t="shared" si="212"/>
        <v>0</v>
      </c>
      <c r="AA1875" s="342">
        <f t="shared" si="212"/>
        <v>0</v>
      </c>
      <c r="AB1875" s="342">
        <f t="shared" si="212"/>
        <v>0</v>
      </c>
      <c r="AC1875" s="109">
        <f t="shared" si="215"/>
        <v>0</v>
      </c>
      <c r="AD1875" s="109">
        <f>IF(C1875=A_Stammdaten!$B$12,E_SAV!$S1875-E_SAV!$AE1875,HLOOKUP(A_Stammdaten!$B$12-1,$AF$4:$AL$4004,ROW(C1875)-3,FALSE)-$AE1875)</f>
        <v>0</v>
      </c>
      <c r="AE1875" s="109">
        <f>HLOOKUP(A_Stammdaten!$B$12,$AF$4:$AL$4004,ROW(C1875)-3,FALSE)</f>
        <v>0</v>
      </c>
      <c r="AF1875" s="109">
        <f t="shared" si="213"/>
        <v>0</v>
      </c>
      <c r="AG1875" s="109">
        <f t="shared" si="218"/>
        <v>0</v>
      </c>
      <c r="AH1875" s="109">
        <f t="shared" si="218"/>
        <v>0</v>
      </c>
      <c r="AI1875" s="109">
        <f t="shared" si="218"/>
        <v>0</v>
      </c>
      <c r="AJ1875" s="109">
        <f t="shared" si="216"/>
        <v>0</v>
      </c>
      <c r="AK1875" s="109">
        <f t="shared" si="216"/>
        <v>0</v>
      </c>
      <c r="AL1875" s="109">
        <f t="shared" si="216"/>
        <v>0</v>
      </c>
    </row>
    <row r="1876" spans="1:38" x14ac:dyDescent="0.3">
      <c r="A1876" s="421"/>
      <c r="B1876" s="421"/>
      <c r="C1876" s="422"/>
      <c r="D1876" s="423"/>
      <c r="E1876" s="421"/>
      <c r="F1876" s="421"/>
      <c r="G1876" s="421"/>
      <c r="H1876" s="421"/>
      <c r="I1876" s="421"/>
      <c r="J1876" s="421"/>
      <c r="K1876" s="421"/>
      <c r="L1876" s="421"/>
      <c r="M1876" s="423"/>
      <c r="N1876" s="340">
        <f>IF(C1876&gt;A_Stammdaten!$B$12,0,SUM(E1876,F1876,H1876,J1876:K1876)-SUM(G1876,I1876,L1876:M1876))</f>
        <v>0</v>
      </c>
      <c r="O1876" s="421"/>
      <c r="P1876" s="421"/>
      <c r="Q1876" s="421"/>
      <c r="R1876" s="421"/>
      <c r="S1876" s="108">
        <f t="shared" si="214"/>
        <v>0</v>
      </c>
      <c r="T1876" s="341">
        <f>IF(ISBLANK($B1876),0,VLOOKUP($B1876,Listen!$A$2:$C$45,2,FALSE))</f>
        <v>0</v>
      </c>
      <c r="U1876" s="341">
        <f>IF(ISBLANK($B1876),0,VLOOKUP($B1876,Listen!$A$2:$C$45,3,FALSE))</f>
        <v>0</v>
      </c>
      <c r="V1876" s="342">
        <f t="shared" si="217"/>
        <v>0</v>
      </c>
      <c r="W1876" s="342">
        <f t="shared" si="212"/>
        <v>0</v>
      </c>
      <c r="X1876" s="342">
        <f t="shared" si="212"/>
        <v>0</v>
      </c>
      <c r="Y1876" s="342">
        <f t="shared" si="212"/>
        <v>0</v>
      </c>
      <c r="Z1876" s="342">
        <f t="shared" si="212"/>
        <v>0</v>
      </c>
      <c r="AA1876" s="342">
        <f t="shared" si="212"/>
        <v>0</v>
      </c>
      <c r="AB1876" s="342">
        <f t="shared" si="212"/>
        <v>0</v>
      </c>
      <c r="AC1876" s="109">
        <f t="shared" si="215"/>
        <v>0</v>
      </c>
      <c r="AD1876" s="109">
        <f>IF(C1876=A_Stammdaten!$B$12,E_SAV!$S1876-E_SAV!$AE1876,HLOOKUP(A_Stammdaten!$B$12-1,$AF$4:$AL$4004,ROW(C1876)-3,FALSE)-$AE1876)</f>
        <v>0</v>
      </c>
      <c r="AE1876" s="109">
        <f>HLOOKUP(A_Stammdaten!$B$12,$AF$4:$AL$4004,ROW(C1876)-3,FALSE)</f>
        <v>0</v>
      </c>
      <c r="AF1876" s="109">
        <f t="shared" si="213"/>
        <v>0</v>
      </c>
      <c r="AG1876" s="109">
        <f t="shared" si="218"/>
        <v>0</v>
      </c>
      <c r="AH1876" s="109">
        <f t="shared" si="218"/>
        <v>0</v>
      </c>
      <c r="AI1876" s="109">
        <f t="shared" si="218"/>
        <v>0</v>
      </c>
      <c r="AJ1876" s="109">
        <f t="shared" si="216"/>
        <v>0</v>
      </c>
      <c r="AK1876" s="109">
        <f t="shared" si="216"/>
        <v>0</v>
      </c>
      <c r="AL1876" s="109">
        <f t="shared" si="216"/>
        <v>0</v>
      </c>
    </row>
    <row r="1877" spans="1:38" x14ac:dyDescent="0.3">
      <c r="A1877" s="421"/>
      <c r="B1877" s="421"/>
      <c r="C1877" s="422"/>
      <c r="D1877" s="423"/>
      <c r="E1877" s="421"/>
      <c r="F1877" s="421"/>
      <c r="G1877" s="421"/>
      <c r="H1877" s="421"/>
      <c r="I1877" s="421"/>
      <c r="J1877" s="421"/>
      <c r="K1877" s="421"/>
      <c r="L1877" s="421"/>
      <c r="M1877" s="423"/>
      <c r="N1877" s="340">
        <f>IF(C1877&gt;A_Stammdaten!$B$12,0,SUM(E1877,F1877,H1877,J1877:K1877)-SUM(G1877,I1877,L1877:M1877))</f>
        <v>0</v>
      </c>
      <c r="O1877" s="421"/>
      <c r="P1877" s="421"/>
      <c r="Q1877" s="421"/>
      <c r="R1877" s="421"/>
      <c r="S1877" s="108">
        <f t="shared" si="214"/>
        <v>0</v>
      </c>
      <c r="T1877" s="341">
        <f>IF(ISBLANK($B1877),0,VLOOKUP($B1877,Listen!$A$2:$C$45,2,FALSE))</f>
        <v>0</v>
      </c>
      <c r="U1877" s="341">
        <f>IF(ISBLANK($B1877),0,VLOOKUP($B1877,Listen!$A$2:$C$45,3,FALSE))</f>
        <v>0</v>
      </c>
      <c r="V1877" s="342">
        <f t="shared" si="217"/>
        <v>0</v>
      </c>
      <c r="W1877" s="342">
        <f t="shared" si="212"/>
        <v>0</v>
      </c>
      <c r="X1877" s="342">
        <f t="shared" si="212"/>
        <v>0</v>
      </c>
      <c r="Y1877" s="342">
        <f t="shared" si="212"/>
        <v>0</v>
      </c>
      <c r="Z1877" s="342">
        <f t="shared" si="212"/>
        <v>0</v>
      </c>
      <c r="AA1877" s="342">
        <f t="shared" si="212"/>
        <v>0</v>
      </c>
      <c r="AB1877" s="342">
        <f t="shared" si="212"/>
        <v>0</v>
      </c>
      <c r="AC1877" s="109">
        <f t="shared" si="215"/>
        <v>0</v>
      </c>
      <c r="AD1877" s="109">
        <f>IF(C1877=A_Stammdaten!$B$12,E_SAV!$S1877-E_SAV!$AE1877,HLOOKUP(A_Stammdaten!$B$12-1,$AF$4:$AL$4004,ROW(C1877)-3,FALSE)-$AE1877)</f>
        <v>0</v>
      </c>
      <c r="AE1877" s="109">
        <f>HLOOKUP(A_Stammdaten!$B$12,$AF$4:$AL$4004,ROW(C1877)-3,FALSE)</f>
        <v>0</v>
      </c>
      <c r="AF1877" s="109">
        <f t="shared" si="213"/>
        <v>0</v>
      </c>
      <c r="AG1877" s="109">
        <f t="shared" si="218"/>
        <v>0</v>
      </c>
      <c r="AH1877" s="109">
        <f t="shared" si="218"/>
        <v>0</v>
      </c>
      <c r="AI1877" s="109">
        <f t="shared" si="218"/>
        <v>0</v>
      </c>
      <c r="AJ1877" s="109">
        <f t="shared" si="216"/>
        <v>0</v>
      </c>
      <c r="AK1877" s="109">
        <f t="shared" si="216"/>
        <v>0</v>
      </c>
      <c r="AL1877" s="109">
        <f t="shared" si="216"/>
        <v>0</v>
      </c>
    </row>
    <row r="1878" spans="1:38" x14ac:dyDescent="0.3">
      <c r="A1878" s="421"/>
      <c r="B1878" s="421"/>
      <c r="C1878" s="422"/>
      <c r="D1878" s="423"/>
      <c r="E1878" s="421"/>
      <c r="F1878" s="421"/>
      <c r="G1878" s="421"/>
      <c r="H1878" s="421"/>
      <c r="I1878" s="421"/>
      <c r="J1878" s="421"/>
      <c r="K1878" s="421"/>
      <c r="L1878" s="421"/>
      <c r="M1878" s="423"/>
      <c r="N1878" s="340">
        <f>IF(C1878&gt;A_Stammdaten!$B$12,0,SUM(E1878,F1878,H1878,J1878:K1878)-SUM(G1878,I1878,L1878:M1878))</f>
        <v>0</v>
      </c>
      <c r="O1878" s="421"/>
      <c r="P1878" s="421"/>
      <c r="Q1878" s="421"/>
      <c r="R1878" s="421"/>
      <c r="S1878" s="108">
        <f t="shared" si="214"/>
        <v>0</v>
      </c>
      <c r="T1878" s="341">
        <f>IF(ISBLANK($B1878),0,VLOOKUP($B1878,Listen!$A$2:$C$45,2,FALSE))</f>
        <v>0</v>
      </c>
      <c r="U1878" s="341">
        <f>IF(ISBLANK($B1878),0,VLOOKUP($B1878,Listen!$A$2:$C$45,3,FALSE))</f>
        <v>0</v>
      </c>
      <c r="V1878" s="342">
        <f t="shared" si="217"/>
        <v>0</v>
      </c>
      <c r="W1878" s="342">
        <f t="shared" si="212"/>
        <v>0</v>
      </c>
      <c r="X1878" s="342">
        <f t="shared" si="212"/>
        <v>0</v>
      </c>
      <c r="Y1878" s="342">
        <f t="shared" si="212"/>
        <v>0</v>
      </c>
      <c r="Z1878" s="342">
        <f t="shared" si="212"/>
        <v>0</v>
      </c>
      <c r="AA1878" s="342">
        <f t="shared" si="212"/>
        <v>0</v>
      </c>
      <c r="AB1878" s="342">
        <f t="shared" si="212"/>
        <v>0</v>
      </c>
      <c r="AC1878" s="109">
        <f t="shared" si="215"/>
        <v>0</v>
      </c>
      <c r="AD1878" s="109">
        <f>IF(C1878=A_Stammdaten!$B$12,E_SAV!$S1878-E_SAV!$AE1878,HLOOKUP(A_Stammdaten!$B$12-1,$AF$4:$AL$4004,ROW(C1878)-3,FALSE)-$AE1878)</f>
        <v>0</v>
      </c>
      <c r="AE1878" s="109">
        <f>HLOOKUP(A_Stammdaten!$B$12,$AF$4:$AL$4004,ROW(C1878)-3,FALSE)</f>
        <v>0</v>
      </c>
      <c r="AF1878" s="109">
        <f t="shared" si="213"/>
        <v>0</v>
      </c>
      <c r="AG1878" s="109">
        <f t="shared" si="218"/>
        <v>0</v>
      </c>
      <c r="AH1878" s="109">
        <f t="shared" si="218"/>
        <v>0</v>
      </c>
      <c r="AI1878" s="109">
        <f t="shared" si="218"/>
        <v>0</v>
      </c>
      <c r="AJ1878" s="109">
        <f t="shared" si="216"/>
        <v>0</v>
      </c>
      <c r="AK1878" s="109">
        <f t="shared" si="216"/>
        <v>0</v>
      </c>
      <c r="AL1878" s="109">
        <f t="shared" si="216"/>
        <v>0</v>
      </c>
    </row>
    <row r="1879" spans="1:38" x14ac:dyDescent="0.3">
      <c r="A1879" s="421"/>
      <c r="B1879" s="421"/>
      <c r="C1879" s="422"/>
      <c r="D1879" s="423"/>
      <c r="E1879" s="421"/>
      <c r="F1879" s="421"/>
      <c r="G1879" s="421"/>
      <c r="H1879" s="421"/>
      <c r="I1879" s="421"/>
      <c r="J1879" s="421"/>
      <c r="K1879" s="421"/>
      <c r="L1879" s="421"/>
      <c r="M1879" s="423"/>
      <c r="N1879" s="340">
        <f>IF(C1879&gt;A_Stammdaten!$B$12,0,SUM(E1879,F1879,H1879,J1879:K1879)-SUM(G1879,I1879,L1879:M1879))</f>
        <v>0</v>
      </c>
      <c r="O1879" s="421"/>
      <c r="P1879" s="421"/>
      <c r="Q1879" s="421"/>
      <c r="R1879" s="421"/>
      <c r="S1879" s="108">
        <f t="shared" si="214"/>
        <v>0</v>
      </c>
      <c r="T1879" s="341">
        <f>IF(ISBLANK($B1879),0,VLOOKUP($B1879,Listen!$A$2:$C$45,2,FALSE))</f>
        <v>0</v>
      </c>
      <c r="U1879" s="341">
        <f>IF(ISBLANK($B1879),0,VLOOKUP($B1879,Listen!$A$2:$C$45,3,FALSE))</f>
        <v>0</v>
      </c>
      <c r="V1879" s="342">
        <f t="shared" si="217"/>
        <v>0</v>
      </c>
      <c r="W1879" s="342">
        <f t="shared" si="212"/>
        <v>0</v>
      </c>
      <c r="X1879" s="342">
        <f t="shared" si="212"/>
        <v>0</v>
      </c>
      <c r="Y1879" s="342">
        <f t="shared" si="212"/>
        <v>0</v>
      </c>
      <c r="Z1879" s="342">
        <f t="shared" si="212"/>
        <v>0</v>
      </c>
      <c r="AA1879" s="342">
        <f t="shared" si="212"/>
        <v>0</v>
      </c>
      <c r="AB1879" s="342">
        <f t="shared" si="212"/>
        <v>0</v>
      </c>
      <c r="AC1879" s="109">
        <f t="shared" si="215"/>
        <v>0</v>
      </c>
      <c r="AD1879" s="109">
        <f>IF(C1879=A_Stammdaten!$B$12,E_SAV!$S1879-E_SAV!$AE1879,HLOOKUP(A_Stammdaten!$B$12-1,$AF$4:$AL$4004,ROW(C1879)-3,FALSE)-$AE1879)</f>
        <v>0</v>
      </c>
      <c r="AE1879" s="109">
        <f>HLOOKUP(A_Stammdaten!$B$12,$AF$4:$AL$4004,ROW(C1879)-3,FALSE)</f>
        <v>0</v>
      </c>
      <c r="AF1879" s="109">
        <f t="shared" si="213"/>
        <v>0</v>
      </c>
      <c r="AG1879" s="109">
        <f t="shared" si="218"/>
        <v>0</v>
      </c>
      <c r="AH1879" s="109">
        <f t="shared" si="218"/>
        <v>0</v>
      </c>
      <c r="AI1879" s="109">
        <f t="shared" si="218"/>
        <v>0</v>
      </c>
      <c r="AJ1879" s="109">
        <f t="shared" si="216"/>
        <v>0</v>
      </c>
      <c r="AK1879" s="109">
        <f t="shared" si="216"/>
        <v>0</v>
      </c>
      <c r="AL1879" s="109">
        <f t="shared" si="216"/>
        <v>0</v>
      </c>
    </row>
    <row r="1880" spans="1:38" x14ac:dyDescent="0.3">
      <c r="A1880" s="421"/>
      <c r="B1880" s="421"/>
      <c r="C1880" s="422"/>
      <c r="D1880" s="423"/>
      <c r="E1880" s="421"/>
      <c r="F1880" s="421"/>
      <c r="G1880" s="421"/>
      <c r="H1880" s="421"/>
      <c r="I1880" s="421"/>
      <c r="J1880" s="421"/>
      <c r="K1880" s="421"/>
      <c r="L1880" s="421"/>
      <c r="M1880" s="423"/>
      <c r="N1880" s="340">
        <f>IF(C1880&gt;A_Stammdaten!$B$12,0,SUM(E1880,F1880,H1880,J1880:K1880)-SUM(G1880,I1880,L1880:M1880))</f>
        <v>0</v>
      </c>
      <c r="O1880" s="421"/>
      <c r="P1880" s="421"/>
      <c r="Q1880" s="421"/>
      <c r="R1880" s="421"/>
      <c r="S1880" s="108">
        <f t="shared" si="214"/>
        <v>0</v>
      </c>
      <c r="T1880" s="341">
        <f>IF(ISBLANK($B1880),0,VLOOKUP($B1880,Listen!$A$2:$C$45,2,FALSE))</f>
        <v>0</v>
      </c>
      <c r="U1880" s="341">
        <f>IF(ISBLANK($B1880),0,VLOOKUP($B1880,Listen!$A$2:$C$45,3,FALSE))</f>
        <v>0</v>
      </c>
      <c r="V1880" s="342">
        <f t="shared" si="217"/>
        <v>0</v>
      </c>
      <c r="W1880" s="342">
        <f t="shared" si="212"/>
        <v>0</v>
      </c>
      <c r="X1880" s="342">
        <f t="shared" si="212"/>
        <v>0</v>
      </c>
      <c r="Y1880" s="342">
        <f t="shared" si="212"/>
        <v>0</v>
      </c>
      <c r="Z1880" s="342">
        <f t="shared" si="212"/>
        <v>0</v>
      </c>
      <c r="AA1880" s="342">
        <f t="shared" si="212"/>
        <v>0</v>
      </c>
      <c r="AB1880" s="342">
        <f t="shared" si="212"/>
        <v>0</v>
      </c>
      <c r="AC1880" s="109">
        <f t="shared" si="215"/>
        <v>0</v>
      </c>
      <c r="AD1880" s="109">
        <f>IF(C1880=A_Stammdaten!$B$12,E_SAV!$S1880-E_SAV!$AE1880,HLOOKUP(A_Stammdaten!$B$12-1,$AF$4:$AL$4004,ROW(C1880)-3,FALSE)-$AE1880)</f>
        <v>0</v>
      </c>
      <c r="AE1880" s="109">
        <f>HLOOKUP(A_Stammdaten!$B$12,$AF$4:$AL$4004,ROW(C1880)-3,FALSE)</f>
        <v>0</v>
      </c>
      <c r="AF1880" s="109">
        <f t="shared" si="213"/>
        <v>0</v>
      </c>
      <c r="AG1880" s="109">
        <f t="shared" si="218"/>
        <v>0</v>
      </c>
      <c r="AH1880" s="109">
        <f t="shared" si="218"/>
        <v>0</v>
      </c>
      <c r="AI1880" s="109">
        <f t="shared" si="218"/>
        <v>0</v>
      </c>
      <c r="AJ1880" s="109">
        <f t="shared" si="216"/>
        <v>0</v>
      </c>
      <c r="AK1880" s="109">
        <f t="shared" si="216"/>
        <v>0</v>
      </c>
      <c r="AL1880" s="109">
        <f t="shared" si="216"/>
        <v>0</v>
      </c>
    </row>
    <row r="1881" spans="1:38" x14ac:dyDescent="0.3">
      <c r="A1881" s="421"/>
      <c r="B1881" s="421"/>
      <c r="C1881" s="422"/>
      <c r="D1881" s="423"/>
      <c r="E1881" s="421"/>
      <c r="F1881" s="421"/>
      <c r="G1881" s="421"/>
      <c r="H1881" s="421"/>
      <c r="I1881" s="421"/>
      <c r="J1881" s="421"/>
      <c r="K1881" s="421"/>
      <c r="L1881" s="421"/>
      <c r="M1881" s="423"/>
      <c r="N1881" s="340">
        <f>IF(C1881&gt;A_Stammdaten!$B$12,0,SUM(E1881,F1881,H1881,J1881:K1881)-SUM(G1881,I1881,L1881:M1881))</f>
        <v>0</v>
      </c>
      <c r="O1881" s="421"/>
      <c r="P1881" s="421"/>
      <c r="Q1881" s="421"/>
      <c r="R1881" s="421"/>
      <c r="S1881" s="108">
        <f t="shared" si="214"/>
        <v>0</v>
      </c>
      <c r="T1881" s="341">
        <f>IF(ISBLANK($B1881),0,VLOOKUP($B1881,Listen!$A$2:$C$45,2,FALSE))</f>
        <v>0</v>
      </c>
      <c r="U1881" s="341">
        <f>IF(ISBLANK($B1881),0,VLOOKUP($B1881,Listen!$A$2:$C$45,3,FALSE))</f>
        <v>0</v>
      </c>
      <c r="V1881" s="342">
        <f t="shared" si="217"/>
        <v>0</v>
      </c>
      <c r="W1881" s="342">
        <f t="shared" si="212"/>
        <v>0</v>
      </c>
      <c r="X1881" s="342">
        <f t="shared" si="212"/>
        <v>0</v>
      </c>
      <c r="Y1881" s="342">
        <f t="shared" si="212"/>
        <v>0</v>
      </c>
      <c r="Z1881" s="342">
        <f t="shared" si="212"/>
        <v>0</v>
      </c>
      <c r="AA1881" s="342">
        <f t="shared" si="212"/>
        <v>0</v>
      </c>
      <c r="AB1881" s="342">
        <f t="shared" si="212"/>
        <v>0</v>
      </c>
      <c r="AC1881" s="109">
        <f t="shared" si="215"/>
        <v>0</v>
      </c>
      <c r="AD1881" s="109">
        <f>IF(C1881=A_Stammdaten!$B$12,E_SAV!$S1881-E_SAV!$AE1881,HLOOKUP(A_Stammdaten!$B$12-1,$AF$4:$AL$4004,ROW(C1881)-3,FALSE)-$AE1881)</f>
        <v>0</v>
      </c>
      <c r="AE1881" s="109">
        <f>HLOOKUP(A_Stammdaten!$B$12,$AF$4:$AL$4004,ROW(C1881)-3,FALSE)</f>
        <v>0</v>
      </c>
      <c r="AF1881" s="109">
        <f t="shared" si="213"/>
        <v>0</v>
      </c>
      <c r="AG1881" s="109">
        <f t="shared" si="218"/>
        <v>0</v>
      </c>
      <c r="AH1881" s="109">
        <f t="shared" si="218"/>
        <v>0</v>
      </c>
      <c r="AI1881" s="109">
        <f t="shared" si="218"/>
        <v>0</v>
      </c>
      <c r="AJ1881" s="109">
        <f t="shared" si="216"/>
        <v>0</v>
      </c>
      <c r="AK1881" s="109">
        <f t="shared" si="216"/>
        <v>0</v>
      </c>
      <c r="AL1881" s="109">
        <f t="shared" si="216"/>
        <v>0</v>
      </c>
    </row>
    <row r="1882" spans="1:38" x14ac:dyDescent="0.3">
      <c r="A1882" s="421"/>
      <c r="B1882" s="421"/>
      <c r="C1882" s="422"/>
      <c r="D1882" s="423"/>
      <c r="E1882" s="421"/>
      <c r="F1882" s="421"/>
      <c r="G1882" s="421"/>
      <c r="H1882" s="421"/>
      <c r="I1882" s="421"/>
      <c r="J1882" s="421"/>
      <c r="K1882" s="421"/>
      <c r="L1882" s="421"/>
      <c r="M1882" s="423"/>
      <c r="N1882" s="340">
        <f>IF(C1882&gt;A_Stammdaten!$B$12,0,SUM(E1882,F1882,H1882,J1882:K1882)-SUM(G1882,I1882,L1882:M1882))</f>
        <v>0</v>
      </c>
      <c r="O1882" s="421"/>
      <c r="P1882" s="421"/>
      <c r="Q1882" s="421"/>
      <c r="R1882" s="421"/>
      <c r="S1882" s="108">
        <f t="shared" si="214"/>
        <v>0</v>
      </c>
      <c r="T1882" s="341">
        <f>IF(ISBLANK($B1882),0,VLOOKUP($B1882,Listen!$A$2:$C$45,2,FALSE))</f>
        <v>0</v>
      </c>
      <c r="U1882" s="341">
        <f>IF(ISBLANK($B1882),0,VLOOKUP($B1882,Listen!$A$2:$C$45,3,FALSE))</f>
        <v>0</v>
      </c>
      <c r="V1882" s="342">
        <f t="shared" si="217"/>
        <v>0</v>
      </c>
      <c r="W1882" s="342">
        <f t="shared" si="212"/>
        <v>0</v>
      </c>
      <c r="X1882" s="342">
        <f t="shared" si="212"/>
        <v>0</v>
      </c>
      <c r="Y1882" s="342">
        <f t="shared" si="212"/>
        <v>0</v>
      </c>
      <c r="Z1882" s="342">
        <f t="shared" si="212"/>
        <v>0</v>
      </c>
      <c r="AA1882" s="342">
        <f t="shared" si="212"/>
        <v>0</v>
      </c>
      <c r="AB1882" s="342">
        <f t="shared" si="212"/>
        <v>0</v>
      </c>
      <c r="AC1882" s="109">
        <f t="shared" si="215"/>
        <v>0</v>
      </c>
      <c r="AD1882" s="109">
        <f>IF(C1882=A_Stammdaten!$B$12,E_SAV!$S1882-E_SAV!$AE1882,HLOOKUP(A_Stammdaten!$B$12-1,$AF$4:$AL$4004,ROW(C1882)-3,FALSE)-$AE1882)</f>
        <v>0</v>
      </c>
      <c r="AE1882" s="109">
        <f>HLOOKUP(A_Stammdaten!$B$12,$AF$4:$AL$4004,ROW(C1882)-3,FALSE)</f>
        <v>0</v>
      </c>
      <c r="AF1882" s="109">
        <f t="shared" si="213"/>
        <v>0</v>
      </c>
      <c r="AG1882" s="109">
        <f t="shared" si="218"/>
        <v>0</v>
      </c>
      <c r="AH1882" s="109">
        <f t="shared" si="218"/>
        <v>0</v>
      </c>
      <c r="AI1882" s="109">
        <f t="shared" si="218"/>
        <v>0</v>
      </c>
      <c r="AJ1882" s="109">
        <f t="shared" si="216"/>
        <v>0</v>
      </c>
      <c r="AK1882" s="109">
        <f t="shared" si="216"/>
        <v>0</v>
      </c>
      <c r="AL1882" s="109">
        <f t="shared" si="216"/>
        <v>0</v>
      </c>
    </row>
    <row r="1883" spans="1:38" x14ac:dyDescent="0.3">
      <c r="A1883" s="421"/>
      <c r="B1883" s="421"/>
      <c r="C1883" s="422"/>
      <c r="D1883" s="423"/>
      <c r="E1883" s="421"/>
      <c r="F1883" s="421"/>
      <c r="G1883" s="421"/>
      <c r="H1883" s="421"/>
      <c r="I1883" s="421"/>
      <c r="J1883" s="421"/>
      <c r="K1883" s="421"/>
      <c r="L1883" s="421"/>
      <c r="M1883" s="423"/>
      <c r="N1883" s="340">
        <f>IF(C1883&gt;A_Stammdaten!$B$12,0,SUM(E1883,F1883,H1883,J1883:K1883)-SUM(G1883,I1883,L1883:M1883))</f>
        <v>0</v>
      </c>
      <c r="O1883" s="421"/>
      <c r="P1883" s="421"/>
      <c r="Q1883" s="421"/>
      <c r="R1883" s="421"/>
      <c r="S1883" s="108">
        <f t="shared" si="214"/>
        <v>0</v>
      </c>
      <c r="T1883" s="341">
        <f>IF(ISBLANK($B1883),0,VLOOKUP($B1883,Listen!$A$2:$C$45,2,FALSE))</f>
        <v>0</v>
      </c>
      <c r="U1883" s="341">
        <f>IF(ISBLANK($B1883),0,VLOOKUP($B1883,Listen!$A$2:$C$45,3,FALSE))</f>
        <v>0</v>
      </c>
      <c r="V1883" s="342">
        <f t="shared" si="217"/>
        <v>0</v>
      </c>
      <c r="W1883" s="342">
        <f t="shared" si="212"/>
        <v>0</v>
      </c>
      <c r="X1883" s="342">
        <f t="shared" si="212"/>
        <v>0</v>
      </c>
      <c r="Y1883" s="342">
        <f t="shared" si="212"/>
        <v>0</v>
      </c>
      <c r="Z1883" s="342">
        <f t="shared" si="212"/>
        <v>0</v>
      </c>
      <c r="AA1883" s="342">
        <f t="shared" si="212"/>
        <v>0</v>
      </c>
      <c r="AB1883" s="342">
        <f t="shared" si="212"/>
        <v>0</v>
      </c>
      <c r="AC1883" s="109">
        <f t="shared" si="215"/>
        <v>0</v>
      </c>
      <c r="AD1883" s="109">
        <f>IF(C1883=A_Stammdaten!$B$12,E_SAV!$S1883-E_SAV!$AE1883,HLOOKUP(A_Stammdaten!$B$12-1,$AF$4:$AL$4004,ROW(C1883)-3,FALSE)-$AE1883)</f>
        <v>0</v>
      </c>
      <c r="AE1883" s="109">
        <f>HLOOKUP(A_Stammdaten!$B$12,$AF$4:$AL$4004,ROW(C1883)-3,FALSE)</f>
        <v>0</v>
      </c>
      <c r="AF1883" s="109">
        <f t="shared" si="213"/>
        <v>0</v>
      </c>
      <c r="AG1883" s="109">
        <f t="shared" si="218"/>
        <v>0</v>
      </c>
      <c r="AH1883" s="109">
        <f t="shared" si="218"/>
        <v>0</v>
      </c>
      <c r="AI1883" s="109">
        <f t="shared" si="218"/>
        <v>0</v>
      </c>
      <c r="AJ1883" s="109">
        <f t="shared" si="216"/>
        <v>0</v>
      </c>
      <c r="AK1883" s="109">
        <f t="shared" si="216"/>
        <v>0</v>
      </c>
      <c r="AL1883" s="109">
        <f t="shared" si="216"/>
        <v>0</v>
      </c>
    </row>
    <row r="1884" spans="1:38" x14ac:dyDescent="0.3">
      <c r="A1884" s="421"/>
      <c r="B1884" s="421"/>
      <c r="C1884" s="422"/>
      <c r="D1884" s="423"/>
      <c r="E1884" s="421"/>
      <c r="F1884" s="421"/>
      <c r="G1884" s="421"/>
      <c r="H1884" s="421"/>
      <c r="I1884" s="421"/>
      <c r="J1884" s="421"/>
      <c r="K1884" s="421"/>
      <c r="L1884" s="421"/>
      <c r="M1884" s="423"/>
      <c r="N1884" s="340">
        <f>IF(C1884&gt;A_Stammdaten!$B$12,0,SUM(E1884,F1884,H1884,J1884:K1884)-SUM(G1884,I1884,L1884:M1884))</f>
        <v>0</v>
      </c>
      <c r="O1884" s="421"/>
      <c r="P1884" s="421"/>
      <c r="Q1884" s="421"/>
      <c r="R1884" s="421"/>
      <c r="S1884" s="108">
        <f t="shared" si="214"/>
        <v>0</v>
      </c>
      <c r="T1884" s="341">
        <f>IF(ISBLANK($B1884),0,VLOOKUP($B1884,Listen!$A$2:$C$45,2,FALSE))</f>
        <v>0</v>
      </c>
      <c r="U1884" s="341">
        <f>IF(ISBLANK($B1884),0,VLOOKUP($B1884,Listen!$A$2:$C$45,3,FALSE))</f>
        <v>0</v>
      </c>
      <c r="V1884" s="342">
        <f t="shared" si="217"/>
        <v>0</v>
      </c>
      <c r="W1884" s="342">
        <f t="shared" si="212"/>
        <v>0</v>
      </c>
      <c r="X1884" s="342">
        <f t="shared" si="212"/>
        <v>0</v>
      </c>
      <c r="Y1884" s="342">
        <f t="shared" si="212"/>
        <v>0</v>
      </c>
      <c r="Z1884" s="342">
        <f t="shared" si="212"/>
        <v>0</v>
      </c>
      <c r="AA1884" s="342">
        <f t="shared" si="212"/>
        <v>0</v>
      </c>
      <c r="AB1884" s="342">
        <f t="shared" si="212"/>
        <v>0</v>
      </c>
      <c r="AC1884" s="109">
        <f t="shared" si="215"/>
        <v>0</v>
      </c>
      <c r="AD1884" s="109">
        <f>IF(C1884=A_Stammdaten!$B$12,E_SAV!$S1884-E_SAV!$AE1884,HLOOKUP(A_Stammdaten!$B$12-1,$AF$4:$AL$4004,ROW(C1884)-3,FALSE)-$AE1884)</f>
        <v>0</v>
      </c>
      <c r="AE1884" s="109">
        <f>HLOOKUP(A_Stammdaten!$B$12,$AF$4:$AL$4004,ROW(C1884)-3,FALSE)</f>
        <v>0</v>
      </c>
      <c r="AF1884" s="109">
        <f t="shared" si="213"/>
        <v>0</v>
      </c>
      <c r="AG1884" s="109">
        <f t="shared" si="218"/>
        <v>0</v>
      </c>
      <c r="AH1884" s="109">
        <f t="shared" si="218"/>
        <v>0</v>
      </c>
      <c r="AI1884" s="109">
        <f t="shared" si="218"/>
        <v>0</v>
      </c>
      <c r="AJ1884" s="109">
        <f t="shared" si="216"/>
        <v>0</v>
      </c>
      <c r="AK1884" s="109">
        <f t="shared" si="216"/>
        <v>0</v>
      </c>
      <c r="AL1884" s="109">
        <f t="shared" si="216"/>
        <v>0</v>
      </c>
    </row>
    <row r="1885" spans="1:38" x14ac:dyDescent="0.3">
      <c r="A1885" s="421"/>
      <c r="B1885" s="421"/>
      <c r="C1885" s="422"/>
      <c r="D1885" s="423"/>
      <c r="E1885" s="421"/>
      <c r="F1885" s="421"/>
      <c r="G1885" s="421"/>
      <c r="H1885" s="421"/>
      <c r="I1885" s="421"/>
      <c r="J1885" s="421"/>
      <c r="K1885" s="421"/>
      <c r="L1885" s="421"/>
      <c r="M1885" s="423"/>
      <c r="N1885" s="340">
        <f>IF(C1885&gt;A_Stammdaten!$B$12,0,SUM(E1885,F1885,H1885,J1885:K1885)-SUM(G1885,I1885,L1885:M1885))</f>
        <v>0</v>
      </c>
      <c r="O1885" s="421"/>
      <c r="P1885" s="421"/>
      <c r="Q1885" s="421"/>
      <c r="R1885" s="421"/>
      <c r="S1885" s="108">
        <f t="shared" si="214"/>
        <v>0</v>
      </c>
      <c r="T1885" s="341">
        <f>IF(ISBLANK($B1885),0,VLOOKUP($B1885,Listen!$A$2:$C$45,2,FALSE))</f>
        <v>0</v>
      </c>
      <c r="U1885" s="341">
        <f>IF(ISBLANK($B1885),0,VLOOKUP($B1885,Listen!$A$2:$C$45,3,FALSE))</f>
        <v>0</v>
      </c>
      <c r="V1885" s="342">
        <f t="shared" si="217"/>
        <v>0</v>
      </c>
      <c r="W1885" s="342">
        <f t="shared" si="212"/>
        <v>0</v>
      </c>
      <c r="X1885" s="342">
        <f t="shared" si="212"/>
        <v>0</v>
      </c>
      <c r="Y1885" s="342">
        <f t="shared" si="212"/>
        <v>0</v>
      </c>
      <c r="Z1885" s="342">
        <f t="shared" si="212"/>
        <v>0</v>
      </c>
      <c r="AA1885" s="342">
        <f t="shared" si="212"/>
        <v>0</v>
      </c>
      <c r="AB1885" s="342">
        <f t="shared" si="212"/>
        <v>0</v>
      </c>
      <c r="AC1885" s="109">
        <f t="shared" si="215"/>
        <v>0</v>
      </c>
      <c r="AD1885" s="109">
        <f>IF(C1885=A_Stammdaten!$B$12,E_SAV!$S1885-E_SAV!$AE1885,HLOOKUP(A_Stammdaten!$B$12-1,$AF$4:$AL$4004,ROW(C1885)-3,FALSE)-$AE1885)</f>
        <v>0</v>
      </c>
      <c r="AE1885" s="109">
        <f>HLOOKUP(A_Stammdaten!$B$12,$AF$4:$AL$4004,ROW(C1885)-3,FALSE)</f>
        <v>0</v>
      </c>
      <c r="AF1885" s="109">
        <f t="shared" si="213"/>
        <v>0</v>
      </c>
      <c r="AG1885" s="109">
        <f t="shared" si="218"/>
        <v>0</v>
      </c>
      <c r="AH1885" s="109">
        <f t="shared" si="218"/>
        <v>0</v>
      </c>
      <c r="AI1885" s="109">
        <f t="shared" si="218"/>
        <v>0</v>
      </c>
      <c r="AJ1885" s="109">
        <f t="shared" si="216"/>
        <v>0</v>
      </c>
      <c r="AK1885" s="109">
        <f t="shared" si="216"/>
        <v>0</v>
      </c>
      <c r="AL1885" s="109">
        <f t="shared" si="216"/>
        <v>0</v>
      </c>
    </row>
    <row r="1886" spans="1:38" x14ac:dyDescent="0.3">
      <c r="A1886" s="421"/>
      <c r="B1886" s="421"/>
      <c r="C1886" s="422"/>
      <c r="D1886" s="423"/>
      <c r="E1886" s="421"/>
      <c r="F1886" s="421"/>
      <c r="G1886" s="421"/>
      <c r="H1886" s="421"/>
      <c r="I1886" s="421"/>
      <c r="J1886" s="421"/>
      <c r="K1886" s="421"/>
      <c r="L1886" s="421"/>
      <c r="M1886" s="423"/>
      <c r="N1886" s="340">
        <f>IF(C1886&gt;A_Stammdaten!$B$12,0,SUM(E1886,F1886,H1886,J1886:K1886)-SUM(G1886,I1886,L1886:M1886))</f>
        <v>0</v>
      </c>
      <c r="O1886" s="421"/>
      <c r="P1886" s="421"/>
      <c r="Q1886" s="421"/>
      <c r="R1886" s="421"/>
      <c r="S1886" s="108">
        <f t="shared" si="214"/>
        <v>0</v>
      </c>
      <c r="T1886" s="341">
        <f>IF(ISBLANK($B1886),0,VLOOKUP($B1886,Listen!$A$2:$C$45,2,FALSE))</f>
        <v>0</v>
      </c>
      <c r="U1886" s="341">
        <f>IF(ISBLANK($B1886),0,VLOOKUP($B1886,Listen!$A$2:$C$45,3,FALSE))</f>
        <v>0</v>
      </c>
      <c r="V1886" s="342">
        <f t="shared" si="217"/>
        <v>0</v>
      </c>
      <c r="W1886" s="342">
        <f t="shared" si="212"/>
        <v>0</v>
      </c>
      <c r="X1886" s="342">
        <f t="shared" si="212"/>
        <v>0</v>
      </c>
      <c r="Y1886" s="342">
        <f t="shared" si="212"/>
        <v>0</v>
      </c>
      <c r="Z1886" s="342">
        <f t="shared" si="212"/>
        <v>0</v>
      </c>
      <c r="AA1886" s="342">
        <f t="shared" si="212"/>
        <v>0</v>
      </c>
      <c r="AB1886" s="342">
        <f t="shared" si="212"/>
        <v>0</v>
      </c>
      <c r="AC1886" s="109">
        <f t="shared" si="215"/>
        <v>0</v>
      </c>
      <c r="AD1886" s="109">
        <f>IF(C1886=A_Stammdaten!$B$12,E_SAV!$S1886-E_SAV!$AE1886,HLOOKUP(A_Stammdaten!$B$12-1,$AF$4:$AL$4004,ROW(C1886)-3,FALSE)-$AE1886)</f>
        <v>0</v>
      </c>
      <c r="AE1886" s="109">
        <f>HLOOKUP(A_Stammdaten!$B$12,$AF$4:$AL$4004,ROW(C1886)-3,FALSE)</f>
        <v>0</v>
      </c>
      <c r="AF1886" s="109">
        <f t="shared" si="213"/>
        <v>0</v>
      </c>
      <c r="AG1886" s="109">
        <f t="shared" si="218"/>
        <v>0</v>
      </c>
      <c r="AH1886" s="109">
        <f t="shared" si="218"/>
        <v>0</v>
      </c>
      <c r="AI1886" s="109">
        <f t="shared" si="218"/>
        <v>0</v>
      </c>
      <c r="AJ1886" s="109">
        <f t="shared" si="216"/>
        <v>0</v>
      </c>
      <c r="AK1886" s="109">
        <f t="shared" si="216"/>
        <v>0</v>
      </c>
      <c r="AL1886" s="109">
        <f t="shared" si="216"/>
        <v>0</v>
      </c>
    </row>
    <row r="1887" spans="1:38" x14ac:dyDescent="0.3">
      <c r="A1887" s="421"/>
      <c r="B1887" s="421"/>
      <c r="C1887" s="422"/>
      <c r="D1887" s="423"/>
      <c r="E1887" s="421"/>
      <c r="F1887" s="421"/>
      <c r="G1887" s="421"/>
      <c r="H1887" s="421"/>
      <c r="I1887" s="421"/>
      <c r="J1887" s="421"/>
      <c r="K1887" s="421"/>
      <c r="L1887" s="421"/>
      <c r="M1887" s="423"/>
      <c r="N1887" s="340">
        <f>IF(C1887&gt;A_Stammdaten!$B$12,0,SUM(E1887,F1887,H1887,J1887:K1887)-SUM(G1887,I1887,L1887:M1887))</f>
        <v>0</v>
      </c>
      <c r="O1887" s="421"/>
      <c r="P1887" s="421"/>
      <c r="Q1887" s="421"/>
      <c r="R1887" s="421"/>
      <c r="S1887" s="108">
        <f t="shared" si="214"/>
        <v>0</v>
      </c>
      <c r="T1887" s="341">
        <f>IF(ISBLANK($B1887),0,VLOOKUP($B1887,Listen!$A$2:$C$45,2,FALSE))</f>
        <v>0</v>
      </c>
      <c r="U1887" s="341">
        <f>IF(ISBLANK($B1887),0,VLOOKUP($B1887,Listen!$A$2:$C$45,3,FALSE))</f>
        <v>0</v>
      </c>
      <c r="V1887" s="342">
        <f t="shared" si="217"/>
        <v>0</v>
      </c>
      <c r="W1887" s="342">
        <f t="shared" si="212"/>
        <v>0</v>
      </c>
      <c r="X1887" s="342">
        <f t="shared" si="212"/>
        <v>0</v>
      </c>
      <c r="Y1887" s="342">
        <f t="shared" si="212"/>
        <v>0</v>
      </c>
      <c r="Z1887" s="342">
        <f t="shared" si="212"/>
        <v>0</v>
      </c>
      <c r="AA1887" s="342">
        <f t="shared" si="212"/>
        <v>0</v>
      </c>
      <c r="AB1887" s="342">
        <f t="shared" si="212"/>
        <v>0</v>
      </c>
      <c r="AC1887" s="109">
        <f t="shared" si="215"/>
        <v>0</v>
      </c>
      <c r="AD1887" s="109">
        <f>IF(C1887=A_Stammdaten!$B$12,E_SAV!$S1887-E_SAV!$AE1887,HLOOKUP(A_Stammdaten!$B$12-1,$AF$4:$AL$4004,ROW(C1887)-3,FALSE)-$AE1887)</f>
        <v>0</v>
      </c>
      <c r="AE1887" s="109">
        <f>HLOOKUP(A_Stammdaten!$B$12,$AF$4:$AL$4004,ROW(C1887)-3,FALSE)</f>
        <v>0</v>
      </c>
      <c r="AF1887" s="109">
        <f t="shared" si="213"/>
        <v>0</v>
      </c>
      <c r="AG1887" s="109">
        <f t="shared" si="218"/>
        <v>0</v>
      </c>
      <c r="AH1887" s="109">
        <f t="shared" si="218"/>
        <v>0</v>
      </c>
      <c r="AI1887" s="109">
        <f t="shared" si="218"/>
        <v>0</v>
      </c>
      <c r="AJ1887" s="109">
        <f t="shared" si="216"/>
        <v>0</v>
      </c>
      <c r="AK1887" s="109">
        <f t="shared" si="216"/>
        <v>0</v>
      </c>
      <c r="AL1887" s="109">
        <f t="shared" si="216"/>
        <v>0</v>
      </c>
    </row>
    <row r="1888" spans="1:38" x14ac:dyDescent="0.3">
      <c r="A1888" s="421"/>
      <c r="B1888" s="421"/>
      <c r="C1888" s="422"/>
      <c r="D1888" s="423"/>
      <c r="E1888" s="421"/>
      <c r="F1888" s="421"/>
      <c r="G1888" s="421"/>
      <c r="H1888" s="421"/>
      <c r="I1888" s="421"/>
      <c r="J1888" s="421"/>
      <c r="K1888" s="421"/>
      <c r="L1888" s="421"/>
      <c r="M1888" s="423"/>
      <c r="N1888" s="340">
        <f>IF(C1888&gt;A_Stammdaten!$B$12,0,SUM(E1888,F1888,H1888,J1888:K1888)-SUM(G1888,I1888,L1888:M1888))</f>
        <v>0</v>
      </c>
      <c r="O1888" s="421"/>
      <c r="P1888" s="421"/>
      <c r="Q1888" s="421"/>
      <c r="R1888" s="421"/>
      <c r="S1888" s="108">
        <f t="shared" si="214"/>
        <v>0</v>
      </c>
      <c r="T1888" s="341">
        <f>IF(ISBLANK($B1888),0,VLOOKUP($B1888,Listen!$A$2:$C$45,2,FALSE))</f>
        <v>0</v>
      </c>
      <c r="U1888" s="341">
        <f>IF(ISBLANK($B1888),0,VLOOKUP($B1888,Listen!$A$2:$C$45,3,FALSE))</f>
        <v>0</v>
      </c>
      <c r="V1888" s="342">
        <f t="shared" si="217"/>
        <v>0</v>
      </c>
      <c r="W1888" s="342">
        <f t="shared" si="212"/>
        <v>0</v>
      </c>
      <c r="X1888" s="342">
        <f t="shared" si="212"/>
        <v>0</v>
      </c>
      <c r="Y1888" s="342">
        <f t="shared" si="212"/>
        <v>0</v>
      </c>
      <c r="Z1888" s="342">
        <f t="shared" si="212"/>
        <v>0</v>
      </c>
      <c r="AA1888" s="342">
        <f t="shared" si="212"/>
        <v>0</v>
      </c>
      <c r="AB1888" s="342">
        <f t="shared" si="212"/>
        <v>0</v>
      </c>
      <c r="AC1888" s="109">
        <f t="shared" si="215"/>
        <v>0</v>
      </c>
      <c r="AD1888" s="109">
        <f>IF(C1888=A_Stammdaten!$B$12,E_SAV!$S1888-E_SAV!$AE1888,HLOOKUP(A_Stammdaten!$B$12-1,$AF$4:$AL$4004,ROW(C1888)-3,FALSE)-$AE1888)</f>
        <v>0</v>
      </c>
      <c r="AE1888" s="109">
        <f>HLOOKUP(A_Stammdaten!$B$12,$AF$4:$AL$4004,ROW(C1888)-3,FALSE)</f>
        <v>0</v>
      </c>
      <c r="AF1888" s="109">
        <f t="shared" si="213"/>
        <v>0</v>
      </c>
      <c r="AG1888" s="109">
        <f t="shared" si="218"/>
        <v>0</v>
      </c>
      <c r="AH1888" s="109">
        <f t="shared" si="218"/>
        <v>0</v>
      </c>
      <c r="AI1888" s="109">
        <f t="shared" si="218"/>
        <v>0</v>
      </c>
      <c r="AJ1888" s="109">
        <f t="shared" si="216"/>
        <v>0</v>
      </c>
      <c r="AK1888" s="109">
        <f t="shared" si="216"/>
        <v>0</v>
      </c>
      <c r="AL1888" s="109">
        <f t="shared" si="216"/>
        <v>0</v>
      </c>
    </row>
    <row r="1889" spans="1:38" x14ac:dyDescent="0.3">
      <c r="A1889" s="421"/>
      <c r="B1889" s="421"/>
      <c r="C1889" s="422"/>
      <c r="D1889" s="423"/>
      <c r="E1889" s="421"/>
      <c r="F1889" s="421"/>
      <c r="G1889" s="421"/>
      <c r="H1889" s="421"/>
      <c r="I1889" s="421"/>
      <c r="J1889" s="421"/>
      <c r="K1889" s="421"/>
      <c r="L1889" s="421"/>
      <c r="M1889" s="423"/>
      <c r="N1889" s="340">
        <f>IF(C1889&gt;A_Stammdaten!$B$12,0,SUM(E1889,F1889,H1889,J1889:K1889)-SUM(G1889,I1889,L1889:M1889))</f>
        <v>0</v>
      </c>
      <c r="O1889" s="421"/>
      <c r="P1889" s="421"/>
      <c r="Q1889" s="421"/>
      <c r="R1889" s="421"/>
      <c r="S1889" s="108">
        <f t="shared" si="214"/>
        <v>0</v>
      </c>
      <c r="T1889" s="341">
        <f>IF(ISBLANK($B1889),0,VLOOKUP($B1889,Listen!$A$2:$C$45,2,FALSE))</f>
        <v>0</v>
      </c>
      <c r="U1889" s="341">
        <f>IF(ISBLANK($B1889),0,VLOOKUP($B1889,Listen!$A$2:$C$45,3,FALSE))</f>
        <v>0</v>
      </c>
      <c r="V1889" s="342">
        <f t="shared" si="217"/>
        <v>0</v>
      </c>
      <c r="W1889" s="342">
        <f t="shared" si="212"/>
        <v>0</v>
      </c>
      <c r="X1889" s="342">
        <f t="shared" si="212"/>
        <v>0</v>
      </c>
      <c r="Y1889" s="342">
        <f t="shared" si="212"/>
        <v>0</v>
      </c>
      <c r="Z1889" s="342">
        <f t="shared" si="212"/>
        <v>0</v>
      </c>
      <c r="AA1889" s="342">
        <f t="shared" si="212"/>
        <v>0</v>
      </c>
      <c r="AB1889" s="342">
        <f t="shared" si="212"/>
        <v>0</v>
      </c>
      <c r="AC1889" s="109">
        <f t="shared" si="215"/>
        <v>0</v>
      </c>
      <c r="AD1889" s="109">
        <f>IF(C1889=A_Stammdaten!$B$12,E_SAV!$S1889-E_SAV!$AE1889,HLOOKUP(A_Stammdaten!$B$12-1,$AF$4:$AL$4004,ROW(C1889)-3,FALSE)-$AE1889)</f>
        <v>0</v>
      </c>
      <c r="AE1889" s="109">
        <f>HLOOKUP(A_Stammdaten!$B$12,$AF$4:$AL$4004,ROW(C1889)-3,FALSE)</f>
        <v>0</v>
      </c>
      <c r="AF1889" s="109">
        <f t="shared" si="213"/>
        <v>0</v>
      </c>
      <c r="AG1889" s="109">
        <f t="shared" si="218"/>
        <v>0</v>
      </c>
      <c r="AH1889" s="109">
        <f t="shared" si="218"/>
        <v>0</v>
      </c>
      <c r="AI1889" s="109">
        <f t="shared" si="218"/>
        <v>0</v>
      </c>
      <c r="AJ1889" s="109">
        <f t="shared" si="216"/>
        <v>0</v>
      </c>
      <c r="AK1889" s="109">
        <f t="shared" si="216"/>
        <v>0</v>
      </c>
      <c r="AL1889" s="109">
        <f t="shared" si="216"/>
        <v>0</v>
      </c>
    </row>
    <row r="1890" spans="1:38" x14ac:dyDescent="0.3">
      <c r="A1890" s="421"/>
      <c r="B1890" s="421"/>
      <c r="C1890" s="422"/>
      <c r="D1890" s="423"/>
      <c r="E1890" s="421"/>
      <c r="F1890" s="421"/>
      <c r="G1890" s="421"/>
      <c r="H1890" s="421"/>
      <c r="I1890" s="421"/>
      <c r="J1890" s="421"/>
      <c r="K1890" s="421"/>
      <c r="L1890" s="421"/>
      <c r="M1890" s="423"/>
      <c r="N1890" s="340">
        <f>IF(C1890&gt;A_Stammdaten!$B$12,0,SUM(E1890,F1890,H1890,J1890:K1890)-SUM(G1890,I1890,L1890:M1890))</f>
        <v>0</v>
      </c>
      <c r="O1890" s="421"/>
      <c r="P1890" s="421"/>
      <c r="Q1890" s="421"/>
      <c r="R1890" s="421"/>
      <c r="S1890" s="108">
        <f t="shared" si="214"/>
        <v>0</v>
      </c>
      <c r="T1890" s="341">
        <f>IF(ISBLANK($B1890),0,VLOOKUP($B1890,Listen!$A$2:$C$45,2,FALSE))</f>
        <v>0</v>
      </c>
      <c r="U1890" s="341">
        <f>IF(ISBLANK($B1890),0,VLOOKUP($B1890,Listen!$A$2:$C$45,3,FALSE))</f>
        <v>0</v>
      </c>
      <c r="V1890" s="342">
        <f t="shared" si="217"/>
        <v>0</v>
      </c>
      <c r="W1890" s="342">
        <f t="shared" si="212"/>
        <v>0</v>
      </c>
      <c r="X1890" s="342">
        <f t="shared" si="212"/>
        <v>0</v>
      </c>
      <c r="Y1890" s="342">
        <f t="shared" si="212"/>
        <v>0</v>
      </c>
      <c r="Z1890" s="342">
        <f t="shared" si="212"/>
        <v>0</v>
      </c>
      <c r="AA1890" s="342">
        <f t="shared" si="212"/>
        <v>0</v>
      </c>
      <c r="AB1890" s="342">
        <f t="shared" si="212"/>
        <v>0</v>
      </c>
      <c r="AC1890" s="109">
        <f t="shared" si="215"/>
        <v>0</v>
      </c>
      <c r="AD1890" s="109">
        <f>IF(C1890=A_Stammdaten!$B$12,E_SAV!$S1890-E_SAV!$AE1890,HLOOKUP(A_Stammdaten!$B$12-1,$AF$4:$AL$4004,ROW(C1890)-3,FALSE)-$AE1890)</f>
        <v>0</v>
      </c>
      <c r="AE1890" s="109">
        <f>HLOOKUP(A_Stammdaten!$B$12,$AF$4:$AL$4004,ROW(C1890)-3,FALSE)</f>
        <v>0</v>
      </c>
      <c r="AF1890" s="109">
        <f t="shared" si="213"/>
        <v>0</v>
      </c>
      <c r="AG1890" s="109">
        <f t="shared" si="218"/>
        <v>0</v>
      </c>
      <c r="AH1890" s="109">
        <f t="shared" si="218"/>
        <v>0</v>
      </c>
      <c r="AI1890" s="109">
        <f t="shared" si="218"/>
        <v>0</v>
      </c>
      <c r="AJ1890" s="109">
        <f t="shared" si="216"/>
        <v>0</v>
      </c>
      <c r="AK1890" s="109">
        <f t="shared" si="216"/>
        <v>0</v>
      </c>
      <c r="AL1890" s="109">
        <f t="shared" si="216"/>
        <v>0</v>
      </c>
    </row>
    <row r="1891" spans="1:38" x14ac:dyDescent="0.3">
      <c r="A1891" s="421"/>
      <c r="B1891" s="421"/>
      <c r="C1891" s="422"/>
      <c r="D1891" s="423"/>
      <c r="E1891" s="421"/>
      <c r="F1891" s="421"/>
      <c r="G1891" s="421"/>
      <c r="H1891" s="421"/>
      <c r="I1891" s="421"/>
      <c r="J1891" s="421"/>
      <c r="K1891" s="421"/>
      <c r="L1891" s="421"/>
      <c r="M1891" s="423"/>
      <c r="N1891" s="340">
        <f>IF(C1891&gt;A_Stammdaten!$B$12,0,SUM(E1891,F1891,H1891,J1891:K1891)-SUM(G1891,I1891,L1891:M1891))</f>
        <v>0</v>
      </c>
      <c r="O1891" s="421"/>
      <c r="P1891" s="421"/>
      <c r="Q1891" s="421"/>
      <c r="R1891" s="421"/>
      <c r="S1891" s="108">
        <f t="shared" si="214"/>
        <v>0</v>
      </c>
      <c r="T1891" s="341">
        <f>IF(ISBLANK($B1891),0,VLOOKUP($B1891,Listen!$A$2:$C$45,2,FALSE))</f>
        <v>0</v>
      </c>
      <c r="U1891" s="341">
        <f>IF(ISBLANK($B1891),0,VLOOKUP($B1891,Listen!$A$2:$C$45,3,FALSE))</f>
        <v>0</v>
      </c>
      <c r="V1891" s="342">
        <f t="shared" si="217"/>
        <v>0</v>
      </c>
      <c r="W1891" s="342">
        <f t="shared" si="212"/>
        <v>0</v>
      </c>
      <c r="X1891" s="342">
        <f t="shared" si="212"/>
        <v>0</v>
      </c>
      <c r="Y1891" s="342">
        <f t="shared" si="212"/>
        <v>0</v>
      </c>
      <c r="Z1891" s="342">
        <f t="shared" si="212"/>
        <v>0</v>
      </c>
      <c r="AA1891" s="342">
        <f t="shared" si="212"/>
        <v>0</v>
      </c>
      <c r="AB1891" s="342">
        <f t="shared" si="212"/>
        <v>0</v>
      </c>
      <c r="AC1891" s="109">
        <f t="shared" si="215"/>
        <v>0</v>
      </c>
      <c r="AD1891" s="109">
        <f>IF(C1891=A_Stammdaten!$B$12,E_SAV!$S1891-E_SAV!$AE1891,HLOOKUP(A_Stammdaten!$B$12-1,$AF$4:$AL$4004,ROW(C1891)-3,FALSE)-$AE1891)</f>
        <v>0</v>
      </c>
      <c r="AE1891" s="109">
        <f>HLOOKUP(A_Stammdaten!$B$12,$AF$4:$AL$4004,ROW(C1891)-3,FALSE)</f>
        <v>0</v>
      </c>
      <c r="AF1891" s="109">
        <f t="shared" si="213"/>
        <v>0</v>
      </c>
      <c r="AG1891" s="109">
        <f t="shared" si="218"/>
        <v>0</v>
      </c>
      <c r="AH1891" s="109">
        <f t="shared" si="218"/>
        <v>0</v>
      </c>
      <c r="AI1891" s="109">
        <f t="shared" si="218"/>
        <v>0</v>
      </c>
      <c r="AJ1891" s="109">
        <f t="shared" si="216"/>
        <v>0</v>
      </c>
      <c r="AK1891" s="109">
        <f t="shared" si="216"/>
        <v>0</v>
      </c>
      <c r="AL1891" s="109">
        <f t="shared" si="216"/>
        <v>0</v>
      </c>
    </row>
    <row r="1892" spans="1:38" x14ac:dyDescent="0.3">
      <c r="A1892" s="421"/>
      <c r="B1892" s="421"/>
      <c r="C1892" s="422"/>
      <c r="D1892" s="423"/>
      <c r="E1892" s="421"/>
      <c r="F1892" s="421"/>
      <c r="G1892" s="421"/>
      <c r="H1892" s="421"/>
      <c r="I1892" s="421"/>
      <c r="J1892" s="421"/>
      <c r="K1892" s="421"/>
      <c r="L1892" s="421"/>
      <c r="M1892" s="423"/>
      <c r="N1892" s="340">
        <f>IF(C1892&gt;A_Stammdaten!$B$12,0,SUM(E1892,F1892,H1892,J1892:K1892)-SUM(G1892,I1892,L1892:M1892))</f>
        <v>0</v>
      </c>
      <c r="O1892" s="421"/>
      <c r="P1892" s="421"/>
      <c r="Q1892" s="421"/>
      <c r="R1892" s="421"/>
      <c r="S1892" s="108">
        <f t="shared" si="214"/>
        <v>0</v>
      </c>
      <c r="T1892" s="341">
        <f>IF(ISBLANK($B1892),0,VLOOKUP($B1892,Listen!$A$2:$C$45,2,FALSE))</f>
        <v>0</v>
      </c>
      <c r="U1892" s="341">
        <f>IF(ISBLANK($B1892),0,VLOOKUP($B1892,Listen!$A$2:$C$45,3,FALSE))</f>
        <v>0</v>
      </c>
      <c r="V1892" s="342">
        <f t="shared" si="217"/>
        <v>0</v>
      </c>
      <c r="W1892" s="342">
        <f t="shared" si="212"/>
        <v>0</v>
      </c>
      <c r="X1892" s="342">
        <f t="shared" si="212"/>
        <v>0</v>
      </c>
      <c r="Y1892" s="342">
        <f t="shared" si="212"/>
        <v>0</v>
      </c>
      <c r="Z1892" s="342">
        <f t="shared" si="212"/>
        <v>0</v>
      </c>
      <c r="AA1892" s="342">
        <f t="shared" si="212"/>
        <v>0</v>
      </c>
      <c r="AB1892" s="342">
        <f t="shared" si="212"/>
        <v>0</v>
      </c>
      <c r="AC1892" s="109">
        <f t="shared" si="215"/>
        <v>0</v>
      </c>
      <c r="AD1892" s="109">
        <f>IF(C1892=A_Stammdaten!$B$12,E_SAV!$S1892-E_SAV!$AE1892,HLOOKUP(A_Stammdaten!$B$12-1,$AF$4:$AL$4004,ROW(C1892)-3,FALSE)-$AE1892)</f>
        <v>0</v>
      </c>
      <c r="AE1892" s="109">
        <f>HLOOKUP(A_Stammdaten!$B$12,$AF$4:$AL$4004,ROW(C1892)-3,FALSE)</f>
        <v>0</v>
      </c>
      <c r="AF1892" s="109">
        <f t="shared" si="213"/>
        <v>0</v>
      </c>
      <c r="AG1892" s="109">
        <f t="shared" si="218"/>
        <v>0</v>
      </c>
      <c r="AH1892" s="109">
        <f t="shared" si="218"/>
        <v>0</v>
      </c>
      <c r="AI1892" s="109">
        <f t="shared" si="218"/>
        <v>0</v>
      </c>
      <c r="AJ1892" s="109">
        <f t="shared" si="216"/>
        <v>0</v>
      </c>
      <c r="AK1892" s="109">
        <f t="shared" si="216"/>
        <v>0</v>
      </c>
      <c r="AL1892" s="109">
        <f t="shared" si="216"/>
        <v>0</v>
      </c>
    </row>
    <row r="1893" spans="1:38" x14ac:dyDescent="0.3">
      <c r="A1893" s="421"/>
      <c r="B1893" s="421"/>
      <c r="C1893" s="422"/>
      <c r="D1893" s="423"/>
      <c r="E1893" s="421"/>
      <c r="F1893" s="421"/>
      <c r="G1893" s="421"/>
      <c r="H1893" s="421"/>
      <c r="I1893" s="421"/>
      <c r="J1893" s="421"/>
      <c r="K1893" s="421"/>
      <c r="L1893" s="421"/>
      <c r="M1893" s="423"/>
      <c r="N1893" s="340">
        <f>IF(C1893&gt;A_Stammdaten!$B$12,0,SUM(E1893,F1893,H1893,J1893:K1893)-SUM(G1893,I1893,L1893:M1893))</f>
        <v>0</v>
      </c>
      <c r="O1893" s="421"/>
      <c r="P1893" s="421"/>
      <c r="Q1893" s="421"/>
      <c r="R1893" s="421"/>
      <c r="S1893" s="108">
        <f t="shared" si="214"/>
        <v>0</v>
      </c>
      <c r="T1893" s="341">
        <f>IF(ISBLANK($B1893),0,VLOOKUP($B1893,Listen!$A$2:$C$45,2,FALSE))</f>
        <v>0</v>
      </c>
      <c r="U1893" s="341">
        <f>IF(ISBLANK($B1893),0,VLOOKUP($B1893,Listen!$A$2:$C$45,3,FALSE))</f>
        <v>0</v>
      </c>
      <c r="V1893" s="342">
        <f t="shared" si="217"/>
        <v>0</v>
      </c>
      <c r="W1893" s="342">
        <f t="shared" si="212"/>
        <v>0</v>
      </c>
      <c r="X1893" s="342">
        <f t="shared" si="212"/>
        <v>0</v>
      </c>
      <c r="Y1893" s="342">
        <f t="shared" si="212"/>
        <v>0</v>
      </c>
      <c r="Z1893" s="342">
        <f t="shared" si="212"/>
        <v>0</v>
      </c>
      <c r="AA1893" s="342">
        <f t="shared" si="212"/>
        <v>0</v>
      </c>
      <c r="AB1893" s="342">
        <f t="shared" si="212"/>
        <v>0</v>
      </c>
      <c r="AC1893" s="109">
        <f t="shared" si="215"/>
        <v>0</v>
      </c>
      <c r="AD1893" s="109">
        <f>IF(C1893=A_Stammdaten!$B$12,E_SAV!$S1893-E_SAV!$AE1893,HLOOKUP(A_Stammdaten!$B$12-1,$AF$4:$AL$4004,ROW(C1893)-3,FALSE)-$AE1893)</f>
        <v>0</v>
      </c>
      <c r="AE1893" s="109">
        <f>HLOOKUP(A_Stammdaten!$B$12,$AF$4:$AL$4004,ROW(C1893)-3,FALSE)</f>
        <v>0</v>
      </c>
      <c r="AF1893" s="109">
        <f t="shared" si="213"/>
        <v>0</v>
      </c>
      <c r="AG1893" s="109">
        <f t="shared" si="218"/>
        <v>0</v>
      </c>
      <c r="AH1893" s="109">
        <f t="shared" si="218"/>
        <v>0</v>
      </c>
      <c r="AI1893" s="109">
        <f t="shared" si="218"/>
        <v>0</v>
      </c>
      <c r="AJ1893" s="109">
        <f t="shared" si="216"/>
        <v>0</v>
      </c>
      <c r="AK1893" s="109">
        <f t="shared" si="216"/>
        <v>0</v>
      </c>
      <c r="AL1893" s="109">
        <f t="shared" si="216"/>
        <v>0</v>
      </c>
    </row>
    <row r="1894" spans="1:38" x14ac:dyDescent="0.3">
      <c r="A1894" s="421"/>
      <c r="B1894" s="421"/>
      <c r="C1894" s="422"/>
      <c r="D1894" s="423"/>
      <c r="E1894" s="421"/>
      <c r="F1894" s="421"/>
      <c r="G1894" s="421"/>
      <c r="H1894" s="421"/>
      <c r="I1894" s="421"/>
      <c r="J1894" s="421"/>
      <c r="K1894" s="421"/>
      <c r="L1894" s="421"/>
      <c r="M1894" s="423"/>
      <c r="N1894" s="340">
        <f>IF(C1894&gt;A_Stammdaten!$B$12,0,SUM(E1894,F1894,H1894,J1894:K1894)-SUM(G1894,I1894,L1894:M1894))</f>
        <v>0</v>
      </c>
      <c r="O1894" s="421"/>
      <c r="P1894" s="421"/>
      <c r="Q1894" s="421"/>
      <c r="R1894" s="421"/>
      <c r="S1894" s="108">
        <f t="shared" si="214"/>
        <v>0</v>
      </c>
      <c r="T1894" s="341">
        <f>IF(ISBLANK($B1894),0,VLOOKUP($B1894,Listen!$A$2:$C$45,2,FALSE))</f>
        <v>0</v>
      </c>
      <c r="U1894" s="341">
        <f>IF(ISBLANK($B1894),0,VLOOKUP($B1894,Listen!$A$2:$C$45,3,FALSE))</f>
        <v>0</v>
      </c>
      <c r="V1894" s="342">
        <f t="shared" si="217"/>
        <v>0</v>
      </c>
      <c r="W1894" s="342">
        <f t="shared" si="212"/>
        <v>0</v>
      </c>
      <c r="X1894" s="342">
        <f t="shared" si="212"/>
        <v>0</v>
      </c>
      <c r="Y1894" s="342">
        <f t="shared" si="212"/>
        <v>0</v>
      </c>
      <c r="Z1894" s="342">
        <f t="shared" si="212"/>
        <v>0</v>
      </c>
      <c r="AA1894" s="342">
        <f t="shared" si="212"/>
        <v>0</v>
      </c>
      <c r="AB1894" s="342">
        <f t="shared" si="212"/>
        <v>0</v>
      </c>
      <c r="AC1894" s="109">
        <f t="shared" si="215"/>
        <v>0</v>
      </c>
      <c r="AD1894" s="109">
        <f>IF(C1894=A_Stammdaten!$B$12,E_SAV!$S1894-E_SAV!$AE1894,HLOOKUP(A_Stammdaten!$B$12-1,$AF$4:$AL$4004,ROW(C1894)-3,FALSE)-$AE1894)</f>
        <v>0</v>
      </c>
      <c r="AE1894" s="109">
        <f>HLOOKUP(A_Stammdaten!$B$12,$AF$4:$AL$4004,ROW(C1894)-3,FALSE)</f>
        <v>0</v>
      </c>
      <c r="AF1894" s="109">
        <f t="shared" si="213"/>
        <v>0</v>
      </c>
      <c r="AG1894" s="109">
        <f t="shared" si="218"/>
        <v>0</v>
      </c>
      <c r="AH1894" s="109">
        <f t="shared" si="218"/>
        <v>0</v>
      </c>
      <c r="AI1894" s="109">
        <f t="shared" si="218"/>
        <v>0</v>
      </c>
      <c r="AJ1894" s="109">
        <f t="shared" si="216"/>
        <v>0</v>
      </c>
      <c r="AK1894" s="109">
        <f t="shared" si="216"/>
        <v>0</v>
      </c>
      <c r="AL1894" s="109">
        <f t="shared" si="216"/>
        <v>0</v>
      </c>
    </row>
    <row r="1895" spans="1:38" x14ac:dyDescent="0.3">
      <c r="A1895" s="421"/>
      <c r="B1895" s="421"/>
      <c r="C1895" s="422"/>
      <c r="D1895" s="423"/>
      <c r="E1895" s="421"/>
      <c r="F1895" s="421"/>
      <c r="G1895" s="421"/>
      <c r="H1895" s="421"/>
      <c r="I1895" s="421"/>
      <c r="J1895" s="421"/>
      <c r="K1895" s="421"/>
      <c r="L1895" s="421"/>
      <c r="M1895" s="423"/>
      <c r="N1895" s="340">
        <f>IF(C1895&gt;A_Stammdaten!$B$12,0,SUM(E1895,F1895,H1895,J1895:K1895)-SUM(G1895,I1895,L1895:M1895))</f>
        <v>0</v>
      </c>
      <c r="O1895" s="421"/>
      <c r="P1895" s="421"/>
      <c r="Q1895" s="421"/>
      <c r="R1895" s="421"/>
      <c r="S1895" s="108">
        <f t="shared" si="214"/>
        <v>0</v>
      </c>
      <c r="T1895" s="341">
        <f>IF(ISBLANK($B1895),0,VLOOKUP($B1895,Listen!$A$2:$C$45,2,FALSE))</f>
        <v>0</v>
      </c>
      <c r="U1895" s="341">
        <f>IF(ISBLANK($B1895),0,VLOOKUP($B1895,Listen!$A$2:$C$45,3,FALSE))</f>
        <v>0</v>
      </c>
      <c r="V1895" s="342">
        <f t="shared" si="217"/>
        <v>0</v>
      </c>
      <c r="W1895" s="342">
        <f t="shared" si="212"/>
        <v>0</v>
      </c>
      <c r="X1895" s="342">
        <f t="shared" si="212"/>
        <v>0</v>
      </c>
      <c r="Y1895" s="342">
        <f t="shared" si="212"/>
        <v>0</v>
      </c>
      <c r="Z1895" s="342">
        <f t="shared" si="212"/>
        <v>0</v>
      </c>
      <c r="AA1895" s="342">
        <f t="shared" si="212"/>
        <v>0</v>
      </c>
      <c r="AB1895" s="342">
        <f t="shared" si="212"/>
        <v>0</v>
      </c>
      <c r="AC1895" s="109">
        <f t="shared" si="215"/>
        <v>0</v>
      </c>
      <c r="AD1895" s="109">
        <f>IF(C1895=A_Stammdaten!$B$12,E_SAV!$S1895-E_SAV!$AE1895,HLOOKUP(A_Stammdaten!$B$12-1,$AF$4:$AL$4004,ROW(C1895)-3,FALSE)-$AE1895)</f>
        <v>0</v>
      </c>
      <c r="AE1895" s="109">
        <f>HLOOKUP(A_Stammdaten!$B$12,$AF$4:$AL$4004,ROW(C1895)-3,FALSE)</f>
        <v>0</v>
      </c>
      <c r="AF1895" s="109">
        <f t="shared" si="213"/>
        <v>0</v>
      </c>
      <c r="AG1895" s="109">
        <f t="shared" si="218"/>
        <v>0</v>
      </c>
      <c r="AH1895" s="109">
        <f t="shared" si="218"/>
        <v>0</v>
      </c>
      <c r="AI1895" s="109">
        <f t="shared" si="218"/>
        <v>0</v>
      </c>
      <c r="AJ1895" s="109">
        <f t="shared" si="216"/>
        <v>0</v>
      </c>
      <c r="AK1895" s="109">
        <f t="shared" si="216"/>
        <v>0</v>
      </c>
      <c r="AL1895" s="109">
        <f t="shared" si="216"/>
        <v>0</v>
      </c>
    </row>
    <row r="1896" spans="1:38" x14ac:dyDescent="0.3">
      <c r="A1896" s="421"/>
      <c r="B1896" s="421"/>
      <c r="C1896" s="422"/>
      <c r="D1896" s="423"/>
      <c r="E1896" s="421"/>
      <c r="F1896" s="421"/>
      <c r="G1896" s="421"/>
      <c r="H1896" s="421"/>
      <c r="I1896" s="421"/>
      <c r="J1896" s="421"/>
      <c r="K1896" s="421"/>
      <c r="L1896" s="421"/>
      <c r="M1896" s="423"/>
      <c r="N1896" s="340">
        <f>IF(C1896&gt;A_Stammdaten!$B$12,0,SUM(E1896,F1896,H1896,J1896:K1896)-SUM(G1896,I1896,L1896:M1896))</f>
        <v>0</v>
      </c>
      <c r="O1896" s="421"/>
      <c r="P1896" s="421"/>
      <c r="Q1896" s="421"/>
      <c r="R1896" s="421"/>
      <c r="S1896" s="108">
        <f t="shared" si="214"/>
        <v>0</v>
      </c>
      <c r="T1896" s="341">
        <f>IF(ISBLANK($B1896),0,VLOOKUP($B1896,Listen!$A$2:$C$45,2,FALSE))</f>
        <v>0</v>
      </c>
      <c r="U1896" s="341">
        <f>IF(ISBLANK($B1896),0,VLOOKUP($B1896,Listen!$A$2:$C$45,3,FALSE))</f>
        <v>0</v>
      </c>
      <c r="V1896" s="342">
        <f t="shared" si="217"/>
        <v>0</v>
      </c>
      <c r="W1896" s="342">
        <f t="shared" si="212"/>
        <v>0</v>
      </c>
      <c r="X1896" s="342">
        <f t="shared" si="212"/>
        <v>0</v>
      </c>
      <c r="Y1896" s="342">
        <f t="shared" si="212"/>
        <v>0</v>
      </c>
      <c r="Z1896" s="342">
        <f t="shared" si="212"/>
        <v>0</v>
      </c>
      <c r="AA1896" s="342">
        <f t="shared" si="212"/>
        <v>0</v>
      </c>
      <c r="AB1896" s="342">
        <f t="shared" si="212"/>
        <v>0</v>
      </c>
      <c r="AC1896" s="109">
        <f t="shared" si="215"/>
        <v>0</v>
      </c>
      <c r="AD1896" s="109">
        <f>IF(C1896=A_Stammdaten!$B$12,E_SAV!$S1896-E_SAV!$AE1896,HLOOKUP(A_Stammdaten!$B$12-1,$AF$4:$AL$4004,ROW(C1896)-3,FALSE)-$AE1896)</f>
        <v>0</v>
      </c>
      <c r="AE1896" s="109">
        <f>HLOOKUP(A_Stammdaten!$B$12,$AF$4:$AL$4004,ROW(C1896)-3,FALSE)</f>
        <v>0</v>
      </c>
      <c r="AF1896" s="109">
        <f t="shared" si="213"/>
        <v>0</v>
      </c>
      <c r="AG1896" s="109">
        <f t="shared" si="218"/>
        <v>0</v>
      </c>
      <c r="AH1896" s="109">
        <f t="shared" si="218"/>
        <v>0</v>
      </c>
      <c r="AI1896" s="109">
        <f t="shared" si="218"/>
        <v>0</v>
      </c>
      <c r="AJ1896" s="109">
        <f t="shared" si="216"/>
        <v>0</v>
      </c>
      <c r="AK1896" s="109">
        <f t="shared" si="216"/>
        <v>0</v>
      </c>
      <c r="AL1896" s="109">
        <f t="shared" si="216"/>
        <v>0</v>
      </c>
    </row>
    <row r="1897" spans="1:38" x14ac:dyDescent="0.3">
      <c r="A1897" s="421"/>
      <c r="B1897" s="421"/>
      <c r="C1897" s="422"/>
      <c r="D1897" s="423"/>
      <c r="E1897" s="421"/>
      <c r="F1897" s="421"/>
      <c r="G1897" s="421"/>
      <c r="H1897" s="421"/>
      <c r="I1897" s="421"/>
      <c r="J1897" s="421"/>
      <c r="K1897" s="421"/>
      <c r="L1897" s="421"/>
      <c r="M1897" s="423"/>
      <c r="N1897" s="340">
        <f>IF(C1897&gt;A_Stammdaten!$B$12,0,SUM(E1897,F1897,H1897,J1897:K1897)-SUM(G1897,I1897,L1897:M1897))</f>
        <v>0</v>
      </c>
      <c r="O1897" s="421"/>
      <c r="P1897" s="421"/>
      <c r="Q1897" s="421"/>
      <c r="R1897" s="421"/>
      <c r="S1897" s="108">
        <f t="shared" si="214"/>
        <v>0</v>
      </c>
      <c r="T1897" s="341">
        <f>IF(ISBLANK($B1897),0,VLOOKUP($B1897,Listen!$A$2:$C$45,2,FALSE))</f>
        <v>0</v>
      </c>
      <c r="U1897" s="341">
        <f>IF(ISBLANK($B1897),0,VLOOKUP($B1897,Listen!$A$2:$C$45,3,FALSE))</f>
        <v>0</v>
      </c>
      <c r="V1897" s="342">
        <f t="shared" si="217"/>
        <v>0</v>
      </c>
      <c r="W1897" s="342">
        <f t="shared" si="212"/>
        <v>0</v>
      </c>
      <c r="X1897" s="342">
        <f t="shared" si="212"/>
        <v>0</v>
      </c>
      <c r="Y1897" s="342">
        <f t="shared" si="212"/>
        <v>0</v>
      </c>
      <c r="Z1897" s="342">
        <f t="shared" si="212"/>
        <v>0</v>
      </c>
      <c r="AA1897" s="342">
        <f t="shared" si="212"/>
        <v>0</v>
      </c>
      <c r="AB1897" s="342">
        <f t="shared" si="212"/>
        <v>0</v>
      </c>
      <c r="AC1897" s="109">
        <f t="shared" si="215"/>
        <v>0</v>
      </c>
      <c r="AD1897" s="109">
        <f>IF(C1897=A_Stammdaten!$B$12,E_SAV!$S1897-E_SAV!$AE1897,HLOOKUP(A_Stammdaten!$B$12-1,$AF$4:$AL$4004,ROW(C1897)-3,FALSE)-$AE1897)</f>
        <v>0</v>
      </c>
      <c r="AE1897" s="109">
        <f>HLOOKUP(A_Stammdaten!$B$12,$AF$4:$AL$4004,ROW(C1897)-3,FALSE)</f>
        <v>0</v>
      </c>
      <c r="AF1897" s="109">
        <f t="shared" si="213"/>
        <v>0</v>
      </c>
      <c r="AG1897" s="109">
        <f t="shared" si="218"/>
        <v>0</v>
      </c>
      <c r="AH1897" s="109">
        <f t="shared" si="218"/>
        <v>0</v>
      </c>
      <c r="AI1897" s="109">
        <f t="shared" si="218"/>
        <v>0</v>
      </c>
      <c r="AJ1897" s="109">
        <f t="shared" si="216"/>
        <v>0</v>
      </c>
      <c r="AK1897" s="109">
        <f t="shared" si="216"/>
        <v>0</v>
      </c>
      <c r="AL1897" s="109">
        <f t="shared" si="216"/>
        <v>0</v>
      </c>
    </row>
    <row r="1898" spans="1:38" x14ac:dyDescent="0.3">
      <c r="A1898" s="421"/>
      <c r="B1898" s="421"/>
      <c r="C1898" s="422"/>
      <c r="D1898" s="423"/>
      <c r="E1898" s="421"/>
      <c r="F1898" s="421"/>
      <c r="G1898" s="421"/>
      <c r="H1898" s="421"/>
      <c r="I1898" s="421"/>
      <c r="J1898" s="421"/>
      <c r="K1898" s="421"/>
      <c r="L1898" s="421"/>
      <c r="M1898" s="423"/>
      <c r="N1898" s="340">
        <f>IF(C1898&gt;A_Stammdaten!$B$12,0,SUM(E1898,F1898,H1898,J1898:K1898)-SUM(G1898,I1898,L1898:M1898))</f>
        <v>0</v>
      </c>
      <c r="O1898" s="421"/>
      <c r="P1898" s="421"/>
      <c r="Q1898" s="421"/>
      <c r="R1898" s="421"/>
      <c r="S1898" s="108">
        <f t="shared" si="214"/>
        <v>0</v>
      </c>
      <c r="T1898" s="341">
        <f>IF(ISBLANK($B1898),0,VLOOKUP($B1898,Listen!$A$2:$C$45,2,FALSE))</f>
        <v>0</v>
      </c>
      <c r="U1898" s="341">
        <f>IF(ISBLANK($B1898),0,VLOOKUP($B1898,Listen!$A$2:$C$45,3,FALSE))</f>
        <v>0</v>
      </c>
      <c r="V1898" s="342">
        <f t="shared" si="217"/>
        <v>0</v>
      </c>
      <c r="W1898" s="342">
        <f t="shared" si="212"/>
        <v>0</v>
      </c>
      <c r="X1898" s="342">
        <f t="shared" si="212"/>
        <v>0</v>
      </c>
      <c r="Y1898" s="342">
        <f t="shared" si="212"/>
        <v>0</v>
      </c>
      <c r="Z1898" s="342">
        <f t="shared" si="212"/>
        <v>0</v>
      </c>
      <c r="AA1898" s="342">
        <f t="shared" si="212"/>
        <v>0</v>
      </c>
      <c r="AB1898" s="342">
        <f t="shared" si="212"/>
        <v>0</v>
      </c>
      <c r="AC1898" s="109">
        <f t="shared" si="215"/>
        <v>0</v>
      </c>
      <c r="AD1898" s="109">
        <f>IF(C1898=A_Stammdaten!$B$12,E_SAV!$S1898-E_SAV!$AE1898,HLOOKUP(A_Stammdaten!$B$12-1,$AF$4:$AL$4004,ROW(C1898)-3,FALSE)-$AE1898)</f>
        <v>0</v>
      </c>
      <c r="AE1898" s="109">
        <f>HLOOKUP(A_Stammdaten!$B$12,$AF$4:$AL$4004,ROW(C1898)-3,FALSE)</f>
        <v>0</v>
      </c>
      <c r="AF1898" s="109">
        <f t="shared" si="213"/>
        <v>0</v>
      </c>
      <c r="AG1898" s="109">
        <f t="shared" si="218"/>
        <v>0</v>
      </c>
      <c r="AH1898" s="109">
        <f t="shared" si="218"/>
        <v>0</v>
      </c>
      <c r="AI1898" s="109">
        <f t="shared" si="218"/>
        <v>0</v>
      </c>
      <c r="AJ1898" s="109">
        <f t="shared" si="216"/>
        <v>0</v>
      </c>
      <c r="AK1898" s="109">
        <f t="shared" si="216"/>
        <v>0</v>
      </c>
      <c r="AL1898" s="109">
        <f t="shared" si="216"/>
        <v>0</v>
      </c>
    </row>
    <row r="1899" spans="1:38" x14ac:dyDescent="0.3">
      <c r="A1899" s="421"/>
      <c r="B1899" s="421"/>
      <c r="C1899" s="422"/>
      <c r="D1899" s="423"/>
      <c r="E1899" s="421"/>
      <c r="F1899" s="421"/>
      <c r="G1899" s="421"/>
      <c r="H1899" s="421"/>
      <c r="I1899" s="421"/>
      <c r="J1899" s="421"/>
      <c r="K1899" s="421"/>
      <c r="L1899" s="421"/>
      <c r="M1899" s="423"/>
      <c r="N1899" s="340">
        <f>IF(C1899&gt;A_Stammdaten!$B$12,0,SUM(E1899,F1899,H1899,J1899:K1899)-SUM(G1899,I1899,L1899:M1899))</f>
        <v>0</v>
      </c>
      <c r="O1899" s="421"/>
      <c r="P1899" s="421"/>
      <c r="Q1899" s="421"/>
      <c r="R1899" s="421"/>
      <c r="S1899" s="108">
        <f t="shared" si="214"/>
        <v>0</v>
      </c>
      <c r="T1899" s="341">
        <f>IF(ISBLANK($B1899),0,VLOOKUP($B1899,Listen!$A$2:$C$45,2,FALSE))</f>
        <v>0</v>
      </c>
      <c r="U1899" s="341">
        <f>IF(ISBLANK($B1899),0,VLOOKUP($B1899,Listen!$A$2:$C$45,3,FALSE))</f>
        <v>0</v>
      </c>
      <c r="V1899" s="342">
        <f t="shared" si="217"/>
        <v>0</v>
      </c>
      <c r="W1899" s="342">
        <f t="shared" si="212"/>
        <v>0</v>
      </c>
      <c r="X1899" s="342">
        <f t="shared" si="212"/>
        <v>0</v>
      </c>
      <c r="Y1899" s="342">
        <f t="shared" si="212"/>
        <v>0</v>
      </c>
      <c r="Z1899" s="342">
        <f t="shared" si="212"/>
        <v>0</v>
      </c>
      <c r="AA1899" s="342">
        <f t="shared" si="212"/>
        <v>0</v>
      </c>
      <c r="AB1899" s="342">
        <f t="shared" si="212"/>
        <v>0</v>
      </c>
      <c r="AC1899" s="109">
        <f t="shared" si="215"/>
        <v>0</v>
      </c>
      <c r="AD1899" s="109">
        <f>IF(C1899=A_Stammdaten!$B$12,E_SAV!$S1899-E_SAV!$AE1899,HLOOKUP(A_Stammdaten!$B$12-1,$AF$4:$AL$4004,ROW(C1899)-3,FALSE)-$AE1899)</f>
        <v>0</v>
      </c>
      <c r="AE1899" s="109">
        <f>HLOOKUP(A_Stammdaten!$B$12,$AF$4:$AL$4004,ROW(C1899)-3,FALSE)</f>
        <v>0</v>
      </c>
      <c r="AF1899" s="109">
        <f t="shared" si="213"/>
        <v>0</v>
      </c>
      <c r="AG1899" s="109">
        <f t="shared" si="218"/>
        <v>0</v>
      </c>
      <c r="AH1899" s="109">
        <f t="shared" si="218"/>
        <v>0</v>
      </c>
      <c r="AI1899" s="109">
        <f t="shared" si="218"/>
        <v>0</v>
      </c>
      <c r="AJ1899" s="109">
        <f t="shared" si="216"/>
        <v>0</v>
      </c>
      <c r="AK1899" s="109">
        <f t="shared" si="216"/>
        <v>0</v>
      </c>
      <c r="AL1899" s="109">
        <f t="shared" si="216"/>
        <v>0</v>
      </c>
    </row>
    <row r="1900" spans="1:38" x14ac:dyDescent="0.3">
      <c r="A1900" s="421"/>
      <c r="B1900" s="421"/>
      <c r="C1900" s="422"/>
      <c r="D1900" s="423"/>
      <c r="E1900" s="421"/>
      <c r="F1900" s="421"/>
      <c r="G1900" s="421"/>
      <c r="H1900" s="421"/>
      <c r="I1900" s="421"/>
      <c r="J1900" s="421"/>
      <c r="K1900" s="421"/>
      <c r="L1900" s="421"/>
      <c r="M1900" s="423"/>
      <c r="N1900" s="340">
        <f>IF(C1900&gt;A_Stammdaten!$B$12,0,SUM(E1900,F1900,H1900,J1900:K1900)-SUM(G1900,I1900,L1900:M1900))</f>
        <v>0</v>
      </c>
      <c r="O1900" s="421"/>
      <c r="P1900" s="421"/>
      <c r="Q1900" s="421"/>
      <c r="R1900" s="421"/>
      <c r="S1900" s="108">
        <f t="shared" si="214"/>
        <v>0</v>
      </c>
      <c r="T1900" s="341">
        <f>IF(ISBLANK($B1900),0,VLOOKUP($B1900,Listen!$A$2:$C$45,2,FALSE))</f>
        <v>0</v>
      </c>
      <c r="U1900" s="341">
        <f>IF(ISBLANK($B1900),0,VLOOKUP($B1900,Listen!$A$2:$C$45,3,FALSE))</f>
        <v>0</v>
      </c>
      <c r="V1900" s="342">
        <f t="shared" si="217"/>
        <v>0</v>
      </c>
      <c r="W1900" s="342">
        <f t="shared" si="212"/>
        <v>0</v>
      </c>
      <c r="X1900" s="342">
        <f t="shared" si="212"/>
        <v>0</v>
      </c>
      <c r="Y1900" s="342">
        <f t="shared" si="212"/>
        <v>0</v>
      </c>
      <c r="Z1900" s="342">
        <f t="shared" si="212"/>
        <v>0</v>
      </c>
      <c r="AA1900" s="342">
        <f t="shared" si="212"/>
        <v>0</v>
      </c>
      <c r="AB1900" s="342">
        <f t="shared" si="212"/>
        <v>0</v>
      </c>
      <c r="AC1900" s="109">
        <f t="shared" si="215"/>
        <v>0</v>
      </c>
      <c r="AD1900" s="109">
        <f>IF(C1900=A_Stammdaten!$B$12,E_SAV!$S1900-E_SAV!$AE1900,HLOOKUP(A_Stammdaten!$B$12-1,$AF$4:$AL$4004,ROW(C1900)-3,FALSE)-$AE1900)</f>
        <v>0</v>
      </c>
      <c r="AE1900" s="109">
        <f>HLOOKUP(A_Stammdaten!$B$12,$AF$4:$AL$4004,ROW(C1900)-3,FALSE)</f>
        <v>0</v>
      </c>
      <c r="AF1900" s="109">
        <f t="shared" si="213"/>
        <v>0</v>
      </c>
      <c r="AG1900" s="109">
        <f t="shared" si="218"/>
        <v>0</v>
      </c>
      <c r="AH1900" s="109">
        <f t="shared" si="218"/>
        <v>0</v>
      </c>
      <c r="AI1900" s="109">
        <f t="shared" si="218"/>
        <v>0</v>
      </c>
      <c r="AJ1900" s="109">
        <f t="shared" si="216"/>
        <v>0</v>
      </c>
      <c r="AK1900" s="109">
        <f t="shared" si="216"/>
        <v>0</v>
      </c>
      <c r="AL1900" s="109">
        <f t="shared" si="216"/>
        <v>0</v>
      </c>
    </row>
    <row r="1901" spans="1:38" x14ac:dyDescent="0.3">
      <c r="A1901" s="421"/>
      <c r="B1901" s="421"/>
      <c r="C1901" s="422"/>
      <c r="D1901" s="423"/>
      <c r="E1901" s="421"/>
      <c r="F1901" s="421"/>
      <c r="G1901" s="421"/>
      <c r="H1901" s="421"/>
      <c r="I1901" s="421"/>
      <c r="J1901" s="421"/>
      <c r="K1901" s="421"/>
      <c r="L1901" s="421"/>
      <c r="M1901" s="423"/>
      <c r="N1901" s="340">
        <f>IF(C1901&gt;A_Stammdaten!$B$12,0,SUM(E1901,F1901,H1901,J1901:K1901)-SUM(G1901,I1901,L1901:M1901))</f>
        <v>0</v>
      </c>
      <c r="O1901" s="421"/>
      <c r="P1901" s="421"/>
      <c r="Q1901" s="421"/>
      <c r="R1901" s="421"/>
      <c r="S1901" s="108">
        <f t="shared" si="214"/>
        <v>0</v>
      </c>
      <c r="T1901" s="341">
        <f>IF(ISBLANK($B1901),0,VLOOKUP($B1901,Listen!$A$2:$C$45,2,FALSE))</f>
        <v>0</v>
      </c>
      <c r="U1901" s="341">
        <f>IF(ISBLANK($B1901),0,VLOOKUP($B1901,Listen!$A$2:$C$45,3,FALSE))</f>
        <v>0</v>
      </c>
      <c r="V1901" s="342">
        <f t="shared" si="217"/>
        <v>0</v>
      </c>
      <c r="W1901" s="342">
        <f t="shared" si="212"/>
        <v>0</v>
      </c>
      <c r="X1901" s="342">
        <f t="shared" si="212"/>
        <v>0</v>
      </c>
      <c r="Y1901" s="342">
        <f t="shared" si="212"/>
        <v>0</v>
      </c>
      <c r="Z1901" s="342">
        <f t="shared" si="212"/>
        <v>0</v>
      </c>
      <c r="AA1901" s="342">
        <f t="shared" si="212"/>
        <v>0</v>
      </c>
      <c r="AB1901" s="342">
        <f t="shared" ref="W1901:AB1944" si="219">$T1901</f>
        <v>0</v>
      </c>
      <c r="AC1901" s="109">
        <f t="shared" si="215"/>
        <v>0</v>
      </c>
      <c r="AD1901" s="109">
        <f>IF(C1901=A_Stammdaten!$B$12,E_SAV!$S1901-E_SAV!$AE1901,HLOOKUP(A_Stammdaten!$B$12-1,$AF$4:$AL$4004,ROW(C1901)-3,FALSE)-$AE1901)</f>
        <v>0</v>
      </c>
      <c r="AE1901" s="109">
        <f>HLOOKUP(A_Stammdaten!$B$12,$AF$4:$AL$4004,ROW(C1901)-3,FALSE)</f>
        <v>0</v>
      </c>
      <c r="AF1901" s="109">
        <f t="shared" si="213"/>
        <v>0</v>
      </c>
      <c r="AG1901" s="109">
        <f t="shared" si="218"/>
        <v>0</v>
      </c>
      <c r="AH1901" s="109">
        <f t="shared" si="218"/>
        <v>0</v>
      </c>
      <c r="AI1901" s="109">
        <f t="shared" si="218"/>
        <v>0</v>
      </c>
      <c r="AJ1901" s="109">
        <f t="shared" si="216"/>
        <v>0</v>
      </c>
      <c r="AK1901" s="109">
        <f t="shared" si="216"/>
        <v>0</v>
      </c>
      <c r="AL1901" s="109">
        <f t="shared" si="216"/>
        <v>0</v>
      </c>
    </row>
    <row r="1902" spans="1:38" x14ac:dyDescent="0.3">
      <c r="A1902" s="421"/>
      <c r="B1902" s="421"/>
      <c r="C1902" s="422"/>
      <c r="D1902" s="423"/>
      <c r="E1902" s="421"/>
      <c r="F1902" s="421"/>
      <c r="G1902" s="421"/>
      <c r="H1902" s="421"/>
      <c r="I1902" s="421"/>
      <c r="J1902" s="421"/>
      <c r="K1902" s="421"/>
      <c r="L1902" s="421"/>
      <c r="M1902" s="423"/>
      <c r="N1902" s="340">
        <f>IF(C1902&gt;A_Stammdaten!$B$12,0,SUM(E1902,F1902,H1902,J1902:K1902)-SUM(G1902,I1902,L1902:M1902))</f>
        <v>0</v>
      </c>
      <c r="O1902" s="421"/>
      <c r="P1902" s="421"/>
      <c r="Q1902" s="421"/>
      <c r="R1902" s="421"/>
      <c r="S1902" s="108">
        <f t="shared" si="214"/>
        <v>0</v>
      </c>
      <c r="T1902" s="341">
        <f>IF(ISBLANK($B1902),0,VLOOKUP($B1902,Listen!$A$2:$C$45,2,FALSE))</f>
        <v>0</v>
      </c>
      <c r="U1902" s="341">
        <f>IF(ISBLANK($B1902),0,VLOOKUP($B1902,Listen!$A$2:$C$45,3,FALSE))</f>
        <v>0</v>
      </c>
      <c r="V1902" s="342">
        <f t="shared" si="217"/>
        <v>0</v>
      </c>
      <c r="W1902" s="342">
        <f t="shared" si="219"/>
        <v>0</v>
      </c>
      <c r="X1902" s="342">
        <f t="shared" si="219"/>
        <v>0</v>
      </c>
      <c r="Y1902" s="342">
        <f t="shared" si="219"/>
        <v>0</v>
      </c>
      <c r="Z1902" s="342">
        <f t="shared" si="219"/>
        <v>0</v>
      </c>
      <c r="AA1902" s="342">
        <f t="shared" si="219"/>
        <v>0</v>
      </c>
      <c r="AB1902" s="342">
        <f t="shared" si="219"/>
        <v>0</v>
      </c>
      <c r="AC1902" s="109">
        <f t="shared" si="215"/>
        <v>0</v>
      </c>
      <c r="AD1902" s="109">
        <f>IF(C1902=A_Stammdaten!$B$12,E_SAV!$S1902-E_SAV!$AE1902,HLOOKUP(A_Stammdaten!$B$12-1,$AF$4:$AL$4004,ROW(C1902)-3,FALSE)-$AE1902)</f>
        <v>0</v>
      </c>
      <c r="AE1902" s="109">
        <f>HLOOKUP(A_Stammdaten!$B$12,$AF$4:$AL$4004,ROW(C1902)-3,FALSE)</f>
        <v>0</v>
      </c>
      <c r="AF1902" s="109">
        <f t="shared" si="213"/>
        <v>0</v>
      </c>
      <c r="AG1902" s="109">
        <f t="shared" si="218"/>
        <v>0</v>
      </c>
      <c r="AH1902" s="109">
        <f t="shared" si="218"/>
        <v>0</v>
      </c>
      <c r="AI1902" s="109">
        <f t="shared" si="218"/>
        <v>0</v>
      </c>
      <c r="AJ1902" s="109">
        <f t="shared" si="216"/>
        <v>0</v>
      </c>
      <c r="AK1902" s="109">
        <f t="shared" si="216"/>
        <v>0</v>
      </c>
      <c r="AL1902" s="109">
        <f t="shared" si="216"/>
        <v>0</v>
      </c>
    </row>
    <row r="1903" spans="1:38" x14ac:dyDescent="0.3">
      <c r="A1903" s="421"/>
      <c r="B1903" s="421"/>
      <c r="C1903" s="422"/>
      <c r="D1903" s="423"/>
      <c r="E1903" s="421"/>
      <c r="F1903" s="421"/>
      <c r="G1903" s="421"/>
      <c r="H1903" s="421"/>
      <c r="I1903" s="421"/>
      <c r="J1903" s="421"/>
      <c r="K1903" s="421"/>
      <c r="L1903" s="421"/>
      <c r="M1903" s="423"/>
      <c r="N1903" s="340">
        <f>IF(C1903&gt;A_Stammdaten!$B$12,0,SUM(E1903,F1903,H1903,J1903:K1903)-SUM(G1903,I1903,L1903:M1903))</f>
        <v>0</v>
      </c>
      <c r="O1903" s="421"/>
      <c r="P1903" s="421"/>
      <c r="Q1903" s="421"/>
      <c r="R1903" s="421"/>
      <c r="S1903" s="108">
        <f t="shared" si="214"/>
        <v>0</v>
      </c>
      <c r="T1903" s="341">
        <f>IF(ISBLANK($B1903),0,VLOOKUP($B1903,Listen!$A$2:$C$45,2,FALSE))</f>
        <v>0</v>
      </c>
      <c r="U1903" s="341">
        <f>IF(ISBLANK($B1903),0,VLOOKUP($B1903,Listen!$A$2:$C$45,3,FALSE))</f>
        <v>0</v>
      </c>
      <c r="V1903" s="342">
        <f t="shared" si="217"/>
        <v>0</v>
      </c>
      <c r="W1903" s="342">
        <f t="shared" si="219"/>
        <v>0</v>
      </c>
      <c r="X1903" s="342">
        <f t="shared" si="219"/>
        <v>0</v>
      </c>
      <c r="Y1903" s="342">
        <f t="shared" si="219"/>
        <v>0</v>
      </c>
      <c r="Z1903" s="342">
        <f t="shared" si="219"/>
        <v>0</v>
      </c>
      <c r="AA1903" s="342">
        <f t="shared" si="219"/>
        <v>0</v>
      </c>
      <c r="AB1903" s="342">
        <f t="shared" si="219"/>
        <v>0</v>
      </c>
      <c r="AC1903" s="109">
        <f t="shared" si="215"/>
        <v>0</v>
      </c>
      <c r="AD1903" s="109">
        <f>IF(C1903=A_Stammdaten!$B$12,E_SAV!$S1903-E_SAV!$AE1903,HLOOKUP(A_Stammdaten!$B$12-1,$AF$4:$AL$4004,ROW(C1903)-3,FALSE)-$AE1903)</f>
        <v>0</v>
      </c>
      <c r="AE1903" s="109">
        <f>HLOOKUP(A_Stammdaten!$B$12,$AF$4:$AL$4004,ROW(C1903)-3,FALSE)</f>
        <v>0</v>
      </c>
      <c r="AF1903" s="109">
        <f t="shared" si="213"/>
        <v>0</v>
      </c>
      <c r="AG1903" s="109">
        <f t="shared" si="218"/>
        <v>0</v>
      </c>
      <c r="AH1903" s="109">
        <f t="shared" si="218"/>
        <v>0</v>
      </c>
      <c r="AI1903" s="109">
        <f t="shared" si="218"/>
        <v>0</v>
      </c>
      <c r="AJ1903" s="109">
        <f t="shared" si="216"/>
        <v>0</v>
      </c>
      <c r="AK1903" s="109">
        <f t="shared" si="216"/>
        <v>0</v>
      </c>
      <c r="AL1903" s="109">
        <f t="shared" si="216"/>
        <v>0</v>
      </c>
    </row>
    <row r="1904" spans="1:38" x14ac:dyDescent="0.3">
      <c r="A1904" s="421"/>
      <c r="B1904" s="421"/>
      <c r="C1904" s="422"/>
      <c r="D1904" s="423"/>
      <c r="E1904" s="421"/>
      <c r="F1904" s="421"/>
      <c r="G1904" s="421"/>
      <c r="H1904" s="421"/>
      <c r="I1904" s="421"/>
      <c r="J1904" s="421"/>
      <c r="K1904" s="421"/>
      <c r="L1904" s="421"/>
      <c r="M1904" s="423"/>
      <c r="N1904" s="340">
        <f>IF(C1904&gt;A_Stammdaten!$B$12,0,SUM(E1904,F1904,H1904,J1904:K1904)-SUM(G1904,I1904,L1904:M1904))</f>
        <v>0</v>
      </c>
      <c r="O1904" s="421"/>
      <c r="P1904" s="421"/>
      <c r="Q1904" s="421"/>
      <c r="R1904" s="421"/>
      <c r="S1904" s="108">
        <f t="shared" si="214"/>
        <v>0</v>
      </c>
      <c r="T1904" s="341">
        <f>IF(ISBLANK($B1904),0,VLOOKUP($B1904,Listen!$A$2:$C$45,2,FALSE))</f>
        <v>0</v>
      </c>
      <c r="U1904" s="341">
        <f>IF(ISBLANK($B1904),0,VLOOKUP($B1904,Listen!$A$2:$C$45,3,FALSE))</f>
        <v>0</v>
      </c>
      <c r="V1904" s="342">
        <f t="shared" si="217"/>
        <v>0</v>
      </c>
      <c r="W1904" s="342">
        <f t="shared" si="219"/>
        <v>0</v>
      </c>
      <c r="X1904" s="342">
        <f t="shared" si="219"/>
        <v>0</v>
      </c>
      <c r="Y1904" s="342">
        <f t="shared" si="219"/>
        <v>0</v>
      </c>
      <c r="Z1904" s="342">
        <f t="shared" si="219"/>
        <v>0</v>
      </c>
      <c r="AA1904" s="342">
        <f t="shared" si="219"/>
        <v>0</v>
      </c>
      <c r="AB1904" s="342">
        <f t="shared" si="219"/>
        <v>0</v>
      </c>
      <c r="AC1904" s="109">
        <f t="shared" si="215"/>
        <v>0</v>
      </c>
      <c r="AD1904" s="109">
        <f>IF(C1904=A_Stammdaten!$B$12,E_SAV!$S1904-E_SAV!$AE1904,HLOOKUP(A_Stammdaten!$B$12-1,$AF$4:$AL$4004,ROW(C1904)-3,FALSE)-$AE1904)</f>
        <v>0</v>
      </c>
      <c r="AE1904" s="109">
        <f>HLOOKUP(A_Stammdaten!$B$12,$AF$4:$AL$4004,ROW(C1904)-3,FALSE)</f>
        <v>0</v>
      </c>
      <c r="AF1904" s="109">
        <f t="shared" si="213"/>
        <v>0</v>
      </c>
      <c r="AG1904" s="109">
        <f t="shared" si="218"/>
        <v>0</v>
      </c>
      <c r="AH1904" s="109">
        <f t="shared" si="218"/>
        <v>0</v>
      </c>
      <c r="AI1904" s="109">
        <f t="shared" si="218"/>
        <v>0</v>
      </c>
      <c r="AJ1904" s="109">
        <f t="shared" si="216"/>
        <v>0</v>
      </c>
      <c r="AK1904" s="109">
        <f t="shared" si="216"/>
        <v>0</v>
      </c>
      <c r="AL1904" s="109">
        <f t="shared" si="216"/>
        <v>0</v>
      </c>
    </row>
    <row r="1905" spans="1:38" x14ac:dyDescent="0.3">
      <c r="A1905" s="421"/>
      <c r="B1905" s="421"/>
      <c r="C1905" s="422"/>
      <c r="D1905" s="423"/>
      <c r="E1905" s="421"/>
      <c r="F1905" s="421"/>
      <c r="G1905" s="421"/>
      <c r="H1905" s="421"/>
      <c r="I1905" s="421"/>
      <c r="J1905" s="421"/>
      <c r="K1905" s="421"/>
      <c r="L1905" s="421"/>
      <c r="M1905" s="423"/>
      <c r="N1905" s="340">
        <f>IF(C1905&gt;A_Stammdaten!$B$12,0,SUM(E1905,F1905,H1905,J1905:K1905)-SUM(G1905,I1905,L1905:M1905))</f>
        <v>0</v>
      </c>
      <c r="O1905" s="421"/>
      <c r="P1905" s="421"/>
      <c r="Q1905" s="421"/>
      <c r="R1905" s="421"/>
      <c r="S1905" s="108">
        <f t="shared" si="214"/>
        <v>0</v>
      </c>
      <c r="T1905" s="341">
        <f>IF(ISBLANK($B1905),0,VLOOKUP($B1905,Listen!$A$2:$C$45,2,FALSE))</f>
        <v>0</v>
      </c>
      <c r="U1905" s="341">
        <f>IF(ISBLANK($B1905),0,VLOOKUP($B1905,Listen!$A$2:$C$45,3,FALSE))</f>
        <v>0</v>
      </c>
      <c r="V1905" s="342">
        <f t="shared" si="217"/>
        <v>0</v>
      </c>
      <c r="W1905" s="342">
        <f t="shared" si="219"/>
        <v>0</v>
      </c>
      <c r="X1905" s="342">
        <f t="shared" si="219"/>
        <v>0</v>
      </c>
      <c r="Y1905" s="342">
        <f t="shared" si="219"/>
        <v>0</v>
      </c>
      <c r="Z1905" s="342">
        <f t="shared" si="219"/>
        <v>0</v>
      </c>
      <c r="AA1905" s="342">
        <f t="shared" si="219"/>
        <v>0</v>
      </c>
      <c r="AB1905" s="342">
        <f t="shared" si="219"/>
        <v>0</v>
      </c>
      <c r="AC1905" s="109">
        <f t="shared" si="215"/>
        <v>0</v>
      </c>
      <c r="AD1905" s="109">
        <f>IF(C1905=A_Stammdaten!$B$12,E_SAV!$S1905-E_SAV!$AE1905,HLOOKUP(A_Stammdaten!$B$12-1,$AF$4:$AL$4004,ROW(C1905)-3,FALSE)-$AE1905)</f>
        <v>0</v>
      </c>
      <c r="AE1905" s="109">
        <f>HLOOKUP(A_Stammdaten!$B$12,$AF$4:$AL$4004,ROW(C1905)-3,FALSE)</f>
        <v>0</v>
      </c>
      <c r="AF1905" s="109">
        <f t="shared" si="213"/>
        <v>0</v>
      </c>
      <c r="AG1905" s="109">
        <f t="shared" si="218"/>
        <v>0</v>
      </c>
      <c r="AH1905" s="109">
        <f t="shared" si="218"/>
        <v>0</v>
      </c>
      <c r="AI1905" s="109">
        <f t="shared" si="218"/>
        <v>0</v>
      </c>
      <c r="AJ1905" s="109">
        <f t="shared" si="216"/>
        <v>0</v>
      </c>
      <c r="AK1905" s="109">
        <f t="shared" si="216"/>
        <v>0</v>
      </c>
      <c r="AL1905" s="109">
        <f t="shared" si="216"/>
        <v>0</v>
      </c>
    </row>
    <row r="1906" spans="1:38" x14ac:dyDescent="0.3">
      <c r="A1906" s="421"/>
      <c r="B1906" s="421"/>
      <c r="C1906" s="422"/>
      <c r="D1906" s="423"/>
      <c r="E1906" s="421"/>
      <c r="F1906" s="421"/>
      <c r="G1906" s="421"/>
      <c r="H1906" s="421"/>
      <c r="I1906" s="421"/>
      <c r="J1906" s="421"/>
      <c r="K1906" s="421"/>
      <c r="L1906" s="421"/>
      <c r="M1906" s="423"/>
      <c r="N1906" s="340">
        <f>IF(C1906&gt;A_Stammdaten!$B$12,0,SUM(E1906,F1906,H1906,J1906:K1906)-SUM(G1906,I1906,L1906:M1906))</f>
        <v>0</v>
      </c>
      <c r="O1906" s="421"/>
      <c r="P1906" s="421"/>
      <c r="Q1906" s="421"/>
      <c r="R1906" s="421"/>
      <c r="S1906" s="108">
        <f t="shared" si="214"/>
        <v>0</v>
      </c>
      <c r="T1906" s="341">
        <f>IF(ISBLANK($B1906),0,VLOOKUP($B1906,Listen!$A$2:$C$45,2,FALSE))</f>
        <v>0</v>
      </c>
      <c r="U1906" s="341">
        <f>IF(ISBLANK($B1906),0,VLOOKUP($B1906,Listen!$A$2:$C$45,3,FALSE))</f>
        <v>0</v>
      </c>
      <c r="V1906" s="342">
        <f t="shared" si="217"/>
        <v>0</v>
      </c>
      <c r="W1906" s="342">
        <f t="shared" si="219"/>
        <v>0</v>
      </c>
      <c r="X1906" s="342">
        <f t="shared" si="219"/>
        <v>0</v>
      </c>
      <c r="Y1906" s="342">
        <f t="shared" si="219"/>
        <v>0</v>
      </c>
      <c r="Z1906" s="342">
        <f t="shared" si="219"/>
        <v>0</v>
      </c>
      <c r="AA1906" s="342">
        <f t="shared" si="219"/>
        <v>0</v>
      </c>
      <c r="AB1906" s="342">
        <f t="shared" si="219"/>
        <v>0</v>
      </c>
      <c r="AC1906" s="109">
        <f t="shared" si="215"/>
        <v>0</v>
      </c>
      <c r="AD1906" s="109">
        <f>IF(C1906=A_Stammdaten!$B$12,E_SAV!$S1906-E_SAV!$AE1906,HLOOKUP(A_Stammdaten!$B$12-1,$AF$4:$AL$4004,ROW(C1906)-3,FALSE)-$AE1906)</f>
        <v>0</v>
      </c>
      <c r="AE1906" s="109">
        <f>HLOOKUP(A_Stammdaten!$B$12,$AF$4:$AL$4004,ROW(C1906)-3,FALSE)</f>
        <v>0</v>
      </c>
      <c r="AF1906" s="109">
        <f t="shared" si="213"/>
        <v>0</v>
      </c>
      <c r="AG1906" s="109">
        <f t="shared" si="218"/>
        <v>0</v>
      </c>
      <c r="AH1906" s="109">
        <f t="shared" si="218"/>
        <v>0</v>
      </c>
      <c r="AI1906" s="109">
        <f t="shared" si="218"/>
        <v>0</v>
      </c>
      <c r="AJ1906" s="109">
        <f t="shared" si="216"/>
        <v>0</v>
      </c>
      <c r="AK1906" s="109">
        <f t="shared" si="216"/>
        <v>0</v>
      </c>
      <c r="AL1906" s="109">
        <f t="shared" si="216"/>
        <v>0</v>
      </c>
    </row>
    <row r="1907" spans="1:38" x14ac:dyDescent="0.3">
      <c r="A1907" s="421"/>
      <c r="B1907" s="421"/>
      <c r="C1907" s="422"/>
      <c r="D1907" s="423"/>
      <c r="E1907" s="421"/>
      <c r="F1907" s="421"/>
      <c r="G1907" s="421"/>
      <c r="H1907" s="421"/>
      <c r="I1907" s="421"/>
      <c r="J1907" s="421"/>
      <c r="K1907" s="421"/>
      <c r="L1907" s="421"/>
      <c r="M1907" s="423"/>
      <c r="N1907" s="340">
        <f>IF(C1907&gt;A_Stammdaten!$B$12,0,SUM(E1907,F1907,H1907,J1907:K1907)-SUM(G1907,I1907,L1907:M1907))</f>
        <v>0</v>
      </c>
      <c r="O1907" s="421"/>
      <c r="P1907" s="421"/>
      <c r="Q1907" s="421"/>
      <c r="R1907" s="421"/>
      <c r="S1907" s="108">
        <f t="shared" si="214"/>
        <v>0</v>
      </c>
      <c r="T1907" s="341">
        <f>IF(ISBLANK($B1907),0,VLOOKUP($B1907,Listen!$A$2:$C$45,2,FALSE))</f>
        <v>0</v>
      </c>
      <c r="U1907" s="341">
        <f>IF(ISBLANK($B1907),0,VLOOKUP($B1907,Listen!$A$2:$C$45,3,FALSE))</f>
        <v>0</v>
      </c>
      <c r="V1907" s="342">
        <f t="shared" si="217"/>
        <v>0</v>
      </c>
      <c r="W1907" s="342">
        <f t="shared" si="219"/>
        <v>0</v>
      </c>
      <c r="X1907" s="342">
        <f t="shared" si="219"/>
        <v>0</v>
      </c>
      <c r="Y1907" s="342">
        <f t="shared" si="219"/>
        <v>0</v>
      </c>
      <c r="Z1907" s="342">
        <f t="shared" si="219"/>
        <v>0</v>
      </c>
      <c r="AA1907" s="342">
        <f t="shared" si="219"/>
        <v>0</v>
      </c>
      <c r="AB1907" s="342">
        <f t="shared" si="219"/>
        <v>0</v>
      </c>
      <c r="AC1907" s="109">
        <f t="shared" si="215"/>
        <v>0</v>
      </c>
      <c r="AD1907" s="109">
        <f>IF(C1907=A_Stammdaten!$B$12,E_SAV!$S1907-E_SAV!$AE1907,HLOOKUP(A_Stammdaten!$B$12-1,$AF$4:$AL$4004,ROW(C1907)-3,FALSE)-$AE1907)</f>
        <v>0</v>
      </c>
      <c r="AE1907" s="109">
        <f>HLOOKUP(A_Stammdaten!$B$12,$AF$4:$AL$4004,ROW(C1907)-3,FALSE)</f>
        <v>0</v>
      </c>
      <c r="AF1907" s="109">
        <f t="shared" si="213"/>
        <v>0</v>
      </c>
      <c r="AG1907" s="109">
        <f t="shared" si="218"/>
        <v>0</v>
      </c>
      <c r="AH1907" s="109">
        <f t="shared" si="218"/>
        <v>0</v>
      </c>
      <c r="AI1907" s="109">
        <f t="shared" si="218"/>
        <v>0</v>
      </c>
      <c r="AJ1907" s="109">
        <f t="shared" si="216"/>
        <v>0</v>
      </c>
      <c r="AK1907" s="109">
        <f t="shared" si="216"/>
        <v>0</v>
      </c>
      <c r="AL1907" s="109">
        <f t="shared" si="216"/>
        <v>0</v>
      </c>
    </row>
    <row r="1908" spans="1:38" x14ac:dyDescent="0.3">
      <c r="A1908" s="421"/>
      <c r="B1908" s="421"/>
      <c r="C1908" s="422"/>
      <c r="D1908" s="423"/>
      <c r="E1908" s="421"/>
      <c r="F1908" s="421"/>
      <c r="G1908" s="421"/>
      <c r="H1908" s="421"/>
      <c r="I1908" s="421"/>
      <c r="J1908" s="421"/>
      <c r="K1908" s="421"/>
      <c r="L1908" s="421"/>
      <c r="M1908" s="423"/>
      <c r="N1908" s="340">
        <f>IF(C1908&gt;A_Stammdaten!$B$12,0,SUM(E1908,F1908,H1908,J1908:K1908)-SUM(G1908,I1908,L1908:M1908))</f>
        <v>0</v>
      </c>
      <c r="O1908" s="421"/>
      <c r="P1908" s="421"/>
      <c r="Q1908" s="421"/>
      <c r="R1908" s="421"/>
      <c r="S1908" s="108">
        <f t="shared" si="214"/>
        <v>0</v>
      </c>
      <c r="T1908" s="341">
        <f>IF(ISBLANK($B1908),0,VLOOKUP($B1908,Listen!$A$2:$C$45,2,FALSE))</f>
        <v>0</v>
      </c>
      <c r="U1908" s="341">
        <f>IF(ISBLANK($B1908),0,VLOOKUP($B1908,Listen!$A$2:$C$45,3,FALSE))</f>
        <v>0</v>
      </c>
      <c r="V1908" s="342">
        <f t="shared" si="217"/>
        <v>0</v>
      </c>
      <c r="W1908" s="342">
        <f t="shared" si="219"/>
        <v>0</v>
      </c>
      <c r="X1908" s="342">
        <f t="shared" si="219"/>
        <v>0</v>
      </c>
      <c r="Y1908" s="342">
        <f t="shared" si="219"/>
        <v>0</v>
      </c>
      <c r="Z1908" s="342">
        <f t="shared" si="219"/>
        <v>0</v>
      </c>
      <c r="AA1908" s="342">
        <f t="shared" si="219"/>
        <v>0</v>
      </c>
      <c r="AB1908" s="342">
        <f t="shared" si="219"/>
        <v>0</v>
      </c>
      <c r="AC1908" s="109">
        <f t="shared" si="215"/>
        <v>0</v>
      </c>
      <c r="AD1908" s="109">
        <f>IF(C1908=A_Stammdaten!$B$12,E_SAV!$S1908-E_SAV!$AE1908,HLOOKUP(A_Stammdaten!$B$12-1,$AF$4:$AL$4004,ROW(C1908)-3,FALSE)-$AE1908)</f>
        <v>0</v>
      </c>
      <c r="AE1908" s="109">
        <f>HLOOKUP(A_Stammdaten!$B$12,$AF$4:$AL$4004,ROW(C1908)-3,FALSE)</f>
        <v>0</v>
      </c>
      <c r="AF1908" s="109">
        <f t="shared" si="213"/>
        <v>0</v>
      </c>
      <c r="AG1908" s="109">
        <f t="shared" si="218"/>
        <v>0</v>
      </c>
      <c r="AH1908" s="109">
        <f t="shared" si="218"/>
        <v>0</v>
      </c>
      <c r="AI1908" s="109">
        <f t="shared" si="218"/>
        <v>0</v>
      </c>
      <c r="AJ1908" s="109">
        <f t="shared" si="216"/>
        <v>0</v>
      </c>
      <c r="AK1908" s="109">
        <f t="shared" si="216"/>
        <v>0</v>
      </c>
      <c r="AL1908" s="109">
        <f t="shared" si="216"/>
        <v>0</v>
      </c>
    </row>
    <row r="1909" spans="1:38" x14ac:dyDescent="0.3">
      <c r="A1909" s="421"/>
      <c r="B1909" s="421"/>
      <c r="C1909" s="422"/>
      <c r="D1909" s="423"/>
      <c r="E1909" s="421"/>
      <c r="F1909" s="421"/>
      <c r="G1909" s="421"/>
      <c r="H1909" s="421"/>
      <c r="I1909" s="421"/>
      <c r="J1909" s="421"/>
      <c r="K1909" s="421"/>
      <c r="L1909" s="421"/>
      <c r="M1909" s="423"/>
      <c r="N1909" s="340">
        <f>IF(C1909&gt;A_Stammdaten!$B$12,0,SUM(E1909,F1909,H1909,J1909:K1909)-SUM(G1909,I1909,L1909:M1909))</f>
        <v>0</v>
      </c>
      <c r="O1909" s="421"/>
      <c r="P1909" s="421"/>
      <c r="Q1909" s="421"/>
      <c r="R1909" s="421"/>
      <c r="S1909" s="108">
        <f t="shared" si="214"/>
        <v>0</v>
      </c>
      <c r="T1909" s="341">
        <f>IF(ISBLANK($B1909),0,VLOOKUP($B1909,Listen!$A$2:$C$45,2,FALSE))</f>
        <v>0</v>
      </c>
      <c r="U1909" s="341">
        <f>IF(ISBLANK($B1909),0,VLOOKUP($B1909,Listen!$A$2:$C$45,3,FALSE))</f>
        <v>0</v>
      </c>
      <c r="V1909" s="342">
        <f t="shared" si="217"/>
        <v>0</v>
      </c>
      <c r="W1909" s="342">
        <f t="shared" si="219"/>
        <v>0</v>
      </c>
      <c r="X1909" s="342">
        <f t="shared" si="219"/>
        <v>0</v>
      </c>
      <c r="Y1909" s="342">
        <f t="shared" si="219"/>
        <v>0</v>
      </c>
      <c r="Z1909" s="342">
        <f t="shared" si="219"/>
        <v>0</v>
      </c>
      <c r="AA1909" s="342">
        <f t="shared" si="219"/>
        <v>0</v>
      </c>
      <c r="AB1909" s="342">
        <f t="shared" si="219"/>
        <v>0</v>
      </c>
      <c r="AC1909" s="109">
        <f t="shared" si="215"/>
        <v>0</v>
      </c>
      <c r="AD1909" s="109">
        <f>IF(C1909=A_Stammdaten!$B$12,E_SAV!$S1909-E_SAV!$AE1909,HLOOKUP(A_Stammdaten!$B$12-1,$AF$4:$AL$4004,ROW(C1909)-3,FALSE)-$AE1909)</f>
        <v>0</v>
      </c>
      <c r="AE1909" s="109">
        <f>HLOOKUP(A_Stammdaten!$B$12,$AF$4:$AL$4004,ROW(C1909)-3,FALSE)</f>
        <v>0</v>
      </c>
      <c r="AF1909" s="109">
        <f t="shared" si="213"/>
        <v>0</v>
      </c>
      <c r="AG1909" s="109">
        <f t="shared" si="218"/>
        <v>0</v>
      </c>
      <c r="AH1909" s="109">
        <f t="shared" si="218"/>
        <v>0</v>
      </c>
      <c r="AI1909" s="109">
        <f t="shared" si="218"/>
        <v>0</v>
      </c>
      <c r="AJ1909" s="109">
        <f t="shared" si="216"/>
        <v>0</v>
      </c>
      <c r="AK1909" s="109">
        <f t="shared" si="216"/>
        <v>0</v>
      </c>
      <c r="AL1909" s="109">
        <f t="shared" si="216"/>
        <v>0</v>
      </c>
    </row>
    <row r="1910" spans="1:38" x14ac:dyDescent="0.3">
      <c r="A1910" s="421"/>
      <c r="B1910" s="421"/>
      <c r="C1910" s="422"/>
      <c r="D1910" s="423"/>
      <c r="E1910" s="421"/>
      <c r="F1910" s="421"/>
      <c r="G1910" s="421"/>
      <c r="H1910" s="421"/>
      <c r="I1910" s="421"/>
      <c r="J1910" s="421"/>
      <c r="K1910" s="421"/>
      <c r="L1910" s="421"/>
      <c r="M1910" s="423"/>
      <c r="N1910" s="340">
        <f>IF(C1910&gt;A_Stammdaten!$B$12,0,SUM(E1910,F1910,H1910,J1910:K1910)-SUM(G1910,I1910,L1910:M1910))</f>
        <v>0</v>
      </c>
      <c r="O1910" s="421"/>
      <c r="P1910" s="421"/>
      <c r="Q1910" s="421"/>
      <c r="R1910" s="421"/>
      <c r="S1910" s="108">
        <f t="shared" si="214"/>
        <v>0</v>
      </c>
      <c r="T1910" s="341">
        <f>IF(ISBLANK($B1910),0,VLOOKUP($B1910,Listen!$A$2:$C$45,2,FALSE))</f>
        <v>0</v>
      </c>
      <c r="U1910" s="341">
        <f>IF(ISBLANK($B1910),0,VLOOKUP($B1910,Listen!$A$2:$C$45,3,FALSE))</f>
        <v>0</v>
      </c>
      <c r="V1910" s="342">
        <f t="shared" si="217"/>
        <v>0</v>
      </c>
      <c r="W1910" s="342">
        <f t="shared" si="219"/>
        <v>0</v>
      </c>
      <c r="X1910" s="342">
        <f t="shared" si="219"/>
        <v>0</v>
      </c>
      <c r="Y1910" s="342">
        <f t="shared" si="219"/>
        <v>0</v>
      </c>
      <c r="Z1910" s="342">
        <f t="shared" si="219"/>
        <v>0</v>
      </c>
      <c r="AA1910" s="342">
        <f t="shared" si="219"/>
        <v>0</v>
      </c>
      <c r="AB1910" s="342">
        <f t="shared" si="219"/>
        <v>0</v>
      </c>
      <c r="AC1910" s="109">
        <f t="shared" si="215"/>
        <v>0</v>
      </c>
      <c r="AD1910" s="109">
        <f>IF(C1910=A_Stammdaten!$B$12,E_SAV!$S1910-E_SAV!$AE1910,HLOOKUP(A_Stammdaten!$B$12-1,$AF$4:$AL$4004,ROW(C1910)-3,FALSE)-$AE1910)</f>
        <v>0</v>
      </c>
      <c r="AE1910" s="109">
        <f>HLOOKUP(A_Stammdaten!$B$12,$AF$4:$AL$4004,ROW(C1910)-3,FALSE)</f>
        <v>0</v>
      </c>
      <c r="AF1910" s="109">
        <f t="shared" si="213"/>
        <v>0</v>
      </c>
      <c r="AG1910" s="109">
        <f t="shared" si="218"/>
        <v>0</v>
      </c>
      <c r="AH1910" s="109">
        <f t="shared" si="218"/>
        <v>0</v>
      </c>
      <c r="AI1910" s="109">
        <f t="shared" si="218"/>
        <v>0</v>
      </c>
      <c r="AJ1910" s="109">
        <f t="shared" si="216"/>
        <v>0</v>
      </c>
      <c r="AK1910" s="109">
        <f t="shared" si="216"/>
        <v>0</v>
      </c>
      <c r="AL1910" s="109">
        <f t="shared" si="216"/>
        <v>0</v>
      </c>
    </row>
    <row r="1911" spans="1:38" x14ac:dyDescent="0.3">
      <c r="A1911" s="421"/>
      <c r="B1911" s="421"/>
      <c r="C1911" s="422"/>
      <c r="D1911" s="423"/>
      <c r="E1911" s="421"/>
      <c r="F1911" s="421"/>
      <c r="G1911" s="421"/>
      <c r="H1911" s="421"/>
      <c r="I1911" s="421"/>
      <c r="J1911" s="421"/>
      <c r="K1911" s="421"/>
      <c r="L1911" s="421"/>
      <c r="M1911" s="423"/>
      <c r="N1911" s="340">
        <f>IF(C1911&gt;A_Stammdaten!$B$12,0,SUM(E1911,F1911,H1911,J1911:K1911)-SUM(G1911,I1911,L1911:M1911))</f>
        <v>0</v>
      </c>
      <c r="O1911" s="421"/>
      <c r="P1911" s="421"/>
      <c r="Q1911" s="421"/>
      <c r="R1911" s="421"/>
      <c r="S1911" s="108">
        <f t="shared" si="214"/>
        <v>0</v>
      </c>
      <c r="T1911" s="341">
        <f>IF(ISBLANK($B1911),0,VLOOKUP($B1911,Listen!$A$2:$C$45,2,FALSE))</f>
        <v>0</v>
      </c>
      <c r="U1911" s="341">
        <f>IF(ISBLANK($B1911),0,VLOOKUP($B1911,Listen!$A$2:$C$45,3,FALSE))</f>
        <v>0</v>
      </c>
      <c r="V1911" s="342">
        <f t="shared" si="217"/>
        <v>0</v>
      </c>
      <c r="W1911" s="342">
        <f t="shared" si="219"/>
        <v>0</v>
      </c>
      <c r="X1911" s="342">
        <f t="shared" si="219"/>
        <v>0</v>
      </c>
      <c r="Y1911" s="342">
        <f t="shared" si="219"/>
        <v>0</v>
      </c>
      <c r="Z1911" s="342">
        <f t="shared" si="219"/>
        <v>0</v>
      </c>
      <c r="AA1911" s="342">
        <f t="shared" si="219"/>
        <v>0</v>
      </c>
      <c r="AB1911" s="342">
        <f t="shared" si="219"/>
        <v>0</v>
      </c>
      <c r="AC1911" s="109">
        <f t="shared" si="215"/>
        <v>0</v>
      </c>
      <c r="AD1911" s="109">
        <f>IF(C1911=A_Stammdaten!$B$12,E_SAV!$S1911-E_SAV!$AE1911,HLOOKUP(A_Stammdaten!$B$12-1,$AF$4:$AL$4004,ROW(C1911)-3,FALSE)-$AE1911)</f>
        <v>0</v>
      </c>
      <c r="AE1911" s="109">
        <f>HLOOKUP(A_Stammdaten!$B$12,$AF$4:$AL$4004,ROW(C1911)-3,FALSE)</f>
        <v>0</v>
      </c>
      <c r="AF1911" s="109">
        <f t="shared" si="213"/>
        <v>0</v>
      </c>
      <c r="AG1911" s="109">
        <f t="shared" si="218"/>
        <v>0</v>
      </c>
      <c r="AH1911" s="109">
        <f t="shared" si="218"/>
        <v>0</v>
      </c>
      <c r="AI1911" s="109">
        <f t="shared" si="218"/>
        <v>0</v>
      </c>
      <c r="AJ1911" s="109">
        <f t="shared" si="216"/>
        <v>0</v>
      </c>
      <c r="AK1911" s="109">
        <f t="shared" si="216"/>
        <v>0</v>
      </c>
      <c r="AL1911" s="109">
        <f t="shared" si="216"/>
        <v>0</v>
      </c>
    </row>
    <row r="1912" spans="1:38" x14ac:dyDescent="0.3">
      <c r="A1912" s="421"/>
      <c r="B1912" s="421"/>
      <c r="C1912" s="422"/>
      <c r="D1912" s="423"/>
      <c r="E1912" s="421"/>
      <c r="F1912" s="421"/>
      <c r="G1912" s="421"/>
      <c r="H1912" s="421"/>
      <c r="I1912" s="421"/>
      <c r="J1912" s="421"/>
      <c r="K1912" s="421"/>
      <c r="L1912" s="421"/>
      <c r="M1912" s="423"/>
      <c r="N1912" s="340">
        <f>IF(C1912&gt;A_Stammdaten!$B$12,0,SUM(E1912,F1912,H1912,J1912:K1912)-SUM(G1912,I1912,L1912:M1912))</f>
        <v>0</v>
      </c>
      <c r="O1912" s="421"/>
      <c r="P1912" s="421"/>
      <c r="Q1912" s="421"/>
      <c r="R1912" s="421"/>
      <c r="S1912" s="108">
        <f t="shared" si="214"/>
        <v>0</v>
      </c>
      <c r="T1912" s="341">
        <f>IF(ISBLANK($B1912),0,VLOOKUP($B1912,Listen!$A$2:$C$45,2,FALSE))</f>
        <v>0</v>
      </c>
      <c r="U1912" s="341">
        <f>IF(ISBLANK($B1912),0,VLOOKUP($B1912,Listen!$A$2:$C$45,3,FALSE))</f>
        <v>0</v>
      </c>
      <c r="V1912" s="342">
        <f t="shared" si="217"/>
        <v>0</v>
      </c>
      <c r="W1912" s="342">
        <f t="shared" si="219"/>
        <v>0</v>
      </c>
      <c r="X1912" s="342">
        <f t="shared" si="219"/>
        <v>0</v>
      </c>
      <c r="Y1912" s="342">
        <f t="shared" si="219"/>
        <v>0</v>
      </c>
      <c r="Z1912" s="342">
        <f t="shared" si="219"/>
        <v>0</v>
      </c>
      <c r="AA1912" s="342">
        <f t="shared" si="219"/>
        <v>0</v>
      </c>
      <c r="AB1912" s="342">
        <f t="shared" si="219"/>
        <v>0</v>
      </c>
      <c r="AC1912" s="109">
        <f t="shared" si="215"/>
        <v>0</v>
      </c>
      <c r="AD1912" s="109">
        <f>IF(C1912=A_Stammdaten!$B$12,E_SAV!$S1912-E_SAV!$AE1912,HLOOKUP(A_Stammdaten!$B$12-1,$AF$4:$AL$4004,ROW(C1912)-3,FALSE)-$AE1912)</f>
        <v>0</v>
      </c>
      <c r="AE1912" s="109">
        <f>HLOOKUP(A_Stammdaten!$B$12,$AF$4:$AL$4004,ROW(C1912)-3,FALSE)</f>
        <v>0</v>
      </c>
      <c r="AF1912" s="109">
        <f t="shared" si="213"/>
        <v>0</v>
      </c>
      <c r="AG1912" s="109">
        <f t="shared" si="218"/>
        <v>0</v>
      </c>
      <c r="AH1912" s="109">
        <f t="shared" si="218"/>
        <v>0</v>
      </c>
      <c r="AI1912" s="109">
        <f t="shared" si="218"/>
        <v>0</v>
      </c>
      <c r="AJ1912" s="109">
        <f t="shared" si="216"/>
        <v>0</v>
      </c>
      <c r="AK1912" s="109">
        <f t="shared" si="216"/>
        <v>0</v>
      </c>
      <c r="AL1912" s="109">
        <f t="shared" si="216"/>
        <v>0</v>
      </c>
    </row>
    <row r="1913" spans="1:38" x14ac:dyDescent="0.3">
      <c r="A1913" s="421"/>
      <c r="B1913" s="421"/>
      <c r="C1913" s="422"/>
      <c r="D1913" s="423"/>
      <c r="E1913" s="421"/>
      <c r="F1913" s="421"/>
      <c r="G1913" s="421"/>
      <c r="H1913" s="421"/>
      <c r="I1913" s="421"/>
      <c r="J1913" s="421"/>
      <c r="K1913" s="421"/>
      <c r="L1913" s="421"/>
      <c r="M1913" s="423"/>
      <c r="N1913" s="340">
        <f>IF(C1913&gt;A_Stammdaten!$B$12,0,SUM(E1913,F1913,H1913,J1913:K1913)-SUM(G1913,I1913,L1913:M1913))</f>
        <v>0</v>
      </c>
      <c r="O1913" s="421"/>
      <c r="P1913" s="421"/>
      <c r="Q1913" s="421"/>
      <c r="R1913" s="421"/>
      <c r="S1913" s="108">
        <f t="shared" si="214"/>
        <v>0</v>
      </c>
      <c r="T1913" s="341">
        <f>IF(ISBLANK($B1913),0,VLOOKUP($B1913,Listen!$A$2:$C$45,2,FALSE))</f>
        <v>0</v>
      </c>
      <c r="U1913" s="341">
        <f>IF(ISBLANK($B1913),0,VLOOKUP($B1913,Listen!$A$2:$C$45,3,FALSE))</f>
        <v>0</v>
      </c>
      <c r="V1913" s="342">
        <f t="shared" si="217"/>
        <v>0</v>
      </c>
      <c r="W1913" s="342">
        <f t="shared" si="219"/>
        <v>0</v>
      </c>
      <c r="X1913" s="342">
        <f t="shared" si="219"/>
        <v>0</v>
      </c>
      <c r="Y1913" s="342">
        <f t="shared" si="219"/>
        <v>0</v>
      </c>
      <c r="Z1913" s="342">
        <f t="shared" si="219"/>
        <v>0</v>
      </c>
      <c r="AA1913" s="342">
        <f t="shared" si="219"/>
        <v>0</v>
      </c>
      <c r="AB1913" s="342">
        <f t="shared" si="219"/>
        <v>0</v>
      </c>
      <c r="AC1913" s="109">
        <f t="shared" si="215"/>
        <v>0</v>
      </c>
      <c r="AD1913" s="109">
        <f>IF(C1913=A_Stammdaten!$B$12,E_SAV!$S1913-E_SAV!$AE1913,HLOOKUP(A_Stammdaten!$B$12-1,$AF$4:$AL$4004,ROW(C1913)-3,FALSE)-$AE1913)</f>
        <v>0</v>
      </c>
      <c r="AE1913" s="109">
        <f>HLOOKUP(A_Stammdaten!$B$12,$AF$4:$AL$4004,ROW(C1913)-3,FALSE)</f>
        <v>0</v>
      </c>
      <c r="AF1913" s="109">
        <f t="shared" si="213"/>
        <v>0</v>
      </c>
      <c r="AG1913" s="109">
        <f t="shared" si="218"/>
        <v>0</v>
      </c>
      <c r="AH1913" s="109">
        <f t="shared" si="218"/>
        <v>0</v>
      </c>
      <c r="AI1913" s="109">
        <f t="shared" si="218"/>
        <v>0</v>
      </c>
      <c r="AJ1913" s="109">
        <f t="shared" si="216"/>
        <v>0</v>
      </c>
      <c r="AK1913" s="109">
        <f t="shared" si="216"/>
        <v>0</v>
      </c>
      <c r="AL1913" s="109">
        <f t="shared" si="216"/>
        <v>0</v>
      </c>
    </row>
    <row r="1914" spans="1:38" x14ac:dyDescent="0.3">
      <c r="A1914" s="421"/>
      <c r="B1914" s="421"/>
      <c r="C1914" s="422"/>
      <c r="D1914" s="423"/>
      <c r="E1914" s="421"/>
      <c r="F1914" s="421"/>
      <c r="G1914" s="421"/>
      <c r="H1914" s="421"/>
      <c r="I1914" s="421"/>
      <c r="J1914" s="421"/>
      <c r="K1914" s="421"/>
      <c r="L1914" s="421"/>
      <c r="M1914" s="423"/>
      <c r="N1914" s="340">
        <f>IF(C1914&gt;A_Stammdaten!$B$12,0,SUM(E1914,F1914,H1914,J1914:K1914)-SUM(G1914,I1914,L1914:M1914))</f>
        <v>0</v>
      </c>
      <c r="O1914" s="421"/>
      <c r="P1914" s="421"/>
      <c r="Q1914" s="421"/>
      <c r="R1914" s="421"/>
      <c r="S1914" s="108">
        <f t="shared" si="214"/>
        <v>0</v>
      </c>
      <c r="T1914" s="341">
        <f>IF(ISBLANK($B1914),0,VLOOKUP($B1914,Listen!$A$2:$C$45,2,FALSE))</f>
        <v>0</v>
      </c>
      <c r="U1914" s="341">
        <f>IF(ISBLANK($B1914),0,VLOOKUP($B1914,Listen!$A$2:$C$45,3,FALSE))</f>
        <v>0</v>
      </c>
      <c r="V1914" s="342">
        <f t="shared" si="217"/>
        <v>0</v>
      </c>
      <c r="W1914" s="342">
        <f t="shared" si="219"/>
        <v>0</v>
      </c>
      <c r="X1914" s="342">
        <f t="shared" si="219"/>
        <v>0</v>
      </c>
      <c r="Y1914" s="342">
        <f t="shared" si="219"/>
        <v>0</v>
      </c>
      <c r="Z1914" s="342">
        <f t="shared" si="219"/>
        <v>0</v>
      </c>
      <c r="AA1914" s="342">
        <f t="shared" si="219"/>
        <v>0</v>
      </c>
      <c r="AB1914" s="342">
        <f t="shared" si="219"/>
        <v>0</v>
      </c>
      <c r="AC1914" s="109">
        <f t="shared" si="215"/>
        <v>0</v>
      </c>
      <c r="AD1914" s="109">
        <f>IF(C1914=A_Stammdaten!$B$12,E_SAV!$S1914-E_SAV!$AE1914,HLOOKUP(A_Stammdaten!$B$12-1,$AF$4:$AL$4004,ROW(C1914)-3,FALSE)-$AE1914)</f>
        <v>0</v>
      </c>
      <c r="AE1914" s="109">
        <f>HLOOKUP(A_Stammdaten!$B$12,$AF$4:$AL$4004,ROW(C1914)-3,FALSE)</f>
        <v>0</v>
      </c>
      <c r="AF1914" s="109">
        <f t="shared" si="213"/>
        <v>0</v>
      </c>
      <c r="AG1914" s="109">
        <f t="shared" si="218"/>
        <v>0</v>
      </c>
      <c r="AH1914" s="109">
        <f t="shared" si="218"/>
        <v>0</v>
      </c>
      <c r="AI1914" s="109">
        <f t="shared" si="218"/>
        <v>0</v>
      </c>
      <c r="AJ1914" s="109">
        <f t="shared" si="216"/>
        <v>0</v>
      </c>
      <c r="AK1914" s="109">
        <f t="shared" si="216"/>
        <v>0</v>
      </c>
      <c r="AL1914" s="109">
        <f t="shared" si="216"/>
        <v>0</v>
      </c>
    </row>
    <row r="1915" spans="1:38" x14ac:dyDescent="0.3">
      <c r="A1915" s="421"/>
      <c r="B1915" s="421"/>
      <c r="C1915" s="422"/>
      <c r="D1915" s="423"/>
      <c r="E1915" s="421"/>
      <c r="F1915" s="421"/>
      <c r="G1915" s="421"/>
      <c r="H1915" s="421"/>
      <c r="I1915" s="421"/>
      <c r="J1915" s="421"/>
      <c r="K1915" s="421"/>
      <c r="L1915" s="421"/>
      <c r="M1915" s="423"/>
      <c r="N1915" s="340">
        <f>IF(C1915&gt;A_Stammdaten!$B$12,0,SUM(E1915,F1915,H1915,J1915:K1915)-SUM(G1915,I1915,L1915:M1915))</f>
        <v>0</v>
      </c>
      <c r="O1915" s="421"/>
      <c r="P1915" s="421"/>
      <c r="Q1915" s="421"/>
      <c r="R1915" s="421"/>
      <c r="S1915" s="108">
        <f t="shared" si="214"/>
        <v>0</v>
      </c>
      <c r="T1915" s="341">
        <f>IF(ISBLANK($B1915),0,VLOOKUP($B1915,Listen!$A$2:$C$45,2,FALSE))</f>
        <v>0</v>
      </c>
      <c r="U1915" s="341">
        <f>IF(ISBLANK($B1915),0,VLOOKUP($B1915,Listen!$A$2:$C$45,3,FALSE))</f>
        <v>0</v>
      </c>
      <c r="V1915" s="342">
        <f t="shared" si="217"/>
        <v>0</v>
      </c>
      <c r="W1915" s="342">
        <f t="shared" si="219"/>
        <v>0</v>
      </c>
      <c r="X1915" s="342">
        <f t="shared" si="219"/>
        <v>0</v>
      </c>
      <c r="Y1915" s="342">
        <f t="shared" si="219"/>
        <v>0</v>
      </c>
      <c r="Z1915" s="342">
        <f t="shared" si="219"/>
        <v>0</v>
      </c>
      <c r="AA1915" s="342">
        <f t="shared" si="219"/>
        <v>0</v>
      </c>
      <c r="AB1915" s="342">
        <f t="shared" si="219"/>
        <v>0</v>
      </c>
      <c r="AC1915" s="109">
        <f t="shared" si="215"/>
        <v>0</v>
      </c>
      <c r="AD1915" s="109">
        <f>IF(C1915=A_Stammdaten!$B$12,E_SAV!$S1915-E_SAV!$AE1915,HLOOKUP(A_Stammdaten!$B$12-1,$AF$4:$AL$4004,ROW(C1915)-3,FALSE)-$AE1915)</f>
        <v>0</v>
      </c>
      <c r="AE1915" s="109">
        <f>HLOOKUP(A_Stammdaten!$B$12,$AF$4:$AL$4004,ROW(C1915)-3,FALSE)</f>
        <v>0</v>
      </c>
      <c r="AF1915" s="109">
        <f t="shared" si="213"/>
        <v>0</v>
      </c>
      <c r="AG1915" s="109">
        <f t="shared" si="218"/>
        <v>0</v>
      </c>
      <c r="AH1915" s="109">
        <f t="shared" si="218"/>
        <v>0</v>
      </c>
      <c r="AI1915" s="109">
        <f t="shared" si="218"/>
        <v>0</v>
      </c>
      <c r="AJ1915" s="109">
        <f t="shared" si="216"/>
        <v>0</v>
      </c>
      <c r="AK1915" s="109">
        <f t="shared" si="216"/>
        <v>0</v>
      </c>
      <c r="AL1915" s="109">
        <f t="shared" si="216"/>
        <v>0</v>
      </c>
    </row>
    <row r="1916" spans="1:38" x14ac:dyDescent="0.3">
      <c r="A1916" s="421"/>
      <c r="B1916" s="421"/>
      <c r="C1916" s="422"/>
      <c r="D1916" s="423"/>
      <c r="E1916" s="421"/>
      <c r="F1916" s="421"/>
      <c r="G1916" s="421"/>
      <c r="H1916" s="421"/>
      <c r="I1916" s="421"/>
      <c r="J1916" s="421"/>
      <c r="K1916" s="421"/>
      <c r="L1916" s="421"/>
      <c r="M1916" s="423"/>
      <c r="N1916" s="340">
        <f>IF(C1916&gt;A_Stammdaten!$B$12,0,SUM(E1916,F1916,H1916,J1916:K1916)-SUM(G1916,I1916,L1916:M1916))</f>
        <v>0</v>
      </c>
      <c r="O1916" s="421"/>
      <c r="P1916" s="421"/>
      <c r="Q1916" s="421"/>
      <c r="R1916" s="421"/>
      <c r="S1916" s="108">
        <f t="shared" si="214"/>
        <v>0</v>
      </c>
      <c r="T1916" s="341">
        <f>IF(ISBLANK($B1916),0,VLOOKUP($B1916,Listen!$A$2:$C$45,2,FALSE))</f>
        <v>0</v>
      </c>
      <c r="U1916" s="341">
        <f>IF(ISBLANK($B1916),0,VLOOKUP($B1916,Listen!$A$2:$C$45,3,FALSE))</f>
        <v>0</v>
      </c>
      <c r="V1916" s="342">
        <f t="shared" si="217"/>
        <v>0</v>
      </c>
      <c r="W1916" s="342">
        <f t="shared" si="219"/>
        <v>0</v>
      </c>
      <c r="X1916" s="342">
        <f t="shared" si="219"/>
        <v>0</v>
      </c>
      <c r="Y1916" s="342">
        <f t="shared" si="219"/>
        <v>0</v>
      </c>
      <c r="Z1916" s="342">
        <f t="shared" si="219"/>
        <v>0</v>
      </c>
      <c r="AA1916" s="342">
        <f t="shared" si="219"/>
        <v>0</v>
      </c>
      <c r="AB1916" s="342">
        <f t="shared" si="219"/>
        <v>0</v>
      </c>
      <c r="AC1916" s="109">
        <f t="shared" si="215"/>
        <v>0</v>
      </c>
      <c r="AD1916" s="109">
        <f>IF(C1916=A_Stammdaten!$B$12,E_SAV!$S1916-E_SAV!$AE1916,HLOOKUP(A_Stammdaten!$B$12-1,$AF$4:$AL$4004,ROW(C1916)-3,FALSE)-$AE1916)</f>
        <v>0</v>
      </c>
      <c r="AE1916" s="109">
        <f>HLOOKUP(A_Stammdaten!$B$12,$AF$4:$AL$4004,ROW(C1916)-3,FALSE)</f>
        <v>0</v>
      </c>
      <c r="AF1916" s="109">
        <f t="shared" si="213"/>
        <v>0</v>
      </c>
      <c r="AG1916" s="109">
        <f t="shared" si="218"/>
        <v>0</v>
      </c>
      <c r="AH1916" s="109">
        <f t="shared" si="218"/>
        <v>0</v>
      </c>
      <c r="AI1916" s="109">
        <f t="shared" si="218"/>
        <v>0</v>
      </c>
      <c r="AJ1916" s="109">
        <f t="shared" si="216"/>
        <v>0</v>
      </c>
      <c r="AK1916" s="109">
        <f t="shared" si="216"/>
        <v>0</v>
      </c>
      <c r="AL1916" s="109">
        <f t="shared" si="216"/>
        <v>0</v>
      </c>
    </row>
    <row r="1917" spans="1:38" x14ac:dyDescent="0.3">
      <c r="A1917" s="421"/>
      <c r="B1917" s="421"/>
      <c r="C1917" s="422"/>
      <c r="D1917" s="423"/>
      <c r="E1917" s="421"/>
      <c r="F1917" s="421"/>
      <c r="G1917" s="421"/>
      <c r="H1917" s="421"/>
      <c r="I1917" s="421"/>
      <c r="J1917" s="421"/>
      <c r="K1917" s="421"/>
      <c r="L1917" s="421"/>
      <c r="M1917" s="423"/>
      <c r="N1917" s="340">
        <f>IF(C1917&gt;A_Stammdaten!$B$12,0,SUM(E1917,F1917,H1917,J1917:K1917)-SUM(G1917,I1917,L1917:M1917))</f>
        <v>0</v>
      </c>
      <c r="O1917" s="421"/>
      <c r="P1917" s="421"/>
      <c r="Q1917" s="421"/>
      <c r="R1917" s="421"/>
      <c r="S1917" s="108">
        <f t="shared" si="214"/>
        <v>0</v>
      </c>
      <c r="T1917" s="341">
        <f>IF(ISBLANK($B1917),0,VLOOKUP($B1917,Listen!$A$2:$C$45,2,FALSE))</f>
        <v>0</v>
      </c>
      <c r="U1917" s="341">
        <f>IF(ISBLANK($B1917),0,VLOOKUP($B1917,Listen!$A$2:$C$45,3,FALSE))</f>
        <v>0</v>
      </c>
      <c r="V1917" s="342">
        <f t="shared" si="217"/>
        <v>0</v>
      </c>
      <c r="W1917" s="342">
        <f t="shared" si="219"/>
        <v>0</v>
      </c>
      <c r="X1917" s="342">
        <f t="shared" si="219"/>
        <v>0</v>
      </c>
      <c r="Y1917" s="342">
        <f t="shared" si="219"/>
        <v>0</v>
      </c>
      <c r="Z1917" s="342">
        <f t="shared" si="219"/>
        <v>0</v>
      </c>
      <c r="AA1917" s="342">
        <f t="shared" si="219"/>
        <v>0</v>
      </c>
      <c r="AB1917" s="342">
        <f t="shared" si="219"/>
        <v>0</v>
      </c>
      <c r="AC1917" s="109">
        <f t="shared" si="215"/>
        <v>0</v>
      </c>
      <c r="AD1917" s="109">
        <f>IF(C1917=A_Stammdaten!$B$12,E_SAV!$S1917-E_SAV!$AE1917,HLOOKUP(A_Stammdaten!$B$12-1,$AF$4:$AL$4004,ROW(C1917)-3,FALSE)-$AE1917)</f>
        <v>0</v>
      </c>
      <c r="AE1917" s="109">
        <f>HLOOKUP(A_Stammdaten!$B$12,$AF$4:$AL$4004,ROW(C1917)-3,FALSE)</f>
        <v>0</v>
      </c>
      <c r="AF1917" s="109">
        <f t="shared" si="213"/>
        <v>0</v>
      </c>
      <c r="AG1917" s="109">
        <f t="shared" si="218"/>
        <v>0</v>
      </c>
      <c r="AH1917" s="109">
        <f t="shared" si="218"/>
        <v>0</v>
      </c>
      <c r="AI1917" s="109">
        <f t="shared" si="218"/>
        <v>0</v>
      </c>
      <c r="AJ1917" s="109">
        <f t="shared" si="216"/>
        <v>0</v>
      </c>
      <c r="AK1917" s="109">
        <f t="shared" si="216"/>
        <v>0</v>
      </c>
      <c r="AL1917" s="109">
        <f t="shared" si="216"/>
        <v>0</v>
      </c>
    </row>
    <row r="1918" spans="1:38" x14ac:dyDescent="0.3">
      <c r="A1918" s="421"/>
      <c r="B1918" s="421"/>
      <c r="C1918" s="422"/>
      <c r="D1918" s="423"/>
      <c r="E1918" s="421"/>
      <c r="F1918" s="421"/>
      <c r="G1918" s="421"/>
      <c r="H1918" s="421"/>
      <c r="I1918" s="421"/>
      <c r="J1918" s="421"/>
      <c r="K1918" s="421"/>
      <c r="L1918" s="421"/>
      <c r="M1918" s="423"/>
      <c r="N1918" s="340">
        <f>IF(C1918&gt;A_Stammdaten!$B$12,0,SUM(E1918,F1918,H1918,J1918:K1918)-SUM(G1918,I1918,L1918:M1918))</f>
        <v>0</v>
      </c>
      <c r="O1918" s="421"/>
      <c r="P1918" s="421"/>
      <c r="Q1918" s="421"/>
      <c r="R1918" s="421"/>
      <c r="S1918" s="108">
        <f t="shared" si="214"/>
        <v>0</v>
      </c>
      <c r="T1918" s="341">
        <f>IF(ISBLANK($B1918),0,VLOOKUP($B1918,Listen!$A$2:$C$45,2,FALSE))</f>
        <v>0</v>
      </c>
      <c r="U1918" s="341">
        <f>IF(ISBLANK($B1918),0,VLOOKUP($B1918,Listen!$A$2:$C$45,3,FALSE))</f>
        <v>0</v>
      </c>
      <c r="V1918" s="342">
        <f t="shared" si="217"/>
        <v>0</v>
      </c>
      <c r="W1918" s="342">
        <f t="shared" si="219"/>
        <v>0</v>
      </c>
      <c r="X1918" s="342">
        <f t="shared" si="219"/>
        <v>0</v>
      </c>
      <c r="Y1918" s="342">
        <f t="shared" si="219"/>
        <v>0</v>
      </c>
      <c r="Z1918" s="342">
        <f t="shared" si="219"/>
        <v>0</v>
      </c>
      <c r="AA1918" s="342">
        <f t="shared" si="219"/>
        <v>0</v>
      </c>
      <c r="AB1918" s="342">
        <f t="shared" si="219"/>
        <v>0</v>
      </c>
      <c r="AC1918" s="109">
        <f t="shared" si="215"/>
        <v>0</v>
      </c>
      <c r="AD1918" s="109">
        <f>IF(C1918=A_Stammdaten!$B$12,E_SAV!$S1918-E_SAV!$AE1918,HLOOKUP(A_Stammdaten!$B$12-1,$AF$4:$AL$4004,ROW(C1918)-3,FALSE)-$AE1918)</f>
        <v>0</v>
      </c>
      <c r="AE1918" s="109">
        <f>HLOOKUP(A_Stammdaten!$B$12,$AF$4:$AL$4004,ROW(C1918)-3,FALSE)</f>
        <v>0</v>
      </c>
      <c r="AF1918" s="109">
        <f t="shared" si="213"/>
        <v>0</v>
      </c>
      <c r="AG1918" s="109">
        <f t="shared" si="218"/>
        <v>0</v>
      </c>
      <c r="AH1918" s="109">
        <f t="shared" si="218"/>
        <v>0</v>
      </c>
      <c r="AI1918" s="109">
        <f t="shared" si="218"/>
        <v>0</v>
      </c>
      <c r="AJ1918" s="109">
        <f t="shared" si="216"/>
        <v>0</v>
      </c>
      <c r="AK1918" s="109">
        <f t="shared" si="216"/>
        <v>0</v>
      </c>
      <c r="AL1918" s="109">
        <f t="shared" si="216"/>
        <v>0</v>
      </c>
    </row>
    <row r="1919" spans="1:38" x14ac:dyDescent="0.3">
      <c r="A1919" s="421"/>
      <c r="B1919" s="421"/>
      <c r="C1919" s="422"/>
      <c r="D1919" s="423"/>
      <c r="E1919" s="421"/>
      <c r="F1919" s="421"/>
      <c r="G1919" s="421"/>
      <c r="H1919" s="421"/>
      <c r="I1919" s="421"/>
      <c r="J1919" s="421"/>
      <c r="K1919" s="421"/>
      <c r="L1919" s="421"/>
      <c r="M1919" s="423"/>
      <c r="N1919" s="340">
        <f>IF(C1919&gt;A_Stammdaten!$B$12,0,SUM(E1919,F1919,H1919,J1919:K1919)-SUM(G1919,I1919,L1919:M1919))</f>
        <v>0</v>
      </c>
      <c r="O1919" s="421"/>
      <c r="P1919" s="421"/>
      <c r="Q1919" s="421"/>
      <c r="R1919" s="421"/>
      <c r="S1919" s="108">
        <f t="shared" si="214"/>
        <v>0</v>
      </c>
      <c r="T1919" s="341">
        <f>IF(ISBLANK($B1919),0,VLOOKUP($B1919,Listen!$A$2:$C$45,2,FALSE))</f>
        <v>0</v>
      </c>
      <c r="U1919" s="341">
        <f>IF(ISBLANK($B1919),0,VLOOKUP($B1919,Listen!$A$2:$C$45,3,FALSE))</f>
        <v>0</v>
      </c>
      <c r="V1919" s="342">
        <f t="shared" si="217"/>
        <v>0</v>
      </c>
      <c r="W1919" s="342">
        <f t="shared" si="219"/>
        <v>0</v>
      </c>
      <c r="X1919" s="342">
        <f t="shared" si="219"/>
        <v>0</v>
      </c>
      <c r="Y1919" s="342">
        <f t="shared" si="219"/>
        <v>0</v>
      </c>
      <c r="Z1919" s="342">
        <f t="shared" si="219"/>
        <v>0</v>
      </c>
      <c r="AA1919" s="342">
        <f t="shared" si="219"/>
        <v>0</v>
      </c>
      <c r="AB1919" s="342">
        <f t="shared" si="219"/>
        <v>0</v>
      </c>
      <c r="AC1919" s="109">
        <f t="shared" si="215"/>
        <v>0</v>
      </c>
      <c r="AD1919" s="109">
        <f>IF(C1919=A_Stammdaten!$B$12,E_SAV!$S1919-E_SAV!$AE1919,HLOOKUP(A_Stammdaten!$B$12-1,$AF$4:$AL$4004,ROW(C1919)-3,FALSE)-$AE1919)</f>
        <v>0</v>
      </c>
      <c r="AE1919" s="109">
        <f>HLOOKUP(A_Stammdaten!$B$12,$AF$4:$AL$4004,ROW(C1919)-3,FALSE)</f>
        <v>0</v>
      </c>
      <c r="AF1919" s="109">
        <f t="shared" si="213"/>
        <v>0</v>
      </c>
      <c r="AG1919" s="109">
        <f t="shared" si="218"/>
        <v>0</v>
      </c>
      <c r="AH1919" s="109">
        <f t="shared" si="218"/>
        <v>0</v>
      </c>
      <c r="AI1919" s="109">
        <f t="shared" si="218"/>
        <v>0</v>
      </c>
      <c r="AJ1919" s="109">
        <f t="shared" si="216"/>
        <v>0</v>
      </c>
      <c r="AK1919" s="109">
        <f t="shared" si="216"/>
        <v>0</v>
      </c>
      <c r="AL1919" s="109">
        <f t="shared" si="216"/>
        <v>0</v>
      </c>
    </row>
    <row r="1920" spans="1:38" x14ac:dyDescent="0.3">
      <c r="A1920" s="421"/>
      <c r="B1920" s="421"/>
      <c r="C1920" s="422"/>
      <c r="D1920" s="423"/>
      <c r="E1920" s="421"/>
      <c r="F1920" s="421"/>
      <c r="G1920" s="421"/>
      <c r="H1920" s="421"/>
      <c r="I1920" s="421"/>
      <c r="J1920" s="421"/>
      <c r="K1920" s="421"/>
      <c r="L1920" s="421"/>
      <c r="M1920" s="423"/>
      <c r="N1920" s="340">
        <f>IF(C1920&gt;A_Stammdaten!$B$12,0,SUM(E1920,F1920,H1920,J1920:K1920)-SUM(G1920,I1920,L1920:M1920))</f>
        <v>0</v>
      </c>
      <c r="O1920" s="421"/>
      <c r="P1920" s="421"/>
      <c r="Q1920" s="421"/>
      <c r="R1920" s="421"/>
      <c r="S1920" s="108">
        <f t="shared" si="214"/>
        <v>0</v>
      </c>
      <c r="T1920" s="341">
        <f>IF(ISBLANK($B1920),0,VLOOKUP($B1920,Listen!$A$2:$C$45,2,FALSE))</f>
        <v>0</v>
      </c>
      <c r="U1920" s="341">
        <f>IF(ISBLANK($B1920),0,VLOOKUP($B1920,Listen!$A$2:$C$45,3,FALSE))</f>
        <v>0</v>
      </c>
      <c r="V1920" s="342">
        <f t="shared" si="217"/>
        <v>0</v>
      </c>
      <c r="W1920" s="342">
        <f t="shared" si="219"/>
        <v>0</v>
      </c>
      <c r="X1920" s="342">
        <f t="shared" si="219"/>
        <v>0</v>
      </c>
      <c r="Y1920" s="342">
        <f t="shared" si="219"/>
        <v>0</v>
      </c>
      <c r="Z1920" s="342">
        <f t="shared" si="219"/>
        <v>0</v>
      </c>
      <c r="AA1920" s="342">
        <f t="shared" si="219"/>
        <v>0</v>
      </c>
      <c r="AB1920" s="342">
        <f t="shared" si="219"/>
        <v>0</v>
      </c>
      <c r="AC1920" s="109">
        <f t="shared" si="215"/>
        <v>0</v>
      </c>
      <c r="AD1920" s="109">
        <f>IF(C1920=A_Stammdaten!$B$12,E_SAV!$S1920-E_SAV!$AE1920,HLOOKUP(A_Stammdaten!$B$12-1,$AF$4:$AL$4004,ROW(C1920)-3,FALSE)-$AE1920)</f>
        <v>0</v>
      </c>
      <c r="AE1920" s="109">
        <f>HLOOKUP(A_Stammdaten!$B$12,$AF$4:$AL$4004,ROW(C1920)-3,FALSE)</f>
        <v>0</v>
      </c>
      <c r="AF1920" s="109">
        <f t="shared" si="213"/>
        <v>0</v>
      </c>
      <c r="AG1920" s="109">
        <f t="shared" si="218"/>
        <v>0</v>
      </c>
      <c r="AH1920" s="109">
        <f t="shared" si="218"/>
        <v>0</v>
      </c>
      <c r="AI1920" s="109">
        <f t="shared" si="218"/>
        <v>0</v>
      </c>
      <c r="AJ1920" s="109">
        <f t="shared" si="216"/>
        <v>0</v>
      </c>
      <c r="AK1920" s="109">
        <f t="shared" si="216"/>
        <v>0</v>
      </c>
      <c r="AL1920" s="109">
        <f t="shared" si="216"/>
        <v>0</v>
      </c>
    </row>
    <row r="1921" spans="1:38" x14ac:dyDescent="0.3">
      <c r="A1921" s="421"/>
      <c r="B1921" s="421"/>
      <c r="C1921" s="422"/>
      <c r="D1921" s="423"/>
      <c r="E1921" s="421"/>
      <c r="F1921" s="421"/>
      <c r="G1921" s="421"/>
      <c r="H1921" s="421"/>
      <c r="I1921" s="421"/>
      <c r="J1921" s="421"/>
      <c r="K1921" s="421"/>
      <c r="L1921" s="421"/>
      <c r="M1921" s="423"/>
      <c r="N1921" s="340">
        <f>IF(C1921&gt;A_Stammdaten!$B$12,0,SUM(E1921,F1921,H1921,J1921:K1921)-SUM(G1921,I1921,L1921:M1921))</f>
        <v>0</v>
      </c>
      <c r="O1921" s="421"/>
      <c r="P1921" s="421"/>
      <c r="Q1921" s="421"/>
      <c r="R1921" s="421"/>
      <c r="S1921" s="108">
        <f t="shared" si="214"/>
        <v>0</v>
      </c>
      <c r="T1921" s="341">
        <f>IF(ISBLANK($B1921),0,VLOOKUP($B1921,Listen!$A$2:$C$45,2,FALSE))</f>
        <v>0</v>
      </c>
      <c r="U1921" s="341">
        <f>IF(ISBLANK($B1921),0,VLOOKUP($B1921,Listen!$A$2:$C$45,3,FALSE))</f>
        <v>0</v>
      </c>
      <c r="V1921" s="342">
        <f t="shared" si="217"/>
        <v>0</v>
      </c>
      <c r="W1921" s="342">
        <f t="shared" si="219"/>
        <v>0</v>
      </c>
      <c r="X1921" s="342">
        <f t="shared" si="219"/>
        <v>0</v>
      </c>
      <c r="Y1921" s="342">
        <f t="shared" si="219"/>
        <v>0</v>
      </c>
      <c r="Z1921" s="342">
        <f t="shared" si="219"/>
        <v>0</v>
      </c>
      <c r="AA1921" s="342">
        <f t="shared" si="219"/>
        <v>0</v>
      </c>
      <c r="AB1921" s="342">
        <f t="shared" si="219"/>
        <v>0</v>
      </c>
      <c r="AC1921" s="109">
        <f t="shared" si="215"/>
        <v>0</v>
      </c>
      <c r="AD1921" s="109">
        <f>IF(C1921=A_Stammdaten!$B$12,E_SAV!$S1921-E_SAV!$AE1921,HLOOKUP(A_Stammdaten!$B$12-1,$AF$4:$AL$4004,ROW(C1921)-3,FALSE)-$AE1921)</f>
        <v>0</v>
      </c>
      <c r="AE1921" s="109">
        <f>HLOOKUP(A_Stammdaten!$B$12,$AF$4:$AL$4004,ROW(C1921)-3,FALSE)</f>
        <v>0</v>
      </c>
      <c r="AF1921" s="109">
        <f t="shared" si="213"/>
        <v>0</v>
      </c>
      <c r="AG1921" s="109">
        <f t="shared" si="218"/>
        <v>0</v>
      </c>
      <c r="AH1921" s="109">
        <f t="shared" si="218"/>
        <v>0</v>
      </c>
      <c r="AI1921" s="109">
        <f t="shared" si="218"/>
        <v>0</v>
      </c>
      <c r="AJ1921" s="109">
        <f t="shared" si="216"/>
        <v>0</v>
      </c>
      <c r="AK1921" s="109">
        <f t="shared" si="216"/>
        <v>0</v>
      </c>
      <c r="AL1921" s="109">
        <f t="shared" si="216"/>
        <v>0</v>
      </c>
    </row>
    <row r="1922" spans="1:38" x14ac:dyDescent="0.3">
      <c r="A1922" s="421"/>
      <c r="B1922" s="421"/>
      <c r="C1922" s="422"/>
      <c r="D1922" s="423"/>
      <c r="E1922" s="421"/>
      <c r="F1922" s="421"/>
      <c r="G1922" s="421"/>
      <c r="H1922" s="421"/>
      <c r="I1922" s="421"/>
      <c r="J1922" s="421"/>
      <c r="K1922" s="421"/>
      <c r="L1922" s="421"/>
      <c r="M1922" s="423"/>
      <c r="N1922" s="340">
        <f>IF(C1922&gt;A_Stammdaten!$B$12,0,SUM(E1922,F1922,H1922,J1922:K1922)-SUM(G1922,I1922,L1922:M1922))</f>
        <v>0</v>
      </c>
      <c r="O1922" s="421"/>
      <c r="P1922" s="421"/>
      <c r="Q1922" s="421"/>
      <c r="R1922" s="421"/>
      <c r="S1922" s="108">
        <f t="shared" si="214"/>
        <v>0</v>
      </c>
      <c r="T1922" s="341">
        <f>IF(ISBLANK($B1922),0,VLOOKUP($B1922,Listen!$A$2:$C$45,2,FALSE))</f>
        <v>0</v>
      </c>
      <c r="U1922" s="341">
        <f>IF(ISBLANK($B1922),0,VLOOKUP($B1922,Listen!$A$2:$C$45,3,FALSE))</f>
        <v>0</v>
      </c>
      <c r="V1922" s="342">
        <f t="shared" si="217"/>
        <v>0</v>
      </c>
      <c r="W1922" s="342">
        <f t="shared" si="219"/>
        <v>0</v>
      </c>
      <c r="X1922" s="342">
        <f t="shared" si="219"/>
        <v>0</v>
      </c>
      <c r="Y1922" s="342">
        <f t="shared" si="219"/>
        <v>0</v>
      </c>
      <c r="Z1922" s="342">
        <f t="shared" si="219"/>
        <v>0</v>
      </c>
      <c r="AA1922" s="342">
        <f t="shared" si="219"/>
        <v>0</v>
      </c>
      <c r="AB1922" s="342">
        <f t="shared" si="219"/>
        <v>0</v>
      </c>
      <c r="AC1922" s="109">
        <f t="shared" si="215"/>
        <v>0</v>
      </c>
      <c r="AD1922" s="109">
        <f>IF(C1922=A_Stammdaten!$B$12,E_SAV!$S1922-E_SAV!$AE1922,HLOOKUP(A_Stammdaten!$B$12-1,$AF$4:$AL$4004,ROW(C1922)-3,FALSE)-$AE1922)</f>
        <v>0</v>
      </c>
      <c r="AE1922" s="109">
        <f>HLOOKUP(A_Stammdaten!$B$12,$AF$4:$AL$4004,ROW(C1922)-3,FALSE)</f>
        <v>0</v>
      </c>
      <c r="AF1922" s="109">
        <f t="shared" si="213"/>
        <v>0</v>
      </c>
      <c r="AG1922" s="109">
        <f t="shared" si="218"/>
        <v>0</v>
      </c>
      <c r="AH1922" s="109">
        <f t="shared" si="218"/>
        <v>0</v>
      </c>
      <c r="AI1922" s="109">
        <f t="shared" si="218"/>
        <v>0</v>
      </c>
      <c r="AJ1922" s="109">
        <f t="shared" si="216"/>
        <v>0</v>
      </c>
      <c r="AK1922" s="109">
        <f t="shared" si="216"/>
        <v>0</v>
      </c>
      <c r="AL1922" s="109">
        <f t="shared" si="216"/>
        <v>0</v>
      </c>
    </row>
    <row r="1923" spans="1:38" x14ac:dyDescent="0.3">
      <c r="A1923" s="421"/>
      <c r="B1923" s="421"/>
      <c r="C1923" s="422"/>
      <c r="D1923" s="423"/>
      <c r="E1923" s="421"/>
      <c r="F1923" s="421"/>
      <c r="G1923" s="421"/>
      <c r="H1923" s="421"/>
      <c r="I1923" s="421"/>
      <c r="J1923" s="421"/>
      <c r="K1923" s="421"/>
      <c r="L1923" s="421"/>
      <c r="M1923" s="423"/>
      <c r="N1923" s="340">
        <f>IF(C1923&gt;A_Stammdaten!$B$12,0,SUM(E1923,F1923,H1923,J1923:K1923)-SUM(G1923,I1923,L1923:M1923))</f>
        <v>0</v>
      </c>
      <c r="O1923" s="421"/>
      <c r="P1923" s="421"/>
      <c r="Q1923" s="421"/>
      <c r="R1923" s="421"/>
      <c r="S1923" s="108">
        <f t="shared" si="214"/>
        <v>0</v>
      </c>
      <c r="T1923" s="341">
        <f>IF(ISBLANK($B1923),0,VLOOKUP($B1923,Listen!$A$2:$C$45,2,FALSE))</f>
        <v>0</v>
      </c>
      <c r="U1923" s="341">
        <f>IF(ISBLANK($B1923),0,VLOOKUP($B1923,Listen!$A$2:$C$45,3,FALSE))</f>
        <v>0</v>
      </c>
      <c r="V1923" s="342">
        <f t="shared" si="217"/>
        <v>0</v>
      </c>
      <c r="W1923" s="342">
        <f t="shared" si="219"/>
        <v>0</v>
      </c>
      <c r="X1923" s="342">
        <f t="shared" si="219"/>
        <v>0</v>
      </c>
      <c r="Y1923" s="342">
        <f t="shared" si="219"/>
        <v>0</v>
      </c>
      <c r="Z1923" s="342">
        <f t="shared" si="219"/>
        <v>0</v>
      </c>
      <c r="AA1923" s="342">
        <f t="shared" si="219"/>
        <v>0</v>
      </c>
      <c r="AB1923" s="342">
        <f t="shared" si="219"/>
        <v>0</v>
      </c>
      <c r="AC1923" s="109">
        <f t="shared" si="215"/>
        <v>0</v>
      </c>
      <c r="AD1923" s="109">
        <f>IF(C1923=A_Stammdaten!$B$12,E_SAV!$S1923-E_SAV!$AE1923,HLOOKUP(A_Stammdaten!$B$12-1,$AF$4:$AL$4004,ROW(C1923)-3,FALSE)-$AE1923)</f>
        <v>0</v>
      </c>
      <c r="AE1923" s="109">
        <f>HLOOKUP(A_Stammdaten!$B$12,$AF$4:$AL$4004,ROW(C1923)-3,FALSE)</f>
        <v>0</v>
      </c>
      <c r="AF1923" s="109">
        <f t="shared" si="213"/>
        <v>0</v>
      </c>
      <c r="AG1923" s="109">
        <f t="shared" si="218"/>
        <v>0</v>
      </c>
      <c r="AH1923" s="109">
        <f t="shared" si="218"/>
        <v>0</v>
      </c>
      <c r="AI1923" s="109">
        <f t="shared" si="218"/>
        <v>0</v>
      </c>
      <c r="AJ1923" s="109">
        <f t="shared" si="216"/>
        <v>0</v>
      </c>
      <c r="AK1923" s="109">
        <f t="shared" si="216"/>
        <v>0</v>
      </c>
      <c r="AL1923" s="109">
        <f t="shared" si="216"/>
        <v>0</v>
      </c>
    </row>
    <row r="1924" spans="1:38" x14ac:dyDescent="0.3">
      <c r="A1924" s="421"/>
      <c r="B1924" s="421"/>
      <c r="C1924" s="422"/>
      <c r="D1924" s="423"/>
      <c r="E1924" s="421"/>
      <c r="F1924" s="421"/>
      <c r="G1924" s="421"/>
      <c r="H1924" s="421"/>
      <c r="I1924" s="421"/>
      <c r="J1924" s="421"/>
      <c r="K1924" s="421"/>
      <c r="L1924" s="421"/>
      <c r="M1924" s="423"/>
      <c r="N1924" s="340">
        <f>IF(C1924&gt;A_Stammdaten!$B$12,0,SUM(E1924,F1924,H1924,J1924:K1924)-SUM(G1924,I1924,L1924:M1924))</f>
        <v>0</v>
      </c>
      <c r="O1924" s="421"/>
      <c r="P1924" s="421"/>
      <c r="Q1924" s="421"/>
      <c r="R1924" s="421"/>
      <c r="S1924" s="108">
        <f t="shared" si="214"/>
        <v>0</v>
      </c>
      <c r="T1924" s="341">
        <f>IF(ISBLANK($B1924),0,VLOOKUP($B1924,Listen!$A$2:$C$45,2,FALSE))</f>
        <v>0</v>
      </c>
      <c r="U1924" s="341">
        <f>IF(ISBLANK($B1924),0,VLOOKUP($B1924,Listen!$A$2:$C$45,3,FALSE))</f>
        <v>0</v>
      </c>
      <c r="V1924" s="342">
        <f t="shared" si="217"/>
        <v>0</v>
      </c>
      <c r="W1924" s="342">
        <f t="shared" si="219"/>
        <v>0</v>
      </c>
      <c r="X1924" s="342">
        <f t="shared" si="219"/>
        <v>0</v>
      </c>
      <c r="Y1924" s="342">
        <f t="shared" si="219"/>
        <v>0</v>
      </c>
      <c r="Z1924" s="342">
        <f t="shared" si="219"/>
        <v>0</v>
      </c>
      <c r="AA1924" s="342">
        <f t="shared" si="219"/>
        <v>0</v>
      </c>
      <c r="AB1924" s="342">
        <f t="shared" si="219"/>
        <v>0</v>
      </c>
      <c r="AC1924" s="109">
        <f t="shared" si="215"/>
        <v>0</v>
      </c>
      <c r="AD1924" s="109">
        <f>IF(C1924=A_Stammdaten!$B$12,E_SAV!$S1924-E_SAV!$AE1924,HLOOKUP(A_Stammdaten!$B$12-1,$AF$4:$AL$4004,ROW(C1924)-3,FALSE)-$AE1924)</f>
        <v>0</v>
      </c>
      <c r="AE1924" s="109">
        <f>HLOOKUP(A_Stammdaten!$B$12,$AF$4:$AL$4004,ROW(C1924)-3,FALSE)</f>
        <v>0</v>
      </c>
      <c r="AF1924" s="109">
        <f t="shared" si="213"/>
        <v>0</v>
      </c>
      <c r="AG1924" s="109">
        <f t="shared" si="218"/>
        <v>0</v>
      </c>
      <c r="AH1924" s="109">
        <f t="shared" si="218"/>
        <v>0</v>
      </c>
      <c r="AI1924" s="109">
        <f t="shared" si="218"/>
        <v>0</v>
      </c>
      <c r="AJ1924" s="109">
        <f t="shared" si="216"/>
        <v>0</v>
      </c>
      <c r="AK1924" s="109">
        <f t="shared" si="216"/>
        <v>0</v>
      </c>
      <c r="AL1924" s="109">
        <f t="shared" si="216"/>
        <v>0</v>
      </c>
    </row>
    <row r="1925" spans="1:38" x14ac:dyDescent="0.3">
      <c r="A1925" s="421"/>
      <c r="B1925" s="421"/>
      <c r="C1925" s="422"/>
      <c r="D1925" s="423"/>
      <c r="E1925" s="421"/>
      <c r="F1925" s="421"/>
      <c r="G1925" s="421"/>
      <c r="H1925" s="421"/>
      <c r="I1925" s="421"/>
      <c r="J1925" s="421"/>
      <c r="K1925" s="421"/>
      <c r="L1925" s="421"/>
      <c r="M1925" s="423"/>
      <c r="N1925" s="340">
        <f>IF(C1925&gt;A_Stammdaten!$B$12,0,SUM(E1925,F1925,H1925,J1925:K1925)-SUM(G1925,I1925,L1925:M1925))</f>
        <v>0</v>
      </c>
      <c r="O1925" s="421"/>
      <c r="P1925" s="421"/>
      <c r="Q1925" s="421"/>
      <c r="R1925" s="421"/>
      <c r="S1925" s="108">
        <f t="shared" si="214"/>
        <v>0</v>
      </c>
      <c r="T1925" s="341">
        <f>IF(ISBLANK($B1925),0,VLOOKUP($B1925,Listen!$A$2:$C$45,2,FALSE))</f>
        <v>0</v>
      </c>
      <c r="U1925" s="341">
        <f>IF(ISBLANK($B1925),0,VLOOKUP($B1925,Listen!$A$2:$C$45,3,FALSE))</f>
        <v>0</v>
      </c>
      <c r="V1925" s="342">
        <f t="shared" si="217"/>
        <v>0</v>
      </c>
      <c r="W1925" s="342">
        <f t="shared" si="219"/>
        <v>0</v>
      </c>
      <c r="X1925" s="342">
        <f t="shared" si="219"/>
        <v>0</v>
      </c>
      <c r="Y1925" s="342">
        <f t="shared" si="219"/>
        <v>0</v>
      </c>
      <c r="Z1925" s="342">
        <f t="shared" si="219"/>
        <v>0</v>
      </c>
      <c r="AA1925" s="342">
        <f t="shared" si="219"/>
        <v>0</v>
      </c>
      <c r="AB1925" s="342">
        <f t="shared" si="219"/>
        <v>0</v>
      </c>
      <c r="AC1925" s="109">
        <f t="shared" si="215"/>
        <v>0</v>
      </c>
      <c r="AD1925" s="109">
        <f>IF(C1925=A_Stammdaten!$B$12,E_SAV!$S1925-E_SAV!$AE1925,HLOOKUP(A_Stammdaten!$B$12-1,$AF$4:$AL$4004,ROW(C1925)-3,FALSE)-$AE1925)</f>
        <v>0</v>
      </c>
      <c r="AE1925" s="109">
        <f>HLOOKUP(A_Stammdaten!$B$12,$AF$4:$AL$4004,ROW(C1925)-3,FALSE)</f>
        <v>0</v>
      </c>
      <c r="AF1925" s="109">
        <f t="shared" ref="AF1925:AF1988" si="220">IF(OR($C1925=0,$S1925=0),0,IF($C1925&lt;=AF$4,$S1925-$S1925/V1925*(AF$4-$C1925+1),0))</f>
        <v>0</v>
      </c>
      <c r="AG1925" s="109">
        <f t="shared" si="218"/>
        <v>0</v>
      </c>
      <c r="AH1925" s="109">
        <f t="shared" si="218"/>
        <v>0</v>
      </c>
      <c r="AI1925" s="109">
        <f t="shared" si="218"/>
        <v>0</v>
      </c>
      <c r="AJ1925" s="109">
        <f t="shared" si="216"/>
        <v>0</v>
      </c>
      <c r="AK1925" s="109">
        <f t="shared" si="216"/>
        <v>0</v>
      </c>
      <c r="AL1925" s="109">
        <f t="shared" si="216"/>
        <v>0</v>
      </c>
    </row>
    <row r="1926" spans="1:38" x14ac:dyDescent="0.3">
      <c r="A1926" s="421"/>
      <c r="B1926" s="421"/>
      <c r="C1926" s="422"/>
      <c r="D1926" s="423"/>
      <c r="E1926" s="421"/>
      <c r="F1926" s="421"/>
      <c r="G1926" s="421"/>
      <c r="H1926" s="421"/>
      <c r="I1926" s="421"/>
      <c r="J1926" s="421"/>
      <c r="K1926" s="421"/>
      <c r="L1926" s="421"/>
      <c r="M1926" s="423"/>
      <c r="N1926" s="340">
        <f>IF(C1926&gt;A_Stammdaten!$B$12,0,SUM(E1926,F1926,H1926,J1926:K1926)-SUM(G1926,I1926,L1926:M1926))</f>
        <v>0</v>
      </c>
      <c r="O1926" s="421"/>
      <c r="P1926" s="421"/>
      <c r="Q1926" s="421"/>
      <c r="R1926" s="421"/>
      <c r="S1926" s="108">
        <f t="shared" ref="S1926:S1989" si="221">N1926-SUM(O1926:R1926)</f>
        <v>0</v>
      </c>
      <c r="T1926" s="341">
        <f>IF(ISBLANK($B1926),0,VLOOKUP($B1926,Listen!$A$2:$C$45,2,FALSE))</f>
        <v>0</v>
      </c>
      <c r="U1926" s="341">
        <f>IF(ISBLANK($B1926),0,VLOOKUP($B1926,Listen!$A$2:$C$45,3,FALSE))</f>
        <v>0</v>
      </c>
      <c r="V1926" s="342">
        <f t="shared" si="217"/>
        <v>0</v>
      </c>
      <c r="W1926" s="342">
        <f t="shared" si="219"/>
        <v>0</v>
      </c>
      <c r="X1926" s="342">
        <f t="shared" si="219"/>
        <v>0</v>
      </c>
      <c r="Y1926" s="342">
        <f t="shared" si="219"/>
        <v>0</v>
      </c>
      <c r="Z1926" s="342">
        <f t="shared" si="219"/>
        <v>0</v>
      </c>
      <c r="AA1926" s="342">
        <f t="shared" si="219"/>
        <v>0</v>
      </c>
      <c r="AB1926" s="342">
        <f t="shared" si="219"/>
        <v>0</v>
      </c>
      <c r="AC1926" s="109">
        <f t="shared" ref="AC1926:AC1989" si="222">AE1926+AD1926</f>
        <v>0</v>
      </c>
      <c r="AD1926" s="109">
        <f>IF(C1926=A_Stammdaten!$B$12,E_SAV!$S1926-E_SAV!$AE1926,HLOOKUP(A_Stammdaten!$B$12-1,$AF$4:$AL$4004,ROW(C1926)-3,FALSE)-$AE1926)</f>
        <v>0</v>
      </c>
      <c r="AE1926" s="109">
        <f>HLOOKUP(A_Stammdaten!$B$12,$AF$4:$AL$4004,ROW(C1926)-3,FALSE)</f>
        <v>0</v>
      </c>
      <c r="AF1926" s="109">
        <f t="shared" si="220"/>
        <v>0</v>
      </c>
      <c r="AG1926" s="109">
        <f t="shared" si="218"/>
        <v>0</v>
      </c>
      <c r="AH1926" s="109">
        <f t="shared" si="218"/>
        <v>0</v>
      </c>
      <c r="AI1926" s="109">
        <f t="shared" si="218"/>
        <v>0</v>
      </c>
      <c r="AJ1926" s="109">
        <f t="shared" si="216"/>
        <v>0</v>
      </c>
      <c r="AK1926" s="109">
        <f t="shared" si="216"/>
        <v>0</v>
      </c>
      <c r="AL1926" s="109">
        <f t="shared" si="216"/>
        <v>0</v>
      </c>
    </row>
    <row r="1927" spans="1:38" x14ac:dyDescent="0.3">
      <c r="A1927" s="421"/>
      <c r="B1927" s="421"/>
      <c r="C1927" s="422"/>
      <c r="D1927" s="423"/>
      <c r="E1927" s="421"/>
      <c r="F1927" s="421"/>
      <c r="G1927" s="421"/>
      <c r="H1927" s="421"/>
      <c r="I1927" s="421"/>
      <c r="J1927" s="421"/>
      <c r="K1927" s="421"/>
      <c r="L1927" s="421"/>
      <c r="M1927" s="423"/>
      <c r="N1927" s="340">
        <f>IF(C1927&gt;A_Stammdaten!$B$12,0,SUM(E1927,F1927,H1927,J1927:K1927)-SUM(G1927,I1927,L1927:M1927))</f>
        <v>0</v>
      </c>
      <c r="O1927" s="421"/>
      <c r="P1927" s="421"/>
      <c r="Q1927" s="421"/>
      <c r="R1927" s="421"/>
      <c r="S1927" s="108">
        <f t="shared" si="221"/>
        <v>0</v>
      </c>
      <c r="T1927" s="341">
        <f>IF(ISBLANK($B1927),0,VLOOKUP($B1927,Listen!$A$2:$C$45,2,FALSE))</f>
        <v>0</v>
      </c>
      <c r="U1927" s="341">
        <f>IF(ISBLANK($B1927),0,VLOOKUP($B1927,Listen!$A$2:$C$45,3,FALSE))</f>
        <v>0</v>
      </c>
      <c r="V1927" s="342">
        <f t="shared" si="217"/>
        <v>0</v>
      </c>
      <c r="W1927" s="342">
        <f t="shared" si="219"/>
        <v>0</v>
      </c>
      <c r="X1927" s="342">
        <f t="shared" si="219"/>
        <v>0</v>
      </c>
      <c r="Y1927" s="342">
        <f t="shared" si="219"/>
        <v>0</v>
      </c>
      <c r="Z1927" s="342">
        <f t="shared" si="219"/>
        <v>0</v>
      </c>
      <c r="AA1927" s="342">
        <f t="shared" si="219"/>
        <v>0</v>
      </c>
      <c r="AB1927" s="342">
        <f t="shared" si="219"/>
        <v>0</v>
      </c>
      <c r="AC1927" s="109">
        <f t="shared" si="222"/>
        <v>0</v>
      </c>
      <c r="AD1927" s="109">
        <f>IF(C1927=A_Stammdaten!$B$12,E_SAV!$S1927-E_SAV!$AE1927,HLOOKUP(A_Stammdaten!$B$12-1,$AF$4:$AL$4004,ROW(C1927)-3,FALSE)-$AE1927)</f>
        <v>0</v>
      </c>
      <c r="AE1927" s="109">
        <f>HLOOKUP(A_Stammdaten!$B$12,$AF$4:$AL$4004,ROW(C1927)-3,FALSE)</f>
        <v>0</v>
      </c>
      <c r="AF1927" s="109">
        <f t="shared" si="220"/>
        <v>0</v>
      </c>
      <c r="AG1927" s="109">
        <f t="shared" si="218"/>
        <v>0</v>
      </c>
      <c r="AH1927" s="109">
        <f t="shared" si="218"/>
        <v>0</v>
      </c>
      <c r="AI1927" s="109">
        <f t="shared" si="218"/>
        <v>0</v>
      </c>
      <c r="AJ1927" s="109">
        <f t="shared" si="216"/>
        <v>0</v>
      </c>
      <c r="AK1927" s="109">
        <f t="shared" si="216"/>
        <v>0</v>
      </c>
      <c r="AL1927" s="109">
        <f t="shared" si="216"/>
        <v>0</v>
      </c>
    </row>
    <row r="1928" spans="1:38" x14ac:dyDescent="0.3">
      <c r="A1928" s="421"/>
      <c r="B1928" s="421"/>
      <c r="C1928" s="422"/>
      <c r="D1928" s="423"/>
      <c r="E1928" s="421"/>
      <c r="F1928" s="421"/>
      <c r="G1928" s="421"/>
      <c r="H1928" s="421"/>
      <c r="I1928" s="421"/>
      <c r="J1928" s="421"/>
      <c r="K1928" s="421"/>
      <c r="L1928" s="421"/>
      <c r="M1928" s="423"/>
      <c r="N1928" s="340">
        <f>IF(C1928&gt;A_Stammdaten!$B$12,0,SUM(E1928,F1928,H1928,J1928:K1928)-SUM(G1928,I1928,L1928:M1928))</f>
        <v>0</v>
      </c>
      <c r="O1928" s="421"/>
      <c r="P1928" s="421"/>
      <c r="Q1928" s="421"/>
      <c r="R1928" s="421"/>
      <c r="S1928" s="108">
        <f t="shared" si="221"/>
        <v>0</v>
      </c>
      <c r="T1928" s="341">
        <f>IF(ISBLANK($B1928),0,VLOOKUP($B1928,Listen!$A$2:$C$45,2,FALSE))</f>
        <v>0</v>
      </c>
      <c r="U1928" s="341">
        <f>IF(ISBLANK($B1928),0,VLOOKUP($B1928,Listen!$A$2:$C$45,3,FALSE))</f>
        <v>0</v>
      </c>
      <c r="V1928" s="342">
        <f t="shared" si="217"/>
        <v>0</v>
      </c>
      <c r="W1928" s="342">
        <f t="shared" si="219"/>
        <v>0</v>
      </c>
      <c r="X1928" s="342">
        <f t="shared" si="219"/>
        <v>0</v>
      </c>
      <c r="Y1928" s="342">
        <f t="shared" si="219"/>
        <v>0</v>
      </c>
      <c r="Z1928" s="342">
        <f t="shared" si="219"/>
        <v>0</v>
      </c>
      <c r="AA1928" s="342">
        <f t="shared" si="219"/>
        <v>0</v>
      </c>
      <c r="AB1928" s="342">
        <f t="shared" si="219"/>
        <v>0</v>
      </c>
      <c r="AC1928" s="109">
        <f t="shared" si="222"/>
        <v>0</v>
      </c>
      <c r="AD1928" s="109">
        <f>IF(C1928=A_Stammdaten!$B$12,E_SAV!$S1928-E_SAV!$AE1928,HLOOKUP(A_Stammdaten!$B$12-1,$AF$4:$AL$4004,ROW(C1928)-3,FALSE)-$AE1928)</f>
        <v>0</v>
      </c>
      <c r="AE1928" s="109">
        <f>HLOOKUP(A_Stammdaten!$B$12,$AF$4:$AL$4004,ROW(C1928)-3,FALSE)</f>
        <v>0</v>
      </c>
      <c r="AF1928" s="109">
        <f t="shared" si="220"/>
        <v>0</v>
      </c>
      <c r="AG1928" s="109">
        <f t="shared" si="218"/>
        <v>0</v>
      </c>
      <c r="AH1928" s="109">
        <f t="shared" si="218"/>
        <v>0</v>
      </c>
      <c r="AI1928" s="109">
        <f t="shared" si="218"/>
        <v>0</v>
      </c>
      <c r="AJ1928" s="109">
        <f t="shared" si="216"/>
        <v>0</v>
      </c>
      <c r="AK1928" s="109">
        <f t="shared" si="216"/>
        <v>0</v>
      </c>
      <c r="AL1928" s="109">
        <f t="shared" si="216"/>
        <v>0</v>
      </c>
    </row>
    <row r="1929" spans="1:38" x14ac:dyDescent="0.3">
      <c r="A1929" s="421"/>
      <c r="B1929" s="421"/>
      <c r="C1929" s="422"/>
      <c r="D1929" s="423"/>
      <c r="E1929" s="421"/>
      <c r="F1929" s="421"/>
      <c r="G1929" s="421"/>
      <c r="H1929" s="421"/>
      <c r="I1929" s="421"/>
      <c r="J1929" s="421"/>
      <c r="K1929" s="421"/>
      <c r="L1929" s="421"/>
      <c r="M1929" s="423"/>
      <c r="N1929" s="340">
        <f>IF(C1929&gt;A_Stammdaten!$B$12,0,SUM(E1929,F1929,H1929,J1929:K1929)-SUM(G1929,I1929,L1929:M1929))</f>
        <v>0</v>
      </c>
      <c r="O1929" s="421"/>
      <c r="P1929" s="421"/>
      <c r="Q1929" s="421"/>
      <c r="R1929" s="421"/>
      <c r="S1929" s="108">
        <f t="shared" si="221"/>
        <v>0</v>
      </c>
      <c r="T1929" s="341">
        <f>IF(ISBLANK($B1929),0,VLOOKUP($B1929,Listen!$A$2:$C$45,2,FALSE))</f>
        <v>0</v>
      </c>
      <c r="U1929" s="341">
        <f>IF(ISBLANK($B1929),0,VLOOKUP($B1929,Listen!$A$2:$C$45,3,FALSE))</f>
        <v>0</v>
      </c>
      <c r="V1929" s="342">
        <f t="shared" si="217"/>
        <v>0</v>
      </c>
      <c r="W1929" s="342">
        <f t="shared" si="219"/>
        <v>0</v>
      </c>
      <c r="X1929" s="342">
        <f t="shared" si="219"/>
        <v>0</v>
      </c>
      <c r="Y1929" s="342">
        <f t="shared" si="219"/>
        <v>0</v>
      </c>
      <c r="Z1929" s="342">
        <f t="shared" si="219"/>
        <v>0</v>
      </c>
      <c r="AA1929" s="342">
        <f t="shared" si="219"/>
        <v>0</v>
      </c>
      <c r="AB1929" s="342">
        <f t="shared" si="219"/>
        <v>0</v>
      </c>
      <c r="AC1929" s="109">
        <f t="shared" si="222"/>
        <v>0</v>
      </c>
      <c r="AD1929" s="109">
        <f>IF(C1929=A_Stammdaten!$B$12,E_SAV!$S1929-E_SAV!$AE1929,HLOOKUP(A_Stammdaten!$B$12-1,$AF$4:$AL$4004,ROW(C1929)-3,FALSE)-$AE1929)</f>
        <v>0</v>
      </c>
      <c r="AE1929" s="109">
        <f>HLOOKUP(A_Stammdaten!$B$12,$AF$4:$AL$4004,ROW(C1929)-3,FALSE)</f>
        <v>0</v>
      </c>
      <c r="AF1929" s="109">
        <f t="shared" si="220"/>
        <v>0</v>
      </c>
      <c r="AG1929" s="109">
        <f t="shared" si="218"/>
        <v>0</v>
      </c>
      <c r="AH1929" s="109">
        <f t="shared" si="218"/>
        <v>0</v>
      </c>
      <c r="AI1929" s="109">
        <f t="shared" si="218"/>
        <v>0</v>
      </c>
      <c r="AJ1929" s="109">
        <f t="shared" si="216"/>
        <v>0</v>
      </c>
      <c r="AK1929" s="109">
        <f t="shared" si="216"/>
        <v>0</v>
      </c>
      <c r="AL1929" s="109">
        <f t="shared" si="216"/>
        <v>0</v>
      </c>
    </row>
    <row r="1930" spans="1:38" x14ac:dyDescent="0.3">
      <c r="A1930" s="421"/>
      <c r="B1930" s="421"/>
      <c r="C1930" s="422"/>
      <c r="D1930" s="423"/>
      <c r="E1930" s="421"/>
      <c r="F1930" s="421"/>
      <c r="G1930" s="421"/>
      <c r="H1930" s="421"/>
      <c r="I1930" s="421"/>
      <c r="J1930" s="421"/>
      <c r="K1930" s="421"/>
      <c r="L1930" s="421"/>
      <c r="M1930" s="423"/>
      <c r="N1930" s="340">
        <f>IF(C1930&gt;A_Stammdaten!$B$12,0,SUM(E1930,F1930,H1930,J1930:K1930)-SUM(G1930,I1930,L1930:M1930))</f>
        <v>0</v>
      </c>
      <c r="O1930" s="421"/>
      <c r="P1930" s="421"/>
      <c r="Q1930" s="421"/>
      <c r="R1930" s="421"/>
      <c r="S1930" s="108">
        <f t="shared" si="221"/>
        <v>0</v>
      </c>
      <c r="T1930" s="341">
        <f>IF(ISBLANK($B1930),0,VLOOKUP($B1930,Listen!$A$2:$C$45,2,FALSE))</f>
        <v>0</v>
      </c>
      <c r="U1930" s="341">
        <f>IF(ISBLANK($B1930),0,VLOOKUP($B1930,Listen!$A$2:$C$45,3,FALSE))</f>
        <v>0</v>
      </c>
      <c r="V1930" s="342">
        <f t="shared" si="217"/>
        <v>0</v>
      </c>
      <c r="W1930" s="342">
        <f t="shared" si="219"/>
        <v>0</v>
      </c>
      <c r="X1930" s="342">
        <f t="shared" si="219"/>
        <v>0</v>
      </c>
      <c r="Y1930" s="342">
        <f t="shared" si="219"/>
        <v>0</v>
      </c>
      <c r="Z1930" s="342">
        <f t="shared" si="219"/>
        <v>0</v>
      </c>
      <c r="AA1930" s="342">
        <f t="shared" si="219"/>
        <v>0</v>
      </c>
      <c r="AB1930" s="342">
        <f t="shared" si="219"/>
        <v>0</v>
      </c>
      <c r="AC1930" s="109">
        <f t="shared" si="222"/>
        <v>0</v>
      </c>
      <c r="AD1930" s="109">
        <f>IF(C1930=A_Stammdaten!$B$12,E_SAV!$S1930-E_SAV!$AE1930,HLOOKUP(A_Stammdaten!$B$12-1,$AF$4:$AL$4004,ROW(C1930)-3,FALSE)-$AE1930)</f>
        <v>0</v>
      </c>
      <c r="AE1930" s="109">
        <f>HLOOKUP(A_Stammdaten!$B$12,$AF$4:$AL$4004,ROW(C1930)-3,FALSE)</f>
        <v>0</v>
      </c>
      <c r="AF1930" s="109">
        <f t="shared" si="220"/>
        <v>0</v>
      </c>
      <c r="AG1930" s="109">
        <f t="shared" si="218"/>
        <v>0</v>
      </c>
      <c r="AH1930" s="109">
        <f t="shared" si="218"/>
        <v>0</v>
      </c>
      <c r="AI1930" s="109">
        <f t="shared" si="218"/>
        <v>0</v>
      </c>
      <c r="AJ1930" s="109">
        <f t="shared" si="218"/>
        <v>0</v>
      </c>
      <c r="AK1930" s="109">
        <f t="shared" si="218"/>
        <v>0</v>
      </c>
      <c r="AL1930" s="109">
        <f t="shared" si="218"/>
        <v>0</v>
      </c>
    </row>
    <row r="1931" spans="1:38" x14ac:dyDescent="0.3">
      <c r="A1931" s="421"/>
      <c r="B1931" s="421"/>
      <c r="C1931" s="422"/>
      <c r="D1931" s="423"/>
      <c r="E1931" s="421"/>
      <c r="F1931" s="421"/>
      <c r="G1931" s="421"/>
      <c r="H1931" s="421"/>
      <c r="I1931" s="421"/>
      <c r="J1931" s="421"/>
      <c r="K1931" s="421"/>
      <c r="L1931" s="421"/>
      <c r="M1931" s="423"/>
      <c r="N1931" s="340">
        <f>IF(C1931&gt;A_Stammdaten!$B$12,0,SUM(E1931,F1931,H1931,J1931:K1931)-SUM(G1931,I1931,L1931:M1931))</f>
        <v>0</v>
      </c>
      <c r="O1931" s="421"/>
      <c r="P1931" s="421"/>
      <c r="Q1931" s="421"/>
      <c r="R1931" s="421"/>
      <c r="S1931" s="108">
        <f t="shared" si="221"/>
        <v>0</v>
      </c>
      <c r="T1931" s="341">
        <f>IF(ISBLANK($B1931),0,VLOOKUP($B1931,Listen!$A$2:$C$45,2,FALSE))</f>
        <v>0</v>
      </c>
      <c r="U1931" s="341">
        <f>IF(ISBLANK($B1931),0,VLOOKUP($B1931,Listen!$A$2:$C$45,3,FALSE))</f>
        <v>0</v>
      </c>
      <c r="V1931" s="342">
        <f t="shared" ref="V1931:V1994" si="223">$T1931</f>
        <v>0</v>
      </c>
      <c r="W1931" s="342">
        <f t="shared" si="219"/>
        <v>0</v>
      </c>
      <c r="X1931" s="342">
        <f t="shared" si="219"/>
        <v>0</v>
      </c>
      <c r="Y1931" s="342">
        <f t="shared" si="219"/>
        <v>0</v>
      </c>
      <c r="Z1931" s="342">
        <f t="shared" si="219"/>
        <v>0</v>
      </c>
      <c r="AA1931" s="342">
        <f t="shared" si="219"/>
        <v>0</v>
      </c>
      <c r="AB1931" s="342">
        <f t="shared" si="219"/>
        <v>0</v>
      </c>
      <c r="AC1931" s="109">
        <f t="shared" si="222"/>
        <v>0</v>
      </c>
      <c r="AD1931" s="109">
        <f>IF(C1931=A_Stammdaten!$B$12,E_SAV!$S1931-E_SAV!$AE1931,HLOOKUP(A_Stammdaten!$B$12-1,$AF$4:$AL$4004,ROW(C1931)-3,FALSE)-$AE1931)</f>
        <v>0</v>
      </c>
      <c r="AE1931" s="109">
        <f>HLOOKUP(A_Stammdaten!$B$12,$AF$4:$AL$4004,ROW(C1931)-3,FALSE)</f>
        <v>0</v>
      </c>
      <c r="AF1931" s="109">
        <f t="shared" si="220"/>
        <v>0</v>
      </c>
      <c r="AG1931" s="109">
        <f t="shared" ref="AG1931:AL1973" si="224">IF(OR($C1931=0,$S1931=0,W1931-(AG$4-$C1931)=0),0,IF($C1931&lt;AG$4,AF1931-AF1931/(W1931-(AG$4-$C1931)),IF($C1931=AG$4,$S1931-$S1931/W1931,0)))</f>
        <v>0</v>
      </c>
      <c r="AH1931" s="109">
        <f t="shared" si="224"/>
        <v>0</v>
      </c>
      <c r="AI1931" s="109">
        <f t="shared" si="224"/>
        <v>0</v>
      </c>
      <c r="AJ1931" s="109">
        <f t="shared" si="224"/>
        <v>0</v>
      </c>
      <c r="AK1931" s="109">
        <f t="shared" si="224"/>
        <v>0</v>
      </c>
      <c r="AL1931" s="109">
        <f t="shared" si="224"/>
        <v>0</v>
      </c>
    </row>
    <row r="1932" spans="1:38" x14ac:dyDescent="0.3">
      <c r="A1932" s="421"/>
      <c r="B1932" s="421"/>
      <c r="C1932" s="422"/>
      <c r="D1932" s="423"/>
      <c r="E1932" s="421"/>
      <c r="F1932" s="421"/>
      <c r="G1932" s="421"/>
      <c r="H1932" s="421"/>
      <c r="I1932" s="421"/>
      <c r="J1932" s="421"/>
      <c r="K1932" s="421"/>
      <c r="L1932" s="421"/>
      <c r="M1932" s="423"/>
      <c r="N1932" s="340">
        <f>IF(C1932&gt;A_Stammdaten!$B$12,0,SUM(E1932,F1932,H1932,J1932:K1932)-SUM(G1932,I1932,L1932:M1932))</f>
        <v>0</v>
      </c>
      <c r="O1932" s="421"/>
      <c r="P1932" s="421"/>
      <c r="Q1932" s="421"/>
      <c r="R1932" s="421"/>
      <c r="S1932" s="108">
        <f t="shared" si="221"/>
        <v>0</v>
      </c>
      <c r="T1932" s="341">
        <f>IF(ISBLANK($B1932),0,VLOOKUP($B1932,Listen!$A$2:$C$45,2,FALSE))</f>
        <v>0</v>
      </c>
      <c r="U1932" s="341">
        <f>IF(ISBLANK($B1932),0,VLOOKUP($B1932,Listen!$A$2:$C$45,3,FALSE))</f>
        <v>0</v>
      </c>
      <c r="V1932" s="342">
        <f t="shared" si="223"/>
        <v>0</v>
      </c>
      <c r="W1932" s="342">
        <f t="shared" si="219"/>
        <v>0</v>
      </c>
      <c r="X1932" s="342">
        <f t="shared" si="219"/>
        <v>0</v>
      </c>
      <c r="Y1932" s="342">
        <f t="shared" si="219"/>
        <v>0</v>
      </c>
      <c r="Z1932" s="342">
        <f t="shared" si="219"/>
        <v>0</v>
      </c>
      <c r="AA1932" s="342">
        <f t="shared" si="219"/>
        <v>0</v>
      </c>
      <c r="AB1932" s="342">
        <f t="shared" si="219"/>
        <v>0</v>
      </c>
      <c r="AC1932" s="109">
        <f t="shared" si="222"/>
        <v>0</v>
      </c>
      <c r="AD1932" s="109">
        <f>IF(C1932=A_Stammdaten!$B$12,E_SAV!$S1932-E_SAV!$AE1932,HLOOKUP(A_Stammdaten!$B$12-1,$AF$4:$AL$4004,ROW(C1932)-3,FALSE)-$AE1932)</f>
        <v>0</v>
      </c>
      <c r="AE1932" s="109">
        <f>HLOOKUP(A_Stammdaten!$B$12,$AF$4:$AL$4004,ROW(C1932)-3,FALSE)</f>
        <v>0</v>
      </c>
      <c r="AF1932" s="109">
        <f t="shared" si="220"/>
        <v>0</v>
      </c>
      <c r="AG1932" s="109">
        <f t="shared" si="224"/>
        <v>0</v>
      </c>
      <c r="AH1932" s="109">
        <f t="shared" si="224"/>
        <v>0</v>
      </c>
      <c r="AI1932" s="109">
        <f t="shared" si="224"/>
        <v>0</v>
      </c>
      <c r="AJ1932" s="109">
        <f t="shared" si="224"/>
        <v>0</v>
      </c>
      <c r="AK1932" s="109">
        <f t="shared" si="224"/>
        <v>0</v>
      </c>
      <c r="AL1932" s="109">
        <f t="shared" si="224"/>
        <v>0</v>
      </c>
    </row>
    <row r="1933" spans="1:38" x14ac:dyDescent="0.3">
      <c r="A1933" s="421"/>
      <c r="B1933" s="421"/>
      <c r="C1933" s="422"/>
      <c r="D1933" s="423"/>
      <c r="E1933" s="421"/>
      <c r="F1933" s="421"/>
      <c r="G1933" s="421"/>
      <c r="H1933" s="421"/>
      <c r="I1933" s="421"/>
      <c r="J1933" s="421"/>
      <c r="K1933" s="421"/>
      <c r="L1933" s="421"/>
      <c r="M1933" s="423"/>
      <c r="N1933" s="340">
        <f>IF(C1933&gt;A_Stammdaten!$B$12,0,SUM(E1933,F1933,H1933,J1933:K1933)-SUM(G1933,I1933,L1933:M1933))</f>
        <v>0</v>
      </c>
      <c r="O1933" s="421"/>
      <c r="P1933" s="421"/>
      <c r="Q1933" s="421"/>
      <c r="R1933" s="421"/>
      <c r="S1933" s="108">
        <f t="shared" si="221"/>
        <v>0</v>
      </c>
      <c r="T1933" s="341">
        <f>IF(ISBLANK($B1933),0,VLOOKUP($B1933,Listen!$A$2:$C$45,2,FALSE))</f>
        <v>0</v>
      </c>
      <c r="U1933" s="341">
        <f>IF(ISBLANK($B1933),0,VLOOKUP($B1933,Listen!$A$2:$C$45,3,FALSE))</f>
        <v>0</v>
      </c>
      <c r="V1933" s="342">
        <f t="shared" si="223"/>
        <v>0</v>
      </c>
      <c r="W1933" s="342">
        <f t="shared" si="219"/>
        <v>0</v>
      </c>
      <c r="X1933" s="342">
        <f t="shared" si="219"/>
        <v>0</v>
      </c>
      <c r="Y1933" s="342">
        <f t="shared" si="219"/>
        <v>0</v>
      </c>
      <c r="Z1933" s="342">
        <f t="shared" si="219"/>
        <v>0</v>
      </c>
      <c r="AA1933" s="342">
        <f t="shared" si="219"/>
        <v>0</v>
      </c>
      <c r="AB1933" s="342">
        <f t="shared" si="219"/>
        <v>0</v>
      </c>
      <c r="AC1933" s="109">
        <f t="shared" si="222"/>
        <v>0</v>
      </c>
      <c r="AD1933" s="109">
        <f>IF(C1933=A_Stammdaten!$B$12,E_SAV!$S1933-E_SAV!$AE1933,HLOOKUP(A_Stammdaten!$B$12-1,$AF$4:$AL$4004,ROW(C1933)-3,FALSE)-$AE1933)</f>
        <v>0</v>
      </c>
      <c r="AE1933" s="109">
        <f>HLOOKUP(A_Stammdaten!$B$12,$AF$4:$AL$4004,ROW(C1933)-3,FALSE)</f>
        <v>0</v>
      </c>
      <c r="AF1933" s="109">
        <f t="shared" si="220"/>
        <v>0</v>
      </c>
      <c r="AG1933" s="109">
        <f t="shared" si="224"/>
        <v>0</v>
      </c>
      <c r="AH1933" s="109">
        <f t="shared" si="224"/>
        <v>0</v>
      </c>
      <c r="AI1933" s="109">
        <f t="shared" si="224"/>
        <v>0</v>
      </c>
      <c r="AJ1933" s="109">
        <f t="shared" si="224"/>
        <v>0</v>
      </c>
      <c r="AK1933" s="109">
        <f t="shared" si="224"/>
        <v>0</v>
      </c>
      <c r="AL1933" s="109">
        <f t="shared" si="224"/>
        <v>0</v>
      </c>
    </row>
    <row r="1934" spans="1:38" x14ac:dyDescent="0.3">
      <c r="A1934" s="421"/>
      <c r="B1934" s="421"/>
      <c r="C1934" s="422"/>
      <c r="D1934" s="423"/>
      <c r="E1934" s="421"/>
      <c r="F1934" s="421"/>
      <c r="G1934" s="421"/>
      <c r="H1934" s="421"/>
      <c r="I1934" s="421"/>
      <c r="J1934" s="421"/>
      <c r="K1934" s="421"/>
      <c r="L1934" s="421"/>
      <c r="M1934" s="423"/>
      <c r="N1934" s="340">
        <f>IF(C1934&gt;A_Stammdaten!$B$12,0,SUM(E1934,F1934,H1934,J1934:K1934)-SUM(G1934,I1934,L1934:M1934))</f>
        <v>0</v>
      </c>
      <c r="O1934" s="421"/>
      <c r="P1934" s="421"/>
      <c r="Q1934" s="421"/>
      <c r="R1934" s="421"/>
      <c r="S1934" s="108">
        <f t="shared" si="221"/>
        <v>0</v>
      </c>
      <c r="T1934" s="341">
        <f>IF(ISBLANK($B1934),0,VLOOKUP($B1934,Listen!$A$2:$C$45,2,FALSE))</f>
        <v>0</v>
      </c>
      <c r="U1934" s="341">
        <f>IF(ISBLANK($B1934),0,VLOOKUP($B1934,Listen!$A$2:$C$45,3,FALSE))</f>
        <v>0</v>
      </c>
      <c r="V1934" s="342">
        <f t="shared" si="223"/>
        <v>0</v>
      </c>
      <c r="W1934" s="342">
        <f t="shared" si="219"/>
        <v>0</v>
      </c>
      <c r="X1934" s="342">
        <f t="shared" si="219"/>
        <v>0</v>
      </c>
      <c r="Y1934" s="342">
        <f t="shared" si="219"/>
        <v>0</v>
      </c>
      <c r="Z1934" s="342">
        <f t="shared" si="219"/>
        <v>0</v>
      </c>
      <c r="AA1934" s="342">
        <f t="shared" si="219"/>
        <v>0</v>
      </c>
      <c r="AB1934" s="342">
        <f t="shared" si="219"/>
        <v>0</v>
      </c>
      <c r="AC1934" s="109">
        <f t="shared" si="222"/>
        <v>0</v>
      </c>
      <c r="AD1934" s="109">
        <f>IF(C1934=A_Stammdaten!$B$12,E_SAV!$S1934-E_SAV!$AE1934,HLOOKUP(A_Stammdaten!$B$12-1,$AF$4:$AL$4004,ROW(C1934)-3,FALSE)-$AE1934)</f>
        <v>0</v>
      </c>
      <c r="AE1934" s="109">
        <f>HLOOKUP(A_Stammdaten!$B$12,$AF$4:$AL$4004,ROW(C1934)-3,FALSE)</f>
        <v>0</v>
      </c>
      <c r="AF1934" s="109">
        <f t="shared" si="220"/>
        <v>0</v>
      </c>
      <c r="AG1934" s="109">
        <f t="shared" si="224"/>
        <v>0</v>
      </c>
      <c r="AH1934" s="109">
        <f t="shared" si="224"/>
        <v>0</v>
      </c>
      <c r="AI1934" s="109">
        <f t="shared" si="224"/>
        <v>0</v>
      </c>
      <c r="AJ1934" s="109">
        <f t="shared" si="224"/>
        <v>0</v>
      </c>
      <c r="AK1934" s="109">
        <f t="shared" si="224"/>
        <v>0</v>
      </c>
      <c r="AL1934" s="109">
        <f t="shared" si="224"/>
        <v>0</v>
      </c>
    </row>
    <row r="1935" spans="1:38" x14ac:dyDescent="0.3">
      <c r="A1935" s="421"/>
      <c r="B1935" s="421"/>
      <c r="C1935" s="422"/>
      <c r="D1935" s="423"/>
      <c r="E1935" s="421"/>
      <c r="F1935" s="421"/>
      <c r="G1935" s="421"/>
      <c r="H1935" s="421"/>
      <c r="I1935" s="421"/>
      <c r="J1935" s="421"/>
      <c r="K1935" s="421"/>
      <c r="L1935" s="421"/>
      <c r="M1935" s="423"/>
      <c r="N1935" s="340">
        <f>IF(C1935&gt;A_Stammdaten!$B$12,0,SUM(E1935,F1935,H1935,J1935:K1935)-SUM(G1935,I1935,L1935:M1935))</f>
        <v>0</v>
      </c>
      <c r="O1935" s="421"/>
      <c r="P1935" s="421"/>
      <c r="Q1935" s="421"/>
      <c r="R1935" s="421"/>
      <c r="S1935" s="108">
        <f t="shared" si="221"/>
        <v>0</v>
      </c>
      <c r="T1935" s="341">
        <f>IF(ISBLANK($B1935),0,VLOOKUP($B1935,Listen!$A$2:$C$45,2,FALSE))</f>
        <v>0</v>
      </c>
      <c r="U1935" s="341">
        <f>IF(ISBLANK($B1935),0,VLOOKUP($B1935,Listen!$A$2:$C$45,3,FALSE))</f>
        <v>0</v>
      </c>
      <c r="V1935" s="342">
        <f t="shared" si="223"/>
        <v>0</v>
      </c>
      <c r="W1935" s="342">
        <f t="shared" si="219"/>
        <v>0</v>
      </c>
      <c r="X1935" s="342">
        <f t="shared" si="219"/>
        <v>0</v>
      </c>
      <c r="Y1935" s="342">
        <f t="shared" si="219"/>
        <v>0</v>
      </c>
      <c r="Z1935" s="342">
        <f t="shared" si="219"/>
        <v>0</v>
      </c>
      <c r="AA1935" s="342">
        <f t="shared" si="219"/>
        <v>0</v>
      </c>
      <c r="AB1935" s="342">
        <f t="shared" si="219"/>
        <v>0</v>
      </c>
      <c r="AC1935" s="109">
        <f t="shared" si="222"/>
        <v>0</v>
      </c>
      <c r="AD1935" s="109">
        <f>IF(C1935=A_Stammdaten!$B$12,E_SAV!$S1935-E_SAV!$AE1935,HLOOKUP(A_Stammdaten!$B$12-1,$AF$4:$AL$4004,ROW(C1935)-3,FALSE)-$AE1935)</f>
        <v>0</v>
      </c>
      <c r="AE1935" s="109">
        <f>HLOOKUP(A_Stammdaten!$B$12,$AF$4:$AL$4004,ROW(C1935)-3,FALSE)</f>
        <v>0</v>
      </c>
      <c r="AF1935" s="109">
        <f t="shared" si="220"/>
        <v>0</v>
      </c>
      <c r="AG1935" s="109">
        <f t="shared" si="224"/>
        <v>0</v>
      </c>
      <c r="AH1935" s="109">
        <f t="shared" si="224"/>
        <v>0</v>
      </c>
      <c r="AI1935" s="109">
        <f t="shared" si="224"/>
        <v>0</v>
      </c>
      <c r="AJ1935" s="109">
        <f t="shared" si="224"/>
        <v>0</v>
      </c>
      <c r="AK1935" s="109">
        <f t="shared" si="224"/>
        <v>0</v>
      </c>
      <c r="AL1935" s="109">
        <f t="shared" si="224"/>
        <v>0</v>
      </c>
    </row>
    <row r="1936" spans="1:38" x14ac:dyDescent="0.3">
      <c r="A1936" s="421"/>
      <c r="B1936" s="421"/>
      <c r="C1936" s="422"/>
      <c r="D1936" s="423"/>
      <c r="E1936" s="421"/>
      <c r="F1936" s="421"/>
      <c r="G1936" s="421"/>
      <c r="H1936" s="421"/>
      <c r="I1936" s="421"/>
      <c r="J1936" s="421"/>
      <c r="K1936" s="421"/>
      <c r="L1936" s="421"/>
      <c r="M1936" s="423"/>
      <c r="N1936" s="340">
        <f>IF(C1936&gt;A_Stammdaten!$B$12,0,SUM(E1936,F1936,H1936,J1936:K1936)-SUM(G1936,I1936,L1936:M1936))</f>
        <v>0</v>
      </c>
      <c r="O1936" s="421"/>
      <c r="P1936" s="421"/>
      <c r="Q1936" s="421"/>
      <c r="R1936" s="421"/>
      <c r="S1936" s="108">
        <f t="shared" si="221"/>
        <v>0</v>
      </c>
      <c r="T1936" s="341">
        <f>IF(ISBLANK($B1936),0,VLOOKUP($B1936,Listen!$A$2:$C$45,2,FALSE))</f>
        <v>0</v>
      </c>
      <c r="U1936" s="341">
        <f>IF(ISBLANK($B1936),0,VLOOKUP($B1936,Listen!$A$2:$C$45,3,FALSE))</f>
        <v>0</v>
      </c>
      <c r="V1936" s="342">
        <f t="shared" si="223"/>
        <v>0</v>
      </c>
      <c r="W1936" s="342">
        <f t="shared" si="219"/>
        <v>0</v>
      </c>
      <c r="X1936" s="342">
        <f t="shared" si="219"/>
        <v>0</v>
      </c>
      <c r="Y1936" s="342">
        <f t="shared" si="219"/>
        <v>0</v>
      </c>
      <c r="Z1936" s="342">
        <f t="shared" si="219"/>
        <v>0</v>
      </c>
      <c r="AA1936" s="342">
        <f t="shared" si="219"/>
        <v>0</v>
      </c>
      <c r="AB1936" s="342">
        <f t="shared" si="219"/>
        <v>0</v>
      </c>
      <c r="AC1936" s="109">
        <f t="shared" si="222"/>
        <v>0</v>
      </c>
      <c r="AD1936" s="109">
        <f>IF(C1936=A_Stammdaten!$B$12,E_SAV!$S1936-E_SAV!$AE1936,HLOOKUP(A_Stammdaten!$B$12-1,$AF$4:$AL$4004,ROW(C1936)-3,FALSE)-$AE1936)</f>
        <v>0</v>
      </c>
      <c r="AE1936" s="109">
        <f>HLOOKUP(A_Stammdaten!$B$12,$AF$4:$AL$4004,ROW(C1936)-3,FALSE)</f>
        <v>0</v>
      </c>
      <c r="AF1936" s="109">
        <f t="shared" si="220"/>
        <v>0</v>
      </c>
      <c r="AG1936" s="109">
        <f t="shared" si="224"/>
        <v>0</v>
      </c>
      <c r="AH1936" s="109">
        <f t="shared" si="224"/>
        <v>0</v>
      </c>
      <c r="AI1936" s="109">
        <f t="shared" si="224"/>
        <v>0</v>
      </c>
      <c r="AJ1936" s="109">
        <f t="shared" si="224"/>
        <v>0</v>
      </c>
      <c r="AK1936" s="109">
        <f t="shared" si="224"/>
        <v>0</v>
      </c>
      <c r="AL1936" s="109">
        <f t="shared" si="224"/>
        <v>0</v>
      </c>
    </row>
    <row r="1937" spans="1:38" x14ac:dyDescent="0.3">
      <c r="A1937" s="421"/>
      <c r="B1937" s="421"/>
      <c r="C1937" s="422"/>
      <c r="D1937" s="423"/>
      <c r="E1937" s="421"/>
      <c r="F1937" s="421"/>
      <c r="G1937" s="421"/>
      <c r="H1937" s="421"/>
      <c r="I1937" s="421"/>
      <c r="J1937" s="421"/>
      <c r="K1937" s="421"/>
      <c r="L1937" s="421"/>
      <c r="M1937" s="423"/>
      <c r="N1937" s="340">
        <f>IF(C1937&gt;A_Stammdaten!$B$12,0,SUM(E1937,F1937,H1937,J1937:K1937)-SUM(G1937,I1937,L1937:M1937))</f>
        <v>0</v>
      </c>
      <c r="O1937" s="421"/>
      <c r="P1937" s="421"/>
      <c r="Q1937" s="421"/>
      <c r="R1937" s="421"/>
      <c r="S1937" s="108">
        <f t="shared" si="221"/>
        <v>0</v>
      </c>
      <c r="T1937" s="341">
        <f>IF(ISBLANK($B1937),0,VLOOKUP($B1937,Listen!$A$2:$C$45,2,FALSE))</f>
        <v>0</v>
      </c>
      <c r="U1937" s="341">
        <f>IF(ISBLANK($B1937),0,VLOOKUP($B1937,Listen!$A$2:$C$45,3,FALSE))</f>
        <v>0</v>
      </c>
      <c r="V1937" s="342">
        <f t="shared" si="223"/>
        <v>0</v>
      </c>
      <c r="W1937" s="342">
        <f t="shared" si="219"/>
        <v>0</v>
      </c>
      <c r="X1937" s="342">
        <f t="shared" si="219"/>
        <v>0</v>
      </c>
      <c r="Y1937" s="342">
        <f t="shared" si="219"/>
        <v>0</v>
      </c>
      <c r="Z1937" s="342">
        <f t="shared" si="219"/>
        <v>0</v>
      </c>
      <c r="AA1937" s="342">
        <f t="shared" si="219"/>
        <v>0</v>
      </c>
      <c r="AB1937" s="342">
        <f t="shared" si="219"/>
        <v>0</v>
      </c>
      <c r="AC1937" s="109">
        <f t="shared" si="222"/>
        <v>0</v>
      </c>
      <c r="AD1937" s="109">
        <f>IF(C1937=A_Stammdaten!$B$12,E_SAV!$S1937-E_SAV!$AE1937,HLOOKUP(A_Stammdaten!$B$12-1,$AF$4:$AL$4004,ROW(C1937)-3,FALSE)-$AE1937)</f>
        <v>0</v>
      </c>
      <c r="AE1937" s="109">
        <f>HLOOKUP(A_Stammdaten!$B$12,$AF$4:$AL$4004,ROW(C1937)-3,FALSE)</f>
        <v>0</v>
      </c>
      <c r="AF1937" s="109">
        <f t="shared" si="220"/>
        <v>0</v>
      </c>
      <c r="AG1937" s="109">
        <f t="shared" si="224"/>
        <v>0</v>
      </c>
      <c r="AH1937" s="109">
        <f t="shared" si="224"/>
        <v>0</v>
      </c>
      <c r="AI1937" s="109">
        <f t="shared" si="224"/>
        <v>0</v>
      </c>
      <c r="AJ1937" s="109">
        <f t="shared" si="224"/>
        <v>0</v>
      </c>
      <c r="AK1937" s="109">
        <f t="shared" si="224"/>
        <v>0</v>
      </c>
      <c r="AL1937" s="109">
        <f t="shared" si="224"/>
        <v>0</v>
      </c>
    </row>
    <row r="1938" spans="1:38" x14ac:dyDescent="0.3">
      <c r="A1938" s="421"/>
      <c r="B1938" s="421"/>
      <c r="C1938" s="422"/>
      <c r="D1938" s="423"/>
      <c r="E1938" s="421"/>
      <c r="F1938" s="421"/>
      <c r="G1938" s="421"/>
      <c r="H1938" s="421"/>
      <c r="I1938" s="421"/>
      <c r="J1938" s="421"/>
      <c r="K1938" s="421"/>
      <c r="L1938" s="421"/>
      <c r="M1938" s="423"/>
      <c r="N1938" s="340">
        <f>IF(C1938&gt;A_Stammdaten!$B$12,0,SUM(E1938,F1938,H1938,J1938:K1938)-SUM(G1938,I1938,L1938:M1938))</f>
        <v>0</v>
      </c>
      <c r="O1938" s="421"/>
      <c r="P1938" s="421"/>
      <c r="Q1938" s="421"/>
      <c r="R1938" s="421"/>
      <c r="S1938" s="108">
        <f t="shared" si="221"/>
        <v>0</v>
      </c>
      <c r="T1938" s="341">
        <f>IF(ISBLANK($B1938),0,VLOOKUP($B1938,Listen!$A$2:$C$45,2,FALSE))</f>
        <v>0</v>
      </c>
      <c r="U1938" s="341">
        <f>IF(ISBLANK($B1938),0,VLOOKUP($B1938,Listen!$A$2:$C$45,3,FALSE))</f>
        <v>0</v>
      </c>
      <c r="V1938" s="342">
        <f t="shared" si="223"/>
        <v>0</v>
      </c>
      <c r="W1938" s="342">
        <f t="shared" si="219"/>
        <v>0</v>
      </c>
      <c r="X1938" s="342">
        <f t="shared" si="219"/>
        <v>0</v>
      </c>
      <c r="Y1938" s="342">
        <f t="shared" si="219"/>
        <v>0</v>
      </c>
      <c r="Z1938" s="342">
        <f t="shared" si="219"/>
        <v>0</v>
      </c>
      <c r="AA1938" s="342">
        <f t="shared" si="219"/>
        <v>0</v>
      </c>
      <c r="AB1938" s="342">
        <f t="shared" si="219"/>
        <v>0</v>
      </c>
      <c r="AC1938" s="109">
        <f t="shared" si="222"/>
        <v>0</v>
      </c>
      <c r="AD1938" s="109">
        <f>IF(C1938=A_Stammdaten!$B$12,E_SAV!$S1938-E_SAV!$AE1938,HLOOKUP(A_Stammdaten!$B$12-1,$AF$4:$AL$4004,ROW(C1938)-3,FALSE)-$AE1938)</f>
        <v>0</v>
      </c>
      <c r="AE1938" s="109">
        <f>HLOOKUP(A_Stammdaten!$B$12,$AF$4:$AL$4004,ROW(C1938)-3,FALSE)</f>
        <v>0</v>
      </c>
      <c r="AF1938" s="109">
        <f t="shared" si="220"/>
        <v>0</v>
      </c>
      <c r="AG1938" s="109">
        <f t="shared" si="224"/>
        <v>0</v>
      </c>
      <c r="AH1938" s="109">
        <f t="shared" si="224"/>
        <v>0</v>
      </c>
      <c r="AI1938" s="109">
        <f t="shared" si="224"/>
        <v>0</v>
      </c>
      <c r="AJ1938" s="109">
        <f t="shared" si="224"/>
        <v>0</v>
      </c>
      <c r="AK1938" s="109">
        <f t="shared" si="224"/>
        <v>0</v>
      </c>
      <c r="AL1938" s="109">
        <f t="shared" si="224"/>
        <v>0</v>
      </c>
    </row>
    <row r="1939" spans="1:38" x14ac:dyDescent="0.3">
      <c r="A1939" s="421"/>
      <c r="B1939" s="421"/>
      <c r="C1939" s="422"/>
      <c r="D1939" s="423"/>
      <c r="E1939" s="421"/>
      <c r="F1939" s="421"/>
      <c r="G1939" s="421"/>
      <c r="H1939" s="421"/>
      <c r="I1939" s="421"/>
      <c r="J1939" s="421"/>
      <c r="K1939" s="421"/>
      <c r="L1939" s="421"/>
      <c r="M1939" s="423"/>
      <c r="N1939" s="340">
        <f>IF(C1939&gt;A_Stammdaten!$B$12,0,SUM(E1939,F1939,H1939,J1939:K1939)-SUM(G1939,I1939,L1939:M1939))</f>
        <v>0</v>
      </c>
      <c r="O1939" s="421"/>
      <c r="P1939" s="421"/>
      <c r="Q1939" s="421"/>
      <c r="R1939" s="421"/>
      <c r="S1939" s="108">
        <f t="shared" si="221"/>
        <v>0</v>
      </c>
      <c r="T1939" s="341">
        <f>IF(ISBLANK($B1939),0,VLOOKUP($B1939,Listen!$A$2:$C$45,2,FALSE))</f>
        <v>0</v>
      </c>
      <c r="U1939" s="341">
        <f>IF(ISBLANK($B1939),0,VLOOKUP($B1939,Listen!$A$2:$C$45,3,FALSE))</f>
        <v>0</v>
      </c>
      <c r="V1939" s="342">
        <f t="shared" si="223"/>
        <v>0</v>
      </c>
      <c r="W1939" s="342">
        <f t="shared" si="219"/>
        <v>0</v>
      </c>
      <c r="X1939" s="342">
        <f t="shared" si="219"/>
        <v>0</v>
      </c>
      <c r="Y1939" s="342">
        <f t="shared" si="219"/>
        <v>0</v>
      </c>
      <c r="Z1939" s="342">
        <f t="shared" si="219"/>
        <v>0</v>
      </c>
      <c r="AA1939" s="342">
        <f t="shared" si="219"/>
        <v>0</v>
      </c>
      <c r="AB1939" s="342">
        <f t="shared" si="219"/>
        <v>0</v>
      </c>
      <c r="AC1939" s="109">
        <f t="shared" si="222"/>
        <v>0</v>
      </c>
      <c r="AD1939" s="109">
        <f>IF(C1939=A_Stammdaten!$B$12,E_SAV!$S1939-E_SAV!$AE1939,HLOOKUP(A_Stammdaten!$B$12-1,$AF$4:$AL$4004,ROW(C1939)-3,FALSE)-$AE1939)</f>
        <v>0</v>
      </c>
      <c r="AE1939" s="109">
        <f>HLOOKUP(A_Stammdaten!$B$12,$AF$4:$AL$4004,ROW(C1939)-3,FALSE)</f>
        <v>0</v>
      </c>
      <c r="AF1939" s="109">
        <f t="shared" si="220"/>
        <v>0</v>
      </c>
      <c r="AG1939" s="109">
        <f t="shared" si="224"/>
        <v>0</v>
      </c>
      <c r="AH1939" s="109">
        <f t="shared" si="224"/>
        <v>0</v>
      </c>
      <c r="AI1939" s="109">
        <f t="shared" si="224"/>
        <v>0</v>
      </c>
      <c r="AJ1939" s="109">
        <f t="shared" si="224"/>
        <v>0</v>
      </c>
      <c r="AK1939" s="109">
        <f t="shared" si="224"/>
        <v>0</v>
      </c>
      <c r="AL1939" s="109">
        <f t="shared" si="224"/>
        <v>0</v>
      </c>
    </row>
    <row r="1940" spans="1:38" x14ac:dyDescent="0.3">
      <c r="A1940" s="421"/>
      <c r="B1940" s="421"/>
      <c r="C1940" s="422"/>
      <c r="D1940" s="423"/>
      <c r="E1940" s="421"/>
      <c r="F1940" s="421"/>
      <c r="G1940" s="421"/>
      <c r="H1940" s="421"/>
      <c r="I1940" s="421"/>
      <c r="J1940" s="421"/>
      <c r="K1940" s="421"/>
      <c r="L1940" s="421"/>
      <c r="M1940" s="423"/>
      <c r="N1940" s="340">
        <f>IF(C1940&gt;A_Stammdaten!$B$12,0,SUM(E1940,F1940,H1940,J1940:K1940)-SUM(G1940,I1940,L1940:M1940))</f>
        <v>0</v>
      </c>
      <c r="O1940" s="421"/>
      <c r="P1940" s="421"/>
      <c r="Q1940" s="421"/>
      <c r="R1940" s="421"/>
      <c r="S1940" s="108">
        <f t="shared" si="221"/>
        <v>0</v>
      </c>
      <c r="T1940" s="341">
        <f>IF(ISBLANK($B1940),0,VLOOKUP($B1940,Listen!$A$2:$C$45,2,FALSE))</f>
        <v>0</v>
      </c>
      <c r="U1940" s="341">
        <f>IF(ISBLANK($B1940),0,VLOOKUP($B1940,Listen!$A$2:$C$45,3,FALSE))</f>
        <v>0</v>
      </c>
      <c r="V1940" s="342">
        <f t="shared" si="223"/>
        <v>0</v>
      </c>
      <c r="W1940" s="342">
        <f t="shared" si="219"/>
        <v>0</v>
      </c>
      <c r="X1940" s="342">
        <f t="shared" si="219"/>
        <v>0</v>
      </c>
      <c r="Y1940" s="342">
        <f t="shared" si="219"/>
        <v>0</v>
      </c>
      <c r="Z1940" s="342">
        <f t="shared" si="219"/>
        <v>0</v>
      </c>
      <c r="AA1940" s="342">
        <f t="shared" si="219"/>
        <v>0</v>
      </c>
      <c r="AB1940" s="342">
        <f t="shared" si="219"/>
        <v>0</v>
      </c>
      <c r="AC1940" s="109">
        <f t="shared" si="222"/>
        <v>0</v>
      </c>
      <c r="AD1940" s="109">
        <f>IF(C1940=A_Stammdaten!$B$12,E_SAV!$S1940-E_SAV!$AE1940,HLOOKUP(A_Stammdaten!$B$12-1,$AF$4:$AL$4004,ROW(C1940)-3,FALSE)-$AE1940)</f>
        <v>0</v>
      </c>
      <c r="AE1940" s="109">
        <f>HLOOKUP(A_Stammdaten!$B$12,$AF$4:$AL$4004,ROW(C1940)-3,FALSE)</f>
        <v>0</v>
      </c>
      <c r="AF1940" s="109">
        <f t="shared" si="220"/>
        <v>0</v>
      </c>
      <c r="AG1940" s="109">
        <f t="shared" si="224"/>
        <v>0</v>
      </c>
      <c r="AH1940" s="109">
        <f t="shared" si="224"/>
        <v>0</v>
      </c>
      <c r="AI1940" s="109">
        <f t="shared" si="224"/>
        <v>0</v>
      </c>
      <c r="AJ1940" s="109">
        <f t="shared" si="224"/>
        <v>0</v>
      </c>
      <c r="AK1940" s="109">
        <f t="shared" si="224"/>
        <v>0</v>
      </c>
      <c r="AL1940" s="109">
        <f t="shared" si="224"/>
        <v>0</v>
      </c>
    </row>
    <row r="1941" spans="1:38" x14ac:dyDescent="0.3">
      <c r="A1941" s="421"/>
      <c r="B1941" s="421"/>
      <c r="C1941" s="422"/>
      <c r="D1941" s="423"/>
      <c r="E1941" s="421"/>
      <c r="F1941" s="421"/>
      <c r="G1941" s="421"/>
      <c r="H1941" s="421"/>
      <c r="I1941" s="421"/>
      <c r="J1941" s="421"/>
      <c r="K1941" s="421"/>
      <c r="L1941" s="421"/>
      <c r="M1941" s="423"/>
      <c r="N1941" s="340">
        <f>IF(C1941&gt;A_Stammdaten!$B$12,0,SUM(E1941,F1941,H1941,J1941:K1941)-SUM(G1941,I1941,L1941:M1941))</f>
        <v>0</v>
      </c>
      <c r="O1941" s="421"/>
      <c r="P1941" s="421"/>
      <c r="Q1941" s="421"/>
      <c r="R1941" s="421"/>
      <c r="S1941" s="108">
        <f t="shared" si="221"/>
        <v>0</v>
      </c>
      <c r="T1941" s="341">
        <f>IF(ISBLANK($B1941),0,VLOOKUP($B1941,Listen!$A$2:$C$45,2,FALSE))</f>
        <v>0</v>
      </c>
      <c r="U1941" s="341">
        <f>IF(ISBLANK($B1941),0,VLOOKUP($B1941,Listen!$A$2:$C$45,3,FALSE))</f>
        <v>0</v>
      </c>
      <c r="V1941" s="342">
        <f t="shared" si="223"/>
        <v>0</v>
      </c>
      <c r="W1941" s="342">
        <f t="shared" si="219"/>
        <v>0</v>
      </c>
      <c r="X1941" s="342">
        <f t="shared" si="219"/>
        <v>0</v>
      </c>
      <c r="Y1941" s="342">
        <f t="shared" si="219"/>
        <v>0</v>
      </c>
      <c r="Z1941" s="342">
        <f t="shared" si="219"/>
        <v>0</v>
      </c>
      <c r="AA1941" s="342">
        <f t="shared" si="219"/>
        <v>0</v>
      </c>
      <c r="AB1941" s="342">
        <f t="shared" si="219"/>
        <v>0</v>
      </c>
      <c r="AC1941" s="109">
        <f t="shared" si="222"/>
        <v>0</v>
      </c>
      <c r="AD1941" s="109">
        <f>IF(C1941=A_Stammdaten!$B$12,E_SAV!$S1941-E_SAV!$AE1941,HLOOKUP(A_Stammdaten!$B$12-1,$AF$4:$AL$4004,ROW(C1941)-3,FALSE)-$AE1941)</f>
        <v>0</v>
      </c>
      <c r="AE1941" s="109">
        <f>HLOOKUP(A_Stammdaten!$B$12,$AF$4:$AL$4004,ROW(C1941)-3,FALSE)</f>
        <v>0</v>
      </c>
      <c r="AF1941" s="109">
        <f t="shared" si="220"/>
        <v>0</v>
      </c>
      <c r="AG1941" s="109">
        <f t="shared" si="224"/>
        <v>0</v>
      </c>
      <c r="AH1941" s="109">
        <f t="shared" si="224"/>
        <v>0</v>
      </c>
      <c r="AI1941" s="109">
        <f t="shared" si="224"/>
        <v>0</v>
      </c>
      <c r="AJ1941" s="109">
        <f t="shared" si="224"/>
        <v>0</v>
      </c>
      <c r="AK1941" s="109">
        <f t="shared" si="224"/>
        <v>0</v>
      </c>
      <c r="AL1941" s="109">
        <f t="shared" si="224"/>
        <v>0</v>
      </c>
    </row>
    <row r="1942" spans="1:38" x14ac:dyDescent="0.3">
      <c r="A1942" s="421"/>
      <c r="B1942" s="421"/>
      <c r="C1942" s="422"/>
      <c r="D1942" s="423"/>
      <c r="E1942" s="421"/>
      <c r="F1942" s="421"/>
      <c r="G1942" s="421"/>
      <c r="H1942" s="421"/>
      <c r="I1942" s="421"/>
      <c r="J1942" s="421"/>
      <c r="K1942" s="421"/>
      <c r="L1942" s="421"/>
      <c r="M1942" s="423"/>
      <c r="N1942" s="340">
        <f>IF(C1942&gt;A_Stammdaten!$B$12,0,SUM(E1942,F1942,H1942,J1942:K1942)-SUM(G1942,I1942,L1942:M1942))</f>
        <v>0</v>
      </c>
      <c r="O1942" s="421"/>
      <c r="P1942" s="421"/>
      <c r="Q1942" s="421"/>
      <c r="R1942" s="421"/>
      <c r="S1942" s="108">
        <f t="shared" si="221"/>
        <v>0</v>
      </c>
      <c r="T1942" s="341">
        <f>IF(ISBLANK($B1942),0,VLOOKUP($B1942,Listen!$A$2:$C$45,2,FALSE))</f>
        <v>0</v>
      </c>
      <c r="U1942" s="341">
        <f>IF(ISBLANK($B1942),0,VLOOKUP($B1942,Listen!$A$2:$C$45,3,FALSE))</f>
        <v>0</v>
      </c>
      <c r="V1942" s="342">
        <f t="shared" si="223"/>
        <v>0</v>
      </c>
      <c r="W1942" s="342">
        <f t="shared" si="219"/>
        <v>0</v>
      </c>
      <c r="X1942" s="342">
        <f t="shared" si="219"/>
        <v>0</v>
      </c>
      <c r="Y1942" s="342">
        <f t="shared" si="219"/>
        <v>0</v>
      </c>
      <c r="Z1942" s="342">
        <f t="shared" si="219"/>
        <v>0</v>
      </c>
      <c r="AA1942" s="342">
        <f t="shared" si="219"/>
        <v>0</v>
      </c>
      <c r="AB1942" s="342">
        <f t="shared" si="219"/>
        <v>0</v>
      </c>
      <c r="AC1942" s="109">
        <f t="shared" si="222"/>
        <v>0</v>
      </c>
      <c r="AD1942" s="109">
        <f>IF(C1942=A_Stammdaten!$B$12,E_SAV!$S1942-E_SAV!$AE1942,HLOOKUP(A_Stammdaten!$B$12-1,$AF$4:$AL$4004,ROW(C1942)-3,FALSE)-$AE1942)</f>
        <v>0</v>
      </c>
      <c r="AE1942" s="109">
        <f>HLOOKUP(A_Stammdaten!$B$12,$AF$4:$AL$4004,ROW(C1942)-3,FALSE)</f>
        <v>0</v>
      </c>
      <c r="AF1942" s="109">
        <f t="shared" si="220"/>
        <v>0</v>
      </c>
      <c r="AG1942" s="109">
        <f t="shared" si="224"/>
        <v>0</v>
      </c>
      <c r="AH1942" s="109">
        <f t="shared" si="224"/>
        <v>0</v>
      </c>
      <c r="AI1942" s="109">
        <f t="shared" si="224"/>
        <v>0</v>
      </c>
      <c r="AJ1942" s="109">
        <f t="shared" si="224"/>
        <v>0</v>
      </c>
      <c r="AK1942" s="109">
        <f t="shared" si="224"/>
        <v>0</v>
      </c>
      <c r="AL1942" s="109">
        <f t="shared" si="224"/>
        <v>0</v>
      </c>
    </row>
    <row r="1943" spans="1:38" x14ac:dyDescent="0.3">
      <c r="A1943" s="421"/>
      <c r="B1943" s="421"/>
      <c r="C1943" s="422"/>
      <c r="D1943" s="423"/>
      <c r="E1943" s="421"/>
      <c r="F1943" s="421"/>
      <c r="G1943" s="421"/>
      <c r="H1943" s="421"/>
      <c r="I1943" s="421"/>
      <c r="J1943" s="421"/>
      <c r="K1943" s="421"/>
      <c r="L1943" s="421"/>
      <c r="M1943" s="423"/>
      <c r="N1943" s="340">
        <f>IF(C1943&gt;A_Stammdaten!$B$12,0,SUM(E1943,F1943,H1943,J1943:K1943)-SUM(G1943,I1943,L1943:M1943))</f>
        <v>0</v>
      </c>
      <c r="O1943" s="421"/>
      <c r="P1943" s="421"/>
      <c r="Q1943" s="421"/>
      <c r="R1943" s="421"/>
      <c r="S1943" s="108">
        <f t="shared" si="221"/>
        <v>0</v>
      </c>
      <c r="T1943" s="341">
        <f>IF(ISBLANK($B1943),0,VLOOKUP($B1943,Listen!$A$2:$C$45,2,FALSE))</f>
        <v>0</v>
      </c>
      <c r="U1943" s="341">
        <f>IF(ISBLANK($B1943),0,VLOOKUP($B1943,Listen!$A$2:$C$45,3,FALSE))</f>
        <v>0</v>
      </c>
      <c r="V1943" s="342">
        <f t="shared" si="223"/>
        <v>0</v>
      </c>
      <c r="W1943" s="342">
        <f t="shared" si="219"/>
        <v>0</v>
      </c>
      <c r="X1943" s="342">
        <f t="shared" si="219"/>
        <v>0</v>
      </c>
      <c r="Y1943" s="342">
        <f t="shared" si="219"/>
        <v>0</v>
      </c>
      <c r="Z1943" s="342">
        <f t="shared" si="219"/>
        <v>0</v>
      </c>
      <c r="AA1943" s="342">
        <f t="shared" si="219"/>
        <v>0</v>
      </c>
      <c r="AB1943" s="342">
        <f t="shared" si="219"/>
        <v>0</v>
      </c>
      <c r="AC1943" s="109">
        <f t="shared" si="222"/>
        <v>0</v>
      </c>
      <c r="AD1943" s="109">
        <f>IF(C1943=A_Stammdaten!$B$12,E_SAV!$S1943-E_SAV!$AE1943,HLOOKUP(A_Stammdaten!$B$12-1,$AF$4:$AL$4004,ROW(C1943)-3,FALSE)-$AE1943)</f>
        <v>0</v>
      </c>
      <c r="AE1943" s="109">
        <f>HLOOKUP(A_Stammdaten!$B$12,$AF$4:$AL$4004,ROW(C1943)-3,FALSE)</f>
        <v>0</v>
      </c>
      <c r="AF1943" s="109">
        <f t="shared" si="220"/>
        <v>0</v>
      </c>
      <c r="AG1943" s="109">
        <f t="shared" si="224"/>
        <v>0</v>
      </c>
      <c r="AH1943" s="109">
        <f t="shared" si="224"/>
        <v>0</v>
      </c>
      <c r="AI1943" s="109">
        <f t="shared" si="224"/>
        <v>0</v>
      </c>
      <c r="AJ1943" s="109">
        <f t="shared" si="224"/>
        <v>0</v>
      </c>
      <c r="AK1943" s="109">
        <f t="shared" si="224"/>
        <v>0</v>
      </c>
      <c r="AL1943" s="109">
        <f t="shared" si="224"/>
        <v>0</v>
      </c>
    </row>
    <row r="1944" spans="1:38" x14ac:dyDescent="0.3">
      <c r="A1944" s="421"/>
      <c r="B1944" s="421"/>
      <c r="C1944" s="422"/>
      <c r="D1944" s="423"/>
      <c r="E1944" s="421"/>
      <c r="F1944" s="421"/>
      <c r="G1944" s="421"/>
      <c r="H1944" s="421"/>
      <c r="I1944" s="421"/>
      <c r="J1944" s="421"/>
      <c r="K1944" s="421"/>
      <c r="L1944" s="421"/>
      <c r="M1944" s="423"/>
      <c r="N1944" s="340">
        <f>IF(C1944&gt;A_Stammdaten!$B$12,0,SUM(E1944,F1944,H1944,J1944:K1944)-SUM(G1944,I1944,L1944:M1944))</f>
        <v>0</v>
      </c>
      <c r="O1944" s="421"/>
      <c r="P1944" s="421"/>
      <c r="Q1944" s="421"/>
      <c r="R1944" s="421"/>
      <c r="S1944" s="108">
        <f t="shared" si="221"/>
        <v>0</v>
      </c>
      <c r="T1944" s="341">
        <f>IF(ISBLANK($B1944),0,VLOOKUP($B1944,Listen!$A$2:$C$45,2,FALSE))</f>
        <v>0</v>
      </c>
      <c r="U1944" s="341">
        <f>IF(ISBLANK($B1944),0,VLOOKUP($B1944,Listen!$A$2:$C$45,3,FALSE))</f>
        <v>0</v>
      </c>
      <c r="V1944" s="342">
        <f t="shared" si="223"/>
        <v>0</v>
      </c>
      <c r="W1944" s="342">
        <f t="shared" si="219"/>
        <v>0</v>
      </c>
      <c r="X1944" s="342">
        <f t="shared" si="219"/>
        <v>0</v>
      </c>
      <c r="Y1944" s="342">
        <f t="shared" ref="W1944:AB1986" si="225">$T1944</f>
        <v>0</v>
      </c>
      <c r="Z1944" s="342">
        <f t="shared" si="225"/>
        <v>0</v>
      </c>
      <c r="AA1944" s="342">
        <f t="shared" si="225"/>
        <v>0</v>
      </c>
      <c r="AB1944" s="342">
        <f t="shared" si="225"/>
        <v>0</v>
      </c>
      <c r="AC1944" s="109">
        <f t="shared" si="222"/>
        <v>0</v>
      </c>
      <c r="AD1944" s="109">
        <f>IF(C1944=A_Stammdaten!$B$12,E_SAV!$S1944-E_SAV!$AE1944,HLOOKUP(A_Stammdaten!$B$12-1,$AF$4:$AL$4004,ROW(C1944)-3,FALSE)-$AE1944)</f>
        <v>0</v>
      </c>
      <c r="AE1944" s="109">
        <f>HLOOKUP(A_Stammdaten!$B$12,$AF$4:$AL$4004,ROW(C1944)-3,FALSE)</f>
        <v>0</v>
      </c>
      <c r="AF1944" s="109">
        <f t="shared" si="220"/>
        <v>0</v>
      </c>
      <c r="AG1944" s="109">
        <f t="shared" si="224"/>
        <v>0</v>
      </c>
      <c r="AH1944" s="109">
        <f t="shared" si="224"/>
        <v>0</v>
      </c>
      <c r="AI1944" s="109">
        <f t="shared" si="224"/>
        <v>0</v>
      </c>
      <c r="AJ1944" s="109">
        <f t="shared" si="224"/>
        <v>0</v>
      </c>
      <c r="AK1944" s="109">
        <f t="shared" si="224"/>
        <v>0</v>
      </c>
      <c r="AL1944" s="109">
        <f t="shared" si="224"/>
        <v>0</v>
      </c>
    </row>
    <row r="1945" spans="1:38" x14ac:dyDescent="0.3">
      <c r="A1945" s="421"/>
      <c r="B1945" s="421"/>
      <c r="C1945" s="422"/>
      <c r="D1945" s="423"/>
      <c r="E1945" s="421"/>
      <c r="F1945" s="421"/>
      <c r="G1945" s="421"/>
      <c r="H1945" s="421"/>
      <c r="I1945" s="421"/>
      <c r="J1945" s="421"/>
      <c r="K1945" s="421"/>
      <c r="L1945" s="421"/>
      <c r="M1945" s="423"/>
      <c r="N1945" s="340">
        <f>IF(C1945&gt;A_Stammdaten!$B$12,0,SUM(E1945,F1945,H1945,J1945:K1945)-SUM(G1945,I1945,L1945:M1945))</f>
        <v>0</v>
      </c>
      <c r="O1945" s="421"/>
      <c r="P1945" s="421"/>
      <c r="Q1945" s="421"/>
      <c r="R1945" s="421"/>
      <c r="S1945" s="108">
        <f t="shared" si="221"/>
        <v>0</v>
      </c>
      <c r="T1945" s="341">
        <f>IF(ISBLANK($B1945),0,VLOOKUP($B1945,Listen!$A$2:$C$45,2,FALSE))</f>
        <v>0</v>
      </c>
      <c r="U1945" s="341">
        <f>IF(ISBLANK($B1945),0,VLOOKUP($B1945,Listen!$A$2:$C$45,3,FALSE))</f>
        <v>0</v>
      </c>
      <c r="V1945" s="342">
        <f t="shared" si="223"/>
        <v>0</v>
      </c>
      <c r="W1945" s="342">
        <f t="shared" si="225"/>
        <v>0</v>
      </c>
      <c r="X1945" s="342">
        <f t="shared" si="225"/>
        <v>0</v>
      </c>
      <c r="Y1945" s="342">
        <f t="shared" si="225"/>
        <v>0</v>
      </c>
      <c r="Z1945" s="342">
        <f t="shared" si="225"/>
        <v>0</v>
      </c>
      <c r="AA1945" s="342">
        <f t="shared" si="225"/>
        <v>0</v>
      </c>
      <c r="AB1945" s="342">
        <f t="shared" si="225"/>
        <v>0</v>
      </c>
      <c r="AC1945" s="109">
        <f t="shared" si="222"/>
        <v>0</v>
      </c>
      <c r="AD1945" s="109">
        <f>IF(C1945=A_Stammdaten!$B$12,E_SAV!$S1945-E_SAV!$AE1945,HLOOKUP(A_Stammdaten!$B$12-1,$AF$4:$AL$4004,ROW(C1945)-3,FALSE)-$AE1945)</f>
        <v>0</v>
      </c>
      <c r="AE1945" s="109">
        <f>HLOOKUP(A_Stammdaten!$B$12,$AF$4:$AL$4004,ROW(C1945)-3,FALSE)</f>
        <v>0</v>
      </c>
      <c r="AF1945" s="109">
        <f t="shared" si="220"/>
        <v>0</v>
      </c>
      <c r="AG1945" s="109">
        <f t="shared" si="224"/>
        <v>0</v>
      </c>
      <c r="AH1945" s="109">
        <f t="shared" si="224"/>
        <v>0</v>
      </c>
      <c r="AI1945" s="109">
        <f t="shared" si="224"/>
        <v>0</v>
      </c>
      <c r="AJ1945" s="109">
        <f t="shared" si="224"/>
        <v>0</v>
      </c>
      <c r="AK1945" s="109">
        <f t="shared" si="224"/>
        <v>0</v>
      </c>
      <c r="AL1945" s="109">
        <f t="shared" si="224"/>
        <v>0</v>
      </c>
    </row>
    <row r="1946" spans="1:38" x14ac:dyDescent="0.3">
      <c r="A1946" s="421"/>
      <c r="B1946" s="421"/>
      <c r="C1946" s="422"/>
      <c r="D1946" s="423"/>
      <c r="E1946" s="421"/>
      <c r="F1946" s="421"/>
      <c r="G1946" s="421"/>
      <c r="H1946" s="421"/>
      <c r="I1946" s="421"/>
      <c r="J1946" s="421"/>
      <c r="K1946" s="421"/>
      <c r="L1946" s="421"/>
      <c r="M1946" s="423"/>
      <c r="N1946" s="340">
        <f>IF(C1946&gt;A_Stammdaten!$B$12,0,SUM(E1946,F1946,H1946,J1946:K1946)-SUM(G1946,I1946,L1946:M1946))</f>
        <v>0</v>
      </c>
      <c r="O1946" s="421"/>
      <c r="P1946" s="421"/>
      <c r="Q1946" s="421"/>
      <c r="R1946" s="421"/>
      <c r="S1946" s="108">
        <f t="shared" si="221"/>
        <v>0</v>
      </c>
      <c r="T1946" s="341">
        <f>IF(ISBLANK($B1946),0,VLOOKUP($B1946,Listen!$A$2:$C$45,2,FALSE))</f>
        <v>0</v>
      </c>
      <c r="U1946" s="341">
        <f>IF(ISBLANK($B1946),0,VLOOKUP($B1946,Listen!$A$2:$C$45,3,FALSE))</f>
        <v>0</v>
      </c>
      <c r="V1946" s="342">
        <f t="shared" si="223"/>
        <v>0</v>
      </c>
      <c r="W1946" s="342">
        <f t="shared" si="225"/>
        <v>0</v>
      </c>
      <c r="X1946" s="342">
        <f t="shared" si="225"/>
        <v>0</v>
      </c>
      <c r="Y1946" s="342">
        <f t="shared" si="225"/>
        <v>0</v>
      </c>
      <c r="Z1946" s="342">
        <f t="shared" si="225"/>
        <v>0</v>
      </c>
      <c r="AA1946" s="342">
        <f t="shared" si="225"/>
        <v>0</v>
      </c>
      <c r="AB1946" s="342">
        <f t="shared" si="225"/>
        <v>0</v>
      </c>
      <c r="AC1946" s="109">
        <f t="shared" si="222"/>
        <v>0</v>
      </c>
      <c r="AD1946" s="109">
        <f>IF(C1946=A_Stammdaten!$B$12,E_SAV!$S1946-E_SAV!$AE1946,HLOOKUP(A_Stammdaten!$B$12-1,$AF$4:$AL$4004,ROW(C1946)-3,FALSE)-$AE1946)</f>
        <v>0</v>
      </c>
      <c r="AE1946" s="109">
        <f>HLOOKUP(A_Stammdaten!$B$12,$AF$4:$AL$4004,ROW(C1946)-3,FALSE)</f>
        <v>0</v>
      </c>
      <c r="AF1946" s="109">
        <f t="shared" si="220"/>
        <v>0</v>
      </c>
      <c r="AG1946" s="109">
        <f t="shared" si="224"/>
        <v>0</v>
      </c>
      <c r="AH1946" s="109">
        <f t="shared" si="224"/>
        <v>0</v>
      </c>
      <c r="AI1946" s="109">
        <f t="shared" si="224"/>
        <v>0</v>
      </c>
      <c r="AJ1946" s="109">
        <f t="shared" si="224"/>
        <v>0</v>
      </c>
      <c r="AK1946" s="109">
        <f t="shared" si="224"/>
        <v>0</v>
      </c>
      <c r="AL1946" s="109">
        <f t="shared" si="224"/>
        <v>0</v>
      </c>
    </row>
    <row r="1947" spans="1:38" x14ac:dyDescent="0.3">
      <c r="A1947" s="421"/>
      <c r="B1947" s="421"/>
      <c r="C1947" s="422"/>
      <c r="D1947" s="423"/>
      <c r="E1947" s="421"/>
      <c r="F1947" s="421"/>
      <c r="G1947" s="421"/>
      <c r="H1947" s="421"/>
      <c r="I1947" s="421"/>
      <c r="J1947" s="421"/>
      <c r="K1947" s="421"/>
      <c r="L1947" s="421"/>
      <c r="M1947" s="423"/>
      <c r="N1947" s="340">
        <f>IF(C1947&gt;A_Stammdaten!$B$12,0,SUM(E1947,F1947,H1947,J1947:K1947)-SUM(G1947,I1947,L1947:M1947))</f>
        <v>0</v>
      </c>
      <c r="O1947" s="421"/>
      <c r="P1947" s="421"/>
      <c r="Q1947" s="421"/>
      <c r="R1947" s="421"/>
      <c r="S1947" s="108">
        <f t="shared" si="221"/>
        <v>0</v>
      </c>
      <c r="T1947" s="341">
        <f>IF(ISBLANK($B1947),0,VLOOKUP($B1947,Listen!$A$2:$C$45,2,FALSE))</f>
        <v>0</v>
      </c>
      <c r="U1947" s="341">
        <f>IF(ISBLANK($B1947),0,VLOOKUP($B1947,Listen!$A$2:$C$45,3,FALSE))</f>
        <v>0</v>
      </c>
      <c r="V1947" s="342">
        <f t="shared" si="223"/>
        <v>0</v>
      </c>
      <c r="W1947" s="342">
        <f t="shared" si="225"/>
        <v>0</v>
      </c>
      <c r="X1947" s="342">
        <f t="shared" si="225"/>
        <v>0</v>
      </c>
      <c r="Y1947" s="342">
        <f t="shared" si="225"/>
        <v>0</v>
      </c>
      <c r="Z1947" s="342">
        <f t="shared" si="225"/>
        <v>0</v>
      </c>
      <c r="AA1947" s="342">
        <f t="shared" si="225"/>
        <v>0</v>
      </c>
      <c r="AB1947" s="342">
        <f t="shared" si="225"/>
        <v>0</v>
      </c>
      <c r="AC1947" s="109">
        <f t="shared" si="222"/>
        <v>0</v>
      </c>
      <c r="AD1947" s="109">
        <f>IF(C1947=A_Stammdaten!$B$12,E_SAV!$S1947-E_SAV!$AE1947,HLOOKUP(A_Stammdaten!$B$12-1,$AF$4:$AL$4004,ROW(C1947)-3,FALSE)-$AE1947)</f>
        <v>0</v>
      </c>
      <c r="AE1947" s="109">
        <f>HLOOKUP(A_Stammdaten!$B$12,$AF$4:$AL$4004,ROW(C1947)-3,FALSE)</f>
        <v>0</v>
      </c>
      <c r="AF1947" s="109">
        <f t="shared" si="220"/>
        <v>0</v>
      </c>
      <c r="AG1947" s="109">
        <f t="shared" si="224"/>
        <v>0</v>
      </c>
      <c r="AH1947" s="109">
        <f t="shared" si="224"/>
        <v>0</v>
      </c>
      <c r="AI1947" s="109">
        <f t="shared" si="224"/>
        <v>0</v>
      </c>
      <c r="AJ1947" s="109">
        <f t="shared" si="224"/>
        <v>0</v>
      </c>
      <c r="AK1947" s="109">
        <f t="shared" si="224"/>
        <v>0</v>
      </c>
      <c r="AL1947" s="109">
        <f t="shared" si="224"/>
        <v>0</v>
      </c>
    </row>
    <row r="1948" spans="1:38" x14ac:dyDescent="0.3">
      <c r="A1948" s="421"/>
      <c r="B1948" s="421"/>
      <c r="C1948" s="422"/>
      <c r="D1948" s="423"/>
      <c r="E1948" s="421"/>
      <c r="F1948" s="421"/>
      <c r="G1948" s="421"/>
      <c r="H1948" s="421"/>
      <c r="I1948" s="421"/>
      <c r="J1948" s="421"/>
      <c r="K1948" s="421"/>
      <c r="L1948" s="421"/>
      <c r="M1948" s="423"/>
      <c r="N1948" s="340">
        <f>IF(C1948&gt;A_Stammdaten!$B$12,0,SUM(E1948,F1948,H1948,J1948:K1948)-SUM(G1948,I1948,L1948:M1948))</f>
        <v>0</v>
      </c>
      <c r="O1948" s="421"/>
      <c r="P1948" s="421"/>
      <c r="Q1948" s="421"/>
      <c r="R1948" s="421"/>
      <c r="S1948" s="108">
        <f t="shared" si="221"/>
        <v>0</v>
      </c>
      <c r="T1948" s="341">
        <f>IF(ISBLANK($B1948),0,VLOOKUP($B1948,Listen!$A$2:$C$45,2,FALSE))</f>
        <v>0</v>
      </c>
      <c r="U1948" s="341">
        <f>IF(ISBLANK($B1948),0,VLOOKUP($B1948,Listen!$A$2:$C$45,3,FALSE))</f>
        <v>0</v>
      </c>
      <c r="V1948" s="342">
        <f t="shared" si="223"/>
        <v>0</v>
      </c>
      <c r="W1948" s="342">
        <f t="shared" si="225"/>
        <v>0</v>
      </c>
      <c r="X1948" s="342">
        <f t="shared" si="225"/>
        <v>0</v>
      </c>
      <c r="Y1948" s="342">
        <f t="shared" si="225"/>
        <v>0</v>
      </c>
      <c r="Z1948" s="342">
        <f t="shared" si="225"/>
        <v>0</v>
      </c>
      <c r="AA1948" s="342">
        <f t="shared" si="225"/>
        <v>0</v>
      </c>
      <c r="AB1948" s="342">
        <f t="shared" si="225"/>
        <v>0</v>
      </c>
      <c r="AC1948" s="109">
        <f t="shared" si="222"/>
        <v>0</v>
      </c>
      <c r="AD1948" s="109">
        <f>IF(C1948=A_Stammdaten!$B$12,E_SAV!$S1948-E_SAV!$AE1948,HLOOKUP(A_Stammdaten!$B$12-1,$AF$4:$AL$4004,ROW(C1948)-3,FALSE)-$AE1948)</f>
        <v>0</v>
      </c>
      <c r="AE1948" s="109">
        <f>HLOOKUP(A_Stammdaten!$B$12,$AF$4:$AL$4004,ROW(C1948)-3,FALSE)</f>
        <v>0</v>
      </c>
      <c r="AF1948" s="109">
        <f t="shared" si="220"/>
        <v>0</v>
      </c>
      <c r="AG1948" s="109">
        <f t="shared" si="224"/>
        <v>0</v>
      </c>
      <c r="AH1948" s="109">
        <f t="shared" si="224"/>
        <v>0</v>
      </c>
      <c r="AI1948" s="109">
        <f t="shared" si="224"/>
        <v>0</v>
      </c>
      <c r="AJ1948" s="109">
        <f t="shared" si="224"/>
        <v>0</v>
      </c>
      <c r="AK1948" s="109">
        <f t="shared" si="224"/>
        <v>0</v>
      </c>
      <c r="AL1948" s="109">
        <f t="shared" si="224"/>
        <v>0</v>
      </c>
    </row>
    <row r="1949" spans="1:38" x14ac:dyDescent="0.3">
      <c r="A1949" s="421"/>
      <c r="B1949" s="421"/>
      <c r="C1949" s="422"/>
      <c r="D1949" s="423"/>
      <c r="E1949" s="421"/>
      <c r="F1949" s="421"/>
      <c r="G1949" s="421"/>
      <c r="H1949" s="421"/>
      <c r="I1949" s="421"/>
      <c r="J1949" s="421"/>
      <c r="K1949" s="421"/>
      <c r="L1949" s="421"/>
      <c r="M1949" s="423"/>
      <c r="N1949" s="340">
        <f>IF(C1949&gt;A_Stammdaten!$B$12,0,SUM(E1949,F1949,H1949,J1949:K1949)-SUM(G1949,I1949,L1949:M1949))</f>
        <v>0</v>
      </c>
      <c r="O1949" s="421"/>
      <c r="P1949" s="421"/>
      <c r="Q1949" s="421"/>
      <c r="R1949" s="421"/>
      <c r="S1949" s="108">
        <f t="shared" si="221"/>
        <v>0</v>
      </c>
      <c r="T1949" s="341">
        <f>IF(ISBLANK($B1949),0,VLOOKUP($B1949,Listen!$A$2:$C$45,2,FALSE))</f>
        <v>0</v>
      </c>
      <c r="U1949" s="341">
        <f>IF(ISBLANK($B1949),0,VLOOKUP($B1949,Listen!$A$2:$C$45,3,FALSE))</f>
        <v>0</v>
      </c>
      <c r="V1949" s="342">
        <f t="shared" si="223"/>
        <v>0</v>
      </c>
      <c r="W1949" s="342">
        <f t="shared" si="225"/>
        <v>0</v>
      </c>
      <c r="X1949" s="342">
        <f t="shared" si="225"/>
        <v>0</v>
      </c>
      <c r="Y1949" s="342">
        <f t="shared" si="225"/>
        <v>0</v>
      </c>
      <c r="Z1949" s="342">
        <f t="shared" si="225"/>
        <v>0</v>
      </c>
      <c r="AA1949" s="342">
        <f t="shared" si="225"/>
        <v>0</v>
      </c>
      <c r="AB1949" s="342">
        <f t="shared" si="225"/>
        <v>0</v>
      </c>
      <c r="AC1949" s="109">
        <f t="shared" si="222"/>
        <v>0</v>
      </c>
      <c r="AD1949" s="109">
        <f>IF(C1949=A_Stammdaten!$B$12,E_SAV!$S1949-E_SAV!$AE1949,HLOOKUP(A_Stammdaten!$B$12-1,$AF$4:$AL$4004,ROW(C1949)-3,FALSE)-$AE1949)</f>
        <v>0</v>
      </c>
      <c r="AE1949" s="109">
        <f>HLOOKUP(A_Stammdaten!$B$12,$AF$4:$AL$4004,ROW(C1949)-3,FALSE)</f>
        <v>0</v>
      </c>
      <c r="AF1949" s="109">
        <f t="shared" si="220"/>
        <v>0</v>
      </c>
      <c r="AG1949" s="109">
        <f t="shared" si="224"/>
        <v>0</v>
      </c>
      <c r="AH1949" s="109">
        <f t="shared" si="224"/>
        <v>0</v>
      </c>
      <c r="AI1949" s="109">
        <f t="shared" si="224"/>
        <v>0</v>
      </c>
      <c r="AJ1949" s="109">
        <f t="shared" si="224"/>
        <v>0</v>
      </c>
      <c r="AK1949" s="109">
        <f t="shared" si="224"/>
        <v>0</v>
      </c>
      <c r="AL1949" s="109">
        <f t="shared" si="224"/>
        <v>0</v>
      </c>
    </row>
    <row r="1950" spans="1:38" x14ac:dyDescent="0.3">
      <c r="A1950" s="421"/>
      <c r="B1950" s="421"/>
      <c r="C1950" s="422"/>
      <c r="D1950" s="423"/>
      <c r="E1950" s="421"/>
      <c r="F1950" s="421"/>
      <c r="G1950" s="421"/>
      <c r="H1950" s="421"/>
      <c r="I1950" s="421"/>
      <c r="J1950" s="421"/>
      <c r="K1950" s="421"/>
      <c r="L1950" s="421"/>
      <c r="M1950" s="423"/>
      <c r="N1950" s="340">
        <f>IF(C1950&gt;A_Stammdaten!$B$12,0,SUM(E1950,F1950,H1950,J1950:K1950)-SUM(G1950,I1950,L1950:M1950))</f>
        <v>0</v>
      </c>
      <c r="O1950" s="421"/>
      <c r="P1950" s="421"/>
      <c r="Q1950" s="421"/>
      <c r="R1950" s="421"/>
      <c r="S1950" s="108">
        <f t="shared" si="221"/>
        <v>0</v>
      </c>
      <c r="T1950" s="341">
        <f>IF(ISBLANK($B1950),0,VLOOKUP($B1950,Listen!$A$2:$C$45,2,FALSE))</f>
        <v>0</v>
      </c>
      <c r="U1950" s="341">
        <f>IF(ISBLANK($B1950),0,VLOOKUP($B1950,Listen!$A$2:$C$45,3,FALSE))</f>
        <v>0</v>
      </c>
      <c r="V1950" s="342">
        <f t="shared" si="223"/>
        <v>0</v>
      </c>
      <c r="W1950" s="342">
        <f t="shared" si="225"/>
        <v>0</v>
      </c>
      <c r="X1950" s="342">
        <f t="shared" si="225"/>
        <v>0</v>
      </c>
      <c r="Y1950" s="342">
        <f t="shared" si="225"/>
        <v>0</v>
      </c>
      <c r="Z1950" s="342">
        <f t="shared" si="225"/>
        <v>0</v>
      </c>
      <c r="AA1950" s="342">
        <f t="shared" si="225"/>
        <v>0</v>
      </c>
      <c r="AB1950" s="342">
        <f t="shared" si="225"/>
        <v>0</v>
      </c>
      <c r="AC1950" s="109">
        <f t="shared" si="222"/>
        <v>0</v>
      </c>
      <c r="AD1950" s="109">
        <f>IF(C1950=A_Stammdaten!$B$12,E_SAV!$S1950-E_SAV!$AE1950,HLOOKUP(A_Stammdaten!$B$12-1,$AF$4:$AL$4004,ROW(C1950)-3,FALSE)-$AE1950)</f>
        <v>0</v>
      </c>
      <c r="AE1950" s="109">
        <f>HLOOKUP(A_Stammdaten!$B$12,$AF$4:$AL$4004,ROW(C1950)-3,FALSE)</f>
        <v>0</v>
      </c>
      <c r="AF1950" s="109">
        <f t="shared" si="220"/>
        <v>0</v>
      </c>
      <c r="AG1950" s="109">
        <f t="shared" si="224"/>
        <v>0</v>
      </c>
      <c r="AH1950" s="109">
        <f t="shared" si="224"/>
        <v>0</v>
      </c>
      <c r="AI1950" s="109">
        <f t="shared" si="224"/>
        <v>0</v>
      </c>
      <c r="AJ1950" s="109">
        <f t="shared" si="224"/>
        <v>0</v>
      </c>
      <c r="AK1950" s="109">
        <f t="shared" si="224"/>
        <v>0</v>
      </c>
      <c r="AL1950" s="109">
        <f t="shared" si="224"/>
        <v>0</v>
      </c>
    </row>
    <row r="1951" spans="1:38" x14ac:dyDescent="0.3">
      <c r="A1951" s="421"/>
      <c r="B1951" s="421"/>
      <c r="C1951" s="422"/>
      <c r="D1951" s="423"/>
      <c r="E1951" s="421"/>
      <c r="F1951" s="421"/>
      <c r="G1951" s="421"/>
      <c r="H1951" s="421"/>
      <c r="I1951" s="421"/>
      <c r="J1951" s="421"/>
      <c r="K1951" s="421"/>
      <c r="L1951" s="421"/>
      <c r="M1951" s="423"/>
      <c r="N1951" s="340">
        <f>IF(C1951&gt;A_Stammdaten!$B$12,0,SUM(E1951,F1951,H1951,J1951:K1951)-SUM(G1951,I1951,L1951:M1951))</f>
        <v>0</v>
      </c>
      <c r="O1951" s="421"/>
      <c r="P1951" s="421"/>
      <c r="Q1951" s="421"/>
      <c r="R1951" s="421"/>
      <c r="S1951" s="108">
        <f t="shared" si="221"/>
        <v>0</v>
      </c>
      <c r="T1951" s="341">
        <f>IF(ISBLANK($B1951),0,VLOOKUP($B1951,Listen!$A$2:$C$45,2,FALSE))</f>
        <v>0</v>
      </c>
      <c r="U1951" s="341">
        <f>IF(ISBLANK($B1951),0,VLOOKUP($B1951,Listen!$A$2:$C$45,3,FALSE))</f>
        <v>0</v>
      </c>
      <c r="V1951" s="342">
        <f t="shared" si="223"/>
        <v>0</v>
      </c>
      <c r="W1951" s="342">
        <f t="shared" si="225"/>
        <v>0</v>
      </c>
      <c r="X1951" s="342">
        <f t="shared" si="225"/>
        <v>0</v>
      </c>
      <c r="Y1951" s="342">
        <f t="shared" si="225"/>
        <v>0</v>
      </c>
      <c r="Z1951" s="342">
        <f t="shared" si="225"/>
        <v>0</v>
      </c>
      <c r="AA1951" s="342">
        <f t="shared" si="225"/>
        <v>0</v>
      </c>
      <c r="AB1951" s="342">
        <f t="shared" si="225"/>
        <v>0</v>
      </c>
      <c r="AC1951" s="109">
        <f t="shared" si="222"/>
        <v>0</v>
      </c>
      <c r="AD1951" s="109">
        <f>IF(C1951=A_Stammdaten!$B$12,E_SAV!$S1951-E_SAV!$AE1951,HLOOKUP(A_Stammdaten!$B$12-1,$AF$4:$AL$4004,ROW(C1951)-3,FALSE)-$AE1951)</f>
        <v>0</v>
      </c>
      <c r="AE1951" s="109">
        <f>HLOOKUP(A_Stammdaten!$B$12,$AF$4:$AL$4004,ROW(C1951)-3,FALSE)</f>
        <v>0</v>
      </c>
      <c r="AF1951" s="109">
        <f t="shared" si="220"/>
        <v>0</v>
      </c>
      <c r="AG1951" s="109">
        <f t="shared" si="224"/>
        <v>0</v>
      </c>
      <c r="AH1951" s="109">
        <f t="shared" si="224"/>
        <v>0</v>
      </c>
      <c r="AI1951" s="109">
        <f t="shared" si="224"/>
        <v>0</v>
      </c>
      <c r="AJ1951" s="109">
        <f t="shared" si="224"/>
        <v>0</v>
      </c>
      <c r="AK1951" s="109">
        <f t="shared" si="224"/>
        <v>0</v>
      </c>
      <c r="AL1951" s="109">
        <f t="shared" si="224"/>
        <v>0</v>
      </c>
    </row>
    <row r="1952" spans="1:38" x14ac:dyDescent="0.3">
      <c r="A1952" s="421"/>
      <c r="B1952" s="421"/>
      <c r="C1952" s="422"/>
      <c r="D1952" s="423"/>
      <c r="E1952" s="421"/>
      <c r="F1952" s="421"/>
      <c r="G1952" s="421"/>
      <c r="H1952" s="421"/>
      <c r="I1952" s="421"/>
      <c r="J1952" s="421"/>
      <c r="K1952" s="421"/>
      <c r="L1952" s="421"/>
      <c r="M1952" s="423"/>
      <c r="N1952" s="340">
        <f>IF(C1952&gt;A_Stammdaten!$B$12,0,SUM(E1952,F1952,H1952,J1952:K1952)-SUM(G1952,I1952,L1952:M1952))</f>
        <v>0</v>
      </c>
      <c r="O1952" s="421"/>
      <c r="P1952" s="421"/>
      <c r="Q1952" s="421"/>
      <c r="R1952" s="421"/>
      <c r="S1952" s="108">
        <f t="shared" si="221"/>
        <v>0</v>
      </c>
      <c r="T1952" s="341">
        <f>IF(ISBLANK($B1952),0,VLOOKUP($B1952,Listen!$A$2:$C$45,2,FALSE))</f>
        <v>0</v>
      </c>
      <c r="U1952" s="341">
        <f>IF(ISBLANK($B1952),0,VLOOKUP($B1952,Listen!$A$2:$C$45,3,FALSE))</f>
        <v>0</v>
      </c>
      <c r="V1952" s="342">
        <f t="shared" si="223"/>
        <v>0</v>
      </c>
      <c r="W1952" s="342">
        <f t="shared" si="225"/>
        <v>0</v>
      </c>
      <c r="X1952" s="342">
        <f t="shared" si="225"/>
        <v>0</v>
      </c>
      <c r="Y1952" s="342">
        <f t="shared" si="225"/>
        <v>0</v>
      </c>
      <c r="Z1952" s="342">
        <f t="shared" si="225"/>
        <v>0</v>
      </c>
      <c r="AA1952" s="342">
        <f t="shared" si="225"/>
        <v>0</v>
      </c>
      <c r="AB1952" s="342">
        <f t="shared" si="225"/>
        <v>0</v>
      </c>
      <c r="AC1952" s="109">
        <f t="shared" si="222"/>
        <v>0</v>
      </c>
      <c r="AD1952" s="109">
        <f>IF(C1952=A_Stammdaten!$B$12,E_SAV!$S1952-E_SAV!$AE1952,HLOOKUP(A_Stammdaten!$B$12-1,$AF$4:$AL$4004,ROW(C1952)-3,FALSE)-$AE1952)</f>
        <v>0</v>
      </c>
      <c r="AE1952" s="109">
        <f>HLOOKUP(A_Stammdaten!$B$12,$AF$4:$AL$4004,ROW(C1952)-3,FALSE)</f>
        <v>0</v>
      </c>
      <c r="AF1952" s="109">
        <f t="shared" si="220"/>
        <v>0</v>
      </c>
      <c r="AG1952" s="109">
        <f t="shared" si="224"/>
        <v>0</v>
      </c>
      <c r="AH1952" s="109">
        <f t="shared" si="224"/>
        <v>0</v>
      </c>
      <c r="AI1952" s="109">
        <f t="shared" si="224"/>
        <v>0</v>
      </c>
      <c r="AJ1952" s="109">
        <f t="shared" si="224"/>
        <v>0</v>
      </c>
      <c r="AK1952" s="109">
        <f t="shared" si="224"/>
        <v>0</v>
      </c>
      <c r="AL1952" s="109">
        <f t="shared" si="224"/>
        <v>0</v>
      </c>
    </row>
    <row r="1953" spans="1:38" x14ac:dyDescent="0.3">
      <c r="A1953" s="421"/>
      <c r="B1953" s="421"/>
      <c r="C1953" s="422"/>
      <c r="D1953" s="423"/>
      <c r="E1953" s="421"/>
      <c r="F1953" s="421"/>
      <c r="G1953" s="421"/>
      <c r="H1953" s="421"/>
      <c r="I1953" s="421"/>
      <c r="J1953" s="421"/>
      <c r="K1953" s="421"/>
      <c r="L1953" s="421"/>
      <c r="M1953" s="423"/>
      <c r="N1953" s="340">
        <f>IF(C1953&gt;A_Stammdaten!$B$12,0,SUM(E1953,F1953,H1953,J1953:K1953)-SUM(G1953,I1953,L1953:M1953))</f>
        <v>0</v>
      </c>
      <c r="O1953" s="421"/>
      <c r="P1953" s="421"/>
      <c r="Q1953" s="421"/>
      <c r="R1953" s="421"/>
      <c r="S1953" s="108">
        <f t="shared" si="221"/>
        <v>0</v>
      </c>
      <c r="T1953" s="341">
        <f>IF(ISBLANK($B1953),0,VLOOKUP($B1953,Listen!$A$2:$C$45,2,FALSE))</f>
        <v>0</v>
      </c>
      <c r="U1953" s="341">
        <f>IF(ISBLANK($B1953),0,VLOOKUP($B1953,Listen!$A$2:$C$45,3,FALSE))</f>
        <v>0</v>
      </c>
      <c r="V1953" s="342">
        <f t="shared" si="223"/>
        <v>0</v>
      </c>
      <c r="W1953" s="342">
        <f t="shared" si="225"/>
        <v>0</v>
      </c>
      <c r="X1953" s="342">
        <f t="shared" si="225"/>
        <v>0</v>
      </c>
      <c r="Y1953" s="342">
        <f t="shared" si="225"/>
        <v>0</v>
      </c>
      <c r="Z1953" s="342">
        <f t="shared" si="225"/>
        <v>0</v>
      </c>
      <c r="AA1953" s="342">
        <f t="shared" si="225"/>
        <v>0</v>
      </c>
      <c r="AB1953" s="342">
        <f t="shared" si="225"/>
        <v>0</v>
      </c>
      <c r="AC1953" s="109">
        <f t="shared" si="222"/>
        <v>0</v>
      </c>
      <c r="AD1953" s="109">
        <f>IF(C1953=A_Stammdaten!$B$12,E_SAV!$S1953-E_SAV!$AE1953,HLOOKUP(A_Stammdaten!$B$12-1,$AF$4:$AL$4004,ROW(C1953)-3,FALSE)-$AE1953)</f>
        <v>0</v>
      </c>
      <c r="AE1953" s="109">
        <f>HLOOKUP(A_Stammdaten!$B$12,$AF$4:$AL$4004,ROW(C1953)-3,FALSE)</f>
        <v>0</v>
      </c>
      <c r="AF1953" s="109">
        <f t="shared" si="220"/>
        <v>0</v>
      </c>
      <c r="AG1953" s="109">
        <f t="shared" si="224"/>
        <v>0</v>
      </c>
      <c r="AH1953" s="109">
        <f t="shared" si="224"/>
        <v>0</v>
      </c>
      <c r="AI1953" s="109">
        <f t="shared" si="224"/>
        <v>0</v>
      </c>
      <c r="AJ1953" s="109">
        <f t="shared" si="224"/>
        <v>0</v>
      </c>
      <c r="AK1953" s="109">
        <f t="shared" si="224"/>
        <v>0</v>
      </c>
      <c r="AL1953" s="109">
        <f t="shared" si="224"/>
        <v>0</v>
      </c>
    </row>
    <row r="1954" spans="1:38" x14ac:dyDescent="0.3">
      <c r="A1954" s="421"/>
      <c r="B1954" s="421"/>
      <c r="C1954" s="422"/>
      <c r="D1954" s="423"/>
      <c r="E1954" s="421"/>
      <c r="F1954" s="421"/>
      <c r="G1954" s="421"/>
      <c r="H1954" s="421"/>
      <c r="I1954" s="421"/>
      <c r="J1954" s="421"/>
      <c r="K1954" s="421"/>
      <c r="L1954" s="421"/>
      <c r="M1954" s="423"/>
      <c r="N1954" s="340">
        <f>IF(C1954&gt;A_Stammdaten!$B$12,0,SUM(E1954,F1954,H1954,J1954:K1954)-SUM(G1954,I1954,L1954:M1954))</f>
        <v>0</v>
      </c>
      <c r="O1954" s="421"/>
      <c r="P1954" s="421"/>
      <c r="Q1954" s="421"/>
      <c r="R1954" s="421"/>
      <c r="S1954" s="108">
        <f t="shared" si="221"/>
        <v>0</v>
      </c>
      <c r="T1954" s="341">
        <f>IF(ISBLANK($B1954),0,VLOOKUP($B1954,Listen!$A$2:$C$45,2,FALSE))</f>
        <v>0</v>
      </c>
      <c r="U1954" s="341">
        <f>IF(ISBLANK($B1954),0,VLOOKUP($B1954,Listen!$A$2:$C$45,3,FALSE))</f>
        <v>0</v>
      </c>
      <c r="V1954" s="342">
        <f t="shared" si="223"/>
        <v>0</v>
      </c>
      <c r="W1954" s="342">
        <f t="shared" si="225"/>
        <v>0</v>
      </c>
      <c r="X1954" s="342">
        <f t="shared" si="225"/>
        <v>0</v>
      </c>
      <c r="Y1954" s="342">
        <f t="shared" si="225"/>
        <v>0</v>
      </c>
      <c r="Z1954" s="342">
        <f t="shared" si="225"/>
        <v>0</v>
      </c>
      <c r="AA1954" s="342">
        <f t="shared" si="225"/>
        <v>0</v>
      </c>
      <c r="AB1954" s="342">
        <f t="shared" si="225"/>
        <v>0</v>
      </c>
      <c r="AC1954" s="109">
        <f t="shared" si="222"/>
        <v>0</v>
      </c>
      <c r="AD1954" s="109">
        <f>IF(C1954=A_Stammdaten!$B$12,E_SAV!$S1954-E_SAV!$AE1954,HLOOKUP(A_Stammdaten!$B$12-1,$AF$4:$AL$4004,ROW(C1954)-3,FALSE)-$AE1954)</f>
        <v>0</v>
      </c>
      <c r="AE1954" s="109">
        <f>HLOOKUP(A_Stammdaten!$B$12,$AF$4:$AL$4004,ROW(C1954)-3,FALSE)</f>
        <v>0</v>
      </c>
      <c r="AF1954" s="109">
        <f t="shared" si="220"/>
        <v>0</v>
      </c>
      <c r="AG1954" s="109">
        <f t="shared" si="224"/>
        <v>0</v>
      </c>
      <c r="AH1954" s="109">
        <f t="shared" si="224"/>
        <v>0</v>
      </c>
      <c r="AI1954" s="109">
        <f t="shared" si="224"/>
        <v>0</v>
      </c>
      <c r="AJ1954" s="109">
        <f t="shared" si="224"/>
        <v>0</v>
      </c>
      <c r="AK1954" s="109">
        <f t="shared" si="224"/>
        <v>0</v>
      </c>
      <c r="AL1954" s="109">
        <f t="shared" si="224"/>
        <v>0</v>
      </c>
    </row>
    <row r="1955" spans="1:38" x14ac:dyDescent="0.3">
      <c r="A1955" s="421"/>
      <c r="B1955" s="421"/>
      <c r="C1955" s="422"/>
      <c r="D1955" s="423"/>
      <c r="E1955" s="421"/>
      <c r="F1955" s="421"/>
      <c r="G1955" s="421"/>
      <c r="H1955" s="421"/>
      <c r="I1955" s="421"/>
      <c r="J1955" s="421"/>
      <c r="K1955" s="421"/>
      <c r="L1955" s="421"/>
      <c r="M1955" s="423"/>
      <c r="N1955" s="340">
        <f>IF(C1955&gt;A_Stammdaten!$B$12,0,SUM(E1955,F1955,H1955,J1955:K1955)-SUM(G1955,I1955,L1955:M1955))</f>
        <v>0</v>
      </c>
      <c r="O1955" s="421"/>
      <c r="P1955" s="421"/>
      <c r="Q1955" s="421"/>
      <c r="R1955" s="421"/>
      <c r="S1955" s="108">
        <f t="shared" si="221"/>
        <v>0</v>
      </c>
      <c r="T1955" s="341">
        <f>IF(ISBLANK($B1955),0,VLOOKUP($B1955,Listen!$A$2:$C$45,2,FALSE))</f>
        <v>0</v>
      </c>
      <c r="U1955" s="341">
        <f>IF(ISBLANK($B1955),0,VLOOKUP($B1955,Listen!$A$2:$C$45,3,FALSE))</f>
        <v>0</v>
      </c>
      <c r="V1955" s="342">
        <f t="shared" si="223"/>
        <v>0</v>
      </c>
      <c r="W1955" s="342">
        <f t="shared" si="225"/>
        <v>0</v>
      </c>
      <c r="X1955" s="342">
        <f t="shared" si="225"/>
        <v>0</v>
      </c>
      <c r="Y1955" s="342">
        <f t="shared" si="225"/>
        <v>0</v>
      </c>
      <c r="Z1955" s="342">
        <f t="shared" si="225"/>
        <v>0</v>
      </c>
      <c r="AA1955" s="342">
        <f t="shared" si="225"/>
        <v>0</v>
      </c>
      <c r="AB1955" s="342">
        <f t="shared" si="225"/>
        <v>0</v>
      </c>
      <c r="AC1955" s="109">
        <f t="shared" si="222"/>
        <v>0</v>
      </c>
      <c r="AD1955" s="109">
        <f>IF(C1955=A_Stammdaten!$B$12,E_SAV!$S1955-E_SAV!$AE1955,HLOOKUP(A_Stammdaten!$B$12-1,$AF$4:$AL$4004,ROW(C1955)-3,FALSE)-$AE1955)</f>
        <v>0</v>
      </c>
      <c r="AE1955" s="109">
        <f>HLOOKUP(A_Stammdaten!$B$12,$AF$4:$AL$4004,ROW(C1955)-3,FALSE)</f>
        <v>0</v>
      </c>
      <c r="AF1955" s="109">
        <f t="shared" si="220"/>
        <v>0</v>
      </c>
      <c r="AG1955" s="109">
        <f t="shared" si="224"/>
        <v>0</v>
      </c>
      <c r="AH1955" s="109">
        <f t="shared" si="224"/>
        <v>0</v>
      </c>
      <c r="AI1955" s="109">
        <f t="shared" si="224"/>
        <v>0</v>
      </c>
      <c r="AJ1955" s="109">
        <f t="shared" si="224"/>
        <v>0</v>
      </c>
      <c r="AK1955" s="109">
        <f t="shared" si="224"/>
        <v>0</v>
      </c>
      <c r="AL1955" s="109">
        <f t="shared" si="224"/>
        <v>0</v>
      </c>
    </row>
    <row r="1956" spans="1:38" x14ac:dyDescent="0.3">
      <c r="A1956" s="421"/>
      <c r="B1956" s="421"/>
      <c r="C1956" s="422"/>
      <c r="D1956" s="423"/>
      <c r="E1956" s="421"/>
      <c r="F1956" s="421"/>
      <c r="G1956" s="421"/>
      <c r="H1956" s="421"/>
      <c r="I1956" s="421"/>
      <c r="J1956" s="421"/>
      <c r="K1956" s="421"/>
      <c r="L1956" s="421"/>
      <c r="M1956" s="423"/>
      <c r="N1956" s="340">
        <f>IF(C1956&gt;A_Stammdaten!$B$12,0,SUM(E1956,F1956,H1956,J1956:K1956)-SUM(G1956,I1956,L1956:M1956))</f>
        <v>0</v>
      </c>
      <c r="O1956" s="421"/>
      <c r="P1956" s="421"/>
      <c r="Q1956" s="421"/>
      <c r="R1956" s="421"/>
      <c r="S1956" s="108">
        <f t="shared" si="221"/>
        <v>0</v>
      </c>
      <c r="T1956" s="341">
        <f>IF(ISBLANK($B1956),0,VLOOKUP($B1956,Listen!$A$2:$C$45,2,FALSE))</f>
        <v>0</v>
      </c>
      <c r="U1956" s="341">
        <f>IF(ISBLANK($B1956),0,VLOOKUP($B1956,Listen!$A$2:$C$45,3,FALSE))</f>
        <v>0</v>
      </c>
      <c r="V1956" s="342">
        <f t="shared" si="223"/>
        <v>0</v>
      </c>
      <c r="W1956" s="342">
        <f t="shared" si="225"/>
        <v>0</v>
      </c>
      <c r="X1956" s="342">
        <f t="shared" si="225"/>
        <v>0</v>
      </c>
      <c r="Y1956" s="342">
        <f t="shared" si="225"/>
        <v>0</v>
      </c>
      <c r="Z1956" s="342">
        <f t="shared" si="225"/>
        <v>0</v>
      </c>
      <c r="AA1956" s="342">
        <f t="shared" si="225"/>
        <v>0</v>
      </c>
      <c r="AB1956" s="342">
        <f t="shared" si="225"/>
        <v>0</v>
      </c>
      <c r="AC1956" s="109">
        <f t="shared" si="222"/>
        <v>0</v>
      </c>
      <c r="AD1956" s="109">
        <f>IF(C1956=A_Stammdaten!$B$12,E_SAV!$S1956-E_SAV!$AE1956,HLOOKUP(A_Stammdaten!$B$12-1,$AF$4:$AL$4004,ROW(C1956)-3,FALSE)-$AE1956)</f>
        <v>0</v>
      </c>
      <c r="AE1956" s="109">
        <f>HLOOKUP(A_Stammdaten!$B$12,$AF$4:$AL$4004,ROW(C1956)-3,FALSE)</f>
        <v>0</v>
      </c>
      <c r="AF1956" s="109">
        <f t="shared" si="220"/>
        <v>0</v>
      </c>
      <c r="AG1956" s="109">
        <f t="shared" si="224"/>
        <v>0</v>
      </c>
      <c r="AH1956" s="109">
        <f t="shared" si="224"/>
        <v>0</v>
      </c>
      <c r="AI1956" s="109">
        <f t="shared" si="224"/>
        <v>0</v>
      </c>
      <c r="AJ1956" s="109">
        <f t="shared" si="224"/>
        <v>0</v>
      </c>
      <c r="AK1956" s="109">
        <f t="shared" si="224"/>
        <v>0</v>
      </c>
      <c r="AL1956" s="109">
        <f t="shared" si="224"/>
        <v>0</v>
      </c>
    </row>
    <row r="1957" spans="1:38" x14ac:dyDescent="0.3">
      <c r="A1957" s="421"/>
      <c r="B1957" s="421"/>
      <c r="C1957" s="422"/>
      <c r="D1957" s="423"/>
      <c r="E1957" s="421"/>
      <c r="F1957" s="421"/>
      <c r="G1957" s="421"/>
      <c r="H1957" s="421"/>
      <c r="I1957" s="421"/>
      <c r="J1957" s="421"/>
      <c r="K1957" s="421"/>
      <c r="L1957" s="421"/>
      <c r="M1957" s="423"/>
      <c r="N1957" s="340">
        <f>IF(C1957&gt;A_Stammdaten!$B$12,0,SUM(E1957,F1957,H1957,J1957:K1957)-SUM(G1957,I1957,L1957:M1957))</f>
        <v>0</v>
      </c>
      <c r="O1957" s="421"/>
      <c r="P1957" s="421"/>
      <c r="Q1957" s="421"/>
      <c r="R1957" s="421"/>
      <c r="S1957" s="108">
        <f t="shared" si="221"/>
        <v>0</v>
      </c>
      <c r="T1957" s="341">
        <f>IF(ISBLANK($B1957),0,VLOOKUP($B1957,Listen!$A$2:$C$45,2,FALSE))</f>
        <v>0</v>
      </c>
      <c r="U1957" s="341">
        <f>IF(ISBLANK($B1957),0,VLOOKUP($B1957,Listen!$A$2:$C$45,3,FALSE))</f>
        <v>0</v>
      </c>
      <c r="V1957" s="342">
        <f t="shared" si="223"/>
        <v>0</v>
      </c>
      <c r="W1957" s="342">
        <f t="shared" si="225"/>
        <v>0</v>
      </c>
      <c r="X1957" s="342">
        <f t="shared" si="225"/>
        <v>0</v>
      </c>
      <c r="Y1957" s="342">
        <f t="shared" si="225"/>
        <v>0</v>
      </c>
      <c r="Z1957" s="342">
        <f t="shared" si="225"/>
        <v>0</v>
      </c>
      <c r="AA1957" s="342">
        <f t="shared" si="225"/>
        <v>0</v>
      </c>
      <c r="AB1957" s="342">
        <f t="shared" si="225"/>
        <v>0</v>
      </c>
      <c r="AC1957" s="109">
        <f t="shared" si="222"/>
        <v>0</v>
      </c>
      <c r="AD1957" s="109">
        <f>IF(C1957=A_Stammdaten!$B$12,E_SAV!$S1957-E_SAV!$AE1957,HLOOKUP(A_Stammdaten!$B$12-1,$AF$4:$AL$4004,ROW(C1957)-3,FALSE)-$AE1957)</f>
        <v>0</v>
      </c>
      <c r="AE1957" s="109">
        <f>HLOOKUP(A_Stammdaten!$B$12,$AF$4:$AL$4004,ROW(C1957)-3,FALSE)</f>
        <v>0</v>
      </c>
      <c r="AF1957" s="109">
        <f t="shared" si="220"/>
        <v>0</v>
      </c>
      <c r="AG1957" s="109">
        <f t="shared" si="224"/>
        <v>0</v>
      </c>
      <c r="AH1957" s="109">
        <f t="shared" si="224"/>
        <v>0</v>
      </c>
      <c r="AI1957" s="109">
        <f t="shared" si="224"/>
        <v>0</v>
      </c>
      <c r="AJ1957" s="109">
        <f t="shared" si="224"/>
        <v>0</v>
      </c>
      <c r="AK1957" s="109">
        <f t="shared" si="224"/>
        <v>0</v>
      </c>
      <c r="AL1957" s="109">
        <f t="shared" si="224"/>
        <v>0</v>
      </c>
    </row>
    <row r="1958" spans="1:38" x14ac:dyDescent="0.3">
      <c r="A1958" s="421"/>
      <c r="B1958" s="421"/>
      <c r="C1958" s="422"/>
      <c r="D1958" s="423"/>
      <c r="E1958" s="421"/>
      <c r="F1958" s="421"/>
      <c r="G1958" s="421"/>
      <c r="H1958" s="421"/>
      <c r="I1958" s="421"/>
      <c r="J1958" s="421"/>
      <c r="K1958" s="421"/>
      <c r="L1958" s="421"/>
      <c r="M1958" s="423"/>
      <c r="N1958" s="340">
        <f>IF(C1958&gt;A_Stammdaten!$B$12,0,SUM(E1958,F1958,H1958,J1958:K1958)-SUM(G1958,I1958,L1958:M1958))</f>
        <v>0</v>
      </c>
      <c r="O1958" s="421"/>
      <c r="P1958" s="421"/>
      <c r="Q1958" s="421"/>
      <c r="R1958" s="421"/>
      <c r="S1958" s="108">
        <f t="shared" si="221"/>
        <v>0</v>
      </c>
      <c r="T1958" s="341">
        <f>IF(ISBLANK($B1958),0,VLOOKUP($B1958,Listen!$A$2:$C$45,2,FALSE))</f>
        <v>0</v>
      </c>
      <c r="U1958" s="341">
        <f>IF(ISBLANK($B1958),0,VLOOKUP($B1958,Listen!$A$2:$C$45,3,FALSE))</f>
        <v>0</v>
      </c>
      <c r="V1958" s="342">
        <f t="shared" si="223"/>
        <v>0</v>
      </c>
      <c r="W1958" s="342">
        <f t="shared" si="225"/>
        <v>0</v>
      </c>
      <c r="X1958" s="342">
        <f t="shared" si="225"/>
        <v>0</v>
      </c>
      <c r="Y1958" s="342">
        <f t="shared" si="225"/>
        <v>0</v>
      </c>
      <c r="Z1958" s="342">
        <f t="shared" si="225"/>
        <v>0</v>
      </c>
      <c r="AA1958" s="342">
        <f t="shared" si="225"/>
        <v>0</v>
      </c>
      <c r="AB1958" s="342">
        <f t="shared" si="225"/>
        <v>0</v>
      </c>
      <c r="AC1958" s="109">
        <f t="shared" si="222"/>
        <v>0</v>
      </c>
      <c r="AD1958" s="109">
        <f>IF(C1958=A_Stammdaten!$B$12,E_SAV!$S1958-E_SAV!$AE1958,HLOOKUP(A_Stammdaten!$B$12-1,$AF$4:$AL$4004,ROW(C1958)-3,FALSE)-$AE1958)</f>
        <v>0</v>
      </c>
      <c r="AE1958" s="109">
        <f>HLOOKUP(A_Stammdaten!$B$12,$AF$4:$AL$4004,ROW(C1958)-3,FALSE)</f>
        <v>0</v>
      </c>
      <c r="AF1958" s="109">
        <f t="shared" si="220"/>
        <v>0</v>
      </c>
      <c r="AG1958" s="109">
        <f t="shared" si="224"/>
        <v>0</v>
      </c>
      <c r="AH1958" s="109">
        <f t="shared" si="224"/>
        <v>0</v>
      </c>
      <c r="AI1958" s="109">
        <f t="shared" si="224"/>
        <v>0</v>
      </c>
      <c r="AJ1958" s="109">
        <f t="shared" si="224"/>
        <v>0</v>
      </c>
      <c r="AK1958" s="109">
        <f t="shared" si="224"/>
        <v>0</v>
      </c>
      <c r="AL1958" s="109">
        <f t="shared" si="224"/>
        <v>0</v>
      </c>
    </row>
    <row r="1959" spans="1:38" x14ac:dyDescent="0.3">
      <c r="A1959" s="421"/>
      <c r="B1959" s="421"/>
      <c r="C1959" s="422"/>
      <c r="D1959" s="423"/>
      <c r="E1959" s="421"/>
      <c r="F1959" s="421"/>
      <c r="G1959" s="421"/>
      <c r="H1959" s="421"/>
      <c r="I1959" s="421"/>
      <c r="J1959" s="421"/>
      <c r="K1959" s="421"/>
      <c r="L1959" s="421"/>
      <c r="M1959" s="423"/>
      <c r="N1959" s="340">
        <f>IF(C1959&gt;A_Stammdaten!$B$12,0,SUM(E1959,F1959,H1959,J1959:K1959)-SUM(G1959,I1959,L1959:M1959))</f>
        <v>0</v>
      </c>
      <c r="O1959" s="421"/>
      <c r="P1959" s="421"/>
      <c r="Q1959" s="421"/>
      <c r="R1959" s="421"/>
      <c r="S1959" s="108">
        <f t="shared" si="221"/>
        <v>0</v>
      </c>
      <c r="T1959" s="341">
        <f>IF(ISBLANK($B1959),0,VLOOKUP($B1959,Listen!$A$2:$C$45,2,FALSE))</f>
        <v>0</v>
      </c>
      <c r="U1959" s="341">
        <f>IF(ISBLANK($B1959),0,VLOOKUP($B1959,Listen!$A$2:$C$45,3,FALSE))</f>
        <v>0</v>
      </c>
      <c r="V1959" s="342">
        <f t="shared" si="223"/>
        <v>0</v>
      </c>
      <c r="W1959" s="342">
        <f t="shared" si="225"/>
        <v>0</v>
      </c>
      <c r="X1959" s="342">
        <f t="shared" si="225"/>
        <v>0</v>
      </c>
      <c r="Y1959" s="342">
        <f t="shared" si="225"/>
        <v>0</v>
      </c>
      <c r="Z1959" s="342">
        <f t="shared" si="225"/>
        <v>0</v>
      </c>
      <c r="AA1959" s="342">
        <f t="shared" si="225"/>
        <v>0</v>
      </c>
      <c r="AB1959" s="342">
        <f t="shared" si="225"/>
        <v>0</v>
      </c>
      <c r="AC1959" s="109">
        <f t="shared" si="222"/>
        <v>0</v>
      </c>
      <c r="AD1959" s="109">
        <f>IF(C1959=A_Stammdaten!$B$12,E_SAV!$S1959-E_SAV!$AE1959,HLOOKUP(A_Stammdaten!$B$12-1,$AF$4:$AL$4004,ROW(C1959)-3,FALSE)-$AE1959)</f>
        <v>0</v>
      </c>
      <c r="AE1959" s="109">
        <f>HLOOKUP(A_Stammdaten!$B$12,$AF$4:$AL$4004,ROW(C1959)-3,FALSE)</f>
        <v>0</v>
      </c>
      <c r="AF1959" s="109">
        <f t="shared" si="220"/>
        <v>0</v>
      </c>
      <c r="AG1959" s="109">
        <f t="shared" si="224"/>
        <v>0</v>
      </c>
      <c r="AH1959" s="109">
        <f t="shared" si="224"/>
        <v>0</v>
      </c>
      <c r="AI1959" s="109">
        <f t="shared" si="224"/>
        <v>0</v>
      </c>
      <c r="AJ1959" s="109">
        <f t="shared" si="224"/>
        <v>0</v>
      </c>
      <c r="AK1959" s="109">
        <f t="shared" si="224"/>
        <v>0</v>
      </c>
      <c r="AL1959" s="109">
        <f t="shared" si="224"/>
        <v>0</v>
      </c>
    </row>
    <row r="1960" spans="1:38" x14ac:dyDescent="0.3">
      <c r="A1960" s="421"/>
      <c r="B1960" s="421"/>
      <c r="C1960" s="422"/>
      <c r="D1960" s="423"/>
      <c r="E1960" s="421"/>
      <c r="F1960" s="421"/>
      <c r="G1960" s="421"/>
      <c r="H1960" s="421"/>
      <c r="I1960" s="421"/>
      <c r="J1960" s="421"/>
      <c r="K1960" s="421"/>
      <c r="L1960" s="421"/>
      <c r="M1960" s="423"/>
      <c r="N1960" s="340">
        <f>IF(C1960&gt;A_Stammdaten!$B$12,0,SUM(E1960,F1960,H1960,J1960:K1960)-SUM(G1960,I1960,L1960:M1960))</f>
        <v>0</v>
      </c>
      <c r="O1960" s="421"/>
      <c r="P1960" s="421"/>
      <c r="Q1960" s="421"/>
      <c r="R1960" s="421"/>
      <c r="S1960" s="108">
        <f t="shared" si="221"/>
        <v>0</v>
      </c>
      <c r="T1960" s="341">
        <f>IF(ISBLANK($B1960),0,VLOOKUP($B1960,Listen!$A$2:$C$45,2,FALSE))</f>
        <v>0</v>
      </c>
      <c r="U1960" s="341">
        <f>IF(ISBLANK($B1960),0,VLOOKUP($B1960,Listen!$A$2:$C$45,3,FALSE))</f>
        <v>0</v>
      </c>
      <c r="V1960" s="342">
        <f t="shared" si="223"/>
        <v>0</v>
      </c>
      <c r="W1960" s="342">
        <f t="shared" si="225"/>
        <v>0</v>
      </c>
      <c r="X1960" s="342">
        <f t="shared" si="225"/>
        <v>0</v>
      </c>
      <c r="Y1960" s="342">
        <f t="shared" si="225"/>
        <v>0</v>
      </c>
      <c r="Z1960" s="342">
        <f t="shared" si="225"/>
        <v>0</v>
      </c>
      <c r="AA1960" s="342">
        <f t="shared" si="225"/>
        <v>0</v>
      </c>
      <c r="AB1960" s="342">
        <f t="shared" si="225"/>
        <v>0</v>
      </c>
      <c r="AC1960" s="109">
        <f t="shared" si="222"/>
        <v>0</v>
      </c>
      <c r="AD1960" s="109">
        <f>IF(C1960=A_Stammdaten!$B$12,E_SAV!$S1960-E_SAV!$AE1960,HLOOKUP(A_Stammdaten!$B$12-1,$AF$4:$AL$4004,ROW(C1960)-3,FALSE)-$AE1960)</f>
        <v>0</v>
      </c>
      <c r="AE1960" s="109">
        <f>HLOOKUP(A_Stammdaten!$B$12,$AF$4:$AL$4004,ROW(C1960)-3,FALSE)</f>
        <v>0</v>
      </c>
      <c r="AF1960" s="109">
        <f t="shared" si="220"/>
        <v>0</v>
      </c>
      <c r="AG1960" s="109">
        <f t="shared" si="224"/>
        <v>0</v>
      </c>
      <c r="AH1960" s="109">
        <f t="shared" si="224"/>
        <v>0</v>
      </c>
      <c r="AI1960" s="109">
        <f t="shared" si="224"/>
        <v>0</v>
      </c>
      <c r="AJ1960" s="109">
        <f t="shared" si="224"/>
        <v>0</v>
      </c>
      <c r="AK1960" s="109">
        <f t="shared" si="224"/>
        <v>0</v>
      </c>
      <c r="AL1960" s="109">
        <f t="shared" si="224"/>
        <v>0</v>
      </c>
    </row>
    <row r="1961" spans="1:38" x14ac:dyDescent="0.3">
      <c r="A1961" s="421"/>
      <c r="B1961" s="421"/>
      <c r="C1961" s="422"/>
      <c r="D1961" s="423"/>
      <c r="E1961" s="421"/>
      <c r="F1961" s="421"/>
      <c r="G1961" s="421"/>
      <c r="H1961" s="421"/>
      <c r="I1961" s="421"/>
      <c r="J1961" s="421"/>
      <c r="K1961" s="421"/>
      <c r="L1961" s="421"/>
      <c r="M1961" s="423"/>
      <c r="N1961" s="340">
        <f>IF(C1961&gt;A_Stammdaten!$B$12,0,SUM(E1961,F1961,H1961,J1961:K1961)-SUM(G1961,I1961,L1961:M1961))</f>
        <v>0</v>
      </c>
      <c r="O1961" s="421"/>
      <c r="P1961" s="421"/>
      <c r="Q1961" s="421"/>
      <c r="R1961" s="421"/>
      <c r="S1961" s="108">
        <f t="shared" si="221"/>
        <v>0</v>
      </c>
      <c r="T1961" s="341">
        <f>IF(ISBLANK($B1961),0,VLOOKUP($B1961,Listen!$A$2:$C$45,2,FALSE))</f>
        <v>0</v>
      </c>
      <c r="U1961" s="341">
        <f>IF(ISBLANK($B1961),0,VLOOKUP($B1961,Listen!$A$2:$C$45,3,FALSE))</f>
        <v>0</v>
      </c>
      <c r="V1961" s="342">
        <f t="shared" si="223"/>
        <v>0</v>
      </c>
      <c r="W1961" s="342">
        <f t="shared" si="225"/>
        <v>0</v>
      </c>
      <c r="X1961" s="342">
        <f t="shared" si="225"/>
        <v>0</v>
      </c>
      <c r="Y1961" s="342">
        <f t="shared" si="225"/>
        <v>0</v>
      </c>
      <c r="Z1961" s="342">
        <f t="shared" si="225"/>
        <v>0</v>
      </c>
      <c r="AA1961" s="342">
        <f t="shared" si="225"/>
        <v>0</v>
      </c>
      <c r="AB1961" s="342">
        <f t="shared" si="225"/>
        <v>0</v>
      </c>
      <c r="AC1961" s="109">
        <f t="shared" si="222"/>
        <v>0</v>
      </c>
      <c r="AD1961" s="109">
        <f>IF(C1961=A_Stammdaten!$B$12,E_SAV!$S1961-E_SAV!$AE1961,HLOOKUP(A_Stammdaten!$B$12-1,$AF$4:$AL$4004,ROW(C1961)-3,FALSE)-$AE1961)</f>
        <v>0</v>
      </c>
      <c r="AE1961" s="109">
        <f>HLOOKUP(A_Stammdaten!$B$12,$AF$4:$AL$4004,ROW(C1961)-3,FALSE)</f>
        <v>0</v>
      </c>
      <c r="AF1961" s="109">
        <f t="shared" si="220"/>
        <v>0</v>
      </c>
      <c r="AG1961" s="109">
        <f t="shared" si="224"/>
        <v>0</v>
      </c>
      <c r="AH1961" s="109">
        <f t="shared" si="224"/>
        <v>0</v>
      </c>
      <c r="AI1961" s="109">
        <f t="shared" si="224"/>
        <v>0</v>
      </c>
      <c r="AJ1961" s="109">
        <f t="shared" si="224"/>
        <v>0</v>
      </c>
      <c r="AK1961" s="109">
        <f t="shared" si="224"/>
        <v>0</v>
      </c>
      <c r="AL1961" s="109">
        <f t="shared" si="224"/>
        <v>0</v>
      </c>
    </row>
    <row r="1962" spans="1:38" x14ac:dyDescent="0.3">
      <c r="A1962" s="421"/>
      <c r="B1962" s="421"/>
      <c r="C1962" s="422"/>
      <c r="D1962" s="423"/>
      <c r="E1962" s="421"/>
      <c r="F1962" s="421"/>
      <c r="G1962" s="421"/>
      <c r="H1962" s="421"/>
      <c r="I1962" s="421"/>
      <c r="J1962" s="421"/>
      <c r="K1962" s="421"/>
      <c r="L1962" s="421"/>
      <c r="M1962" s="423"/>
      <c r="N1962" s="340">
        <f>IF(C1962&gt;A_Stammdaten!$B$12,0,SUM(E1962,F1962,H1962,J1962:K1962)-SUM(G1962,I1962,L1962:M1962))</f>
        <v>0</v>
      </c>
      <c r="O1962" s="421"/>
      <c r="P1962" s="421"/>
      <c r="Q1962" s="421"/>
      <c r="R1962" s="421"/>
      <c r="S1962" s="108">
        <f t="shared" si="221"/>
        <v>0</v>
      </c>
      <c r="T1962" s="341">
        <f>IF(ISBLANK($B1962),0,VLOOKUP($B1962,Listen!$A$2:$C$45,2,FALSE))</f>
        <v>0</v>
      </c>
      <c r="U1962" s="341">
        <f>IF(ISBLANK($B1962),0,VLOOKUP($B1962,Listen!$A$2:$C$45,3,FALSE))</f>
        <v>0</v>
      </c>
      <c r="V1962" s="342">
        <f t="shared" si="223"/>
        <v>0</v>
      </c>
      <c r="W1962" s="342">
        <f t="shared" si="225"/>
        <v>0</v>
      </c>
      <c r="X1962" s="342">
        <f t="shared" si="225"/>
        <v>0</v>
      </c>
      <c r="Y1962" s="342">
        <f t="shared" si="225"/>
        <v>0</v>
      </c>
      <c r="Z1962" s="342">
        <f t="shared" si="225"/>
        <v>0</v>
      </c>
      <c r="AA1962" s="342">
        <f t="shared" si="225"/>
        <v>0</v>
      </c>
      <c r="AB1962" s="342">
        <f t="shared" si="225"/>
        <v>0</v>
      </c>
      <c r="AC1962" s="109">
        <f t="shared" si="222"/>
        <v>0</v>
      </c>
      <c r="AD1962" s="109">
        <f>IF(C1962=A_Stammdaten!$B$12,E_SAV!$S1962-E_SAV!$AE1962,HLOOKUP(A_Stammdaten!$B$12-1,$AF$4:$AL$4004,ROW(C1962)-3,FALSE)-$AE1962)</f>
        <v>0</v>
      </c>
      <c r="AE1962" s="109">
        <f>HLOOKUP(A_Stammdaten!$B$12,$AF$4:$AL$4004,ROW(C1962)-3,FALSE)</f>
        <v>0</v>
      </c>
      <c r="AF1962" s="109">
        <f t="shared" si="220"/>
        <v>0</v>
      </c>
      <c r="AG1962" s="109">
        <f t="shared" si="224"/>
        <v>0</v>
      </c>
      <c r="AH1962" s="109">
        <f t="shared" si="224"/>
        <v>0</v>
      </c>
      <c r="AI1962" s="109">
        <f t="shared" si="224"/>
        <v>0</v>
      </c>
      <c r="AJ1962" s="109">
        <f t="shared" si="224"/>
        <v>0</v>
      </c>
      <c r="AK1962" s="109">
        <f t="shared" si="224"/>
        <v>0</v>
      </c>
      <c r="AL1962" s="109">
        <f t="shared" si="224"/>
        <v>0</v>
      </c>
    </row>
    <row r="1963" spans="1:38" x14ac:dyDescent="0.3">
      <c r="A1963" s="421"/>
      <c r="B1963" s="421"/>
      <c r="C1963" s="422"/>
      <c r="D1963" s="423"/>
      <c r="E1963" s="421"/>
      <c r="F1963" s="421"/>
      <c r="G1963" s="421"/>
      <c r="H1963" s="421"/>
      <c r="I1963" s="421"/>
      <c r="J1963" s="421"/>
      <c r="K1963" s="421"/>
      <c r="L1963" s="421"/>
      <c r="M1963" s="423"/>
      <c r="N1963" s="340">
        <f>IF(C1963&gt;A_Stammdaten!$B$12,0,SUM(E1963,F1963,H1963,J1963:K1963)-SUM(G1963,I1963,L1963:M1963))</f>
        <v>0</v>
      </c>
      <c r="O1963" s="421"/>
      <c r="P1963" s="421"/>
      <c r="Q1963" s="421"/>
      <c r="R1963" s="421"/>
      <c r="S1963" s="108">
        <f t="shared" si="221"/>
        <v>0</v>
      </c>
      <c r="T1963" s="341">
        <f>IF(ISBLANK($B1963),0,VLOOKUP($B1963,Listen!$A$2:$C$45,2,FALSE))</f>
        <v>0</v>
      </c>
      <c r="U1963" s="341">
        <f>IF(ISBLANK($B1963),0,VLOOKUP($B1963,Listen!$A$2:$C$45,3,FALSE))</f>
        <v>0</v>
      </c>
      <c r="V1963" s="342">
        <f t="shared" si="223"/>
        <v>0</v>
      </c>
      <c r="W1963" s="342">
        <f t="shared" si="225"/>
        <v>0</v>
      </c>
      <c r="X1963" s="342">
        <f t="shared" si="225"/>
        <v>0</v>
      </c>
      <c r="Y1963" s="342">
        <f t="shared" si="225"/>
        <v>0</v>
      </c>
      <c r="Z1963" s="342">
        <f t="shared" si="225"/>
        <v>0</v>
      </c>
      <c r="AA1963" s="342">
        <f t="shared" si="225"/>
        <v>0</v>
      </c>
      <c r="AB1963" s="342">
        <f t="shared" si="225"/>
        <v>0</v>
      </c>
      <c r="AC1963" s="109">
        <f t="shared" si="222"/>
        <v>0</v>
      </c>
      <c r="AD1963" s="109">
        <f>IF(C1963=A_Stammdaten!$B$12,E_SAV!$S1963-E_SAV!$AE1963,HLOOKUP(A_Stammdaten!$B$12-1,$AF$4:$AL$4004,ROW(C1963)-3,FALSE)-$AE1963)</f>
        <v>0</v>
      </c>
      <c r="AE1963" s="109">
        <f>HLOOKUP(A_Stammdaten!$B$12,$AF$4:$AL$4004,ROW(C1963)-3,FALSE)</f>
        <v>0</v>
      </c>
      <c r="AF1963" s="109">
        <f t="shared" si="220"/>
        <v>0</v>
      </c>
      <c r="AG1963" s="109">
        <f t="shared" si="224"/>
        <v>0</v>
      </c>
      <c r="AH1963" s="109">
        <f t="shared" si="224"/>
        <v>0</v>
      </c>
      <c r="AI1963" s="109">
        <f t="shared" si="224"/>
        <v>0</v>
      </c>
      <c r="AJ1963" s="109">
        <f t="shared" si="224"/>
        <v>0</v>
      </c>
      <c r="AK1963" s="109">
        <f t="shared" si="224"/>
        <v>0</v>
      </c>
      <c r="AL1963" s="109">
        <f t="shared" si="224"/>
        <v>0</v>
      </c>
    </row>
    <row r="1964" spans="1:38" x14ac:dyDescent="0.3">
      <c r="A1964" s="421"/>
      <c r="B1964" s="421"/>
      <c r="C1964" s="422"/>
      <c r="D1964" s="423"/>
      <c r="E1964" s="421"/>
      <c r="F1964" s="421"/>
      <c r="G1964" s="421"/>
      <c r="H1964" s="421"/>
      <c r="I1964" s="421"/>
      <c r="J1964" s="421"/>
      <c r="K1964" s="421"/>
      <c r="L1964" s="421"/>
      <c r="M1964" s="423"/>
      <c r="N1964" s="340">
        <f>IF(C1964&gt;A_Stammdaten!$B$12,0,SUM(E1964,F1964,H1964,J1964:K1964)-SUM(G1964,I1964,L1964:M1964))</f>
        <v>0</v>
      </c>
      <c r="O1964" s="421"/>
      <c r="P1964" s="421"/>
      <c r="Q1964" s="421"/>
      <c r="R1964" s="421"/>
      <c r="S1964" s="108">
        <f t="shared" si="221"/>
        <v>0</v>
      </c>
      <c r="T1964" s="341">
        <f>IF(ISBLANK($B1964),0,VLOOKUP($B1964,Listen!$A$2:$C$45,2,FALSE))</f>
        <v>0</v>
      </c>
      <c r="U1964" s="341">
        <f>IF(ISBLANK($B1964),0,VLOOKUP($B1964,Listen!$A$2:$C$45,3,FALSE))</f>
        <v>0</v>
      </c>
      <c r="V1964" s="342">
        <f t="shared" si="223"/>
        <v>0</v>
      </c>
      <c r="W1964" s="342">
        <f t="shared" si="225"/>
        <v>0</v>
      </c>
      <c r="X1964" s="342">
        <f t="shared" si="225"/>
        <v>0</v>
      </c>
      <c r="Y1964" s="342">
        <f t="shared" si="225"/>
        <v>0</v>
      </c>
      <c r="Z1964" s="342">
        <f t="shared" si="225"/>
        <v>0</v>
      </c>
      <c r="AA1964" s="342">
        <f t="shared" si="225"/>
        <v>0</v>
      </c>
      <c r="AB1964" s="342">
        <f t="shared" si="225"/>
        <v>0</v>
      </c>
      <c r="AC1964" s="109">
        <f t="shared" si="222"/>
        <v>0</v>
      </c>
      <c r="AD1964" s="109">
        <f>IF(C1964=A_Stammdaten!$B$12,E_SAV!$S1964-E_SAV!$AE1964,HLOOKUP(A_Stammdaten!$B$12-1,$AF$4:$AL$4004,ROW(C1964)-3,FALSE)-$AE1964)</f>
        <v>0</v>
      </c>
      <c r="AE1964" s="109">
        <f>HLOOKUP(A_Stammdaten!$B$12,$AF$4:$AL$4004,ROW(C1964)-3,FALSE)</f>
        <v>0</v>
      </c>
      <c r="AF1964" s="109">
        <f t="shared" si="220"/>
        <v>0</v>
      </c>
      <c r="AG1964" s="109">
        <f t="shared" si="224"/>
        <v>0</v>
      </c>
      <c r="AH1964" s="109">
        <f t="shared" si="224"/>
        <v>0</v>
      </c>
      <c r="AI1964" s="109">
        <f t="shared" si="224"/>
        <v>0</v>
      </c>
      <c r="AJ1964" s="109">
        <f t="shared" si="224"/>
        <v>0</v>
      </c>
      <c r="AK1964" s="109">
        <f t="shared" si="224"/>
        <v>0</v>
      </c>
      <c r="AL1964" s="109">
        <f t="shared" si="224"/>
        <v>0</v>
      </c>
    </row>
    <row r="1965" spans="1:38" x14ac:dyDescent="0.3">
      <c r="A1965" s="421"/>
      <c r="B1965" s="421"/>
      <c r="C1965" s="422"/>
      <c r="D1965" s="423"/>
      <c r="E1965" s="421"/>
      <c r="F1965" s="421"/>
      <c r="G1965" s="421"/>
      <c r="H1965" s="421"/>
      <c r="I1965" s="421"/>
      <c r="J1965" s="421"/>
      <c r="K1965" s="421"/>
      <c r="L1965" s="421"/>
      <c r="M1965" s="423"/>
      <c r="N1965" s="340">
        <f>IF(C1965&gt;A_Stammdaten!$B$12,0,SUM(E1965,F1965,H1965,J1965:K1965)-SUM(G1965,I1965,L1965:M1965))</f>
        <v>0</v>
      </c>
      <c r="O1965" s="421"/>
      <c r="P1965" s="421"/>
      <c r="Q1965" s="421"/>
      <c r="R1965" s="421"/>
      <c r="S1965" s="108">
        <f t="shared" si="221"/>
        <v>0</v>
      </c>
      <c r="T1965" s="341">
        <f>IF(ISBLANK($B1965),0,VLOOKUP($B1965,Listen!$A$2:$C$45,2,FALSE))</f>
        <v>0</v>
      </c>
      <c r="U1965" s="341">
        <f>IF(ISBLANK($B1965),0,VLOOKUP($B1965,Listen!$A$2:$C$45,3,FALSE))</f>
        <v>0</v>
      </c>
      <c r="V1965" s="342">
        <f t="shared" si="223"/>
        <v>0</v>
      </c>
      <c r="W1965" s="342">
        <f t="shared" si="225"/>
        <v>0</v>
      </c>
      <c r="X1965" s="342">
        <f t="shared" si="225"/>
        <v>0</v>
      </c>
      <c r="Y1965" s="342">
        <f t="shared" si="225"/>
        <v>0</v>
      </c>
      <c r="Z1965" s="342">
        <f t="shared" si="225"/>
        <v>0</v>
      </c>
      <c r="AA1965" s="342">
        <f t="shared" si="225"/>
        <v>0</v>
      </c>
      <c r="AB1965" s="342">
        <f t="shared" si="225"/>
        <v>0</v>
      </c>
      <c r="AC1965" s="109">
        <f t="shared" si="222"/>
        <v>0</v>
      </c>
      <c r="AD1965" s="109">
        <f>IF(C1965=A_Stammdaten!$B$12,E_SAV!$S1965-E_SAV!$AE1965,HLOOKUP(A_Stammdaten!$B$12-1,$AF$4:$AL$4004,ROW(C1965)-3,FALSE)-$AE1965)</f>
        <v>0</v>
      </c>
      <c r="AE1965" s="109">
        <f>HLOOKUP(A_Stammdaten!$B$12,$AF$4:$AL$4004,ROW(C1965)-3,FALSE)</f>
        <v>0</v>
      </c>
      <c r="AF1965" s="109">
        <f t="shared" si="220"/>
        <v>0</v>
      </c>
      <c r="AG1965" s="109">
        <f t="shared" si="224"/>
        <v>0</v>
      </c>
      <c r="AH1965" s="109">
        <f t="shared" si="224"/>
        <v>0</v>
      </c>
      <c r="AI1965" s="109">
        <f t="shared" si="224"/>
        <v>0</v>
      </c>
      <c r="AJ1965" s="109">
        <f t="shared" si="224"/>
        <v>0</v>
      </c>
      <c r="AK1965" s="109">
        <f t="shared" si="224"/>
        <v>0</v>
      </c>
      <c r="AL1965" s="109">
        <f t="shared" si="224"/>
        <v>0</v>
      </c>
    </row>
    <row r="1966" spans="1:38" x14ac:dyDescent="0.3">
      <c r="A1966" s="421"/>
      <c r="B1966" s="421"/>
      <c r="C1966" s="422"/>
      <c r="D1966" s="423"/>
      <c r="E1966" s="421"/>
      <c r="F1966" s="421"/>
      <c r="G1966" s="421"/>
      <c r="H1966" s="421"/>
      <c r="I1966" s="421"/>
      <c r="J1966" s="421"/>
      <c r="K1966" s="421"/>
      <c r="L1966" s="421"/>
      <c r="M1966" s="423"/>
      <c r="N1966" s="340">
        <f>IF(C1966&gt;A_Stammdaten!$B$12,0,SUM(E1966,F1966,H1966,J1966:K1966)-SUM(G1966,I1966,L1966:M1966))</f>
        <v>0</v>
      </c>
      <c r="O1966" s="421"/>
      <c r="P1966" s="421"/>
      <c r="Q1966" s="421"/>
      <c r="R1966" s="421"/>
      <c r="S1966" s="108">
        <f t="shared" si="221"/>
        <v>0</v>
      </c>
      <c r="T1966" s="341">
        <f>IF(ISBLANK($B1966),0,VLOOKUP($B1966,Listen!$A$2:$C$45,2,FALSE))</f>
        <v>0</v>
      </c>
      <c r="U1966" s="341">
        <f>IF(ISBLANK($B1966),0,VLOOKUP($B1966,Listen!$A$2:$C$45,3,FALSE))</f>
        <v>0</v>
      </c>
      <c r="V1966" s="342">
        <f t="shared" si="223"/>
        <v>0</v>
      </c>
      <c r="W1966" s="342">
        <f t="shared" si="225"/>
        <v>0</v>
      </c>
      <c r="X1966" s="342">
        <f t="shared" si="225"/>
        <v>0</v>
      </c>
      <c r="Y1966" s="342">
        <f t="shared" si="225"/>
        <v>0</v>
      </c>
      <c r="Z1966" s="342">
        <f t="shared" si="225"/>
        <v>0</v>
      </c>
      <c r="AA1966" s="342">
        <f t="shared" si="225"/>
        <v>0</v>
      </c>
      <c r="AB1966" s="342">
        <f t="shared" si="225"/>
        <v>0</v>
      </c>
      <c r="AC1966" s="109">
        <f t="shared" si="222"/>
        <v>0</v>
      </c>
      <c r="AD1966" s="109">
        <f>IF(C1966=A_Stammdaten!$B$12,E_SAV!$S1966-E_SAV!$AE1966,HLOOKUP(A_Stammdaten!$B$12-1,$AF$4:$AL$4004,ROW(C1966)-3,FALSE)-$AE1966)</f>
        <v>0</v>
      </c>
      <c r="AE1966" s="109">
        <f>HLOOKUP(A_Stammdaten!$B$12,$AF$4:$AL$4004,ROW(C1966)-3,FALSE)</f>
        <v>0</v>
      </c>
      <c r="AF1966" s="109">
        <f t="shared" si="220"/>
        <v>0</v>
      </c>
      <c r="AG1966" s="109">
        <f t="shared" si="224"/>
        <v>0</v>
      </c>
      <c r="AH1966" s="109">
        <f t="shared" si="224"/>
        <v>0</v>
      </c>
      <c r="AI1966" s="109">
        <f t="shared" si="224"/>
        <v>0</v>
      </c>
      <c r="AJ1966" s="109">
        <f t="shared" si="224"/>
        <v>0</v>
      </c>
      <c r="AK1966" s="109">
        <f t="shared" si="224"/>
        <v>0</v>
      </c>
      <c r="AL1966" s="109">
        <f t="shared" si="224"/>
        <v>0</v>
      </c>
    </row>
    <row r="1967" spans="1:38" x14ac:dyDescent="0.3">
      <c r="A1967" s="421"/>
      <c r="B1967" s="421"/>
      <c r="C1967" s="422"/>
      <c r="D1967" s="423"/>
      <c r="E1967" s="421"/>
      <c r="F1967" s="421"/>
      <c r="G1967" s="421"/>
      <c r="H1967" s="421"/>
      <c r="I1967" s="421"/>
      <c r="J1967" s="421"/>
      <c r="K1967" s="421"/>
      <c r="L1967" s="421"/>
      <c r="M1967" s="423"/>
      <c r="N1967" s="340">
        <f>IF(C1967&gt;A_Stammdaten!$B$12,0,SUM(E1967,F1967,H1967,J1967:K1967)-SUM(G1967,I1967,L1967:M1967))</f>
        <v>0</v>
      </c>
      <c r="O1967" s="421"/>
      <c r="P1967" s="421"/>
      <c r="Q1967" s="421"/>
      <c r="R1967" s="421"/>
      <c r="S1967" s="108">
        <f t="shared" si="221"/>
        <v>0</v>
      </c>
      <c r="T1967" s="341">
        <f>IF(ISBLANK($B1967),0,VLOOKUP($B1967,Listen!$A$2:$C$45,2,FALSE))</f>
        <v>0</v>
      </c>
      <c r="U1967" s="341">
        <f>IF(ISBLANK($B1967),0,VLOOKUP($B1967,Listen!$A$2:$C$45,3,FALSE))</f>
        <v>0</v>
      </c>
      <c r="V1967" s="342">
        <f t="shared" si="223"/>
        <v>0</v>
      </c>
      <c r="W1967" s="342">
        <f t="shared" si="225"/>
        <v>0</v>
      </c>
      <c r="X1967" s="342">
        <f t="shared" si="225"/>
        <v>0</v>
      </c>
      <c r="Y1967" s="342">
        <f t="shared" si="225"/>
        <v>0</v>
      </c>
      <c r="Z1967" s="342">
        <f t="shared" si="225"/>
        <v>0</v>
      </c>
      <c r="AA1967" s="342">
        <f t="shared" si="225"/>
        <v>0</v>
      </c>
      <c r="AB1967" s="342">
        <f t="shared" si="225"/>
        <v>0</v>
      </c>
      <c r="AC1967" s="109">
        <f t="shared" si="222"/>
        <v>0</v>
      </c>
      <c r="AD1967" s="109">
        <f>IF(C1967=A_Stammdaten!$B$12,E_SAV!$S1967-E_SAV!$AE1967,HLOOKUP(A_Stammdaten!$B$12-1,$AF$4:$AL$4004,ROW(C1967)-3,FALSE)-$AE1967)</f>
        <v>0</v>
      </c>
      <c r="AE1967" s="109">
        <f>HLOOKUP(A_Stammdaten!$B$12,$AF$4:$AL$4004,ROW(C1967)-3,FALSE)</f>
        <v>0</v>
      </c>
      <c r="AF1967" s="109">
        <f t="shared" si="220"/>
        <v>0</v>
      </c>
      <c r="AG1967" s="109">
        <f t="shared" si="224"/>
        <v>0</v>
      </c>
      <c r="AH1967" s="109">
        <f t="shared" si="224"/>
        <v>0</v>
      </c>
      <c r="AI1967" s="109">
        <f t="shared" si="224"/>
        <v>0</v>
      </c>
      <c r="AJ1967" s="109">
        <f t="shared" si="224"/>
        <v>0</v>
      </c>
      <c r="AK1967" s="109">
        <f t="shared" si="224"/>
        <v>0</v>
      </c>
      <c r="AL1967" s="109">
        <f t="shared" si="224"/>
        <v>0</v>
      </c>
    </row>
    <row r="1968" spans="1:38" x14ac:dyDescent="0.3">
      <c r="A1968" s="421"/>
      <c r="B1968" s="421"/>
      <c r="C1968" s="422"/>
      <c r="D1968" s="423"/>
      <c r="E1968" s="421"/>
      <c r="F1968" s="421"/>
      <c r="G1968" s="421"/>
      <c r="H1968" s="421"/>
      <c r="I1968" s="421"/>
      <c r="J1968" s="421"/>
      <c r="K1968" s="421"/>
      <c r="L1968" s="421"/>
      <c r="M1968" s="423"/>
      <c r="N1968" s="340">
        <f>IF(C1968&gt;A_Stammdaten!$B$12,0,SUM(E1968,F1968,H1968,J1968:K1968)-SUM(G1968,I1968,L1968:M1968))</f>
        <v>0</v>
      </c>
      <c r="O1968" s="421"/>
      <c r="P1968" s="421"/>
      <c r="Q1968" s="421"/>
      <c r="R1968" s="421"/>
      <c r="S1968" s="108">
        <f t="shared" si="221"/>
        <v>0</v>
      </c>
      <c r="T1968" s="341">
        <f>IF(ISBLANK($B1968),0,VLOOKUP($B1968,Listen!$A$2:$C$45,2,FALSE))</f>
        <v>0</v>
      </c>
      <c r="U1968" s="341">
        <f>IF(ISBLANK($B1968),0,VLOOKUP($B1968,Listen!$A$2:$C$45,3,FALSE))</f>
        <v>0</v>
      </c>
      <c r="V1968" s="342">
        <f t="shared" si="223"/>
        <v>0</v>
      </c>
      <c r="W1968" s="342">
        <f t="shared" si="225"/>
        <v>0</v>
      </c>
      <c r="X1968" s="342">
        <f t="shared" si="225"/>
        <v>0</v>
      </c>
      <c r="Y1968" s="342">
        <f t="shared" si="225"/>
        <v>0</v>
      </c>
      <c r="Z1968" s="342">
        <f t="shared" si="225"/>
        <v>0</v>
      </c>
      <c r="AA1968" s="342">
        <f t="shared" si="225"/>
        <v>0</v>
      </c>
      <c r="AB1968" s="342">
        <f t="shared" si="225"/>
        <v>0</v>
      </c>
      <c r="AC1968" s="109">
        <f t="shared" si="222"/>
        <v>0</v>
      </c>
      <c r="AD1968" s="109">
        <f>IF(C1968=A_Stammdaten!$B$12,E_SAV!$S1968-E_SAV!$AE1968,HLOOKUP(A_Stammdaten!$B$12-1,$AF$4:$AL$4004,ROW(C1968)-3,FALSE)-$AE1968)</f>
        <v>0</v>
      </c>
      <c r="AE1968" s="109">
        <f>HLOOKUP(A_Stammdaten!$B$12,$AF$4:$AL$4004,ROW(C1968)-3,FALSE)</f>
        <v>0</v>
      </c>
      <c r="AF1968" s="109">
        <f t="shared" si="220"/>
        <v>0</v>
      </c>
      <c r="AG1968" s="109">
        <f t="shared" si="224"/>
        <v>0</v>
      </c>
      <c r="AH1968" s="109">
        <f t="shared" si="224"/>
        <v>0</v>
      </c>
      <c r="AI1968" s="109">
        <f t="shared" si="224"/>
        <v>0</v>
      </c>
      <c r="AJ1968" s="109">
        <f t="shared" si="224"/>
        <v>0</v>
      </c>
      <c r="AK1968" s="109">
        <f t="shared" si="224"/>
        <v>0</v>
      </c>
      <c r="AL1968" s="109">
        <f t="shared" si="224"/>
        <v>0</v>
      </c>
    </row>
    <row r="1969" spans="1:38" x14ac:dyDescent="0.3">
      <c r="A1969" s="421"/>
      <c r="B1969" s="421"/>
      <c r="C1969" s="422"/>
      <c r="D1969" s="423"/>
      <c r="E1969" s="421"/>
      <c r="F1969" s="421"/>
      <c r="G1969" s="421"/>
      <c r="H1969" s="421"/>
      <c r="I1969" s="421"/>
      <c r="J1969" s="421"/>
      <c r="K1969" s="421"/>
      <c r="L1969" s="421"/>
      <c r="M1969" s="423"/>
      <c r="N1969" s="340">
        <f>IF(C1969&gt;A_Stammdaten!$B$12,0,SUM(E1969,F1969,H1969,J1969:K1969)-SUM(G1969,I1969,L1969:M1969))</f>
        <v>0</v>
      </c>
      <c r="O1969" s="421"/>
      <c r="P1969" s="421"/>
      <c r="Q1969" s="421"/>
      <c r="R1969" s="421"/>
      <c r="S1969" s="108">
        <f t="shared" si="221"/>
        <v>0</v>
      </c>
      <c r="T1969" s="341">
        <f>IF(ISBLANK($B1969),0,VLOOKUP($B1969,Listen!$A$2:$C$45,2,FALSE))</f>
        <v>0</v>
      </c>
      <c r="U1969" s="341">
        <f>IF(ISBLANK($B1969),0,VLOOKUP($B1969,Listen!$A$2:$C$45,3,FALSE))</f>
        <v>0</v>
      </c>
      <c r="V1969" s="342">
        <f t="shared" si="223"/>
        <v>0</v>
      </c>
      <c r="W1969" s="342">
        <f t="shared" si="225"/>
        <v>0</v>
      </c>
      <c r="X1969" s="342">
        <f t="shared" si="225"/>
        <v>0</v>
      </c>
      <c r="Y1969" s="342">
        <f t="shared" si="225"/>
        <v>0</v>
      </c>
      <c r="Z1969" s="342">
        <f t="shared" si="225"/>
        <v>0</v>
      </c>
      <c r="AA1969" s="342">
        <f t="shared" si="225"/>
        <v>0</v>
      </c>
      <c r="AB1969" s="342">
        <f t="shared" si="225"/>
        <v>0</v>
      </c>
      <c r="AC1969" s="109">
        <f t="shared" si="222"/>
        <v>0</v>
      </c>
      <c r="AD1969" s="109">
        <f>IF(C1969=A_Stammdaten!$B$12,E_SAV!$S1969-E_SAV!$AE1969,HLOOKUP(A_Stammdaten!$B$12-1,$AF$4:$AL$4004,ROW(C1969)-3,FALSE)-$AE1969)</f>
        <v>0</v>
      </c>
      <c r="AE1969" s="109">
        <f>HLOOKUP(A_Stammdaten!$B$12,$AF$4:$AL$4004,ROW(C1969)-3,FALSE)</f>
        <v>0</v>
      </c>
      <c r="AF1969" s="109">
        <f t="shared" si="220"/>
        <v>0</v>
      </c>
      <c r="AG1969" s="109">
        <f t="shared" si="224"/>
        <v>0</v>
      </c>
      <c r="AH1969" s="109">
        <f t="shared" si="224"/>
        <v>0</v>
      </c>
      <c r="AI1969" s="109">
        <f t="shared" si="224"/>
        <v>0</v>
      </c>
      <c r="AJ1969" s="109">
        <f t="shared" si="224"/>
        <v>0</v>
      </c>
      <c r="AK1969" s="109">
        <f t="shared" si="224"/>
        <v>0</v>
      </c>
      <c r="AL1969" s="109">
        <f t="shared" si="224"/>
        <v>0</v>
      </c>
    </row>
    <row r="1970" spans="1:38" x14ac:dyDescent="0.3">
      <c r="A1970" s="421"/>
      <c r="B1970" s="421"/>
      <c r="C1970" s="422"/>
      <c r="D1970" s="423"/>
      <c r="E1970" s="421"/>
      <c r="F1970" s="421"/>
      <c r="G1970" s="421"/>
      <c r="H1970" s="421"/>
      <c r="I1970" s="421"/>
      <c r="J1970" s="421"/>
      <c r="K1970" s="421"/>
      <c r="L1970" s="421"/>
      <c r="M1970" s="423"/>
      <c r="N1970" s="340">
        <f>IF(C1970&gt;A_Stammdaten!$B$12,0,SUM(E1970,F1970,H1970,J1970:K1970)-SUM(G1970,I1970,L1970:M1970))</f>
        <v>0</v>
      </c>
      <c r="O1970" s="421"/>
      <c r="P1970" s="421"/>
      <c r="Q1970" s="421"/>
      <c r="R1970" s="421"/>
      <c r="S1970" s="108">
        <f t="shared" si="221"/>
        <v>0</v>
      </c>
      <c r="T1970" s="341">
        <f>IF(ISBLANK($B1970),0,VLOOKUP($B1970,Listen!$A$2:$C$45,2,FALSE))</f>
        <v>0</v>
      </c>
      <c r="U1970" s="341">
        <f>IF(ISBLANK($B1970),0,VLOOKUP($B1970,Listen!$A$2:$C$45,3,FALSE))</f>
        <v>0</v>
      </c>
      <c r="V1970" s="342">
        <f t="shared" si="223"/>
        <v>0</v>
      </c>
      <c r="W1970" s="342">
        <f t="shared" si="225"/>
        <v>0</v>
      </c>
      <c r="X1970" s="342">
        <f t="shared" si="225"/>
        <v>0</v>
      </c>
      <c r="Y1970" s="342">
        <f t="shared" si="225"/>
        <v>0</v>
      </c>
      <c r="Z1970" s="342">
        <f t="shared" si="225"/>
        <v>0</v>
      </c>
      <c r="AA1970" s="342">
        <f t="shared" si="225"/>
        <v>0</v>
      </c>
      <c r="AB1970" s="342">
        <f t="shared" si="225"/>
        <v>0</v>
      </c>
      <c r="AC1970" s="109">
        <f t="shared" si="222"/>
        <v>0</v>
      </c>
      <c r="AD1970" s="109">
        <f>IF(C1970=A_Stammdaten!$B$12,E_SAV!$S1970-E_SAV!$AE1970,HLOOKUP(A_Stammdaten!$B$12-1,$AF$4:$AL$4004,ROW(C1970)-3,FALSE)-$AE1970)</f>
        <v>0</v>
      </c>
      <c r="AE1970" s="109">
        <f>HLOOKUP(A_Stammdaten!$B$12,$AF$4:$AL$4004,ROW(C1970)-3,FALSE)</f>
        <v>0</v>
      </c>
      <c r="AF1970" s="109">
        <f t="shared" si="220"/>
        <v>0</v>
      </c>
      <c r="AG1970" s="109">
        <f t="shared" si="224"/>
        <v>0</v>
      </c>
      <c r="AH1970" s="109">
        <f t="shared" si="224"/>
        <v>0</v>
      </c>
      <c r="AI1970" s="109">
        <f t="shared" si="224"/>
        <v>0</v>
      </c>
      <c r="AJ1970" s="109">
        <f t="shared" si="224"/>
        <v>0</v>
      </c>
      <c r="AK1970" s="109">
        <f t="shared" si="224"/>
        <v>0</v>
      </c>
      <c r="AL1970" s="109">
        <f t="shared" si="224"/>
        <v>0</v>
      </c>
    </row>
    <row r="1971" spans="1:38" x14ac:dyDescent="0.3">
      <c r="A1971" s="421"/>
      <c r="B1971" s="421"/>
      <c r="C1971" s="422"/>
      <c r="D1971" s="423"/>
      <c r="E1971" s="421"/>
      <c r="F1971" s="421"/>
      <c r="G1971" s="421"/>
      <c r="H1971" s="421"/>
      <c r="I1971" s="421"/>
      <c r="J1971" s="421"/>
      <c r="K1971" s="421"/>
      <c r="L1971" s="421"/>
      <c r="M1971" s="423"/>
      <c r="N1971" s="340">
        <f>IF(C1971&gt;A_Stammdaten!$B$12,0,SUM(E1971,F1971,H1971,J1971:K1971)-SUM(G1971,I1971,L1971:M1971))</f>
        <v>0</v>
      </c>
      <c r="O1971" s="421"/>
      <c r="P1971" s="421"/>
      <c r="Q1971" s="421"/>
      <c r="R1971" s="421"/>
      <c r="S1971" s="108">
        <f t="shared" si="221"/>
        <v>0</v>
      </c>
      <c r="T1971" s="341">
        <f>IF(ISBLANK($B1971),0,VLOOKUP($B1971,Listen!$A$2:$C$45,2,FALSE))</f>
        <v>0</v>
      </c>
      <c r="U1971" s="341">
        <f>IF(ISBLANK($B1971),0,VLOOKUP($B1971,Listen!$A$2:$C$45,3,FALSE))</f>
        <v>0</v>
      </c>
      <c r="V1971" s="342">
        <f t="shared" si="223"/>
        <v>0</v>
      </c>
      <c r="W1971" s="342">
        <f t="shared" si="225"/>
        <v>0</v>
      </c>
      <c r="X1971" s="342">
        <f t="shared" si="225"/>
        <v>0</v>
      </c>
      <c r="Y1971" s="342">
        <f t="shared" si="225"/>
        <v>0</v>
      </c>
      <c r="Z1971" s="342">
        <f t="shared" si="225"/>
        <v>0</v>
      </c>
      <c r="AA1971" s="342">
        <f t="shared" si="225"/>
        <v>0</v>
      </c>
      <c r="AB1971" s="342">
        <f t="shared" si="225"/>
        <v>0</v>
      </c>
      <c r="AC1971" s="109">
        <f t="shared" si="222"/>
        <v>0</v>
      </c>
      <c r="AD1971" s="109">
        <f>IF(C1971=A_Stammdaten!$B$12,E_SAV!$S1971-E_SAV!$AE1971,HLOOKUP(A_Stammdaten!$B$12-1,$AF$4:$AL$4004,ROW(C1971)-3,FALSE)-$AE1971)</f>
        <v>0</v>
      </c>
      <c r="AE1971" s="109">
        <f>HLOOKUP(A_Stammdaten!$B$12,$AF$4:$AL$4004,ROW(C1971)-3,FALSE)</f>
        <v>0</v>
      </c>
      <c r="AF1971" s="109">
        <f t="shared" si="220"/>
        <v>0</v>
      </c>
      <c r="AG1971" s="109">
        <f t="shared" si="224"/>
        <v>0</v>
      </c>
      <c r="AH1971" s="109">
        <f t="shared" si="224"/>
        <v>0</v>
      </c>
      <c r="AI1971" s="109">
        <f t="shared" si="224"/>
        <v>0</v>
      </c>
      <c r="AJ1971" s="109">
        <f t="shared" si="224"/>
        <v>0</v>
      </c>
      <c r="AK1971" s="109">
        <f t="shared" si="224"/>
        <v>0</v>
      </c>
      <c r="AL1971" s="109">
        <f t="shared" si="224"/>
        <v>0</v>
      </c>
    </row>
    <row r="1972" spans="1:38" x14ac:dyDescent="0.3">
      <c r="A1972" s="421"/>
      <c r="B1972" s="421"/>
      <c r="C1972" s="422"/>
      <c r="D1972" s="423"/>
      <c r="E1972" s="421"/>
      <c r="F1972" s="421"/>
      <c r="G1972" s="421"/>
      <c r="H1972" s="421"/>
      <c r="I1972" s="421"/>
      <c r="J1972" s="421"/>
      <c r="K1972" s="421"/>
      <c r="L1972" s="421"/>
      <c r="M1972" s="423"/>
      <c r="N1972" s="340">
        <f>IF(C1972&gt;A_Stammdaten!$B$12,0,SUM(E1972,F1972,H1972,J1972:K1972)-SUM(G1972,I1972,L1972:M1972))</f>
        <v>0</v>
      </c>
      <c r="O1972" s="421"/>
      <c r="P1972" s="421"/>
      <c r="Q1972" s="421"/>
      <c r="R1972" s="421"/>
      <c r="S1972" s="108">
        <f t="shared" si="221"/>
        <v>0</v>
      </c>
      <c r="T1972" s="341">
        <f>IF(ISBLANK($B1972),0,VLOOKUP($B1972,Listen!$A$2:$C$45,2,FALSE))</f>
        <v>0</v>
      </c>
      <c r="U1972" s="341">
        <f>IF(ISBLANK($B1972),0,VLOOKUP($B1972,Listen!$A$2:$C$45,3,FALSE))</f>
        <v>0</v>
      </c>
      <c r="V1972" s="342">
        <f t="shared" si="223"/>
        <v>0</v>
      </c>
      <c r="W1972" s="342">
        <f t="shared" si="225"/>
        <v>0</v>
      </c>
      <c r="X1972" s="342">
        <f t="shared" si="225"/>
        <v>0</v>
      </c>
      <c r="Y1972" s="342">
        <f t="shared" si="225"/>
        <v>0</v>
      </c>
      <c r="Z1972" s="342">
        <f t="shared" si="225"/>
        <v>0</v>
      </c>
      <c r="AA1972" s="342">
        <f t="shared" si="225"/>
        <v>0</v>
      </c>
      <c r="AB1972" s="342">
        <f t="shared" si="225"/>
        <v>0</v>
      </c>
      <c r="AC1972" s="109">
        <f t="shared" si="222"/>
        <v>0</v>
      </c>
      <c r="AD1972" s="109">
        <f>IF(C1972=A_Stammdaten!$B$12,E_SAV!$S1972-E_SAV!$AE1972,HLOOKUP(A_Stammdaten!$B$12-1,$AF$4:$AL$4004,ROW(C1972)-3,FALSE)-$AE1972)</f>
        <v>0</v>
      </c>
      <c r="AE1972" s="109">
        <f>HLOOKUP(A_Stammdaten!$B$12,$AF$4:$AL$4004,ROW(C1972)-3,FALSE)</f>
        <v>0</v>
      </c>
      <c r="AF1972" s="109">
        <f t="shared" si="220"/>
        <v>0</v>
      </c>
      <c r="AG1972" s="109">
        <f t="shared" si="224"/>
        <v>0</v>
      </c>
      <c r="AH1972" s="109">
        <f t="shared" si="224"/>
        <v>0</v>
      </c>
      <c r="AI1972" s="109">
        <f t="shared" si="224"/>
        <v>0</v>
      </c>
      <c r="AJ1972" s="109">
        <f t="shared" si="224"/>
        <v>0</v>
      </c>
      <c r="AK1972" s="109">
        <f t="shared" si="224"/>
        <v>0</v>
      </c>
      <c r="AL1972" s="109">
        <f t="shared" si="224"/>
        <v>0</v>
      </c>
    </row>
    <row r="1973" spans="1:38" x14ac:dyDescent="0.3">
      <c r="A1973" s="421"/>
      <c r="B1973" s="421"/>
      <c r="C1973" s="422"/>
      <c r="D1973" s="423"/>
      <c r="E1973" s="421"/>
      <c r="F1973" s="421"/>
      <c r="G1973" s="421"/>
      <c r="H1973" s="421"/>
      <c r="I1973" s="421"/>
      <c r="J1973" s="421"/>
      <c r="K1973" s="421"/>
      <c r="L1973" s="421"/>
      <c r="M1973" s="423"/>
      <c r="N1973" s="340">
        <f>IF(C1973&gt;A_Stammdaten!$B$12,0,SUM(E1973,F1973,H1973,J1973:K1973)-SUM(G1973,I1973,L1973:M1973))</f>
        <v>0</v>
      </c>
      <c r="O1973" s="421"/>
      <c r="P1973" s="421"/>
      <c r="Q1973" s="421"/>
      <c r="R1973" s="421"/>
      <c r="S1973" s="108">
        <f t="shared" si="221"/>
        <v>0</v>
      </c>
      <c r="T1973" s="341">
        <f>IF(ISBLANK($B1973),0,VLOOKUP($B1973,Listen!$A$2:$C$45,2,FALSE))</f>
        <v>0</v>
      </c>
      <c r="U1973" s="341">
        <f>IF(ISBLANK($B1973),0,VLOOKUP($B1973,Listen!$A$2:$C$45,3,FALSE))</f>
        <v>0</v>
      </c>
      <c r="V1973" s="342">
        <f t="shared" si="223"/>
        <v>0</v>
      </c>
      <c r="W1973" s="342">
        <f t="shared" si="225"/>
        <v>0</v>
      </c>
      <c r="X1973" s="342">
        <f t="shared" si="225"/>
        <v>0</v>
      </c>
      <c r="Y1973" s="342">
        <f t="shared" si="225"/>
        <v>0</v>
      </c>
      <c r="Z1973" s="342">
        <f t="shared" si="225"/>
        <v>0</v>
      </c>
      <c r="AA1973" s="342">
        <f t="shared" si="225"/>
        <v>0</v>
      </c>
      <c r="AB1973" s="342">
        <f t="shared" si="225"/>
        <v>0</v>
      </c>
      <c r="AC1973" s="109">
        <f t="shared" si="222"/>
        <v>0</v>
      </c>
      <c r="AD1973" s="109">
        <f>IF(C1973=A_Stammdaten!$B$12,E_SAV!$S1973-E_SAV!$AE1973,HLOOKUP(A_Stammdaten!$B$12-1,$AF$4:$AL$4004,ROW(C1973)-3,FALSE)-$AE1973)</f>
        <v>0</v>
      </c>
      <c r="AE1973" s="109">
        <f>HLOOKUP(A_Stammdaten!$B$12,$AF$4:$AL$4004,ROW(C1973)-3,FALSE)</f>
        <v>0</v>
      </c>
      <c r="AF1973" s="109">
        <f t="shared" si="220"/>
        <v>0</v>
      </c>
      <c r="AG1973" s="109">
        <f t="shared" si="224"/>
        <v>0</v>
      </c>
      <c r="AH1973" s="109">
        <f t="shared" si="224"/>
        <v>0</v>
      </c>
      <c r="AI1973" s="109">
        <f t="shared" si="224"/>
        <v>0</v>
      </c>
      <c r="AJ1973" s="109">
        <f t="shared" ref="AJ1973:AL2036" si="226">IF(OR($C1973=0,$S1973=0,Z1973-(AJ$4-$C1973)=0),0,IF($C1973&lt;AJ$4,AI1973-AI1973/(Z1973-(AJ$4-$C1973)),IF($C1973=AJ$4,$S1973-$S1973/Z1973,0)))</f>
        <v>0</v>
      </c>
      <c r="AK1973" s="109">
        <f t="shared" si="226"/>
        <v>0</v>
      </c>
      <c r="AL1973" s="109">
        <f t="shared" si="226"/>
        <v>0</v>
      </c>
    </row>
    <row r="1974" spans="1:38" x14ac:dyDescent="0.3">
      <c r="A1974" s="421"/>
      <c r="B1974" s="421"/>
      <c r="C1974" s="422"/>
      <c r="D1974" s="423"/>
      <c r="E1974" s="421"/>
      <c r="F1974" s="421"/>
      <c r="G1974" s="421"/>
      <c r="H1974" s="421"/>
      <c r="I1974" s="421"/>
      <c r="J1974" s="421"/>
      <c r="K1974" s="421"/>
      <c r="L1974" s="421"/>
      <c r="M1974" s="423"/>
      <c r="N1974" s="340">
        <f>IF(C1974&gt;A_Stammdaten!$B$12,0,SUM(E1974,F1974,H1974,J1974:K1974)-SUM(G1974,I1974,L1974:M1974))</f>
        <v>0</v>
      </c>
      <c r="O1974" s="421"/>
      <c r="P1974" s="421"/>
      <c r="Q1974" s="421"/>
      <c r="R1974" s="421"/>
      <c r="S1974" s="108">
        <f t="shared" si="221"/>
        <v>0</v>
      </c>
      <c r="T1974" s="341">
        <f>IF(ISBLANK($B1974),0,VLOOKUP($B1974,Listen!$A$2:$C$45,2,FALSE))</f>
        <v>0</v>
      </c>
      <c r="U1974" s="341">
        <f>IF(ISBLANK($B1974),0,VLOOKUP($B1974,Listen!$A$2:$C$45,3,FALSE))</f>
        <v>0</v>
      </c>
      <c r="V1974" s="342">
        <f t="shared" si="223"/>
        <v>0</v>
      </c>
      <c r="W1974" s="342">
        <f t="shared" si="225"/>
        <v>0</v>
      </c>
      <c r="X1974" s="342">
        <f t="shared" si="225"/>
        <v>0</v>
      </c>
      <c r="Y1974" s="342">
        <f t="shared" si="225"/>
        <v>0</v>
      </c>
      <c r="Z1974" s="342">
        <f t="shared" si="225"/>
        <v>0</v>
      </c>
      <c r="AA1974" s="342">
        <f t="shared" si="225"/>
        <v>0</v>
      </c>
      <c r="AB1974" s="342">
        <f t="shared" si="225"/>
        <v>0</v>
      </c>
      <c r="AC1974" s="109">
        <f t="shared" si="222"/>
        <v>0</v>
      </c>
      <c r="AD1974" s="109">
        <f>IF(C1974=A_Stammdaten!$B$12,E_SAV!$S1974-E_SAV!$AE1974,HLOOKUP(A_Stammdaten!$B$12-1,$AF$4:$AL$4004,ROW(C1974)-3,FALSE)-$AE1974)</f>
        <v>0</v>
      </c>
      <c r="AE1974" s="109">
        <f>HLOOKUP(A_Stammdaten!$B$12,$AF$4:$AL$4004,ROW(C1974)-3,FALSE)</f>
        <v>0</v>
      </c>
      <c r="AF1974" s="109">
        <f t="shared" si="220"/>
        <v>0</v>
      </c>
      <c r="AG1974" s="109">
        <f t="shared" ref="AG1974:AL2037" si="227">IF(OR($C1974=0,$S1974=0,W1974-(AG$4-$C1974)=0),0,IF($C1974&lt;AG$4,AF1974-AF1974/(W1974-(AG$4-$C1974)),IF($C1974=AG$4,$S1974-$S1974/W1974,0)))</f>
        <v>0</v>
      </c>
      <c r="AH1974" s="109">
        <f t="shared" si="227"/>
        <v>0</v>
      </c>
      <c r="AI1974" s="109">
        <f t="shared" si="227"/>
        <v>0</v>
      </c>
      <c r="AJ1974" s="109">
        <f t="shared" si="226"/>
        <v>0</v>
      </c>
      <c r="AK1974" s="109">
        <f t="shared" si="226"/>
        <v>0</v>
      </c>
      <c r="AL1974" s="109">
        <f t="shared" si="226"/>
        <v>0</v>
      </c>
    </row>
    <row r="1975" spans="1:38" x14ac:dyDescent="0.3">
      <c r="A1975" s="421"/>
      <c r="B1975" s="421"/>
      <c r="C1975" s="422"/>
      <c r="D1975" s="423"/>
      <c r="E1975" s="421"/>
      <c r="F1975" s="421"/>
      <c r="G1975" s="421"/>
      <c r="H1975" s="421"/>
      <c r="I1975" s="421"/>
      <c r="J1975" s="421"/>
      <c r="K1975" s="421"/>
      <c r="L1975" s="421"/>
      <c r="M1975" s="423"/>
      <c r="N1975" s="340">
        <f>IF(C1975&gt;A_Stammdaten!$B$12,0,SUM(E1975,F1975,H1975,J1975:K1975)-SUM(G1975,I1975,L1975:M1975))</f>
        <v>0</v>
      </c>
      <c r="O1975" s="421"/>
      <c r="P1975" s="421"/>
      <c r="Q1975" s="421"/>
      <c r="R1975" s="421"/>
      <c r="S1975" s="108">
        <f t="shared" si="221"/>
        <v>0</v>
      </c>
      <c r="T1975" s="341">
        <f>IF(ISBLANK($B1975),0,VLOOKUP($B1975,Listen!$A$2:$C$45,2,FALSE))</f>
        <v>0</v>
      </c>
      <c r="U1975" s="341">
        <f>IF(ISBLANK($B1975),0,VLOOKUP($B1975,Listen!$A$2:$C$45,3,FALSE))</f>
        <v>0</v>
      </c>
      <c r="V1975" s="342">
        <f t="shared" si="223"/>
        <v>0</v>
      </c>
      <c r="W1975" s="342">
        <f t="shared" si="225"/>
        <v>0</v>
      </c>
      <c r="X1975" s="342">
        <f t="shared" si="225"/>
        <v>0</v>
      </c>
      <c r="Y1975" s="342">
        <f t="shared" si="225"/>
        <v>0</v>
      </c>
      <c r="Z1975" s="342">
        <f t="shared" si="225"/>
        <v>0</v>
      </c>
      <c r="AA1975" s="342">
        <f t="shared" si="225"/>
        <v>0</v>
      </c>
      <c r="AB1975" s="342">
        <f t="shared" si="225"/>
        <v>0</v>
      </c>
      <c r="AC1975" s="109">
        <f t="shared" si="222"/>
        <v>0</v>
      </c>
      <c r="AD1975" s="109">
        <f>IF(C1975=A_Stammdaten!$B$12,E_SAV!$S1975-E_SAV!$AE1975,HLOOKUP(A_Stammdaten!$B$12-1,$AF$4:$AL$4004,ROW(C1975)-3,FALSE)-$AE1975)</f>
        <v>0</v>
      </c>
      <c r="AE1975" s="109">
        <f>HLOOKUP(A_Stammdaten!$B$12,$AF$4:$AL$4004,ROW(C1975)-3,FALSE)</f>
        <v>0</v>
      </c>
      <c r="AF1975" s="109">
        <f t="shared" si="220"/>
        <v>0</v>
      </c>
      <c r="AG1975" s="109">
        <f t="shared" si="227"/>
        <v>0</v>
      </c>
      <c r="AH1975" s="109">
        <f t="shared" si="227"/>
        <v>0</v>
      </c>
      <c r="AI1975" s="109">
        <f t="shared" si="227"/>
        <v>0</v>
      </c>
      <c r="AJ1975" s="109">
        <f t="shared" si="226"/>
        <v>0</v>
      </c>
      <c r="AK1975" s="109">
        <f t="shared" si="226"/>
        <v>0</v>
      </c>
      <c r="AL1975" s="109">
        <f t="shared" si="226"/>
        <v>0</v>
      </c>
    </row>
    <row r="1976" spans="1:38" x14ac:dyDescent="0.3">
      <c r="A1976" s="421"/>
      <c r="B1976" s="421"/>
      <c r="C1976" s="422"/>
      <c r="D1976" s="423"/>
      <c r="E1976" s="421"/>
      <c r="F1976" s="421"/>
      <c r="G1976" s="421"/>
      <c r="H1976" s="421"/>
      <c r="I1976" s="421"/>
      <c r="J1976" s="421"/>
      <c r="K1976" s="421"/>
      <c r="L1976" s="421"/>
      <c r="M1976" s="423"/>
      <c r="N1976" s="340">
        <f>IF(C1976&gt;A_Stammdaten!$B$12,0,SUM(E1976,F1976,H1976,J1976:K1976)-SUM(G1976,I1976,L1976:M1976))</f>
        <v>0</v>
      </c>
      <c r="O1976" s="421"/>
      <c r="P1976" s="421"/>
      <c r="Q1976" s="421"/>
      <c r="R1976" s="421"/>
      <c r="S1976" s="108">
        <f t="shared" si="221"/>
        <v>0</v>
      </c>
      <c r="T1976" s="341">
        <f>IF(ISBLANK($B1976),0,VLOOKUP($B1976,Listen!$A$2:$C$45,2,FALSE))</f>
        <v>0</v>
      </c>
      <c r="U1976" s="341">
        <f>IF(ISBLANK($B1976),0,VLOOKUP($B1976,Listen!$A$2:$C$45,3,FALSE))</f>
        <v>0</v>
      </c>
      <c r="V1976" s="342">
        <f t="shared" si="223"/>
        <v>0</v>
      </c>
      <c r="W1976" s="342">
        <f t="shared" si="225"/>
        <v>0</v>
      </c>
      <c r="X1976" s="342">
        <f t="shared" si="225"/>
        <v>0</v>
      </c>
      <c r="Y1976" s="342">
        <f t="shared" si="225"/>
        <v>0</v>
      </c>
      <c r="Z1976" s="342">
        <f t="shared" si="225"/>
        <v>0</v>
      </c>
      <c r="AA1976" s="342">
        <f t="shared" si="225"/>
        <v>0</v>
      </c>
      <c r="AB1976" s="342">
        <f t="shared" si="225"/>
        <v>0</v>
      </c>
      <c r="AC1976" s="109">
        <f t="shared" si="222"/>
        <v>0</v>
      </c>
      <c r="AD1976" s="109">
        <f>IF(C1976=A_Stammdaten!$B$12,E_SAV!$S1976-E_SAV!$AE1976,HLOOKUP(A_Stammdaten!$B$12-1,$AF$4:$AL$4004,ROW(C1976)-3,FALSE)-$AE1976)</f>
        <v>0</v>
      </c>
      <c r="AE1976" s="109">
        <f>HLOOKUP(A_Stammdaten!$B$12,$AF$4:$AL$4004,ROW(C1976)-3,FALSE)</f>
        <v>0</v>
      </c>
      <c r="AF1976" s="109">
        <f t="shared" si="220"/>
        <v>0</v>
      </c>
      <c r="AG1976" s="109">
        <f t="shared" si="227"/>
        <v>0</v>
      </c>
      <c r="AH1976" s="109">
        <f t="shared" si="227"/>
        <v>0</v>
      </c>
      <c r="AI1976" s="109">
        <f t="shared" si="227"/>
        <v>0</v>
      </c>
      <c r="AJ1976" s="109">
        <f t="shared" si="226"/>
        <v>0</v>
      </c>
      <c r="AK1976" s="109">
        <f t="shared" si="226"/>
        <v>0</v>
      </c>
      <c r="AL1976" s="109">
        <f t="shared" si="226"/>
        <v>0</v>
      </c>
    </row>
    <row r="1977" spans="1:38" x14ac:dyDescent="0.3">
      <c r="A1977" s="421"/>
      <c r="B1977" s="421"/>
      <c r="C1977" s="422"/>
      <c r="D1977" s="423"/>
      <c r="E1977" s="421"/>
      <c r="F1977" s="421"/>
      <c r="G1977" s="421"/>
      <c r="H1977" s="421"/>
      <c r="I1977" s="421"/>
      <c r="J1977" s="421"/>
      <c r="K1977" s="421"/>
      <c r="L1977" s="421"/>
      <c r="M1977" s="423"/>
      <c r="N1977" s="340">
        <f>IF(C1977&gt;A_Stammdaten!$B$12,0,SUM(E1977,F1977,H1977,J1977:K1977)-SUM(G1977,I1977,L1977:M1977))</f>
        <v>0</v>
      </c>
      <c r="O1977" s="421"/>
      <c r="P1977" s="421"/>
      <c r="Q1977" s="421"/>
      <c r="R1977" s="421"/>
      <c r="S1977" s="108">
        <f t="shared" si="221"/>
        <v>0</v>
      </c>
      <c r="T1977" s="341">
        <f>IF(ISBLANK($B1977),0,VLOOKUP($B1977,Listen!$A$2:$C$45,2,FALSE))</f>
        <v>0</v>
      </c>
      <c r="U1977" s="341">
        <f>IF(ISBLANK($B1977),0,VLOOKUP($B1977,Listen!$A$2:$C$45,3,FALSE))</f>
        <v>0</v>
      </c>
      <c r="V1977" s="342">
        <f t="shared" si="223"/>
        <v>0</v>
      </c>
      <c r="W1977" s="342">
        <f t="shared" si="225"/>
        <v>0</v>
      </c>
      <c r="X1977" s="342">
        <f t="shared" si="225"/>
        <v>0</v>
      </c>
      <c r="Y1977" s="342">
        <f t="shared" si="225"/>
        <v>0</v>
      </c>
      <c r="Z1977" s="342">
        <f t="shared" si="225"/>
        <v>0</v>
      </c>
      <c r="AA1977" s="342">
        <f t="shared" si="225"/>
        <v>0</v>
      </c>
      <c r="AB1977" s="342">
        <f t="shared" si="225"/>
        <v>0</v>
      </c>
      <c r="AC1977" s="109">
        <f t="shared" si="222"/>
        <v>0</v>
      </c>
      <c r="AD1977" s="109">
        <f>IF(C1977=A_Stammdaten!$B$12,E_SAV!$S1977-E_SAV!$AE1977,HLOOKUP(A_Stammdaten!$B$12-1,$AF$4:$AL$4004,ROW(C1977)-3,FALSE)-$AE1977)</f>
        <v>0</v>
      </c>
      <c r="AE1977" s="109">
        <f>HLOOKUP(A_Stammdaten!$B$12,$AF$4:$AL$4004,ROW(C1977)-3,FALSE)</f>
        <v>0</v>
      </c>
      <c r="AF1977" s="109">
        <f t="shared" si="220"/>
        <v>0</v>
      </c>
      <c r="AG1977" s="109">
        <f t="shared" si="227"/>
        <v>0</v>
      </c>
      <c r="AH1977" s="109">
        <f t="shared" si="227"/>
        <v>0</v>
      </c>
      <c r="AI1977" s="109">
        <f t="shared" si="227"/>
        <v>0</v>
      </c>
      <c r="AJ1977" s="109">
        <f t="shared" si="226"/>
        <v>0</v>
      </c>
      <c r="AK1977" s="109">
        <f t="shared" si="226"/>
        <v>0</v>
      </c>
      <c r="AL1977" s="109">
        <f t="shared" si="226"/>
        <v>0</v>
      </c>
    </row>
    <row r="1978" spans="1:38" x14ac:dyDescent="0.3">
      <c r="A1978" s="421"/>
      <c r="B1978" s="421"/>
      <c r="C1978" s="422"/>
      <c r="D1978" s="423"/>
      <c r="E1978" s="421"/>
      <c r="F1978" s="421"/>
      <c r="G1978" s="421"/>
      <c r="H1978" s="421"/>
      <c r="I1978" s="421"/>
      <c r="J1978" s="421"/>
      <c r="K1978" s="421"/>
      <c r="L1978" s="421"/>
      <c r="M1978" s="423"/>
      <c r="N1978" s="340">
        <f>IF(C1978&gt;A_Stammdaten!$B$12,0,SUM(E1978,F1978,H1978,J1978:K1978)-SUM(G1978,I1978,L1978:M1978))</f>
        <v>0</v>
      </c>
      <c r="O1978" s="421"/>
      <c r="P1978" s="421"/>
      <c r="Q1978" s="421"/>
      <c r="R1978" s="421"/>
      <c r="S1978" s="108">
        <f t="shared" si="221"/>
        <v>0</v>
      </c>
      <c r="T1978" s="341">
        <f>IF(ISBLANK($B1978),0,VLOOKUP($B1978,Listen!$A$2:$C$45,2,FALSE))</f>
        <v>0</v>
      </c>
      <c r="U1978" s="341">
        <f>IF(ISBLANK($B1978),0,VLOOKUP($B1978,Listen!$A$2:$C$45,3,FALSE))</f>
        <v>0</v>
      </c>
      <c r="V1978" s="342">
        <f t="shared" si="223"/>
        <v>0</v>
      </c>
      <c r="W1978" s="342">
        <f t="shared" si="225"/>
        <v>0</v>
      </c>
      <c r="X1978" s="342">
        <f t="shared" si="225"/>
        <v>0</v>
      </c>
      <c r="Y1978" s="342">
        <f t="shared" si="225"/>
        <v>0</v>
      </c>
      <c r="Z1978" s="342">
        <f t="shared" si="225"/>
        <v>0</v>
      </c>
      <c r="AA1978" s="342">
        <f t="shared" si="225"/>
        <v>0</v>
      </c>
      <c r="AB1978" s="342">
        <f t="shared" si="225"/>
        <v>0</v>
      </c>
      <c r="AC1978" s="109">
        <f t="shared" si="222"/>
        <v>0</v>
      </c>
      <c r="AD1978" s="109">
        <f>IF(C1978=A_Stammdaten!$B$12,E_SAV!$S1978-E_SAV!$AE1978,HLOOKUP(A_Stammdaten!$B$12-1,$AF$4:$AL$4004,ROW(C1978)-3,FALSE)-$AE1978)</f>
        <v>0</v>
      </c>
      <c r="AE1978" s="109">
        <f>HLOOKUP(A_Stammdaten!$B$12,$AF$4:$AL$4004,ROW(C1978)-3,FALSE)</f>
        <v>0</v>
      </c>
      <c r="AF1978" s="109">
        <f t="shared" si="220"/>
        <v>0</v>
      </c>
      <c r="AG1978" s="109">
        <f t="shared" si="227"/>
        <v>0</v>
      </c>
      <c r="AH1978" s="109">
        <f t="shared" si="227"/>
        <v>0</v>
      </c>
      <c r="AI1978" s="109">
        <f t="shared" si="227"/>
        <v>0</v>
      </c>
      <c r="AJ1978" s="109">
        <f t="shared" si="226"/>
        <v>0</v>
      </c>
      <c r="AK1978" s="109">
        <f t="shared" si="226"/>
        <v>0</v>
      </c>
      <c r="AL1978" s="109">
        <f t="shared" si="226"/>
        <v>0</v>
      </c>
    </row>
    <row r="1979" spans="1:38" x14ac:dyDescent="0.3">
      <c r="A1979" s="421"/>
      <c r="B1979" s="421"/>
      <c r="C1979" s="422"/>
      <c r="D1979" s="423"/>
      <c r="E1979" s="421"/>
      <c r="F1979" s="421"/>
      <c r="G1979" s="421"/>
      <c r="H1979" s="421"/>
      <c r="I1979" s="421"/>
      <c r="J1979" s="421"/>
      <c r="K1979" s="421"/>
      <c r="L1979" s="421"/>
      <c r="M1979" s="423"/>
      <c r="N1979" s="340">
        <f>IF(C1979&gt;A_Stammdaten!$B$12,0,SUM(E1979,F1979,H1979,J1979:K1979)-SUM(G1979,I1979,L1979:M1979))</f>
        <v>0</v>
      </c>
      <c r="O1979" s="421"/>
      <c r="P1979" s="421"/>
      <c r="Q1979" s="421"/>
      <c r="R1979" s="421"/>
      <c r="S1979" s="108">
        <f t="shared" si="221"/>
        <v>0</v>
      </c>
      <c r="T1979" s="341">
        <f>IF(ISBLANK($B1979),0,VLOOKUP($B1979,Listen!$A$2:$C$45,2,FALSE))</f>
        <v>0</v>
      </c>
      <c r="U1979" s="341">
        <f>IF(ISBLANK($B1979),0,VLOOKUP($B1979,Listen!$A$2:$C$45,3,FALSE))</f>
        <v>0</v>
      </c>
      <c r="V1979" s="342">
        <f t="shared" si="223"/>
        <v>0</v>
      </c>
      <c r="W1979" s="342">
        <f t="shared" si="225"/>
        <v>0</v>
      </c>
      <c r="X1979" s="342">
        <f t="shared" si="225"/>
        <v>0</v>
      </c>
      <c r="Y1979" s="342">
        <f t="shared" si="225"/>
        <v>0</v>
      </c>
      <c r="Z1979" s="342">
        <f t="shared" si="225"/>
        <v>0</v>
      </c>
      <c r="AA1979" s="342">
        <f t="shared" si="225"/>
        <v>0</v>
      </c>
      <c r="AB1979" s="342">
        <f t="shared" si="225"/>
        <v>0</v>
      </c>
      <c r="AC1979" s="109">
        <f t="shared" si="222"/>
        <v>0</v>
      </c>
      <c r="AD1979" s="109">
        <f>IF(C1979=A_Stammdaten!$B$12,E_SAV!$S1979-E_SAV!$AE1979,HLOOKUP(A_Stammdaten!$B$12-1,$AF$4:$AL$4004,ROW(C1979)-3,FALSE)-$AE1979)</f>
        <v>0</v>
      </c>
      <c r="AE1979" s="109">
        <f>HLOOKUP(A_Stammdaten!$B$12,$AF$4:$AL$4004,ROW(C1979)-3,FALSE)</f>
        <v>0</v>
      </c>
      <c r="AF1979" s="109">
        <f t="shared" si="220"/>
        <v>0</v>
      </c>
      <c r="AG1979" s="109">
        <f t="shared" si="227"/>
        <v>0</v>
      </c>
      <c r="AH1979" s="109">
        <f t="shared" si="227"/>
        <v>0</v>
      </c>
      <c r="AI1979" s="109">
        <f t="shared" si="227"/>
        <v>0</v>
      </c>
      <c r="AJ1979" s="109">
        <f t="shared" si="226"/>
        <v>0</v>
      </c>
      <c r="AK1979" s="109">
        <f t="shared" si="226"/>
        <v>0</v>
      </c>
      <c r="AL1979" s="109">
        <f t="shared" si="226"/>
        <v>0</v>
      </c>
    </row>
    <row r="1980" spans="1:38" x14ac:dyDescent="0.3">
      <c r="A1980" s="421"/>
      <c r="B1980" s="421"/>
      <c r="C1980" s="422"/>
      <c r="D1980" s="423"/>
      <c r="E1980" s="421"/>
      <c r="F1980" s="421"/>
      <c r="G1980" s="421"/>
      <c r="H1980" s="421"/>
      <c r="I1980" s="421"/>
      <c r="J1980" s="421"/>
      <c r="K1980" s="421"/>
      <c r="L1980" s="421"/>
      <c r="M1980" s="423"/>
      <c r="N1980" s="340">
        <f>IF(C1980&gt;A_Stammdaten!$B$12,0,SUM(E1980,F1980,H1980,J1980:K1980)-SUM(G1980,I1980,L1980:M1980))</f>
        <v>0</v>
      </c>
      <c r="O1980" s="421"/>
      <c r="P1980" s="421"/>
      <c r="Q1980" s="421"/>
      <c r="R1980" s="421"/>
      <c r="S1980" s="108">
        <f t="shared" si="221"/>
        <v>0</v>
      </c>
      <c r="T1980" s="341">
        <f>IF(ISBLANK($B1980),0,VLOOKUP($B1980,Listen!$A$2:$C$45,2,FALSE))</f>
        <v>0</v>
      </c>
      <c r="U1980" s="341">
        <f>IF(ISBLANK($B1980),0,VLOOKUP($B1980,Listen!$A$2:$C$45,3,FALSE))</f>
        <v>0</v>
      </c>
      <c r="V1980" s="342">
        <f t="shared" si="223"/>
        <v>0</v>
      </c>
      <c r="W1980" s="342">
        <f t="shared" si="225"/>
        <v>0</v>
      </c>
      <c r="X1980" s="342">
        <f t="shared" si="225"/>
        <v>0</v>
      </c>
      <c r="Y1980" s="342">
        <f t="shared" si="225"/>
        <v>0</v>
      </c>
      <c r="Z1980" s="342">
        <f t="shared" si="225"/>
        <v>0</v>
      </c>
      <c r="AA1980" s="342">
        <f t="shared" si="225"/>
        <v>0</v>
      </c>
      <c r="AB1980" s="342">
        <f t="shared" si="225"/>
        <v>0</v>
      </c>
      <c r="AC1980" s="109">
        <f t="shared" si="222"/>
        <v>0</v>
      </c>
      <c r="AD1980" s="109">
        <f>IF(C1980=A_Stammdaten!$B$12,E_SAV!$S1980-E_SAV!$AE1980,HLOOKUP(A_Stammdaten!$B$12-1,$AF$4:$AL$4004,ROW(C1980)-3,FALSE)-$AE1980)</f>
        <v>0</v>
      </c>
      <c r="AE1980" s="109">
        <f>HLOOKUP(A_Stammdaten!$B$12,$AF$4:$AL$4004,ROW(C1980)-3,FALSE)</f>
        <v>0</v>
      </c>
      <c r="AF1980" s="109">
        <f t="shared" si="220"/>
        <v>0</v>
      </c>
      <c r="AG1980" s="109">
        <f t="shared" si="227"/>
        <v>0</v>
      </c>
      <c r="AH1980" s="109">
        <f t="shared" si="227"/>
        <v>0</v>
      </c>
      <c r="AI1980" s="109">
        <f t="shared" si="227"/>
        <v>0</v>
      </c>
      <c r="AJ1980" s="109">
        <f t="shared" si="226"/>
        <v>0</v>
      </c>
      <c r="AK1980" s="109">
        <f t="shared" si="226"/>
        <v>0</v>
      </c>
      <c r="AL1980" s="109">
        <f t="shared" si="226"/>
        <v>0</v>
      </c>
    </row>
    <row r="1981" spans="1:38" x14ac:dyDescent="0.3">
      <c r="A1981" s="421"/>
      <c r="B1981" s="421"/>
      <c r="C1981" s="422"/>
      <c r="D1981" s="423"/>
      <c r="E1981" s="421"/>
      <c r="F1981" s="421"/>
      <c r="G1981" s="421"/>
      <c r="H1981" s="421"/>
      <c r="I1981" s="421"/>
      <c r="J1981" s="421"/>
      <c r="K1981" s="421"/>
      <c r="L1981" s="421"/>
      <c r="M1981" s="423"/>
      <c r="N1981" s="340">
        <f>IF(C1981&gt;A_Stammdaten!$B$12,0,SUM(E1981,F1981,H1981,J1981:K1981)-SUM(G1981,I1981,L1981:M1981))</f>
        <v>0</v>
      </c>
      <c r="O1981" s="421"/>
      <c r="P1981" s="421"/>
      <c r="Q1981" s="421"/>
      <c r="R1981" s="421"/>
      <c r="S1981" s="108">
        <f t="shared" si="221"/>
        <v>0</v>
      </c>
      <c r="T1981" s="341">
        <f>IF(ISBLANK($B1981),0,VLOOKUP($B1981,Listen!$A$2:$C$45,2,FALSE))</f>
        <v>0</v>
      </c>
      <c r="U1981" s="341">
        <f>IF(ISBLANK($B1981),0,VLOOKUP($B1981,Listen!$A$2:$C$45,3,FALSE))</f>
        <v>0</v>
      </c>
      <c r="V1981" s="342">
        <f t="shared" si="223"/>
        <v>0</v>
      </c>
      <c r="W1981" s="342">
        <f t="shared" si="225"/>
        <v>0</v>
      </c>
      <c r="X1981" s="342">
        <f t="shared" si="225"/>
        <v>0</v>
      </c>
      <c r="Y1981" s="342">
        <f t="shared" si="225"/>
        <v>0</v>
      </c>
      <c r="Z1981" s="342">
        <f t="shared" si="225"/>
        <v>0</v>
      </c>
      <c r="AA1981" s="342">
        <f t="shared" si="225"/>
        <v>0</v>
      </c>
      <c r="AB1981" s="342">
        <f t="shared" si="225"/>
        <v>0</v>
      </c>
      <c r="AC1981" s="109">
        <f t="shared" si="222"/>
        <v>0</v>
      </c>
      <c r="AD1981" s="109">
        <f>IF(C1981=A_Stammdaten!$B$12,E_SAV!$S1981-E_SAV!$AE1981,HLOOKUP(A_Stammdaten!$B$12-1,$AF$4:$AL$4004,ROW(C1981)-3,FALSE)-$AE1981)</f>
        <v>0</v>
      </c>
      <c r="AE1981" s="109">
        <f>HLOOKUP(A_Stammdaten!$B$12,$AF$4:$AL$4004,ROW(C1981)-3,FALSE)</f>
        <v>0</v>
      </c>
      <c r="AF1981" s="109">
        <f t="shared" si="220"/>
        <v>0</v>
      </c>
      <c r="AG1981" s="109">
        <f t="shared" si="227"/>
        <v>0</v>
      </c>
      <c r="AH1981" s="109">
        <f t="shared" si="227"/>
        <v>0</v>
      </c>
      <c r="AI1981" s="109">
        <f t="shared" si="227"/>
        <v>0</v>
      </c>
      <c r="AJ1981" s="109">
        <f t="shared" si="226"/>
        <v>0</v>
      </c>
      <c r="AK1981" s="109">
        <f t="shared" si="226"/>
        <v>0</v>
      </c>
      <c r="AL1981" s="109">
        <f t="shared" si="226"/>
        <v>0</v>
      </c>
    </row>
    <row r="1982" spans="1:38" x14ac:dyDescent="0.3">
      <c r="A1982" s="421"/>
      <c r="B1982" s="421"/>
      <c r="C1982" s="422"/>
      <c r="D1982" s="423"/>
      <c r="E1982" s="421"/>
      <c r="F1982" s="421"/>
      <c r="G1982" s="421"/>
      <c r="H1982" s="421"/>
      <c r="I1982" s="421"/>
      <c r="J1982" s="421"/>
      <c r="K1982" s="421"/>
      <c r="L1982" s="421"/>
      <c r="M1982" s="423"/>
      <c r="N1982" s="340">
        <f>IF(C1982&gt;A_Stammdaten!$B$12,0,SUM(E1982,F1982,H1982,J1982:K1982)-SUM(G1982,I1982,L1982:M1982))</f>
        <v>0</v>
      </c>
      <c r="O1982" s="421"/>
      <c r="P1982" s="421"/>
      <c r="Q1982" s="421"/>
      <c r="R1982" s="421"/>
      <c r="S1982" s="108">
        <f t="shared" si="221"/>
        <v>0</v>
      </c>
      <c r="T1982" s="341">
        <f>IF(ISBLANK($B1982),0,VLOOKUP($B1982,Listen!$A$2:$C$45,2,FALSE))</f>
        <v>0</v>
      </c>
      <c r="U1982" s="341">
        <f>IF(ISBLANK($B1982),0,VLOOKUP($B1982,Listen!$A$2:$C$45,3,FALSE))</f>
        <v>0</v>
      </c>
      <c r="V1982" s="342">
        <f t="shared" si="223"/>
        <v>0</v>
      </c>
      <c r="W1982" s="342">
        <f t="shared" si="225"/>
        <v>0</v>
      </c>
      <c r="X1982" s="342">
        <f t="shared" si="225"/>
        <v>0</v>
      </c>
      <c r="Y1982" s="342">
        <f t="shared" si="225"/>
        <v>0</v>
      </c>
      <c r="Z1982" s="342">
        <f t="shared" si="225"/>
        <v>0</v>
      </c>
      <c r="AA1982" s="342">
        <f t="shared" si="225"/>
        <v>0</v>
      </c>
      <c r="AB1982" s="342">
        <f t="shared" si="225"/>
        <v>0</v>
      </c>
      <c r="AC1982" s="109">
        <f t="shared" si="222"/>
        <v>0</v>
      </c>
      <c r="AD1982" s="109">
        <f>IF(C1982=A_Stammdaten!$B$12,E_SAV!$S1982-E_SAV!$AE1982,HLOOKUP(A_Stammdaten!$B$12-1,$AF$4:$AL$4004,ROW(C1982)-3,FALSE)-$AE1982)</f>
        <v>0</v>
      </c>
      <c r="AE1982" s="109">
        <f>HLOOKUP(A_Stammdaten!$B$12,$AF$4:$AL$4004,ROW(C1982)-3,FALSE)</f>
        <v>0</v>
      </c>
      <c r="AF1982" s="109">
        <f t="shared" si="220"/>
        <v>0</v>
      </c>
      <c r="AG1982" s="109">
        <f t="shared" si="227"/>
        <v>0</v>
      </c>
      <c r="AH1982" s="109">
        <f t="shared" si="227"/>
        <v>0</v>
      </c>
      <c r="AI1982" s="109">
        <f t="shared" si="227"/>
        <v>0</v>
      </c>
      <c r="AJ1982" s="109">
        <f t="shared" si="226"/>
        <v>0</v>
      </c>
      <c r="AK1982" s="109">
        <f t="shared" si="226"/>
        <v>0</v>
      </c>
      <c r="AL1982" s="109">
        <f t="shared" si="226"/>
        <v>0</v>
      </c>
    </row>
    <row r="1983" spans="1:38" x14ac:dyDescent="0.3">
      <c r="A1983" s="421"/>
      <c r="B1983" s="421"/>
      <c r="C1983" s="422"/>
      <c r="D1983" s="423"/>
      <c r="E1983" s="421"/>
      <c r="F1983" s="421"/>
      <c r="G1983" s="421"/>
      <c r="H1983" s="421"/>
      <c r="I1983" s="421"/>
      <c r="J1983" s="421"/>
      <c r="K1983" s="421"/>
      <c r="L1983" s="421"/>
      <c r="M1983" s="423"/>
      <c r="N1983" s="340">
        <f>IF(C1983&gt;A_Stammdaten!$B$12,0,SUM(E1983,F1983,H1983,J1983:K1983)-SUM(G1983,I1983,L1983:M1983))</f>
        <v>0</v>
      </c>
      <c r="O1983" s="421"/>
      <c r="P1983" s="421"/>
      <c r="Q1983" s="421"/>
      <c r="R1983" s="421"/>
      <c r="S1983" s="108">
        <f t="shared" si="221"/>
        <v>0</v>
      </c>
      <c r="T1983" s="341">
        <f>IF(ISBLANK($B1983),0,VLOOKUP($B1983,Listen!$A$2:$C$45,2,FALSE))</f>
        <v>0</v>
      </c>
      <c r="U1983" s="341">
        <f>IF(ISBLANK($B1983),0,VLOOKUP($B1983,Listen!$A$2:$C$45,3,FALSE))</f>
        <v>0</v>
      </c>
      <c r="V1983" s="342">
        <f t="shared" si="223"/>
        <v>0</v>
      </c>
      <c r="W1983" s="342">
        <f t="shared" si="225"/>
        <v>0</v>
      </c>
      <c r="X1983" s="342">
        <f t="shared" si="225"/>
        <v>0</v>
      </c>
      <c r="Y1983" s="342">
        <f t="shared" si="225"/>
        <v>0</v>
      </c>
      <c r="Z1983" s="342">
        <f t="shared" si="225"/>
        <v>0</v>
      </c>
      <c r="AA1983" s="342">
        <f t="shared" si="225"/>
        <v>0</v>
      </c>
      <c r="AB1983" s="342">
        <f t="shared" si="225"/>
        <v>0</v>
      </c>
      <c r="AC1983" s="109">
        <f t="shared" si="222"/>
        <v>0</v>
      </c>
      <c r="AD1983" s="109">
        <f>IF(C1983=A_Stammdaten!$B$12,E_SAV!$S1983-E_SAV!$AE1983,HLOOKUP(A_Stammdaten!$B$12-1,$AF$4:$AL$4004,ROW(C1983)-3,FALSE)-$AE1983)</f>
        <v>0</v>
      </c>
      <c r="AE1983" s="109">
        <f>HLOOKUP(A_Stammdaten!$B$12,$AF$4:$AL$4004,ROW(C1983)-3,FALSE)</f>
        <v>0</v>
      </c>
      <c r="AF1983" s="109">
        <f t="shared" si="220"/>
        <v>0</v>
      </c>
      <c r="AG1983" s="109">
        <f t="shared" si="227"/>
        <v>0</v>
      </c>
      <c r="AH1983" s="109">
        <f t="shared" si="227"/>
        <v>0</v>
      </c>
      <c r="AI1983" s="109">
        <f t="shared" si="227"/>
        <v>0</v>
      </c>
      <c r="AJ1983" s="109">
        <f t="shared" si="226"/>
        <v>0</v>
      </c>
      <c r="AK1983" s="109">
        <f t="shared" si="226"/>
        <v>0</v>
      </c>
      <c r="AL1983" s="109">
        <f t="shared" si="226"/>
        <v>0</v>
      </c>
    </row>
    <row r="1984" spans="1:38" x14ac:dyDescent="0.3">
      <c r="A1984" s="421"/>
      <c r="B1984" s="421"/>
      <c r="C1984" s="422"/>
      <c r="D1984" s="423"/>
      <c r="E1984" s="421"/>
      <c r="F1984" s="421"/>
      <c r="G1984" s="421"/>
      <c r="H1984" s="421"/>
      <c r="I1984" s="421"/>
      <c r="J1984" s="421"/>
      <c r="K1984" s="421"/>
      <c r="L1984" s="421"/>
      <c r="M1984" s="423"/>
      <c r="N1984" s="340">
        <f>IF(C1984&gt;A_Stammdaten!$B$12,0,SUM(E1984,F1984,H1984,J1984:K1984)-SUM(G1984,I1984,L1984:M1984))</f>
        <v>0</v>
      </c>
      <c r="O1984" s="421"/>
      <c r="P1984" s="421"/>
      <c r="Q1984" s="421"/>
      <c r="R1984" s="421"/>
      <c r="S1984" s="108">
        <f t="shared" si="221"/>
        <v>0</v>
      </c>
      <c r="T1984" s="341">
        <f>IF(ISBLANK($B1984),0,VLOOKUP($B1984,Listen!$A$2:$C$45,2,FALSE))</f>
        <v>0</v>
      </c>
      <c r="U1984" s="341">
        <f>IF(ISBLANK($B1984),0,VLOOKUP($B1984,Listen!$A$2:$C$45,3,FALSE))</f>
        <v>0</v>
      </c>
      <c r="V1984" s="342">
        <f t="shared" si="223"/>
        <v>0</v>
      </c>
      <c r="W1984" s="342">
        <f t="shared" si="225"/>
        <v>0</v>
      </c>
      <c r="X1984" s="342">
        <f t="shared" si="225"/>
        <v>0</v>
      </c>
      <c r="Y1984" s="342">
        <f t="shared" si="225"/>
        <v>0</v>
      </c>
      <c r="Z1984" s="342">
        <f t="shared" si="225"/>
        <v>0</v>
      </c>
      <c r="AA1984" s="342">
        <f t="shared" si="225"/>
        <v>0</v>
      </c>
      <c r="AB1984" s="342">
        <f t="shared" si="225"/>
        <v>0</v>
      </c>
      <c r="AC1984" s="109">
        <f t="shared" si="222"/>
        <v>0</v>
      </c>
      <c r="AD1984" s="109">
        <f>IF(C1984=A_Stammdaten!$B$12,E_SAV!$S1984-E_SAV!$AE1984,HLOOKUP(A_Stammdaten!$B$12-1,$AF$4:$AL$4004,ROW(C1984)-3,FALSE)-$AE1984)</f>
        <v>0</v>
      </c>
      <c r="AE1984" s="109">
        <f>HLOOKUP(A_Stammdaten!$B$12,$AF$4:$AL$4004,ROW(C1984)-3,FALSE)</f>
        <v>0</v>
      </c>
      <c r="AF1984" s="109">
        <f t="shared" si="220"/>
        <v>0</v>
      </c>
      <c r="AG1984" s="109">
        <f t="shared" si="227"/>
        <v>0</v>
      </c>
      <c r="AH1984" s="109">
        <f t="shared" si="227"/>
        <v>0</v>
      </c>
      <c r="AI1984" s="109">
        <f t="shared" si="227"/>
        <v>0</v>
      </c>
      <c r="AJ1984" s="109">
        <f t="shared" si="226"/>
        <v>0</v>
      </c>
      <c r="AK1984" s="109">
        <f t="shared" si="226"/>
        <v>0</v>
      </c>
      <c r="AL1984" s="109">
        <f t="shared" si="226"/>
        <v>0</v>
      </c>
    </row>
    <row r="1985" spans="1:38" x14ac:dyDescent="0.3">
      <c r="A1985" s="421"/>
      <c r="B1985" s="421"/>
      <c r="C1985" s="422"/>
      <c r="D1985" s="423"/>
      <c r="E1985" s="421"/>
      <c r="F1985" s="421"/>
      <c r="G1985" s="421"/>
      <c r="H1985" s="421"/>
      <c r="I1985" s="421"/>
      <c r="J1985" s="421"/>
      <c r="K1985" s="421"/>
      <c r="L1985" s="421"/>
      <c r="M1985" s="423"/>
      <c r="N1985" s="340">
        <f>IF(C1985&gt;A_Stammdaten!$B$12,0,SUM(E1985,F1985,H1985,J1985:K1985)-SUM(G1985,I1985,L1985:M1985))</f>
        <v>0</v>
      </c>
      <c r="O1985" s="421"/>
      <c r="P1985" s="421"/>
      <c r="Q1985" s="421"/>
      <c r="R1985" s="421"/>
      <c r="S1985" s="108">
        <f t="shared" si="221"/>
        <v>0</v>
      </c>
      <c r="T1985" s="341">
        <f>IF(ISBLANK($B1985),0,VLOOKUP($B1985,Listen!$A$2:$C$45,2,FALSE))</f>
        <v>0</v>
      </c>
      <c r="U1985" s="341">
        <f>IF(ISBLANK($B1985),0,VLOOKUP($B1985,Listen!$A$2:$C$45,3,FALSE))</f>
        <v>0</v>
      </c>
      <c r="V1985" s="342">
        <f t="shared" si="223"/>
        <v>0</v>
      </c>
      <c r="W1985" s="342">
        <f t="shared" si="225"/>
        <v>0</v>
      </c>
      <c r="X1985" s="342">
        <f t="shared" si="225"/>
        <v>0</v>
      </c>
      <c r="Y1985" s="342">
        <f t="shared" si="225"/>
        <v>0</v>
      </c>
      <c r="Z1985" s="342">
        <f t="shared" si="225"/>
        <v>0</v>
      </c>
      <c r="AA1985" s="342">
        <f t="shared" si="225"/>
        <v>0</v>
      </c>
      <c r="AB1985" s="342">
        <f t="shared" si="225"/>
        <v>0</v>
      </c>
      <c r="AC1985" s="109">
        <f t="shared" si="222"/>
        <v>0</v>
      </c>
      <c r="AD1985" s="109">
        <f>IF(C1985=A_Stammdaten!$B$12,E_SAV!$S1985-E_SAV!$AE1985,HLOOKUP(A_Stammdaten!$B$12-1,$AF$4:$AL$4004,ROW(C1985)-3,FALSE)-$AE1985)</f>
        <v>0</v>
      </c>
      <c r="AE1985" s="109">
        <f>HLOOKUP(A_Stammdaten!$B$12,$AF$4:$AL$4004,ROW(C1985)-3,FALSE)</f>
        <v>0</v>
      </c>
      <c r="AF1985" s="109">
        <f t="shared" si="220"/>
        <v>0</v>
      </c>
      <c r="AG1985" s="109">
        <f t="shared" si="227"/>
        <v>0</v>
      </c>
      <c r="AH1985" s="109">
        <f t="shared" si="227"/>
        <v>0</v>
      </c>
      <c r="AI1985" s="109">
        <f t="shared" si="227"/>
        <v>0</v>
      </c>
      <c r="AJ1985" s="109">
        <f t="shared" si="226"/>
        <v>0</v>
      </c>
      <c r="AK1985" s="109">
        <f t="shared" si="226"/>
        <v>0</v>
      </c>
      <c r="AL1985" s="109">
        <f t="shared" si="226"/>
        <v>0</v>
      </c>
    </row>
    <row r="1986" spans="1:38" x14ac:dyDescent="0.3">
      <c r="A1986" s="421"/>
      <c r="B1986" s="421"/>
      <c r="C1986" s="422"/>
      <c r="D1986" s="423"/>
      <c r="E1986" s="421"/>
      <c r="F1986" s="421"/>
      <c r="G1986" s="421"/>
      <c r="H1986" s="421"/>
      <c r="I1986" s="421"/>
      <c r="J1986" s="421"/>
      <c r="K1986" s="421"/>
      <c r="L1986" s="421"/>
      <c r="M1986" s="423"/>
      <c r="N1986" s="340">
        <f>IF(C1986&gt;A_Stammdaten!$B$12,0,SUM(E1986,F1986,H1986,J1986:K1986)-SUM(G1986,I1986,L1986:M1986))</f>
        <v>0</v>
      </c>
      <c r="O1986" s="421"/>
      <c r="P1986" s="421"/>
      <c r="Q1986" s="421"/>
      <c r="R1986" s="421"/>
      <c r="S1986" s="108">
        <f t="shared" si="221"/>
        <v>0</v>
      </c>
      <c r="T1986" s="341">
        <f>IF(ISBLANK($B1986),0,VLOOKUP($B1986,Listen!$A$2:$C$45,2,FALSE))</f>
        <v>0</v>
      </c>
      <c r="U1986" s="341">
        <f>IF(ISBLANK($B1986),0,VLOOKUP($B1986,Listen!$A$2:$C$45,3,FALSE))</f>
        <v>0</v>
      </c>
      <c r="V1986" s="342">
        <f t="shared" si="223"/>
        <v>0</v>
      </c>
      <c r="W1986" s="342">
        <f t="shared" si="225"/>
        <v>0</v>
      </c>
      <c r="X1986" s="342">
        <f t="shared" si="225"/>
        <v>0</v>
      </c>
      <c r="Y1986" s="342">
        <f t="shared" si="225"/>
        <v>0</v>
      </c>
      <c r="Z1986" s="342">
        <f t="shared" si="225"/>
        <v>0</v>
      </c>
      <c r="AA1986" s="342">
        <f t="shared" si="225"/>
        <v>0</v>
      </c>
      <c r="AB1986" s="342">
        <f t="shared" ref="W1986:AB2005" si="228">$T1986</f>
        <v>0</v>
      </c>
      <c r="AC1986" s="109">
        <f t="shared" si="222"/>
        <v>0</v>
      </c>
      <c r="AD1986" s="109">
        <f>IF(C1986=A_Stammdaten!$B$12,E_SAV!$S1986-E_SAV!$AE1986,HLOOKUP(A_Stammdaten!$B$12-1,$AF$4:$AL$4004,ROW(C1986)-3,FALSE)-$AE1986)</f>
        <v>0</v>
      </c>
      <c r="AE1986" s="109">
        <f>HLOOKUP(A_Stammdaten!$B$12,$AF$4:$AL$4004,ROW(C1986)-3,FALSE)</f>
        <v>0</v>
      </c>
      <c r="AF1986" s="109">
        <f t="shared" si="220"/>
        <v>0</v>
      </c>
      <c r="AG1986" s="109">
        <f t="shared" si="227"/>
        <v>0</v>
      </c>
      <c r="AH1986" s="109">
        <f t="shared" si="227"/>
        <v>0</v>
      </c>
      <c r="AI1986" s="109">
        <f t="shared" si="227"/>
        <v>0</v>
      </c>
      <c r="AJ1986" s="109">
        <f t="shared" si="226"/>
        <v>0</v>
      </c>
      <c r="AK1986" s="109">
        <f t="shared" si="226"/>
        <v>0</v>
      </c>
      <c r="AL1986" s="109">
        <f t="shared" si="226"/>
        <v>0</v>
      </c>
    </row>
    <row r="1987" spans="1:38" x14ac:dyDescent="0.3">
      <c r="A1987" s="421"/>
      <c r="B1987" s="421"/>
      <c r="C1987" s="422"/>
      <c r="D1987" s="423"/>
      <c r="E1987" s="421"/>
      <c r="F1987" s="421"/>
      <c r="G1987" s="421"/>
      <c r="H1987" s="421"/>
      <c r="I1987" s="421"/>
      <c r="J1987" s="421"/>
      <c r="K1987" s="421"/>
      <c r="L1987" s="421"/>
      <c r="M1987" s="423"/>
      <c r="N1987" s="340">
        <f>IF(C1987&gt;A_Stammdaten!$B$12,0,SUM(E1987,F1987,H1987,J1987:K1987)-SUM(G1987,I1987,L1987:M1987))</f>
        <v>0</v>
      </c>
      <c r="O1987" s="421"/>
      <c r="P1987" s="421"/>
      <c r="Q1987" s="421"/>
      <c r="R1987" s="421"/>
      <c r="S1987" s="108">
        <f t="shared" si="221"/>
        <v>0</v>
      </c>
      <c r="T1987" s="341">
        <f>IF(ISBLANK($B1987),0,VLOOKUP($B1987,Listen!$A$2:$C$45,2,FALSE))</f>
        <v>0</v>
      </c>
      <c r="U1987" s="341">
        <f>IF(ISBLANK($B1987),0,VLOOKUP($B1987,Listen!$A$2:$C$45,3,FALSE))</f>
        <v>0</v>
      </c>
      <c r="V1987" s="342">
        <f t="shared" si="223"/>
        <v>0</v>
      </c>
      <c r="W1987" s="342">
        <f t="shared" si="228"/>
        <v>0</v>
      </c>
      <c r="X1987" s="342">
        <f t="shared" si="228"/>
        <v>0</v>
      </c>
      <c r="Y1987" s="342">
        <f t="shared" si="228"/>
        <v>0</v>
      </c>
      <c r="Z1987" s="342">
        <f t="shared" si="228"/>
        <v>0</v>
      </c>
      <c r="AA1987" s="342">
        <f t="shared" si="228"/>
        <v>0</v>
      </c>
      <c r="AB1987" s="342">
        <f t="shared" si="228"/>
        <v>0</v>
      </c>
      <c r="AC1987" s="109">
        <f t="shared" si="222"/>
        <v>0</v>
      </c>
      <c r="AD1987" s="109">
        <f>IF(C1987=A_Stammdaten!$B$12,E_SAV!$S1987-E_SAV!$AE1987,HLOOKUP(A_Stammdaten!$B$12-1,$AF$4:$AL$4004,ROW(C1987)-3,FALSE)-$AE1987)</f>
        <v>0</v>
      </c>
      <c r="AE1987" s="109">
        <f>HLOOKUP(A_Stammdaten!$B$12,$AF$4:$AL$4004,ROW(C1987)-3,FALSE)</f>
        <v>0</v>
      </c>
      <c r="AF1987" s="109">
        <f t="shared" si="220"/>
        <v>0</v>
      </c>
      <c r="AG1987" s="109">
        <f t="shared" si="227"/>
        <v>0</v>
      </c>
      <c r="AH1987" s="109">
        <f t="shared" si="227"/>
        <v>0</v>
      </c>
      <c r="AI1987" s="109">
        <f t="shared" si="227"/>
        <v>0</v>
      </c>
      <c r="AJ1987" s="109">
        <f t="shared" si="226"/>
        <v>0</v>
      </c>
      <c r="AK1987" s="109">
        <f t="shared" si="226"/>
        <v>0</v>
      </c>
      <c r="AL1987" s="109">
        <f t="shared" si="226"/>
        <v>0</v>
      </c>
    </row>
    <row r="1988" spans="1:38" x14ac:dyDescent="0.3">
      <c r="A1988" s="421"/>
      <c r="B1988" s="421"/>
      <c r="C1988" s="422"/>
      <c r="D1988" s="423"/>
      <c r="E1988" s="421"/>
      <c r="F1988" s="421"/>
      <c r="G1988" s="421"/>
      <c r="H1988" s="421"/>
      <c r="I1988" s="421"/>
      <c r="J1988" s="421"/>
      <c r="K1988" s="421"/>
      <c r="L1988" s="421"/>
      <c r="M1988" s="423"/>
      <c r="N1988" s="340">
        <f>IF(C1988&gt;A_Stammdaten!$B$12,0,SUM(E1988,F1988,H1988,J1988:K1988)-SUM(G1988,I1988,L1988:M1988))</f>
        <v>0</v>
      </c>
      <c r="O1988" s="421"/>
      <c r="P1988" s="421"/>
      <c r="Q1988" s="421"/>
      <c r="R1988" s="421"/>
      <c r="S1988" s="108">
        <f t="shared" si="221"/>
        <v>0</v>
      </c>
      <c r="T1988" s="341">
        <f>IF(ISBLANK($B1988),0,VLOOKUP($B1988,Listen!$A$2:$C$45,2,FALSE))</f>
        <v>0</v>
      </c>
      <c r="U1988" s="341">
        <f>IF(ISBLANK($B1988),0,VLOOKUP($B1988,Listen!$A$2:$C$45,3,FALSE))</f>
        <v>0</v>
      </c>
      <c r="V1988" s="342">
        <f t="shared" si="223"/>
        <v>0</v>
      </c>
      <c r="W1988" s="342">
        <f t="shared" si="228"/>
        <v>0</v>
      </c>
      <c r="X1988" s="342">
        <f t="shared" si="228"/>
        <v>0</v>
      </c>
      <c r="Y1988" s="342">
        <f t="shared" si="228"/>
        <v>0</v>
      </c>
      <c r="Z1988" s="342">
        <f t="shared" si="228"/>
        <v>0</v>
      </c>
      <c r="AA1988" s="342">
        <f t="shared" si="228"/>
        <v>0</v>
      </c>
      <c r="AB1988" s="342">
        <f t="shared" si="228"/>
        <v>0</v>
      </c>
      <c r="AC1988" s="109">
        <f t="shared" si="222"/>
        <v>0</v>
      </c>
      <c r="AD1988" s="109">
        <f>IF(C1988=A_Stammdaten!$B$12,E_SAV!$S1988-E_SAV!$AE1988,HLOOKUP(A_Stammdaten!$B$12-1,$AF$4:$AL$4004,ROW(C1988)-3,FALSE)-$AE1988)</f>
        <v>0</v>
      </c>
      <c r="AE1988" s="109">
        <f>HLOOKUP(A_Stammdaten!$B$12,$AF$4:$AL$4004,ROW(C1988)-3,FALSE)</f>
        <v>0</v>
      </c>
      <c r="AF1988" s="109">
        <f t="shared" si="220"/>
        <v>0</v>
      </c>
      <c r="AG1988" s="109">
        <f t="shared" si="227"/>
        <v>0</v>
      </c>
      <c r="AH1988" s="109">
        <f t="shared" si="227"/>
        <v>0</v>
      </c>
      <c r="AI1988" s="109">
        <f t="shared" si="227"/>
        <v>0</v>
      </c>
      <c r="AJ1988" s="109">
        <f t="shared" si="226"/>
        <v>0</v>
      </c>
      <c r="AK1988" s="109">
        <f t="shared" si="226"/>
        <v>0</v>
      </c>
      <c r="AL1988" s="109">
        <f t="shared" si="226"/>
        <v>0</v>
      </c>
    </row>
    <row r="1989" spans="1:38" x14ac:dyDescent="0.3">
      <c r="A1989" s="421"/>
      <c r="B1989" s="421"/>
      <c r="C1989" s="422"/>
      <c r="D1989" s="423"/>
      <c r="E1989" s="421"/>
      <c r="F1989" s="421"/>
      <c r="G1989" s="421"/>
      <c r="H1989" s="421"/>
      <c r="I1989" s="421"/>
      <c r="J1989" s="421"/>
      <c r="K1989" s="421"/>
      <c r="L1989" s="421"/>
      <c r="M1989" s="423"/>
      <c r="N1989" s="340">
        <f>IF(C1989&gt;A_Stammdaten!$B$12,0,SUM(E1989,F1989,H1989,J1989:K1989)-SUM(G1989,I1989,L1989:M1989))</f>
        <v>0</v>
      </c>
      <c r="O1989" s="421"/>
      <c r="P1989" s="421"/>
      <c r="Q1989" s="421"/>
      <c r="R1989" s="421"/>
      <c r="S1989" s="108">
        <f t="shared" si="221"/>
        <v>0</v>
      </c>
      <c r="T1989" s="341">
        <f>IF(ISBLANK($B1989),0,VLOOKUP($B1989,Listen!$A$2:$C$45,2,FALSE))</f>
        <v>0</v>
      </c>
      <c r="U1989" s="341">
        <f>IF(ISBLANK($B1989),0,VLOOKUP($B1989,Listen!$A$2:$C$45,3,FALSE))</f>
        <v>0</v>
      </c>
      <c r="V1989" s="342">
        <f t="shared" si="223"/>
        <v>0</v>
      </c>
      <c r="W1989" s="342">
        <f t="shared" si="228"/>
        <v>0</v>
      </c>
      <c r="X1989" s="342">
        <f t="shared" si="228"/>
        <v>0</v>
      </c>
      <c r="Y1989" s="342">
        <f t="shared" si="228"/>
        <v>0</v>
      </c>
      <c r="Z1989" s="342">
        <f t="shared" si="228"/>
        <v>0</v>
      </c>
      <c r="AA1989" s="342">
        <f t="shared" si="228"/>
        <v>0</v>
      </c>
      <c r="AB1989" s="342">
        <f t="shared" si="228"/>
        <v>0</v>
      </c>
      <c r="AC1989" s="109">
        <f t="shared" si="222"/>
        <v>0</v>
      </c>
      <c r="AD1989" s="109">
        <f>IF(C1989=A_Stammdaten!$B$12,E_SAV!$S1989-E_SAV!$AE1989,HLOOKUP(A_Stammdaten!$B$12-1,$AF$4:$AL$4004,ROW(C1989)-3,FALSE)-$AE1989)</f>
        <v>0</v>
      </c>
      <c r="AE1989" s="109">
        <f>HLOOKUP(A_Stammdaten!$B$12,$AF$4:$AL$4004,ROW(C1989)-3,FALSE)</f>
        <v>0</v>
      </c>
      <c r="AF1989" s="109">
        <f t="shared" ref="AF1989:AF2052" si="229">IF(OR($C1989=0,$S1989=0),0,IF($C1989&lt;=AF$4,$S1989-$S1989/V1989*(AF$4-$C1989+1),0))</f>
        <v>0</v>
      </c>
      <c r="AG1989" s="109">
        <f t="shared" si="227"/>
        <v>0</v>
      </c>
      <c r="AH1989" s="109">
        <f t="shared" si="227"/>
        <v>0</v>
      </c>
      <c r="AI1989" s="109">
        <f t="shared" si="227"/>
        <v>0</v>
      </c>
      <c r="AJ1989" s="109">
        <f t="shared" si="226"/>
        <v>0</v>
      </c>
      <c r="AK1989" s="109">
        <f t="shared" si="226"/>
        <v>0</v>
      </c>
      <c r="AL1989" s="109">
        <f t="shared" si="226"/>
        <v>0</v>
      </c>
    </row>
    <row r="1990" spans="1:38" x14ac:dyDescent="0.3">
      <c r="A1990" s="421"/>
      <c r="B1990" s="421"/>
      <c r="C1990" s="422"/>
      <c r="D1990" s="423"/>
      <c r="E1990" s="421"/>
      <c r="F1990" s="421"/>
      <c r="G1990" s="421"/>
      <c r="H1990" s="421"/>
      <c r="I1990" s="421"/>
      <c r="J1990" s="421"/>
      <c r="K1990" s="421"/>
      <c r="L1990" s="421"/>
      <c r="M1990" s="423"/>
      <c r="N1990" s="340">
        <f>IF(C1990&gt;A_Stammdaten!$B$12,0,SUM(E1990,F1990,H1990,J1990:K1990)-SUM(G1990,I1990,L1990:M1990))</f>
        <v>0</v>
      </c>
      <c r="O1990" s="421"/>
      <c r="P1990" s="421"/>
      <c r="Q1990" s="421"/>
      <c r="R1990" s="421"/>
      <c r="S1990" s="108">
        <f t="shared" ref="S1990:S2053" si="230">N1990-SUM(O1990:R1990)</f>
        <v>0</v>
      </c>
      <c r="T1990" s="341">
        <f>IF(ISBLANK($B1990),0,VLOOKUP($B1990,Listen!$A$2:$C$45,2,FALSE))</f>
        <v>0</v>
      </c>
      <c r="U1990" s="341">
        <f>IF(ISBLANK($B1990),0,VLOOKUP($B1990,Listen!$A$2:$C$45,3,FALSE))</f>
        <v>0</v>
      </c>
      <c r="V1990" s="342">
        <f t="shared" si="223"/>
        <v>0</v>
      </c>
      <c r="W1990" s="342">
        <f t="shared" si="228"/>
        <v>0</v>
      </c>
      <c r="X1990" s="342">
        <f t="shared" si="228"/>
        <v>0</v>
      </c>
      <c r="Y1990" s="342">
        <f t="shared" si="228"/>
        <v>0</v>
      </c>
      <c r="Z1990" s="342">
        <f t="shared" si="228"/>
        <v>0</v>
      </c>
      <c r="AA1990" s="342">
        <f t="shared" si="228"/>
        <v>0</v>
      </c>
      <c r="AB1990" s="342">
        <f t="shared" si="228"/>
        <v>0</v>
      </c>
      <c r="AC1990" s="109">
        <f t="shared" ref="AC1990:AC2053" si="231">AE1990+AD1990</f>
        <v>0</v>
      </c>
      <c r="AD1990" s="109">
        <f>IF(C1990=A_Stammdaten!$B$12,E_SAV!$S1990-E_SAV!$AE1990,HLOOKUP(A_Stammdaten!$B$12-1,$AF$4:$AL$4004,ROW(C1990)-3,FALSE)-$AE1990)</f>
        <v>0</v>
      </c>
      <c r="AE1990" s="109">
        <f>HLOOKUP(A_Stammdaten!$B$12,$AF$4:$AL$4004,ROW(C1990)-3,FALSE)</f>
        <v>0</v>
      </c>
      <c r="AF1990" s="109">
        <f t="shared" si="229"/>
        <v>0</v>
      </c>
      <c r="AG1990" s="109">
        <f t="shared" si="227"/>
        <v>0</v>
      </c>
      <c r="AH1990" s="109">
        <f t="shared" si="227"/>
        <v>0</v>
      </c>
      <c r="AI1990" s="109">
        <f t="shared" si="227"/>
        <v>0</v>
      </c>
      <c r="AJ1990" s="109">
        <f t="shared" si="226"/>
        <v>0</v>
      </c>
      <c r="AK1990" s="109">
        <f t="shared" si="226"/>
        <v>0</v>
      </c>
      <c r="AL1990" s="109">
        <f t="shared" si="226"/>
        <v>0</v>
      </c>
    </row>
    <row r="1991" spans="1:38" x14ac:dyDescent="0.3">
      <c r="A1991" s="421"/>
      <c r="B1991" s="421"/>
      <c r="C1991" s="422"/>
      <c r="D1991" s="423"/>
      <c r="E1991" s="421"/>
      <c r="F1991" s="421"/>
      <c r="G1991" s="421"/>
      <c r="H1991" s="421"/>
      <c r="I1991" s="421"/>
      <c r="J1991" s="421"/>
      <c r="K1991" s="421"/>
      <c r="L1991" s="421"/>
      <c r="M1991" s="423"/>
      <c r="N1991" s="340">
        <f>IF(C1991&gt;A_Stammdaten!$B$12,0,SUM(E1991,F1991,H1991,J1991:K1991)-SUM(G1991,I1991,L1991:M1991))</f>
        <v>0</v>
      </c>
      <c r="O1991" s="421"/>
      <c r="P1991" s="421"/>
      <c r="Q1991" s="421"/>
      <c r="R1991" s="421"/>
      <c r="S1991" s="108">
        <f t="shared" si="230"/>
        <v>0</v>
      </c>
      <c r="T1991" s="341">
        <f>IF(ISBLANK($B1991),0,VLOOKUP($B1991,Listen!$A$2:$C$45,2,FALSE))</f>
        <v>0</v>
      </c>
      <c r="U1991" s="341">
        <f>IF(ISBLANK($B1991),0,VLOOKUP($B1991,Listen!$A$2:$C$45,3,FALSE))</f>
        <v>0</v>
      </c>
      <c r="V1991" s="342">
        <f t="shared" si="223"/>
        <v>0</v>
      </c>
      <c r="W1991" s="342">
        <f t="shared" si="228"/>
        <v>0</v>
      </c>
      <c r="X1991" s="342">
        <f t="shared" si="228"/>
        <v>0</v>
      </c>
      <c r="Y1991" s="342">
        <f t="shared" si="228"/>
        <v>0</v>
      </c>
      <c r="Z1991" s="342">
        <f t="shared" si="228"/>
        <v>0</v>
      </c>
      <c r="AA1991" s="342">
        <f t="shared" si="228"/>
        <v>0</v>
      </c>
      <c r="AB1991" s="342">
        <f t="shared" si="228"/>
        <v>0</v>
      </c>
      <c r="AC1991" s="109">
        <f t="shared" si="231"/>
        <v>0</v>
      </c>
      <c r="AD1991" s="109">
        <f>IF(C1991=A_Stammdaten!$B$12,E_SAV!$S1991-E_SAV!$AE1991,HLOOKUP(A_Stammdaten!$B$12-1,$AF$4:$AL$4004,ROW(C1991)-3,FALSE)-$AE1991)</f>
        <v>0</v>
      </c>
      <c r="AE1991" s="109">
        <f>HLOOKUP(A_Stammdaten!$B$12,$AF$4:$AL$4004,ROW(C1991)-3,FALSE)</f>
        <v>0</v>
      </c>
      <c r="AF1991" s="109">
        <f t="shared" si="229"/>
        <v>0</v>
      </c>
      <c r="AG1991" s="109">
        <f t="shared" si="227"/>
        <v>0</v>
      </c>
      <c r="AH1991" s="109">
        <f t="shared" si="227"/>
        <v>0</v>
      </c>
      <c r="AI1991" s="109">
        <f t="shared" si="227"/>
        <v>0</v>
      </c>
      <c r="AJ1991" s="109">
        <f t="shared" si="226"/>
        <v>0</v>
      </c>
      <c r="AK1991" s="109">
        <f t="shared" si="226"/>
        <v>0</v>
      </c>
      <c r="AL1991" s="109">
        <f t="shared" si="226"/>
        <v>0</v>
      </c>
    </row>
    <row r="1992" spans="1:38" x14ac:dyDescent="0.3">
      <c r="A1992" s="421"/>
      <c r="B1992" s="421"/>
      <c r="C1992" s="422"/>
      <c r="D1992" s="423"/>
      <c r="E1992" s="421"/>
      <c r="F1992" s="421"/>
      <c r="G1992" s="421"/>
      <c r="H1992" s="421"/>
      <c r="I1992" s="421"/>
      <c r="J1992" s="421"/>
      <c r="K1992" s="421"/>
      <c r="L1992" s="421"/>
      <c r="M1992" s="423"/>
      <c r="N1992" s="340">
        <f>IF(C1992&gt;A_Stammdaten!$B$12,0,SUM(E1992,F1992,H1992,J1992:K1992)-SUM(G1992,I1992,L1992:M1992))</f>
        <v>0</v>
      </c>
      <c r="O1992" s="421"/>
      <c r="P1992" s="421"/>
      <c r="Q1992" s="421"/>
      <c r="R1992" s="421"/>
      <c r="S1992" s="108">
        <f t="shared" si="230"/>
        <v>0</v>
      </c>
      <c r="T1992" s="341">
        <f>IF(ISBLANK($B1992),0,VLOOKUP($B1992,Listen!$A$2:$C$45,2,FALSE))</f>
        <v>0</v>
      </c>
      <c r="U1992" s="341">
        <f>IF(ISBLANK($B1992),0,VLOOKUP($B1992,Listen!$A$2:$C$45,3,FALSE))</f>
        <v>0</v>
      </c>
      <c r="V1992" s="342">
        <f t="shared" si="223"/>
        <v>0</v>
      </c>
      <c r="W1992" s="342">
        <f t="shared" si="228"/>
        <v>0</v>
      </c>
      <c r="X1992" s="342">
        <f t="shared" si="228"/>
        <v>0</v>
      </c>
      <c r="Y1992" s="342">
        <f t="shared" si="228"/>
        <v>0</v>
      </c>
      <c r="Z1992" s="342">
        <f t="shared" si="228"/>
        <v>0</v>
      </c>
      <c r="AA1992" s="342">
        <f t="shared" si="228"/>
        <v>0</v>
      </c>
      <c r="AB1992" s="342">
        <f t="shared" si="228"/>
        <v>0</v>
      </c>
      <c r="AC1992" s="109">
        <f t="shared" si="231"/>
        <v>0</v>
      </c>
      <c r="AD1992" s="109">
        <f>IF(C1992=A_Stammdaten!$B$12,E_SAV!$S1992-E_SAV!$AE1992,HLOOKUP(A_Stammdaten!$B$12-1,$AF$4:$AL$4004,ROW(C1992)-3,FALSE)-$AE1992)</f>
        <v>0</v>
      </c>
      <c r="AE1992" s="109">
        <f>HLOOKUP(A_Stammdaten!$B$12,$AF$4:$AL$4004,ROW(C1992)-3,FALSE)</f>
        <v>0</v>
      </c>
      <c r="AF1992" s="109">
        <f t="shared" si="229"/>
        <v>0</v>
      </c>
      <c r="AG1992" s="109">
        <f t="shared" si="227"/>
        <v>0</v>
      </c>
      <c r="AH1992" s="109">
        <f t="shared" si="227"/>
        <v>0</v>
      </c>
      <c r="AI1992" s="109">
        <f t="shared" si="227"/>
        <v>0</v>
      </c>
      <c r="AJ1992" s="109">
        <f t="shared" si="226"/>
        <v>0</v>
      </c>
      <c r="AK1992" s="109">
        <f t="shared" si="226"/>
        <v>0</v>
      </c>
      <c r="AL1992" s="109">
        <f t="shared" si="226"/>
        <v>0</v>
      </c>
    </row>
    <row r="1993" spans="1:38" x14ac:dyDescent="0.3">
      <c r="A1993" s="421"/>
      <c r="B1993" s="421"/>
      <c r="C1993" s="422"/>
      <c r="D1993" s="423"/>
      <c r="E1993" s="421"/>
      <c r="F1993" s="421"/>
      <c r="G1993" s="421"/>
      <c r="H1993" s="421"/>
      <c r="I1993" s="421"/>
      <c r="J1993" s="421"/>
      <c r="K1993" s="421"/>
      <c r="L1993" s="421"/>
      <c r="M1993" s="423"/>
      <c r="N1993" s="340">
        <f>IF(C1993&gt;A_Stammdaten!$B$12,0,SUM(E1993,F1993,H1993,J1993:K1993)-SUM(G1993,I1993,L1993:M1993))</f>
        <v>0</v>
      </c>
      <c r="O1993" s="421"/>
      <c r="P1993" s="421"/>
      <c r="Q1993" s="421"/>
      <c r="R1993" s="421"/>
      <c r="S1993" s="108">
        <f t="shared" si="230"/>
        <v>0</v>
      </c>
      <c r="T1993" s="341">
        <f>IF(ISBLANK($B1993),0,VLOOKUP($B1993,Listen!$A$2:$C$45,2,FALSE))</f>
        <v>0</v>
      </c>
      <c r="U1993" s="341">
        <f>IF(ISBLANK($B1993),0,VLOOKUP($B1993,Listen!$A$2:$C$45,3,FALSE))</f>
        <v>0</v>
      </c>
      <c r="V1993" s="342">
        <f t="shared" si="223"/>
        <v>0</v>
      </c>
      <c r="W1993" s="342">
        <f t="shared" si="228"/>
        <v>0</v>
      </c>
      <c r="X1993" s="342">
        <f t="shared" si="228"/>
        <v>0</v>
      </c>
      <c r="Y1993" s="342">
        <f t="shared" si="228"/>
        <v>0</v>
      </c>
      <c r="Z1993" s="342">
        <f t="shared" si="228"/>
        <v>0</v>
      </c>
      <c r="AA1993" s="342">
        <f t="shared" si="228"/>
        <v>0</v>
      </c>
      <c r="AB1993" s="342">
        <f t="shared" si="228"/>
        <v>0</v>
      </c>
      <c r="AC1993" s="109">
        <f t="shared" si="231"/>
        <v>0</v>
      </c>
      <c r="AD1993" s="109">
        <f>IF(C1993=A_Stammdaten!$B$12,E_SAV!$S1993-E_SAV!$AE1993,HLOOKUP(A_Stammdaten!$B$12-1,$AF$4:$AL$4004,ROW(C1993)-3,FALSE)-$AE1993)</f>
        <v>0</v>
      </c>
      <c r="AE1993" s="109">
        <f>HLOOKUP(A_Stammdaten!$B$12,$AF$4:$AL$4004,ROW(C1993)-3,FALSE)</f>
        <v>0</v>
      </c>
      <c r="AF1993" s="109">
        <f t="shared" si="229"/>
        <v>0</v>
      </c>
      <c r="AG1993" s="109">
        <f t="shared" si="227"/>
        <v>0</v>
      </c>
      <c r="AH1993" s="109">
        <f t="shared" si="227"/>
        <v>0</v>
      </c>
      <c r="AI1993" s="109">
        <f t="shared" si="227"/>
        <v>0</v>
      </c>
      <c r="AJ1993" s="109">
        <f t="shared" si="226"/>
        <v>0</v>
      </c>
      <c r="AK1993" s="109">
        <f t="shared" si="226"/>
        <v>0</v>
      </c>
      <c r="AL1993" s="109">
        <f t="shared" si="226"/>
        <v>0</v>
      </c>
    </row>
    <row r="1994" spans="1:38" x14ac:dyDescent="0.3">
      <c r="A1994" s="421"/>
      <c r="B1994" s="421"/>
      <c r="C1994" s="422"/>
      <c r="D1994" s="423"/>
      <c r="E1994" s="421"/>
      <c r="F1994" s="421"/>
      <c r="G1994" s="421"/>
      <c r="H1994" s="421"/>
      <c r="I1994" s="421"/>
      <c r="J1994" s="421"/>
      <c r="K1994" s="421"/>
      <c r="L1994" s="421"/>
      <c r="M1994" s="423"/>
      <c r="N1994" s="340">
        <f>IF(C1994&gt;A_Stammdaten!$B$12,0,SUM(E1994,F1994,H1994,J1994:K1994)-SUM(G1994,I1994,L1994:M1994))</f>
        <v>0</v>
      </c>
      <c r="O1994" s="421"/>
      <c r="P1994" s="421"/>
      <c r="Q1994" s="421"/>
      <c r="R1994" s="421"/>
      <c r="S1994" s="108">
        <f t="shared" si="230"/>
        <v>0</v>
      </c>
      <c r="T1994" s="341">
        <f>IF(ISBLANK($B1994),0,VLOOKUP($B1994,Listen!$A$2:$C$45,2,FALSE))</f>
        <v>0</v>
      </c>
      <c r="U1994" s="341">
        <f>IF(ISBLANK($B1994),0,VLOOKUP($B1994,Listen!$A$2:$C$45,3,FALSE))</f>
        <v>0</v>
      </c>
      <c r="V1994" s="342">
        <f t="shared" si="223"/>
        <v>0</v>
      </c>
      <c r="W1994" s="342">
        <f t="shared" si="228"/>
        <v>0</v>
      </c>
      <c r="X1994" s="342">
        <f t="shared" si="228"/>
        <v>0</v>
      </c>
      <c r="Y1994" s="342">
        <f t="shared" si="228"/>
        <v>0</v>
      </c>
      <c r="Z1994" s="342">
        <f t="shared" si="228"/>
        <v>0</v>
      </c>
      <c r="AA1994" s="342">
        <f t="shared" si="228"/>
        <v>0</v>
      </c>
      <c r="AB1994" s="342">
        <f t="shared" si="228"/>
        <v>0</v>
      </c>
      <c r="AC1994" s="109">
        <f t="shared" si="231"/>
        <v>0</v>
      </c>
      <c r="AD1994" s="109">
        <f>IF(C1994=A_Stammdaten!$B$12,E_SAV!$S1994-E_SAV!$AE1994,HLOOKUP(A_Stammdaten!$B$12-1,$AF$4:$AL$4004,ROW(C1994)-3,FALSE)-$AE1994)</f>
        <v>0</v>
      </c>
      <c r="AE1994" s="109">
        <f>HLOOKUP(A_Stammdaten!$B$12,$AF$4:$AL$4004,ROW(C1994)-3,FALSE)</f>
        <v>0</v>
      </c>
      <c r="AF1994" s="109">
        <f t="shared" si="229"/>
        <v>0</v>
      </c>
      <c r="AG1994" s="109">
        <f t="shared" si="227"/>
        <v>0</v>
      </c>
      <c r="AH1994" s="109">
        <f t="shared" si="227"/>
        <v>0</v>
      </c>
      <c r="AI1994" s="109">
        <f t="shared" si="227"/>
        <v>0</v>
      </c>
      <c r="AJ1994" s="109">
        <f t="shared" si="226"/>
        <v>0</v>
      </c>
      <c r="AK1994" s="109">
        <f t="shared" si="226"/>
        <v>0</v>
      </c>
      <c r="AL1994" s="109">
        <f t="shared" si="226"/>
        <v>0</v>
      </c>
    </row>
    <row r="1995" spans="1:38" x14ac:dyDescent="0.3">
      <c r="A1995" s="421"/>
      <c r="B1995" s="421"/>
      <c r="C1995" s="422"/>
      <c r="D1995" s="423"/>
      <c r="E1995" s="421"/>
      <c r="F1995" s="421"/>
      <c r="G1995" s="421"/>
      <c r="H1995" s="421"/>
      <c r="I1995" s="421"/>
      <c r="J1995" s="421"/>
      <c r="K1995" s="421"/>
      <c r="L1995" s="421"/>
      <c r="M1995" s="423"/>
      <c r="N1995" s="340">
        <f>IF(C1995&gt;A_Stammdaten!$B$12,0,SUM(E1995,F1995,H1995,J1995:K1995)-SUM(G1995,I1995,L1995:M1995))</f>
        <v>0</v>
      </c>
      <c r="O1995" s="421"/>
      <c r="P1995" s="421"/>
      <c r="Q1995" s="421"/>
      <c r="R1995" s="421"/>
      <c r="S1995" s="108">
        <f t="shared" si="230"/>
        <v>0</v>
      </c>
      <c r="T1995" s="341">
        <f>IF(ISBLANK($B1995),0,VLOOKUP($B1995,Listen!$A$2:$C$45,2,FALSE))</f>
        <v>0</v>
      </c>
      <c r="U1995" s="341">
        <f>IF(ISBLANK($B1995),0,VLOOKUP($B1995,Listen!$A$2:$C$45,3,FALSE))</f>
        <v>0</v>
      </c>
      <c r="V1995" s="342">
        <f t="shared" ref="V1995:AB2012" si="232">$T1995</f>
        <v>0</v>
      </c>
      <c r="W1995" s="342">
        <f t="shared" si="228"/>
        <v>0</v>
      </c>
      <c r="X1995" s="342">
        <f t="shared" si="228"/>
        <v>0</v>
      </c>
      <c r="Y1995" s="342">
        <f t="shared" si="228"/>
        <v>0</v>
      </c>
      <c r="Z1995" s="342">
        <f t="shared" si="228"/>
        <v>0</v>
      </c>
      <c r="AA1995" s="342">
        <f t="shared" si="228"/>
        <v>0</v>
      </c>
      <c r="AB1995" s="342">
        <f t="shared" si="228"/>
        <v>0</v>
      </c>
      <c r="AC1995" s="109">
        <f t="shared" si="231"/>
        <v>0</v>
      </c>
      <c r="AD1995" s="109">
        <f>IF(C1995=A_Stammdaten!$B$12,E_SAV!$S1995-E_SAV!$AE1995,HLOOKUP(A_Stammdaten!$B$12-1,$AF$4:$AL$4004,ROW(C1995)-3,FALSE)-$AE1995)</f>
        <v>0</v>
      </c>
      <c r="AE1995" s="109">
        <f>HLOOKUP(A_Stammdaten!$B$12,$AF$4:$AL$4004,ROW(C1995)-3,FALSE)</f>
        <v>0</v>
      </c>
      <c r="AF1995" s="109">
        <f t="shared" si="229"/>
        <v>0</v>
      </c>
      <c r="AG1995" s="109">
        <f t="shared" si="227"/>
        <v>0</v>
      </c>
      <c r="AH1995" s="109">
        <f t="shared" si="227"/>
        <v>0</v>
      </c>
      <c r="AI1995" s="109">
        <f t="shared" si="227"/>
        <v>0</v>
      </c>
      <c r="AJ1995" s="109">
        <f t="shared" si="226"/>
        <v>0</v>
      </c>
      <c r="AK1995" s="109">
        <f t="shared" si="226"/>
        <v>0</v>
      </c>
      <c r="AL1995" s="109">
        <f t="shared" si="226"/>
        <v>0</v>
      </c>
    </row>
    <row r="1996" spans="1:38" x14ac:dyDescent="0.3">
      <c r="A1996" s="421"/>
      <c r="B1996" s="421"/>
      <c r="C1996" s="422"/>
      <c r="D1996" s="423"/>
      <c r="E1996" s="421"/>
      <c r="F1996" s="421"/>
      <c r="G1996" s="421"/>
      <c r="H1996" s="421"/>
      <c r="I1996" s="421"/>
      <c r="J1996" s="421"/>
      <c r="K1996" s="421"/>
      <c r="L1996" s="421"/>
      <c r="M1996" s="423"/>
      <c r="N1996" s="340">
        <f>IF(C1996&gt;A_Stammdaten!$B$12,0,SUM(E1996,F1996,H1996,J1996:K1996)-SUM(G1996,I1996,L1996:M1996))</f>
        <v>0</v>
      </c>
      <c r="O1996" s="421"/>
      <c r="P1996" s="421"/>
      <c r="Q1996" s="421"/>
      <c r="R1996" s="421"/>
      <c r="S1996" s="108">
        <f t="shared" si="230"/>
        <v>0</v>
      </c>
      <c r="T1996" s="341">
        <f>IF(ISBLANK($B1996),0,VLOOKUP($B1996,Listen!$A$2:$C$45,2,FALSE))</f>
        <v>0</v>
      </c>
      <c r="U1996" s="341">
        <f>IF(ISBLANK($B1996),0,VLOOKUP($B1996,Listen!$A$2:$C$45,3,FALSE))</f>
        <v>0</v>
      </c>
      <c r="V1996" s="342">
        <f t="shared" si="232"/>
        <v>0</v>
      </c>
      <c r="W1996" s="342">
        <f t="shared" si="228"/>
        <v>0</v>
      </c>
      <c r="X1996" s="342">
        <f t="shared" si="228"/>
        <v>0</v>
      </c>
      <c r="Y1996" s="342">
        <f t="shared" si="228"/>
        <v>0</v>
      </c>
      <c r="Z1996" s="342">
        <f t="shared" si="228"/>
        <v>0</v>
      </c>
      <c r="AA1996" s="342">
        <f t="shared" si="228"/>
        <v>0</v>
      </c>
      <c r="AB1996" s="342">
        <f t="shared" si="228"/>
        <v>0</v>
      </c>
      <c r="AC1996" s="109">
        <f t="shared" si="231"/>
        <v>0</v>
      </c>
      <c r="AD1996" s="109">
        <f>IF(C1996=A_Stammdaten!$B$12,E_SAV!$S1996-E_SAV!$AE1996,HLOOKUP(A_Stammdaten!$B$12-1,$AF$4:$AL$4004,ROW(C1996)-3,FALSE)-$AE1996)</f>
        <v>0</v>
      </c>
      <c r="AE1996" s="109">
        <f>HLOOKUP(A_Stammdaten!$B$12,$AF$4:$AL$4004,ROW(C1996)-3,FALSE)</f>
        <v>0</v>
      </c>
      <c r="AF1996" s="109">
        <f t="shared" si="229"/>
        <v>0</v>
      </c>
      <c r="AG1996" s="109">
        <f t="shared" si="227"/>
        <v>0</v>
      </c>
      <c r="AH1996" s="109">
        <f t="shared" si="227"/>
        <v>0</v>
      </c>
      <c r="AI1996" s="109">
        <f t="shared" si="227"/>
        <v>0</v>
      </c>
      <c r="AJ1996" s="109">
        <f t="shared" si="226"/>
        <v>0</v>
      </c>
      <c r="AK1996" s="109">
        <f t="shared" si="226"/>
        <v>0</v>
      </c>
      <c r="AL1996" s="109">
        <f t="shared" si="226"/>
        <v>0</v>
      </c>
    </row>
    <row r="1997" spans="1:38" x14ac:dyDescent="0.3">
      <c r="A1997" s="421"/>
      <c r="B1997" s="421"/>
      <c r="C1997" s="422"/>
      <c r="D1997" s="423"/>
      <c r="E1997" s="421"/>
      <c r="F1997" s="421"/>
      <c r="G1997" s="421"/>
      <c r="H1997" s="421"/>
      <c r="I1997" s="421"/>
      <c r="J1997" s="421"/>
      <c r="K1997" s="421"/>
      <c r="L1997" s="421"/>
      <c r="M1997" s="423"/>
      <c r="N1997" s="340">
        <f>IF(C1997&gt;A_Stammdaten!$B$12,0,SUM(E1997,F1997,H1997,J1997:K1997)-SUM(G1997,I1997,L1997:M1997))</f>
        <v>0</v>
      </c>
      <c r="O1997" s="421"/>
      <c r="P1997" s="421"/>
      <c r="Q1997" s="421"/>
      <c r="R1997" s="421"/>
      <c r="S1997" s="108">
        <f t="shared" si="230"/>
        <v>0</v>
      </c>
      <c r="T1997" s="341">
        <f>IF(ISBLANK($B1997),0,VLOOKUP($B1997,Listen!$A$2:$C$45,2,FALSE))</f>
        <v>0</v>
      </c>
      <c r="U1997" s="341">
        <f>IF(ISBLANK($B1997),0,VLOOKUP($B1997,Listen!$A$2:$C$45,3,FALSE))</f>
        <v>0</v>
      </c>
      <c r="V1997" s="342">
        <f t="shared" si="232"/>
        <v>0</v>
      </c>
      <c r="W1997" s="342">
        <f t="shared" si="228"/>
        <v>0</v>
      </c>
      <c r="X1997" s="342">
        <f t="shared" si="228"/>
        <v>0</v>
      </c>
      <c r="Y1997" s="342">
        <f t="shared" si="228"/>
        <v>0</v>
      </c>
      <c r="Z1997" s="342">
        <f t="shared" si="228"/>
        <v>0</v>
      </c>
      <c r="AA1997" s="342">
        <f t="shared" si="228"/>
        <v>0</v>
      </c>
      <c r="AB1997" s="342">
        <f t="shared" si="228"/>
        <v>0</v>
      </c>
      <c r="AC1997" s="109">
        <f t="shared" si="231"/>
        <v>0</v>
      </c>
      <c r="AD1997" s="109">
        <f>IF(C1997=A_Stammdaten!$B$12,E_SAV!$S1997-E_SAV!$AE1997,HLOOKUP(A_Stammdaten!$B$12-1,$AF$4:$AL$4004,ROW(C1997)-3,FALSE)-$AE1997)</f>
        <v>0</v>
      </c>
      <c r="AE1997" s="109">
        <f>HLOOKUP(A_Stammdaten!$B$12,$AF$4:$AL$4004,ROW(C1997)-3,FALSE)</f>
        <v>0</v>
      </c>
      <c r="AF1997" s="109">
        <f t="shared" si="229"/>
        <v>0</v>
      </c>
      <c r="AG1997" s="109">
        <f t="shared" si="227"/>
        <v>0</v>
      </c>
      <c r="AH1997" s="109">
        <f t="shared" si="227"/>
        <v>0</v>
      </c>
      <c r="AI1997" s="109">
        <f t="shared" si="227"/>
        <v>0</v>
      </c>
      <c r="AJ1997" s="109">
        <f t="shared" si="226"/>
        <v>0</v>
      </c>
      <c r="AK1997" s="109">
        <f t="shared" si="226"/>
        <v>0</v>
      </c>
      <c r="AL1997" s="109">
        <f t="shared" si="226"/>
        <v>0</v>
      </c>
    </row>
    <row r="1998" spans="1:38" x14ac:dyDescent="0.3">
      <c r="A1998" s="421"/>
      <c r="B1998" s="421"/>
      <c r="C1998" s="422"/>
      <c r="D1998" s="423"/>
      <c r="E1998" s="421"/>
      <c r="F1998" s="421"/>
      <c r="G1998" s="421"/>
      <c r="H1998" s="421"/>
      <c r="I1998" s="421"/>
      <c r="J1998" s="421"/>
      <c r="K1998" s="421"/>
      <c r="L1998" s="421"/>
      <c r="M1998" s="423"/>
      <c r="N1998" s="340">
        <f>IF(C1998&gt;A_Stammdaten!$B$12,0,SUM(E1998,F1998,H1998,J1998:K1998)-SUM(G1998,I1998,L1998:M1998))</f>
        <v>0</v>
      </c>
      <c r="O1998" s="421"/>
      <c r="P1998" s="421"/>
      <c r="Q1998" s="421"/>
      <c r="R1998" s="421"/>
      <c r="S1998" s="108">
        <f t="shared" si="230"/>
        <v>0</v>
      </c>
      <c r="T1998" s="341">
        <f>IF(ISBLANK($B1998),0,VLOOKUP($B1998,Listen!$A$2:$C$45,2,FALSE))</f>
        <v>0</v>
      </c>
      <c r="U1998" s="341">
        <f>IF(ISBLANK($B1998),0,VLOOKUP($B1998,Listen!$A$2:$C$45,3,FALSE))</f>
        <v>0</v>
      </c>
      <c r="V1998" s="342">
        <f t="shared" si="232"/>
        <v>0</v>
      </c>
      <c r="W1998" s="342">
        <f t="shared" si="228"/>
        <v>0</v>
      </c>
      <c r="X1998" s="342">
        <f t="shared" si="228"/>
        <v>0</v>
      </c>
      <c r="Y1998" s="342">
        <f t="shared" si="228"/>
        <v>0</v>
      </c>
      <c r="Z1998" s="342">
        <f t="shared" si="228"/>
        <v>0</v>
      </c>
      <c r="AA1998" s="342">
        <f t="shared" si="228"/>
        <v>0</v>
      </c>
      <c r="AB1998" s="342">
        <f t="shared" si="228"/>
        <v>0</v>
      </c>
      <c r="AC1998" s="109">
        <f t="shared" si="231"/>
        <v>0</v>
      </c>
      <c r="AD1998" s="109">
        <f>IF(C1998=A_Stammdaten!$B$12,E_SAV!$S1998-E_SAV!$AE1998,HLOOKUP(A_Stammdaten!$B$12-1,$AF$4:$AL$4004,ROW(C1998)-3,FALSE)-$AE1998)</f>
        <v>0</v>
      </c>
      <c r="AE1998" s="109">
        <f>HLOOKUP(A_Stammdaten!$B$12,$AF$4:$AL$4004,ROW(C1998)-3,FALSE)</f>
        <v>0</v>
      </c>
      <c r="AF1998" s="109">
        <f t="shared" si="229"/>
        <v>0</v>
      </c>
      <c r="AG1998" s="109">
        <f t="shared" si="227"/>
        <v>0</v>
      </c>
      <c r="AH1998" s="109">
        <f t="shared" si="227"/>
        <v>0</v>
      </c>
      <c r="AI1998" s="109">
        <f t="shared" si="227"/>
        <v>0</v>
      </c>
      <c r="AJ1998" s="109">
        <f t="shared" si="226"/>
        <v>0</v>
      </c>
      <c r="AK1998" s="109">
        <f t="shared" si="226"/>
        <v>0</v>
      </c>
      <c r="AL1998" s="109">
        <f t="shared" si="226"/>
        <v>0</v>
      </c>
    </row>
    <row r="1999" spans="1:38" x14ac:dyDescent="0.3">
      <c r="A1999" s="421"/>
      <c r="B1999" s="421"/>
      <c r="C1999" s="422"/>
      <c r="D1999" s="423"/>
      <c r="E1999" s="421"/>
      <c r="F1999" s="421"/>
      <c r="G1999" s="421"/>
      <c r="H1999" s="421"/>
      <c r="I1999" s="421"/>
      <c r="J1999" s="421"/>
      <c r="K1999" s="421"/>
      <c r="L1999" s="421"/>
      <c r="M1999" s="423"/>
      <c r="N1999" s="340">
        <f>IF(C1999&gt;A_Stammdaten!$B$12,0,SUM(E1999,F1999,H1999,J1999:K1999)-SUM(G1999,I1999,L1999:M1999))</f>
        <v>0</v>
      </c>
      <c r="O1999" s="421"/>
      <c r="P1999" s="421"/>
      <c r="Q1999" s="421"/>
      <c r="R1999" s="421"/>
      <c r="S1999" s="108">
        <f t="shared" si="230"/>
        <v>0</v>
      </c>
      <c r="T1999" s="341">
        <f>IF(ISBLANK($B1999),0,VLOOKUP($B1999,Listen!$A$2:$C$45,2,FALSE))</f>
        <v>0</v>
      </c>
      <c r="U1999" s="341">
        <f>IF(ISBLANK($B1999),0,VLOOKUP($B1999,Listen!$A$2:$C$45,3,FALSE))</f>
        <v>0</v>
      </c>
      <c r="V1999" s="342">
        <f t="shared" si="232"/>
        <v>0</v>
      </c>
      <c r="W1999" s="342">
        <f t="shared" si="228"/>
        <v>0</v>
      </c>
      <c r="X1999" s="342">
        <f t="shared" si="228"/>
        <v>0</v>
      </c>
      <c r="Y1999" s="342">
        <f t="shared" si="228"/>
        <v>0</v>
      </c>
      <c r="Z1999" s="342">
        <f t="shared" si="228"/>
        <v>0</v>
      </c>
      <c r="AA1999" s="342">
        <f t="shared" si="228"/>
        <v>0</v>
      </c>
      <c r="AB1999" s="342">
        <f t="shared" si="228"/>
        <v>0</v>
      </c>
      <c r="AC1999" s="109">
        <f t="shared" si="231"/>
        <v>0</v>
      </c>
      <c r="AD1999" s="109">
        <f>IF(C1999=A_Stammdaten!$B$12,E_SAV!$S1999-E_SAV!$AE1999,HLOOKUP(A_Stammdaten!$B$12-1,$AF$4:$AL$4004,ROW(C1999)-3,FALSE)-$AE1999)</f>
        <v>0</v>
      </c>
      <c r="AE1999" s="109">
        <f>HLOOKUP(A_Stammdaten!$B$12,$AF$4:$AL$4004,ROW(C1999)-3,FALSE)</f>
        <v>0</v>
      </c>
      <c r="AF1999" s="109">
        <f t="shared" si="229"/>
        <v>0</v>
      </c>
      <c r="AG1999" s="109">
        <f t="shared" si="227"/>
        <v>0</v>
      </c>
      <c r="AH1999" s="109">
        <f t="shared" si="227"/>
        <v>0</v>
      </c>
      <c r="AI1999" s="109">
        <f t="shared" si="227"/>
        <v>0</v>
      </c>
      <c r="AJ1999" s="109">
        <f t="shared" si="226"/>
        <v>0</v>
      </c>
      <c r="AK1999" s="109">
        <f t="shared" si="226"/>
        <v>0</v>
      </c>
      <c r="AL1999" s="109">
        <f t="shared" si="226"/>
        <v>0</v>
      </c>
    </row>
    <row r="2000" spans="1:38" x14ac:dyDescent="0.3">
      <c r="A2000" s="421"/>
      <c r="B2000" s="421"/>
      <c r="C2000" s="422"/>
      <c r="D2000" s="423"/>
      <c r="E2000" s="421"/>
      <c r="F2000" s="421"/>
      <c r="G2000" s="421"/>
      <c r="H2000" s="421"/>
      <c r="I2000" s="421"/>
      <c r="J2000" s="421"/>
      <c r="K2000" s="421"/>
      <c r="L2000" s="421"/>
      <c r="M2000" s="423"/>
      <c r="N2000" s="340">
        <f>IF(C2000&gt;A_Stammdaten!$B$12,0,SUM(E2000,F2000,H2000,J2000:K2000)-SUM(G2000,I2000,L2000:M2000))</f>
        <v>0</v>
      </c>
      <c r="O2000" s="421"/>
      <c r="P2000" s="421"/>
      <c r="Q2000" s="421"/>
      <c r="R2000" s="421"/>
      <c r="S2000" s="108">
        <f t="shared" si="230"/>
        <v>0</v>
      </c>
      <c r="T2000" s="341">
        <f>IF(ISBLANK($B2000),0,VLOOKUP($B2000,Listen!$A$2:$C$45,2,FALSE))</f>
        <v>0</v>
      </c>
      <c r="U2000" s="341">
        <f>IF(ISBLANK($B2000),0,VLOOKUP($B2000,Listen!$A$2:$C$45,3,FALSE))</f>
        <v>0</v>
      </c>
      <c r="V2000" s="342">
        <f t="shared" si="232"/>
        <v>0</v>
      </c>
      <c r="W2000" s="342">
        <f t="shared" si="228"/>
        <v>0</v>
      </c>
      <c r="X2000" s="342">
        <f t="shared" si="228"/>
        <v>0</v>
      </c>
      <c r="Y2000" s="342">
        <f t="shared" si="228"/>
        <v>0</v>
      </c>
      <c r="Z2000" s="342">
        <f t="shared" si="228"/>
        <v>0</v>
      </c>
      <c r="AA2000" s="342">
        <f t="shared" si="228"/>
        <v>0</v>
      </c>
      <c r="AB2000" s="342">
        <f t="shared" si="228"/>
        <v>0</v>
      </c>
      <c r="AC2000" s="109">
        <f t="shared" si="231"/>
        <v>0</v>
      </c>
      <c r="AD2000" s="109">
        <f>IF(C2000=A_Stammdaten!$B$12,E_SAV!$S2000-E_SAV!$AE2000,HLOOKUP(A_Stammdaten!$B$12-1,$AF$4:$AL$4004,ROW(C2000)-3,FALSE)-$AE2000)</f>
        <v>0</v>
      </c>
      <c r="AE2000" s="109">
        <f>HLOOKUP(A_Stammdaten!$B$12,$AF$4:$AL$4004,ROW(C2000)-3,FALSE)</f>
        <v>0</v>
      </c>
      <c r="AF2000" s="109">
        <f t="shared" si="229"/>
        <v>0</v>
      </c>
      <c r="AG2000" s="109">
        <f t="shared" si="227"/>
        <v>0</v>
      </c>
      <c r="AH2000" s="109">
        <f t="shared" si="227"/>
        <v>0</v>
      </c>
      <c r="AI2000" s="109">
        <f t="shared" si="227"/>
        <v>0</v>
      </c>
      <c r="AJ2000" s="109">
        <f t="shared" si="226"/>
        <v>0</v>
      </c>
      <c r="AK2000" s="109">
        <f t="shared" si="226"/>
        <v>0</v>
      </c>
      <c r="AL2000" s="109">
        <f t="shared" si="226"/>
        <v>0</v>
      </c>
    </row>
    <row r="2001" spans="1:38" x14ac:dyDescent="0.3">
      <c r="A2001" s="421"/>
      <c r="B2001" s="421"/>
      <c r="C2001" s="422"/>
      <c r="D2001" s="423"/>
      <c r="E2001" s="421"/>
      <c r="F2001" s="421"/>
      <c r="G2001" s="421"/>
      <c r="H2001" s="421"/>
      <c r="I2001" s="421"/>
      <c r="J2001" s="421"/>
      <c r="K2001" s="421"/>
      <c r="L2001" s="421"/>
      <c r="M2001" s="423"/>
      <c r="N2001" s="340">
        <f>IF(C2001&gt;A_Stammdaten!$B$12,0,SUM(E2001,F2001,H2001,J2001:K2001)-SUM(G2001,I2001,L2001:M2001))</f>
        <v>0</v>
      </c>
      <c r="O2001" s="421"/>
      <c r="P2001" s="421"/>
      <c r="Q2001" s="421"/>
      <c r="R2001" s="421"/>
      <c r="S2001" s="108">
        <f t="shared" si="230"/>
        <v>0</v>
      </c>
      <c r="T2001" s="341">
        <f>IF(ISBLANK($B2001),0,VLOOKUP($B2001,Listen!$A$2:$C$45,2,FALSE))</f>
        <v>0</v>
      </c>
      <c r="U2001" s="341">
        <f>IF(ISBLANK($B2001),0,VLOOKUP($B2001,Listen!$A$2:$C$45,3,FALSE))</f>
        <v>0</v>
      </c>
      <c r="V2001" s="342">
        <f t="shared" si="232"/>
        <v>0</v>
      </c>
      <c r="W2001" s="342">
        <f t="shared" si="228"/>
        <v>0</v>
      </c>
      <c r="X2001" s="342">
        <f t="shared" si="228"/>
        <v>0</v>
      </c>
      <c r="Y2001" s="342">
        <f t="shared" si="228"/>
        <v>0</v>
      </c>
      <c r="Z2001" s="342">
        <f t="shared" si="228"/>
        <v>0</v>
      </c>
      <c r="AA2001" s="342">
        <f t="shared" si="228"/>
        <v>0</v>
      </c>
      <c r="AB2001" s="342">
        <f t="shared" si="228"/>
        <v>0</v>
      </c>
      <c r="AC2001" s="109">
        <f t="shared" si="231"/>
        <v>0</v>
      </c>
      <c r="AD2001" s="109">
        <f>IF(C2001=A_Stammdaten!$B$12,E_SAV!$S2001-E_SAV!$AE2001,HLOOKUP(A_Stammdaten!$B$12-1,$AF$4:$AL$4004,ROW(C2001)-3,FALSE)-$AE2001)</f>
        <v>0</v>
      </c>
      <c r="AE2001" s="109">
        <f>HLOOKUP(A_Stammdaten!$B$12,$AF$4:$AL$4004,ROW(C2001)-3,FALSE)</f>
        <v>0</v>
      </c>
      <c r="AF2001" s="109">
        <f t="shared" si="229"/>
        <v>0</v>
      </c>
      <c r="AG2001" s="109">
        <f t="shared" si="227"/>
        <v>0</v>
      </c>
      <c r="AH2001" s="109">
        <f t="shared" si="227"/>
        <v>0</v>
      </c>
      <c r="AI2001" s="109">
        <f t="shared" si="227"/>
        <v>0</v>
      </c>
      <c r="AJ2001" s="109">
        <f t="shared" si="226"/>
        <v>0</v>
      </c>
      <c r="AK2001" s="109">
        <f t="shared" si="226"/>
        <v>0</v>
      </c>
      <c r="AL2001" s="109">
        <f t="shared" si="226"/>
        <v>0</v>
      </c>
    </row>
    <row r="2002" spans="1:38" x14ac:dyDescent="0.3">
      <c r="A2002" s="421"/>
      <c r="B2002" s="421"/>
      <c r="C2002" s="422"/>
      <c r="D2002" s="423"/>
      <c r="E2002" s="421"/>
      <c r="F2002" s="421"/>
      <c r="G2002" s="421"/>
      <c r="H2002" s="421"/>
      <c r="I2002" s="421"/>
      <c r="J2002" s="421"/>
      <c r="K2002" s="421"/>
      <c r="L2002" s="421"/>
      <c r="M2002" s="423"/>
      <c r="N2002" s="340">
        <f>IF(C2002&gt;A_Stammdaten!$B$12,0,SUM(E2002,F2002,H2002,J2002:K2002)-SUM(G2002,I2002,L2002:M2002))</f>
        <v>0</v>
      </c>
      <c r="O2002" s="421"/>
      <c r="P2002" s="421"/>
      <c r="Q2002" s="421"/>
      <c r="R2002" s="421"/>
      <c r="S2002" s="108">
        <f t="shared" si="230"/>
        <v>0</v>
      </c>
      <c r="T2002" s="341">
        <f>IF(ISBLANK($B2002),0,VLOOKUP($B2002,Listen!$A$2:$C$45,2,FALSE))</f>
        <v>0</v>
      </c>
      <c r="U2002" s="341">
        <f>IF(ISBLANK($B2002),0,VLOOKUP($B2002,Listen!$A$2:$C$45,3,FALSE))</f>
        <v>0</v>
      </c>
      <c r="V2002" s="342">
        <f t="shared" si="232"/>
        <v>0</v>
      </c>
      <c r="W2002" s="342">
        <f t="shared" si="228"/>
        <v>0</v>
      </c>
      <c r="X2002" s="342">
        <f t="shared" si="228"/>
        <v>0</v>
      </c>
      <c r="Y2002" s="342">
        <f t="shared" si="228"/>
        <v>0</v>
      </c>
      <c r="Z2002" s="342">
        <f t="shared" si="228"/>
        <v>0</v>
      </c>
      <c r="AA2002" s="342">
        <f t="shared" si="228"/>
        <v>0</v>
      </c>
      <c r="AB2002" s="342">
        <f t="shared" si="228"/>
        <v>0</v>
      </c>
      <c r="AC2002" s="109">
        <f t="shared" si="231"/>
        <v>0</v>
      </c>
      <c r="AD2002" s="109">
        <f>IF(C2002=A_Stammdaten!$B$12,E_SAV!$S2002-E_SAV!$AE2002,HLOOKUP(A_Stammdaten!$B$12-1,$AF$4:$AL$4004,ROW(C2002)-3,FALSE)-$AE2002)</f>
        <v>0</v>
      </c>
      <c r="AE2002" s="109">
        <f>HLOOKUP(A_Stammdaten!$B$12,$AF$4:$AL$4004,ROW(C2002)-3,FALSE)</f>
        <v>0</v>
      </c>
      <c r="AF2002" s="109">
        <f t="shared" si="229"/>
        <v>0</v>
      </c>
      <c r="AG2002" s="109">
        <f t="shared" si="227"/>
        <v>0</v>
      </c>
      <c r="AH2002" s="109">
        <f t="shared" si="227"/>
        <v>0</v>
      </c>
      <c r="AI2002" s="109">
        <f t="shared" si="227"/>
        <v>0</v>
      </c>
      <c r="AJ2002" s="109">
        <f t="shared" si="226"/>
        <v>0</v>
      </c>
      <c r="AK2002" s="109">
        <f t="shared" si="226"/>
        <v>0</v>
      </c>
      <c r="AL2002" s="109">
        <f t="shared" si="226"/>
        <v>0</v>
      </c>
    </row>
    <row r="2003" spans="1:38" x14ac:dyDescent="0.3">
      <c r="A2003" s="421"/>
      <c r="B2003" s="421"/>
      <c r="C2003" s="422"/>
      <c r="D2003" s="423"/>
      <c r="E2003" s="421"/>
      <c r="F2003" s="421"/>
      <c r="G2003" s="421"/>
      <c r="H2003" s="421"/>
      <c r="I2003" s="421"/>
      <c r="J2003" s="421"/>
      <c r="K2003" s="421"/>
      <c r="L2003" s="421"/>
      <c r="M2003" s="423"/>
      <c r="N2003" s="340">
        <f>IF(C2003&gt;A_Stammdaten!$B$12,0,SUM(E2003,F2003,H2003,J2003:K2003)-SUM(G2003,I2003,L2003:M2003))</f>
        <v>0</v>
      </c>
      <c r="O2003" s="421"/>
      <c r="P2003" s="421"/>
      <c r="Q2003" s="421"/>
      <c r="R2003" s="421"/>
      <c r="S2003" s="108">
        <f t="shared" si="230"/>
        <v>0</v>
      </c>
      <c r="T2003" s="341">
        <f>IF(ISBLANK($B2003),0,VLOOKUP($B2003,Listen!$A$2:$C$45,2,FALSE))</f>
        <v>0</v>
      </c>
      <c r="U2003" s="341">
        <f>IF(ISBLANK($B2003),0,VLOOKUP($B2003,Listen!$A$2:$C$45,3,FALSE))</f>
        <v>0</v>
      </c>
      <c r="V2003" s="342">
        <f t="shared" si="232"/>
        <v>0</v>
      </c>
      <c r="W2003" s="342">
        <f t="shared" si="228"/>
        <v>0</v>
      </c>
      <c r="X2003" s="342">
        <f t="shared" si="228"/>
        <v>0</v>
      </c>
      <c r="Y2003" s="342">
        <f t="shared" si="228"/>
        <v>0</v>
      </c>
      <c r="Z2003" s="342">
        <f t="shared" si="228"/>
        <v>0</v>
      </c>
      <c r="AA2003" s="342">
        <f t="shared" si="228"/>
        <v>0</v>
      </c>
      <c r="AB2003" s="342">
        <f t="shared" si="228"/>
        <v>0</v>
      </c>
      <c r="AC2003" s="109">
        <f t="shared" si="231"/>
        <v>0</v>
      </c>
      <c r="AD2003" s="109">
        <f>IF(C2003=A_Stammdaten!$B$12,E_SAV!$S2003-E_SAV!$AE2003,HLOOKUP(A_Stammdaten!$B$12-1,$AF$4:$AL$4004,ROW(C2003)-3,FALSE)-$AE2003)</f>
        <v>0</v>
      </c>
      <c r="AE2003" s="109">
        <f>HLOOKUP(A_Stammdaten!$B$12,$AF$4:$AL$4004,ROW(C2003)-3,FALSE)</f>
        <v>0</v>
      </c>
      <c r="AF2003" s="109">
        <f t="shared" si="229"/>
        <v>0</v>
      </c>
      <c r="AG2003" s="109">
        <f t="shared" si="227"/>
        <v>0</v>
      </c>
      <c r="AH2003" s="109">
        <f t="shared" si="227"/>
        <v>0</v>
      </c>
      <c r="AI2003" s="109">
        <f t="shared" si="227"/>
        <v>0</v>
      </c>
      <c r="AJ2003" s="109">
        <f t="shared" si="226"/>
        <v>0</v>
      </c>
      <c r="AK2003" s="109">
        <f t="shared" si="226"/>
        <v>0</v>
      </c>
      <c r="AL2003" s="109">
        <f t="shared" si="226"/>
        <v>0</v>
      </c>
    </row>
    <row r="2004" spans="1:38" x14ac:dyDescent="0.3">
      <c r="A2004" s="421"/>
      <c r="B2004" s="421"/>
      <c r="C2004" s="422"/>
      <c r="D2004" s="423"/>
      <c r="E2004" s="421"/>
      <c r="F2004" s="421"/>
      <c r="G2004" s="421"/>
      <c r="H2004" s="421"/>
      <c r="I2004" s="421"/>
      <c r="J2004" s="421"/>
      <c r="K2004" s="421"/>
      <c r="L2004" s="421"/>
      <c r="M2004" s="423"/>
      <c r="N2004" s="340">
        <f>IF(C2004&gt;A_Stammdaten!$B$12,0,SUM(E2004,F2004,H2004,J2004:K2004)-SUM(G2004,I2004,L2004:M2004))</f>
        <v>0</v>
      </c>
      <c r="O2004" s="421"/>
      <c r="P2004" s="421"/>
      <c r="Q2004" s="421"/>
      <c r="R2004" s="421"/>
      <c r="S2004" s="108">
        <f t="shared" si="230"/>
        <v>0</v>
      </c>
      <c r="T2004" s="341">
        <f>IF(ISBLANK($B2004),0,VLOOKUP($B2004,Listen!$A$2:$C$45,2,FALSE))</f>
        <v>0</v>
      </c>
      <c r="U2004" s="341">
        <f>IF(ISBLANK($B2004),0,VLOOKUP($B2004,Listen!$A$2:$C$45,3,FALSE))</f>
        <v>0</v>
      </c>
      <c r="V2004" s="342">
        <f t="shared" si="232"/>
        <v>0</v>
      </c>
      <c r="W2004" s="342">
        <f t="shared" si="228"/>
        <v>0</v>
      </c>
      <c r="X2004" s="342">
        <f t="shared" si="228"/>
        <v>0</v>
      </c>
      <c r="Y2004" s="342">
        <f t="shared" si="228"/>
        <v>0</v>
      </c>
      <c r="Z2004" s="342">
        <f t="shared" si="228"/>
        <v>0</v>
      </c>
      <c r="AA2004" s="342">
        <f t="shared" si="228"/>
        <v>0</v>
      </c>
      <c r="AB2004" s="342">
        <f t="shared" si="228"/>
        <v>0</v>
      </c>
      <c r="AC2004" s="109">
        <f t="shared" si="231"/>
        <v>0</v>
      </c>
      <c r="AD2004" s="109">
        <f>IF(C2004=A_Stammdaten!$B$12,E_SAV!$S2004-E_SAV!$AE2004,HLOOKUP(A_Stammdaten!$B$12-1,$AF$4:$AL$4004,ROW(C2004)-3,FALSE)-$AE2004)</f>
        <v>0</v>
      </c>
      <c r="AE2004" s="109">
        <f>HLOOKUP(A_Stammdaten!$B$12,$AF$4:$AL$4004,ROW(C2004)-3,FALSE)</f>
        <v>0</v>
      </c>
      <c r="AF2004" s="109">
        <f t="shared" si="229"/>
        <v>0</v>
      </c>
      <c r="AG2004" s="109">
        <f t="shared" si="227"/>
        <v>0</v>
      </c>
      <c r="AH2004" s="109">
        <f t="shared" si="227"/>
        <v>0</v>
      </c>
      <c r="AI2004" s="109">
        <f t="shared" si="227"/>
        <v>0</v>
      </c>
      <c r="AJ2004" s="109">
        <f t="shared" si="226"/>
        <v>0</v>
      </c>
      <c r="AK2004" s="109">
        <f t="shared" si="226"/>
        <v>0</v>
      </c>
      <c r="AL2004" s="109">
        <f t="shared" si="226"/>
        <v>0</v>
      </c>
    </row>
    <row r="2005" spans="1:38" x14ac:dyDescent="0.3">
      <c r="A2005" s="421"/>
      <c r="B2005" s="421"/>
      <c r="C2005" s="422"/>
      <c r="D2005" s="423"/>
      <c r="E2005" s="421"/>
      <c r="F2005" s="421"/>
      <c r="G2005" s="421"/>
      <c r="H2005" s="421"/>
      <c r="I2005" s="421"/>
      <c r="J2005" s="421"/>
      <c r="K2005" s="421"/>
      <c r="L2005" s="421"/>
      <c r="M2005" s="423"/>
      <c r="N2005" s="340">
        <f>IF(C2005&gt;A_Stammdaten!$B$12,0,SUM(E2005,F2005,H2005,J2005:K2005)-SUM(G2005,I2005,L2005:M2005))</f>
        <v>0</v>
      </c>
      <c r="O2005" s="421"/>
      <c r="P2005" s="421"/>
      <c r="Q2005" s="421"/>
      <c r="R2005" s="421"/>
      <c r="S2005" s="108">
        <f t="shared" si="230"/>
        <v>0</v>
      </c>
      <c r="T2005" s="341">
        <f>IF(ISBLANK($B2005),0,VLOOKUP($B2005,Listen!$A$2:$C$45,2,FALSE))</f>
        <v>0</v>
      </c>
      <c r="U2005" s="341">
        <f>IF(ISBLANK($B2005),0,VLOOKUP($B2005,Listen!$A$2:$C$45,3,FALSE))</f>
        <v>0</v>
      </c>
      <c r="V2005" s="342">
        <f t="shared" si="232"/>
        <v>0</v>
      </c>
      <c r="W2005" s="342">
        <f t="shared" si="228"/>
        <v>0</v>
      </c>
      <c r="X2005" s="342">
        <f t="shared" si="228"/>
        <v>0</v>
      </c>
      <c r="Y2005" s="342">
        <f t="shared" si="228"/>
        <v>0</v>
      </c>
      <c r="Z2005" s="342">
        <f t="shared" si="228"/>
        <v>0</v>
      </c>
      <c r="AA2005" s="342">
        <f t="shared" si="228"/>
        <v>0</v>
      </c>
      <c r="AB2005" s="342">
        <f t="shared" si="228"/>
        <v>0</v>
      </c>
      <c r="AC2005" s="109">
        <f t="shared" si="231"/>
        <v>0</v>
      </c>
      <c r="AD2005" s="109">
        <f>IF(C2005=A_Stammdaten!$B$12,E_SAV!$S2005-E_SAV!$AE2005,HLOOKUP(A_Stammdaten!$B$12-1,$AF$4:$AL$4004,ROW(C2005)-3,FALSE)-$AE2005)</f>
        <v>0</v>
      </c>
      <c r="AE2005" s="109">
        <f>HLOOKUP(A_Stammdaten!$B$12,$AF$4:$AL$4004,ROW(C2005)-3,FALSE)</f>
        <v>0</v>
      </c>
      <c r="AF2005" s="109">
        <f t="shared" si="229"/>
        <v>0</v>
      </c>
      <c r="AG2005" s="109">
        <f t="shared" si="227"/>
        <v>0</v>
      </c>
      <c r="AH2005" s="109">
        <f t="shared" si="227"/>
        <v>0</v>
      </c>
      <c r="AI2005" s="109">
        <f t="shared" si="227"/>
        <v>0</v>
      </c>
      <c r="AJ2005" s="109">
        <f t="shared" si="226"/>
        <v>0</v>
      </c>
      <c r="AK2005" s="109">
        <f t="shared" si="226"/>
        <v>0</v>
      </c>
      <c r="AL2005" s="109">
        <f t="shared" si="226"/>
        <v>0</v>
      </c>
    </row>
    <row r="2006" spans="1:38" x14ac:dyDescent="0.3">
      <c r="A2006" s="421"/>
      <c r="B2006" s="421"/>
      <c r="C2006" s="422"/>
      <c r="D2006" s="423"/>
      <c r="E2006" s="421"/>
      <c r="F2006" s="421"/>
      <c r="G2006" s="421"/>
      <c r="H2006" s="421"/>
      <c r="I2006" s="421"/>
      <c r="J2006" s="421"/>
      <c r="K2006" s="421"/>
      <c r="L2006" s="421"/>
      <c r="M2006" s="423"/>
      <c r="N2006" s="340">
        <f>IF(C2006&gt;A_Stammdaten!$B$12,0,SUM(E2006,F2006,H2006,J2006:K2006)-SUM(G2006,I2006,L2006:M2006))</f>
        <v>0</v>
      </c>
      <c r="O2006" s="421"/>
      <c r="P2006" s="421"/>
      <c r="Q2006" s="421"/>
      <c r="R2006" s="421"/>
      <c r="S2006" s="108">
        <f t="shared" si="230"/>
        <v>0</v>
      </c>
      <c r="T2006" s="341">
        <f>IF(ISBLANK($B2006),0,VLOOKUP($B2006,Listen!$A$2:$C$45,2,FALSE))</f>
        <v>0</v>
      </c>
      <c r="U2006" s="341">
        <f>IF(ISBLANK($B2006),0,VLOOKUP($B2006,Listen!$A$2:$C$45,3,FALSE))</f>
        <v>0</v>
      </c>
      <c r="V2006" s="342">
        <f t="shared" si="232"/>
        <v>0</v>
      </c>
      <c r="W2006" s="342">
        <f t="shared" si="232"/>
        <v>0</v>
      </c>
      <c r="X2006" s="342">
        <f t="shared" si="232"/>
        <v>0</v>
      </c>
      <c r="Y2006" s="342">
        <f t="shared" si="232"/>
        <v>0</v>
      </c>
      <c r="Z2006" s="342">
        <f t="shared" si="232"/>
        <v>0</v>
      </c>
      <c r="AA2006" s="342">
        <f t="shared" si="232"/>
        <v>0</v>
      </c>
      <c r="AB2006" s="342">
        <f t="shared" si="232"/>
        <v>0</v>
      </c>
      <c r="AC2006" s="109">
        <f t="shared" si="231"/>
        <v>0</v>
      </c>
      <c r="AD2006" s="109">
        <f>IF(C2006=A_Stammdaten!$B$12,E_SAV!$S2006-E_SAV!$AE2006,HLOOKUP(A_Stammdaten!$B$12-1,$AF$4:$AL$4004,ROW(C2006)-3,FALSE)-$AE2006)</f>
        <v>0</v>
      </c>
      <c r="AE2006" s="109">
        <f>HLOOKUP(A_Stammdaten!$B$12,$AF$4:$AL$4004,ROW(C2006)-3,FALSE)</f>
        <v>0</v>
      </c>
      <c r="AF2006" s="109">
        <f t="shared" si="229"/>
        <v>0</v>
      </c>
      <c r="AG2006" s="109">
        <f t="shared" si="227"/>
        <v>0</v>
      </c>
      <c r="AH2006" s="109">
        <f t="shared" si="227"/>
        <v>0</v>
      </c>
      <c r="AI2006" s="109">
        <f t="shared" si="227"/>
        <v>0</v>
      </c>
      <c r="AJ2006" s="109">
        <f t="shared" si="226"/>
        <v>0</v>
      </c>
      <c r="AK2006" s="109">
        <f t="shared" si="226"/>
        <v>0</v>
      </c>
      <c r="AL2006" s="109">
        <f t="shared" si="226"/>
        <v>0</v>
      </c>
    </row>
    <row r="2007" spans="1:38" x14ac:dyDescent="0.3">
      <c r="A2007" s="421"/>
      <c r="B2007" s="421"/>
      <c r="C2007" s="422"/>
      <c r="D2007" s="423"/>
      <c r="E2007" s="421"/>
      <c r="F2007" s="421"/>
      <c r="G2007" s="421"/>
      <c r="H2007" s="421"/>
      <c r="I2007" s="421"/>
      <c r="J2007" s="421"/>
      <c r="K2007" s="421"/>
      <c r="L2007" s="421"/>
      <c r="M2007" s="423"/>
      <c r="N2007" s="340">
        <f>IF(C2007&gt;A_Stammdaten!$B$12,0,SUM(E2007,F2007,H2007,J2007:K2007)-SUM(G2007,I2007,L2007:M2007))</f>
        <v>0</v>
      </c>
      <c r="O2007" s="421"/>
      <c r="P2007" s="421"/>
      <c r="Q2007" s="421"/>
      <c r="R2007" s="421"/>
      <c r="S2007" s="108">
        <f t="shared" si="230"/>
        <v>0</v>
      </c>
      <c r="T2007" s="341">
        <f>IF(ISBLANK($B2007),0,VLOOKUP($B2007,Listen!$A$2:$C$45,2,FALSE))</f>
        <v>0</v>
      </c>
      <c r="U2007" s="341">
        <f>IF(ISBLANK($B2007),0,VLOOKUP($B2007,Listen!$A$2:$C$45,3,FALSE))</f>
        <v>0</v>
      </c>
      <c r="V2007" s="342">
        <f t="shared" si="232"/>
        <v>0</v>
      </c>
      <c r="W2007" s="342">
        <f t="shared" si="232"/>
        <v>0</v>
      </c>
      <c r="X2007" s="342">
        <f t="shared" si="232"/>
        <v>0</v>
      </c>
      <c r="Y2007" s="342">
        <f t="shared" si="232"/>
        <v>0</v>
      </c>
      <c r="Z2007" s="342">
        <f t="shared" si="232"/>
        <v>0</v>
      </c>
      <c r="AA2007" s="342">
        <f t="shared" si="232"/>
        <v>0</v>
      </c>
      <c r="AB2007" s="342">
        <f t="shared" si="232"/>
        <v>0</v>
      </c>
      <c r="AC2007" s="109">
        <f t="shared" si="231"/>
        <v>0</v>
      </c>
      <c r="AD2007" s="109">
        <f>IF(C2007=A_Stammdaten!$B$12,E_SAV!$S2007-E_SAV!$AE2007,HLOOKUP(A_Stammdaten!$B$12-1,$AF$4:$AL$4004,ROW(C2007)-3,FALSE)-$AE2007)</f>
        <v>0</v>
      </c>
      <c r="AE2007" s="109">
        <f>HLOOKUP(A_Stammdaten!$B$12,$AF$4:$AL$4004,ROW(C2007)-3,FALSE)</f>
        <v>0</v>
      </c>
      <c r="AF2007" s="109">
        <f t="shared" si="229"/>
        <v>0</v>
      </c>
      <c r="AG2007" s="109">
        <f t="shared" si="227"/>
        <v>0</v>
      </c>
      <c r="AH2007" s="109">
        <f t="shared" si="227"/>
        <v>0</v>
      </c>
      <c r="AI2007" s="109">
        <f t="shared" si="227"/>
        <v>0</v>
      </c>
      <c r="AJ2007" s="109">
        <f t="shared" si="226"/>
        <v>0</v>
      </c>
      <c r="AK2007" s="109">
        <f t="shared" si="226"/>
        <v>0</v>
      </c>
      <c r="AL2007" s="109">
        <f t="shared" si="226"/>
        <v>0</v>
      </c>
    </row>
    <row r="2008" spans="1:38" x14ac:dyDescent="0.3">
      <c r="A2008" s="421"/>
      <c r="B2008" s="421"/>
      <c r="C2008" s="422"/>
      <c r="D2008" s="423"/>
      <c r="E2008" s="421"/>
      <c r="F2008" s="421"/>
      <c r="G2008" s="421"/>
      <c r="H2008" s="421"/>
      <c r="I2008" s="421"/>
      <c r="J2008" s="421"/>
      <c r="K2008" s="421"/>
      <c r="L2008" s="421"/>
      <c r="M2008" s="423"/>
      <c r="N2008" s="340">
        <f>IF(C2008&gt;A_Stammdaten!$B$12,0,SUM(E2008,F2008,H2008,J2008:K2008)-SUM(G2008,I2008,L2008:M2008))</f>
        <v>0</v>
      </c>
      <c r="O2008" s="421"/>
      <c r="P2008" s="421"/>
      <c r="Q2008" s="421"/>
      <c r="R2008" s="421"/>
      <c r="S2008" s="108">
        <f t="shared" si="230"/>
        <v>0</v>
      </c>
      <c r="T2008" s="341">
        <f>IF(ISBLANK($B2008),0,VLOOKUP($B2008,Listen!$A$2:$C$45,2,FALSE))</f>
        <v>0</v>
      </c>
      <c r="U2008" s="341">
        <f>IF(ISBLANK($B2008),0,VLOOKUP($B2008,Listen!$A$2:$C$45,3,FALSE))</f>
        <v>0</v>
      </c>
      <c r="V2008" s="342">
        <f t="shared" si="232"/>
        <v>0</v>
      </c>
      <c r="W2008" s="342">
        <f t="shared" si="232"/>
        <v>0</v>
      </c>
      <c r="X2008" s="342">
        <f t="shared" si="232"/>
        <v>0</v>
      </c>
      <c r="Y2008" s="342">
        <f t="shared" si="232"/>
        <v>0</v>
      </c>
      <c r="Z2008" s="342">
        <f t="shared" si="232"/>
        <v>0</v>
      </c>
      <c r="AA2008" s="342">
        <f t="shared" si="232"/>
        <v>0</v>
      </c>
      <c r="AB2008" s="342">
        <f t="shared" si="232"/>
        <v>0</v>
      </c>
      <c r="AC2008" s="109">
        <f t="shared" si="231"/>
        <v>0</v>
      </c>
      <c r="AD2008" s="109">
        <f>IF(C2008=A_Stammdaten!$B$12,E_SAV!$S2008-E_SAV!$AE2008,HLOOKUP(A_Stammdaten!$B$12-1,$AF$4:$AL$4004,ROW(C2008)-3,FALSE)-$AE2008)</f>
        <v>0</v>
      </c>
      <c r="AE2008" s="109">
        <f>HLOOKUP(A_Stammdaten!$B$12,$AF$4:$AL$4004,ROW(C2008)-3,FALSE)</f>
        <v>0</v>
      </c>
      <c r="AF2008" s="109">
        <f t="shared" si="229"/>
        <v>0</v>
      </c>
      <c r="AG2008" s="109">
        <f t="shared" si="227"/>
        <v>0</v>
      </c>
      <c r="AH2008" s="109">
        <f t="shared" si="227"/>
        <v>0</v>
      </c>
      <c r="AI2008" s="109">
        <f t="shared" si="227"/>
        <v>0</v>
      </c>
      <c r="AJ2008" s="109">
        <f t="shared" si="226"/>
        <v>0</v>
      </c>
      <c r="AK2008" s="109">
        <f t="shared" si="226"/>
        <v>0</v>
      </c>
      <c r="AL2008" s="109">
        <f t="shared" si="226"/>
        <v>0</v>
      </c>
    </row>
    <row r="2009" spans="1:38" x14ac:dyDescent="0.3">
      <c r="A2009" s="421"/>
      <c r="B2009" s="421"/>
      <c r="C2009" s="422"/>
      <c r="D2009" s="423"/>
      <c r="E2009" s="421"/>
      <c r="F2009" s="421"/>
      <c r="G2009" s="421"/>
      <c r="H2009" s="421"/>
      <c r="I2009" s="421"/>
      <c r="J2009" s="421"/>
      <c r="K2009" s="421"/>
      <c r="L2009" s="421"/>
      <c r="M2009" s="423"/>
      <c r="N2009" s="340">
        <f>IF(C2009&gt;A_Stammdaten!$B$12,0,SUM(E2009,F2009,H2009,J2009:K2009)-SUM(G2009,I2009,L2009:M2009))</f>
        <v>0</v>
      </c>
      <c r="O2009" s="421"/>
      <c r="P2009" s="421"/>
      <c r="Q2009" s="421"/>
      <c r="R2009" s="421"/>
      <c r="S2009" s="108">
        <f t="shared" si="230"/>
        <v>0</v>
      </c>
      <c r="T2009" s="341">
        <f>IF(ISBLANK($B2009),0,VLOOKUP($B2009,Listen!$A$2:$C$45,2,FALSE))</f>
        <v>0</v>
      </c>
      <c r="U2009" s="341">
        <f>IF(ISBLANK($B2009),0,VLOOKUP($B2009,Listen!$A$2:$C$45,3,FALSE))</f>
        <v>0</v>
      </c>
      <c r="V2009" s="342">
        <f t="shared" si="232"/>
        <v>0</v>
      </c>
      <c r="W2009" s="342">
        <f t="shared" si="232"/>
        <v>0</v>
      </c>
      <c r="X2009" s="342">
        <f t="shared" si="232"/>
        <v>0</v>
      </c>
      <c r="Y2009" s="342">
        <f t="shared" si="232"/>
        <v>0</v>
      </c>
      <c r="Z2009" s="342">
        <f t="shared" si="232"/>
        <v>0</v>
      </c>
      <c r="AA2009" s="342">
        <f t="shared" si="232"/>
        <v>0</v>
      </c>
      <c r="AB2009" s="342">
        <f t="shared" si="232"/>
        <v>0</v>
      </c>
      <c r="AC2009" s="109">
        <f t="shared" si="231"/>
        <v>0</v>
      </c>
      <c r="AD2009" s="109">
        <f>IF(C2009=A_Stammdaten!$B$12,E_SAV!$S2009-E_SAV!$AE2009,HLOOKUP(A_Stammdaten!$B$12-1,$AF$4:$AL$4004,ROW(C2009)-3,FALSE)-$AE2009)</f>
        <v>0</v>
      </c>
      <c r="AE2009" s="109">
        <f>HLOOKUP(A_Stammdaten!$B$12,$AF$4:$AL$4004,ROW(C2009)-3,FALSE)</f>
        <v>0</v>
      </c>
      <c r="AF2009" s="109">
        <f t="shared" si="229"/>
        <v>0</v>
      </c>
      <c r="AG2009" s="109">
        <f t="shared" si="227"/>
        <v>0</v>
      </c>
      <c r="AH2009" s="109">
        <f t="shared" si="227"/>
        <v>0</v>
      </c>
      <c r="AI2009" s="109">
        <f t="shared" si="227"/>
        <v>0</v>
      </c>
      <c r="AJ2009" s="109">
        <f t="shared" si="226"/>
        <v>0</v>
      </c>
      <c r="AK2009" s="109">
        <f t="shared" si="226"/>
        <v>0</v>
      </c>
      <c r="AL2009" s="109">
        <f t="shared" si="226"/>
        <v>0</v>
      </c>
    </row>
    <row r="2010" spans="1:38" x14ac:dyDescent="0.3">
      <c r="A2010" s="421"/>
      <c r="B2010" s="421"/>
      <c r="C2010" s="422"/>
      <c r="D2010" s="423"/>
      <c r="E2010" s="421"/>
      <c r="F2010" s="421"/>
      <c r="G2010" s="421"/>
      <c r="H2010" s="421"/>
      <c r="I2010" s="421"/>
      <c r="J2010" s="421"/>
      <c r="K2010" s="421"/>
      <c r="L2010" s="421"/>
      <c r="M2010" s="423"/>
      <c r="N2010" s="340">
        <f>IF(C2010&gt;A_Stammdaten!$B$12,0,SUM(E2010,F2010,H2010,J2010:K2010)-SUM(G2010,I2010,L2010:M2010))</f>
        <v>0</v>
      </c>
      <c r="O2010" s="421"/>
      <c r="P2010" s="421"/>
      <c r="Q2010" s="421"/>
      <c r="R2010" s="421"/>
      <c r="S2010" s="108">
        <f t="shared" si="230"/>
        <v>0</v>
      </c>
      <c r="T2010" s="341">
        <f>IF(ISBLANK($B2010),0,VLOOKUP($B2010,Listen!$A$2:$C$45,2,FALSE))</f>
        <v>0</v>
      </c>
      <c r="U2010" s="341">
        <f>IF(ISBLANK($B2010),0,VLOOKUP($B2010,Listen!$A$2:$C$45,3,FALSE))</f>
        <v>0</v>
      </c>
      <c r="V2010" s="342">
        <f t="shared" si="232"/>
        <v>0</v>
      </c>
      <c r="W2010" s="342">
        <f t="shared" si="232"/>
        <v>0</v>
      </c>
      <c r="X2010" s="342">
        <f t="shared" si="232"/>
        <v>0</v>
      </c>
      <c r="Y2010" s="342">
        <f t="shared" si="232"/>
        <v>0</v>
      </c>
      <c r="Z2010" s="342">
        <f t="shared" si="232"/>
        <v>0</v>
      </c>
      <c r="AA2010" s="342">
        <f t="shared" si="232"/>
        <v>0</v>
      </c>
      <c r="AB2010" s="342">
        <f t="shared" si="232"/>
        <v>0</v>
      </c>
      <c r="AC2010" s="109">
        <f t="shared" si="231"/>
        <v>0</v>
      </c>
      <c r="AD2010" s="109">
        <f>IF(C2010=A_Stammdaten!$B$12,E_SAV!$S2010-E_SAV!$AE2010,HLOOKUP(A_Stammdaten!$B$12-1,$AF$4:$AL$4004,ROW(C2010)-3,FALSE)-$AE2010)</f>
        <v>0</v>
      </c>
      <c r="AE2010" s="109">
        <f>HLOOKUP(A_Stammdaten!$B$12,$AF$4:$AL$4004,ROW(C2010)-3,FALSE)</f>
        <v>0</v>
      </c>
      <c r="AF2010" s="109">
        <f t="shared" si="229"/>
        <v>0</v>
      </c>
      <c r="AG2010" s="109">
        <f t="shared" si="227"/>
        <v>0</v>
      </c>
      <c r="AH2010" s="109">
        <f t="shared" si="227"/>
        <v>0</v>
      </c>
      <c r="AI2010" s="109">
        <f t="shared" si="227"/>
        <v>0</v>
      </c>
      <c r="AJ2010" s="109">
        <f t="shared" si="226"/>
        <v>0</v>
      </c>
      <c r="AK2010" s="109">
        <f t="shared" si="226"/>
        <v>0</v>
      </c>
      <c r="AL2010" s="109">
        <f t="shared" si="226"/>
        <v>0</v>
      </c>
    </row>
    <row r="2011" spans="1:38" x14ac:dyDescent="0.3">
      <c r="A2011" s="421"/>
      <c r="B2011" s="421"/>
      <c r="C2011" s="422"/>
      <c r="D2011" s="423"/>
      <c r="E2011" s="421"/>
      <c r="F2011" s="421"/>
      <c r="G2011" s="421"/>
      <c r="H2011" s="421"/>
      <c r="I2011" s="421"/>
      <c r="J2011" s="421"/>
      <c r="K2011" s="421"/>
      <c r="L2011" s="421"/>
      <c r="M2011" s="423"/>
      <c r="N2011" s="340">
        <f>IF(C2011&gt;A_Stammdaten!$B$12,0,SUM(E2011,F2011,H2011,J2011:K2011)-SUM(G2011,I2011,L2011:M2011))</f>
        <v>0</v>
      </c>
      <c r="O2011" s="421"/>
      <c r="P2011" s="421"/>
      <c r="Q2011" s="421"/>
      <c r="R2011" s="421"/>
      <c r="S2011" s="108">
        <f t="shared" si="230"/>
        <v>0</v>
      </c>
      <c r="T2011" s="341">
        <f>IF(ISBLANK($B2011),0,VLOOKUP($B2011,Listen!$A$2:$C$45,2,FALSE))</f>
        <v>0</v>
      </c>
      <c r="U2011" s="341">
        <f>IF(ISBLANK($B2011),0,VLOOKUP($B2011,Listen!$A$2:$C$45,3,FALSE))</f>
        <v>0</v>
      </c>
      <c r="V2011" s="342">
        <f t="shared" si="232"/>
        <v>0</v>
      </c>
      <c r="W2011" s="342">
        <f t="shared" si="232"/>
        <v>0</v>
      </c>
      <c r="X2011" s="342">
        <f t="shared" si="232"/>
        <v>0</v>
      </c>
      <c r="Y2011" s="342">
        <f t="shared" si="232"/>
        <v>0</v>
      </c>
      <c r="Z2011" s="342">
        <f t="shared" si="232"/>
        <v>0</v>
      </c>
      <c r="AA2011" s="342">
        <f t="shared" si="232"/>
        <v>0</v>
      </c>
      <c r="AB2011" s="342">
        <f t="shared" si="232"/>
        <v>0</v>
      </c>
      <c r="AC2011" s="109">
        <f t="shared" si="231"/>
        <v>0</v>
      </c>
      <c r="AD2011" s="109">
        <f>IF(C2011=A_Stammdaten!$B$12,E_SAV!$S2011-E_SAV!$AE2011,HLOOKUP(A_Stammdaten!$B$12-1,$AF$4:$AL$4004,ROW(C2011)-3,FALSE)-$AE2011)</f>
        <v>0</v>
      </c>
      <c r="AE2011" s="109">
        <f>HLOOKUP(A_Stammdaten!$B$12,$AF$4:$AL$4004,ROW(C2011)-3,FALSE)</f>
        <v>0</v>
      </c>
      <c r="AF2011" s="109">
        <f t="shared" si="229"/>
        <v>0</v>
      </c>
      <c r="AG2011" s="109">
        <f t="shared" si="227"/>
        <v>0</v>
      </c>
      <c r="AH2011" s="109">
        <f t="shared" si="227"/>
        <v>0</v>
      </c>
      <c r="AI2011" s="109">
        <f t="shared" si="227"/>
        <v>0</v>
      </c>
      <c r="AJ2011" s="109">
        <f t="shared" si="226"/>
        <v>0</v>
      </c>
      <c r="AK2011" s="109">
        <f t="shared" si="226"/>
        <v>0</v>
      </c>
      <c r="AL2011" s="109">
        <f t="shared" si="226"/>
        <v>0</v>
      </c>
    </row>
    <row r="2012" spans="1:38" x14ac:dyDescent="0.3">
      <c r="A2012" s="421"/>
      <c r="B2012" s="421"/>
      <c r="C2012" s="422"/>
      <c r="D2012" s="423"/>
      <c r="E2012" s="421"/>
      <c r="F2012" s="421"/>
      <c r="G2012" s="421"/>
      <c r="H2012" s="421"/>
      <c r="I2012" s="421"/>
      <c r="J2012" s="421"/>
      <c r="K2012" s="421"/>
      <c r="L2012" s="421"/>
      <c r="M2012" s="423"/>
      <c r="N2012" s="340">
        <f>IF(C2012&gt;A_Stammdaten!$B$12,0,SUM(E2012,F2012,H2012,J2012:K2012)-SUM(G2012,I2012,L2012:M2012))</f>
        <v>0</v>
      </c>
      <c r="O2012" s="421"/>
      <c r="P2012" s="421"/>
      <c r="Q2012" s="421"/>
      <c r="R2012" s="421"/>
      <c r="S2012" s="108">
        <f t="shared" si="230"/>
        <v>0</v>
      </c>
      <c r="T2012" s="341">
        <f>IF(ISBLANK($B2012),0,VLOOKUP($B2012,Listen!$A$2:$C$45,2,FALSE))</f>
        <v>0</v>
      </c>
      <c r="U2012" s="341">
        <f>IF(ISBLANK($B2012),0,VLOOKUP($B2012,Listen!$A$2:$C$45,3,FALSE))</f>
        <v>0</v>
      </c>
      <c r="V2012" s="342">
        <f t="shared" si="232"/>
        <v>0</v>
      </c>
      <c r="W2012" s="342">
        <f t="shared" si="232"/>
        <v>0</v>
      </c>
      <c r="X2012" s="342">
        <f t="shared" si="232"/>
        <v>0</v>
      </c>
      <c r="Y2012" s="342">
        <f t="shared" si="232"/>
        <v>0</v>
      </c>
      <c r="Z2012" s="342">
        <f t="shared" si="232"/>
        <v>0</v>
      </c>
      <c r="AA2012" s="342">
        <f t="shared" si="232"/>
        <v>0</v>
      </c>
      <c r="AB2012" s="342">
        <f t="shared" si="232"/>
        <v>0</v>
      </c>
      <c r="AC2012" s="109">
        <f t="shared" si="231"/>
        <v>0</v>
      </c>
      <c r="AD2012" s="109">
        <f>IF(C2012=A_Stammdaten!$B$12,E_SAV!$S2012-E_SAV!$AE2012,HLOOKUP(A_Stammdaten!$B$12-1,$AF$4:$AL$4004,ROW(C2012)-3,FALSE)-$AE2012)</f>
        <v>0</v>
      </c>
      <c r="AE2012" s="109">
        <f>HLOOKUP(A_Stammdaten!$B$12,$AF$4:$AL$4004,ROW(C2012)-3,FALSE)</f>
        <v>0</v>
      </c>
      <c r="AF2012" s="109">
        <f t="shared" si="229"/>
        <v>0</v>
      </c>
      <c r="AG2012" s="109">
        <f t="shared" si="227"/>
        <v>0</v>
      </c>
      <c r="AH2012" s="109">
        <f t="shared" si="227"/>
        <v>0</v>
      </c>
      <c r="AI2012" s="109">
        <f t="shared" si="227"/>
        <v>0</v>
      </c>
      <c r="AJ2012" s="109">
        <f t="shared" si="226"/>
        <v>0</v>
      </c>
      <c r="AK2012" s="109">
        <f t="shared" si="226"/>
        <v>0</v>
      </c>
      <c r="AL2012" s="109">
        <f t="shared" si="226"/>
        <v>0</v>
      </c>
    </row>
    <row r="2013" spans="1:38" x14ac:dyDescent="0.3">
      <c r="A2013" s="421"/>
      <c r="B2013" s="421"/>
      <c r="C2013" s="422"/>
      <c r="D2013" s="423"/>
      <c r="E2013" s="421"/>
      <c r="F2013" s="421"/>
      <c r="G2013" s="421"/>
      <c r="H2013" s="421"/>
      <c r="I2013" s="421"/>
      <c r="J2013" s="421"/>
      <c r="K2013" s="421"/>
      <c r="L2013" s="421"/>
      <c r="M2013" s="423"/>
      <c r="N2013" s="340">
        <f>IF(C2013&gt;A_Stammdaten!$B$12,0,SUM(E2013,F2013,H2013,J2013:K2013)-SUM(G2013,I2013,L2013:M2013))</f>
        <v>0</v>
      </c>
      <c r="O2013" s="421"/>
      <c r="P2013" s="421"/>
      <c r="Q2013" s="421"/>
      <c r="R2013" s="421"/>
      <c r="S2013" s="108">
        <f t="shared" si="230"/>
        <v>0</v>
      </c>
      <c r="T2013" s="341">
        <f>IF(ISBLANK($B2013),0,VLOOKUP($B2013,Listen!$A$2:$C$45,2,FALSE))</f>
        <v>0</v>
      </c>
      <c r="U2013" s="341">
        <f>IF(ISBLANK($B2013),0,VLOOKUP($B2013,Listen!$A$2:$C$45,3,FALSE))</f>
        <v>0</v>
      </c>
      <c r="V2013" s="342">
        <f t="shared" ref="V2013:AB2049" si="233">$T2013</f>
        <v>0</v>
      </c>
      <c r="W2013" s="342">
        <f t="shared" si="233"/>
        <v>0</v>
      </c>
      <c r="X2013" s="342">
        <f t="shared" si="233"/>
        <v>0</v>
      </c>
      <c r="Y2013" s="342">
        <f t="shared" si="233"/>
        <v>0</v>
      </c>
      <c r="Z2013" s="342">
        <f t="shared" si="233"/>
        <v>0</v>
      </c>
      <c r="AA2013" s="342">
        <f t="shared" si="233"/>
        <v>0</v>
      </c>
      <c r="AB2013" s="342">
        <f t="shared" si="233"/>
        <v>0</v>
      </c>
      <c r="AC2013" s="109">
        <f t="shared" si="231"/>
        <v>0</v>
      </c>
      <c r="AD2013" s="109">
        <f>IF(C2013=A_Stammdaten!$B$12,E_SAV!$S2013-E_SAV!$AE2013,HLOOKUP(A_Stammdaten!$B$12-1,$AF$4:$AL$4004,ROW(C2013)-3,FALSE)-$AE2013)</f>
        <v>0</v>
      </c>
      <c r="AE2013" s="109">
        <f>HLOOKUP(A_Stammdaten!$B$12,$AF$4:$AL$4004,ROW(C2013)-3,FALSE)</f>
        <v>0</v>
      </c>
      <c r="AF2013" s="109">
        <f t="shared" si="229"/>
        <v>0</v>
      </c>
      <c r="AG2013" s="109">
        <f t="shared" si="227"/>
        <v>0</v>
      </c>
      <c r="AH2013" s="109">
        <f t="shared" si="227"/>
        <v>0</v>
      </c>
      <c r="AI2013" s="109">
        <f t="shared" si="227"/>
        <v>0</v>
      </c>
      <c r="AJ2013" s="109">
        <f t="shared" si="226"/>
        <v>0</v>
      </c>
      <c r="AK2013" s="109">
        <f t="shared" si="226"/>
        <v>0</v>
      </c>
      <c r="AL2013" s="109">
        <f t="shared" si="226"/>
        <v>0</v>
      </c>
    </row>
    <row r="2014" spans="1:38" x14ac:dyDescent="0.3">
      <c r="A2014" s="421"/>
      <c r="B2014" s="421"/>
      <c r="C2014" s="422"/>
      <c r="D2014" s="423"/>
      <c r="E2014" s="421"/>
      <c r="F2014" s="421"/>
      <c r="G2014" s="421"/>
      <c r="H2014" s="421"/>
      <c r="I2014" s="421"/>
      <c r="J2014" s="421"/>
      <c r="K2014" s="421"/>
      <c r="L2014" s="421"/>
      <c r="M2014" s="423"/>
      <c r="N2014" s="340">
        <f>IF(C2014&gt;A_Stammdaten!$B$12,0,SUM(E2014,F2014,H2014,J2014:K2014)-SUM(G2014,I2014,L2014:M2014))</f>
        <v>0</v>
      </c>
      <c r="O2014" s="421"/>
      <c r="P2014" s="421"/>
      <c r="Q2014" s="421"/>
      <c r="R2014" s="421"/>
      <c r="S2014" s="108">
        <f t="shared" si="230"/>
        <v>0</v>
      </c>
      <c r="T2014" s="341">
        <f>IF(ISBLANK($B2014),0,VLOOKUP($B2014,Listen!$A$2:$C$45,2,FALSE))</f>
        <v>0</v>
      </c>
      <c r="U2014" s="341">
        <f>IF(ISBLANK($B2014),0,VLOOKUP($B2014,Listen!$A$2:$C$45,3,FALSE))</f>
        <v>0</v>
      </c>
      <c r="V2014" s="342">
        <f t="shared" si="233"/>
        <v>0</v>
      </c>
      <c r="W2014" s="342">
        <f t="shared" si="233"/>
        <v>0</v>
      </c>
      <c r="X2014" s="342">
        <f t="shared" si="233"/>
        <v>0</v>
      </c>
      <c r="Y2014" s="342">
        <f t="shared" si="233"/>
        <v>0</v>
      </c>
      <c r="Z2014" s="342">
        <f t="shared" si="233"/>
        <v>0</v>
      </c>
      <c r="AA2014" s="342">
        <f t="shared" si="233"/>
        <v>0</v>
      </c>
      <c r="AB2014" s="342">
        <f t="shared" si="233"/>
        <v>0</v>
      </c>
      <c r="AC2014" s="109">
        <f t="shared" si="231"/>
        <v>0</v>
      </c>
      <c r="AD2014" s="109">
        <f>IF(C2014=A_Stammdaten!$B$12,E_SAV!$S2014-E_SAV!$AE2014,HLOOKUP(A_Stammdaten!$B$12-1,$AF$4:$AL$4004,ROW(C2014)-3,FALSE)-$AE2014)</f>
        <v>0</v>
      </c>
      <c r="AE2014" s="109">
        <f>HLOOKUP(A_Stammdaten!$B$12,$AF$4:$AL$4004,ROW(C2014)-3,FALSE)</f>
        <v>0</v>
      </c>
      <c r="AF2014" s="109">
        <f t="shared" si="229"/>
        <v>0</v>
      </c>
      <c r="AG2014" s="109">
        <f t="shared" si="227"/>
        <v>0</v>
      </c>
      <c r="AH2014" s="109">
        <f t="shared" si="227"/>
        <v>0</v>
      </c>
      <c r="AI2014" s="109">
        <f t="shared" si="227"/>
        <v>0</v>
      </c>
      <c r="AJ2014" s="109">
        <f t="shared" si="226"/>
        <v>0</v>
      </c>
      <c r="AK2014" s="109">
        <f t="shared" si="226"/>
        <v>0</v>
      </c>
      <c r="AL2014" s="109">
        <f t="shared" si="226"/>
        <v>0</v>
      </c>
    </row>
    <row r="2015" spans="1:38" x14ac:dyDescent="0.3">
      <c r="A2015" s="421"/>
      <c r="B2015" s="421"/>
      <c r="C2015" s="422"/>
      <c r="D2015" s="423"/>
      <c r="E2015" s="421"/>
      <c r="F2015" s="421"/>
      <c r="G2015" s="421"/>
      <c r="H2015" s="421"/>
      <c r="I2015" s="421"/>
      <c r="J2015" s="421"/>
      <c r="K2015" s="421"/>
      <c r="L2015" s="421"/>
      <c r="M2015" s="423"/>
      <c r="N2015" s="340">
        <f>IF(C2015&gt;A_Stammdaten!$B$12,0,SUM(E2015,F2015,H2015,J2015:K2015)-SUM(G2015,I2015,L2015:M2015))</f>
        <v>0</v>
      </c>
      <c r="O2015" s="421"/>
      <c r="P2015" s="421"/>
      <c r="Q2015" s="421"/>
      <c r="R2015" s="421"/>
      <c r="S2015" s="108">
        <f t="shared" si="230"/>
        <v>0</v>
      </c>
      <c r="T2015" s="341">
        <f>IF(ISBLANK($B2015),0,VLOOKUP($B2015,Listen!$A$2:$C$45,2,FALSE))</f>
        <v>0</v>
      </c>
      <c r="U2015" s="341">
        <f>IF(ISBLANK($B2015),0,VLOOKUP($B2015,Listen!$A$2:$C$45,3,FALSE))</f>
        <v>0</v>
      </c>
      <c r="V2015" s="342">
        <f t="shared" si="233"/>
        <v>0</v>
      </c>
      <c r="W2015" s="342">
        <f t="shared" si="233"/>
        <v>0</v>
      </c>
      <c r="X2015" s="342">
        <f t="shared" si="233"/>
        <v>0</v>
      </c>
      <c r="Y2015" s="342">
        <f t="shared" si="233"/>
        <v>0</v>
      </c>
      <c r="Z2015" s="342">
        <f t="shared" si="233"/>
        <v>0</v>
      </c>
      <c r="AA2015" s="342">
        <f t="shared" si="233"/>
        <v>0</v>
      </c>
      <c r="AB2015" s="342">
        <f t="shared" si="233"/>
        <v>0</v>
      </c>
      <c r="AC2015" s="109">
        <f t="shared" si="231"/>
        <v>0</v>
      </c>
      <c r="AD2015" s="109">
        <f>IF(C2015=A_Stammdaten!$B$12,E_SAV!$S2015-E_SAV!$AE2015,HLOOKUP(A_Stammdaten!$B$12-1,$AF$4:$AL$4004,ROW(C2015)-3,FALSE)-$AE2015)</f>
        <v>0</v>
      </c>
      <c r="AE2015" s="109">
        <f>HLOOKUP(A_Stammdaten!$B$12,$AF$4:$AL$4004,ROW(C2015)-3,FALSE)</f>
        <v>0</v>
      </c>
      <c r="AF2015" s="109">
        <f t="shared" si="229"/>
        <v>0</v>
      </c>
      <c r="AG2015" s="109">
        <f t="shared" si="227"/>
        <v>0</v>
      </c>
      <c r="AH2015" s="109">
        <f t="shared" si="227"/>
        <v>0</v>
      </c>
      <c r="AI2015" s="109">
        <f t="shared" si="227"/>
        <v>0</v>
      </c>
      <c r="AJ2015" s="109">
        <f t="shared" si="226"/>
        <v>0</v>
      </c>
      <c r="AK2015" s="109">
        <f t="shared" si="226"/>
        <v>0</v>
      </c>
      <c r="AL2015" s="109">
        <f t="shared" si="226"/>
        <v>0</v>
      </c>
    </row>
    <row r="2016" spans="1:38" x14ac:dyDescent="0.3">
      <c r="A2016" s="421"/>
      <c r="B2016" s="421"/>
      <c r="C2016" s="422"/>
      <c r="D2016" s="423"/>
      <c r="E2016" s="421"/>
      <c r="F2016" s="421"/>
      <c r="G2016" s="421"/>
      <c r="H2016" s="421"/>
      <c r="I2016" s="421"/>
      <c r="J2016" s="421"/>
      <c r="K2016" s="421"/>
      <c r="L2016" s="421"/>
      <c r="M2016" s="423"/>
      <c r="N2016" s="340">
        <f>IF(C2016&gt;A_Stammdaten!$B$12,0,SUM(E2016,F2016,H2016,J2016:K2016)-SUM(G2016,I2016,L2016:M2016))</f>
        <v>0</v>
      </c>
      <c r="O2016" s="421"/>
      <c r="P2016" s="421"/>
      <c r="Q2016" s="421"/>
      <c r="R2016" s="421"/>
      <c r="S2016" s="108">
        <f t="shared" si="230"/>
        <v>0</v>
      </c>
      <c r="T2016" s="341">
        <f>IF(ISBLANK($B2016),0,VLOOKUP($B2016,Listen!$A$2:$C$45,2,FALSE))</f>
        <v>0</v>
      </c>
      <c r="U2016" s="341">
        <f>IF(ISBLANK($B2016),0,VLOOKUP($B2016,Listen!$A$2:$C$45,3,FALSE))</f>
        <v>0</v>
      </c>
      <c r="V2016" s="342">
        <f t="shared" si="233"/>
        <v>0</v>
      </c>
      <c r="W2016" s="342">
        <f t="shared" si="233"/>
        <v>0</v>
      </c>
      <c r="X2016" s="342">
        <f t="shared" si="233"/>
        <v>0</v>
      </c>
      <c r="Y2016" s="342">
        <f t="shared" si="233"/>
        <v>0</v>
      </c>
      <c r="Z2016" s="342">
        <f t="shared" si="233"/>
        <v>0</v>
      </c>
      <c r="AA2016" s="342">
        <f t="shared" si="233"/>
        <v>0</v>
      </c>
      <c r="AB2016" s="342">
        <f t="shared" si="233"/>
        <v>0</v>
      </c>
      <c r="AC2016" s="109">
        <f t="shared" si="231"/>
        <v>0</v>
      </c>
      <c r="AD2016" s="109">
        <f>IF(C2016=A_Stammdaten!$B$12,E_SAV!$S2016-E_SAV!$AE2016,HLOOKUP(A_Stammdaten!$B$12-1,$AF$4:$AL$4004,ROW(C2016)-3,FALSE)-$AE2016)</f>
        <v>0</v>
      </c>
      <c r="AE2016" s="109">
        <f>HLOOKUP(A_Stammdaten!$B$12,$AF$4:$AL$4004,ROW(C2016)-3,FALSE)</f>
        <v>0</v>
      </c>
      <c r="AF2016" s="109">
        <f t="shared" si="229"/>
        <v>0</v>
      </c>
      <c r="AG2016" s="109">
        <f t="shared" si="227"/>
        <v>0</v>
      </c>
      <c r="AH2016" s="109">
        <f t="shared" si="227"/>
        <v>0</v>
      </c>
      <c r="AI2016" s="109">
        <f t="shared" si="227"/>
        <v>0</v>
      </c>
      <c r="AJ2016" s="109">
        <f t="shared" si="226"/>
        <v>0</v>
      </c>
      <c r="AK2016" s="109">
        <f t="shared" si="226"/>
        <v>0</v>
      </c>
      <c r="AL2016" s="109">
        <f t="shared" si="226"/>
        <v>0</v>
      </c>
    </row>
    <row r="2017" spans="1:38" x14ac:dyDescent="0.3">
      <c r="A2017" s="421"/>
      <c r="B2017" s="421"/>
      <c r="C2017" s="422"/>
      <c r="D2017" s="423"/>
      <c r="E2017" s="421"/>
      <c r="F2017" s="421"/>
      <c r="G2017" s="421"/>
      <c r="H2017" s="421"/>
      <c r="I2017" s="421"/>
      <c r="J2017" s="421"/>
      <c r="K2017" s="421"/>
      <c r="L2017" s="421"/>
      <c r="M2017" s="423"/>
      <c r="N2017" s="340">
        <f>IF(C2017&gt;A_Stammdaten!$B$12,0,SUM(E2017,F2017,H2017,J2017:K2017)-SUM(G2017,I2017,L2017:M2017))</f>
        <v>0</v>
      </c>
      <c r="O2017" s="421"/>
      <c r="P2017" s="421"/>
      <c r="Q2017" s="421"/>
      <c r="R2017" s="421"/>
      <c r="S2017" s="108">
        <f t="shared" si="230"/>
        <v>0</v>
      </c>
      <c r="T2017" s="341">
        <f>IF(ISBLANK($B2017),0,VLOOKUP($B2017,Listen!$A$2:$C$45,2,FALSE))</f>
        <v>0</v>
      </c>
      <c r="U2017" s="341">
        <f>IF(ISBLANK($B2017),0,VLOOKUP($B2017,Listen!$A$2:$C$45,3,FALSE))</f>
        <v>0</v>
      </c>
      <c r="V2017" s="342">
        <f t="shared" si="233"/>
        <v>0</v>
      </c>
      <c r="W2017" s="342">
        <f t="shared" si="233"/>
        <v>0</v>
      </c>
      <c r="X2017" s="342">
        <f t="shared" si="233"/>
        <v>0</v>
      </c>
      <c r="Y2017" s="342">
        <f t="shared" si="233"/>
        <v>0</v>
      </c>
      <c r="Z2017" s="342">
        <f t="shared" si="233"/>
        <v>0</v>
      </c>
      <c r="AA2017" s="342">
        <f t="shared" si="233"/>
        <v>0</v>
      </c>
      <c r="AB2017" s="342">
        <f t="shared" si="233"/>
        <v>0</v>
      </c>
      <c r="AC2017" s="109">
        <f t="shared" si="231"/>
        <v>0</v>
      </c>
      <c r="AD2017" s="109">
        <f>IF(C2017=A_Stammdaten!$B$12,E_SAV!$S2017-E_SAV!$AE2017,HLOOKUP(A_Stammdaten!$B$12-1,$AF$4:$AL$4004,ROW(C2017)-3,FALSE)-$AE2017)</f>
        <v>0</v>
      </c>
      <c r="AE2017" s="109">
        <f>HLOOKUP(A_Stammdaten!$B$12,$AF$4:$AL$4004,ROW(C2017)-3,FALSE)</f>
        <v>0</v>
      </c>
      <c r="AF2017" s="109">
        <f t="shared" si="229"/>
        <v>0</v>
      </c>
      <c r="AG2017" s="109">
        <f t="shared" si="227"/>
        <v>0</v>
      </c>
      <c r="AH2017" s="109">
        <f t="shared" si="227"/>
        <v>0</v>
      </c>
      <c r="AI2017" s="109">
        <f t="shared" si="227"/>
        <v>0</v>
      </c>
      <c r="AJ2017" s="109">
        <f t="shared" si="226"/>
        <v>0</v>
      </c>
      <c r="AK2017" s="109">
        <f t="shared" si="226"/>
        <v>0</v>
      </c>
      <c r="AL2017" s="109">
        <f t="shared" si="226"/>
        <v>0</v>
      </c>
    </row>
    <row r="2018" spans="1:38" x14ac:dyDescent="0.3">
      <c r="A2018" s="421"/>
      <c r="B2018" s="421"/>
      <c r="C2018" s="422"/>
      <c r="D2018" s="423"/>
      <c r="E2018" s="421"/>
      <c r="F2018" s="421"/>
      <c r="G2018" s="421"/>
      <c r="H2018" s="421"/>
      <c r="I2018" s="421"/>
      <c r="J2018" s="421"/>
      <c r="K2018" s="421"/>
      <c r="L2018" s="421"/>
      <c r="M2018" s="423"/>
      <c r="N2018" s="340">
        <f>IF(C2018&gt;A_Stammdaten!$B$12,0,SUM(E2018,F2018,H2018,J2018:K2018)-SUM(G2018,I2018,L2018:M2018))</f>
        <v>0</v>
      </c>
      <c r="O2018" s="421"/>
      <c r="P2018" s="421"/>
      <c r="Q2018" s="421"/>
      <c r="R2018" s="421"/>
      <c r="S2018" s="108">
        <f t="shared" si="230"/>
        <v>0</v>
      </c>
      <c r="T2018" s="341">
        <f>IF(ISBLANK($B2018),0,VLOOKUP($B2018,Listen!$A$2:$C$45,2,FALSE))</f>
        <v>0</v>
      </c>
      <c r="U2018" s="341">
        <f>IF(ISBLANK($B2018),0,VLOOKUP($B2018,Listen!$A$2:$C$45,3,FALSE))</f>
        <v>0</v>
      </c>
      <c r="V2018" s="342">
        <f t="shared" si="233"/>
        <v>0</v>
      </c>
      <c r="W2018" s="342">
        <f t="shared" si="233"/>
        <v>0</v>
      </c>
      <c r="X2018" s="342">
        <f t="shared" si="233"/>
        <v>0</v>
      </c>
      <c r="Y2018" s="342">
        <f t="shared" si="233"/>
        <v>0</v>
      </c>
      <c r="Z2018" s="342">
        <f t="shared" si="233"/>
        <v>0</v>
      </c>
      <c r="AA2018" s="342">
        <f t="shared" si="233"/>
        <v>0</v>
      </c>
      <c r="AB2018" s="342">
        <f t="shared" si="233"/>
        <v>0</v>
      </c>
      <c r="AC2018" s="109">
        <f t="shared" si="231"/>
        <v>0</v>
      </c>
      <c r="AD2018" s="109">
        <f>IF(C2018=A_Stammdaten!$B$12,E_SAV!$S2018-E_SAV!$AE2018,HLOOKUP(A_Stammdaten!$B$12-1,$AF$4:$AL$4004,ROW(C2018)-3,FALSE)-$AE2018)</f>
        <v>0</v>
      </c>
      <c r="AE2018" s="109">
        <f>HLOOKUP(A_Stammdaten!$B$12,$AF$4:$AL$4004,ROW(C2018)-3,FALSE)</f>
        <v>0</v>
      </c>
      <c r="AF2018" s="109">
        <f t="shared" si="229"/>
        <v>0</v>
      </c>
      <c r="AG2018" s="109">
        <f t="shared" si="227"/>
        <v>0</v>
      </c>
      <c r="AH2018" s="109">
        <f t="shared" si="227"/>
        <v>0</v>
      </c>
      <c r="AI2018" s="109">
        <f t="shared" si="227"/>
        <v>0</v>
      </c>
      <c r="AJ2018" s="109">
        <f t="shared" si="226"/>
        <v>0</v>
      </c>
      <c r="AK2018" s="109">
        <f t="shared" si="226"/>
        <v>0</v>
      </c>
      <c r="AL2018" s="109">
        <f t="shared" si="226"/>
        <v>0</v>
      </c>
    </row>
    <row r="2019" spans="1:38" x14ac:dyDescent="0.3">
      <c r="A2019" s="421"/>
      <c r="B2019" s="421"/>
      <c r="C2019" s="422"/>
      <c r="D2019" s="423"/>
      <c r="E2019" s="421"/>
      <c r="F2019" s="421"/>
      <c r="G2019" s="421"/>
      <c r="H2019" s="421"/>
      <c r="I2019" s="421"/>
      <c r="J2019" s="421"/>
      <c r="K2019" s="421"/>
      <c r="L2019" s="421"/>
      <c r="M2019" s="423"/>
      <c r="N2019" s="340">
        <f>IF(C2019&gt;A_Stammdaten!$B$12,0,SUM(E2019,F2019,H2019,J2019:K2019)-SUM(G2019,I2019,L2019:M2019))</f>
        <v>0</v>
      </c>
      <c r="O2019" s="421"/>
      <c r="P2019" s="421"/>
      <c r="Q2019" s="421"/>
      <c r="R2019" s="421"/>
      <c r="S2019" s="108">
        <f t="shared" si="230"/>
        <v>0</v>
      </c>
      <c r="T2019" s="341">
        <f>IF(ISBLANK($B2019),0,VLOOKUP($B2019,Listen!$A$2:$C$45,2,FALSE))</f>
        <v>0</v>
      </c>
      <c r="U2019" s="341">
        <f>IF(ISBLANK($B2019),0,VLOOKUP($B2019,Listen!$A$2:$C$45,3,FALSE))</f>
        <v>0</v>
      </c>
      <c r="V2019" s="342">
        <f t="shared" si="233"/>
        <v>0</v>
      </c>
      <c r="W2019" s="342">
        <f t="shared" si="233"/>
        <v>0</v>
      </c>
      <c r="X2019" s="342">
        <f t="shared" si="233"/>
        <v>0</v>
      </c>
      <c r="Y2019" s="342">
        <f t="shared" si="233"/>
        <v>0</v>
      </c>
      <c r="Z2019" s="342">
        <f t="shared" si="233"/>
        <v>0</v>
      </c>
      <c r="AA2019" s="342">
        <f t="shared" si="233"/>
        <v>0</v>
      </c>
      <c r="AB2019" s="342">
        <f t="shared" si="233"/>
        <v>0</v>
      </c>
      <c r="AC2019" s="109">
        <f t="shared" si="231"/>
        <v>0</v>
      </c>
      <c r="AD2019" s="109">
        <f>IF(C2019=A_Stammdaten!$B$12,E_SAV!$S2019-E_SAV!$AE2019,HLOOKUP(A_Stammdaten!$B$12-1,$AF$4:$AL$4004,ROW(C2019)-3,FALSE)-$AE2019)</f>
        <v>0</v>
      </c>
      <c r="AE2019" s="109">
        <f>HLOOKUP(A_Stammdaten!$B$12,$AF$4:$AL$4004,ROW(C2019)-3,FALSE)</f>
        <v>0</v>
      </c>
      <c r="AF2019" s="109">
        <f t="shared" si="229"/>
        <v>0</v>
      </c>
      <c r="AG2019" s="109">
        <f t="shared" si="227"/>
        <v>0</v>
      </c>
      <c r="AH2019" s="109">
        <f t="shared" si="227"/>
        <v>0</v>
      </c>
      <c r="AI2019" s="109">
        <f t="shared" si="227"/>
        <v>0</v>
      </c>
      <c r="AJ2019" s="109">
        <f t="shared" si="226"/>
        <v>0</v>
      </c>
      <c r="AK2019" s="109">
        <f t="shared" si="226"/>
        <v>0</v>
      </c>
      <c r="AL2019" s="109">
        <f t="shared" si="226"/>
        <v>0</v>
      </c>
    </row>
    <row r="2020" spans="1:38" x14ac:dyDescent="0.3">
      <c r="A2020" s="421"/>
      <c r="B2020" s="421"/>
      <c r="C2020" s="422"/>
      <c r="D2020" s="423"/>
      <c r="E2020" s="421"/>
      <c r="F2020" s="421"/>
      <c r="G2020" s="421"/>
      <c r="H2020" s="421"/>
      <c r="I2020" s="421"/>
      <c r="J2020" s="421"/>
      <c r="K2020" s="421"/>
      <c r="L2020" s="421"/>
      <c r="M2020" s="423"/>
      <c r="N2020" s="340">
        <f>IF(C2020&gt;A_Stammdaten!$B$12,0,SUM(E2020,F2020,H2020,J2020:K2020)-SUM(G2020,I2020,L2020:M2020))</f>
        <v>0</v>
      </c>
      <c r="O2020" s="421"/>
      <c r="P2020" s="421"/>
      <c r="Q2020" s="421"/>
      <c r="R2020" s="421"/>
      <c r="S2020" s="108">
        <f t="shared" si="230"/>
        <v>0</v>
      </c>
      <c r="T2020" s="341">
        <f>IF(ISBLANK($B2020),0,VLOOKUP($B2020,Listen!$A$2:$C$45,2,FALSE))</f>
        <v>0</v>
      </c>
      <c r="U2020" s="341">
        <f>IF(ISBLANK($B2020),0,VLOOKUP($B2020,Listen!$A$2:$C$45,3,FALSE))</f>
        <v>0</v>
      </c>
      <c r="V2020" s="342">
        <f t="shared" si="233"/>
        <v>0</v>
      </c>
      <c r="W2020" s="342">
        <f t="shared" si="233"/>
        <v>0</v>
      </c>
      <c r="X2020" s="342">
        <f t="shared" si="233"/>
        <v>0</v>
      </c>
      <c r="Y2020" s="342">
        <f t="shared" si="233"/>
        <v>0</v>
      </c>
      <c r="Z2020" s="342">
        <f t="shared" si="233"/>
        <v>0</v>
      </c>
      <c r="AA2020" s="342">
        <f t="shared" si="233"/>
        <v>0</v>
      </c>
      <c r="AB2020" s="342">
        <f t="shared" si="233"/>
        <v>0</v>
      </c>
      <c r="AC2020" s="109">
        <f t="shared" si="231"/>
        <v>0</v>
      </c>
      <c r="AD2020" s="109">
        <f>IF(C2020=A_Stammdaten!$B$12,E_SAV!$S2020-E_SAV!$AE2020,HLOOKUP(A_Stammdaten!$B$12-1,$AF$4:$AL$4004,ROW(C2020)-3,FALSE)-$AE2020)</f>
        <v>0</v>
      </c>
      <c r="AE2020" s="109">
        <f>HLOOKUP(A_Stammdaten!$B$12,$AF$4:$AL$4004,ROW(C2020)-3,FALSE)</f>
        <v>0</v>
      </c>
      <c r="AF2020" s="109">
        <f t="shared" si="229"/>
        <v>0</v>
      </c>
      <c r="AG2020" s="109">
        <f t="shared" si="227"/>
        <v>0</v>
      </c>
      <c r="AH2020" s="109">
        <f t="shared" si="227"/>
        <v>0</v>
      </c>
      <c r="AI2020" s="109">
        <f t="shared" si="227"/>
        <v>0</v>
      </c>
      <c r="AJ2020" s="109">
        <f t="shared" si="226"/>
        <v>0</v>
      </c>
      <c r="AK2020" s="109">
        <f t="shared" si="226"/>
        <v>0</v>
      </c>
      <c r="AL2020" s="109">
        <f t="shared" si="226"/>
        <v>0</v>
      </c>
    </row>
    <row r="2021" spans="1:38" x14ac:dyDescent="0.3">
      <c r="A2021" s="421"/>
      <c r="B2021" s="421"/>
      <c r="C2021" s="422"/>
      <c r="D2021" s="423"/>
      <c r="E2021" s="421"/>
      <c r="F2021" s="421"/>
      <c r="G2021" s="421"/>
      <c r="H2021" s="421"/>
      <c r="I2021" s="421"/>
      <c r="J2021" s="421"/>
      <c r="K2021" s="421"/>
      <c r="L2021" s="421"/>
      <c r="M2021" s="423"/>
      <c r="N2021" s="340">
        <f>IF(C2021&gt;A_Stammdaten!$B$12,0,SUM(E2021,F2021,H2021,J2021:K2021)-SUM(G2021,I2021,L2021:M2021))</f>
        <v>0</v>
      </c>
      <c r="O2021" s="421"/>
      <c r="P2021" s="421"/>
      <c r="Q2021" s="421"/>
      <c r="R2021" s="421"/>
      <c r="S2021" s="108">
        <f t="shared" si="230"/>
        <v>0</v>
      </c>
      <c r="T2021" s="341">
        <f>IF(ISBLANK($B2021),0,VLOOKUP($B2021,Listen!$A$2:$C$45,2,FALSE))</f>
        <v>0</v>
      </c>
      <c r="U2021" s="341">
        <f>IF(ISBLANK($B2021),0,VLOOKUP($B2021,Listen!$A$2:$C$45,3,FALSE))</f>
        <v>0</v>
      </c>
      <c r="V2021" s="342">
        <f t="shared" si="233"/>
        <v>0</v>
      </c>
      <c r="W2021" s="342">
        <f t="shared" si="233"/>
        <v>0</v>
      </c>
      <c r="X2021" s="342">
        <f t="shared" si="233"/>
        <v>0</v>
      </c>
      <c r="Y2021" s="342">
        <f t="shared" si="233"/>
        <v>0</v>
      </c>
      <c r="Z2021" s="342">
        <f t="shared" si="233"/>
        <v>0</v>
      </c>
      <c r="AA2021" s="342">
        <f t="shared" si="233"/>
        <v>0</v>
      </c>
      <c r="AB2021" s="342">
        <f t="shared" si="233"/>
        <v>0</v>
      </c>
      <c r="AC2021" s="109">
        <f t="shared" si="231"/>
        <v>0</v>
      </c>
      <c r="AD2021" s="109">
        <f>IF(C2021=A_Stammdaten!$B$12,E_SAV!$S2021-E_SAV!$AE2021,HLOOKUP(A_Stammdaten!$B$12-1,$AF$4:$AL$4004,ROW(C2021)-3,FALSE)-$AE2021)</f>
        <v>0</v>
      </c>
      <c r="AE2021" s="109">
        <f>HLOOKUP(A_Stammdaten!$B$12,$AF$4:$AL$4004,ROW(C2021)-3,FALSE)</f>
        <v>0</v>
      </c>
      <c r="AF2021" s="109">
        <f t="shared" si="229"/>
        <v>0</v>
      </c>
      <c r="AG2021" s="109">
        <f t="shared" si="227"/>
        <v>0</v>
      </c>
      <c r="AH2021" s="109">
        <f t="shared" si="227"/>
        <v>0</v>
      </c>
      <c r="AI2021" s="109">
        <f t="shared" si="227"/>
        <v>0</v>
      </c>
      <c r="AJ2021" s="109">
        <f t="shared" si="226"/>
        <v>0</v>
      </c>
      <c r="AK2021" s="109">
        <f t="shared" si="226"/>
        <v>0</v>
      </c>
      <c r="AL2021" s="109">
        <f t="shared" si="226"/>
        <v>0</v>
      </c>
    </row>
    <row r="2022" spans="1:38" x14ac:dyDescent="0.3">
      <c r="A2022" s="421"/>
      <c r="B2022" s="421"/>
      <c r="C2022" s="422"/>
      <c r="D2022" s="423"/>
      <c r="E2022" s="421"/>
      <c r="F2022" s="421"/>
      <c r="G2022" s="421"/>
      <c r="H2022" s="421"/>
      <c r="I2022" s="421"/>
      <c r="J2022" s="421"/>
      <c r="K2022" s="421"/>
      <c r="L2022" s="421"/>
      <c r="M2022" s="423"/>
      <c r="N2022" s="340">
        <f>IF(C2022&gt;A_Stammdaten!$B$12,0,SUM(E2022,F2022,H2022,J2022:K2022)-SUM(G2022,I2022,L2022:M2022))</f>
        <v>0</v>
      </c>
      <c r="O2022" s="421"/>
      <c r="P2022" s="421"/>
      <c r="Q2022" s="421"/>
      <c r="R2022" s="421"/>
      <c r="S2022" s="108">
        <f t="shared" si="230"/>
        <v>0</v>
      </c>
      <c r="T2022" s="341">
        <f>IF(ISBLANK($B2022),0,VLOOKUP($B2022,Listen!$A$2:$C$45,2,FALSE))</f>
        <v>0</v>
      </c>
      <c r="U2022" s="341">
        <f>IF(ISBLANK($B2022),0,VLOOKUP($B2022,Listen!$A$2:$C$45,3,FALSE))</f>
        <v>0</v>
      </c>
      <c r="V2022" s="342">
        <f t="shared" si="233"/>
        <v>0</v>
      </c>
      <c r="W2022" s="342">
        <f t="shared" si="233"/>
        <v>0</v>
      </c>
      <c r="X2022" s="342">
        <f t="shared" si="233"/>
        <v>0</v>
      </c>
      <c r="Y2022" s="342">
        <f t="shared" si="233"/>
        <v>0</v>
      </c>
      <c r="Z2022" s="342">
        <f t="shared" si="233"/>
        <v>0</v>
      </c>
      <c r="AA2022" s="342">
        <f t="shared" si="233"/>
        <v>0</v>
      </c>
      <c r="AB2022" s="342">
        <f t="shared" si="233"/>
        <v>0</v>
      </c>
      <c r="AC2022" s="109">
        <f t="shared" si="231"/>
        <v>0</v>
      </c>
      <c r="AD2022" s="109">
        <f>IF(C2022=A_Stammdaten!$B$12,E_SAV!$S2022-E_SAV!$AE2022,HLOOKUP(A_Stammdaten!$B$12-1,$AF$4:$AL$4004,ROW(C2022)-3,FALSE)-$AE2022)</f>
        <v>0</v>
      </c>
      <c r="AE2022" s="109">
        <f>HLOOKUP(A_Stammdaten!$B$12,$AF$4:$AL$4004,ROW(C2022)-3,FALSE)</f>
        <v>0</v>
      </c>
      <c r="AF2022" s="109">
        <f t="shared" si="229"/>
        <v>0</v>
      </c>
      <c r="AG2022" s="109">
        <f t="shared" si="227"/>
        <v>0</v>
      </c>
      <c r="AH2022" s="109">
        <f t="shared" si="227"/>
        <v>0</v>
      </c>
      <c r="AI2022" s="109">
        <f t="shared" si="227"/>
        <v>0</v>
      </c>
      <c r="AJ2022" s="109">
        <f t="shared" si="226"/>
        <v>0</v>
      </c>
      <c r="AK2022" s="109">
        <f t="shared" si="226"/>
        <v>0</v>
      </c>
      <c r="AL2022" s="109">
        <f t="shared" si="226"/>
        <v>0</v>
      </c>
    </row>
    <row r="2023" spans="1:38" x14ac:dyDescent="0.3">
      <c r="A2023" s="421"/>
      <c r="B2023" s="421"/>
      <c r="C2023" s="422"/>
      <c r="D2023" s="423"/>
      <c r="E2023" s="421"/>
      <c r="F2023" s="421"/>
      <c r="G2023" s="421"/>
      <c r="H2023" s="421"/>
      <c r="I2023" s="421"/>
      <c r="J2023" s="421"/>
      <c r="K2023" s="421"/>
      <c r="L2023" s="421"/>
      <c r="M2023" s="423"/>
      <c r="N2023" s="340">
        <f>IF(C2023&gt;A_Stammdaten!$B$12,0,SUM(E2023,F2023,H2023,J2023:K2023)-SUM(G2023,I2023,L2023:M2023))</f>
        <v>0</v>
      </c>
      <c r="O2023" s="421"/>
      <c r="P2023" s="421"/>
      <c r="Q2023" s="421"/>
      <c r="R2023" s="421"/>
      <c r="S2023" s="108">
        <f t="shared" si="230"/>
        <v>0</v>
      </c>
      <c r="T2023" s="341">
        <f>IF(ISBLANK($B2023),0,VLOOKUP($B2023,Listen!$A$2:$C$45,2,FALSE))</f>
        <v>0</v>
      </c>
      <c r="U2023" s="341">
        <f>IF(ISBLANK($B2023),0,VLOOKUP($B2023,Listen!$A$2:$C$45,3,FALSE))</f>
        <v>0</v>
      </c>
      <c r="V2023" s="342">
        <f t="shared" si="233"/>
        <v>0</v>
      </c>
      <c r="W2023" s="342">
        <f t="shared" si="233"/>
        <v>0</v>
      </c>
      <c r="X2023" s="342">
        <f t="shared" si="233"/>
        <v>0</v>
      </c>
      <c r="Y2023" s="342">
        <f t="shared" si="233"/>
        <v>0</v>
      </c>
      <c r="Z2023" s="342">
        <f t="shared" si="233"/>
        <v>0</v>
      </c>
      <c r="AA2023" s="342">
        <f t="shared" si="233"/>
        <v>0</v>
      </c>
      <c r="AB2023" s="342">
        <f t="shared" si="233"/>
        <v>0</v>
      </c>
      <c r="AC2023" s="109">
        <f t="shared" si="231"/>
        <v>0</v>
      </c>
      <c r="AD2023" s="109">
        <f>IF(C2023=A_Stammdaten!$B$12,E_SAV!$S2023-E_SAV!$AE2023,HLOOKUP(A_Stammdaten!$B$12-1,$AF$4:$AL$4004,ROW(C2023)-3,FALSE)-$AE2023)</f>
        <v>0</v>
      </c>
      <c r="AE2023" s="109">
        <f>HLOOKUP(A_Stammdaten!$B$12,$AF$4:$AL$4004,ROW(C2023)-3,FALSE)</f>
        <v>0</v>
      </c>
      <c r="AF2023" s="109">
        <f t="shared" si="229"/>
        <v>0</v>
      </c>
      <c r="AG2023" s="109">
        <f t="shared" si="227"/>
        <v>0</v>
      </c>
      <c r="AH2023" s="109">
        <f t="shared" si="227"/>
        <v>0</v>
      </c>
      <c r="AI2023" s="109">
        <f t="shared" si="227"/>
        <v>0</v>
      </c>
      <c r="AJ2023" s="109">
        <f t="shared" si="226"/>
        <v>0</v>
      </c>
      <c r="AK2023" s="109">
        <f t="shared" si="226"/>
        <v>0</v>
      </c>
      <c r="AL2023" s="109">
        <f t="shared" si="226"/>
        <v>0</v>
      </c>
    </row>
    <row r="2024" spans="1:38" x14ac:dyDescent="0.3">
      <c r="A2024" s="421"/>
      <c r="B2024" s="421"/>
      <c r="C2024" s="422"/>
      <c r="D2024" s="423"/>
      <c r="E2024" s="421"/>
      <c r="F2024" s="421"/>
      <c r="G2024" s="421"/>
      <c r="H2024" s="421"/>
      <c r="I2024" s="421"/>
      <c r="J2024" s="421"/>
      <c r="K2024" s="421"/>
      <c r="L2024" s="421"/>
      <c r="M2024" s="423"/>
      <c r="N2024" s="340">
        <f>IF(C2024&gt;A_Stammdaten!$B$12,0,SUM(E2024,F2024,H2024,J2024:K2024)-SUM(G2024,I2024,L2024:M2024))</f>
        <v>0</v>
      </c>
      <c r="O2024" s="421"/>
      <c r="P2024" s="421"/>
      <c r="Q2024" s="421"/>
      <c r="R2024" s="421"/>
      <c r="S2024" s="108">
        <f t="shared" si="230"/>
        <v>0</v>
      </c>
      <c r="T2024" s="341">
        <f>IF(ISBLANK($B2024),0,VLOOKUP($B2024,Listen!$A$2:$C$45,2,FALSE))</f>
        <v>0</v>
      </c>
      <c r="U2024" s="341">
        <f>IF(ISBLANK($B2024),0,VLOOKUP($B2024,Listen!$A$2:$C$45,3,FALSE))</f>
        <v>0</v>
      </c>
      <c r="V2024" s="342">
        <f t="shared" si="233"/>
        <v>0</v>
      </c>
      <c r="W2024" s="342">
        <f t="shared" si="233"/>
        <v>0</v>
      </c>
      <c r="X2024" s="342">
        <f t="shared" si="233"/>
        <v>0</v>
      </c>
      <c r="Y2024" s="342">
        <f t="shared" si="233"/>
        <v>0</v>
      </c>
      <c r="Z2024" s="342">
        <f t="shared" si="233"/>
        <v>0</v>
      </c>
      <c r="AA2024" s="342">
        <f t="shared" si="233"/>
        <v>0</v>
      </c>
      <c r="AB2024" s="342">
        <f t="shared" si="233"/>
        <v>0</v>
      </c>
      <c r="AC2024" s="109">
        <f t="shared" si="231"/>
        <v>0</v>
      </c>
      <c r="AD2024" s="109">
        <f>IF(C2024=A_Stammdaten!$B$12,E_SAV!$S2024-E_SAV!$AE2024,HLOOKUP(A_Stammdaten!$B$12-1,$AF$4:$AL$4004,ROW(C2024)-3,FALSE)-$AE2024)</f>
        <v>0</v>
      </c>
      <c r="AE2024" s="109">
        <f>HLOOKUP(A_Stammdaten!$B$12,$AF$4:$AL$4004,ROW(C2024)-3,FALSE)</f>
        <v>0</v>
      </c>
      <c r="AF2024" s="109">
        <f t="shared" si="229"/>
        <v>0</v>
      </c>
      <c r="AG2024" s="109">
        <f t="shared" si="227"/>
        <v>0</v>
      </c>
      <c r="AH2024" s="109">
        <f t="shared" si="227"/>
        <v>0</v>
      </c>
      <c r="AI2024" s="109">
        <f t="shared" si="227"/>
        <v>0</v>
      </c>
      <c r="AJ2024" s="109">
        <f t="shared" si="226"/>
        <v>0</v>
      </c>
      <c r="AK2024" s="109">
        <f t="shared" si="226"/>
        <v>0</v>
      </c>
      <c r="AL2024" s="109">
        <f t="shared" si="226"/>
        <v>0</v>
      </c>
    </row>
    <row r="2025" spans="1:38" x14ac:dyDescent="0.3">
      <c r="A2025" s="421"/>
      <c r="B2025" s="421"/>
      <c r="C2025" s="422"/>
      <c r="D2025" s="423"/>
      <c r="E2025" s="421"/>
      <c r="F2025" s="421"/>
      <c r="G2025" s="421"/>
      <c r="H2025" s="421"/>
      <c r="I2025" s="421"/>
      <c r="J2025" s="421"/>
      <c r="K2025" s="421"/>
      <c r="L2025" s="421"/>
      <c r="M2025" s="423"/>
      <c r="N2025" s="340">
        <f>IF(C2025&gt;A_Stammdaten!$B$12,0,SUM(E2025,F2025,H2025,J2025:K2025)-SUM(G2025,I2025,L2025:M2025))</f>
        <v>0</v>
      </c>
      <c r="O2025" s="421"/>
      <c r="P2025" s="421"/>
      <c r="Q2025" s="421"/>
      <c r="R2025" s="421"/>
      <c r="S2025" s="108">
        <f t="shared" si="230"/>
        <v>0</v>
      </c>
      <c r="T2025" s="341">
        <f>IF(ISBLANK($B2025),0,VLOOKUP($B2025,Listen!$A$2:$C$45,2,FALSE))</f>
        <v>0</v>
      </c>
      <c r="U2025" s="341">
        <f>IF(ISBLANK($B2025),0,VLOOKUP($B2025,Listen!$A$2:$C$45,3,FALSE))</f>
        <v>0</v>
      </c>
      <c r="V2025" s="342">
        <f t="shared" si="233"/>
        <v>0</v>
      </c>
      <c r="W2025" s="342">
        <f t="shared" si="233"/>
        <v>0</v>
      </c>
      <c r="X2025" s="342">
        <f t="shared" si="233"/>
        <v>0</v>
      </c>
      <c r="Y2025" s="342">
        <f t="shared" si="233"/>
        <v>0</v>
      </c>
      <c r="Z2025" s="342">
        <f t="shared" si="233"/>
        <v>0</v>
      </c>
      <c r="AA2025" s="342">
        <f t="shared" si="233"/>
        <v>0</v>
      </c>
      <c r="AB2025" s="342">
        <f t="shared" si="233"/>
        <v>0</v>
      </c>
      <c r="AC2025" s="109">
        <f t="shared" si="231"/>
        <v>0</v>
      </c>
      <c r="AD2025" s="109">
        <f>IF(C2025=A_Stammdaten!$B$12,E_SAV!$S2025-E_SAV!$AE2025,HLOOKUP(A_Stammdaten!$B$12-1,$AF$4:$AL$4004,ROW(C2025)-3,FALSE)-$AE2025)</f>
        <v>0</v>
      </c>
      <c r="AE2025" s="109">
        <f>HLOOKUP(A_Stammdaten!$B$12,$AF$4:$AL$4004,ROW(C2025)-3,FALSE)</f>
        <v>0</v>
      </c>
      <c r="AF2025" s="109">
        <f t="shared" si="229"/>
        <v>0</v>
      </c>
      <c r="AG2025" s="109">
        <f t="shared" si="227"/>
        <v>0</v>
      </c>
      <c r="AH2025" s="109">
        <f t="shared" si="227"/>
        <v>0</v>
      </c>
      <c r="AI2025" s="109">
        <f t="shared" si="227"/>
        <v>0</v>
      </c>
      <c r="AJ2025" s="109">
        <f t="shared" si="226"/>
        <v>0</v>
      </c>
      <c r="AK2025" s="109">
        <f t="shared" si="226"/>
        <v>0</v>
      </c>
      <c r="AL2025" s="109">
        <f t="shared" si="226"/>
        <v>0</v>
      </c>
    </row>
    <row r="2026" spans="1:38" x14ac:dyDescent="0.3">
      <c r="A2026" s="421"/>
      <c r="B2026" s="421"/>
      <c r="C2026" s="422"/>
      <c r="D2026" s="423"/>
      <c r="E2026" s="421"/>
      <c r="F2026" s="421"/>
      <c r="G2026" s="421"/>
      <c r="H2026" s="421"/>
      <c r="I2026" s="421"/>
      <c r="J2026" s="421"/>
      <c r="K2026" s="421"/>
      <c r="L2026" s="421"/>
      <c r="M2026" s="423"/>
      <c r="N2026" s="340">
        <f>IF(C2026&gt;A_Stammdaten!$B$12,0,SUM(E2026,F2026,H2026,J2026:K2026)-SUM(G2026,I2026,L2026:M2026))</f>
        <v>0</v>
      </c>
      <c r="O2026" s="421"/>
      <c r="P2026" s="421"/>
      <c r="Q2026" s="421"/>
      <c r="R2026" s="421"/>
      <c r="S2026" s="108">
        <f t="shared" si="230"/>
        <v>0</v>
      </c>
      <c r="T2026" s="341">
        <f>IF(ISBLANK($B2026),0,VLOOKUP($B2026,Listen!$A$2:$C$45,2,FALSE))</f>
        <v>0</v>
      </c>
      <c r="U2026" s="341">
        <f>IF(ISBLANK($B2026),0,VLOOKUP($B2026,Listen!$A$2:$C$45,3,FALSE))</f>
        <v>0</v>
      </c>
      <c r="V2026" s="342">
        <f t="shared" si="233"/>
        <v>0</v>
      </c>
      <c r="W2026" s="342">
        <f t="shared" si="233"/>
        <v>0</v>
      </c>
      <c r="X2026" s="342">
        <f t="shared" si="233"/>
        <v>0</v>
      </c>
      <c r="Y2026" s="342">
        <f t="shared" si="233"/>
        <v>0</v>
      </c>
      <c r="Z2026" s="342">
        <f t="shared" si="233"/>
        <v>0</v>
      </c>
      <c r="AA2026" s="342">
        <f t="shared" si="233"/>
        <v>0</v>
      </c>
      <c r="AB2026" s="342">
        <f t="shared" si="233"/>
        <v>0</v>
      </c>
      <c r="AC2026" s="109">
        <f t="shared" si="231"/>
        <v>0</v>
      </c>
      <c r="AD2026" s="109">
        <f>IF(C2026=A_Stammdaten!$B$12,E_SAV!$S2026-E_SAV!$AE2026,HLOOKUP(A_Stammdaten!$B$12-1,$AF$4:$AL$4004,ROW(C2026)-3,FALSE)-$AE2026)</f>
        <v>0</v>
      </c>
      <c r="AE2026" s="109">
        <f>HLOOKUP(A_Stammdaten!$B$12,$AF$4:$AL$4004,ROW(C2026)-3,FALSE)</f>
        <v>0</v>
      </c>
      <c r="AF2026" s="109">
        <f t="shared" si="229"/>
        <v>0</v>
      </c>
      <c r="AG2026" s="109">
        <f t="shared" si="227"/>
        <v>0</v>
      </c>
      <c r="AH2026" s="109">
        <f t="shared" si="227"/>
        <v>0</v>
      </c>
      <c r="AI2026" s="109">
        <f t="shared" si="227"/>
        <v>0</v>
      </c>
      <c r="AJ2026" s="109">
        <f t="shared" si="226"/>
        <v>0</v>
      </c>
      <c r="AK2026" s="109">
        <f t="shared" si="226"/>
        <v>0</v>
      </c>
      <c r="AL2026" s="109">
        <f t="shared" si="226"/>
        <v>0</v>
      </c>
    </row>
    <row r="2027" spans="1:38" x14ac:dyDescent="0.3">
      <c r="A2027" s="421"/>
      <c r="B2027" s="421"/>
      <c r="C2027" s="422"/>
      <c r="D2027" s="423"/>
      <c r="E2027" s="421"/>
      <c r="F2027" s="421"/>
      <c r="G2027" s="421"/>
      <c r="H2027" s="421"/>
      <c r="I2027" s="421"/>
      <c r="J2027" s="421"/>
      <c r="K2027" s="421"/>
      <c r="L2027" s="421"/>
      <c r="M2027" s="423"/>
      <c r="N2027" s="340">
        <f>IF(C2027&gt;A_Stammdaten!$B$12,0,SUM(E2027,F2027,H2027,J2027:K2027)-SUM(G2027,I2027,L2027:M2027))</f>
        <v>0</v>
      </c>
      <c r="O2027" s="421"/>
      <c r="P2027" s="421"/>
      <c r="Q2027" s="421"/>
      <c r="R2027" s="421"/>
      <c r="S2027" s="108">
        <f t="shared" si="230"/>
        <v>0</v>
      </c>
      <c r="T2027" s="341">
        <f>IF(ISBLANK($B2027),0,VLOOKUP($B2027,Listen!$A$2:$C$45,2,FALSE))</f>
        <v>0</v>
      </c>
      <c r="U2027" s="341">
        <f>IF(ISBLANK($B2027),0,VLOOKUP($B2027,Listen!$A$2:$C$45,3,FALSE))</f>
        <v>0</v>
      </c>
      <c r="V2027" s="342">
        <f t="shared" si="233"/>
        <v>0</v>
      </c>
      <c r="W2027" s="342">
        <f t="shared" si="233"/>
        <v>0</v>
      </c>
      <c r="X2027" s="342">
        <f t="shared" si="233"/>
        <v>0</v>
      </c>
      <c r="Y2027" s="342">
        <f t="shared" si="233"/>
        <v>0</v>
      </c>
      <c r="Z2027" s="342">
        <f t="shared" si="233"/>
        <v>0</v>
      </c>
      <c r="AA2027" s="342">
        <f t="shared" si="233"/>
        <v>0</v>
      </c>
      <c r="AB2027" s="342">
        <f t="shared" si="233"/>
        <v>0</v>
      </c>
      <c r="AC2027" s="109">
        <f t="shared" si="231"/>
        <v>0</v>
      </c>
      <c r="AD2027" s="109">
        <f>IF(C2027=A_Stammdaten!$B$12,E_SAV!$S2027-E_SAV!$AE2027,HLOOKUP(A_Stammdaten!$B$12-1,$AF$4:$AL$4004,ROW(C2027)-3,FALSE)-$AE2027)</f>
        <v>0</v>
      </c>
      <c r="AE2027" s="109">
        <f>HLOOKUP(A_Stammdaten!$B$12,$AF$4:$AL$4004,ROW(C2027)-3,FALSE)</f>
        <v>0</v>
      </c>
      <c r="AF2027" s="109">
        <f t="shared" si="229"/>
        <v>0</v>
      </c>
      <c r="AG2027" s="109">
        <f t="shared" si="227"/>
        <v>0</v>
      </c>
      <c r="AH2027" s="109">
        <f t="shared" si="227"/>
        <v>0</v>
      </c>
      <c r="AI2027" s="109">
        <f t="shared" si="227"/>
        <v>0</v>
      </c>
      <c r="AJ2027" s="109">
        <f t="shared" si="226"/>
        <v>0</v>
      </c>
      <c r="AK2027" s="109">
        <f t="shared" si="226"/>
        <v>0</v>
      </c>
      <c r="AL2027" s="109">
        <f t="shared" si="226"/>
        <v>0</v>
      </c>
    </row>
    <row r="2028" spans="1:38" x14ac:dyDescent="0.3">
      <c r="A2028" s="421"/>
      <c r="B2028" s="421"/>
      <c r="C2028" s="422"/>
      <c r="D2028" s="423"/>
      <c r="E2028" s="421"/>
      <c r="F2028" s="421"/>
      <c r="G2028" s="421"/>
      <c r="H2028" s="421"/>
      <c r="I2028" s="421"/>
      <c r="J2028" s="421"/>
      <c r="K2028" s="421"/>
      <c r="L2028" s="421"/>
      <c r="M2028" s="423"/>
      <c r="N2028" s="340">
        <f>IF(C2028&gt;A_Stammdaten!$B$12,0,SUM(E2028,F2028,H2028,J2028:K2028)-SUM(G2028,I2028,L2028:M2028))</f>
        <v>0</v>
      </c>
      <c r="O2028" s="421"/>
      <c r="P2028" s="421"/>
      <c r="Q2028" s="421"/>
      <c r="R2028" s="421"/>
      <c r="S2028" s="108">
        <f t="shared" si="230"/>
        <v>0</v>
      </c>
      <c r="T2028" s="341">
        <f>IF(ISBLANK($B2028),0,VLOOKUP($B2028,Listen!$A$2:$C$45,2,FALSE))</f>
        <v>0</v>
      </c>
      <c r="U2028" s="341">
        <f>IF(ISBLANK($B2028),0,VLOOKUP($B2028,Listen!$A$2:$C$45,3,FALSE))</f>
        <v>0</v>
      </c>
      <c r="V2028" s="342">
        <f t="shared" si="233"/>
        <v>0</v>
      </c>
      <c r="W2028" s="342">
        <f t="shared" si="233"/>
        <v>0</v>
      </c>
      <c r="X2028" s="342">
        <f t="shared" si="233"/>
        <v>0</v>
      </c>
      <c r="Y2028" s="342">
        <f t="shared" si="233"/>
        <v>0</v>
      </c>
      <c r="Z2028" s="342">
        <f t="shared" si="233"/>
        <v>0</v>
      </c>
      <c r="AA2028" s="342">
        <f t="shared" si="233"/>
        <v>0</v>
      </c>
      <c r="AB2028" s="342">
        <f t="shared" si="233"/>
        <v>0</v>
      </c>
      <c r="AC2028" s="109">
        <f t="shared" si="231"/>
        <v>0</v>
      </c>
      <c r="AD2028" s="109">
        <f>IF(C2028=A_Stammdaten!$B$12,E_SAV!$S2028-E_SAV!$AE2028,HLOOKUP(A_Stammdaten!$B$12-1,$AF$4:$AL$4004,ROW(C2028)-3,FALSE)-$AE2028)</f>
        <v>0</v>
      </c>
      <c r="AE2028" s="109">
        <f>HLOOKUP(A_Stammdaten!$B$12,$AF$4:$AL$4004,ROW(C2028)-3,FALSE)</f>
        <v>0</v>
      </c>
      <c r="AF2028" s="109">
        <f t="shared" si="229"/>
        <v>0</v>
      </c>
      <c r="AG2028" s="109">
        <f t="shared" si="227"/>
        <v>0</v>
      </c>
      <c r="AH2028" s="109">
        <f t="shared" si="227"/>
        <v>0</v>
      </c>
      <c r="AI2028" s="109">
        <f t="shared" si="227"/>
        <v>0</v>
      </c>
      <c r="AJ2028" s="109">
        <f t="shared" si="226"/>
        <v>0</v>
      </c>
      <c r="AK2028" s="109">
        <f t="shared" si="226"/>
        <v>0</v>
      </c>
      <c r="AL2028" s="109">
        <f t="shared" si="226"/>
        <v>0</v>
      </c>
    </row>
    <row r="2029" spans="1:38" x14ac:dyDescent="0.3">
      <c r="A2029" s="421"/>
      <c r="B2029" s="421"/>
      <c r="C2029" s="422"/>
      <c r="D2029" s="423"/>
      <c r="E2029" s="421"/>
      <c r="F2029" s="421"/>
      <c r="G2029" s="421"/>
      <c r="H2029" s="421"/>
      <c r="I2029" s="421"/>
      <c r="J2029" s="421"/>
      <c r="K2029" s="421"/>
      <c r="L2029" s="421"/>
      <c r="M2029" s="423"/>
      <c r="N2029" s="340">
        <f>IF(C2029&gt;A_Stammdaten!$B$12,0,SUM(E2029,F2029,H2029,J2029:K2029)-SUM(G2029,I2029,L2029:M2029))</f>
        <v>0</v>
      </c>
      <c r="O2029" s="421"/>
      <c r="P2029" s="421"/>
      <c r="Q2029" s="421"/>
      <c r="R2029" s="421"/>
      <c r="S2029" s="108">
        <f t="shared" si="230"/>
        <v>0</v>
      </c>
      <c r="T2029" s="341">
        <f>IF(ISBLANK($B2029),0,VLOOKUP($B2029,Listen!$A$2:$C$45,2,FALSE))</f>
        <v>0</v>
      </c>
      <c r="U2029" s="341">
        <f>IF(ISBLANK($B2029),0,VLOOKUP($B2029,Listen!$A$2:$C$45,3,FALSE))</f>
        <v>0</v>
      </c>
      <c r="V2029" s="342">
        <f t="shared" si="233"/>
        <v>0</v>
      </c>
      <c r="W2029" s="342">
        <f t="shared" si="233"/>
        <v>0</v>
      </c>
      <c r="X2029" s="342">
        <f t="shared" si="233"/>
        <v>0</v>
      </c>
      <c r="Y2029" s="342">
        <f t="shared" si="233"/>
        <v>0</v>
      </c>
      <c r="Z2029" s="342">
        <f t="shared" si="233"/>
        <v>0</v>
      </c>
      <c r="AA2029" s="342">
        <f t="shared" si="233"/>
        <v>0</v>
      </c>
      <c r="AB2029" s="342">
        <f t="shared" si="233"/>
        <v>0</v>
      </c>
      <c r="AC2029" s="109">
        <f t="shared" si="231"/>
        <v>0</v>
      </c>
      <c r="AD2029" s="109">
        <f>IF(C2029=A_Stammdaten!$B$12,E_SAV!$S2029-E_SAV!$AE2029,HLOOKUP(A_Stammdaten!$B$12-1,$AF$4:$AL$4004,ROW(C2029)-3,FALSE)-$AE2029)</f>
        <v>0</v>
      </c>
      <c r="AE2029" s="109">
        <f>HLOOKUP(A_Stammdaten!$B$12,$AF$4:$AL$4004,ROW(C2029)-3,FALSE)</f>
        <v>0</v>
      </c>
      <c r="AF2029" s="109">
        <f t="shared" si="229"/>
        <v>0</v>
      </c>
      <c r="AG2029" s="109">
        <f t="shared" si="227"/>
        <v>0</v>
      </c>
      <c r="AH2029" s="109">
        <f t="shared" si="227"/>
        <v>0</v>
      </c>
      <c r="AI2029" s="109">
        <f t="shared" si="227"/>
        <v>0</v>
      </c>
      <c r="AJ2029" s="109">
        <f t="shared" si="226"/>
        <v>0</v>
      </c>
      <c r="AK2029" s="109">
        <f t="shared" si="226"/>
        <v>0</v>
      </c>
      <c r="AL2029" s="109">
        <f t="shared" si="226"/>
        <v>0</v>
      </c>
    </row>
    <row r="2030" spans="1:38" x14ac:dyDescent="0.3">
      <c r="A2030" s="421"/>
      <c r="B2030" s="421"/>
      <c r="C2030" s="422"/>
      <c r="D2030" s="423"/>
      <c r="E2030" s="421"/>
      <c r="F2030" s="421"/>
      <c r="G2030" s="421"/>
      <c r="H2030" s="421"/>
      <c r="I2030" s="421"/>
      <c r="J2030" s="421"/>
      <c r="K2030" s="421"/>
      <c r="L2030" s="421"/>
      <c r="M2030" s="423"/>
      <c r="N2030" s="340">
        <f>IF(C2030&gt;A_Stammdaten!$B$12,0,SUM(E2030,F2030,H2030,J2030:K2030)-SUM(G2030,I2030,L2030:M2030))</f>
        <v>0</v>
      </c>
      <c r="O2030" s="421"/>
      <c r="P2030" s="421"/>
      <c r="Q2030" s="421"/>
      <c r="R2030" s="421"/>
      <c r="S2030" s="108">
        <f t="shared" si="230"/>
        <v>0</v>
      </c>
      <c r="T2030" s="341">
        <f>IF(ISBLANK($B2030),0,VLOOKUP($B2030,Listen!$A$2:$C$45,2,FALSE))</f>
        <v>0</v>
      </c>
      <c r="U2030" s="341">
        <f>IF(ISBLANK($B2030),0,VLOOKUP($B2030,Listen!$A$2:$C$45,3,FALSE))</f>
        <v>0</v>
      </c>
      <c r="V2030" s="342">
        <f t="shared" si="233"/>
        <v>0</v>
      </c>
      <c r="W2030" s="342">
        <f t="shared" si="233"/>
        <v>0</v>
      </c>
      <c r="X2030" s="342">
        <f t="shared" si="233"/>
        <v>0</v>
      </c>
      <c r="Y2030" s="342">
        <f t="shared" si="233"/>
        <v>0</v>
      </c>
      <c r="Z2030" s="342">
        <f t="shared" si="233"/>
        <v>0</v>
      </c>
      <c r="AA2030" s="342">
        <f t="shared" si="233"/>
        <v>0</v>
      </c>
      <c r="AB2030" s="342">
        <f t="shared" si="233"/>
        <v>0</v>
      </c>
      <c r="AC2030" s="109">
        <f t="shared" si="231"/>
        <v>0</v>
      </c>
      <c r="AD2030" s="109">
        <f>IF(C2030=A_Stammdaten!$B$12,E_SAV!$S2030-E_SAV!$AE2030,HLOOKUP(A_Stammdaten!$B$12-1,$AF$4:$AL$4004,ROW(C2030)-3,FALSE)-$AE2030)</f>
        <v>0</v>
      </c>
      <c r="AE2030" s="109">
        <f>HLOOKUP(A_Stammdaten!$B$12,$AF$4:$AL$4004,ROW(C2030)-3,FALSE)</f>
        <v>0</v>
      </c>
      <c r="AF2030" s="109">
        <f t="shared" si="229"/>
        <v>0</v>
      </c>
      <c r="AG2030" s="109">
        <f t="shared" si="227"/>
        <v>0</v>
      </c>
      <c r="AH2030" s="109">
        <f t="shared" si="227"/>
        <v>0</v>
      </c>
      <c r="AI2030" s="109">
        <f t="shared" si="227"/>
        <v>0</v>
      </c>
      <c r="AJ2030" s="109">
        <f t="shared" si="226"/>
        <v>0</v>
      </c>
      <c r="AK2030" s="109">
        <f t="shared" si="226"/>
        <v>0</v>
      </c>
      <c r="AL2030" s="109">
        <f t="shared" si="226"/>
        <v>0</v>
      </c>
    </row>
    <row r="2031" spans="1:38" x14ac:dyDescent="0.3">
      <c r="A2031" s="421"/>
      <c r="B2031" s="421"/>
      <c r="C2031" s="422"/>
      <c r="D2031" s="423"/>
      <c r="E2031" s="421"/>
      <c r="F2031" s="421"/>
      <c r="G2031" s="421"/>
      <c r="H2031" s="421"/>
      <c r="I2031" s="421"/>
      <c r="J2031" s="421"/>
      <c r="K2031" s="421"/>
      <c r="L2031" s="421"/>
      <c r="M2031" s="423"/>
      <c r="N2031" s="340">
        <f>IF(C2031&gt;A_Stammdaten!$B$12,0,SUM(E2031,F2031,H2031,J2031:K2031)-SUM(G2031,I2031,L2031:M2031))</f>
        <v>0</v>
      </c>
      <c r="O2031" s="421"/>
      <c r="P2031" s="421"/>
      <c r="Q2031" s="421"/>
      <c r="R2031" s="421"/>
      <c r="S2031" s="108">
        <f t="shared" si="230"/>
        <v>0</v>
      </c>
      <c r="T2031" s="341">
        <f>IF(ISBLANK($B2031),0,VLOOKUP($B2031,Listen!$A$2:$C$45,2,FALSE))</f>
        <v>0</v>
      </c>
      <c r="U2031" s="341">
        <f>IF(ISBLANK($B2031),0,VLOOKUP($B2031,Listen!$A$2:$C$45,3,FALSE))</f>
        <v>0</v>
      </c>
      <c r="V2031" s="342">
        <f t="shared" si="233"/>
        <v>0</v>
      </c>
      <c r="W2031" s="342">
        <f t="shared" si="233"/>
        <v>0</v>
      </c>
      <c r="X2031" s="342">
        <f t="shared" si="233"/>
        <v>0</v>
      </c>
      <c r="Y2031" s="342">
        <f t="shared" si="233"/>
        <v>0</v>
      </c>
      <c r="Z2031" s="342">
        <f t="shared" si="233"/>
        <v>0</v>
      </c>
      <c r="AA2031" s="342">
        <f t="shared" si="233"/>
        <v>0</v>
      </c>
      <c r="AB2031" s="342">
        <f t="shared" si="233"/>
        <v>0</v>
      </c>
      <c r="AC2031" s="109">
        <f t="shared" si="231"/>
        <v>0</v>
      </c>
      <c r="AD2031" s="109">
        <f>IF(C2031=A_Stammdaten!$B$12,E_SAV!$S2031-E_SAV!$AE2031,HLOOKUP(A_Stammdaten!$B$12-1,$AF$4:$AL$4004,ROW(C2031)-3,FALSE)-$AE2031)</f>
        <v>0</v>
      </c>
      <c r="AE2031" s="109">
        <f>HLOOKUP(A_Stammdaten!$B$12,$AF$4:$AL$4004,ROW(C2031)-3,FALSE)</f>
        <v>0</v>
      </c>
      <c r="AF2031" s="109">
        <f t="shared" si="229"/>
        <v>0</v>
      </c>
      <c r="AG2031" s="109">
        <f t="shared" si="227"/>
        <v>0</v>
      </c>
      <c r="AH2031" s="109">
        <f t="shared" si="227"/>
        <v>0</v>
      </c>
      <c r="AI2031" s="109">
        <f t="shared" si="227"/>
        <v>0</v>
      </c>
      <c r="AJ2031" s="109">
        <f t="shared" si="226"/>
        <v>0</v>
      </c>
      <c r="AK2031" s="109">
        <f t="shared" si="226"/>
        <v>0</v>
      </c>
      <c r="AL2031" s="109">
        <f t="shared" si="226"/>
        <v>0</v>
      </c>
    </row>
    <row r="2032" spans="1:38" x14ac:dyDescent="0.3">
      <c r="A2032" s="421"/>
      <c r="B2032" s="421"/>
      <c r="C2032" s="422"/>
      <c r="D2032" s="423"/>
      <c r="E2032" s="421"/>
      <c r="F2032" s="421"/>
      <c r="G2032" s="421"/>
      <c r="H2032" s="421"/>
      <c r="I2032" s="421"/>
      <c r="J2032" s="421"/>
      <c r="K2032" s="421"/>
      <c r="L2032" s="421"/>
      <c r="M2032" s="423"/>
      <c r="N2032" s="340">
        <f>IF(C2032&gt;A_Stammdaten!$B$12,0,SUM(E2032,F2032,H2032,J2032:K2032)-SUM(G2032,I2032,L2032:M2032))</f>
        <v>0</v>
      </c>
      <c r="O2032" s="421"/>
      <c r="P2032" s="421"/>
      <c r="Q2032" s="421"/>
      <c r="R2032" s="421"/>
      <c r="S2032" s="108">
        <f t="shared" si="230"/>
        <v>0</v>
      </c>
      <c r="T2032" s="341">
        <f>IF(ISBLANK($B2032),0,VLOOKUP($B2032,Listen!$A$2:$C$45,2,FALSE))</f>
        <v>0</v>
      </c>
      <c r="U2032" s="341">
        <f>IF(ISBLANK($B2032),0,VLOOKUP($B2032,Listen!$A$2:$C$45,3,FALSE))</f>
        <v>0</v>
      </c>
      <c r="V2032" s="342">
        <f t="shared" si="233"/>
        <v>0</v>
      </c>
      <c r="W2032" s="342">
        <f t="shared" si="233"/>
        <v>0</v>
      </c>
      <c r="X2032" s="342">
        <f t="shared" si="233"/>
        <v>0</v>
      </c>
      <c r="Y2032" s="342">
        <f t="shared" si="233"/>
        <v>0</v>
      </c>
      <c r="Z2032" s="342">
        <f t="shared" si="233"/>
        <v>0</v>
      </c>
      <c r="AA2032" s="342">
        <f t="shared" si="233"/>
        <v>0</v>
      </c>
      <c r="AB2032" s="342">
        <f t="shared" si="233"/>
        <v>0</v>
      </c>
      <c r="AC2032" s="109">
        <f t="shared" si="231"/>
        <v>0</v>
      </c>
      <c r="AD2032" s="109">
        <f>IF(C2032=A_Stammdaten!$B$12,E_SAV!$S2032-E_SAV!$AE2032,HLOOKUP(A_Stammdaten!$B$12-1,$AF$4:$AL$4004,ROW(C2032)-3,FALSE)-$AE2032)</f>
        <v>0</v>
      </c>
      <c r="AE2032" s="109">
        <f>HLOOKUP(A_Stammdaten!$B$12,$AF$4:$AL$4004,ROW(C2032)-3,FALSE)</f>
        <v>0</v>
      </c>
      <c r="AF2032" s="109">
        <f t="shared" si="229"/>
        <v>0</v>
      </c>
      <c r="AG2032" s="109">
        <f t="shared" si="227"/>
        <v>0</v>
      </c>
      <c r="AH2032" s="109">
        <f t="shared" si="227"/>
        <v>0</v>
      </c>
      <c r="AI2032" s="109">
        <f t="shared" si="227"/>
        <v>0</v>
      </c>
      <c r="AJ2032" s="109">
        <f t="shared" si="226"/>
        <v>0</v>
      </c>
      <c r="AK2032" s="109">
        <f t="shared" si="226"/>
        <v>0</v>
      </c>
      <c r="AL2032" s="109">
        <f t="shared" si="226"/>
        <v>0</v>
      </c>
    </row>
    <row r="2033" spans="1:38" x14ac:dyDescent="0.3">
      <c r="A2033" s="421"/>
      <c r="B2033" s="421"/>
      <c r="C2033" s="422"/>
      <c r="D2033" s="423"/>
      <c r="E2033" s="421"/>
      <c r="F2033" s="421"/>
      <c r="G2033" s="421"/>
      <c r="H2033" s="421"/>
      <c r="I2033" s="421"/>
      <c r="J2033" s="421"/>
      <c r="K2033" s="421"/>
      <c r="L2033" s="421"/>
      <c r="M2033" s="423"/>
      <c r="N2033" s="340">
        <f>IF(C2033&gt;A_Stammdaten!$B$12,0,SUM(E2033,F2033,H2033,J2033:K2033)-SUM(G2033,I2033,L2033:M2033))</f>
        <v>0</v>
      </c>
      <c r="O2033" s="421"/>
      <c r="P2033" s="421"/>
      <c r="Q2033" s="421"/>
      <c r="R2033" s="421"/>
      <c r="S2033" s="108">
        <f t="shared" si="230"/>
        <v>0</v>
      </c>
      <c r="T2033" s="341">
        <f>IF(ISBLANK($B2033),0,VLOOKUP($B2033,Listen!$A$2:$C$45,2,FALSE))</f>
        <v>0</v>
      </c>
      <c r="U2033" s="341">
        <f>IF(ISBLANK($B2033),0,VLOOKUP($B2033,Listen!$A$2:$C$45,3,FALSE))</f>
        <v>0</v>
      </c>
      <c r="V2033" s="342">
        <f t="shared" si="233"/>
        <v>0</v>
      </c>
      <c r="W2033" s="342">
        <f t="shared" si="233"/>
        <v>0</v>
      </c>
      <c r="X2033" s="342">
        <f t="shared" si="233"/>
        <v>0</v>
      </c>
      <c r="Y2033" s="342">
        <f t="shared" si="233"/>
        <v>0</v>
      </c>
      <c r="Z2033" s="342">
        <f t="shared" si="233"/>
        <v>0</v>
      </c>
      <c r="AA2033" s="342">
        <f t="shared" si="233"/>
        <v>0</v>
      </c>
      <c r="AB2033" s="342">
        <f t="shared" si="233"/>
        <v>0</v>
      </c>
      <c r="AC2033" s="109">
        <f t="shared" si="231"/>
        <v>0</v>
      </c>
      <c r="AD2033" s="109">
        <f>IF(C2033=A_Stammdaten!$B$12,E_SAV!$S2033-E_SAV!$AE2033,HLOOKUP(A_Stammdaten!$B$12-1,$AF$4:$AL$4004,ROW(C2033)-3,FALSE)-$AE2033)</f>
        <v>0</v>
      </c>
      <c r="AE2033" s="109">
        <f>HLOOKUP(A_Stammdaten!$B$12,$AF$4:$AL$4004,ROW(C2033)-3,FALSE)</f>
        <v>0</v>
      </c>
      <c r="AF2033" s="109">
        <f t="shared" si="229"/>
        <v>0</v>
      </c>
      <c r="AG2033" s="109">
        <f t="shared" si="227"/>
        <v>0</v>
      </c>
      <c r="AH2033" s="109">
        <f t="shared" si="227"/>
        <v>0</v>
      </c>
      <c r="AI2033" s="109">
        <f t="shared" si="227"/>
        <v>0</v>
      </c>
      <c r="AJ2033" s="109">
        <f t="shared" si="226"/>
        <v>0</v>
      </c>
      <c r="AK2033" s="109">
        <f t="shared" si="226"/>
        <v>0</v>
      </c>
      <c r="AL2033" s="109">
        <f t="shared" si="226"/>
        <v>0</v>
      </c>
    </row>
    <row r="2034" spans="1:38" x14ac:dyDescent="0.3">
      <c r="A2034" s="421"/>
      <c r="B2034" s="421"/>
      <c r="C2034" s="422"/>
      <c r="D2034" s="423"/>
      <c r="E2034" s="421"/>
      <c r="F2034" s="421"/>
      <c r="G2034" s="421"/>
      <c r="H2034" s="421"/>
      <c r="I2034" s="421"/>
      <c r="J2034" s="421"/>
      <c r="K2034" s="421"/>
      <c r="L2034" s="421"/>
      <c r="M2034" s="423"/>
      <c r="N2034" s="340">
        <f>IF(C2034&gt;A_Stammdaten!$B$12,0,SUM(E2034,F2034,H2034,J2034:K2034)-SUM(G2034,I2034,L2034:M2034))</f>
        <v>0</v>
      </c>
      <c r="O2034" s="421"/>
      <c r="P2034" s="421"/>
      <c r="Q2034" s="421"/>
      <c r="R2034" s="421"/>
      <c r="S2034" s="108">
        <f t="shared" si="230"/>
        <v>0</v>
      </c>
      <c r="T2034" s="341">
        <f>IF(ISBLANK($B2034),0,VLOOKUP($B2034,Listen!$A$2:$C$45,2,FALSE))</f>
        <v>0</v>
      </c>
      <c r="U2034" s="341">
        <f>IF(ISBLANK($B2034),0,VLOOKUP($B2034,Listen!$A$2:$C$45,3,FALSE))</f>
        <v>0</v>
      </c>
      <c r="V2034" s="342">
        <f t="shared" si="233"/>
        <v>0</v>
      </c>
      <c r="W2034" s="342">
        <f t="shared" si="233"/>
        <v>0</v>
      </c>
      <c r="X2034" s="342">
        <f t="shared" si="233"/>
        <v>0</v>
      </c>
      <c r="Y2034" s="342">
        <f t="shared" si="233"/>
        <v>0</v>
      </c>
      <c r="Z2034" s="342">
        <f t="shared" si="233"/>
        <v>0</v>
      </c>
      <c r="AA2034" s="342">
        <f t="shared" si="233"/>
        <v>0</v>
      </c>
      <c r="AB2034" s="342">
        <f t="shared" si="233"/>
        <v>0</v>
      </c>
      <c r="AC2034" s="109">
        <f t="shared" si="231"/>
        <v>0</v>
      </c>
      <c r="AD2034" s="109">
        <f>IF(C2034=A_Stammdaten!$B$12,E_SAV!$S2034-E_SAV!$AE2034,HLOOKUP(A_Stammdaten!$B$12-1,$AF$4:$AL$4004,ROW(C2034)-3,FALSE)-$AE2034)</f>
        <v>0</v>
      </c>
      <c r="AE2034" s="109">
        <f>HLOOKUP(A_Stammdaten!$B$12,$AF$4:$AL$4004,ROW(C2034)-3,FALSE)</f>
        <v>0</v>
      </c>
      <c r="AF2034" s="109">
        <f t="shared" si="229"/>
        <v>0</v>
      </c>
      <c r="AG2034" s="109">
        <f t="shared" si="227"/>
        <v>0</v>
      </c>
      <c r="AH2034" s="109">
        <f t="shared" si="227"/>
        <v>0</v>
      </c>
      <c r="AI2034" s="109">
        <f t="shared" si="227"/>
        <v>0</v>
      </c>
      <c r="AJ2034" s="109">
        <f t="shared" si="226"/>
        <v>0</v>
      </c>
      <c r="AK2034" s="109">
        <f t="shared" si="226"/>
        <v>0</v>
      </c>
      <c r="AL2034" s="109">
        <f t="shared" si="226"/>
        <v>0</v>
      </c>
    </row>
    <row r="2035" spans="1:38" x14ac:dyDescent="0.3">
      <c r="A2035" s="421"/>
      <c r="B2035" s="421"/>
      <c r="C2035" s="422"/>
      <c r="D2035" s="423"/>
      <c r="E2035" s="421"/>
      <c r="F2035" s="421"/>
      <c r="G2035" s="421"/>
      <c r="H2035" s="421"/>
      <c r="I2035" s="421"/>
      <c r="J2035" s="421"/>
      <c r="K2035" s="421"/>
      <c r="L2035" s="421"/>
      <c r="M2035" s="423"/>
      <c r="N2035" s="340">
        <f>IF(C2035&gt;A_Stammdaten!$B$12,0,SUM(E2035,F2035,H2035,J2035:K2035)-SUM(G2035,I2035,L2035:M2035))</f>
        <v>0</v>
      </c>
      <c r="O2035" s="421"/>
      <c r="P2035" s="421"/>
      <c r="Q2035" s="421"/>
      <c r="R2035" s="421"/>
      <c r="S2035" s="108">
        <f t="shared" si="230"/>
        <v>0</v>
      </c>
      <c r="T2035" s="341">
        <f>IF(ISBLANK($B2035),0,VLOOKUP($B2035,Listen!$A$2:$C$45,2,FALSE))</f>
        <v>0</v>
      </c>
      <c r="U2035" s="341">
        <f>IF(ISBLANK($B2035),0,VLOOKUP($B2035,Listen!$A$2:$C$45,3,FALSE))</f>
        <v>0</v>
      </c>
      <c r="V2035" s="342">
        <f t="shared" si="233"/>
        <v>0</v>
      </c>
      <c r="W2035" s="342">
        <f t="shared" si="233"/>
        <v>0</v>
      </c>
      <c r="X2035" s="342">
        <f t="shared" si="233"/>
        <v>0</v>
      </c>
      <c r="Y2035" s="342">
        <f t="shared" si="233"/>
        <v>0</v>
      </c>
      <c r="Z2035" s="342">
        <f t="shared" si="233"/>
        <v>0</v>
      </c>
      <c r="AA2035" s="342">
        <f t="shared" si="233"/>
        <v>0</v>
      </c>
      <c r="AB2035" s="342">
        <f t="shared" si="233"/>
        <v>0</v>
      </c>
      <c r="AC2035" s="109">
        <f t="shared" si="231"/>
        <v>0</v>
      </c>
      <c r="AD2035" s="109">
        <f>IF(C2035=A_Stammdaten!$B$12,E_SAV!$S2035-E_SAV!$AE2035,HLOOKUP(A_Stammdaten!$B$12-1,$AF$4:$AL$4004,ROW(C2035)-3,FALSE)-$AE2035)</f>
        <v>0</v>
      </c>
      <c r="AE2035" s="109">
        <f>HLOOKUP(A_Stammdaten!$B$12,$AF$4:$AL$4004,ROW(C2035)-3,FALSE)</f>
        <v>0</v>
      </c>
      <c r="AF2035" s="109">
        <f t="shared" si="229"/>
        <v>0</v>
      </c>
      <c r="AG2035" s="109">
        <f t="shared" si="227"/>
        <v>0</v>
      </c>
      <c r="AH2035" s="109">
        <f t="shared" si="227"/>
        <v>0</v>
      </c>
      <c r="AI2035" s="109">
        <f t="shared" si="227"/>
        <v>0</v>
      </c>
      <c r="AJ2035" s="109">
        <f t="shared" si="226"/>
        <v>0</v>
      </c>
      <c r="AK2035" s="109">
        <f t="shared" si="226"/>
        <v>0</v>
      </c>
      <c r="AL2035" s="109">
        <f t="shared" si="226"/>
        <v>0</v>
      </c>
    </row>
    <row r="2036" spans="1:38" x14ac:dyDescent="0.3">
      <c r="A2036" s="421"/>
      <c r="B2036" s="421"/>
      <c r="C2036" s="422"/>
      <c r="D2036" s="423"/>
      <c r="E2036" s="421"/>
      <c r="F2036" s="421"/>
      <c r="G2036" s="421"/>
      <c r="H2036" s="421"/>
      <c r="I2036" s="421"/>
      <c r="J2036" s="421"/>
      <c r="K2036" s="421"/>
      <c r="L2036" s="421"/>
      <c r="M2036" s="423"/>
      <c r="N2036" s="340">
        <f>IF(C2036&gt;A_Stammdaten!$B$12,0,SUM(E2036,F2036,H2036,J2036:K2036)-SUM(G2036,I2036,L2036:M2036))</f>
        <v>0</v>
      </c>
      <c r="O2036" s="421"/>
      <c r="P2036" s="421"/>
      <c r="Q2036" s="421"/>
      <c r="R2036" s="421"/>
      <c r="S2036" s="108">
        <f t="shared" si="230"/>
        <v>0</v>
      </c>
      <c r="T2036" s="341">
        <f>IF(ISBLANK($B2036),0,VLOOKUP($B2036,Listen!$A$2:$C$45,2,FALSE))</f>
        <v>0</v>
      </c>
      <c r="U2036" s="341">
        <f>IF(ISBLANK($B2036),0,VLOOKUP($B2036,Listen!$A$2:$C$45,3,FALSE))</f>
        <v>0</v>
      </c>
      <c r="V2036" s="342">
        <f t="shared" si="233"/>
        <v>0</v>
      </c>
      <c r="W2036" s="342">
        <f t="shared" si="233"/>
        <v>0</v>
      </c>
      <c r="X2036" s="342">
        <f t="shared" si="233"/>
        <v>0</v>
      </c>
      <c r="Y2036" s="342">
        <f t="shared" si="233"/>
        <v>0</v>
      </c>
      <c r="Z2036" s="342">
        <f t="shared" si="233"/>
        <v>0</v>
      </c>
      <c r="AA2036" s="342">
        <f t="shared" si="233"/>
        <v>0</v>
      </c>
      <c r="AB2036" s="342">
        <f t="shared" si="233"/>
        <v>0</v>
      </c>
      <c r="AC2036" s="109">
        <f t="shared" si="231"/>
        <v>0</v>
      </c>
      <c r="AD2036" s="109">
        <f>IF(C2036=A_Stammdaten!$B$12,E_SAV!$S2036-E_SAV!$AE2036,HLOOKUP(A_Stammdaten!$B$12-1,$AF$4:$AL$4004,ROW(C2036)-3,FALSE)-$AE2036)</f>
        <v>0</v>
      </c>
      <c r="AE2036" s="109">
        <f>HLOOKUP(A_Stammdaten!$B$12,$AF$4:$AL$4004,ROW(C2036)-3,FALSE)</f>
        <v>0</v>
      </c>
      <c r="AF2036" s="109">
        <f t="shared" si="229"/>
        <v>0</v>
      </c>
      <c r="AG2036" s="109">
        <f t="shared" si="227"/>
        <v>0</v>
      </c>
      <c r="AH2036" s="109">
        <f t="shared" si="227"/>
        <v>0</v>
      </c>
      <c r="AI2036" s="109">
        <f t="shared" si="227"/>
        <v>0</v>
      </c>
      <c r="AJ2036" s="109">
        <f t="shared" si="226"/>
        <v>0</v>
      </c>
      <c r="AK2036" s="109">
        <f t="shared" si="226"/>
        <v>0</v>
      </c>
      <c r="AL2036" s="109">
        <f t="shared" si="226"/>
        <v>0</v>
      </c>
    </row>
    <row r="2037" spans="1:38" x14ac:dyDescent="0.3">
      <c r="A2037" s="421"/>
      <c r="B2037" s="421"/>
      <c r="C2037" s="422"/>
      <c r="D2037" s="423"/>
      <c r="E2037" s="421"/>
      <c r="F2037" s="421"/>
      <c r="G2037" s="421"/>
      <c r="H2037" s="421"/>
      <c r="I2037" s="421"/>
      <c r="J2037" s="421"/>
      <c r="K2037" s="421"/>
      <c r="L2037" s="421"/>
      <c r="M2037" s="423"/>
      <c r="N2037" s="340">
        <f>IF(C2037&gt;A_Stammdaten!$B$12,0,SUM(E2037,F2037,H2037,J2037:K2037)-SUM(G2037,I2037,L2037:M2037))</f>
        <v>0</v>
      </c>
      <c r="O2037" s="421"/>
      <c r="P2037" s="421"/>
      <c r="Q2037" s="421"/>
      <c r="R2037" s="421"/>
      <c r="S2037" s="108">
        <f t="shared" si="230"/>
        <v>0</v>
      </c>
      <c r="T2037" s="341">
        <f>IF(ISBLANK($B2037),0,VLOOKUP($B2037,Listen!$A$2:$C$45,2,FALSE))</f>
        <v>0</v>
      </c>
      <c r="U2037" s="341">
        <f>IF(ISBLANK($B2037),0,VLOOKUP($B2037,Listen!$A$2:$C$45,3,FALSE))</f>
        <v>0</v>
      </c>
      <c r="V2037" s="342">
        <f t="shared" si="233"/>
        <v>0</v>
      </c>
      <c r="W2037" s="342">
        <f t="shared" si="233"/>
        <v>0</v>
      </c>
      <c r="X2037" s="342">
        <f t="shared" si="233"/>
        <v>0</v>
      </c>
      <c r="Y2037" s="342">
        <f t="shared" si="233"/>
        <v>0</v>
      </c>
      <c r="Z2037" s="342">
        <f t="shared" si="233"/>
        <v>0</v>
      </c>
      <c r="AA2037" s="342">
        <f t="shared" si="233"/>
        <v>0</v>
      </c>
      <c r="AB2037" s="342">
        <f t="shared" si="233"/>
        <v>0</v>
      </c>
      <c r="AC2037" s="109">
        <f t="shared" si="231"/>
        <v>0</v>
      </c>
      <c r="AD2037" s="109">
        <f>IF(C2037=A_Stammdaten!$B$12,E_SAV!$S2037-E_SAV!$AE2037,HLOOKUP(A_Stammdaten!$B$12-1,$AF$4:$AL$4004,ROW(C2037)-3,FALSE)-$AE2037)</f>
        <v>0</v>
      </c>
      <c r="AE2037" s="109">
        <f>HLOOKUP(A_Stammdaten!$B$12,$AF$4:$AL$4004,ROW(C2037)-3,FALSE)</f>
        <v>0</v>
      </c>
      <c r="AF2037" s="109">
        <f t="shared" si="229"/>
        <v>0</v>
      </c>
      <c r="AG2037" s="109">
        <f t="shared" si="227"/>
        <v>0</v>
      </c>
      <c r="AH2037" s="109">
        <f t="shared" si="227"/>
        <v>0</v>
      </c>
      <c r="AI2037" s="109">
        <f t="shared" si="227"/>
        <v>0</v>
      </c>
      <c r="AJ2037" s="109">
        <f t="shared" si="227"/>
        <v>0</v>
      </c>
      <c r="AK2037" s="109">
        <f t="shared" si="227"/>
        <v>0</v>
      </c>
      <c r="AL2037" s="109">
        <f t="shared" si="227"/>
        <v>0</v>
      </c>
    </row>
    <row r="2038" spans="1:38" x14ac:dyDescent="0.3">
      <c r="A2038" s="421"/>
      <c r="B2038" s="421"/>
      <c r="C2038" s="422"/>
      <c r="D2038" s="423"/>
      <c r="E2038" s="421"/>
      <c r="F2038" s="421"/>
      <c r="G2038" s="421"/>
      <c r="H2038" s="421"/>
      <c r="I2038" s="421"/>
      <c r="J2038" s="421"/>
      <c r="K2038" s="421"/>
      <c r="L2038" s="421"/>
      <c r="M2038" s="423"/>
      <c r="N2038" s="340">
        <f>IF(C2038&gt;A_Stammdaten!$B$12,0,SUM(E2038,F2038,H2038,J2038:K2038)-SUM(G2038,I2038,L2038:M2038))</f>
        <v>0</v>
      </c>
      <c r="O2038" s="421"/>
      <c r="P2038" s="421"/>
      <c r="Q2038" s="421"/>
      <c r="R2038" s="421"/>
      <c r="S2038" s="108">
        <f t="shared" si="230"/>
        <v>0</v>
      </c>
      <c r="T2038" s="341">
        <f>IF(ISBLANK($B2038),0,VLOOKUP($B2038,Listen!$A$2:$C$45,2,FALSE))</f>
        <v>0</v>
      </c>
      <c r="U2038" s="341">
        <f>IF(ISBLANK($B2038),0,VLOOKUP($B2038,Listen!$A$2:$C$45,3,FALSE))</f>
        <v>0</v>
      </c>
      <c r="V2038" s="342">
        <f t="shared" si="233"/>
        <v>0</v>
      </c>
      <c r="W2038" s="342">
        <f t="shared" si="233"/>
        <v>0</v>
      </c>
      <c r="X2038" s="342">
        <f t="shared" si="233"/>
        <v>0</v>
      </c>
      <c r="Y2038" s="342">
        <f t="shared" si="233"/>
        <v>0</v>
      </c>
      <c r="Z2038" s="342">
        <f t="shared" si="233"/>
        <v>0</v>
      </c>
      <c r="AA2038" s="342">
        <f t="shared" si="233"/>
        <v>0</v>
      </c>
      <c r="AB2038" s="342">
        <f t="shared" si="233"/>
        <v>0</v>
      </c>
      <c r="AC2038" s="109">
        <f t="shared" si="231"/>
        <v>0</v>
      </c>
      <c r="AD2038" s="109">
        <f>IF(C2038=A_Stammdaten!$B$12,E_SAV!$S2038-E_SAV!$AE2038,HLOOKUP(A_Stammdaten!$B$12-1,$AF$4:$AL$4004,ROW(C2038)-3,FALSE)-$AE2038)</f>
        <v>0</v>
      </c>
      <c r="AE2038" s="109">
        <f>HLOOKUP(A_Stammdaten!$B$12,$AF$4:$AL$4004,ROW(C2038)-3,FALSE)</f>
        <v>0</v>
      </c>
      <c r="AF2038" s="109">
        <f t="shared" si="229"/>
        <v>0</v>
      </c>
      <c r="AG2038" s="109">
        <f t="shared" ref="AG2038:AL2080" si="234">IF(OR($C2038=0,$S2038=0,W2038-(AG$4-$C2038)=0),0,IF($C2038&lt;AG$4,AF2038-AF2038/(W2038-(AG$4-$C2038)),IF($C2038=AG$4,$S2038-$S2038/W2038,0)))</f>
        <v>0</v>
      </c>
      <c r="AH2038" s="109">
        <f t="shared" si="234"/>
        <v>0</v>
      </c>
      <c r="AI2038" s="109">
        <f t="shared" si="234"/>
        <v>0</v>
      </c>
      <c r="AJ2038" s="109">
        <f t="shared" si="234"/>
        <v>0</v>
      </c>
      <c r="AK2038" s="109">
        <f t="shared" si="234"/>
        <v>0</v>
      </c>
      <c r="AL2038" s="109">
        <f t="shared" si="234"/>
        <v>0</v>
      </c>
    </row>
    <row r="2039" spans="1:38" x14ac:dyDescent="0.3">
      <c r="A2039" s="421"/>
      <c r="B2039" s="421"/>
      <c r="C2039" s="422"/>
      <c r="D2039" s="423"/>
      <c r="E2039" s="421"/>
      <c r="F2039" s="421"/>
      <c r="G2039" s="421"/>
      <c r="H2039" s="421"/>
      <c r="I2039" s="421"/>
      <c r="J2039" s="421"/>
      <c r="K2039" s="421"/>
      <c r="L2039" s="421"/>
      <c r="M2039" s="423"/>
      <c r="N2039" s="340">
        <f>IF(C2039&gt;A_Stammdaten!$B$12,0,SUM(E2039,F2039,H2039,J2039:K2039)-SUM(G2039,I2039,L2039:M2039))</f>
        <v>0</v>
      </c>
      <c r="O2039" s="421"/>
      <c r="P2039" s="421"/>
      <c r="Q2039" s="421"/>
      <c r="R2039" s="421"/>
      <c r="S2039" s="108">
        <f t="shared" si="230"/>
        <v>0</v>
      </c>
      <c r="T2039" s="341">
        <f>IF(ISBLANK($B2039),0,VLOOKUP($B2039,Listen!$A$2:$C$45,2,FALSE))</f>
        <v>0</v>
      </c>
      <c r="U2039" s="341">
        <f>IF(ISBLANK($B2039),0,VLOOKUP($B2039,Listen!$A$2:$C$45,3,FALSE))</f>
        <v>0</v>
      </c>
      <c r="V2039" s="342">
        <f t="shared" si="233"/>
        <v>0</v>
      </c>
      <c r="W2039" s="342">
        <f t="shared" si="233"/>
        <v>0</v>
      </c>
      <c r="X2039" s="342">
        <f t="shared" si="233"/>
        <v>0</v>
      </c>
      <c r="Y2039" s="342">
        <f t="shared" si="233"/>
        <v>0</v>
      </c>
      <c r="Z2039" s="342">
        <f t="shared" si="233"/>
        <v>0</v>
      </c>
      <c r="AA2039" s="342">
        <f t="shared" si="233"/>
        <v>0</v>
      </c>
      <c r="AB2039" s="342">
        <f t="shared" si="233"/>
        <v>0</v>
      </c>
      <c r="AC2039" s="109">
        <f t="shared" si="231"/>
        <v>0</v>
      </c>
      <c r="AD2039" s="109">
        <f>IF(C2039=A_Stammdaten!$B$12,E_SAV!$S2039-E_SAV!$AE2039,HLOOKUP(A_Stammdaten!$B$12-1,$AF$4:$AL$4004,ROW(C2039)-3,FALSE)-$AE2039)</f>
        <v>0</v>
      </c>
      <c r="AE2039" s="109">
        <f>HLOOKUP(A_Stammdaten!$B$12,$AF$4:$AL$4004,ROW(C2039)-3,FALSE)</f>
        <v>0</v>
      </c>
      <c r="AF2039" s="109">
        <f t="shared" si="229"/>
        <v>0</v>
      </c>
      <c r="AG2039" s="109">
        <f t="shared" si="234"/>
        <v>0</v>
      </c>
      <c r="AH2039" s="109">
        <f t="shared" si="234"/>
        <v>0</v>
      </c>
      <c r="AI2039" s="109">
        <f t="shared" si="234"/>
        <v>0</v>
      </c>
      <c r="AJ2039" s="109">
        <f t="shared" si="234"/>
        <v>0</v>
      </c>
      <c r="AK2039" s="109">
        <f t="shared" si="234"/>
        <v>0</v>
      </c>
      <c r="AL2039" s="109">
        <f t="shared" si="234"/>
        <v>0</v>
      </c>
    </row>
    <row r="2040" spans="1:38" x14ac:dyDescent="0.3">
      <c r="A2040" s="421"/>
      <c r="B2040" s="421"/>
      <c r="C2040" s="422"/>
      <c r="D2040" s="423"/>
      <c r="E2040" s="421"/>
      <c r="F2040" s="421"/>
      <c r="G2040" s="421"/>
      <c r="H2040" s="421"/>
      <c r="I2040" s="421"/>
      <c r="J2040" s="421"/>
      <c r="K2040" s="421"/>
      <c r="L2040" s="421"/>
      <c r="M2040" s="423"/>
      <c r="N2040" s="340">
        <f>IF(C2040&gt;A_Stammdaten!$B$12,0,SUM(E2040,F2040,H2040,J2040:K2040)-SUM(G2040,I2040,L2040:M2040))</f>
        <v>0</v>
      </c>
      <c r="O2040" s="421"/>
      <c r="P2040" s="421"/>
      <c r="Q2040" s="421"/>
      <c r="R2040" s="421"/>
      <c r="S2040" s="108">
        <f t="shared" si="230"/>
        <v>0</v>
      </c>
      <c r="T2040" s="341">
        <f>IF(ISBLANK($B2040),0,VLOOKUP($B2040,Listen!$A$2:$C$45,2,FALSE))</f>
        <v>0</v>
      </c>
      <c r="U2040" s="341">
        <f>IF(ISBLANK($B2040),0,VLOOKUP($B2040,Listen!$A$2:$C$45,3,FALSE))</f>
        <v>0</v>
      </c>
      <c r="V2040" s="342">
        <f t="shared" si="233"/>
        <v>0</v>
      </c>
      <c r="W2040" s="342">
        <f t="shared" si="233"/>
        <v>0</v>
      </c>
      <c r="X2040" s="342">
        <f t="shared" si="233"/>
        <v>0</v>
      </c>
      <c r="Y2040" s="342">
        <f t="shared" si="233"/>
        <v>0</v>
      </c>
      <c r="Z2040" s="342">
        <f t="shared" si="233"/>
        <v>0</v>
      </c>
      <c r="AA2040" s="342">
        <f t="shared" si="233"/>
        <v>0</v>
      </c>
      <c r="AB2040" s="342">
        <f t="shared" si="233"/>
        <v>0</v>
      </c>
      <c r="AC2040" s="109">
        <f t="shared" si="231"/>
        <v>0</v>
      </c>
      <c r="AD2040" s="109">
        <f>IF(C2040=A_Stammdaten!$B$12,E_SAV!$S2040-E_SAV!$AE2040,HLOOKUP(A_Stammdaten!$B$12-1,$AF$4:$AL$4004,ROW(C2040)-3,FALSE)-$AE2040)</f>
        <v>0</v>
      </c>
      <c r="AE2040" s="109">
        <f>HLOOKUP(A_Stammdaten!$B$12,$AF$4:$AL$4004,ROW(C2040)-3,FALSE)</f>
        <v>0</v>
      </c>
      <c r="AF2040" s="109">
        <f t="shared" si="229"/>
        <v>0</v>
      </c>
      <c r="AG2040" s="109">
        <f t="shared" si="234"/>
        <v>0</v>
      </c>
      <c r="AH2040" s="109">
        <f t="shared" si="234"/>
        <v>0</v>
      </c>
      <c r="AI2040" s="109">
        <f t="shared" si="234"/>
        <v>0</v>
      </c>
      <c r="AJ2040" s="109">
        <f t="shared" si="234"/>
        <v>0</v>
      </c>
      <c r="AK2040" s="109">
        <f t="shared" si="234"/>
        <v>0</v>
      </c>
      <c r="AL2040" s="109">
        <f t="shared" si="234"/>
        <v>0</v>
      </c>
    </row>
    <row r="2041" spans="1:38" x14ac:dyDescent="0.3">
      <c r="A2041" s="421"/>
      <c r="B2041" s="421"/>
      <c r="C2041" s="422"/>
      <c r="D2041" s="423"/>
      <c r="E2041" s="421"/>
      <c r="F2041" s="421"/>
      <c r="G2041" s="421"/>
      <c r="H2041" s="421"/>
      <c r="I2041" s="421"/>
      <c r="J2041" s="421"/>
      <c r="K2041" s="421"/>
      <c r="L2041" s="421"/>
      <c r="M2041" s="423"/>
      <c r="N2041" s="340">
        <f>IF(C2041&gt;A_Stammdaten!$B$12,0,SUM(E2041,F2041,H2041,J2041:K2041)-SUM(G2041,I2041,L2041:M2041))</f>
        <v>0</v>
      </c>
      <c r="O2041" s="421"/>
      <c r="P2041" s="421"/>
      <c r="Q2041" s="421"/>
      <c r="R2041" s="421"/>
      <c r="S2041" s="108">
        <f t="shared" si="230"/>
        <v>0</v>
      </c>
      <c r="T2041" s="341">
        <f>IF(ISBLANK($B2041),0,VLOOKUP($B2041,Listen!$A$2:$C$45,2,FALSE))</f>
        <v>0</v>
      </c>
      <c r="U2041" s="341">
        <f>IF(ISBLANK($B2041),0,VLOOKUP($B2041,Listen!$A$2:$C$45,3,FALSE))</f>
        <v>0</v>
      </c>
      <c r="V2041" s="342">
        <f t="shared" si="233"/>
        <v>0</v>
      </c>
      <c r="W2041" s="342">
        <f t="shared" si="233"/>
        <v>0</v>
      </c>
      <c r="X2041" s="342">
        <f t="shared" si="233"/>
        <v>0</v>
      </c>
      <c r="Y2041" s="342">
        <f t="shared" si="233"/>
        <v>0</v>
      </c>
      <c r="Z2041" s="342">
        <f t="shared" si="233"/>
        <v>0</v>
      </c>
      <c r="AA2041" s="342">
        <f t="shared" si="233"/>
        <v>0</v>
      </c>
      <c r="AB2041" s="342">
        <f t="shared" si="233"/>
        <v>0</v>
      </c>
      <c r="AC2041" s="109">
        <f t="shared" si="231"/>
        <v>0</v>
      </c>
      <c r="AD2041" s="109">
        <f>IF(C2041=A_Stammdaten!$B$12,E_SAV!$S2041-E_SAV!$AE2041,HLOOKUP(A_Stammdaten!$B$12-1,$AF$4:$AL$4004,ROW(C2041)-3,FALSE)-$AE2041)</f>
        <v>0</v>
      </c>
      <c r="AE2041" s="109">
        <f>HLOOKUP(A_Stammdaten!$B$12,$AF$4:$AL$4004,ROW(C2041)-3,FALSE)</f>
        <v>0</v>
      </c>
      <c r="AF2041" s="109">
        <f t="shared" si="229"/>
        <v>0</v>
      </c>
      <c r="AG2041" s="109">
        <f t="shared" si="234"/>
        <v>0</v>
      </c>
      <c r="AH2041" s="109">
        <f t="shared" si="234"/>
        <v>0</v>
      </c>
      <c r="AI2041" s="109">
        <f t="shared" si="234"/>
        <v>0</v>
      </c>
      <c r="AJ2041" s="109">
        <f t="shared" si="234"/>
        <v>0</v>
      </c>
      <c r="AK2041" s="109">
        <f t="shared" si="234"/>
        <v>0</v>
      </c>
      <c r="AL2041" s="109">
        <f t="shared" si="234"/>
        <v>0</v>
      </c>
    </row>
    <row r="2042" spans="1:38" x14ac:dyDescent="0.3">
      <c r="A2042" s="421"/>
      <c r="B2042" s="421"/>
      <c r="C2042" s="422"/>
      <c r="D2042" s="423"/>
      <c r="E2042" s="421"/>
      <c r="F2042" s="421"/>
      <c r="G2042" s="421"/>
      <c r="H2042" s="421"/>
      <c r="I2042" s="421"/>
      <c r="J2042" s="421"/>
      <c r="K2042" s="421"/>
      <c r="L2042" s="421"/>
      <c r="M2042" s="423"/>
      <c r="N2042" s="340">
        <f>IF(C2042&gt;A_Stammdaten!$B$12,0,SUM(E2042,F2042,H2042,J2042:K2042)-SUM(G2042,I2042,L2042:M2042))</f>
        <v>0</v>
      </c>
      <c r="O2042" s="421"/>
      <c r="P2042" s="421"/>
      <c r="Q2042" s="421"/>
      <c r="R2042" s="421"/>
      <c r="S2042" s="108">
        <f t="shared" si="230"/>
        <v>0</v>
      </c>
      <c r="T2042" s="341">
        <f>IF(ISBLANK($B2042),0,VLOOKUP($B2042,Listen!$A$2:$C$45,2,FALSE))</f>
        <v>0</v>
      </c>
      <c r="U2042" s="341">
        <f>IF(ISBLANK($B2042),0,VLOOKUP($B2042,Listen!$A$2:$C$45,3,FALSE))</f>
        <v>0</v>
      </c>
      <c r="V2042" s="342">
        <f t="shared" si="233"/>
        <v>0</v>
      </c>
      <c r="W2042" s="342">
        <f t="shared" si="233"/>
        <v>0</v>
      </c>
      <c r="X2042" s="342">
        <f t="shared" si="233"/>
        <v>0</v>
      </c>
      <c r="Y2042" s="342">
        <f t="shared" si="233"/>
        <v>0</v>
      </c>
      <c r="Z2042" s="342">
        <f t="shared" si="233"/>
        <v>0</v>
      </c>
      <c r="AA2042" s="342">
        <f t="shared" si="233"/>
        <v>0</v>
      </c>
      <c r="AB2042" s="342">
        <f t="shared" si="233"/>
        <v>0</v>
      </c>
      <c r="AC2042" s="109">
        <f t="shared" si="231"/>
        <v>0</v>
      </c>
      <c r="AD2042" s="109">
        <f>IF(C2042=A_Stammdaten!$B$12,E_SAV!$S2042-E_SAV!$AE2042,HLOOKUP(A_Stammdaten!$B$12-1,$AF$4:$AL$4004,ROW(C2042)-3,FALSE)-$AE2042)</f>
        <v>0</v>
      </c>
      <c r="AE2042" s="109">
        <f>HLOOKUP(A_Stammdaten!$B$12,$AF$4:$AL$4004,ROW(C2042)-3,FALSE)</f>
        <v>0</v>
      </c>
      <c r="AF2042" s="109">
        <f t="shared" si="229"/>
        <v>0</v>
      </c>
      <c r="AG2042" s="109">
        <f t="shared" si="234"/>
        <v>0</v>
      </c>
      <c r="AH2042" s="109">
        <f t="shared" si="234"/>
        <v>0</v>
      </c>
      <c r="AI2042" s="109">
        <f t="shared" si="234"/>
        <v>0</v>
      </c>
      <c r="AJ2042" s="109">
        <f t="shared" si="234"/>
        <v>0</v>
      </c>
      <c r="AK2042" s="109">
        <f t="shared" si="234"/>
        <v>0</v>
      </c>
      <c r="AL2042" s="109">
        <f t="shared" si="234"/>
        <v>0</v>
      </c>
    </row>
    <row r="2043" spans="1:38" x14ac:dyDescent="0.3">
      <c r="A2043" s="421"/>
      <c r="B2043" s="421"/>
      <c r="C2043" s="422"/>
      <c r="D2043" s="423"/>
      <c r="E2043" s="421"/>
      <c r="F2043" s="421"/>
      <c r="G2043" s="421"/>
      <c r="H2043" s="421"/>
      <c r="I2043" s="421"/>
      <c r="J2043" s="421"/>
      <c r="K2043" s="421"/>
      <c r="L2043" s="421"/>
      <c r="M2043" s="423"/>
      <c r="N2043" s="340">
        <f>IF(C2043&gt;A_Stammdaten!$B$12,0,SUM(E2043,F2043,H2043,J2043:K2043)-SUM(G2043,I2043,L2043:M2043))</f>
        <v>0</v>
      </c>
      <c r="O2043" s="421"/>
      <c r="P2043" s="421"/>
      <c r="Q2043" s="421"/>
      <c r="R2043" s="421"/>
      <c r="S2043" s="108">
        <f t="shared" si="230"/>
        <v>0</v>
      </c>
      <c r="T2043" s="341">
        <f>IF(ISBLANK($B2043),0,VLOOKUP($B2043,Listen!$A$2:$C$45,2,FALSE))</f>
        <v>0</v>
      </c>
      <c r="U2043" s="341">
        <f>IF(ISBLANK($B2043),0,VLOOKUP($B2043,Listen!$A$2:$C$45,3,FALSE))</f>
        <v>0</v>
      </c>
      <c r="V2043" s="342">
        <f t="shared" si="233"/>
        <v>0</v>
      </c>
      <c r="W2043" s="342">
        <f t="shared" si="233"/>
        <v>0</v>
      </c>
      <c r="X2043" s="342">
        <f t="shared" si="233"/>
        <v>0</v>
      </c>
      <c r="Y2043" s="342">
        <f t="shared" si="233"/>
        <v>0</v>
      </c>
      <c r="Z2043" s="342">
        <f t="shared" si="233"/>
        <v>0</v>
      </c>
      <c r="AA2043" s="342">
        <f t="shared" si="233"/>
        <v>0</v>
      </c>
      <c r="AB2043" s="342">
        <f t="shared" si="233"/>
        <v>0</v>
      </c>
      <c r="AC2043" s="109">
        <f t="shared" si="231"/>
        <v>0</v>
      </c>
      <c r="AD2043" s="109">
        <f>IF(C2043=A_Stammdaten!$B$12,E_SAV!$S2043-E_SAV!$AE2043,HLOOKUP(A_Stammdaten!$B$12-1,$AF$4:$AL$4004,ROW(C2043)-3,FALSE)-$AE2043)</f>
        <v>0</v>
      </c>
      <c r="AE2043" s="109">
        <f>HLOOKUP(A_Stammdaten!$B$12,$AF$4:$AL$4004,ROW(C2043)-3,FALSE)</f>
        <v>0</v>
      </c>
      <c r="AF2043" s="109">
        <f t="shared" si="229"/>
        <v>0</v>
      </c>
      <c r="AG2043" s="109">
        <f t="shared" si="234"/>
        <v>0</v>
      </c>
      <c r="AH2043" s="109">
        <f t="shared" si="234"/>
        <v>0</v>
      </c>
      <c r="AI2043" s="109">
        <f t="shared" si="234"/>
        <v>0</v>
      </c>
      <c r="AJ2043" s="109">
        <f t="shared" si="234"/>
        <v>0</v>
      </c>
      <c r="AK2043" s="109">
        <f t="shared" si="234"/>
        <v>0</v>
      </c>
      <c r="AL2043" s="109">
        <f t="shared" si="234"/>
        <v>0</v>
      </c>
    </row>
    <row r="2044" spans="1:38" x14ac:dyDescent="0.3">
      <c r="A2044" s="421"/>
      <c r="B2044" s="421"/>
      <c r="C2044" s="422"/>
      <c r="D2044" s="423"/>
      <c r="E2044" s="421"/>
      <c r="F2044" s="421"/>
      <c r="G2044" s="421"/>
      <c r="H2044" s="421"/>
      <c r="I2044" s="421"/>
      <c r="J2044" s="421"/>
      <c r="K2044" s="421"/>
      <c r="L2044" s="421"/>
      <c r="M2044" s="423"/>
      <c r="N2044" s="340">
        <f>IF(C2044&gt;A_Stammdaten!$B$12,0,SUM(E2044,F2044,H2044,J2044:K2044)-SUM(G2044,I2044,L2044:M2044))</f>
        <v>0</v>
      </c>
      <c r="O2044" s="421"/>
      <c r="P2044" s="421"/>
      <c r="Q2044" s="421"/>
      <c r="R2044" s="421"/>
      <c r="S2044" s="108">
        <f t="shared" si="230"/>
        <v>0</v>
      </c>
      <c r="T2044" s="341">
        <f>IF(ISBLANK($B2044),0,VLOOKUP($B2044,Listen!$A$2:$C$45,2,FALSE))</f>
        <v>0</v>
      </c>
      <c r="U2044" s="341">
        <f>IF(ISBLANK($B2044),0,VLOOKUP($B2044,Listen!$A$2:$C$45,3,FALSE))</f>
        <v>0</v>
      </c>
      <c r="V2044" s="342">
        <f t="shared" si="233"/>
        <v>0</v>
      </c>
      <c r="W2044" s="342">
        <f t="shared" si="233"/>
        <v>0</v>
      </c>
      <c r="X2044" s="342">
        <f t="shared" si="233"/>
        <v>0</v>
      </c>
      <c r="Y2044" s="342">
        <f t="shared" si="233"/>
        <v>0</v>
      </c>
      <c r="Z2044" s="342">
        <f t="shared" si="233"/>
        <v>0</v>
      </c>
      <c r="AA2044" s="342">
        <f t="shared" si="233"/>
        <v>0</v>
      </c>
      <c r="AB2044" s="342">
        <f t="shared" si="233"/>
        <v>0</v>
      </c>
      <c r="AC2044" s="109">
        <f t="shared" si="231"/>
        <v>0</v>
      </c>
      <c r="AD2044" s="109">
        <f>IF(C2044=A_Stammdaten!$B$12,E_SAV!$S2044-E_SAV!$AE2044,HLOOKUP(A_Stammdaten!$B$12-1,$AF$4:$AL$4004,ROW(C2044)-3,FALSE)-$AE2044)</f>
        <v>0</v>
      </c>
      <c r="AE2044" s="109">
        <f>HLOOKUP(A_Stammdaten!$B$12,$AF$4:$AL$4004,ROW(C2044)-3,FALSE)</f>
        <v>0</v>
      </c>
      <c r="AF2044" s="109">
        <f t="shared" si="229"/>
        <v>0</v>
      </c>
      <c r="AG2044" s="109">
        <f t="shared" si="234"/>
        <v>0</v>
      </c>
      <c r="AH2044" s="109">
        <f t="shared" si="234"/>
        <v>0</v>
      </c>
      <c r="AI2044" s="109">
        <f t="shared" si="234"/>
        <v>0</v>
      </c>
      <c r="AJ2044" s="109">
        <f t="shared" si="234"/>
        <v>0</v>
      </c>
      <c r="AK2044" s="109">
        <f t="shared" si="234"/>
        <v>0</v>
      </c>
      <c r="AL2044" s="109">
        <f t="shared" si="234"/>
        <v>0</v>
      </c>
    </row>
    <row r="2045" spans="1:38" x14ac:dyDescent="0.3">
      <c r="A2045" s="421"/>
      <c r="B2045" s="421"/>
      <c r="C2045" s="422"/>
      <c r="D2045" s="423"/>
      <c r="E2045" s="421"/>
      <c r="F2045" s="421"/>
      <c r="G2045" s="421"/>
      <c r="H2045" s="421"/>
      <c r="I2045" s="421"/>
      <c r="J2045" s="421"/>
      <c r="K2045" s="421"/>
      <c r="L2045" s="421"/>
      <c r="M2045" s="423"/>
      <c r="N2045" s="340">
        <f>IF(C2045&gt;A_Stammdaten!$B$12,0,SUM(E2045,F2045,H2045,J2045:K2045)-SUM(G2045,I2045,L2045:M2045))</f>
        <v>0</v>
      </c>
      <c r="O2045" s="421"/>
      <c r="P2045" s="421"/>
      <c r="Q2045" s="421"/>
      <c r="R2045" s="421"/>
      <c r="S2045" s="108">
        <f t="shared" si="230"/>
        <v>0</v>
      </c>
      <c r="T2045" s="341">
        <f>IF(ISBLANK($B2045),0,VLOOKUP($B2045,Listen!$A$2:$C$45,2,FALSE))</f>
        <v>0</v>
      </c>
      <c r="U2045" s="341">
        <f>IF(ISBLANK($B2045),0,VLOOKUP($B2045,Listen!$A$2:$C$45,3,FALSE))</f>
        <v>0</v>
      </c>
      <c r="V2045" s="342">
        <f t="shared" si="233"/>
        <v>0</v>
      </c>
      <c r="W2045" s="342">
        <f t="shared" si="233"/>
        <v>0</v>
      </c>
      <c r="X2045" s="342">
        <f t="shared" si="233"/>
        <v>0</v>
      </c>
      <c r="Y2045" s="342">
        <f t="shared" si="233"/>
        <v>0</v>
      </c>
      <c r="Z2045" s="342">
        <f t="shared" si="233"/>
        <v>0</v>
      </c>
      <c r="AA2045" s="342">
        <f t="shared" si="233"/>
        <v>0</v>
      </c>
      <c r="AB2045" s="342">
        <f t="shared" si="233"/>
        <v>0</v>
      </c>
      <c r="AC2045" s="109">
        <f t="shared" si="231"/>
        <v>0</v>
      </c>
      <c r="AD2045" s="109">
        <f>IF(C2045=A_Stammdaten!$B$12,E_SAV!$S2045-E_SAV!$AE2045,HLOOKUP(A_Stammdaten!$B$12-1,$AF$4:$AL$4004,ROW(C2045)-3,FALSE)-$AE2045)</f>
        <v>0</v>
      </c>
      <c r="AE2045" s="109">
        <f>HLOOKUP(A_Stammdaten!$B$12,$AF$4:$AL$4004,ROW(C2045)-3,FALSE)</f>
        <v>0</v>
      </c>
      <c r="AF2045" s="109">
        <f t="shared" si="229"/>
        <v>0</v>
      </c>
      <c r="AG2045" s="109">
        <f t="shared" si="234"/>
        <v>0</v>
      </c>
      <c r="AH2045" s="109">
        <f t="shared" si="234"/>
        <v>0</v>
      </c>
      <c r="AI2045" s="109">
        <f t="shared" si="234"/>
        <v>0</v>
      </c>
      <c r="AJ2045" s="109">
        <f t="shared" si="234"/>
        <v>0</v>
      </c>
      <c r="AK2045" s="109">
        <f t="shared" si="234"/>
        <v>0</v>
      </c>
      <c r="AL2045" s="109">
        <f t="shared" si="234"/>
        <v>0</v>
      </c>
    </row>
    <row r="2046" spans="1:38" x14ac:dyDescent="0.3">
      <c r="A2046" s="421"/>
      <c r="B2046" s="421"/>
      <c r="C2046" s="422"/>
      <c r="D2046" s="423"/>
      <c r="E2046" s="421"/>
      <c r="F2046" s="421"/>
      <c r="G2046" s="421"/>
      <c r="H2046" s="421"/>
      <c r="I2046" s="421"/>
      <c r="J2046" s="421"/>
      <c r="K2046" s="421"/>
      <c r="L2046" s="421"/>
      <c r="M2046" s="423"/>
      <c r="N2046" s="340">
        <f>IF(C2046&gt;A_Stammdaten!$B$12,0,SUM(E2046,F2046,H2046,J2046:K2046)-SUM(G2046,I2046,L2046:M2046))</f>
        <v>0</v>
      </c>
      <c r="O2046" s="421"/>
      <c r="P2046" s="421"/>
      <c r="Q2046" s="421"/>
      <c r="R2046" s="421"/>
      <c r="S2046" s="108">
        <f t="shared" si="230"/>
        <v>0</v>
      </c>
      <c r="T2046" s="341">
        <f>IF(ISBLANK($B2046),0,VLOOKUP($B2046,Listen!$A$2:$C$45,2,FALSE))</f>
        <v>0</v>
      </c>
      <c r="U2046" s="341">
        <f>IF(ISBLANK($B2046),0,VLOOKUP($B2046,Listen!$A$2:$C$45,3,FALSE))</f>
        <v>0</v>
      </c>
      <c r="V2046" s="342">
        <f t="shared" si="233"/>
        <v>0</v>
      </c>
      <c r="W2046" s="342">
        <f t="shared" si="233"/>
        <v>0</v>
      </c>
      <c r="X2046" s="342">
        <f t="shared" si="233"/>
        <v>0</v>
      </c>
      <c r="Y2046" s="342">
        <f t="shared" si="233"/>
        <v>0</v>
      </c>
      <c r="Z2046" s="342">
        <f t="shared" si="233"/>
        <v>0</v>
      </c>
      <c r="AA2046" s="342">
        <f t="shared" si="233"/>
        <v>0</v>
      </c>
      <c r="AB2046" s="342">
        <f t="shared" si="233"/>
        <v>0</v>
      </c>
      <c r="AC2046" s="109">
        <f t="shared" si="231"/>
        <v>0</v>
      </c>
      <c r="AD2046" s="109">
        <f>IF(C2046=A_Stammdaten!$B$12,E_SAV!$S2046-E_SAV!$AE2046,HLOOKUP(A_Stammdaten!$B$12-1,$AF$4:$AL$4004,ROW(C2046)-3,FALSE)-$AE2046)</f>
        <v>0</v>
      </c>
      <c r="AE2046" s="109">
        <f>HLOOKUP(A_Stammdaten!$B$12,$AF$4:$AL$4004,ROW(C2046)-3,FALSE)</f>
        <v>0</v>
      </c>
      <c r="AF2046" s="109">
        <f t="shared" si="229"/>
        <v>0</v>
      </c>
      <c r="AG2046" s="109">
        <f t="shared" si="234"/>
        <v>0</v>
      </c>
      <c r="AH2046" s="109">
        <f t="shared" si="234"/>
        <v>0</v>
      </c>
      <c r="AI2046" s="109">
        <f t="shared" si="234"/>
        <v>0</v>
      </c>
      <c r="AJ2046" s="109">
        <f t="shared" si="234"/>
        <v>0</v>
      </c>
      <c r="AK2046" s="109">
        <f t="shared" si="234"/>
        <v>0</v>
      </c>
      <c r="AL2046" s="109">
        <f t="shared" si="234"/>
        <v>0</v>
      </c>
    </row>
    <row r="2047" spans="1:38" x14ac:dyDescent="0.3">
      <c r="A2047" s="421"/>
      <c r="B2047" s="421"/>
      <c r="C2047" s="422"/>
      <c r="D2047" s="423"/>
      <c r="E2047" s="421"/>
      <c r="F2047" s="421"/>
      <c r="G2047" s="421"/>
      <c r="H2047" s="421"/>
      <c r="I2047" s="421"/>
      <c r="J2047" s="421"/>
      <c r="K2047" s="421"/>
      <c r="L2047" s="421"/>
      <c r="M2047" s="423"/>
      <c r="N2047" s="340">
        <f>IF(C2047&gt;A_Stammdaten!$B$12,0,SUM(E2047,F2047,H2047,J2047:K2047)-SUM(G2047,I2047,L2047:M2047))</f>
        <v>0</v>
      </c>
      <c r="O2047" s="421"/>
      <c r="P2047" s="421"/>
      <c r="Q2047" s="421"/>
      <c r="R2047" s="421"/>
      <c r="S2047" s="108">
        <f t="shared" si="230"/>
        <v>0</v>
      </c>
      <c r="T2047" s="341">
        <f>IF(ISBLANK($B2047),0,VLOOKUP($B2047,Listen!$A$2:$C$45,2,FALSE))</f>
        <v>0</v>
      </c>
      <c r="U2047" s="341">
        <f>IF(ISBLANK($B2047),0,VLOOKUP($B2047,Listen!$A$2:$C$45,3,FALSE))</f>
        <v>0</v>
      </c>
      <c r="V2047" s="342">
        <f t="shared" si="233"/>
        <v>0</v>
      </c>
      <c r="W2047" s="342">
        <f t="shared" si="233"/>
        <v>0</v>
      </c>
      <c r="X2047" s="342">
        <f t="shared" si="233"/>
        <v>0</v>
      </c>
      <c r="Y2047" s="342">
        <f t="shared" si="233"/>
        <v>0</v>
      </c>
      <c r="Z2047" s="342">
        <f t="shared" si="233"/>
        <v>0</v>
      </c>
      <c r="AA2047" s="342">
        <f t="shared" si="233"/>
        <v>0</v>
      </c>
      <c r="AB2047" s="342">
        <f t="shared" si="233"/>
        <v>0</v>
      </c>
      <c r="AC2047" s="109">
        <f t="shared" si="231"/>
        <v>0</v>
      </c>
      <c r="AD2047" s="109">
        <f>IF(C2047=A_Stammdaten!$B$12,E_SAV!$S2047-E_SAV!$AE2047,HLOOKUP(A_Stammdaten!$B$12-1,$AF$4:$AL$4004,ROW(C2047)-3,FALSE)-$AE2047)</f>
        <v>0</v>
      </c>
      <c r="AE2047" s="109">
        <f>HLOOKUP(A_Stammdaten!$B$12,$AF$4:$AL$4004,ROW(C2047)-3,FALSE)</f>
        <v>0</v>
      </c>
      <c r="AF2047" s="109">
        <f t="shared" si="229"/>
        <v>0</v>
      </c>
      <c r="AG2047" s="109">
        <f t="shared" si="234"/>
        <v>0</v>
      </c>
      <c r="AH2047" s="109">
        <f t="shared" si="234"/>
        <v>0</v>
      </c>
      <c r="AI2047" s="109">
        <f t="shared" si="234"/>
        <v>0</v>
      </c>
      <c r="AJ2047" s="109">
        <f t="shared" si="234"/>
        <v>0</v>
      </c>
      <c r="AK2047" s="109">
        <f t="shared" si="234"/>
        <v>0</v>
      </c>
      <c r="AL2047" s="109">
        <f t="shared" si="234"/>
        <v>0</v>
      </c>
    </row>
    <row r="2048" spans="1:38" x14ac:dyDescent="0.3">
      <c r="A2048" s="421"/>
      <c r="B2048" s="421"/>
      <c r="C2048" s="422"/>
      <c r="D2048" s="423"/>
      <c r="E2048" s="421"/>
      <c r="F2048" s="421"/>
      <c r="G2048" s="421"/>
      <c r="H2048" s="421"/>
      <c r="I2048" s="421"/>
      <c r="J2048" s="421"/>
      <c r="K2048" s="421"/>
      <c r="L2048" s="421"/>
      <c r="M2048" s="423"/>
      <c r="N2048" s="340">
        <f>IF(C2048&gt;A_Stammdaten!$B$12,0,SUM(E2048,F2048,H2048,J2048:K2048)-SUM(G2048,I2048,L2048:M2048))</f>
        <v>0</v>
      </c>
      <c r="O2048" s="421"/>
      <c r="P2048" s="421"/>
      <c r="Q2048" s="421"/>
      <c r="R2048" s="421"/>
      <c r="S2048" s="108">
        <f t="shared" si="230"/>
        <v>0</v>
      </c>
      <c r="T2048" s="341">
        <f>IF(ISBLANK($B2048),0,VLOOKUP($B2048,Listen!$A$2:$C$45,2,FALSE))</f>
        <v>0</v>
      </c>
      <c r="U2048" s="341">
        <f>IF(ISBLANK($B2048),0,VLOOKUP($B2048,Listen!$A$2:$C$45,3,FALSE))</f>
        <v>0</v>
      </c>
      <c r="V2048" s="342">
        <f t="shared" si="233"/>
        <v>0</v>
      </c>
      <c r="W2048" s="342">
        <f t="shared" si="233"/>
        <v>0</v>
      </c>
      <c r="X2048" s="342">
        <f t="shared" si="233"/>
        <v>0</v>
      </c>
      <c r="Y2048" s="342">
        <f t="shared" si="233"/>
        <v>0</v>
      </c>
      <c r="Z2048" s="342">
        <f t="shared" si="233"/>
        <v>0</v>
      </c>
      <c r="AA2048" s="342">
        <f t="shared" si="233"/>
        <v>0</v>
      </c>
      <c r="AB2048" s="342">
        <f t="shared" si="233"/>
        <v>0</v>
      </c>
      <c r="AC2048" s="109">
        <f t="shared" si="231"/>
        <v>0</v>
      </c>
      <c r="AD2048" s="109">
        <f>IF(C2048=A_Stammdaten!$B$12,E_SAV!$S2048-E_SAV!$AE2048,HLOOKUP(A_Stammdaten!$B$12-1,$AF$4:$AL$4004,ROW(C2048)-3,FALSE)-$AE2048)</f>
        <v>0</v>
      </c>
      <c r="AE2048" s="109">
        <f>HLOOKUP(A_Stammdaten!$B$12,$AF$4:$AL$4004,ROW(C2048)-3,FALSE)</f>
        <v>0</v>
      </c>
      <c r="AF2048" s="109">
        <f t="shared" si="229"/>
        <v>0</v>
      </c>
      <c r="AG2048" s="109">
        <f t="shared" si="234"/>
        <v>0</v>
      </c>
      <c r="AH2048" s="109">
        <f t="shared" si="234"/>
        <v>0</v>
      </c>
      <c r="AI2048" s="109">
        <f t="shared" si="234"/>
        <v>0</v>
      </c>
      <c r="AJ2048" s="109">
        <f t="shared" si="234"/>
        <v>0</v>
      </c>
      <c r="AK2048" s="109">
        <f t="shared" si="234"/>
        <v>0</v>
      </c>
      <c r="AL2048" s="109">
        <f t="shared" si="234"/>
        <v>0</v>
      </c>
    </row>
    <row r="2049" spans="1:38" x14ac:dyDescent="0.3">
      <c r="A2049" s="421"/>
      <c r="B2049" s="421"/>
      <c r="C2049" s="422"/>
      <c r="D2049" s="423"/>
      <c r="E2049" s="421"/>
      <c r="F2049" s="421"/>
      <c r="G2049" s="421"/>
      <c r="H2049" s="421"/>
      <c r="I2049" s="421"/>
      <c r="J2049" s="421"/>
      <c r="K2049" s="421"/>
      <c r="L2049" s="421"/>
      <c r="M2049" s="423"/>
      <c r="N2049" s="340">
        <f>IF(C2049&gt;A_Stammdaten!$B$12,0,SUM(E2049,F2049,H2049,J2049:K2049)-SUM(G2049,I2049,L2049:M2049))</f>
        <v>0</v>
      </c>
      <c r="O2049" s="421"/>
      <c r="P2049" s="421"/>
      <c r="Q2049" s="421"/>
      <c r="R2049" s="421"/>
      <c r="S2049" s="108">
        <f t="shared" si="230"/>
        <v>0</v>
      </c>
      <c r="T2049" s="341">
        <f>IF(ISBLANK($B2049),0,VLOOKUP($B2049,Listen!$A$2:$C$45,2,FALSE))</f>
        <v>0</v>
      </c>
      <c r="U2049" s="341">
        <f>IF(ISBLANK($B2049),0,VLOOKUP($B2049,Listen!$A$2:$C$45,3,FALSE))</f>
        <v>0</v>
      </c>
      <c r="V2049" s="342">
        <f t="shared" si="233"/>
        <v>0</v>
      </c>
      <c r="W2049" s="342">
        <f t="shared" si="233"/>
        <v>0</v>
      </c>
      <c r="X2049" s="342">
        <f t="shared" si="233"/>
        <v>0</v>
      </c>
      <c r="Y2049" s="342">
        <f t="shared" ref="W2049:AB2091" si="235">$T2049</f>
        <v>0</v>
      </c>
      <c r="Z2049" s="342">
        <f t="shared" si="235"/>
        <v>0</v>
      </c>
      <c r="AA2049" s="342">
        <f t="shared" si="235"/>
        <v>0</v>
      </c>
      <c r="AB2049" s="342">
        <f t="shared" si="235"/>
        <v>0</v>
      </c>
      <c r="AC2049" s="109">
        <f t="shared" si="231"/>
        <v>0</v>
      </c>
      <c r="AD2049" s="109">
        <f>IF(C2049=A_Stammdaten!$B$12,E_SAV!$S2049-E_SAV!$AE2049,HLOOKUP(A_Stammdaten!$B$12-1,$AF$4:$AL$4004,ROW(C2049)-3,FALSE)-$AE2049)</f>
        <v>0</v>
      </c>
      <c r="AE2049" s="109">
        <f>HLOOKUP(A_Stammdaten!$B$12,$AF$4:$AL$4004,ROW(C2049)-3,FALSE)</f>
        <v>0</v>
      </c>
      <c r="AF2049" s="109">
        <f t="shared" si="229"/>
        <v>0</v>
      </c>
      <c r="AG2049" s="109">
        <f t="shared" si="234"/>
        <v>0</v>
      </c>
      <c r="AH2049" s="109">
        <f t="shared" si="234"/>
        <v>0</v>
      </c>
      <c r="AI2049" s="109">
        <f t="shared" si="234"/>
        <v>0</v>
      </c>
      <c r="AJ2049" s="109">
        <f t="shared" si="234"/>
        <v>0</v>
      </c>
      <c r="AK2049" s="109">
        <f t="shared" si="234"/>
        <v>0</v>
      </c>
      <c r="AL2049" s="109">
        <f t="shared" si="234"/>
        <v>0</v>
      </c>
    </row>
    <row r="2050" spans="1:38" x14ac:dyDescent="0.3">
      <c r="A2050" s="421"/>
      <c r="B2050" s="421"/>
      <c r="C2050" s="422"/>
      <c r="D2050" s="423"/>
      <c r="E2050" s="421"/>
      <c r="F2050" s="421"/>
      <c r="G2050" s="421"/>
      <c r="H2050" s="421"/>
      <c r="I2050" s="421"/>
      <c r="J2050" s="421"/>
      <c r="K2050" s="421"/>
      <c r="L2050" s="421"/>
      <c r="M2050" s="423"/>
      <c r="N2050" s="340">
        <f>IF(C2050&gt;A_Stammdaten!$B$12,0,SUM(E2050,F2050,H2050,J2050:K2050)-SUM(G2050,I2050,L2050:M2050))</f>
        <v>0</v>
      </c>
      <c r="O2050" s="421"/>
      <c r="P2050" s="421"/>
      <c r="Q2050" s="421"/>
      <c r="R2050" s="421"/>
      <c r="S2050" s="108">
        <f t="shared" si="230"/>
        <v>0</v>
      </c>
      <c r="T2050" s="341">
        <f>IF(ISBLANK($B2050),0,VLOOKUP($B2050,Listen!$A$2:$C$45,2,FALSE))</f>
        <v>0</v>
      </c>
      <c r="U2050" s="341">
        <f>IF(ISBLANK($B2050),0,VLOOKUP($B2050,Listen!$A$2:$C$45,3,FALSE))</f>
        <v>0</v>
      </c>
      <c r="V2050" s="342">
        <f t="shared" ref="V2050:V2113" si="236">$T2050</f>
        <v>0</v>
      </c>
      <c r="W2050" s="342">
        <f t="shared" si="235"/>
        <v>0</v>
      </c>
      <c r="X2050" s="342">
        <f t="shared" si="235"/>
        <v>0</v>
      </c>
      <c r="Y2050" s="342">
        <f t="shared" si="235"/>
        <v>0</v>
      </c>
      <c r="Z2050" s="342">
        <f t="shared" si="235"/>
        <v>0</v>
      </c>
      <c r="AA2050" s="342">
        <f t="shared" si="235"/>
        <v>0</v>
      </c>
      <c r="AB2050" s="342">
        <f t="shared" si="235"/>
        <v>0</v>
      </c>
      <c r="AC2050" s="109">
        <f t="shared" si="231"/>
        <v>0</v>
      </c>
      <c r="AD2050" s="109">
        <f>IF(C2050=A_Stammdaten!$B$12,E_SAV!$S2050-E_SAV!$AE2050,HLOOKUP(A_Stammdaten!$B$12-1,$AF$4:$AL$4004,ROW(C2050)-3,FALSE)-$AE2050)</f>
        <v>0</v>
      </c>
      <c r="AE2050" s="109">
        <f>HLOOKUP(A_Stammdaten!$B$12,$AF$4:$AL$4004,ROW(C2050)-3,FALSE)</f>
        <v>0</v>
      </c>
      <c r="AF2050" s="109">
        <f t="shared" si="229"/>
        <v>0</v>
      </c>
      <c r="AG2050" s="109">
        <f t="shared" si="234"/>
        <v>0</v>
      </c>
      <c r="AH2050" s="109">
        <f t="shared" si="234"/>
        <v>0</v>
      </c>
      <c r="AI2050" s="109">
        <f t="shared" si="234"/>
        <v>0</v>
      </c>
      <c r="AJ2050" s="109">
        <f t="shared" si="234"/>
        <v>0</v>
      </c>
      <c r="AK2050" s="109">
        <f t="shared" si="234"/>
        <v>0</v>
      </c>
      <c r="AL2050" s="109">
        <f t="shared" si="234"/>
        <v>0</v>
      </c>
    </row>
    <row r="2051" spans="1:38" x14ac:dyDescent="0.3">
      <c r="A2051" s="421"/>
      <c r="B2051" s="421"/>
      <c r="C2051" s="422"/>
      <c r="D2051" s="423"/>
      <c r="E2051" s="421"/>
      <c r="F2051" s="421"/>
      <c r="G2051" s="421"/>
      <c r="H2051" s="421"/>
      <c r="I2051" s="421"/>
      <c r="J2051" s="421"/>
      <c r="K2051" s="421"/>
      <c r="L2051" s="421"/>
      <c r="M2051" s="423"/>
      <c r="N2051" s="340">
        <f>IF(C2051&gt;A_Stammdaten!$B$12,0,SUM(E2051,F2051,H2051,J2051:K2051)-SUM(G2051,I2051,L2051:M2051))</f>
        <v>0</v>
      </c>
      <c r="O2051" s="421"/>
      <c r="P2051" s="421"/>
      <c r="Q2051" s="421"/>
      <c r="R2051" s="421"/>
      <c r="S2051" s="108">
        <f t="shared" si="230"/>
        <v>0</v>
      </c>
      <c r="T2051" s="341">
        <f>IF(ISBLANK($B2051),0,VLOOKUP($B2051,Listen!$A$2:$C$45,2,FALSE))</f>
        <v>0</v>
      </c>
      <c r="U2051" s="341">
        <f>IF(ISBLANK($B2051),0,VLOOKUP($B2051,Listen!$A$2:$C$45,3,FALSE))</f>
        <v>0</v>
      </c>
      <c r="V2051" s="342">
        <f t="shared" si="236"/>
        <v>0</v>
      </c>
      <c r="W2051" s="342">
        <f t="shared" si="235"/>
        <v>0</v>
      </c>
      <c r="X2051" s="342">
        <f t="shared" si="235"/>
        <v>0</v>
      </c>
      <c r="Y2051" s="342">
        <f t="shared" si="235"/>
        <v>0</v>
      </c>
      <c r="Z2051" s="342">
        <f t="shared" si="235"/>
        <v>0</v>
      </c>
      <c r="AA2051" s="342">
        <f t="shared" si="235"/>
        <v>0</v>
      </c>
      <c r="AB2051" s="342">
        <f t="shared" si="235"/>
        <v>0</v>
      </c>
      <c r="AC2051" s="109">
        <f t="shared" si="231"/>
        <v>0</v>
      </c>
      <c r="AD2051" s="109">
        <f>IF(C2051=A_Stammdaten!$B$12,E_SAV!$S2051-E_SAV!$AE2051,HLOOKUP(A_Stammdaten!$B$12-1,$AF$4:$AL$4004,ROW(C2051)-3,FALSE)-$AE2051)</f>
        <v>0</v>
      </c>
      <c r="AE2051" s="109">
        <f>HLOOKUP(A_Stammdaten!$B$12,$AF$4:$AL$4004,ROW(C2051)-3,FALSE)</f>
        <v>0</v>
      </c>
      <c r="AF2051" s="109">
        <f t="shared" si="229"/>
        <v>0</v>
      </c>
      <c r="AG2051" s="109">
        <f t="shared" si="234"/>
        <v>0</v>
      </c>
      <c r="AH2051" s="109">
        <f t="shared" si="234"/>
        <v>0</v>
      </c>
      <c r="AI2051" s="109">
        <f t="shared" si="234"/>
        <v>0</v>
      </c>
      <c r="AJ2051" s="109">
        <f t="shared" si="234"/>
        <v>0</v>
      </c>
      <c r="AK2051" s="109">
        <f t="shared" si="234"/>
        <v>0</v>
      </c>
      <c r="AL2051" s="109">
        <f t="shared" si="234"/>
        <v>0</v>
      </c>
    </row>
    <row r="2052" spans="1:38" x14ac:dyDescent="0.3">
      <c r="A2052" s="421"/>
      <c r="B2052" s="421"/>
      <c r="C2052" s="422"/>
      <c r="D2052" s="423"/>
      <c r="E2052" s="421"/>
      <c r="F2052" s="421"/>
      <c r="G2052" s="421"/>
      <c r="H2052" s="421"/>
      <c r="I2052" s="421"/>
      <c r="J2052" s="421"/>
      <c r="K2052" s="421"/>
      <c r="L2052" s="421"/>
      <c r="M2052" s="423"/>
      <c r="N2052" s="340">
        <f>IF(C2052&gt;A_Stammdaten!$B$12,0,SUM(E2052,F2052,H2052,J2052:K2052)-SUM(G2052,I2052,L2052:M2052))</f>
        <v>0</v>
      </c>
      <c r="O2052" s="421"/>
      <c r="P2052" s="421"/>
      <c r="Q2052" s="421"/>
      <c r="R2052" s="421"/>
      <c r="S2052" s="108">
        <f t="shared" si="230"/>
        <v>0</v>
      </c>
      <c r="T2052" s="341">
        <f>IF(ISBLANK($B2052),0,VLOOKUP($B2052,Listen!$A$2:$C$45,2,FALSE))</f>
        <v>0</v>
      </c>
      <c r="U2052" s="341">
        <f>IF(ISBLANK($B2052),0,VLOOKUP($B2052,Listen!$A$2:$C$45,3,FALSE))</f>
        <v>0</v>
      </c>
      <c r="V2052" s="342">
        <f t="shared" si="236"/>
        <v>0</v>
      </c>
      <c r="W2052" s="342">
        <f t="shared" si="235"/>
        <v>0</v>
      </c>
      <c r="X2052" s="342">
        <f t="shared" si="235"/>
        <v>0</v>
      </c>
      <c r="Y2052" s="342">
        <f t="shared" si="235"/>
        <v>0</v>
      </c>
      <c r="Z2052" s="342">
        <f t="shared" si="235"/>
        <v>0</v>
      </c>
      <c r="AA2052" s="342">
        <f t="shared" si="235"/>
        <v>0</v>
      </c>
      <c r="AB2052" s="342">
        <f t="shared" si="235"/>
        <v>0</v>
      </c>
      <c r="AC2052" s="109">
        <f t="shared" si="231"/>
        <v>0</v>
      </c>
      <c r="AD2052" s="109">
        <f>IF(C2052=A_Stammdaten!$B$12,E_SAV!$S2052-E_SAV!$AE2052,HLOOKUP(A_Stammdaten!$B$12-1,$AF$4:$AL$4004,ROW(C2052)-3,FALSE)-$AE2052)</f>
        <v>0</v>
      </c>
      <c r="AE2052" s="109">
        <f>HLOOKUP(A_Stammdaten!$B$12,$AF$4:$AL$4004,ROW(C2052)-3,FALSE)</f>
        <v>0</v>
      </c>
      <c r="AF2052" s="109">
        <f t="shared" si="229"/>
        <v>0</v>
      </c>
      <c r="AG2052" s="109">
        <f t="shared" si="234"/>
        <v>0</v>
      </c>
      <c r="AH2052" s="109">
        <f t="shared" si="234"/>
        <v>0</v>
      </c>
      <c r="AI2052" s="109">
        <f t="shared" si="234"/>
        <v>0</v>
      </c>
      <c r="AJ2052" s="109">
        <f t="shared" si="234"/>
        <v>0</v>
      </c>
      <c r="AK2052" s="109">
        <f t="shared" si="234"/>
        <v>0</v>
      </c>
      <c r="AL2052" s="109">
        <f t="shared" si="234"/>
        <v>0</v>
      </c>
    </row>
    <row r="2053" spans="1:38" x14ac:dyDescent="0.3">
      <c r="A2053" s="421"/>
      <c r="B2053" s="421"/>
      <c r="C2053" s="422"/>
      <c r="D2053" s="423"/>
      <c r="E2053" s="421"/>
      <c r="F2053" s="421"/>
      <c r="G2053" s="421"/>
      <c r="H2053" s="421"/>
      <c r="I2053" s="421"/>
      <c r="J2053" s="421"/>
      <c r="K2053" s="421"/>
      <c r="L2053" s="421"/>
      <c r="M2053" s="423"/>
      <c r="N2053" s="340">
        <f>IF(C2053&gt;A_Stammdaten!$B$12,0,SUM(E2053,F2053,H2053,J2053:K2053)-SUM(G2053,I2053,L2053:M2053))</f>
        <v>0</v>
      </c>
      <c r="O2053" s="421"/>
      <c r="P2053" s="421"/>
      <c r="Q2053" s="421"/>
      <c r="R2053" s="421"/>
      <c r="S2053" s="108">
        <f t="shared" si="230"/>
        <v>0</v>
      </c>
      <c r="T2053" s="341">
        <f>IF(ISBLANK($B2053),0,VLOOKUP($B2053,Listen!$A$2:$C$45,2,FALSE))</f>
        <v>0</v>
      </c>
      <c r="U2053" s="341">
        <f>IF(ISBLANK($B2053),0,VLOOKUP($B2053,Listen!$A$2:$C$45,3,FALSE))</f>
        <v>0</v>
      </c>
      <c r="V2053" s="342">
        <f t="shared" si="236"/>
        <v>0</v>
      </c>
      <c r="W2053" s="342">
        <f t="shared" si="235"/>
        <v>0</v>
      </c>
      <c r="X2053" s="342">
        <f t="shared" si="235"/>
        <v>0</v>
      </c>
      <c r="Y2053" s="342">
        <f t="shared" si="235"/>
        <v>0</v>
      </c>
      <c r="Z2053" s="342">
        <f t="shared" si="235"/>
        <v>0</v>
      </c>
      <c r="AA2053" s="342">
        <f t="shared" si="235"/>
        <v>0</v>
      </c>
      <c r="AB2053" s="342">
        <f t="shared" si="235"/>
        <v>0</v>
      </c>
      <c r="AC2053" s="109">
        <f t="shared" si="231"/>
        <v>0</v>
      </c>
      <c r="AD2053" s="109">
        <f>IF(C2053=A_Stammdaten!$B$12,E_SAV!$S2053-E_SAV!$AE2053,HLOOKUP(A_Stammdaten!$B$12-1,$AF$4:$AL$4004,ROW(C2053)-3,FALSE)-$AE2053)</f>
        <v>0</v>
      </c>
      <c r="AE2053" s="109">
        <f>HLOOKUP(A_Stammdaten!$B$12,$AF$4:$AL$4004,ROW(C2053)-3,FALSE)</f>
        <v>0</v>
      </c>
      <c r="AF2053" s="109">
        <f t="shared" ref="AF2053:AF2116" si="237">IF(OR($C2053=0,$S2053=0),0,IF($C2053&lt;=AF$4,$S2053-$S2053/V2053*(AF$4-$C2053+1),0))</f>
        <v>0</v>
      </c>
      <c r="AG2053" s="109">
        <f t="shared" si="234"/>
        <v>0</v>
      </c>
      <c r="AH2053" s="109">
        <f t="shared" si="234"/>
        <v>0</v>
      </c>
      <c r="AI2053" s="109">
        <f t="shared" si="234"/>
        <v>0</v>
      </c>
      <c r="AJ2053" s="109">
        <f t="shared" si="234"/>
        <v>0</v>
      </c>
      <c r="AK2053" s="109">
        <f t="shared" si="234"/>
        <v>0</v>
      </c>
      <c r="AL2053" s="109">
        <f t="shared" si="234"/>
        <v>0</v>
      </c>
    </row>
    <row r="2054" spans="1:38" x14ac:dyDescent="0.3">
      <c r="A2054" s="421"/>
      <c r="B2054" s="421"/>
      <c r="C2054" s="422"/>
      <c r="D2054" s="423"/>
      <c r="E2054" s="421"/>
      <c r="F2054" s="421"/>
      <c r="G2054" s="421"/>
      <c r="H2054" s="421"/>
      <c r="I2054" s="421"/>
      <c r="J2054" s="421"/>
      <c r="K2054" s="421"/>
      <c r="L2054" s="421"/>
      <c r="M2054" s="423"/>
      <c r="N2054" s="340">
        <f>IF(C2054&gt;A_Stammdaten!$B$12,0,SUM(E2054,F2054,H2054,J2054:K2054)-SUM(G2054,I2054,L2054:M2054))</f>
        <v>0</v>
      </c>
      <c r="O2054" s="421"/>
      <c r="P2054" s="421"/>
      <c r="Q2054" s="421"/>
      <c r="R2054" s="421"/>
      <c r="S2054" s="108">
        <f t="shared" ref="S2054:S2117" si="238">N2054-SUM(O2054:R2054)</f>
        <v>0</v>
      </c>
      <c r="T2054" s="341">
        <f>IF(ISBLANK($B2054),0,VLOOKUP($B2054,Listen!$A$2:$C$45,2,FALSE))</f>
        <v>0</v>
      </c>
      <c r="U2054" s="341">
        <f>IF(ISBLANK($B2054),0,VLOOKUP($B2054,Listen!$A$2:$C$45,3,FALSE))</f>
        <v>0</v>
      </c>
      <c r="V2054" s="342">
        <f t="shared" si="236"/>
        <v>0</v>
      </c>
      <c r="W2054" s="342">
        <f t="shared" si="235"/>
        <v>0</v>
      </c>
      <c r="X2054" s="342">
        <f t="shared" si="235"/>
        <v>0</v>
      </c>
      <c r="Y2054" s="342">
        <f t="shared" si="235"/>
        <v>0</v>
      </c>
      <c r="Z2054" s="342">
        <f t="shared" si="235"/>
        <v>0</v>
      </c>
      <c r="AA2054" s="342">
        <f t="shared" si="235"/>
        <v>0</v>
      </c>
      <c r="AB2054" s="342">
        <f t="shared" si="235"/>
        <v>0</v>
      </c>
      <c r="AC2054" s="109">
        <f t="shared" ref="AC2054:AC2117" si="239">AE2054+AD2054</f>
        <v>0</v>
      </c>
      <c r="AD2054" s="109">
        <f>IF(C2054=A_Stammdaten!$B$12,E_SAV!$S2054-E_SAV!$AE2054,HLOOKUP(A_Stammdaten!$B$12-1,$AF$4:$AL$4004,ROW(C2054)-3,FALSE)-$AE2054)</f>
        <v>0</v>
      </c>
      <c r="AE2054" s="109">
        <f>HLOOKUP(A_Stammdaten!$B$12,$AF$4:$AL$4004,ROW(C2054)-3,FALSE)</f>
        <v>0</v>
      </c>
      <c r="AF2054" s="109">
        <f t="shared" si="237"/>
        <v>0</v>
      </c>
      <c r="AG2054" s="109">
        <f t="shared" si="234"/>
        <v>0</v>
      </c>
      <c r="AH2054" s="109">
        <f t="shared" si="234"/>
        <v>0</v>
      </c>
      <c r="AI2054" s="109">
        <f t="shared" si="234"/>
        <v>0</v>
      </c>
      <c r="AJ2054" s="109">
        <f t="shared" si="234"/>
        <v>0</v>
      </c>
      <c r="AK2054" s="109">
        <f t="shared" si="234"/>
        <v>0</v>
      </c>
      <c r="AL2054" s="109">
        <f t="shared" si="234"/>
        <v>0</v>
      </c>
    </row>
    <row r="2055" spans="1:38" x14ac:dyDescent="0.3">
      <c r="A2055" s="421"/>
      <c r="B2055" s="421"/>
      <c r="C2055" s="422"/>
      <c r="D2055" s="423"/>
      <c r="E2055" s="421"/>
      <c r="F2055" s="421"/>
      <c r="G2055" s="421"/>
      <c r="H2055" s="421"/>
      <c r="I2055" s="421"/>
      <c r="J2055" s="421"/>
      <c r="K2055" s="421"/>
      <c r="L2055" s="421"/>
      <c r="M2055" s="423"/>
      <c r="N2055" s="340">
        <f>IF(C2055&gt;A_Stammdaten!$B$12,0,SUM(E2055,F2055,H2055,J2055:K2055)-SUM(G2055,I2055,L2055:M2055))</f>
        <v>0</v>
      </c>
      <c r="O2055" s="421"/>
      <c r="P2055" s="421"/>
      <c r="Q2055" s="421"/>
      <c r="R2055" s="421"/>
      <c r="S2055" s="108">
        <f t="shared" si="238"/>
        <v>0</v>
      </c>
      <c r="T2055" s="341">
        <f>IF(ISBLANK($B2055),0,VLOOKUP($B2055,Listen!$A$2:$C$45,2,FALSE))</f>
        <v>0</v>
      </c>
      <c r="U2055" s="341">
        <f>IF(ISBLANK($B2055),0,VLOOKUP($B2055,Listen!$A$2:$C$45,3,FALSE))</f>
        <v>0</v>
      </c>
      <c r="V2055" s="342">
        <f t="shared" si="236"/>
        <v>0</v>
      </c>
      <c r="W2055" s="342">
        <f t="shared" si="235"/>
        <v>0</v>
      </c>
      <c r="X2055" s="342">
        <f t="shared" si="235"/>
        <v>0</v>
      </c>
      <c r="Y2055" s="342">
        <f t="shared" si="235"/>
        <v>0</v>
      </c>
      <c r="Z2055" s="342">
        <f t="shared" si="235"/>
        <v>0</v>
      </c>
      <c r="AA2055" s="342">
        <f t="shared" si="235"/>
        <v>0</v>
      </c>
      <c r="AB2055" s="342">
        <f t="shared" si="235"/>
        <v>0</v>
      </c>
      <c r="AC2055" s="109">
        <f t="shared" si="239"/>
        <v>0</v>
      </c>
      <c r="AD2055" s="109">
        <f>IF(C2055=A_Stammdaten!$B$12,E_SAV!$S2055-E_SAV!$AE2055,HLOOKUP(A_Stammdaten!$B$12-1,$AF$4:$AL$4004,ROW(C2055)-3,FALSE)-$AE2055)</f>
        <v>0</v>
      </c>
      <c r="AE2055" s="109">
        <f>HLOOKUP(A_Stammdaten!$B$12,$AF$4:$AL$4004,ROW(C2055)-3,FALSE)</f>
        <v>0</v>
      </c>
      <c r="AF2055" s="109">
        <f t="shared" si="237"/>
        <v>0</v>
      </c>
      <c r="AG2055" s="109">
        <f t="shared" si="234"/>
        <v>0</v>
      </c>
      <c r="AH2055" s="109">
        <f t="shared" si="234"/>
        <v>0</v>
      </c>
      <c r="AI2055" s="109">
        <f t="shared" si="234"/>
        <v>0</v>
      </c>
      <c r="AJ2055" s="109">
        <f t="shared" si="234"/>
        <v>0</v>
      </c>
      <c r="AK2055" s="109">
        <f t="shared" si="234"/>
        <v>0</v>
      </c>
      <c r="AL2055" s="109">
        <f t="shared" si="234"/>
        <v>0</v>
      </c>
    </row>
    <row r="2056" spans="1:38" x14ac:dyDescent="0.3">
      <c r="A2056" s="421"/>
      <c r="B2056" s="421"/>
      <c r="C2056" s="422"/>
      <c r="D2056" s="423"/>
      <c r="E2056" s="421"/>
      <c r="F2056" s="421"/>
      <c r="G2056" s="421"/>
      <c r="H2056" s="421"/>
      <c r="I2056" s="421"/>
      <c r="J2056" s="421"/>
      <c r="K2056" s="421"/>
      <c r="L2056" s="421"/>
      <c r="M2056" s="423"/>
      <c r="N2056" s="340">
        <f>IF(C2056&gt;A_Stammdaten!$B$12,0,SUM(E2056,F2056,H2056,J2056:K2056)-SUM(G2056,I2056,L2056:M2056))</f>
        <v>0</v>
      </c>
      <c r="O2056" s="421"/>
      <c r="P2056" s="421"/>
      <c r="Q2056" s="421"/>
      <c r="R2056" s="421"/>
      <c r="S2056" s="108">
        <f t="shared" si="238"/>
        <v>0</v>
      </c>
      <c r="T2056" s="341">
        <f>IF(ISBLANK($B2056),0,VLOOKUP($B2056,Listen!$A$2:$C$45,2,FALSE))</f>
        <v>0</v>
      </c>
      <c r="U2056" s="341">
        <f>IF(ISBLANK($B2056),0,VLOOKUP($B2056,Listen!$A$2:$C$45,3,FALSE))</f>
        <v>0</v>
      </c>
      <c r="V2056" s="342">
        <f t="shared" si="236"/>
        <v>0</v>
      </c>
      <c r="W2056" s="342">
        <f t="shared" si="235"/>
        <v>0</v>
      </c>
      <c r="X2056" s="342">
        <f t="shared" si="235"/>
        <v>0</v>
      </c>
      <c r="Y2056" s="342">
        <f t="shared" si="235"/>
        <v>0</v>
      </c>
      <c r="Z2056" s="342">
        <f t="shared" si="235"/>
        <v>0</v>
      </c>
      <c r="AA2056" s="342">
        <f t="shared" si="235"/>
        <v>0</v>
      </c>
      <c r="AB2056" s="342">
        <f t="shared" si="235"/>
        <v>0</v>
      </c>
      <c r="AC2056" s="109">
        <f t="shared" si="239"/>
        <v>0</v>
      </c>
      <c r="AD2056" s="109">
        <f>IF(C2056=A_Stammdaten!$B$12,E_SAV!$S2056-E_SAV!$AE2056,HLOOKUP(A_Stammdaten!$B$12-1,$AF$4:$AL$4004,ROW(C2056)-3,FALSE)-$AE2056)</f>
        <v>0</v>
      </c>
      <c r="AE2056" s="109">
        <f>HLOOKUP(A_Stammdaten!$B$12,$AF$4:$AL$4004,ROW(C2056)-3,FALSE)</f>
        <v>0</v>
      </c>
      <c r="AF2056" s="109">
        <f t="shared" si="237"/>
        <v>0</v>
      </c>
      <c r="AG2056" s="109">
        <f t="shared" si="234"/>
        <v>0</v>
      </c>
      <c r="AH2056" s="109">
        <f t="shared" si="234"/>
        <v>0</v>
      </c>
      <c r="AI2056" s="109">
        <f t="shared" si="234"/>
        <v>0</v>
      </c>
      <c r="AJ2056" s="109">
        <f t="shared" si="234"/>
        <v>0</v>
      </c>
      <c r="AK2056" s="109">
        <f t="shared" si="234"/>
        <v>0</v>
      </c>
      <c r="AL2056" s="109">
        <f t="shared" si="234"/>
        <v>0</v>
      </c>
    </row>
    <row r="2057" spans="1:38" x14ac:dyDescent="0.3">
      <c r="A2057" s="421"/>
      <c r="B2057" s="421"/>
      <c r="C2057" s="422"/>
      <c r="D2057" s="423"/>
      <c r="E2057" s="421"/>
      <c r="F2057" s="421"/>
      <c r="G2057" s="421"/>
      <c r="H2057" s="421"/>
      <c r="I2057" s="421"/>
      <c r="J2057" s="421"/>
      <c r="K2057" s="421"/>
      <c r="L2057" s="421"/>
      <c r="M2057" s="423"/>
      <c r="N2057" s="340">
        <f>IF(C2057&gt;A_Stammdaten!$B$12,0,SUM(E2057,F2057,H2057,J2057:K2057)-SUM(G2057,I2057,L2057:M2057))</f>
        <v>0</v>
      </c>
      <c r="O2057" s="421"/>
      <c r="P2057" s="421"/>
      <c r="Q2057" s="421"/>
      <c r="R2057" s="421"/>
      <c r="S2057" s="108">
        <f t="shared" si="238"/>
        <v>0</v>
      </c>
      <c r="T2057" s="341">
        <f>IF(ISBLANK($B2057),0,VLOOKUP($B2057,Listen!$A$2:$C$45,2,FALSE))</f>
        <v>0</v>
      </c>
      <c r="U2057" s="341">
        <f>IF(ISBLANK($B2057),0,VLOOKUP($B2057,Listen!$A$2:$C$45,3,FALSE))</f>
        <v>0</v>
      </c>
      <c r="V2057" s="342">
        <f t="shared" si="236"/>
        <v>0</v>
      </c>
      <c r="W2057" s="342">
        <f t="shared" si="235"/>
        <v>0</v>
      </c>
      <c r="X2057" s="342">
        <f t="shared" si="235"/>
        <v>0</v>
      </c>
      <c r="Y2057" s="342">
        <f t="shared" si="235"/>
        <v>0</v>
      </c>
      <c r="Z2057" s="342">
        <f t="shared" si="235"/>
        <v>0</v>
      </c>
      <c r="AA2057" s="342">
        <f t="shared" si="235"/>
        <v>0</v>
      </c>
      <c r="AB2057" s="342">
        <f t="shared" si="235"/>
        <v>0</v>
      </c>
      <c r="AC2057" s="109">
        <f t="shared" si="239"/>
        <v>0</v>
      </c>
      <c r="AD2057" s="109">
        <f>IF(C2057=A_Stammdaten!$B$12,E_SAV!$S2057-E_SAV!$AE2057,HLOOKUP(A_Stammdaten!$B$12-1,$AF$4:$AL$4004,ROW(C2057)-3,FALSE)-$AE2057)</f>
        <v>0</v>
      </c>
      <c r="AE2057" s="109">
        <f>HLOOKUP(A_Stammdaten!$B$12,$AF$4:$AL$4004,ROW(C2057)-3,FALSE)</f>
        <v>0</v>
      </c>
      <c r="AF2057" s="109">
        <f t="shared" si="237"/>
        <v>0</v>
      </c>
      <c r="AG2057" s="109">
        <f t="shared" si="234"/>
        <v>0</v>
      </c>
      <c r="AH2057" s="109">
        <f t="shared" si="234"/>
        <v>0</v>
      </c>
      <c r="AI2057" s="109">
        <f t="shared" si="234"/>
        <v>0</v>
      </c>
      <c r="AJ2057" s="109">
        <f t="shared" si="234"/>
        <v>0</v>
      </c>
      <c r="AK2057" s="109">
        <f t="shared" si="234"/>
        <v>0</v>
      </c>
      <c r="AL2057" s="109">
        <f t="shared" si="234"/>
        <v>0</v>
      </c>
    </row>
    <row r="2058" spans="1:38" x14ac:dyDescent="0.3">
      <c r="A2058" s="421"/>
      <c r="B2058" s="421"/>
      <c r="C2058" s="422"/>
      <c r="D2058" s="423"/>
      <c r="E2058" s="421"/>
      <c r="F2058" s="421"/>
      <c r="G2058" s="421"/>
      <c r="H2058" s="421"/>
      <c r="I2058" s="421"/>
      <c r="J2058" s="421"/>
      <c r="K2058" s="421"/>
      <c r="L2058" s="421"/>
      <c r="M2058" s="423"/>
      <c r="N2058" s="340">
        <f>IF(C2058&gt;A_Stammdaten!$B$12,0,SUM(E2058,F2058,H2058,J2058:K2058)-SUM(G2058,I2058,L2058:M2058))</f>
        <v>0</v>
      </c>
      <c r="O2058" s="421"/>
      <c r="P2058" s="421"/>
      <c r="Q2058" s="421"/>
      <c r="R2058" s="421"/>
      <c r="S2058" s="108">
        <f t="shared" si="238"/>
        <v>0</v>
      </c>
      <c r="T2058" s="341">
        <f>IF(ISBLANK($B2058),0,VLOOKUP($B2058,Listen!$A$2:$C$45,2,FALSE))</f>
        <v>0</v>
      </c>
      <c r="U2058" s="341">
        <f>IF(ISBLANK($B2058),0,VLOOKUP($B2058,Listen!$A$2:$C$45,3,FALSE))</f>
        <v>0</v>
      </c>
      <c r="V2058" s="342">
        <f t="shared" si="236"/>
        <v>0</v>
      </c>
      <c r="W2058" s="342">
        <f t="shared" si="235"/>
        <v>0</v>
      </c>
      <c r="X2058" s="342">
        <f t="shared" si="235"/>
        <v>0</v>
      </c>
      <c r="Y2058" s="342">
        <f t="shared" si="235"/>
        <v>0</v>
      </c>
      <c r="Z2058" s="342">
        <f t="shared" si="235"/>
        <v>0</v>
      </c>
      <c r="AA2058" s="342">
        <f t="shared" si="235"/>
        <v>0</v>
      </c>
      <c r="AB2058" s="342">
        <f t="shared" si="235"/>
        <v>0</v>
      </c>
      <c r="AC2058" s="109">
        <f t="shared" si="239"/>
        <v>0</v>
      </c>
      <c r="AD2058" s="109">
        <f>IF(C2058=A_Stammdaten!$B$12,E_SAV!$S2058-E_SAV!$AE2058,HLOOKUP(A_Stammdaten!$B$12-1,$AF$4:$AL$4004,ROW(C2058)-3,FALSE)-$AE2058)</f>
        <v>0</v>
      </c>
      <c r="AE2058" s="109">
        <f>HLOOKUP(A_Stammdaten!$B$12,$AF$4:$AL$4004,ROW(C2058)-3,FALSE)</f>
        <v>0</v>
      </c>
      <c r="AF2058" s="109">
        <f t="shared" si="237"/>
        <v>0</v>
      </c>
      <c r="AG2058" s="109">
        <f t="shared" si="234"/>
        <v>0</v>
      </c>
      <c r="AH2058" s="109">
        <f t="shared" si="234"/>
        <v>0</v>
      </c>
      <c r="AI2058" s="109">
        <f t="shared" si="234"/>
        <v>0</v>
      </c>
      <c r="AJ2058" s="109">
        <f t="shared" si="234"/>
        <v>0</v>
      </c>
      <c r="AK2058" s="109">
        <f t="shared" si="234"/>
        <v>0</v>
      </c>
      <c r="AL2058" s="109">
        <f t="shared" si="234"/>
        <v>0</v>
      </c>
    </row>
    <row r="2059" spans="1:38" x14ac:dyDescent="0.3">
      <c r="A2059" s="421"/>
      <c r="B2059" s="421"/>
      <c r="C2059" s="422"/>
      <c r="D2059" s="423"/>
      <c r="E2059" s="421"/>
      <c r="F2059" s="421"/>
      <c r="G2059" s="421"/>
      <c r="H2059" s="421"/>
      <c r="I2059" s="421"/>
      <c r="J2059" s="421"/>
      <c r="K2059" s="421"/>
      <c r="L2059" s="421"/>
      <c r="M2059" s="423"/>
      <c r="N2059" s="340">
        <f>IF(C2059&gt;A_Stammdaten!$B$12,0,SUM(E2059,F2059,H2059,J2059:K2059)-SUM(G2059,I2059,L2059:M2059))</f>
        <v>0</v>
      </c>
      <c r="O2059" s="421"/>
      <c r="P2059" s="421"/>
      <c r="Q2059" s="421"/>
      <c r="R2059" s="421"/>
      <c r="S2059" s="108">
        <f t="shared" si="238"/>
        <v>0</v>
      </c>
      <c r="T2059" s="341">
        <f>IF(ISBLANK($B2059),0,VLOOKUP($B2059,Listen!$A$2:$C$45,2,FALSE))</f>
        <v>0</v>
      </c>
      <c r="U2059" s="341">
        <f>IF(ISBLANK($B2059),0,VLOOKUP($B2059,Listen!$A$2:$C$45,3,FALSE))</f>
        <v>0</v>
      </c>
      <c r="V2059" s="342">
        <f t="shared" si="236"/>
        <v>0</v>
      </c>
      <c r="W2059" s="342">
        <f t="shared" si="235"/>
        <v>0</v>
      </c>
      <c r="X2059" s="342">
        <f t="shared" si="235"/>
        <v>0</v>
      </c>
      <c r="Y2059" s="342">
        <f t="shared" si="235"/>
        <v>0</v>
      </c>
      <c r="Z2059" s="342">
        <f t="shared" si="235"/>
        <v>0</v>
      </c>
      <c r="AA2059" s="342">
        <f t="shared" si="235"/>
        <v>0</v>
      </c>
      <c r="AB2059" s="342">
        <f t="shared" si="235"/>
        <v>0</v>
      </c>
      <c r="AC2059" s="109">
        <f t="shared" si="239"/>
        <v>0</v>
      </c>
      <c r="AD2059" s="109">
        <f>IF(C2059=A_Stammdaten!$B$12,E_SAV!$S2059-E_SAV!$AE2059,HLOOKUP(A_Stammdaten!$B$12-1,$AF$4:$AL$4004,ROW(C2059)-3,FALSE)-$AE2059)</f>
        <v>0</v>
      </c>
      <c r="AE2059" s="109">
        <f>HLOOKUP(A_Stammdaten!$B$12,$AF$4:$AL$4004,ROW(C2059)-3,FALSE)</f>
        <v>0</v>
      </c>
      <c r="AF2059" s="109">
        <f t="shared" si="237"/>
        <v>0</v>
      </c>
      <c r="AG2059" s="109">
        <f t="shared" si="234"/>
        <v>0</v>
      </c>
      <c r="AH2059" s="109">
        <f t="shared" si="234"/>
        <v>0</v>
      </c>
      <c r="AI2059" s="109">
        <f t="shared" si="234"/>
        <v>0</v>
      </c>
      <c r="AJ2059" s="109">
        <f t="shared" si="234"/>
        <v>0</v>
      </c>
      <c r="AK2059" s="109">
        <f t="shared" si="234"/>
        <v>0</v>
      </c>
      <c r="AL2059" s="109">
        <f t="shared" si="234"/>
        <v>0</v>
      </c>
    </row>
    <row r="2060" spans="1:38" x14ac:dyDescent="0.3">
      <c r="A2060" s="421"/>
      <c r="B2060" s="421"/>
      <c r="C2060" s="422"/>
      <c r="D2060" s="423"/>
      <c r="E2060" s="421"/>
      <c r="F2060" s="421"/>
      <c r="G2060" s="421"/>
      <c r="H2060" s="421"/>
      <c r="I2060" s="421"/>
      <c r="J2060" s="421"/>
      <c r="K2060" s="421"/>
      <c r="L2060" s="421"/>
      <c r="M2060" s="423"/>
      <c r="N2060" s="340">
        <f>IF(C2060&gt;A_Stammdaten!$B$12,0,SUM(E2060,F2060,H2060,J2060:K2060)-SUM(G2060,I2060,L2060:M2060))</f>
        <v>0</v>
      </c>
      <c r="O2060" s="421"/>
      <c r="P2060" s="421"/>
      <c r="Q2060" s="421"/>
      <c r="R2060" s="421"/>
      <c r="S2060" s="108">
        <f t="shared" si="238"/>
        <v>0</v>
      </c>
      <c r="T2060" s="341">
        <f>IF(ISBLANK($B2060),0,VLOOKUP($B2060,Listen!$A$2:$C$45,2,FALSE))</f>
        <v>0</v>
      </c>
      <c r="U2060" s="341">
        <f>IF(ISBLANK($B2060),0,VLOOKUP($B2060,Listen!$A$2:$C$45,3,FALSE))</f>
        <v>0</v>
      </c>
      <c r="V2060" s="342">
        <f t="shared" si="236"/>
        <v>0</v>
      </c>
      <c r="W2060" s="342">
        <f t="shared" si="235"/>
        <v>0</v>
      </c>
      <c r="X2060" s="342">
        <f t="shared" si="235"/>
        <v>0</v>
      </c>
      <c r="Y2060" s="342">
        <f t="shared" si="235"/>
        <v>0</v>
      </c>
      <c r="Z2060" s="342">
        <f t="shared" si="235"/>
        <v>0</v>
      </c>
      <c r="AA2060" s="342">
        <f t="shared" si="235"/>
        <v>0</v>
      </c>
      <c r="AB2060" s="342">
        <f t="shared" si="235"/>
        <v>0</v>
      </c>
      <c r="AC2060" s="109">
        <f t="shared" si="239"/>
        <v>0</v>
      </c>
      <c r="AD2060" s="109">
        <f>IF(C2060=A_Stammdaten!$B$12,E_SAV!$S2060-E_SAV!$AE2060,HLOOKUP(A_Stammdaten!$B$12-1,$AF$4:$AL$4004,ROW(C2060)-3,FALSE)-$AE2060)</f>
        <v>0</v>
      </c>
      <c r="AE2060" s="109">
        <f>HLOOKUP(A_Stammdaten!$B$12,$AF$4:$AL$4004,ROW(C2060)-3,FALSE)</f>
        <v>0</v>
      </c>
      <c r="AF2060" s="109">
        <f t="shared" si="237"/>
        <v>0</v>
      </c>
      <c r="AG2060" s="109">
        <f t="shared" si="234"/>
        <v>0</v>
      </c>
      <c r="AH2060" s="109">
        <f t="shared" si="234"/>
        <v>0</v>
      </c>
      <c r="AI2060" s="109">
        <f t="shared" si="234"/>
        <v>0</v>
      </c>
      <c r="AJ2060" s="109">
        <f t="shared" si="234"/>
        <v>0</v>
      </c>
      <c r="AK2060" s="109">
        <f t="shared" si="234"/>
        <v>0</v>
      </c>
      <c r="AL2060" s="109">
        <f t="shared" si="234"/>
        <v>0</v>
      </c>
    </row>
    <row r="2061" spans="1:38" x14ac:dyDescent="0.3">
      <c r="A2061" s="421"/>
      <c r="B2061" s="421"/>
      <c r="C2061" s="422"/>
      <c r="D2061" s="423"/>
      <c r="E2061" s="421"/>
      <c r="F2061" s="421"/>
      <c r="G2061" s="421"/>
      <c r="H2061" s="421"/>
      <c r="I2061" s="421"/>
      <c r="J2061" s="421"/>
      <c r="K2061" s="421"/>
      <c r="L2061" s="421"/>
      <c r="M2061" s="423"/>
      <c r="N2061" s="340">
        <f>IF(C2061&gt;A_Stammdaten!$B$12,0,SUM(E2061,F2061,H2061,J2061:K2061)-SUM(G2061,I2061,L2061:M2061))</f>
        <v>0</v>
      </c>
      <c r="O2061" s="421"/>
      <c r="P2061" s="421"/>
      <c r="Q2061" s="421"/>
      <c r="R2061" s="421"/>
      <c r="S2061" s="108">
        <f t="shared" si="238"/>
        <v>0</v>
      </c>
      <c r="T2061" s="341">
        <f>IF(ISBLANK($B2061),0,VLOOKUP($B2061,Listen!$A$2:$C$45,2,FALSE))</f>
        <v>0</v>
      </c>
      <c r="U2061" s="341">
        <f>IF(ISBLANK($B2061),0,VLOOKUP($B2061,Listen!$A$2:$C$45,3,FALSE))</f>
        <v>0</v>
      </c>
      <c r="V2061" s="342">
        <f t="shared" si="236"/>
        <v>0</v>
      </c>
      <c r="W2061" s="342">
        <f t="shared" si="235"/>
        <v>0</v>
      </c>
      <c r="X2061" s="342">
        <f t="shared" si="235"/>
        <v>0</v>
      </c>
      <c r="Y2061" s="342">
        <f t="shared" si="235"/>
        <v>0</v>
      </c>
      <c r="Z2061" s="342">
        <f t="shared" si="235"/>
        <v>0</v>
      </c>
      <c r="AA2061" s="342">
        <f t="shared" si="235"/>
        <v>0</v>
      </c>
      <c r="AB2061" s="342">
        <f t="shared" si="235"/>
        <v>0</v>
      </c>
      <c r="AC2061" s="109">
        <f t="shared" si="239"/>
        <v>0</v>
      </c>
      <c r="AD2061" s="109">
        <f>IF(C2061=A_Stammdaten!$B$12,E_SAV!$S2061-E_SAV!$AE2061,HLOOKUP(A_Stammdaten!$B$12-1,$AF$4:$AL$4004,ROW(C2061)-3,FALSE)-$AE2061)</f>
        <v>0</v>
      </c>
      <c r="AE2061" s="109">
        <f>HLOOKUP(A_Stammdaten!$B$12,$AF$4:$AL$4004,ROW(C2061)-3,FALSE)</f>
        <v>0</v>
      </c>
      <c r="AF2061" s="109">
        <f t="shared" si="237"/>
        <v>0</v>
      </c>
      <c r="AG2061" s="109">
        <f t="shared" si="234"/>
        <v>0</v>
      </c>
      <c r="AH2061" s="109">
        <f t="shared" si="234"/>
        <v>0</v>
      </c>
      <c r="AI2061" s="109">
        <f t="shared" si="234"/>
        <v>0</v>
      </c>
      <c r="AJ2061" s="109">
        <f t="shared" si="234"/>
        <v>0</v>
      </c>
      <c r="AK2061" s="109">
        <f t="shared" si="234"/>
        <v>0</v>
      </c>
      <c r="AL2061" s="109">
        <f t="shared" si="234"/>
        <v>0</v>
      </c>
    </row>
    <row r="2062" spans="1:38" x14ac:dyDescent="0.3">
      <c r="A2062" s="421"/>
      <c r="B2062" s="421"/>
      <c r="C2062" s="422"/>
      <c r="D2062" s="423"/>
      <c r="E2062" s="421"/>
      <c r="F2062" s="421"/>
      <c r="G2062" s="421"/>
      <c r="H2062" s="421"/>
      <c r="I2062" s="421"/>
      <c r="J2062" s="421"/>
      <c r="K2062" s="421"/>
      <c r="L2062" s="421"/>
      <c r="M2062" s="423"/>
      <c r="N2062" s="340">
        <f>IF(C2062&gt;A_Stammdaten!$B$12,0,SUM(E2062,F2062,H2062,J2062:K2062)-SUM(G2062,I2062,L2062:M2062))</f>
        <v>0</v>
      </c>
      <c r="O2062" s="421"/>
      <c r="P2062" s="421"/>
      <c r="Q2062" s="421"/>
      <c r="R2062" s="421"/>
      <c r="S2062" s="108">
        <f t="shared" si="238"/>
        <v>0</v>
      </c>
      <c r="T2062" s="341">
        <f>IF(ISBLANK($B2062),0,VLOOKUP($B2062,Listen!$A$2:$C$45,2,FALSE))</f>
        <v>0</v>
      </c>
      <c r="U2062" s="341">
        <f>IF(ISBLANK($B2062),0,VLOOKUP($B2062,Listen!$A$2:$C$45,3,FALSE))</f>
        <v>0</v>
      </c>
      <c r="V2062" s="342">
        <f t="shared" si="236"/>
        <v>0</v>
      </c>
      <c r="W2062" s="342">
        <f t="shared" si="235"/>
        <v>0</v>
      </c>
      <c r="X2062" s="342">
        <f t="shared" si="235"/>
        <v>0</v>
      </c>
      <c r="Y2062" s="342">
        <f t="shared" si="235"/>
        <v>0</v>
      </c>
      <c r="Z2062" s="342">
        <f t="shared" si="235"/>
        <v>0</v>
      </c>
      <c r="AA2062" s="342">
        <f t="shared" si="235"/>
        <v>0</v>
      </c>
      <c r="AB2062" s="342">
        <f t="shared" si="235"/>
        <v>0</v>
      </c>
      <c r="AC2062" s="109">
        <f t="shared" si="239"/>
        <v>0</v>
      </c>
      <c r="AD2062" s="109">
        <f>IF(C2062=A_Stammdaten!$B$12,E_SAV!$S2062-E_SAV!$AE2062,HLOOKUP(A_Stammdaten!$B$12-1,$AF$4:$AL$4004,ROW(C2062)-3,FALSE)-$AE2062)</f>
        <v>0</v>
      </c>
      <c r="AE2062" s="109">
        <f>HLOOKUP(A_Stammdaten!$B$12,$AF$4:$AL$4004,ROW(C2062)-3,FALSE)</f>
        <v>0</v>
      </c>
      <c r="AF2062" s="109">
        <f t="shared" si="237"/>
        <v>0</v>
      </c>
      <c r="AG2062" s="109">
        <f t="shared" si="234"/>
        <v>0</v>
      </c>
      <c r="AH2062" s="109">
        <f t="shared" si="234"/>
        <v>0</v>
      </c>
      <c r="AI2062" s="109">
        <f t="shared" si="234"/>
        <v>0</v>
      </c>
      <c r="AJ2062" s="109">
        <f t="shared" si="234"/>
        <v>0</v>
      </c>
      <c r="AK2062" s="109">
        <f t="shared" si="234"/>
        <v>0</v>
      </c>
      <c r="AL2062" s="109">
        <f t="shared" si="234"/>
        <v>0</v>
      </c>
    </row>
    <row r="2063" spans="1:38" x14ac:dyDescent="0.3">
      <c r="A2063" s="421"/>
      <c r="B2063" s="421"/>
      <c r="C2063" s="422"/>
      <c r="D2063" s="423"/>
      <c r="E2063" s="421"/>
      <c r="F2063" s="421"/>
      <c r="G2063" s="421"/>
      <c r="H2063" s="421"/>
      <c r="I2063" s="421"/>
      <c r="J2063" s="421"/>
      <c r="K2063" s="421"/>
      <c r="L2063" s="421"/>
      <c r="M2063" s="423"/>
      <c r="N2063" s="340">
        <f>IF(C2063&gt;A_Stammdaten!$B$12,0,SUM(E2063,F2063,H2063,J2063:K2063)-SUM(G2063,I2063,L2063:M2063))</f>
        <v>0</v>
      </c>
      <c r="O2063" s="421"/>
      <c r="P2063" s="421"/>
      <c r="Q2063" s="421"/>
      <c r="R2063" s="421"/>
      <c r="S2063" s="108">
        <f t="shared" si="238"/>
        <v>0</v>
      </c>
      <c r="T2063" s="341">
        <f>IF(ISBLANK($B2063),0,VLOOKUP($B2063,Listen!$A$2:$C$45,2,FALSE))</f>
        <v>0</v>
      </c>
      <c r="U2063" s="341">
        <f>IF(ISBLANK($B2063),0,VLOOKUP($B2063,Listen!$A$2:$C$45,3,FALSE))</f>
        <v>0</v>
      </c>
      <c r="V2063" s="342">
        <f t="shared" si="236"/>
        <v>0</v>
      </c>
      <c r="W2063" s="342">
        <f t="shared" si="235"/>
        <v>0</v>
      </c>
      <c r="X2063" s="342">
        <f t="shared" si="235"/>
        <v>0</v>
      </c>
      <c r="Y2063" s="342">
        <f t="shared" si="235"/>
        <v>0</v>
      </c>
      <c r="Z2063" s="342">
        <f t="shared" si="235"/>
        <v>0</v>
      </c>
      <c r="AA2063" s="342">
        <f t="shared" si="235"/>
        <v>0</v>
      </c>
      <c r="AB2063" s="342">
        <f t="shared" si="235"/>
        <v>0</v>
      </c>
      <c r="AC2063" s="109">
        <f t="shared" si="239"/>
        <v>0</v>
      </c>
      <c r="AD2063" s="109">
        <f>IF(C2063=A_Stammdaten!$B$12,E_SAV!$S2063-E_SAV!$AE2063,HLOOKUP(A_Stammdaten!$B$12-1,$AF$4:$AL$4004,ROW(C2063)-3,FALSE)-$AE2063)</f>
        <v>0</v>
      </c>
      <c r="AE2063" s="109">
        <f>HLOOKUP(A_Stammdaten!$B$12,$AF$4:$AL$4004,ROW(C2063)-3,FALSE)</f>
        <v>0</v>
      </c>
      <c r="AF2063" s="109">
        <f t="shared" si="237"/>
        <v>0</v>
      </c>
      <c r="AG2063" s="109">
        <f t="shared" si="234"/>
        <v>0</v>
      </c>
      <c r="AH2063" s="109">
        <f t="shared" si="234"/>
        <v>0</v>
      </c>
      <c r="AI2063" s="109">
        <f t="shared" si="234"/>
        <v>0</v>
      </c>
      <c r="AJ2063" s="109">
        <f t="shared" si="234"/>
        <v>0</v>
      </c>
      <c r="AK2063" s="109">
        <f t="shared" si="234"/>
        <v>0</v>
      </c>
      <c r="AL2063" s="109">
        <f t="shared" si="234"/>
        <v>0</v>
      </c>
    </row>
    <row r="2064" spans="1:38" x14ac:dyDescent="0.3">
      <c r="A2064" s="421"/>
      <c r="B2064" s="421"/>
      <c r="C2064" s="422"/>
      <c r="D2064" s="423"/>
      <c r="E2064" s="421"/>
      <c r="F2064" s="421"/>
      <c r="G2064" s="421"/>
      <c r="H2064" s="421"/>
      <c r="I2064" s="421"/>
      <c r="J2064" s="421"/>
      <c r="K2064" s="421"/>
      <c r="L2064" s="421"/>
      <c r="M2064" s="423"/>
      <c r="N2064" s="340">
        <f>IF(C2064&gt;A_Stammdaten!$B$12,0,SUM(E2064,F2064,H2064,J2064:K2064)-SUM(G2064,I2064,L2064:M2064))</f>
        <v>0</v>
      </c>
      <c r="O2064" s="421"/>
      <c r="P2064" s="421"/>
      <c r="Q2064" s="421"/>
      <c r="R2064" s="421"/>
      <c r="S2064" s="108">
        <f t="shared" si="238"/>
        <v>0</v>
      </c>
      <c r="T2064" s="341">
        <f>IF(ISBLANK($B2064),0,VLOOKUP($B2064,Listen!$A$2:$C$45,2,FALSE))</f>
        <v>0</v>
      </c>
      <c r="U2064" s="341">
        <f>IF(ISBLANK($B2064),0,VLOOKUP($B2064,Listen!$A$2:$C$45,3,FALSE))</f>
        <v>0</v>
      </c>
      <c r="V2064" s="342">
        <f t="shared" si="236"/>
        <v>0</v>
      </c>
      <c r="W2064" s="342">
        <f t="shared" si="235"/>
        <v>0</v>
      </c>
      <c r="X2064" s="342">
        <f t="shared" si="235"/>
        <v>0</v>
      </c>
      <c r="Y2064" s="342">
        <f t="shared" si="235"/>
        <v>0</v>
      </c>
      <c r="Z2064" s="342">
        <f t="shared" si="235"/>
        <v>0</v>
      </c>
      <c r="AA2064" s="342">
        <f t="shared" si="235"/>
        <v>0</v>
      </c>
      <c r="AB2064" s="342">
        <f t="shared" si="235"/>
        <v>0</v>
      </c>
      <c r="AC2064" s="109">
        <f t="shared" si="239"/>
        <v>0</v>
      </c>
      <c r="AD2064" s="109">
        <f>IF(C2064=A_Stammdaten!$B$12,E_SAV!$S2064-E_SAV!$AE2064,HLOOKUP(A_Stammdaten!$B$12-1,$AF$4:$AL$4004,ROW(C2064)-3,FALSE)-$AE2064)</f>
        <v>0</v>
      </c>
      <c r="AE2064" s="109">
        <f>HLOOKUP(A_Stammdaten!$B$12,$AF$4:$AL$4004,ROW(C2064)-3,FALSE)</f>
        <v>0</v>
      </c>
      <c r="AF2064" s="109">
        <f t="shared" si="237"/>
        <v>0</v>
      </c>
      <c r="AG2064" s="109">
        <f t="shared" si="234"/>
        <v>0</v>
      </c>
      <c r="AH2064" s="109">
        <f t="shared" si="234"/>
        <v>0</v>
      </c>
      <c r="AI2064" s="109">
        <f t="shared" si="234"/>
        <v>0</v>
      </c>
      <c r="AJ2064" s="109">
        <f t="shared" si="234"/>
        <v>0</v>
      </c>
      <c r="AK2064" s="109">
        <f t="shared" si="234"/>
        <v>0</v>
      </c>
      <c r="AL2064" s="109">
        <f t="shared" si="234"/>
        <v>0</v>
      </c>
    </row>
    <row r="2065" spans="1:38" x14ac:dyDescent="0.3">
      <c r="A2065" s="421"/>
      <c r="B2065" s="421"/>
      <c r="C2065" s="422"/>
      <c r="D2065" s="423"/>
      <c r="E2065" s="421"/>
      <c r="F2065" s="421"/>
      <c r="G2065" s="421"/>
      <c r="H2065" s="421"/>
      <c r="I2065" s="421"/>
      <c r="J2065" s="421"/>
      <c r="K2065" s="421"/>
      <c r="L2065" s="421"/>
      <c r="M2065" s="423"/>
      <c r="N2065" s="340">
        <f>IF(C2065&gt;A_Stammdaten!$B$12,0,SUM(E2065,F2065,H2065,J2065:K2065)-SUM(G2065,I2065,L2065:M2065))</f>
        <v>0</v>
      </c>
      <c r="O2065" s="421"/>
      <c r="P2065" s="421"/>
      <c r="Q2065" s="421"/>
      <c r="R2065" s="421"/>
      <c r="S2065" s="108">
        <f t="shared" si="238"/>
        <v>0</v>
      </c>
      <c r="T2065" s="341">
        <f>IF(ISBLANK($B2065),0,VLOOKUP($B2065,Listen!$A$2:$C$45,2,FALSE))</f>
        <v>0</v>
      </c>
      <c r="U2065" s="341">
        <f>IF(ISBLANK($B2065),0,VLOOKUP($B2065,Listen!$A$2:$C$45,3,FALSE))</f>
        <v>0</v>
      </c>
      <c r="V2065" s="342">
        <f t="shared" si="236"/>
        <v>0</v>
      </c>
      <c r="W2065" s="342">
        <f t="shared" si="235"/>
        <v>0</v>
      </c>
      <c r="X2065" s="342">
        <f t="shared" si="235"/>
        <v>0</v>
      </c>
      <c r="Y2065" s="342">
        <f t="shared" si="235"/>
        <v>0</v>
      </c>
      <c r="Z2065" s="342">
        <f t="shared" si="235"/>
        <v>0</v>
      </c>
      <c r="AA2065" s="342">
        <f t="shared" si="235"/>
        <v>0</v>
      </c>
      <c r="AB2065" s="342">
        <f t="shared" si="235"/>
        <v>0</v>
      </c>
      <c r="AC2065" s="109">
        <f t="shared" si="239"/>
        <v>0</v>
      </c>
      <c r="AD2065" s="109">
        <f>IF(C2065=A_Stammdaten!$B$12,E_SAV!$S2065-E_SAV!$AE2065,HLOOKUP(A_Stammdaten!$B$12-1,$AF$4:$AL$4004,ROW(C2065)-3,FALSE)-$AE2065)</f>
        <v>0</v>
      </c>
      <c r="AE2065" s="109">
        <f>HLOOKUP(A_Stammdaten!$B$12,$AF$4:$AL$4004,ROW(C2065)-3,FALSE)</f>
        <v>0</v>
      </c>
      <c r="AF2065" s="109">
        <f t="shared" si="237"/>
        <v>0</v>
      </c>
      <c r="AG2065" s="109">
        <f t="shared" si="234"/>
        <v>0</v>
      </c>
      <c r="AH2065" s="109">
        <f t="shared" si="234"/>
        <v>0</v>
      </c>
      <c r="AI2065" s="109">
        <f t="shared" si="234"/>
        <v>0</v>
      </c>
      <c r="AJ2065" s="109">
        <f t="shared" si="234"/>
        <v>0</v>
      </c>
      <c r="AK2065" s="109">
        <f t="shared" si="234"/>
        <v>0</v>
      </c>
      <c r="AL2065" s="109">
        <f t="shared" si="234"/>
        <v>0</v>
      </c>
    </row>
    <row r="2066" spans="1:38" x14ac:dyDescent="0.3">
      <c r="A2066" s="421"/>
      <c r="B2066" s="421"/>
      <c r="C2066" s="422"/>
      <c r="D2066" s="423"/>
      <c r="E2066" s="421"/>
      <c r="F2066" s="421"/>
      <c r="G2066" s="421"/>
      <c r="H2066" s="421"/>
      <c r="I2066" s="421"/>
      <c r="J2066" s="421"/>
      <c r="K2066" s="421"/>
      <c r="L2066" s="421"/>
      <c r="M2066" s="423"/>
      <c r="N2066" s="340">
        <f>IF(C2066&gt;A_Stammdaten!$B$12,0,SUM(E2066,F2066,H2066,J2066:K2066)-SUM(G2066,I2066,L2066:M2066))</f>
        <v>0</v>
      </c>
      <c r="O2066" s="421"/>
      <c r="P2066" s="421"/>
      <c r="Q2066" s="421"/>
      <c r="R2066" s="421"/>
      <c r="S2066" s="108">
        <f t="shared" si="238"/>
        <v>0</v>
      </c>
      <c r="T2066" s="341">
        <f>IF(ISBLANK($B2066),0,VLOOKUP($B2066,Listen!$A$2:$C$45,2,FALSE))</f>
        <v>0</v>
      </c>
      <c r="U2066" s="341">
        <f>IF(ISBLANK($B2066),0,VLOOKUP($B2066,Listen!$A$2:$C$45,3,FALSE))</f>
        <v>0</v>
      </c>
      <c r="V2066" s="342">
        <f t="shared" si="236"/>
        <v>0</v>
      </c>
      <c r="W2066" s="342">
        <f t="shared" si="235"/>
        <v>0</v>
      </c>
      <c r="X2066" s="342">
        <f t="shared" si="235"/>
        <v>0</v>
      </c>
      <c r="Y2066" s="342">
        <f t="shared" si="235"/>
        <v>0</v>
      </c>
      <c r="Z2066" s="342">
        <f t="shared" si="235"/>
        <v>0</v>
      </c>
      <c r="AA2066" s="342">
        <f t="shared" si="235"/>
        <v>0</v>
      </c>
      <c r="AB2066" s="342">
        <f t="shared" si="235"/>
        <v>0</v>
      </c>
      <c r="AC2066" s="109">
        <f t="shared" si="239"/>
        <v>0</v>
      </c>
      <c r="AD2066" s="109">
        <f>IF(C2066=A_Stammdaten!$B$12,E_SAV!$S2066-E_SAV!$AE2066,HLOOKUP(A_Stammdaten!$B$12-1,$AF$4:$AL$4004,ROW(C2066)-3,FALSE)-$AE2066)</f>
        <v>0</v>
      </c>
      <c r="AE2066" s="109">
        <f>HLOOKUP(A_Stammdaten!$B$12,$AF$4:$AL$4004,ROW(C2066)-3,FALSE)</f>
        <v>0</v>
      </c>
      <c r="AF2066" s="109">
        <f t="shared" si="237"/>
        <v>0</v>
      </c>
      <c r="AG2066" s="109">
        <f t="shared" si="234"/>
        <v>0</v>
      </c>
      <c r="AH2066" s="109">
        <f t="shared" si="234"/>
        <v>0</v>
      </c>
      <c r="AI2066" s="109">
        <f t="shared" si="234"/>
        <v>0</v>
      </c>
      <c r="AJ2066" s="109">
        <f t="shared" si="234"/>
        <v>0</v>
      </c>
      <c r="AK2066" s="109">
        <f t="shared" si="234"/>
        <v>0</v>
      </c>
      <c r="AL2066" s="109">
        <f t="shared" si="234"/>
        <v>0</v>
      </c>
    </row>
    <row r="2067" spans="1:38" x14ac:dyDescent="0.3">
      <c r="A2067" s="421"/>
      <c r="B2067" s="421"/>
      <c r="C2067" s="422"/>
      <c r="D2067" s="423"/>
      <c r="E2067" s="421"/>
      <c r="F2067" s="421"/>
      <c r="G2067" s="421"/>
      <c r="H2067" s="421"/>
      <c r="I2067" s="421"/>
      <c r="J2067" s="421"/>
      <c r="K2067" s="421"/>
      <c r="L2067" s="421"/>
      <c r="M2067" s="423"/>
      <c r="N2067" s="340">
        <f>IF(C2067&gt;A_Stammdaten!$B$12,0,SUM(E2067,F2067,H2067,J2067:K2067)-SUM(G2067,I2067,L2067:M2067))</f>
        <v>0</v>
      </c>
      <c r="O2067" s="421"/>
      <c r="P2067" s="421"/>
      <c r="Q2067" s="421"/>
      <c r="R2067" s="421"/>
      <c r="S2067" s="108">
        <f t="shared" si="238"/>
        <v>0</v>
      </c>
      <c r="T2067" s="341">
        <f>IF(ISBLANK($B2067),0,VLOOKUP($B2067,Listen!$A$2:$C$45,2,FALSE))</f>
        <v>0</v>
      </c>
      <c r="U2067" s="341">
        <f>IF(ISBLANK($B2067),0,VLOOKUP($B2067,Listen!$A$2:$C$45,3,FALSE))</f>
        <v>0</v>
      </c>
      <c r="V2067" s="342">
        <f t="shared" si="236"/>
        <v>0</v>
      </c>
      <c r="W2067" s="342">
        <f t="shared" si="235"/>
        <v>0</v>
      </c>
      <c r="X2067" s="342">
        <f t="shared" si="235"/>
        <v>0</v>
      </c>
      <c r="Y2067" s="342">
        <f t="shared" si="235"/>
        <v>0</v>
      </c>
      <c r="Z2067" s="342">
        <f t="shared" si="235"/>
        <v>0</v>
      </c>
      <c r="AA2067" s="342">
        <f t="shared" si="235"/>
        <v>0</v>
      </c>
      <c r="AB2067" s="342">
        <f t="shared" si="235"/>
        <v>0</v>
      </c>
      <c r="AC2067" s="109">
        <f t="shared" si="239"/>
        <v>0</v>
      </c>
      <c r="AD2067" s="109">
        <f>IF(C2067=A_Stammdaten!$B$12,E_SAV!$S2067-E_SAV!$AE2067,HLOOKUP(A_Stammdaten!$B$12-1,$AF$4:$AL$4004,ROW(C2067)-3,FALSE)-$AE2067)</f>
        <v>0</v>
      </c>
      <c r="AE2067" s="109">
        <f>HLOOKUP(A_Stammdaten!$B$12,$AF$4:$AL$4004,ROW(C2067)-3,FALSE)</f>
        <v>0</v>
      </c>
      <c r="AF2067" s="109">
        <f t="shared" si="237"/>
        <v>0</v>
      </c>
      <c r="AG2067" s="109">
        <f t="shared" si="234"/>
        <v>0</v>
      </c>
      <c r="AH2067" s="109">
        <f t="shared" si="234"/>
        <v>0</v>
      </c>
      <c r="AI2067" s="109">
        <f t="shared" si="234"/>
        <v>0</v>
      </c>
      <c r="AJ2067" s="109">
        <f t="shared" si="234"/>
        <v>0</v>
      </c>
      <c r="AK2067" s="109">
        <f t="shared" si="234"/>
        <v>0</v>
      </c>
      <c r="AL2067" s="109">
        <f t="shared" si="234"/>
        <v>0</v>
      </c>
    </row>
    <row r="2068" spans="1:38" x14ac:dyDescent="0.3">
      <c r="A2068" s="421"/>
      <c r="B2068" s="421"/>
      <c r="C2068" s="422"/>
      <c r="D2068" s="423"/>
      <c r="E2068" s="421"/>
      <c r="F2068" s="421"/>
      <c r="G2068" s="421"/>
      <c r="H2068" s="421"/>
      <c r="I2068" s="421"/>
      <c r="J2068" s="421"/>
      <c r="K2068" s="421"/>
      <c r="L2068" s="421"/>
      <c r="M2068" s="423"/>
      <c r="N2068" s="340">
        <f>IF(C2068&gt;A_Stammdaten!$B$12,0,SUM(E2068,F2068,H2068,J2068:K2068)-SUM(G2068,I2068,L2068:M2068))</f>
        <v>0</v>
      </c>
      <c r="O2068" s="421"/>
      <c r="P2068" s="421"/>
      <c r="Q2068" s="421"/>
      <c r="R2068" s="421"/>
      <c r="S2068" s="108">
        <f t="shared" si="238"/>
        <v>0</v>
      </c>
      <c r="T2068" s="341">
        <f>IF(ISBLANK($B2068),0,VLOOKUP($B2068,Listen!$A$2:$C$45,2,FALSE))</f>
        <v>0</v>
      </c>
      <c r="U2068" s="341">
        <f>IF(ISBLANK($B2068),0,VLOOKUP($B2068,Listen!$A$2:$C$45,3,FALSE))</f>
        <v>0</v>
      </c>
      <c r="V2068" s="342">
        <f t="shared" si="236"/>
        <v>0</v>
      </c>
      <c r="W2068" s="342">
        <f t="shared" si="235"/>
        <v>0</v>
      </c>
      <c r="X2068" s="342">
        <f t="shared" si="235"/>
        <v>0</v>
      </c>
      <c r="Y2068" s="342">
        <f t="shared" si="235"/>
        <v>0</v>
      </c>
      <c r="Z2068" s="342">
        <f t="shared" si="235"/>
        <v>0</v>
      </c>
      <c r="AA2068" s="342">
        <f t="shared" si="235"/>
        <v>0</v>
      </c>
      <c r="AB2068" s="342">
        <f t="shared" si="235"/>
        <v>0</v>
      </c>
      <c r="AC2068" s="109">
        <f t="shared" si="239"/>
        <v>0</v>
      </c>
      <c r="AD2068" s="109">
        <f>IF(C2068=A_Stammdaten!$B$12,E_SAV!$S2068-E_SAV!$AE2068,HLOOKUP(A_Stammdaten!$B$12-1,$AF$4:$AL$4004,ROW(C2068)-3,FALSE)-$AE2068)</f>
        <v>0</v>
      </c>
      <c r="AE2068" s="109">
        <f>HLOOKUP(A_Stammdaten!$B$12,$AF$4:$AL$4004,ROW(C2068)-3,FALSE)</f>
        <v>0</v>
      </c>
      <c r="AF2068" s="109">
        <f t="shared" si="237"/>
        <v>0</v>
      </c>
      <c r="AG2068" s="109">
        <f t="shared" si="234"/>
        <v>0</v>
      </c>
      <c r="AH2068" s="109">
        <f t="shared" si="234"/>
        <v>0</v>
      </c>
      <c r="AI2068" s="109">
        <f t="shared" si="234"/>
        <v>0</v>
      </c>
      <c r="AJ2068" s="109">
        <f t="shared" si="234"/>
        <v>0</v>
      </c>
      <c r="AK2068" s="109">
        <f t="shared" si="234"/>
        <v>0</v>
      </c>
      <c r="AL2068" s="109">
        <f t="shared" si="234"/>
        <v>0</v>
      </c>
    </row>
    <row r="2069" spans="1:38" x14ac:dyDescent="0.3">
      <c r="A2069" s="421"/>
      <c r="B2069" s="421"/>
      <c r="C2069" s="422"/>
      <c r="D2069" s="423"/>
      <c r="E2069" s="421"/>
      <c r="F2069" s="421"/>
      <c r="G2069" s="421"/>
      <c r="H2069" s="421"/>
      <c r="I2069" s="421"/>
      <c r="J2069" s="421"/>
      <c r="K2069" s="421"/>
      <c r="L2069" s="421"/>
      <c r="M2069" s="423"/>
      <c r="N2069" s="340">
        <f>IF(C2069&gt;A_Stammdaten!$B$12,0,SUM(E2069,F2069,H2069,J2069:K2069)-SUM(G2069,I2069,L2069:M2069))</f>
        <v>0</v>
      </c>
      <c r="O2069" s="421"/>
      <c r="P2069" s="421"/>
      <c r="Q2069" s="421"/>
      <c r="R2069" s="421"/>
      <c r="S2069" s="108">
        <f t="shared" si="238"/>
        <v>0</v>
      </c>
      <c r="T2069" s="341">
        <f>IF(ISBLANK($B2069),0,VLOOKUP($B2069,Listen!$A$2:$C$45,2,FALSE))</f>
        <v>0</v>
      </c>
      <c r="U2069" s="341">
        <f>IF(ISBLANK($B2069),0,VLOOKUP($B2069,Listen!$A$2:$C$45,3,FALSE))</f>
        <v>0</v>
      </c>
      <c r="V2069" s="342">
        <f t="shared" si="236"/>
        <v>0</v>
      </c>
      <c r="W2069" s="342">
        <f t="shared" si="235"/>
        <v>0</v>
      </c>
      <c r="X2069" s="342">
        <f t="shared" si="235"/>
        <v>0</v>
      </c>
      <c r="Y2069" s="342">
        <f t="shared" si="235"/>
        <v>0</v>
      </c>
      <c r="Z2069" s="342">
        <f t="shared" si="235"/>
        <v>0</v>
      </c>
      <c r="AA2069" s="342">
        <f t="shared" si="235"/>
        <v>0</v>
      </c>
      <c r="AB2069" s="342">
        <f t="shared" si="235"/>
        <v>0</v>
      </c>
      <c r="AC2069" s="109">
        <f t="shared" si="239"/>
        <v>0</v>
      </c>
      <c r="AD2069" s="109">
        <f>IF(C2069=A_Stammdaten!$B$12,E_SAV!$S2069-E_SAV!$AE2069,HLOOKUP(A_Stammdaten!$B$12-1,$AF$4:$AL$4004,ROW(C2069)-3,FALSE)-$AE2069)</f>
        <v>0</v>
      </c>
      <c r="AE2069" s="109">
        <f>HLOOKUP(A_Stammdaten!$B$12,$AF$4:$AL$4004,ROW(C2069)-3,FALSE)</f>
        <v>0</v>
      </c>
      <c r="AF2069" s="109">
        <f t="shared" si="237"/>
        <v>0</v>
      </c>
      <c r="AG2069" s="109">
        <f t="shared" si="234"/>
        <v>0</v>
      </c>
      <c r="AH2069" s="109">
        <f t="shared" si="234"/>
        <v>0</v>
      </c>
      <c r="AI2069" s="109">
        <f t="shared" si="234"/>
        <v>0</v>
      </c>
      <c r="AJ2069" s="109">
        <f t="shared" si="234"/>
        <v>0</v>
      </c>
      <c r="AK2069" s="109">
        <f t="shared" si="234"/>
        <v>0</v>
      </c>
      <c r="AL2069" s="109">
        <f t="shared" si="234"/>
        <v>0</v>
      </c>
    </row>
    <row r="2070" spans="1:38" x14ac:dyDescent="0.3">
      <c r="A2070" s="421"/>
      <c r="B2070" s="421"/>
      <c r="C2070" s="422"/>
      <c r="D2070" s="423"/>
      <c r="E2070" s="421"/>
      <c r="F2070" s="421"/>
      <c r="G2070" s="421"/>
      <c r="H2070" s="421"/>
      <c r="I2070" s="421"/>
      <c r="J2070" s="421"/>
      <c r="K2070" s="421"/>
      <c r="L2070" s="421"/>
      <c r="M2070" s="423"/>
      <c r="N2070" s="340">
        <f>IF(C2070&gt;A_Stammdaten!$B$12,0,SUM(E2070,F2070,H2070,J2070:K2070)-SUM(G2070,I2070,L2070:M2070))</f>
        <v>0</v>
      </c>
      <c r="O2070" s="421"/>
      <c r="P2070" s="421"/>
      <c r="Q2070" s="421"/>
      <c r="R2070" s="421"/>
      <c r="S2070" s="108">
        <f t="shared" si="238"/>
        <v>0</v>
      </c>
      <c r="T2070" s="341">
        <f>IF(ISBLANK($B2070),0,VLOOKUP($B2070,Listen!$A$2:$C$45,2,FALSE))</f>
        <v>0</v>
      </c>
      <c r="U2070" s="341">
        <f>IF(ISBLANK($B2070),0,VLOOKUP($B2070,Listen!$A$2:$C$45,3,FALSE))</f>
        <v>0</v>
      </c>
      <c r="V2070" s="342">
        <f t="shared" si="236"/>
        <v>0</v>
      </c>
      <c r="W2070" s="342">
        <f t="shared" si="235"/>
        <v>0</v>
      </c>
      <c r="X2070" s="342">
        <f t="shared" si="235"/>
        <v>0</v>
      </c>
      <c r="Y2070" s="342">
        <f t="shared" si="235"/>
        <v>0</v>
      </c>
      <c r="Z2070" s="342">
        <f t="shared" si="235"/>
        <v>0</v>
      </c>
      <c r="AA2070" s="342">
        <f t="shared" si="235"/>
        <v>0</v>
      </c>
      <c r="AB2070" s="342">
        <f t="shared" si="235"/>
        <v>0</v>
      </c>
      <c r="AC2070" s="109">
        <f t="shared" si="239"/>
        <v>0</v>
      </c>
      <c r="AD2070" s="109">
        <f>IF(C2070=A_Stammdaten!$B$12,E_SAV!$S2070-E_SAV!$AE2070,HLOOKUP(A_Stammdaten!$B$12-1,$AF$4:$AL$4004,ROW(C2070)-3,FALSE)-$AE2070)</f>
        <v>0</v>
      </c>
      <c r="AE2070" s="109">
        <f>HLOOKUP(A_Stammdaten!$B$12,$AF$4:$AL$4004,ROW(C2070)-3,FALSE)</f>
        <v>0</v>
      </c>
      <c r="AF2070" s="109">
        <f t="shared" si="237"/>
        <v>0</v>
      </c>
      <c r="AG2070" s="109">
        <f t="shared" si="234"/>
        <v>0</v>
      </c>
      <c r="AH2070" s="109">
        <f t="shared" si="234"/>
        <v>0</v>
      </c>
      <c r="AI2070" s="109">
        <f t="shared" si="234"/>
        <v>0</v>
      </c>
      <c r="AJ2070" s="109">
        <f t="shared" si="234"/>
        <v>0</v>
      </c>
      <c r="AK2070" s="109">
        <f t="shared" si="234"/>
        <v>0</v>
      </c>
      <c r="AL2070" s="109">
        <f t="shared" si="234"/>
        <v>0</v>
      </c>
    </row>
    <row r="2071" spans="1:38" x14ac:dyDescent="0.3">
      <c r="A2071" s="421"/>
      <c r="B2071" s="421"/>
      <c r="C2071" s="422"/>
      <c r="D2071" s="423"/>
      <c r="E2071" s="421"/>
      <c r="F2071" s="421"/>
      <c r="G2071" s="421"/>
      <c r="H2071" s="421"/>
      <c r="I2071" s="421"/>
      <c r="J2071" s="421"/>
      <c r="K2071" s="421"/>
      <c r="L2071" s="421"/>
      <c r="M2071" s="423"/>
      <c r="N2071" s="340">
        <f>IF(C2071&gt;A_Stammdaten!$B$12,0,SUM(E2071,F2071,H2071,J2071:K2071)-SUM(G2071,I2071,L2071:M2071))</f>
        <v>0</v>
      </c>
      <c r="O2071" s="421"/>
      <c r="P2071" s="421"/>
      <c r="Q2071" s="421"/>
      <c r="R2071" s="421"/>
      <c r="S2071" s="108">
        <f t="shared" si="238"/>
        <v>0</v>
      </c>
      <c r="T2071" s="341">
        <f>IF(ISBLANK($B2071),0,VLOOKUP($B2071,Listen!$A$2:$C$45,2,FALSE))</f>
        <v>0</v>
      </c>
      <c r="U2071" s="341">
        <f>IF(ISBLANK($B2071),0,VLOOKUP($B2071,Listen!$A$2:$C$45,3,FALSE))</f>
        <v>0</v>
      </c>
      <c r="V2071" s="342">
        <f t="shared" si="236"/>
        <v>0</v>
      </c>
      <c r="W2071" s="342">
        <f t="shared" si="235"/>
        <v>0</v>
      </c>
      <c r="X2071" s="342">
        <f t="shared" si="235"/>
        <v>0</v>
      </c>
      <c r="Y2071" s="342">
        <f t="shared" si="235"/>
        <v>0</v>
      </c>
      <c r="Z2071" s="342">
        <f t="shared" si="235"/>
        <v>0</v>
      </c>
      <c r="AA2071" s="342">
        <f t="shared" si="235"/>
        <v>0</v>
      </c>
      <c r="AB2071" s="342">
        <f t="shared" si="235"/>
        <v>0</v>
      </c>
      <c r="AC2071" s="109">
        <f t="shared" si="239"/>
        <v>0</v>
      </c>
      <c r="AD2071" s="109">
        <f>IF(C2071=A_Stammdaten!$B$12,E_SAV!$S2071-E_SAV!$AE2071,HLOOKUP(A_Stammdaten!$B$12-1,$AF$4:$AL$4004,ROW(C2071)-3,FALSE)-$AE2071)</f>
        <v>0</v>
      </c>
      <c r="AE2071" s="109">
        <f>HLOOKUP(A_Stammdaten!$B$12,$AF$4:$AL$4004,ROW(C2071)-3,FALSE)</f>
        <v>0</v>
      </c>
      <c r="AF2071" s="109">
        <f t="shared" si="237"/>
        <v>0</v>
      </c>
      <c r="AG2071" s="109">
        <f t="shared" si="234"/>
        <v>0</v>
      </c>
      <c r="AH2071" s="109">
        <f t="shared" si="234"/>
        <v>0</v>
      </c>
      <c r="AI2071" s="109">
        <f t="shared" si="234"/>
        <v>0</v>
      </c>
      <c r="AJ2071" s="109">
        <f t="shared" si="234"/>
        <v>0</v>
      </c>
      <c r="AK2071" s="109">
        <f t="shared" si="234"/>
        <v>0</v>
      </c>
      <c r="AL2071" s="109">
        <f t="shared" si="234"/>
        <v>0</v>
      </c>
    </row>
    <row r="2072" spans="1:38" x14ac:dyDescent="0.3">
      <c r="A2072" s="421"/>
      <c r="B2072" s="421"/>
      <c r="C2072" s="422"/>
      <c r="D2072" s="423"/>
      <c r="E2072" s="421"/>
      <c r="F2072" s="421"/>
      <c r="G2072" s="421"/>
      <c r="H2072" s="421"/>
      <c r="I2072" s="421"/>
      <c r="J2072" s="421"/>
      <c r="K2072" s="421"/>
      <c r="L2072" s="421"/>
      <c r="M2072" s="423"/>
      <c r="N2072" s="340">
        <f>IF(C2072&gt;A_Stammdaten!$B$12,0,SUM(E2072,F2072,H2072,J2072:K2072)-SUM(G2072,I2072,L2072:M2072))</f>
        <v>0</v>
      </c>
      <c r="O2072" s="421"/>
      <c r="P2072" s="421"/>
      <c r="Q2072" s="421"/>
      <c r="R2072" s="421"/>
      <c r="S2072" s="108">
        <f t="shared" si="238"/>
        <v>0</v>
      </c>
      <c r="T2072" s="341">
        <f>IF(ISBLANK($B2072),0,VLOOKUP($B2072,Listen!$A$2:$C$45,2,FALSE))</f>
        <v>0</v>
      </c>
      <c r="U2072" s="341">
        <f>IF(ISBLANK($B2072),0,VLOOKUP($B2072,Listen!$A$2:$C$45,3,FALSE))</f>
        <v>0</v>
      </c>
      <c r="V2072" s="342">
        <f t="shared" si="236"/>
        <v>0</v>
      </c>
      <c r="W2072" s="342">
        <f t="shared" si="235"/>
        <v>0</v>
      </c>
      <c r="X2072" s="342">
        <f t="shared" si="235"/>
        <v>0</v>
      </c>
      <c r="Y2072" s="342">
        <f t="shared" si="235"/>
        <v>0</v>
      </c>
      <c r="Z2072" s="342">
        <f t="shared" si="235"/>
        <v>0</v>
      </c>
      <c r="AA2072" s="342">
        <f t="shared" si="235"/>
        <v>0</v>
      </c>
      <c r="AB2072" s="342">
        <f t="shared" si="235"/>
        <v>0</v>
      </c>
      <c r="AC2072" s="109">
        <f t="shared" si="239"/>
        <v>0</v>
      </c>
      <c r="AD2072" s="109">
        <f>IF(C2072=A_Stammdaten!$B$12,E_SAV!$S2072-E_SAV!$AE2072,HLOOKUP(A_Stammdaten!$B$12-1,$AF$4:$AL$4004,ROW(C2072)-3,FALSE)-$AE2072)</f>
        <v>0</v>
      </c>
      <c r="AE2072" s="109">
        <f>HLOOKUP(A_Stammdaten!$B$12,$AF$4:$AL$4004,ROW(C2072)-3,FALSE)</f>
        <v>0</v>
      </c>
      <c r="AF2072" s="109">
        <f t="shared" si="237"/>
        <v>0</v>
      </c>
      <c r="AG2072" s="109">
        <f t="shared" si="234"/>
        <v>0</v>
      </c>
      <c r="AH2072" s="109">
        <f t="shared" si="234"/>
        <v>0</v>
      </c>
      <c r="AI2072" s="109">
        <f t="shared" si="234"/>
        <v>0</v>
      </c>
      <c r="AJ2072" s="109">
        <f t="shared" si="234"/>
        <v>0</v>
      </c>
      <c r="AK2072" s="109">
        <f t="shared" si="234"/>
        <v>0</v>
      </c>
      <c r="AL2072" s="109">
        <f t="shared" si="234"/>
        <v>0</v>
      </c>
    </row>
    <row r="2073" spans="1:38" x14ac:dyDescent="0.3">
      <c r="A2073" s="421"/>
      <c r="B2073" s="421"/>
      <c r="C2073" s="422"/>
      <c r="D2073" s="423"/>
      <c r="E2073" s="421"/>
      <c r="F2073" s="421"/>
      <c r="G2073" s="421"/>
      <c r="H2073" s="421"/>
      <c r="I2073" s="421"/>
      <c r="J2073" s="421"/>
      <c r="K2073" s="421"/>
      <c r="L2073" s="421"/>
      <c r="M2073" s="423"/>
      <c r="N2073" s="340">
        <f>IF(C2073&gt;A_Stammdaten!$B$12,0,SUM(E2073,F2073,H2073,J2073:K2073)-SUM(G2073,I2073,L2073:M2073))</f>
        <v>0</v>
      </c>
      <c r="O2073" s="421"/>
      <c r="P2073" s="421"/>
      <c r="Q2073" s="421"/>
      <c r="R2073" s="421"/>
      <c r="S2073" s="108">
        <f t="shared" si="238"/>
        <v>0</v>
      </c>
      <c r="T2073" s="341">
        <f>IF(ISBLANK($B2073),0,VLOOKUP($B2073,Listen!$A$2:$C$45,2,FALSE))</f>
        <v>0</v>
      </c>
      <c r="U2073" s="341">
        <f>IF(ISBLANK($B2073),0,VLOOKUP($B2073,Listen!$A$2:$C$45,3,FALSE))</f>
        <v>0</v>
      </c>
      <c r="V2073" s="342">
        <f t="shared" si="236"/>
        <v>0</v>
      </c>
      <c r="W2073" s="342">
        <f t="shared" si="235"/>
        <v>0</v>
      </c>
      <c r="X2073" s="342">
        <f t="shared" si="235"/>
        <v>0</v>
      </c>
      <c r="Y2073" s="342">
        <f t="shared" si="235"/>
        <v>0</v>
      </c>
      <c r="Z2073" s="342">
        <f t="shared" si="235"/>
        <v>0</v>
      </c>
      <c r="AA2073" s="342">
        <f t="shared" si="235"/>
        <v>0</v>
      </c>
      <c r="AB2073" s="342">
        <f t="shared" si="235"/>
        <v>0</v>
      </c>
      <c r="AC2073" s="109">
        <f t="shared" si="239"/>
        <v>0</v>
      </c>
      <c r="AD2073" s="109">
        <f>IF(C2073=A_Stammdaten!$B$12,E_SAV!$S2073-E_SAV!$AE2073,HLOOKUP(A_Stammdaten!$B$12-1,$AF$4:$AL$4004,ROW(C2073)-3,FALSE)-$AE2073)</f>
        <v>0</v>
      </c>
      <c r="AE2073" s="109">
        <f>HLOOKUP(A_Stammdaten!$B$12,$AF$4:$AL$4004,ROW(C2073)-3,FALSE)</f>
        <v>0</v>
      </c>
      <c r="AF2073" s="109">
        <f t="shared" si="237"/>
        <v>0</v>
      </c>
      <c r="AG2073" s="109">
        <f t="shared" si="234"/>
        <v>0</v>
      </c>
      <c r="AH2073" s="109">
        <f t="shared" si="234"/>
        <v>0</v>
      </c>
      <c r="AI2073" s="109">
        <f t="shared" si="234"/>
        <v>0</v>
      </c>
      <c r="AJ2073" s="109">
        <f t="shared" si="234"/>
        <v>0</v>
      </c>
      <c r="AK2073" s="109">
        <f t="shared" si="234"/>
        <v>0</v>
      </c>
      <c r="AL2073" s="109">
        <f t="shared" si="234"/>
        <v>0</v>
      </c>
    </row>
    <row r="2074" spans="1:38" x14ac:dyDescent="0.3">
      <c r="A2074" s="421"/>
      <c r="B2074" s="421"/>
      <c r="C2074" s="422"/>
      <c r="D2074" s="423"/>
      <c r="E2074" s="421"/>
      <c r="F2074" s="421"/>
      <c r="G2074" s="421"/>
      <c r="H2074" s="421"/>
      <c r="I2074" s="421"/>
      <c r="J2074" s="421"/>
      <c r="K2074" s="421"/>
      <c r="L2074" s="421"/>
      <c r="M2074" s="423"/>
      <c r="N2074" s="340">
        <f>IF(C2074&gt;A_Stammdaten!$B$12,0,SUM(E2074,F2074,H2074,J2074:K2074)-SUM(G2074,I2074,L2074:M2074))</f>
        <v>0</v>
      </c>
      <c r="O2074" s="421"/>
      <c r="P2074" s="421"/>
      <c r="Q2074" s="421"/>
      <c r="R2074" s="421"/>
      <c r="S2074" s="108">
        <f t="shared" si="238"/>
        <v>0</v>
      </c>
      <c r="T2074" s="341">
        <f>IF(ISBLANK($B2074),0,VLOOKUP($B2074,Listen!$A$2:$C$45,2,FALSE))</f>
        <v>0</v>
      </c>
      <c r="U2074" s="341">
        <f>IF(ISBLANK($B2074),0,VLOOKUP($B2074,Listen!$A$2:$C$45,3,FALSE))</f>
        <v>0</v>
      </c>
      <c r="V2074" s="342">
        <f t="shared" si="236"/>
        <v>0</v>
      </c>
      <c r="W2074" s="342">
        <f t="shared" si="235"/>
        <v>0</v>
      </c>
      <c r="X2074" s="342">
        <f t="shared" si="235"/>
        <v>0</v>
      </c>
      <c r="Y2074" s="342">
        <f t="shared" si="235"/>
        <v>0</v>
      </c>
      <c r="Z2074" s="342">
        <f t="shared" si="235"/>
        <v>0</v>
      </c>
      <c r="AA2074" s="342">
        <f t="shared" si="235"/>
        <v>0</v>
      </c>
      <c r="AB2074" s="342">
        <f t="shared" si="235"/>
        <v>0</v>
      </c>
      <c r="AC2074" s="109">
        <f t="shared" si="239"/>
        <v>0</v>
      </c>
      <c r="AD2074" s="109">
        <f>IF(C2074=A_Stammdaten!$B$12,E_SAV!$S2074-E_SAV!$AE2074,HLOOKUP(A_Stammdaten!$B$12-1,$AF$4:$AL$4004,ROW(C2074)-3,FALSE)-$AE2074)</f>
        <v>0</v>
      </c>
      <c r="AE2074" s="109">
        <f>HLOOKUP(A_Stammdaten!$B$12,$AF$4:$AL$4004,ROW(C2074)-3,FALSE)</f>
        <v>0</v>
      </c>
      <c r="AF2074" s="109">
        <f t="shared" si="237"/>
        <v>0</v>
      </c>
      <c r="AG2074" s="109">
        <f t="shared" si="234"/>
        <v>0</v>
      </c>
      <c r="AH2074" s="109">
        <f t="shared" si="234"/>
        <v>0</v>
      </c>
      <c r="AI2074" s="109">
        <f t="shared" si="234"/>
        <v>0</v>
      </c>
      <c r="AJ2074" s="109">
        <f t="shared" si="234"/>
        <v>0</v>
      </c>
      <c r="AK2074" s="109">
        <f t="shared" si="234"/>
        <v>0</v>
      </c>
      <c r="AL2074" s="109">
        <f t="shared" si="234"/>
        <v>0</v>
      </c>
    </row>
    <row r="2075" spans="1:38" x14ac:dyDescent="0.3">
      <c r="A2075" s="421"/>
      <c r="B2075" s="421"/>
      <c r="C2075" s="422"/>
      <c r="D2075" s="423"/>
      <c r="E2075" s="421"/>
      <c r="F2075" s="421"/>
      <c r="G2075" s="421"/>
      <c r="H2075" s="421"/>
      <c r="I2075" s="421"/>
      <c r="J2075" s="421"/>
      <c r="K2075" s="421"/>
      <c r="L2075" s="421"/>
      <c r="M2075" s="423"/>
      <c r="N2075" s="340">
        <f>IF(C2075&gt;A_Stammdaten!$B$12,0,SUM(E2075,F2075,H2075,J2075:K2075)-SUM(G2075,I2075,L2075:M2075))</f>
        <v>0</v>
      </c>
      <c r="O2075" s="421"/>
      <c r="P2075" s="421"/>
      <c r="Q2075" s="421"/>
      <c r="R2075" s="421"/>
      <c r="S2075" s="108">
        <f t="shared" si="238"/>
        <v>0</v>
      </c>
      <c r="T2075" s="341">
        <f>IF(ISBLANK($B2075),0,VLOOKUP($B2075,Listen!$A$2:$C$45,2,FALSE))</f>
        <v>0</v>
      </c>
      <c r="U2075" s="341">
        <f>IF(ISBLANK($B2075),0,VLOOKUP($B2075,Listen!$A$2:$C$45,3,FALSE))</f>
        <v>0</v>
      </c>
      <c r="V2075" s="342">
        <f t="shared" si="236"/>
        <v>0</v>
      </c>
      <c r="W2075" s="342">
        <f t="shared" si="235"/>
        <v>0</v>
      </c>
      <c r="X2075" s="342">
        <f t="shared" si="235"/>
        <v>0</v>
      </c>
      <c r="Y2075" s="342">
        <f t="shared" si="235"/>
        <v>0</v>
      </c>
      <c r="Z2075" s="342">
        <f t="shared" si="235"/>
        <v>0</v>
      </c>
      <c r="AA2075" s="342">
        <f t="shared" si="235"/>
        <v>0</v>
      </c>
      <c r="AB2075" s="342">
        <f t="shared" si="235"/>
        <v>0</v>
      </c>
      <c r="AC2075" s="109">
        <f t="shared" si="239"/>
        <v>0</v>
      </c>
      <c r="AD2075" s="109">
        <f>IF(C2075=A_Stammdaten!$B$12,E_SAV!$S2075-E_SAV!$AE2075,HLOOKUP(A_Stammdaten!$B$12-1,$AF$4:$AL$4004,ROW(C2075)-3,FALSE)-$AE2075)</f>
        <v>0</v>
      </c>
      <c r="AE2075" s="109">
        <f>HLOOKUP(A_Stammdaten!$B$12,$AF$4:$AL$4004,ROW(C2075)-3,FALSE)</f>
        <v>0</v>
      </c>
      <c r="AF2075" s="109">
        <f t="shared" si="237"/>
        <v>0</v>
      </c>
      <c r="AG2075" s="109">
        <f t="shared" si="234"/>
        <v>0</v>
      </c>
      <c r="AH2075" s="109">
        <f t="shared" si="234"/>
        <v>0</v>
      </c>
      <c r="AI2075" s="109">
        <f t="shared" si="234"/>
        <v>0</v>
      </c>
      <c r="AJ2075" s="109">
        <f t="shared" si="234"/>
        <v>0</v>
      </c>
      <c r="AK2075" s="109">
        <f t="shared" si="234"/>
        <v>0</v>
      </c>
      <c r="AL2075" s="109">
        <f t="shared" si="234"/>
        <v>0</v>
      </c>
    </row>
    <row r="2076" spans="1:38" x14ac:dyDescent="0.3">
      <c r="A2076" s="421"/>
      <c r="B2076" s="421"/>
      <c r="C2076" s="422"/>
      <c r="D2076" s="423"/>
      <c r="E2076" s="421"/>
      <c r="F2076" s="421"/>
      <c r="G2076" s="421"/>
      <c r="H2076" s="421"/>
      <c r="I2076" s="421"/>
      <c r="J2076" s="421"/>
      <c r="K2076" s="421"/>
      <c r="L2076" s="421"/>
      <c r="M2076" s="423"/>
      <c r="N2076" s="340">
        <f>IF(C2076&gt;A_Stammdaten!$B$12,0,SUM(E2076,F2076,H2076,J2076:K2076)-SUM(G2076,I2076,L2076:M2076))</f>
        <v>0</v>
      </c>
      <c r="O2076" s="421"/>
      <c r="P2076" s="421"/>
      <c r="Q2076" s="421"/>
      <c r="R2076" s="421"/>
      <c r="S2076" s="108">
        <f t="shared" si="238"/>
        <v>0</v>
      </c>
      <c r="T2076" s="341">
        <f>IF(ISBLANK($B2076),0,VLOOKUP($B2076,Listen!$A$2:$C$45,2,FALSE))</f>
        <v>0</v>
      </c>
      <c r="U2076" s="341">
        <f>IF(ISBLANK($B2076),0,VLOOKUP($B2076,Listen!$A$2:$C$45,3,FALSE))</f>
        <v>0</v>
      </c>
      <c r="V2076" s="342">
        <f t="shared" si="236"/>
        <v>0</v>
      </c>
      <c r="W2076" s="342">
        <f t="shared" si="235"/>
        <v>0</v>
      </c>
      <c r="X2076" s="342">
        <f t="shared" si="235"/>
        <v>0</v>
      </c>
      <c r="Y2076" s="342">
        <f t="shared" si="235"/>
        <v>0</v>
      </c>
      <c r="Z2076" s="342">
        <f t="shared" si="235"/>
        <v>0</v>
      </c>
      <c r="AA2076" s="342">
        <f t="shared" si="235"/>
        <v>0</v>
      </c>
      <c r="AB2076" s="342">
        <f t="shared" si="235"/>
        <v>0</v>
      </c>
      <c r="AC2076" s="109">
        <f t="shared" si="239"/>
        <v>0</v>
      </c>
      <c r="AD2076" s="109">
        <f>IF(C2076=A_Stammdaten!$B$12,E_SAV!$S2076-E_SAV!$AE2076,HLOOKUP(A_Stammdaten!$B$12-1,$AF$4:$AL$4004,ROW(C2076)-3,FALSE)-$AE2076)</f>
        <v>0</v>
      </c>
      <c r="AE2076" s="109">
        <f>HLOOKUP(A_Stammdaten!$B$12,$AF$4:$AL$4004,ROW(C2076)-3,FALSE)</f>
        <v>0</v>
      </c>
      <c r="AF2076" s="109">
        <f t="shared" si="237"/>
        <v>0</v>
      </c>
      <c r="AG2076" s="109">
        <f t="shared" si="234"/>
        <v>0</v>
      </c>
      <c r="AH2076" s="109">
        <f t="shared" si="234"/>
        <v>0</v>
      </c>
      <c r="AI2076" s="109">
        <f t="shared" si="234"/>
        <v>0</v>
      </c>
      <c r="AJ2076" s="109">
        <f t="shared" si="234"/>
        <v>0</v>
      </c>
      <c r="AK2076" s="109">
        <f t="shared" si="234"/>
        <v>0</v>
      </c>
      <c r="AL2076" s="109">
        <f t="shared" si="234"/>
        <v>0</v>
      </c>
    </row>
    <row r="2077" spans="1:38" x14ac:dyDescent="0.3">
      <c r="A2077" s="421"/>
      <c r="B2077" s="421"/>
      <c r="C2077" s="422"/>
      <c r="D2077" s="423"/>
      <c r="E2077" s="421"/>
      <c r="F2077" s="421"/>
      <c r="G2077" s="421"/>
      <c r="H2077" s="421"/>
      <c r="I2077" s="421"/>
      <c r="J2077" s="421"/>
      <c r="K2077" s="421"/>
      <c r="L2077" s="421"/>
      <c r="M2077" s="423"/>
      <c r="N2077" s="340">
        <f>IF(C2077&gt;A_Stammdaten!$B$12,0,SUM(E2077,F2077,H2077,J2077:K2077)-SUM(G2077,I2077,L2077:M2077))</f>
        <v>0</v>
      </c>
      <c r="O2077" s="421"/>
      <c r="P2077" s="421"/>
      <c r="Q2077" s="421"/>
      <c r="R2077" s="421"/>
      <c r="S2077" s="108">
        <f t="shared" si="238"/>
        <v>0</v>
      </c>
      <c r="T2077" s="341">
        <f>IF(ISBLANK($B2077),0,VLOOKUP($B2077,Listen!$A$2:$C$45,2,FALSE))</f>
        <v>0</v>
      </c>
      <c r="U2077" s="341">
        <f>IF(ISBLANK($B2077),0,VLOOKUP($B2077,Listen!$A$2:$C$45,3,FALSE))</f>
        <v>0</v>
      </c>
      <c r="V2077" s="342">
        <f t="shared" si="236"/>
        <v>0</v>
      </c>
      <c r="W2077" s="342">
        <f t="shared" si="235"/>
        <v>0</v>
      </c>
      <c r="X2077" s="342">
        <f t="shared" si="235"/>
        <v>0</v>
      </c>
      <c r="Y2077" s="342">
        <f t="shared" si="235"/>
        <v>0</v>
      </c>
      <c r="Z2077" s="342">
        <f t="shared" si="235"/>
        <v>0</v>
      </c>
      <c r="AA2077" s="342">
        <f t="shared" si="235"/>
        <v>0</v>
      </c>
      <c r="AB2077" s="342">
        <f t="shared" si="235"/>
        <v>0</v>
      </c>
      <c r="AC2077" s="109">
        <f t="shared" si="239"/>
        <v>0</v>
      </c>
      <c r="AD2077" s="109">
        <f>IF(C2077=A_Stammdaten!$B$12,E_SAV!$S2077-E_SAV!$AE2077,HLOOKUP(A_Stammdaten!$B$12-1,$AF$4:$AL$4004,ROW(C2077)-3,FALSE)-$AE2077)</f>
        <v>0</v>
      </c>
      <c r="AE2077" s="109">
        <f>HLOOKUP(A_Stammdaten!$B$12,$AF$4:$AL$4004,ROW(C2077)-3,FALSE)</f>
        <v>0</v>
      </c>
      <c r="AF2077" s="109">
        <f t="shared" si="237"/>
        <v>0</v>
      </c>
      <c r="AG2077" s="109">
        <f t="shared" si="234"/>
        <v>0</v>
      </c>
      <c r="AH2077" s="109">
        <f t="shared" si="234"/>
        <v>0</v>
      </c>
      <c r="AI2077" s="109">
        <f t="shared" si="234"/>
        <v>0</v>
      </c>
      <c r="AJ2077" s="109">
        <f t="shared" si="234"/>
        <v>0</v>
      </c>
      <c r="AK2077" s="109">
        <f t="shared" si="234"/>
        <v>0</v>
      </c>
      <c r="AL2077" s="109">
        <f t="shared" si="234"/>
        <v>0</v>
      </c>
    </row>
    <row r="2078" spans="1:38" x14ac:dyDescent="0.3">
      <c r="A2078" s="421"/>
      <c r="B2078" s="421"/>
      <c r="C2078" s="422"/>
      <c r="D2078" s="423"/>
      <c r="E2078" s="421"/>
      <c r="F2078" s="421"/>
      <c r="G2078" s="421"/>
      <c r="H2078" s="421"/>
      <c r="I2078" s="421"/>
      <c r="J2078" s="421"/>
      <c r="K2078" s="421"/>
      <c r="L2078" s="421"/>
      <c r="M2078" s="423"/>
      <c r="N2078" s="340">
        <f>IF(C2078&gt;A_Stammdaten!$B$12,0,SUM(E2078,F2078,H2078,J2078:K2078)-SUM(G2078,I2078,L2078:M2078))</f>
        <v>0</v>
      </c>
      <c r="O2078" s="421"/>
      <c r="P2078" s="421"/>
      <c r="Q2078" s="421"/>
      <c r="R2078" s="421"/>
      <c r="S2078" s="108">
        <f t="shared" si="238"/>
        <v>0</v>
      </c>
      <c r="T2078" s="341">
        <f>IF(ISBLANK($B2078),0,VLOOKUP($B2078,Listen!$A$2:$C$45,2,FALSE))</f>
        <v>0</v>
      </c>
      <c r="U2078" s="341">
        <f>IF(ISBLANK($B2078),0,VLOOKUP($B2078,Listen!$A$2:$C$45,3,FALSE))</f>
        <v>0</v>
      </c>
      <c r="V2078" s="342">
        <f t="shared" si="236"/>
        <v>0</v>
      </c>
      <c r="W2078" s="342">
        <f t="shared" si="235"/>
        <v>0</v>
      </c>
      <c r="X2078" s="342">
        <f t="shared" si="235"/>
        <v>0</v>
      </c>
      <c r="Y2078" s="342">
        <f t="shared" si="235"/>
        <v>0</v>
      </c>
      <c r="Z2078" s="342">
        <f t="shared" si="235"/>
        <v>0</v>
      </c>
      <c r="AA2078" s="342">
        <f t="shared" si="235"/>
        <v>0</v>
      </c>
      <c r="AB2078" s="342">
        <f t="shared" si="235"/>
        <v>0</v>
      </c>
      <c r="AC2078" s="109">
        <f t="shared" si="239"/>
        <v>0</v>
      </c>
      <c r="AD2078" s="109">
        <f>IF(C2078=A_Stammdaten!$B$12,E_SAV!$S2078-E_SAV!$AE2078,HLOOKUP(A_Stammdaten!$B$12-1,$AF$4:$AL$4004,ROW(C2078)-3,FALSE)-$AE2078)</f>
        <v>0</v>
      </c>
      <c r="AE2078" s="109">
        <f>HLOOKUP(A_Stammdaten!$B$12,$AF$4:$AL$4004,ROW(C2078)-3,FALSE)</f>
        <v>0</v>
      </c>
      <c r="AF2078" s="109">
        <f t="shared" si="237"/>
        <v>0</v>
      </c>
      <c r="AG2078" s="109">
        <f t="shared" si="234"/>
        <v>0</v>
      </c>
      <c r="AH2078" s="109">
        <f t="shared" si="234"/>
        <v>0</v>
      </c>
      <c r="AI2078" s="109">
        <f t="shared" si="234"/>
        <v>0</v>
      </c>
      <c r="AJ2078" s="109">
        <f t="shared" si="234"/>
        <v>0</v>
      </c>
      <c r="AK2078" s="109">
        <f t="shared" si="234"/>
        <v>0</v>
      </c>
      <c r="AL2078" s="109">
        <f t="shared" si="234"/>
        <v>0</v>
      </c>
    </row>
    <row r="2079" spans="1:38" x14ac:dyDescent="0.3">
      <c r="A2079" s="421"/>
      <c r="B2079" s="421"/>
      <c r="C2079" s="422"/>
      <c r="D2079" s="423"/>
      <c r="E2079" s="421"/>
      <c r="F2079" s="421"/>
      <c r="G2079" s="421"/>
      <c r="H2079" s="421"/>
      <c r="I2079" s="421"/>
      <c r="J2079" s="421"/>
      <c r="K2079" s="421"/>
      <c r="L2079" s="421"/>
      <c r="M2079" s="423"/>
      <c r="N2079" s="340">
        <f>IF(C2079&gt;A_Stammdaten!$B$12,0,SUM(E2079,F2079,H2079,J2079:K2079)-SUM(G2079,I2079,L2079:M2079))</f>
        <v>0</v>
      </c>
      <c r="O2079" s="421"/>
      <c r="P2079" s="421"/>
      <c r="Q2079" s="421"/>
      <c r="R2079" s="421"/>
      <c r="S2079" s="108">
        <f t="shared" si="238"/>
        <v>0</v>
      </c>
      <c r="T2079" s="341">
        <f>IF(ISBLANK($B2079),0,VLOOKUP($B2079,Listen!$A$2:$C$45,2,FALSE))</f>
        <v>0</v>
      </c>
      <c r="U2079" s="341">
        <f>IF(ISBLANK($B2079),0,VLOOKUP($B2079,Listen!$A$2:$C$45,3,FALSE))</f>
        <v>0</v>
      </c>
      <c r="V2079" s="342">
        <f t="shared" si="236"/>
        <v>0</v>
      </c>
      <c r="W2079" s="342">
        <f t="shared" si="235"/>
        <v>0</v>
      </c>
      <c r="X2079" s="342">
        <f t="shared" si="235"/>
        <v>0</v>
      </c>
      <c r="Y2079" s="342">
        <f t="shared" si="235"/>
        <v>0</v>
      </c>
      <c r="Z2079" s="342">
        <f t="shared" si="235"/>
        <v>0</v>
      </c>
      <c r="AA2079" s="342">
        <f t="shared" si="235"/>
        <v>0</v>
      </c>
      <c r="AB2079" s="342">
        <f t="shared" si="235"/>
        <v>0</v>
      </c>
      <c r="AC2079" s="109">
        <f t="shared" si="239"/>
        <v>0</v>
      </c>
      <c r="AD2079" s="109">
        <f>IF(C2079=A_Stammdaten!$B$12,E_SAV!$S2079-E_SAV!$AE2079,HLOOKUP(A_Stammdaten!$B$12-1,$AF$4:$AL$4004,ROW(C2079)-3,FALSE)-$AE2079)</f>
        <v>0</v>
      </c>
      <c r="AE2079" s="109">
        <f>HLOOKUP(A_Stammdaten!$B$12,$AF$4:$AL$4004,ROW(C2079)-3,FALSE)</f>
        <v>0</v>
      </c>
      <c r="AF2079" s="109">
        <f t="shared" si="237"/>
        <v>0</v>
      </c>
      <c r="AG2079" s="109">
        <f t="shared" si="234"/>
        <v>0</v>
      </c>
      <c r="AH2079" s="109">
        <f t="shared" si="234"/>
        <v>0</v>
      </c>
      <c r="AI2079" s="109">
        <f t="shared" si="234"/>
        <v>0</v>
      </c>
      <c r="AJ2079" s="109">
        <f t="shared" si="234"/>
        <v>0</v>
      </c>
      <c r="AK2079" s="109">
        <f t="shared" si="234"/>
        <v>0</v>
      </c>
      <c r="AL2079" s="109">
        <f t="shared" si="234"/>
        <v>0</v>
      </c>
    </row>
    <row r="2080" spans="1:38" x14ac:dyDescent="0.3">
      <c r="A2080" s="421"/>
      <c r="B2080" s="421"/>
      <c r="C2080" s="422"/>
      <c r="D2080" s="423"/>
      <c r="E2080" s="421"/>
      <c r="F2080" s="421"/>
      <c r="G2080" s="421"/>
      <c r="H2080" s="421"/>
      <c r="I2080" s="421"/>
      <c r="J2080" s="421"/>
      <c r="K2080" s="421"/>
      <c r="L2080" s="421"/>
      <c r="M2080" s="423"/>
      <c r="N2080" s="340">
        <f>IF(C2080&gt;A_Stammdaten!$B$12,0,SUM(E2080,F2080,H2080,J2080:K2080)-SUM(G2080,I2080,L2080:M2080))</f>
        <v>0</v>
      </c>
      <c r="O2080" s="421"/>
      <c r="P2080" s="421"/>
      <c r="Q2080" s="421"/>
      <c r="R2080" s="421"/>
      <c r="S2080" s="108">
        <f t="shared" si="238"/>
        <v>0</v>
      </c>
      <c r="T2080" s="341">
        <f>IF(ISBLANK($B2080),0,VLOOKUP($B2080,Listen!$A$2:$C$45,2,FALSE))</f>
        <v>0</v>
      </c>
      <c r="U2080" s="341">
        <f>IF(ISBLANK($B2080),0,VLOOKUP($B2080,Listen!$A$2:$C$45,3,FALSE))</f>
        <v>0</v>
      </c>
      <c r="V2080" s="342">
        <f t="shared" si="236"/>
        <v>0</v>
      </c>
      <c r="W2080" s="342">
        <f t="shared" si="235"/>
        <v>0</v>
      </c>
      <c r="X2080" s="342">
        <f t="shared" si="235"/>
        <v>0</v>
      </c>
      <c r="Y2080" s="342">
        <f t="shared" si="235"/>
        <v>0</v>
      </c>
      <c r="Z2080" s="342">
        <f t="shared" si="235"/>
        <v>0</v>
      </c>
      <c r="AA2080" s="342">
        <f t="shared" si="235"/>
        <v>0</v>
      </c>
      <c r="AB2080" s="342">
        <f t="shared" si="235"/>
        <v>0</v>
      </c>
      <c r="AC2080" s="109">
        <f t="shared" si="239"/>
        <v>0</v>
      </c>
      <c r="AD2080" s="109">
        <f>IF(C2080=A_Stammdaten!$B$12,E_SAV!$S2080-E_SAV!$AE2080,HLOOKUP(A_Stammdaten!$B$12-1,$AF$4:$AL$4004,ROW(C2080)-3,FALSE)-$AE2080)</f>
        <v>0</v>
      </c>
      <c r="AE2080" s="109">
        <f>HLOOKUP(A_Stammdaten!$B$12,$AF$4:$AL$4004,ROW(C2080)-3,FALSE)</f>
        <v>0</v>
      </c>
      <c r="AF2080" s="109">
        <f t="shared" si="237"/>
        <v>0</v>
      </c>
      <c r="AG2080" s="109">
        <f t="shared" si="234"/>
        <v>0</v>
      </c>
      <c r="AH2080" s="109">
        <f t="shared" si="234"/>
        <v>0</v>
      </c>
      <c r="AI2080" s="109">
        <f t="shared" si="234"/>
        <v>0</v>
      </c>
      <c r="AJ2080" s="109">
        <f t="shared" ref="AJ2080:AL2143" si="240">IF(OR($C2080=0,$S2080=0,Z2080-(AJ$4-$C2080)=0),0,IF($C2080&lt;AJ$4,AI2080-AI2080/(Z2080-(AJ$4-$C2080)),IF($C2080=AJ$4,$S2080-$S2080/Z2080,0)))</f>
        <v>0</v>
      </c>
      <c r="AK2080" s="109">
        <f t="shared" si="240"/>
        <v>0</v>
      </c>
      <c r="AL2080" s="109">
        <f t="shared" si="240"/>
        <v>0</v>
      </c>
    </row>
    <row r="2081" spans="1:38" x14ac:dyDescent="0.3">
      <c r="A2081" s="421"/>
      <c r="B2081" s="421"/>
      <c r="C2081" s="422"/>
      <c r="D2081" s="423"/>
      <c r="E2081" s="421"/>
      <c r="F2081" s="421"/>
      <c r="G2081" s="421"/>
      <c r="H2081" s="421"/>
      <c r="I2081" s="421"/>
      <c r="J2081" s="421"/>
      <c r="K2081" s="421"/>
      <c r="L2081" s="421"/>
      <c r="M2081" s="423"/>
      <c r="N2081" s="340">
        <f>IF(C2081&gt;A_Stammdaten!$B$12,0,SUM(E2081,F2081,H2081,J2081:K2081)-SUM(G2081,I2081,L2081:M2081))</f>
        <v>0</v>
      </c>
      <c r="O2081" s="421"/>
      <c r="P2081" s="421"/>
      <c r="Q2081" s="421"/>
      <c r="R2081" s="421"/>
      <c r="S2081" s="108">
        <f t="shared" si="238"/>
        <v>0</v>
      </c>
      <c r="T2081" s="341">
        <f>IF(ISBLANK($B2081),0,VLOOKUP($B2081,Listen!$A$2:$C$45,2,FALSE))</f>
        <v>0</v>
      </c>
      <c r="U2081" s="341">
        <f>IF(ISBLANK($B2081),0,VLOOKUP($B2081,Listen!$A$2:$C$45,3,FALSE))</f>
        <v>0</v>
      </c>
      <c r="V2081" s="342">
        <f t="shared" si="236"/>
        <v>0</v>
      </c>
      <c r="W2081" s="342">
        <f t="shared" si="235"/>
        <v>0</v>
      </c>
      <c r="X2081" s="342">
        <f t="shared" si="235"/>
        <v>0</v>
      </c>
      <c r="Y2081" s="342">
        <f t="shared" si="235"/>
        <v>0</v>
      </c>
      <c r="Z2081" s="342">
        <f t="shared" si="235"/>
        <v>0</v>
      </c>
      <c r="AA2081" s="342">
        <f t="shared" si="235"/>
        <v>0</v>
      </c>
      <c r="AB2081" s="342">
        <f t="shared" si="235"/>
        <v>0</v>
      </c>
      <c r="AC2081" s="109">
        <f t="shared" si="239"/>
        <v>0</v>
      </c>
      <c r="AD2081" s="109">
        <f>IF(C2081=A_Stammdaten!$B$12,E_SAV!$S2081-E_SAV!$AE2081,HLOOKUP(A_Stammdaten!$B$12-1,$AF$4:$AL$4004,ROW(C2081)-3,FALSE)-$AE2081)</f>
        <v>0</v>
      </c>
      <c r="AE2081" s="109">
        <f>HLOOKUP(A_Stammdaten!$B$12,$AF$4:$AL$4004,ROW(C2081)-3,FALSE)</f>
        <v>0</v>
      </c>
      <c r="AF2081" s="109">
        <f t="shared" si="237"/>
        <v>0</v>
      </c>
      <c r="AG2081" s="109">
        <f t="shared" ref="AG2081:AL2144" si="241">IF(OR($C2081=0,$S2081=0,W2081-(AG$4-$C2081)=0),0,IF($C2081&lt;AG$4,AF2081-AF2081/(W2081-(AG$4-$C2081)),IF($C2081=AG$4,$S2081-$S2081/W2081,0)))</f>
        <v>0</v>
      </c>
      <c r="AH2081" s="109">
        <f t="shared" si="241"/>
        <v>0</v>
      </c>
      <c r="AI2081" s="109">
        <f t="shared" si="241"/>
        <v>0</v>
      </c>
      <c r="AJ2081" s="109">
        <f t="shared" si="240"/>
        <v>0</v>
      </c>
      <c r="AK2081" s="109">
        <f t="shared" si="240"/>
        <v>0</v>
      </c>
      <c r="AL2081" s="109">
        <f t="shared" si="240"/>
        <v>0</v>
      </c>
    </row>
    <row r="2082" spans="1:38" x14ac:dyDescent="0.3">
      <c r="A2082" s="421"/>
      <c r="B2082" s="421"/>
      <c r="C2082" s="422"/>
      <c r="D2082" s="423"/>
      <c r="E2082" s="421"/>
      <c r="F2082" s="421"/>
      <c r="G2082" s="421"/>
      <c r="H2082" s="421"/>
      <c r="I2082" s="421"/>
      <c r="J2082" s="421"/>
      <c r="K2082" s="421"/>
      <c r="L2082" s="421"/>
      <c r="M2082" s="423"/>
      <c r="N2082" s="340">
        <f>IF(C2082&gt;A_Stammdaten!$B$12,0,SUM(E2082,F2082,H2082,J2082:K2082)-SUM(G2082,I2082,L2082:M2082))</f>
        <v>0</v>
      </c>
      <c r="O2082" s="421"/>
      <c r="P2082" s="421"/>
      <c r="Q2082" s="421"/>
      <c r="R2082" s="421"/>
      <c r="S2082" s="108">
        <f t="shared" si="238"/>
        <v>0</v>
      </c>
      <c r="T2082" s="341">
        <f>IF(ISBLANK($B2082),0,VLOOKUP($B2082,Listen!$A$2:$C$45,2,FALSE))</f>
        <v>0</v>
      </c>
      <c r="U2082" s="341">
        <f>IF(ISBLANK($B2082),0,VLOOKUP($B2082,Listen!$A$2:$C$45,3,FALSE))</f>
        <v>0</v>
      </c>
      <c r="V2082" s="342">
        <f t="shared" si="236"/>
        <v>0</v>
      </c>
      <c r="W2082" s="342">
        <f t="shared" si="235"/>
        <v>0</v>
      </c>
      <c r="X2082" s="342">
        <f t="shared" si="235"/>
        <v>0</v>
      </c>
      <c r="Y2082" s="342">
        <f t="shared" si="235"/>
        <v>0</v>
      </c>
      <c r="Z2082" s="342">
        <f t="shared" si="235"/>
        <v>0</v>
      </c>
      <c r="AA2082" s="342">
        <f t="shared" si="235"/>
        <v>0</v>
      </c>
      <c r="AB2082" s="342">
        <f t="shared" si="235"/>
        <v>0</v>
      </c>
      <c r="AC2082" s="109">
        <f t="shared" si="239"/>
        <v>0</v>
      </c>
      <c r="AD2082" s="109">
        <f>IF(C2082=A_Stammdaten!$B$12,E_SAV!$S2082-E_SAV!$AE2082,HLOOKUP(A_Stammdaten!$B$12-1,$AF$4:$AL$4004,ROW(C2082)-3,FALSE)-$AE2082)</f>
        <v>0</v>
      </c>
      <c r="AE2082" s="109">
        <f>HLOOKUP(A_Stammdaten!$B$12,$AF$4:$AL$4004,ROW(C2082)-3,FALSE)</f>
        <v>0</v>
      </c>
      <c r="AF2082" s="109">
        <f t="shared" si="237"/>
        <v>0</v>
      </c>
      <c r="AG2082" s="109">
        <f t="shared" si="241"/>
        <v>0</v>
      </c>
      <c r="AH2082" s="109">
        <f t="shared" si="241"/>
        <v>0</v>
      </c>
      <c r="AI2082" s="109">
        <f t="shared" si="241"/>
        <v>0</v>
      </c>
      <c r="AJ2082" s="109">
        <f t="shared" si="240"/>
        <v>0</v>
      </c>
      <c r="AK2082" s="109">
        <f t="shared" si="240"/>
        <v>0</v>
      </c>
      <c r="AL2082" s="109">
        <f t="shared" si="240"/>
        <v>0</v>
      </c>
    </row>
    <row r="2083" spans="1:38" x14ac:dyDescent="0.3">
      <c r="A2083" s="421"/>
      <c r="B2083" s="421"/>
      <c r="C2083" s="422"/>
      <c r="D2083" s="423"/>
      <c r="E2083" s="421"/>
      <c r="F2083" s="421"/>
      <c r="G2083" s="421"/>
      <c r="H2083" s="421"/>
      <c r="I2083" s="421"/>
      <c r="J2083" s="421"/>
      <c r="K2083" s="421"/>
      <c r="L2083" s="421"/>
      <c r="M2083" s="423"/>
      <c r="N2083" s="340">
        <f>IF(C2083&gt;A_Stammdaten!$B$12,0,SUM(E2083,F2083,H2083,J2083:K2083)-SUM(G2083,I2083,L2083:M2083))</f>
        <v>0</v>
      </c>
      <c r="O2083" s="421"/>
      <c r="P2083" s="421"/>
      <c r="Q2083" s="421"/>
      <c r="R2083" s="421"/>
      <c r="S2083" s="108">
        <f t="shared" si="238"/>
        <v>0</v>
      </c>
      <c r="T2083" s="341">
        <f>IF(ISBLANK($B2083),0,VLOOKUP($B2083,Listen!$A$2:$C$45,2,FALSE))</f>
        <v>0</v>
      </c>
      <c r="U2083" s="341">
        <f>IF(ISBLANK($B2083),0,VLOOKUP($B2083,Listen!$A$2:$C$45,3,FALSE))</f>
        <v>0</v>
      </c>
      <c r="V2083" s="342">
        <f t="shared" si="236"/>
        <v>0</v>
      </c>
      <c r="W2083" s="342">
        <f t="shared" si="235"/>
        <v>0</v>
      </c>
      <c r="X2083" s="342">
        <f t="shared" si="235"/>
        <v>0</v>
      </c>
      <c r="Y2083" s="342">
        <f t="shared" si="235"/>
        <v>0</v>
      </c>
      <c r="Z2083" s="342">
        <f t="shared" si="235"/>
        <v>0</v>
      </c>
      <c r="AA2083" s="342">
        <f t="shared" si="235"/>
        <v>0</v>
      </c>
      <c r="AB2083" s="342">
        <f t="shared" si="235"/>
        <v>0</v>
      </c>
      <c r="AC2083" s="109">
        <f t="shared" si="239"/>
        <v>0</v>
      </c>
      <c r="AD2083" s="109">
        <f>IF(C2083=A_Stammdaten!$B$12,E_SAV!$S2083-E_SAV!$AE2083,HLOOKUP(A_Stammdaten!$B$12-1,$AF$4:$AL$4004,ROW(C2083)-3,FALSE)-$AE2083)</f>
        <v>0</v>
      </c>
      <c r="AE2083" s="109">
        <f>HLOOKUP(A_Stammdaten!$B$12,$AF$4:$AL$4004,ROW(C2083)-3,FALSE)</f>
        <v>0</v>
      </c>
      <c r="AF2083" s="109">
        <f t="shared" si="237"/>
        <v>0</v>
      </c>
      <c r="AG2083" s="109">
        <f t="shared" si="241"/>
        <v>0</v>
      </c>
      <c r="AH2083" s="109">
        <f t="shared" si="241"/>
        <v>0</v>
      </c>
      <c r="AI2083" s="109">
        <f t="shared" si="241"/>
        <v>0</v>
      </c>
      <c r="AJ2083" s="109">
        <f t="shared" si="240"/>
        <v>0</v>
      </c>
      <c r="AK2083" s="109">
        <f t="shared" si="240"/>
        <v>0</v>
      </c>
      <c r="AL2083" s="109">
        <f t="shared" si="240"/>
        <v>0</v>
      </c>
    </row>
    <row r="2084" spans="1:38" x14ac:dyDescent="0.3">
      <c r="A2084" s="421"/>
      <c r="B2084" s="421"/>
      <c r="C2084" s="422"/>
      <c r="D2084" s="423"/>
      <c r="E2084" s="421"/>
      <c r="F2084" s="421"/>
      <c r="G2084" s="421"/>
      <c r="H2084" s="421"/>
      <c r="I2084" s="421"/>
      <c r="J2084" s="421"/>
      <c r="K2084" s="421"/>
      <c r="L2084" s="421"/>
      <c r="M2084" s="423"/>
      <c r="N2084" s="340">
        <f>IF(C2084&gt;A_Stammdaten!$B$12,0,SUM(E2084,F2084,H2084,J2084:K2084)-SUM(G2084,I2084,L2084:M2084))</f>
        <v>0</v>
      </c>
      <c r="O2084" s="421"/>
      <c r="P2084" s="421"/>
      <c r="Q2084" s="421"/>
      <c r="R2084" s="421"/>
      <c r="S2084" s="108">
        <f t="shared" si="238"/>
        <v>0</v>
      </c>
      <c r="T2084" s="341">
        <f>IF(ISBLANK($B2084),0,VLOOKUP($B2084,Listen!$A$2:$C$45,2,FALSE))</f>
        <v>0</v>
      </c>
      <c r="U2084" s="341">
        <f>IF(ISBLANK($B2084),0,VLOOKUP($B2084,Listen!$A$2:$C$45,3,FALSE))</f>
        <v>0</v>
      </c>
      <c r="V2084" s="342">
        <f t="shared" si="236"/>
        <v>0</v>
      </c>
      <c r="W2084" s="342">
        <f t="shared" si="235"/>
        <v>0</v>
      </c>
      <c r="X2084" s="342">
        <f t="shared" si="235"/>
        <v>0</v>
      </c>
      <c r="Y2084" s="342">
        <f t="shared" si="235"/>
        <v>0</v>
      </c>
      <c r="Z2084" s="342">
        <f t="shared" si="235"/>
        <v>0</v>
      </c>
      <c r="AA2084" s="342">
        <f t="shared" si="235"/>
        <v>0</v>
      </c>
      <c r="AB2084" s="342">
        <f t="shared" si="235"/>
        <v>0</v>
      </c>
      <c r="AC2084" s="109">
        <f t="shared" si="239"/>
        <v>0</v>
      </c>
      <c r="AD2084" s="109">
        <f>IF(C2084=A_Stammdaten!$B$12,E_SAV!$S2084-E_SAV!$AE2084,HLOOKUP(A_Stammdaten!$B$12-1,$AF$4:$AL$4004,ROW(C2084)-3,FALSE)-$AE2084)</f>
        <v>0</v>
      </c>
      <c r="AE2084" s="109">
        <f>HLOOKUP(A_Stammdaten!$B$12,$AF$4:$AL$4004,ROW(C2084)-3,FALSE)</f>
        <v>0</v>
      </c>
      <c r="AF2084" s="109">
        <f t="shared" si="237"/>
        <v>0</v>
      </c>
      <c r="AG2084" s="109">
        <f t="shared" si="241"/>
        <v>0</v>
      </c>
      <c r="AH2084" s="109">
        <f t="shared" si="241"/>
        <v>0</v>
      </c>
      <c r="AI2084" s="109">
        <f t="shared" si="241"/>
        <v>0</v>
      </c>
      <c r="AJ2084" s="109">
        <f t="shared" si="240"/>
        <v>0</v>
      </c>
      <c r="AK2084" s="109">
        <f t="shared" si="240"/>
        <v>0</v>
      </c>
      <c r="AL2084" s="109">
        <f t="shared" si="240"/>
        <v>0</v>
      </c>
    </row>
    <row r="2085" spans="1:38" x14ac:dyDescent="0.3">
      <c r="A2085" s="421"/>
      <c r="B2085" s="421"/>
      <c r="C2085" s="422"/>
      <c r="D2085" s="423"/>
      <c r="E2085" s="421"/>
      <c r="F2085" s="421"/>
      <c r="G2085" s="421"/>
      <c r="H2085" s="421"/>
      <c r="I2085" s="421"/>
      <c r="J2085" s="421"/>
      <c r="K2085" s="421"/>
      <c r="L2085" s="421"/>
      <c r="M2085" s="423"/>
      <c r="N2085" s="340">
        <f>IF(C2085&gt;A_Stammdaten!$B$12,0,SUM(E2085,F2085,H2085,J2085:K2085)-SUM(G2085,I2085,L2085:M2085))</f>
        <v>0</v>
      </c>
      <c r="O2085" s="421"/>
      <c r="P2085" s="421"/>
      <c r="Q2085" s="421"/>
      <c r="R2085" s="421"/>
      <c r="S2085" s="108">
        <f t="shared" si="238"/>
        <v>0</v>
      </c>
      <c r="T2085" s="341">
        <f>IF(ISBLANK($B2085),0,VLOOKUP($B2085,Listen!$A$2:$C$45,2,FALSE))</f>
        <v>0</v>
      </c>
      <c r="U2085" s="341">
        <f>IF(ISBLANK($B2085),0,VLOOKUP($B2085,Listen!$A$2:$C$45,3,FALSE))</f>
        <v>0</v>
      </c>
      <c r="V2085" s="342">
        <f t="shared" si="236"/>
        <v>0</v>
      </c>
      <c r="W2085" s="342">
        <f t="shared" si="235"/>
        <v>0</v>
      </c>
      <c r="X2085" s="342">
        <f t="shared" si="235"/>
        <v>0</v>
      </c>
      <c r="Y2085" s="342">
        <f t="shared" si="235"/>
        <v>0</v>
      </c>
      <c r="Z2085" s="342">
        <f t="shared" si="235"/>
        <v>0</v>
      </c>
      <c r="AA2085" s="342">
        <f t="shared" si="235"/>
        <v>0</v>
      </c>
      <c r="AB2085" s="342">
        <f t="shared" si="235"/>
        <v>0</v>
      </c>
      <c r="AC2085" s="109">
        <f t="shared" si="239"/>
        <v>0</v>
      </c>
      <c r="AD2085" s="109">
        <f>IF(C2085=A_Stammdaten!$B$12,E_SAV!$S2085-E_SAV!$AE2085,HLOOKUP(A_Stammdaten!$B$12-1,$AF$4:$AL$4004,ROW(C2085)-3,FALSE)-$AE2085)</f>
        <v>0</v>
      </c>
      <c r="AE2085" s="109">
        <f>HLOOKUP(A_Stammdaten!$B$12,$AF$4:$AL$4004,ROW(C2085)-3,FALSE)</f>
        <v>0</v>
      </c>
      <c r="AF2085" s="109">
        <f t="shared" si="237"/>
        <v>0</v>
      </c>
      <c r="AG2085" s="109">
        <f t="shared" si="241"/>
        <v>0</v>
      </c>
      <c r="AH2085" s="109">
        <f t="shared" si="241"/>
        <v>0</v>
      </c>
      <c r="AI2085" s="109">
        <f t="shared" si="241"/>
        <v>0</v>
      </c>
      <c r="AJ2085" s="109">
        <f t="shared" si="240"/>
        <v>0</v>
      </c>
      <c r="AK2085" s="109">
        <f t="shared" si="240"/>
        <v>0</v>
      </c>
      <c r="AL2085" s="109">
        <f t="shared" si="240"/>
        <v>0</v>
      </c>
    </row>
    <row r="2086" spans="1:38" x14ac:dyDescent="0.3">
      <c r="A2086" s="421"/>
      <c r="B2086" s="421"/>
      <c r="C2086" s="422"/>
      <c r="D2086" s="423"/>
      <c r="E2086" s="421"/>
      <c r="F2086" s="421"/>
      <c r="G2086" s="421"/>
      <c r="H2086" s="421"/>
      <c r="I2086" s="421"/>
      <c r="J2086" s="421"/>
      <c r="K2086" s="421"/>
      <c r="L2086" s="421"/>
      <c r="M2086" s="423"/>
      <c r="N2086" s="340">
        <f>IF(C2086&gt;A_Stammdaten!$B$12,0,SUM(E2086,F2086,H2086,J2086:K2086)-SUM(G2086,I2086,L2086:M2086))</f>
        <v>0</v>
      </c>
      <c r="O2086" s="421"/>
      <c r="P2086" s="421"/>
      <c r="Q2086" s="421"/>
      <c r="R2086" s="421"/>
      <c r="S2086" s="108">
        <f t="shared" si="238"/>
        <v>0</v>
      </c>
      <c r="T2086" s="341">
        <f>IF(ISBLANK($B2086),0,VLOOKUP($B2086,Listen!$A$2:$C$45,2,FALSE))</f>
        <v>0</v>
      </c>
      <c r="U2086" s="341">
        <f>IF(ISBLANK($B2086),0,VLOOKUP($B2086,Listen!$A$2:$C$45,3,FALSE))</f>
        <v>0</v>
      </c>
      <c r="V2086" s="342">
        <f t="shared" si="236"/>
        <v>0</v>
      </c>
      <c r="W2086" s="342">
        <f t="shared" si="235"/>
        <v>0</v>
      </c>
      <c r="X2086" s="342">
        <f t="shared" si="235"/>
        <v>0</v>
      </c>
      <c r="Y2086" s="342">
        <f t="shared" si="235"/>
        <v>0</v>
      </c>
      <c r="Z2086" s="342">
        <f t="shared" si="235"/>
        <v>0</v>
      </c>
      <c r="AA2086" s="342">
        <f t="shared" si="235"/>
        <v>0</v>
      </c>
      <c r="AB2086" s="342">
        <f t="shared" si="235"/>
        <v>0</v>
      </c>
      <c r="AC2086" s="109">
        <f t="shared" si="239"/>
        <v>0</v>
      </c>
      <c r="AD2086" s="109">
        <f>IF(C2086=A_Stammdaten!$B$12,E_SAV!$S2086-E_SAV!$AE2086,HLOOKUP(A_Stammdaten!$B$12-1,$AF$4:$AL$4004,ROW(C2086)-3,FALSE)-$AE2086)</f>
        <v>0</v>
      </c>
      <c r="AE2086" s="109">
        <f>HLOOKUP(A_Stammdaten!$B$12,$AF$4:$AL$4004,ROW(C2086)-3,FALSE)</f>
        <v>0</v>
      </c>
      <c r="AF2086" s="109">
        <f t="shared" si="237"/>
        <v>0</v>
      </c>
      <c r="AG2086" s="109">
        <f t="shared" si="241"/>
        <v>0</v>
      </c>
      <c r="AH2086" s="109">
        <f t="shared" si="241"/>
        <v>0</v>
      </c>
      <c r="AI2086" s="109">
        <f t="shared" si="241"/>
        <v>0</v>
      </c>
      <c r="AJ2086" s="109">
        <f t="shared" si="240"/>
        <v>0</v>
      </c>
      <c r="AK2086" s="109">
        <f t="shared" si="240"/>
        <v>0</v>
      </c>
      <c r="AL2086" s="109">
        <f t="shared" si="240"/>
        <v>0</v>
      </c>
    </row>
    <row r="2087" spans="1:38" x14ac:dyDescent="0.3">
      <c r="A2087" s="421"/>
      <c r="B2087" s="421"/>
      <c r="C2087" s="422"/>
      <c r="D2087" s="423"/>
      <c r="E2087" s="421"/>
      <c r="F2087" s="421"/>
      <c r="G2087" s="421"/>
      <c r="H2087" s="421"/>
      <c r="I2087" s="421"/>
      <c r="J2087" s="421"/>
      <c r="K2087" s="421"/>
      <c r="L2087" s="421"/>
      <c r="M2087" s="423"/>
      <c r="N2087" s="340">
        <f>IF(C2087&gt;A_Stammdaten!$B$12,0,SUM(E2087,F2087,H2087,J2087:K2087)-SUM(G2087,I2087,L2087:M2087))</f>
        <v>0</v>
      </c>
      <c r="O2087" s="421"/>
      <c r="P2087" s="421"/>
      <c r="Q2087" s="421"/>
      <c r="R2087" s="421"/>
      <c r="S2087" s="108">
        <f t="shared" si="238"/>
        <v>0</v>
      </c>
      <c r="T2087" s="341">
        <f>IF(ISBLANK($B2087),0,VLOOKUP($B2087,Listen!$A$2:$C$45,2,FALSE))</f>
        <v>0</v>
      </c>
      <c r="U2087" s="341">
        <f>IF(ISBLANK($B2087),0,VLOOKUP($B2087,Listen!$A$2:$C$45,3,FALSE))</f>
        <v>0</v>
      </c>
      <c r="V2087" s="342">
        <f t="shared" si="236"/>
        <v>0</v>
      </c>
      <c r="W2087" s="342">
        <f t="shared" si="235"/>
        <v>0</v>
      </c>
      <c r="X2087" s="342">
        <f t="shared" si="235"/>
        <v>0</v>
      </c>
      <c r="Y2087" s="342">
        <f t="shared" si="235"/>
        <v>0</v>
      </c>
      <c r="Z2087" s="342">
        <f t="shared" si="235"/>
        <v>0</v>
      </c>
      <c r="AA2087" s="342">
        <f t="shared" si="235"/>
        <v>0</v>
      </c>
      <c r="AB2087" s="342">
        <f t="shared" si="235"/>
        <v>0</v>
      </c>
      <c r="AC2087" s="109">
        <f t="shared" si="239"/>
        <v>0</v>
      </c>
      <c r="AD2087" s="109">
        <f>IF(C2087=A_Stammdaten!$B$12,E_SAV!$S2087-E_SAV!$AE2087,HLOOKUP(A_Stammdaten!$B$12-1,$AF$4:$AL$4004,ROW(C2087)-3,FALSE)-$AE2087)</f>
        <v>0</v>
      </c>
      <c r="AE2087" s="109">
        <f>HLOOKUP(A_Stammdaten!$B$12,$AF$4:$AL$4004,ROW(C2087)-3,FALSE)</f>
        <v>0</v>
      </c>
      <c r="AF2087" s="109">
        <f t="shared" si="237"/>
        <v>0</v>
      </c>
      <c r="AG2087" s="109">
        <f t="shared" si="241"/>
        <v>0</v>
      </c>
      <c r="AH2087" s="109">
        <f t="shared" si="241"/>
        <v>0</v>
      </c>
      <c r="AI2087" s="109">
        <f t="shared" si="241"/>
        <v>0</v>
      </c>
      <c r="AJ2087" s="109">
        <f t="shared" si="240"/>
        <v>0</v>
      </c>
      <c r="AK2087" s="109">
        <f t="shared" si="240"/>
        <v>0</v>
      </c>
      <c r="AL2087" s="109">
        <f t="shared" si="240"/>
        <v>0</v>
      </c>
    </row>
    <row r="2088" spans="1:38" x14ac:dyDescent="0.3">
      <c r="A2088" s="421"/>
      <c r="B2088" s="421"/>
      <c r="C2088" s="422"/>
      <c r="D2088" s="423"/>
      <c r="E2088" s="421"/>
      <c r="F2088" s="421"/>
      <c r="G2088" s="421"/>
      <c r="H2088" s="421"/>
      <c r="I2088" s="421"/>
      <c r="J2088" s="421"/>
      <c r="K2088" s="421"/>
      <c r="L2088" s="421"/>
      <c r="M2088" s="423"/>
      <c r="N2088" s="340">
        <f>IF(C2088&gt;A_Stammdaten!$B$12,0,SUM(E2088,F2088,H2088,J2088:K2088)-SUM(G2088,I2088,L2088:M2088))</f>
        <v>0</v>
      </c>
      <c r="O2088" s="421"/>
      <c r="P2088" s="421"/>
      <c r="Q2088" s="421"/>
      <c r="R2088" s="421"/>
      <c r="S2088" s="108">
        <f t="shared" si="238"/>
        <v>0</v>
      </c>
      <c r="T2088" s="341">
        <f>IF(ISBLANK($B2088),0,VLOOKUP($B2088,Listen!$A$2:$C$45,2,FALSE))</f>
        <v>0</v>
      </c>
      <c r="U2088" s="341">
        <f>IF(ISBLANK($B2088),0,VLOOKUP($B2088,Listen!$A$2:$C$45,3,FALSE))</f>
        <v>0</v>
      </c>
      <c r="V2088" s="342">
        <f t="shared" si="236"/>
        <v>0</v>
      </c>
      <c r="W2088" s="342">
        <f t="shared" si="235"/>
        <v>0</v>
      </c>
      <c r="X2088" s="342">
        <f t="shared" si="235"/>
        <v>0</v>
      </c>
      <c r="Y2088" s="342">
        <f t="shared" si="235"/>
        <v>0</v>
      </c>
      <c r="Z2088" s="342">
        <f t="shared" si="235"/>
        <v>0</v>
      </c>
      <c r="AA2088" s="342">
        <f t="shared" si="235"/>
        <v>0</v>
      </c>
      <c r="AB2088" s="342">
        <f t="shared" si="235"/>
        <v>0</v>
      </c>
      <c r="AC2088" s="109">
        <f t="shared" si="239"/>
        <v>0</v>
      </c>
      <c r="AD2088" s="109">
        <f>IF(C2088=A_Stammdaten!$B$12,E_SAV!$S2088-E_SAV!$AE2088,HLOOKUP(A_Stammdaten!$B$12-1,$AF$4:$AL$4004,ROW(C2088)-3,FALSE)-$AE2088)</f>
        <v>0</v>
      </c>
      <c r="AE2088" s="109">
        <f>HLOOKUP(A_Stammdaten!$B$12,$AF$4:$AL$4004,ROW(C2088)-3,FALSE)</f>
        <v>0</v>
      </c>
      <c r="AF2088" s="109">
        <f t="shared" si="237"/>
        <v>0</v>
      </c>
      <c r="AG2088" s="109">
        <f t="shared" si="241"/>
        <v>0</v>
      </c>
      <c r="AH2088" s="109">
        <f t="shared" si="241"/>
        <v>0</v>
      </c>
      <c r="AI2088" s="109">
        <f t="shared" si="241"/>
        <v>0</v>
      </c>
      <c r="AJ2088" s="109">
        <f t="shared" si="240"/>
        <v>0</v>
      </c>
      <c r="AK2088" s="109">
        <f t="shared" si="240"/>
        <v>0</v>
      </c>
      <c r="AL2088" s="109">
        <f t="shared" si="240"/>
        <v>0</v>
      </c>
    </row>
    <row r="2089" spans="1:38" x14ac:dyDescent="0.3">
      <c r="A2089" s="421"/>
      <c r="B2089" s="421"/>
      <c r="C2089" s="422"/>
      <c r="D2089" s="423"/>
      <c r="E2089" s="421"/>
      <c r="F2089" s="421"/>
      <c r="G2089" s="421"/>
      <c r="H2089" s="421"/>
      <c r="I2089" s="421"/>
      <c r="J2089" s="421"/>
      <c r="K2089" s="421"/>
      <c r="L2089" s="421"/>
      <c r="M2089" s="423"/>
      <c r="N2089" s="340">
        <f>IF(C2089&gt;A_Stammdaten!$B$12,0,SUM(E2089,F2089,H2089,J2089:K2089)-SUM(G2089,I2089,L2089:M2089))</f>
        <v>0</v>
      </c>
      <c r="O2089" s="421"/>
      <c r="P2089" s="421"/>
      <c r="Q2089" s="421"/>
      <c r="R2089" s="421"/>
      <c r="S2089" s="108">
        <f t="shared" si="238"/>
        <v>0</v>
      </c>
      <c r="T2089" s="341">
        <f>IF(ISBLANK($B2089),0,VLOOKUP($B2089,Listen!$A$2:$C$45,2,FALSE))</f>
        <v>0</v>
      </c>
      <c r="U2089" s="341">
        <f>IF(ISBLANK($B2089),0,VLOOKUP($B2089,Listen!$A$2:$C$45,3,FALSE))</f>
        <v>0</v>
      </c>
      <c r="V2089" s="342">
        <f t="shared" si="236"/>
        <v>0</v>
      </c>
      <c r="W2089" s="342">
        <f t="shared" si="235"/>
        <v>0</v>
      </c>
      <c r="X2089" s="342">
        <f t="shared" si="235"/>
        <v>0</v>
      </c>
      <c r="Y2089" s="342">
        <f t="shared" si="235"/>
        <v>0</v>
      </c>
      <c r="Z2089" s="342">
        <f t="shared" si="235"/>
        <v>0</v>
      </c>
      <c r="AA2089" s="342">
        <f t="shared" si="235"/>
        <v>0</v>
      </c>
      <c r="AB2089" s="342">
        <f t="shared" si="235"/>
        <v>0</v>
      </c>
      <c r="AC2089" s="109">
        <f t="shared" si="239"/>
        <v>0</v>
      </c>
      <c r="AD2089" s="109">
        <f>IF(C2089=A_Stammdaten!$B$12,E_SAV!$S2089-E_SAV!$AE2089,HLOOKUP(A_Stammdaten!$B$12-1,$AF$4:$AL$4004,ROW(C2089)-3,FALSE)-$AE2089)</f>
        <v>0</v>
      </c>
      <c r="AE2089" s="109">
        <f>HLOOKUP(A_Stammdaten!$B$12,$AF$4:$AL$4004,ROW(C2089)-3,FALSE)</f>
        <v>0</v>
      </c>
      <c r="AF2089" s="109">
        <f t="shared" si="237"/>
        <v>0</v>
      </c>
      <c r="AG2089" s="109">
        <f t="shared" si="241"/>
        <v>0</v>
      </c>
      <c r="AH2089" s="109">
        <f t="shared" si="241"/>
        <v>0</v>
      </c>
      <c r="AI2089" s="109">
        <f t="shared" si="241"/>
        <v>0</v>
      </c>
      <c r="AJ2089" s="109">
        <f t="shared" si="240"/>
        <v>0</v>
      </c>
      <c r="AK2089" s="109">
        <f t="shared" si="240"/>
        <v>0</v>
      </c>
      <c r="AL2089" s="109">
        <f t="shared" si="240"/>
        <v>0</v>
      </c>
    </row>
    <row r="2090" spans="1:38" x14ac:dyDescent="0.3">
      <c r="A2090" s="421"/>
      <c r="B2090" s="421"/>
      <c r="C2090" s="422"/>
      <c r="D2090" s="423"/>
      <c r="E2090" s="421"/>
      <c r="F2090" s="421"/>
      <c r="G2090" s="421"/>
      <c r="H2090" s="421"/>
      <c r="I2090" s="421"/>
      <c r="J2090" s="421"/>
      <c r="K2090" s="421"/>
      <c r="L2090" s="421"/>
      <c r="M2090" s="423"/>
      <c r="N2090" s="340">
        <f>IF(C2090&gt;A_Stammdaten!$B$12,0,SUM(E2090,F2090,H2090,J2090:K2090)-SUM(G2090,I2090,L2090:M2090))</f>
        <v>0</v>
      </c>
      <c r="O2090" s="421"/>
      <c r="P2090" s="421"/>
      <c r="Q2090" s="421"/>
      <c r="R2090" s="421"/>
      <c r="S2090" s="108">
        <f t="shared" si="238"/>
        <v>0</v>
      </c>
      <c r="T2090" s="341">
        <f>IF(ISBLANK($B2090),0,VLOOKUP($B2090,Listen!$A$2:$C$45,2,FALSE))</f>
        <v>0</v>
      </c>
      <c r="U2090" s="341">
        <f>IF(ISBLANK($B2090),0,VLOOKUP($B2090,Listen!$A$2:$C$45,3,FALSE))</f>
        <v>0</v>
      </c>
      <c r="V2090" s="342">
        <f t="shared" si="236"/>
        <v>0</v>
      </c>
      <c r="W2090" s="342">
        <f t="shared" si="235"/>
        <v>0</v>
      </c>
      <c r="X2090" s="342">
        <f t="shared" si="235"/>
        <v>0</v>
      </c>
      <c r="Y2090" s="342">
        <f t="shared" si="235"/>
        <v>0</v>
      </c>
      <c r="Z2090" s="342">
        <f t="shared" si="235"/>
        <v>0</v>
      </c>
      <c r="AA2090" s="342">
        <f t="shared" si="235"/>
        <v>0</v>
      </c>
      <c r="AB2090" s="342">
        <f t="shared" si="235"/>
        <v>0</v>
      </c>
      <c r="AC2090" s="109">
        <f t="shared" si="239"/>
        <v>0</v>
      </c>
      <c r="AD2090" s="109">
        <f>IF(C2090=A_Stammdaten!$B$12,E_SAV!$S2090-E_SAV!$AE2090,HLOOKUP(A_Stammdaten!$B$12-1,$AF$4:$AL$4004,ROW(C2090)-3,FALSE)-$AE2090)</f>
        <v>0</v>
      </c>
      <c r="AE2090" s="109">
        <f>HLOOKUP(A_Stammdaten!$B$12,$AF$4:$AL$4004,ROW(C2090)-3,FALSE)</f>
        <v>0</v>
      </c>
      <c r="AF2090" s="109">
        <f t="shared" si="237"/>
        <v>0</v>
      </c>
      <c r="AG2090" s="109">
        <f t="shared" si="241"/>
        <v>0</v>
      </c>
      <c r="AH2090" s="109">
        <f t="shared" si="241"/>
        <v>0</v>
      </c>
      <c r="AI2090" s="109">
        <f t="shared" si="241"/>
        <v>0</v>
      </c>
      <c r="AJ2090" s="109">
        <f t="shared" si="240"/>
        <v>0</v>
      </c>
      <c r="AK2090" s="109">
        <f t="shared" si="240"/>
        <v>0</v>
      </c>
      <c r="AL2090" s="109">
        <f t="shared" si="240"/>
        <v>0</v>
      </c>
    </row>
    <row r="2091" spans="1:38" x14ac:dyDescent="0.3">
      <c r="A2091" s="421"/>
      <c r="B2091" s="421"/>
      <c r="C2091" s="422"/>
      <c r="D2091" s="423"/>
      <c r="E2091" s="421"/>
      <c r="F2091" s="421"/>
      <c r="G2091" s="421"/>
      <c r="H2091" s="421"/>
      <c r="I2091" s="421"/>
      <c r="J2091" s="421"/>
      <c r="K2091" s="421"/>
      <c r="L2091" s="421"/>
      <c r="M2091" s="423"/>
      <c r="N2091" s="340">
        <f>IF(C2091&gt;A_Stammdaten!$B$12,0,SUM(E2091,F2091,H2091,J2091:K2091)-SUM(G2091,I2091,L2091:M2091))</f>
        <v>0</v>
      </c>
      <c r="O2091" s="421"/>
      <c r="P2091" s="421"/>
      <c r="Q2091" s="421"/>
      <c r="R2091" s="421"/>
      <c r="S2091" s="108">
        <f t="shared" si="238"/>
        <v>0</v>
      </c>
      <c r="T2091" s="341">
        <f>IF(ISBLANK($B2091),0,VLOOKUP($B2091,Listen!$A$2:$C$45,2,FALSE))</f>
        <v>0</v>
      </c>
      <c r="U2091" s="341">
        <f>IF(ISBLANK($B2091),0,VLOOKUP($B2091,Listen!$A$2:$C$45,3,FALSE))</f>
        <v>0</v>
      </c>
      <c r="V2091" s="342">
        <f t="shared" si="236"/>
        <v>0</v>
      </c>
      <c r="W2091" s="342">
        <f t="shared" si="235"/>
        <v>0</v>
      </c>
      <c r="X2091" s="342">
        <f t="shared" si="235"/>
        <v>0</v>
      </c>
      <c r="Y2091" s="342">
        <f t="shared" si="235"/>
        <v>0</v>
      </c>
      <c r="Z2091" s="342">
        <f t="shared" si="235"/>
        <v>0</v>
      </c>
      <c r="AA2091" s="342">
        <f t="shared" si="235"/>
        <v>0</v>
      </c>
      <c r="AB2091" s="342">
        <f t="shared" ref="W2091:AB2134" si="242">$T2091</f>
        <v>0</v>
      </c>
      <c r="AC2091" s="109">
        <f t="shared" si="239"/>
        <v>0</v>
      </c>
      <c r="AD2091" s="109">
        <f>IF(C2091=A_Stammdaten!$B$12,E_SAV!$S2091-E_SAV!$AE2091,HLOOKUP(A_Stammdaten!$B$12-1,$AF$4:$AL$4004,ROW(C2091)-3,FALSE)-$AE2091)</f>
        <v>0</v>
      </c>
      <c r="AE2091" s="109">
        <f>HLOOKUP(A_Stammdaten!$B$12,$AF$4:$AL$4004,ROW(C2091)-3,FALSE)</f>
        <v>0</v>
      </c>
      <c r="AF2091" s="109">
        <f t="shared" si="237"/>
        <v>0</v>
      </c>
      <c r="AG2091" s="109">
        <f t="shared" si="241"/>
        <v>0</v>
      </c>
      <c r="AH2091" s="109">
        <f t="shared" si="241"/>
        <v>0</v>
      </c>
      <c r="AI2091" s="109">
        <f t="shared" si="241"/>
        <v>0</v>
      </c>
      <c r="AJ2091" s="109">
        <f t="shared" si="240"/>
        <v>0</v>
      </c>
      <c r="AK2091" s="109">
        <f t="shared" si="240"/>
        <v>0</v>
      </c>
      <c r="AL2091" s="109">
        <f t="shared" si="240"/>
        <v>0</v>
      </c>
    </row>
    <row r="2092" spans="1:38" x14ac:dyDescent="0.3">
      <c r="A2092" s="421"/>
      <c r="B2092" s="421"/>
      <c r="C2092" s="422"/>
      <c r="D2092" s="423"/>
      <c r="E2092" s="421"/>
      <c r="F2092" s="421"/>
      <c r="G2092" s="421"/>
      <c r="H2092" s="421"/>
      <c r="I2092" s="421"/>
      <c r="J2092" s="421"/>
      <c r="K2092" s="421"/>
      <c r="L2092" s="421"/>
      <c r="M2092" s="423"/>
      <c r="N2092" s="340">
        <f>IF(C2092&gt;A_Stammdaten!$B$12,0,SUM(E2092,F2092,H2092,J2092:K2092)-SUM(G2092,I2092,L2092:M2092))</f>
        <v>0</v>
      </c>
      <c r="O2092" s="421"/>
      <c r="P2092" s="421"/>
      <c r="Q2092" s="421"/>
      <c r="R2092" s="421"/>
      <c r="S2092" s="108">
        <f t="shared" si="238"/>
        <v>0</v>
      </c>
      <c r="T2092" s="341">
        <f>IF(ISBLANK($B2092),0,VLOOKUP($B2092,Listen!$A$2:$C$45,2,FALSE))</f>
        <v>0</v>
      </c>
      <c r="U2092" s="341">
        <f>IF(ISBLANK($B2092),0,VLOOKUP($B2092,Listen!$A$2:$C$45,3,FALSE))</f>
        <v>0</v>
      </c>
      <c r="V2092" s="342">
        <f t="shared" si="236"/>
        <v>0</v>
      </c>
      <c r="W2092" s="342">
        <f t="shared" si="242"/>
        <v>0</v>
      </c>
      <c r="X2092" s="342">
        <f t="shared" si="242"/>
        <v>0</v>
      </c>
      <c r="Y2092" s="342">
        <f t="shared" si="242"/>
        <v>0</v>
      </c>
      <c r="Z2092" s="342">
        <f t="shared" si="242"/>
        <v>0</v>
      </c>
      <c r="AA2092" s="342">
        <f t="shared" si="242"/>
        <v>0</v>
      </c>
      <c r="AB2092" s="342">
        <f t="shared" si="242"/>
        <v>0</v>
      </c>
      <c r="AC2092" s="109">
        <f t="shared" si="239"/>
        <v>0</v>
      </c>
      <c r="AD2092" s="109">
        <f>IF(C2092=A_Stammdaten!$B$12,E_SAV!$S2092-E_SAV!$AE2092,HLOOKUP(A_Stammdaten!$B$12-1,$AF$4:$AL$4004,ROW(C2092)-3,FALSE)-$AE2092)</f>
        <v>0</v>
      </c>
      <c r="AE2092" s="109">
        <f>HLOOKUP(A_Stammdaten!$B$12,$AF$4:$AL$4004,ROW(C2092)-3,FALSE)</f>
        <v>0</v>
      </c>
      <c r="AF2092" s="109">
        <f t="shared" si="237"/>
        <v>0</v>
      </c>
      <c r="AG2092" s="109">
        <f t="shared" si="241"/>
        <v>0</v>
      </c>
      <c r="AH2092" s="109">
        <f t="shared" si="241"/>
        <v>0</v>
      </c>
      <c r="AI2092" s="109">
        <f t="shared" si="241"/>
        <v>0</v>
      </c>
      <c r="AJ2092" s="109">
        <f t="shared" si="240"/>
        <v>0</v>
      </c>
      <c r="AK2092" s="109">
        <f t="shared" si="240"/>
        <v>0</v>
      </c>
      <c r="AL2092" s="109">
        <f t="shared" si="240"/>
        <v>0</v>
      </c>
    </row>
    <row r="2093" spans="1:38" x14ac:dyDescent="0.3">
      <c r="A2093" s="421"/>
      <c r="B2093" s="421"/>
      <c r="C2093" s="422"/>
      <c r="D2093" s="423"/>
      <c r="E2093" s="421"/>
      <c r="F2093" s="421"/>
      <c r="G2093" s="421"/>
      <c r="H2093" s="421"/>
      <c r="I2093" s="421"/>
      <c r="J2093" s="421"/>
      <c r="K2093" s="421"/>
      <c r="L2093" s="421"/>
      <c r="M2093" s="423"/>
      <c r="N2093" s="340">
        <f>IF(C2093&gt;A_Stammdaten!$B$12,0,SUM(E2093,F2093,H2093,J2093:K2093)-SUM(G2093,I2093,L2093:M2093))</f>
        <v>0</v>
      </c>
      <c r="O2093" s="421"/>
      <c r="P2093" s="421"/>
      <c r="Q2093" s="421"/>
      <c r="R2093" s="421"/>
      <c r="S2093" s="108">
        <f t="shared" si="238"/>
        <v>0</v>
      </c>
      <c r="T2093" s="341">
        <f>IF(ISBLANK($B2093),0,VLOOKUP($B2093,Listen!$A$2:$C$45,2,FALSE))</f>
        <v>0</v>
      </c>
      <c r="U2093" s="341">
        <f>IF(ISBLANK($B2093),0,VLOOKUP($B2093,Listen!$A$2:$C$45,3,FALSE))</f>
        <v>0</v>
      </c>
      <c r="V2093" s="342">
        <f t="shared" si="236"/>
        <v>0</v>
      </c>
      <c r="W2093" s="342">
        <f t="shared" si="242"/>
        <v>0</v>
      </c>
      <c r="X2093" s="342">
        <f t="shared" si="242"/>
        <v>0</v>
      </c>
      <c r="Y2093" s="342">
        <f t="shared" si="242"/>
        <v>0</v>
      </c>
      <c r="Z2093" s="342">
        <f t="shared" si="242"/>
        <v>0</v>
      </c>
      <c r="AA2093" s="342">
        <f t="shared" si="242"/>
        <v>0</v>
      </c>
      <c r="AB2093" s="342">
        <f t="shared" si="242"/>
        <v>0</v>
      </c>
      <c r="AC2093" s="109">
        <f t="shared" si="239"/>
        <v>0</v>
      </c>
      <c r="AD2093" s="109">
        <f>IF(C2093=A_Stammdaten!$B$12,E_SAV!$S2093-E_SAV!$AE2093,HLOOKUP(A_Stammdaten!$B$12-1,$AF$4:$AL$4004,ROW(C2093)-3,FALSE)-$AE2093)</f>
        <v>0</v>
      </c>
      <c r="AE2093" s="109">
        <f>HLOOKUP(A_Stammdaten!$B$12,$AF$4:$AL$4004,ROW(C2093)-3,FALSE)</f>
        <v>0</v>
      </c>
      <c r="AF2093" s="109">
        <f t="shared" si="237"/>
        <v>0</v>
      </c>
      <c r="AG2093" s="109">
        <f t="shared" si="241"/>
        <v>0</v>
      </c>
      <c r="AH2093" s="109">
        <f t="shared" si="241"/>
        <v>0</v>
      </c>
      <c r="AI2093" s="109">
        <f t="shared" si="241"/>
        <v>0</v>
      </c>
      <c r="AJ2093" s="109">
        <f t="shared" si="240"/>
        <v>0</v>
      </c>
      <c r="AK2093" s="109">
        <f t="shared" si="240"/>
        <v>0</v>
      </c>
      <c r="AL2093" s="109">
        <f t="shared" si="240"/>
        <v>0</v>
      </c>
    </row>
    <row r="2094" spans="1:38" x14ac:dyDescent="0.3">
      <c r="A2094" s="421"/>
      <c r="B2094" s="421"/>
      <c r="C2094" s="422"/>
      <c r="D2094" s="423"/>
      <c r="E2094" s="421"/>
      <c r="F2094" s="421"/>
      <c r="G2094" s="421"/>
      <c r="H2094" s="421"/>
      <c r="I2094" s="421"/>
      <c r="J2094" s="421"/>
      <c r="K2094" s="421"/>
      <c r="L2094" s="421"/>
      <c r="M2094" s="423"/>
      <c r="N2094" s="340">
        <f>IF(C2094&gt;A_Stammdaten!$B$12,0,SUM(E2094,F2094,H2094,J2094:K2094)-SUM(G2094,I2094,L2094:M2094))</f>
        <v>0</v>
      </c>
      <c r="O2094" s="421"/>
      <c r="P2094" s="421"/>
      <c r="Q2094" s="421"/>
      <c r="R2094" s="421"/>
      <c r="S2094" s="108">
        <f t="shared" si="238"/>
        <v>0</v>
      </c>
      <c r="T2094" s="341">
        <f>IF(ISBLANK($B2094),0,VLOOKUP($B2094,Listen!$A$2:$C$45,2,FALSE))</f>
        <v>0</v>
      </c>
      <c r="U2094" s="341">
        <f>IF(ISBLANK($B2094),0,VLOOKUP($B2094,Listen!$A$2:$C$45,3,FALSE))</f>
        <v>0</v>
      </c>
      <c r="V2094" s="342">
        <f t="shared" si="236"/>
        <v>0</v>
      </c>
      <c r="W2094" s="342">
        <f t="shared" si="242"/>
        <v>0</v>
      </c>
      <c r="X2094" s="342">
        <f t="shared" si="242"/>
        <v>0</v>
      </c>
      <c r="Y2094" s="342">
        <f t="shared" si="242"/>
        <v>0</v>
      </c>
      <c r="Z2094" s="342">
        <f t="shared" si="242"/>
        <v>0</v>
      </c>
      <c r="AA2094" s="342">
        <f t="shared" si="242"/>
        <v>0</v>
      </c>
      <c r="AB2094" s="342">
        <f t="shared" si="242"/>
        <v>0</v>
      </c>
      <c r="AC2094" s="109">
        <f t="shared" si="239"/>
        <v>0</v>
      </c>
      <c r="AD2094" s="109">
        <f>IF(C2094=A_Stammdaten!$B$12,E_SAV!$S2094-E_SAV!$AE2094,HLOOKUP(A_Stammdaten!$B$12-1,$AF$4:$AL$4004,ROW(C2094)-3,FALSE)-$AE2094)</f>
        <v>0</v>
      </c>
      <c r="AE2094" s="109">
        <f>HLOOKUP(A_Stammdaten!$B$12,$AF$4:$AL$4004,ROW(C2094)-3,FALSE)</f>
        <v>0</v>
      </c>
      <c r="AF2094" s="109">
        <f t="shared" si="237"/>
        <v>0</v>
      </c>
      <c r="AG2094" s="109">
        <f t="shared" si="241"/>
        <v>0</v>
      </c>
      <c r="AH2094" s="109">
        <f t="shared" si="241"/>
        <v>0</v>
      </c>
      <c r="AI2094" s="109">
        <f t="shared" si="241"/>
        <v>0</v>
      </c>
      <c r="AJ2094" s="109">
        <f t="shared" si="240"/>
        <v>0</v>
      </c>
      <c r="AK2094" s="109">
        <f t="shared" si="240"/>
        <v>0</v>
      </c>
      <c r="AL2094" s="109">
        <f t="shared" si="240"/>
        <v>0</v>
      </c>
    </row>
    <row r="2095" spans="1:38" x14ac:dyDescent="0.3">
      <c r="A2095" s="421"/>
      <c r="B2095" s="421"/>
      <c r="C2095" s="422"/>
      <c r="D2095" s="423"/>
      <c r="E2095" s="421"/>
      <c r="F2095" s="421"/>
      <c r="G2095" s="421"/>
      <c r="H2095" s="421"/>
      <c r="I2095" s="421"/>
      <c r="J2095" s="421"/>
      <c r="K2095" s="421"/>
      <c r="L2095" s="421"/>
      <c r="M2095" s="423"/>
      <c r="N2095" s="340">
        <f>IF(C2095&gt;A_Stammdaten!$B$12,0,SUM(E2095,F2095,H2095,J2095:K2095)-SUM(G2095,I2095,L2095:M2095))</f>
        <v>0</v>
      </c>
      <c r="O2095" s="421"/>
      <c r="P2095" s="421"/>
      <c r="Q2095" s="421"/>
      <c r="R2095" s="421"/>
      <c r="S2095" s="108">
        <f t="shared" si="238"/>
        <v>0</v>
      </c>
      <c r="T2095" s="341">
        <f>IF(ISBLANK($B2095),0,VLOOKUP($B2095,Listen!$A$2:$C$45,2,FALSE))</f>
        <v>0</v>
      </c>
      <c r="U2095" s="341">
        <f>IF(ISBLANK($B2095),0,VLOOKUP($B2095,Listen!$A$2:$C$45,3,FALSE))</f>
        <v>0</v>
      </c>
      <c r="V2095" s="342">
        <f t="shared" si="236"/>
        <v>0</v>
      </c>
      <c r="W2095" s="342">
        <f t="shared" si="242"/>
        <v>0</v>
      </c>
      <c r="X2095" s="342">
        <f t="shared" si="242"/>
        <v>0</v>
      </c>
      <c r="Y2095" s="342">
        <f t="shared" si="242"/>
        <v>0</v>
      </c>
      <c r="Z2095" s="342">
        <f t="shared" si="242"/>
        <v>0</v>
      </c>
      <c r="AA2095" s="342">
        <f t="shared" si="242"/>
        <v>0</v>
      </c>
      <c r="AB2095" s="342">
        <f t="shared" si="242"/>
        <v>0</v>
      </c>
      <c r="AC2095" s="109">
        <f t="shared" si="239"/>
        <v>0</v>
      </c>
      <c r="AD2095" s="109">
        <f>IF(C2095=A_Stammdaten!$B$12,E_SAV!$S2095-E_SAV!$AE2095,HLOOKUP(A_Stammdaten!$B$12-1,$AF$4:$AL$4004,ROW(C2095)-3,FALSE)-$AE2095)</f>
        <v>0</v>
      </c>
      <c r="AE2095" s="109">
        <f>HLOOKUP(A_Stammdaten!$B$12,$AF$4:$AL$4004,ROW(C2095)-3,FALSE)</f>
        <v>0</v>
      </c>
      <c r="AF2095" s="109">
        <f t="shared" si="237"/>
        <v>0</v>
      </c>
      <c r="AG2095" s="109">
        <f t="shared" si="241"/>
        <v>0</v>
      </c>
      <c r="AH2095" s="109">
        <f t="shared" si="241"/>
        <v>0</v>
      </c>
      <c r="AI2095" s="109">
        <f t="shared" si="241"/>
        <v>0</v>
      </c>
      <c r="AJ2095" s="109">
        <f t="shared" si="240"/>
        <v>0</v>
      </c>
      <c r="AK2095" s="109">
        <f t="shared" si="240"/>
        <v>0</v>
      </c>
      <c r="AL2095" s="109">
        <f t="shared" si="240"/>
        <v>0</v>
      </c>
    </row>
    <row r="2096" spans="1:38" x14ac:dyDescent="0.3">
      <c r="A2096" s="421"/>
      <c r="B2096" s="421"/>
      <c r="C2096" s="422"/>
      <c r="D2096" s="423"/>
      <c r="E2096" s="421"/>
      <c r="F2096" s="421"/>
      <c r="G2096" s="421"/>
      <c r="H2096" s="421"/>
      <c r="I2096" s="421"/>
      <c r="J2096" s="421"/>
      <c r="K2096" s="421"/>
      <c r="L2096" s="421"/>
      <c r="M2096" s="423"/>
      <c r="N2096" s="340">
        <f>IF(C2096&gt;A_Stammdaten!$B$12,0,SUM(E2096,F2096,H2096,J2096:K2096)-SUM(G2096,I2096,L2096:M2096))</f>
        <v>0</v>
      </c>
      <c r="O2096" s="421"/>
      <c r="P2096" s="421"/>
      <c r="Q2096" s="421"/>
      <c r="R2096" s="421"/>
      <c r="S2096" s="108">
        <f t="shared" si="238"/>
        <v>0</v>
      </c>
      <c r="T2096" s="341">
        <f>IF(ISBLANK($B2096),0,VLOOKUP($B2096,Listen!$A$2:$C$45,2,FALSE))</f>
        <v>0</v>
      </c>
      <c r="U2096" s="341">
        <f>IF(ISBLANK($B2096),0,VLOOKUP($B2096,Listen!$A$2:$C$45,3,FALSE))</f>
        <v>0</v>
      </c>
      <c r="V2096" s="342">
        <f t="shared" si="236"/>
        <v>0</v>
      </c>
      <c r="W2096" s="342">
        <f t="shared" si="242"/>
        <v>0</v>
      </c>
      <c r="X2096" s="342">
        <f t="shared" si="242"/>
        <v>0</v>
      </c>
      <c r="Y2096" s="342">
        <f t="shared" si="242"/>
        <v>0</v>
      </c>
      <c r="Z2096" s="342">
        <f t="shared" si="242"/>
        <v>0</v>
      </c>
      <c r="AA2096" s="342">
        <f t="shared" si="242"/>
        <v>0</v>
      </c>
      <c r="AB2096" s="342">
        <f t="shared" si="242"/>
        <v>0</v>
      </c>
      <c r="AC2096" s="109">
        <f t="shared" si="239"/>
        <v>0</v>
      </c>
      <c r="AD2096" s="109">
        <f>IF(C2096=A_Stammdaten!$B$12,E_SAV!$S2096-E_SAV!$AE2096,HLOOKUP(A_Stammdaten!$B$12-1,$AF$4:$AL$4004,ROW(C2096)-3,FALSE)-$AE2096)</f>
        <v>0</v>
      </c>
      <c r="AE2096" s="109">
        <f>HLOOKUP(A_Stammdaten!$B$12,$AF$4:$AL$4004,ROW(C2096)-3,FALSE)</f>
        <v>0</v>
      </c>
      <c r="AF2096" s="109">
        <f t="shared" si="237"/>
        <v>0</v>
      </c>
      <c r="AG2096" s="109">
        <f t="shared" si="241"/>
        <v>0</v>
      </c>
      <c r="AH2096" s="109">
        <f t="shared" si="241"/>
        <v>0</v>
      </c>
      <c r="AI2096" s="109">
        <f t="shared" si="241"/>
        <v>0</v>
      </c>
      <c r="AJ2096" s="109">
        <f t="shared" si="240"/>
        <v>0</v>
      </c>
      <c r="AK2096" s="109">
        <f t="shared" si="240"/>
        <v>0</v>
      </c>
      <c r="AL2096" s="109">
        <f t="shared" si="240"/>
        <v>0</v>
      </c>
    </row>
    <row r="2097" spans="1:38" x14ac:dyDescent="0.3">
      <c r="A2097" s="421"/>
      <c r="B2097" s="421"/>
      <c r="C2097" s="422"/>
      <c r="D2097" s="423"/>
      <c r="E2097" s="421"/>
      <c r="F2097" s="421"/>
      <c r="G2097" s="421"/>
      <c r="H2097" s="421"/>
      <c r="I2097" s="421"/>
      <c r="J2097" s="421"/>
      <c r="K2097" s="421"/>
      <c r="L2097" s="421"/>
      <c r="M2097" s="423"/>
      <c r="N2097" s="340">
        <f>IF(C2097&gt;A_Stammdaten!$B$12,0,SUM(E2097,F2097,H2097,J2097:K2097)-SUM(G2097,I2097,L2097:M2097))</f>
        <v>0</v>
      </c>
      <c r="O2097" s="421"/>
      <c r="P2097" s="421"/>
      <c r="Q2097" s="421"/>
      <c r="R2097" s="421"/>
      <c r="S2097" s="108">
        <f t="shared" si="238"/>
        <v>0</v>
      </c>
      <c r="T2097" s="341">
        <f>IF(ISBLANK($B2097),0,VLOOKUP($B2097,Listen!$A$2:$C$45,2,FALSE))</f>
        <v>0</v>
      </c>
      <c r="U2097" s="341">
        <f>IF(ISBLANK($B2097),0,VLOOKUP($B2097,Listen!$A$2:$C$45,3,FALSE))</f>
        <v>0</v>
      </c>
      <c r="V2097" s="342">
        <f t="shared" si="236"/>
        <v>0</v>
      </c>
      <c r="W2097" s="342">
        <f t="shared" si="242"/>
        <v>0</v>
      </c>
      <c r="X2097" s="342">
        <f t="shared" si="242"/>
        <v>0</v>
      </c>
      <c r="Y2097" s="342">
        <f t="shared" si="242"/>
        <v>0</v>
      </c>
      <c r="Z2097" s="342">
        <f t="shared" si="242"/>
        <v>0</v>
      </c>
      <c r="AA2097" s="342">
        <f t="shared" si="242"/>
        <v>0</v>
      </c>
      <c r="AB2097" s="342">
        <f t="shared" si="242"/>
        <v>0</v>
      </c>
      <c r="AC2097" s="109">
        <f t="shared" si="239"/>
        <v>0</v>
      </c>
      <c r="AD2097" s="109">
        <f>IF(C2097=A_Stammdaten!$B$12,E_SAV!$S2097-E_SAV!$AE2097,HLOOKUP(A_Stammdaten!$B$12-1,$AF$4:$AL$4004,ROW(C2097)-3,FALSE)-$AE2097)</f>
        <v>0</v>
      </c>
      <c r="AE2097" s="109">
        <f>HLOOKUP(A_Stammdaten!$B$12,$AF$4:$AL$4004,ROW(C2097)-3,FALSE)</f>
        <v>0</v>
      </c>
      <c r="AF2097" s="109">
        <f t="shared" si="237"/>
        <v>0</v>
      </c>
      <c r="AG2097" s="109">
        <f t="shared" si="241"/>
        <v>0</v>
      </c>
      <c r="AH2097" s="109">
        <f t="shared" si="241"/>
        <v>0</v>
      </c>
      <c r="AI2097" s="109">
        <f t="shared" si="241"/>
        <v>0</v>
      </c>
      <c r="AJ2097" s="109">
        <f t="shared" si="240"/>
        <v>0</v>
      </c>
      <c r="AK2097" s="109">
        <f t="shared" si="240"/>
        <v>0</v>
      </c>
      <c r="AL2097" s="109">
        <f t="shared" si="240"/>
        <v>0</v>
      </c>
    </row>
    <row r="2098" spans="1:38" x14ac:dyDescent="0.3">
      <c r="A2098" s="421"/>
      <c r="B2098" s="421"/>
      <c r="C2098" s="422"/>
      <c r="D2098" s="423"/>
      <c r="E2098" s="421"/>
      <c r="F2098" s="421"/>
      <c r="G2098" s="421"/>
      <c r="H2098" s="421"/>
      <c r="I2098" s="421"/>
      <c r="J2098" s="421"/>
      <c r="K2098" s="421"/>
      <c r="L2098" s="421"/>
      <c r="M2098" s="423"/>
      <c r="N2098" s="340">
        <f>IF(C2098&gt;A_Stammdaten!$B$12,0,SUM(E2098,F2098,H2098,J2098:K2098)-SUM(G2098,I2098,L2098:M2098))</f>
        <v>0</v>
      </c>
      <c r="O2098" s="421"/>
      <c r="P2098" s="421"/>
      <c r="Q2098" s="421"/>
      <c r="R2098" s="421"/>
      <c r="S2098" s="108">
        <f t="shared" si="238"/>
        <v>0</v>
      </c>
      <c r="T2098" s="341">
        <f>IF(ISBLANK($B2098),0,VLOOKUP($B2098,Listen!$A$2:$C$45,2,FALSE))</f>
        <v>0</v>
      </c>
      <c r="U2098" s="341">
        <f>IF(ISBLANK($B2098),0,VLOOKUP($B2098,Listen!$A$2:$C$45,3,FALSE))</f>
        <v>0</v>
      </c>
      <c r="V2098" s="342">
        <f t="shared" si="236"/>
        <v>0</v>
      </c>
      <c r="W2098" s="342">
        <f t="shared" si="242"/>
        <v>0</v>
      </c>
      <c r="X2098" s="342">
        <f t="shared" si="242"/>
        <v>0</v>
      </c>
      <c r="Y2098" s="342">
        <f t="shared" si="242"/>
        <v>0</v>
      </c>
      <c r="Z2098" s="342">
        <f t="shared" si="242"/>
        <v>0</v>
      </c>
      <c r="AA2098" s="342">
        <f t="shared" si="242"/>
        <v>0</v>
      </c>
      <c r="AB2098" s="342">
        <f t="shared" si="242"/>
        <v>0</v>
      </c>
      <c r="AC2098" s="109">
        <f t="shared" si="239"/>
        <v>0</v>
      </c>
      <c r="AD2098" s="109">
        <f>IF(C2098=A_Stammdaten!$B$12,E_SAV!$S2098-E_SAV!$AE2098,HLOOKUP(A_Stammdaten!$B$12-1,$AF$4:$AL$4004,ROW(C2098)-3,FALSE)-$AE2098)</f>
        <v>0</v>
      </c>
      <c r="AE2098" s="109">
        <f>HLOOKUP(A_Stammdaten!$B$12,$AF$4:$AL$4004,ROW(C2098)-3,FALSE)</f>
        <v>0</v>
      </c>
      <c r="AF2098" s="109">
        <f t="shared" si="237"/>
        <v>0</v>
      </c>
      <c r="AG2098" s="109">
        <f t="shared" si="241"/>
        <v>0</v>
      </c>
      <c r="AH2098" s="109">
        <f t="shared" si="241"/>
        <v>0</v>
      </c>
      <c r="AI2098" s="109">
        <f t="shared" si="241"/>
        <v>0</v>
      </c>
      <c r="AJ2098" s="109">
        <f t="shared" si="240"/>
        <v>0</v>
      </c>
      <c r="AK2098" s="109">
        <f t="shared" si="240"/>
        <v>0</v>
      </c>
      <c r="AL2098" s="109">
        <f t="shared" si="240"/>
        <v>0</v>
      </c>
    </row>
    <row r="2099" spans="1:38" x14ac:dyDescent="0.3">
      <c r="A2099" s="421"/>
      <c r="B2099" s="421"/>
      <c r="C2099" s="422"/>
      <c r="D2099" s="423"/>
      <c r="E2099" s="421"/>
      <c r="F2099" s="421"/>
      <c r="G2099" s="421"/>
      <c r="H2099" s="421"/>
      <c r="I2099" s="421"/>
      <c r="J2099" s="421"/>
      <c r="K2099" s="421"/>
      <c r="L2099" s="421"/>
      <c r="M2099" s="423"/>
      <c r="N2099" s="340">
        <f>IF(C2099&gt;A_Stammdaten!$B$12,0,SUM(E2099,F2099,H2099,J2099:K2099)-SUM(G2099,I2099,L2099:M2099))</f>
        <v>0</v>
      </c>
      <c r="O2099" s="421"/>
      <c r="P2099" s="421"/>
      <c r="Q2099" s="421"/>
      <c r="R2099" s="421"/>
      <c r="S2099" s="108">
        <f t="shared" si="238"/>
        <v>0</v>
      </c>
      <c r="T2099" s="341">
        <f>IF(ISBLANK($B2099),0,VLOOKUP($B2099,Listen!$A$2:$C$45,2,FALSE))</f>
        <v>0</v>
      </c>
      <c r="U2099" s="341">
        <f>IF(ISBLANK($B2099),0,VLOOKUP($B2099,Listen!$A$2:$C$45,3,FALSE))</f>
        <v>0</v>
      </c>
      <c r="V2099" s="342">
        <f t="shared" si="236"/>
        <v>0</v>
      </c>
      <c r="W2099" s="342">
        <f t="shared" si="242"/>
        <v>0</v>
      </c>
      <c r="X2099" s="342">
        <f t="shared" si="242"/>
        <v>0</v>
      </c>
      <c r="Y2099" s="342">
        <f t="shared" si="242"/>
        <v>0</v>
      </c>
      <c r="Z2099" s="342">
        <f t="shared" si="242"/>
        <v>0</v>
      </c>
      <c r="AA2099" s="342">
        <f t="shared" si="242"/>
        <v>0</v>
      </c>
      <c r="AB2099" s="342">
        <f t="shared" si="242"/>
        <v>0</v>
      </c>
      <c r="AC2099" s="109">
        <f t="shared" si="239"/>
        <v>0</v>
      </c>
      <c r="AD2099" s="109">
        <f>IF(C2099=A_Stammdaten!$B$12,E_SAV!$S2099-E_SAV!$AE2099,HLOOKUP(A_Stammdaten!$B$12-1,$AF$4:$AL$4004,ROW(C2099)-3,FALSE)-$AE2099)</f>
        <v>0</v>
      </c>
      <c r="AE2099" s="109">
        <f>HLOOKUP(A_Stammdaten!$B$12,$AF$4:$AL$4004,ROW(C2099)-3,FALSE)</f>
        <v>0</v>
      </c>
      <c r="AF2099" s="109">
        <f t="shared" si="237"/>
        <v>0</v>
      </c>
      <c r="AG2099" s="109">
        <f t="shared" si="241"/>
        <v>0</v>
      </c>
      <c r="AH2099" s="109">
        <f t="shared" si="241"/>
        <v>0</v>
      </c>
      <c r="AI2099" s="109">
        <f t="shared" si="241"/>
        <v>0</v>
      </c>
      <c r="AJ2099" s="109">
        <f t="shared" si="240"/>
        <v>0</v>
      </c>
      <c r="AK2099" s="109">
        <f t="shared" si="240"/>
        <v>0</v>
      </c>
      <c r="AL2099" s="109">
        <f t="shared" si="240"/>
        <v>0</v>
      </c>
    </row>
    <row r="2100" spans="1:38" x14ac:dyDescent="0.3">
      <c r="A2100" s="421"/>
      <c r="B2100" s="421"/>
      <c r="C2100" s="422"/>
      <c r="D2100" s="423"/>
      <c r="E2100" s="421"/>
      <c r="F2100" s="421"/>
      <c r="G2100" s="421"/>
      <c r="H2100" s="421"/>
      <c r="I2100" s="421"/>
      <c r="J2100" s="421"/>
      <c r="K2100" s="421"/>
      <c r="L2100" s="421"/>
      <c r="M2100" s="423"/>
      <c r="N2100" s="340">
        <f>IF(C2100&gt;A_Stammdaten!$B$12,0,SUM(E2100,F2100,H2100,J2100:K2100)-SUM(G2100,I2100,L2100:M2100))</f>
        <v>0</v>
      </c>
      <c r="O2100" s="421"/>
      <c r="P2100" s="421"/>
      <c r="Q2100" s="421"/>
      <c r="R2100" s="421"/>
      <c r="S2100" s="108">
        <f t="shared" si="238"/>
        <v>0</v>
      </c>
      <c r="T2100" s="341">
        <f>IF(ISBLANK($B2100),0,VLOOKUP($B2100,Listen!$A$2:$C$45,2,FALSE))</f>
        <v>0</v>
      </c>
      <c r="U2100" s="341">
        <f>IF(ISBLANK($B2100),0,VLOOKUP($B2100,Listen!$A$2:$C$45,3,FALSE))</f>
        <v>0</v>
      </c>
      <c r="V2100" s="342">
        <f t="shared" si="236"/>
        <v>0</v>
      </c>
      <c r="W2100" s="342">
        <f t="shared" si="242"/>
        <v>0</v>
      </c>
      <c r="X2100" s="342">
        <f t="shared" si="242"/>
        <v>0</v>
      </c>
      <c r="Y2100" s="342">
        <f t="shared" si="242"/>
        <v>0</v>
      </c>
      <c r="Z2100" s="342">
        <f t="shared" si="242"/>
        <v>0</v>
      </c>
      <c r="AA2100" s="342">
        <f t="shared" si="242"/>
        <v>0</v>
      </c>
      <c r="AB2100" s="342">
        <f t="shared" si="242"/>
        <v>0</v>
      </c>
      <c r="AC2100" s="109">
        <f t="shared" si="239"/>
        <v>0</v>
      </c>
      <c r="AD2100" s="109">
        <f>IF(C2100=A_Stammdaten!$B$12,E_SAV!$S2100-E_SAV!$AE2100,HLOOKUP(A_Stammdaten!$B$12-1,$AF$4:$AL$4004,ROW(C2100)-3,FALSE)-$AE2100)</f>
        <v>0</v>
      </c>
      <c r="AE2100" s="109">
        <f>HLOOKUP(A_Stammdaten!$B$12,$AF$4:$AL$4004,ROW(C2100)-3,FALSE)</f>
        <v>0</v>
      </c>
      <c r="AF2100" s="109">
        <f t="shared" si="237"/>
        <v>0</v>
      </c>
      <c r="AG2100" s="109">
        <f t="shared" si="241"/>
        <v>0</v>
      </c>
      <c r="AH2100" s="109">
        <f t="shared" si="241"/>
        <v>0</v>
      </c>
      <c r="AI2100" s="109">
        <f t="shared" si="241"/>
        <v>0</v>
      </c>
      <c r="AJ2100" s="109">
        <f t="shared" si="240"/>
        <v>0</v>
      </c>
      <c r="AK2100" s="109">
        <f t="shared" si="240"/>
        <v>0</v>
      </c>
      <c r="AL2100" s="109">
        <f t="shared" si="240"/>
        <v>0</v>
      </c>
    </row>
    <row r="2101" spans="1:38" x14ac:dyDescent="0.3">
      <c r="A2101" s="421"/>
      <c r="B2101" s="421"/>
      <c r="C2101" s="422"/>
      <c r="D2101" s="423"/>
      <c r="E2101" s="421"/>
      <c r="F2101" s="421"/>
      <c r="G2101" s="421"/>
      <c r="H2101" s="421"/>
      <c r="I2101" s="421"/>
      <c r="J2101" s="421"/>
      <c r="K2101" s="421"/>
      <c r="L2101" s="421"/>
      <c r="M2101" s="423"/>
      <c r="N2101" s="340">
        <f>IF(C2101&gt;A_Stammdaten!$B$12,0,SUM(E2101,F2101,H2101,J2101:K2101)-SUM(G2101,I2101,L2101:M2101))</f>
        <v>0</v>
      </c>
      <c r="O2101" s="421"/>
      <c r="P2101" s="421"/>
      <c r="Q2101" s="421"/>
      <c r="R2101" s="421"/>
      <c r="S2101" s="108">
        <f t="shared" si="238"/>
        <v>0</v>
      </c>
      <c r="T2101" s="341">
        <f>IF(ISBLANK($B2101),0,VLOOKUP($B2101,Listen!$A$2:$C$45,2,FALSE))</f>
        <v>0</v>
      </c>
      <c r="U2101" s="341">
        <f>IF(ISBLANK($B2101),0,VLOOKUP($B2101,Listen!$A$2:$C$45,3,FALSE))</f>
        <v>0</v>
      </c>
      <c r="V2101" s="342">
        <f t="shared" si="236"/>
        <v>0</v>
      </c>
      <c r="W2101" s="342">
        <f t="shared" si="242"/>
        <v>0</v>
      </c>
      <c r="X2101" s="342">
        <f t="shared" si="242"/>
        <v>0</v>
      </c>
      <c r="Y2101" s="342">
        <f t="shared" si="242"/>
        <v>0</v>
      </c>
      <c r="Z2101" s="342">
        <f t="shared" si="242"/>
        <v>0</v>
      </c>
      <c r="AA2101" s="342">
        <f t="shared" si="242"/>
        <v>0</v>
      </c>
      <c r="AB2101" s="342">
        <f t="shared" si="242"/>
        <v>0</v>
      </c>
      <c r="AC2101" s="109">
        <f t="shared" si="239"/>
        <v>0</v>
      </c>
      <c r="AD2101" s="109">
        <f>IF(C2101=A_Stammdaten!$B$12,E_SAV!$S2101-E_SAV!$AE2101,HLOOKUP(A_Stammdaten!$B$12-1,$AF$4:$AL$4004,ROW(C2101)-3,FALSE)-$AE2101)</f>
        <v>0</v>
      </c>
      <c r="AE2101" s="109">
        <f>HLOOKUP(A_Stammdaten!$B$12,$AF$4:$AL$4004,ROW(C2101)-3,FALSE)</f>
        <v>0</v>
      </c>
      <c r="AF2101" s="109">
        <f t="shared" si="237"/>
        <v>0</v>
      </c>
      <c r="AG2101" s="109">
        <f t="shared" si="241"/>
        <v>0</v>
      </c>
      <c r="AH2101" s="109">
        <f t="shared" si="241"/>
        <v>0</v>
      </c>
      <c r="AI2101" s="109">
        <f t="shared" si="241"/>
        <v>0</v>
      </c>
      <c r="AJ2101" s="109">
        <f t="shared" si="240"/>
        <v>0</v>
      </c>
      <c r="AK2101" s="109">
        <f t="shared" si="240"/>
        <v>0</v>
      </c>
      <c r="AL2101" s="109">
        <f t="shared" si="240"/>
        <v>0</v>
      </c>
    </row>
    <row r="2102" spans="1:38" x14ac:dyDescent="0.3">
      <c r="A2102" s="421"/>
      <c r="B2102" s="421"/>
      <c r="C2102" s="422"/>
      <c r="D2102" s="423"/>
      <c r="E2102" s="421"/>
      <c r="F2102" s="421"/>
      <c r="G2102" s="421"/>
      <c r="H2102" s="421"/>
      <c r="I2102" s="421"/>
      <c r="J2102" s="421"/>
      <c r="K2102" s="421"/>
      <c r="L2102" s="421"/>
      <c r="M2102" s="423"/>
      <c r="N2102" s="340">
        <f>IF(C2102&gt;A_Stammdaten!$B$12,0,SUM(E2102,F2102,H2102,J2102:K2102)-SUM(G2102,I2102,L2102:M2102))</f>
        <v>0</v>
      </c>
      <c r="O2102" s="421"/>
      <c r="P2102" s="421"/>
      <c r="Q2102" s="421"/>
      <c r="R2102" s="421"/>
      <c r="S2102" s="108">
        <f t="shared" si="238"/>
        <v>0</v>
      </c>
      <c r="T2102" s="341">
        <f>IF(ISBLANK($B2102),0,VLOOKUP($B2102,Listen!$A$2:$C$45,2,FALSE))</f>
        <v>0</v>
      </c>
      <c r="U2102" s="341">
        <f>IF(ISBLANK($B2102),0,VLOOKUP($B2102,Listen!$A$2:$C$45,3,FALSE))</f>
        <v>0</v>
      </c>
      <c r="V2102" s="342">
        <f t="shared" si="236"/>
        <v>0</v>
      </c>
      <c r="W2102" s="342">
        <f t="shared" si="242"/>
        <v>0</v>
      </c>
      <c r="X2102" s="342">
        <f t="shared" si="242"/>
        <v>0</v>
      </c>
      <c r="Y2102" s="342">
        <f t="shared" si="242"/>
        <v>0</v>
      </c>
      <c r="Z2102" s="342">
        <f t="shared" si="242"/>
        <v>0</v>
      </c>
      <c r="AA2102" s="342">
        <f t="shared" si="242"/>
        <v>0</v>
      </c>
      <c r="AB2102" s="342">
        <f t="shared" si="242"/>
        <v>0</v>
      </c>
      <c r="AC2102" s="109">
        <f t="shared" si="239"/>
        <v>0</v>
      </c>
      <c r="AD2102" s="109">
        <f>IF(C2102=A_Stammdaten!$B$12,E_SAV!$S2102-E_SAV!$AE2102,HLOOKUP(A_Stammdaten!$B$12-1,$AF$4:$AL$4004,ROW(C2102)-3,FALSE)-$AE2102)</f>
        <v>0</v>
      </c>
      <c r="AE2102" s="109">
        <f>HLOOKUP(A_Stammdaten!$B$12,$AF$4:$AL$4004,ROW(C2102)-3,FALSE)</f>
        <v>0</v>
      </c>
      <c r="AF2102" s="109">
        <f t="shared" si="237"/>
        <v>0</v>
      </c>
      <c r="AG2102" s="109">
        <f t="shared" si="241"/>
        <v>0</v>
      </c>
      <c r="AH2102" s="109">
        <f t="shared" si="241"/>
        <v>0</v>
      </c>
      <c r="AI2102" s="109">
        <f t="shared" si="241"/>
        <v>0</v>
      </c>
      <c r="AJ2102" s="109">
        <f t="shared" si="240"/>
        <v>0</v>
      </c>
      <c r="AK2102" s="109">
        <f t="shared" si="240"/>
        <v>0</v>
      </c>
      <c r="AL2102" s="109">
        <f t="shared" si="240"/>
        <v>0</v>
      </c>
    </row>
    <row r="2103" spans="1:38" x14ac:dyDescent="0.3">
      <c r="A2103" s="421"/>
      <c r="B2103" s="421"/>
      <c r="C2103" s="422"/>
      <c r="D2103" s="423"/>
      <c r="E2103" s="421"/>
      <c r="F2103" s="421"/>
      <c r="G2103" s="421"/>
      <c r="H2103" s="421"/>
      <c r="I2103" s="421"/>
      <c r="J2103" s="421"/>
      <c r="K2103" s="421"/>
      <c r="L2103" s="421"/>
      <c r="M2103" s="423"/>
      <c r="N2103" s="340">
        <f>IF(C2103&gt;A_Stammdaten!$B$12,0,SUM(E2103,F2103,H2103,J2103:K2103)-SUM(G2103,I2103,L2103:M2103))</f>
        <v>0</v>
      </c>
      <c r="O2103" s="421"/>
      <c r="P2103" s="421"/>
      <c r="Q2103" s="421"/>
      <c r="R2103" s="421"/>
      <c r="S2103" s="108">
        <f t="shared" si="238"/>
        <v>0</v>
      </c>
      <c r="T2103" s="341">
        <f>IF(ISBLANK($B2103),0,VLOOKUP($B2103,Listen!$A$2:$C$45,2,FALSE))</f>
        <v>0</v>
      </c>
      <c r="U2103" s="341">
        <f>IF(ISBLANK($B2103),0,VLOOKUP($B2103,Listen!$A$2:$C$45,3,FALSE))</f>
        <v>0</v>
      </c>
      <c r="V2103" s="342">
        <f t="shared" si="236"/>
        <v>0</v>
      </c>
      <c r="W2103" s="342">
        <f t="shared" si="242"/>
        <v>0</v>
      </c>
      <c r="X2103" s="342">
        <f t="shared" si="242"/>
        <v>0</v>
      </c>
      <c r="Y2103" s="342">
        <f t="shared" si="242"/>
        <v>0</v>
      </c>
      <c r="Z2103" s="342">
        <f t="shared" si="242"/>
        <v>0</v>
      </c>
      <c r="AA2103" s="342">
        <f t="shared" si="242"/>
        <v>0</v>
      </c>
      <c r="AB2103" s="342">
        <f t="shared" si="242"/>
        <v>0</v>
      </c>
      <c r="AC2103" s="109">
        <f t="shared" si="239"/>
        <v>0</v>
      </c>
      <c r="AD2103" s="109">
        <f>IF(C2103=A_Stammdaten!$B$12,E_SAV!$S2103-E_SAV!$AE2103,HLOOKUP(A_Stammdaten!$B$12-1,$AF$4:$AL$4004,ROW(C2103)-3,FALSE)-$AE2103)</f>
        <v>0</v>
      </c>
      <c r="AE2103" s="109">
        <f>HLOOKUP(A_Stammdaten!$B$12,$AF$4:$AL$4004,ROW(C2103)-3,FALSE)</f>
        <v>0</v>
      </c>
      <c r="AF2103" s="109">
        <f t="shared" si="237"/>
        <v>0</v>
      </c>
      <c r="AG2103" s="109">
        <f t="shared" si="241"/>
        <v>0</v>
      </c>
      <c r="AH2103" s="109">
        <f t="shared" si="241"/>
        <v>0</v>
      </c>
      <c r="AI2103" s="109">
        <f t="shared" si="241"/>
        <v>0</v>
      </c>
      <c r="AJ2103" s="109">
        <f t="shared" si="240"/>
        <v>0</v>
      </c>
      <c r="AK2103" s="109">
        <f t="shared" si="240"/>
        <v>0</v>
      </c>
      <c r="AL2103" s="109">
        <f t="shared" si="240"/>
        <v>0</v>
      </c>
    </row>
    <row r="2104" spans="1:38" x14ac:dyDescent="0.3">
      <c r="A2104" s="421"/>
      <c r="B2104" s="421"/>
      <c r="C2104" s="422"/>
      <c r="D2104" s="423"/>
      <c r="E2104" s="421"/>
      <c r="F2104" s="421"/>
      <c r="G2104" s="421"/>
      <c r="H2104" s="421"/>
      <c r="I2104" s="421"/>
      <c r="J2104" s="421"/>
      <c r="K2104" s="421"/>
      <c r="L2104" s="421"/>
      <c r="M2104" s="423"/>
      <c r="N2104" s="340">
        <f>IF(C2104&gt;A_Stammdaten!$B$12,0,SUM(E2104,F2104,H2104,J2104:K2104)-SUM(G2104,I2104,L2104:M2104))</f>
        <v>0</v>
      </c>
      <c r="O2104" s="421"/>
      <c r="P2104" s="421"/>
      <c r="Q2104" s="421"/>
      <c r="R2104" s="421"/>
      <c r="S2104" s="108">
        <f t="shared" si="238"/>
        <v>0</v>
      </c>
      <c r="T2104" s="341">
        <f>IF(ISBLANK($B2104),0,VLOOKUP($B2104,Listen!$A$2:$C$45,2,FALSE))</f>
        <v>0</v>
      </c>
      <c r="U2104" s="341">
        <f>IF(ISBLANK($B2104),0,VLOOKUP($B2104,Listen!$A$2:$C$45,3,FALSE))</f>
        <v>0</v>
      </c>
      <c r="V2104" s="342">
        <f t="shared" si="236"/>
        <v>0</v>
      </c>
      <c r="W2104" s="342">
        <f t="shared" si="242"/>
        <v>0</v>
      </c>
      <c r="X2104" s="342">
        <f t="shared" si="242"/>
        <v>0</v>
      </c>
      <c r="Y2104" s="342">
        <f t="shared" si="242"/>
        <v>0</v>
      </c>
      <c r="Z2104" s="342">
        <f t="shared" si="242"/>
        <v>0</v>
      </c>
      <c r="AA2104" s="342">
        <f t="shared" si="242"/>
        <v>0</v>
      </c>
      <c r="AB2104" s="342">
        <f t="shared" si="242"/>
        <v>0</v>
      </c>
      <c r="AC2104" s="109">
        <f t="shared" si="239"/>
        <v>0</v>
      </c>
      <c r="AD2104" s="109">
        <f>IF(C2104=A_Stammdaten!$B$12,E_SAV!$S2104-E_SAV!$AE2104,HLOOKUP(A_Stammdaten!$B$12-1,$AF$4:$AL$4004,ROW(C2104)-3,FALSE)-$AE2104)</f>
        <v>0</v>
      </c>
      <c r="AE2104" s="109">
        <f>HLOOKUP(A_Stammdaten!$B$12,$AF$4:$AL$4004,ROW(C2104)-3,FALSE)</f>
        <v>0</v>
      </c>
      <c r="AF2104" s="109">
        <f t="shared" si="237"/>
        <v>0</v>
      </c>
      <c r="AG2104" s="109">
        <f t="shared" si="241"/>
        <v>0</v>
      </c>
      <c r="AH2104" s="109">
        <f t="shared" si="241"/>
        <v>0</v>
      </c>
      <c r="AI2104" s="109">
        <f t="shared" si="241"/>
        <v>0</v>
      </c>
      <c r="AJ2104" s="109">
        <f t="shared" si="240"/>
        <v>0</v>
      </c>
      <c r="AK2104" s="109">
        <f t="shared" si="240"/>
        <v>0</v>
      </c>
      <c r="AL2104" s="109">
        <f t="shared" si="240"/>
        <v>0</v>
      </c>
    </row>
    <row r="2105" spans="1:38" x14ac:dyDescent="0.3">
      <c r="A2105" s="421"/>
      <c r="B2105" s="421"/>
      <c r="C2105" s="422"/>
      <c r="D2105" s="423"/>
      <c r="E2105" s="421"/>
      <c r="F2105" s="421"/>
      <c r="G2105" s="421"/>
      <c r="H2105" s="421"/>
      <c r="I2105" s="421"/>
      <c r="J2105" s="421"/>
      <c r="K2105" s="421"/>
      <c r="L2105" s="421"/>
      <c r="M2105" s="423"/>
      <c r="N2105" s="340">
        <f>IF(C2105&gt;A_Stammdaten!$B$12,0,SUM(E2105,F2105,H2105,J2105:K2105)-SUM(G2105,I2105,L2105:M2105))</f>
        <v>0</v>
      </c>
      <c r="O2105" s="421"/>
      <c r="P2105" s="421"/>
      <c r="Q2105" s="421"/>
      <c r="R2105" s="421"/>
      <c r="S2105" s="108">
        <f t="shared" si="238"/>
        <v>0</v>
      </c>
      <c r="T2105" s="341">
        <f>IF(ISBLANK($B2105),0,VLOOKUP($B2105,Listen!$A$2:$C$45,2,FALSE))</f>
        <v>0</v>
      </c>
      <c r="U2105" s="341">
        <f>IF(ISBLANK($B2105),0,VLOOKUP($B2105,Listen!$A$2:$C$45,3,FALSE))</f>
        <v>0</v>
      </c>
      <c r="V2105" s="342">
        <f t="shared" si="236"/>
        <v>0</v>
      </c>
      <c r="W2105" s="342">
        <f t="shared" si="242"/>
        <v>0</v>
      </c>
      <c r="X2105" s="342">
        <f t="shared" si="242"/>
        <v>0</v>
      </c>
      <c r="Y2105" s="342">
        <f t="shared" si="242"/>
        <v>0</v>
      </c>
      <c r="Z2105" s="342">
        <f t="shared" si="242"/>
        <v>0</v>
      </c>
      <c r="AA2105" s="342">
        <f t="shared" si="242"/>
        <v>0</v>
      </c>
      <c r="AB2105" s="342">
        <f t="shared" si="242"/>
        <v>0</v>
      </c>
      <c r="AC2105" s="109">
        <f t="shared" si="239"/>
        <v>0</v>
      </c>
      <c r="AD2105" s="109">
        <f>IF(C2105=A_Stammdaten!$B$12,E_SAV!$S2105-E_SAV!$AE2105,HLOOKUP(A_Stammdaten!$B$12-1,$AF$4:$AL$4004,ROW(C2105)-3,FALSE)-$AE2105)</f>
        <v>0</v>
      </c>
      <c r="AE2105" s="109">
        <f>HLOOKUP(A_Stammdaten!$B$12,$AF$4:$AL$4004,ROW(C2105)-3,FALSE)</f>
        <v>0</v>
      </c>
      <c r="AF2105" s="109">
        <f t="shared" si="237"/>
        <v>0</v>
      </c>
      <c r="AG2105" s="109">
        <f t="shared" si="241"/>
        <v>0</v>
      </c>
      <c r="AH2105" s="109">
        <f t="shared" si="241"/>
        <v>0</v>
      </c>
      <c r="AI2105" s="109">
        <f t="shared" si="241"/>
        <v>0</v>
      </c>
      <c r="AJ2105" s="109">
        <f t="shared" si="240"/>
        <v>0</v>
      </c>
      <c r="AK2105" s="109">
        <f t="shared" si="240"/>
        <v>0</v>
      </c>
      <c r="AL2105" s="109">
        <f t="shared" si="240"/>
        <v>0</v>
      </c>
    </row>
    <row r="2106" spans="1:38" x14ac:dyDescent="0.3">
      <c r="A2106" s="421"/>
      <c r="B2106" s="421"/>
      <c r="C2106" s="422"/>
      <c r="D2106" s="423"/>
      <c r="E2106" s="421"/>
      <c r="F2106" s="421"/>
      <c r="G2106" s="421"/>
      <c r="H2106" s="421"/>
      <c r="I2106" s="421"/>
      <c r="J2106" s="421"/>
      <c r="K2106" s="421"/>
      <c r="L2106" s="421"/>
      <c r="M2106" s="423"/>
      <c r="N2106" s="340">
        <f>IF(C2106&gt;A_Stammdaten!$B$12,0,SUM(E2106,F2106,H2106,J2106:K2106)-SUM(G2106,I2106,L2106:M2106))</f>
        <v>0</v>
      </c>
      <c r="O2106" s="421"/>
      <c r="P2106" s="421"/>
      <c r="Q2106" s="421"/>
      <c r="R2106" s="421"/>
      <c r="S2106" s="108">
        <f t="shared" si="238"/>
        <v>0</v>
      </c>
      <c r="T2106" s="341">
        <f>IF(ISBLANK($B2106),0,VLOOKUP($B2106,Listen!$A$2:$C$45,2,FALSE))</f>
        <v>0</v>
      </c>
      <c r="U2106" s="341">
        <f>IF(ISBLANK($B2106),0,VLOOKUP($B2106,Listen!$A$2:$C$45,3,FALSE))</f>
        <v>0</v>
      </c>
      <c r="V2106" s="342">
        <f t="shared" si="236"/>
        <v>0</v>
      </c>
      <c r="W2106" s="342">
        <f t="shared" si="242"/>
        <v>0</v>
      </c>
      <c r="X2106" s="342">
        <f t="shared" si="242"/>
        <v>0</v>
      </c>
      <c r="Y2106" s="342">
        <f t="shared" si="242"/>
        <v>0</v>
      </c>
      <c r="Z2106" s="342">
        <f t="shared" si="242"/>
        <v>0</v>
      </c>
      <c r="AA2106" s="342">
        <f t="shared" si="242"/>
        <v>0</v>
      </c>
      <c r="AB2106" s="342">
        <f t="shared" si="242"/>
        <v>0</v>
      </c>
      <c r="AC2106" s="109">
        <f t="shared" si="239"/>
        <v>0</v>
      </c>
      <c r="AD2106" s="109">
        <f>IF(C2106=A_Stammdaten!$B$12,E_SAV!$S2106-E_SAV!$AE2106,HLOOKUP(A_Stammdaten!$B$12-1,$AF$4:$AL$4004,ROW(C2106)-3,FALSE)-$AE2106)</f>
        <v>0</v>
      </c>
      <c r="AE2106" s="109">
        <f>HLOOKUP(A_Stammdaten!$B$12,$AF$4:$AL$4004,ROW(C2106)-3,FALSE)</f>
        <v>0</v>
      </c>
      <c r="AF2106" s="109">
        <f t="shared" si="237"/>
        <v>0</v>
      </c>
      <c r="AG2106" s="109">
        <f t="shared" si="241"/>
        <v>0</v>
      </c>
      <c r="AH2106" s="109">
        <f t="shared" si="241"/>
        <v>0</v>
      </c>
      <c r="AI2106" s="109">
        <f t="shared" si="241"/>
        <v>0</v>
      </c>
      <c r="AJ2106" s="109">
        <f t="shared" si="240"/>
        <v>0</v>
      </c>
      <c r="AK2106" s="109">
        <f t="shared" si="240"/>
        <v>0</v>
      </c>
      <c r="AL2106" s="109">
        <f t="shared" si="240"/>
        <v>0</v>
      </c>
    </row>
    <row r="2107" spans="1:38" x14ac:dyDescent="0.3">
      <c r="A2107" s="421"/>
      <c r="B2107" s="421"/>
      <c r="C2107" s="422"/>
      <c r="D2107" s="423"/>
      <c r="E2107" s="421"/>
      <c r="F2107" s="421"/>
      <c r="G2107" s="421"/>
      <c r="H2107" s="421"/>
      <c r="I2107" s="421"/>
      <c r="J2107" s="421"/>
      <c r="K2107" s="421"/>
      <c r="L2107" s="421"/>
      <c r="M2107" s="423"/>
      <c r="N2107" s="340">
        <f>IF(C2107&gt;A_Stammdaten!$B$12,0,SUM(E2107,F2107,H2107,J2107:K2107)-SUM(G2107,I2107,L2107:M2107))</f>
        <v>0</v>
      </c>
      <c r="O2107" s="421"/>
      <c r="P2107" s="421"/>
      <c r="Q2107" s="421"/>
      <c r="R2107" s="421"/>
      <c r="S2107" s="108">
        <f t="shared" si="238"/>
        <v>0</v>
      </c>
      <c r="T2107" s="341">
        <f>IF(ISBLANK($B2107),0,VLOOKUP($B2107,Listen!$A$2:$C$45,2,FALSE))</f>
        <v>0</v>
      </c>
      <c r="U2107" s="341">
        <f>IF(ISBLANK($B2107),0,VLOOKUP($B2107,Listen!$A$2:$C$45,3,FALSE))</f>
        <v>0</v>
      </c>
      <c r="V2107" s="342">
        <f t="shared" si="236"/>
        <v>0</v>
      </c>
      <c r="W2107" s="342">
        <f t="shared" si="242"/>
        <v>0</v>
      </c>
      <c r="X2107" s="342">
        <f t="shared" si="242"/>
        <v>0</v>
      </c>
      <c r="Y2107" s="342">
        <f t="shared" si="242"/>
        <v>0</v>
      </c>
      <c r="Z2107" s="342">
        <f t="shared" si="242"/>
        <v>0</v>
      </c>
      <c r="AA2107" s="342">
        <f t="shared" si="242"/>
        <v>0</v>
      </c>
      <c r="AB2107" s="342">
        <f t="shared" si="242"/>
        <v>0</v>
      </c>
      <c r="AC2107" s="109">
        <f t="shared" si="239"/>
        <v>0</v>
      </c>
      <c r="AD2107" s="109">
        <f>IF(C2107=A_Stammdaten!$B$12,E_SAV!$S2107-E_SAV!$AE2107,HLOOKUP(A_Stammdaten!$B$12-1,$AF$4:$AL$4004,ROW(C2107)-3,FALSE)-$AE2107)</f>
        <v>0</v>
      </c>
      <c r="AE2107" s="109">
        <f>HLOOKUP(A_Stammdaten!$B$12,$AF$4:$AL$4004,ROW(C2107)-3,FALSE)</f>
        <v>0</v>
      </c>
      <c r="AF2107" s="109">
        <f t="shared" si="237"/>
        <v>0</v>
      </c>
      <c r="AG2107" s="109">
        <f t="shared" si="241"/>
        <v>0</v>
      </c>
      <c r="AH2107" s="109">
        <f t="shared" si="241"/>
        <v>0</v>
      </c>
      <c r="AI2107" s="109">
        <f t="shared" si="241"/>
        <v>0</v>
      </c>
      <c r="AJ2107" s="109">
        <f t="shared" si="240"/>
        <v>0</v>
      </c>
      <c r="AK2107" s="109">
        <f t="shared" si="240"/>
        <v>0</v>
      </c>
      <c r="AL2107" s="109">
        <f t="shared" si="240"/>
        <v>0</v>
      </c>
    </row>
    <row r="2108" spans="1:38" x14ac:dyDescent="0.3">
      <c r="A2108" s="421"/>
      <c r="B2108" s="421"/>
      <c r="C2108" s="422"/>
      <c r="D2108" s="423"/>
      <c r="E2108" s="421"/>
      <c r="F2108" s="421"/>
      <c r="G2108" s="421"/>
      <c r="H2108" s="421"/>
      <c r="I2108" s="421"/>
      <c r="J2108" s="421"/>
      <c r="K2108" s="421"/>
      <c r="L2108" s="421"/>
      <c r="M2108" s="423"/>
      <c r="N2108" s="340">
        <f>IF(C2108&gt;A_Stammdaten!$B$12,0,SUM(E2108,F2108,H2108,J2108:K2108)-SUM(G2108,I2108,L2108:M2108))</f>
        <v>0</v>
      </c>
      <c r="O2108" s="421"/>
      <c r="P2108" s="421"/>
      <c r="Q2108" s="421"/>
      <c r="R2108" s="421"/>
      <c r="S2108" s="108">
        <f t="shared" si="238"/>
        <v>0</v>
      </c>
      <c r="T2108" s="341">
        <f>IF(ISBLANK($B2108),0,VLOOKUP($B2108,Listen!$A$2:$C$45,2,FALSE))</f>
        <v>0</v>
      </c>
      <c r="U2108" s="341">
        <f>IF(ISBLANK($B2108),0,VLOOKUP($B2108,Listen!$A$2:$C$45,3,FALSE))</f>
        <v>0</v>
      </c>
      <c r="V2108" s="342">
        <f t="shared" si="236"/>
        <v>0</v>
      </c>
      <c r="W2108" s="342">
        <f t="shared" si="242"/>
        <v>0</v>
      </c>
      <c r="X2108" s="342">
        <f t="shared" si="242"/>
        <v>0</v>
      </c>
      <c r="Y2108" s="342">
        <f t="shared" si="242"/>
        <v>0</v>
      </c>
      <c r="Z2108" s="342">
        <f t="shared" si="242"/>
        <v>0</v>
      </c>
      <c r="AA2108" s="342">
        <f t="shared" si="242"/>
        <v>0</v>
      </c>
      <c r="AB2108" s="342">
        <f t="shared" si="242"/>
        <v>0</v>
      </c>
      <c r="AC2108" s="109">
        <f t="shared" si="239"/>
        <v>0</v>
      </c>
      <c r="AD2108" s="109">
        <f>IF(C2108=A_Stammdaten!$B$12,E_SAV!$S2108-E_SAV!$AE2108,HLOOKUP(A_Stammdaten!$B$12-1,$AF$4:$AL$4004,ROW(C2108)-3,FALSE)-$AE2108)</f>
        <v>0</v>
      </c>
      <c r="AE2108" s="109">
        <f>HLOOKUP(A_Stammdaten!$B$12,$AF$4:$AL$4004,ROW(C2108)-3,FALSE)</f>
        <v>0</v>
      </c>
      <c r="AF2108" s="109">
        <f t="shared" si="237"/>
        <v>0</v>
      </c>
      <c r="AG2108" s="109">
        <f t="shared" si="241"/>
        <v>0</v>
      </c>
      <c r="AH2108" s="109">
        <f t="shared" si="241"/>
        <v>0</v>
      </c>
      <c r="AI2108" s="109">
        <f t="shared" si="241"/>
        <v>0</v>
      </c>
      <c r="AJ2108" s="109">
        <f t="shared" si="240"/>
        <v>0</v>
      </c>
      <c r="AK2108" s="109">
        <f t="shared" si="240"/>
        <v>0</v>
      </c>
      <c r="AL2108" s="109">
        <f t="shared" si="240"/>
        <v>0</v>
      </c>
    </row>
    <row r="2109" spans="1:38" x14ac:dyDescent="0.3">
      <c r="A2109" s="421"/>
      <c r="B2109" s="421"/>
      <c r="C2109" s="422"/>
      <c r="D2109" s="423"/>
      <c r="E2109" s="421"/>
      <c r="F2109" s="421"/>
      <c r="G2109" s="421"/>
      <c r="H2109" s="421"/>
      <c r="I2109" s="421"/>
      <c r="J2109" s="421"/>
      <c r="K2109" s="421"/>
      <c r="L2109" s="421"/>
      <c r="M2109" s="423"/>
      <c r="N2109" s="340">
        <f>IF(C2109&gt;A_Stammdaten!$B$12,0,SUM(E2109,F2109,H2109,J2109:K2109)-SUM(G2109,I2109,L2109:M2109))</f>
        <v>0</v>
      </c>
      <c r="O2109" s="421"/>
      <c r="P2109" s="421"/>
      <c r="Q2109" s="421"/>
      <c r="R2109" s="421"/>
      <c r="S2109" s="108">
        <f t="shared" si="238"/>
        <v>0</v>
      </c>
      <c r="T2109" s="341">
        <f>IF(ISBLANK($B2109),0,VLOOKUP($B2109,Listen!$A$2:$C$45,2,FALSE))</f>
        <v>0</v>
      </c>
      <c r="U2109" s="341">
        <f>IF(ISBLANK($B2109),0,VLOOKUP($B2109,Listen!$A$2:$C$45,3,FALSE))</f>
        <v>0</v>
      </c>
      <c r="V2109" s="342">
        <f t="shared" si="236"/>
        <v>0</v>
      </c>
      <c r="W2109" s="342">
        <f t="shared" si="242"/>
        <v>0</v>
      </c>
      <c r="X2109" s="342">
        <f t="shared" si="242"/>
        <v>0</v>
      </c>
      <c r="Y2109" s="342">
        <f t="shared" si="242"/>
        <v>0</v>
      </c>
      <c r="Z2109" s="342">
        <f t="shared" si="242"/>
        <v>0</v>
      </c>
      <c r="AA2109" s="342">
        <f t="shared" si="242"/>
        <v>0</v>
      </c>
      <c r="AB2109" s="342">
        <f t="shared" si="242"/>
        <v>0</v>
      </c>
      <c r="AC2109" s="109">
        <f t="shared" si="239"/>
        <v>0</v>
      </c>
      <c r="AD2109" s="109">
        <f>IF(C2109=A_Stammdaten!$B$12,E_SAV!$S2109-E_SAV!$AE2109,HLOOKUP(A_Stammdaten!$B$12-1,$AF$4:$AL$4004,ROW(C2109)-3,FALSE)-$AE2109)</f>
        <v>0</v>
      </c>
      <c r="AE2109" s="109">
        <f>HLOOKUP(A_Stammdaten!$B$12,$AF$4:$AL$4004,ROW(C2109)-3,FALSE)</f>
        <v>0</v>
      </c>
      <c r="AF2109" s="109">
        <f t="shared" si="237"/>
        <v>0</v>
      </c>
      <c r="AG2109" s="109">
        <f t="shared" si="241"/>
        <v>0</v>
      </c>
      <c r="AH2109" s="109">
        <f t="shared" si="241"/>
        <v>0</v>
      </c>
      <c r="AI2109" s="109">
        <f t="shared" si="241"/>
        <v>0</v>
      </c>
      <c r="AJ2109" s="109">
        <f t="shared" si="240"/>
        <v>0</v>
      </c>
      <c r="AK2109" s="109">
        <f t="shared" si="240"/>
        <v>0</v>
      </c>
      <c r="AL2109" s="109">
        <f t="shared" si="240"/>
        <v>0</v>
      </c>
    </row>
    <row r="2110" spans="1:38" x14ac:dyDescent="0.3">
      <c r="A2110" s="421"/>
      <c r="B2110" s="421"/>
      <c r="C2110" s="422"/>
      <c r="D2110" s="423"/>
      <c r="E2110" s="421"/>
      <c r="F2110" s="421"/>
      <c r="G2110" s="421"/>
      <c r="H2110" s="421"/>
      <c r="I2110" s="421"/>
      <c r="J2110" s="421"/>
      <c r="K2110" s="421"/>
      <c r="L2110" s="421"/>
      <c r="M2110" s="423"/>
      <c r="N2110" s="340">
        <f>IF(C2110&gt;A_Stammdaten!$B$12,0,SUM(E2110,F2110,H2110,J2110:K2110)-SUM(G2110,I2110,L2110:M2110))</f>
        <v>0</v>
      </c>
      <c r="O2110" s="421"/>
      <c r="P2110" s="421"/>
      <c r="Q2110" s="421"/>
      <c r="R2110" s="421"/>
      <c r="S2110" s="108">
        <f t="shared" si="238"/>
        <v>0</v>
      </c>
      <c r="T2110" s="341">
        <f>IF(ISBLANK($B2110),0,VLOOKUP($B2110,Listen!$A$2:$C$45,2,FALSE))</f>
        <v>0</v>
      </c>
      <c r="U2110" s="341">
        <f>IF(ISBLANK($B2110),0,VLOOKUP($B2110,Listen!$A$2:$C$45,3,FALSE))</f>
        <v>0</v>
      </c>
      <c r="V2110" s="342">
        <f t="shared" si="236"/>
        <v>0</v>
      </c>
      <c r="W2110" s="342">
        <f t="shared" si="242"/>
        <v>0</v>
      </c>
      <c r="X2110" s="342">
        <f t="shared" si="242"/>
        <v>0</v>
      </c>
      <c r="Y2110" s="342">
        <f t="shared" si="242"/>
        <v>0</v>
      </c>
      <c r="Z2110" s="342">
        <f t="shared" si="242"/>
        <v>0</v>
      </c>
      <c r="AA2110" s="342">
        <f t="shared" si="242"/>
        <v>0</v>
      </c>
      <c r="AB2110" s="342">
        <f t="shared" si="242"/>
        <v>0</v>
      </c>
      <c r="AC2110" s="109">
        <f t="shared" si="239"/>
        <v>0</v>
      </c>
      <c r="AD2110" s="109">
        <f>IF(C2110=A_Stammdaten!$B$12,E_SAV!$S2110-E_SAV!$AE2110,HLOOKUP(A_Stammdaten!$B$12-1,$AF$4:$AL$4004,ROW(C2110)-3,FALSE)-$AE2110)</f>
        <v>0</v>
      </c>
      <c r="AE2110" s="109">
        <f>HLOOKUP(A_Stammdaten!$B$12,$AF$4:$AL$4004,ROW(C2110)-3,FALSE)</f>
        <v>0</v>
      </c>
      <c r="AF2110" s="109">
        <f t="shared" si="237"/>
        <v>0</v>
      </c>
      <c r="AG2110" s="109">
        <f t="shared" si="241"/>
        <v>0</v>
      </c>
      <c r="AH2110" s="109">
        <f t="shared" si="241"/>
        <v>0</v>
      </c>
      <c r="AI2110" s="109">
        <f t="shared" si="241"/>
        <v>0</v>
      </c>
      <c r="AJ2110" s="109">
        <f t="shared" si="240"/>
        <v>0</v>
      </c>
      <c r="AK2110" s="109">
        <f t="shared" si="240"/>
        <v>0</v>
      </c>
      <c r="AL2110" s="109">
        <f t="shared" si="240"/>
        <v>0</v>
      </c>
    </row>
    <row r="2111" spans="1:38" x14ac:dyDescent="0.3">
      <c r="A2111" s="421"/>
      <c r="B2111" s="421"/>
      <c r="C2111" s="422"/>
      <c r="D2111" s="423"/>
      <c r="E2111" s="421"/>
      <c r="F2111" s="421"/>
      <c r="G2111" s="421"/>
      <c r="H2111" s="421"/>
      <c r="I2111" s="421"/>
      <c r="J2111" s="421"/>
      <c r="K2111" s="421"/>
      <c r="L2111" s="421"/>
      <c r="M2111" s="423"/>
      <c r="N2111" s="340">
        <f>IF(C2111&gt;A_Stammdaten!$B$12,0,SUM(E2111,F2111,H2111,J2111:K2111)-SUM(G2111,I2111,L2111:M2111))</f>
        <v>0</v>
      </c>
      <c r="O2111" s="421"/>
      <c r="P2111" s="421"/>
      <c r="Q2111" s="421"/>
      <c r="R2111" s="421"/>
      <c r="S2111" s="108">
        <f t="shared" si="238"/>
        <v>0</v>
      </c>
      <c r="T2111" s="341">
        <f>IF(ISBLANK($B2111),0,VLOOKUP($B2111,Listen!$A$2:$C$45,2,FALSE))</f>
        <v>0</v>
      </c>
      <c r="U2111" s="341">
        <f>IF(ISBLANK($B2111),0,VLOOKUP($B2111,Listen!$A$2:$C$45,3,FALSE))</f>
        <v>0</v>
      </c>
      <c r="V2111" s="342">
        <f t="shared" si="236"/>
        <v>0</v>
      </c>
      <c r="W2111" s="342">
        <f t="shared" si="242"/>
        <v>0</v>
      </c>
      <c r="X2111" s="342">
        <f t="shared" si="242"/>
        <v>0</v>
      </c>
      <c r="Y2111" s="342">
        <f t="shared" si="242"/>
        <v>0</v>
      </c>
      <c r="Z2111" s="342">
        <f t="shared" si="242"/>
        <v>0</v>
      </c>
      <c r="AA2111" s="342">
        <f t="shared" si="242"/>
        <v>0</v>
      </c>
      <c r="AB2111" s="342">
        <f t="shared" si="242"/>
        <v>0</v>
      </c>
      <c r="AC2111" s="109">
        <f t="shared" si="239"/>
        <v>0</v>
      </c>
      <c r="AD2111" s="109">
        <f>IF(C2111=A_Stammdaten!$B$12,E_SAV!$S2111-E_SAV!$AE2111,HLOOKUP(A_Stammdaten!$B$12-1,$AF$4:$AL$4004,ROW(C2111)-3,FALSE)-$AE2111)</f>
        <v>0</v>
      </c>
      <c r="AE2111" s="109">
        <f>HLOOKUP(A_Stammdaten!$B$12,$AF$4:$AL$4004,ROW(C2111)-3,FALSE)</f>
        <v>0</v>
      </c>
      <c r="AF2111" s="109">
        <f t="shared" si="237"/>
        <v>0</v>
      </c>
      <c r="AG2111" s="109">
        <f t="shared" si="241"/>
        <v>0</v>
      </c>
      <c r="AH2111" s="109">
        <f t="shared" si="241"/>
        <v>0</v>
      </c>
      <c r="AI2111" s="109">
        <f t="shared" si="241"/>
        <v>0</v>
      </c>
      <c r="AJ2111" s="109">
        <f t="shared" si="240"/>
        <v>0</v>
      </c>
      <c r="AK2111" s="109">
        <f t="shared" si="240"/>
        <v>0</v>
      </c>
      <c r="AL2111" s="109">
        <f t="shared" si="240"/>
        <v>0</v>
      </c>
    </row>
    <row r="2112" spans="1:38" x14ac:dyDescent="0.3">
      <c r="A2112" s="421"/>
      <c r="B2112" s="421"/>
      <c r="C2112" s="422"/>
      <c r="D2112" s="423"/>
      <c r="E2112" s="421"/>
      <c r="F2112" s="421"/>
      <c r="G2112" s="421"/>
      <c r="H2112" s="421"/>
      <c r="I2112" s="421"/>
      <c r="J2112" s="421"/>
      <c r="K2112" s="421"/>
      <c r="L2112" s="421"/>
      <c r="M2112" s="423"/>
      <c r="N2112" s="340">
        <f>IF(C2112&gt;A_Stammdaten!$B$12,0,SUM(E2112,F2112,H2112,J2112:K2112)-SUM(G2112,I2112,L2112:M2112))</f>
        <v>0</v>
      </c>
      <c r="O2112" s="421"/>
      <c r="P2112" s="421"/>
      <c r="Q2112" s="421"/>
      <c r="R2112" s="421"/>
      <c r="S2112" s="108">
        <f t="shared" si="238"/>
        <v>0</v>
      </c>
      <c r="T2112" s="341">
        <f>IF(ISBLANK($B2112),0,VLOOKUP($B2112,Listen!$A$2:$C$45,2,FALSE))</f>
        <v>0</v>
      </c>
      <c r="U2112" s="341">
        <f>IF(ISBLANK($B2112),0,VLOOKUP($B2112,Listen!$A$2:$C$45,3,FALSE))</f>
        <v>0</v>
      </c>
      <c r="V2112" s="342">
        <f t="shared" si="236"/>
        <v>0</v>
      </c>
      <c r="W2112" s="342">
        <f t="shared" si="242"/>
        <v>0</v>
      </c>
      <c r="X2112" s="342">
        <f t="shared" si="242"/>
        <v>0</v>
      </c>
      <c r="Y2112" s="342">
        <f t="shared" si="242"/>
        <v>0</v>
      </c>
      <c r="Z2112" s="342">
        <f t="shared" si="242"/>
        <v>0</v>
      </c>
      <c r="AA2112" s="342">
        <f t="shared" si="242"/>
        <v>0</v>
      </c>
      <c r="AB2112" s="342">
        <f t="shared" si="242"/>
        <v>0</v>
      </c>
      <c r="AC2112" s="109">
        <f t="shared" si="239"/>
        <v>0</v>
      </c>
      <c r="AD2112" s="109">
        <f>IF(C2112=A_Stammdaten!$B$12,E_SAV!$S2112-E_SAV!$AE2112,HLOOKUP(A_Stammdaten!$B$12-1,$AF$4:$AL$4004,ROW(C2112)-3,FALSE)-$AE2112)</f>
        <v>0</v>
      </c>
      <c r="AE2112" s="109">
        <f>HLOOKUP(A_Stammdaten!$B$12,$AF$4:$AL$4004,ROW(C2112)-3,FALSE)</f>
        <v>0</v>
      </c>
      <c r="AF2112" s="109">
        <f t="shared" si="237"/>
        <v>0</v>
      </c>
      <c r="AG2112" s="109">
        <f t="shared" si="241"/>
        <v>0</v>
      </c>
      <c r="AH2112" s="109">
        <f t="shared" si="241"/>
        <v>0</v>
      </c>
      <c r="AI2112" s="109">
        <f t="shared" si="241"/>
        <v>0</v>
      </c>
      <c r="AJ2112" s="109">
        <f t="shared" si="240"/>
        <v>0</v>
      </c>
      <c r="AK2112" s="109">
        <f t="shared" si="240"/>
        <v>0</v>
      </c>
      <c r="AL2112" s="109">
        <f t="shared" si="240"/>
        <v>0</v>
      </c>
    </row>
    <row r="2113" spans="1:38" x14ac:dyDescent="0.3">
      <c r="A2113" s="421"/>
      <c r="B2113" s="421"/>
      <c r="C2113" s="422"/>
      <c r="D2113" s="423"/>
      <c r="E2113" s="421"/>
      <c r="F2113" s="421"/>
      <c r="G2113" s="421"/>
      <c r="H2113" s="421"/>
      <c r="I2113" s="421"/>
      <c r="J2113" s="421"/>
      <c r="K2113" s="421"/>
      <c r="L2113" s="421"/>
      <c r="M2113" s="423"/>
      <c r="N2113" s="340">
        <f>IF(C2113&gt;A_Stammdaten!$B$12,0,SUM(E2113,F2113,H2113,J2113:K2113)-SUM(G2113,I2113,L2113:M2113))</f>
        <v>0</v>
      </c>
      <c r="O2113" s="421"/>
      <c r="P2113" s="421"/>
      <c r="Q2113" s="421"/>
      <c r="R2113" s="421"/>
      <c r="S2113" s="108">
        <f t="shared" si="238"/>
        <v>0</v>
      </c>
      <c r="T2113" s="341">
        <f>IF(ISBLANK($B2113),0,VLOOKUP($B2113,Listen!$A$2:$C$45,2,FALSE))</f>
        <v>0</v>
      </c>
      <c r="U2113" s="341">
        <f>IF(ISBLANK($B2113),0,VLOOKUP($B2113,Listen!$A$2:$C$45,3,FALSE))</f>
        <v>0</v>
      </c>
      <c r="V2113" s="342">
        <f t="shared" si="236"/>
        <v>0</v>
      </c>
      <c r="W2113" s="342">
        <f t="shared" si="242"/>
        <v>0</v>
      </c>
      <c r="X2113" s="342">
        <f t="shared" si="242"/>
        <v>0</v>
      </c>
      <c r="Y2113" s="342">
        <f t="shared" si="242"/>
        <v>0</v>
      </c>
      <c r="Z2113" s="342">
        <f t="shared" si="242"/>
        <v>0</v>
      </c>
      <c r="AA2113" s="342">
        <f t="shared" si="242"/>
        <v>0</v>
      </c>
      <c r="AB2113" s="342">
        <f t="shared" si="242"/>
        <v>0</v>
      </c>
      <c r="AC2113" s="109">
        <f t="shared" si="239"/>
        <v>0</v>
      </c>
      <c r="AD2113" s="109">
        <f>IF(C2113=A_Stammdaten!$B$12,E_SAV!$S2113-E_SAV!$AE2113,HLOOKUP(A_Stammdaten!$B$12-1,$AF$4:$AL$4004,ROW(C2113)-3,FALSE)-$AE2113)</f>
        <v>0</v>
      </c>
      <c r="AE2113" s="109">
        <f>HLOOKUP(A_Stammdaten!$B$12,$AF$4:$AL$4004,ROW(C2113)-3,FALSE)</f>
        <v>0</v>
      </c>
      <c r="AF2113" s="109">
        <f t="shared" si="237"/>
        <v>0</v>
      </c>
      <c r="AG2113" s="109">
        <f t="shared" si="241"/>
        <v>0</v>
      </c>
      <c r="AH2113" s="109">
        <f t="shared" si="241"/>
        <v>0</v>
      </c>
      <c r="AI2113" s="109">
        <f t="shared" si="241"/>
        <v>0</v>
      </c>
      <c r="AJ2113" s="109">
        <f t="shared" si="240"/>
        <v>0</v>
      </c>
      <c r="AK2113" s="109">
        <f t="shared" si="240"/>
        <v>0</v>
      </c>
      <c r="AL2113" s="109">
        <f t="shared" si="240"/>
        <v>0</v>
      </c>
    </row>
    <row r="2114" spans="1:38" x14ac:dyDescent="0.3">
      <c r="A2114" s="421"/>
      <c r="B2114" s="421"/>
      <c r="C2114" s="422"/>
      <c r="D2114" s="423"/>
      <c r="E2114" s="421"/>
      <c r="F2114" s="421"/>
      <c r="G2114" s="421"/>
      <c r="H2114" s="421"/>
      <c r="I2114" s="421"/>
      <c r="J2114" s="421"/>
      <c r="K2114" s="421"/>
      <c r="L2114" s="421"/>
      <c r="M2114" s="423"/>
      <c r="N2114" s="340">
        <f>IF(C2114&gt;A_Stammdaten!$B$12,0,SUM(E2114,F2114,H2114,J2114:K2114)-SUM(G2114,I2114,L2114:M2114))</f>
        <v>0</v>
      </c>
      <c r="O2114" s="421"/>
      <c r="P2114" s="421"/>
      <c r="Q2114" s="421"/>
      <c r="R2114" s="421"/>
      <c r="S2114" s="108">
        <f t="shared" si="238"/>
        <v>0</v>
      </c>
      <c r="T2114" s="341">
        <f>IF(ISBLANK($B2114),0,VLOOKUP($B2114,Listen!$A$2:$C$45,2,FALSE))</f>
        <v>0</v>
      </c>
      <c r="U2114" s="341">
        <f>IF(ISBLANK($B2114),0,VLOOKUP($B2114,Listen!$A$2:$C$45,3,FALSE))</f>
        <v>0</v>
      </c>
      <c r="V2114" s="342">
        <f t="shared" ref="V2114:V2177" si="243">$T2114</f>
        <v>0</v>
      </c>
      <c r="W2114" s="342">
        <f t="shared" si="242"/>
        <v>0</v>
      </c>
      <c r="X2114" s="342">
        <f t="shared" si="242"/>
        <v>0</v>
      </c>
      <c r="Y2114" s="342">
        <f t="shared" si="242"/>
        <v>0</v>
      </c>
      <c r="Z2114" s="342">
        <f t="shared" si="242"/>
        <v>0</v>
      </c>
      <c r="AA2114" s="342">
        <f t="shared" si="242"/>
        <v>0</v>
      </c>
      <c r="AB2114" s="342">
        <f t="shared" si="242"/>
        <v>0</v>
      </c>
      <c r="AC2114" s="109">
        <f t="shared" si="239"/>
        <v>0</v>
      </c>
      <c r="AD2114" s="109">
        <f>IF(C2114=A_Stammdaten!$B$12,E_SAV!$S2114-E_SAV!$AE2114,HLOOKUP(A_Stammdaten!$B$12-1,$AF$4:$AL$4004,ROW(C2114)-3,FALSE)-$AE2114)</f>
        <v>0</v>
      </c>
      <c r="AE2114" s="109">
        <f>HLOOKUP(A_Stammdaten!$B$12,$AF$4:$AL$4004,ROW(C2114)-3,FALSE)</f>
        <v>0</v>
      </c>
      <c r="AF2114" s="109">
        <f t="shared" si="237"/>
        <v>0</v>
      </c>
      <c r="AG2114" s="109">
        <f t="shared" si="241"/>
        <v>0</v>
      </c>
      <c r="AH2114" s="109">
        <f t="shared" si="241"/>
        <v>0</v>
      </c>
      <c r="AI2114" s="109">
        <f t="shared" si="241"/>
        <v>0</v>
      </c>
      <c r="AJ2114" s="109">
        <f t="shared" si="240"/>
        <v>0</v>
      </c>
      <c r="AK2114" s="109">
        <f t="shared" si="240"/>
        <v>0</v>
      </c>
      <c r="AL2114" s="109">
        <f t="shared" si="240"/>
        <v>0</v>
      </c>
    </row>
    <row r="2115" spans="1:38" x14ac:dyDescent="0.3">
      <c r="A2115" s="421"/>
      <c r="B2115" s="421"/>
      <c r="C2115" s="422"/>
      <c r="D2115" s="423"/>
      <c r="E2115" s="421"/>
      <c r="F2115" s="421"/>
      <c r="G2115" s="421"/>
      <c r="H2115" s="421"/>
      <c r="I2115" s="421"/>
      <c r="J2115" s="421"/>
      <c r="K2115" s="421"/>
      <c r="L2115" s="421"/>
      <c r="M2115" s="423"/>
      <c r="N2115" s="340">
        <f>IF(C2115&gt;A_Stammdaten!$B$12,0,SUM(E2115,F2115,H2115,J2115:K2115)-SUM(G2115,I2115,L2115:M2115))</f>
        <v>0</v>
      </c>
      <c r="O2115" s="421"/>
      <c r="P2115" s="421"/>
      <c r="Q2115" s="421"/>
      <c r="R2115" s="421"/>
      <c r="S2115" s="108">
        <f t="shared" si="238"/>
        <v>0</v>
      </c>
      <c r="T2115" s="341">
        <f>IF(ISBLANK($B2115),0,VLOOKUP($B2115,Listen!$A$2:$C$45,2,FALSE))</f>
        <v>0</v>
      </c>
      <c r="U2115" s="341">
        <f>IF(ISBLANK($B2115),0,VLOOKUP($B2115,Listen!$A$2:$C$45,3,FALSE))</f>
        <v>0</v>
      </c>
      <c r="V2115" s="342">
        <f t="shared" si="243"/>
        <v>0</v>
      </c>
      <c r="W2115" s="342">
        <f t="shared" si="242"/>
        <v>0</v>
      </c>
      <c r="X2115" s="342">
        <f t="shared" si="242"/>
        <v>0</v>
      </c>
      <c r="Y2115" s="342">
        <f t="shared" si="242"/>
        <v>0</v>
      </c>
      <c r="Z2115" s="342">
        <f t="shared" si="242"/>
        <v>0</v>
      </c>
      <c r="AA2115" s="342">
        <f t="shared" si="242"/>
        <v>0</v>
      </c>
      <c r="AB2115" s="342">
        <f t="shared" si="242"/>
        <v>0</v>
      </c>
      <c r="AC2115" s="109">
        <f t="shared" si="239"/>
        <v>0</v>
      </c>
      <c r="AD2115" s="109">
        <f>IF(C2115=A_Stammdaten!$B$12,E_SAV!$S2115-E_SAV!$AE2115,HLOOKUP(A_Stammdaten!$B$12-1,$AF$4:$AL$4004,ROW(C2115)-3,FALSE)-$AE2115)</f>
        <v>0</v>
      </c>
      <c r="AE2115" s="109">
        <f>HLOOKUP(A_Stammdaten!$B$12,$AF$4:$AL$4004,ROW(C2115)-3,FALSE)</f>
        <v>0</v>
      </c>
      <c r="AF2115" s="109">
        <f t="shared" si="237"/>
        <v>0</v>
      </c>
      <c r="AG2115" s="109">
        <f t="shared" si="241"/>
        <v>0</v>
      </c>
      <c r="AH2115" s="109">
        <f t="shared" si="241"/>
        <v>0</v>
      </c>
      <c r="AI2115" s="109">
        <f t="shared" si="241"/>
        <v>0</v>
      </c>
      <c r="AJ2115" s="109">
        <f t="shared" si="240"/>
        <v>0</v>
      </c>
      <c r="AK2115" s="109">
        <f t="shared" si="240"/>
        <v>0</v>
      </c>
      <c r="AL2115" s="109">
        <f t="shared" si="240"/>
        <v>0</v>
      </c>
    </row>
    <row r="2116" spans="1:38" x14ac:dyDescent="0.3">
      <c r="A2116" s="421"/>
      <c r="B2116" s="421"/>
      <c r="C2116" s="422"/>
      <c r="D2116" s="423"/>
      <c r="E2116" s="421"/>
      <c r="F2116" s="421"/>
      <c r="G2116" s="421"/>
      <c r="H2116" s="421"/>
      <c r="I2116" s="421"/>
      <c r="J2116" s="421"/>
      <c r="K2116" s="421"/>
      <c r="L2116" s="421"/>
      <c r="M2116" s="423"/>
      <c r="N2116" s="340">
        <f>IF(C2116&gt;A_Stammdaten!$B$12,0,SUM(E2116,F2116,H2116,J2116:K2116)-SUM(G2116,I2116,L2116:M2116))</f>
        <v>0</v>
      </c>
      <c r="O2116" s="421"/>
      <c r="P2116" s="421"/>
      <c r="Q2116" s="421"/>
      <c r="R2116" s="421"/>
      <c r="S2116" s="108">
        <f t="shared" si="238"/>
        <v>0</v>
      </c>
      <c r="T2116" s="341">
        <f>IF(ISBLANK($B2116),0,VLOOKUP($B2116,Listen!$A$2:$C$45,2,FALSE))</f>
        <v>0</v>
      </c>
      <c r="U2116" s="341">
        <f>IF(ISBLANK($B2116),0,VLOOKUP($B2116,Listen!$A$2:$C$45,3,FALSE))</f>
        <v>0</v>
      </c>
      <c r="V2116" s="342">
        <f t="shared" si="243"/>
        <v>0</v>
      </c>
      <c r="W2116" s="342">
        <f t="shared" si="242"/>
        <v>0</v>
      </c>
      <c r="X2116" s="342">
        <f t="shared" si="242"/>
        <v>0</v>
      </c>
      <c r="Y2116" s="342">
        <f t="shared" si="242"/>
        <v>0</v>
      </c>
      <c r="Z2116" s="342">
        <f t="shared" si="242"/>
        <v>0</v>
      </c>
      <c r="AA2116" s="342">
        <f t="shared" si="242"/>
        <v>0</v>
      </c>
      <c r="AB2116" s="342">
        <f t="shared" si="242"/>
        <v>0</v>
      </c>
      <c r="AC2116" s="109">
        <f t="shared" si="239"/>
        <v>0</v>
      </c>
      <c r="AD2116" s="109">
        <f>IF(C2116=A_Stammdaten!$B$12,E_SAV!$S2116-E_SAV!$AE2116,HLOOKUP(A_Stammdaten!$B$12-1,$AF$4:$AL$4004,ROW(C2116)-3,FALSE)-$AE2116)</f>
        <v>0</v>
      </c>
      <c r="AE2116" s="109">
        <f>HLOOKUP(A_Stammdaten!$B$12,$AF$4:$AL$4004,ROW(C2116)-3,FALSE)</f>
        <v>0</v>
      </c>
      <c r="AF2116" s="109">
        <f t="shared" si="237"/>
        <v>0</v>
      </c>
      <c r="AG2116" s="109">
        <f t="shared" si="241"/>
        <v>0</v>
      </c>
      <c r="AH2116" s="109">
        <f t="shared" si="241"/>
        <v>0</v>
      </c>
      <c r="AI2116" s="109">
        <f t="shared" si="241"/>
        <v>0</v>
      </c>
      <c r="AJ2116" s="109">
        <f t="shared" si="240"/>
        <v>0</v>
      </c>
      <c r="AK2116" s="109">
        <f t="shared" si="240"/>
        <v>0</v>
      </c>
      <c r="AL2116" s="109">
        <f t="shared" si="240"/>
        <v>0</v>
      </c>
    </row>
    <row r="2117" spans="1:38" x14ac:dyDescent="0.3">
      <c r="A2117" s="421"/>
      <c r="B2117" s="421"/>
      <c r="C2117" s="422"/>
      <c r="D2117" s="423"/>
      <c r="E2117" s="421"/>
      <c r="F2117" s="421"/>
      <c r="G2117" s="421"/>
      <c r="H2117" s="421"/>
      <c r="I2117" s="421"/>
      <c r="J2117" s="421"/>
      <c r="K2117" s="421"/>
      <c r="L2117" s="421"/>
      <c r="M2117" s="423"/>
      <c r="N2117" s="340">
        <f>IF(C2117&gt;A_Stammdaten!$B$12,0,SUM(E2117,F2117,H2117,J2117:K2117)-SUM(G2117,I2117,L2117:M2117))</f>
        <v>0</v>
      </c>
      <c r="O2117" s="421"/>
      <c r="P2117" s="421"/>
      <c r="Q2117" s="421"/>
      <c r="R2117" s="421"/>
      <c r="S2117" s="108">
        <f t="shared" si="238"/>
        <v>0</v>
      </c>
      <c r="T2117" s="341">
        <f>IF(ISBLANK($B2117),0,VLOOKUP($B2117,Listen!$A$2:$C$45,2,FALSE))</f>
        <v>0</v>
      </c>
      <c r="U2117" s="341">
        <f>IF(ISBLANK($B2117),0,VLOOKUP($B2117,Listen!$A$2:$C$45,3,FALSE))</f>
        <v>0</v>
      </c>
      <c r="V2117" s="342">
        <f t="shared" si="243"/>
        <v>0</v>
      </c>
      <c r="W2117" s="342">
        <f t="shared" si="242"/>
        <v>0</v>
      </c>
      <c r="X2117" s="342">
        <f t="shared" si="242"/>
        <v>0</v>
      </c>
      <c r="Y2117" s="342">
        <f t="shared" si="242"/>
        <v>0</v>
      </c>
      <c r="Z2117" s="342">
        <f t="shared" si="242"/>
        <v>0</v>
      </c>
      <c r="AA2117" s="342">
        <f t="shared" si="242"/>
        <v>0</v>
      </c>
      <c r="AB2117" s="342">
        <f t="shared" si="242"/>
        <v>0</v>
      </c>
      <c r="AC2117" s="109">
        <f t="shared" si="239"/>
        <v>0</v>
      </c>
      <c r="AD2117" s="109">
        <f>IF(C2117=A_Stammdaten!$B$12,E_SAV!$S2117-E_SAV!$AE2117,HLOOKUP(A_Stammdaten!$B$12-1,$AF$4:$AL$4004,ROW(C2117)-3,FALSE)-$AE2117)</f>
        <v>0</v>
      </c>
      <c r="AE2117" s="109">
        <f>HLOOKUP(A_Stammdaten!$B$12,$AF$4:$AL$4004,ROW(C2117)-3,FALSE)</f>
        <v>0</v>
      </c>
      <c r="AF2117" s="109">
        <f t="shared" ref="AF2117:AF2180" si="244">IF(OR($C2117=0,$S2117=0),0,IF($C2117&lt;=AF$4,$S2117-$S2117/V2117*(AF$4-$C2117+1),0))</f>
        <v>0</v>
      </c>
      <c r="AG2117" s="109">
        <f t="shared" si="241"/>
        <v>0</v>
      </c>
      <c r="AH2117" s="109">
        <f t="shared" si="241"/>
        <v>0</v>
      </c>
      <c r="AI2117" s="109">
        <f t="shared" si="241"/>
        <v>0</v>
      </c>
      <c r="AJ2117" s="109">
        <f t="shared" si="240"/>
        <v>0</v>
      </c>
      <c r="AK2117" s="109">
        <f t="shared" si="240"/>
        <v>0</v>
      </c>
      <c r="AL2117" s="109">
        <f t="shared" si="240"/>
        <v>0</v>
      </c>
    </row>
    <row r="2118" spans="1:38" x14ac:dyDescent="0.3">
      <c r="A2118" s="421"/>
      <c r="B2118" s="421"/>
      <c r="C2118" s="422"/>
      <c r="D2118" s="423"/>
      <c r="E2118" s="421"/>
      <c r="F2118" s="421"/>
      <c r="G2118" s="421"/>
      <c r="H2118" s="421"/>
      <c r="I2118" s="421"/>
      <c r="J2118" s="421"/>
      <c r="K2118" s="421"/>
      <c r="L2118" s="421"/>
      <c r="M2118" s="423"/>
      <c r="N2118" s="340">
        <f>IF(C2118&gt;A_Stammdaten!$B$12,0,SUM(E2118,F2118,H2118,J2118:K2118)-SUM(G2118,I2118,L2118:M2118))</f>
        <v>0</v>
      </c>
      <c r="O2118" s="421"/>
      <c r="P2118" s="421"/>
      <c r="Q2118" s="421"/>
      <c r="R2118" s="421"/>
      <c r="S2118" s="108">
        <f t="shared" ref="S2118:S2181" si="245">N2118-SUM(O2118:R2118)</f>
        <v>0</v>
      </c>
      <c r="T2118" s="341">
        <f>IF(ISBLANK($B2118),0,VLOOKUP($B2118,Listen!$A$2:$C$45,2,FALSE))</f>
        <v>0</v>
      </c>
      <c r="U2118" s="341">
        <f>IF(ISBLANK($B2118),0,VLOOKUP($B2118,Listen!$A$2:$C$45,3,FALSE))</f>
        <v>0</v>
      </c>
      <c r="V2118" s="342">
        <f t="shared" si="243"/>
        <v>0</v>
      </c>
      <c r="W2118" s="342">
        <f t="shared" si="242"/>
        <v>0</v>
      </c>
      <c r="X2118" s="342">
        <f t="shared" si="242"/>
        <v>0</v>
      </c>
      <c r="Y2118" s="342">
        <f t="shared" si="242"/>
        <v>0</v>
      </c>
      <c r="Z2118" s="342">
        <f t="shared" si="242"/>
        <v>0</v>
      </c>
      <c r="AA2118" s="342">
        <f t="shared" si="242"/>
        <v>0</v>
      </c>
      <c r="AB2118" s="342">
        <f t="shared" si="242"/>
        <v>0</v>
      </c>
      <c r="AC2118" s="109">
        <f t="shared" ref="AC2118:AC2181" si="246">AE2118+AD2118</f>
        <v>0</v>
      </c>
      <c r="AD2118" s="109">
        <f>IF(C2118=A_Stammdaten!$B$12,E_SAV!$S2118-E_SAV!$AE2118,HLOOKUP(A_Stammdaten!$B$12-1,$AF$4:$AL$4004,ROW(C2118)-3,FALSE)-$AE2118)</f>
        <v>0</v>
      </c>
      <c r="AE2118" s="109">
        <f>HLOOKUP(A_Stammdaten!$B$12,$AF$4:$AL$4004,ROW(C2118)-3,FALSE)</f>
        <v>0</v>
      </c>
      <c r="AF2118" s="109">
        <f t="shared" si="244"/>
        <v>0</v>
      </c>
      <c r="AG2118" s="109">
        <f t="shared" si="241"/>
        <v>0</v>
      </c>
      <c r="AH2118" s="109">
        <f t="shared" si="241"/>
        <v>0</v>
      </c>
      <c r="AI2118" s="109">
        <f t="shared" si="241"/>
        <v>0</v>
      </c>
      <c r="AJ2118" s="109">
        <f t="shared" si="240"/>
        <v>0</v>
      </c>
      <c r="AK2118" s="109">
        <f t="shared" si="240"/>
        <v>0</v>
      </c>
      <c r="AL2118" s="109">
        <f t="shared" si="240"/>
        <v>0</v>
      </c>
    </row>
    <row r="2119" spans="1:38" x14ac:dyDescent="0.3">
      <c r="A2119" s="421"/>
      <c r="B2119" s="421"/>
      <c r="C2119" s="422"/>
      <c r="D2119" s="423"/>
      <c r="E2119" s="421"/>
      <c r="F2119" s="421"/>
      <c r="G2119" s="421"/>
      <c r="H2119" s="421"/>
      <c r="I2119" s="421"/>
      <c r="J2119" s="421"/>
      <c r="K2119" s="421"/>
      <c r="L2119" s="421"/>
      <c r="M2119" s="423"/>
      <c r="N2119" s="340">
        <f>IF(C2119&gt;A_Stammdaten!$B$12,0,SUM(E2119,F2119,H2119,J2119:K2119)-SUM(G2119,I2119,L2119:M2119))</f>
        <v>0</v>
      </c>
      <c r="O2119" s="421"/>
      <c r="P2119" s="421"/>
      <c r="Q2119" s="421"/>
      <c r="R2119" s="421"/>
      <c r="S2119" s="108">
        <f t="shared" si="245"/>
        <v>0</v>
      </c>
      <c r="T2119" s="341">
        <f>IF(ISBLANK($B2119),0,VLOOKUP($B2119,Listen!$A$2:$C$45,2,FALSE))</f>
        <v>0</v>
      </c>
      <c r="U2119" s="341">
        <f>IF(ISBLANK($B2119),0,VLOOKUP($B2119,Listen!$A$2:$C$45,3,FALSE))</f>
        <v>0</v>
      </c>
      <c r="V2119" s="342">
        <f t="shared" si="243"/>
        <v>0</v>
      </c>
      <c r="W2119" s="342">
        <f t="shared" si="242"/>
        <v>0</v>
      </c>
      <c r="X2119" s="342">
        <f t="shared" si="242"/>
        <v>0</v>
      </c>
      <c r="Y2119" s="342">
        <f t="shared" si="242"/>
        <v>0</v>
      </c>
      <c r="Z2119" s="342">
        <f t="shared" si="242"/>
        <v>0</v>
      </c>
      <c r="AA2119" s="342">
        <f t="shared" si="242"/>
        <v>0</v>
      </c>
      <c r="AB2119" s="342">
        <f t="shared" si="242"/>
        <v>0</v>
      </c>
      <c r="AC2119" s="109">
        <f t="shared" si="246"/>
        <v>0</v>
      </c>
      <c r="AD2119" s="109">
        <f>IF(C2119=A_Stammdaten!$B$12,E_SAV!$S2119-E_SAV!$AE2119,HLOOKUP(A_Stammdaten!$B$12-1,$AF$4:$AL$4004,ROW(C2119)-3,FALSE)-$AE2119)</f>
        <v>0</v>
      </c>
      <c r="AE2119" s="109">
        <f>HLOOKUP(A_Stammdaten!$B$12,$AF$4:$AL$4004,ROW(C2119)-3,FALSE)</f>
        <v>0</v>
      </c>
      <c r="AF2119" s="109">
        <f t="shared" si="244"/>
        <v>0</v>
      </c>
      <c r="AG2119" s="109">
        <f t="shared" si="241"/>
        <v>0</v>
      </c>
      <c r="AH2119" s="109">
        <f t="shared" si="241"/>
        <v>0</v>
      </c>
      <c r="AI2119" s="109">
        <f t="shared" si="241"/>
        <v>0</v>
      </c>
      <c r="AJ2119" s="109">
        <f t="shared" si="240"/>
        <v>0</v>
      </c>
      <c r="AK2119" s="109">
        <f t="shared" si="240"/>
        <v>0</v>
      </c>
      <c r="AL2119" s="109">
        <f t="shared" si="240"/>
        <v>0</v>
      </c>
    </row>
    <row r="2120" spans="1:38" x14ac:dyDescent="0.3">
      <c r="A2120" s="421"/>
      <c r="B2120" s="421"/>
      <c r="C2120" s="422"/>
      <c r="D2120" s="423"/>
      <c r="E2120" s="421"/>
      <c r="F2120" s="421"/>
      <c r="G2120" s="421"/>
      <c r="H2120" s="421"/>
      <c r="I2120" s="421"/>
      <c r="J2120" s="421"/>
      <c r="K2120" s="421"/>
      <c r="L2120" s="421"/>
      <c r="M2120" s="423"/>
      <c r="N2120" s="340">
        <f>IF(C2120&gt;A_Stammdaten!$B$12,0,SUM(E2120,F2120,H2120,J2120:K2120)-SUM(G2120,I2120,L2120:M2120))</f>
        <v>0</v>
      </c>
      <c r="O2120" s="421"/>
      <c r="P2120" s="421"/>
      <c r="Q2120" s="421"/>
      <c r="R2120" s="421"/>
      <c r="S2120" s="108">
        <f t="shared" si="245"/>
        <v>0</v>
      </c>
      <c r="T2120" s="341">
        <f>IF(ISBLANK($B2120),0,VLOOKUP($B2120,Listen!$A$2:$C$45,2,FALSE))</f>
        <v>0</v>
      </c>
      <c r="U2120" s="341">
        <f>IF(ISBLANK($B2120),0,VLOOKUP($B2120,Listen!$A$2:$C$45,3,FALSE))</f>
        <v>0</v>
      </c>
      <c r="V2120" s="342">
        <f t="shared" si="243"/>
        <v>0</v>
      </c>
      <c r="W2120" s="342">
        <f t="shared" si="242"/>
        <v>0</v>
      </c>
      <c r="X2120" s="342">
        <f t="shared" si="242"/>
        <v>0</v>
      </c>
      <c r="Y2120" s="342">
        <f t="shared" si="242"/>
        <v>0</v>
      </c>
      <c r="Z2120" s="342">
        <f t="shared" si="242"/>
        <v>0</v>
      </c>
      <c r="AA2120" s="342">
        <f t="shared" si="242"/>
        <v>0</v>
      </c>
      <c r="AB2120" s="342">
        <f t="shared" si="242"/>
        <v>0</v>
      </c>
      <c r="AC2120" s="109">
        <f t="shared" si="246"/>
        <v>0</v>
      </c>
      <c r="AD2120" s="109">
        <f>IF(C2120=A_Stammdaten!$B$12,E_SAV!$S2120-E_SAV!$AE2120,HLOOKUP(A_Stammdaten!$B$12-1,$AF$4:$AL$4004,ROW(C2120)-3,FALSE)-$AE2120)</f>
        <v>0</v>
      </c>
      <c r="AE2120" s="109">
        <f>HLOOKUP(A_Stammdaten!$B$12,$AF$4:$AL$4004,ROW(C2120)-3,FALSE)</f>
        <v>0</v>
      </c>
      <c r="AF2120" s="109">
        <f t="shared" si="244"/>
        <v>0</v>
      </c>
      <c r="AG2120" s="109">
        <f t="shared" si="241"/>
        <v>0</v>
      </c>
      <c r="AH2120" s="109">
        <f t="shared" si="241"/>
        <v>0</v>
      </c>
      <c r="AI2120" s="109">
        <f t="shared" si="241"/>
        <v>0</v>
      </c>
      <c r="AJ2120" s="109">
        <f t="shared" si="240"/>
        <v>0</v>
      </c>
      <c r="AK2120" s="109">
        <f t="shared" si="240"/>
        <v>0</v>
      </c>
      <c r="AL2120" s="109">
        <f t="shared" si="240"/>
        <v>0</v>
      </c>
    </row>
    <row r="2121" spans="1:38" x14ac:dyDescent="0.3">
      <c r="A2121" s="421"/>
      <c r="B2121" s="421"/>
      <c r="C2121" s="422"/>
      <c r="D2121" s="423"/>
      <c r="E2121" s="421"/>
      <c r="F2121" s="421"/>
      <c r="G2121" s="421"/>
      <c r="H2121" s="421"/>
      <c r="I2121" s="421"/>
      <c r="J2121" s="421"/>
      <c r="K2121" s="421"/>
      <c r="L2121" s="421"/>
      <c r="M2121" s="423"/>
      <c r="N2121" s="340">
        <f>IF(C2121&gt;A_Stammdaten!$B$12,0,SUM(E2121,F2121,H2121,J2121:K2121)-SUM(G2121,I2121,L2121:M2121))</f>
        <v>0</v>
      </c>
      <c r="O2121" s="421"/>
      <c r="P2121" s="421"/>
      <c r="Q2121" s="421"/>
      <c r="R2121" s="421"/>
      <c r="S2121" s="108">
        <f t="shared" si="245"/>
        <v>0</v>
      </c>
      <c r="T2121" s="341">
        <f>IF(ISBLANK($B2121),0,VLOOKUP($B2121,Listen!$A$2:$C$45,2,FALSE))</f>
        <v>0</v>
      </c>
      <c r="U2121" s="341">
        <f>IF(ISBLANK($B2121),0,VLOOKUP($B2121,Listen!$A$2:$C$45,3,FALSE))</f>
        <v>0</v>
      </c>
      <c r="V2121" s="342">
        <f t="shared" si="243"/>
        <v>0</v>
      </c>
      <c r="W2121" s="342">
        <f t="shared" si="242"/>
        <v>0</v>
      </c>
      <c r="X2121" s="342">
        <f t="shared" si="242"/>
        <v>0</v>
      </c>
      <c r="Y2121" s="342">
        <f t="shared" si="242"/>
        <v>0</v>
      </c>
      <c r="Z2121" s="342">
        <f t="shared" si="242"/>
        <v>0</v>
      </c>
      <c r="AA2121" s="342">
        <f t="shared" si="242"/>
        <v>0</v>
      </c>
      <c r="AB2121" s="342">
        <f t="shared" si="242"/>
        <v>0</v>
      </c>
      <c r="AC2121" s="109">
        <f t="shared" si="246"/>
        <v>0</v>
      </c>
      <c r="AD2121" s="109">
        <f>IF(C2121=A_Stammdaten!$B$12,E_SAV!$S2121-E_SAV!$AE2121,HLOOKUP(A_Stammdaten!$B$12-1,$AF$4:$AL$4004,ROW(C2121)-3,FALSE)-$AE2121)</f>
        <v>0</v>
      </c>
      <c r="AE2121" s="109">
        <f>HLOOKUP(A_Stammdaten!$B$12,$AF$4:$AL$4004,ROW(C2121)-3,FALSE)</f>
        <v>0</v>
      </c>
      <c r="AF2121" s="109">
        <f t="shared" si="244"/>
        <v>0</v>
      </c>
      <c r="AG2121" s="109">
        <f t="shared" si="241"/>
        <v>0</v>
      </c>
      <c r="AH2121" s="109">
        <f t="shared" si="241"/>
        <v>0</v>
      </c>
      <c r="AI2121" s="109">
        <f t="shared" si="241"/>
        <v>0</v>
      </c>
      <c r="AJ2121" s="109">
        <f t="shared" si="240"/>
        <v>0</v>
      </c>
      <c r="AK2121" s="109">
        <f t="shared" si="240"/>
        <v>0</v>
      </c>
      <c r="AL2121" s="109">
        <f t="shared" si="240"/>
        <v>0</v>
      </c>
    </row>
    <row r="2122" spans="1:38" x14ac:dyDescent="0.3">
      <c r="A2122" s="421"/>
      <c r="B2122" s="421"/>
      <c r="C2122" s="422"/>
      <c r="D2122" s="423"/>
      <c r="E2122" s="421"/>
      <c r="F2122" s="421"/>
      <c r="G2122" s="421"/>
      <c r="H2122" s="421"/>
      <c r="I2122" s="421"/>
      <c r="J2122" s="421"/>
      <c r="K2122" s="421"/>
      <c r="L2122" s="421"/>
      <c r="M2122" s="423"/>
      <c r="N2122" s="340">
        <f>IF(C2122&gt;A_Stammdaten!$B$12,0,SUM(E2122,F2122,H2122,J2122:K2122)-SUM(G2122,I2122,L2122:M2122))</f>
        <v>0</v>
      </c>
      <c r="O2122" s="421"/>
      <c r="P2122" s="421"/>
      <c r="Q2122" s="421"/>
      <c r="R2122" s="421"/>
      <c r="S2122" s="108">
        <f t="shared" si="245"/>
        <v>0</v>
      </c>
      <c r="T2122" s="341">
        <f>IF(ISBLANK($B2122),0,VLOOKUP($B2122,Listen!$A$2:$C$45,2,FALSE))</f>
        <v>0</v>
      </c>
      <c r="U2122" s="341">
        <f>IF(ISBLANK($B2122),0,VLOOKUP($B2122,Listen!$A$2:$C$45,3,FALSE))</f>
        <v>0</v>
      </c>
      <c r="V2122" s="342">
        <f t="shared" si="243"/>
        <v>0</v>
      </c>
      <c r="W2122" s="342">
        <f t="shared" si="242"/>
        <v>0</v>
      </c>
      <c r="X2122" s="342">
        <f t="shared" si="242"/>
        <v>0</v>
      </c>
      <c r="Y2122" s="342">
        <f t="shared" si="242"/>
        <v>0</v>
      </c>
      <c r="Z2122" s="342">
        <f t="shared" si="242"/>
        <v>0</v>
      </c>
      <c r="AA2122" s="342">
        <f t="shared" si="242"/>
        <v>0</v>
      </c>
      <c r="AB2122" s="342">
        <f t="shared" si="242"/>
        <v>0</v>
      </c>
      <c r="AC2122" s="109">
        <f t="shared" si="246"/>
        <v>0</v>
      </c>
      <c r="AD2122" s="109">
        <f>IF(C2122=A_Stammdaten!$B$12,E_SAV!$S2122-E_SAV!$AE2122,HLOOKUP(A_Stammdaten!$B$12-1,$AF$4:$AL$4004,ROW(C2122)-3,FALSE)-$AE2122)</f>
        <v>0</v>
      </c>
      <c r="AE2122" s="109">
        <f>HLOOKUP(A_Stammdaten!$B$12,$AF$4:$AL$4004,ROW(C2122)-3,FALSE)</f>
        <v>0</v>
      </c>
      <c r="AF2122" s="109">
        <f t="shared" si="244"/>
        <v>0</v>
      </c>
      <c r="AG2122" s="109">
        <f t="shared" si="241"/>
        <v>0</v>
      </c>
      <c r="AH2122" s="109">
        <f t="shared" si="241"/>
        <v>0</v>
      </c>
      <c r="AI2122" s="109">
        <f t="shared" si="241"/>
        <v>0</v>
      </c>
      <c r="AJ2122" s="109">
        <f t="shared" si="240"/>
        <v>0</v>
      </c>
      <c r="AK2122" s="109">
        <f t="shared" si="240"/>
        <v>0</v>
      </c>
      <c r="AL2122" s="109">
        <f t="shared" si="240"/>
        <v>0</v>
      </c>
    </row>
    <row r="2123" spans="1:38" x14ac:dyDescent="0.3">
      <c r="A2123" s="421"/>
      <c r="B2123" s="421"/>
      <c r="C2123" s="422"/>
      <c r="D2123" s="423"/>
      <c r="E2123" s="421"/>
      <c r="F2123" s="421"/>
      <c r="G2123" s="421"/>
      <c r="H2123" s="421"/>
      <c r="I2123" s="421"/>
      <c r="J2123" s="421"/>
      <c r="K2123" s="421"/>
      <c r="L2123" s="421"/>
      <c r="M2123" s="423"/>
      <c r="N2123" s="340">
        <f>IF(C2123&gt;A_Stammdaten!$B$12,0,SUM(E2123,F2123,H2123,J2123:K2123)-SUM(G2123,I2123,L2123:M2123))</f>
        <v>0</v>
      </c>
      <c r="O2123" s="421"/>
      <c r="P2123" s="421"/>
      <c r="Q2123" s="421"/>
      <c r="R2123" s="421"/>
      <c r="S2123" s="108">
        <f t="shared" si="245"/>
        <v>0</v>
      </c>
      <c r="T2123" s="341">
        <f>IF(ISBLANK($B2123),0,VLOOKUP($B2123,Listen!$A$2:$C$45,2,FALSE))</f>
        <v>0</v>
      </c>
      <c r="U2123" s="341">
        <f>IF(ISBLANK($B2123),0,VLOOKUP($B2123,Listen!$A$2:$C$45,3,FALSE))</f>
        <v>0</v>
      </c>
      <c r="V2123" s="342">
        <f t="shared" si="243"/>
        <v>0</v>
      </c>
      <c r="W2123" s="342">
        <f t="shared" si="242"/>
        <v>0</v>
      </c>
      <c r="X2123" s="342">
        <f t="shared" si="242"/>
        <v>0</v>
      </c>
      <c r="Y2123" s="342">
        <f t="shared" si="242"/>
        <v>0</v>
      </c>
      <c r="Z2123" s="342">
        <f t="shared" si="242"/>
        <v>0</v>
      </c>
      <c r="AA2123" s="342">
        <f t="shared" si="242"/>
        <v>0</v>
      </c>
      <c r="AB2123" s="342">
        <f t="shared" si="242"/>
        <v>0</v>
      </c>
      <c r="AC2123" s="109">
        <f t="shared" si="246"/>
        <v>0</v>
      </c>
      <c r="AD2123" s="109">
        <f>IF(C2123=A_Stammdaten!$B$12,E_SAV!$S2123-E_SAV!$AE2123,HLOOKUP(A_Stammdaten!$B$12-1,$AF$4:$AL$4004,ROW(C2123)-3,FALSE)-$AE2123)</f>
        <v>0</v>
      </c>
      <c r="AE2123" s="109">
        <f>HLOOKUP(A_Stammdaten!$B$12,$AF$4:$AL$4004,ROW(C2123)-3,FALSE)</f>
        <v>0</v>
      </c>
      <c r="AF2123" s="109">
        <f t="shared" si="244"/>
        <v>0</v>
      </c>
      <c r="AG2123" s="109">
        <f t="shared" si="241"/>
        <v>0</v>
      </c>
      <c r="AH2123" s="109">
        <f t="shared" si="241"/>
        <v>0</v>
      </c>
      <c r="AI2123" s="109">
        <f t="shared" si="241"/>
        <v>0</v>
      </c>
      <c r="AJ2123" s="109">
        <f t="shared" si="240"/>
        <v>0</v>
      </c>
      <c r="AK2123" s="109">
        <f t="shared" si="240"/>
        <v>0</v>
      </c>
      <c r="AL2123" s="109">
        <f t="shared" si="240"/>
        <v>0</v>
      </c>
    </row>
    <row r="2124" spans="1:38" x14ac:dyDescent="0.3">
      <c r="A2124" s="421"/>
      <c r="B2124" s="421"/>
      <c r="C2124" s="422"/>
      <c r="D2124" s="423"/>
      <c r="E2124" s="421"/>
      <c r="F2124" s="421"/>
      <c r="G2124" s="421"/>
      <c r="H2124" s="421"/>
      <c r="I2124" s="421"/>
      <c r="J2124" s="421"/>
      <c r="K2124" s="421"/>
      <c r="L2124" s="421"/>
      <c r="M2124" s="423"/>
      <c r="N2124" s="340">
        <f>IF(C2124&gt;A_Stammdaten!$B$12,0,SUM(E2124,F2124,H2124,J2124:K2124)-SUM(G2124,I2124,L2124:M2124))</f>
        <v>0</v>
      </c>
      <c r="O2124" s="421"/>
      <c r="P2124" s="421"/>
      <c r="Q2124" s="421"/>
      <c r="R2124" s="421"/>
      <c r="S2124" s="108">
        <f t="shared" si="245"/>
        <v>0</v>
      </c>
      <c r="T2124" s="341">
        <f>IF(ISBLANK($B2124),0,VLOOKUP($B2124,Listen!$A$2:$C$45,2,FALSE))</f>
        <v>0</v>
      </c>
      <c r="U2124" s="341">
        <f>IF(ISBLANK($B2124),0,VLOOKUP($B2124,Listen!$A$2:$C$45,3,FALSE))</f>
        <v>0</v>
      </c>
      <c r="V2124" s="342">
        <f t="shared" si="243"/>
        <v>0</v>
      </c>
      <c r="W2124" s="342">
        <f t="shared" si="242"/>
        <v>0</v>
      </c>
      <c r="X2124" s="342">
        <f t="shared" si="242"/>
        <v>0</v>
      </c>
      <c r="Y2124" s="342">
        <f t="shared" si="242"/>
        <v>0</v>
      </c>
      <c r="Z2124" s="342">
        <f t="shared" si="242"/>
        <v>0</v>
      </c>
      <c r="AA2124" s="342">
        <f t="shared" si="242"/>
        <v>0</v>
      </c>
      <c r="AB2124" s="342">
        <f t="shared" si="242"/>
        <v>0</v>
      </c>
      <c r="AC2124" s="109">
        <f t="shared" si="246"/>
        <v>0</v>
      </c>
      <c r="AD2124" s="109">
        <f>IF(C2124=A_Stammdaten!$B$12,E_SAV!$S2124-E_SAV!$AE2124,HLOOKUP(A_Stammdaten!$B$12-1,$AF$4:$AL$4004,ROW(C2124)-3,FALSE)-$AE2124)</f>
        <v>0</v>
      </c>
      <c r="AE2124" s="109">
        <f>HLOOKUP(A_Stammdaten!$B$12,$AF$4:$AL$4004,ROW(C2124)-3,FALSE)</f>
        <v>0</v>
      </c>
      <c r="AF2124" s="109">
        <f t="shared" si="244"/>
        <v>0</v>
      </c>
      <c r="AG2124" s="109">
        <f t="shared" si="241"/>
        <v>0</v>
      </c>
      <c r="AH2124" s="109">
        <f t="shared" si="241"/>
        <v>0</v>
      </c>
      <c r="AI2124" s="109">
        <f t="shared" si="241"/>
        <v>0</v>
      </c>
      <c r="AJ2124" s="109">
        <f t="shared" si="240"/>
        <v>0</v>
      </c>
      <c r="AK2124" s="109">
        <f t="shared" si="240"/>
        <v>0</v>
      </c>
      <c r="AL2124" s="109">
        <f t="shared" si="240"/>
        <v>0</v>
      </c>
    </row>
    <row r="2125" spans="1:38" x14ac:dyDescent="0.3">
      <c r="A2125" s="421"/>
      <c r="B2125" s="421"/>
      <c r="C2125" s="422"/>
      <c r="D2125" s="423"/>
      <c r="E2125" s="421"/>
      <c r="F2125" s="421"/>
      <c r="G2125" s="421"/>
      <c r="H2125" s="421"/>
      <c r="I2125" s="421"/>
      <c r="J2125" s="421"/>
      <c r="K2125" s="421"/>
      <c r="L2125" s="421"/>
      <c r="M2125" s="423"/>
      <c r="N2125" s="340">
        <f>IF(C2125&gt;A_Stammdaten!$B$12,0,SUM(E2125,F2125,H2125,J2125:K2125)-SUM(G2125,I2125,L2125:M2125))</f>
        <v>0</v>
      </c>
      <c r="O2125" s="421"/>
      <c r="P2125" s="421"/>
      <c r="Q2125" s="421"/>
      <c r="R2125" s="421"/>
      <c r="S2125" s="108">
        <f t="shared" si="245"/>
        <v>0</v>
      </c>
      <c r="T2125" s="341">
        <f>IF(ISBLANK($B2125),0,VLOOKUP($B2125,Listen!$A$2:$C$45,2,FALSE))</f>
        <v>0</v>
      </c>
      <c r="U2125" s="341">
        <f>IF(ISBLANK($B2125),0,VLOOKUP($B2125,Listen!$A$2:$C$45,3,FALSE))</f>
        <v>0</v>
      </c>
      <c r="V2125" s="342">
        <f t="shared" si="243"/>
        <v>0</v>
      </c>
      <c r="W2125" s="342">
        <f t="shared" si="242"/>
        <v>0</v>
      </c>
      <c r="X2125" s="342">
        <f t="shared" si="242"/>
        <v>0</v>
      </c>
      <c r="Y2125" s="342">
        <f t="shared" si="242"/>
        <v>0</v>
      </c>
      <c r="Z2125" s="342">
        <f t="shared" si="242"/>
        <v>0</v>
      </c>
      <c r="AA2125" s="342">
        <f t="shared" si="242"/>
        <v>0</v>
      </c>
      <c r="AB2125" s="342">
        <f t="shared" si="242"/>
        <v>0</v>
      </c>
      <c r="AC2125" s="109">
        <f t="shared" si="246"/>
        <v>0</v>
      </c>
      <c r="AD2125" s="109">
        <f>IF(C2125=A_Stammdaten!$B$12,E_SAV!$S2125-E_SAV!$AE2125,HLOOKUP(A_Stammdaten!$B$12-1,$AF$4:$AL$4004,ROW(C2125)-3,FALSE)-$AE2125)</f>
        <v>0</v>
      </c>
      <c r="AE2125" s="109">
        <f>HLOOKUP(A_Stammdaten!$B$12,$AF$4:$AL$4004,ROW(C2125)-3,FALSE)</f>
        <v>0</v>
      </c>
      <c r="AF2125" s="109">
        <f t="shared" si="244"/>
        <v>0</v>
      </c>
      <c r="AG2125" s="109">
        <f t="shared" si="241"/>
        <v>0</v>
      </c>
      <c r="AH2125" s="109">
        <f t="shared" si="241"/>
        <v>0</v>
      </c>
      <c r="AI2125" s="109">
        <f t="shared" si="241"/>
        <v>0</v>
      </c>
      <c r="AJ2125" s="109">
        <f t="shared" si="240"/>
        <v>0</v>
      </c>
      <c r="AK2125" s="109">
        <f t="shared" si="240"/>
        <v>0</v>
      </c>
      <c r="AL2125" s="109">
        <f t="shared" si="240"/>
        <v>0</v>
      </c>
    </row>
    <row r="2126" spans="1:38" x14ac:dyDescent="0.3">
      <c r="A2126" s="421"/>
      <c r="B2126" s="421"/>
      <c r="C2126" s="422"/>
      <c r="D2126" s="423"/>
      <c r="E2126" s="421"/>
      <c r="F2126" s="421"/>
      <c r="G2126" s="421"/>
      <c r="H2126" s="421"/>
      <c r="I2126" s="421"/>
      <c r="J2126" s="421"/>
      <c r="K2126" s="421"/>
      <c r="L2126" s="421"/>
      <c r="M2126" s="423"/>
      <c r="N2126" s="340">
        <f>IF(C2126&gt;A_Stammdaten!$B$12,0,SUM(E2126,F2126,H2126,J2126:K2126)-SUM(G2126,I2126,L2126:M2126))</f>
        <v>0</v>
      </c>
      <c r="O2126" s="421"/>
      <c r="P2126" s="421"/>
      <c r="Q2126" s="421"/>
      <c r="R2126" s="421"/>
      <c r="S2126" s="108">
        <f t="shared" si="245"/>
        <v>0</v>
      </c>
      <c r="T2126" s="341">
        <f>IF(ISBLANK($B2126),0,VLOOKUP($B2126,Listen!$A$2:$C$45,2,FALSE))</f>
        <v>0</v>
      </c>
      <c r="U2126" s="341">
        <f>IF(ISBLANK($B2126),0,VLOOKUP($B2126,Listen!$A$2:$C$45,3,FALSE))</f>
        <v>0</v>
      </c>
      <c r="V2126" s="342">
        <f t="shared" si="243"/>
        <v>0</v>
      </c>
      <c r="W2126" s="342">
        <f t="shared" si="242"/>
        <v>0</v>
      </c>
      <c r="X2126" s="342">
        <f t="shared" si="242"/>
        <v>0</v>
      </c>
      <c r="Y2126" s="342">
        <f t="shared" si="242"/>
        <v>0</v>
      </c>
      <c r="Z2126" s="342">
        <f t="shared" si="242"/>
        <v>0</v>
      </c>
      <c r="AA2126" s="342">
        <f t="shared" si="242"/>
        <v>0</v>
      </c>
      <c r="AB2126" s="342">
        <f t="shared" si="242"/>
        <v>0</v>
      </c>
      <c r="AC2126" s="109">
        <f t="shared" si="246"/>
        <v>0</v>
      </c>
      <c r="AD2126" s="109">
        <f>IF(C2126=A_Stammdaten!$B$12,E_SAV!$S2126-E_SAV!$AE2126,HLOOKUP(A_Stammdaten!$B$12-1,$AF$4:$AL$4004,ROW(C2126)-3,FALSE)-$AE2126)</f>
        <v>0</v>
      </c>
      <c r="AE2126" s="109">
        <f>HLOOKUP(A_Stammdaten!$B$12,$AF$4:$AL$4004,ROW(C2126)-3,FALSE)</f>
        <v>0</v>
      </c>
      <c r="AF2126" s="109">
        <f t="shared" si="244"/>
        <v>0</v>
      </c>
      <c r="AG2126" s="109">
        <f t="shared" si="241"/>
        <v>0</v>
      </c>
      <c r="AH2126" s="109">
        <f t="shared" si="241"/>
        <v>0</v>
      </c>
      <c r="AI2126" s="109">
        <f t="shared" si="241"/>
        <v>0</v>
      </c>
      <c r="AJ2126" s="109">
        <f t="shared" si="240"/>
        <v>0</v>
      </c>
      <c r="AK2126" s="109">
        <f t="shared" si="240"/>
        <v>0</v>
      </c>
      <c r="AL2126" s="109">
        <f t="shared" si="240"/>
        <v>0</v>
      </c>
    </row>
    <row r="2127" spans="1:38" x14ac:dyDescent="0.3">
      <c r="A2127" s="421"/>
      <c r="B2127" s="421"/>
      <c r="C2127" s="422"/>
      <c r="D2127" s="423"/>
      <c r="E2127" s="421"/>
      <c r="F2127" s="421"/>
      <c r="G2127" s="421"/>
      <c r="H2127" s="421"/>
      <c r="I2127" s="421"/>
      <c r="J2127" s="421"/>
      <c r="K2127" s="421"/>
      <c r="L2127" s="421"/>
      <c r="M2127" s="423"/>
      <c r="N2127" s="340">
        <f>IF(C2127&gt;A_Stammdaten!$B$12,0,SUM(E2127,F2127,H2127,J2127:K2127)-SUM(G2127,I2127,L2127:M2127))</f>
        <v>0</v>
      </c>
      <c r="O2127" s="421"/>
      <c r="P2127" s="421"/>
      <c r="Q2127" s="421"/>
      <c r="R2127" s="421"/>
      <c r="S2127" s="108">
        <f t="shared" si="245"/>
        <v>0</v>
      </c>
      <c r="T2127" s="341">
        <f>IF(ISBLANK($B2127),0,VLOOKUP($B2127,Listen!$A$2:$C$45,2,FALSE))</f>
        <v>0</v>
      </c>
      <c r="U2127" s="341">
        <f>IF(ISBLANK($B2127),0,VLOOKUP($B2127,Listen!$A$2:$C$45,3,FALSE))</f>
        <v>0</v>
      </c>
      <c r="V2127" s="342">
        <f t="shared" si="243"/>
        <v>0</v>
      </c>
      <c r="W2127" s="342">
        <f t="shared" si="242"/>
        <v>0</v>
      </c>
      <c r="X2127" s="342">
        <f t="shared" si="242"/>
        <v>0</v>
      </c>
      <c r="Y2127" s="342">
        <f t="shared" si="242"/>
        <v>0</v>
      </c>
      <c r="Z2127" s="342">
        <f t="shared" si="242"/>
        <v>0</v>
      </c>
      <c r="AA2127" s="342">
        <f t="shared" si="242"/>
        <v>0</v>
      </c>
      <c r="AB2127" s="342">
        <f t="shared" si="242"/>
        <v>0</v>
      </c>
      <c r="AC2127" s="109">
        <f t="shared" si="246"/>
        <v>0</v>
      </c>
      <c r="AD2127" s="109">
        <f>IF(C2127=A_Stammdaten!$B$12,E_SAV!$S2127-E_SAV!$AE2127,HLOOKUP(A_Stammdaten!$B$12-1,$AF$4:$AL$4004,ROW(C2127)-3,FALSE)-$AE2127)</f>
        <v>0</v>
      </c>
      <c r="AE2127" s="109">
        <f>HLOOKUP(A_Stammdaten!$B$12,$AF$4:$AL$4004,ROW(C2127)-3,FALSE)</f>
        <v>0</v>
      </c>
      <c r="AF2127" s="109">
        <f t="shared" si="244"/>
        <v>0</v>
      </c>
      <c r="AG2127" s="109">
        <f t="shared" si="241"/>
        <v>0</v>
      </c>
      <c r="AH2127" s="109">
        <f t="shared" si="241"/>
        <v>0</v>
      </c>
      <c r="AI2127" s="109">
        <f t="shared" si="241"/>
        <v>0</v>
      </c>
      <c r="AJ2127" s="109">
        <f t="shared" si="240"/>
        <v>0</v>
      </c>
      <c r="AK2127" s="109">
        <f t="shared" si="240"/>
        <v>0</v>
      </c>
      <c r="AL2127" s="109">
        <f t="shared" si="240"/>
        <v>0</v>
      </c>
    </row>
    <row r="2128" spans="1:38" x14ac:dyDescent="0.3">
      <c r="A2128" s="421"/>
      <c r="B2128" s="421"/>
      <c r="C2128" s="422"/>
      <c r="D2128" s="423"/>
      <c r="E2128" s="421"/>
      <c r="F2128" s="421"/>
      <c r="G2128" s="421"/>
      <c r="H2128" s="421"/>
      <c r="I2128" s="421"/>
      <c r="J2128" s="421"/>
      <c r="K2128" s="421"/>
      <c r="L2128" s="421"/>
      <c r="M2128" s="423"/>
      <c r="N2128" s="340">
        <f>IF(C2128&gt;A_Stammdaten!$B$12,0,SUM(E2128,F2128,H2128,J2128:K2128)-SUM(G2128,I2128,L2128:M2128))</f>
        <v>0</v>
      </c>
      <c r="O2128" s="421"/>
      <c r="P2128" s="421"/>
      <c r="Q2128" s="421"/>
      <c r="R2128" s="421"/>
      <c r="S2128" s="108">
        <f t="shared" si="245"/>
        <v>0</v>
      </c>
      <c r="T2128" s="341">
        <f>IF(ISBLANK($B2128),0,VLOOKUP($B2128,Listen!$A$2:$C$45,2,FALSE))</f>
        <v>0</v>
      </c>
      <c r="U2128" s="341">
        <f>IF(ISBLANK($B2128),0,VLOOKUP($B2128,Listen!$A$2:$C$45,3,FALSE))</f>
        <v>0</v>
      </c>
      <c r="V2128" s="342">
        <f t="shared" si="243"/>
        <v>0</v>
      </c>
      <c r="W2128" s="342">
        <f t="shared" si="242"/>
        <v>0</v>
      </c>
      <c r="X2128" s="342">
        <f t="shared" si="242"/>
        <v>0</v>
      </c>
      <c r="Y2128" s="342">
        <f t="shared" si="242"/>
        <v>0</v>
      </c>
      <c r="Z2128" s="342">
        <f t="shared" si="242"/>
        <v>0</v>
      </c>
      <c r="AA2128" s="342">
        <f t="shared" si="242"/>
        <v>0</v>
      </c>
      <c r="AB2128" s="342">
        <f t="shared" si="242"/>
        <v>0</v>
      </c>
      <c r="AC2128" s="109">
        <f t="shared" si="246"/>
        <v>0</v>
      </c>
      <c r="AD2128" s="109">
        <f>IF(C2128=A_Stammdaten!$B$12,E_SAV!$S2128-E_SAV!$AE2128,HLOOKUP(A_Stammdaten!$B$12-1,$AF$4:$AL$4004,ROW(C2128)-3,FALSE)-$AE2128)</f>
        <v>0</v>
      </c>
      <c r="AE2128" s="109">
        <f>HLOOKUP(A_Stammdaten!$B$12,$AF$4:$AL$4004,ROW(C2128)-3,FALSE)</f>
        <v>0</v>
      </c>
      <c r="AF2128" s="109">
        <f t="shared" si="244"/>
        <v>0</v>
      </c>
      <c r="AG2128" s="109">
        <f t="shared" si="241"/>
        <v>0</v>
      </c>
      <c r="AH2128" s="109">
        <f t="shared" si="241"/>
        <v>0</v>
      </c>
      <c r="AI2128" s="109">
        <f t="shared" si="241"/>
        <v>0</v>
      </c>
      <c r="AJ2128" s="109">
        <f t="shared" si="240"/>
        <v>0</v>
      </c>
      <c r="AK2128" s="109">
        <f t="shared" si="240"/>
        <v>0</v>
      </c>
      <c r="AL2128" s="109">
        <f t="shared" si="240"/>
        <v>0</v>
      </c>
    </row>
    <row r="2129" spans="1:38" x14ac:dyDescent="0.3">
      <c r="A2129" s="421"/>
      <c r="B2129" s="421"/>
      <c r="C2129" s="422"/>
      <c r="D2129" s="423"/>
      <c r="E2129" s="421"/>
      <c r="F2129" s="421"/>
      <c r="G2129" s="421"/>
      <c r="H2129" s="421"/>
      <c r="I2129" s="421"/>
      <c r="J2129" s="421"/>
      <c r="K2129" s="421"/>
      <c r="L2129" s="421"/>
      <c r="M2129" s="423"/>
      <c r="N2129" s="340">
        <f>IF(C2129&gt;A_Stammdaten!$B$12,0,SUM(E2129,F2129,H2129,J2129:K2129)-SUM(G2129,I2129,L2129:M2129))</f>
        <v>0</v>
      </c>
      <c r="O2129" s="421"/>
      <c r="P2129" s="421"/>
      <c r="Q2129" s="421"/>
      <c r="R2129" s="421"/>
      <c r="S2129" s="108">
        <f t="shared" si="245"/>
        <v>0</v>
      </c>
      <c r="T2129" s="341">
        <f>IF(ISBLANK($B2129),0,VLOOKUP($B2129,Listen!$A$2:$C$45,2,FALSE))</f>
        <v>0</v>
      </c>
      <c r="U2129" s="341">
        <f>IF(ISBLANK($B2129),0,VLOOKUP($B2129,Listen!$A$2:$C$45,3,FALSE))</f>
        <v>0</v>
      </c>
      <c r="V2129" s="342">
        <f t="shared" si="243"/>
        <v>0</v>
      </c>
      <c r="W2129" s="342">
        <f t="shared" si="242"/>
        <v>0</v>
      </c>
      <c r="X2129" s="342">
        <f t="shared" si="242"/>
        <v>0</v>
      </c>
      <c r="Y2129" s="342">
        <f t="shared" si="242"/>
        <v>0</v>
      </c>
      <c r="Z2129" s="342">
        <f t="shared" si="242"/>
        <v>0</v>
      </c>
      <c r="AA2129" s="342">
        <f t="shared" si="242"/>
        <v>0</v>
      </c>
      <c r="AB2129" s="342">
        <f t="shared" si="242"/>
        <v>0</v>
      </c>
      <c r="AC2129" s="109">
        <f t="shared" si="246"/>
        <v>0</v>
      </c>
      <c r="AD2129" s="109">
        <f>IF(C2129=A_Stammdaten!$B$12,E_SAV!$S2129-E_SAV!$AE2129,HLOOKUP(A_Stammdaten!$B$12-1,$AF$4:$AL$4004,ROW(C2129)-3,FALSE)-$AE2129)</f>
        <v>0</v>
      </c>
      <c r="AE2129" s="109">
        <f>HLOOKUP(A_Stammdaten!$B$12,$AF$4:$AL$4004,ROW(C2129)-3,FALSE)</f>
        <v>0</v>
      </c>
      <c r="AF2129" s="109">
        <f t="shared" si="244"/>
        <v>0</v>
      </c>
      <c r="AG2129" s="109">
        <f t="shared" si="241"/>
        <v>0</v>
      </c>
      <c r="AH2129" s="109">
        <f t="shared" si="241"/>
        <v>0</v>
      </c>
      <c r="AI2129" s="109">
        <f t="shared" si="241"/>
        <v>0</v>
      </c>
      <c r="AJ2129" s="109">
        <f t="shared" si="240"/>
        <v>0</v>
      </c>
      <c r="AK2129" s="109">
        <f t="shared" si="240"/>
        <v>0</v>
      </c>
      <c r="AL2129" s="109">
        <f t="shared" si="240"/>
        <v>0</v>
      </c>
    </row>
    <row r="2130" spans="1:38" x14ac:dyDescent="0.3">
      <c r="A2130" s="421"/>
      <c r="B2130" s="421"/>
      <c r="C2130" s="422"/>
      <c r="D2130" s="423"/>
      <c r="E2130" s="421"/>
      <c r="F2130" s="421"/>
      <c r="G2130" s="421"/>
      <c r="H2130" s="421"/>
      <c r="I2130" s="421"/>
      <c r="J2130" s="421"/>
      <c r="K2130" s="421"/>
      <c r="L2130" s="421"/>
      <c r="M2130" s="423"/>
      <c r="N2130" s="340">
        <f>IF(C2130&gt;A_Stammdaten!$B$12,0,SUM(E2130,F2130,H2130,J2130:K2130)-SUM(G2130,I2130,L2130:M2130))</f>
        <v>0</v>
      </c>
      <c r="O2130" s="421"/>
      <c r="P2130" s="421"/>
      <c r="Q2130" s="421"/>
      <c r="R2130" s="421"/>
      <c r="S2130" s="108">
        <f t="shared" si="245"/>
        <v>0</v>
      </c>
      <c r="T2130" s="341">
        <f>IF(ISBLANK($B2130),0,VLOOKUP($B2130,Listen!$A$2:$C$45,2,FALSE))</f>
        <v>0</v>
      </c>
      <c r="U2130" s="341">
        <f>IF(ISBLANK($B2130),0,VLOOKUP($B2130,Listen!$A$2:$C$45,3,FALSE))</f>
        <v>0</v>
      </c>
      <c r="V2130" s="342">
        <f t="shared" si="243"/>
        <v>0</v>
      </c>
      <c r="W2130" s="342">
        <f t="shared" si="242"/>
        <v>0</v>
      </c>
      <c r="X2130" s="342">
        <f t="shared" si="242"/>
        <v>0</v>
      </c>
      <c r="Y2130" s="342">
        <f t="shared" si="242"/>
        <v>0</v>
      </c>
      <c r="Z2130" s="342">
        <f t="shared" si="242"/>
        <v>0</v>
      </c>
      <c r="AA2130" s="342">
        <f t="shared" si="242"/>
        <v>0</v>
      </c>
      <c r="AB2130" s="342">
        <f t="shared" si="242"/>
        <v>0</v>
      </c>
      <c r="AC2130" s="109">
        <f t="shared" si="246"/>
        <v>0</v>
      </c>
      <c r="AD2130" s="109">
        <f>IF(C2130=A_Stammdaten!$B$12,E_SAV!$S2130-E_SAV!$AE2130,HLOOKUP(A_Stammdaten!$B$12-1,$AF$4:$AL$4004,ROW(C2130)-3,FALSE)-$AE2130)</f>
        <v>0</v>
      </c>
      <c r="AE2130" s="109">
        <f>HLOOKUP(A_Stammdaten!$B$12,$AF$4:$AL$4004,ROW(C2130)-3,FALSE)</f>
        <v>0</v>
      </c>
      <c r="AF2130" s="109">
        <f t="shared" si="244"/>
        <v>0</v>
      </c>
      <c r="AG2130" s="109">
        <f t="shared" si="241"/>
        <v>0</v>
      </c>
      <c r="AH2130" s="109">
        <f t="shared" si="241"/>
        <v>0</v>
      </c>
      <c r="AI2130" s="109">
        <f t="shared" si="241"/>
        <v>0</v>
      </c>
      <c r="AJ2130" s="109">
        <f t="shared" si="240"/>
        <v>0</v>
      </c>
      <c r="AK2130" s="109">
        <f t="shared" si="240"/>
        <v>0</v>
      </c>
      <c r="AL2130" s="109">
        <f t="shared" si="240"/>
        <v>0</v>
      </c>
    </row>
    <row r="2131" spans="1:38" x14ac:dyDescent="0.3">
      <c r="A2131" s="421"/>
      <c r="B2131" s="421"/>
      <c r="C2131" s="422"/>
      <c r="D2131" s="423"/>
      <c r="E2131" s="421"/>
      <c r="F2131" s="421"/>
      <c r="G2131" s="421"/>
      <c r="H2131" s="421"/>
      <c r="I2131" s="421"/>
      <c r="J2131" s="421"/>
      <c r="K2131" s="421"/>
      <c r="L2131" s="421"/>
      <c r="M2131" s="423"/>
      <c r="N2131" s="340">
        <f>IF(C2131&gt;A_Stammdaten!$B$12,0,SUM(E2131,F2131,H2131,J2131:K2131)-SUM(G2131,I2131,L2131:M2131))</f>
        <v>0</v>
      </c>
      <c r="O2131" s="421"/>
      <c r="P2131" s="421"/>
      <c r="Q2131" s="421"/>
      <c r="R2131" s="421"/>
      <c r="S2131" s="108">
        <f t="shared" si="245"/>
        <v>0</v>
      </c>
      <c r="T2131" s="341">
        <f>IF(ISBLANK($B2131),0,VLOOKUP($B2131,Listen!$A$2:$C$45,2,FALSE))</f>
        <v>0</v>
      </c>
      <c r="U2131" s="341">
        <f>IF(ISBLANK($B2131),0,VLOOKUP($B2131,Listen!$A$2:$C$45,3,FALSE))</f>
        <v>0</v>
      </c>
      <c r="V2131" s="342">
        <f t="shared" si="243"/>
        <v>0</v>
      </c>
      <c r="W2131" s="342">
        <f t="shared" si="242"/>
        <v>0</v>
      </c>
      <c r="X2131" s="342">
        <f t="shared" si="242"/>
        <v>0</v>
      </c>
      <c r="Y2131" s="342">
        <f t="shared" si="242"/>
        <v>0</v>
      </c>
      <c r="Z2131" s="342">
        <f t="shared" si="242"/>
        <v>0</v>
      </c>
      <c r="AA2131" s="342">
        <f t="shared" si="242"/>
        <v>0</v>
      </c>
      <c r="AB2131" s="342">
        <f t="shared" si="242"/>
        <v>0</v>
      </c>
      <c r="AC2131" s="109">
        <f t="shared" si="246"/>
        <v>0</v>
      </c>
      <c r="AD2131" s="109">
        <f>IF(C2131=A_Stammdaten!$B$12,E_SAV!$S2131-E_SAV!$AE2131,HLOOKUP(A_Stammdaten!$B$12-1,$AF$4:$AL$4004,ROW(C2131)-3,FALSE)-$AE2131)</f>
        <v>0</v>
      </c>
      <c r="AE2131" s="109">
        <f>HLOOKUP(A_Stammdaten!$B$12,$AF$4:$AL$4004,ROW(C2131)-3,FALSE)</f>
        <v>0</v>
      </c>
      <c r="AF2131" s="109">
        <f t="shared" si="244"/>
        <v>0</v>
      </c>
      <c r="AG2131" s="109">
        <f t="shared" si="241"/>
        <v>0</v>
      </c>
      <c r="AH2131" s="109">
        <f t="shared" si="241"/>
        <v>0</v>
      </c>
      <c r="AI2131" s="109">
        <f t="shared" si="241"/>
        <v>0</v>
      </c>
      <c r="AJ2131" s="109">
        <f t="shared" si="240"/>
        <v>0</v>
      </c>
      <c r="AK2131" s="109">
        <f t="shared" si="240"/>
        <v>0</v>
      </c>
      <c r="AL2131" s="109">
        <f t="shared" si="240"/>
        <v>0</v>
      </c>
    </row>
    <row r="2132" spans="1:38" x14ac:dyDescent="0.3">
      <c r="A2132" s="421"/>
      <c r="B2132" s="421"/>
      <c r="C2132" s="422"/>
      <c r="D2132" s="423"/>
      <c r="E2132" s="421"/>
      <c r="F2132" s="421"/>
      <c r="G2132" s="421"/>
      <c r="H2132" s="421"/>
      <c r="I2132" s="421"/>
      <c r="J2132" s="421"/>
      <c r="K2132" s="421"/>
      <c r="L2132" s="421"/>
      <c r="M2132" s="423"/>
      <c r="N2132" s="340">
        <f>IF(C2132&gt;A_Stammdaten!$B$12,0,SUM(E2132,F2132,H2132,J2132:K2132)-SUM(G2132,I2132,L2132:M2132))</f>
        <v>0</v>
      </c>
      <c r="O2132" s="421"/>
      <c r="P2132" s="421"/>
      <c r="Q2132" s="421"/>
      <c r="R2132" s="421"/>
      <c r="S2132" s="108">
        <f t="shared" si="245"/>
        <v>0</v>
      </c>
      <c r="T2132" s="341">
        <f>IF(ISBLANK($B2132),0,VLOOKUP($B2132,Listen!$A$2:$C$45,2,FALSE))</f>
        <v>0</v>
      </c>
      <c r="U2132" s="341">
        <f>IF(ISBLANK($B2132),0,VLOOKUP($B2132,Listen!$A$2:$C$45,3,FALSE))</f>
        <v>0</v>
      </c>
      <c r="V2132" s="342">
        <f t="shared" si="243"/>
        <v>0</v>
      </c>
      <c r="W2132" s="342">
        <f t="shared" si="242"/>
        <v>0</v>
      </c>
      <c r="X2132" s="342">
        <f t="shared" si="242"/>
        <v>0</v>
      </c>
      <c r="Y2132" s="342">
        <f t="shared" si="242"/>
        <v>0</v>
      </c>
      <c r="Z2132" s="342">
        <f t="shared" si="242"/>
        <v>0</v>
      </c>
      <c r="AA2132" s="342">
        <f t="shared" si="242"/>
        <v>0</v>
      </c>
      <c r="AB2132" s="342">
        <f t="shared" si="242"/>
        <v>0</v>
      </c>
      <c r="AC2132" s="109">
        <f t="shared" si="246"/>
        <v>0</v>
      </c>
      <c r="AD2132" s="109">
        <f>IF(C2132=A_Stammdaten!$B$12,E_SAV!$S2132-E_SAV!$AE2132,HLOOKUP(A_Stammdaten!$B$12-1,$AF$4:$AL$4004,ROW(C2132)-3,FALSE)-$AE2132)</f>
        <v>0</v>
      </c>
      <c r="AE2132" s="109">
        <f>HLOOKUP(A_Stammdaten!$B$12,$AF$4:$AL$4004,ROW(C2132)-3,FALSE)</f>
        <v>0</v>
      </c>
      <c r="AF2132" s="109">
        <f t="shared" si="244"/>
        <v>0</v>
      </c>
      <c r="AG2132" s="109">
        <f t="shared" si="241"/>
        <v>0</v>
      </c>
      <c r="AH2132" s="109">
        <f t="shared" si="241"/>
        <v>0</v>
      </c>
      <c r="AI2132" s="109">
        <f t="shared" si="241"/>
        <v>0</v>
      </c>
      <c r="AJ2132" s="109">
        <f t="shared" si="240"/>
        <v>0</v>
      </c>
      <c r="AK2132" s="109">
        <f t="shared" si="240"/>
        <v>0</v>
      </c>
      <c r="AL2132" s="109">
        <f t="shared" si="240"/>
        <v>0</v>
      </c>
    </row>
    <row r="2133" spans="1:38" x14ac:dyDescent="0.3">
      <c r="A2133" s="421"/>
      <c r="B2133" s="421"/>
      <c r="C2133" s="422"/>
      <c r="D2133" s="423"/>
      <c r="E2133" s="421"/>
      <c r="F2133" s="421"/>
      <c r="G2133" s="421"/>
      <c r="H2133" s="421"/>
      <c r="I2133" s="421"/>
      <c r="J2133" s="421"/>
      <c r="K2133" s="421"/>
      <c r="L2133" s="421"/>
      <c r="M2133" s="423"/>
      <c r="N2133" s="340">
        <f>IF(C2133&gt;A_Stammdaten!$B$12,0,SUM(E2133,F2133,H2133,J2133:K2133)-SUM(G2133,I2133,L2133:M2133))</f>
        <v>0</v>
      </c>
      <c r="O2133" s="421"/>
      <c r="P2133" s="421"/>
      <c r="Q2133" s="421"/>
      <c r="R2133" s="421"/>
      <c r="S2133" s="108">
        <f t="shared" si="245"/>
        <v>0</v>
      </c>
      <c r="T2133" s="341">
        <f>IF(ISBLANK($B2133),0,VLOOKUP($B2133,Listen!$A$2:$C$45,2,FALSE))</f>
        <v>0</v>
      </c>
      <c r="U2133" s="341">
        <f>IF(ISBLANK($B2133),0,VLOOKUP($B2133,Listen!$A$2:$C$45,3,FALSE))</f>
        <v>0</v>
      </c>
      <c r="V2133" s="342">
        <f t="shared" si="243"/>
        <v>0</v>
      </c>
      <c r="W2133" s="342">
        <f t="shared" si="242"/>
        <v>0</v>
      </c>
      <c r="X2133" s="342">
        <f t="shared" si="242"/>
        <v>0</v>
      </c>
      <c r="Y2133" s="342">
        <f t="shared" si="242"/>
        <v>0</v>
      </c>
      <c r="Z2133" s="342">
        <f t="shared" si="242"/>
        <v>0</v>
      </c>
      <c r="AA2133" s="342">
        <f t="shared" si="242"/>
        <v>0</v>
      </c>
      <c r="AB2133" s="342">
        <f t="shared" si="242"/>
        <v>0</v>
      </c>
      <c r="AC2133" s="109">
        <f t="shared" si="246"/>
        <v>0</v>
      </c>
      <c r="AD2133" s="109">
        <f>IF(C2133=A_Stammdaten!$B$12,E_SAV!$S2133-E_SAV!$AE2133,HLOOKUP(A_Stammdaten!$B$12-1,$AF$4:$AL$4004,ROW(C2133)-3,FALSE)-$AE2133)</f>
        <v>0</v>
      </c>
      <c r="AE2133" s="109">
        <f>HLOOKUP(A_Stammdaten!$B$12,$AF$4:$AL$4004,ROW(C2133)-3,FALSE)</f>
        <v>0</v>
      </c>
      <c r="AF2133" s="109">
        <f t="shared" si="244"/>
        <v>0</v>
      </c>
      <c r="AG2133" s="109">
        <f t="shared" si="241"/>
        <v>0</v>
      </c>
      <c r="AH2133" s="109">
        <f t="shared" si="241"/>
        <v>0</v>
      </c>
      <c r="AI2133" s="109">
        <f t="shared" si="241"/>
        <v>0</v>
      </c>
      <c r="AJ2133" s="109">
        <f t="shared" si="240"/>
        <v>0</v>
      </c>
      <c r="AK2133" s="109">
        <f t="shared" si="240"/>
        <v>0</v>
      </c>
      <c r="AL2133" s="109">
        <f t="shared" si="240"/>
        <v>0</v>
      </c>
    </row>
    <row r="2134" spans="1:38" x14ac:dyDescent="0.3">
      <c r="A2134" s="421"/>
      <c r="B2134" s="421"/>
      <c r="C2134" s="422"/>
      <c r="D2134" s="423"/>
      <c r="E2134" s="421"/>
      <c r="F2134" s="421"/>
      <c r="G2134" s="421"/>
      <c r="H2134" s="421"/>
      <c r="I2134" s="421"/>
      <c r="J2134" s="421"/>
      <c r="K2134" s="421"/>
      <c r="L2134" s="421"/>
      <c r="M2134" s="423"/>
      <c r="N2134" s="340">
        <f>IF(C2134&gt;A_Stammdaten!$B$12,0,SUM(E2134,F2134,H2134,J2134:K2134)-SUM(G2134,I2134,L2134:M2134))</f>
        <v>0</v>
      </c>
      <c r="O2134" s="421"/>
      <c r="P2134" s="421"/>
      <c r="Q2134" s="421"/>
      <c r="R2134" s="421"/>
      <c r="S2134" s="108">
        <f t="shared" si="245"/>
        <v>0</v>
      </c>
      <c r="T2134" s="341">
        <f>IF(ISBLANK($B2134),0,VLOOKUP($B2134,Listen!$A$2:$C$45,2,FALSE))</f>
        <v>0</v>
      </c>
      <c r="U2134" s="341">
        <f>IF(ISBLANK($B2134),0,VLOOKUP($B2134,Listen!$A$2:$C$45,3,FALSE))</f>
        <v>0</v>
      </c>
      <c r="V2134" s="342">
        <f t="shared" si="243"/>
        <v>0</v>
      </c>
      <c r="W2134" s="342">
        <f t="shared" si="242"/>
        <v>0</v>
      </c>
      <c r="X2134" s="342">
        <f t="shared" si="242"/>
        <v>0</v>
      </c>
      <c r="Y2134" s="342">
        <f t="shared" ref="W2134:AB2176" si="247">$T2134</f>
        <v>0</v>
      </c>
      <c r="Z2134" s="342">
        <f t="shared" si="247"/>
        <v>0</v>
      </c>
      <c r="AA2134" s="342">
        <f t="shared" si="247"/>
        <v>0</v>
      </c>
      <c r="AB2134" s="342">
        <f t="shared" si="247"/>
        <v>0</v>
      </c>
      <c r="AC2134" s="109">
        <f t="shared" si="246"/>
        <v>0</v>
      </c>
      <c r="AD2134" s="109">
        <f>IF(C2134=A_Stammdaten!$B$12,E_SAV!$S2134-E_SAV!$AE2134,HLOOKUP(A_Stammdaten!$B$12-1,$AF$4:$AL$4004,ROW(C2134)-3,FALSE)-$AE2134)</f>
        <v>0</v>
      </c>
      <c r="AE2134" s="109">
        <f>HLOOKUP(A_Stammdaten!$B$12,$AF$4:$AL$4004,ROW(C2134)-3,FALSE)</f>
        <v>0</v>
      </c>
      <c r="AF2134" s="109">
        <f t="shared" si="244"/>
        <v>0</v>
      </c>
      <c r="AG2134" s="109">
        <f t="shared" si="241"/>
        <v>0</v>
      </c>
      <c r="AH2134" s="109">
        <f t="shared" si="241"/>
        <v>0</v>
      </c>
      <c r="AI2134" s="109">
        <f t="shared" si="241"/>
        <v>0</v>
      </c>
      <c r="AJ2134" s="109">
        <f t="shared" si="240"/>
        <v>0</v>
      </c>
      <c r="AK2134" s="109">
        <f t="shared" si="240"/>
        <v>0</v>
      </c>
      <c r="AL2134" s="109">
        <f t="shared" si="240"/>
        <v>0</v>
      </c>
    </row>
    <row r="2135" spans="1:38" x14ac:dyDescent="0.3">
      <c r="A2135" s="421"/>
      <c r="B2135" s="421"/>
      <c r="C2135" s="422"/>
      <c r="D2135" s="423"/>
      <c r="E2135" s="421"/>
      <c r="F2135" s="421"/>
      <c r="G2135" s="421"/>
      <c r="H2135" s="421"/>
      <c r="I2135" s="421"/>
      <c r="J2135" s="421"/>
      <c r="K2135" s="421"/>
      <c r="L2135" s="421"/>
      <c r="M2135" s="423"/>
      <c r="N2135" s="340">
        <f>IF(C2135&gt;A_Stammdaten!$B$12,0,SUM(E2135,F2135,H2135,J2135:K2135)-SUM(G2135,I2135,L2135:M2135))</f>
        <v>0</v>
      </c>
      <c r="O2135" s="421"/>
      <c r="P2135" s="421"/>
      <c r="Q2135" s="421"/>
      <c r="R2135" s="421"/>
      <c r="S2135" s="108">
        <f t="shared" si="245"/>
        <v>0</v>
      </c>
      <c r="T2135" s="341">
        <f>IF(ISBLANK($B2135),0,VLOOKUP($B2135,Listen!$A$2:$C$45,2,FALSE))</f>
        <v>0</v>
      </c>
      <c r="U2135" s="341">
        <f>IF(ISBLANK($B2135),0,VLOOKUP($B2135,Listen!$A$2:$C$45,3,FALSE))</f>
        <v>0</v>
      </c>
      <c r="V2135" s="342">
        <f t="shared" si="243"/>
        <v>0</v>
      </c>
      <c r="W2135" s="342">
        <f t="shared" si="247"/>
        <v>0</v>
      </c>
      <c r="X2135" s="342">
        <f t="shared" si="247"/>
        <v>0</v>
      </c>
      <c r="Y2135" s="342">
        <f t="shared" si="247"/>
        <v>0</v>
      </c>
      <c r="Z2135" s="342">
        <f t="shared" si="247"/>
        <v>0</v>
      </c>
      <c r="AA2135" s="342">
        <f t="shared" si="247"/>
        <v>0</v>
      </c>
      <c r="AB2135" s="342">
        <f t="shared" si="247"/>
        <v>0</v>
      </c>
      <c r="AC2135" s="109">
        <f t="shared" si="246"/>
        <v>0</v>
      </c>
      <c r="AD2135" s="109">
        <f>IF(C2135=A_Stammdaten!$B$12,E_SAV!$S2135-E_SAV!$AE2135,HLOOKUP(A_Stammdaten!$B$12-1,$AF$4:$AL$4004,ROW(C2135)-3,FALSE)-$AE2135)</f>
        <v>0</v>
      </c>
      <c r="AE2135" s="109">
        <f>HLOOKUP(A_Stammdaten!$B$12,$AF$4:$AL$4004,ROW(C2135)-3,FALSE)</f>
        <v>0</v>
      </c>
      <c r="AF2135" s="109">
        <f t="shared" si="244"/>
        <v>0</v>
      </c>
      <c r="AG2135" s="109">
        <f t="shared" si="241"/>
        <v>0</v>
      </c>
      <c r="AH2135" s="109">
        <f t="shared" si="241"/>
        <v>0</v>
      </c>
      <c r="AI2135" s="109">
        <f t="shared" si="241"/>
        <v>0</v>
      </c>
      <c r="AJ2135" s="109">
        <f t="shared" si="240"/>
        <v>0</v>
      </c>
      <c r="AK2135" s="109">
        <f t="shared" si="240"/>
        <v>0</v>
      </c>
      <c r="AL2135" s="109">
        <f t="shared" si="240"/>
        <v>0</v>
      </c>
    </row>
    <row r="2136" spans="1:38" x14ac:dyDescent="0.3">
      <c r="A2136" s="421"/>
      <c r="B2136" s="421"/>
      <c r="C2136" s="422"/>
      <c r="D2136" s="423"/>
      <c r="E2136" s="421"/>
      <c r="F2136" s="421"/>
      <c r="G2136" s="421"/>
      <c r="H2136" s="421"/>
      <c r="I2136" s="421"/>
      <c r="J2136" s="421"/>
      <c r="K2136" s="421"/>
      <c r="L2136" s="421"/>
      <c r="M2136" s="423"/>
      <c r="N2136" s="340">
        <f>IF(C2136&gt;A_Stammdaten!$B$12,0,SUM(E2136,F2136,H2136,J2136:K2136)-SUM(G2136,I2136,L2136:M2136))</f>
        <v>0</v>
      </c>
      <c r="O2136" s="421"/>
      <c r="P2136" s="421"/>
      <c r="Q2136" s="421"/>
      <c r="R2136" s="421"/>
      <c r="S2136" s="108">
        <f t="shared" si="245"/>
        <v>0</v>
      </c>
      <c r="T2136" s="341">
        <f>IF(ISBLANK($B2136),0,VLOOKUP($B2136,Listen!$A$2:$C$45,2,FALSE))</f>
        <v>0</v>
      </c>
      <c r="U2136" s="341">
        <f>IF(ISBLANK($B2136),0,VLOOKUP($B2136,Listen!$A$2:$C$45,3,FALSE))</f>
        <v>0</v>
      </c>
      <c r="V2136" s="342">
        <f t="shared" si="243"/>
        <v>0</v>
      </c>
      <c r="W2136" s="342">
        <f t="shared" si="247"/>
        <v>0</v>
      </c>
      <c r="X2136" s="342">
        <f t="shared" si="247"/>
        <v>0</v>
      </c>
      <c r="Y2136" s="342">
        <f t="shared" si="247"/>
        <v>0</v>
      </c>
      <c r="Z2136" s="342">
        <f t="shared" si="247"/>
        <v>0</v>
      </c>
      <c r="AA2136" s="342">
        <f t="shared" si="247"/>
        <v>0</v>
      </c>
      <c r="AB2136" s="342">
        <f t="shared" si="247"/>
        <v>0</v>
      </c>
      <c r="AC2136" s="109">
        <f t="shared" si="246"/>
        <v>0</v>
      </c>
      <c r="AD2136" s="109">
        <f>IF(C2136=A_Stammdaten!$B$12,E_SAV!$S2136-E_SAV!$AE2136,HLOOKUP(A_Stammdaten!$B$12-1,$AF$4:$AL$4004,ROW(C2136)-3,FALSE)-$AE2136)</f>
        <v>0</v>
      </c>
      <c r="AE2136" s="109">
        <f>HLOOKUP(A_Stammdaten!$B$12,$AF$4:$AL$4004,ROW(C2136)-3,FALSE)</f>
        <v>0</v>
      </c>
      <c r="AF2136" s="109">
        <f t="shared" si="244"/>
        <v>0</v>
      </c>
      <c r="AG2136" s="109">
        <f t="shared" si="241"/>
        <v>0</v>
      </c>
      <c r="AH2136" s="109">
        <f t="shared" si="241"/>
        <v>0</v>
      </c>
      <c r="AI2136" s="109">
        <f t="shared" si="241"/>
        <v>0</v>
      </c>
      <c r="AJ2136" s="109">
        <f t="shared" si="240"/>
        <v>0</v>
      </c>
      <c r="AK2136" s="109">
        <f t="shared" si="240"/>
        <v>0</v>
      </c>
      <c r="AL2136" s="109">
        <f t="shared" si="240"/>
        <v>0</v>
      </c>
    </row>
    <row r="2137" spans="1:38" x14ac:dyDescent="0.3">
      <c r="A2137" s="421"/>
      <c r="B2137" s="421"/>
      <c r="C2137" s="422"/>
      <c r="D2137" s="423"/>
      <c r="E2137" s="421"/>
      <c r="F2137" s="421"/>
      <c r="G2137" s="421"/>
      <c r="H2137" s="421"/>
      <c r="I2137" s="421"/>
      <c r="J2137" s="421"/>
      <c r="K2137" s="421"/>
      <c r="L2137" s="421"/>
      <c r="M2137" s="423"/>
      <c r="N2137" s="340">
        <f>IF(C2137&gt;A_Stammdaten!$B$12,0,SUM(E2137,F2137,H2137,J2137:K2137)-SUM(G2137,I2137,L2137:M2137))</f>
        <v>0</v>
      </c>
      <c r="O2137" s="421"/>
      <c r="P2137" s="421"/>
      <c r="Q2137" s="421"/>
      <c r="R2137" s="421"/>
      <c r="S2137" s="108">
        <f t="shared" si="245"/>
        <v>0</v>
      </c>
      <c r="T2137" s="341">
        <f>IF(ISBLANK($B2137),0,VLOOKUP($B2137,Listen!$A$2:$C$45,2,FALSE))</f>
        <v>0</v>
      </c>
      <c r="U2137" s="341">
        <f>IF(ISBLANK($B2137),0,VLOOKUP($B2137,Listen!$A$2:$C$45,3,FALSE))</f>
        <v>0</v>
      </c>
      <c r="V2137" s="342">
        <f t="shared" si="243"/>
        <v>0</v>
      </c>
      <c r="W2137" s="342">
        <f t="shared" si="247"/>
        <v>0</v>
      </c>
      <c r="X2137" s="342">
        <f t="shared" si="247"/>
        <v>0</v>
      </c>
      <c r="Y2137" s="342">
        <f t="shared" si="247"/>
        <v>0</v>
      </c>
      <c r="Z2137" s="342">
        <f t="shared" si="247"/>
        <v>0</v>
      </c>
      <c r="AA2137" s="342">
        <f t="shared" si="247"/>
        <v>0</v>
      </c>
      <c r="AB2137" s="342">
        <f t="shared" si="247"/>
        <v>0</v>
      </c>
      <c r="AC2137" s="109">
        <f t="shared" si="246"/>
        <v>0</v>
      </c>
      <c r="AD2137" s="109">
        <f>IF(C2137=A_Stammdaten!$B$12,E_SAV!$S2137-E_SAV!$AE2137,HLOOKUP(A_Stammdaten!$B$12-1,$AF$4:$AL$4004,ROW(C2137)-3,FALSE)-$AE2137)</f>
        <v>0</v>
      </c>
      <c r="AE2137" s="109">
        <f>HLOOKUP(A_Stammdaten!$B$12,$AF$4:$AL$4004,ROW(C2137)-3,FALSE)</f>
        <v>0</v>
      </c>
      <c r="AF2137" s="109">
        <f t="shared" si="244"/>
        <v>0</v>
      </c>
      <c r="AG2137" s="109">
        <f t="shared" si="241"/>
        <v>0</v>
      </c>
      <c r="AH2137" s="109">
        <f t="shared" si="241"/>
        <v>0</v>
      </c>
      <c r="AI2137" s="109">
        <f t="shared" si="241"/>
        <v>0</v>
      </c>
      <c r="AJ2137" s="109">
        <f t="shared" si="240"/>
        <v>0</v>
      </c>
      <c r="AK2137" s="109">
        <f t="shared" si="240"/>
        <v>0</v>
      </c>
      <c r="AL2137" s="109">
        <f t="shared" si="240"/>
        <v>0</v>
      </c>
    </row>
    <row r="2138" spans="1:38" x14ac:dyDescent="0.3">
      <c r="A2138" s="421"/>
      <c r="B2138" s="421"/>
      <c r="C2138" s="422"/>
      <c r="D2138" s="423"/>
      <c r="E2138" s="421"/>
      <c r="F2138" s="421"/>
      <c r="G2138" s="421"/>
      <c r="H2138" s="421"/>
      <c r="I2138" s="421"/>
      <c r="J2138" s="421"/>
      <c r="K2138" s="421"/>
      <c r="L2138" s="421"/>
      <c r="M2138" s="423"/>
      <c r="N2138" s="340">
        <f>IF(C2138&gt;A_Stammdaten!$B$12,0,SUM(E2138,F2138,H2138,J2138:K2138)-SUM(G2138,I2138,L2138:M2138))</f>
        <v>0</v>
      </c>
      <c r="O2138" s="421"/>
      <c r="P2138" s="421"/>
      <c r="Q2138" s="421"/>
      <c r="R2138" s="421"/>
      <c r="S2138" s="108">
        <f t="shared" si="245"/>
        <v>0</v>
      </c>
      <c r="T2138" s="341">
        <f>IF(ISBLANK($B2138),0,VLOOKUP($B2138,Listen!$A$2:$C$45,2,FALSE))</f>
        <v>0</v>
      </c>
      <c r="U2138" s="341">
        <f>IF(ISBLANK($B2138),0,VLOOKUP($B2138,Listen!$A$2:$C$45,3,FALSE))</f>
        <v>0</v>
      </c>
      <c r="V2138" s="342">
        <f t="shared" si="243"/>
        <v>0</v>
      </c>
      <c r="W2138" s="342">
        <f t="shared" si="247"/>
        <v>0</v>
      </c>
      <c r="X2138" s="342">
        <f t="shared" si="247"/>
        <v>0</v>
      </c>
      <c r="Y2138" s="342">
        <f t="shared" si="247"/>
        <v>0</v>
      </c>
      <c r="Z2138" s="342">
        <f t="shared" si="247"/>
        <v>0</v>
      </c>
      <c r="AA2138" s="342">
        <f t="shared" si="247"/>
        <v>0</v>
      </c>
      <c r="AB2138" s="342">
        <f t="shared" si="247"/>
        <v>0</v>
      </c>
      <c r="AC2138" s="109">
        <f t="shared" si="246"/>
        <v>0</v>
      </c>
      <c r="AD2138" s="109">
        <f>IF(C2138=A_Stammdaten!$B$12,E_SAV!$S2138-E_SAV!$AE2138,HLOOKUP(A_Stammdaten!$B$12-1,$AF$4:$AL$4004,ROW(C2138)-3,FALSE)-$AE2138)</f>
        <v>0</v>
      </c>
      <c r="AE2138" s="109">
        <f>HLOOKUP(A_Stammdaten!$B$12,$AF$4:$AL$4004,ROW(C2138)-3,FALSE)</f>
        <v>0</v>
      </c>
      <c r="AF2138" s="109">
        <f t="shared" si="244"/>
        <v>0</v>
      </c>
      <c r="AG2138" s="109">
        <f t="shared" si="241"/>
        <v>0</v>
      </c>
      <c r="AH2138" s="109">
        <f t="shared" si="241"/>
        <v>0</v>
      </c>
      <c r="AI2138" s="109">
        <f t="shared" si="241"/>
        <v>0</v>
      </c>
      <c r="AJ2138" s="109">
        <f t="shared" si="240"/>
        <v>0</v>
      </c>
      <c r="AK2138" s="109">
        <f t="shared" si="240"/>
        <v>0</v>
      </c>
      <c r="AL2138" s="109">
        <f t="shared" si="240"/>
        <v>0</v>
      </c>
    </row>
    <row r="2139" spans="1:38" x14ac:dyDescent="0.3">
      <c r="A2139" s="421"/>
      <c r="B2139" s="421"/>
      <c r="C2139" s="422"/>
      <c r="D2139" s="423"/>
      <c r="E2139" s="421"/>
      <c r="F2139" s="421"/>
      <c r="G2139" s="421"/>
      <c r="H2139" s="421"/>
      <c r="I2139" s="421"/>
      <c r="J2139" s="421"/>
      <c r="K2139" s="421"/>
      <c r="L2139" s="421"/>
      <c r="M2139" s="423"/>
      <c r="N2139" s="340">
        <f>IF(C2139&gt;A_Stammdaten!$B$12,0,SUM(E2139,F2139,H2139,J2139:K2139)-SUM(G2139,I2139,L2139:M2139))</f>
        <v>0</v>
      </c>
      <c r="O2139" s="421"/>
      <c r="P2139" s="421"/>
      <c r="Q2139" s="421"/>
      <c r="R2139" s="421"/>
      <c r="S2139" s="108">
        <f t="shared" si="245"/>
        <v>0</v>
      </c>
      <c r="T2139" s="341">
        <f>IF(ISBLANK($B2139),0,VLOOKUP($B2139,Listen!$A$2:$C$45,2,FALSE))</f>
        <v>0</v>
      </c>
      <c r="U2139" s="341">
        <f>IF(ISBLANK($B2139),0,VLOOKUP($B2139,Listen!$A$2:$C$45,3,FALSE))</f>
        <v>0</v>
      </c>
      <c r="V2139" s="342">
        <f t="shared" si="243"/>
        <v>0</v>
      </c>
      <c r="W2139" s="342">
        <f t="shared" si="247"/>
        <v>0</v>
      </c>
      <c r="X2139" s="342">
        <f t="shared" si="247"/>
        <v>0</v>
      </c>
      <c r="Y2139" s="342">
        <f t="shared" si="247"/>
        <v>0</v>
      </c>
      <c r="Z2139" s="342">
        <f t="shared" si="247"/>
        <v>0</v>
      </c>
      <c r="AA2139" s="342">
        <f t="shared" si="247"/>
        <v>0</v>
      </c>
      <c r="AB2139" s="342">
        <f t="shared" si="247"/>
        <v>0</v>
      </c>
      <c r="AC2139" s="109">
        <f t="shared" si="246"/>
        <v>0</v>
      </c>
      <c r="AD2139" s="109">
        <f>IF(C2139=A_Stammdaten!$B$12,E_SAV!$S2139-E_SAV!$AE2139,HLOOKUP(A_Stammdaten!$B$12-1,$AF$4:$AL$4004,ROW(C2139)-3,FALSE)-$AE2139)</f>
        <v>0</v>
      </c>
      <c r="AE2139" s="109">
        <f>HLOOKUP(A_Stammdaten!$B$12,$AF$4:$AL$4004,ROW(C2139)-3,FALSE)</f>
        <v>0</v>
      </c>
      <c r="AF2139" s="109">
        <f t="shared" si="244"/>
        <v>0</v>
      </c>
      <c r="AG2139" s="109">
        <f t="shared" si="241"/>
        <v>0</v>
      </c>
      <c r="AH2139" s="109">
        <f t="shared" si="241"/>
        <v>0</v>
      </c>
      <c r="AI2139" s="109">
        <f t="shared" si="241"/>
        <v>0</v>
      </c>
      <c r="AJ2139" s="109">
        <f t="shared" si="240"/>
        <v>0</v>
      </c>
      <c r="AK2139" s="109">
        <f t="shared" si="240"/>
        <v>0</v>
      </c>
      <c r="AL2139" s="109">
        <f t="shared" si="240"/>
        <v>0</v>
      </c>
    </row>
    <row r="2140" spans="1:38" x14ac:dyDescent="0.3">
      <c r="A2140" s="421"/>
      <c r="B2140" s="421"/>
      <c r="C2140" s="422"/>
      <c r="D2140" s="423"/>
      <c r="E2140" s="421"/>
      <c r="F2140" s="421"/>
      <c r="G2140" s="421"/>
      <c r="H2140" s="421"/>
      <c r="I2140" s="421"/>
      <c r="J2140" s="421"/>
      <c r="K2140" s="421"/>
      <c r="L2140" s="421"/>
      <c r="M2140" s="423"/>
      <c r="N2140" s="340">
        <f>IF(C2140&gt;A_Stammdaten!$B$12,0,SUM(E2140,F2140,H2140,J2140:K2140)-SUM(G2140,I2140,L2140:M2140))</f>
        <v>0</v>
      </c>
      <c r="O2140" s="421"/>
      <c r="P2140" s="421"/>
      <c r="Q2140" s="421"/>
      <c r="R2140" s="421"/>
      <c r="S2140" s="108">
        <f t="shared" si="245"/>
        <v>0</v>
      </c>
      <c r="T2140" s="341">
        <f>IF(ISBLANK($B2140),0,VLOOKUP($B2140,Listen!$A$2:$C$45,2,FALSE))</f>
        <v>0</v>
      </c>
      <c r="U2140" s="341">
        <f>IF(ISBLANK($B2140),0,VLOOKUP($B2140,Listen!$A$2:$C$45,3,FALSE))</f>
        <v>0</v>
      </c>
      <c r="V2140" s="342">
        <f t="shared" si="243"/>
        <v>0</v>
      </c>
      <c r="W2140" s="342">
        <f t="shared" si="247"/>
        <v>0</v>
      </c>
      <c r="X2140" s="342">
        <f t="shared" si="247"/>
        <v>0</v>
      </c>
      <c r="Y2140" s="342">
        <f t="shared" si="247"/>
        <v>0</v>
      </c>
      <c r="Z2140" s="342">
        <f t="shared" si="247"/>
        <v>0</v>
      </c>
      <c r="AA2140" s="342">
        <f t="shared" si="247"/>
        <v>0</v>
      </c>
      <c r="AB2140" s="342">
        <f t="shared" si="247"/>
        <v>0</v>
      </c>
      <c r="AC2140" s="109">
        <f t="shared" si="246"/>
        <v>0</v>
      </c>
      <c r="AD2140" s="109">
        <f>IF(C2140=A_Stammdaten!$B$12,E_SAV!$S2140-E_SAV!$AE2140,HLOOKUP(A_Stammdaten!$B$12-1,$AF$4:$AL$4004,ROW(C2140)-3,FALSE)-$AE2140)</f>
        <v>0</v>
      </c>
      <c r="AE2140" s="109">
        <f>HLOOKUP(A_Stammdaten!$B$12,$AF$4:$AL$4004,ROW(C2140)-3,FALSE)</f>
        <v>0</v>
      </c>
      <c r="AF2140" s="109">
        <f t="shared" si="244"/>
        <v>0</v>
      </c>
      <c r="AG2140" s="109">
        <f t="shared" si="241"/>
        <v>0</v>
      </c>
      <c r="AH2140" s="109">
        <f t="shared" si="241"/>
        <v>0</v>
      </c>
      <c r="AI2140" s="109">
        <f t="shared" si="241"/>
        <v>0</v>
      </c>
      <c r="AJ2140" s="109">
        <f t="shared" si="240"/>
        <v>0</v>
      </c>
      <c r="AK2140" s="109">
        <f t="shared" si="240"/>
        <v>0</v>
      </c>
      <c r="AL2140" s="109">
        <f t="shared" si="240"/>
        <v>0</v>
      </c>
    </row>
    <row r="2141" spans="1:38" x14ac:dyDescent="0.3">
      <c r="A2141" s="421"/>
      <c r="B2141" s="421"/>
      <c r="C2141" s="422"/>
      <c r="D2141" s="423"/>
      <c r="E2141" s="421"/>
      <c r="F2141" s="421"/>
      <c r="G2141" s="421"/>
      <c r="H2141" s="421"/>
      <c r="I2141" s="421"/>
      <c r="J2141" s="421"/>
      <c r="K2141" s="421"/>
      <c r="L2141" s="421"/>
      <c r="M2141" s="423"/>
      <c r="N2141" s="340">
        <f>IF(C2141&gt;A_Stammdaten!$B$12,0,SUM(E2141,F2141,H2141,J2141:K2141)-SUM(G2141,I2141,L2141:M2141))</f>
        <v>0</v>
      </c>
      <c r="O2141" s="421"/>
      <c r="P2141" s="421"/>
      <c r="Q2141" s="421"/>
      <c r="R2141" s="421"/>
      <c r="S2141" s="108">
        <f t="shared" si="245"/>
        <v>0</v>
      </c>
      <c r="T2141" s="341">
        <f>IF(ISBLANK($B2141),0,VLOOKUP($B2141,Listen!$A$2:$C$45,2,FALSE))</f>
        <v>0</v>
      </c>
      <c r="U2141" s="341">
        <f>IF(ISBLANK($B2141),0,VLOOKUP($B2141,Listen!$A$2:$C$45,3,FALSE))</f>
        <v>0</v>
      </c>
      <c r="V2141" s="342">
        <f t="shared" si="243"/>
        <v>0</v>
      </c>
      <c r="W2141" s="342">
        <f t="shared" si="247"/>
        <v>0</v>
      </c>
      <c r="X2141" s="342">
        <f t="shared" si="247"/>
        <v>0</v>
      </c>
      <c r="Y2141" s="342">
        <f t="shared" si="247"/>
        <v>0</v>
      </c>
      <c r="Z2141" s="342">
        <f t="shared" si="247"/>
        <v>0</v>
      </c>
      <c r="AA2141" s="342">
        <f t="shared" si="247"/>
        <v>0</v>
      </c>
      <c r="AB2141" s="342">
        <f t="shared" si="247"/>
        <v>0</v>
      </c>
      <c r="AC2141" s="109">
        <f t="shared" si="246"/>
        <v>0</v>
      </c>
      <c r="AD2141" s="109">
        <f>IF(C2141=A_Stammdaten!$B$12,E_SAV!$S2141-E_SAV!$AE2141,HLOOKUP(A_Stammdaten!$B$12-1,$AF$4:$AL$4004,ROW(C2141)-3,FALSE)-$AE2141)</f>
        <v>0</v>
      </c>
      <c r="AE2141" s="109">
        <f>HLOOKUP(A_Stammdaten!$B$12,$AF$4:$AL$4004,ROW(C2141)-3,FALSE)</f>
        <v>0</v>
      </c>
      <c r="AF2141" s="109">
        <f t="shared" si="244"/>
        <v>0</v>
      </c>
      <c r="AG2141" s="109">
        <f t="shared" si="241"/>
        <v>0</v>
      </c>
      <c r="AH2141" s="109">
        <f t="shared" si="241"/>
        <v>0</v>
      </c>
      <c r="AI2141" s="109">
        <f t="shared" si="241"/>
        <v>0</v>
      </c>
      <c r="AJ2141" s="109">
        <f t="shared" si="240"/>
        <v>0</v>
      </c>
      <c r="AK2141" s="109">
        <f t="shared" si="240"/>
        <v>0</v>
      </c>
      <c r="AL2141" s="109">
        <f t="shared" si="240"/>
        <v>0</v>
      </c>
    </row>
    <row r="2142" spans="1:38" x14ac:dyDescent="0.3">
      <c r="A2142" s="421"/>
      <c r="B2142" s="421"/>
      <c r="C2142" s="422"/>
      <c r="D2142" s="423"/>
      <c r="E2142" s="421"/>
      <c r="F2142" s="421"/>
      <c r="G2142" s="421"/>
      <c r="H2142" s="421"/>
      <c r="I2142" s="421"/>
      <c r="J2142" s="421"/>
      <c r="K2142" s="421"/>
      <c r="L2142" s="421"/>
      <c r="M2142" s="423"/>
      <c r="N2142" s="340">
        <f>IF(C2142&gt;A_Stammdaten!$B$12,0,SUM(E2142,F2142,H2142,J2142:K2142)-SUM(G2142,I2142,L2142:M2142))</f>
        <v>0</v>
      </c>
      <c r="O2142" s="421"/>
      <c r="P2142" s="421"/>
      <c r="Q2142" s="421"/>
      <c r="R2142" s="421"/>
      <c r="S2142" s="108">
        <f t="shared" si="245"/>
        <v>0</v>
      </c>
      <c r="T2142" s="341">
        <f>IF(ISBLANK($B2142),0,VLOOKUP($B2142,Listen!$A$2:$C$45,2,FALSE))</f>
        <v>0</v>
      </c>
      <c r="U2142" s="341">
        <f>IF(ISBLANK($B2142),0,VLOOKUP($B2142,Listen!$A$2:$C$45,3,FALSE))</f>
        <v>0</v>
      </c>
      <c r="V2142" s="342">
        <f t="shared" si="243"/>
        <v>0</v>
      </c>
      <c r="W2142" s="342">
        <f t="shared" si="247"/>
        <v>0</v>
      </c>
      <c r="X2142" s="342">
        <f t="shared" si="247"/>
        <v>0</v>
      </c>
      <c r="Y2142" s="342">
        <f t="shared" si="247"/>
        <v>0</v>
      </c>
      <c r="Z2142" s="342">
        <f t="shared" si="247"/>
        <v>0</v>
      </c>
      <c r="AA2142" s="342">
        <f t="shared" si="247"/>
        <v>0</v>
      </c>
      <c r="AB2142" s="342">
        <f t="shared" si="247"/>
        <v>0</v>
      </c>
      <c r="AC2142" s="109">
        <f t="shared" si="246"/>
        <v>0</v>
      </c>
      <c r="AD2142" s="109">
        <f>IF(C2142=A_Stammdaten!$B$12,E_SAV!$S2142-E_SAV!$AE2142,HLOOKUP(A_Stammdaten!$B$12-1,$AF$4:$AL$4004,ROW(C2142)-3,FALSE)-$AE2142)</f>
        <v>0</v>
      </c>
      <c r="AE2142" s="109">
        <f>HLOOKUP(A_Stammdaten!$B$12,$AF$4:$AL$4004,ROW(C2142)-3,FALSE)</f>
        <v>0</v>
      </c>
      <c r="AF2142" s="109">
        <f t="shared" si="244"/>
        <v>0</v>
      </c>
      <c r="AG2142" s="109">
        <f t="shared" si="241"/>
        <v>0</v>
      </c>
      <c r="AH2142" s="109">
        <f t="shared" si="241"/>
        <v>0</v>
      </c>
      <c r="AI2142" s="109">
        <f t="shared" si="241"/>
        <v>0</v>
      </c>
      <c r="AJ2142" s="109">
        <f t="shared" si="240"/>
        <v>0</v>
      </c>
      <c r="AK2142" s="109">
        <f t="shared" si="240"/>
        <v>0</v>
      </c>
      <c r="AL2142" s="109">
        <f t="shared" si="240"/>
        <v>0</v>
      </c>
    </row>
    <row r="2143" spans="1:38" x14ac:dyDescent="0.3">
      <c r="A2143" s="421"/>
      <c r="B2143" s="421"/>
      <c r="C2143" s="422"/>
      <c r="D2143" s="423"/>
      <c r="E2143" s="421"/>
      <c r="F2143" s="421"/>
      <c r="G2143" s="421"/>
      <c r="H2143" s="421"/>
      <c r="I2143" s="421"/>
      <c r="J2143" s="421"/>
      <c r="K2143" s="421"/>
      <c r="L2143" s="421"/>
      <c r="M2143" s="423"/>
      <c r="N2143" s="340">
        <f>IF(C2143&gt;A_Stammdaten!$B$12,0,SUM(E2143,F2143,H2143,J2143:K2143)-SUM(G2143,I2143,L2143:M2143))</f>
        <v>0</v>
      </c>
      <c r="O2143" s="421"/>
      <c r="P2143" s="421"/>
      <c r="Q2143" s="421"/>
      <c r="R2143" s="421"/>
      <c r="S2143" s="108">
        <f t="shared" si="245"/>
        <v>0</v>
      </c>
      <c r="T2143" s="341">
        <f>IF(ISBLANK($B2143),0,VLOOKUP($B2143,Listen!$A$2:$C$45,2,FALSE))</f>
        <v>0</v>
      </c>
      <c r="U2143" s="341">
        <f>IF(ISBLANK($B2143),0,VLOOKUP($B2143,Listen!$A$2:$C$45,3,FALSE))</f>
        <v>0</v>
      </c>
      <c r="V2143" s="342">
        <f t="shared" si="243"/>
        <v>0</v>
      </c>
      <c r="W2143" s="342">
        <f t="shared" si="247"/>
        <v>0</v>
      </c>
      <c r="X2143" s="342">
        <f t="shared" si="247"/>
        <v>0</v>
      </c>
      <c r="Y2143" s="342">
        <f t="shared" si="247"/>
        <v>0</v>
      </c>
      <c r="Z2143" s="342">
        <f t="shared" si="247"/>
        <v>0</v>
      </c>
      <c r="AA2143" s="342">
        <f t="shared" si="247"/>
        <v>0</v>
      </c>
      <c r="AB2143" s="342">
        <f t="shared" si="247"/>
        <v>0</v>
      </c>
      <c r="AC2143" s="109">
        <f t="shared" si="246"/>
        <v>0</v>
      </c>
      <c r="AD2143" s="109">
        <f>IF(C2143=A_Stammdaten!$B$12,E_SAV!$S2143-E_SAV!$AE2143,HLOOKUP(A_Stammdaten!$B$12-1,$AF$4:$AL$4004,ROW(C2143)-3,FALSE)-$AE2143)</f>
        <v>0</v>
      </c>
      <c r="AE2143" s="109">
        <f>HLOOKUP(A_Stammdaten!$B$12,$AF$4:$AL$4004,ROW(C2143)-3,FALSE)</f>
        <v>0</v>
      </c>
      <c r="AF2143" s="109">
        <f t="shared" si="244"/>
        <v>0</v>
      </c>
      <c r="AG2143" s="109">
        <f t="shared" si="241"/>
        <v>0</v>
      </c>
      <c r="AH2143" s="109">
        <f t="shared" si="241"/>
        <v>0</v>
      </c>
      <c r="AI2143" s="109">
        <f t="shared" si="241"/>
        <v>0</v>
      </c>
      <c r="AJ2143" s="109">
        <f t="shared" si="240"/>
        <v>0</v>
      </c>
      <c r="AK2143" s="109">
        <f t="shared" si="240"/>
        <v>0</v>
      </c>
      <c r="AL2143" s="109">
        <f t="shared" si="240"/>
        <v>0</v>
      </c>
    </row>
    <row r="2144" spans="1:38" x14ac:dyDescent="0.3">
      <c r="A2144" s="421"/>
      <c r="B2144" s="421"/>
      <c r="C2144" s="422"/>
      <c r="D2144" s="423"/>
      <c r="E2144" s="421"/>
      <c r="F2144" s="421"/>
      <c r="G2144" s="421"/>
      <c r="H2144" s="421"/>
      <c r="I2144" s="421"/>
      <c r="J2144" s="421"/>
      <c r="K2144" s="421"/>
      <c r="L2144" s="421"/>
      <c r="M2144" s="423"/>
      <c r="N2144" s="340">
        <f>IF(C2144&gt;A_Stammdaten!$B$12,0,SUM(E2144,F2144,H2144,J2144:K2144)-SUM(G2144,I2144,L2144:M2144))</f>
        <v>0</v>
      </c>
      <c r="O2144" s="421"/>
      <c r="P2144" s="421"/>
      <c r="Q2144" s="421"/>
      <c r="R2144" s="421"/>
      <c r="S2144" s="108">
        <f t="shared" si="245"/>
        <v>0</v>
      </c>
      <c r="T2144" s="341">
        <f>IF(ISBLANK($B2144),0,VLOOKUP($B2144,Listen!$A$2:$C$45,2,FALSE))</f>
        <v>0</v>
      </c>
      <c r="U2144" s="341">
        <f>IF(ISBLANK($B2144),0,VLOOKUP($B2144,Listen!$A$2:$C$45,3,FALSE))</f>
        <v>0</v>
      </c>
      <c r="V2144" s="342">
        <f t="shared" si="243"/>
        <v>0</v>
      </c>
      <c r="W2144" s="342">
        <f t="shared" si="247"/>
        <v>0</v>
      </c>
      <c r="X2144" s="342">
        <f t="shared" si="247"/>
        <v>0</v>
      </c>
      <c r="Y2144" s="342">
        <f t="shared" si="247"/>
        <v>0</v>
      </c>
      <c r="Z2144" s="342">
        <f t="shared" si="247"/>
        <v>0</v>
      </c>
      <c r="AA2144" s="342">
        <f t="shared" si="247"/>
        <v>0</v>
      </c>
      <c r="AB2144" s="342">
        <f t="shared" si="247"/>
        <v>0</v>
      </c>
      <c r="AC2144" s="109">
        <f t="shared" si="246"/>
        <v>0</v>
      </c>
      <c r="AD2144" s="109">
        <f>IF(C2144=A_Stammdaten!$B$12,E_SAV!$S2144-E_SAV!$AE2144,HLOOKUP(A_Stammdaten!$B$12-1,$AF$4:$AL$4004,ROW(C2144)-3,FALSE)-$AE2144)</f>
        <v>0</v>
      </c>
      <c r="AE2144" s="109">
        <f>HLOOKUP(A_Stammdaten!$B$12,$AF$4:$AL$4004,ROW(C2144)-3,FALSE)</f>
        <v>0</v>
      </c>
      <c r="AF2144" s="109">
        <f t="shared" si="244"/>
        <v>0</v>
      </c>
      <c r="AG2144" s="109">
        <f t="shared" si="241"/>
        <v>0</v>
      </c>
      <c r="AH2144" s="109">
        <f t="shared" si="241"/>
        <v>0</v>
      </c>
      <c r="AI2144" s="109">
        <f t="shared" si="241"/>
        <v>0</v>
      </c>
      <c r="AJ2144" s="109">
        <f t="shared" si="241"/>
        <v>0</v>
      </c>
      <c r="AK2144" s="109">
        <f t="shared" si="241"/>
        <v>0</v>
      </c>
      <c r="AL2144" s="109">
        <f t="shared" si="241"/>
        <v>0</v>
      </c>
    </row>
    <row r="2145" spans="1:38" x14ac:dyDescent="0.3">
      <c r="A2145" s="421"/>
      <c r="B2145" s="421"/>
      <c r="C2145" s="422"/>
      <c r="D2145" s="423"/>
      <c r="E2145" s="421"/>
      <c r="F2145" s="421"/>
      <c r="G2145" s="421"/>
      <c r="H2145" s="421"/>
      <c r="I2145" s="421"/>
      <c r="J2145" s="421"/>
      <c r="K2145" s="421"/>
      <c r="L2145" s="421"/>
      <c r="M2145" s="423"/>
      <c r="N2145" s="340">
        <f>IF(C2145&gt;A_Stammdaten!$B$12,0,SUM(E2145,F2145,H2145,J2145:K2145)-SUM(G2145,I2145,L2145:M2145))</f>
        <v>0</v>
      </c>
      <c r="O2145" s="421"/>
      <c r="P2145" s="421"/>
      <c r="Q2145" s="421"/>
      <c r="R2145" s="421"/>
      <c r="S2145" s="108">
        <f t="shared" si="245"/>
        <v>0</v>
      </c>
      <c r="T2145" s="341">
        <f>IF(ISBLANK($B2145),0,VLOOKUP($B2145,Listen!$A$2:$C$45,2,FALSE))</f>
        <v>0</v>
      </c>
      <c r="U2145" s="341">
        <f>IF(ISBLANK($B2145),0,VLOOKUP($B2145,Listen!$A$2:$C$45,3,FALSE))</f>
        <v>0</v>
      </c>
      <c r="V2145" s="342">
        <f t="shared" si="243"/>
        <v>0</v>
      </c>
      <c r="W2145" s="342">
        <f t="shared" si="247"/>
        <v>0</v>
      </c>
      <c r="X2145" s="342">
        <f t="shared" si="247"/>
        <v>0</v>
      </c>
      <c r="Y2145" s="342">
        <f t="shared" si="247"/>
        <v>0</v>
      </c>
      <c r="Z2145" s="342">
        <f t="shared" si="247"/>
        <v>0</v>
      </c>
      <c r="AA2145" s="342">
        <f t="shared" si="247"/>
        <v>0</v>
      </c>
      <c r="AB2145" s="342">
        <f t="shared" si="247"/>
        <v>0</v>
      </c>
      <c r="AC2145" s="109">
        <f t="shared" si="246"/>
        <v>0</v>
      </c>
      <c r="AD2145" s="109">
        <f>IF(C2145=A_Stammdaten!$B$12,E_SAV!$S2145-E_SAV!$AE2145,HLOOKUP(A_Stammdaten!$B$12-1,$AF$4:$AL$4004,ROW(C2145)-3,FALSE)-$AE2145)</f>
        <v>0</v>
      </c>
      <c r="AE2145" s="109">
        <f>HLOOKUP(A_Stammdaten!$B$12,$AF$4:$AL$4004,ROW(C2145)-3,FALSE)</f>
        <v>0</v>
      </c>
      <c r="AF2145" s="109">
        <f t="shared" si="244"/>
        <v>0</v>
      </c>
      <c r="AG2145" s="109">
        <f t="shared" ref="AG2145:AL2187" si="248">IF(OR($C2145=0,$S2145=0,W2145-(AG$4-$C2145)=0),0,IF($C2145&lt;AG$4,AF2145-AF2145/(W2145-(AG$4-$C2145)),IF($C2145=AG$4,$S2145-$S2145/W2145,0)))</f>
        <v>0</v>
      </c>
      <c r="AH2145" s="109">
        <f t="shared" si="248"/>
        <v>0</v>
      </c>
      <c r="AI2145" s="109">
        <f t="shared" si="248"/>
        <v>0</v>
      </c>
      <c r="AJ2145" s="109">
        <f t="shared" si="248"/>
        <v>0</v>
      </c>
      <c r="AK2145" s="109">
        <f t="shared" si="248"/>
        <v>0</v>
      </c>
      <c r="AL2145" s="109">
        <f t="shared" si="248"/>
        <v>0</v>
      </c>
    </row>
    <row r="2146" spans="1:38" x14ac:dyDescent="0.3">
      <c r="A2146" s="421"/>
      <c r="B2146" s="421"/>
      <c r="C2146" s="422"/>
      <c r="D2146" s="423"/>
      <c r="E2146" s="421"/>
      <c r="F2146" s="421"/>
      <c r="G2146" s="421"/>
      <c r="H2146" s="421"/>
      <c r="I2146" s="421"/>
      <c r="J2146" s="421"/>
      <c r="K2146" s="421"/>
      <c r="L2146" s="421"/>
      <c r="M2146" s="423"/>
      <c r="N2146" s="340">
        <f>IF(C2146&gt;A_Stammdaten!$B$12,0,SUM(E2146,F2146,H2146,J2146:K2146)-SUM(G2146,I2146,L2146:M2146))</f>
        <v>0</v>
      </c>
      <c r="O2146" s="421"/>
      <c r="P2146" s="421"/>
      <c r="Q2146" s="421"/>
      <c r="R2146" s="421"/>
      <c r="S2146" s="108">
        <f t="shared" si="245"/>
        <v>0</v>
      </c>
      <c r="T2146" s="341">
        <f>IF(ISBLANK($B2146),0,VLOOKUP($B2146,Listen!$A$2:$C$45,2,FALSE))</f>
        <v>0</v>
      </c>
      <c r="U2146" s="341">
        <f>IF(ISBLANK($B2146),0,VLOOKUP($B2146,Listen!$A$2:$C$45,3,FALSE))</f>
        <v>0</v>
      </c>
      <c r="V2146" s="342">
        <f t="shared" si="243"/>
        <v>0</v>
      </c>
      <c r="W2146" s="342">
        <f t="shared" si="247"/>
        <v>0</v>
      </c>
      <c r="X2146" s="342">
        <f t="shared" si="247"/>
        <v>0</v>
      </c>
      <c r="Y2146" s="342">
        <f t="shared" si="247"/>
        <v>0</v>
      </c>
      <c r="Z2146" s="342">
        <f t="shared" si="247"/>
        <v>0</v>
      </c>
      <c r="AA2146" s="342">
        <f t="shared" si="247"/>
        <v>0</v>
      </c>
      <c r="AB2146" s="342">
        <f t="shared" si="247"/>
        <v>0</v>
      </c>
      <c r="AC2146" s="109">
        <f t="shared" si="246"/>
        <v>0</v>
      </c>
      <c r="AD2146" s="109">
        <f>IF(C2146=A_Stammdaten!$B$12,E_SAV!$S2146-E_SAV!$AE2146,HLOOKUP(A_Stammdaten!$B$12-1,$AF$4:$AL$4004,ROW(C2146)-3,FALSE)-$AE2146)</f>
        <v>0</v>
      </c>
      <c r="AE2146" s="109">
        <f>HLOOKUP(A_Stammdaten!$B$12,$AF$4:$AL$4004,ROW(C2146)-3,FALSE)</f>
        <v>0</v>
      </c>
      <c r="AF2146" s="109">
        <f t="shared" si="244"/>
        <v>0</v>
      </c>
      <c r="AG2146" s="109">
        <f t="shared" si="248"/>
        <v>0</v>
      </c>
      <c r="AH2146" s="109">
        <f t="shared" si="248"/>
        <v>0</v>
      </c>
      <c r="AI2146" s="109">
        <f t="shared" si="248"/>
        <v>0</v>
      </c>
      <c r="AJ2146" s="109">
        <f t="shared" si="248"/>
        <v>0</v>
      </c>
      <c r="AK2146" s="109">
        <f t="shared" si="248"/>
        <v>0</v>
      </c>
      <c r="AL2146" s="109">
        <f t="shared" si="248"/>
        <v>0</v>
      </c>
    </row>
    <row r="2147" spans="1:38" x14ac:dyDescent="0.3">
      <c r="A2147" s="421"/>
      <c r="B2147" s="421"/>
      <c r="C2147" s="422"/>
      <c r="D2147" s="423"/>
      <c r="E2147" s="421"/>
      <c r="F2147" s="421"/>
      <c r="G2147" s="421"/>
      <c r="H2147" s="421"/>
      <c r="I2147" s="421"/>
      <c r="J2147" s="421"/>
      <c r="K2147" s="421"/>
      <c r="L2147" s="421"/>
      <c r="M2147" s="423"/>
      <c r="N2147" s="340">
        <f>IF(C2147&gt;A_Stammdaten!$B$12,0,SUM(E2147,F2147,H2147,J2147:K2147)-SUM(G2147,I2147,L2147:M2147))</f>
        <v>0</v>
      </c>
      <c r="O2147" s="421"/>
      <c r="P2147" s="421"/>
      <c r="Q2147" s="421"/>
      <c r="R2147" s="421"/>
      <c r="S2147" s="108">
        <f t="shared" si="245"/>
        <v>0</v>
      </c>
      <c r="T2147" s="341">
        <f>IF(ISBLANK($B2147),0,VLOOKUP($B2147,Listen!$A$2:$C$45,2,FALSE))</f>
        <v>0</v>
      </c>
      <c r="U2147" s="341">
        <f>IF(ISBLANK($B2147),0,VLOOKUP($B2147,Listen!$A$2:$C$45,3,FALSE))</f>
        <v>0</v>
      </c>
      <c r="V2147" s="342">
        <f t="shared" si="243"/>
        <v>0</v>
      </c>
      <c r="W2147" s="342">
        <f t="shared" si="247"/>
        <v>0</v>
      </c>
      <c r="X2147" s="342">
        <f t="shared" si="247"/>
        <v>0</v>
      </c>
      <c r="Y2147" s="342">
        <f t="shared" si="247"/>
        <v>0</v>
      </c>
      <c r="Z2147" s="342">
        <f t="shared" si="247"/>
        <v>0</v>
      </c>
      <c r="AA2147" s="342">
        <f t="shared" si="247"/>
        <v>0</v>
      </c>
      <c r="AB2147" s="342">
        <f t="shared" si="247"/>
        <v>0</v>
      </c>
      <c r="AC2147" s="109">
        <f t="shared" si="246"/>
        <v>0</v>
      </c>
      <c r="AD2147" s="109">
        <f>IF(C2147=A_Stammdaten!$B$12,E_SAV!$S2147-E_SAV!$AE2147,HLOOKUP(A_Stammdaten!$B$12-1,$AF$4:$AL$4004,ROW(C2147)-3,FALSE)-$AE2147)</f>
        <v>0</v>
      </c>
      <c r="AE2147" s="109">
        <f>HLOOKUP(A_Stammdaten!$B$12,$AF$4:$AL$4004,ROW(C2147)-3,FALSE)</f>
        <v>0</v>
      </c>
      <c r="AF2147" s="109">
        <f t="shared" si="244"/>
        <v>0</v>
      </c>
      <c r="AG2147" s="109">
        <f t="shared" si="248"/>
        <v>0</v>
      </c>
      <c r="AH2147" s="109">
        <f t="shared" si="248"/>
        <v>0</v>
      </c>
      <c r="AI2147" s="109">
        <f t="shared" si="248"/>
        <v>0</v>
      </c>
      <c r="AJ2147" s="109">
        <f t="shared" si="248"/>
        <v>0</v>
      </c>
      <c r="AK2147" s="109">
        <f t="shared" si="248"/>
        <v>0</v>
      </c>
      <c r="AL2147" s="109">
        <f t="shared" si="248"/>
        <v>0</v>
      </c>
    </row>
    <row r="2148" spans="1:38" x14ac:dyDescent="0.3">
      <c r="A2148" s="421"/>
      <c r="B2148" s="421"/>
      <c r="C2148" s="422"/>
      <c r="D2148" s="423"/>
      <c r="E2148" s="421"/>
      <c r="F2148" s="421"/>
      <c r="G2148" s="421"/>
      <c r="H2148" s="421"/>
      <c r="I2148" s="421"/>
      <c r="J2148" s="421"/>
      <c r="K2148" s="421"/>
      <c r="L2148" s="421"/>
      <c r="M2148" s="423"/>
      <c r="N2148" s="340">
        <f>IF(C2148&gt;A_Stammdaten!$B$12,0,SUM(E2148,F2148,H2148,J2148:K2148)-SUM(G2148,I2148,L2148:M2148))</f>
        <v>0</v>
      </c>
      <c r="O2148" s="421"/>
      <c r="P2148" s="421"/>
      <c r="Q2148" s="421"/>
      <c r="R2148" s="421"/>
      <c r="S2148" s="108">
        <f t="shared" si="245"/>
        <v>0</v>
      </c>
      <c r="T2148" s="341">
        <f>IF(ISBLANK($B2148),0,VLOOKUP($B2148,Listen!$A$2:$C$45,2,FALSE))</f>
        <v>0</v>
      </c>
      <c r="U2148" s="341">
        <f>IF(ISBLANK($B2148),0,VLOOKUP($B2148,Listen!$A$2:$C$45,3,FALSE))</f>
        <v>0</v>
      </c>
      <c r="V2148" s="342">
        <f t="shared" si="243"/>
        <v>0</v>
      </c>
      <c r="W2148" s="342">
        <f t="shared" si="247"/>
        <v>0</v>
      </c>
      <c r="X2148" s="342">
        <f t="shared" si="247"/>
        <v>0</v>
      </c>
      <c r="Y2148" s="342">
        <f t="shared" si="247"/>
        <v>0</v>
      </c>
      <c r="Z2148" s="342">
        <f t="shared" si="247"/>
        <v>0</v>
      </c>
      <c r="AA2148" s="342">
        <f t="shared" si="247"/>
        <v>0</v>
      </c>
      <c r="AB2148" s="342">
        <f t="shared" si="247"/>
        <v>0</v>
      </c>
      <c r="AC2148" s="109">
        <f t="shared" si="246"/>
        <v>0</v>
      </c>
      <c r="AD2148" s="109">
        <f>IF(C2148=A_Stammdaten!$B$12,E_SAV!$S2148-E_SAV!$AE2148,HLOOKUP(A_Stammdaten!$B$12-1,$AF$4:$AL$4004,ROW(C2148)-3,FALSE)-$AE2148)</f>
        <v>0</v>
      </c>
      <c r="AE2148" s="109">
        <f>HLOOKUP(A_Stammdaten!$B$12,$AF$4:$AL$4004,ROW(C2148)-3,FALSE)</f>
        <v>0</v>
      </c>
      <c r="AF2148" s="109">
        <f t="shared" si="244"/>
        <v>0</v>
      </c>
      <c r="AG2148" s="109">
        <f t="shared" si="248"/>
        <v>0</v>
      </c>
      <c r="AH2148" s="109">
        <f t="shared" si="248"/>
        <v>0</v>
      </c>
      <c r="AI2148" s="109">
        <f t="shared" si="248"/>
        <v>0</v>
      </c>
      <c r="AJ2148" s="109">
        <f t="shared" si="248"/>
        <v>0</v>
      </c>
      <c r="AK2148" s="109">
        <f t="shared" si="248"/>
        <v>0</v>
      </c>
      <c r="AL2148" s="109">
        <f t="shared" si="248"/>
        <v>0</v>
      </c>
    </row>
    <row r="2149" spans="1:38" x14ac:dyDescent="0.3">
      <c r="A2149" s="421"/>
      <c r="B2149" s="421"/>
      <c r="C2149" s="422"/>
      <c r="D2149" s="423"/>
      <c r="E2149" s="421"/>
      <c r="F2149" s="421"/>
      <c r="G2149" s="421"/>
      <c r="H2149" s="421"/>
      <c r="I2149" s="421"/>
      <c r="J2149" s="421"/>
      <c r="K2149" s="421"/>
      <c r="L2149" s="421"/>
      <c r="M2149" s="423"/>
      <c r="N2149" s="340">
        <f>IF(C2149&gt;A_Stammdaten!$B$12,0,SUM(E2149,F2149,H2149,J2149:K2149)-SUM(G2149,I2149,L2149:M2149))</f>
        <v>0</v>
      </c>
      <c r="O2149" s="421"/>
      <c r="P2149" s="421"/>
      <c r="Q2149" s="421"/>
      <c r="R2149" s="421"/>
      <c r="S2149" s="108">
        <f t="shared" si="245"/>
        <v>0</v>
      </c>
      <c r="T2149" s="341">
        <f>IF(ISBLANK($B2149),0,VLOOKUP($B2149,Listen!$A$2:$C$45,2,FALSE))</f>
        <v>0</v>
      </c>
      <c r="U2149" s="341">
        <f>IF(ISBLANK($B2149),0,VLOOKUP($B2149,Listen!$A$2:$C$45,3,FALSE))</f>
        <v>0</v>
      </c>
      <c r="V2149" s="342">
        <f t="shared" si="243"/>
        <v>0</v>
      </c>
      <c r="W2149" s="342">
        <f t="shared" si="247"/>
        <v>0</v>
      </c>
      <c r="X2149" s="342">
        <f t="shared" si="247"/>
        <v>0</v>
      </c>
      <c r="Y2149" s="342">
        <f t="shared" si="247"/>
        <v>0</v>
      </c>
      <c r="Z2149" s="342">
        <f t="shared" si="247"/>
        <v>0</v>
      </c>
      <c r="AA2149" s="342">
        <f t="shared" si="247"/>
        <v>0</v>
      </c>
      <c r="AB2149" s="342">
        <f t="shared" si="247"/>
        <v>0</v>
      </c>
      <c r="AC2149" s="109">
        <f t="shared" si="246"/>
        <v>0</v>
      </c>
      <c r="AD2149" s="109">
        <f>IF(C2149=A_Stammdaten!$B$12,E_SAV!$S2149-E_SAV!$AE2149,HLOOKUP(A_Stammdaten!$B$12-1,$AF$4:$AL$4004,ROW(C2149)-3,FALSE)-$AE2149)</f>
        <v>0</v>
      </c>
      <c r="AE2149" s="109">
        <f>HLOOKUP(A_Stammdaten!$B$12,$AF$4:$AL$4004,ROW(C2149)-3,FALSE)</f>
        <v>0</v>
      </c>
      <c r="AF2149" s="109">
        <f t="shared" si="244"/>
        <v>0</v>
      </c>
      <c r="AG2149" s="109">
        <f t="shared" si="248"/>
        <v>0</v>
      </c>
      <c r="AH2149" s="109">
        <f t="shared" si="248"/>
        <v>0</v>
      </c>
      <c r="AI2149" s="109">
        <f t="shared" si="248"/>
        <v>0</v>
      </c>
      <c r="AJ2149" s="109">
        <f t="shared" si="248"/>
        <v>0</v>
      </c>
      <c r="AK2149" s="109">
        <f t="shared" si="248"/>
        <v>0</v>
      </c>
      <c r="AL2149" s="109">
        <f t="shared" si="248"/>
        <v>0</v>
      </c>
    </row>
    <row r="2150" spans="1:38" x14ac:dyDescent="0.3">
      <c r="A2150" s="421"/>
      <c r="B2150" s="421"/>
      <c r="C2150" s="422"/>
      <c r="D2150" s="423"/>
      <c r="E2150" s="421"/>
      <c r="F2150" s="421"/>
      <c r="G2150" s="421"/>
      <c r="H2150" s="421"/>
      <c r="I2150" s="421"/>
      <c r="J2150" s="421"/>
      <c r="K2150" s="421"/>
      <c r="L2150" s="421"/>
      <c r="M2150" s="423"/>
      <c r="N2150" s="340">
        <f>IF(C2150&gt;A_Stammdaten!$B$12,0,SUM(E2150,F2150,H2150,J2150:K2150)-SUM(G2150,I2150,L2150:M2150))</f>
        <v>0</v>
      </c>
      <c r="O2150" s="421"/>
      <c r="P2150" s="421"/>
      <c r="Q2150" s="421"/>
      <c r="R2150" s="421"/>
      <c r="S2150" s="108">
        <f t="shared" si="245"/>
        <v>0</v>
      </c>
      <c r="T2150" s="341">
        <f>IF(ISBLANK($B2150),0,VLOOKUP($B2150,Listen!$A$2:$C$45,2,FALSE))</f>
        <v>0</v>
      </c>
      <c r="U2150" s="341">
        <f>IF(ISBLANK($B2150),0,VLOOKUP($B2150,Listen!$A$2:$C$45,3,FALSE))</f>
        <v>0</v>
      </c>
      <c r="V2150" s="342">
        <f t="shared" si="243"/>
        <v>0</v>
      </c>
      <c r="W2150" s="342">
        <f t="shared" si="247"/>
        <v>0</v>
      </c>
      <c r="X2150" s="342">
        <f t="shared" si="247"/>
        <v>0</v>
      </c>
      <c r="Y2150" s="342">
        <f t="shared" si="247"/>
        <v>0</v>
      </c>
      <c r="Z2150" s="342">
        <f t="shared" si="247"/>
        <v>0</v>
      </c>
      <c r="AA2150" s="342">
        <f t="shared" si="247"/>
        <v>0</v>
      </c>
      <c r="AB2150" s="342">
        <f t="shared" si="247"/>
        <v>0</v>
      </c>
      <c r="AC2150" s="109">
        <f t="shared" si="246"/>
        <v>0</v>
      </c>
      <c r="AD2150" s="109">
        <f>IF(C2150=A_Stammdaten!$B$12,E_SAV!$S2150-E_SAV!$AE2150,HLOOKUP(A_Stammdaten!$B$12-1,$AF$4:$AL$4004,ROW(C2150)-3,FALSE)-$AE2150)</f>
        <v>0</v>
      </c>
      <c r="AE2150" s="109">
        <f>HLOOKUP(A_Stammdaten!$B$12,$AF$4:$AL$4004,ROW(C2150)-3,FALSE)</f>
        <v>0</v>
      </c>
      <c r="AF2150" s="109">
        <f t="shared" si="244"/>
        <v>0</v>
      </c>
      <c r="AG2150" s="109">
        <f t="shared" si="248"/>
        <v>0</v>
      </c>
      <c r="AH2150" s="109">
        <f t="shared" si="248"/>
        <v>0</v>
      </c>
      <c r="AI2150" s="109">
        <f t="shared" si="248"/>
        <v>0</v>
      </c>
      <c r="AJ2150" s="109">
        <f t="shared" si="248"/>
        <v>0</v>
      </c>
      <c r="AK2150" s="109">
        <f t="shared" si="248"/>
        <v>0</v>
      </c>
      <c r="AL2150" s="109">
        <f t="shared" si="248"/>
        <v>0</v>
      </c>
    </row>
    <row r="2151" spans="1:38" x14ac:dyDescent="0.3">
      <c r="A2151" s="421"/>
      <c r="B2151" s="421"/>
      <c r="C2151" s="422"/>
      <c r="D2151" s="423"/>
      <c r="E2151" s="421"/>
      <c r="F2151" s="421"/>
      <c r="G2151" s="421"/>
      <c r="H2151" s="421"/>
      <c r="I2151" s="421"/>
      <c r="J2151" s="421"/>
      <c r="K2151" s="421"/>
      <c r="L2151" s="421"/>
      <c r="M2151" s="423"/>
      <c r="N2151" s="340">
        <f>IF(C2151&gt;A_Stammdaten!$B$12,0,SUM(E2151,F2151,H2151,J2151:K2151)-SUM(G2151,I2151,L2151:M2151))</f>
        <v>0</v>
      </c>
      <c r="O2151" s="421"/>
      <c r="P2151" s="421"/>
      <c r="Q2151" s="421"/>
      <c r="R2151" s="421"/>
      <c r="S2151" s="108">
        <f t="shared" si="245"/>
        <v>0</v>
      </c>
      <c r="T2151" s="341">
        <f>IF(ISBLANK($B2151),0,VLOOKUP($B2151,Listen!$A$2:$C$45,2,FALSE))</f>
        <v>0</v>
      </c>
      <c r="U2151" s="341">
        <f>IF(ISBLANK($B2151),0,VLOOKUP($B2151,Listen!$A$2:$C$45,3,FALSE))</f>
        <v>0</v>
      </c>
      <c r="V2151" s="342">
        <f t="shared" si="243"/>
        <v>0</v>
      </c>
      <c r="W2151" s="342">
        <f t="shared" si="247"/>
        <v>0</v>
      </c>
      <c r="X2151" s="342">
        <f t="shared" si="247"/>
        <v>0</v>
      </c>
      <c r="Y2151" s="342">
        <f t="shared" si="247"/>
        <v>0</v>
      </c>
      <c r="Z2151" s="342">
        <f t="shared" si="247"/>
        <v>0</v>
      </c>
      <c r="AA2151" s="342">
        <f t="shared" si="247"/>
        <v>0</v>
      </c>
      <c r="AB2151" s="342">
        <f t="shared" si="247"/>
        <v>0</v>
      </c>
      <c r="AC2151" s="109">
        <f t="shared" si="246"/>
        <v>0</v>
      </c>
      <c r="AD2151" s="109">
        <f>IF(C2151=A_Stammdaten!$B$12,E_SAV!$S2151-E_SAV!$AE2151,HLOOKUP(A_Stammdaten!$B$12-1,$AF$4:$AL$4004,ROW(C2151)-3,FALSE)-$AE2151)</f>
        <v>0</v>
      </c>
      <c r="AE2151" s="109">
        <f>HLOOKUP(A_Stammdaten!$B$12,$AF$4:$AL$4004,ROW(C2151)-3,FALSE)</f>
        <v>0</v>
      </c>
      <c r="AF2151" s="109">
        <f t="shared" si="244"/>
        <v>0</v>
      </c>
      <c r="AG2151" s="109">
        <f t="shared" si="248"/>
        <v>0</v>
      </c>
      <c r="AH2151" s="109">
        <f t="shared" si="248"/>
        <v>0</v>
      </c>
      <c r="AI2151" s="109">
        <f t="shared" si="248"/>
        <v>0</v>
      </c>
      <c r="AJ2151" s="109">
        <f t="shared" si="248"/>
        <v>0</v>
      </c>
      <c r="AK2151" s="109">
        <f t="shared" si="248"/>
        <v>0</v>
      </c>
      <c r="AL2151" s="109">
        <f t="shared" si="248"/>
        <v>0</v>
      </c>
    </row>
    <row r="2152" spans="1:38" x14ac:dyDescent="0.3">
      <c r="A2152" s="421"/>
      <c r="B2152" s="421"/>
      <c r="C2152" s="422"/>
      <c r="D2152" s="423"/>
      <c r="E2152" s="421"/>
      <c r="F2152" s="421"/>
      <c r="G2152" s="421"/>
      <c r="H2152" s="421"/>
      <c r="I2152" s="421"/>
      <c r="J2152" s="421"/>
      <c r="K2152" s="421"/>
      <c r="L2152" s="421"/>
      <c r="M2152" s="423"/>
      <c r="N2152" s="340">
        <f>IF(C2152&gt;A_Stammdaten!$B$12,0,SUM(E2152,F2152,H2152,J2152:K2152)-SUM(G2152,I2152,L2152:M2152))</f>
        <v>0</v>
      </c>
      <c r="O2152" s="421"/>
      <c r="P2152" s="421"/>
      <c r="Q2152" s="421"/>
      <c r="R2152" s="421"/>
      <c r="S2152" s="108">
        <f t="shared" si="245"/>
        <v>0</v>
      </c>
      <c r="T2152" s="341">
        <f>IF(ISBLANK($B2152),0,VLOOKUP($B2152,Listen!$A$2:$C$45,2,FALSE))</f>
        <v>0</v>
      </c>
      <c r="U2152" s="341">
        <f>IF(ISBLANK($B2152),0,VLOOKUP($B2152,Listen!$A$2:$C$45,3,FALSE))</f>
        <v>0</v>
      </c>
      <c r="V2152" s="342">
        <f t="shared" si="243"/>
        <v>0</v>
      </c>
      <c r="W2152" s="342">
        <f t="shared" si="247"/>
        <v>0</v>
      </c>
      <c r="X2152" s="342">
        <f t="shared" si="247"/>
        <v>0</v>
      </c>
      <c r="Y2152" s="342">
        <f t="shared" si="247"/>
        <v>0</v>
      </c>
      <c r="Z2152" s="342">
        <f t="shared" si="247"/>
        <v>0</v>
      </c>
      <c r="AA2152" s="342">
        <f t="shared" si="247"/>
        <v>0</v>
      </c>
      <c r="AB2152" s="342">
        <f t="shared" si="247"/>
        <v>0</v>
      </c>
      <c r="AC2152" s="109">
        <f t="shared" si="246"/>
        <v>0</v>
      </c>
      <c r="AD2152" s="109">
        <f>IF(C2152=A_Stammdaten!$B$12,E_SAV!$S2152-E_SAV!$AE2152,HLOOKUP(A_Stammdaten!$B$12-1,$AF$4:$AL$4004,ROW(C2152)-3,FALSE)-$AE2152)</f>
        <v>0</v>
      </c>
      <c r="AE2152" s="109">
        <f>HLOOKUP(A_Stammdaten!$B$12,$AF$4:$AL$4004,ROW(C2152)-3,FALSE)</f>
        <v>0</v>
      </c>
      <c r="AF2152" s="109">
        <f t="shared" si="244"/>
        <v>0</v>
      </c>
      <c r="AG2152" s="109">
        <f t="shared" si="248"/>
        <v>0</v>
      </c>
      <c r="AH2152" s="109">
        <f t="shared" si="248"/>
        <v>0</v>
      </c>
      <c r="AI2152" s="109">
        <f t="shared" si="248"/>
        <v>0</v>
      </c>
      <c r="AJ2152" s="109">
        <f t="shared" si="248"/>
        <v>0</v>
      </c>
      <c r="AK2152" s="109">
        <f t="shared" si="248"/>
        <v>0</v>
      </c>
      <c r="AL2152" s="109">
        <f t="shared" si="248"/>
        <v>0</v>
      </c>
    </row>
    <row r="2153" spans="1:38" x14ac:dyDescent="0.3">
      <c r="A2153" s="421"/>
      <c r="B2153" s="421"/>
      <c r="C2153" s="422"/>
      <c r="D2153" s="423"/>
      <c r="E2153" s="421"/>
      <c r="F2153" s="421"/>
      <c r="G2153" s="421"/>
      <c r="H2153" s="421"/>
      <c r="I2153" s="421"/>
      <c r="J2153" s="421"/>
      <c r="K2153" s="421"/>
      <c r="L2153" s="421"/>
      <c r="M2153" s="423"/>
      <c r="N2153" s="340">
        <f>IF(C2153&gt;A_Stammdaten!$B$12,0,SUM(E2153,F2153,H2153,J2153:K2153)-SUM(G2153,I2153,L2153:M2153))</f>
        <v>0</v>
      </c>
      <c r="O2153" s="421"/>
      <c r="P2153" s="421"/>
      <c r="Q2153" s="421"/>
      <c r="R2153" s="421"/>
      <c r="S2153" s="108">
        <f t="shared" si="245"/>
        <v>0</v>
      </c>
      <c r="T2153" s="341">
        <f>IF(ISBLANK($B2153),0,VLOOKUP($B2153,Listen!$A$2:$C$45,2,FALSE))</f>
        <v>0</v>
      </c>
      <c r="U2153" s="341">
        <f>IF(ISBLANK($B2153),0,VLOOKUP($B2153,Listen!$A$2:$C$45,3,FALSE))</f>
        <v>0</v>
      </c>
      <c r="V2153" s="342">
        <f t="shared" si="243"/>
        <v>0</v>
      </c>
      <c r="W2153" s="342">
        <f t="shared" si="247"/>
        <v>0</v>
      </c>
      <c r="X2153" s="342">
        <f t="shared" si="247"/>
        <v>0</v>
      </c>
      <c r="Y2153" s="342">
        <f t="shared" si="247"/>
        <v>0</v>
      </c>
      <c r="Z2153" s="342">
        <f t="shared" si="247"/>
        <v>0</v>
      </c>
      <c r="AA2153" s="342">
        <f t="shared" si="247"/>
        <v>0</v>
      </c>
      <c r="AB2153" s="342">
        <f t="shared" si="247"/>
        <v>0</v>
      </c>
      <c r="AC2153" s="109">
        <f t="shared" si="246"/>
        <v>0</v>
      </c>
      <c r="AD2153" s="109">
        <f>IF(C2153=A_Stammdaten!$B$12,E_SAV!$S2153-E_SAV!$AE2153,HLOOKUP(A_Stammdaten!$B$12-1,$AF$4:$AL$4004,ROW(C2153)-3,FALSE)-$AE2153)</f>
        <v>0</v>
      </c>
      <c r="AE2153" s="109">
        <f>HLOOKUP(A_Stammdaten!$B$12,$AF$4:$AL$4004,ROW(C2153)-3,FALSE)</f>
        <v>0</v>
      </c>
      <c r="AF2153" s="109">
        <f t="shared" si="244"/>
        <v>0</v>
      </c>
      <c r="AG2153" s="109">
        <f t="shared" si="248"/>
        <v>0</v>
      </c>
      <c r="AH2153" s="109">
        <f t="shared" si="248"/>
        <v>0</v>
      </c>
      <c r="AI2153" s="109">
        <f t="shared" si="248"/>
        <v>0</v>
      </c>
      <c r="AJ2153" s="109">
        <f t="shared" si="248"/>
        <v>0</v>
      </c>
      <c r="AK2153" s="109">
        <f t="shared" si="248"/>
        <v>0</v>
      </c>
      <c r="AL2153" s="109">
        <f t="shared" si="248"/>
        <v>0</v>
      </c>
    </row>
    <row r="2154" spans="1:38" x14ac:dyDescent="0.3">
      <c r="A2154" s="421"/>
      <c r="B2154" s="421"/>
      <c r="C2154" s="422"/>
      <c r="D2154" s="423"/>
      <c r="E2154" s="421"/>
      <c r="F2154" s="421"/>
      <c r="G2154" s="421"/>
      <c r="H2154" s="421"/>
      <c r="I2154" s="421"/>
      <c r="J2154" s="421"/>
      <c r="K2154" s="421"/>
      <c r="L2154" s="421"/>
      <c r="M2154" s="423"/>
      <c r="N2154" s="340">
        <f>IF(C2154&gt;A_Stammdaten!$B$12,0,SUM(E2154,F2154,H2154,J2154:K2154)-SUM(G2154,I2154,L2154:M2154))</f>
        <v>0</v>
      </c>
      <c r="O2154" s="421"/>
      <c r="P2154" s="421"/>
      <c r="Q2154" s="421"/>
      <c r="R2154" s="421"/>
      <c r="S2154" s="108">
        <f t="shared" si="245"/>
        <v>0</v>
      </c>
      <c r="T2154" s="341">
        <f>IF(ISBLANK($B2154),0,VLOOKUP($B2154,Listen!$A$2:$C$45,2,FALSE))</f>
        <v>0</v>
      </c>
      <c r="U2154" s="341">
        <f>IF(ISBLANK($B2154),0,VLOOKUP($B2154,Listen!$A$2:$C$45,3,FALSE))</f>
        <v>0</v>
      </c>
      <c r="V2154" s="342">
        <f t="shared" si="243"/>
        <v>0</v>
      </c>
      <c r="W2154" s="342">
        <f t="shared" si="247"/>
        <v>0</v>
      </c>
      <c r="X2154" s="342">
        <f t="shared" si="247"/>
        <v>0</v>
      </c>
      <c r="Y2154" s="342">
        <f t="shared" si="247"/>
        <v>0</v>
      </c>
      <c r="Z2154" s="342">
        <f t="shared" si="247"/>
        <v>0</v>
      </c>
      <c r="AA2154" s="342">
        <f t="shared" si="247"/>
        <v>0</v>
      </c>
      <c r="AB2154" s="342">
        <f t="shared" si="247"/>
        <v>0</v>
      </c>
      <c r="AC2154" s="109">
        <f t="shared" si="246"/>
        <v>0</v>
      </c>
      <c r="AD2154" s="109">
        <f>IF(C2154=A_Stammdaten!$B$12,E_SAV!$S2154-E_SAV!$AE2154,HLOOKUP(A_Stammdaten!$B$12-1,$AF$4:$AL$4004,ROW(C2154)-3,FALSE)-$AE2154)</f>
        <v>0</v>
      </c>
      <c r="AE2154" s="109">
        <f>HLOOKUP(A_Stammdaten!$B$12,$AF$4:$AL$4004,ROW(C2154)-3,FALSE)</f>
        <v>0</v>
      </c>
      <c r="AF2154" s="109">
        <f t="shared" si="244"/>
        <v>0</v>
      </c>
      <c r="AG2154" s="109">
        <f t="shared" si="248"/>
        <v>0</v>
      </c>
      <c r="AH2154" s="109">
        <f t="shared" si="248"/>
        <v>0</v>
      </c>
      <c r="AI2154" s="109">
        <f t="shared" si="248"/>
        <v>0</v>
      </c>
      <c r="AJ2154" s="109">
        <f t="shared" si="248"/>
        <v>0</v>
      </c>
      <c r="AK2154" s="109">
        <f t="shared" si="248"/>
        <v>0</v>
      </c>
      <c r="AL2154" s="109">
        <f t="shared" si="248"/>
        <v>0</v>
      </c>
    </row>
    <row r="2155" spans="1:38" x14ac:dyDescent="0.3">
      <c r="A2155" s="421"/>
      <c r="B2155" s="421"/>
      <c r="C2155" s="422"/>
      <c r="D2155" s="423"/>
      <c r="E2155" s="421"/>
      <c r="F2155" s="421"/>
      <c r="G2155" s="421"/>
      <c r="H2155" s="421"/>
      <c r="I2155" s="421"/>
      <c r="J2155" s="421"/>
      <c r="K2155" s="421"/>
      <c r="L2155" s="421"/>
      <c r="M2155" s="423"/>
      <c r="N2155" s="340">
        <f>IF(C2155&gt;A_Stammdaten!$B$12,0,SUM(E2155,F2155,H2155,J2155:K2155)-SUM(G2155,I2155,L2155:M2155))</f>
        <v>0</v>
      </c>
      <c r="O2155" s="421"/>
      <c r="P2155" s="421"/>
      <c r="Q2155" s="421"/>
      <c r="R2155" s="421"/>
      <c r="S2155" s="108">
        <f t="shared" si="245"/>
        <v>0</v>
      </c>
      <c r="T2155" s="341">
        <f>IF(ISBLANK($B2155),0,VLOOKUP($B2155,Listen!$A$2:$C$45,2,FALSE))</f>
        <v>0</v>
      </c>
      <c r="U2155" s="341">
        <f>IF(ISBLANK($B2155),0,VLOOKUP($B2155,Listen!$A$2:$C$45,3,FALSE))</f>
        <v>0</v>
      </c>
      <c r="V2155" s="342">
        <f t="shared" si="243"/>
        <v>0</v>
      </c>
      <c r="W2155" s="342">
        <f t="shared" si="247"/>
        <v>0</v>
      </c>
      <c r="X2155" s="342">
        <f t="shared" si="247"/>
        <v>0</v>
      </c>
      <c r="Y2155" s="342">
        <f t="shared" si="247"/>
        <v>0</v>
      </c>
      <c r="Z2155" s="342">
        <f t="shared" si="247"/>
        <v>0</v>
      </c>
      <c r="AA2155" s="342">
        <f t="shared" si="247"/>
        <v>0</v>
      </c>
      <c r="AB2155" s="342">
        <f t="shared" si="247"/>
        <v>0</v>
      </c>
      <c r="AC2155" s="109">
        <f t="shared" si="246"/>
        <v>0</v>
      </c>
      <c r="AD2155" s="109">
        <f>IF(C2155=A_Stammdaten!$B$12,E_SAV!$S2155-E_SAV!$AE2155,HLOOKUP(A_Stammdaten!$B$12-1,$AF$4:$AL$4004,ROW(C2155)-3,FALSE)-$AE2155)</f>
        <v>0</v>
      </c>
      <c r="AE2155" s="109">
        <f>HLOOKUP(A_Stammdaten!$B$12,$AF$4:$AL$4004,ROW(C2155)-3,FALSE)</f>
        <v>0</v>
      </c>
      <c r="AF2155" s="109">
        <f t="shared" si="244"/>
        <v>0</v>
      </c>
      <c r="AG2155" s="109">
        <f t="shared" si="248"/>
        <v>0</v>
      </c>
      <c r="AH2155" s="109">
        <f t="shared" si="248"/>
        <v>0</v>
      </c>
      <c r="AI2155" s="109">
        <f t="shared" si="248"/>
        <v>0</v>
      </c>
      <c r="AJ2155" s="109">
        <f t="shared" si="248"/>
        <v>0</v>
      </c>
      <c r="AK2155" s="109">
        <f t="shared" si="248"/>
        <v>0</v>
      </c>
      <c r="AL2155" s="109">
        <f t="shared" si="248"/>
        <v>0</v>
      </c>
    </row>
    <row r="2156" spans="1:38" x14ac:dyDescent="0.3">
      <c r="A2156" s="421"/>
      <c r="B2156" s="421"/>
      <c r="C2156" s="422"/>
      <c r="D2156" s="423"/>
      <c r="E2156" s="421"/>
      <c r="F2156" s="421"/>
      <c r="G2156" s="421"/>
      <c r="H2156" s="421"/>
      <c r="I2156" s="421"/>
      <c r="J2156" s="421"/>
      <c r="K2156" s="421"/>
      <c r="L2156" s="421"/>
      <c r="M2156" s="423"/>
      <c r="N2156" s="340">
        <f>IF(C2156&gt;A_Stammdaten!$B$12,0,SUM(E2156,F2156,H2156,J2156:K2156)-SUM(G2156,I2156,L2156:M2156))</f>
        <v>0</v>
      </c>
      <c r="O2156" s="421"/>
      <c r="P2156" s="421"/>
      <c r="Q2156" s="421"/>
      <c r="R2156" s="421"/>
      <c r="S2156" s="108">
        <f t="shared" si="245"/>
        <v>0</v>
      </c>
      <c r="T2156" s="341">
        <f>IF(ISBLANK($B2156),0,VLOOKUP($B2156,Listen!$A$2:$C$45,2,FALSE))</f>
        <v>0</v>
      </c>
      <c r="U2156" s="341">
        <f>IF(ISBLANK($B2156),0,VLOOKUP($B2156,Listen!$A$2:$C$45,3,FALSE))</f>
        <v>0</v>
      </c>
      <c r="V2156" s="342">
        <f t="shared" si="243"/>
        <v>0</v>
      </c>
      <c r="W2156" s="342">
        <f t="shared" si="247"/>
        <v>0</v>
      </c>
      <c r="X2156" s="342">
        <f t="shared" si="247"/>
        <v>0</v>
      </c>
      <c r="Y2156" s="342">
        <f t="shared" si="247"/>
        <v>0</v>
      </c>
      <c r="Z2156" s="342">
        <f t="shared" si="247"/>
        <v>0</v>
      </c>
      <c r="AA2156" s="342">
        <f t="shared" si="247"/>
        <v>0</v>
      </c>
      <c r="AB2156" s="342">
        <f t="shared" si="247"/>
        <v>0</v>
      </c>
      <c r="AC2156" s="109">
        <f t="shared" si="246"/>
        <v>0</v>
      </c>
      <c r="AD2156" s="109">
        <f>IF(C2156=A_Stammdaten!$B$12,E_SAV!$S2156-E_SAV!$AE2156,HLOOKUP(A_Stammdaten!$B$12-1,$AF$4:$AL$4004,ROW(C2156)-3,FALSE)-$AE2156)</f>
        <v>0</v>
      </c>
      <c r="AE2156" s="109">
        <f>HLOOKUP(A_Stammdaten!$B$12,$AF$4:$AL$4004,ROW(C2156)-3,FALSE)</f>
        <v>0</v>
      </c>
      <c r="AF2156" s="109">
        <f t="shared" si="244"/>
        <v>0</v>
      </c>
      <c r="AG2156" s="109">
        <f t="shared" si="248"/>
        <v>0</v>
      </c>
      <c r="AH2156" s="109">
        <f t="shared" si="248"/>
        <v>0</v>
      </c>
      <c r="AI2156" s="109">
        <f t="shared" si="248"/>
        <v>0</v>
      </c>
      <c r="AJ2156" s="109">
        <f t="shared" si="248"/>
        <v>0</v>
      </c>
      <c r="AK2156" s="109">
        <f t="shared" si="248"/>
        <v>0</v>
      </c>
      <c r="AL2156" s="109">
        <f t="shared" si="248"/>
        <v>0</v>
      </c>
    </row>
    <row r="2157" spans="1:38" x14ac:dyDescent="0.3">
      <c r="A2157" s="421"/>
      <c r="B2157" s="421"/>
      <c r="C2157" s="422"/>
      <c r="D2157" s="423"/>
      <c r="E2157" s="421"/>
      <c r="F2157" s="421"/>
      <c r="G2157" s="421"/>
      <c r="H2157" s="421"/>
      <c r="I2157" s="421"/>
      <c r="J2157" s="421"/>
      <c r="K2157" s="421"/>
      <c r="L2157" s="421"/>
      <c r="M2157" s="423"/>
      <c r="N2157" s="340">
        <f>IF(C2157&gt;A_Stammdaten!$B$12,0,SUM(E2157,F2157,H2157,J2157:K2157)-SUM(G2157,I2157,L2157:M2157))</f>
        <v>0</v>
      </c>
      <c r="O2157" s="421"/>
      <c r="P2157" s="421"/>
      <c r="Q2157" s="421"/>
      <c r="R2157" s="421"/>
      <c r="S2157" s="108">
        <f t="shared" si="245"/>
        <v>0</v>
      </c>
      <c r="T2157" s="341">
        <f>IF(ISBLANK($B2157),0,VLOOKUP($B2157,Listen!$A$2:$C$45,2,FALSE))</f>
        <v>0</v>
      </c>
      <c r="U2157" s="341">
        <f>IF(ISBLANK($B2157),0,VLOOKUP($B2157,Listen!$A$2:$C$45,3,FALSE))</f>
        <v>0</v>
      </c>
      <c r="V2157" s="342">
        <f t="shared" si="243"/>
        <v>0</v>
      </c>
      <c r="W2157" s="342">
        <f t="shared" si="247"/>
        <v>0</v>
      </c>
      <c r="X2157" s="342">
        <f t="shared" si="247"/>
        <v>0</v>
      </c>
      <c r="Y2157" s="342">
        <f t="shared" si="247"/>
        <v>0</v>
      </c>
      <c r="Z2157" s="342">
        <f t="shared" si="247"/>
        <v>0</v>
      </c>
      <c r="AA2157" s="342">
        <f t="shared" si="247"/>
        <v>0</v>
      </c>
      <c r="AB2157" s="342">
        <f t="shared" si="247"/>
        <v>0</v>
      </c>
      <c r="AC2157" s="109">
        <f t="shared" si="246"/>
        <v>0</v>
      </c>
      <c r="AD2157" s="109">
        <f>IF(C2157=A_Stammdaten!$B$12,E_SAV!$S2157-E_SAV!$AE2157,HLOOKUP(A_Stammdaten!$B$12-1,$AF$4:$AL$4004,ROW(C2157)-3,FALSE)-$AE2157)</f>
        <v>0</v>
      </c>
      <c r="AE2157" s="109">
        <f>HLOOKUP(A_Stammdaten!$B$12,$AF$4:$AL$4004,ROW(C2157)-3,FALSE)</f>
        <v>0</v>
      </c>
      <c r="AF2157" s="109">
        <f t="shared" si="244"/>
        <v>0</v>
      </c>
      <c r="AG2157" s="109">
        <f t="shared" si="248"/>
        <v>0</v>
      </c>
      <c r="AH2157" s="109">
        <f t="shared" si="248"/>
        <v>0</v>
      </c>
      <c r="AI2157" s="109">
        <f t="shared" si="248"/>
        <v>0</v>
      </c>
      <c r="AJ2157" s="109">
        <f t="shared" si="248"/>
        <v>0</v>
      </c>
      <c r="AK2157" s="109">
        <f t="shared" si="248"/>
        <v>0</v>
      </c>
      <c r="AL2157" s="109">
        <f t="shared" si="248"/>
        <v>0</v>
      </c>
    </row>
    <row r="2158" spans="1:38" x14ac:dyDescent="0.3">
      <c r="A2158" s="421"/>
      <c r="B2158" s="421"/>
      <c r="C2158" s="422"/>
      <c r="D2158" s="423"/>
      <c r="E2158" s="421"/>
      <c r="F2158" s="421"/>
      <c r="G2158" s="421"/>
      <c r="H2158" s="421"/>
      <c r="I2158" s="421"/>
      <c r="J2158" s="421"/>
      <c r="K2158" s="421"/>
      <c r="L2158" s="421"/>
      <c r="M2158" s="423"/>
      <c r="N2158" s="340">
        <f>IF(C2158&gt;A_Stammdaten!$B$12,0,SUM(E2158,F2158,H2158,J2158:K2158)-SUM(G2158,I2158,L2158:M2158))</f>
        <v>0</v>
      </c>
      <c r="O2158" s="421"/>
      <c r="P2158" s="421"/>
      <c r="Q2158" s="421"/>
      <c r="R2158" s="421"/>
      <c r="S2158" s="108">
        <f t="shared" si="245"/>
        <v>0</v>
      </c>
      <c r="T2158" s="341">
        <f>IF(ISBLANK($B2158),0,VLOOKUP($B2158,Listen!$A$2:$C$45,2,FALSE))</f>
        <v>0</v>
      </c>
      <c r="U2158" s="341">
        <f>IF(ISBLANK($B2158),0,VLOOKUP($B2158,Listen!$A$2:$C$45,3,FALSE))</f>
        <v>0</v>
      </c>
      <c r="V2158" s="342">
        <f t="shared" si="243"/>
        <v>0</v>
      </c>
      <c r="W2158" s="342">
        <f t="shared" si="247"/>
        <v>0</v>
      </c>
      <c r="X2158" s="342">
        <f t="shared" si="247"/>
        <v>0</v>
      </c>
      <c r="Y2158" s="342">
        <f t="shared" si="247"/>
        <v>0</v>
      </c>
      <c r="Z2158" s="342">
        <f t="shared" si="247"/>
        <v>0</v>
      </c>
      <c r="AA2158" s="342">
        <f t="shared" si="247"/>
        <v>0</v>
      </c>
      <c r="AB2158" s="342">
        <f t="shared" si="247"/>
        <v>0</v>
      </c>
      <c r="AC2158" s="109">
        <f t="shared" si="246"/>
        <v>0</v>
      </c>
      <c r="AD2158" s="109">
        <f>IF(C2158=A_Stammdaten!$B$12,E_SAV!$S2158-E_SAV!$AE2158,HLOOKUP(A_Stammdaten!$B$12-1,$AF$4:$AL$4004,ROW(C2158)-3,FALSE)-$AE2158)</f>
        <v>0</v>
      </c>
      <c r="AE2158" s="109">
        <f>HLOOKUP(A_Stammdaten!$B$12,$AF$4:$AL$4004,ROW(C2158)-3,FALSE)</f>
        <v>0</v>
      </c>
      <c r="AF2158" s="109">
        <f t="shared" si="244"/>
        <v>0</v>
      </c>
      <c r="AG2158" s="109">
        <f t="shared" si="248"/>
        <v>0</v>
      </c>
      <c r="AH2158" s="109">
        <f t="shared" si="248"/>
        <v>0</v>
      </c>
      <c r="AI2158" s="109">
        <f t="shared" si="248"/>
        <v>0</v>
      </c>
      <c r="AJ2158" s="109">
        <f t="shared" si="248"/>
        <v>0</v>
      </c>
      <c r="AK2158" s="109">
        <f t="shared" si="248"/>
        <v>0</v>
      </c>
      <c r="AL2158" s="109">
        <f t="shared" si="248"/>
        <v>0</v>
      </c>
    </row>
    <row r="2159" spans="1:38" x14ac:dyDescent="0.3">
      <c r="A2159" s="421"/>
      <c r="B2159" s="421"/>
      <c r="C2159" s="422"/>
      <c r="D2159" s="423"/>
      <c r="E2159" s="421"/>
      <c r="F2159" s="421"/>
      <c r="G2159" s="421"/>
      <c r="H2159" s="421"/>
      <c r="I2159" s="421"/>
      <c r="J2159" s="421"/>
      <c r="K2159" s="421"/>
      <c r="L2159" s="421"/>
      <c r="M2159" s="423"/>
      <c r="N2159" s="340">
        <f>IF(C2159&gt;A_Stammdaten!$B$12,0,SUM(E2159,F2159,H2159,J2159:K2159)-SUM(G2159,I2159,L2159:M2159))</f>
        <v>0</v>
      </c>
      <c r="O2159" s="421"/>
      <c r="P2159" s="421"/>
      <c r="Q2159" s="421"/>
      <c r="R2159" s="421"/>
      <c r="S2159" s="108">
        <f t="shared" si="245"/>
        <v>0</v>
      </c>
      <c r="T2159" s="341">
        <f>IF(ISBLANK($B2159),0,VLOOKUP($B2159,Listen!$A$2:$C$45,2,FALSE))</f>
        <v>0</v>
      </c>
      <c r="U2159" s="341">
        <f>IF(ISBLANK($B2159),0,VLOOKUP($B2159,Listen!$A$2:$C$45,3,FALSE))</f>
        <v>0</v>
      </c>
      <c r="V2159" s="342">
        <f t="shared" si="243"/>
        <v>0</v>
      </c>
      <c r="W2159" s="342">
        <f t="shared" si="247"/>
        <v>0</v>
      </c>
      <c r="X2159" s="342">
        <f t="shared" si="247"/>
        <v>0</v>
      </c>
      <c r="Y2159" s="342">
        <f t="shared" si="247"/>
        <v>0</v>
      </c>
      <c r="Z2159" s="342">
        <f t="shared" si="247"/>
        <v>0</v>
      </c>
      <c r="AA2159" s="342">
        <f t="shared" si="247"/>
        <v>0</v>
      </c>
      <c r="AB2159" s="342">
        <f t="shared" si="247"/>
        <v>0</v>
      </c>
      <c r="AC2159" s="109">
        <f t="shared" si="246"/>
        <v>0</v>
      </c>
      <c r="AD2159" s="109">
        <f>IF(C2159=A_Stammdaten!$B$12,E_SAV!$S2159-E_SAV!$AE2159,HLOOKUP(A_Stammdaten!$B$12-1,$AF$4:$AL$4004,ROW(C2159)-3,FALSE)-$AE2159)</f>
        <v>0</v>
      </c>
      <c r="AE2159" s="109">
        <f>HLOOKUP(A_Stammdaten!$B$12,$AF$4:$AL$4004,ROW(C2159)-3,FALSE)</f>
        <v>0</v>
      </c>
      <c r="AF2159" s="109">
        <f t="shared" si="244"/>
        <v>0</v>
      </c>
      <c r="AG2159" s="109">
        <f t="shared" si="248"/>
        <v>0</v>
      </c>
      <c r="AH2159" s="109">
        <f t="shared" si="248"/>
        <v>0</v>
      </c>
      <c r="AI2159" s="109">
        <f t="shared" si="248"/>
        <v>0</v>
      </c>
      <c r="AJ2159" s="109">
        <f t="shared" si="248"/>
        <v>0</v>
      </c>
      <c r="AK2159" s="109">
        <f t="shared" si="248"/>
        <v>0</v>
      </c>
      <c r="AL2159" s="109">
        <f t="shared" si="248"/>
        <v>0</v>
      </c>
    </row>
    <row r="2160" spans="1:38" x14ac:dyDescent="0.3">
      <c r="A2160" s="421"/>
      <c r="B2160" s="421"/>
      <c r="C2160" s="422"/>
      <c r="D2160" s="423"/>
      <c r="E2160" s="421"/>
      <c r="F2160" s="421"/>
      <c r="G2160" s="421"/>
      <c r="H2160" s="421"/>
      <c r="I2160" s="421"/>
      <c r="J2160" s="421"/>
      <c r="K2160" s="421"/>
      <c r="L2160" s="421"/>
      <c r="M2160" s="423"/>
      <c r="N2160" s="340">
        <f>IF(C2160&gt;A_Stammdaten!$B$12,0,SUM(E2160,F2160,H2160,J2160:K2160)-SUM(G2160,I2160,L2160:M2160))</f>
        <v>0</v>
      </c>
      <c r="O2160" s="421"/>
      <c r="P2160" s="421"/>
      <c r="Q2160" s="421"/>
      <c r="R2160" s="421"/>
      <c r="S2160" s="108">
        <f t="shared" si="245"/>
        <v>0</v>
      </c>
      <c r="T2160" s="341">
        <f>IF(ISBLANK($B2160),0,VLOOKUP($B2160,Listen!$A$2:$C$45,2,FALSE))</f>
        <v>0</v>
      </c>
      <c r="U2160" s="341">
        <f>IF(ISBLANK($B2160),0,VLOOKUP($B2160,Listen!$A$2:$C$45,3,FALSE))</f>
        <v>0</v>
      </c>
      <c r="V2160" s="342">
        <f t="shared" si="243"/>
        <v>0</v>
      </c>
      <c r="W2160" s="342">
        <f t="shared" si="247"/>
        <v>0</v>
      </c>
      <c r="X2160" s="342">
        <f t="shared" si="247"/>
        <v>0</v>
      </c>
      <c r="Y2160" s="342">
        <f t="shared" si="247"/>
        <v>0</v>
      </c>
      <c r="Z2160" s="342">
        <f t="shared" si="247"/>
        <v>0</v>
      </c>
      <c r="AA2160" s="342">
        <f t="shared" si="247"/>
        <v>0</v>
      </c>
      <c r="AB2160" s="342">
        <f t="shared" si="247"/>
        <v>0</v>
      </c>
      <c r="AC2160" s="109">
        <f t="shared" si="246"/>
        <v>0</v>
      </c>
      <c r="AD2160" s="109">
        <f>IF(C2160=A_Stammdaten!$B$12,E_SAV!$S2160-E_SAV!$AE2160,HLOOKUP(A_Stammdaten!$B$12-1,$AF$4:$AL$4004,ROW(C2160)-3,FALSE)-$AE2160)</f>
        <v>0</v>
      </c>
      <c r="AE2160" s="109">
        <f>HLOOKUP(A_Stammdaten!$B$12,$AF$4:$AL$4004,ROW(C2160)-3,FALSE)</f>
        <v>0</v>
      </c>
      <c r="AF2160" s="109">
        <f t="shared" si="244"/>
        <v>0</v>
      </c>
      <c r="AG2160" s="109">
        <f t="shared" si="248"/>
        <v>0</v>
      </c>
      <c r="AH2160" s="109">
        <f t="shared" si="248"/>
        <v>0</v>
      </c>
      <c r="AI2160" s="109">
        <f t="shared" si="248"/>
        <v>0</v>
      </c>
      <c r="AJ2160" s="109">
        <f t="shared" si="248"/>
        <v>0</v>
      </c>
      <c r="AK2160" s="109">
        <f t="shared" si="248"/>
        <v>0</v>
      </c>
      <c r="AL2160" s="109">
        <f t="shared" si="248"/>
        <v>0</v>
      </c>
    </row>
    <row r="2161" spans="1:38" x14ac:dyDescent="0.3">
      <c r="A2161" s="421"/>
      <c r="B2161" s="421"/>
      <c r="C2161" s="422"/>
      <c r="D2161" s="423"/>
      <c r="E2161" s="421"/>
      <c r="F2161" s="421"/>
      <c r="G2161" s="421"/>
      <c r="H2161" s="421"/>
      <c r="I2161" s="421"/>
      <c r="J2161" s="421"/>
      <c r="K2161" s="421"/>
      <c r="L2161" s="421"/>
      <c r="M2161" s="423"/>
      <c r="N2161" s="340">
        <f>IF(C2161&gt;A_Stammdaten!$B$12,0,SUM(E2161,F2161,H2161,J2161:K2161)-SUM(G2161,I2161,L2161:M2161))</f>
        <v>0</v>
      </c>
      <c r="O2161" s="421"/>
      <c r="P2161" s="421"/>
      <c r="Q2161" s="421"/>
      <c r="R2161" s="421"/>
      <c r="S2161" s="108">
        <f t="shared" si="245"/>
        <v>0</v>
      </c>
      <c r="T2161" s="341">
        <f>IF(ISBLANK($B2161),0,VLOOKUP($B2161,Listen!$A$2:$C$45,2,FALSE))</f>
        <v>0</v>
      </c>
      <c r="U2161" s="341">
        <f>IF(ISBLANK($B2161),0,VLOOKUP($B2161,Listen!$A$2:$C$45,3,FALSE))</f>
        <v>0</v>
      </c>
      <c r="V2161" s="342">
        <f t="shared" si="243"/>
        <v>0</v>
      </c>
      <c r="W2161" s="342">
        <f t="shared" si="247"/>
        <v>0</v>
      </c>
      <c r="X2161" s="342">
        <f t="shared" si="247"/>
        <v>0</v>
      </c>
      <c r="Y2161" s="342">
        <f t="shared" si="247"/>
        <v>0</v>
      </c>
      <c r="Z2161" s="342">
        <f t="shared" si="247"/>
        <v>0</v>
      </c>
      <c r="AA2161" s="342">
        <f t="shared" si="247"/>
        <v>0</v>
      </c>
      <c r="AB2161" s="342">
        <f t="shared" si="247"/>
        <v>0</v>
      </c>
      <c r="AC2161" s="109">
        <f t="shared" si="246"/>
        <v>0</v>
      </c>
      <c r="AD2161" s="109">
        <f>IF(C2161=A_Stammdaten!$B$12,E_SAV!$S2161-E_SAV!$AE2161,HLOOKUP(A_Stammdaten!$B$12-1,$AF$4:$AL$4004,ROW(C2161)-3,FALSE)-$AE2161)</f>
        <v>0</v>
      </c>
      <c r="AE2161" s="109">
        <f>HLOOKUP(A_Stammdaten!$B$12,$AF$4:$AL$4004,ROW(C2161)-3,FALSE)</f>
        <v>0</v>
      </c>
      <c r="AF2161" s="109">
        <f t="shared" si="244"/>
        <v>0</v>
      </c>
      <c r="AG2161" s="109">
        <f t="shared" si="248"/>
        <v>0</v>
      </c>
      <c r="AH2161" s="109">
        <f t="shared" si="248"/>
        <v>0</v>
      </c>
      <c r="AI2161" s="109">
        <f t="shared" si="248"/>
        <v>0</v>
      </c>
      <c r="AJ2161" s="109">
        <f t="shared" si="248"/>
        <v>0</v>
      </c>
      <c r="AK2161" s="109">
        <f t="shared" si="248"/>
        <v>0</v>
      </c>
      <c r="AL2161" s="109">
        <f t="shared" si="248"/>
        <v>0</v>
      </c>
    </row>
    <row r="2162" spans="1:38" x14ac:dyDescent="0.3">
      <c r="A2162" s="421"/>
      <c r="B2162" s="421"/>
      <c r="C2162" s="422"/>
      <c r="D2162" s="423"/>
      <c r="E2162" s="421"/>
      <c r="F2162" s="421"/>
      <c r="G2162" s="421"/>
      <c r="H2162" s="421"/>
      <c r="I2162" s="421"/>
      <c r="J2162" s="421"/>
      <c r="K2162" s="421"/>
      <c r="L2162" s="421"/>
      <c r="M2162" s="423"/>
      <c r="N2162" s="340">
        <f>IF(C2162&gt;A_Stammdaten!$B$12,0,SUM(E2162,F2162,H2162,J2162:K2162)-SUM(G2162,I2162,L2162:M2162))</f>
        <v>0</v>
      </c>
      <c r="O2162" s="421"/>
      <c r="P2162" s="421"/>
      <c r="Q2162" s="421"/>
      <c r="R2162" s="421"/>
      <c r="S2162" s="108">
        <f t="shared" si="245"/>
        <v>0</v>
      </c>
      <c r="T2162" s="341">
        <f>IF(ISBLANK($B2162),0,VLOOKUP($B2162,Listen!$A$2:$C$45,2,FALSE))</f>
        <v>0</v>
      </c>
      <c r="U2162" s="341">
        <f>IF(ISBLANK($B2162),0,VLOOKUP($B2162,Listen!$A$2:$C$45,3,FALSE))</f>
        <v>0</v>
      </c>
      <c r="V2162" s="342">
        <f t="shared" si="243"/>
        <v>0</v>
      </c>
      <c r="W2162" s="342">
        <f t="shared" si="247"/>
        <v>0</v>
      </c>
      <c r="X2162" s="342">
        <f t="shared" si="247"/>
        <v>0</v>
      </c>
      <c r="Y2162" s="342">
        <f t="shared" si="247"/>
        <v>0</v>
      </c>
      <c r="Z2162" s="342">
        <f t="shared" si="247"/>
        <v>0</v>
      </c>
      <c r="AA2162" s="342">
        <f t="shared" si="247"/>
        <v>0</v>
      </c>
      <c r="AB2162" s="342">
        <f t="shared" si="247"/>
        <v>0</v>
      </c>
      <c r="AC2162" s="109">
        <f t="shared" si="246"/>
        <v>0</v>
      </c>
      <c r="AD2162" s="109">
        <f>IF(C2162=A_Stammdaten!$B$12,E_SAV!$S2162-E_SAV!$AE2162,HLOOKUP(A_Stammdaten!$B$12-1,$AF$4:$AL$4004,ROW(C2162)-3,FALSE)-$AE2162)</f>
        <v>0</v>
      </c>
      <c r="AE2162" s="109">
        <f>HLOOKUP(A_Stammdaten!$B$12,$AF$4:$AL$4004,ROW(C2162)-3,FALSE)</f>
        <v>0</v>
      </c>
      <c r="AF2162" s="109">
        <f t="shared" si="244"/>
        <v>0</v>
      </c>
      <c r="AG2162" s="109">
        <f t="shared" si="248"/>
        <v>0</v>
      </c>
      <c r="AH2162" s="109">
        <f t="shared" si="248"/>
        <v>0</v>
      </c>
      <c r="AI2162" s="109">
        <f t="shared" si="248"/>
        <v>0</v>
      </c>
      <c r="AJ2162" s="109">
        <f t="shared" si="248"/>
        <v>0</v>
      </c>
      <c r="AK2162" s="109">
        <f t="shared" si="248"/>
        <v>0</v>
      </c>
      <c r="AL2162" s="109">
        <f t="shared" si="248"/>
        <v>0</v>
      </c>
    </row>
    <row r="2163" spans="1:38" x14ac:dyDescent="0.3">
      <c r="A2163" s="421"/>
      <c r="B2163" s="421"/>
      <c r="C2163" s="422"/>
      <c r="D2163" s="423"/>
      <c r="E2163" s="421"/>
      <c r="F2163" s="421"/>
      <c r="G2163" s="421"/>
      <c r="H2163" s="421"/>
      <c r="I2163" s="421"/>
      <c r="J2163" s="421"/>
      <c r="K2163" s="421"/>
      <c r="L2163" s="421"/>
      <c r="M2163" s="423"/>
      <c r="N2163" s="340">
        <f>IF(C2163&gt;A_Stammdaten!$B$12,0,SUM(E2163,F2163,H2163,J2163:K2163)-SUM(G2163,I2163,L2163:M2163))</f>
        <v>0</v>
      </c>
      <c r="O2163" s="421"/>
      <c r="P2163" s="421"/>
      <c r="Q2163" s="421"/>
      <c r="R2163" s="421"/>
      <c r="S2163" s="108">
        <f t="shared" si="245"/>
        <v>0</v>
      </c>
      <c r="T2163" s="341">
        <f>IF(ISBLANK($B2163),0,VLOOKUP($B2163,Listen!$A$2:$C$45,2,FALSE))</f>
        <v>0</v>
      </c>
      <c r="U2163" s="341">
        <f>IF(ISBLANK($B2163),0,VLOOKUP($B2163,Listen!$A$2:$C$45,3,FALSE))</f>
        <v>0</v>
      </c>
      <c r="V2163" s="342">
        <f t="shared" si="243"/>
        <v>0</v>
      </c>
      <c r="W2163" s="342">
        <f t="shared" si="247"/>
        <v>0</v>
      </c>
      <c r="X2163" s="342">
        <f t="shared" si="247"/>
        <v>0</v>
      </c>
      <c r="Y2163" s="342">
        <f t="shared" si="247"/>
        <v>0</v>
      </c>
      <c r="Z2163" s="342">
        <f t="shared" si="247"/>
        <v>0</v>
      </c>
      <c r="AA2163" s="342">
        <f t="shared" si="247"/>
        <v>0</v>
      </c>
      <c r="AB2163" s="342">
        <f t="shared" si="247"/>
        <v>0</v>
      </c>
      <c r="AC2163" s="109">
        <f t="shared" si="246"/>
        <v>0</v>
      </c>
      <c r="AD2163" s="109">
        <f>IF(C2163=A_Stammdaten!$B$12,E_SAV!$S2163-E_SAV!$AE2163,HLOOKUP(A_Stammdaten!$B$12-1,$AF$4:$AL$4004,ROW(C2163)-3,FALSE)-$AE2163)</f>
        <v>0</v>
      </c>
      <c r="AE2163" s="109">
        <f>HLOOKUP(A_Stammdaten!$B$12,$AF$4:$AL$4004,ROW(C2163)-3,FALSE)</f>
        <v>0</v>
      </c>
      <c r="AF2163" s="109">
        <f t="shared" si="244"/>
        <v>0</v>
      </c>
      <c r="AG2163" s="109">
        <f t="shared" si="248"/>
        <v>0</v>
      </c>
      <c r="AH2163" s="109">
        <f t="shared" si="248"/>
        <v>0</v>
      </c>
      <c r="AI2163" s="109">
        <f t="shared" si="248"/>
        <v>0</v>
      </c>
      <c r="AJ2163" s="109">
        <f t="shared" si="248"/>
        <v>0</v>
      </c>
      <c r="AK2163" s="109">
        <f t="shared" si="248"/>
        <v>0</v>
      </c>
      <c r="AL2163" s="109">
        <f t="shared" si="248"/>
        <v>0</v>
      </c>
    </row>
    <row r="2164" spans="1:38" x14ac:dyDescent="0.3">
      <c r="A2164" s="421"/>
      <c r="B2164" s="421"/>
      <c r="C2164" s="422"/>
      <c r="D2164" s="423"/>
      <c r="E2164" s="421"/>
      <c r="F2164" s="421"/>
      <c r="G2164" s="421"/>
      <c r="H2164" s="421"/>
      <c r="I2164" s="421"/>
      <c r="J2164" s="421"/>
      <c r="K2164" s="421"/>
      <c r="L2164" s="421"/>
      <c r="M2164" s="423"/>
      <c r="N2164" s="340">
        <f>IF(C2164&gt;A_Stammdaten!$B$12,0,SUM(E2164,F2164,H2164,J2164:K2164)-SUM(G2164,I2164,L2164:M2164))</f>
        <v>0</v>
      </c>
      <c r="O2164" s="421"/>
      <c r="P2164" s="421"/>
      <c r="Q2164" s="421"/>
      <c r="R2164" s="421"/>
      <c r="S2164" s="108">
        <f t="shared" si="245"/>
        <v>0</v>
      </c>
      <c r="T2164" s="341">
        <f>IF(ISBLANK($B2164),0,VLOOKUP($B2164,Listen!$A$2:$C$45,2,FALSE))</f>
        <v>0</v>
      </c>
      <c r="U2164" s="341">
        <f>IF(ISBLANK($B2164),0,VLOOKUP($B2164,Listen!$A$2:$C$45,3,FALSE))</f>
        <v>0</v>
      </c>
      <c r="V2164" s="342">
        <f t="shared" si="243"/>
        <v>0</v>
      </c>
      <c r="W2164" s="342">
        <f t="shared" si="247"/>
        <v>0</v>
      </c>
      <c r="X2164" s="342">
        <f t="shared" si="247"/>
        <v>0</v>
      </c>
      <c r="Y2164" s="342">
        <f t="shared" si="247"/>
        <v>0</v>
      </c>
      <c r="Z2164" s="342">
        <f t="shared" si="247"/>
        <v>0</v>
      </c>
      <c r="AA2164" s="342">
        <f t="shared" si="247"/>
        <v>0</v>
      </c>
      <c r="AB2164" s="342">
        <f t="shared" si="247"/>
        <v>0</v>
      </c>
      <c r="AC2164" s="109">
        <f t="shared" si="246"/>
        <v>0</v>
      </c>
      <c r="AD2164" s="109">
        <f>IF(C2164=A_Stammdaten!$B$12,E_SAV!$S2164-E_SAV!$AE2164,HLOOKUP(A_Stammdaten!$B$12-1,$AF$4:$AL$4004,ROW(C2164)-3,FALSE)-$AE2164)</f>
        <v>0</v>
      </c>
      <c r="AE2164" s="109">
        <f>HLOOKUP(A_Stammdaten!$B$12,$AF$4:$AL$4004,ROW(C2164)-3,FALSE)</f>
        <v>0</v>
      </c>
      <c r="AF2164" s="109">
        <f t="shared" si="244"/>
        <v>0</v>
      </c>
      <c r="AG2164" s="109">
        <f t="shared" si="248"/>
        <v>0</v>
      </c>
      <c r="AH2164" s="109">
        <f t="shared" si="248"/>
        <v>0</v>
      </c>
      <c r="AI2164" s="109">
        <f t="shared" si="248"/>
        <v>0</v>
      </c>
      <c r="AJ2164" s="109">
        <f t="shared" si="248"/>
        <v>0</v>
      </c>
      <c r="AK2164" s="109">
        <f t="shared" si="248"/>
        <v>0</v>
      </c>
      <c r="AL2164" s="109">
        <f t="shared" si="248"/>
        <v>0</v>
      </c>
    </row>
    <row r="2165" spans="1:38" x14ac:dyDescent="0.3">
      <c r="A2165" s="421"/>
      <c r="B2165" s="421"/>
      <c r="C2165" s="422"/>
      <c r="D2165" s="423"/>
      <c r="E2165" s="421"/>
      <c r="F2165" s="421"/>
      <c r="G2165" s="421"/>
      <c r="H2165" s="421"/>
      <c r="I2165" s="421"/>
      <c r="J2165" s="421"/>
      <c r="K2165" s="421"/>
      <c r="L2165" s="421"/>
      <c r="M2165" s="423"/>
      <c r="N2165" s="340">
        <f>IF(C2165&gt;A_Stammdaten!$B$12,0,SUM(E2165,F2165,H2165,J2165:K2165)-SUM(G2165,I2165,L2165:M2165))</f>
        <v>0</v>
      </c>
      <c r="O2165" s="421"/>
      <c r="P2165" s="421"/>
      <c r="Q2165" s="421"/>
      <c r="R2165" s="421"/>
      <c r="S2165" s="108">
        <f t="shared" si="245"/>
        <v>0</v>
      </c>
      <c r="T2165" s="341">
        <f>IF(ISBLANK($B2165),0,VLOOKUP($B2165,Listen!$A$2:$C$45,2,FALSE))</f>
        <v>0</v>
      </c>
      <c r="U2165" s="341">
        <f>IF(ISBLANK($B2165),0,VLOOKUP($B2165,Listen!$A$2:$C$45,3,FALSE))</f>
        <v>0</v>
      </c>
      <c r="V2165" s="342">
        <f t="shared" si="243"/>
        <v>0</v>
      </c>
      <c r="W2165" s="342">
        <f t="shared" si="247"/>
        <v>0</v>
      </c>
      <c r="X2165" s="342">
        <f t="shared" si="247"/>
        <v>0</v>
      </c>
      <c r="Y2165" s="342">
        <f t="shared" si="247"/>
        <v>0</v>
      </c>
      <c r="Z2165" s="342">
        <f t="shared" si="247"/>
        <v>0</v>
      </c>
      <c r="AA2165" s="342">
        <f t="shared" si="247"/>
        <v>0</v>
      </c>
      <c r="AB2165" s="342">
        <f t="shared" si="247"/>
        <v>0</v>
      </c>
      <c r="AC2165" s="109">
        <f t="shared" si="246"/>
        <v>0</v>
      </c>
      <c r="AD2165" s="109">
        <f>IF(C2165=A_Stammdaten!$B$12,E_SAV!$S2165-E_SAV!$AE2165,HLOOKUP(A_Stammdaten!$B$12-1,$AF$4:$AL$4004,ROW(C2165)-3,FALSE)-$AE2165)</f>
        <v>0</v>
      </c>
      <c r="AE2165" s="109">
        <f>HLOOKUP(A_Stammdaten!$B$12,$AF$4:$AL$4004,ROW(C2165)-3,FALSE)</f>
        <v>0</v>
      </c>
      <c r="AF2165" s="109">
        <f t="shared" si="244"/>
        <v>0</v>
      </c>
      <c r="AG2165" s="109">
        <f t="shared" si="248"/>
        <v>0</v>
      </c>
      <c r="AH2165" s="109">
        <f t="shared" si="248"/>
        <v>0</v>
      </c>
      <c r="AI2165" s="109">
        <f t="shared" si="248"/>
        <v>0</v>
      </c>
      <c r="AJ2165" s="109">
        <f t="shared" si="248"/>
        <v>0</v>
      </c>
      <c r="AK2165" s="109">
        <f t="shared" si="248"/>
        <v>0</v>
      </c>
      <c r="AL2165" s="109">
        <f t="shared" si="248"/>
        <v>0</v>
      </c>
    </row>
    <row r="2166" spans="1:38" x14ac:dyDescent="0.3">
      <c r="A2166" s="421"/>
      <c r="B2166" s="421"/>
      <c r="C2166" s="422"/>
      <c r="D2166" s="423"/>
      <c r="E2166" s="421"/>
      <c r="F2166" s="421"/>
      <c r="G2166" s="421"/>
      <c r="H2166" s="421"/>
      <c r="I2166" s="421"/>
      <c r="J2166" s="421"/>
      <c r="K2166" s="421"/>
      <c r="L2166" s="421"/>
      <c r="M2166" s="423"/>
      <c r="N2166" s="340">
        <f>IF(C2166&gt;A_Stammdaten!$B$12,0,SUM(E2166,F2166,H2166,J2166:K2166)-SUM(G2166,I2166,L2166:M2166))</f>
        <v>0</v>
      </c>
      <c r="O2166" s="421"/>
      <c r="P2166" s="421"/>
      <c r="Q2166" s="421"/>
      <c r="R2166" s="421"/>
      <c r="S2166" s="108">
        <f t="shared" si="245"/>
        <v>0</v>
      </c>
      <c r="T2166" s="341">
        <f>IF(ISBLANK($B2166),0,VLOOKUP($B2166,Listen!$A$2:$C$45,2,FALSE))</f>
        <v>0</v>
      </c>
      <c r="U2166" s="341">
        <f>IF(ISBLANK($B2166),0,VLOOKUP($B2166,Listen!$A$2:$C$45,3,FALSE))</f>
        <v>0</v>
      </c>
      <c r="V2166" s="342">
        <f t="shared" si="243"/>
        <v>0</v>
      </c>
      <c r="W2166" s="342">
        <f t="shared" si="247"/>
        <v>0</v>
      </c>
      <c r="X2166" s="342">
        <f t="shared" si="247"/>
        <v>0</v>
      </c>
      <c r="Y2166" s="342">
        <f t="shared" si="247"/>
        <v>0</v>
      </c>
      <c r="Z2166" s="342">
        <f t="shared" si="247"/>
        <v>0</v>
      </c>
      <c r="AA2166" s="342">
        <f t="shared" si="247"/>
        <v>0</v>
      </c>
      <c r="AB2166" s="342">
        <f t="shared" si="247"/>
        <v>0</v>
      </c>
      <c r="AC2166" s="109">
        <f t="shared" si="246"/>
        <v>0</v>
      </c>
      <c r="AD2166" s="109">
        <f>IF(C2166=A_Stammdaten!$B$12,E_SAV!$S2166-E_SAV!$AE2166,HLOOKUP(A_Stammdaten!$B$12-1,$AF$4:$AL$4004,ROW(C2166)-3,FALSE)-$AE2166)</f>
        <v>0</v>
      </c>
      <c r="AE2166" s="109">
        <f>HLOOKUP(A_Stammdaten!$B$12,$AF$4:$AL$4004,ROW(C2166)-3,FALSE)</f>
        <v>0</v>
      </c>
      <c r="AF2166" s="109">
        <f t="shared" si="244"/>
        <v>0</v>
      </c>
      <c r="AG2166" s="109">
        <f t="shared" si="248"/>
        <v>0</v>
      </c>
      <c r="AH2166" s="109">
        <f t="shared" si="248"/>
        <v>0</v>
      </c>
      <c r="AI2166" s="109">
        <f t="shared" si="248"/>
        <v>0</v>
      </c>
      <c r="AJ2166" s="109">
        <f t="shared" si="248"/>
        <v>0</v>
      </c>
      <c r="AK2166" s="109">
        <f t="shared" si="248"/>
        <v>0</v>
      </c>
      <c r="AL2166" s="109">
        <f t="shared" si="248"/>
        <v>0</v>
      </c>
    </row>
    <row r="2167" spans="1:38" x14ac:dyDescent="0.3">
      <c r="A2167" s="421"/>
      <c r="B2167" s="421"/>
      <c r="C2167" s="422"/>
      <c r="D2167" s="423"/>
      <c r="E2167" s="421"/>
      <c r="F2167" s="421"/>
      <c r="G2167" s="421"/>
      <c r="H2167" s="421"/>
      <c r="I2167" s="421"/>
      <c r="J2167" s="421"/>
      <c r="K2167" s="421"/>
      <c r="L2167" s="421"/>
      <c r="M2167" s="423"/>
      <c r="N2167" s="340">
        <f>IF(C2167&gt;A_Stammdaten!$B$12,0,SUM(E2167,F2167,H2167,J2167:K2167)-SUM(G2167,I2167,L2167:M2167))</f>
        <v>0</v>
      </c>
      <c r="O2167" s="421"/>
      <c r="P2167" s="421"/>
      <c r="Q2167" s="421"/>
      <c r="R2167" s="421"/>
      <c r="S2167" s="108">
        <f t="shared" si="245"/>
        <v>0</v>
      </c>
      <c r="T2167" s="341">
        <f>IF(ISBLANK($B2167),0,VLOOKUP($B2167,Listen!$A$2:$C$45,2,FALSE))</f>
        <v>0</v>
      </c>
      <c r="U2167" s="341">
        <f>IF(ISBLANK($B2167),0,VLOOKUP($B2167,Listen!$A$2:$C$45,3,FALSE))</f>
        <v>0</v>
      </c>
      <c r="V2167" s="342">
        <f t="shared" si="243"/>
        <v>0</v>
      </c>
      <c r="W2167" s="342">
        <f t="shared" si="247"/>
        <v>0</v>
      </c>
      <c r="X2167" s="342">
        <f t="shared" si="247"/>
        <v>0</v>
      </c>
      <c r="Y2167" s="342">
        <f t="shared" si="247"/>
        <v>0</v>
      </c>
      <c r="Z2167" s="342">
        <f t="shared" si="247"/>
        <v>0</v>
      </c>
      <c r="AA2167" s="342">
        <f t="shared" si="247"/>
        <v>0</v>
      </c>
      <c r="AB2167" s="342">
        <f t="shared" si="247"/>
        <v>0</v>
      </c>
      <c r="AC2167" s="109">
        <f t="shared" si="246"/>
        <v>0</v>
      </c>
      <c r="AD2167" s="109">
        <f>IF(C2167=A_Stammdaten!$B$12,E_SAV!$S2167-E_SAV!$AE2167,HLOOKUP(A_Stammdaten!$B$12-1,$AF$4:$AL$4004,ROW(C2167)-3,FALSE)-$AE2167)</f>
        <v>0</v>
      </c>
      <c r="AE2167" s="109">
        <f>HLOOKUP(A_Stammdaten!$B$12,$AF$4:$AL$4004,ROW(C2167)-3,FALSE)</f>
        <v>0</v>
      </c>
      <c r="AF2167" s="109">
        <f t="shared" si="244"/>
        <v>0</v>
      </c>
      <c r="AG2167" s="109">
        <f t="shared" si="248"/>
        <v>0</v>
      </c>
      <c r="AH2167" s="109">
        <f t="shared" si="248"/>
        <v>0</v>
      </c>
      <c r="AI2167" s="109">
        <f t="shared" si="248"/>
        <v>0</v>
      </c>
      <c r="AJ2167" s="109">
        <f t="shared" si="248"/>
        <v>0</v>
      </c>
      <c r="AK2167" s="109">
        <f t="shared" si="248"/>
        <v>0</v>
      </c>
      <c r="AL2167" s="109">
        <f t="shared" si="248"/>
        <v>0</v>
      </c>
    </row>
    <row r="2168" spans="1:38" x14ac:dyDescent="0.3">
      <c r="A2168" s="421"/>
      <c r="B2168" s="421"/>
      <c r="C2168" s="422"/>
      <c r="D2168" s="423"/>
      <c r="E2168" s="421"/>
      <c r="F2168" s="421"/>
      <c r="G2168" s="421"/>
      <c r="H2168" s="421"/>
      <c r="I2168" s="421"/>
      <c r="J2168" s="421"/>
      <c r="K2168" s="421"/>
      <c r="L2168" s="421"/>
      <c r="M2168" s="423"/>
      <c r="N2168" s="340">
        <f>IF(C2168&gt;A_Stammdaten!$B$12,0,SUM(E2168,F2168,H2168,J2168:K2168)-SUM(G2168,I2168,L2168:M2168))</f>
        <v>0</v>
      </c>
      <c r="O2168" s="421"/>
      <c r="P2168" s="421"/>
      <c r="Q2168" s="421"/>
      <c r="R2168" s="421"/>
      <c r="S2168" s="108">
        <f t="shared" si="245"/>
        <v>0</v>
      </c>
      <c r="T2168" s="341">
        <f>IF(ISBLANK($B2168),0,VLOOKUP($B2168,Listen!$A$2:$C$45,2,FALSE))</f>
        <v>0</v>
      </c>
      <c r="U2168" s="341">
        <f>IF(ISBLANK($B2168),0,VLOOKUP($B2168,Listen!$A$2:$C$45,3,FALSE))</f>
        <v>0</v>
      </c>
      <c r="V2168" s="342">
        <f t="shared" si="243"/>
        <v>0</v>
      </c>
      <c r="W2168" s="342">
        <f t="shared" si="247"/>
        <v>0</v>
      </c>
      <c r="X2168" s="342">
        <f t="shared" si="247"/>
        <v>0</v>
      </c>
      <c r="Y2168" s="342">
        <f t="shared" si="247"/>
        <v>0</v>
      </c>
      <c r="Z2168" s="342">
        <f t="shared" si="247"/>
        <v>0</v>
      </c>
      <c r="AA2168" s="342">
        <f t="shared" si="247"/>
        <v>0</v>
      </c>
      <c r="AB2168" s="342">
        <f t="shared" si="247"/>
        <v>0</v>
      </c>
      <c r="AC2168" s="109">
        <f t="shared" si="246"/>
        <v>0</v>
      </c>
      <c r="AD2168" s="109">
        <f>IF(C2168=A_Stammdaten!$B$12,E_SAV!$S2168-E_SAV!$AE2168,HLOOKUP(A_Stammdaten!$B$12-1,$AF$4:$AL$4004,ROW(C2168)-3,FALSE)-$AE2168)</f>
        <v>0</v>
      </c>
      <c r="AE2168" s="109">
        <f>HLOOKUP(A_Stammdaten!$B$12,$AF$4:$AL$4004,ROW(C2168)-3,FALSE)</f>
        <v>0</v>
      </c>
      <c r="AF2168" s="109">
        <f t="shared" si="244"/>
        <v>0</v>
      </c>
      <c r="AG2168" s="109">
        <f t="shared" si="248"/>
        <v>0</v>
      </c>
      <c r="AH2168" s="109">
        <f t="shared" si="248"/>
        <v>0</v>
      </c>
      <c r="AI2168" s="109">
        <f t="shared" si="248"/>
        <v>0</v>
      </c>
      <c r="AJ2168" s="109">
        <f t="shared" si="248"/>
        <v>0</v>
      </c>
      <c r="AK2168" s="109">
        <f t="shared" si="248"/>
        <v>0</v>
      </c>
      <c r="AL2168" s="109">
        <f t="shared" si="248"/>
        <v>0</v>
      </c>
    </row>
    <row r="2169" spans="1:38" x14ac:dyDescent="0.3">
      <c r="A2169" s="421"/>
      <c r="B2169" s="421"/>
      <c r="C2169" s="422"/>
      <c r="D2169" s="423"/>
      <c r="E2169" s="421"/>
      <c r="F2169" s="421"/>
      <c r="G2169" s="421"/>
      <c r="H2169" s="421"/>
      <c r="I2169" s="421"/>
      <c r="J2169" s="421"/>
      <c r="K2169" s="421"/>
      <c r="L2169" s="421"/>
      <c r="M2169" s="423"/>
      <c r="N2169" s="340">
        <f>IF(C2169&gt;A_Stammdaten!$B$12,0,SUM(E2169,F2169,H2169,J2169:K2169)-SUM(G2169,I2169,L2169:M2169))</f>
        <v>0</v>
      </c>
      <c r="O2169" s="421"/>
      <c r="P2169" s="421"/>
      <c r="Q2169" s="421"/>
      <c r="R2169" s="421"/>
      <c r="S2169" s="108">
        <f t="shared" si="245"/>
        <v>0</v>
      </c>
      <c r="T2169" s="341">
        <f>IF(ISBLANK($B2169),0,VLOOKUP($B2169,Listen!$A$2:$C$45,2,FALSE))</f>
        <v>0</v>
      </c>
      <c r="U2169" s="341">
        <f>IF(ISBLANK($B2169),0,VLOOKUP($B2169,Listen!$A$2:$C$45,3,FALSE))</f>
        <v>0</v>
      </c>
      <c r="V2169" s="342">
        <f t="shared" si="243"/>
        <v>0</v>
      </c>
      <c r="W2169" s="342">
        <f t="shared" si="247"/>
        <v>0</v>
      </c>
      <c r="X2169" s="342">
        <f t="shared" si="247"/>
        <v>0</v>
      </c>
      <c r="Y2169" s="342">
        <f t="shared" si="247"/>
        <v>0</v>
      </c>
      <c r="Z2169" s="342">
        <f t="shared" si="247"/>
        <v>0</v>
      </c>
      <c r="AA2169" s="342">
        <f t="shared" si="247"/>
        <v>0</v>
      </c>
      <c r="AB2169" s="342">
        <f t="shared" si="247"/>
        <v>0</v>
      </c>
      <c r="AC2169" s="109">
        <f t="shared" si="246"/>
        <v>0</v>
      </c>
      <c r="AD2169" s="109">
        <f>IF(C2169=A_Stammdaten!$B$12,E_SAV!$S2169-E_SAV!$AE2169,HLOOKUP(A_Stammdaten!$B$12-1,$AF$4:$AL$4004,ROW(C2169)-3,FALSE)-$AE2169)</f>
        <v>0</v>
      </c>
      <c r="AE2169" s="109">
        <f>HLOOKUP(A_Stammdaten!$B$12,$AF$4:$AL$4004,ROW(C2169)-3,FALSE)</f>
        <v>0</v>
      </c>
      <c r="AF2169" s="109">
        <f t="shared" si="244"/>
        <v>0</v>
      </c>
      <c r="AG2169" s="109">
        <f t="shared" si="248"/>
        <v>0</v>
      </c>
      <c r="AH2169" s="109">
        <f t="shared" si="248"/>
        <v>0</v>
      </c>
      <c r="AI2169" s="109">
        <f t="shared" si="248"/>
        <v>0</v>
      </c>
      <c r="AJ2169" s="109">
        <f t="shared" si="248"/>
        <v>0</v>
      </c>
      <c r="AK2169" s="109">
        <f t="shared" si="248"/>
        <v>0</v>
      </c>
      <c r="AL2169" s="109">
        <f t="shared" si="248"/>
        <v>0</v>
      </c>
    </row>
    <row r="2170" spans="1:38" x14ac:dyDescent="0.3">
      <c r="A2170" s="421"/>
      <c r="B2170" s="421"/>
      <c r="C2170" s="422"/>
      <c r="D2170" s="423"/>
      <c r="E2170" s="421"/>
      <c r="F2170" s="421"/>
      <c r="G2170" s="421"/>
      <c r="H2170" s="421"/>
      <c r="I2170" s="421"/>
      <c r="J2170" s="421"/>
      <c r="K2170" s="421"/>
      <c r="L2170" s="421"/>
      <c r="M2170" s="423"/>
      <c r="N2170" s="340">
        <f>IF(C2170&gt;A_Stammdaten!$B$12,0,SUM(E2170,F2170,H2170,J2170:K2170)-SUM(G2170,I2170,L2170:M2170))</f>
        <v>0</v>
      </c>
      <c r="O2170" s="421"/>
      <c r="P2170" s="421"/>
      <c r="Q2170" s="421"/>
      <c r="R2170" s="421"/>
      <c r="S2170" s="108">
        <f t="shared" si="245"/>
        <v>0</v>
      </c>
      <c r="T2170" s="341">
        <f>IF(ISBLANK($B2170),0,VLOOKUP($B2170,Listen!$A$2:$C$45,2,FALSE))</f>
        <v>0</v>
      </c>
      <c r="U2170" s="341">
        <f>IF(ISBLANK($B2170),0,VLOOKUP($B2170,Listen!$A$2:$C$45,3,FALSE))</f>
        <v>0</v>
      </c>
      <c r="V2170" s="342">
        <f t="shared" si="243"/>
        <v>0</v>
      </c>
      <c r="W2170" s="342">
        <f t="shared" si="247"/>
        <v>0</v>
      </c>
      <c r="X2170" s="342">
        <f t="shared" si="247"/>
        <v>0</v>
      </c>
      <c r="Y2170" s="342">
        <f t="shared" si="247"/>
        <v>0</v>
      </c>
      <c r="Z2170" s="342">
        <f t="shared" si="247"/>
        <v>0</v>
      </c>
      <c r="AA2170" s="342">
        <f t="shared" si="247"/>
        <v>0</v>
      </c>
      <c r="AB2170" s="342">
        <f t="shared" si="247"/>
        <v>0</v>
      </c>
      <c r="AC2170" s="109">
        <f t="shared" si="246"/>
        <v>0</v>
      </c>
      <c r="AD2170" s="109">
        <f>IF(C2170=A_Stammdaten!$B$12,E_SAV!$S2170-E_SAV!$AE2170,HLOOKUP(A_Stammdaten!$B$12-1,$AF$4:$AL$4004,ROW(C2170)-3,FALSE)-$AE2170)</f>
        <v>0</v>
      </c>
      <c r="AE2170" s="109">
        <f>HLOOKUP(A_Stammdaten!$B$12,$AF$4:$AL$4004,ROW(C2170)-3,FALSE)</f>
        <v>0</v>
      </c>
      <c r="AF2170" s="109">
        <f t="shared" si="244"/>
        <v>0</v>
      </c>
      <c r="AG2170" s="109">
        <f t="shared" si="248"/>
        <v>0</v>
      </c>
      <c r="AH2170" s="109">
        <f t="shared" si="248"/>
        <v>0</v>
      </c>
      <c r="AI2170" s="109">
        <f t="shared" si="248"/>
        <v>0</v>
      </c>
      <c r="AJ2170" s="109">
        <f t="shared" si="248"/>
        <v>0</v>
      </c>
      <c r="AK2170" s="109">
        <f t="shared" si="248"/>
        <v>0</v>
      </c>
      <c r="AL2170" s="109">
        <f t="shared" si="248"/>
        <v>0</v>
      </c>
    </row>
    <row r="2171" spans="1:38" x14ac:dyDescent="0.3">
      <c r="A2171" s="421"/>
      <c r="B2171" s="421"/>
      <c r="C2171" s="422"/>
      <c r="D2171" s="423"/>
      <c r="E2171" s="421"/>
      <c r="F2171" s="421"/>
      <c r="G2171" s="421"/>
      <c r="H2171" s="421"/>
      <c r="I2171" s="421"/>
      <c r="J2171" s="421"/>
      <c r="K2171" s="421"/>
      <c r="L2171" s="421"/>
      <c r="M2171" s="423"/>
      <c r="N2171" s="340">
        <f>IF(C2171&gt;A_Stammdaten!$B$12,0,SUM(E2171,F2171,H2171,J2171:K2171)-SUM(G2171,I2171,L2171:M2171))</f>
        <v>0</v>
      </c>
      <c r="O2171" s="421"/>
      <c r="P2171" s="421"/>
      <c r="Q2171" s="421"/>
      <c r="R2171" s="421"/>
      <c r="S2171" s="108">
        <f t="shared" si="245"/>
        <v>0</v>
      </c>
      <c r="T2171" s="341">
        <f>IF(ISBLANK($B2171),0,VLOOKUP($B2171,Listen!$A$2:$C$45,2,FALSE))</f>
        <v>0</v>
      </c>
      <c r="U2171" s="341">
        <f>IF(ISBLANK($B2171),0,VLOOKUP($B2171,Listen!$A$2:$C$45,3,FALSE))</f>
        <v>0</v>
      </c>
      <c r="V2171" s="342">
        <f t="shared" si="243"/>
        <v>0</v>
      </c>
      <c r="W2171" s="342">
        <f t="shared" si="247"/>
        <v>0</v>
      </c>
      <c r="X2171" s="342">
        <f t="shared" si="247"/>
        <v>0</v>
      </c>
      <c r="Y2171" s="342">
        <f t="shared" si="247"/>
        <v>0</v>
      </c>
      <c r="Z2171" s="342">
        <f t="shared" si="247"/>
        <v>0</v>
      </c>
      <c r="AA2171" s="342">
        <f t="shared" si="247"/>
        <v>0</v>
      </c>
      <c r="AB2171" s="342">
        <f t="shared" si="247"/>
        <v>0</v>
      </c>
      <c r="AC2171" s="109">
        <f t="shared" si="246"/>
        <v>0</v>
      </c>
      <c r="AD2171" s="109">
        <f>IF(C2171=A_Stammdaten!$B$12,E_SAV!$S2171-E_SAV!$AE2171,HLOOKUP(A_Stammdaten!$B$12-1,$AF$4:$AL$4004,ROW(C2171)-3,FALSE)-$AE2171)</f>
        <v>0</v>
      </c>
      <c r="AE2171" s="109">
        <f>HLOOKUP(A_Stammdaten!$B$12,$AF$4:$AL$4004,ROW(C2171)-3,FALSE)</f>
        <v>0</v>
      </c>
      <c r="AF2171" s="109">
        <f t="shared" si="244"/>
        <v>0</v>
      </c>
      <c r="AG2171" s="109">
        <f t="shared" si="248"/>
        <v>0</v>
      </c>
      <c r="AH2171" s="109">
        <f t="shared" si="248"/>
        <v>0</v>
      </c>
      <c r="AI2171" s="109">
        <f t="shared" si="248"/>
        <v>0</v>
      </c>
      <c r="AJ2171" s="109">
        <f t="shared" si="248"/>
        <v>0</v>
      </c>
      <c r="AK2171" s="109">
        <f t="shared" si="248"/>
        <v>0</v>
      </c>
      <c r="AL2171" s="109">
        <f t="shared" si="248"/>
        <v>0</v>
      </c>
    </row>
    <row r="2172" spans="1:38" x14ac:dyDescent="0.3">
      <c r="A2172" s="421"/>
      <c r="B2172" s="421"/>
      <c r="C2172" s="422"/>
      <c r="D2172" s="423"/>
      <c r="E2172" s="421"/>
      <c r="F2172" s="421"/>
      <c r="G2172" s="421"/>
      <c r="H2172" s="421"/>
      <c r="I2172" s="421"/>
      <c r="J2172" s="421"/>
      <c r="K2172" s="421"/>
      <c r="L2172" s="421"/>
      <c r="M2172" s="423"/>
      <c r="N2172" s="340">
        <f>IF(C2172&gt;A_Stammdaten!$B$12,0,SUM(E2172,F2172,H2172,J2172:K2172)-SUM(G2172,I2172,L2172:M2172))</f>
        <v>0</v>
      </c>
      <c r="O2172" s="421"/>
      <c r="P2172" s="421"/>
      <c r="Q2172" s="421"/>
      <c r="R2172" s="421"/>
      <c r="S2172" s="108">
        <f t="shared" si="245"/>
        <v>0</v>
      </c>
      <c r="T2172" s="341">
        <f>IF(ISBLANK($B2172),0,VLOOKUP($B2172,Listen!$A$2:$C$45,2,FALSE))</f>
        <v>0</v>
      </c>
      <c r="U2172" s="341">
        <f>IF(ISBLANK($B2172),0,VLOOKUP($B2172,Listen!$A$2:$C$45,3,FALSE))</f>
        <v>0</v>
      </c>
      <c r="V2172" s="342">
        <f t="shared" si="243"/>
        <v>0</v>
      </c>
      <c r="W2172" s="342">
        <f t="shared" si="247"/>
        <v>0</v>
      </c>
      <c r="X2172" s="342">
        <f t="shared" si="247"/>
        <v>0</v>
      </c>
      <c r="Y2172" s="342">
        <f t="shared" si="247"/>
        <v>0</v>
      </c>
      <c r="Z2172" s="342">
        <f t="shared" si="247"/>
        <v>0</v>
      </c>
      <c r="AA2172" s="342">
        <f t="shared" si="247"/>
        <v>0</v>
      </c>
      <c r="AB2172" s="342">
        <f t="shared" si="247"/>
        <v>0</v>
      </c>
      <c r="AC2172" s="109">
        <f t="shared" si="246"/>
        <v>0</v>
      </c>
      <c r="AD2172" s="109">
        <f>IF(C2172=A_Stammdaten!$B$12,E_SAV!$S2172-E_SAV!$AE2172,HLOOKUP(A_Stammdaten!$B$12-1,$AF$4:$AL$4004,ROW(C2172)-3,FALSE)-$AE2172)</f>
        <v>0</v>
      </c>
      <c r="AE2172" s="109">
        <f>HLOOKUP(A_Stammdaten!$B$12,$AF$4:$AL$4004,ROW(C2172)-3,FALSE)</f>
        <v>0</v>
      </c>
      <c r="AF2172" s="109">
        <f t="shared" si="244"/>
        <v>0</v>
      </c>
      <c r="AG2172" s="109">
        <f t="shared" si="248"/>
        <v>0</v>
      </c>
      <c r="AH2172" s="109">
        <f t="shared" si="248"/>
        <v>0</v>
      </c>
      <c r="AI2172" s="109">
        <f t="shared" si="248"/>
        <v>0</v>
      </c>
      <c r="AJ2172" s="109">
        <f t="shared" si="248"/>
        <v>0</v>
      </c>
      <c r="AK2172" s="109">
        <f t="shared" si="248"/>
        <v>0</v>
      </c>
      <c r="AL2172" s="109">
        <f t="shared" si="248"/>
        <v>0</v>
      </c>
    </row>
    <row r="2173" spans="1:38" x14ac:dyDescent="0.3">
      <c r="A2173" s="421"/>
      <c r="B2173" s="421"/>
      <c r="C2173" s="422"/>
      <c r="D2173" s="423"/>
      <c r="E2173" s="421"/>
      <c r="F2173" s="421"/>
      <c r="G2173" s="421"/>
      <c r="H2173" s="421"/>
      <c r="I2173" s="421"/>
      <c r="J2173" s="421"/>
      <c r="K2173" s="421"/>
      <c r="L2173" s="421"/>
      <c r="M2173" s="423"/>
      <c r="N2173" s="340">
        <f>IF(C2173&gt;A_Stammdaten!$B$12,0,SUM(E2173,F2173,H2173,J2173:K2173)-SUM(G2173,I2173,L2173:M2173))</f>
        <v>0</v>
      </c>
      <c r="O2173" s="421"/>
      <c r="P2173" s="421"/>
      <c r="Q2173" s="421"/>
      <c r="R2173" s="421"/>
      <c r="S2173" s="108">
        <f t="shared" si="245"/>
        <v>0</v>
      </c>
      <c r="T2173" s="341">
        <f>IF(ISBLANK($B2173),0,VLOOKUP($B2173,Listen!$A$2:$C$45,2,FALSE))</f>
        <v>0</v>
      </c>
      <c r="U2173" s="341">
        <f>IF(ISBLANK($B2173),0,VLOOKUP($B2173,Listen!$A$2:$C$45,3,FALSE))</f>
        <v>0</v>
      </c>
      <c r="V2173" s="342">
        <f t="shared" si="243"/>
        <v>0</v>
      </c>
      <c r="W2173" s="342">
        <f t="shared" si="247"/>
        <v>0</v>
      </c>
      <c r="X2173" s="342">
        <f t="shared" si="247"/>
        <v>0</v>
      </c>
      <c r="Y2173" s="342">
        <f t="shared" si="247"/>
        <v>0</v>
      </c>
      <c r="Z2173" s="342">
        <f t="shared" si="247"/>
        <v>0</v>
      </c>
      <c r="AA2173" s="342">
        <f t="shared" si="247"/>
        <v>0</v>
      </c>
      <c r="AB2173" s="342">
        <f t="shared" si="247"/>
        <v>0</v>
      </c>
      <c r="AC2173" s="109">
        <f t="shared" si="246"/>
        <v>0</v>
      </c>
      <c r="AD2173" s="109">
        <f>IF(C2173=A_Stammdaten!$B$12,E_SAV!$S2173-E_SAV!$AE2173,HLOOKUP(A_Stammdaten!$B$12-1,$AF$4:$AL$4004,ROW(C2173)-3,FALSE)-$AE2173)</f>
        <v>0</v>
      </c>
      <c r="AE2173" s="109">
        <f>HLOOKUP(A_Stammdaten!$B$12,$AF$4:$AL$4004,ROW(C2173)-3,FALSE)</f>
        <v>0</v>
      </c>
      <c r="AF2173" s="109">
        <f t="shared" si="244"/>
        <v>0</v>
      </c>
      <c r="AG2173" s="109">
        <f t="shared" si="248"/>
        <v>0</v>
      </c>
      <c r="AH2173" s="109">
        <f t="shared" si="248"/>
        <v>0</v>
      </c>
      <c r="AI2173" s="109">
        <f t="shared" si="248"/>
        <v>0</v>
      </c>
      <c r="AJ2173" s="109">
        <f t="shared" si="248"/>
        <v>0</v>
      </c>
      <c r="AK2173" s="109">
        <f t="shared" si="248"/>
        <v>0</v>
      </c>
      <c r="AL2173" s="109">
        <f t="shared" si="248"/>
        <v>0</v>
      </c>
    </row>
    <row r="2174" spans="1:38" x14ac:dyDescent="0.3">
      <c r="A2174" s="421"/>
      <c r="B2174" s="421"/>
      <c r="C2174" s="422"/>
      <c r="D2174" s="423"/>
      <c r="E2174" s="421"/>
      <c r="F2174" s="421"/>
      <c r="G2174" s="421"/>
      <c r="H2174" s="421"/>
      <c r="I2174" s="421"/>
      <c r="J2174" s="421"/>
      <c r="K2174" s="421"/>
      <c r="L2174" s="421"/>
      <c r="M2174" s="423"/>
      <c r="N2174" s="340">
        <f>IF(C2174&gt;A_Stammdaten!$B$12,0,SUM(E2174,F2174,H2174,J2174:K2174)-SUM(G2174,I2174,L2174:M2174))</f>
        <v>0</v>
      </c>
      <c r="O2174" s="421"/>
      <c r="P2174" s="421"/>
      <c r="Q2174" s="421"/>
      <c r="R2174" s="421"/>
      <c r="S2174" s="108">
        <f t="shared" si="245"/>
        <v>0</v>
      </c>
      <c r="T2174" s="341">
        <f>IF(ISBLANK($B2174),0,VLOOKUP($B2174,Listen!$A$2:$C$45,2,FALSE))</f>
        <v>0</v>
      </c>
      <c r="U2174" s="341">
        <f>IF(ISBLANK($B2174),0,VLOOKUP($B2174,Listen!$A$2:$C$45,3,FALSE))</f>
        <v>0</v>
      </c>
      <c r="V2174" s="342">
        <f t="shared" si="243"/>
        <v>0</v>
      </c>
      <c r="W2174" s="342">
        <f t="shared" si="247"/>
        <v>0</v>
      </c>
      <c r="X2174" s="342">
        <f t="shared" si="247"/>
        <v>0</v>
      </c>
      <c r="Y2174" s="342">
        <f t="shared" si="247"/>
        <v>0</v>
      </c>
      <c r="Z2174" s="342">
        <f t="shared" si="247"/>
        <v>0</v>
      </c>
      <c r="AA2174" s="342">
        <f t="shared" si="247"/>
        <v>0</v>
      </c>
      <c r="AB2174" s="342">
        <f t="shared" si="247"/>
        <v>0</v>
      </c>
      <c r="AC2174" s="109">
        <f t="shared" si="246"/>
        <v>0</v>
      </c>
      <c r="AD2174" s="109">
        <f>IF(C2174=A_Stammdaten!$B$12,E_SAV!$S2174-E_SAV!$AE2174,HLOOKUP(A_Stammdaten!$B$12-1,$AF$4:$AL$4004,ROW(C2174)-3,FALSE)-$AE2174)</f>
        <v>0</v>
      </c>
      <c r="AE2174" s="109">
        <f>HLOOKUP(A_Stammdaten!$B$12,$AF$4:$AL$4004,ROW(C2174)-3,FALSE)</f>
        <v>0</v>
      </c>
      <c r="AF2174" s="109">
        <f t="shared" si="244"/>
        <v>0</v>
      </c>
      <c r="AG2174" s="109">
        <f t="shared" si="248"/>
        <v>0</v>
      </c>
      <c r="AH2174" s="109">
        <f t="shared" si="248"/>
        <v>0</v>
      </c>
      <c r="AI2174" s="109">
        <f t="shared" si="248"/>
        <v>0</v>
      </c>
      <c r="AJ2174" s="109">
        <f t="shared" si="248"/>
        <v>0</v>
      </c>
      <c r="AK2174" s="109">
        <f t="shared" si="248"/>
        <v>0</v>
      </c>
      <c r="AL2174" s="109">
        <f t="shared" si="248"/>
        <v>0</v>
      </c>
    </row>
    <row r="2175" spans="1:38" x14ac:dyDescent="0.3">
      <c r="A2175" s="421"/>
      <c r="B2175" s="421"/>
      <c r="C2175" s="422"/>
      <c r="D2175" s="423"/>
      <c r="E2175" s="421"/>
      <c r="F2175" s="421"/>
      <c r="G2175" s="421"/>
      <c r="H2175" s="421"/>
      <c r="I2175" s="421"/>
      <c r="J2175" s="421"/>
      <c r="K2175" s="421"/>
      <c r="L2175" s="421"/>
      <c r="M2175" s="423"/>
      <c r="N2175" s="340">
        <f>IF(C2175&gt;A_Stammdaten!$B$12,0,SUM(E2175,F2175,H2175,J2175:K2175)-SUM(G2175,I2175,L2175:M2175))</f>
        <v>0</v>
      </c>
      <c r="O2175" s="421"/>
      <c r="P2175" s="421"/>
      <c r="Q2175" s="421"/>
      <c r="R2175" s="421"/>
      <c r="S2175" s="108">
        <f t="shared" si="245"/>
        <v>0</v>
      </c>
      <c r="T2175" s="341">
        <f>IF(ISBLANK($B2175),0,VLOOKUP($B2175,Listen!$A$2:$C$45,2,FALSE))</f>
        <v>0</v>
      </c>
      <c r="U2175" s="341">
        <f>IF(ISBLANK($B2175),0,VLOOKUP($B2175,Listen!$A$2:$C$45,3,FALSE))</f>
        <v>0</v>
      </c>
      <c r="V2175" s="342">
        <f t="shared" si="243"/>
        <v>0</v>
      </c>
      <c r="W2175" s="342">
        <f t="shared" si="247"/>
        <v>0</v>
      </c>
      <c r="X2175" s="342">
        <f t="shared" si="247"/>
        <v>0</v>
      </c>
      <c r="Y2175" s="342">
        <f t="shared" si="247"/>
        <v>0</v>
      </c>
      <c r="Z2175" s="342">
        <f t="shared" si="247"/>
        <v>0</v>
      </c>
      <c r="AA2175" s="342">
        <f t="shared" si="247"/>
        <v>0</v>
      </c>
      <c r="AB2175" s="342">
        <f t="shared" si="247"/>
        <v>0</v>
      </c>
      <c r="AC2175" s="109">
        <f t="shared" si="246"/>
        <v>0</v>
      </c>
      <c r="AD2175" s="109">
        <f>IF(C2175=A_Stammdaten!$B$12,E_SAV!$S2175-E_SAV!$AE2175,HLOOKUP(A_Stammdaten!$B$12-1,$AF$4:$AL$4004,ROW(C2175)-3,FALSE)-$AE2175)</f>
        <v>0</v>
      </c>
      <c r="AE2175" s="109">
        <f>HLOOKUP(A_Stammdaten!$B$12,$AF$4:$AL$4004,ROW(C2175)-3,FALSE)</f>
        <v>0</v>
      </c>
      <c r="AF2175" s="109">
        <f t="shared" si="244"/>
        <v>0</v>
      </c>
      <c r="AG2175" s="109">
        <f t="shared" si="248"/>
        <v>0</v>
      </c>
      <c r="AH2175" s="109">
        <f t="shared" si="248"/>
        <v>0</v>
      </c>
      <c r="AI2175" s="109">
        <f t="shared" si="248"/>
        <v>0</v>
      </c>
      <c r="AJ2175" s="109">
        <f t="shared" si="248"/>
        <v>0</v>
      </c>
      <c r="AK2175" s="109">
        <f t="shared" si="248"/>
        <v>0</v>
      </c>
      <c r="AL2175" s="109">
        <f t="shared" si="248"/>
        <v>0</v>
      </c>
    </row>
    <row r="2176" spans="1:38" x14ac:dyDescent="0.3">
      <c r="A2176" s="421"/>
      <c r="B2176" s="421"/>
      <c r="C2176" s="422"/>
      <c r="D2176" s="423"/>
      <c r="E2176" s="421"/>
      <c r="F2176" s="421"/>
      <c r="G2176" s="421"/>
      <c r="H2176" s="421"/>
      <c r="I2176" s="421"/>
      <c r="J2176" s="421"/>
      <c r="K2176" s="421"/>
      <c r="L2176" s="421"/>
      <c r="M2176" s="423"/>
      <c r="N2176" s="340">
        <f>IF(C2176&gt;A_Stammdaten!$B$12,0,SUM(E2176,F2176,H2176,J2176:K2176)-SUM(G2176,I2176,L2176:M2176))</f>
        <v>0</v>
      </c>
      <c r="O2176" s="421"/>
      <c r="P2176" s="421"/>
      <c r="Q2176" s="421"/>
      <c r="R2176" s="421"/>
      <c r="S2176" s="108">
        <f t="shared" si="245"/>
        <v>0</v>
      </c>
      <c r="T2176" s="341">
        <f>IF(ISBLANK($B2176),0,VLOOKUP($B2176,Listen!$A$2:$C$45,2,FALSE))</f>
        <v>0</v>
      </c>
      <c r="U2176" s="341">
        <f>IF(ISBLANK($B2176),0,VLOOKUP($B2176,Listen!$A$2:$C$45,3,FALSE))</f>
        <v>0</v>
      </c>
      <c r="V2176" s="342">
        <f t="shared" si="243"/>
        <v>0</v>
      </c>
      <c r="W2176" s="342">
        <f t="shared" si="247"/>
        <v>0</v>
      </c>
      <c r="X2176" s="342">
        <f t="shared" si="247"/>
        <v>0</v>
      </c>
      <c r="Y2176" s="342">
        <f t="shared" si="247"/>
        <v>0</v>
      </c>
      <c r="Z2176" s="342">
        <f t="shared" si="247"/>
        <v>0</v>
      </c>
      <c r="AA2176" s="342">
        <f t="shared" si="247"/>
        <v>0</v>
      </c>
      <c r="AB2176" s="342">
        <f t="shared" ref="W2176:AB2219" si="249">$T2176</f>
        <v>0</v>
      </c>
      <c r="AC2176" s="109">
        <f t="shared" si="246"/>
        <v>0</v>
      </c>
      <c r="AD2176" s="109">
        <f>IF(C2176=A_Stammdaten!$B$12,E_SAV!$S2176-E_SAV!$AE2176,HLOOKUP(A_Stammdaten!$B$12-1,$AF$4:$AL$4004,ROW(C2176)-3,FALSE)-$AE2176)</f>
        <v>0</v>
      </c>
      <c r="AE2176" s="109">
        <f>HLOOKUP(A_Stammdaten!$B$12,$AF$4:$AL$4004,ROW(C2176)-3,FALSE)</f>
        <v>0</v>
      </c>
      <c r="AF2176" s="109">
        <f t="shared" si="244"/>
        <v>0</v>
      </c>
      <c r="AG2176" s="109">
        <f t="shared" si="248"/>
        <v>0</v>
      </c>
      <c r="AH2176" s="109">
        <f t="shared" si="248"/>
        <v>0</v>
      </c>
      <c r="AI2176" s="109">
        <f t="shared" si="248"/>
        <v>0</v>
      </c>
      <c r="AJ2176" s="109">
        <f t="shared" si="248"/>
        <v>0</v>
      </c>
      <c r="AK2176" s="109">
        <f t="shared" si="248"/>
        <v>0</v>
      </c>
      <c r="AL2176" s="109">
        <f t="shared" si="248"/>
        <v>0</v>
      </c>
    </row>
    <row r="2177" spans="1:38" x14ac:dyDescent="0.3">
      <c r="A2177" s="421"/>
      <c r="B2177" s="421"/>
      <c r="C2177" s="422"/>
      <c r="D2177" s="423"/>
      <c r="E2177" s="421"/>
      <c r="F2177" s="421"/>
      <c r="G2177" s="421"/>
      <c r="H2177" s="421"/>
      <c r="I2177" s="421"/>
      <c r="J2177" s="421"/>
      <c r="K2177" s="421"/>
      <c r="L2177" s="421"/>
      <c r="M2177" s="423"/>
      <c r="N2177" s="340">
        <f>IF(C2177&gt;A_Stammdaten!$B$12,0,SUM(E2177,F2177,H2177,J2177:K2177)-SUM(G2177,I2177,L2177:M2177))</f>
        <v>0</v>
      </c>
      <c r="O2177" s="421"/>
      <c r="P2177" s="421"/>
      <c r="Q2177" s="421"/>
      <c r="R2177" s="421"/>
      <c r="S2177" s="108">
        <f t="shared" si="245"/>
        <v>0</v>
      </c>
      <c r="T2177" s="341">
        <f>IF(ISBLANK($B2177),0,VLOOKUP($B2177,Listen!$A$2:$C$45,2,FALSE))</f>
        <v>0</v>
      </c>
      <c r="U2177" s="341">
        <f>IF(ISBLANK($B2177),0,VLOOKUP($B2177,Listen!$A$2:$C$45,3,FALSE))</f>
        <v>0</v>
      </c>
      <c r="V2177" s="342">
        <f t="shared" si="243"/>
        <v>0</v>
      </c>
      <c r="W2177" s="342">
        <f t="shared" si="249"/>
        <v>0</v>
      </c>
      <c r="X2177" s="342">
        <f t="shared" si="249"/>
        <v>0</v>
      </c>
      <c r="Y2177" s="342">
        <f t="shared" si="249"/>
        <v>0</v>
      </c>
      <c r="Z2177" s="342">
        <f t="shared" si="249"/>
        <v>0</v>
      </c>
      <c r="AA2177" s="342">
        <f t="shared" si="249"/>
        <v>0</v>
      </c>
      <c r="AB2177" s="342">
        <f t="shared" si="249"/>
        <v>0</v>
      </c>
      <c r="AC2177" s="109">
        <f t="shared" si="246"/>
        <v>0</v>
      </c>
      <c r="AD2177" s="109">
        <f>IF(C2177=A_Stammdaten!$B$12,E_SAV!$S2177-E_SAV!$AE2177,HLOOKUP(A_Stammdaten!$B$12-1,$AF$4:$AL$4004,ROW(C2177)-3,FALSE)-$AE2177)</f>
        <v>0</v>
      </c>
      <c r="AE2177" s="109">
        <f>HLOOKUP(A_Stammdaten!$B$12,$AF$4:$AL$4004,ROW(C2177)-3,FALSE)</f>
        <v>0</v>
      </c>
      <c r="AF2177" s="109">
        <f t="shared" si="244"/>
        <v>0</v>
      </c>
      <c r="AG2177" s="109">
        <f t="shared" si="248"/>
        <v>0</v>
      </c>
      <c r="AH2177" s="109">
        <f t="shared" si="248"/>
        <v>0</v>
      </c>
      <c r="AI2177" s="109">
        <f t="shared" si="248"/>
        <v>0</v>
      </c>
      <c r="AJ2177" s="109">
        <f t="shared" si="248"/>
        <v>0</v>
      </c>
      <c r="AK2177" s="109">
        <f t="shared" si="248"/>
        <v>0</v>
      </c>
      <c r="AL2177" s="109">
        <f t="shared" si="248"/>
        <v>0</v>
      </c>
    </row>
    <row r="2178" spans="1:38" x14ac:dyDescent="0.3">
      <c r="A2178" s="421"/>
      <c r="B2178" s="421"/>
      <c r="C2178" s="422"/>
      <c r="D2178" s="423"/>
      <c r="E2178" s="421"/>
      <c r="F2178" s="421"/>
      <c r="G2178" s="421"/>
      <c r="H2178" s="421"/>
      <c r="I2178" s="421"/>
      <c r="J2178" s="421"/>
      <c r="K2178" s="421"/>
      <c r="L2178" s="421"/>
      <c r="M2178" s="423"/>
      <c r="N2178" s="340">
        <f>IF(C2178&gt;A_Stammdaten!$B$12,0,SUM(E2178,F2178,H2178,J2178:K2178)-SUM(G2178,I2178,L2178:M2178))</f>
        <v>0</v>
      </c>
      <c r="O2178" s="421"/>
      <c r="P2178" s="421"/>
      <c r="Q2178" s="421"/>
      <c r="R2178" s="421"/>
      <c r="S2178" s="108">
        <f t="shared" si="245"/>
        <v>0</v>
      </c>
      <c r="T2178" s="341">
        <f>IF(ISBLANK($B2178),0,VLOOKUP($B2178,Listen!$A$2:$C$45,2,FALSE))</f>
        <v>0</v>
      </c>
      <c r="U2178" s="341">
        <f>IF(ISBLANK($B2178),0,VLOOKUP($B2178,Listen!$A$2:$C$45,3,FALSE))</f>
        <v>0</v>
      </c>
      <c r="V2178" s="342">
        <f t="shared" ref="V2178:V2241" si="250">$T2178</f>
        <v>0</v>
      </c>
      <c r="W2178" s="342">
        <f t="shared" si="249"/>
        <v>0</v>
      </c>
      <c r="X2178" s="342">
        <f t="shared" si="249"/>
        <v>0</v>
      </c>
      <c r="Y2178" s="342">
        <f t="shared" si="249"/>
        <v>0</v>
      </c>
      <c r="Z2178" s="342">
        <f t="shared" si="249"/>
        <v>0</v>
      </c>
      <c r="AA2178" s="342">
        <f t="shared" si="249"/>
        <v>0</v>
      </c>
      <c r="AB2178" s="342">
        <f t="shared" si="249"/>
        <v>0</v>
      </c>
      <c r="AC2178" s="109">
        <f t="shared" si="246"/>
        <v>0</v>
      </c>
      <c r="AD2178" s="109">
        <f>IF(C2178=A_Stammdaten!$B$12,E_SAV!$S2178-E_SAV!$AE2178,HLOOKUP(A_Stammdaten!$B$12-1,$AF$4:$AL$4004,ROW(C2178)-3,FALSE)-$AE2178)</f>
        <v>0</v>
      </c>
      <c r="AE2178" s="109">
        <f>HLOOKUP(A_Stammdaten!$B$12,$AF$4:$AL$4004,ROW(C2178)-3,FALSE)</f>
        <v>0</v>
      </c>
      <c r="AF2178" s="109">
        <f t="shared" si="244"/>
        <v>0</v>
      </c>
      <c r="AG2178" s="109">
        <f t="shared" si="248"/>
        <v>0</v>
      </c>
      <c r="AH2178" s="109">
        <f t="shared" si="248"/>
        <v>0</v>
      </c>
      <c r="AI2178" s="109">
        <f t="shared" si="248"/>
        <v>0</v>
      </c>
      <c r="AJ2178" s="109">
        <f t="shared" si="248"/>
        <v>0</v>
      </c>
      <c r="AK2178" s="109">
        <f t="shared" si="248"/>
        <v>0</v>
      </c>
      <c r="AL2178" s="109">
        <f t="shared" si="248"/>
        <v>0</v>
      </c>
    </row>
    <row r="2179" spans="1:38" x14ac:dyDescent="0.3">
      <c r="A2179" s="421"/>
      <c r="B2179" s="421"/>
      <c r="C2179" s="422"/>
      <c r="D2179" s="423"/>
      <c r="E2179" s="421"/>
      <c r="F2179" s="421"/>
      <c r="G2179" s="421"/>
      <c r="H2179" s="421"/>
      <c r="I2179" s="421"/>
      <c r="J2179" s="421"/>
      <c r="K2179" s="421"/>
      <c r="L2179" s="421"/>
      <c r="M2179" s="423"/>
      <c r="N2179" s="340">
        <f>IF(C2179&gt;A_Stammdaten!$B$12,0,SUM(E2179,F2179,H2179,J2179:K2179)-SUM(G2179,I2179,L2179:M2179))</f>
        <v>0</v>
      </c>
      <c r="O2179" s="421"/>
      <c r="P2179" s="421"/>
      <c r="Q2179" s="421"/>
      <c r="R2179" s="421"/>
      <c r="S2179" s="108">
        <f t="shared" si="245"/>
        <v>0</v>
      </c>
      <c r="T2179" s="341">
        <f>IF(ISBLANK($B2179),0,VLOOKUP($B2179,Listen!$A$2:$C$45,2,FALSE))</f>
        <v>0</v>
      </c>
      <c r="U2179" s="341">
        <f>IF(ISBLANK($B2179),0,VLOOKUP($B2179,Listen!$A$2:$C$45,3,FALSE))</f>
        <v>0</v>
      </c>
      <c r="V2179" s="342">
        <f t="shared" si="250"/>
        <v>0</v>
      </c>
      <c r="W2179" s="342">
        <f t="shared" si="249"/>
        <v>0</v>
      </c>
      <c r="X2179" s="342">
        <f t="shared" si="249"/>
        <v>0</v>
      </c>
      <c r="Y2179" s="342">
        <f t="shared" si="249"/>
        <v>0</v>
      </c>
      <c r="Z2179" s="342">
        <f t="shared" si="249"/>
        <v>0</v>
      </c>
      <c r="AA2179" s="342">
        <f t="shared" si="249"/>
        <v>0</v>
      </c>
      <c r="AB2179" s="342">
        <f t="shared" si="249"/>
        <v>0</v>
      </c>
      <c r="AC2179" s="109">
        <f t="shared" si="246"/>
        <v>0</v>
      </c>
      <c r="AD2179" s="109">
        <f>IF(C2179=A_Stammdaten!$B$12,E_SAV!$S2179-E_SAV!$AE2179,HLOOKUP(A_Stammdaten!$B$12-1,$AF$4:$AL$4004,ROW(C2179)-3,FALSE)-$AE2179)</f>
        <v>0</v>
      </c>
      <c r="AE2179" s="109">
        <f>HLOOKUP(A_Stammdaten!$B$12,$AF$4:$AL$4004,ROW(C2179)-3,FALSE)</f>
        <v>0</v>
      </c>
      <c r="AF2179" s="109">
        <f t="shared" si="244"/>
        <v>0</v>
      </c>
      <c r="AG2179" s="109">
        <f t="shared" si="248"/>
        <v>0</v>
      </c>
      <c r="AH2179" s="109">
        <f t="shared" si="248"/>
        <v>0</v>
      </c>
      <c r="AI2179" s="109">
        <f t="shared" si="248"/>
        <v>0</v>
      </c>
      <c r="AJ2179" s="109">
        <f t="shared" si="248"/>
        <v>0</v>
      </c>
      <c r="AK2179" s="109">
        <f t="shared" si="248"/>
        <v>0</v>
      </c>
      <c r="AL2179" s="109">
        <f t="shared" si="248"/>
        <v>0</v>
      </c>
    </row>
    <row r="2180" spans="1:38" x14ac:dyDescent="0.3">
      <c r="A2180" s="421"/>
      <c r="B2180" s="421"/>
      <c r="C2180" s="422"/>
      <c r="D2180" s="423"/>
      <c r="E2180" s="421"/>
      <c r="F2180" s="421"/>
      <c r="G2180" s="421"/>
      <c r="H2180" s="421"/>
      <c r="I2180" s="421"/>
      <c r="J2180" s="421"/>
      <c r="K2180" s="421"/>
      <c r="L2180" s="421"/>
      <c r="M2180" s="423"/>
      <c r="N2180" s="340">
        <f>IF(C2180&gt;A_Stammdaten!$B$12,0,SUM(E2180,F2180,H2180,J2180:K2180)-SUM(G2180,I2180,L2180:M2180))</f>
        <v>0</v>
      </c>
      <c r="O2180" s="421"/>
      <c r="P2180" s="421"/>
      <c r="Q2180" s="421"/>
      <c r="R2180" s="421"/>
      <c r="S2180" s="108">
        <f t="shared" si="245"/>
        <v>0</v>
      </c>
      <c r="T2180" s="341">
        <f>IF(ISBLANK($B2180),0,VLOOKUP($B2180,Listen!$A$2:$C$45,2,FALSE))</f>
        <v>0</v>
      </c>
      <c r="U2180" s="341">
        <f>IF(ISBLANK($B2180),0,VLOOKUP($B2180,Listen!$A$2:$C$45,3,FALSE))</f>
        <v>0</v>
      </c>
      <c r="V2180" s="342">
        <f t="shared" si="250"/>
        <v>0</v>
      </c>
      <c r="W2180" s="342">
        <f t="shared" si="249"/>
        <v>0</v>
      </c>
      <c r="X2180" s="342">
        <f t="shared" si="249"/>
        <v>0</v>
      </c>
      <c r="Y2180" s="342">
        <f t="shared" si="249"/>
        <v>0</v>
      </c>
      <c r="Z2180" s="342">
        <f t="shared" si="249"/>
        <v>0</v>
      </c>
      <c r="AA2180" s="342">
        <f t="shared" si="249"/>
        <v>0</v>
      </c>
      <c r="AB2180" s="342">
        <f t="shared" si="249"/>
        <v>0</v>
      </c>
      <c r="AC2180" s="109">
        <f t="shared" si="246"/>
        <v>0</v>
      </c>
      <c r="AD2180" s="109">
        <f>IF(C2180=A_Stammdaten!$B$12,E_SAV!$S2180-E_SAV!$AE2180,HLOOKUP(A_Stammdaten!$B$12-1,$AF$4:$AL$4004,ROW(C2180)-3,FALSE)-$AE2180)</f>
        <v>0</v>
      </c>
      <c r="AE2180" s="109">
        <f>HLOOKUP(A_Stammdaten!$B$12,$AF$4:$AL$4004,ROW(C2180)-3,FALSE)</f>
        <v>0</v>
      </c>
      <c r="AF2180" s="109">
        <f t="shared" si="244"/>
        <v>0</v>
      </c>
      <c r="AG2180" s="109">
        <f t="shared" si="248"/>
        <v>0</v>
      </c>
      <c r="AH2180" s="109">
        <f t="shared" si="248"/>
        <v>0</v>
      </c>
      <c r="AI2180" s="109">
        <f t="shared" si="248"/>
        <v>0</v>
      </c>
      <c r="AJ2180" s="109">
        <f t="shared" si="248"/>
        <v>0</v>
      </c>
      <c r="AK2180" s="109">
        <f t="shared" si="248"/>
        <v>0</v>
      </c>
      <c r="AL2180" s="109">
        <f t="shared" si="248"/>
        <v>0</v>
      </c>
    </row>
    <row r="2181" spans="1:38" x14ac:dyDescent="0.3">
      <c r="A2181" s="421"/>
      <c r="B2181" s="421"/>
      <c r="C2181" s="422"/>
      <c r="D2181" s="423"/>
      <c r="E2181" s="421"/>
      <c r="F2181" s="421"/>
      <c r="G2181" s="421"/>
      <c r="H2181" s="421"/>
      <c r="I2181" s="421"/>
      <c r="J2181" s="421"/>
      <c r="K2181" s="421"/>
      <c r="L2181" s="421"/>
      <c r="M2181" s="423"/>
      <c r="N2181" s="340">
        <f>IF(C2181&gt;A_Stammdaten!$B$12,0,SUM(E2181,F2181,H2181,J2181:K2181)-SUM(G2181,I2181,L2181:M2181))</f>
        <v>0</v>
      </c>
      <c r="O2181" s="421"/>
      <c r="P2181" s="421"/>
      <c r="Q2181" s="421"/>
      <c r="R2181" s="421"/>
      <c r="S2181" s="108">
        <f t="shared" si="245"/>
        <v>0</v>
      </c>
      <c r="T2181" s="341">
        <f>IF(ISBLANK($B2181),0,VLOOKUP($B2181,Listen!$A$2:$C$45,2,FALSE))</f>
        <v>0</v>
      </c>
      <c r="U2181" s="341">
        <f>IF(ISBLANK($B2181),0,VLOOKUP($B2181,Listen!$A$2:$C$45,3,FALSE))</f>
        <v>0</v>
      </c>
      <c r="V2181" s="342">
        <f t="shared" si="250"/>
        <v>0</v>
      </c>
      <c r="W2181" s="342">
        <f t="shared" si="249"/>
        <v>0</v>
      </c>
      <c r="X2181" s="342">
        <f t="shared" si="249"/>
        <v>0</v>
      </c>
      <c r="Y2181" s="342">
        <f t="shared" si="249"/>
        <v>0</v>
      </c>
      <c r="Z2181" s="342">
        <f t="shared" si="249"/>
        <v>0</v>
      </c>
      <c r="AA2181" s="342">
        <f t="shared" si="249"/>
        <v>0</v>
      </c>
      <c r="AB2181" s="342">
        <f t="shared" si="249"/>
        <v>0</v>
      </c>
      <c r="AC2181" s="109">
        <f t="shared" si="246"/>
        <v>0</v>
      </c>
      <c r="AD2181" s="109">
        <f>IF(C2181=A_Stammdaten!$B$12,E_SAV!$S2181-E_SAV!$AE2181,HLOOKUP(A_Stammdaten!$B$12-1,$AF$4:$AL$4004,ROW(C2181)-3,FALSE)-$AE2181)</f>
        <v>0</v>
      </c>
      <c r="AE2181" s="109">
        <f>HLOOKUP(A_Stammdaten!$B$12,$AF$4:$AL$4004,ROW(C2181)-3,FALSE)</f>
        <v>0</v>
      </c>
      <c r="AF2181" s="109">
        <f t="shared" ref="AF2181:AF2244" si="251">IF(OR($C2181=0,$S2181=0),0,IF($C2181&lt;=AF$4,$S2181-$S2181/V2181*(AF$4-$C2181+1),0))</f>
        <v>0</v>
      </c>
      <c r="AG2181" s="109">
        <f t="shared" si="248"/>
        <v>0</v>
      </c>
      <c r="AH2181" s="109">
        <f t="shared" si="248"/>
        <v>0</v>
      </c>
      <c r="AI2181" s="109">
        <f t="shared" si="248"/>
        <v>0</v>
      </c>
      <c r="AJ2181" s="109">
        <f t="shared" si="248"/>
        <v>0</v>
      </c>
      <c r="AK2181" s="109">
        <f t="shared" si="248"/>
        <v>0</v>
      </c>
      <c r="AL2181" s="109">
        <f t="shared" si="248"/>
        <v>0</v>
      </c>
    </row>
    <row r="2182" spans="1:38" x14ac:dyDescent="0.3">
      <c r="A2182" s="421"/>
      <c r="B2182" s="421"/>
      <c r="C2182" s="422"/>
      <c r="D2182" s="423"/>
      <c r="E2182" s="421"/>
      <c r="F2182" s="421"/>
      <c r="G2182" s="421"/>
      <c r="H2182" s="421"/>
      <c r="I2182" s="421"/>
      <c r="J2182" s="421"/>
      <c r="K2182" s="421"/>
      <c r="L2182" s="421"/>
      <c r="M2182" s="423"/>
      <c r="N2182" s="340">
        <f>IF(C2182&gt;A_Stammdaten!$B$12,0,SUM(E2182,F2182,H2182,J2182:K2182)-SUM(G2182,I2182,L2182:M2182))</f>
        <v>0</v>
      </c>
      <c r="O2182" s="421"/>
      <c r="P2182" s="421"/>
      <c r="Q2182" s="421"/>
      <c r="R2182" s="421"/>
      <c r="S2182" s="108">
        <f t="shared" ref="S2182:S2245" si="252">N2182-SUM(O2182:R2182)</f>
        <v>0</v>
      </c>
      <c r="T2182" s="341">
        <f>IF(ISBLANK($B2182),0,VLOOKUP($B2182,Listen!$A$2:$C$45,2,FALSE))</f>
        <v>0</v>
      </c>
      <c r="U2182" s="341">
        <f>IF(ISBLANK($B2182),0,VLOOKUP($B2182,Listen!$A$2:$C$45,3,FALSE))</f>
        <v>0</v>
      </c>
      <c r="V2182" s="342">
        <f t="shared" si="250"/>
        <v>0</v>
      </c>
      <c r="W2182" s="342">
        <f t="shared" si="249"/>
        <v>0</v>
      </c>
      <c r="X2182" s="342">
        <f t="shared" si="249"/>
        <v>0</v>
      </c>
      <c r="Y2182" s="342">
        <f t="shared" si="249"/>
        <v>0</v>
      </c>
      <c r="Z2182" s="342">
        <f t="shared" si="249"/>
        <v>0</v>
      </c>
      <c r="AA2182" s="342">
        <f t="shared" si="249"/>
        <v>0</v>
      </c>
      <c r="AB2182" s="342">
        <f t="shared" si="249"/>
        <v>0</v>
      </c>
      <c r="AC2182" s="109">
        <f t="shared" ref="AC2182:AC2245" si="253">AE2182+AD2182</f>
        <v>0</v>
      </c>
      <c r="AD2182" s="109">
        <f>IF(C2182=A_Stammdaten!$B$12,E_SAV!$S2182-E_SAV!$AE2182,HLOOKUP(A_Stammdaten!$B$12-1,$AF$4:$AL$4004,ROW(C2182)-3,FALSE)-$AE2182)</f>
        <v>0</v>
      </c>
      <c r="AE2182" s="109">
        <f>HLOOKUP(A_Stammdaten!$B$12,$AF$4:$AL$4004,ROW(C2182)-3,FALSE)</f>
        <v>0</v>
      </c>
      <c r="AF2182" s="109">
        <f t="shared" si="251"/>
        <v>0</v>
      </c>
      <c r="AG2182" s="109">
        <f t="shared" si="248"/>
        <v>0</v>
      </c>
      <c r="AH2182" s="109">
        <f t="shared" si="248"/>
        <v>0</v>
      </c>
      <c r="AI2182" s="109">
        <f t="shared" si="248"/>
        <v>0</v>
      </c>
      <c r="AJ2182" s="109">
        <f t="shared" si="248"/>
        <v>0</v>
      </c>
      <c r="AK2182" s="109">
        <f t="shared" si="248"/>
        <v>0</v>
      </c>
      <c r="AL2182" s="109">
        <f t="shared" si="248"/>
        <v>0</v>
      </c>
    </row>
    <row r="2183" spans="1:38" x14ac:dyDescent="0.3">
      <c r="A2183" s="421"/>
      <c r="B2183" s="421"/>
      <c r="C2183" s="422"/>
      <c r="D2183" s="423"/>
      <c r="E2183" s="421"/>
      <c r="F2183" s="421"/>
      <c r="G2183" s="421"/>
      <c r="H2183" s="421"/>
      <c r="I2183" s="421"/>
      <c r="J2183" s="421"/>
      <c r="K2183" s="421"/>
      <c r="L2183" s="421"/>
      <c r="M2183" s="423"/>
      <c r="N2183" s="340">
        <f>IF(C2183&gt;A_Stammdaten!$B$12,0,SUM(E2183,F2183,H2183,J2183:K2183)-SUM(G2183,I2183,L2183:M2183))</f>
        <v>0</v>
      </c>
      <c r="O2183" s="421"/>
      <c r="P2183" s="421"/>
      <c r="Q2183" s="421"/>
      <c r="R2183" s="421"/>
      <c r="S2183" s="108">
        <f t="shared" si="252"/>
        <v>0</v>
      </c>
      <c r="T2183" s="341">
        <f>IF(ISBLANK($B2183),0,VLOOKUP($B2183,Listen!$A$2:$C$45,2,FALSE))</f>
        <v>0</v>
      </c>
      <c r="U2183" s="341">
        <f>IF(ISBLANK($B2183),0,VLOOKUP($B2183,Listen!$A$2:$C$45,3,FALSE))</f>
        <v>0</v>
      </c>
      <c r="V2183" s="342">
        <f t="shared" si="250"/>
        <v>0</v>
      </c>
      <c r="W2183" s="342">
        <f t="shared" si="249"/>
        <v>0</v>
      </c>
      <c r="X2183" s="342">
        <f t="shared" si="249"/>
        <v>0</v>
      </c>
      <c r="Y2183" s="342">
        <f t="shared" si="249"/>
        <v>0</v>
      </c>
      <c r="Z2183" s="342">
        <f t="shared" si="249"/>
        <v>0</v>
      </c>
      <c r="AA2183" s="342">
        <f t="shared" si="249"/>
        <v>0</v>
      </c>
      <c r="AB2183" s="342">
        <f t="shared" si="249"/>
        <v>0</v>
      </c>
      <c r="AC2183" s="109">
        <f t="shared" si="253"/>
        <v>0</v>
      </c>
      <c r="AD2183" s="109">
        <f>IF(C2183=A_Stammdaten!$B$12,E_SAV!$S2183-E_SAV!$AE2183,HLOOKUP(A_Stammdaten!$B$12-1,$AF$4:$AL$4004,ROW(C2183)-3,FALSE)-$AE2183)</f>
        <v>0</v>
      </c>
      <c r="AE2183" s="109">
        <f>HLOOKUP(A_Stammdaten!$B$12,$AF$4:$AL$4004,ROW(C2183)-3,FALSE)</f>
        <v>0</v>
      </c>
      <c r="AF2183" s="109">
        <f t="shared" si="251"/>
        <v>0</v>
      </c>
      <c r="AG2183" s="109">
        <f t="shared" si="248"/>
        <v>0</v>
      </c>
      <c r="AH2183" s="109">
        <f t="shared" si="248"/>
        <v>0</v>
      </c>
      <c r="AI2183" s="109">
        <f t="shared" si="248"/>
        <v>0</v>
      </c>
      <c r="AJ2183" s="109">
        <f t="shared" si="248"/>
        <v>0</v>
      </c>
      <c r="AK2183" s="109">
        <f t="shared" si="248"/>
        <v>0</v>
      </c>
      <c r="AL2183" s="109">
        <f t="shared" si="248"/>
        <v>0</v>
      </c>
    </row>
    <row r="2184" spans="1:38" x14ac:dyDescent="0.3">
      <c r="A2184" s="421"/>
      <c r="B2184" s="421"/>
      <c r="C2184" s="422"/>
      <c r="D2184" s="423"/>
      <c r="E2184" s="421"/>
      <c r="F2184" s="421"/>
      <c r="G2184" s="421"/>
      <c r="H2184" s="421"/>
      <c r="I2184" s="421"/>
      <c r="J2184" s="421"/>
      <c r="K2184" s="421"/>
      <c r="L2184" s="421"/>
      <c r="M2184" s="423"/>
      <c r="N2184" s="340">
        <f>IF(C2184&gt;A_Stammdaten!$B$12,0,SUM(E2184,F2184,H2184,J2184:K2184)-SUM(G2184,I2184,L2184:M2184))</f>
        <v>0</v>
      </c>
      <c r="O2184" s="421"/>
      <c r="P2184" s="421"/>
      <c r="Q2184" s="421"/>
      <c r="R2184" s="421"/>
      <c r="S2184" s="108">
        <f t="shared" si="252"/>
        <v>0</v>
      </c>
      <c r="T2184" s="341">
        <f>IF(ISBLANK($B2184),0,VLOOKUP($B2184,Listen!$A$2:$C$45,2,FALSE))</f>
        <v>0</v>
      </c>
      <c r="U2184" s="341">
        <f>IF(ISBLANK($B2184),0,VLOOKUP($B2184,Listen!$A$2:$C$45,3,FALSE))</f>
        <v>0</v>
      </c>
      <c r="V2184" s="342">
        <f t="shared" si="250"/>
        <v>0</v>
      </c>
      <c r="W2184" s="342">
        <f t="shared" si="249"/>
        <v>0</v>
      </c>
      <c r="X2184" s="342">
        <f t="shared" si="249"/>
        <v>0</v>
      </c>
      <c r="Y2184" s="342">
        <f t="shared" si="249"/>
        <v>0</v>
      </c>
      <c r="Z2184" s="342">
        <f t="shared" si="249"/>
        <v>0</v>
      </c>
      <c r="AA2184" s="342">
        <f t="shared" si="249"/>
        <v>0</v>
      </c>
      <c r="AB2184" s="342">
        <f t="shared" si="249"/>
        <v>0</v>
      </c>
      <c r="AC2184" s="109">
        <f t="shared" si="253"/>
        <v>0</v>
      </c>
      <c r="AD2184" s="109">
        <f>IF(C2184=A_Stammdaten!$B$12,E_SAV!$S2184-E_SAV!$AE2184,HLOOKUP(A_Stammdaten!$B$12-1,$AF$4:$AL$4004,ROW(C2184)-3,FALSE)-$AE2184)</f>
        <v>0</v>
      </c>
      <c r="AE2184" s="109">
        <f>HLOOKUP(A_Stammdaten!$B$12,$AF$4:$AL$4004,ROW(C2184)-3,FALSE)</f>
        <v>0</v>
      </c>
      <c r="AF2184" s="109">
        <f t="shared" si="251"/>
        <v>0</v>
      </c>
      <c r="AG2184" s="109">
        <f t="shared" si="248"/>
        <v>0</v>
      </c>
      <c r="AH2184" s="109">
        <f t="shared" si="248"/>
        <v>0</v>
      </c>
      <c r="AI2184" s="109">
        <f t="shared" si="248"/>
        <v>0</v>
      </c>
      <c r="AJ2184" s="109">
        <f t="shared" si="248"/>
        <v>0</v>
      </c>
      <c r="AK2184" s="109">
        <f t="shared" si="248"/>
        <v>0</v>
      </c>
      <c r="AL2184" s="109">
        <f t="shared" si="248"/>
        <v>0</v>
      </c>
    </row>
    <row r="2185" spans="1:38" x14ac:dyDescent="0.3">
      <c r="A2185" s="421"/>
      <c r="B2185" s="421"/>
      <c r="C2185" s="422"/>
      <c r="D2185" s="423"/>
      <c r="E2185" s="421"/>
      <c r="F2185" s="421"/>
      <c r="G2185" s="421"/>
      <c r="H2185" s="421"/>
      <c r="I2185" s="421"/>
      <c r="J2185" s="421"/>
      <c r="K2185" s="421"/>
      <c r="L2185" s="421"/>
      <c r="M2185" s="423"/>
      <c r="N2185" s="340">
        <f>IF(C2185&gt;A_Stammdaten!$B$12,0,SUM(E2185,F2185,H2185,J2185:K2185)-SUM(G2185,I2185,L2185:M2185))</f>
        <v>0</v>
      </c>
      <c r="O2185" s="421"/>
      <c r="P2185" s="421"/>
      <c r="Q2185" s="421"/>
      <c r="R2185" s="421"/>
      <c r="S2185" s="108">
        <f t="shared" si="252"/>
        <v>0</v>
      </c>
      <c r="T2185" s="341">
        <f>IF(ISBLANK($B2185),0,VLOOKUP($B2185,Listen!$A$2:$C$45,2,FALSE))</f>
        <v>0</v>
      </c>
      <c r="U2185" s="341">
        <f>IF(ISBLANK($B2185),0,VLOOKUP($B2185,Listen!$A$2:$C$45,3,FALSE))</f>
        <v>0</v>
      </c>
      <c r="V2185" s="342">
        <f t="shared" si="250"/>
        <v>0</v>
      </c>
      <c r="W2185" s="342">
        <f t="shared" si="249"/>
        <v>0</v>
      </c>
      <c r="X2185" s="342">
        <f t="shared" si="249"/>
        <v>0</v>
      </c>
      <c r="Y2185" s="342">
        <f t="shared" si="249"/>
        <v>0</v>
      </c>
      <c r="Z2185" s="342">
        <f t="shared" si="249"/>
        <v>0</v>
      </c>
      <c r="AA2185" s="342">
        <f t="shared" si="249"/>
        <v>0</v>
      </c>
      <c r="AB2185" s="342">
        <f t="shared" si="249"/>
        <v>0</v>
      </c>
      <c r="AC2185" s="109">
        <f t="shared" si="253"/>
        <v>0</v>
      </c>
      <c r="AD2185" s="109">
        <f>IF(C2185=A_Stammdaten!$B$12,E_SAV!$S2185-E_SAV!$AE2185,HLOOKUP(A_Stammdaten!$B$12-1,$AF$4:$AL$4004,ROW(C2185)-3,FALSE)-$AE2185)</f>
        <v>0</v>
      </c>
      <c r="AE2185" s="109">
        <f>HLOOKUP(A_Stammdaten!$B$12,$AF$4:$AL$4004,ROW(C2185)-3,FALSE)</f>
        <v>0</v>
      </c>
      <c r="AF2185" s="109">
        <f t="shared" si="251"/>
        <v>0</v>
      </c>
      <c r="AG2185" s="109">
        <f t="shared" si="248"/>
        <v>0</v>
      </c>
      <c r="AH2185" s="109">
        <f t="shared" si="248"/>
        <v>0</v>
      </c>
      <c r="AI2185" s="109">
        <f t="shared" si="248"/>
        <v>0</v>
      </c>
      <c r="AJ2185" s="109">
        <f t="shared" si="248"/>
        <v>0</v>
      </c>
      <c r="AK2185" s="109">
        <f t="shared" si="248"/>
        <v>0</v>
      </c>
      <c r="AL2185" s="109">
        <f t="shared" si="248"/>
        <v>0</v>
      </c>
    </row>
    <row r="2186" spans="1:38" x14ac:dyDescent="0.3">
      <c r="A2186" s="421"/>
      <c r="B2186" s="421"/>
      <c r="C2186" s="422"/>
      <c r="D2186" s="423"/>
      <c r="E2186" s="421"/>
      <c r="F2186" s="421"/>
      <c r="G2186" s="421"/>
      <c r="H2186" s="421"/>
      <c r="I2186" s="421"/>
      <c r="J2186" s="421"/>
      <c r="K2186" s="421"/>
      <c r="L2186" s="421"/>
      <c r="M2186" s="423"/>
      <c r="N2186" s="340">
        <f>IF(C2186&gt;A_Stammdaten!$B$12,0,SUM(E2186,F2186,H2186,J2186:K2186)-SUM(G2186,I2186,L2186:M2186))</f>
        <v>0</v>
      </c>
      <c r="O2186" s="421"/>
      <c r="P2186" s="421"/>
      <c r="Q2186" s="421"/>
      <c r="R2186" s="421"/>
      <c r="S2186" s="108">
        <f t="shared" si="252"/>
        <v>0</v>
      </c>
      <c r="T2186" s="341">
        <f>IF(ISBLANK($B2186),0,VLOOKUP($B2186,Listen!$A$2:$C$45,2,FALSE))</f>
        <v>0</v>
      </c>
      <c r="U2186" s="341">
        <f>IF(ISBLANK($B2186),0,VLOOKUP($B2186,Listen!$A$2:$C$45,3,FALSE))</f>
        <v>0</v>
      </c>
      <c r="V2186" s="342">
        <f t="shared" si="250"/>
        <v>0</v>
      </c>
      <c r="W2186" s="342">
        <f t="shared" si="249"/>
        <v>0</v>
      </c>
      <c r="X2186" s="342">
        <f t="shared" si="249"/>
        <v>0</v>
      </c>
      <c r="Y2186" s="342">
        <f t="shared" si="249"/>
        <v>0</v>
      </c>
      <c r="Z2186" s="342">
        <f t="shared" si="249"/>
        <v>0</v>
      </c>
      <c r="AA2186" s="342">
        <f t="shared" si="249"/>
        <v>0</v>
      </c>
      <c r="AB2186" s="342">
        <f t="shared" si="249"/>
        <v>0</v>
      </c>
      <c r="AC2186" s="109">
        <f t="shared" si="253"/>
        <v>0</v>
      </c>
      <c r="AD2186" s="109">
        <f>IF(C2186=A_Stammdaten!$B$12,E_SAV!$S2186-E_SAV!$AE2186,HLOOKUP(A_Stammdaten!$B$12-1,$AF$4:$AL$4004,ROW(C2186)-3,FALSE)-$AE2186)</f>
        <v>0</v>
      </c>
      <c r="AE2186" s="109">
        <f>HLOOKUP(A_Stammdaten!$B$12,$AF$4:$AL$4004,ROW(C2186)-3,FALSE)</f>
        <v>0</v>
      </c>
      <c r="AF2186" s="109">
        <f t="shared" si="251"/>
        <v>0</v>
      </c>
      <c r="AG2186" s="109">
        <f t="shared" si="248"/>
        <v>0</v>
      </c>
      <c r="AH2186" s="109">
        <f t="shared" si="248"/>
        <v>0</v>
      </c>
      <c r="AI2186" s="109">
        <f t="shared" si="248"/>
        <v>0</v>
      </c>
      <c r="AJ2186" s="109">
        <f t="shared" si="248"/>
        <v>0</v>
      </c>
      <c r="AK2186" s="109">
        <f t="shared" si="248"/>
        <v>0</v>
      </c>
      <c r="AL2186" s="109">
        <f t="shared" si="248"/>
        <v>0</v>
      </c>
    </row>
    <row r="2187" spans="1:38" x14ac:dyDescent="0.3">
      <c r="A2187" s="421"/>
      <c r="B2187" s="421"/>
      <c r="C2187" s="422"/>
      <c r="D2187" s="423"/>
      <c r="E2187" s="421"/>
      <c r="F2187" s="421"/>
      <c r="G2187" s="421"/>
      <c r="H2187" s="421"/>
      <c r="I2187" s="421"/>
      <c r="J2187" s="421"/>
      <c r="K2187" s="421"/>
      <c r="L2187" s="421"/>
      <c r="M2187" s="423"/>
      <c r="N2187" s="340">
        <f>IF(C2187&gt;A_Stammdaten!$B$12,0,SUM(E2187,F2187,H2187,J2187:K2187)-SUM(G2187,I2187,L2187:M2187))</f>
        <v>0</v>
      </c>
      <c r="O2187" s="421"/>
      <c r="P2187" s="421"/>
      <c r="Q2187" s="421"/>
      <c r="R2187" s="421"/>
      <c r="S2187" s="108">
        <f t="shared" si="252"/>
        <v>0</v>
      </c>
      <c r="T2187" s="341">
        <f>IF(ISBLANK($B2187),0,VLOOKUP($B2187,Listen!$A$2:$C$45,2,FALSE))</f>
        <v>0</v>
      </c>
      <c r="U2187" s="341">
        <f>IF(ISBLANK($B2187),0,VLOOKUP($B2187,Listen!$A$2:$C$45,3,FALSE))</f>
        <v>0</v>
      </c>
      <c r="V2187" s="342">
        <f t="shared" si="250"/>
        <v>0</v>
      </c>
      <c r="W2187" s="342">
        <f t="shared" si="249"/>
        <v>0</v>
      </c>
      <c r="X2187" s="342">
        <f t="shared" si="249"/>
        <v>0</v>
      </c>
      <c r="Y2187" s="342">
        <f t="shared" si="249"/>
        <v>0</v>
      </c>
      <c r="Z2187" s="342">
        <f t="shared" si="249"/>
        <v>0</v>
      </c>
      <c r="AA2187" s="342">
        <f t="shared" si="249"/>
        <v>0</v>
      </c>
      <c r="AB2187" s="342">
        <f t="shared" si="249"/>
        <v>0</v>
      </c>
      <c r="AC2187" s="109">
        <f t="shared" si="253"/>
        <v>0</v>
      </c>
      <c r="AD2187" s="109">
        <f>IF(C2187=A_Stammdaten!$B$12,E_SAV!$S2187-E_SAV!$AE2187,HLOOKUP(A_Stammdaten!$B$12-1,$AF$4:$AL$4004,ROW(C2187)-3,FALSE)-$AE2187)</f>
        <v>0</v>
      </c>
      <c r="AE2187" s="109">
        <f>HLOOKUP(A_Stammdaten!$B$12,$AF$4:$AL$4004,ROW(C2187)-3,FALSE)</f>
        <v>0</v>
      </c>
      <c r="AF2187" s="109">
        <f t="shared" si="251"/>
        <v>0</v>
      </c>
      <c r="AG2187" s="109">
        <f t="shared" si="248"/>
        <v>0</v>
      </c>
      <c r="AH2187" s="109">
        <f t="shared" si="248"/>
        <v>0</v>
      </c>
      <c r="AI2187" s="109">
        <f t="shared" si="248"/>
        <v>0</v>
      </c>
      <c r="AJ2187" s="109">
        <f t="shared" ref="AJ2187:AL2250" si="254">IF(OR($C2187=0,$S2187=0,Z2187-(AJ$4-$C2187)=0),0,IF($C2187&lt;AJ$4,AI2187-AI2187/(Z2187-(AJ$4-$C2187)),IF($C2187=AJ$4,$S2187-$S2187/Z2187,0)))</f>
        <v>0</v>
      </c>
      <c r="AK2187" s="109">
        <f t="shared" si="254"/>
        <v>0</v>
      </c>
      <c r="AL2187" s="109">
        <f t="shared" si="254"/>
        <v>0</v>
      </c>
    </row>
    <row r="2188" spans="1:38" x14ac:dyDescent="0.3">
      <c r="A2188" s="421"/>
      <c r="B2188" s="421"/>
      <c r="C2188" s="422"/>
      <c r="D2188" s="423"/>
      <c r="E2188" s="421"/>
      <c r="F2188" s="421"/>
      <c r="G2188" s="421"/>
      <c r="H2188" s="421"/>
      <c r="I2188" s="421"/>
      <c r="J2188" s="421"/>
      <c r="K2188" s="421"/>
      <c r="L2188" s="421"/>
      <c r="M2188" s="423"/>
      <c r="N2188" s="340">
        <f>IF(C2188&gt;A_Stammdaten!$B$12,0,SUM(E2188,F2188,H2188,J2188:K2188)-SUM(G2188,I2188,L2188:M2188))</f>
        <v>0</v>
      </c>
      <c r="O2188" s="421"/>
      <c r="P2188" s="421"/>
      <c r="Q2188" s="421"/>
      <c r="R2188" s="421"/>
      <c r="S2188" s="108">
        <f t="shared" si="252"/>
        <v>0</v>
      </c>
      <c r="T2188" s="341">
        <f>IF(ISBLANK($B2188),0,VLOOKUP($B2188,Listen!$A$2:$C$45,2,FALSE))</f>
        <v>0</v>
      </c>
      <c r="U2188" s="341">
        <f>IF(ISBLANK($B2188),0,VLOOKUP($B2188,Listen!$A$2:$C$45,3,FALSE))</f>
        <v>0</v>
      </c>
      <c r="V2188" s="342">
        <f t="shared" si="250"/>
        <v>0</v>
      </c>
      <c r="W2188" s="342">
        <f t="shared" si="249"/>
        <v>0</v>
      </c>
      <c r="X2188" s="342">
        <f t="shared" si="249"/>
        <v>0</v>
      </c>
      <c r="Y2188" s="342">
        <f t="shared" si="249"/>
        <v>0</v>
      </c>
      <c r="Z2188" s="342">
        <f t="shared" si="249"/>
        <v>0</v>
      </c>
      <c r="AA2188" s="342">
        <f t="shared" si="249"/>
        <v>0</v>
      </c>
      <c r="AB2188" s="342">
        <f t="shared" si="249"/>
        <v>0</v>
      </c>
      <c r="AC2188" s="109">
        <f t="shared" si="253"/>
        <v>0</v>
      </c>
      <c r="AD2188" s="109">
        <f>IF(C2188=A_Stammdaten!$B$12,E_SAV!$S2188-E_SAV!$AE2188,HLOOKUP(A_Stammdaten!$B$12-1,$AF$4:$AL$4004,ROW(C2188)-3,FALSE)-$AE2188)</f>
        <v>0</v>
      </c>
      <c r="AE2188" s="109">
        <f>HLOOKUP(A_Stammdaten!$B$12,$AF$4:$AL$4004,ROW(C2188)-3,FALSE)</f>
        <v>0</v>
      </c>
      <c r="AF2188" s="109">
        <f t="shared" si="251"/>
        <v>0</v>
      </c>
      <c r="AG2188" s="109">
        <f t="shared" ref="AG2188:AL2251" si="255">IF(OR($C2188=0,$S2188=0,W2188-(AG$4-$C2188)=0),0,IF($C2188&lt;AG$4,AF2188-AF2188/(W2188-(AG$4-$C2188)),IF($C2188=AG$4,$S2188-$S2188/W2188,0)))</f>
        <v>0</v>
      </c>
      <c r="AH2188" s="109">
        <f t="shared" si="255"/>
        <v>0</v>
      </c>
      <c r="AI2188" s="109">
        <f t="shared" si="255"/>
        <v>0</v>
      </c>
      <c r="AJ2188" s="109">
        <f t="shared" si="254"/>
        <v>0</v>
      </c>
      <c r="AK2188" s="109">
        <f t="shared" si="254"/>
        <v>0</v>
      </c>
      <c r="AL2188" s="109">
        <f t="shared" si="254"/>
        <v>0</v>
      </c>
    </row>
    <row r="2189" spans="1:38" x14ac:dyDescent="0.3">
      <c r="A2189" s="421"/>
      <c r="B2189" s="421"/>
      <c r="C2189" s="422"/>
      <c r="D2189" s="423"/>
      <c r="E2189" s="421"/>
      <c r="F2189" s="421"/>
      <c r="G2189" s="421"/>
      <c r="H2189" s="421"/>
      <c r="I2189" s="421"/>
      <c r="J2189" s="421"/>
      <c r="K2189" s="421"/>
      <c r="L2189" s="421"/>
      <c r="M2189" s="423"/>
      <c r="N2189" s="340">
        <f>IF(C2189&gt;A_Stammdaten!$B$12,0,SUM(E2189,F2189,H2189,J2189:K2189)-SUM(G2189,I2189,L2189:M2189))</f>
        <v>0</v>
      </c>
      <c r="O2189" s="421"/>
      <c r="P2189" s="421"/>
      <c r="Q2189" s="421"/>
      <c r="R2189" s="421"/>
      <c r="S2189" s="108">
        <f t="shared" si="252"/>
        <v>0</v>
      </c>
      <c r="T2189" s="341">
        <f>IF(ISBLANK($B2189),0,VLOOKUP($B2189,Listen!$A$2:$C$45,2,FALSE))</f>
        <v>0</v>
      </c>
      <c r="U2189" s="341">
        <f>IF(ISBLANK($B2189),0,VLOOKUP($B2189,Listen!$A$2:$C$45,3,FALSE))</f>
        <v>0</v>
      </c>
      <c r="V2189" s="342">
        <f t="shared" si="250"/>
        <v>0</v>
      </c>
      <c r="W2189" s="342">
        <f t="shared" si="249"/>
        <v>0</v>
      </c>
      <c r="X2189" s="342">
        <f t="shared" si="249"/>
        <v>0</v>
      </c>
      <c r="Y2189" s="342">
        <f t="shared" si="249"/>
        <v>0</v>
      </c>
      <c r="Z2189" s="342">
        <f t="shared" si="249"/>
        <v>0</v>
      </c>
      <c r="AA2189" s="342">
        <f t="shared" si="249"/>
        <v>0</v>
      </c>
      <c r="AB2189" s="342">
        <f t="shared" si="249"/>
        <v>0</v>
      </c>
      <c r="AC2189" s="109">
        <f t="shared" si="253"/>
        <v>0</v>
      </c>
      <c r="AD2189" s="109">
        <f>IF(C2189=A_Stammdaten!$B$12,E_SAV!$S2189-E_SAV!$AE2189,HLOOKUP(A_Stammdaten!$B$12-1,$AF$4:$AL$4004,ROW(C2189)-3,FALSE)-$AE2189)</f>
        <v>0</v>
      </c>
      <c r="AE2189" s="109">
        <f>HLOOKUP(A_Stammdaten!$B$12,$AF$4:$AL$4004,ROW(C2189)-3,FALSE)</f>
        <v>0</v>
      </c>
      <c r="AF2189" s="109">
        <f t="shared" si="251"/>
        <v>0</v>
      </c>
      <c r="AG2189" s="109">
        <f t="shared" si="255"/>
        <v>0</v>
      </c>
      <c r="AH2189" s="109">
        <f t="shared" si="255"/>
        <v>0</v>
      </c>
      <c r="AI2189" s="109">
        <f t="shared" si="255"/>
        <v>0</v>
      </c>
      <c r="AJ2189" s="109">
        <f t="shared" si="254"/>
        <v>0</v>
      </c>
      <c r="AK2189" s="109">
        <f t="shared" si="254"/>
        <v>0</v>
      </c>
      <c r="AL2189" s="109">
        <f t="shared" si="254"/>
        <v>0</v>
      </c>
    </row>
    <row r="2190" spans="1:38" x14ac:dyDescent="0.3">
      <c r="A2190" s="421"/>
      <c r="B2190" s="421"/>
      <c r="C2190" s="422"/>
      <c r="D2190" s="423"/>
      <c r="E2190" s="421"/>
      <c r="F2190" s="421"/>
      <c r="G2190" s="421"/>
      <c r="H2190" s="421"/>
      <c r="I2190" s="421"/>
      <c r="J2190" s="421"/>
      <c r="K2190" s="421"/>
      <c r="L2190" s="421"/>
      <c r="M2190" s="423"/>
      <c r="N2190" s="340">
        <f>IF(C2190&gt;A_Stammdaten!$B$12,0,SUM(E2190,F2190,H2190,J2190:K2190)-SUM(G2190,I2190,L2190:M2190))</f>
        <v>0</v>
      </c>
      <c r="O2190" s="421"/>
      <c r="P2190" s="421"/>
      <c r="Q2190" s="421"/>
      <c r="R2190" s="421"/>
      <c r="S2190" s="108">
        <f t="shared" si="252"/>
        <v>0</v>
      </c>
      <c r="T2190" s="341">
        <f>IF(ISBLANK($B2190),0,VLOOKUP($B2190,Listen!$A$2:$C$45,2,FALSE))</f>
        <v>0</v>
      </c>
      <c r="U2190" s="341">
        <f>IF(ISBLANK($B2190),0,VLOOKUP($B2190,Listen!$A$2:$C$45,3,FALSE))</f>
        <v>0</v>
      </c>
      <c r="V2190" s="342">
        <f t="shared" si="250"/>
        <v>0</v>
      </c>
      <c r="W2190" s="342">
        <f t="shared" si="249"/>
        <v>0</v>
      </c>
      <c r="X2190" s="342">
        <f t="shared" si="249"/>
        <v>0</v>
      </c>
      <c r="Y2190" s="342">
        <f t="shared" si="249"/>
        <v>0</v>
      </c>
      <c r="Z2190" s="342">
        <f t="shared" si="249"/>
        <v>0</v>
      </c>
      <c r="AA2190" s="342">
        <f t="shared" si="249"/>
        <v>0</v>
      </c>
      <c r="AB2190" s="342">
        <f t="shared" si="249"/>
        <v>0</v>
      </c>
      <c r="AC2190" s="109">
        <f t="shared" si="253"/>
        <v>0</v>
      </c>
      <c r="AD2190" s="109">
        <f>IF(C2190=A_Stammdaten!$B$12,E_SAV!$S2190-E_SAV!$AE2190,HLOOKUP(A_Stammdaten!$B$12-1,$AF$4:$AL$4004,ROW(C2190)-3,FALSE)-$AE2190)</f>
        <v>0</v>
      </c>
      <c r="AE2190" s="109">
        <f>HLOOKUP(A_Stammdaten!$B$12,$AF$4:$AL$4004,ROW(C2190)-3,FALSE)</f>
        <v>0</v>
      </c>
      <c r="AF2190" s="109">
        <f t="shared" si="251"/>
        <v>0</v>
      </c>
      <c r="AG2190" s="109">
        <f t="shared" si="255"/>
        <v>0</v>
      </c>
      <c r="AH2190" s="109">
        <f t="shared" si="255"/>
        <v>0</v>
      </c>
      <c r="AI2190" s="109">
        <f t="shared" si="255"/>
        <v>0</v>
      </c>
      <c r="AJ2190" s="109">
        <f t="shared" si="254"/>
        <v>0</v>
      </c>
      <c r="AK2190" s="109">
        <f t="shared" si="254"/>
        <v>0</v>
      </c>
      <c r="AL2190" s="109">
        <f t="shared" si="254"/>
        <v>0</v>
      </c>
    </row>
    <row r="2191" spans="1:38" x14ac:dyDescent="0.3">
      <c r="A2191" s="421"/>
      <c r="B2191" s="421"/>
      <c r="C2191" s="422"/>
      <c r="D2191" s="423"/>
      <c r="E2191" s="421"/>
      <c r="F2191" s="421"/>
      <c r="G2191" s="421"/>
      <c r="H2191" s="421"/>
      <c r="I2191" s="421"/>
      <c r="J2191" s="421"/>
      <c r="K2191" s="421"/>
      <c r="L2191" s="421"/>
      <c r="M2191" s="423"/>
      <c r="N2191" s="340">
        <f>IF(C2191&gt;A_Stammdaten!$B$12,0,SUM(E2191,F2191,H2191,J2191:K2191)-SUM(G2191,I2191,L2191:M2191))</f>
        <v>0</v>
      </c>
      <c r="O2191" s="421"/>
      <c r="P2191" s="421"/>
      <c r="Q2191" s="421"/>
      <c r="R2191" s="421"/>
      <c r="S2191" s="108">
        <f t="shared" si="252"/>
        <v>0</v>
      </c>
      <c r="T2191" s="341">
        <f>IF(ISBLANK($B2191),0,VLOOKUP($B2191,Listen!$A$2:$C$45,2,FALSE))</f>
        <v>0</v>
      </c>
      <c r="U2191" s="341">
        <f>IF(ISBLANK($B2191),0,VLOOKUP($B2191,Listen!$A$2:$C$45,3,FALSE))</f>
        <v>0</v>
      </c>
      <c r="V2191" s="342">
        <f t="shared" si="250"/>
        <v>0</v>
      </c>
      <c r="W2191" s="342">
        <f t="shared" si="249"/>
        <v>0</v>
      </c>
      <c r="X2191" s="342">
        <f t="shared" si="249"/>
        <v>0</v>
      </c>
      <c r="Y2191" s="342">
        <f t="shared" si="249"/>
        <v>0</v>
      </c>
      <c r="Z2191" s="342">
        <f t="shared" si="249"/>
        <v>0</v>
      </c>
      <c r="AA2191" s="342">
        <f t="shared" si="249"/>
        <v>0</v>
      </c>
      <c r="AB2191" s="342">
        <f t="shared" si="249"/>
        <v>0</v>
      </c>
      <c r="AC2191" s="109">
        <f t="shared" si="253"/>
        <v>0</v>
      </c>
      <c r="AD2191" s="109">
        <f>IF(C2191=A_Stammdaten!$B$12,E_SAV!$S2191-E_SAV!$AE2191,HLOOKUP(A_Stammdaten!$B$12-1,$AF$4:$AL$4004,ROW(C2191)-3,FALSE)-$AE2191)</f>
        <v>0</v>
      </c>
      <c r="AE2191" s="109">
        <f>HLOOKUP(A_Stammdaten!$B$12,$AF$4:$AL$4004,ROW(C2191)-3,FALSE)</f>
        <v>0</v>
      </c>
      <c r="AF2191" s="109">
        <f t="shared" si="251"/>
        <v>0</v>
      </c>
      <c r="AG2191" s="109">
        <f t="shared" si="255"/>
        <v>0</v>
      </c>
      <c r="AH2191" s="109">
        <f t="shared" si="255"/>
        <v>0</v>
      </c>
      <c r="AI2191" s="109">
        <f t="shared" si="255"/>
        <v>0</v>
      </c>
      <c r="AJ2191" s="109">
        <f t="shared" si="254"/>
        <v>0</v>
      </c>
      <c r="AK2191" s="109">
        <f t="shared" si="254"/>
        <v>0</v>
      </c>
      <c r="AL2191" s="109">
        <f t="shared" si="254"/>
        <v>0</v>
      </c>
    </row>
    <row r="2192" spans="1:38" x14ac:dyDescent="0.3">
      <c r="A2192" s="421"/>
      <c r="B2192" s="421"/>
      <c r="C2192" s="422"/>
      <c r="D2192" s="423"/>
      <c r="E2192" s="421"/>
      <c r="F2192" s="421"/>
      <c r="G2192" s="421"/>
      <c r="H2192" s="421"/>
      <c r="I2192" s="421"/>
      <c r="J2192" s="421"/>
      <c r="K2192" s="421"/>
      <c r="L2192" s="421"/>
      <c r="M2192" s="423"/>
      <c r="N2192" s="340">
        <f>IF(C2192&gt;A_Stammdaten!$B$12,0,SUM(E2192,F2192,H2192,J2192:K2192)-SUM(G2192,I2192,L2192:M2192))</f>
        <v>0</v>
      </c>
      <c r="O2192" s="421"/>
      <c r="P2192" s="421"/>
      <c r="Q2192" s="421"/>
      <c r="R2192" s="421"/>
      <c r="S2192" s="108">
        <f t="shared" si="252"/>
        <v>0</v>
      </c>
      <c r="T2192" s="341">
        <f>IF(ISBLANK($B2192),0,VLOOKUP($B2192,Listen!$A$2:$C$45,2,FALSE))</f>
        <v>0</v>
      </c>
      <c r="U2192" s="341">
        <f>IF(ISBLANK($B2192),0,VLOOKUP($B2192,Listen!$A$2:$C$45,3,FALSE))</f>
        <v>0</v>
      </c>
      <c r="V2192" s="342">
        <f t="shared" si="250"/>
        <v>0</v>
      </c>
      <c r="W2192" s="342">
        <f t="shared" si="249"/>
        <v>0</v>
      </c>
      <c r="X2192" s="342">
        <f t="shared" si="249"/>
        <v>0</v>
      </c>
      <c r="Y2192" s="342">
        <f t="shared" si="249"/>
        <v>0</v>
      </c>
      <c r="Z2192" s="342">
        <f t="shared" si="249"/>
        <v>0</v>
      </c>
      <c r="AA2192" s="342">
        <f t="shared" si="249"/>
        <v>0</v>
      </c>
      <c r="AB2192" s="342">
        <f t="shared" si="249"/>
        <v>0</v>
      </c>
      <c r="AC2192" s="109">
        <f t="shared" si="253"/>
        <v>0</v>
      </c>
      <c r="AD2192" s="109">
        <f>IF(C2192=A_Stammdaten!$B$12,E_SAV!$S2192-E_SAV!$AE2192,HLOOKUP(A_Stammdaten!$B$12-1,$AF$4:$AL$4004,ROW(C2192)-3,FALSE)-$AE2192)</f>
        <v>0</v>
      </c>
      <c r="AE2192" s="109">
        <f>HLOOKUP(A_Stammdaten!$B$12,$AF$4:$AL$4004,ROW(C2192)-3,FALSE)</f>
        <v>0</v>
      </c>
      <c r="AF2192" s="109">
        <f t="shared" si="251"/>
        <v>0</v>
      </c>
      <c r="AG2192" s="109">
        <f t="shared" si="255"/>
        <v>0</v>
      </c>
      <c r="AH2192" s="109">
        <f t="shared" si="255"/>
        <v>0</v>
      </c>
      <c r="AI2192" s="109">
        <f t="shared" si="255"/>
        <v>0</v>
      </c>
      <c r="AJ2192" s="109">
        <f t="shared" si="254"/>
        <v>0</v>
      </c>
      <c r="AK2192" s="109">
        <f t="shared" si="254"/>
        <v>0</v>
      </c>
      <c r="AL2192" s="109">
        <f t="shared" si="254"/>
        <v>0</v>
      </c>
    </row>
    <row r="2193" spans="1:38" x14ac:dyDescent="0.3">
      <c r="A2193" s="421"/>
      <c r="B2193" s="421"/>
      <c r="C2193" s="422"/>
      <c r="D2193" s="423"/>
      <c r="E2193" s="421"/>
      <c r="F2193" s="421"/>
      <c r="G2193" s="421"/>
      <c r="H2193" s="421"/>
      <c r="I2193" s="421"/>
      <c r="J2193" s="421"/>
      <c r="K2193" s="421"/>
      <c r="L2193" s="421"/>
      <c r="M2193" s="423"/>
      <c r="N2193" s="340">
        <f>IF(C2193&gt;A_Stammdaten!$B$12,0,SUM(E2193,F2193,H2193,J2193:K2193)-SUM(G2193,I2193,L2193:M2193))</f>
        <v>0</v>
      </c>
      <c r="O2193" s="421"/>
      <c r="P2193" s="421"/>
      <c r="Q2193" s="421"/>
      <c r="R2193" s="421"/>
      <c r="S2193" s="108">
        <f t="shared" si="252"/>
        <v>0</v>
      </c>
      <c r="T2193" s="341">
        <f>IF(ISBLANK($B2193),0,VLOOKUP($B2193,Listen!$A$2:$C$45,2,FALSE))</f>
        <v>0</v>
      </c>
      <c r="U2193" s="341">
        <f>IF(ISBLANK($B2193),0,VLOOKUP($B2193,Listen!$A$2:$C$45,3,FALSE))</f>
        <v>0</v>
      </c>
      <c r="V2193" s="342">
        <f t="shared" si="250"/>
        <v>0</v>
      </c>
      <c r="W2193" s="342">
        <f t="shared" si="249"/>
        <v>0</v>
      </c>
      <c r="X2193" s="342">
        <f t="shared" si="249"/>
        <v>0</v>
      </c>
      <c r="Y2193" s="342">
        <f t="shared" si="249"/>
        <v>0</v>
      </c>
      <c r="Z2193" s="342">
        <f t="shared" si="249"/>
        <v>0</v>
      </c>
      <c r="AA2193" s="342">
        <f t="shared" si="249"/>
        <v>0</v>
      </c>
      <c r="AB2193" s="342">
        <f t="shared" si="249"/>
        <v>0</v>
      </c>
      <c r="AC2193" s="109">
        <f t="shared" si="253"/>
        <v>0</v>
      </c>
      <c r="AD2193" s="109">
        <f>IF(C2193=A_Stammdaten!$B$12,E_SAV!$S2193-E_SAV!$AE2193,HLOOKUP(A_Stammdaten!$B$12-1,$AF$4:$AL$4004,ROW(C2193)-3,FALSE)-$AE2193)</f>
        <v>0</v>
      </c>
      <c r="AE2193" s="109">
        <f>HLOOKUP(A_Stammdaten!$B$12,$AF$4:$AL$4004,ROW(C2193)-3,FALSE)</f>
        <v>0</v>
      </c>
      <c r="AF2193" s="109">
        <f t="shared" si="251"/>
        <v>0</v>
      </c>
      <c r="AG2193" s="109">
        <f t="shared" si="255"/>
        <v>0</v>
      </c>
      <c r="AH2193" s="109">
        <f t="shared" si="255"/>
        <v>0</v>
      </c>
      <c r="AI2193" s="109">
        <f t="shared" si="255"/>
        <v>0</v>
      </c>
      <c r="AJ2193" s="109">
        <f t="shared" si="254"/>
        <v>0</v>
      </c>
      <c r="AK2193" s="109">
        <f t="shared" si="254"/>
        <v>0</v>
      </c>
      <c r="AL2193" s="109">
        <f t="shared" si="254"/>
        <v>0</v>
      </c>
    </row>
    <row r="2194" spans="1:38" x14ac:dyDescent="0.3">
      <c r="A2194" s="421"/>
      <c r="B2194" s="421"/>
      <c r="C2194" s="422"/>
      <c r="D2194" s="423"/>
      <c r="E2194" s="421"/>
      <c r="F2194" s="421"/>
      <c r="G2194" s="421"/>
      <c r="H2194" s="421"/>
      <c r="I2194" s="421"/>
      <c r="J2194" s="421"/>
      <c r="K2194" s="421"/>
      <c r="L2194" s="421"/>
      <c r="M2194" s="423"/>
      <c r="N2194" s="340">
        <f>IF(C2194&gt;A_Stammdaten!$B$12,0,SUM(E2194,F2194,H2194,J2194:K2194)-SUM(G2194,I2194,L2194:M2194))</f>
        <v>0</v>
      </c>
      <c r="O2194" s="421"/>
      <c r="P2194" s="421"/>
      <c r="Q2194" s="421"/>
      <c r="R2194" s="421"/>
      <c r="S2194" s="108">
        <f t="shared" si="252"/>
        <v>0</v>
      </c>
      <c r="T2194" s="341">
        <f>IF(ISBLANK($B2194),0,VLOOKUP($B2194,Listen!$A$2:$C$45,2,FALSE))</f>
        <v>0</v>
      </c>
      <c r="U2194" s="341">
        <f>IF(ISBLANK($B2194),0,VLOOKUP($B2194,Listen!$A$2:$C$45,3,FALSE))</f>
        <v>0</v>
      </c>
      <c r="V2194" s="342">
        <f t="shared" si="250"/>
        <v>0</v>
      </c>
      <c r="W2194" s="342">
        <f t="shared" si="249"/>
        <v>0</v>
      </c>
      <c r="X2194" s="342">
        <f t="shared" si="249"/>
        <v>0</v>
      </c>
      <c r="Y2194" s="342">
        <f t="shared" si="249"/>
        <v>0</v>
      </c>
      <c r="Z2194" s="342">
        <f t="shared" si="249"/>
        <v>0</v>
      </c>
      <c r="AA2194" s="342">
        <f t="shared" si="249"/>
        <v>0</v>
      </c>
      <c r="AB2194" s="342">
        <f t="shared" si="249"/>
        <v>0</v>
      </c>
      <c r="AC2194" s="109">
        <f t="shared" si="253"/>
        <v>0</v>
      </c>
      <c r="AD2194" s="109">
        <f>IF(C2194=A_Stammdaten!$B$12,E_SAV!$S2194-E_SAV!$AE2194,HLOOKUP(A_Stammdaten!$B$12-1,$AF$4:$AL$4004,ROW(C2194)-3,FALSE)-$AE2194)</f>
        <v>0</v>
      </c>
      <c r="AE2194" s="109">
        <f>HLOOKUP(A_Stammdaten!$B$12,$AF$4:$AL$4004,ROW(C2194)-3,FALSE)</f>
        <v>0</v>
      </c>
      <c r="AF2194" s="109">
        <f t="shared" si="251"/>
        <v>0</v>
      </c>
      <c r="AG2194" s="109">
        <f t="shared" si="255"/>
        <v>0</v>
      </c>
      <c r="AH2194" s="109">
        <f t="shared" si="255"/>
        <v>0</v>
      </c>
      <c r="AI2194" s="109">
        <f t="shared" si="255"/>
        <v>0</v>
      </c>
      <c r="AJ2194" s="109">
        <f t="shared" si="254"/>
        <v>0</v>
      </c>
      <c r="AK2194" s="109">
        <f t="shared" si="254"/>
        <v>0</v>
      </c>
      <c r="AL2194" s="109">
        <f t="shared" si="254"/>
        <v>0</v>
      </c>
    </row>
    <row r="2195" spans="1:38" x14ac:dyDescent="0.3">
      <c r="A2195" s="421"/>
      <c r="B2195" s="421"/>
      <c r="C2195" s="422"/>
      <c r="D2195" s="423"/>
      <c r="E2195" s="421"/>
      <c r="F2195" s="421"/>
      <c r="G2195" s="421"/>
      <c r="H2195" s="421"/>
      <c r="I2195" s="421"/>
      <c r="J2195" s="421"/>
      <c r="K2195" s="421"/>
      <c r="L2195" s="421"/>
      <c r="M2195" s="423"/>
      <c r="N2195" s="340">
        <f>IF(C2195&gt;A_Stammdaten!$B$12,0,SUM(E2195,F2195,H2195,J2195:K2195)-SUM(G2195,I2195,L2195:M2195))</f>
        <v>0</v>
      </c>
      <c r="O2195" s="421"/>
      <c r="P2195" s="421"/>
      <c r="Q2195" s="421"/>
      <c r="R2195" s="421"/>
      <c r="S2195" s="108">
        <f t="shared" si="252"/>
        <v>0</v>
      </c>
      <c r="T2195" s="341">
        <f>IF(ISBLANK($B2195),0,VLOOKUP($B2195,Listen!$A$2:$C$45,2,FALSE))</f>
        <v>0</v>
      </c>
      <c r="U2195" s="341">
        <f>IF(ISBLANK($B2195),0,VLOOKUP($B2195,Listen!$A$2:$C$45,3,FALSE))</f>
        <v>0</v>
      </c>
      <c r="V2195" s="342">
        <f t="shared" si="250"/>
        <v>0</v>
      </c>
      <c r="W2195" s="342">
        <f t="shared" si="249"/>
        <v>0</v>
      </c>
      <c r="X2195" s="342">
        <f t="shared" si="249"/>
        <v>0</v>
      </c>
      <c r="Y2195" s="342">
        <f t="shared" si="249"/>
        <v>0</v>
      </c>
      <c r="Z2195" s="342">
        <f t="shared" si="249"/>
        <v>0</v>
      </c>
      <c r="AA2195" s="342">
        <f t="shared" si="249"/>
        <v>0</v>
      </c>
      <c r="AB2195" s="342">
        <f t="shared" si="249"/>
        <v>0</v>
      </c>
      <c r="AC2195" s="109">
        <f t="shared" si="253"/>
        <v>0</v>
      </c>
      <c r="AD2195" s="109">
        <f>IF(C2195=A_Stammdaten!$B$12,E_SAV!$S2195-E_SAV!$AE2195,HLOOKUP(A_Stammdaten!$B$12-1,$AF$4:$AL$4004,ROW(C2195)-3,FALSE)-$AE2195)</f>
        <v>0</v>
      </c>
      <c r="AE2195" s="109">
        <f>HLOOKUP(A_Stammdaten!$B$12,$AF$4:$AL$4004,ROW(C2195)-3,FALSE)</f>
        <v>0</v>
      </c>
      <c r="AF2195" s="109">
        <f t="shared" si="251"/>
        <v>0</v>
      </c>
      <c r="AG2195" s="109">
        <f t="shared" si="255"/>
        <v>0</v>
      </c>
      <c r="AH2195" s="109">
        <f t="shared" si="255"/>
        <v>0</v>
      </c>
      <c r="AI2195" s="109">
        <f t="shared" si="255"/>
        <v>0</v>
      </c>
      <c r="AJ2195" s="109">
        <f t="shared" si="254"/>
        <v>0</v>
      </c>
      <c r="AK2195" s="109">
        <f t="shared" si="254"/>
        <v>0</v>
      </c>
      <c r="AL2195" s="109">
        <f t="shared" si="254"/>
        <v>0</v>
      </c>
    </row>
    <row r="2196" spans="1:38" x14ac:dyDescent="0.3">
      <c r="A2196" s="421"/>
      <c r="B2196" s="421"/>
      <c r="C2196" s="422"/>
      <c r="D2196" s="423"/>
      <c r="E2196" s="421"/>
      <c r="F2196" s="421"/>
      <c r="G2196" s="421"/>
      <c r="H2196" s="421"/>
      <c r="I2196" s="421"/>
      <c r="J2196" s="421"/>
      <c r="K2196" s="421"/>
      <c r="L2196" s="421"/>
      <c r="M2196" s="423"/>
      <c r="N2196" s="340">
        <f>IF(C2196&gt;A_Stammdaten!$B$12,0,SUM(E2196,F2196,H2196,J2196:K2196)-SUM(G2196,I2196,L2196:M2196))</f>
        <v>0</v>
      </c>
      <c r="O2196" s="421"/>
      <c r="P2196" s="421"/>
      <c r="Q2196" s="421"/>
      <c r="R2196" s="421"/>
      <c r="S2196" s="108">
        <f t="shared" si="252"/>
        <v>0</v>
      </c>
      <c r="T2196" s="341">
        <f>IF(ISBLANK($B2196),0,VLOOKUP($B2196,Listen!$A$2:$C$45,2,FALSE))</f>
        <v>0</v>
      </c>
      <c r="U2196" s="341">
        <f>IF(ISBLANK($B2196),0,VLOOKUP($B2196,Listen!$A$2:$C$45,3,FALSE))</f>
        <v>0</v>
      </c>
      <c r="V2196" s="342">
        <f t="shared" si="250"/>
        <v>0</v>
      </c>
      <c r="W2196" s="342">
        <f t="shared" si="249"/>
        <v>0</v>
      </c>
      <c r="X2196" s="342">
        <f t="shared" si="249"/>
        <v>0</v>
      </c>
      <c r="Y2196" s="342">
        <f t="shared" si="249"/>
        <v>0</v>
      </c>
      <c r="Z2196" s="342">
        <f t="shared" si="249"/>
        <v>0</v>
      </c>
      <c r="AA2196" s="342">
        <f t="shared" si="249"/>
        <v>0</v>
      </c>
      <c r="AB2196" s="342">
        <f t="shared" si="249"/>
        <v>0</v>
      </c>
      <c r="AC2196" s="109">
        <f t="shared" si="253"/>
        <v>0</v>
      </c>
      <c r="AD2196" s="109">
        <f>IF(C2196=A_Stammdaten!$B$12,E_SAV!$S2196-E_SAV!$AE2196,HLOOKUP(A_Stammdaten!$B$12-1,$AF$4:$AL$4004,ROW(C2196)-3,FALSE)-$AE2196)</f>
        <v>0</v>
      </c>
      <c r="AE2196" s="109">
        <f>HLOOKUP(A_Stammdaten!$B$12,$AF$4:$AL$4004,ROW(C2196)-3,FALSE)</f>
        <v>0</v>
      </c>
      <c r="AF2196" s="109">
        <f t="shared" si="251"/>
        <v>0</v>
      </c>
      <c r="AG2196" s="109">
        <f t="shared" si="255"/>
        <v>0</v>
      </c>
      <c r="AH2196" s="109">
        <f t="shared" si="255"/>
        <v>0</v>
      </c>
      <c r="AI2196" s="109">
        <f t="shared" si="255"/>
        <v>0</v>
      </c>
      <c r="AJ2196" s="109">
        <f t="shared" si="254"/>
        <v>0</v>
      </c>
      <c r="AK2196" s="109">
        <f t="shared" si="254"/>
        <v>0</v>
      </c>
      <c r="AL2196" s="109">
        <f t="shared" si="254"/>
        <v>0</v>
      </c>
    </row>
    <row r="2197" spans="1:38" x14ac:dyDescent="0.3">
      <c r="A2197" s="421"/>
      <c r="B2197" s="421"/>
      <c r="C2197" s="422"/>
      <c r="D2197" s="423"/>
      <c r="E2197" s="421"/>
      <c r="F2197" s="421"/>
      <c r="G2197" s="421"/>
      <c r="H2197" s="421"/>
      <c r="I2197" s="421"/>
      <c r="J2197" s="421"/>
      <c r="K2197" s="421"/>
      <c r="L2197" s="421"/>
      <c r="M2197" s="423"/>
      <c r="N2197" s="340">
        <f>IF(C2197&gt;A_Stammdaten!$B$12,0,SUM(E2197,F2197,H2197,J2197:K2197)-SUM(G2197,I2197,L2197:M2197))</f>
        <v>0</v>
      </c>
      <c r="O2197" s="421"/>
      <c r="P2197" s="421"/>
      <c r="Q2197" s="421"/>
      <c r="R2197" s="421"/>
      <c r="S2197" s="108">
        <f t="shared" si="252"/>
        <v>0</v>
      </c>
      <c r="T2197" s="341">
        <f>IF(ISBLANK($B2197),0,VLOOKUP($B2197,Listen!$A$2:$C$45,2,FALSE))</f>
        <v>0</v>
      </c>
      <c r="U2197" s="341">
        <f>IF(ISBLANK($B2197),0,VLOOKUP($B2197,Listen!$A$2:$C$45,3,FALSE))</f>
        <v>0</v>
      </c>
      <c r="V2197" s="342">
        <f t="shared" si="250"/>
        <v>0</v>
      </c>
      <c r="W2197" s="342">
        <f t="shared" si="249"/>
        <v>0</v>
      </c>
      <c r="X2197" s="342">
        <f t="shared" si="249"/>
        <v>0</v>
      </c>
      <c r="Y2197" s="342">
        <f t="shared" si="249"/>
        <v>0</v>
      </c>
      <c r="Z2197" s="342">
        <f t="shared" si="249"/>
        <v>0</v>
      </c>
      <c r="AA2197" s="342">
        <f t="shared" si="249"/>
        <v>0</v>
      </c>
      <c r="AB2197" s="342">
        <f t="shared" si="249"/>
        <v>0</v>
      </c>
      <c r="AC2197" s="109">
        <f t="shared" si="253"/>
        <v>0</v>
      </c>
      <c r="AD2197" s="109">
        <f>IF(C2197=A_Stammdaten!$B$12,E_SAV!$S2197-E_SAV!$AE2197,HLOOKUP(A_Stammdaten!$B$12-1,$AF$4:$AL$4004,ROW(C2197)-3,FALSE)-$AE2197)</f>
        <v>0</v>
      </c>
      <c r="AE2197" s="109">
        <f>HLOOKUP(A_Stammdaten!$B$12,$AF$4:$AL$4004,ROW(C2197)-3,FALSE)</f>
        <v>0</v>
      </c>
      <c r="AF2197" s="109">
        <f t="shared" si="251"/>
        <v>0</v>
      </c>
      <c r="AG2197" s="109">
        <f t="shared" si="255"/>
        <v>0</v>
      </c>
      <c r="AH2197" s="109">
        <f t="shared" si="255"/>
        <v>0</v>
      </c>
      <c r="AI2197" s="109">
        <f t="shared" si="255"/>
        <v>0</v>
      </c>
      <c r="AJ2197" s="109">
        <f t="shared" si="254"/>
        <v>0</v>
      </c>
      <c r="AK2197" s="109">
        <f t="shared" si="254"/>
        <v>0</v>
      </c>
      <c r="AL2197" s="109">
        <f t="shared" si="254"/>
        <v>0</v>
      </c>
    </row>
    <row r="2198" spans="1:38" x14ac:dyDescent="0.3">
      <c r="A2198" s="421"/>
      <c r="B2198" s="421"/>
      <c r="C2198" s="422"/>
      <c r="D2198" s="423"/>
      <c r="E2198" s="421"/>
      <c r="F2198" s="421"/>
      <c r="G2198" s="421"/>
      <c r="H2198" s="421"/>
      <c r="I2198" s="421"/>
      <c r="J2198" s="421"/>
      <c r="K2198" s="421"/>
      <c r="L2198" s="421"/>
      <c r="M2198" s="423"/>
      <c r="N2198" s="340">
        <f>IF(C2198&gt;A_Stammdaten!$B$12,0,SUM(E2198,F2198,H2198,J2198:K2198)-SUM(G2198,I2198,L2198:M2198))</f>
        <v>0</v>
      </c>
      <c r="O2198" s="421"/>
      <c r="P2198" s="421"/>
      <c r="Q2198" s="421"/>
      <c r="R2198" s="421"/>
      <c r="S2198" s="108">
        <f t="shared" si="252"/>
        <v>0</v>
      </c>
      <c r="T2198" s="341">
        <f>IF(ISBLANK($B2198),0,VLOOKUP($B2198,Listen!$A$2:$C$45,2,FALSE))</f>
        <v>0</v>
      </c>
      <c r="U2198" s="341">
        <f>IF(ISBLANK($B2198),0,VLOOKUP($B2198,Listen!$A$2:$C$45,3,FALSE))</f>
        <v>0</v>
      </c>
      <c r="V2198" s="342">
        <f t="shared" si="250"/>
        <v>0</v>
      </c>
      <c r="W2198" s="342">
        <f t="shared" si="249"/>
        <v>0</v>
      </c>
      <c r="X2198" s="342">
        <f t="shared" si="249"/>
        <v>0</v>
      </c>
      <c r="Y2198" s="342">
        <f t="shared" si="249"/>
        <v>0</v>
      </c>
      <c r="Z2198" s="342">
        <f t="shared" si="249"/>
        <v>0</v>
      </c>
      <c r="AA2198" s="342">
        <f t="shared" si="249"/>
        <v>0</v>
      </c>
      <c r="AB2198" s="342">
        <f t="shared" si="249"/>
        <v>0</v>
      </c>
      <c r="AC2198" s="109">
        <f t="shared" si="253"/>
        <v>0</v>
      </c>
      <c r="AD2198" s="109">
        <f>IF(C2198=A_Stammdaten!$B$12,E_SAV!$S2198-E_SAV!$AE2198,HLOOKUP(A_Stammdaten!$B$12-1,$AF$4:$AL$4004,ROW(C2198)-3,FALSE)-$AE2198)</f>
        <v>0</v>
      </c>
      <c r="AE2198" s="109">
        <f>HLOOKUP(A_Stammdaten!$B$12,$AF$4:$AL$4004,ROW(C2198)-3,FALSE)</f>
        <v>0</v>
      </c>
      <c r="AF2198" s="109">
        <f t="shared" si="251"/>
        <v>0</v>
      </c>
      <c r="AG2198" s="109">
        <f t="shared" si="255"/>
        <v>0</v>
      </c>
      <c r="AH2198" s="109">
        <f t="shared" si="255"/>
        <v>0</v>
      </c>
      <c r="AI2198" s="109">
        <f t="shared" si="255"/>
        <v>0</v>
      </c>
      <c r="AJ2198" s="109">
        <f t="shared" si="254"/>
        <v>0</v>
      </c>
      <c r="AK2198" s="109">
        <f t="shared" si="254"/>
        <v>0</v>
      </c>
      <c r="AL2198" s="109">
        <f t="shared" si="254"/>
        <v>0</v>
      </c>
    </row>
    <row r="2199" spans="1:38" x14ac:dyDescent="0.3">
      <c r="A2199" s="421"/>
      <c r="B2199" s="421"/>
      <c r="C2199" s="422"/>
      <c r="D2199" s="423"/>
      <c r="E2199" s="421"/>
      <c r="F2199" s="421"/>
      <c r="G2199" s="421"/>
      <c r="H2199" s="421"/>
      <c r="I2199" s="421"/>
      <c r="J2199" s="421"/>
      <c r="K2199" s="421"/>
      <c r="L2199" s="421"/>
      <c r="M2199" s="423"/>
      <c r="N2199" s="340">
        <f>IF(C2199&gt;A_Stammdaten!$B$12,0,SUM(E2199,F2199,H2199,J2199:K2199)-SUM(G2199,I2199,L2199:M2199))</f>
        <v>0</v>
      </c>
      <c r="O2199" s="421"/>
      <c r="P2199" s="421"/>
      <c r="Q2199" s="421"/>
      <c r="R2199" s="421"/>
      <c r="S2199" s="108">
        <f t="shared" si="252"/>
        <v>0</v>
      </c>
      <c r="T2199" s="341">
        <f>IF(ISBLANK($B2199),0,VLOOKUP($B2199,Listen!$A$2:$C$45,2,FALSE))</f>
        <v>0</v>
      </c>
      <c r="U2199" s="341">
        <f>IF(ISBLANK($B2199),0,VLOOKUP($B2199,Listen!$A$2:$C$45,3,FALSE))</f>
        <v>0</v>
      </c>
      <c r="V2199" s="342">
        <f t="shared" si="250"/>
        <v>0</v>
      </c>
      <c r="W2199" s="342">
        <f t="shared" si="249"/>
        <v>0</v>
      </c>
      <c r="X2199" s="342">
        <f t="shared" si="249"/>
        <v>0</v>
      </c>
      <c r="Y2199" s="342">
        <f t="shared" si="249"/>
        <v>0</v>
      </c>
      <c r="Z2199" s="342">
        <f t="shared" si="249"/>
        <v>0</v>
      </c>
      <c r="AA2199" s="342">
        <f t="shared" si="249"/>
        <v>0</v>
      </c>
      <c r="AB2199" s="342">
        <f t="shared" si="249"/>
        <v>0</v>
      </c>
      <c r="AC2199" s="109">
        <f t="shared" si="253"/>
        <v>0</v>
      </c>
      <c r="AD2199" s="109">
        <f>IF(C2199=A_Stammdaten!$B$12,E_SAV!$S2199-E_SAV!$AE2199,HLOOKUP(A_Stammdaten!$B$12-1,$AF$4:$AL$4004,ROW(C2199)-3,FALSE)-$AE2199)</f>
        <v>0</v>
      </c>
      <c r="AE2199" s="109">
        <f>HLOOKUP(A_Stammdaten!$B$12,$AF$4:$AL$4004,ROW(C2199)-3,FALSE)</f>
        <v>0</v>
      </c>
      <c r="AF2199" s="109">
        <f t="shared" si="251"/>
        <v>0</v>
      </c>
      <c r="AG2199" s="109">
        <f t="shared" si="255"/>
        <v>0</v>
      </c>
      <c r="AH2199" s="109">
        <f t="shared" si="255"/>
        <v>0</v>
      </c>
      <c r="AI2199" s="109">
        <f t="shared" si="255"/>
        <v>0</v>
      </c>
      <c r="AJ2199" s="109">
        <f t="shared" si="254"/>
        <v>0</v>
      </c>
      <c r="AK2199" s="109">
        <f t="shared" si="254"/>
        <v>0</v>
      </c>
      <c r="AL2199" s="109">
        <f t="shared" si="254"/>
        <v>0</v>
      </c>
    </row>
    <row r="2200" spans="1:38" x14ac:dyDescent="0.3">
      <c r="A2200" s="421"/>
      <c r="B2200" s="421"/>
      <c r="C2200" s="422"/>
      <c r="D2200" s="423"/>
      <c r="E2200" s="421"/>
      <c r="F2200" s="421"/>
      <c r="G2200" s="421"/>
      <c r="H2200" s="421"/>
      <c r="I2200" s="421"/>
      <c r="J2200" s="421"/>
      <c r="K2200" s="421"/>
      <c r="L2200" s="421"/>
      <c r="M2200" s="423"/>
      <c r="N2200" s="340">
        <f>IF(C2200&gt;A_Stammdaten!$B$12,0,SUM(E2200,F2200,H2200,J2200:K2200)-SUM(G2200,I2200,L2200:M2200))</f>
        <v>0</v>
      </c>
      <c r="O2200" s="421"/>
      <c r="P2200" s="421"/>
      <c r="Q2200" s="421"/>
      <c r="R2200" s="421"/>
      <c r="S2200" s="108">
        <f t="shared" si="252"/>
        <v>0</v>
      </c>
      <c r="T2200" s="341">
        <f>IF(ISBLANK($B2200),0,VLOOKUP($B2200,Listen!$A$2:$C$45,2,FALSE))</f>
        <v>0</v>
      </c>
      <c r="U2200" s="341">
        <f>IF(ISBLANK($B2200),0,VLOOKUP($B2200,Listen!$A$2:$C$45,3,FALSE))</f>
        <v>0</v>
      </c>
      <c r="V2200" s="342">
        <f t="shared" si="250"/>
        <v>0</v>
      </c>
      <c r="W2200" s="342">
        <f t="shared" si="249"/>
        <v>0</v>
      </c>
      <c r="X2200" s="342">
        <f t="shared" si="249"/>
        <v>0</v>
      </c>
      <c r="Y2200" s="342">
        <f t="shared" si="249"/>
        <v>0</v>
      </c>
      <c r="Z2200" s="342">
        <f t="shared" si="249"/>
        <v>0</v>
      </c>
      <c r="AA2200" s="342">
        <f t="shared" si="249"/>
        <v>0</v>
      </c>
      <c r="AB2200" s="342">
        <f t="shared" si="249"/>
        <v>0</v>
      </c>
      <c r="AC2200" s="109">
        <f t="shared" si="253"/>
        <v>0</v>
      </c>
      <c r="AD2200" s="109">
        <f>IF(C2200=A_Stammdaten!$B$12,E_SAV!$S2200-E_SAV!$AE2200,HLOOKUP(A_Stammdaten!$B$12-1,$AF$4:$AL$4004,ROW(C2200)-3,FALSE)-$AE2200)</f>
        <v>0</v>
      </c>
      <c r="AE2200" s="109">
        <f>HLOOKUP(A_Stammdaten!$B$12,$AF$4:$AL$4004,ROW(C2200)-3,FALSE)</f>
        <v>0</v>
      </c>
      <c r="AF2200" s="109">
        <f t="shared" si="251"/>
        <v>0</v>
      </c>
      <c r="AG2200" s="109">
        <f t="shared" si="255"/>
        <v>0</v>
      </c>
      <c r="AH2200" s="109">
        <f t="shared" si="255"/>
        <v>0</v>
      </c>
      <c r="AI2200" s="109">
        <f t="shared" si="255"/>
        <v>0</v>
      </c>
      <c r="AJ2200" s="109">
        <f t="shared" si="254"/>
        <v>0</v>
      </c>
      <c r="AK2200" s="109">
        <f t="shared" si="254"/>
        <v>0</v>
      </c>
      <c r="AL2200" s="109">
        <f t="shared" si="254"/>
        <v>0</v>
      </c>
    </row>
    <row r="2201" spans="1:38" x14ac:dyDescent="0.3">
      <c r="A2201" s="421"/>
      <c r="B2201" s="421"/>
      <c r="C2201" s="422"/>
      <c r="D2201" s="423"/>
      <c r="E2201" s="421"/>
      <c r="F2201" s="421"/>
      <c r="G2201" s="421"/>
      <c r="H2201" s="421"/>
      <c r="I2201" s="421"/>
      <c r="J2201" s="421"/>
      <c r="K2201" s="421"/>
      <c r="L2201" s="421"/>
      <c r="M2201" s="423"/>
      <c r="N2201" s="340">
        <f>IF(C2201&gt;A_Stammdaten!$B$12,0,SUM(E2201,F2201,H2201,J2201:K2201)-SUM(G2201,I2201,L2201:M2201))</f>
        <v>0</v>
      </c>
      <c r="O2201" s="421"/>
      <c r="P2201" s="421"/>
      <c r="Q2201" s="421"/>
      <c r="R2201" s="421"/>
      <c r="S2201" s="108">
        <f t="shared" si="252"/>
        <v>0</v>
      </c>
      <c r="T2201" s="341">
        <f>IF(ISBLANK($B2201),0,VLOOKUP($B2201,Listen!$A$2:$C$45,2,FALSE))</f>
        <v>0</v>
      </c>
      <c r="U2201" s="341">
        <f>IF(ISBLANK($B2201),0,VLOOKUP($B2201,Listen!$A$2:$C$45,3,FALSE))</f>
        <v>0</v>
      </c>
      <c r="V2201" s="342">
        <f t="shared" si="250"/>
        <v>0</v>
      </c>
      <c r="W2201" s="342">
        <f t="shared" si="249"/>
        <v>0</v>
      </c>
      <c r="X2201" s="342">
        <f t="shared" si="249"/>
        <v>0</v>
      </c>
      <c r="Y2201" s="342">
        <f t="shared" si="249"/>
        <v>0</v>
      </c>
      <c r="Z2201" s="342">
        <f t="shared" si="249"/>
        <v>0</v>
      </c>
      <c r="AA2201" s="342">
        <f t="shared" si="249"/>
        <v>0</v>
      </c>
      <c r="AB2201" s="342">
        <f t="shared" si="249"/>
        <v>0</v>
      </c>
      <c r="AC2201" s="109">
        <f t="shared" si="253"/>
        <v>0</v>
      </c>
      <c r="AD2201" s="109">
        <f>IF(C2201=A_Stammdaten!$B$12,E_SAV!$S2201-E_SAV!$AE2201,HLOOKUP(A_Stammdaten!$B$12-1,$AF$4:$AL$4004,ROW(C2201)-3,FALSE)-$AE2201)</f>
        <v>0</v>
      </c>
      <c r="AE2201" s="109">
        <f>HLOOKUP(A_Stammdaten!$B$12,$AF$4:$AL$4004,ROW(C2201)-3,FALSE)</f>
        <v>0</v>
      </c>
      <c r="AF2201" s="109">
        <f t="shared" si="251"/>
        <v>0</v>
      </c>
      <c r="AG2201" s="109">
        <f t="shared" si="255"/>
        <v>0</v>
      </c>
      <c r="AH2201" s="109">
        <f t="shared" si="255"/>
        <v>0</v>
      </c>
      <c r="AI2201" s="109">
        <f t="shared" si="255"/>
        <v>0</v>
      </c>
      <c r="AJ2201" s="109">
        <f t="shared" si="254"/>
        <v>0</v>
      </c>
      <c r="AK2201" s="109">
        <f t="shared" si="254"/>
        <v>0</v>
      </c>
      <c r="AL2201" s="109">
        <f t="shared" si="254"/>
        <v>0</v>
      </c>
    </row>
    <row r="2202" spans="1:38" x14ac:dyDescent="0.3">
      <c r="A2202" s="421"/>
      <c r="B2202" s="421"/>
      <c r="C2202" s="422"/>
      <c r="D2202" s="423"/>
      <c r="E2202" s="421"/>
      <c r="F2202" s="421"/>
      <c r="G2202" s="421"/>
      <c r="H2202" s="421"/>
      <c r="I2202" s="421"/>
      <c r="J2202" s="421"/>
      <c r="K2202" s="421"/>
      <c r="L2202" s="421"/>
      <c r="M2202" s="423"/>
      <c r="N2202" s="340">
        <f>IF(C2202&gt;A_Stammdaten!$B$12,0,SUM(E2202,F2202,H2202,J2202:K2202)-SUM(G2202,I2202,L2202:M2202))</f>
        <v>0</v>
      </c>
      <c r="O2202" s="421"/>
      <c r="P2202" s="421"/>
      <c r="Q2202" s="421"/>
      <c r="R2202" s="421"/>
      <c r="S2202" s="108">
        <f t="shared" si="252"/>
        <v>0</v>
      </c>
      <c r="T2202" s="341">
        <f>IF(ISBLANK($B2202),0,VLOOKUP($B2202,Listen!$A$2:$C$45,2,FALSE))</f>
        <v>0</v>
      </c>
      <c r="U2202" s="341">
        <f>IF(ISBLANK($B2202),0,VLOOKUP($B2202,Listen!$A$2:$C$45,3,FALSE))</f>
        <v>0</v>
      </c>
      <c r="V2202" s="342">
        <f t="shared" si="250"/>
        <v>0</v>
      </c>
      <c r="W2202" s="342">
        <f t="shared" si="249"/>
        <v>0</v>
      </c>
      <c r="X2202" s="342">
        <f t="shared" si="249"/>
        <v>0</v>
      </c>
      <c r="Y2202" s="342">
        <f t="shared" si="249"/>
        <v>0</v>
      </c>
      <c r="Z2202" s="342">
        <f t="shared" si="249"/>
        <v>0</v>
      </c>
      <c r="AA2202" s="342">
        <f t="shared" si="249"/>
        <v>0</v>
      </c>
      <c r="AB2202" s="342">
        <f t="shared" si="249"/>
        <v>0</v>
      </c>
      <c r="AC2202" s="109">
        <f t="shared" si="253"/>
        <v>0</v>
      </c>
      <c r="AD2202" s="109">
        <f>IF(C2202=A_Stammdaten!$B$12,E_SAV!$S2202-E_SAV!$AE2202,HLOOKUP(A_Stammdaten!$B$12-1,$AF$4:$AL$4004,ROW(C2202)-3,FALSE)-$AE2202)</f>
        <v>0</v>
      </c>
      <c r="AE2202" s="109">
        <f>HLOOKUP(A_Stammdaten!$B$12,$AF$4:$AL$4004,ROW(C2202)-3,FALSE)</f>
        <v>0</v>
      </c>
      <c r="AF2202" s="109">
        <f t="shared" si="251"/>
        <v>0</v>
      </c>
      <c r="AG2202" s="109">
        <f t="shared" si="255"/>
        <v>0</v>
      </c>
      <c r="AH2202" s="109">
        <f t="shared" si="255"/>
        <v>0</v>
      </c>
      <c r="AI2202" s="109">
        <f t="shared" si="255"/>
        <v>0</v>
      </c>
      <c r="AJ2202" s="109">
        <f t="shared" si="254"/>
        <v>0</v>
      </c>
      <c r="AK2202" s="109">
        <f t="shared" si="254"/>
        <v>0</v>
      </c>
      <c r="AL2202" s="109">
        <f t="shared" si="254"/>
        <v>0</v>
      </c>
    </row>
    <row r="2203" spans="1:38" x14ac:dyDescent="0.3">
      <c r="A2203" s="421"/>
      <c r="B2203" s="421"/>
      <c r="C2203" s="422"/>
      <c r="D2203" s="423"/>
      <c r="E2203" s="421"/>
      <c r="F2203" s="421"/>
      <c r="G2203" s="421"/>
      <c r="H2203" s="421"/>
      <c r="I2203" s="421"/>
      <c r="J2203" s="421"/>
      <c r="K2203" s="421"/>
      <c r="L2203" s="421"/>
      <c r="M2203" s="423"/>
      <c r="N2203" s="340">
        <f>IF(C2203&gt;A_Stammdaten!$B$12,0,SUM(E2203,F2203,H2203,J2203:K2203)-SUM(G2203,I2203,L2203:M2203))</f>
        <v>0</v>
      </c>
      <c r="O2203" s="421"/>
      <c r="P2203" s="421"/>
      <c r="Q2203" s="421"/>
      <c r="R2203" s="421"/>
      <c r="S2203" s="108">
        <f t="shared" si="252"/>
        <v>0</v>
      </c>
      <c r="T2203" s="341">
        <f>IF(ISBLANK($B2203),0,VLOOKUP($B2203,Listen!$A$2:$C$45,2,FALSE))</f>
        <v>0</v>
      </c>
      <c r="U2203" s="341">
        <f>IF(ISBLANK($B2203),0,VLOOKUP($B2203,Listen!$A$2:$C$45,3,FALSE))</f>
        <v>0</v>
      </c>
      <c r="V2203" s="342">
        <f t="shared" si="250"/>
        <v>0</v>
      </c>
      <c r="W2203" s="342">
        <f t="shared" si="249"/>
        <v>0</v>
      </c>
      <c r="X2203" s="342">
        <f t="shared" si="249"/>
        <v>0</v>
      </c>
      <c r="Y2203" s="342">
        <f t="shared" si="249"/>
        <v>0</v>
      </c>
      <c r="Z2203" s="342">
        <f t="shared" si="249"/>
        <v>0</v>
      </c>
      <c r="AA2203" s="342">
        <f t="shared" si="249"/>
        <v>0</v>
      </c>
      <c r="AB2203" s="342">
        <f t="shared" si="249"/>
        <v>0</v>
      </c>
      <c r="AC2203" s="109">
        <f t="shared" si="253"/>
        <v>0</v>
      </c>
      <c r="AD2203" s="109">
        <f>IF(C2203=A_Stammdaten!$B$12,E_SAV!$S2203-E_SAV!$AE2203,HLOOKUP(A_Stammdaten!$B$12-1,$AF$4:$AL$4004,ROW(C2203)-3,FALSE)-$AE2203)</f>
        <v>0</v>
      </c>
      <c r="AE2203" s="109">
        <f>HLOOKUP(A_Stammdaten!$B$12,$AF$4:$AL$4004,ROW(C2203)-3,FALSE)</f>
        <v>0</v>
      </c>
      <c r="AF2203" s="109">
        <f t="shared" si="251"/>
        <v>0</v>
      </c>
      <c r="AG2203" s="109">
        <f t="shared" si="255"/>
        <v>0</v>
      </c>
      <c r="AH2203" s="109">
        <f t="shared" si="255"/>
        <v>0</v>
      </c>
      <c r="AI2203" s="109">
        <f t="shared" si="255"/>
        <v>0</v>
      </c>
      <c r="AJ2203" s="109">
        <f t="shared" si="254"/>
        <v>0</v>
      </c>
      <c r="AK2203" s="109">
        <f t="shared" si="254"/>
        <v>0</v>
      </c>
      <c r="AL2203" s="109">
        <f t="shared" si="254"/>
        <v>0</v>
      </c>
    </row>
    <row r="2204" spans="1:38" x14ac:dyDescent="0.3">
      <c r="A2204" s="421"/>
      <c r="B2204" s="421"/>
      <c r="C2204" s="422"/>
      <c r="D2204" s="423"/>
      <c r="E2204" s="421"/>
      <c r="F2204" s="421"/>
      <c r="G2204" s="421"/>
      <c r="H2204" s="421"/>
      <c r="I2204" s="421"/>
      <c r="J2204" s="421"/>
      <c r="K2204" s="421"/>
      <c r="L2204" s="421"/>
      <c r="M2204" s="423"/>
      <c r="N2204" s="340">
        <f>IF(C2204&gt;A_Stammdaten!$B$12,0,SUM(E2204,F2204,H2204,J2204:K2204)-SUM(G2204,I2204,L2204:M2204))</f>
        <v>0</v>
      </c>
      <c r="O2204" s="421"/>
      <c r="P2204" s="421"/>
      <c r="Q2204" s="421"/>
      <c r="R2204" s="421"/>
      <c r="S2204" s="108">
        <f t="shared" si="252"/>
        <v>0</v>
      </c>
      <c r="T2204" s="341">
        <f>IF(ISBLANK($B2204),0,VLOOKUP($B2204,Listen!$A$2:$C$45,2,FALSE))</f>
        <v>0</v>
      </c>
      <c r="U2204" s="341">
        <f>IF(ISBLANK($B2204),0,VLOOKUP($B2204,Listen!$A$2:$C$45,3,FALSE))</f>
        <v>0</v>
      </c>
      <c r="V2204" s="342">
        <f t="shared" si="250"/>
        <v>0</v>
      </c>
      <c r="W2204" s="342">
        <f t="shared" si="249"/>
        <v>0</v>
      </c>
      <c r="X2204" s="342">
        <f t="shared" si="249"/>
        <v>0</v>
      </c>
      <c r="Y2204" s="342">
        <f t="shared" si="249"/>
        <v>0</v>
      </c>
      <c r="Z2204" s="342">
        <f t="shared" si="249"/>
        <v>0</v>
      </c>
      <c r="AA2204" s="342">
        <f t="shared" si="249"/>
        <v>0</v>
      </c>
      <c r="AB2204" s="342">
        <f t="shared" si="249"/>
        <v>0</v>
      </c>
      <c r="AC2204" s="109">
        <f t="shared" si="253"/>
        <v>0</v>
      </c>
      <c r="AD2204" s="109">
        <f>IF(C2204=A_Stammdaten!$B$12,E_SAV!$S2204-E_SAV!$AE2204,HLOOKUP(A_Stammdaten!$B$12-1,$AF$4:$AL$4004,ROW(C2204)-3,FALSE)-$AE2204)</f>
        <v>0</v>
      </c>
      <c r="AE2204" s="109">
        <f>HLOOKUP(A_Stammdaten!$B$12,$AF$4:$AL$4004,ROW(C2204)-3,FALSE)</f>
        <v>0</v>
      </c>
      <c r="AF2204" s="109">
        <f t="shared" si="251"/>
        <v>0</v>
      </c>
      <c r="AG2204" s="109">
        <f t="shared" si="255"/>
        <v>0</v>
      </c>
      <c r="AH2204" s="109">
        <f t="shared" si="255"/>
        <v>0</v>
      </c>
      <c r="AI2204" s="109">
        <f t="shared" si="255"/>
        <v>0</v>
      </c>
      <c r="AJ2204" s="109">
        <f t="shared" si="254"/>
        <v>0</v>
      </c>
      <c r="AK2204" s="109">
        <f t="shared" si="254"/>
        <v>0</v>
      </c>
      <c r="AL2204" s="109">
        <f t="shared" si="254"/>
        <v>0</v>
      </c>
    </row>
    <row r="2205" spans="1:38" x14ac:dyDescent="0.3">
      <c r="A2205" s="421"/>
      <c r="B2205" s="421"/>
      <c r="C2205" s="422"/>
      <c r="D2205" s="423"/>
      <c r="E2205" s="421"/>
      <c r="F2205" s="421"/>
      <c r="G2205" s="421"/>
      <c r="H2205" s="421"/>
      <c r="I2205" s="421"/>
      <c r="J2205" s="421"/>
      <c r="K2205" s="421"/>
      <c r="L2205" s="421"/>
      <c r="M2205" s="423"/>
      <c r="N2205" s="340">
        <f>IF(C2205&gt;A_Stammdaten!$B$12,0,SUM(E2205,F2205,H2205,J2205:K2205)-SUM(G2205,I2205,L2205:M2205))</f>
        <v>0</v>
      </c>
      <c r="O2205" s="421"/>
      <c r="P2205" s="421"/>
      <c r="Q2205" s="421"/>
      <c r="R2205" s="421"/>
      <c r="S2205" s="108">
        <f t="shared" si="252"/>
        <v>0</v>
      </c>
      <c r="T2205" s="341">
        <f>IF(ISBLANK($B2205),0,VLOOKUP($B2205,Listen!$A$2:$C$45,2,FALSE))</f>
        <v>0</v>
      </c>
      <c r="U2205" s="341">
        <f>IF(ISBLANK($B2205),0,VLOOKUP($B2205,Listen!$A$2:$C$45,3,FALSE))</f>
        <v>0</v>
      </c>
      <c r="V2205" s="342">
        <f t="shared" si="250"/>
        <v>0</v>
      </c>
      <c r="W2205" s="342">
        <f t="shared" si="249"/>
        <v>0</v>
      </c>
      <c r="X2205" s="342">
        <f t="shared" si="249"/>
        <v>0</v>
      </c>
      <c r="Y2205" s="342">
        <f t="shared" si="249"/>
        <v>0</v>
      </c>
      <c r="Z2205" s="342">
        <f t="shared" si="249"/>
        <v>0</v>
      </c>
      <c r="AA2205" s="342">
        <f t="shared" si="249"/>
        <v>0</v>
      </c>
      <c r="AB2205" s="342">
        <f t="shared" si="249"/>
        <v>0</v>
      </c>
      <c r="AC2205" s="109">
        <f t="shared" si="253"/>
        <v>0</v>
      </c>
      <c r="AD2205" s="109">
        <f>IF(C2205=A_Stammdaten!$B$12,E_SAV!$S2205-E_SAV!$AE2205,HLOOKUP(A_Stammdaten!$B$12-1,$AF$4:$AL$4004,ROW(C2205)-3,FALSE)-$AE2205)</f>
        <v>0</v>
      </c>
      <c r="AE2205" s="109">
        <f>HLOOKUP(A_Stammdaten!$B$12,$AF$4:$AL$4004,ROW(C2205)-3,FALSE)</f>
        <v>0</v>
      </c>
      <c r="AF2205" s="109">
        <f t="shared" si="251"/>
        <v>0</v>
      </c>
      <c r="AG2205" s="109">
        <f t="shared" si="255"/>
        <v>0</v>
      </c>
      <c r="AH2205" s="109">
        <f t="shared" si="255"/>
        <v>0</v>
      </c>
      <c r="AI2205" s="109">
        <f t="shared" si="255"/>
        <v>0</v>
      </c>
      <c r="AJ2205" s="109">
        <f t="shared" si="254"/>
        <v>0</v>
      </c>
      <c r="AK2205" s="109">
        <f t="shared" si="254"/>
        <v>0</v>
      </c>
      <c r="AL2205" s="109">
        <f t="shared" si="254"/>
        <v>0</v>
      </c>
    </row>
    <row r="2206" spans="1:38" x14ac:dyDescent="0.3">
      <c r="A2206" s="421"/>
      <c r="B2206" s="421"/>
      <c r="C2206" s="422"/>
      <c r="D2206" s="423"/>
      <c r="E2206" s="421"/>
      <c r="F2206" s="421"/>
      <c r="G2206" s="421"/>
      <c r="H2206" s="421"/>
      <c r="I2206" s="421"/>
      <c r="J2206" s="421"/>
      <c r="K2206" s="421"/>
      <c r="L2206" s="421"/>
      <c r="M2206" s="423"/>
      <c r="N2206" s="340">
        <f>IF(C2206&gt;A_Stammdaten!$B$12,0,SUM(E2206,F2206,H2206,J2206:K2206)-SUM(G2206,I2206,L2206:M2206))</f>
        <v>0</v>
      </c>
      <c r="O2206" s="421"/>
      <c r="P2206" s="421"/>
      <c r="Q2206" s="421"/>
      <c r="R2206" s="421"/>
      <c r="S2206" s="108">
        <f t="shared" si="252"/>
        <v>0</v>
      </c>
      <c r="T2206" s="341">
        <f>IF(ISBLANK($B2206),0,VLOOKUP($B2206,Listen!$A$2:$C$45,2,FALSE))</f>
        <v>0</v>
      </c>
      <c r="U2206" s="341">
        <f>IF(ISBLANK($B2206),0,VLOOKUP($B2206,Listen!$A$2:$C$45,3,FALSE))</f>
        <v>0</v>
      </c>
      <c r="V2206" s="342">
        <f t="shared" si="250"/>
        <v>0</v>
      </c>
      <c r="W2206" s="342">
        <f t="shared" si="249"/>
        <v>0</v>
      </c>
      <c r="X2206" s="342">
        <f t="shared" si="249"/>
        <v>0</v>
      </c>
      <c r="Y2206" s="342">
        <f t="shared" si="249"/>
        <v>0</v>
      </c>
      <c r="Z2206" s="342">
        <f t="shared" si="249"/>
        <v>0</v>
      </c>
      <c r="AA2206" s="342">
        <f t="shared" si="249"/>
        <v>0</v>
      </c>
      <c r="AB2206" s="342">
        <f t="shared" si="249"/>
        <v>0</v>
      </c>
      <c r="AC2206" s="109">
        <f t="shared" si="253"/>
        <v>0</v>
      </c>
      <c r="AD2206" s="109">
        <f>IF(C2206=A_Stammdaten!$B$12,E_SAV!$S2206-E_SAV!$AE2206,HLOOKUP(A_Stammdaten!$B$12-1,$AF$4:$AL$4004,ROW(C2206)-3,FALSE)-$AE2206)</f>
        <v>0</v>
      </c>
      <c r="AE2206" s="109">
        <f>HLOOKUP(A_Stammdaten!$B$12,$AF$4:$AL$4004,ROW(C2206)-3,FALSE)</f>
        <v>0</v>
      </c>
      <c r="AF2206" s="109">
        <f t="shared" si="251"/>
        <v>0</v>
      </c>
      <c r="AG2206" s="109">
        <f t="shared" si="255"/>
        <v>0</v>
      </c>
      <c r="AH2206" s="109">
        <f t="shared" si="255"/>
        <v>0</v>
      </c>
      <c r="AI2206" s="109">
        <f t="shared" si="255"/>
        <v>0</v>
      </c>
      <c r="AJ2206" s="109">
        <f t="shared" si="254"/>
        <v>0</v>
      </c>
      <c r="AK2206" s="109">
        <f t="shared" si="254"/>
        <v>0</v>
      </c>
      <c r="AL2206" s="109">
        <f t="shared" si="254"/>
        <v>0</v>
      </c>
    </row>
    <row r="2207" spans="1:38" x14ac:dyDescent="0.3">
      <c r="A2207" s="421"/>
      <c r="B2207" s="421"/>
      <c r="C2207" s="422"/>
      <c r="D2207" s="423"/>
      <c r="E2207" s="421"/>
      <c r="F2207" s="421"/>
      <c r="G2207" s="421"/>
      <c r="H2207" s="421"/>
      <c r="I2207" s="421"/>
      <c r="J2207" s="421"/>
      <c r="K2207" s="421"/>
      <c r="L2207" s="421"/>
      <c r="M2207" s="423"/>
      <c r="N2207" s="340">
        <f>IF(C2207&gt;A_Stammdaten!$B$12,0,SUM(E2207,F2207,H2207,J2207:K2207)-SUM(G2207,I2207,L2207:M2207))</f>
        <v>0</v>
      </c>
      <c r="O2207" s="421"/>
      <c r="P2207" s="421"/>
      <c r="Q2207" s="421"/>
      <c r="R2207" s="421"/>
      <c r="S2207" s="108">
        <f t="shared" si="252"/>
        <v>0</v>
      </c>
      <c r="T2207" s="341">
        <f>IF(ISBLANK($B2207),0,VLOOKUP($B2207,Listen!$A$2:$C$45,2,FALSE))</f>
        <v>0</v>
      </c>
      <c r="U2207" s="341">
        <f>IF(ISBLANK($B2207),0,VLOOKUP($B2207,Listen!$A$2:$C$45,3,FALSE))</f>
        <v>0</v>
      </c>
      <c r="V2207" s="342">
        <f t="shared" si="250"/>
        <v>0</v>
      </c>
      <c r="W2207" s="342">
        <f t="shared" si="249"/>
        <v>0</v>
      </c>
      <c r="X2207" s="342">
        <f t="shared" si="249"/>
        <v>0</v>
      </c>
      <c r="Y2207" s="342">
        <f t="shared" si="249"/>
        <v>0</v>
      </c>
      <c r="Z2207" s="342">
        <f t="shared" si="249"/>
        <v>0</v>
      </c>
      <c r="AA2207" s="342">
        <f t="shared" si="249"/>
        <v>0</v>
      </c>
      <c r="AB2207" s="342">
        <f t="shared" si="249"/>
        <v>0</v>
      </c>
      <c r="AC2207" s="109">
        <f t="shared" si="253"/>
        <v>0</v>
      </c>
      <c r="AD2207" s="109">
        <f>IF(C2207=A_Stammdaten!$B$12,E_SAV!$S2207-E_SAV!$AE2207,HLOOKUP(A_Stammdaten!$B$12-1,$AF$4:$AL$4004,ROW(C2207)-3,FALSE)-$AE2207)</f>
        <v>0</v>
      </c>
      <c r="AE2207" s="109">
        <f>HLOOKUP(A_Stammdaten!$B$12,$AF$4:$AL$4004,ROW(C2207)-3,FALSE)</f>
        <v>0</v>
      </c>
      <c r="AF2207" s="109">
        <f t="shared" si="251"/>
        <v>0</v>
      </c>
      <c r="AG2207" s="109">
        <f t="shared" si="255"/>
        <v>0</v>
      </c>
      <c r="AH2207" s="109">
        <f t="shared" si="255"/>
        <v>0</v>
      </c>
      <c r="AI2207" s="109">
        <f t="shared" si="255"/>
        <v>0</v>
      </c>
      <c r="AJ2207" s="109">
        <f t="shared" si="254"/>
        <v>0</v>
      </c>
      <c r="AK2207" s="109">
        <f t="shared" si="254"/>
        <v>0</v>
      </c>
      <c r="AL2207" s="109">
        <f t="shared" si="254"/>
        <v>0</v>
      </c>
    </row>
    <row r="2208" spans="1:38" x14ac:dyDescent="0.3">
      <c r="A2208" s="421"/>
      <c r="B2208" s="421"/>
      <c r="C2208" s="422"/>
      <c r="D2208" s="423"/>
      <c r="E2208" s="421"/>
      <c r="F2208" s="421"/>
      <c r="G2208" s="421"/>
      <c r="H2208" s="421"/>
      <c r="I2208" s="421"/>
      <c r="J2208" s="421"/>
      <c r="K2208" s="421"/>
      <c r="L2208" s="421"/>
      <c r="M2208" s="423"/>
      <c r="N2208" s="340">
        <f>IF(C2208&gt;A_Stammdaten!$B$12,0,SUM(E2208,F2208,H2208,J2208:K2208)-SUM(G2208,I2208,L2208:M2208))</f>
        <v>0</v>
      </c>
      <c r="O2208" s="421"/>
      <c r="P2208" s="421"/>
      <c r="Q2208" s="421"/>
      <c r="R2208" s="421"/>
      <c r="S2208" s="108">
        <f t="shared" si="252"/>
        <v>0</v>
      </c>
      <c r="T2208" s="341">
        <f>IF(ISBLANK($B2208),0,VLOOKUP($B2208,Listen!$A$2:$C$45,2,FALSE))</f>
        <v>0</v>
      </c>
      <c r="U2208" s="341">
        <f>IF(ISBLANK($B2208),0,VLOOKUP($B2208,Listen!$A$2:$C$45,3,FALSE))</f>
        <v>0</v>
      </c>
      <c r="V2208" s="342">
        <f t="shared" si="250"/>
        <v>0</v>
      </c>
      <c r="W2208" s="342">
        <f t="shared" si="249"/>
        <v>0</v>
      </c>
      <c r="X2208" s="342">
        <f t="shared" si="249"/>
        <v>0</v>
      </c>
      <c r="Y2208" s="342">
        <f t="shared" si="249"/>
        <v>0</v>
      </c>
      <c r="Z2208" s="342">
        <f t="shared" si="249"/>
        <v>0</v>
      </c>
      <c r="AA2208" s="342">
        <f t="shared" si="249"/>
        <v>0</v>
      </c>
      <c r="AB2208" s="342">
        <f t="shared" si="249"/>
        <v>0</v>
      </c>
      <c r="AC2208" s="109">
        <f t="shared" si="253"/>
        <v>0</v>
      </c>
      <c r="AD2208" s="109">
        <f>IF(C2208=A_Stammdaten!$B$12,E_SAV!$S2208-E_SAV!$AE2208,HLOOKUP(A_Stammdaten!$B$12-1,$AF$4:$AL$4004,ROW(C2208)-3,FALSE)-$AE2208)</f>
        <v>0</v>
      </c>
      <c r="AE2208" s="109">
        <f>HLOOKUP(A_Stammdaten!$B$12,$AF$4:$AL$4004,ROW(C2208)-3,FALSE)</f>
        <v>0</v>
      </c>
      <c r="AF2208" s="109">
        <f t="shared" si="251"/>
        <v>0</v>
      </c>
      <c r="AG2208" s="109">
        <f t="shared" si="255"/>
        <v>0</v>
      </c>
      <c r="AH2208" s="109">
        <f t="shared" si="255"/>
        <v>0</v>
      </c>
      <c r="AI2208" s="109">
        <f t="shared" si="255"/>
        <v>0</v>
      </c>
      <c r="AJ2208" s="109">
        <f t="shared" si="254"/>
        <v>0</v>
      </c>
      <c r="AK2208" s="109">
        <f t="shared" si="254"/>
        <v>0</v>
      </c>
      <c r="AL2208" s="109">
        <f t="shared" si="254"/>
        <v>0</v>
      </c>
    </row>
    <row r="2209" spans="1:38" x14ac:dyDescent="0.3">
      <c r="A2209" s="421"/>
      <c r="B2209" s="421"/>
      <c r="C2209" s="422"/>
      <c r="D2209" s="423"/>
      <c r="E2209" s="421"/>
      <c r="F2209" s="421"/>
      <c r="G2209" s="421"/>
      <c r="H2209" s="421"/>
      <c r="I2209" s="421"/>
      <c r="J2209" s="421"/>
      <c r="K2209" s="421"/>
      <c r="L2209" s="421"/>
      <c r="M2209" s="423"/>
      <c r="N2209" s="340">
        <f>IF(C2209&gt;A_Stammdaten!$B$12,0,SUM(E2209,F2209,H2209,J2209:K2209)-SUM(G2209,I2209,L2209:M2209))</f>
        <v>0</v>
      </c>
      <c r="O2209" s="421"/>
      <c r="P2209" s="421"/>
      <c r="Q2209" s="421"/>
      <c r="R2209" s="421"/>
      <c r="S2209" s="108">
        <f t="shared" si="252"/>
        <v>0</v>
      </c>
      <c r="T2209" s="341">
        <f>IF(ISBLANK($B2209),0,VLOOKUP($B2209,Listen!$A$2:$C$45,2,FALSE))</f>
        <v>0</v>
      </c>
      <c r="U2209" s="341">
        <f>IF(ISBLANK($B2209),0,VLOOKUP($B2209,Listen!$A$2:$C$45,3,FALSE))</f>
        <v>0</v>
      </c>
      <c r="V2209" s="342">
        <f t="shared" si="250"/>
        <v>0</v>
      </c>
      <c r="W2209" s="342">
        <f t="shared" si="249"/>
        <v>0</v>
      </c>
      <c r="X2209" s="342">
        <f t="shared" si="249"/>
        <v>0</v>
      </c>
      <c r="Y2209" s="342">
        <f t="shared" si="249"/>
        <v>0</v>
      </c>
      <c r="Z2209" s="342">
        <f t="shared" si="249"/>
        <v>0</v>
      </c>
      <c r="AA2209" s="342">
        <f t="shared" si="249"/>
        <v>0</v>
      </c>
      <c r="AB2209" s="342">
        <f t="shared" si="249"/>
        <v>0</v>
      </c>
      <c r="AC2209" s="109">
        <f t="shared" si="253"/>
        <v>0</v>
      </c>
      <c r="AD2209" s="109">
        <f>IF(C2209=A_Stammdaten!$B$12,E_SAV!$S2209-E_SAV!$AE2209,HLOOKUP(A_Stammdaten!$B$12-1,$AF$4:$AL$4004,ROW(C2209)-3,FALSE)-$AE2209)</f>
        <v>0</v>
      </c>
      <c r="AE2209" s="109">
        <f>HLOOKUP(A_Stammdaten!$B$12,$AF$4:$AL$4004,ROW(C2209)-3,FALSE)</f>
        <v>0</v>
      </c>
      <c r="AF2209" s="109">
        <f t="shared" si="251"/>
        <v>0</v>
      </c>
      <c r="AG2209" s="109">
        <f t="shared" si="255"/>
        <v>0</v>
      </c>
      <c r="AH2209" s="109">
        <f t="shared" si="255"/>
        <v>0</v>
      </c>
      <c r="AI2209" s="109">
        <f t="shared" si="255"/>
        <v>0</v>
      </c>
      <c r="AJ2209" s="109">
        <f t="shared" si="254"/>
        <v>0</v>
      </c>
      <c r="AK2209" s="109">
        <f t="shared" si="254"/>
        <v>0</v>
      </c>
      <c r="AL2209" s="109">
        <f t="shared" si="254"/>
        <v>0</v>
      </c>
    </row>
    <row r="2210" spans="1:38" x14ac:dyDescent="0.3">
      <c r="A2210" s="421"/>
      <c r="B2210" s="421"/>
      <c r="C2210" s="422"/>
      <c r="D2210" s="423"/>
      <c r="E2210" s="421"/>
      <c r="F2210" s="421"/>
      <c r="G2210" s="421"/>
      <c r="H2210" s="421"/>
      <c r="I2210" s="421"/>
      <c r="J2210" s="421"/>
      <c r="K2210" s="421"/>
      <c r="L2210" s="421"/>
      <c r="M2210" s="423"/>
      <c r="N2210" s="340">
        <f>IF(C2210&gt;A_Stammdaten!$B$12,0,SUM(E2210,F2210,H2210,J2210:K2210)-SUM(G2210,I2210,L2210:M2210))</f>
        <v>0</v>
      </c>
      <c r="O2210" s="421"/>
      <c r="P2210" s="421"/>
      <c r="Q2210" s="421"/>
      <c r="R2210" s="421"/>
      <c r="S2210" s="108">
        <f t="shared" si="252"/>
        <v>0</v>
      </c>
      <c r="T2210" s="341">
        <f>IF(ISBLANK($B2210),0,VLOOKUP($B2210,Listen!$A$2:$C$45,2,FALSE))</f>
        <v>0</v>
      </c>
      <c r="U2210" s="341">
        <f>IF(ISBLANK($B2210),0,VLOOKUP($B2210,Listen!$A$2:$C$45,3,FALSE))</f>
        <v>0</v>
      </c>
      <c r="V2210" s="342">
        <f t="shared" si="250"/>
        <v>0</v>
      </c>
      <c r="W2210" s="342">
        <f t="shared" si="249"/>
        <v>0</v>
      </c>
      <c r="X2210" s="342">
        <f t="shared" si="249"/>
        <v>0</v>
      </c>
      <c r="Y2210" s="342">
        <f t="shared" si="249"/>
        <v>0</v>
      </c>
      <c r="Z2210" s="342">
        <f t="shared" si="249"/>
        <v>0</v>
      </c>
      <c r="AA2210" s="342">
        <f t="shared" si="249"/>
        <v>0</v>
      </c>
      <c r="AB2210" s="342">
        <f t="shared" si="249"/>
        <v>0</v>
      </c>
      <c r="AC2210" s="109">
        <f t="shared" si="253"/>
        <v>0</v>
      </c>
      <c r="AD2210" s="109">
        <f>IF(C2210=A_Stammdaten!$B$12,E_SAV!$S2210-E_SAV!$AE2210,HLOOKUP(A_Stammdaten!$B$12-1,$AF$4:$AL$4004,ROW(C2210)-3,FALSE)-$AE2210)</f>
        <v>0</v>
      </c>
      <c r="AE2210" s="109">
        <f>HLOOKUP(A_Stammdaten!$B$12,$AF$4:$AL$4004,ROW(C2210)-3,FALSE)</f>
        <v>0</v>
      </c>
      <c r="AF2210" s="109">
        <f t="shared" si="251"/>
        <v>0</v>
      </c>
      <c r="AG2210" s="109">
        <f t="shared" si="255"/>
        <v>0</v>
      </c>
      <c r="AH2210" s="109">
        <f t="shared" si="255"/>
        <v>0</v>
      </c>
      <c r="AI2210" s="109">
        <f t="shared" si="255"/>
        <v>0</v>
      </c>
      <c r="AJ2210" s="109">
        <f t="shared" si="254"/>
        <v>0</v>
      </c>
      <c r="AK2210" s="109">
        <f t="shared" si="254"/>
        <v>0</v>
      </c>
      <c r="AL2210" s="109">
        <f t="shared" si="254"/>
        <v>0</v>
      </c>
    </row>
    <row r="2211" spans="1:38" x14ac:dyDescent="0.3">
      <c r="A2211" s="421"/>
      <c r="B2211" s="421"/>
      <c r="C2211" s="422"/>
      <c r="D2211" s="423"/>
      <c r="E2211" s="421"/>
      <c r="F2211" s="421"/>
      <c r="G2211" s="421"/>
      <c r="H2211" s="421"/>
      <c r="I2211" s="421"/>
      <c r="J2211" s="421"/>
      <c r="K2211" s="421"/>
      <c r="L2211" s="421"/>
      <c r="M2211" s="423"/>
      <c r="N2211" s="340">
        <f>IF(C2211&gt;A_Stammdaten!$B$12,0,SUM(E2211,F2211,H2211,J2211:K2211)-SUM(G2211,I2211,L2211:M2211))</f>
        <v>0</v>
      </c>
      <c r="O2211" s="421"/>
      <c r="P2211" s="421"/>
      <c r="Q2211" s="421"/>
      <c r="R2211" s="421"/>
      <c r="S2211" s="108">
        <f t="shared" si="252"/>
        <v>0</v>
      </c>
      <c r="T2211" s="341">
        <f>IF(ISBLANK($B2211),0,VLOOKUP($B2211,Listen!$A$2:$C$45,2,FALSE))</f>
        <v>0</v>
      </c>
      <c r="U2211" s="341">
        <f>IF(ISBLANK($B2211),0,VLOOKUP($B2211,Listen!$A$2:$C$45,3,FALSE))</f>
        <v>0</v>
      </c>
      <c r="V2211" s="342">
        <f t="shared" si="250"/>
        <v>0</v>
      </c>
      <c r="W2211" s="342">
        <f t="shared" si="249"/>
        <v>0</v>
      </c>
      <c r="X2211" s="342">
        <f t="shared" si="249"/>
        <v>0</v>
      </c>
      <c r="Y2211" s="342">
        <f t="shared" si="249"/>
        <v>0</v>
      </c>
      <c r="Z2211" s="342">
        <f t="shared" si="249"/>
        <v>0</v>
      </c>
      <c r="AA2211" s="342">
        <f t="shared" si="249"/>
        <v>0</v>
      </c>
      <c r="AB2211" s="342">
        <f t="shared" si="249"/>
        <v>0</v>
      </c>
      <c r="AC2211" s="109">
        <f t="shared" si="253"/>
        <v>0</v>
      </c>
      <c r="AD2211" s="109">
        <f>IF(C2211=A_Stammdaten!$B$12,E_SAV!$S2211-E_SAV!$AE2211,HLOOKUP(A_Stammdaten!$B$12-1,$AF$4:$AL$4004,ROW(C2211)-3,FALSE)-$AE2211)</f>
        <v>0</v>
      </c>
      <c r="AE2211" s="109">
        <f>HLOOKUP(A_Stammdaten!$B$12,$AF$4:$AL$4004,ROW(C2211)-3,FALSE)</f>
        <v>0</v>
      </c>
      <c r="AF2211" s="109">
        <f t="shared" si="251"/>
        <v>0</v>
      </c>
      <c r="AG2211" s="109">
        <f t="shared" si="255"/>
        <v>0</v>
      </c>
      <c r="AH2211" s="109">
        <f t="shared" si="255"/>
        <v>0</v>
      </c>
      <c r="AI2211" s="109">
        <f t="shared" si="255"/>
        <v>0</v>
      </c>
      <c r="AJ2211" s="109">
        <f t="shared" si="254"/>
        <v>0</v>
      </c>
      <c r="AK2211" s="109">
        <f t="shared" si="254"/>
        <v>0</v>
      </c>
      <c r="AL2211" s="109">
        <f t="shared" si="254"/>
        <v>0</v>
      </c>
    </row>
    <row r="2212" spans="1:38" x14ac:dyDescent="0.3">
      <c r="A2212" s="421"/>
      <c r="B2212" s="421"/>
      <c r="C2212" s="422"/>
      <c r="D2212" s="423"/>
      <c r="E2212" s="421"/>
      <c r="F2212" s="421"/>
      <c r="G2212" s="421"/>
      <c r="H2212" s="421"/>
      <c r="I2212" s="421"/>
      <c r="J2212" s="421"/>
      <c r="K2212" s="421"/>
      <c r="L2212" s="421"/>
      <c r="M2212" s="423"/>
      <c r="N2212" s="340">
        <f>IF(C2212&gt;A_Stammdaten!$B$12,0,SUM(E2212,F2212,H2212,J2212:K2212)-SUM(G2212,I2212,L2212:M2212))</f>
        <v>0</v>
      </c>
      <c r="O2212" s="421"/>
      <c r="P2212" s="421"/>
      <c r="Q2212" s="421"/>
      <c r="R2212" s="421"/>
      <c r="S2212" s="108">
        <f t="shared" si="252"/>
        <v>0</v>
      </c>
      <c r="T2212" s="341">
        <f>IF(ISBLANK($B2212),0,VLOOKUP($B2212,Listen!$A$2:$C$45,2,FALSE))</f>
        <v>0</v>
      </c>
      <c r="U2212" s="341">
        <f>IF(ISBLANK($B2212),0,VLOOKUP($B2212,Listen!$A$2:$C$45,3,FALSE))</f>
        <v>0</v>
      </c>
      <c r="V2212" s="342">
        <f t="shared" si="250"/>
        <v>0</v>
      </c>
      <c r="W2212" s="342">
        <f t="shared" si="249"/>
        <v>0</v>
      </c>
      <c r="X2212" s="342">
        <f t="shared" si="249"/>
        <v>0</v>
      </c>
      <c r="Y2212" s="342">
        <f t="shared" si="249"/>
        <v>0</v>
      </c>
      <c r="Z2212" s="342">
        <f t="shared" si="249"/>
        <v>0</v>
      </c>
      <c r="AA2212" s="342">
        <f t="shared" si="249"/>
        <v>0</v>
      </c>
      <c r="AB2212" s="342">
        <f t="shared" si="249"/>
        <v>0</v>
      </c>
      <c r="AC2212" s="109">
        <f t="shared" si="253"/>
        <v>0</v>
      </c>
      <c r="AD2212" s="109">
        <f>IF(C2212=A_Stammdaten!$B$12,E_SAV!$S2212-E_SAV!$AE2212,HLOOKUP(A_Stammdaten!$B$12-1,$AF$4:$AL$4004,ROW(C2212)-3,FALSE)-$AE2212)</f>
        <v>0</v>
      </c>
      <c r="AE2212" s="109">
        <f>HLOOKUP(A_Stammdaten!$B$12,$AF$4:$AL$4004,ROW(C2212)-3,FALSE)</f>
        <v>0</v>
      </c>
      <c r="AF2212" s="109">
        <f t="shared" si="251"/>
        <v>0</v>
      </c>
      <c r="AG2212" s="109">
        <f t="shared" si="255"/>
        <v>0</v>
      </c>
      <c r="AH2212" s="109">
        <f t="shared" si="255"/>
        <v>0</v>
      </c>
      <c r="AI2212" s="109">
        <f t="shared" si="255"/>
        <v>0</v>
      </c>
      <c r="AJ2212" s="109">
        <f t="shared" si="254"/>
        <v>0</v>
      </c>
      <c r="AK2212" s="109">
        <f t="shared" si="254"/>
        <v>0</v>
      </c>
      <c r="AL2212" s="109">
        <f t="shared" si="254"/>
        <v>0</v>
      </c>
    </row>
    <row r="2213" spans="1:38" x14ac:dyDescent="0.3">
      <c r="A2213" s="421"/>
      <c r="B2213" s="421"/>
      <c r="C2213" s="422"/>
      <c r="D2213" s="423"/>
      <c r="E2213" s="421"/>
      <c r="F2213" s="421"/>
      <c r="G2213" s="421"/>
      <c r="H2213" s="421"/>
      <c r="I2213" s="421"/>
      <c r="J2213" s="421"/>
      <c r="K2213" s="421"/>
      <c r="L2213" s="421"/>
      <c r="M2213" s="423"/>
      <c r="N2213" s="340">
        <f>IF(C2213&gt;A_Stammdaten!$B$12,0,SUM(E2213,F2213,H2213,J2213:K2213)-SUM(G2213,I2213,L2213:M2213))</f>
        <v>0</v>
      </c>
      <c r="O2213" s="421"/>
      <c r="P2213" s="421"/>
      <c r="Q2213" s="421"/>
      <c r="R2213" s="421"/>
      <c r="S2213" s="108">
        <f t="shared" si="252"/>
        <v>0</v>
      </c>
      <c r="T2213" s="341">
        <f>IF(ISBLANK($B2213),0,VLOOKUP($B2213,Listen!$A$2:$C$45,2,FALSE))</f>
        <v>0</v>
      </c>
      <c r="U2213" s="341">
        <f>IF(ISBLANK($B2213),0,VLOOKUP($B2213,Listen!$A$2:$C$45,3,FALSE))</f>
        <v>0</v>
      </c>
      <c r="V2213" s="342">
        <f t="shared" si="250"/>
        <v>0</v>
      </c>
      <c r="W2213" s="342">
        <f t="shared" si="249"/>
        <v>0</v>
      </c>
      <c r="X2213" s="342">
        <f t="shared" si="249"/>
        <v>0</v>
      </c>
      <c r="Y2213" s="342">
        <f t="shared" si="249"/>
        <v>0</v>
      </c>
      <c r="Z2213" s="342">
        <f t="shared" si="249"/>
        <v>0</v>
      </c>
      <c r="AA2213" s="342">
        <f t="shared" si="249"/>
        <v>0</v>
      </c>
      <c r="AB2213" s="342">
        <f t="shared" si="249"/>
        <v>0</v>
      </c>
      <c r="AC2213" s="109">
        <f t="shared" si="253"/>
        <v>0</v>
      </c>
      <c r="AD2213" s="109">
        <f>IF(C2213=A_Stammdaten!$B$12,E_SAV!$S2213-E_SAV!$AE2213,HLOOKUP(A_Stammdaten!$B$12-1,$AF$4:$AL$4004,ROW(C2213)-3,FALSE)-$AE2213)</f>
        <v>0</v>
      </c>
      <c r="AE2213" s="109">
        <f>HLOOKUP(A_Stammdaten!$B$12,$AF$4:$AL$4004,ROW(C2213)-3,FALSE)</f>
        <v>0</v>
      </c>
      <c r="AF2213" s="109">
        <f t="shared" si="251"/>
        <v>0</v>
      </c>
      <c r="AG2213" s="109">
        <f t="shared" si="255"/>
        <v>0</v>
      </c>
      <c r="AH2213" s="109">
        <f t="shared" si="255"/>
        <v>0</v>
      </c>
      <c r="AI2213" s="109">
        <f t="shared" si="255"/>
        <v>0</v>
      </c>
      <c r="AJ2213" s="109">
        <f t="shared" si="254"/>
        <v>0</v>
      </c>
      <c r="AK2213" s="109">
        <f t="shared" si="254"/>
        <v>0</v>
      </c>
      <c r="AL2213" s="109">
        <f t="shared" si="254"/>
        <v>0</v>
      </c>
    </row>
    <row r="2214" spans="1:38" x14ac:dyDescent="0.3">
      <c r="A2214" s="421"/>
      <c r="B2214" s="421"/>
      <c r="C2214" s="422"/>
      <c r="D2214" s="423"/>
      <c r="E2214" s="421"/>
      <c r="F2214" s="421"/>
      <c r="G2214" s="421"/>
      <c r="H2214" s="421"/>
      <c r="I2214" s="421"/>
      <c r="J2214" s="421"/>
      <c r="K2214" s="421"/>
      <c r="L2214" s="421"/>
      <c r="M2214" s="423"/>
      <c r="N2214" s="340">
        <f>IF(C2214&gt;A_Stammdaten!$B$12,0,SUM(E2214,F2214,H2214,J2214:K2214)-SUM(G2214,I2214,L2214:M2214))</f>
        <v>0</v>
      </c>
      <c r="O2214" s="421"/>
      <c r="P2214" s="421"/>
      <c r="Q2214" s="421"/>
      <c r="R2214" s="421"/>
      <c r="S2214" s="108">
        <f t="shared" si="252"/>
        <v>0</v>
      </c>
      <c r="T2214" s="341">
        <f>IF(ISBLANK($B2214),0,VLOOKUP($B2214,Listen!$A$2:$C$45,2,FALSE))</f>
        <v>0</v>
      </c>
      <c r="U2214" s="341">
        <f>IF(ISBLANK($B2214),0,VLOOKUP($B2214,Listen!$A$2:$C$45,3,FALSE))</f>
        <v>0</v>
      </c>
      <c r="V2214" s="342">
        <f t="shared" si="250"/>
        <v>0</v>
      </c>
      <c r="W2214" s="342">
        <f t="shared" si="249"/>
        <v>0</v>
      </c>
      <c r="X2214" s="342">
        <f t="shared" si="249"/>
        <v>0</v>
      </c>
      <c r="Y2214" s="342">
        <f t="shared" si="249"/>
        <v>0</v>
      </c>
      <c r="Z2214" s="342">
        <f t="shared" si="249"/>
        <v>0</v>
      </c>
      <c r="AA2214" s="342">
        <f t="shared" si="249"/>
        <v>0</v>
      </c>
      <c r="AB2214" s="342">
        <f t="shared" si="249"/>
        <v>0</v>
      </c>
      <c r="AC2214" s="109">
        <f t="shared" si="253"/>
        <v>0</v>
      </c>
      <c r="AD2214" s="109">
        <f>IF(C2214=A_Stammdaten!$B$12,E_SAV!$S2214-E_SAV!$AE2214,HLOOKUP(A_Stammdaten!$B$12-1,$AF$4:$AL$4004,ROW(C2214)-3,FALSE)-$AE2214)</f>
        <v>0</v>
      </c>
      <c r="AE2214" s="109">
        <f>HLOOKUP(A_Stammdaten!$B$12,$AF$4:$AL$4004,ROW(C2214)-3,FALSE)</f>
        <v>0</v>
      </c>
      <c r="AF2214" s="109">
        <f t="shared" si="251"/>
        <v>0</v>
      </c>
      <c r="AG2214" s="109">
        <f t="shared" si="255"/>
        <v>0</v>
      </c>
      <c r="AH2214" s="109">
        <f t="shared" si="255"/>
        <v>0</v>
      </c>
      <c r="AI2214" s="109">
        <f t="shared" si="255"/>
        <v>0</v>
      </c>
      <c r="AJ2214" s="109">
        <f t="shared" si="254"/>
        <v>0</v>
      </c>
      <c r="AK2214" s="109">
        <f t="shared" si="254"/>
        <v>0</v>
      </c>
      <c r="AL2214" s="109">
        <f t="shared" si="254"/>
        <v>0</v>
      </c>
    </row>
    <row r="2215" spans="1:38" x14ac:dyDescent="0.3">
      <c r="A2215" s="421"/>
      <c r="B2215" s="421"/>
      <c r="C2215" s="422"/>
      <c r="D2215" s="423"/>
      <c r="E2215" s="421"/>
      <c r="F2215" s="421"/>
      <c r="G2215" s="421"/>
      <c r="H2215" s="421"/>
      <c r="I2215" s="421"/>
      <c r="J2215" s="421"/>
      <c r="K2215" s="421"/>
      <c r="L2215" s="421"/>
      <c r="M2215" s="423"/>
      <c r="N2215" s="340">
        <f>IF(C2215&gt;A_Stammdaten!$B$12,0,SUM(E2215,F2215,H2215,J2215:K2215)-SUM(G2215,I2215,L2215:M2215))</f>
        <v>0</v>
      </c>
      <c r="O2215" s="421"/>
      <c r="P2215" s="421"/>
      <c r="Q2215" s="421"/>
      <c r="R2215" s="421"/>
      <c r="S2215" s="108">
        <f t="shared" si="252"/>
        <v>0</v>
      </c>
      <c r="T2215" s="341">
        <f>IF(ISBLANK($B2215),0,VLOOKUP($B2215,Listen!$A$2:$C$45,2,FALSE))</f>
        <v>0</v>
      </c>
      <c r="U2215" s="341">
        <f>IF(ISBLANK($B2215),0,VLOOKUP($B2215,Listen!$A$2:$C$45,3,FALSE))</f>
        <v>0</v>
      </c>
      <c r="V2215" s="342">
        <f t="shared" si="250"/>
        <v>0</v>
      </c>
      <c r="W2215" s="342">
        <f t="shared" si="249"/>
        <v>0</v>
      </c>
      <c r="X2215" s="342">
        <f t="shared" si="249"/>
        <v>0</v>
      </c>
      <c r="Y2215" s="342">
        <f t="shared" si="249"/>
        <v>0</v>
      </c>
      <c r="Z2215" s="342">
        <f t="shared" si="249"/>
        <v>0</v>
      </c>
      <c r="AA2215" s="342">
        <f t="shared" si="249"/>
        <v>0</v>
      </c>
      <c r="AB2215" s="342">
        <f t="shared" si="249"/>
        <v>0</v>
      </c>
      <c r="AC2215" s="109">
        <f t="shared" si="253"/>
        <v>0</v>
      </c>
      <c r="AD2215" s="109">
        <f>IF(C2215=A_Stammdaten!$B$12,E_SAV!$S2215-E_SAV!$AE2215,HLOOKUP(A_Stammdaten!$B$12-1,$AF$4:$AL$4004,ROW(C2215)-3,FALSE)-$AE2215)</f>
        <v>0</v>
      </c>
      <c r="AE2215" s="109">
        <f>HLOOKUP(A_Stammdaten!$B$12,$AF$4:$AL$4004,ROW(C2215)-3,FALSE)</f>
        <v>0</v>
      </c>
      <c r="AF2215" s="109">
        <f t="shared" si="251"/>
        <v>0</v>
      </c>
      <c r="AG2215" s="109">
        <f t="shared" si="255"/>
        <v>0</v>
      </c>
      <c r="AH2215" s="109">
        <f t="shared" si="255"/>
        <v>0</v>
      </c>
      <c r="AI2215" s="109">
        <f t="shared" si="255"/>
        <v>0</v>
      </c>
      <c r="AJ2215" s="109">
        <f t="shared" si="254"/>
        <v>0</v>
      </c>
      <c r="AK2215" s="109">
        <f t="shared" si="254"/>
        <v>0</v>
      </c>
      <c r="AL2215" s="109">
        <f t="shared" si="254"/>
        <v>0</v>
      </c>
    </row>
    <row r="2216" spans="1:38" x14ac:dyDescent="0.3">
      <c r="A2216" s="421"/>
      <c r="B2216" s="421"/>
      <c r="C2216" s="422"/>
      <c r="D2216" s="423"/>
      <c r="E2216" s="421"/>
      <c r="F2216" s="421"/>
      <c r="G2216" s="421"/>
      <c r="H2216" s="421"/>
      <c r="I2216" s="421"/>
      <c r="J2216" s="421"/>
      <c r="K2216" s="421"/>
      <c r="L2216" s="421"/>
      <c r="M2216" s="423"/>
      <c r="N2216" s="340">
        <f>IF(C2216&gt;A_Stammdaten!$B$12,0,SUM(E2216,F2216,H2216,J2216:K2216)-SUM(G2216,I2216,L2216:M2216))</f>
        <v>0</v>
      </c>
      <c r="O2216" s="421"/>
      <c r="P2216" s="421"/>
      <c r="Q2216" s="421"/>
      <c r="R2216" s="421"/>
      <c r="S2216" s="108">
        <f t="shared" si="252"/>
        <v>0</v>
      </c>
      <c r="T2216" s="341">
        <f>IF(ISBLANK($B2216),0,VLOOKUP($B2216,Listen!$A$2:$C$45,2,FALSE))</f>
        <v>0</v>
      </c>
      <c r="U2216" s="341">
        <f>IF(ISBLANK($B2216),0,VLOOKUP($B2216,Listen!$A$2:$C$45,3,FALSE))</f>
        <v>0</v>
      </c>
      <c r="V2216" s="342">
        <f t="shared" si="250"/>
        <v>0</v>
      </c>
      <c r="W2216" s="342">
        <f t="shared" si="249"/>
        <v>0</v>
      </c>
      <c r="X2216" s="342">
        <f t="shared" si="249"/>
        <v>0</v>
      </c>
      <c r="Y2216" s="342">
        <f t="shared" si="249"/>
        <v>0</v>
      </c>
      <c r="Z2216" s="342">
        <f t="shared" si="249"/>
        <v>0</v>
      </c>
      <c r="AA2216" s="342">
        <f t="shared" si="249"/>
        <v>0</v>
      </c>
      <c r="AB2216" s="342">
        <f t="shared" si="249"/>
        <v>0</v>
      </c>
      <c r="AC2216" s="109">
        <f t="shared" si="253"/>
        <v>0</v>
      </c>
      <c r="AD2216" s="109">
        <f>IF(C2216=A_Stammdaten!$B$12,E_SAV!$S2216-E_SAV!$AE2216,HLOOKUP(A_Stammdaten!$B$12-1,$AF$4:$AL$4004,ROW(C2216)-3,FALSE)-$AE2216)</f>
        <v>0</v>
      </c>
      <c r="AE2216" s="109">
        <f>HLOOKUP(A_Stammdaten!$B$12,$AF$4:$AL$4004,ROW(C2216)-3,FALSE)</f>
        <v>0</v>
      </c>
      <c r="AF2216" s="109">
        <f t="shared" si="251"/>
        <v>0</v>
      </c>
      <c r="AG2216" s="109">
        <f t="shared" si="255"/>
        <v>0</v>
      </c>
      <c r="AH2216" s="109">
        <f t="shared" si="255"/>
        <v>0</v>
      </c>
      <c r="AI2216" s="109">
        <f t="shared" si="255"/>
        <v>0</v>
      </c>
      <c r="AJ2216" s="109">
        <f t="shared" si="254"/>
        <v>0</v>
      </c>
      <c r="AK2216" s="109">
        <f t="shared" si="254"/>
        <v>0</v>
      </c>
      <c r="AL2216" s="109">
        <f t="shared" si="254"/>
        <v>0</v>
      </c>
    </row>
    <row r="2217" spans="1:38" x14ac:dyDescent="0.3">
      <c r="A2217" s="421"/>
      <c r="B2217" s="421"/>
      <c r="C2217" s="422"/>
      <c r="D2217" s="423"/>
      <c r="E2217" s="421"/>
      <c r="F2217" s="421"/>
      <c r="G2217" s="421"/>
      <c r="H2217" s="421"/>
      <c r="I2217" s="421"/>
      <c r="J2217" s="421"/>
      <c r="K2217" s="421"/>
      <c r="L2217" s="421"/>
      <c r="M2217" s="423"/>
      <c r="N2217" s="340">
        <f>IF(C2217&gt;A_Stammdaten!$B$12,0,SUM(E2217,F2217,H2217,J2217:K2217)-SUM(G2217,I2217,L2217:M2217))</f>
        <v>0</v>
      </c>
      <c r="O2217" s="421"/>
      <c r="P2217" s="421"/>
      <c r="Q2217" s="421"/>
      <c r="R2217" s="421"/>
      <c r="S2217" s="108">
        <f t="shared" si="252"/>
        <v>0</v>
      </c>
      <c r="T2217" s="341">
        <f>IF(ISBLANK($B2217),0,VLOOKUP($B2217,Listen!$A$2:$C$45,2,FALSE))</f>
        <v>0</v>
      </c>
      <c r="U2217" s="341">
        <f>IF(ISBLANK($B2217),0,VLOOKUP($B2217,Listen!$A$2:$C$45,3,FALSE))</f>
        <v>0</v>
      </c>
      <c r="V2217" s="342">
        <f t="shared" si="250"/>
        <v>0</v>
      </c>
      <c r="W2217" s="342">
        <f t="shared" si="249"/>
        <v>0</v>
      </c>
      <c r="X2217" s="342">
        <f t="shared" si="249"/>
        <v>0</v>
      </c>
      <c r="Y2217" s="342">
        <f t="shared" si="249"/>
        <v>0</v>
      </c>
      <c r="Z2217" s="342">
        <f t="shared" si="249"/>
        <v>0</v>
      </c>
      <c r="AA2217" s="342">
        <f t="shared" si="249"/>
        <v>0</v>
      </c>
      <c r="AB2217" s="342">
        <f t="shared" si="249"/>
        <v>0</v>
      </c>
      <c r="AC2217" s="109">
        <f t="shared" si="253"/>
        <v>0</v>
      </c>
      <c r="AD2217" s="109">
        <f>IF(C2217=A_Stammdaten!$B$12,E_SAV!$S2217-E_SAV!$AE2217,HLOOKUP(A_Stammdaten!$B$12-1,$AF$4:$AL$4004,ROW(C2217)-3,FALSE)-$AE2217)</f>
        <v>0</v>
      </c>
      <c r="AE2217" s="109">
        <f>HLOOKUP(A_Stammdaten!$B$12,$AF$4:$AL$4004,ROW(C2217)-3,FALSE)</f>
        <v>0</v>
      </c>
      <c r="AF2217" s="109">
        <f t="shared" si="251"/>
        <v>0</v>
      </c>
      <c r="AG2217" s="109">
        <f t="shared" si="255"/>
        <v>0</v>
      </c>
      <c r="AH2217" s="109">
        <f t="shared" si="255"/>
        <v>0</v>
      </c>
      <c r="AI2217" s="109">
        <f t="shared" si="255"/>
        <v>0</v>
      </c>
      <c r="AJ2217" s="109">
        <f t="shared" si="254"/>
        <v>0</v>
      </c>
      <c r="AK2217" s="109">
        <f t="shared" si="254"/>
        <v>0</v>
      </c>
      <c r="AL2217" s="109">
        <f t="shared" si="254"/>
        <v>0</v>
      </c>
    </row>
    <row r="2218" spans="1:38" x14ac:dyDescent="0.3">
      <c r="A2218" s="421"/>
      <c r="B2218" s="421"/>
      <c r="C2218" s="422"/>
      <c r="D2218" s="423"/>
      <c r="E2218" s="421"/>
      <c r="F2218" s="421"/>
      <c r="G2218" s="421"/>
      <c r="H2218" s="421"/>
      <c r="I2218" s="421"/>
      <c r="J2218" s="421"/>
      <c r="K2218" s="421"/>
      <c r="L2218" s="421"/>
      <c r="M2218" s="423"/>
      <c r="N2218" s="340">
        <f>IF(C2218&gt;A_Stammdaten!$B$12,0,SUM(E2218,F2218,H2218,J2218:K2218)-SUM(G2218,I2218,L2218:M2218))</f>
        <v>0</v>
      </c>
      <c r="O2218" s="421"/>
      <c r="P2218" s="421"/>
      <c r="Q2218" s="421"/>
      <c r="R2218" s="421"/>
      <c r="S2218" s="108">
        <f t="shared" si="252"/>
        <v>0</v>
      </c>
      <c r="T2218" s="341">
        <f>IF(ISBLANK($B2218),0,VLOOKUP($B2218,Listen!$A$2:$C$45,2,FALSE))</f>
        <v>0</v>
      </c>
      <c r="U2218" s="341">
        <f>IF(ISBLANK($B2218),0,VLOOKUP($B2218,Listen!$A$2:$C$45,3,FALSE))</f>
        <v>0</v>
      </c>
      <c r="V2218" s="342">
        <f t="shared" si="250"/>
        <v>0</v>
      </c>
      <c r="W2218" s="342">
        <f t="shared" si="249"/>
        <v>0</v>
      </c>
      <c r="X2218" s="342">
        <f t="shared" si="249"/>
        <v>0</v>
      </c>
      <c r="Y2218" s="342">
        <f t="shared" si="249"/>
        <v>0</v>
      </c>
      <c r="Z2218" s="342">
        <f t="shared" si="249"/>
        <v>0</v>
      </c>
      <c r="AA2218" s="342">
        <f t="shared" si="249"/>
        <v>0</v>
      </c>
      <c r="AB2218" s="342">
        <f t="shared" si="249"/>
        <v>0</v>
      </c>
      <c r="AC2218" s="109">
        <f t="shared" si="253"/>
        <v>0</v>
      </c>
      <c r="AD2218" s="109">
        <f>IF(C2218=A_Stammdaten!$B$12,E_SAV!$S2218-E_SAV!$AE2218,HLOOKUP(A_Stammdaten!$B$12-1,$AF$4:$AL$4004,ROW(C2218)-3,FALSE)-$AE2218)</f>
        <v>0</v>
      </c>
      <c r="AE2218" s="109">
        <f>HLOOKUP(A_Stammdaten!$B$12,$AF$4:$AL$4004,ROW(C2218)-3,FALSE)</f>
        <v>0</v>
      </c>
      <c r="AF2218" s="109">
        <f t="shared" si="251"/>
        <v>0</v>
      </c>
      <c r="AG2218" s="109">
        <f t="shared" si="255"/>
        <v>0</v>
      </c>
      <c r="AH2218" s="109">
        <f t="shared" si="255"/>
        <v>0</v>
      </c>
      <c r="AI2218" s="109">
        <f t="shared" si="255"/>
        <v>0</v>
      </c>
      <c r="AJ2218" s="109">
        <f t="shared" si="254"/>
        <v>0</v>
      </c>
      <c r="AK2218" s="109">
        <f t="shared" si="254"/>
        <v>0</v>
      </c>
      <c r="AL2218" s="109">
        <f t="shared" si="254"/>
        <v>0</v>
      </c>
    </row>
    <row r="2219" spans="1:38" x14ac:dyDescent="0.3">
      <c r="A2219" s="421"/>
      <c r="B2219" s="421"/>
      <c r="C2219" s="422"/>
      <c r="D2219" s="423"/>
      <c r="E2219" s="421"/>
      <c r="F2219" s="421"/>
      <c r="G2219" s="421"/>
      <c r="H2219" s="421"/>
      <c r="I2219" s="421"/>
      <c r="J2219" s="421"/>
      <c r="K2219" s="421"/>
      <c r="L2219" s="421"/>
      <c r="M2219" s="423"/>
      <c r="N2219" s="340">
        <f>IF(C2219&gt;A_Stammdaten!$B$12,0,SUM(E2219,F2219,H2219,J2219:K2219)-SUM(G2219,I2219,L2219:M2219))</f>
        <v>0</v>
      </c>
      <c r="O2219" s="421"/>
      <c r="P2219" s="421"/>
      <c r="Q2219" s="421"/>
      <c r="R2219" s="421"/>
      <c r="S2219" s="108">
        <f t="shared" si="252"/>
        <v>0</v>
      </c>
      <c r="T2219" s="341">
        <f>IF(ISBLANK($B2219),0,VLOOKUP($B2219,Listen!$A$2:$C$45,2,FALSE))</f>
        <v>0</v>
      </c>
      <c r="U2219" s="341">
        <f>IF(ISBLANK($B2219),0,VLOOKUP($B2219,Listen!$A$2:$C$45,3,FALSE))</f>
        <v>0</v>
      </c>
      <c r="V2219" s="342">
        <f t="shared" si="250"/>
        <v>0</v>
      </c>
      <c r="W2219" s="342">
        <f t="shared" si="249"/>
        <v>0</v>
      </c>
      <c r="X2219" s="342">
        <f t="shared" si="249"/>
        <v>0</v>
      </c>
      <c r="Y2219" s="342">
        <f t="shared" ref="W2219:AB2261" si="256">$T2219</f>
        <v>0</v>
      </c>
      <c r="Z2219" s="342">
        <f t="shared" si="256"/>
        <v>0</v>
      </c>
      <c r="AA2219" s="342">
        <f t="shared" si="256"/>
        <v>0</v>
      </c>
      <c r="AB2219" s="342">
        <f t="shared" si="256"/>
        <v>0</v>
      </c>
      <c r="AC2219" s="109">
        <f t="shared" si="253"/>
        <v>0</v>
      </c>
      <c r="AD2219" s="109">
        <f>IF(C2219=A_Stammdaten!$B$12,E_SAV!$S2219-E_SAV!$AE2219,HLOOKUP(A_Stammdaten!$B$12-1,$AF$4:$AL$4004,ROW(C2219)-3,FALSE)-$AE2219)</f>
        <v>0</v>
      </c>
      <c r="AE2219" s="109">
        <f>HLOOKUP(A_Stammdaten!$B$12,$AF$4:$AL$4004,ROW(C2219)-3,FALSE)</f>
        <v>0</v>
      </c>
      <c r="AF2219" s="109">
        <f t="shared" si="251"/>
        <v>0</v>
      </c>
      <c r="AG2219" s="109">
        <f t="shared" si="255"/>
        <v>0</v>
      </c>
      <c r="AH2219" s="109">
        <f t="shared" si="255"/>
        <v>0</v>
      </c>
      <c r="AI2219" s="109">
        <f t="shared" si="255"/>
        <v>0</v>
      </c>
      <c r="AJ2219" s="109">
        <f t="shared" si="254"/>
        <v>0</v>
      </c>
      <c r="AK2219" s="109">
        <f t="shared" si="254"/>
        <v>0</v>
      </c>
      <c r="AL2219" s="109">
        <f t="shared" si="254"/>
        <v>0</v>
      </c>
    </row>
    <row r="2220" spans="1:38" x14ac:dyDescent="0.3">
      <c r="A2220" s="421"/>
      <c r="B2220" s="421"/>
      <c r="C2220" s="422"/>
      <c r="D2220" s="423"/>
      <c r="E2220" s="421"/>
      <c r="F2220" s="421"/>
      <c r="G2220" s="421"/>
      <c r="H2220" s="421"/>
      <c r="I2220" s="421"/>
      <c r="J2220" s="421"/>
      <c r="K2220" s="421"/>
      <c r="L2220" s="421"/>
      <c r="M2220" s="423"/>
      <c r="N2220" s="340">
        <f>IF(C2220&gt;A_Stammdaten!$B$12,0,SUM(E2220,F2220,H2220,J2220:K2220)-SUM(G2220,I2220,L2220:M2220))</f>
        <v>0</v>
      </c>
      <c r="O2220" s="421"/>
      <c r="P2220" s="421"/>
      <c r="Q2220" s="421"/>
      <c r="R2220" s="421"/>
      <c r="S2220" s="108">
        <f t="shared" si="252"/>
        <v>0</v>
      </c>
      <c r="T2220" s="341">
        <f>IF(ISBLANK($B2220),0,VLOOKUP($B2220,Listen!$A$2:$C$45,2,FALSE))</f>
        <v>0</v>
      </c>
      <c r="U2220" s="341">
        <f>IF(ISBLANK($B2220),0,VLOOKUP($B2220,Listen!$A$2:$C$45,3,FALSE))</f>
        <v>0</v>
      </c>
      <c r="V2220" s="342">
        <f t="shared" si="250"/>
        <v>0</v>
      </c>
      <c r="W2220" s="342">
        <f t="shared" si="256"/>
        <v>0</v>
      </c>
      <c r="X2220" s="342">
        <f t="shared" si="256"/>
        <v>0</v>
      </c>
      <c r="Y2220" s="342">
        <f t="shared" si="256"/>
        <v>0</v>
      </c>
      <c r="Z2220" s="342">
        <f t="shared" si="256"/>
        <v>0</v>
      </c>
      <c r="AA2220" s="342">
        <f t="shared" si="256"/>
        <v>0</v>
      </c>
      <c r="AB2220" s="342">
        <f t="shared" si="256"/>
        <v>0</v>
      </c>
      <c r="AC2220" s="109">
        <f t="shared" si="253"/>
        <v>0</v>
      </c>
      <c r="AD2220" s="109">
        <f>IF(C2220=A_Stammdaten!$B$12,E_SAV!$S2220-E_SAV!$AE2220,HLOOKUP(A_Stammdaten!$B$12-1,$AF$4:$AL$4004,ROW(C2220)-3,FALSE)-$AE2220)</f>
        <v>0</v>
      </c>
      <c r="AE2220" s="109">
        <f>HLOOKUP(A_Stammdaten!$B$12,$AF$4:$AL$4004,ROW(C2220)-3,FALSE)</f>
        <v>0</v>
      </c>
      <c r="AF2220" s="109">
        <f t="shared" si="251"/>
        <v>0</v>
      </c>
      <c r="AG2220" s="109">
        <f t="shared" si="255"/>
        <v>0</v>
      </c>
      <c r="AH2220" s="109">
        <f t="shared" si="255"/>
        <v>0</v>
      </c>
      <c r="AI2220" s="109">
        <f t="shared" si="255"/>
        <v>0</v>
      </c>
      <c r="AJ2220" s="109">
        <f t="shared" si="254"/>
        <v>0</v>
      </c>
      <c r="AK2220" s="109">
        <f t="shared" si="254"/>
        <v>0</v>
      </c>
      <c r="AL2220" s="109">
        <f t="shared" si="254"/>
        <v>0</v>
      </c>
    </row>
    <row r="2221" spans="1:38" x14ac:dyDescent="0.3">
      <c r="A2221" s="421"/>
      <c r="B2221" s="421"/>
      <c r="C2221" s="422"/>
      <c r="D2221" s="423"/>
      <c r="E2221" s="421"/>
      <c r="F2221" s="421"/>
      <c r="G2221" s="421"/>
      <c r="H2221" s="421"/>
      <c r="I2221" s="421"/>
      <c r="J2221" s="421"/>
      <c r="K2221" s="421"/>
      <c r="L2221" s="421"/>
      <c r="M2221" s="423"/>
      <c r="N2221" s="340">
        <f>IF(C2221&gt;A_Stammdaten!$B$12,0,SUM(E2221,F2221,H2221,J2221:K2221)-SUM(G2221,I2221,L2221:M2221))</f>
        <v>0</v>
      </c>
      <c r="O2221" s="421"/>
      <c r="P2221" s="421"/>
      <c r="Q2221" s="421"/>
      <c r="R2221" s="421"/>
      <c r="S2221" s="108">
        <f t="shared" si="252"/>
        <v>0</v>
      </c>
      <c r="T2221" s="341">
        <f>IF(ISBLANK($B2221),0,VLOOKUP($B2221,Listen!$A$2:$C$45,2,FALSE))</f>
        <v>0</v>
      </c>
      <c r="U2221" s="341">
        <f>IF(ISBLANK($B2221),0,VLOOKUP($B2221,Listen!$A$2:$C$45,3,FALSE))</f>
        <v>0</v>
      </c>
      <c r="V2221" s="342">
        <f t="shared" si="250"/>
        <v>0</v>
      </c>
      <c r="W2221" s="342">
        <f t="shared" si="256"/>
        <v>0</v>
      </c>
      <c r="X2221" s="342">
        <f t="shared" si="256"/>
        <v>0</v>
      </c>
      <c r="Y2221" s="342">
        <f t="shared" si="256"/>
        <v>0</v>
      </c>
      <c r="Z2221" s="342">
        <f t="shared" si="256"/>
        <v>0</v>
      </c>
      <c r="AA2221" s="342">
        <f t="shared" si="256"/>
        <v>0</v>
      </c>
      <c r="AB2221" s="342">
        <f t="shared" si="256"/>
        <v>0</v>
      </c>
      <c r="AC2221" s="109">
        <f t="shared" si="253"/>
        <v>0</v>
      </c>
      <c r="AD2221" s="109">
        <f>IF(C2221=A_Stammdaten!$B$12,E_SAV!$S2221-E_SAV!$AE2221,HLOOKUP(A_Stammdaten!$B$12-1,$AF$4:$AL$4004,ROW(C2221)-3,FALSE)-$AE2221)</f>
        <v>0</v>
      </c>
      <c r="AE2221" s="109">
        <f>HLOOKUP(A_Stammdaten!$B$12,$AF$4:$AL$4004,ROW(C2221)-3,FALSE)</f>
        <v>0</v>
      </c>
      <c r="AF2221" s="109">
        <f t="shared" si="251"/>
        <v>0</v>
      </c>
      <c r="AG2221" s="109">
        <f t="shared" si="255"/>
        <v>0</v>
      </c>
      <c r="AH2221" s="109">
        <f t="shared" si="255"/>
        <v>0</v>
      </c>
      <c r="AI2221" s="109">
        <f t="shared" si="255"/>
        <v>0</v>
      </c>
      <c r="AJ2221" s="109">
        <f t="shared" si="254"/>
        <v>0</v>
      </c>
      <c r="AK2221" s="109">
        <f t="shared" si="254"/>
        <v>0</v>
      </c>
      <c r="AL2221" s="109">
        <f t="shared" si="254"/>
        <v>0</v>
      </c>
    </row>
    <row r="2222" spans="1:38" x14ac:dyDescent="0.3">
      <c r="A2222" s="421"/>
      <c r="B2222" s="421"/>
      <c r="C2222" s="422"/>
      <c r="D2222" s="423"/>
      <c r="E2222" s="421"/>
      <c r="F2222" s="421"/>
      <c r="G2222" s="421"/>
      <c r="H2222" s="421"/>
      <c r="I2222" s="421"/>
      <c r="J2222" s="421"/>
      <c r="K2222" s="421"/>
      <c r="L2222" s="421"/>
      <c r="M2222" s="423"/>
      <c r="N2222" s="340">
        <f>IF(C2222&gt;A_Stammdaten!$B$12,0,SUM(E2222,F2222,H2222,J2222:K2222)-SUM(G2222,I2222,L2222:M2222))</f>
        <v>0</v>
      </c>
      <c r="O2222" s="421"/>
      <c r="P2222" s="421"/>
      <c r="Q2222" s="421"/>
      <c r="R2222" s="421"/>
      <c r="S2222" s="108">
        <f t="shared" si="252"/>
        <v>0</v>
      </c>
      <c r="T2222" s="341">
        <f>IF(ISBLANK($B2222),0,VLOOKUP($B2222,Listen!$A$2:$C$45,2,FALSE))</f>
        <v>0</v>
      </c>
      <c r="U2222" s="341">
        <f>IF(ISBLANK($B2222),0,VLOOKUP($B2222,Listen!$A$2:$C$45,3,FALSE))</f>
        <v>0</v>
      </c>
      <c r="V2222" s="342">
        <f t="shared" si="250"/>
        <v>0</v>
      </c>
      <c r="W2222" s="342">
        <f t="shared" si="256"/>
        <v>0</v>
      </c>
      <c r="X2222" s="342">
        <f t="shared" si="256"/>
        <v>0</v>
      </c>
      <c r="Y2222" s="342">
        <f t="shared" si="256"/>
        <v>0</v>
      </c>
      <c r="Z2222" s="342">
        <f t="shared" si="256"/>
        <v>0</v>
      </c>
      <c r="AA2222" s="342">
        <f t="shared" si="256"/>
        <v>0</v>
      </c>
      <c r="AB2222" s="342">
        <f t="shared" si="256"/>
        <v>0</v>
      </c>
      <c r="AC2222" s="109">
        <f t="shared" si="253"/>
        <v>0</v>
      </c>
      <c r="AD2222" s="109">
        <f>IF(C2222=A_Stammdaten!$B$12,E_SAV!$S2222-E_SAV!$AE2222,HLOOKUP(A_Stammdaten!$B$12-1,$AF$4:$AL$4004,ROW(C2222)-3,FALSE)-$AE2222)</f>
        <v>0</v>
      </c>
      <c r="AE2222" s="109">
        <f>HLOOKUP(A_Stammdaten!$B$12,$AF$4:$AL$4004,ROW(C2222)-3,FALSE)</f>
        <v>0</v>
      </c>
      <c r="AF2222" s="109">
        <f t="shared" si="251"/>
        <v>0</v>
      </c>
      <c r="AG2222" s="109">
        <f t="shared" si="255"/>
        <v>0</v>
      </c>
      <c r="AH2222" s="109">
        <f t="shared" si="255"/>
        <v>0</v>
      </c>
      <c r="AI2222" s="109">
        <f t="shared" si="255"/>
        <v>0</v>
      </c>
      <c r="AJ2222" s="109">
        <f t="shared" si="254"/>
        <v>0</v>
      </c>
      <c r="AK2222" s="109">
        <f t="shared" si="254"/>
        <v>0</v>
      </c>
      <c r="AL2222" s="109">
        <f t="shared" si="254"/>
        <v>0</v>
      </c>
    </row>
    <row r="2223" spans="1:38" x14ac:dyDescent="0.3">
      <c r="A2223" s="421"/>
      <c r="B2223" s="421"/>
      <c r="C2223" s="422"/>
      <c r="D2223" s="423"/>
      <c r="E2223" s="421"/>
      <c r="F2223" s="421"/>
      <c r="G2223" s="421"/>
      <c r="H2223" s="421"/>
      <c r="I2223" s="421"/>
      <c r="J2223" s="421"/>
      <c r="K2223" s="421"/>
      <c r="L2223" s="421"/>
      <c r="M2223" s="423"/>
      <c r="N2223" s="340">
        <f>IF(C2223&gt;A_Stammdaten!$B$12,0,SUM(E2223,F2223,H2223,J2223:K2223)-SUM(G2223,I2223,L2223:M2223))</f>
        <v>0</v>
      </c>
      <c r="O2223" s="421"/>
      <c r="P2223" s="421"/>
      <c r="Q2223" s="421"/>
      <c r="R2223" s="421"/>
      <c r="S2223" s="108">
        <f t="shared" si="252"/>
        <v>0</v>
      </c>
      <c r="T2223" s="341">
        <f>IF(ISBLANK($B2223),0,VLOOKUP($B2223,Listen!$A$2:$C$45,2,FALSE))</f>
        <v>0</v>
      </c>
      <c r="U2223" s="341">
        <f>IF(ISBLANK($B2223),0,VLOOKUP($B2223,Listen!$A$2:$C$45,3,FALSE))</f>
        <v>0</v>
      </c>
      <c r="V2223" s="342">
        <f t="shared" si="250"/>
        <v>0</v>
      </c>
      <c r="W2223" s="342">
        <f t="shared" si="256"/>
        <v>0</v>
      </c>
      <c r="X2223" s="342">
        <f t="shared" si="256"/>
        <v>0</v>
      </c>
      <c r="Y2223" s="342">
        <f t="shared" si="256"/>
        <v>0</v>
      </c>
      <c r="Z2223" s="342">
        <f t="shared" si="256"/>
        <v>0</v>
      </c>
      <c r="AA2223" s="342">
        <f t="shared" si="256"/>
        <v>0</v>
      </c>
      <c r="AB2223" s="342">
        <f t="shared" si="256"/>
        <v>0</v>
      </c>
      <c r="AC2223" s="109">
        <f t="shared" si="253"/>
        <v>0</v>
      </c>
      <c r="AD2223" s="109">
        <f>IF(C2223=A_Stammdaten!$B$12,E_SAV!$S2223-E_SAV!$AE2223,HLOOKUP(A_Stammdaten!$B$12-1,$AF$4:$AL$4004,ROW(C2223)-3,FALSE)-$AE2223)</f>
        <v>0</v>
      </c>
      <c r="AE2223" s="109">
        <f>HLOOKUP(A_Stammdaten!$B$12,$AF$4:$AL$4004,ROW(C2223)-3,FALSE)</f>
        <v>0</v>
      </c>
      <c r="AF2223" s="109">
        <f t="shared" si="251"/>
        <v>0</v>
      </c>
      <c r="AG2223" s="109">
        <f t="shared" si="255"/>
        <v>0</v>
      </c>
      <c r="AH2223" s="109">
        <f t="shared" si="255"/>
        <v>0</v>
      </c>
      <c r="AI2223" s="109">
        <f t="shared" si="255"/>
        <v>0</v>
      </c>
      <c r="AJ2223" s="109">
        <f t="shared" si="254"/>
        <v>0</v>
      </c>
      <c r="AK2223" s="109">
        <f t="shared" si="254"/>
        <v>0</v>
      </c>
      <c r="AL2223" s="109">
        <f t="shared" si="254"/>
        <v>0</v>
      </c>
    </row>
    <row r="2224" spans="1:38" x14ac:dyDescent="0.3">
      <c r="A2224" s="421"/>
      <c r="B2224" s="421"/>
      <c r="C2224" s="422"/>
      <c r="D2224" s="423"/>
      <c r="E2224" s="421"/>
      <c r="F2224" s="421"/>
      <c r="G2224" s="421"/>
      <c r="H2224" s="421"/>
      <c r="I2224" s="421"/>
      <c r="J2224" s="421"/>
      <c r="K2224" s="421"/>
      <c r="L2224" s="421"/>
      <c r="M2224" s="423"/>
      <c r="N2224" s="340">
        <f>IF(C2224&gt;A_Stammdaten!$B$12,0,SUM(E2224,F2224,H2224,J2224:K2224)-SUM(G2224,I2224,L2224:M2224))</f>
        <v>0</v>
      </c>
      <c r="O2224" s="421"/>
      <c r="P2224" s="421"/>
      <c r="Q2224" s="421"/>
      <c r="R2224" s="421"/>
      <c r="S2224" s="108">
        <f t="shared" si="252"/>
        <v>0</v>
      </c>
      <c r="T2224" s="341">
        <f>IF(ISBLANK($B2224),0,VLOOKUP($B2224,Listen!$A$2:$C$45,2,FALSE))</f>
        <v>0</v>
      </c>
      <c r="U2224" s="341">
        <f>IF(ISBLANK($B2224),0,VLOOKUP($B2224,Listen!$A$2:$C$45,3,FALSE))</f>
        <v>0</v>
      </c>
      <c r="V2224" s="342">
        <f t="shared" si="250"/>
        <v>0</v>
      </c>
      <c r="W2224" s="342">
        <f t="shared" si="256"/>
        <v>0</v>
      </c>
      <c r="X2224" s="342">
        <f t="shared" si="256"/>
        <v>0</v>
      </c>
      <c r="Y2224" s="342">
        <f t="shared" si="256"/>
        <v>0</v>
      </c>
      <c r="Z2224" s="342">
        <f t="shared" si="256"/>
        <v>0</v>
      </c>
      <c r="AA2224" s="342">
        <f t="shared" si="256"/>
        <v>0</v>
      </c>
      <c r="AB2224" s="342">
        <f t="shared" si="256"/>
        <v>0</v>
      </c>
      <c r="AC2224" s="109">
        <f t="shared" si="253"/>
        <v>0</v>
      </c>
      <c r="AD2224" s="109">
        <f>IF(C2224=A_Stammdaten!$B$12,E_SAV!$S2224-E_SAV!$AE2224,HLOOKUP(A_Stammdaten!$B$12-1,$AF$4:$AL$4004,ROW(C2224)-3,FALSE)-$AE2224)</f>
        <v>0</v>
      </c>
      <c r="AE2224" s="109">
        <f>HLOOKUP(A_Stammdaten!$B$12,$AF$4:$AL$4004,ROW(C2224)-3,FALSE)</f>
        <v>0</v>
      </c>
      <c r="AF2224" s="109">
        <f t="shared" si="251"/>
        <v>0</v>
      </c>
      <c r="AG2224" s="109">
        <f t="shared" si="255"/>
        <v>0</v>
      </c>
      <c r="AH2224" s="109">
        <f t="shared" si="255"/>
        <v>0</v>
      </c>
      <c r="AI2224" s="109">
        <f t="shared" si="255"/>
        <v>0</v>
      </c>
      <c r="AJ2224" s="109">
        <f t="shared" si="254"/>
        <v>0</v>
      </c>
      <c r="AK2224" s="109">
        <f t="shared" si="254"/>
        <v>0</v>
      </c>
      <c r="AL2224" s="109">
        <f t="shared" si="254"/>
        <v>0</v>
      </c>
    </row>
    <row r="2225" spans="1:38" x14ac:dyDescent="0.3">
      <c r="A2225" s="421"/>
      <c r="B2225" s="421"/>
      <c r="C2225" s="422"/>
      <c r="D2225" s="423"/>
      <c r="E2225" s="421"/>
      <c r="F2225" s="421"/>
      <c r="G2225" s="421"/>
      <c r="H2225" s="421"/>
      <c r="I2225" s="421"/>
      <c r="J2225" s="421"/>
      <c r="K2225" s="421"/>
      <c r="L2225" s="421"/>
      <c r="M2225" s="423"/>
      <c r="N2225" s="340">
        <f>IF(C2225&gt;A_Stammdaten!$B$12,0,SUM(E2225,F2225,H2225,J2225:K2225)-SUM(G2225,I2225,L2225:M2225))</f>
        <v>0</v>
      </c>
      <c r="O2225" s="421"/>
      <c r="P2225" s="421"/>
      <c r="Q2225" s="421"/>
      <c r="R2225" s="421"/>
      <c r="S2225" s="108">
        <f t="shared" si="252"/>
        <v>0</v>
      </c>
      <c r="T2225" s="341">
        <f>IF(ISBLANK($B2225),0,VLOOKUP($B2225,Listen!$A$2:$C$45,2,FALSE))</f>
        <v>0</v>
      </c>
      <c r="U2225" s="341">
        <f>IF(ISBLANK($B2225),0,VLOOKUP($B2225,Listen!$A$2:$C$45,3,FALSE))</f>
        <v>0</v>
      </c>
      <c r="V2225" s="342">
        <f t="shared" si="250"/>
        <v>0</v>
      </c>
      <c r="W2225" s="342">
        <f t="shared" si="256"/>
        <v>0</v>
      </c>
      <c r="X2225" s="342">
        <f t="shared" si="256"/>
        <v>0</v>
      </c>
      <c r="Y2225" s="342">
        <f t="shared" si="256"/>
        <v>0</v>
      </c>
      <c r="Z2225" s="342">
        <f t="shared" si="256"/>
        <v>0</v>
      </c>
      <c r="AA2225" s="342">
        <f t="shared" si="256"/>
        <v>0</v>
      </c>
      <c r="AB2225" s="342">
        <f t="shared" si="256"/>
        <v>0</v>
      </c>
      <c r="AC2225" s="109">
        <f t="shared" si="253"/>
        <v>0</v>
      </c>
      <c r="AD2225" s="109">
        <f>IF(C2225=A_Stammdaten!$B$12,E_SAV!$S2225-E_SAV!$AE2225,HLOOKUP(A_Stammdaten!$B$12-1,$AF$4:$AL$4004,ROW(C2225)-3,FALSE)-$AE2225)</f>
        <v>0</v>
      </c>
      <c r="AE2225" s="109">
        <f>HLOOKUP(A_Stammdaten!$B$12,$AF$4:$AL$4004,ROW(C2225)-3,FALSE)</f>
        <v>0</v>
      </c>
      <c r="AF2225" s="109">
        <f t="shared" si="251"/>
        <v>0</v>
      </c>
      <c r="AG2225" s="109">
        <f t="shared" si="255"/>
        <v>0</v>
      </c>
      <c r="AH2225" s="109">
        <f t="shared" si="255"/>
        <v>0</v>
      </c>
      <c r="AI2225" s="109">
        <f t="shared" si="255"/>
        <v>0</v>
      </c>
      <c r="AJ2225" s="109">
        <f t="shared" si="254"/>
        <v>0</v>
      </c>
      <c r="AK2225" s="109">
        <f t="shared" si="254"/>
        <v>0</v>
      </c>
      <c r="AL2225" s="109">
        <f t="shared" si="254"/>
        <v>0</v>
      </c>
    </row>
    <row r="2226" spans="1:38" x14ac:dyDescent="0.3">
      <c r="A2226" s="421"/>
      <c r="B2226" s="421"/>
      <c r="C2226" s="422"/>
      <c r="D2226" s="423"/>
      <c r="E2226" s="421"/>
      <c r="F2226" s="421"/>
      <c r="G2226" s="421"/>
      <c r="H2226" s="421"/>
      <c r="I2226" s="421"/>
      <c r="J2226" s="421"/>
      <c r="K2226" s="421"/>
      <c r="L2226" s="421"/>
      <c r="M2226" s="423"/>
      <c r="N2226" s="340">
        <f>IF(C2226&gt;A_Stammdaten!$B$12,0,SUM(E2226,F2226,H2226,J2226:K2226)-SUM(G2226,I2226,L2226:M2226))</f>
        <v>0</v>
      </c>
      <c r="O2226" s="421"/>
      <c r="P2226" s="421"/>
      <c r="Q2226" s="421"/>
      <c r="R2226" s="421"/>
      <c r="S2226" s="108">
        <f t="shared" si="252"/>
        <v>0</v>
      </c>
      <c r="T2226" s="341">
        <f>IF(ISBLANK($B2226),0,VLOOKUP($B2226,Listen!$A$2:$C$45,2,FALSE))</f>
        <v>0</v>
      </c>
      <c r="U2226" s="341">
        <f>IF(ISBLANK($B2226),0,VLOOKUP($B2226,Listen!$A$2:$C$45,3,FALSE))</f>
        <v>0</v>
      </c>
      <c r="V2226" s="342">
        <f t="shared" si="250"/>
        <v>0</v>
      </c>
      <c r="W2226" s="342">
        <f t="shared" si="256"/>
        <v>0</v>
      </c>
      <c r="X2226" s="342">
        <f t="shared" si="256"/>
        <v>0</v>
      </c>
      <c r="Y2226" s="342">
        <f t="shared" si="256"/>
        <v>0</v>
      </c>
      <c r="Z2226" s="342">
        <f t="shared" si="256"/>
        <v>0</v>
      </c>
      <c r="AA2226" s="342">
        <f t="shared" si="256"/>
        <v>0</v>
      </c>
      <c r="AB2226" s="342">
        <f t="shared" si="256"/>
        <v>0</v>
      </c>
      <c r="AC2226" s="109">
        <f t="shared" si="253"/>
        <v>0</v>
      </c>
      <c r="AD2226" s="109">
        <f>IF(C2226=A_Stammdaten!$B$12,E_SAV!$S2226-E_SAV!$AE2226,HLOOKUP(A_Stammdaten!$B$12-1,$AF$4:$AL$4004,ROW(C2226)-3,FALSE)-$AE2226)</f>
        <v>0</v>
      </c>
      <c r="AE2226" s="109">
        <f>HLOOKUP(A_Stammdaten!$B$12,$AF$4:$AL$4004,ROW(C2226)-3,FALSE)</f>
        <v>0</v>
      </c>
      <c r="AF2226" s="109">
        <f t="shared" si="251"/>
        <v>0</v>
      </c>
      <c r="AG2226" s="109">
        <f t="shared" si="255"/>
        <v>0</v>
      </c>
      <c r="AH2226" s="109">
        <f t="shared" si="255"/>
        <v>0</v>
      </c>
      <c r="AI2226" s="109">
        <f t="shared" si="255"/>
        <v>0</v>
      </c>
      <c r="AJ2226" s="109">
        <f t="shared" si="254"/>
        <v>0</v>
      </c>
      <c r="AK2226" s="109">
        <f t="shared" si="254"/>
        <v>0</v>
      </c>
      <c r="AL2226" s="109">
        <f t="shared" si="254"/>
        <v>0</v>
      </c>
    </row>
    <row r="2227" spans="1:38" x14ac:dyDescent="0.3">
      <c r="A2227" s="421"/>
      <c r="B2227" s="421"/>
      <c r="C2227" s="422"/>
      <c r="D2227" s="423"/>
      <c r="E2227" s="421"/>
      <c r="F2227" s="421"/>
      <c r="G2227" s="421"/>
      <c r="H2227" s="421"/>
      <c r="I2227" s="421"/>
      <c r="J2227" s="421"/>
      <c r="K2227" s="421"/>
      <c r="L2227" s="421"/>
      <c r="M2227" s="423"/>
      <c r="N2227" s="340">
        <f>IF(C2227&gt;A_Stammdaten!$B$12,0,SUM(E2227,F2227,H2227,J2227:K2227)-SUM(G2227,I2227,L2227:M2227))</f>
        <v>0</v>
      </c>
      <c r="O2227" s="421"/>
      <c r="P2227" s="421"/>
      <c r="Q2227" s="421"/>
      <c r="R2227" s="421"/>
      <c r="S2227" s="108">
        <f t="shared" si="252"/>
        <v>0</v>
      </c>
      <c r="T2227" s="341">
        <f>IF(ISBLANK($B2227),0,VLOOKUP($B2227,Listen!$A$2:$C$45,2,FALSE))</f>
        <v>0</v>
      </c>
      <c r="U2227" s="341">
        <f>IF(ISBLANK($B2227),0,VLOOKUP($B2227,Listen!$A$2:$C$45,3,FALSE))</f>
        <v>0</v>
      </c>
      <c r="V2227" s="342">
        <f t="shared" si="250"/>
        <v>0</v>
      </c>
      <c r="W2227" s="342">
        <f t="shared" si="256"/>
        <v>0</v>
      </c>
      <c r="X2227" s="342">
        <f t="shared" si="256"/>
        <v>0</v>
      </c>
      <c r="Y2227" s="342">
        <f t="shared" si="256"/>
        <v>0</v>
      </c>
      <c r="Z2227" s="342">
        <f t="shared" si="256"/>
        <v>0</v>
      </c>
      <c r="AA2227" s="342">
        <f t="shared" si="256"/>
        <v>0</v>
      </c>
      <c r="AB2227" s="342">
        <f t="shared" si="256"/>
        <v>0</v>
      </c>
      <c r="AC2227" s="109">
        <f t="shared" si="253"/>
        <v>0</v>
      </c>
      <c r="AD2227" s="109">
        <f>IF(C2227=A_Stammdaten!$B$12,E_SAV!$S2227-E_SAV!$AE2227,HLOOKUP(A_Stammdaten!$B$12-1,$AF$4:$AL$4004,ROW(C2227)-3,FALSE)-$AE2227)</f>
        <v>0</v>
      </c>
      <c r="AE2227" s="109">
        <f>HLOOKUP(A_Stammdaten!$B$12,$AF$4:$AL$4004,ROW(C2227)-3,FALSE)</f>
        <v>0</v>
      </c>
      <c r="AF2227" s="109">
        <f t="shared" si="251"/>
        <v>0</v>
      </c>
      <c r="AG2227" s="109">
        <f t="shared" si="255"/>
        <v>0</v>
      </c>
      <c r="AH2227" s="109">
        <f t="shared" si="255"/>
        <v>0</v>
      </c>
      <c r="AI2227" s="109">
        <f t="shared" si="255"/>
        <v>0</v>
      </c>
      <c r="AJ2227" s="109">
        <f t="shared" si="254"/>
        <v>0</v>
      </c>
      <c r="AK2227" s="109">
        <f t="shared" si="254"/>
        <v>0</v>
      </c>
      <c r="AL2227" s="109">
        <f t="shared" si="254"/>
        <v>0</v>
      </c>
    </row>
    <row r="2228" spans="1:38" x14ac:dyDescent="0.3">
      <c r="A2228" s="421"/>
      <c r="B2228" s="421"/>
      <c r="C2228" s="422"/>
      <c r="D2228" s="423"/>
      <c r="E2228" s="421"/>
      <c r="F2228" s="421"/>
      <c r="G2228" s="421"/>
      <c r="H2228" s="421"/>
      <c r="I2228" s="421"/>
      <c r="J2228" s="421"/>
      <c r="K2228" s="421"/>
      <c r="L2228" s="421"/>
      <c r="M2228" s="423"/>
      <c r="N2228" s="340">
        <f>IF(C2228&gt;A_Stammdaten!$B$12,0,SUM(E2228,F2228,H2228,J2228:K2228)-SUM(G2228,I2228,L2228:M2228))</f>
        <v>0</v>
      </c>
      <c r="O2228" s="421"/>
      <c r="P2228" s="421"/>
      <c r="Q2228" s="421"/>
      <c r="R2228" s="421"/>
      <c r="S2228" s="108">
        <f t="shared" si="252"/>
        <v>0</v>
      </c>
      <c r="T2228" s="341">
        <f>IF(ISBLANK($B2228),0,VLOOKUP($B2228,Listen!$A$2:$C$45,2,FALSE))</f>
        <v>0</v>
      </c>
      <c r="U2228" s="341">
        <f>IF(ISBLANK($B2228),0,VLOOKUP($B2228,Listen!$A$2:$C$45,3,FALSE))</f>
        <v>0</v>
      </c>
      <c r="V2228" s="342">
        <f t="shared" si="250"/>
        <v>0</v>
      </c>
      <c r="W2228" s="342">
        <f t="shared" si="256"/>
        <v>0</v>
      </c>
      <c r="X2228" s="342">
        <f t="shared" si="256"/>
        <v>0</v>
      </c>
      <c r="Y2228" s="342">
        <f t="shared" si="256"/>
        <v>0</v>
      </c>
      <c r="Z2228" s="342">
        <f t="shared" si="256"/>
        <v>0</v>
      </c>
      <c r="AA2228" s="342">
        <f t="shared" si="256"/>
        <v>0</v>
      </c>
      <c r="AB2228" s="342">
        <f t="shared" si="256"/>
        <v>0</v>
      </c>
      <c r="AC2228" s="109">
        <f t="shared" si="253"/>
        <v>0</v>
      </c>
      <c r="AD2228" s="109">
        <f>IF(C2228=A_Stammdaten!$B$12,E_SAV!$S2228-E_SAV!$AE2228,HLOOKUP(A_Stammdaten!$B$12-1,$AF$4:$AL$4004,ROW(C2228)-3,FALSE)-$AE2228)</f>
        <v>0</v>
      </c>
      <c r="AE2228" s="109">
        <f>HLOOKUP(A_Stammdaten!$B$12,$AF$4:$AL$4004,ROW(C2228)-3,FALSE)</f>
        <v>0</v>
      </c>
      <c r="AF2228" s="109">
        <f t="shared" si="251"/>
        <v>0</v>
      </c>
      <c r="AG2228" s="109">
        <f t="shared" si="255"/>
        <v>0</v>
      </c>
      <c r="AH2228" s="109">
        <f t="shared" si="255"/>
        <v>0</v>
      </c>
      <c r="AI2228" s="109">
        <f t="shared" si="255"/>
        <v>0</v>
      </c>
      <c r="AJ2228" s="109">
        <f t="shared" si="254"/>
        <v>0</v>
      </c>
      <c r="AK2228" s="109">
        <f t="shared" si="254"/>
        <v>0</v>
      </c>
      <c r="AL2228" s="109">
        <f t="shared" si="254"/>
        <v>0</v>
      </c>
    </row>
    <row r="2229" spans="1:38" x14ac:dyDescent="0.3">
      <c r="A2229" s="421"/>
      <c r="B2229" s="421"/>
      <c r="C2229" s="422"/>
      <c r="D2229" s="423"/>
      <c r="E2229" s="421"/>
      <c r="F2229" s="421"/>
      <c r="G2229" s="421"/>
      <c r="H2229" s="421"/>
      <c r="I2229" s="421"/>
      <c r="J2229" s="421"/>
      <c r="K2229" s="421"/>
      <c r="L2229" s="421"/>
      <c r="M2229" s="423"/>
      <c r="N2229" s="340">
        <f>IF(C2229&gt;A_Stammdaten!$B$12,0,SUM(E2229,F2229,H2229,J2229:K2229)-SUM(G2229,I2229,L2229:M2229))</f>
        <v>0</v>
      </c>
      <c r="O2229" s="421"/>
      <c r="P2229" s="421"/>
      <c r="Q2229" s="421"/>
      <c r="R2229" s="421"/>
      <c r="S2229" s="108">
        <f t="shared" si="252"/>
        <v>0</v>
      </c>
      <c r="T2229" s="341">
        <f>IF(ISBLANK($B2229),0,VLOOKUP($B2229,Listen!$A$2:$C$45,2,FALSE))</f>
        <v>0</v>
      </c>
      <c r="U2229" s="341">
        <f>IF(ISBLANK($B2229),0,VLOOKUP($B2229,Listen!$A$2:$C$45,3,FALSE))</f>
        <v>0</v>
      </c>
      <c r="V2229" s="342">
        <f t="shared" si="250"/>
        <v>0</v>
      </c>
      <c r="W2229" s="342">
        <f t="shared" si="256"/>
        <v>0</v>
      </c>
      <c r="X2229" s="342">
        <f t="shared" si="256"/>
        <v>0</v>
      </c>
      <c r="Y2229" s="342">
        <f t="shared" si="256"/>
        <v>0</v>
      </c>
      <c r="Z2229" s="342">
        <f t="shared" si="256"/>
        <v>0</v>
      </c>
      <c r="AA2229" s="342">
        <f t="shared" si="256"/>
        <v>0</v>
      </c>
      <c r="AB2229" s="342">
        <f t="shared" si="256"/>
        <v>0</v>
      </c>
      <c r="AC2229" s="109">
        <f t="shared" si="253"/>
        <v>0</v>
      </c>
      <c r="AD2229" s="109">
        <f>IF(C2229=A_Stammdaten!$B$12,E_SAV!$S2229-E_SAV!$AE2229,HLOOKUP(A_Stammdaten!$B$12-1,$AF$4:$AL$4004,ROW(C2229)-3,FALSE)-$AE2229)</f>
        <v>0</v>
      </c>
      <c r="AE2229" s="109">
        <f>HLOOKUP(A_Stammdaten!$B$12,$AF$4:$AL$4004,ROW(C2229)-3,FALSE)</f>
        <v>0</v>
      </c>
      <c r="AF2229" s="109">
        <f t="shared" si="251"/>
        <v>0</v>
      </c>
      <c r="AG2229" s="109">
        <f t="shared" si="255"/>
        <v>0</v>
      </c>
      <c r="AH2229" s="109">
        <f t="shared" si="255"/>
        <v>0</v>
      </c>
      <c r="AI2229" s="109">
        <f t="shared" si="255"/>
        <v>0</v>
      </c>
      <c r="AJ2229" s="109">
        <f t="shared" si="254"/>
        <v>0</v>
      </c>
      <c r="AK2229" s="109">
        <f t="shared" si="254"/>
        <v>0</v>
      </c>
      <c r="AL2229" s="109">
        <f t="shared" si="254"/>
        <v>0</v>
      </c>
    </row>
    <row r="2230" spans="1:38" x14ac:dyDescent="0.3">
      <c r="A2230" s="421"/>
      <c r="B2230" s="421"/>
      <c r="C2230" s="422"/>
      <c r="D2230" s="423"/>
      <c r="E2230" s="421"/>
      <c r="F2230" s="421"/>
      <c r="G2230" s="421"/>
      <c r="H2230" s="421"/>
      <c r="I2230" s="421"/>
      <c r="J2230" s="421"/>
      <c r="K2230" s="421"/>
      <c r="L2230" s="421"/>
      <c r="M2230" s="423"/>
      <c r="N2230" s="340">
        <f>IF(C2230&gt;A_Stammdaten!$B$12,0,SUM(E2230,F2230,H2230,J2230:K2230)-SUM(G2230,I2230,L2230:M2230))</f>
        <v>0</v>
      </c>
      <c r="O2230" s="421"/>
      <c r="P2230" s="421"/>
      <c r="Q2230" s="421"/>
      <c r="R2230" s="421"/>
      <c r="S2230" s="108">
        <f t="shared" si="252"/>
        <v>0</v>
      </c>
      <c r="T2230" s="341">
        <f>IF(ISBLANK($B2230),0,VLOOKUP($B2230,Listen!$A$2:$C$45,2,FALSE))</f>
        <v>0</v>
      </c>
      <c r="U2230" s="341">
        <f>IF(ISBLANK($B2230),0,VLOOKUP($B2230,Listen!$A$2:$C$45,3,FALSE))</f>
        <v>0</v>
      </c>
      <c r="V2230" s="342">
        <f t="shared" si="250"/>
        <v>0</v>
      </c>
      <c r="W2230" s="342">
        <f t="shared" si="256"/>
        <v>0</v>
      </c>
      <c r="X2230" s="342">
        <f t="shared" si="256"/>
        <v>0</v>
      </c>
      <c r="Y2230" s="342">
        <f t="shared" si="256"/>
        <v>0</v>
      </c>
      <c r="Z2230" s="342">
        <f t="shared" si="256"/>
        <v>0</v>
      </c>
      <c r="AA2230" s="342">
        <f t="shared" si="256"/>
        <v>0</v>
      </c>
      <c r="AB2230" s="342">
        <f t="shared" si="256"/>
        <v>0</v>
      </c>
      <c r="AC2230" s="109">
        <f t="shared" si="253"/>
        <v>0</v>
      </c>
      <c r="AD2230" s="109">
        <f>IF(C2230=A_Stammdaten!$B$12,E_SAV!$S2230-E_SAV!$AE2230,HLOOKUP(A_Stammdaten!$B$12-1,$AF$4:$AL$4004,ROW(C2230)-3,FALSE)-$AE2230)</f>
        <v>0</v>
      </c>
      <c r="AE2230" s="109">
        <f>HLOOKUP(A_Stammdaten!$B$12,$AF$4:$AL$4004,ROW(C2230)-3,FALSE)</f>
        <v>0</v>
      </c>
      <c r="AF2230" s="109">
        <f t="shared" si="251"/>
        <v>0</v>
      </c>
      <c r="AG2230" s="109">
        <f t="shared" si="255"/>
        <v>0</v>
      </c>
      <c r="AH2230" s="109">
        <f t="shared" si="255"/>
        <v>0</v>
      </c>
      <c r="AI2230" s="109">
        <f t="shared" si="255"/>
        <v>0</v>
      </c>
      <c r="AJ2230" s="109">
        <f t="shared" si="254"/>
        <v>0</v>
      </c>
      <c r="AK2230" s="109">
        <f t="shared" si="254"/>
        <v>0</v>
      </c>
      <c r="AL2230" s="109">
        <f t="shared" si="254"/>
        <v>0</v>
      </c>
    </row>
    <row r="2231" spans="1:38" x14ac:dyDescent="0.3">
      <c r="A2231" s="421"/>
      <c r="B2231" s="421"/>
      <c r="C2231" s="422"/>
      <c r="D2231" s="423"/>
      <c r="E2231" s="421"/>
      <c r="F2231" s="421"/>
      <c r="G2231" s="421"/>
      <c r="H2231" s="421"/>
      <c r="I2231" s="421"/>
      <c r="J2231" s="421"/>
      <c r="K2231" s="421"/>
      <c r="L2231" s="421"/>
      <c r="M2231" s="423"/>
      <c r="N2231" s="340">
        <f>IF(C2231&gt;A_Stammdaten!$B$12,0,SUM(E2231,F2231,H2231,J2231:K2231)-SUM(G2231,I2231,L2231:M2231))</f>
        <v>0</v>
      </c>
      <c r="O2231" s="421"/>
      <c r="P2231" s="421"/>
      <c r="Q2231" s="421"/>
      <c r="R2231" s="421"/>
      <c r="S2231" s="108">
        <f t="shared" si="252"/>
        <v>0</v>
      </c>
      <c r="T2231" s="341">
        <f>IF(ISBLANK($B2231),0,VLOOKUP($B2231,Listen!$A$2:$C$45,2,FALSE))</f>
        <v>0</v>
      </c>
      <c r="U2231" s="341">
        <f>IF(ISBLANK($B2231),0,VLOOKUP($B2231,Listen!$A$2:$C$45,3,FALSE))</f>
        <v>0</v>
      </c>
      <c r="V2231" s="342">
        <f t="shared" si="250"/>
        <v>0</v>
      </c>
      <c r="W2231" s="342">
        <f t="shared" si="256"/>
        <v>0</v>
      </c>
      <c r="X2231" s="342">
        <f t="shared" si="256"/>
        <v>0</v>
      </c>
      <c r="Y2231" s="342">
        <f t="shared" si="256"/>
        <v>0</v>
      </c>
      <c r="Z2231" s="342">
        <f t="shared" si="256"/>
        <v>0</v>
      </c>
      <c r="AA2231" s="342">
        <f t="shared" si="256"/>
        <v>0</v>
      </c>
      <c r="AB2231" s="342">
        <f t="shared" si="256"/>
        <v>0</v>
      </c>
      <c r="AC2231" s="109">
        <f t="shared" si="253"/>
        <v>0</v>
      </c>
      <c r="AD2231" s="109">
        <f>IF(C2231=A_Stammdaten!$B$12,E_SAV!$S2231-E_SAV!$AE2231,HLOOKUP(A_Stammdaten!$B$12-1,$AF$4:$AL$4004,ROW(C2231)-3,FALSE)-$AE2231)</f>
        <v>0</v>
      </c>
      <c r="AE2231" s="109">
        <f>HLOOKUP(A_Stammdaten!$B$12,$AF$4:$AL$4004,ROW(C2231)-3,FALSE)</f>
        <v>0</v>
      </c>
      <c r="AF2231" s="109">
        <f t="shared" si="251"/>
        <v>0</v>
      </c>
      <c r="AG2231" s="109">
        <f t="shared" si="255"/>
        <v>0</v>
      </c>
      <c r="AH2231" s="109">
        <f t="shared" si="255"/>
        <v>0</v>
      </c>
      <c r="AI2231" s="109">
        <f t="shared" si="255"/>
        <v>0</v>
      </c>
      <c r="AJ2231" s="109">
        <f t="shared" si="254"/>
        <v>0</v>
      </c>
      <c r="AK2231" s="109">
        <f t="shared" si="254"/>
        <v>0</v>
      </c>
      <c r="AL2231" s="109">
        <f t="shared" si="254"/>
        <v>0</v>
      </c>
    </row>
    <row r="2232" spans="1:38" x14ac:dyDescent="0.3">
      <c r="A2232" s="421"/>
      <c r="B2232" s="421"/>
      <c r="C2232" s="422"/>
      <c r="D2232" s="423"/>
      <c r="E2232" s="421"/>
      <c r="F2232" s="421"/>
      <c r="G2232" s="421"/>
      <c r="H2232" s="421"/>
      <c r="I2232" s="421"/>
      <c r="J2232" s="421"/>
      <c r="K2232" s="421"/>
      <c r="L2232" s="421"/>
      <c r="M2232" s="423"/>
      <c r="N2232" s="340">
        <f>IF(C2232&gt;A_Stammdaten!$B$12,0,SUM(E2232,F2232,H2232,J2232:K2232)-SUM(G2232,I2232,L2232:M2232))</f>
        <v>0</v>
      </c>
      <c r="O2232" s="421"/>
      <c r="P2232" s="421"/>
      <c r="Q2232" s="421"/>
      <c r="R2232" s="421"/>
      <c r="S2232" s="108">
        <f t="shared" si="252"/>
        <v>0</v>
      </c>
      <c r="T2232" s="341">
        <f>IF(ISBLANK($B2232),0,VLOOKUP($B2232,Listen!$A$2:$C$45,2,FALSE))</f>
        <v>0</v>
      </c>
      <c r="U2232" s="341">
        <f>IF(ISBLANK($B2232),0,VLOOKUP($B2232,Listen!$A$2:$C$45,3,FALSE))</f>
        <v>0</v>
      </c>
      <c r="V2232" s="342">
        <f t="shared" si="250"/>
        <v>0</v>
      </c>
      <c r="W2232" s="342">
        <f t="shared" si="256"/>
        <v>0</v>
      </c>
      <c r="X2232" s="342">
        <f t="shared" si="256"/>
        <v>0</v>
      </c>
      <c r="Y2232" s="342">
        <f t="shared" si="256"/>
        <v>0</v>
      </c>
      <c r="Z2232" s="342">
        <f t="shared" si="256"/>
        <v>0</v>
      </c>
      <c r="AA2232" s="342">
        <f t="shared" si="256"/>
        <v>0</v>
      </c>
      <c r="AB2232" s="342">
        <f t="shared" si="256"/>
        <v>0</v>
      </c>
      <c r="AC2232" s="109">
        <f t="shared" si="253"/>
        <v>0</v>
      </c>
      <c r="AD2232" s="109">
        <f>IF(C2232=A_Stammdaten!$B$12,E_SAV!$S2232-E_SAV!$AE2232,HLOOKUP(A_Stammdaten!$B$12-1,$AF$4:$AL$4004,ROW(C2232)-3,FALSE)-$AE2232)</f>
        <v>0</v>
      </c>
      <c r="AE2232" s="109">
        <f>HLOOKUP(A_Stammdaten!$B$12,$AF$4:$AL$4004,ROW(C2232)-3,FALSE)</f>
        <v>0</v>
      </c>
      <c r="AF2232" s="109">
        <f t="shared" si="251"/>
        <v>0</v>
      </c>
      <c r="AG2232" s="109">
        <f t="shared" si="255"/>
        <v>0</v>
      </c>
      <c r="AH2232" s="109">
        <f t="shared" si="255"/>
        <v>0</v>
      </c>
      <c r="AI2232" s="109">
        <f t="shared" si="255"/>
        <v>0</v>
      </c>
      <c r="AJ2232" s="109">
        <f t="shared" si="254"/>
        <v>0</v>
      </c>
      <c r="AK2232" s="109">
        <f t="shared" si="254"/>
        <v>0</v>
      </c>
      <c r="AL2232" s="109">
        <f t="shared" si="254"/>
        <v>0</v>
      </c>
    </row>
    <row r="2233" spans="1:38" x14ac:dyDescent="0.3">
      <c r="A2233" s="421"/>
      <c r="B2233" s="421"/>
      <c r="C2233" s="422"/>
      <c r="D2233" s="423"/>
      <c r="E2233" s="421"/>
      <c r="F2233" s="421"/>
      <c r="G2233" s="421"/>
      <c r="H2233" s="421"/>
      <c r="I2233" s="421"/>
      <c r="J2233" s="421"/>
      <c r="K2233" s="421"/>
      <c r="L2233" s="421"/>
      <c r="M2233" s="423"/>
      <c r="N2233" s="340">
        <f>IF(C2233&gt;A_Stammdaten!$B$12,0,SUM(E2233,F2233,H2233,J2233:K2233)-SUM(G2233,I2233,L2233:M2233))</f>
        <v>0</v>
      </c>
      <c r="O2233" s="421"/>
      <c r="P2233" s="421"/>
      <c r="Q2233" s="421"/>
      <c r="R2233" s="421"/>
      <c r="S2233" s="108">
        <f t="shared" si="252"/>
        <v>0</v>
      </c>
      <c r="T2233" s="341">
        <f>IF(ISBLANK($B2233),0,VLOOKUP($B2233,Listen!$A$2:$C$45,2,FALSE))</f>
        <v>0</v>
      </c>
      <c r="U2233" s="341">
        <f>IF(ISBLANK($B2233),0,VLOOKUP($B2233,Listen!$A$2:$C$45,3,FALSE))</f>
        <v>0</v>
      </c>
      <c r="V2233" s="342">
        <f t="shared" si="250"/>
        <v>0</v>
      </c>
      <c r="W2233" s="342">
        <f t="shared" si="256"/>
        <v>0</v>
      </c>
      <c r="X2233" s="342">
        <f t="shared" si="256"/>
        <v>0</v>
      </c>
      <c r="Y2233" s="342">
        <f t="shared" si="256"/>
        <v>0</v>
      </c>
      <c r="Z2233" s="342">
        <f t="shared" si="256"/>
        <v>0</v>
      </c>
      <c r="AA2233" s="342">
        <f t="shared" si="256"/>
        <v>0</v>
      </c>
      <c r="AB2233" s="342">
        <f t="shared" si="256"/>
        <v>0</v>
      </c>
      <c r="AC2233" s="109">
        <f t="shared" si="253"/>
        <v>0</v>
      </c>
      <c r="AD2233" s="109">
        <f>IF(C2233=A_Stammdaten!$B$12,E_SAV!$S2233-E_SAV!$AE2233,HLOOKUP(A_Stammdaten!$B$12-1,$AF$4:$AL$4004,ROW(C2233)-3,FALSE)-$AE2233)</f>
        <v>0</v>
      </c>
      <c r="AE2233" s="109">
        <f>HLOOKUP(A_Stammdaten!$B$12,$AF$4:$AL$4004,ROW(C2233)-3,FALSE)</f>
        <v>0</v>
      </c>
      <c r="AF2233" s="109">
        <f t="shared" si="251"/>
        <v>0</v>
      </c>
      <c r="AG2233" s="109">
        <f t="shared" si="255"/>
        <v>0</v>
      </c>
      <c r="AH2233" s="109">
        <f t="shared" si="255"/>
        <v>0</v>
      </c>
      <c r="AI2233" s="109">
        <f t="shared" si="255"/>
        <v>0</v>
      </c>
      <c r="AJ2233" s="109">
        <f t="shared" si="254"/>
        <v>0</v>
      </c>
      <c r="AK2233" s="109">
        <f t="shared" si="254"/>
        <v>0</v>
      </c>
      <c r="AL2233" s="109">
        <f t="shared" si="254"/>
        <v>0</v>
      </c>
    </row>
    <row r="2234" spans="1:38" x14ac:dyDescent="0.3">
      <c r="A2234" s="421"/>
      <c r="B2234" s="421"/>
      <c r="C2234" s="422"/>
      <c r="D2234" s="423"/>
      <c r="E2234" s="421"/>
      <c r="F2234" s="421"/>
      <c r="G2234" s="421"/>
      <c r="H2234" s="421"/>
      <c r="I2234" s="421"/>
      <c r="J2234" s="421"/>
      <c r="K2234" s="421"/>
      <c r="L2234" s="421"/>
      <c r="M2234" s="423"/>
      <c r="N2234" s="340">
        <f>IF(C2234&gt;A_Stammdaten!$B$12,0,SUM(E2234,F2234,H2234,J2234:K2234)-SUM(G2234,I2234,L2234:M2234))</f>
        <v>0</v>
      </c>
      <c r="O2234" s="421"/>
      <c r="P2234" s="421"/>
      <c r="Q2234" s="421"/>
      <c r="R2234" s="421"/>
      <c r="S2234" s="108">
        <f t="shared" si="252"/>
        <v>0</v>
      </c>
      <c r="T2234" s="341">
        <f>IF(ISBLANK($B2234),0,VLOOKUP($B2234,Listen!$A$2:$C$45,2,FALSE))</f>
        <v>0</v>
      </c>
      <c r="U2234" s="341">
        <f>IF(ISBLANK($B2234),0,VLOOKUP($B2234,Listen!$A$2:$C$45,3,FALSE))</f>
        <v>0</v>
      </c>
      <c r="V2234" s="342">
        <f t="shared" si="250"/>
        <v>0</v>
      </c>
      <c r="W2234" s="342">
        <f t="shared" si="256"/>
        <v>0</v>
      </c>
      <c r="X2234" s="342">
        <f t="shared" si="256"/>
        <v>0</v>
      </c>
      <c r="Y2234" s="342">
        <f t="shared" si="256"/>
        <v>0</v>
      </c>
      <c r="Z2234" s="342">
        <f t="shared" si="256"/>
        <v>0</v>
      </c>
      <c r="AA2234" s="342">
        <f t="shared" si="256"/>
        <v>0</v>
      </c>
      <c r="AB2234" s="342">
        <f t="shared" si="256"/>
        <v>0</v>
      </c>
      <c r="AC2234" s="109">
        <f t="shared" si="253"/>
        <v>0</v>
      </c>
      <c r="AD2234" s="109">
        <f>IF(C2234=A_Stammdaten!$B$12,E_SAV!$S2234-E_SAV!$AE2234,HLOOKUP(A_Stammdaten!$B$12-1,$AF$4:$AL$4004,ROW(C2234)-3,FALSE)-$AE2234)</f>
        <v>0</v>
      </c>
      <c r="AE2234" s="109">
        <f>HLOOKUP(A_Stammdaten!$B$12,$AF$4:$AL$4004,ROW(C2234)-3,FALSE)</f>
        <v>0</v>
      </c>
      <c r="AF2234" s="109">
        <f t="shared" si="251"/>
        <v>0</v>
      </c>
      <c r="AG2234" s="109">
        <f t="shared" si="255"/>
        <v>0</v>
      </c>
      <c r="AH2234" s="109">
        <f t="shared" si="255"/>
        <v>0</v>
      </c>
      <c r="AI2234" s="109">
        <f t="shared" si="255"/>
        <v>0</v>
      </c>
      <c r="AJ2234" s="109">
        <f t="shared" si="254"/>
        <v>0</v>
      </c>
      <c r="AK2234" s="109">
        <f t="shared" si="254"/>
        <v>0</v>
      </c>
      <c r="AL2234" s="109">
        <f t="shared" si="254"/>
        <v>0</v>
      </c>
    </row>
    <row r="2235" spans="1:38" x14ac:dyDescent="0.3">
      <c r="A2235" s="421"/>
      <c r="B2235" s="421"/>
      <c r="C2235" s="422"/>
      <c r="D2235" s="423"/>
      <c r="E2235" s="421"/>
      <c r="F2235" s="421"/>
      <c r="G2235" s="421"/>
      <c r="H2235" s="421"/>
      <c r="I2235" s="421"/>
      <c r="J2235" s="421"/>
      <c r="K2235" s="421"/>
      <c r="L2235" s="421"/>
      <c r="M2235" s="423"/>
      <c r="N2235" s="340">
        <f>IF(C2235&gt;A_Stammdaten!$B$12,0,SUM(E2235,F2235,H2235,J2235:K2235)-SUM(G2235,I2235,L2235:M2235))</f>
        <v>0</v>
      </c>
      <c r="O2235" s="421"/>
      <c r="P2235" s="421"/>
      <c r="Q2235" s="421"/>
      <c r="R2235" s="421"/>
      <c r="S2235" s="108">
        <f t="shared" si="252"/>
        <v>0</v>
      </c>
      <c r="T2235" s="341">
        <f>IF(ISBLANK($B2235),0,VLOOKUP($B2235,Listen!$A$2:$C$45,2,FALSE))</f>
        <v>0</v>
      </c>
      <c r="U2235" s="341">
        <f>IF(ISBLANK($B2235),0,VLOOKUP($B2235,Listen!$A$2:$C$45,3,FALSE))</f>
        <v>0</v>
      </c>
      <c r="V2235" s="342">
        <f t="shared" si="250"/>
        <v>0</v>
      </c>
      <c r="W2235" s="342">
        <f t="shared" si="256"/>
        <v>0</v>
      </c>
      <c r="X2235" s="342">
        <f t="shared" si="256"/>
        <v>0</v>
      </c>
      <c r="Y2235" s="342">
        <f t="shared" si="256"/>
        <v>0</v>
      </c>
      <c r="Z2235" s="342">
        <f t="shared" si="256"/>
        <v>0</v>
      </c>
      <c r="AA2235" s="342">
        <f t="shared" si="256"/>
        <v>0</v>
      </c>
      <c r="AB2235" s="342">
        <f t="shared" si="256"/>
        <v>0</v>
      </c>
      <c r="AC2235" s="109">
        <f t="shared" si="253"/>
        <v>0</v>
      </c>
      <c r="AD2235" s="109">
        <f>IF(C2235=A_Stammdaten!$B$12,E_SAV!$S2235-E_SAV!$AE2235,HLOOKUP(A_Stammdaten!$B$12-1,$AF$4:$AL$4004,ROW(C2235)-3,FALSE)-$AE2235)</f>
        <v>0</v>
      </c>
      <c r="AE2235" s="109">
        <f>HLOOKUP(A_Stammdaten!$B$12,$AF$4:$AL$4004,ROW(C2235)-3,FALSE)</f>
        <v>0</v>
      </c>
      <c r="AF2235" s="109">
        <f t="shared" si="251"/>
        <v>0</v>
      </c>
      <c r="AG2235" s="109">
        <f t="shared" si="255"/>
        <v>0</v>
      </c>
      <c r="AH2235" s="109">
        <f t="shared" si="255"/>
        <v>0</v>
      </c>
      <c r="AI2235" s="109">
        <f t="shared" si="255"/>
        <v>0</v>
      </c>
      <c r="AJ2235" s="109">
        <f t="shared" si="254"/>
        <v>0</v>
      </c>
      <c r="AK2235" s="109">
        <f t="shared" si="254"/>
        <v>0</v>
      </c>
      <c r="AL2235" s="109">
        <f t="shared" si="254"/>
        <v>0</v>
      </c>
    </row>
    <row r="2236" spans="1:38" x14ac:dyDescent="0.3">
      <c r="A2236" s="421"/>
      <c r="B2236" s="421"/>
      <c r="C2236" s="422"/>
      <c r="D2236" s="423"/>
      <c r="E2236" s="421"/>
      <c r="F2236" s="421"/>
      <c r="G2236" s="421"/>
      <c r="H2236" s="421"/>
      <c r="I2236" s="421"/>
      <c r="J2236" s="421"/>
      <c r="K2236" s="421"/>
      <c r="L2236" s="421"/>
      <c r="M2236" s="423"/>
      <c r="N2236" s="340">
        <f>IF(C2236&gt;A_Stammdaten!$B$12,0,SUM(E2236,F2236,H2236,J2236:K2236)-SUM(G2236,I2236,L2236:M2236))</f>
        <v>0</v>
      </c>
      <c r="O2236" s="421"/>
      <c r="P2236" s="421"/>
      <c r="Q2236" s="421"/>
      <c r="R2236" s="421"/>
      <c r="S2236" s="108">
        <f t="shared" si="252"/>
        <v>0</v>
      </c>
      <c r="T2236" s="341">
        <f>IF(ISBLANK($B2236),0,VLOOKUP($B2236,Listen!$A$2:$C$45,2,FALSE))</f>
        <v>0</v>
      </c>
      <c r="U2236" s="341">
        <f>IF(ISBLANK($B2236),0,VLOOKUP($B2236,Listen!$A$2:$C$45,3,FALSE))</f>
        <v>0</v>
      </c>
      <c r="V2236" s="342">
        <f t="shared" si="250"/>
        <v>0</v>
      </c>
      <c r="W2236" s="342">
        <f t="shared" si="256"/>
        <v>0</v>
      </c>
      <c r="X2236" s="342">
        <f t="shared" si="256"/>
        <v>0</v>
      </c>
      <c r="Y2236" s="342">
        <f t="shared" si="256"/>
        <v>0</v>
      </c>
      <c r="Z2236" s="342">
        <f t="shared" si="256"/>
        <v>0</v>
      </c>
      <c r="AA2236" s="342">
        <f t="shared" si="256"/>
        <v>0</v>
      </c>
      <c r="AB2236" s="342">
        <f t="shared" si="256"/>
        <v>0</v>
      </c>
      <c r="AC2236" s="109">
        <f t="shared" si="253"/>
        <v>0</v>
      </c>
      <c r="AD2236" s="109">
        <f>IF(C2236=A_Stammdaten!$B$12,E_SAV!$S2236-E_SAV!$AE2236,HLOOKUP(A_Stammdaten!$B$12-1,$AF$4:$AL$4004,ROW(C2236)-3,FALSE)-$AE2236)</f>
        <v>0</v>
      </c>
      <c r="AE2236" s="109">
        <f>HLOOKUP(A_Stammdaten!$B$12,$AF$4:$AL$4004,ROW(C2236)-3,FALSE)</f>
        <v>0</v>
      </c>
      <c r="AF2236" s="109">
        <f t="shared" si="251"/>
        <v>0</v>
      </c>
      <c r="AG2236" s="109">
        <f t="shared" si="255"/>
        <v>0</v>
      </c>
      <c r="AH2236" s="109">
        <f t="shared" si="255"/>
        <v>0</v>
      </c>
      <c r="AI2236" s="109">
        <f t="shared" si="255"/>
        <v>0</v>
      </c>
      <c r="AJ2236" s="109">
        <f t="shared" si="254"/>
        <v>0</v>
      </c>
      <c r="AK2236" s="109">
        <f t="shared" si="254"/>
        <v>0</v>
      </c>
      <c r="AL2236" s="109">
        <f t="shared" si="254"/>
        <v>0</v>
      </c>
    </row>
    <row r="2237" spans="1:38" x14ac:dyDescent="0.3">
      <c r="A2237" s="421"/>
      <c r="B2237" s="421"/>
      <c r="C2237" s="422"/>
      <c r="D2237" s="423"/>
      <c r="E2237" s="421"/>
      <c r="F2237" s="421"/>
      <c r="G2237" s="421"/>
      <c r="H2237" s="421"/>
      <c r="I2237" s="421"/>
      <c r="J2237" s="421"/>
      <c r="K2237" s="421"/>
      <c r="L2237" s="421"/>
      <c r="M2237" s="423"/>
      <c r="N2237" s="340">
        <f>IF(C2237&gt;A_Stammdaten!$B$12,0,SUM(E2237,F2237,H2237,J2237:K2237)-SUM(G2237,I2237,L2237:M2237))</f>
        <v>0</v>
      </c>
      <c r="O2237" s="421"/>
      <c r="P2237" s="421"/>
      <c r="Q2237" s="421"/>
      <c r="R2237" s="421"/>
      <c r="S2237" s="108">
        <f t="shared" si="252"/>
        <v>0</v>
      </c>
      <c r="T2237" s="341">
        <f>IF(ISBLANK($B2237),0,VLOOKUP($B2237,Listen!$A$2:$C$45,2,FALSE))</f>
        <v>0</v>
      </c>
      <c r="U2237" s="341">
        <f>IF(ISBLANK($B2237),0,VLOOKUP($B2237,Listen!$A$2:$C$45,3,FALSE))</f>
        <v>0</v>
      </c>
      <c r="V2237" s="342">
        <f t="shared" si="250"/>
        <v>0</v>
      </c>
      <c r="W2237" s="342">
        <f t="shared" si="256"/>
        <v>0</v>
      </c>
      <c r="X2237" s="342">
        <f t="shared" si="256"/>
        <v>0</v>
      </c>
      <c r="Y2237" s="342">
        <f t="shared" si="256"/>
        <v>0</v>
      </c>
      <c r="Z2237" s="342">
        <f t="shared" si="256"/>
        <v>0</v>
      </c>
      <c r="AA2237" s="342">
        <f t="shared" si="256"/>
        <v>0</v>
      </c>
      <c r="AB2237" s="342">
        <f t="shared" si="256"/>
        <v>0</v>
      </c>
      <c r="AC2237" s="109">
        <f t="shared" si="253"/>
        <v>0</v>
      </c>
      <c r="AD2237" s="109">
        <f>IF(C2237=A_Stammdaten!$B$12,E_SAV!$S2237-E_SAV!$AE2237,HLOOKUP(A_Stammdaten!$B$12-1,$AF$4:$AL$4004,ROW(C2237)-3,FALSE)-$AE2237)</f>
        <v>0</v>
      </c>
      <c r="AE2237" s="109">
        <f>HLOOKUP(A_Stammdaten!$B$12,$AF$4:$AL$4004,ROW(C2237)-3,FALSE)</f>
        <v>0</v>
      </c>
      <c r="AF2237" s="109">
        <f t="shared" si="251"/>
        <v>0</v>
      </c>
      <c r="AG2237" s="109">
        <f t="shared" si="255"/>
        <v>0</v>
      </c>
      <c r="AH2237" s="109">
        <f t="shared" si="255"/>
        <v>0</v>
      </c>
      <c r="AI2237" s="109">
        <f t="shared" si="255"/>
        <v>0</v>
      </c>
      <c r="AJ2237" s="109">
        <f t="shared" si="254"/>
        <v>0</v>
      </c>
      <c r="AK2237" s="109">
        <f t="shared" si="254"/>
        <v>0</v>
      </c>
      <c r="AL2237" s="109">
        <f t="shared" si="254"/>
        <v>0</v>
      </c>
    </row>
    <row r="2238" spans="1:38" x14ac:dyDescent="0.3">
      <c r="A2238" s="421"/>
      <c r="B2238" s="421"/>
      <c r="C2238" s="422"/>
      <c r="D2238" s="423"/>
      <c r="E2238" s="421"/>
      <c r="F2238" s="421"/>
      <c r="G2238" s="421"/>
      <c r="H2238" s="421"/>
      <c r="I2238" s="421"/>
      <c r="J2238" s="421"/>
      <c r="K2238" s="421"/>
      <c r="L2238" s="421"/>
      <c r="M2238" s="423"/>
      <c r="N2238" s="340">
        <f>IF(C2238&gt;A_Stammdaten!$B$12,0,SUM(E2238,F2238,H2238,J2238:K2238)-SUM(G2238,I2238,L2238:M2238))</f>
        <v>0</v>
      </c>
      <c r="O2238" s="421"/>
      <c r="P2238" s="421"/>
      <c r="Q2238" s="421"/>
      <c r="R2238" s="421"/>
      <c r="S2238" s="108">
        <f t="shared" si="252"/>
        <v>0</v>
      </c>
      <c r="T2238" s="341">
        <f>IF(ISBLANK($B2238),0,VLOOKUP($B2238,Listen!$A$2:$C$45,2,FALSE))</f>
        <v>0</v>
      </c>
      <c r="U2238" s="341">
        <f>IF(ISBLANK($B2238),0,VLOOKUP($B2238,Listen!$A$2:$C$45,3,FALSE))</f>
        <v>0</v>
      </c>
      <c r="V2238" s="342">
        <f t="shared" si="250"/>
        <v>0</v>
      </c>
      <c r="W2238" s="342">
        <f t="shared" si="256"/>
        <v>0</v>
      </c>
      <c r="X2238" s="342">
        <f t="shared" si="256"/>
        <v>0</v>
      </c>
      <c r="Y2238" s="342">
        <f t="shared" si="256"/>
        <v>0</v>
      </c>
      <c r="Z2238" s="342">
        <f t="shared" si="256"/>
        <v>0</v>
      </c>
      <c r="AA2238" s="342">
        <f t="shared" si="256"/>
        <v>0</v>
      </c>
      <c r="AB2238" s="342">
        <f t="shared" si="256"/>
        <v>0</v>
      </c>
      <c r="AC2238" s="109">
        <f t="shared" si="253"/>
        <v>0</v>
      </c>
      <c r="AD2238" s="109">
        <f>IF(C2238=A_Stammdaten!$B$12,E_SAV!$S2238-E_SAV!$AE2238,HLOOKUP(A_Stammdaten!$B$12-1,$AF$4:$AL$4004,ROW(C2238)-3,FALSE)-$AE2238)</f>
        <v>0</v>
      </c>
      <c r="AE2238" s="109">
        <f>HLOOKUP(A_Stammdaten!$B$12,$AF$4:$AL$4004,ROW(C2238)-3,FALSE)</f>
        <v>0</v>
      </c>
      <c r="AF2238" s="109">
        <f t="shared" si="251"/>
        <v>0</v>
      </c>
      <c r="AG2238" s="109">
        <f t="shared" si="255"/>
        <v>0</v>
      </c>
      <c r="AH2238" s="109">
        <f t="shared" si="255"/>
        <v>0</v>
      </c>
      <c r="AI2238" s="109">
        <f t="shared" si="255"/>
        <v>0</v>
      </c>
      <c r="AJ2238" s="109">
        <f t="shared" si="254"/>
        <v>0</v>
      </c>
      <c r="AK2238" s="109">
        <f t="shared" si="254"/>
        <v>0</v>
      </c>
      <c r="AL2238" s="109">
        <f t="shared" si="254"/>
        <v>0</v>
      </c>
    </row>
    <row r="2239" spans="1:38" x14ac:dyDescent="0.3">
      <c r="A2239" s="421"/>
      <c r="B2239" s="421"/>
      <c r="C2239" s="422"/>
      <c r="D2239" s="423"/>
      <c r="E2239" s="421"/>
      <c r="F2239" s="421"/>
      <c r="G2239" s="421"/>
      <c r="H2239" s="421"/>
      <c r="I2239" s="421"/>
      <c r="J2239" s="421"/>
      <c r="K2239" s="421"/>
      <c r="L2239" s="421"/>
      <c r="M2239" s="423"/>
      <c r="N2239" s="340">
        <f>IF(C2239&gt;A_Stammdaten!$B$12,0,SUM(E2239,F2239,H2239,J2239:K2239)-SUM(G2239,I2239,L2239:M2239))</f>
        <v>0</v>
      </c>
      <c r="O2239" s="421"/>
      <c r="P2239" s="421"/>
      <c r="Q2239" s="421"/>
      <c r="R2239" s="421"/>
      <c r="S2239" s="108">
        <f t="shared" si="252"/>
        <v>0</v>
      </c>
      <c r="T2239" s="341">
        <f>IF(ISBLANK($B2239),0,VLOOKUP($B2239,Listen!$A$2:$C$45,2,FALSE))</f>
        <v>0</v>
      </c>
      <c r="U2239" s="341">
        <f>IF(ISBLANK($B2239),0,VLOOKUP($B2239,Listen!$A$2:$C$45,3,FALSE))</f>
        <v>0</v>
      </c>
      <c r="V2239" s="342">
        <f t="shared" si="250"/>
        <v>0</v>
      </c>
      <c r="W2239" s="342">
        <f t="shared" si="256"/>
        <v>0</v>
      </c>
      <c r="X2239" s="342">
        <f t="shared" si="256"/>
        <v>0</v>
      </c>
      <c r="Y2239" s="342">
        <f t="shared" si="256"/>
        <v>0</v>
      </c>
      <c r="Z2239" s="342">
        <f t="shared" si="256"/>
        <v>0</v>
      </c>
      <c r="AA2239" s="342">
        <f t="shared" si="256"/>
        <v>0</v>
      </c>
      <c r="AB2239" s="342">
        <f t="shared" si="256"/>
        <v>0</v>
      </c>
      <c r="AC2239" s="109">
        <f t="shared" si="253"/>
        <v>0</v>
      </c>
      <c r="AD2239" s="109">
        <f>IF(C2239=A_Stammdaten!$B$12,E_SAV!$S2239-E_SAV!$AE2239,HLOOKUP(A_Stammdaten!$B$12-1,$AF$4:$AL$4004,ROW(C2239)-3,FALSE)-$AE2239)</f>
        <v>0</v>
      </c>
      <c r="AE2239" s="109">
        <f>HLOOKUP(A_Stammdaten!$B$12,$AF$4:$AL$4004,ROW(C2239)-3,FALSE)</f>
        <v>0</v>
      </c>
      <c r="AF2239" s="109">
        <f t="shared" si="251"/>
        <v>0</v>
      </c>
      <c r="AG2239" s="109">
        <f t="shared" si="255"/>
        <v>0</v>
      </c>
      <c r="AH2239" s="109">
        <f t="shared" si="255"/>
        <v>0</v>
      </c>
      <c r="AI2239" s="109">
        <f t="shared" si="255"/>
        <v>0</v>
      </c>
      <c r="AJ2239" s="109">
        <f t="shared" si="254"/>
        <v>0</v>
      </c>
      <c r="AK2239" s="109">
        <f t="shared" si="254"/>
        <v>0</v>
      </c>
      <c r="AL2239" s="109">
        <f t="shared" si="254"/>
        <v>0</v>
      </c>
    </row>
    <row r="2240" spans="1:38" x14ac:dyDescent="0.3">
      <c r="A2240" s="421"/>
      <c r="B2240" s="421"/>
      <c r="C2240" s="422"/>
      <c r="D2240" s="423"/>
      <c r="E2240" s="421"/>
      <c r="F2240" s="421"/>
      <c r="G2240" s="421"/>
      <c r="H2240" s="421"/>
      <c r="I2240" s="421"/>
      <c r="J2240" s="421"/>
      <c r="K2240" s="421"/>
      <c r="L2240" s="421"/>
      <c r="M2240" s="423"/>
      <c r="N2240" s="340">
        <f>IF(C2240&gt;A_Stammdaten!$B$12,0,SUM(E2240,F2240,H2240,J2240:K2240)-SUM(G2240,I2240,L2240:M2240))</f>
        <v>0</v>
      </c>
      <c r="O2240" s="421"/>
      <c r="P2240" s="421"/>
      <c r="Q2240" s="421"/>
      <c r="R2240" s="421"/>
      <c r="S2240" s="108">
        <f t="shared" si="252"/>
        <v>0</v>
      </c>
      <c r="T2240" s="341">
        <f>IF(ISBLANK($B2240),0,VLOOKUP($B2240,Listen!$A$2:$C$45,2,FALSE))</f>
        <v>0</v>
      </c>
      <c r="U2240" s="341">
        <f>IF(ISBLANK($B2240),0,VLOOKUP($B2240,Listen!$A$2:$C$45,3,FALSE))</f>
        <v>0</v>
      </c>
      <c r="V2240" s="342">
        <f t="shared" si="250"/>
        <v>0</v>
      </c>
      <c r="W2240" s="342">
        <f t="shared" si="256"/>
        <v>0</v>
      </c>
      <c r="X2240" s="342">
        <f t="shared" si="256"/>
        <v>0</v>
      </c>
      <c r="Y2240" s="342">
        <f t="shared" si="256"/>
        <v>0</v>
      </c>
      <c r="Z2240" s="342">
        <f t="shared" si="256"/>
        <v>0</v>
      </c>
      <c r="AA2240" s="342">
        <f t="shared" si="256"/>
        <v>0</v>
      </c>
      <c r="AB2240" s="342">
        <f t="shared" si="256"/>
        <v>0</v>
      </c>
      <c r="AC2240" s="109">
        <f t="shared" si="253"/>
        <v>0</v>
      </c>
      <c r="AD2240" s="109">
        <f>IF(C2240=A_Stammdaten!$B$12,E_SAV!$S2240-E_SAV!$AE2240,HLOOKUP(A_Stammdaten!$B$12-1,$AF$4:$AL$4004,ROW(C2240)-3,FALSE)-$AE2240)</f>
        <v>0</v>
      </c>
      <c r="AE2240" s="109">
        <f>HLOOKUP(A_Stammdaten!$B$12,$AF$4:$AL$4004,ROW(C2240)-3,FALSE)</f>
        <v>0</v>
      </c>
      <c r="AF2240" s="109">
        <f t="shared" si="251"/>
        <v>0</v>
      </c>
      <c r="AG2240" s="109">
        <f t="shared" si="255"/>
        <v>0</v>
      </c>
      <c r="AH2240" s="109">
        <f t="shared" si="255"/>
        <v>0</v>
      </c>
      <c r="AI2240" s="109">
        <f t="shared" si="255"/>
        <v>0</v>
      </c>
      <c r="AJ2240" s="109">
        <f t="shared" si="254"/>
        <v>0</v>
      </c>
      <c r="AK2240" s="109">
        <f t="shared" si="254"/>
        <v>0</v>
      </c>
      <c r="AL2240" s="109">
        <f t="shared" si="254"/>
        <v>0</v>
      </c>
    </row>
    <row r="2241" spans="1:38" x14ac:dyDescent="0.3">
      <c r="A2241" s="421"/>
      <c r="B2241" s="421"/>
      <c r="C2241" s="422"/>
      <c r="D2241" s="423"/>
      <c r="E2241" s="421"/>
      <c r="F2241" s="421"/>
      <c r="G2241" s="421"/>
      <c r="H2241" s="421"/>
      <c r="I2241" s="421"/>
      <c r="J2241" s="421"/>
      <c r="K2241" s="421"/>
      <c r="L2241" s="421"/>
      <c r="M2241" s="423"/>
      <c r="N2241" s="340">
        <f>IF(C2241&gt;A_Stammdaten!$B$12,0,SUM(E2241,F2241,H2241,J2241:K2241)-SUM(G2241,I2241,L2241:M2241))</f>
        <v>0</v>
      </c>
      <c r="O2241" s="421"/>
      <c r="P2241" s="421"/>
      <c r="Q2241" s="421"/>
      <c r="R2241" s="421"/>
      <c r="S2241" s="108">
        <f t="shared" si="252"/>
        <v>0</v>
      </c>
      <c r="T2241" s="341">
        <f>IF(ISBLANK($B2241),0,VLOOKUP($B2241,Listen!$A$2:$C$45,2,FALSE))</f>
        <v>0</v>
      </c>
      <c r="U2241" s="341">
        <f>IF(ISBLANK($B2241),0,VLOOKUP($B2241,Listen!$A$2:$C$45,3,FALSE))</f>
        <v>0</v>
      </c>
      <c r="V2241" s="342">
        <f t="shared" si="250"/>
        <v>0</v>
      </c>
      <c r="W2241" s="342">
        <f t="shared" si="256"/>
        <v>0</v>
      </c>
      <c r="X2241" s="342">
        <f t="shared" si="256"/>
        <v>0</v>
      </c>
      <c r="Y2241" s="342">
        <f t="shared" si="256"/>
        <v>0</v>
      </c>
      <c r="Z2241" s="342">
        <f t="shared" si="256"/>
        <v>0</v>
      </c>
      <c r="AA2241" s="342">
        <f t="shared" si="256"/>
        <v>0</v>
      </c>
      <c r="AB2241" s="342">
        <f t="shared" si="256"/>
        <v>0</v>
      </c>
      <c r="AC2241" s="109">
        <f t="shared" si="253"/>
        <v>0</v>
      </c>
      <c r="AD2241" s="109">
        <f>IF(C2241=A_Stammdaten!$B$12,E_SAV!$S2241-E_SAV!$AE2241,HLOOKUP(A_Stammdaten!$B$12-1,$AF$4:$AL$4004,ROW(C2241)-3,FALSE)-$AE2241)</f>
        <v>0</v>
      </c>
      <c r="AE2241" s="109">
        <f>HLOOKUP(A_Stammdaten!$B$12,$AF$4:$AL$4004,ROW(C2241)-3,FALSE)</f>
        <v>0</v>
      </c>
      <c r="AF2241" s="109">
        <f t="shared" si="251"/>
        <v>0</v>
      </c>
      <c r="AG2241" s="109">
        <f t="shared" si="255"/>
        <v>0</v>
      </c>
      <c r="AH2241" s="109">
        <f t="shared" si="255"/>
        <v>0</v>
      </c>
      <c r="AI2241" s="109">
        <f t="shared" si="255"/>
        <v>0</v>
      </c>
      <c r="AJ2241" s="109">
        <f t="shared" si="254"/>
        <v>0</v>
      </c>
      <c r="AK2241" s="109">
        <f t="shared" si="254"/>
        <v>0</v>
      </c>
      <c r="AL2241" s="109">
        <f t="shared" si="254"/>
        <v>0</v>
      </c>
    </row>
    <row r="2242" spans="1:38" x14ac:dyDescent="0.3">
      <c r="A2242" s="421"/>
      <c r="B2242" s="421"/>
      <c r="C2242" s="422"/>
      <c r="D2242" s="423"/>
      <c r="E2242" s="421"/>
      <c r="F2242" s="421"/>
      <c r="G2242" s="421"/>
      <c r="H2242" s="421"/>
      <c r="I2242" s="421"/>
      <c r="J2242" s="421"/>
      <c r="K2242" s="421"/>
      <c r="L2242" s="421"/>
      <c r="M2242" s="423"/>
      <c r="N2242" s="340">
        <f>IF(C2242&gt;A_Stammdaten!$B$12,0,SUM(E2242,F2242,H2242,J2242:K2242)-SUM(G2242,I2242,L2242:M2242))</f>
        <v>0</v>
      </c>
      <c r="O2242" s="421"/>
      <c r="P2242" s="421"/>
      <c r="Q2242" s="421"/>
      <c r="R2242" s="421"/>
      <c r="S2242" s="108">
        <f t="shared" si="252"/>
        <v>0</v>
      </c>
      <c r="T2242" s="341">
        <f>IF(ISBLANK($B2242),0,VLOOKUP($B2242,Listen!$A$2:$C$45,2,FALSE))</f>
        <v>0</v>
      </c>
      <c r="U2242" s="341">
        <f>IF(ISBLANK($B2242),0,VLOOKUP($B2242,Listen!$A$2:$C$45,3,FALSE))</f>
        <v>0</v>
      </c>
      <c r="V2242" s="342">
        <f t="shared" ref="V2242:V2305" si="257">$T2242</f>
        <v>0</v>
      </c>
      <c r="W2242" s="342">
        <f t="shared" si="256"/>
        <v>0</v>
      </c>
      <c r="X2242" s="342">
        <f t="shared" si="256"/>
        <v>0</v>
      </c>
      <c r="Y2242" s="342">
        <f t="shared" si="256"/>
        <v>0</v>
      </c>
      <c r="Z2242" s="342">
        <f t="shared" si="256"/>
        <v>0</v>
      </c>
      <c r="AA2242" s="342">
        <f t="shared" si="256"/>
        <v>0</v>
      </c>
      <c r="AB2242" s="342">
        <f t="shared" si="256"/>
        <v>0</v>
      </c>
      <c r="AC2242" s="109">
        <f t="shared" si="253"/>
        <v>0</v>
      </c>
      <c r="AD2242" s="109">
        <f>IF(C2242=A_Stammdaten!$B$12,E_SAV!$S2242-E_SAV!$AE2242,HLOOKUP(A_Stammdaten!$B$12-1,$AF$4:$AL$4004,ROW(C2242)-3,FALSE)-$AE2242)</f>
        <v>0</v>
      </c>
      <c r="AE2242" s="109">
        <f>HLOOKUP(A_Stammdaten!$B$12,$AF$4:$AL$4004,ROW(C2242)-3,FALSE)</f>
        <v>0</v>
      </c>
      <c r="AF2242" s="109">
        <f t="shared" si="251"/>
        <v>0</v>
      </c>
      <c r="AG2242" s="109">
        <f t="shared" si="255"/>
        <v>0</v>
      </c>
      <c r="AH2242" s="109">
        <f t="shared" si="255"/>
        <v>0</v>
      </c>
      <c r="AI2242" s="109">
        <f t="shared" si="255"/>
        <v>0</v>
      </c>
      <c r="AJ2242" s="109">
        <f t="shared" si="254"/>
        <v>0</v>
      </c>
      <c r="AK2242" s="109">
        <f t="shared" si="254"/>
        <v>0</v>
      </c>
      <c r="AL2242" s="109">
        <f t="shared" si="254"/>
        <v>0</v>
      </c>
    </row>
    <row r="2243" spans="1:38" x14ac:dyDescent="0.3">
      <c r="A2243" s="421"/>
      <c r="B2243" s="421"/>
      <c r="C2243" s="422"/>
      <c r="D2243" s="423"/>
      <c r="E2243" s="421"/>
      <c r="F2243" s="421"/>
      <c r="G2243" s="421"/>
      <c r="H2243" s="421"/>
      <c r="I2243" s="421"/>
      <c r="J2243" s="421"/>
      <c r="K2243" s="421"/>
      <c r="L2243" s="421"/>
      <c r="M2243" s="423"/>
      <c r="N2243" s="340">
        <f>IF(C2243&gt;A_Stammdaten!$B$12,0,SUM(E2243,F2243,H2243,J2243:K2243)-SUM(G2243,I2243,L2243:M2243))</f>
        <v>0</v>
      </c>
      <c r="O2243" s="421"/>
      <c r="P2243" s="421"/>
      <c r="Q2243" s="421"/>
      <c r="R2243" s="421"/>
      <c r="S2243" s="108">
        <f t="shared" si="252"/>
        <v>0</v>
      </c>
      <c r="T2243" s="341">
        <f>IF(ISBLANK($B2243),0,VLOOKUP($B2243,Listen!$A$2:$C$45,2,FALSE))</f>
        <v>0</v>
      </c>
      <c r="U2243" s="341">
        <f>IF(ISBLANK($B2243),0,VLOOKUP($B2243,Listen!$A$2:$C$45,3,FALSE))</f>
        <v>0</v>
      </c>
      <c r="V2243" s="342">
        <f t="shared" si="257"/>
        <v>0</v>
      </c>
      <c r="W2243" s="342">
        <f t="shared" si="256"/>
        <v>0</v>
      </c>
      <c r="X2243" s="342">
        <f t="shared" si="256"/>
        <v>0</v>
      </c>
      <c r="Y2243" s="342">
        <f t="shared" si="256"/>
        <v>0</v>
      </c>
      <c r="Z2243" s="342">
        <f t="shared" si="256"/>
        <v>0</v>
      </c>
      <c r="AA2243" s="342">
        <f t="shared" si="256"/>
        <v>0</v>
      </c>
      <c r="AB2243" s="342">
        <f t="shared" si="256"/>
        <v>0</v>
      </c>
      <c r="AC2243" s="109">
        <f t="shared" si="253"/>
        <v>0</v>
      </c>
      <c r="AD2243" s="109">
        <f>IF(C2243=A_Stammdaten!$B$12,E_SAV!$S2243-E_SAV!$AE2243,HLOOKUP(A_Stammdaten!$B$12-1,$AF$4:$AL$4004,ROW(C2243)-3,FALSE)-$AE2243)</f>
        <v>0</v>
      </c>
      <c r="AE2243" s="109">
        <f>HLOOKUP(A_Stammdaten!$B$12,$AF$4:$AL$4004,ROW(C2243)-3,FALSE)</f>
        <v>0</v>
      </c>
      <c r="AF2243" s="109">
        <f t="shared" si="251"/>
        <v>0</v>
      </c>
      <c r="AG2243" s="109">
        <f t="shared" si="255"/>
        <v>0</v>
      </c>
      <c r="AH2243" s="109">
        <f t="shared" si="255"/>
        <v>0</v>
      </c>
      <c r="AI2243" s="109">
        <f t="shared" si="255"/>
        <v>0</v>
      </c>
      <c r="AJ2243" s="109">
        <f t="shared" si="254"/>
        <v>0</v>
      </c>
      <c r="AK2243" s="109">
        <f t="shared" si="254"/>
        <v>0</v>
      </c>
      <c r="AL2243" s="109">
        <f t="shared" si="254"/>
        <v>0</v>
      </c>
    </row>
    <row r="2244" spans="1:38" x14ac:dyDescent="0.3">
      <c r="A2244" s="421"/>
      <c r="B2244" s="421"/>
      <c r="C2244" s="422"/>
      <c r="D2244" s="423"/>
      <c r="E2244" s="421"/>
      <c r="F2244" s="421"/>
      <c r="G2244" s="421"/>
      <c r="H2244" s="421"/>
      <c r="I2244" s="421"/>
      <c r="J2244" s="421"/>
      <c r="K2244" s="421"/>
      <c r="L2244" s="421"/>
      <c r="M2244" s="423"/>
      <c r="N2244" s="340">
        <f>IF(C2244&gt;A_Stammdaten!$B$12,0,SUM(E2244,F2244,H2244,J2244:K2244)-SUM(G2244,I2244,L2244:M2244))</f>
        <v>0</v>
      </c>
      <c r="O2244" s="421"/>
      <c r="P2244" s="421"/>
      <c r="Q2244" s="421"/>
      <c r="R2244" s="421"/>
      <c r="S2244" s="108">
        <f t="shared" si="252"/>
        <v>0</v>
      </c>
      <c r="T2244" s="341">
        <f>IF(ISBLANK($B2244),0,VLOOKUP($B2244,Listen!$A$2:$C$45,2,FALSE))</f>
        <v>0</v>
      </c>
      <c r="U2244" s="341">
        <f>IF(ISBLANK($B2244),0,VLOOKUP($B2244,Listen!$A$2:$C$45,3,FALSE))</f>
        <v>0</v>
      </c>
      <c r="V2244" s="342">
        <f t="shared" si="257"/>
        <v>0</v>
      </c>
      <c r="W2244" s="342">
        <f t="shared" si="256"/>
        <v>0</v>
      </c>
      <c r="X2244" s="342">
        <f t="shared" si="256"/>
        <v>0</v>
      </c>
      <c r="Y2244" s="342">
        <f t="shared" si="256"/>
        <v>0</v>
      </c>
      <c r="Z2244" s="342">
        <f t="shared" si="256"/>
        <v>0</v>
      </c>
      <c r="AA2244" s="342">
        <f t="shared" si="256"/>
        <v>0</v>
      </c>
      <c r="AB2244" s="342">
        <f t="shared" si="256"/>
        <v>0</v>
      </c>
      <c r="AC2244" s="109">
        <f t="shared" si="253"/>
        <v>0</v>
      </c>
      <c r="AD2244" s="109">
        <f>IF(C2244=A_Stammdaten!$B$12,E_SAV!$S2244-E_SAV!$AE2244,HLOOKUP(A_Stammdaten!$B$12-1,$AF$4:$AL$4004,ROW(C2244)-3,FALSE)-$AE2244)</f>
        <v>0</v>
      </c>
      <c r="AE2244" s="109">
        <f>HLOOKUP(A_Stammdaten!$B$12,$AF$4:$AL$4004,ROW(C2244)-3,FALSE)</f>
        <v>0</v>
      </c>
      <c r="AF2244" s="109">
        <f t="shared" si="251"/>
        <v>0</v>
      </c>
      <c r="AG2244" s="109">
        <f t="shared" si="255"/>
        <v>0</v>
      </c>
      <c r="AH2244" s="109">
        <f t="shared" si="255"/>
        <v>0</v>
      </c>
      <c r="AI2244" s="109">
        <f t="shared" si="255"/>
        <v>0</v>
      </c>
      <c r="AJ2244" s="109">
        <f t="shared" si="254"/>
        <v>0</v>
      </c>
      <c r="AK2244" s="109">
        <f t="shared" si="254"/>
        <v>0</v>
      </c>
      <c r="AL2244" s="109">
        <f t="shared" si="254"/>
        <v>0</v>
      </c>
    </row>
    <row r="2245" spans="1:38" x14ac:dyDescent="0.3">
      <c r="A2245" s="421"/>
      <c r="B2245" s="421"/>
      <c r="C2245" s="422"/>
      <c r="D2245" s="423"/>
      <c r="E2245" s="421"/>
      <c r="F2245" s="421"/>
      <c r="G2245" s="421"/>
      <c r="H2245" s="421"/>
      <c r="I2245" s="421"/>
      <c r="J2245" s="421"/>
      <c r="K2245" s="421"/>
      <c r="L2245" s="421"/>
      <c r="M2245" s="423"/>
      <c r="N2245" s="340">
        <f>IF(C2245&gt;A_Stammdaten!$B$12,0,SUM(E2245,F2245,H2245,J2245:K2245)-SUM(G2245,I2245,L2245:M2245))</f>
        <v>0</v>
      </c>
      <c r="O2245" s="421"/>
      <c r="P2245" s="421"/>
      <c r="Q2245" s="421"/>
      <c r="R2245" s="421"/>
      <c r="S2245" s="108">
        <f t="shared" si="252"/>
        <v>0</v>
      </c>
      <c r="T2245" s="341">
        <f>IF(ISBLANK($B2245),0,VLOOKUP($B2245,Listen!$A$2:$C$45,2,FALSE))</f>
        <v>0</v>
      </c>
      <c r="U2245" s="341">
        <f>IF(ISBLANK($B2245),0,VLOOKUP($B2245,Listen!$A$2:$C$45,3,FALSE))</f>
        <v>0</v>
      </c>
      <c r="V2245" s="342">
        <f t="shared" si="257"/>
        <v>0</v>
      </c>
      <c r="W2245" s="342">
        <f t="shared" si="256"/>
        <v>0</v>
      </c>
      <c r="X2245" s="342">
        <f t="shared" si="256"/>
        <v>0</v>
      </c>
      <c r="Y2245" s="342">
        <f t="shared" si="256"/>
        <v>0</v>
      </c>
      <c r="Z2245" s="342">
        <f t="shared" si="256"/>
        <v>0</v>
      </c>
      <c r="AA2245" s="342">
        <f t="shared" si="256"/>
        <v>0</v>
      </c>
      <c r="AB2245" s="342">
        <f t="shared" si="256"/>
        <v>0</v>
      </c>
      <c r="AC2245" s="109">
        <f t="shared" si="253"/>
        <v>0</v>
      </c>
      <c r="AD2245" s="109">
        <f>IF(C2245=A_Stammdaten!$B$12,E_SAV!$S2245-E_SAV!$AE2245,HLOOKUP(A_Stammdaten!$B$12-1,$AF$4:$AL$4004,ROW(C2245)-3,FALSE)-$AE2245)</f>
        <v>0</v>
      </c>
      <c r="AE2245" s="109">
        <f>HLOOKUP(A_Stammdaten!$B$12,$AF$4:$AL$4004,ROW(C2245)-3,FALSE)</f>
        <v>0</v>
      </c>
      <c r="AF2245" s="109">
        <f t="shared" ref="AF2245:AF2308" si="258">IF(OR($C2245=0,$S2245=0),0,IF($C2245&lt;=AF$4,$S2245-$S2245/V2245*(AF$4-$C2245+1),0))</f>
        <v>0</v>
      </c>
      <c r="AG2245" s="109">
        <f t="shared" si="255"/>
        <v>0</v>
      </c>
      <c r="AH2245" s="109">
        <f t="shared" si="255"/>
        <v>0</v>
      </c>
      <c r="AI2245" s="109">
        <f t="shared" si="255"/>
        <v>0</v>
      </c>
      <c r="AJ2245" s="109">
        <f t="shared" si="254"/>
        <v>0</v>
      </c>
      <c r="AK2245" s="109">
        <f t="shared" si="254"/>
        <v>0</v>
      </c>
      <c r="AL2245" s="109">
        <f t="shared" si="254"/>
        <v>0</v>
      </c>
    </row>
    <row r="2246" spans="1:38" x14ac:dyDescent="0.3">
      <c r="A2246" s="421"/>
      <c r="B2246" s="421"/>
      <c r="C2246" s="422"/>
      <c r="D2246" s="423"/>
      <c r="E2246" s="421"/>
      <c r="F2246" s="421"/>
      <c r="G2246" s="421"/>
      <c r="H2246" s="421"/>
      <c r="I2246" s="421"/>
      <c r="J2246" s="421"/>
      <c r="K2246" s="421"/>
      <c r="L2246" s="421"/>
      <c r="M2246" s="423"/>
      <c r="N2246" s="340">
        <f>IF(C2246&gt;A_Stammdaten!$B$12,0,SUM(E2246,F2246,H2246,J2246:K2246)-SUM(G2246,I2246,L2246:M2246))</f>
        <v>0</v>
      </c>
      <c r="O2246" s="421"/>
      <c r="P2246" s="421"/>
      <c r="Q2246" s="421"/>
      <c r="R2246" s="421"/>
      <c r="S2246" s="108">
        <f t="shared" ref="S2246:S2309" si="259">N2246-SUM(O2246:R2246)</f>
        <v>0</v>
      </c>
      <c r="T2246" s="341">
        <f>IF(ISBLANK($B2246),0,VLOOKUP($B2246,Listen!$A$2:$C$45,2,FALSE))</f>
        <v>0</v>
      </c>
      <c r="U2246" s="341">
        <f>IF(ISBLANK($B2246),0,VLOOKUP($B2246,Listen!$A$2:$C$45,3,FALSE))</f>
        <v>0</v>
      </c>
      <c r="V2246" s="342">
        <f t="shared" si="257"/>
        <v>0</v>
      </c>
      <c r="W2246" s="342">
        <f t="shared" si="256"/>
        <v>0</v>
      </c>
      <c r="X2246" s="342">
        <f t="shared" si="256"/>
        <v>0</v>
      </c>
      <c r="Y2246" s="342">
        <f t="shared" si="256"/>
        <v>0</v>
      </c>
      <c r="Z2246" s="342">
        <f t="shared" si="256"/>
        <v>0</v>
      </c>
      <c r="AA2246" s="342">
        <f t="shared" si="256"/>
        <v>0</v>
      </c>
      <c r="AB2246" s="342">
        <f t="shared" si="256"/>
        <v>0</v>
      </c>
      <c r="AC2246" s="109">
        <f t="shared" ref="AC2246:AC2309" si="260">AE2246+AD2246</f>
        <v>0</v>
      </c>
      <c r="AD2246" s="109">
        <f>IF(C2246=A_Stammdaten!$B$12,E_SAV!$S2246-E_SAV!$AE2246,HLOOKUP(A_Stammdaten!$B$12-1,$AF$4:$AL$4004,ROW(C2246)-3,FALSE)-$AE2246)</f>
        <v>0</v>
      </c>
      <c r="AE2246" s="109">
        <f>HLOOKUP(A_Stammdaten!$B$12,$AF$4:$AL$4004,ROW(C2246)-3,FALSE)</f>
        <v>0</v>
      </c>
      <c r="AF2246" s="109">
        <f t="shared" si="258"/>
        <v>0</v>
      </c>
      <c r="AG2246" s="109">
        <f t="shared" si="255"/>
        <v>0</v>
      </c>
      <c r="AH2246" s="109">
        <f t="shared" si="255"/>
        <v>0</v>
      </c>
      <c r="AI2246" s="109">
        <f t="shared" si="255"/>
        <v>0</v>
      </c>
      <c r="AJ2246" s="109">
        <f t="shared" si="254"/>
        <v>0</v>
      </c>
      <c r="AK2246" s="109">
        <f t="shared" si="254"/>
        <v>0</v>
      </c>
      <c r="AL2246" s="109">
        <f t="shared" si="254"/>
        <v>0</v>
      </c>
    </row>
    <row r="2247" spans="1:38" x14ac:dyDescent="0.3">
      <c r="A2247" s="421"/>
      <c r="B2247" s="421"/>
      <c r="C2247" s="422"/>
      <c r="D2247" s="423"/>
      <c r="E2247" s="421"/>
      <c r="F2247" s="421"/>
      <c r="G2247" s="421"/>
      <c r="H2247" s="421"/>
      <c r="I2247" s="421"/>
      <c r="J2247" s="421"/>
      <c r="K2247" s="421"/>
      <c r="L2247" s="421"/>
      <c r="M2247" s="423"/>
      <c r="N2247" s="340">
        <f>IF(C2247&gt;A_Stammdaten!$B$12,0,SUM(E2247,F2247,H2247,J2247:K2247)-SUM(G2247,I2247,L2247:M2247))</f>
        <v>0</v>
      </c>
      <c r="O2247" s="421"/>
      <c r="P2247" s="421"/>
      <c r="Q2247" s="421"/>
      <c r="R2247" s="421"/>
      <c r="S2247" s="108">
        <f t="shared" si="259"/>
        <v>0</v>
      </c>
      <c r="T2247" s="341">
        <f>IF(ISBLANK($B2247),0,VLOOKUP($B2247,Listen!$A$2:$C$45,2,FALSE))</f>
        <v>0</v>
      </c>
      <c r="U2247" s="341">
        <f>IF(ISBLANK($B2247),0,VLOOKUP($B2247,Listen!$A$2:$C$45,3,FALSE))</f>
        <v>0</v>
      </c>
      <c r="V2247" s="342">
        <f t="shared" si="257"/>
        <v>0</v>
      </c>
      <c r="W2247" s="342">
        <f t="shared" si="256"/>
        <v>0</v>
      </c>
      <c r="X2247" s="342">
        <f t="shared" si="256"/>
        <v>0</v>
      </c>
      <c r="Y2247" s="342">
        <f t="shared" si="256"/>
        <v>0</v>
      </c>
      <c r="Z2247" s="342">
        <f t="shared" si="256"/>
        <v>0</v>
      </c>
      <c r="AA2247" s="342">
        <f t="shared" si="256"/>
        <v>0</v>
      </c>
      <c r="AB2247" s="342">
        <f t="shared" si="256"/>
        <v>0</v>
      </c>
      <c r="AC2247" s="109">
        <f t="shared" si="260"/>
        <v>0</v>
      </c>
      <c r="AD2247" s="109">
        <f>IF(C2247=A_Stammdaten!$B$12,E_SAV!$S2247-E_SAV!$AE2247,HLOOKUP(A_Stammdaten!$B$12-1,$AF$4:$AL$4004,ROW(C2247)-3,FALSE)-$AE2247)</f>
        <v>0</v>
      </c>
      <c r="AE2247" s="109">
        <f>HLOOKUP(A_Stammdaten!$B$12,$AF$4:$AL$4004,ROW(C2247)-3,FALSE)</f>
        <v>0</v>
      </c>
      <c r="AF2247" s="109">
        <f t="shared" si="258"/>
        <v>0</v>
      </c>
      <c r="AG2247" s="109">
        <f t="shared" si="255"/>
        <v>0</v>
      </c>
      <c r="AH2247" s="109">
        <f t="shared" si="255"/>
        <v>0</v>
      </c>
      <c r="AI2247" s="109">
        <f t="shared" si="255"/>
        <v>0</v>
      </c>
      <c r="AJ2247" s="109">
        <f t="shared" si="254"/>
        <v>0</v>
      </c>
      <c r="AK2247" s="109">
        <f t="shared" si="254"/>
        <v>0</v>
      </c>
      <c r="AL2247" s="109">
        <f t="shared" si="254"/>
        <v>0</v>
      </c>
    </row>
    <row r="2248" spans="1:38" x14ac:dyDescent="0.3">
      <c r="A2248" s="421"/>
      <c r="B2248" s="421"/>
      <c r="C2248" s="422"/>
      <c r="D2248" s="423"/>
      <c r="E2248" s="421"/>
      <c r="F2248" s="421"/>
      <c r="G2248" s="421"/>
      <c r="H2248" s="421"/>
      <c r="I2248" s="421"/>
      <c r="J2248" s="421"/>
      <c r="K2248" s="421"/>
      <c r="L2248" s="421"/>
      <c r="M2248" s="423"/>
      <c r="N2248" s="340">
        <f>IF(C2248&gt;A_Stammdaten!$B$12,0,SUM(E2248,F2248,H2248,J2248:K2248)-SUM(G2248,I2248,L2248:M2248))</f>
        <v>0</v>
      </c>
      <c r="O2248" s="421"/>
      <c r="P2248" s="421"/>
      <c r="Q2248" s="421"/>
      <c r="R2248" s="421"/>
      <c r="S2248" s="108">
        <f t="shared" si="259"/>
        <v>0</v>
      </c>
      <c r="T2248" s="341">
        <f>IF(ISBLANK($B2248),0,VLOOKUP($B2248,Listen!$A$2:$C$45,2,FALSE))</f>
        <v>0</v>
      </c>
      <c r="U2248" s="341">
        <f>IF(ISBLANK($B2248),0,VLOOKUP($B2248,Listen!$A$2:$C$45,3,FALSE))</f>
        <v>0</v>
      </c>
      <c r="V2248" s="342">
        <f t="shared" si="257"/>
        <v>0</v>
      </c>
      <c r="W2248" s="342">
        <f t="shared" si="256"/>
        <v>0</v>
      </c>
      <c r="X2248" s="342">
        <f t="shared" si="256"/>
        <v>0</v>
      </c>
      <c r="Y2248" s="342">
        <f t="shared" si="256"/>
        <v>0</v>
      </c>
      <c r="Z2248" s="342">
        <f t="shared" si="256"/>
        <v>0</v>
      </c>
      <c r="AA2248" s="342">
        <f t="shared" si="256"/>
        <v>0</v>
      </c>
      <c r="AB2248" s="342">
        <f t="shared" si="256"/>
        <v>0</v>
      </c>
      <c r="AC2248" s="109">
        <f t="shared" si="260"/>
        <v>0</v>
      </c>
      <c r="AD2248" s="109">
        <f>IF(C2248=A_Stammdaten!$B$12,E_SAV!$S2248-E_SAV!$AE2248,HLOOKUP(A_Stammdaten!$B$12-1,$AF$4:$AL$4004,ROW(C2248)-3,FALSE)-$AE2248)</f>
        <v>0</v>
      </c>
      <c r="AE2248" s="109">
        <f>HLOOKUP(A_Stammdaten!$B$12,$AF$4:$AL$4004,ROW(C2248)-3,FALSE)</f>
        <v>0</v>
      </c>
      <c r="AF2248" s="109">
        <f t="shared" si="258"/>
        <v>0</v>
      </c>
      <c r="AG2248" s="109">
        <f t="shared" si="255"/>
        <v>0</v>
      </c>
      <c r="AH2248" s="109">
        <f t="shared" si="255"/>
        <v>0</v>
      </c>
      <c r="AI2248" s="109">
        <f t="shared" si="255"/>
        <v>0</v>
      </c>
      <c r="AJ2248" s="109">
        <f t="shared" si="254"/>
        <v>0</v>
      </c>
      <c r="AK2248" s="109">
        <f t="shared" si="254"/>
        <v>0</v>
      </c>
      <c r="AL2248" s="109">
        <f t="shared" si="254"/>
        <v>0</v>
      </c>
    </row>
    <row r="2249" spans="1:38" x14ac:dyDescent="0.3">
      <c r="A2249" s="421"/>
      <c r="B2249" s="421"/>
      <c r="C2249" s="422"/>
      <c r="D2249" s="423"/>
      <c r="E2249" s="421"/>
      <c r="F2249" s="421"/>
      <c r="G2249" s="421"/>
      <c r="H2249" s="421"/>
      <c r="I2249" s="421"/>
      <c r="J2249" s="421"/>
      <c r="K2249" s="421"/>
      <c r="L2249" s="421"/>
      <c r="M2249" s="423"/>
      <c r="N2249" s="340">
        <f>IF(C2249&gt;A_Stammdaten!$B$12,0,SUM(E2249,F2249,H2249,J2249:K2249)-SUM(G2249,I2249,L2249:M2249))</f>
        <v>0</v>
      </c>
      <c r="O2249" s="421"/>
      <c r="P2249" s="421"/>
      <c r="Q2249" s="421"/>
      <c r="R2249" s="421"/>
      <c r="S2249" s="108">
        <f t="shared" si="259"/>
        <v>0</v>
      </c>
      <c r="T2249" s="341">
        <f>IF(ISBLANK($B2249),0,VLOOKUP($B2249,Listen!$A$2:$C$45,2,FALSE))</f>
        <v>0</v>
      </c>
      <c r="U2249" s="341">
        <f>IF(ISBLANK($B2249),0,VLOOKUP($B2249,Listen!$A$2:$C$45,3,FALSE))</f>
        <v>0</v>
      </c>
      <c r="V2249" s="342">
        <f t="shared" si="257"/>
        <v>0</v>
      </c>
      <c r="W2249" s="342">
        <f t="shared" si="256"/>
        <v>0</v>
      </c>
      <c r="X2249" s="342">
        <f t="shared" si="256"/>
        <v>0</v>
      </c>
      <c r="Y2249" s="342">
        <f t="shared" si="256"/>
        <v>0</v>
      </c>
      <c r="Z2249" s="342">
        <f t="shared" si="256"/>
        <v>0</v>
      </c>
      <c r="AA2249" s="342">
        <f t="shared" si="256"/>
        <v>0</v>
      </c>
      <c r="AB2249" s="342">
        <f t="shared" si="256"/>
        <v>0</v>
      </c>
      <c r="AC2249" s="109">
        <f t="shared" si="260"/>
        <v>0</v>
      </c>
      <c r="AD2249" s="109">
        <f>IF(C2249=A_Stammdaten!$B$12,E_SAV!$S2249-E_SAV!$AE2249,HLOOKUP(A_Stammdaten!$B$12-1,$AF$4:$AL$4004,ROW(C2249)-3,FALSE)-$AE2249)</f>
        <v>0</v>
      </c>
      <c r="AE2249" s="109">
        <f>HLOOKUP(A_Stammdaten!$B$12,$AF$4:$AL$4004,ROW(C2249)-3,FALSE)</f>
        <v>0</v>
      </c>
      <c r="AF2249" s="109">
        <f t="shared" si="258"/>
        <v>0</v>
      </c>
      <c r="AG2249" s="109">
        <f t="shared" si="255"/>
        <v>0</v>
      </c>
      <c r="AH2249" s="109">
        <f t="shared" si="255"/>
        <v>0</v>
      </c>
      <c r="AI2249" s="109">
        <f t="shared" si="255"/>
        <v>0</v>
      </c>
      <c r="AJ2249" s="109">
        <f t="shared" si="254"/>
        <v>0</v>
      </c>
      <c r="AK2249" s="109">
        <f t="shared" si="254"/>
        <v>0</v>
      </c>
      <c r="AL2249" s="109">
        <f t="shared" si="254"/>
        <v>0</v>
      </c>
    </row>
    <row r="2250" spans="1:38" x14ac:dyDescent="0.3">
      <c r="A2250" s="421"/>
      <c r="B2250" s="421"/>
      <c r="C2250" s="422"/>
      <c r="D2250" s="423"/>
      <c r="E2250" s="421"/>
      <c r="F2250" s="421"/>
      <c r="G2250" s="421"/>
      <c r="H2250" s="421"/>
      <c r="I2250" s="421"/>
      <c r="J2250" s="421"/>
      <c r="K2250" s="421"/>
      <c r="L2250" s="421"/>
      <c r="M2250" s="423"/>
      <c r="N2250" s="340">
        <f>IF(C2250&gt;A_Stammdaten!$B$12,0,SUM(E2250,F2250,H2250,J2250:K2250)-SUM(G2250,I2250,L2250:M2250))</f>
        <v>0</v>
      </c>
      <c r="O2250" s="421"/>
      <c r="P2250" s="421"/>
      <c r="Q2250" s="421"/>
      <c r="R2250" s="421"/>
      <c r="S2250" s="108">
        <f t="shared" si="259"/>
        <v>0</v>
      </c>
      <c r="T2250" s="341">
        <f>IF(ISBLANK($B2250),0,VLOOKUP($B2250,Listen!$A$2:$C$45,2,FALSE))</f>
        <v>0</v>
      </c>
      <c r="U2250" s="341">
        <f>IF(ISBLANK($B2250),0,VLOOKUP($B2250,Listen!$A$2:$C$45,3,FALSE))</f>
        <v>0</v>
      </c>
      <c r="V2250" s="342">
        <f t="shared" si="257"/>
        <v>0</v>
      </c>
      <c r="W2250" s="342">
        <f t="shared" si="256"/>
        <v>0</v>
      </c>
      <c r="X2250" s="342">
        <f t="shared" si="256"/>
        <v>0</v>
      </c>
      <c r="Y2250" s="342">
        <f t="shared" si="256"/>
        <v>0</v>
      </c>
      <c r="Z2250" s="342">
        <f t="shared" si="256"/>
        <v>0</v>
      </c>
      <c r="AA2250" s="342">
        <f t="shared" si="256"/>
        <v>0</v>
      </c>
      <c r="AB2250" s="342">
        <f t="shared" si="256"/>
        <v>0</v>
      </c>
      <c r="AC2250" s="109">
        <f t="shared" si="260"/>
        <v>0</v>
      </c>
      <c r="AD2250" s="109">
        <f>IF(C2250=A_Stammdaten!$B$12,E_SAV!$S2250-E_SAV!$AE2250,HLOOKUP(A_Stammdaten!$B$12-1,$AF$4:$AL$4004,ROW(C2250)-3,FALSE)-$AE2250)</f>
        <v>0</v>
      </c>
      <c r="AE2250" s="109">
        <f>HLOOKUP(A_Stammdaten!$B$12,$AF$4:$AL$4004,ROW(C2250)-3,FALSE)</f>
        <v>0</v>
      </c>
      <c r="AF2250" s="109">
        <f t="shared" si="258"/>
        <v>0</v>
      </c>
      <c r="AG2250" s="109">
        <f t="shared" si="255"/>
        <v>0</v>
      </c>
      <c r="AH2250" s="109">
        <f t="shared" si="255"/>
        <v>0</v>
      </c>
      <c r="AI2250" s="109">
        <f t="shared" si="255"/>
        <v>0</v>
      </c>
      <c r="AJ2250" s="109">
        <f t="shared" si="254"/>
        <v>0</v>
      </c>
      <c r="AK2250" s="109">
        <f t="shared" si="254"/>
        <v>0</v>
      </c>
      <c r="AL2250" s="109">
        <f t="shared" si="254"/>
        <v>0</v>
      </c>
    </row>
    <row r="2251" spans="1:38" x14ac:dyDescent="0.3">
      <c r="A2251" s="421"/>
      <c r="B2251" s="421"/>
      <c r="C2251" s="422"/>
      <c r="D2251" s="423"/>
      <c r="E2251" s="421"/>
      <c r="F2251" s="421"/>
      <c r="G2251" s="421"/>
      <c r="H2251" s="421"/>
      <c r="I2251" s="421"/>
      <c r="J2251" s="421"/>
      <c r="K2251" s="421"/>
      <c r="L2251" s="421"/>
      <c r="M2251" s="423"/>
      <c r="N2251" s="340">
        <f>IF(C2251&gt;A_Stammdaten!$B$12,0,SUM(E2251,F2251,H2251,J2251:K2251)-SUM(G2251,I2251,L2251:M2251))</f>
        <v>0</v>
      </c>
      <c r="O2251" s="421"/>
      <c r="P2251" s="421"/>
      <c r="Q2251" s="421"/>
      <c r="R2251" s="421"/>
      <c r="S2251" s="108">
        <f t="shared" si="259"/>
        <v>0</v>
      </c>
      <c r="T2251" s="341">
        <f>IF(ISBLANK($B2251),0,VLOOKUP($B2251,Listen!$A$2:$C$45,2,FALSE))</f>
        <v>0</v>
      </c>
      <c r="U2251" s="341">
        <f>IF(ISBLANK($B2251),0,VLOOKUP($B2251,Listen!$A$2:$C$45,3,FALSE))</f>
        <v>0</v>
      </c>
      <c r="V2251" s="342">
        <f t="shared" si="257"/>
        <v>0</v>
      </c>
      <c r="W2251" s="342">
        <f t="shared" si="256"/>
        <v>0</v>
      </c>
      <c r="X2251" s="342">
        <f t="shared" si="256"/>
        <v>0</v>
      </c>
      <c r="Y2251" s="342">
        <f t="shared" si="256"/>
        <v>0</v>
      </c>
      <c r="Z2251" s="342">
        <f t="shared" si="256"/>
        <v>0</v>
      </c>
      <c r="AA2251" s="342">
        <f t="shared" si="256"/>
        <v>0</v>
      </c>
      <c r="AB2251" s="342">
        <f t="shared" si="256"/>
        <v>0</v>
      </c>
      <c r="AC2251" s="109">
        <f t="shared" si="260"/>
        <v>0</v>
      </c>
      <c r="AD2251" s="109">
        <f>IF(C2251=A_Stammdaten!$B$12,E_SAV!$S2251-E_SAV!$AE2251,HLOOKUP(A_Stammdaten!$B$12-1,$AF$4:$AL$4004,ROW(C2251)-3,FALSE)-$AE2251)</f>
        <v>0</v>
      </c>
      <c r="AE2251" s="109">
        <f>HLOOKUP(A_Stammdaten!$B$12,$AF$4:$AL$4004,ROW(C2251)-3,FALSE)</f>
        <v>0</v>
      </c>
      <c r="AF2251" s="109">
        <f t="shared" si="258"/>
        <v>0</v>
      </c>
      <c r="AG2251" s="109">
        <f t="shared" si="255"/>
        <v>0</v>
      </c>
      <c r="AH2251" s="109">
        <f t="shared" si="255"/>
        <v>0</v>
      </c>
      <c r="AI2251" s="109">
        <f t="shared" si="255"/>
        <v>0</v>
      </c>
      <c r="AJ2251" s="109">
        <f t="shared" si="255"/>
        <v>0</v>
      </c>
      <c r="AK2251" s="109">
        <f t="shared" si="255"/>
        <v>0</v>
      </c>
      <c r="AL2251" s="109">
        <f t="shared" si="255"/>
        <v>0</v>
      </c>
    </row>
    <row r="2252" spans="1:38" x14ac:dyDescent="0.3">
      <c r="A2252" s="421"/>
      <c r="B2252" s="421"/>
      <c r="C2252" s="422"/>
      <c r="D2252" s="423"/>
      <c r="E2252" s="421"/>
      <c r="F2252" s="421"/>
      <c r="G2252" s="421"/>
      <c r="H2252" s="421"/>
      <c r="I2252" s="421"/>
      <c r="J2252" s="421"/>
      <c r="K2252" s="421"/>
      <c r="L2252" s="421"/>
      <c r="M2252" s="423"/>
      <c r="N2252" s="340">
        <f>IF(C2252&gt;A_Stammdaten!$B$12,0,SUM(E2252,F2252,H2252,J2252:K2252)-SUM(G2252,I2252,L2252:M2252))</f>
        <v>0</v>
      </c>
      <c r="O2252" s="421"/>
      <c r="P2252" s="421"/>
      <c r="Q2252" s="421"/>
      <c r="R2252" s="421"/>
      <c r="S2252" s="108">
        <f t="shared" si="259"/>
        <v>0</v>
      </c>
      <c r="T2252" s="341">
        <f>IF(ISBLANK($B2252),0,VLOOKUP($B2252,Listen!$A$2:$C$45,2,FALSE))</f>
        <v>0</v>
      </c>
      <c r="U2252" s="341">
        <f>IF(ISBLANK($B2252),0,VLOOKUP($B2252,Listen!$A$2:$C$45,3,FALSE))</f>
        <v>0</v>
      </c>
      <c r="V2252" s="342">
        <f t="shared" si="257"/>
        <v>0</v>
      </c>
      <c r="W2252" s="342">
        <f t="shared" si="256"/>
        <v>0</v>
      </c>
      <c r="X2252" s="342">
        <f t="shared" si="256"/>
        <v>0</v>
      </c>
      <c r="Y2252" s="342">
        <f t="shared" si="256"/>
        <v>0</v>
      </c>
      <c r="Z2252" s="342">
        <f t="shared" si="256"/>
        <v>0</v>
      </c>
      <c r="AA2252" s="342">
        <f t="shared" si="256"/>
        <v>0</v>
      </c>
      <c r="AB2252" s="342">
        <f t="shared" si="256"/>
        <v>0</v>
      </c>
      <c r="AC2252" s="109">
        <f t="shared" si="260"/>
        <v>0</v>
      </c>
      <c r="AD2252" s="109">
        <f>IF(C2252=A_Stammdaten!$B$12,E_SAV!$S2252-E_SAV!$AE2252,HLOOKUP(A_Stammdaten!$B$12-1,$AF$4:$AL$4004,ROW(C2252)-3,FALSE)-$AE2252)</f>
        <v>0</v>
      </c>
      <c r="AE2252" s="109">
        <f>HLOOKUP(A_Stammdaten!$B$12,$AF$4:$AL$4004,ROW(C2252)-3,FALSE)</f>
        <v>0</v>
      </c>
      <c r="AF2252" s="109">
        <f t="shared" si="258"/>
        <v>0</v>
      </c>
      <c r="AG2252" s="109">
        <f t="shared" ref="AG2252:AL2294" si="261">IF(OR($C2252=0,$S2252=0,W2252-(AG$4-$C2252)=0),0,IF($C2252&lt;AG$4,AF2252-AF2252/(W2252-(AG$4-$C2252)),IF($C2252=AG$4,$S2252-$S2252/W2252,0)))</f>
        <v>0</v>
      </c>
      <c r="AH2252" s="109">
        <f t="shared" si="261"/>
        <v>0</v>
      </c>
      <c r="AI2252" s="109">
        <f t="shared" si="261"/>
        <v>0</v>
      </c>
      <c r="AJ2252" s="109">
        <f t="shared" si="261"/>
        <v>0</v>
      </c>
      <c r="AK2252" s="109">
        <f t="shared" si="261"/>
        <v>0</v>
      </c>
      <c r="AL2252" s="109">
        <f t="shared" si="261"/>
        <v>0</v>
      </c>
    </row>
    <row r="2253" spans="1:38" x14ac:dyDescent="0.3">
      <c r="A2253" s="421"/>
      <c r="B2253" s="421"/>
      <c r="C2253" s="422"/>
      <c r="D2253" s="423"/>
      <c r="E2253" s="421"/>
      <c r="F2253" s="421"/>
      <c r="G2253" s="421"/>
      <c r="H2253" s="421"/>
      <c r="I2253" s="421"/>
      <c r="J2253" s="421"/>
      <c r="K2253" s="421"/>
      <c r="L2253" s="421"/>
      <c r="M2253" s="423"/>
      <c r="N2253" s="340">
        <f>IF(C2253&gt;A_Stammdaten!$B$12,0,SUM(E2253,F2253,H2253,J2253:K2253)-SUM(G2253,I2253,L2253:M2253))</f>
        <v>0</v>
      </c>
      <c r="O2253" s="421"/>
      <c r="P2253" s="421"/>
      <c r="Q2253" s="421"/>
      <c r="R2253" s="421"/>
      <c r="S2253" s="108">
        <f t="shared" si="259"/>
        <v>0</v>
      </c>
      <c r="T2253" s="341">
        <f>IF(ISBLANK($B2253),0,VLOOKUP($B2253,Listen!$A$2:$C$45,2,FALSE))</f>
        <v>0</v>
      </c>
      <c r="U2253" s="341">
        <f>IF(ISBLANK($B2253),0,VLOOKUP($B2253,Listen!$A$2:$C$45,3,FALSE))</f>
        <v>0</v>
      </c>
      <c r="V2253" s="342">
        <f t="shared" si="257"/>
        <v>0</v>
      </c>
      <c r="W2253" s="342">
        <f t="shared" si="256"/>
        <v>0</v>
      </c>
      <c r="X2253" s="342">
        <f t="shared" si="256"/>
        <v>0</v>
      </c>
      <c r="Y2253" s="342">
        <f t="shared" si="256"/>
        <v>0</v>
      </c>
      <c r="Z2253" s="342">
        <f t="shared" si="256"/>
        <v>0</v>
      </c>
      <c r="AA2253" s="342">
        <f t="shared" si="256"/>
        <v>0</v>
      </c>
      <c r="AB2253" s="342">
        <f t="shared" si="256"/>
        <v>0</v>
      </c>
      <c r="AC2253" s="109">
        <f t="shared" si="260"/>
        <v>0</v>
      </c>
      <c r="AD2253" s="109">
        <f>IF(C2253=A_Stammdaten!$B$12,E_SAV!$S2253-E_SAV!$AE2253,HLOOKUP(A_Stammdaten!$B$12-1,$AF$4:$AL$4004,ROW(C2253)-3,FALSE)-$AE2253)</f>
        <v>0</v>
      </c>
      <c r="AE2253" s="109">
        <f>HLOOKUP(A_Stammdaten!$B$12,$AF$4:$AL$4004,ROW(C2253)-3,FALSE)</f>
        <v>0</v>
      </c>
      <c r="AF2253" s="109">
        <f t="shared" si="258"/>
        <v>0</v>
      </c>
      <c r="AG2253" s="109">
        <f t="shared" si="261"/>
        <v>0</v>
      </c>
      <c r="AH2253" s="109">
        <f t="shared" si="261"/>
        <v>0</v>
      </c>
      <c r="AI2253" s="109">
        <f t="shared" si="261"/>
        <v>0</v>
      </c>
      <c r="AJ2253" s="109">
        <f t="shared" si="261"/>
        <v>0</v>
      </c>
      <c r="AK2253" s="109">
        <f t="shared" si="261"/>
        <v>0</v>
      </c>
      <c r="AL2253" s="109">
        <f t="shared" si="261"/>
        <v>0</v>
      </c>
    </row>
    <row r="2254" spans="1:38" x14ac:dyDescent="0.3">
      <c r="A2254" s="421"/>
      <c r="B2254" s="421"/>
      <c r="C2254" s="422"/>
      <c r="D2254" s="423"/>
      <c r="E2254" s="421"/>
      <c r="F2254" s="421"/>
      <c r="G2254" s="421"/>
      <c r="H2254" s="421"/>
      <c r="I2254" s="421"/>
      <c r="J2254" s="421"/>
      <c r="K2254" s="421"/>
      <c r="L2254" s="421"/>
      <c r="M2254" s="423"/>
      <c r="N2254" s="340">
        <f>IF(C2254&gt;A_Stammdaten!$B$12,0,SUM(E2254,F2254,H2254,J2254:K2254)-SUM(G2254,I2254,L2254:M2254))</f>
        <v>0</v>
      </c>
      <c r="O2254" s="421"/>
      <c r="P2254" s="421"/>
      <c r="Q2254" s="421"/>
      <c r="R2254" s="421"/>
      <c r="S2254" s="108">
        <f t="shared" si="259"/>
        <v>0</v>
      </c>
      <c r="T2254" s="341">
        <f>IF(ISBLANK($B2254),0,VLOOKUP($B2254,Listen!$A$2:$C$45,2,FALSE))</f>
        <v>0</v>
      </c>
      <c r="U2254" s="341">
        <f>IF(ISBLANK($B2254),0,VLOOKUP($B2254,Listen!$A$2:$C$45,3,FALSE))</f>
        <v>0</v>
      </c>
      <c r="V2254" s="342">
        <f t="shared" si="257"/>
        <v>0</v>
      </c>
      <c r="W2254" s="342">
        <f t="shared" si="256"/>
        <v>0</v>
      </c>
      <c r="X2254" s="342">
        <f t="shared" si="256"/>
        <v>0</v>
      </c>
      <c r="Y2254" s="342">
        <f t="shared" si="256"/>
        <v>0</v>
      </c>
      <c r="Z2254" s="342">
        <f t="shared" si="256"/>
        <v>0</v>
      </c>
      <c r="AA2254" s="342">
        <f t="shared" si="256"/>
        <v>0</v>
      </c>
      <c r="AB2254" s="342">
        <f t="shared" si="256"/>
        <v>0</v>
      </c>
      <c r="AC2254" s="109">
        <f t="shared" si="260"/>
        <v>0</v>
      </c>
      <c r="AD2254" s="109">
        <f>IF(C2254=A_Stammdaten!$B$12,E_SAV!$S2254-E_SAV!$AE2254,HLOOKUP(A_Stammdaten!$B$12-1,$AF$4:$AL$4004,ROW(C2254)-3,FALSE)-$AE2254)</f>
        <v>0</v>
      </c>
      <c r="AE2254" s="109">
        <f>HLOOKUP(A_Stammdaten!$B$12,$AF$4:$AL$4004,ROW(C2254)-3,FALSE)</f>
        <v>0</v>
      </c>
      <c r="AF2254" s="109">
        <f t="shared" si="258"/>
        <v>0</v>
      </c>
      <c r="AG2254" s="109">
        <f t="shared" si="261"/>
        <v>0</v>
      </c>
      <c r="AH2254" s="109">
        <f t="shared" si="261"/>
        <v>0</v>
      </c>
      <c r="AI2254" s="109">
        <f t="shared" si="261"/>
        <v>0</v>
      </c>
      <c r="AJ2254" s="109">
        <f t="shared" si="261"/>
        <v>0</v>
      </c>
      <c r="AK2254" s="109">
        <f t="shared" si="261"/>
        <v>0</v>
      </c>
      <c r="AL2254" s="109">
        <f t="shared" si="261"/>
        <v>0</v>
      </c>
    </row>
    <row r="2255" spans="1:38" x14ac:dyDescent="0.3">
      <c r="A2255" s="421"/>
      <c r="B2255" s="421"/>
      <c r="C2255" s="422"/>
      <c r="D2255" s="423"/>
      <c r="E2255" s="421"/>
      <c r="F2255" s="421"/>
      <c r="G2255" s="421"/>
      <c r="H2255" s="421"/>
      <c r="I2255" s="421"/>
      <c r="J2255" s="421"/>
      <c r="K2255" s="421"/>
      <c r="L2255" s="421"/>
      <c r="M2255" s="423"/>
      <c r="N2255" s="340">
        <f>IF(C2255&gt;A_Stammdaten!$B$12,0,SUM(E2255,F2255,H2255,J2255:K2255)-SUM(G2255,I2255,L2255:M2255))</f>
        <v>0</v>
      </c>
      <c r="O2255" s="421"/>
      <c r="P2255" s="421"/>
      <c r="Q2255" s="421"/>
      <c r="R2255" s="421"/>
      <c r="S2255" s="108">
        <f t="shared" si="259"/>
        <v>0</v>
      </c>
      <c r="T2255" s="341">
        <f>IF(ISBLANK($B2255),0,VLOOKUP($B2255,Listen!$A$2:$C$45,2,FALSE))</f>
        <v>0</v>
      </c>
      <c r="U2255" s="341">
        <f>IF(ISBLANK($B2255),0,VLOOKUP($B2255,Listen!$A$2:$C$45,3,FALSE))</f>
        <v>0</v>
      </c>
      <c r="V2255" s="342">
        <f t="shared" si="257"/>
        <v>0</v>
      </c>
      <c r="W2255" s="342">
        <f t="shared" si="256"/>
        <v>0</v>
      </c>
      <c r="X2255" s="342">
        <f t="shared" si="256"/>
        <v>0</v>
      </c>
      <c r="Y2255" s="342">
        <f t="shared" si="256"/>
        <v>0</v>
      </c>
      <c r="Z2255" s="342">
        <f t="shared" si="256"/>
        <v>0</v>
      </c>
      <c r="AA2255" s="342">
        <f t="shared" si="256"/>
        <v>0</v>
      </c>
      <c r="AB2255" s="342">
        <f t="shared" si="256"/>
        <v>0</v>
      </c>
      <c r="AC2255" s="109">
        <f t="shared" si="260"/>
        <v>0</v>
      </c>
      <c r="AD2255" s="109">
        <f>IF(C2255=A_Stammdaten!$B$12,E_SAV!$S2255-E_SAV!$AE2255,HLOOKUP(A_Stammdaten!$B$12-1,$AF$4:$AL$4004,ROW(C2255)-3,FALSE)-$AE2255)</f>
        <v>0</v>
      </c>
      <c r="AE2255" s="109">
        <f>HLOOKUP(A_Stammdaten!$B$12,$AF$4:$AL$4004,ROW(C2255)-3,FALSE)</f>
        <v>0</v>
      </c>
      <c r="AF2255" s="109">
        <f t="shared" si="258"/>
        <v>0</v>
      </c>
      <c r="AG2255" s="109">
        <f t="shared" si="261"/>
        <v>0</v>
      </c>
      <c r="AH2255" s="109">
        <f t="shared" si="261"/>
        <v>0</v>
      </c>
      <c r="AI2255" s="109">
        <f t="shared" si="261"/>
        <v>0</v>
      </c>
      <c r="AJ2255" s="109">
        <f t="shared" si="261"/>
        <v>0</v>
      </c>
      <c r="AK2255" s="109">
        <f t="shared" si="261"/>
        <v>0</v>
      </c>
      <c r="AL2255" s="109">
        <f t="shared" si="261"/>
        <v>0</v>
      </c>
    </row>
    <row r="2256" spans="1:38" x14ac:dyDescent="0.3">
      <c r="A2256" s="421"/>
      <c r="B2256" s="421"/>
      <c r="C2256" s="422"/>
      <c r="D2256" s="423"/>
      <c r="E2256" s="421"/>
      <c r="F2256" s="421"/>
      <c r="G2256" s="421"/>
      <c r="H2256" s="421"/>
      <c r="I2256" s="421"/>
      <c r="J2256" s="421"/>
      <c r="K2256" s="421"/>
      <c r="L2256" s="421"/>
      <c r="M2256" s="423"/>
      <c r="N2256" s="340">
        <f>IF(C2256&gt;A_Stammdaten!$B$12,0,SUM(E2256,F2256,H2256,J2256:K2256)-SUM(G2256,I2256,L2256:M2256))</f>
        <v>0</v>
      </c>
      <c r="O2256" s="421"/>
      <c r="P2256" s="421"/>
      <c r="Q2256" s="421"/>
      <c r="R2256" s="421"/>
      <c r="S2256" s="108">
        <f t="shared" si="259"/>
        <v>0</v>
      </c>
      <c r="T2256" s="341">
        <f>IF(ISBLANK($B2256),0,VLOOKUP($B2256,Listen!$A$2:$C$45,2,FALSE))</f>
        <v>0</v>
      </c>
      <c r="U2256" s="341">
        <f>IF(ISBLANK($B2256),0,VLOOKUP($B2256,Listen!$A$2:$C$45,3,FALSE))</f>
        <v>0</v>
      </c>
      <c r="V2256" s="342">
        <f t="shared" si="257"/>
        <v>0</v>
      </c>
      <c r="W2256" s="342">
        <f t="shared" si="256"/>
        <v>0</v>
      </c>
      <c r="X2256" s="342">
        <f t="shared" si="256"/>
        <v>0</v>
      </c>
      <c r="Y2256" s="342">
        <f t="shared" si="256"/>
        <v>0</v>
      </c>
      <c r="Z2256" s="342">
        <f t="shared" si="256"/>
        <v>0</v>
      </c>
      <c r="AA2256" s="342">
        <f t="shared" si="256"/>
        <v>0</v>
      </c>
      <c r="AB2256" s="342">
        <f t="shared" si="256"/>
        <v>0</v>
      </c>
      <c r="AC2256" s="109">
        <f t="shared" si="260"/>
        <v>0</v>
      </c>
      <c r="AD2256" s="109">
        <f>IF(C2256=A_Stammdaten!$B$12,E_SAV!$S2256-E_SAV!$AE2256,HLOOKUP(A_Stammdaten!$B$12-1,$AF$4:$AL$4004,ROW(C2256)-3,FALSE)-$AE2256)</f>
        <v>0</v>
      </c>
      <c r="AE2256" s="109">
        <f>HLOOKUP(A_Stammdaten!$B$12,$AF$4:$AL$4004,ROW(C2256)-3,FALSE)</f>
        <v>0</v>
      </c>
      <c r="AF2256" s="109">
        <f t="shared" si="258"/>
        <v>0</v>
      </c>
      <c r="AG2256" s="109">
        <f t="shared" si="261"/>
        <v>0</v>
      </c>
      <c r="AH2256" s="109">
        <f t="shared" si="261"/>
        <v>0</v>
      </c>
      <c r="AI2256" s="109">
        <f t="shared" si="261"/>
        <v>0</v>
      </c>
      <c r="AJ2256" s="109">
        <f t="shared" si="261"/>
        <v>0</v>
      </c>
      <c r="AK2256" s="109">
        <f t="shared" si="261"/>
        <v>0</v>
      </c>
      <c r="AL2256" s="109">
        <f t="shared" si="261"/>
        <v>0</v>
      </c>
    </row>
    <row r="2257" spans="1:38" x14ac:dyDescent="0.3">
      <c r="A2257" s="421"/>
      <c r="B2257" s="421"/>
      <c r="C2257" s="422"/>
      <c r="D2257" s="423"/>
      <c r="E2257" s="421"/>
      <c r="F2257" s="421"/>
      <c r="G2257" s="421"/>
      <c r="H2257" s="421"/>
      <c r="I2257" s="421"/>
      <c r="J2257" s="421"/>
      <c r="K2257" s="421"/>
      <c r="L2257" s="421"/>
      <c r="M2257" s="423"/>
      <c r="N2257" s="340">
        <f>IF(C2257&gt;A_Stammdaten!$B$12,0,SUM(E2257,F2257,H2257,J2257:K2257)-SUM(G2257,I2257,L2257:M2257))</f>
        <v>0</v>
      </c>
      <c r="O2257" s="421"/>
      <c r="P2257" s="421"/>
      <c r="Q2257" s="421"/>
      <c r="R2257" s="421"/>
      <c r="S2257" s="108">
        <f t="shared" si="259"/>
        <v>0</v>
      </c>
      <c r="T2257" s="341">
        <f>IF(ISBLANK($B2257),0,VLOOKUP($B2257,Listen!$A$2:$C$45,2,FALSE))</f>
        <v>0</v>
      </c>
      <c r="U2257" s="341">
        <f>IF(ISBLANK($B2257),0,VLOOKUP($B2257,Listen!$A$2:$C$45,3,FALSE))</f>
        <v>0</v>
      </c>
      <c r="V2257" s="342">
        <f t="shared" si="257"/>
        <v>0</v>
      </c>
      <c r="W2257" s="342">
        <f t="shared" si="256"/>
        <v>0</v>
      </c>
      <c r="X2257" s="342">
        <f t="shared" si="256"/>
        <v>0</v>
      </c>
      <c r="Y2257" s="342">
        <f t="shared" si="256"/>
        <v>0</v>
      </c>
      <c r="Z2257" s="342">
        <f t="shared" si="256"/>
        <v>0</v>
      </c>
      <c r="AA2257" s="342">
        <f t="shared" si="256"/>
        <v>0</v>
      </c>
      <c r="AB2257" s="342">
        <f t="shared" si="256"/>
        <v>0</v>
      </c>
      <c r="AC2257" s="109">
        <f t="shared" si="260"/>
        <v>0</v>
      </c>
      <c r="AD2257" s="109">
        <f>IF(C2257=A_Stammdaten!$B$12,E_SAV!$S2257-E_SAV!$AE2257,HLOOKUP(A_Stammdaten!$B$12-1,$AF$4:$AL$4004,ROW(C2257)-3,FALSE)-$AE2257)</f>
        <v>0</v>
      </c>
      <c r="AE2257" s="109">
        <f>HLOOKUP(A_Stammdaten!$B$12,$AF$4:$AL$4004,ROW(C2257)-3,FALSE)</f>
        <v>0</v>
      </c>
      <c r="AF2257" s="109">
        <f t="shared" si="258"/>
        <v>0</v>
      </c>
      <c r="AG2257" s="109">
        <f t="shared" si="261"/>
        <v>0</v>
      </c>
      <c r="AH2257" s="109">
        <f t="shared" si="261"/>
        <v>0</v>
      </c>
      <c r="AI2257" s="109">
        <f t="shared" si="261"/>
        <v>0</v>
      </c>
      <c r="AJ2257" s="109">
        <f t="shared" si="261"/>
        <v>0</v>
      </c>
      <c r="AK2257" s="109">
        <f t="shared" si="261"/>
        <v>0</v>
      </c>
      <c r="AL2257" s="109">
        <f t="shared" si="261"/>
        <v>0</v>
      </c>
    </row>
    <row r="2258" spans="1:38" x14ac:dyDescent="0.3">
      <c r="A2258" s="421"/>
      <c r="B2258" s="421"/>
      <c r="C2258" s="422"/>
      <c r="D2258" s="423"/>
      <c r="E2258" s="421"/>
      <c r="F2258" s="421"/>
      <c r="G2258" s="421"/>
      <c r="H2258" s="421"/>
      <c r="I2258" s="421"/>
      <c r="J2258" s="421"/>
      <c r="K2258" s="421"/>
      <c r="L2258" s="421"/>
      <c r="M2258" s="423"/>
      <c r="N2258" s="340">
        <f>IF(C2258&gt;A_Stammdaten!$B$12,0,SUM(E2258,F2258,H2258,J2258:K2258)-SUM(G2258,I2258,L2258:M2258))</f>
        <v>0</v>
      </c>
      <c r="O2258" s="421"/>
      <c r="P2258" s="421"/>
      <c r="Q2258" s="421"/>
      <c r="R2258" s="421"/>
      <c r="S2258" s="108">
        <f t="shared" si="259"/>
        <v>0</v>
      </c>
      <c r="T2258" s="341">
        <f>IF(ISBLANK($B2258),0,VLOOKUP($B2258,Listen!$A$2:$C$45,2,FALSE))</f>
        <v>0</v>
      </c>
      <c r="U2258" s="341">
        <f>IF(ISBLANK($B2258),0,VLOOKUP($B2258,Listen!$A$2:$C$45,3,FALSE))</f>
        <v>0</v>
      </c>
      <c r="V2258" s="342">
        <f t="shared" si="257"/>
        <v>0</v>
      </c>
      <c r="W2258" s="342">
        <f t="shared" si="256"/>
        <v>0</v>
      </c>
      <c r="X2258" s="342">
        <f t="shared" si="256"/>
        <v>0</v>
      </c>
      <c r="Y2258" s="342">
        <f t="shared" si="256"/>
        <v>0</v>
      </c>
      <c r="Z2258" s="342">
        <f t="shared" si="256"/>
        <v>0</v>
      </c>
      <c r="AA2258" s="342">
        <f t="shared" si="256"/>
        <v>0</v>
      </c>
      <c r="AB2258" s="342">
        <f t="shared" si="256"/>
        <v>0</v>
      </c>
      <c r="AC2258" s="109">
        <f t="shared" si="260"/>
        <v>0</v>
      </c>
      <c r="AD2258" s="109">
        <f>IF(C2258=A_Stammdaten!$B$12,E_SAV!$S2258-E_SAV!$AE2258,HLOOKUP(A_Stammdaten!$B$12-1,$AF$4:$AL$4004,ROW(C2258)-3,FALSE)-$AE2258)</f>
        <v>0</v>
      </c>
      <c r="AE2258" s="109">
        <f>HLOOKUP(A_Stammdaten!$B$12,$AF$4:$AL$4004,ROW(C2258)-3,FALSE)</f>
        <v>0</v>
      </c>
      <c r="AF2258" s="109">
        <f t="shared" si="258"/>
        <v>0</v>
      </c>
      <c r="AG2258" s="109">
        <f t="shared" si="261"/>
        <v>0</v>
      </c>
      <c r="AH2258" s="109">
        <f t="shared" si="261"/>
        <v>0</v>
      </c>
      <c r="AI2258" s="109">
        <f t="shared" si="261"/>
        <v>0</v>
      </c>
      <c r="AJ2258" s="109">
        <f t="shared" si="261"/>
        <v>0</v>
      </c>
      <c r="AK2258" s="109">
        <f t="shared" si="261"/>
        <v>0</v>
      </c>
      <c r="AL2258" s="109">
        <f t="shared" si="261"/>
        <v>0</v>
      </c>
    </row>
    <row r="2259" spans="1:38" x14ac:dyDescent="0.3">
      <c r="A2259" s="421"/>
      <c r="B2259" s="421"/>
      <c r="C2259" s="422"/>
      <c r="D2259" s="423"/>
      <c r="E2259" s="421"/>
      <c r="F2259" s="421"/>
      <c r="G2259" s="421"/>
      <c r="H2259" s="421"/>
      <c r="I2259" s="421"/>
      <c r="J2259" s="421"/>
      <c r="K2259" s="421"/>
      <c r="L2259" s="421"/>
      <c r="M2259" s="423"/>
      <c r="N2259" s="340">
        <f>IF(C2259&gt;A_Stammdaten!$B$12,0,SUM(E2259,F2259,H2259,J2259:K2259)-SUM(G2259,I2259,L2259:M2259))</f>
        <v>0</v>
      </c>
      <c r="O2259" s="421"/>
      <c r="P2259" s="421"/>
      <c r="Q2259" s="421"/>
      <c r="R2259" s="421"/>
      <c r="S2259" s="108">
        <f t="shared" si="259"/>
        <v>0</v>
      </c>
      <c r="T2259" s="341">
        <f>IF(ISBLANK($B2259),0,VLOOKUP($B2259,Listen!$A$2:$C$45,2,FALSE))</f>
        <v>0</v>
      </c>
      <c r="U2259" s="341">
        <f>IF(ISBLANK($B2259),0,VLOOKUP($B2259,Listen!$A$2:$C$45,3,FALSE))</f>
        <v>0</v>
      </c>
      <c r="V2259" s="342">
        <f t="shared" si="257"/>
        <v>0</v>
      </c>
      <c r="W2259" s="342">
        <f t="shared" si="256"/>
        <v>0</v>
      </c>
      <c r="X2259" s="342">
        <f t="shared" si="256"/>
        <v>0</v>
      </c>
      <c r="Y2259" s="342">
        <f t="shared" si="256"/>
        <v>0</v>
      </c>
      <c r="Z2259" s="342">
        <f t="shared" si="256"/>
        <v>0</v>
      </c>
      <c r="AA2259" s="342">
        <f t="shared" si="256"/>
        <v>0</v>
      </c>
      <c r="AB2259" s="342">
        <f t="shared" si="256"/>
        <v>0</v>
      </c>
      <c r="AC2259" s="109">
        <f t="shared" si="260"/>
        <v>0</v>
      </c>
      <c r="AD2259" s="109">
        <f>IF(C2259=A_Stammdaten!$B$12,E_SAV!$S2259-E_SAV!$AE2259,HLOOKUP(A_Stammdaten!$B$12-1,$AF$4:$AL$4004,ROW(C2259)-3,FALSE)-$AE2259)</f>
        <v>0</v>
      </c>
      <c r="AE2259" s="109">
        <f>HLOOKUP(A_Stammdaten!$B$12,$AF$4:$AL$4004,ROW(C2259)-3,FALSE)</f>
        <v>0</v>
      </c>
      <c r="AF2259" s="109">
        <f t="shared" si="258"/>
        <v>0</v>
      </c>
      <c r="AG2259" s="109">
        <f t="shared" si="261"/>
        <v>0</v>
      </c>
      <c r="AH2259" s="109">
        <f t="shared" si="261"/>
        <v>0</v>
      </c>
      <c r="AI2259" s="109">
        <f t="shared" si="261"/>
        <v>0</v>
      </c>
      <c r="AJ2259" s="109">
        <f t="shared" si="261"/>
        <v>0</v>
      </c>
      <c r="AK2259" s="109">
        <f t="shared" si="261"/>
        <v>0</v>
      </c>
      <c r="AL2259" s="109">
        <f t="shared" si="261"/>
        <v>0</v>
      </c>
    </row>
    <row r="2260" spans="1:38" x14ac:dyDescent="0.3">
      <c r="A2260" s="421"/>
      <c r="B2260" s="421"/>
      <c r="C2260" s="422"/>
      <c r="D2260" s="423"/>
      <c r="E2260" s="421"/>
      <c r="F2260" s="421"/>
      <c r="G2260" s="421"/>
      <c r="H2260" s="421"/>
      <c r="I2260" s="421"/>
      <c r="J2260" s="421"/>
      <c r="K2260" s="421"/>
      <c r="L2260" s="421"/>
      <c r="M2260" s="423"/>
      <c r="N2260" s="340">
        <f>IF(C2260&gt;A_Stammdaten!$B$12,0,SUM(E2260,F2260,H2260,J2260:K2260)-SUM(G2260,I2260,L2260:M2260))</f>
        <v>0</v>
      </c>
      <c r="O2260" s="421"/>
      <c r="P2260" s="421"/>
      <c r="Q2260" s="421"/>
      <c r="R2260" s="421"/>
      <c r="S2260" s="108">
        <f t="shared" si="259"/>
        <v>0</v>
      </c>
      <c r="T2260" s="341">
        <f>IF(ISBLANK($B2260),0,VLOOKUP($B2260,Listen!$A$2:$C$45,2,FALSE))</f>
        <v>0</v>
      </c>
      <c r="U2260" s="341">
        <f>IF(ISBLANK($B2260),0,VLOOKUP($B2260,Listen!$A$2:$C$45,3,FALSE))</f>
        <v>0</v>
      </c>
      <c r="V2260" s="342">
        <f t="shared" si="257"/>
        <v>0</v>
      </c>
      <c r="W2260" s="342">
        <f t="shared" si="256"/>
        <v>0</v>
      </c>
      <c r="X2260" s="342">
        <f t="shared" si="256"/>
        <v>0</v>
      </c>
      <c r="Y2260" s="342">
        <f t="shared" si="256"/>
        <v>0</v>
      </c>
      <c r="Z2260" s="342">
        <f t="shared" si="256"/>
        <v>0</v>
      </c>
      <c r="AA2260" s="342">
        <f t="shared" si="256"/>
        <v>0</v>
      </c>
      <c r="AB2260" s="342">
        <f t="shared" si="256"/>
        <v>0</v>
      </c>
      <c r="AC2260" s="109">
        <f t="shared" si="260"/>
        <v>0</v>
      </c>
      <c r="AD2260" s="109">
        <f>IF(C2260=A_Stammdaten!$B$12,E_SAV!$S2260-E_SAV!$AE2260,HLOOKUP(A_Stammdaten!$B$12-1,$AF$4:$AL$4004,ROW(C2260)-3,FALSE)-$AE2260)</f>
        <v>0</v>
      </c>
      <c r="AE2260" s="109">
        <f>HLOOKUP(A_Stammdaten!$B$12,$AF$4:$AL$4004,ROW(C2260)-3,FALSE)</f>
        <v>0</v>
      </c>
      <c r="AF2260" s="109">
        <f t="shared" si="258"/>
        <v>0</v>
      </c>
      <c r="AG2260" s="109">
        <f t="shared" si="261"/>
        <v>0</v>
      </c>
      <c r="AH2260" s="109">
        <f t="shared" si="261"/>
        <v>0</v>
      </c>
      <c r="AI2260" s="109">
        <f t="shared" si="261"/>
        <v>0</v>
      </c>
      <c r="AJ2260" s="109">
        <f t="shared" si="261"/>
        <v>0</v>
      </c>
      <c r="AK2260" s="109">
        <f t="shared" si="261"/>
        <v>0</v>
      </c>
      <c r="AL2260" s="109">
        <f t="shared" si="261"/>
        <v>0</v>
      </c>
    </row>
    <row r="2261" spans="1:38" x14ac:dyDescent="0.3">
      <c r="A2261" s="421"/>
      <c r="B2261" s="421"/>
      <c r="C2261" s="422"/>
      <c r="D2261" s="423"/>
      <c r="E2261" s="421"/>
      <c r="F2261" s="421"/>
      <c r="G2261" s="421"/>
      <c r="H2261" s="421"/>
      <c r="I2261" s="421"/>
      <c r="J2261" s="421"/>
      <c r="K2261" s="421"/>
      <c r="L2261" s="421"/>
      <c r="M2261" s="423"/>
      <c r="N2261" s="340">
        <f>IF(C2261&gt;A_Stammdaten!$B$12,0,SUM(E2261,F2261,H2261,J2261:K2261)-SUM(G2261,I2261,L2261:M2261))</f>
        <v>0</v>
      </c>
      <c r="O2261" s="421"/>
      <c r="P2261" s="421"/>
      <c r="Q2261" s="421"/>
      <c r="R2261" s="421"/>
      <c r="S2261" s="108">
        <f t="shared" si="259"/>
        <v>0</v>
      </c>
      <c r="T2261" s="341">
        <f>IF(ISBLANK($B2261),0,VLOOKUP($B2261,Listen!$A$2:$C$45,2,FALSE))</f>
        <v>0</v>
      </c>
      <c r="U2261" s="341">
        <f>IF(ISBLANK($B2261),0,VLOOKUP($B2261,Listen!$A$2:$C$45,3,FALSE))</f>
        <v>0</v>
      </c>
      <c r="V2261" s="342">
        <f t="shared" si="257"/>
        <v>0</v>
      </c>
      <c r="W2261" s="342">
        <f t="shared" si="256"/>
        <v>0</v>
      </c>
      <c r="X2261" s="342">
        <f t="shared" si="256"/>
        <v>0</v>
      </c>
      <c r="Y2261" s="342">
        <f t="shared" si="256"/>
        <v>0</v>
      </c>
      <c r="Z2261" s="342">
        <f t="shared" si="256"/>
        <v>0</v>
      </c>
      <c r="AA2261" s="342">
        <f t="shared" si="256"/>
        <v>0</v>
      </c>
      <c r="AB2261" s="342">
        <f t="shared" ref="W2261:AB2304" si="262">$T2261</f>
        <v>0</v>
      </c>
      <c r="AC2261" s="109">
        <f t="shared" si="260"/>
        <v>0</v>
      </c>
      <c r="AD2261" s="109">
        <f>IF(C2261=A_Stammdaten!$B$12,E_SAV!$S2261-E_SAV!$AE2261,HLOOKUP(A_Stammdaten!$B$12-1,$AF$4:$AL$4004,ROW(C2261)-3,FALSE)-$AE2261)</f>
        <v>0</v>
      </c>
      <c r="AE2261" s="109">
        <f>HLOOKUP(A_Stammdaten!$B$12,$AF$4:$AL$4004,ROW(C2261)-3,FALSE)</f>
        <v>0</v>
      </c>
      <c r="AF2261" s="109">
        <f t="shared" si="258"/>
        <v>0</v>
      </c>
      <c r="AG2261" s="109">
        <f t="shared" si="261"/>
        <v>0</v>
      </c>
      <c r="AH2261" s="109">
        <f t="shared" si="261"/>
        <v>0</v>
      </c>
      <c r="AI2261" s="109">
        <f t="shared" si="261"/>
        <v>0</v>
      </c>
      <c r="AJ2261" s="109">
        <f t="shared" si="261"/>
        <v>0</v>
      </c>
      <c r="AK2261" s="109">
        <f t="shared" si="261"/>
        <v>0</v>
      </c>
      <c r="AL2261" s="109">
        <f t="shared" si="261"/>
        <v>0</v>
      </c>
    </row>
    <row r="2262" spans="1:38" x14ac:dyDescent="0.3">
      <c r="A2262" s="421"/>
      <c r="B2262" s="421"/>
      <c r="C2262" s="422"/>
      <c r="D2262" s="423"/>
      <c r="E2262" s="421"/>
      <c r="F2262" s="421"/>
      <c r="G2262" s="421"/>
      <c r="H2262" s="421"/>
      <c r="I2262" s="421"/>
      <c r="J2262" s="421"/>
      <c r="K2262" s="421"/>
      <c r="L2262" s="421"/>
      <c r="M2262" s="423"/>
      <c r="N2262" s="340">
        <f>IF(C2262&gt;A_Stammdaten!$B$12,0,SUM(E2262,F2262,H2262,J2262:K2262)-SUM(G2262,I2262,L2262:M2262))</f>
        <v>0</v>
      </c>
      <c r="O2262" s="421"/>
      <c r="P2262" s="421"/>
      <c r="Q2262" s="421"/>
      <c r="R2262" s="421"/>
      <c r="S2262" s="108">
        <f t="shared" si="259"/>
        <v>0</v>
      </c>
      <c r="T2262" s="341">
        <f>IF(ISBLANK($B2262),0,VLOOKUP($B2262,Listen!$A$2:$C$45,2,FALSE))</f>
        <v>0</v>
      </c>
      <c r="U2262" s="341">
        <f>IF(ISBLANK($B2262),0,VLOOKUP($B2262,Listen!$A$2:$C$45,3,FALSE))</f>
        <v>0</v>
      </c>
      <c r="V2262" s="342">
        <f t="shared" si="257"/>
        <v>0</v>
      </c>
      <c r="W2262" s="342">
        <f t="shared" si="262"/>
        <v>0</v>
      </c>
      <c r="X2262" s="342">
        <f t="shared" si="262"/>
        <v>0</v>
      </c>
      <c r="Y2262" s="342">
        <f t="shared" si="262"/>
        <v>0</v>
      </c>
      <c r="Z2262" s="342">
        <f t="shared" si="262"/>
        <v>0</v>
      </c>
      <c r="AA2262" s="342">
        <f t="shared" si="262"/>
        <v>0</v>
      </c>
      <c r="AB2262" s="342">
        <f t="shared" si="262"/>
        <v>0</v>
      </c>
      <c r="AC2262" s="109">
        <f t="shared" si="260"/>
        <v>0</v>
      </c>
      <c r="AD2262" s="109">
        <f>IF(C2262=A_Stammdaten!$B$12,E_SAV!$S2262-E_SAV!$AE2262,HLOOKUP(A_Stammdaten!$B$12-1,$AF$4:$AL$4004,ROW(C2262)-3,FALSE)-$AE2262)</f>
        <v>0</v>
      </c>
      <c r="AE2262" s="109">
        <f>HLOOKUP(A_Stammdaten!$B$12,$AF$4:$AL$4004,ROW(C2262)-3,FALSE)</f>
        <v>0</v>
      </c>
      <c r="AF2262" s="109">
        <f t="shared" si="258"/>
        <v>0</v>
      </c>
      <c r="AG2262" s="109">
        <f t="shared" si="261"/>
        <v>0</v>
      </c>
      <c r="AH2262" s="109">
        <f t="shared" si="261"/>
        <v>0</v>
      </c>
      <c r="AI2262" s="109">
        <f t="shared" si="261"/>
        <v>0</v>
      </c>
      <c r="AJ2262" s="109">
        <f t="shared" si="261"/>
        <v>0</v>
      </c>
      <c r="AK2262" s="109">
        <f t="shared" si="261"/>
        <v>0</v>
      </c>
      <c r="AL2262" s="109">
        <f t="shared" si="261"/>
        <v>0</v>
      </c>
    </row>
    <row r="2263" spans="1:38" x14ac:dyDescent="0.3">
      <c r="A2263" s="421"/>
      <c r="B2263" s="421"/>
      <c r="C2263" s="422"/>
      <c r="D2263" s="423"/>
      <c r="E2263" s="421"/>
      <c r="F2263" s="421"/>
      <c r="G2263" s="421"/>
      <c r="H2263" s="421"/>
      <c r="I2263" s="421"/>
      <c r="J2263" s="421"/>
      <c r="K2263" s="421"/>
      <c r="L2263" s="421"/>
      <c r="M2263" s="423"/>
      <c r="N2263" s="340">
        <f>IF(C2263&gt;A_Stammdaten!$B$12,0,SUM(E2263,F2263,H2263,J2263:K2263)-SUM(G2263,I2263,L2263:M2263))</f>
        <v>0</v>
      </c>
      <c r="O2263" s="421"/>
      <c r="P2263" s="421"/>
      <c r="Q2263" s="421"/>
      <c r="R2263" s="421"/>
      <c r="S2263" s="108">
        <f t="shared" si="259"/>
        <v>0</v>
      </c>
      <c r="T2263" s="341">
        <f>IF(ISBLANK($B2263),0,VLOOKUP($B2263,Listen!$A$2:$C$45,2,FALSE))</f>
        <v>0</v>
      </c>
      <c r="U2263" s="341">
        <f>IF(ISBLANK($B2263),0,VLOOKUP($B2263,Listen!$A$2:$C$45,3,FALSE))</f>
        <v>0</v>
      </c>
      <c r="V2263" s="342">
        <f t="shared" si="257"/>
        <v>0</v>
      </c>
      <c r="W2263" s="342">
        <f t="shared" si="262"/>
        <v>0</v>
      </c>
      <c r="X2263" s="342">
        <f t="shared" si="262"/>
        <v>0</v>
      </c>
      <c r="Y2263" s="342">
        <f t="shared" si="262"/>
        <v>0</v>
      </c>
      <c r="Z2263" s="342">
        <f t="shared" si="262"/>
        <v>0</v>
      </c>
      <c r="AA2263" s="342">
        <f t="shared" si="262"/>
        <v>0</v>
      </c>
      <c r="AB2263" s="342">
        <f t="shared" si="262"/>
        <v>0</v>
      </c>
      <c r="AC2263" s="109">
        <f t="shared" si="260"/>
        <v>0</v>
      </c>
      <c r="AD2263" s="109">
        <f>IF(C2263=A_Stammdaten!$B$12,E_SAV!$S2263-E_SAV!$AE2263,HLOOKUP(A_Stammdaten!$B$12-1,$AF$4:$AL$4004,ROW(C2263)-3,FALSE)-$AE2263)</f>
        <v>0</v>
      </c>
      <c r="AE2263" s="109">
        <f>HLOOKUP(A_Stammdaten!$B$12,$AF$4:$AL$4004,ROW(C2263)-3,FALSE)</f>
        <v>0</v>
      </c>
      <c r="AF2263" s="109">
        <f t="shared" si="258"/>
        <v>0</v>
      </c>
      <c r="AG2263" s="109">
        <f t="shared" si="261"/>
        <v>0</v>
      </c>
      <c r="AH2263" s="109">
        <f t="shared" si="261"/>
        <v>0</v>
      </c>
      <c r="AI2263" s="109">
        <f t="shared" si="261"/>
        <v>0</v>
      </c>
      <c r="AJ2263" s="109">
        <f t="shared" si="261"/>
        <v>0</v>
      </c>
      <c r="AK2263" s="109">
        <f t="shared" si="261"/>
        <v>0</v>
      </c>
      <c r="AL2263" s="109">
        <f t="shared" si="261"/>
        <v>0</v>
      </c>
    </row>
    <row r="2264" spans="1:38" x14ac:dyDescent="0.3">
      <c r="A2264" s="421"/>
      <c r="B2264" s="421"/>
      <c r="C2264" s="422"/>
      <c r="D2264" s="423"/>
      <c r="E2264" s="421"/>
      <c r="F2264" s="421"/>
      <c r="G2264" s="421"/>
      <c r="H2264" s="421"/>
      <c r="I2264" s="421"/>
      <c r="J2264" s="421"/>
      <c r="K2264" s="421"/>
      <c r="L2264" s="421"/>
      <c r="M2264" s="423"/>
      <c r="N2264" s="340">
        <f>IF(C2264&gt;A_Stammdaten!$B$12,0,SUM(E2264,F2264,H2264,J2264:K2264)-SUM(G2264,I2264,L2264:M2264))</f>
        <v>0</v>
      </c>
      <c r="O2264" s="421"/>
      <c r="P2264" s="421"/>
      <c r="Q2264" s="421"/>
      <c r="R2264" s="421"/>
      <c r="S2264" s="108">
        <f t="shared" si="259"/>
        <v>0</v>
      </c>
      <c r="T2264" s="341">
        <f>IF(ISBLANK($B2264),0,VLOOKUP($B2264,Listen!$A$2:$C$45,2,FALSE))</f>
        <v>0</v>
      </c>
      <c r="U2264" s="341">
        <f>IF(ISBLANK($B2264),0,VLOOKUP($B2264,Listen!$A$2:$C$45,3,FALSE))</f>
        <v>0</v>
      </c>
      <c r="V2264" s="342">
        <f t="shared" si="257"/>
        <v>0</v>
      </c>
      <c r="W2264" s="342">
        <f t="shared" si="262"/>
        <v>0</v>
      </c>
      <c r="X2264" s="342">
        <f t="shared" si="262"/>
        <v>0</v>
      </c>
      <c r="Y2264" s="342">
        <f t="shared" si="262"/>
        <v>0</v>
      </c>
      <c r="Z2264" s="342">
        <f t="shared" si="262"/>
        <v>0</v>
      </c>
      <c r="AA2264" s="342">
        <f t="shared" si="262"/>
        <v>0</v>
      </c>
      <c r="AB2264" s="342">
        <f t="shared" si="262"/>
        <v>0</v>
      </c>
      <c r="AC2264" s="109">
        <f t="shared" si="260"/>
        <v>0</v>
      </c>
      <c r="AD2264" s="109">
        <f>IF(C2264=A_Stammdaten!$B$12,E_SAV!$S2264-E_SAV!$AE2264,HLOOKUP(A_Stammdaten!$B$12-1,$AF$4:$AL$4004,ROW(C2264)-3,FALSE)-$AE2264)</f>
        <v>0</v>
      </c>
      <c r="AE2264" s="109">
        <f>HLOOKUP(A_Stammdaten!$B$12,$AF$4:$AL$4004,ROW(C2264)-3,FALSE)</f>
        <v>0</v>
      </c>
      <c r="AF2264" s="109">
        <f t="shared" si="258"/>
        <v>0</v>
      </c>
      <c r="AG2264" s="109">
        <f t="shared" si="261"/>
        <v>0</v>
      </c>
      <c r="AH2264" s="109">
        <f t="shared" si="261"/>
        <v>0</v>
      </c>
      <c r="AI2264" s="109">
        <f t="shared" si="261"/>
        <v>0</v>
      </c>
      <c r="AJ2264" s="109">
        <f t="shared" si="261"/>
        <v>0</v>
      </c>
      <c r="AK2264" s="109">
        <f t="shared" si="261"/>
        <v>0</v>
      </c>
      <c r="AL2264" s="109">
        <f t="shared" si="261"/>
        <v>0</v>
      </c>
    </row>
    <row r="2265" spans="1:38" x14ac:dyDescent="0.3">
      <c r="A2265" s="421"/>
      <c r="B2265" s="421"/>
      <c r="C2265" s="422"/>
      <c r="D2265" s="423"/>
      <c r="E2265" s="421"/>
      <c r="F2265" s="421"/>
      <c r="G2265" s="421"/>
      <c r="H2265" s="421"/>
      <c r="I2265" s="421"/>
      <c r="J2265" s="421"/>
      <c r="K2265" s="421"/>
      <c r="L2265" s="421"/>
      <c r="M2265" s="423"/>
      <c r="N2265" s="340">
        <f>IF(C2265&gt;A_Stammdaten!$B$12,0,SUM(E2265,F2265,H2265,J2265:K2265)-SUM(G2265,I2265,L2265:M2265))</f>
        <v>0</v>
      </c>
      <c r="O2265" s="421"/>
      <c r="P2265" s="421"/>
      <c r="Q2265" s="421"/>
      <c r="R2265" s="421"/>
      <c r="S2265" s="108">
        <f t="shared" si="259"/>
        <v>0</v>
      </c>
      <c r="T2265" s="341">
        <f>IF(ISBLANK($B2265),0,VLOOKUP($B2265,Listen!$A$2:$C$45,2,FALSE))</f>
        <v>0</v>
      </c>
      <c r="U2265" s="341">
        <f>IF(ISBLANK($B2265),0,VLOOKUP($B2265,Listen!$A$2:$C$45,3,FALSE))</f>
        <v>0</v>
      </c>
      <c r="V2265" s="342">
        <f t="shared" si="257"/>
        <v>0</v>
      </c>
      <c r="W2265" s="342">
        <f t="shared" si="262"/>
        <v>0</v>
      </c>
      <c r="X2265" s="342">
        <f t="shared" si="262"/>
        <v>0</v>
      </c>
      <c r="Y2265" s="342">
        <f t="shared" si="262"/>
        <v>0</v>
      </c>
      <c r="Z2265" s="342">
        <f t="shared" si="262"/>
        <v>0</v>
      </c>
      <c r="AA2265" s="342">
        <f t="shared" si="262"/>
        <v>0</v>
      </c>
      <c r="AB2265" s="342">
        <f t="shared" si="262"/>
        <v>0</v>
      </c>
      <c r="AC2265" s="109">
        <f t="shared" si="260"/>
        <v>0</v>
      </c>
      <c r="AD2265" s="109">
        <f>IF(C2265=A_Stammdaten!$B$12,E_SAV!$S2265-E_SAV!$AE2265,HLOOKUP(A_Stammdaten!$B$12-1,$AF$4:$AL$4004,ROW(C2265)-3,FALSE)-$AE2265)</f>
        <v>0</v>
      </c>
      <c r="AE2265" s="109">
        <f>HLOOKUP(A_Stammdaten!$B$12,$AF$4:$AL$4004,ROW(C2265)-3,FALSE)</f>
        <v>0</v>
      </c>
      <c r="AF2265" s="109">
        <f t="shared" si="258"/>
        <v>0</v>
      </c>
      <c r="AG2265" s="109">
        <f t="shared" si="261"/>
        <v>0</v>
      </c>
      <c r="AH2265" s="109">
        <f t="shared" si="261"/>
        <v>0</v>
      </c>
      <c r="AI2265" s="109">
        <f t="shared" si="261"/>
        <v>0</v>
      </c>
      <c r="AJ2265" s="109">
        <f t="shared" si="261"/>
        <v>0</v>
      </c>
      <c r="AK2265" s="109">
        <f t="shared" si="261"/>
        <v>0</v>
      </c>
      <c r="AL2265" s="109">
        <f t="shared" si="261"/>
        <v>0</v>
      </c>
    </row>
    <row r="2266" spans="1:38" x14ac:dyDescent="0.3">
      <c r="A2266" s="421"/>
      <c r="B2266" s="421"/>
      <c r="C2266" s="422"/>
      <c r="D2266" s="423"/>
      <c r="E2266" s="421"/>
      <c r="F2266" s="421"/>
      <c r="G2266" s="421"/>
      <c r="H2266" s="421"/>
      <c r="I2266" s="421"/>
      <c r="J2266" s="421"/>
      <c r="K2266" s="421"/>
      <c r="L2266" s="421"/>
      <c r="M2266" s="423"/>
      <c r="N2266" s="340">
        <f>IF(C2266&gt;A_Stammdaten!$B$12,0,SUM(E2266,F2266,H2266,J2266:K2266)-SUM(G2266,I2266,L2266:M2266))</f>
        <v>0</v>
      </c>
      <c r="O2266" s="421"/>
      <c r="P2266" s="421"/>
      <c r="Q2266" s="421"/>
      <c r="R2266" s="421"/>
      <c r="S2266" s="108">
        <f t="shared" si="259"/>
        <v>0</v>
      </c>
      <c r="T2266" s="341">
        <f>IF(ISBLANK($B2266),0,VLOOKUP($B2266,Listen!$A$2:$C$45,2,FALSE))</f>
        <v>0</v>
      </c>
      <c r="U2266" s="341">
        <f>IF(ISBLANK($B2266),0,VLOOKUP($B2266,Listen!$A$2:$C$45,3,FALSE))</f>
        <v>0</v>
      </c>
      <c r="V2266" s="342">
        <f t="shared" si="257"/>
        <v>0</v>
      </c>
      <c r="W2266" s="342">
        <f t="shared" si="262"/>
        <v>0</v>
      </c>
      <c r="X2266" s="342">
        <f t="shared" si="262"/>
        <v>0</v>
      </c>
      <c r="Y2266" s="342">
        <f t="shared" si="262"/>
        <v>0</v>
      </c>
      <c r="Z2266" s="342">
        <f t="shared" si="262"/>
        <v>0</v>
      </c>
      <c r="AA2266" s="342">
        <f t="shared" si="262"/>
        <v>0</v>
      </c>
      <c r="AB2266" s="342">
        <f t="shared" si="262"/>
        <v>0</v>
      </c>
      <c r="AC2266" s="109">
        <f t="shared" si="260"/>
        <v>0</v>
      </c>
      <c r="AD2266" s="109">
        <f>IF(C2266=A_Stammdaten!$B$12,E_SAV!$S2266-E_SAV!$AE2266,HLOOKUP(A_Stammdaten!$B$12-1,$AF$4:$AL$4004,ROW(C2266)-3,FALSE)-$AE2266)</f>
        <v>0</v>
      </c>
      <c r="AE2266" s="109">
        <f>HLOOKUP(A_Stammdaten!$B$12,$AF$4:$AL$4004,ROW(C2266)-3,FALSE)</f>
        <v>0</v>
      </c>
      <c r="AF2266" s="109">
        <f t="shared" si="258"/>
        <v>0</v>
      </c>
      <c r="AG2266" s="109">
        <f t="shared" si="261"/>
        <v>0</v>
      </c>
      <c r="AH2266" s="109">
        <f t="shared" si="261"/>
        <v>0</v>
      </c>
      <c r="AI2266" s="109">
        <f t="shared" si="261"/>
        <v>0</v>
      </c>
      <c r="AJ2266" s="109">
        <f t="shared" si="261"/>
        <v>0</v>
      </c>
      <c r="AK2266" s="109">
        <f t="shared" si="261"/>
        <v>0</v>
      </c>
      <c r="AL2266" s="109">
        <f t="shared" si="261"/>
        <v>0</v>
      </c>
    </row>
    <row r="2267" spans="1:38" x14ac:dyDescent="0.3">
      <c r="A2267" s="421"/>
      <c r="B2267" s="421"/>
      <c r="C2267" s="422"/>
      <c r="D2267" s="423"/>
      <c r="E2267" s="421"/>
      <c r="F2267" s="421"/>
      <c r="G2267" s="421"/>
      <c r="H2267" s="421"/>
      <c r="I2267" s="421"/>
      <c r="J2267" s="421"/>
      <c r="K2267" s="421"/>
      <c r="L2267" s="421"/>
      <c r="M2267" s="423"/>
      <c r="N2267" s="340">
        <f>IF(C2267&gt;A_Stammdaten!$B$12,0,SUM(E2267,F2267,H2267,J2267:K2267)-SUM(G2267,I2267,L2267:M2267))</f>
        <v>0</v>
      </c>
      <c r="O2267" s="421"/>
      <c r="P2267" s="421"/>
      <c r="Q2267" s="421"/>
      <c r="R2267" s="421"/>
      <c r="S2267" s="108">
        <f t="shared" si="259"/>
        <v>0</v>
      </c>
      <c r="T2267" s="341">
        <f>IF(ISBLANK($B2267),0,VLOOKUP($B2267,Listen!$A$2:$C$45,2,FALSE))</f>
        <v>0</v>
      </c>
      <c r="U2267" s="341">
        <f>IF(ISBLANK($B2267),0,VLOOKUP($B2267,Listen!$A$2:$C$45,3,FALSE))</f>
        <v>0</v>
      </c>
      <c r="V2267" s="342">
        <f t="shared" si="257"/>
        <v>0</v>
      </c>
      <c r="W2267" s="342">
        <f t="shared" si="262"/>
        <v>0</v>
      </c>
      <c r="X2267" s="342">
        <f t="shared" si="262"/>
        <v>0</v>
      </c>
      <c r="Y2267" s="342">
        <f t="shared" si="262"/>
        <v>0</v>
      </c>
      <c r="Z2267" s="342">
        <f t="shared" si="262"/>
        <v>0</v>
      </c>
      <c r="AA2267" s="342">
        <f t="shared" si="262"/>
        <v>0</v>
      </c>
      <c r="AB2267" s="342">
        <f t="shared" si="262"/>
        <v>0</v>
      </c>
      <c r="AC2267" s="109">
        <f t="shared" si="260"/>
        <v>0</v>
      </c>
      <c r="AD2267" s="109">
        <f>IF(C2267=A_Stammdaten!$B$12,E_SAV!$S2267-E_SAV!$AE2267,HLOOKUP(A_Stammdaten!$B$12-1,$AF$4:$AL$4004,ROW(C2267)-3,FALSE)-$AE2267)</f>
        <v>0</v>
      </c>
      <c r="AE2267" s="109">
        <f>HLOOKUP(A_Stammdaten!$B$12,$AF$4:$AL$4004,ROW(C2267)-3,FALSE)</f>
        <v>0</v>
      </c>
      <c r="AF2267" s="109">
        <f t="shared" si="258"/>
        <v>0</v>
      </c>
      <c r="AG2267" s="109">
        <f t="shared" si="261"/>
        <v>0</v>
      </c>
      <c r="AH2267" s="109">
        <f t="shared" si="261"/>
        <v>0</v>
      </c>
      <c r="AI2267" s="109">
        <f t="shared" si="261"/>
        <v>0</v>
      </c>
      <c r="AJ2267" s="109">
        <f t="shared" si="261"/>
        <v>0</v>
      </c>
      <c r="AK2267" s="109">
        <f t="shared" si="261"/>
        <v>0</v>
      </c>
      <c r="AL2267" s="109">
        <f t="shared" si="261"/>
        <v>0</v>
      </c>
    </row>
    <row r="2268" spans="1:38" x14ac:dyDescent="0.3">
      <c r="A2268" s="421"/>
      <c r="B2268" s="421"/>
      <c r="C2268" s="422"/>
      <c r="D2268" s="423"/>
      <c r="E2268" s="421"/>
      <c r="F2268" s="421"/>
      <c r="G2268" s="421"/>
      <c r="H2268" s="421"/>
      <c r="I2268" s="421"/>
      <c r="J2268" s="421"/>
      <c r="K2268" s="421"/>
      <c r="L2268" s="421"/>
      <c r="M2268" s="423"/>
      <c r="N2268" s="340">
        <f>IF(C2268&gt;A_Stammdaten!$B$12,0,SUM(E2268,F2268,H2268,J2268:K2268)-SUM(G2268,I2268,L2268:M2268))</f>
        <v>0</v>
      </c>
      <c r="O2268" s="421"/>
      <c r="P2268" s="421"/>
      <c r="Q2268" s="421"/>
      <c r="R2268" s="421"/>
      <c r="S2268" s="108">
        <f t="shared" si="259"/>
        <v>0</v>
      </c>
      <c r="T2268" s="341">
        <f>IF(ISBLANK($B2268),0,VLOOKUP($B2268,Listen!$A$2:$C$45,2,FALSE))</f>
        <v>0</v>
      </c>
      <c r="U2268" s="341">
        <f>IF(ISBLANK($B2268),0,VLOOKUP($B2268,Listen!$A$2:$C$45,3,FALSE))</f>
        <v>0</v>
      </c>
      <c r="V2268" s="342">
        <f t="shared" si="257"/>
        <v>0</v>
      </c>
      <c r="W2268" s="342">
        <f t="shared" si="262"/>
        <v>0</v>
      </c>
      <c r="X2268" s="342">
        <f t="shared" si="262"/>
        <v>0</v>
      </c>
      <c r="Y2268" s="342">
        <f t="shared" si="262"/>
        <v>0</v>
      </c>
      <c r="Z2268" s="342">
        <f t="shared" si="262"/>
        <v>0</v>
      </c>
      <c r="AA2268" s="342">
        <f t="shared" si="262"/>
        <v>0</v>
      </c>
      <c r="AB2268" s="342">
        <f t="shared" si="262"/>
        <v>0</v>
      </c>
      <c r="AC2268" s="109">
        <f t="shared" si="260"/>
        <v>0</v>
      </c>
      <c r="AD2268" s="109">
        <f>IF(C2268=A_Stammdaten!$B$12,E_SAV!$S2268-E_SAV!$AE2268,HLOOKUP(A_Stammdaten!$B$12-1,$AF$4:$AL$4004,ROW(C2268)-3,FALSE)-$AE2268)</f>
        <v>0</v>
      </c>
      <c r="AE2268" s="109">
        <f>HLOOKUP(A_Stammdaten!$B$12,$AF$4:$AL$4004,ROW(C2268)-3,FALSE)</f>
        <v>0</v>
      </c>
      <c r="AF2268" s="109">
        <f t="shared" si="258"/>
        <v>0</v>
      </c>
      <c r="AG2268" s="109">
        <f t="shared" si="261"/>
        <v>0</v>
      </c>
      <c r="AH2268" s="109">
        <f t="shared" si="261"/>
        <v>0</v>
      </c>
      <c r="AI2268" s="109">
        <f t="shared" si="261"/>
        <v>0</v>
      </c>
      <c r="AJ2268" s="109">
        <f t="shared" si="261"/>
        <v>0</v>
      </c>
      <c r="AK2268" s="109">
        <f t="shared" si="261"/>
        <v>0</v>
      </c>
      <c r="AL2268" s="109">
        <f t="shared" si="261"/>
        <v>0</v>
      </c>
    </row>
    <row r="2269" spans="1:38" x14ac:dyDescent="0.3">
      <c r="A2269" s="421"/>
      <c r="B2269" s="421"/>
      <c r="C2269" s="422"/>
      <c r="D2269" s="423"/>
      <c r="E2269" s="421"/>
      <c r="F2269" s="421"/>
      <c r="G2269" s="421"/>
      <c r="H2269" s="421"/>
      <c r="I2269" s="421"/>
      <c r="J2269" s="421"/>
      <c r="K2269" s="421"/>
      <c r="L2269" s="421"/>
      <c r="M2269" s="423"/>
      <c r="N2269" s="340">
        <f>IF(C2269&gt;A_Stammdaten!$B$12,0,SUM(E2269,F2269,H2269,J2269:K2269)-SUM(G2269,I2269,L2269:M2269))</f>
        <v>0</v>
      </c>
      <c r="O2269" s="421"/>
      <c r="P2269" s="421"/>
      <c r="Q2269" s="421"/>
      <c r="R2269" s="421"/>
      <c r="S2269" s="108">
        <f t="shared" si="259"/>
        <v>0</v>
      </c>
      <c r="T2269" s="341">
        <f>IF(ISBLANK($B2269),0,VLOOKUP($B2269,Listen!$A$2:$C$45,2,FALSE))</f>
        <v>0</v>
      </c>
      <c r="U2269" s="341">
        <f>IF(ISBLANK($B2269),0,VLOOKUP($B2269,Listen!$A$2:$C$45,3,FALSE))</f>
        <v>0</v>
      </c>
      <c r="V2269" s="342">
        <f t="shared" si="257"/>
        <v>0</v>
      </c>
      <c r="W2269" s="342">
        <f t="shared" si="262"/>
        <v>0</v>
      </c>
      <c r="X2269" s="342">
        <f t="shared" si="262"/>
        <v>0</v>
      </c>
      <c r="Y2269" s="342">
        <f t="shared" si="262"/>
        <v>0</v>
      </c>
      <c r="Z2269" s="342">
        <f t="shared" si="262"/>
        <v>0</v>
      </c>
      <c r="AA2269" s="342">
        <f t="shared" si="262"/>
        <v>0</v>
      </c>
      <c r="AB2269" s="342">
        <f t="shared" si="262"/>
        <v>0</v>
      </c>
      <c r="AC2269" s="109">
        <f t="shared" si="260"/>
        <v>0</v>
      </c>
      <c r="AD2269" s="109">
        <f>IF(C2269=A_Stammdaten!$B$12,E_SAV!$S2269-E_SAV!$AE2269,HLOOKUP(A_Stammdaten!$B$12-1,$AF$4:$AL$4004,ROW(C2269)-3,FALSE)-$AE2269)</f>
        <v>0</v>
      </c>
      <c r="AE2269" s="109">
        <f>HLOOKUP(A_Stammdaten!$B$12,$AF$4:$AL$4004,ROW(C2269)-3,FALSE)</f>
        <v>0</v>
      </c>
      <c r="AF2269" s="109">
        <f t="shared" si="258"/>
        <v>0</v>
      </c>
      <c r="AG2269" s="109">
        <f t="shared" si="261"/>
        <v>0</v>
      </c>
      <c r="AH2269" s="109">
        <f t="shared" si="261"/>
        <v>0</v>
      </c>
      <c r="AI2269" s="109">
        <f t="shared" si="261"/>
        <v>0</v>
      </c>
      <c r="AJ2269" s="109">
        <f t="shared" si="261"/>
        <v>0</v>
      </c>
      <c r="AK2269" s="109">
        <f t="shared" si="261"/>
        <v>0</v>
      </c>
      <c r="AL2269" s="109">
        <f t="shared" si="261"/>
        <v>0</v>
      </c>
    </row>
    <row r="2270" spans="1:38" x14ac:dyDescent="0.3">
      <c r="A2270" s="421"/>
      <c r="B2270" s="421"/>
      <c r="C2270" s="422"/>
      <c r="D2270" s="423"/>
      <c r="E2270" s="421"/>
      <c r="F2270" s="421"/>
      <c r="G2270" s="421"/>
      <c r="H2270" s="421"/>
      <c r="I2270" s="421"/>
      <c r="J2270" s="421"/>
      <c r="K2270" s="421"/>
      <c r="L2270" s="421"/>
      <c r="M2270" s="423"/>
      <c r="N2270" s="340">
        <f>IF(C2270&gt;A_Stammdaten!$B$12,0,SUM(E2270,F2270,H2270,J2270:K2270)-SUM(G2270,I2270,L2270:M2270))</f>
        <v>0</v>
      </c>
      <c r="O2270" s="421"/>
      <c r="P2270" s="421"/>
      <c r="Q2270" s="421"/>
      <c r="R2270" s="421"/>
      <c r="S2270" s="108">
        <f t="shared" si="259"/>
        <v>0</v>
      </c>
      <c r="T2270" s="341">
        <f>IF(ISBLANK($B2270),0,VLOOKUP($B2270,Listen!$A$2:$C$45,2,FALSE))</f>
        <v>0</v>
      </c>
      <c r="U2270" s="341">
        <f>IF(ISBLANK($B2270),0,VLOOKUP($B2270,Listen!$A$2:$C$45,3,FALSE))</f>
        <v>0</v>
      </c>
      <c r="V2270" s="342">
        <f t="shared" si="257"/>
        <v>0</v>
      </c>
      <c r="W2270" s="342">
        <f t="shared" si="262"/>
        <v>0</v>
      </c>
      <c r="X2270" s="342">
        <f t="shared" si="262"/>
        <v>0</v>
      </c>
      <c r="Y2270" s="342">
        <f t="shared" si="262"/>
        <v>0</v>
      </c>
      <c r="Z2270" s="342">
        <f t="shared" si="262"/>
        <v>0</v>
      </c>
      <c r="AA2270" s="342">
        <f t="shared" si="262"/>
        <v>0</v>
      </c>
      <c r="AB2270" s="342">
        <f t="shared" si="262"/>
        <v>0</v>
      </c>
      <c r="AC2270" s="109">
        <f t="shared" si="260"/>
        <v>0</v>
      </c>
      <c r="AD2270" s="109">
        <f>IF(C2270=A_Stammdaten!$B$12,E_SAV!$S2270-E_SAV!$AE2270,HLOOKUP(A_Stammdaten!$B$12-1,$AF$4:$AL$4004,ROW(C2270)-3,FALSE)-$AE2270)</f>
        <v>0</v>
      </c>
      <c r="AE2270" s="109">
        <f>HLOOKUP(A_Stammdaten!$B$12,$AF$4:$AL$4004,ROW(C2270)-3,FALSE)</f>
        <v>0</v>
      </c>
      <c r="AF2270" s="109">
        <f t="shared" si="258"/>
        <v>0</v>
      </c>
      <c r="AG2270" s="109">
        <f t="shared" si="261"/>
        <v>0</v>
      </c>
      <c r="AH2270" s="109">
        <f t="shared" si="261"/>
        <v>0</v>
      </c>
      <c r="AI2270" s="109">
        <f t="shared" si="261"/>
        <v>0</v>
      </c>
      <c r="AJ2270" s="109">
        <f t="shared" si="261"/>
        <v>0</v>
      </c>
      <c r="AK2270" s="109">
        <f t="shared" si="261"/>
        <v>0</v>
      </c>
      <c r="AL2270" s="109">
        <f t="shared" si="261"/>
        <v>0</v>
      </c>
    </row>
    <row r="2271" spans="1:38" x14ac:dyDescent="0.3">
      <c r="A2271" s="421"/>
      <c r="B2271" s="421"/>
      <c r="C2271" s="422"/>
      <c r="D2271" s="423"/>
      <c r="E2271" s="421"/>
      <c r="F2271" s="421"/>
      <c r="G2271" s="421"/>
      <c r="H2271" s="421"/>
      <c r="I2271" s="421"/>
      <c r="J2271" s="421"/>
      <c r="K2271" s="421"/>
      <c r="L2271" s="421"/>
      <c r="M2271" s="423"/>
      <c r="N2271" s="340">
        <f>IF(C2271&gt;A_Stammdaten!$B$12,0,SUM(E2271,F2271,H2271,J2271:K2271)-SUM(G2271,I2271,L2271:M2271))</f>
        <v>0</v>
      </c>
      <c r="O2271" s="421"/>
      <c r="P2271" s="421"/>
      <c r="Q2271" s="421"/>
      <c r="R2271" s="421"/>
      <c r="S2271" s="108">
        <f t="shared" si="259"/>
        <v>0</v>
      </c>
      <c r="T2271" s="341">
        <f>IF(ISBLANK($B2271),0,VLOOKUP($B2271,Listen!$A$2:$C$45,2,FALSE))</f>
        <v>0</v>
      </c>
      <c r="U2271" s="341">
        <f>IF(ISBLANK($B2271),0,VLOOKUP($B2271,Listen!$A$2:$C$45,3,FALSE))</f>
        <v>0</v>
      </c>
      <c r="V2271" s="342">
        <f t="shared" si="257"/>
        <v>0</v>
      </c>
      <c r="W2271" s="342">
        <f t="shared" si="262"/>
        <v>0</v>
      </c>
      <c r="X2271" s="342">
        <f t="shared" si="262"/>
        <v>0</v>
      </c>
      <c r="Y2271" s="342">
        <f t="shared" si="262"/>
        <v>0</v>
      </c>
      <c r="Z2271" s="342">
        <f t="shared" si="262"/>
        <v>0</v>
      </c>
      <c r="AA2271" s="342">
        <f t="shared" si="262"/>
        <v>0</v>
      </c>
      <c r="AB2271" s="342">
        <f t="shared" si="262"/>
        <v>0</v>
      </c>
      <c r="AC2271" s="109">
        <f t="shared" si="260"/>
        <v>0</v>
      </c>
      <c r="AD2271" s="109">
        <f>IF(C2271=A_Stammdaten!$B$12,E_SAV!$S2271-E_SAV!$AE2271,HLOOKUP(A_Stammdaten!$B$12-1,$AF$4:$AL$4004,ROW(C2271)-3,FALSE)-$AE2271)</f>
        <v>0</v>
      </c>
      <c r="AE2271" s="109">
        <f>HLOOKUP(A_Stammdaten!$B$12,$AF$4:$AL$4004,ROW(C2271)-3,FALSE)</f>
        <v>0</v>
      </c>
      <c r="AF2271" s="109">
        <f t="shared" si="258"/>
        <v>0</v>
      </c>
      <c r="AG2271" s="109">
        <f t="shared" si="261"/>
        <v>0</v>
      </c>
      <c r="AH2271" s="109">
        <f t="shared" si="261"/>
        <v>0</v>
      </c>
      <c r="AI2271" s="109">
        <f t="shared" si="261"/>
        <v>0</v>
      </c>
      <c r="AJ2271" s="109">
        <f t="shared" si="261"/>
        <v>0</v>
      </c>
      <c r="AK2271" s="109">
        <f t="shared" si="261"/>
        <v>0</v>
      </c>
      <c r="AL2271" s="109">
        <f t="shared" si="261"/>
        <v>0</v>
      </c>
    </row>
    <row r="2272" spans="1:38" x14ac:dyDescent="0.3">
      <c r="A2272" s="421"/>
      <c r="B2272" s="421"/>
      <c r="C2272" s="422"/>
      <c r="D2272" s="423"/>
      <c r="E2272" s="421"/>
      <c r="F2272" s="421"/>
      <c r="G2272" s="421"/>
      <c r="H2272" s="421"/>
      <c r="I2272" s="421"/>
      <c r="J2272" s="421"/>
      <c r="K2272" s="421"/>
      <c r="L2272" s="421"/>
      <c r="M2272" s="423"/>
      <c r="N2272" s="340">
        <f>IF(C2272&gt;A_Stammdaten!$B$12,0,SUM(E2272,F2272,H2272,J2272:K2272)-SUM(G2272,I2272,L2272:M2272))</f>
        <v>0</v>
      </c>
      <c r="O2272" s="421"/>
      <c r="P2272" s="421"/>
      <c r="Q2272" s="421"/>
      <c r="R2272" s="421"/>
      <c r="S2272" s="108">
        <f t="shared" si="259"/>
        <v>0</v>
      </c>
      <c r="T2272" s="341">
        <f>IF(ISBLANK($B2272),0,VLOOKUP($B2272,Listen!$A$2:$C$45,2,FALSE))</f>
        <v>0</v>
      </c>
      <c r="U2272" s="341">
        <f>IF(ISBLANK($B2272),0,VLOOKUP($B2272,Listen!$A$2:$C$45,3,FALSE))</f>
        <v>0</v>
      </c>
      <c r="V2272" s="342">
        <f t="shared" si="257"/>
        <v>0</v>
      </c>
      <c r="W2272" s="342">
        <f t="shared" si="262"/>
        <v>0</v>
      </c>
      <c r="X2272" s="342">
        <f t="shared" si="262"/>
        <v>0</v>
      </c>
      <c r="Y2272" s="342">
        <f t="shared" si="262"/>
        <v>0</v>
      </c>
      <c r="Z2272" s="342">
        <f t="shared" si="262"/>
        <v>0</v>
      </c>
      <c r="AA2272" s="342">
        <f t="shared" si="262"/>
        <v>0</v>
      </c>
      <c r="AB2272" s="342">
        <f t="shared" si="262"/>
        <v>0</v>
      </c>
      <c r="AC2272" s="109">
        <f t="shared" si="260"/>
        <v>0</v>
      </c>
      <c r="AD2272" s="109">
        <f>IF(C2272=A_Stammdaten!$B$12,E_SAV!$S2272-E_SAV!$AE2272,HLOOKUP(A_Stammdaten!$B$12-1,$AF$4:$AL$4004,ROW(C2272)-3,FALSE)-$AE2272)</f>
        <v>0</v>
      </c>
      <c r="AE2272" s="109">
        <f>HLOOKUP(A_Stammdaten!$B$12,$AF$4:$AL$4004,ROW(C2272)-3,FALSE)</f>
        <v>0</v>
      </c>
      <c r="AF2272" s="109">
        <f t="shared" si="258"/>
        <v>0</v>
      </c>
      <c r="AG2272" s="109">
        <f t="shared" si="261"/>
        <v>0</v>
      </c>
      <c r="AH2272" s="109">
        <f t="shared" si="261"/>
        <v>0</v>
      </c>
      <c r="AI2272" s="109">
        <f t="shared" si="261"/>
        <v>0</v>
      </c>
      <c r="AJ2272" s="109">
        <f t="shared" si="261"/>
        <v>0</v>
      </c>
      <c r="AK2272" s="109">
        <f t="shared" si="261"/>
        <v>0</v>
      </c>
      <c r="AL2272" s="109">
        <f t="shared" si="261"/>
        <v>0</v>
      </c>
    </row>
    <row r="2273" spans="1:38" x14ac:dyDescent="0.3">
      <c r="A2273" s="421"/>
      <c r="B2273" s="421"/>
      <c r="C2273" s="422"/>
      <c r="D2273" s="423"/>
      <c r="E2273" s="421"/>
      <c r="F2273" s="421"/>
      <c r="G2273" s="421"/>
      <c r="H2273" s="421"/>
      <c r="I2273" s="421"/>
      <c r="J2273" s="421"/>
      <c r="K2273" s="421"/>
      <c r="L2273" s="421"/>
      <c r="M2273" s="423"/>
      <c r="N2273" s="340">
        <f>IF(C2273&gt;A_Stammdaten!$B$12,0,SUM(E2273,F2273,H2273,J2273:K2273)-SUM(G2273,I2273,L2273:M2273))</f>
        <v>0</v>
      </c>
      <c r="O2273" s="421"/>
      <c r="P2273" s="421"/>
      <c r="Q2273" s="421"/>
      <c r="R2273" s="421"/>
      <c r="S2273" s="108">
        <f t="shared" si="259"/>
        <v>0</v>
      </c>
      <c r="T2273" s="341">
        <f>IF(ISBLANK($B2273),0,VLOOKUP($B2273,Listen!$A$2:$C$45,2,FALSE))</f>
        <v>0</v>
      </c>
      <c r="U2273" s="341">
        <f>IF(ISBLANK($B2273),0,VLOOKUP($B2273,Listen!$A$2:$C$45,3,FALSE))</f>
        <v>0</v>
      </c>
      <c r="V2273" s="342">
        <f t="shared" si="257"/>
        <v>0</v>
      </c>
      <c r="W2273" s="342">
        <f t="shared" si="262"/>
        <v>0</v>
      </c>
      <c r="X2273" s="342">
        <f t="shared" si="262"/>
        <v>0</v>
      </c>
      <c r="Y2273" s="342">
        <f t="shared" si="262"/>
        <v>0</v>
      </c>
      <c r="Z2273" s="342">
        <f t="shared" si="262"/>
        <v>0</v>
      </c>
      <c r="AA2273" s="342">
        <f t="shared" si="262"/>
        <v>0</v>
      </c>
      <c r="AB2273" s="342">
        <f t="shared" si="262"/>
        <v>0</v>
      </c>
      <c r="AC2273" s="109">
        <f t="shared" si="260"/>
        <v>0</v>
      </c>
      <c r="AD2273" s="109">
        <f>IF(C2273=A_Stammdaten!$B$12,E_SAV!$S2273-E_SAV!$AE2273,HLOOKUP(A_Stammdaten!$B$12-1,$AF$4:$AL$4004,ROW(C2273)-3,FALSE)-$AE2273)</f>
        <v>0</v>
      </c>
      <c r="AE2273" s="109">
        <f>HLOOKUP(A_Stammdaten!$B$12,$AF$4:$AL$4004,ROW(C2273)-3,FALSE)</f>
        <v>0</v>
      </c>
      <c r="AF2273" s="109">
        <f t="shared" si="258"/>
        <v>0</v>
      </c>
      <c r="AG2273" s="109">
        <f t="shared" si="261"/>
        <v>0</v>
      </c>
      <c r="AH2273" s="109">
        <f t="shared" si="261"/>
        <v>0</v>
      </c>
      <c r="AI2273" s="109">
        <f t="shared" si="261"/>
        <v>0</v>
      </c>
      <c r="AJ2273" s="109">
        <f t="shared" si="261"/>
        <v>0</v>
      </c>
      <c r="AK2273" s="109">
        <f t="shared" si="261"/>
        <v>0</v>
      </c>
      <c r="AL2273" s="109">
        <f t="shared" si="261"/>
        <v>0</v>
      </c>
    </row>
    <row r="2274" spans="1:38" x14ac:dyDescent="0.3">
      <c r="A2274" s="421"/>
      <c r="B2274" s="421"/>
      <c r="C2274" s="422"/>
      <c r="D2274" s="423"/>
      <c r="E2274" s="421"/>
      <c r="F2274" s="421"/>
      <c r="G2274" s="421"/>
      <c r="H2274" s="421"/>
      <c r="I2274" s="421"/>
      <c r="J2274" s="421"/>
      <c r="K2274" s="421"/>
      <c r="L2274" s="421"/>
      <c r="M2274" s="423"/>
      <c r="N2274" s="340">
        <f>IF(C2274&gt;A_Stammdaten!$B$12,0,SUM(E2274,F2274,H2274,J2274:K2274)-SUM(G2274,I2274,L2274:M2274))</f>
        <v>0</v>
      </c>
      <c r="O2274" s="421"/>
      <c r="P2274" s="421"/>
      <c r="Q2274" s="421"/>
      <c r="R2274" s="421"/>
      <c r="S2274" s="108">
        <f t="shared" si="259"/>
        <v>0</v>
      </c>
      <c r="T2274" s="341">
        <f>IF(ISBLANK($B2274),0,VLOOKUP($B2274,Listen!$A$2:$C$45,2,FALSE))</f>
        <v>0</v>
      </c>
      <c r="U2274" s="341">
        <f>IF(ISBLANK($B2274),0,VLOOKUP($B2274,Listen!$A$2:$C$45,3,FALSE))</f>
        <v>0</v>
      </c>
      <c r="V2274" s="342">
        <f t="shared" si="257"/>
        <v>0</v>
      </c>
      <c r="W2274" s="342">
        <f t="shared" si="262"/>
        <v>0</v>
      </c>
      <c r="X2274" s="342">
        <f t="shared" si="262"/>
        <v>0</v>
      </c>
      <c r="Y2274" s="342">
        <f t="shared" si="262"/>
        <v>0</v>
      </c>
      <c r="Z2274" s="342">
        <f t="shared" si="262"/>
        <v>0</v>
      </c>
      <c r="AA2274" s="342">
        <f t="shared" si="262"/>
        <v>0</v>
      </c>
      <c r="AB2274" s="342">
        <f t="shared" si="262"/>
        <v>0</v>
      </c>
      <c r="AC2274" s="109">
        <f t="shared" si="260"/>
        <v>0</v>
      </c>
      <c r="AD2274" s="109">
        <f>IF(C2274=A_Stammdaten!$B$12,E_SAV!$S2274-E_SAV!$AE2274,HLOOKUP(A_Stammdaten!$B$12-1,$AF$4:$AL$4004,ROW(C2274)-3,FALSE)-$AE2274)</f>
        <v>0</v>
      </c>
      <c r="AE2274" s="109">
        <f>HLOOKUP(A_Stammdaten!$B$12,$AF$4:$AL$4004,ROW(C2274)-3,FALSE)</f>
        <v>0</v>
      </c>
      <c r="AF2274" s="109">
        <f t="shared" si="258"/>
        <v>0</v>
      </c>
      <c r="AG2274" s="109">
        <f t="shared" si="261"/>
        <v>0</v>
      </c>
      <c r="AH2274" s="109">
        <f t="shared" si="261"/>
        <v>0</v>
      </c>
      <c r="AI2274" s="109">
        <f t="shared" si="261"/>
        <v>0</v>
      </c>
      <c r="AJ2274" s="109">
        <f t="shared" si="261"/>
        <v>0</v>
      </c>
      <c r="AK2274" s="109">
        <f t="shared" si="261"/>
        <v>0</v>
      </c>
      <c r="AL2274" s="109">
        <f t="shared" si="261"/>
        <v>0</v>
      </c>
    </row>
    <row r="2275" spans="1:38" x14ac:dyDescent="0.3">
      <c r="A2275" s="421"/>
      <c r="B2275" s="421"/>
      <c r="C2275" s="422"/>
      <c r="D2275" s="423"/>
      <c r="E2275" s="421"/>
      <c r="F2275" s="421"/>
      <c r="G2275" s="421"/>
      <c r="H2275" s="421"/>
      <c r="I2275" s="421"/>
      <c r="J2275" s="421"/>
      <c r="K2275" s="421"/>
      <c r="L2275" s="421"/>
      <c r="M2275" s="423"/>
      <c r="N2275" s="340">
        <f>IF(C2275&gt;A_Stammdaten!$B$12,0,SUM(E2275,F2275,H2275,J2275:K2275)-SUM(G2275,I2275,L2275:M2275))</f>
        <v>0</v>
      </c>
      <c r="O2275" s="421"/>
      <c r="P2275" s="421"/>
      <c r="Q2275" s="421"/>
      <c r="R2275" s="421"/>
      <c r="S2275" s="108">
        <f t="shared" si="259"/>
        <v>0</v>
      </c>
      <c r="T2275" s="341">
        <f>IF(ISBLANK($B2275),0,VLOOKUP($B2275,Listen!$A$2:$C$45,2,FALSE))</f>
        <v>0</v>
      </c>
      <c r="U2275" s="341">
        <f>IF(ISBLANK($B2275),0,VLOOKUP($B2275,Listen!$A$2:$C$45,3,FALSE))</f>
        <v>0</v>
      </c>
      <c r="V2275" s="342">
        <f t="shared" si="257"/>
        <v>0</v>
      </c>
      <c r="W2275" s="342">
        <f t="shared" si="262"/>
        <v>0</v>
      </c>
      <c r="X2275" s="342">
        <f t="shared" si="262"/>
        <v>0</v>
      </c>
      <c r="Y2275" s="342">
        <f t="shared" si="262"/>
        <v>0</v>
      </c>
      <c r="Z2275" s="342">
        <f t="shared" si="262"/>
        <v>0</v>
      </c>
      <c r="AA2275" s="342">
        <f t="shared" si="262"/>
        <v>0</v>
      </c>
      <c r="AB2275" s="342">
        <f t="shared" si="262"/>
        <v>0</v>
      </c>
      <c r="AC2275" s="109">
        <f t="shared" si="260"/>
        <v>0</v>
      </c>
      <c r="AD2275" s="109">
        <f>IF(C2275=A_Stammdaten!$B$12,E_SAV!$S2275-E_SAV!$AE2275,HLOOKUP(A_Stammdaten!$B$12-1,$AF$4:$AL$4004,ROW(C2275)-3,FALSE)-$AE2275)</f>
        <v>0</v>
      </c>
      <c r="AE2275" s="109">
        <f>HLOOKUP(A_Stammdaten!$B$12,$AF$4:$AL$4004,ROW(C2275)-3,FALSE)</f>
        <v>0</v>
      </c>
      <c r="AF2275" s="109">
        <f t="shared" si="258"/>
        <v>0</v>
      </c>
      <c r="AG2275" s="109">
        <f t="shared" si="261"/>
        <v>0</v>
      </c>
      <c r="AH2275" s="109">
        <f t="shared" si="261"/>
        <v>0</v>
      </c>
      <c r="AI2275" s="109">
        <f t="shared" si="261"/>
        <v>0</v>
      </c>
      <c r="AJ2275" s="109">
        <f t="shared" si="261"/>
        <v>0</v>
      </c>
      <c r="AK2275" s="109">
        <f t="shared" si="261"/>
        <v>0</v>
      </c>
      <c r="AL2275" s="109">
        <f t="shared" si="261"/>
        <v>0</v>
      </c>
    </row>
    <row r="2276" spans="1:38" x14ac:dyDescent="0.3">
      <c r="A2276" s="421"/>
      <c r="B2276" s="421"/>
      <c r="C2276" s="422"/>
      <c r="D2276" s="423"/>
      <c r="E2276" s="421"/>
      <c r="F2276" s="421"/>
      <c r="G2276" s="421"/>
      <c r="H2276" s="421"/>
      <c r="I2276" s="421"/>
      <c r="J2276" s="421"/>
      <c r="K2276" s="421"/>
      <c r="L2276" s="421"/>
      <c r="M2276" s="423"/>
      <c r="N2276" s="340">
        <f>IF(C2276&gt;A_Stammdaten!$B$12,0,SUM(E2276,F2276,H2276,J2276:K2276)-SUM(G2276,I2276,L2276:M2276))</f>
        <v>0</v>
      </c>
      <c r="O2276" s="421"/>
      <c r="P2276" s="421"/>
      <c r="Q2276" s="421"/>
      <c r="R2276" s="421"/>
      <c r="S2276" s="108">
        <f t="shared" si="259"/>
        <v>0</v>
      </c>
      <c r="T2276" s="341">
        <f>IF(ISBLANK($B2276),0,VLOOKUP($B2276,Listen!$A$2:$C$45,2,FALSE))</f>
        <v>0</v>
      </c>
      <c r="U2276" s="341">
        <f>IF(ISBLANK($B2276),0,VLOOKUP($B2276,Listen!$A$2:$C$45,3,FALSE))</f>
        <v>0</v>
      </c>
      <c r="V2276" s="342">
        <f t="shared" si="257"/>
        <v>0</v>
      </c>
      <c r="W2276" s="342">
        <f t="shared" si="262"/>
        <v>0</v>
      </c>
      <c r="X2276" s="342">
        <f t="shared" si="262"/>
        <v>0</v>
      </c>
      <c r="Y2276" s="342">
        <f t="shared" si="262"/>
        <v>0</v>
      </c>
      <c r="Z2276" s="342">
        <f t="shared" si="262"/>
        <v>0</v>
      </c>
      <c r="AA2276" s="342">
        <f t="shared" si="262"/>
        <v>0</v>
      </c>
      <c r="AB2276" s="342">
        <f t="shared" si="262"/>
        <v>0</v>
      </c>
      <c r="AC2276" s="109">
        <f t="shared" si="260"/>
        <v>0</v>
      </c>
      <c r="AD2276" s="109">
        <f>IF(C2276=A_Stammdaten!$B$12,E_SAV!$S2276-E_SAV!$AE2276,HLOOKUP(A_Stammdaten!$B$12-1,$AF$4:$AL$4004,ROW(C2276)-3,FALSE)-$AE2276)</f>
        <v>0</v>
      </c>
      <c r="AE2276" s="109">
        <f>HLOOKUP(A_Stammdaten!$B$12,$AF$4:$AL$4004,ROW(C2276)-3,FALSE)</f>
        <v>0</v>
      </c>
      <c r="AF2276" s="109">
        <f t="shared" si="258"/>
        <v>0</v>
      </c>
      <c r="AG2276" s="109">
        <f t="shared" si="261"/>
        <v>0</v>
      </c>
      <c r="AH2276" s="109">
        <f t="shared" si="261"/>
        <v>0</v>
      </c>
      <c r="AI2276" s="109">
        <f t="shared" si="261"/>
        <v>0</v>
      </c>
      <c r="AJ2276" s="109">
        <f t="shared" si="261"/>
        <v>0</v>
      </c>
      <c r="AK2276" s="109">
        <f t="shared" si="261"/>
        <v>0</v>
      </c>
      <c r="AL2276" s="109">
        <f t="shared" si="261"/>
        <v>0</v>
      </c>
    </row>
    <row r="2277" spans="1:38" x14ac:dyDescent="0.3">
      <c r="A2277" s="421"/>
      <c r="B2277" s="421"/>
      <c r="C2277" s="422"/>
      <c r="D2277" s="423"/>
      <c r="E2277" s="421"/>
      <c r="F2277" s="421"/>
      <c r="G2277" s="421"/>
      <c r="H2277" s="421"/>
      <c r="I2277" s="421"/>
      <c r="J2277" s="421"/>
      <c r="K2277" s="421"/>
      <c r="L2277" s="421"/>
      <c r="M2277" s="423"/>
      <c r="N2277" s="340">
        <f>IF(C2277&gt;A_Stammdaten!$B$12,0,SUM(E2277,F2277,H2277,J2277:K2277)-SUM(G2277,I2277,L2277:M2277))</f>
        <v>0</v>
      </c>
      <c r="O2277" s="421"/>
      <c r="P2277" s="421"/>
      <c r="Q2277" s="421"/>
      <c r="R2277" s="421"/>
      <c r="S2277" s="108">
        <f t="shared" si="259"/>
        <v>0</v>
      </c>
      <c r="T2277" s="341">
        <f>IF(ISBLANK($B2277),0,VLOOKUP($B2277,Listen!$A$2:$C$45,2,FALSE))</f>
        <v>0</v>
      </c>
      <c r="U2277" s="341">
        <f>IF(ISBLANK($B2277),0,VLOOKUP($B2277,Listen!$A$2:$C$45,3,FALSE))</f>
        <v>0</v>
      </c>
      <c r="V2277" s="342">
        <f t="shared" si="257"/>
        <v>0</v>
      </c>
      <c r="W2277" s="342">
        <f t="shared" si="262"/>
        <v>0</v>
      </c>
      <c r="X2277" s="342">
        <f t="shared" si="262"/>
        <v>0</v>
      </c>
      <c r="Y2277" s="342">
        <f t="shared" si="262"/>
        <v>0</v>
      </c>
      <c r="Z2277" s="342">
        <f t="shared" si="262"/>
        <v>0</v>
      </c>
      <c r="AA2277" s="342">
        <f t="shared" si="262"/>
        <v>0</v>
      </c>
      <c r="AB2277" s="342">
        <f t="shared" si="262"/>
        <v>0</v>
      </c>
      <c r="AC2277" s="109">
        <f t="shared" si="260"/>
        <v>0</v>
      </c>
      <c r="AD2277" s="109">
        <f>IF(C2277=A_Stammdaten!$B$12,E_SAV!$S2277-E_SAV!$AE2277,HLOOKUP(A_Stammdaten!$B$12-1,$AF$4:$AL$4004,ROW(C2277)-3,FALSE)-$AE2277)</f>
        <v>0</v>
      </c>
      <c r="AE2277" s="109">
        <f>HLOOKUP(A_Stammdaten!$B$12,$AF$4:$AL$4004,ROW(C2277)-3,FALSE)</f>
        <v>0</v>
      </c>
      <c r="AF2277" s="109">
        <f t="shared" si="258"/>
        <v>0</v>
      </c>
      <c r="AG2277" s="109">
        <f t="shared" si="261"/>
        <v>0</v>
      </c>
      <c r="AH2277" s="109">
        <f t="shared" si="261"/>
        <v>0</v>
      </c>
      <c r="AI2277" s="109">
        <f t="shared" si="261"/>
        <v>0</v>
      </c>
      <c r="AJ2277" s="109">
        <f t="shared" si="261"/>
        <v>0</v>
      </c>
      <c r="AK2277" s="109">
        <f t="shared" si="261"/>
        <v>0</v>
      </c>
      <c r="AL2277" s="109">
        <f t="shared" si="261"/>
        <v>0</v>
      </c>
    </row>
    <row r="2278" spans="1:38" x14ac:dyDescent="0.3">
      <c r="A2278" s="421"/>
      <c r="B2278" s="421"/>
      <c r="C2278" s="422"/>
      <c r="D2278" s="423"/>
      <c r="E2278" s="421"/>
      <c r="F2278" s="421"/>
      <c r="G2278" s="421"/>
      <c r="H2278" s="421"/>
      <c r="I2278" s="421"/>
      <c r="J2278" s="421"/>
      <c r="K2278" s="421"/>
      <c r="L2278" s="421"/>
      <c r="M2278" s="423"/>
      <c r="N2278" s="340">
        <f>IF(C2278&gt;A_Stammdaten!$B$12,0,SUM(E2278,F2278,H2278,J2278:K2278)-SUM(G2278,I2278,L2278:M2278))</f>
        <v>0</v>
      </c>
      <c r="O2278" s="421"/>
      <c r="P2278" s="421"/>
      <c r="Q2278" s="421"/>
      <c r="R2278" s="421"/>
      <c r="S2278" s="108">
        <f t="shared" si="259"/>
        <v>0</v>
      </c>
      <c r="T2278" s="341">
        <f>IF(ISBLANK($B2278),0,VLOOKUP($B2278,Listen!$A$2:$C$45,2,FALSE))</f>
        <v>0</v>
      </c>
      <c r="U2278" s="341">
        <f>IF(ISBLANK($B2278),0,VLOOKUP($B2278,Listen!$A$2:$C$45,3,FALSE))</f>
        <v>0</v>
      </c>
      <c r="V2278" s="342">
        <f t="shared" si="257"/>
        <v>0</v>
      </c>
      <c r="W2278" s="342">
        <f t="shared" si="262"/>
        <v>0</v>
      </c>
      <c r="X2278" s="342">
        <f t="shared" si="262"/>
        <v>0</v>
      </c>
      <c r="Y2278" s="342">
        <f t="shared" si="262"/>
        <v>0</v>
      </c>
      <c r="Z2278" s="342">
        <f t="shared" si="262"/>
        <v>0</v>
      </c>
      <c r="AA2278" s="342">
        <f t="shared" si="262"/>
        <v>0</v>
      </c>
      <c r="AB2278" s="342">
        <f t="shared" si="262"/>
        <v>0</v>
      </c>
      <c r="AC2278" s="109">
        <f t="shared" si="260"/>
        <v>0</v>
      </c>
      <c r="AD2278" s="109">
        <f>IF(C2278=A_Stammdaten!$B$12,E_SAV!$S2278-E_SAV!$AE2278,HLOOKUP(A_Stammdaten!$B$12-1,$AF$4:$AL$4004,ROW(C2278)-3,FALSE)-$AE2278)</f>
        <v>0</v>
      </c>
      <c r="AE2278" s="109">
        <f>HLOOKUP(A_Stammdaten!$B$12,$AF$4:$AL$4004,ROW(C2278)-3,FALSE)</f>
        <v>0</v>
      </c>
      <c r="AF2278" s="109">
        <f t="shared" si="258"/>
        <v>0</v>
      </c>
      <c r="AG2278" s="109">
        <f t="shared" si="261"/>
        <v>0</v>
      </c>
      <c r="AH2278" s="109">
        <f t="shared" si="261"/>
        <v>0</v>
      </c>
      <c r="AI2278" s="109">
        <f t="shared" si="261"/>
        <v>0</v>
      </c>
      <c r="AJ2278" s="109">
        <f t="shared" si="261"/>
        <v>0</v>
      </c>
      <c r="AK2278" s="109">
        <f t="shared" si="261"/>
        <v>0</v>
      </c>
      <c r="AL2278" s="109">
        <f t="shared" si="261"/>
        <v>0</v>
      </c>
    </row>
    <row r="2279" spans="1:38" x14ac:dyDescent="0.3">
      <c r="A2279" s="421"/>
      <c r="B2279" s="421"/>
      <c r="C2279" s="422"/>
      <c r="D2279" s="423"/>
      <c r="E2279" s="421"/>
      <c r="F2279" s="421"/>
      <c r="G2279" s="421"/>
      <c r="H2279" s="421"/>
      <c r="I2279" s="421"/>
      <c r="J2279" s="421"/>
      <c r="K2279" s="421"/>
      <c r="L2279" s="421"/>
      <c r="M2279" s="423"/>
      <c r="N2279" s="340">
        <f>IF(C2279&gt;A_Stammdaten!$B$12,0,SUM(E2279,F2279,H2279,J2279:K2279)-SUM(G2279,I2279,L2279:M2279))</f>
        <v>0</v>
      </c>
      <c r="O2279" s="421"/>
      <c r="P2279" s="421"/>
      <c r="Q2279" s="421"/>
      <c r="R2279" s="421"/>
      <c r="S2279" s="108">
        <f t="shared" si="259"/>
        <v>0</v>
      </c>
      <c r="T2279" s="341">
        <f>IF(ISBLANK($B2279),0,VLOOKUP($B2279,Listen!$A$2:$C$45,2,FALSE))</f>
        <v>0</v>
      </c>
      <c r="U2279" s="341">
        <f>IF(ISBLANK($B2279),0,VLOOKUP($B2279,Listen!$A$2:$C$45,3,FALSE))</f>
        <v>0</v>
      </c>
      <c r="V2279" s="342">
        <f t="shared" si="257"/>
        <v>0</v>
      </c>
      <c r="W2279" s="342">
        <f t="shared" si="262"/>
        <v>0</v>
      </c>
      <c r="X2279" s="342">
        <f t="shared" si="262"/>
        <v>0</v>
      </c>
      <c r="Y2279" s="342">
        <f t="shared" si="262"/>
        <v>0</v>
      </c>
      <c r="Z2279" s="342">
        <f t="shared" si="262"/>
        <v>0</v>
      </c>
      <c r="AA2279" s="342">
        <f t="shared" si="262"/>
        <v>0</v>
      </c>
      <c r="AB2279" s="342">
        <f t="shared" si="262"/>
        <v>0</v>
      </c>
      <c r="AC2279" s="109">
        <f t="shared" si="260"/>
        <v>0</v>
      </c>
      <c r="AD2279" s="109">
        <f>IF(C2279=A_Stammdaten!$B$12,E_SAV!$S2279-E_SAV!$AE2279,HLOOKUP(A_Stammdaten!$B$12-1,$AF$4:$AL$4004,ROW(C2279)-3,FALSE)-$AE2279)</f>
        <v>0</v>
      </c>
      <c r="AE2279" s="109">
        <f>HLOOKUP(A_Stammdaten!$B$12,$AF$4:$AL$4004,ROW(C2279)-3,FALSE)</f>
        <v>0</v>
      </c>
      <c r="AF2279" s="109">
        <f t="shared" si="258"/>
        <v>0</v>
      </c>
      <c r="AG2279" s="109">
        <f t="shared" si="261"/>
        <v>0</v>
      </c>
      <c r="AH2279" s="109">
        <f t="shared" si="261"/>
        <v>0</v>
      </c>
      <c r="AI2279" s="109">
        <f t="shared" si="261"/>
        <v>0</v>
      </c>
      <c r="AJ2279" s="109">
        <f t="shared" si="261"/>
        <v>0</v>
      </c>
      <c r="AK2279" s="109">
        <f t="shared" si="261"/>
        <v>0</v>
      </c>
      <c r="AL2279" s="109">
        <f t="shared" si="261"/>
        <v>0</v>
      </c>
    </row>
    <row r="2280" spans="1:38" x14ac:dyDescent="0.3">
      <c r="A2280" s="421"/>
      <c r="B2280" s="421"/>
      <c r="C2280" s="422"/>
      <c r="D2280" s="423"/>
      <c r="E2280" s="421"/>
      <c r="F2280" s="421"/>
      <c r="G2280" s="421"/>
      <c r="H2280" s="421"/>
      <c r="I2280" s="421"/>
      <c r="J2280" s="421"/>
      <c r="K2280" s="421"/>
      <c r="L2280" s="421"/>
      <c r="M2280" s="423"/>
      <c r="N2280" s="340">
        <f>IF(C2280&gt;A_Stammdaten!$B$12,0,SUM(E2280,F2280,H2280,J2280:K2280)-SUM(G2280,I2280,L2280:M2280))</f>
        <v>0</v>
      </c>
      <c r="O2280" s="421"/>
      <c r="P2280" s="421"/>
      <c r="Q2280" s="421"/>
      <c r="R2280" s="421"/>
      <c r="S2280" s="108">
        <f t="shared" si="259"/>
        <v>0</v>
      </c>
      <c r="T2280" s="341">
        <f>IF(ISBLANK($B2280),0,VLOOKUP($B2280,Listen!$A$2:$C$45,2,FALSE))</f>
        <v>0</v>
      </c>
      <c r="U2280" s="341">
        <f>IF(ISBLANK($B2280),0,VLOOKUP($B2280,Listen!$A$2:$C$45,3,FALSE))</f>
        <v>0</v>
      </c>
      <c r="V2280" s="342">
        <f t="shared" si="257"/>
        <v>0</v>
      </c>
      <c r="W2280" s="342">
        <f t="shared" si="262"/>
        <v>0</v>
      </c>
      <c r="X2280" s="342">
        <f t="shared" si="262"/>
        <v>0</v>
      </c>
      <c r="Y2280" s="342">
        <f t="shared" si="262"/>
        <v>0</v>
      </c>
      <c r="Z2280" s="342">
        <f t="shared" si="262"/>
        <v>0</v>
      </c>
      <c r="AA2280" s="342">
        <f t="shared" si="262"/>
        <v>0</v>
      </c>
      <c r="AB2280" s="342">
        <f t="shared" si="262"/>
        <v>0</v>
      </c>
      <c r="AC2280" s="109">
        <f t="shared" si="260"/>
        <v>0</v>
      </c>
      <c r="AD2280" s="109">
        <f>IF(C2280=A_Stammdaten!$B$12,E_SAV!$S2280-E_SAV!$AE2280,HLOOKUP(A_Stammdaten!$B$12-1,$AF$4:$AL$4004,ROW(C2280)-3,FALSE)-$AE2280)</f>
        <v>0</v>
      </c>
      <c r="AE2280" s="109">
        <f>HLOOKUP(A_Stammdaten!$B$12,$AF$4:$AL$4004,ROW(C2280)-3,FALSE)</f>
        <v>0</v>
      </c>
      <c r="AF2280" s="109">
        <f t="shared" si="258"/>
        <v>0</v>
      </c>
      <c r="AG2280" s="109">
        <f t="shared" si="261"/>
        <v>0</v>
      </c>
      <c r="AH2280" s="109">
        <f t="shared" si="261"/>
        <v>0</v>
      </c>
      <c r="AI2280" s="109">
        <f t="shared" si="261"/>
        <v>0</v>
      </c>
      <c r="AJ2280" s="109">
        <f t="shared" si="261"/>
        <v>0</v>
      </c>
      <c r="AK2280" s="109">
        <f t="shared" si="261"/>
        <v>0</v>
      </c>
      <c r="AL2280" s="109">
        <f t="shared" si="261"/>
        <v>0</v>
      </c>
    </row>
    <row r="2281" spans="1:38" x14ac:dyDescent="0.3">
      <c r="A2281" s="421"/>
      <c r="B2281" s="421"/>
      <c r="C2281" s="422"/>
      <c r="D2281" s="423"/>
      <c r="E2281" s="421"/>
      <c r="F2281" s="421"/>
      <c r="G2281" s="421"/>
      <c r="H2281" s="421"/>
      <c r="I2281" s="421"/>
      <c r="J2281" s="421"/>
      <c r="K2281" s="421"/>
      <c r="L2281" s="421"/>
      <c r="M2281" s="423"/>
      <c r="N2281" s="340">
        <f>IF(C2281&gt;A_Stammdaten!$B$12,0,SUM(E2281,F2281,H2281,J2281:K2281)-SUM(G2281,I2281,L2281:M2281))</f>
        <v>0</v>
      </c>
      <c r="O2281" s="421"/>
      <c r="P2281" s="421"/>
      <c r="Q2281" s="421"/>
      <c r="R2281" s="421"/>
      <c r="S2281" s="108">
        <f t="shared" si="259"/>
        <v>0</v>
      </c>
      <c r="T2281" s="341">
        <f>IF(ISBLANK($B2281),0,VLOOKUP($B2281,Listen!$A$2:$C$45,2,FALSE))</f>
        <v>0</v>
      </c>
      <c r="U2281" s="341">
        <f>IF(ISBLANK($B2281),0,VLOOKUP($B2281,Listen!$A$2:$C$45,3,FALSE))</f>
        <v>0</v>
      </c>
      <c r="V2281" s="342">
        <f t="shared" si="257"/>
        <v>0</v>
      </c>
      <c r="W2281" s="342">
        <f t="shared" si="262"/>
        <v>0</v>
      </c>
      <c r="X2281" s="342">
        <f t="shared" si="262"/>
        <v>0</v>
      </c>
      <c r="Y2281" s="342">
        <f t="shared" si="262"/>
        <v>0</v>
      </c>
      <c r="Z2281" s="342">
        <f t="shared" si="262"/>
        <v>0</v>
      </c>
      <c r="AA2281" s="342">
        <f t="shared" si="262"/>
        <v>0</v>
      </c>
      <c r="AB2281" s="342">
        <f t="shared" si="262"/>
        <v>0</v>
      </c>
      <c r="AC2281" s="109">
        <f t="shared" si="260"/>
        <v>0</v>
      </c>
      <c r="AD2281" s="109">
        <f>IF(C2281=A_Stammdaten!$B$12,E_SAV!$S2281-E_SAV!$AE2281,HLOOKUP(A_Stammdaten!$B$12-1,$AF$4:$AL$4004,ROW(C2281)-3,FALSE)-$AE2281)</f>
        <v>0</v>
      </c>
      <c r="AE2281" s="109">
        <f>HLOOKUP(A_Stammdaten!$B$12,$AF$4:$AL$4004,ROW(C2281)-3,FALSE)</f>
        <v>0</v>
      </c>
      <c r="AF2281" s="109">
        <f t="shared" si="258"/>
        <v>0</v>
      </c>
      <c r="AG2281" s="109">
        <f t="shared" si="261"/>
        <v>0</v>
      </c>
      <c r="AH2281" s="109">
        <f t="shared" si="261"/>
        <v>0</v>
      </c>
      <c r="AI2281" s="109">
        <f t="shared" si="261"/>
        <v>0</v>
      </c>
      <c r="AJ2281" s="109">
        <f t="shared" si="261"/>
        <v>0</v>
      </c>
      <c r="AK2281" s="109">
        <f t="shared" si="261"/>
        <v>0</v>
      </c>
      <c r="AL2281" s="109">
        <f t="shared" si="261"/>
        <v>0</v>
      </c>
    </row>
    <row r="2282" spans="1:38" x14ac:dyDescent="0.3">
      <c r="A2282" s="421"/>
      <c r="B2282" s="421"/>
      <c r="C2282" s="422"/>
      <c r="D2282" s="423"/>
      <c r="E2282" s="421"/>
      <c r="F2282" s="421"/>
      <c r="G2282" s="421"/>
      <c r="H2282" s="421"/>
      <c r="I2282" s="421"/>
      <c r="J2282" s="421"/>
      <c r="K2282" s="421"/>
      <c r="L2282" s="421"/>
      <c r="M2282" s="423"/>
      <c r="N2282" s="340">
        <f>IF(C2282&gt;A_Stammdaten!$B$12,0,SUM(E2282,F2282,H2282,J2282:K2282)-SUM(G2282,I2282,L2282:M2282))</f>
        <v>0</v>
      </c>
      <c r="O2282" s="421"/>
      <c r="P2282" s="421"/>
      <c r="Q2282" s="421"/>
      <c r="R2282" s="421"/>
      <c r="S2282" s="108">
        <f t="shared" si="259"/>
        <v>0</v>
      </c>
      <c r="T2282" s="341">
        <f>IF(ISBLANK($B2282),0,VLOOKUP($B2282,Listen!$A$2:$C$45,2,FALSE))</f>
        <v>0</v>
      </c>
      <c r="U2282" s="341">
        <f>IF(ISBLANK($B2282),0,VLOOKUP($B2282,Listen!$A$2:$C$45,3,FALSE))</f>
        <v>0</v>
      </c>
      <c r="V2282" s="342">
        <f t="shared" si="257"/>
        <v>0</v>
      </c>
      <c r="W2282" s="342">
        <f t="shared" si="262"/>
        <v>0</v>
      </c>
      <c r="X2282" s="342">
        <f t="shared" si="262"/>
        <v>0</v>
      </c>
      <c r="Y2282" s="342">
        <f t="shared" si="262"/>
        <v>0</v>
      </c>
      <c r="Z2282" s="342">
        <f t="shared" si="262"/>
        <v>0</v>
      </c>
      <c r="AA2282" s="342">
        <f t="shared" si="262"/>
        <v>0</v>
      </c>
      <c r="AB2282" s="342">
        <f t="shared" si="262"/>
        <v>0</v>
      </c>
      <c r="AC2282" s="109">
        <f t="shared" si="260"/>
        <v>0</v>
      </c>
      <c r="AD2282" s="109">
        <f>IF(C2282=A_Stammdaten!$B$12,E_SAV!$S2282-E_SAV!$AE2282,HLOOKUP(A_Stammdaten!$B$12-1,$AF$4:$AL$4004,ROW(C2282)-3,FALSE)-$AE2282)</f>
        <v>0</v>
      </c>
      <c r="AE2282" s="109">
        <f>HLOOKUP(A_Stammdaten!$B$12,$AF$4:$AL$4004,ROW(C2282)-3,FALSE)</f>
        <v>0</v>
      </c>
      <c r="AF2282" s="109">
        <f t="shared" si="258"/>
        <v>0</v>
      </c>
      <c r="AG2282" s="109">
        <f t="shared" si="261"/>
        <v>0</v>
      </c>
      <c r="AH2282" s="109">
        <f t="shared" si="261"/>
        <v>0</v>
      </c>
      <c r="AI2282" s="109">
        <f t="shared" si="261"/>
        <v>0</v>
      </c>
      <c r="AJ2282" s="109">
        <f t="shared" si="261"/>
        <v>0</v>
      </c>
      <c r="AK2282" s="109">
        <f t="shared" si="261"/>
        <v>0</v>
      </c>
      <c r="AL2282" s="109">
        <f t="shared" si="261"/>
        <v>0</v>
      </c>
    </row>
    <row r="2283" spans="1:38" x14ac:dyDescent="0.3">
      <c r="A2283" s="421"/>
      <c r="B2283" s="421"/>
      <c r="C2283" s="422"/>
      <c r="D2283" s="423"/>
      <c r="E2283" s="421"/>
      <c r="F2283" s="421"/>
      <c r="G2283" s="421"/>
      <c r="H2283" s="421"/>
      <c r="I2283" s="421"/>
      <c r="J2283" s="421"/>
      <c r="K2283" s="421"/>
      <c r="L2283" s="421"/>
      <c r="M2283" s="423"/>
      <c r="N2283" s="340">
        <f>IF(C2283&gt;A_Stammdaten!$B$12,0,SUM(E2283,F2283,H2283,J2283:K2283)-SUM(G2283,I2283,L2283:M2283))</f>
        <v>0</v>
      </c>
      <c r="O2283" s="421"/>
      <c r="P2283" s="421"/>
      <c r="Q2283" s="421"/>
      <c r="R2283" s="421"/>
      <c r="S2283" s="108">
        <f t="shared" si="259"/>
        <v>0</v>
      </c>
      <c r="T2283" s="341">
        <f>IF(ISBLANK($B2283),0,VLOOKUP($B2283,Listen!$A$2:$C$45,2,FALSE))</f>
        <v>0</v>
      </c>
      <c r="U2283" s="341">
        <f>IF(ISBLANK($B2283),0,VLOOKUP($B2283,Listen!$A$2:$C$45,3,FALSE))</f>
        <v>0</v>
      </c>
      <c r="V2283" s="342">
        <f t="shared" si="257"/>
        <v>0</v>
      </c>
      <c r="W2283" s="342">
        <f t="shared" si="262"/>
        <v>0</v>
      </c>
      <c r="X2283" s="342">
        <f t="shared" si="262"/>
        <v>0</v>
      </c>
      <c r="Y2283" s="342">
        <f t="shared" si="262"/>
        <v>0</v>
      </c>
      <c r="Z2283" s="342">
        <f t="shared" si="262"/>
        <v>0</v>
      </c>
      <c r="AA2283" s="342">
        <f t="shared" si="262"/>
        <v>0</v>
      </c>
      <c r="AB2283" s="342">
        <f t="shared" si="262"/>
        <v>0</v>
      </c>
      <c r="AC2283" s="109">
        <f t="shared" si="260"/>
        <v>0</v>
      </c>
      <c r="AD2283" s="109">
        <f>IF(C2283=A_Stammdaten!$B$12,E_SAV!$S2283-E_SAV!$AE2283,HLOOKUP(A_Stammdaten!$B$12-1,$AF$4:$AL$4004,ROW(C2283)-3,FALSE)-$AE2283)</f>
        <v>0</v>
      </c>
      <c r="AE2283" s="109">
        <f>HLOOKUP(A_Stammdaten!$B$12,$AF$4:$AL$4004,ROW(C2283)-3,FALSE)</f>
        <v>0</v>
      </c>
      <c r="AF2283" s="109">
        <f t="shared" si="258"/>
        <v>0</v>
      </c>
      <c r="AG2283" s="109">
        <f t="shared" si="261"/>
        <v>0</v>
      </c>
      <c r="AH2283" s="109">
        <f t="shared" si="261"/>
        <v>0</v>
      </c>
      <c r="AI2283" s="109">
        <f t="shared" si="261"/>
        <v>0</v>
      </c>
      <c r="AJ2283" s="109">
        <f t="shared" si="261"/>
        <v>0</v>
      </c>
      <c r="AK2283" s="109">
        <f t="shared" si="261"/>
        <v>0</v>
      </c>
      <c r="AL2283" s="109">
        <f t="shared" si="261"/>
        <v>0</v>
      </c>
    </row>
    <row r="2284" spans="1:38" x14ac:dyDescent="0.3">
      <c r="A2284" s="421"/>
      <c r="B2284" s="421"/>
      <c r="C2284" s="422"/>
      <c r="D2284" s="423"/>
      <c r="E2284" s="421"/>
      <c r="F2284" s="421"/>
      <c r="G2284" s="421"/>
      <c r="H2284" s="421"/>
      <c r="I2284" s="421"/>
      <c r="J2284" s="421"/>
      <c r="K2284" s="421"/>
      <c r="L2284" s="421"/>
      <c r="M2284" s="423"/>
      <c r="N2284" s="340">
        <f>IF(C2284&gt;A_Stammdaten!$B$12,0,SUM(E2284,F2284,H2284,J2284:K2284)-SUM(G2284,I2284,L2284:M2284))</f>
        <v>0</v>
      </c>
      <c r="O2284" s="421"/>
      <c r="P2284" s="421"/>
      <c r="Q2284" s="421"/>
      <c r="R2284" s="421"/>
      <c r="S2284" s="108">
        <f t="shared" si="259"/>
        <v>0</v>
      </c>
      <c r="T2284" s="341">
        <f>IF(ISBLANK($B2284),0,VLOOKUP($B2284,Listen!$A$2:$C$45,2,FALSE))</f>
        <v>0</v>
      </c>
      <c r="U2284" s="341">
        <f>IF(ISBLANK($B2284),0,VLOOKUP($B2284,Listen!$A$2:$C$45,3,FALSE))</f>
        <v>0</v>
      </c>
      <c r="V2284" s="342">
        <f t="shared" si="257"/>
        <v>0</v>
      </c>
      <c r="W2284" s="342">
        <f t="shared" si="262"/>
        <v>0</v>
      </c>
      <c r="X2284" s="342">
        <f t="shared" si="262"/>
        <v>0</v>
      </c>
      <c r="Y2284" s="342">
        <f t="shared" si="262"/>
        <v>0</v>
      </c>
      <c r="Z2284" s="342">
        <f t="shared" si="262"/>
        <v>0</v>
      </c>
      <c r="AA2284" s="342">
        <f t="shared" si="262"/>
        <v>0</v>
      </c>
      <c r="AB2284" s="342">
        <f t="shared" si="262"/>
        <v>0</v>
      </c>
      <c r="AC2284" s="109">
        <f t="shared" si="260"/>
        <v>0</v>
      </c>
      <c r="AD2284" s="109">
        <f>IF(C2284=A_Stammdaten!$B$12,E_SAV!$S2284-E_SAV!$AE2284,HLOOKUP(A_Stammdaten!$B$12-1,$AF$4:$AL$4004,ROW(C2284)-3,FALSE)-$AE2284)</f>
        <v>0</v>
      </c>
      <c r="AE2284" s="109">
        <f>HLOOKUP(A_Stammdaten!$B$12,$AF$4:$AL$4004,ROW(C2284)-3,FALSE)</f>
        <v>0</v>
      </c>
      <c r="AF2284" s="109">
        <f t="shared" si="258"/>
        <v>0</v>
      </c>
      <c r="AG2284" s="109">
        <f t="shared" si="261"/>
        <v>0</v>
      </c>
      <c r="AH2284" s="109">
        <f t="shared" si="261"/>
        <v>0</v>
      </c>
      <c r="AI2284" s="109">
        <f t="shared" si="261"/>
        <v>0</v>
      </c>
      <c r="AJ2284" s="109">
        <f t="shared" si="261"/>
        <v>0</v>
      </c>
      <c r="AK2284" s="109">
        <f t="shared" si="261"/>
        <v>0</v>
      </c>
      <c r="AL2284" s="109">
        <f t="shared" si="261"/>
        <v>0</v>
      </c>
    </row>
    <row r="2285" spans="1:38" x14ac:dyDescent="0.3">
      <c r="A2285" s="421"/>
      <c r="B2285" s="421"/>
      <c r="C2285" s="422"/>
      <c r="D2285" s="423"/>
      <c r="E2285" s="421"/>
      <c r="F2285" s="421"/>
      <c r="G2285" s="421"/>
      <c r="H2285" s="421"/>
      <c r="I2285" s="421"/>
      <c r="J2285" s="421"/>
      <c r="K2285" s="421"/>
      <c r="L2285" s="421"/>
      <c r="M2285" s="423"/>
      <c r="N2285" s="340">
        <f>IF(C2285&gt;A_Stammdaten!$B$12,0,SUM(E2285,F2285,H2285,J2285:K2285)-SUM(G2285,I2285,L2285:M2285))</f>
        <v>0</v>
      </c>
      <c r="O2285" s="421"/>
      <c r="P2285" s="421"/>
      <c r="Q2285" s="421"/>
      <c r="R2285" s="421"/>
      <c r="S2285" s="108">
        <f t="shared" si="259"/>
        <v>0</v>
      </c>
      <c r="T2285" s="341">
        <f>IF(ISBLANK($B2285),0,VLOOKUP($B2285,Listen!$A$2:$C$45,2,FALSE))</f>
        <v>0</v>
      </c>
      <c r="U2285" s="341">
        <f>IF(ISBLANK($B2285),0,VLOOKUP($B2285,Listen!$A$2:$C$45,3,FALSE))</f>
        <v>0</v>
      </c>
      <c r="V2285" s="342">
        <f t="shared" si="257"/>
        <v>0</v>
      </c>
      <c r="W2285" s="342">
        <f t="shared" si="262"/>
        <v>0</v>
      </c>
      <c r="X2285" s="342">
        <f t="shared" si="262"/>
        <v>0</v>
      </c>
      <c r="Y2285" s="342">
        <f t="shared" si="262"/>
        <v>0</v>
      </c>
      <c r="Z2285" s="342">
        <f t="shared" si="262"/>
        <v>0</v>
      </c>
      <c r="AA2285" s="342">
        <f t="shared" si="262"/>
        <v>0</v>
      </c>
      <c r="AB2285" s="342">
        <f t="shared" si="262"/>
        <v>0</v>
      </c>
      <c r="AC2285" s="109">
        <f t="shared" si="260"/>
        <v>0</v>
      </c>
      <c r="AD2285" s="109">
        <f>IF(C2285=A_Stammdaten!$B$12,E_SAV!$S2285-E_SAV!$AE2285,HLOOKUP(A_Stammdaten!$B$12-1,$AF$4:$AL$4004,ROW(C2285)-3,FALSE)-$AE2285)</f>
        <v>0</v>
      </c>
      <c r="AE2285" s="109">
        <f>HLOOKUP(A_Stammdaten!$B$12,$AF$4:$AL$4004,ROW(C2285)-3,FALSE)</f>
        <v>0</v>
      </c>
      <c r="AF2285" s="109">
        <f t="shared" si="258"/>
        <v>0</v>
      </c>
      <c r="AG2285" s="109">
        <f t="shared" si="261"/>
        <v>0</v>
      </c>
      <c r="AH2285" s="109">
        <f t="shared" si="261"/>
        <v>0</v>
      </c>
      <c r="AI2285" s="109">
        <f t="shared" si="261"/>
        <v>0</v>
      </c>
      <c r="AJ2285" s="109">
        <f t="shared" si="261"/>
        <v>0</v>
      </c>
      <c r="AK2285" s="109">
        <f t="shared" si="261"/>
        <v>0</v>
      </c>
      <c r="AL2285" s="109">
        <f t="shared" si="261"/>
        <v>0</v>
      </c>
    </row>
    <row r="2286" spans="1:38" x14ac:dyDescent="0.3">
      <c r="A2286" s="421"/>
      <c r="B2286" s="421"/>
      <c r="C2286" s="422"/>
      <c r="D2286" s="423"/>
      <c r="E2286" s="421"/>
      <c r="F2286" s="421"/>
      <c r="G2286" s="421"/>
      <c r="H2286" s="421"/>
      <c r="I2286" s="421"/>
      <c r="J2286" s="421"/>
      <c r="K2286" s="421"/>
      <c r="L2286" s="421"/>
      <c r="M2286" s="423"/>
      <c r="N2286" s="340">
        <f>IF(C2286&gt;A_Stammdaten!$B$12,0,SUM(E2286,F2286,H2286,J2286:K2286)-SUM(G2286,I2286,L2286:M2286))</f>
        <v>0</v>
      </c>
      <c r="O2286" s="421"/>
      <c r="P2286" s="421"/>
      <c r="Q2286" s="421"/>
      <c r="R2286" s="421"/>
      <c r="S2286" s="108">
        <f t="shared" si="259"/>
        <v>0</v>
      </c>
      <c r="T2286" s="341">
        <f>IF(ISBLANK($B2286),0,VLOOKUP($B2286,Listen!$A$2:$C$45,2,FALSE))</f>
        <v>0</v>
      </c>
      <c r="U2286" s="341">
        <f>IF(ISBLANK($B2286),0,VLOOKUP($B2286,Listen!$A$2:$C$45,3,FALSE))</f>
        <v>0</v>
      </c>
      <c r="V2286" s="342">
        <f t="shared" si="257"/>
        <v>0</v>
      </c>
      <c r="W2286" s="342">
        <f t="shared" si="262"/>
        <v>0</v>
      </c>
      <c r="X2286" s="342">
        <f t="shared" si="262"/>
        <v>0</v>
      </c>
      <c r="Y2286" s="342">
        <f t="shared" si="262"/>
        <v>0</v>
      </c>
      <c r="Z2286" s="342">
        <f t="shared" si="262"/>
        <v>0</v>
      </c>
      <c r="AA2286" s="342">
        <f t="shared" si="262"/>
        <v>0</v>
      </c>
      <c r="AB2286" s="342">
        <f t="shared" si="262"/>
        <v>0</v>
      </c>
      <c r="AC2286" s="109">
        <f t="shared" si="260"/>
        <v>0</v>
      </c>
      <c r="AD2286" s="109">
        <f>IF(C2286=A_Stammdaten!$B$12,E_SAV!$S2286-E_SAV!$AE2286,HLOOKUP(A_Stammdaten!$B$12-1,$AF$4:$AL$4004,ROW(C2286)-3,FALSE)-$AE2286)</f>
        <v>0</v>
      </c>
      <c r="AE2286" s="109">
        <f>HLOOKUP(A_Stammdaten!$B$12,$AF$4:$AL$4004,ROW(C2286)-3,FALSE)</f>
        <v>0</v>
      </c>
      <c r="AF2286" s="109">
        <f t="shared" si="258"/>
        <v>0</v>
      </c>
      <c r="AG2286" s="109">
        <f t="shared" si="261"/>
        <v>0</v>
      </c>
      <c r="AH2286" s="109">
        <f t="shared" si="261"/>
        <v>0</v>
      </c>
      <c r="AI2286" s="109">
        <f t="shared" si="261"/>
        <v>0</v>
      </c>
      <c r="AJ2286" s="109">
        <f t="shared" si="261"/>
        <v>0</v>
      </c>
      <c r="AK2286" s="109">
        <f t="shared" si="261"/>
        <v>0</v>
      </c>
      <c r="AL2286" s="109">
        <f t="shared" si="261"/>
        <v>0</v>
      </c>
    </row>
    <row r="2287" spans="1:38" x14ac:dyDescent="0.3">
      <c r="A2287" s="421"/>
      <c r="B2287" s="421"/>
      <c r="C2287" s="422"/>
      <c r="D2287" s="423"/>
      <c r="E2287" s="421"/>
      <c r="F2287" s="421"/>
      <c r="G2287" s="421"/>
      <c r="H2287" s="421"/>
      <c r="I2287" s="421"/>
      <c r="J2287" s="421"/>
      <c r="K2287" s="421"/>
      <c r="L2287" s="421"/>
      <c r="M2287" s="423"/>
      <c r="N2287" s="340">
        <f>IF(C2287&gt;A_Stammdaten!$B$12,0,SUM(E2287,F2287,H2287,J2287:K2287)-SUM(G2287,I2287,L2287:M2287))</f>
        <v>0</v>
      </c>
      <c r="O2287" s="421"/>
      <c r="P2287" s="421"/>
      <c r="Q2287" s="421"/>
      <c r="R2287" s="421"/>
      <c r="S2287" s="108">
        <f t="shared" si="259"/>
        <v>0</v>
      </c>
      <c r="T2287" s="341">
        <f>IF(ISBLANK($B2287),0,VLOOKUP($B2287,Listen!$A$2:$C$45,2,FALSE))</f>
        <v>0</v>
      </c>
      <c r="U2287" s="341">
        <f>IF(ISBLANK($B2287),0,VLOOKUP($B2287,Listen!$A$2:$C$45,3,FALSE))</f>
        <v>0</v>
      </c>
      <c r="V2287" s="342">
        <f t="shared" si="257"/>
        <v>0</v>
      </c>
      <c r="W2287" s="342">
        <f t="shared" si="262"/>
        <v>0</v>
      </c>
      <c r="X2287" s="342">
        <f t="shared" si="262"/>
        <v>0</v>
      </c>
      <c r="Y2287" s="342">
        <f t="shared" si="262"/>
        <v>0</v>
      </c>
      <c r="Z2287" s="342">
        <f t="shared" si="262"/>
        <v>0</v>
      </c>
      <c r="AA2287" s="342">
        <f t="shared" si="262"/>
        <v>0</v>
      </c>
      <c r="AB2287" s="342">
        <f t="shared" si="262"/>
        <v>0</v>
      </c>
      <c r="AC2287" s="109">
        <f t="shared" si="260"/>
        <v>0</v>
      </c>
      <c r="AD2287" s="109">
        <f>IF(C2287=A_Stammdaten!$B$12,E_SAV!$S2287-E_SAV!$AE2287,HLOOKUP(A_Stammdaten!$B$12-1,$AF$4:$AL$4004,ROW(C2287)-3,FALSE)-$AE2287)</f>
        <v>0</v>
      </c>
      <c r="AE2287" s="109">
        <f>HLOOKUP(A_Stammdaten!$B$12,$AF$4:$AL$4004,ROW(C2287)-3,FALSE)</f>
        <v>0</v>
      </c>
      <c r="AF2287" s="109">
        <f t="shared" si="258"/>
        <v>0</v>
      </c>
      <c r="AG2287" s="109">
        <f t="shared" si="261"/>
        <v>0</v>
      </c>
      <c r="AH2287" s="109">
        <f t="shared" si="261"/>
        <v>0</v>
      </c>
      <c r="AI2287" s="109">
        <f t="shared" si="261"/>
        <v>0</v>
      </c>
      <c r="AJ2287" s="109">
        <f t="shared" si="261"/>
        <v>0</v>
      </c>
      <c r="AK2287" s="109">
        <f t="shared" si="261"/>
        <v>0</v>
      </c>
      <c r="AL2287" s="109">
        <f t="shared" si="261"/>
        <v>0</v>
      </c>
    </row>
    <row r="2288" spans="1:38" x14ac:dyDescent="0.3">
      <c r="A2288" s="421"/>
      <c r="B2288" s="421"/>
      <c r="C2288" s="422"/>
      <c r="D2288" s="423"/>
      <c r="E2288" s="421"/>
      <c r="F2288" s="421"/>
      <c r="G2288" s="421"/>
      <c r="H2288" s="421"/>
      <c r="I2288" s="421"/>
      <c r="J2288" s="421"/>
      <c r="K2288" s="421"/>
      <c r="L2288" s="421"/>
      <c r="M2288" s="423"/>
      <c r="N2288" s="340">
        <f>IF(C2288&gt;A_Stammdaten!$B$12,0,SUM(E2288,F2288,H2288,J2288:K2288)-SUM(G2288,I2288,L2288:M2288))</f>
        <v>0</v>
      </c>
      <c r="O2288" s="421"/>
      <c r="P2288" s="421"/>
      <c r="Q2288" s="421"/>
      <c r="R2288" s="421"/>
      <c r="S2288" s="108">
        <f t="shared" si="259"/>
        <v>0</v>
      </c>
      <c r="T2288" s="341">
        <f>IF(ISBLANK($B2288),0,VLOOKUP($B2288,Listen!$A$2:$C$45,2,FALSE))</f>
        <v>0</v>
      </c>
      <c r="U2288" s="341">
        <f>IF(ISBLANK($B2288),0,VLOOKUP($B2288,Listen!$A$2:$C$45,3,FALSE))</f>
        <v>0</v>
      </c>
      <c r="V2288" s="342">
        <f t="shared" si="257"/>
        <v>0</v>
      </c>
      <c r="W2288" s="342">
        <f t="shared" si="262"/>
        <v>0</v>
      </c>
      <c r="X2288" s="342">
        <f t="shared" si="262"/>
        <v>0</v>
      </c>
      <c r="Y2288" s="342">
        <f t="shared" si="262"/>
        <v>0</v>
      </c>
      <c r="Z2288" s="342">
        <f t="shared" si="262"/>
        <v>0</v>
      </c>
      <c r="AA2288" s="342">
        <f t="shared" si="262"/>
        <v>0</v>
      </c>
      <c r="AB2288" s="342">
        <f t="shared" si="262"/>
        <v>0</v>
      </c>
      <c r="AC2288" s="109">
        <f t="shared" si="260"/>
        <v>0</v>
      </c>
      <c r="AD2288" s="109">
        <f>IF(C2288=A_Stammdaten!$B$12,E_SAV!$S2288-E_SAV!$AE2288,HLOOKUP(A_Stammdaten!$B$12-1,$AF$4:$AL$4004,ROW(C2288)-3,FALSE)-$AE2288)</f>
        <v>0</v>
      </c>
      <c r="AE2288" s="109">
        <f>HLOOKUP(A_Stammdaten!$B$12,$AF$4:$AL$4004,ROW(C2288)-3,FALSE)</f>
        <v>0</v>
      </c>
      <c r="AF2288" s="109">
        <f t="shared" si="258"/>
        <v>0</v>
      </c>
      <c r="AG2288" s="109">
        <f t="shared" si="261"/>
        <v>0</v>
      </c>
      <c r="AH2288" s="109">
        <f t="shared" si="261"/>
        <v>0</v>
      </c>
      <c r="AI2288" s="109">
        <f t="shared" si="261"/>
        <v>0</v>
      </c>
      <c r="AJ2288" s="109">
        <f t="shared" si="261"/>
        <v>0</v>
      </c>
      <c r="AK2288" s="109">
        <f t="shared" si="261"/>
        <v>0</v>
      </c>
      <c r="AL2288" s="109">
        <f t="shared" si="261"/>
        <v>0</v>
      </c>
    </row>
    <row r="2289" spans="1:38" x14ac:dyDescent="0.3">
      <c r="A2289" s="421"/>
      <c r="B2289" s="421"/>
      <c r="C2289" s="422"/>
      <c r="D2289" s="423"/>
      <c r="E2289" s="421"/>
      <c r="F2289" s="421"/>
      <c r="G2289" s="421"/>
      <c r="H2289" s="421"/>
      <c r="I2289" s="421"/>
      <c r="J2289" s="421"/>
      <c r="K2289" s="421"/>
      <c r="L2289" s="421"/>
      <c r="M2289" s="423"/>
      <c r="N2289" s="340">
        <f>IF(C2289&gt;A_Stammdaten!$B$12,0,SUM(E2289,F2289,H2289,J2289:K2289)-SUM(G2289,I2289,L2289:M2289))</f>
        <v>0</v>
      </c>
      <c r="O2289" s="421"/>
      <c r="P2289" s="421"/>
      <c r="Q2289" s="421"/>
      <c r="R2289" s="421"/>
      <c r="S2289" s="108">
        <f t="shared" si="259"/>
        <v>0</v>
      </c>
      <c r="T2289" s="341">
        <f>IF(ISBLANK($B2289),0,VLOOKUP($B2289,Listen!$A$2:$C$45,2,FALSE))</f>
        <v>0</v>
      </c>
      <c r="U2289" s="341">
        <f>IF(ISBLANK($B2289),0,VLOOKUP($B2289,Listen!$A$2:$C$45,3,FALSE))</f>
        <v>0</v>
      </c>
      <c r="V2289" s="342">
        <f t="shared" si="257"/>
        <v>0</v>
      </c>
      <c r="W2289" s="342">
        <f t="shared" si="262"/>
        <v>0</v>
      </c>
      <c r="X2289" s="342">
        <f t="shared" si="262"/>
        <v>0</v>
      </c>
      <c r="Y2289" s="342">
        <f t="shared" si="262"/>
        <v>0</v>
      </c>
      <c r="Z2289" s="342">
        <f t="shared" si="262"/>
        <v>0</v>
      </c>
      <c r="AA2289" s="342">
        <f t="shared" si="262"/>
        <v>0</v>
      </c>
      <c r="AB2289" s="342">
        <f t="shared" si="262"/>
        <v>0</v>
      </c>
      <c r="AC2289" s="109">
        <f t="shared" si="260"/>
        <v>0</v>
      </c>
      <c r="AD2289" s="109">
        <f>IF(C2289=A_Stammdaten!$B$12,E_SAV!$S2289-E_SAV!$AE2289,HLOOKUP(A_Stammdaten!$B$12-1,$AF$4:$AL$4004,ROW(C2289)-3,FALSE)-$AE2289)</f>
        <v>0</v>
      </c>
      <c r="AE2289" s="109">
        <f>HLOOKUP(A_Stammdaten!$B$12,$AF$4:$AL$4004,ROW(C2289)-3,FALSE)</f>
        <v>0</v>
      </c>
      <c r="AF2289" s="109">
        <f t="shared" si="258"/>
        <v>0</v>
      </c>
      <c r="AG2289" s="109">
        <f t="shared" si="261"/>
        <v>0</v>
      </c>
      <c r="AH2289" s="109">
        <f t="shared" si="261"/>
        <v>0</v>
      </c>
      <c r="AI2289" s="109">
        <f t="shared" si="261"/>
        <v>0</v>
      </c>
      <c r="AJ2289" s="109">
        <f t="shared" si="261"/>
        <v>0</v>
      </c>
      <c r="AK2289" s="109">
        <f t="shared" si="261"/>
        <v>0</v>
      </c>
      <c r="AL2289" s="109">
        <f t="shared" si="261"/>
        <v>0</v>
      </c>
    </row>
    <row r="2290" spans="1:38" x14ac:dyDescent="0.3">
      <c r="A2290" s="421"/>
      <c r="B2290" s="421"/>
      <c r="C2290" s="422"/>
      <c r="D2290" s="423"/>
      <c r="E2290" s="421"/>
      <c r="F2290" s="421"/>
      <c r="G2290" s="421"/>
      <c r="H2290" s="421"/>
      <c r="I2290" s="421"/>
      <c r="J2290" s="421"/>
      <c r="K2290" s="421"/>
      <c r="L2290" s="421"/>
      <c r="M2290" s="423"/>
      <c r="N2290" s="340">
        <f>IF(C2290&gt;A_Stammdaten!$B$12,0,SUM(E2290,F2290,H2290,J2290:K2290)-SUM(G2290,I2290,L2290:M2290))</f>
        <v>0</v>
      </c>
      <c r="O2290" s="421"/>
      <c r="P2290" s="421"/>
      <c r="Q2290" s="421"/>
      <c r="R2290" s="421"/>
      <c r="S2290" s="108">
        <f t="shared" si="259"/>
        <v>0</v>
      </c>
      <c r="T2290" s="341">
        <f>IF(ISBLANK($B2290),0,VLOOKUP($B2290,Listen!$A$2:$C$45,2,FALSE))</f>
        <v>0</v>
      </c>
      <c r="U2290" s="341">
        <f>IF(ISBLANK($B2290),0,VLOOKUP($B2290,Listen!$A$2:$C$45,3,FALSE))</f>
        <v>0</v>
      </c>
      <c r="V2290" s="342">
        <f t="shared" si="257"/>
        <v>0</v>
      </c>
      <c r="W2290" s="342">
        <f t="shared" si="262"/>
        <v>0</v>
      </c>
      <c r="X2290" s="342">
        <f t="shared" si="262"/>
        <v>0</v>
      </c>
      <c r="Y2290" s="342">
        <f t="shared" si="262"/>
        <v>0</v>
      </c>
      <c r="Z2290" s="342">
        <f t="shared" si="262"/>
        <v>0</v>
      </c>
      <c r="AA2290" s="342">
        <f t="shared" si="262"/>
        <v>0</v>
      </c>
      <c r="AB2290" s="342">
        <f t="shared" si="262"/>
        <v>0</v>
      </c>
      <c r="AC2290" s="109">
        <f t="shared" si="260"/>
        <v>0</v>
      </c>
      <c r="AD2290" s="109">
        <f>IF(C2290=A_Stammdaten!$B$12,E_SAV!$S2290-E_SAV!$AE2290,HLOOKUP(A_Stammdaten!$B$12-1,$AF$4:$AL$4004,ROW(C2290)-3,FALSE)-$AE2290)</f>
        <v>0</v>
      </c>
      <c r="AE2290" s="109">
        <f>HLOOKUP(A_Stammdaten!$B$12,$AF$4:$AL$4004,ROW(C2290)-3,FALSE)</f>
        <v>0</v>
      </c>
      <c r="AF2290" s="109">
        <f t="shared" si="258"/>
        <v>0</v>
      </c>
      <c r="AG2290" s="109">
        <f t="shared" si="261"/>
        <v>0</v>
      </c>
      <c r="AH2290" s="109">
        <f t="shared" si="261"/>
        <v>0</v>
      </c>
      <c r="AI2290" s="109">
        <f t="shared" si="261"/>
        <v>0</v>
      </c>
      <c r="AJ2290" s="109">
        <f t="shared" si="261"/>
        <v>0</v>
      </c>
      <c r="AK2290" s="109">
        <f t="shared" si="261"/>
        <v>0</v>
      </c>
      <c r="AL2290" s="109">
        <f t="shared" si="261"/>
        <v>0</v>
      </c>
    </row>
    <row r="2291" spans="1:38" x14ac:dyDescent="0.3">
      <c r="A2291" s="421"/>
      <c r="B2291" s="421"/>
      <c r="C2291" s="422"/>
      <c r="D2291" s="423"/>
      <c r="E2291" s="421"/>
      <c r="F2291" s="421"/>
      <c r="G2291" s="421"/>
      <c r="H2291" s="421"/>
      <c r="I2291" s="421"/>
      <c r="J2291" s="421"/>
      <c r="K2291" s="421"/>
      <c r="L2291" s="421"/>
      <c r="M2291" s="423"/>
      <c r="N2291" s="340">
        <f>IF(C2291&gt;A_Stammdaten!$B$12,0,SUM(E2291,F2291,H2291,J2291:K2291)-SUM(G2291,I2291,L2291:M2291))</f>
        <v>0</v>
      </c>
      <c r="O2291" s="421"/>
      <c r="P2291" s="421"/>
      <c r="Q2291" s="421"/>
      <c r="R2291" s="421"/>
      <c r="S2291" s="108">
        <f t="shared" si="259"/>
        <v>0</v>
      </c>
      <c r="T2291" s="341">
        <f>IF(ISBLANK($B2291),0,VLOOKUP($B2291,Listen!$A$2:$C$45,2,FALSE))</f>
        <v>0</v>
      </c>
      <c r="U2291" s="341">
        <f>IF(ISBLANK($B2291),0,VLOOKUP($B2291,Listen!$A$2:$C$45,3,FALSE))</f>
        <v>0</v>
      </c>
      <c r="V2291" s="342">
        <f t="shared" si="257"/>
        <v>0</v>
      </c>
      <c r="W2291" s="342">
        <f t="shared" si="262"/>
        <v>0</v>
      </c>
      <c r="X2291" s="342">
        <f t="shared" si="262"/>
        <v>0</v>
      </c>
      <c r="Y2291" s="342">
        <f t="shared" si="262"/>
        <v>0</v>
      </c>
      <c r="Z2291" s="342">
        <f t="shared" si="262"/>
        <v>0</v>
      </c>
      <c r="AA2291" s="342">
        <f t="shared" si="262"/>
        <v>0</v>
      </c>
      <c r="AB2291" s="342">
        <f t="shared" si="262"/>
        <v>0</v>
      </c>
      <c r="AC2291" s="109">
        <f t="shared" si="260"/>
        <v>0</v>
      </c>
      <c r="AD2291" s="109">
        <f>IF(C2291=A_Stammdaten!$B$12,E_SAV!$S2291-E_SAV!$AE2291,HLOOKUP(A_Stammdaten!$B$12-1,$AF$4:$AL$4004,ROW(C2291)-3,FALSE)-$AE2291)</f>
        <v>0</v>
      </c>
      <c r="AE2291" s="109">
        <f>HLOOKUP(A_Stammdaten!$B$12,$AF$4:$AL$4004,ROW(C2291)-3,FALSE)</f>
        <v>0</v>
      </c>
      <c r="AF2291" s="109">
        <f t="shared" si="258"/>
        <v>0</v>
      </c>
      <c r="AG2291" s="109">
        <f t="shared" si="261"/>
        <v>0</v>
      </c>
      <c r="AH2291" s="109">
        <f t="shared" si="261"/>
        <v>0</v>
      </c>
      <c r="AI2291" s="109">
        <f t="shared" si="261"/>
        <v>0</v>
      </c>
      <c r="AJ2291" s="109">
        <f t="shared" si="261"/>
        <v>0</v>
      </c>
      <c r="AK2291" s="109">
        <f t="shared" si="261"/>
        <v>0</v>
      </c>
      <c r="AL2291" s="109">
        <f t="shared" si="261"/>
        <v>0</v>
      </c>
    </row>
    <row r="2292" spans="1:38" x14ac:dyDescent="0.3">
      <c r="A2292" s="421"/>
      <c r="B2292" s="421"/>
      <c r="C2292" s="422"/>
      <c r="D2292" s="423"/>
      <c r="E2292" s="421"/>
      <c r="F2292" s="421"/>
      <c r="G2292" s="421"/>
      <c r="H2292" s="421"/>
      <c r="I2292" s="421"/>
      <c r="J2292" s="421"/>
      <c r="K2292" s="421"/>
      <c r="L2292" s="421"/>
      <c r="M2292" s="423"/>
      <c r="N2292" s="340">
        <f>IF(C2292&gt;A_Stammdaten!$B$12,0,SUM(E2292,F2292,H2292,J2292:K2292)-SUM(G2292,I2292,L2292:M2292))</f>
        <v>0</v>
      </c>
      <c r="O2292" s="421"/>
      <c r="P2292" s="421"/>
      <c r="Q2292" s="421"/>
      <c r="R2292" s="421"/>
      <c r="S2292" s="108">
        <f t="shared" si="259"/>
        <v>0</v>
      </c>
      <c r="T2292" s="341">
        <f>IF(ISBLANK($B2292),0,VLOOKUP($B2292,Listen!$A$2:$C$45,2,FALSE))</f>
        <v>0</v>
      </c>
      <c r="U2292" s="341">
        <f>IF(ISBLANK($B2292),0,VLOOKUP($B2292,Listen!$A$2:$C$45,3,FALSE))</f>
        <v>0</v>
      </c>
      <c r="V2292" s="342">
        <f t="shared" si="257"/>
        <v>0</v>
      </c>
      <c r="W2292" s="342">
        <f t="shared" si="262"/>
        <v>0</v>
      </c>
      <c r="X2292" s="342">
        <f t="shared" si="262"/>
        <v>0</v>
      </c>
      <c r="Y2292" s="342">
        <f t="shared" si="262"/>
        <v>0</v>
      </c>
      <c r="Z2292" s="342">
        <f t="shared" si="262"/>
        <v>0</v>
      </c>
      <c r="AA2292" s="342">
        <f t="shared" si="262"/>
        <v>0</v>
      </c>
      <c r="AB2292" s="342">
        <f t="shared" si="262"/>
        <v>0</v>
      </c>
      <c r="AC2292" s="109">
        <f t="shared" si="260"/>
        <v>0</v>
      </c>
      <c r="AD2292" s="109">
        <f>IF(C2292=A_Stammdaten!$B$12,E_SAV!$S2292-E_SAV!$AE2292,HLOOKUP(A_Stammdaten!$B$12-1,$AF$4:$AL$4004,ROW(C2292)-3,FALSE)-$AE2292)</f>
        <v>0</v>
      </c>
      <c r="AE2292" s="109">
        <f>HLOOKUP(A_Stammdaten!$B$12,$AF$4:$AL$4004,ROW(C2292)-3,FALSE)</f>
        <v>0</v>
      </c>
      <c r="AF2292" s="109">
        <f t="shared" si="258"/>
        <v>0</v>
      </c>
      <c r="AG2292" s="109">
        <f t="shared" si="261"/>
        <v>0</v>
      </c>
      <c r="AH2292" s="109">
        <f t="shared" si="261"/>
        <v>0</v>
      </c>
      <c r="AI2292" s="109">
        <f t="shared" si="261"/>
        <v>0</v>
      </c>
      <c r="AJ2292" s="109">
        <f t="shared" si="261"/>
        <v>0</v>
      </c>
      <c r="AK2292" s="109">
        <f t="shared" si="261"/>
        <v>0</v>
      </c>
      <c r="AL2292" s="109">
        <f t="shared" si="261"/>
        <v>0</v>
      </c>
    </row>
    <row r="2293" spans="1:38" x14ac:dyDescent="0.3">
      <c r="A2293" s="421"/>
      <c r="B2293" s="421"/>
      <c r="C2293" s="422"/>
      <c r="D2293" s="423"/>
      <c r="E2293" s="421"/>
      <c r="F2293" s="421"/>
      <c r="G2293" s="421"/>
      <c r="H2293" s="421"/>
      <c r="I2293" s="421"/>
      <c r="J2293" s="421"/>
      <c r="K2293" s="421"/>
      <c r="L2293" s="421"/>
      <c r="M2293" s="423"/>
      <c r="N2293" s="340">
        <f>IF(C2293&gt;A_Stammdaten!$B$12,0,SUM(E2293,F2293,H2293,J2293:K2293)-SUM(G2293,I2293,L2293:M2293))</f>
        <v>0</v>
      </c>
      <c r="O2293" s="421"/>
      <c r="P2293" s="421"/>
      <c r="Q2293" s="421"/>
      <c r="R2293" s="421"/>
      <c r="S2293" s="108">
        <f t="shared" si="259"/>
        <v>0</v>
      </c>
      <c r="T2293" s="341">
        <f>IF(ISBLANK($B2293),0,VLOOKUP($B2293,Listen!$A$2:$C$45,2,FALSE))</f>
        <v>0</v>
      </c>
      <c r="U2293" s="341">
        <f>IF(ISBLANK($B2293),0,VLOOKUP($B2293,Listen!$A$2:$C$45,3,FALSE))</f>
        <v>0</v>
      </c>
      <c r="V2293" s="342">
        <f t="shared" si="257"/>
        <v>0</v>
      </c>
      <c r="W2293" s="342">
        <f t="shared" si="262"/>
        <v>0</v>
      </c>
      <c r="X2293" s="342">
        <f t="shared" si="262"/>
        <v>0</v>
      </c>
      <c r="Y2293" s="342">
        <f t="shared" si="262"/>
        <v>0</v>
      </c>
      <c r="Z2293" s="342">
        <f t="shared" si="262"/>
        <v>0</v>
      </c>
      <c r="AA2293" s="342">
        <f t="shared" si="262"/>
        <v>0</v>
      </c>
      <c r="AB2293" s="342">
        <f t="shared" si="262"/>
        <v>0</v>
      </c>
      <c r="AC2293" s="109">
        <f t="shared" si="260"/>
        <v>0</v>
      </c>
      <c r="AD2293" s="109">
        <f>IF(C2293=A_Stammdaten!$B$12,E_SAV!$S2293-E_SAV!$AE2293,HLOOKUP(A_Stammdaten!$B$12-1,$AF$4:$AL$4004,ROW(C2293)-3,FALSE)-$AE2293)</f>
        <v>0</v>
      </c>
      <c r="AE2293" s="109">
        <f>HLOOKUP(A_Stammdaten!$B$12,$AF$4:$AL$4004,ROW(C2293)-3,FALSE)</f>
        <v>0</v>
      </c>
      <c r="AF2293" s="109">
        <f t="shared" si="258"/>
        <v>0</v>
      </c>
      <c r="AG2293" s="109">
        <f t="shared" si="261"/>
        <v>0</v>
      </c>
      <c r="AH2293" s="109">
        <f t="shared" si="261"/>
        <v>0</v>
      </c>
      <c r="AI2293" s="109">
        <f t="shared" si="261"/>
        <v>0</v>
      </c>
      <c r="AJ2293" s="109">
        <f t="shared" si="261"/>
        <v>0</v>
      </c>
      <c r="AK2293" s="109">
        <f t="shared" si="261"/>
        <v>0</v>
      </c>
      <c r="AL2293" s="109">
        <f t="shared" si="261"/>
        <v>0</v>
      </c>
    </row>
    <row r="2294" spans="1:38" x14ac:dyDescent="0.3">
      <c r="A2294" s="421"/>
      <c r="B2294" s="421"/>
      <c r="C2294" s="422"/>
      <c r="D2294" s="423"/>
      <c r="E2294" s="421"/>
      <c r="F2294" s="421"/>
      <c r="G2294" s="421"/>
      <c r="H2294" s="421"/>
      <c r="I2294" s="421"/>
      <c r="J2294" s="421"/>
      <c r="K2294" s="421"/>
      <c r="L2294" s="421"/>
      <c r="M2294" s="423"/>
      <c r="N2294" s="340">
        <f>IF(C2294&gt;A_Stammdaten!$B$12,0,SUM(E2294,F2294,H2294,J2294:K2294)-SUM(G2294,I2294,L2294:M2294))</f>
        <v>0</v>
      </c>
      <c r="O2294" s="421"/>
      <c r="P2294" s="421"/>
      <c r="Q2294" s="421"/>
      <c r="R2294" s="421"/>
      <c r="S2294" s="108">
        <f t="shared" si="259"/>
        <v>0</v>
      </c>
      <c r="T2294" s="341">
        <f>IF(ISBLANK($B2294),0,VLOOKUP($B2294,Listen!$A$2:$C$45,2,FALSE))</f>
        <v>0</v>
      </c>
      <c r="U2294" s="341">
        <f>IF(ISBLANK($B2294),0,VLOOKUP($B2294,Listen!$A$2:$C$45,3,FALSE))</f>
        <v>0</v>
      </c>
      <c r="V2294" s="342">
        <f t="shared" si="257"/>
        <v>0</v>
      </c>
      <c r="W2294" s="342">
        <f t="shared" si="262"/>
        <v>0</v>
      </c>
      <c r="X2294" s="342">
        <f t="shared" si="262"/>
        <v>0</v>
      </c>
      <c r="Y2294" s="342">
        <f t="shared" si="262"/>
        <v>0</v>
      </c>
      <c r="Z2294" s="342">
        <f t="shared" si="262"/>
        <v>0</v>
      </c>
      <c r="AA2294" s="342">
        <f t="shared" si="262"/>
        <v>0</v>
      </c>
      <c r="AB2294" s="342">
        <f t="shared" si="262"/>
        <v>0</v>
      </c>
      <c r="AC2294" s="109">
        <f t="shared" si="260"/>
        <v>0</v>
      </c>
      <c r="AD2294" s="109">
        <f>IF(C2294=A_Stammdaten!$B$12,E_SAV!$S2294-E_SAV!$AE2294,HLOOKUP(A_Stammdaten!$B$12-1,$AF$4:$AL$4004,ROW(C2294)-3,FALSE)-$AE2294)</f>
        <v>0</v>
      </c>
      <c r="AE2294" s="109">
        <f>HLOOKUP(A_Stammdaten!$B$12,$AF$4:$AL$4004,ROW(C2294)-3,FALSE)</f>
        <v>0</v>
      </c>
      <c r="AF2294" s="109">
        <f t="shared" si="258"/>
        <v>0</v>
      </c>
      <c r="AG2294" s="109">
        <f t="shared" si="261"/>
        <v>0</v>
      </c>
      <c r="AH2294" s="109">
        <f t="shared" si="261"/>
        <v>0</v>
      </c>
      <c r="AI2294" s="109">
        <f t="shared" si="261"/>
        <v>0</v>
      </c>
      <c r="AJ2294" s="109">
        <f t="shared" ref="AJ2294:AL2357" si="263">IF(OR($C2294=0,$S2294=0,Z2294-(AJ$4-$C2294)=0),0,IF($C2294&lt;AJ$4,AI2294-AI2294/(Z2294-(AJ$4-$C2294)),IF($C2294=AJ$4,$S2294-$S2294/Z2294,0)))</f>
        <v>0</v>
      </c>
      <c r="AK2294" s="109">
        <f t="shared" si="263"/>
        <v>0</v>
      </c>
      <c r="AL2294" s="109">
        <f t="shared" si="263"/>
        <v>0</v>
      </c>
    </row>
    <row r="2295" spans="1:38" x14ac:dyDescent="0.3">
      <c r="A2295" s="421"/>
      <c r="B2295" s="421"/>
      <c r="C2295" s="422"/>
      <c r="D2295" s="423"/>
      <c r="E2295" s="421"/>
      <c r="F2295" s="421"/>
      <c r="G2295" s="421"/>
      <c r="H2295" s="421"/>
      <c r="I2295" s="421"/>
      <c r="J2295" s="421"/>
      <c r="K2295" s="421"/>
      <c r="L2295" s="421"/>
      <c r="M2295" s="423"/>
      <c r="N2295" s="340">
        <f>IF(C2295&gt;A_Stammdaten!$B$12,0,SUM(E2295,F2295,H2295,J2295:K2295)-SUM(G2295,I2295,L2295:M2295))</f>
        <v>0</v>
      </c>
      <c r="O2295" s="421"/>
      <c r="P2295" s="421"/>
      <c r="Q2295" s="421"/>
      <c r="R2295" s="421"/>
      <c r="S2295" s="108">
        <f t="shared" si="259"/>
        <v>0</v>
      </c>
      <c r="T2295" s="341">
        <f>IF(ISBLANK($B2295),0,VLOOKUP($B2295,Listen!$A$2:$C$45,2,FALSE))</f>
        <v>0</v>
      </c>
      <c r="U2295" s="341">
        <f>IF(ISBLANK($B2295),0,VLOOKUP($B2295,Listen!$A$2:$C$45,3,FALSE))</f>
        <v>0</v>
      </c>
      <c r="V2295" s="342">
        <f t="shared" si="257"/>
        <v>0</v>
      </c>
      <c r="W2295" s="342">
        <f t="shared" si="262"/>
        <v>0</v>
      </c>
      <c r="X2295" s="342">
        <f t="shared" si="262"/>
        <v>0</v>
      </c>
      <c r="Y2295" s="342">
        <f t="shared" si="262"/>
        <v>0</v>
      </c>
      <c r="Z2295" s="342">
        <f t="shared" si="262"/>
        <v>0</v>
      </c>
      <c r="AA2295" s="342">
        <f t="shared" si="262"/>
        <v>0</v>
      </c>
      <c r="AB2295" s="342">
        <f t="shared" si="262"/>
        <v>0</v>
      </c>
      <c r="AC2295" s="109">
        <f t="shared" si="260"/>
        <v>0</v>
      </c>
      <c r="AD2295" s="109">
        <f>IF(C2295=A_Stammdaten!$B$12,E_SAV!$S2295-E_SAV!$AE2295,HLOOKUP(A_Stammdaten!$B$12-1,$AF$4:$AL$4004,ROW(C2295)-3,FALSE)-$AE2295)</f>
        <v>0</v>
      </c>
      <c r="AE2295" s="109">
        <f>HLOOKUP(A_Stammdaten!$B$12,$AF$4:$AL$4004,ROW(C2295)-3,FALSE)</f>
        <v>0</v>
      </c>
      <c r="AF2295" s="109">
        <f t="shared" si="258"/>
        <v>0</v>
      </c>
      <c r="AG2295" s="109">
        <f t="shared" ref="AG2295:AL2358" si="264">IF(OR($C2295=0,$S2295=0,W2295-(AG$4-$C2295)=0),0,IF($C2295&lt;AG$4,AF2295-AF2295/(W2295-(AG$4-$C2295)),IF($C2295=AG$4,$S2295-$S2295/W2295,0)))</f>
        <v>0</v>
      </c>
      <c r="AH2295" s="109">
        <f t="shared" si="264"/>
        <v>0</v>
      </c>
      <c r="AI2295" s="109">
        <f t="shared" si="264"/>
        <v>0</v>
      </c>
      <c r="AJ2295" s="109">
        <f t="shared" si="263"/>
        <v>0</v>
      </c>
      <c r="AK2295" s="109">
        <f t="shared" si="263"/>
        <v>0</v>
      </c>
      <c r="AL2295" s="109">
        <f t="shared" si="263"/>
        <v>0</v>
      </c>
    </row>
    <row r="2296" spans="1:38" x14ac:dyDescent="0.3">
      <c r="A2296" s="421"/>
      <c r="B2296" s="421"/>
      <c r="C2296" s="422"/>
      <c r="D2296" s="423"/>
      <c r="E2296" s="421"/>
      <c r="F2296" s="421"/>
      <c r="G2296" s="421"/>
      <c r="H2296" s="421"/>
      <c r="I2296" s="421"/>
      <c r="J2296" s="421"/>
      <c r="K2296" s="421"/>
      <c r="L2296" s="421"/>
      <c r="M2296" s="423"/>
      <c r="N2296" s="340">
        <f>IF(C2296&gt;A_Stammdaten!$B$12,0,SUM(E2296,F2296,H2296,J2296:K2296)-SUM(G2296,I2296,L2296:M2296))</f>
        <v>0</v>
      </c>
      <c r="O2296" s="421"/>
      <c r="P2296" s="421"/>
      <c r="Q2296" s="421"/>
      <c r="R2296" s="421"/>
      <c r="S2296" s="108">
        <f t="shared" si="259"/>
        <v>0</v>
      </c>
      <c r="T2296" s="341">
        <f>IF(ISBLANK($B2296),0,VLOOKUP($B2296,Listen!$A$2:$C$45,2,FALSE))</f>
        <v>0</v>
      </c>
      <c r="U2296" s="341">
        <f>IF(ISBLANK($B2296),0,VLOOKUP($B2296,Listen!$A$2:$C$45,3,FALSE))</f>
        <v>0</v>
      </c>
      <c r="V2296" s="342">
        <f t="shared" si="257"/>
        <v>0</v>
      </c>
      <c r="W2296" s="342">
        <f t="shared" si="262"/>
        <v>0</v>
      </c>
      <c r="X2296" s="342">
        <f t="shared" si="262"/>
        <v>0</v>
      </c>
      <c r="Y2296" s="342">
        <f t="shared" si="262"/>
        <v>0</v>
      </c>
      <c r="Z2296" s="342">
        <f t="shared" si="262"/>
        <v>0</v>
      </c>
      <c r="AA2296" s="342">
        <f t="shared" si="262"/>
        <v>0</v>
      </c>
      <c r="AB2296" s="342">
        <f t="shared" si="262"/>
        <v>0</v>
      </c>
      <c r="AC2296" s="109">
        <f t="shared" si="260"/>
        <v>0</v>
      </c>
      <c r="AD2296" s="109">
        <f>IF(C2296=A_Stammdaten!$B$12,E_SAV!$S2296-E_SAV!$AE2296,HLOOKUP(A_Stammdaten!$B$12-1,$AF$4:$AL$4004,ROW(C2296)-3,FALSE)-$AE2296)</f>
        <v>0</v>
      </c>
      <c r="AE2296" s="109">
        <f>HLOOKUP(A_Stammdaten!$B$12,$AF$4:$AL$4004,ROW(C2296)-3,FALSE)</f>
        <v>0</v>
      </c>
      <c r="AF2296" s="109">
        <f t="shared" si="258"/>
        <v>0</v>
      </c>
      <c r="AG2296" s="109">
        <f t="shared" si="264"/>
        <v>0</v>
      </c>
      <c r="AH2296" s="109">
        <f t="shared" si="264"/>
        <v>0</v>
      </c>
      <c r="AI2296" s="109">
        <f t="shared" si="264"/>
        <v>0</v>
      </c>
      <c r="AJ2296" s="109">
        <f t="shared" si="263"/>
        <v>0</v>
      </c>
      <c r="AK2296" s="109">
        <f t="shared" si="263"/>
        <v>0</v>
      </c>
      <c r="AL2296" s="109">
        <f t="shared" si="263"/>
        <v>0</v>
      </c>
    </row>
    <row r="2297" spans="1:38" x14ac:dyDescent="0.3">
      <c r="A2297" s="421"/>
      <c r="B2297" s="421"/>
      <c r="C2297" s="422"/>
      <c r="D2297" s="423"/>
      <c r="E2297" s="421"/>
      <c r="F2297" s="421"/>
      <c r="G2297" s="421"/>
      <c r="H2297" s="421"/>
      <c r="I2297" s="421"/>
      <c r="J2297" s="421"/>
      <c r="K2297" s="421"/>
      <c r="L2297" s="421"/>
      <c r="M2297" s="423"/>
      <c r="N2297" s="340">
        <f>IF(C2297&gt;A_Stammdaten!$B$12,0,SUM(E2297,F2297,H2297,J2297:K2297)-SUM(G2297,I2297,L2297:M2297))</f>
        <v>0</v>
      </c>
      <c r="O2297" s="421"/>
      <c r="P2297" s="421"/>
      <c r="Q2297" s="421"/>
      <c r="R2297" s="421"/>
      <c r="S2297" s="108">
        <f t="shared" si="259"/>
        <v>0</v>
      </c>
      <c r="T2297" s="341">
        <f>IF(ISBLANK($B2297),0,VLOOKUP($B2297,Listen!$A$2:$C$45,2,FALSE))</f>
        <v>0</v>
      </c>
      <c r="U2297" s="341">
        <f>IF(ISBLANK($B2297),0,VLOOKUP($B2297,Listen!$A$2:$C$45,3,FALSE))</f>
        <v>0</v>
      </c>
      <c r="V2297" s="342">
        <f t="shared" si="257"/>
        <v>0</v>
      </c>
      <c r="W2297" s="342">
        <f t="shared" si="262"/>
        <v>0</v>
      </c>
      <c r="X2297" s="342">
        <f t="shared" si="262"/>
        <v>0</v>
      </c>
      <c r="Y2297" s="342">
        <f t="shared" si="262"/>
        <v>0</v>
      </c>
      <c r="Z2297" s="342">
        <f t="shared" si="262"/>
        <v>0</v>
      </c>
      <c r="AA2297" s="342">
        <f t="shared" si="262"/>
        <v>0</v>
      </c>
      <c r="AB2297" s="342">
        <f t="shared" si="262"/>
        <v>0</v>
      </c>
      <c r="AC2297" s="109">
        <f t="shared" si="260"/>
        <v>0</v>
      </c>
      <c r="AD2297" s="109">
        <f>IF(C2297=A_Stammdaten!$B$12,E_SAV!$S2297-E_SAV!$AE2297,HLOOKUP(A_Stammdaten!$B$12-1,$AF$4:$AL$4004,ROW(C2297)-3,FALSE)-$AE2297)</f>
        <v>0</v>
      </c>
      <c r="AE2297" s="109">
        <f>HLOOKUP(A_Stammdaten!$B$12,$AF$4:$AL$4004,ROW(C2297)-3,FALSE)</f>
        <v>0</v>
      </c>
      <c r="AF2297" s="109">
        <f t="shared" si="258"/>
        <v>0</v>
      </c>
      <c r="AG2297" s="109">
        <f t="shared" si="264"/>
        <v>0</v>
      </c>
      <c r="AH2297" s="109">
        <f t="shared" si="264"/>
        <v>0</v>
      </c>
      <c r="AI2297" s="109">
        <f t="shared" si="264"/>
        <v>0</v>
      </c>
      <c r="AJ2297" s="109">
        <f t="shared" si="263"/>
        <v>0</v>
      </c>
      <c r="AK2297" s="109">
        <f t="shared" si="263"/>
        <v>0</v>
      </c>
      <c r="AL2297" s="109">
        <f t="shared" si="263"/>
        <v>0</v>
      </c>
    </row>
    <row r="2298" spans="1:38" x14ac:dyDescent="0.3">
      <c r="A2298" s="421"/>
      <c r="B2298" s="421"/>
      <c r="C2298" s="422"/>
      <c r="D2298" s="423"/>
      <c r="E2298" s="421"/>
      <c r="F2298" s="421"/>
      <c r="G2298" s="421"/>
      <c r="H2298" s="421"/>
      <c r="I2298" s="421"/>
      <c r="J2298" s="421"/>
      <c r="K2298" s="421"/>
      <c r="L2298" s="421"/>
      <c r="M2298" s="423"/>
      <c r="N2298" s="340">
        <f>IF(C2298&gt;A_Stammdaten!$B$12,0,SUM(E2298,F2298,H2298,J2298:K2298)-SUM(G2298,I2298,L2298:M2298))</f>
        <v>0</v>
      </c>
      <c r="O2298" s="421"/>
      <c r="P2298" s="421"/>
      <c r="Q2298" s="421"/>
      <c r="R2298" s="421"/>
      <c r="S2298" s="108">
        <f t="shared" si="259"/>
        <v>0</v>
      </c>
      <c r="T2298" s="341">
        <f>IF(ISBLANK($B2298),0,VLOOKUP($B2298,Listen!$A$2:$C$45,2,FALSE))</f>
        <v>0</v>
      </c>
      <c r="U2298" s="341">
        <f>IF(ISBLANK($B2298),0,VLOOKUP($B2298,Listen!$A$2:$C$45,3,FALSE))</f>
        <v>0</v>
      </c>
      <c r="V2298" s="342">
        <f t="shared" si="257"/>
        <v>0</v>
      </c>
      <c r="W2298" s="342">
        <f t="shared" si="262"/>
        <v>0</v>
      </c>
      <c r="X2298" s="342">
        <f t="shared" si="262"/>
        <v>0</v>
      </c>
      <c r="Y2298" s="342">
        <f t="shared" si="262"/>
        <v>0</v>
      </c>
      <c r="Z2298" s="342">
        <f t="shared" si="262"/>
        <v>0</v>
      </c>
      <c r="AA2298" s="342">
        <f t="shared" si="262"/>
        <v>0</v>
      </c>
      <c r="AB2298" s="342">
        <f t="shared" si="262"/>
        <v>0</v>
      </c>
      <c r="AC2298" s="109">
        <f t="shared" si="260"/>
        <v>0</v>
      </c>
      <c r="AD2298" s="109">
        <f>IF(C2298=A_Stammdaten!$B$12,E_SAV!$S2298-E_SAV!$AE2298,HLOOKUP(A_Stammdaten!$B$12-1,$AF$4:$AL$4004,ROW(C2298)-3,FALSE)-$AE2298)</f>
        <v>0</v>
      </c>
      <c r="AE2298" s="109">
        <f>HLOOKUP(A_Stammdaten!$B$12,$AF$4:$AL$4004,ROW(C2298)-3,FALSE)</f>
        <v>0</v>
      </c>
      <c r="AF2298" s="109">
        <f t="shared" si="258"/>
        <v>0</v>
      </c>
      <c r="AG2298" s="109">
        <f t="shared" si="264"/>
        <v>0</v>
      </c>
      <c r="AH2298" s="109">
        <f t="shared" si="264"/>
        <v>0</v>
      </c>
      <c r="AI2298" s="109">
        <f t="shared" si="264"/>
        <v>0</v>
      </c>
      <c r="AJ2298" s="109">
        <f t="shared" si="263"/>
        <v>0</v>
      </c>
      <c r="AK2298" s="109">
        <f t="shared" si="263"/>
        <v>0</v>
      </c>
      <c r="AL2298" s="109">
        <f t="shared" si="263"/>
        <v>0</v>
      </c>
    </row>
    <row r="2299" spans="1:38" x14ac:dyDescent="0.3">
      <c r="A2299" s="421"/>
      <c r="B2299" s="421"/>
      <c r="C2299" s="422"/>
      <c r="D2299" s="423"/>
      <c r="E2299" s="421"/>
      <c r="F2299" s="421"/>
      <c r="G2299" s="421"/>
      <c r="H2299" s="421"/>
      <c r="I2299" s="421"/>
      <c r="J2299" s="421"/>
      <c r="K2299" s="421"/>
      <c r="L2299" s="421"/>
      <c r="M2299" s="423"/>
      <c r="N2299" s="340">
        <f>IF(C2299&gt;A_Stammdaten!$B$12,0,SUM(E2299,F2299,H2299,J2299:K2299)-SUM(G2299,I2299,L2299:M2299))</f>
        <v>0</v>
      </c>
      <c r="O2299" s="421"/>
      <c r="P2299" s="421"/>
      <c r="Q2299" s="421"/>
      <c r="R2299" s="421"/>
      <c r="S2299" s="108">
        <f t="shared" si="259"/>
        <v>0</v>
      </c>
      <c r="T2299" s="341">
        <f>IF(ISBLANK($B2299),0,VLOOKUP($B2299,Listen!$A$2:$C$45,2,FALSE))</f>
        <v>0</v>
      </c>
      <c r="U2299" s="341">
        <f>IF(ISBLANK($B2299),0,VLOOKUP($B2299,Listen!$A$2:$C$45,3,FALSE))</f>
        <v>0</v>
      </c>
      <c r="V2299" s="342">
        <f t="shared" si="257"/>
        <v>0</v>
      </c>
      <c r="W2299" s="342">
        <f t="shared" si="262"/>
        <v>0</v>
      </c>
      <c r="X2299" s="342">
        <f t="shared" si="262"/>
        <v>0</v>
      </c>
      <c r="Y2299" s="342">
        <f t="shared" si="262"/>
        <v>0</v>
      </c>
      <c r="Z2299" s="342">
        <f t="shared" si="262"/>
        <v>0</v>
      </c>
      <c r="AA2299" s="342">
        <f t="shared" si="262"/>
        <v>0</v>
      </c>
      <c r="AB2299" s="342">
        <f t="shared" si="262"/>
        <v>0</v>
      </c>
      <c r="AC2299" s="109">
        <f t="shared" si="260"/>
        <v>0</v>
      </c>
      <c r="AD2299" s="109">
        <f>IF(C2299=A_Stammdaten!$B$12,E_SAV!$S2299-E_SAV!$AE2299,HLOOKUP(A_Stammdaten!$B$12-1,$AF$4:$AL$4004,ROW(C2299)-3,FALSE)-$AE2299)</f>
        <v>0</v>
      </c>
      <c r="AE2299" s="109">
        <f>HLOOKUP(A_Stammdaten!$B$12,$AF$4:$AL$4004,ROW(C2299)-3,FALSE)</f>
        <v>0</v>
      </c>
      <c r="AF2299" s="109">
        <f t="shared" si="258"/>
        <v>0</v>
      </c>
      <c r="AG2299" s="109">
        <f t="shared" si="264"/>
        <v>0</v>
      </c>
      <c r="AH2299" s="109">
        <f t="shared" si="264"/>
        <v>0</v>
      </c>
      <c r="AI2299" s="109">
        <f t="shared" si="264"/>
        <v>0</v>
      </c>
      <c r="AJ2299" s="109">
        <f t="shared" si="263"/>
        <v>0</v>
      </c>
      <c r="AK2299" s="109">
        <f t="shared" si="263"/>
        <v>0</v>
      </c>
      <c r="AL2299" s="109">
        <f t="shared" si="263"/>
        <v>0</v>
      </c>
    </row>
    <row r="2300" spans="1:38" x14ac:dyDescent="0.3">
      <c r="A2300" s="421"/>
      <c r="B2300" s="421"/>
      <c r="C2300" s="422"/>
      <c r="D2300" s="423"/>
      <c r="E2300" s="421"/>
      <c r="F2300" s="421"/>
      <c r="G2300" s="421"/>
      <c r="H2300" s="421"/>
      <c r="I2300" s="421"/>
      <c r="J2300" s="421"/>
      <c r="K2300" s="421"/>
      <c r="L2300" s="421"/>
      <c r="M2300" s="423"/>
      <c r="N2300" s="340">
        <f>IF(C2300&gt;A_Stammdaten!$B$12,0,SUM(E2300,F2300,H2300,J2300:K2300)-SUM(G2300,I2300,L2300:M2300))</f>
        <v>0</v>
      </c>
      <c r="O2300" s="421"/>
      <c r="P2300" s="421"/>
      <c r="Q2300" s="421"/>
      <c r="R2300" s="421"/>
      <c r="S2300" s="108">
        <f t="shared" si="259"/>
        <v>0</v>
      </c>
      <c r="T2300" s="341">
        <f>IF(ISBLANK($B2300),0,VLOOKUP($B2300,Listen!$A$2:$C$45,2,FALSE))</f>
        <v>0</v>
      </c>
      <c r="U2300" s="341">
        <f>IF(ISBLANK($B2300),0,VLOOKUP($B2300,Listen!$A$2:$C$45,3,FALSE))</f>
        <v>0</v>
      </c>
      <c r="V2300" s="342">
        <f t="shared" si="257"/>
        <v>0</v>
      </c>
      <c r="W2300" s="342">
        <f t="shared" si="262"/>
        <v>0</v>
      </c>
      <c r="X2300" s="342">
        <f t="shared" si="262"/>
        <v>0</v>
      </c>
      <c r="Y2300" s="342">
        <f t="shared" si="262"/>
        <v>0</v>
      </c>
      <c r="Z2300" s="342">
        <f t="shared" si="262"/>
        <v>0</v>
      </c>
      <c r="AA2300" s="342">
        <f t="shared" si="262"/>
        <v>0</v>
      </c>
      <c r="AB2300" s="342">
        <f t="shared" si="262"/>
        <v>0</v>
      </c>
      <c r="AC2300" s="109">
        <f t="shared" si="260"/>
        <v>0</v>
      </c>
      <c r="AD2300" s="109">
        <f>IF(C2300=A_Stammdaten!$B$12,E_SAV!$S2300-E_SAV!$AE2300,HLOOKUP(A_Stammdaten!$B$12-1,$AF$4:$AL$4004,ROW(C2300)-3,FALSE)-$AE2300)</f>
        <v>0</v>
      </c>
      <c r="AE2300" s="109">
        <f>HLOOKUP(A_Stammdaten!$B$12,$AF$4:$AL$4004,ROW(C2300)-3,FALSE)</f>
        <v>0</v>
      </c>
      <c r="AF2300" s="109">
        <f t="shared" si="258"/>
        <v>0</v>
      </c>
      <c r="AG2300" s="109">
        <f t="shared" si="264"/>
        <v>0</v>
      </c>
      <c r="AH2300" s="109">
        <f t="shared" si="264"/>
        <v>0</v>
      </c>
      <c r="AI2300" s="109">
        <f t="shared" si="264"/>
        <v>0</v>
      </c>
      <c r="AJ2300" s="109">
        <f t="shared" si="263"/>
        <v>0</v>
      </c>
      <c r="AK2300" s="109">
        <f t="shared" si="263"/>
        <v>0</v>
      </c>
      <c r="AL2300" s="109">
        <f t="shared" si="263"/>
        <v>0</v>
      </c>
    </row>
    <row r="2301" spans="1:38" x14ac:dyDescent="0.3">
      <c r="A2301" s="421"/>
      <c r="B2301" s="421"/>
      <c r="C2301" s="422"/>
      <c r="D2301" s="423"/>
      <c r="E2301" s="421"/>
      <c r="F2301" s="421"/>
      <c r="G2301" s="421"/>
      <c r="H2301" s="421"/>
      <c r="I2301" s="421"/>
      <c r="J2301" s="421"/>
      <c r="K2301" s="421"/>
      <c r="L2301" s="421"/>
      <c r="M2301" s="423"/>
      <c r="N2301" s="340">
        <f>IF(C2301&gt;A_Stammdaten!$B$12,0,SUM(E2301,F2301,H2301,J2301:K2301)-SUM(G2301,I2301,L2301:M2301))</f>
        <v>0</v>
      </c>
      <c r="O2301" s="421"/>
      <c r="P2301" s="421"/>
      <c r="Q2301" s="421"/>
      <c r="R2301" s="421"/>
      <c r="S2301" s="108">
        <f t="shared" si="259"/>
        <v>0</v>
      </c>
      <c r="T2301" s="341">
        <f>IF(ISBLANK($B2301),0,VLOOKUP($B2301,Listen!$A$2:$C$45,2,FALSE))</f>
        <v>0</v>
      </c>
      <c r="U2301" s="341">
        <f>IF(ISBLANK($B2301),0,VLOOKUP($B2301,Listen!$A$2:$C$45,3,FALSE))</f>
        <v>0</v>
      </c>
      <c r="V2301" s="342">
        <f t="shared" si="257"/>
        <v>0</v>
      </c>
      <c r="W2301" s="342">
        <f t="shared" si="262"/>
        <v>0</v>
      </c>
      <c r="X2301" s="342">
        <f t="shared" si="262"/>
        <v>0</v>
      </c>
      <c r="Y2301" s="342">
        <f t="shared" si="262"/>
        <v>0</v>
      </c>
      <c r="Z2301" s="342">
        <f t="shared" si="262"/>
        <v>0</v>
      </c>
      <c r="AA2301" s="342">
        <f t="shared" si="262"/>
        <v>0</v>
      </c>
      <c r="AB2301" s="342">
        <f t="shared" si="262"/>
        <v>0</v>
      </c>
      <c r="AC2301" s="109">
        <f t="shared" si="260"/>
        <v>0</v>
      </c>
      <c r="AD2301" s="109">
        <f>IF(C2301=A_Stammdaten!$B$12,E_SAV!$S2301-E_SAV!$AE2301,HLOOKUP(A_Stammdaten!$B$12-1,$AF$4:$AL$4004,ROW(C2301)-3,FALSE)-$AE2301)</f>
        <v>0</v>
      </c>
      <c r="AE2301" s="109">
        <f>HLOOKUP(A_Stammdaten!$B$12,$AF$4:$AL$4004,ROW(C2301)-3,FALSE)</f>
        <v>0</v>
      </c>
      <c r="AF2301" s="109">
        <f t="shared" si="258"/>
        <v>0</v>
      </c>
      <c r="AG2301" s="109">
        <f t="shared" si="264"/>
        <v>0</v>
      </c>
      <c r="AH2301" s="109">
        <f t="shared" si="264"/>
        <v>0</v>
      </c>
      <c r="AI2301" s="109">
        <f t="shared" si="264"/>
        <v>0</v>
      </c>
      <c r="AJ2301" s="109">
        <f t="shared" si="263"/>
        <v>0</v>
      </c>
      <c r="AK2301" s="109">
        <f t="shared" si="263"/>
        <v>0</v>
      </c>
      <c r="AL2301" s="109">
        <f t="shared" si="263"/>
        <v>0</v>
      </c>
    </row>
    <row r="2302" spans="1:38" x14ac:dyDescent="0.3">
      <c r="A2302" s="421"/>
      <c r="B2302" s="421"/>
      <c r="C2302" s="422"/>
      <c r="D2302" s="423"/>
      <c r="E2302" s="421"/>
      <c r="F2302" s="421"/>
      <c r="G2302" s="421"/>
      <c r="H2302" s="421"/>
      <c r="I2302" s="421"/>
      <c r="J2302" s="421"/>
      <c r="K2302" s="421"/>
      <c r="L2302" s="421"/>
      <c r="M2302" s="423"/>
      <c r="N2302" s="340">
        <f>IF(C2302&gt;A_Stammdaten!$B$12,0,SUM(E2302,F2302,H2302,J2302:K2302)-SUM(G2302,I2302,L2302:M2302))</f>
        <v>0</v>
      </c>
      <c r="O2302" s="421"/>
      <c r="P2302" s="421"/>
      <c r="Q2302" s="421"/>
      <c r="R2302" s="421"/>
      <c r="S2302" s="108">
        <f t="shared" si="259"/>
        <v>0</v>
      </c>
      <c r="T2302" s="341">
        <f>IF(ISBLANK($B2302),0,VLOOKUP($B2302,Listen!$A$2:$C$45,2,FALSE))</f>
        <v>0</v>
      </c>
      <c r="U2302" s="341">
        <f>IF(ISBLANK($B2302),0,VLOOKUP($B2302,Listen!$A$2:$C$45,3,FALSE))</f>
        <v>0</v>
      </c>
      <c r="V2302" s="342">
        <f t="shared" si="257"/>
        <v>0</v>
      </c>
      <c r="W2302" s="342">
        <f t="shared" si="262"/>
        <v>0</v>
      </c>
      <c r="X2302" s="342">
        <f t="shared" si="262"/>
        <v>0</v>
      </c>
      <c r="Y2302" s="342">
        <f t="shared" si="262"/>
        <v>0</v>
      </c>
      <c r="Z2302" s="342">
        <f t="shared" si="262"/>
        <v>0</v>
      </c>
      <c r="AA2302" s="342">
        <f t="shared" si="262"/>
        <v>0</v>
      </c>
      <c r="AB2302" s="342">
        <f t="shared" si="262"/>
        <v>0</v>
      </c>
      <c r="AC2302" s="109">
        <f t="shared" si="260"/>
        <v>0</v>
      </c>
      <c r="AD2302" s="109">
        <f>IF(C2302=A_Stammdaten!$B$12,E_SAV!$S2302-E_SAV!$AE2302,HLOOKUP(A_Stammdaten!$B$12-1,$AF$4:$AL$4004,ROW(C2302)-3,FALSE)-$AE2302)</f>
        <v>0</v>
      </c>
      <c r="AE2302" s="109">
        <f>HLOOKUP(A_Stammdaten!$B$12,$AF$4:$AL$4004,ROW(C2302)-3,FALSE)</f>
        <v>0</v>
      </c>
      <c r="AF2302" s="109">
        <f t="shared" si="258"/>
        <v>0</v>
      </c>
      <c r="AG2302" s="109">
        <f t="shared" si="264"/>
        <v>0</v>
      </c>
      <c r="AH2302" s="109">
        <f t="shared" si="264"/>
        <v>0</v>
      </c>
      <c r="AI2302" s="109">
        <f t="shared" si="264"/>
        <v>0</v>
      </c>
      <c r="AJ2302" s="109">
        <f t="shared" si="263"/>
        <v>0</v>
      </c>
      <c r="AK2302" s="109">
        <f t="shared" si="263"/>
        <v>0</v>
      </c>
      <c r="AL2302" s="109">
        <f t="shared" si="263"/>
        <v>0</v>
      </c>
    </row>
    <row r="2303" spans="1:38" x14ac:dyDescent="0.3">
      <c r="A2303" s="421"/>
      <c r="B2303" s="421"/>
      <c r="C2303" s="422"/>
      <c r="D2303" s="423"/>
      <c r="E2303" s="421"/>
      <c r="F2303" s="421"/>
      <c r="G2303" s="421"/>
      <c r="H2303" s="421"/>
      <c r="I2303" s="421"/>
      <c r="J2303" s="421"/>
      <c r="K2303" s="421"/>
      <c r="L2303" s="421"/>
      <c r="M2303" s="423"/>
      <c r="N2303" s="340">
        <f>IF(C2303&gt;A_Stammdaten!$B$12,0,SUM(E2303,F2303,H2303,J2303:K2303)-SUM(G2303,I2303,L2303:M2303))</f>
        <v>0</v>
      </c>
      <c r="O2303" s="421"/>
      <c r="P2303" s="421"/>
      <c r="Q2303" s="421"/>
      <c r="R2303" s="421"/>
      <c r="S2303" s="108">
        <f t="shared" si="259"/>
        <v>0</v>
      </c>
      <c r="T2303" s="341">
        <f>IF(ISBLANK($B2303),0,VLOOKUP($B2303,Listen!$A$2:$C$45,2,FALSE))</f>
        <v>0</v>
      </c>
      <c r="U2303" s="341">
        <f>IF(ISBLANK($B2303),0,VLOOKUP($B2303,Listen!$A$2:$C$45,3,FALSE))</f>
        <v>0</v>
      </c>
      <c r="V2303" s="342">
        <f t="shared" si="257"/>
        <v>0</v>
      </c>
      <c r="W2303" s="342">
        <f t="shared" si="262"/>
        <v>0</v>
      </c>
      <c r="X2303" s="342">
        <f t="shared" si="262"/>
        <v>0</v>
      </c>
      <c r="Y2303" s="342">
        <f t="shared" si="262"/>
        <v>0</v>
      </c>
      <c r="Z2303" s="342">
        <f t="shared" si="262"/>
        <v>0</v>
      </c>
      <c r="AA2303" s="342">
        <f t="shared" si="262"/>
        <v>0</v>
      </c>
      <c r="AB2303" s="342">
        <f t="shared" si="262"/>
        <v>0</v>
      </c>
      <c r="AC2303" s="109">
        <f t="shared" si="260"/>
        <v>0</v>
      </c>
      <c r="AD2303" s="109">
        <f>IF(C2303=A_Stammdaten!$B$12,E_SAV!$S2303-E_SAV!$AE2303,HLOOKUP(A_Stammdaten!$B$12-1,$AF$4:$AL$4004,ROW(C2303)-3,FALSE)-$AE2303)</f>
        <v>0</v>
      </c>
      <c r="AE2303" s="109">
        <f>HLOOKUP(A_Stammdaten!$B$12,$AF$4:$AL$4004,ROW(C2303)-3,FALSE)</f>
        <v>0</v>
      </c>
      <c r="AF2303" s="109">
        <f t="shared" si="258"/>
        <v>0</v>
      </c>
      <c r="AG2303" s="109">
        <f t="shared" si="264"/>
        <v>0</v>
      </c>
      <c r="AH2303" s="109">
        <f t="shared" si="264"/>
        <v>0</v>
      </c>
      <c r="AI2303" s="109">
        <f t="shared" si="264"/>
        <v>0</v>
      </c>
      <c r="AJ2303" s="109">
        <f t="shared" si="263"/>
        <v>0</v>
      </c>
      <c r="AK2303" s="109">
        <f t="shared" si="263"/>
        <v>0</v>
      </c>
      <c r="AL2303" s="109">
        <f t="shared" si="263"/>
        <v>0</v>
      </c>
    </row>
    <row r="2304" spans="1:38" x14ac:dyDescent="0.3">
      <c r="A2304" s="421"/>
      <c r="B2304" s="421"/>
      <c r="C2304" s="422"/>
      <c r="D2304" s="423"/>
      <c r="E2304" s="421"/>
      <c r="F2304" s="421"/>
      <c r="G2304" s="421"/>
      <c r="H2304" s="421"/>
      <c r="I2304" s="421"/>
      <c r="J2304" s="421"/>
      <c r="K2304" s="421"/>
      <c r="L2304" s="421"/>
      <c r="M2304" s="423"/>
      <c r="N2304" s="340">
        <f>IF(C2304&gt;A_Stammdaten!$B$12,0,SUM(E2304,F2304,H2304,J2304:K2304)-SUM(G2304,I2304,L2304:M2304))</f>
        <v>0</v>
      </c>
      <c r="O2304" s="421"/>
      <c r="P2304" s="421"/>
      <c r="Q2304" s="421"/>
      <c r="R2304" s="421"/>
      <c r="S2304" s="108">
        <f t="shared" si="259"/>
        <v>0</v>
      </c>
      <c r="T2304" s="341">
        <f>IF(ISBLANK($B2304),0,VLOOKUP($B2304,Listen!$A$2:$C$45,2,FALSE))</f>
        <v>0</v>
      </c>
      <c r="U2304" s="341">
        <f>IF(ISBLANK($B2304),0,VLOOKUP($B2304,Listen!$A$2:$C$45,3,FALSE))</f>
        <v>0</v>
      </c>
      <c r="V2304" s="342">
        <f t="shared" si="257"/>
        <v>0</v>
      </c>
      <c r="W2304" s="342">
        <f t="shared" si="262"/>
        <v>0</v>
      </c>
      <c r="X2304" s="342">
        <f t="shared" si="262"/>
        <v>0</v>
      </c>
      <c r="Y2304" s="342">
        <f t="shared" ref="W2304:AB2346" si="265">$T2304</f>
        <v>0</v>
      </c>
      <c r="Z2304" s="342">
        <f t="shared" si="265"/>
        <v>0</v>
      </c>
      <c r="AA2304" s="342">
        <f t="shared" si="265"/>
        <v>0</v>
      </c>
      <c r="AB2304" s="342">
        <f t="shared" si="265"/>
        <v>0</v>
      </c>
      <c r="AC2304" s="109">
        <f t="shared" si="260"/>
        <v>0</v>
      </c>
      <c r="AD2304" s="109">
        <f>IF(C2304=A_Stammdaten!$B$12,E_SAV!$S2304-E_SAV!$AE2304,HLOOKUP(A_Stammdaten!$B$12-1,$AF$4:$AL$4004,ROW(C2304)-3,FALSE)-$AE2304)</f>
        <v>0</v>
      </c>
      <c r="AE2304" s="109">
        <f>HLOOKUP(A_Stammdaten!$B$12,$AF$4:$AL$4004,ROW(C2304)-3,FALSE)</f>
        <v>0</v>
      </c>
      <c r="AF2304" s="109">
        <f t="shared" si="258"/>
        <v>0</v>
      </c>
      <c r="AG2304" s="109">
        <f t="shared" si="264"/>
        <v>0</v>
      </c>
      <c r="AH2304" s="109">
        <f t="shared" si="264"/>
        <v>0</v>
      </c>
      <c r="AI2304" s="109">
        <f t="shared" si="264"/>
        <v>0</v>
      </c>
      <c r="AJ2304" s="109">
        <f t="shared" si="263"/>
        <v>0</v>
      </c>
      <c r="AK2304" s="109">
        <f t="shared" si="263"/>
        <v>0</v>
      </c>
      <c r="AL2304" s="109">
        <f t="shared" si="263"/>
        <v>0</v>
      </c>
    </row>
    <row r="2305" spans="1:38" x14ac:dyDescent="0.3">
      <c r="A2305" s="421"/>
      <c r="B2305" s="421"/>
      <c r="C2305" s="422"/>
      <c r="D2305" s="423"/>
      <c r="E2305" s="421"/>
      <c r="F2305" s="421"/>
      <c r="G2305" s="421"/>
      <c r="H2305" s="421"/>
      <c r="I2305" s="421"/>
      <c r="J2305" s="421"/>
      <c r="K2305" s="421"/>
      <c r="L2305" s="421"/>
      <c r="M2305" s="423"/>
      <c r="N2305" s="340">
        <f>IF(C2305&gt;A_Stammdaten!$B$12,0,SUM(E2305,F2305,H2305,J2305:K2305)-SUM(G2305,I2305,L2305:M2305))</f>
        <v>0</v>
      </c>
      <c r="O2305" s="421"/>
      <c r="P2305" s="421"/>
      <c r="Q2305" s="421"/>
      <c r="R2305" s="421"/>
      <c r="S2305" s="108">
        <f t="shared" si="259"/>
        <v>0</v>
      </c>
      <c r="T2305" s="341">
        <f>IF(ISBLANK($B2305),0,VLOOKUP($B2305,Listen!$A$2:$C$45,2,FALSE))</f>
        <v>0</v>
      </c>
      <c r="U2305" s="341">
        <f>IF(ISBLANK($B2305),0,VLOOKUP($B2305,Listen!$A$2:$C$45,3,FALSE))</f>
        <v>0</v>
      </c>
      <c r="V2305" s="342">
        <f t="shared" si="257"/>
        <v>0</v>
      </c>
      <c r="W2305" s="342">
        <f t="shared" si="265"/>
        <v>0</v>
      </c>
      <c r="X2305" s="342">
        <f t="shared" si="265"/>
        <v>0</v>
      </c>
      <c r="Y2305" s="342">
        <f t="shared" si="265"/>
        <v>0</v>
      </c>
      <c r="Z2305" s="342">
        <f t="shared" si="265"/>
        <v>0</v>
      </c>
      <c r="AA2305" s="342">
        <f t="shared" si="265"/>
        <v>0</v>
      </c>
      <c r="AB2305" s="342">
        <f t="shared" si="265"/>
        <v>0</v>
      </c>
      <c r="AC2305" s="109">
        <f t="shared" si="260"/>
        <v>0</v>
      </c>
      <c r="AD2305" s="109">
        <f>IF(C2305=A_Stammdaten!$B$12,E_SAV!$S2305-E_SAV!$AE2305,HLOOKUP(A_Stammdaten!$B$12-1,$AF$4:$AL$4004,ROW(C2305)-3,FALSE)-$AE2305)</f>
        <v>0</v>
      </c>
      <c r="AE2305" s="109">
        <f>HLOOKUP(A_Stammdaten!$B$12,$AF$4:$AL$4004,ROW(C2305)-3,FALSE)</f>
        <v>0</v>
      </c>
      <c r="AF2305" s="109">
        <f t="shared" si="258"/>
        <v>0</v>
      </c>
      <c r="AG2305" s="109">
        <f t="shared" si="264"/>
        <v>0</v>
      </c>
      <c r="AH2305" s="109">
        <f t="shared" si="264"/>
        <v>0</v>
      </c>
      <c r="AI2305" s="109">
        <f t="shared" si="264"/>
        <v>0</v>
      </c>
      <c r="AJ2305" s="109">
        <f t="shared" si="263"/>
        <v>0</v>
      </c>
      <c r="AK2305" s="109">
        <f t="shared" si="263"/>
        <v>0</v>
      </c>
      <c r="AL2305" s="109">
        <f t="shared" si="263"/>
        <v>0</v>
      </c>
    </row>
    <row r="2306" spans="1:38" x14ac:dyDescent="0.3">
      <c r="A2306" s="421"/>
      <c r="B2306" s="421"/>
      <c r="C2306" s="422"/>
      <c r="D2306" s="423"/>
      <c r="E2306" s="421"/>
      <c r="F2306" s="421"/>
      <c r="G2306" s="421"/>
      <c r="H2306" s="421"/>
      <c r="I2306" s="421"/>
      <c r="J2306" s="421"/>
      <c r="K2306" s="421"/>
      <c r="L2306" s="421"/>
      <c r="M2306" s="423"/>
      <c r="N2306" s="340">
        <f>IF(C2306&gt;A_Stammdaten!$B$12,0,SUM(E2306,F2306,H2306,J2306:K2306)-SUM(G2306,I2306,L2306:M2306))</f>
        <v>0</v>
      </c>
      <c r="O2306" s="421"/>
      <c r="P2306" s="421"/>
      <c r="Q2306" s="421"/>
      <c r="R2306" s="421"/>
      <c r="S2306" s="108">
        <f t="shared" si="259"/>
        <v>0</v>
      </c>
      <c r="T2306" s="341">
        <f>IF(ISBLANK($B2306),0,VLOOKUP($B2306,Listen!$A$2:$C$45,2,FALSE))</f>
        <v>0</v>
      </c>
      <c r="U2306" s="341">
        <f>IF(ISBLANK($B2306),0,VLOOKUP($B2306,Listen!$A$2:$C$45,3,FALSE))</f>
        <v>0</v>
      </c>
      <c r="V2306" s="342">
        <f t="shared" ref="V2306:V2369" si="266">$T2306</f>
        <v>0</v>
      </c>
      <c r="W2306" s="342">
        <f t="shared" si="265"/>
        <v>0</v>
      </c>
      <c r="X2306" s="342">
        <f t="shared" si="265"/>
        <v>0</v>
      </c>
      <c r="Y2306" s="342">
        <f t="shared" si="265"/>
        <v>0</v>
      </c>
      <c r="Z2306" s="342">
        <f t="shared" si="265"/>
        <v>0</v>
      </c>
      <c r="AA2306" s="342">
        <f t="shared" si="265"/>
        <v>0</v>
      </c>
      <c r="AB2306" s="342">
        <f t="shared" si="265"/>
        <v>0</v>
      </c>
      <c r="AC2306" s="109">
        <f t="shared" si="260"/>
        <v>0</v>
      </c>
      <c r="AD2306" s="109">
        <f>IF(C2306=A_Stammdaten!$B$12,E_SAV!$S2306-E_SAV!$AE2306,HLOOKUP(A_Stammdaten!$B$12-1,$AF$4:$AL$4004,ROW(C2306)-3,FALSE)-$AE2306)</f>
        <v>0</v>
      </c>
      <c r="AE2306" s="109">
        <f>HLOOKUP(A_Stammdaten!$B$12,$AF$4:$AL$4004,ROW(C2306)-3,FALSE)</f>
        <v>0</v>
      </c>
      <c r="AF2306" s="109">
        <f t="shared" si="258"/>
        <v>0</v>
      </c>
      <c r="AG2306" s="109">
        <f t="shared" si="264"/>
        <v>0</v>
      </c>
      <c r="AH2306" s="109">
        <f t="shared" si="264"/>
        <v>0</v>
      </c>
      <c r="AI2306" s="109">
        <f t="shared" si="264"/>
        <v>0</v>
      </c>
      <c r="AJ2306" s="109">
        <f t="shared" si="263"/>
        <v>0</v>
      </c>
      <c r="AK2306" s="109">
        <f t="shared" si="263"/>
        <v>0</v>
      </c>
      <c r="AL2306" s="109">
        <f t="shared" si="263"/>
        <v>0</v>
      </c>
    </row>
    <row r="2307" spans="1:38" x14ac:dyDescent="0.3">
      <c r="A2307" s="421"/>
      <c r="B2307" s="421"/>
      <c r="C2307" s="422"/>
      <c r="D2307" s="423"/>
      <c r="E2307" s="421"/>
      <c r="F2307" s="421"/>
      <c r="G2307" s="421"/>
      <c r="H2307" s="421"/>
      <c r="I2307" s="421"/>
      <c r="J2307" s="421"/>
      <c r="K2307" s="421"/>
      <c r="L2307" s="421"/>
      <c r="M2307" s="423"/>
      <c r="N2307" s="340">
        <f>IF(C2307&gt;A_Stammdaten!$B$12,0,SUM(E2307,F2307,H2307,J2307:K2307)-SUM(G2307,I2307,L2307:M2307))</f>
        <v>0</v>
      </c>
      <c r="O2307" s="421"/>
      <c r="P2307" s="421"/>
      <c r="Q2307" s="421"/>
      <c r="R2307" s="421"/>
      <c r="S2307" s="108">
        <f t="shared" si="259"/>
        <v>0</v>
      </c>
      <c r="T2307" s="341">
        <f>IF(ISBLANK($B2307),0,VLOOKUP($B2307,Listen!$A$2:$C$45,2,FALSE))</f>
        <v>0</v>
      </c>
      <c r="U2307" s="341">
        <f>IF(ISBLANK($B2307),0,VLOOKUP($B2307,Listen!$A$2:$C$45,3,FALSE))</f>
        <v>0</v>
      </c>
      <c r="V2307" s="342">
        <f t="shared" si="266"/>
        <v>0</v>
      </c>
      <c r="W2307" s="342">
        <f t="shared" si="265"/>
        <v>0</v>
      </c>
      <c r="X2307" s="342">
        <f t="shared" si="265"/>
        <v>0</v>
      </c>
      <c r="Y2307" s="342">
        <f t="shared" si="265"/>
        <v>0</v>
      </c>
      <c r="Z2307" s="342">
        <f t="shared" si="265"/>
        <v>0</v>
      </c>
      <c r="AA2307" s="342">
        <f t="shared" si="265"/>
        <v>0</v>
      </c>
      <c r="AB2307" s="342">
        <f t="shared" si="265"/>
        <v>0</v>
      </c>
      <c r="AC2307" s="109">
        <f t="shared" si="260"/>
        <v>0</v>
      </c>
      <c r="AD2307" s="109">
        <f>IF(C2307=A_Stammdaten!$B$12,E_SAV!$S2307-E_SAV!$AE2307,HLOOKUP(A_Stammdaten!$B$12-1,$AF$4:$AL$4004,ROW(C2307)-3,FALSE)-$AE2307)</f>
        <v>0</v>
      </c>
      <c r="AE2307" s="109">
        <f>HLOOKUP(A_Stammdaten!$B$12,$AF$4:$AL$4004,ROW(C2307)-3,FALSE)</f>
        <v>0</v>
      </c>
      <c r="AF2307" s="109">
        <f t="shared" si="258"/>
        <v>0</v>
      </c>
      <c r="AG2307" s="109">
        <f t="shared" si="264"/>
        <v>0</v>
      </c>
      <c r="AH2307" s="109">
        <f t="shared" si="264"/>
        <v>0</v>
      </c>
      <c r="AI2307" s="109">
        <f t="shared" si="264"/>
        <v>0</v>
      </c>
      <c r="AJ2307" s="109">
        <f t="shared" si="263"/>
        <v>0</v>
      </c>
      <c r="AK2307" s="109">
        <f t="shared" si="263"/>
        <v>0</v>
      </c>
      <c r="AL2307" s="109">
        <f t="shared" si="263"/>
        <v>0</v>
      </c>
    </row>
    <row r="2308" spans="1:38" x14ac:dyDescent="0.3">
      <c r="A2308" s="421"/>
      <c r="B2308" s="421"/>
      <c r="C2308" s="422"/>
      <c r="D2308" s="423"/>
      <c r="E2308" s="421"/>
      <c r="F2308" s="421"/>
      <c r="G2308" s="421"/>
      <c r="H2308" s="421"/>
      <c r="I2308" s="421"/>
      <c r="J2308" s="421"/>
      <c r="K2308" s="421"/>
      <c r="L2308" s="421"/>
      <c r="M2308" s="423"/>
      <c r="N2308" s="340">
        <f>IF(C2308&gt;A_Stammdaten!$B$12,0,SUM(E2308,F2308,H2308,J2308:K2308)-SUM(G2308,I2308,L2308:M2308))</f>
        <v>0</v>
      </c>
      <c r="O2308" s="421"/>
      <c r="P2308" s="421"/>
      <c r="Q2308" s="421"/>
      <c r="R2308" s="421"/>
      <c r="S2308" s="108">
        <f t="shared" si="259"/>
        <v>0</v>
      </c>
      <c r="T2308" s="341">
        <f>IF(ISBLANK($B2308),0,VLOOKUP($B2308,Listen!$A$2:$C$45,2,FALSE))</f>
        <v>0</v>
      </c>
      <c r="U2308" s="341">
        <f>IF(ISBLANK($B2308),0,VLOOKUP($B2308,Listen!$A$2:$C$45,3,FALSE))</f>
        <v>0</v>
      </c>
      <c r="V2308" s="342">
        <f t="shared" si="266"/>
        <v>0</v>
      </c>
      <c r="W2308" s="342">
        <f t="shared" si="265"/>
        <v>0</v>
      </c>
      <c r="X2308" s="342">
        <f t="shared" si="265"/>
        <v>0</v>
      </c>
      <c r="Y2308" s="342">
        <f t="shared" si="265"/>
        <v>0</v>
      </c>
      <c r="Z2308" s="342">
        <f t="shared" si="265"/>
        <v>0</v>
      </c>
      <c r="AA2308" s="342">
        <f t="shared" si="265"/>
        <v>0</v>
      </c>
      <c r="AB2308" s="342">
        <f t="shared" si="265"/>
        <v>0</v>
      </c>
      <c r="AC2308" s="109">
        <f t="shared" si="260"/>
        <v>0</v>
      </c>
      <c r="AD2308" s="109">
        <f>IF(C2308=A_Stammdaten!$B$12,E_SAV!$S2308-E_SAV!$AE2308,HLOOKUP(A_Stammdaten!$B$12-1,$AF$4:$AL$4004,ROW(C2308)-3,FALSE)-$AE2308)</f>
        <v>0</v>
      </c>
      <c r="AE2308" s="109">
        <f>HLOOKUP(A_Stammdaten!$B$12,$AF$4:$AL$4004,ROW(C2308)-3,FALSE)</f>
        <v>0</v>
      </c>
      <c r="AF2308" s="109">
        <f t="shared" si="258"/>
        <v>0</v>
      </c>
      <c r="AG2308" s="109">
        <f t="shared" si="264"/>
        <v>0</v>
      </c>
      <c r="AH2308" s="109">
        <f t="shared" si="264"/>
        <v>0</v>
      </c>
      <c r="AI2308" s="109">
        <f t="shared" si="264"/>
        <v>0</v>
      </c>
      <c r="AJ2308" s="109">
        <f t="shared" si="263"/>
        <v>0</v>
      </c>
      <c r="AK2308" s="109">
        <f t="shared" si="263"/>
        <v>0</v>
      </c>
      <c r="AL2308" s="109">
        <f t="shared" si="263"/>
        <v>0</v>
      </c>
    </row>
    <row r="2309" spans="1:38" x14ac:dyDescent="0.3">
      <c r="A2309" s="421"/>
      <c r="B2309" s="421"/>
      <c r="C2309" s="422"/>
      <c r="D2309" s="423"/>
      <c r="E2309" s="421"/>
      <c r="F2309" s="421"/>
      <c r="G2309" s="421"/>
      <c r="H2309" s="421"/>
      <c r="I2309" s="421"/>
      <c r="J2309" s="421"/>
      <c r="K2309" s="421"/>
      <c r="L2309" s="421"/>
      <c r="M2309" s="423"/>
      <c r="N2309" s="340">
        <f>IF(C2309&gt;A_Stammdaten!$B$12,0,SUM(E2309,F2309,H2309,J2309:K2309)-SUM(G2309,I2309,L2309:M2309))</f>
        <v>0</v>
      </c>
      <c r="O2309" s="421"/>
      <c r="P2309" s="421"/>
      <c r="Q2309" s="421"/>
      <c r="R2309" s="421"/>
      <c r="S2309" s="108">
        <f t="shared" si="259"/>
        <v>0</v>
      </c>
      <c r="T2309" s="341">
        <f>IF(ISBLANK($B2309),0,VLOOKUP($B2309,Listen!$A$2:$C$45,2,FALSE))</f>
        <v>0</v>
      </c>
      <c r="U2309" s="341">
        <f>IF(ISBLANK($B2309),0,VLOOKUP($B2309,Listen!$A$2:$C$45,3,FALSE))</f>
        <v>0</v>
      </c>
      <c r="V2309" s="342">
        <f t="shared" si="266"/>
        <v>0</v>
      </c>
      <c r="W2309" s="342">
        <f t="shared" si="265"/>
        <v>0</v>
      </c>
      <c r="X2309" s="342">
        <f t="shared" si="265"/>
        <v>0</v>
      </c>
      <c r="Y2309" s="342">
        <f t="shared" si="265"/>
        <v>0</v>
      </c>
      <c r="Z2309" s="342">
        <f t="shared" si="265"/>
        <v>0</v>
      </c>
      <c r="AA2309" s="342">
        <f t="shared" si="265"/>
        <v>0</v>
      </c>
      <c r="AB2309" s="342">
        <f t="shared" si="265"/>
        <v>0</v>
      </c>
      <c r="AC2309" s="109">
        <f t="shared" si="260"/>
        <v>0</v>
      </c>
      <c r="AD2309" s="109">
        <f>IF(C2309=A_Stammdaten!$B$12,E_SAV!$S2309-E_SAV!$AE2309,HLOOKUP(A_Stammdaten!$B$12-1,$AF$4:$AL$4004,ROW(C2309)-3,FALSE)-$AE2309)</f>
        <v>0</v>
      </c>
      <c r="AE2309" s="109">
        <f>HLOOKUP(A_Stammdaten!$B$12,$AF$4:$AL$4004,ROW(C2309)-3,FALSE)</f>
        <v>0</v>
      </c>
      <c r="AF2309" s="109">
        <f t="shared" ref="AF2309:AF2372" si="267">IF(OR($C2309=0,$S2309=0),0,IF($C2309&lt;=AF$4,$S2309-$S2309/V2309*(AF$4-$C2309+1),0))</f>
        <v>0</v>
      </c>
      <c r="AG2309" s="109">
        <f t="shared" si="264"/>
        <v>0</v>
      </c>
      <c r="AH2309" s="109">
        <f t="shared" si="264"/>
        <v>0</v>
      </c>
      <c r="AI2309" s="109">
        <f t="shared" si="264"/>
        <v>0</v>
      </c>
      <c r="AJ2309" s="109">
        <f t="shared" si="263"/>
        <v>0</v>
      </c>
      <c r="AK2309" s="109">
        <f t="shared" si="263"/>
        <v>0</v>
      </c>
      <c r="AL2309" s="109">
        <f t="shared" si="263"/>
        <v>0</v>
      </c>
    </row>
    <row r="2310" spans="1:38" x14ac:dyDescent="0.3">
      <c r="A2310" s="421"/>
      <c r="B2310" s="421"/>
      <c r="C2310" s="422"/>
      <c r="D2310" s="423"/>
      <c r="E2310" s="421"/>
      <c r="F2310" s="421"/>
      <c r="G2310" s="421"/>
      <c r="H2310" s="421"/>
      <c r="I2310" s="421"/>
      <c r="J2310" s="421"/>
      <c r="K2310" s="421"/>
      <c r="L2310" s="421"/>
      <c r="M2310" s="423"/>
      <c r="N2310" s="340">
        <f>IF(C2310&gt;A_Stammdaten!$B$12,0,SUM(E2310,F2310,H2310,J2310:K2310)-SUM(G2310,I2310,L2310:M2310))</f>
        <v>0</v>
      </c>
      <c r="O2310" s="421"/>
      <c r="P2310" s="421"/>
      <c r="Q2310" s="421"/>
      <c r="R2310" s="421"/>
      <c r="S2310" s="108">
        <f t="shared" ref="S2310:S2373" si="268">N2310-SUM(O2310:R2310)</f>
        <v>0</v>
      </c>
      <c r="T2310" s="341">
        <f>IF(ISBLANK($B2310),0,VLOOKUP($B2310,Listen!$A$2:$C$45,2,FALSE))</f>
        <v>0</v>
      </c>
      <c r="U2310" s="341">
        <f>IF(ISBLANK($B2310),0,VLOOKUP($B2310,Listen!$A$2:$C$45,3,FALSE))</f>
        <v>0</v>
      </c>
      <c r="V2310" s="342">
        <f t="shared" si="266"/>
        <v>0</v>
      </c>
      <c r="W2310" s="342">
        <f t="shared" si="265"/>
        <v>0</v>
      </c>
      <c r="X2310" s="342">
        <f t="shared" si="265"/>
        <v>0</v>
      </c>
      <c r="Y2310" s="342">
        <f t="shared" si="265"/>
        <v>0</v>
      </c>
      <c r="Z2310" s="342">
        <f t="shared" si="265"/>
        <v>0</v>
      </c>
      <c r="AA2310" s="342">
        <f t="shared" si="265"/>
        <v>0</v>
      </c>
      <c r="AB2310" s="342">
        <f t="shared" si="265"/>
        <v>0</v>
      </c>
      <c r="AC2310" s="109">
        <f t="shared" ref="AC2310:AC2373" si="269">AE2310+AD2310</f>
        <v>0</v>
      </c>
      <c r="AD2310" s="109">
        <f>IF(C2310=A_Stammdaten!$B$12,E_SAV!$S2310-E_SAV!$AE2310,HLOOKUP(A_Stammdaten!$B$12-1,$AF$4:$AL$4004,ROW(C2310)-3,FALSE)-$AE2310)</f>
        <v>0</v>
      </c>
      <c r="AE2310" s="109">
        <f>HLOOKUP(A_Stammdaten!$B$12,$AF$4:$AL$4004,ROW(C2310)-3,FALSE)</f>
        <v>0</v>
      </c>
      <c r="AF2310" s="109">
        <f t="shared" si="267"/>
        <v>0</v>
      </c>
      <c r="AG2310" s="109">
        <f t="shared" si="264"/>
        <v>0</v>
      </c>
      <c r="AH2310" s="109">
        <f t="shared" si="264"/>
        <v>0</v>
      </c>
      <c r="AI2310" s="109">
        <f t="shared" si="264"/>
        <v>0</v>
      </c>
      <c r="AJ2310" s="109">
        <f t="shared" si="263"/>
        <v>0</v>
      </c>
      <c r="AK2310" s="109">
        <f t="shared" si="263"/>
        <v>0</v>
      </c>
      <c r="AL2310" s="109">
        <f t="shared" si="263"/>
        <v>0</v>
      </c>
    </row>
    <row r="2311" spans="1:38" x14ac:dyDescent="0.3">
      <c r="A2311" s="421"/>
      <c r="B2311" s="421"/>
      <c r="C2311" s="422"/>
      <c r="D2311" s="423"/>
      <c r="E2311" s="421"/>
      <c r="F2311" s="421"/>
      <c r="G2311" s="421"/>
      <c r="H2311" s="421"/>
      <c r="I2311" s="421"/>
      <c r="J2311" s="421"/>
      <c r="K2311" s="421"/>
      <c r="L2311" s="421"/>
      <c r="M2311" s="423"/>
      <c r="N2311" s="340">
        <f>IF(C2311&gt;A_Stammdaten!$B$12,0,SUM(E2311,F2311,H2311,J2311:K2311)-SUM(G2311,I2311,L2311:M2311))</f>
        <v>0</v>
      </c>
      <c r="O2311" s="421"/>
      <c r="P2311" s="421"/>
      <c r="Q2311" s="421"/>
      <c r="R2311" s="421"/>
      <c r="S2311" s="108">
        <f t="shared" si="268"/>
        <v>0</v>
      </c>
      <c r="T2311" s="341">
        <f>IF(ISBLANK($B2311),0,VLOOKUP($B2311,Listen!$A$2:$C$45,2,FALSE))</f>
        <v>0</v>
      </c>
      <c r="U2311" s="341">
        <f>IF(ISBLANK($B2311),0,VLOOKUP($B2311,Listen!$A$2:$C$45,3,FALSE))</f>
        <v>0</v>
      </c>
      <c r="V2311" s="342">
        <f t="shared" si="266"/>
        <v>0</v>
      </c>
      <c r="W2311" s="342">
        <f t="shared" si="265"/>
        <v>0</v>
      </c>
      <c r="X2311" s="342">
        <f t="shared" si="265"/>
        <v>0</v>
      </c>
      <c r="Y2311" s="342">
        <f t="shared" si="265"/>
        <v>0</v>
      </c>
      <c r="Z2311" s="342">
        <f t="shared" si="265"/>
        <v>0</v>
      </c>
      <c r="AA2311" s="342">
        <f t="shared" si="265"/>
        <v>0</v>
      </c>
      <c r="AB2311" s="342">
        <f t="shared" si="265"/>
        <v>0</v>
      </c>
      <c r="AC2311" s="109">
        <f t="shared" si="269"/>
        <v>0</v>
      </c>
      <c r="AD2311" s="109">
        <f>IF(C2311=A_Stammdaten!$B$12,E_SAV!$S2311-E_SAV!$AE2311,HLOOKUP(A_Stammdaten!$B$12-1,$AF$4:$AL$4004,ROW(C2311)-3,FALSE)-$AE2311)</f>
        <v>0</v>
      </c>
      <c r="AE2311" s="109">
        <f>HLOOKUP(A_Stammdaten!$B$12,$AF$4:$AL$4004,ROW(C2311)-3,FALSE)</f>
        <v>0</v>
      </c>
      <c r="AF2311" s="109">
        <f t="shared" si="267"/>
        <v>0</v>
      </c>
      <c r="AG2311" s="109">
        <f t="shared" si="264"/>
        <v>0</v>
      </c>
      <c r="AH2311" s="109">
        <f t="shared" si="264"/>
        <v>0</v>
      </c>
      <c r="AI2311" s="109">
        <f t="shared" si="264"/>
        <v>0</v>
      </c>
      <c r="AJ2311" s="109">
        <f t="shared" si="263"/>
        <v>0</v>
      </c>
      <c r="AK2311" s="109">
        <f t="shared" si="263"/>
        <v>0</v>
      </c>
      <c r="AL2311" s="109">
        <f t="shared" si="263"/>
        <v>0</v>
      </c>
    </row>
    <row r="2312" spans="1:38" x14ac:dyDescent="0.3">
      <c r="A2312" s="421"/>
      <c r="B2312" s="421"/>
      <c r="C2312" s="422"/>
      <c r="D2312" s="423"/>
      <c r="E2312" s="421"/>
      <c r="F2312" s="421"/>
      <c r="G2312" s="421"/>
      <c r="H2312" s="421"/>
      <c r="I2312" s="421"/>
      <c r="J2312" s="421"/>
      <c r="K2312" s="421"/>
      <c r="L2312" s="421"/>
      <c r="M2312" s="423"/>
      <c r="N2312" s="340">
        <f>IF(C2312&gt;A_Stammdaten!$B$12,0,SUM(E2312,F2312,H2312,J2312:K2312)-SUM(G2312,I2312,L2312:M2312))</f>
        <v>0</v>
      </c>
      <c r="O2312" s="421"/>
      <c r="P2312" s="421"/>
      <c r="Q2312" s="421"/>
      <c r="R2312" s="421"/>
      <c r="S2312" s="108">
        <f t="shared" si="268"/>
        <v>0</v>
      </c>
      <c r="T2312" s="341">
        <f>IF(ISBLANK($B2312),0,VLOOKUP($B2312,Listen!$A$2:$C$45,2,FALSE))</f>
        <v>0</v>
      </c>
      <c r="U2312" s="341">
        <f>IF(ISBLANK($B2312),0,VLOOKUP($B2312,Listen!$A$2:$C$45,3,FALSE))</f>
        <v>0</v>
      </c>
      <c r="V2312" s="342">
        <f t="shared" si="266"/>
        <v>0</v>
      </c>
      <c r="W2312" s="342">
        <f t="shared" si="265"/>
        <v>0</v>
      </c>
      <c r="X2312" s="342">
        <f t="shared" si="265"/>
        <v>0</v>
      </c>
      <c r="Y2312" s="342">
        <f t="shared" si="265"/>
        <v>0</v>
      </c>
      <c r="Z2312" s="342">
        <f t="shared" si="265"/>
        <v>0</v>
      </c>
      <c r="AA2312" s="342">
        <f t="shared" si="265"/>
        <v>0</v>
      </c>
      <c r="AB2312" s="342">
        <f t="shared" si="265"/>
        <v>0</v>
      </c>
      <c r="AC2312" s="109">
        <f t="shared" si="269"/>
        <v>0</v>
      </c>
      <c r="AD2312" s="109">
        <f>IF(C2312=A_Stammdaten!$B$12,E_SAV!$S2312-E_SAV!$AE2312,HLOOKUP(A_Stammdaten!$B$12-1,$AF$4:$AL$4004,ROW(C2312)-3,FALSE)-$AE2312)</f>
        <v>0</v>
      </c>
      <c r="AE2312" s="109">
        <f>HLOOKUP(A_Stammdaten!$B$12,$AF$4:$AL$4004,ROW(C2312)-3,FALSE)</f>
        <v>0</v>
      </c>
      <c r="AF2312" s="109">
        <f t="shared" si="267"/>
        <v>0</v>
      </c>
      <c r="AG2312" s="109">
        <f t="shared" si="264"/>
        <v>0</v>
      </c>
      <c r="AH2312" s="109">
        <f t="shared" si="264"/>
        <v>0</v>
      </c>
      <c r="AI2312" s="109">
        <f t="shared" si="264"/>
        <v>0</v>
      </c>
      <c r="AJ2312" s="109">
        <f t="shared" si="263"/>
        <v>0</v>
      </c>
      <c r="AK2312" s="109">
        <f t="shared" si="263"/>
        <v>0</v>
      </c>
      <c r="AL2312" s="109">
        <f t="shared" si="263"/>
        <v>0</v>
      </c>
    </row>
    <row r="2313" spans="1:38" x14ac:dyDescent="0.3">
      <c r="A2313" s="421"/>
      <c r="B2313" s="421"/>
      <c r="C2313" s="422"/>
      <c r="D2313" s="423"/>
      <c r="E2313" s="421"/>
      <c r="F2313" s="421"/>
      <c r="G2313" s="421"/>
      <c r="H2313" s="421"/>
      <c r="I2313" s="421"/>
      <c r="J2313" s="421"/>
      <c r="K2313" s="421"/>
      <c r="L2313" s="421"/>
      <c r="M2313" s="423"/>
      <c r="N2313" s="340">
        <f>IF(C2313&gt;A_Stammdaten!$B$12,0,SUM(E2313,F2313,H2313,J2313:K2313)-SUM(G2313,I2313,L2313:M2313))</f>
        <v>0</v>
      </c>
      <c r="O2313" s="421"/>
      <c r="P2313" s="421"/>
      <c r="Q2313" s="421"/>
      <c r="R2313" s="421"/>
      <c r="S2313" s="108">
        <f t="shared" si="268"/>
        <v>0</v>
      </c>
      <c r="T2313" s="341">
        <f>IF(ISBLANK($B2313),0,VLOOKUP($B2313,Listen!$A$2:$C$45,2,FALSE))</f>
        <v>0</v>
      </c>
      <c r="U2313" s="341">
        <f>IF(ISBLANK($B2313),0,VLOOKUP($B2313,Listen!$A$2:$C$45,3,FALSE))</f>
        <v>0</v>
      </c>
      <c r="V2313" s="342">
        <f t="shared" si="266"/>
        <v>0</v>
      </c>
      <c r="W2313" s="342">
        <f t="shared" si="265"/>
        <v>0</v>
      </c>
      <c r="X2313" s="342">
        <f t="shared" si="265"/>
        <v>0</v>
      </c>
      <c r="Y2313" s="342">
        <f t="shared" si="265"/>
        <v>0</v>
      </c>
      <c r="Z2313" s="342">
        <f t="shared" si="265"/>
        <v>0</v>
      </c>
      <c r="AA2313" s="342">
        <f t="shared" si="265"/>
        <v>0</v>
      </c>
      <c r="AB2313" s="342">
        <f t="shared" si="265"/>
        <v>0</v>
      </c>
      <c r="AC2313" s="109">
        <f t="shared" si="269"/>
        <v>0</v>
      </c>
      <c r="AD2313" s="109">
        <f>IF(C2313=A_Stammdaten!$B$12,E_SAV!$S2313-E_SAV!$AE2313,HLOOKUP(A_Stammdaten!$B$12-1,$AF$4:$AL$4004,ROW(C2313)-3,FALSE)-$AE2313)</f>
        <v>0</v>
      </c>
      <c r="AE2313" s="109">
        <f>HLOOKUP(A_Stammdaten!$B$12,$AF$4:$AL$4004,ROW(C2313)-3,FALSE)</f>
        <v>0</v>
      </c>
      <c r="AF2313" s="109">
        <f t="shared" si="267"/>
        <v>0</v>
      </c>
      <c r="AG2313" s="109">
        <f t="shared" si="264"/>
        <v>0</v>
      </c>
      <c r="AH2313" s="109">
        <f t="shared" si="264"/>
        <v>0</v>
      </c>
      <c r="AI2313" s="109">
        <f t="shared" si="264"/>
        <v>0</v>
      </c>
      <c r="AJ2313" s="109">
        <f t="shared" si="263"/>
        <v>0</v>
      </c>
      <c r="AK2313" s="109">
        <f t="shared" si="263"/>
        <v>0</v>
      </c>
      <c r="AL2313" s="109">
        <f t="shared" si="263"/>
        <v>0</v>
      </c>
    </row>
    <row r="2314" spans="1:38" x14ac:dyDescent="0.3">
      <c r="A2314" s="421"/>
      <c r="B2314" s="421"/>
      <c r="C2314" s="422"/>
      <c r="D2314" s="423"/>
      <c r="E2314" s="421"/>
      <c r="F2314" s="421"/>
      <c r="G2314" s="421"/>
      <c r="H2314" s="421"/>
      <c r="I2314" s="421"/>
      <c r="J2314" s="421"/>
      <c r="K2314" s="421"/>
      <c r="L2314" s="421"/>
      <c r="M2314" s="423"/>
      <c r="N2314" s="340">
        <f>IF(C2314&gt;A_Stammdaten!$B$12,0,SUM(E2314,F2314,H2314,J2314:K2314)-SUM(G2314,I2314,L2314:M2314))</f>
        <v>0</v>
      </c>
      <c r="O2314" s="421"/>
      <c r="P2314" s="421"/>
      <c r="Q2314" s="421"/>
      <c r="R2314" s="421"/>
      <c r="S2314" s="108">
        <f t="shared" si="268"/>
        <v>0</v>
      </c>
      <c r="T2314" s="341">
        <f>IF(ISBLANK($B2314),0,VLOOKUP($B2314,Listen!$A$2:$C$45,2,FALSE))</f>
        <v>0</v>
      </c>
      <c r="U2314" s="341">
        <f>IF(ISBLANK($B2314),0,VLOOKUP($B2314,Listen!$A$2:$C$45,3,FALSE))</f>
        <v>0</v>
      </c>
      <c r="V2314" s="342">
        <f t="shared" si="266"/>
        <v>0</v>
      </c>
      <c r="W2314" s="342">
        <f t="shared" si="265"/>
        <v>0</v>
      </c>
      <c r="X2314" s="342">
        <f t="shared" si="265"/>
        <v>0</v>
      </c>
      <c r="Y2314" s="342">
        <f t="shared" si="265"/>
        <v>0</v>
      </c>
      <c r="Z2314" s="342">
        <f t="shared" si="265"/>
        <v>0</v>
      </c>
      <c r="AA2314" s="342">
        <f t="shared" si="265"/>
        <v>0</v>
      </c>
      <c r="AB2314" s="342">
        <f t="shared" si="265"/>
        <v>0</v>
      </c>
      <c r="AC2314" s="109">
        <f t="shared" si="269"/>
        <v>0</v>
      </c>
      <c r="AD2314" s="109">
        <f>IF(C2314=A_Stammdaten!$B$12,E_SAV!$S2314-E_SAV!$AE2314,HLOOKUP(A_Stammdaten!$B$12-1,$AF$4:$AL$4004,ROW(C2314)-3,FALSE)-$AE2314)</f>
        <v>0</v>
      </c>
      <c r="AE2314" s="109">
        <f>HLOOKUP(A_Stammdaten!$B$12,$AF$4:$AL$4004,ROW(C2314)-3,FALSE)</f>
        <v>0</v>
      </c>
      <c r="AF2314" s="109">
        <f t="shared" si="267"/>
        <v>0</v>
      </c>
      <c r="AG2314" s="109">
        <f t="shared" si="264"/>
        <v>0</v>
      </c>
      <c r="AH2314" s="109">
        <f t="shared" si="264"/>
        <v>0</v>
      </c>
      <c r="AI2314" s="109">
        <f t="shared" si="264"/>
        <v>0</v>
      </c>
      <c r="AJ2314" s="109">
        <f t="shared" si="263"/>
        <v>0</v>
      </c>
      <c r="AK2314" s="109">
        <f t="shared" si="263"/>
        <v>0</v>
      </c>
      <c r="AL2314" s="109">
        <f t="shared" si="263"/>
        <v>0</v>
      </c>
    </row>
    <row r="2315" spans="1:38" x14ac:dyDescent="0.3">
      <c r="A2315" s="421"/>
      <c r="B2315" s="421"/>
      <c r="C2315" s="422"/>
      <c r="D2315" s="423"/>
      <c r="E2315" s="421"/>
      <c r="F2315" s="421"/>
      <c r="G2315" s="421"/>
      <c r="H2315" s="421"/>
      <c r="I2315" s="421"/>
      <c r="J2315" s="421"/>
      <c r="K2315" s="421"/>
      <c r="L2315" s="421"/>
      <c r="M2315" s="423"/>
      <c r="N2315" s="340">
        <f>IF(C2315&gt;A_Stammdaten!$B$12,0,SUM(E2315,F2315,H2315,J2315:K2315)-SUM(G2315,I2315,L2315:M2315))</f>
        <v>0</v>
      </c>
      <c r="O2315" s="421"/>
      <c r="P2315" s="421"/>
      <c r="Q2315" s="421"/>
      <c r="R2315" s="421"/>
      <c r="S2315" s="108">
        <f t="shared" si="268"/>
        <v>0</v>
      </c>
      <c r="T2315" s="341">
        <f>IF(ISBLANK($B2315),0,VLOOKUP($B2315,Listen!$A$2:$C$45,2,FALSE))</f>
        <v>0</v>
      </c>
      <c r="U2315" s="341">
        <f>IF(ISBLANK($B2315),0,VLOOKUP($B2315,Listen!$A$2:$C$45,3,FALSE))</f>
        <v>0</v>
      </c>
      <c r="V2315" s="342">
        <f t="shared" si="266"/>
        <v>0</v>
      </c>
      <c r="W2315" s="342">
        <f t="shared" si="265"/>
        <v>0</v>
      </c>
      <c r="X2315" s="342">
        <f t="shared" si="265"/>
        <v>0</v>
      </c>
      <c r="Y2315" s="342">
        <f t="shared" si="265"/>
        <v>0</v>
      </c>
      <c r="Z2315" s="342">
        <f t="shared" si="265"/>
        <v>0</v>
      </c>
      <c r="AA2315" s="342">
        <f t="shared" si="265"/>
        <v>0</v>
      </c>
      <c r="AB2315" s="342">
        <f t="shared" si="265"/>
        <v>0</v>
      </c>
      <c r="AC2315" s="109">
        <f t="shared" si="269"/>
        <v>0</v>
      </c>
      <c r="AD2315" s="109">
        <f>IF(C2315=A_Stammdaten!$B$12,E_SAV!$S2315-E_SAV!$AE2315,HLOOKUP(A_Stammdaten!$B$12-1,$AF$4:$AL$4004,ROW(C2315)-3,FALSE)-$AE2315)</f>
        <v>0</v>
      </c>
      <c r="AE2315" s="109">
        <f>HLOOKUP(A_Stammdaten!$B$12,$AF$4:$AL$4004,ROW(C2315)-3,FALSE)</f>
        <v>0</v>
      </c>
      <c r="AF2315" s="109">
        <f t="shared" si="267"/>
        <v>0</v>
      </c>
      <c r="AG2315" s="109">
        <f t="shared" si="264"/>
        <v>0</v>
      </c>
      <c r="AH2315" s="109">
        <f t="shared" si="264"/>
        <v>0</v>
      </c>
      <c r="AI2315" s="109">
        <f t="shared" si="264"/>
        <v>0</v>
      </c>
      <c r="AJ2315" s="109">
        <f t="shared" si="263"/>
        <v>0</v>
      </c>
      <c r="AK2315" s="109">
        <f t="shared" si="263"/>
        <v>0</v>
      </c>
      <c r="AL2315" s="109">
        <f t="shared" si="263"/>
        <v>0</v>
      </c>
    </row>
    <row r="2316" spans="1:38" x14ac:dyDescent="0.3">
      <c r="A2316" s="421"/>
      <c r="B2316" s="421"/>
      <c r="C2316" s="422"/>
      <c r="D2316" s="423"/>
      <c r="E2316" s="421"/>
      <c r="F2316" s="421"/>
      <c r="G2316" s="421"/>
      <c r="H2316" s="421"/>
      <c r="I2316" s="421"/>
      <c r="J2316" s="421"/>
      <c r="K2316" s="421"/>
      <c r="L2316" s="421"/>
      <c r="M2316" s="423"/>
      <c r="N2316" s="340">
        <f>IF(C2316&gt;A_Stammdaten!$B$12,0,SUM(E2316,F2316,H2316,J2316:K2316)-SUM(G2316,I2316,L2316:M2316))</f>
        <v>0</v>
      </c>
      <c r="O2316" s="421"/>
      <c r="P2316" s="421"/>
      <c r="Q2316" s="421"/>
      <c r="R2316" s="421"/>
      <c r="S2316" s="108">
        <f t="shared" si="268"/>
        <v>0</v>
      </c>
      <c r="T2316" s="341">
        <f>IF(ISBLANK($B2316),0,VLOOKUP($B2316,Listen!$A$2:$C$45,2,FALSE))</f>
        <v>0</v>
      </c>
      <c r="U2316" s="341">
        <f>IF(ISBLANK($B2316),0,VLOOKUP($B2316,Listen!$A$2:$C$45,3,FALSE))</f>
        <v>0</v>
      </c>
      <c r="V2316" s="342">
        <f t="shared" si="266"/>
        <v>0</v>
      </c>
      <c r="W2316" s="342">
        <f t="shared" si="265"/>
        <v>0</v>
      </c>
      <c r="X2316" s="342">
        <f t="shared" si="265"/>
        <v>0</v>
      </c>
      <c r="Y2316" s="342">
        <f t="shared" si="265"/>
        <v>0</v>
      </c>
      <c r="Z2316" s="342">
        <f t="shared" si="265"/>
        <v>0</v>
      </c>
      <c r="AA2316" s="342">
        <f t="shared" si="265"/>
        <v>0</v>
      </c>
      <c r="AB2316" s="342">
        <f t="shared" si="265"/>
        <v>0</v>
      </c>
      <c r="AC2316" s="109">
        <f t="shared" si="269"/>
        <v>0</v>
      </c>
      <c r="AD2316" s="109">
        <f>IF(C2316=A_Stammdaten!$B$12,E_SAV!$S2316-E_SAV!$AE2316,HLOOKUP(A_Stammdaten!$B$12-1,$AF$4:$AL$4004,ROW(C2316)-3,FALSE)-$AE2316)</f>
        <v>0</v>
      </c>
      <c r="AE2316" s="109">
        <f>HLOOKUP(A_Stammdaten!$B$12,$AF$4:$AL$4004,ROW(C2316)-3,FALSE)</f>
        <v>0</v>
      </c>
      <c r="AF2316" s="109">
        <f t="shared" si="267"/>
        <v>0</v>
      </c>
      <c r="AG2316" s="109">
        <f t="shared" si="264"/>
        <v>0</v>
      </c>
      <c r="AH2316" s="109">
        <f t="shared" si="264"/>
        <v>0</v>
      </c>
      <c r="AI2316" s="109">
        <f t="shared" si="264"/>
        <v>0</v>
      </c>
      <c r="AJ2316" s="109">
        <f t="shared" si="263"/>
        <v>0</v>
      </c>
      <c r="AK2316" s="109">
        <f t="shared" si="263"/>
        <v>0</v>
      </c>
      <c r="AL2316" s="109">
        <f t="shared" si="263"/>
        <v>0</v>
      </c>
    </row>
    <row r="2317" spans="1:38" x14ac:dyDescent="0.3">
      <c r="A2317" s="421"/>
      <c r="B2317" s="421"/>
      <c r="C2317" s="422"/>
      <c r="D2317" s="423"/>
      <c r="E2317" s="421"/>
      <c r="F2317" s="421"/>
      <c r="G2317" s="421"/>
      <c r="H2317" s="421"/>
      <c r="I2317" s="421"/>
      <c r="J2317" s="421"/>
      <c r="K2317" s="421"/>
      <c r="L2317" s="421"/>
      <c r="M2317" s="423"/>
      <c r="N2317" s="340">
        <f>IF(C2317&gt;A_Stammdaten!$B$12,0,SUM(E2317,F2317,H2317,J2317:K2317)-SUM(G2317,I2317,L2317:M2317))</f>
        <v>0</v>
      </c>
      <c r="O2317" s="421"/>
      <c r="P2317" s="421"/>
      <c r="Q2317" s="421"/>
      <c r="R2317" s="421"/>
      <c r="S2317" s="108">
        <f t="shared" si="268"/>
        <v>0</v>
      </c>
      <c r="T2317" s="341">
        <f>IF(ISBLANK($B2317),0,VLOOKUP($B2317,Listen!$A$2:$C$45,2,FALSE))</f>
        <v>0</v>
      </c>
      <c r="U2317" s="341">
        <f>IF(ISBLANK($B2317),0,VLOOKUP($B2317,Listen!$A$2:$C$45,3,FALSE))</f>
        <v>0</v>
      </c>
      <c r="V2317" s="342">
        <f t="shared" si="266"/>
        <v>0</v>
      </c>
      <c r="W2317" s="342">
        <f t="shared" si="265"/>
        <v>0</v>
      </c>
      <c r="X2317" s="342">
        <f t="shared" si="265"/>
        <v>0</v>
      </c>
      <c r="Y2317" s="342">
        <f t="shared" si="265"/>
        <v>0</v>
      </c>
      <c r="Z2317" s="342">
        <f t="shared" si="265"/>
        <v>0</v>
      </c>
      <c r="AA2317" s="342">
        <f t="shared" si="265"/>
        <v>0</v>
      </c>
      <c r="AB2317" s="342">
        <f t="shared" si="265"/>
        <v>0</v>
      </c>
      <c r="AC2317" s="109">
        <f t="shared" si="269"/>
        <v>0</v>
      </c>
      <c r="AD2317" s="109">
        <f>IF(C2317=A_Stammdaten!$B$12,E_SAV!$S2317-E_SAV!$AE2317,HLOOKUP(A_Stammdaten!$B$12-1,$AF$4:$AL$4004,ROW(C2317)-3,FALSE)-$AE2317)</f>
        <v>0</v>
      </c>
      <c r="AE2317" s="109">
        <f>HLOOKUP(A_Stammdaten!$B$12,$AF$4:$AL$4004,ROW(C2317)-3,FALSE)</f>
        <v>0</v>
      </c>
      <c r="AF2317" s="109">
        <f t="shared" si="267"/>
        <v>0</v>
      </c>
      <c r="AG2317" s="109">
        <f t="shared" si="264"/>
        <v>0</v>
      </c>
      <c r="AH2317" s="109">
        <f t="shared" si="264"/>
        <v>0</v>
      </c>
      <c r="AI2317" s="109">
        <f t="shared" si="264"/>
        <v>0</v>
      </c>
      <c r="AJ2317" s="109">
        <f t="shared" si="263"/>
        <v>0</v>
      </c>
      <c r="AK2317" s="109">
        <f t="shared" si="263"/>
        <v>0</v>
      </c>
      <c r="AL2317" s="109">
        <f t="shared" si="263"/>
        <v>0</v>
      </c>
    </row>
    <row r="2318" spans="1:38" x14ac:dyDescent="0.3">
      <c r="A2318" s="421"/>
      <c r="B2318" s="421"/>
      <c r="C2318" s="422"/>
      <c r="D2318" s="423"/>
      <c r="E2318" s="421"/>
      <c r="F2318" s="421"/>
      <c r="G2318" s="421"/>
      <c r="H2318" s="421"/>
      <c r="I2318" s="421"/>
      <c r="J2318" s="421"/>
      <c r="K2318" s="421"/>
      <c r="L2318" s="421"/>
      <c r="M2318" s="423"/>
      <c r="N2318" s="340">
        <f>IF(C2318&gt;A_Stammdaten!$B$12,0,SUM(E2318,F2318,H2318,J2318:K2318)-SUM(G2318,I2318,L2318:M2318))</f>
        <v>0</v>
      </c>
      <c r="O2318" s="421"/>
      <c r="P2318" s="421"/>
      <c r="Q2318" s="421"/>
      <c r="R2318" s="421"/>
      <c r="S2318" s="108">
        <f t="shared" si="268"/>
        <v>0</v>
      </c>
      <c r="T2318" s="341">
        <f>IF(ISBLANK($B2318),0,VLOOKUP($B2318,Listen!$A$2:$C$45,2,FALSE))</f>
        <v>0</v>
      </c>
      <c r="U2318" s="341">
        <f>IF(ISBLANK($B2318),0,VLOOKUP($B2318,Listen!$A$2:$C$45,3,FALSE))</f>
        <v>0</v>
      </c>
      <c r="V2318" s="342">
        <f t="shared" si="266"/>
        <v>0</v>
      </c>
      <c r="W2318" s="342">
        <f t="shared" si="265"/>
        <v>0</v>
      </c>
      <c r="X2318" s="342">
        <f t="shared" si="265"/>
        <v>0</v>
      </c>
      <c r="Y2318" s="342">
        <f t="shared" si="265"/>
        <v>0</v>
      </c>
      <c r="Z2318" s="342">
        <f t="shared" si="265"/>
        <v>0</v>
      </c>
      <c r="AA2318" s="342">
        <f t="shared" si="265"/>
        <v>0</v>
      </c>
      <c r="AB2318" s="342">
        <f t="shared" si="265"/>
        <v>0</v>
      </c>
      <c r="AC2318" s="109">
        <f t="shared" si="269"/>
        <v>0</v>
      </c>
      <c r="AD2318" s="109">
        <f>IF(C2318=A_Stammdaten!$B$12,E_SAV!$S2318-E_SAV!$AE2318,HLOOKUP(A_Stammdaten!$B$12-1,$AF$4:$AL$4004,ROW(C2318)-3,FALSE)-$AE2318)</f>
        <v>0</v>
      </c>
      <c r="AE2318" s="109">
        <f>HLOOKUP(A_Stammdaten!$B$12,$AF$4:$AL$4004,ROW(C2318)-3,FALSE)</f>
        <v>0</v>
      </c>
      <c r="AF2318" s="109">
        <f t="shared" si="267"/>
        <v>0</v>
      </c>
      <c r="AG2318" s="109">
        <f t="shared" si="264"/>
        <v>0</v>
      </c>
      <c r="AH2318" s="109">
        <f t="shared" si="264"/>
        <v>0</v>
      </c>
      <c r="AI2318" s="109">
        <f t="shared" si="264"/>
        <v>0</v>
      </c>
      <c r="AJ2318" s="109">
        <f t="shared" si="263"/>
        <v>0</v>
      </c>
      <c r="AK2318" s="109">
        <f t="shared" si="263"/>
        <v>0</v>
      </c>
      <c r="AL2318" s="109">
        <f t="shared" si="263"/>
        <v>0</v>
      </c>
    </row>
    <row r="2319" spans="1:38" x14ac:dyDescent="0.3">
      <c r="A2319" s="421"/>
      <c r="B2319" s="421"/>
      <c r="C2319" s="422"/>
      <c r="D2319" s="423"/>
      <c r="E2319" s="421"/>
      <c r="F2319" s="421"/>
      <c r="G2319" s="421"/>
      <c r="H2319" s="421"/>
      <c r="I2319" s="421"/>
      <c r="J2319" s="421"/>
      <c r="K2319" s="421"/>
      <c r="L2319" s="421"/>
      <c r="M2319" s="423"/>
      <c r="N2319" s="340">
        <f>IF(C2319&gt;A_Stammdaten!$B$12,0,SUM(E2319,F2319,H2319,J2319:K2319)-SUM(G2319,I2319,L2319:M2319))</f>
        <v>0</v>
      </c>
      <c r="O2319" s="421"/>
      <c r="P2319" s="421"/>
      <c r="Q2319" s="421"/>
      <c r="R2319" s="421"/>
      <c r="S2319" s="108">
        <f t="shared" si="268"/>
        <v>0</v>
      </c>
      <c r="T2319" s="341">
        <f>IF(ISBLANK($B2319),0,VLOOKUP($B2319,Listen!$A$2:$C$45,2,FALSE))</f>
        <v>0</v>
      </c>
      <c r="U2319" s="341">
        <f>IF(ISBLANK($B2319),0,VLOOKUP($B2319,Listen!$A$2:$C$45,3,FALSE))</f>
        <v>0</v>
      </c>
      <c r="V2319" s="342">
        <f t="shared" si="266"/>
        <v>0</v>
      </c>
      <c r="W2319" s="342">
        <f t="shared" si="265"/>
        <v>0</v>
      </c>
      <c r="X2319" s="342">
        <f t="shared" si="265"/>
        <v>0</v>
      </c>
      <c r="Y2319" s="342">
        <f t="shared" si="265"/>
        <v>0</v>
      </c>
      <c r="Z2319" s="342">
        <f t="shared" si="265"/>
        <v>0</v>
      </c>
      <c r="AA2319" s="342">
        <f t="shared" si="265"/>
        <v>0</v>
      </c>
      <c r="AB2319" s="342">
        <f t="shared" si="265"/>
        <v>0</v>
      </c>
      <c r="AC2319" s="109">
        <f t="shared" si="269"/>
        <v>0</v>
      </c>
      <c r="AD2319" s="109">
        <f>IF(C2319=A_Stammdaten!$B$12,E_SAV!$S2319-E_SAV!$AE2319,HLOOKUP(A_Stammdaten!$B$12-1,$AF$4:$AL$4004,ROW(C2319)-3,FALSE)-$AE2319)</f>
        <v>0</v>
      </c>
      <c r="AE2319" s="109">
        <f>HLOOKUP(A_Stammdaten!$B$12,$AF$4:$AL$4004,ROW(C2319)-3,FALSE)</f>
        <v>0</v>
      </c>
      <c r="AF2319" s="109">
        <f t="shared" si="267"/>
        <v>0</v>
      </c>
      <c r="AG2319" s="109">
        <f t="shared" si="264"/>
        <v>0</v>
      </c>
      <c r="AH2319" s="109">
        <f t="shared" si="264"/>
        <v>0</v>
      </c>
      <c r="AI2319" s="109">
        <f t="shared" si="264"/>
        <v>0</v>
      </c>
      <c r="AJ2319" s="109">
        <f t="shared" si="263"/>
        <v>0</v>
      </c>
      <c r="AK2319" s="109">
        <f t="shared" si="263"/>
        <v>0</v>
      </c>
      <c r="AL2319" s="109">
        <f t="shared" si="263"/>
        <v>0</v>
      </c>
    </row>
    <row r="2320" spans="1:38" x14ac:dyDescent="0.3">
      <c r="A2320" s="421"/>
      <c r="B2320" s="421"/>
      <c r="C2320" s="422"/>
      <c r="D2320" s="423"/>
      <c r="E2320" s="421"/>
      <c r="F2320" s="421"/>
      <c r="G2320" s="421"/>
      <c r="H2320" s="421"/>
      <c r="I2320" s="421"/>
      <c r="J2320" s="421"/>
      <c r="K2320" s="421"/>
      <c r="L2320" s="421"/>
      <c r="M2320" s="423"/>
      <c r="N2320" s="340">
        <f>IF(C2320&gt;A_Stammdaten!$B$12,0,SUM(E2320,F2320,H2320,J2320:K2320)-SUM(G2320,I2320,L2320:M2320))</f>
        <v>0</v>
      </c>
      <c r="O2320" s="421"/>
      <c r="P2320" s="421"/>
      <c r="Q2320" s="421"/>
      <c r="R2320" s="421"/>
      <c r="S2320" s="108">
        <f t="shared" si="268"/>
        <v>0</v>
      </c>
      <c r="T2320" s="341">
        <f>IF(ISBLANK($B2320),0,VLOOKUP($B2320,Listen!$A$2:$C$45,2,FALSE))</f>
        <v>0</v>
      </c>
      <c r="U2320" s="341">
        <f>IF(ISBLANK($B2320),0,VLOOKUP($B2320,Listen!$A$2:$C$45,3,FALSE))</f>
        <v>0</v>
      </c>
      <c r="V2320" s="342">
        <f t="shared" si="266"/>
        <v>0</v>
      </c>
      <c r="W2320" s="342">
        <f t="shared" si="265"/>
        <v>0</v>
      </c>
      <c r="X2320" s="342">
        <f t="shared" si="265"/>
        <v>0</v>
      </c>
      <c r="Y2320" s="342">
        <f t="shared" si="265"/>
        <v>0</v>
      </c>
      <c r="Z2320" s="342">
        <f t="shared" si="265"/>
        <v>0</v>
      </c>
      <c r="AA2320" s="342">
        <f t="shared" si="265"/>
        <v>0</v>
      </c>
      <c r="AB2320" s="342">
        <f t="shared" si="265"/>
        <v>0</v>
      </c>
      <c r="AC2320" s="109">
        <f t="shared" si="269"/>
        <v>0</v>
      </c>
      <c r="AD2320" s="109">
        <f>IF(C2320=A_Stammdaten!$B$12,E_SAV!$S2320-E_SAV!$AE2320,HLOOKUP(A_Stammdaten!$B$12-1,$AF$4:$AL$4004,ROW(C2320)-3,FALSE)-$AE2320)</f>
        <v>0</v>
      </c>
      <c r="AE2320" s="109">
        <f>HLOOKUP(A_Stammdaten!$B$12,$AF$4:$AL$4004,ROW(C2320)-3,FALSE)</f>
        <v>0</v>
      </c>
      <c r="AF2320" s="109">
        <f t="shared" si="267"/>
        <v>0</v>
      </c>
      <c r="AG2320" s="109">
        <f t="shared" si="264"/>
        <v>0</v>
      </c>
      <c r="AH2320" s="109">
        <f t="shared" si="264"/>
        <v>0</v>
      </c>
      <c r="AI2320" s="109">
        <f t="shared" si="264"/>
        <v>0</v>
      </c>
      <c r="AJ2320" s="109">
        <f t="shared" si="263"/>
        <v>0</v>
      </c>
      <c r="AK2320" s="109">
        <f t="shared" si="263"/>
        <v>0</v>
      </c>
      <c r="AL2320" s="109">
        <f t="shared" si="263"/>
        <v>0</v>
      </c>
    </row>
    <row r="2321" spans="1:38" x14ac:dyDescent="0.3">
      <c r="A2321" s="421"/>
      <c r="B2321" s="421"/>
      <c r="C2321" s="422"/>
      <c r="D2321" s="423"/>
      <c r="E2321" s="421"/>
      <c r="F2321" s="421"/>
      <c r="G2321" s="421"/>
      <c r="H2321" s="421"/>
      <c r="I2321" s="421"/>
      <c r="J2321" s="421"/>
      <c r="K2321" s="421"/>
      <c r="L2321" s="421"/>
      <c r="M2321" s="423"/>
      <c r="N2321" s="340">
        <f>IF(C2321&gt;A_Stammdaten!$B$12,0,SUM(E2321,F2321,H2321,J2321:K2321)-SUM(G2321,I2321,L2321:M2321))</f>
        <v>0</v>
      </c>
      <c r="O2321" s="421"/>
      <c r="P2321" s="421"/>
      <c r="Q2321" s="421"/>
      <c r="R2321" s="421"/>
      <c r="S2321" s="108">
        <f t="shared" si="268"/>
        <v>0</v>
      </c>
      <c r="T2321" s="341">
        <f>IF(ISBLANK($B2321),0,VLOOKUP($B2321,Listen!$A$2:$C$45,2,FALSE))</f>
        <v>0</v>
      </c>
      <c r="U2321" s="341">
        <f>IF(ISBLANK($B2321),0,VLOOKUP($B2321,Listen!$A$2:$C$45,3,FALSE))</f>
        <v>0</v>
      </c>
      <c r="V2321" s="342">
        <f t="shared" si="266"/>
        <v>0</v>
      </c>
      <c r="W2321" s="342">
        <f t="shared" si="265"/>
        <v>0</v>
      </c>
      <c r="X2321" s="342">
        <f t="shared" si="265"/>
        <v>0</v>
      </c>
      <c r="Y2321" s="342">
        <f t="shared" si="265"/>
        <v>0</v>
      </c>
      <c r="Z2321" s="342">
        <f t="shared" si="265"/>
        <v>0</v>
      </c>
      <c r="AA2321" s="342">
        <f t="shared" si="265"/>
        <v>0</v>
      </c>
      <c r="AB2321" s="342">
        <f t="shared" si="265"/>
        <v>0</v>
      </c>
      <c r="AC2321" s="109">
        <f t="shared" si="269"/>
        <v>0</v>
      </c>
      <c r="AD2321" s="109">
        <f>IF(C2321=A_Stammdaten!$B$12,E_SAV!$S2321-E_SAV!$AE2321,HLOOKUP(A_Stammdaten!$B$12-1,$AF$4:$AL$4004,ROW(C2321)-3,FALSE)-$AE2321)</f>
        <v>0</v>
      </c>
      <c r="AE2321" s="109">
        <f>HLOOKUP(A_Stammdaten!$B$12,$AF$4:$AL$4004,ROW(C2321)-3,FALSE)</f>
        <v>0</v>
      </c>
      <c r="AF2321" s="109">
        <f t="shared" si="267"/>
        <v>0</v>
      </c>
      <c r="AG2321" s="109">
        <f t="shared" si="264"/>
        <v>0</v>
      </c>
      <c r="AH2321" s="109">
        <f t="shared" si="264"/>
        <v>0</v>
      </c>
      <c r="AI2321" s="109">
        <f t="shared" si="264"/>
        <v>0</v>
      </c>
      <c r="AJ2321" s="109">
        <f t="shared" si="263"/>
        <v>0</v>
      </c>
      <c r="AK2321" s="109">
        <f t="shared" si="263"/>
        <v>0</v>
      </c>
      <c r="AL2321" s="109">
        <f t="shared" si="263"/>
        <v>0</v>
      </c>
    </row>
    <row r="2322" spans="1:38" x14ac:dyDescent="0.3">
      <c r="A2322" s="421"/>
      <c r="B2322" s="421"/>
      <c r="C2322" s="422"/>
      <c r="D2322" s="423"/>
      <c r="E2322" s="421"/>
      <c r="F2322" s="421"/>
      <c r="G2322" s="421"/>
      <c r="H2322" s="421"/>
      <c r="I2322" s="421"/>
      <c r="J2322" s="421"/>
      <c r="K2322" s="421"/>
      <c r="L2322" s="421"/>
      <c r="M2322" s="423"/>
      <c r="N2322" s="340">
        <f>IF(C2322&gt;A_Stammdaten!$B$12,0,SUM(E2322,F2322,H2322,J2322:K2322)-SUM(G2322,I2322,L2322:M2322))</f>
        <v>0</v>
      </c>
      <c r="O2322" s="421"/>
      <c r="P2322" s="421"/>
      <c r="Q2322" s="421"/>
      <c r="R2322" s="421"/>
      <c r="S2322" s="108">
        <f t="shared" si="268"/>
        <v>0</v>
      </c>
      <c r="T2322" s="341">
        <f>IF(ISBLANK($B2322),0,VLOOKUP($B2322,Listen!$A$2:$C$45,2,FALSE))</f>
        <v>0</v>
      </c>
      <c r="U2322" s="341">
        <f>IF(ISBLANK($B2322),0,VLOOKUP($B2322,Listen!$A$2:$C$45,3,FALSE))</f>
        <v>0</v>
      </c>
      <c r="V2322" s="342">
        <f t="shared" si="266"/>
        <v>0</v>
      </c>
      <c r="W2322" s="342">
        <f t="shared" si="265"/>
        <v>0</v>
      </c>
      <c r="X2322" s="342">
        <f t="shared" si="265"/>
        <v>0</v>
      </c>
      <c r="Y2322" s="342">
        <f t="shared" si="265"/>
        <v>0</v>
      </c>
      <c r="Z2322" s="342">
        <f t="shared" si="265"/>
        <v>0</v>
      </c>
      <c r="AA2322" s="342">
        <f t="shared" si="265"/>
        <v>0</v>
      </c>
      <c r="AB2322" s="342">
        <f t="shared" si="265"/>
        <v>0</v>
      </c>
      <c r="AC2322" s="109">
        <f t="shared" si="269"/>
        <v>0</v>
      </c>
      <c r="AD2322" s="109">
        <f>IF(C2322=A_Stammdaten!$B$12,E_SAV!$S2322-E_SAV!$AE2322,HLOOKUP(A_Stammdaten!$B$12-1,$AF$4:$AL$4004,ROW(C2322)-3,FALSE)-$AE2322)</f>
        <v>0</v>
      </c>
      <c r="AE2322" s="109">
        <f>HLOOKUP(A_Stammdaten!$B$12,$AF$4:$AL$4004,ROW(C2322)-3,FALSE)</f>
        <v>0</v>
      </c>
      <c r="AF2322" s="109">
        <f t="shared" si="267"/>
        <v>0</v>
      </c>
      <c r="AG2322" s="109">
        <f t="shared" si="264"/>
        <v>0</v>
      </c>
      <c r="AH2322" s="109">
        <f t="shared" si="264"/>
        <v>0</v>
      </c>
      <c r="AI2322" s="109">
        <f t="shared" si="264"/>
        <v>0</v>
      </c>
      <c r="AJ2322" s="109">
        <f t="shared" si="263"/>
        <v>0</v>
      </c>
      <c r="AK2322" s="109">
        <f t="shared" si="263"/>
        <v>0</v>
      </c>
      <c r="AL2322" s="109">
        <f t="shared" si="263"/>
        <v>0</v>
      </c>
    </row>
    <row r="2323" spans="1:38" x14ac:dyDescent="0.3">
      <c r="A2323" s="421"/>
      <c r="B2323" s="421"/>
      <c r="C2323" s="422"/>
      <c r="D2323" s="423"/>
      <c r="E2323" s="421"/>
      <c r="F2323" s="421"/>
      <c r="G2323" s="421"/>
      <c r="H2323" s="421"/>
      <c r="I2323" s="421"/>
      <c r="J2323" s="421"/>
      <c r="K2323" s="421"/>
      <c r="L2323" s="421"/>
      <c r="M2323" s="423"/>
      <c r="N2323" s="340">
        <f>IF(C2323&gt;A_Stammdaten!$B$12,0,SUM(E2323,F2323,H2323,J2323:K2323)-SUM(G2323,I2323,L2323:M2323))</f>
        <v>0</v>
      </c>
      <c r="O2323" s="421"/>
      <c r="P2323" s="421"/>
      <c r="Q2323" s="421"/>
      <c r="R2323" s="421"/>
      <c r="S2323" s="108">
        <f t="shared" si="268"/>
        <v>0</v>
      </c>
      <c r="T2323" s="341">
        <f>IF(ISBLANK($B2323),0,VLOOKUP($B2323,Listen!$A$2:$C$45,2,FALSE))</f>
        <v>0</v>
      </c>
      <c r="U2323" s="341">
        <f>IF(ISBLANK($B2323),0,VLOOKUP($B2323,Listen!$A$2:$C$45,3,FALSE))</f>
        <v>0</v>
      </c>
      <c r="V2323" s="342">
        <f t="shared" si="266"/>
        <v>0</v>
      </c>
      <c r="W2323" s="342">
        <f t="shared" si="265"/>
        <v>0</v>
      </c>
      <c r="X2323" s="342">
        <f t="shared" si="265"/>
        <v>0</v>
      </c>
      <c r="Y2323" s="342">
        <f t="shared" si="265"/>
        <v>0</v>
      </c>
      <c r="Z2323" s="342">
        <f t="shared" si="265"/>
        <v>0</v>
      </c>
      <c r="AA2323" s="342">
        <f t="shared" si="265"/>
        <v>0</v>
      </c>
      <c r="AB2323" s="342">
        <f t="shared" si="265"/>
        <v>0</v>
      </c>
      <c r="AC2323" s="109">
        <f t="shared" si="269"/>
        <v>0</v>
      </c>
      <c r="AD2323" s="109">
        <f>IF(C2323=A_Stammdaten!$B$12,E_SAV!$S2323-E_SAV!$AE2323,HLOOKUP(A_Stammdaten!$B$12-1,$AF$4:$AL$4004,ROW(C2323)-3,FALSE)-$AE2323)</f>
        <v>0</v>
      </c>
      <c r="AE2323" s="109">
        <f>HLOOKUP(A_Stammdaten!$B$12,$AF$4:$AL$4004,ROW(C2323)-3,FALSE)</f>
        <v>0</v>
      </c>
      <c r="AF2323" s="109">
        <f t="shared" si="267"/>
        <v>0</v>
      </c>
      <c r="AG2323" s="109">
        <f t="shared" si="264"/>
        <v>0</v>
      </c>
      <c r="AH2323" s="109">
        <f t="shared" si="264"/>
        <v>0</v>
      </c>
      <c r="AI2323" s="109">
        <f t="shared" si="264"/>
        <v>0</v>
      </c>
      <c r="AJ2323" s="109">
        <f t="shared" si="263"/>
        <v>0</v>
      </c>
      <c r="AK2323" s="109">
        <f t="shared" si="263"/>
        <v>0</v>
      </c>
      <c r="AL2323" s="109">
        <f t="shared" si="263"/>
        <v>0</v>
      </c>
    </row>
    <row r="2324" spans="1:38" x14ac:dyDescent="0.3">
      <c r="A2324" s="421"/>
      <c r="B2324" s="421"/>
      <c r="C2324" s="422"/>
      <c r="D2324" s="423"/>
      <c r="E2324" s="421"/>
      <c r="F2324" s="421"/>
      <c r="G2324" s="421"/>
      <c r="H2324" s="421"/>
      <c r="I2324" s="421"/>
      <c r="J2324" s="421"/>
      <c r="K2324" s="421"/>
      <c r="L2324" s="421"/>
      <c r="M2324" s="423"/>
      <c r="N2324" s="340">
        <f>IF(C2324&gt;A_Stammdaten!$B$12,0,SUM(E2324,F2324,H2324,J2324:K2324)-SUM(G2324,I2324,L2324:M2324))</f>
        <v>0</v>
      </c>
      <c r="O2324" s="421"/>
      <c r="P2324" s="421"/>
      <c r="Q2324" s="421"/>
      <c r="R2324" s="421"/>
      <c r="S2324" s="108">
        <f t="shared" si="268"/>
        <v>0</v>
      </c>
      <c r="T2324" s="341">
        <f>IF(ISBLANK($B2324),0,VLOOKUP($B2324,Listen!$A$2:$C$45,2,FALSE))</f>
        <v>0</v>
      </c>
      <c r="U2324" s="341">
        <f>IF(ISBLANK($B2324),0,VLOOKUP($B2324,Listen!$A$2:$C$45,3,FALSE))</f>
        <v>0</v>
      </c>
      <c r="V2324" s="342">
        <f t="shared" si="266"/>
        <v>0</v>
      </c>
      <c r="W2324" s="342">
        <f t="shared" si="265"/>
        <v>0</v>
      </c>
      <c r="X2324" s="342">
        <f t="shared" si="265"/>
        <v>0</v>
      </c>
      <c r="Y2324" s="342">
        <f t="shared" si="265"/>
        <v>0</v>
      </c>
      <c r="Z2324" s="342">
        <f t="shared" si="265"/>
        <v>0</v>
      </c>
      <c r="AA2324" s="342">
        <f t="shared" si="265"/>
        <v>0</v>
      </c>
      <c r="AB2324" s="342">
        <f t="shared" si="265"/>
        <v>0</v>
      </c>
      <c r="AC2324" s="109">
        <f t="shared" si="269"/>
        <v>0</v>
      </c>
      <c r="AD2324" s="109">
        <f>IF(C2324=A_Stammdaten!$B$12,E_SAV!$S2324-E_SAV!$AE2324,HLOOKUP(A_Stammdaten!$B$12-1,$AF$4:$AL$4004,ROW(C2324)-3,FALSE)-$AE2324)</f>
        <v>0</v>
      </c>
      <c r="AE2324" s="109">
        <f>HLOOKUP(A_Stammdaten!$B$12,$AF$4:$AL$4004,ROW(C2324)-3,FALSE)</f>
        <v>0</v>
      </c>
      <c r="AF2324" s="109">
        <f t="shared" si="267"/>
        <v>0</v>
      </c>
      <c r="AG2324" s="109">
        <f t="shared" si="264"/>
        <v>0</v>
      </c>
      <c r="AH2324" s="109">
        <f t="shared" si="264"/>
        <v>0</v>
      </c>
      <c r="AI2324" s="109">
        <f t="shared" si="264"/>
        <v>0</v>
      </c>
      <c r="AJ2324" s="109">
        <f t="shared" si="263"/>
        <v>0</v>
      </c>
      <c r="AK2324" s="109">
        <f t="shared" si="263"/>
        <v>0</v>
      </c>
      <c r="AL2324" s="109">
        <f t="shared" si="263"/>
        <v>0</v>
      </c>
    </row>
    <row r="2325" spans="1:38" x14ac:dyDescent="0.3">
      <c r="A2325" s="421"/>
      <c r="B2325" s="421"/>
      <c r="C2325" s="422"/>
      <c r="D2325" s="423"/>
      <c r="E2325" s="421"/>
      <c r="F2325" s="421"/>
      <c r="G2325" s="421"/>
      <c r="H2325" s="421"/>
      <c r="I2325" s="421"/>
      <c r="J2325" s="421"/>
      <c r="K2325" s="421"/>
      <c r="L2325" s="421"/>
      <c r="M2325" s="423"/>
      <c r="N2325" s="340">
        <f>IF(C2325&gt;A_Stammdaten!$B$12,0,SUM(E2325,F2325,H2325,J2325:K2325)-SUM(G2325,I2325,L2325:M2325))</f>
        <v>0</v>
      </c>
      <c r="O2325" s="421"/>
      <c r="P2325" s="421"/>
      <c r="Q2325" s="421"/>
      <c r="R2325" s="421"/>
      <c r="S2325" s="108">
        <f t="shared" si="268"/>
        <v>0</v>
      </c>
      <c r="T2325" s="341">
        <f>IF(ISBLANK($B2325),0,VLOOKUP($B2325,Listen!$A$2:$C$45,2,FALSE))</f>
        <v>0</v>
      </c>
      <c r="U2325" s="341">
        <f>IF(ISBLANK($B2325),0,VLOOKUP($B2325,Listen!$A$2:$C$45,3,FALSE))</f>
        <v>0</v>
      </c>
      <c r="V2325" s="342">
        <f t="shared" si="266"/>
        <v>0</v>
      </c>
      <c r="W2325" s="342">
        <f t="shared" si="265"/>
        <v>0</v>
      </c>
      <c r="X2325" s="342">
        <f t="shared" si="265"/>
        <v>0</v>
      </c>
      <c r="Y2325" s="342">
        <f t="shared" si="265"/>
        <v>0</v>
      </c>
      <c r="Z2325" s="342">
        <f t="shared" si="265"/>
        <v>0</v>
      </c>
      <c r="AA2325" s="342">
        <f t="shared" si="265"/>
        <v>0</v>
      </c>
      <c r="AB2325" s="342">
        <f t="shared" si="265"/>
        <v>0</v>
      </c>
      <c r="AC2325" s="109">
        <f t="shared" si="269"/>
        <v>0</v>
      </c>
      <c r="AD2325" s="109">
        <f>IF(C2325=A_Stammdaten!$B$12,E_SAV!$S2325-E_SAV!$AE2325,HLOOKUP(A_Stammdaten!$B$12-1,$AF$4:$AL$4004,ROW(C2325)-3,FALSE)-$AE2325)</f>
        <v>0</v>
      </c>
      <c r="AE2325" s="109">
        <f>HLOOKUP(A_Stammdaten!$B$12,$AF$4:$AL$4004,ROW(C2325)-3,FALSE)</f>
        <v>0</v>
      </c>
      <c r="AF2325" s="109">
        <f t="shared" si="267"/>
        <v>0</v>
      </c>
      <c r="AG2325" s="109">
        <f t="shared" si="264"/>
        <v>0</v>
      </c>
      <c r="AH2325" s="109">
        <f t="shared" si="264"/>
        <v>0</v>
      </c>
      <c r="AI2325" s="109">
        <f t="shared" si="264"/>
        <v>0</v>
      </c>
      <c r="AJ2325" s="109">
        <f t="shared" si="263"/>
        <v>0</v>
      </c>
      <c r="AK2325" s="109">
        <f t="shared" si="263"/>
        <v>0</v>
      </c>
      <c r="AL2325" s="109">
        <f t="shared" si="263"/>
        <v>0</v>
      </c>
    </row>
    <row r="2326" spans="1:38" x14ac:dyDescent="0.3">
      <c r="A2326" s="421"/>
      <c r="B2326" s="421"/>
      <c r="C2326" s="422"/>
      <c r="D2326" s="423"/>
      <c r="E2326" s="421"/>
      <c r="F2326" s="421"/>
      <c r="G2326" s="421"/>
      <c r="H2326" s="421"/>
      <c r="I2326" s="421"/>
      <c r="J2326" s="421"/>
      <c r="K2326" s="421"/>
      <c r="L2326" s="421"/>
      <c r="M2326" s="423"/>
      <c r="N2326" s="340">
        <f>IF(C2326&gt;A_Stammdaten!$B$12,0,SUM(E2326,F2326,H2326,J2326:K2326)-SUM(G2326,I2326,L2326:M2326))</f>
        <v>0</v>
      </c>
      <c r="O2326" s="421"/>
      <c r="P2326" s="421"/>
      <c r="Q2326" s="421"/>
      <c r="R2326" s="421"/>
      <c r="S2326" s="108">
        <f t="shared" si="268"/>
        <v>0</v>
      </c>
      <c r="T2326" s="341">
        <f>IF(ISBLANK($B2326),0,VLOOKUP($B2326,Listen!$A$2:$C$45,2,FALSE))</f>
        <v>0</v>
      </c>
      <c r="U2326" s="341">
        <f>IF(ISBLANK($B2326),0,VLOOKUP($B2326,Listen!$A$2:$C$45,3,FALSE))</f>
        <v>0</v>
      </c>
      <c r="V2326" s="342">
        <f t="shared" si="266"/>
        <v>0</v>
      </c>
      <c r="W2326" s="342">
        <f t="shared" si="265"/>
        <v>0</v>
      </c>
      <c r="X2326" s="342">
        <f t="shared" si="265"/>
        <v>0</v>
      </c>
      <c r="Y2326" s="342">
        <f t="shared" si="265"/>
        <v>0</v>
      </c>
      <c r="Z2326" s="342">
        <f t="shared" si="265"/>
        <v>0</v>
      </c>
      <c r="AA2326" s="342">
        <f t="shared" si="265"/>
        <v>0</v>
      </c>
      <c r="AB2326" s="342">
        <f t="shared" si="265"/>
        <v>0</v>
      </c>
      <c r="AC2326" s="109">
        <f t="shared" si="269"/>
        <v>0</v>
      </c>
      <c r="AD2326" s="109">
        <f>IF(C2326=A_Stammdaten!$B$12,E_SAV!$S2326-E_SAV!$AE2326,HLOOKUP(A_Stammdaten!$B$12-1,$AF$4:$AL$4004,ROW(C2326)-3,FALSE)-$AE2326)</f>
        <v>0</v>
      </c>
      <c r="AE2326" s="109">
        <f>HLOOKUP(A_Stammdaten!$B$12,$AF$4:$AL$4004,ROW(C2326)-3,FALSE)</f>
        <v>0</v>
      </c>
      <c r="AF2326" s="109">
        <f t="shared" si="267"/>
        <v>0</v>
      </c>
      <c r="AG2326" s="109">
        <f t="shared" si="264"/>
        <v>0</v>
      </c>
      <c r="AH2326" s="109">
        <f t="shared" si="264"/>
        <v>0</v>
      </c>
      <c r="AI2326" s="109">
        <f t="shared" si="264"/>
        <v>0</v>
      </c>
      <c r="AJ2326" s="109">
        <f t="shared" si="263"/>
        <v>0</v>
      </c>
      <c r="AK2326" s="109">
        <f t="shared" si="263"/>
        <v>0</v>
      </c>
      <c r="AL2326" s="109">
        <f t="shared" si="263"/>
        <v>0</v>
      </c>
    </row>
    <row r="2327" spans="1:38" x14ac:dyDescent="0.3">
      <c r="A2327" s="421"/>
      <c r="B2327" s="421"/>
      <c r="C2327" s="422"/>
      <c r="D2327" s="423"/>
      <c r="E2327" s="421"/>
      <c r="F2327" s="421"/>
      <c r="G2327" s="421"/>
      <c r="H2327" s="421"/>
      <c r="I2327" s="421"/>
      <c r="J2327" s="421"/>
      <c r="K2327" s="421"/>
      <c r="L2327" s="421"/>
      <c r="M2327" s="423"/>
      <c r="N2327" s="340">
        <f>IF(C2327&gt;A_Stammdaten!$B$12,0,SUM(E2327,F2327,H2327,J2327:K2327)-SUM(G2327,I2327,L2327:M2327))</f>
        <v>0</v>
      </c>
      <c r="O2327" s="421"/>
      <c r="P2327" s="421"/>
      <c r="Q2327" s="421"/>
      <c r="R2327" s="421"/>
      <c r="S2327" s="108">
        <f t="shared" si="268"/>
        <v>0</v>
      </c>
      <c r="T2327" s="341">
        <f>IF(ISBLANK($B2327),0,VLOOKUP($B2327,Listen!$A$2:$C$45,2,FALSE))</f>
        <v>0</v>
      </c>
      <c r="U2327" s="341">
        <f>IF(ISBLANK($B2327),0,VLOOKUP($B2327,Listen!$A$2:$C$45,3,FALSE))</f>
        <v>0</v>
      </c>
      <c r="V2327" s="342">
        <f t="shared" si="266"/>
        <v>0</v>
      </c>
      <c r="W2327" s="342">
        <f t="shared" si="265"/>
        <v>0</v>
      </c>
      <c r="X2327" s="342">
        <f t="shared" si="265"/>
        <v>0</v>
      </c>
      <c r="Y2327" s="342">
        <f t="shared" si="265"/>
        <v>0</v>
      </c>
      <c r="Z2327" s="342">
        <f t="shared" si="265"/>
        <v>0</v>
      </c>
      <c r="AA2327" s="342">
        <f t="shared" si="265"/>
        <v>0</v>
      </c>
      <c r="AB2327" s="342">
        <f t="shared" si="265"/>
        <v>0</v>
      </c>
      <c r="AC2327" s="109">
        <f t="shared" si="269"/>
        <v>0</v>
      </c>
      <c r="AD2327" s="109">
        <f>IF(C2327=A_Stammdaten!$B$12,E_SAV!$S2327-E_SAV!$AE2327,HLOOKUP(A_Stammdaten!$B$12-1,$AF$4:$AL$4004,ROW(C2327)-3,FALSE)-$AE2327)</f>
        <v>0</v>
      </c>
      <c r="AE2327" s="109">
        <f>HLOOKUP(A_Stammdaten!$B$12,$AF$4:$AL$4004,ROW(C2327)-3,FALSE)</f>
        <v>0</v>
      </c>
      <c r="AF2327" s="109">
        <f t="shared" si="267"/>
        <v>0</v>
      </c>
      <c r="AG2327" s="109">
        <f t="shared" si="264"/>
        <v>0</v>
      </c>
      <c r="AH2327" s="109">
        <f t="shared" si="264"/>
        <v>0</v>
      </c>
      <c r="AI2327" s="109">
        <f t="shared" si="264"/>
        <v>0</v>
      </c>
      <c r="AJ2327" s="109">
        <f t="shared" si="263"/>
        <v>0</v>
      </c>
      <c r="AK2327" s="109">
        <f t="shared" si="263"/>
        <v>0</v>
      </c>
      <c r="AL2327" s="109">
        <f t="shared" si="263"/>
        <v>0</v>
      </c>
    </row>
    <row r="2328" spans="1:38" x14ac:dyDescent="0.3">
      <c r="A2328" s="421"/>
      <c r="B2328" s="421"/>
      <c r="C2328" s="422"/>
      <c r="D2328" s="423"/>
      <c r="E2328" s="421"/>
      <c r="F2328" s="421"/>
      <c r="G2328" s="421"/>
      <c r="H2328" s="421"/>
      <c r="I2328" s="421"/>
      <c r="J2328" s="421"/>
      <c r="K2328" s="421"/>
      <c r="L2328" s="421"/>
      <c r="M2328" s="423"/>
      <c r="N2328" s="340">
        <f>IF(C2328&gt;A_Stammdaten!$B$12,0,SUM(E2328,F2328,H2328,J2328:K2328)-SUM(G2328,I2328,L2328:M2328))</f>
        <v>0</v>
      </c>
      <c r="O2328" s="421"/>
      <c r="P2328" s="421"/>
      <c r="Q2328" s="421"/>
      <c r="R2328" s="421"/>
      <c r="S2328" s="108">
        <f t="shared" si="268"/>
        <v>0</v>
      </c>
      <c r="T2328" s="341">
        <f>IF(ISBLANK($B2328),0,VLOOKUP($B2328,Listen!$A$2:$C$45,2,FALSE))</f>
        <v>0</v>
      </c>
      <c r="U2328" s="341">
        <f>IF(ISBLANK($B2328),0,VLOOKUP($B2328,Listen!$A$2:$C$45,3,FALSE))</f>
        <v>0</v>
      </c>
      <c r="V2328" s="342">
        <f t="shared" si="266"/>
        <v>0</v>
      </c>
      <c r="W2328" s="342">
        <f t="shared" si="265"/>
        <v>0</v>
      </c>
      <c r="X2328" s="342">
        <f t="shared" si="265"/>
        <v>0</v>
      </c>
      <c r="Y2328" s="342">
        <f t="shared" si="265"/>
        <v>0</v>
      </c>
      <c r="Z2328" s="342">
        <f t="shared" si="265"/>
        <v>0</v>
      </c>
      <c r="AA2328" s="342">
        <f t="shared" si="265"/>
        <v>0</v>
      </c>
      <c r="AB2328" s="342">
        <f t="shared" si="265"/>
        <v>0</v>
      </c>
      <c r="AC2328" s="109">
        <f t="shared" si="269"/>
        <v>0</v>
      </c>
      <c r="AD2328" s="109">
        <f>IF(C2328=A_Stammdaten!$B$12,E_SAV!$S2328-E_SAV!$AE2328,HLOOKUP(A_Stammdaten!$B$12-1,$AF$4:$AL$4004,ROW(C2328)-3,FALSE)-$AE2328)</f>
        <v>0</v>
      </c>
      <c r="AE2328" s="109">
        <f>HLOOKUP(A_Stammdaten!$B$12,$AF$4:$AL$4004,ROW(C2328)-3,FALSE)</f>
        <v>0</v>
      </c>
      <c r="AF2328" s="109">
        <f t="shared" si="267"/>
        <v>0</v>
      </c>
      <c r="AG2328" s="109">
        <f t="shared" si="264"/>
        <v>0</v>
      </c>
      <c r="AH2328" s="109">
        <f t="shared" si="264"/>
        <v>0</v>
      </c>
      <c r="AI2328" s="109">
        <f t="shared" si="264"/>
        <v>0</v>
      </c>
      <c r="AJ2328" s="109">
        <f t="shared" si="263"/>
        <v>0</v>
      </c>
      <c r="AK2328" s="109">
        <f t="shared" si="263"/>
        <v>0</v>
      </c>
      <c r="AL2328" s="109">
        <f t="shared" si="263"/>
        <v>0</v>
      </c>
    </row>
    <row r="2329" spans="1:38" x14ac:dyDescent="0.3">
      <c r="A2329" s="421"/>
      <c r="B2329" s="421"/>
      <c r="C2329" s="422"/>
      <c r="D2329" s="423"/>
      <c r="E2329" s="421"/>
      <c r="F2329" s="421"/>
      <c r="G2329" s="421"/>
      <c r="H2329" s="421"/>
      <c r="I2329" s="421"/>
      <c r="J2329" s="421"/>
      <c r="K2329" s="421"/>
      <c r="L2329" s="421"/>
      <c r="M2329" s="423"/>
      <c r="N2329" s="340">
        <f>IF(C2329&gt;A_Stammdaten!$B$12,0,SUM(E2329,F2329,H2329,J2329:K2329)-SUM(G2329,I2329,L2329:M2329))</f>
        <v>0</v>
      </c>
      <c r="O2329" s="421"/>
      <c r="P2329" s="421"/>
      <c r="Q2329" s="421"/>
      <c r="R2329" s="421"/>
      <c r="S2329" s="108">
        <f t="shared" si="268"/>
        <v>0</v>
      </c>
      <c r="T2329" s="341">
        <f>IF(ISBLANK($B2329),0,VLOOKUP($B2329,Listen!$A$2:$C$45,2,FALSE))</f>
        <v>0</v>
      </c>
      <c r="U2329" s="341">
        <f>IF(ISBLANK($B2329),0,VLOOKUP($B2329,Listen!$A$2:$C$45,3,FALSE))</f>
        <v>0</v>
      </c>
      <c r="V2329" s="342">
        <f t="shared" si="266"/>
        <v>0</v>
      </c>
      <c r="W2329" s="342">
        <f t="shared" si="265"/>
        <v>0</v>
      </c>
      <c r="X2329" s="342">
        <f t="shared" si="265"/>
        <v>0</v>
      </c>
      <c r="Y2329" s="342">
        <f t="shared" si="265"/>
        <v>0</v>
      </c>
      <c r="Z2329" s="342">
        <f t="shared" si="265"/>
        <v>0</v>
      </c>
      <c r="AA2329" s="342">
        <f t="shared" si="265"/>
        <v>0</v>
      </c>
      <c r="AB2329" s="342">
        <f t="shared" si="265"/>
        <v>0</v>
      </c>
      <c r="AC2329" s="109">
        <f t="shared" si="269"/>
        <v>0</v>
      </c>
      <c r="AD2329" s="109">
        <f>IF(C2329=A_Stammdaten!$B$12,E_SAV!$S2329-E_SAV!$AE2329,HLOOKUP(A_Stammdaten!$B$12-1,$AF$4:$AL$4004,ROW(C2329)-3,FALSE)-$AE2329)</f>
        <v>0</v>
      </c>
      <c r="AE2329" s="109">
        <f>HLOOKUP(A_Stammdaten!$B$12,$AF$4:$AL$4004,ROW(C2329)-3,FALSE)</f>
        <v>0</v>
      </c>
      <c r="AF2329" s="109">
        <f t="shared" si="267"/>
        <v>0</v>
      </c>
      <c r="AG2329" s="109">
        <f t="shared" si="264"/>
        <v>0</v>
      </c>
      <c r="AH2329" s="109">
        <f t="shared" si="264"/>
        <v>0</v>
      </c>
      <c r="AI2329" s="109">
        <f t="shared" si="264"/>
        <v>0</v>
      </c>
      <c r="AJ2329" s="109">
        <f t="shared" si="263"/>
        <v>0</v>
      </c>
      <c r="AK2329" s="109">
        <f t="shared" si="263"/>
        <v>0</v>
      </c>
      <c r="AL2329" s="109">
        <f t="shared" si="263"/>
        <v>0</v>
      </c>
    </row>
    <row r="2330" spans="1:38" x14ac:dyDescent="0.3">
      <c r="A2330" s="421"/>
      <c r="B2330" s="421"/>
      <c r="C2330" s="422"/>
      <c r="D2330" s="423"/>
      <c r="E2330" s="421"/>
      <c r="F2330" s="421"/>
      <c r="G2330" s="421"/>
      <c r="H2330" s="421"/>
      <c r="I2330" s="421"/>
      <c r="J2330" s="421"/>
      <c r="K2330" s="421"/>
      <c r="L2330" s="421"/>
      <c r="M2330" s="423"/>
      <c r="N2330" s="340">
        <f>IF(C2330&gt;A_Stammdaten!$B$12,0,SUM(E2330,F2330,H2330,J2330:K2330)-SUM(G2330,I2330,L2330:M2330))</f>
        <v>0</v>
      </c>
      <c r="O2330" s="421"/>
      <c r="P2330" s="421"/>
      <c r="Q2330" s="421"/>
      <c r="R2330" s="421"/>
      <c r="S2330" s="108">
        <f t="shared" si="268"/>
        <v>0</v>
      </c>
      <c r="T2330" s="341">
        <f>IF(ISBLANK($B2330),0,VLOOKUP($B2330,Listen!$A$2:$C$45,2,FALSE))</f>
        <v>0</v>
      </c>
      <c r="U2330" s="341">
        <f>IF(ISBLANK($B2330),0,VLOOKUP($B2330,Listen!$A$2:$C$45,3,FALSE))</f>
        <v>0</v>
      </c>
      <c r="V2330" s="342">
        <f t="shared" si="266"/>
        <v>0</v>
      </c>
      <c r="W2330" s="342">
        <f t="shared" si="265"/>
        <v>0</v>
      </c>
      <c r="X2330" s="342">
        <f t="shared" si="265"/>
        <v>0</v>
      </c>
      <c r="Y2330" s="342">
        <f t="shared" si="265"/>
        <v>0</v>
      </c>
      <c r="Z2330" s="342">
        <f t="shared" si="265"/>
        <v>0</v>
      </c>
      <c r="AA2330" s="342">
        <f t="shared" si="265"/>
        <v>0</v>
      </c>
      <c r="AB2330" s="342">
        <f t="shared" si="265"/>
        <v>0</v>
      </c>
      <c r="AC2330" s="109">
        <f t="shared" si="269"/>
        <v>0</v>
      </c>
      <c r="AD2330" s="109">
        <f>IF(C2330=A_Stammdaten!$B$12,E_SAV!$S2330-E_SAV!$AE2330,HLOOKUP(A_Stammdaten!$B$12-1,$AF$4:$AL$4004,ROW(C2330)-3,FALSE)-$AE2330)</f>
        <v>0</v>
      </c>
      <c r="AE2330" s="109">
        <f>HLOOKUP(A_Stammdaten!$B$12,$AF$4:$AL$4004,ROW(C2330)-3,FALSE)</f>
        <v>0</v>
      </c>
      <c r="AF2330" s="109">
        <f t="shared" si="267"/>
        <v>0</v>
      </c>
      <c r="AG2330" s="109">
        <f t="shared" si="264"/>
        <v>0</v>
      </c>
      <c r="AH2330" s="109">
        <f t="shared" si="264"/>
        <v>0</v>
      </c>
      <c r="AI2330" s="109">
        <f t="shared" si="264"/>
        <v>0</v>
      </c>
      <c r="AJ2330" s="109">
        <f t="shared" si="263"/>
        <v>0</v>
      </c>
      <c r="AK2330" s="109">
        <f t="shared" si="263"/>
        <v>0</v>
      </c>
      <c r="AL2330" s="109">
        <f t="shared" si="263"/>
        <v>0</v>
      </c>
    </row>
    <row r="2331" spans="1:38" x14ac:dyDescent="0.3">
      <c r="A2331" s="421"/>
      <c r="B2331" s="421"/>
      <c r="C2331" s="422"/>
      <c r="D2331" s="423"/>
      <c r="E2331" s="421"/>
      <c r="F2331" s="421"/>
      <c r="G2331" s="421"/>
      <c r="H2331" s="421"/>
      <c r="I2331" s="421"/>
      <c r="J2331" s="421"/>
      <c r="K2331" s="421"/>
      <c r="L2331" s="421"/>
      <c r="M2331" s="423"/>
      <c r="N2331" s="340">
        <f>IF(C2331&gt;A_Stammdaten!$B$12,0,SUM(E2331,F2331,H2331,J2331:K2331)-SUM(G2331,I2331,L2331:M2331))</f>
        <v>0</v>
      </c>
      <c r="O2331" s="421"/>
      <c r="P2331" s="421"/>
      <c r="Q2331" s="421"/>
      <c r="R2331" s="421"/>
      <c r="S2331" s="108">
        <f t="shared" si="268"/>
        <v>0</v>
      </c>
      <c r="T2331" s="341">
        <f>IF(ISBLANK($B2331),0,VLOOKUP($B2331,Listen!$A$2:$C$45,2,FALSE))</f>
        <v>0</v>
      </c>
      <c r="U2331" s="341">
        <f>IF(ISBLANK($B2331),0,VLOOKUP($B2331,Listen!$A$2:$C$45,3,FALSE))</f>
        <v>0</v>
      </c>
      <c r="V2331" s="342">
        <f t="shared" si="266"/>
        <v>0</v>
      </c>
      <c r="W2331" s="342">
        <f t="shared" si="265"/>
        <v>0</v>
      </c>
      <c r="X2331" s="342">
        <f t="shared" si="265"/>
        <v>0</v>
      </c>
      <c r="Y2331" s="342">
        <f t="shared" si="265"/>
        <v>0</v>
      </c>
      <c r="Z2331" s="342">
        <f t="shared" si="265"/>
        <v>0</v>
      </c>
      <c r="AA2331" s="342">
        <f t="shared" si="265"/>
        <v>0</v>
      </c>
      <c r="AB2331" s="342">
        <f t="shared" si="265"/>
        <v>0</v>
      </c>
      <c r="AC2331" s="109">
        <f t="shared" si="269"/>
        <v>0</v>
      </c>
      <c r="AD2331" s="109">
        <f>IF(C2331=A_Stammdaten!$B$12,E_SAV!$S2331-E_SAV!$AE2331,HLOOKUP(A_Stammdaten!$B$12-1,$AF$4:$AL$4004,ROW(C2331)-3,FALSE)-$AE2331)</f>
        <v>0</v>
      </c>
      <c r="AE2331" s="109">
        <f>HLOOKUP(A_Stammdaten!$B$12,$AF$4:$AL$4004,ROW(C2331)-3,FALSE)</f>
        <v>0</v>
      </c>
      <c r="AF2331" s="109">
        <f t="shared" si="267"/>
        <v>0</v>
      </c>
      <c r="AG2331" s="109">
        <f t="shared" si="264"/>
        <v>0</v>
      </c>
      <c r="AH2331" s="109">
        <f t="shared" si="264"/>
        <v>0</v>
      </c>
      <c r="AI2331" s="109">
        <f t="shared" si="264"/>
        <v>0</v>
      </c>
      <c r="AJ2331" s="109">
        <f t="shared" si="263"/>
        <v>0</v>
      </c>
      <c r="AK2331" s="109">
        <f t="shared" si="263"/>
        <v>0</v>
      </c>
      <c r="AL2331" s="109">
        <f t="shared" si="263"/>
        <v>0</v>
      </c>
    </row>
    <row r="2332" spans="1:38" x14ac:dyDescent="0.3">
      <c r="A2332" s="421"/>
      <c r="B2332" s="421"/>
      <c r="C2332" s="422"/>
      <c r="D2332" s="423"/>
      <c r="E2332" s="421"/>
      <c r="F2332" s="421"/>
      <c r="G2332" s="421"/>
      <c r="H2332" s="421"/>
      <c r="I2332" s="421"/>
      <c r="J2332" s="421"/>
      <c r="K2332" s="421"/>
      <c r="L2332" s="421"/>
      <c r="M2332" s="423"/>
      <c r="N2332" s="340">
        <f>IF(C2332&gt;A_Stammdaten!$B$12,0,SUM(E2332,F2332,H2332,J2332:K2332)-SUM(G2332,I2332,L2332:M2332))</f>
        <v>0</v>
      </c>
      <c r="O2332" s="421"/>
      <c r="P2332" s="421"/>
      <c r="Q2332" s="421"/>
      <c r="R2332" s="421"/>
      <c r="S2332" s="108">
        <f t="shared" si="268"/>
        <v>0</v>
      </c>
      <c r="T2332" s="341">
        <f>IF(ISBLANK($B2332),0,VLOOKUP($B2332,Listen!$A$2:$C$45,2,FALSE))</f>
        <v>0</v>
      </c>
      <c r="U2332" s="341">
        <f>IF(ISBLANK($B2332),0,VLOOKUP($B2332,Listen!$A$2:$C$45,3,FALSE))</f>
        <v>0</v>
      </c>
      <c r="V2332" s="342">
        <f t="shared" si="266"/>
        <v>0</v>
      </c>
      <c r="W2332" s="342">
        <f t="shared" si="265"/>
        <v>0</v>
      </c>
      <c r="X2332" s="342">
        <f t="shared" si="265"/>
        <v>0</v>
      </c>
      <c r="Y2332" s="342">
        <f t="shared" si="265"/>
        <v>0</v>
      </c>
      <c r="Z2332" s="342">
        <f t="shared" si="265"/>
        <v>0</v>
      </c>
      <c r="AA2332" s="342">
        <f t="shared" si="265"/>
        <v>0</v>
      </c>
      <c r="AB2332" s="342">
        <f t="shared" si="265"/>
        <v>0</v>
      </c>
      <c r="AC2332" s="109">
        <f t="shared" si="269"/>
        <v>0</v>
      </c>
      <c r="AD2332" s="109">
        <f>IF(C2332=A_Stammdaten!$B$12,E_SAV!$S2332-E_SAV!$AE2332,HLOOKUP(A_Stammdaten!$B$12-1,$AF$4:$AL$4004,ROW(C2332)-3,FALSE)-$AE2332)</f>
        <v>0</v>
      </c>
      <c r="AE2332" s="109">
        <f>HLOOKUP(A_Stammdaten!$B$12,$AF$4:$AL$4004,ROW(C2332)-3,FALSE)</f>
        <v>0</v>
      </c>
      <c r="AF2332" s="109">
        <f t="shared" si="267"/>
        <v>0</v>
      </c>
      <c r="AG2332" s="109">
        <f t="shared" si="264"/>
        <v>0</v>
      </c>
      <c r="AH2332" s="109">
        <f t="shared" si="264"/>
        <v>0</v>
      </c>
      <c r="AI2332" s="109">
        <f t="shared" si="264"/>
        <v>0</v>
      </c>
      <c r="AJ2332" s="109">
        <f t="shared" si="263"/>
        <v>0</v>
      </c>
      <c r="AK2332" s="109">
        <f t="shared" si="263"/>
        <v>0</v>
      </c>
      <c r="AL2332" s="109">
        <f t="shared" si="263"/>
        <v>0</v>
      </c>
    </row>
    <row r="2333" spans="1:38" x14ac:dyDescent="0.3">
      <c r="A2333" s="421"/>
      <c r="B2333" s="421"/>
      <c r="C2333" s="422"/>
      <c r="D2333" s="423"/>
      <c r="E2333" s="421"/>
      <c r="F2333" s="421"/>
      <c r="G2333" s="421"/>
      <c r="H2333" s="421"/>
      <c r="I2333" s="421"/>
      <c r="J2333" s="421"/>
      <c r="K2333" s="421"/>
      <c r="L2333" s="421"/>
      <c r="M2333" s="423"/>
      <c r="N2333" s="340">
        <f>IF(C2333&gt;A_Stammdaten!$B$12,0,SUM(E2333,F2333,H2333,J2333:K2333)-SUM(G2333,I2333,L2333:M2333))</f>
        <v>0</v>
      </c>
      <c r="O2333" s="421"/>
      <c r="P2333" s="421"/>
      <c r="Q2333" s="421"/>
      <c r="R2333" s="421"/>
      <c r="S2333" s="108">
        <f t="shared" si="268"/>
        <v>0</v>
      </c>
      <c r="T2333" s="341">
        <f>IF(ISBLANK($B2333),0,VLOOKUP($B2333,Listen!$A$2:$C$45,2,FALSE))</f>
        <v>0</v>
      </c>
      <c r="U2333" s="341">
        <f>IF(ISBLANK($B2333),0,VLOOKUP($B2333,Listen!$A$2:$C$45,3,FALSE))</f>
        <v>0</v>
      </c>
      <c r="V2333" s="342">
        <f t="shared" si="266"/>
        <v>0</v>
      </c>
      <c r="W2333" s="342">
        <f t="shared" si="265"/>
        <v>0</v>
      </c>
      <c r="X2333" s="342">
        <f t="shared" si="265"/>
        <v>0</v>
      </c>
      <c r="Y2333" s="342">
        <f t="shared" si="265"/>
        <v>0</v>
      </c>
      <c r="Z2333" s="342">
        <f t="shared" si="265"/>
        <v>0</v>
      </c>
      <c r="AA2333" s="342">
        <f t="shared" si="265"/>
        <v>0</v>
      </c>
      <c r="AB2333" s="342">
        <f t="shared" si="265"/>
        <v>0</v>
      </c>
      <c r="AC2333" s="109">
        <f t="shared" si="269"/>
        <v>0</v>
      </c>
      <c r="AD2333" s="109">
        <f>IF(C2333=A_Stammdaten!$B$12,E_SAV!$S2333-E_SAV!$AE2333,HLOOKUP(A_Stammdaten!$B$12-1,$AF$4:$AL$4004,ROW(C2333)-3,FALSE)-$AE2333)</f>
        <v>0</v>
      </c>
      <c r="AE2333" s="109">
        <f>HLOOKUP(A_Stammdaten!$B$12,$AF$4:$AL$4004,ROW(C2333)-3,FALSE)</f>
        <v>0</v>
      </c>
      <c r="AF2333" s="109">
        <f t="shared" si="267"/>
        <v>0</v>
      </c>
      <c r="AG2333" s="109">
        <f t="shared" si="264"/>
        <v>0</v>
      </c>
      <c r="AH2333" s="109">
        <f t="shared" si="264"/>
        <v>0</v>
      </c>
      <c r="AI2333" s="109">
        <f t="shared" si="264"/>
        <v>0</v>
      </c>
      <c r="AJ2333" s="109">
        <f t="shared" si="263"/>
        <v>0</v>
      </c>
      <c r="AK2333" s="109">
        <f t="shared" si="263"/>
        <v>0</v>
      </c>
      <c r="AL2333" s="109">
        <f t="shared" si="263"/>
        <v>0</v>
      </c>
    </row>
    <row r="2334" spans="1:38" x14ac:dyDescent="0.3">
      <c r="A2334" s="421"/>
      <c r="B2334" s="421"/>
      <c r="C2334" s="422"/>
      <c r="D2334" s="423"/>
      <c r="E2334" s="421"/>
      <c r="F2334" s="421"/>
      <c r="G2334" s="421"/>
      <c r="H2334" s="421"/>
      <c r="I2334" s="421"/>
      <c r="J2334" s="421"/>
      <c r="K2334" s="421"/>
      <c r="L2334" s="421"/>
      <c r="M2334" s="423"/>
      <c r="N2334" s="340">
        <f>IF(C2334&gt;A_Stammdaten!$B$12,0,SUM(E2334,F2334,H2334,J2334:K2334)-SUM(G2334,I2334,L2334:M2334))</f>
        <v>0</v>
      </c>
      <c r="O2334" s="421"/>
      <c r="P2334" s="421"/>
      <c r="Q2334" s="421"/>
      <c r="R2334" s="421"/>
      <c r="S2334" s="108">
        <f t="shared" si="268"/>
        <v>0</v>
      </c>
      <c r="T2334" s="341">
        <f>IF(ISBLANK($B2334),0,VLOOKUP($B2334,Listen!$A$2:$C$45,2,FALSE))</f>
        <v>0</v>
      </c>
      <c r="U2334" s="341">
        <f>IF(ISBLANK($B2334),0,VLOOKUP($B2334,Listen!$A$2:$C$45,3,FALSE))</f>
        <v>0</v>
      </c>
      <c r="V2334" s="342">
        <f t="shared" si="266"/>
        <v>0</v>
      </c>
      <c r="W2334" s="342">
        <f t="shared" si="265"/>
        <v>0</v>
      </c>
      <c r="X2334" s="342">
        <f t="shared" si="265"/>
        <v>0</v>
      </c>
      <c r="Y2334" s="342">
        <f t="shared" si="265"/>
        <v>0</v>
      </c>
      <c r="Z2334" s="342">
        <f t="shared" si="265"/>
        <v>0</v>
      </c>
      <c r="AA2334" s="342">
        <f t="shared" si="265"/>
        <v>0</v>
      </c>
      <c r="AB2334" s="342">
        <f t="shared" si="265"/>
        <v>0</v>
      </c>
      <c r="AC2334" s="109">
        <f t="shared" si="269"/>
        <v>0</v>
      </c>
      <c r="AD2334" s="109">
        <f>IF(C2334=A_Stammdaten!$B$12,E_SAV!$S2334-E_SAV!$AE2334,HLOOKUP(A_Stammdaten!$B$12-1,$AF$4:$AL$4004,ROW(C2334)-3,FALSE)-$AE2334)</f>
        <v>0</v>
      </c>
      <c r="AE2334" s="109">
        <f>HLOOKUP(A_Stammdaten!$B$12,$AF$4:$AL$4004,ROW(C2334)-3,FALSE)</f>
        <v>0</v>
      </c>
      <c r="AF2334" s="109">
        <f t="shared" si="267"/>
        <v>0</v>
      </c>
      <c r="AG2334" s="109">
        <f t="shared" si="264"/>
        <v>0</v>
      </c>
      <c r="AH2334" s="109">
        <f t="shared" si="264"/>
        <v>0</v>
      </c>
      <c r="AI2334" s="109">
        <f t="shared" si="264"/>
        <v>0</v>
      </c>
      <c r="AJ2334" s="109">
        <f t="shared" si="263"/>
        <v>0</v>
      </c>
      <c r="AK2334" s="109">
        <f t="shared" si="263"/>
        <v>0</v>
      </c>
      <c r="AL2334" s="109">
        <f t="shared" si="263"/>
        <v>0</v>
      </c>
    </row>
    <row r="2335" spans="1:38" x14ac:dyDescent="0.3">
      <c r="A2335" s="421"/>
      <c r="B2335" s="421"/>
      <c r="C2335" s="422"/>
      <c r="D2335" s="423"/>
      <c r="E2335" s="421"/>
      <c r="F2335" s="421"/>
      <c r="G2335" s="421"/>
      <c r="H2335" s="421"/>
      <c r="I2335" s="421"/>
      <c r="J2335" s="421"/>
      <c r="K2335" s="421"/>
      <c r="L2335" s="421"/>
      <c r="M2335" s="423"/>
      <c r="N2335" s="340">
        <f>IF(C2335&gt;A_Stammdaten!$B$12,0,SUM(E2335,F2335,H2335,J2335:K2335)-SUM(G2335,I2335,L2335:M2335))</f>
        <v>0</v>
      </c>
      <c r="O2335" s="421"/>
      <c r="P2335" s="421"/>
      <c r="Q2335" s="421"/>
      <c r="R2335" s="421"/>
      <c r="S2335" s="108">
        <f t="shared" si="268"/>
        <v>0</v>
      </c>
      <c r="T2335" s="341">
        <f>IF(ISBLANK($B2335),0,VLOOKUP($B2335,Listen!$A$2:$C$45,2,FALSE))</f>
        <v>0</v>
      </c>
      <c r="U2335" s="341">
        <f>IF(ISBLANK($B2335),0,VLOOKUP($B2335,Listen!$A$2:$C$45,3,FALSE))</f>
        <v>0</v>
      </c>
      <c r="V2335" s="342">
        <f t="shared" si="266"/>
        <v>0</v>
      </c>
      <c r="W2335" s="342">
        <f t="shared" si="265"/>
        <v>0</v>
      </c>
      <c r="X2335" s="342">
        <f t="shared" si="265"/>
        <v>0</v>
      </c>
      <c r="Y2335" s="342">
        <f t="shared" si="265"/>
        <v>0</v>
      </c>
      <c r="Z2335" s="342">
        <f t="shared" si="265"/>
        <v>0</v>
      </c>
      <c r="AA2335" s="342">
        <f t="shared" si="265"/>
        <v>0</v>
      </c>
      <c r="AB2335" s="342">
        <f t="shared" si="265"/>
        <v>0</v>
      </c>
      <c r="AC2335" s="109">
        <f t="shared" si="269"/>
        <v>0</v>
      </c>
      <c r="AD2335" s="109">
        <f>IF(C2335=A_Stammdaten!$B$12,E_SAV!$S2335-E_SAV!$AE2335,HLOOKUP(A_Stammdaten!$B$12-1,$AF$4:$AL$4004,ROW(C2335)-3,FALSE)-$AE2335)</f>
        <v>0</v>
      </c>
      <c r="AE2335" s="109">
        <f>HLOOKUP(A_Stammdaten!$B$12,$AF$4:$AL$4004,ROW(C2335)-3,FALSE)</f>
        <v>0</v>
      </c>
      <c r="AF2335" s="109">
        <f t="shared" si="267"/>
        <v>0</v>
      </c>
      <c r="AG2335" s="109">
        <f t="shared" si="264"/>
        <v>0</v>
      </c>
      <c r="AH2335" s="109">
        <f t="shared" si="264"/>
        <v>0</v>
      </c>
      <c r="AI2335" s="109">
        <f t="shared" si="264"/>
        <v>0</v>
      </c>
      <c r="AJ2335" s="109">
        <f t="shared" si="263"/>
        <v>0</v>
      </c>
      <c r="AK2335" s="109">
        <f t="shared" si="263"/>
        <v>0</v>
      </c>
      <c r="AL2335" s="109">
        <f t="shared" si="263"/>
        <v>0</v>
      </c>
    </row>
    <row r="2336" spans="1:38" x14ac:dyDescent="0.3">
      <c r="A2336" s="421"/>
      <c r="B2336" s="421"/>
      <c r="C2336" s="422"/>
      <c r="D2336" s="423"/>
      <c r="E2336" s="421"/>
      <c r="F2336" s="421"/>
      <c r="G2336" s="421"/>
      <c r="H2336" s="421"/>
      <c r="I2336" s="421"/>
      <c r="J2336" s="421"/>
      <c r="K2336" s="421"/>
      <c r="L2336" s="421"/>
      <c r="M2336" s="423"/>
      <c r="N2336" s="340">
        <f>IF(C2336&gt;A_Stammdaten!$B$12,0,SUM(E2336,F2336,H2336,J2336:K2336)-SUM(G2336,I2336,L2336:M2336))</f>
        <v>0</v>
      </c>
      <c r="O2336" s="421"/>
      <c r="P2336" s="421"/>
      <c r="Q2336" s="421"/>
      <c r="R2336" s="421"/>
      <c r="S2336" s="108">
        <f t="shared" si="268"/>
        <v>0</v>
      </c>
      <c r="T2336" s="341">
        <f>IF(ISBLANK($B2336),0,VLOOKUP($B2336,Listen!$A$2:$C$45,2,FALSE))</f>
        <v>0</v>
      </c>
      <c r="U2336" s="341">
        <f>IF(ISBLANK($B2336),0,VLOOKUP($B2336,Listen!$A$2:$C$45,3,FALSE))</f>
        <v>0</v>
      </c>
      <c r="V2336" s="342">
        <f t="shared" si="266"/>
        <v>0</v>
      </c>
      <c r="W2336" s="342">
        <f t="shared" si="265"/>
        <v>0</v>
      </c>
      <c r="X2336" s="342">
        <f t="shared" si="265"/>
        <v>0</v>
      </c>
      <c r="Y2336" s="342">
        <f t="shared" si="265"/>
        <v>0</v>
      </c>
      <c r="Z2336" s="342">
        <f t="shared" si="265"/>
        <v>0</v>
      </c>
      <c r="AA2336" s="342">
        <f t="shared" si="265"/>
        <v>0</v>
      </c>
      <c r="AB2336" s="342">
        <f t="shared" si="265"/>
        <v>0</v>
      </c>
      <c r="AC2336" s="109">
        <f t="shared" si="269"/>
        <v>0</v>
      </c>
      <c r="AD2336" s="109">
        <f>IF(C2336=A_Stammdaten!$B$12,E_SAV!$S2336-E_SAV!$AE2336,HLOOKUP(A_Stammdaten!$B$12-1,$AF$4:$AL$4004,ROW(C2336)-3,FALSE)-$AE2336)</f>
        <v>0</v>
      </c>
      <c r="AE2336" s="109">
        <f>HLOOKUP(A_Stammdaten!$B$12,$AF$4:$AL$4004,ROW(C2336)-3,FALSE)</f>
        <v>0</v>
      </c>
      <c r="AF2336" s="109">
        <f t="shared" si="267"/>
        <v>0</v>
      </c>
      <c r="AG2336" s="109">
        <f t="shared" si="264"/>
        <v>0</v>
      </c>
      <c r="AH2336" s="109">
        <f t="shared" si="264"/>
        <v>0</v>
      </c>
      <c r="AI2336" s="109">
        <f t="shared" si="264"/>
        <v>0</v>
      </c>
      <c r="AJ2336" s="109">
        <f t="shared" si="263"/>
        <v>0</v>
      </c>
      <c r="AK2336" s="109">
        <f t="shared" si="263"/>
        <v>0</v>
      </c>
      <c r="AL2336" s="109">
        <f t="shared" si="263"/>
        <v>0</v>
      </c>
    </row>
    <row r="2337" spans="1:38" x14ac:dyDescent="0.3">
      <c r="A2337" s="421"/>
      <c r="B2337" s="421"/>
      <c r="C2337" s="422"/>
      <c r="D2337" s="423"/>
      <c r="E2337" s="421"/>
      <c r="F2337" s="421"/>
      <c r="G2337" s="421"/>
      <c r="H2337" s="421"/>
      <c r="I2337" s="421"/>
      <c r="J2337" s="421"/>
      <c r="K2337" s="421"/>
      <c r="L2337" s="421"/>
      <c r="M2337" s="423"/>
      <c r="N2337" s="340">
        <f>IF(C2337&gt;A_Stammdaten!$B$12,0,SUM(E2337,F2337,H2337,J2337:K2337)-SUM(G2337,I2337,L2337:M2337))</f>
        <v>0</v>
      </c>
      <c r="O2337" s="421"/>
      <c r="P2337" s="421"/>
      <c r="Q2337" s="421"/>
      <c r="R2337" s="421"/>
      <c r="S2337" s="108">
        <f t="shared" si="268"/>
        <v>0</v>
      </c>
      <c r="T2337" s="341">
        <f>IF(ISBLANK($B2337),0,VLOOKUP($B2337,Listen!$A$2:$C$45,2,FALSE))</f>
        <v>0</v>
      </c>
      <c r="U2337" s="341">
        <f>IF(ISBLANK($B2337),0,VLOOKUP($B2337,Listen!$A$2:$C$45,3,FALSE))</f>
        <v>0</v>
      </c>
      <c r="V2337" s="342">
        <f t="shared" si="266"/>
        <v>0</v>
      </c>
      <c r="W2337" s="342">
        <f t="shared" si="265"/>
        <v>0</v>
      </c>
      <c r="X2337" s="342">
        <f t="shared" si="265"/>
        <v>0</v>
      </c>
      <c r="Y2337" s="342">
        <f t="shared" si="265"/>
        <v>0</v>
      </c>
      <c r="Z2337" s="342">
        <f t="shared" si="265"/>
        <v>0</v>
      </c>
      <c r="AA2337" s="342">
        <f t="shared" si="265"/>
        <v>0</v>
      </c>
      <c r="AB2337" s="342">
        <f t="shared" si="265"/>
        <v>0</v>
      </c>
      <c r="AC2337" s="109">
        <f t="shared" si="269"/>
        <v>0</v>
      </c>
      <c r="AD2337" s="109">
        <f>IF(C2337=A_Stammdaten!$B$12,E_SAV!$S2337-E_SAV!$AE2337,HLOOKUP(A_Stammdaten!$B$12-1,$AF$4:$AL$4004,ROW(C2337)-3,FALSE)-$AE2337)</f>
        <v>0</v>
      </c>
      <c r="AE2337" s="109">
        <f>HLOOKUP(A_Stammdaten!$B$12,$AF$4:$AL$4004,ROW(C2337)-3,FALSE)</f>
        <v>0</v>
      </c>
      <c r="AF2337" s="109">
        <f t="shared" si="267"/>
        <v>0</v>
      </c>
      <c r="AG2337" s="109">
        <f t="shared" si="264"/>
        <v>0</v>
      </c>
      <c r="AH2337" s="109">
        <f t="shared" si="264"/>
        <v>0</v>
      </c>
      <c r="AI2337" s="109">
        <f t="shared" si="264"/>
        <v>0</v>
      </c>
      <c r="AJ2337" s="109">
        <f t="shared" si="263"/>
        <v>0</v>
      </c>
      <c r="AK2337" s="109">
        <f t="shared" si="263"/>
        <v>0</v>
      </c>
      <c r="AL2337" s="109">
        <f t="shared" si="263"/>
        <v>0</v>
      </c>
    </row>
    <row r="2338" spans="1:38" x14ac:dyDescent="0.3">
      <c r="A2338" s="421"/>
      <c r="B2338" s="421"/>
      <c r="C2338" s="422"/>
      <c r="D2338" s="423"/>
      <c r="E2338" s="421"/>
      <c r="F2338" s="421"/>
      <c r="G2338" s="421"/>
      <c r="H2338" s="421"/>
      <c r="I2338" s="421"/>
      <c r="J2338" s="421"/>
      <c r="K2338" s="421"/>
      <c r="L2338" s="421"/>
      <c r="M2338" s="423"/>
      <c r="N2338" s="340">
        <f>IF(C2338&gt;A_Stammdaten!$B$12,0,SUM(E2338,F2338,H2338,J2338:K2338)-SUM(G2338,I2338,L2338:M2338))</f>
        <v>0</v>
      </c>
      <c r="O2338" s="421"/>
      <c r="P2338" s="421"/>
      <c r="Q2338" s="421"/>
      <c r="R2338" s="421"/>
      <c r="S2338" s="108">
        <f t="shared" si="268"/>
        <v>0</v>
      </c>
      <c r="T2338" s="341">
        <f>IF(ISBLANK($B2338),0,VLOOKUP($B2338,Listen!$A$2:$C$45,2,FALSE))</f>
        <v>0</v>
      </c>
      <c r="U2338" s="341">
        <f>IF(ISBLANK($B2338),0,VLOOKUP($B2338,Listen!$A$2:$C$45,3,FALSE))</f>
        <v>0</v>
      </c>
      <c r="V2338" s="342">
        <f t="shared" si="266"/>
        <v>0</v>
      </c>
      <c r="W2338" s="342">
        <f t="shared" si="265"/>
        <v>0</v>
      </c>
      <c r="X2338" s="342">
        <f t="shared" si="265"/>
        <v>0</v>
      </c>
      <c r="Y2338" s="342">
        <f t="shared" si="265"/>
        <v>0</v>
      </c>
      <c r="Z2338" s="342">
        <f t="shared" si="265"/>
        <v>0</v>
      </c>
      <c r="AA2338" s="342">
        <f t="shared" si="265"/>
        <v>0</v>
      </c>
      <c r="AB2338" s="342">
        <f t="shared" si="265"/>
        <v>0</v>
      </c>
      <c r="AC2338" s="109">
        <f t="shared" si="269"/>
        <v>0</v>
      </c>
      <c r="AD2338" s="109">
        <f>IF(C2338=A_Stammdaten!$B$12,E_SAV!$S2338-E_SAV!$AE2338,HLOOKUP(A_Stammdaten!$B$12-1,$AF$4:$AL$4004,ROW(C2338)-3,FALSE)-$AE2338)</f>
        <v>0</v>
      </c>
      <c r="AE2338" s="109">
        <f>HLOOKUP(A_Stammdaten!$B$12,$AF$4:$AL$4004,ROW(C2338)-3,FALSE)</f>
        <v>0</v>
      </c>
      <c r="AF2338" s="109">
        <f t="shared" si="267"/>
        <v>0</v>
      </c>
      <c r="AG2338" s="109">
        <f t="shared" si="264"/>
        <v>0</v>
      </c>
      <c r="AH2338" s="109">
        <f t="shared" si="264"/>
        <v>0</v>
      </c>
      <c r="AI2338" s="109">
        <f t="shared" si="264"/>
        <v>0</v>
      </c>
      <c r="AJ2338" s="109">
        <f t="shared" si="263"/>
        <v>0</v>
      </c>
      <c r="AK2338" s="109">
        <f t="shared" si="263"/>
        <v>0</v>
      </c>
      <c r="AL2338" s="109">
        <f t="shared" si="263"/>
        <v>0</v>
      </c>
    </row>
    <row r="2339" spans="1:38" x14ac:dyDescent="0.3">
      <c r="A2339" s="421"/>
      <c r="B2339" s="421"/>
      <c r="C2339" s="422"/>
      <c r="D2339" s="423"/>
      <c r="E2339" s="421"/>
      <c r="F2339" s="421"/>
      <c r="G2339" s="421"/>
      <c r="H2339" s="421"/>
      <c r="I2339" s="421"/>
      <c r="J2339" s="421"/>
      <c r="K2339" s="421"/>
      <c r="L2339" s="421"/>
      <c r="M2339" s="423"/>
      <c r="N2339" s="340">
        <f>IF(C2339&gt;A_Stammdaten!$B$12,0,SUM(E2339,F2339,H2339,J2339:K2339)-SUM(G2339,I2339,L2339:M2339))</f>
        <v>0</v>
      </c>
      <c r="O2339" s="421"/>
      <c r="P2339" s="421"/>
      <c r="Q2339" s="421"/>
      <c r="R2339" s="421"/>
      <c r="S2339" s="108">
        <f t="shared" si="268"/>
        <v>0</v>
      </c>
      <c r="T2339" s="341">
        <f>IF(ISBLANK($B2339),0,VLOOKUP($B2339,Listen!$A$2:$C$45,2,FALSE))</f>
        <v>0</v>
      </c>
      <c r="U2339" s="341">
        <f>IF(ISBLANK($B2339),0,VLOOKUP($B2339,Listen!$A$2:$C$45,3,FALSE))</f>
        <v>0</v>
      </c>
      <c r="V2339" s="342">
        <f t="shared" si="266"/>
        <v>0</v>
      </c>
      <c r="W2339" s="342">
        <f t="shared" si="265"/>
        <v>0</v>
      </c>
      <c r="X2339" s="342">
        <f t="shared" si="265"/>
        <v>0</v>
      </c>
      <c r="Y2339" s="342">
        <f t="shared" si="265"/>
        <v>0</v>
      </c>
      <c r="Z2339" s="342">
        <f t="shared" si="265"/>
        <v>0</v>
      </c>
      <c r="AA2339" s="342">
        <f t="shared" si="265"/>
        <v>0</v>
      </c>
      <c r="AB2339" s="342">
        <f t="shared" si="265"/>
        <v>0</v>
      </c>
      <c r="AC2339" s="109">
        <f t="shared" si="269"/>
        <v>0</v>
      </c>
      <c r="AD2339" s="109">
        <f>IF(C2339=A_Stammdaten!$B$12,E_SAV!$S2339-E_SAV!$AE2339,HLOOKUP(A_Stammdaten!$B$12-1,$AF$4:$AL$4004,ROW(C2339)-3,FALSE)-$AE2339)</f>
        <v>0</v>
      </c>
      <c r="AE2339" s="109">
        <f>HLOOKUP(A_Stammdaten!$B$12,$AF$4:$AL$4004,ROW(C2339)-3,FALSE)</f>
        <v>0</v>
      </c>
      <c r="AF2339" s="109">
        <f t="shared" si="267"/>
        <v>0</v>
      </c>
      <c r="AG2339" s="109">
        <f t="shared" si="264"/>
        <v>0</v>
      </c>
      <c r="AH2339" s="109">
        <f t="shared" si="264"/>
        <v>0</v>
      </c>
      <c r="AI2339" s="109">
        <f t="shared" si="264"/>
        <v>0</v>
      </c>
      <c r="AJ2339" s="109">
        <f t="shared" si="263"/>
        <v>0</v>
      </c>
      <c r="AK2339" s="109">
        <f t="shared" si="263"/>
        <v>0</v>
      </c>
      <c r="AL2339" s="109">
        <f t="shared" si="263"/>
        <v>0</v>
      </c>
    </row>
    <row r="2340" spans="1:38" x14ac:dyDescent="0.3">
      <c r="A2340" s="421"/>
      <c r="B2340" s="421"/>
      <c r="C2340" s="422"/>
      <c r="D2340" s="423"/>
      <c r="E2340" s="421"/>
      <c r="F2340" s="421"/>
      <c r="G2340" s="421"/>
      <c r="H2340" s="421"/>
      <c r="I2340" s="421"/>
      <c r="J2340" s="421"/>
      <c r="K2340" s="421"/>
      <c r="L2340" s="421"/>
      <c r="M2340" s="423"/>
      <c r="N2340" s="340">
        <f>IF(C2340&gt;A_Stammdaten!$B$12,0,SUM(E2340,F2340,H2340,J2340:K2340)-SUM(G2340,I2340,L2340:M2340))</f>
        <v>0</v>
      </c>
      <c r="O2340" s="421"/>
      <c r="P2340" s="421"/>
      <c r="Q2340" s="421"/>
      <c r="R2340" s="421"/>
      <c r="S2340" s="108">
        <f t="shared" si="268"/>
        <v>0</v>
      </c>
      <c r="T2340" s="341">
        <f>IF(ISBLANK($B2340),0,VLOOKUP($B2340,Listen!$A$2:$C$45,2,FALSE))</f>
        <v>0</v>
      </c>
      <c r="U2340" s="341">
        <f>IF(ISBLANK($B2340),0,VLOOKUP($B2340,Listen!$A$2:$C$45,3,FALSE))</f>
        <v>0</v>
      </c>
      <c r="V2340" s="342">
        <f t="shared" si="266"/>
        <v>0</v>
      </c>
      <c r="W2340" s="342">
        <f t="shared" si="265"/>
        <v>0</v>
      </c>
      <c r="X2340" s="342">
        <f t="shared" si="265"/>
        <v>0</v>
      </c>
      <c r="Y2340" s="342">
        <f t="shared" si="265"/>
        <v>0</v>
      </c>
      <c r="Z2340" s="342">
        <f t="shared" si="265"/>
        <v>0</v>
      </c>
      <c r="AA2340" s="342">
        <f t="shared" si="265"/>
        <v>0</v>
      </c>
      <c r="AB2340" s="342">
        <f t="shared" si="265"/>
        <v>0</v>
      </c>
      <c r="AC2340" s="109">
        <f t="shared" si="269"/>
        <v>0</v>
      </c>
      <c r="AD2340" s="109">
        <f>IF(C2340=A_Stammdaten!$B$12,E_SAV!$S2340-E_SAV!$AE2340,HLOOKUP(A_Stammdaten!$B$12-1,$AF$4:$AL$4004,ROW(C2340)-3,FALSE)-$AE2340)</f>
        <v>0</v>
      </c>
      <c r="AE2340" s="109">
        <f>HLOOKUP(A_Stammdaten!$B$12,$AF$4:$AL$4004,ROW(C2340)-3,FALSE)</f>
        <v>0</v>
      </c>
      <c r="AF2340" s="109">
        <f t="shared" si="267"/>
        <v>0</v>
      </c>
      <c r="AG2340" s="109">
        <f t="shared" si="264"/>
        <v>0</v>
      </c>
      <c r="AH2340" s="109">
        <f t="shared" si="264"/>
        <v>0</v>
      </c>
      <c r="AI2340" s="109">
        <f t="shared" si="264"/>
        <v>0</v>
      </c>
      <c r="AJ2340" s="109">
        <f t="shared" si="263"/>
        <v>0</v>
      </c>
      <c r="AK2340" s="109">
        <f t="shared" si="263"/>
        <v>0</v>
      </c>
      <c r="AL2340" s="109">
        <f t="shared" si="263"/>
        <v>0</v>
      </c>
    </row>
    <row r="2341" spans="1:38" x14ac:dyDescent="0.3">
      <c r="A2341" s="421"/>
      <c r="B2341" s="421"/>
      <c r="C2341" s="422"/>
      <c r="D2341" s="423"/>
      <c r="E2341" s="421"/>
      <c r="F2341" s="421"/>
      <c r="G2341" s="421"/>
      <c r="H2341" s="421"/>
      <c r="I2341" s="421"/>
      <c r="J2341" s="421"/>
      <c r="K2341" s="421"/>
      <c r="L2341" s="421"/>
      <c r="M2341" s="423"/>
      <c r="N2341" s="340">
        <f>IF(C2341&gt;A_Stammdaten!$B$12,0,SUM(E2341,F2341,H2341,J2341:K2341)-SUM(G2341,I2341,L2341:M2341))</f>
        <v>0</v>
      </c>
      <c r="O2341" s="421"/>
      <c r="P2341" s="421"/>
      <c r="Q2341" s="421"/>
      <c r="R2341" s="421"/>
      <c r="S2341" s="108">
        <f t="shared" si="268"/>
        <v>0</v>
      </c>
      <c r="T2341" s="341">
        <f>IF(ISBLANK($B2341),0,VLOOKUP($B2341,Listen!$A$2:$C$45,2,FALSE))</f>
        <v>0</v>
      </c>
      <c r="U2341" s="341">
        <f>IF(ISBLANK($B2341),0,VLOOKUP($B2341,Listen!$A$2:$C$45,3,FALSE))</f>
        <v>0</v>
      </c>
      <c r="V2341" s="342">
        <f t="shared" si="266"/>
        <v>0</v>
      </c>
      <c r="W2341" s="342">
        <f t="shared" si="265"/>
        <v>0</v>
      </c>
      <c r="X2341" s="342">
        <f t="shared" si="265"/>
        <v>0</v>
      </c>
      <c r="Y2341" s="342">
        <f t="shared" si="265"/>
        <v>0</v>
      </c>
      <c r="Z2341" s="342">
        <f t="shared" si="265"/>
        <v>0</v>
      </c>
      <c r="AA2341" s="342">
        <f t="shared" si="265"/>
        <v>0</v>
      </c>
      <c r="AB2341" s="342">
        <f t="shared" si="265"/>
        <v>0</v>
      </c>
      <c r="AC2341" s="109">
        <f t="shared" si="269"/>
        <v>0</v>
      </c>
      <c r="AD2341" s="109">
        <f>IF(C2341=A_Stammdaten!$B$12,E_SAV!$S2341-E_SAV!$AE2341,HLOOKUP(A_Stammdaten!$B$12-1,$AF$4:$AL$4004,ROW(C2341)-3,FALSE)-$AE2341)</f>
        <v>0</v>
      </c>
      <c r="AE2341" s="109">
        <f>HLOOKUP(A_Stammdaten!$B$12,$AF$4:$AL$4004,ROW(C2341)-3,FALSE)</f>
        <v>0</v>
      </c>
      <c r="AF2341" s="109">
        <f t="shared" si="267"/>
        <v>0</v>
      </c>
      <c r="AG2341" s="109">
        <f t="shared" si="264"/>
        <v>0</v>
      </c>
      <c r="AH2341" s="109">
        <f t="shared" si="264"/>
        <v>0</v>
      </c>
      <c r="AI2341" s="109">
        <f t="shared" si="264"/>
        <v>0</v>
      </c>
      <c r="AJ2341" s="109">
        <f t="shared" si="263"/>
        <v>0</v>
      </c>
      <c r="AK2341" s="109">
        <f t="shared" si="263"/>
        <v>0</v>
      </c>
      <c r="AL2341" s="109">
        <f t="shared" si="263"/>
        <v>0</v>
      </c>
    </row>
    <row r="2342" spans="1:38" x14ac:dyDescent="0.3">
      <c r="A2342" s="421"/>
      <c r="B2342" s="421"/>
      <c r="C2342" s="422"/>
      <c r="D2342" s="423"/>
      <c r="E2342" s="421"/>
      <c r="F2342" s="421"/>
      <c r="G2342" s="421"/>
      <c r="H2342" s="421"/>
      <c r="I2342" s="421"/>
      <c r="J2342" s="421"/>
      <c r="K2342" s="421"/>
      <c r="L2342" s="421"/>
      <c r="M2342" s="423"/>
      <c r="N2342" s="340">
        <f>IF(C2342&gt;A_Stammdaten!$B$12,0,SUM(E2342,F2342,H2342,J2342:K2342)-SUM(G2342,I2342,L2342:M2342))</f>
        <v>0</v>
      </c>
      <c r="O2342" s="421"/>
      <c r="P2342" s="421"/>
      <c r="Q2342" s="421"/>
      <c r="R2342" s="421"/>
      <c r="S2342" s="108">
        <f t="shared" si="268"/>
        <v>0</v>
      </c>
      <c r="T2342" s="341">
        <f>IF(ISBLANK($B2342),0,VLOOKUP($B2342,Listen!$A$2:$C$45,2,FALSE))</f>
        <v>0</v>
      </c>
      <c r="U2342" s="341">
        <f>IF(ISBLANK($B2342),0,VLOOKUP($B2342,Listen!$A$2:$C$45,3,FALSE))</f>
        <v>0</v>
      </c>
      <c r="V2342" s="342">
        <f t="shared" si="266"/>
        <v>0</v>
      </c>
      <c r="W2342" s="342">
        <f t="shared" si="265"/>
        <v>0</v>
      </c>
      <c r="X2342" s="342">
        <f t="shared" si="265"/>
        <v>0</v>
      </c>
      <c r="Y2342" s="342">
        <f t="shared" si="265"/>
        <v>0</v>
      </c>
      <c r="Z2342" s="342">
        <f t="shared" si="265"/>
        <v>0</v>
      </c>
      <c r="AA2342" s="342">
        <f t="shared" si="265"/>
        <v>0</v>
      </c>
      <c r="AB2342" s="342">
        <f t="shared" si="265"/>
        <v>0</v>
      </c>
      <c r="AC2342" s="109">
        <f t="shared" si="269"/>
        <v>0</v>
      </c>
      <c r="AD2342" s="109">
        <f>IF(C2342=A_Stammdaten!$B$12,E_SAV!$S2342-E_SAV!$AE2342,HLOOKUP(A_Stammdaten!$B$12-1,$AF$4:$AL$4004,ROW(C2342)-3,FALSE)-$AE2342)</f>
        <v>0</v>
      </c>
      <c r="AE2342" s="109">
        <f>HLOOKUP(A_Stammdaten!$B$12,$AF$4:$AL$4004,ROW(C2342)-3,FALSE)</f>
        <v>0</v>
      </c>
      <c r="AF2342" s="109">
        <f t="shared" si="267"/>
        <v>0</v>
      </c>
      <c r="AG2342" s="109">
        <f t="shared" si="264"/>
        <v>0</v>
      </c>
      <c r="AH2342" s="109">
        <f t="shared" si="264"/>
        <v>0</v>
      </c>
      <c r="AI2342" s="109">
        <f t="shared" si="264"/>
        <v>0</v>
      </c>
      <c r="AJ2342" s="109">
        <f t="shared" si="263"/>
        <v>0</v>
      </c>
      <c r="AK2342" s="109">
        <f t="shared" si="263"/>
        <v>0</v>
      </c>
      <c r="AL2342" s="109">
        <f t="shared" si="263"/>
        <v>0</v>
      </c>
    </row>
    <row r="2343" spans="1:38" x14ac:dyDescent="0.3">
      <c r="A2343" s="421"/>
      <c r="B2343" s="421"/>
      <c r="C2343" s="422"/>
      <c r="D2343" s="423"/>
      <c r="E2343" s="421"/>
      <c r="F2343" s="421"/>
      <c r="G2343" s="421"/>
      <c r="H2343" s="421"/>
      <c r="I2343" s="421"/>
      <c r="J2343" s="421"/>
      <c r="K2343" s="421"/>
      <c r="L2343" s="421"/>
      <c r="M2343" s="423"/>
      <c r="N2343" s="340">
        <f>IF(C2343&gt;A_Stammdaten!$B$12,0,SUM(E2343,F2343,H2343,J2343:K2343)-SUM(G2343,I2343,L2343:M2343))</f>
        <v>0</v>
      </c>
      <c r="O2343" s="421"/>
      <c r="P2343" s="421"/>
      <c r="Q2343" s="421"/>
      <c r="R2343" s="421"/>
      <c r="S2343" s="108">
        <f t="shared" si="268"/>
        <v>0</v>
      </c>
      <c r="T2343" s="341">
        <f>IF(ISBLANK($B2343),0,VLOOKUP($B2343,Listen!$A$2:$C$45,2,FALSE))</f>
        <v>0</v>
      </c>
      <c r="U2343" s="341">
        <f>IF(ISBLANK($B2343),0,VLOOKUP($B2343,Listen!$A$2:$C$45,3,FALSE))</f>
        <v>0</v>
      </c>
      <c r="V2343" s="342">
        <f t="shared" si="266"/>
        <v>0</v>
      </c>
      <c r="W2343" s="342">
        <f t="shared" si="265"/>
        <v>0</v>
      </c>
      <c r="X2343" s="342">
        <f t="shared" si="265"/>
        <v>0</v>
      </c>
      <c r="Y2343" s="342">
        <f t="shared" si="265"/>
        <v>0</v>
      </c>
      <c r="Z2343" s="342">
        <f t="shared" si="265"/>
        <v>0</v>
      </c>
      <c r="AA2343" s="342">
        <f t="shared" si="265"/>
        <v>0</v>
      </c>
      <c r="AB2343" s="342">
        <f t="shared" si="265"/>
        <v>0</v>
      </c>
      <c r="AC2343" s="109">
        <f t="shared" si="269"/>
        <v>0</v>
      </c>
      <c r="AD2343" s="109">
        <f>IF(C2343=A_Stammdaten!$B$12,E_SAV!$S2343-E_SAV!$AE2343,HLOOKUP(A_Stammdaten!$B$12-1,$AF$4:$AL$4004,ROW(C2343)-3,FALSE)-$AE2343)</f>
        <v>0</v>
      </c>
      <c r="AE2343" s="109">
        <f>HLOOKUP(A_Stammdaten!$B$12,$AF$4:$AL$4004,ROW(C2343)-3,FALSE)</f>
        <v>0</v>
      </c>
      <c r="AF2343" s="109">
        <f t="shared" si="267"/>
        <v>0</v>
      </c>
      <c r="AG2343" s="109">
        <f t="shared" si="264"/>
        <v>0</v>
      </c>
      <c r="AH2343" s="109">
        <f t="shared" si="264"/>
        <v>0</v>
      </c>
      <c r="AI2343" s="109">
        <f t="shared" si="264"/>
        <v>0</v>
      </c>
      <c r="AJ2343" s="109">
        <f t="shared" si="263"/>
        <v>0</v>
      </c>
      <c r="AK2343" s="109">
        <f t="shared" si="263"/>
        <v>0</v>
      </c>
      <c r="AL2343" s="109">
        <f t="shared" si="263"/>
        <v>0</v>
      </c>
    </row>
    <row r="2344" spans="1:38" x14ac:dyDescent="0.3">
      <c r="A2344" s="421"/>
      <c r="B2344" s="421"/>
      <c r="C2344" s="422"/>
      <c r="D2344" s="423"/>
      <c r="E2344" s="421"/>
      <c r="F2344" s="421"/>
      <c r="G2344" s="421"/>
      <c r="H2344" s="421"/>
      <c r="I2344" s="421"/>
      <c r="J2344" s="421"/>
      <c r="K2344" s="421"/>
      <c r="L2344" s="421"/>
      <c r="M2344" s="423"/>
      <c r="N2344" s="340">
        <f>IF(C2344&gt;A_Stammdaten!$B$12,0,SUM(E2344,F2344,H2344,J2344:K2344)-SUM(G2344,I2344,L2344:M2344))</f>
        <v>0</v>
      </c>
      <c r="O2344" s="421"/>
      <c r="P2344" s="421"/>
      <c r="Q2344" s="421"/>
      <c r="R2344" s="421"/>
      <c r="S2344" s="108">
        <f t="shared" si="268"/>
        <v>0</v>
      </c>
      <c r="T2344" s="341">
        <f>IF(ISBLANK($B2344),0,VLOOKUP($B2344,Listen!$A$2:$C$45,2,FALSE))</f>
        <v>0</v>
      </c>
      <c r="U2344" s="341">
        <f>IF(ISBLANK($B2344),0,VLOOKUP($B2344,Listen!$A$2:$C$45,3,FALSE))</f>
        <v>0</v>
      </c>
      <c r="V2344" s="342">
        <f t="shared" si="266"/>
        <v>0</v>
      </c>
      <c r="W2344" s="342">
        <f t="shared" si="265"/>
        <v>0</v>
      </c>
      <c r="X2344" s="342">
        <f t="shared" si="265"/>
        <v>0</v>
      </c>
      <c r="Y2344" s="342">
        <f t="shared" si="265"/>
        <v>0</v>
      </c>
      <c r="Z2344" s="342">
        <f t="shared" si="265"/>
        <v>0</v>
      </c>
      <c r="AA2344" s="342">
        <f t="shared" si="265"/>
        <v>0</v>
      </c>
      <c r="AB2344" s="342">
        <f t="shared" si="265"/>
        <v>0</v>
      </c>
      <c r="AC2344" s="109">
        <f t="shared" si="269"/>
        <v>0</v>
      </c>
      <c r="AD2344" s="109">
        <f>IF(C2344=A_Stammdaten!$B$12,E_SAV!$S2344-E_SAV!$AE2344,HLOOKUP(A_Stammdaten!$B$12-1,$AF$4:$AL$4004,ROW(C2344)-3,FALSE)-$AE2344)</f>
        <v>0</v>
      </c>
      <c r="AE2344" s="109">
        <f>HLOOKUP(A_Stammdaten!$B$12,$AF$4:$AL$4004,ROW(C2344)-3,FALSE)</f>
        <v>0</v>
      </c>
      <c r="AF2344" s="109">
        <f t="shared" si="267"/>
        <v>0</v>
      </c>
      <c r="AG2344" s="109">
        <f t="shared" si="264"/>
        <v>0</v>
      </c>
      <c r="AH2344" s="109">
        <f t="shared" si="264"/>
        <v>0</v>
      </c>
      <c r="AI2344" s="109">
        <f t="shared" si="264"/>
        <v>0</v>
      </c>
      <c r="AJ2344" s="109">
        <f t="shared" si="263"/>
        <v>0</v>
      </c>
      <c r="AK2344" s="109">
        <f t="shared" si="263"/>
        <v>0</v>
      </c>
      <c r="AL2344" s="109">
        <f t="shared" si="263"/>
        <v>0</v>
      </c>
    </row>
    <row r="2345" spans="1:38" x14ac:dyDescent="0.3">
      <c r="A2345" s="421"/>
      <c r="B2345" s="421"/>
      <c r="C2345" s="422"/>
      <c r="D2345" s="423"/>
      <c r="E2345" s="421"/>
      <c r="F2345" s="421"/>
      <c r="G2345" s="421"/>
      <c r="H2345" s="421"/>
      <c r="I2345" s="421"/>
      <c r="J2345" s="421"/>
      <c r="K2345" s="421"/>
      <c r="L2345" s="421"/>
      <c r="M2345" s="423"/>
      <c r="N2345" s="340">
        <f>IF(C2345&gt;A_Stammdaten!$B$12,0,SUM(E2345,F2345,H2345,J2345:K2345)-SUM(G2345,I2345,L2345:M2345))</f>
        <v>0</v>
      </c>
      <c r="O2345" s="421"/>
      <c r="P2345" s="421"/>
      <c r="Q2345" s="421"/>
      <c r="R2345" s="421"/>
      <c r="S2345" s="108">
        <f t="shared" si="268"/>
        <v>0</v>
      </c>
      <c r="T2345" s="341">
        <f>IF(ISBLANK($B2345),0,VLOOKUP($B2345,Listen!$A$2:$C$45,2,FALSE))</f>
        <v>0</v>
      </c>
      <c r="U2345" s="341">
        <f>IF(ISBLANK($B2345),0,VLOOKUP($B2345,Listen!$A$2:$C$45,3,FALSE))</f>
        <v>0</v>
      </c>
      <c r="V2345" s="342">
        <f t="shared" si="266"/>
        <v>0</v>
      </c>
      <c r="W2345" s="342">
        <f t="shared" si="265"/>
        <v>0</v>
      </c>
      <c r="X2345" s="342">
        <f t="shared" si="265"/>
        <v>0</v>
      </c>
      <c r="Y2345" s="342">
        <f t="shared" si="265"/>
        <v>0</v>
      </c>
      <c r="Z2345" s="342">
        <f t="shared" si="265"/>
        <v>0</v>
      </c>
      <c r="AA2345" s="342">
        <f t="shared" si="265"/>
        <v>0</v>
      </c>
      <c r="AB2345" s="342">
        <f t="shared" si="265"/>
        <v>0</v>
      </c>
      <c r="AC2345" s="109">
        <f t="shared" si="269"/>
        <v>0</v>
      </c>
      <c r="AD2345" s="109">
        <f>IF(C2345=A_Stammdaten!$B$12,E_SAV!$S2345-E_SAV!$AE2345,HLOOKUP(A_Stammdaten!$B$12-1,$AF$4:$AL$4004,ROW(C2345)-3,FALSE)-$AE2345)</f>
        <v>0</v>
      </c>
      <c r="AE2345" s="109">
        <f>HLOOKUP(A_Stammdaten!$B$12,$AF$4:$AL$4004,ROW(C2345)-3,FALSE)</f>
        <v>0</v>
      </c>
      <c r="AF2345" s="109">
        <f t="shared" si="267"/>
        <v>0</v>
      </c>
      <c r="AG2345" s="109">
        <f t="shared" si="264"/>
        <v>0</v>
      </c>
      <c r="AH2345" s="109">
        <f t="shared" si="264"/>
        <v>0</v>
      </c>
      <c r="AI2345" s="109">
        <f t="shared" si="264"/>
        <v>0</v>
      </c>
      <c r="AJ2345" s="109">
        <f t="shared" si="263"/>
        <v>0</v>
      </c>
      <c r="AK2345" s="109">
        <f t="shared" si="263"/>
        <v>0</v>
      </c>
      <c r="AL2345" s="109">
        <f t="shared" si="263"/>
        <v>0</v>
      </c>
    </row>
    <row r="2346" spans="1:38" x14ac:dyDescent="0.3">
      <c r="A2346" s="421"/>
      <c r="B2346" s="421"/>
      <c r="C2346" s="422"/>
      <c r="D2346" s="423"/>
      <c r="E2346" s="421"/>
      <c r="F2346" s="421"/>
      <c r="G2346" s="421"/>
      <c r="H2346" s="421"/>
      <c r="I2346" s="421"/>
      <c r="J2346" s="421"/>
      <c r="K2346" s="421"/>
      <c r="L2346" s="421"/>
      <c r="M2346" s="423"/>
      <c r="N2346" s="340">
        <f>IF(C2346&gt;A_Stammdaten!$B$12,0,SUM(E2346,F2346,H2346,J2346:K2346)-SUM(G2346,I2346,L2346:M2346))</f>
        <v>0</v>
      </c>
      <c r="O2346" s="421"/>
      <c r="P2346" s="421"/>
      <c r="Q2346" s="421"/>
      <c r="R2346" s="421"/>
      <c r="S2346" s="108">
        <f t="shared" si="268"/>
        <v>0</v>
      </c>
      <c r="T2346" s="341">
        <f>IF(ISBLANK($B2346),0,VLOOKUP($B2346,Listen!$A$2:$C$45,2,FALSE))</f>
        <v>0</v>
      </c>
      <c r="U2346" s="341">
        <f>IF(ISBLANK($B2346),0,VLOOKUP($B2346,Listen!$A$2:$C$45,3,FALSE))</f>
        <v>0</v>
      </c>
      <c r="V2346" s="342">
        <f t="shared" si="266"/>
        <v>0</v>
      </c>
      <c r="W2346" s="342">
        <f t="shared" si="265"/>
        <v>0</v>
      </c>
      <c r="X2346" s="342">
        <f t="shared" si="265"/>
        <v>0</v>
      </c>
      <c r="Y2346" s="342">
        <f t="shared" si="265"/>
        <v>0</v>
      </c>
      <c r="Z2346" s="342">
        <f t="shared" si="265"/>
        <v>0</v>
      </c>
      <c r="AA2346" s="342">
        <f t="shared" si="265"/>
        <v>0</v>
      </c>
      <c r="AB2346" s="342">
        <f t="shared" ref="W2346:AB2389" si="270">$T2346</f>
        <v>0</v>
      </c>
      <c r="AC2346" s="109">
        <f t="shared" si="269"/>
        <v>0</v>
      </c>
      <c r="AD2346" s="109">
        <f>IF(C2346=A_Stammdaten!$B$12,E_SAV!$S2346-E_SAV!$AE2346,HLOOKUP(A_Stammdaten!$B$12-1,$AF$4:$AL$4004,ROW(C2346)-3,FALSE)-$AE2346)</f>
        <v>0</v>
      </c>
      <c r="AE2346" s="109">
        <f>HLOOKUP(A_Stammdaten!$B$12,$AF$4:$AL$4004,ROW(C2346)-3,FALSE)</f>
        <v>0</v>
      </c>
      <c r="AF2346" s="109">
        <f t="shared" si="267"/>
        <v>0</v>
      </c>
      <c r="AG2346" s="109">
        <f t="shared" si="264"/>
        <v>0</v>
      </c>
      <c r="AH2346" s="109">
        <f t="shared" si="264"/>
        <v>0</v>
      </c>
      <c r="AI2346" s="109">
        <f t="shared" si="264"/>
        <v>0</v>
      </c>
      <c r="AJ2346" s="109">
        <f t="shared" si="263"/>
        <v>0</v>
      </c>
      <c r="AK2346" s="109">
        <f t="shared" si="263"/>
        <v>0</v>
      </c>
      <c r="AL2346" s="109">
        <f t="shared" si="263"/>
        <v>0</v>
      </c>
    </row>
    <row r="2347" spans="1:38" x14ac:dyDescent="0.3">
      <c r="A2347" s="421"/>
      <c r="B2347" s="421"/>
      <c r="C2347" s="422"/>
      <c r="D2347" s="423"/>
      <c r="E2347" s="421"/>
      <c r="F2347" s="421"/>
      <c r="G2347" s="421"/>
      <c r="H2347" s="421"/>
      <c r="I2347" s="421"/>
      <c r="J2347" s="421"/>
      <c r="K2347" s="421"/>
      <c r="L2347" s="421"/>
      <c r="M2347" s="423"/>
      <c r="N2347" s="340">
        <f>IF(C2347&gt;A_Stammdaten!$B$12,0,SUM(E2347,F2347,H2347,J2347:K2347)-SUM(G2347,I2347,L2347:M2347))</f>
        <v>0</v>
      </c>
      <c r="O2347" s="421"/>
      <c r="P2347" s="421"/>
      <c r="Q2347" s="421"/>
      <c r="R2347" s="421"/>
      <c r="S2347" s="108">
        <f t="shared" si="268"/>
        <v>0</v>
      </c>
      <c r="T2347" s="341">
        <f>IF(ISBLANK($B2347),0,VLOOKUP($B2347,Listen!$A$2:$C$45,2,FALSE))</f>
        <v>0</v>
      </c>
      <c r="U2347" s="341">
        <f>IF(ISBLANK($B2347),0,VLOOKUP($B2347,Listen!$A$2:$C$45,3,FALSE))</f>
        <v>0</v>
      </c>
      <c r="V2347" s="342">
        <f t="shared" si="266"/>
        <v>0</v>
      </c>
      <c r="W2347" s="342">
        <f t="shared" si="270"/>
        <v>0</v>
      </c>
      <c r="X2347" s="342">
        <f t="shared" si="270"/>
        <v>0</v>
      </c>
      <c r="Y2347" s="342">
        <f t="shared" si="270"/>
        <v>0</v>
      </c>
      <c r="Z2347" s="342">
        <f t="shared" si="270"/>
        <v>0</v>
      </c>
      <c r="AA2347" s="342">
        <f t="shared" si="270"/>
        <v>0</v>
      </c>
      <c r="AB2347" s="342">
        <f t="shared" si="270"/>
        <v>0</v>
      </c>
      <c r="AC2347" s="109">
        <f t="shared" si="269"/>
        <v>0</v>
      </c>
      <c r="AD2347" s="109">
        <f>IF(C2347=A_Stammdaten!$B$12,E_SAV!$S2347-E_SAV!$AE2347,HLOOKUP(A_Stammdaten!$B$12-1,$AF$4:$AL$4004,ROW(C2347)-3,FALSE)-$AE2347)</f>
        <v>0</v>
      </c>
      <c r="AE2347" s="109">
        <f>HLOOKUP(A_Stammdaten!$B$12,$AF$4:$AL$4004,ROW(C2347)-3,FALSE)</f>
        <v>0</v>
      </c>
      <c r="AF2347" s="109">
        <f t="shared" si="267"/>
        <v>0</v>
      </c>
      <c r="AG2347" s="109">
        <f t="shared" si="264"/>
        <v>0</v>
      </c>
      <c r="AH2347" s="109">
        <f t="shared" si="264"/>
        <v>0</v>
      </c>
      <c r="AI2347" s="109">
        <f t="shared" si="264"/>
        <v>0</v>
      </c>
      <c r="AJ2347" s="109">
        <f t="shared" si="263"/>
        <v>0</v>
      </c>
      <c r="AK2347" s="109">
        <f t="shared" si="263"/>
        <v>0</v>
      </c>
      <c r="AL2347" s="109">
        <f t="shared" si="263"/>
        <v>0</v>
      </c>
    </row>
    <row r="2348" spans="1:38" x14ac:dyDescent="0.3">
      <c r="A2348" s="421"/>
      <c r="B2348" s="421"/>
      <c r="C2348" s="422"/>
      <c r="D2348" s="423"/>
      <c r="E2348" s="421"/>
      <c r="F2348" s="421"/>
      <c r="G2348" s="421"/>
      <c r="H2348" s="421"/>
      <c r="I2348" s="421"/>
      <c r="J2348" s="421"/>
      <c r="K2348" s="421"/>
      <c r="L2348" s="421"/>
      <c r="M2348" s="423"/>
      <c r="N2348" s="340">
        <f>IF(C2348&gt;A_Stammdaten!$B$12,0,SUM(E2348,F2348,H2348,J2348:K2348)-SUM(G2348,I2348,L2348:M2348))</f>
        <v>0</v>
      </c>
      <c r="O2348" s="421"/>
      <c r="P2348" s="421"/>
      <c r="Q2348" s="421"/>
      <c r="R2348" s="421"/>
      <c r="S2348" s="108">
        <f t="shared" si="268"/>
        <v>0</v>
      </c>
      <c r="T2348" s="341">
        <f>IF(ISBLANK($B2348),0,VLOOKUP($B2348,Listen!$A$2:$C$45,2,FALSE))</f>
        <v>0</v>
      </c>
      <c r="U2348" s="341">
        <f>IF(ISBLANK($B2348),0,VLOOKUP($B2348,Listen!$A$2:$C$45,3,FALSE))</f>
        <v>0</v>
      </c>
      <c r="V2348" s="342">
        <f t="shared" si="266"/>
        <v>0</v>
      </c>
      <c r="W2348" s="342">
        <f t="shared" si="270"/>
        <v>0</v>
      </c>
      <c r="X2348" s="342">
        <f t="shared" si="270"/>
        <v>0</v>
      </c>
      <c r="Y2348" s="342">
        <f t="shared" si="270"/>
        <v>0</v>
      </c>
      <c r="Z2348" s="342">
        <f t="shared" si="270"/>
        <v>0</v>
      </c>
      <c r="AA2348" s="342">
        <f t="shared" si="270"/>
        <v>0</v>
      </c>
      <c r="AB2348" s="342">
        <f t="shared" si="270"/>
        <v>0</v>
      </c>
      <c r="AC2348" s="109">
        <f t="shared" si="269"/>
        <v>0</v>
      </c>
      <c r="AD2348" s="109">
        <f>IF(C2348=A_Stammdaten!$B$12,E_SAV!$S2348-E_SAV!$AE2348,HLOOKUP(A_Stammdaten!$B$12-1,$AF$4:$AL$4004,ROW(C2348)-3,FALSE)-$AE2348)</f>
        <v>0</v>
      </c>
      <c r="AE2348" s="109">
        <f>HLOOKUP(A_Stammdaten!$B$12,$AF$4:$AL$4004,ROW(C2348)-3,FALSE)</f>
        <v>0</v>
      </c>
      <c r="AF2348" s="109">
        <f t="shared" si="267"/>
        <v>0</v>
      </c>
      <c r="AG2348" s="109">
        <f t="shared" si="264"/>
        <v>0</v>
      </c>
      <c r="AH2348" s="109">
        <f t="shared" si="264"/>
        <v>0</v>
      </c>
      <c r="AI2348" s="109">
        <f t="shared" si="264"/>
        <v>0</v>
      </c>
      <c r="AJ2348" s="109">
        <f t="shared" si="263"/>
        <v>0</v>
      </c>
      <c r="AK2348" s="109">
        <f t="shared" si="263"/>
        <v>0</v>
      </c>
      <c r="AL2348" s="109">
        <f t="shared" si="263"/>
        <v>0</v>
      </c>
    </row>
    <row r="2349" spans="1:38" x14ac:dyDescent="0.3">
      <c r="A2349" s="421"/>
      <c r="B2349" s="421"/>
      <c r="C2349" s="422"/>
      <c r="D2349" s="423"/>
      <c r="E2349" s="421"/>
      <c r="F2349" s="421"/>
      <c r="G2349" s="421"/>
      <c r="H2349" s="421"/>
      <c r="I2349" s="421"/>
      <c r="J2349" s="421"/>
      <c r="K2349" s="421"/>
      <c r="L2349" s="421"/>
      <c r="M2349" s="423"/>
      <c r="N2349" s="340">
        <f>IF(C2349&gt;A_Stammdaten!$B$12,0,SUM(E2349,F2349,H2349,J2349:K2349)-SUM(G2349,I2349,L2349:M2349))</f>
        <v>0</v>
      </c>
      <c r="O2349" s="421"/>
      <c r="P2349" s="421"/>
      <c r="Q2349" s="421"/>
      <c r="R2349" s="421"/>
      <c r="S2349" s="108">
        <f t="shared" si="268"/>
        <v>0</v>
      </c>
      <c r="T2349" s="341">
        <f>IF(ISBLANK($B2349),0,VLOOKUP($B2349,Listen!$A$2:$C$45,2,FALSE))</f>
        <v>0</v>
      </c>
      <c r="U2349" s="341">
        <f>IF(ISBLANK($B2349),0,VLOOKUP($B2349,Listen!$A$2:$C$45,3,FALSE))</f>
        <v>0</v>
      </c>
      <c r="V2349" s="342">
        <f t="shared" si="266"/>
        <v>0</v>
      </c>
      <c r="W2349" s="342">
        <f t="shared" si="270"/>
        <v>0</v>
      </c>
      <c r="X2349" s="342">
        <f t="shared" si="270"/>
        <v>0</v>
      </c>
      <c r="Y2349" s="342">
        <f t="shared" si="270"/>
        <v>0</v>
      </c>
      <c r="Z2349" s="342">
        <f t="shared" si="270"/>
        <v>0</v>
      </c>
      <c r="AA2349" s="342">
        <f t="shared" si="270"/>
        <v>0</v>
      </c>
      <c r="AB2349" s="342">
        <f t="shared" si="270"/>
        <v>0</v>
      </c>
      <c r="AC2349" s="109">
        <f t="shared" si="269"/>
        <v>0</v>
      </c>
      <c r="AD2349" s="109">
        <f>IF(C2349=A_Stammdaten!$B$12,E_SAV!$S2349-E_SAV!$AE2349,HLOOKUP(A_Stammdaten!$B$12-1,$AF$4:$AL$4004,ROW(C2349)-3,FALSE)-$AE2349)</f>
        <v>0</v>
      </c>
      <c r="AE2349" s="109">
        <f>HLOOKUP(A_Stammdaten!$B$12,$AF$4:$AL$4004,ROW(C2349)-3,FALSE)</f>
        <v>0</v>
      </c>
      <c r="AF2349" s="109">
        <f t="shared" si="267"/>
        <v>0</v>
      </c>
      <c r="AG2349" s="109">
        <f t="shared" si="264"/>
        <v>0</v>
      </c>
      <c r="AH2349" s="109">
        <f t="shared" si="264"/>
        <v>0</v>
      </c>
      <c r="AI2349" s="109">
        <f t="shared" si="264"/>
        <v>0</v>
      </c>
      <c r="AJ2349" s="109">
        <f t="shared" si="263"/>
        <v>0</v>
      </c>
      <c r="AK2349" s="109">
        <f t="shared" si="263"/>
        <v>0</v>
      </c>
      <c r="AL2349" s="109">
        <f t="shared" si="263"/>
        <v>0</v>
      </c>
    </row>
    <row r="2350" spans="1:38" x14ac:dyDescent="0.3">
      <c r="A2350" s="421"/>
      <c r="B2350" s="421"/>
      <c r="C2350" s="422"/>
      <c r="D2350" s="423"/>
      <c r="E2350" s="421"/>
      <c r="F2350" s="421"/>
      <c r="G2350" s="421"/>
      <c r="H2350" s="421"/>
      <c r="I2350" s="421"/>
      <c r="J2350" s="421"/>
      <c r="K2350" s="421"/>
      <c r="L2350" s="421"/>
      <c r="M2350" s="423"/>
      <c r="N2350" s="340">
        <f>IF(C2350&gt;A_Stammdaten!$B$12,0,SUM(E2350,F2350,H2350,J2350:K2350)-SUM(G2350,I2350,L2350:M2350))</f>
        <v>0</v>
      </c>
      <c r="O2350" s="421"/>
      <c r="P2350" s="421"/>
      <c r="Q2350" s="421"/>
      <c r="R2350" s="421"/>
      <c r="S2350" s="108">
        <f t="shared" si="268"/>
        <v>0</v>
      </c>
      <c r="T2350" s="341">
        <f>IF(ISBLANK($B2350),0,VLOOKUP($B2350,Listen!$A$2:$C$45,2,FALSE))</f>
        <v>0</v>
      </c>
      <c r="U2350" s="341">
        <f>IF(ISBLANK($B2350),0,VLOOKUP($B2350,Listen!$A$2:$C$45,3,FALSE))</f>
        <v>0</v>
      </c>
      <c r="V2350" s="342">
        <f t="shared" si="266"/>
        <v>0</v>
      </c>
      <c r="W2350" s="342">
        <f t="shared" si="270"/>
        <v>0</v>
      </c>
      <c r="X2350" s="342">
        <f t="shared" si="270"/>
        <v>0</v>
      </c>
      <c r="Y2350" s="342">
        <f t="shared" si="270"/>
        <v>0</v>
      </c>
      <c r="Z2350" s="342">
        <f t="shared" si="270"/>
        <v>0</v>
      </c>
      <c r="AA2350" s="342">
        <f t="shared" si="270"/>
        <v>0</v>
      </c>
      <c r="AB2350" s="342">
        <f t="shared" si="270"/>
        <v>0</v>
      </c>
      <c r="AC2350" s="109">
        <f t="shared" si="269"/>
        <v>0</v>
      </c>
      <c r="AD2350" s="109">
        <f>IF(C2350=A_Stammdaten!$B$12,E_SAV!$S2350-E_SAV!$AE2350,HLOOKUP(A_Stammdaten!$B$12-1,$AF$4:$AL$4004,ROW(C2350)-3,FALSE)-$AE2350)</f>
        <v>0</v>
      </c>
      <c r="AE2350" s="109">
        <f>HLOOKUP(A_Stammdaten!$B$12,$AF$4:$AL$4004,ROW(C2350)-3,FALSE)</f>
        <v>0</v>
      </c>
      <c r="AF2350" s="109">
        <f t="shared" si="267"/>
        <v>0</v>
      </c>
      <c r="AG2350" s="109">
        <f t="shared" si="264"/>
        <v>0</v>
      </c>
      <c r="AH2350" s="109">
        <f t="shared" si="264"/>
        <v>0</v>
      </c>
      <c r="AI2350" s="109">
        <f t="shared" si="264"/>
        <v>0</v>
      </c>
      <c r="AJ2350" s="109">
        <f t="shared" si="263"/>
        <v>0</v>
      </c>
      <c r="AK2350" s="109">
        <f t="shared" si="263"/>
        <v>0</v>
      </c>
      <c r="AL2350" s="109">
        <f t="shared" si="263"/>
        <v>0</v>
      </c>
    </row>
    <row r="2351" spans="1:38" x14ac:dyDescent="0.3">
      <c r="A2351" s="421"/>
      <c r="B2351" s="421"/>
      <c r="C2351" s="422"/>
      <c r="D2351" s="423"/>
      <c r="E2351" s="421"/>
      <c r="F2351" s="421"/>
      <c r="G2351" s="421"/>
      <c r="H2351" s="421"/>
      <c r="I2351" s="421"/>
      <c r="J2351" s="421"/>
      <c r="K2351" s="421"/>
      <c r="L2351" s="421"/>
      <c r="M2351" s="423"/>
      <c r="N2351" s="340">
        <f>IF(C2351&gt;A_Stammdaten!$B$12,0,SUM(E2351,F2351,H2351,J2351:K2351)-SUM(G2351,I2351,L2351:M2351))</f>
        <v>0</v>
      </c>
      <c r="O2351" s="421"/>
      <c r="P2351" s="421"/>
      <c r="Q2351" s="421"/>
      <c r="R2351" s="421"/>
      <c r="S2351" s="108">
        <f t="shared" si="268"/>
        <v>0</v>
      </c>
      <c r="T2351" s="341">
        <f>IF(ISBLANK($B2351),0,VLOOKUP($B2351,Listen!$A$2:$C$45,2,FALSE))</f>
        <v>0</v>
      </c>
      <c r="U2351" s="341">
        <f>IF(ISBLANK($B2351),0,VLOOKUP($B2351,Listen!$A$2:$C$45,3,FALSE))</f>
        <v>0</v>
      </c>
      <c r="V2351" s="342">
        <f t="shared" si="266"/>
        <v>0</v>
      </c>
      <c r="W2351" s="342">
        <f t="shared" si="270"/>
        <v>0</v>
      </c>
      <c r="X2351" s="342">
        <f t="shared" si="270"/>
        <v>0</v>
      </c>
      <c r="Y2351" s="342">
        <f t="shared" si="270"/>
        <v>0</v>
      </c>
      <c r="Z2351" s="342">
        <f t="shared" si="270"/>
        <v>0</v>
      </c>
      <c r="AA2351" s="342">
        <f t="shared" si="270"/>
        <v>0</v>
      </c>
      <c r="AB2351" s="342">
        <f t="shared" si="270"/>
        <v>0</v>
      </c>
      <c r="AC2351" s="109">
        <f t="shared" si="269"/>
        <v>0</v>
      </c>
      <c r="AD2351" s="109">
        <f>IF(C2351=A_Stammdaten!$B$12,E_SAV!$S2351-E_SAV!$AE2351,HLOOKUP(A_Stammdaten!$B$12-1,$AF$4:$AL$4004,ROW(C2351)-3,FALSE)-$AE2351)</f>
        <v>0</v>
      </c>
      <c r="AE2351" s="109">
        <f>HLOOKUP(A_Stammdaten!$B$12,$AF$4:$AL$4004,ROW(C2351)-3,FALSE)</f>
        <v>0</v>
      </c>
      <c r="AF2351" s="109">
        <f t="shared" si="267"/>
        <v>0</v>
      </c>
      <c r="AG2351" s="109">
        <f t="shared" si="264"/>
        <v>0</v>
      </c>
      <c r="AH2351" s="109">
        <f t="shared" si="264"/>
        <v>0</v>
      </c>
      <c r="AI2351" s="109">
        <f t="shared" si="264"/>
        <v>0</v>
      </c>
      <c r="AJ2351" s="109">
        <f t="shared" si="263"/>
        <v>0</v>
      </c>
      <c r="AK2351" s="109">
        <f t="shared" si="263"/>
        <v>0</v>
      </c>
      <c r="AL2351" s="109">
        <f t="shared" si="263"/>
        <v>0</v>
      </c>
    </row>
    <row r="2352" spans="1:38" x14ac:dyDescent="0.3">
      <c r="A2352" s="421"/>
      <c r="B2352" s="421"/>
      <c r="C2352" s="422"/>
      <c r="D2352" s="423"/>
      <c r="E2352" s="421"/>
      <c r="F2352" s="421"/>
      <c r="G2352" s="421"/>
      <c r="H2352" s="421"/>
      <c r="I2352" s="421"/>
      <c r="J2352" s="421"/>
      <c r="K2352" s="421"/>
      <c r="L2352" s="421"/>
      <c r="M2352" s="423"/>
      <c r="N2352" s="340">
        <f>IF(C2352&gt;A_Stammdaten!$B$12,0,SUM(E2352,F2352,H2352,J2352:K2352)-SUM(G2352,I2352,L2352:M2352))</f>
        <v>0</v>
      </c>
      <c r="O2352" s="421"/>
      <c r="P2352" s="421"/>
      <c r="Q2352" s="421"/>
      <c r="R2352" s="421"/>
      <c r="S2352" s="108">
        <f t="shared" si="268"/>
        <v>0</v>
      </c>
      <c r="T2352" s="341">
        <f>IF(ISBLANK($B2352),0,VLOOKUP($B2352,Listen!$A$2:$C$45,2,FALSE))</f>
        <v>0</v>
      </c>
      <c r="U2352" s="341">
        <f>IF(ISBLANK($B2352),0,VLOOKUP($B2352,Listen!$A$2:$C$45,3,FALSE))</f>
        <v>0</v>
      </c>
      <c r="V2352" s="342">
        <f t="shared" si="266"/>
        <v>0</v>
      </c>
      <c r="W2352" s="342">
        <f t="shared" si="270"/>
        <v>0</v>
      </c>
      <c r="X2352" s="342">
        <f t="shared" si="270"/>
        <v>0</v>
      </c>
      <c r="Y2352" s="342">
        <f t="shared" si="270"/>
        <v>0</v>
      </c>
      <c r="Z2352" s="342">
        <f t="shared" si="270"/>
        <v>0</v>
      </c>
      <c r="AA2352" s="342">
        <f t="shared" si="270"/>
        <v>0</v>
      </c>
      <c r="AB2352" s="342">
        <f t="shared" si="270"/>
        <v>0</v>
      </c>
      <c r="AC2352" s="109">
        <f t="shared" si="269"/>
        <v>0</v>
      </c>
      <c r="AD2352" s="109">
        <f>IF(C2352=A_Stammdaten!$B$12,E_SAV!$S2352-E_SAV!$AE2352,HLOOKUP(A_Stammdaten!$B$12-1,$AF$4:$AL$4004,ROW(C2352)-3,FALSE)-$AE2352)</f>
        <v>0</v>
      </c>
      <c r="AE2352" s="109">
        <f>HLOOKUP(A_Stammdaten!$B$12,$AF$4:$AL$4004,ROW(C2352)-3,FALSE)</f>
        <v>0</v>
      </c>
      <c r="AF2352" s="109">
        <f t="shared" si="267"/>
        <v>0</v>
      </c>
      <c r="AG2352" s="109">
        <f t="shared" si="264"/>
        <v>0</v>
      </c>
      <c r="AH2352" s="109">
        <f t="shared" si="264"/>
        <v>0</v>
      </c>
      <c r="AI2352" s="109">
        <f t="shared" si="264"/>
        <v>0</v>
      </c>
      <c r="AJ2352" s="109">
        <f t="shared" si="263"/>
        <v>0</v>
      </c>
      <c r="AK2352" s="109">
        <f t="shared" si="263"/>
        <v>0</v>
      </c>
      <c r="AL2352" s="109">
        <f t="shared" si="263"/>
        <v>0</v>
      </c>
    </row>
    <row r="2353" spans="1:38" x14ac:dyDescent="0.3">
      <c r="A2353" s="421"/>
      <c r="B2353" s="421"/>
      <c r="C2353" s="422"/>
      <c r="D2353" s="423"/>
      <c r="E2353" s="421"/>
      <c r="F2353" s="421"/>
      <c r="G2353" s="421"/>
      <c r="H2353" s="421"/>
      <c r="I2353" s="421"/>
      <c r="J2353" s="421"/>
      <c r="K2353" s="421"/>
      <c r="L2353" s="421"/>
      <c r="M2353" s="423"/>
      <c r="N2353" s="340">
        <f>IF(C2353&gt;A_Stammdaten!$B$12,0,SUM(E2353,F2353,H2353,J2353:K2353)-SUM(G2353,I2353,L2353:M2353))</f>
        <v>0</v>
      </c>
      <c r="O2353" s="421"/>
      <c r="P2353" s="421"/>
      <c r="Q2353" s="421"/>
      <c r="R2353" s="421"/>
      <c r="S2353" s="108">
        <f t="shared" si="268"/>
        <v>0</v>
      </c>
      <c r="T2353" s="341">
        <f>IF(ISBLANK($B2353),0,VLOOKUP($B2353,Listen!$A$2:$C$45,2,FALSE))</f>
        <v>0</v>
      </c>
      <c r="U2353" s="341">
        <f>IF(ISBLANK($B2353),0,VLOOKUP($B2353,Listen!$A$2:$C$45,3,FALSE))</f>
        <v>0</v>
      </c>
      <c r="V2353" s="342">
        <f t="shared" si="266"/>
        <v>0</v>
      </c>
      <c r="W2353" s="342">
        <f t="shared" si="270"/>
        <v>0</v>
      </c>
      <c r="X2353" s="342">
        <f t="shared" si="270"/>
        <v>0</v>
      </c>
      <c r="Y2353" s="342">
        <f t="shared" si="270"/>
        <v>0</v>
      </c>
      <c r="Z2353" s="342">
        <f t="shared" si="270"/>
        <v>0</v>
      </c>
      <c r="AA2353" s="342">
        <f t="shared" si="270"/>
        <v>0</v>
      </c>
      <c r="AB2353" s="342">
        <f t="shared" si="270"/>
        <v>0</v>
      </c>
      <c r="AC2353" s="109">
        <f t="shared" si="269"/>
        <v>0</v>
      </c>
      <c r="AD2353" s="109">
        <f>IF(C2353=A_Stammdaten!$B$12,E_SAV!$S2353-E_SAV!$AE2353,HLOOKUP(A_Stammdaten!$B$12-1,$AF$4:$AL$4004,ROW(C2353)-3,FALSE)-$AE2353)</f>
        <v>0</v>
      </c>
      <c r="AE2353" s="109">
        <f>HLOOKUP(A_Stammdaten!$B$12,$AF$4:$AL$4004,ROW(C2353)-3,FALSE)</f>
        <v>0</v>
      </c>
      <c r="AF2353" s="109">
        <f t="shared" si="267"/>
        <v>0</v>
      </c>
      <c r="AG2353" s="109">
        <f t="shared" si="264"/>
        <v>0</v>
      </c>
      <c r="AH2353" s="109">
        <f t="shared" si="264"/>
        <v>0</v>
      </c>
      <c r="AI2353" s="109">
        <f t="shared" si="264"/>
        <v>0</v>
      </c>
      <c r="AJ2353" s="109">
        <f t="shared" si="263"/>
        <v>0</v>
      </c>
      <c r="AK2353" s="109">
        <f t="shared" si="263"/>
        <v>0</v>
      </c>
      <c r="AL2353" s="109">
        <f t="shared" si="263"/>
        <v>0</v>
      </c>
    </row>
    <row r="2354" spans="1:38" x14ac:dyDescent="0.3">
      <c r="A2354" s="421"/>
      <c r="B2354" s="421"/>
      <c r="C2354" s="422"/>
      <c r="D2354" s="423"/>
      <c r="E2354" s="421"/>
      <c r="F2354" s="421"/>
      <c r="G2354" s="421"/>
      <c r="H2354" s="421"/>
      <c r="I2354" s="421"/>
      <c r="J2354" s="421"/>
      <c r="K2354" s="421"/>
      <c r="L2354" s="421"/>
      <c r="M2354" s="423"/>
      <c r="N2354" s="340">
        <f>IF(C2354&gt;A_Stammdaten!$B$12,0,SUM(E2354,F2354,H2354,J2354:K2354)-SUM(G2354,I2354,L2354:M2354))</f>
        <v>0</v>
      </c>
      <c r="O2354" s="421"/>
      <c r="P2354" s="421"/>
      <c r="Q2354" s="421"/>
      <c r="R2354" s="421"/>
      <c r="S2354" s="108">
        <f t="shared" si="268"/>
        <v>0</v>
      </c>
      <c r="T2354" s="341">
        <f>IF(ISBLANK($B2354),0,VLOOKUP($B2354,Listen!$A$2:$C$45,2,FALSE))</f>
        <v>0</v>
      </c>
      <c r="U2354" s="341">
        <f>IF(ISBLANK($B2354),0,VLOOKUP($B2354,Listen!$A$2:$C$45,3,FALSE))</f>
        <v>0</v>
      </c>
      <c r="V2354" s="342">
        <f t="shared" si="266"/>
        <v>0</v>
      </c>
      <c r="W2354" s="342">
        <f t="shared" si="270"/>
        <v>0</v>
      </c>
      <c r="X2354" s="342">
        <f t="shared" si="270"/>
        <v>0</v>
      </c>
      <c r="Y2354" s="342">
        <f t="shared" si="270"/>
        <v>0</v>
      </c>
      <c r="Z2354" s="342">
        <f t="shared" si="270"/>
        <v>0</v>
      </c>
      <c r="AA2354" s="342">
        <f t="shared" si="270"/>
        <v>0</v>
      </c>
      <c r="AB2354" s="342">
        <f t="shared" si="270"/>
        <v>0</v>
      </c>
      <c r="AC2354" s="109">
        <f t="shared" si="269"/>
        <v>0</v>
      </c>
      <c r="AD2354" s="109">
        <f>IF(C2354=A_Stammdaten!$B$12,E_SAV!$S2354-E_SAV!$AE2354,HLOOKUP(A_Stammdaten!$B$12-1,$AF$4:$AL$4004,ROW(C2354)-3,FALSE)-$AE2354)</f>
        <v>0</v>
      </c>
      <c r="AE2354" s="109">
        <f>HLOOKUP(A_Stammdaten!$B$12,$AF$4:$AL$4004,ROW(C2354)-3,FALSE)</f>
        <v>0</v>
      </c>
      <c r="AF2354" s="109">
        <f t="shared" si="267"/>
        <v>0</v>
      </c>
      <c r="AG2354" s="109">
        <f t="shared" si="264"/>
        <v>0</v>
      </c>
      <c r="AH2354" s="109">
        <f t="shared" si="264"/>
        <v>0</v>
      </c>
      <c r="AI2354" s="109">
        <f t="shared" si="264"/>
        <v>0</v>
      </c>
      <c r="AJ2354" s="109">
        <f t="shared" si="263"/>
        <v>0</v>
      </c>
      <c r="AK2354" s="109">
        <f t="shared" si="263"/>
        <v>0</v>
      </c>
      <c r="AL2354" s="109">
        <f t="shared" si="263"/>
        <v>0</v>
      </c>
    </row>
    <row r="2355" spans="1:38" x14ac:dyDescent="0.3">
      <c r="A2355" s="421"/>
      <c r="B2355" s="421"/>
      <c r="C2355" s="422"/>
      <c r="D2355" s="423"/>
      <c r="E2355" s="421"/>
      <c r="F2355" s="421"/>
      <c r="G2355" s="421"/>
      <c r="H2355" s="421"/>
      <c r="I2355" s="421"/>
      <c r="J2355" s="421"/>
      <c r="K2355" s="421"/>
      <c r="L2355" s="421"/>
      <c r="M2355" s="423"/>
      <c r="N2355" s="340">
        <f>IF(C2355&gt;A_Stammdaten!$B$12,0,SUM(E2355,F2355,H2355,J2355:K2355)-SUM(G2355,I2355,L2355:M2355))</f>
        <v>0</v>
      </c>
      <c r="O2355" s="421"/>
      <c r="P2355" s="421"/>
      <c r="Q2355" s="421"/>
      <c r="R2355" s="421"/>
      <c r="S2355" s="108">
        <f t="shared" si="268"/>
        <v>0</v>
      </c>
      <c r="T2355" s="341">
        <f>IF(ISBLANK($B2355),0,VLOOKUP($B2355,Listen!$A$2:$C$45,2,FALSE))</f>
        <v>0</v>
      </c>
      <c r="U2355" s="341">
        <f>IF(ISBLANK($B2355),0,VLOOKUP($B2355,Listen!$A$2:$C$45,3,FALSE))</f>
        <v>0</v>
      </c>
      <c r="V2355" s="342">
        <f t="shared" si="266"/>
        <v>0</v>
      </c>
      <c r="W2355" s="342">
        <f t="shared" si="270"/>
        <v>0</v>
      </c>
      <c r="X2355" s="342">
        <f t="shared" si="270"/>
        <v>0</v>
      </c>
      <c r="Y2355" s="342">
        <f t="shared" si="270"/>
        <v>0</v>
      </c>
      <c r="Z2355" s="342">
        <f t="shared" si="270"/>
        <v>0</v>
      </c>
      <c r="AA2355" s="342">
        <f t="shared" si="270"/>
        <v>0</v>
      </c>
      <c r="AB2355" s="342">
        <f t="shared" si="270"/>
        <v>0</v>
      </c>
      <c r="AC2355" s="109">
        <f t="shared" si="269"/>
        <v>0</v>
      </c>
      <c r="AD2355" s="109">
        <f>IF(C2355=A_Stammdaten!$B$12,E_SAV!$S2355-E_SAV!$AE2355,HLOOKUP(A_Stammdaten!$B$12-1,$AF$4:$AL$4004,ROW(C2355)-3,FALSE)-$AE2355)</f>
        <v>0</v>
      </c>
      <c r="AE2355" s="109">
        <f>HLOOKUP(A_Stammdaten!$B$12,$AF$4:$AL$4004,ROW(C2355)-3,FALSE)</f>
        <v>0</v>
      </c>
      <c r="AF2355" s="109">
        <f t="shared" si="267"/>
        <v>0</v>
      </c>
      <c r="AG2355" s="109">
        <f t="shared" si="264"/>
        <v>0</v>
      </c>
      <c r="AH2355" s="109">
        <f t="shared" si="264"/>
        <v>0</v>
      </c>
      <c r="AI2355" s="109">
        <f t="shared" si="264"/>
        <v>0</v>
      </c>
      <c r="AJ2355" s="109">
        <f t="shared" si="263"/>
        <v>0</v>
      </c>
      <c r="AK2355" s="109">
        <f t="shared" si="263"/>
        <v>0</v>
      </c>
      <c r="AL2355" s="109">
        <f t="shared" si="263"/>
        <v>0</v>
      </c>
    </row>
    <row r="2356" spans="1:38" x14ac:dyDescent="0.3">
      <c r="A2356" s="421"/>
      <c r="B2356" s="421"/>
      <c r="C2356" s="422"/>
      <c r="D2356" s="423"/>
      <c r="E2356" s="421"/>
      <c r="F2356" s="421"/>
      <c r="G2356" s="421"/>
      <c r="H2356" s="421"/>
      <c r="I2356" s="421"/>
      <c r="J2356" s="421"/>
      <c r="K2356" s="421"/>
      <c r="L2356" s="421"/>
      <c r="M2356" s="423"/>
      <c r="N2356" s="340">
        <f>IF(C2356&gt;A_Stammdaten!$B$12,0,SUM(E2356,F2356,H2356,J2356:K2356)-SUM(G2356,I2356,L2356:M2356))</f>
        <v>0</v>
      </c>
      <c r="O2356" s="421"/>
      <c r="P2356" s="421"/>
      <c r="Q2356" s="421"/>
      <c r="R2356" s="421"/>
      <c r="S2356" s="108">
        <f t="shared" si="268"/>
        <v>0</v>
      </c>
      <c r="T2356" s="341">
        <f>IF(ISBLANK($B2356),0,VLOOKUP($B2356,Listen!$A$2:$C$45,2,FALSE))</f>
        <v>0</v>
      </c>
      <c r="U2356" s="341">
        <f>IF(ISBLANK($B2356),0,VLOOKUP($B2356,Listen!$A$2:$C$45,3,FALSE))</f>
        <v>0</v>
      </c>
      <c r="V2356" s="342">
        <f t="shared" si="266"/>
        <v>0</v>
      </c>
      <c r="W2356" s="342">
        <f t="shared" si="270"/>
        <v>0</v>
      </c>
      <c r="X2356" s="342">
        <f t="shared" si="270"/>
        <v>0</v>
      </c>
      <c r="Y2356" s="342">
        <f t="shared" si="270"/>
        <v>0</v>
      </c>
      <c r="Z2356" s="342">
        <f t="shared" si="270"/>
        <v>0</v>
      </c>
      <c r="AA2356" s="342">
        <f t="shared" si="270"/>
        <v>0</v>
      </c>
      <c r="AB2356" s="342">
        <f t="shared" si="270"/>
        <v>0</v>
      </c>
      <c r="AC2356" s="109">
        <f t="shared" si="269"/>
        <v>0</v>
      </c>
      <c r="AD2356" s="109">
        <f>IF(C2356=A_Stammdaten!$B$12,E_SAV!$S2356-E_SAV!$AE2356,HLOOKUP(A_Stammdaten!$B$12-1,$AF$4:$AL$4004,ROW(C2356)-3,FALSE)-$AE2356)</f>
        <v>0</v>
      </c>
      <c r="AE2356" s="109">
        <f>HLOOKUP(A_Stammdaten!$B$12,$AF$4:$AL$4004,ROW(C2356)-3,FALSE)</f>
        <v>0</v>
      </c>
      <c r="AF2356" s="109">
        <f t="shared" si="267"/>
        <v>0</v>
      </c>
      <c r="AG2356" s="109">
        <f t="shared" si="264"/>
        <v>0</v>
      </c>
      <c r="AH2356" s="109">
        <f t="shared" si="264"/>
        <v>0</v>
      </c>
      <c r="AI2356" s="109">
        <f t="shared" si="264"/>
        <v>0</v>
      </c>
      <c r="AJ2356" s="109">
        <f t="shared" si="263"/>
        <v>0</v>
      </c>
      <c r="AK2356" s="109">
        <f t="shared" si="263"/>
        <v>0</v>
      </c>
      <c r="AL2356" s="109">
        <f t="shared" si="263"/>
        <v>0</v>
      </c>
    </row>
    <row r="2357" spans="1:38" x14ac:dyDescent="0.3">
      <c r="A2357" s="421"/>
      <c r="B2357" s="421"/>
      <c r="C2357" s="422"/>
      <c r="D2357" s="423"/>
      <c r="E2357" s="421"/>
      <c r="F2357" s="421"/>
      <c r="G2357" s="421"/>
      <c r="H2357" s="421"/>
      <c r="I2357" s="421"/>
      <c r="J2357" s="421"/>
      <c r="K2357" s="421"/>
      <c r="L2357" s="421"/>
      <c r="M2357" s="423"/>
      <c r="N2357" s="340">
        <f>IF(C2357&gt;A_Stammdaten!$B$12,0,SUM(E2357,F2357,H2357,J2357:K2357)-SUM(G2357,I2357,L2357:M2357))</f>
        <v>0</v>
      </c>
      <c r="O2357" s="421"/>
      <c r="P2357" s="421"/>
      <c r="Q2357" s="421"/>
      <c r="R2357" s="421"/>
      <c r="S2357" s="108">
        <f t="shared" si="268"/>
        <v>0</v>
      </c>
      <c r="T2357" s="341">
        <f>IF(ISBLANK($B2357),0,VLOOKUP($B2357,Listen!$A$2:$C$45,2,FALSE))</f>
        <v>0</v>
      </c>
      <c r="U2357" s="341">
        <f>IF(ISBLANK($B2357),0,VLOOKUP($B2357,Listen!$A$2:$C$45,3,FALSE))</f>
        <v>0</v>
      </c>
      <c r="V2357" s="342">
        <f t="shared" si="266"/>
        <v>0</v>
      </c>
      <c r="W2357" s="342">
        <f t="shared" si="270"/>
        <v>0</v>
      </c>
      <c r="X2357" s="342">
        <f t="shared" si="270"/>
        <v>0</v>
      </c>
      <c r="Y2357" s="342">
        <f t="shared" si="270"/>
        <v>0</v>
      </c>
      <c r="Z2357" s="342">
        <f t="shared" si="270"/>
        <v>0</v>
      </c>
      <c r="AA2357" s="342">
        <f t="shared" si="270"/>
        <v>0</v>
      </c>
      <c r="AB2357" s="342">
        <f t="shared" si="270"/>
        <v>0</v>
      </c>
      <c r="AC2357" s="109">
        <f t="shared" si="269"/>
        <v>0</v>
      </c>
      <c r="AD2357" s="109">
        <f>IF(C2357=A_Stammdaten!$B$12,E_SAV!$S2357-E_SAV!$AE2357,HLOOKUP(A_Stammdaten!$B$12-1,$AF$4:$AL$4004,ROW(C2357)-3,FALSE)-$AE2357)</f>
        <v>0</v>
      </c>
      <c r="AE2357" s="109">
        <f>HLOOKUP(A_Stammdaten!$B$12,$AF$4:$AL$4004,ROW(C2357)-3,FALSE)</f>
        <v>0</v>
      </c>
      <c r="AF2357" s="109">
        <f t="shared" si="267"/>
        <v>0</v>
      </c>
      <c r="AG2357" s="109">
        <f t="shared" si="264"/>
        <v>0</v>
      </c>
      <c r="AH2357" s="109">
        <f t="shared" si="264"/>
        <v>0</v>
      </c>
      <c r="AI2357" s="109">
        <f t="shared" si="264"/>
        <v>0</v>
      </c>
      <c r="AJ2357" s="109">
        <f t="shared" si="263"/>
        <v>0</v>
      </c>
      <c r="AK2357" s="109">
        <f t="shared" si="263"/>
        <v>0</v>
      </c>
      <c r="AL2357" s="109">
        <f t="shared" si="263"/>
        <v>0</v>
      </c>
    </row>
    <row r="2358" spans="1:38" x14ac:dyDescent="0.3">
      <c r="A2358" s="421"/>
      <c r="B2358" s="421"/>
      <c r="C2358" s="422"/>
      <c r="D2358" s="423"/>
      <c r="E2358" s="421"/>
      <c r="F2358" s="421"/>
      <c r="G2358" s="421"/>
      <c r="H2358" s="421"/>
      <c r="I2358" s="421"/>
      <c r="J2358" s="421"/>
      <c r="K2358" s="421"/>
      <c r="L2358" s="421"/>
      <c r="M2358" s="423"/>
      <c r="N2358" s="340">
        <f>IF(C2358&gt;A_Stammdaten!$B$12,0,SUM(E2358,F2358,H2358,J2358:K2358)-SUM(G2358,I2358,L2358:M2358))</f>
        <v>0</v>
      </c>
      <c r="O2358" s="421"/>
      <c r="P2358" s="421"/>
      <c r="Q2358" s="421"/>
      <c r="R2358" s="421"/>
      <c r="S2358" s="108">
        <f t="shared" si="268"/>
        <v>0</v>
      </c>
      <c r="T2358" s="341">
        <f>IF(ISBLANK($B2358),0,VLOOKUP($B2358,Listen!$A$2:$C$45,2,FALSE))</f>
        <v>0</v>
      </c>
      <c r="U2358" s="341">
        <f>IF(ISBLANK($B2358),0,VLOOKUP($B2358,Listen!$A$2:$C$45,3,FALSE))</f>
        <v>0</v>
      </c>
      <c r="V2358" s="342">
        <f t="shared" si="266"/>
        <v>0</v>
      </c>
      <c r="W2358" s="342">
        <f t="shared" si="270"/>
        <v>0</v>
      </c>
      <c r="X2358" s="342">
        <f t="shared" si="270"/>
        <v>0</v>
      </c>
      <c r="Y2358" s="342">
        <f t="shared" si="270"/>
        <v>0</v>
      </c>
      <c r="Z2358" s="342">
        <f t="shared" si="270"/>
        <v>0</v>
      </c>
      <c r="AA2358" s="342">
        <f t="shared" si="270"/>
        <v>0</v>
      </c>
      <c r="AB2358" s="342">
        <f t="shared" si="270"/>
        <v>0</v>
      </c>
      <c r="AC2358" s="109">
        <f t="shared" si="269"/>
        <v>0</v>
      </c>
      <c r="AD2358" s="109">
        <f>IF(C2358=A_Stammdaten!$B$12,E_SAV!$S2358-E_SAV!$AE2358,HLOOKUP(A_Stammdaten!$B$12-1,$AF$4:$AL$4004,ROW(C2358)-3,FALSE)-$AE2358)</f>
        <v>0</v>
      </c>
      <c r="AE2358" s="109">
        <f>HLOOKUP(A_Stammdaten!$B$12,$AF$4:$AL$4004,ROW(C2358)-3,FALSE)</f>
        <v>0</v>
      </c>
      <c r="AF2358" s="109">
        <f t="shared" si="267"/>
        <v>0</v>
      </c>
      <c r="AG2358" s="109">
        <f t="shared" si="264"/>
        <v>0</v>
      </c>
      <c r="AH2358" s="109">
        <f t="shared" si="264"/>
        <v>0</v>
      </c>
      <c r="AI2358" s="109">
        <f t="shared" si="264"/>
        <v>0</v>
      </c>
      <c r="AJ2358" s="109">
        <f t="shared" si="264"/>
        <v>0</v>
      </c>
      <c r="AK2358" s="109">
        <f t="shared" si="264"/>
        <v>0</v>
      </c>
      <c r="AL2358" s="109">
        <f t="shared" si="264"/>
        <v>0</v>
      </c>
    </row>
    <row r="2359" spans="1:38" x14ac:dyDescent="0.3">
      <c r="A2359" s="421"/>
      <c r="B2359" s="421"/>
      <c r="C2359" s="422"/>
      <c r="D2359" s="423"/>
      <c r="E2359" s="421"/>
      <c r="F2359" s="421"/>
      <c r="G2359" s="421"/>
      <c r="H2359" s="421"/>
      <c r="I2359" s="421"/>
      <c r="J2359" s="421"/>
      <c r="K2359" s="421"/>
      <c r="L2359" s="421"/>
      <c r="M2359" s="423"/>
      <c r="N2359" s="340">
        <f>IF(C2359&gt;A_Stammdaten!$B$12,0,SUM(E2359,F2359,H2359,J2359:K2359)-SUM(G2359,I2359,L2359:M2359))</f>
        <v>0</v>
      </c>
      <c r="O2359" s="421"/>
      <c r="P2359" s="421"/>
      <c r="Q2359" s="421"/>
      <c r="R2359" s="421"/>
      <c r="S2359" s="108">
        <f t="shared" si="268"/>
        <v>0</v>
      </c>
      <c r="T2359" s="341">
        <f>IF(ISBLANK($B2359),0,VLOOKUP($B2359,Listen!$A$2:$C$45,2,FALSE))</f>
        <v>0</v>
      </c>
      <c r="U2359" s="341">
        <f>IF(ISBLANK($B2359),0,VLOOKUP($B2359,Listen!$A$2:$C$45,3,FALSE))</f>
        <v>0</v>
      </c>
      <c r="V2359" s="342">
        <f t="shared" si="266"/>
        <v>0</v>
      </c>
      <c r="W2359" s="342">
        <f t="shared" si="270"/>
        <v>0</v>
      </c>
      <c r="X2359" s="342">
        <f t="shared" si="270"/>
        <v>0</v>
      </c>
      <c r="Y2359" s="342">
        <f t="shared" si="270"/>
        <v>0</v>
      </c>
      <c r="Z2359" s="342">
        <f t="shared" si="270"/>
        <v>0</v>
      </c>
      <c r="AA2359" s="342">
        <f t="shared" si="270"/>
        <v>0</v>
      </c>
      <c r="AB2359" s="342">
        <f t="shared" si="270"/>
        <v>0</v>
      </c>
      <c r="AC2359" s="109">
        <f t="shared" si="269"/>
        <v>0</v>
      </c>
      <c r="AD2359" s="109">
        <f>IF(C2359=A_Stammdaten!$B$12,E_SAV!$S2359-E_SAV!$AE2359,HLOOKUP(A_Stammdaten!$B$12-1,$AF$4:$AL$4004,ROW(C2359)-3,FALSE)-$AE2359)</f>
        <v>0</v>
      </c>
      <c r="AE2359" s="109">
        <f>HLOOKUP(A_Stammdaten!$B$12,$AF$4:$AL$4004,ROW(C2359)-3,FALSE)</f>
        <v>0</v>
      </c>
      <c r="AF2359" s="109">
        <f t="shared" si="267"/>
        <v>0</v>
      </c>
      <c r="AG2359" s="109">
        <f t="shared" ref="AG2359:AL2401" si="271">IF(OR($C2359=0,$S2359=0,W2359-(AG$4-$C2359)=0),0,IF($C2359&lt;AG$4,AF2359-AF2359/(W2359-(AG$4-$C2359)),IF($C2359=AG$4,$S2359-$S2359/W2359,0)))</f>
        <v>0</v>
      </c>
      <c r="AH2359" s="109">
        <f t="shared" si="271"/>
        <v>0</v>
      </c>
      <c r="AI2359" s="109">
        <f t="shared" si="271"/>
        <v>0</v>
      </c>
      <c r="AJ2359" s="109">
        <f t="shared" si="271"/>
        <v>0</v>
      </c>
      <c r="AK2359" s="109">
        <f t="shared" si="271"/>
        <v>0</v>
      </c>
      <c r="AL2359" s="109">
        <f t="shared" si="271"/>
        <v>0</v>
      </c>
    </row>
    <row r="2360" spans="1:38" x14ac:dyDescent="0.3">
      <c r="A2360" s="421"/>
      <c r="B2360" s="421"/>
      <c r="C2360" s="422"/>
      <c r="D2360" s="423"/>
      <c r="E2360" s="421"/>
      <c r="F2360" s="421"/>
      <c r="G2360" s="421"/>
      <c r="H2360" s="421"/>
      <c r="I2360" s="421"/>
      <c r="J2360" s="421"/>
      <c r="K2360" s="421"/>
      <c r="L2360" s="421"/>
      <c r="M2360" s="423"/>
      <c r="N2360" s="340">
        <f>IF(C2360&gt;A_Stammdaten!$B$12,0,SUM(E2360,F2360,H2360,J2360:K2360)-SUM(G2360,I2360,L2360:M2360))</f>
        <v>0</v>
      </c>
      <c r="O2360" s="421"/>
      <c r="P2360" s="421"/>
      <c r="Q2360" s="421"/>
      <c r="R2360" s="421"/>
      <c r="S2360" s="108">
        <f t="shared" si="268"/>
        <v>0</v>
      </c>
      <c r="T2360" s="341">
        <f>IF(ISBLANK($B2360),0,VLOOKUP($B2360,Listen!$A$2:$C$45,2,FALSE))</f>
        <v>0</v>
      </c>
      <c r="U2360" s="341">
        <f>IF(ISBLANK($B2360),0,VLOOKUP($B2360,Listen!$A$2:$C$45,3,FALSE))</f>
        <v>0</v>
      </c>
      <c r="V2360" s="342">
        <f t="shared" si="266"/>
        <v>0</v>
      </c>
      <c r="W2360" s="342">
        <f t="shared" si="270"/>
        <v>0</v>
      </c>
      <c r="X2360" s="342">
        <f t="shared" si="270"/>
        <v>0</v>
      </c>
      <c r="Y2360" s="342">
        <f t="shared" si="270"/>
        <v>0</v>
      </c>
      <c r="Z2360" s="342">
        <f t="shared" si="270"/>
        <v>0</v>
      </c>
      <c r="AA2360" s="342">
        <f t="shared" si="270"/>
        <v>0</v>
      </c>
      <c r="AB2360" s="342">
        <f t="shared" si="270"/>
        <v>0</v>
      </c>
      <c r="AC2360" s="109">
        <f t="shared" si="269"/>
        <v>0</v>
      </c>
      <c r="AD2360" s="109">
        <f>IF(C2360=A_Stammdaten!$B$12,E_SAV!$S2360-E_SAV!$AE2360,HLOOKUP(A_Stammdaten!$B$12-1,$AF$4:$AL$4004,ROW(C2360)-3,FALSE)-$AE2360)</f>
        <v>0</v>
      </c>
      <c r="AE2360" s="109">
        <f>HLOOKUP(A_Stammdaten!$B$12,$AF$4:$AL$4004,ROW(C2360)-3,FALSE)</f>
        <v>0</v>
      </c>
      <c r="AF2360" s="109">
        <f t="shared" si="267"/>
        <v>0</v>
      </c>
      <c r="AG2360" s="109">
        <f t="shared" si="271"/>
        <v>0</v>
      </c>
      <c r="AH2360" s="109">
        <f t="shared" si="271"/>
        <v>0</v>
      </c>
      <c r="AI2360" s="109">
        <f t="shared" si="271"/>
        <v>0</v>
      </c>
      <c r="AJ2360" s="109">
        <f t="shared" si="271"/>
        <v>0</v>
      </c>
      <c r="AK2360" s="109">
        <f t="shared" si="271"/>
        <v>0</v>
      </c>
      <c r="AL2360" s="109">
        <f t="shared" si="271"/>
        <v>0</v>
      </c>
    </row>
    <row r="2361" spans="1:38" x14ac:dyDescent="0.3">
      <c r="A2361" s="421"/>
      <c r="B2361" s="421"/>
      <c r="C2361" s="422"/>
      <c r="D2361" s="423"/>
      <c r="E2361" s="421"/>
      <c r="F2361" s="421"/>
      <c r="G2361" s="421"/>
      <c r="H2361" s="421"/>
      <c r="I2361" s="421"/>
      <c r="J2361" s="421"/>
      <c r="K2361" s="421"/>
      <c r="L2361" s="421"/>
      <c r="M2361" s="423"/>
      <c r="N2361" s="340">
        <f>IF(C2361&gt;A_Stammdaten!$B$12,0,SUM(E2361,F2361,H2361,J2361:K2361)-SUM(G2361,I2361,L2361:M2361))</f>
        <v>0</v>
      </c>
      <c r="O2361" s="421"/>
      <c r="P2361" s="421"/>
      <c r="Q2361" s="421"/>
      <c r="R2361" s="421"/>
      <c r="S2361" s="108">
        <f t="shared" si="268"/>
        <v>0</v>
      </c>
      <c r="T2361" s="341">
        <f>IF(ISBLANK($B2361),0,VLOOKUP($B2361,Listen!$A$2:$C$45,2,FALSE))</f>
        <v>0</v>
      </c>
      <c r="U2361" s="341">
        <f>IF(ISBLANK($B2361),0,VLOOKUP($B2361,Listen!$A$2:$C$45,3,FALSE))</f>
        <v>0</v>
      </c>
      <c r="V2361" s="342">
        <f t="shared" si="266"/>
        <v>0</v>
      </c>
      <c r="W2361" s="342">
        <f t="shared" si="270"/>
        <v>0</v>
      </c>
      <c r="X2361" s="342">
        <f t="shared" si="270"/>
        <v>0</v>
      </c>
      <c r="Y2361" s="342">
        <f t="shared" si="270"/>
        <v>0</v>
      </c>
      <c r="Z2361" s="342">
        <f t="shared" si="270"/>
        <v>0</v>
      </c>
      <c r="AA2361" s="342">
        <f t="shared" si="270"/>
        <v>0</v>
      </c>
      <c r="AB2361" s="342">
        <f t="shared" si="270"/>
        <v>0</v>
      </c>
      <c r="AC2361" s="109">
        <f t="shared" si="269"/>
        <v>0</v>
      </c>
      <c r="AD2361" s="109">
        <f>IF(C2361=A_Stammdaten!$B$12,E_SAV!$S2361-E_SAV!$AE2361,HLOOKUP(A_Stammdaten!$B$12-1,$AF$4:$AL$4004,ROW(C2361)-3,FALSE)-$AE2361)</f>
        <v>0</v>
      </c>
      <c r="AE2361" s="109">
        <f>HLOOKUP(A_Stammdaten!$B$12,$AF$4:$AL$4004,ROW(C2361)-3,FALSE)</f>
        <v>0</v>
      </c>
      <c r="AF2361" s="109">
        <f t="shared" si="267"/>
        <v>0</v>
      </c>
      <c r="AG2361" s="109">
        <f t="shared" si="271"/>
        <v>0</v>
      </c>
      <c r="AH2361" s="109">
        <f t="shared" si="271"/>
        <v>0</v>
      </c>
      <c r="AI2361" s="109">
        <f t="shared" si="271"/>
        <v>0</v>
      </c>
      <c r="AJ2361" s="109">
        <f t="shared" si="271"/>
        <v>0</v>
      </c>
      <c r="AK2361" s="109">
        <f t="shared" si="271"/>
        <v>0</v>
      </c>
      <c r="AL2361" s="109">
        <f t="shared" si="271"/>
        <v>0</v>
      </c>
    </row>
    <row r="2362" spans="1:38" x14ac:dyDescent="0.3">
      <c r="A2362" s="421"/>
      <c r="B2362" s="421"/>
      <c r="C2362" s="422"/>
      <c r="D2362" s="423"/>
      <c r="E2362" s="421"/>
      <c r="F2362" s="421"/>
      <c r="G2362" s="421"/>
      <c r="H2362" s="421"/>
      <c r="I2362" s="421"/>
      <c r="J2362" s="421"/>
      <c r="K2362" s="421"/>
      <c r="L2362" s="421"/>
      <c r="M2362" s="423"/>
      <c r="N2362" s="340">
        <f>IF(C2362&gt;A_Stammdaten!$B$12,0,SUM(E2362,F2362,H2362,J2362:K2362)-SUM(G2362,I2362,L2362:M2362))</f>
        <v>0</v>
      </c>
      <c r="O2362" s="421"/>
      <c r="P2362" s="421"/>
      <c r="Q2362" s="421"/>
      <c r="R2362" s="421"/>
      <c r="S2362" s="108">
        <f t="shared" si="268"/>
        <v>0</v>
      </c>
      <c r="T2362" s="341">
        <f>IF(ISBLANK($B2362),0,VLOOKUP($B2362,Listen!$A$2:$C$45,2,FALSE))</f>
        <v>0</v>
      </c>
      <c r="U2362" s="341">
        <f>IF(ISBLANK($B2362),0,VLOOKUP($B2362,Listen!$A$2:$C$45,3,FALSE))</f>
        <v>0</v>
      </c>
      <c r="V2362" s="342">
        <f t="shared" si="266"/>
        <v>0</v>
      </c>
      <c r="W2362" s="342">
        <f t="shared" si="270"/>
        <v>0</v>
      </c>
      <c r="X2362" s="342">
        <f t="shared" si="270"/>
        <v>0</v>
      </c>
      <c r="Y2362" s="342">
        <f t="shared" si="270"/>
        <v>0</v>
      </c>
      <c r="Z2362" s="342">
        <f t="shared" si="270"/>
        <v>0</v>
      </c>
      <c r="AA2362" s="342">
        <f t="shared" si="270"/>
        <v>0</v>
      </c>
      <c r="AB2362" s="342">
        <f t="shared" si="270"/>
        <v>0</v>
      </c>
      <c r="AC2362" s="109">
        <f t="shared" si="269"/>
        <v>0</v>
      </c>
      <c r="AD2362" s="109">
        <f>IF(C2362=A_Stammdaten!$B$12,E_SAV!$S2362-E_SAV!$AE2362,HLOOKUP(A_Stammdaten!$B$12-1,$AF$4:$AL$4004,ROW(C2362)-3,FALSE)-$AE2362)</f>
        <v>0</v>
      </c>
      <c r="AE2362" s="109">
        <f>HLOOKUP(A_Stammdaten!$B$12,$AF$4:$AL$4004,ROW(C2362)-3,FALSE)</f>
        <v>0</v>
      </c>
      <c r="AF2362" s="109">
        <f t="shared" si="267"/>
        <v>0</v>
      </c>
      <c r="AG2362" s="109">
        <f t="shared" si="271"/>
        <v>0</v>
      </c>
      <c r="AH2362" s="109">
        <f t="shared" si="271"/>
        <v>0</v>
      </c>
      <c r="AI2362" s="109">
        <f t="shared" si="271"/>
        <v>0</v>
      </c>
      <c r="AJ2362" s="109">
        <f t="shared" si="271"/>
        <v>0</v>
      </c>
      <c r="AK2362" s="109">
        <f t="shared" si="271"/>
        <v>0</v>
      </c>
      <c r="AL2362" s="109">
        <f t="shared" si="271"/>
        <v>0</v>
      </c>
    </row>
    <row r="2363" spans="1:38" x14ac:dyDescent="0.3">
      <c r="A2363" s="421"/>
      <c r="B2363" s="421"/>
      <c r="C2363" s="422"/>
      <c r="D2363" s="423"/>
      <c r="E2363" s="421"/>
      <c r="F2363" s="421"/>
      <c r="G2363" s="421"/>
      <c r="H2363" s="421"/>
      <c r="I2363" s="421"/>
      <c r="J2363" s="421"/>
      <c r="K2363" s="421"/>
      <c r="L2363" s="421"/>
      <c r="M2363" s="423"/>
      <c r="N2363" s="340">
        <f>IF(C2363&gt;A_Stammdaten!$B$12,0,SUM(E2363,F2363,H2363,J2363:K2363)-SUM(G2363,I2363,L2363:M2363))</f>
        <v>0</v>
      </c>
      <c r="O2363" s="421"/>
      <c r="P2363" s="421"/>
      <c r="Q2363" s="421"/>
      <c r="R2363" s="421"/>
      <c r="S2363" s="108">
        <f t="shared" si="268"/>
        <v>0</v>
      </c>
      <c r="T2363" s="341">
        <f>IF(ISBLANK($B2363),0,VLOOKUP($B2363,Listen!$A$2:$C$45,2,FALSE))</f>
        <v>0</v>
      </c>
      <c r="U2363" s="341">
        <f>IF(ISBLANK($B2363),0,VLOOKUP($B2363,Listen!$A$2:$C$45,3,FALSE))</f>
        <v>0</v>
      </c>
      <c r="V2363" s="342">
        <f t="shared" si="266"/>
        <v>0</v>
      </c>
      <c r="W2363" s="342">
        <f t="shared" si="270"/>
        <v>0</v>
      </c>
      <c r="X2363" s="342">
        <f t="shared" si="270"/>
        <v>0</v>
      </c>
      <c r="Y2363" s="342">
        <f t="shared" si="270"/>
        <v>0</v>
      </c>
      <c r="Z2363" s="342">
        <f t="shared" si="270"/>
        <v>0</v>
      </c>
      <c r="AA2363" s="342">
        <f t="shared" si="270"/>
        <v>0</v>
      </c>
      <c r="AB2363" s="342">
        <f t="shared" si="270"/>
        <v>0</v>
      </c>
      <c r="AC2363" s="109">
        <f t="shared" si="269"/>
        <v>0</v>
      </c>
      <c r="AD2363" s="109">
        <f>IF(C2363=A_Stammdaten!$B$12,E_SAV!$S2363-E_SAV!$AE2363,HLOOKUP(A_Stammdaten!$B$12-1,$AF$4:$AL$4004,ROW(C2363)-3,FALSE)-$AE2363)</f>
        <v>0</v>
      </c>
      <c r="AE2363" s="109">
        <f>HLOOKUP(A_Stammdaten!$B$12,$AF$4:$AL$4004,ROW(C2363)-3,FALSE)</f>
        <v>0</v>
      </c>
      <c r="AF2363" s="109">
        <f t="shared" si="267"/>
        <v>0</v>
      </c>
      <c r="AG2363" s="109">
        <f t="shared" si="271"/>
        <v>0</v>
      </c>
      <c r="AH2363" s="109">
        <f t="shared" si="271"/>
        <v>0</v>
      </c>
      <c r="AI2363" s="109">
        <f t="shared" si="271"/>
        <v>0</v>
      </c>
      <c r="AJ2363" s="109">
        <f t="shared" si="271"/>
        <v>0</v>
      </c>
      <c r="AK2363" s="109">
        <f t="shared" si="271"/>
        <v>0</v>
      </c>
      <c r="AL2363" s="109">
        <f t="shared" si="271"/>
        <v>0</v>
      </c>
    </row>
    <row r="2364" spans="1:38" x14ac:dyDescent="0.3">
      <c r="A2364" s="421"/>
      <c r="B2364" s="421"/>
      <c r="C2364" s="422"/>
      <c r="D2364" s="423"/>
      <c r="E2364" s="421"/>
      <c r="F2364" s="421"/>
      <c r="G2364" s="421"/>
      <c r="H2364" s="421"/>
      <c r="I2364" s="421"/>
      <c r="J2364" s="421"/>
      <c r="K2364" s="421"/>
      <c r="L2364" s="421"/>
      <c r="M2364" s="423"/>
      <c r="N2364" s="340">
        <f>IF(C2364&gt;A_Stammdaten!$B$12,0,SUM(E2364,F2364,H2364,J2364:K2364)-SUM(G2364,I2364,L2364:M2364))</f>
        <v>0</v>
      </c>
      <c r="O2364" s="421"/>
      <c r="P2364" s="421"/>
      <c r="Q2364" s="421"/>
      <c r="R2364" s="421"/>
      <c r="S2364" s="108">
        <f t="shared" si="268"/>
        <v>0</v>
      </c>
      <c r="T2364" s="341">
        <f>IF(ISBLANK($B2364),0,VLOOKUP($B2364,Listen!$A$2:$C$45,2,FALSE))</f>
        <v>0</v>
      </c>
      <c r="U2364" s="341">
        <f>IF(ISBLANK($B2364),0,VLOOKUP($B2364,Listen!$A$2:$C$45,3,FALSE))</f>
        <v>0</v>
      </c>
      <c r="V2364" s="342">
        <f t="shared" si="266"/>
        <v>0</v>
      </c>
      <c r="W2364" s="342">
        <f t="shared" si="270"/>
        <v>0</v>
      </c>
      <c r="X2364" s="342">
        <f t="shared" si="270"/>
        <v>0</v>
      </c>
      <c r="Y2364" s="342">
        <f t="shared" si="270"/>
        <v>0</v>
      </c>
      <c r="Z2364" s="342">
        <f t="shared" si="270"/>
        <v>0</v>
      </c>
      <c r="AA2364" s="342">
        <f t="shared" si="270"/>
        <v>0</v>
      </c>
      <c r="AB2364" s="342">
        <f t="shared" si="270"/>
        <v>0</v>
      </c>
      <c r="AC2364" s="109">
        <f t="shared" si="269"/>
        <v>0</v>
      </c>
      <c r="AD2364" s="109">
        <f>IF(C2364=A_Stammdaten!$B$12,E_SAV!$S2364-E_SAV!$AE2364,HLOOKUP(A_Stammdaten!$B$12-1,$AF$4:$AL$4004,ROW(C2364)-3,FALSE)-$AE2364)</f>
        <v>0</v>
      </c>
      <c r="AE2364" s="109">
        <f>HLOOKUP(A_Stammdaten!$B$12,$AF$4:$AL$4004,ROW(C2364)-3,FALSE)</f>
        <v>0</v>
      </c>
      <c r="AF2364" s="109">
        <f t="shared" si="267"/>
        <v>0</v>
      </c>
      <c r="AG2364" s="109">
        <f t="shared" si="271"/>
        <v>0</v>
      </c>
      <c r="AH2364" s="109">
        <f t="shared" si="271"/>
        <v>0</v>
      </c>
      <c r="AI2364" s="109">
        <f t="shared" si="271"/>
        <v>0</v>
      </c>
      <c r="AJ2364" s="109">
        <f t="shared" si="271"/>
        <v>0</v>
      </c>
      <c r="AK2364" s="109">
        <f t="shared" si="271"/>
        <v>0</v>
      </c>
      <c r="AL2364" s="109">
        <f t="shared" si="271"/>
        <v>0</v>
      </c>
    </row>
    <row r="2365" spans="1:38" x14ac:dyDescent="0.3">
      <c r="A2365" s="421"/>
      <c r="B2365" s="421"/>
      <c r="C2365" s="422"/>
      <c r="D2365" s="423"/>
      <c r="E2365" s="421"/>
      <c r="F2365" s="421"/>
      <c r="G2365" s="421"/>
      <c r="H2365" s="421"/>
      <c r="I2365" s="421"/>
      <c r="J2365" s="421"/>
      <c r="K2365" s="421"/>
      <c r="L2365" s="421"/>
      <c r="M2365" s="423"/>
      <c r="N2365" s="340">
        <f>IF(C2365&gt;A_Stammdaten!$B$12,0,SUM(E2365,F2365,H2365,J2365:K2365)-SUM(G2365,I2365,L2365:M2365))</f>
        <v>0</v>
      </c>
      <c r="O2365" s="421"/>
      <c r="P2365" s="421"/>
      <c r="Q2365" s="421"/>
      <c r="R2365" s="421"/>
      <c r="S2365" s="108">
        <f t="shared" si="268"/>
        <v>0</v>
      </c>
      <c r="T2365" s="341">
        <f>IF(ISBLANK($B2365),0,VLOOKUP($B2365,Listen!$A$2:$C$45,2,FALSE))</f>
        <v>0</v>
      </c>
      <c r="U2365" s="341">
        <f>IF(ISBLANK($B2365),0,VLOOKUP($B2365,Listen!$A$2:$C$45,3,FALSE))</f>
        <v>0</v>
      </c>
      <c r="V2365" s="342">
        <f t="shared" si="266"/>
        <v>0</v>
      </c>
      <c r="W2365" s="342">
        <f t="shared" si="270"/>
        <v>0</v>
      </c>
      <c r="X2365" s="342">
        <f t="shared" si="270"/>
        <v>0</v>
      </c>
      <c r="Y2365" s="342">
        <f t="shared" si="270"/>
        <v>0</v>
      </c>
      <c r="Z2365" s="342">
        <f t="shared" si="270"/>
        <v>0</v>
      </c>
      <c r="AA2365" s="342">
        <f t="shared" si="270"/>
        <v>0</v>
      </c>
      <c r="AB2365" s="342">
        <f t="shared" si="270"/>
        <v>0</v>
      </c>
      <c r="AC2365" s="109">
        <f t="shared" si="269"/>
        <v>0</v>
      </c>
      <c r="AD2365" s="109">
        <f>IF(C2365=A_Stammdaten!$B$12,E_SAV!$S2365-E_SAV!$AE2365,HLOOKUP(A_Stammdaten!$B$12-1,$AF$4:$AL$4004,ROW(C2365)-3,FALSE)-$AE2365)</f>
        <v>0</v>
      </c>
      <c r="AE2365" s="109">
        <f>HLOOKUP(A_Stammdaten!$B$12,$AF$4:$AL$4004,ROW(C2365)-3,FALSE)</f>
        <v>0</v>
      </c>
      <c r="AF2365" s="109">
        <f t="shared" si="267"/>
        <v>0</v>
      </c>
      <c r="AG2365" s="109">
        <f t="shared" si="271"/>
        <v>0</v>
      </c>
      <c r="AH2365" s="109">
        <f t="shared" si="271"/>
        <v>0</v>
      </c>
      <c r="AI2365" s="109">
        <f t="shared" si="271"/>
        <v>0</v>
      </c>
      <c r="AJ2365" s="109">
        <f t="shared" si="271"/>
        <v>0</v>
      </c>
      <c r="AK2365" s="109">
        <f t="shared" si="271"/>
        <v>0</v>
      </c>
      <c r="AL2365" s="109">
        <f t="shared" si="271"/>
        <v>0</v>
      </c>
    </row>
    <row r="2366" spans="1:38" x14ac:dyDescent="0.3">
      <c r="A2366" s="421"/>
      <c r="B2366" s="421"/>
      <c r="C2366" s="422"/>
      <c r="D2366" s="423"/>
      <c r="E2366" s="421"/>
      <c r="F2366" s="421"/>
      <c r="G2366" s="421"/>
      <c r="H2366" s="421"/>
      <c r="I2366" s="421"/>
      <c r="J2366" s="421"/>
      <c r="K2366" s="421"/>
      <c r="L2366" s="421"/>
      <c r="M2366" s="423"/>
      <c r="N2366" s="340">
        <f>IF(C2366&gt;A_Stammdaten!$B$12,0,SUM(E2366,F2366,H2366,J2366:K2366)-SUM(G2366,I2366,L2366:M2366))</f>
        <v>0</v>
      </c>
      <c r="O2366" s="421"/>
      <c r="P2366" s="421"/>
      <c r="Q2366" s="421"/>
      <c r="R2366" s="421"/>
      <c r="S2366" s="108">
        <f t="shared" si="268"/>
        <v>0</v>
      </c>
      <c r="T2366" s="341">
        <f>IF(ISBLANK($B2366),0,VLOOKUP($B2366,Listen!$A$2:$C$45,2,FALSE))</f>
        <v>0</v>
      </c>
      <c r="U2366" s="341">
        <f>IF(ISBLANK($B2366),0,VLOOKUP($B2366,Listen!$A$2:$C$45,3,FALSE))</f>
        <v>0</v>
      </c>
      <c r="V2366" s="342">
        <f t="shared" si="266"/>
        <v>0</v>
      </c>
      <c r="W2366" s="342">
        <f t="shared" si="270"/>
        <v>0</v>
      </c>
      <c r="X2366" s="342">
        <f t="shared" si="270"/>
        <v>0</v>
      </c>
      <c r="Y2366" s="342">
        <f t="shared" si="270"/>
        <v>0</v>
      </c>
      <c r="Z2366" s="342">
        <f t="shared" si="270"/>
        <v>0</v>
      </c>
      <c r="AA2366" s="342">
        <f t="shared" si="270"/>
        <v>0</v>
      </c>
      <c r="AB2366" s="342">
        <f t="shared" si="270"/>
        <v>0</v>
      </c>
      <c r="AC2366" s="109">
        <f t="shared" si="269"/>
        <v>0</v>
      </c>
      <c r="AD2366" s="109">
        <f>IF(C2366=A_Stammdaten!$B$12,E_SAV!$S2366-E_SAV!$AE2366,HLOOKUP(A_Stammdaten!$B$12-1,$AF$4:$AL$4004,ROW(C2366)-3,FALSE)-$AE2366)</f>
        <v>0</v>
      </c>
      <c r="AE2366" s="109">
        <f>HLOOKUP(A_Stammdaten!$B$12,$AF$4:$AL$4004,ROW(C2366)-3,FALSE)</f>
        <v>0</v>
      </c>
      <c r="AF2366" s="109">
        <f t="shared" si="267"/>
        <v>0</v>
      </c>
      <c r="AG2366" s="109">
        <f t="shared" si="271"/>
        <v>0</v>
      </c>
      <c r="AH2366" s="109">
        <f t="shared" si="271"/>
        <v>0</v>
      </c>
      <c r="AI2366" s="109">
        <f t="shared" si="271"/>
        <v>0</v>
      </c>
      <c r="AJ2366" s="109">
        <f t="shared" si="271"/>
        <v>0</v>
      </c>
      <c r="AK2366" s="109">
        <f t="shared" si="271"/>
        <v>0</v>
      </c>
      <c r="AL2366" s="109">
        <f t="shared" si="271"/>
        <v>0</v>
      </c>
    </row>
    <row r="2367" spans="1:38" x14ac:dyDescent="0.3">
      <c r="A2367" s="421"/>
      <c r="B2367" s="421"/>
      <c r="C2367" s="422"/>
      <c r="D2367" s="423"/>
      <c r="E2367" s="421"/>
      <c r="F2367" s="421"/>
      <c r="G2367" s="421"/>
      <c r="H2367" s="421"/>
      <c r="I2367" s="421"/>
      <c r="J2367" s="421"/>
      <c r="K2367" s="421"/>
      <c r="L2367" s="421"/>
      <c r="M2367" s="423"/>
      <c r="N2367" s="340">
        <f>IF(C2367&gt;A_Stammdaten!$B$12,0,SUM(E2367,F2367,H2367,J2367:K2367)-SUM(G2367,I2367,L2367:M2367))</f>
        <v>0</v>
      </c>
      <c r="O2367" s="421"/>
      <c r="P2367" s="421"/>
      <c r="Q2367" s="421"/>
      <c r="R2367" s="421"/>
      <c r="S2367" s="108">
        <f t="shared" si="268"/>
        <v>0</v>
      </c>
      <c r="T2367" s="341">
        <f>IF(ISBLANK($B2367),0,VLOOKUP($B2367,Listen!$A$2:$C$45,2,FALSE))</f>
        <v>0</v>
      </c>
      <c r="U2367" s="341">
        <f>IF(ISBLANK($B2367),0,VLOOKUP($B2367,Listen!$A$2:$C$45,3,FALSE))</f>
        <v>0</v>
      </c>
      <c r="V2367" s="342">
        <f t="shared" si="266"/>
        <v>0</v>
      </c>
      <c r="W2367" s="342">
        <f t="shared" si="270"/>
        <v>0</v>
      </c>
      <c r="X2367" s="342">
        <f t="shared" si="270"/>
        <v>0</v>
      </c>
      <c r="Y2367" s="342">
        <f t="shared" si="270"/>
        <v>0</v>
      </c>
      <c r="Z2367" s="342">
        <f t="shared" si="270"/>
        <v>0</v>
      </c>
      <c r="AA2367" s="342">
        <f t="shared" si="270"/>
        <v>0</v>
      </c>
      <c r="AB2367" s="342">
        <f t="shared" si="270"/>
        <v>0</v>
      </c>
      <c r="AC2367" s="109">
        <f t="shared" si="269"/>
        <v>0</v>
      </c>
      <c r="AD2367" s="109">
        <f>IF(C2367=A_Stammdaten!$B$12,E_SAV!$S2367-E_SAV!$AE2367,HLOOKUP(A_Stammdaten!$B$12-1,$AF$4:$AL$4004,ROW(C2367)-3,FALSE)-$AE2367)</f>
        <v>0</v>
      </c>
      <c r="AE2367" s="109">
        <f>HLOOKUP(A_Stammdaten!$B$12,$AF$4:$AL$4004,ROW(C2367)-3,FALSE)</f>
        <v>0</v>
      </c>
      <c r="AF2367" s="109">
        <f t="shared" si="267"/>
        <v>0</v>
      </c>
      <c r="AG2367" s="109">
        <f t="shared" si="271"/>
        <v>0</v>
      </c>
      <c r="AH2367" s="109">
        <f t="shared" si="271"/>
        <v>0</v>
      </c>
      <c r="AI2367" s="109">
        <f t="shared" si="271"/>
        <v>0</v>
      </c>
      <c r="AJ2367" s="109">
        <f t="shared" si="271"/>
        <v>0</v>
      </c>
      <c r="AK2367" s="109">
        <f t="shared" si="271"/>
        <v>0</v>
      </c>
      <c r="AL2367" s="109">
        <f t="shared" si="271"/>
        <v>0</v>
      </c>
    </row>
    <row r="2368" spans="1:38" x14ac:dyDescent="0.3">
      <c r="A2368" s="421"/>
      <c r="B2368" s="421"/>
      <c r="C2368" s="422"/>
      <c r="D2368" s="423"/>
      <c r="E2368" s="421"/>
      <c r="F2368" s="421"/>
      <c r="G2368" s="421"/>
      <c r="H2368" s="421"/>
      <c r="I2368" s="421"/>
      <c r="J2368" s="421"/>
      <c r="K2368" s="421"/>
      <c r="L2368" s="421"/>
      <c r="M2368" s="423"/>
      <c r="N2368" s="340">
        <f>IF(C2368&gt;A_Stammdaten!$B$12,0,SUM(E2368,F2368,H2368,J2368:K2368)-SUM(G2368,I2368,L2368:M2368))</f>
        <v>0</v>
      </c>
      <c r="O2368" s="421"/>
      <c r="P2368" s="421"/>
      <c r="Q2368" s="421"/>
      <c r="R2368" s="421"/>
      <c r="S2368" s="108">
        <f t="shared" si="268"/>
        <v>0</v>
      </c>
      <c r="T2368" s="341">
        <f>IF(ISBLANK($B2368),0,VLOOKUP($B2368,Listen!$A$2:$C$45,2,FALSE))</f>
        <v>0</v>
      </c>
      <c r="U2368" s="341">
        <f>IF(ISBLANK($B2368),0,VLOOKUP($B2368,Listen!$A$2:$C$45,3,FALSE))</f>
        <v>0</v>
      </c>
      <c r="V2368" s="342">
        <f t="shared" si="266"/>
        <v>0</v>
      </c>
      <c r="W2368" s="342">
        <f t="shared" si="270"/>
        <v>0</v>
      </c>
      <c r="X2368" s="342">
        <f t="shared" si="270"/>
        <v>0</v>
      </c>
      <c r="Y2368" s="342">
        <f t="shared" si="270"/>
        <v>0</v>
      </c>
      <c r="Z2368" s="342">
        <f t="shared" si="270"/>
        <v>0</v>
      </c>
      <c r="AA2368" s="342">
        <f t="shared" si="270"/>
        <v>0</v>
      </c>
      <c r="AB2368" s="342">
        <f t="shared" si="270"/>
        <v>0</v>
      </c>
      <c r="AC2368" s="109">
        <f t="shared" si="269"/>
        <v>0</v>
      </c>
      <c r="AD2368" s="109">
        <f>IF(C2368=A_Stammdaten!$B$12,E_SAV!$S2368-E_SAV!$AE2368,HLOOKUP(A_Stammdaten!$B$12-1,$AF$4:$AL$4004,ROW(C2368)-3,FALSE)-$AE2368)</f>
        <v>0</v>
      </c>
      <c r="AE2368" s="109">
        <f>HLOOKUP(A_Stammdaten!$B$12,$AF$4:$AL$4004,ROW(C2368)-3,FALSE)</f>
        <v>0</v>
      </c>
      <c r="AF2368" s="109">
        <f t="shared" si="267"/>
        <v>0</v>
      </c>
      <c r="AG2368" s="109">
        <f t="shared" si="271"/>
        <v>0</v>
      </c>
      <c r="AH2368" s="109">
        <f t="shared" si="271"/>
        <v>0</v>
      </c>
      <c r="AI2368" s="109">
        <f t="shared" si="271"/>
        <v>0</v>
      </c>
      <c r="AJ2368" s="109">
        <f t="shared" si="271"/>
        <v>0</v>
      </c>
      <c r="AK2368" s="109">
        <f t="shared" si="271"/>
        <v>0</v>
      </c>
      <c r="AL2368" s="109">
        <f t="shared" si="271"/>
        <v>0</v>
      </c>
    </row>
    <row r="2369" spans="1:38" x14ac:dyDescent="0.3">
      <c r="A2369" s="421"/>
      <c r="B2369" s="421"/>
      <c r="C2369" s="422"/>
      <c r="D2369" s="423"/>
      <c r="E2369" s="421"/>
      <c r="F2369" s="421"/>
      <c r="G2369" s="421"/>
      <c r="H2369" s="421"/>
      <c r="I2369" s="421"/>
      <c r="J2369" s="421"/>
      <c r="K2369" s="421"/>
      <c r="L2369" s="421"/>
      <c r="M2369" s="423"/>
      <c r="N2369" s="340">
        <f>IF(C2369&gt;A_Stammdaten!$B$12,0,SUM(E2369,F2369,H2369,J2369:K2369)-SUM(G2369,I2369,L2369:M2369))</f>
        <v>0</v>
      </c>
      <c r="O2369" s="421"/>
      <c r="P2369" s="421"/>
      <c r="Q2369" s="421"/>
      <c r="R2369" s="421"/>
      <c r="S2369" s="108">
        <f t="shared" si="268"/>
        <v>0</v>
      </c>
      <c r="T2369" s="341">
        <f>IF(ISBLANK($B2369),0,VLOOKUP($B2369,Listen!$A$2:$C$45,2,FALSE))</f>
        <v>0</v>
      </c>
      <c r="U2369" s="341">
        <f>IF(ISBLANK($B2369),0,VLOOKUP($B2369,Listen!$A$2:$C$45,3,FALSE))</f>
        <v>0</v>
      </c>
      <c r="V2369" s="342">
        <f t="shared" si="266"/>
        <v>0</v>
      </c>
      <c r="W2369" s="342">
        <f t="shared" si="270"/>
        <v>0</v>
      </c>
      <c r="X2369" s="342">
        <f t="shared" si="270"/>
        <v>0</v>
      </c>
      <c r="Y2369" s="342">
        <f t="shared" si="270"/>
        <v>0</v>
      </c>
      <c r="Z2369" s="342">
        <f t="shared" si="270"/>
        <v>0</v>
      </c>
      <c r="AA2369" s="342">
        <f t="shared" si="270"/>
        <v>0</v>
      </c>
      <c r="AB2369" s="342">
        <f t="shared" si="270"/>
        <v>0</v>
      </c>
      <c r="AC2369" s="109">
        <f t="shared" si="269"/>
        <v>0</v>
      </c>
      <c r="AD2369" s="109">
        <f>IF(C2369=A_Stammdaten!$B$12,E_SAV!$S2369-E_SAV!$AE2369,HLOOKUP(A_Stammdaten!$B$12-1,$AF$4:$AL$4004,ROW(C2369)-3,FALSE)-$AE2369)</f>
        <v>0</v>
      </c>
      <c r="AE2369" s="109">
        <f>HLOOKUP(A_Stammdaten!$B$12,$AF$4:$AL$4004,ROW(C2369)-3,FALSE)</f>
        <v>0</v>
      </c>
      <c r="AF2369" s="109">
        <f t="shared" si="267"/>
        <v>0</v>
      </c>
      <c r="AG2369" s="109">
        <f t="shared" si="271"/>
        <v>0</v>
      </c>
      <c r="AH2369" s="109">
        <f t="shared" si="271"/>
        <v>0</v>
      </c>
      <c r="AI2369" s="109">
        <f t="shared" si="271"/>
        <v>0</v>
      </c>
      <c r="AJ2369" s="109">
        <f t="shared" si="271"/>
        <v>0</v>
      </c>
      <c r="AK2369" s="109">
        <f t="shared" si="271"/>
        <v>0</v>
      </c>
      <c r="AL2369" s="109">
        <f t="shared" si="271"/>
        <v>0</v>
      </c>
    </row>
    <row r="2370" spans="1:38" x14ac:dyDescent="0.3">
      <c r="A2370" s="421"/>
      <c r="B2370" s="421"/>
      <c r="C2370" s="422"/>
      <c r="D2370" s="423"/>
      <c r="E2370" s="421"/>
      <c r="F2370" s="421"/>
      <c r="G2370" s="421"/>
      <c r="H2370" s="421"/>
      <c r="I2370" s="421"/>
      <c r="J2370" s="421"/>
      <c r="K2370" s="421"/>
      <c r="L2370" s="421"/>
      <c r="M2370" s="423"/>
      <c r="N2370" s="340">
        <f>IF(C2370&gt;A_Stammdaten!$B$12,0,SUM(E2370,F2370,H2370,J2370:K2370)-SUM(G2370,I2370,L2370:M2370))</f>
        <v>0</v>
      </c>
      <c r="O2370" s="421"/>
      <c r="P2370" s="421"/>
      <c r="Q2370" s="421"/>
      <c r="R2370" s="421"/>
      <c r="S2370" s="108">
        <f t="shared" si="268"/>
        <v>0</v>
      </c>
      <c r="T2370" s="341">
        <f>IF(ISBLANK($B2370),0,VLOOKUP($B2370,Listen!$A$2:$C$45,2,FALSE))</f>
        <v>0</v>
      </c>
      <c r="U2370" s="341">
        <f>IF(ISBLANK($B2370),0,VLOOKUP($B2370,Listen!$A$2:$C$45,3,FALSE))</f>
        <v>0</v>
      </c>
      <c r="V2370" s="342">
        <f t="shared" ref="V2370:V2433" si="272">$T2370</f>
        <v>0</v>
      </c>
      <c r="W2370" s="342">
        <f t="shared" si="270"/>
        <v>0</v>
      </c>
      <c r="X2370" s="342">
        <f t="shared" si="270"/>
        <v>0</v>
      </c>
      <c r="Y2370" s="342">
        <f t="shared" si="270"/>
        <v>0</v>
      </c>
      <c r="Z2370" s="342">
        <f t="shared" si="270"/>
        <v>0</v>
      </c>
      <c r="AA2370" s="342">
        <f t="shared" si="270"/>
        <v>0</v>
      </c>
      <c r="AB2370" s="342">
        <f t="shared" si="270"/>
        <v>0</v>
      </c>
      <c r="AC2370" s="109">
        <f t="shared" si="269"/>
        <v>0</v>
      </c>
      <c r="AD2370" s="109">
        <f>IF(C2370=A_Stammdaten!$B$12,E_SAV!$S2370-E_SAV!$AE2370,HLOOKUP(A_Stammdaten!$B$12-1,$AF$4:$AL$4004,ROW(C2370)-3,FALSE)-$AE2370)</f>
        <v>0</v>
      </c>
      <c r="AE2370" s="109">
        <f>HLOOKUP(A_Stammdaten!$B$12,$AF$4:$AL$4004,ROW(C2370)-3,FALSE)</f>
        <v>0</v>
      </c>
      <c r="AF2370" s="109">
        <f t="shared" si="267"/>
        <v>0</v>
      </c>
      <c r="AG2370" s="109">
        <f t="shared" si="271"/>
        <v>0</v>
      </c>
      <c r="AH2370" s="109">
        <f t="shared" si="271"/>
        <v>0</v>
      </c>
      <c r="AI2370" s="109">
        <f t="shared" si="271"/>
        <v>0</v>
      </c>
      <c r="AJ2370" s="109">
        <f t="shared" si="271"/>
        <v>0</v>
      </c>
      <c r="AK2370" s="109">
        <f t="shared" si="271"/>
        <v>0</v>
      </c>
      <c r="AL2370" s="109">
        <f t="shared" si="271"/>
        <v>0</v>
      </c>
    </row>
    <row r="2371" spans="1:38" x14ac:dyDescent="0.3">
      <c r="A2371" s="421"/>
      <c r="B2371" s="421"/>
      <c r="C2371" s="422"/>
      <c r="D2371" s="423"/>
      <c r="E2371" s="421"/>
      <c r="F2371" s="421"/>
      <c r="G2371" s="421"/>
      <c r="H2371" s="421"/>
      <c r="I2371" s="421"/>
      <c r="J2371" s="421"/>
      <c r="K2371" s="421"/>
      <c r="L2371" s="421"/>
      <c r="M2371" s="423"/>
      <c r="N2371" s="340">
        <f>IF(C2371&gt;A_Stammdaten!$B$12,0,SUM(E2371,F2371,H2371,J2371:K2371)-SUM(G2371,I2371,L2371:M2371))</f>
        <v>0</v>
      </c>
      <c r="O2371" s="421"/>
      <c r="P2371" s="421"/>
      <c r="Q2371" s="421"/>
      <c r="R2371" s="421"/>
      <c r="S2371" s="108">
        <f t="shared" si="268"/>
        <v>0</v>
      </c>
      <c r="T2371" s="341">
        <f>IF(ISBLANK($B2371),0,VLOOKUP($B2371,Listen!$A$2:$C$45,2,FALSE))</f>
        <v>0</v>
      </c>
      <c r="U2371" s="341">
        <f>IF(ISBLANK($B2371),0,VLOOKUP($B2371,Listen!$A$2:$C$45,3,FALSE))</f>
        <v>0</v>
      </c>
      <c r="V2371" s="342">
        <f t="shared" si="272"/>
        <v>0</v>
      </c>
      <c r="W2371" s="342">
        <f t="shared" si="270"/>
        <v>0</v>
      </c>
      <c r="X2371" s="342">
        <f t="shared" si="270"/>
        <v>0</v>
      </c>
      <c r="Y2371" s="342">
        <f t="shared" si="270"/>
        <v>0</v>
      </c>
      <c r="Z2371" s="342">
        <f t="shared" si="270"/>
        <v>0</v>
      </c>
      <c r="AA2371" s="342">
        <f t="shared" si="270"/>
        <v>0</v>
      </c>
      <c r="AB2371" s="342">
        <f t="shared" si="270"/>
        <v>0</v>
      </c>
      <c r="AC2371" s="109">
        <f t="shared" si="269"/>
        <v>0</v>
      </c>
      <c r="AD2371" s="109">
        <f>IF(C2371=A_Stammdaten!$B$12,E_SAV!$S2371-E_SAV!$AE2371,HLOOKUP(A_Stammdaten!$B$12-1,$AF$4:$AL$4004,ROW(C2371)-3,FALSE)-$AE2371)</f>
        <v>0</v>
      </c>
      <c r="AE2371" s="109">
        <f>HLOOKUP(A_Stammdaten!$B$12,$AF$4:$AL$4004,ROW(C2371)-3,FALSE)</f>
        <v>0</v>
      </c>
      <c r="AF2371" s="109">
        <f t="shared" si="267"/>
        <v>0</v>
      </c>
      <c r="AG2371" s="109">
        <f t="shared" si="271"/>
        <v>0</v>
      </c>
      <c r="AH2371" s="109">
        <f t="shared" si="271"/>
        <v>0</v>
      </c>
      <c r="AI2371" s="109">
        <f t="shared" si="271"/>
        <v>0</v>
      </c>
      <c r="AJ2371" s="109">
        <f t="shared" si="271"/>
        <v>0</v>
      </c>
      <c r="AK2371" s="109">
        <f t="shared" si="271"/>
        <v>0</v>
      </c>
      <c r="AL2371" s="109">
        <f t="shared" si="271"/>
        <v>0</v>
      </c>
    </row>
    <row r="2372" spans="1:38" x14ac:dyDescent="0.3">
      <c r="A2372" s="421"/>
      <c r="B2372" s="421"/>
      <c r="C2372" s="422"/>
      <c r="D2372" s="423"/>
      <c r="E2372" s="421"/>
      <c r="F2372" s="421"/>
      <c r="G2372" s="421"/>
      <c r="H2372" s="421"/>
      <c r="I2372" s="421"/>
      <c r="J2372" s="421"/>
      <c r="K2372" s="421"/>
      <c r="L2372" s="421"/>
      <c r="M2372" s="423"/>
      <c r="N2372" s="340">
        <f>IF(C2372&gt;A_Stammdaten!$B$12,0,SUM(E2372,F2372,H2372,J2372:K2372)-SUM(G2372,I2372,L2372:M2372))</f>
        <v>0</v>
      </c>
      <c r="O2372" s="421"/>
      <c r="P2372" s="421"/>
      <c r="Q2372" s="421"/>
      <c r="R2372" s="421"/>
      <c r="S2372" s="108">
        <f t="shared" si="268"/>
        <v>0</v>
      </c>
      <c r="T2372" s="341">
        <f>IF(ISBLANK($B2372),0,VLOOKUP($B2372,Listen!$A$2:$C$45,2,FALSE))</f>
        <v>0</v>
      </c>
      <c r="U2372" s="341">
        <f>IF(ISBLANK($B2372),0,VLOOKUP($B2372,Listen!$A$2:$C$45,3,FALSE))</f>
        <v>0</v>
      </c>
      <c r="V2372" s="342">
        <f t="shared" si="272"/>
        <v>0</v>
      </c>
      <c r="W2372" s="342">
        <f t="shared" si="270"/>
        <v>0</v>
      </c>
      <c r="X2372" s="342">
        <f t="shared" si="270"/>
        <v>0</v>
      </c>
      <c r="Y2372" s="342">
        <f t="shared" si="270"/>
        <v>0</v>
      </c>
      <c r="Z2372" s="342">
        <f t="shared" si="270"/>
        <v>0</v>
      </c>
      <c r="AA2372" s="342">
        <f t="shared" si="270"/>
        <v>0</v>
      </c>
      <c r="AB2372" s="342">
        <f t="shared" si="270"/>
        <v>0</v>
      </c>
      <c r="AC2372" s="109">
        <f t="shared" si="269"/>
        <v>0</v>
      </c>
      <c r="AD2372" s="109">
        <f>IF(C2372=A_Stammdaten!$B$12,E_SAV!$S2372-E_SAV!$AE2372,HLOOKUP(A_Stammdaten!$B$12-1,$AF$4:$AL$4004,ROW(C2372)-3,FALSE)-$AE2372)</f>
        <v>0</v>
      </c>
      <c r="AE2372" s="109">
        <f>HLOOKUP(A_Stammdaten!$B$12,$AF$4:$AL$4004,ROW(C2372)-3,FALSE)</f>
        <v>0</v>
      </c>
      <c r="AF2372" s="109">
        <f t="shared" si="267"/>
        <v>0</v>
      </c>
      <c r="AG2372" s="109">
        <f t="shared" si="271"/>
        <v>0</v>
      </c>
      <c r="AH2372" s="109">
        <f t="shared" si="271"/>
        <v>0</v>
      </c>
      <c r="AI2372" s="109">
        <f t="shared" si="271"/>
        <v>0</v>
      </c>
      <c r="AJ2372" s="109">
        <f t="shared" si="271"/>
        <v>0</v>
      </c>
      <c r="AK2372" s="109">
        <f t="shared" si="271"/>
        <v>0</v>
      </c>
      <c r="AL2372" s="109">
        <f t="shared" si="271"/>
        <v>0</v>
      </c>
    </row>
    <row r="2373" spans="1:38" x14ac:dyDescent="0.3">
      <c r="A2373" s="421"/>
      <c r="B2373" s="421"/>
      <c r="C2373" s="422"/>
      <c r="D2373" s="423"/>
      <c r="E2373" s="421"/>
      <c r="F2373" s="421"/>
      <c r="G2373" s="421"/>
      <c r="H2373" s="421"/>
      <c r="I2373" s="421"/>
      <c r="J2373" s="421"/>
      <c r="K2373" s="421"/>
      <c r="L2373" s="421"/>
      <c r="M2373" s="423"/>
      <c r="N2373" s="340">
        <f>IF(C2373&gt;A_Stammdaten!$B$12,0,SUM(E2373,F2373,H2373,J2373:K2373)-SUM(G2373,I2373,L2373:M2373))</f>
        <v>0</v>
      </c>
      <c r="O2373" s="421"/>
      <c r="P2373" s="421"/>
      <c r="Q2373" s="421"/>
      <c r="R2373" s="421"/>
      <c r="S2373" s="108">
        <f t="shared" si="268"/>
        <v>0</v>
      </c>
      <c r="T2373" s="341">
        <f>IF(ISBLANK($B2373),0,VLOOKUP($B2373,Listen!$A$2:$C$45,2,FALSE))</f>
        <v>0</v>
      </c>
      <c r="U2373" s="341">
        <f>IF(ISBLANK($B2373),0,VLOOKUP($B2373,Listen!$A$2:$C$45,3,FALSE))</f>
        <v>0</v>
      </c>
      <c r="V2373" s="342">
        <f t="shared" si="272"/>
        <v>0</v>
      </c>
      <c r="W2373" s="342">
        <f t="shared" si="270"/>
        <v>0</v>
      </c>
      <c r="X2373" s="342">
        <f t="shared" si="270"/>
        <v>0</v>
      </c>
      <c r="Y2373" s="342">
        <f t="shared" si="270"/>
        <v>0</v>
      </c>
      <c r="Z2373" s="342">
        <f t="shared" si="270"/>
        <v>0</v>
      </c>
      <c r="AA2373" s="342">
        <f t="shared" si="270"/>
        <v>0</v>
      </c>
      <c r="AB2373" s="342">
        <f t="shared" si="270"/>
        <v>0</v>
      </c>
      <c r="AC2373" s="109">
        <f t="shared" si="269"/>
        <v>0</v>
      </c>
      <c r="AD2373" s="109">
        <f>IF(C2373=A_Stammdaten!$B$12,E_SAV!$S2373-E_SAV!$AE2373,HLOOKUP(A_Stammdaten!$B$12-1,$AF$4:$AL$4004,ROW(C2373)-3,FALSE)-$AE2373)</f>
        <v>0</v>
      </c>
      <c r="AE2373" s="109">
        <f>HLOOKUP(A_Stammdaten!$B$12,$AF$4:$AL$4004,ROW(C2373)-3,FALSE)</f>
        <v>0</v>
      </c>
      <c r="AF2373" s="109">
        <f t="shared" ref="AF2373:AF2436" si="273">IF(OR($C2373=0,$S2373=0),0,IF($C2373&lt;=AF$4,$S2373-$S2373/V2373*(AF$4-$C2373+1),0))</f>
        <v>0</v>
      </c>
      <c r="AG2373" s="109">
        <f t="shared" si="271"/>
        <v>0</v>
      </c>
      <c r="AH2373" s="109">
        <f t="shared" si="271"/>
        <v>0</v>
      </c>
      <c r="AI2373" s="109">
        <f t="shared" si="271"/>
        <v>0</v>
      </c>
      <c r="AJ2373" s="109">
        <f t="shared" si="271"/>
        <v>0</v>
      </c>
      <c r="AK2373" s="109">
        <f t="shared" si="271"/>
        <v>0</v>
      </c>
      <c r="AL2373" s="109">
        <f t="shared" si="271"/>
        <v>0</v>
      </c>
    </row>
    <row r="2374" spans="1:38" x14ac:dyDescent="0.3">
      <c r="A2374" s="421"/>
      <c r="B2374" s="421"/>
      <c r="C2374" s="422"/>
      <c r="D2374" s="423"/>
      <c r="E2374" s="421"/>
      <c r="F2374" s="421"/>
      <c r="G2374" s="421"/>
      <c r="H2374" s="421"/>
      <c r="I2374" s="421"/>
      <c r="J2374" s="421"/>
      <c r="K2374" s="421"/>
      <c r="L2374" s="421"/>
      <c r="M2374" s="423"/>
      <c r="N2374" s="340">
        <f>IF(C2374&gt;A_Stammdaten!$B$12,0,SUM(E2374,F2374,H2374,J2374:K2374)-SUM(G2374,I2374,L2374:M2374))</f>
        <v>0</v>
      </c>
      <c r="O2374" s="421"/>
      <c r="P2374" s="421"/>
      <c r="Q2374" s="421"/>
      <c r="R2374" s="421"/>
      <c r="S2374" s="108">
        <f t="shared" ref="S2374:S2437" si="274">N2374-SUM(O2374:R2374)</f>
        <v>0</v>
      </c>
      <c r="T2374" s="341">
        <f>IF(ISBLANK($B2374),0,VLOOKUP($B2374,Listen!$A$2:$C$45,2,FALSE))</f>
        <v>0</v>
      </c>
      <c r="U2374" s="341">
        <f>IF(ISBLANK($B2374),0,VLOOKUP($B2374,Listen!$A$2:$C$45,3,FALSE))</f>
        <v>0</v>
      </c>
      <c r="V2374" s="342">
        <f t="shared" si="272"/>
        <v>0</v>
      </c>
      <c r="W2374" s="342">
        <f t="shared" si="270"/>
        <v>0</v>
      </c>
      <c r="X2374" s="342">
        <f t="shared" si="270"/>
        <v>0</v>
      </c>
      <c r="Y2374" s="342">
        <f t="shared" si="270"/>
        <v>0</v>
      </c>
      <c r="Z2374" s="342">
        <f t="shared" si="270"/>
        <v>0</v>
      </c>
      <c r="AA2374" s="342">
        <f t="shared" si="270"/>
        <v>0</v>
      </c>
      <c r="AB2374" s="342">
        <f t="shared" si="270"/>
        <v>0</v>
      </c>
      <c r="AC2374" s="109">
        <f t="shared" ref="AC2374:AC2437" si="275">AE2374+AD2374</f>
        <v>0</v>
      </c>
      <c r="AD2374" s="109">
        <f>IF(C2374=A_Stammdaten!$B$12,E_SAV!$S2374-E_SAV!$AE2374,HLOOKUP(A_Stammdaten!$B$12-1,$AF$4:$AL$4004,ROW(C2374)-3,FALSE)-$AE2374)</f>
        <v>0</v>
      </c>
      <c r="AE2374" s="109">
        <f>HLOOKUP(A_Stammdaten!$B$12,$AF$4:$AL$4004,ROW(C2374)-3,FALSE)</f>
        <v>0</v>
      </c>
      <c r="AF2374" s="109">
        <f t="shared" si="273"/>
        <v>0</v>
      </c>
      <c r="AG2374" s="109">
        <f t="shared" si="271"/>
        <v>0</v>
      </c>
      <c r="AH2374" s="109">
        <f t="shared" si="271"/>
        <v>0</v>
      </c>
      <c r="AI2374" s="109">
        <f t="shared" si="271"/>
        <v>0</v>
      </c>
      <c r="AJ2374" s="109">
        <f t="shared" si="271"/>
        <v>0</v>
      </c>
      <c r="AK2374" s="109">
        <f t="shared" si="271"/>
        <v>0</v>
      </c>
      <c r="AL2374" s="109">
        <f t="shared" si="271"/>
        <v>0</v>
      </c>
    </row>
    <row r="2375" spans="1:38" x14ac:dyDescent="0.3">
      <c r="A2375" s="421"/>
      <c r="B2375" s="421"/>
      <c r="C2375" s="422"/>
      <c r="D2375" s="423"/>
      <c r="E2375" s="421"/>
      <c r="F2375" s="421"/>
      <c r="G2375" s="421"/>
      <c r="H2375" s="421"/>
      <c r="I2375" s="421"/>
      <c r="J2375" s="421"/>
      <c r="K2375" s="421"/>
      <c r="L2375" s="421"/>
      <c r="M2375" s="423"/>
      <c r="N2375" s="340">
        <f>IF(C2375&gt;A_Stammdaten!$B$12,0,SUM(E2375,F2375,H2375,J2375:K2375)-SUM(G2375,I2375,L2375:M2375))</f>
        <v>0</v>
      </c>
      <c r="O2375" s="421"/>
      <c r="P2375" s="421"/>
      <c r="Q2375" s="421"/>
      <c r="R2375" s="421"/>
      <c r="S2375" s="108">
        <f t="shared" si="274"/>
        <v>0</v>
      </c>
      <c r="T2375" s="341">
        <f>IF(ISBLANK($B2375),0,VLOOKUP($B2375,Listen!$A$2:$C$45,2,FALSE))</f>
        <v>0</v>
      </c>
      <c r="U2375" s="341">
        <f>IF(ISBLANK($B2375),0,VLOOKUP($B2375,Listen!$A$2:$C$45,3,FALSE))</f>
        <v>0</v>
      </c>
      <c r="V2375" s="342">
        <f t="shared" si="272"/>
        <v>0</v>
      </c>
      <c r="W2375" s="342">
        <f t="shared" si="270"/>
        <v>0</v>
      </c>
      <c r="X2375" s="342">
        <f t="shared" si="270"/>
        <v>0</v>
      </c>
      <c r="Y2375" s="342">
        <f t="shared" si="270"/>
        <v>0</v>
      </c>
      <c r="Z2375" s="342">
        <f t="shared" si="270"/>
        <v>0</v>
      </c>
      <c r="AA2375" s="342">
        <f t="shared" si="270"/>
        <v>0</v>
      </c>
      <c r="AB2375" s="342">
        <f t="shared" si="270"/>
        <v>0</v>
      </c>
      <c r="AC2375" s="109">
        <f t="shared" si="275"/>
        <v>0</v>
      </c>
      <c r="AD2375" s="109">
        <f>IF(C2375=A_Stammdaten!$B$12,E_SAV!$S2375-E_SAV!$AE2375,HLOOKUP(A_Stammdaten!$B$12-1,$AF$4:$AL$4004,ROW(C2375)-3,FALSE)-$AE2375)</f>
        <v>0</v>
      </c>
      <c r="AE2375" s="109">
        <f>HLOOKUP(A_Stammdaten!$B$12,$AF$4:$AL$4004,ROW(C2375)-3,FALSE)</f>
        <v>0</v>
      </c>
      <c r="AF2375" s="109">
        <f t="shared" si="273"/>
        <v>0</v>
      </c>
      <c r="AG2375" s="109">
        <f t="shared" si="271"/>
        <v>0</v>
      </c>
      <c r="AH2375" s="109">
        <f t="shared" si="271"/>
        <v>0</v>
      </c>
      <c r="AI2375" s="109">
        <f t="shared" si="271"/>
        <v>0</v>
      </c>
      <c r="AJ2375" s="109">
        <f t="shared" si="271"/>
        <v>0</v>
      </c>
      <c r="AK2375" s="109">
        <f t="shared" si="271"/>
        <v>0</v>
      </c>
      <c r="AL2375" s="109">
        <f t="shared" si="271"/>
        <v>0</v>
      </c>
    </row>
    <row r="2376" spans="1:38" x14ac:dyDescent="0.3">
      <c r="A2376" s="421"/>
      <c r="B2376" s="421"/>
      <c r="C2376" s="422"/>
      <c r="D2376" s="423"/>
      <c r="E2376" s="421"/>
      <c r="F2376" s="421"/>
      <c r="G2376" s="421"/>
      <c r="H2376" s="421"/>
      <c r="I2376" s="421"/>
      <c r="J2376" s="421"/>
      <c r="K2376" s="421"/>
      <c r="L2376" s="421"/>
      <c r="M2376" s="423"/>
      <c r="N2376" s="340">
        <f>IF(C2376&gt;A_Stammdaten!$B$12,0,SUM(E2376,F2376,H2376,J2376:K2376)-SUM(G2376,I2376,L2376:M2376))</f>
        <v>0</v>
      </c>
      <c r="O2376" s="421"/>
      <c r="P2376" s="421"/>
      <c r="Q2376" s="421"/>
      <c r="R2376" s="421"/>
      <c r="S2376" s="108">
        <f t="shared" si="274"/>
        <v>0</v>
      </c>
      <c r="T2376" s="341">
        <f>IF(ISBLANK($B2376),0,VLOOKUP($B2376,Listen!$A$2:$C$45,2,FALSE))</f>
        <v>0</v>
      </c>
      <c r="U2376" s="341">
        <f>IF(ISBLANK($B2376),0,VLOOKUP($B2376,Listen!$A$2:$C$45,3,FALSE))</f>
        <v>0</v>
      </c>
      <c r="V2376" s="342">
        <f t="shared" si="272"/>
        <v>0</v>
      </c>
      <c r="W2376" s="342">
        <f t="shared" si="270"/>
        <v>0</v>
      </c>
      <c r="X2376" s="342">
        <f t="shared" si="270"/>
        <v>0</v>
      </c>
      <c r="Y2376" s="342">
        <f t="shared" si="270"/>
        <v>0</v>
      </c>
      <c r="Z2376" s="342">
        <f t="shared" si="270"/>
        <v>0</v>
      </c>
      <c r="AA2376" s="342">
        <f t="shared" si="270"/>
        <v>0</v>
      </c>
      <c r="AB2376" s="342">
        <f t="shared" si="270"/>
        <v>0</v>
      </c>
      <c r="AC2376" s="109">
        <f t="shared" si="275"/>
        <v>0</v>
      </c>
      <c r="AD2376" s="109">
        <f>IF(C2376=A_Stammdaten!$B$12,E_SAV!$S2376-E_SAV!$AE2376,HLOOKUP(A_Stammdaten!$B$12-1,$AF$4:$AL$4004,ROW(C2376)-3,FALSE)-$AE2376)</f>
        <v>0</v>
      </c>
      <c r="AE2376" s="109">
        <f>HLOOKUP(A_Stammdaten!$B$12,$AF$4:$AL$4004,ROW(C2376)-3,FALSE)</f>
        <v>0</v>
      </c>
      <c r="AF2376" s="109">
        <f t="shared" si="273"/>
        <v>0</v>
      </c>
      <c r="AG2376" s="109">
        <f t="shared" si="271"/>
        <v>0</v>
      </c>
      <c r="AH2376" s="109">
        <f t="shared" si="271"/>
        <v>0</v>
      </c>
      <c r="AI2376" s="109">
        <f t="shared" si="271"/>
        <v>0</v>
      </c>
      <c r="AJ2376" s="109">
        <f t="shared" si="271"/>
        <v>0</v>
      </c>
      <c r="AK2376" s="109">
        <f t="shared" si="271"/>
        <v>0</v>
      </c>
      <c r="AL2376" s="109">
        <f t="shared" si="271"/>
        <v>0</v>
      </c>
    </row>
    <row r="2377" spans="1:38" x14ac:dyDescent="0.3">
      <c r="A2377" s="421"/>
      <c r="B2377" s="421"/>
      <c r="C2377" s="422"/>
      <c r="D2377" s="423"/>
      <c r="E2377" s="421"/>
      <c r="F2377" s="421"/>
      <c r="G2377" s="421"/>
      <c r="H2377" s="421"/>
      <c r="I2377" s="421"/>
      <c r="J2377" s="421"/>
      <c r="K2377" s="421"/>
      <c r="L2377" s="421"/>
      <c r="M2377" s="423"/>
      <c r="N2377" s="340">
        <f>IF(C2377&gt;A_Stammdaten!$B$12,0,SUM(E2377,F2377,H2377,J2377:K2377)-SUM(G2377,I2377,L2377:M2377))</f>
        <v>0</v>
      </c>
      <c r="O2377" s="421"/>
      <c r="P2377" s="421"/>
      <c r="Q2377" s="421"/>
      <c r="R2377" s="421"/>
      <c r="S2377" s="108">
        <f t="shared" si="274"/>
        <v>0</v>
      </c>
      <c r="T2377" s="341">
        <f>IF(ISBLANK($B2377),0,VLOOKUP($B2377,Listen!$A$2:$C$45,2,FALSE))</f>
        <v>0</v>
      </c>
      <c r="U2377" s="341">
        <f>IF(ISBLANK($B2377),0,VLOOKUP($B2377,Listen!$A$2:$C$45,3,FALSE))</f>
        <v>0</v>
      </c>
      <c r="V2377" s="342">
        <f t="shared" si="272"/>
        <v>0</v>
      </c>
      <c r="W2377" s="342">
        <f t="shared" si="270"/>
        <v>0</v>
      </c>
      <c r="X2377" s="342">
        <f t="shared" si="270"/>
        <v>0</v>
      </c>
      <c r="Y2377" s="342">
        <f t="shared" si="270"/>
        <v>0</v>
      </c>
      <c r="Z2377" s="342">
        <f t="shared" si="270"/>
        <v>0</v>
      </c>
      <c r="AA2377" s="342">
        <f t="shared" si="270"/>
        <v>0</v>
      </c>
      <c r="AB2377" s="342">
        <f t="shared" si="270"/>
        <v>0</v>
      </c>
      <c r="AC2377" s="109">
        <f t="shared" si="275"/>
        <v>0</v>
      </c>
      <c r="AD2377" s="109">
        <f>IF(C2377=A_Stammdaten!$B$12,E_SAV!$S2377-E_SAV!$AE2377,HLOOKUP(A_Stammdaten!$B$12-1,$AF$4:$AL$4004,ROW(C2377)-3,FALSE)-$AE2377)</f>
        <v>0</v>
      </c>
      <c r="AE2377" s="109">
        <f>HLOOKUP(A_Stammdaten!$B$12,$AF$4:$AL$4004,ROW(C2377)-3,FALSE)</f>
        <v>0</v>
      </c>
      <c r="AF2377" s="109">
        <f t="shared" si="273"/>
        <v>0</v>
      </c>
      <c r="AG2377" s="109">
        <f t="shared" si="271"/>
        <v>0</v>
      </c>
      <c r="AH2377" s="109">
        <f t="shared" si="271"/>
        <v>0</v>
      </c>
      <c r="AI2377" s="109">
        <f t="shared" si="271"/>
        <v>0</v>
      </c>
      <c r="AJ2377" s="109">
        <f t="shared" si="271"/>
        <v>0</v>
      </c>
      <c r="AK2377" s="109">
        <f t="shared" si="271"/>
        <v>0</v>
      </c>
      <c r="AL2377" s="109">
        <f t="shared" si="271"/>
        <v>0</v>
      </c>
    </row>
    <row r="2378" spans="1:38" x14ac:dyDescent="0.3">
      <c r="A2378" s="421"/>
      <c r="B2378" s="421"/>
      <c r="C2378" s="422"/>
      <c r="D2378" s="423"/>
      <c r="E2378" s="421"/>
      <c r="F2378" s="421"/>
      <c r="G2378" s="421"/>
      <c r="H2378" s="421"/>
      <c r="I2378" s="421"/>
      <c r="J2378" s="421"/>
      <c r="K2378" s="421"/>
      <c r="L2378" s="421"/>
      <c r="M2378" s="423"/>
      <c r="N2378" s="340">
        <f>IF(C2378&gt;A_Stammdaten!$B$12,0,SUM(E2378,F2378,H2378,J2378:K2378)-SUM(G2378,I2378,L2378:M2378))</f>
        <v>0</v>
      </c>
      <c r="O2378" s="421"/>
      <c r="P2378" s="421"/>
      <c r="Q2378" s="421"/>
      <c r="R2378" s="421"/>
      <c r="S2378" s="108">
        <f t="shared" si="274"/>
        <v>0</v>
      </c>
      <c r="T2378" s="341">
        <f>IF(ISBLANK($B2378),0,VLOOKUP($B2378,Listen!$A$2:$C$45,2,FALSE))</f>
        <v>0</v>
      </c>
      <c r="U2378" s="341">
        <f>IF(ISBLANK($B2378),0,VLOOKUP($B2378,Listen!$A$2:$C$45,3,FALSE))</f>
        <v>0</v>
      </c>
      <c r="V2378" s="342">
        <f t="shared" si="272"/>
        <v>0</v>
      </c>
      <c r="W2378" s="342">
        <f t="shared" si="270"/>
        <v>0</v>
      </c>
      <c r="X2378" s="342">
        <f t="shared" si="270"/>
        <v>0</v>
      </c>
      <c r="Y2378" s="342">
        <f t="shared" si="270"/>
        <v>0</v>
      </c>
      <c r="Z2378" s="342">
        <f t="shared" si="270"/>
        <v>0</v>
      </c>
      <c r="AA2378" s="342">
        <f t="shared" si="270"/>
        <v>0</v>
      </c>
      <c r="AB2378" s="342">
        <f t="shared" si="270"/>
        <v>0</v>
      </c>
      <c r="AC2378" s="109">
        <f t="shared" si="275"/>
        <v>0</v>
      </c>
      <c r="AD2378" s="109">
        <f>IF(C2378=A_Stammdaten!$B$12,E_SAV!$S2378-E_SAV!$AE2378,HLOOKUP(A_Stammdaten!$B$12-1,$AF$4:$AL$4004,ROW(C2378)-3,FALSE)-$AE2378)</f>
        <v>0</v>
      </c>
      <c r="AE2378" s="109">
        <f>HLOOKUP(A_Stammdaten!$B$12,$AF$4:$AL$4004,ROW(C2378)-3,FALSE)</f>
        <v>0</v>
      </c>
      <c r="AF2378" s="109">
        <f t="shared" si="273"/>
        <v>0</v>
      </c>
      <c r="AG2378" s="109">
        <f t="shared" si="271"/>
        <v>0</v>
      </c>
      <c r="AH2378" s="109">
        <f t="shared" si="271"/>
        <v>0</v>
      </c>
      <c r="AI2378" s="109">
        <f t="shared" si="271"/>
        <v>0</v>
      </c>
      <c r="AJ2378" s="109">
        <f t="shared" si="271"/>
        <v>0</v>
      </c>
      <c r="AK2378" s="109">
        <f t="shared" si="271"/>
        <v>0</v>
      </c>
      <c r="AL2378" s="109">
        <f t="shared" si="271"/>
        <v>0</v>
      </c>
    </row>
    <row r="2379" spans="1:38" x14ac:dyDescent="0.3">
      <c r="A2379" s="421"/>
      <c r="B2379" s="421"/>
      <c r="C2379" s="422"/>
      <c r="D2379" s="423"/>
      <c r="E2379" s="421"/>
      <c r="F2379" s="421"/>
      <c r="G2379" s="421"/>
      <c r="H2379" s="421"/>
      <c r="I2379" s="421"/>
      <c r="J2379" s="421"/>
      <c r="K2379" s="421"/>
      <c r="L2379" s="421"/>
      <c r="M2379" s="423"/>
      <c r="N2379" s="340">
        <f>IF(C2379&gt;A_Stammdaten!$B$12,0,SUM(E2379,F2379,H2379,J2379:K2379)-SUM(G2379,I2379,L2379:M2379))</f>
        <v>0</v>
      </c>
      <c r="O2379" s="421"/>
      <c r="P2379" s="421"/>
      <c r="Q2379" s="421"/>
      <c r="R2379" s="421"/>
      <c r="S2379" s="108">
        <f t="shared" si="274"/>
        <v>0</v>
      </c>
      <c r="T2379" s="341">
        <f>IF(ISBLANK($B2379),0,VLOOKUP($B2379,Listen!$A$2:$C$45,2,FALSE))</f>
        <v>0</v>
      </c>
      <c r="U2379" s="341">
        <f>IF(ISBLANK($B2379),0,VLOOKUP($B2379,Listen!$A$2:$C$45,3,FALSE))</f>
        <v>0</v>
      </c>
      <c r="V2379" s="342">
        <f t="shared" si="272"/>
        <v>0</v>
      </c>
      <c r="W2379" s="342">
        <f t="shared" si="270"/>
        <v>0</v>
      </c>
      <c r="X2379" s="342">
        <f t="shared" si="270"/>
        <v>0</v>
      </c>
      <c r="Y2379" s="342">
        <f t="shared" si="270"/>
        <v>0</v>
      </c>
      <c r="Z2379" s="342">
        <f t="shared" si="270"/>
        <v>0</v>
      </c>
      <c r="AA2379" s="342">
        <f t="shared" si="270"/>
        <v>0</v>
      </c>
      <c r="AB2379" s="342">
        <f t="shared" si="270"/>
        <v>0</v>
      </c>
      <c r="AC2379" s="109">
        <f t="shared" si="275"/>
        <v>0</v>
      </c>
      <c r="AD2379" s="109">
        <f>IF(C2379=A_Stammdaten!$B$12,E_SAV!$S2379-E_SAV!$AE2379,HLOOKUP(A_Stammdaten!$B$12-1,$AF$4:$AL$4004,ROW(C2379)-3,FALSE)-$AE2379)</f>
        <v>0</v>
      </c>
      <c r="AE2379" s="109">
        <f>HLOOKUP(A_Stammdaten!$B$12,$AF$4:$AL$4004,ROW(C2379)-3,FALSE)</f>
        <v>0</v>
      </c>
      <c r="AF2379" s="109">
        <f t="shared" si="273"/>
        <v>0</v>
      </c>
      <c r="AG2379" s="109">
        <f t="shared" si="271"/>
        <v>0</v>
      </c>
      <c r="AH2379" s="109">
        <f t="shared" si="271"/>
        <v>0</v>
      </c>
      <c r="AI2379" s="109">
        <f t="shared" si="271"/>
        <v>0</v>
      </c>
      <c r="AJ2379" s="109">
        <f t="shared" si="271"/>
        <v>0</v>
      </c>
      <c r="AK2379" s="109">
        <f t="shared" si="271"/>
        <v>0</v>
      </c>
      <c r="AL2379" s="109">
        <f t="shared" si="271"/>
        <v>0</v>
      </c>
    </row>
    <row r="2380" spans="1:38" x14ac:dyDescent="0.3">
      <c r="A2380" s="421"/>
      <c r="B2380" s="421"/>
      <c r="C2380" s="422"/>
      <c r="D2380" s="423"/>
      <c r="E2380" s="421"/>
      <c r="F2380" s="421"/>
      <c r="G2380" s="421"/>
      <c r="H2380" s="421"/>
      <c r="I2380" s="421"/>
      <c r="J2380" s="421"/>
      <c r="K2380" s="421"/>
      <c r="L2380" s="421"/>
      <c r="M2380" s="423"/>
      <c r="N2380" s="340">
        <f>IF(C2380&gt;A_Stammdaten!$B$12,0,SUM(E2380,F2380,H2380,J2380:K2380)-SUM(G2380,I2380,L2380:M2380))</f>
        <v>0</v>
      </c>
      <c r="O2380" s="421"/>
      <c r="P2380" s="421"/>
      <c r="Q2380" s="421"/>
      <c r="R2380" s="421"/>
      <c r="S2380" s="108">
        <f t="shared" si="274"/>
        <v>0</v>
      </c>
      <c r="T2380" s="341">
        <f>IF(ISBLANK($B2380),0,VLOOKUP($B2380,Listen!$A$2:$C$45,2,FALSE))</f>
        <v>0</v>
      </c>
      <c r="U2380" s="341">
        <f>IF(ISBLANK($B2380),0,VLOOKUP($B2380,Listen!$A$2:$C$45,3,FALSE))</f>
        <v>0</v>
      </c>
      <c r="V2380" s="342">
        <f t="shared" si="272"/>
        <v>0</v>
      </c>
      <c r="W2380" s="342">
        <f t="shared" si="270"/>
        <v>0</v>
      </c>
      <c r="X2380" s="342">
        <f t="shared" si="270"/>
        <v>0</v>
      </c>
      <c r="Y2380" s="342">
        <f t="shared" si="270"/>
        <v>0</v>
      </c>
      <c r="Z2380" s="342">
        <f t="shared" si="270"/>
        <v>0</v>
      </c>
      <c r="AA2380" s="342">
        <f t="shared" si="270"/>
        <v>0</v>
      </c>
      <c r="AB2380" s="342">
        <f t="shared" si="270"/>
        <v>0</v>
      </c>
      <c r="AC2380" s="109">
        <f t="shared" si="275"/>
        <v>0</v>
      </c>
      <c r="AD2380" s="109">
        <f>IF(C2380=A_Stammdaten!$B$12,E_SAV!$S2380-E_SAV!$AE2380,HLOOKUP(A_Stammdaten!$B$12-1,$AF$4:$AL$4004,ROW(C2380)-3,FALSE)-$AE2380)</f>
        <v>0</v>
      </c>
      <c r="AE2380" s="109">
        <f>HLOOKUP(A_Stammdaten!$B$12,$AF$4:$AL$4004,ROW(C2380)-3,FALSE)</f>
        <v>0</v>
      </c>
      <c r="AF2380" s="109">
        <f t="shared" si="273"/>
        <v>0</v>
      </c>
      <c r="AG2380" s="109">
        <f t="shared" si="271"/>
        <v>0</v>
      </c>
      <c r="AH2380" s="109">
        <f t="shared" si="271"/>
        <v>0</v>
      </c>
      <c r="AI2380" s="109">
        <f t="shared" si="271"/>
        <v>0</v>
      </c>
      <c r="AJ2380" s="109">
        <f t="shared" si="271"/>
        <v>0</v>
      </c>
      <c r="AK2380" s="109">
        <f t="shared" si="271"/>
        <v>0</v>
      </c>
      <c r="AL2380" s="109">
        <f t="shared" si="271"/>
        <v>0</v>
      </c>
    </row>
    <row r="2381" spans="1:38" x14ac:dyDescent="0.3">
      <c r="A2381" s="421"/>
      <c r="B2381" s="421"/>
      <c r="C2381" s="422"/>
      <c r="D2381" s="423"/>
      <c r="E2381" s="421"/>
      <c r="F2381" s="421"/>
      <c r="G2381" s="421"/>
      <c r="H2381" s="421"/>
      <c r="I2381" s="421"/>
      <c r="J2381" s="421"/>
      <c r="K2381" s="421"/>
      <c r="L2381" s="421"/>
      <c r="M2381" s="423"/>
      <c r="N2381" s="340">
        <f>IF(C2381&gt;A_Stammdaten!$B$12,0,SUM(E2381,F2381,H2381,J2381:K2381)-SUM(G2381,I2381,L2381:M2381))</f>
        <v>0</v>
      </c>
      <c r="O2381" s="421"/>
      <c r="P2381" s="421"/>
      <c r="Q2381" s="421"/>
      <c r="R2381" s="421"/>
      <c r="S2381" s="108">
        <f t="shared" si="274"/>
        <v>0</v>
      </c>
      <c r="T2381" s="341">
        <f>IF(ISBLANK($B2381),0,VLOOKUP($B2381,Listen!$A$2:$C$45,2,FALSE))</f>
        <v>0</v>
      </c>
      <c r="U2381" s="341">
        <f>IF(ISBLANK($B2381),0,VLOOKUP($B2381,Listen!$A$2:$C$45,3,FALSE))</f>
        <v>0</v>
      </c>
      <c r="V2381" s="342">
        <f t="shared" si="272"/>
        <v>0</v>
      </c>
      <c r="W2381" s="342">
        <f t="shared" si="270"/>
        <v>0</v>
      </c>
      <c r="X2381" s="342">
        <f t="shared" si="270"/>
        <v>0</v>
      </c>
      <c r="Y2381" s="342">
        <f t="shared" si="270"/>
        <v>0</v>
      </c>
      <c r="Z2381" s="342">
        <f t="shared" si="270"/>
        <v>0</v>
      </c>
      <c r="AA2381" s="342">
        <f t="shared" si="270"/>
        <v>0</v>
      </c>
      <c r="AB2381" s="342">
        <f t="shared" si="270"/>
        <v>0</v>
      </c>
      <c r="AC2381" s="109">
        <f t="shared" si="275"/>
        <v>0</v>
      </c>
      <c r="AD2381" s="109">
        <f>IF(C2381=A_Stammdaten!$B$12,E_SAV!$S2381-E_SAV!$AE2381,HLOOKUP(A_Stammdaten!$B$12-1,$AF$4:$AL$4004,ROW(C2381)-3,FALSE)-$AE2381)</f>
        <v>0</v>
      </c>
      <c r="AE2381" s="109">
        <f>HLOOKUP(A_Stammdaten!$B$12,$AF$4:$AL$4004,ROW(C2381)-3,FALSE)</f>
        <v>0</v>
      </c>
      <c r="AF2381" s="109">
        <f t="shared" si="273"/>
        <v>0</v>
      </c>
      <c r="AG2381" s="109">
        <f t="shared" si="271"/>
        <v>0</v>
      </c>
      <c r="AH2381" s="109">
        <f t="shared" si="271"/>
        <v>0</v>
      </c>
      <c r="AI2381" s="109">
        <f t="shared" si="271"/>
        <v>0</v>
      </c>
      <c r="AJ2381" s="109">
        <f t="shared" si="271"/>
        <v>0</v>
      </c>
      <c r="AK2381" s="109">
        <f t="shared" si="271"/>
        <v>0</v>
      </c>
      <c r="AL2381" s="109">
        <f t="shared" si="271"/>
        <v>0</v>
      </c>
    </row>
    <row r="2382" spans="1:38" x14ac:dyDescent="0.3">
      <c r="A2382" s="421"/>
      <c r="B2382" s="421"/>
      <c r="C2382" s="422"/>
      <c r="D2382" s="423"/>
      <c r="E2382" s="421"/>
      <c r="F2382" s="421"/>
      <c r="G2382" s="421"/>
      <c r="H2382" s="421"/>
      <c r="I2382" s="421"/>
      <c r="J2382" s="421"/>
      <c r="K2382" s="421"/>
      <c r="L2382" s="421"/>
      <c r="M2382" s="423"/>
      <c r="N2382" s="340">
        <f>IF(C2382&gt;A_Stammdaten!$B$12,0,SUM(E2382,F2382,H2382,J2382:K2382)-SUM(G2382,I2382,L2382:M2382))</f>
        <v>0</v>
      </c>
      <c r="O2382" s="421"/>
      <c r="P2382" s="421"/>
      <c r="Q2382" s="421"/>
      <c r="R2382" s="421"/>
      <c r="S2382" s="108">
        <f t="shared" si="274"/>
        <v>0</v>
      </c>
      <c r="T2382" s="341">
        <f>IF(ISBLANK($B2382),0,VLOOKUP($B2382,Listen!$A$2:$C$45,2,FALSE))</f>
        <v>0</v>
      </c>
      <c r="U2382" s="341">
        <f>IF(ISBLANK($B2382),0,VLOOKUP($B2382,Listen!$A$2:$C$45,3,FALSE))</f>
        <v>0</v>
      </c>
      <c r="V2382" s="342">
        <f t="shared" si="272"/>
        <v>0</v>
      </c>
      <c r="W2382" s="342">
        <f t="shared" si="270"/>
        <v>0</v>
      </c>
      <c r="X2382" s="342">
        <f t="shared" si="270"/>
        <v>0</v>
      </c>
      <c r="Y2382" s="342">
        <f t="shared" si="270"/>
        <v>0</v>
      </c>
      <c r="Z2382" s="342">
        <f t="shared" si="270"/>
        <v>0</v>
      </c>
      <c r="AA2382" s="342">
        <f t="shared" si="270"/>
        <v>0</v>
      </c>
      <c r="AB2382" s="342">
        <f t="shared" si="270"/>
        <v>0</v>
      </c>
      <c r="AC2382" s="109">
        <f t="shared" si="275"/>
        <v>0</v>
      </c>
      <c r="AD2382" s="109">
        <f>IF(C2382=A_Stammdaten!$B$12,E_SAV!$S2382-E_SAV!$AE2382,HLOOKUP(A_Stammdaten!$B$12-1,$AF$4:$AL$4004,ROW(C2382)-3,FALSE)-$AE2382)</f>
        <v>0</v>
      </c>
      <c r="AE2382" s="109">
        <f>HLOOKUP(A_Stammdaten!$B$12,$AF$4:$AL$4004,ROW(C2382)-3,FALSE)</f>
        <v>0</v>
      </c>
      <c r="AF2382" s="109">
        <f t="shared" si="273"/>
        <v>0</v>
      </c>
      <c r="AG2382" s="109">
        <f t="shared" si="271"/>
        <v>0</v>
      </c>
      <c r="AH2382" s="109">
        <f t="shared" si="271"/>
        <v>0</v>
      </c>
      <c r="AI2382" s="109">
        <f t="shared" si="271"/>
        <v>0</v>
      </c>
      <c r="AJ2382" s="109">
        <f t="shared" si="271"/>
        <v>0</v>
      </c>
      <c r="AK2382" s="109">
        <f t="shared" si="271"/>
        <v>0</v>
      </c>
      <c r="AL2382" s="109">
        <f t="shared" si="271"/>
        <v>0</v>
      </c>
    </row>
    <row r="2383" spans="1:38" x14ac:dyDescent="0.3">
      <c r="A2383" s="421"/>
      <c r="B2383" s="421"/>
      <c r="C2383" s="422"/>
      <c r="D2383" s="423"/>
      <c r="E2383" s="421"/>
      <c r="F2383" s="421"/>
      <c r="G2383" s="421"/>
      <c r="H2383" s="421"/>
      <c r="I2383" s="421"/>
      <c r="J2383" s="421"/>
      <c r="K2383" s="421"/>
      <c r="L2383" s="421"/>
      <c r="M2383" s="423"/>
      <c r="N2383" s="340">
        <f>IF(C2383&gt;A_Stammdaten!$B$12,0,SUM(E2383,F2383,H2383,J2383:K2383)-SUM(G2383,I2383,L2383:M2383))</f>
        <v>0</v>
      </c>
      <c r="O2383" s="421"/>
      <c r="P2383" s="421"/>
      <c r="Q2383" s="421"/>
      <c r="R2383" s="421"/>
      <c r="S2383" s="108">
        <f t="shared" si="274"/>
        <v>0</v>
      </c>
      <c r="T2383" s="341">
        <f>IF(ISBLANK($B2383),0,VLOOKUP($B2383,Listen!$A$2:$C$45,2,FALSE))</f>
        <v>0</v>
      </c>
      <c r="U2383" s="341">
        <f>IF(ISBLANK($B2383),0,VLOOKUP($B2383,Listen!$A$2:$C$45,3,FALSE))</f>
        <v>0</v>
      </c>
      <c r="V2383" s="342">
        <f t="shared" si="272"/>
        <v>0</v>
      </c>
      <c r="W2383" s="342">
        <f t="shared" si="270"/>
        <v>0</v>
      </c>
      <c r="X2383" s="342">
        <f t="shared" si="270"/>
        <v>0</v>
      </c>
      <c r="Y2383" s="342">
        <f t="shared" si="270"/>
        <v>0</v>
      </c>
      <c r="Z2383" s="342">
        <f t="shared" si="270"/>
        <v>0</v>
      </c>
      <c r="AA2383" s="342">
        <f t="shared" si="270"/>
        <v>0</v>
      </c>
      <c r="AB2383" s="342">
        <f t="shared" si="270"/>
        <v>0</v>
      </c>
      <c r="AC2383" s="109">
        <f t="shared" si="275"/>
        <v>0</v>
      </c>
      <c r="AD2383" s="109">
        <f>IF(C2383=A_Stammdaten!$B$12,E_SAV!$S2383-E_SAV!$AE2383,HLOOKUP(A_Stammdaten!$B$12-1,$AF$4:$AL$4004,ROW(C2383)-3,FALSE)-$AE2383)</f>
        <v>0</v>
      </c>
      <c r="AE2383" s="109">
        <f>HLOOKUP(A_Stammdaten!$B$12,$AF$4:$AL$4004,ROW(C2383)-3,FALSE)</f>
        <v>0</v>
      </c>
      <c r="AF2383" s="109">
        <f t="shared" si="273"/>
        <v>0</v>
      </c>
      <c r="AG2383" s="109">
        <f t="shared" si="271"/>
        <v>0</v>
      </c>
      <c r="AH2383" s="109">
        <f t="shared" si="271"/>
        <v>0</v>
      </c>
      <c r="AI2383" s="109">
        <f t="shared" si="271"/>
        <v>0</v>
      </c>
      <c r="AJ2383" s="109">
        <f t="shared" si="271"/>
        <v>0</v>
      </c>
      <c r="AK2383" s="109">
        <f t="shared" si="271"/>
        <v>0</v>
      </c>
      <c r="AL2383" s="109">
        <f t="shared" si="271"/>
        <v>0</v>
      </c>
    </row>
    <row r="2384" spans="1:38" x14ac:dyDescent="0.3">
      <c r="A2384" s="421"/>
      <c r="B2384" s="421"/>
      <c r="C2384" s="422"/>
      <c r="D2384" s="423"/>
      <c r="E2384" s="421"/>
      <c r="F2384" s="421"/>
      <c r="G2384" s="421"/>
      <c r="H2384" s="421"/>
      <c r="I2384" s="421"/>
      <c r="J2384" s="421"/>
      <c r="K2384" s="421"/>
      <c r="L2384" s="421"/>
      <c r="M2384" s="423"/>
      <c r="N2384" s="340">
        <f>IF(C2384&gt;A_Stammdaten!$B$12,0,SUM(E2384,F2384,H2384,J2384:K2384)-SUM(G2384,I2384,L2384:M2384))</f>
        <v>0</v>
      </c>
      <c r="O2384" s="421"/>
      <c r="P2384" s="421"/>
      <c r="Q2384" s="421"/>
      <c r="R2384" s="421"/>
      <c r="S2384" s="108">
        <f t="shared" si="274"/>
        <v>0</v>
      </c>
      <c r="T2384" s="341">
        <f>IF(ISBLANK($B2384),0,VLOOKUP($B2384,Listen!$A$2:$C$45,2,FALSE))</f>
        <v>0</v>
      </c>
      <c r="U2384" s="341">
        <f>IF(ISBLANK($B2384),0,VLOOKUP($B2384,Listen!$A$2:$C$45,3,FALSE))</f>
        <v>0</v>
      </c>
      <c r="V2384" s="342">
        <f t="shared" si="272"/>
        <v>0</v>
      </c>
      <c r="W2384" s="342">
        <f t="shared" si="270"/>
        <v>0</v>
      </c>
      <c r="X2384" s="342">
        <f t="shared" si="270"/>
        <v>0</v>
      </c>
      <c r="Y2384" s="342">
        <f t="shared" si="270"/>
        <v>0</v>
      </c>
      <c r="Z2384" s="342">
        <f t="shared" si="270"/>
        <v>0</v>
      </c>
      <c r="AA2384" s="342">
        <f t="shared" si="270"/>
        <v>0</v>
      </c>
      <c r="AB2384" s="342">
        <f t="shared" si="270"/>
        <v>0</v>
      </c>
      <c r="AC2384" s="109">
        <f t="shared" si="275"/>
        <v>0</v>
      </c>
      <c r="AD2384" s="109">
        <f>IF(C2384=A_Stammdaten!$B$12,E_SAV!$S2384-E_SAV!$AE2384,HLOOKUP(A_Stammdaten!$B$12-1,$AF$4:$AL$4004,ROW(C2384)-3,FALSE)-$AE2384)</f>
        <v>0</v>
      </c>
      <c r="AE2384" s="109">
        <f>HLOOKUP(A_Stammdaten!$B$12,$AF$4:$AL$4004,ROW(C2384)-3,FALSE)</f>
        <v>0</v>
      </c>
      <c r="AF2384" s="109">
        <f t="shared" si="273"/>
        <v>0</v>
      </c>
      <c r="AG2384" s="109">
        <f t="shared" si="271"/>
        <v>0</v>
      </c>
      <c r="AH2384" s="109">
        <f t="shared" si="271"/>
        <v>0</v>
      </c>
      <c r="AI2384" s="109">
        <f t="shared" si="271"/>
        <v>0</v>
      </c>
      <c r="AJ2384" s="109">
        <f t="shared" si="271"/>
        <v>0</v>
      </c>
      <c r="AK2384" s="109">
        <f t="shared" si="271"/>
        <v>0</v>
      </c>
      <c r="AL2384" s="109">
        <f t="shared" si="271"/>
        <v>0</v>
      </c>
    </row>
    <row r="2385" spans="1:38" x14ac:dyDescent="0.3">
      <c r="A2385" s="421"/>
      <c r="B2385" s="421"/>
      <c r="C2385" s="422"/>
      <c r="D2385" s="423"/>
      <c r="E2385" s="421"/>
      <c r="F2385" s="421"/>
      <c r="G2385" s="421"/>
      <c r="H2385" s="421"/>
      <c r="I2385" s="421"/>
      <c r="J2385" s="421"/>
      <c r="K2385" s="421"/>
      <c r="L2385" s="421"/>
      <c r="M2385" s="423"/>
      <c r="N2385" s="340">
        <f>IF(C2385&gt;A_Stammdaten!$B$12,0,SUM(E2385,F2385,H2385,J2385:K2385)-SUM(G2385,I2385,L2385:M2385))</f>
        <v>0</v>
      </c>
      <c r="O2385" s="421"/>
      <c r="P2385" s="421"/>
      <c r="Q2385" s="421"/>
      <c r="R2385" s="421"/>
      <c r="S2385" s="108">
        <f t="shared" si="274"/>
        <v>0</v>
      </c>
      <c r="T2385" s="341">
        <f>IF(ISBLANK($B2385),0,VLOOKUP($B2385,Listen!$A$2:$C$45,2,FALSE))</f>
        <v>0</v>
      </c>
      <c r="U2385" s="341">
        <f>IF(ISBLANK($B2385),0,VLOOKUP($B2385,Listen!$A$2:$C$45,3,FALSE))</f>
        <v>0</v>
      </c>
      <c r="V2385" s="342">
        <f t="shared" si="272"/>
        <v>0</v>
      </c>
      <c r="W2385" s="342">
        <f t="shared" si="270"/>
        <v>0</v>
      </c>
      <c r="X2385" s="342">
        <f t="shared" si="270"/>
        <v>0</v>
      </c>
      <c r="Y2385" s="342">
        <f t="shared" si="270"/>
        <v>0</v>
      </c>
      <c r="Z2385" s="342">
        <f t="shared" si="270"/>
        <v>0</v>
      </c>
      <c r="AA2385" s="342">
        <f t="shared" si="270"/>
        <v>0</v>
      </c>
      <c r="AB2385" s="342">
        <f t="shared" si="270"/>
        <v>0</v>
      </c>
      <c r="AC2385" s="109">
        <f t="shared" si="275"/>
        <v>0</v>
      </c>
      <c r="AD2385" s="109">
        <f>IF(C2385=A_Stammdaten!$B$12,E_SAV!$S2385-E_SAV!$AE2385,HLOOKUP(A_Stammdaten!$B$12-1,$AF$4:$AL$4004,ROW(C2385)-3,FALSE)-$AE2385)</f>
        <v>0</v>
      </c>
      <c r="AE2385" s="109">
        <f>HLOOKUP(A_Stammdaten!$B$12,$AF$4:$AL$4004,ROW(C2385)-3,FALSE)</f>
        <v>0</v>
      </c>
      <c r="AF2385" s="109">
        <f t="shared" si="273"/>
        <v>0</v>
      </c>
      <c r="AG2385" s="109">
        <f t="shared" si="271"/>
        <v>0</v>
      </c>
      <c r="AH2385" s="109">
        <f t="shared" si="271"/>
        <v>0</v>
      </c>
      <c r="AI2385" s="109">
        <f t="shared" si="271"/>
        <v>0</v>
      </c>
      <c r="AJ2385" s="109">
        <f t="shared" si="271"/>
        <v>0</v>
      </c>
      <c r="AK2385" s="109">
        <f t="shared" si="271"/>
        <v>0</v>
      </c>
      <c r="AL2385" s="109">
        <f t="shared" si="271"/>
        <v>0</v>
      </c>
    </row>
    <row r="2386" spans="1:38" x14ac:dyDescent="0.3">
      <c r="A2386" s="421"/>
      <c r="B2386" s="421"/>
      <c r="C2386" s="422"/>
      <c r="D2386" s="423"/>
      <c r="E2386" s="421"/>
      <c r="F2386" s="421"/>
      <c r="G2386" s="421"/>
      <c r="H2386" s="421"/>
      <c r="I2386" s="421"/>
      <c r="J2386" s="421"/>
      <c r="K2386" s="421"/>
      <c r="L2386" s="421"/>
      <c r="M2386" s="423"/>
      <c r="N2386" s="340">
        <f>IF(C2386&gt;A_Stammdaten!$B$12,0,SUM(E2386,F2386,H2386,J2386:K2386)-SUM(G2386,I2386,L2386:M2386))</f>
        <v>0</v>
      </c>
      <c r="O2386" s="421"/>
      <c r="P2386" s="421"/>
      <c r="Q2386" s="421"/>
      <c r="R2386" s="421"/>
      <c r="S2386" s="108">
        <f t="shared" si="274"/>
        <v>0</v>
      </c>
      <c r="T2386" s="341">
        <f>IF(ISBLANK($B2386),0,VLOOKUP($B2386,Listen!$A$2:$C$45,2,FALSE))</f>
        <v>0</v>
      </c>
      <c r="U2386" s="341">
        <f>IF(ISBLANK($B2386),0,VLOOKUP($B2386,Listen!$A$2:$C$45,3,FALSE))</f>
        <v>0</v>
      </c>
      <c r="V2386" s="342">
        <f t="shared" si="272"/>
        <v>0</v>
      </c>
      <c r="W2386" s="342">
        <f t="shared" si="270"/>
        <v>0</v>
      </c>
      <c r="X2386" s="342">
        <f t="shared" si="270"/>
        <v>0</v>
      </c>
      <c r="Y2386" s="342">
        <f t="shared" si="270"/>
        <v>0</v>
      </c>
      <c r="Z2386" s="342">
        <f t="shared" si="270"/>
        <v>0</v>
      </c>
      <c r="AA2386" s="342">
        <f t="shared" si="270"/>
        <v>0</v>
      </c>
      <c r="AB2386" s="342">
        <f t="shared" si="270"/>
        <v>0</v>
      </c>
      <c r="AC2386" s="109">
        <f t="shared" si="275"/>
        <v>0</v>
      </c>
      <c r="AD2386" s="109">
        <f>IF(C2386=A_Stammdaten!$B$12,E_SAV!$S2386-E_SAV!$AE2386,HLOOKUP(A_Stammdaten!$B$12-1,$AF$4:$AL$4004,ROW(C2386)-3,FALSE)-$AE2386)</f>
        <v>0</v>
      </c>
      <c r="AE2386" s="109">
        <f>HLOOKUP(A_Stammdaten!$B$12,$AF$4:$AL$4004,ROW(C2386)-3,FALSE)</f>
        <v>0</v>
      </c>
      <c r="AF2386" s="109">
        <f t="shared" si="273"/>
        <v>0</v>
      </c>
      <c r="AG2386" s="109">
        <f t="shared" si="271"/>
        <v>0</v>
      </c>
      <c r="AH2386" s="109">
        <f t="shared" si="271"/>
        <v>0</v>
      </c>
      <c r="AI2386" s="109">
        <f t="shared" si="271"/>
        <v>0</v>
      </c>
      <c r="AJ2386" s="109">
        <f t="shared" si="271"/>
        <v>0</v>
      </c>
      <c r="AK2386" s="109">
        <f t="shared" si="271"/>
        <v>0</v>
      </c>
      <c r="AL2386" s="109">
        <f t="shared" si="271"/>
        <v>0</v>
      </c>
    </row>
    <row r="2387" spans="1:38" x14ac:dyDescent="0.3">
      <c r="A2387" s="421"/>
      <c r="B2387" s="421"/>
      <c r="C2387" s="422"/>
      <c r="D2387" s="423"/>
      <c r="E2387" s="421"/>
      <c r="F2387" s="421"/>
      <c r="G2387" s="421"/>
      <c r="H2387" s="421"/>
      <c r="I2387" s="421"/>
      <c r="J2387" s="421"/>
      <c r="K2387" s="421"/>
      <c r="L2387" s="421"/>
      <c r="M2387" s="423"/>
      <c r="N2387" s="340">
        <f>IF(C2387&gt;A_Stammdaten!$B$12,0,SUM(E2387,F2387,H2387,J2387:K2387)-SUM(G2387,I2387,L2387:M2387))</f>
        <v>0</v>
      </c>
      <c r="O2387" s="421"/>
      <c r="P2387" s="421"/>
      <c r="Q2387" s="421"/>
      <c r="R2387" s="421"/>
      <c r="S2387" s="108">
        <f t="shared" si="274"/>
        <v>0</v>
      </c>
      <c r="T2387" s="341">
        <f>IF(ISBLANK($B2387),0,VLOOKUP($B2387,Listen!$A$2:$C$45,2,FALSE))</f>
        <v>0</v>
      </c>
      <c r="U2387" s="341">
        <f>IF(ISBLANK($B2387),0,VLOOKUP($B2387,Listen!$A$2:$C$45,3,FALSE))</f>
        <v>0</v>
      </c>
      <c r="V2387" s="342">
        <f t="shared" si="272"/>
        <v>0</v>
      </c>
      <c r="W2387" s="342">
        <f t="shared" si="270"/>
        <v>0</v>
      </c>
      <c r="X2387" s="342">
        <f t="shared" si="270"/>
        <v>0</v>
      </c>
      <c r="Y2387" s="342">
        <f t="shared" si="270"/>
        <v>0</v>
      </c>
      <c r="Z2387" s="342">
        <f t="shared" si="270"/>
        <v>0</v>
      </c>
      <c r="AA2387" s="342">
        <f t="shared" si="270"/>
        <v>0</v>
      </c>
      <c r="AB2387" s="342">
        <f t="shared" si="270"/>
        <v>0</v>
      </c>
      <c r="AC2387" s="109">
        <f t="shared" si="275"/>
        <v>0</v>
      </c>
      <c r="AD2387" s="109">
        <f>IF(C2387=A_Stammdaten!$B$12,E_SAV!$S2387-E_SAV!$AE2387,HLOOKUP(A_Stammdaten!$B$12-1,$AF$4:$AL$4004,ROW(C2387)-3,FALSE)-$AE2387)</f>
        <v>0</v>
      </c>
      <c r="AE2387" s="109">
        <f>HLOOKUP(A_Stammdaten!$B$12,$AF$4:$AL$4004,ROW(C2387)-3,FALSE)</f>
        <v>0</v>
      </c>
      <c r="AF2387" s="109">
        <f t="shared" si="273"/>
        <v>0</v>
      </c>
      <c r="AG2387" s="109">
        <f t="shared" si="271"/>
        <v>0</v>
      </c>
      <c r="AH2387" s="109">
        <f t="shared" si="271"/>
        <v>0</v>
      </c>
      <c r="AI2387" s="109">
        <f t="shared" si="271"/>
        <v>0</v>
      </c>
      <c r="AJ2387" s="109">
        <f t="shared" si="271"/>
        <v>0</v>
      </c>
      <c r="AK2387" s="109">
        <f t="shared" si="271"/>
        <v>0</v>
      </c>
      <c r="AL2387" s="109">
        <f t="shared" si="271"/>
        <v>0</v>
      </c>
    </row>
    <row r="2388" spans="1:38" x14ac:dyDescent="0.3">
      <c r="A2388" s="421"/>
      <c r="B2388" s="421"/>
      <c r="C2388" s="422"/>
      <c r="D2388" s="423"/>
      <c r="E2388" s="421"/>
      <c r="F2388" s="421"/>
      <c r="G2388" s="421"/>
      <c r="H2388" s="421"/>
      <c r="I2388" s="421"/>
      <c r="J2388" s="421"/>
      <c r="K2388" s="421"/>
      <c r="L2388" s="421"/>
      <c r="M2388" s="423"/>
      <c r="N2388" s="340">
        <f>IF(C2388&gt;A_Stammdaten!$B$12,0,SUM(E2388,F2388,H2388,J2388:K2388)-SUM(G2388,I2388,L2388:M2388))</f>
        <v>0</v>
      </c>
      <c r="O2388" s="421"/>
      <c r="P2388" s="421"/>
      <c r="Q2388" s="421"/>
      <c r="R2388" s="421"/>
      <c r="S2388" s="108">
        <f t="shared" si="274"/>
        <v>0</v>
      </c>
      <c r="T2388" s="341">
        <f>IF(ISBLANK($B2388),0,VLOOKUP($B2388,Listen!$A$2:$C$45,2,FALSE))</f>
        <v>0</v>
      </c>
      <c r="U2388" s="341">
        <f>IF(ISBLANK($B2388),0,VLOOKUP($B2388,Listen!$A$2:$C$45,3,FALSE))</f>
        <v>0</v>
      </c>
      <c r="V2388" s="342">
        <f t="shared" si="272"/>
        <v>0</v>
      </c>
      <c r="W2388" s="342">
        <f t="shared" si="270"/>
        <v>0</v>
      </c>
      <c r="X2388" s="342">
        <f t="shared" si="270"/>
        <v>0</v>
      </c>
      <c r="Y2388" s="342">
        <f t="shared" si="270"/>
        <v>0</v>
      </c>
      <c r="Z2388" s="342">
        <f t="shared" si="270"/>
        <v>0</v>
      </c>
      <c r="AA2388" s="342">
        <f t="shared" si="270"/>
        <v>0</v>
      </c>
      <c r="AB2388" s="342">
        <f t="shared" si="270"/>
        <v>0</v>
      </c>
      <c r="AC2388" s="109">
        <f t="shared" si="275"/>
        <v>0</v>
      </c>
      <c r="AD2388" s="109">
        <f>IF(C2388=A_Stammdaten!$B$12,E_SAV!$S2388-E_SAV!$AE2388,HLOOKUP(A_Stammdaten!$B$12-1,$AF$4:$AL$4004,ROW(C2388)-3,FALSE)-$AE2388)</f>
        <v>0</v>
      </c>
      <c r="AE2388" s="109">
        <f>HLOOKUP(A_Stammdaten!$B$12,$AF$4:$AL$4004,ROW(C2388)-3,FALSE)</f>
        <v>0</v>
      </c>
      <c r="AF2388" s="109">
        <f t="shared" si="273"/>
        <v>0</v>
      </c>
      <c r="AG2388" s="109">
        <f t="shared" si="271"/>
        <v>0</v>
      </c>
      <c r="AH2388" s="109">
        <f t="shared" si="271"/>
        <v>0</v>
      </c>
      <c r="AI2388" s="109">
        <f t="shared" si="271"/>
        <v>0</v>
      </c>
      <c r="AJ2388" s="109">
        <f t="shared" si="271"/>
        <v>0</v>
      </c>
      <c r="AK2388" s="109">
        <f t="shared" si="271"/>
        <v>0</v>
      </c>
      <c r="AL2388" s="109">
        <f t="shared" si="271"/>
        <v>0</v>
      </c>
    </row>
    <row r="2389" spans="1:38" x14ac:dyDescent="0.3">
      <c r="A2389" s="421"/>
      <c r="B2389" s="421"/>
      <c r="C2389" s="422"/>
      <c r="D2389" s="423"/>
      <c r="E2389" s="421"/>
      <c r="F2389" s="421"/>
      <c r="G2389" s="421"/>
      <c r="H2389" s="421"/>
      <c r="I2389" s="421"/>
      <c r="J2389" s="421"/>
      <c r="K2389" s="421"/>
      <c r="L2389" s="421"/>
      <c r="M2389" s="423"/>
      <c r="N2389" s="340">
        <f>IF(C2389&gt;A_Stammdaten!$B$12,0,SUM(E2389,F2389,H2389,J2389:K2389)-SUM(G2389,I2389,L2389:M2389))</f>
        <v>0</v>
      </c>
      <c r="O2389" s="421"/>
      <c r="P2389" s="421"/>
      <c r="Q2389" s="421"/>
      <c r="R2389" s="421"/>
      <c r="S2389" s="108">
        <f t="shared" si="274"/>
        <v>0</v>
      </c>
      <c r="T2389" s="341">
        <f>IF(ISBLANK($B2389),0,VLOOKUP($B2389,Listen!$A$2:$C$45,2,FALSE))</f>
        <v>0</v>
      </c>
      <c r="U2389" s="341">
        <f>IF(ISBLANK($B2389),0,VLOOKUP($B2389,Listen!$A$2:$C$45,3,FALSE))</f>
        <v>0</v>
      </c>
      <c r="V2389" s="342">
        <f t="shared" si="272"/>
        <v>0</v>
      </c>
      <c r="W2389" s="342">
        <f t="shared" si="270"/>
        <v>0</v>
      </c>
      <c r="X2389" s="342">
        <f t="shared" si="270"/>
        <v>0</v>
      </c>
      <c r="Y2389" s="342">
        <f t="shared" ref="W2389:AB2431" si="276">$T2389</f>
        <v>0</v>
      </c>
      <c r="Z2389" s="342">
        <f t="shared" si="276"/>
        <v>0</v>
      </c>
      <c r="AA2389" s="342">
        <f t="shared" si="276"/>
        <v>0</v>
      </c>
      <c r="AB2389" s="342">
        <f t="shared" si="276"/>
        <v>0</v>
      </c>
      <c r="AC2389" s="109">
        <f t="shared" si="275"/>
        <v>0</v>
      </c>
      <c r="AD2389" s="109">
        <f>IF(C2389=A_Stammdaten!$B$12,E_SAV!$S2389-E_SAV!$AE2389,HLOOKUP(A_Stammdaten!$B$12-1,$AF$4:$AL$4004,ROW(C2389)-3,FALSE)-$AE2389)</f>
        <v>0</v>
      </c>
      <c r="AE2389" s="109">
        <f>HLOOKUP(A_Stammdaten!$B$12,$AF$4:$AL$4004,ROW(C2389)-3,FALSE)</f>
        <v>0</v>
      </c>
      <c r="AF2389" s="109">
        <f t="shared" si="273"/>
        <v>0</v>
      </c>
      <c r="AG2389" s="109">
        <f t="shared" si="271"/>
        <v>0</v>
      </c>
      <c r="AH2389" s="109">
        <f t="shared" si="271"/>
        <v>0</v>
      </c>
      <c r="AI2389" s="109">
        <f t="shared" si="271"/>
        <v>0</v>
      </c>
      <c r="AJ2389" s="109">
        <f t="shared" si="271"/>
        <v>0</v>
      </c>
      <c r="AK2389" s="109">
        <f t="shared" si="271"/>
        <v>0</v>
      </c>
      <c r="AL2389" s="109">
        <f t="shared" si="271"/>
        <v>0</v>
      </c>
    </row>
    <row r="2390" spans="1:38" x14ac:dyDescent="0.3">
      <c r="A2390" s="421"/>
      <c r="B2390" s="421"/>
      <c r="C2390" s="422"/>
      <c r="D2390" s="423"/>
      <c r="E2390" s="421"/>
      <c r="F2390" s="421"/>
      <c r="G2390" s="421"/>
      <c r="H2390" s="421"/>
      <c r="I2390" s="421"/>
      <c r="J2390" s="421"/>
      <c r="K2390" s="421"/>
      <c r="L2390" s="421"/>
      <c r="M2390" s="423"/>
      <c r="N2390" s="340">
        <f>IF(C2390&gt;A_Stammdaten!$B$12,0,SUM(E2390,F2390,H2390,J2390:K2390)-SUM(G2390,I2390,L2390:M2390))</f>
        <v>0</v>
      </c>
      <c r="O2390" s="421"/>
      <c r="P2390" s="421"/>
      <c r="Q2390" s="421"/>
      <c r="R2390" s="421"/>
      <c r="S2390" s="108">
        <f t="shared" si="274"/>
        <v>0</v>
      </c>
      <c r="T2390" s="341">
        <f>IF(ISBLANK($B2390),0,VLOOKUP($B2390,Listen!$A$2:$C$45,2,FALSE))</f>
        <v>0</v>
      </c>
      <c r="U2390" s="341">
        <f>IF(ISBLANK($B2390),0,VLOOKUP($B2390,Listen!$A$2:$C$45,3,FALSE))</f>
        <v>0</v>
      </c>
      <c r="V2390" s="342">
        <f t="shared" si="272"/>
        <v>0</v>
      </c>
      <c r="W2390" s="342">
        <f t="shared" si="276"/>
        <v>0</v>
      </c>
      <c r="X2390" s="342">
        <f t="shared" si="276"/>
        <v>0</v>
      </c>
      <c r="Y2390" s="342">
        <f t="shared" si="276"/>
        <v>0</v>
      </c>
      <c r="Z2390" s="342">
        <f t="shared" si="276"/>
        <v>0</v>
      </c>
      <c r="AA2390" s="342">
        <f t="shared" si="276"/>
        <v>0</v>
      </c>
      <c r="AB2390" s="342">
        <f t="shared" si="276"/>
        <v>0</v>
      </c>
      <c r="AC2390" s="109">
        <f t="shared" si="275"/>
        <v>0</v>
      </c>
      <c r="AD2390" s="109">
        <f>IF(C2390=A_Stammdaten!$B$12,E_SAV!$S2390-E_SAV!$AE2390,HLOOKUP(A_Stammdaten!$B$12-1,$AF$4:$AL$4004,ROW(C2390)-3,FALSE)-$AE2390)</f>
        <v>0</v>
      </c>
      <c r="AE2390" s="109">
        <f>HLOOKUP(A_Stammdaten!$B$12,$AF$4:$AL$4004,ROW(C2390)-3,FALSE)</f>
        <v>0</v>
      </c>
      <c r="AF2390" s="109">
        <f t="shared" si="273"/>
        <v>0</v>
      </c>
      <c r="AG2390" s="109">
        <f t="shared" si="271"/>
        <v>0</v>
      </c>
      <c r="AH2390" s="109">
        <f t="shared" si="271"/>
        <v>0</v>
      </c>
      <c r="AI2390" s="109">
        <f t="shared" si="271"/>
        <v>0</v>
      </c>
      <c r="AJ2390" s="109">
        <f t="shared" si="271"/>
        <v>0</v>
      </c>
      <c r="AK2390" s="109">
        <f t="shared" si="271"/>
        <v>0</v>
      </c>
      <c r="AL2390" s="109">
        <f t="shared" si="271"/>
        <v>0</v>
      </c>
    </row>
    <row r="2391" spans="1:38" x14ac:dyDescent="0.3">
      <c r="A2391" s="421"/>
      <c r="B2391" s="421"/>
      <c r="C2391" s="422"/>
      <c r="D2391" s="423"/>
      <c r="E2391" s="421"/>
      <c r="F2391" s="421"/>
      <c r="G2391" s="421"/>
      <c r="H2391" s="421"/>
      <c r="I2391" s="421"/>
      <c r="J2391" s="421"/>
      <c r="K2391" s="421"/>
      <c r="L2391" s="421"/>
      <c r="M2391" s="423"/>
      <c r="N2391" s="340">
        <f>IF(C2391&gt;A_Stammdaten!$B$12,0,SUM(E2391,F2391,H2391,J2391:K2391)-SUM(G2391,I2391,L2391:M2391))</f>
        <v>0</v>
      </c>
      <c r="O2391" s="421"/>
      <c r="P2391" s="421"/>
      <c r="Q2391" s="421"/>
      <c r="R2391" s="421"/>
      <c r="S2391" s="108">
        <f t="shared" si="274"/>
        <v>0</v>
      </c>
      <c r="T2391" s="341">
        <f>IF(ISBLANK($B2391),0,VLOOKUP($B2391,Listen!$A$2:$C$45,2,FALSE))</f>
        <v>0</v>
      </c>
      <c r="U2391" s="341">
        <f>IF(ISBLANK($B2391),0,VLOOKUP($B2391,Listen!$A$2:$C$45,3,FALSE))</f>
        <v>0</v>
      </c>
      <c r="V2391" s="342">
        <f t="shared" si="272"/>
        <v>0</v>
      </c>
      <c r="W2391" s="342">
        <f t="shared" si="276"/>
        <v>0</v>
      </c>
      <c r="X2391" s="342">
        <f t="shared" si="276"/>
        <v>0</v>
      </c>
      <c r="Y2391" s="342">
        <f t="shared" si="276"/>
        <v>0</v>
      </c>
      <c r="Z2391" s="342">
        <f t="shared" si="276"/>
        <v>0</v>
      </c>
      <c r="AA2391" s="342">
        <f t="shared" si="276"/>
        <v>0</v>
      </c>
      <c r="AB2391" s="342">
        <f t="shared" si="276"/>
        <v>0</v>
      </c>
      <c r="AC2391" s="109">
        <f t="shared" si="275"/>
        <v>0</v>
      </c>
      <c r="AD2391" s="109">
        <f>IF(C2391=A_Stammdaten!$B$12,E_SAV!$S2391-E_SAV!$AE2391,HLOOKUP(A_Stammdaten!$B$12-1,$AF$4:$AL$4004,ROW(C2391)-3,FALSE)-$AE2391)</f>
        <v>0</v>
      </c>
      <c r="AE2391" s="109">
        <f>HLOOKUP(A_Stammdaten!$B$12,$AF$4:$AL$4004,ROW(C2391)-3,FALSE)</f>
        <v>0</v>
      </c>
      <c r="AF2391" s="109">
        <f t="shared" si="273"/>
        <v>0</v>
      </c>
      <c r="AG2391" s="109">
        <f t="shared" si="271"/>
        <v>0</v>
      </c>
      <c r="AH2391" s="109">
        <f t="shared" si="271"/>
        <v>0</v>
      </c>
      <c r="AI2391" s="109">
        <f t="shared" si="271"/>
        <v>0</v>
      </c>
      <c r="AJ2391" s="109">
        <f t="shared" si="271"/>
        <v>0</v>
      </c>
      <c r="AK2391" s="109">
        <f t="shared" si="271"/>
        <v>0</v>
      </c>
      <c r="AL2391" s="109">
        <f t="shared" si="271"/>
        <v>0</v>
      </c>
    </row>
    <row r="2392" spans="1:38" x14ac:dyDescent="0.3">
      <c r="A2392" s="421"/>
      <c r="B2392" s="421"/>
      <c r="C2392" s="422"/>
      <c r="D2392" s="423"/>
      <c r="E2392" s="421"/>
      <c r="F2392" s="421"/>
      <c r="G2392" s="421"/>
      <c r="H2392" s="421"/>
      <c r="I2392" s="421"/>
      <c r="J2392" s="421"/>
      <c r="K2392" s="421"/>
      <c r="L2392" s="421"/>
      <c r="M2392" s="423"/>
      <c r="N2392" s="340">
        <f>IF(C2392&gt;A_Stammdaten!$B$12,0,SUM(E2392,F2392,H2392,J2392:K2392)-SUM(G2392,I2392,L2392:M2392))</f>
        <v>0</v>
      </c>
      <c r="O2392" s="421"/>
      <c r="P2392" s="421"/>
      <c r="Q2392" s="421"/>
      <c r="R2392" s="421"/>
      <c r="S2392" s="108">
        <f t="shared" si="274"/>
        <v>0</v>
      </c>
      <c r="T2392" s="341">
        <f>IF(ISBLANK($B2392),0,VLOOKUP($B2392,Listen!$A$2:$C$45,2,FALSE))</f>
        <v>0</v>
      </c>
      <c r="U2392" s="341">
        <f>IF(ISBLANK($B2392),0,VLOOKUP($B2392,Listen!$A$2:$C$45,3,FALSE))</f>
        <v>0</v>
      </c>
      <c r="V2392" s="342">
        <f t="shared" si="272"/>
        <v>0</v>
      </c>
      <c r="W2392" s="342">
        <f t="shared" si="276"/>
        <v>0</v>
      </c>
      <c r="X2392" s="342">
        <f t="shared" si="276"/>
        <v>0</v>
      </c>
      <c r="Y2392" s="342">
        <f t="shared" si="276"/>
        <v>0</v>
      </c>
      <c r="Z2392" s="342">
        <f t="shared" si="276"/>
        <v>0</v>
      </c>
      <c r="AA2392" s="342">
        <f t="shared" si="276"/>
        <v>0</v>
      </c>
      <c r="AB2392" s="342">
        <f t="shared" si="276"/>
        <v>0</v>
      </c>
      <c r="AC2392" s="109">
        <f t="shared" si="275"/>
        <v>0</v>
      </c>
      <c r="AD2392" s="109">
        <f>IF(C2392=A_Stammdaten!$B$12,E_SAV!$S2392-E_SAV!$AE2392,HLOOKUP(A_Stammdaten!$B$12-1,$AF$4:$AL$4004,ROW(C2392)-3,FALSE)-$AE2392)</f>
        <v>0</v>
      </c>
      <c r="AE2392" s="109">
        <f>HLOOKUP(A_Stammdaten!$B$12,$AF$4:$AL$4004,ROW(C2392)-3,FALSE)</f>
        <v>0</v>
      </c>
      <c r="AF2392" s="109">
        <f t="shared" si="273"/>
        <v>0</v>
      </c>
      <c r="AG2392" s="109">
        <f t="shared" si="271"/>
        <v>0</v>
      </c>
      <c r="AH2392" s="109">
        <f t="shared" si="271"/>
        <v>0</v>
      </c>
      <c r="AI2392" s="109">
        <f t="shared" si="271"/>
        <v>0</v>
      </c>
      <c r="AJ2392" s="109">
        <f t="shared" si="271"/>
        <v>0</v>
      </c>
      <c r="AK2392" s="109">
        <f t="shared" si="271"/>
        <v>0</v>
      </c>
      <c r="AL2392" s="109">
        <f t="shared" si="271"/>
        <v>0</v>
      </c>
    </row>
    <row r="2393" spans="1:38" x14ac:dyDescent="0.3">
      <c r="A2393" s="421"/>
      <c r="B2393" s="421"/>
      <c r="C2393" s="422"/>
      <c r="D2393" s="423"/>
      <c r="E2393" s="421"/>
      <c r="F2393" s="421"/>
      <c r="G2393" s="421"/>
      <c r="H2393" s="421"/>
      <c r="I2393" s="421"/>
      <c r="J2393" s="421"/>
      <c r="K2393" s="421"/>
      <c r="L2393" s="421"/>
      <c r="M2393" s="423"/>
      <c r="N2393" s="340">
        <f>IF(C2393&gt;A_Stammdaten!$B$12,0,SUM(E2393,F2393,H2393,J2393:K2393)-SUM(G2393,I2393,L2393:M2393))</f>
        <v>0</v>
      </c>
      <c r="O2393" s="421"/>
      <c r="P2393" s="421"/>
      <c r="Q2393" s="421"/>
      <c r="R2393" s="421"/>
      <c r="S2393" s="108">
        <f t="shared" si="274"/>
        <v>0</v>
      </c>
      <c r="T2393" s="341">
        <f>IF(ISBLANK($B2393),0,VLOOKUP($B2393,Listen!$A$2:$C$45,2,FALSE))</f>
        <v>0</v>
      </c>
      <c r="U2393" s="341">
        <f>IF(ISBLANK($B2393),0,VLOOKUP($B2393,Listen!$A$2:$C$45,3,FALSE))</f>
        <v>0</v>
      </c>
      <c r="V2393" s="342">
        <f t="shared" si="272"/>
        <v>0</v>
      </c>
      <c r="W2393" s="342">
        <f t="shared" si="276"/>
        <v>0</v>
      </c>
      <c r="X2393" s="342">
        <f t="shared" si="276"/>
        <v>0</v>
      </c>
      <c r="Y2393" s="342">
        <f t="shared" si="276"/>
        <v>0</v>
      </c>
      <c r="Z2393" s="342">
        <f t="shared" si="276"/>
        <v>0</v>
      </c>
      <c r="AA2393" s="342">
        <f t="shared" si="276"/>
        <v>0</v>
      </c>
      <c r="AB2393" s="342">
        <f t="shared" si="276"/>
        <v>0</v>
      </c>
      <c r="AC2393" s="109">
        <f t="shared" si="275"/>
        <v>0</v>
      </c>
      <c r="AD2393" s="109">
        <f>IF(C2393=A_Stammdaten!$B$12,E_SAV!$S2393-E_SAV!$AE2393,HLOOKUP(A_Stammdaten!$B$12-1,$AF$4:$AL$4004,ROW(C2393)-3,FALSE)-$AE2393)</f>
        <v>0</v>
      </c>
      <c r="AE2393" s="109">
        <f>HLOOKUP(A_Stammdaten!$B$12,$AF$4:$AL$4004,ROW(C2393)-3,FALSE)</f>
        <v>0</v>
      </c>
      <c r="AF2393" s="109">
        <f t="shared" si="273"/>
        <v>0</v>
      </c>
      <c r="AG2393" s="109">
        <f t="shared" si="271"/>
        <v>0</v>
      </c>
      <c r="AH2393" s="109">
        <f t="shared" si="271"/>
        <v>0</v>
      </c>
      <c r="AI2393" s="109">
        <f t="shared" si="271"/>
        <v>0</v>
      </c>
      <c r="AJ2393" s="109">
        <f t="shared" si="271"/>
        <v>0</v>
      </c>
      <c r="AK2393" s="109">
        <f t="shared" si="271"/>
        <v>0</v>
      </c>
      <c r="AL2393" s="109">
        <f t="shared" si="271"/>
        <v>0</v>
      </c>
    </row>
    <row r="2394" spans="1:38" x14ac:dyDescent="0.3">
      <c r="A2394" s="421"/>
      <c r="B2394" s="421"/>
      <c r="C2394" s="422"/>
      <c r="D2394" s="423"/>
      <c r="E2394" s="421"/>
      <c r="F2394" s="421"/>
      <c r="G2394" s="421"/>
      <c r="H2394" s="421"/>
      <c r="I2394" s="421"/>
      <c r="J2394" s="421"/>
      <c r="K2394" s="421"/>
      <c r="L2394" s="421"/>
      <c r="M2394" s="423"/>
      <c r="N2394" s="340">
        <f>IF(C2394&gt;A_Stammdaten!$B$12,0,SUM(E2394,F2394,H2394,J2394:K2394)-SUM(G2394,I2394,L2394:M2394))</f>
        <v>0</v>
      </c>
      <c r="O2394" s="421"/>
      <c r="P2394" s="421"/>
      <c r="Q2394" s="421"/>
      <c r="R2394" s="421"/>
      <c r="S2394" s="108">
        <f t="shared" si="274"/>
        <v>0</v>
      </c>
      <c r="T2394" s="341">
        <f>IF(ISBLANK($B2394),0,VLOOKUP($B2394,Listen!$A$2:$C$45,2,FALSE))</f>
        <v>0</v>
      </c>
      <c r="U2394" s="341">
        <f>IF(ISBLANK($B2394),0,VLOOKUP($B2394,Listen!$A$2:$C$45,3,FALSE))</f>
        <v>0</v>
      </c>
      <c r="V2394" s="342">
        <f t="shared" si="272"/>
        <v>0</v>
      </c>
      <c r="W2394" s="342">
        <f t="shared" si="276"/>
        <v>0</v>
      </c>
      <c r="X2394" s="342">
        <f t="shared" si="276"/>
        <v>0</v>
      </c>
      <c r="Y2394" s="342">
        <f t="shared" si="276"/>
        <v>0</v>
      </c>
      <c r="Z2394" s="342">
        <f t="shared" si="276"/>
        <v>0</v>
      </c>
      <c r="AA2394" s="342">
        <f t="shared" si="276"/>
        <v>0</v>
      </c>
      <c r="AB2394" s="342">
        <f t="shared" si="276"/>
        <v>0</v>
      </c>
      <c r="AC2394" s="109">
        <f t="shared" si="275"/>
        <v>0</v>
      </c>
      <c r="AD2394" s="109">
        <f>IF(C2394=A_Stammdaten!$B$12,E_SAV!$S2394-E_SAV!$AE2394,HLOOKUP(A_Stammdaten!$B$12-1,$AF$4:$AL$4004,ROW(C2394)-3,FALSE)-$AE2394)</f>
        <v>0</v>
      </c>
      <c r="AE2394" s="109">
        <f>HLOOKUP(A_Stammdaten!$B$12,$AF$4:$AL$4004,ROW(C2394)-3,FALSE)</f>
        <v>0</v>
      </c>
      <c r="AF2394" s="109">
        <f t="shared" si="273"/>
        <v>0</v>
      </c>
      <c r="AG2394" s="109">
        <f t="shared" si="271"/>
        <v>0</v>
      </c>
      <c r="AH2394" s="109">
        <f t="shared" si="271"/>
        <v>0</v>
      </c>
      <c r="AI2394" s="109">
        <f t="shared" si="271"/>
        <v>0</v>
      </c>
      <c r="AJ2394" s="109">
        <f t="shared" si="271"/>
        <v>0</v>
      </c>
      <c r="AK2394" s="109">
        <f t="shared" si="271"/>
        <v>0</v>
      </c>
      <c r="AL2394" s="109">
        <f t="shared" si="271"/>
        <v>0</v>
      </c>
    </row>
    <row r="2395" spans="1:38" x14ac:dyDescent="0.3">
      <c r="A2395" s="421"/>
      <c r="B2395" s="421"/>
      <c r="C2395" s="422"/>
      <c r="D2395" s="423"/>
      <c r="E2395" s="421"/>
      <c r="F2395" s="421"/>
      <c r="G2395" s="421"/>
      <c r="H2395" s="421"/>
      <c r="I2395" s="421"/>
      <c r="J2395" s="421"/>
      <c r="K2395" s="421"/>
      <c r="L2395" s="421"/>
      <c r="M2395" s="423"/>
      <c r="N2395" s="340">
        <f>IF(C2395&gt;A_Stammdaten!$B$12,0,SUM(E2395,F2395,H2395,J2395:K2395)-SUM(G2395,I2395,L2395:M2395))</f>
        <v>0</v>
      </c>
      <c r="O2395" s="421"/>
      <c r="P2395" s="421"/>
      <c r="Q2395" s="421"/>
      <c r="R2395" s="421"/>
      <c r="S2395" s="108">
        <f t="shared" si="274"/>
        <v>0</v>
      </c>
      <c r="T2395" s="341">
        <f>IF(ISBLANK($B2395),0,VLOOKUP($B2395,Listen!$A$2:$C$45,2,FALSE))</f>
        <v>0</v>
      </c>
      <c r="U2395" s="341">
        <f>IF(ISBLANK($B2395),0,VLOOKUP($B2395,Listen!$A$2:$C$45,3,FALSE))</f>
        <v>0</v>
      </c>
      <c r="V2395" s="342">
        <f t="shared" si="272"/>
        <v>0</v>
      </c>
      <c r="W2395" s="342">
        <f t="shared" si="276"/>
        <v>0</v>
      </c>
      <c r="X2395" s="342">
        <f t="shared" si="276"/>
        <v>0</v>
      </c>
      <c r="Y2395" s="342">
        <f t="shared" si="276"/>
        <v>0</v>
      </c>
      <c r="Z2395" s="342">
        <f t="shared" si="276"/>
        <v>0</v>
      </c>
      <c r="AA2395" s="342">
        <f t="shared" si="276"/>
        <v>0</v>
      </c>
      <c r="AB2395" s="342">
        <f t="shared" si="276"/>
        <v>0</v>
      </c>
      <c r="AC2395" s="109">
        <f t="shared" si="275"/>
        <v>0</v>
      </c>
      <c r="AD2395" s="109">
        <f>IF(C2395=A_Stammdaten!$B$12,E_SAV!$S2395-E_SAV!$AE2395,HLOOKUP(A_Stammdaten!$B$12-1,$AF$4:$AL$4004,ROW(C2395)-3,FALSE)-$AE2395)</f>
        <v>0</v>
      </c>
      <c r="AE2395" s="109">
        <f>HLOOKUP(A_Stammdaten!$B$12,$AF$4:$AL$4004,ROW(C2395)-3,FALSE)</f>
        <v>0</v>
      </c>
      <c r="AF2395" s="109">
        <f t="shared" si="273"/>
        <v>0</v>
      </c>
      <c r="AG2395" s="109">
        <f t="shared" si="271"/>
        <v>0</v>
      </c>
      <c r="AH2395" s="109">
        <f t="shared" si="271"/>
        <v>0</v>
      </c>
      <c r="AI2395" s="109">
        <f t="shared" si="271"/>
        <v>0</v>
      </c>
      <c r="AJ2395" s="109">
        <f t="shared" si="271"/>
        <v>0</v>
      </c>
      <c r="AK2395" s="109">
        <f t="shared" si="271"/>
        <v>0</v>
      </c>
      <c r="AL2395" s="109">
        <f t="shared" si="271"/>
        <v>0</v>
      </c>
    </row>
    <row r="2396" spans="1:38" x14ac:dyDescent="0.3">
      <c r="A2396" s="421"/>
      <c r="B2396" s="421"/>
      <c r="C2396" s="422"/>
      <c r="D2396" s="423"/>
      <c r="E2396" s="421"/>
      <c r="F2396" s="421"/>
      <c r="G2396" s="421"/>
      <c r="H2396" s="421"/>
      <c r="I2396" s="421"/>
      <c r="J2396" s="421"/>
      <c r="K2396" s="421"/>
      <c r="L2396" s="421"/>
      <c r="M2396" s="423"/>
      <c r="N2396" s="340">
        <f>IF(C2396&gt;A_Stammdaten!$B$12,0,SUM(E2396,F2396,H2396,J2396:K2396)-SUM(G2396,I2396,L2396:M2396))</f>
        <v>0</v>
      </c>
      <c r="O2396" s="421"/>
      <c r="P2396" s="421"/>
      <c r="Q2396" s="421"/>
      <c r="R2396" s="421"/>
      <c r="S2396" s="108">
        <f t="shared" si="274"/>
        <v>0</v>
      </c>
      <c r="T2396" s="341">
        <f>IF(ISBLANK($B2396),0,VLOOKUP($B2396,Listen!$A$2:$C$45,2,FALSE))</f>
        <v>0</v>
      </c>
      <c r="U2396" s="341">
        <f>IF(ISBLANK($B2396),0,VLOOKUP($B2396,Listen!$A$2:$C$45,3,FALSE))</f>
        <v>0</v>
      </c>
      <c r="V2396" s="342">
        <f t="shared" si="272"/>
        <v>0</v>
      </c>
      <c r="W2396" s="342">
        <f t="shared" si="276"/>
        <v>0</v>
      </c>
      <c r="X2396" s="342">
        <f t="shared" si="276"/>
        <v>0</v>
      </c>
      <c r="Y2396" s="342">
        <f t="shared" si="276"/>
        <v>0</v>
      </c>
      <c r="Z2396" s="342">
        <f t="shared" si="276"/>
        <v>0</v>
      </c>
      <c r="AA2396" s="342">
        <f t="shared" si="276"/>
        <v>0</v>
      </c>
      <c r="AB2396" s="342">
        <f t="shared" si="276"/>
        <v>0</v>
      </c>
      <c r="AC2396" s="109">
        <f t="shared" si="275"/>
        <v>0</v>
      </c>
      <c r="AD2396" s="109">
        <f>IF(C2396=A_Stammdaten!$B$12,E_SAV!$S2396-E_SAV!$AE2396,HLOOKUP(A_Stammdaten!$B$12-1,$AF$4:$AL$4004,ROW(C2396)-3,FALSE)-$AE2396)</f>
        <v>0</v>
      </c>
      <c r="AE2396" s="109">
        <f>HLOOKUP(A_Stammdaten!$B$12,$AF$4:$AL$4004,ROW(C2396)-3,FALSE)</f>
        <v>0</v>
      </c>
      <c r="AF2396" s="109">
        <f t="shared" si="273"/>
        <v>0</v>
      </c>
      <c r="AG2396" s="109">
        <f t="shared" si="271"/>
        <v>0</v>
      </c>
      <c r="AH2396" s="109">
        <f t="shared" si="271"/>
        <v>0</v>
      </c>
      <c r="AI2396" s="109">
        <f t="shared" si="271"/>
        <v>0</v>
      </c>
      <c r="AJ2396" s="109">
        <f t="shared" si="271"/>
        <v>0</v>
      </c>
      <c r="AK2396" s="109">
        <f t="shared" si="271"/>
        <v>0</v>
      </c>
      <c r="AL2396" s="109">
        <f t="shared" si="271"/>
        <v>0</v>
      </c>
    </row>
    <row r="2397" spans="1:38" x14ac:dyDescent="0.3">
      <c r="A2397" s="421"/>
      <c r="B2397" s="421"/>
      <c r="C2397" s="422"/>
      <c r="D2397" s="423"/>
      <c r="E2397" s="421"/>
      <c r="F2397" s="421"/>
      <c r="G2397" s="421"/>
      <c r="H2397" s="421"/>
      <c r="I2397" s="421"/>
      <c r="J2397" s="421"/>
      <c r="K2397" s="421"/>
      <c r="L2397" s="421"/>
      <c r="M2397" s="423"/>
      <c r="N2397" s="340">
        <f>IF(C2397&gt;A_Stammdaten!$B$12,0,SUM(E2397,F2397,H2397,J2397:K2397)-SUM(G2397,I2397,L2397:M2397))</f>
        <v>0</v>
      </c>
      <c r="O2397" s="421"/>
      <c r="P2397" s="421"/>
      <c r="Q2397" s="421"/>
      <c r="R2397" s="421"/>
      <c r="S2397" s="108">
        <f t="shared" si="274"/>
        <v>0</v>
      </c>
      <c r="T2397" s="341">
        <f>IF(ISBLANK($B2397),0,VLOOKUP($B2397,Listen!$A$2:$C$45,2,FALSE))</f>
        <v>0</v>
      </c>
      <c r="U2397" s="341">
        <f>IF(ISBLANK($B2397),0,VLOOKUP($B2397,Listen!$A$2:$C$45,3,FALSE))</f>
        <v>0</v>
      </c>
      <c r="V2397" s="342">
        <f t="shared" si="272"/>
        <v>0</v>
      </c>
      <c r="W2397" s="342">
        <f t="shared" si="276"/>
        <v>0</v>
      </c>
      <c r="X2397" s="342">
        <f t="shared" si="276"/>
        <v>0</v>
      </c>
      <c r="Y2397" s="342">
        <f t="shared" si="276"/>
        <v>0</v>
      </c>
      <c r="Z2397" s="342">
        <f t="shared" si="276"/>
        <v>0</v>
      </c>
      <c r="AA2397" s="342">
        <f t="shared" si="276"/>
        <v>0</v>
      </c>
      <c r="AB2397" s="342">
        <f t="shared" si="276"/>
        <v>0</v>
      </c>
      <c r="AC2397" s="109">
        <f t="shared" si="275"/>
        <v>0</v>
      </c>
      <c r="AD2397" s="109">
        <f>IF(C2397=A_Stammdaten!$B$12,E_SAV!$S2397-E_SAV!$AE2397,HLOOKUP(A_Stammdaten!$B$12-1,$AF$4:$AL$4004,ROW(C2397)-3,FALSE)-$AE2397)</f>
        <v>0</v>
      </c>
      <c r="AE2397" s="109">
        <f>HLOOKUP(A_Stammdaten!$B$12,$AF$4:$AL$4004,ROW(C2397)-3,FALSE)</f>
        <v>0</v>
      </c>
      <c r="AF2397" s="109">
        <f t="shared" si="273"/>
        <v>0</v>
      </c>
      <c r="AG2397" s="109">
        <f t="shared" si="271"/>
        <v>0</v>
      </c>
      <c r="AH2397" s="109">
        <f t="shared" si="271"/>
        <v>0</v>
      </c>
      <c r="AI2397" s="109">
        <f t="shared" si="271"/>
        <v>0</v>
      </c>
      <c r="AJ2397" s="109">
        <f t="shared" si="271"/>
        <v>0</v>
      </c>
      <c r="AK2397" s="109">
        <f t="shared" si="271"/>
        <v>0</v>
      </c>
      <c r="AL2397" s="109">
        <f t="shared" si="271"/>
        <v>0</v>
      </c>
    </row>
    <row r="2398" spans="1:38" x14ac:dyDescent="0.3">
      <c r="A2398" s="421"/>
      <c r="B2398" s="421"/>
      <c r="C2398" s="422"/>
      <c r="D2398" s="423"/>
      <c r="E2398" s="421"/>
      <c r="F2398" s="421"/>
      <c r="G2398" s="421"/>
      <c r="H2398" s="421"/>
      <c r="I2398" s="421"/>
      <c r="J2398" s="421"/>
      <c r="K2398" s="421"/>
      <c r="L2398" s="421"/>
      <c r="M2398" s="423"/>
      <c r="N2398" s="340">
        <f>IF(C2398&gt;A_Stammdaten!$B$12,0,SUM(E2398,F2398,H2398,J2398:K2398)-SUM(G2398,I2398,L2398:M2398))</f>
        <v>0</v>
      </c>
      <c r="O2398" s="421"/>
      <c r="P2398" s="421"/>
      <c r="Q2398" s="421"/>
      <c r="R2398" s="421"/>
      <c r="S2398" s="108">
        <f t="shared" si="274"/>
        <v>0</v>
      </c>
      <c r="T2398" s="341">
        <f>IF(ISBLANK($B2398),0,VLOOKUP($B2398,Listen!$A$2:$C$45,2,FALSE))</f>
        <v>0</v>
      </c>
      <c r="U2398" s="341">
        <f>IF(ISBLANK($B2398),0,VLOOKUP($B2398,Listen!$A$2:$C$45,3,FALSE))</f>
        <v>0</v>
      </c>
      <c r="V2398" s="342">
        <f t="shared" si="272"/>
        <v>0</v>
      </c>
      <c r="W2398" s="342">
        <f t="shared" si="276"/>
        <v>0</v>
      </c>
      <c r="X2398" s="342">
        <f t="shared" si="276"/>
        <v>0</v>
      </c>
      <c r="Y2398" s="342">
        <f t="shared" si="276"/>
        <v>0</v>
      </c>
      <c r="Z2398" s="342">
        <f t="shared" si="276"/>
        <v>0</v>
      </c>
      <c r="AA2398" s="342">
        <f t="shared" si="276"/>
        <v>0</v>
      </c>
      <c r="AB2398" s="342">
        <f t="shared" si="276"/>
        <v>0</v>
      </c>
      <c r="AC2398" s="109">
        <f t="shared" si="275"/>
        <v>0</v>
      </c>
      <c r="AD2398" s="109">
        <f>IF(C2398=A_Stammdaten!$B$12,E_SAV!$S2398-E_SAV!$AE2398,HLOOKUP(A_Stammdaten!$B$12-1,$AF$4:$AL$4004,ROW(C2398)-3,FALSE)-$AE2398)</f>
        <v>0</v>
      </c>
      <c r="AE2398" s="109">
        <f>HLOOKUP(A_Stammdaten!$B$12,$AF$4:$AL$4004,ROW(C2398)-3,FALSE)</f>
        <v>0</v>
      </c>
      <c r="AF2398" s="109">
        <f t="shared" si="273"/>
        <v>0</v>
      </c>
      <c r="AG2398" s="109">
        <f t="shared" si="271"/>
        <v>0</v>
      </c>
      <c r="AH2398" s="109">
        <f t="shared" si="271"/>
        <v>0</v>
      </c>
      <c r="AI2398" s="109">
        <f t="shared" si="271"/>
        <v>0</v>
      </c>
      <c r="AJ2398" s="109">
        <f t="shared" si="271"/>
        <v>0</v>
      </c>
      <c r="AK2398" s="109">
        <f t="shared" si="271"/>
        <v>0</v>
      </c>
      <c r="AL2398" s="109">
        <f t="shared" si="271"/>
        <v>0</v>
      </c>
    </row>
    <row r="2399" spans="1:38" x14ac:dyDescent="0.3">
      <c r="A2399" s="421"/>
      <c r="B2399" s="421"/>
      <c r="C2399" s="422"/>
      <c r="D2399" s="423"/>
      <c r="E2399" s="421"/>
      <c r="F2399" s="421"/>
      <c r="G2399" s="421"/>
      <c r="H2399" s="421"/>
      <c r="I2399" s="421"/>
      <c r="J2399" s="421"/>
      <c r="K2399" s="421"/>
      <c r="L2399" s="421"/>
      <c r="M2399" s="423"/>
      <c r="N2399" s="340">
        <f>IF(C2399&gt;A_Stammdaten!$B$12,0,SUM(E2399,F2399,H2399,J2399:K2399)-SUM(G2399,I2399,L2399:M2399))</f>
        <v>0</v>
      </c>
      <c r="O2399" s="421"/>
      <c r="P2399" s="421"/>
      <c r="Q2399" s="421"/>
      <c r="R2399" s="421"/>
      <c r="S2399" s="108">
        <f t="shared" si="274"/>
        <v>0</v>
      </c>
      <c r="T2399" s="341">
        <f>IF(ISBLANK($B2399),0,VLOOKUP($B2399,Listen!$A$2:$C$45,2,FALSE))</f>
        <v>0</v>
      </c>
      <c r="U2399" s="341">
        <f>IF(ISBLANK($B2399),0,VLOOKUP($B2399,Listen!$A$2:$C$45,3,FALSE))</f>
        <v>0</v>
      </c>
      <c r="V2399" s="342">
        <f t="shared" si="272"/>
        <v>0</v>
      </c>
      <c r="W2399" s="342">
        <f t="shared" si="276"/>
        <v>0</v>
      </c>
      <c r="X2399" s="342">
        <f t="shared" si="276"/>
        <v>0</v>
      </c>
      <c r="Y2399" s="342">
        <f t="shared" si="276"/>
        <v>0</v>
      </c>
      <c r="Z2399" s="342">
        <f t="shared" si="276"/>
        <v>0</v>
      </c>
      <c r="AA2399" s="342">
        <f t="shared" si="276"/>
        <v>0</v>
      </c>
      <c r="AB2399" s="342">
        <f t="shared" si="276"/>
        <v>0</v>
      </c>
      <c r="AC2399" s="109">
        <f t="shared" si="275"/>
        <v>0</v>
      </c>
      <c r="AD2399" s="109">
        <f>IF(C2399=A_Stammdaten!$B$12,E_SAV!$S2399-E_SAV!$AE2399,HLOOKUP(A_Stammdaten!$B$12-1,$AF$4:$AL$4004,ROW(C2399)-3,FALSE)-$AE2399)</f>
        <v>0</v>
      </c>
      <c r="AE2399" s="109">
        <f>HLOOKUP(A_Stammdaten!$B$12,$AF$4:$AL$4004,ROW(C2399)-3,FALSE)</f>
        <v>0</v>
      </c>
      <c r="AF2399" s="109">
        <f t="shared" si="273"/>
        <v>0</v>
      </c>
      <c r="AG2399" s="109">
        <f t="shared" si="271"/>
        <v>0</v>
      </c>
      <c r="AH2399" s="109">
        <f t="shared" si="271"/>
        <v>0</v>
      </c>
      <c r="AI2399" s="109">
        <f t="shared" si="271"/>
        <v>0</v>
      </c>
      <c r="AJ2399" s="109">
        <f t="shared" si="271"/>
        <v>0</v>
      </c>
      <c r="AK2399" s="109">
        <f t="shared" si="271"/>
        <v>0</v>
      </c>
      <c r="AL2399" s="109">
        <f t="shared" si="271"/>
        <v>0</v>
      </c>
    </row>
    <row r="2400" spans="1:38" x14ac:dyDescent="0.3">
      <c r="A2400" s="421"/>
      <c r="B2400" s="421"/>
      <c r="C2400" s="422"/>
      <c r="D2400" s="423"/>
      <c r="E2400" s="421"/>
      <c r="F2400" s="421"/>
      <c r="G2400" s="421"/>
      <c r="H2400" s="421"/>
      <c r="I2400" s="421"/>
      <c r="J2400" s="421"/>
      <c r="K2400" s="421"/>
      <c r="L2400" s="421"/>
      <c r="M2400" s="423"/>
      <c r="N2400" s="340">
        <f>IF(C2400&gt;A_Stammdaten!$B$12,0,SUM(E2400,F2400,H2400,J2400:K2400)-SUM(G2400,I2400,L2400:M2400))</f>
        <v>0</v>
      </c>
      <c r="O2400" s="421"/>
      <c r="P2400" s="421"/>
      <c r="Q2400" s="421"/>
      <c r="R2400" s="421"/>
      <c r="S2400" s="108">
        <f t="shared" si="274"/>
        <v>0</v>
      </c>
      <c r="T2400" s="341">
        <f>IF(ISBLANK($B2400),0,VLOOKUP($B2400,Listen!$A$2:$C$45,2,FALSE))</f>
        <v>0</v>
      </c>
      <c r="U2400" s="341">
        <f>IF(ISBLANK($B2400),0,VLOOKUP($B2400,Listen!$A$2:$C$45,3,FALSE))</f>
        <v>0</v>
      </c>
      <c r="V2400" s="342">
        <f t="shared" si="272"/>
        <v>0</v>
      </c>
      <c r="W2400" s="342">
        <f t="shared" si="276"/>
        <v>0</v>
      </c>
      <c r="X2400" s="342">
        <f t="shared" si="276"/>
        <v>0</v>
      </c>
      <c r="Y2400" s="342">
        <f t="shared" si="276"/>
        <v>0</v>
      </c>
      <c r="Z2400" s="342">
        <f t="shared" si="276"/>
        <v>0</v>
      </c>
      <c r="AA2400" s="342">
        <f t="shared" si="276"/>
        <v>0</v>
      </c>
      <c r="AB2400" s="342">
        <f t="shared" si="276"/>
        <v>0</v>
      </c>
      <c r="AC2400" s="109">
        <f t="shared" si="275"/>
        <v>0</v>
      </c>
      <c r="AD2400" s="109">
        <f>IF(C2400=A_Stammdaten!$B$12,E_SAV!$S2400-E_SAV!$AE2400,HLOOKUP(A_Stammdaten!$B$12-1,$AF$4:$AL$4004,ROW(C2400)-3,FALSE)-$AE2400)</f>
        <v>0</v>
      </c>
      <c r="AE2400" s="109">
        <f>HLOOKUP(A_Stammdaten!$B$12,$AF$4:$AL$4004,ROW(C2400)-3,FALSE)</f>
        <v>0</v>
      </c>
      <c r="AF2400" s="109">
        <f t="shared" si="273"/>
        <v>0</v>
      </c>
      <c r="AG2400" s="109">
        <f t="shared" si="271"/>
        <v>0</v>
      </c>
      <c r="AH2400" s="109">
        <f t="shared" si="271"/>
        <v>0</v>
      </c>
      <c r="AI2400" s="109">
        <f t="shared" si="271"/>
        <v>0</v>
      </c>
      <c r="AJ2400" s="109">
        <f t="shared" si="271"/>
        <v>0</v>
      </c>
      <c r="AK2400" s="109">
        <f t="shared" si="271"/>
        <v>0</v>
      </c>
      <c r="AL2400" s="109">
        <f t="shared" si="271"/>
        <v>0</v>
      </c>
    </row>
    <row r="2401" spans="1:38" x14ac:dyDescent="0.3">
      <c r="A2401" s="421"/>
      <c r="B2401" s="421"/>
      <c r="C2401" s="422"/>
      <c r="D2401" s="423"/>
      <c r="E2401" s="421"/>
      <c r="F2401" s="421"/>
      <c r="G2401" s="421"/>
      <c r="H2401" s="421"/>
      <c r="I2401" s="421"/>
      <c r="J2401" s="421"/>
      <c r="K2401" s="421"/>
      <c r="L2401" s="421"/>
      <c r="M2401" s="423"/>
      <c r="N2401" s="340">
        <f>IF(C2401&gt;A_Stammdaten!$B$12,0,SUM(E2401,F2401,H2401,J2401:K2401)-SUM(G2401,I2401,L2401:M2401))</f>
        <v>0</v>
      </c>
      <c r="O2401" s="421"/>
      <c r="P2401" s="421"/>
      <c r="Q2401" s="421"/>
      <c r="R2401" s="421"/>
      <c r="S2401" s="108">
        <f t="shared" si="274"/>
        <v>0</v>
      </c>
      <c r="T2401" s="341">
        <f>IF(ISBLANK($B2401),0,VLOOKUP($B2401,Listen!$A$2:$C$45,2,FALSE))</f>
        <v>0</v>
      </c>
      <c r="U2401" s="341">
        <f>IF(ISBLANK($B2401),0,VLOOKUP($B2401,Listen!$A$2:$C$45,3,FALSE))</f>
        <v>0</v>
      </c>
      <c r="V2401" s="342">
        <f t="shared" si="272"/>
        <v>0</v>
      </c>
      <c r="W2401" s="342">
        <f t="shared" si="276"/>
        <v>0</v>
      </c>
      <c r="X2401" s="342">
        <f t="shared" si="276"/>
        <v>0</v>
      </c>
      <c r="Y2401" s="342">
        <f t="shared" si="276"/>
        <v>0</v>
      </c>
      <c r="Z2401" s="342">
        <f t="shared" si="276"/>
        <v>0</v>
      </c>
      <c r="AA2401" s="342">
        <f t="shared" si="276"/>
        <v>0</v>
      </c>
      <c r="AB2401" s="342">
        <f t="shared" si="276"/>
        <v>0</v>
      </c>
      <c r="AC2401" s="109">
        <f t="shared" si="275"/>
        <v>0</v>
      </c>
      <c r="AD2401" s="109">
        <f>IF(C2401=A_Stammdaten!$B$12,E_SAV!$S2401-E_SAV!$AE2401,HLOOKUP(A_Stammdaten!$B$12-1,$AF$4:$AL$4004,ROW(C2401)-3,FALSE)-$AE2401)</f>
        <v>0</v>
      </c>
      <c r="AE2401" s="109">
        <f>HLOOKUP(A_Stammdaten!$B$12,$AF$4:$AL$4004,ROW(C2401)-3,FALSE)</f>
        <v>0</v>
      </c>
      <c r="AF2401" s="109">
        <f t="shared" si="273"/>
        <v>0</v>
      </c>
      <c r="AG2401" s="109">
        <f t="shared" si="271"/>
        <v>0</v>
      </c>
      <c r="AH2401" s="109">
        <f t="shared" si="271"/>
        <v>0</v>
      </c>
      <c r="AI2401" s="109">
        <f t="shared" si="271"/>
        <v>0</v>
      </c>
      <c r="AJ2401" s="109">
        <f t="shared" ref="AJ2401:AL2464" si="277">IF(OR($C2401=0,$S2401=0,Z2401-(AJ$4-$C2401)=0),0,IF($C2401&lt;AJ$4,AI2401-AI2401/(Z2401-(AJ$4-$C2401)),IF($C2401=AJ$4,$S2401-$S2401/Z2401,0)))</f>
        <v>0</v>
      </c>
      <c r="AK2401" s="109">
        <f t="shared" si="277"/>
        <v>0</v>
      </c>
      <c r="AL2401" s="109">
        <f t="shared" si="277"/>
        <v>0</v>
      </c>
    </row>
    <row r="2402" spans="1:38" x14ac:dyDescent="0.3">
      <c r="A2402" s="421"/>
      <c r="B2402" s="421"/>
      <c r="C2402" s="422"/>
      <c r="D2402" s="423"/>
      <c r="E2402" s="421"/>
      <c r="F2402" s="421"/>
      <c r="G2402" s="421"/>
      <c r="H2402" s="421"/>
      <c r="I2402" s="421"/>
      <c r="J2402" s="421"/>
      <c r="K2402" s="421"/>
      <c r="L2402" s="421"/>
      <c r="M2402" s="423"/>
      <c r="N2402" s="340">
        <f>IF(C2402&gt;A_Stammdaten!$B$12,0,SUM(E2402,F2402,H2402,J2402:K2402)-SUM(G2402,I2402,L2402:M2402))</f>
        <v>0</v>
      </c>
      <c r="O2402" s="421"/>
      <c r="P2402" s="421"/>
      <c r="Q2402" s="421"/>
      <c r="R2402" s="421"/>
      <c r="S2402" s="108">
        <f t="shared" si="274"/>
        <v>0</v>
      </c>
      <c r="T2402" s="341">
        <f>IF(ISBLANK($B2402),0,VLOOKUP($B2402,Listen!$A$2:$C$45,2,FALSE))</f>
        <v>0</v>
      </c>
      <c r="U2402" s="341">
        <f>IF(ISBLANK($B2402),0,VLOOKUP($B2402,Listen!$A$2:$C$45,3,FALSE))</f>
        <v>0</v>
      </c>
      <c r="V2402" s="342">
        <f t="shared" si="272"/>
        <v>0</v>
      </c>
      <c r="W2402" s="342">
        <f t="shared" si="276"/>
        <v>0</v>
      </c>
      <c r="X2402" s="342">
        <f t="shared" si="276"/>
        <v>0</v>
      </c>
      <c r="Y2402" s="342">
        <f t="shared" si="276"/>
        <v>0</v>
      </c>
      <c r="Z2402" s="342">
        <f t="shared" si="276"/>
        <v>0</v>
      </c>
      <c r="AA2402" s="342">
        <f t="shared" si="276"/>
        <v>0</v>
      </c>
      <c r="AB2402" s="342">
        <f t="shared" si="276"/>
        <v>0</v>
      </c>
      <c r="AC2402" s="109">
        <f t="shared" si="275"/>
        <v>0</v>
      </c>
      <c r="AD2402" s="109">
        <f>IF(C2402=A_Stammdaten!$B$12,E_SAV!$S2402-E_SAV!$AE2402,HLOOKUP(A_Stammdaten!$B$12-1,$AF$4:$AL$4004,ROW(C2402)-3,FALSE)-$AE2402)</f>
        <v>0</v>
      </c>
      <c r="AE2402" s="109">
        <f>HLOOKUP(A_Stammdaten!$B$12,$AF$4:$AL$4004,ROW(C2402)-3,FALSE)</f>
        <v>0</v>
      </c>
      <c r="AF2402" s="109">
        <f t="shared" si="273"/>
        <v>0</v>
      </c>
      <c r="AG2402" s="109">
        <f t="shared" ref="AG2402:AL2465" si="278">IF(OR($C2402=0,$S2402=0,W2402-(AG$4-$C2402)=0),0,IF($C2402&lt;AG$4,AF2402-AF2402/(W2402-(AG$4-$C2402)),IF($C2402=AG$4,$S2402-$S2402/W2402,0)))</f>
        <v>0</v>
      </c>
      <c r="AH2402" s="109">
        <f t="shared" si="278"/>
        <v>0</v>
      </c>
      <c r="AI2402" s="109">
        <f t="shared" si="278"/>
        <v>0</v>
      </c>
      <c r="AJ2402" s="109">
        <f t="shared" si="277"/>
        <v>0</v>
      </c>
      <c r="AK2402" s="109">
        <f t="shared" si="277"/>
        <v>0</v>
      </c>
      <c r="AL2402" s="109">
        <f t="shared" si="277"/>
        <v>0</v>
      </c>
    </row>
    <row r="2403" spans="1:38" x14ac:dyDescent="0.3">
      <c r="A2403" s="421"/>
      <c r="B2403" s="421"/>
      <c r="C2403" s="422"/>
      <c r="D2403" s="423"/>
      <c r="E2403" s="421"/>
      <c r="F2403" s="421"/>
      <c r="G2403" s="421"/>
      <c r="H2403" s="421"/>
      <c r="I2403" s="421"/>
      <c r="J2403" s="421"/>
      <c r="K2403" s="421"/>
      <c r="L2403" s="421"/>
      <c r="M2403" s="423"/>
      <c r="N2403" s="340">
        <f>IF(C2403&gt;A_Stammdaten!$B$12,0,SUM(E2403,F2403,H2403,J2403:K2403)-SUM(G2403,I2403,L2403:M2403))</f>
        <v>0</v>
      </c>
      <c r="O2403" s="421"/>
      <c r="P2403" s="421"/>
      <c r="Q2403" s="421"/>
      <c r="R2403" s="421"/>
      <c r="S2403" s="108">
        <f t="shared" si="274"/>
        <v>0</v>
      </c>
      <c r="T2403" s="341">
        <f>IF(ISBLANK($B2403),0,VLOOKUP($B2403,Listen!$A$2:$C$45,2,FALSE))</f>
        <v>0</v>
      </c>
      <c r="U2403" s="341">
        <f>IF(ISBLANK($B2403),0,VLOOKUP($B2403,Listen!$A$2:$C$45,3,FALSE))</f>
        <v>0</v>
      </c>
      <c r="V2403" s="342">
        <f t="shared" si="272"/>
        <v>0</v>
      </c>
      <c r="W2403" s="342">
        <f t="shared" si="276"/>
        <v>0</v>
      </c>
      <c r="X2403" s="342">
        <f t="shared" si="276"/>
        <v>0</v>
      </c>
      <c r="Y2403" s="342">
        <f t="shared" si="276"/>
        <v>0</v>
      </c>
      <c r="Z2403" s="342">
        <f t="shared" si="276"/>
        <v>0</v>
      </c>
      <c r="AA2403" s="342">
        <f t="shared" si="276"/>
        <v>0</v>
      </c>
      <c r="AB2403" s="342">
        <f t="shared" si="276"/>
        <v>0</v>
      </c>
      <c r="AC2403" s="109">
        <f t="shared" si="275"/>
        <v>0</v>
      </c>
      <c r="AD2403" s="109">
        <f>IF(C2403=A_Stammdaten!$B$12,E_SAV!$S2403-E_SAV!$AE2403,HLOOKUP(A_Stammdaten!$B$12-1,$AF$4:$AL$4004,ROW(C2403)-3,FALSE)-$AE2403)</f>
        <v>0</v>
      </c>
      <c r="AE2403" s="109">
        <f>HLOOKUP(A_Stammdaten!$B$12,$AF$4:$AL$4004,ROW(C2403)-3,FALSE)</f>
        <v>0</v>
      </c>
      <c r="AF2403" s="109">
        <f t="shared" si="273"/>
        <v>0</v>
      </c>
      <c r="AG2403" s="109">
        <f t="shared" si="278"/>
        <v>0</v>
      </c>
      <c r="AH2403" s="109">
        <f t="shared" si="278"/>
        <v>0</v>
      </c>
      <c r="AI2403" s="109">
        <f t="shared" si="278"/>
        <v>0</v>
      </c>
      <c r="AJ2403" s="109">
        <f t="shared" si="277"/>
        <v>0</v>
      </c>
      <c r="AK2403" s="109">
        <f t="shared" si="277"/>
        <v>0</v>
      </c>
      <c r="AL2403" s="109">
        <f t="shared" si="277"/>
        <v>0</v>
      </c>
    </row>
    <row r="2404" spans="1:38" x14ac:dyDescent="0.3">
      <c r="A2404" s="421"/>
      <c r="B2404" s="421"/>
      <c r="C2404" s="422"/>
      <c r="D2404" s="423"/>
      <c r="E2404" s="421"/>
      <c r="F2404" s="421"/>
      <c r="G2404" s="421"/>
      <c r="H2404" s="421"/>
      <c r="I2404" s="421"/>
      <c r="J2404" s="421"/>
      <c r="K2404" s="421"/>
      <c r="L2404" s="421"/>
      <c r="M2404" s="423"/>
      <c r="N2404" s="340">
        <f>IF(C2404&gt;A_Stammdaten!$B$12,0,SUM(E2404,F2404,H2404,J2404:K2404)-SUM(G2404,I2404,L2404:M2404))</f>
        <v>0</v>
      </c>
      <c r="O2404" s="421"/>
      <c r="P2404" s="421"/>
      <c r="Q2404" s="421"/>
      <c r="R2404" s="421"/>
      <c r="S2404" s="108">
        <f t="shared" si="274"/>
        <v>0</v>
      </c>
      <c r="T2404" s="341">
        <f>IF(ISBLANK($B2404),0,VLOOKUP($B2404,Listen!$A$2:$C$45,2,FALSE))</f>
        <v>0</v>
      </c>
      <c r="U2404" s="341">
        <f>IF(ISBLANK($B2404),0,VLOOKUP($B2404,Listen!$A$2:$C$45,3,FALSE))</f>
        <v>0</v>
      </c>
      <c r="V2404" s="342">
        <f t="shared" si="272"/>
        <v>0</v>
      </c>
      <c r="W2404" s="342">
        <f t="shared" si="276"/>
        <v>0</v>
      </c>
      <c r="X2404" s="342">
        <f t="shared" si="276"/>
        <v>0</v>
      </c>
      <c r="Y2404" s="342">
        <f t="shared" si="276"/>
        <v>0</v>
      </c>
      <c r="Z2404" s="342">
        <f t="shared" si="276"/>
        <v>0</v>
      </c>
      <c r="AA2404" s="342">
        <f t="shared" si="276"/>
        <v>0</v>
      </c>
      <c r="AB2404" s="342">
        <f t="shared" si="276"/>
        <v>0</v>
      </c>
      <c r="AC2404" s="109">
        <f t="shared" si="275"/>
        <v>0</v>
      </c>
      <c r="AD2404" s="109">
        <f>IF(C2404=A_Stammdaten!$B$12,E_SAV!$S2404-E_SAV!$AE2404,HLOOKUP(A_Stammdaten!$B$12-1,$AF$4:$AL$4004,ROW(C2404)-3,FALSE)-$AE2404)</f>
        <v>0</v>
      </c>
      <c r="AE2404" s="109">
        <f>HLOOKUP(A_Stammdaten!$B$12,$AF$4:$AL$4004,ROW(C2404)-3,FALSE)</f>
        <v>0</v>
      </c>
      <c r="AF2404" s="109">
        <f t="shared" si="273"/>
        <v>0</v>
      </c>
      <c r="AG2404" s="109">
        <f t="shared" si="278"/>
        <v>0</v>
      </c>
      <c r="AH2404" s="109">
        <f t="shared" si="278"/>
        <v>0</v>
      </c>
      <c r="AI2404" s="109">
        <f t="shared" si="278"/>
        <v>0</v>
      </c>
      <c r="AJ2404" s="109">
        <f t="shared" si="277"/>
        <v>0</v>
      </c>
      <c r="AK2404" s="109">
        <f t="shared" si="277"/>
        <v>0</v>
      </c>
      <c r="AL2404" s="109">
        <f t="shared" si="277"/>
        <v>0</v>
      </c>
    </row>
    <row r="2405" spans="1:38" x14ac:dyDescent="0.3">
      <c r="A2405" s="421"/>
      <c r="B2405" s="421"/>
      <c r="C2405" s="422"/>
      <c r="D2405" s="423"/>
      <c r="E2405" s="421"/>
      <c r="F2405" s="421"/>
      <c r="G2405" s="421"/>
      <c r="H2405" s="421"/>
      <c r="I2405" s="421"/>
      <c r="J2405" s="421"/>
      <c r="K2405" s="421"/>
      <c r="L2405" s="421"/>
      <c r="M2405" s="423"/>
      <c r="N2405" s="340">
        <f>IF(C2405&gt;A_Stammdaten!$B$12,0,SUM(E2405,F2405,H2405,J2405:K2405)-SUM(G2405,I2405,L2405:M2405))</f>
        <v>0</v>
      </c>
      <c r="O2405" s="421"/>
      <c r="P2405" s="421"/>
      <c r="Q2405" s="421"/>
      <c r="R2405" s="421"/>
      <c r="S2405" s="108">
        <f t="shared" si="274"/>
        <v>0</v>
      </c>
      <c r="T2405" s="341">
        <f>IF(ISBLANK($B2405),0,VLOOKUP($B2405,Listen!$A$2:$C$45,2,FALSE))</f>
        <v>0</v>
      </c>
      <c r="U2405" s="341">
        <f>IF(ISBLANK($B2405),0,VLOOKUP($B2405,Listen!$A$2:$C$45,3,FALSE))</f>
        <v>0</v>
      </c>
      <c r="V2405" s="342">
        <f t="shared" si="272"/>
        <v>0</v>
      </c>
      <c r="W2405" s="342">
        <f t="shared" si="276"/>
        <v>0</v>
      </c>
      <c r="X2405" s="342">
        <f t="shared" si="276"/>
        <v>0</v>
      </c>
      <c r="Y2405" s="342">
        <f t="shared" si="276"/>
        <v>0</v>
      </c>
      <c r="Z2405" s="342">
        <f t="shared" si="276"/>
        <v>0</v>
      </c>
      <c r="AA2405" s="342">
        <f t="shared" si="276"/>
        <v>0</v>
      </c>
      <c r="AB2405" s="342">
        <f t="shared" si="276"/>
        <v>0</v>
      </c>
      <c r="AC2405" s="109">
        <f t="shared" si="275"/>
        <v>0</v>
      </c>
      <c r="AD2405" s="109">
        <f>IF(C2405=A_Stammdaten!$B$12,E_SAV!$S2405-E_SAV!$AE2405,HLOOKUP(A_Stammdaten!$B$12-1,$AF$4:$AL$4004,ROW(C2405)-3,FALSE)-$AE2405)</f>
        <v>0</v>
      </c>
      <c r="AE2405" s="109">
        <f>HLOOKUP(A_Stammdaten!$B$12,$AF$4:$AL$4004,ROW(C2405)-3,FALSE)</f>
        <v>0</v>
      </c>
      <c r="AF2405" s="109">
        <f t="shared" si="273"/>
        <v>0</v>
      </c>
      <c r="AG2405" s="109">
        <f t="shared" si="278"/>
        <v>0</v>
      </c>
      <c r="AH2405" s="109">
        <f t="shared" si="278"/>
        <v>0</v>
      </c>
      <c r="AI2405" s="109">
        <f t="shared" si="278"/>
        <v>0</v>
      </c>
      <c r="AJ2405" s="109">
        <f t="shared" si="277"/>
        <v>0</v>
      </c>
      <c r="AK2405" s="109">
        <f t="shared" si="277"/>
        <v>0</v>
      </c>
      <c r="AL2405" s="109">
        <f t="shared" si="277"/>
        <v>0</v>
      </c>
    </row>
    <row r="2406" spans="1:38" x14ac:dyDescent="0.3">
      <c r="A2406" s="421"/>
      <c r="B2406" s="421"/>
      <c r="C2406" s="422"/>
      <c r="D2406" s="423"/>
      <c r="E2406" s="421"/>
      <c r="F2406" s="421"/>
      <c r="G2406" s="421"/>
      <c r="H2406" s="421"/>
      <c r="I2406" s="421"/>
      <c r="J2406" s="421"/>
      <c r="K2406" s="421"/>
      <c r="L2406" s="421"/>
      <c r="M2406" s="423"/>
      <c r="N2406" s="340">
        <f>IF(C2406&gt;A_Stammdaten!$B$12,0,SUM(E2406,F2406,H2406,J2406:K2406)-SUM(G2406,I2406,L2406:M2406))</f>
        <v>0</v>
      </c>
      <c r="O2406" s="421"/>
      <c r="P2406" s="421"/>
      <c r="Q2406" s="421"/>
      <c r="R2406" s="421"/>
      <c r="S2406" s="108">
        <f t="shared" si="274"/>
        <v>0</v>
      </c>
      <c r="T2406" s="341">
        <f>IF(ISBLANK($B2406),0,VLOOKUP($B2406,Listen!$A$2:$C$45,2,FALSE))</f>
        <v>0</v>
      </c>
      <c r="U2406" s="341">
        <f>IF(ISBLANK($B2406),0,VLOOKUP($B2406,Listen!$A$2:$C$45,3,FALSE))</f>
        <v>0</v>
      </c>
      <c r="V2406" s="342">
        <f t="shared" si="272"/>
        <v>0</v>
      </c>
      <c r="W2406" s="342">
        <f t="shared" si="276"/>
        <v>0</v>
      </c>
      <c r="X2406" s="342">
        <f t="shared" si="276"/>
        <v>0</v>
      </c>
      <c r="Y2406" s="342">
        <f t="shared" si="276"/>
        <v>0</v>
      </c>
      <c r="Z2406" s="342">
        <f t="shared" si="276"/>
        <v>0</v>
      </c>
      <c r="AA2406" s="342">
        <f t="shared" si="276"/>
        <v>0</v>
      </c>
      <c r="AB2406" s="342">
        <f t="shared" si="276"/>
        <v>0</v>
      </c>
      <c r="AC2406" s="109">
        <f t="shared" si="275"/>
        <v>0</v>
      </c>
      <c r="AD2406" s="109">
        <f>IF(C2406=A_Stammdaten!$B$12,E_SAV!$S2406-E_SAV!$AE2406,HLOOKUP(A_Stammdaten!$B$12-1,$AF$4:$AL$4004,ROW(C2406)-3,FALSE)-$AE2406)</f>
        <v>0</v>
      </c>
      <c r="AE2406" s="109">
        <f>HLOOKUP(A_Stammdaten!$B$12,$AF$4:$AL$4004,ROW(C2406)-3,FALSE)</f>
        <v>0</v>
      </c>
      <c r="AF2406" s="109">
        <f t="shared" si="273"/>
        <v>0</v>
      </c>
      <c r="AG2406" s="109">
        <f t="shared" si="278"/>
        <v>0</v>
      </c>
      <c r="AH2406" s="109">
        <f t="shared" si="278"/>
        <v>0</v>
      </c>
      <c r="AI2406" s="109">
        <f t="shared" si="278"/>
        <v>0</v>
      </c>
      <c r="AJ2406" s="109">
        <f t="shared" si="277"/>
        <v>0</v>
      </c>
      <c r="AK2406" s="109">
        <f t="shared" si="277"/>
        <v>0</v>
      </c>
      <c r="AL2406" s="109">
        <f t="shared" si="277"/>
        <v>0</v>
      </c>
    </row>
    <row r="2407" spans="1:38" x14ac:dyDescent="0.3">
      <c r="A2407" s="421"/>
      <c r="B2407" s="421"/>
      <c r="C2407" s="422"/>
      <c r="D2407" s="423"/>
      <c r="E2407" s="421"/>
      <c r="F2407" s="421"/>
      <c r="G2407" s="421"/>
      <c r="H2407" s="421"/>
      <c r="I2407" s="421"/>
      <c r="J2407" s="421"/>
      <c r="K2407" s="421"/>
      <c r="L2407" s="421"/>
      <c r="M2407" s="423"/>
      <c r="N2407" s="340">
        <f>IF(C2407&gt;A_Stammdaten!$B$12,0,SUM(E2407,F2407,H2407,J2407:K2407)-SUM(G2407,I2407,L2407:M2407))</f>
        <v>0</v>
      </c>
      <c r="O2407" s="421"/>
      <c r="P2407" s="421"/>
      <c r="Q2407" s="421"/>
      <c r="R2407" s="421"/>
      <c r="S2407" s="108">
        <f t="shared" si="274"/>
        <v>0</v>
      </c>
      <c r="T2407" s="341">
        <f>IF(ISBLANK($B2407),0,VLOOKUP($B2407,Listen!$A$2:$C$45,2,FALSE))</f>
        <v>0</v>
      </c>
      <c r="U2407" s="341">
        <f>IF(ISBLANK($B2407),0,VLOOKUP($B2407,Listen!$A$2:$C$45,3,FALSE))</f>
        <v>0</v>
      </c>
      <c r="V2407" s="342">
        <f t="shared" si="272"/>
        <v>0</v>
      </c>
      <c r="W2407" s="342">
        <f t="shared" si="276"/>
        <v>0</v>
      </c>
      <c r="X2407" s="342">
        <f t="shared" si="276"/>
        <v>0</v>
      </c>
      <c r="Y2407" s="342">
        <f t="shared" si="276"/>
        <v>0</v>
      </c>
      <c r="Z2407" s="342">
        <f t="shared" si="276"/>
        <v>0</v>
      </c>
      <c r="AA2407" s="342">
        <f t="shared" si="276"/>
        <v>0</v>
      </c>
      <c r="AB2407" s="342">
        <f t="shared" si="276"/>
        <v>0</v>
      </c>
      <c r="AC2407" s="109">
        <f t="shared" si="275"/>
        <v>0</v>
      </c>
      <c r="AD2407" s="109">
        <f>IF(C2407=A_Stammdaten!$B$12,E_SAV!$S2407-E_SAV!$AE2407,HLOOKUP(A_Stammdaten!$B$12-1,$AF$4:$AL$4004,ROW(C2407)-3,FALSE)-$AE2407)</f>
        <v>0</v>
      </c>
      <c r="AE2407" s="109">
        <f>HLOOKUP(A_Stammdaten!$B$12,$AF$4:$AL$4004,ROW(C2407)-3,FALSE)</f>
        <v>0</v>
      </c>
      <c r="AF2407" s="109">
        <f t="shared" si="273"/>
        <v>0</v>
      </c>
      <c r="AG2407" s="109">
        <f t="shared" si="278"/>
        <v>0</v>
      </c>
      <c r="AH2407" s="109">
        <f t="shared" si="278"/>
        <v>0</v>
      </c>
      <c r="AI2407" s="109">
        <f t="shared" si="278"/>
        <v>0</v>
      </c>
      <c r="AJ2407" s="109">
        <f t="shared" si="277"/>
        <v>0</v>
      </c>
      <c r="AK2407" s="109">
        <f t="shared" si="277"/>
        <v>0</v>
      </c>
      <c r="AL2407" s="109">
        <f t="shared" si="277"/>
        <v>0</v>
      </c>
    </row>
    <row r="2408" spans="1:38" x14ac:dyDescent="0.3">
      <c r="A2408" s="421"/>
      <c r="B2408" s="421"/>
      <c r="C2408" s="422"/>
      <c r="D2408" s="423"/>
      <c r="E2408" s="421"/>
      <c r="F2408" s="421"/>
      <c r="G2408" s="421"/>
      <c r="H2408" s="421"/>
      <c r="I2408" s="421"/>
      <c r="J2408" s="421"/>
      <c r="K2408" s="421"/>
      <c r="L2408" s="421"/>
      <c r="M2408" s="423"/>
      <c r="N2408" s="340">
        <f>IF(C2408&gt;A_Stammdaten!$B$12,0,SUM(E2408,F2408,H2408,J2408:K2408)-SUM(G2408,I2408,L2408:M2408))</f>
        <v>0</v>
      </c>
      <c r="O2408" s="421"/>
      <c r="P2408" s="421"/>
      <c r="Q2408" s="421"/>
      <c r="R2408" s="421"/>
      <c r="S2408" s="108">
        <f t="shared" si="274"/>
        <v>0</v>
      </c>
      <c r="T2408" s="341">
        <f>IF(ISBLANK($B2408),0,VLOOKUP($B2408,Listen!$A$2:$C$45,2,FALSE))</f>
        <v>0</v>
      </c>
      <c r="U2408" s="341">
        <f>IF(ISBLANK($B2408),0,VLOOKUP($B2408,Listen!$A$2:$C$45,3,FALSE))</f>
        <v>0</v>
      </c>
      <c r="V2408" s="342">
        <f t="shared" si="272"/>
        <v>0</v>
      </c>
      <c r="W2408" s="342">
        <f t="shared" si="276"/>
        <v>0</v>
      </c>
      <c r="X2408" s="342">
        <f t="shared" si="276"/>
        <v>0</v>
      </c>
      <c r="Y2408" s="342">
        <f t="shared" si="276"/>
        <v>0</v>
      </c>
      <c r="Z2408" s="342">
        <f t="shared" si="276"/>
        <v>0</v>
      </c>
      <c r="AA2408" s="342">
        <f t="shared" si="276"/>
        <v>0</v>
      </c>
      <c r="AB2408" s="342">
        <f t="shared" si="276"/>
        <v>0</v>
      </c>
      <c r="AC2408" s="109">
        <f t="shared" si="275"/>
        <v>0</v>
      </c>
      <c r="AD2408" s="109">
        <f>IF(C2408=A_Stammdaten!$B$12,E_SAV!$S2408-E_SAV!$AE2408,HLOOKUP(A_Stammdaten!$B$12-1,$AF$4:$AL$4004,ROW(C2408)-3,FALSE)-$AE2408)</f>
        <v>0</v>
      </c>
      <c r="AE2408" s="109">
        <f>HLOOKUP(A_Stammdaten!$B$12,$AF$4:$AL$4004,ROW(C2408)-3,FALSE)</f>
        <v>0</v>
      </c>
      <c r="AF2408" s="109">
        <f t="shared" si="273"/>
        <v>0</v>
      </c>
      <c r="AG2408" s="109">
        <f t="shared" si="278"/>
        <v>0</v>
      </c>
      <c r="AH2408" s="109">
        <f t="shared" si="278"/>
        <v>0</v>
      </c>
      <c r="AI2408" s="109">
        <f t="shared" si="278"/>
        <v>0</v>
      </c>
      <c r="AJ2408" s="109">
        <f t="shared" si="277"/>
        <v>0</v>
      </c>
      <c r="AK2408" s="109">
        <f t="shared" si="277"/>
        <v>0</v>
      </c>
      <c r="AL2408" s="109">
        <f t="shared" si="277"/>
        <v>0</v>
      </c>
    </row>
    <row r="2409" spans="1:38" x14ac:dyDescent="0.3">
      <c r="A2409" s="421"/>
      <c r="B2409" s="421"/>
      <c r="C2409" s="422"/>
      <c r="D2409" s="423"/>
      <c r="E2409" s="421"/>
      <c r="F2409" s="421"/>
      <c r="G2409" s="421"/>
      <c r="H2409" s="421"/>
      <c r="I2409" s="421"/>
      <c r="J2409" s="421"/>
      <c r="K2409" s="421"/>
      <c r="L2409" s="421"/>
      <c r="M2409" s="423"/>
      <c r="N2409" s="340">
        <f>IF(C2409&gt;A_Stammdaten!$B$12,0,SUM(E2409,F2409,H2409,J2409:K2409)-SUM(G2409,I2409,L2409:M2409))</f>
        <v>0</v>
      </c>
      <c r="O2409" s="421"/>
      <c r="P2409" s="421"/>
      <c r="Q2409" s="421"/>
      <c r="R2409" s="421"/>
      <c r="S2409" s="108">
        <f t="shared" si="274"/>
        <v>0</v>
      </c>
      <c r="T2409" s="341">
        <f>IF(ISBLANK($B2409),0,VLOOKUP($B2409,Listen!$A$2:$C$45,2,FALSE))</f>
        <v>0</v>
      </c>
      <c r="U2409" s="341">
        <f>IF(ISBLANK($B2409),0,VLOOKUP($B2409,Listen!$A$2:$C$45,3,FALSE))</f>
        <v>0</v>
      </c>
      <c r="V2409" s="342">
        <f t="shared" si="272"/>
        <v>0</v>
      </c>
      <c r="W2409" s="342">
        <f t="shared" si="276"/>
        <v>0</v>
      </c>
      <c r="X2409" s="342">
        <f t="shared" si="276"/>
        <v>0</v>
      </c>
      <c r="Y2409" s="342">
        <f t="shared" si="276"/>
        <v>0</v>
      </c>
      <c r="Z2409" s="342">
        <f t="shared" si="276"/>
        <v>0</v>
      </c>
      <c r="AA2409" s="342">
        <f t="shared" si="276"/>
        <v>0</v>
      </c>
      <c r="AB2409" s="342">
        <f t="shared" si="276"/>
        <v>0</v>
      </c>
      <c r="AC2409" s="109">
        <f t="shared" si="275"/>
        <v>0</v>
      </c>
      <c r="AD2409" s="109">
        <f>IF(C2409=A_Stammdaten!$B$12,E_SAV!$S2409-E_SAV!$AE2409,HLOOKUP(A_Stammdaten!$B$12-1,$AF$4:$AL$4004,ROW(C2409)-3,FALSE)-$AE2409)</f>
        <v>0</v>
      </c>
      <c r="AE2409" s="109">
        <f>HLOOKUP(A_Stammdaten!$B$12,$AF$4:$AL$4004,ROW(C2409)-3,FALSE)</f>
        <v>0</v>
      </c>
      <c r="AF2409" s="109">
        <f t="shared" si="273"/>
        <v>0</v>
      </c>
      <c r="AG2409" s="109">
        <f t="shared" si="278"/>
        <v>0</v>
      </c>
      <c r="AH2409" s="109">
        <f t="shared" si="278"/>
        <v>0</v>
      </c>
      <c r="AI2409" s="109">
        <f t="shared" si="278"/>
        <v>0</v>
      </c>
      <c r="AJ2409" s="109">
        <f t="shared" si="277"/>
        <v>0</v>
      </c>
      <c r="AK2409" s="109">
        <f t="shared" si="277"/>
        <v>0</v>
      </c>
      <c r="AL2409" s="109">
        <f t="shared" si="277"/>
        <v>0</v>
      </c>
    </row>
    <row r="2410" spans="1:38" x14ac:dyDescent="0.3">
      <c r="A2410" s="421"/>
      <c r="B2410" s="421"/>
      <c r="C2410" s="422"/>
      <c r="D2410" s="423"/>
      <c r="E2410" s="421"/>
      <c r="F2410" s="421"/>
      <c r="G2410" s="421"/>
      <c r="H2410" s="421"/>
      <c r="I2410" s="421"/>
      <c r="J2410" s="421"/>
      <c r="K2410" s="421"/>
      <c r="L2410" s="421"/>
      <c r="M2410" s="423"/>
      <c r="N2410" s="340">
        <f>IF(C2410&gt;A_Stammdaten!$B$12,0,SUM(E2410,F2410,H2410,J2410:K2410)-SUM(G2410,I2410,L2410:M2410))</f>
        <v>0</v>
      </c>
      <c r="O2410" s="421"/>
      <c r="P2410" s="421"/>
      <c r="Q2410" s="421"/>
      <c r="R2410" s="421"/>
      <c r="S2410" s="108">
        <f t="shared" si="274"/>
        <v>0</v>
      </c>
      <c r="T2410" s="341">
        <f>IF(ISBLANK($B2410),0,VLOOKUP($B2410,Listen!$A$2:$C$45,2,FALSE))</f>
        <v>0</v>
      </c>
      <c r="U2410" s="341">
        <f>IF(ISBLANK($B2410),0,VLOOKUP($B2410,Listen!$A$2:$C$45,3,FALSE))</f>
        <v>0</v>
      </c>
      <c r="V2410" s="342">
        <f t="shared" si="272"/>
        <v>0</v>
      </c>
      <c r="W2410" s="342">
        <f t="shared" si="276"/>
        <v>0</v>
      </c>
      <c r="X2410" s="342">
        <f t="shared" si="276"/>
        <v>0</v>
      </c>
      <c r="Y2410" s="342">
        <f t="shared" si="276"/>
        <v>0</v>
      </c>
      <c r="Z2410" s="342">
        <f t="shared" si="276"/>
        <v>0</v>
      </c>
      <c r="AA2410" s="342">
        <f t="shared" si="276"/>
        <v>0</v>
      </c>
      <c r="AB2410" s="342">
        <f t="shared" si="276"/>
        <v>0</v>
      </c>
      <c r="AC2410" s="109">
        <f t="shared" si="275"/>
        <v>0</v>
      </c>
      <c r="AD2410" s="109">
        <f>IF(C2410=A_Stammdaten!$B$12,E_SAV!$S2410-E_SAV!$AE2410,HLOOKUP(A_Stammdaten!$B$12-1,$AF$4:$AL$4004,ROW(C2410)-3,FALSE)-$AE2410)</f>
        <v>0</v>
      </c>
      <c r="AE2410" s="109">
        <f>HLOOKUP(A_Stammdaten!$B$12,$AF$4:$AL$4004,ROW(C2410)-3,FALSE)</f>
        <v>0</v>
      </c>
      <c r="AF2410" s="109">
        <f t="shared" si="273"/>
        <v>0</v>
      </c>
      <c r="AG2410" s="109">
        <f t="shared" si="278"/>
        <v>0</v>
      </c>
      <c r="AH2410" s="109">
        <f t="shared" si="278"/>
        <v>0</v>
      </c>
      <c r="AI2410" s="109">
        <f t="shared" si="278"/>
        <v>0</v>
      </c>
      <c r="AJ2410" s="109">
        <f t="shared" si="277"/>
        <v>0</v>
      </c>
      <c r="AK2410" s="109">
        <f t="shared" si="277"/>
        <v>0</v>
      </c>
      <c r="AL2410" s="109">
        <f t="shared" si="277"/>
        <v>0</v>
      </c>
    </row>
    <row r="2411" spans="1:38" x14ac:dyDescent="0.3">
      <c r="A2411" s="421"/>
      <c r="B2411" s="421"/>
      <c r="C2411" s="422"/>
      <c r="D2411" s="423"/>
      <c r="E2411" s="421"/>
      <c r="F2411" s="421"/>
      <c r="G2411" s="421"/>
      <c r="H2411" s="421"/>
      <c r="I2411" s="421"/>
      <c r="J2411" s="421"/>
      <c r="K2411" s="421"/>
      <c r="L2411" s="421"/>
      <c r="M2411" s="423"/>
      <c r="N2411" s="340">
        <f>IF(C2411&gt;A_Stammdaten!$B$12,0,SUM(E2411,F2411,H2411,J2411:K2411)-SUM(G2411,I2411,L2411:M2411))</f>
        <v>0</v>
      </c>
      <c r="O2411" s="421"/>
      <c r="P2411" s="421"/>
      <c r="Q2411" s="421"/>
      <c r="R2411" s="421"/>
      <c r="S2411" s="108">
        <f t="shared" si="274"/>
        <v>0</v>
      </c>
      <c r="T2411" s="341">
        <f>IF(ISBLANK($B2411),0,VLOOKUP($B2411,Listen!$A$2:$C$45,2,FALSE))</f>
        <v>0</v>
      </c>
      <c r="U2411" s="341">
        <f>IF(ISBLANK($B2411),0,VLOOKUP($B2411,Listen!$A$2:$C$45,3,FALSE))</f>
        <v>0</v>
      </c>
      <c r="V2411" s="342">
        <f t="shared" si="272"/>
        <v>0</v>
      </c>
      <c r="W2411" s="342">
        <f t="shared" si="276"/>
        <v>0</v>
      </c>
      <c r="X2411" s="342">
        <f t="shared" si="276"/>
        <v>0</v>
      </c>
      <c r="Y2411" s="342">
        <f t="shared" si="276"/>
        <v>0</v>
      </c>
      <c r="Z2411" s="342">
        <f t="shared" si="276"/>
        <v>0</v>
      </c>
      <c r="AA2411" s="342">
        <f t="shared" si="276"/>
        <v>0</v>
      </c>
      <c r="AB2411" s="342">
        <f t="shared" si="276"/>
        <v>0</v>
      </c>
      <c r="AC2411" s="109">
        <f t="shared" si="275"/>
        <v>0</v>
      </c>
      <c r="AD2411" s="109">
        <f>IF(C2411=A_Stammdaten!$B$12,E_SAV!$S2411-E_SAV!$AE2411,HLOOKUP(A_Stammdaten!$B$12-1,$AF$4:$AL$4004,ROW(C2411)-3,FALSE)-$AE2411)</f>
        <v>0</v>
      </c>
      <c r="AE2411" s="109">
        <f>HLOOKUP(A_Stammdaten!$B$12,$AF$4:$AL$4004,ROW(C2411)-3,FALSE)</f>
        <v>0</v>
      </c>
      <c r="AF2411" s="109">
        <f t="shared" si="273"/>
        <v>0</v>
      </c>
      <c r="AG2411" s="109">
        <f t="shared" si="278"/>
        <v>0</v>
      </c>
      <c r="AH2411" s="109">
        <f t="shared" si="278"/>
        <v>0</v>
      </c>
      <c r="AI2411" s="109">
        <f t="shared" si="278"/>
        <v>0</v>
      </c>
      <c r="AJ2411" s="109">
        <f t="shared" si="277"/>
        <v>0</v>
      </c>
      <c r="AK2411" s="109">
        <f t="shared" si="277"/>
        <v>0</v>
      </c>
      <c r="AL2411" s="109">
        <f t="shared" si="277"/>
        <v>0</v>
      </c>
    </row>
    <row r="2412" spans="1:38" x14ac:dyDescent="0.3">
      <c r="A2412" s="421"/>
      <c r="B2412" s="421"/>
      <c r="C2412" s="422"/>
      <c r="D2412" s="423"/>
      <c r="E2412" s="421"/>
      <c r="F2412" s="421"/>
      <c r="G2412" s="421"/>
      <c r="H2412" s="421"/>
      <c r="I2412" s="421"/>
      <c r="J2412" s="421"/>
      <c r="K2412" s="421"/>
      <c r="L2412" s="421"/>
      <c r="M2412" s="423"/>
      <c r="N2412" s="340">
        <f>IF(C2412&gt;A_Stammdaten!$B$12,0,SUM(E2412,F2412,H2412,J2412:K2412)-SUM(G2412,I2412,L2412:M2412))</f>
        <v>0</v>
      </c>
      <c r="O2412" s="421"/>
      <c r="P2412" s="421"/>
      <c r="Q2412" s="421"/>
      <c r="R2412" s="421"/>
      <c r="S2412" s="108">
        <f t="shared" si="274"/>
        <v>0</v>
      </c>
      <c r="T2412" s="341">
        <f>IF(ISBLANK($B2412),0,VLOOKUP($B2412,Listen!$A$2:$C$45,2,FALSE))</f>
        <v>0</v>
      </c>
      <c r="U2412" s="341">
        <f>IF(ISBLANK($B2412),0,VLOOKUP($B2412,Listen!$A$2:$C$45,3,FALSE))</f>
        <v>0</v>
      </c>
      <c r="V2412" s="342">
        <f t="shared" si="272"/>
        <v>0</v>
      </c>
      <c r="W2412" s="342">
        <f t="shared" si="276"/>
        <v>0</v>
      </c>
      <c r="X2412" s="342">
        <f t="shared" si="276"/>
        <v>0</v>
      </c>
      <c r="Y2412" s="342">
        <f t="shared" si="276"/>
        <v>0</v>
      </c>
      <c r="Z2412" s="342">
        <f t="shared" si="276"/>
        <v>0</v>
      </c>
      <c r="AA2412" s="342">
        <f t="shared" si="276"/>
        <v>0</v>
      </c>
      <c r="AB2412" s="342">
        <f t="shared" si="276"/>
        <v>0</v>
      </c>
      <c r="AC2412" s="109">
        <f t="shared" si="275"/>
        <v>0</v>
      </c>
      <c r="AD2412" s="109">
        <f>IF(C2412=A_Stammdaten!$B$12,E_SAV!$S2412-E_SAV!$AE2412,HLOOKUP(A_Stammdaten!$B$12-1,$AF$4:$AL$4004,ROW(C2412)-3,FALSE)-$AE2412)</f>
        <v>0</v>
      </c>
      <c r="AE2412" s="109">
        <f>HLOOKUP(A_Stammdaten!$B$12,$AF$4:$AL$4004,ROW(C2412)-3,FALSE)</f>
        <v>0</v>
      </c>
      <c r="AF2412" s="109">
        <f t="shared" si="273"/>
        <v>0</v>
      </c>
      <c r="AG2412" s="109">
        <f t="shared" si="278"/>
        <v>0</v>
      </c>
      <c r="AH2412" s="109">
        <f t="shared" si="278"/>
        <v>0</v>
      </c>
      <c r="AI2412" s="109">
        <f t="shared" si="278"/>
        <v>0</v>
      </c>
      <c r="AJ2412" s="109">
        <f t="shared" si="277"/>
        <v>0</v>
      </c>
      <c r="AK2412" s="109">
        <f t="shared" si="277"/>
        <v>0</v>
      </c>
      <c r="AL2412" s="109">
        <f t="shared" si="277"/>
        <v>0</v>
      </c>
    </row>
    <row r="2413" spans="1:38" x14ac:dyDescent="0.3">
      <c r="A2413" s="421"/>
      <c r="B2413" s="421"/>
      <c r="C2413" s="422"/>
      <c r="D2413" s="423"/>
      <c r="E2413" s="421"/>
      <c r="F2413" s="421"/>
      <c r="G2413" s="421"/>
      <c r="H2413" s="421"/>
      <c r="I2413" s="421"/>
      <c r="J2413" s="421"/>
      <c r="K2413" s="421"/>
      <c r="L2413" s="421"/>
      <c r="M2413" s="423"/>
      <c r="N2413" s="340">
        <f>IF(C2413&gt;A_Stammdaten!$B$12,0,SUM(E2413,F2413,H2413,J2413:K2413)-SUM(G2413,I2413,L2413:M2413))</f>
        <v>0</v>
      </c>
      <c r="O2413" s="421"/>
      <c r="P2413" s="421"/>
      <c r="Q2413" s="421"/>
      <c r="R2413" s="421"/>
      <c r="S2413" s="108">
        <f t="shared" si="274"/>
        <v>0</v>
      </c>
      <c r="T2413" s="341">
        <f>IF(ISBLANK($B2413),0,VLOOKUP($B2413,Listen!$A$2:$C$45,2,FALSE))</f>
        <v>0</v>
      </c>
      <c r="U2413" s="341">
        <f>IF(ISBLANK($B2413),0,VLOOKUP($B2413,Listen!$A$2:$C$45,3,FALSE))</f>
        <v>0</v>
      </c>
      <c r="V2413" s="342">
        <f t="shared" si="272"/>
        <v>0</v>
      </c>
      <c r="W2413" s="342">
        <f t="shared" si="276"/>
        <v>0</v>
      </c>
      <c r="X2413" s="342">
        <f t="shared" si="276"/>
        <v>0</v>
      </c>
      <c r="Y2413" s="342">
        <f t="shared" si="276"/>
        <v>0</v>
      </c>
      <c r="Z2413" s="342">
        <f t="shared" si="276"/>
        <v>0</v>
      </c>
      <c r="AA2413" s="342">
        <f t="shared" si="276"/>
        <v>0</v>
      </c>
      <c r="AB2413" s="342">
        <f t="shared" si="276"/>
        <v>0</v>
      </c>
      <c r="AC2413" s="109">
        <f t="shared" si="275"/>
        <v>0</v>
      </c>
      <c r="AD2413" s="109">
        <f>IF(C2413=A_Stammdaten!$B$12,E_SAV!$S2413-E_SAV!$AE2413,HLOOKUP(A_Stammdaten!$B$12-1,$AF$4:$AL$4004,ROW(C2413)-3,FALSE)-$AE2413)</f>
        <v>0</v>
      </c>
      <c r="AE2413" s="109">
        <f>HLOOKUP(A_Stammdaten!$B$12,$AF$4:$AL$4004,ROW(C2413)-3,FALSE)</f>
        <v>0</v>
      </c>
      <c r="AF2413" s="109">
        <f t="shared" si="273"/>
        <v>0</v>
      </c>
      <c r="AG2413" s="109">
        <f t="shared" si="278"/>
        <v>0</v>
      </c>
      <c r="AH2413" s="109">
        <f t="shared" si="278"/>
        <v>0</v>
      </c>
      <c r="AI2413" s="109">
        <f t="shared" si="278"/>
        <v>0</v>
      </c>
      <c r="AJ2413" s="109">
        <f t="shared" si="277"/>
        <v>0</v>
      </c>
      <c r="AK2413" s="109">
        <f t="shared" si="277"/>
        <v>0</v>
      </c>
      <c r="AL2413" s="109">
        <f t="shared" si="277"/>
        <v>0</v>
      </c>
    </row>
    <row r="2414" spans="1:38" x14ac:dyDescent="0.3">
      <c r="A2414" s="421"/>
      <c r="B2414" s="421"/>
      <c r="C2414" s="422"/>
      <c r="D2414" s="423"/>
      <c r="E2414" s="421"/>
      <c r="F2414" s="421"/>
      <c r="G2414" s="421"/>
      <c r="H2414" s="421"/>
      <c r="I2414" s="421"/>
      <c r="J2414" s="421"/>
      <c r="K2414" s="421"/>
      <c r="L2414" s="421"/>
      <c r="M2414" s="423"/>
      <c r="N2414" s="340">
        <f>IF(C2414&gt;A_Stammdaten!$B$12,0,SUM(E2414,F2414,H2414,J2414:K2414)-SUM(G2414,I2414,L2414:M2414))</f>
        <v>0</v>
      </c>
      <c r="O2414" s="421"/>
      <c r="P2414" s="421"/>
      <c r="Q2414" s="421"/>
      <c r="R2414" s="421"/>
      <c r="S2414" s="108">
        <f t="shared" si="274"/>
        <v>0</v>
      </c>
      <c r="T2414" s="341">
        <f>IF(ISBLANK($B2414),0,VLOOKUP($B2414,Listen!$A$2:$C$45,2,FALSE))</f>
        <v>0</v>
      </c>
      <c r="U2414" s="341">
        <f>IF(ISBLANK($B2414),0,VLOOKUP($B2414,Listen!$A$2:$C$45,3,FALSE))</f>
        <v>0</v>
      </c>
      <c r="V2414" s="342">
        <f t="shared" si="272"/>
        <v>0</v>
      </c>
      <c r="W2414" s="342">
        <f t="shared" si="276"/>
        <v>0</v>
      </c>
      <c r="X2414" s="342">
        <f t="shared" si="276"/>
        <v>0</v>
      </c>
      <c r="Y2414" s="342">
        <f t="shared" si="276"/>
        <v>0</v>
      </c>
      <c r="Z2414" s="342">
        <f t="shared" si="276"/>
        <v>0</v>
      </c>
      <c r="AA2414" s="342">
        <f t="shared" si="276"/>
        <v>0</v>
      </c>
      <c r="AB2414" s="342">
        <f t="shared" si="276"/>
        <v>0</v>
      </c>
      <c r="AC2414" s="109">
        <f t="shared" si="275"/>
        <v>0</v>
      </c>
      <c r="AD2414" s="109">
        <f>IF(C2414=A_Stammdaten!$B$12,E_SAV!$S2414-E_SAV!$AE2414,HLOOKUP(A_Stammdaten!$B$12-1,$AF$4:$AL$4004,ROW(C2414)-3,FALSE)-$AE2414)</f>
        <v>0</v>
      </c>
      <c r="AE2414" s="109">
        <f>HLOOKUP(A_Stammdaten!$B$12,$AF$4:$AL$4004,ROW(C2414)-3,FALSE)</f>
        <v>0</v>
      </c>
      <c r="AF2414" s="109">
        <f t="shared" si="273"/>
        <v>0</v>
      </c>
      <c r="AG2414" s="109">
        <f t="shared" si="278"/>
        <v>0</v>
      </c>
      <c r="AH2414" s="109">
        <f t="shared" si="278"/>
        <v>0</v>
      </c>
      <c r="AI2414" s="109">
        <f t="shared" si="278"/>
        <v>0</v>
      </c>
      <c r="AJ2414" s="109">
        <f t="shared" si="277"/>
        <v>0</v>
      </c>
      <c r="AK2414" s="109">
        <f t="shared" si="277"/>
        <v>0</v>
      </c>
      <c r="AL2414" s="109">
        <f t="shared" si="277"/>
        <v>0</v>
      </c>
    </row>
    <row r="2415" spans="1:38" x14ac:dyDescent="0.3">
      <c r="A2415" s="421"/>
      <c r="B2415" s="421"/>
      <c r="C2415" s="422"/>
      <c r="D2415" s="423"/>
      <c r="E2415" s="421"/>
      <c r="F2415" s="421"/>
      <c r="G2415" s="421"/>
      <c r="H2415" s="421"/>
      <c r="I2415" s="421"/>
      <c r="J2415" s="421"/>
      <c r="K2415" s="421"/>
      <c r="L2415" s="421"/>
      <c r="M2415" s="423"/>
      <c r="N2415" s="340">
        <f>IF(C2415&gt;A_Stammdaten!$B$12,0,SUM(E2415,F2415,H2415,J2415:K2415)-SUM(G2415,I2415,L2415:M2415))</f>
        <v>0</v>
      </c>
      <c r="O2415" s="421"/>
      <c r="P2415" s="421"/>
      <c r="Q2415" s="421"/>
      <c r="R2415" s="421"/>
      <c r="S2415" s="108">
        <f t="shared" si="274"/>
        <v>0</v>
      </c>
      <c r="T2415" s="341">
        <f>IF(ISBLANK($B2415),0,VLOOKUP($B2415,Listen!$A$2:$C$45,2,FALSE))</f>
        <v>0</v>
      </c>
      <c r="U2415" s="341">
        <f>IF(ISBLANK($B2415),0,VLOOKUP($B2415,Listen!$A$2:$C$45,3,FALSE))</f>
        <v>0</v>
      </c>
      <c r="V2415" s="342">
        <f t="shared" si="272"/>
        <v>0</v>
      </c>
      <c r="W2415" s="342">
        <f t="shared" si="276"/>
        <v>0</v>
      </c>
      <c r="X2415" s="342">
        <f t="shared" si="276"/>
        <v>0</v>
      </c>
      <c r="Y2415" s="342">
        <f t="shared" si="276"/>
        <v>0</v>
      </c>
      <c r="Z2415" s="342">
        <f t="shared" si="276"/>
        <v>0</v>
      </c>
      <c r="AA2415" s="342">
        <f t="shared" si="276"/>
        <v>0</v>
      </c>
      <c r="AB2415" s="342">
        <f t="shared" si="276"/>
        <v>0</v>
      </c>
      <c r="AC2415" s="109">
        <f t="shared" si="275"/>
        <v>0</v>
      </c>
      <c r="AD2415" s="109">
        <f>IF(C2415=A_Stammdaten!$B$12,E_SAV!$S2415-E_SAV!$AE2415,HLOOKUP(A_Stammdaten!$B$12-1,$AF$4:$AL$4004,ROW(C2415)-3,FALSE)-$AE2415)</f>
        <v>0</v>
      </c>
      <c r="AE2415" s="109">
        <f>HLOOKUP(A_Stammdaten!$B$12,$AF$4:$AL$4004,ROW(C2415)-3,FALSE)</f>
        <v>0</v>
      </c>
      <c r="AF2415" s="109">
        <f t="shared" si="273"/>
        <v>0</v>
      </c>
      <c r="AG2415" s="109">
        <f t="shared" si="278"/>
        <v>0</v>
      </c>
      <c r="AH2415" s="109">
        <f t="shared" si="278"/>
        <v>0</v>
      </c>
      <c r="AI2415" s="109">
        <f t="shared" si="278"/>
        <v>0</v>
      </c>
      <c r="AJ2415" s="109">
        <f t="shared" si="277"/>
        <v>0</v>
      </c>
      <c r="AK2415" s="109">
        <f t="shared" si="277"/>
        <v>0</v>
      </c>
      <c r="AL2415" s="109">
        <f t="shared" si="277"/>
        <v>0</v>
      </c>
    </row>
    <row r="2416" spans="1:38" x14ac:dyDescent="0.3">
      <c r="A2416" s="421"/>
      <c r="B2416" s="421"/>
      <c r="C2416" s="422"/>
      <c r="D2416" s="423"/>
      <c r="E2416" s="421"/>
      <c r="F2416" s="421"/>
      <c r="G2416" s="421"/>
      <c r="H2416" s="421"/>
      <c r="I2416" s="421"/>
      <c r="J2416" s="421"/>
      <c r="K2416" s="421"/>
      <c r="L2416" s="421"/>
      <c r="M2416" s="423"/>
      <c r="N2416" s="340">
        <f>IF(C2416&gt;A_Stammdaten!$B$12,0,SUM(E2416,F2416,H2416,J2416:K2416)-SUM(G2416,I2416,L2416:M2416))</f>
        <v>0</v>
      </c>
      <c r="O2416" s="421"/>
      <c r="P2416" s="421"/>
      <c r="Q2416" s="421"/>
      <c r="R2416" s="421"/>
      <c r="S2416" s="108">
        <f t="shared" si="274"/>
        <v>0</v>
      </c>
      <c r="T2416" s="341">
        <f>IF(ISBLANK($B2416),0,VLOOKUP($B2416,Listen!$A$2:$C$45,2,FALSE))</f>
        <v>0</v>
      </c>
      <c r="U2416" s="341">
        <f>IF(ISBLANK($B2416),0,VLOOKUP($B2416,Listen!$A$2:$C$45,3,FALSE))</f>
        <v>0</v>
      </c>
      <c r="V2416" s="342">
        <f t="shared" si="272"/>
        <v>0</v>
      </c>
      <c r="W2416" s="342">
        <f t="shared" si="276"/>
        <v>0</v>
      </c>
      <c r="X2416" s="342">
        <f t="shared" si="276"/>
        <v>0</v>
      </c>
      <c r="Y2416" s="342">
        <f t="shared" si="276"/>
        <v>0</v>
      </c>
      <c r="Z2416" s="342">
        <f t="shared" si="276"/>
        <v>0</v>
      </c>
      <c r="AA2416" s="342">
        <f t="shared" si="276"/>
        <v>0</v>
      </c>
      <c r="AB2416" s="342">
        <f t="shared" si="276"/>
        <v>0</v>
      </c>
      <c r="AC2416" s="109">
        <f t="shared" si="275"/>
        <v>0</v>
      </c>
      <c r="AD2416" s="109">
        <f>IF(C2416=A_Stammdaten!$B$12,E_SAV!$S2416-E_SAV!$AE2416,HLOOKUP(A_Stammdaten!$B$12-1,$AF$4:$AL$4004,ROW(C2416)-3,FALSE)-$AE2416)</f>
        <v>0</v>
      </c>
      <c r="AE2416" s="109">
        <f>HLOOKUP(A_Stammdaten!$B$12,$AF$4:$AL$4004,ROW(C2416)-3,FALSE)</f>
        <v>0</v>
      </c>
      <c r="AF2416" s="109">
        <f t="shared" si="273"/>
        <v>0</v>
      </c>
      <c r="AG2416" s="109">
        <f t="shared" si="278"/>
        <v>0</v>
      </c>
      <c r="AH2416" s="109">
        <f t="shared" si="278"/>
        <v>0</v>
      </c>
      <c r="AI2416" s="109">
        <f t="shared" si="278"/>
        <v>0</v>
      </c>
      <c r="AJ2416" s="109">
        <f t="shared" si="277"/>
        <v>0</v>
      </c>
      <c r="AK2416" s="109">
        <f t="shared" si="277"/>
        <v>0</v>
      </c>
      <c r="AL2416" s="109">
        <f t="shared" si="277"/>
        <v>0</v>
      </c>
    </row>
    <row r="2417" spans="1:38" x14ac:dyDescent="0.3">
      <c r="A2417" s="421"/>
      <c r="B2417" s="421"/>
      <c r="C2417" s="422"/>
      <c r="D2417" s="423"/>
      <c r="E2417" s="421"/>
      <c r="F2417" s="421"/>
      <c r="G2417" s="421"/>
      <c r="H2417" s="421"/>
      <c r="I2417" s="421"/>
      <c r="J2417" s="421"/>
      <c r="K2417" s="421"/>
      <c r="L2417" s="421"/>
      <c r="M2417" s="423"/>
      <c r="N2417" s="340">
        <f>IF(C2417&gt;A_Stammdaten!$B$12,0,SUM(E2417,F2417,H2417,J2417:K2417)-SUM(G2417,I2417,L2417:M2417))</f>
        <v>0</v>
      </c>
      <c r="O2417" s="421"/>
      <c r="P2417" s="421"/>
      <c r="Q2417" s="421"/>
      <c r="R2417" s="421"/>
      <c r="S2417" s="108">
        <f t="shared" si="274"/>
        <v>0</v>
      </c>
      <c r="T2417" s="341">
        <f>IF(ISBLANK($B2417),0,VLOOKUP($B2417,Listen!$A$2:$C$45,2,FALSE))</f>
        <v>0</v>
      </c>
      <c r="U2417" s="341">
        <f>IF(ISBLANK($B2417),0,VLOOKUP($B2417,Listen!$A$2:$C$45,3,FALSE))</f>
        <v>0</v>
      </c>
      <c r="V2417" s="342">
        <f t="shared" si="272"/>
        <v>0</v>
      </c>
      <c r="W2417" s="342">
        <f t="shared" si="276"/>
        <v>0</v>
      </c>
      <c r="X2417" s="342">
        <f t="shared" si="276"/>
        <v>0</v>
      </c>
      <c r="Y2417" s="342">
        <f t="shared" si="276"/>
        <v>0</v>
      </c>
      <c r="Z2417" s="342">
        <f t="shared" si="276"/>
        <v>0</v>
      </c>
      <c r="AA2417" s="342">
        <f t="shared" si="276"/>
        <v>0</v>
      </c>
      <c r="AB2417" s="342">
        <f t="shared" si="276"/>
        <v>0</v>
      </c>
      <c r="AC2417" s="109">
        <f t="shared" si="275"/>
        <v>0</v>
      </c>
      <c r="AD2417" s="109">
        <f>IF(C2417=A_Stammdaten!$B$12,E_SAV!$S2417-E_SAV!$AE2417,HLOOKUP(A_Stammdaten!$B$12-1,$AF$4:$AL$4004,ROW(C2417)-3,FALSE)-$AE2417)</f>
        <v>0</v>
      </c>
      <c r="AE2417" s="109">
        <f>HLOOKUP(A_Stammdaten!$B$12,$AF$4:$AL$4004,ROW(C2417)-3,FALSE)</f>
        <v>0</v>
      </c>
      <c r="AF2417" s="109">
        <f t="shared" si="273"/>
        <v>0</v>
      </c>
      <c r="AG2417" s="109">
        <f t="shared" si="278"/>
        <v>0</v>
      </c>
      <c r="AH2417" s="109">
        <f t="shared" si="278"/>
        <v>0</v>
      </c>
      <c r="AI2417" s="109">
        <f t="shared" si="278"/>
        <v>0</v>
      </c>
      <c r="AJ2417" s="109">
        <f t="shared" si="277"/>
        <v>0</v>
      </c>
      <c r="AK2417" s="109">
        <f t="shared" si="277"/>
        <v>0</v>
      </c>
      <c r="AL2417" s="109">
        <f t="shared" si="277"/>
        <v>0</v>
      </c>
    </row>
    <row r="2418" spans="1:38" x14ac:dyDescent="0.3">
      <c r="A2418" s="421"/>
      <c r="B2418" s="421"/>
      <c r="C2418" s="422"/>
      <c r="D2418" s="423"/>
      <c r="E2418" s="421"/>
      <c r="F2418" s="421"/>
      <c r="G2418" s="421"/>
      <c r="H2418" s="421"/>
      <c r="I2418" s="421"/>
      <c r="J2418" s="421"/>
      <c r="K2418" s="421"/>
      <c r="L2418" s="421"/>
      <c r="M2418" s="423"/>
      <c r="N2418" s="340">
        <f>IF(C2418&gt;A_Stammdaten!$B$12,0,SUM(E2418,F2418,H2418,J2418:K2418)-SUM(G2418,I2418,L2418:M2418))</f>
        <v>0</v>
      </c>
      <c r="O2418" s="421"/>
      <c r="P2418" s="421"/>
      <c r="Q2418" s="421"/>
      <c r="R2418" s="421"/>
      <c r="S2418" s="108">
        <f t="shared" si="274"/>
        <v>0</v>
      </c>
      <c r="T2418" s="341">
        <f>IF(ISBLANK($B2418),0,VLOOKUP($B2418,Listen!$A$2:$C$45,2,FALSE))</f>
        <v>0</v>
      </c>
      <c r="U2418" s="341">
        <f>IF(ISBLANK($B2418),0,VLOOKUP($B2418,Listen!$A$2:$C$45,3,FALSE))</f>
        <v>0</v>
      </c>
      <c r="V2418" s="342">
        <f t="shared" si="272"/>
        <v>0</v>
      </c>
      <c r="W2418" s="342">
        <f t="shared" si="276"/>
        <v>0</v>
      </c>
      <c r="X2418" s="342">
        <f t="shared" si="276"/>
        <v>0</v>
      </c>
      <c r="Y2418" s="342">
        <f t="shared" si="276"/>
        <v>0</v>
      </c>
      <c r="Z2418" s="342">
        <f t="shared" si="276"/>
        <v>0</v>
      </c>
      <c r="AA2418" s="342">
        <f t="shared" si="276"/>
        <v>0</v>
      </c>
      <c r="AB2418" s="342">
        <f t="shared" si="276"/>
        <v>0</v>
      </c>
      <c r="AC2418" s="109">
        <f t="shared" si="275"/>
        <v>0</v>
      </c>
      <c r="AD2418" s="109">
        <f>IF(C2418=A_Stammdaten!$B$12,E_SAV!$S2418-E_SAV!$AE2418,HLOOKUP(A_Stammdaten!$B$12-1,$AF$4:$AL$4004,ROW(C2418)-3,FALSE)-$AE2418)</f>
        <v>0</v>
      </c>
      <c r="AE2418" s="109">
        <f>HLOOKUP(A_Stammdaten!$B$12,$AF$4:$AL$4004,ROW(C2418)-3,FALSE)</f>
        <v>0</v>
      </c>
      <c r="AF2418" s="109">
        <f t="shared" si="273"/>
        <v>0</v>
      </c>
      <c r="AG2418" s="109">
        <f t="shared" si="278"/>
        <v>0</v>
      </c>
      <c r="AH2418" s="109">
        <f t="shared" si="278"/>
        <v>0</v>
      </c>
      <c r="AI2418" s="109">
        <f t="shared" si="278"/>
        <v>0</v>
      </c>
      <c r="AJ2418" s="109">
        <f t="shared" si="277"/>
        <v>0</v>
      </c>
      <c r="AK2418" s="109">
        <f t="shared" si="277"/>
        <v>0</v>
      </c>
      <c r="AL2418" s="109">
        <f t="shared" si="277"/>
        <v>0</v>
      </c>
    </row>
    <row r="2419" spans="1:38" x14ac:dyDescent="0.3">
      <c r="A2419" s="421"/>
      <c r="B2419" s="421"/>
      <c r="C2419" s="422"/>
      <c r="D2419" s="423"/>
      <c r="E2419" s="421"/>
      <c r="F2419" s="421"/>
      <c r="G2419" s="421"/>
      <c r="H2419" s="421"/>
      <c r="I2419" s="421"/>
      <c r="J2419" s="421"/>
      <c r="K2419" s="421"/>
      <c r="L2419" s="421"/>
      <c r="M2419" s="423"/>
      <c r="N2419" s="340">
        <f>IF(C2419&gt;A_Stammdaten!$B$12,0,SUM(E2419,F2419,H2419,J2419:K2419)-SUM(G2419,I2419,L2419:M2419))</f>
        <v>0</v>
      </c>
      <c r="O2419" s="421"/>
      <c r="P2419" s="421"/>
      <c r="Q2419" s="421"/>
      <c r="R2419" s="421"/>
      <c r="S2419" s="108">
        <f t="shared" si="274"/>
        <v>0</v>
      </c>
      <c r="T2419" s="341">
        <f>IF(ISBLANK($B2419),0,VLOOKUP($B2419,Listen!$A$2:$C$45,2,FALSE))</f>
        <v>0</v>
      </c>
      <c r="U2419" s="341">
        <f>IF(ISBLANK($B2419),0,VLOOKUP($B2419,Listen!$A$2:$C$45,3,FALSE))</f>
        <v>0</v>
      </c>
      <c r="V2419" s="342">
        <f t="shared" si="272"/>
        <v>0</v>
      </c>
      <c r="W2419" s="342">
        <f t="shared" si="276"/>
        <v>0</v>
      </c>
      <c r="X2419" s="342">
        <f t="shared" si="276"/>
        <v>0</v>
      </c>
      <c r="Y2419" s="342">
        <f t="shared" si="276"/>
        <v>0</v>
      </c>
      <c r="Z2419" s="342">
        <f t="shared" si="276"/>
        <v>0</v>
      </c>
      <c r="AA2419" s="342">
        <f t="shared" si="276"/>
        <v>0</v>
      </c>
      <c r="AB2419" s="342">
        <f t="shared" si="276"/>
        <v>0</v>
      </c>
      <c r="AC2419" s="109">
        <f t="shared" si="275"/>
        <v>0</v>
      </c>
      <c r="AD2419" s="109">
        <f>IF(C2419=A_Stammdaten!$B$12,E_SAV!$S2419-E_SAV!$AE2419,HLOOKUP(A_Stammdaten!$B$12-1,$AF$4:$AL$4004,ROW(C2419)-3,FALSE)-$AE2419)</f>
        <v>0</v>
      </c>
      <c r="AE2419" s="109">
        <f>HLOOKUP(A_Stammdaten!$B$12,$AF$4:$AL$4004,ROW(C2419)-3,FALSE)</f>
        <v>0</v>
      </c>
      <c r="AF2419" s="109">
        <f t="shared" si="273"/>
        <v>0</v>
      </c>
      <c r="AG2419" s="109">
        <f t="shared" si="278"/>
        <v>0</v>
      </c>
      <c r="AH2419" s="109">
        <f t="shared" si="278"/>
        <v>0</v>
      </c>
      <c r="AI2419" s="109">
        <f t="shared" si="278"/>
        <v>0</v>
      </c>
      <c r="AJ2419" s="109">
        <f t="shared" si="277"/>
        <v>0</v>
      </c>
      <c r="AK2419" s="109">
        <f t="shared" si="277"/>
        <v>0</v>
      </c>
      <c r="AL2419" s="109">
        <f t="shared" si="277"/>
        <v>0</v>
      </c>
    </row>
    <row r="2420" spans="1:38" x14ac:dyDescent="0.3">
      <c r="A2420" s="421"/>
      <c r="B2420" s="421"/>
      <c r="C2420" s="422"/>
      <c r="D2420" s="423"/>
      <c r="E2420" s="421"/>
      <c r="F2420" s="421"/>
      <c r="G2420" s="421"/>
      <c r="H2420" s="421"/>
      <c r="I2420" s="421"/>
      <c r="J2420" s="421"/>
      <c r="K2420" s="421"/>
      <c r="L2420" s="421"/>
      <c r="M2420" s="423"/>
      <c r="N2420" s="340">
        <f>IF(C2420&gt;A_Stammdaten!$B$12,0,SUM(E2420,F2420,H2420,J2420:K2420)-SUM(G2420,I2420,L2420:M2420))</f>
        <v>0</v>
      </c>
      <c r="O2420" s="421"/>
      <c r="P2420" s="421"/>
      <c r="Q2420" s="421"/>
      <c r="R2420" s="421"/>
      <c r="S2420" s="108">
        <f t="shared" si="274"/>
        <v>0</v>
      </c>
      <c r="T2420" s="341">
        <f>IF(ISBLANK($B2420),0,VLOOKUP($B2420,Listen!$A$2:$C$45,2,FALSE))</f>
        <v>0</v>
      </c>
      <c r="U2420" s="341">
        <f>IF(ISBLANK($B2420),0,VLOOKUP($B2420,Listen!$A$2:$C$45,3,FALSE))</f>
        <v>0</v>
      </c>
      <c r="V2420" s="342">
        <f t="shared" si="272"/>
        <v>0</v>
      </c>
      <c r="W2420" s="342">
        <f t="shared" si="276"/>
        <v>0</v>
      </c>
      <c r="X2420" s="342">
        <f t="shared" si="276"/>
        <v>0</v>
      </c>
      <c r="Y2420" s="342">
        <f t="shared" si="276"/>
        <v>0</v>
      </c>
      <c r="Z2420" s="342">
        <f t="shared" si="276"/>
        <v>0</v>
      </c>
      <c r="AA2420" s="342">
        <f t="shared" si="276"/>
        <v>0</v>
      </c>
      <c r="AB2420" s="342">
        <f t="shared" si="276"/>
        <v>0</v>
      </c>
      <c r="AC2420" s="109">
        <f t="shared" si="275"/>
        <v>0</v>
      </c>
      <c r="AD2420" s="109">
        <f>IF(C2420=A_Stammdaten!$B$12,E_SAV!$S2420-E_SAV!$AE2420,HLOOKUP(A_Stammdaten!$B$12-1,$AF$4:$AL$4004,ROW(C2420)-3,FALSE)-$AE2420)</f>
        <v>0</v>
      </c>
      <c r="AE2420" s="109">
        <f>HLOOKUP(A_Stammdaten!$B$12,$AF$4:$AL$4004,ROW(C2420)-3,FALSE)</f>
        <v>0</v>
      </c>
      <c r="AF2420" s="109">
        <f t="shared" si="273"/>
        <v>0</v>
      </c>
      <c r="AG2420" s="109">
        <f t="shared" si="278"/>
        <v>0</v>
      </c>
      <c r="AH2420" s="109">
        <f t="shared" si="278"/>
        <v>0</v>
      </c>
      <c r="AI2420" s="109">
        <f t="shared" si="278"/>
        <v>0</v>
      </c>
      <c r="AJ2420" s="109">
        <f t="shared" si="277"/>
        <v>0</v>
      </c>
      <c r="AK2420" s="109">
        <f t="shared" si="277"/>
        <v>0</v>
      </c>
      <c r="AL2420" s="109">
        <f t="shared" si="277"/>
        <v>0</v>
      </c>
    </row>
    <row r="2421" spans="1:38" x14ac:dyDescent="0.3">
      <c r="A2421" s="421"/>
      <c r="B2421" s="421"/>
      <c r="C2421" s="422"/>
      <c r="D2421" s="423"/>
      <c r="E2421" s="421"/>
      <c r="F2421" s="421"/>
      <c r="G2421" s="421"/>
      <c r="H2421" s="421"/>
      <c r="I2421" s="421"/>
      <c r="J2421" s="421"/>
      <c r="K2421" s="421"/>
      <c r="L2421" s="421"/>
      <c r="M2421" s="423"/>
      <c r="N2421" s="340">
        <f>IF(C2421&gt;A_Stammdaten!$B$12,0,SUM(E2421,F2421,H2421,J2421:K2421)-SUM(G2421,I2421,L2421:M2421))</f>
        <v>0</v>
      </c>
      <c r="O2421" s="421"/>
      <c r="P2421" s="421"/>
      <c r="Q2421" s="421"/>
      <c r="R2421" s="421"/>
      <c r="S2421" s="108">
        <f t="shared" si="274"/>
        <v>0</v>
      </c>
      <c r="T2421" s="341">
        <f>IF(ISBLANK($B2421),0,VLOOKUP($B2421,Listen!$A$2:$C$45,2,FALSE))</f>
        <v>0</v>
      </c>
      <c r="U2421" s="341">
        <f>IF(ISBLANK($B2421),0,VLOOKUP($B2421,Listen!$A$2:$C$45,3,FALSE))</f>
        <v>0</v>
      </c>
      <c r="V2421" s="342">
        <f t="shared" si="272"/>
        <v>0</v>
      </c>
      <c r="W2421" s="342">
        <f t="shared" si="276"/>
        <v>0</v>
      </c>
      <c r="X2421" s="342">
        <f t="shared" si="276"/>
        <v>0</v>
      </c>
      <c r="Y2421" s="342">
        <f t="shared" si="276"/>
        <v>0</v>
      </c>
      <c r="Z2421" s="342">
        <f t="shared" si="276"/>
        <v>0</v>
      </c>
      <c r="AA2421" s="342">
        <f t="shared" si="276"/>
        <v>0</v>
      </c>
      <c r="AB2421" s="342">
        <f t="shared" si="276"/>
        <v>0</v>
      </c>
      <c r="AC2421" s="109">
        <f t="shared" si="275"/>
        <v>0</v>
      </c>
      <c r="AD2421" s="109">
        <f>IF(C2421=A_Stammdaten!$B$12,E_SAV!$S2421-E_SAV!$AE2421,HLOOKUP(A_Stammdaten!$B$12-1,$AF$4:$AL$4004,ROW(C2421)-3,FALSE)-$AE2421)</f>
        <v>0</v>
      </c>
      <c r="AE2421" s="109">
        <f>HLOOKUP(A_Stammdaten!$B$12,$AF$4:$AL$4004,ROW(C2421)-3,FALSE)</f>
        <v>0</v>
      </c>
      <c r="AF2421" s="109">
        <f t="shared" si="273"/>
        <v>0</v>
      </c>
      <c r="AG2421" s="109">
        <f t="shared" si="278"/>
        <v>0</v>
      </c>
      <c r="AH2421" s="109">
        <f t="shared" si="278"/>
        <v>0</v>
      </c>
      <c r="AI2421" s="109">
        <f t="shared" si="278"/>
        <v>0</v>
      </c>
      <c r="AJ2421" s="109">
        <f t="shared" si="277"/>
        <v>0</v>
      </c>
      <c r="AK2421" s="109">
        <f t="shared" si="277"/>
        <v>0</v>
      </c>
      <c r="AL2421" s="109">
        <f t="shared" si="277"/>
        <v>0</v>
      </c>
    </row>
    <row r="2422" spans="1:38" x14ac:dyDescent="0.3">
      <c r="A2422" s="421"/>
      <c r="B2422" s="421"/>
      <c r="C2422" s="422"/>
      <c r="D2422" s="423"/>
      <c r="E2422" s="421"/>
      <c r="F2422" s="421"/>
      <c r="G2422" s="421"/>
      <c r="H2422" s="421"/>
      <c r="I2422" s="421"/>
      <c r="J2422" s="421"/>
      <c r="K2422" s="421"/>
      <c r="L2422" s="421"/>
      <c r="M2422" s="423"/>
      <c r="N2422" s="340">
        <f>IF(C2422&gt;A_Stammdaten!$B$12,0,SUM(E2422,F2422,H2422,J2422:K2422)-SUM(G2422,I2422,L2422:M2422))</f>
        <v>0</v>
      </c>
      <c r="O2422" s="421"/>
      <c r="P2422" s="421"/>
      <c r="Q2422" s="421"/>
      <c r="R2422" s="421"/>
      <c r="S2422" s="108">
        <f t="shared" si="274"/>
        <v>0</v>
      </c>
      <c r="T2422" s="341">
        <f>IF(ISBLANK($B2422),0,VLOOKUP($B2422,Listen!$A$2:$C$45,2,FALSE))</f>
        <v>0</v>
      </c>
      <c r="U2422" s="341">
        <f>IF(ISBLANK($B2422),0,VLOOKUP($B2422,Listen!$A$2:$C$45,3,FALSE))</f>
        <v>0</v>
      </c>
      <c r="V2422" s="342">
        <f t="shared" si="272"/>
        <v>0</v>
      </c>
      <c r="W2422" s="342">
        <f t="shared" si="276"/>
        <v>0</v>
      </c>
      <c r="X2422" s="342">
        <f t="shared" si="276"/>
        <v>0</v>
      </c>
      <c r="Y2422" s="342">
        <f t="shared" si="276"/>
        <v>0</v>
      </c>
      <c r="Z2422" s="342">
        <f t="shared" si="276"/>
        <v>0</v>
      </c>
      <c r="AA2422" s="342">
        <f t="shared" si="276"/>
        <v>0</v>
      </c>
      <c r="AB2422" s="342">
        <f t="shared" si="276"/>
        <v>0</v>
      </c>
      <c r="AC2422" s="109">
        <f t="shared" si="275"/>
        <v>0</v>
      </c>
      <c r="AD2422" s="109">
        <f>IF(C2422=A_Stammdaten!$B$12,E_SAV!$S2422-E_SAV!$AE2422,HLOOKUP(A_Stammdaten!$B$12-1,$AF$4:$AL$4004,ROW(C2422)-3,FALSE)-$AE2422)</f>
        <v>0</v>
      </c>
      <c r="AE2422" s="109">
        <f>HLOOKUP(A_Stammdaten!$B$12,$AF$4:$AL$4004,ROW(C2422)-3,FALSE)</f>
        <v>0</v>
      </c>
      <c r="AF2422" s="109">
        <f t="shared" si="273"/>
        <v>0</v>
      </c>
      <c r="AG2422" s="109">
        <f t="shared" si="278"/>
        <v>0</v>
      </c>
      <c r="AH2422" s="109">
        <f t="shared" si="278"/>
        <v>0</v>
      </c>
      <c r="AI2422" s="109">
        <f t="shared" si="278"/>
        <v>0</v>
      </c>
      <c r="AJ2422" s="109">
        <f t="shared" si="277"/>
        <v>0</v>
      </c>
      <c r="AK2422" s="109">
        <f t="shared" si="277"/>
        <v>0</v>
      </c>
      <c r="AL2422" s="109">
        <f t="shared" si="277"/>
        <v>0</v>
      </c>
    </row>
    <row r="2423" spans="1:38" x14ac:dyDescent="0.3">
      <c r="A2423" s="421"/>
      <c r="B2423" s="421"/>
      <c r="C2423" s="422"/>
      <c r="D2423" s="423"/>
      <c r="E2423" s="421"/>
      <c r="F2423" s="421"/>
      <c r="G2423" s="421"/>
      <c r="H2423" s="421"/>
      <c r="I2423" s="421"/>
      <c r="J2423" s="421"/>
      <c r="K2423" s="421"/>
      <c r="L2423" s="421"/>
      <c r="M2423" s="423"/>
      <c r="N2423" s="340">
        <f>IF(C2423&gt;A_Stammdaten!$B$12,0,SUM(E2423,F2423,H2423,J2423:K2423)-SUM(G2423,I2423,L2423:M2423))</f>
        <v>0</v>
      </c>
      <c r="O2423" s="421"/>
      <c r="P2423" s="421"/>
      <c r="Q2423" s="421"/>
      <c r="R2423" s="421"/>
      <c r="S2423" s="108">
        <f t="shared" si="274"/>
        <v>0</v>
      </c>
      <c r="T2423" s="341">
        <f>IF(ISBLANK($B2423),0,VLOOKUP($B2423,Listen!$A$2:$C$45,2,FALSE))</f>
        <v>0</v>
      </c>
      <c r="U2423" s="341">
        <f>IF(ISBLANK($B2423),0,VLOOKUP($B2423,Listen!$A$2:$C$45,3,FALSE))</f>
        <v>0</v>
      </c>
      <c r="V2423" s="342">
        <f t="shared" si="272"/>
        <v>0</v>
      </c>
      <c r="W2423" s="342">
        <f t="shared" si="276"/>
        <v>0</v>
      </c>
      <c r="X2423" s="342">
        <f t="shared" si="276"/>
        <v>0</v>
      </c>
      <c r="Y2423" s="342">
        <f t="shared" si="276"/>
        <v>0</v>
      </c>
      <c r="Z2423" s="342">
        <f t="shared" si="276"/>
        <v>0</v>
      </c>
      <c r="AA2423" s="342">
        <f t="shared" si="276"/>
        <v>0</v>
      </c>
      <c r="AB2423" s="342">
        <f t="shared" si="276"/>
        <v>0</v>
      </c>
      <c r="AC2423" s="109">
        <f t="shared" si="275"/>
        <v>0</v>
      </c>
      <c r="AD2423" s="109">
        <f>IF(C2423=A_Stammdaten!$B$12,E_SAV!$S2423-E_SAV!$AE2423,HLOOKUP(A_Stammdaten!$B$12-1,$AF$4:$AL$4004,ROW(C2423)-3,FALSE)-$AE2423)</f>
        <v>0</v>
      </c>
      <c r="AE2423" s="109">
        <f>HLOOKUP(A_Stammdaten!$B$12,$AF$4:$AL$4004,ROW(C2423)-3,FALSE)</f>
        <v>0</v>
      </c>
      <c r="AF2423" s="109">
        <f t="shared" si="273"/>
        <v>0</v>
      </c>
      <c r="AG2423" s="109">
        <f t="shared" si="278"/>
        <v>0</v>
      </c>
      <c r="AH2423" s="109">
        <f t="shared" si="278"/>
        <v>0</v>
      </c>
      <c r="AI2423" s="109">
        <f t="shared" si="278"/>
        <v>0</v>
      </c>
      <c r="AJ2423" s="109">
        <f t="shared" si="277"/>
        <v>0</v>
      </c>
      <c r="AK2423" s="109">
        <f t="shared" si="277"/>
        <v>0</v>
      </c>
      <c r="AL2423" s="109">
        <f t="shared" si="277"/>
        <v>0</v>
      </c>
    </row>
    <row r="2424" spans="1:38" x14ac:dyDescent="0.3">
      <c r="A2424" s="421"/>
      <c r="B2424" s="421"/>
      <c r="C2424" s="422"/>
      <c r="D2424" s="423"/>
      <c r="E2424" s="421"/>
      <c r="F2424" s="421"/>
      <c r="G2424" s="421"/>
      <c r="H2424" s="421"/>
      <c r="I2424" s="421"/>
      <c r="J2424" s="421"/>
      <c r="K2424" s="421"/>
      <c r="L2424" s="421"/>
      <c r="M2424" s="423"/>
      <c r="N2424" s="340">
        <f>IF(C2424&gt;A_Stammdaten!$B$12,0,SUM(E2424,F2424,H2424,J2424:K2424)-SUM(G2424,I2424,L2424:M2424))</f>
        <v>0</v>
      </c>
      <c r="O2424" s="421"/>
      <c r="P2424" s="421"/>
      <c r="Q2424" s="421"/>
      <c r="R2424" s="421"/>
      <c r="S2424" s="108">
        <f t="shared" si="274"/>
        <v>0</v>
      </c>
      <c r="T2424" s="341">
        <f>IF(ISBLANK($B2424),0,VLOOKUP($B2424,Listen!$A$2:$C$45,2,FALSE))</f>
        <v>0</v>
      </c>
      <c r="U2424" s="341">
        <f>IF(ISBLANK($B2424),0,VLOOKUP($B2424,Listen!$A$2:$C$45,3,FALSE))</f>
        <v>0</v>
      </c>
      <c r="V2424" s="342">
        <f t="shared" si="272"/>
        <v>0</v>
      </c>
      <c r="W2424" s="342">
        <f t="shared" si="276"/>
        <v>0</v>
      </c>
      <c r="X2424" s="342">
        <f t="shared" si="276"/>
        <v>0</v>
      </c>
      <c r="Y2424" s="342">
        <f t="shared" si="276"/>
        <v>0</v>
      </c>
      <c r="Z2424" s="342">
        <f t="shared" si="276"/>
        <v>0</v>
      </c>
      <c r="AA2424" s="342">
        <f t="shared" si="276"/>
        <v>0</v>
      </c>
      <c r="AB2424" s="342">
        <f t="shared" si="276"/>
        <v>0</v>
      </c>
      <c r="AC2424" s="109">
        <f t="shared" si="275"/>
        <v>0</v>
      </c>
      <c r="AD2424" s="109">
        <f>IF(C2424=A_Stammdaten!$B$12,E_SAV!$S2424-E_SAV!$AE2424,HLOOKUP(A_Stammdaten!$B$12-1,$AF$4:$AL$4004,ROW(C2424)-3,FALSE)-$AE2424)</f>
        <v>0</v>
      </c>
      <c r="AE2424" s="109">
        <f>HLOOKUP(A_Stammdaten!$B$12,$AF$4:$AL$4004,ROW(C2424)-3,FALSE)</f>
        <v>0</v>
      </c>
      <c r="AF2424" s="109">
        <f t="shared" si="273"/>
        <v>0</v>
      </c>
      <c r="AG2424" s="109">
        <f t="shared" si="278"/>
        <v>0</v>
      </c>
      <c r="AH2424" s="109">
        <f t="shared" si="278"/>
        <v>0</v>
      </c>
      <c r="AI2424" s="109">
        <f t="shared" si="278"/>
        <v>0</v>
      </c>
      <c r="AJ2424" s="109">
        <f t="shared" si="277"/>
        <v>0</v>
      </c>
      <c r="AK2424" s="109">
        <f t="shared" si="277"/>
        <v>0</v>
      </c>
      <c r="AL2424" s="109">
        <f t="shared" si="277"/>
        <v>0</v>
      </c>
    </row>
    <row r="2425" spans="1:38" x14ac:dyDescent="0.3">
      <c r="A2425" s="421"/>
      <c r="B2425" s="421"/>
      <c r="C2425" s="422"/>
      <c r="D2425" s="423"/>
      <c r="E2425" s="421"/>
      <c r="F2425" s="421"/>
      <c r="G2425" s="421"/>
      <c r="H2425" s="421"/>
      <c r="I2425" s="421"/>
      <c r="J2425" s="421"/>
      <c r="K2425" s="421"/>
      <c r="L2425" s="421"/>
      <c r="M2425" s="423"/>
      <c r="N2425" s="340">
        <f>IF(C2425&gt;A_Stammdaten!$B$12,0,SUM(E2425,F2425,H2425,J2425:K2425)-SUM(G2425,I2425,L2425:M2425))</f>
        <v>0</v>
      </c>
      <c r="O2425" s="421"/>
      <c r="P2425" s="421"/>
      <c r="Q2425" s="421"/>
      <c r="R2425" s="421"/>
      <c r="S2425" s="108">
        <f t="shared" si="274"/>
        <v>0</v>
      </c>
      <c r="T2425" s="341">
        <f>IF(ISBLANK($B2425),0,VLOOKUP($B2425,Listen!$A$2:$C$45,2,FALSE))</f>
        <v>0</v>
      </c>
      <c r="U2425" s="341">
        <f>IF(ISBLANK($B2425),0,VLOOKUP($B2425,Listen!$A$2:$C$45,3,FALSE))</f>
        <v>0</v>
      </c>
      <c r="V2425" s="342">
        <f t="shared" si="272"/>
        <v>0</v>
      </c>
      <c r="W2425" s="342">
        <f t="shared" si="276"/>
        <v>0</v>
      </c>
      <c r="X2425" s="342">
        <f t="shared" si="276"/>
        <v>0</v>
      </c>
      <c r="Y2425" s="342">
        <f t="shared" si="276"/>
        <v>0</v>
      </c>
      <c r="Z2425" s="342">
        <f t="shared" si="276"/>
        <v>0</v>
      </c>
      <c r="AA2425" s="342">
        <f t="shared" si="276"/>
        <v>0</v>
      </c>
      <c r="AB2425" s="342">
        <f t="shared" si="276"/>
        <v>0</v>
      </c>
      <c r="AC2425" s="109">
        <f t="shared" si="275"/>
        <v>0</v>
      </c>
      <c r="AD2425" s="109">
        <f>IF(C2425=A_Stammdaten!$B$12,E_SAV!$S2425-E_SAV!$AE2425,HLOOKUP(A_Stammdaten!$B$12-1,$AF$4:$AL$4004,ROW(C2425)-3,FALSE)-$AE2425)</f>
        <v>0</v>
      </c>
      <c r="AE2425" s="109">
        <f>HLOOKUP(A_Stammdaten!$B$12,$AF$4:$AL$4004,ROW(C2425)-3,FALSE)</f>
        <v>0</v>
      </c>
      <c r="AF2425" s="109">
        <f t="shared" si="273"/>
        <v>0</v>
      </c>
      <c r="AG2425" s="109">
        <f t="shared" si="278"/>
        <v>0</v>
      </c>
      <c r="AH2425" s="109">
        <f t="shared" si="278"/>
        <v>0</v>
      </c>
      <c r="AI2425" s="109">
        <f t="shared" si="278"/>
        <v>0</v>
      </c>
      <c r="AJ2425" s="109">
        <f t="shared" si="277"/>
        <v>0</v>
      </c>
      <c r="AK2425" s="109">
        <f t="shared" si="277"/>
        <v>0</v>
      </c>
      <c r="AL2425" s="109">
        <f t="shared" si="277"/>
        <v>0</v>
      </c>
    </row>
    <row r="2426" spans="1:38" x14ac:dyDescent="0.3">
      <c r="A2426" s="421"/>
      <c r="B2426" s="421"/>
      <c r="C2426" s="422"/>
      <c r="D2426" s="423"/>
      <c r="E2426" s="421"/>
      <c r="F2426" s="421"/>
      <c r="G2426" s="421"/>
      <c r="H2426" s="421"/>
      <c r="I2426" s="421"/>
      <c r="J2426" s="421"/>
      <c r="K2426" s="421"/>
      <c r="L2426" s="421"/>
      <c r="M2426" s="423"/>
      <c r="N2426" s="340">
        <f>IF(C2426&gt;A_Stammdaten!$B$12,0,SUM(E2426,F2426,H2426,J2426:K2426)-SUM(G2426,I2426,L2426:M2426))</f>
        <v>0</v>
      </c>
      <c r="O2426" s="421"/>
      <c r="P2426" s="421"/>
      <c r="Q2426" s="421"/>
      <c r="R2426" s="421"/>
      <c r="S2426" s="108">
        <f t="shared" si="274"/>
        <v>0</v>
      </c>
      <c r="T2426" s="341">
        <f>IF(ISBLANK($B2426),0,VLOOKUP($B2426,Listen!$A$2:$C$45,2,FALSE))</f>
        <v>0</v>
      </c>
      <c r="U2426" s="341">
        <f>IF(ISBLANK($B2426),0,VLOOKUP($B2426,Listen!$A$2:$C$45,3,FALSE))</f>
        <v>0</v>
      </c>
      <c r="V2426" s="342">
        <f t="shared" si="272"/>
        <v>0</v>
      </c>
      <c r="W2426" s="342">
        <f t="shared" si="276"/>
        <v>0</v>
      </c>
      <c r="X2426" s="342">
        <f t="shared" si="276"/>
        <v>0</v>
      </c>
      <c r="Y2426" s="342">
        <f t="shared" si="276"/>
        <v>0</v>
      </c>
      <c r="Z2426" s="342">
        <f t="shared" si="276"/>
        <v>0</v>
      </c>
      <c r="AA2426" s="342">
        <f t="shared" si="276"/>
        <v>0</v>
      </c>
      <c r="AB2426" s="342">
        <f t="shared" si="276"/>
        <v>0</v>
      </c>
      <c r="AC2426" s="109">
        <f t="shared" si="275"/>
        <v>0</v>
      </c>
      <c r="AD2426" s="109">
        <f>IF(C2426=A_Stammdaten!$B$12,E_SAV!$S2426-E_SAV!$AE2426,HLOOKUP(A_Stammdaten!$B$12-1,$AF$4:$AL$4004,ROW(C2426)-3,FALSE)-$AE2426)</f>
        <v>0</v>
      </c>
      <c r="AE2426" s="109">
        <f>HLOOKUP(A_Stammdaten!$B$12,$AF$4:$AL$4004,ROW(C2426)-3,FALSE)</f>
        <v>0</v>
      </c>
      <c r="AF2426" s="109">
        <f t="shared" si="273"/>
        <v>0</v>
      </c>
      <c r="AG2426" s="109">
        <f t="shared" si="278"/>
        <v>0</v>
      </c>
      <c r="AH2426" s="109">
        <f t="shared" si="278"/>
        <v>0</v>
      </c>
      <c r="AI2426" s="109">
        <f t="shared" si="278"/>
        <v>0</v>
      </c>
      <c r="AJ2426" s="109">
        <f t="shared" si="277"/>
        <v>0</v>
      </c>
      <c r="AK2426" s="109">
        <f t="shared" si="277"/>
        <v>0</v>
      </c>
      <c r="AL2426" s="109">
        <f t="shared" si="277"/>
        <v>0</v>
      </c>
    </row>
    <row r="2427" spans="1:38" x14ac:dyDescent="0.3">
      <c r="A2427" s="421"/>
      <c r="B2427" s="421"/>
      <c r="C2427" s="422"/>
      <c r="D2427" s="423"/>
      <c r="E2427" s="421"/>
      <c r="F2427" s="421"/>
      <c r="G2427" s="421"/>
      <c r="H2427" s="421"/>
      <c r="I2427" s="421"/>
      <c r="J2427" s="421"/>
      <c r="K2427" s="421"/>
      <c r="L2427" s="421"/>
      <c r="M2427" s="423"/>
      <c r="N2427" s="340">
        <f>IF(C2427&gt;A_Stammdaten!$B$12,0,SUM(E2427,F2427,H2427,J2427:K2427)-SUM(G2427,I2427,L2427:M2427))</f>
        <v>0</v>
      </c>
      <c r="O2427" s="421"/>
      <c r="P2427" s="421"/>
      <c r="Q2427" s="421"/>
      <c r="R2427" s="421"/>
      <c r="S2427" s="108">
        <f t="shared" si="274"/>
        <v>0</v>
      </c>
      <c r="T2427" s="341">
        <f>IF(ISBLANK($B2427),0,VLOOKUP($B2427,Listen!$A$2:$C$45,2,FALSE))</f>
        <v>0</v>
      </c>
      <c r="U2427" s="341">
        <f>IF(ISBLANK($B2427),0,VLOOKUP($B2427,Listen!$A$2:$C$45,3,FALSE))</f>
        <v>0</v>
      </c>
      <c r="V2427" s="342">
        <f t="shared" si="272"/>
        <v>0</v>
      </c>
      <c r="W2427" s="342">
        <f t="shared" si="276"/>
        <v>0</v>
      </c>
      <c r="X2427" s="342">
        <f t="shared" si="276"/>
        <v>0</v>
      </c>
      <c r="Y2427" s="342">
        <f t="shared" si="276"/>
        <v>0</v>
      </c>
      <c r="Z2427" s="342">
        <f t="shared" si="276"/>
        <v>0</v>
      </c>
      <c r="AA2427" s="342">
        <f t="shared" si="276"/>
        <v>0</v>
      </c>
      <c r="AB2427" s="342">
        <f t="shared" si="276"/>
        <v>0</v>
      </c>
      <c r="AC2427" s="109">
        <f t="shared" si="275"/>
        <v>0</v>
      </c>
      <c r="AD2427" s="109">
        <f>IF(C2427=A_Stammdaten!$B$12,E_SAV!$S2427-E_SAV!$AE2427,HLOOKUP(A_Stammdaten!$B$12-1,$AF$4:$AL$4004,ROW(C2427)-3,FALSE)-$AE2427)</f>
        <v>0</v>
      </c>
      <c r="AE2427" s="109">
        <f>HLOOKUP(A_Stammdaten!$B$12,$AF$4:$AL$4004,ROW(C2427)-3,FALSE)</f>
        <v>0</v>
      </c>
      <c r="AF2427" s="109">
        <f t="shared" si="273"/>
        <v>0</v>
      </c>
      <c r="AG2427" s="109">
        <f t="shared" si="278"/>
        <v>0</v>
      </c>
      <c r="AH2427" s="109">
        <f t="shared" si="278"/>
        <v>0</v>
      </c>
      <c r="AI2427" s="109">
        <f t="shared" si="278"/>
        <v>0</v>
      </c>
      <c r="AJ2427" s="109">
        <f t="shared" si="277"/>
        <v>0</v>
      </c>
      <c r="AK2427" s="109">
        <f t="shared" si="277"/>
        <v>0</v>
      </c>
      <c r="AL2427" s="109">
        <f t="shared" si="277"/>
        <v>0</v>
      </c>
    </row>
    <row r="2428" spans="1:38" x14ac:dyDescent="0.3">
      <c r="A2428" s="421"/>
      <c r="B2428" s="421"/>
      <c r="C2428" s="422"/>
      <c r="D2428" s="423"/>
      <c r="E2428" s="421"/>
      <c r="F2428" s="421"/>
      <c r="G2428" s="421"/>
      <c r="H2428" s="421"/>
      <c r="I2428" s="421"/>
      <c r="J2428" s="421"/>
      <c r="K2428" s="421"/>
      <c r="L2428" s="421"/>
      <c r="M2428" s="423"/>
      <c r="N2428" s="340">
        <f>IF(C2428&gt;A_Stammdaten!$B$12,0,SUM(E2428,F2428,H2428,J2428:K2428)-SUM(G2428,I2428,L2428:M2428))</f>
        <v>0</v>
      </c>
      <c r="O2428" s="421"/>
      <c r="P2428" s="421"/>
      <c r="Q2428" s="421"/>
      <c r="R2428" s="421"/>
      <c r="S2428" s="108">
        <f t="shared" si="274"/>
        <v>0</v>
      </c>
      <c r="T2428" s="341">
        <f>IF(ISBLANK($B2428),0,VLOOKUP($B2428,Listen!$A$2:$C$45,2,FALSE))</f>
        <v>0</v>
      </c>
      <c r="U2428" s="341">
        <f>IF(ISBLANK($B2428),0,VLOOKUP($B2428,Listen!$A$2:$C$45,3,FALSE))</f>
        <v>0</v>
      </c>
      <c r="V2428" s="342">
        <f t="shared" si="272"/>
        <v>0</v>
      </c>
      <c r="W2428" s="342">
        <f t="shared" si="276"/>
        <v>0</v>
      </c>
      <c r="X2428" s="342">
        <f t="shared" si="276"/>
        <v>0</v>
      </c>
      <c r="Y2428" s="342">
        <f t="shared" si="276"/>
        <v>0</v>
      </c>
      <c r="Z2428" s="342">
        <f t="shared" si="276"/>
        <v>0</v>
      </c>
      <c r="AA2428" s="342">
        <f t="shared" si="276"/>
        <v>0</v>
      </c>
      <c r="AB2428" s="342">
        <f t="shared" si="276"/>
        <v>0</v>
      </c>
      <c r="AC2428" s="109">
        <f t="shared" si="275"/>
        <v>0</v>
      </c>
      <c r="AD2428" s="109">
        <f>IF(C2428=A_Stammdaten!$B$12,E_SAV!$S2428-E_SAV!$AE2428,HLOOKUP(A_Stammdaten!$B$12-1,$AF$4:$AL$4004,ROW(C2428)-3,FALSE)-$AE2428)</f>
        <v>0</v>
      </c>
      <c r="AE2428" s="109">
        <f>HLOOKUP(A_Stammdaten!$B$12,$AF$4:$AL$4004,ROW(C2428)-3,FALSE)</f>
        <v>0</v>
      </c>
      <c r="AF2428" s="109">
        <f t="shared" si="273"/>
        <v>0</v>
      </c>
      <c r="AG2428" s="109">
        <f t="shared" si="278"/>
        <v>0</v>
      </c>
      <c r="AH2428" s="109">
        <f t="shared" si="278"/>
        <v>0</v>
      </c>
      <c r="AI2428" s="109">
        <f t="shared" si="278"/>
        <v>0</v>
      </c>
      <c r="AJ2428" s="109">
        <f t="shared" si="277"/>
        <v>0</v>
      </c>
      <c r="AK2428" s="109">
        <f t="shared" si="277"/>
        <v>0</v>
      </c>
      <c r="AL2428" s="109">
        <f t="shared" si="277"/>
        <v>0</v>
      </c>
    </row>
    <row r="2429" spans="1:38" x14ac:dyDescent="0.3">
      <c r="A2429" s="421"/>
      <c r="B2429" s="421"/>
      <c r="C2429" s="422"/>
      <c r="D2429" s="423"/>
      <c r="E2429" s="421"/>
      <c r="F2429" s="421"/>
      <c r="G2429" s="421"/>
      <c r="H2429" s="421"/>
      <c r="I2429" s="421"/>
      <c r="J2429" s="421"/>
      <c r="K2429" s="421"/>
      <c r="L2429" s="421"/>
      <c r="M2429" s="423"/>
      <c r="N2429" s="340">
        <f>IF(C2429&gt;A_Stammdaten!$B$12,0,SUM(E2429,F2429,H2429,J2429:K2429)-SUM(G2429,I2429,L2429:M2429))</f>
        <v>0</v>
      </c>
      <c r="O2429" s="421"/>
      <c r="P2429" s="421"/>
      <c r="Q2429" s="421"/>
      <c r="R2429" s="421"/>
      <c r="S2429" s="108">
        <f t="shared" si="274"/>
        <v>0</v>
      </c>
      <c r="T2429" s="341">
        <f>IF(ISBLANK($B2429),0,VLOOKUP($B2429,Listen!$A$2:$C$45,2,FALSE))</f>
        <v>0</v>
      </c>
      <c r="U2429" s="341">
        <f>IF(ISBLANK($B2429),0,VLOOKUP($B2429,Listen!$A$2:$C$45,3,FALSE))</f>
        <v>0</v>
      </c>
      <c r="V2429" s="342">
        <f t="shared" si="272"/>
        <v>0</v>
      </c>
      <c r="W2429" s="342">
        <f t="shared" si="276"/>
        <v>0</v>
      </c>
      <c r="X2429" s="342">
        <f t="shared" si="276"/>
        <v>0</v>
      </c>
      <c r="Y2429" s="342">
        <f t="shared" si="276"/>
        <v>0</v>
      </c>
      <c r="Z2429" s="342">
        <f t="shared" si="276"/>
        <v>0</v>
      </c>
      <c r="AA2429" s="342">
        <f t="shared" si="276"/>
        <v>0</v>
      </c>
      <c r="AB2429" s="342">
        <f t="shared" si="276"/>
        <v>0</v>
      </c>
      <c r="AC2429" s="109">
        <f t="shared" si="275"/>
        <v>0</v>
      </c>
      <c r="AD2429" s="109">
        <f>IF(C2429=A_Stammdaten!$B$12,E_SAV!$S2429-E_SAV!$AE2429,HLOOKUP(A_Stammdaten!$B$12-1,$AF$4:$AL$4004,ROW(C2429)-3,FALSE)-$AE2429)</f>
        <v>0</v>
      </c>
      <c r="AE2429" s="109">
        <f>HLOOKUP(A_Stammdaten!$B$12,$AF$4:$AL$4004,ROW(C2429)-3,FALSE)</f>
        <v>0</v>
      </c>
      <c r="AF2429" s="109">
        <f t="shared" si="273"/>
        <v>0</v>
      </c>
      <c r="AG2429" s="109">
        <f t="shared" si="278"/>
        <v>0</v>
      </c>
      <c r="AH2429" s="109">
        <f t="shared" si="278"/>
        <v>0</v>
      </c>
      <c r="AI2429" s="109">
        <f t="shared" si="278"/>
        <v>0</v>
      </c>
      <c r="AJ2429" s="109">
        <f t="shared" si="277"/>
        <v>0</v>
      </c>
      <c r="AK2429" s="109">
        <f t="shared" si="277"/>
        <v>0</v>
      </c>
      <c r="AL2429" s="109">
        <f t="shared" si="277"/>
        <v>0</v>
      </c>
    </row>
    <row r="2430" spans="1:38" x14ac:dyDescent="0.3">
      <c r="A2430" s="421"/>
      <c r="B2430" s="421"/>
      <c r="C2430" s="422"/>
      <c r="D2430" s="423"/>
      <c r="E2430" s="421"/>
      <c r="F2430" s="421"/>
      <c r="G2430" s="421"/>
      <c r="H2430" s="421"/>
      <c r="I2430" s="421"/>
      <c r="J2430" s="421"/>
      <c r="K2430" s="421"/>
      <c r="L2430" s="421"/>
      <c r="M2430" s="423"/>
      <c r="N2430" s="340">
        <f>IF(C2430&gt;A_Stammdaten!$B$12,0,SUM(E2430,F2430,H2430,J2430:K2430)-SUM(G2430,I2430,L2430:M2430))</f>
        <v>0</v>
      </c>
      <c r="O2430" s="421"/>
      <c r="P2430" s="421"/>
      <c r="Q2430" s="421"/>
      <c r="R2430" s="421"/>
      <c r="S2430" s="108">
        <f t="shared" si="274"/>
        <v>0</v>
      </c>
      <c r="T2430" s="341">
        <f>IF(ISBLANK($B2430),0,VLOOKUP($B2430,Listen!$A$2:$C$45,2,FALSE))</f>
        <v>0</v>
      </c>
      <c r="U2430" s="341">
        <f>IF(ISBLANK($B2430),0,VLOOKUP($B2430,Listen!$A$2:$C$45,3,FALSE))</f>
        <v>0</v>
      </c>
      <c r="V2430" s="342">
        <f t="shared" si="272"/>
        <v>0</v>
      </c>
      <c r="W2430" s="342">
        <f t="shared" si="276"/>
        <v>0</v>
      </c>
      <c r="X2430" s="342">
        <f t="shared" si="276"/>
        <v>0</v>
      </c>
      <c r="Y2430" s="342">
        <f t="shared" si="276"/>
        <v>0</v>
      </c>
      <c r="Z2430" s="342">
        <f t="shared" si="276"/>
        <v>0</v>
      </c>
      <c r="AA2430" s="342">
        <f t="shared" si="276"/>
        <v>0</v>
      </c>
      <c r="AB2430" s="342">
        <f t="shared" si="276"/>
        <v>0</v>
      </c>
      <c r="AC2430" s="109">
        <f t="shared" si="275"/>
        <v>0</v>
      </c>
      <c r="AD2430" s="109">
        <f>IF(C2430=A_Stammdaten!$B$12,E_SAV!$S2430-E_SAV!$AE2430,HLOOKUP(A_Stammdaten!$B$12-1,$AF$4:$AL$4004,ROW(C2430)-3,FALSE)-$AE2430)</f>
        <v>0</v>
      </c>
      <c r="AE2430" s="109">
        <f>HLOOKUP(A_Stammdaten!$B$12,$AF$4:$AL$4004,ROW(C2430)-3,FALSE)</f>
        <v>0</v>
      </c>
      <c r="AF2430" s="109">
        <f t="shared" si="273"/>
        <v>0</v>
      </c>
      <c r="AG2430" s="109">
        <f t="shared" si="278"/>
        <v>0</v>
      </c>
      <c r="AH2430" s="109">
        <f t="shared" si="278"/>
        <v>0</v>
      </c>
      <c r="AI2430" s="109">
        <f t="shared" si="278"/>
        <v>0</v>
      </c>
      <c r="AJ2430" s="109">
        <f t="shared" si="277"/>
        <v>0</v>
      </c>
      <c r="AK2430" s="109">
        <f t="shared" si="277"/>
        <v>0</v>
      </c>
      <c r="AL2430" s="109">
        <f t="shared" si="277"/>
        <v>0</v>
      </c>
    </row>
    <row r="2431" spans="1:38" x14ac:dyDescent="0.3">
      <c r="A2431" s="421"/>
      <c r="B2431" s="421"/>
      <c r="C2431" s="422"/>
      <c r="D2431" s="423"/>
      <c r="E2431" s="421"/>
      <c r="F2431" s="421"/>
      <c r="G2431" s="421"/>
      <c r="H2431" s="421"/>
      <c r="I2431" s="421"/>
      <c r="J2431" s="421"/>
      <c r="K2431" s="421"/>
      <c r="L2431" s="421"/>
      <c r="M2431" s="423"/>
      <c r="N2431" s="340">
        <f>IF(C2431&gt;A_Stammdaten!$B$12,0,SUM(E2431,F2431,H2431,J2431:K2431)-SUM(G2431,I2431,L2431:M2431))</f>
        <v>0</v>
      </c>
      <c r="O2431" s="421"/>
      <c r="P2431" s="421"/>
      <c r="Q2431" s="421"/>
      <c r="R2431" s="421"/>
      <c r="S2431" s="108">
        <f t="shared" si="274"/>
        <v>0</v>
      </c>
      <c r="T2431" s="341">
        <f>IF(ISBLANK($B2431),0,VLOOKUP($B2431,Listen!$A$2:$C$45,2,FALSE))</f>
        <v>0</v>
      </c>
      <c r="U2431" s="341">
        <f>IF(ISBLANK($B2431),0,VLOOKUP($B2431,Listen!$A$2:$C$45,3,FALSE))</f>
        <v>0</v>
      </c>
      <c r="V2431" s="342">
        <f t="shared" si="272"/>
        <v>0</v>
      </c>
      <c r="W2431" s="342">
        <f t="shared" si="276"/>
        <v>0</v>
      </c>
      <c r="X2431" s="342">
        <f t="shared" si="276"/>
        <v>0</v>
      </c>
      <c r="Y2431" s="342">
        <f t="shared" si="276"/>
        <v>0</v>
      </c>
      <c r="Z2431" s="342">
        <f t="shared" si="276"/>
        <v>0</v>
      </c>
      <c r="AA2431" s="342">
        <f t="shared" si="276"/>
        <v>0</v>
      </c>
      <c r="AB2431" s="342">
        <f t="shared" ref="W2431:AB2474" si="279">$T2431</f>
        <v>0</v>
      </c>
      <c r="AC2431" s="109">
        <f t="shared" si="275"/>
        <v>0</v>
      </c>
      <c r="AD2431" s="109">
        <f>IF(C2431=A_Stammdaten!$B$12,E_SAV!$S2431-E_SAV!$AE2431,HLOOKUP(A_Stammdaten!$B$12-1,$AF$4:$AL$4004,ROW(C2431)-3,FALSE)-$AE2431)</f>
        <v>0</v>
      </c>
      <c r="AE2431" s="109">
        <f>HLOOKUP(A_Stammdaten!$B$12,$AF$4:$AL$4004,ROW(C2431)-3,FALSE)</f>
        <v>0</v>
      </c>
      <c r="AF2431" s="109">
        <f t="shared" si="273"/>
        <v>0</v>
      </c>
      <c r="AG2431" s="109">
        <f t="shared" si="278"/>
        <v>0</v>
      </c>
      <c r="AH2431" s="109">
        <f t="shared" si="278"/>
        <v>0</v>
      </c>
      <c r="AI2431" s="109">
        <f t="shared" si="278"/>
        <v>0</v>
      </c>
      <c r="AJ2431" s="109">
        <f t="shared" si="277"/>
        <v>0</v>
      </c>
      <c r="AK2431" s="109">
        <f t="shared" si="277"/>
        <v>0</v>
      </c>
      <c r="AL2431" s="109">
        <f t="shared" si="277"/>
        <v>0</v>
      </c>
    </row>
    <row r="2432" spans="1:38" x14ac:dyDescent="0.3">
      <c r="A2432" s="421"/>
      <c r="B2432" s="421"/>
      <c r="C2432" s="422"/>
      <c r="D2432" s="423"/>
      <c r="E2432" s="421"/>
      <c r="F2432" s="421"/>
      <c r="G2432" s="421"/>
      <c r="H2432" s="421"/>
      <c r="I2432" s="421"/>
      <c r="J2432" s="421"/>
      <c r="K2432" s="421"/>
      <c r="L2432" s="421"/>
      <c r="M2432" s="423"/>
      <c r="N2432" s="340">
        <f>IF(C2432&gt;A_Stammdaten!$B$12,0,SUM(E2432,F2432,H2432,J2432:K2432)-SUM(G2432,I2432,L2432:M2432))</f>
        <v>0</v>
      </c>
      <c r="O2432" s="421"/>
      <c r="P2432" s="421"/>
      <c r="Q2432" s="421"/>
      <c r="R2432" s="421"/>
      <c r="S2432" s="108">
        <f t="shared" si="274"/>
        <v>0</v>
      </c>
      <c r="T2432" s="341">
        <f>IF(ISBLANK($B2432),0,VLOOKUP($B2432,Listen!$A$2:$C$45,2,FALSE))</f>
        <v>0</v>
      </c>
      <c r="U2432" s="341">
        <f>IF(ISBLANK($B2432),0,VLOOKUP($B2432,Listen!$A$2:$C$45,3,FALSE))</f>
        <v>0</v>
      </c>
      <c r="V2432" s="342">
        <f t="shared" si="272"/>
        <v>0</v>
      </c>
      <c r="W2432" s="342">
        <f t="shared" si="279"/>
        <v>0</v>
      </c>
      <c r="X2432" s="342">
        <f t="shared" si="279"/>
        <v>0</v>
      </c>
      <c r="Y2432" s="342">
        <f t="shared" si="279"/>
        <v>0</v>
      </c>
      <c r="Z2432" s="342">
        <f t="shared" si="279"/>
        <v>0</v>
      </c>
      <c r="AA2432" s="342">
        <f t="shared" si="279"/>
        <v>0</v>
      </c>
      <c r="AB2432" s="342">
        <f t="shared" si="279"/>
        <v>0</v>
      </c>
      <c r="AC2432" s="109">
        <f t="shared" si="275"/>
        <v>0</v>
      </c>
      <c r="AD2432" s="109">
        <f>IF(C2432=A_Stammdaten!$B$12,E_SAV!$S2432-E_SAV!$AE2432,HLOOKUP(A_Stammdaten!$B$12-1,$AF$4:$AL$4004,ROW(C2432)-3,FALSE)-$AE2432)</f>
        <v>0</v>
      </c>
      <c r="AE2432" s="109">
        <f>HLOOKUP(A_Stammdaten!$B$12,$AF$4:$AL$4004,ROW(C2432)-3,FALSE)</f>
        <v>0</v>
      </c>
      <c r="AF2432" s="109">
        <f t="shared" si="273"/>
        <v>0</v>
      </c>
      <c r="AG2432" s="109">
        <f t="shared" si="278"/>
        <v>0</v>
      </c>
      <c r="AH2432" s="109">
        <f t="shared" si="278"/>
        <v>0</v>
      </c>
      <c r="AI2432" s="109">
        <f t="shared" si="278"/>
        <v>0</v>
      </c>
      <c r="AJ2432" s="109">
        <f t="shared" si="277"/>
        <v>0</v>
      </c>
      <c r="AK2432" s="109">
        <f t="shared" si="277"/>
        <v>0</v>
      </c>
      <c r="AL2432" s="109">
        <f t="shared" si="277"/>
        <v>0</v>
      </c>
    </row>
    <row r="2433" spans="1:38" x14ac:dyDescent="0.3">
      <c r="A2433" s="421"/>
      <c r="B2433" s="421"/>
      <c r="C2433" s="422"/>
      <c r="D2433" s="423"/>
      <c r="E2433" s="421"/>
      <c r="F2433" s="421"/>
      <c r="G2433" s="421"/>
      <c r="H2433" s="421"/>
      <c r="I2433" s="421"/>
      <c r="J2433" s="421"/>
      <c r="K2433" s="421"/>
      <c r="L2433" s="421"/>
      <c r="M2433" s="423"/>
      <c r="N2433" s="340">
        <f>IF(C2433&gt;A_Stammdaten!$B$12,0,SUM(E2433,F2433,H2433,J2433:K2433)-SUM(G2433,I2433,L2433:M2433))</f>
        <v>0</v>
      </c>
      <c r="O2433" s="421"/>
      <c r="P2433" s="421"/>
      <c r="Q2433" s="421"/>
      <c r="R2433" s="421"/>
      <c r="S2433" s="108">
        <f t="shared" si="274"/>
        <v>0</v>
      </c>
      <c r="T2433" s="341">
        <f>IF(ISBLANK($B2433),0,VLOOKUP($B2433,Listen!$A$2:$C$45,2,FALSE))</f>
        <v>0</v>
      </c>
      <c r="U2433" s="341">
        <f>IF(ISBLANK($B2433),0,VLOOKUP($B2433,Listen!$A$2:$C$45,3,FALSE))</f>
        <v>0</v>
      </c>
      <c r="V2433" s="342">
        <f t="shared" si="272"/>
        <v>0</v>
      </c>
      <c r="W2433" s="342">
        <f t="shared" si="279"/>
        <v>0</v>
      </c>
      <c r="X2433" s="342">
        <f t="shared" si="279"/>
        <v>0</v>
      </c>
      <c r="Y2433" s="342">
        <f t="shared" si="279"/>
        <v>0</v>
      </c>
      <c r="Z2433" s="342">
        <f t="shared" si="279"/>
        <v>0</v>
      </c>
      <c r="AA2433" s="342">
        <f t="shared" si="279"/>
        <v>0</v>
      </c>
      <c r="AB2433" s="342">
        <f t="shared" si="279"/>
        <v>0</v>
      </c>
      <c r="AC2433" s="109">
        <f t="shared" si="275"/>
        <v>0</v>
      </c>
      <c r="AD2433" s="109">
        <f>IF(C2433=A_Stammdaten!$B$12,E_SAV!$S2433-E_SAV!$AE2433,HLOOKUP(A_Stammdaten!$B$12-1,$AF$4:$AL$4004,ROW(C2433)-3,FALSE)-$AE2433)</f>
        <v>0</v>
      </c>
      <c r="AE2433" s="109">
        <f>HLOOKUP(A_Stammdaten!$B$12,$AF$4:$AL$4004,ROW(C2433)-3,FALSE)</f>
        <v>0</v>
      </c>
      <c r="AF2433" s="109">
        <f t="shared" si="273"/>
        <v>0</v>
      </c>
      <c r="AG2433" s="109">
        <f t="shared" si="278"/>
        <v>0</v>
      </c>
      <c r="AH2433" s="109">
        <f t="shared" si="278"/>
        <v>0</v>
      </c>
      <c r="AI2433" s="109">
        <f t="shared" si="278"/>
        <v>0</v>
      </c>
      <c r="AJ2433" s="109">
        <f t="shared" si="277"/>
        <v>0</v>
      </c>
      <c r="AK2433" s="109">
        <f t="shared" si="277"/>
        <v>0</v>
      </c>
      <c r="AL2433" s="109">
        <f t="shared" si="277"/>
        <v>0</v>
      </c>
    </row>
    <row r="2434" spans="1:38" x14ac:dyDescent="0.3">
      <c r="A2434" s="421"/>
      <c r="B2434" s="421"/>
      <c r="C2434" s="422"/>
      <c r="D2434" s="423"/>
      <c r="E2434" s="421"/>
      <c r="F2434" s="421"/>
      <c r="G2434" s="421"/>
      <c r="H2434" s="421"/>
      <c r="I2434" s="421"/>
      <c r="J2434" s="421"/>
      <c r="K2434" s="421"/>
      <c r="L2434" s="421"/>
      <c r="M2434" s="423"/>
      <c r="N2434" s="340">
        <f>IF(C2434&gt;A_Stammdaten!$B$12,0,SUM(E2434,F2434,H2434,J2434:K2434)-SUM(G2434,I2434,L2434:M2434))</f>
        <v>0</v>
      </c>
      <c r="O2434" s="421"/>
      <c r="P2434" s="421"/>
      <c r="Q2434" s="421"/>
      <c r="R2434" s="421"/>
      <c r="S2434" s="108">
        <f t="shared" si="274"/>
        <v>0</v>
      </c>
      <c r="T2434" s="341">
        <f>IF(ISBLANK($B2434),0,VLOOKUP($B2434,Listen!$A$2:$C$45,2,FALSE))</f>
        <v>0</v>
      </c>
      <c r="U2434" s="341">
        <f>IF(ISBLANK($B2434),0,VLOOKUP($B2434,Listen!$A$2:$C$45,3,FALSE))</f>
        <v>0</v>
      </c>
      <c r="V2434" s="342">
        <f t="shared" ref="V2434:V2497" si="280">$T2434</f>
        <v>0</v>
      </c>
      <c r="W2434" s="342">
        <f t="shared" si="279"/>
        <v>0</v>
      </c>
      <c r="X2434" s="342">
        <f t="shared" si="279"/>
        <v>0</v>
      </c>
      <c r="Y2434" s="342">
        <f t="shared" si="279"/>
        <v>0</v>
      </c>
      <c r="Z2434" s="342">
        <f t="shared" si="279"/>
        <v>0</v>
      </c>
      <c r="AA2434" s="342">
        <f t="shared" si="279"/>
        <v>0</v>
      </c>
      <c r="AB2434" s="342">
        <f t="shared" si="279"/>
        <v>0</v>
      </c>
      <c r="AC2434" s="109">
        <f t="shared" si="275"/>
        <v>0</v>
      </c>
      <c r="AD2434" s="109">
        <f>IF(C2434=A_Stammdaten!$B$12,E_SAV!$S2434-E_SAV!$AE2434,HLOOKUP(A_Stammdaten!$B$12-1,$AF$4:$AL$4004,ROW(C2434)-3,FALSE)-$AE2434)</f>
        <v>0</v>
      </c>
      <c r="AE2434" s="109">
        <f>HLOOKUP(A_Stammdaten!$B$12,$AF$4:$AL$4004,ROW(C2434)-3,FALSE)</f>
        <v>0</v>
      </c>
      <c r="AF2434" s="109">
        <f t="shared" si="273"/>
        <v>0</v>
      </c>
      <c r="AG2434" s="109">
        <f t="shared" si="278"/>
        <v>0</v>
      </c>
      <c r="AH2434" s="109">
        <f t="shared" si="278"/>
        <v>0</v>
      </c>
      <c r="AI2434" s="109">
        <f t="shared" si="278"/>
        <v>0</v>
      </c>
      <c r="AJ2434" s="109">
        <f t="shared" si="277"/>
        <v>0</v>
      </c>
      <c r="AK2434" s="109">
        <f t="shared" si="277"/>
        <v>0</v>
      </c>
      <c r="AL2434" s="109">
        <f t="shared" si="277"/>
        <v>0</v>
      </c>
    </row>
    <row r="2435" spans="1:38" x14ac:dyDescent="0.3">
      <c r="A2435" s="421"/>
      <c r="B2435" s="421"/>
      <c r="C2435" s="422"/>
      <c r="D2435" s="423"/>
      <c r="E2435" s="421"/>
      <c r="F2435" s="421"/>
      <c r="G2435" s="421"/>
      <c r="H2435" s="421"/>
      <c r="I2435" s="421"/>
      <c r="J2435" s="421"/>
      <c r="K2435" s="421"/>
      <c r="L2435" s="421"/>
      <c r="M2435" s="423"/>
      <c r="N2435" s="340">
        <f>IF(C2435&gt;A_Stammdaten!$B$12,0,SUM(E2435,F2435,H2435,J2435:K2435)-SUM(G2435,I2435,L2435:M2435))</f>
        <v>0</v>
      </c>
      <c r="O2435" s="421"/>
      <c r="P2435" s="421"/>
      <c r="Q2435" s="421"/>
      <c r="R2435" s="421"/>
      <c r="S2435" s="108">
        <f t="shared" si="274"/>
        <v>0</v>
      </c>
      <c r="T2435" s="341">
        <f>IF(ISBLANK($B2435),0,VLOOKUP($B2435,Listen!$A$2:$C$45,2,FALSE))</f>
        <v>0</v>
      </c>
      <c r="U2435" s="341">
        <f>IF(ISBLANK($B2435),0,VLOOKUP($B2435,Listen!$A$2:$C$45,3,FALSE))</f>
        <v>0</v>
      </c>
      <c r="V2435" s="342">
        <f t="shared" si="280"/>
        <v>0</v>
      </c>
      <c r="W2435" s="342">
        <f t="shared" si="279"/>
        <v>0</v>
      </c>
      <c r="X2435" s="342">
        <f t="shared" si="279"/>
        <v>0</v>
      </c>
      <c r="Y2435" s="342">
        <f t="shared" si="279"/>
        <v>0</v>
      </c>
      <c r="Z2435" s="342">
        <f t="shared" si="279"/>
        <v>0</v>
      </c>
      <c r="AA2435" s="342">
        <f t="shared" si="279"/>
        <v>0</v>
      </c>
      <c r="AB2435" s="342">
        <f t="shared" si="279"/>
        <v>0</v>
      </c>
      <c r="AC2435" s="109">
        <f t="shared" si="275"/>
        <v>0</v>
      </c>
      <c r="AD2435" s="109">
        <f>IF(C2435=A_Stammdaten!$B$12,E_SAV!$S2435-E_SAV!$AE2435,HLOOKUP(A_Stammdaten!$B$12-1,$AF$4:$AL$4004,ROW(C2435)-3,FALSE)-$AE2435)</f>
        <v>0</v>
      </c>
      <c r="AE2435" s="109">
        <f>HLOOKUP(A_Stammdaten!$B$12,$AF$4:$AL$4004,ROW(C2435)-3,FALSE)</f>
        <v>0</v>
      </c>
      <c r="AF2435" s="109">
        <f t="shared" si="273"/>
        <v>0</v>
      </c>
      <c r="AG2435" s="109">
        <f t="shared" si="278"/>
        <v>0</v>
      </c>
      <c r="AH2435" s="109">
        <f t="shared" si="278"/>
        <v>0</v>
      </c>
      <c r="AI2435" s="109">
        <f t="shared" si="278"/>
        <v>0</v>
      </c>
      <c r="AJ2435" s="109">
        <f t="shared" si="277"/>
        <v>0</v>
      </c>
      <c r="AK2435" s="109">
        <f t="shared" si="277"/>
        <v>0</v>
      </c>
      <c r="AL2435" s="109">
        <f t="shared" si="277"/>
        <v>0</v>
      </c>
    </row>
    <row r="2436" spans="1:38" x14ac:dyDescent="0.3">
      <c r="A2436" s="421"/>
      <c r="B2436" s="421"/>
      <c r="C2436" s="422"/>
      <c r="D2436" s="423"/>
      <c r="E2436" s="421"/>
      <c r="F2436" s="421"/>
      <c r="G2436" s="421"/>
      <c r="H2436" s="421"/>
      <c r="I2436" s="421"/>
      <c r="J2436" s="421"/>
      <c r="K2436" s="421"/>
      <c r="L2436" s="421"/>
      <c r="M2436" s="423"/>
      <c r="N2436" s="340">
        <f>IF(C2436&gt;A_Stammdaten!$B$12,0,SUM(E2436,F2436,H2436,J2436:K2436)-SUM(G2436,I2436,L2436:M2436))</f>
        <v>0</v>
      </c>
      <c r="O2436" s="421"/>
      <c r="P2436" s="421"/>
      <c r="Q2436" s="421"/>
      <c r="R2436" s="421"/>
      <c r="S2436" s="108">
        <f t="shared" si="274"/>
        <v>0</v>
      </c>
      <c r="T2436" s="341">
        <f>IF(ISBLANK($B2436),0,VLOOKUP($B2436,Listen!$A$2:$C$45,2,FALSE))</f>
        <v>0</v>
      </c>
      <c r="U2436" s="341">
        <f>IF(ISBLANK($B2436),0,VLOOKUP($B2436,Listen!$A$2:$C$45,3,FALSE))</f>
        <v>0</v>
      </c>
      <c r="V2436" s="342">
        <f t="shared" si="280"/>
        <v>0</v>
      </c>
      <c r="W2436" s="342">
        <f t="shared" si="279"/>
        <v>0</v>
      </c>
      <c r="X2436" s="342">
        <f t="shared" si="279"/>
        <v>0</v>
      </c>
      <c r="Y2436" s="342">
        <f t="shared" si="279"/>
        <v>0</v>
      </c>
      <c r="Z2436" s="342">
        <f t="shared" si="279"/>
        <v>0</v>
      </c>
      <c r="AA2436" s="342">
        <f t="shared" si="279"/>
        <v>0</v>
      </c>
      <c r="AB2436" s="342">
        <f t="shared" si="279"/>
        <v>0</v>
      </c>
      <c r="AC2436" s="109">
        <f t="shared" si="275"/>
        <v>0</v>
      </c>
      <c r="AD2436" s="109">
        <f>IF(C2436=A_Stammdaten!$B$12,E_SAV!$S2436-E_SAV!$AE2436,HLOOKUP(A_Stammdaten!$B$12-1,$AF$4:$AL$4004,ROW(C2436)-3,FALSE)-$AE2436)</f>
        <v>0</v>
      </c>
      <c r="AE2436" s="109">
        <f>HLOOKUP(A_Stammdaten!$B$12,$AF$4:$AL$4004,ROW(C2436)-3,FALSE)</f>
        <v>0</v>
      </c>
      <c r="AF2436" s="109">
        <f t="shared" si="273"/>
        <v>0</v>
      </c>
      <c r="AG2436" s="109">
        <f t="shared" si="278"/>
        <v>0</v>
      </c>
      <c r="AH2436" s="109">
        <f t="shared" si="278"/>
        <v>0</v>
      </c>
      <c r="AI2436" s="109">
        <f t="shared" si="278"/>
        <v>0</v>
      </c>
      <c r="AJ2436" s="109">
        <f t="shared" si="277"/>
        <v>0</v>
      </c>
      <c r="AK2436" s="109">
        <f t="shared" si="277"/>
        <v>0</v>
      </c>
      <c r="AL2436" s="109">
        <f t="shared" si="277"/>
        <v>0</v>
      </c>
    </row>
    <row r="2437" spans="1:38" x14ac:dyDescent="0.3">
      <c r="A2437" s="421"/>
      <c r="B2437" s="421"/>
      <c r="C2437" s="422"/>
      <c r="D2437" s="423"/>
      <c r="E2437" s="421"/>
      <c r="F2437" s="421"/>
      <c r="G2437" s="421"/>
      <c r="H2437" s="421"/>
      <c r="I2437" s="421"/>
      <c r="J2437" s="421"/>
      <c r="K2437" s="421"/>
      <c r="L2437" s="421"/>
      <c r="M2437" s="423"/>
      <c r="N2437" s="340">
        <f>IF(C2437&gt;A_Stammdaten!$B$12,0,SUM(E2437,F2437,H2437,J2437:K2437)-SUM(G2437,I2437,L2437:M2437))</f>
        <v>0</v>
      </c>
      <c r="O2437" s="421"/>
      <c r="P2437" s="421"/>
      <c r="Q2437" s="421"/>
      <c r="R2437" s="421"/>
      <c r="S2437" s="108">
        <f t="shared" si="274"/>
        <v>0</v>
      </c>
      <c r="T2437" s="341">
        <f>IF(ISBLANK($B2437),0,VLOOKUP($B2437,Listen!$A$2:$C$45,2,FALSE))</f>
        <v>0</v>
      </c>
      <c r="U2437" s="341">
        <f>IF(ISBLANK($B2437),0,VLOOKUP($B2437,Listen!$A$2:$C$45,3,FALSE))</f>
        <v>0</v>
      </c>
      <c r="V2437" s="342">
        <f t="shared" si="280"/>
        <v>0</v>
      </c>
      <c r="W2437" s="342">
        <f t="shared" si="279"/>
        <v>0</v>
      </c>
      <c r="X2437" s="342">
        <f t="shared" si="279"/>
        <v>0</v>
      </c>
      <c r="Y2437" s="342">
        <f t="shared" si="279"/>
        <v>0</v>
      </c>
      <c r="Z2437" s="342">
        <f t="shared" si="279"/>
        <v>0</v>
      </c>
      <c r="AA2437" s="342">
        <f t="shared" si="279"/>
        <v>0</v>
      </c>
      <c r="AB2437" s="342">
        <f t="shared" si="279"/>
        <v>0</v>
      </c>
      <c r="AC2437" s="109">
        <f t="shared" si="275"/>
        <v>0</v>
      </c>
      <c r="AD2437" s="109">
        <f>IF(C2437=A_Stammdaten!$B$12,E_SAV!$S2437-E_SAV!$AE2437,HLOOKUP(A_Stammdaten!$B$12-1,$AF$4:$AL$4004,ROW(C2437)-3,FALSE)-$AE2437)</f>
        <v>0</v>
      </c>
      <c r="AE2437" s="109">
        <f>HLOOKUP(A_Stammdaten!$B$12,$AF$4:$AL$4004,ROW(C2437)-3,FALSE)</f>
        <v>0</v>
      </c>
      <c r="AF2437" s="109">
        <f t="shared" ref="AF2437:AF2500" si="281">IF(OR($C2437=0,$S2437=0),0,IF($C2437&lt;=AF$4,$S2437-$S2437/V2437*(AF$4-$C2437+1),0))</f>
        <v>0</v>
      </c>
      <c r="AG2437" s="109">
        <f t="shared" si="278"/>
        <v>0</v>
      </c>
      <c r="AH2437" s="109">
        <f t="shared" si="278"/>
        <v>0</v>
      </c>
      <c r="AI2437" s="109">
        <f t="shared" si="278"/>
        <v>0</v>
      </c>
      <c r="AJ2437" s="109">
        <f t="shared" si="277"/>
        <v>0</v>
      </c>
      <c r="AK2437" s="109">
        <f t="shared" si="277"/>
        <v>0</v>
      </c>
      <c r="AL2437" s="109">
        <f t="shared" si="277"/>
        <v>0</v>
      </c>
    </row>
    <row r="2438" spans="1:38" x14ac:dyDescent="0.3">
      <c r="A2438" s="421"/>
      <c r="B2438" s="421"/>
      <c r="C2438" s="422"/>
      <c r="D2438" s="423"/>
      <c r="E2438" s="421"/>
      <c r="F2438" s="421"/>
      <c r="G2438" s="421"/>
      <c r="H2438" s="421"/>
      <c r="I2438" s="421"/>
      <c r="J2438" s="421"/>
      <c r="K2438" s="421"/>
      <c r="L2438" s="421"/>
      <c r="M2438" s="423"/>
      <c r="N2438" s="340">
        <f>IF(C2438&gt;A_Stammdaten!$B$12,0,SUM(E2438,F2438,H2438,J2438:K2438)-SUM(G2438,I2438,L2438:M2438))</f>
        <v>0</v>
      </c>
      <c r="O2438" s="421"/>
      <c r="P2438" s="421"/>
      <c r="Q2438" s="421"/>
      <c r="R2438" s="421"/>
      <c r="S2438" s="108">
        <f t="shared" ref="S2438:S2501" si="282">N2438-SUM(O2438:R2438)</f>
        <v>0</v>
      </c>
      <c r="T2438" s="341">
        <f>IF(ISBLANK($B2438),0,VLOOKUP($B2438,Listen!$A$2:$C$45,2,FALSE))</f>
        <v>0</v>
      </c>
      <c r="U2438" s="341">
        <f>IF(ISBLANK($B2438),0,VLOOKUP($B2438,Listen!$A$2:$C$45,3,FALSE))</f>
        <v>0</v>
      </c>
      <c r="V2438" s="342">
        <f t="shared" si="280"/>
        <v>0</v>
      </c>
      <c r="W2438" s="342">
        <f t="shared" si="279"/>
        <v>0</v>
      </c>
      <c r="X2438" s="342">
        <f t="shared" si="279"/>
        <v>0</v>
      </c>
      <c r="Y2438" s="342">
        <f t="shared" si="279"/>
        <v>0</v>
      </c>
      <c r="Z2438" s="342">
        <f t="shared" si="279"/>
        <v>0</v>
      </c>
      <c r="AA2438" s="342">
        <f t="shared" si="279"/>
        <v>0</v>
      </c>
      <c r="AB2438" s="342">
        <f t="shared" si="279"/>
        <v>0</v>
      </c>
      <c r="AC2438" s="109">
        <f t="shared" ref="AC2438:AC2501" si="283">AE2438+AD2438</f>
        <v>0</v>
      </c>
      <c r="AD2438" s="109">
        <f>IF(C2438=A_Stammdaten!$B$12,E_SAV!$S2438-E_SAV!$AE2438,HLOOKUP(A_Stammdaten!$B$12-1,$AF$4:$AL$4004,ROW(C2438)-3,FALSE)-$AE2438)</f>
        <v>0</v>
      </c>
      <c r="AE2438" s="109">
        <f>HLOOKUP(A_Stammdaten!$B$12,$AF$4:$AL$4004,ROW(C2438)-3,FALSE)</f>
        <v>0</v>
      </c>
      <c r="AF2438" s="109">
        <f t="shared" si="281"/>
        <v>0</v>
      </c>
      <c r="AG2438" s="109">
        <f t="shared" si="278"/>
        <v>0</v>
      </c>
      <c r="AH2438" s="109">
        <f t="shared" si="278"/>
        <v>0</v>
      </c>
      <c r="AI2438" s="109">
        <f t="shared" si="278"/>
        <v>0</v>
      </c>
      <c r="AJ2438" s="109">
        <f t="shared" si="277"/>
        <v>0</v>
      </c>
      <c r="AK2438" s="109">
        <f t="shared" si="277"/>
        <v>0</v>
      </c>
      <c r="AL2438" s="109">
        <f t="shared" si="277"/>
        <v>0</v>
      </c>
    </row>
    <row r="2439" spans="1:38" x14ac:dyDescent="0.3">
      <c r="A2439" s="421"/>
      <c r="B2439" s="421"/>
      <c r="C2439" s="422"/>
      <c r="D2439" s="423"/>
      <c r="E2439" s="421"/>
      <c r="F2439" s="421"/>
      <c r="G2439" s="421"/>
      <c r="H2439" s="421"/>
      <c r="I2439" s="421"/>
      <c r="J2439" s="421"/>
      <c r="K2439" s="421"/>
      <c r="L2439" s="421"/>
      <c r="M2439" s="423"/>
      <c r="N2439" s="340">
        <f>IF(C2439&gt;A_Stammdaten!$B$12,0,SUM(E2439,F2439,H2439,J2439:K2439)-SUM(G2439,I2439,L2439:M2439))</f>
        <v>0</v>
      </c>
      <c r="O2439" s="421"/>
      <c r="P2439" s="421"/>
      <c r="Q2439" s="421"/>
      <c r="R2439" s="421"/>
      <c r="S2439" s="108">
        <f t="shared" si="282"/>
        <v>0</v>
      </c>
      <c r="T2439" s="341">
        <f>IF(ISBLANK($B2439),0,VLOOKUP($B2439,Listen!$A$2:$C$45,2,FALSE))</f>
        <v>0</v>
      </c>
      <c r="U2439" s="341">
        <f>IF(ISBLANK($B2439),0,VLOOKUP($B2439,Listen!$A$2:$C$45,3,FALSE))</f>
        <v>0</v>
      </c>
      <c r="V2439" s="342">
        <f t="shared" si="280"/>
        <v>0</v>
      </c>
      <c r="W2439" s="342">
        <f t="shared" si="279"/>
        <v>0</v>
      </c>
      <c r="X2439" s="342">
        <f t="shared" si="279"/>
        <v>0</v>
      </c>
      <c r="Y2439" s="342">
        <f t="shared" si="279"/>
        <v>0</v>
      </c>
      <c r="Z2439" s="342">
        <f t="shared" si="279"/>
        <v>0</v>
      </c>
      <c r="AA2439" s="342">
        <f t="shared" si="279"/>
        <v>0</v>
      </c>
      <c r="AB2439" s="342">
        <f t="shared" si="279"/>
        <v>0</v>
      </c>
      <c r="AC2439" s="109">
        <f t="shared" si="283"/>
        <v>0</v>
      </c>
      <c r="AD2439" s="109">
        <f>IF(C2439=A_Stammdaten!$B$12,E_SAV!$S2439-E_SAV!$AE2439,HLOOKUP(A_Stammdaten!$B$12-1,$AF$4:$AL$4004,ROW(C2439)-3,FALSE)-$AE2439)</f>
        <v>0</v>
      </c>
      <c r="AE2439" s="109">
        <f>HLOOKUP(A_Stammdaten!$B$12,$AF$4:$AL$4004,ROW(C2439)-3,FALSE)</f>
        <v>0</v>
      </c>
      <c r="AF2439" s="109">
        <f t="shared" si="281"/>
        <v>0</v>
      </c>
      <c r="AG2439" s="109">
        <f t="shared" si="278"/>
        <v>0</v>
      </c>
      <c r="AH2439" s="109">
        <f t="shared" si="278"/>
        <v>0</v>
      </c>
      <c r="AI2439" s="109">
        <f t="shared" si="278"/>
        <v>0</v>
      </c>
      <c r="AJ2439" s="109">
        <f t="shared" si="277"/>
        <v>0</v>
      </c>
      <c r="AK2439" s="109">
        <f t="shared" si="277"/>
        <v>0</v>
      </c>
      <c r="AL2439" s="109">
        <f t="shared" si="277"/>
        <v>0</v>
      </c>
    </row>
    <row r="2440" spans="1:38" x14ac:dyDescent="0.3">
      <c r="A2440" s="421"/>
      <c r="B2440" s="421"/>
      <c r="C2440" s="422"/>
      <c r="D2440" s="423"/>
      <c r="E2440" s="421"/>
      <c r="F2440" s="421"/>
      <c r="G2440" s="421"/>
      <c r="H2440" s="421"/>
      <c r="I2440" s="421"/>
      <c r="J2440" s="421"/>
      <c r="K2440" s="421"/>
      <c r="L2440" s="421"/>
      <c r="M2440" s="423"/>
      <c r="N2440" s="340">
        <f>IF(C2440&gt;A_Stammdaten!$B$12,0,SUM(E2440,F2440,H2440,J2440:K2440)-SUM(G2440,I2440,L2440:M2440))</f>
        <v>0</v>
      </c>
      <c r="O2440" s="421"/>
      <c r="P2440" s="421"/>
      <c r="Q2440" s="421"/>
      <c r="R2440" s="421"/>
      <c r="S2440" s="108">
        <f t="shared" si="282"/>
        <v>0</v>
      </c>
      <c r="T2440" s="341">
        <f>IF(ISBLANK($B2440),0,VLOOKUP($B2440,Listen!$A$2:$C$45,2,FALSE))</f>
        <v>0</v>
      </c>
      <c r="U2440" s="341">
        <f>IF(ISBLANK($B2440),0,VLOOKUP($B2440,Listen!$A$2:$C$45,3,FALSE))</f>
        <v>0</v>
      </c>
      <c r="V2440" s="342">
        <f t="shared" si="280"/>
        <v>0</v>
      </c>
      <c r="W2440" s="342">
        <f t="shared" si="279"/>
        <v>0</v>
      </c>
      <c r="X2440" s="342">
        <f t="shared" si="279"/>
        <v>0</v>
      </c>
      <c r="Y2440" s="342">
        <f t="shared" si="279"/>
        <v>0</v>
      </c>
      <c r="Z2440" s="342">
        <f t="shared" si="279"/>
        <v>0</v>
      </c>
      <c r="AA2440" s="342">
        <f t="shared" si="279"/>
        <v>0</v>
      </c>
      <c r="AB2440" s="342">
        <f t="shared" si="279"/>
        <v>0</v>
      </c>
      <c r="AC2440" s="109">
        <f t="shared" si="283"/>
        <v>0</v>
      </c>
      <c r="AD2440" s="109">
        <f>IF(C2440=A_Stammdaten!$B$12,E_SAV!$S2440-E_SAV!$AE2440,HLOOKUP(A_Stammdaten!$B$12-1,$AF$4:$AL$4004,ROW(C2440)-3,FALSE)-$AE2440)</f>
        <v>0</v>
      </c>
      <c r="AE2440" s="109">
        <f>HLOOKUP(A_Stammdaten!$B$12,$AF$4:$AL$4004,ROW(C2440)-3,FALSE)</f>
        <v>0</v>
      </c>
      <c r="AF2440" s="109">
        <f t="shared" si="281"/>
        <v>0</v>
      </c>
      <c r="AG2440" s="109">
        <f t="shared" si="278"/>
        <v>0</v>
      </c>
      <c r="AH2440" s="109">
        <f t="shared" si="278"/>
        <v>0</v>
      </c>
      <c r="AI2440" s="109">
        <f t="shared" si="278"/>
        <v>0</v>
      </c>
      <c r="AJ2440" s="109">
        <f t="shared" si="277"/>
        <v>0</v>
      </c>
      <c r="AK2440" s="109">
        <f t="shared" si="277"/>
        <v>0</v>
      </c>
      <c r="AL2440" s="109">
        <f t="shared" si="277"/>
        <v>0</v>
      </c>
    </row>
    <row r="2441" spans="1:38" x14ac:dyDescent="0.3">
      <c r="A2441" s="421"/>
      <c r="B2441" s="421"/>
      <c r="C2441" s="422"/>
      <c r="D2441" s="423"/>
      <c r="E2441" s="421"/>
      <c r="F2441" s="421"/>
      <c r="G2441" s="421"/>
      <c r="H2441" s="421"/>
      <c r="I2441" s="421"/>
      <c r="J2441" s="421"/>
      <c r="K2441" s="421"/>
      <c r="L2441" s="421"/>
      <c r="M2441" s="423"/>
      <c r="N2441" s="340">
        <f>IF(C2441&gt;A_Stammdaten!$B$12,0,SUM(E2441,F2441,H2441,J2441:K2441)-SUM(G2441,I2441,L2441:M2441))</f>
        <v>0</v>
      </c>
      <c r="O2441" s="421"/>
      <c r="P2441" s="421"/>
      <c r="Q2441" s="421"/>
      <c r="R2441" s="421"/>
      <c r="S2441" s="108">
        <f t="shared" si="282"/>
        <v>0</v>
      </c>
      <c r="T2441" s="341">
        <f>IF(ISBLANK($B2441),0,VLOOKUP($B2441,Listen!$A$2:$C$45,2,FALSE))</f>
        <v>0</v>
      </c>
      <c r="U2441" s="341">
        <f>IF(ISBLANK($B2441),0,VLOOKUP($B2441,Listen!$A$2:$C$45,3,FALSE))</f>
        <v>0</v>
      </c>
      <c r="V2441" s="342">
        <f t="shared" si="280"/>
        <v>0</v>
      </c>
      <c r="W2441" s="342">
        <f t="shared" si="279"/>
        <v>0</v>
      </c>
      <c r="X2441" s="342">
        <f t="shared" si="279"/>
        <v>0</v>
      </c>
      <c r="Y2441" s="342">
        <f t="shared" si="279"/>
        <v>0</v>
      </c>
      <c r="Z2441" s="342">
        <f t="shared" si="279"/>
        <v>0</v>
      </c>
      <c r="AA2441" s="342">
        <f t="shared" si="279"/>
        <v>0</v>
      </c>
      <c r="AB2441" s="342">
        <f t="shared" si="279"/>
        <v>0</v>
      </c>
      <c r="AC2441" s="109">
        <f t="shared" si="283"/>
        <v>0</v>
      </c>
      <c r="AD2441" s="109">
        <f>IF(C2441=A_Stammdaten!$B$12,E_SAV!$S2441-E_SAV!$AE2441,HLOOKUP(A_Stammdaten!$B$12-1,$AF$4:$AL$4004,ROW(C2441)-3,FALSE)-$AE2441)</f>
        <v>0</v>
      </c>
      <c r="AE2441" s="109">
        <f>HLOOKUP(A_Stammdaten!$B$12,$AF$4:$AL$4004,ROW(C2441)-3,FALSE)</f>
        <v>0</v>
      </c>
      <c r="AF2441" s="109">
        <f t="shared" si="281"/>
        <v>0</v>
      </c>
      <c r="AG2441" s="109">
        <f t="shared" si="278"/>
        <v>0</v>
      </c>
      <c r="AH2441" s="109">
        <f t="shared" si="278"/>
        <v>0</v>
      </c>
      <c r="AI2441" s="109">
        <f t="shared" si="278"/>
        <v>0</v>
      </c>
      <c r="AJ2441" s="109">
        <f t="shared" si="277"/>
        <v>0</v>
      </c>
      <c r="AK2441" s="109">
        <f t="shared" si="277"/>
        <v>0</v>
      </c>
      <c r="AL2441" s="109">
        <f t="shared" si="277"/>
        <v>0</v>
      </c>
    </row>
    <row r="2442" spans="1:38" x14ac:dyDescent="0.3">
      <c r="A2442" s="421"/>
      <c r="B2442" s="421"/>
      <c r="C2442" s="422"/>
      <c r="D2442" s="423"/>
      <c r="E2442" s="421"/>
      <c r="F2442" s="421"/>
      <c r="G2442" s="421"/>
      <c r="H2442" s="421"/>
      <c r="I2442" s="421"/>
      <c r="J2442" s="421"/>
      <c r="K2442" s="421"/>
      <c r="L2442" s="421"/>
      <c r="M2442" s="423"/>
      <c r="N2442" s="340">
        <f>IF(C2442&gt;A_Stammdaten!$B$12,0,SUM(E2442,F2442,H2442,J2442:K2442)-SUM(G2442,I2442,L2442:M2442))</f>
        <v>0</v>
      </c>
      <c r="O2442" s="421"/>
      <c r="P2442" s="421"/>
      <c r="Q2442" s="421"/>
      <c r="R2442" s="421"/>
      <c r="S2442" s="108">
        <f t="shared" si="282"/>
        <v>0</v>
      </c>
      <c r="T2442" s="341">
        <f>IF(ISBLANK($B2442),0,VLOOKUP($B2442,Listen!$A$2:$C$45,2,FALSE))</f>
        <v>0</v>
      </c>
      <c r="U2442" s="341">
        <f>IF(ISBLANK($B2442),0,VLOOKUP($B2442,Listen!$A$2:$C$45,3,FALSE))</f>
        <v>0</v>
      </c>
      <c r="V2442" s="342">
        <f t="shared" si="280"/>
        <v>0</v>
      </c>
      <c r="W2442" s="342">
        <f t="shared" si="279"/>
        <v>0</v>
      </c>
      <c r="X2442" s="342">
        <f t="shared" si="279"/>
        <v>0</v>
      </c>
      <c r="Y2442" s="342">
        <f t="shared" si="279"/>
        <v>0</v>
      </c>
      <c r="Z2442" s="342">
        <f t="shared" si="279"/>
        <v>0</v>
      </c>
      <c r="AA2442" s="342">
        <f t="shared" si="279"/>
        <v>0</v>
      </c>
      <c r="AB2442" s="342">
        <f t="shared" si="279"/>
        <v>0</v>
      </c>
      <c r="AC2442" s="109">
        <f t="shared" si="283"/>
        <v>0</v>
      </c>
      <c r="AD2442" s="109">
        <f>IF(C2442=A_Stammdaten!$B$12,E_SAV!$S2442-E_SAV!$AE2442,HLOOKUP(A_Stammdaten!$B$12-1,$AF$4:$AL$4004,ROW(C2442)-3,FALSE)-$AE2442)</f>
        <v>0</v>
      </c>
      <c r="AE2442" s="109">
        <f>HLOOKUP(A_Stammdaten!$B$12,$AF$4:$AL$4004,ROW(C2442)-3,FALSE)</f>
        <v>0</v>
      </c>
      <c r="AF2442" s="109">
        <f t="shared" si="281"/>
        <v>0</v>
      </c>
      <c r="AG2442" s="109">
        <f t="shared" si="278"/>
        <v>0</v>
      </c>
      <c r="AH2442" s="109">
        <f t="shared" si="278"/>
        <v>0</v>
      </c>
      <c r="AI2442" s="109">
        <f t="shared" si="278"/>
        <v>0</v>
      </c>
      <c r="AJ2442" s="109">
        <f t="shared" si="277"/>
        <v>0</v>
      </c>
      <c r="AK2442" s="109">
        <f t="shared" si="277"/>
        <v>0</v>
      </c>
      <c r="AL2442" s="109">
        <f t="shared" si="277"/>
        <v>0</v>
      </c>
    </row>
    <row r="2443" spans="1:38" x14ac:dyDescent="0.3">
      <c r="A2443" s="421"/>
      <c r="B2443" s="421"/>
      <c r="C2443" s="422"/>
      <c r="D2443" s="423"/>
      <c r="E2443" s="421"/>
      <c r="F2443" s="421"/>
      <c r="G2443" s="421"/>
      <c r="H2443" s="421"/>
      <c r="I2443" s="421"/>
      <c r="J2443" s="421"/>
      <c r="K2443" s="421"/>
      <c r="L2443" s="421"/>
      <c r="M2443" s="423"/>
      <c r="N2443" s="340">
        <f>IF(C2443&gt;A_Stammdaten!$B$12,0,SUM(E2443,F2443,H2443,J2443:K2443)-SUM(G2443,I2443,L2443:M2443))</f>
        <v>0</v>
      </c>
      <c r="O2443" s="421"/>
      <c r="P2443" s="421"/>
      <c r="Q2443" s="421"/>
      <c r="R2443" s="421"/>
      <c r="S2443" s="108">
        <f t="shared" si="282"/>
        <v>0</v>
      </c>
      <c r="T2443" s="341">
        <f>IF(ISBLANK($B2443),0,VLOOKUP($B2443,Listen!$A$2:$C$45,2,FALSE))</f>
        <v>0</v>
      </c>
      <c r="U2443" s="341">
        <f>IF(ISBLANK($B2443),0,VLOOKUP($B2443,Listen!$A$2:$C$45,3,FALSE))</f>
        <v>0</v>
      </c>
      <c r="V2443" s="342">
        <f t="shared" si="280"/>
        <v>0</v>
      </c>
      <c r="W2443" s="342">
        <f t="shared" si="279"/>
        <v>0</v>
      </c>
      <c r="X2443" s="342">
        <f t="shared" si="279"/>
        <v>0</v>
      </c>
      <c r="Y2443" s="342">
        <f t="shared" si="279"/>
        <v>0</v>
      </c>
      <c r="Z2443" s="342">
        <f t="shared" si="279"/>
        <v>0</v>
      </c>
      <c r="AA2443" s="342">
        <f t="shared" si="279"/>
        <v>0</v>
      </c>
      <c r="AB2443" s="342">
        <f t="shared" si="279"/>
        <v>0</v>
      </c>
      <c r="AC2443" s="109">
        <f t="shared" si="283"/>
        <v>0</v>
      </c>
      <c r="AD2443" s="109">
        <f>IF(C2443=A_Stammdaten!$B$12,E_SAV!$S2443-E_SAV!$AE2443,HLOOKUP(A_Stammdaten!$B$12-1,$AF$4:$AL$4004,ROW(C2443)-3,FALSE)-$AE2443)</f>
        <v>0</v>
      </c>
      <c r="AE2443" s="109">
        <f>HLOOKUP(A_Stammdaten!$B$12,$AF$4:$AL$4004,ROW(C2443)-3,FALSE)</f>
        <v>0</v>
      </c>
      <c r="AF2443" s="109">
        <f t="shared" si="281"/>
        <v>0</v>
      </c>
      <c r="AG2443" s="109">
        <f t="shared" si="278"/>
        <v>0</v>
      </c>
      <c r="AH2443" s="109">
        <f t="shared" si="278"/>
        <v>0</v>
      </c>
      <c r="AI2443" s="109">
        <f t="shared" si="278"/>
        <v>0</v>
      </c>
      <c r="AJ2443" s="109">
        <f t="shared" si="277"/>
        <v>0</v>
      </c>
      <c r="AK2443" s="109">
        <f t="shared" si="277"/>
        <v>0</v>
      </c>
      <c r="AL2443" s="109">
        <f t="shared" si="277"/>
        <v>0</v>
      </c>
    </row>
    <row r="2444" spans="1:38" x14ac:dyDescent="0.3">
      <c r="A2444" s="421"/>
      <c r="B2444" s="421"/>
      <c r="C2444" s="422"/>
      <c r="D2444" s="423"/>
      <c r="E2444" s="421"/>
      <c r="F2444" s="421"/>
      <c r="G2444" s="421"/>
      <c r="H2444" s="421"/>
      <c r="I2444" s="421"/>
      <c r="J2444" s="421"/>
      <c r="K2444" s="421"/>
      <c r="L2444" s="421"/>
      <c r="M2444" s="423"/>
      <c r="N2444" s="340">
        <f>IF(C2444&gt;A_Stammdaten!$B$12,0,SUM(E2444,F2444,H2444,J2444:K2444)-SUM(G2444,I2444,L2444:M2444))</f>
        <v>0</v>
      </c>
      <c r="O2444" s="421"/>
      <c r="P2444" s="421"/>
      <c r="Q2444" s="421"/>
      <c r="R2444" s="421"/>
      <c r="S2444" s="108">
        <f t="shared" si="282"/>
        <v>0</v>
      </c>
      <c r="T2444" s="341">
        <f>IF(ISBLANK($B2444),0,VLOOKUP($B2444,Listen!$A$2:$C$45,2,FALSE))</f>
        <v>0</v>
      </c>
      <c r="U2444" s="341">
        <f>IF(ISBLANK($B2444),0,VLOOKUP($B2444,Listen!$A$2:$C$45,3,FALSE))</f>
        <v>0</v>
      </c>
      <c r="V2444" s="342">
        <f t="shared" si="280"/>
        <v>0</v>
      </c>
      <c r="W2444" s="342">
        <f t="shared" si="279"/>
        <v>0</v>
      </c>
      <c r="X2444" s="342">
        <f t="shared" si="279"/>
        <v>0</v>
      </c>
      <c r="Y2444" s="342">
        <f t="shared" si="279"/>
        <v>0</v>
      </c>
      <c r="Z2444" s="342">
        <f t="shared" si="279"/>
        <v>0</v>
      </c>
      <c r="AA2444" s="342">
        <f t="shared" si="279"/>
        <v>0</v>
      </c>
      <c r="AB2444" s="342">
        <f t="shared" si="279"/>
        <v>0</v>
      </c>
      <c r="AC2444" s="109">
        <f t="shared" si="283"/>
        <v>0</v>
      </c>
      <c r="AD2444" s="109">
        <f>IF(C2444=A_Stammdaten!$B$12,E_SAV!$S2444-E_SAV!$AE2444,HLOOKUP(A_Stammdaten!$B$12-1,$AF$4:$AL$4004,ROW(C2444)-3,FALSE)-$AE2444)</f>
        <v>0</v>
      </c>
      <c r="AE2444" s="109">
        <f>HLOOKUP(A_Stammdaten!$B$12,$AF$4:$AL$4004,ROW(C2444)-3,FALSE)</f>
        <v>0</v>
      </c>
      <c r="AF2444" s="109">
        <f t="shared" si="281"/>
        <v>0</v>
      </c>
      <c r="AG2444" s="109">
        <f t="shared" si="278"/>
        <v>0</v>
      </c>
      <c r="AH2444" s="109">
        <f t="shared" si="278"/>
        <v>0</v>
      </c>
      <c r="AI2444" s="109">
        <f t="shared" si="278"/>
        <v>0</v>
      </c>
      <c r="AJ2444" s="109">
        <f t="shared" si="277"/>
        <v>0</v>
      </c>
      <c r="AK2444" s="109">
        <f t="shared" si="277"/>
        <v>0</v>
      </c>
      <c r="AL2444" s="109">
        <f t="shared" si="277"/>
        <v>0</v>
      </c>
    </row>
    <row r="2445" spans="1:38" x14ac:dyDescent="0.3">
      <c r="A2445" s="421"/>
      <c r="B2445" s="421"/>
      <c r="C2445" s="422"/>
      <c r="D2445" s="423"/>
      <c r="E2445" s="421"/>
      <c r="F2445" s="421"/>
      <c r="G2445" s="421"/>
      <c r="H2445" s="421"/>
      <c r="I2445" s="421"/>
      <c r="J2445" s="421"/>
      <c r="K2445" s="421"/>
      <c r="L2445" s="421"/>
      <c r="M2445" s="423"/>
      <c r="N2445" s="340">
        <f>IF(C2445&gt;A_Stammdaten!$B$12,0,SUM(E2445,F2445,H2445,J2445:K2445)-SUM(G2445,I2445,L2445:M2445))</f>
        <v>0</v>
      </c>
      <c r="O2445" s="421"/>
      <c r="P2445" s="421"/>
      <c r="Q2445" s="421"/>
      <c r="R2445" s="421"/>
      <c r="S2445" s="108">
        <f t="shared" si="282"/>
        <v>0</v>
      </c>
      <c r="T2445" s="341">
        <f>IF(ISBLANK($B2445),0,VLOOKUP($B2445,Listen!$A$2:$C$45,2,FALSE))</f>
        <v>0</v>
      </c>
      <c r="U2445" s="341">
        <f>IF(ISBLANK($B2445),0,VLOOKUP($B2445,Listen!$A$2:$C$45,3,FALSE))</f>
        <v>0</v>
      </c>
      <c r="V2445" s="342">
        <f t="shared" si="280"/>
        <v>0</v>
      </c>
      <c r="W2445" s="342">
        <f t="shared" si="279"/>
        <v>0</v>
      </c>
      <c r="X2445" s="342">
        <f t="shared" si="279"/>
        <v>0</v>
      </c>
      <c r="Y2445" s="342">
        <f t="shared" si="279"/>
        <v>0</v>
      </c>
      <c r="Z2445" s="342">
        <f t="shared" si="279"/>
        <v>0</v>
      </c>
      <c r="AA2445" s="342">
        <f t="shared" si="279"/>
        <v>0</v>
      </c>
      <c r="AB2445" s="342">
        <f t="shared" si="279"/>
        <v>0</v>
      </c>
      <c r="AC2445" s="109">
        <f t="shared" si="283"/>
        <v>0</v>
      </c>
      <c r="AD2445" s="109">
        <f>IF(C2445=A_Stammdaten!$B$12,E_SAV!$S2445-E_SAV!$AE2445,HLOOKUP(A_Stammdaten!$B$12-1,$AF$4:$AL$4004,ROW(C2445)-3,FALSE)-$AE2445)</f>
        <v>0</v>
      </c>
      <c r="AE2445" s="109">
        <f>HLOOKUP(A_Stammdaten!$B$12,$AF$4:$AL$4004,ROW(C2445)-3,FALSE)</f>
        <v>0</v>
      </c>
      <c r="AF2445" s="109">
        <f t="shared" si="281"/>
        <v>0</v>
      </c>
      <c r="AG2445" s="109">
        <f t="shared" si="278"/>
        <v>0</v>
      </c>
      <c r="AH2445" s="109">
        <f t="shared" si="278"/>
        <v>0</v>
      </c>
      <c r="AI2445" s="109">
        <f t="shared" si="278"/>
        <v>0</v>
      </c>
      <c r="AJ2445" s="109">
        <f t="shared" si="277"/>
        <v>0</v>
      </c>
      <c r="AK2445" s="109">
        <f t="shared" si="277"/>
        <v>0</v>
      </c>
      <c r="AL2445" s="109">
        <f t="shared" si="277"/>
        <v>0</v>
      </c>
    </row>
    <row r="2446" spans="1:38" x14ac:dyDescent="0.3">
      <c r="A2446" s="421"/>
      <c r="B2446" s="421"/>
      <c r="C2446" s="422"/>
      <c r="D2446" s="423"/>
      <c r="E2446" s="421"/>
      <c r="F2446" s="421"/>
      <c r="G2446" s="421"/>
      <c r="H2446" s="421"/>
      <c r="I2446" s="421"/>
      <c r="J2446" s="421"/>
      <c r="K2446" s="421"/>
      <c r="L2446" s="421"/>
      <c r="M2446" s="423"/>
      <c r="N2446" s="340">
        <f>IF(C2446&gt;A_Stammdaten!$B$12,0,SUM(E2446,F2446,H2446,J2446:K2446)-SUM(G2446,I2446,L2446:M2446))</f>
        <v>0</v>
      </c>
      <c r="O2446" s="421"/>
      <c r="P2446" s="421"/>
      <c r="Q2446" s="421"/>
      <c r="R2446" s="421"/>
      <c r="S2446" s="108">
        <f t="shared" si="282"/>
        <v>0</v>
      </c>
      <c r="T2446" s="341">
        <f>IF(ISBLANK($B2446),0,VLOOKUP($B2446,Listen!$A$2:$C$45,2,FALSE))</f>
        <v>0</v>
      </c>
      <c r="U2446" s="341">
        <f>IF(ISBLANK($B2446),0,VLOOKUP($B2446,Listen!$A$2:$C$45,3,FALSE))</f>
        <v>0</v>
      </c>
      <c r="V2446" s="342">
        <f t="shared" si="280"/>
        <v>0</v>
      </c>
      <c r="W2446" s="342">
        <f t="shared" si="279"/>
        <v>0</v>
      </c>
      <c r="X2446" s="342">
        <f t="shared" si="279"/>
        <v>0</v>
      </c>
      <c r="Y2446" s="342">
        <f t="shared" si="279"/>
        <v>0</v>
      </c>
      <c r="Z2446" s="342">
        <f t="shared" si="279"/>
        <v>0</v>
      </c>
      <c r="AA2446" s="342">
        <f t="shared" si="279"/>
        <v>0</v>
      </c>
      <c r="AB2446" s="342">
        <f t="shared" si="279"/>
        <v>0</v>
      </c>
      <c r="AC2446" s="109">
        <f t="shared" si="283"/>
        <v>0</v>
      </c>
      <c r="AD2446" s="109">
        <f>IF(C2446=A_Stammdaten!$B$12,E_SAV!$S2446-E_SAV!$AE2446,HLOOKUP(A_Stammdaten!$B$12-1,$AF$4:$AL$4004,ROW(C2446)-3,FALSE)-$AE2446)</f>
        <v>0</v>
      </c>
      <c r="AE2446" s="109">
        <f>HLOOKUP(A_Stammdaten!$B$12,$AF$4:$AL$4004,ROW(C2446)-3,FALSE)</f>
        <v>0</v>
      </c>
      <c r="AF2446" s="109">
        <f t="shared" si="281"/>
        <v>0</v>
      </c>
      <c r="AG2446" s="109">
        <f t="shared" si="278"/>
        <v>0</v>
      </c>
      <c r="AH2446" s="109">
        <f t="shared" si="278"/>
        <v>0</v>
      </c>
      <c r="AI2446" s="109">
        <f t="shared" si="278"/>
        <v>0</v>
      </c>
      <c r="AJ2446" s="109">
        <f t="shared" si="277"/>
        <v>0</v>
      </c>
      <c r="AK2446" s="109">
        <f t="shared" si="277"/>
        <v>0</v>
      </c>
      <c r="AL2446" s="109">
        <f t="shared" si="277"/>
        <v>0</v>
      </c>
    </row>
    <row r="2447" spans="1:38" x14ac:dyDescent="0.3">
      <c r="A2447" s="421"/>
      <c r="B2447" s="421"/>
      <c r="C2447" s="422"/>
      <c r="D2447" s="423"/>
      <c r="E2447" s="421"/>
      <c r="F2447" s="421"/>
      <c r="G2447" s="421"/>
      <c r="H2447" s="421"/>
      <c r="I2447" s="421"/>
      <c r="J2447" s="421"/>
      <c r="K2447" s="421"/>
      <c r="L2447" s="421"/>
      <c r="M2447" s="423"/>
      <c r="N2447" s="340">
        <f>IF(C2447&gt;A_Stammdaten!$B$12,0,SUM(E2447,F2447,H2447,J2447:K2447)-SUM(G2447,I2447,L2447:M2447))</f>
        <v>0</v>
      </c>
      <c r="O2447" s="421"/>
      <c r="P2447" s="421"/>
      <c r="Q2447" s="421"/>
      <c r="R2447" s="421"/>
      <c r="S2447" s="108">
        <f t="shared" si="282"/>
        <v>0</v>
      </c>
      <c r="T2447" s="341">
        <f>IF(ISBLANK($B2447),0,VLOOKUP($B2447,Listen!$A$2:$C$45,2,FALSE))</f>
        <v>0</v>
      </c>
      <c r="U2447" s="341">
        <f>IF(ISBLANK($B2447),0,VLOOKUP($B2447,Listen!$A$2:$C$45,3,FALSE))</f>
        <v>0</v>
      </c>
      <c r="V2447" s="342">
        <f t="shared" si="280"/>
        <v>0</v>
      </c>
      <c r="W2447" s="342">
        <f t="shared" si="279"/>
        <v>0</v>
      </c>
      <c r="X2447" s="342">
        <f t="shared" si="279"/>
        <v>0</v>
      </c>
      <c r="Y2447" s="342">
        <f t="shared" si="279"/>
        <v>0</v>
      </c>
      <c r="Z2447" s="342">
        <f t="shared" si="279"/>
        <v>0</v>
      </c>
      <c r="AA2447" s="342">
        <f t="shared" si="279"/>
        <v>0</v>
      </c>
      <c r="AB2447" s="342">
        <f t="shared" si="279"/>
        <v>0</v>
      </c>
      <c r="AC2447" s="109">
        <f t="shared" si="283"/>
        <v>0</v>
      </c>
      <c r="AD2447" s="109">
        <f>IF(C2447=A_Stammdaten!$B$12,E_SAV!$S2447-E_SAV!$AE2447,HLOOKUP(A_Stammdaten!$B$12-1,$AF$4:$AL$4004,ROW(C2447)-3,FALSE)-$AE2447)</f>
        <v>0</v>
      </c>
      <c r="AE2447" s="109">
        <f>HLOOKUP(A_Stammdaten!$B$12,$AF$4:$AL$4004,ROW(C2447)-3,FALSE)</f>
        <v>0</v>
      </c>
      <c r="AF2447" s="109">
        <f t="shared" si="281"/>
        <v>0</v>
      </c>
      <c r="AG2447" s="109">
        <f t="shared" si="278"/>
        <v>0</v>
      </c>
      <c r="AH2447" s="109">
        <f t="shared" si="278"/>
        <v>0</v>
      </c>
      <c r="AI2447" s="109">
        <f t="shared" si="278"/>
        <v>0</v>
      </c>
      <c r="AJ2447" s="109">
        <f t="shared" si="277"/>
        <v>0</v>
      </c>
      <c r="AK2447" s="109">
        <f t="shared" si="277"/>
        <v>0</v>
      </c>
      <c r="AL2447" s="109">
        <f t="shared" si="277"/>
        <v>0</v>
      </c>
    </row>
    <row r="2448" spans="1:38" x14ac:dyDescent="0.3">
      <c r="A2448" s="421"/>
      <c r="B2448" s="421"/>
      <c r="C2448" s="422"/>
      <c r="D2448" s="423"/>
      <c r="E2448" s="421"/>
      <c r="F2448" s="421"/>
      <c r="G2448" s="421"/>
      <c r="H2448" s="421"/>
      <c r="I2448" s="421"/>
      <c r="J2448" s="421"/>
      <c r="K2448" s="421"/>
      <c r="L2448" s="421"/>
      <c r="M2448" s="423"/>
      <c r="N2448" s="340">
        <f>IF(C2448&gt;A_Stammdaten!$B$12,0,SUM(E2448,F2448,H2448,J2448:K2448)-SUM(G2448,I2448,L2448:M2448))</f>
        <v>0</v>
      </c>
      <c r="O2448" s="421"/>
      <c r="P2448" s="421"/>
      <c r="Q2448" s="421"/>
      <c r="R2448" s="421"/>
      <c r="S2448" s="108">
        <f t="shared" si="282"/>
        <v>0</v>
      </c>
      <c r="T2448" s="341">
        <f>IF(ISBLANK($B2448),0,VLOOKUP($B2448,Listen!$A$2:$C$45,2,FALSE))</f>
        <v>0</v>
      </c>
      <c r="U2448" s="341">
        <f>IF(ISBLANK($B2448),0,VLOOKUP($B2448,Listen!$A$2:$C$45,3,FALSE))</f>
        <v>0</v>
      </c>
      <c r="V2448" s="342">
        <f t="shared" si="280"/>
        <v>0</v>
      </c>
      <c r="W2448" s="342">
        <f t="shared" si="279"/>
        <v>0</v>
      </c>
      <c r="X2448" s="342">
        <f t="shared" si="279"/>
        <v>0</v>
      </c>
      <c r="Y2448" s="342">
        <f t="shared" si="279"/>
        <v>0</v>
      </c>
      <c r="Z2448" s="342">
        <f t="shared" si="279"/>
        <v>0</v>
      </c>
      <c r="AA2448" s="342">
        <f t="shared" si="279"/>
        <v>0</v>
      </c>
      <c r="AB2448" s="342">
        <f t="shared" si="279"/>
        <v>0</v>
      </c>
      <c r="AC2448" s="109">
        <f t="shared" si="283"/>
        <v>0</v>
      </c>
      <c r="AD2448" s="109">
        <f>IF(C2448=A_Stammdaten!$B$12,E_SAV!$S2448-E_SAV!$AE2448,HLOOKUP(A_Stammdaten!$B$12-1,$AF$4:$AL$4004,ROW(C2448)-3,FALSE)-$AE2448)</f>
        <v>0</v>
      </c>
      <c r="AE2448" s="109">
        <f>HLOOKUP(A_Stammdaten!$B$12,$AF$4:$AL$4004,ROW(C2448)-3,FALSE)</f>
        <v>0</v>
      </c>
      <c r="AF2448" s="109">
        <f t="shared" si="281"/>
        <v>0</v>
      </c>
      <c r="AG2448" s="109">
        <f t="shared" si="278"/>
        <v>0</v>
      </c>
      <c r="AH2448" s="109">
        <f t="shared" si="278"/>
        <v>0</v>
      </c>
      <c r="AI2448" s="109">
        <f t="shared" si="278"/>
        <v>0</v>
      </c>
      <c r="AJ2448" s="109">
        <f t="shared" si="277"/>
        <v>0</v>
      </c>
      <c r="AK2448" s="109">
        <f t="shared" si="277"/>
        <v>0</v>
      </c>
      <c r="AL2448" s="109">
        <f t="shared" si="277"/>
        <v>0</v>
      </c>
    </row>
    <row r="2449" spans="1:38" x14ac:dyDescent="0.3">
      <c r="A2449" s="421"/>
      <c r="B2449" s="421"/>
      <c r="C2449" s="422"/>
      <c r="D2449" s="423"/>
      <c r="E2449" s="421"/>
      <c r="F2449" s="421"/>
      <c r="G2449" s="421"/>
      <c r="H2449" s="421"/>
      <c r="I2449" s="421"/>
      <c r="J2449" s="421"/>
      <c r="K2449" s="421"/>
      <c r="L2449" s="421"/>
      <c r="M2449" s="423"/>
      <c r="N2449" s="340">
        <f>IF(C2449&gt;A_Stammdaten!$B$12,0,SUM(E2449,F2449,H2449,J2449:K2449)-SUM(G2449,I2449,L2449:M2449))</f>
        <v>0</v>
      </c>
      <c r="O2449" s="421"/>
      <c r="P2449" s="421"/>
      <c r="Q2449" s="421"/>
      <c r="R2449" s="421"/>
      <c r="S2449" s="108">
        <f t="shared" si="282"/>
        <v>0</v>
      </c>
      <c r="T2449" s="341">
        <f>IF(ISBLANK($B2449),0,VLOOKUP($B2449,Listen!$A$2:$C$45,2,FALSE))</f>
        <v>0</v>
      </c>
      <c r="U2449" s="341">
        <f>IF(ISBLANK($B2449),0,VLOOKUP($B2449,Listen!$A$2:$C$45,3,FALSE))</f>
        <v>0</v>
      </c>
      <c r="V2449" s="342">
        <f t="shared" si="280"/>
        <v>0</v>
      </c>
      <c r="W2449" s="342">
        <f t="shared" si="279"/>
        <v>0</v>
      </c>
      <c r="X2449" s="342">
        <f t="shared" si="279"/>
        <v>0</v>
      </c>
      <c r="Y2449" s="342">
        <f t="shared" si="279"/>
        <v>0</v>
      </c>
      <c r="Z2449" s="342">
        <f t="shared" si="279"/>
        <v>0</v>
      </c>
      <c r="AA2449" s="342">
        <f t="shared" si="279"/>
        <v>0</v>
      </c>
      <c r="AB2449" s="342">
        <f t="shared" si="279"/>
        <v>0</v>
      </c>
      <c r="AC2449" s="109">
        <f t="shared" si="283"/>
        <v>0</v>
      </c>
      <c r="AD2449" s="109">
        <f>IF(C2449=A_Stammdaten!$B$12,E_SAV!$S2449-E_SAV!$AE2449,HLOOKUP(A_Stammdaten!$B$12-1,$AF$4:$AL$4004,ROW(C2449)-3,FALSE)-$AE2449)</f>
        <v>0</v>
      </c>
      <c r="AE2449" s="109">
        <f>HLOOKUP(A_Stammdaten!$B$12,$AF$4:$AL$4004,ROW(C2449)-3,FALSE)</f>
        <v>0</v>
      </c>
      <c r="AF2449" s="109">
        <f t="shared" si="281"/>
        <v>0</v>
      </c>
      <c r="AG2449" s="109">
        <f t="shared" si="278"/>
        <v>0</v>
      </c>
      <c r="AH2449" s="109">
        <f t="shared" si="278"/>
        <v>0</v>
      </c>
      <c r="AI2449" s="109">
        <f t="shared" si="278"/>
        <v>0</v>
      </c>
      <c r="AJ2449" s="109">
        <f t="shared" si="277"/>
        <v>0</v>
      </c>
      <c r="AK2449" s="109">
        <f t="shared" si="277"/>
        <v>0</v>
      </c>
      <c r="AL2449" s="109">
        <f t="shared" si="277"/>
        <v>0</v>
      </c>
    </row>
    <row r="2450" spans="1:38" x14ac:dyDescent="0.3">
      <c r="A2450" s="421"/>
      <c r="B2450" s="421"/>
      <c r="C2450" s="422"/>
      <c r="D2450" s="423"/>
      <c r="E2450" s="421"/>
      <c r="F2450" s="421"/>
      <c r="G2450" s="421"/>
      <c r="H2450" s="421"/>
      <c r="I2450" s="421"/>
      <c r="J2450" s="421"/>
      <c r="K2450" s="421"/>
      <c r="L2450" s="421"/>
      <c r="M2450" s="423"/>
      <c r="N2450" s="340">
        <f>IF(C2450&gt;A_Stammdaten!$B$12,0,SUM(E2450,F2450,H2450,J2450:K2450)-SUM(G2450,I2450,L2450:M2450))</f>
        <v>0</v>
      </c>
      <c r="O2450" s="421"/>
      <c r="P2450" s="421"/>
      <c r="Q2450" s="421"/>
      <c r="R2450" s="421"/>
      <c r="S2450" s="108">
        <f t="shared" si="282"/>
        <v>0</v>
      </c>
      <c r="T2450" s="341">
        <f>IF(ISBLANK($B2450),0,VLOOKUP($B2450,Listen!$A$2:$C$45,2,FALSE))</f>
        <v>0</v>
      </c>
      <c r="U2450" s="341">
        <f>IF(ISBLANK($B2450),0,VLOOKUP($B2450,Listen!$A$2:$C$45,3,FALSE))</f>
        <v>0</v>
      </c>
      <c r="V2450" s="342">
        <f t="shared" si="280"/>
        <v>0</v>
      </c>
      <c r="W2450" s="342">
        <f t="shared" si="279"/>
        <v>0</v>
      </c>
      <c r="X2450" s="342">
        <f t="shared" si="279"/>
        <v>0</v>
      </c>
      <c r="Y2450" s="342">
        <f t="shared" si="279"/>
        <v>0</v>
      </c>
      <c r="Z2450" s="342">
        <f t="shared" si="279"/>
        <v>0</v>
      </c>
      <c r="AA2450" s="342">
        <f t="shared" si="279"/>
        <v>0</v>
      </c>
      <c r="AB2450" s="342">
        <f t="shared" si="279"/>
        <v>0</v>
      </c>
      <c r="AC2450" s="109">
        <f t="shared" si="283"/>
        <v>0</v>
      </c>
      <c r="AD2450" s="109">
        <f>IF(C2450=A_Stammdaten!$B$12,E_SAV!$S2450-E_SAV!$AE2450,HLOOKUP(A_Stammdaten!$B$12-1,$AF$4:$AL$4004,ROW(C2450)-3,FALSE)-$AE2450)</f>
        <v>0</v>
      </c>
      <c r="AE2450" s="109">
        <f>HLOOKUP(A_Stammdaten!$B$12,$AF$4:$AL$4004,ROW(C2450)-3,FALSE)</f>
        <v>0</v>
      </c>
      <c r="AF2450" s="109">
        <f t="shared" si="281"/>
        <v>0</v>
      </c>
      <c r="AG2450" s="109">
        <f t="shared" si="278"/>
        <v>0</v>
      </c>
      <c r="AH2450" s="109">
        <f t="shared" si="278"/>
        <v>0</v>
      </c>
      <c r="AI2450" s="109">
        <f t="shared" si="278"/>
        <v>0</v>
      </c>
      <c r="AJ2450" s="109">
        <f t="shared" si="277"/>
        <v>0</v>
      </c>
      <c r="AK2450" s="109">
        <f t="shared" si="277"/>
        <v>0</v>
      </c>
      <c r="AL2450" s="109">
        <f t="shared" si="277"/>
        <v>0</v>
      </c>
    </row>
    <row r="2451" spans="1:38" x14ac:dyDescent="0.3">
      <c r="A2451" s="421"/>
      <c r="B2451" s="421"/>
      <c r="C2451" s="422"/>
      <c r="D2451" s="423"/>
      <c r="E2451" s="421"/>
      <c r="F2451" s="421"/>
      <c r="G2451" s="421"/>
      <c r="H2451" s="421"/>
      <c r="I2451" s="421"/>
      <c r="J2451" s="421"/>
      <c r="K2451" s="421"/>
      <c r="L2451" s="421"/>
      <c r="M2451" s="423"/>
      <c r="N2451" s="340">
        <f>IF(C2451&gt;A_Stammdaten!$B$12,0,SUM(E2451,F2451,H2451,J2451:K2451)-SUM(G2451,I2451,L2451:M2451))</f>
        <v>0</v>
      </c>
      <c r="O2451" s="421"/>
      <c r="P2451" s="421"/>
      <c r="Q2451" s="421"/>
      <c r="R2451" s="421"/>
      <c r="S2451" s="108">
        <f t="shared" si="282"/>
        <v>0</v>
      </c>
      <c r="T2451" s="341">
        <f>IF(ISBLANK($B2451),0,VLOOKUP($B2451,Listen!$A$2:$C$45,2,FALSE))</f>
        <v>0</v>
      </c>
      <c r="U2451" s="341">
        <f>IF(ISBLANK($B2451),0,VLOOKUP($B2451,Listen!$A$2:$C$45,3,FALSE))</f>
        <v>0</v>
      </c>
      <c r="V2451" s="342">
        <f t="shared" si="280"/>
        <v>0</v>
      </c>
      <c r="W2451" s="342">
        <f t="shared" si="279"/>
        <v>0</v>
      </c>
      <c r="X2451" s="342">
        <f t="shared" si="279"/>
        <v>0</v>
      </c>
      <c r="Y2451" s="342">
        <f t="shared" si="279"/>
        <v>0</v>
      </c>
      <c r="Z2451" s="342">
        <f t="shared" si="279"/>
        <v>0</v>
      </c>
      <c r="AA2451" s="342">
        <f t="shared" si="279"/>
        <v>0</v>
      </c>
      <c r="AB2451" s="342">
        <f t="shared" si="279"/>
        <v>0</v>
      </c>
      <c r="AC2451" s="109">
        <f t="shared" si="283"/>
        <v>0</v>
      </c>
      <c r="AD2451" s="109">
        <f>IF(C2451=A_Stammdaten!$B$12,E_SAV!$S2451-E_SAV!$AE2451,HLOOKUP(A_Stammdaten!$B$12-1,$AF$4:$AL$4004,ROW(C2451)-3,FALSE)-$AE2451)</f>
        <v>0</v>
      </c>
      <c r="AE2451" s="109">
        <f>HLOOKUP(A_Stammdaten!$B$12,$AF$4:$AL$4004,ROW(C2451)-3,FALSE)</f>
        <v>0</v>
      </c>
      <c r="AF2451" s="109">
        <f t="shared" si="281"/>
        <v>0</v>
      </c>
      <c r="AG2451" s="109">
        <f t="shared" si="278"/>
        <v>0</v>
      </c>
      <c r="AH2451" s="109">
        <f t="shared" si="278"/>
        <v>0</v>
      </c>
      <c r="AI2451" s="109">
        <f t="shared" si="278"/>
        <v>0</v>
      </c>
      <c r="AJ2451" s="109">
        <f t="shared" si="277"/>
        <v>0</v>
      </c>
      <c r="AK2451" s="109">
        <f t="shared" si="277"/>
        <v>0</v>
      </c>
      <c r="AL2451" s="109">
        <f t="shared" si="277"/>
        <v>0</v>
      </c>
    </row>
    <row r="2452" spans="1:38" x14ac:dyDescent="0.3">
      <c r="A2452" s="421"/>
      <c r="B2452" s="421"/>
      <c r="C2452" s="422"/>
      <c r="D2452" s="423"/>
      <c r="E2452" s="421"/>
      <c r="F2452" s="421"/>
      <c r="G2452" s="421"/>
      <c r="H2452" s="421"/>
      <c r="I2452" s="421"/>
      <c r="J2452" s="421"/>
      <c r="K2452" s="421"/>
      <c r="L2452" s="421"/>
      <c r="M2452" s="423"/>
      <c r="N2452" s="340">
        <f>IF(C2452&gt;A_Stammdaten!$B$12,0,SUM(E2452,F2452,H2452,J2452:K2452)-SUM(G2452,I2452,L2452:M2452))</f>
        <v>0</v>
      </c>
      <c r="O2452" s="421"/>
      <c r="P2452" s="421"/>
      <c r="Q2452" s="421"/>
      <c r="R2452" s="421"/>
      <c r="S2452" s="108">
        <f t="shared" si="282"/>
        <v>0</v>
      </c>
      <c r="T2452" s="341">
        <f>IF(ISBLANK($B2452),0,VLOOKUP($B2452,Listen!$A$2:$C$45,2,FALSE))</f>
        <v>0</v>
      </c>
      <c r="U2452" s="341">
        <f>IF(ISBLANK($B2452),0,VLOOKUP($B2452,Listen!$A$2:$C$45,3,FALSE))</f>
        <v>0</v>
      </c>
      <c r="V2452" s="342">
        <f t="shared" si="280"/>
        <v>0</v>
      </c>
      <c r="W2452" s="342">
        <f t="shared" si="279"/>
        <v>0</v>
      </c>
      <c r="X2452" s="342">
        <f t="shared" si="279"/>
        <v>0</v>
      </c>
      <c r="Y2452" s="342">
        <f t="shared" si="279"/>
        <v>0</v>
      </c>
      <c r="Z2452" s="342">
        <f t="shared" si="279"/>
        <v>0</v>
      </c>
      <c r="AA2452" s="342">
        <f t="shared" si="279"/>
        <v>0</v>
      </c>
      <c r="AB2452" s="342">
        <f t="shared" si="279"/>
        <v>0</v>
      </c>
      <c r="AC2452" s="109">
        <f t="shared" si="283"/>
        <v>0</v>
      </c>
      <c r="AD2452" s="109">
        <f>IF(C2452=A_Stammdaten!$B$12,E_SAV!$S2452-E_SAV!$AE2452,HLOOKUP(A_Stammdaten!$B$12-1,$AF$4:$AL$4004,ROW(C2452)-3,FALSE)-$AE2452)</f>
        <v>0</v>
      </c>
      <c r="AE2452" s="109">
        <f>HLOOKUP(A_Stammdaten!$B$12,$AF$4:$AL$4004,ROW(C2452)-3,FALSE)</f>
        <v>0</v>
      </c>
      <c r="AF2452" s="109">
        <f t="shared" si="281"/>
        <v>0</v>
      </c>
      <c r="AG2452" s="109">
        <f t="shared" si="278"/>
        <v>0</v>
      </c>
      <c r="AH2452" s="109">
        <f t="shared" si="278"/>
        <v>0</v>
      </c>
      <c r="AI2452" s="109">
        <f t="shared" si="278"/>
        <v>0</v>
      </c>
      <c r="AJ2452" s="109">
        <f t="shared" si="277"/>
        <v>0</v>
      </c>
      <c r="AK2452" s="109">
        <f t="shared" si="277"/>
        <v>0</v>
      </c>
      <c r="AL2452" s="109">
        <f t="shared" si="277"/>
        <v>0</v>
      </c>
    </row>
    <row r="2453" spans="1:38" x14ac:dyDescent="0.3">
      <c r="A2453" s="421"/>
      <c r="B2453" s="421"/>
      <c r="C2453" s="422"/>
      <c r="D2453" s="423"/>
      <c r="E2453" s="421"/>
      <c r="F2453" s="421"/>
      <c r="G2453" s="421"/>
      <c r="H2453" s="421"/>
      <c r="I2453" s="421"/>
      <c r="J2453" s="421"/>
      <c r="K2453" s="421"/>
      <c r="L2453" s="421"/>
      <c r="M2453" s="423"/>
      <c r="N2453" s="340">
        <f>IF(C2453&gt;A_Stammdaten!$B$12,0,SUM(E2453,F2453,H2453,J2453:K2453)-SUM(G2453,I2453,L2453:M2453))</f>
        <v>0</v>
      </c>
      <c r="O2453" s="421"/>
      <c r="P2453" s="421"/>
      <c r="Q2453" s="421"/>
      <c r="R2453" s="421"/>
      <c r="S2453" s="108">
        <f t="shared" si="282"/>
        <v>0</v>
      </c>
      <c r="T2453" s="341">
        <f>IF(ISBLANK($B2453),0,VLOOKUP($B2453,Listen!$A$2:$C$45,2,FALSE))</f>
        <v>0</v>
      </c>
      <c r="U2453" s="341">
        <f>IF(ISBLANK($B2453),0,VLOOKUP($B2453,Listen!$A$2:$C$45,3,FALSE))</f>
        <v>0</v>
      </c>
      <c r="V2453" s="342">
        <f t="shared" si="280"/>
        <v>0</v>
      </c>
      <c r="W2453" s="342">
        <f t="shared" si="279"/>
        <v>0</v>
      </c>
      <c r="X2453" s="342">
        <f t="shared" si="279"/>
        <v>0</v>
      </c>
      <c r="Y2453" s="342">
        <f t="shared" si="279"/>
        <v>0</v>
      </c>
      <c r="Z2453" s="342">
        <f t="shared" si="279"/>
        <v>0</v>
      </c>
      <c r="AA2453" s="342">
        <f t="shared" si="279"/>
        <v>0</v>
      </c>
      <c r="AB2453" s="342">
        <f t="shared" si="279"/>
        <v>0</v>
      </c>
      <c r="AC2453" s="109">
        <f t="shared" si="283"/>
        <v>0</v>
      </c>
      <c r="AD2453" s="109">
        <f>IF(C2453=A_Stammdaten!$B$12,E_SAV!$S2453-E_SAV!$AE2453,HLOOKUP(A_Stammdaten!$B$12-1,$AF$4:$AL$4004,ROW(C2453)-3,FALSE)-$AE2453)</f>
        <v>0</v>
      </c>
      <c r="AE2453" s="109">
        <f>HLOOKUP(A_Stammdaten!$B$12,$AF$4:$AL$4004,ROW(C2453)-3,FALSE)</f>
        <v>0</v>
      </c>
      <c r="AF2453" s="109">
        <f t="shared" si="281"/>
        <v>0</v>
      </c>
      <c r="AG2453" s="109">
        <f t="shared" si="278"/>
        <v>0</v>
      </c>
      <c r="AH2453" s="109">
        <f t="shared" si="278"/>
        <v>0</v>
      </c>
      <c r="AI2453" s="109">
        <f t="shared" si="278"/>
        <v>0</v>
      </c>
      <c r="AJ2453" s="109">
        <f t="shared" si="277"/>
        <v>0</v>
      </c>
      <c r="AK2453" s="109">
        <f t="shared" si="277"/>
        <v>0</v>
      </c>
      <c r="AL2453" s="109">
        <f t="shared" si="277"/>
        <v>0</v>
      </c>
    </row>
    <row r="2454" spans="1:38" x14ac:dyDescent="0.3">
      <c r="A2454" s="421"/>
      <c r="B2454" s="421"/>
      <c r="C2454" s="422"/>
      <c r="D2454" s="423"/>
      <c r="E2454" s="421"/>
      <c r="F2454" s="421"/>
      <c r="G2454" s="421"/>
      <c r="H2454" s="421"/>
      <c r="I2454" s="421"/>
      <c r="J2454" s="421"/>
      <c r="K2454" s="421"/>
      <c r="L2454" s="421"/>
      <c r="M2454" s="423"/>
      <c r="N2454" s="340">
        <f>IF(C2454&gt;A_Stammdaten!$B$12,0,SUM(E2454,F2454,H2454,J2454:K2454)-SUM(G2454,I2454,L2454:M2454))</f>
        <v>0</v>
      </c>
      <c r="O2454" s="421"/>
      <c r="P2454" s="421"/>
      <c r="Q2454" s="421"/>
      <c r="R2454" s="421"/>
      <c r="S2454" s="108">
        <f t="shared" si="282"/>
        <v>0</v>
      </c>
      <c r="T2454" s="341">
        <f>IF(ISBLANK($B2454),0,VLOOKUP($B2454,Listen!$A$2:$C$45,2,FALSE))</f>
        <v>0</v>
      </c>
      <c r="U2454" s="341">
        <f>IF(ISBLANK($B2454),0,VLOOKUP($B2454,Listen!$A$2:$C$45,3,FALSE))</f>
        <v>0</v>
      </c>
      <c r="V2454" s="342">
        <f t="shared" si="280"/>
        <v>0</v>
      </c>
      <c r="W2454" s="342">
        <f t="shared" si="279"/>
        <v>0</v>
      </c>
      <c r="X2454" s="342">
        <f t="shared" si="279"/>
        <v>0</v>
      </c>
      <c r="Y2454" s="342">
        <f t="shared" si="279"/>
        <v>0</v>
      </c>
      <c r="Z2454" s="342">
        <f t="shared" si="279"/>
        <v>0</v>
      </c>
      <c r="AA2454" s="342">
        <f t="shared" si="279"/>
        <v>0</v>
      </c>
      <c r="AB2454" s="342">
        <f t="shared" si="279"/>
        <v>0</v>
      </c>
      <c r="AC2454" s="109">
        <f t="shared" si="283"/>
        <v>0</v>
      </c>
      <c r="AD2454" s="109">
        <f>IF(C2454=A_Stammdaten!$B$12,E_SAV!$S2454-E_SAV!$AE2454,HLOOKUP(A_Stammdaten!$B$12-1,$AF$4:$AL$4004,ROW(C2454)-3,FALSE)-$AE2454)</f>
        <v>0</v>
      </c>
      <c r="AE2454" s="109">
        <f>HLOOKUP(A_Stammdaten!$B$12,$AF$4:$AL$4004,ROW(C2454)-3,FALSE)</f>
        <v>0</v>
      </c>
      <c r="AF2454" s="109">
        <f t="shared" si="281"/>
        <v>0</v>
      </c>
      <c r="AG2454" s="109">
        <f t="shared" si="278"/>
        <v>0</v>
      </c>
      <c r="AH2454" s="109">
        <f t="shared" si="278"/>
        <v>0</v>
      </c>
      <c r="AI2454" s="109">
        <f t="shared" si="278"/>
        <v>0</v>
      </c>
      <c r="AJ2454" s="109">
        <f t="shared" si="277"/>
        <v>0</v>
      </c>
      <c r="AK2454" s="109">
        <f t="shared" si="277"/>
        <v>0</v>
      </c>
      <c r="AL2454" s="109">
        <f t="shared" si="277"/>
        <v>0</v>
      </c>
    </row>
    <row r="2455" spans="1:38" x14ac:dyDescent="0.3">
      <c r="A2455" s="421"/>
      <c r="B2455" s="421"/>
      <c r="C2455" s="422"/>
      <c r="D2455" s="423"/>
      <c r="E2455" s="421"/>
      <c r="F2455" s="421"/>
      <c r="G2455" s="421"/>
      <c r="H2455" s="421"/>
      <c r="I2455" s="421"/>
      <c r="J2455" s="421"/>
      <c r="K2455" s="421"/>
      <c r="L2455" s="421"/>
      <c r="M2455" s="423"/>
      <c r="N2455" s="340">
        <f>IF(C2455&gt;A_Stammdaten!$B$12,0,SUM(E2455,F2455,H2455,J2455:K2455)-SUM(G2455,I2455,L2455:M2455))</f>
        <v>0</v>
      </c>
      <c r="O2455" s="421"/>
      <c r="P2455" s="421"/>
      <c r="Q2455" s="421"/>
      <c r="R2455" s="421"/>
      <c r="S2455" s="108">
        <f t="shared" si="282"/>
        <v>0</v>
      </c>
      <c r="T2455" s="341">
        <f>IF(ISBLANK($B2455),0,VLOOKUP($B2455,Listen!$A$2:$C$45,2,FALSE))</f>
        <v>0</v>
      </c>
      <c r="U2455" s="341">
        <f>IF(ISBLANK($B2455),0,VLOOKUP($B2455,Listen!$A$2:$C$45,3,FALSE))</f>
        <v>0</v>
      </c>
      <c r="V2455" s="342">
        <f t="shared" si="280"/>
        <v>0</v>
      </c>
      <c r="W2455" s="342">
        <f t="shared" si="279"/>
        <v>0</v>
      </c>
      <c r="X2455" s="342">
        <f t="shared" si="279"/>
        <v>0</v>
      </c>
      <c r="Y2455" s="342">
        <f t="shared" si="279"/>
        <v>0</v>
      </c>
      <c r="Z2455" s="342">
        <f t="shared" si="279"/>
        <v>0</v>
      </c>
      <c r="AA2455" s="342">
        <f t="shared" si="279"/>
        <v>0</v>
      </c>
      <c r="AB2455" s="342">
        <f t="shared" si="279"/>
        <v>0</v>
      </c>
      <c r="AC2455" s="109">
        <f t="shared" si="283"/>
        <v>0</v>
      </c>
      <c r="AD2455" s="109">
        <f>IF(C2455=A_Stammdaten!$B$12,E_SAV!$S2455-E_SAV!$AE2455,HLOOKUP(A_Stammdaten!$B$12-1,$AF$4:$AL$4004,ROW(C2455)-3,FALSE)-$AE2455)</f>
        <v>0</v>
      </c>
      <c r="AE2455" s="109">
        <f>HLOOKUP(A_Stammdaten!$B$12,$AF$4:$AL$4004,ROW(C2455)-3,FALSE)</f>
        <v>0</v>
      </c>
      <c r="AF2455" s="109">
        <f t="shared" si="281"/>
        <v>0</v>
      </c>
      <c r="AG2455" s="109">
        <f t="shared" si="278"/>
        <v>0</v>
      </c>
      <c r="AH2455" s="109">
        <f t="shared" si="278"/>
        <v>0</v>
      </c>
      <c r="AI2455" s="109">
        <f t="shared" si="278"/>
        <v>0</v>
      </c>
      <c r="AJ2455" s="109">
        <f t="shared" si="277"/>
        <v>0</v>
      </c>
      <c r="AK2455" s="109">
        <f t="shared" si="277"/>
        <v>0</v>
      </c>
      <c r="AL2455" s="109">
        <f t="shared" si="277"/>
        <v>0</v>
      </c>
    </row>
    <row r="2456" spans="1:38" x14ac:dyDescent="0.3">
      <c r="A2456" s="421"/>
      <c r="B2456" s="421"/>
      <c r="C2456" s="422"/>
      <c r="D2456" s="423"/>
      <c r="E2456" s="421"/>
      <c r="F2456" s="421"/>
      <c r="G2456" s="421"/>
      <c r="H2456" s="421"/>
      <c r="I2456" s="421"/>
      <c r="J2456" s="421"/>
      <c r="K2456" s="421"/>
      <c r="L2456" s="421"/>
      <c r="M2456" s="423"/>
      <c r="N2456" s="340">
        <f>IF(C2456&gt;A_Stammdaten!$B$12,0,SUM(E2456,F2456,H2456,J2456:K2456)-SUM(G2456,I2456,L2456:M2456))</f>
        <v>0</v>
      </c>
      <c r="O2456" s="421"/>
      <c r="P2456" s="421"/>
      <c r="Q2456" s="421"/>
      <c r="R2456" s="421"/>
      <c r="S2456" s="108">
        <f t="shared" si="282"/>
        <v>0</v>
      </c>
      <c r="T2456" s="341">
        <f>IF(ISBLANK($B2456),0,VLOOKUP($B2456,Listen!$A$2:$C$45,2,FALSE))</f>
        <v>0</v>
      </c>
      <c r="U2456" s="341">
        <f>IF(ISBLANK($B2456),0,VLOOKUP($B2456,Listen!$A$2:$C$45,3,FALSE))</f>
        <v>0</v>
      </c>
      <c r="V2456" s="342">
        <f t="shared" si="280"/>
        <v>0</v>
      </c>
      <c r="W2456" s="342">
        <f t="shared" si="279"/>
        <v>0</v>
      </c>
      <c r="X2456" s="342">
        <f t="shared" si="279"/>
        <v>0</v>
      </c>
      <c r="Y2456" s="342">
        <f t="shared" si="279"/>
        <v>0</v>
      </c>
      <c r="Z2456" s="342">
        <f t="shared" si="279"/>
        <v>0</v>
      </c>
      <c r="AA2456" s="342">
        <f t="shared" si="279"/>
        <v>0</v>
      </c>
      <c r="AB2456" s="342">
        <f t="shared" si="279"/>
        <v>0</v>
      </c>
      <c r="AC2456" s="109">
        <f t="shared" si="283"/>
        <v>0</v>
      </c>
      <c r="AD2456" s="109">
        <f>IF(C2456=A_Stammdaten!$B$12,E_SAV!$S2456-E_SAV!$AE2456,HLOOKUP(A_Stammdaten!$B$12-1,$AF$4:$AL$4004,ROW(C2456)-3,FALSE)-$AE2456)</f>
        <v>0</v>
      </c>
      <c r="AE2456" s="109">
        <f>HLOOKUP(A_Stammdaten!$B$12,$AF$4:$AL$4004,ROW(C2456)-3,FALSE)</f>
        <v>0</v>
      </c>
      <c r="AF2456" s="109">
        <f t="shared" si="281"/>
        <v>0</v>
      </c>
      <c r="AG2456" s="109">
        <f t="shared" si="278"/>
        <v>0</v>
      </c>
      <c r="AH2456" s="109">
        <f t="shared" si="278"/>
        <v>0</v>
      </c>
      <c r="AI2456" s="109">
        <f t="shared" si="278"/>
        <v>0</v>
      </c>
      <c r="AJ2456" s="109">
        <f t="shared" si="277"/>
        <v>0</v>
      </c>
      <c r="AK2456" s="109">
        <f t="shared" si="277"/>
        <v>0</v>
      </c>
      <c r="AL2456" s="109">
        <f t="shared" si="277"/>
        <v>0</v>
      </c>
    </row>
    <row r="2457" spans="1:38" x14ac:dyDescent="0.3">
      <c r="A2457" s="421"/>
      <c r="B2457" s="421"/>
      <c r="C2457" s="422"/>
      <c r="D2457" s="423"/>
      <c r="E2457" s="421"/>
      <c r="F2457" s="421"/>
      <c r="G2457" s="421"/>
      <c r="H2457" s="421"/>
      <c r="I2457" s="421"/>
      <c r="J2457" s="421"/>
      <c r="K2457" s="421"/>
      <c r="L2457" s="421"/>
      <c r="M2457" s="423"/>
      <c r="N2457" s="340">
        <f>IF(C2457&gt;A_Stammdaten!$B$12,0,SUM(E2457,F2457,H2457,J2457:K2457)-SUM(G2457,I2457,L2457:M2457))</f>
        <v>0</v>
      </c>
      <c r="O2457" s="421"/>
      <c r="P2457" s="421"/>
      <c r="Q2457" s="421"/>
      <c r="R2457" s="421"/>
      <c r="S2457" s="108">
        <f t="shared" si="282"/>
        <v>0</v>
      </c>
      <c r="T2457" s="341">
        <f>IF(ISBLANK($B2457),0,VLOOKUP($B2457,Listen!$A$2:$C$45,2,FALSE))</f>
        <v>0</v>
      </c>
      <c r="U2457" s="341">
        <f>IF(ISBLANK($B2457),0,VLOOKUP($B2457,Listen!$A$2:$C$45,3,FALSE))</f>
        <v>0</v>
      </c>
      <c r="V2457" s="342">
        <f t="shared" si="280"/>
        <v>0</v>
      </c>
      <c r="W2457" s="342">
        <f t="shared" si="279"/>
        <v>0</v>
      </c>
      <c r="X2457" s="342">
        <f t="shared" si="279"/>
        <v>0</v>
      </c>
      <c r="Y2457" s="342">
        <f t="shared" si="279"/>
        <v>0</v>
      </c>
      <c r="Z2457" s="342">
        <f t="shared" si="279"/>
        <v>0</v>
      </c>
      <c r="AA2457" s="342">
        <f t="shared" si="279"/>
        <v>0</v>
      </c>
      <c r="AB2457" s="342">
        <f t="shared" si="279"/>
        <v>0</v>
      </c>
      <c r="AC2457" s="109">
        <f t="shared" si="283"/>
        <v>0</v>
      </c>
      <c r="AD2457" s="109">
        <f>IF(C2457=A_Stammdaten!$B$12,E_SAV!$S2457-E_SAV!$AE2457,HLOOKUP(A_Stammdaten!$B$12-1,$AF$4:$AL$4004,ROW(C2457)-3,FALSE)-$AE2457)</f>
        <v>0</v>
      </c>
      <c r="AE2457" s="109">
        <f>HLOOKUP(A_Stammdaten!$B$12,$AF$4:$AL$4004,ROW(C2457)-3,FALSE)</f>
        <v>0</v>
      </c>
      <c r="AF2457" s="109">
        <f t="shared" si="281"/>
        <v>0</v>
      </c>
      <c r="AG2457" s="109">
        <f t="shared" si="278"/>
        <v>0</v>
      </c>
      <c r="AH2457" s="109">
        <f t="shared" si="278"/>
        <v>0</v>
      </c>
      <c r="AI2457" s="109">
        <f t="shared" si="278"/>
        <v>0</v>
      </c>
      <c r="AJ2457" s="109">
        <f t="shared" si="277"/>
        <v>0</v>
      </c>
      <c r="AK2457" s="109">
        <f t="shared" si="277"/>
        <v>0</v>
      </c>
      <c r="AL2457" s="109">
        <f t="shared" si="277"/>
        <v>0</v>
      </c>
    </row>
    <row r="2458" spans="1:38" x14ac:dyDescent="0.3">
      <c r="A2458" s="421"/>
      <c r="B2458" s="421"/>
      <c r="C2458" s="422"/>
      <c r="D2458" s="423"/>
      <c r="E2458" s="421"/>
      <c r="F2458" s="421"/>
      <c r="G2458" s="421"/>
      <c r="H2458" s="421"/>
      <c r="I2458" s="421"/>
      <c r="J2458" s="421"/>
      <c r="K2458" s="421"/>
      <c r="L2458" s="421"/>
      <c r="M2458" s="423"/>
      <c r="N2458" s="340">
        <f>IF(C2458&gt;A_Stammdaten!$B$12,0,SUM(E2458,F2458,H2458,J2458:K2458)-SUM(G2458,I2458,L2458:M2458))</f>
        <v>0</v>
      </c>
      <c r="O2458" s="421"/>
      <c r="P2458" s="421"/>
      <c r="Q2458" s="421"/>
      <c r="R2458" s="421"/>
      <c r="S2458" s="108">
        <f t="shared" si="282"/>
        <v>0</v>
      </c>
      <c r="T2458" s="341">
        <f>IF(ISBLANK($B2458),0,VLOOKUP($B2458,Listen!$A$2:$C$45,2,FALSE))</f>
        <v>0</v>
      </c>
      <c r="U2458" s="341">
        <f>IF(ISBLANK($B2458),0,VLOOKUP($B2458,Listen!$A$2:$C$45,3,FALSE))</f>
        <v>0</v>
      </c>
      <c r="V2458" s="342">
        <f t="shared" si="280"/>
        <v>0</v>
      </c>
      <c r="W2458" s="342">
        <f t="shared" si="279"/>
        <v>0</v>
      </c>
      <c r="X2458" s="342">
        <f t="shared" si="279"/>
        <v>0</v>
      </c>
      <c r="Y2458" s="342">
        <f t="shared" si="279"/>
        <v>0</v>
      </c>
      <c r="Z2458" s="342">
        <f t="shared" si="279"/>
        <v>0</v>
      </c>
      <c r="AA2458" s="342">
        <f t="shared" si="279"/>
        <v>0</v>
      </c>
      <c r="AB2458" s="342">
        <f t="shared" si="279"/>
        <v>0</v>
      </c>
      <c r="AC2458" s="109">
        <f t="shared" si="283"/>
        <v>0</v>
      </c>
      <c r="AD2458" s="109">
        <f>IF(C2458=A_Stammdaten!$B$12,E_SAV!$S2458-E_SAV!$AE2458,HLOOKUP(A_Stammdaten!$B$12-1,$AF$4:$AL$4004,ROW(C2458)-3,FALSE)-$AE2458)</f>
        <v>0</v>
      </c>
      <c r="AE2458" s="109">
        <f>HLOOKUP(A_Stammdaten!$B$12,$AF$4:$AL$4004,ROW(C2458)-3,FALSE)</f>
        <v>0</v>
      </c>
      <c r="AF2458" s="109">
        <f t="shared" si="281"/>
        <v>0</v>
      </c>
      <c r="AG2458" s="109">
        <f t="shared" si="278"/>
        <v>0</v>
      </c>
      <c r="AH2458" s="109">
        <f t="shared" si="278"/>
        <v>0</v>
      </c>
      <c r="AI2458" s="109">
        <f t="shared" si="278"/>
        <v>0</v>
      </c>
      <c r="AJ2458" s="109">
        <f t="shared" si="277"/>
        <v>0</v>
      </c>
      <c r="AK2458" s="109">
        <f t="shared" si="277"/>
        <v>0</v>
      </c>
      <c r="AL2458" s="109">
        <f t="shared" si="277"/>
        <v>0</v>
      </c>
    </row>
    <row r="2459" spans="1:38" x14ac:dyDescent="0.3">
      <c r="A2459" s="421"/>
      <c r="B2459" s="421"/>
      <c r="C2459" s="422"/>
      <c r="D2459" s="423"/>
      <c r="E2459" s="421"/>
      <c r="F2459" s="421"/>
      <c r="G2459" s="421"/>
      <c r="H2459" s="421"/>
      <c r="I2459" s="421"/>
      <c r="J2459" s="421"/>
      <c r="K2459" s="421"/>
      <c r="L2459" s="421"/>
      <c r="M2459" s="423"/>
      <c r="N2459" s="340">
        <f>IF(C2459&gt;A_Stammdaten!$B$12,0,SUM(E2459,F2459,H2459,J2459:K2459)-SUM(G2459,I2459,L2459:M2459))</f>
        <v>0</v>
      </c>
      <c r="O2459" s="421"/>
      <c r="P2459" s="421"/>
      <c r="Q2459" s="421"/>
      <c r="R2459" s="421"/>
      <c r="S2459" s="108">
        <f t="shared" si="282"/>
        <v>0</v>
      </c>
      <c r="T2459" s="341">
        <f>IF(ISBLANK($B2459),0,VLOOKUP($B2459,Listen!$A$2:$C$45,2,FALSE))</f>
        <v>0</v>
      </c>
      <c r="U2459" s="341">
        <f>IF(ISBLANK($B2459),0,VLOOKUP($B2459,Listen!$A$2:$C$45,3,FALSE))</f>
        <v>0</v>
      </c>
      <c r="V2459" s="342">
        <f t="shared" si="280"/>
        <v>0</v>
      </c>
      <c r="W2459" s="342">
        <f t="shared" si="279"/>
        <v>0</v>
      </c>
      <c r="X2459" s="342">
        <f t="shared" si="279"/>
        <v>0</v>
      </c>
      <c r="Y2459" s="342">
        <f t="shared" si="279"/>
        <v>0</v>
      </c>
      <c r="Z2459" s="342">
        <f t="shared" si="279"/>
        <v>0</v>
      </c>
      <c r="AA2459" s="342">
        <f t="shared" si="279"/>
        <v>0</v>
      </c>
      <c r="AB2459" s="342">
        <f t="shared" si="279"/>
        <v>0</v>
      </c>
      <c r="AC2459" s="109">
        <f t="shared" si="283"/>
        <v>0</v>
      </c>
      <c r="AD2459" s="109">
        <f>IF(C2459=A_Stammdaten!$B$12,E_SAV!$S2459-E_SAV!$AE2459,HLOOKUP(A_Stammdaten!$B$12-1,$AF$4:$AL$4004,ROW(C2459)-3,FALSE)-$AE2459)</f>
        <v>0</v>
      </c>
      <c r="AE2459" s="109">
        <f>HLOOKUP(A_Stammdaten!$B$12,$AF$4:$AL$4004,ROW(C2459)-3,FALSE)</f>
        <v>0</v>
      </c>
      <c r="AF2459" s="109">
        <f t="shared" si="281"/>
        <v>0</v>
      </c>
      <c r="AG2459" s="109">
        <f t="shared" si="278"/>
        <v>0</v>
      </c>
      <c r="AH2459" s="109">
        <f t="shared" si="278"/>
        <v>0</v>
      </c>
      <c r="AI2459" s="109">
        <f t="shared" si="278"/>
        <v>0</v>
      </c>
      <c r="AJ2459" s="109">
        <f t="shared" si="277"/>
        <v>0</v>
      </c>
      <c r="AK2459" s="109">
        <f t="shared" si="277"/>
        <v>0</v>
      </c>
      <c r="AL2459" s="109">
        <f t="shared" si="277"/>
        <v>0</v>
      </c>
    </row>
    <row r="2460" spans="1:38" x14ac:dyDescent="0.3">
      <c r="A2460" s="421"/>
      <c r="B2460" s="421"/>
      <c r="C2460" s="422"/>
      <c r="D2460" s="423"/>
      <c r="E2460" s="421"/>
      <c r="F2460" s="421"/>
      <c r="G2460" s="421"/>
      <c r="H2460" s="421"/>
      <c r="I2460" s="421"/>
      <c r="J2460" s="421"/>
      <c r="K2460" s="421"/>
      <c r="L2460" s="421"/>
      <c r="M2460" s="423"/>
      <c r="N2460" s="340">
        <f>IF(C2460&gt;A_Stammdaten!$B$12,0,SUM(E2460,F2460,H2460,J2460:K2460)-SUM(G2460,I2460,L2460:M2460))</f>
        <v>0</v>
      </c>
      <c r="O2460" s="421"/>
      <c r="P2460" s="421"/>
      <c r="Q2460" s="421"/>
      <c r="R2460" s="421"/>
      <c r="S2460" s="108">
        <f t="shared" si="282"/>
        <v>0</v>
      </c>
      <c r="T2460" s="341">
        <f>IF(ISBLANK($B2460),0,VLOOKUP($B2460,Listen!$A$2:$C$45,2,FALSE))</f>
        <v>0</v>
      </c>
      <c r="U2460" s="341">
        <f>IF(ISBLANK($B2460),0,VLOOKUP($B2460,Listen!$A$2:$C$45,3,FALSE))</f>
        <v>0</v>
      </c>
      <c r="V2460" s="342">
        <f t="shared" si="280"/>
        <v>0</v>
      </c>
      <c r="W2460" s="342">
        <f t="shared" si="279"/>
        <v>0</v>
      </c>
      <c r="X2460" s="342">
        <f t="shared" si="279"/>
        <v>0</v>
      </c>
      <c r="Y2460" s="342">
        <f t="shared" si="279"/>
        <v>0</v>
      </c>
      <c r="Z2460" s="342">
        <f t="shared" si="279"/>
        <v>0</v>
      </c>
      <c r="AA2460" s="342">
        <f t="shared" si="279"/>
        <v>0</v>
      </c>
      <c r="AB2460" s="342">
        <f t="shared" si="279"/>
        <v>0</v>
      </c>
      <c r="AC2460" s="109">
        <f t="shared" si="283"/>
        <v>0</v>
      </c>
      <c r="AD2460" s="109">
        <f>IF(C2460=A_Stammdaten!$B$12,E_SAV!$S2460-E_SAV!$AE2460,HLOOKUP(A_Stammdaten!$B$12-1,$AF$4:$AL$4004,ROW(C2460)-3,FALSE)-$AE2460)</f>
        <v>0</v>
      </c>
      <c r="AE2460" s="109">
        <f>HLOOKUP(A_Stammdaten!$B$12,$AF$4:$AL$4004,ROW(C2460)-3,FALSE)</f>
        <v>0</v>
      </c>
      <c r="AF2460" s="109">
        <f t="shared" si="281"/>
        <v>0</v>
      </c>
      <c r="AG2460" s="109">
        <f t="shared" si="278"/>
        <v>0</v>
      </c>
      <c r="AH2460" s="109">
        <f t="shared" si="278"/>
        <v>0</v>
      </c>
      <c r="AI2460" s="109">
        <f t="shared" si="278"/>
        <v>0</v>
      </c>
      <c r="AJ2460" s="109">
        <f t="shared" si="277"/>
        <v>0</v>
      </c>
      <c r="AK2460" s="109">
        <f t="shared" si="277"/>
        <v>0</v>
      </c>
      <c r="AL2460" s="109">
        <f t="shared" si="277"/>
        <v>0</v>
      </c>
    </row>
    <row r="2461" spans="1:38" x14ac:dyDescent="0.3">
      <c r="A2461" s="421"/>
      <c r="B2461" s="421"/>
      <c r="C2461" s="422"/>
      <c r="D2461" s="423"/>
      <c r="E2461" s="421"/>
      <c r="F2461" s="421"/>
      <c r="G2461" s="421"/>
      <c r="H2461" s="421"/>
      <c r="I2461" s="421"/>
      <c r="J2461" s="421"/>
      <c r="K2461" s="421"/>
      <c r="L2461" s="421"/>
      <c r="M2461" s="423"/>
      <c r="N2461" s="340">
        <f>IF(C2461&gt;A_Stammdaten!$B$12,0,SUM(E2461,F2461,H2461,J2461:K2461)-SUM(G2461,I2461,L2461:M2461))</f>
        <v>0</v>
      </c>
      <c r="O2461" s="421"/>
      <c r="P2461" s="421"/>
      <c r="Q2461" s="421"/>
      <c r="R2461" s="421"/>
      <c r="S2461" s="108">
        <f t="shared" si="282"/>
        <v>0</v>
      </c>
      <c r="T2461" s="341">
        <f>IF(ISBLANK($B2461),0,VLOOKUP($B2461,Listen!$A$2:$C$45,2,FALSE))</f>
        <v>0</v>
      </c>
      <c r="U2461" s="341">
        <f>IF(ISBLANK($B2461),0,VLOOKUP($B2461,Listen!$A$2:$C$45,3,FALSE))</f>
        <v>0</v>
      </c>
      <c r="V2461" s="342">
        <f t="shared" si="280"/>
        <v>0</v>
      </c>
      <c r="W2461" s="342">
        <f t="shared" si="279"/>
        <v>0</v>
      </c>
      <c r="X2461" s="342">
        <f t="shared" si="279"/>
        <v>0</v>
      </c>
      <c r="Y2461" s="342">
        <f t="shared" si="279"/>
        <v>0</v>
      </c>
      <c r="Z2461" s="342">
        <f t="shared" si="279"/>
        <v>0</v>
      </c>
      <c r="AA2461" s="342">
        <f t="shared" si="279"/>
        <v>0</v>
      </c>
      <c r="AB2461" s="342">
        <f t="shared" si="279"/>
        <v>0</v>
      </c>
      <c r="AC2461" s="109">
        <f t="shared" si="283"/>
        <v>0</v>
      </c>
      <c r="AD2461" s="109">
        <f>IF(C2461=A_Stammdaten!$B$12,E_SAV!$S2461-E_SAV!$AE2461,HLOOKUP(A_Stammdaten!$B$12-1,$AF$4:$AL$4004,ROW(C2461)-3,FALSE)-$AE2461)</f>
        <v>0</v>
      </c>
      <c r="AE2461" s="109">
        <f>HLOOKUP(A_Stammdaten!$B$12,$AF$4:$AL$4004,ROW(C2461)-3,FALSE)</f>
        <v>0</v>
      </c>
      <c r="AF2461" s="109">
        <f t="shared" si="281"/>
        <v>0</v>
      </c>
      <c r="AG2461" s="109">
        <f t="shared" si="278"/>
        <v>0</v>
      </c>
      <c r="AH2461" s="109">
        <f t="shared" si="278"/>
        <v>0</v>
      </c>
      <c r="AI2461" s="109">
        <f t="shared" si="278"/>
        <v>0</v>
      </c>
      <c r="AJ2461" s="109">
        <f t="shared" si="277"/>
        <v>0</v>
      </c>
      <c r="AK2461" s="109">
        <f t="shared" si="277"/>
        <v>0</v>
      </c>
      <c r="AL2461" s="109">
        <f t="shared" si="277"/>
        <v>0</v>
      </c>
    </row>
    <row r="2462" spans="1:38" x14ac:dyDescent="0.3">
      <c r="A2462" s="421"/>
      <c r="B2462" s="421"/>
      <c r="C2462" s="422"/>
      <c r="D2462" s="423"/>
      <c r="E2462" s="421"/>
      <c r="F2462" s="421"/>
      <c r="G2462" s="421"/>
      <c r="H2462" s="421"/>
      <c r="I2462" s="421"/>
      <c r="J2462" s="421"/>
      <c r="K2462" s="421"/>
      <c r="L2462" s="421"/>
      <c r="M2462" s="423"/>
      <c r="N2462" s="340">
        <f>IF(C2462&gt;A_Stammdaten!$B$12,0,SUM(E2462,F2462,H2462,J2462:K2462)-SUM(G2462,I2462,L2462:M2462))</f>
        <v>0</v>
      </c>
      <c r="O2462" s="421"/>
      <c r="P2462" s="421"/>
      <c r="Q2462" s="421"/>
      <c r="R2462" s="421"/>
      <c r="S2462" s="108">
        <f t="shared" si="282"/>
        <v>0</v>
      </c>
      <c r="T2462" s="341">
        <f>IF(ISBLANK($B2462),0,VLOOKUP($B2462,Listen!$A$2:$C$45,2,FALSE))</f>
        <v>0</v>
      </c>
      <c r="U2462" s="341">
        <f>IF(ISBLANK($B2462),0,VLOOKUP($B2462,Listen!$A$2:$C$45,3,FALSE))</f>
        <v>0</v>
      </c>
      <c r="V2462" s="342">
        <f t="shared" si="280"/>
        <v>0</v>
      </c>
      <c r="W2462" s="342">
        <f t="shared" si="279"/>
        <v>0</v>
      </c>
      <c r="X2462" s="342">
        <f t="shared" si="279"/>
        <v>0</v>
      </c>
      <c r="Y2462" s="342">
        <f t="shared" si="279"/>
        <v>0</v>
      </c>
      <c r="Z2462" s="342">
        <f t="shared" si="279"/>
        <v>0</v>
      </c>
      <c r="AA2462" s="342">
        <f t="shared" si="279"/>
        <v>0</v>
      </c>
      <c r="AB2462" s="342">
        <f t="shared" si="279"/>
        <v>0</v>
      </c>
      <c r="AC2462" s="109">
        <f t="shared" si="283"/>
        <v>0</v>
      </c>
      <c r="AD2462" s="109">
        <f>IF(C2462=A_Stammdaten!$B$12,E_SAV!$S2462-E_SAV!$AE2462,HLOOKUP(A_Stammdaten!$B$12-1,$AF$4:$AL$4004,ROW(C2462)-3,FALSE)-$AE2462)</f>
        <v>0</v>
      </c>
      <c r="AE2462" s="109">
        <f>HLOOKUP(A_Stammdaten!$B$12,$AF$4:$AL$4004,ROW(C2462)-3,FALSE)</f>
        <v>0</v>
      </c>
      <c r="AF2462" s="109">
        <f t="shared" si="281"/>
        <v>0</v>
      </c>
      <c r="AG2462" s="109">
        <f t="shared" si="278"/>
        <v>0</v>
      </c>
      <c r="AH2462" s="109">
        <f t="shared" si="278"/>
        <v>0</v>
      </c>
      <c r="AI2462" s="109">
        <f t="shared" si="278"/>
        <v>0</v>
      </c>
      <c r="AJ2462" s="109">
        <f t="shared" si="277"/>
        <v>0</v>
      </c>
      <c r="AK2462" s="109">
        <f t="shared" si="277"/>
        <v>0</v>
      </c>
      <c r="AL2462" s="109">
        <f t="shared" si="277"/>
        <v>0</v>
      </c>
    </row>
    <row r="2463" spans="1:38" x14ac:dyDescent="0.3">
      <c r="A2463" s="421"/>
      <c r="B2463" s="421"/>
      <c r="C2463" s="422"/>
      <c r="D2463" s="423"/>
      <c r="E2463" s="421"/>
      <c r="F2463" s="421"/>
      <c r="G2463" s="421"/>
      <c r="H2463" s="421"/>
      <c r="I2463" s="421"/>
      <c r="J2463" s="421"/>
      <c r="K2463" s="421"/>
      <c r="L2463" s="421"/>
      <c r="M2463" s="423"/>
      <c r="N2463" s="340">
        <f>IF(C2463&gt;A_Stammdaten!$B$12,0,SUM(E2463,F2463,H2463,J2463:K2463)-SUM(G2463,I2463,L2463:M2463))</f>
        <v>0</v>
      </c>
      <c r="O2463" s="421"/>
      <c r="P2463" s="421"/>
      <c r="Q2463" s="421"/>
      <c r="R2463" s="421"/>
      <c r="S2463" s="108">
        <f t="shared" si="282"/>
        <v>0</v>
      </c>
      <c r="T2463" s="341">
        <f>IF(ISBLANK($B2463),0,VLOOKUP($B2463,Listen!$A$2:$C$45,2,FALSE))</f>
        <v>0</v>
      </c>
      <c r="U2463" s="341">
        <f>IF(ISBLANK($B2463),0,VLOOKUP($B2463,Listen!$A$2:$C$45,3,FALSE))</f>
        <v>0</v>
      </c>
      <c r="V2463" s="342">
        <f t="shared" si="280"/>
        <v>0</v>
      </c>
      <c r="W2463" s="342">
        <f t="shared" si="279"/>
        <v>0</v>
      </c>
      <c r="X2463" s="342">
        <f t="shared" si="279"/>
        <v>0</v>
      </c>
      <c r="Y2463" s="342">
        <f t="shared" si="279"/>
        <v>0</v>
      </c>
      <c r="Z2463" s="342">
        <f t="shared" si="279"/>
        <v>0</v>
      </c>
      <c r="AA2463" s="342">
        <f t="shared" si="279"/>
        <v>0</v>
      </c>
      <c r="AB2463" s="342">
        <f t="shared" si="279"/>
        <v>0</v>
      </c>
      <c r="AC2463" s="109">
        <f t="shared" si="283"/>
        <v>0</v>
      </c>
      <c r="AD2463" s="109">
        <f>IF(C2463=A_Stammdaten!$B$12,E_SAV!$S2463-E_SAV!$AE2463,HLOOKUP(A_Stammdaten!$B$12-1,$AF$4:$AL$4004,ROW(C2463)-3,FALSE)-$AE2463)</f>
        <v>0</v>
      </c>
      <c r="AE2463" s="109">
        <f>HLOOKUP(A_Stammdaten!$B$12,$AF$4:$AL$4004,ROW(C2463)-3,FALSE)</f>
        <v>0</v>
      </c>
      <c r="AF2463" s="109">
        <f t="shared" si="281"/>
        <v>0</v>
      </c>
      <c r="AG2463" s="109">
        <f t="shared" si="278"/>
        <v>0</v>
      </c>
      <c r="AH2463" s="109">
        <f t="shared" si="278"/>
        <v>0</v>
      </c>
      <c r="AI2463" s="109">
        <f t="shared" si="278"/>
        <v>0</v>
      </c>
      <c r="AJ2463" s="109">
        <f t="shared" si="277"/>
        <v>0</v>
      </c>
      <c r="AK2463" s="109">
        <f t="shared" si="277"/>
        <v>0</v>
      </c>
      <c r="AL2463" s="109">
        <f t="shared" si="277"/>
        <v>0</v>
      </c>
    </row>
    <row r="2464" spans="1:38" x14ac:dyDescent="0.3">
      <c r="A2464" s="421"/>
      <c r="B2464" s="421"/>
      <c r="C2464" s="422"/>
      <c r="D2464" s="423"/>
      <c r="E2464" s="421"/>
      <c r="F2464" s="421"/>
      <c r="G2464" s="421"/>
      <c r="H2464" s="421"/>
      <c r="I2464" s="421"/>
      <c r="J2464" s="421"/>
      <c r="K2464" s="421"/>
      <c r="L2464" s="421"/>
      <c r="M2464" s="423"/>
      <c r="N2464" s="340">
        <f>IF(C2464&gt;A_Stammdaten!$B$12,0,SUM(E2464,F2464,H2464,J2464:K2464)-SUM(G2464,I2464,L2464:M2464))</f>
        <v>0</v>
      </c>
      <c r="O2464" s="421"/>
      <c r="P2464" s="421"/>
      <c r="Q2464" s="421"/>
      <c r="R2464" s="421"/>
      <c r="S2464" s="108">
        <f t="shared" si="282"/>
        <v>0</v>
      </c>
      <c r="T2464" s="341">
        <f>IF(ISBLANK($B2464),0,VLOOKUP($B2464,Listen!$A$2:$C$45,2,FALSE))</f>
        <v>0</v>
      </c>
      <c r="U2464" s="341">
        <f>IF(ISBLANK($B2464),0,VLOOKUP($B2464,Listen!$A$2:$C$45,3,FALSE))</f>
        <v>0</v>
      </c>
      <c r="V2464" s="342">
        <f t="shared" si="280"/>
        <v>0</v>
      </c>
      <c r="W2464" s="342">
        <f t="shared" si="279"/>
        <v>0</v>
      </c>
      <c r="X2464" s="342">
        <f t="shared" si="279"/>
        <v>0</v>
      </c>
      <c r="Y2464" s="342">
        <f t="shared" si="279"/>
        <v>0</v>
      </c>
      <c r="Z2464" s="342">
        <f t="shared" si="279"/>
        <v>0</v>
      </c>
      <c r="AA2464" s="342">
        <f t="shared" si="279"/>
        <v>0</v>
      </c>
      <c r="AB2464" s="342">
        <f t="shared" si="279"/>
        <v>0</v>
      </c>
      <c r="AC2464" s="109">
        <f t="shared" si="283"/>
        <v>0</v>
      </c>
      <c r="AD2464" s="109">
        <f>IF(C2464=A_Stammdaten!$B$12,E_SAV!$S2464-E_SAV!$AE2464,HLOOKUP(A_Stammdaten!$B$12-1,$AF$4:$AL$4004,ROW(C2464)-3,FALSE)-$AE2464)</f>
        <v>0</v>
      </c>
      <c r="AE2464" s="109">
        <f>HLOOKUP(A_Stammdaten!$B$12,$AF$4:$AL$4004,ROW(C2464)-3,FALSE)</f>
        <v>0</v>
      </c>
      <c r="AF2464" s="109">
        <f t="shared" si="281"/>
        <v>0</v>
      </c>
      <c r="AG2464" s="109">
        <f t="shared" si="278"/>
        <v>0</v>
      </c>
      <c r="AH2464" s="109">
        <f t="shared" si="278"/>
        <v>0</v>
      </c>
      <c r="AI2464" s="109">
        <f t="shared" si="278"/>
        <v>0</v>
      </c>
      <c r="AJ2464" s="109">
        <f t="shared" si="277"/>
        <v>0</v>
      </c>
      <c r="AK2464" s="109">
        <f t="shared" si="277"/>
        <v>0</v>
      </c>
      <c r="AL2464" s="109">
        <f t="shared" si="277"/>
        <v>0</v>
      </c>
    </row>
    <row r="2465" spans="1:38" x14ac:dyDescent="0.3">
      <c r="A2465" s="421"/>
      <c r="B2465" s="421"/>
      <c r="C2465" s="422"/>
      <c r="D2465" s="423"/>
      <c r="E2465" s="421"/>
      <c r="F2465" s="421"/>
      <c r="G2465" s="421"/>
      <c r="H2465" s="421"/>
      <c r="I2465" s="421"/>
      <c r="J2465" s="421"/>
      <c r="K2465" s="421"/>
      <c r="L2465" s="421"/>
      <c r="M2465" s="423"/>
      <c r="N2465" s="340">
        <f>IF(C2465&gt;A_Stammdaten!$B$12,0,SUM(E2465,F2465,H2465,J2465:K2465)-SUM(G2465,I2465,L2465:M2465))</f>
        <v>0</v>
      </c>
      <c r="O2465" s="421"/>
      <c r="P2465" s="421"/>
      <c r="Q2465" s="421"/>
      <c r="R2465" s="421"/>
      <c r="S2465" s="108">
        <f t="shared" si="282"/>
        <v>0</v>
      </c>
      <c r="T2465" s="341">
        <f>IF(ISBLANK($B2465),0,VLOOKUP($B2465,Listen!$A$2:$C$45,2,FALSE))</f>
        <v>0</v>
      </c>
      <c r="U2465" s="341">
        <f>IF(ISBLANK($B2465),0,VLOOKUP($B2465,Listen!$A$2:$C$45,3,FALSE))</f>
        <v>0</v>
      </c>
      <c r="V2465" s="342">
        <f t="shared" si="280"/>
        <v>0</v>
      </c>
      <c r="W2465" s="342">
        <f t="shared" si="279"/>
        <v>0</v>
      </c>
      <c r="X2465" s="342">
        <f t="shared" si="279"/>
        <v>0</v>
      </c>
      <c r="Y2465" s="342">
        <f t="shared" si="279"/>
        <v>0</v>
      </c>
      <c r="Z2465" s="342">
        <f t="shared" si="279"/>
        <v>0</v>
      </c>
      <c r="AA2465" s="342">
        <f t="shared" si="279"/>
        <v>0</v>
      </c>
      <c r="AB2465" s="342">
        <f t="shared" si="279"/>
        <v>0</v>
      </c>
      <c r="AC2465" s="109">
        <f t="shared" si="283"/>
        <v>0</v>
      </c>
      <c r="AD2465" s="109">
        <f>IF(C2465=A_Stammdaten!$B$12,E_SAV!$S2465-E_SAV!$AE2465,HLOOKUP(A_Stammdaten!$B$12-1,$AF$4:$AL$4004,ROW(C2465)-3,FALSE)-$AE2465)</f>
        <v>0</v>
      </c>
      <c r="AE2465" s="109">
        <f>HLOOKUP(A_Stammdaten!$B$12,$AF$4:$AL$4004,ROW(C2465)-3,FALSE)</f>
        <v>0</v>
      </c>
      <c r="AF2465" s="109">
        <f t="shared" si="281"/>
        <v>0</v>
      </c>
      <c r="AG2465" s="109">
        <f t="shared" si="278"/>
        <v>0</v>
      </c>
      <c r="AH2465" s="109">
        <f t="shared" si="278"/>
        <v>0</v>
      </c>
      <c r="AI2465" s="109">
        <f t="shared" si="278"/>
        <v>0</v>
      </c>
      <c r="AJ2465" s="109">
        <f t="shared" si="278"/>
        <v>0</v>
      </c>
      <c r="AK2465" s="109">
        <f t="shared" si="278"/>
        <v>0</v>
      </c>
      <c r="AL2465" s="109">
        <f t="shared" si="278"/>
        <v>0</v>
      </c>
    </row>
    <row r="2466" spans="1:38" x14ac:dyDescent="0.3">
      <c r="A2466" s="421"/>
      <c r="B2466" s="421"/>
      <c r="C2466" s="422"/>
      <c r="D2466" s="423"/>
      <c r="E2466" s="421"/>
      <c r="F2466" s="421"/>
      <c r="G2466" s="421"/>
      <c r="H2466" s="421"/>
      <c r="I2466" s="421"/>
      <c r="J2466" s="421"/>
      <c r="K2466" s="421"/>
      <c r="L2466" s="421"/>
      <c r="M2466" s="423"/>
      <c r="N2466" s="340">
        <f>IF(C2466&gt;A_Stammdaten!$B$12,0,SUM(E2466,F2466,H2466,J2466:K2466)-SUM(G2466,I2466,L2466:M2466))</f>
        <v>0</v>
      </c>
      <c r="O2466" s="421"/>
      <c r="P2466" s="421"/>
      <c r="Q2466" s="421"/>
      <c r="R2466" s="421"/>
      <c r="S2466" s="108">
        <f t="shared" si="282"/>
        <v>0</v>
      </c>
      <c r="T2466" s="341">
        <f>IF(ISBLANK($B2466),0,VLOOKUP($B2466,Listen!$A$2:$C$45,2,FALSE))</f>
        <v>0</v>
      </c>
      <c r="U2466" s="341">
        <f>IF(ISBLANK($B2466),0,VLOOKUP($B2466,Listen!$A$2:$C$45,3,FALSE))</f>
        <v>0</v>
      </c>
      <c r="V2466" s="342">
        <f t="shared" si="280"/>
        <v>0</v>
      </c>
      <c r="W2466" s="342">
        <f t="shared" si="279"/>
        <v>0</v>
      </c>
      <c r="X2466" s="342">
        <f t="shared" si="279"/>
        <v>0</v>
      </c>
      <c r="Y2466" s="342">
        <f t="shared" si="279"/>
        <v>0</v>
      </c>
      <c r="Z2466" s="342">
        <f t="shared" si="279"/>
        <v>0</v>
      </c>
      <c r="AA2466" s="342">
        <f t="shared" si="279"/>
        <v>0</v>
      </c>
      <c r="AB2466" s="342">
        <f t="shared" si="279"/>
        <v>0</v>
      </c>
      <c r="AC2466" s="109">
        <f t="shared" si="283"/>
        <v>0</v>
      </c>
      <c r="AD2466" s="109">
        <f>IF(C2466=A_Stammdaten!$B$12,E_SAV!$S2466-E_SAV!$AE2466,HLOOKUP(A_Stammdaten!$B$12-1,$AF$4:$AL$4004,ROW(C2466)-3,FALSE)-$AE2466)</f>
        <v>0</v>
      </c>
      <c r="AE2466" s="109">
        <f>HLOOKUP(A_Stammdaten!$B$12,$AF$4:$AL$4004,ROW(C2466)-3,FALSE)</f>
        <v>0</v>
      </c>
      <c r="AF2466" s="109">
        <f t="shared" si="281"/>
        <v>0</v>
      </c>
      <c r="AG2466" s="109">
        <f t="shared" ref="AG2466:AL2508" si="284">IF(OR($C2466=0,$S2466=0,W2466-(AG$4-$C2466)=0),0,IF($C2466&lt;AG$4,AF2466-AF2466/(W2466-(AG$4-$C2466)),IF($C2466=AG$4,$S2466-$S2466/W2466,0)))</f>
        <v>0</v>
      </c>
      <c r="AH2466" s="109">
        <f t="shared" si="284"/>
        <v>0</v>
      </c>
      <c r="AI2466" s="109">
        <f t="shared" si="284"/>
        <v>0</v>
      </c>
      <c r="AJ2466" s="109">
        <f t="shared" si="284"/>
        <v>0</v>
      </c>
      <c r="AK2466" s="109">
        <f t="shared" si="284"/>
        <v>0</v>
      </c>
      <c r="AL2466" s="109">
        <f t="shared" si="284"/>
        <v>0</v>
      </c>
    </row>
    <row r="2467" spans="1:38" x14ac:dyDescent="0.3">
      <c r="A2467" s="421"/>
      <c r="B2467" s="421"/>
      <c r="C2467" s="422"/>
      <c r="D2467" s="423"/>
      <c r="E2467" s="421"/>
      <c r="F2467" s="421"/>
      <c r="G2467" s="421"/>
      <c r="H2467" s="421"/>
      <c r="I2467" s="421"/>
      <c r="J2467" s="421"/>
      <c r="K2467" s="421"/>
      <c r="L2467" s="421"/>
      <c r="M2467" s="423"/>
      <c r="N2467" s="340">
        <f>IF(C2467&gt;A_Stammdaten!$B$12,0,SUM(E2467,F2467,H2467,J2467:K2467)-SUM(G2467,I2467,L2467:M2467))</f>
        <v>0</v>
      </c>
      <c r="O2467" s="421"/>
      <c r="P2467" s="421"/>
      <c r="Q2467" s="421"/>
      <c r="R2467" s="421"/>
      <c r="S2467" s="108">
        <f t="shared" si="282"/>
        <v>0</v>
      </c>
      <c r="T2467" s="341">
        <f>IF(ISBLANK($B2467),0,VLOOKUP($B2467,Listen!$A$2:$C$45,2,FALSE))</f>
        <v>0</v>
      </c>
      <c r="U2467" s="341">
        <f>IF(ISBLANK($B2467),0,VLOOKUP($B2467,Listen!$A$2:$C$45,3,FALSE))</f>
        <v>0</v>
      </c>
      <c r="V2467" s="342">
        <f t="shared" si="280"/>
        <v>0</v>
      </c>
      <c r="W2467" s="342">
        <f t="shared" si="279"/>
        <v>0</v>
      </c>
      <c r="X2467" s="342">
        <f t="shared" si="279"/>
        <v>0</v>
      </c>
      <c r="Y2467" s="342">
        <f t="shared" si="279"/>
        <v>0</v>
      </c>
      <c r="Z2467" s="342">
        <f t="shared" si="279"/>
        <v>0</v>
      </c>
      <c r="AA2467" s="342">
        <f t="shared" si="279"/>
        <v>0</v>
      </c>
      <c r="AB2467" s="342">
        <f t="shared" si="279"/>
        <v>0</v>
      </c>
      <c r="AC2467" s="109">
        <f t="shared" si="283"/>
        <v>0</v>
      </c>
      <c r="AD2467" s="109">
        <f>IF(C2467=A_Stammdaten!$B$12,E_SAV!$S2467-E_SAV!$AE2467,HLOOKUP(A_Stammdaten!$B$12-1,$AF$4:$AL$4004,ROW(C2467)-3,FALSE)-$AE2467)</f>
        <v>0</v>
      </c>
      <c r="AE2467" s="109">
        <f>HLOOKUP(A_Stammdaten!$B$12,$AF$4:$AL$4004,ROW(C2467)-3,FALSE)</f>
        <v>0</v>
      </c>
      <c r="AF2467" s="109">
        <f t="shared" si="281"/>
        <v>0</v>
      </c>
      <c r="AG2467" s="109">
        <f t="shared" si="284"/>
        <v>0</v>
      </c>
      <c r="AH2467" s="109">
        <f t="shared" si="284"/>
        <v>0</v>
      </c>
      <c r="AI2467" s="109">
        <f t="shared" si="284"/>
        <v>0</v>
      </c>
      <c r="AJ2467" s="109">
        <f t="shared" si="284"/>
        <v>0</v>
      </c>
      <c r="AK2467" s="109">
        <f t="shared" si="284"/>
        <v>0</v>
      </c>
      <c r="AL2467" s="109">
        <f t="shared" si="284"/>
        <v>0</v>
      </c>
    </row>
    <row r="2468" spans="1:38" x14ac:dyDescent="0.3">
      <c r="A2468" s="421"/>
      <c r="B2468" s="421"/>
      <c r="C2468" s="422"/>
      <c r="D2468" s="423"/>
      <c r="E2468" s="421"/>
      <c r="F2468" s="421"/>
      <c r="G2468" s="421"/>
      <c r="H2468" s="421"/>
      <c r="I2468" s="421"/>
      <c r="J2468" s="421"/>
      <c r="K2468" s="421"/>
      <c r="L2468" s="421"/>
      <c r="M2468" s="423"/>
      <c r="N2468" s="340">
        <f>IF(C2468&gt;A_Stammdaten!$B$12,0,SUM(E2468,F2468,H2468,J2468:K2468)-SUM(G2468,I2468,L2468:M2468))</f>
        <v>0</v>
      </c>
      <c r="O2468" s="421"/>
      <c r="P2468" s="421"/>
      <c r="Q2468" s="421"/>
      <c r="R2468" s="421"/>
      <c r="S2468" s="108">
        <f t="shared" si="282"/>
        <v>0</v>
      </c>
      <c r="T2468" s="341">
        <f>IF(ISBLANK($B2468),0,VLOOKUP($B2468,Listen!$A$2:$C$45,2,FALSE))</f>
        <v>0</v>
      </c>
      <c r="U2468" s="341">
        <f>IF(ISBLANK($B2468),0,VLOOKUP($B2468,Listen!$A$2:$C$45,3,FALSE))</f>
        <v>0</v>
      </c>
      <c r="V2468" s="342">
        <f t="shared" si="280"/>
        <v>0</v>
      </c>
      <c r="W2468" s="342">
        <f t="shared" si="279"/>
        <v>0</v>
      </c>
      <c r="X2468" s="342">
        <f t="shared" si="279"/>
        <v>0</v>
      </c>
      <c r="Y2468" s="342">
        <f t="shared" si="279"/>
        <v>0</v>
      </c>
      <c r="Z2468" s="342">
        <f t="shared" si="279"/>
        <v>0</v>
      </c>
      <c r="AA2468" s="342">
        <f t="shared" si="279"/>
        <v>0</v>
      </c>
      <c r="AB2468" s="342">
        <f t="shared" si="279"/>
        <v>0</v>
      </c>
      <c r="AC2468" s="109">
        <f t="shared" si="283"/>
        <v>0</v>
      </c>
      <c r="AD2468" s="109">
        <f>IF(C2468=A_Stammdaten!$B$12,E_SAV!$S2468-E_SAV!$AE2468,HLOOKUP(A_Stammdaten!$B$12-1,$AF$4:$AL$4004,ROW(C2468)-3,FALSE)-$AE2468)</f>
        <v>0</v>
      </c>
      <c r="AE2468" s="109">
        <f>HLOOKUP(A_Stammdaten!$B$12,$AF$4:$AL$4004,ROW(C2468)-3,FALSE)</f>
        <v>0</v>
      </c>
      <c r="AF2468" s="109">
        <f t="shared" si="281"/>
        <v>0</v>
      </c>
      <c r="AG2468" s="109">
        <f t="shared" si="284"/>
        <v>0</v>
      </c>
      <c r="AH2468" s="109">
        <f t="shared" si="284"/>
        <v>0</v>
      </c>
      <c r="AI2468" s="109">
        <f t="shared" si="284"/>
        <v>0</v>
      </c>
      <c r="AJ2468" s="109">
        <f t="shared" si="284"/>
        <v>0</v>
      </c>
      <c r="AK2468" s="109">
        <f t="shared" si="284"/>
        <v>0</v>
      </c>
      <c r="AL2468" s="109">
        <f t="shared" si="284"/>
        <v>0</v>
      </c>
    </row>
    <row r="2469" spans="1:38" x14ac:dyDescent="0.3">
      <c r="A2469" s="421"/>
      <c r="B2469" s="421"/>
      <c r="C2469" s="422"/>
      <c r="D2469" s="423"/>
      <c r="E2469" s="421"/>
      <c r="F2469" s="421"/>
      <c r="G2469" s="421"/>
      <c r="H2469" s="421"/>
      <c r="I2469" s="421"/>
      <c r="J2469" s="421"/>
      <c r="K2469" s="421"/>
      <c r="L2469" s="421"/>
      <c r="M2469" s="423"/>
      <c r="N2469" s="340">
        <f>IF(C2469&gt;A_Stammdaten!$B$12,0,SUM(E2469,F2469,H2469,J2469:K2469)-SUM(G2469,I2469,L2469:M2469))</f>
        <v>0</v>
      </c>
      <c r="O2469" s="421"/>
      <c r="P2469" s="421"/>
      <c r="Q2469" s="421"/>
      <c r="R2469" s="421"/>
      <c r="S2469" s="108">
        <f t="shared" si="282"/>
        <v>0</v>
      </c>
      <c r="T2469" s="341">
        <f>IF(ISBLANK($B2469),0,VLOOKUP($B2469,Listen!$A$2:$C$45,2,FALSE))</f>
        <v>0</v>
      </c>
      <c r="U2469" s="341">
        <f>IF(ISBLANK($B2469),0,VLOOKUP($B2469,Listen!$A$2:$C$45,3,FALSE))</f>
        <v>0</v>
      </c>
      <c r="V2469" s="342">
        <f t="shared" si="280"/>
        <v>0</v>
      </c>
      <c r="W2469" s="342">
        <f t="shared" si="279"/>
        <v>0</v>
      </c>
      <c r="X2469" s="342">
        <f t="shared" si="279"/>
        <v>0</v>
      </c>
      <c r="Y2469" s="342">
        <f t="shared" si="279"/>
        <v>0</v>
      </c>
      <c r="Z2469" s="342">
        <f t="shared" si="279"/>
        <v>0</v>
      </c>
      <c r="AA2469" s="342">
        <f t="shared" si="279"/>
        <v>0</v>
      </c>
      <c r="AB2469" s="342">
        <f t="shared" si="279"/>
        <v>0</v>
      </c>
      <c r="AC2469" s="109">
        <f t="shared" si="283"/>
        <v>0</v>
      </c>
      <c r="AD2469" s="109">
        <f>IF(C2469=A_Stammdaten!$B$12,E_SAV!$S2469-E_SAV!$AE2469,HLOOKUP(A_Stammdaten!$B$12-1,$AF$4:$AL$4004,ROW(C2469)-3,FALSE)-$AE2469)</f>
        <v>0</v>
      </c>
      <c r="AE2469" s="109">
        <f>HLOOKUP(A_Stammdaten!$B$12,$AF$4:$AL$4004,ROW(C2469)-3,FALSE)</f>
        <v>0</v>
      </c>
      <c r="AF2469" s="109">
        <f t="shared" si="281"/>
        <v>0</v>
      </c>
      <c r="AG2469" s="109">
        <f t="shared" si="284"/>
        <v>0</v>
      </c>
      <c r="AH2469" s="109">
        <f t="shared" si="284"/>
        <v>0</v>
      </c>
      <c r="AI2469" s="109">
        <f t="shared" si="284"/>
        <v>0</v>
      </c>
      <c r="AJ2469" s="109">
        <f t="shared" si="284"/>
        <v>0</v>
      </c>
      <c r="AK2469" s="109">
        <f t="shared" si="284"/>
        <v>0</v>
      </c>
      <c r="AL2469" s="109">
        <f t="shared" si="284"/>
        <v>0</v>
      </c>
    </row>
    <row r="2470" spans="1:38" x14ac:dyDescent="0.3">
      <c r="A2470" s="421"/>
      <c r="B2470" s="421"/>
      <c r="C2470" s="422"/>
      <c r="D2470" s="423"/>
      <c r="E2470" s="421"/>
      <c r="F2470" s="421"/>
      <c r="G2470" s="421"/>
      <c r="H2470" s="421"/>
      <c r="I2470" s="421"/>
      <c r="J2470" s="421"/>
      <c r="K2470" s="421"/>
      <c r="L2470" s="421"/>
      <c r="M2470" s="423"/>
      <c r="N2470" s="340">
        <f>IF(C2470&gt;A_Stammdaten!$B$12,0,SUM(E2470,F2470,H2470,J2470:K2470)-SUM(G2470,I2470,L2470:M2470))</f>
        <v>0</v>
      </c>
      <c r="O2470" s="421"/>
      <c r="P2470" s="421"/>
      <c r="Q2470" s="421"/>
      <c r="R2470" s="421"/>
      <c r="S2470" s="108">
        <f t="shared" si="282"/>
        <v>0</v>
      </c>
      <c r="T2470" s="341">
        <f>IF(ISBLANK($B2470),0,VLOOKUP($B2470,Listen!$A$2:$C$45,2,FALSE))</f>
        <v>0</v>
      </c>
      <c r="U2470" s="341">
        <f>IF(ISBLANK($B2470),0,VLOOKUP($B2470,Listen!$A$2:$C$45,3,FALSE))</f>
        <v>0</v>
      </c>
      <c r="V2470" s="342">
        <f t="shared" si="280"/>
        <v>0</v>
      </c>
      <c r="W2470" s="342">
        <f t="shared" si="279"/>
        <v>0</v>
      </c>
      <c r="X2470" s="342">
        <f t="shared" si="279"/>
        <v>0</v>
      </c>
      <c r="Y2470" s="342">
        <f t="shared" si="279"/>
        <v>0</v>
      </c>
      <c r="Z2470" s="342">
        <f t="shared" si="279"/>
        <v>0</v>
      </c>
      <c r="AA2470" s="342">
        <f t="shared" si="279"/>
        <v>0</v>
      </c>
      <c r="AB2470" s="342">
        <f t="shared" si="279"/>
        <v>0</v>
      </c>
      <c r="AC2470" s="109">
        <f t="shared" si="283"/>
        <v>0</v>
      </c>
      <c r="AD2470" s="109">
        <f>IF(C2470=A_Stammdaten!$B$12,E_SAV!$S2470-E_SAV!$AE2470,HLOOKUP(A_Stammdaten!$B$12-1,$AF$4:$AL$4004,ROW(C2470)-3,FALSE)-$AE2470)</f>
        <v>0</v>
      </c>
      <c r="AE2470" s="109">
        <f>HLOOKUP(A_Stammdaten!$B$12,$AF$4:$AL$4004,ROW(C2470)-3,FALSE)</f>
        <v>0</v>
      </c>
      <c r="AF2470" s="109">
        <f t="shared" si="281"/>
        <v>0</v>
      </c>
      <c r="AG2470" s="109">
        <f t="shared" si="284"/>
        <v>0</v>
      </c>
      <c r="AH2470" s="109">
        <f t="shared" si="284"/>
        <v>0</v>
      </c>
      <c r="AI2470" s="109">
        <f t="shared" si="284"/>
        <v>0</v>
      </c>
      <c r="AJ2470" s="109">
        <f t="shared" si="284"/>
        <v>0</v>
      </c>
      <c r="AK2470" s="109">
        <f t="shared" si="284"/>
        <v>0</v>
      </c>
      <c r="AL2470" s="109">
        <f t="shared" si="284"/>
        <v>0</v>
      </c>
    </row>
    <row r="2471" spans="1:38" x14ac:dyDescent="0.3">
      <c r="A2471" s="421"/>
      <c r="B2471" s="421"/>
      <c r="C2471" s="422"/>
      <c r="D2471" s="423"/>
      <c r="E2471" s="421"/>
      <c r="F2471" s="421"/>
      <c r="G2471" s="421"/>
      <c r="H2471" s="421"/>
      <c r="I2471" s="421"/>
      <c r="J2471" s="421"/>
      <c r="K2471" s="421"/>
      <c r="L2471" s="421"/>
      <c r="M2471" s="423"/>
      <c r="N2471" s="340">
        <f>IF(C2471&gt;A_Stammdaten!$B$12,0,SUM(E2471,F2471,H2471,J2471:K2471)-SUM(G2471,I2471,L2471:M2471))</f>
        <v>0</v>
      </c>
      <c r="O2471" s="421"/>
      <c r="P2471" s="421"/>
      <c r="Q2471" s="421"/>
      <c r="R2471" s="421"/>
      <c r="S2471" s="108">
        <f t="shared" si="282"/>
        <v>0</v>
      </c>
      <c r="T2471" s="341">
        <f>IF(ISBLANK($B2471),0,VLOOKUP($B2471,Listen!$A$2:$C$45,2,FALSE))</f>
        <v>0</v>
      </c>
      <c r="U2471" s="341">
        <f>IF(ISBLANK($B2471),0,VLOOKUP($B2471,Listen!$A$2:$C$45,3,FALSE))</f>
        <v>0</v>
      </c>
      <c r="V2471" s="342">
        <f t="shared" si="280"/>
        <v>0</v>
      </c>
      <c r="W2471" s="342">
        <f t="shared" si="279"/>
        <v>0</v>
      </c>
      <c r="X2471" s="342">
        <f t="shared" si="279"/>
        <v>0</v>
      </c>
      <c r="Y2471" s="342">
        <f t="shared" si="279"/>
        <v>0</v>
      </c>
      <c r="Z2471" s="342">
        <f t="shared" si="279"/>
        <v>0</v>
      </c>
      <c r="AA2471" s="342">
        <f t="shared" si="279"/>
        <v>0</v>
      </c>
      <c r="AB2471" s="342">
        <f t="shared" si="279"/>
        <v>0</v>
      </c>
      <c r="AC2471" s="109">
        <f t="shared" si="283"/>
        <v>0</v>
      </c>
      <c r="AD2471" s="109">
        <f>IF(C2471=A_Stammdaten!$B$12,E_SAV!$S2471-E_SAV!$AE2471,HLOOKUP(A_Stammdaten!$B$12-1,$AF$4:$AL$4004,ROW(C2471)-3,FALSE)-$AE2471)</f>
        <v>0</v>
      </c>
      <c r="AE2471" s="109">
        <f>HLOOKUP(A_Stammdaten!$B$12,$AF$4:$AL$4004,ROW(C2471)-3,FALSE)</f>
        <v>0</v>
      </c>
      <c r="AF2471" s="109">
        <f t="shared" si="281"/>
        <v>0</v>
      </c>
      <c r="AG2471" s="109">
        <f t="shared" si="284"/>
        <v>0</v>
      </c>
      <c r="AH2471" s="109">
        <f t="shared" si="284"/>
        <v>0</v>
      </c>
      <c r="AI2471" s="109">
        <f t="shared" si="284"/>
        <v>0</v>
      </c>
      <c r="AJ2471" s="109">
        <f t="shared" si="284"/>
        <v>0</v>
      </c>
      <c r="AK2471" s="109">
        <f t="shared" si="284"/>
        <v>0</v>
      </c>
      <c r="AL2471" s="109">
        <f t="shared" si="284"/>
        <v>0</v>
      </c>
    </row>
    <row r="2472" spans="1:38" x14ac:dyDescent="0.3">
      <c r="A2472" s="421"/>
      <c r="B2472" s="421"/>
      <c r="C2472" s="422"/>
      <c r="D2472" s="423"/>
      <c r="E2472" s="421"/>
      <c r="F2472" s="421"/>
      <c r="G2472" s="421"/>
      <c r="H2472" s="421"/>
      <c r="I2472" s="421"/>
      <c r="J2472" s="421"/>
      <c r="K2472" s="421"/>
      <c r="L2472" s="421"/>
      <c r="M2472" s="423"/>
      <c r="N2472" s="340">
        <f>IF(C2472&gt;A_Stammdaten!$B$12,0,SUM(E2472,F2472,H2472,J2472:K2472)-SUM(G2472,I2472,L2472:M2472))</f>
        <v>0</v>
      </c>
      <c r="O2472" s="421"/>
      <c r="P2472" s="421"/>
      <c r="Q2472" s="421"/>
      <c r="R2472" s="421"/>
      <c r="S2472" s="108">
        <f t="shared" si="282"/>
        <v>0</v>
      </c>
      <c r="T2472" s="341">
        <f>IF(ISBLANK($B2472),0,VLOOKUP($B2472,Listen!$A$2:$C$45,2,FALSE))</f>
        <v>0</v>
      </c>
      <c r="U2472" s="341">
        <f>IF(ISBLANK($B2472),0,VLOOKUP($B2472,Listen!$A$2:$C$45,3,FALSE))</f>
        <v>0</v>
      </c>
      <c r="V2472" s="342">
        <f t="shared" si="280"/>
        <v>0</v>
      </c>
      <c r="W2472" s="342">
        <f t="shared" si="279"/>
        <v>0</v>
      </c>
      <c r="X2472" s="342">
        <f t="shared" si="279"/>
        <v>0</v>
      </c>
      <c r="Y2472" s="342">
        <f t="shared" si="279"/>
        <v>0</v>
      </c>
      <c r="Z2472" s="342">
        <f t="shared" si="279"/>
        <v>0</v>
      </c>
      <c r="AA2472" s="342">
        <f t="shared" si="279"/>
        <v>0</v>
      </c>
      <c r="AB2472" s="342">
        <f t="shared" si="279"/>
        <v>0</v>
      </c>
      <c r="AC2472" s="109">
        <f t="shared" si="283"/>
        <v>0</v>
      </c>
      <c r="AD2472" s="109">
        <f>IF(C2472=A_Stammdaten!$B$12,E_SAV!$S2472-E_SAV!$AE2472,HLOOKUP(A_Stammdaten!$B$12-1,$AF$4:$AL$4004,ROW(C2472)-3,FALSE)-$AE2472)</f>
        <v>0</v>
      </c>
      <c r="AE2472" s="109">
        <f>HLOOKUP(A_Stammdaten!$B$12,$AF$4:$AL$4004,ROW(C2472)-3,FALSE)</f>
        <v>0</v>
      </c>
      <c r="AF2472" s="109">
        <f t="shared" si="281"/>
        <v>0</v>
      </c>
      <c r="AG2472" s="109">
        <f t="shared" si="284"/>
        <v>0</v>
      </c>
      <c r="AH2472" s="109">
        <f t="shared" si="284"/>
        <v>0</v>
      </c>
      <c r="AI2472" s="109">
        <f t="shared" si="284"/>
        <v>0</v>
      </c>
      <c r="AJ2472" s="109">
        <f t="shared" si="284"/>
        <v>0</v>
      </c>
      <c r="AK2472" s="109">
        <f t="shared" si="284"/>
        <v>0</v>
      </c>
      <c r="AL2472" s="109">
        <f t="shared" si="284"/>
        <v>0</v>
      </c>
    </row>
    <row r="2473" spans="1:38" x14ac:dyDescent="0.3">
      <c r="A2473" s="421"/>
      <c r="B2473" s="421"/>
      <c r="C2473" s="422"/>
      <c r="D2473" s="423"/>
      <c r="E2473" s="421"/>
      <c r="F2473" s="421"/>
      <c r="G2473" s="421"/>
      <c r="H2473" s="421"/>
      <c r="I2473" s="421"/>
      <c r="J2473" s="421"/>
      <c r="K2473" s="421"/>
      <c r="L2473" s="421"/>
      <c r="M2473" s="423"/>
      <c r="N2473" s="340">
        <f>IF(C2473&gt;A_Stammdaten!$B$12,0,SUM(E2473,F2473,H2473,J2473:K2473)-SUM(G2473,I2473,L2473:M2473))</f>
        <v>0</v>
      </c>
      <c r="O2473" s="421"/>
      <c r="P2473" s="421"/>
      <c r="Q2473" s="421"/>
      <c r="R2473" s="421"/>
      <c r="S2473" s="108">
        <f t="shared" si="282"/>
        <v>0</v>
      </c>
      <c r="T2473" s="341">
        <f>IF(ISBLANK($B2473),0,VLOOKUP($B2473,Listen!$A$2:$C$45,2,FALSE))</f>
        <v>0</v>
      </c>
      <c r="U2473" s="341">
        <f>IF(ISBLANK($B2473),0,VLOOKUP($B2473,Listen!$A$2:$C$45,3,FALSE))</f>
        <v>0</v>
      </c>
      <c r="V2473" s="342">
        <f t="shared" si="280"/>
        <v>0</v>
      </c>
      <c r="W2473" s="342">
        <f t="shared" si="279"/>
        <v>0</v>
      </c>
      <c r="X2473" s="342">
        <f t="shared" si="279"/>
        <v>0</v>
      </c>
      <c r="Y2473" s="342">
        <f t="shared" si="279"/>
        <v>0</v>
      </c>
      <c r="Z2473" s="342">
        <f t="shared" si="279"/>
        <v>0</v>
      </c>
      <c r="AA2473" s="342">
        <f t="shared" si="279"/>
        <v>0</v>
      </c>
      <c r="AB2473" s="342">
        <f t="shared" si="279"/>
        <v>0</v>
      </c>
      <c r="AC2473" s="109">
        <f t="shared" si="283"/>
        <v>0</v>
      </c>
      <c r="AD2473" s="109">
        <f>IF(C2473=A_Stammdaten!$B$12,E_SAV!$S2473-E_SAV!$AE2473,HLOOKUP(A_Stammdaten!$B$12-1,$AF$4:$AL$4004,ROW(C2473)-3,FALSE)-$AE2473)</f>
        <v>0</v>
      </c>
      <c r="AE2473" s="109">
        <f>HLOOKUP(A_Stammdaten!$B$12,$AF$4:$AL$4004,ROW(C2473)-3,FALSE)</f>
        <v>0</v>
      </c>
      <c r="AF2473" s="109">
        <f t="shared" si="281"/>
        <v>0</v>
      </c>
      <c r="AG2473" s="109">
        <f t="shared" si="284"/>
        <v>0</v>
      </c>
      <c r="AH2473" s="109">
        <f t="shared" si="284"/>
        <v>0</v>
      </c>
      <c r="AI2473" s="109">
        <f t="shared" si="284"/>
        <v>0</v>
      </c>
      <c r="AJ2473" s="109">
        <f t="shared" si="284"/>
        <v>0</v>
      </c>
      <c r="AK2473" s="109">
        <f t="shared" si="284"/>
        <v>0</v>
      </c>
      <c r="AL2473" s="109">
        <f t="shared" si="284"/>
        <v>0</v>
      </c>
    </row>
    <row r="2474" spans="1:38" x14ac:dyDescent="0.3">
      <c r="A2474" s="421"/>
      <c r="B2474" s="421"/>
      <c r="C2474" s="422"/>
      <c r="D2474" s="423"/>
      <c r="E2474" s="421"/>
      <c r="F2474" s="421"/>
      <c r="G2474" s="421"/>
      <c r="H2474" s="421"/>
      <c r="I2474" s="421"/>
      <c r="J2474" s="421"/>
      <c r="K2474" s="421"/>
      <c r="L2474" s="421"/>
      <c r="M2474" s="423"/>
      <c r="N2474" s="340">
        <f>IF(C2474&gt;A_Stammdaten!$B$12,0,SUM(E2474,F2474,H2474,J2474:K2474)-SUM(G2474,I2474,L2474:M2474))</f>
        <v>0</v>
      </c>
      <c r="O2474" s="421"/>
      <c r="P2474" s="421"/>
      <c r="Q2474" s="421"/>
      <c r="R2474" s="421"/>
      <c r="S2474" s="108">
        <f t="shared" si="282"/>
        <v>0</v>
      </c>
      <c r="T2474" s="341">
        <f>IF(ISBLANK($B2474),0,VLOOKUP($B2474,Listen!$A$2:$C$45,2,FALSE))</f>
        <v>0</v>
      </c>
      <c r="U2474" s="341">
        <f>IF(ISBLANK($B2474),0,VLOOKUP($B2474,Listen!$A$2:$C$45,3,FALSE))</f>
        <v>0</v>
      </c>
      <c r="V2474" s="342">
        <f t="shared" si="280"/>
        <v>0</v>
      </c>
      <c r="W2474" s="342">
        <f t="shared" si="279"/>
        <v>0</v>
      </c>
      <c r="X2474" s="342">
        <f t="shared" si="279"/>
        <v>0</v>
      </c>
      <c r="Y2474" s="342">
        <f t="shared" ref="W2474:AB2516" si="285">$T2474</f>
        <v>0</v>
      </c>
      <c r="Z2474" s="342">
        <f t="shared" si="285"/>
        <v>0</v>
      </c>
      <c r="AA2474" s="342">
        <f t="shared" si="285"/>
        <v>0</v>
      </c>
      <c r="AB2474" s="342">
        <f t="shared" si="285"/>
        <v>0</v>
      </c>
      <c r="AC2474" s="109">
        <f t="shared" si="283"/>
        <v>0</v>
      </c>
      <c r="AD2474" s="109">
        <f>IF(C2474=A_Stammdaten!$B$12,E_SAV!$S2474-E_SAV!$AE2474,HLOOKUP(A_Stammdaten!$B$12-1,$AF$4:$AL$4004,ROW(C2474)-3,FALSE)-$AE2474)</f>
        <v>0</v>
      </c>
      <c r="AE2474" s="109">
        <f>HLOOKUP(A_Stammdaten!$B$12,$AF$4:$AL$4004,ROW(C2474)-3,FALSE)</f>
        <v>0</v>
      </c>
      <c r="AF2474" s="109">
        <f t="shared" si="281"/>
        <v>0</v>
      </c>
      <c r="AG2474" s="109">
        <f t="shared" si="284"/>
        <v>0</v>
      </c>
      <c r="AH2474" s="109">
        <f t="shared" si="284"/>
        <v>0</v>
      </c>
      <c r="AI2474" s="109">
        <f t="shared" si="284"/>
        <v>0</v>
      </c>
      <c r="AJ2474" s="109">
        <f t="shared" si="284"/>
        <v>0</v>
      </c>
      <c r="AK2474" s="109">
        <f t="shared" si="284"/>
        <v>0</v>
      </c>
      <c r="AL2474" s="109">
        <f t="shared" si="284"/>
        <v>0</v>
      </c>
    </row>
    <row r="2475" spans="1:38" x14ac:dyDescent="0.3">
      <c r="A2475" s="421"/>
      <c r="B2475" s="421"/>
      <c r="C2475" s="422"/>
      <c r="D2475" s="423"/>
      <c r="E2475" s="421"/>
      <c r="F2475" s="421"/>
      <c r="G2475" s="421"/>
      <c r="H2475" s="421"/>
      <c r="I2475" s="421"/>
      <c r="J2475" s="421"/>
      <c r="K2475" s="421"/>
      <c r="L2475" s="421"/>
      <c r="M2475" s="423"/>
      <c r="N2475" s="340">
        <f>IF(C2475&gt;A_Stammdaten!$B$12,0,SUM(E2475,F2475,H2475,J2475:K2475)-SUM(G2475,I2475,L2475:M2475))</f>
        <v>0</v>
      </c>
      <c r="O2475" s="421"/>
      <c r="P2475" s="421"/>
      <c r="Q2475" s="421"/>
      <c r="R2475" s="421"/>
      <c r="S2475" s="108">
        <f t="shared" si="282"/>
        <v>0</v>
      </c>
      <c r="T2475" s="341">
        <f>IF(ISBLANK($B2475),0,VLOOKUP($B2475,Listen!$A$2:$C$45,2,FALSE))</f>
        <v>0</v>
      </c>
      <c r="U2475" s="341">
        <f>IF(ISBLANK($B2475),0,VLOOKUP($B2475,Listen!$A$2:$C$45,3,FALSE))</f>
        <v>0</v>
      </c>
      <c r="V2475" s="342">
        <f t="shared" si="280"/>
        <v>0</v>
      </c>
      <c r="W2475" s="342">
        <f t="shared" si="285"/>
        <v>0</v>
      </c>
      <c r="X2475" s="342">
        <f t="shared" si="285"/>
        <v>0</v>
      </c>
      <c r="Y2475" s="342">
        <f t="shared" si="285"/>
        <v>0</v>
      </c>
      <c r="Z2475" s="342">
        <f t="shared" si="285"/>
        <v>0</v>
      </c>
      <c r="AA2475" s="342">
        <f t="shared" si="285"/>
        <v>0</v>
      </c>
      <c r="AB2475" s="342">
        <f t="shared" si="285"/>
        <v>0</v>
      </c>
      <c r="AC2475" s="109">
        <f t="shared" si="283"/>
        <v>0</v>
      </c>
      <c r="AD2475" s="109">
        <f>IF(C2475=A_Stammdaten!$B$12,E_SAV!$S2475-E_SAV!$AE2475,HLOOKUP(A_Stammdaten!$B$12-1,$AF$4:$AL$4004,ROW(C2475)-3,FALSE)-$AE2475)</f>
        <v>0</v>
      </c>
      <c r="AE2475" s="109">
        <f>HLOOKUP(A_Stammdaten!$B$12,$AF$4:$AL$4004,ROW(C2475)-3,FALSE)</f>
        <v>0</v>
      </c>
      <c r="AF2475" s="109">
        <f t="shared" si="281"/>
        <v>0</v>
      </c>
      <c r="AG2475" s="109">
        <f t="shared" si="284"/>
        <v>0</v>
      </c>
      <c r="AH2475" s="109">
        <f t="shared" si="284"/>
        <v>0</v>
      </c>
      <c r="AI2475" s="109">
        <f t="shared" si="284"/>
        <v>0</v>
      </c>
      <c r="AJ2475" s="109">
        <f t="shared" si="284"/>
        <v>0</v>
      </c>
      <c r="AK2475" s="109">
        <f t="shared" si="284"/>
        <v>0</v>
      </c>
      <c r="AL2475" s="109">
        <f t="shared" si="284"/>
        <v>0</v>
      </c>
    </row>
    <row r="2476" spans="1:38" x14ac:dyDescent="0.3">
      <c r="A2476" s="421"/>
      <c r="B2476" s="421"/>
      <c r="C2476" s="422"/>
      <c r="D2476" s="423"/>
      <c r="E2476" s="421"/>
      <c r="F2476" s="421"/>
      <c r="G2476" s="421"/>
      <c r="H2476" s="421"/>
      <c r="I2476" s="421"/>
      <c r="J2476" s="421"/>
      <c r="K2476" s="421"/>
      <c r="L2476" s="421"/>
      <c r="M2476" s="423"/>
      <c r="N2476" s="340">
        <f>IF(C2476&gt;A_Stammdaten!$B$12,0,SUM(E2476,F2476,H2476,J2476:K2476)-SUM(G2476,I2476,L2476:M2476))</f>
        <v>0</v>
      </c>
      <c r="O2476" s="421"/>
      <c r="P2476" s="421"/>
      <c r="Q2476" s="421"/>
      <c r="R2476" s="421"/>
      <c r="S2476" s="108">
        <f t="shared" si="282"/>
        <v>0</v>
      </c>
      <c r="T2476" s="341">
        <f>IF(ISBLANK($B2476),0,VLOOKUP($B2476,Listen!$A$2:$C$45,2,FALSE))</f>
        <v>0</v>
      </c>
      <c r="U2476" s="341">
        <f>IF(ISBLANK($B2476),0,VLOOKUP($B2476,Listen!$A$2:$C$45,3,FALSE))</f>
        <v>0</v>
      </c>
      <c r="V2476" s="342">
        <f t="shared" si="280"/>
        <v>0</v>
      </c>
      <c r="W2476" s="342">
        <f t="shared" si="285"/>
        <v>0</v>
      </c>
      <c r="X2476" s="342">
        <f t="shared" si="285"/>
        <v>0</v>
      </c>
      <c r="Y2476" s="342">
        <f t="shared" si="285"/>
        <v>0</v>
      </c>
      <c r="Z2476" s="342">
        <f t="shared" si="285"/>
        <v>0</v>
      </c>
      <c r="AA2476" s="342">
        <f t="shared" si="285"/>
        <v>0</v>
      </c>
      <c r="AB2476" s="342">
        <f t="shared" si="285"/>
        <v>0</v>
      </c>
      <c r="AC2476" s="109">
        <f t="shared" si="283"/>
        <v>0</v>
      </c>
      <c r="AD2476" s="109">
        <f>IF(C2476=A_Stammdaten!$B$12,E_SAV!$S2476-E_SAV!$AE2476,HLOOKUP(A_Stammdaten!$B$12-1,$AF$4:$AL$4004,ROW(C2476)-3,FALSE)-$AE2476)</f>
        <v>0</v>
      </c>
      <c r="AE2476" s="109">
        <f>HLOOKUP(A_Stammdaten!$B$12,$AF$4:$AL$4004,ROW(C2476)-3,FALSE)</f>
        <v>0</v>
      </c>
      <c r="AF2476" s="109">
        <f t="shared" si="281"/>
        <v>0</v>
      </c>
      <c r="AG2476" s="109">
        <f t="shared" si="284"/>
        <v>0</v>
      </c>
      <c r="AH2476" s="109">
        <f t="shared" si="284"/>
        <v>0</v>
      </c>
      <c r="AI2476" s="109">
        <f t="shared" si="284"/>
        <v>0</v>
      </c>
      <c r="AJ2476" s="109">
        <f t="shared" si="284"/>
        <v>0</v>
      </c>
      <c r="AK2476" s="109">
        <f t="shared" si="284"/>
        <v>0</v>
      </c>
      <c r="AL2476" s="109">
        <f t="shared" si="284"/>
        <v>0</v>
      </c>
    </row>
    <row r="2477" spans="1:38" x14ac:dyDescent="0.3">
      <c r="A2477" s="421"/>
      <c r="B2477" s="421"/>
      <c r="C2477" s="422"/>
      <c r="D2477" s="423"/>
      <c r="E2477" s="421"/>
      <c r="F2477" s="421"/>
      <c r="G2477" s="421"/>
      <c r="H2477" s="421"/>
      <c r="I2477" s="421"/>
      <c r="J2477" s="421"/>
      <c r="K2477" s="421"/>
      <c r="L2477" s="421"/>
      <c r="M2477" s="423"/>
      <c r="N2477" s="340">
        <f>IF(C2477&gt;A_Stammdaten!$B$12,0,SUM(E2477,F2477,H2477,J2477:K2477)-SUM(G2477,I2477,L2477:M2477))</f>
        <v>0</v>
      </c>
      <c r="O2477" s="421"/>
      <c r="P2477" s="421"/>
      <c r="Q2477" s="421"/>
      <c r="R2477" s="421"/>
      <c r="S2477" s="108">
        <f t="shared" si="282"/>
        <v>0</v>
      </c>
      <c r="T2477" s="341">
        <f>IF(ISBLANK($B2477),0,VLOOKUP($B2477,Listen!$A$2:$C$45,2,FALSE))</f>
        <v>0</v>
      </c>
      <c r="U2477" s="341">
        <f>IF(ISBLANK($B2477),0,VLOOKUP($B2477,Listen!$A$2:$C$45,3,FALSE))</f>
        <v>0</v>
      </c>
      <c r="V2477" s="342">
        <f t="shared" si="280"/>
        <v>0</v>
      </c>
      <c r="W2477" s="342">
        <f t="shared" si="285"/>
        <v>0</v>
      </c>
      <c r="X2477" s="342">
        <f t="shared" si="285"/>
        <v>0</v>
      </c>
      <c r="Y2477" s="342">
        <f t="shared" si="285"/>
        <v>0</v>
      </c>
      <c r="Z2477" s="342">
        <f t="shared" si="285"/>
        <v>0</v>
      </c>
      <c r="AA2477" s="342">
        <f t="shared" si="285"/>
        <v>0</v>
      </c>
      <c r="AB2477" s="342">
        <f t="shared" si="285"/>
        <v>0</v>
      </c>
      <c r="AC2477" s="109">
        <f t="shared" si="283"/>
        <v>0</v>
      </c>
      <c r="AD2477" s="109">
        <f>IF(C2477=A_Stammdaten!$B$12,E_SAV!$S2477-E_SAV!$AE2477,HLOOKUP(A_Stammdaten!$B$12-1,$AF$4:$AL$4004,ROW(C2477)-3,FALSE)-$AE2477)</f>
        <v>0</v>
      </c>
      <c r="AE2477" s="109">
        <f>HLOOKUP(A_Stammdaten!$B$12,$AF$4:$AL$4004,ROW(C2477)-3,FALSE)</f>
        <v>0</v>
      </c>
      <c r="AF2477" s="109">
        <f t="shared" si="281"/>
        <v>0</v>
      </c>
      <c r="AG2477" s="109">
        <f t="shared" si="284"/>
        <v>0</v>
      </c>
      <c r="AH2477" s="109">
        <f t="shared" si="284"/>
        <v>0</v>
      </c>
      <c r="AI2477" s="109">
        <f t="shared" si="284"/>
        <v>0</v>
      </c>
      <c r="AJ2477" s="109">
        <f t="shared" si="284"/>
        <v>0</v>
      </c>
      <c r="AK2477" s="109">
        <f t="shared" si="284"/>
        <v>0</v>
      </c>
      <c r="AL2477" s="109">
        <f t="shared" si="284"/>
        <v>0</v>
      </c>
    </row>
    <row r="2478" spans="1:38" x14ac:dyDescent="0.3">
      <c r="A2478" s="421"/>
      <c r="B2478" s="421"/>
      <c r="C2478" s="422"/>
      <c r="D2478" s="423"/>
      <c r="E2478" s="421"/>
      <c r="F2478" s="421"/>
      <c r="G2478" s="421"/>
      <c r="H2478" s="421"/>
      <c r="I2478" s="421"/>
      <c r="J2478" s="421"/>
      <c r="K2478" s="421"/>
      <c r="L2478" s="421"/>
      <c r="M2478" s="423"/>
      <c r="N2478" s="340">
        <f>IF(C2478&gt;A_Stammdaten!$B$12,0,SUM(E2478,F2478,H2478,J2478:K2478)-SUM(G2478,I2478,L2478:M2478))</f>
        <v>0</v>
      </c>
      <c r="O2478" s="421"/>
      <c r="P2478" s="421"/>
      <c r="Q2478" s="421"/>
      <c r="R2478" s="421"/>
      <c r="S2478" s="108">
        <f t="shared" si="282"/>
        <v>0</v>
      </c>
      <c r="T2478" s="341">
        <f>IF(ISBLANK($B2478),0,VLOOKUP($B2478,Listen!$A$2:$C$45,2,FALSE))</f>
        <v>0</v>
      </c>
      <c r="U2478" s="341">
        <f>IF(ISBLANK($B2478),0,VLOOKUP($B2478,Listen!$A$2:$C$45,3,FALSE))</f>
        <v>0</v>
      </c>
      <c r="V2478" s="342">
        <f t="shared" si="280"/>
        <v>0</v>
      </c>
      <c r="W2478" s="342">
        <f t="shared" si="285"/>
        <v>0</v>
      </c>
      <c r="X2478" s="342">
        <f t="shared" si="285"/>
        <v>0</v>
      </c>
      <c r="Y2478" s="342">
        <f t="shared" si="285"/>
        <v>0</v>
      </c>
      <c r="Z2478" s="342">
        <f t="shared" si="285"/>
        <v>0</v>
      </c>
      <c r="AA2478" s="342">
        <f t="shared" si="285"/>
        <v>0</v>
      </c>
      <c r="AB2478" s="342">
        <f t="shared" si="285"/>
        <v>0</v>
      </c>
      <c r="AC2478" s="109">
        <f t="shared" si="283"/>
        <v>0</v>
      </c>
      <c r="AD2478" s="109">
        <f>IF(C2478=A_Stammdaten!$B$12,E_SAV!$S2478-E_SAV!$AE2478,HLOOKUP(A_Stammdaten!$B$12-1,$AF$4:$AL$4004,ROW(C2478)-3,FALSE)-$AE2478)</f>
        <v>0</v>
      </c>
      <c r="AE2478" s="109">
        <f>HLOOKUP(A_Stammdaten!$B$12,$AF$4:$AL$4004,ROW(C2478)-3,FALSE)</f>
        <v>0</v>
      </c>
      <c r="AF2478" s="109">
        <f t="shared" si="281"/>
        <v>0</v>
      </c>
      <c r="AG2478" s="109">
        <f t="shared" si="284"/>
        <v>0</v>
      </c>
      <c r="AH2478" s="109">
        <f t="shared" si="284"/>
        <v>0</v>
      </c>
      <c r="AI2478" s="109">
        <f t="shared" si="284"/>
        <v>0</v>
      </c>
      <c r="AJ2478" s="109">
        <f t="shared" si="284"/>
        <v>0</v>
      </c>
      <c r="AK2478" s="109">
        <f t="shared" si="284"/>
        <v>0</v>
      </c>
      <c r="AL2478" s="109">
        <f t="shared" si="284"/>
        <v>0</v>
      </c>
    </row>
    <row r="2479" spans="1:38" x14ac:dyDescent="0.3">
      <c r="A2479" s="421"/>
      <c r="B2479" s="421"/>
      <c r="C2479" s="422"/>
      <c r="D2479" s="423"/>
      <c r="E2479" s="421"/>
      <c r="F2479" s="421"/>
      <c r="G2479" s="421"/>
      <c r="H2479" s="421"/>
      <c r="I2479" s="421"/>
      <c r="J2479" s="421"/>
      <c r="K2479" s="421"/>
      <c r="L2479" s="421"/>
      <c r="M2479" s="423"/>
      <c r="N2479" s="340">
        <f>IF(C2479&gt;A_Stammdaten!$B$12,0,SUM(E2479,F2479,H2479,J2479:K2479)-SUM(G2479,I2479,L2479:M2479))</f>
        <v>0</v>
      </c>
      <c r="O2479" s="421"/>
      <c r="P2479" s="421"/>
      <c r="Q2479" s="421"/>
      <c r="R2479" s="421"/>
      <c r="S2479" s="108">
        <f t="shared" si="282"/>
        <v>0</v>
      </c>
      <c r="T2479" s="341">
        <f>IF(ISBLANK($B2479),0,VLOOKUP($B2479,Listen!$A$2:$C$45,2,FALSE))</f>
        <v>0</v>
      </c>
      <c r="U2479" s="341">
        <f>IF(ISBLANK($B2479),0,VLOOKUP($B2479,Listen!$A$2:$C$45,3,FALSE))</f>
        <v>0</v>
      </c>
      <c r="V2479" s="342">
        <f t="shared" si="280"/>
        <v>0</v>
      </c>
      <c r="W2479" s="342">
        <f t="shared" si="285"/>
        <v>0</v>
      </c>
      <c r="X2479" s="342">
        <f t="shared" si="285"/>
        <v>0</v>
      </c>
      <c r="Y2479" s="342">
        <f t="shared" si="285"/>
        <v>0</v>
      </c>
      <c r="Z2479" s="342">
        <f t="shared" si="285"/>
        <v>0</v>
      </c>
      <c r="AA2479" s="342">
        <f t="shared" si="285"/>
        <v>0</v>
      </c>
      <c r="AB2479" s="342">
        <f t="shared" si="285"/>
        <v>0</v>
      </c>
      <c r="AC2479" s="109">
        <f t="shared" si="283"/>
        <v>0</v>
      </c>
      <c r="AD2479" s="109">
        <f>IF(C2479=A_Stammdaten!$B$12,E_SAV!$S2479-E_SAV!$AE2479,HLOOKUP(A_Stammdaten!$B$12-1,$AF$4:$AL$4004,ROW(C2479)-3,FALSE)-$AE2479)</f>
        <v>0</v>
      </c>
      <c r="AE2479" s="109">
        <f>HLOOKUP(A_Stammdaten!$B$12,$AF$4:$AL$4004,ROW(C2479)-3,FALSE)</f>
        <v>0</v>
      </c>
      <c r="AF2479" s="109">
        <f t="shared" si="281"/>
        <v>0</v>
      </c>
      <c r="AG2479" s="109">
        <f t="shared" si="284"/>
        <v>0</v>
      </c>
      <c r="AH2479" s="109">
        <f t="shared" si="284"/>
        <v>0</v>
      </c>
      <c r="AI2479" s="109">
        <f t="shared" si="284"/>
        <v>0</v>
      </c>
      <c r="AJ2479" s="109">
        <f t="shared" si="284"/>
        <v>0</v>
      </c>
      <c r="AK2479" s="109">
        <f t="shared" si="284"/>
        <v>0</v>
      </c>
      <c r="AL2479" s="109">
        <f t="shared" si="284"/>
        <v>0</v>
      </c>
    </row>
    <row r="2480" spans="1:38" x14ac:dyDescent="0.3">
      <c r="A2480" s="421"/>
      <c r="B2480" s="421"/>
      <c r="C2480" s="422"/>
      <c r="D2480" s="423"/>
      <c r="E2480" s="421"/>
      <c r="F2480" s="421"/>
      <c r="G2480" s="421"/>
      <c r="H2480" s="421"/>
      <c r="I2480" s="421"/>
      <c r="J2480" s="421"/>
      <c r="K2480" s="421"/>
      <c r="L2480" s="421"/>
      <c r="M2480" s="423"/>
      <c r="N2480" s="340">
        <f>IF(C2480&gt;A_Stammdaten!$B$12,0,SUM(E2480,F2480,H2480,J2480:K2480)-SUM(G2480,I2480,L2480:M2480))</f>
        <v>0</v>
      </c>
      <c r="O2480" s="421"/>
      <c r="P2480" s="421"/>
      <c r="Q2480" s="421"/>
      <c r="R2480" s="421"/>
      <c r="S2480" s="108">
        <f t="shared" si="282"/>
        <v>0</v>
      </c>
      <c r="T2480" s="341">
        <f>IF(ISBLANK($B2480),0,VLOOKUP($B2480,Listen!$A$2:$C$45,2,FALSE))</f>
        <v>0</v>
      </c>
      <c r="U2480" s="341">
        <f>IF(ISBLANK($B2480),0,VLOOKUP($B2480,Listen!$A$2:$C$45,3,FALSE))</f>
        <v>0</v>
      </c>
      <c r="V2480" s="342">
        <f t="shared" si="280"/>
        <v>0</v>
      </c>
      <c r="W2480" s="342">
        <f t="shared" si="285"/>
        <v>0</v>
      </c>
      <c r="X2480" s="342">
        <f t="shared" si="285"/>
        <v>0</v>
      </c>
      <c r="Y2480" s="342">
        <f t="shared" si="285"/>
        <v>0</v>
      </c>
      <c r="Z2480" s="342">
        <f t="shared" si="285"/>
        <v>0</v>
      </c>
      <c r="AA2480" s="342">
        <f t="shared" si="285"/>
        <v>0</v>
      </c>
      <c r="AB2480" s="342">
        <f t="shared" si="285"/>
        <v>0</v>
      </c>
      <c r="AC2480" s="109">
        <f t="shared" si="283"/>
        <v>0</v>
      </c>
      <c r="AD2480" s="109">
        <f>IF(C2480=A_Stammdaten!$B$12,E_SAV!$S2480-E_SAV!$AE2480,HLOOKUP(A_Stammdaten!$B$12-1,$AF$4:$AL$4004,ROW(C2480)-3,FALSE)-$AE2480)</f>
        <v>0</v>
      </c>
      <c r="AE2480" s="109">
        <f>HLOOKUP(A_Stammdaten!$B$12,$AF$4:$AL$4004,ROW(C2480)-3,FALSE)</f>
        <v>0</v>
      </c>
      <c r="AF2480" s="109">
        <f t="shared" si="281"/>
        <v>0</v>
      </c>
      <c r="AG2480" s="109">
        <f t="shared" si="284"/>
        <v>0</v>
      </c>
      <c r="AH2480" s="109">
        <f t="shared" si="284"/>
        <v>0</v>
      </c>
      <c r="AI2480" s="109">
        <f t="shared" si="284"/>
        <v>0</v>
      </c>
      <c r="AJ2480" s="109">
        <f t="shared" si="284"/>
        <v>0</v>
      </c>
      <c r="AK2480" s="109">
        <f t="shared" si="284"/>
        <v>0</v>
      </c>
      <c r="AL2480" s="109">
        <f t="shared" si="284"/>
        <v>0</v>
      </c>
    </row>
    <row r="2481" spans="1:38" x14ac:dyDescent="0.3">
      <c r="A2481" s="421"/>
      <c r="B2481" s="421"/>
      <c r="C2481" s="422"/>
      <c r="D2481" s="423"/>
      <c r="E2481" s="421"/>
      <c r="F2481" s="421"/>
      <c r="G2481" s="421"/>
      <c r="H2481" s="421"/>
      <c r="I2481" s="421"/>
      <c r="J2481" s="421"/>
      <c r="K2481" s="421"/>
      <c r="L2481" s="421"/>
      <c r="M2481" s="423"/>
      <c r="N2481" s="340">
        <f>IF(C2481&gt;A_Stammdaten!$B$12,0,SUM(E2481,F2481,H2481,J2481:K2481)-SUM(G2481,I2481,L2481:M2481))</f>
        <v>0</v>
      </c>
      <c r="O2481" s="421"/>
      <c r="P2481" s="421"/>
      <c r="Q2481" s="421"/>
      <c r="R2481" s="421"/>
      <c r="S2481" s="108">
        <f t="shared" si="282"/>
        <v>0</v>
      </c>
      <c r="T2481" s="341">
        <f>IF(ISBLANK($B2481),0,VLOOKUP($B2481,Listen!$A$2:$C$45,2,FALSE))</f>
        <v>0</v>
      </c>
      <c r="U2481" s="341">
        <f>IF(ISBLANK($B2481),0,VLOOKUP($B2481,Listen!$A$2:$C$45,3,FALSE))</f>
        <v>0</v>
      </c>
      <c r="V2481" s="342">
        <f t="shared" si="280"/>
        <v>0</v>
      </c>
      <c r="W2481" s="342">
        <f t="shared" si="285"/>
        <v>0</v>
      </c>
      <c r="X2481" s="342">
        <f t="shared" si="285"/>
        <v>0</v>
      </c>
      <c r="Y2481" s="342">
        <f t="shared" si="285"/>
        <v>0</v>
      </c>
      <c r="Z2481" s="342">
        <f t="shared" si="285"/>
        <v>0</v>
      </c>
      <c r="AA2481" s="342">
        <f t="shared" si="285"/>
        <v>0</v>
      </c>
      <c r="AB2481" s="342">
        <f t="shared" si="285"/>
        <v>0</v>
      </c>
      <c r="AC2481" s="109">
        <f t="shared" si="283"/>
        <v>0</v>
      </c>
      <c r="AD2481" s="109">
        <f>IF(C2481=A_Stammdaten!$B$12,E_SAV!$S2481-E_SAV!$AE2481,HLOOKUP(A_Stammdaten!$B$12-1,$AF$4:$AL$4004,ROW(C2481)-3,FALSE)-$AE2481)</f>
        <v>0</v>
      </c>
      <c r="AE2481" s="109">
        <f>HLOOKUP(A_Stammdaten!$B$12,$AF$4:$AL$4004,ROW(C2481)-3,FALSE)</f>
        <v>0</v>
      </c>
      <c r="AF2481" s="109">
        <f t="shared" si="281"/>
        <v>0</v>
      </c>
      <c r="AG2481" s="109">
        <f t="shared" si="284"/>
        <v>0</v>
      </c>
      <c r="AH2481" s="109">
        <f t="shared" si="284"/>
        <v>0</v>
      </c>
      <c r="AI2481" s="109">
        <f t="shared" si="284"/>
        <v>0</v>
      </c>
      <c r="AJ2481" s="109">
        <f t="shared" si="284"/>
        <v>0</v>
      </c>
      <c r="AK2481" s="109">
        <f t="shared" si="284"/>
        <v>0</v>
      </c>
      <c r="AL2481" s="109">
        <f t="shared" si="284"/>
        <v>0</v>
      </c>
    </row>
    <row r="2482" spans="1:38" x14ac:dyDescent="0.3">
      <c r="A2482" s="421"/>
      <c r="B2482" s="421"/>
      <c r="C2482" s="422"/>
      <c r="D2482" s="423"/>
      <c r="E2482" s="421"/>
      <c r="F2482" s="421"/>
      <c r="G2482" s="421"/>
      <c r="H2482" s="421"/>
      <c r="I2482" s="421"/>
      <c r="J2482" s="421"/>
      <c r="K2482" s="421"/>
      <c r="L2482" s="421"/>
      <c r="M2482" s="423"/>
      <c r="N2482" s="340">
        <f>IF(C2482&gt;A_Stammdaten!$B$12,0,SUM(E2482,F2482,H2482,J2482:K2482)-SUM(G2482,I2482,L2482:M2482))</f>
        <v>0</v>
      </c>
      <c r="O2482" s="421"/>
      <c r="P2482" s="421"/>
      <c r="Q2482" s="421"/>
      <c r="R2482" s="421"/>
      <c r="S2482" s="108">
        <f t="shared" si="282"/>
        <v>0</v>
      </c>
      <c r="T2482" s="341">
        <f>IF(ISBLANK($B2482),0,VLOOKUP($B2482,Listen!$A$2:$C$45,2,FALSE))</f>
        <v>0</v>
      </c>
      <c r="U2482" s="341">
        <f>IF(ISBLANK($B2482),0,VLOOKUP($B2482,Listen!$A$2:$C$45,3,FALSE))</f>
        <v>0</v>
      </c>
      <c r="V2482" s="342">
        <f t="shared" si="280"/>
        <v>0</v>
      </c>
      <c r="W2482" s="342">
        <f t="shared" si="285"/>
        <v>0</v>
      </c>
      <c r="X2482" s="342">
        <f t="shared" si="285"/>
        <v>0</v>
      </c>
      <c r="Y2482" s="342">
        <f t="shared" si="285"/>
        <v>0</v>
      </c>
      <c r="Z2482" s="342">
        <f t="shared" si="285"/>
        <v>0</v>
      </c>
      <c r="AA2482" s="342">
        <f t="shared" si="285"/>
        <v>0</v>
      </c>
      <c r="AB2482" s="342">
        <f t="shared" si="285"/>
        <v>0</v>
      </c>
      <c r="AC2482" s="109">
        <f t="shared" si="283"/>
        <v>0</v>
      </c>
      <c r="AD2482" s="109">
        <f>IF(C2482=A_Stammdaten!$B$12,E_SAV!$S2482-E_SAV!$AE2482,HLOOKUP(A_Stammdaten!$B$12-1,$AF$4:$AL$4004,ROW(C2482)-3,FALSE)-$AE2482)</f>
        <v>0</v>
      </c>
      <c r="AE2482" s="109">
        <f>HLOOKUP(A_Stammdaten!$B$12,$AF$4:$AL$4004,ROW(C2482)-3,FALSE)</f>
        <v>0</v>
      </c>
      <c r="AF2482" s="109">
        <f t="shared" si="281"/>
        <v>0</v>
      </c>
      <c r="AG2482" s="109">
        <f t="shared" si="284"/>
        <v>0</v>
      </c>
      <c r="AH2482" s="109">
        <f t="shared" si="284"/>
        <v>0</v>
      </c>
      <c r="AI2482" s="109">
        <f t="shared" si="284"/>
        <v>0</v>
      </c>
      <c r="AJ2482" s="109">
        <f t="shared" si="284"/>
        <v>0</v>
      </c>
      <c r="AK2482" s="109">
        <f t="shared" si="284"/>
        <v>0</v>
      </c>
      <c r="AL2482" s="109">
        <f t="shared" si="284"/>
        <v>0</v>
      </c>
    </row>
    <row r="2483" spans="1:38" x14ac:dyDescent="0.3">
      <c r="A2483" s="421"/>
      <c r="B2483" s="421"/>
      <c r="C2483" s="422"/>
      <c r="D2483" s="423"/>
      <c r="E2483" s="421"/>
      <c r="F2483" s="421"/>
      <c r="G2483" s="421"/>
      <c r="H2483" s="421"/>
      <c r="I2483" s="421"/>
      <c r="J2483" s="421"/>
      <c r="K2483" s="421"/>
      <c r="L2483" s="421"/>
      <c r="M2483" s="423"/>
      <c r="N2483" s="340">
        <f>IF(C2483&gt;A_Stammdaten!$B$12,0,SUM(E2483,F2483,H2483,J2483:K2483)-SUM(G2483,I2483,L2483:M2483))</f>
        <v>0</v>
      </c>
      <c r="O2483" s="421"/>
      <c r="P2483" s="421"/>
      <c r="Q2483" s="421"/>
      <c r="R2483" s="421"/>
      <c r="S2483" s="108">
        <f t="shared" si="282"/>
        <v>0</v>
      </c>
      <c r="T2483" s="341">
        <f>IF(ISBLANK($B2483),0,VLOOKUP($B2483,Listen!$A$2:$C$45,2,FALSE))</f>
        <v>0</v>
      </c>
      <c r="U2483" s="341">
        <f>IF(ISBLANK($B2483),0,VLOOKUP($B2483,Listen!$A$2:$C$45,3,FALSE))</f>
        <v>0</v>
      </c>
      <c r="V2483" s="342">
        <f t="shared" si="280"/>
        <v>0</v>
      </c>
      <c r="W2483" s="342">
        <f t="shared" si="285"/>
        <v>0</v>
      </c>
      <c r="X2483" s="342">
        <f t="shared" si="285"/>
        <v>0</v>
      </c>
      <c r="Y2483" s="342">
        <f t="shared" si="285"/>
        <v>0</v>
      </c>
      <c r="Z2483" s="342">
        <f t="shared" si="285"/>
        <v>0</v>
      </c>
      <c r="AA2483" s="342">
        <f t="shared" si="285"/>
        <v>0</v>
      </c>
      <c r="AB2483" s="342">
        <f t="shared" si="285"/>
        <v>0</v>
      </c>
      <c r="AC2483" s="109">
        <f t="shared" si="283"/>
        <v>0</v>
      </c>
      <c r="AD2483" s="109">
        <f>IF(C2483=A_Stammdaten!$B$12,E_SAV!$S2483-E_SAV!$AE2483,HLOOKUP(A_Stammdaten!$B$12-1,$AF$4:$AL$4004,ROW(C2483)-3,FALSE)-$AE2483)</f>
        <v>0</v>
      </c>
      <c r="AE2483" s="109">
        <f>HLOOKUP(A_Stammdaten!$B$12,$AF$4:$AL$4004,ROW(C2483)-3,FALSE)</f>
        <v>0</v>
      </c>
      <c r="AF2483" s="109">
        <f t="shared" si="281"/>
        <v>0</v>
      </c>
      <c r="AG2483" s="109">
        <f t="shared" si="284"/>
        <v>0</v>
      </c>
      <c r="AH2483" s="109">
        <f t="shared" si="284"/>
        <v>0</v>
      </c>
      <c r="AI2483" s="109">
        <f t="shared" si="284"/>
        <v>0</v>
      </c>
      <c r="AJ2483" s="109">
        <f t="shared" si="284"/>
        <v>0</v>
      </c>
      <c r="AK2483" s="109">
        <f t="shared" si="284"/>
        <v>0</v>
      </c>
      <c r="AL2483" s="109">
        <f t="shared" si="284"/>
        <v>0</v>
      </c>
    </row>
    <row r="2484" spans="1:38" x14ac:dyDescent="0.3">
      <c r="A2484" s="421"/>
      <c r="B2484" s="421"/>
      <c r="C2484" s="422"/>
      <c r="D2484" s="423"/>
      <c r="E2484" s="421"/>
      <c r="F2484" s="421"/>
      <c r="G2484" s="421"/>
      <c r="H2484" s="421"/>
      <c r="I2484" s="421"/>
      <c r="J2484" s="421"/>
      <c r="K2484" s="421"/>
      <c r="L2484" s="421"/>
      <c r="M2484" s="423"/>
      <c r="N2484" s="340">
        <f>IF(C2484&gt;A_Stammdaten!$B$12,0,SUM(E2484,F2484,H2484,J2484:K2484)-SUM(G2484,I2484,L2484:M2484))</f>
        <v>0</v>
      </c>
      <c r="O2484" s="421"/>
      <c r="P2484" s="421"/>
      <c r="Q2484" s="421"/>
      <c r="R2484" s="421"/>
      <c r="S2484" s="108">
        <f t="shared" si="282"/>
        <v>0</v>
      </c>
      <c r="T2484" s="341">
        <f>IF(ISBLANK($B2484),0,VLOOKUP($B2484,Listen!$A$2:$C$45,2,FALSE))</f>
        <v>0</v>
      </c>
      <c r="U2484" s="341">
        <f>IF(ISBLANK($B2484),0,VLOOKUP($B2484,Listen!$A$2:$C$45,3,FALSE))</f>
        <v>0</v>
      </c>
      <c r="V2484" s="342">
        <f t="shared" si="280"/>
        <v>0</v>
      </c>
      <c r="W2484" s="342">
        <f t="shared" si="285"/>
        <v>0</v>
      </c>
      <c r="X2484" s="342">
        <f t="shared" si="285"/>
        <v>0</v>
      </c>
      <c r="Y2484" s="342">
        <f t="shared" si="285"/>
        <v>0</v>
      </c>
      <c r="Z2484" s="342">
        <f t="shared" si="285"/>
        <v>0</v>
      </c>
      <c r="AA2484" s="342">
        <f t="shared" si="285"/>
        <v>0</v>
      </c>
      <c r="AB2484" s="342">
        <f t="shared" si="285"/>
        <v>0</v>
      </c>
      <c r="AC2484" s="109">
        <f t="shared" si="283"/>
        <v>0</v>
      </c>
      <c r="AD2484" s="109">
        <f>IF(C2484=A_Stammdaten!$B$12,E_SAV!$S2484-E_SAV!$AE2484,HLOOKUP(A_Stammdaten!$B$12-1,$AF$4:$AL$4004,ROW(C2484)-3,FALSE)-$AE2484)</f>
        <v>0</v>
      </c>
      <c r="AE2484" s="109">
        <f>HLOOKUP(A_Stammdaten!$B$12,$AF$4:$AL$4004,ROW(C2484)-3,FALSE)</f>
        <v>0</v>
      </c>
      <c r="AF2484" s="109">
        <f t="shared" si="281"/>
        <v>0</v>
      </c>
      <c r="AG2484" s="109">
        <f t="shared" si="284"/>
        <v>0</v>
      </c>
      <c r="AH2484" s="109">
        <f t="shared" si="284"/>
        <v>0</v>
      </c>
      <c r="AI2484" s="109">
        <f t="shared" si="284"/>
        <v>0</v>
      </c>
      <c r="AJ2484" s="109">
        <f t="shared" si="284"/>
        <v>0</v>
      </c>
      <c r="AK2484" s="109">
        <f t="shared" si="284"/>
        <v>0</v>
      </c>
      <c r="AL2484" s="109">
        <f t="shared" si="284"/>
        <v>0</v>
      </c>
    </row>
    <row r="2485" spans="1:38" x14ac:dyDescent="0.3">
      <c r="A2485" s="421"/>
      <c r="B2485" s="421"/>
      <c r="C2485" s="422"/>
      <c r="D2485" s="423"/>
      <c r="E2485" s="421"/>
      <c r="F2485" s="421"/>
      <c r="G2485" s="421"/>
      <c r="H2485" s="421"/>
      <c r="I2485" s="421"/>
      <c r="J2485" s="421"/>
      <c r="K2485" s="421"/>
      <c r="L2485" s="421"/>
      <c r="M2485" s="423"/>
      <c r="N2485" s="340">
        <f>IF(C2485&gt;A_Stammdaten!$B$12,0,SUM(E2485,F2485,H2485,J2485:K2485)-SUM(G2485,I2485,L2485:M2485))</f>
        <v>0</v>
      </c>
      <c r="O2485" s="421"/>
      <c r="P2485" s="421"/>
      <c r="Q2485" s="421"/>
      <c r="R2485" s="421"/>
      <c r="S2485" s="108">
        <f t="shared" si="282"/>
        <v>0</v>
      </c>
      <c r="T2485" s="341">
        <f>IF(ISBLANK($B2485),0,VLOOKUP($B2485,Listen!$A$2:$C$45,2,FALSE))</f>
        <v>0</v>
      </c>
      <c r="U2485" s="341">
        <f>IF(ISBLANK($B2485),0,VLOOKUP($B2485,Listen!$A$2:$C$45,3,FALSE))</f>
        <v>0</v>
      </c>
      <c r="V2485" s="342">
        <f t="shared" si="280"/>
        <v>0</v>
      </c>
      <c r="W2485" s="342">
        <f t="shared" si="285"/>
        <v>0</v>
      </c>
      <c r="X2485" s="342">
        <f t="shared" si="285"/>
        <v>0</v>
      </c>
      <c r="Y2485" s="342">
        <f t="shared" si="285"/>
        <v>0</v>
      </c>
      <c r="Z2485" s="342">
        <f t="shared" si="285"/>
        <v>0</v>
      </c>
      <c r="AA2485" s="342">
        <f t="shared" si="285"/>
        <v>0</v>
      </c>
      <c r="AB2485" s="342">
        <f t="shared" si="285"/>
        <v>0</v>
      </c>
      <c r="AC2485" s="109">
        <f t="shared" si="283"/>
        <v>0</v>
      </c>
      <c r="AD2485" s="109">
        <f>IF(C2485=A_Stammdaten!$B$12,E_SAV!$S2485-E_SAV!$AE2485,HLOOKUP(A_Stammdaten!$B$12-1,$AF$4:$AL$4004,ROW(C2485)-3,FALSE)-$AE2485)</f>
        <v>0</v>
      </c>
      <c r="AE2485" s="109">
        <f>HLOOKUP(A_Stammdaten!$B$12,$AF$4:$AL$4004,ROW(C2485)-3,FALSE)</f>
        <v>0</v>
      </c>
      <c r="AF2485" s="109">
        <f t="shared" si="281"/>
        <v>0</v>
      </c>
      <c r="AG2485" s="109">
        <f t="shared" si="284"/>
        <v>0</v>
      </c>
      <c r="AH2485" s="109">
        <f t="shared" si="284"/>
        <v>0</v>
      </c>
      <c r="AI2485" s="109">
        <f t="shared" si="284"/>
        <v>0</v>
      </c>
      <c r="AJ2485" s="109">
        <f t="shared" si="284"/>
        <v>0</v>
      </c>
      <c r="AK2485" s="109">
        <f t="shared" si="284"/>
        <v>0</v>
      </c>
      <c r="AL2485" s="109">
        <f t="shared" si="284"/>
        <v>0</v>
      </c>
    </row>
    <row r="2486" spans="1:38" x14ac:dyDescent="0.3">
      <c r="A2486" s="421"/>
      <c r="B2486" s="421"/>
      <c r="C2486" s="422"/>
      <c r="D2486" s="423"/>
      <c r="E2486" s="421"/>
      <c r="F2486" s="421"/>
      <c r="G2486" s="421"/>
      <c r="H2486" s="421"/>
      <c r="I2486" s="421"/>
      <c r="J2486" s="421"/>
      <c r="K2486" s="421"/>
      <c r="L2486" s="421"/>
      <c r="M2486" s="423"/>
      <c r="N2486" s="340">
        <f>IF(C2486&gt;A_Stammdaten!$B$12,0,SUM(E2486,F2486,H2486,J2486:K2486)-SUM(G2486,I2486,L2486:M2486))</f>
        <v>0</v>
      </c>
      <c r="O2486" s="421"/>
      <c r="P2486" s="421"/>
      <c r="Q2486" s="421"/>
      <c r="R2486" s="421"/>
      <c r="S2486" s="108">
        <f t="shared" si="282"/>
        <v>0</v>
      </c>
      <c r="T2486" s="341">
        <f>IF(ISBLANK($B2486),0,VLOOKUP($B2486,Listen!$A$2:$C$45,2,FALSE))</f>
        <v>0</v>
      </c>
      <c r="U2486" s="341">
        <f>IF(ISBLANK($B2486),0,VLOOKUP($B2486,Listen!$A$2:$C$45,3,FALSE))</f>
        <v>0</v>
      </c>
      <c r="V2486" s="342">
        <f t="shared" si="280"/>
        <v>0</v>
      </c>
      <c r="W2486" s="342">
        <f t="shared" si="285"/>
        <v>0</v>
      </c>
      <c r="X2486" s="342">
        <f t="shared" si="285"/>
        <v>0</v>
      </c>
      <c r="Y2486" s="342">
        <f t="shared" si="285"/>
        <v>0</v>
      </c>
      <c r="Z2486" s="342">
        <f t="shared" si="285"/>
        <v>0</v>
      </c>
      <c r="AA2486" s="342">
        <f t="shared" si="285"/>
        <v>0</v>
      </c>
      <c r="AB2486" s="342">
        <f t="shared" si="285"/>
        <v>0</v>
      </c>
      <c r="AC2486" s="109">
        <f t="shared" si="283"/>
        <v>0</v>
      </c>
      <c r="AD2486" s="109">
        <f>IF(C2486=A_Stammdaten!$B$12,E_SAV!$S2486-E_SAV!$AE2486,HLOOKUP(A_Stammdaten!$B$12-1,$AF$4:$AL$4004,ROW(C2486)-3,FALSE)-$AE2486)</f>
        <v>0</v>
      </c>
      <c r="AE2486" s="109">
        <f>HLOOKUP(A_Stammdaten!$B$12,$AF$4:$AL$4004,ROW(C2486)-3,FALSE)</f>
        <v>0</v>
      </c>
      <c r="AF2486" s="109">
        <f t="shared" si="281"/>
        <v>0</v>
      </c>
      <c r="AG2486" s="109">
        <f t="shared" si="284"/>
        <v>0</v>
      </c>
      <c r="AH2486" s="109">
        <f t="shared" si="284"/>
        <v>0</v>
      </c>
      <c r="AI2486" s="109">
        <f t="shared" si="284"/>
        <v>0</v>
      </c>
      <c r="AJ2486" s="109">
        <f t="shared" si="284"/>
        <v>0</v>
      </c>
      <c r="AK2486" s="109">
        <f t="shared" si="284"/>
        <v>0</v>
      </c>
      <c r="AL2486" s="109">
        <f t="shared" si="284"/>
        <v>0</v>
      </c>
    </row>
    <row r="2487" spans="1:38" x14ac:dyDescent="0.3">
      <c r="A2487" s="421"/>
      <c r="B2487" s="421"/>
      <c r="C2487" s="422"/>
      <c r="D2487" s="423"/>
      <c r="E2487" s="421"/>
      <c r="F2487" s="421"/>
      <c r="G2487" s="421"/>
      <c r="H2487" s="421"/>
      <c r="I2487" s="421"/>
      <c r="J2487" s="421"/>
      <c r="K2487" s="421"/>
      <c r="L2487" s="421"/>
      <c r="M2487" s="423"/>
      <c r="N2487" s="340">
        <f>IF(C2487&gt;A_Stammdaten!$B$12,0,SUM(E2487,F2487,H2487,J2487:K2487)-SUM(G2487,I2487,L2487:M2487))</f>
        <v>0</v>
      </c>
      <c r="O2487" s="421"/>
      <c r="P2487" s="421"/>
      <c r="Q2487" s="421"/>
      <c r="R2487" s="421"/>
      <c r="S2487" s="108">
        <f t="shared" si="282"/>
        <v>0</v>
      </c>
      <c r="T2487" s="341">
        <f>IF(ISBLANK($B2487),0,VLOOKUP($B2487,Listen!$A$2:$C$45,2,FALSE))</f>
        <v>0</v>
      </c>
      <c r="U2487" s="341">
        <f>IF(ISBLANK($B2487),0,VLOOKUP($B2487,Listen!$A$2:$C$45,3,FALSE))</f>
        <v>0</v>
      </c>
      <c r="V2487" s="342">
        <f t="shared" si="280"/>
        <v>0</v>
      </c>
      <c r="W2487" s="342">
        <f t="shared" si="285"/>
        <v>0</v>
      </c>
      <c r="X2487" s="342">
        <f t="shared" si="285"/>
        <v>0</v>
      </c>
      <c r="Y2487" s="342">
        <f t="shared" si="285"/>
        <v>0</v>
      </c>
      <c r="Z2487" s="342">
        <f t="shared" si="285"/>
        <v>0</v>
      </c>
      <c r="AA2487" s="342">
        <f t="shared" si="285"/>
        <v>0</v>
      </c>
      <c r="AB2487" s="342">
        <f t="shared" si="285"/>
        <v>0</v>
      </c>
      <c r="AC2487" s="109">
        <f t="shared" si="283"/>
        <v>0</v>
      </c>
      <c r="AD2487" s="109">
        <f>IF(C2487=A_Stammdaten!$B$12,E_SAV!$S2487-E_SAV!$AE2487,HLOOKUP(A_Stammdaten!$B$12-1,$AF$4:$AL$4004,ROW(C2487)-3,FALSE)-$AE2487)</f>
        <v>0</v>
      </c>
      <c r="AE2487" s="109">
        <f>HLOOKUP(A_Stammdaten!$B$12,$AF$4:$AL$4004,ROW(C2487)-3,FALSE)</f>
        <v>0</v>
      </c>
      <c r="AF2487" s="109">
        <f t="shared" si="281"/>
        <v>0</v>
      </c>
      <c r="AG2487" s="109">
        <f t="shared" si="284"/>
        <v>0</v>
      </c>
      <c r="AH2487" s="109">
        <f t="shared" si="284"/>
        <v>0</v>
      </c>
      <c r="AI2487" s="109">
        <f t="shared" si="284"/>
        <v>0</v>
      </c>
      <c r="AJ2487" s="109">
        <f t="shared" si="284"/>
        <v>0</v>
      </c>
      <c r="AK2487" s="109">
        <f t="shared" si="284"/>
        <v>0</v>
      </c>
      <c r="AL2487" s="109">
        <f t="shared" si="284"/>
        <v>0</v>
      </c>
    </row>
    <row r="2488" spans="1:38" x14ac:dyDescent="0.3">
      <c r="A2488" s="421"/>
      <c r="B2488" s="421"/>
      <c r="C2488" s="422"/>
      <c r="D2488" s="423"/>
      <c r="E2488" s="421"/>
      <c r="F2488" s="421"/>
      <c r="G2488" s="421"/>
      <c r="H2488" s="421"/>
      <c r="I2488" s="421"/>
      <c r="J2488" s="421"/>
      <c r="K2488" s="421"/>
      <c r="L2488" s="421"/>
      <c r="M2488" s="423"/>
      <c r="N2488" s="340">
        <f>IF(C2488&gt;A_Stammdaten!$B$12,0,SUM(E2488,F2488,H2488,J2488:K2488)-SUM(G2488,I2488,L2488:M2488))</f>
        <v>0</v>
      </c>
      <c r="O2488" s="421"/>
      <c r="P2488" s="421"/>
      <c r="Q2488" s="421"/>
      <c r="R2488" s="421"/>
      <c r="S2488" s="108">
        <f t="shared" si="282"/>
        <v>0</v>
      </c>
      <c r="T2488" s="341">
        <f>IF(ISBLANK($B2488),0,VLOOKUP($B2488,Listen!$A$2:$C$45,2,FALSE))</f>
        <v>0</v>
      </c>
      <c r="U2488" s="341">
        <f>IF(ISBLANK($B2488),0,VLOOKUP($B2488,Listen!$A$2:$C$45,3,FALSE))</f>
        <v>0</v>
      </c>
      <c r="V2488" s="342">
        <f t="shared" si="280"/>
        <v>0</v>
      </c>
      <c r="W2488" s="342">
        <f t="shared" si="285"/>
        <v>0</v>
      </c>
      <c r="X2488" s="342">
        <f t="shared" si="285"/>
        <v>0</v>
      </c>
      <c r="Y2488" s="342">
        <f t="shared" si="285"/>
        <v>0</v>
      </c>
      <c r="Z2488" s="342">
        <f t="shared" si="285"/>
        <v>0</v>
      </c>
      <c r="AA2488" s="342">
        <f t="shared" si="285"/>
        <v>0</v>
      </c>
      <c r="AB2488" s="342">
        <f t="shared" si="285"/>
        <v>0</v>
      </c>
      <c r="AC2488" s="109">
        <f t="shared" si="283"/>
        <v>0</v>
      </c>
      <c r="AD2488" s="109">
        <f>IF(C2488=A_Stammdaten!$B$12,E_SAV!$S2488-E_SAV!$AE2488,HLOOKUP(A_Stammdaten!$B$12-1,$AF$4:$AL$4004,ROW(C2488)-3,FALSE)-$AE2488)</f>
        <v>0</v>
      </c>
      <c r="AE2488" s="109">
        <f>HLOOKUP(A_Stammdaten!$B$12,$AF$4:$AL$4004,ROW(C2488)-3,FALSE)</f>
        <v>0</v>
      </c>
      <c r="AF2488" s="109">
        <f t="shared" si="281"/>
        <v>0</v>
      </c>
      <c r="AG2488" s="109">
        <f t="shared" si="284"/>
        <v>0</v>
      </c>
      <c r="AH2488" s="109">
        <f t="shared" si="284"/>
        <v>0</v>
      </c>
      <c r="AI2488" s="109">
        <f t="shared" si="284"/>
        <v>0</v>
      </c>
      <c r="AJ2488" s="109">
        <f t="shared" si="284"/>
        <v>0</v>
      </c>
      <c r="AK2488" s="109">
        <f t="shared" si="284"/>
        <v>0</v>
      </c>
      <c r="AL2488" s="109">
        <f t="shared" si="284"/>
        <v>0</v>
      </c>
    </row>
    <row r="2489" spans="1:38" x14ac:dyDescent="0.3">
      <c r="A2489" s="421"/>
      <c r="B2489" s="421"/>
      <c r="C2489" s="422"/>
      <c r="D2489" s="423"/>
      <c r="E2489" s="421"/>
      <c r="F2489" s="421"/>
      <c r="G2489" s="421"/>
      <c r="H2489" s="421"/>
      <c r="I2489" s="421"/>
      <c r="J2489" s="421"/>
      <c r="K2489" s="421"/>
      <c r="L2489" s="421"/>
      <c r="M2489" s="423"/>
      <c r="N2489" s="340">
        <f>IF(C2489&gt;A_Stammdaten!$B$12,0,SUM(E2489,F2489,H2489,J2489:K2489)-SUM(G2489,I2489,L2489:M2489))</f>
        <v>0</v>
      </c>
      <c r="O2489" s="421"/>
      <c r="P2489" s="421"/>
      <c r="Q2489" s="421"/>
      <c r="R2489" s="421"/>
      <c r="S2489" s="108">
        <f t="shared" si="282"/>
        <v>0</v>
      </c>
      <c r="T2489" s="341">
        <f>IF(ISBLANK($B2489),0,VLOOKUP($B2489,Listen!$A$2:$C$45,2,FALSE))</f>
        <v>0</v>
      </c>
      <c r="U2489" s="341">
        <f>IF(ISBLANK($B2489),0,VLOOKUP($B2489,Listen!$A$2:$C$45,3,FALSE))</f>
        <v>0</v>
      </c>
      <c r="V2489" s="342">
        <f t="shared" si="280"/>
        <v>0</v>
      </c>
      <c r="W2489" s="342">
        <f t="shared" si="285"/>
        <v>0</v>
      </c>
      <c r="X2489" s="342">
        <f t="shared" si="285"/>
        <v>0</v>
      </c>
      <c r="Y2489" s="342">
        <f t="shared" si="285"/>
        <v>0</v>
      </c>
      <c r="Z2489" s="342">
        <f t="shared" si="285"/>
        <v>0</v>
      </c>
      <c r="AA2489" s="342">
        <f t="shared" si="285"/>
        <v>0</v>
      </c>
      <c r="AB2489" s="342">
        <f t="shared" si="285"/>
        <v>0</v>
      </c>
      <c r="AC2489" s="109">
        <f t="shared" si="283"/>
        <v>0</v>
      </c>
      <c r="AD2489" s="109">
        <f>IF(C2489=A_Stammdaten!$B$12,E_SAV!$S2489-E_SAV!$AE2489,HLOOKUP(A_Stammdaten!$B$12-1,$AF$4:$AL$4004,ROW(C2489)-3,FALSE)-$AE2489)</f>
        <v>0</v>
      </c>
      <c r="AE2489" s="109">
        <f>HLOOKUP(A_Stammdaten!$B$12,$AF$4:$AL$4004,ROW(C2489)-3,FALSE)</f>
        <v>0</v>
      </c>
      <c r="AF2489" s="109">
        <f t="shared" si="281"/>
        <v>0</v>
      </c>
      <c r="AG2489" s="109">
        <f t="shared" si="284"/>
        <v>0</v>
      </c>
      <c r="AH2489" s="109">
        <f t="shared" si="284"/>
        <v>0</v>
      </c>
      <c r="AI2489" s="109">
        <f t="shared" si="284"/>
        <v>0</v>
      </c>
      <c r="AJ2489" s="109">
        <f t="shared" si="284"/>
        <v>0</v>
      </c>
      <c r="AK2489" s="109">
        <f t="shared" si="284"/>
        <v>0</v>
      </c>
      <c r="AL2489" s="109">
        <f t="shared" si="284"/>
        <v>0</v>
      </c>
    </row>
    <row r="2490" spans="1:38" x14ac:dyDescent="0.3">
      <c r="A2490" s="421"/>
      <c r="B2490" s="421"/>
      <c r="C2490" s="422"/>
      <c r="D2490" s="423"/>
      <c r="E2490" s="421"/>
      <c r="F2490" s="421"/>
      <c r="G2490" s="421"/>
      <c r="H2490" s="421"/>
      <c r="I2490" s="421"/>
      <c r="J2490" s="421"/>
      <c r="K2490" s="421"/>
      <c r="L2490" s="421"/>
      <c r="M2490" s="423"/>
      <c r="N2490" s="340">
        <f>IF(C2490&gt;A_Stammdaten!$B$12,0,SUM(E2490,F2490,H2490,J2490:K2490)-SUM(G2490,I2490,L2490:M2490))</f>
        <v>0</v>
      </c>
      <c r="O2490" s="421"/>
      <c r="P2490" s="421"/>
      <c r="Q2490" s="421"/>
      <c r="R2490" s="421"/>
      <c r="S2490" s="108">
        <f t="shared" si="282"/>
        <v>0</v>
      </c>
      <c r="T2490" s="341">
        <f>IF(ISBLANK($B2490),0,VLOOKUP($B2490,Listen!$A$2:$C$45,2,FALSE))</f>
        <v>0</v>
      </c>
      <c r="U2490" s="341">
        <f>IF(ISBLANK($B2490),0,VLOOKUP($B2490,Listen!$A$2:$C$45,3,FALSE))</f>
        <v>0</v>
      </c>
      <c r="V2490" s="342">
        <f t="shared" si="280"/>
        <v>0</v>
      </c>
      <c r="W2490" s="342">
        <f t="shared" si="285"/>
        <v>0</v>
      </c>
      <c r="X2490" s="342">
        <f t="shared" si="285"/>
        <v>0</v>
      </c>
      <c r="Y2490" s="342">
        <f t="shared" si="285"/>
        <v>0</v>
      </c>
      <c r="Z2490" s="342">
        <f t="shared" si="285"/>
        <v>0</v>
      </c>
      <c r="AA2490" s="342">
        <f t="shared" si="285"/>
        <v>0</v>
      </c>
      <c r="AB2490" s="342">
        <f t="shared" si="285"/>
        <v>0</v>
      </c>
      <c r="AC2490" s="109">
        <f t="shared" si="283"/>
        <v>0</v>
      </c>
      <c r="AD2490" s="109">
        <f>IF(C2490=A_Stammdaten!$B$12,E_SAV!$S2490-E_SAV!$AE2490,HLOOKUP(A_Stammdaten!$B$12-1,$AF$4:$AL$4004,ROW(C2490)-3,FALSE)-$AE2490)</f>
        <v>0</v>
      </c>
      <c r="AE2490" s="109">
        <f>HLOOKUP(A_Stammdaten!$B$12,$AF$4:$AL$4004,ROW(C2490)-3,FALSE)</f>
        <v>0</v>
      </c>
      <c r="AF2490" s="109">
        <f t="shared" si="281"/>
        <v>0</v>
      </c>
      <c r="AG2490" s="109">
        <f t="shared" si="284"/>
        <v>0</v>
      </c>
      <c r="AH2490" s="109">
        <f t="shared" si="284"/>
        <v>0</v>
      </c>
      <c r="AI2490" s="109">
        <f t="shared" si="284"/>
        <v>0</v>
      </c>
      <c r="AJ2490" s="109">
        <f t="shared" si="284"/>
        <v>0</v>
      </c>
      <c r="AK2490" s="109">
        <f t="shared" si="284"/>
        <v>0</v>
      </c>
      <c r="AL2490" s="109">
        <f t="shared" si="284"/>
        <v>0</v>
      </c>
    </row>
    <row r="2491" spans="1:38" x14ac:dyDescent="0.3">
      <c r="A2491" s="421"/>
      <c r="B2491" s="421"/>
      <c r="C2491" s="422"/>
      <c r="D2491" s="423"/>
      <c r="E2491" s="421"/>
      <c r="F2491" s="421"/>
      <c r="G2491" s="421"/>
      <c r="H2491" s="421"/>
      <c r="I2491" s="421"/>
      <c r="J2491" s="421"/>
      <c r="K2491" s="421"/>
      <c r="L2491" s="421"/>
      <c r="M2491" s="423"/>
      <c r="N2491" s="340">
        <f>IF(C2491&gt;A_Stammdaten!$B$12,0,SUM(E2491,F2491,H2491,J2491:K2491)-SUM(G2491,I2491,L2491:M2491))</f>
        <v>0</v>
      </c>
      <c r="O2491" s="421"/>
      <c r="P2491" s="421"/>
      <c r="Q2491" s="421"/>
      <c r="R2491" s="421"/>
      <c r="S2491" s="108">
        <f t="shared" si="282"/>
        <v>0</v>
      </c>
      <c r="T2491" s="341">
        <f>IF(ISBLANK($B2491),0,VLOOKUP($B2491,Listen!$A$2:$C$45,2,FALSE))</f>
        <v>0</v>
      </c>
      <c r="U2491" s="341">
        <f>IF(ISBLANK($B2491),0,VLOOKUP($B2491,Listen!$A$2:$C$45,3,FALSE))</f>
        <v>0</v>
      </c>
      <c r="V2491" s="342">
        <f t="shared" si="280"/>
        <v>0</v>
      </c>
      <c r="W2491" s="342">
        <f t="shared" si="285"/>
        <v>0</v>
      </c>
      <c r="X2491" s="342">
        <f t="shared" si="285"/>
        <v>0</v>
      </c>
      <c r="Y2491" s="342">
        <f t="shared" si="285"/>
        <v>0</v>
      </c>
      <c r="Z2491" s="342">
        <f t="shared" si="285"/>
        <v>0</v>
      </c>
      <c r="AA2491" s="342">
        <f t="shared" si="285"/>
        <v>0</v>
      </c>
      <c r="AB2491" s="342">
        <f t="shared" si="285"/>
        <v>0</v>
      </c>
      <c r="AC2491" s="109">
        <f t="shared" si="283"/>
        <v>0</v>
      </c>
      <c r="AD2491" s="109">
        <f>IF(C2491=A_Stammdaten!$B$12,E_SAV!$S2491-E_SAV!$AE2491,HLOOKUP(A_Stammdaten!$B$12-1,$AF$4:$AL$4004,ROW(C2491)-3,FALSE)-$AE2491)</f>
        <v>0</v>
      </c>
      <c r="AE2491" s="109">
        <f>HLOOKUP(A_Stammdaten!$B$12,$AF$4:$AL$4004,ROW(C2491)-3,FALSE)</f>
        <v>0</v>
      </c>
      <c r="AF2491" s="109">
        <f t="shared" si="281"/>
        <v>0</v>
      </c>
      <c r="AG2491" s="109">
        <f t="shared" si="284"/>
        <v>0</v>
      </c>
      <c r="AH2491" s="109">
        <f t="shared" si="284"/>
        <v>0</v>
      </c>
      <c r="AI2491" s="109">
        <f t="shared" si="284"/>
        <v>0</v>
      </c>
      <c r="AJ2491" s="109">
        <f t="shared" si="284"/>
        <v>0</v>
      </c>
      <c r="AK2491" s="109">
        <f t="shared" si="284"/>
        <v>0</v>
      </c>
      <c r="AL2491" s="109">
        <f t="shared" si="284"/>
        <v>0</v>
      </c>
    </row>
    <row r="2492" spans="1:38" x14ac:dyDescent="0.3">
      <c r="A2492" s="421"/>
      <c r="B2492" s="421"/>
      <c r="C2492" s="422"/>
      <c r="D2492" s="423"/>
      <c r="E2492" s="421"/>
      <c r="F2492" s="421"/>
      <c r="G2492" s="421"/>
      <c r="H2492" s="421"/>
      <c r="I2492" s="421"/>
      <c r="J2492" s="421"/>
      <c r="K2492" s="421"/>
      <c r="L2492" s="421"/>
      <c r="M2492" s="423"/>
      <c r="N2492" s="340">
        <f>IF(C2492&gt;A_Stammdaten!$B$12,0,SUM(E2492,F2492,H2492,J2492:K2492)-SUM(G2492,I2492,L2492:M2492))</f>
        <v>0</v>
      </c>
      <c r="O2492" s="421"/>
      <c r="P2492" s="421"/>
      <c r="Q2492" s="421"/>
      <c r="R2492" s="421"/>
      <c r="S2492" s="108">
        <f t="shared" si="282"/>
        <v>0</v>
      </c>
      <c r="T2492" s="341">
        <f>IF(ISBLANK($B2492),0,VLOOKUP($B2492,Listen!$A$2:$C$45,2,FALSE))</f>
        <v>0</v>
      </c>
      <c r="U2492" s="341">
        <f>IF(ISBLANK($B2492),0,VLOOKUP($B2492,Listen!$A$2:$C$45,3,FALSE))</f>
        <v>0</v>
      </c>
      <c r="V2492" s="342">
        <f t="shared" si="280"/>
        <v>0</v>
      </c>
      <c r="W2492" s="342">
        <f t="shared" si="285"/>
        <v>0</v>
      </c>
      <c r="X2492" s="342">
        <f t="shared" si="285"/>
        <v>0</v>
      </c>
      <c r="Y2492" s="342">
        <f t="shared" si="285"/>
        <v>0</v>
      </c>
      <c r="Z2492" s="342">
        <f t="shared" si="285"/>
        <v>0</v>
      </c>
      <c r="AA2492" s="342">
        <f t="shared" si="285"/>
        <v>0</v>
      </c>
      <c r="AB2492" s="342">
        <f t="shared" si="285"/>
        <v>0</v>
      </c>
      <c r="AC2492" s="109">
        <f t="shared" si="283"/>
        <v>0</v>
      </c>
      <c r="AD2492" s="109">
        <f>IF(C2492=A_Stammdaten!$B$12,E_SAV!$S2492-E_SAV!$AE2492,HLOOKUP(A_Stammdaten!$B$12-1,$AF$4:$AL$4004,ROW(C2492)-3,FALSE)-$AE2492)</f>
        <v>0</v>
      </c>
      <c r="AE2492" s="109">
        <f>HLOOKUP(A_Stammdaten!$B$12,$AF$4:$AL$4004,ROW(C2492)-3,FALSE)</f>
        <v>0</v>
      </c>
      <c r="AF2492" s="109">
        <f t="shared" si="281"/>
        <v>0</v>
      </c>
      <c r="AG2492" s="109">
        <f t="shared" si="284"/>
        <v>0</v>
      </c>
      <c r="AH2492" s="109">
        <f t="shared" si="284"/>
        <v>0</v>
      </c>
      <c r="AI2492" s="109">
        <f t="shared" si="284"/>
        <v>0</v>
      </c>
      <c r="AJ2492" s="109">
        <f t="shared" si="284"/>
        <v>0</v>
      </c>
      <c r="AK2492" s="109">
        <f t="shared" si="284"/>
        <v>0</v>
      </c>
      <c r="AL2492" s="109">
        <f t="shared" si="284"/>
        <v>0</v>
      </c>
    </row>
    <row r="2493" spans="1:38" x14ac:dyDescent="0.3">
      <c r="A2493" s="421"/>
      <c r="B2493" s="421"/>
      <c r="C2493" s="422"/>
      <c r="D2493" s="423"/>
      <c r="E2493" s="421"/>
      <c r="F2493" s="421"/>
      <c r="G2493" s="421"/>
      <c r="H2493" s="421"/>
      <c r="I2493" s="421"/>
      <c r="J2493" s="421"/>
      <c r="K2493" s="421"/>
      <c r="L2493" s="421"/>
      <c r="M2493" s="423"/>
      <c r="N2493" s="340">
        <f>IF(C2493&gt;A_Stammdaten!$B$12,0,SUM(E2493,F2493,H2493,J2493:K2493)-SUM(G2493,I2493,L2493:M2493))</f>
        <v>0</v>
      </c>
      <c r="O2493" s="421"/>
      <c r="P2493" s="421"/>
      <c r="Q2493" s="421"/>
      <c r="R2493" s="421"/>
      <c r="S2493" s="108">
        <f t="shared" si="282"/>
        <v>0</v>
      </c>
      <c r="T2493" s="341">
        <f>IF(ISBLANK($B2493),0,VLOOKUP($B2493,Listen!$A$2:$C$45,2,FALSE))</f>
        <v>0</v>
      </c>
      <c r="U2493" s="341">
        <f>IF(ISBLANK($B2493),0,VLOOKUP($B2493,Listen!$A$2:$C$45,3,FALSE))</f>
        <v>0</v>
      </c>
      <c r="V2493" s="342">
        <f t="shared" si="280"/>
        <v>0</v>
      </c>
      <c r="W2493" s="342">
        <f t="shared" si="285"/>
        <v>0</v>
      </c>
      <c r="X2493" s="342">
        <f t="shared" si="285"/>
        <v>0</v>
      </c>
      <c r="Y2493" s="342">
        <f t="shared" si="285"/>
        <v>0</v>
      </c>
      <c r="Z2493" s="342">
        <f t="shared" si="285"/>
        <v>0</v>
      </c>
      <c r="AA2493" s="342">
        <f t="shared" si="285"/>
        <v>0</v>
      </c>
      <c r="AB2493" s="342">
        <f t="shared" si="285"/>
        <v>0</v>
      </c>
      <c r="AC2493" s="109">
        <f t="shared" si="283"/>
        <v>0</v>
      </c>
      <c r="AD2493" s="109">
        <f>IF(C2493=A_Stammdaten!$B$12,E_SAV!$S2493-E_SAV!$AE2493,HLOOKUP(A_Stammdaten!$B$12-1,$AF$4:$AL$4004,ROW(C2493)-3,FALSE)-$AE2493)</f>
        <v>0</v>
      </c>
      <c r="AE2493" s="109">
        <f>HLOOKUP(A_Stammdaten!$B$12,$AF$4:$AL$4004,ROW(C2493)-3,FALSE)</f>
        <v>0</v>
      </c>
      <c r="AF2493" s="109">
        <f t="shared" si="281"/>
        <v>0</v>
      </c>
      <c r="AG2493" s="109">
        <f t="shared" si="284"/>
        <v>0</v>
      </c>
      <c r="AH2493" s="109">
        <f t="shared" si="284"/>
        <v>0</v>
      </c>
      <c r="AI2493" s="109">
        <f t="shared" si="284"/>
        <v>0</v>
      </c>
      <c r="AJ2493" s="109">
        <f t="shared" si="284"/>
        <v>0</v>
      </c>
      <c r="AK2493" s="109">
        <f t="shared" si="284"/>
        <v>0</v>
      </c>
      <c r="AL2493" s="109">
        <f t="shared" si="284"/>
        <v>0</v>
      </c>
    </row>
    <row r="2494" spans="1:38" x14ac:dyDescent="0.3">
      <c r="A2494" s="421"/>
      <c r="B2494" s="421"/>
      <c r="C2494" s="422"/>
      <c r="D2494" s="423"/>
      <c r="E2494" s="421"/>
      <c r="F2494" s="421"/>
      <c r="G2494" s="421"/>
      <c r="H2494" s="421"/>
      <c r="I2494" s="421"/>
      <c r="J2494" s="421"/>
      <c r="K2494" s="421"/>
      <c r="L2494" s="421"/>
      <c r="M2494" s="423"/>
      <c r="N2494" s="340">
        <f>IF(C2494&gt;A_Stammdaten!$B$12,0,SUM(E2494,F2494,H2494,J2494:K2494)-SUM(G2494,I2494,L2494:M2494))</f>
        <v>0</v>
      </c>
      <c r="O2494" s="421"/>
      <c r="P2494" s="421"/>
      <c r="Q2494" s="421"/>
      <c r="R2494" s="421"/>
      <c r="S2494" s="108">
        <f t="shared" si="282"/>
        <v>0</v>
      </c>
      <c r="T2494" s="341">
        <f>IF(ISBLANK($B2494),0,VLOOKUP($B2494,Listen!$A$2:$C$45,2,FALSE))</f>
        <v>0</v>
      </c>
      <c r="U2494" s="341">
        <f>IF(ISBLANK($B2494),0,VLOOKUP($B2494,Listen!$A$2:$C$45,3,FALSE))</f>
        <v>0</v>
      </c>
      <c r="V2494" s="342">
        <f t="shared" si="280"/>
        <v>0</v>
      </c>
      <c r="W2494" s="342">
        <f t="shared" si="285"/>
        <v>0</v>
      </c>
      <c r="X2494" s="342">
        <f t="shared" si="285"/>
        <v>0</v>
      </c>
      <c r="Y2494" s="342">
        <f t="shared" si="285"/>
        <v>0</v>
      </c>
      <c r="Z2494" s="342">
        <f t="shared" si="285"/>
        <v>0</v>
      </c>
      <c r="AA2494" s="342">
        <f t="shared" si="285"/>
        <v>0</v>
      </c>
      <c r="AB2494" s="342">
        <f t="shared" si="285"/>
        <v>0</v>
      </c>
      <c r="AC2494" s="109">
        <f t="shared" si="283"/>
        <v>0</v>
      </c>
      <c r="AD2494" s="109">
        <f>IF(C2494=A_Stammdaten!$B$12,E_SAV!$S2494-E_SAV!$AE2494,HLOOKUP(A_Stammdaten!$B$12-1,$AF$4:$AL$4004,ROW(C2494)-3,FALSE)-$AE2494)</f>
        <v>0</v>
      </c>
      <c r="AE2494" s="109">
        <f>HLOOKUP(A_Stammdaten!$B$12,$AF$4:$AL$4004,ROW(C2494)-3,FALSE)</f>
        <v>0</v>
      </c>
      <c r="AF2494" s="109">
        <f t="shared" si="281"/>
        <v>0</v>
      </c>
      <c r="AG2494" s="109">
        <f t="shared" si="284"/>
        <v>0</v>
      </c>
      <c r="AH2494" s="109">
        <f t="shared" si="284"/>
        <v>0</v>
      </c>
      <c r="AI2494" s="109">
        <f t="shared" si="284"/>
        <v>0</v>
      </c>
      <c r="AJ2494" s="109">
        <f t="shared" si="284"/>
        <v>0</v>
      </c>
      <c r="AK2494" s="109">
        <f t="shared" si="284"/>
        <v>0</v>
      </c>
      <c r="AL2494" s="109">
        <f t="shared" si="284"/>
        <v>0</v>
      </c>
    </row>
    <row r="2495" spans="1:38" x14ac:dyDescent="0.3">
      <c r="A2495" s="421"/>
      <c r="B2495" s="421"/>
      <c r="C2495" s="422"/>
      <c r="D2495" s="423"/>
      <c r="E2495" s="421"/>
      <c r="F2495" s="421"/>
      <c r="G2495" s="421"/>
      <c r="H2495" s="421"/>
      <c r="I2495" s="421"/>
      <c r="J2495" s="421"/>
      <c r="K2495" s="421"/>
      <c r="L2495" s="421"/>
      <c r="M2495" s="423"/>
      <c r="N2495" s="340">
        <f>IF(C2495&gt;A_Stammdaten!$B$12,0,SUM(E2495,F2495,H2495,J2495:K2495)-SUM(G2495,I2495,L2495:M2495))</f>
        <v>0</v>
      </c>
      <c r="O2495" s="421"/>
      <c r="P2495" s="421"/>
      <c r="Q2495" s="421"/>
      <c r="R2495" s="421"/>
      <c r="S2495" s="108">
        <f t="shared" si="282"/>
        <v>0</v>
      </c>
      <c r="T2495" s="341">
        <f>IF(ISBLANK($B2495),0,VLOOKUP($B2495,Listen!$A$2:$C$45,2,FALSE))</f>
        <v>0</v>
      </c>
      <c r="U2495" s="341">
        <f>IF(ISBLANK($B2495),0,VLOOKUP($B2495,Listen!$A$2:$C$45,3,FALSE))</f>
        <v>0</v>
      </c>
      <c r="V2495" s="342">
        <f t="shared" si="280"/>
        <v>0</v>
      </c>
      <c r="W2495" s="342">
        <f t="shared" si="285"/>
        <v>0</v>
      </c>
      <c r="X2495" s="342">
        <f t="shared" si="285"/>
        <v>0</v>
      </c>
      <c r="Y2495" s="342">
        <f t="shared" si="285"/>
        <v>0</v>
      </c>
      <c r="Z2495" s="342">
        <f t="shared" si="285"/>
        <v>0</v>
      </c>
      <c r="AA2495" s="342">
        <f t="shared" si="285"/>
        <v>0</v>
      </c>
      <c r="AB2495" s="342">
        <f t="shared" si="285"/>
        <v>0</v>
      </c>
      <c r="AC2495" s="109">
        <f t="shared" si="283"/>
        <v>0</v>
      </c>
      <c r="AD2495" s="109">
        <f>IF(C2495=A_Stammdaten!$B$12,E_SAV!$S2495-E_SAV!$AE2495,HLOOKUP(A_Stammdaten!$B$12-1,$AF$4:$AL$4004,ROW(C2495)-3,FALSE)-$AE2495)</f>
        <v>0</v>
      </c>
      <c r="AE2495" s="109">
        <f>HLOOKUP(A_Stammdaten!$B$12,$AF$4:$AL$4004,ROW(C2495)-3,FALSE)</f>
        <v>0</v>
      </c>
      <c r="AF2495" s="109">
        <f t="shared" si="281"/>
        <v>0</v>
      </c>
      <c r="AG2495" s="109">
        <f t="shared" si="284"/>
        <v>0</v>
      </c>
      <c r="AH2495" s="109">
        <f t="shared" si="284"/>
        <v>0</v>
      </c>
      <c r="AI2495" s="109">
        <f t="shared" si="284"/>
        <v>0</v>
      </c>
      <c r="AJ2495" s="109">
        <f t="shared" si="284"/>
        <v>0</v>
      </c>
      <c r="AK2495" s="109">
        <f t="shared" si="284"/>
        <v>0</v>
      </c>
      <c r="AL2495" s="109">
        <f t="shared" si="284"/>
        <v>0</v>
      </c>
    </row>
    <row r="2496" spans="1:38" x14ac:dyDescent="0.3">
      <c r="A2496" s="421"/>
      <c r="B2496" s="421"/>
      <c r="C2496" s="422"/>
      <c r="D2496" s="423"/>
      <c r="E2496" s="421"/>
      <c r="F2496" s="421"/>
      <c r="G2496" s="421"/>
      <c r="H2496" s="421"/>
      <c r="I2496" s="421"/>
      <c r="J2496" s="421"/>
      <c r="K2496" s="421"/>
      <c r="L2496" s="421"/>
      <c r="M2496" s="423"/>
      <c r="N2496" s="340">
        <f>IF(C2496&gt;A_Stammdaten!$B$12,0,SUM(E2496,F2496,H2496,J2496:K2496)-SUM(G2496,I2496,L2496:M2496))</f>
        <v>0</v>
      </c>
      <c r="O2496" s="421"/>
      <c r="P2496" s="421"/>
      <c r="Q2496" s="421"/>
      <c r="R2496" s="421"/>
      <c r="S2496" s="108">
        <f t="shared" si="282"/>
        <v>0</v>
      </c>
      <c r="T2496" s="341">
        <f>IF(ISBLANK($B2496),0,VLOOKUP($B2496,Listen!$A$2:$C$45,2,FALSE))</f>
        <v>0</v>
      </c>
      <c r="U2496" s="341">
        <f>IF(ISBLANK($B2496),0,VLOOKUP($B2496,Listen!$A$2:$C$45,3,FALSE))</f>
        <v>0</v>
      </c>
      <c r="V2496" s="342">
        <f t="shared" si="280"/>
        <v>0</v>
      </c>
      <c r="W2496" s="342">
        <f t="shared" si="285"/>
        <v>0</v>
      </c>
      <c r="X2496" s="342">
        <f t="shared" si="285"/>
        <v>0</v>
      </c>
      <c r="Y2496" s="342">
        <f t="shared" si="285"/>
        <v>0</v>
      </c>
      <c r="Z2496" s="342">
        <f t="shared" si="285"/>
        <v>0</v>
      </c>
      <c r="AA2496" s="342">
        <f t="shared" si="285"/>
        <v>0</v>
      </c>
      <c r="AB2496" s="342">
        <f t="shared" si="285"/>
        <v>0</v>
      </c>
      <c r="AC2496" s="109">
        <f t="shared" si="283"/>
        <v>0</v>
      </c>
      <c r="AD2496" s="109">
        <f>IF(C2496=A_Stammdaten!$B$12,E_SAV!$S2496-E_SAV!$AE2496,HLOOKUP(A_Stammdaten!$B$12-1,$AF$4:$AL$4004,ROW(C2496)-3,FALSE)-$AE2496)</f>
        <v>0</v>
      </c>
      <c r="AE2496" s="109">
        <f>HLOOKUP(A_Stammdaten!$B$12,$AF$4:$AL$4004,ROW(C2496)-3,FALSE)</f>
        <v>0</v>
      </c>
      <c r="AF2496" s="109">
        <f t="shared" si="281"/>
        <v>0</v>
      </c>
      <c r="AG2496" s="109">
        <f t="shared" si="284"/>
        <v>0</v>
      </c>
      <c r="AH2496" s="109">
        <f t="shared" si="284"/>
        <v>0</v>
      </c>
      <c r="AI2496" s="109">
        <f t="shared" si="284"/>
        <v>0</v>
      </c>
      <c r="AJ2496" s="109">
        <f t="shared" si="284"/>
        <v>0</v>
      </c>
      <c r="AK2496" s="109">
        <f t="shared" si="284"/>
        <v>0</v>
      </c>
      <c r="AL2496" s="109">
        <f t="shared" si="284"/>
        <v>0</v>
      </c>
    </row>
    <row r="2497" spans="1:38" x14ac:dyDescent="0.3">
      <c r="A2497" s="421"/>
      <c r="B2497" s="421"/>
      <c r="C2497" s="422"/>
      <c r="D2497" s="423"/>
      <c r="E2497" s="421"/>
      <c r="F2497" s="421"/>
      <c r="G2497" s="421"/>
      <c r="H2497" s="421"/>
      <c r="I2497" s="421"/>
      <c r="J2497" s="421"/>
      <c r="K2497" s="421"/>
      <c r="L2497" s="421"/>
      <c r="M2497" s="423"/>
      <c r="N2497" s="340">
        <f>IF(C2497&gt;A_Stammdaten!$B$12,0,SUM(E2497,F2497,H2497,J2497:K2497)-SUM(G2497,I2497,L2497:M2497))</f>
        <v>0</v>
      </c>
      <c r="O2497" s="421"/>
      <c r="P2497" s="421"/>
      <c r="Q2497" s="421"/>
      <c r="R2497" s="421"/>
      <c r="S2497" s="108">
        <f t="shared" si="282"/>
        <v>0</v>
      </c>
      <c r="T2497" s="341">
        <f>IF(ISBLANK($B2497),0,VLOOKUP($B2497,Listen!$A$2:$C$45,2,FALSE))</f>
        <v>0</v>
      </c>
      <c r="U2497" s="341">
        <f>IF(ISBLANK($B2497),0,VLOOKUP($B2497,Listen!$A$2:$C$45,3,FALSE))</f>
        <v>0</v>
      </c>
      <c r="V2497" s="342">
        <f t="shared" si="280"/>
        <v>0</v>
      </c>
      <c r="W2497" s="342">
        <f t="shared" si="285"/>
        <v>0</v>
      </c>
      <c r="X2497" s="342">
        <f t="shared" si="285"/>
        <v>0</v>
      </c>
      <c r="Y2497" s="342">
        <f t="shared" si="285"/>
        <v>0</v>
      </c>
      <c r="Z2497" s="342">
        <f t="shared" si="285"/>
        <v>0</v>
      </c>
      <c r="AA2497" s="342">
        <f t="shared" si="285"/>
        <v>0</v>
      </c>
      <c r="AB2497" s="342">
        <f t="shared" si="285"/>
        <v>0</v>
      </c>
      <c r="AC2497" s="109">
        <f t="shared" si="283"/>
        <v>0</v>
      </c>
      <c r="AD2497" s="109">
        <f>IF(C2497=A_Stammdaten!$B$12,E_SAV!$S2497-E_SAV!$AE2497,HLOOKUP(A_Stammdaten!$B$12-1,$AF$4:$AL$4004,ROW(C2497)-3,FALSE)-$AE2497)</f>
        <v>0</v>
      </c>
      <c r="AE2497" s="109">
        <f>HLOOKUP(A_Stammdaten!$B$12,$AF$4:$AL$4004,ROW(C2497)-3,FALSE)</f>
        <v>0</v>
      </c>
      <c r="AF2497" s="109">
        <f t="shared" si="281"/>
        <v>0</v>
      </c>
      <c r="AG2497" s="109">
        <f t="shared" si="284"/>
        <v>0</v>
      </c>
      <c r="AH2497" s="109">
        <f t="shared" si="284"/>
        <v>0</v>
      </c>
      <c r="AI2497" s="109">
        <f t="shared" si="284"/>
        <v>0</v>
      </c>
      <c r="AJ2497" s="109">
        <f t="shared" si="284"/>
        <v>0</v>
      </c>
      <c r="AK2497" s="109">
        <f t="shared" si="284"/>
        <v>0</v>
      </c>
      <c r="AL2497" s="109">
        <f t="shared" si="284"/>
        <v>0</v>
      </c>
    </row>
    <row r="2498" spans="1:38" x14ac:dyDescent="0.3">
      <c r="A2498" s="421"/>
      <c r="B2498" s="421"/>
      <c r="C2498" s="422"/>
      <c r="D2498" s="423"/>
      <c r="E2498" s="421"/>
      <c r="F2498" s="421"/>
      <c r="G2498" s="421"/>
      <c r="H2498" s="421"/>
      <c r="I2498" s="421"/>
      <c r="J2498" s="421"/>
      <c r="K2498" s="421"/>
      <c r="L2498" s="421"/>
      <c r="M2498" s="423"/>
      <c r="N2498" s="340">
        <f>IF(C2498&gt;A_Stammdaten!$B$12,0,SUM(E2498,F2498,H2498,J2498:K2498)-SUM(G2498,I2498,L2498:M2498))</f>
        <v>0</v>
      </c>
      <c r="O2498" s="421"/>
      <c r="P2498" s="421"/>
      <c r="Q2498" s="421"/>
      <c r="R2498" s="421"/>
      <c r="S2498" s="108">
        <f t="shared" si="282"/>
        <v>0</v>
      </c>
      <c r="T2498" s="341">
        <f>IF(ISBLANK($B2498),0,VLOOKUP($B2498,Listen!$A$2:$C$45,2,FALSE))</f>
        <v>0</v>
      </c>
      <c r="U2498" s="341">
        <f>IF(ISBLANK($B2498),0,VLOOKUP($B2498,Listen!$A$2:$C$45,3,FALSE))</f>
        <v>0</v>
      </c>
      <c r="V2498" s="342">
        <f t="shared" ref="V2498:V2561" si="286">$T2498</f>
        <v>0</v>
      </c>
      <c r="W2498" s="342">
        <f t="shared" si="285"/>
        <v>0</v>
      </c>
      <c r="X2498" s="342">
        <f t="shared" si="285"/>
        <v>0</v>
      </c>
      <c r="Y2498" s="342">
        <f t="shared" si="285"/>
        <v>0</v>
      </c>
      <c r="Z2498" s="342">
        <f t="shared" si="285"/>
        <v>0</v>
      </c>
      <c r="AA2498" s="342">
        <f t="shared" si="285"/>
        <v>0</v>
      </c>
      <c r="AB2498" s="342">
        <f t="shared" si="285"/>
        <v>0</v>
      </c>
      <c r="AC2498" s="109">
        <f t="shared" si="283"/>
        <v>0</v>
      </c>
      <c r="AD2498" s="109">
        <f>IF(C2498=A_Stammdaten!$B$12,E_SAV!$S2498-E_SAV!$AE2498,HLOOKUP(A_Stammdaten!$B$12-1,$AF$4:$AL$4004,ROW(C2498)-3,FALSE)-$AE2498)</f>
        <v>0</v>
      </c>
      <c r="AE2498" s="109">
        <f>HLOOKUP(A_Stammdaten!$B$12,$AF$4:$AL$4004,ROW(C2498)-3,FALSE)</f>
        <v>0</v>
      </c>
      <c r="AF2498" s="109">
        <f t="shared" si="281"/>
        <v>0</v>
      </c>
      <c r="AG2498" s="109">
        <f t="shared" si="284"/>
        <v>0</v>
      </c>
      <c r="AH2498" s="109">
        <f t="shared" si="284"/>
        <v>0</v>
      </c>
      <c r="AI2498" s="109">
        <f t="shared" si="284"/>
        <v>0</v>
      </c>
      <c r="AJ2498" s="109">
        <f t="shared" si="284"/>
        <v>0</v>
      </c>
      <c r="AK2498" s="109">
        <f t="shared" si="284"/>
        <v>0</v>
      </c>
      <c r="AL2498" s="109">
        <f t="shared" si="284"/>
        <v>0</v>
      </c>
    </row>
    <row r="2499" spans="1:38" x14ac:dyDescent="0.3">
      <c r="A2499" s="421"/>
      <c r="B2499" s="421"/>
      <c r="C2499" s="422"/>
      <c r="D2499" s="423"/>
      <c r="E2499" s="421"/>
      <c r="F2499" s="421"/>
      <c r="G2499" s="421"/>
      <c r="H2499" s="421"/>
      <c r="I2499" s="421"/>
      <c r="J2499" s="421"/>
      <c r="K2499" s="421"/>
      <c r="L2499" s="421"/>
      <c r="M2499" s="423"/>
      <c r="N2499" s="340">
        <f>IF(C2499&gt;A_Stammdaten!$B$12,0,SUM(E2499,F2499,H2499,J2499:K2499)-SUM(G2499,I2499,L2499:M2499))</f>
        <v>0</v>
      </c>
      <c r="O2499" s="421"/>
      <c r="P2499" s="421"/>
      <c r="Q2499" s="421"/>
      <c r="R2499" s="421"/>
      <c r="S2499" s="108">
        <f t="shared" si="282"/>
        <v>0</v>
      </c>
      <c r="T2499" s="341">
        <f>IF(ISBLANK($B2499),0,VLOOKUP($B2499,Listen!$A$2:$C$45,2,FALSE))</f>
        <v>0</v>
      </c>
      <c r="U2499" s="341">
        <f>IF(ISBLANK($B2499),0,VLOOKUP($B2499,Listen!$A$2:$C$45,3,FALSE))</f>
        <v>0</v>
      </c>
      <c r="V2499" s="342">
        <f t="shared" si="286"/>
        <v>0</v>
      </c>
      <c r="W2499" s="342">
        <f t="shared" si="285"/>
        <v>0</v>
      </c>
      <c r="X2499" s="342">
        <f t="shared" si="285"/>
        <v>0</v>
      </c>
      <c r="Y2499" s="342">
        <f t="shared" si="285"/>
        <v>0</v>
      </c>
      <c r="Z2499" s="342">
        <f t="shared" si="285"/>
        <v>0</v>
      </c>
      <c r="AA2499" s="342">
        <f t="shared" si="285"/>
        <v>0</v>
      </c>
      <c r="AB2499" s="342">
        <f t="shared" si="285"/>
        <v>0</v>
      </c>
      <c r="AC2499" s="109">
        <f t="shared" si="283"/>
        <v>0</v>
      </c>
      <c r="AD2499" s="109">
        <f>IF(C2499=A_Stammdaten!$B$12,E_SAV!$S2499-E_SAV!$AE2499,HLOOKUP(A_Stammdaten!$B$12-1,$AF$4:$AL$4004,ROW(C2499)-3,FALSE)-$AE2499)</f>
        <v>0</v>
      </c>
      <c r="AE2499" s="109">
        <f>HLOOKUP(A_Stammdaten!$B$12,$AF$4:$AL$4004,ROW(C2499)-3,FALSE)</f>
        <v>0</v>
      </c>
      <c r="AF2499" s="109">
        <f t="shared" si="281"/>
        <v>0</v>
      </c>
      <c r="AG2499" s="109">
        <f t="shared" si="284"/>
        <v>0</v>
      </c>
      <c r="AH2499" s="109">
        <f t="shared" si="284"/>
        <v>0</v>
      </c>
      <c r="AI2499" s="109">
        <f t="shared" si="284"/>
        <v>0</v>
      </c>
      <c r="AJ2499" s="109">
        <f t="shared" si="284"/>
        <v>0</v>
      </c>
      <c r="AK2499" s="109">
        <f t="shared" si="284"/>
        <v>0</v>
      </c>
      <c r="AL2499" s="109">
        <f t="shared" si="284"/>
        <v>0</v>
      </c>
    </row>
    <row r="2500" spans="1:38" x14ac:dyDescent="0.3">
      <c r="A2500" s="421"/>
      <c r="B2500" s="421"/>
      <c r="C2500" s="422"/>
      <c r="D2500" s="423"/>
      <c r="E2500" s="421"/>
      <c r="F2500" s="421"/>
      <c r="G2500" s="421"/>
      <c r="H2500" s="421"/>
      <c r="I2500" s="421"/>
      <c r="J2500" s="421"/>
      <c r="K2500" s="421"/>
      <c r="L2500" s="421"/>
      <c r="M2500" s="423"/>
      <c r="N2500" s="340">
        <f>IF(C2500&gt;A_Stammdaten!$B$12,0,SUM(E2500,F2500,H2500,J2500:K2500)-SUM(G2500,I2500,L2500:M2500))</f>
        <v>0</v>
      </c>
      <c r="O2500" s="421"/>
      <c r="P2500" s="421"/>
      <c r="Q2500" s="421"/>
      <c r="R2500" s="421"/>
      <c r="S2500" s="108">
        <f t="shared" si="282"/>
        <v>0</v>
      </c>
      <c r="T2500" s="341">
        <f>IF(ISBLANK($B2500),0,VLOOKUP($B2500,Listen!$A$2:$C$45,2,FALSE))</f>
        <v>0</v>
      </c>
      <c r="U2500" s="341">
        <f>IF(ISBLANK($B2500),0,VLOOKUP($B2500,Listen!$A$2:$C$45,3,FALSE))</f>
        <v>0</v>
      </c>
      <c r="V2500" s="342">
        <f t="shared" si="286"/>
        <v>0</v>
      </c>
      <c r="W2500" s="342">
        <f t="shared" si="285"/>
        <v>0</v>
      </c>
      <c r="X2500" s="342">
        <f t="shared" si="285"/>
        <v>0</v>
      </c>
      <c r="Y2500" s="342">
        <f t="shared" si="285"/>
        <v>0</v>
      </c>
      <c r="Z2500" s="342">
        <f t="shared" si="285"/>
        <v>0</v>
      </c>
      <c r="AA2500" s="342">
        <f t="shared" si="285"/>
        <v>0</v>
      </c>
      <c r="AB2500" s="342">
        <f t="shared" si="285"/>
        <v>0</v>
      </c>
      <c r="AC2500" s="109">
        <f t="shared" si="283"/>
        <v>0</v>
      </c>
      <c r="AD2500" s="109">
        <f>IF(C2500=A_Stammdaten!$B$12,E_SAV!$S2500-E_SAV!$AE2500,HLOOKUP(A_Stammdaten!$B$12-1,$AF$4:$AL$4004,ROW(C2500)-3,FALSE)-$AE2500)</f>
        <v>0</v>
      </c>
      <c r="AE2500" s="109">
        <f>HLOOKUP(A_Stammdaten!$B$12,$AF$4:$AL$4004,ROW(C2500)-3,FALSE)</f>
        <v>0</v>
      </c>
      <c r="AF2500" s="109">
        <f t="shared" si="281"/>
        <v>0</v>
      </c>
      <c r="AG2500" s="109">
        <f t="shared" si="284"/>
        <v>0</v>
      </c>
      <c r="AH2500" s="109">
        <f t="shared" si="284"/>
        <v>0</v>
      </c>
      <c r="AI2500" s="109">
        <f t="shared" si="284"/>
        <v>0</v>
      </c>
      <c r="AJ2500" s="109">
        <f t="shared" si="284"/>
        <v>0</v>
      </c>
      <c r="AK2500" s="109">
        <f t="shared" si="284"/>
        <v>0</v>
      </c>
      <c r="AL2500" s="109">
        <f t="shared" si="284"/>
        <v>0</v>
      </c>
    </row>
    <row r="2501" spans="1:38" x14ac:dyDescent="0.3">
      <c r="A2501" s="421"/>
      <c r="B2501" s="421"/>
      <c r="C2501" s="422"/>
      <c r="D2501" s="423"/>
      <c r="E2501" s="421"/>
      <c r="F2501" s="421"/>
      <c r="G2501" s="421"/>
      <c r="H2501" s="421"/>
      <c r="I2501" s="421"/>
      <c r="J2501" s="421"/>
      <c r="K2501" s="421"/>
      <c r="L2501" s="421"/>
      <c r="M2501" s="423"/>
      <c r="N2501" s="340">
        <f>IF(C2501&gt;A_Stammdaten!$B$12,0,SUM(E2501,F2501,H2501,J2501:K2501)-SUM(G2501,I2501,L2501:M2501))</f>
        <v>0</v>
      </c>
      <c r="O2501" s="421"/>
      <c r="P2501" s="421"/>
      <c r="Q2501" s="421"/>
      <c r="R2501" s="421"/>
      <c r="S2501" s="108">
        <f t="shared" si="282"/>
        <v>0</v>
      </c>
      <c r="T2501" s="341">
        <f>IF(ISBLANK($B2501),0,VLOOKUP($B2501,Listen!$A$2:$C$45,2,FALSE))</f>
        <v>0</v>
      </c>
      <c r="U2501" s="341">
        <f>IF(ISBLANK($B2501),0,VLOOKUP($B2501,Listen!$A$2:$C$45,3,FALSE))</f>
        <v>0</v>
      </c>
      <c r="V2501" s="342">
        <f t="shared" si="286"/>
        <v>0</v>
      </c>
      <c r="W2501" s="342">
        <f t="shared" si="285"/>
        <v>0</v>
      </c>
      <c r="X2501" s="342">
        <f t="shared" si="285"/>
        <v>0</v>
      </c>
      <c r="Y2501" s="342">
        <f t="shared" si="285"/>
        <v>0</v>
      </c>
      <c r="Z2501" s="342">
        <f t="shared" si="285"/>
        <v>0</v>
      </c>
      <c r="AA2501" s="342">
        <f t="shared" si="285"/>
        <v>0</v>
      </c>
      <c r="AB2501" s="342">
        <f t="shared" si="285"/>
        <v>0</v>
      </c>
      <c r="AC2501" s="109">
        <f t="shared" si="283"/>
        <v>0</v>
      </c>
      <c r="AD2501" s="109">
        <f>IF(C2501=A_Stammdaten!$B$12,E_SAV!$S2501-E_SAV!$AE2501,HLOOKUP(A_Stammdaten!$B$12-1,$AF$4:$AL$4004,ROW(C2501)-3,FALSE)-$AE2501)</f>
        <v>0</v>
      </c>
      <c r="AE2501" s="109">
        <f>HLOOKUP(A_Stammdaten!$B$12,$AF$4:$AL$4004,ROW(C2501)-3,FALSE)</f>
        <v>0</v>
      </c>
      <c r="AF2501" s="109">
        <f t="shared" ref="AF2501:AF2564" si="287">IF(OR($C2501=0,$S2501=0),0,IF($C2501&lt;=AF$4,$S2501-$S2501/V2501*(AF$4-$C2501+1),0))</f>
        <v>0</v>
      </c>
      <c r="AG2501" s="109">
        <f t="shared" si="284"/>
        <v>0</v>
      </c>
      <c r="AH2501" s="109">
        <f t="shared" si="284"/>
        <v>0</v>
      </c>
      <c r="AI2501" s="109">
        <f t="shared" si="284"/>
        <v>0</v>
      </c>
      <c r="AJ2501" s="109">
        <f t="shared" si="284"/>
        <v>0</v>
      </c>
      <c r="AK2501" s="109">
        <f t="shared" si="284"/>
        <v>0</v>
      </c>
      <c r="AL2501" s="109">
        <f t="shared" si="284"/>
        <v>0</v>
      </c>
    </row>
    <row r="2502" spans="1:38" x14ac:dyDescent="0.3">
      <c r="A2502" s="421"/>
      <c r="B2502" s="421"/>
      <c r="C2502" s="422"/>
      <c r="D2502" s="423"/>
      <c r="E2502" s="421"/>
      <c r="F2502" s="421"/>
      <c r="G2502" s="421"/>
      <c r="H2502" s="421"/>
      <c r="I2502" s="421"/>
      <c r="J2502" s="421"/>
      <c r="K2502" s="421"/>
      <c r="L2502" s="421"/>
      <c r="M2502" s="423"/>
      <c r="N2502" s="340">
        <f>IF(C2502&gt;A_Stammdaten!$B$12,0,SUM(E2502,F2502,H2502,J2502:K2502)-SUM(G2502,I2502,L2502:M2502))</f>
        <v>0</v>
      </c>
      <c r="O2502" s="421"/>
      <c r="P2502" s="421"/>
      <c r="Q2502" s="421"/>
      <c r="R2502" s="421"/>
      <c r="S2502" s="108">
        <f t="shared" ref="S2502:S2565" si="288">N2502-SUM(O2502:R2502)</f>
        <v>0</v>
      </c>
      <c r="T2502" s="341">
        <f>IF(ISBLANK($B2502),0,VLOOKUP($B2502,Listen!$A$2:$C$45,2,FALSE))</f>
        <v>0</v>
      </c>
      <c r="U2502" s="341">
        <f>IF(ISBLANK($B2502),0,VLOOKUP($B2502,Listen!$A$2:$C$45,3,FALSE))</f>
        <v>0</v>
      </c>
      <c r="V2502" s="342">
        <f t="shared" si="286"/>
        <v>0</v>
      </c>
      <c r="W2502" s="342">
        <f t="shared" si="285"/>
        <v>0</v>
      </c>
      <c r="X2502" s="342">
        <f t="shared" si="285"/>
        <v>0</v>
      </c>
      <c r="Y2502" s="342">
        <f t="shared" si="285"/>
        <v>0</v>
      </c>
      <c r="Z2502" s="342">
        <f t="shared" si="285"/>
        <v>0</v>
      </c>
      <c r="AA2502" s="342">
        <f t="shared" si="285"/>
        <v>0</v>
      </c>
      <c r="AB2502" s="342">
        <f t="shared" si="285"/>
        <v>0</v>
      </c>
      <c r="AC2502" s="109">
        <f t="shared" ref="AC2502:AC2565" si="289">AE2502+AD2502</f>
        <v>0</v>
      </c>
      <c r="AD2502" s="109">
        <f>IF(C2502=A_Stammdaten!$B$12,E_SAV!$S2502-E_SAV!$AE2502,HLOOKUP(A_Stammdaten!$B$12-1,$AF$4:$AL$4004,ROW(C2502)-3,FALSE)-$AE2502)</f>
        <v>0</v>
      </c>
      <c r="AE2502" s="109">
        <f>HLOOKUP(A_Stammdaten!$B$12,$AF$4:$AL$4004,ROW(C2502)-3,FALSE)</f>
        <v>0</v>
      </c>
      <c r="AF2502" s="109">
        <f t="shared" si="287"/>
        <v>0</v>
      </c>
      <c r="AG2502" s="109">
        <f t="shared" si="284"/>
        <v>0</v>
      </c>
      <c r="AH2502" s="109">
        <f t="shared" si="284"/>
        <v>0</v>
      </c>
      <c r="AI2502" s="109">
        <f t="shared" si="284"/>
        <v>0</v>
      </c>
      <c r="AJ2502" s="109">
        <f t="shared" si="284"/>
        <v>0</v>
      </c>
      <c r="AK2502" s="109">
        <f t="shared" si="284"/>
        <v>0</v>
      </c>
      <c r="AL2502" s="109">
        <f t="shared" si="284"/>
        <v>0</v>
      </c>
    </row>
    <row r="2503" spans="1:38" x14ac:dyDescent="0.3">
      <c r="A2503" s="421"/>
      <c r="B2503" s="421"/>
      <c r="C2503" s="422"/>
      <c r="D2503" s="423"/>
      <c r="E2503" s="421"/>
      <c r="F2503" s="421"/>
      <c r="G2503" s="421"/>
      <c r="H2503" s="421"/>
      <c r="I2503" s="421"/>
      <c r="J2503" s="421"/>
      <c r="K2503" s="421"/>
      <c r="L2503" s="421"/>
      <c r="M2503" s="423"/>
      <c r="N2503" s="340">
        <f>IF(C2503&gt;A_Stammdaten!$B$12,0,SUM(E2503,F2503,H2503,J2503:K2503)-SUM(G2503,I2503,L2503:M2503))</f>
        <v>0</v>
      </c>
      <c r="O2503" s="421"/>
      <c r="P2503" s="421"/>
      <c r="Q2503" s="421"/>
      <c r="R2503" s="421"/>
      <c r="S2503" s="108">
        <f t="shared" si="288"/>
        <v>0</v>
      </c>
      <c r="T2503" s="341">
        <f>IF(ISBLANK($B2503),0,VLOOKUP($B2503,Listen!$A$2:$C$45,2,FALSE))</f>
        <v>0</v>
      </c>
      <c r="U2503" s="341">
        <f>IF(ISBLANK($B2503),0,VLOOKUP($B2503,Listen!$A$2:$C$45,3,FALSE))</f>
        <v>0</v>
      </c>
      <c r="V2503" s="342">
        <f t="shared" si="286"/>
        <v>0</v>
      </c>
      <c r="W2503" s="342">
        <f t="shared" si="285"/>
        <v>0</v>
      </c>
      <c r="X2503" s="342">
        <f t="shared" si="285"/>
        <v>0</v>
      </c>
      <c r="Y2503" s="342">
        <f t="shared" si="285"/>
        <v>0</v>
      </c>
      <c r="Z2503" s="342">
        <f t="shared" si="285"/>
        <v>0</v>
      </c>
      <c r="AA2503" s="342">
        <f t="shared" si="285"/>
        <v>0</v>
      </c>
      <c r="AB2503" s="342">
        <f t="shared" si="285"/>
        <v>0</v>
      </c>
      <c r="AC2503" s="109">
        <f t="shared" si="289"/>
        <v>0</v>
      </c>
      <c r="AD2503" s="109">
        <f>IF(C2503=A_Stammdaten!$B$12,E_SAV!$S2503-E_SAV!$AE2503,HLOOKUP(A_Stammdaten!$B$12-1,$AF$4:$AL$4004,ROW(C2503)-3,FALSE)-$AE2503)</f>
        <v>0</v>
      </c>
      <c r="AE2503" s="109">
        <f>HLOOKUP(A_Stammdaten!$B$12,$AF$4:$AL$4004,ROW(C2503)-3,FALSE)</f>
        <v>0</v>
      </c>
      <c r="AF2503" s="109">
        <f t="shared" si="287"/>
        <v>0</v>
      </c>
      <c r="AG2503" s="109">
        <f t="shared" si="284"/>
        <v>0</v>
      </c>
      <c r="AH2503" s="109">
        <f t="shared" si="284"/>
        <v>0</v>
      </c>
      <c r="AI2503" s="109">
        <f t="shared" si="284"/>
        <v>0</v>
      </c>
      <c r="AJ2503" s="109">
        <f t="shared" si="284"/>
        <v>0</v>
      </c>
      <c r="AK2503" s="109">
        <f t="shared" si="284"/>
        <v>0</v>
      </c>
      <c r="AL2503" s="109">
        <f t="shared" si="284"/>
        <v>0</v>
      </c>
    </row>
    <row r="2504" spans="1:38" x14ac:dyDescent="0.3">
      <c r="A2504" s="421"/>
      <c r="B2504" s="421"/>
      <c r="C2504" s="422"/>
      <c r="D2504" s="423"/>
      <c r="E2504" s="421"/>
      <c r="F2504" s="421"/>
      <c r="G2504" s="421"/>
      <c r="H2504" s="421"/>
      <c r="I2504" s="421"/>
      <c r="J2504" s="421"/>
      <c r="K2504" s="421"/>
      <c r="L2504" s="421"/>
      <c r="M2504" s="423"/>
      <c r="N2504" s="340">
        <f>IF(C2504&gt;A_Stammdaten!$B$12,0,SUM(E2504,F2504,H2504,J2504:K2504)-SUM(G2504,I2504,L2504:M2504))</f>
        <v>0</v>
      </c>
      <c r="O2504" s="421"/>
      <c r="P2504" s="421"/>
      <c r="Q2504" s="421"/>
      <c r="R2504" s="421"/>
      <c r="S2504" s="108">
        <f t="shared" si="288"/>
        <v>0</v>
      </c>
      <c r="T2504" s="341">
        <f>IF(ISBLANK($B2504),0,VLOOKUP($B2504,Listen!$A$2:$C$45,2,FALSE))</f>
        <v>0</v>
      </c>
      <c r="U2504" s="341">
        <f>IF(ISBLANK($B2504),0,VLOOKUP($B2504,Listen!$A$2:$C$45,3,FALSE))</f>
        <v>0</v>
      </c>
      <c r="V2504" s="342">
        <f t="shared" si="286"/>
        <v>0</v>
      </c>
      <c r="W2504" s="342">
        <f t="shared" si="285"/>
        <v>0</v>
      </c>
      <c r="X2504" s="342">
        <f t="shared" si="285"/>
        <v>0</v>
      </c>
      <c r="Y2504" s="342">
        <f t="shared" si="285"/>
        <v>0</v>
      </c>
      <c r="Z2504" s="342">
        <f t="shared" si="285"/>
        <v>0</v>
      </c>
      <c r="AA2504" s="342">
        <f t="shared" si="285"/>
        <v>0</v>
      </c>
      <c r="AB2504" s="342">
        <f t="shared" si="285"/>
        <v>0</v>
      </c>
      <c r="AC2504" s="109">
        <f t="shared" si="289"/>
        <v>0</v>
      </c>
      <c r="AD2504" s="109">
        <f>IF(C2504=A_Stammdaten!$B$12,E_SAV!$S2504-E_SAV!$AE2504,HLOOKUP(A_Stammdaten!$B$12-1,$AF$4:$AL$4004,ROW(C2504)-3,FALSE)-$AE2504)</f>
        <v>0</v>
      </c>
      <c r="AE2504" s="109">
        <f>HLOOKUP(A_Stammdaten!$B$12,$AF$4:$AL$4004,ROW(C2504)-3,FALSE)</f>
        <v>0</v>
      </c>
      <c r="AF2504" s="109">
        <f t="shared" si="287"/>
        <v>0</v>
      </c>
      <c r="AG2504" s="109">
        <f t="shared" si="284"/>
        <v>0</v>
      </c>
      <c r="AH2504" s="109">
        <f t="shared" si="284"/>
        <v>0</v>
      </c>
      <c r="AI2504" s="109">
        <f t="shared" si="284"/>
        <v>0</v>
      </c>
      <c r="AJ2504" s="109">
        <f t="shared" si="284"/>
        <v>0</v>
      </c>
      <c r="AK2504" s="109">
        <f t="shared" si="284"/>
        <v>0</v>
      </c>
      <c r="AL2504" s="109">
        <f t="shared" si="284"/>
        <v>0</v>
      </c>
    </row>
    <row r="2505" spans="1:38" x14ac:dyDescent="0.3">
      <c r="A2505" s="421"/>
      <c r="B2505" s="421"/>
      <c r="C2505" s="422"/>
      <c r="D2505" s="423"/>
      <c r="E2505" s="421"/>
      <c r="F2505" s="421"/>
      <c r="G2505" s="421"/>
      <c r="H2505" s="421"/>
      <c r="I2505" s="421"/>
      <c r="J2505" s="421"/>
      <c r="K2505" s="421"/>
      <c r="L2505" s="421"/>
      <c r="M2505" s="423"/>
      <c r="N2505" s="340">
        <f>IF(C2505&gt;A_Stammdaten!$B$12,0,SUM(E2505,F2505,H2505,J2505:K2505)-SUM(G2505,I2505,L2505:M2505))</f>
        <v>0</v>
      </c>
      <c r="O2505" s="421"/>
      <c r="P2505" s="421"/>
      <c r="Q2505" s="421"/>
      <c r="R2505" s="421"/>
      <c r="S2505" s="108">
        <f t="shared" si="288"/>
        <v>0</v>
      </c>
      <c r="T2505" s="341">
        <f>IF(ISBLANK($B2505),0,VLOOKUP($B2505,Listen!$A$2:$C$45,2,FALSE))</f>
        <v>0</v>
      </c>
      <c r="U2505" s="341">
        <f>IF(ISBLANK($B2505),0,VLOOKUP($B2505,Listen!$A$2:$C$45,3,FALSE))</f>
        <v>0</v>
      </c>
      <c r="V2505" s="342">
        <f t="shared" si="286"/>
        <v>0</v>
      </c>
      <c r="W2505" s="342">
        <f t="shared" si="285"/>
        <v>0</v>
      </c>
      <c r="X2505" s="342">
        <f t="shared" si="285"/>
        <v>0</v>
      </c>
      <c r="Y2505" s="342">
        <f t="shared" si="285"/>
        <v>0</v>
      </c>
      <c r="Z2505" s="342">
        <f t="shared" si="285"/>
        <v>0</v>
      </c>
      <c r="AA2505" s="342">
        <f t="shared" si="285"/>
        <v>0</v>
      </c>
      <c r="AB2505" s="342">
        <f t="shared" si="285"/>
        <v>0</v>
      </c>
      <c r="AC2505" s="109">
        <f t="shared" si="289"/>
        <v>0</v>
      </c>
      <c r="AD2505" s="109">
        <f>IF(C2505=A_Stammdaten!$B$12,E_SAV!$S2505-E_SAV!$AE2505,HLOOKUP(A_Stammdaten!$B$12-1,$AF$4:$AL$4004,ROW(C2505)-3,FALSE)-$AE2505)</f>
        <v>0</v>
      </c>
      <c r="AE2505" s="109">
        <f>HLOOKUP(A_Stammdaten!$B$12,$AF$4:$AL$4004,ROW(C2505)-3,FALSE)</f>
        <v>0</v>
      </c>
      <c r="AF2505" s="109">
        <f t="shared" si="287"/>
        <v>0</v>
      </c>
      <c r="AG2505" s="109">
        <f t="shared" si="284"/>
        <v>0</v>
      </c>
      <c r="AH2505" s="109">
        <f t="shared" si="284"/>
        <v>0</v>
      </c>
      <c r="AI2505" s="109">
        <f t="shared" si="284"/>
        <v>0</v>
      </c>
      <c r="AJ2505" s="109">
        <f t="shared" si="284"/>
        <v>0</v>
      </c>
      <c r="AK2505" s="109">
        <f t="shared" si="284"/>
        <v>0</v>
      </c>
      <c r="AL2505" s="109">
        <f t="shared" si="284"/>
        <v>0</v>
      </c>
    </row>
    <row r="2506" spans="1:38" x14ac:dyDescent="0.3">
      <c r="A2506" s="421"/>
      <c r="B2506" s="421"/>
      <c r="C2506" s="422"/>
      <c r="D2506" s="423"/>
      <c r="E2506" s="421"/>
      <c r="F2506" s="421"/>
      <c r="G2506" s="421"/>
      <c r="H2506" s="421"/>
      <c r="I2506" s="421"/>
      <c r="J2506" s="421"/>
      <c r="K2506" s="421"/>
      <c r="L2506" s="421"/>
      <c r="M2506" s="423"/>
      <c r="N2506" s="340">
        <f>IF(C2506&gt;A_Stammdaten!$B$12,0,SUM(E2506,F2506,H2506,J2506:K2506)-SUM(G2506,I2506,L2506:M2506))</f>
        <v>0</v>
      </c>
      <c r="O2506" s="421"/>
      <c r="P2506" s="421"/>
      <c r="Q2506" s="421"/>
      <c r="R2506" s="421"/>
      <c r="S2506" s="108">
        <f t="shared" si="288"/>
        <v>0</v>
      </c>
      <c r="T2506" s="341">
        <f>IF(ISBLANK($B2506),0,VLOOKUP($B2506,Listen!$A$2:$C$45,2,FALSE))</f>
        <v>0</v>
      </c>
      <c r="U2506" s="341">
        <f>IF(ISBLANK($B2506),0,VLOOKUP($B2506,Listen!$A$2:$C$45,3,FALSE))</f>
        <v>0</v>
      </c>
      <c r="V2506" s="342">
        <f t="shared" si="286"/>
        <v>0</v>
      </c>
      <c r="W2506" s="342">
        <f t="shared" si="285"/>
        <v>0</v>
      </c>
      <c r="X2506" s="342">
        <f t="shared" si="285"/>
        <v>0</v>
      </c>
      <c r="Y2506" s="342">
        <f t="shared" si="285"/>
        <v>0</v>
      </c>
      <c r="Z2506" s="342">
        <f t="shared" si="285"/>
        <v>0</v>
      </c>
      <c r="AA2506" s="342">
        <f t="shared" si="285"/>
        <v>0</v>
      </c>
      <c r="AB2506" s="342">
        <f t="shared" si="285"/>
        <v>0</v>
      </c>
      <c r="AC2506" s="109">
        <f t="shared" si="289"/>
        <v>0</v>
      </c>
      <c r="AD2506" s="109">
        <f>IF(C2506=A_Stammdaten!$B$12,E_SAV!$S2506-E_SAV!$AE2506,HLOOKUP(A_Stammdaten!$B$12-1,$AF$4:$AL$4004,ROW(C2506)-3,FALSE)-$AE2506)</f>
        <v>0</v>
      </c>
      <c r="AE2506" s="109">
        <f>HLOOKUP(A_Stammdaten!$B$12,$AF$4:$AL$4004,ROW(C2506)-3,FALSE)</f>
        <v>0</v>
      </c>
      <c r="AF2506" s="109">
        <f t="shared" si="287"/>
        <v>0</v>
      </c>
      <c r="AG2506" s="109">
        <f t="shared" si="284"/>
        <v>0</v>
      </c>
      <c r="AH2506" s="109">
        <f t="shared" si="284"/>
        <v>0</v>
      </c>
      <c r="AI2506" s="109">
        <f t="shared" si="284"/>
        <v>0</v>
      </c>
      <c r="AJ2506" s="109">
        <f t="shared" si="284"/>
        <v>0</v>
      </c>
      <c r="AK2506" s="109">
        <f t="shared" si="284"/>
        <v>0</v>
      </c>
      <c r="AL2506" s="109">
        <f t="shared" si="284"/>
        <v>0</v>
      </c>
    </row>
    <row r="2507" spans="1:38" x14ac:dyDescent="0.3">
      <c r="A2507" s="421"/>
      <c r="B2507" s="421"/>
      <c r="C2507" s="422"/>
      <c r="D2507" s="423"/>
      <c r="E2507" s="421"/>
      <c r="F2507" s="421"/>
      <c r="G2507" s="421"/>
      <c r="H2507" s="421"/>
      <c r="I2507" s="421"/>
      <c r="J2507" s="421"/>
      <c r="K2507" s="421"/>
      <c r="L2507" s="421"/>
      <c r="M2507" s="423"/>
      <c r="N2507" s="340">
        <f>IF(C2507&gt;A_Stammdaten!$B$12,0,SUM(E2507,F2507,H2507,J2507:K2507)-SUM(G2507,I2507,L2507:M2507))</f>
        <v>0</v>
      </c>
      <c r="O2507" s="421"/>
      <c r="P2507" s="421"/>
      <c r="Q2507" s="421"/>
      <c r="R2507" s="421"/>
      <c r="S2507" s="108">
        <f t="shared" si="288"/>
        <v>0</v>
      </c>
      <c r="T2507" s="341">
        <f>IF(ISBLANK($B2507),0,VLOOKUP($B2507,Listen!$A$2:$C$45,2,FALSE))</f>
        <v>0</v>
      </c>
      <c r="U2507" s="341">
        <f>IF(ISBLANK($B2507),0,VLOOKUP($B2507,Listen!$A$2:$C$45,3,FALSE))</f>
        <v>0</v>
      </c>
      <c r="V2507" s="342">
        <f t="shared" si="286"/>
        <v>0</v>
      </c>
      <c r="W2507" s="342">
        <f t="shared" si="285"/>
        <v>0</v>
      </c>
      <c r="X2507" s="342">
        <f t="shared" si="285"/>
        <v>0</v>
      </c>
      <c r="Y2507" s="342">
        <f t="shared" si="285"/>
        <v>0</v>
      </c>
      <c r="Z2507" s="342">
        <f t="shared" si="285"/>
        <v>0</v>
      </c>
      <c r="AA2507" s="342">
        <f t="shared" si="285"/>
        <v>0</v>
      </c>
      <c r="AB2507" s="342">
        <f t="shared" si="285"/>
        <v>0</v>
      </c>
      <c r="AC2507" s="109">
        <f t="shared" si="289"/>
        <v>0</v>
      </c>
      <c r="AD2507" s="109">
        <f>IF(C2507=A_Stammdaten!$B$12,E_SAV!$S2507-E_SAV!$AE2507,HLOOKUP(A_Stammdaten!$B$12-1,$AF$4:$AL$4004,ROW(C2507)-3,FALSE)-$AE2507)</f>
        <v>0</v>
      </c>
      <c r="AE2507" s="109">
        <f>HLOOKUP(A_Stammdaten!$B$12,$AF$4:$AL$4004,ROW(C2507)-3,FALSE)</f>
        <v>0</v>
      </c>
      <c r="AF2507" s="109">
        <f t="shared" si="287"/>
        <v>0</v>
      </c>
      <c r="AG2507" s="109">
        <f t="shared" si="284"/>
        <v>0</v>
      </c>
      <c r="AH2507" s="109">
        <f t="shared" si="284"/>
        <v>0</v>
      </c>
      <c r="AI2507" s="109">
        <f t="shared" si="284"/>
        <v>0</v>
      </c>
      <c r="AJ2507" s="109">
        <f t="shared" si="284"/>
        <v>0</v>
      </c>
      <c r="AK2507" s="109">
        <f t="shared" si="284"/>
        <v>0</v>
      </c>
      <c r="AL2507" s="109">
        <f t="shared" si="284"/>
        <v>0</v>
      </c>
    </row>
    <row r="2508" spans="1:38" x14ac:dyDescent="0.3">
      <c r="A2508" s="421"/>
      <c r="B2508" s="421"/>
      <c r="C2508" s="422"/>
      <c r="D2508" s="423"/>
      <c r="E2508" s="421"/>
      <c r="F2508" s="421"/>
      <c r="G2508" s="421"/>
      <c r="H2508" s="421"/>
      <c r="I2508" s="421"/>
      <c r="J2508" s="421"/>
      <c r="K2508" s="421"/>
      <c r="L2508" s="421"/>
      <c r="M2508" s="423"/>
      <c r="N2508" s="340">
        <f>IF(C2508&gt;A_Stammdaten!$B$12,0,SUM(E2508,F2508,H2508,J2508:K2508)-SUM(G2508,I2508,L2508:M2508))</f>
        <v>0</v>
      </c>
      <c r="O2508" s="421"/>
      <c r="P2508" s="421"/>
      <c r="Q2508" s="421"/>
      <c r="R2508" s="421"/>
      <c r="S2508" s="108">
        <f t="shared" si="288"/>
        <v>0</v>
      </c>
      <c r="T2508" s="341">
        <f>IF(ISBLANK($B2508),0,VLOOKUP($B2508,Listen!$A$2:$C$45,2,FALSE))</f>
        <v>0</v>
      </c>
      <c r="U2508" s="341">
        <f>IF(ISBLANK($B2508),0,VLOOKUP($B2508,Listen!$A$2:$C$45,3,FALSE))</f>
        <v>0</v>
      </c>
      <c r="V2508" s="342">
        <f t="shared" si="286"/>
        <v>0</v>
      </c>
      <c r="W2508" s="342">
        <f t="shared" si="285"/>
        <v>0</v>
      </c>
      <c r="X2508" s="342">
        <f t="shared" si="285"/>
        <v>0</v>
      </c>
      <c r="Y2508" s="342">
        <f t="shared" si="285"/>
        <v>0</v>
      </c>
      <c r="Z2508" s="342">
        <f t="shared" si="285"/>
        <v>0</v>
      </c>
      <c r="AA2508" s="342">
        <f t="shared" si="285"/>
        <v>0</v>
      </c>
      <c r="AB2508" s="342">
        <f t="shared" si="285"/>
        <v>0</v>
      </c>
      <c r="AC2508" s="109">
        <f t="shared" si="289"/>
        <v>0</v>
      </c>
      <c r="AD2508" s="109">
        <f>IF(C2508=A_Stammdaten!$B$12,E_SAV!$S2508-E_SAV!$AE2508,HLOOKUP(A_Stammdaten!$B$12-1,$AF$4:$AL$4004,ROW(C2508)-3,FALSE)-$AE2508)</f>
        <v>0</v>
      </c>
      <c r="AE2508" s="109">
        <f>HLOOKUP(A_Stammdaten!$B$12,$AF$4:$AL$4004,ROW(C2508)-3,FALSE)</f>
        <v>0</v>
      </c>
      <c r="AF2508" s="109">
        <f t="shared" si="287"/>
        <v>0</v>
      </c>
      <c r="AG2508" s="109">
        <f t="shared" si="284"/>
        <v>0</v>
      </c>
      <c r="AH2508" s="109">
        <f t="shared" si="284"/>
        <v>0</v>
      </c>
      <c r="AI2508" s="109">
        <f t="shared" si="284"/>
        <v>0</v>
      </c>
      <c r="AJ2508" s="109">
        <f t="shared" ref="AJ2508:AL2571" si="290">IF(OR($C2508=0,$S2508=0,Z2508-(AJ$4-$C2508)=0),0,IF($C2508&lt;AJ$4,AI2508-AI2508/(Z2508-(AJ$4-$C2508)),IF($C2508=AJ$4,$S2508-$S2508/Z2508,0)))</f>
        <v>0</v>
      </c>
      <c r="AK2508" s="109">
        <f t="shared" si="290"/>
        <v>0</v>
      </c>
      <c r="AL2508" s="109">
        <f t="shared" si="290"/>
        <v>0</v>
      </c>
    </row>
    <row r="2509" spans="1:38" x14ac:dyDescent="0.3">
      <c r="A2509" s="421"/>
      <c r="B2509" s="421"/>
      <c r="C2509" s="422"/>
      <c r="D2509" s="423"/>
      <c r="E2509" s="421"/>
      <c r="F2509" s="421"/>
      <c r="G2509" s="421"/>
      <c r="H2509" s="421"/>
      <c r="I2509" s="421"/>
      <c r="J2509" s="421"/>
      <c r="K2509" s="421"/>
      <c r="L2509" s="421"/>
      <c r="M2509" s="423"/>
      <c r="N2509" s="340">
        <f>IF(C2509&gt;A_Stammdaten!$B$12,0,SUM(E2509,F2509,H2509,J2509:K2509)-SUM(G2509,I2509,L2509:M2509))</f>
        <v>0</v>
      </c>
      <c r="O2509" s="421"/>
      <c r="P2509" s="421"/>
      <c r="Q2509" s="421"/>
      <c r="R2509" s="421"/>
      <c r="S2509" s="108">
        <f t="shared" si="288"/>
        <v>0</v>
      </c>
      <c r="T2509" s="341">
        <f>IF(ISBLANK($B2509),0,VLOOKUP($B2509,Listen!$A$2:$C$45,2,FALSE))</f>
        <v>0</v>
      </c>
      <c r="U2509" s="341">
        <f>IF(ISBLANK($B2509),0,VLOOKUP($B2509,Listen!$A$2:$C$45,3,FALSE))</f>
        <v>0</v>
      </c>
      <c r="V2509" s="342">
        <f t="shared" si="286"/>
        <v>0</v>
      </c>
      <c r="W2509" s="342">
        <f t="shared" si="285"/>
        <v>0</v>
      </c>
      <c r="X2509" s="342">
        <f t="shared" si="285"/>
        <v>0</v>
      </c>
      <c r="Y2509" s="342">
        <f t="shared" si="285"/>
        <v>0</v>
      </c>
      <c r="Z2509" s="342">
        <f t="shared" si="285"/>
        <v>0</v>
      </c>
      <c r="AA2509" s="342">
        <f t="shared" si="285"/>
        <v>0</v>
      </c>
      <c r="AB2509" s="342">
        <f t="shared" si="285"/>
        <v>0</v>
      </c>
      <c r="AC2509" s="109">
        <f t="shared" si="289"/>
        <v>0</v>
      </c>
      <c r="AD2509" s="109">
        <f>IF(C2509=A_Stammdaten!$B$12,E_SAV!$S2509-E_SAV!$AE2509,HLOOKUP(A_Stammdaten!$B$12-1,$AF$4:$AL$4004,ROW(C2509)-3,FALSE)-$AE2509)</f>
        <v>0</v>
      </c>
      <c r="AE2509" s="109">
        <f>HLOOKUP(A_Stammdaten!$B$12,$AF$4:$AL$4004,ROW(C2509)-3,FALSE)</f>
        <v>0</v>
      </c>
      <c r="AF2509" s="109">
        <f t="shared" si="287"/>
        <v>0</v>
      </c>
      <c r="AG2509" s="109">
        <f t="shared" ref="AG2509:AL2572" si="291">IF(OR($C2509=0,$S2509=0,W2509-(AG$4-$C2509)=0),0,IF($C2509&lt;AG$4,AF2509-AF2509/(W2509-(AG$4-$C2509)),IF($C2509=AG$4,$S2509-$S2509/W2509,0)))</f>
        <v>0</v>
      </c>
      <c r="AH2509" s="109">
        <f t="shared" si="291"/>
        <v>0</v>
      </c>
      <c r="AI2509" s="109">
        <f t="shared" si="291"/>
        <v>0</v>
      </c>
      <c r="AJ2509" s="109">
        <f t="shared" si="290"/>
        <v>0</v>
      </c>
      <c r="AK2509" s="109">
        <f t="shared" si="290"/>
        <v>0</v>
      </c>
      <c r="AL2509" s="109">
        <f t="shared" si="290"/>
        <v>0</v>
      </c>
    </row>
    <row r="2510" spans="1:38" x14ac:dyDescent="0.3">
      <c r="A2510" s="421"/>
      <c r="B2510" s="421"/>
      <c r="C2510" s="422"/>
      <c r="D2510" s="423"/>
      <c r="E2510" s="421"/>
      <c r="F2510" s="421"/>
      <c r="G2510" s="421"/>
      <c r="H2510" s="421"/>
      <c r="I2510" s="421"/>
      <c r="J2510" s="421"/>
      <c r="K2510" s="421"/>
      <c r="L2510" s="421"/>
      <c r="M2510" s="423"/>
      <c r="N2510" s="340">
        <f>IF(C2510&gt;A_Stammdaten!$B$12,0,SUM(E2510,F2510,H2510,J2510:K2510)-SUM(G2510,I2510,L2510:M2510))</f>
        <v>0</v>
      </c>
      <c r="O2510" s="421"/>
      <c r="P2510" s="421"/>
      <c r="Q2510" s="421"/>
      <c r="R2510" s="421"/>
      <c r="S2510" s="108">
        <f t="shared" si="288"/>
        <v>0</v>
      </c>
      <c r="T2510" s="341">
        <f>IF(ISBLANK($B2510),0,VLOOKUP($B2510,Listen!$A$2:$C$45,2,FALSE))</f>
        <v>0</v>
      </c>
      <c r="U2510" s="341">
        <f>IF(ISBLANK($B2510),0,VLOOKUP($B2510,Listen!$A$2:$C$45,3,FALSE))</f>
        <v>0</v>
      </c>
      <c r="V2510" s="342">
        <f t="shared" si="286"/>
        <v>0</v>
      </c>
      <c r="W2510" s="342">
        <f t="shared" si="285"/>
        <v>0</v>
      </c>
      <c r="X2510" s="342">
        <f t="shared" si="285"/>
        <v>0</v>
      </c>
      <c r="Y2510" s="342">
        <f t="shared" si="285"/>
        <v>0</v>
      </c>
      <c r="Z2510" s="342">
        <f t="shared" si="285"/>
        <v>0</v>
      </c>
      <c r="AA2510" s="342">
        <f t="shared" si="285"/>
        <v>0</v>
      </c>
      <c r="AB2510" s="342">
        <f t="shared" si="285"/>
        <v>0</v>
      </c>
      <c r="AC2510" s="109">
        <f t="shared" si="289"/>
        <v>0</v>
      </c>
      <c r="AD2510" s="109">
        <f>IF(C2510=A_Stammdaten!$B$12,E_SAV!$S2510-E_SAV!$AE2510,HLOOKUP(A_Stammdaten!$B$12-1,$AF$4:$AL$4004,ROW(C2510)-3,FALSE)-$AE2510)</f>
        <v>0</v>
      </c>
      <c r="AE2510" s="109">
        <f>HLOOKUP(A_Stammdaten!$B$12,$AF$4:$AL$4004,ROW(C2510)-3,FALSE)</f>
        <v>0</v>
      </c>
      <c r="AF2510" s="109">
        <f t="shared" si="287"/>
        <v>0</v>
      </c>
      <c r="AG2510" s="109">
        <f t="shared" si="291"/>
        <v>0</v>
      </c>
      <c r="AH2510" s="109">
        <f t="shared" si="291"/>
        <v>0</v>
      </c>
      <c r="AI2510" s="109">
        <f t="shared" si="291"/>
        <v>0</v>
      </c>
      <c r="AJ2510" s="109">
        <f t="shared" si="290"/>
        <v>0</v>
      </c>
      <c r="AK2510" s="109">
        <f t="shared" si="290"/>
        <v>0</v>
      </c>
      <c r="AL2510" s="109">
        <f t="shared" si="290"/>
        <v>0</v>
      </c>
    </row>
    <row r="2511" spans="1:38" x14ac:dyDescent="0.3">
      <c r="A2511" s="421"/>
      <c r="B2511" s="421"/>
      <c r="C2511" s="422"/>
      <c r="D2511" s="423"/>
      <c r="E2511" s="421"/>
      <c r="F2511" s="421"/>
      <c r="G2511" s="421"/>
      <c r="H2511" s="421"/>
      <c r="I2511" s="421"/>
      <c r="J2511" s="421"/>
      <c r="K2511" s="421"/>
      <c r="L2511" s="421"/>
      <c r="M2511" s="423"/>
      <c r="N2511" s="340">
        <f>IF(C2511&gt;A_Stammdaten!$B$12,0,SUM(E2511,F2511,H2511,J2511:K2511)-SUM(G2511,I2511,L2511:M2511))</f>
        <v>0</v>
      </c>
      <c r="O2511" s="421"/>
      <c r="P2511" s="421"/>
      <c r="Q2511" s="421"/>
      <c r="R2511" s="421"/>
      <c r="S2511" s="108">
        <f t="shared" si="288"/>
        <v>0</v>
      </c>
      <c r="T2511" s="341">
        <f>IF(ISBLANK($B2511),0,VLOOKUP($B2511,Listen!$A$2:$C$45,2,FALSE))</f>
        <v>0</v>
      </c>
      <c r="U2511" s="341">
        <f>IF(ISBLANK($B2511),0,VLOOKUP($B2511,Listen!$A$2:$C$45,3,FALSE))</f>
        <v>0</v>
      </c>
      <c r="V2511" s="342">
        <f t="shared" si="286"/>
        <v>0</v>
      </c>
      <c r="W2511" s="342">
        <f t="shared" si="285"/>
        <v>0</v>
      </c>
      <c r="X2511" s="342">
        <f t="shared" si="285"/>
        <v>0</v>
      </c>
      <c r="Y2511" s="342">
        <f t="shared" si="285"/>
        <v>0</v>
      </c>
      <c r="Z2511" s="342">
        <f t="shared" si="285"/>
        <v>0</v>
      </c>
      <c r="AA2511" s="342">
        <f t="shared" si="285"/>
        <v>0</v>
      </c>
      <c r="AB2511" s="342">
        <f t="shared" si="285"/>
        <v>0</v>
      </c>
      <c r="AC2511" s="109">
        <f t="shared" si="289"/>
        <v>0</v>
      </c>
      <c r="AD2511" s="109">
        <f>IF(C2511=A_Stammdaten!$B$12,E_SAV!$S2511-E_SAV!$AE2511,HLOOKUP(A_Stammdaten!$B$12-1,$AF$4:$AL$4004,ROW(C2511)-3,FALSE)-$AE2511)</f>
        <v>0</v>
      </c>
      <c r="AE2511" s="109">
        <f>HLOOKUP(A_Stammdaten!$B$12,$AF$4:$AL$4004,ROW(C2511)-3,FALSE)</f>
        <v>0</v>
      </c>
      <c r="AF2511" s="109">
        <f t="shared" si="287"/>
        <v>0</v>
      </c>
      <c r="AG2511" s="109">
        <f t="shared" si="291"/>
        <v>0</v>
      </c>
      <c r="AH2511" s="109">
        <f t="shared" si="291"/>
        <v>0</v>
      </c>
      <c r="AI2511" s="109">
        <f t="shared" si="291"/>
        <v>0</v>
      </c>
      <c r="AJ2511" s="109">
        <f t="shared" si="290"/>
        <v>0</v>
      </c>
      <c r="AK2511" s="109">
        <f t="shared" si="290"/>
        <v>0</v>
      </c>
      <c r="AL2511" s="109">
        <f t="shared" si="290"/>
        <v>0</v>
      </c>
    </row>
    <row r="2512" spans="1:38" x14ac:dyDescent="0.3">
      <c r="A2512" s="421"/>
      <c r="B2512" s="421"/>
      <c r="C2512" s="422"/>
      <c r="D2512" s="423"/>
      <c r="E2512" s="421"/>
      <c r="F2512" s="421"/>
      <c r="G2512" s="421"/>
      <c r="H2512" s="421"/>
      <c r="I2512" s="421"/>
      <c r="J2512" s="421"/>
      <c r="K2512" s="421"/>
      <c r="L2512" s="421"/>
      <c r="M2512" s="423"/>
      <c r="N2512" s="340">
        <f>IF(C2512&gt;A_Stammdaten!$B$12,0,SUM(E2512,F2512,H2512,J2512:K2512)-SUM(G2512,I2512,L2512:M2512))</f>
        <v>0</v>
      </c>
      <c r="O2512" s="421"/>
      <c r="P2512" s="421"/>
      <c r="Q2512" s="421"/>
      <c r="R2512" s="421"/>
      <c r="S2512" s="108">
        <f t="shared" si="288"/>
        <v>0</v>
      </c>
      <c r="T2512" s="341">
        <f>IF(ISBLANK($B2512),0,VLOOKUP($B2512,Listen!$A$2:$C$45,2,FALSE))</f>
        <v>0</v>
      </c>
      <c r="U2512" s="341">
        <f>IF(ISBLANK($B2512),0,VLOOKUP($B2512,Listen!$A$2:$C$45,3,FALSE))</f>
        <v>0</v>
      </c>
      <c r="V2512" s="342">
        <f t="shared" si="286"/>
        <v>0</v>
      </c>
      <c r="W2512" s="342">
        <f t="shared" si="285"/>
        <v>0</v>
      </c>
      <c r="X2512" s="342">
        <f t="shared" si="285"/>
        <v>0</v>
      </c>
      <c r="Y2512" s="342">
        <f t="shared" si="285"/>
        <v>0</v>
      </c>
      <c r="Z2512" s="342">
        <f t="shared" si="285"/>
        <v>0</v>
      </c>
      <c r="AA2512" s="342">
        <f t="shared" si="285"/>
        <v>0</v>
      </c>
      <c r="AB2512" s="342">
        <f t="shared" si="285"/>
        <v>0</v>
      </c>
      <c r="AC2512" s="109">
        <f t="shared" si="289"/>
        <v>0</v>
      </c>
      <c r="AD2512" s="109">
        <f>IF(C2512=A_Stammdaten!$B$12,E_SAV!$S2512-E_SAV!$AE2512,HLOOKUP(A_Stammdaten!$B$12-1,$AF$4:$AL$4004,ROW(C2512)-3,FALSE)-$AE2512)</f>
        <v>0</v>
      </c>
      <c r="AE2512" s="109">
        <f>HLOOKUP(A_Stammdaten!$B$12,$AF$4:$AL$4004,ROW(C2512)-3,FALSE)</f>
        <v>0</v>
      </c>
      <c r="AF2512" s="109">
        <f t="shared" si="287"/>
        <v>0</v>
      </c>
      <c r="AG2512" s="109">
        <f t="shared" si="291"/>
        <v>0</v>
      </c>
      <c r="AH2512" s="109">
        <f t="shared" si="291"/>
        <v>0</v>
      </c>
      <c r="AI2512" s="109">
        <f t="shared" si="291"/>
        <v>0</v>
      </c>
      <c r="AJ2512" s="109">
        <f t="shared" si="290"/>
        <v>0</v>
      </c>
      <c r="AK2512" s="109">
        <f t="shared" si="290"/>
        <v>0</v>
      </c>
      <c r="AL2512" s="109">
        <f t="shared" si="290"/>
        <v>0</v>
      </c>
    </row>
    <row r="2513" spans="1:38" x14ac:dyDescent="0.3">
      <c r="A2513" s="421"/>
      <c r="B2513" s="421"/>
      <c r="C2513" s="422"/>
      <c r="D2513" s="423"/>
      <c r="E2513" s="421"/>
      <c r="F2513" s="421"/>
      <c r="G2513" s="421"/>
      <c r="H2513" s="421"/>
      <c r="I2513" s="421"/>
      <c r="J2513" s="421"/>
      <c r="K2513" s="421"/>
      <c r="L2513" s="421"/>
      <c r="M2513" s="423"/>
      <c r="N2513" s="340">
        <f>IF(C2513&gt;A_Stammdaten!$B$12,0,SUM(E2513,F2513,H2513,J2513:K2513)-SUM(G2513,I2513,L2513:M2513))</f>
        <v>0</v>
      </c>
      <c r="O2513" s="421"/>
      <c r="P2513" s="421"/>
      <c r="Q2513" s="421"/>
      <c r="R2513" s="421"/>
      <c r="S2513" s="108">
        <f t="shared" si="288"/>
        <v>0</v>
      </c>
      <c r="T2513" s="341">
        <f>IF(ISBLANK($B2513),0,VLOOKUP($B2513,Listen!$A$2:$C$45,2,FALSE))</f>
        <v>0</v>
      </c>
      <c r="U2513" s="341">
        <f>IF(ISBLANK($B2513),0,VLOOKUP($B2513,Listen!$A$2:$C$45,3,FALSE))</f>
        <v>0</v>
      </c>
      <c r="V2513" s="342">
        <f t="shared" si="286"/>
        <v>0</v>
      </c>
      <c r="W2513" s="342">
        <f t="shared" si="285"/>
        <v>0</v>
      </c>
      <c r="X2513" s="342">
        <f t="shared" si="285"/>
        <v>0</v>
      </c>
      <c r="Y2513" s="342">
        <f t="shared" si="285"/>
        <v>0</v>
      </c>
      <c r="Z2513" s="342">
        <f t="shared" si="285"/>
        <v>0</v>
      </c>
      <c r="AA2513" s="342">
        <f t="shared" si="285"/>
        <v>0</v>
      </c>
      <c r="AB2513" s="342">
        <f t="shared" si="285"/>
        <v>0</v>
      </c>
      <c r="AC2513" s="109">
        <f t="shared" si="289"/>
        <v>0</v>
      </c>
      <c r="AD2513" s="109">
        <f>IF(C2513=A_Stammdaten!$B$12,E_SAV!$S2513-E_SAV!$AE2513,HLOOKUP(A_Stammdaten!$B$12-1,$AF$4:$AL$4004,ROW(C2513)-3,FALSE)-$AE2513)</f>
        <v>0</v>
      </c>
      <c r="AE2513" s="109">
        <f>HLOOKUP(A_Stammdaten!$B$12,$AF$4:$AL$4004,ROW(C2513)-3,FALSE)</f>
        <v>0</v>
      </c>
      <c r="AF2513" s="109">
        <f t="shared" si="287"/>
        <v>0</v>
      </c>
      <c r="AG2513" s="109">
        <f t="shared" si="291"/>
        <v>0</v>
      </c>
      <c r="AH2513" s="109">
        <f t="shared" si="291"/>
        <v>0</v>
      </c>
      <c r="AI2513" s="109">
        <f t="shared" si="291"/>
        <v>0</v>
      </c>
      <c r="AJ2513" s="109">
        <f t="shared" si="290"/>
        <v>0</v>
      </c>
      <c r="AK2513" s="109">
        <f t="shared" si="290"/>
        <v>0</v>
      </c>
      <c r="AL2513" s="109">
        <f t="shared" si="290"/>
        <v>0</v>
      </c>
    </row>
    <row r="2514" spans="1:38" x14ac:dyDescent="0.3">
      <c r="A2514" s="421"/>
      <c r="B2514" s="421"/>
      <c r="C2514" s="422"/>
      <c r="D2514" s="423"/>
      <c r="E2514" s="421"/>
      <c r="F2514" s="421"/>
      <c r="G2514" s="421"/>
      <c r="H2514" s="421"/>
      <c r="I2514" s="421"/>
      <c r="J2514" s="421"/>
      <c r="K2514" s="421"/>
      <c r="L2514" s="421"/>
      <c r="M2514" s="423"/>
      <c r="N2514" s="340">
        <f>IF(C2514&gt;A_Stammdaten!$B$12,0,SUM(E2514,F2514,H2514,J2514:K2514)-SUM(G2514,I2514,L2514:M2514))</f>
        <v>0</v>
      </c>
      <c r="O2514" s="421"/>
      <c r="P2514" s="421"/>
      <c r="Q2514" s="421"/>
      <c r="R2514" s="421"/>
      <c r="S2514" s="108">
        <f t="shared" si="288"/>
        <v>0</v>
      </c>
      <c r="T2514" s="341">
        <f>IF(ISBLANK($B2514),0,VLOOKUP($B2514,Listen!$A$2:$C$45,2,FALSE))</f>
        <v>0</v>
      </c>
      <c r="U2514" s="341">
        <f>IF(ISBLANK($B2514),0,VLOOKUP($B2514,Listen!$A$2:$C$45,3,FALSE))</f>
        <v>0</v>
      </c>
      <c r="V2514" s="342">
        <f t="shared" si="286"/>
        <v>0</v>
      </c>
      <c r="W2514" s="342">
        <f t="shared" si="285"/>
        <v>0</v>
      </c>
      <c r="X2514" s="342">
        <f t="shared" si="285"/>
        <v>0</v>
      </c>
      <c r="Y2514" s="342">
        <f t="shared" si="285"/>
        <v>0</v>
      </c>
      <c r="Z2514" s="342">
        <f t="shared" si="285"/>
        <v>0</v>
      </c>
      <c r="AA2514" s="342">
        <f t="shared" si="285"/>
        <v>0</v>
      </c>
      <c r="AB2514" s="342">
        <f t="shared" si="285"/>
        <v>0</v>
      </c>
      <c r="AC2514" s="109">
        <f t="shared" si="289"/>
        <v>0</v>
      </c>
      <c r="AD2514" s="109">
        <f>IF(C2514=A_Stammdaten!$B$12,E_SAV!$S2514-E_SAV!$AE2514,HLOOKUP(A_Stammdaten!$B$12-1,$AF$4:$AL$4004,ROW(C2514)-3,FALSE)-$AE2514)</f>
        <v>0</v>
      </c>
      <c r="AE2514" s="109">
        <f>HLOOKUP(A_Stammdaten!$B$12,$AF$4:$AL$4004,ROW(C2514)-3,FALSE)</f>
        <v>0</v>
      </c>
      <c r="AF2514" s="109">
        <f t="shared" si="287"/>
        <v>0</v>
      </c>
      <c r="AG2514" s="109">
        <f t="shared" si="291"/>
        <v>0</v>
      </c>
      <c r="AH2514" s="109">
        <f t="shared" si="291"/>
        <v>0</v>
      </c>
      <c r="AI2514" s="109">
        <f t="shared" si="291"/>
        <v>0</v>
      </c>
      <c r="AJ2514" s="109">
        <f t="shared" si="290"/>
        <v>0</v>
      </c>
      <c r="AK2514" s="109">
        <f t="shared" si="290"/>
        <v>0</v>
      </c>
      <c r="AL2514" s="109">
        <f t="shared" si="290"/>
        <v>0</v>
      </c>
    </row>
    <row r="2515" spans="1:38" x14ac:dyDescent="0.3">
      <c r="A2515" s="421"/>
      <c r="B2515" s="421"/>
      <c r="C2515" s="422"/>
      <c r="D2515" s="423"/>
      <c r="E2515" s="421"/>
      <c r="F2515" s="421"/>
      <c r="G2515" s="421"/>
      <c r="H2515" s="421"/>
      <c r="I2515" s="421"/>
      <c r="J2515" s="421"/>
      <c r="K2515" s="421"/>
      <c r="L2515" s="421"/>
      <c r="M2515" s="423"/>
      <c r="N2515" s="340">
        <f>IF(C2515&gt;A_Stammdaten!$B$12,0,SUM(E2515,F2515,H2515,J2515:K2515)-SUM(G2515,I2515,L2515:M2515))</f>
        <v>0</v>
      </c>
      <c r="O2515" s="421"/>
      <c r="P2515" s="421"/>
      <c r="Q2515" s="421"/>
      <c r="R2515" s="421"/>
      <c r="S2515" s="108">
        <f t="shared" si="288"/>
        <v>0</v>
      </c>
      <c r="T2515" s="341">
        <f>IF(ISBLANK($B2515),0,VLOOKUP($B2515,Listen!$A$2:$C$45,2,FALSE))</f>
        <v>0</v>
      </c>
      <c r="U2515" s="341">
        <f>IF(ISBLANK($B2515),0,VLOOKUP($B2515,Listen!$A$2:$C$45,3,FALSE))</f>
        <v>0</v>
      </c>
      <c r="V2515" s="342">
        <f t="shared" si="286"/>
        <v>0</v>
      </c>
      <c r="W2515" s="342">
        <f t="shared" si="285"/>
        <v>0</v>
      </c>
      <c r="X2515" s="342">
        <f t="shared" si="285"/>
        <v>0</v>
      </c>
      <c r="Y2515" s="342">
        <f t="shared" si="285"/>
        <v>0</v>
      </c>
      <c r="Z2515" s="342">
        <f t="shared" si="285"/>
        <v>0</v>
      </c>
      <c r="AA2515" s="342">
        <f t="shared" si="285"/>
        <v>0</v>
      </c>
      <c r="AB2515" s="342">
        <f t="shared" si="285"/>
        <v>0</v>
      </c>
      <c r="AC2515" s="109">
        <f t="shared" si="289"/>
        <v>0</v>
      </c>
      <c r="AD2515" s="109">
        <f>IF(C2515=A_Stammdaten!$B$12,E_SAV!$S2515-E_SAV!$AE2515,HLOOKUP(A_Stammdaten!$B$12-1,$AF$4:$AL$4004,ROW(C2515)-3,FALSE)-$AE2515)</f>
        <v>0</v>
      </c>
      <c r="AE2515" s="109">
        <f>HLOOKUP(A_Stammdaten!$B$12,$AF$4:$AL$4004,ROW(C2515)-3,FALSE)</f>
        <v>0</v>
      </c>
      <c r="AF2515" s="109">
        <f t="shared" si="287"/>
        <v>0</v>
      </c>
      <c r="AG2515" s="109">
        <f t="shared" si="291"/>
        <v>0</v>
      </c>
      <c r="AH2515" s="109">
        <f t="shared" si="291"/>
        <v>0</v>
      </c>
      <c r="AI2515" s="109">
        <f t="shared" si="291"/>
        <v>0</v>
      </c>
      <c r="AJ2515" s="109">
        <f t="shared" si="290"/>
        <v>0</v>
      </c>
      <c r="AK2515" s="109">
        <f t="shared" si="290"/>
        <v>0</v>
      </c>
      <c r="AL2515" s="109">
        <f t="shared" si="290"/>
        <v>0</v>
      </c>
    </row>
    <row r="2516" spans="1:38" x14ac:dyDescent="0.3">
      <c r="A2516" s="421"/>
      <c r="B2516" s="421"/>
      <c r="C2516" s="422"/>
      <c r="D2516" s="423"/>
      <c r="E2516" s="421"/>
      <c r="F2516" s="421"/>
      <c r="G2516" s="421"/>
      <c r="H2516" s="421"/>
      <c r="I2516" s="421"/>
      <c r="J2516" s="421"/>
      <c r="K2516" s="421"/>
      <c r="L2516" s="421"/>
      <c r="M2516" s="423"/>
      <c r="N2516" s="340">
        <f>IF(C2516&gt;A_Stammdaten!$B$12,0,SUM(E2516,F2516,H2516,J2516:K2516)-SUM(G2516,I2516,L2516:M2516))</f>
        <v>0</v>
      </c>
      <c r="O2516" s="421"/>
      <c r="P2516" s="421"/>
      <c r="Q2516" s="421"/>
      <c r="R2516" s="421"/>
      <c r="S2516" s="108">
        <f t="shared" si="288"/>
        <v>0</v>
      </c>
      <c r="T2516" s="341">
        <f>IF(ISBLANK($B2516),0,VLOOKUP($B2516,Listen!$A$2:$C$45,2,FALSE))</f>
        <v>0</v>
      </c>
      <c r="U2516" s="341">
        <f>IF(ISBLANK($B2516),0,VLOOKUP($B2516,Listen!$A$2:$C$45,3,FALSE))</f>
        <v>0</v>
      </c>
      <c r="V2516" s="342">
        <f t="shared" si="286"/>
        <v>0</v>
      </c>
      <c r="W2516" s="342">
        <f t="shared" si="285"/>
        <v>0</v>
      </c>
      <c r="X2516" s="342">
        <f t="shared" si="285"/>
        <v>0</v>
      </c>
      <c r="Y2516" s="342">
        <f t="shared" si="285"/>
        <v>0</v>
      </c>
      <c r="Z2516" s="342">
        <f t="shared" si="285"/>
        <v>0</v>
      </c>
      <c r="AA2516" s="342">
        <f t="shared" si="285"/>
        <v>0</v>
      </c>
      <c r="AB2516" s="342">
        <f t="shared" ref="W2516:AB2559" si="292">$T2516</f>
        <v>0</v>
      </c>
      <c r="AC2516" s="109">
        <f t="shared" si="289"/>
        <v>0</v>
      </c>
      <c r="AD2516" s="109">
        <f>IF(C2516=A_Stammdaten!$B$12,E_SAV!$S2516-E_SAV!$AE2516,HLOOKUP(A_Stammdaten!$B$12-1,$AF$4:$AL$4004,ROW(C2516)-3,FALSE)-$AE2516)</f>
        <v>0</v>
      </c>
      <c r="AE2516" s="109">
        <f>HLOOKUP(A_Stammdaten!$B$12,$AF$4:$AL$4004,ROW(C2516)-3,FALSE)</f>
        <v>0</v>
      </c>
      <c r="AF2516" s="109">
        <f t="shared" si="287"/>
        <v>0</v>
      </c>
      <c r="AG2516" s="109">
        <f t="shared" si="291"/>
        <v>0</v>
      </c>
      <c r="AH2516" s="109">
        <f t="shared" si="291"/>
        <v>0</v>
      </c>
      <c r="AI2516" s="109">
        <f t="shared" si="291"/>
        <v>0</v>
      </c>
      <c r="AJ2516" s="109">
        <f t="shared" si="290"/>
        <v>0</v>
      </c>
      <c r="AK2516" s="109">
        <f t="shared" si="290"/>
        <v>0</v>
      </c>
      <c r="AL2516" s="109">
        <f t="shared" si="290"/>
        <v>0</v>
      </c>
    </row>
    <row r="2517" spans="1:38" x14ac:dyDescent="0.3">
      <c r="A2517" s="421"/>
      <c r="B2517" s="421"/>
      <c r="C2517" s="422"/>
      <c r="D2517" s="423"/>
      <c r="E2517" s="421"/>
      <c r="F2517" s="421"/>
      <c r="G2517" s="421"/>
      <c r="H2517" s="421"/>
      <c r="I2517" s="421"/>
      <c r="J2517" s="421"/>
      <c r="K2517" s="421"/>
      <c r="L2517" s="421"/>
      <c r="M2517" s="423"/>
      <c r="N2517" s="340">
        <f>IF(C2517&gt;A_Stammdaten!$B$12,0,SUM(E2517,F2517,H2517,J2517:K2517)-SUM(G2517,I2517,L2517:M2517))</f>
        <v>0</v>
      </c>
      <c r="O2517" s="421"/>
      <c r="P2517" s="421"/>
      <c r="Q2517" s="421"/>
      <c r="R2517" s="421"/>
      <c r="S2517" s="108">
        <f t="shared" si="288"/>
        <v>0</v>
      </c>
      <c r="T2517" s="341">
        <f>IF(ISBLANK($B2517),0,VLOOKUP($B2517,Listen!$A$2:$C$45,2,FALSE))</f>
        <v>0</v>
      </c>
      <c r="U2517" s="341">
        <f>IF(ISBLANK($B2517),0,VLOOKUP($B2517,Listen!$A$2:$C$45,3,FALSE))</f>
        <v>0</v>
      </c>
      <c r="V2517" s="342">
        <f t="shared" si="286"/>
        <v>0</v>
      </c>
      <c r="W2517" s="342">
        <f t="shared" si="292"/>
        <v>0</v>
      </c>
      <c r="X2517" s="342">
        <f t="shared" si="292"/>
        <v>0</v>
      </c>
      <c r="Y2517" s="342">
        <f t="shared" si="292"/>
        <v>0</v>
      </c>
      <c r="Z2517" s="342">
        <f t="shared" si="292"/>
        <v>0</v>
      </c>
      <c r="AA2517" s="342">
        <f t="shared" si="292"/>
        <v>0</v>
      </c>
      <c r="AB2517" s="342">
        <f t="shared" si="292"/>
        <v>0</v>
      </c>
      <c r="AC2517" s="109">
        <f t="shared" si="289"/>
        <v>0</v>
      </c>
      <c r="AD2517" s="109">
        <f>IF(C2517=A_Stammdaten!$B$12,E_SAV!$S2517-E_SAV!$AE2517,HLOOKUP(A_Stammdaten!$B$12-1,$AF$4:$AL$4004,ROW(C2517)-3,FALSE)-$AE2517)</f>
        <v>0</v>
      </c>
      <c r="AE2517" s="109">
        <f>HLOOKUP(A_Stammdaten!$B$12,$AF$4:$AL$4004,ROW(C2517)-3,FALSE)</f>
        <v>0</v>
      </c>
      <c r="AF2517" s="109">
        <f t="shared" si="287"/>
        <v>0</v>
      </c>
      <c r="AG2517" s="109">
        <f t="shared" si="291"/>
        <v>0</v>
      </c>
      <c r="AH2517" s="109">
        <f t="shared" si="291"/>
        <v>0</v>
      </c>
      <c r="AI2517" s="109">
        <f t="shared" si="291"/>
        <v>0</v>
      </c>
      <c r="AJ2517" s="109">
        <f t="shared" si="290"/>
        <v>0</v>
      </c>
      <c r="AK2517" s="109">
        <f t="shared" si="290"/>
        <v>0</v>
      </c>
      <c r="AL2517" s="109">
        <f t="shared" si="290"/>
        <v>0</v>
      </c>
    </row>
    <row r="2518" spans="1:38" x14ac:dyDescent="0.3">
      <c r="A2518" s="421"/>
      <c r="B2518" s="421"/>
      <c r="C2518" s="422"/>
      <c r="D2518" s="423"/>
      <c r="E2518" s="421"/>
      <c r="F2518" s="421"/>
      <c r="G2518" s="421"/>
      <c r="H2518" s="421"/>
      <c r="I2518" s="421"/>
      <c r="J2518" s="421"/>
      <c r="K2518" s="421"/>
      <c r="L2518" s="421"/>
      <c r="M2518" s="423"/>
      <c r="N2518" s="340">
        <f>IF(C2518&gt;A_Stammdaten!$B$12,0,SUM(E2518,F2518,H2518,J2518:K2518)-SUM(G2518,I2518,L2518:M2518))</f>
        <v>0</v>
      </c>
      <c r="O2518" s="421"/>
      <c r="P2518" s="421"/>
      <c r="Q2518" s="421"/>
      <c r="R2518" s="421"/>
      <c r="S2518" s="108">
        <f t="shared" si="288"/>
        <v>0</v>
      </c>
      <c r="T2518" s="341">
        <f>IF(ISBLANK($B2518),0,VLOOKUP($B2518,Listen!$A$2:$C$45,2,FALSE))</f>
        <v>0</v>
      </c>
      <c r="U2518" s="341">
        <f>IF(ISBLANK($B2518),0,VLOOKUP($B2518,Listen!$A$2:$C$45,3,FALSE))</f>
        <v>0</v>
      </c>
      <c r="V2518" s="342">
        <f t="shared" si="286"/>
        <v>0</v>
      </c>
      <c r="W2518" s="342">
        <f t="shared" si="292"/>
        <v>0</v>
      </c>
      <c r="X2518" s="342">
        <f t="shared" si="292"/>
        <v>0</v>
      </c>
      <c r="Y2518" s="342">
        <f t="shared" si="292"/>
        <v>0</v>
      </c>
      <c r="Z2518" s="342">
        <f t="shared" si="292"/>
        <v>0</v>
      </c>
      <c r="AA2518" s="342">
        <f t="shared" si="292"/>
        <v>0</v>
      </c>
      <c r="AB2518" s="342">
        <f t="shared" si="292"/>
        <v>0</v>
      </c>
      <c r="AC2518" s="109">
        <f t="shared" si="289"/>
        <v>0</v>
      </c>
      <c r="AD2518" s="109">
        <f>IF(C2518=A_Stammdaten!$B$12,E_SAV!$S2518-E_SAV!$AE2518,HLOOKUP(A_Stammdaten!$B$12-1,$AF$4:$AL$4004,ROW(C2518)-3,FALSE)-$AE2518)</f>
        <v>0</v>
      </c>
      <c r="AE2518" s="109">
        <f>HLOOKUP(A_Stammdaten!$B$12,$AF$4:$AL$4004,ROW(C2518)-3,FALSE)</f>
        <v>0</v>
      </c>
      <c r="AF2518" s="109">
        <f t="shared" si="287"/>
        <v>0</v>
      </c>
      <c r="AG2518" s="109">
        <f t="shared" si="291"/>
        <v>0</v>
      </c>
      <c r="AH2518" s="109">
        <f t="shared" si="291"/>
        <v>0</v>
      </c>
      <c r="AI2518" s="109">
        <f t="shared" si="291"/>
        <v>0</v>
      </c>
      <c r="AJ2518" s="109">
        <f t="shared" si="290"/>
        <v>0</v>
      </c>
      <c r="AK2518" s="109">
        <f t="shared" si="290"/>
        <v>0</v>
      </c>
      <c r="AL2518" s="109">
        <f t="shared" si="290"/>
        <v>0</v>
      </c>
    </row>
    <row r="2519" spans="1:38" x14ac:dyDescent="0.3">
      <c r="A2519" s="421"/>
      <c r="B2519" s="421"/>
      <c r="C2519" s="422"/>
      <c r="D2519" s="423"/>
      <c r="E2519" s="421"/>
      <c r="F2519" s="421"/>
      <c r="G2519" s="421"/>
      <c r="H2519" s="421"/>
      <c r="I2519" s="421"/>
      <c r="J2519" s="421"/>
      <c r="K2519" s="421"/>
      <c r="L2519" s="421"/>
      <c r="M2519" s="423"/>
      <c r="N2519" s="340">
        <f>IF(C2519&gt;A_Stammdaten!$B$12,0,SUM(E2519,F2519,H2519,J2519:K2519)-SUM(G2519,I2519,L2519:M2519))</f>
        <v>0</v>
      </c>
      <c r="O2519" s="421"/>
      <c r="P2519" s="421"/>
      <c r="Q2519" s="421"/>
      <c r="R2519" s="421"/>
      <c r="S2519" s="108">
        <f t="shared" si="288"/>
        <v>0</v>
      </c>
      <c r="T2519" s="341">
        <f>IF(ISBLANK($B2519),0,VLOOKUP($B2519,Listen!$A$2:$C$45,2,FALSE))</f>
        <v>0</v>
      </c>
      <c r="U2519" s="341">
        <f>IF(ISBLANK($B2519),0,VLOOKUP($B2519,Listen!$A$2:$C$45,3,FALSE))</f>
        <v>0</v>
      </c>
      <c r="V2519" s="342">
        <f t="shared" si="286"/>
        <v>0</v>
      </c>
      <c r="W2519" s="342">
        <f t="shared" si="292"/>
        <v>0</v>
      </c>
      <c r="X2519" s="342">
        <f t="shared" si="292"/>
        <v>0</v>
      </c>
      <c r="Y2519" s="342">
        <f t="shared" si="292"/>
        <v>0</v>
      </c>
      <c r="Z2519" s="342">
        <f t="shared" si="292"/>
        <v>0</v>
      </c>
      <c r="AA2519" s="342">
        <f t="shared" si="292"/>
        <v>0</v>
      </c>
      <c r="AB2519" s="342">
        <f t="shared" si="292"/>
        <v>0</v>
      </c>
      <c r="AC2519" s="109">
        <f t="shared" si="289"/>
        <v>0</v>
      </c>
      <c r="AD2519" s="109">
        <f>IF(C2519=A_Stammdaten!$B$12,E_SAV!$S2519-E_SAV!$AE2519,HLOOKUP(A_Stammdaten!$B$12-1,$AF$4:$AL$4004,ROW(C2519)-3,FALSE)-$AE2519)</f>
        <v>0</v>
      </c>
      <c r="AE2519" s="109">
        <f>HLOOKUP(A_Stammdaten!$B$12,$AF$4:$AL$4004,ROW(C2519)-3,FALSE)</f>
        <v>0</v>
      </c>
      <c r="AF2519" s="109">
        <f t="shared" si="287"/>
        <v>0</v>
      </c>
      <c r="AG2519" s="109">
        <f t="shared" si="291"/>
        <v>0</v>
      </c>
      <c r="AH2519" s="109">
        <f t="shared" si="291"/>
        <v>0</v>
      </c>
      <c r="AI2519" s="109">
        <f t="shared" si="291"/>
        <v>0</v>
      </c>
      <c r="AJ2519" s="109">
        <f t="shared" si="290"/>
        <v>0</v>
      </c>
      <c r="AK2519" s="109">
        <f t="shared" si="290"/>
        <v>0</v>
      </c>
      <c r="AL2519" s="109">
        <f t="shared" si="290"/>
        <v>0</v>
      </c>
    </row>
    <row r="2520" spans="1:38" x14ac:dyDescent="0.3">
      <c r="A2520" s="421"/>
      <c r="B2520" s="421"/>
      <c r="C2520" s="422"/>
      <c r="D2520" s="423"/>
      <c r="E2520" s="421"/>
      <c r="F2520" s="421"/>
      <c r="G2520" s="421"/>
      <c r="H2520" s="421"/>
      <c r="I2520" s="421"/>
      <c r="J2520" s="421"/>
      <c r="K2520" s="421"/>
      <c r="L2520" s="421"/>
      <c r="M2520" s="423"/>
      <c r="N2520" s="340">
        <f>IF(C2520&gt;A_Stammdaten!$B$12,0,SUM(E2520,F2520,H2520,J2520:K2520)-SUM(G2520,I2520,L2520:M2520))</f>
        <v>0</v>
      </c>
      <c r="O2520" s="421"/>
      <c r="P2520" s="421"/>
      <c r="Q2520" s="421"/>
      <c r="R2520" s="421"/>
      <c r="S2520" s="108">
        <f t="shared" si="288"/>
        <v>0</v>
      </c>
      <c r="T2520" s="341">
        <f>IF(ISBLANK($B2520),0,VLOOKUP($B2520,Listen!$A$2:$C$45,2,FALSE))</f>
        <v>0</v>
      </c>
      <c r="U2520" s="341">
        <f>IF(ISBLANK($B2520),0,VLOOKUP($B2520,Listen!$A$2:$C$45,3,FALSE))</f>
        <v>0</v>
      </c>
      <c r="V2520" s="342">
        <f t="shared" si="286"/>
        <v>0</v>
      </c>
      <c r="W2520" s="342">
        <f t="shared" si="292"/>
        <v>0</v>
      </c>
      <c r="X2520" s="342">
        <f t="shared" si="292"/>
        <v>0</v>
      </c>
      <c r="Y2520" s="342">
        <f t="shared" si="292"/>
        <v>0</v>
      </c>
      <c r="Z2520" s="342">
        <f t="shared" si="292"/>
        <v>0</v>
      </c>
      <c r="AA2520" s="342">
        <f t="shared" si="292"/>
        <v>0</v>
      </c>
      <c r="AB2520" s="342">
        <f t="shared" si="292"/>
        <v>0</v>
      </c>
      <c r="AC2520" s="109">
        <f t="shared" si="289"/>
        <v>0</v>
      </c>
      <c r="AD2520" s="109">
        <f>IF(C2520=A_Stammdaten!$B$12,E_SAV!$S2520-E_SAV!$AE2520,HLOOKUP(A_Stammdaten!$B$12-1,$AF$4:$AL$4004,ROW(C2520)-3,FALSE)-$AE2520)</f>
        <v>0</v>
      </c>
      <c r="AE2520" s="109">
        <f>HLOOKUP(A_Stammdaten!$B$12,$AF$4:$AL$4004,ROW(C2520)-3,FALSE)</f>
        <v>0</v>
      </c>
      <c r="AF2520" s="109">
        <f t="shared" si="287"/>
        <v>0</v>
      </c>
      <c r="AG2520" s="109">
        <f t="shared" si="291"/>
        <v>0</v>
      </c>
      <c r="AH2520" s="109">
        <f t="shared" si="291"/>
        <v>0</v>
      </c>
      <c r="AI2520" s="109">
        <f t="shared" si="291"/>
        <v>0</v>
      </c>
      <c r="AJ2520" s="109">
        <f t="shared" si="290"/>
        <v>0</v>
      </c>
      <c r="AK2520" s="109">
        <f t="shared" si="290"/>
        <v>0</v>
      </c>
      <c r="AL2520" s="109">
        <f t="shared" si="290"/>
        <v>0</v>
      </c>
    </row>
    <row r="2521" spans="1:38" x14ac:dyDescent="0.3">
      <c r="A2521" s="421"/>
      <c r="B2521" s="421"/>
      <c r="C2521" s="422"/>
      <c r="D2521" s="423"/>
      <c r="E2521" s="421"/>
      <c r="F2521" s="421"/>
      <c r="G2521" s="421"/>
      <c r="H2521" s="421"/>
      <c r="I2521" s="421"/>
      <c r="J2521" s="421"/>
      <c r="K2521" s="421"/>
      <c r="L2521" s="421"/>
      <c r="M2521" s="423"/>
      <c r="N2521" s="340">
        <f>IF(C2521&gt;A_Stammdaten!$B$12,0,SUM(E2521,F2521,H2521,J2521:K2521)-SUM(G2521,I2521,L2521:M2521))</f>
        <v>0</v>
      </c>
      <c r="O2521" s="421"/>
      <c r="P2521" s="421"/>
      <c r="Q2521" s="421"/>
      <c r="R2521" s="421"/>
      <c r="S2521" s="108">
        <f t="shared" si="288"/>
        <v>0</v>
      </c>
      <c r="T2521" s="341">
        <f>IF(ISBLANK($B2521),0,VLOOKUP($B2521,Listen!$A$2:$C$45,2,FALSE))</f>
        <v>0</v>
      </c>
      <c r="U2521" s="341">
        <f>IF(ISBLANK($B2521),0,VLOOKUP($B2521,Listen!$A$2:$C$45,3,FALSE))</f>
        <v>0</v>
      </c>
      <c r="V2521" s="342">
        <f t="shared" si="286"/>
        <v>0</v>
      </c>
      <c r="W2521" s="342">
        <f t="shared" si="292"/>
        <v>0</v>
      </c>
      <c r="X2521" s="342">
        <f t="shared" si="292"/>
        <v>0</v>
      </c>
      <c r="Y2521" s="342">
        <f t="shared" si="292"/>
        <v>0</v>
      </c>
      <c r="Z2521" s="342">
        <f t="shared" si="292"/>
        <v>0</v>
      </c>
      <c r="AA2521" s="342">
        <f t="shared" si="292"/>
        <v>0</v>
      </c>
      <c r="AB2521" s="342">
        <f t="shared" si="292"/>
        <v>0</v>
      </c>
      <c r="AC2521" s="109">
        <f t="shared" si="289"/>
        <v>0</v>
      </c>
      <c r="AD2521" s="109">
        <f>IF(C2521=A_Stammdaten!$B$12,E_SAV!$S2521-E_SAV!$AE2521,HLOOKUP(A_Stammdaten!$B$12-1,$AF$4:$AL$4004,ROW(C2521)-3,FALSE)-$AE2521)</f>
        <v>0</v>
      </c>
      <c r="AE2521" s="109">
        <f>HLOOKUP(A_Stammdaten!$B$12,$AF$4:$AL$4004,ROW(C2521)-3,FALSE)</f>
        <v>0</v>
      </c>
      <c r="AF2521" s="109">
        <f t="shared" si="287"/>
        <v>0</v>
      </c>
      <c r="AG2521" s="109">
        <f t="shared" si="291"/>
        <v>0</v>
      </c>
      <c r="AH2521" s="109">
        <f t="shared" si="291"/>
        <v>0</v>
      </c>
      <c r="AI2521" s="109">
        <f t="shared" si="291"/>
        <v>0</v>
      </c>
      <c r="AJ2521" s="109">
        <f t="shared" si="290"/>
        <v>0</v>
      </c>
      <c r="AK2521" s="109">
        <f t="shared" si="290"/>
        <v>0</v>
      </c>
      <c r="AL2521" s="109">
        <f t="shared" si="290"/>
        <v>0</v>
      </c>
    </row>
    <row r="2522" spans="1:38" x14ac:dyDescent="0.3">
      <c r="A2522" s="421"/>
      <c r="B2522" s="421"/>
      <c r="C2522" s="422"/>
      <c r="D2522" s="423"/>
      <c r="E2522" s="421"/>
      <c r="F2522" s="421"/>
      <c r="G2522" s="421"/>
      <c r="H2522" s="421"/>
      <c r="I2522" s="421"/>
      <c r="J2522" s="421"/>
      <c r="K2522" s="421"/>
      <c r="L2522" s="421"/>
      <c r="M2522" s="423"/>
      <c r="N2522" s="340">
        <f>IF(C2522&gt;A_Stammdaten!$B$12,0,SUM(E2522,F2522,H2522,J2522:K2522)-SUM(G2522,I2522,L2522:M2522))</f>
        <v>0</v>
      </c>
      <c r="O2522" s="421"/>
      <c r="P2522" s="421"/>
      <c r="Q2522" s="421"/>
      <c r="R2522" s="421"/>
      <c r="S2522" s="108">
        <f t="shared" si="288"/>
        <v>0</v>
      </c>
      <c r="T2522" s="341">
        <f>IF(ISBLANK($B2522),0,VLOOKUP($B2522,Listen!$A$2:$C$45,2,FALSE))</f>
        <v>0</v>
      </c>
      <c r="U2522" s="341">
        <f>IF(ISBLANK($B2522),0,VLOOKUP($B2522,Listen!$A$2:$C$45,3,FALSE))</f>
        <v>0</v>
      </c>
      <c r="V2522" s="342">
        <f t="shared" si="286"/>
        <v>0</v>
      </c>
      <c r="W2522" s="342">
        <f t="shared" si="292"/>
        <v>0</v>
      </c>
      <c r="X2522" s="342">
        <f t="shared" si="292"/>
        <v>0</v>
      </c>
      <c r="Y2522" s="342">
        <f t="shared" si="292"/>
        <v>0</v>
      </c>
      <c r="Z2522" s="342">
        <f t="shared" si="292"/>
        <v>0</v>
      </c>
      <c r="AA2522" s="342">
        <f t="shared" si="292"/>
        <v>0</v>
      </c>
      <c r="AB2522" s="342">
        <f t="shared" si="292"/>
        <v>0</v>
      </c>
      <c r="AC2522" s="109">
        <f t="shared" si="289"/>
        <v>0</v>
      </c>
      <c r="AD2522" s="109">
        <f>IF(C2522=A_Stammdaten!$B$12,E_SAV!$S2522-E_SAV!$AE2522,HLOOKUP(A_Stammdaten!$B$12-1,$AF$4:$AL$4004,ROW(C2522)-3,FALSE)-$AE2522)</f>
        <v>0</v>
      </c>
      <c r="AE2522" s="109">
        <f>HLOOKUP(A_Stammdaten!$B$12,$AF$4:$AL$4004,ROW(C2522)-3,FALSE)</f>
        <v>0</v>
      </c>
      <c r="AF2522" s="109">
        <f t="shared" si="287"/>
        <v>0</v>
      </c>
      <c r="AG2522" s="109">
        <f t="shared" si="291"/>
        <v>0</v>
      </c>
      <c r="AH2522" s="109">
        <f t="shared" si="291"/>
        <v>0</v>
      </c>
      <c r="AI2522" s="109">
        <f t="shared" si="291"/>
        <v>0</v>
      </c>
      <c r="AJ2522" s="109">
        <f t="shared" si="290"/>
        <v>0</v>
      </c>
      <c r="AK2522" s="109">
        <f t="shared" si="290"/>
        <v>0</v>
      </c>
      <c r="AL2522" s="109">
        <f t="shared" si="290"/>
        <v>0</v>
      </c>
    </row>
    <row r="2523" spans="1:38" x14ac:dyDescent="0.3">
      <c r="A2523" s="421"/>
      <c r="B2523" s="421"/>
      <c r="C2523" s="422"/>
      <c r="D2523" s="423"/>
      <c r="E2523" s="421"/>
      <c r="F2523" s="421"/>
      <c r="G2523" s="421"/>
      <c r="H2523" s="421"/>
      <c r="I2523" s="421"/>
      <c r="J2523" s="421"/>
      <c r="K2523" s="421"/>
      <c r="L2523" s="421"/>
      <c r="M2523" s="423"/>
      <c r="N2523" s="340">
        <f>IF(C2523&gt;A_Stammdaten!$B$12,0,SUM(E2523,F2523,H2523,J2523:K2523)-SUM(G2523,I2523,L2523:M2523))</f>
        <v>0</v>
      </c>
      <c r="O2523" s="421"/>
      <c r="P2523" s="421"/>
      <c r="Q2523" s="421"/>
      <c r="R2523" s="421"/>
      <c r="S2523" s="108">
        <f t="shared" si="288"/>
        <v>0</v>
      </c>
      <c r="T2523" s="341">
        <f>IF(ISBLANK($B2523),0,VLOOKUP($B2523,Listen!$A$2:$C$45,2,FALSE))</f>
        <v>0</v>
      </c>
      <c r="U2523" s="341">
        <f>IF(ISBLANK($B2523),0,VLOOKUP($B2523,Listen!$A$2:$C$45,3,FALSE))</f>
        <v>0</v>
      </c>
      <c r="V2523" s="342">
        <f t="shared" si="286"/>
        <v>0</v>
      </c>
      <c r="W2523" s="342">
        <f t="shared" si="292"/>
        <v>0</v>
      </c>
      <c r="X2523" s="342">
        <f t="shared" si="292"/>
        <v>0</v>
      </c>
      <c r="Y2523" s="342">
        <f t="shared" si="292"/>
        <v>0</v>
      </c>
      <c r="Z2523" s="342">
        <f t="shared" si="292"/>
        <v>0</v>
      </c>
      <c r="AA2523" s="342">
        <f t="shared" si="292"/>
        <v>0</v>
      </c>
      <c r="AB2523" s="342">
        <f t="shared" si="292"/>
        <v>0</v>
      </c>
      <c r="AC2523" s="109">
        <f t="shared" si="289"/>
        <v>0</v>
      </c>
      <c r="AD2523" s="109">
        <f>IF(C2523=A_Stammdaten!$B$12,E_SAV!$S2523-E_SAV!$AE2523,HLOOKUP(A_Stammdaten!$B$12-1,$AF$4:$AL$4004,ROW(C2523)-3,FALSE)-$AE2523)</f>
        <v>0</v>
      </c>
      <c r="AE2523" s="109">
        <f>HLOOKUP(A_Stammdaten!$B$12,$AF$4:$AL$4004,ROW(C2523)-3,FALSE)</f>
        <v>0</v>
      </c>
      <c r="AF2523" s="109">
        <f t="shared" si="287"/>
        <v>0</v>
      </c>
      <c r="AG2523" s="109">
        <f t="shared" si="291"/>
        <v>0</v>
      </c>
      <c r="AH2523" s="109">
        <f t="shared" si="291"/>
        <v>0</v>
      </c>
      <c r="AI2523" s="109">
        <f t="shared" si="291"/>
        <v>0</v>
      </c>
      <c r="AJ2523" s="109">
        <f t="shared" si="290"/>
        <v>0</v>
      </c>
      <c r="AK2523" s="109">
        <f t="shared" si="290"/>
        <v>0</v>
      </c>
      <c r="AL2523" s="109">
        <f t="shared" si="290"/>
        <v>0</v>
      </c>
    </row>
    <row r="2524" spans="1:38" x14ac:dyDescent="0.3">
      <c r="A2524" s="421"/>
      <c r="B2524" s="421"/>
      <c r="C2524" s="422"/>
      <c r="D2524" s="423"/>
      <c r="E2524" s="421"/>
      <c r="F2524" s="421"/>
      <c r="G2524" s="421"/>
      <c r="H2524" s="421"/>
      <c r="I2524" s="421"/>
      <c r="J2524" s="421"/>
      <c r="K2524" s="421"/>
      <c r="L2524" s="421"/>
      <c r="M2524" s="423"/>
      <c r="N2524" s="340">
        <f>IF(C2524&gt;A_Stammdaten!$B$12,0,SUM(E2524,F2524,H2524,J2524:K2524)-SUM(G2524,I2524,L2524:M2524))</f>
        <v>0</v>
      </c>
      <c r="O2524" s="421"/>
      <c r="P2524" s="421"/>
      <c r="Q2524" s="421"/>
      <c r="R2524" s="421"/>
      <c r="S2524" s="108">
        <f t="shared" si="288"/>
        <v>0</v>
      </c>
      <c r="T2524" s="341">
        <f>IF(ISBLANK($B2524),0,VLOOKUP($B2524,Listen!$A$2:$C$45,2,FALSE))</f>
        <v>0</v>
      </c>
      <c r="U2524" s="341">
        <f>IF(ISBLANK($B2524),0,VLOOKUP($B2524,Listen!$A$2:$C$45,3,FALSE))</f>
        <v>0</v>
      </c>
      <c r="V2524" s="342">
        <f t="shared" si="286"/>
        <v>0</v>
      </c>
      <c r="W2524" s="342">
        <f t="shared" si="292"/>
        <v>0</v>
      </c>
      <c r="X2524" s="342">
        <f t="shared" si="292"/>
        <v>0</v>
      </c>
      <c r="Y2524" s="342">
        <f t="shared" si="292"/>
        <v>0</v>
      </c>
      <c r="Z2524" s="342">
        <f t="shared" si="292"/>
        <v>0</v>
      </c>
      <c r="AA2524" s="342">
        <f t="shared" si="292"/>
        <v>0</v>
      </c>
      <c r="AB2524" s="342">
        <f t="shared" si="292"/>
        <v>0</v>
      </c>
      <c r="AC2524" s="109">
        <f t="shared" si="289"/>
        <v>0</v>
      </c>
      <c r="AD2524" s="109">
        <f>IF(C2524=A_Stammdaten!$B$12,E_SAV!$S2524-E_SAV!$AE2524,HLOOKUP(A_Stammdaten!$B$12-1,$AF$4:$AL$4004,ROW(C2524)-3,FALSE)-$AE2524)</f>
        <v>0</v>
      </c>
      <c r="AE2524" s="109">
        <f>HLOOKUP(A_Stammdaten!$B$12,$AF$4:$AL$4004,ROW(C2524)-3,FALSE)</f>
        <v>0</v>
      </c>
      <c r="AF2524" s="109">
        <f t="shared" si="287"/>
        <v>0</v>
      </c>
      <c r="AG2524" s="109">
        <f t="shared" si="291"/>
        <v>0</v>
      </c>
      <c r="AH2524" s="109">
        <f t="shared" si="291"/>
        <v>0</v>
      </c>
      <c r="AI2524" s="109">
        <f t="shared" si="291"/>
        <v>0</v>
      </c>
      <c r="AJ2524" s="109">
        <f t="shared" si="290"/>
        <v>0</v>
      </c>
      <c r="AK2524" s="109">
        <f t="shared" si="290"/>
        <v>0</v>
      </c>
      <c r="AL2524" s="109">
        <f t="shared" si="290"/>
        <v>0</v>
      </c>
    </row>
    <row r="2525" spans="1:38" x14ac:dyDescent="0.3">
      <c r="A2525" s="421"/>
      <c r="B2525" s="421"/>
      <c r="C2525" s="422"/>
      <c r="D2525" s="423"/>
      <c r="E2525" s="421"/>
      <c r="F2525" s="421"/>
      <c r="G2525" s="421"/>
      <c r="H2525" s="421"/>
      <c r="I2525" s="421"/>
      <c r="J2525" s="421"/>
      <c r="K2525" s="421"/>
      <c r="L2525" s="421"/>
      <c r="M2525" s="423"/>
      <c r="N2525" s="340">
        <f>IF(C2525&gt;A_Stammdaten!$B$12,0,SUM(E2525,F2525,H2525,J2525:K2525)-SUM(G2525,I2525,L2525:M2525))</f>
        <v>0</v>
      </c>
      <c r="O2525" s="421"/>
      <c r="P2525" s="421"/>
      <c r="Q2525" s="421"/>
      <c r="R2525" s="421"/>
      <c r="S2525" s="108">
        <f t="shared" si="288"/>
        <v>0</v>
      </c>
      <c r="T2525" s="341">
        <f>IF(ISBLANK($B2525),0,VLOOKUP($B2525,Listen!$A$2:$C$45,2,FALSE))</f>
        <v>0</v>
      </c>
      <c r="U2525" s="341">
        <f>IF(ISBLANK($B2525),0,VLOOKUP($B2525,Listen!$A$2:$C$45,3,FALSE))</f>
        <v>0</v>
      </c>
      <c r="V2525" s="342">
        <f t="shared" si="286"/>
        <v>0</v>
      </c>
      <c r="W2525" s="342">
        <f t="shared" si="292"/>
        <v>0</v>
      </c>
      <c r="X2525" s="342">
        <f t="shared" si="292"/>
        <v>0</v>
      </c>
      <c r="Y2525" s="342">
        <f t="shared" si="292"/>
        <v>0</v>
      </c>
      <c r="Z2525" s="342">
        <f t="shared" si="292"/>
        <v>0</v>
      </c>
      <c r="AA2525" s="342">
        <f t="shared" si="292"/>
        <v>0</v>
      </c>
      <c r="AB2525" s="342">
        <f t="shared" si="292"/>
        <v>0</v>
      </c>
      <c r="AC2525" s="109">
        <f t="shared" si="289"/>
        <v>0</v>
      </c>
      <c r="AD2525" s="109">
        <f>IF(C2525=A_Stammdaten!$B$12,E_SAV!$S2525-E_SAV!$AE2525,HLOOKUP(A_Stammdaten!$B$12-1,$AF$4:$AL$4004,ROW(C2525)-3,FALSE)-$AE2525)</f>
        <v>0</v>
      </c>
      <c r="AE2525" s="109">
        <f>HLOOKUP(A_Stammdaten!$B$12,$AF$4:$AL$4004,ROW(C2525)-3,FALSE)</f>
        <v>0</v>
      </c>
      <c r="AF2525" s="109">
        <f t="shared" si="287"/>
        <v>0</v>
      </c>
      <c r="AG2525" s="109">
        <f t="shared" si="291"/>
        <v>0</v>
      </c>
      <c r="AH2525" s="109">
        <f t="shared" si="291"/>
        <v>0</v>
      </c>
      <c r="AI2525" s="109">
        <f t="shared" si="291"/>
        <v>0</v>
      </c>
      <c r="AJ2525" s="109">
        <f t="shared" si="290"/>
        <v>0</v>
      </c>
      <c r="AK2525" s="109">
        <f t="shared" si="290"/>
        <v>0</v>
      </c>
      <c r="AL2525" s="109">
        <f t="shared" si="290"/>
        <v>0</v>
      </c>
    </row>
    <row r="2526" spans="1:38" x14ac:dyDescent="0.3">
      <c r="A2526" s="421"/>
      <c r="B2526" s="421"/>
      <c r="C2526" s="422"/>
      <c r="D2526" s="423"/>
      <c r="E2526" s="421"/>
      <c r="F2526" s="421"/>
      <c r="G2526" s="421"/>
      <c r="H2526" s="421"/>
      <c r="I2526" s="421"/>
      <c r="J2526" s="421"/>
      <c r="K2526" s="421"/>
      <c r="L2526" s="421"/>
      <c r="M2526" s="423"/>
      <c r="N2526" s="340">
        <f>IF(C2526&gt;A_Stammdaten!$B$12,0,SUM(E2526,F2526,H2526,J2526:K2526)-SUM(G2526,I2526,L2526:M2526))</f>
        <v>0</v>
      </c>
      <c r="O2526" s="421"/>
      <c r="P2526" s="421"/>
      <c r="Q2526" s="421"/>
      <c r="R2526" s="421"/>
      <c r="S2526" s="108">
        <f t="shared" si="288"/>
        <v>0</v>
      </c>
      <c r="T2526" s="341">
        <f>IF(ISBLANK($B2526),0,VLOOKUP($B2526,Listen!$A$2:$C$45,2,FALSE))</f>
        <v>0</v>
      </c>
      <c r="U2526" s="341">
        <f>IF(ISBLANK($B2526),0,VLOOKUP($B2526,Listen!$A$2:$C$45,3,FALSE))</f>
        <v>0</v>
      </c>
      <c r="V2526" s="342">
        <f t="shared" si="286"/>
        <v>0</v>
      </c>
      <c r="W2526" s="342">
        <f t="shared" si="292"/>
        <v>0</v>
      </c>
      <c r="X2526" s="342">
        <f t="shared" si="292"/>
        <v>0</v>
      </c>
      <c r="Y2526" s="342">
        <f t="shared" si="292"/>
        <v>0</v>
      </c>
      <c r="Z2526" s="342">
        <f t="shared" si="292"/>
        <v>0</v>
      </c>
      <c r="AA2526" s="342">
        <f t="shared" si="292"/>
        <v>0</v>
      </c>
      <c r="AB2526" s="342">
        <f t="shared" si="292"/>
        <v>0</v>
      </c>
      <c r="AC2526" s="109">
        <f t="shared" si="289"/>
        <v>0</v>
      </c>
      <c r="AD2526" s="109">
        <f>IF(C2526=A_Stammdaten!$B$12,E_SAV!$S2526-E_SAV!$AE2526,HLOOKUP(A_Stammdaten!$B$12-1,$AF$4:$AL$4004,ROW(C2526)-3,FALSE)-$AE2526)</f>
        <v>0</v>
      </c>
      <c r="AE2526" s="109">
        <f>HLOOKUP(A_Stammdaten!$B$12,$AF$4:$AL$4004,ROW(C2526)-3,FALSE)</f>
        <v>0</v>
      </c>
      <c r="AF2526" s="109">
        <f t="shared" si="287"/>
        <v>0</v>
      </c>
      <c r="AG2526" s="109">
        <f t="shared" si="291"/>
        <v>0</v>
      </c>
      <c r="AH2526" s="109">
        <f t="shared" si="291"/>
        <v>0</v>
      </c>
      <c r="AI2526" s="109">
        <f t="shared" si="291"/>
        <v>0</v>
      </c>
      <c r="AJ2526" s="109">
        <f t="shared" si="290"/>
        <v>0</v>
      </c>
      <c r="AK2526" s="109">
        <f t="shared" si="290"/>
        <v>0</v>
      </c>
      <c r="AL2526" s="109">
        <f t="shared" si="290"/>
        <v>0</v>
      </c>
    </row>
    <row r="2527" spans="1:38" x14ac:dyDescent="0.3">
      <c r="A2527" s="421"/>
      <c r="B2527" s="421"/>
      <c r="C2527" s="422"/>
      <c r="D2527" s="423"/>
      <c r="E2527" s="421"/>
      <c r="F2527" s="421"/>
      <c r="G2527" s="421"/>
      <c r="H2527" s="421"/>
      <c r="I2527" s="421"/>
      <c r="J2527" s="421"/>
      <c r="K2527" s="421"/>
      <c r="L2527" s="421"/>
      <c r="M2527" s="423"/>
      <c r="N2527" s="340">
        <f>IF(C2527&gt;A_Stammdaten!$B$12,0,SUM(E2527,F2527,H2527,J2527:K2527)-SUM(G2527,I2527,L2527:M2527))</f>
        <v>0</v>
      </c>
      <c r="O2527" s="421"/>
      <c r="P2527" s="421"/>
      <c r="Q2527" s="421"/>
      <c r="R2527" s="421"/>
      <c r="S2527" s="108">
        <f t="shared" si="288"/>
        <v>0</v>
      </c>
      <c r="T2527" s="341">
        <f>IF(ISBLANK($B2527),0,VLOOKUP($B2527,Listen!$A$2:$C$45,2,FALSE))</f>
        <v>0</v>
      </c>
      <c r="U2527" s="341">
        <f>IF(ISBLANK($B2527),0,VLOOKUP($B2527,Listen!$A$2:$C$45,3,FALSE))</f>
        <v>0</v>
      </c>
      <c r="V2527" s="342">
        <f t="shared" si="286"/>
        <v>0</v>
      </c>
      <c r="W2527" s="342">
        <f t="shared" si="292"/>
        <v>0</v>
      </c>
      <c r="X2527" s="342">
        <f t="shared" si="292"/>
        <v>0</v>
      </c>
      <c r="Y2527" s="342">
        <f t="shared" si="292"/>
        <v>0</v>
      </c>
      <c r="Z2527" s="342">
        <f t="shared" si="292"/>
        <v>0</v>
      </c>
      <c r="AA2527" s="342">
        <f t="shared" si="292"/>
        <v>0</v>
      </c>
      <c r="AB2527" s="342">
        <f t="shared" si="292"/>
        <v>0</v>
      </c>
      <c r="AC2527" s="109">
        <f t="shared" si="289"/>
        <v>0</v>
      </c>
      <c r="AD2527" s="109">
        <f>IF(C2527=A_Stammdaten!$B$12,E_SAV!$S2527-E_SAV!$AE2527,HLOOKUP(A_Stammdaten!$B$12-1,$AF$4:$AL$4004,ROW(C2527)-3,FALSE)-$AE2527)</f>
        <v>0</v>
      </c>
      <c r="AE2527" s="109">
        <f>HLOOKUP(A_Stammdaten!$B$12,$AF$4:$AL$4004,ROW(C2527)-3,FALSE)</f>
        <v>0</v>
      </c>
      <c r="AF2527" s="109">
        <f t="shared" si="287"/>
        <v>0</v>
      </c>
      <c r="AG2527" s="109">
        <f t="shared" si="291"/>
        <v>0</v>
      </c>
      <c r="AH2527" s="109">
        <f t="shared" si="291"/>
        <v>0</v>
      </c>
      <c r="AI2527" s="109">
        <f t="shared" si="291"/>
        <v>0</v>
      </c>
      <c r="AJ2527" s="109">
        <f t="shared" si="290"/>
        <v>0</v>
      </c>
      <c r="AK2527" s="109">
        <f t="shared" si="290"/>
        <v>0</v>
      </c>
      <c r="AL2527" s="109">
        <f t="shared" si="290"/>
        <v>0</v>
      </c>
    </row>
    <row r="2528" spans="1:38" x14ac:dyDescent="0.3">
      <c r="A2528" s="421"/>
      <c r="B2528" s="421"/>
      <c r="C2528" s="422"/>
      <c r="D2528" s="423"/>
      <c r="E2528" s="421"/>
      <c r="F2528" s="421"/>
      <c r="G2528" s="421"/>
      <c r="H2528" s="421"/>
      <c r="I2528" s="421"/>
      <c r="J2528" s="421"/>
      <c r="K2528" s="421"/>
      <c r="L2528" s="421"/>
      <c r="M2528" s="423"/>
      <c r="N2528" s="340">
        <f>IF(C2528&gt;A_Stammdaten!$B$12,0,SUM(E2528,F2528,H2528,J2528:K2528)-SUM(G2528,I2528,L2528:M2528))</f>
        <v>0</v>
      </c>
      <c r="O2528" s="421"/>
      <c r="P2528" s="421"/>
      <c r="Q2528" s="421"/>
      <c r="R2528" s="421"/>
      <c r="S2528" s="108">
        <f t="shared" si="288"/>
        <v>0</v>
      </c>
      <c r="T2528" s="341">
        <f>IF(ISBLANK($B2528),0,VLOOKUP($B2528,Listen!$A$2:$C$45,2,FALSE))</f>
        <v>0</v>
      </c>
      <c r="U2528" s="341">
        <f>IF(ISBLANK($B2528),0,VLOOKUP($B2528,Listen!$A$2:$C$45,3,FALSE))</f>
        <v>0</v>
      </c>
      <c r="V2528" s="342">
        <f t="shared" si="286"/>
        <v>0</v>
      </c>
      <c r="W2528" s="342">
        <f t="shared" si="292"/>
        <v>0</v>
      </c>
      <c r="X2528" s="342">
        <f t="shared" si="292"/>
        <v>0</v>
      </c>
      <c r="Y2528" s="342">
        <f t="shared" si="292"/>
        <v>0</v>
      </c>
      <c r="Z2528" s="342">
        <f t="shared" si="292"/>
        <v>0</v>
      </c>
      <c r="AA2528" s="342">
        <f t="shared" si="292"/>
        <v>0</v>
      </c>
      <c r="AB2528" s="342">
        <f t="shared" si="292"/>
        <v>0</v>
      </c>
      <c r="AC2528" s="109">
        <f t="shared" si="289"/>
        <v>0</v>
      </c>
      <c r="AD2528" s="109">
        <f>IF(C2528=A_Stammdaten!$B$12,E_SAV!$S2528-E_SAV!$AE2528,HLOOKUP(A_Stammdaten!$B$12-1,$AF$4:$AL$4004,ROW(C2528)-3,FALSE)-$AE2528)</f>
        <v>0</v>
      </c>
      <c r="AE2528" s="109">
        <f>HLOOKUP(A_Stammdaten!$B$12,$AF$4:$AL$4004,ROW(C2528)-3,FALSE)</f>
        <v>0</v>
      </c>
      <c r="AF2528" s="109">
        <f t="shared" si="287"/>
        <v>0</v>
      </c>
      <c r="AG2528" s="109">
        <f t="shared" si="291"/>
        <v>0</v>
      </c>
      <c r="AH2528" s="109">
        <f t="shared" si="291"/>
        <v>0</v>
      </c>
      <c r="AI2528" s="109">
        <f t="shared" si="291"/>
        <v>0</v>
      </c>
      <c r="AJ2528" s="109">
        <f t="shared" si="290"/>
        <v>0</v>
      </c>
      <c r="AK2528" s="109">
        <f t="shared" si="290"/>
        <v>0</v>
      </c>
      <c r="AL2528" s="109">
        <f t="shared" si="290"/>
        <v>0</v>
      </c>
    </row>
    <row r="2529" spans="1:38" x14ac:dyDescent="0.3">
      <c r="A2529" s="421"/>
      <c r="B2529" s="421"/>
      <c r="C2529" s="422"/>
      <c r="D2529" s="423"/>
      <c r="E2529" s="421"/>
      <c r="F2529" s="421"/>
      <c r="G2529" s="421"/>
      <c r="H2529" s="421"/>
      <c r="I2529" s="421"/>
      <c r="J2529" s="421"/>
      <c r="K2529" s="421"/>
      <c r="L2529" s="421"/>
      <c r="M2529" s="423"/>
      <c r="N2529" s="340">
        <f>IF(C2529&gt;A_Stammdaten!$B$12,0,SUM(E2529,F2529,H2529,J2529:K2529)-SUM(G2529,I2529,L2529:M2529))</f>
        <v>0</v>
      </c>
      <c r="O2529" s="421"/>
      <c r="P2529" s="421"/>
      <c r="Q2529" s="421"/>
      <c r="R2529" s="421"/>
      <c r="S2529" s="108">
        <f t="shared" si="288"/>
        <v>0</v>
      </c>
      <c r="T2529" s="341">
        <f>IF(ISBLANK($B2529),0,VLOOKUP($B2529,Listen!$A$2:$C$45,2,FALSE))</f>
        <v>0</v>
      </c>
      <c r="U2529" s="341">
        <f>IF(ISBLANK($B2529),0,VLOOKUP($B2529,Listen!$A$2:$C$45,3,FALSE))</f>
        <v>0</v>
      </c>
      <c r="V2529" s="342">
        <f t="shared" si="286"/>
        <v>0</v>
      </c>
      <c r="W2529" s="342">
        <f t="shared" si="292"/>
        <v>0</v>
      </c>
      <c r="X2529" s="342">
        <f t="shared" si="292"/>
        <v>0</v>
      </c>
      <c r="Y2529" s="342">
        <f t="shared" si="292"/>
        <v>0</v>
      </c>
      <c r="Z2529" s="342">
        <f t="shared" si="292"/>
        <v>0</v>
      </c>
      <c r="AA2529" s="342">
        <f t="shared" si="292"/>
        <v>0</v>
      </c>
      <c r="AB2529" s="342">
        <f t="shared" si="292"/>
        <v>0</v>
      </c>
      <c r="AC2529" s="109">
        <f t="shared" si="289"/>
        <v>0</v>
      </c>
      <c r="AD2529" s="109">
        <f>IF(C2529=A_Stammdaten!$B$12,E_SAV!$S2529-E_SAV!$AE2529,HLOOKUP(A_Stammdaten!$B$12-1,$AF$4:$AL$4004,ROW(C2529)-3,FALSE)-$AE2529)</f>
        <v>0</v>
      </c>
      <c r="AE2529" s="109">
        <f>HLOOKUP(A_Stammdaten!$B$12,$AF$4:$AL$4004,ROW(C2529)-3,FALSE)</f>
        <v>0</v>
      </c>
      <c r="AF2529" s="109">
        <f t="shared" si="287"/>
        <v>0</v>
      </c>
      <c r="AG2529" s="109">
        <f t="shared" si="291"/>
        <v>0</v>
      </c>
      <c r="AH2529" s="109">
        <f t="shared" si="291"/>
        <v>0</v>
      </c>
      <c r="AI2529" s="109">
        <f t="shared" si="291"/>
        <v>0</v>
      </c>
      <c r="AJ2529" s="109">
        <f t="shared" si="290"/>
        <v>0</v>
      </c>
      <c r="AK2529" s="109">
        <f t="shared" si="290"/>
        <v>0</v>
      </c>
      <c r="AL2529" s="109">
        <f t="shared" si="290"/>
        <v>0</v>
      </c>
    </row>
    <row r="2530" spans="1:38" x14ac:dyDescent="0.3">
      <c r="A2530" s="421"/>
      <c r="B2530" s="421"/>
      <c r="C2530" s="422"/>
      <c r="D2530" s="423"/>
      <c r="E2530" s="421"/>
      <c r="F2530" s="421"/>
      <c r="G2530" s="421"/>
      <c r="H2530" s="421"/>
      <c r="I2530" s="421"/>
      <c r="J2530" s="421"/>
      <c r="K2530" s="421"/>
      <c r="L2530" s="421"/>
      <c r="M2530" s="423"/>
      <c r="N2530" s="340">
        <f>IF(C2530&gt;A_Stammdaten!$B$12,0,SUM(E2530,F2530,H2530,J2530:K2530)-SUM(G2530,I2530,L2530:M2530))</f>
        <v>0</v>
      </c>
      <c r="O2530" s="421"/>
      <c r="P2530" s="421"/>
      <c r="Q2530" s="421"/>
      <c r="R2530" s="421"/>
      <c r="S2530" s="108">
        <f t="shared" si="288"/>
        <v>0</v>
      </c>
      <c r="T2530" s="341">
        <f>IF(ISBLANK($B2530),0,VLOOKUP($B2530,Listen!$A$2:$C$45,2,FALSE))</f>
        <v>0</v>
      </c>
      <c r="U2530" s="341">
        <f>IF(ISBLANK($B2530),0,VLOOKUP($B2530,Listen!$A$2:$C$45,3,FALSE))</f>
        <v>0</v>
      </c>
      <c r="V2530" s="342">
        <f t="shared" si="286"/>
        <v>0</v>
      </c>
      <c r="W2530" s="342">
        <f t="shared" si="292"/>
        <v>0</v>
      </c>
      <c r="X2530" s="342">
        <f t="shared" si="292"/>
        <v>0</v>
      </c>
      <c r="Y2530" s="342">
        <f t="shared" si="292"/>
        <v>0</v>
      </c>
      <c r="Z2530" s="342">
        <f t="shared" si="292"/>
        <v>0</v>
      </c>
      <c r="AA2530" s="342">
        <f t="shared" si="292"/>
        <v>0</v>
      </c>
      <c r="AB2530" s="342">
        <f t="shared" si="292"/>
        <v>0</v>
      </c>
      <c r="AC2530" s="109">
        <f t="shared" si="289"/>
        <v>0</v>
      </c>
      <c r="AD2530" s="109">
        <f>IF(C2530=A_Stammdaten!$B$12,E_SAV!$S2530-E_SAV!$AE2530,HLOOKUP(A_Stammdaten!$B$12-1,$AF$4:$AL$4004,ROW(C2530)-3,FALSE)-$AE2530)</f>
        <v>0</v>
      </c>
      <c r="AE2530" s="109">
        <f>HLOOKUP(A_Stammdaten!$B$12,$AF$4:$AL$4004,ROW(C2530)-3,FALSE)</f>
        <v>0</v>
      </c>
      <c r="AF2530" s="109">
        <f t="shared" si="287"/>
        <v>0</v>
      </c>
      <c r="AG2530" s="109">
        <f t="shared" si="291"/>
        <v>0</v>
      </c>
      <c r="AH2530" s="109">
        <f t="shared" si="291"/>
        <v>0</v>
      </c>
      <c r="AI2530" s="109">
        <f t="shared" si="291"/>
        <v>0</v>
      </c>
      <c r="AJ2530" s="109">
        <f t="shared" si="290"/>
        <v>0</v>
      </c>
      <c r="AK2530" s="109">
        <f t="shared" si="290"/>
        <v>0</v>
      </c>
      <c r="AL2530" s="109">
        <f t="shared" si="290"/>
        <v>0</v>
      </c>
    </row>
    <row r="2531" spans="1:38" x14ac:dyDescent="0.3">
      <c r="A2531" s="421"/>
      <c r="B2531" s="421"/>
      <c r="C2531" s="422"/>
      <c r="D2531" s="423"/>
      <c r="E2531" s="421"/>
      <c r="F2531" s="421"/>
      <c r="G2531" s="421"/>
      <c r="H2531" s="421"/>
      <c r="I2531" s="421"/>
      <c r="J2531" s="421"/>
      <c r="K2531" s="421"/>
      <c r="L2531" s="421"/>
      <c r="M2531" s="423"/>
      <c r="N2531" s="340">
        <f>IF(C2531&gt;A_Stammdaten!$B$12,0,SUM(E2531,F2531,H2531,J2531:K2531)-SUM(G2531,I2531,L2531:M2531))</f>
        <v>0</v>
      </c>
      <c r="O2531" s="421"/>
      <c r="P2531" s="421"/>
      <c r="Q2531" s="421"/>
      <c r="R2531" s="421"/>
      <c r="S2531" s="108">
        <f t="shared" si="288"/>
        <v>0</v>
      </c>
      <c r="T2531" s="341">
        <f>IF(ISBLANK($B2531),0,VLOOKUP($B2531,Listen!$A$2:$C$45,2,FALSE))</f>
        <v>0</v>
      </c>
      <c r="U2531" s="341">
        <f>IF(ISBLANK($B2531),0,VLOOKUP($B2531,Listen!$A$2:$C$45,3,FALSE))</f>
        <v>0</v>
      </c>
      <c r="V2531" s="342">
        <f t="shared" si="286"/>
        <v>0</v>
      </c>
      <c r="W2531" s="342">
        <f t="shared" si="292"/>
        <v>0</v>
      </c>
      <c r="X2531" s="342">
        <f t="shared" si="292"/>
        <v>0</v>
      </c>
      <c r="Y2531" s="342">
        <f t="shared" si="292"/>
        <v>0</v>
      </c>
      <c r="Z2531" s="342">
        <f t="shared" si="292"/>
        <v>0</v>
      </c>
      <c r="AA2531" s="342">
        <f t="shared" si="292"/>
        <v>0</v>
      </c>
      <c r="AB2531" s="342">
        <f t="shared" si="292"/>
        <v>0</v>
      </c>
      <c r="AC2531" s="109">
        <f t="shared" si="289"/>
        <v>0</v>
      </c>
      <c r="AD2531" s="109">
        <f>IF(C2531=A_Stammdaten!$B$12,E_SAV!$S2531-E_SAV!$AE2531,HLOOKUP(A_Stammdaten!$B$12-1,$AF$4:$AL$4004,ROW(C2531)-3,FALSE)-$AE2531)</f>
        <v>0</v>
      </c>
      <c r="AE2531" s="109">
        <f>HLOOKUP(A_Stammdaten!$B$12,$AF$4:$AL$4004,ROW(C2531)-3,FALSE)</f>
        <v>0</v>
      </c>
      <c r="AF2531" s="109">
        <f t="shared" si="287"/>
        <v>0</v>
      </c>
      <c r="AG2531" s="109">
        <f t="shared" si="291"/>
        <v>0</v>
      </c>
      <c r="AH2531" s="109">
        <f t="shared" si="291"/>
        <v>0</v>
      </c>
      <c r="AI2531" s="109">
        <f t="shared" si="291"/>
        <v>0</v>
      </c>
      <c r="AJ2531" s="109">
        <f t="shared" si="290"/>
        <v>0</v>
      </c>
      <c r="AK2531" s="109">
        <f t="shared" si="290"/>
        <v>0</v>
      </c>
      <c r="AL2531" s="109">
        <f t="shared" si="290"/>
        <v>0</v>
      </c>
    </row>
    <row r="2532" spans="1:38" x14ac:dyDescent="0.3">
      <c r="A2532" s="421"/>
      <c r="B2532" s="421"/>
      <c r="C2532" s="422"/>
      <c r="D2532" s="423"/>
      <c r="E2532" s="421"/>
      <c r="F2532" s="421"/>
      <c r="G2532" s="421"/>
      <c r="H2532" s="421"/>
      <c r="I2532" s="421"/>
      <c r="J2532" s="421"/>
      <c r="K2532" s="421"/>
      <c r="L2532" s="421"/>
      <c r="M2532" s="423"/>
      <c r="N2532" s="340">
        <f>IF(C2532&gt;A_Stammdaten!$B$12,0,SUM(E2532,F2532,H2532,J2532:K2532)-SUM(G2532,I2532,L2532:M2532))</f>
        <v>0</v>
      </c>
      <c r="O2532" s="421"/>
      <c r="P2532" s="421"/>
      <c r="Q2532" s="421"/>
      <c r="R2532" s="421"/>
      <c r="S2532" s="108">
        <f t="shared" si="288"/>
        <v>0</v>
      </c>
      <c r="T2532" s="341">
        <f>IF(ISBLANK($B2532),0,VLOOKUP($B2532,Listen!$A$2:$C$45,2,FALSE))</f>
        <v>0</v>
      </c>
      <c r="U2532" s="341">
        <f>IF(ISBLANK($B2532),0,VLOOKUP($B2532,Listen!$A$2:$C$45,3,FALSE))</f>
        <v>0</v>
      </c>
      <c r="V2532" s="342">
        <f t="shared" si="286"/>
        <v>0</v>
      </c>
      <c r="W2532" s="342">
        <f t="shared" si="292"/>
        <v>0</v>
      </c>
      <c r="X2532" s="342">
        <f t="shared" si="292"/>
        <v>0</v>
      </c>
      <c r="Y2532" s="342">
        <f t="shared" si="292"/>
        <v>0</v>
      </c>
      <c r="Z2532" s="342">
        <f t="shared" si="292"/>
        <v>0</v>
      </c>
      <c r="AA2532" s="342">
        <f t="shared" si="292"/>
        <v>0</v>
      </c>
      <c r="AB2532" s="342">
        <f t="shared" si="292"/>
        <v>0</v>
      </c>
      <c r="AC2532" s="109">
        <f t="shared" si="289"/>
        <v>0</v>
      </c>
      <c r="AD2532" s="109">
        <f>IF(C2532=A_Stammdaten!$B$12,E_SAV!$S2532-E_SAV!$AE2532,HLOOKUP(A_Stammdaten!$B$12-1,$AF$4:$AL$4004,ROW(C2532)-3,FALSE)-$AE2532)</f>
        <v>0</v>
      </c>
      <c r="AE2532" s="109">
        <f>HLOOKUP(A_Stammdaten!$B$12,$AF$4:$AL$4004,ROW(C2532)-3,FALSE)</f>
        <v>0</v>
      </c>
      <c r="AF2532" s="109">
        <f t="shared" si="287"/>
        <v>0</v>
      </c>
      <c r="AG2532" s="109">
        <f t="shared" si="291"/>
        <v>0</v>
      </c>
      <c r="AH2532" s="109">
        <f t="shared" si="291"/>
        <v>0</v>
      </c>
      <c r="AI2532" s="109">
        <f t="shared" si="291"/>
        <v>0</v>
      </c>
      <c r="AJ2532" s="109">
        <f t="shared" si="290"/>
        <v>0</v>
      </c>
      <c r="AK2532" s="109">
        <f t="shared" si="290"/>
        <v>0</v>
      </c>
      <c r="AL2532" s="109">
        <f t="shared" si="290"/>
        <v>0</v>
      </c>
    </row>
    <row r="2533" spans="1:38" x14ac:dyDescent="0.3">
      <c r="A2533" s="421"/>
      <c r="B2533" s="421"/>
      <c r="C2533" s="422"/>
      <c r="D2533" s="423"/>
      <c r="E2533" s="421"/>
      <c r="F2533" s="421"/>
      <c r="G2533" s="421"/>
      <c r="H2533" s="421"/>
      <c r="I2533" s="421"/>
      <c r="J2533" s="421"/>
      <c r="K2533" s="421"/>
      <c r="L2533" s="421"/>
      <c r="M2533" s="423"/>
      <c r="N2533" s="340">
        <f>IF(C2533&gt;A_Stammdaten!$B$12,0,SUM(E2533,F2533,H2533,J2533:K2533)-SUM(G2533,I2533,L2533:M2533))</f>
        <v>0</v>
      </c>
      <c r="O2533" s="421"/>
      <c r="P2533" s="421"/>
      <c r="Q2533" s="421"/>
      <c r="R2533" s="421"/>
      <c r="S2533" s="108">
        <f t="shared" si="288"/>
        <v>0</v>
      </c>
      <c r="T2533" s="341">
        <f>IF(ISBLANK($B2533),0,VLOOKUP($B2533,Listen!$A$2:$C$45,2,FALSE))</f>
        <v>0</v>
      </c>
      <c r="U2533" s="341">
        <f>IF(ISBLANK($B2533),0,VLOOKUP($B2533,Listen!$A$2:$C$45,3,FALSE))</f>
        <v>0</v>
      </c>
      <c r="V2533" s="342">
        <f t="shared" si="286"/>
        <v>0</v>
      </c>
      <c r="W2533" s="342">
        <f t="shared" si="292"/>
        <v>0</v>
      </c>
      <c r="X2533" s="342">
        <f t="shared" si="292"/>
        <v>0</v>
      </c>
      <c r="Y2533" s="342">
        <f t="shared" si="292"/>
        <v>0</v>
      </c>
      <c r="Z2533" s="342">
        <f t="shared" si="292"/>
        <v>0</v>
      </c>
      <c r="AA2533" s="342">
        <f t="shared" si="292"/>
        <v>0</v>
      </c>
      <c r="AB2533" s="342">
        <f t="shared" si="292"/>
        <v>0</v>
      </c>
      <c r="AC2533" s="109">
        <f t="shared" si="289"/>
        <v>0</v>
      </c>
      <c r="AD2533" s="109">
        <f>IF(C2533=A_Stammdaten!$B$12,E_SAV!$S2533-E_SAV!$AE2533,HLOOKUP(A_Stammdaten!$B$12-1,$AF$4:$AL$4004,ROW(C2533)-3,FALSE)-$AE2533)</f>
        <v>0</v>
      </c>
      <c r="AE2533" s="109">
        <f>HLOOKUP(A_Stammdaten!$B$12,$AF$4:$AL$4004,ROW(C2533)-3,FALSE)</f>
        <v>0</v>
      </c>
      <c r="AF2533" s="109">
        <f t="shared" si="287"/>
        <v>0</v>
      </c>
      <c r="AG2533" s="109">
        <f t="shared" si="291"/>
        <v>0</v>
      </c>
      <c r="AH2533" s="109">
        <f t="shared" si="291"/>
        <v>0</v>
      </c>
      <c r="AI2533" s="109">
        <f t="shared" si="291"/>
        <v>0</v>
      </c>
      <c r="AJ2533" s="109">
        <f t="shared" si="290"/>
        <v>0</v>
      </c>
      <c r="AK2533" s="109">
        <f t="shared" si="290"/>
        <v>0</v>
      </c>
      <c r="AL2533" s="109">
        <f t="shared" si="290"/>
        <v>0</v>
      </c>
    </row>
    <row r="2534" spans="1:38" x14ac:dyDescent="0.3">
      <c r="A2534" s="421"/>
      <c r="B2534" s="421"/>
      <c r="C2534" s="422"/>
      <c r="D2534" s="423"/>
      <c r="E2534" s="421"/>
      <c r="F2534" s="421"/>
      <c r="G2534" s="421"/>
      <c r="H2534" s="421"/>
      <c r="I2534" s="421"/>
      <c r="J2534" s="421"/>
      <c r="K2534" s="421"/>
      <c r="L2534" s="421"/>
      <c r="M2534" s="423"/>
      <c r="N2534" s="340">
        <f>IF(C2534&gt;A_Stammdaten!$B$12,0,SUM(E2534,F2534,H2534,J2534:K2534)-SUM(G2534,I2534,L2534:M2534))</f>
        <v>0</v>
      </c>
      <c r="O2534" s="421"/>
      <c r="P2534" s="421"/>
      <c r="Q2534" s="421"/>
      <c r="R2534" s="421"/>
      <c r="S2534" s="108">
        <f t="shared" si="288"/>
        <v>0</v>
      </c>
      <c r="T2534" s="341">
        <f>IF(ISBLANK($B2534),0,VLOOKUP($B2534,Listen!$A$2:$C$45,2,FALSE))</f>
        <v>0</v>
      </c>
      <c r="U2534" s="341">
        <f>IF(ISBLANK($B2534),0,VLOOKUP($B2534,Listen!$A$2:$C$45,3,FALSE))</f>
        <v>0</v>
      </c>
      <c r="V2534" s="342">
        <f t="shared" si="286"/>
        <v>0</v>
      </c>
      <c r="W2534" s="342">
        <f t="shared" si="292"/>
        <v>0</v>
      </c>
      <c r="X2534" s="342">
        <f t="shared" si="292"/>
        <v>0</v>
      </c>
      <c r="Y2534" s="342">
        <f t="shared" si="292"/>
        <v>0</v>
      </c>
      <c r="Z2534" s="342">
        <f t="shared" si="292"/>
        <v>0</v>
      </c>
      <c r="AA2534" s="342">
        <f t="shared" si="292"/>
        <v>0</v>
      </c>
      <c r="AB2534" s="342">
        <f t="shared" si="292"/>
        <v>0</v>
      </c>
      <c r="AC2534" s="109">
        <f t="shared" si="289"/>
        <v>0</v>
      </c>
      <c r="AD2534" s="109">
        <f>IF(C2534=A_Stammdaten!$B$12,E_SAV!$S2534-E_SAV!$AE2534,HLOOKUP(A_Stammdaten!$B$12-1,$AF$4:$AL$4004,ROW(C2534)-3,FALSE)-$AE2534)</f>
        <v>0</v>
      </c>
      <c r="AE2534" s="109">
        <f>HLOOKUP(A_Stammdaten!$B$12,$AF$4:$AL$4004,ROW(C2534)-3,FALSE)</f>
        <v>0</v>
      </c>
      <c r="AF2534" s="109">
        <f t="shared" si="287"/>
        <v>0</v>
      </c>
      <c r="AG2534" s="109">
        <f t="shared" si="291"/>
        <v>0</v>
      </c>
      <c r="AH2534" s="109">
        <f t="shared" si="291"/>
        <v>0</v>
      </c>
      <c r="AI2534" s="109">
        <f t="shared" si="291"/>
        <v>0</v>
      </c>
      <c r="AJ2534" s="109">
        <f t="shared" si="290"/>
        <v>0</v>
      </c>
      <c r="AK2534" s="109">
        <f t="shared" si="290"/>
        <v>0</v>
      </c>
      <c r="AL2534" s="109">
        <f t="shared" si="290"/>
        <v>0</v>
      </c>
    </row>
    <row r="2535" spans="1:38" x14ac:dyDescent="0.3">
      <c r="A2535" s="421"/>
      <c r="B2535" s="421"/>
      <c r="C2535" s="422"/>
      <c r="D2535" s="423"/>
      <c r="E2535" s="421"/>
      <c r="F2535" s="421"/>
      <c r="G2535" s="421"/>
      <c r="H2535" s="421"/>
      <c r="I2535" s="421"/>
      <c r="J2535" s="421"/>
      <c r="K2535" s="421"/>
      <c r="L2535" s="421"/>
      <c r="M2535" s="423"/>
      <c r="N2535" s="340">
        <f>IF(C2535&gt;A_Stammdaten!$B$12,0,SUM(E2535,F2535,H2535,J2535:K2535)-SUM(G2535,I2535,L2535:M2535))</f>
        <v>0</v>
      </c>
      <c r="O2535" s="421"/>
      <c r="P2535" s="421"/>
      <c r="Q2535" s="421"/>
      <c r="R2535" s="421"/>
      <c r="S2535" s="108">
        <f t="shared" si="288"/>
        <v>0</v>
      </c>
      <c r="T2535" s="341">
        <f>IF(ISBLANK($B2535),0,VLOOKUP($B2535,Listen!$A$2:$C$45,2,FALSE))</f>
        <v>0</v>
      </c>
      <c r="U2535" s="341">
        <f>IF(ISBLANK($B2535),0,VLOOKUP($B2535,Listen!$A$2:$C$45,3,FALSE))</f>
        <v>0</v>
      </c>
      <c r="V2535" s="342">
        <f t="shared" si="286"/>
        <v>0</v>
      </c>
      <c r="W2535" s="342">
        <f t="shared" si="292"/>
        <v>0</v>
      </c>
      <c r="X2535" s="342">
        <f t="shared" si="292"/>
        <v>0</v>
      </c>
      <c r="Y2535" s="342">
        <f t="shared" si="292"/>
        <v>0</v>
      </c>
      <c r="Z2535" s="342">
        <f t="shared" si="292"/>
        <v>0</v>
      </c>
      <c r="AA2535" s="342">
        <f t="shared" si="292"/>
        <v>0</v>
      </c>
      <c r="AB2535" s="342">
        <f t="shared" si="292"/>
        <v>0</v>
      </c>
      <c r="AC2535" s="109">
        <f t="shared" si="289"/>
        <v>0</v>
      </c>
      <c r="AD2535" s="109">
        <f>IF(C2535=A_Stammdaten!$B$12,E_SAV!$S2535-E_SAV!$AE2535,HLOOKUP(A_Stammdaten!$B$12-1,$AF$4:$AL$4004,ROW(C2535)-3,FALSE)-$AE2535)</f>
        <v>0</v>
      </c>
      <c r="AE2535" s="109">
        <f>HLOOKUP(A_Stammdaten!$B$12,$AF$4:$AL$4004,ROW(C2535)-3,FALSE)</f>
        <v>0</v>
      </c>
      <c r="AF2535" s="109">
        <f t="shared" si="287"/>
        <v>0</v>
      </c>
      <c r="AG2535" s="109">
        <f t="shared" si="291"/>
        <v>0</v>
      </c>
      <c r="AH2535" s="109">
        <f t="shared" si="291"/>
        <v>0</v>
      </c>
      <c r="AI2535" s="109">
        <f t="shared" si="291"/>
        <v>0</v>
      </c>
      <c r="AJ2535" s="109">
        <f t="shared" si="290"/>
        <v>0</v>
      </c>
      <c r="AK2535" s="109">
        <f t="shared" si="290"/>
        <v>0</v>
      </c>
      <c r="AL2535" s="109">
        <f t="shared" si="290"/>
        <v>0</v>
      </c>
    </row>
    <row r="2536" spans="1:38" x14ac:dyDescent="0.3">
      <c r="A2536" s="421"/>
      <c r="B2536" s="421"/>
      <c r="C2536" s="422"/>
      <c r="D2536" s="423"/>
      <c r="E2536" s="421"/>
      <c r="F2536" s="421"/>
      <c r="G2536" s="421"/>
      <c r="H2536" s="421"/>
      <c r="I2536" s="421"/>
      <c r="J2536" s="421"/>
      <c r="K2536" s="421"/>
      <c r="L2536" s="421"/>
      <c r="M2536" s="423"/>
      <c r="N2536" s="340">
        <f>IF(C2536&gt;A_Stammdaten!$B$12,0,SUM(E2536,F2536,H2536,J2536:K2536)-SUM(G2536,I2536,L2536:M2536))</f>
        <v>0</v>
      </c>
      <c r="O2536" s="421"/>
      <c r="P2536" s="421"/>
      <c r="Q2536" s="421"/>
      <c r="R2536" s="421"/>
      <c r="S2536" s="108">
        <f t="shared" si="288"/>
        <v>0</v>
      </c>
      <c r="T2536" s="341">
        <f>IF(ISBLANK($B2536),0,VLOOKUP($B2536,Listen!$A$2:$C$45,2,FALSE))</f>
        <v>0</v>
      </c>
      <c r="U2536" s="341">
        <f>IF(ISBLANK($B2536),0,VLOOKUP($B2536,Listen!$A$2:$C$45,3,FALSE))</f>
        <v>0</v>
      </c>
      <c r="V2536" s="342">
        <f t="shared" si="286"/>
        <v>0</v>
      </c>
      <c r="W2536" s="342">
        <f t="shared" si="292"/>
        <v>0</v>
      </c>
      <c r="X2536" s="342">
        <f t="shared" si="292"/>
        <v>0</v>
      </c>
      <c r="Y2536" s="342">
        <f t="shared" si="292"/>
        <v>0</v>
      </c>
      <c r="Z2536" s="342">
        <f t="shared" si="292"/>
        <v>0</v>
      </c>
      <c r="AA2536" s="342">
        <f t="shared" si="292"/>
        <v>0</v>
      </c>
      <c r="AB2536" s="342">
        <f t="shared" si="292"/>
        <v>0</v>
      </c>
      <c r="AC2536" s="109">
        <f t="shared" si="289"/>
        <v>0</v>
      </c>
      <c r="AD2536" s="109">
        <f>IF(C2536=A_Stammdaten!$B$12,E_SAV!$S2536-E_SAV!$AE2536,HLOOKUP(A_Stammdaten!$B$12-1,$AF$4:$AL$4004,ROW(C2536)-3,FALSE)-$AE2536)</f>
        <v>0</v>
      </c>
      <c r="AE2536" s="109">
        <f>HLOOKUP(A_Stammdaten!$B$12,$AF$4:$AL$4004,ROW(C2536)-3,FALSE)</f>
        <v>0</v>
      </c>
      <c r="AF2536" s="109">
        <f t="shared" si="287"/>
        <v>0</v>
      </c>
      <c r="AG2536" s="109">
        <f t="shared" si="291"/>
        <v>0</v>
      </c>
      <c r="AH2536" s="109">
        <f t="shared" si="291"/>
        <v>0</v>
      </c>
      <c r="AI2536" s="109">
        <f t="shared" si="291"/>
        <v>0</v>
      </c>
      <c r="AJ2536" s="109">
        <f t="shared" si="290"/>
        <v>0</v>
      </c>
      <c r="AK2536" s="109">
        <f t="shared" si="290"/>
        <v>0</v>
      </c>
      <c r="AL2536" s="109">
        <f t="shared" si="290"/>
        <v>0</v>
      </c>
    </row>
    <row r="2537" spans="1:38" x14ac:dyDescent="0.3">
      <c r="A2537" s="421"/>
      <c r="B2537" s="421"/>
      <c r="C2537" s="422"/>
      <c r="D2537" s="423"/>
      <c r="E2537" s="421"/>
      <c r="F2537" s="421"/>
      <c r="G2537" s="421"/>
      <c r="H2537" s="421"/>
      <c r="I2537" s="421"/>
      <c r="J2537" s="421"/>
      <c r="K2537" s="421"/>
      <c r="L2537" s="421"/>
      <c r="M2537" s="423"/>
      <c r="N2537" s="340">
        <f>IF(C2537&gt;A_Stammdaten!$B$12,0,SUM(E2537,F2537,H2537,J2537:K2537)-SUM(G2537,I2537,L2537:M2537))</f>
        <v>0</v>
      </c>
      <c r="O2537" s="421"/>
      <c r="P2537" s="421"/>
      <c r="Q2537" s="421"/>
      <c r="R2537" s="421"/>
      <c r="S2537" s="108">
        <f t="shared" si="288"/>
        <v>0</v>
      </c>
      <c r="T2537" s="341">
        <f>IF(ISBLANK($B2537),0,VLOOKUP($B2537,Listen!$A$2:$C$45,2,FALSE))</f>
        <v>0</v>
      </c>
      <c r="U2537" s="341">
        <f>IF(ISBLANK($B2537),0,VLOOKUP($B2537,Listen!$A$2:$C$45,3,FALSE))</f>
        <v>0</v>
      </c>
      <c r="V2537" s="342">
        <f t="shared" si="286"/>
        <v>0</v>
      </c>
      <c r="W2537" s="342">
        <f t="shared" si="292"/>
        <v>0</v>
      </c>
      <c r="X2537" s="342">
        <f t="shared" si="292"/>
        <v>0</v>
      </c>
      <c r="Y2537" s="342">
        <f t="shared" si="292"/>
        <v>0</v>
      </c>
      <c r="Z2537" s="342">
        <f t="shared" si="292"/>
        <v>0</v>
      </c>
      <c r="AA2537" s="342">
        <f t="shared" si="292"/>
        <v>0</v>
      </c>
      <c r="AB2537" s="342">
        <f t="shared" si="292"/>
        <v>0</v>
      </c>
      <c r="AC2537" s="109">
        <f t="shared" si="289"/>
        <v>0</v>
      </c>
      <c r="AD2537" s="109">
        <f>IF(C2537=A_Stammdaten!$B$12,E_SAV!$S2537-E_SAV!$AE2537,HLOOKUP(A_Stammdaten!$B$12-1,$AF$4:$AL$4004,ROW(C2537)-3,FALSE)-$AE2537)</f>
        <v>0</v>
      </c>
      <c r="AE2537" s="109">
        <f>HLOOKUP(A_Stammdaten!$B$12,$AF$4:$AL$4004,ROW(C2537)-3,FALSE)</f>
        <v>0</v>
      </c>
      <c r="AF2537" s="109">
        <f t="shared" si="287"/>
        <v>0</v>
      </c>
      <c r="AG2537" s="109">
        <f t="shared" si="291"/>
        <v>0</v>
      </c>
      <c r="AH2537" s="109">
        <f t="shared" si="291"/>
        <v>0</v>
      </c>
      <c r="AI2537" s="109">
        <f t="shared" si="291"/>
        <v>0</v>
      </c>
      <c r="AJ2537" s="109">
        <f t="shared" si="290"/>
        <v>0</v>
      </c>
      <c r="AK2537" s="109">
        <f t="shared" si="290"/>
        <v>0</v>
      </c>
      <c r="AL2537" s="109">
        <f t="shared" si="290"/>
        <v>0</v>
      </c>
    </row>
    <row r="2538" spans="1:38" x14ac:dyDescent="0.3">
      <c r="A2538" s="421"/>
      <c r="B2538" s="421"/>
      <c r="C2538" s="422"/>
      <c r="D2538" s="423"/>
      <c r="E2538" s="421"/>
      <c r="F2538" s="421"/>
      <c r="G2538" s="421"/>
      <c r="H2538" s="421"/>
      <c r="I2538" s="421"/>
      <c r="J2538" s="421"/>
      <c r="K2538" s="421"/>
      <c r="L2538" s="421"/>
      <c r="M2538" s="423"/>
      <c r="N2538" s="340">
        <f>IF(C2538&gt;A_Stammdaten!$B$12,0,SUM(E2538,F2538,H2538,J2538:K2538)-SUM(G2538,I2538,L2538:M2538))</f>
        <v>0</v>
      </c>
      <c r="O2538" s="421"/>
      <c r="P2538" s="421"/>
      <c r="Q2538" s="421"/>
      <c r="R2538" s="421"/>
      <c r="S2538" s="108">
        <f t="shared" si="288"/>
        <v>0</v>
      </c>
      <c r="T2538" s="341">
        <f>IF(ISBLANK($B2538),0,VLOOKUP($B2538,Listen!$A$2:$C$45,2,FALSE))</f>
        <v>0</v>
      </c>
      <c r="U2538" s="341">
        <f>IF(ISBLANK($B2538),0,VLOOKUP($B2538,Listen!$A$2:$C$45,3,FALSE))</f>
        <v>0</v>
      </c>
      <c r="V2538" s="342">
        <f t="shared" si="286"/>
        <v>0</v>
      </c>
      <c r="W2538" s="342">
        <f t="shared" si="292"/>
        <v>0</v>
      </c>
      <c r="X2538" s="342">
        <f t="shared" si="292"/>
        <v>0</v>
      </c>
      <c r="Y2538" s="342">
        <f t="shared" si="292"/>
        <v>0</v>
      </c>
      <c r="Z2538" s="342">
        <f t="shared" si="292"/>
        <v>0</v>
      </c>
      <c r="AA2538" s="342">
        <f t="shared" si="292"/>
        <v>0</v>
      </c>
      <c r="AB2538" s="342">
        <f t="shared" si="292"/>
        <v>0</v>
      </c>
      <c r="AC2538" s="109">
        <f t="shared" si="289"/>
        <v>0</v>
      </c>
      <c r="AD2538" s="109">
        <f>IF(C2538=A_Stammdaten!$B$12,E_SAV!$S2538-E_SAV!$AE2538,HLOOKUP(A_Stammdaten!$B$12-1,$AF$4:$AL$4004,ROW(C2538)-3,FALSE)-$AE2538)</f>
        <v>0</v>
      </c>
      <c r="AE2538" s="109">
        <f>HLOOKUP(A_Stammdaten!$B$12,$AF$4:$AL$4004,ROW(C2538)-3,FALSE)</f>
        <v>0</v>
      </c>
      <c r="AF2538" s="109">
        <f t="shared" si="287"/>
        <v>0</v>
      </c>
      <c r="AG2538" s="109">
        <f t="shared" si="291"/>
        <v>0</v>
      </c>
      <c r="AH2538" s="109">
        <f t="shared" si="291"/>
        <v>0</v>
      </c>
      <c r="AI2538" s="109">
        <f t="shared" si="291"/>
        <v>0</v>
      </c>
      <c r="AJ2538" s="109">
        <f t="shared" si="290"/>
        <v>0</v>
      </c>
      <c r="AK2538" s="109">
        <f t="shared" si="290"/>
        <v>0</v>
      </c>
      <c r="AL2538" s="109">
        <f t="shared" si="290"/>
        <v>0</v>
      </c>
    </row>
    <row r="2539" spans="1:38" x14ac:dyDescent="0.3">
      <c r="A2539" s="421"/>
      <c r="B2539" s="421"/>
      <c r="C2539" s="422"/>
      <c r="D2539" s="423"/>
      <c r="E2539" s="421"/>
      <c r="F2539" s="421"/>
      <c r="G2539" s="421"/>
      <c r="H2539" s="421"/>
      <c r="I2539" s="421"/>
      <c r="J2539" s="421"/>
      <c r="K2539" s="421"/>
      <c r="L2539" s="421"/>
      <c r="M2539" s="423"/>
      <c r="N2539" s="340">
        <f>IF(C2539&gt;A_Stammdaten!$B$12,0,SUM(E2539,F2539,H2539,J2539:K2539)-SUM(G2539,I2539,L2539:M2539))</f>
        <v>0</v>
      </c>
      <c r="O2539" s="421"/>
      <c r="P2539" s="421"/>
      <c r="Q2539" s="421"/>
      <c r="R2539" s="421"/>
      <c r="S2539" s="108">
        <f t="shared" si="288"/>
        <v>0</v>
      </c>
      <c r="T2539" s="341">
        <f>IF(ISBLANK($B2539),0,VLOOKUP($B2539,Listen!$A$2:$C$45,2,FALSE))</f>
        <v>0</v>
      </c>
      <c r="U2539" s="341">
        <f>IF(ISBLANK($B2539),0,VLOOKUP($B2539,Listen!$A$2:$C$45,3,FALSE))</f>
        <v>0</v>
      </c>
      <c r="V2539" s="342">
        <f t="shared" si="286"/>
        <v>0</v>
      </c>
      <c r="W2539" s="342">
        <f t="shared" si="292"/>
        <v>0</v>
      </c>
      <c r="X2539" s="342">
        <f t="shared" si="292"/>
        <v>0</v>
      </c>
      <c r="Y2539" s="342">
        <f t="shared" si="292"/>
        <v>0</v>
      </c>
      <c r="Z2539" s="342">
        <f t="shared" si="292"/>
        <v>0</v>
      </c>
      <c r="AA2539" s="342">
        <f t="shared" si="292"/>
        <v>0</v>
      </c>
      <c r="AB2539" s="342">
        <f t="shared" si="292"/>
        <v>0</v>
      </c>
      <c r="AC2539" s="109">
        <f t="shared" si="289"/>
        <v>0</v>
      </c>
      <c r="AD2539" s="109">
        <f>IF(C2539=A_Stammdaten!$B$12,E_SAV!$S2539-E_SAV!$AE2539,HLOOKUP(A_Stammdaten!$B$12-1,$AF$4:$AL$4004,ROW(C2539)-3,FALSE)-$AE2539)</f>
        <v>0</v>
      </c>
      <c r="AE2539" s="109">
        <f>HLOOKUP(A_Stammdaten!$B$12,$AF$4:$AL$4004,ROW(C2539)-3,FALSE)</f>
        <v>0</v>
      </c>
      <c r="AF2539" s="109">
        <f t="shared" si="287"/>
        <v>0</v>
      </c>
      <c r="AG2539" s="109">
        <f t="shared" si="291"/>
        <v>0</v>
      </c>
      <c r="AH2539" s="109">
        <f t="shared" si="291"/>
        <v>0</v>
      </c>
      <c r="AI2539" s="109">
        <f t="shared" si="291"/>
        <v>0</v>
      </c>
      <c r="AJ2539" s="109">
        <f t="shared" si="290"/>
        <v>0</v>
      </c>
      <c r="AK2539" s="109">
        <f t="shared" si="290"/>
        <v>0</v>
      </c>
      <c r="AL2539" s="109">
        <f t="shared" si="290"/>
        <v>0</v>
      </c>
    </row>
    <row r="2540" spans="1:38" x14ac:dyDescent="0.3">
      <c r="A2540" s="421"/>
      <c r="B2540" s="421"/>
      <c r="C2540" s="422"/>
      <c r="D2540" s="423"/>
      <c r="E2540" s="421"/>
      <c r="F2540" s="421"/>
      <c r="G2540" s="421"/>
      <c r="H2540" s="421"/>
      <c r="I2540" s="421"/>
      <c r="J2540" s="421"/>
      <c r="K2540" s="421"/>
      <c r="L2540" s="421"/>
      <c r="M2540" s="423"/>
      <c r="N2540" s="340">
        <f>IF(C2540&gt;A_Stammdaten!$B$12,0,SUM(E2540,F2540,H2540,J2540:K2540)-SUM(G2540,I2540,L2540:M2540))</f>
        <v>0</v>
      </c>
      <c r="O2540" s="421"/>
      <c r="P2540" s="421"/>
      <c r="Q2540" s="421"/>
      <c r="R2540" s="421"/>
      <c r="S2540" s="108">
        <f t="shared" si="288"/>
        <v>0</v>
      </c>
      <c r="T2540" s="341">
        <f>IF(ISBLANK($B2540),0,VLOOKUP($B2540,Listen!$A$2:$C$45,2,FALSE))</f>
        <v>0</v>
      </c>
      <c r="U2540" s="341">
        <f>IF(ISBLANK($B2540),0,VLOOKUP($B2540,Listen!$A$2:$C$45,3,FALSE))</f>
        <v>0</v>
      </c>
      <c r="V2540" s="342">
        <f t="shared" si="286"/>
        <v>0</v>
      </c>
      <c r="W2540" s="342">
        <f t="shared" si="292"/>
        <v>0</v>
      </c>
      <c r="X2540" s="342">
        <f t="shared" si="292"/>
        <v>0</v>
      </c>
      <c r="Y2540" s="342">
        <f t="shared" si="292"/>
        <v>0</v>
      </c>
      <c r="Z2540" s="342">
        <f t="shared" si="292"/>
        <v>0</v>
      </c>
      <c r="AA2540" s="342">
        <f t="shared" si="292"/>
        <v>0</v>
      </c>
      <c r="AB2540" s="342">
        <f t="shared" si="292"/>
        <v>0</v>
      </c>
      <c r="AC2540" s="109">
        <f t="shared" si="289"/>
        <v>0</v>
      </c>
      <c r="AD2540" s="109">
        <f>IF(C2540=A_Stammdaten!$B$12,E_SAV!$S2540-E_SAV!$AE2540,HLOOKUP(A_Stammdaten!$B$12-1,$AF$4:$AL$4004,ROW(C2540)-3,FALSE)-$AE2540)</f>
        <v>0</v>
      </c>
      <c r="AE2540" s="109">
        <f>HLOOKUP(A_Stammdaten!$B$12,$AF$4:$AL$4004,ROW(C2540)-3,FALSE)</f>
        <v>0</v>
      </c>
      <c r="AF2540" s="109">
        <f t="shared" si="287"/>
        <v>0</v>
      </c>
      <c r="AG2540" s="109">
        <f t="shared" si="291"/>
        <v>0</v>
      </c>
      <c r="AH2540" s="109">
        <f t="shared" si="291"/>
        <v>0</v>
      </c>
      <c r="AI2540" s="109">
        <f t="shared" si="291"/>
        <v>0</v>
      </c>
      <c r="AJ2540" s="109">
        <f t="shared" si="290"/>
        <v>0</v>
      </c>
      <c r="AK2540" s="109">
        <f t="shared" si="290"/>
        <v>0</v>
      </c>
      <c r="AL2540" s="109">
        <f t="shared" si="290"/>
        <v>0</v>
      </c>
    </row>
    <row r="2541" spans="1:38" x14ac:dyDescent="0.3">
      <c r="A2541" s="421"/>
      <c r="B2541" s="421"/>
      <c r="C2541" s="422"/>
      <c r="D2541" s="423"/>
      <c r="E2541" s="421"/>
      <c r="F2541" s="421"/>
      <c r="G2541" s="421"/>
      <c r="H2541" s="421"/>
      <c r="I2541" s="421"/>
      <c r="J2541" s="421"/>
      <c r="K2541" s="421"/>
      <c r="L2541" s="421"/>
      <c r="M2541" s="423"/>
      <c r="N2541" s="340">
        <f>IF(C2541&gt;A_Stammdaten!$B$12,0,SUM(E2541,F2541,H2541,J2541:K2541)-SUM(G2541,I2541,L2541:M2541))</f>
        <v>0</v>
      </c>
      <c r="O2541" s="421"/>
      <c r="P2541" s="421"/>
      <c r="Q2541" s="421"/>
      <c r="R2541" s="421"/>
      <c r="S2541" s="108">
        <f t="shared" si="288"/>
        <v>0</v>
      </c>
      <c r="T2541" s="341">
        <f>IF(ISBLANK($B2541),0,VLOOKUP($B2541,Listen!$A$2:$C$45,2,FALSE))</f>
        <v>0</v>
      </c>
      <c r="U2541" s="341">
        <f>IF(ISBLANK($B2541),0,VLOOKUP($B2541,Listen!$A$2:$C$45,3,FALSE))</f>
        <v>0</v>
      </c>
      <c r="V2541" s="342">
        <f t="shared" si="286"/>
        <v>0</v>
      </c>
      <c r="W2541" s="342">
        <f t="shared" si="292"/>
        <v>0</v>
      </c>
      <c r="X2541" s="342">
        <f t="shared" si="292"/>
        <v>0</v>
      </c>
      <c r="Y2541" s="342">
        <f t="shared" si="292"/>
        <v>0</v>
      </c>
      <c r="Z2541" s="342">
        <f t="shared" si="292"/>
        <v>0</v>
      </c>
      <c r="AA2541" s="342">
        <f t="shared" si="292"/>
        <v>0</v>
      </c>
      <c r="AB2541" s="342">
        <f t="shared" si="292"/>
        <v>0</v>
      </c>
      <c r="AC2541" s="109">
        <f t="shared" si="289"/>
        <v>0</v>
      </c>
      <c r="AD2541" s="109">
        <f>IF(C2541=A_Stammdaten!$B$12,E_SAV!$S2541-E_SAV!$AE2541,HLOOKUP(A_Stammdaten!$B$12-1,$AF$4:$AL$4004,ROW(C2541)-3,FALSE)-$AE2541)</f>
        <v>0</v>
      </c>
      <c r="AE2541" s="109">
        <f>HLOOKUP(A_Stammdaten!$B$12,$AF$4:$AL$4004,ROW(C2541)-3,FALSE)</f>
        <v>0</v>
      </c>
      <c r="AF2541" s="109">
        <f t="shared" si="287"/>
        <v>0</v>
      </c>
      <c r="AG2541" s="109">
        <f t="shared" si="291"/>
        <v>0</v>
      </c>
      <c r="AH2541" s="109">
        <f t="shared" si="291"/>
        <v>0</v>
      </c>
      <c r="AI2541" s="109">
        <f t="shared" si="291"/>
        <v>0</v>
      </c>
      <c r="AJ2541" s="109">
        <f t="shared" si="290"/>
        <v>0</v>
      </c>
      <c r="AK2541" s="109">
        <f t="shared" si="290"/>
        <v>0</v>
      </c>
      <c r="AL2541" s="109">
        <f t="shared" si="290"/>
        <v>0</v>
      </c>
    </row>
    <row r="2542" spans="1:38" x14ac:dyDescent="0.3">
      <c r="A2542" s="421"/>
      <c r="B2542" s="421"/>
      <c r="C2542" s="422"/>
      <c r="D2542" s="423"/>
      <c r="E2542" s="421"/>
      <c r="F2542" s="421"/>
      <c r="G2542" s="421"/>
      <c r="H2542" s="421"/>
      <c r="I2542" s="421"/>
      <c r="J2542" s="421"/>
      <c r="K2542" s="421"/>
      <c r="L2542" s="421"/>
      <c r="M2542" s="423"/>
      <c r="N2542" s="340">
        <f>IF(C2542&gt;A_Stammdaten!$B$12,0,SUM(E2542,F2542,H2542,J2542:K2542)-SUM(G2542,I2542,L2542:M2542))</f>
        <v>0</v>
      </c>
      <c r="O2542" s="421"/>
      <c r="P2542" s="421"/>
      <c r="Q2542" s="421"/>
      <c r="R2542" s="421"/>
      <c r="S2542" s="108">
        <f t="shared" si="288"/>
        <v>0</v>
      </c>
      <c r="T2542" s="341">
        <f>IF(ISBLANK($B2542),0,VLOOKUP($B2542,Listen!$A$2:$C$45,2,FALSE))</f>
        <v>0</v>
      </c>
      <c r="U2542" s="341">
        <f>IF(ISBLANK($B2542),0,VLOOKUP($B2542,Listen!$A$2:$C$45,3,FALSE))</f>
        <v>0</v>
      </c>
      <c r="V2542" s="342">
        <f t="shared" si="286"/>
        <v>0</v>
      </c>
      <c r="W2542" s="342">
        <f t="shared" si="292"/>
        <v>0</v>
      </c>
      <c r="X2542" s="342">
        <f t="shared" si="292"/>
        <v>0</v>
      </c>
      <c r="Y2542" s="342">
        <f t="shared" si="292"/>
        <v>0</v>
      </c>
      <c r="Z2542" s="342">
        <f t="shared" si="292"/>
        <v>0</v>
      </c>
      <c r="AA2542" s="342">
        <f t="shared" si="292"/>
        <v>0</v>
      </c>
      <c r="AB2542" s="342">
        <f t="shared" si="292"/>
        <v>0</v>
      </c>
      <c r="AC2542" s="109">
        <f t="shared" si="289"/>
        <v>0</v>
      </c>
      <c r="AD2542" s="109">
        <f>IF(C2542=A_Stammdaten!$B$12,E_SAV!$S2542-E_SAV!$AE2542,HLOOKUP(A_Stammdaten!$B$12-1,$AF$4:$AL$4004,ROW(C2542)-3,FALSE)-$AE2542)</f>
        <v>0</v>
      </c>
      <c r="AE2542" s="109">
        <f>HLOOKUP(A_Stammdaten!$B$12,$AF$4:$AL$4004,ROW(C2542)-3,FALSE)</f>
        <v>0</v>
      </c>
      <c r="AF2542" s="109">
        <f t="shared" si="287"/>
        <v>0</v>
      </c>
      <c r="AG2542" s="109">
        <f t="shared" si="291"/>
        <v>0</v>
      </c>
      <c r="AH2542" s="109">
        <f t="shared" si="291"/>
        <v>0</v>
      </c>
      <c r="AI2542" s="109">
        <f t="shared" si="291"/>
        <v>0</v>
      </c>
      <c r="AJ2542" s="109">
        <f t="shared" si="290"/>
        <v>0</v>
      </c>
      <c r="AK2542" s="109">
        <f t="shared" si="290"/>
        <v>0</v>
      </c>
      <c r="AL2542" s="109">
        <f t="shared" si="290"/>
        <v>0</v>
      </c>
    </row>
    <row r="2543" spans="1:38" x14ac:dyDescent="0.3">
      <c r="A2543" s="421"/>
      <c r="B2543" s="421"/>
      <c r="C2543" s="422"/>
      <c r="D2543" s="423"/>
      <c r="E2543" s="421"/>
      <c r="F2543" s="421"/>
      <c r="G2543" s="421"/>
      <c r="H2543" s="421"/>
      <c r="I2543" s="421"/>
      <c r="J2543" s="421"/>
      <c r="K2543" s="421"/>
      <c r="L2543" s="421"/>
      <c r="M2543" s="423"/>
      <c r="N2543" s="340">
        <f>IF(C2543&gt;A_Stammdaten!$B$12,0,SUM(E2543,F2543,H2543,J2543:K2543)-SUM(G2543,I2543,L2543:M2543))</f>
        <v>0</v>
      </c>
      <c r="O2543" s="421"/>
      <c r="P2543" s="421"/>
      <c r="Q2543" s="421"/>
      <c r="R2543" s="421"/>
      <c r="S2543" s="108">
        <f t="shared" si="288"/>
        <v>0</v>
      </c>
      <c r="T2543" s="341">
        <f>IF(ISBLANK($B2543),0,VLOOKUP($B2543,Listen!$A$2:$C$45,2,FALSE))</f>
        <v>0</v>
      </c>
      <c r="U2543" s="341">
        <f>IF(ISBLANK($B2543),0,VLOOKUP($B2543,Listen!$A$2:$C$45,3,FALSE))</f>
        <v>0</v>
      </c>
      <c r="V2543" s="342">
        <f t="shared" si="286"/>
        <v>0</v>
      </c>
      <c r="W2543" s="342">
        <f t="shared" si="292"/>
        <v>0</v>
      </c>
      <c r="X2543" s="342">
        <f t="shared" si="292"/>
        <v>0</v>
      </c>
      <c r="Y2543" s="342">
        <f t="shared" si="292"/>
        <v>0</v>
      </c>
      <c r="Z2543" s="342">
        <f t="shared" si="292"/>
        <v>0</v>
      </c>
      <c r="AA2543" s="342">
        <f t="shared" si="292"/>
        <v>0</v>
      </c>
      <c r="AB2543" s="342">
        <f t="shared" si="292"/>
        <v>0</v>
      </c>
      <c r="AC2543" s="109">
        <f t="shared" si="289"/>
        <v>0</v>
      </c>
      <c r="AD2543" s="109">
        <f>IF(C2543=A_Stammdaten!$B$12,E_SAV!$S2543-E_SAV!$AE2543,HLOOKUP(A_Stammdaten!$B$12-1,$AF$4:$AL$4004,ROW(C2543)-3,FALSE)-$AE2543)</f>
        <v>0</v>
      </c>
      <c r="AE2543" s="109">
        <f>HLOOKUP(A_Stammdaten!$B$12,$AF$4:$AL$4004,ROW(C2543)-3,FALSE)</f>
        <v>0</v>
      </c>
      <c r="AF2543" s="109">
        <f t="shared" si="287"/>
        <v>0</v>
      </c>
      <c r="AG2543" s="109">
        <f t="shared" si="291"/>
        <v>0</v>
      </c>
      <c r="AH2543" s="109">
        <f t="shared" si="291"/>
        <v>0</v>
      </c>
      <c r="AI2543" s="109">
        <f t="shared" si="291"/>
        <v>0</v>
      </c>
      <c r="AJ2543" s="109">
        <f t="shared" si="290"/>
        <v>0</v>
      </c>
      <c r="AK2543" s="109">
        <f t="shared" si="290"/>
        <v>0</v>
      </c>
      <c r="AL2543" s="109">
        <f t="shared" si="290"/>
        <v>0</v>
      </c>
    </row>
    <row r="2544" spans="1:38" x14ac:dyDescent="0.3">
      <c r="A2544" s="421"/>
      <c r="B2544" s="421"/>
      <c r="C2544" s="422"/>
      <c r="D2544" s="423"/>
      <c r="E2544" s="421"/>
      <c r="F2544" s="421"/>
      <c r="G2544" s="421"/>
      <c r="H2544" s="421"/>
      <c r="I2544" s="421"/>
      <c r="J2544" s="421"/>
      <c r="K2544" s="421"/>
      <c r="L2544" s="421"/>
      <c r="M2544" s="423"/>
      <c r="N2544" s="340">
        <f>IF(C2544&gt;A_Stammdaten!$B$12,0,SUM(E2544,F2544,H2544,J2544:K2544)-SUM(G2544,I2544,L2544:M2544))</f>
        <v>0</v>
      </c>
      <c r="O2544" s="421"/>
      <c r="P2544" s="421"/>
      <c r="Q2544" s="421"/>
      <c r="R2544" s="421"/>
      <c r="S2544" s="108">
        <f t="shared" si="288"/>
        <v>0</v>
      </c>
      <c r="T2544" s="341">
        <f>IF(ISBLANK($B2544),0,VLOOKUP($B2544,Listen!$A$2:$C$45,2,FALSE))</f>
        <v>0</v>
      </c>
      <c r="U2544" s="341">
        <f>IF(ISBLANK($B2544),0,VLOOKUP($B2544,Listen!$A$2:$C$45,3,FALSE))</f>
        <v>0</v>
      </c>
      <c r="V2544" s="342">
        <f t="shared" si="286"/>
        <v>0</v>
      </c>
      <c r="W2544" s="342">
        <f t="shared" si="292"/>
        <v>0</v>
      </c>
      <c r="X2544" s="342">
        <f t="shared" si="292"/>
        <v>0</v>
      </c>
      <c r="Y2544" s="342">
        <f t="shared" si="292"/>
        <v>0</v>
      </c>
      <c r="Z2544" s="342">
        <f t="shared" si="292"/>
        <v>0</v>
      </c>
      <c r="AA2544" s="342">
        <f t="shared" si="292"/>
        <v>0</v>
      </c>
      <c r="AB2544" s="342">
        <f t="shared" si="292"/>
        <v>0</v>
      </c>
      <c r="AC2544" s="109">
        <f t="shared" si="289"/>
        <v>0</v>
      </c>
      <c r="AD2544" s="109">
        <f>IF(C2544=A_Stammdaten!$B$12,E_SAV!$S2544-E_SAV!$AE2544,HLOOKUP(A_Stammdaten!$B$12-1,$AF$4:$AL$4004,ROW(C2544)-3,FALSE)-$AE2544)</f>
        <v>0</v>
      </c>
      <c r="AE2544" s="109">
        <f>HLOOKUP(A_Stammdaten!$B$12,$AF$4:$AL$4004,ROW(C2544)-3,FALSE)</f>
        <v>0</v>
      </c>
      <c r="AF2544" s="109">
        <f t="shared" si="287"/>
        <v>0</v>
      </c>
      <c r="AG2544" s="109">
        <f t="shared" si="291"/>
        <v>0</v>
      </c>
      <c r="AH2544" s="109">
        <f t="shared" si="291"/>
        <v>0</v>
      </c>
      <c r="AI2544" s="109">
        <f t="shared" si="291"/>
        <v>0</v>
      </c>
      <c r="AJ2544" s="109">
        <f t="shared" si="290"/>
        <v>0</v>
      </c>
      <c r="AK2544" s="109">
        <f t="shared" si="290"/>
        <v>0</v>
      </c>
      <c r="AL2544" s="109">
        <f t="shared" si="290"/>
        <v>0</v>
      </c>
    </row>
    <row r="2545" spans="1:38" x14ac:dyDescent="0.3">
      <c r="A2545" s="421"/>
      <c r="B2545" s="421"/>
      <c r="C2545" s="422"/>
      <c r="D2545" s="423"/>
      <c r="E2545" s="421"/>
      <c r="F2545" s="421"/>
      <c r="G2545" s="421"/>
      <c r="H2545" s="421"/>
      <c r="I2545" s="421"/>
      <c r="J2545" s="421"/>
      <c r="K2545" s="421"/>
      <c r="L2545" s="421"/>
      <c r="M2545" s="423"/>
      <c r="N2545" s="340">
        <f>IF(C2545&gt;A_Stammdaten!$B$12,0,SUM(E2545,F2545,H2545,J2545:K2545)-SUM(G2545,I2545,L2545:M2545))</f>
        <v>0</v>
      </c>
      <c r="O2545" s="421"/>
      <c r="P2545" s="421"/>
      <c r="Q2545" s="421"/>
      <c r="R2545" s="421"/>
      <c r="S2545" s="108">
        <f t="shared" si="288"/>
        <v>0</v>
      </c>
      <c r="T2545" s="341">
        <f>IF(ISBLANK($B2545),0,VLOOKUP($B2545,Listen!$A$2:$C$45,2,FALSE))</f>
        <v>0</v>
      </c>
      <c r="U2545" s="341">
        <f>IF(ISBLANK($B2545),0,VLOOKUP($B2545,Listen!$A$2:$C$45,3,FALSE))</f>
        <v>0</v>
      </c>
      <c r="V2545" s="342">
        <f t="shared" si="286"/>
        <v>0</v>
      </c>
      <c r="W2545" s="342">
        <f t="shared" si="292"/>
        <v>0</v>
      </c>
      <c r="X2545" s="342">
        <f t="shared" si="292"/>
        <v>0</v>
      </c>
      <c r="Y2545" s="342">
        <f t="shared" si="292"/>
        <v>0</v>
      </c>
      <c r="Z2545" s="342">
        <f t="shared" si="292"/>
        <v>0</v>
      </c>
      <c r="AA2545" s="342">
        <f t="shared" si="292"/>
        <v>0</v>
      </c>
      <c r="AB2545" s="342">
        <f t="shared" si="292"/>
        <v>0</v>
      </c>
      <c r="AC2545" s="109">
        <f t="shared" si="289"/>
        <v>0</v>
      </c>
      <c r="AD2545" s="109">
        <f>IF(C2545=A_Stammdaten!$B$12,E_SAV!$S2545-E_SAV!$AE2545,HLOOKUP(A_Stammdaten!$B$12-1,$AF$4:$AL$4004,ROW(C2545)-3,FALSE)-$AE2545)</f>
        <v>0</v>
      </c>
      <c r="AE2545" s="109">
        <f>HLOOKUP(A_Stammdaten!$B$12,$AF$4:$AL$4004,ROW(C2545)-3,FALSE)</f>
        <v>0</v>
      </c>
      <c r="AF2545" s="109">
        <f t="shared" si="287"/>
        <v>0</v>
      </c>
      <c r="AG2545" s="109">
        <f t="shared" si="291"/>
        <v>0</v>
      </c>
      <c r="AH2545" s="109">
        <f t="shared" si="291"/>
        <v>0</v>
      </c>
      <c r="AI2545" s="109">
        <f t="shared" si="291"/>
        <v>0</v>
      </c>
      <c r="AJ2545" s="109">
        <f t="shared" si="290"/>
        <v>0</v>
      </c>
      <c r="AK2545" s="109">
        <f t="shared" si="290"/>
        <v>0</v>
      </c>
      <c r="AL2545" s="109">
        <f t="shared" si="290"/>
        <v>0</v>
      </c>
    </row>
    <row r="2546" spans="1:38" x14ac:dyDescent="0.3">
      <c r="A2546" s="421"/>
      <c r="B2546" s="421"/>
      <c r="C2546" s="422"/>
      <c r="D2546" s="423"/>
      <c r="E2546" s="421"/>
      <c r="F2546" s="421"/>
      <c r="G2546" s="421"/>
      <c r="H2546" s="421"/>
      <c r="I2546" s="421"/>
      <c r="J2546" s="421"/>
      <c r="K2546" s="421"/>
      <c r="L2546" s="421"/>
      <c r="M2546" s="423"/>
      <c r="N2546" s="340">
        <f>IF(C2546&gt;A_Stammdaten!$B$12,0,SUM(E2546,F2546,H2546,J2546:K2546)-SUM(G2546,I2546,L2546:M2546))</f>
        <v>0</v>
      </c>
      <c r="O2546" s="421"/>
      <c r="P2546" s="421"/>
      <c r="Q2546" s="421"/>
      <c r="R2546" s="421"/>
      <c r="S2546" s="108">
        <f t="shared" si="288"/>
        <v>0</v>
      </c>
      <c r="T2546" s="341">
        <f>IF(ISBLANK($B2546),0,VLOOKUP($B2546,Listen!$A$2:$C$45,2,FALSE))</f>
        <v>0</v>
      </c>
      <c r="U2546" s="341">
        <f>IF(ISBLANK($B2546),0,VLOOKUP($B2546,Listen!$A$2:$C$45,3,FALSE))</f>
        <v>0</v>
      </c>
      <c r="V2546" s="342">
        <f t="shared" si="286"/>
        <v>0</v>
      </c>
      <c r="W2546" s="342">
        <f t="shared" si="292"/>
        <v>0</v>
      </c>
      <c r="X2546" s="342">
        <f t="shared" si="292"/>
        <v>0</v>
      </c>
      <c r="Y2546" s="342">
        <f t="shared" si="292"/>
        <v>0</v>
      </c>
      <c r="Z2546" s="342">
        <f t="shared" si="292"/>
        <v>0</v>
      </c>
      <c r="AA2546" s="342">
        <f t="shared" si="292"/>
        <v>0</v>
      </c>
      <c r="AB2546" s="342">
        <f t="shared" si="292"/>
        <v>0</v>
      </c>
      <c r="AC2546" s="109">
        <f t="shared" si="289"/>
        <v>0</v>
      </c>
      <c r="AD2546" s="109">
        <f>IF(C2546=A_Stammdaten!$B$12,E_SAV!$S2546-E_SAV!$AE2546,HLOOKUP(A_Stammdaten!$B$12-1,$AF$4:$AL$4004,ROW(C2546)-3,FALSE)-$AE2546)</f>
        <v>0</v>
      </c>
      <c r="AE2546" s="109">
        <f>HLOOKUP(A_Stammdaten!$B$12,$AF$4:$AL$4004,ROW(C2546)-3,FALSE)</f>
        <v>0</v>
      </c>
      <c r="AF2546" s="109">
        <f t="shared" si="287"/>
        <v>0</v>
      </c>
      <c r="AG2546" s="109">
        <f t="shared" si="291"/>
        <v>0</v>
      </c>
      <c r="AH2546" s="109">
        <f t="shared" si="291"/>
        <v>0</v>
      </c>
      <c r="AI2546" s="109">
        <f t="shared" si="291"/>
        <v>0</v>
      </c>
      <c r="AJ2546" s="109">
        <f t="shared" si="290"/>
        <v>0</v>
      </c>
      <c r="AK2546" s="109">
        <f t="shared" si="290"/>
        <v>0</v>
      </c>
      <c r="AL2546" s="109">
        <f t="shared" si="290"/>
        <v>0</v>
      </c>
    </row>
    <row r="2547" spans="1:38" x14ac:dyDescent="0.3">
      <c r="A2547" s="421"/>
      <c r="B2547" s="421"/>
      <c r="C2547" s="422"/>
      <c r="D2547" s="423"/>
      <c r="E2547" s="421"/>
      <c r="F2547" s="421"/>
      <c r="G2547" s="421"/>
      <c r="H2547" s="421"/>
      <c r="I2547" s="421"/>
      <c r="J2547" s="421"/>
      <c r="K2547" s="421"/>
      <c r="L2547" s="421"/>
      <c r="M2547" s="423"/>
      <c r="N2547" s="340">
        <f>IF(C2547&gt;A_Stammdaten!$B$12,0,SUM(E2547,F2547,H2547,J2547:K2547)-SUM(G2547,I2547,L2547:M2547))</f>
        <v>0</v>
      </c>
      <c r="O2547" s="421"/>
      <c r="P2547" s="421"/>
      <c r="Q2547" s="421"/>
      <c r="R2547" s="421"/>
      <c r="S2547" s="108">
        <f t="shared" si="288"/>
        <v>0</v>
      </c>
      <c r="T2547" s="341">
        <f>IF(ISBLANK($B2547),0,VLOOKUP($B2547,Listen!$A$2:$C$45,2,FALSE))</f>
        <v>0</v>
      </c>
      <c r="U2547" s="341">
        <f>IF(ISBLANK($B2547),0,VLOOKUP($B2547,Listen!$A$2:$C$45,3,FALSE))</f>
        <v>0</v>
      </c>
      <c r="V2547" s="342">
        <f t="shared" si="286"/>
        <v>0</v>
      </c>
      <c r="W2547" s="342">
        <f t="shared" si="292"/>
        <v>0</v>
      </c>
      <c r="X2547" s="342">
        <f t="shared" si="292"/>
        <v>0</v>
      </c>
      <c r="Y2547" s="342">
        <f t="shared" si="292"/>
        <v>0</v>
      </c>
      <c r="Z2547" s="342">
        <f t="shared" si="292"/>
        <v>0</v>
      </c>
      <c r="AA2547" s="342">
        <f t="shared" si="292"/>
        <v>0</v>
      </c>
      <c r="AB2547" s="342">
        <f t="shared" si="292"/>
        <v>0</v>
      </c>
      <c r="AC2547" s="109">
        <f t="shared" si="289"/>
        <v>0</v>
      </c>
      <c r="AD2547" s="109">
        <f>IF(C2547=A_Stammdaten!$B$12,E_SAV!$S2547-E_SAV!$AE2547,HLOOKUP(A_Stammdaten!$B$12-1,$AF$4:$AL$4004,ROW(C2547)-3,FALSE)-$AE2547)</f>
        <v>0</v>
      </c>
      <c r="AE2547" s="109">
        <f>HLOOKUP(A_Stammdaten!$B$12,$AF$4:$AL$4004,ROW(C2547)-3,FALSE)</f>
        <v>0</v>
      </c>
      <c r="AF2547" s="109">
        <f t="shared" si="287"/>
        <v>0</v>
      </c>
      <c r="AG2547" s="109">
        <f t="shared" si="291"/>
        <v>0</v>
      </c>
      <c r="AH2547" s="109">
        <f t="shared" si="291"/>
        <v>0</v>
      </c>
      <c r="AI2547" s="109">
        <f t="shared" si="291"/>
        <v>0</v>
      </c>
      <c r="AJ2547" s="109">
        <f t="shared" si="290"/>
        <v>0</v>
      </c>
      <c r="AK2547" s="109">
        <f t="shared" si="290"/>
        <v>0</v>
      </c>
      <c r="AL2547" s="109">
        <f t="shared" si="290"/>
        <v>0</v>
      </c>
    </row>
    <row r="2548" spans="1:38" x14ac:dyDescent="0.3">
      <c r="A2548" s="421"/>
      <c r="B2548" s="421"/>
      <c r="C2548" s="422"/>
      <c r="D2548" s="423"/>
      <c r="E2548" s="421"/>
      <c r="F2548" s="421"/>
      <c r="G2548" s="421"/>
      <c r="H2548" s="421"/>
      <c r="I2548" s="421"/>
      <c r="J2548" s="421"/>
      <c r="K2548" s="421"/>
      <c r="L2548" s="421"/>
      <c r="M2548" s="423"/>
      <c r="N2548" s="340">
        <f>IF(C2548&gt;A_Stammdaten!$B$12,0,SUM(E2548,F2548,H2548,J2548:K2548)-SUM(G2548,I2548,L2548:M2548))</f>
        <v>0</v>
      </c>
      <c r="O2548" s="421"/>
      <c r="P2548" s="421"/>
      <c r="Q2548" s="421"/>
      <c r="R2548" s="421"/>
      <c r="S2548" s="108">
        <f t="shared" si="288"/>
        <v>0</v>
      </c>
      <c r="T2548" s="341">
        <f>IF(ISBLANK($B2548),0,VLOOKUP($B2548,Listen!$A$2:$C$45,2,FALSE))</f>
        <v>0</v>
      </c>
      <c r="U2548" s="341">
        <f>IF(ISBLANK($B2548),0,VLOOKUP($B2548,Listen!$A$2:$C$45,3,FALSE))</f>
        <v>0</v>
      </c>
      <c r="V2548" s="342">
        <f t="shared" si="286"/>
        <v>0</v>
      </c>
      <c r="W2548" s="342">
        <f t="shared" si="292"/>
        <v>0</v>
      </c>
      <c r="X2548" s="342">
        <f t="shared" si="292"/>
        <v>0</v>
      </c>
      <c r="Y2548" s="342">
        <f t="shared" si="292"/>
        <v>0</v>
      </c>
      <c r="Z2548" s="342">
        <f t="shared" si="292"/>
        <v>0</v>
      </c>
      <c r="AA2548" s="342">
        <f t="shared" si="292"/>
        <v>0</v>
      </c>
      <c r="AB2548" s="342">
        <f t="shared" si="292"/>
        <v>0</v>
      </c>
      <c r="AC2548" s="109">
        <f t="shared" si="289"/>
        <v>0</v>
      </c>
      <c r="AD2548" s="109">
        <f>IF(C2548=A_Stammdaten!$B$12,E_SAV!$S2548-E_SAV!$AE2548,HLOOKUP(A_Stammdaten!$B$12-1,$AF$4:$AL$4004,ROW(C2548)-3,FALSE)-$AE2548)</f>
        <v>0</v>
      </c>
      <c r="AE2548" s="109">
        <f>HLOOKUP(A_Stammdaten!$B$12,$AF$4:$AL$4004,ROW(C2548)-3,FALSE)</f>
        <v>0</v>
      </c>
      <c r="AF2548" s="109">
        <f t="shared" si="287"/>
        <v>0</v>
      </c>
      <c r="AG2548" s="109">
        <f t="shared" si="291"/>
        <v>0</v>
      </c>
      <c r="AH2548" s="109">
        <f t="shared" si="291"/>
        <v>0</v>
      </c>
      <c r="AI2548" s="109">
        <f t="shared" si="291"/>
        <v>0</v>
      </c>
      <c r="AJ2548" s="109">
        <f t="shared" si="290"/>
        <v>0</v>
      </c>
      <c r="AK2548" s="109">
        <f t="shared" si="290"/>
        <v>0</v>
      </c>
      <c r="AL2548" s="109">
        <f t="shared" si="290"/>
        <v>0</v>
      </c>
    </row>
    <row r="2549" spans="1:38" x14ac:dyDescent="0.3">
      <c r="A2549" s="421"/>
      <c r="B2549" s="421"/>
      <c r="C2549" s="422"/>
      <c r="D2549" s="423"/>
      <c r="E2549" s="421"/>
      <c r="F2549" s="421"/>
      <c r="G2549" s="421"/>
      <c r="H2549" s="421"/>
      <c r="I2549" s="421"/>
      <c r="J2549" s="421"/>
      <c r="K2549" s="421"/>
      <c r="L2549" s="421"/>
      <c r="M2549" s="423"/>
      <c r="N2549" s="340">
        <f>IF(C2549&gt;A_Stammdaten!$B$12,0,SUM(E2549,F2549,H2549,J2549:K2549)-SUM(G2549,I2549,L2549:M2549))</f>
        <v>0</v>
      </c>
      <c r="O2549" s="421"/>
      <c r="P2549" s="421"/>
      <c r="Q2549" s="421"/>
      <c r="R2549" s="421"/>
      <c r="S2549" s="108">
        <f t="shared" si="288"/>
        <v>0</v>
      </c>
      <c r="T2549" s="341">
        <f>IF(ISBLANK($B2549),0,VLOOKUP($B2549,Listen!$A$2:$C$45,2,FALSE))</f>
        <v>0</v>
      </c>
      <c r="U2549" s="341">
        <f>IF(ISBLANK($B2549),0,VLOOKUP($B2549,Listen!$A$2:$C$45,3,FALSE))</f>
        <v>0</v>
      </c>
      <c r="V2549" s="342">
        <f t="shared" si="286"/>
        <v>0</v>
      </c>
      <c r="W2549" s="342">
        <f t="shared" si="292"/>
        <v>0</v>
      </c>
      <c r="X2549" s="342">
        <f t="shared" si="292"/>
        <v>0</v>
      </c>
      <c r="Y2549" s="342">
        <f t="shared" si="292"/>
        <v>0</v>
      </c>
      <c r="Z2549" s="342">
        <f t="shared" si="292"/>
        <v>0</v>
      </c>
      <c r="AA2549" s="342">
        <f t="shared" si="292"/>
        <v>0</v>
      </c>
      <c r="AB2549" s="342">
        <f t="shared" si="292"/>
        <v>0</v>
      </c>
      <c r="AC2549" s="109">
        <f t="shared" si="289"/>
        <v>0</v>
      </c>
      <c r="AD2549" s="109">
        <f>IF(C2549=A_Stammdaten!$B$12,E_SAV!$S2549-E_SAV!$AE2549,HLOOKUP(A_Stammdaten!$B$12-1,$AF$4:$AL$4004,ROW(C2549)-3,FALSE)-$AE2549)</f>
        <v>0</v>
      </c>
      <c r="AE2549" s="109">
        <f>HLOOKUP(A_Stammdaten!$B$12,$AF$4:$AL$4004,ROW(C2549)-3,FALSE)</f>
        <v>0</v>
      </c>
      <c r="AF2549" s="109">
        <f t="shared" si="287"/>
        <v>0</v>
      </c>
      <c r="AG2549" s="109">
        <f t="shared" si="291"/>
        <v>0</v>
      </c>
      <c r="AH2549" s="109">
        <f t="shared" si="291"/>
        <v>0</v>
      </c>
      <c r="AI2549" s="109">
        <f t="shared" si="291"/>
        <v>0</v>
      </c>
      <c r="AJ2549" s="109">
        <f t="shared" si="290"/>
        <v>0</v>
      </c>
      <c r="AK2549" s="109">
        <f t="shared" si="290"/>
        <v>0</v>
      </c>
      <c r="AL2549" s="109">
        <f t="shared" si="290"/>
        <v>0</v>
      </c>
    </row>
    <row r="2550" spans="1:38" x14ac:dyDescent="0.3">
      <c r="A2550" s="421"/>
      <c r="B2550" s="421"/>
      <c r="C2550" s="422"/>
      <c r="D2550" s="423"/>
      <c r="E2550" s="421"/>
      <c r="F2550" s="421"/>
      <c r="G2550" s="421"/>
      <c r="H2550" s="421"/>
      <c r="I2550" s="421"/>
      <c r="J2550" s="421"/>
      <c r="K2550" s="421"/>
      <c r="L2550" s="421"/>
      <c r="M2550" s="423"/>
      <c r="N2550" s="340">
        <f>IF(C2550&gt;A_Stammdaten!$B$12,0,SUM(E2550,F2550,H2550,J2550:K2550)-SUM(G2550,I2550,L2550:M2550))</f>
        <v>0</v>
      </c>
      <c r="O2550" s="421"/>
      <c r="P2550" s="421"/>
      <c r="Q2550" s="421"/>
      <c r="R2550" s="421"/>
      <c r="S2550" s="108">
        <f t="shared" si="288"/>
        <v>0</v>
      </c>
      <c r="T2550" s="341">
        <f>IF(ISBLANK($B2550),0,VLOOKUP($B2550,Listen!$A$2:$C$45,2,FALSE))</f>
        <v>0</v>
      </c>
      <c r="U2550" s="341">
        <f>IF(ISBLANK($B2550),0,VLOOKUP($B2550,Listen!$A$2:$C$45,3,FALSE))</f>
        <v>0</v>
      </c>
      <c r="V2550" s="342">
        <f t="shared" si="286"/>
        <v>0</v>
      </c>
      <c r="W2550" s="342">
        <f t="shared" si="292"/>
        <v>0</v>
      </c>
      <c r="X2550" s="342">
        <f t="shared" si="292"/>
        <v>0</v>
      </c>
      <c r="Y2550" s="342">
        <f t="shared" si="292"/>
        <v>0</v>
      </c>
      <c r="Z2550" s="342">
        <f t="shared" si="292"/>
        <v>0</v>
      </c>
      <c r="AA2550" s="342">
        <f t="shared" si="292"/>
        <v>0</v>
      </c>
      <c r="AB2550" s="342">
        <f t="shared" si="292"/>
        <v>0</v>
      </c>
      <c r="AC2550" s="109">
        <f t="shared" si="289"/>
        <v>0</v>
      </c>
      <c r="AD2550" s="109">
        <f>IF(C2550=A_Stammdaten!$B$12,E_SAV!$S2550-E_SAV!$AE2550,HLOOKUP(A_Stammdaten!$B$12-1,$AF$4:$AL$4004,ROW(C2550)-3,FALSE)-$AE2550)</f>
        <v>0</v>
      </c>
      <c r="AE2550" s="109">
        <f>HLOOKUP(A_Stammdaten!$B$12,$AF$4:$AL$4004,ROW(C2550)-3,FALSE)</f>
        <v>0</v>
      </c>
      <c r="AF2550" s="109">
        <f t="shared" si="287"/>
        <v>0</v>
      </c>
      <c r="AG2550" s="109">
        <f t="shared" si="291"/>
        <v>0</v>
      </c>
      <c r="AH2550" s="109">
        <f t="shared" si="291"/>
        <v>0</v>
      </c>
      <c r="AI2550" s="109">
        <f t="shared" si="291"/>
        <v>0</v>
      </c>
      <c r="AJ2550" s="109">
        <f t="shared" si="290"/>
        <v>0</v>
      </c>
      <c r="AK2550" s="109">
        <f t="shared" si="290"/>
        <v>0</v>
      </c>
      <c r="AL2550" s="109">
        <f t="shared" si="290"/>
        <v>0</v>
      </c>
    </row>
    <row r="2551" spans="1:38" x14ac:dyDescent="0.3">
      <c r="A2551" s="421"/>
      <c r="B2551" s="421"/>
      <c r="C2551" s="422"/>
      <c r="D2551" s="423"/>
      <c r="E2551" s="421"/>
      <c r="F2551" s="421"/>
      <c r="G2551" s="421"/>
      <c r="H2551" s="421"/>
      <c r="I2551" s="421"/>
      <c r="J2551" s="421"/>
      <c r="K2551" s="421"/>
      <c r="L2551" s="421"/>
      <c r="M2551" s="423"/>
      <c r="N2551" s="340">
        <f>IF(C2551&gt;A_Stammdaten!$B$12,0,SUM(E2551,F2551,H2551,J2551:K2551)-SUM(G2551,I2551,L2551:M2551))</f>
        <v>0</v>
      </c>
      <c r="O2551" s="421"/>
      <c r="P2551" s="421"/>
      <c r="Q2551" s="421"/>
      <c r="R2551" s="421"/>
      <c r="S2551" s="108">
        <f t="shared" si="288"/>
        <v>0</v>
      </c>
      <c r="T2551" s="341">
        <f>IF(ISBLANK($B2551),0,VLOOKUP($B2551,Listen!$A$2:$C$45,2,FALSE))</f>
        <v>0</v>
      </c>
      <c r="U2551" s="341">
        <f>IF(ISBLANK($B2551),0,VLOOKUP($B2551,Listen!$A$2:$C$45,3,FALSE))</f>
        <v>0</v>
      </c>
      <c r="V2551" s="342">
        <f t="shared" si="286"/>
        <v>0</v>
      </c>
      <c r="W2551" s="342">
        <f t="shared" si="292"/>
        <v>0</v>
      </c>
      <c r="X2551" s="342">
        <f t="shared" si="292"/>
        <v>0</v>
      </c>
      <c r="Y2551" s="342">
        <f t="shared" si="292"/>
        <v>0</v>
      </c>
      <c r="Z2551" s="342">
        <f t="shared" si="292"/>
        <v>0</v>
      </c>
      <c r="AA2551" s="342">
        <f t="shared" si="292"/>
        <v>0</v>
      </c>
      <c r="AB2551" s="342">
        <f t="shared" si="292"/>
        <v>0</v>
      </c>
      <c r="AC2551" s="109">
        <f t="shared" si="289"/>
        <v>0</v>
      </c>
      <c r="AD2551" s="109">
        <f>IF(C2551=A_Stammdaten!$B$12,E_SAV!$S2551-E_SAV!$AE2551,HLOOKUP(A_Stammdaten!$B$12-1,$AF$4:$AL$4004,ROW(C2551)-3,FALSE)-$AE2551)</f>
        <v>0</v>
      </c>
      <c r="AE2551" s="109">
        <f>HLOOKUP(A_Stammdaten!$B$12,$AF$4:$AL$4004,ROW(C2551)-3,FALSE)</f>
        <v>0</v>
      </c>
      <c r="AF2551" s="109">
        <f t="shared" si="287"/>
        <v>0</v>
      </c>
      <c r="AG2551" s="109">
        <f t="shared" si="291"/>
        <v>0</v>
      </c>
      <c r="AH2551" s="109">
        <f t="shared" si="291"/>
        <v>0</v>
      </c>
      <c r="AI2551" s="109">
        <f t="shared" si="291"/>
        <v>0</v>
      </c>
      <c r="AJ2551" s="109">
        <f t="shared" si="290"/>
        <v>0</v>
      </c>
      <c r="AK2551" s="109">
        <f t="shared" si="290"/>
        <v>0</v>
      </c>
      <c r="AL2551" s="109">
        <f t="shared" si="290"/>
        <v>0</v>
      </c>
    </row>
    <row r="2552" spans="1:38" x14ac:dyDescent="0.3">
      <c r="A2552" s="421"/>
      <c r="B2552" s="421"/>
      <c r="C2552" s="422"/>
      <c r="D2552" s="423"/>
      <c r="E2552" s="421"/>
      <c r="F2552" s="421"/>
      <c r="G2552" s="421"/>
      <c r="H2552" s="421"/>
      <c r="I2552" s="421"/>
      <c r="J2552" s="421"/>
      <c r="K2552" s="421"/>
      <c r="L2552" s="421"/>
      <c r="M2552" s="423"/>
      <c r="N2552" s="340">
        <f>IF(C2552&gt;A_Stammdaten!$B$12,0,SUM(E2552,F2552,H2552,J2552:K2552)-SUM(G2552,I2552,L2552:M2552))</f>
        <v>0</v>
      </c>
      <c r="O2552" s="421"/>
      <c r="P2552" s="421"/>
      <c r="Q2552" s="421"/>
      <c r="R2552" s="421"/>
      <c r="S2552" s="108">
        <f t="shared" si="288"/>
        <v>0</v>
      </c>
      <c r="T2552" s="341">
        <f>IF(ISBLANK($B2552),0,VLOOKUP($B2552,Listen!$A$2:$C$45,2,FALSE))</f>
        <v>0</v>
      </c>
      <c r="U2552" s="341">
        <f>IF(ISBLANK($B2552),0,VLOOKUP($B2552,Listen!$A$2:$C$45,3,FALSE))</f>
        <v>0</v>
      </c>
      <c r="V2552" s="342">
        <f t="shared" si="286"/>
        <v>0</v>
      </c>
      <c r="W2552" s="342">
        <f t="shared" si="292"/>
        <v>0</v>
      </c>
      <c r="X2552" s="342">
        <f t="shared" si="292"/>
        <v>0</v>
      </c>
      <c r="Y2552" s="342">
        <f t="shared" si="292"/>
        <v>0</v>
      </c>
      <c r="Z2552" s="342">
        <f t="shared" si="292"/>
        <v>0</v>
      </c>
      <c r="AA2552" s="342">
        <f t="shared" si="292"/>
        <v>0</v>
      </c>
      <c r="AB2552" s="342">
        <f t="shared" si="292"/>
        <v>0</v>
      </c>
      <c r="AC2552" s="109">
        <f t="shared" si="289"/>
        <v>0</v>
      </c>
      <c r="AD2552" s="109">
        <f>IF(C2552=A_Stammdaten!$B$12,E_SAV!$S2552-E_SAV!$AE2552,HLOOKUP(A_Stammdaten!$B$12-1,$AF$4:$AL$4004,ROW(C2552)-3,FALSE)-$AE2552)</f>
        <v>0</v>
      </c>
      <c r="AE2552" s="109">
        <f>HLOOKUP(A_Stammdaten!$B$12,$AF$4:$AL$4004,ROW(C2552)-3,FALSE)</f>
        <v>0</v>
      </c>
      <c r="AF2552" s="109">
        <f t="shared" si="287"/>
        <v>0</v>
      </c>
      <c r="AG2552" s="109">
        <f t="shared" si="291"/>
        <v>0</v>
      </c>
      <c r="AH2552" s="109">
        <f t="shared" si="291"/>
        <v>0</v>
      </c>
      <c r="AI2552" s="109">
        <f t="shared" si="291"/>
        <v>0</v>
      </c>
      <c r="AJ2552" s="109">
        <f t="shared" si="290"/>
        <v>0</v>
      </c>
      <c r="AK2552" s="109">
        <f t="shared" si="290"/>
        <v>0</v>
      </c>
      <c r="AL2552" s="109">
        <f t="shared" si="290"/>
        <v>0</v>
      </c>
    </row>
    <row r="2553" spans="1:38" x14ac:dyDescent="0.3">
      <c r="A2553" s="421"/>
      <c r="B2553" s="421"/>
      <c r="C2553" s="422"/>
      <c r="D2553" s="423"/>
      <c r="E2553" s="421"/>
      <c r="F2553" s="421"/>
      <c r="G2553" s="421"/>
      <c r="H2553" s="421"/>
      <c r="I2553" s="421"/>
      <c r="J2553" s="421"/>
      <c r="K2553" s="421"/>
      <c r="L2553" s="421"/>
      <c r="M2553" s="423"/>
      <c r="N2553" s="340">
        <f>IF(C2553&gt;A_Stammdaten!$B$12,0,SUM(E2553,F2553,H2553,J2553:K2553)-SUM(G2553,I2553,L2553:M2553))</f>
        <v>0</v>
      </c>
      <c r="O2553" s="421"/>
      <c r="P2553" s="421"/>
      <c r="Q2553" s="421"/>
      <c r="R2553" s="421"/>
      <c r="S2553" s="108">
        <f t="shared" si="288"/>
        <v>0</v>
      </c>
      <c r="T2553" s="341">
        <f>IF(ISBLANK($B2553),0,VLOOKUP($B2553,Listen!$A$2:$C$45,2,FALSE))</f>
        <v>0</v>
      </c>
      <c r="U2553" s="341">
        <f>IF(ISBLANK($B2553),0,VLOOKUP($B2553,Listen!$A$2:$C$45,3,FALSE))</f>
        <v>0</v>
      </c>
      <c r="V2553" s="342">
        <f t="shared" si="286"/>
        <v>0</v>
      </c>
      <c r="W2553" s="342">
        <f t="shared" si="292"/>
        <v>0</v>
      </c>
      <c r="X2553" s="342">
        <f t="shared" si="292"/>
        <v>0</v>
      </c>
      <c r="Y2553" s="342">
        <f t="shared" si="292"/>
        <v>0</v>
      </c>
      <c r="Z2553" s="342">
        <f t="shared" si="292"/>
        <v>0</v>
      </c>
      <c r="AA2553" s="342">
        <f t="shared" si="292"/>
        <v>0</v>
      </c>
      <c r="AB2553" s="342">
        <f t="shared" si="292"/>
        <v>0</v>
      </c>
      <c r="AC2553" s="109">
        <f t="shared" si="289"/>
        <v>0</v>
      </c>
      <c r="AD2553" s="109">
        <f>IF(C2553=A_Stammdaten!$B$12,E_SAV!$S2553-E_SAV!$AE2553,HLOOKUP(A_Stammdaten!$B$12-1,$AF$4:$AL$4004,ROW(C2553)-3,FALSE)-$AE2553)</f>
        <v>0</v>
      </c>
      <c r="AE2553" s="109">
        <f>HLOOKUP(A_Stammdaten!$B$12,$AF$4:$AL$4004,ROW(C2553)-3,FALSE)</f>
        <v>0</v>
      </c>
      <c r="AF2553" s="109">
        <f t="shared" si="287"/>
        <v>0</v>
      </c>
      <c r="AG2553" s="109">
        <f t="shared" si="291"/>
        <v>0</v>
      </c>
      <c r="AH2553" s="109">
        <f t="shared" si="291"/>
        <v>0</v>
      </c>
      <c r="AI2553" s="109">
        <f t="shared" si="291"/>
        <v>0</v>
      </c>
      <c r="AJ2553" s="109">
        <f t="shared" si="290"/>
        <v>0</v>
      </c>
      <c r="AK2553" s="109">
        <f t="shared" si="290"/>
        <v>0</v>
      </c>
      <c r="AL2553" s="109">
        <f t="shared" si="290"/>
        <v>0</v>
      </c>
    </row>
    <row r="2554" spans="1:38" x14ac:dyDescent="0.3">
      <c r="A2554" s="421"/>
      <c r="B2554" s="421"/>
      <c r="C2554" s="422"/>
      <c r="D2554" s="423"/>
      <c r="E2554" s="421"/>
      <c r="F2554" s="421"/>
      <c r="G2554" s="421"/>
      <c r="H2554" s="421"/>
      <c r="I2554" s="421"/>
      <c r="J2554" s="421"/>
      <c r="K2554" s="421"/>
      <c r="L2554" s="421"/>
      <c r="M2554" s="423"/>
      <c r="N2554" s="340">
        <f>IF(C2554&gt;A_Stammdaten!$B$12,0,SUM(E2554,F2554,H2554,J2554:K2554)-SUM(G2554,I2554,L2554:M2554))</f>
        <v>0</v>
      </c>
      <c r="O2554" s="421"/>
      <c r="P2554" s="421"/>
      <c r="Q2554" s="421"/>
      <c r="R2554" s="421"/>
      <c r="S2554" s="108">
        <f t="shared" si="288"/>
        <v>0</v>
      </c>
      <c r="T2554" s="341">
        <f>IF(ISBLANK($B2554),0,VLOOKUP($B2554,Listen!$A$2:$C$45,2,FALSE))</f>
        <v>0</v>
      </c>
      <c r="U2554" s="341">
        <f>IF(ISBLANK($B2554),0,VLOOKUP($B2554,Listen!$A$2:$C$45,3,FALSE))</f>
        <v>0</v>
      </c>
      <c r="V2554" s="342">
        <f t="shared" si="286"/>
        <v>0</v>
      </c>
      <c r="W2554" s="342">
        <f t="shared" si="292"/>
        <v>0</v>
      </c>
      <c r="X2554" s="342">
        <f t="shared" si="292"/>
        <v>0</v>
      </c>
      <c r="Y2554" s="342">
        <f t="shared" si="292"/>
        <v>0</v>
      </c>
      <c r="Z2554" s="342">
        <f t="shared" si="292"/>
        <v>0</v>
      </c>
      <c r="AA2554" s="342">
        <f t="shared" si="292"/>
        <v>0</v>
      </c>
      <c r="AB2554" s="342">
        <f t="shared" si="292"/>
        <v>0</v>
      </c>
      <c r="AC2554" s="109">
        <f t="shared" si="289"/>
        <v>0</v>
      </c>
      <c r="AD2554" s="109">
        <f>IF(C2554=A_Stammdaten!$B$12,E_SAV!$S2554-E_SAV!$AE2554,HLOOKUP(A_Stammdaten!$B$12-1,$AF$4:$AL$4004,ROW(C2554)-3,FALSE)-$AE2554)</f>
        <v>0</v>
      </c>
      <c r="AE2554" s="109">
        <f>HLOOKUP(A_Stammdaten!$B$12,$AF$4:$AL$4004,ROW(C2554)-3,FALSE)</f>
        <v>0</v>
      </c>
      <c r="AF2554" s="109">
        <f t="shared" si="287"/>
        <v>0</v>
      </c>
      <c r="AG2554" s="109">
        <f t="shared" si="291"/>
        <v>0</v>
      </c>
      <c r="AH2554" s="109">
        <f t="shared" si="291"/>
        <v>0</v>
      </c>
      <c r="AI2554" s="109">
        <f t="shared" si="291"/>
        <v>0</v>
      </c>
      <c r="AJ2554" s="109">
        <f t="shared" si="290"/>
        <v>0</v>
      </c>
      <c r="AK2554" s="109">
        <f t="shared" si="290"/>
        <v>0</v>
      </c>
      <c r="AL2554" s="109">
        <f t="shared" si="290"/>
        <v>0</v>
      </c>
    </row>
    <row r="2555" spans="1:38" x14ac:dyDescent="0.3">
      <c r="A2555" s="421"/>
      <c r="B2555" s="421"/>
      <c r="C2555" s="422"/>
      <c r="D2555" s="423"/>
      <c r="E2555" s="421"/>
      <c r="F2555" s="421"/>
      <c r="G2555" s="421"/>
      <c r="H2555" s="421"/>
      <c r="I2555" s="421"/>
      <c r="J2555" s="421"/>
      <c r="K2555" s="421"/>
      <c r="L2555" s="421"/>
      <c r="M2555" s="423"/>
      <c r="N2555" s="340">
        <f>IF(C2555&gt;A_Stammdaten!$B$12,0,SUM(E2555,F2555,H2555,J2555:K2555)-SUM(G2555,I2555,L2555:M2555))</f>
        <v>0</v>
      </c>
      <c r="O2555" s="421"/>
      <c r="P2555" s="421"/>
      <c r="Q2555" s="421"/>
      <c r="R2555" s="421"/>
      <c r="S2555" s="108">
        <f t="shared" si="288"/>
        <v>0</v>
      </c>
      <c r="T2555" s="341">
        <f>IF(ISBLANK($B2555),0,VLOOKUP($B2555,Listen!$A$2:$C$45,2,FALSE))</f>
        <v>0</v>
      </c>
      <c r="U2555" s="341">
        <f>IF(ISBLANK($B2555),0,VLOOKUP($B2555,Listen!$A$2:$C$45,3,FALSE))</f>
        <v>0</v>
      </c>
      <c r="V2555" s="342">
        <f t="shared" si="286"/>
        <v>0</v>
      </c>
      <c r="W2555" s="342">
        <f t="shared" si="292"/>
        <v>0</v>
      </c>
      <c r="X2555" s="342">
        <f t="shared" si="292"/>
        <v>0</v>
      </c>
      <c r="Y2555" s="342">
        <f t="shared" si="292"/>
        <v>0</v>
      </c>
      <c r="Z2555" s="342">
        <f t="shared" si="292"/>
        <v>0</v>
      </c>
      <c r="AA2555" s="342">
        <f t="shared" si="292"/>
        <v>0</v>
      </c>
      <c r="AB2555" s="342">
        <f t="shared" si="292"/>
        <v>0</v>
      </c>
      <c r="AC2555" s="109">
        <f t="shared" si="289"/>
        <v>0</v>
      </c>
      <c r="AD2555" s="109">
        <f>IF(C2555=A_Stammdaten!$B$12,E_SAV!$S2555-E_SAV!$AE2555,HLOOKUP(A_Stammdaten!$B$12-1,$AF$4:$AL$4004,ROW(C2555)-3,FALSE)-$AE2555)</f>
        <v>0</v>
      </c>
      <c r="AE2555" s="109">
        <f>HLOOKUP(A_Stammdaten!$B$12,$AF$4:$AL$4004,ROW(C2555)-3,FALSE)</f>
        <v>0</v>
      </c>
      <c r="AF2555" s="109">
        <f t="shared" si="287"/>
        <v>0</v>
      </c>
      <c r="AG2555" s="109">
        <f t="shared" si="291"/>
        <v>0</v>
      </c>
      <c r="AH2555" s="109">
        <f t="shared" si="291"/>
        <v>0</v>
      </c>
      <c r="AI2555" s="109">
        <f t="shared" si="291"/>
        <v>0</v>
      </c>
      <c r="AJ2555" s="109">
        <f t="shared" si="290"/>
        <v>0</v>
      </c>
      <c r="AK2555" s="109">
        <f t="shared" si="290"/>
        <v>0</v>
      </c>
      <c r="AL2555" s="109">
        <f t="shared" si="290"/>
        <v>0</v>
      </c>
    </row>
    <row r="2556" spans="1:38" x14ac:dyDescent="0.3">
      <c r="A2556" s="421"/>
      <c r="B2556" s="421"/>
      <c r="C2556" s="422"/>
      <c r="D2556" s="423"/>
      <c r="E2556" s="421"/>
      <c r="F2556" s="421"/>
      <c r="G2556" s="421"/>
      <c r="H2556" s="421"/>
      <c r="I2556" s="421"/>
      <c r="J2556" s="421"/>
      <c r="K2556" s="421"/>
      <c r="L2556" s="421"/>
      <c r="M2556" s="423"/>
      <c r="N2556" s="340">
        <f>IF(C2556&gt;A_Stammdaten!$B$12,0,SUM(E2556,F2556,H2556,J2556:K2556)-SUM(G2556,I2556,L2556:M2556))</f>
        <v>0</v>
      </c>
      <c r="O2556" s="421"/>
      <c r="P2556" s="421"/>
      <c r="Q2556" s="421"/>
      <c r="R2556" s="421"/>
      <c r="S2556" s="108">
        <f t="shared" si="288"/>
        <v>0</v>
      </c>
      <c r="T2556" s="341">
        <f>IF(ISBLANK($B2556),0,VLOOKUP($B2556,Listen!$A$2:$C$45,2,FALSE))</f>
        <v>0</v>
      </c>
      <c r="U2556" s="341">
        <f>IF(ISBLANK($B2556),0,VLOOKUP($B2556,Listen!$A$2:$C$45,3,FALSE))</f>
        <v>0</v>
      </c>
      <c r="V2556" s="342">
        <f t="shared" si="286"/>
        <v>0</v>
      </c>
      <c r="W2556" s="342">
        <f t="shared" si="292"/>
        <v>0</v>
      </c>
      <c r="X2556" s="342">
        <f t="shared" si="292"/>
        <v>0</v>
      </c>
      <c r="Y2556" s="342">
        <f t="shared" si="292"/>
        <v>0</v>
      </c>
      <c r="Z2556" s="342">
        <f t="shared" si="292"/>
        <v>0</v>
      </c>
      <c r="AA2556" s="342">
        <f t="shared" si="292"/>
        <v>0</v>
      </c>
      <c r="AB2556" s="342">
        <f t="shared" si="292"/>
        <v>0</v>
      </c>
      <c r="AC2556" s="109">
        <f t="shared" si="289"/>
        <v>0</v>
      </c>
      <c r="AD2556" s="109">
        <f>IF(C2556=A_Stammdaten!$B$12,E_SAV!$S2556-E_SAV!$AE2556,HLOOKUP(A_Stammdaten!$B$12-1,$AF$4:$AL$4004,ROW(C2556)-3,FALSE)-$AE2556)</f>
        <v>0</v>
      </c>
      <c r="AE2556" s="109">
        <f>HLOOKUP(A_Stammdaten!$B$12,$AF$4:$AL$4004,ROW(C2556)-3,FALSE)</f>
        <v>0</v>
      </c>
      <c r="AF2556" s="109">
        <f t="shared" si="287"/>
        <v>0</v>
      </c>
      <c r="AG2556" s="109">
        <f t="shared" si="291"/>
        <v>0</v>
      </c>
      <c r="AH2556" s="109">
        <f t="shared" si="291"/>
        <v>0</v>
      </c>
      <c r="AI2556" s="109">
        <f t="shared" si="291"/>
        <v>0</v>
      </c>
      <c r="AJ2556" s="109">
        <f t="shared" si="290"/>
        <v>0</v>
      </c>
      <c r="AK2556" s="109">
        <f t="shared" si="290"/>
        <v>0</v>
      </c>
      <c r="AL2556" s="109">
        <f t="shared" si="290"/>
        <v>0</v>
      </c>
    </row>
    <row r="2557" spans="1:38" x14ac:dyDescent="0.3">
      <c r="A2557" s="421"/>
      <c r="B2557" s="421"/>
      <c r="C2557" s="422"/>
      <c r="D2557" s="423"/>
      <c r="E2557" s="421"/>
      <c r="F2557" s="421"/>
      <c r="G2557" s="421"/>
      <c r="H2557" s="421"/>
      <c r="I2557" s="421"/>
      <c r="J2557" s="421"/>
      <c r="K2557" s="421"/>
      <c r="L2557" s="421"/>
      <c r="M2557" s="423"/>
      <c r="N2557" s="340">
        <f>IF(C2557&gt;A_Stammdaten!$B$12,0,SUM(E2557,F2557,H2557,J2557:K2557)-SUM(G2557,I2557,L2557:M2557))</f>
        <v>0</v>
      </c>
      <c r="O2557" s="421"/>
      <c r="P2557" s="421"/>
      <c r="Q2557" s="421"/>
      <c r="R2557" s="421"/>
      <c r="S2557" s="108">
        <f t="shared" si="288"/>
        <v>0</v>
      </c>
      <c r="T2557" s="341">
        <f>IF(ISBLANK($B2557),0,VLOOKUP($B2557,Listen!$A$2:$C$45,2,FALSE))</f>
        <v>0</v>
      </c>
      <c r="U2557" s="341">
        <f>IF(ISBLANK($B2557),0,VLOOKUP($B2557,Listen!$A$2:$C$45,3,FALSE))</f>
        <v>0</v>
      </c>
      <c r="V2557" s="342">
        <f t="shared" si="286"/>
        <v>0</v>
      </c>
      <c r="W2557" s="342">
        <f t="shared" si="292"/>
        <v>0</v>
      </c>
      <c r="X2557" s="342">
        <f t="shared" si="292"/>
        <v>0</v>
      </c>
      <c r="Y2557" s="342">
        <f t="shared" si="292"/>
        <v>0</v>
      </c>
      <c r="Z2557" s="342">
        <f t="shared" si="292"/>
        <v>0</v>
      </c>
      <c r="AA2557" s="342">
        <f t="shared" si="292"/>
        <v>0</v>
      </c>
      <c r="AB2557" s="342">
        <f t="shared" si="292"/>
        <v>0</v>
      </c>
      <c r="AC2557" s="109">
        <f t="shared" si="289"/>
        <v>0</v>
      </c>
      <c r="AD2557" s="109">
        <f>IF(C2557=A_Stammdaten!$B$12,E_SAV!$S2557-E_SAV!$AE2557,HLOOKUP(A_Stammdaten!$B$12-1,$AF$4:$AL$4004,ROW(C2557)-3,FALSE)-$AE2557)</f>
        <v>0</v>
      </c>
      <c r="AE2557" s="109">
        <f>HLOOKUP(A_Stammdaten!$B$12,$AF$4:$AL$4004,ROW(C2557)-3,FALSE)</f>
        <v>0</v>
      </c>
      <c r="AF2557" s="109">
        <f t="shared" si="287"/>
        <v>0</v>
      </c>
      <c r="AG2557" s="109">
        <f t="shared" si="291"/>
        <v>0</v>
      </c>
      <c r="AH2557" s="109">
        <f t="shared" si="291"/>
        <v>0</v>
      </c>
      <c r="AI2557" s="109">
        <f t="shared" si="291"/>
        <v>0</v>
      </c>
      <c r="AJ2557" s="109">
        <f t="shared" si="290"/>
        <v>0</v>
      </c>
      <c r="AK2557" s="109">
        <f t="shared" si="290"/>
        <v>0</v>
      </c>
      <c r="AL2557" s="109">
        <f t="shared" si="290"/>
        <v>0</v>
      </c>
    </row>
    <row r="2558" spans="1:38" x14ac:dyDescent="0.3">
      <c r="A2558" s="421"/>
      <c r="B2558" s="421"/>
      <c r="C2558" s="422"/>
      <c r="D2558" s="423"/>
      <c r="E2558" s="421"/>
      <c r="F2558" s="421"/>
      <c r="G2558" s="421"/>
      <c r="H2558" s="421"/>
      <c r="I2558" s="421"/>
      <c r="J2558" s="421"/>
      <c r="K2558" s="421"/>
      <c r="L2558" s="421"/>
      <c r="M2558" s="423"/>
      <c r="N2558" s="340">
        <f>IF(C2558&gt;A_Stammdaten!$B$12,0,SUM(E2558,F2558,H2558,J2558:K2558)-SUM(G2558,I2558,L2558:M2558))</f>
        <v>0</v>
      </c>
      <c r="O2558" s="421"/>
      <c r="P2558" s="421"/>
      <c r="Q2558" s="421"/>
      <c r="R2558" s="421"/>
      <c r="S2558" s="108">
        <f t="shared" si="288"/>
        <v>0</v>
      </c>
      <c r="T2558" s="341">
        <f>IF(ISBLANK($B2558),0,VLOOKUP($B2558,Listen!$A$2:$C$45,2,FALSE))</f>
        <v>0</v>
      </c>
      <c r="U2558" s="341">
        <f>IF(ISBLANK($B2558),0,VLOOKUP($B2558,Listen!$A$2:$C$45,3,FALSE))</f>
        <v>0</v>
      </c>
      <c r="V2558" s="342">
        <f t="shared" si="286"/>
        <v>0</v>
      </c>
      <c r="W2558" s="342">
        <f t="shared" si="292"/>
        <v>0</v>
      </c>
      <c r="X2558" s="342">
        <f t="shared" si="292"/>
        <v>0</v>
      </c>
      <c r="Y2558" s="342">
        <f t="shared" si="292"/>
        <v>0</v>
      </c>
      <c r="Z2558" s="342">
        <f t="shared" si="292"/>
        <v>0</v>
      </c>
      <c r="AA2558" s="342">
        <f t="shared" si="292"/>
        <v>0</v>
      </c>
      <c r="AB2558" s="342">
        <f t="shared" si="292"/>
        <v>0</v>
      </c>
      <c r="AC2558" s="109">
        <f t="shared" si="289"/>
        <v>0</v>
      </c>
      <c r="AD2558" s="109">
        <f>IF(C2558=A_Stammdaten!$B$12,E_SAV!$S2558-E_SAV!$AE2558,HLOOKUP(A_Stammdaten!$B$12-1,$AF$4:$AL$4004,ROW(C2558)-3,FALSE)-$AE2558)</f>
        <v>0</v>
      </c>
      <c r="AE2558" s="109">
        <f>HLOOKUP(A_Stammdaten!$B$12,$AF$4:$AL$4004,ROW(C2558)-3,FALSE)</f>
        <v>0</v>
      </c>
      <c r="AF2558" s="109">
        <f t="shared" si="287"/>
        <v>0</v>
      </c>
      <c r="AG2558" s="109">
        <f t="shared" si="291"/>
        <v>0</v>
      </c>
      <c r="AH2558" s="109">
        <f t="shared" si="291"/>
        <v>0</v>
      </c>
      <c r="AI2558" s="109">
        <f t="shared" si="291"/>
        <v>0</v>
      </c>
      <c r="AJ2558" s="109">
        <f t="shared" si="290"/>
        <v>0</v>
      </c>
      <c r="AK2558" s="109">
        <f t="shared" si="290"/>
        <v>0</v>
      </c>
      <c r="AL2558" s="109">
        <f t="shared" si="290"/>
        <v>0</v>
      </c>
    </row>
    <row r="2559" spans="1:38" x14ac:dyDescent="0.3">
      <c r="A2559" s="421"/>
      <c r="B2559" s="421"/>
      <c r="C2559" s="422"/>
      <c r="D2559" s="423"/>
      <c r="E2559" s="421"/>
      <c r="F2559" s="421"/>
      <c r="G2559" s="421"/>
      <c r="H2559" s="421"/>
      <c r="I2559" s="421"/>
      <c r="J2559" s="421"/>
      <c r="K2559" s="421"/>
      <c r="L2559" s="421"/>
      <c r="M2559" s="423"/>
      <c r="N2559" s="340">
        <f>IF(C2559&gt;A_Stammdaten!$B$12,0,SUM(E2559,F2559,H2559,J2559:K2559)-SUM(G2559,I2559,L2559:M2559))</f>
        <v>0</v>
      </c>
      <c r="O2559" s="421"/>
      <c r="P2559" s="421"/>
      <c r="Q2559" s="421"/>
      <c r="R2559" s="421"/>
      <c r="S2559" s="108">
        <f t="shared" si="288"/>
        <v>0</v>
      </c>
      <c r="T2559" s="341">
        <f>IF(ISBLANK($B2559),0,VLOOKUP($B2559,Listen!$A$2:$C$45,2,FALSE))</f>
        <v>0</v>
      </c>
      <c r="U2559" s="341">
        <f>IF(ISBLANK($B2559),0,VLOOKUP($B2559,Listen!$A$2:$C$45,3,FALSE))</f>
        <v>0</v>
      </c>
      <c r="V2559" s="342">
        <f t="shared" si="286"/>
        <v>0</v>
      </c>
      <c r="W2559" s="342">
        <f t="shared" si="292"/>
        <v>0</v>
      </c>
      <c r="X2559" s="342">
        <f t="shared" si="292"/>
        <v>0</v>
      </c>
      <c r="Y2559" s="342">
        <f t="shared" ref="W2559:AB2601" si="293">$T2559</f>
        <v>0</v>
      </c>
      <c r="Z2559" s="342">
        <f t="shared" si="293"/>
        <v>0</v>
      </c>
      <c r="AA2559" s="342">
        <f t="shared" si="293"/>
        <v>0</v>
      </c>
      <c r="AB2559" s="342">
        <f t="shared" si="293"/>
        <v>0</v>
      </c>
      <c r="AC2559" s="109">
        <f t="shared" si="289"/>
        <v>0</v>
      </c>
      <c r="AD2559" s="109">
        <f>IF(C2559=A_Stammdaten!$B$12,E_SAV!$S2559-E_SAV!$AE2559,HLOOKUP(A_Stammdaten!$B$12-1,$AF$4:$AL$4004,ROW(C2559)-3,FALSE)-$AE2559)</f>
        <v>0</v>
      </c>
      <c r="AE2559" s="109">
        <f>HLOOKUP(A_Stammdaten!$B$12,$AF$4:$AL$4004,ROW(C2559)-3,FALSE)</f>
        <v>0</v>
      </c>
      <c r="AF2559" s="109">
        <f t="shared" si="287"/>
        <v>0</v>
      </c>
      <c r="AG2559" s="109">
        <f t="shared" si="291"/>
        <v>0</v>
      </c>
      <c r="AH2559" s="109">
        <f t="shared" si="291"/>
        <v>0</v>
      </c>
      <c r="AI2559" s="109">
        <f t="shared" si="291"/>
        <v>0</v>
      </c>
      <c r="AJ2559" s="109">
        <f t="shared" si="290"/>
        <v>0</v>
      </c>
      <c r="AK2559" s="109">
        <f t="shared" si="290"/>
        <v>0</v>
      </c>
      <c r="AL2559" s="109">
        <f t="shared" si="290"/>
        <v>0</v>
      </c>
    </row>
    <row r="2560" spans="1:38" x14ac:dyDescent="0.3">
      <c r="A2560" s="421"/>
      <c r="B2560" s="421"/>
      <c r="C2560" s="422"/>
      <c r="D2560" s="423"/>
      <c r="E2560" s="421"/>
      <c r="F2560" s="421"/>
      <c r="G2560" s="421"/>
      <c r="H2560" s="421"/>
      <c r="I2560" s="421"/>
      <c r="J2560" s="421"/>
      <c r="K2560" s="421"/>
      <c r="L2560" s="421"/>
      <c r="M2560" s="423"/>
      <c r="N2560" s="340">
        <f>IF(C2560&gt;A_Stammdaten!$B$12,0,SUM(E2560,F2560,H2560,J2560:K2560)-SUM(G2560,I2560,L2560:M2560))</f>
        <v>0</v>
      </c>
      <c r="O2560" s="421"/>
      <c r="P2560" s="421"/>
      <c r="Q2560" s="421"/>
      <c r="R2560" s="421"/>
      <c r="S2560" s="108">
        <f t="shared" si="288"/>
        <v>0</v>
      </c>
      <c r="T2560" s="341">
        <f>IF(ISBLANK($B2560),0,VLOOKUP($B2560,Listen!$A$2:$C$45,2,FALSE))</f>
        <v>0</v>
      </c>
      <c r="U2560" s="341">
        <f>IF(ISBLANK($B2560),0,VLOOKUP($B2560,Listen!$A$2:$C$45,3,FALSE))</f>
        <v>0</v>
      </c>
      <c r="V2560" s="342">
        <f t="shared" si="286"/>
        <v>0</v>
      </c>
      <c r="W2560" s="342">
        <f t="shared" si="293"/>
        <v>0</v>
      </c>
      <c r="X2560" s="342">
        <f t="shared" si="293"/>
        <v>0</v>
      </c>
      <c r="Y2560" s="342">
        <f t="shared" si="293"/>
        <v>0</v>
      </c>
      <c r="Z2560" s="342">
        <f t="shared" si="293"/>
        <v>0</v>
      </c>
      <c r="AA2560" s="342">
        <f t="shared" si="293"/>
        <v>0</v>
      </c>
      <c r="AB2560" s="342">
        <f t="shared" si="293"/>
        <v>0</v>
      </c>
      <c r="AC2560" s="109">
        <f t="shared" si="289"/>
        <v>0</v>
      </c>
      <c r="AD2560" s="109">
        <f>IF(C2560=A_Stammdaten!$B$12,E_SAV!$S2560-E_SAV!$AE2560,HLOOKUP(A_Stammdaten!$B$12-1,$AF$4:$AL$4004,ROW(C2560)-3,FALSE)-$AE2560)</f>
        <v>0</v>
      </c>
      <c r="AE2560" s="109">
        <f>HLOOKUP(A_Stammdaten!$B$12,$AF$4:$AL$4004,ROW(C2560)-3,FALSE)</f>
        <v>0</v>
      </c>
      <c r="AF2560" s="109">
        <f t="shared" si="287"/>
        <v>0</v>
      </c>
      <c r="AG2560" s="109">
        <f t="shared" si="291"/>
        <v>0</v>
      </c>
      <c r="AH2560" s="109">
        <f t="shared" si="291"/>
        <v>0</v>
      </c>
      <c r="AI2560" s="109">
        <f t="shared" si="291"/>
        <v>0</v>
      </c>
      <c r="AJ2560" s="109">
        <f t="shared" si="290"/>
        <v>0</v>
      </c>
      <c r="AK2560" s="109">
        <f t="shared" si="290"/>
        <v>0</v>
      </c>
      <c r="AL2560" s="109">
        <f t="shared" si="290"/>
        <v>0</v>
      </c>
    </row>
    <row r="2561" spans="1:38" x14ac:dyDescent="0.3">
      <c r="A2561" s="421"/>
      <c r="B2561" s="421"/>
      <c r="C2561" s="422"/>
      <c r="D2561" s="423"/>
      <c r="E2561" s="421"/>
      <c r="F2561" s="421"/>
      <c r="G2561" s="421"/>
      <c r="H2561" s="421"/>
      <c r="I2561" s="421"/>
      <c r="J2561" s="421"/>
      <c r="K2561" s="421"/>
      <c r="L2561" s="421"/>
      <c r="M2561" s="423"/>
      <c r="N2561" s="340">
        <f>IF(C2561&gt;A_Stammdaten!$B$12,0,SUM(E2561,F2561,H2561,J2561:K2561)-SUM(G2561,I2561,L2561:M2561))</f>
        <v>0</v>
      </c>
      <c r="O2561" s="421"/>
      <c r="P2561" s="421"/>
      <c r="Q2561" s="421"/>
      <c r="R2561" s="421"/>
      <c r="S2561" s="108">
        <f t="shared" si="288"/>
        <v>0</v>
      </c>
      <c r="T2561" s="341">
        <f>IF(ISBLANK($B2561),0,VLOOKUP($B2561,Listen!$A$2:$C$45,2,FALSE))</f>
        <v>0</v>
      </c>
      <c r="U2561" s="341">
        <f>IF(ISBLANK($B2561),0,VLOOKUP($B2561,Listen!$A$2:$C$45,3,FALSE))</f>
        <v>0</v>
      </c>
      <c r="V2561" s="342">
        <f t="shared" si="286"/>
        <v>0</v>
      </c>
      <c r="W2561" s="342">
        <f t="shared" si="293"/>
        <v>0</v>
      </c>
      <c r="X2561" s="342">
        <f t="shared" si="293"/>
        <v>0</v>
      </c>
      <c r="Y2561" s="342">
        <f t="shared" si="293"/>
        <v>0</v>
      </c>
      <c r="Z2561" s="342">
        <f t="shared" si="293"/>
        <v>0</v>
      </c>
      <c r="AA2561" s="342">
        <f t="shared" si="293"/>
        <v>0</v>
      </c>
      <c r="AB2561" s="342">
        <f t="shared" si="293"/>
        <v>0</v>
      </c>
      <c r="AC2561" s="109">
        <f t="shared" si="289"/>
        <v>0</v>
      </c>
      <c r="AD2561" s="109">
        <f>IF(C2561=A_Stammdaten!$B$12,E_SAV!$S2561-E_SAV!$AE2561,HLOOKUP(A_Stammdaten!$B$12-1,$AF$4:$AL$4004,ROW(C2561)-3,FALSE)-$AE2561)</f>
        <v>0</v>
      </c>
      <c r="AE2561" s="109">
        <f>HLOOKUP(A_Stammdaten!$B$12,$AF$4:$AL$4004,ROW(C2561)-3,FALSE)</f>
        <v>0</v>
      </c>
      <c r="AF2561" s="109">
        <f t="shared" si="287"/>
        <v>0</v>
      </c>
      <c r="AG2561" s="109">
        <f t="shared" si="291"/>
        <v>0</v>
      </c>
      <c r="AH2561" s="109">
        <f t="shared" si="291"/>
        <v>0</v>
      </c>
      <c r="AI2561" s="109">
        <f t="shared" si="291"/>
        <v>0</v>
      </c>
      <c r="AJ2561" s="109">
        <f t="shared" si="290"/>
        <v>0</v>
      </c>
      <c r="AK2561" s="109">
        <f t="shared" si="290"/>
        <v>0</v>
      </c>
      <c r="AL2561" s="109">
        <f t="shared" si="290"/>
        <v>0</v>
      </c>
    </row>
    <row r="2562" spans="1:38" x14ac:dyDescent="0.3">
      <c r="A2562" s="421"/>
      <c r="B2562" s="421"/>
      <c r="C2562" s="422"/>
      <c r="D2562" s="423"/>
      <c r="E2562" s="421"/>
      <c r="F2562" s="421"/>
      <c r="G2562" s="421"/>
      <c r="H2562" s="421"/>
      <c r="I2562" s="421"/>
      <c r="J2562" s="421"/>
      <c r="K2562" s="421"/>
      <c r="L2562" s="421"/>
      <c r="M2562" s="423"/>
      <c r="N2562" s="340">
        <f>IF(C2562&gt;A_Stammdaten!$B$12,0,SUM(E2562,F2562,H2562,J2562:K2562)-SUM(G2562,I2562,L2562:M2562))</f>
        <v>0</v>
      </c>
      <c r="O2562" s="421"/>
      <c r="P2562" s="421"/>
      <c r="Q2562" s="421"/>
      <c r="R2562" s="421"/>
      <c r="S2562" s="108">
        <f t="shared" si="288"/>
        <v>0</v>
      </c>
      <c r="T2562" s="341">
        <f>IF(ISBLANK($B2562),0,VLOOKUP($B2562,Listen!$A$2:$C$45,2,FALSE))</f>
        <v>0</v>
      </c>
      <c r="U2562" s="341">
        <f>IF(ISBLANK($B2562),0,VLOOKUP($B2562,Listen!$A$2:$C$45,3,FALSE))</f>
        <v>0</v>
      </c>
      <c r="V2562" s="342">
        <f t="shared" ref="V2562:V2625" si="294">$T2562</f>
        <v>0</v>
      </c>
      <c r="W2562" s="342">
        <f t="shared" si="293"/>
        <v>0</v>
      </c>
      <c r="X2562" s="342">
        <f t="shared" si="293"/>
        <v>0</v>
      </c>
      <c r="Y2562" s="342">
        <f t="shared" si="293"/>
        <v>0</v>
      </c>
      <c r="Z2562" s="342">
        <f t="shared" si="293"/>
        <v>0</v>
      </c>
      <c r="AA2562" s="342">
        <f t="shared" si="293"/>
        <v>0</v>
      </c>
      <c r="AB2562" s="342">
        <f t="shared" si="293"/>
        <v>0</v>
      </c>
      <c r="AC2562" s="109">
        <f t="shared" si="289"/>
        <v>0</v>
      </c>
      <c r="AD2562" s="109">
        <f>IF(C2562=A_Stammdaten!$B$12,E_SAV!$S2562-E_SAV!$AE2562,HLOOKUP(A_Stammdaten!$B$12-1,$AF$4:$AL$4004,ROW(C2562)-3,FALSE)-$AE2562)</f>
        <v>0</v>
      </c>
      <c r="AE2562" s="109">
        <f>HLOOKUP(A_Stammdaten!$B$12,$AF$4:$AL$4004,ROW(C2562)-3,FALSE)</f>
        <v>0</v>
      </c>
      <c r="AF2562" s="109">
        <f t="shared" si="287"/>
        <v>0</v>
      </c>
      <c r="AG2562" s="109">
        <f t="shared" si="291"/>
        <v>0</v>
      </c>
      <c r="AH2562" s="109">
        <f t="shared" si="291"/>
        <v>0</v>
      </c>
      <c r="AI2562" s="109">
        <f t="shared" si="291"/>
        <v>0</v>
      </c>
      <c r="AJ2562" s="109">
        <f t="shared" si="290"/>
        <v>0</v>
      </c>
      <c r="AK2562" s="109">
        <f t="shared" si="290"/>
        <v>0</v>
      </c>
      <c r="AL2562" s="109">
        <f t="shared" si="290"/>
        <v>0</v>
      </c>
    </row>
    <row r="2563" spans="1:38" x14ac:dyDescent="0.3">
      <c r="A2563" s="421"/>
      <c r="B2563" s="421"/>
      <c r="C2563" s="422"/>
      <c r="D2563" s="423"/>
      <c r="E2563" s="421"/>
      <c r="F2563" s="421"/>
      <c r="G2563" s="421"/>
      <c r="H2563" s="421"/>
      <c r="I2563" s="421"/>
      <c r="J2563" s="421"/>
      <c r="K2563" s="421"/>
      <c r="L2563" s="421"/>
      <c r="M2563" s="423"/>
      <c r="N2563" s="340">
        <f>IF(C2563&gt;A_Stammdaten!$B$12,0,SUM(E2563,F2563,H2563,J2563:K2563)-SUM(G2563,I2563,L2563:M2563))</f>
        <v>0</v>
      </c>
      <c r="O2563" s="421"/>
      <c r="P2563" s="421"/>
      <c r="Q2563" s="421"/>
      <c r="R2563" s="421"/>
      <c r="S2563" s="108">
        <f t="shared" si="288"/>
        <v>0</v>
      </c>
      <c r="T2563" s="341">
        <f>IF(ISBLANK($B2563),0,VLOOKUP($B2563,Listen!$A$2:$C$45,2,FALSE))</f>
        <v>0</v>
      </c>
      <c r="U2563" s="341">
        <f>IF(ISBLANK($B2563),0,VLOOKUP($B2563,Listen!$A$2:$C$45,3,FALSE))</f>
        <v>0</v>
      </c>
      <c r="V2563" s="342">
        <f t="shared" si="294"/>
        <v>0</v>
      </c>
      <c r="W2563" s="342">
        <f t="shared" si="293"/>
        <v>0</v>
      </c>
      <c r="X2563" s="342">
        <f t="shared" si="293"/>
        <v>0</v>
      </c>
      <c r="Y2563" s="342">
        <f t="shared" si="293"/>
        <v>0</v>
      </c>
      <c r="Z2563" s="342">
        <f t="shared" si="293"/>
        <v>0</v>
      </c>
      <c r="AA2563" s="342">
        <f t="shared" si="293"/>
        <v>0</v>
      </c>
      <c r="AB2563" s="342">
        <f t="shared" si="293"/>
        <v>0</v>
      </c>
      <c r="AC2563" s="109">
        <f t="shared" si="289"/>
        <v>0</v>
      </c>
      <c r="AD2563" s="109">
        <f>IF(C2563=A_Stammdaten!$B$12,E_SAV!$S2563-E_SAV!$AE2563,HLOOKUP(A_Stammdaten!$B$12-1,$AF$4:$AL$4004,ROW(C2563)-3,FALSE)-$AE2563)</f>
        <v>0</v>
      </c>
      <c r="AE2563" s="109">
        <f>HLOOKUP(A_Stammdaten!$B$12,$AF$4:$AL$4004,ROW(C2563)-3,FALSE)</f>
        <v>0</v>
      </c>
      <c r="AF2563" s="109">
        <f t="shared" si="287"/>
        <v>0</v>
      </c>
      <c r="AG2563" s="109">
        <f t="shared" si="291"/>
        <v>0</v>
      </c>
      <c r="AH2563" s="109">
        <f t="shared" si="291"/>
        <v>0</v>
      </c>
      <c r="AI2563" s="109">
        <f t="shared" si="291"/>
        <v>0</v>
      </c>
      <c r="AJ2563" s="109">
        <f t="shared" si="290"/>
        <v>0</v>
      </c>
      <c r="AK2563" s="109">
        <f t="shared" si="290"/>
        <v>0</v>
      </c>
      <c r="AL2563" s="109">
        <f t="shared" si="290"/>
        <v>0</v>
      </c>
    </row>
    <row r="2564" spans="1:38" x14ac:dyDescent="0.3">
      <c r="A2564" s="421"/>
      <c r="B2564" s="421"/>
      <c r="C2564" s="422"/>
      <c r="D2564" s="423"/>
      <c r="E2564" s="421"/>
      <c r="F2564" s="421"/>
      <c r="G2564" s="421"/>
      <c r="H2564" s="421"/>
      <c r="I2564" s="421"/>
      <c r="J2564" s="421"/>
      <c r="K2564" s="421"/>
      <c r="L2564" s="421"/>
      <c r="M2564" s="423"/>
      <c r="N2564" s="340">
        <f>IF(C2564&gt;A_Stammdaten!$B$12,0,SUM(E2564,F2564,H2564,J2564:K2564)-SUM(G2564,I2564,L2564:M2564))</f>
        <v>0</v>
      </c>
      <c r="O2564" s="421"/>
      <c r="P2564" s="421"/>
      <c r="Q2564" s="421"/>
      <c r="R2564" s="421"/>
      <c r="S2564" s="108">
        <f t="shared" si="288"/>
        <v>0</v>
      </c>
      <c r="T2564" s="341">
        <f>IF(ISBLANK($B2564),0,VLOOKUP($B2564,Listen!$A$2:$C$45,2,FALSE))</f>
        <v>0</v>
      </c>
      <c r="U2564" s="341">
        <f>IF(ISBLANK($B2564),0,VLOOKUP($B2564,Listen!$A$2:$C$45,3,FALSE))</f>
        <v>0</v>
      </c>
      <c r="V2564" s="342">
        <f t="shared" si="294"/>
        <v>0</v>
      </c>
      <c r="W2564" s="342">
        <f t="shared" si="293"/>
        <v>0</v>
      </c>
      <c r="X2564" s="342">
        <f t="shared" si="293"/>
        <v>0</v>
      </c>
      <c r="Y2564" s="342">
        <f t="shared" si="293"/>
        <v>0</v>
      </c>
      <c r="Z2564" s="342">
        <f t="shared" si="293"/>
        <v>0</v>
      </c>
      <c r="AA2564" s="342">
        <f t="shared" si="293"/>
        <v>0</v>
      </c>
      <c r="AB2564" s="342">
        <f t="shared" si="293"/>
        <v>0</v>
      </c>
      <c r="AC2564" s="109">
        <f t="shared" si="289"/>
        <v>0</v>
      </c>
      <c r="AD2564" s="109">
        <f>IF(C2564=A_Stammdaten!$B$12,E_SAV!$S2564-E_SAV!$AE2564,HLOOKUP(A_Stammdaten!$B$12-1,$AF$4:$AL$4004,ROW(C2564)-3,FALSE)-$AE2564)</f>
        <v>0</v>
      </c>
      <c r="AE2564" s="109">
        <f>HLOOKUP(A_Stammdaten!$B$12,$AF$4:$AL$4004,ROW(C2564)-3,FALSE)</f>
        <v>0</v>
      </c>
      <c r="AF2564" s="109">
        <f t="shared" si="287"/>
        <v>0</v>
      </c>
      <c r="AG2564" s="109">
        <f t="shared" si="291"/>
        <v>0</v>
      </c>
      <c r="AH2564" s="109">
        <f t="shared" si="291"/>
        <v>0</v>
      </c>
      <c r="AI2564" s="109">
        <f t="shared" si="291"/>
        <v>0</v>
      </c>
      <c r="AJ2564" s="109">
        <f t="shared" si="290"/>
        <v>0</v>
      </c>
      <c r="AK2564" s="109">
        <f t="shared" si="290"/>
        <v>0</v>
      </c>
      <c r="AL2564" s="109">
        <f t="shared" si="290"/>
        <v>0</v>
      </c>
    </row>
    <row r="2565" spans="1:38" x14ac:dyDescent="0.3">
      <c r="A2565" s="421"/>
      <c r="B2565" s="421"/>
      <c r="C2565" s="422"/>
      <c r="D2565" s="423"/>
      <c r="E2565" s="421"/>
      <c r="F2565" s="421"/>
      <c r="G2565" s="421"/>
      <c r="H2565" s="421"/>
      <c r="I2565" s="421"/>
      <c r="J2565" s="421"/>
      <c r="K2565" s="421"/>
      <c r="L2565" s="421"/>
      <c r="M2565" s="423"/>
      <c r="N2565" s="340">
        <f>IF(C2565&gt;A_Stammdaten!$B$12,0,SUM(E2565,F2565,H2565,J2565:K2565)-SUM(G2565,I2565,L2565:M2565))</f>
        <v>0</v>
      </c>
      <c r="O2565" s="421"/>
      <c r="P2565" s="421"/>
      <c r="Q2565" s="421"/>
      <c r="R2565" s="421"/>
      <c r="S2565" s="108">
        <f t="shared" si="288"/>
        <v>0</v>
      </c>
      <c r="T2565" s="341">
        <f>IF(ISBLANK($B2565),0,VLOOKUP($B2565,Listen!$A$2:$C$45,2,FALSE))</f>
        <v>0</v>
      </c>
      <c r="U2565" s="341">
        <f>IF(ISBLANK($B2565),0,VLOOKUP($B2565,Listen!$A$2:$C$45,3,FALSE))</f>
        <v>0</v>
      </c>
      <c r="V2565" s="342">
        <f t="shared" si="294"/>
        <v>0</v>
      </c>
      <c r="W2565" s="342">
        <f t="shared" si="293"/>
        <v>0</v>
      </c>
      <c r="X2565" s="342">
        <f t="shared" si="293"/>
        <v>0</v>
      </c>
      <c r="Y2565" s="342">
        <f t="shared" si="293"/>
        <v>0</v>
      </c>
      <c r="Z2565" s="342">
        <f t="shared" si="293"/>
        <v>0</v>
      </c>
      <c r="AA2565" s="342">
        <f t="shared" si="293"/>
        <v>0</v>
      </c>
      <c r="AB2565" s="342">
        <f t="shared" si="293"/>
        <v>0</v>
      </c>
      <c r="AC2565" s="109">
        <f t="shared" si="289"/>
        <v>0</v>
      </c>
      <c r="AD2565" s="109">
        <f>IF(C2565=A_Stammdaten!$B$12,E_SAV!$S2565-E_SAV!$AE2565,HLOOKUP(A_Stammdaten!$B$12-1,$AF$4:$AL$4004,ROW(C2565)-3,FALSE)-$AE2565)</f>
        <v>0</v>
      </c>
      <c r="AE2565" s="109">
        <f>HLOOKUP(A_Stammdaten!$B$12,$AF$4:$AL$4004,ROW(C2565)-3,FALSE)</f>
        <v>0</v>
      </c>
      <c r="AF2565" s="109">
        <f t="shared" ref="AF2565:AF2628" si="295">IF(OR($C2565=0,$S2565=0),0,IF($C2565&lt;=AF$4,$S2565-$S2565/V2565*(AF$4-$C2565+1),0))</f>
        <v>0</v>
      </c>
      <c r="AG2565" s="109">
        <f t="shared" si="291"/>
        <v>0</v>
      </c>
      <c r="AH2565" s="109">
        <f t="shared" si="291"/>
        <v>0</v>
      </c>
      <c r="AI2565" s="109">
        <f t="shared" si="291"/>
        <v>0</v>
      </c>
      <c r="AJ2565" s="109">
        <f t="shared" si="290"/>
        <v>0</v>
      </c>
      <c r="AK2565" s="109">
        <f t="shared" si="290"/>
        <v>0</v>
      </c>
      <c r="AL2565" s="109">
        <f t="shared" si="290"/>
        <v>0</v>
      </c>
    </row>
    <row r="2566" spans="1:38" x14ac:dyDescent="0.3">
      <c r="A2566" s="421"/>
      <c r="B2566" s="421"/>
      <c r="C2566" s="422"/>
      <c r="D2566" s="423"/>
      <c r="E2566" s="421"/>
      <c r="F2566" s="421"/>
      <c r="G2566" s="421"/>
      <c r="H2566" s="421"/>
      <c r="I2566" s="421"/>
      <c r="J2566" s="421"/>
      <c r="K2566" s="421"/>
      <c r="L2566" s="421"/>
      <c r="M2566" s="423"/>
      <c r="N2566" s="340">
        <f>IF(C2566&gt;A_Stammdaten!$B$12,0,SUM(E2566,F2566,H2566,J2566:K2566)-SUM(G2566,I2566,L2566:M2566))</f>
        <v>0</v>
      </c>
      <c r="O2566" s="421"/>
      <c r="P2566" s="421"/>
      <c r="Q2566" s="421"/>
      <c r="R2566" s="421"/>
      <c r="S2566" s="108">
        <f t="shared" ref="S2566:S2629" si="296">N2566-SUM(O2566:R2566)</f>
        <v>0</v>
      </c>
      <c r="T2566" s="341">
        <f>IF(ISBLANK($B2566),0,VLOOKUP($B2566,Listen!$A$2:$C$45,2,FALSE))</f>
        <v>0</v>
      </c>
      <c r="U2566" s="341">
        <f>IF(ISBLANK($B2566),0,VLOOKUP($B2566,Listen!$A$2:$C$45,3,FALSE))</f>
        <v>0</v>
      </c>
      <c r="V2566" s="342">
        <f t="shared" si="294"/>
        <v>0</v>
      </c>
      <c r="W2566" s="342">
        <f t="shared" si="293"/>
        <v>0</v>
      </c>
      <c r="X2566" s="342">
        <f t="shared" si="293"/>
        <v>0</v>
      </c>
      <c r="Y2566" s="342">
        <f t="shared" si="293"/>
        <v>0</v>
      </c>
      <c r="Z2566" s="342">
        <f t="shared" si="293"/>
        <v>0</v>
      </c>
      <c r="AA2566" s="342">
        <f t="shared" si="293"/>
        <v>0</v>
      </c>
      <c r="AB2566" s="342">
        <f t="shared" si="293"/>
        <v>0</v>
      </c>
      <c r="AC2566" s="109">
        <f t="shared" ref="AC2566:AC2629" si="297">AE2566+AD2566</f>
        <v>0</v>
      </c>
      <c r="AD2566" s="109">
        <f>IF(C2566=A_Stammdaten!$B$12,E_SAV!$S2566-E_SAV!$AE2566,HLOOKUP(A_Stammdaten!$B$12-1,$AF$4:$AL$4004,ROW(C2566)-3,FALSE)-$AE2566)</f>
        <v>0</v>
      </c>
      <c r="AE2566" s="109">
        <f>HLOOKUP(A_Stammdaten!$B$12,$AF$4:$AL$4004,ROW(C2566)-3,FALSE)</f>
        <v>0</v>
      </c>
      <c r="AF2566" s="109">
        <f t="shared" si="295"/>
        <v>0</v>
      </c>
      <c r="AG2566" s="109">
        <f t="shared" si="291"/>
        <v>0</v>
      </c>
      <c r="AH2566" s="109">
        <f t="shared" si="291"/>
        <v>0</v>
      </c>
      <c r="AI2566" s="109">
        <f t="shared" si="291"/>
        <v>0</v>
      </c>
      <c r="AJ2566" s="109">
        <f t="shared" si="290"/>
        <v>0</v>
      </c>
      <c r="AK2566" s="109">
        <f t="shared" si="290"/>
        <v>0</v>
      </c>
      <c r="AL2566" s="109">
        <f t="shared" si="290"/>
        <v>0</v>
      </c>
    </row>
    <row r="2567" spans="1:38" x14ac:dyDescent="0.3">
      <c r="A2567" s="421"/>
      <c r="B2567" s="421"/>
      <c r="C2567" s="422"/>
      <c r="D2567" s="423"/>
      <c r="E2567" s="421"/>
      <c r="F2567" s="421"/>
      <c r="G2567" s="421"/>
      <c r="H2567" s="421"/>
      <c r="I2567" s="421"/>
      <c r="J2567" s="421"/>
      <c r="K2567" s="421"/>
      <c r="L2567" s="421"/>
      <c r="M2567" s="423"/>
      <c r="N2567" s="340">
        <f>IF(C2567&gt;A_Stammdaten!$B$12,0,SUM(E2567,F2567,H2567,J2567:K2567)-SUM(G2567,I2567,L2567:M2567))</f>
        <v>0</v>
      </c>
      <c r="O2567" s="421"/>
      <c r="P2567" s="421"/>
      <c r="Q2567" s="421"/>
      <c r="R2567" s="421"/>
      <c r="S2567" s="108">
        <f t="shared" si="296"/>
        <v>0</v>
      </c>
      <c r="T2567" s="341">
        <f>IF(ISBLANK($B2567),0,VLOOKUP($B2567,Listen!$A$2:$C$45,2,FALSE))</f>
        <v>0</v>
      </c>
      <c r="U2567" s="341">
        <f>IF(ISBLANK($B2567),0,VLOOKUP($B2567,Listen!$A$2:$C$45,3,FALSE))</f>
        <v>0</v>
      </c>
      <c r="V2567" s="342">
        <f t="shared" si="294"/>
        <v>0</v>
      </c>
      <c r="W2567" s="342">
        <f t="shared" si="293"/>
        <v>0</v>
      </c>
      <c r="X2567" s="342">
        <f t="shared" si="293"/>
        <v>0</v>
      </c>
      <c r="Y2567" s="342">
        <f t="shared" si="293"/>
        <v>0</v>
      </c>
      <c r="Z2567" s="342">
        <f t="shared" si="293"/>
        <v>0</v>
      </c>
      <c r="AA2567" s="342">
        <f t="shared" si="293"/>
        <v>0</v>
      </c>
      <c r="AB2567" s="342">
        <f t="shared" si="293"/>
        <v>0</v>
      </c>
      <c r="AC2567" s="109">
        <f t="shared" si="297"/>
        <v>0</v>
      </c>
      <c r="AD2567" s="109">
        <f>IF(C2567=A_Stammdaten!$B$12,E_SAV!$S2567-E_SAV!$AE2567,HLOOKUP(A_Stammdaten!$B$12-1,$AF$4:$AL$4004,ROW(C2567)-3,FALSE)-$AE2567)</f>
        <v>0</v>
      </c>
      <c r="AE2567" s="109">
        <f>HLOOKUP(A_Stammdaten!$B$12,$AF$4:$AL$4004,ROW(C2567)-3,FALSE)</f>
        <v>0</v>
      </c>
      <c r="AF2567" s="109">
        <f t="shared" si="295"/>
        <v>0</v>
      </c>
      <c r="AG2567" s="109">
        <f t="shared" si="291"/>
        <v>0</v>
      </c>
      <c r="AH2567" s="109">
        <f t="shared" si="291"/>
        <v>0</v>
      </c>
      <c r="AI2567" s="109">
        <f t="shared" si="291"/>
        <v>0</v>
      </c>
      <c r="AJ2567" s="109">
        <f t="shared" si="290"/>
        <v>0</v>
      </c>
      <c r="AK2567" s="109">
        <f t="shared" si="290"/>
        <v>0</v>
      </c>
      <c r="AL2567" s="109">
        <f t="shared" si="290"/>
        <v>0</v>
      </c>
    </row>
    <row r="2568" spans="1:38" x14ac:dyDescent="0.3">
      <c r="A2568" s="421"/>
      <c r="B2568" s="421"/>
      <c r="C2568" s="422"/>
      <c r="D2568" s="423"/>
      <c r="E2568" s="421"/>
      <c r="F2568" s="421"/>
      <c r="G2568" s="421"/>
      <c r="H2568" s="421"/>
      <c r="I2568" s="421"/>
      <c r="J2568" s="421"/>
      <c r="K2568" s="421"/>
      <c r="L2568" s="421"/>
      <c r="M2568" s="423"/>
      <c r="N2568" s="340">
        <f>IF(C2568&gt;A_Stammdaten!$B$12,0,SUM(E2568,F2568,H2568,J2568:K2568)-SUM(G2568,I2568,L2568:M2568))</f>
        <v>0</v>
      </c>
      <c r="O2568" s="421"/>
      <c r="P2568" s="421"/>
      <c r="Q2568" s="421"/>
      <c r="R2568" s="421"/>
      <c r="S2568" s="108">
        <f t="shared" si="296"/>
        <v>0</v>
      </c>
      <c r="T2568" s="341">
        <f>IF(ISBLANK($B2568),0,VLOOKUP($B2568,Listen!$A$2:$C$45,2,FALSE))</f>
        <v>0</v>
      </c>
      <c r="U2568" s="341">
        <f>IF(ISBLANK($B2568),0,VLOOKUP($B2568,Listen!$A$2:$C$45,3,FALSE))</f>
        <v>0</v>
      </c>
      <c r="V2568" s="342">
        <f t="shared" si="294"/>
        <v>0</v>
      </c>
      <c r="W2568" s="342">
        <f t="shared" si="293"/>
        <v>0</v>
      </c>
      <c r="X2568" s="342">
        <f t="shared" si="293"/>
        <v>0</v>
      </c>
      <c r="Y2568" s="342">
        <f t="shared" si="293"/>
        <v>0</v>
      </c>
      <c r="Z2568" s="342">
        <f t="shared" si="293"/>
        <v>0</v>
      </c>
      <c r="AA2568" s="342">
        <f t="shared" si="293"/>
        <v>0</v>
      </c>
      <c r="AB2568" s="342">
        <f t="shared" si="293"/>
        <v>0</v>
      </c>
      <c r="AC2568" s="109">
        <f t="shared" si="297"/>
        <v>0</v>
      </c>
      <c r="AD2568" s="109">
        <f>IF(C2568=A_Stammdaten!$B$12,E_SAV!$S2568-E_SAV!$AE2568,HLOOKUP(A_Stammdaten!$B$12-1,$AF$4:$AL$4004,ROW(C2568)-3,FALSE)-$AE2568)</f>
        <v>0</v>
      </c>
      <c r="AE2568" s="109">
        <f>HLOOKUP(A_Stammdaten!$B$12,$AF$4:$AL$4004,ROW(C2568)-3,FALSE)</f>
        <v>0</v>
      </c>
      <c r="AF2568" s="109">
        <f t="shared" si="295"/>
        <v>0</v>
      </c>
      <c r="AG2568" s="109">
        <f t="shared" si="291"/>
        <v>0</v>
      </c>
      <c r="AH2568" s="109">
        <f t="shared" si="291"/>
        <v>0</v>
      </c>
      <c r="AI2568" s="109">
        <f t="shared" si="291"/>
        <v>0</v>
      </c>
      <c r="AJ2568" s="109">
        <f t="shared" si="290"/>
        <v>0</v>
      </c>
      <c r="AK2568" s="109">
        <f t="shared" si="290"/>
        <v>0</v>
      </c>
      <c r="AL2568" s="109">
        <f t="shared" si="290"/>
        <v>0</v>
      </c>
    </row>
    <row r="2569" spans="1:38" x14ac:dyDescent="0.3">
      <c r="A2569" s="421"/>
      <c r="B2569" s="421"/>
      <c r="C2569" s="422"/>
      <c r="D2569" s="423"/>
      <c r="E2569" s="421"/>
      <c r="F2569" s="421"/>
      <c r="G2569" s="421"/>
      <c r="H2569" s="421"/>
      <c r="I2569" s="421"/>
      <c r="J2569" s="421"/>
      <c r="K2569" s="421"/>
      <c r="L2569" s="421"/>
      <c r="M2569" s="423"/>
      <c r="N2569" s="340">
        <f>IF(C2569&gt;A_Stammdaten!$B$12,0,SUM(E2569,F2569,H2569,J2569:K2569)-SUM(G2569,I2569,L2569:M2569))</f>
        <v>0</v>
      </c>
      <c r="O2569" s="421"/>
      <c r="P2569" s="421"/>
      <c r="Q2569" s="421"/>
      <c r="R2569" s="421"/>
      <c r="S2569" s="108">
        <f t="shared" si="296"/>
        <v>0</v>
      </c>
      <c r="T2569" s="341">
        <f>IF(ISBLANK($B2569),0,VLOOKUP($B2569,Listen!$A$2:$C$45,2,FALSE))</f>
        <v>0</v>
      </c>
      <c r="U2569" s="341">
        <f>IF(ISBLANK($B2569),0,VLOOKUP($B2569,Listen!$A$2:$C$45,3,FALSE))</f>
        <v>0</v>
      </c>
      <c r="V2569" s="342">
        <f t="shared" si="294"/>
        <v>0</v>
      </c>
      <c r="W2569" s="342">
        <f t="shared" si="293"/>
        <v>0</v>
      </c>
      <c r="X2569" s="342">
        <f t="shared" si="293"/>
        <v>0</v>
      </c>
      <c r="Y2569" s="342">
        <f t="shared" si="293"/>
        <v>0</v>
      </c>
      <c r="Z2569" s="342">
        <f t="shared" si="293"/>
        <v>0</v>
      </c>
      <c r="AA2569" s="342">
        <f t="shared" si="293"/>
        <v>0</v>
      </c>
      <c r="AB2569" s="342">
        <f t="shared" si="293"/>
        <v>0</v>
      </c>
      <c r="AC2569" s="109">
        <f t="shared" si="297"/>
        <v>0</v>
      </c>
      <c r="AD2569" s="109">
        <f>IF(C2569=A_Stammdaten!$B$12,E_SAV!$S2569-E_SAV!$AE2569,HLOOKUP(A_Stammdaten!$B$12-1,$AF$4:$AL$4004,ROW(C2569)-3,FALSE)-$AE2569)</f>
        <v>0</v>
      </c>
      <c r="AE2569" s="109">
        <f>HLOOKUP(A_Stammdaten!$B$12,$AF$4:$AL$4004,ROW(C2569)-3,FALSE)</f>
        <v>0</v>
      </c>
      <c r="AF2569" s="109">
        <f t="shared" si="295"/>
        <v>0</v>
      </c>
      <c r="AG2569" s="109">
        <f t="shared" si="291"/>
        <v>0</v>
      </c>
      <c r="AH2569" s="109">
        <f t="shared" si="291"/>
        <v>0</v>
      </c>
      <c r="AI2569" s="109">
        <f t="shared" si="291"/>
        <v>0</v>
      </c>
      <c r="AJ2569" s="109">
        <f t="shared" si="290"/>
        <v>0</v>
      </c>
      <c r="AK2569" s="109">
        <f t="shared" si="290"/>
        <v>0</v>
      </c>
      <c r="AL2569" s="109">
        <f t="shared" si="290"/>
        <v>0</v>
      </c>
    </row>
    <row r="2570" spans="1:38" x14ac:dyDescent="0.3">
      <c r="A2570" s="421"/>
      <c r="B2570" s="421"/>
      <c r="C2570" s="422"/>
      <c r="D2570" s="423"/>
      <c r="E2570" s="421"/>
      <c r="F2570" s="421"/>
      <c r="G2570" s="421"/>
      <c r="H2570" s="421"/>
      <c r="I2570" s="421"/>
      <c r="J2570" s="421"/>
      <c r="K2570" s="421"/>
      <c r="L2570" s="421"/>
      <c r="M2570" s="423"/>
      <c r="N2570" s="340">
        <f>IF(C2570&gt;A_Stammdaten!$B$12,0,SUM(E2570,F2570,H2570,J2570:K2570)-SUM(G2570,I2570,L2570:M2570))</f>
        <v>0</v>
      </c>
      <c r="O2570" s="421"/>
      <c r="P2570" s="421"/>
      <c r="Q2570" s="421"/>
      <c r="R2570" s="421"/>
      <c r="S2570" s="108">
        <f t="shared" si="296"/>
        <v>0</v>
      </c>
      <c r="T2570" s="341">
        <f>IF(ISBLANK($B2570),0,VLOOKUP($B2570,Listen!$A$2:$C$45,2,FALSE))</f>
        <v>0</v>
      </c>
      <c r="U2570" s="341">
        <f>IF(ISBLANK($B2570),0,VLOOKUP($B2570,Listen!$A$2:$C$45,3,FALSE))</f>
        <v>0</v>
      </c>
      <c r="V2570" s="342">
        <f t="shared" si="294"/>
        <v>0</v>
      </c>
      <c r="W2570" s="342">
        <f t="shared" si="293"/>
        <v>0</v>
      </c>
      <c r="X2570" s="342">
        <f t="shared" si="293"/>
        <v>0</v>
      </c>
      <c r="Y2570" s="342">
        <f t="shared" si="293"/>
        <v>0</v>
      </c>
      <c r="Z2570" s="342">
        <f t="shared" si="293"/>
        <v>0</v>
      </c>
      <c r="AA2570" s="342">
        <f t="shared" si="293"/>
        <v>0</v>
      </c>
      <c r="AB2570" s="342">
        <f t="shared" si="293"/>
        <v>0</v>
      </c>
      <c r="AC2570" s="109">
        <f t="shared" si="297"/>
        <v>0</v>
      </c>
      <c r="AD2570" s="109">
        <f>IF(C2570=A_Stammdaten!$B$12,E_SAV!$S2570-E_SAV!$AE2570,HLOOKUP(A_Stammdaten!$B$12-1,$AF$4:$AL$4004,ROW(C2570)-3,FALSE)-$AE2570)</f>
        <v>0</v>
      </c>
      <c r="AE2570" s="109">
        <f>HLOOKUP(A_Stammdaten!$B$12,$AF$4:$AL$4004,ROW(C2570)-3,FALSE)</f>
        <v>0</v>
      </c>
      <c r="AF2570" s="109">
        <f t="shared" si="295"/>
        <v>0</v>
      </c>
      <c r="AG2570" s="109">
        <f t="shared" si="291"/>
        <v>0</v>
      </c>
      <c r="AH2570" s="109">
        <f t="shared" si="291"/>
        <v>0</v>
      </c>
      <c r="AI2570" s="109">
        <f t="shared" si="291"/>
        <v>0</v>
      </c>
      <c r="AJ2570" s="109">
        <f t="shared" si="290"/>
        <v>0</v>
      </c>
      <c r="AK2570" s="109">
        <f t="shared" si="290"/>
        <v>0</v>
      </c>
      <c r="AL2570" s="109">
        <f t="shared" si="290"/>
        <v>0</v>
      </c>
    </row>
    <row r="2571" spans="1:38" x14ac:dyDescent="0.3">
      <c r="A2571" s="421"/>
      <c r="B2571" s="421"/>
      <c r="C2571" s="422"/>
      <c r="D2571" s="423"/>
      <c r="E2571" s="421"/>
      <c r="F2571" s="421"/>
      <c r="G2571" s="421"/>
      <c r="H2571" s="421"/>
      <c r="I2571" s="421"/>
      <c r="J2571" s="421"/>
      <c r="K2571" s="421"/>
      <c r="L2571" s="421"/>
      <c r="M2571" s="423"/>
      <c r="N2571" s="340">
        <f>IF(C2571&gt;A_Stammdaten!$B$12,0,SUM(E2571,F2571,H2571,J2571:K2571)-SUM(G2571,I2571,L2571:M2571))</f>
        <v>0</v>
      </c>
      <c r="O2571" s="421"/>
      <c r="P2571" s="421"/>
      <c r="Q2571" s="421"/>
      <c r="R2571" s="421"/>
      <c r="S2571" s="108">
        <f t="shared" si="296"/>
        <v>0</v>
      </c>
      <c r="T2571" s="341">
        <f>IF(ISBLANK($B2571),0,VLOOKUP($B2571,Listen!$A$2:$C$45,2,FALSE))</f>
        <v>0</v>
      </c>
      <c r="U2571" s="341">
        <f>IF(ISBLANK($B2571),0,VLOOKUP($B2571,Listen!$A$2:$C$45,3,FALSE))</f>
        <v>0</v>
      </c>
      <c r="V2571" s="342">
        <f t="shared" si="294"/>
        <v>0</v>
      </c>
      <c r="W2571" s="342">
        <f t="shared" si="293"/>
        <v>0</v>
      </c>
      <c r="X2571" s="342">
        <f t="shared" si="293"/>
        <v>0</v>
      </c>
      <c r="Y2571" s="342">
        <f t="shared" si="293"/>
        <v>0</v>
      </c>
      <c r="Z2571" s="342">
        <f t="shared" si="293"/>
        <v>0</v>
      </c>
      <c r="AA2571" s="342">
        <f t="shared" si="293"/>
        <v>0</v>
      </c>
      <c r="AB2571" s="342">
        <f t="shared" si="293"/>
        <v>0</v>
      </c>
      <c r="AC2571" s="109">
        <f t="shared" si="297"/>
        <v>0</v>
      </c>
      <c r="AD2571" s="109">
        <f>IF(C2571=A_Stammdaten!$B$12,E_SAV!$S2571-E_SAV!$AE2571,HLOOKUP(A_Stammdaten!$B$12-1,$AF$4:$AL$4004,ROW(C2571)-3,FALSE)-$AE2571)</f>
        <v>0</v>
      </c>
      <c r="AE2571" s="109">
        <f>HLOOKUP(A_Stammdaten!$B$12,$AF$4:$AL$4004,ROW(C2571)-3,FALSE)</f>
        <v>0</v>
      </c>
      <c r="AF2571" s="109">
        <f t="shared" si="295"/>
        <v>0</v>
      </c>
      <c r="AG2571" s="109">
        <f t="shared" si="291"/>
        <v>0</v>
      </c>
      <c r="AH2571" s="109">
        <f t="shared" si="291"/>
        <v>0</v>
      </c>
      <c r="AI2571" s="109">
        <f t="shared" si="291"/>
        <v>0</v>
      </c>
      <c r="AJ2571" s="109">
        <f t="shared" si="290"/>
        <v>0</v>
      </c>
      <c r="AK2571" s="109">
        <f t="shared" si="290"/>
        <v>0</v>
      </c>
      <c r="AL2571" s="109">
        <f t="shared" si="290"/>
        <v>0</v>
      </c>
    </row>
    <row r="2572" spans="1:38" x14ac:dyDescent="0.3">
      <c r="A2572" s="421"/>
      <c r="B2572" s="421"/>
      <c r="C2572" s="422"/>
      <c r="D2572" s="423"/>
      <c r="E2572" s="421"/>
      <c r="F2572" s="421"/>
      <c r="G2572" s="421"/>
      <c r="H2572" s="421"/>
      <c r="I2572" s="421"/>
      <c r="J2572" s="421"/>
      <c r="K2572" s="421"/>
      <c r="L2572" s="421"/>
      <c r="M2572" s="423"/>
      <c r="N2572" s="340">
        <f>IF(C2572&gt;A_Stammdaten!$B$12,0,SUM(E2572,F2572,H2572,J2572:K2572)-SUM(G2572,I2572,L2572:M2572))</f>
        <v>0</v>
      </c>
      <c r="O2572" s="421"/>
      <c r="P2572" s="421"/>
      <c r="Q2572" s="421"/>
      <c r="R2572" s="421"/>
      <c r="S2572" s="108">
        <f t="shared" si="296"/>
        <v>0</v>
      </c>
      <c r="T2572" s="341">
        <f>IF(ISBLANK($B2572),0,VLOOKUP($B2572,Listen!$A$2:$C$45,2,FALSE))</f>
        <v>0</v>
      </c>
      <c r="U2572" s="341">
        <f>IF(ISBLANK($B2572),0,VLOOKUP($B2572,Listen!$A$2:$C$45,3,FALSE))</f>
        <v>0</v>
      </c>
      <c r="V2572" s="342">
        <f t="shared" si="294"/>
        <v>0</v>
      </c>
      <c r="W2572" s="342">
        <f t="shared" si="293"/>
        <v>0</v>
      </c>
      <c r="X2572" s="342">
        <f t="shared" si="293"/>
        <v>0</v>
      </c>
      <c r="Y2572" s="342">
        <f t="shared" si="293"/>
        <v>0</v>
      </c>
      <c r="Z2572" s="342">
        <f t="shared" si="293"/>
        <v>0</v>
      </c>
      <c r="AA2572" s="342">
        <f t="shared" si="293"/>
        <v>0</v>
      </c>
      <c r="AB2572" s="342">
        <f t="shared" si="293"/>
        <v>0</v>
      </c>
      <c r="AC2572" s="109">
        <f t="shared" si="297"/>
        <v>0</v>
      </c>
      <c r="AD2572" s="109">
        <f>IF(C2572=A_Stammdaten!$B$12,E_SAV!$S2572-E_SAV!$AE2572,HLOOKUP(A_Stammdaten!$B$12-1,$AF$4:$AL$4004,ROW(C2572)-3,FALSE)-$AE2572)</f>
        <v>0</v>
      </c>
      <c r="AE2572" s="109">
        <f>HLOOKUP(A_Stammdaten!$B$12,$AF$4:$AL$4004,ROW(C2572)-3,FALSE)</f>
        <v>0</v>
      </c>
      <c r="AF2572" s="109">
        <f t="shared" si="295"/>
        <v>0</v>
      </c>
      <c r="AG2572" s="109">
        <f t="shared" si="291"/>
        <v>0</v>
      </c>
      <c r="AH2572" s="109">
        <f t="shared" si="291"/>
        <v>0</v>
      </c>
      <c r="AI2572" s="109">
        <f t="shared" si="291"/>
        <v>0</v>
      </c>
      <c r="AJ2572" s="109">
        <f t="shared" si="291"/>
        <v>0</v>
      </c>
      <c r="AK2572" s="109">
        <f t="shared" si="291"/>
        <v>0</v>
      </c>
      <c r="AL2572" s="109">
        <f t="shared" si="291"/>
        <v>0</v>
      </c>
    </row>
    <row r="2573" spans="1:38" x14ac:dyDescent="0.3">
      <c r="A2573" s="421"/>
      <c r="B2573" s="421"/>
      <c r="C2573" s="422"/>
      <c r="D2573" s="423"/>
      <c r="E2573" s="421"/>
      <c r="F2573" s="421"/>
      <c r="G2573" s="421"/>
      <c r="H2573" s="421"/>
      <c r="I2573" s="421"/>
      <c r="J2573" s="421"/>
      <c r="K2573" s="421"/>
      <c r="L2573" s="421"/>
      <c r="M2573" s="423"/>
      <c r="N2573" s="340">
        <f>IF(C2573&gt;A_Stammdaten!$B$12,0,SUM(E2573,F2573,H2573,J2573:K2573)-SUM(G2573,I2573,L2573:M2573))</f>
        <v>0</v>
      </c>
      <c r="O2573" s="421"/>
      <c r="P2573" s="421"/>
      <c r="Q2573" s="421"/>
      <c r="R2573" s="421"/>
      <c r="S2573" s="108">
        <f t="shared" si="296"/>
        <v>0</v>
      </c>
      <c r="T2573" s="341">
        <f>IF(ISBLANK($B2573),0,VLOOKUP($B2573,Listen!$A$2:$C$45,2,FALSE))</f>
        <v>0</v>
      </c>
      <c r="U2573" s="341">
        <f>IF(ISBLANK($B2573),0,VLOOKUP($B2573,Listen!$A$2:$C$45,3,FALSE))</f>
        <v>0</v>
      </c>
      <c r="V2573" s="342">
        <f t="shared" si="294"/>
        <v>0</v>
      </c>
      <c r="W2573" s="342">
        <f t="shared" si="293"/>
        <v>0</v>
      </c>
      <c r="X2573" s="342">
        <f t="shared" si="293"/>
        <v>0</v>
      </c>
      <c r="Y2573" s="342">
        <f t="shared" si="293"/>
        <v>0</v>
      </c>
      <c r="Z2573" s="342">
        <f t="shared" si="293"/>
        <v>0</v>
      </c>
      <c r="AA2573" s="342">
        <f t="shared" si="293"/>
        <v>0</v>
      </c>
      <c r="AB2573" s="342">
        <f t="shared" si="293"/>
        <v>0</v>
      </c>
      <c r="AC2573" s="109">
        <f t="shared" si="297"/>
        <v>0</v>
      </c>
      <c r="AD2573" s="109">
        <f>IF(C2573=A_Stammdaten!$B$12,E_SAV!$S2573-E_SAV!$AE2573,HLOOKUP(A_Stammdaten!$B$12-1,$AF$4:$AL$4004,ROW(C2573)-3,FALSE)-$AE2573)</f>
        <v>0</v>
      </c>
      <c r="AE2573" s="109">
        <f>HLOOKUP(A_Stammdaten!$B$12,$AF$4:$AL$4004,ROW(C2573)-3,FALSE)</f>
        <v>0</v>
      </c>
      <c r="AF2573" s="109">
        <f t="shared" si="295"/>
        <v>0</v>
      </c>
      <c r="AG2573" s="109">
        <f t="shared" ref="AG2573:AL2615" si="298">IF(OR($C2573=0,$S2573=0,W2573-(AG$4-$C2573)=0),0,IF($C2573&lt;AG$4,AF2573-AF2573/(W2573-(AG$4-$C2573)),IF($C2573=AG$4,$S2573-$S2573/W2573,0)))</f>
        <v>0</v>
      </c>
      <c r="AH2573" s="109">
        <f t="shared" si="298"/>
        <v>0</v>
      </c>
      <c r="AI2573" s="109">
        <f t="shared" si="298"/>
        <v>0</v>
      </c>
      <c r="AJ2573" s="109">
        <f t="shared" si="298"/>
        <v>0</v>
      </c>
      <c r="AK2573" s="109">
        <f t="shared" si="298"/>
        <v>0</v>
      </c>
      <c r="AL2573" s="109">
        <f t="shared" si="298"/>
        <v>0</v>
      </c>
    </row>
    <row r="2574" spans="1:38" x14ac:dyDescent="0.3">
      <c r="A2574" s="421"/>
      <c r="B2574" s="421"/>
      <c r="C2574" s="422"/>
      <c r="D2574" s="423"/>
      <c r="E2574" s="421"/>
      <c r="F2574" s="421"/>
      <c r="G2574" s="421"/>
      <c r="H2574" s="421"/>
      <c r="I2574" s="421"/>
      <c r="J2574" s="421"/>
      <c r="K2574" s="421"/>
      <c r="L2574" s="421"/>
      <c r="M2574" s="423"/>
      <c r="N2574" s="340">
        <f>IF(C2574&gt;A_Stammdaten!$B$12,0,SUM(E2574,F2574,H2574,J2574:K2574)-SUM(G2574,I2574,L2574:M2574))</f>
        <v>0</v>
      </c>
      <c r="O2574" s="421"/>
      <c r="P2574" s="421"/>
      <c r="Q2574" s="421"/>
      <c r="R2574" s="421"/>
      <c r="S2574" s="108">
        <f t="shared" si="296"/>
        <v>0</v>
      </c>
      <c r="T2574" s="341">
        <f>IF(ISBLANK($B2574),0,VLOOKUP($B2574,Listen!$A$2:$C$45,2,FALSE))</f>
        <v>0</v>
      </c>
      <c r="U2574" s="341">
        <f>IF(ISBLANK($B2574),0,VLOOKUP($B2574,Listen!$A$2:$C$45,3,FALSE))</f>
        <v>0</v>
      </c>
      <c r="V2574" s="342">
        <f t="shared" si="294"/>
        <v>0</v>
      </c>
      <c r="W2574" s="342">
        <f t="shared" si="293"/>
        <v>0</v>
      </c>
      <c r="X2574" s="342">
        <f t="shared" si="293"/>
        <v>0</v>
      </c>
      <c r="Y2574" s="342">
        <f t="shared" si="293"/>
        <v>0</v>
      </c>
      <c r="Z2574" s="342">
        <f t="shared" si="293"/>
        <v>0</v>
      </c>
      <c r="AA2574" s="342">
        <f t="shared" si="293"/>
        <v>0</v>
      </c>
      <c r="AB2574" s="342">
        <f t="shared" si="293"/>
        <v>0</v>
      </c>
      <c r="AC2574" s="109">
        <f t="shared" si="297"/>
        <v>0</v>
      </c>
      <c r="AD2574" s="109">
        <f>IF(C2574=A_Stammdaten!$B$12,E_SAV!$S2574-E_SAV!$AE2574,HLOOKUP(A_Stammdaten!$B$12-1,$AF$4:$AL$4004,ROW(C2574)-3,FALSE)-$AE2574)</f>
        <v>0</v>
      </c>
      <c r="AE2574" s="109">
        <f>HLOOKUP(A_Stammdaten!$B$12,$AF$4:$AL$4004,ROW(C2574)-3,FALSE)</f>
        <v>0</v>
      </c>
      <c r="AF2574" s="109">
        <f t="shared" si="295"/>
        <v>0</v>
      </c>
      <c r="AG2574" s="109">
        <f t="shared" si="298"/>
        <v>0</v>
      </c>
      <c r="AH2574" s="109">
        <f t="shared" si="298"/>
        <v>0</v>
      </c>
      <c r="AI2574" s="109">
        <f t="shared" si="298"/>
        <v>0</v>
      </c>
      <c r="AJ2574" s="109">
        <f t="shared" si="298"/>
        <v>0</v>
      </c>
      <c r="AK2574" s="109">
        <f t="shared" si="298"/>
        <v>0</v>
      </c>
      <c r="AL2574" s="109">
        <f t="shared" si="298"/>
        <v>0</v>
      </c>
    </row>
    <row r="2575" spans="1:38" x14ac:dyDescent="0.3">
      <c r="A2575" s="421"/>
      <c r="B2575" s="421"/>
      <c r="C2575" s="422"/>
      <c r="D2575" s="423"/>
      <c r="E2575" s="421"/>
      <c r="F2575" s="421"/>
      <c r="G2575" s="421"/>
      <c r="H2575" s="421"/>
      <c r="I2575" s="421"/>
      <c r="J2575" s="421"/>
      <c r="K2575" s="421"/>
      <c r="L2575" s="421"/>
      <c r="M2575" s="423"/>
      <c r="N2575" s="340">
        <f>IF(C2575&gt;A_Stammdaten!$B$12,0,SUM(E2575,F2575,H2575,J2575:K2575)-SUM(G2575,I2575,L2575:M2575))</f>
        <v>0</v>
      </c>
      <c r="O2575" s="421"/>
      <c r="P2575" s="421"/>
      <c r="Q2575" s="421"/>
      <c r="R2575" s="421"/>
      <c r="S2575" s="108">
        <f t="shared" si="296"/>
        <v>0</v>
      </c>
      <c r="T2575" s="341">
        <f>IF(ISBLANK($B2575),0,VLOOKUP($B2575,Listen!$A$2:$C$45,2,FALSE))</f>
        <v>0</v>
      </c>
      <c r="U2575" s="341">
        <f>IF(ISBLANK($B2575),0,VLOOKUP($B2575,Listen!$A$2:$C$45,3,FALSE))</f>
        <v>0</v>
      </c>
      <c r="V2575" s="342">
        <f t="shared" si="294"/>
        <v>0</v>
      </c>
      <c r="W2575" s="342">
        <f t="shared" si="293"/>
        <v>0</v>
      </c>
      <c r="X2575" s="342">
        <f t="shared" si="293"/>
        <v>0</v>
      </c>
      <c r="Y2575" s="342">
        <f t="shared" si="293"/>
        <v>0</v>
      </c>
      <c r="Z2575" s="342">
        <f t="shared" si="293"/>
        <v>0</v>
      </c>
      <c r="AA2575" s="342">
        <f t="shared" si="293"/>
        <v>0</v>
      </c>
      <c r="AB2575" s="342">
        <f t="shared" si="293"/>
        <v>0</v>
      </c>
      <c r="AC2575" s="109">
        <f t="shared" si="297"/>
        <v>0</v>
      </c>
      <c r="AD2575" s="109">
        <f>IF(C2575=A_Stammdaten!$B$12,E_SAV!$S2575-E_SAV!$AE2575,HLOOKUP(A_Stammdaten!$B$12-1,$AF$4:$AL$4004,ROW(C2575)-3,FALSE)-$AE2575)</f>
        <v>0</v>
      </c>
      <c r="AE2575" s="109">
        <f>HLOOKUP(A_Stammdaten!$B$12,$AF$4:$AL$4004,ROW(C2575)-3,FALSE)</f>
        <v>0</v>
      </c>
      <c r="AF2575" s="109">
        <f t="shared" si="295"/>
        <v>0</v>
      </c>
      <c r="AG2575" s="109">
        <f t="shared" si="298"/>
        <v>0</v>
      </c>
      <c r="AH2575" s="109">
        <f t="shared" si="298"/>
        <v>0</v>
      </c>
      <c r="AI2575" s="109">
        <f t="shared" si="298"/>
        <v>0</v>
      </c>
      <c r="AJ2575" s="109">
        <f t="shared" si="298"/>
        <v>0</v>
      </c>
      <c r="AK2575" s="109">
        <f t="shared" si="298"/>
        <v>0</v>
      </c>
      <c r="AL2575" s="109">
        <f t="shared" si="298"/>
        <v>0</v>
      </c>
    </row>
    <row r="2576" spans="1:38" x14ac:dyDescent="0.3">
      <c r="A2576" s="421"/>
      <c r="B2576" s="421"/>
      <c r="C2576" s="422"/>
      <c r="D2576" s="423"/>
      <c r="E2576" s="421"/>
      <c r="F2576" s="421"/>
      <c r="G2576" s="421"/>
      <c r="H2576" s="421"/>
      <c r="I2576" s="421"/>
      <c r="J2576" s="421"/>
      <c r="K2576" s="421"/>
      <c r="L2576" s="421"/>
      <c r="M2576" s="423"/>
      <c r="N2576" s="340">
        <f>IF(C2576&gt;A_Stammdaten!$B$12,0,SUM(E2576,F2576,H2576,J2576:K2576)-SUM(G2576,I2576,L2576:M2576))</f>
        <v>0</v>
      </c>
      <c r="O2576" s="421"/>
      <c r="P2576" s="421"/>
      <c r="Q2576" s="421"/>
      <c r="R2576" s="421"/>
      <c r="S2576" s="108">
        <f t="shared" si="296"/>
        <v>0</v>
      </c>
      <c r="T2576" s="341">
        <f>IF(ISBLANK($B2576),0,VLOOKUP($B2576,Listen!$A$2:$C$45,2,FALSE))</f>
        <v>0</v>
      </c>
      <c r="U2576" s="341">
        <f>IF(ISBLANK($B2576),0,VLOOKUP($B2576,Listen!$A$2:$C$45,3,FALSE))</f>
        <v>0</v>
      </c>
      <c r="V2576" s="342">
        <f t="shared" si="294"/>
        <v>0</v>
      </c>
      <c r="W2576" s="342">
        <f t="shared" si="293"/>
        <v>0</v>
      </c>
      <c r="X2576" s="342">
        <f t="shared" si="293"/>
        <v>0</v>
      </c>
      <c r="Y2576" s="342">
        <f t="shared" si="293"/>
        <v>0</v>
      </c>
      <c r="Z2576" s="342">
        <f t="shared" si="293"/>
        <v>0</v>
      </c>
      <c r="AA2576" s="342">
        <f t="shared" si="293"/>
        <v>0</v>
      </c>
      <c r="AB2576" s="342">
        <f t="shared" si="293"/>
        <v>0</v>
      </c>
      <c r="AC2576" s="109">
        <f t="shared" si="297"/>
        <v>0</v>
      </c>
      <c r="AD2576" s="109">
        <f>IF(C2576=A_Stammdaten!$B$12,E_SAV!$S2576-E_SAV!$AE2576,HLOOKUP(A_Stammdaten!$B$12-1,$AF$4:$AL$4004,ROW(C2576)-3,FALSE)-$AE2576)</f>
        <v>0</v>
      </c>
      <c r="AE2576" s="109">
        <f>HLOOKUP(A_Stammdaten!$B$12,$AF$4:$AL$4004,ROW(C2576)-3,FALSE)</f>
        <v>0</v>
      </c>
      <c r="AF2576" s="109">
        <f t="shared" si="295"/>
        <v>0</v>
      </c>
      <c r="AG2576" s="109">
        <f t="shared" si="298"/>
        <v>0</v>
      </c>
      <c r="AH2576" s="109">
        <f t="shared" si="298"/>
        <v>0</v>
      </c>
      <c r="AI2576" s="109">
        <f t="shared" si="298"/>
        <v>0</v>
      </c>
      <c r="AJ2576" s="109">
        <f t="shared" si="298"/>
        <v>0</v>
      </c>
      <c r="AK2576" s="109">
        <f t="shared" si="298"/>
        <v>0</v>
      </c>
      <c r="AL2576" s="109">
        <f t="shared" si="298"/>
        <v>0</v>
      </c>
    </row>
    <row r="2577" spans="1:38" x14ac:dyDescent="0.3">
      <c r="A2577" s="421"/>
      <c r="B2577" s="421"/>
      <c r="C2577" s="422"/>
      <c r="D2577" s="423"/>
      <c r="E2577" s="421"/>
      <c r="F2577" s="421"/>
      <c r="G2577" s="421"/>
      <c r="H2577" s="421"/>
      <c r="I2577" s="421"/>
      <c r="J2577" s="421"/>
      <c r="K2577" s="421"/>
      <c r="L2577" s="421"/>
      <c r="M2577" s="423"/>
      <c r="N2577" s="340">
        <f>IF(C2577&gt;A_Stammdaten!$B$12,0,SUM(E2577,F2577,H2577,J2577:K2577)-SUM(G2577,I2577,L2577:M2577))</f>
        <v>0</v>
      </c>
      <c r="O2577" s="421"/>
      <c r="P2577" s="421"/>
      <c r="Q2577" s="421"/>
      <c r="R2577" s="421"/>
      <c r="S2577" s="108">
        <f t="shared" si="296"/>
        <v>0</v>
      </c>
      <c r="T2577" s="341">
        <f>IF(ISBLANK($B2577),0,VLOOKUP($B2577,Listen!$A$2:$C$45,2,FALSE))</f>
        <v>0</v>
      </c>
      <c r="U2577" s="341">
        <f>IF(ISBLANK($B2577),0,VLOOKUP($B2577,Listen!$A$2:$C$45,3,FALSE))</f>
        <v>0</v>
      </c>
      <c r="V2577" s="342">
        <f t="shared" si="294"/>
        <v>0</v>
      </c>
      <c r="W2577" s="342">
        <f t="shared" si="293"/>
        <v>0</v>
      </c>
      <c r="X2577" s="342">
        <f t="shared" si="293"/>
        <v>0</v>
      </c>
      <c r="Y2577" s="342">
        <f t="shared" si="293"/>
        <v>0</v>
      </c>
      <c r="Z2577" s="342">
        <f t="shared" si="293"/>
        <v>0</v>
      </c>
      <c r="AA2577" s="342">
        <f t="shared" si="293"/>
        <v>0</v>
      </c>
      <c r="AB2577" s="342">
        <f t="shared" si="293"/>
        <v>0</v>
      </c>
      <c r="AC2577" s="109">
        <f t="shared" si="297"/>
        <v>0</v>
      </c>
      <c r="AD2577" s="109">
        <f>IF(C2577=A_Stammdaten!$B$12,E_SAV!$S2577-E_SAV!$AE2577,HLOOKUP(A_Stammdaten!$B$12-1,$AF$4:$AL$4004,ROW(C2577)-3,FALSE)-$AE2577)</f>
        <v>0</v>
      </c>
      <c r="AE2577" s="109">
        <f>HLOOKUP(A_Stammdaten!$B$12,$AF$4:$AL$4004,ROW(C2577)-3,FALSE)</f>
        <v>0</v>
      </c>
      <c r="AF2577" s="109">
        <f t="shared" si="295"/>
        <v>0</v>
      </c>
      <c r="AG2577" s="109">
        <f t="shared" si="298"/>
        <v>0</v>
      </c>
      <c r="AH2577" s="109">
        <f t="shared" si="298"/>
        <v>0</v>
      </c>
      <c r="AI2577" s="109">
        <f t="shared" si="298"/>
        <v>0</v>
      </c>
      <c r="AJ2577" s="109">
        <f t="shared" si="298"/>
        <v>0</v>
      </c>
      <c r="AK2577" s="109">
        <f t="shared" si="298"/>
        <v>0</v>
      </c>
      <c r="AL2577" s="109">
        <f t="shared" si="298"/>
        <v>0</v>
      </c>
    </row>
    <row r="2578" spans="1:38" x14ac:dyDescent="0.3">
      <c r="A2578" s="421"/>
      <c r="B2578" s="421"/>
      <c r="C2578" s="422"/>
      <c r="D2578" s="423"/>
      <c r="E2578" s="421"/>
      <c r="F2578" s="421"/>
      <c r="G2578" s="421"/>
      <c r="H2578" s="421"/>
      <c r="I2578" s="421"/>
      <c r="J2578" s="421"/>
      <c r="K2578" s="421"/>
      <c r="L2578" s="421"/>
      <c r="M2578" s="423"/>
      <c r="N2578" s="340">
        <f>IF(C2578&gt;A_Stammdaten!$B$12,0,SUM(E2578,F2578,H2578,J2578:K2578)-SUM(G2578,I2578,L2578:M2578))</f>
        <v>0</v>
      </c>
      <c r="O2578" s="421"/>
      <c r="P2578" s="421"/>
      <c r="Q2578" s="421"/>
      <c r="R2578" s="421"/>
      <c r="S2578" s="108">
        <f t="shared" si="296"/>
        <v>0</v>
      </c>
      <c r="T2578" s="341">
        <f>IF(ISBLANK($B2578),0,VLOOKUP($B2578,Listen!$A$2:$C$45,2,FALSE))</f>
        <v>0</v>
      </c>
      <c r="U2578" s="341">
        <f>IF(ISBLANK($B2578),0,VLOOKUP($B2578,Listen!$A$2:$C$45,3,FALSE))</f>
        <v>0</v>
      </c>
      <c r="V2578" s="342">
        <f t="shared" si="294"/>
        <v>0</v>
      </c>
      <c r="W2578" s="342">
        <f t="shared" si="293"/>
        <v>0</v>
      </c>
      <c r="X2578" s="342">
        <f t="shared" si="293"/>
        <v>0</v>
      </c>
      <c r="Y2578" s="342">
        <f t="shared" si="293"/>
        <v>0</v>
      </c>
      <c r="Z2578" s="342">
        <f t="shared" si="293"/>
        <v>0</v>
      </c>
      <c r="AA2578" s="342">
        <f t="shared" si="293"/>
        <v>0</v>
      </c>
      <c r="AB2578" s="342">
        <f t="shared" si="293"/>
        <v>0</v>
      </c>
      <c r="AC2578" s="109">
        <f t="shared" si="297"/>
        <v>0</v>
      </c>
      <c r="AD2578" s="109">
        <f>IF(C2578=A_Stammdaten!$B$12,E_SAV!$S2578-E_SAV!$AE2578,HLOOKUP(A_Stammdaten!$B$12-1,$AF$4:$AL$4004,ROW(C2578)-3,FALSE)-$AE2578)</f>
        <v>0</v>
      </c>
      <c r="AE2578" s="109">
        <f>HLOOKUP(A_Stammdaten!$B$12,$AF$4:$AL$4004,ROW(C2578)-3,FALSE)</f>
        <v>0</v>
      </c>
      <c r="AF2578" s="109">
        <f t="shared" si="295"/>
        <v>0</v>
      </c>
      <c r="AG2578" s="109">
        <f t="shared" si="298"/>
        <v>0</v>
      </c>
      <c r="AH2578" s="109">
        <f t="shared" si="298"/>
        <v>0</v>
      </c>
      <c r="AI2578" s="109">
        <f t="shared" si="298"/>
        <v>0</v>
      </c>
      <c r="AJ2578" s="109">
        <f t="shared" si="298"/>
        <v>0</v>
      </c>
      <c r="AK2578" s="109">
        <f t="shared" si="298"/>
        <v>0</v>
      </c>
      <c r="AL2578" s="109">
        <f t="shared" si="298"/>
        <v>0</v>
      </c>
    </row>
    <row r="2579" spans="1:38" x14ac:dyDescent="0.3">
      <c r="A2579" s="421"/>
      <c r="B2579" s="421"/>
      <c r="C2579" s="422"/>
      <c r="D2579" s="423"/>
      <c r="E2579" s="421"/>
      <c r="F2579" s="421"/>
      <c r="G2579" s="421"/>
      <c r="H2579" s="421"/>
      <c r="I2579" s="421"/>
      <c r="J2579" s="421"/>
      <c r="K2579" s="421"/>
      <c r="L2579" s="421"/>
      <c r="M2579" s="423"/>
      <c r="N2579" s="340">
        <f>IF(C2579&gt;A_Stammdaten!$B$12,0,SUM(E2579,F2579,H2579,J2579:K2579)-SUM(G2579,I2579,L2579:M2579))</f>
        <v>0</v>
      </c>
      <c r="O2579" s="421"/>
      <c r="P2579" s="421"/>
      <c r="Q2579" s="421"/>
      <c r="R2579" s="421"/>
      <c r="S2579" s="108">
        <f t="shared" si="296"/>
        <v>0</v>
      </c>
      <c r="T2579" s="341">
        <f>IF(ISBLANK($B2579),0,VLOOKUP($B2579,Listen!$A$2:$C$45,2,FALSE))</f>
        <v>0</v>
      </c>
      <c r="U2579" s="341">
        <f>IF(ISBLANK($B2579),0,VLOOKUP($B2579,Listen!$A$2:$C$45,3,FALSE))</f>
        <v>0</v>
      </c>
      <c r="V2579" s="342">
        <f t="shared" si="294"/>
        <v>0</v>
      </c>
      <c r="W2579" s="342">
        <f t="shared" si="293"/>
        <v>0</v>
      </c>
      <c r="X2579" s="342">
        <f t="shared" si="293"/>
        <v>0</v>
      </c>
      <c r="Y2579" s="342">
        <f t="shared" si="293"/>
        <v>0</v>
      </c>
      <c r="Z2579" s="342">
        <f t="shared" si="293"/>
        <v>0</v>
      </c>
      <c r="AA2579" s="342">
        <f t="shared" si="293"/>
        <v>0</v>
      </c>
      <c r="AB2579" s="342">
        <f t="shared" si="293"/>
        <v>0</v>
      </c>
      <c r="AC2579" s="109">
        <f t="shared" si="297"/>
        <v>0</v>
      </c>
      <c r="AD2579" s="109">
        <f>IF(C2579=A_Stammdaten!$B$12,E_SAV!$S2579-E_SAV!$AE2579,HLOOKUP(A_Stammdaten!$B$12-1,$AF$4:$AL$4004,ROW(C2579)-3,FALSE)-$AE2579)</f>
        <v>0</v>
      </c>
      <c r="AE2579" s="109">
        <f>HLOOKUP(A_Stammdaten!$B$12,$AF$4:$AL$4004,ROW(C2579)-3,FALSE)</f>
        <v>0</v>
      </c>
      <c r="AF2579" s="109">
        <f t="shared" si="295"/>
        <v>0</v>
      </c>
      <c r="AG2579" s="109">
        <f t="shared" si="298"/>
        <v>0</v>
      </c>
      <c r="AH2579" s="109">
        <f t="shared" si="298"/>
        <v>0</v>
      </c>
      <c r="AI2579" s="109">
        <f t="shared" si="298"/>
        <v>0</v>
      </c>
      <c r="AJ2579" s="109">
        <f t="shared" si="298"/>
        <v>0</v>
      </c>
      <c r="AK2579" s="109">
        <f t="shared" si="298"/>
        <v>0</v>
      </c>
      <c r="AL2579" s="109">
        <f t="shared" si="298"/>
        <v>0</v>
      </c>
    </row>
    <row r="2580" spans="1:38" x14ac:dyDescent="0.3">
      <c r="A2580" s="421"/>
      <c r="B2580" s="421"/>
      <c r="C2580" s="422"/>
      <c r="D2580" s="423"/>
      <c r="E2580" s="421"/>
      <c r="F2580" s="421"/>
      <c r="G2580" s="421"/>
      <c r="H2580" s="421"/>
      <c r="I2580" s="421"/>
      <c r="J2580" s="421"/>
      <c r="K2580" s="421"/>
      <c r="L2580" s="421"/>
      <c r="M2580" s="423"/>
      <c r="N2580" s="340">
        <f>IF(C2580&gt;A_Stammdaten!$B$12,0,SUM(E2580,F2580,H2580,J2580:K2580)-SUM(G2580,I2580,L2580:M2580))</f>
        <v>0</v>
      </c>
      <c r="O2580" s="421"/>
      <c r="P2580" s="421"/>
      <c r="Q2580" s="421"/>
      <c r="R2580" s="421"/>
      <c r="S2580" s="108">
        <f t="shared" si="296"/>
        <v>0</v>
      </c>
      <c r="T2580" s="341">
        <f>IF(ISBLANK($B2580),0,VLOOKUP($B2580,Listen!$A$2:$C$45,2,FALSE))</f>
        <v>0</v>
      </c>
      <c r="U2580" s="341">
        <f>IF(ISBLANK($B2580),0,VLOOKUP($B2580,Listen!$A$2:$C$45,3,FALSE))</f>
        <v>0</v>
      </c>
      <c r="V2580" s="342">
        <f t="shared" si="294"/>
        <v>0</v>
      </c>
      <c r="W2580" s="342">
        <f t="shared" si="293"/>
        <v>0</v>
      </c>
      <c r="X2580" s="342">
        <f t="shared" si="293"/>
        <v>0</v>
      </c>
      <c r="Y2580" s="342">
        <f t="shared" si="293"/>
        <v>0</v>
      </c>
      <c r="Z2580" s="342">
        <f t="shared" si="293"/>
        <v>0</v>
      </c>
      <c r="AA2580" s="342">
        <f t="shared" si="293"/>
        <v>0</v>
      </c>
      <c r="AB2580" s="342">
        <f t="shared" si="293"/>
        <v>0</v>
      </c>
      <c r="AC2580" s="109">
        <f t="shared" si="297"/>
        <v>0</v>
      </c>
      <c r="AD2580" s="109">
        <f>IF(C2580=A_Stammdaten!$B$12,E_SAV!$S2580-E_SAV!$AE2580,HLOOKUP(A_Stammdaten!$B$12-1,$AF$4:$AL$4004,ROW(C2580)-3,FALSE)-$AE2580)</f>
        <v>0</v>
      </c>
      <c r="AE2580" s="109">
        <f>HLOOKUP(A_Stammdaten!$B$12,$AF$4:$AL$4004,ROW(C2580)-3,FALSE)</f>
        <v>0</v>
      </c>
      <c r="AF2580" s="109">
        <f t="shared" si="295"/>
        <v>0</v>
      </c>
      <c r="AG2580" s="109">
        <f t="shared" si="298"/>
        <v>0</v>
      </c>
      <c r="AH2580" s="109">
        <f t="shared" si="298"/>
        <v>0</v>
      </c>
      <c r="AI2580" s="109">
        <f t="shared" si="298"/>
        <v>0</v>
      </c>
      <c r="AJ2580" s="109">
        <f t="shared" si="298"/>
        <v>0</v>
      </c>
      <c r="AK2580" s="109">
        <f t="shared" si="298"/>
        <v>0</v>
      </c>
      <c r="AL2580" s="109">
        <f t="shared" si="298"/>
        <v>0</v>
      </c>
    </row>
    <row r="2581" spans="1:38" x14ac:dyDescent="0.3">
      <c r="A2581" s="421"/>
      <c r="B2581" s="421"/>
      <c r="C2581" s="422"/>
      <c r="D2581" s="423"/>
      <c r="E2581" s="421"/>
      <c r="F2581" s="421"/>
      <c r="G2581" s="421"/>
      <c r="H2581" s="421"/>
      <c r="I2581" s="421"/>
      <c r="J2581" s="421"/>
      <c r="K2581" s="421"/>
      <c r="L2581" s="421"/>
      <c r="M2581" s="423"/>
      <c r="N2581" s="340">
        <f>IF(C2581&gt;A_Stammdaten!$B$12,0,SUM(E2581,F2581,H2581,J2581:K2581)-SUM(G2581,I2581,L2581:M2581))</f>
        <v>0</v>
      </c>
      <c r="O2581" s="421"/>
      <c r="P2581" s="421"/>
      <c r="Q2581" s="421"/>
      <c r="R2581" s="421"/>
      <c r="S2581" s="108">
        <f t="shared" si="296"/>
        <v>0</v>
      </c>
      <c r="T2581" s="341">
        <f>IF(ISBLANK($B2581),0,VLOOKUP($B2581,Listen!$A$2:$C$45,2,FALSE))</f>
        <v>0</v>
      </c>
      <c r="U2581" s="341">
        <f>IF(ISBLANK($B2581),0,VLOOKUP($B2581,Listen!$A$2:$C$45,3,FALSE))</f>
        <v>0</v>
      </c>
      <c r="V2581" s="342">
        <f t="shared" si="294"/>
        <v>0</v>
      </c>
      <c r="W2581" s="342">
        <f t="shared" si="293"/>
        <v>0</v>
      </c>
      <c r="X2581" s="342">
        <f t="shared" si="293"/>
        <v>0</v>
      </c>
      <c r="Y2581" s="342">
        <f t="shared" si="293"/>
        <v>0</v>
      </c>
      <c r="Z2581" s="342">
        <f t="shared" si="293"/>
        <v>0</v>
      </c>
      <c r="AA2581" s="342">
        <f t="shared" si="293"/>
        <v>0</v>
      </c>
      <c r="AB2581" s="342">
        <f t="shared" si="293"/>
        <v>0</v>
      </c>
      <c r="AC2581" s="109">
        <f t="shared" si="297"/>
        <v>0</v>
      </c>
      <c r="AD2581" s="109">
        <f>IF(C2581=A_Stammdaten!$B$12,E_SAV!$S2581-E_SAV!$AE2581,HLOOKUP(A_Stammdaten!$B$12-1,$AF$4:$AL$4004,ROW(C2581)-3,FALSE)-$AE2581)</f>
        <v>0</v>
      </c>
      <c r="AE2581" s="109">
        <f>HLOOKUP(A_Stammdaten!$B$12,$AF$4:$AL$4004,ROW(C2581)-3,FALSE)</f>
        <v>0</v>
      </c>
      <c r="AF2581" s="109">
        <f t="shared" si="295"/>
        <v>0</v>
      </c>
      <c r="AG2581" s="109">
        <f t="shared" si="298"/>
        <v>0</v>
      </c>
      <c r="AH2581" s="109">
        <f t="shared" si="298"/>
        <v>0</v>
      </c>
      <c r="AI2581" s="109">
        <f t="shared" si="298"/>
        <v>0</v>
      </c>
      <c r="AJ2581" s="109">
        <f t="shared" si="298"/>
        <v>0</v>
      </c>
      <c r="AK2581" s="109">
        <f t="shared" si="298"/>
        <v>0</v>
      </c>
      <c r="AL2581" s="109">
        <f t="shared" si="298"/>
        <v>0</v>
      </c>
    </row>
    <row r="2582" spans="1:38" x14ac:dyDescent="0.3">
      <c r="A2582" s="421"/>
      <c r="B2582" s="421"/>
      <c r="C2582" s="422"/>
      <c r="D2582" s="423"/>
      <c r="E2582" s="421"/>
      <c r="F2582" s="421"/>
      <c r="G2582" s="421"/>
      <c r="H2582" s="421"/>
      <c r="I2582" s="421"/>
      <c r="J2582" s="421"/>
      <c r="K2582" s="421"/>
      <c r="L2582" s="421"/>
      <c r="M2582" s="423"/>
      <c r="N2582" s="340">
        <f>IF(C2582&gt;A_Stammdaten!$B$12,0,SUM(E2582,F2582,H2582,J2582:K2582)-SUM(G2582,I2582,L2582:M2582))</f>
        <v>0</v>
      </c>
      <c r="O2582" s="421"/>
      <c r="P2582" s="421"/>
      <c r="Q2582" s="421"/>
      <c r="R2582" s="421"/>
      <c r="S2582" s="108">
        <f t="shared" si="296"/>
        <v>0</v>
      </c>
      <c r="T2582" s="341">
        <f>IF(ISBLANK($B2582),0,VLOOKUP($B2582,Listen!$A$2:$C$45,2,FALSE))</f>
        <v>0</v>
      </c>
      <c r="U2582" s="341">
        <f>IF(ISBLANK($B2582),0,VLOOKUP($B2582,Listen!$A$2:$C$45,3,FALSE))</f>
        <v>0</v>
      </c>
      <c r="V2582" s="342">
        <f t="shared" si="294"/>
        <v>0</v>
      </c>
      <c r="W2582" s="342">
        <f t="shared" si="293"/>
        <v>0</v>
      </c>
      <c r="X2582" s="342">
        <f t="shared" si="293"/>
        <v>0</v>
      </c>
      <c r="Y2582" s="342">
        <f t="shared" si="293"/>
        <v>0</v>
      </c>
      <c r="Z2582" s="342">
        <f t="shared" si="293"/>
        <v>0</v>
      </c>
      <c r="AA2582" s="342">
        <f t="shared" si="293"/>
        <v>0</v>
      </c>
      <c r="AB2582" s="342">
        <f t="shared" si="293"/>
        <v>0</v>
      </c>
      <c r="AC2582" s="109">
        <f t="shared" si="297"/>
        <v>0</v>
      </c>
      <c r="AD2582" s="109">
        <f>IF(C2582=A_Stammdaten!$B$12,E_SAV!$S2582-E_SAV!$AE2582,HLOOKUP(A_Stammdaten!$B$12-1,$AF$4:$AL$4004,ROW(C2582)-3,FALSE)-$AE2582)</f>
        <v>0</v>
      </c>
      <c r="AE2582" s="109">
        <f>HLOOKUP(A_Stammdaten!$B$12,$AF$4:$AL$4004,ROW(C2582)-3,FALSE)</f>
        <v>0</v>
      </c>
      <c r="AF2582" s="109">
        <f t="shared" si="295"/>
        <v>0</v>
      </c>
      <c r="AG2582" s="109">
        <f t="shared" si="298"/>
        <v>0</v>
      </c>
      <c r="AH2582" s="109">
        <f t="shared" si="298"/>
        <v>0</v>
      </c>
      <c r="AI2582" s="109">
        <f t="shared" si="298"/>
        <v>0</v>
      </c>
      <c r="AJ2582" s="109">
        <f t="shared" si="298"/>
        <v>0</v>
      </c>
      <c r="AK2582" s="109">
        <f t="shared" si="298"/>
        <v>0</v>
      </c>
      <c r="AL2582" s="109">
        <f t="shared" si="298"/>
        <v>0</v>
      </c>
    </row>
    <row r="2583" spans="1:38" x14ac:dyDescent="0.3">
      <c r="A2583" s="421"/>
      <c r="B2583" s="421"/>
      <c r="C2583" s="422"/>
      <c r="D2583" s="423"/>
      <c r="E2583" s="421"/>
      <c r="F2583" s="421"/>
      <c r="G2583" s="421"/>
      <c r="H2583" s="421"/>
      <c r="I2583" s="421"/>
      <c r="J2583" s="421"/>
      <c r="K2583" s="421"/>
      <c r="L2583" s="421"/>
      <c r="M2583" s="423"/>
      <c r="N2583" s="340">
        <f>IF(C2583&gt;A_Stammdaten!$B$12,0,SUM(E2583,F2583,H2583,J2583:K2583)-SUM(G2583,I2583,L2583:M2583))</f>
        <v>0</v>
      </c>
      <c r="O2583" s="421"/>
      <c r="P2583" s="421"/>
      <c r="Q2583" s="421"/>
      <c r="R2583" s="421"/>
      <c r="S2583" s="108">
        <f t="shared" si="296"/>
        <v>0</v>
      </c>
      <c r="T2583" s="341">
        <f>IF(ISBLANK($B2583),0,VLOOKUP($B2583,Listen!$A$2:$C$45,2,FALSE))</f>
        <v>0</v>
      </c>
      <c r="U2583" s="341">
        <f>IF(ISBLANK($B2583),0,VLOOKUP($B2583,Listen!$A$2:$C$45,3,FALSE))</f>
        <v>0</v>
      </c>
      <c r="V2583" s="342">
        <f t="shared" si="294"/>
        <v>0</v>
      </c>
      <c r="W2583" s="342">
        <f t="shared" si="293"/>
        <v>0</v>
      </c>
      <c r="X2583" s="342">
        <f t="shared" si="293"/>
        <v>0</v>
      </c>
      <c r="Y2583" s="342">
        <f t="shared" si="293"/>
        <v>0</v>
      </c>
      <c r="Z2583" s="342">
        <f t="shared" si="293"/>
        <v>0</v>
      </c>
      <c r="AA2583" s="342">
        <f t="shared" si="293"/>
        <v>0</v>
      </c>
      <c r="AB2583" s="342">
        <f t="shared" si="293"/>
        <v>0</v>
      </c>
      <c r="AC2583" s="109">
        <f t="shared" si="297"/>
        <v>0</v>
      </c>
      <c r="AD2583" s="109">
        <f>IF(C2583=A_Stammdaten!$B$12,E_SAV!$S2583-E_SAV!$AE2583,HLOOKUP(A_Stammdaten!$B$12-1,$AF$4:$AL$4004,ROW(C2583)-3,FALSE)-$AE2583)</f>
        <v>0</v>
      </c>
      <c r="AE2583" s="109">
        <f>HLOOKUP(A_Stammdaten!$B$12,$AF$4:$AL$4004,ROW(C2583)-3,FALSE)</f>
        <v>0</v>
      </c>
      <c r="AF2583" s="109">
        <f t="shared" si="295"/>
        <v>0</v>
      </c>
      <c r="AG2583" s="109">
        <f t="shared" si="298"/>
        <v>0</v>
      </c>
      <c r="AH2583" s="109">
        <f t="shared" si="298"/>
        <v>0</v>
      </c>
      <c r="AI2583" s="109">
        <f t="shared" si="298"/>
        <v>0</v>
      </c>
      <c r="AJ2583" s="109">
        <f t="shared" si="298"/>
        <v>0</v>
      </c>
      <c r="AK2583" s="109">
        <f t="shared" si="298"/>
        <v>0</v>
      </c>
      <c r="AL2583" s="109">
        <f t="shared" si="298"/>
        <v>0</v>
      </c>
    </row>
    <row r="2584" spans="1:38" x14ac:dyDescent="0.3">
      <c r="A2584" s="421"/>
      <c r="B2584" s="421"/>
      <c r="C2584" s="422"/>
      <c r="D2584" s="423"/>
      <c r="E2584" s="421"/>
      <c r="F2584" s="421"/>
      <c r="G2584" s="421"/>
      <c r="H2584" s="421"/>
      <c r="I2584" s="421"/>
      <c r="J2584" s="421"/>
      <c r="K2584" s="421"/>
      <c r="L2584" s="421"/>
      <c r="M2584" s="423"/>
      <c r="N2584" s="340">
        <f>IF(C2584&gt;A_Stammdaten!$B$12,0,SUM(E2584,F2584,H2584,J2584:K2584)-SUM(G2584,I2584,L2584:M2584))</f>
        <v>0</v>
      </c>
      <c r="O2584" s="421"/>
      <c r="P2584" s="421"/>
      <c r="Q2584" s="421"/>
      <c r="R2584" s="421"/>
      <c r="S2584" s="108">
        <f t="shared" si="296"/>
        <v>0</v>
      </c>
      <c r="T2584" s="341">
        <f>IF(ISBLANK($B2584),0,VLOOKUP($B2584,Listen!$A$2:$C$45,2,FALSE))</f>
        <v>0</v>
      </c>
      <c r="U2584" s="341">
        <f>IF(ISBLANK($B2584),0,VLOOKUP($B2584,Listen!$A$2:$C$45,3,FALSE))</f>
        <v>0</v>
      </c>
      <c r="V2584" s="342">
        <f t="shared" si="294"/>
        <v>0</v>
      </c>
      <c r="W2584" s="342">
        <f t="shared" si="293"/>
        <v>0</v>
      </c>
      <c r="X2584" s="342">
        <f t="shared" si="293"/>
        <v>0</v>
      </c>
      <c r="Y2584" s="342">
        <f t="shared" si="293"/>
        <v>0</v>
      </c>
      <c r="Z2584" s="342">
        <f t="shared" si="293"/>
        <v>0</v>
      </c>
      <c r="AA2584" s="342">
        <f t="shared" si="293"/>
        <v>0</v>
      </c>
      <c r="AB2584" s="342">
        <f t="shared" si="293"/>
        <v>0</v>
      </c>
      <c r="AC2584" s="109">
        <f t="shared" si="297"/>
        <v>0</v>
      </c>
      <c r="AD2584" s="109">
        <f>IF(C2584=A_Stammdaten!$B$12,E_SAV!$S2584-E_SAV!$AE2584,HLOOKUP(A_Stammdaten!$B$12-1,$AF$4:$AL$4004,ROW(C2584)-3,FALSE)-$AE2584)</f>
        <v>0</v>
      </c>
      <c r="AE2584" s="109">
        <f>HLOOKUP(A_Stammdaten!$B$12,$AF$4:$AL$4004,ROW(C2584)-3,FALSE)</f>
        <v>0</v>
      </c>
      <c r="AF2584" s="109">
        <f t="shared" si="295"/>
        <v>0</v>
      </c>
      <c r="AG2584" s="109">
        <f t="shared" si="298"/>
        <v>0</v>
      </c>
      <c r="AH2584" s="109">
        <f t="shared" si="298"/>
        <v>0</v>
      </c>
      <c r="AI2584" s="109">
        <f t="shared" si="298"/>
        <v>0</v>
      </c>
      <c r="AJ2584" s="109">
        <f t="shared" si="298"/>
        <v>0</v>
      </c>
      <c r="AK2584" s="109">
        <f t="shared" si="298"/>
        <v>0</v>
      </c>
      <c r="AL2584" s="109">
        <f t="shared" si="298"/>
        <v>0</v>
      </c>
    </row>
    <row r="2585" spans="1:38" x14ac:dyDescent="0.3">
      <c r="A2585" s="421"/>
      <c r="B2585" s="421"/>
      <c r="C2585" s="422"/>
      <c r="D2585" s="423"/>
      <c r="E2585" s="421"/>
      <c r="F2585" s="421"/>
      <c r="G2585" s="421"/>
      <c r="H2585" s="421"/>
      <c r="I2585" s="421"/>
      <c r="J2585" s="421"/>
      <c r="K2585" s="421"/>
      <c r="L2585" s="421"/>
      <c r="M2585" s="423"/>
      <c r="N2585" s="340">
        <f>IF(C2585&gt;A_Stammdaten!$B$12,0,SUM(E2585,F2585,H2585,J2585:K2585)-SUM(G2585,I2585,L2585:M2585))</f>
        <v>0</v>
      </c>
      <c r="O2585" s="421"/>
      <c r="P2585" s="421"/>
      <c r="Q2585" s="421"/>
      <c r="R2585" s="421"/>
      <c r="S2585" s="108">
        <f t="shared" si="296"/>
        <v>0</v>
      </c>
      <c r="T2585" s="341">
        <f>IF(ISBLANK($B2585),0,VLOOKUP($B2585,Listen!$A$2:$C$45,2,FALSE))</f>
        <v>0</v>
      </c>
      <c r="U2585" s="341">
        <f>IF(ISBLANK($B2585),0,VLOOKUP($B2585,Listen!$A$2:$C$45,3,FALSE))</f>
        <v>0</v>
      </c>
      <c r="V2585" s="342">
        <f t="shared" si="294"/>
        <v>0</v>
      </c>
      <c r="W2585" s="342">
        <f t="shared" si="293"/>
        <v>0</v>
      </c>
      <c r="X2585" s="342">
        <f t="shared" si="293"/>
        <v>0</v>
      </c>
      <c r="Y2585" s="342">
        <f t="shared" si="293"/>
        <v>0</v>
      </c>
      <c r="Z2585" s="342">
        <f t="shared" si="293"/>
        <v>0</v>
      </c>
      <c r="AA2585" s="342">
        <f t="shared" si="293"/>
        <v>0</v>
      </c>
      <c r="AB2585" s="342">
        <f t="shared" si="293"/>
        <v>0</v>
      </c>
      <c r="AC2585" s="109">
        <f t="shared" si="297"/>
        <v>0</v>
      </c>
      <c r="AD2585" s="109">
        <f>IF(C2585=A_Stammdaten!$B$12,E_SAV!$S2585-E_SAV!$AE2585,HLOOKUP(A_Stammdaten!$B$12-1,$AF$4:$AL$4004,ROW(C2585)-3,FALSE)-$AE2585)</f>
        <v>0</v>
      </c>
      <c r="AE2585" s="109">
        <f>HLOOKUP(A_Stammdaten!$B$12,$AF$4:$AL$4004,ROW(C2585)-3,FALSE)</f>
        <v>0</v>
      </c>
      <c r="AF2585" s="109">
        <f t="shared" si="295"/>
        <v>0</v>
      </c>
      <c r="AG2585" s="109">
        <f t="shared" si="298"/>
        <v>0</v>
      </c>
      <c r="AH2585" s="109">
        <f t="shared" si="298"/>
        <v>0</v>
      </c>
      <c r="AI2585" s="109">
        <f t="shared" si="298"/>
        <v>0</v>
      </c>
      <c r="AJ2585" s="109">
        <f t="shared" si="298"/>
        <v>0</v>
      </c>
      <c r="AK2585" s="109">
        <f t="shared" si="298"/>
        <v>0</v>
      </c>
      <c r="AL2585" s="109">
        <f t="shared" si="298"/>
        <v>0</v>
      </c>
    </row>
    <row r="2586" spans="1:38" x14ac:dyDescent="0.3">
      <c r="A2586" s="421"/>
      <c r="B2586" s="421"/>
      <c r="C2586" s="422"/>
      <c r="D2586" s="423"/>
      <c r="E2586" s="421"/>
      <c r="F2586" s="421"/>
      <c r="G2586" s="421"/>
      <c r="H2586" s="421"/>
      <c r="I2586" s="421"/>
      <c r="J2586" s="421"/>
      <c r="K2586" s="421"/>
      <c r="L2586" s="421"/>
      <c r="M2586" s="423"/>
      <c r="N2586" s="340">
        <f>IF(C2586&gt;A_Stammdaten!$B$12,0,SUM(E2586,F2586,H2586,J2586:K2586)-SUM(G2586,I2586,L2586:M2586))</f>
        <v>0</v>
      </c>
      <c r="O2586" s="421"/>
      <c r="P2586" s="421"/>
      <c r="Q2586" s="421"/>
      <c r="R2586" s="421"/>
      <c r="S2586" s="108">
        <f t="shared" si="296"/>
        <v>0</v>
      </c>
      <c r="T2586" s="341">
        <f>IF(ISBLANK($B2586),0,VLOOKUP($B2586,Listen!$A$2:$C$45,2,FALSE))</f>
        <v>0</v>
      </c>
      <c r="U2586" s="341">
        <f>IF(ISBLANK($B2586),0,VLOOKUP($B2586,Listen!$A$2:$C$45,3,FALSE))</f>
        <v>0</v>
      </c>
      <c r="V2586" s="342">
        <f t="shared" si="294"/>
        <v>0</v>
      </c>
      <c r="W2586" s="342">
        <f t="shared" si="293"/>
        <v>0</v>
      </c>
      <c r="X2586" s="342">
        <f t="shared" si="293"/>
        <v>0</v>
      </c>
      <c r="Y2586" s="342">
        <f t="shared" si="293"/>
        <v>0</v>
      </c>
      <c r="Z2586" s="342">
        <f t="shared" si="293"/>
        <v>0</v>
      </c>
      <c r="AA2586" s="342">
        <f t="shared" si="293"/>
        <v>0</v>
      </c>
      <c r="AB2586" s="342">
        <f t="shared" si="293"/>
        <v>0</v>
      </c>
      <c r="AC2586" s="109">
        <f t="shared" si="297"/>
        <v>0</v>
      </c>
      <c r="AD2586" s="109">
        <f>IF(C2586=A_Stammdaten!$B$12,E_SAV!$S2586-E_SAV!$AE2586,HLOOKUP(A_Stammdaten!$B$12-1,$AF$4:$AL$4004,ROW(C2586)-3,FALSE)-$AE2586)</f>
        <v>0</v>
      </c>
      <c r="AE2586" s="109">
        <f>HLOOKUP(A_Stammdaten!$B$12,$AF$4:$AL$4004,ROW(C2586)-3,FALSE)</f>
        <v>0</v>
      </c>
      <c r="AF2586" s="109">
        <f t="shared" si="295"/>
        <v>0</v>
      </c>
      <c r="AG2586" s="109">
        <f t="shared" si="298"/>
        <v>0</v>
      </c>
      <c r="AH2586" s="109">
        <f t="shared" si="298"/>
        <v>0</v>
      </c>
      <c r="AI2586" s="109">
        <f t="shared" si="298"/>
        <v>0</v>
      </c>
      <c r="AJ2586" s="109">
        <f t="shared" si="298"/>
        <v>0</v>
      </c>
      <c r="AK2586" s="109">
        <f t="shared" si="298"/>
        <v>0</v>
      </c>
      <c r="AL2586" s="109">
        <f t="shared" si="298"/>
        <v>0</v>
      </c>
    </row>
    <row r="2587" spans="1:38" x14ac:dyDescent="0.3">
      <c r="A2587" s="421"/>
      <c r="B2587" s="421"/>
      <c r="C2587" s="422"/>
      <c r="D2587" s="423"/>
      <c r="E2587" s="421"/>
      <c r="F2587" s="421"/>
      <c r="G2587" s="421"/>
      <c r="H2587" s="421"/>
      <c r="I2587" s="421"/>
      <c r="J2587" s="421"/>
      <c r="K2587" s="421"/>
      <c r="L2587" s="421"/>
      <c r="M2587" s="423"/>
      <c r="N2587" s="340">
        <f>IF(C2587&gt;A_Stammdaten!$B$12,0,SUM(E2587,F2587,H2587,J2587:K2587)-SUM(G2587,I2587,L2587:M2587))</f>
        <v>0</v>
      </c>
      <c r="O2587" s="421"/>
      <c r="P2587" s="421"/>
      <c r="Q2587" s="421"/>
      <c r="R2587" s="421"/>
      <c r="S2587" s="108">
        <f t="shared" si="296"/>
        <v>0</v>
      </c>
      <c r="T2587" s="341">
        <f>IF(ISBLANK($B2587),0,VLOOKUP($B2587,Listen!$A$2:$C$45,2,FALSE))</f>
        <v>0</v>
      </c>
      <c r="U2587" s="341">
        <f>IF(ISBLANK($B2587),0,VLOOKUP($B2587,Listen!$A$2:$C$45,3,FALSE))</f>
        <v>0</v>
      </c>
      <c r="V2587" s="342">
        <f t="shared" si="294"/>
        <v>0</v>
      </c>
      <c r="W2587" s="342">
        <f t="shared" si="293"/>
        <v>0</v>
      </c>
      <c r="X2587" s="342">
        <f t="shared" si="293"/>
        <v>0</v>
      </c>
      <c r="Y2587" s="342">
        <f t="shared" si="293"/>
        <v>0</v>
      </c>
      <c r="Z2587" s="342">
        <f t="shared" si="293"/>
        <v>0</v>
      </c>
      <c r="AA2587" s="342">
        <f t="shared" si="293"/>
        <v>0</v>
      </c>
      <c r="AB2587" s="342">
        <f t="shared" si="293"/>
        <v>0</v>
      </c>
      <c r="AC2587" s="109">
        <f t="shared" si="297"/>
        <v>0</v>
      </c>
      <c r="AD2587" s="109">
        <f>IF(C2587=A_Stammdaten!$B$12,E_SAV!$S2587-E_SAV!$AE2587,HLOOKUP(A_Stammdaten!$B$12-1,$AF$4:$AL$4004,ROW(C2587)-3,FALSE)-$AE2587)</f>
        <v>0</v>
      </c>
      <c r="AE2587" s="109">
        <f>HLOOKUP(A_Stammdaten!$B$12,$AF$4:$AL$4004,ROW(C2587)-3,FALSE)</f>
        <v>0</v>
      </c>
      <c r="AF2587" s="109">
        <f t="shared" si="295"/>
        <v>0</v>
      </c>
      <c r="AG2587" s="109">
        <f t="shared" si="298"/>
        <v>0</v>
      </c>
      <c r="AH2587" s="109">
        <f t="shared" si="298"/>
        <v>0</v>
      </c>
      <c r="AI2587" s="109">
        <f t="shared" si="298"/>
        <v>0</v>
      </c>
      <c r="AJ2587" s="109">
        <f t="shared" si="298"/>
        <v>0</v>
      </c>
      <c r="AK2587" s="109">
        <f t="shared" si="298"/>
        <v>0</v>
      </c>
      <c r="AL2587" s="109">
        <f t="shared" si="298"/>
        <v>0</v>
      </c>
    </row>
    <row r="2588" spans="1:38" x14ac:dyDescent="0.3">
      <c r="A2588" s="421"/>
      <c r="B2588" s="421"/>
      <c r="C2588" s="422"/>
      <c r="D2588" s="423"/>
      <c r="E2588" s="421"/>
      <c r="F2588" s="421"/>
      <c r="G2588" s="421"/>
      <c r="H2588" s="421"/>
      <c r="I2588" s="421"/>
      <c r="J2588" s="421"/>
      <c r="K2588" s="421"/>
      <c r="L2588" s="421"/>
      <c r="M2588" s="423"/>
      <c r="N2588" s="340">
        <f>IF(C2588&gt;A_Stammdaten!$B$12,0,SUM(E2588,F2588,H2588,J2588:K2588)-SUM(G2588,I2588,L2588:M2588))</f>
        <v>0</v>
      </c>
      <c r="O2588" s="421"/>
      <c r="P2588" s="421"/>
      <c r="Q2588" s="421"/>
      <c r="R2588" s="421"/>
      <c r="S2588" s="108">
        <f t="shared" si="296"/>
        <v>0</v>
      </c>
      <c r="T2588" s="341">
        <f>IF(ISBLANK($B2588),0,VLOOKUP($B2588,Listen!$A$2:$C$45,2,FALSE))</f>
        <v>0</v>
      </c>
      <c r="U2588" s="341">
        <f>IF(ISBLANK($B2588),0,VLOOKUP($B2588,Listen!$A$2:$C$45,3,FALSE))</f>
        <v>0</v>
      </c>
      <c r="V2588" s="342">
        <f t="shared" si="294"/>
        <v>0</v>
      </c>
      <c r="W2588" s="342">
        <f t="shared" si="293"/>
        <v>0</v>
      </c>
      <c r="X2588" s="342">
        <f t="shared" si="293"/>
        <v>0</v>
      </c>
      <c r="Y2588" s="342">
        <f t="shared" si="293"/>
        <v>0</v>
      </c>
      <c r="Z2588" s="342">
        <f t="shared" si="293"/>
        <v>0</v>
      </c>
      <c r="AA2588" s="342">
        <f t="shared" si="293"/>
        <v>0</v>
      </c>
      <c r="AB2588" s="342">
        <f t="shared" si="293"/>
        <v>0</v>
      </c>
      <c r="AC2588" s="109">
        <f t="shared" si="297"/>
        <v>0</v>
      </c>
      <c r="AD2588" s="109">
        <f>IF(C2588=A_Stammdaten!$B$12,E_SAV!$S2588-E_SAV!$AE2588,HLOOKUP(A_Stammdaten!$B$12-1,$AF$4:$AL$4004,ROW(C2588)-3,FALSE)-$AE2588)</f>
        <v>0</v>
      </c>
      <c r="AE2588" s="109">
        <f>HLOOKUP(A_Stammdaten!$B$12,$AF$4:$AL$4004,ROW(C2588)-3,FALSE)</f>
        <v>0</v>
      </c>
      <c r="AF2588" s="109">
        <f t="shared" si="295"/>
        <v>0</v>
      </c>
      <c r="AG2588" s="109">
        <f t="shared" si="298"/>
        <v>0</v>
      </c>
      <c r="AH2588" s="109">
        <f t="shared" si="298"/>
        <v>0</v>
      </c>
      <c r="AI2588" s="109">
        <f t="shared" si="298"/>
        <v>0</v>
      </c>
      <c r="AJ2588" s="109">
        <f t="shared" si="298"/>
        <v>0</v>
      </c>
      <c r="AK2588" s="109">
        <f t="shared" si="298"/>
        <v>0</v>
      </c>
      <c r="AL2588" s="109">
        <f t="shared" si="298"/>
        <v>0</v>
      </c>
    </row>
    <row r="2589" spans="1:38" x14ac:dyDescent="0.3">
      <c r="A2589" s="421"/>
      <c r="B2589" s="421"/>
      <c r="C2589" s="422"/>
      <c r="D2589" s="423"/>
      <c r="E2589" s="421"/>
      <c r="F2589" s="421"/>
      <c r="G2589" s="421"/>
      <c r="H2589" s="421"/>
      <c r="I2589" s="421"/>
      <c r="J2589" s="421"/>
      <c r="K2589" s="421"/>
      <c r="L2589" s="421"/>
      <c r="M2589" s="423"/>
      <c r="N2589" s="340">
        <f>IF(C2589&gt;A_Stammdaten!$B$12,0,SUM(E2589,F2589,H2589,J2589:K2589)-SUM(G2589,I2589,L2589:M2589))</f>
        <v>0</v>
      </c>
      <c r="O2589" s="421"/>
      <c r="P2589" s="421"/>
      <c r="Q2589" s="421"/>
      <c r="R2589" s="421"/>
      <c r="S2589" s="108">
        <f t="shared" si="296"/>
        <v>0</v>
      </c>
      <c r="T2589" s="341">
        <f>IF(ISBLANK($B2589),0,VLOOKUP($B2589,Listen!$A$2:$C$45,2,FALSE))</f>
        <v>0</v>
      </c>
      <c r="U2589" s="341">
        <f>IF(ISBLANK($B2589),0,VLOOKUP($B2589,Listen!$A$2:$C$45,3,FALSE))</f>
        <v>0</v>
      </c>
      <c r="V2589" s="342">
        <f t="shared" si="294"/>
        <v>0</v>
      </c>
      <c r="W2589" s="342">
        <f t="shared" si="293"/>
        <v>0</v>
      </c>
      <c r="X2589" s="342">
        <f t="shared" si="293"/>
        <v>0</v>
      </c>
      <c r="Y2589" s="342">
        <f t="shared" si="293"/>
        <v>0</v>
      </c>
      <c r="Z2589" s="342">
        <f t="shared" si="293"/>
        <v>0</v>
      </c>
      <c r="AA2589" s="342">
        <f t="shared" si="293"/>
        <v>0</v>
      </c>
      <c r="AB2589" s="342">
        <f t="shared" si="293"/>
        <v>0</v>
      </c>
      <c r="AC2589" s="109">
        <f t="shared" si="297"/>
        <v>0</v>
      </c>
      <c r="AD2589" s="109">
        <f>IF(C2589=A_Stammdaten!$B$12,E_SAV!$S2589-E_SAV!$AE2589,HLOOKUP(A_Stammdaten!$B$12-1,$AF$4:$AL$4004,ROW(C2589)-3,FALSE)-$AE2589)</f>
        <v>0</v>
      </c>
      <c r="AE2589" s="109">
        <f>HLOOKUP(A_Stammdaten!$B$12,$AF$4:$AL$4004,ROW(C2589)-3,FALSE)</f>
        <v>0</v>
      </c>
      <c r="AF2589" s="109">
        <f t="shared" si="295"/>
        <v>0</v>
      </c>
      <c r="AG2589" s="109">
        <f t="shared" si="298"/>
        <v>0</v>
      </c>
      <c r="AH2589" s="109">
        <f t="shared" si="298"/>
        <v>0</v>
      </c>
      <c r="AI2589" s="109">
        <f t="shared" si="298"/>
        <v>0</v>
      </c>
      <c r="AJ2589" s="109">
        <f t="shared" si="298"/>
        <v>0</v>
      </c>
      <c r="AK2589" s="109">
        <f t="shared" si="298"/>
        <v>0</v>
      </c>
      <c r="AL2589" s="109">
        <f t="shared" si="298"/>
        <v>0</v>
      </c>
    </row>
    <row r="2590" spans="1:38" x14ac:dyDescent="0.3">
      <c r="A2590" s="421"/>
      <c r="B2590" s="421"/>
      <c r="C2590" s="422"/>
      <c r="D2590" s="423"/>
      <c r="E2590" s="421"/>
      <c r="F2590" s="421"/>
      <c r="G2590" s="421"/>
      <c r="H2590" s="421"/>
      <c r="I2590" s="421"/>
      <c r="J2590" s="421"/>
      <c r="K2590" s="421"/>
      <c r="L2590" s="421"/>
      <c r="M2590" s="423"/>
      <c r="N2590" s="340">
        <f>IF(C2590&gt;A_Stammdaten!$B$12,0,SUM(E2590,F2590,H2590,J2590:K2590)-SUM(G2590,I2590,L2590:M2590))</f>
        <v>0</v>
      </c>
      <c r="O2590" s="421"/>
      <c r="P2590" s="421"/>
      <c r="Q2590" s="421"/>
      <c r="R2590" s="421"/>
      <c r="S2590" s="108">
        <f t="shared" si="296"/>
        <v>0</v>
      </c>
      <c r="T2590" s="341">
        <f>IF(ISBLANK($B2590),0,VLOOKUP($B2590,Listen!$A$2:$C$45,2,FALSE))</f>
        <v>0</v>
      </c>
      <c r="U2590" s="341">
        <f>IF(ISBLANK($B2590),0,VLOOKUP($B2590,Listen!$A$2:$C$45,3,FALSE))</f>
        <v>0</v>
      </c>
      <c r="V2590" s="342">
        <f t="shared" si="294"/>
        <v>0</v>
      </c>
      <c r="W2590" s="342">
        <f t="shared" si="293"/>
        <v>0</v>
      </c>
      <c r="X2590" s="342">
        <f t="shared" si="293"/>
        <v>0</v>
      </c>
      <c r="Y2590" s="342">
        <f t="shared" si="293"/>
        <v>0</v>
      </c>
      <c r="Z2590" s="342">
        <f t="shared" si="293"/>
        <v>0</v>
      </c>
      <c r="AA2590" s="342">
        <f t="shared" si="293"/>
        <v>0</v>
      </c>
      <c r="AB2590" s="342">
        <f t="shared" si="293"/>
        <v>0</v>
      </c>
      <c r="AC2590" s="109">
        <f t="shared" si="297"/>
        <v>0</v>
      </c>
      <c r="AD2590" s="109">
        <f>IF(C2590=A_Stammdaten!$B$12,E_SAV!$S2590-E_SAV!$AE2590,HLOOKUP(A_Stammdaten!$B$12-1,$AF$4:$AL$4004,ROW(C2590)-3,FALSE)-$AE2590)</f>
        <v>0</v>
      </c>
      <c r="AE2590" s="109">
        <f>HLOOKUP(A_Stammdaten!$B$12,$AF$4:$AL$4004,ROW(C2590)-3,FALSE)</f>
        <v>0</v>
      </c>
      <c r="AF2590" s="109">
        <f t="shared" si="295"/>
        <v>0</v>
      </c>
      <c r="AG2590" s="109">
        <f t="shared" si="298"/>
        <v>0</v>
      </c>
      <c r="AH2590" s="109">
        <f t="shared" si="298"/>
        <v>0</v>
      </c>
      <c r="AI2590" s="109">
        <f t="shared" si="298"/>
        <v>0</v>
      </c>
      <c r="AJ2590" s="109">
        <f t="shared" si="298"/>
        <v>0</v>
      </c>
      <c r="AK2590" s="109">
        <f t="shared" si="298"/>
        <v>0</v>
      </c>
      <c r="AL2590" s="109">
        <f t="shared" si="298"/>
        <v>0</v>
      </c>
    </row>
    <row r="2591" spans="1:38" x14ac:dyDescent="0.3">
      <c r="A2591" s="421"/>
      <c r="B2591" s="421"/>
      <c r="C2591" s="422"/>
      <c r="D2591" s="423"/>
      <c r="E2591" s="421"/>
      <c r="F2591" s="421"/>
      <c r="G2591" s="421"/>
      <c r="H2591" s="421"/>
      <c r="I2591" s="421"/>
      <c r="J2591" s="421"/>
      <c r="K2591" s="421"/>
      <c r="L2591" s="421"/>
      <c r="M2591" s="423"/>
      <c r="N2591" s="340">
        <f>IF(C2591&gt;A_Stammdaten!$B$12,0,SUM(E2591,F2591,H2591,J2591:K2591)-SUM(G2591,I2591,L2591:M2591))</f>
        <v>0</v>
      </c>
      <c r="O2591" s="421"/>
      <c r="P2591" s="421"/>
      <c r="Q2591" s="421"/>
      <c r="R2591" s="421"/>
      <c r="S2591" s="108">
        <f t="shared" si="296"/>
        <v>0</v>
      </c>
      <c r="T2591" s="341">
        <f>IF(ISBLANK($B2591),0,VLOOKUP($B2591,Listen!$A$2:$C$45,2,FALSE))</f>
        <v>0</v>
      </c>
      <c r="U2591" s="341">
        <f>IF(ISBLANK($B2591),0,VLOOKUP($B2591,Listen!$A$2:$C$45,3,FALSE))</f>
        <v>0</v>
      </c>
      <c r="V2591" s="342">
        <f t="shared" si="294"/>
        <v>0</v>
      </c>
      <c r="W2591" s="342">
        <f t="shared" si="293"/>
        <v>0</v>
      </c>
      <c r="X2591" s="342">
        <f t="shared" si="293"/>
        <v>0</v>
      </c>
      <c r="Y2591" s="342">
        <f t="shared" si="293"/>
        <v>0</v>
      </c>
      <c r="Z2591" s="342">
        <f t="shared" si="293"/>
        <v>0</v>
      </c>
      <c r="AA2591" s="342">
        <f t="shared" si="293"/>
        <v>0</v>
      </c>
      <c r="AB2591" s="342">
        <f t="shared" si="293"/>
        <v>0</v>
      </c>
      <c r="AC2591" s="109">
        <f t="shared" si="297"/>
        <v>0</v>
      </c>
      <c r="AD2591" s="109">
        <f>IF(C2591=A_Stammdaten!$B$12,E_SAV!$S2591-E_SAV!$AE2591,HLOOKUP(A_Stammdaten!$B$12-1,$AF$4:$AL$4004,ROW(C2591)-3,FALSE)-$AE2591)</f>
        <v>0</v>
      </c>
      <c r="AE2591" s="109">
        <f>HLOOKUP(A_Stammdaten!$B$12,$AF$4:$AL$4004,ROW(C2591)-3,FALSE)</f>
        <v>0</v>
      </c>
      <c r="AF2591" s="109">
        <f t="shared" si="295"/>
        <v>0</v>
      </c>
      <c r="AG2591" s="109">
        <f t="shared" si="298"/>
        <v>0</v>
      </c>
      <c r="AH2591" s="109">
        <f t="shared" si="298"/>
        <v>0</v>
      </c>
      <c r="AI2591" s="109">
        <f t="shared" si="298"/>
        <v>0</v>
      </c>
      <c r="AJ2591" s="109">
        <f t="shared" si="298"/>
        <v>0</v>
      </c>
      <c r="AK2591" s="109">
        <f t="shared" si="298"/>
        <v>0</v>
      </c>
      <c r="AL2591" s="109">
        <f t="shared" si="298"/>
        <v>0</v>
      </c>
    </row>
    <row r="2592" spans="1:38" x14ac:dyDescent="0.3">
      <c r="A2592" s="421"/>
      <c r="B2592" s="421"/>
      <c r="C2592" s="422"/>
      <c r="D2592" s="423"/>
      <c r="E2592" s="421"/>
      <c r="F2592" s="421"/>
      <c r="G2592" s="421"/>
      <c r="H2592" s="421"/>
      <c r="I2592" s="421"/>
      <c r="J2592" s="421"/>
      <c r="K2592" s="421"/>
      <c r="L2592" s="421"/>
      <c r="M2592" s="423"/>
      <c r="N2592" s="340">
        <f>IF(C2592&gt;A_Stammdaten!$B$12,0,SUM(E2592,F2592,H2592,J2592:K2592)-SUM(G2592,I2592,L2592:M2592))</f>
        <v>0</v>
      </c>
      <c r="O2592" s="421"/>
      <c r="P2592" s="421"/>
      <c r="Q2592" s="421"/>
      <c r="R2592" s="421"/>
      <c r="S2592" s="108">
        <f t="shared" si="296"/>
        <v>0</v>
      </c>
      <c r="T2592" s="341">
        <f>IF(ISBLANK($B2592),0,VLOOKUP($B2592,Listen!$A$2:$C$45,2,FALSE))</f>
        <v>0</v>
      </c>
      <c r="U2592" s="341">
        <f>IF(ISBLANK($B2592),0,VLOOKUP($B2592,Listen!$A$2:$C$45,3,FALSE))</f>
        <v>0</v>
      </c>
      <c r="V2592" s="342">
        <f t="shared" si="294"/>
        <v>0</v>
      </c>
      <c r="W2592" s="342">
        <f t="shared" si="293"/>
        <v>0</v>
      </c>
      <c r="X2592" s="342">
        <f t="shared" si="293"/>
        <v>0</v>
      </c>
      <c r="Y2592" s="342">
        <f t="shared" si="293"/>
        <v>0</v>
      </c>
      <c r="Z2592" s="342">
        <f t="shared" si="293"/>
        <v>0</v>
      </c>
      <c r="AA2592" s="342">
        <f t="shared" si="293"/>
        <v>0</v>
      </c>
      <c r="AB2592" s="342">
        <f t="shared" si="293"/>
        <v>0</v>
      </c>
      <c r="AC2592" s="109">
        <f t="shared" si="297"/>
        <v>0</v>
      </c>
      <c r="AD2592" s="109">
        <f>IF(C2592=A_Stammdaten!$B$12,E_SAV!$S2592-E_SAV!$AE2592,HLOOKUP(A_Stammdaten!$B$12-1,$AF$4:$AL$4004,ROW(C2592)-3,FALSE)-$AE2592)</f>
        <v>0</v>
      </c>
      <c r="AE2592" s="109">
        <f>HLOOKUP(A_Stammdaten!$B$12,$AF$4:$AL$4004,ROW(C2592)-3,FALSE)</f>
        <v>0</v>
      </c>
      <c r="AF2592" s="109">
        <f t="shared" si="295"/>
        <v>0</v>
      </c>
      <c r="AG2592" s="109">
        <f t="shared" si="298"/>
        <v>0</v>
      </c>
      <c r="AH2592" s="109">
        <f t="shared" si="298"/>
        <v>0</v>
      </c>
      <c r="AI2592" s="109">
        <f t="shared" si="298"/>
        <v>0</v>
      </c>
      <c r="AJ2592" s="109">
        <f t="shared" si="298"/>
        <v>0</v>
      </c>
      <c r="AK2592" s="109">
        <f t="shared" si="298"/>
        <v>0</v>
      </c>
      <c r="AL2592" s="109">
        <f t="shared" si="298"/>
        <v>0</v>
      </c>
    </row>
    <row r="2593" spans="1:38" x14ac:dyDescent="0.3">
      <c r="A2593" s="421"/>
      <c r="B2593" s="421"/>
      <c r="C2593" s="422"/>
      <c r="D2593" s="423"/>
      <c r="E2593" s="421"/>
      <c r="F2593" s="421"/>
      <c r="G2593" s="421"/>
      <c r="H2593" s="421"/>
      <c r="I2593" s="421"/>
      <c r="J2593" s="421"/>
      <c r="K2593" s="421"/>
      <c r="L2593" s="421"/>
      <c r="M2593" s="423"/>
      <c r="N2593" s="340">
        <f>IF(C2593&gt;A_Stammdaten!$B$12,0,SUM(E2593,F2593,H2593,J2593:K2593)-SUM(G2593,I2593,L2593:M2593))</f>
        <v>0</v>
      </c>
      <c r="O2593" s="421"/>
      <c r="P2593" s="421"/>
      <c r="Q2593" s="421"/>
      <c r="R2593" s="421"/>
      <c r="S2593" s="108">
        <f t="shared" si="296"/>
        <v>0</v>
      </c>
      <c r="T2593" s="341">
        <f>IF(ISBLANK($B2593),0,VLOOKUP($B2593,Listen!$A$2:$C$45,2,FALSE))</f>
        <v>0</v>
      </c>
      <c r="U2593" s="341">
        <f>IF(ISBLANK($B2593),0,VLOOKUP($B2593,Listen!$A$2:$C$45,3,FALSE))</f>
        <v>0</v>
      </c>
      <c r="V2593" s="342">
        <f t="shared" si="294"/>
        <v>0</v>
      </c>
      <c r="W2593" s="342">
        <f t="shared" si="293"/>
        <v>0</v>
      </c>
      <c r="X2593" s="342">
        <f t="shared" si="293"/>
        <v>0</v>
      </c>
      <c r="Y2593" s="342">
        <f t="shared" si="293"/>
        <v>0</v>
      </c>
      <c r="Z2593" s="342">
        <f t="shared" si="293"/>
        <v>0</v>
      </c>
      <c r="AA2593" s="342">
        <f t="shared" si="293"/>
        <v>0</v>
      </c>
      <c r="AB2593" s="342">
        <f t="shared" si="293"/>
        <v>0</v>
      </c>
      <c r="AC2593" s="109">
        <f t="shared" si="297"/>
        <v>0</v>
      </c>
      <c r="AD2593" s="109">
        <f>IF(C2593=A_Stammdaten!$B$12,E_SAV!$S2593-E_SAV!$AE2593,HLOOKUP(A_Stammdaten!$B$12-1,$AF$4:$AL$4004,ROW(C2593)-3,FALSE)-$AE2593)</f>
        <v>0</v>
      </c>
      <c r="AE2593" s="109">
        <f>HLOOKUP(A_Stammdaten!$B$12,$AF$4:$AL$4004,ROW(C2593)-3,FALSE)</f>
        <v>0</v>
      </c>
      <c r="AF2593" s="109">
        <f t="shared" si="295"/>
        <v>0</v>
      </c>
      <c r="AG2593" s="109">
        <f t="shared" si="298"/>
        <v>0</v>
      </c>
      <c r="AH2593" s="109">
        <f t="shared" si="298"/>
        <v>0</v>
      </c>
      <c r="AI2593" s="109">
        <f t="shared" si="298"/>
        <v>0</v>
      </c>
      <c r="AJ2593" s="109">
        <f t="shared" si="298"/>
        <v>0</v>
      </c>
      <c r="AK2593" s="109">
        <f t="shared" si="298"/>
        <v>0</v>
      </c>
      <c r="AL2593" s="109">
        <f t="shared" si="298"/>
        <v>0</v>
      </c>
    </row>
    <row r="2594" spans="1:38" x14ac:dyDescent="0.3">
      <c r="A2594" s="421"/>
      <c r="B2594" s="421"/>
      <c r="C2594" s="422"/>
      <c r="D2594" s="423"/>
      <c r="E2594" s="421"/>
      <c r="F2594" s="421"/>
      <c r="G2594" s="421"/>
      <c r="H2594" s="421"/>
      <c r="I2594" s="421"/>
      <c r="J2594" s="421"/>
      <c r="K2594" s="421"/>
      <c r="L2594" s="421"/>
      <c r="M2594" s="423"/>
      <c r="N2594" s="340">
        <f>IF(C2594&gt;A_Stammdaten!$B$12,0,SUM(E2594,F2594,H2594,J2594:K2594)-SUM(G2594,I2594,L2594:M2594))</f>
        <v>0</v>
      </c>
      <c r="O2594" s="421"/>
      <c r="P2594" s="421"/>
      <c r="Q2594" s="421"/>
      <c r="R2594" s="421"/>
      <c r="S2594" s="108">
        <f t="shared" si="296"/>
        <v>0</v>
      </c>
      <c r="T2594" s="341">
        <f>IF(ISBLANK($B2594),0,VLOOKUP($B2594,Listen!$A$2:$C$45,2,FALSE))</f>
        <v>0</v>
      </c>
      <c r="U2594" s="341">
        <f>IF(ISBLANK($B2594),0,VLOOKUP($B2594,Listen!$A$2:$C$45,3,FALSE))</f>
        <v>0</v>
      </c>
      <c r="V2594" s="342">
        <f t="shared" si="294"/>
        <v>0</v>
      </c>
      <c r="W2594" s="342">
        <f t="shared" si="293"/>
        <v>0</v>
      </c>
      <c r="X2594" s="342">
        <f t="shared" si="293"/>
        <v>0</v>
      </c>
      <c r="Y2594" s="342">
        <f t="shared" si="293"/>
        <v>0</v>
      </c>
      <c r="Z2594" s="342">
        <f t="shared" si="293"/>
        <v>0</v>
      </c>
      <c r="AA2594" s="342">
        <f t="shared" si="293"/>
        <v>0</v>
      </c>
      <c r="AB2594" s="342">
        <f t="shared" si="293"/>
        <v>0</v>
      </c>
      <c r="AC2594" s="109">
        <f t="shared" si="297"/>
        <v>0</v>
      </c>
      <c r="AD2594" s="109">
        <f>IF(C2594=A_Stammdaten!$B$12,E_SAV!$S2594-E_SAV!$AE2594,HLOOKUP(A_Stammdaten!$B$12-1,$AF$4:$AL$4004,ROW(C2594)-3,FALSE)-$AE2594)</f>
        <v>0</v>
      </c>
      <c r="AE2594" s="109">
        <f>HLOOKUP(A_Stammdaten!$B$12,$AF$4:$AL$4004,ROW(C2594)-3,FALSE)</f>
        <v>0</v>
      </c>
      <c r="AF2594" s="109">
        <f t="shared" si="295"/>
        <v>0</v>
      </c>
      <c r="AG2594" s="109">
        <f t="shared" si="298"/>
        <v>0</v>
      </c>
      <c r="AH2594" s="109">
        <f t="shared" si="298"/>
        <v>0</v>
      </c>
      <c r="AI2594" s="109">
        <f t="shared" si="298"/>
        <v>0</v>
      </c>
      <c r="AJ2594" s="109">
        <f t="shared" si="298"/>
        <v>0</v>
      </c>
      <c r="AK2594" s="109">
        <f t="shared" si="298"/>
        <v>0</v>
      </c>
      <c r="AL2594" s="109">
        <f t="shared" si="298"/>
        <v>0</v>
      </c>
    </row>
    <row r="2595" spans="1:38" x14ac:dyDescent="0.3">
      <c r="A2595" s="421"/>
      <c r="B2595" s="421"/>
      <c r="C2595" s="422"/>
      <c r="D2595" s="423"/>
      <c r="E2595" s="421"/>
      <c r="F2595" s="421"/>
      <c r="G2595" s="421"/>
      <c r="H2595" s="421"/>
      <c r="I2595" s="421"/>
      <c r="J2595" s="421"/>
      <c r="K2595" s="421"/>
      <c r="L2595" s="421"/>
      <c r="M2595" s="423"/>
      <c r="N2595" s="340">
        <f>IF(C2595&gt;A_Stammdaten!$B$12,0,SUM(E2595,F2595,H2595,J2595:K2595)-SUM(G2595,I2595,L2595:M2595))</f>
        <v>0</v>
      </c>
      <c r="O2595" s="421"/>
      <c r="P2595" s="421"/>
      <c r="Q2595" s="421"/>
      <c r="R2595" s="421"/>
      <c r="S2595" s="108">
        <f t="shared" si="296"/>
        <v>0</v>
      </c>
      <c r="T2595" s="341">
        <f>IF(ISBLANK($B2595),0,VLOOKUP($B2595,Listen!$A$2:$C$45,2,FALSE))</f>
        <v>0</v>
      </c>
      <c r="U2595" s="341">
        <f>IF(ISBLANK($B2595),0,VLOOKUP($B2595,Listen!$A$2:$C$45,3,FALSE))</f>
        <v>0</v>
      </c>
      <c r="V2595" s="342">
        <f t="shared" si="294"/>
        <v>0</v>
      </c>
      <c r="W2595" s="342">
        <f t="shared" si="293"/>
        <v>0</v>
      </c>
      <c r="X2595" s="342">
        <f t="shared" si="293"/>
        <v>0</v>
      </c>
      <c r="Y2595" s="342">
        <f t="shared" si="293"/>
        <v>0</v>
      </c>
      <c r="Z2595" s="342">
        <f t="shared" si="293"/>
        <v>0</v>
      </c>
      <c r="AA2595" s="342">
        <f t="shared" si="293"/>
        <v>0</v>
      </c>
      <c r="AB2595" s="342">
        <f t="shared" si="293"/>
        <v>0</v>
      </c>
      <c r="AC2595" s="109">
        <f t="shared" si="297"/>
        <v>0</v>
      </c>
      <c r="AD2595" s="109">
        <f>IF(C2595=A_Stammdaten!$B$12,E_SAV!$S2595-E_SAV!$AE2595,HLOOKUP(A_Stammdaten!$B$12-1,$AF$4:$AL$4004,ROW(C2595)-3,FALSE)-$AE2595)</f>
        <v>0</v>
      </c>
      <c r="AE2595" s="109">
        <f>HLOOKUP(A_Stammdaten!$B$12,$AF$4:$AL$4004,ROW(C2595)-3,FALSE)</f>
        <v>0</v>
      </c>
      <c r="AF2595" s="109">
        <f t="shared" si="295"/>
        <v>0</v>
      </c>
      <c r="AG2595" s="109">
        <f t="shared" si="298"/>
        <v>0</v>
      </c>
      <c r="AH2595" s="109">
        <f t="shared" si="298"/>
        <v>0</v>
      </c>
      <c r="AI2595" s="109">
        <f t="shared" si="298"/>
        <v>0</v>
      </c>
      <c r="AJ2595" s="109">
        <f t="shared" si="298"/>
        <v>0</v>
      </c>
      <c r="AK2595" s="109">
        <f t="shared" si="298"/>
        <v>0</v>
      </c>
      <c r="AL2595" s="109">
        <f t="shared" si="298"/>
        <v>0</v>
      </c>
    </row>
    <row r="2596" spans="1:38" x14ac:dyDescent="0.3">
      <c r="A2596" s="421"/>
      <c r="B2596" s="421"/>
      <c r="C2596" s="422"/>
      <c r="D2596" s="423"/>
      <c r="E2596" s="421"/>
      <c r="F2596" s="421"/>
      <c r="G2596" s="421"/>
      <c r="H2596" s="421"/>
      <c r="I2596" s="421"/>
      <c r="J2596" s="421"/>
      <c r="K2596" s="421"/>
      <c r="L2596" s="421"/>
      <c r="M2596" s="423"/>
      <c r="N2596" s="340">
        <f>IF(C2596&gt;A_Stammdaten!$B$12,0,SUM(E2596,F2596,H2596,J2596:K2596)-SUM(G2596,I2596,L2596:M2596))</f>
        <v>0</v>
      </c>
      <c r="O2596" s="421"/>
      <c r="P2596" s="421"/>
      <c r="Q2596" s="421"/>
      <c r="R2596" s="421"/>
      <c r="S2596" s="108">
        <f t="shared" si="296"/>
        <v>0</v>
      </c>
      <c r="T2596" s="341">
        <f>IF(ISBLANK($B2596),0,VLOOKUP($B2596,Listen!$A$2:$C$45,2,FALSE))</f>
        <v>0</v>
      </c>
      <c r="U2596" s="341">
        <f>IF(ISBLANK($B2596),0,VLOOKUP($B2596,Listen!$A$2:$C$45,3,FALSE))</f>
        <v>0</v>
      </c>
      <c r="V2596" s="342">
        <f t="shared" si="294"/>
        <v>0</v>
      </c>
      <c r="W2596" s="342">
        <f t="shared" si="293"/>
        <v>0</v>
      </c>
      <c r="X2596" s="342">
        <f t="shared" si="293"/>
        <v>0</v>
      </c>
      <c r="Y2596" s="342">
        <f t="shared" si="293"/>
        <v>0</v>
      </c>
      <c r="Z2596" s="342">
        <f t="shared" si="293"/>
        <v>0</v>
      </c>
      <c r="AA2596" s="342">
        <f t="shared" si="293"/>
        <v>0</v>
      </c>
      <c r="AB2596" s="342">
        <f t="shared" si="293"/>
        <v>0</v>
      </c>
      <c r="AC2596" s="109">
        <f t="shared" si="297"/>
        <v>0</v>
      </c>
      <c r="AD2596" s="109">
        <f>IF(C2596=A_Stammdaten!$B$12,E_SAV!$S2596-E_SAV!$AE2596,HLOOKUP(A_Stammdaten!$B$12-1,$AF$4:$AL$4004,ROW(C2596)-3,FALSE)-$AE2596)</f>
        <v>0</v>
      </c>
      <c r="AE2596" s="109">
        <f>HLOOKUP(A_Stammdaten!$B$12,$AF$4:$AL$4004,ROW(C2596)-3,FALSE)</f>
        <v>0</v>
      </c>
      <c r="AF2596" s="109">
        <f t="shared" si="295"/>
        <v>0</v>
      </c>
      <c r="AG2596" s="109">
        <f t="shared" si="298"/>
        <v>0</v>
      </c>
      <c r="AH2596" s="109">
        <f t="shared" si="298"/>
        <v>0</v>
      </c>
      <c r="AI2596" s="109">
        <f t="shared" si="298"/>
        <v>0</v>
      </c>
      <c r="AJ2596" s="109">
        <f t="shared" si="298"/>
        <v>0</v>
      </c>
      <c r="AK2596" s="109">
        <f t="shared" si="298"/>
        <v>0</v>
      </c>
      <c r="AL2596" s="109">
        <f t="shared" si="298"/>
        <v>0</v>
      </c>
    </row>
    <row r="2597" spans="1:38" x14ac:dyDescent="0.3">
      <c r="A2597" s="421"/>
      <c r="B2597" s="421"/>
      <c r="C2597" s="422"/>
      <c r="D2597" s="423"/>
      <c r="E2597" s="421"/>
      <c r="F2597" s="421"/>
      <c r="G2597" s="421"/>
      <c r="H2597" s="421"/>
      <c r="I2597" s="421"/>
      <c r="J2597" s="421"/>
      <c r="K2597" s="421"/>
      <c r="L2597" s="421"/>
      <c r="M2597" s="423"/>
      <c r="N2597" s="340">
        <f>IF(C2597&gt;A_Stammdaten!$B$12,0,SUM(E2597,F2597,H2597,J2597:K2597)-SUM(G2597,I2597,L2597:M2597))</f>
        <v>0</v>
      </c>
      <c r="O2597" s="421"/>
      <c r="P2597" s="421"/>
      <c r="Q2597" s="421"/>
      <c r="R2597" s="421"/>
      <c r="S2597" s="108">
        <f t="shared" si="296"/>
        <v>0</v>
      </c>
      <c r="T2597" s="341">
        <f>IF(ISBLANK($B2597),0,VLOOKUP($B2597,Listen!$A$2:$C$45,2,FALSE))</f>
        <v>0</v>
      </c>
      <c r="U2597" s="341">
        <f>IF(ISBLANK($B2597),0,VLOOKUP($B2597,Listen!$A$2:$C$45,3,FALSE))</f>
        <v>0</v>
      </c>
      <c r="V2597" s="342">
        <f t="shared" si="294"/>
        <v>0</v>
      </c>
      <c r="W2597" s="342">
        <f t="shared" si="293"/>
        <v>0</v>
      </c>
      <c r="X2597" s="342">
        <f t="shared" si="293"/>
        <v>0</v>
      </c>
      <c r="Y2597" s="342">
        <f t="shared" si="293"/>
        <v>0</v>
      </c>
      <c r="Z2597" s="342">
        <f t="shared" si="293"/>
        <v>0</v>
      </c>
      <c r="AA2597" s="342">
        <f t="shared" si="293"/>
        <v>0</v>
      </c>
      <c r="AB2597" s="342">
        <f t="shared" si="293"/>
        <v>0</v>
      </c>
      <c r="AC2597" s="109">
        <f t="shared" si="297"/>
        <v>0</v>
      </c>
      <c r="AD2597" s="109">
        <f>IF(C2597=A_Stammdaten!$B$12,E_SAV!$S2597-E_SAV!$AE2597,HLOOKUP(A_Stammdaten!$B$12-1,$AF$4:$AL$4004,ROW(C2597)-3,FALSE)-$AE2597)</f>
        <v>0</v>
      </c>
      <c r="AE2597" s="109">
        <f>HLOOKUP(A_Stammdaten!$B$12,$AF$4:$AL$4004,ROW(C2597)-3,FALSE)</f>
        <v>0</v>
      </c>
      <c r="AF2597" s="109">
        <f t="shared" si="295"/>
        <v>0</v>
      </c>
      <c r="AG2597" s="109">
        <f t="shared" si="298"/>
        <v>0</v>
      </c>
      <c r="AH2597" s="109">
        <f t="shared" si="298"/>
        <v>0</v>
      </c>
      <c r="AI2597" s="109">
        <f t="shared" si="298"/>
        <v>0</v>
      </c>
      <c r="AJ2597" s="109">
        <f t="shared" si="298"/>
        <v>0</v>
      </c>
      <c r="AK2597" s="109">
        <f t="shared" si="298"/>
        <v>0</v>
      </c>
      <c r="AL2597" s="109">
        <f t="shared" si="298"/>
        <v>0</v>
      </c>
    </row>
    <row r="2598" spans="1:38" x14ac:dyDescent="0.3">
      <c r="A2598" s="421"/>
      <c r="B2598" s="421"/>
      <c r="C2598" s="422"/>
      <c r="D2598" s="423"/>
      <c r="E2598" s="421"/>
      <c r="F2598" s="421"/>
      <c r="G2598" s="421"/>
      <c r="H2598" s="421"/>
      <c r="I2598" s="421"/>
      <c r="J2598" s="421"/>
      <c r="K2598" s="421"/>
      <c r="L2598" s="421"/>
      <c r="M2598" s="423"/>
      <c r="N2598" s="340">
        <f>IF(C2598&gt;A_Stammdaten!$B$12,0,SUM(E2598,F2598,H2598,J2598:K2598)-SUM(G2598,I2598,L2598:M2598))</f>
        <v>0</v>
      </c>
      <c r="O2598" s="421"/>
      <c r="P2598" s="421"/>
      <c r="Q2598" s="421"/>
      <c r="R2598" s="421"/>
      <c r="S2598" s="108">
        <f t="shared" si="296"/>
        <v>0</v>
      </c>
      <c r="T2598" s="341">
        <f>IF(ISBLANK($B2598),0,VLOOKUP($B2598,Listen!$A$2:$C$45,2,FALSE))</f>
        <v>0</v>
      </c>
      <c r="U2598" s="341">
        <f>IF(ISBLANK($B2598),0,VLOOKUP($B2598,Listen!$A$2:$C$45,3,FALSE))</f>
        <v>0</v>
      </c>
      <c r="V2598" s="342">
        <f t="shared" si="294"/>
        <v>0</v>
      </c>
      <c r="W2598" s="342">
        <f t="shared" si="293"/>
        <v>0</v>
      </c>
      <c r="X2598" s="342">
        <f t="shared" si="293"/>
        <v>0</v>
      </c>
      <c r="Y2598" s="342">
        <f t="shared" si="293"/>
        <v>0</v>
      </c>
      <c r="Z2598" s="342">
        <f t="shared" si="293"/>
        <v>0</v>
      </c>
      <c r="AA2598" s="342">
        <f t="shared" si="293"/>
        <v>0</v>
      </c>
      <c r="AB2598" s="342">
        <f t="shared" si="293"/>
        <v>0</v>
      </c>
      <c r="AC2598" s="109">
        <f t="shared" si="297"/>
        <v>0</v>
      </c>
      <c r="AD2598" s="109">
        <f>IF(C2598=A_Stammdaten!$B$12,E_SAV!$S2598-E_SAV!$AE2598,HLOOKUP(A_Stammdaten!$B$12-1,$AF$4:$AL$4004,ROW(C2598)-3,FALSE)-$AE2598)</f>
        <v>0</v>
      </c>
      <c r="AE2598" s="109">
        <f>HLOOKUP(A_Stammdaten!$B$12,$AF$4:$AL$4004,ROW(C2598)-3,FALSE)</f>
        <v>0</v>
      </c>
      <c r="AF2598" s="109">
        <f t="shared" si="295"/>
        <v>0</v>
      </c>
      <c r="AG2598" s="109">
        <f t="shared" si="298"/>
        <v>0</v>
      </c>
      <c r="AH2598" s="109">
        <f t="shared" si="298"/>
        <v>0</v>
      </c>
      <c r="AI2598" s="109">
        <f t="shared" si="298"/>
        <v>0</v>
      </c>
      <c r="AJ2598" s="109">
        <f t="shared" si="298"/>
        <v>0</v>
      </c>
      <c r="AK2598" s="109">
        <f t="shared" si="298"/>
        <v>0</v>
      </c>
      <c r="AL2598" s="109">
        <f t="shared" si="298"/>
        <v>0</v>
      </c>
    </row>
    <row r="2599" spans="1:38" x14ac:dyDescent="0.3">
      <c r="A2599" s="421"/>
      <c r="B2599" s="421"/>
      <c r="C2599" s="422"/>
      <c r="D2599" s="423"/>
      <c r="E2599" s="421"/>
      <c r="F2599" s="421"/>
      <c r="G2599" s="421"/>
      <c r="H2599" s="421"/>
      <c r="I2599" s="421"/>
      <c r="J2599" s="421"/>
      <c r="K2599" s="421"/>
      <c r="L2599" s="421"/>
      <c r="M2599" s="423"/>
      <c r="N2599" s="340">
        <f>IF(C2599&gt;A_Stammdaten!$B$12,0,SUM(E2599,F2599,H2599,J2599:K2599)-SUM(G2599,I2599,L2599:M2599))</f>
        <v>0</v>
      </c>
      <c r="O2599" s="421"/>
      <c r="P2599" s="421"/>
      <c r="Q2599" s="421"/>
      <c r="R2599" s="421"/>
      <c r="S2599" s="108">
        <f t="shared" si="296"/>
        <v>0</v>
      </c>
      <c r="T2599" s="341">
        <f>IF(ISBLANK($B2599),0,VLOOKUP($B2599,Listen!$A$2:$C$45,2,FALSE))</f>
        <v>0</v>
      </c>
      <c r="U2599" s="341">
        <f>IF(ISBLANK($B2599),0,VLOOKUP($B2599,Listen!$A$2:$C$45,3,FALSE))</f>
        <v>0</v>
      </c>
      <c r="V2599" s="342">
        <f t="shared" si="294"/>
        <v>0</v>
      </c>
      <c r="W2599" s="342">
        <f t="shared" si="293"/>
        <v>0</v>
      </c>
      <c r="X2599" s="342">
        <f t="shared" si="293"/>
        <v>0</v>
      </c>
      <c r="Y2599" s="342">
        <f t="shared" si="293"/>
        <v>0</v>
      </c>
      <c r="Z2599" s="342">
        <f t="shared" si="293"/>
        <v>0</v>
      </c>
      <c r="AA2599" s="342">
        <f t="shared" si="293"/>
        <v>0</v>
      </c>
      <c r="AB2599" s="342">
        <f t="shared" si="293"/>
        <v>0</v>
      </c>
      <c r="AC2599" s="109">
        <f t="shared" si="297"/>
        <v>0</v>
      </c>
      <c r="AD2599" s="109">
        <f>IF(C2599=A_Stammdaten!$B$12,E_SAV!$S2599-E_SAV!$AE2599,HLOOKUP(A_Stammdaten!$B$12-1,$AF$4:$AL$4004,ROW(C2599)-3,FALSE)-$AE2599)</f>
        <v>0</v>
      </c>
      <c r="AE2599" s="109">
        <f>HLOOKUP(A_Stammdaten!$B$12,$AF$4:$AL$4004,ROW(C2599)-3,FALSE)</f>
        <v>0</v>
      </c>
      <c r="AF2599" s="109">
        <f t="shared" si="295"/>
        <v>0</v>
      </c>
      <c r="AG2599" s="109">
        <f t="shared" si="298"/>
        <v>0</v>
      </c>
      <c r="AH2599" s="109">
        <f t="shared" si="298"/>
        <v>0</v>
      </c>
      <c r="AI2599" s="109">
        <f t="shared" si="298"/>
        <v>0</v>
      </c>
      <c r="AJ2599" s="109">
        <f t="shared" si="298"/>
        <v>0</v>
      </c>
      <c r="AK2599" s="109">
        <f t="shared" si="298"/>
        <v>0</v>
      </c>
      <c r="AL2599" s="109">
        <f t="shared" si="298"/>
        <v>0</v>
      </c>
    </row>
    <row r="2600" spans="1:38" x14ac:dyDescent="0.3">
      <c r="A2600" s="421"/>
      <c r="B2600" s="421"/>
      <c r="C2600" s="422"/>
      <c r="D2600" s="423"/>
      <c r="E2600" s="421"/>
      <c r="F2600" s="421"/>
      <c r="G2600" s="421"/>
      <c r="H2600" s="421"/>
      <c r="I2600" s="421"/>
      <c r="J2600" s="421"/>
      <c r="K2600" s="421"/>
      <c r="L2600" s="421"/>
      <c r="M2600" s="423"/>
      <c r="N2600" s="340">
        <f>IF(C2600&gt;A_Stammdaten!$B$12,0,SUM(E2600,F2600,H2600,J2600:K2600)-SUM(G2600,I2600,L2600:M2600))</f>
        <v>0</v>
      </c>
      <c r="O2600" s="421"/>
      <c r="P2600" s="421"/>
      <c r="Q2600" s="421"/>
      <c r="R2600" s="421"/>
      <c r="S2600" s="108">
        <f t="shared" si="296"/>
        <v>0</v>
      </c>
      <c r="T2600" s="341">
        <f>IF(ISBLANK($B2600),0,VLOOKUP($B2600,Listen!$A$2:$C$45,2,FALSE))</f>
        <v>0</v>
      </c>
      <c r="U2600" s="341">
        <f>IF(ISBLANK($B2600),0,VLOOKUP($B2600,Listen!$A$2:$C$45,3,FALSE))</f>
        <v>0</v>
      </c>
      <c r="V2600" s="342">
        <f t="shared" si="294"/>
        <v>0</v>
      </c>
      <c r="W2600" s="342">
        <f t="shared" si="293"/>
        <v>0</v>
      </c>
      <c r="X2600" s="342">
        <f t="shared" si="293"/>
        <v>0</v>
      </c>
      <c r="Y2600" s="342">
        <f t="shared" si="293"/>
        <v>0</v>
      </c>
      <c r="Z2600" s="342">
        <f t="shared" si="293"/>
        <v>0</v>
      </c>
      <c r="AA2600" s="342">
        <f t="shared" si="293"/>
        <v>0</v>
      </c>
      <c r="AB2600" s="342">
        <f t="shared" si="293"/>
        <v>0</v>
      </c>
      <c r="AC2600" s="109">
        <f t="shared" si="297"/>
        <v>0</v>
      </c>
      <c r="AD2600" s="109">
        <f>IF(C2600=A_Stammdaten!$B$12,E_SAV!$S2600-E_SAV!$AE2600,HLOOKUP(A_Stammdaten!$B$12-1,$AF$4:$AL$4004,ROW(C2600)-3,FALSE)-$AE2600)</f>
        <v>0</v>
      </c>
      <c r="AE2600" s="109">
        <f>HLOOKUP(A_Stammdaten!$B$12,$AF$4:$AL$4004,ROW(C2600)-3,FALSE)</f>
        <v>0</v>
      </c>
      <c r="AF2600" s="109">
        <f t="shared" si="295"/>
        <v>0</v>
      </c>
      <c r="AG2600" s="109">
        <f t="shared" si="298"/>
        <v>0</v>
      </c>
      <c r="AH2600" s="109">
        <f t="shared" si="298"/>
        <v>0</v>
      </c>
      <c r="AI2600" s="109">
        <f t="shared" si="298"/>
        <v>0</v>
      </c>
      <c r="AJ2600" s="109">
        <f t="shared" si="298"/>
        <v>0</v>
      </c>
      <c r="AK2600" s="109">
        <f t="shared" si="298"/>
        <v>0</v>
      </c>
      <c r="AL2600" s="109">
        <f t="shared" si="298"/>
        <v>0</v>
      </c>
    </row>
    <row r="2601" spans="1:38" x14ac:dyDescent="0.3">
      <c r="A2601" s="421"/>
      <c r="B2601" s="421"/>
      <c r="C2601" s="422"/>
      <c r="D2601" s="423"/>
      <c r="E2601" s="421"/>
      <c r="F2601" s="421"/>
      <c r="G2601" s="421"/>
      <c r="H2601" s="421"/>
      <c r="I2601" s="421"/>
      <c r="J2601" s="421"/>
      <c r="K2601" s="421"/>
      <c r="L2601" s="421"/>
      <c r="M2601" s="423"/>
      <c r="N2601" s="340">
        <f>IF(C2601&gt;A_Stammdaten!$B$12,0,SUM(E2601,F2601,H2601,J2601:K2601)-SUM(G2601,I2601,L2601:M2601))</f>
        <v>0</v>
      </c>
      <c r="O2601" s="421"/>
      <c r="P2601" s="421"/>
      <c r="Q2601" s="421"/>
      <c r="R2601" s="421"/>
      <c r="S2601" s="108">
        <f t="shared" si="296"/>
        <v>0</v>
      </c>
      <c r="T2601" s="341">
        <f>IF(ISBLANK($B2601),0,VLOOKUP($B2601,Listen!$A$2:$C$45,2,FALSE))</f>
        <v>0</v>
      </c>
      <c r="U2601" s="341">
        <f>IF(ISBLANK($B2601),0,VLOOKUP($B2601,Listen!$A$2:$C$45,3,FALSE))</f>
        <v>0</v>
      </c>
      <c r="V2601" s="342">
        <f t="shared" si="294"/>
        <v>0</v>
      </c>
      <c r="W2601" s="342">
        <f t="shared" si="293"/>
        <v>0</v>
      </c>
      <c r="X2601" s="342">
        <f t="shared" si="293"/>
        <v>0</v>
      </c>
      <c r="Y2601" s="342">
        <f t="shared" si="293"/>
        <v>0</v>
      </c>
      <c r="Z2601" s="342">
        <f t="shared" si="293"/>
        <v>0</v>
      </c>
      <c r="AA2601" s="342">
        <f t="shared" si="293"/>
        <v>0</v>
      </c>
      <c r="AB2601" s="342">
        <f t="shared" ref="W2601:AB2644" si="299">$T2601</f>
        <v>0</v>
      </c>
      <c r="AC2601" s="109">
        <f t="shared" si="297"/>
        <v>0</v>
      </c>
      <c r="AD2601" s="109">
        <f>IF(C2601=A_Stammdaten!$B$12,E_SAV!$S2601-E_SAV!$AE2601,HLOOKUP(A_Stammdaten!$B$12-1,$AF$4:$AL$4004,ROW(C2601)-3,FALSE)-$AE2601)</f>
        <v>0</v>
      </c>
      <c r="AE2601" s="109">
        <f>HLOOKUP(A_Stammdaten!$B$12,$AF$4:$AL$4004,ROW(C2601)-3,FALSE)</f>
        <v>0</v>
      </c>
      <c r="AF2601" s="109">
        <f t="shared" si="295"/>
        <v>0</v>
      </c>
      <c r="AG2601" s="109">
        <f t="shared" si="298"/>
        <v>0</v>
      </c>
      <c r="AH2601" s="109">
        <f t="shared" si="298"/>
        <v>0</v>
      </c>
      <c r="AI2601" s="109">
        <f t="shared" si="298"/>
        <v>0</v>
      </c>
      <c r="AJ2601" s="109">
        <f t="shared" si="298"/>
        <v>0</v>
      </c>
      <c r="AK2601" s="109">
        <f t="shared" si="298"/>
        <v>0</v>
      </c>
      <c r="AL2601" s="109">
        <f t="shared" si="298"/>
        <v>0</v>
      </c>
    </row>
    <row r="2602" spans="1:38" x14ac:dyDescent="0.3">
      <c r="A2602" s="421"/>
      <c r="B2602" s="421"/>
      <c r="C2602" s="422"/>
      <c r="D2602" s="423"/>
      <c r="E2602" s="421"/>
      <c r="F2602" s="421"/>
      <c r="G2602" s="421"/>
      <c r="H2602" s="421"/>
      <c r="I2602" s="421"/>
      <c r="J2602" s="421"/>
      <c r="K2602" s="421"/>
      <c r="L2602" s="421"/>
      <c r="M2602" s="423"/>
      <c r="N2602" s="340">
        <f>IF(C2602&gt;A_Stammdaten!$B$12,0,SUM(E2602,F2602,H2602,J2602:K2602)-SUM(G2602,I2602,L2602:M2602))</f>
        <v>0</v>
      </c>
      <c r="O2602" s="421"/>
      <c r="P2602" s="421"/>
      <c r="Q2602" s="421"/>
      <c r="R2602" s="421"/>
      <c r="S2602" s="108">
        <f t="shared" si="296"/>
        <v>0</v>
      </c>
      <c r="T2602" s="341">
        <f>IF(ISBLANK($B2602),0,VLOOKUP($B2602,Listen!$A$2:$C$45,2,FALSE))</f>
        <v>0</v>
      </c>
      <c r="U2602" s="341">
        <f>IF(ISBLANK($B2602),0,VLOOKUP($B2602,Listen!$A$2:$C$45,3,FALSE))</f>
        <v>0</v>
      </c>
      <c r="V2602" s="342">
        <f t="shared" si="294"/>
        <v>0</v>
      </c>
      <c r="W2602" s="342">
        <f t="shared" si="299"/>
        <v>0</v>
      </c>
      <c r="X2602" s="342">
        <f t="shared" si="299"/>
        <v>0</v>
      </c>
      <c r="Y2602" s="342">
        <f t="shared" si="299"/>
        <v>0</v>
      </c>
      <c r="Z2602" s="342">
        <f t="shared" si="299"/>
        <v>0</v>
      </c>
      <c r="AA2602" s="342">
        <f t="shared" si="299"/>
        <v>0</v>
      </c>
      <c r="AB2602" s="342">
        <f t="shared" si="299"/>
        <v>0</v>
      </c>
      <c r="AC2602" s="109">
        <f t="shared" si="297"/>
        <v>0</v>
      </c>
      <c r="AD2602" s="109">
        <f>IF(C2602=A_Stammdaten!$B$12,E_SAV!$S2602-E_SAV!$AE2602,HLOOKUP(A_Stammdaten!$B$12-1,$AF$4:$AL$4004,ROW(C2602)-3,FALSE)-$AE2602)</f>
        <v>0</v>
      </c>
      <c r="AE2602" s="109">
        <f>HLOOKUP(A_Stammdaten!$B$12,$AF$4:$AL$4004,ROW(C2602)-3,FALSE)</f>
        <v>0</v>
      </c>
      <c r="AF2602" s="109">
        <f t="shared" si="295"/>
        <v>0</v>
      </c>
      <c r="AG2602" s="109">
        <f t="shared" si="298"/>
        <v>0</v>
      </c>
      <c r="AH2602" s="109">
        <f t="shared" si="298"/>
        <v>0</v>
      </c>
      <c r="AI2602" s="109">
        <f t="shared" si="298"/>
        <v>0</v>
      </c>
      <c r="AJ2602" s="109">
        <f t="shared" si="298"/>
        <v>0</v>
      </c>
      <c r="AK2602" s="109">
        <f t="shared" si="298"/>
        <v>0</v>
      </c>
      <c r="AL2602" s="109">
        <f t="shared" si="298"/>
        <v>0</v>
      </c>
    </row>
    <row r="2603" spans="1:38" x14ac:dyDescent="0.3">
      <c r="A2603" s="421"/>
      <c r="B2603" s="421"/>
      <c r="C2603" s="422"/>
      <c r="D2603" s="423"/>
      <c r="E2603" s="421"/>
      <c r="F2603" s="421"/>
      <c r="G2603" s="421"/>
      <c r="H2603" s="421"/>
      <c r="I2603" s="421"/>
      <c r="J2603" s="421"/>
      <c r="K2603" s="421"/>
      <c r="L2603" s="421"/>
      <c r="M2603" s="423"/>
      <c r="N2603" s="340">
        <f>IF(C2603&gt;A_Stammdaten!$B$12,0,SUM(E2603,F2603,H2603,J2603:K2603)-SUM(G2603,I2603,L2603:M2603))</f>
        <v>0</v>
      </c>
      <c r="O2603" s="421"/>
      <c r="P2603" s="421"/>
      <c r="Q2603" s="421"/>
      <c r="R2603" s="421"/>
      <c r="S2603" s="108">
        <f t="shared" si="296"/>
        <v>0</v>
      </c>
      <c r="T2603" s="341">
        <f>IF(ISBLANK($B2603),0,VLOOKUP($B2603,Listen!$A$2:$C$45,2,FALSE))</f>
        <v>0</v>
      </c>
      <c r="U2603" s="341">
        <f>IF(ISBLANK($B2603),0,VLOOKUP($B2603,Listen!$A$2:$C$45,3,FALSE))</f>
        <v>0</v>
      </c>
      <c r="V2603" s="342">
        <f t="shared" si="294"/>
        <v>0</v>
      </c>
      <c r="W2603" s="342">
        <f t="shared" si="299"/>
        <v>0</v>
      </c>
      <c r="X2603" s="342">
        <f t="shared" si="299"/>
        <v>0</v>
      </c>
      <c r="Y2603" s="342">
        <f t="shared" si="299"/>
        <v>0</v>
      </c>
      <c r="Z2603" s="342">
        <f t="shared" si="299"/>
        <v>0</v>
      </c>
      <c r="AA2603" s="342">
        <f t="shared" si="299"/>
        <v>0</v>
      </c>
      <c r="AB2603" s="342">
        <f t="shared" si="299"/>
        <v>0</v>
      </c>
      <c r="AC2603" s="109">
        <f t="shared" si="297"/>
        <v>0</v>
      </c>
      <c r="AD2603" s="109">
        <f>IF(C2603=A_Stammdaten!$B$12,E_SAV!$S2603-E_SAV!$AE2603,HLOOKUP(A_Stammdaten!$B$12-1,$AF$4:$AL$4004,ROW(C2603)-3,FALSE)-$AE2603)</f>
        <v>0</v>
      </c>
      <c r="AE2603" s="109">
        <f>HLOOKUP(A_Stammdaten!$B$12,$AF$4:$AL$4004,ROW(C2603)-3,FALSE)</f>
        <v>0</v>
      </c>
      <c r="AF2603" s="109">
        <f t="shared" si="295"/>
        <v>0</v>
      </c>
      <c r="AG2603" s="109">
        <f t="shared" si="298"/>
        <v>0</v>
      </c>
      <c r="AH2603" s="109">
        <f t="shared" si="298"/>
        <v>0</v>
      </c>
      <c r="AI2603" s="109">
        <f t="shared" si="298"/>
        <v>0</v>
      </c>
      <c r="AJ2603" s="109">
        <f t="shared" si="298"/>
        <v>0</v>
      </c>
      <c r="AK2603" s="109">
        <f t="shared" si="298"/>
        <v>0</v>
      </c>
      <c r="AL2603" s="109">
        <f t="shared" si="298"/>
        <v>0</v>
      </c>
    </row>
    <row r="2604" spans="1:38" x14ac:dyDescent="0.3">
      <c r="A2604" s="421"/>
      <c r="B2604" s="421"/>
      <c r="C2604" s="422"/>
      <c r="D2604" s="423"/>
      <c r="E2604" s="421"/>
      <c r="F2604" s="421"/>
      <c r="G2604" s="421"/>
      <c r="H2604" s="421"/>
      <c r="I2604" s="421"/>
      <c r="J2604" s="421"/>
      <c r="K2604" s="421"/>
      <c r="L2604" s="421"/>
      <c r="M2604" s="423"/>
      <c r="N2604" s="340">
        <f>IF(C2604&gt;A_Stammdaten!$B$12,0,SUM(E2604,F2604,H2604,J2604:K2604)-SUM(G2604,I2604,L2604:M2604))</f>
        <v>0</v>
      </c>
      <c r="O2604" s="421"/>
      <c r="P2604" s="421"/>
      <c r="Q2604" s="421"/>
      <c r="R2604" s="421"/>
      <c r="S2604" s="108">
        <f t="shared" si="296"/>
        <v>0</v>
      </c>
      <c r="T2604" s="341">
        <f>IF(ISBLANK($B2604),0,VLOOKUP($B2604,Listen!$A$2:$C$45,2,FALSE))</f>
        <v>0</v>
      </c>
      <c r="U2604" s="341">
        <f>IF(ISBLANK($B2604),0,VLOOKUP($B2604,Listen!$A$2:$C$45,3,FALSE))</f>
        <v>0</v>
      </c>
      <c r="V2604" s="342">
        <f t="shared" si="294"/>
        <v>0</v>
      </c>
      <c r="W2604" s="342">
        <f t="shared" si="299"/>
        <v>0</v>
      </c>
      <c r="X2604" s="342">
        <f t="shared" si="299"/>
        <v>0</v>
      </c>
      <c r="Y2604" s="342">
        <f t="shared" si="299"/>
        <v>0</v>
      </c>
      <c r="Z2604" s="342">
        <f t="shared" si="299"/>
        <v>0</v>
      </c>
      <c r="AA2604" s="342">
        <f t="shared" si="299"/>
        <v>0</v>
      </c>
      <c r="AB2604" s="342">
        <f t="shared" si="299"/>
        <v>0</v>
      </c>
      <c r="AC2604" s="109">
        <f t="shared" si="297"/>
        <v>0</v>
      </c>
      <c r="AD2604" s="109">
        <f>IF(C2604=A_Stammdaten!$B$12,E_SAV!$S2604-E_SAV!$AE2604,HLOOKUP(A_Stammdaten!$B$12-1,$AF$4:$AL$4004,ROW(C2604)-3,FALSE)-$AE2604)</f>
        <v>0</v>
      </c>
      <c r="AE2604" s="109">
        <f>HLOOKUP(A_Stammdaten!$B$12,$AF$4:$AL$4004,ROW(C2604)-3,FALSE)</f>
        <v>0</v>
      </c>
      <c r="AF2604" s="109">
        <f t="shared" si="295"/>
        <v>0</v>
      </c>
      <c r="AG2604" s="109">
        <f t="shared" si="298"/>
        <v>0</v>
      </c>
      <c r="AH2604" s="109">
        <f t="shared" si="298"/>
        <v>0</v>
      </c>
      <c r="AI2604" s="109">
        <f t="shared" si="298"/>
        <v>0</v>
      </c>
      <c r="AJ2604" s="109">
        <f t="shared" si="298"/>
        <v>0</v>
      </c>
      <c r="AK2604" s="109">
        <f t="shared" si="298"/>
        <v>0</v>
      </c>
      <c r="AL2604" s="109">
        <f t="shared" si="298"/>
        <v>0</v>
      </c>
    </row>
    <row r="2605" spans="1:38" x14ac:dyDescent="0.3">
      <c r="A2605" s="421"/>
      <c r="B2605" s="421"/>
      <c r="C2605" s="422"/>
      <c r="D2605" s="423"/>
      <c r="E2605" s="421"/>
      <c r="F2605" s="421"/>
      <c r="G2605" s="421"/>
      <c r="H2605" s="421"/>
      <c r="I2605" s="421"/>
      <c r="J2605" s="421"/>
      <c r="K2605" s="421"/>
      <c r="L2605" s="421"/>
      <c r="M2605" s="423"/>
      <c r="N2605" s="340">
        <f>IF(C2605&gt;A_Stammdaten!$B$12,0,SUM(E2605,F2605,H2605,J2605:K2605)-SUM(G2605,I2605,L2605:M2605))</f>
        <v>0</v>
      </c>
      <c r="O2605" s="421"/>
      <c r="P2605" s="421"/>
      <c r="Q2605" s="421"/>
      <c r="R2605" s="421"/>
      <c r="S2605" s="108">
        <f t="shared" si="296"/>
        <v>0</v>
      </c>
      <c r="T2605" s="341">
        <f>IF(ISBLANK($B2605),0,VLOOKUP($B2605,Listen!$A$2:$C$45,2,FALSE))</f>
        <v>0</v>
      </c>
      <c r="U2605" s="341">
        <f>IF(ISBLANK($B2605),0,VLOOKUP($B2605,Listen!$A$2:$C$45,3,FALSE))</f>
        <v>0</v>
      </c>
      <c r="V2605" s="342">
        <f t="shared" si="294"/>
        <v>0</v>
      </c>
      <c r="W2605" s="342">
        <f t="shared" si="299"/>
        <v>0</v>
      </c>
      <c r="X2605" s="342">
        <f t="shared" si="299"/>
        <v>0</v>
      </c>
      <c r="Y2605" s="342">
        <f t="shared" si="299"/>
        <v>0</v>
      </c>
      <c r="Z2605" s="342">
        <f t="shared" si="299"/>
        <v>0</v>
      </c>
      <c r="AA2605" s="342">
        <f t="shared" si="299"/>
        <v>0</v>
      </c>
      <c r="AB2605" s="342">
        <f t="shared" si="299"/>
        <v>0</v>
      </c>
      <c r="AC2605" s="109">
        <f t="shared" si="297"/>
        <v>0</v>
      </c>
      <c r="AD2605" s="109">
        <f>IF(C2605=A_Stammdaten!$B$12,E_SAV!$S2605-E_SAV!$AE2605,HLOOKUP(A_Stammdaten!$B$12-1,$AF$4:$AL$4004,ROW(C2605)-3,FALSE)-$AE2605)</f>
        <v>0</v>
      </c>
      <c r="AE2605" s="109">
        <f>HLOOKUP(A_Stammdaten!$B$12,$AF$4:$AL$4004,ROW(C2605)-3,FALSE)</f>
        <v>0</v>
      </c>
      <c r="AF2605" s="109">
        <f t="shared" si="295"/>
        <v>0</v>
      </c>
      <c r="AG2605" s="109">
        <f t="shared" si="298"/>
        <v>0</v>
      </c>
      <c r="AH2605" s="109">
        <f t="shared" si="298"/>
        <v>0</v>
      </c>
      <c r="AI2605" s="109">
        <f t="shared" si="298"/>
        <v>0</v>
      </c>
      <c r="AJ2605" s="109">
        <f t="shared" si="298"/>
        <v>0</v>
      </c>
      <c r="AK2605" s="109">
        <f t="shared" si="298"/>
        <v>0</v>
      </c>
      <c r="AL2605" s="109">
        <f t="shared" si="298"/>
        <v>0</v>
      </c>
    </row>
    <row r="2606" spans="1:38" x14ac:dyDescent="0.3">
      <c r="A2606" s="421"/>
      <c r="B2606" s="421"/>
      <c r="C2606" s="422"/>
      <c r="D2606" s="423"/>
      <c r="E2606" s="421"/>
      <c r="F2606" s="421"/>
      <c r="G2606" s="421"/>
      <c r="H2606" s="421"/>
      <c r="I2606" s="421"/>
      <c r="J2606" s="421"/>
      <c r="K2606" s="421"/>
      <c r="L2606" s="421"/>
      <c r="M2606" s="423"/>
      <c r="N2606" s="340">
        <f>IF(C2606&gt;A_Stammdaten!$B$12,0,SUM(E2606,F2606,H2606,J2606:K2606)-SUM(G2606,I2606,L2606:M2606))</f>
        <v>0</v>
      </c>
      <c r="O2606" s="421"/>
      <c r="P2606" s="421"/>
      <c r="Q2606" s="421"/>
      <c r="R2606" s="421"/>
      <c r="S2606" s="108">
        <f t="shared" si="296"/>
        <v>0</v>
      </c>
      <c r="T2606" s="341">
        <f>IF(ISBLANK($B2606),0,VLOOKUP($B2606,Listen!$A$2:$C$45,2,FALSE))</f>
        <v>0</v>
      </c>
      <c r="U2606" s="341">
        <f>IF(ISBLANK($B2606),0,VLOOKUP($B2606,Listen!$A$2:$C$45,3,FALSE))</f>
        <v>0</v>
      </c>
      <c r="V2606" s="342">
        <f t="shared" si="294"/>
        <v>0</v>
      </c>
      <c r="W2606" s="342">
        <f t="shared" si="299"/>
        <v>0</v>
      </c>
      <c r="X2606" s="342">
        <f t="shared" si="299"/>
        <v>0</v>
      </c>
      <c r="Y2606" s="342">
        <f t="shared" si="299"/>
        <v>0</v>
      </c>
      <c r="Z2606" s="342">
        <f t="shared" si="299"/>
        <v>0</v>
      </c>
      <c r="AA2606" s="342">
        <f t="shared" si="299"/>
        <v>0</v>
      </c>
      <c r="AB2606" s="342">
        <f t="shared" si="299"/>
        <v>0</v>
      </c>
      <c r="AC2606" s="109">
        <f t="shared" si="297"/>
        <v>0</v>
      </c>
      <c r="AD2606" s="109">
        <f>IF(C2606=A_Stammdaten!$B$12,E_SAV!$S2606-E_SAV!$AE2606,HLOOKUP(A_Stammdaten!$B$12-1,$AF$4:$AL$4004,ROW(C2606)-3,FALSE)-$AE2606)</f>
        <v>0</v>
      </c>
      <c r="AE2606" s="109">
        <f>HLOOKUP(A_Stammdaten!$B$12,$AF$4:$AL$4004,ROW(C2606)-3,FALSE)</f>
        <v>0</v>
      </c>
      <c r="AF2606" s="109">
        <f t="shared" si="295"/>
        <v>0</v>
      </c>
      <c r="AG2606" s="109">
        <f t="shared" si="298"/>
        <v>0</v>
      </c>
      <c r="AH2606" s="109">
        <f t="shared" si="298"/>
        <v>0</v>
      </c>
      <c r="AI2606" s="109">
        <f t="shared" si="298"/>
        <v>0</v>
      </c>
      <c r="AJ2606" s="109">
        <f t="shared" si="298"/>
        <v>0</v>
      </c>
      <c r="AK2606" s="109">
        <f t="shared" si="298"/>
        <v>0</v>
      </c>
      <c r="AL2606" s="109">
        <f t="shared" si="298"/>
        <v>0</v>
      </c>
    </row>
    <row r="2607" spans="1:38" x14ac:dyDescent="0.3">
      <c r="A2607" s="421"/>
      <c r="B2607" s="421"/>
      <c r="C2607" s="422"/>
      <c r="D2607" s="423"/>
      <c r="E2607" s="421"/>
      <c r="F2607" s="421"/>
      <c r="G2607" s="421"/>
      <c r="H2607" s="421"/>
      <c r="I2607" s="421"/>
      <c r="J2607" s="421"/>
      <c r="K2607" s="421"/>
      <c r="L2607" s="421"/>
      <c r="M2607" s="423"/>
      <c r="N2607" s="340">
        <f>IF(C2607&gt;A_Stammdaten!$B$12,0,SUM(E2607,F2607,H2607,J2607:K2607)-SUM(G2607,I2607,L2607:M2607))</f>
        <v>0</v>
      </c>
      <c r="O2607" s="421"/>
      <c r="P2607" s="421"/>
      <c r="Q2607" s="421"/>
      <c r="R2607" s="421"/>
      <c r="S2607" s="108">
        <f t="shared" si="296"/>
        <v>0</v>
      </c>
      <c r="T2607" s="341">
        <f>IF(ISBLANK($B2607),0,VLOOKUP($B2607,Listen!$A$2:$C$45,2,FALSE))</f>
        <v>0</v>
      </c>
      <c r="U2607" s="341">
        <f>IF(ISBLANK($B2607),0,VLOOKUP($B2607,Listen!$A$2:$C$45,3,FALSE))</f>
        <v>0</v>
      </c>
      <c r="V2607" s="342">
        <f t="shared" si="294"/>
        <v>0</v>
      </c>
      <c r="W2607" s="342">
        <f t="shared" si="299"/>
        <v>0</v>
      </c>
      <c r="X2607" s="342">
        <f t="shared" si="299"/>
        <v>0</v>
      </c>
      <c r="Y2607" s="342">
        <f t="shared" si="299"/>
        <v>0</v>
      </c>
      <c r="Z2607" s="342">
        <f t="shared" si="299"/>
        <v>0</v>
      </c>
      <c r="AA2607" s="342">
        <f t="shared" si="299"/>
        <v>0</v>
      </c>
      <c r="AB2607" s="342">
        <f t="shared" si="299"/>
        <v>0</v>
      </c>
      <c r="AC2607" s="109">
        <f t="shared" si="297"/>
        <v>0</v>
      </c>
      <c r="AD2607" s="109">
        <f>IF(C2607=A_Stammdaten!$B$12,E_SAV!$S2607-E_SAV!$AE2607,HLOOKUP(A_Stammdaten!$B$12-1,$AF$4:$AL$4004,ROW(C2607)-3,FALSE)-$AE2607)</f>
        <v>0</v>
      </c>
      <c r="AE2607" s="109">
        <f>HLOOKUP(A_Stammdaten!$B$12,$AF$4:$AL$4004,ROW(C2607)-3,FALSE)</f>
        <v>0</v>
      </c>
      <c r="AF2607" s="109">
        <f t="shared" si="295"/>
        <v>0</v>
      </c>
      <c r="AG2607" s="109">
        <f t="shared" si="298"/>
        <v>0</v>
      </c>
      <c r="AH2607" s="109">
        <f t="shared" si="298"/>
        <v>0</v>
      </c>
      <c r="AI2607" s="109">
        <f t="shared" si="298"/>
        <v>0</v>
      </c>
      <c r="AJ2607" s="109">
        <f t="shared" si="298"/>
        <v>0</v>
      </c>
      <c r="AK2607" s="109">
        <f t="shared" si="298"/>
        <v>0</v>
      </c>
      <c r="AL2607" s="109">
        <f t="shared" si="298"/>
        <v>0</v>
      </c>
    </row>
    <row r="2608" spans="1:38" x14ac:dyDescent="0.3">
      <c r="A2608" s="421"/>
      <c r="B2608" s="421"/>
      <c r="C2608" s="422"/>
      <c r="D2608" s="423"/>
      <c r="E2608" s="421"/>
      <c r="F2608" s="421"/>
      <c r="G2608" s="421"/>
      <c r="H2608" s="421"/>
      <c r="I2608" s="421"/>
      <c r="J2608" s="421"/>
      <c r="K2608" s="421"/>
      <c r="L2608" s="421"/>
      <c r="M2608" s="423"/>
      <c r="N2608" s="340">
        <f>IF(C2608&gt;A_Stammdaten!$B$12,0,SUM(E2608,F2608,H2608,J2608:K2608)-SUM(G2608,I2608,L2608:M2608))</f>
        <v>0</v>
      </c>
      <c r="O2608" s="421"/>
      <c r="P2608" s="421"/>
      <c r="Q2608" s="421"/>
      <c r="R2608" s="421"/>
      <c r="S2608" s="108">
        <f t="shared" si="296"/>
        <v>0</v>
      </c>
      <c r="T2608" s="341">
        <f>IF(ISBLANK($B2608),0,VLOOKUP($B2608,Listen!$A$2:$C$45,2,FALSE))</f>
        <v>0</v>
      </c>
      <c r="U2608" s="341">
        <f>IF(ISBLANK($B2608),0,VLOOKUP($B2608,Listen!$A$2:$C$45,3,FALSE))</f>
        <v>0</v>
      </c>
      <c r="V2608" s="342">
        <f t="shared" si="294"/>
        <v>0</v>
      </c>
      <c r="W2608" s="342">
        <f t="shared" si="299"/>
        <v>0</v>
      </c>
      <c r="X2608" s="342">
        <f t="shared" si="299"/>
        <v>0</v>
      </c>
      <c r="Y2608" s="342">
        <f t="shared" si="299"/>
        <v>0</v>
      </c>
      <c r="Z2608" s="342">
        <f t="shared" si="299"/>
        <v>0</v>
      </c>
      <c r="AA2608" s="342">
        <f t="shared" si="299"/>
        <v>0</v>
      </c>
      <c r="AB2608" s="342">
        <f t="shared" si="299"/>
        <v>0</v>
      </c>
      <c r="AC2608" s="109">
        <f t="shared" si="297"/>
        <v>0</v>
      </c>
      <c r="AD2608" s="109">
        <f>IF(C2608=A_Stammdaten!$B$12,E_SAV!$S2608-E_SAV!$AE2608,HLOOKUP(A_Stammdaten!$B$12-1,$AF$4:$AL$4004,ROW(C2608)-3,FALSE)-$AE2608)</f>
        <v>0</v>
      </c>
      <c r="AE2608" s="109">
        <f>HLOOKUP(A_Stammdaten!$B$12,$AF$4:$AL$4004,ROW(C2608)-3,FALSE)</f>
        <v>0</v>
      </c>
      <c r="AF2608" s="109">
        <f t="shared" si="295"/>
        <v>0</v>
      </c>
      <c r="AG2608" s="109">
        <f t="shared" si="298"/>
        <v>0</v>
      </c>
      <c r="AH2608" s="109">
        <f t="shared" si="298"/>
        <v>0</v>
      </c>
      <c r="AI2608" s="109">
        <f t="shared" si="298"/>
        <v>0</v>
      </c>
      <c r="AJ2608" s="109">
        <f t="shared" si="298"/>
        <v>0</v>
      </c>
      <c r="AK2608" s="109">
        <f t="shared" si="298"/>
        <v>0</v>
      </c>
      <c r="AL2608" s="109">
        <f t="shared" si="298"/>
        <v>0</v>
      </c>
    </row>
    <row r="2609" spans="1:38" x14ac:dyDescent="0.3">
      <c r="A2609" s="421"/>
      <c r="B2609" s="421"/>
      <c r="C2609" s="422"/>
      <c r="D2609" s="423"/>
      <c r="E2609" s="421"/>
      <c r="F2609" s="421"/>
      <c r="G2609" s="421"/>
      <c r="H2609" s="421"/>
      <c r="I2609" s="421"/>
      <c r="J2609" s="421"/>
      <c r="K2609" s="421"/>
      <c r="L2609" s="421"/>
      <c r="M2609" s="423"/>
      <c r="N2609" s="340">
        <f>IF(C2609&gt;A_Stammdaten!$B$12,0,SUM(E2609,F2609,H2609,J2609:K2609)-SUM(G2609,I2609,L2609:M2609))</f>
        <v>0</v>
      </c>
      <c r="O2609" s="421"/>
      <c r="P2609" s="421"/>
      <c r="Q2609" s="421"/>
      <c r="R2609" s="421"/>
      <c r="S2609" s="108">
        <f t="shared" si="296"/>
        <v>0</v>
      </c>
      <c r="T2609" s="341">
        <f>IF(ISBLANK($B2609),0,VLOOKUP($B2609,Listen!$A$2:$C$45,2,FALSE))</f>
        <v>0</v>
      </c>
      <c r="U2609" s="341">
        <f>IF(ISBLANK($B2609),0,VLOOKUP($B2609,Listen!$A$2:$C$45,3,FALSE))</f>
        <v>0</v>
      </c>
      <c r="V2609" s="342">
        <f t="shared" si="294"/>
        <v>0</v>
      </c>
      <c r="W2609" s="342">
        <f t="shared" si="299"/>
        <v>0</v>
      </c>
      <c r="X2609" s="342">
        <f t="shared" si="299"/>
        <v>0</v>
      </c>
      <c r="Y2609" s="342">
        <f t="shared" si="299"/>
        <v>0</v>
      </c>
      <c r="Z2609" s="342">
        <f t="shared" si="299"/>
        <v>0</v>
      </c>
      <c r="AA2609" s="342">
        <f t="shared" si="299"/>
        <v>0</v>
      </c>
      <c r="AB2609" s="342">
        <f t="shared" si="299"/>
        <v>0</v>
      </c>
      <c r="AC2609" s="109">
        <f t="shared" si="297"/>
        <v>0</v>
      </c>
      <c r="AD2609" s="109">
        <f>IF(C2609=A_Stammdaten!$B$12,E_SAV!$S2609-E_SAV!$AE2609,HLOOKUP(A_Stammdaten!$B$12-1,$AF$4:$AL$4004,ROW(C2609)-3,FALSE)-$AE2609)</f>
        <v>0</v>
      </c>
      <c r="AE2609" s="109">
        <f>HLOOKUP(A_Stammdaten!$B$12,$AF$4:$AL$4004,ROW(C2609)-3,FALSE)</f>
        <v>0</v>
      </c>
      <c r="AF2609" s="109">
        <f t="shared" si="295"/>
        <v>0</v>
      </c>
      <c r="AG2609" s="109">
        <f t="shared" si="298"/>
        <v>0</v>
      </c>
      <c r="AH2609" s="109">
        <f t="shared" si="298"/>
        <v>0</v>
      </c>
      <c r="AI2609" s="109">
        <f t="shared" si="298"/>
        <v>0</v>
      </c>
      <c r="AJ2609" s="109">
        <f t="shared" si="298"/>
        <v>0</v>
      </c>
      <c r="AK2609" s="109">
        <f t="shared" si="298"/>
        <v>0</v>
      </c>
      <c r="AL2609" s="109">
        <f t="shared" si="298"/>
        <v>0</v>
      </c>
    </row>
    <row r="2610" spans="1:38" x14ac:dyDescent="0.3">
      <c r="A2610" s="421"/>
      <c r="B2610" s="421"/>
      <c r="C2610" s="422"/>
      <c r="D2610" s="423"/>
      <c r="E2610" s="421"/>
      <c r="F2610" s="421"/>
      <c r="G2610" s="421"/>
      <c r="H2610" s="421"/>
      <c r="I2610" s="421"/>
      <c r="J2610" s="421"/>
      <c r="K2610" s="421"/>
      <c r="L2610" s="421"/>
      <c r="M2610" s="423"/>
      <c r="N2610" s="340">
        <f>IF(C2610&gt;A_Stammdaten!$B$12,0,SUM(E2610,F2610,H2610,J2610:K2610)-SUM(G2610,I2610,L2610:M2610))</f>
        <v>0</v>
      </c>
      <c r="O2610" s="421"/>
      <c r="P2610" s="421"/>
      <c r="Q2610" s="421"/>
      <c r="R2610" s="421"/>
      <c r="S2610" s="108">
        <f t="shared" si="296"/>
        <v>0</v>
      </c>
      <c r="T2610" s="341">
        <f>IF(ISBLANK($B2610),0,VLOOKUP($B2610,Listen!$A$2:$C$45,2,FALSE))</f>
        <v>0</v>
      </c>
      <c r="U2610" s="341">
        <f>IF(ISBLANK($B2610),0,VLOOKUP($B2610,Listen!$A$2:$C$45,3,FALSE))</f>
        <v>0</v>
      </c>
      <c r="V2610" s="342">
        <f t="shared" si="294"/>
        <v>0</v>
      </c>
      <c r="W2610" s="342">
        <f t="shared" si="299"/>
        <v>0</v>
      </c>
      <c r="X2610" s="342">
        <f t="shared" si="299"/>
        <v>0</v>
      </c>
      <c r="Y2610" s="342">
        <f t="shared" si="299"/>
        <v>0</v>
      </c>
      <c r="Z2610" s="342">
        <f t="shared" si="299"/>
        <v>0</v>
      </c>
      <c r="AA2610" s="342">
        <f t="shared" si="299"/>
        <v>0</v>
      </c>
      <c r="AB2610" s="342">
        <f t="shared" si="299"/>
        <v>0</v>
      </c>
      <c r="AC2610" s="109">
        <f t="shared" si="297"/>
        <v>0</v>
      </c>
      <c r="AD2610" s="109">
        <f>IF(C2610=A_Stammdaten!$B$12,E_SAV!$S2610-E_SAV!$AE2610,HLOOKUP(A_Stammdaten!$B$12-1,$AF$4:$AL$4004,ROW(C2610)-3,FALSE)-$AE2610)</f>
        <v>0</v>
      </c>
      <c r="AE2610" s="109">
        <f>HLOOKUP(A_Stammdaten!$B$12,$AF$4:$AL$4004,ROW(C2610)-3,FALSE)</f>
        <v>0</v>
      </c>
      <c r="AF2610" s="109">
        <f t="shared" si="295"/>
        <v>0</v>
      </c>
      <c r="AG2610" s="109">
        <f t="shared" si="298"/>
        <v>0</v>
      </c>
      <c r="AH2610" s="109">
        <f t="shared" si="298"/>
        <v>0</v>
      </c>
      <c r="AI2610" s="109">
        <f t="shared" si="298"/>
        <v>0</v>
      </c>
      <c r="AJ2610" s="109">
        <f t="shared" si="298"/>
        <v>0</v>
      </c>
      <c r="AK2610" s="109">
        <f t="shared" si="298"/>
        <v>0</v>
      </c>
      <c r="AL2610" s="109">
        <f t="shared" si="298"/>
        <v>0</v>
      </c>
    </row>
    <row r="2611" spans="1:38" x14ac:dyDescent="0.3">
      <c r="A2611" s="421"/>
      <c r="B2611" s="421"/>
      <c r="C2611" s="422"/>
      <c r="D2611" s="423"/>
      <c r="E2611" s="421"/>
      <c r="F2611" s="421"/>
      <c r="G2611" s="421"/>
      <c r="H2611" s="421"/>
      <c r="I2611" s="421"/>
      <c r="J2611" s="421"/>
      <c r="K2611" s="421"/>
      <c r="L2611" s="421"/>
      <c r="M2611" s="423"/>
      <c r="N2611" s="340">
        <f>IF(C2611&gt;A_Stammdaten!$B$12,0,SUM(E2611,F2611,H2611,J2611:K2611)-SUM(G2611,I2611,L2611:M2611))</f>
        <v>0</v>
      </c>
      <c r="O2611" s="421"/>
      <c r="P2611" s="421"/>
      <c r="Q2611" s="421"/>
      <c r="R2611" s="421"/>
      <c r="S2611" s="108">
        <f t="shared" si="296"/>
        <v>0</v>
      </c>
      <c r="T2611" s="341">
        <f>IF(ISBLANK($B2611),0,VLOOKUP($B2611,Listen!$A$2:$C$45,2,FALSE))</f>
        <v>0</v>
      </c>
      <c r="U2611" s="341">
        <f>IF(ISBLANK($B2611),0,VLOOKUP($B2611,Listen!$A$2:$C$45,3,FALSE))</f>
        <v>0</v>
      </c>
      <c r="V2611" s="342">
        <f t="shared" si="294"/>
        <v>0</v>
      </c>
      <c r="W2611" s="342">
        <f t="shared" si="299"/>
        <v>0</v>
      </c>
      <c r="X2611" s="342">
        <f t="shared" si="299"/>
        <v>0</v>
      </c>
      <c r="Y2611" s="342">
        <f t="shared" si="299"/>
        <v>0</v>
      </c>
      <c r="Z2611" s="342">
        <f t="shared" si="299"/>
        <v>0</v>
      </c>
      <c r="AA2611" s="342">
        <f t="shared" si="299"/>
        <v>0</v>
      </c>
      <c r="AB2611" s="342">
        <f t="shared" si="299"/>
        <v>0</v>
      </c>
      <c r="AC2611" s="109">
        <f t="shared" si="297"/>
        <v>0</v>
      </c>
      <c r="AD2611" s="109">
        <f>IF(C2611=A_Stammdaten!$B$12,E_SAV!$S2611-E_SAV!$AE2611,HLOOKUP(A_Stammdaten!$B$12-1,$AF$4:$AL$4004,ROW(C2611)-3,FALSE)-$AE2611)</f>
        <v>0</v>
      </c>
      <c r="AE2611" s="109">
        <f>HLOOKUP(A_Stammdaten!$B$12,$AF$4:$AL$4004,ROW(C2611)-3,FALSE)</f>
        <v>0</v>
      </c>
      <c r="AF2611" s="109">
        <f t="shared" si="295"/>
        <v>0</v>
      </c>
      <c r="AG2611" s="109">
        <f t="shared" si="298"/>
        <v>0</v>
      </c>
      <c r="AH2611" s="109">
        <f t="shared" si="298"/>
        <v>0</v>
      </c>
      <c r="AI2611" s="109">
        <f t="shared" si="298"/>
        <v>0</v>
      </c>
      <c r="AJ2611" s="109">
        <f t="shared" si="298"/>
        <v>0</v>
      </c>
      <c r="AK2611" s="109">
        <f t="shared" si="298"/>
        <v>0</v>
      </c>
      <c r="AL2611" s="109">
        <f t="shared" si="298"/>
        <v>0</v>
      </c>
    </row>
    <row r="2612" spans="1:38" x14ac:dyDescent="0.3">
      <c r="A2612" s="421"/>
      <c r="B2612" s="421"/>
      <c r="C2612" s="422"/>
      <c r="D2612" s="423"/>
      <c r="E2612" s="421"/>
      <c r="F2612" s="421"/>
      <c r="G2612" s="421"/>
      <c r="H2612" s="421"/>
      <c r="I2612" s="421"/>
      <c r="J2612" s="421"/>
      <c r="K2612" s="421"/>
      <c r="L2612" s="421"/>
      <c r="M2612" s="423"/>
      <c r="N2612" s="340">
        <f>IF(C2612&gt;A_Stammdaten!$B$12,0,SUM(E2612,F2612,H2612,J2612:K2612)-SUM(G2612,I2612,L2612:M2612))</f>
        <v>0</v>
      </c>
      <c r="O2612" s="421"/>
      <c r="P2612" s="421"/>
      <c r="Q2612" s="421"/>
      <c r="R2612" s="421"/>
      <c r="S2612" s="108">
        <f t="shared" si="296"/>
        <v>0</v>
      </c>
      <c r="T2612" s="341">
        <f>IF(ISBLANK($B2612),0,VLOOKUP($B2612,Listen!$A$2:$C$45,2,FALSE))</f>
        <v>0</v>
      </c>
      <c r="U2612" s="341">
        <f>IF(ISBLANK($B2612),0,VLOOKUP($B2612,Listen!$A$2:$C$45,3,FALSE))</f>
        <v>0</v>
      </c>
      <c r="V2612" s="342">
        <f t="shared" si="294"/>
        <v>0</v>
      </c>
      <c r="W2612" s="342">
        <f t="shared" si="299"/>
        <v>0</v>
      </c>
      <c r="X2612" s="342">
        <f t="shared" si="299"/>
        <v>0</v>
      </c>
      <c r="Y2612" s="342">
        <f t="shared" si="299"/>
        <v>0</v>
      </c>
      <c r="Z2612" s="342">
        <f t="shared" si="299"/>
        <v>0</v>
      </c>
      <c r="AA2612" s="342">
        <f t="shared" si="299"/>
        <v>0</v>
      </c>
      <c r="AB2612" s="342">
        <f t="shared" si="299"/>
        <v>0</v>
      </c>
      <c r="AC2612" s="109">
        <f t="shared" si="297"/>
        <v>0</v>
      </c>
      <c r="AD2612" s="109">
        <f>IF(C2612=A_Stammdaten!$B$12,E_SAV!$S2612-E_SAV!$AE2612,HLOOKUP(A_Stammdaten!$B$12-1,$AF$4:$AL$4004,ROW(C2612)-3,FALSE)-$AE2612)</f>
        <v>0</v>
      </c>
      <c r="AE2612" s="109">
        <f>HLOOKUP(A_Stammdaten!$B$12,$AF$4:$AL$4004,ROW(C2612)-3,FALSE)</f>
        <v>0</v>
      </c>
      <c r="AF2612" s="109">
        <f t="shared" si="295"/>
        <v>0</v>
      </c>
      <c r="AG2612" s="109">
        <f t="shared" si="298"/>
        <v>0</v>
      </c>
      <c r="AH2612" s="109">
        <f t="shared" si="298"/>
        <v>0</v>
      </c>
      <c r="AI2612" s="109">
        <f t="shared" si="298"/>
        <v>0</v>
      </c>
      <c r="AJ2612" s="109">
        <f t="shared" si="298"/>
        <v>0</v>
      </c>
      <c r="AK2612" s="109">
        <f t="shared" si="298"/>
        <v>0</v>
      </c>
      <c r="AL2612" s="109">
        <f t="shared" si="298"/>
        <v>0</v>
      </c>
    </row>
    <row r="2613" spans="1:38" x14ac:dyDescent="0.3">
      <c r="A2613" s="421"/>
      <c r="B2613" s="421"/>
      <c r="C2613" s="422"/>
      <c r="D2613" s="423"/>
      <c r="E2613" s="421"/>
      <c r="F2613" s="421"/>
      <c r="G2613" s="421"/>
      <c r="H2613" s="421"/>
      <c r="I2613" s="421"/>
      <c r="J2613" s="421"/>
      <c r="K2613" s="421"/>
      <c r="L2613" s="421"/>
      <c r="M2613" s="423"/>
      <c r="N2613" s="340">
        <f>IF(C2613&gt;A_Stammdaten!$B$12,0,SUM(E2613,F2613,H2613,J2613:K2613)-SUM(G2613,I2613,L2613:M2613))</f>
        <v>0</v>
      </c>
      <c r="O2613" s="421"/>
      <c r="P2613" s="421"/>
      <c r="Q2613" s="421"/>
      <c r="R2613" s="421"/>
      <c r="S2613" s="108">
        <f t="shared" si="296"/>
        <v>0</v>
      </c>
      <c r="T2613" s="341">
        <f>IF(ISBLANK($B2613),0,VLOOKUP($B2613,Listen!$A$2:$C$45,2,FALSE))</f>
        <v>0</v>
      </c>
      <c r="U2613" s="341">
        <f>IF(ISBLANK($B2613),0,VLOOKUP($B2613,Listen!$A$2:$C$45,3,FALSE))</f>
        <v>0</v>
      </c>
      <c r="V2613" s="342">
        <f t="shared" si="294"/>
        <v>0</v>
      </c>
      <c r="W2613" s="342">
        <f t="shared" si="299"/>
        <v>0</v>
      </c>
      <c r="X2613" s="342">
        <f t="shared" si="299"/>
        <v>0</v>
      </c>
      <c r="Y2613" s="342">
        <f t="shared" si="299"/>
        <v>0</v>
      </c>
      <c r="Z2613" s="342">
        <f t="shared" si="299"/>
        <v>0</v>
      </c>
      <c r="AA2613" s="342">
        <f t="shared" si="299"/>
        <v>0</v>
      </c>
      <c r="AB2613" s="342">
        <f t="shared" si="299"/>
        <v>0</v>
      </c>
      <c r="AC2613" s="109">
        <f t="shared" si="297"/>
        <v>0</v>
      </c>
      <c r="AD2613" s="109">
        <f>IF(C2613=A_Stammdaten!$B$12,E_SAV!$S2613-E_SAV!$AE2613,HLOOKUP(A_Stammdaten!$B$12-1,$AF$4:$AL$4004,ROW(C2613)-3,FALSE)-$AE2613)</f>
        <v>0</v>
      </c>
      <c r="AE2613" s="109">
        <f>HLOOKUP(A_Stammdaten!$B$12,$AF$4:$AL$4004,ROW(C2613)-3,FALSE)</f>
        <v>0</v>
      </c>
      <c r="AF2613" s="109">
        <f t="shared" si="295"/>
        <v>0</v>
      </c>
      <c r="AG2613" s="109">
        <f t="shared" si="298"/>
        <v>0</v>
      </c>
      <c r="AH2613" s="109">
        <f t="shared" si="298"/>
        <v>0</v>
      </c>
      <c r="AI2613" s="109">
        <f t="shared" si="298"/>
        <v>0</v>
      </c>
      <c r="AJ2613" s="109">
        <f t="shared" si="298"/>
        <v>0</v>
      </c>
      <c r="AK2613" s="109">
        <f t="shared" si="298"/>
        <v>0</v>
      </c>
      <c r="AL2613" s="109">
        <f t="shared" si="298"/>
        <v>0</v>
      </c>
    </row>
    <row r="2614" spans="1:38" x14ac:dyDescent="0.3">
      <c r="A2614" s="421"/>
      <c r="B2614" s="421"/>
      <c r="C2614" s="422"/>
      <c r="D2614" s="423"/>
      <c r="E2614" s="421"/>
      <c r="F2614" s="421"/>
      <c r="G2614" s="421"/>
      <c r="H2614" s="421"/>
      <c r="I2614" s="421"/>
      <c r="J2614" s="421"/>
      <c r="K2614" s="421"/>
      <c r="L2614" s="421"/>
      <c r="M2614" s="423"/>
      <c r="N2614" s="340">
        <f>IF(C2614&gt;A_Stammdaten!$B$12,0,SUM(E2614,F2614,H2614,J2614:K2614)-SUM(G2614,I2614,L2614:M2614))</f>
        <v>0</v>
      </c>
      <c r="O2614" s="421"/>
      <c r="P2614" s="421"/>
      <c r="Q2614" s="421"/>
      <c r="R2614" s="421"/>
      <c r="S2614" s="108">
        <f t="shared" si="296"/>
        <v>0</v>
      </c>
      <c r="T2614" s="341">
        <f>IF(ISBLANK($B2614),0,VLOOKUP($B2614,Listen!$A$2:$C$45,2,FALSE))</f>
        <v>0</v>
      </c>
      <c r="U2614" s="341">
        <f>IF(ISBLANK($B2614),0,VLOOKUP($B2614,Listen!$A$2:$C$45,3,FALSE))</f>
        <v>0</v>
      </c>
      <c r="V2614" s="342">
        <f t="shared" si="294"/>
        <v>0</v>
      </c>
      <c r="W2614" s="342">
        <f t="shared" si="299"/>
        <v>0</v>
      </c>
      <c r="X2614" s="342">
        <f t="shared" si="299"/>
        <v>0</v>
      </c>
      <c r="Y2614" s="342">
        <f t="shared" si="299"/>
        <v>0</v>
      </c>
      <c r="Z2614" s="342">
        <f t="shared" si="299"/>
        <v>0</v>
      </c>
      <c r="AA2614" s="342">
        <f t="shared" si="299"/>
        <v>0</v>
      </c>
      <c r="AB2614" s="342">
        <f t="shared" si="299"/>
        <v>0</v>
      </c>
      <c r="AC2614" s="109">
        <f t="shared" si="297"/>
        <v>0</v>
      </c>
      <c r="AD2614" s="109">
        <f>IF(C2614=A_Stammdaten!$B$12,E_SAV!$S2614-E_SAV!$AE2614,HLOOKUP(A_Stammdaten!$B$12-1,$AF$4:$AL$4004,ROW(C2614)-3,FALSE)-$AE2614)</f>
        <v>0</v>
      </c>
      <c r="AE2614" s="109">
        <f>HLOOKUP(A_Stammdaten!$B$12,$AF$4:$AL$4004,ROW(C2614)-3,FALSE)</f>
        <v>0</v>
      </c>
      <c r="AF2614" s="109">
        <f t="shared" si="295"/>
        <v>0</v>
      </c>
      <c r="AG2614" s="109">
        <f t="shared" si="298"/>
        <v>0</v>
      </c>
      <c r="AH2614" s="109">
        <f t="shared" si="298"/>
        <v>0</v>
      </c>
      <c r="AI2614" s="109">
        <f t="shared" si="298"/>
        <v>0</v>
      </c>
      <c r="AJ2614" s="109">
        <f t="shared" si="298"/>
        <v>0</v>
      </c>
      <c r="AK2614" s="109">
        <f t="shared" si="298"/>
        <v>0</v>
      </c>
      <c r="AL2614" s="109">
        <f t="shared" si="298"/>
        <v>0</v>
      </c>
    </row>
    <row r="2615" spans="1:38" x14ac:dyDescent="0.3">
      <c r="A2615" s="421"/>
      <c r="B2615" s="421"/>
      <c r="C2615" s="422"/>
      <c r="D2615" s="423"/>
      <c r="E2615" s="421"/>
      <c r="F2615" s="421"/>
      <c r="G2615" s="421"/>
      <c r="H2615" s="421"/>
      <c r="I2615" s="421"/>
      <c r="J2615" s="421"/>
      <c r="K2615" s="421"/>
      <c r="L2615" s="421"/>
      <c r="M2615" s="423"/>
      <c r="N2615" s="340">
        <f>IF(C2615&gt;A_Stammdaten!$B$12,0,SUM(E2615,F2615,H2615,J2615:K2615)-SUM(G2615,I2615,L2615:M2615))</f>
        <v>0</v>
      </c>
      <c r="O2615" s="421"/>
      <c r="P2615" s="421"/>
      <c r="Q2615" s="421"/>
      <c r="R2615" s="421"/>
      <c r="S2615" s="108">
        <f t="shared" si="296"/>
        <v>0</v>
      </c>
      <c r="T2615" s="341">
        <f>IF(ISBLANK($B2615),0,VLOOKUP($B2615,Listen!$A$2:$C$45,2,FALSE))</f>
        <v>0</v>
      </c>
      <c r="U2615" s="341">
        <f>IF(ISBLANK($B2615),0,VLOOKUP($B2615,Listen!$A$2:$C$45,3,FALSE))</f>
        <v>0</v>
      </c>
      <c r="V2615" s="342">
        <f t="shared" si="294"/>
        <v>0</v>
      </c>
      <c r="W2615" s="342">
        <f t="shared" si="299"/>
        <v>0</v>
      </c>
      <c r="X2615" s="342">
        <f t="shared" si="299"/>
        <v>0</v>
      </c>
      <c r="Y2615" s="342">
        <f t="shared" si="299"/>
        <v>0</v>
      </c>
      <c r="Z2615" s="342">
        <f t="shared" si="299"/>
        <v>0</v>
      </c>
      <c r="AA2615" s="342">
        <f t="shared" si="299"/>
        <v>0</v>
      </c>
      <c r="AB2615" s="342">
        <f t="shared" si="299"/>
        <v>0</v>
      </c>
      <c r="AC2615" s="109">
        <f t="shared" si="297"/>
        <v>0</v>
      </c>
      <c r="AD2615" s="109">
        <f>IF(C2615=A_Stammdaten!$B$12,E_SAV!$S2615-E_SAV!$AE2615,HLOOKUP(A_Stammdaten!$B$12-1,$AF$4:$AL$4004,ROW(C2615)-3,FALSE)-$AE2615)</f>
        <v>0</v>
      </c>
      <c r="AE2615" s="109">
        <f>HLOOKUP(A_Stammdaten!$B$12,$AF$4:$AL$4004,ROW(C2615)-3,FALSE)</f>
        <v>0</v>
      </c>
      <c r="AF2615" s="109">
        <f t="shared" si="295"/>
        <v>0</v>
      </c>
      <c r="AG2615" s="109">
        <f t="shared" si="298"/>
        <v>0</v>
      </c>
      <c r="AH2615" s="109">
        <f t="shared" si="298"/>
        <v>0</v>
      </c>
      <c r="AI2615" s="109">
        <f t="shared" si="298"/>
        <v>0</v>
      </c>
      <c r="AJ2615" s="109">
        <f t="shared" ref="AJ2615:AL2678" si="300">IF(OR($C2615=0,$S2615=0,Z2615-(AJ$4-$C2615)=0),0,IF($C2615&lt;AJ$4,AI2615-AI2615/(Z2615-(AJ$4-$C2615)),IF($C2615=AJ$4,$S2615-$S2615/Z2615,0)))</f>
        <v>0</v>
      </c>
      <c r="AK2615" s="109">
        <f t="shared" si="300"/>
        <v>0</v>
      </c>
      <c r="AL2615" s="109">
        <f t="shared" si="300"/>
        <v>0</v>
      </c>
    </row>
    <row r="2616" spans="1:38" x14ac:dyDescent="0.3">
      <c r="A2616" s="421"/>
      <c r="B2616" s="421"/>
      <c r="C2616" s="422"/>
      <c r="D2616" s="423"/>
      <c r="E2616" s="421"/>
      <c r="F2616" s="421"/>
      <c r="G2616" s="421"/>
      <c r="H2616" s="421"/>
      <c r="I2616" s="421"/>
      <c r="J2616" s="421"/>
      <c r="K2616" s="421"/>
      <c r="L2616" s="421"/>
      <c r="M2616" s="423"/>
      <c r="N2616" s="340">
        <f>IF(C2616&gt;A_Stammdaten!$B$12,0,SUM(E2616,F2616,H2616,J2616:K2616)-SUM(G2616,I2616,L2616:M2616))</f>
        <v>0</v>
      </c>
      <c r="O2616" s="421"/>
      <c r="P2616" s="421"/>
      <c r="Q2616" s="421"/>
      <c r="R2616" s="421"/>
      <c r="S2616" s="108">
        <f t="shared" si="296"/>
        <v>0</v>
      </c>
      <c r="T2616" s="341">
        <f>IF(ISBLANK($B2616),0,VLOOKUP($B2616,Listen!$A$2:$C$45,2,FALSE))</f>
        <v>0</v>
      </c>
      <c r="U2616" s="341">
        <f>IF(ISBLANK($B2616),0,VLOOKUP($B2616,Listen!$A$2:$C$45,3,FALSE))</f>
        <v>0</v>
      </c>
      <c r="V2616" s="342">
        <f t="shared" si="294"/>
        <v>0</v>
      </c>
      <c r="W2616" s="342">
        <f t="shared" si="299"/>
        <v>0</v>
      </c>
      <c r="X2616" s="342">
        <f t="shared" si="299"/>
        <v>0</v>
      </c>
      <c r="Y2616" s="342">
        <f t="shared" si="299"/>
        <v>0</v>
      </c>
      <c r="Z2616" s="342">
        <f t="shared" si="299"/>
        <v>0</v>
      </c>
      <c r="AA2616" s="342">
        <f t="shared" si="299"/>
        <v>0</v>
      </c>
      <c r="AB2616" s="342">
        <f t="shared" si="299"/>
        <v>0</v>
      </c>
      <c r="AC2616" s="109">
        <f t="shared" si="297"/>
        <v>0</v>
      </c>
      <c r="AD2616" s="109">
        <f>IF(C2616=A_Stammdaten!$B$12,E_SAV!$S2616-E_SAV!$AE2616,HLOOKUP(A_Stammdaten!$B$12-1,$AF$4:$AL$4004,ROW(C2616)-3,FALSE)-$AE2616)</f>
        <v>0</v>
      </c>
      <c r="AE2616" s="109">
        <f>HLOOKUP(A_Stammdaten!$B$12,$AF$4:$AL$4004,ROW(C2616)-3,FALSE)</f>
        <v>0</v>
      </c>
      <c r="AF2616" s="109">
        <f t="shared" si="295"/>
        <v>0</v>
      </c>
      <c r="AG2616" s="109">
        <f t="shared" ref="AG2616:AL2679" si="301">IF(OR($C2616=0,$S2616=0,W2616-(AG$4-$C2616)=0),0,IF($C2616&lt;AG$4,AF2616-AF2616/(W2616-(AG$4-$C2616)),IF($C2616=AG$4,$S2616-$S2616/W2616,0)))</f>
        <v>0</v>
      </c>
      <c r="AH2616" s="109">
        <f t="shared" si="301"/>
        <v>0</v>
      </c>
      <c r="AI2616" s="109">
        <f t="shared" si="301"/>
        <v>0</v>
      </c>
      <c r="AJ2616" s="109">
        <f t="shared" si="300"/>
        <v>0</v>
      </c>
      <c r="AK2616" s="109">
        <f t="shared" si="300"/>
        <v>0</v>
      </c>
      <c r="AL2616" s="109">
        <f t="shared" si="300"/>
        <v>0</v>
      </c>
    </row>
    <row r="2617" spans="1:38" x14ac:dyDescent="0.3">
      <c r="A2617" s="421"/>
      <c r="B2617" s="421"/>
      <c r="C2617" s="422"/>
      <c r="D2617" s="423"/>
      <c r="E2617" s="421"/>
      <c r="F2617" s="421"/>
      <c r="G2617" s="421"/>
      <c r="H2617" s="421"/>
      <c r="I2617" s="421"/>
      <c r="J2617" s="421"/>
      <c r="K2617" s="421"/>
      <c r="L2617" s="421"/>
      <c r="M2617" s="423"/>
      <c r="N2617" s="340">
        <f>IF(C2617&gt;A_Stammdaten!$B$12,0,SUM(E2617,F2617,H2617,J2617:K2617)-SUM(G2617,I2617,L2617:M2617))</f>
        <v>0</v>
      </c>
      <c r="O2617" s="421"/>
      <c r="P2617" s="421"/>
      <c r="Q2617" s="421"/>
      <c r="R2617" s="421"/>
      <c r="S2617" s="108">
        <f t="shared" si="296"/>
        <v>0</v>
      </c>
      <c r="T2617" s="341">
        <f>IF(ISBLANK($B2617),0,VLOOKUP($B2617,Listen!$A$2:$C$45,2,FALSE))</f>
        <v>0</v>
      </c>
      <c r="U2617" s="341">
        <f>IF(ISBLANK($B2617),0,VLOOKUP($B2617,Listen!$A$2:$C$45,3,FALSE))</f>
        <v>0</v>
      </c>
      <c r="V2617" s="342">
        <f t="shared" si="294"/>
        <v>0</v>
      </c>
      <c r="W2617" s="342">
        <f t="shared" si="299"/>
        <v>0</v>
      </c>
      <c r="X2617" s="342">
        <f t="shared" si="299"/>
        <v>0</v>
      </c>
      <c r="Y2617" s="342">
        <f t="shared" si="299"/>
        <v>0</v>
      </c>
      <c r="Z2617" s="342">
        <f t="shared" si="299"/>
        <v>0</v>
      </c>
      <c r="AA2617" s="342">
        <f t="shared" si="299"/>
        <v>0</v>
      </c>
      <c r="AB2617" s="342">
        <f t="shared" si="299"/>
        <v>0</v>
      </c>
      <c r="AC2617" s="109">
        <f t="shared" si="297"/>
        <v>0</v>
      </c>
      <c r="AD2617" s="109">
        <f>IF(C2617=A_Stammdaten!$B$12,E_SAV!$S2617-E_SAV!$AE2617,HLOOKUP(A_Stammdaten!$B$12-1,$AF$4:$AL$4004,ROW(C2617)-3,FALSE)-$AE2617)</f>
        <v>0</v>
      </c>
      <c r="AE2617" s="109">
        <f>HLOOKUP(A_Stammdaten!$B$12,$AF$4:$AL$4004,ROW(C2617)-3,FALSE)</f>
        <v>0</v>
      </c>
      <c r="AF2617" s="109">
        <f t="shared" si="295"/>
        <v>0</v>
      </c>
      <c r="AG2617" s="109">
        <f t="shared" si="301"/>
        <v>0</v>
      </c>
      <c r="AH2617" s="109">
        <f t="shared" si="301"/>
        <v>0</v>
      </c>
      <c r="AI2617" s="109">
        <f t="shared" si="301"/>
        <v>0</v>
      </c>
      <c r="AJ2617" s="109">
        <f t="shared" si="300"/>
        <v>0</v>
      </c>
      <c r="AK2617" s="109">
        <f t="shared" si="300"/>
        <v>0</v>
      </c>
      <c r="AL2617" s="109">
        <f t="shared" si="300"/>
        <v>0</v>
      </c>
    </row>
    <row r="2618" spans="1:38" x14ac:dyDescent="0.3">
      <c r="A2618" s="421"/>
      <c r="B2618" s="421"/>
      <c r="C2618" s="422"/>
      <c r="D2618" s="423"/>
      <c r="E2618" s="421"/>
      <c r="F2618" s="421"/>
      <c r="G2618" s="421"/>
      <c r="H2618" s="421"/>
      <c r="I2618" s="421"/>
      <c r="J2618" s="421"/>
      <c r="K2618" s="421"/>
      <c r="L2618" s="421"/>
      <c r="M2618" s="423"/>
      <c r="N2618" s="340">
        <f>IF(C2618&gt;A_Stammdaten!$B$12,0,SUM(E2618,F2618,H2618,J2618:K2618)-SUM(G2618,I2618,L2618:M2618))</f>
        <v>0</v>
      </c>
      <c r="O2618" s="421"/>
      <c r="P2618" s="421"/>
      <c r="Q2618" s="421"/>
      <c r="R2618" s="421"/>
      <c r="S2618" s="108">
        <f t="shared" si="296"/>
        <v>0</v>
      </c>
      <c r="T2618" s="341">
        <f>IF(ISBLANK($B2618),0,VLOOKUP($B2618,Listen!$A$2:$C$45,2,FALSE))</f>
        <v>0</v>
      </c>
      <c r="U2618" s="341">
        <f>IF(ISBLANK($B2618),0,VLOOKUP($B2618,Listen!$A$2:$C$45,3,FALSE))</f>
        <v>0</v>
      </c>
      <c r="V2618" s="342">
        <f t="shared" si="294"/>
        <v>0</v>
      </c>
      <c r="W2618" s="342">
        <f t="shared" si="299"/>
        <v>0</v>
      </c>
      <c r="X2618" s="342">
        <f t="shared" si="299"/>
        <v>0</v>
      </c>
      <c r="Y2618" s="342">
        <f t="shared" si="299"/>
        <v>0</v>
      </c>
      <c r="Z2618" s="342">
        <f t="shared" si="299"/>
        <v>0</v>
      </c>
      <c r="AA2618" s="342">
        <f t="shared" si="299"/>
        <v>0</v>
      </c>
      <c r="AB2618" s="342">
        <f t="shared" si="299"/>
        <v>0</v>
      </c>
      <c r="AC2618" s="109">
        <f t="shared" si="297"/>
        <v>0</v>
      </c>
      <c r="AD2618" s="109">
        <f>IF(C2618=A_Stammdaten!$B$12,E_SAV!$S2618-E_SAV!$AE2618,HLOOKUP(A_Stammdaten!$B$12-1,$AF$4:$AL$4004,ROW(C2618)-3,FALSE)-$AE2618)</f>
        <v>0</v>
      </c>
      <c r="AE2618" s="109">
        <f>HLOOKUP(A_Stammdaten!$B$12,$AF$4:$AL$4004,ROW(C2618)-3,FALSE)</f>
        <v>0</v>
      </c>
      <c r="AF2618" s="109">
        <f t="shared" si="295"/>
        <v>0</v>
      </c>
      <c r="AG2618" s="109">
        <f t="shared" si="301"/>
        <v>0</v>
      </c>
      <c r="AH2618" s="109">
        <f t="shared" si="301"/>
        <v>0</v>
      </c>
      <c r="AI2618" s="109">
        <f t="shared" si="301"/>
        <v>0</v>
      </c>
      <c r="AJ2618" s="109">
        <f t="shared" si="300"/>
        <v>0</v>
      </c>
      <c r="AK2618" s="109">
        <f t="shared" si="300"/>
        <v>0</v>
      </c>
      <c r="AL2618" s="109">
        <f t="shared" si="300"/>
        <v>0</v>
      </c>
    </row>
    <row r="2619" spans="1:38" x14ac:dyDescent="0.3">
      <c r="A2619" s="421"/>
      <c r="B2619" s="421"/>
      <c r="C2619" s="422"/>
      <c r="D2619" s="423"/>
      <c r="E2619" s="421"/>
      <c r="F2619" s="421"/>
      <c r="G2619" s="421"/>
      <c r="H2619" s="421"/>
      <c r="I2619" s="421"/>
      <c r="J2619" s="421"/>
      <c r="K2619" s="421"/>
      <c r="L2619" s="421"/>
      <c r="M2619" s="423"/>
      <c r="N2619" s="340">
        <f>IF(C2619&gt;A_Stammdaten!$B$12,0,SUM(E2619,F2619,H2619,J2619:K2619)-SUM(G2619,I2619,L2619:M2619))</f>
        <v>0</v>
      </c>
      <c r="O2619" s="421"/>
      <c r="P2619" s="421"/>
      <c r="Q2619" s="421"/>
      <c r="R2619" s="421"/>
      <c r="S2619" s="108">
        <f t="shared" si="296"/>
        <v>0</v>
      </c>
      <c r="T2619" s="341">
        <f>IF(ISBLANK($B2619),0,VLOOKUP($B2619,Listen!$A$2:$C$45,2,FALSE))</f>
        <v>0</v>
      </c>
      <c r="U2619" s="341">
        <f>IF(ISBLANK($B2619),0,VLOOKUP($B2619,Listen!$A$2:$C$45,3,FALSE))</f>
        <v>0</v>
      </c>
      <c r="V2619" s="342">
        <f t="shared" si="294"/>
        <v>0</v>
      </c>
      <c r="W2619" s="342">
        <f t="shared" si="299"/>
        <v>0</v>
      </c>
      <c r="X2619" s="342">
        <f t="shared" si="299"/>
        <v>0</v>
      </c>
      <c r="Y2619" s="342">
        <f t="shared" si="299"/>
        <v>0</v>
      </c>
      <c r="Z2619" s="342">
        <f t="shared" si="299"/>
        <v>0</v>
      </c>
      <c r="AA2619" s="342">
        <f t="shared" si="299"/>
        <v>0</v>
      </c>
      <c r="AB2619" s="342">
        <f t="shared" si="299"/>
        <v>0</v>
      </c>
      <c r="AC2619" s="109">
        <f t="shared" si="297"/>
        <v>0</v>
      </c>
      <c r="AD2619" s="109">
        <f>IF(C2619=A_Stammdaten!$B$12,E_SAV!$S2619-E_SAV!$AE2619,HLOOKUP(A_Stammdaten!$B$12-1,$AF$4:$AL$4004,ROW(C2619)-3,FALSE)-$AE2619)</f>
        <v>0</v>
      </c>
      <c r="AE2619" s="109">
        <f>HLOOKUP(A_Stammdaten!$B$12,$AF$4:$AL$4004,ROW(C2619)-3,FALSE)</f>
        <v>0</v>
      </c>
      <c r="AF2619" s="109">
        <f t="shared" si="295"/>
        <v>0</v>
      </c>
      <c r="AG2619" s="109">
        <f t="shared" si="301"/>
        <v>0</v>
      </c>
      <c r="AH2619" s="109">
        <f t="shared" si="301"/>
        <v>0</v>
      </c>
      <c r="AI2619" s="109">
        <f t="shared" si="301"/>
        <v>0</v>
      </c>
      <c r="AJ2619" s="109">
        <f t="shared" si="300"/>
        <v>0</v>
      </c>
      <c r="AK2619" s="109">
        <f t="shared" si="300"/>
        <v>0</v>
      </c>
      <c r="AL2619" s="109">
        <f t="shared" si="300"/>
        <v>0</v>
      </c>
    </row>
    <row r="2620" spans="1:38" x14ac:dyDescent="0.3">
      <c r="A2620" s="421"/>
      <c r="B2620" s="421"/>
      <c r="C2620" s="422"/>
      <c r="D2620" s="423"/>
      <c r="E2620" s="421"/>
      <c r="F2620" s="421"/>
      <c r="G2620" s="421"/>
      <c r="H2620" s="421"/>
      <c r="I2620" s="421"/>
      <c r="J2620" s="421"/>
      <c r="K2620" s="421"/>
      <c r="L2620" s="421"/>
      <c r="M2620" s="423"/>
      <c r="N2620" s="340">
        <f>IF(C2620&gt;A_Stammdaten!$B$12,0,SUM(E2620,F2620,H2620,J2620:K2620)-SUM(G2620,I2620,L2620:M2620))</f>
        <v>0</v>
      </c>
      <c r="O2620" s="421"/>
      <c r="P2620" s="421"/>
      <c r="Q2620" s="421"/>
      <c r="R2620" s="421"/>
      <c r="S2620" s="108">
        <f t="shared" si="296"/>
        <v>0</v>
      </c>
      <c r="T2620" s="341">
        <f>IF(ISBLANK($B2620),0,VLOOKUP($B2620,Listen!$A$2:$C$45,2,FALSE))</f>
        <v>0</v>
      </c>
      <c r="U2620" s="341">
        <f>IF(ISBLANK($B2620),0,VLOOKUP($B2620,Listen!$A$2:$C$45,3,FALSE))</f>
        <v>0</v>
      </c>
      <c r="V2620" s="342">
        <f t="shared" si="294"/>
        <v>0</v>
      </c>
      <c r="W2620" s="342">
        <f t="shared" si="299"/>
        <v>0</v>
      </c>
      <c r="X2620" s="342">
        <f t="shared" si="299"/>
        <v>0</v>
      </c>
      <c r="Y2620" s="342">
        <f t="shared" si="299"/>
        <v>0</v>
      </c>
      <c r="Z2620" s="342">
        <f t="shared" si="299"/>
        <v>0</v>
      </c>
      <c r="AA2620" s="342">
        <f t="shared" si="299"/>
        <v>0</v>
      </c>
      <c r="AB2620" s="342">
        <f t="shared" si="299"/>
        <v>0</v>
      </c>
      <c r="AC2620" s="109">
        <f t="shared" si="297"/>
        <v>0</v>
      </c>
      <c r="AD2620" s="109">
        <f>IF(C2620=A_Stammdaten!$B$12,E_SAV!$S2620-E_SAV!$AE2620,HLOOKUP(A_Stammdaten!$B$12-1,$AF$4:$AL$4004,ROW(C2620)-3,FALSE)-$AE2620)</f>
        <v>0</v>
      </c>
      <c r="AE2620" s="109">
        <f>HLOOKUP(A_Stammdaten!$B$12,$AF$4:$AL$4004,ROW(C2620)-3,FALSE)</f>
        <v>0</v>
      </c>
      <c r="AF2620" s="109">
        <f t="shared" si="295"/>
        <v>0</v>
      </c>
      <c r="AG2620" s="109">
        <f t="shared" si="301"/>
        <v>0</v>
      </c>
      <c r="AH2620" s="109">
        <f t="shared" si="301"/>
        <v>0</v>
      </c>
      <c r="AI2620" s="109">
        <f t="shared" si="301"/>
        <v>0</v>
      </c>
      <c r="AJ2620" s="109">
        <f t="shared" si="300"/>
        <v>0</v>
      </c>
      <c r="AK2620" s="109">
        <f t="shared" si="300"/>
        <v>0</v>
      </c>
      <c r="AL2620" s="109">
        <f t="shared" si="300"/>
        <v>0</v>
      </c>
    </row>
    <row r="2621" spans="1:38" x14ac:dyDescent="0.3">
      <c r="A2621" s="421"/>
      <c r="B2621" s="421"/>
      <c r="C2621" s="422"/>
      <c r="D2621" s="423"/>
      <c r="E2621" s="421"/>
      <c r="F2621" s="421"/>
      <c r="G2621" s="421"/>
      <c r="H2621" s="421"/>
      <c r="I2621" s="421"/>
      <c r="J2621" s="421"/>
      <c r="K2621" s="421"/>
      <c r="L2621" s="421"/>
      <c r="M2621" s="423"/>
      <c r="N2621" s="340">
        <f>IF(C2621&gt;A_Stammdaten!$B$12,0,SUM(E2621,F2621,H2621,J2621:K2621)-SUM(G2621,I2621,L2621:M2621))</f>
        <v>0</v>
      </c>
      <c r="O2621" s="421"/>
      <c r="P2621" s="421"/>
      <c r="Q2621" s="421"/>
      <c r="R2621" s="421"/>
      <c r="S2621" s="108">
        <f t="shared" si="296"/>
        <v>0</v>
      </c>
      <c r="T2621" s="341">
        <f>IF(ISBLANK($B2621),0,VLOOKUP($B2621,Listen!$A$2:$C$45,2,FALSE))</f>
        <v>0</v>
      </c>
      <c r="U2621" s="341">
        <f>IF(ISBLANK($B2621),0,VLOOKUP($B2621,Listen!$A$2:$C$45,3,FALSE))</f>
        <v>0</v>
      </c>
      <c r="V2621" s="342">
        <f t="shared" si="294"/>
        <v>0</v>
      </c>
      <c r="W2621" s="342">
        <f t="shared" si="299"/>
        <v>0</v>
      </c>
      <c r="X2621" s="342">
        <f t="shared" si="299"/>
        <v>0</v>
      </c>
      <c r="Y2621" s="342">
        <f t="shared" si="299"/>
        <v>0</v>
      </c>
      <c r="Z2621" s="342">
        <f t="shared" si="299"/>
        <v>0</v>
      </c>
      <c r="AA2621" s="342">
        <f t="shared" si="299"/>
        <v>0</v>
      </c>
      <c r="AB2621" s="342">
        <f t="shared" si="299"/>
        <v>0</v>
      </c>
      <c r="AC2621" s="109">
        <f t="shared" si="297"/>
        <v>0</v>
      </c>
      <c r="AD2621" s="109">
        <f>IF(C2621=A_Stammdaten!$B$12,E_SAV!$S2621-E_SAV!$AE2621,HLOOKUP(A_Stammdaten!$B$12-1,$AF$4:$AL$4004,ROW(C2621)-3,FALSE)-$AE2621)</f>
        <v>0</v>
      </c>
      <c r="AE2621" s="109">
        <f>HLOOKUP(A_Stammdaten!$B$12,$AF$4:$AL$4004,ROW(C2621)-3,FALSE)</f>
        <v>0</v>
      </c>
      <c r="AF2621" s="109">
        <f t="shared" si="295"/>
        <v>0</v>
      </c>
      <c r="AG2621" s="109">
        <f t="shared" si="301"/>
        <v>0</v>
      </c>
      <c r="AH2621" s="109">
        <f t="shared" si="301"/>
        <v>0</v>
      </c>
      <c r="AI2621" s="109">
        <f t="shared" si="301"/>
        <v>0</v>
      </c>
      <c r="AJ2621" s="109">
        <f t="shared" si="300"/>
        <v>0</v>
      </c>
      <c r="AK2621" s="109">
        <f t="shared" si="300"/>
        <v>0</v>
      </c>
      <c r="AL2621" s="109">
        <f t="shared" si="300"/>
        <v>0</v>
      </c>
    </row>
    <row r="2622" spans="1:38" x14ac:dyDescent="0.3">
      <c r="A2622" s="421"/>
      <c r="B2622" s="421"/>
      <c r="C2622" s="422"/>
      <c r="D2622" s="423"/>
      <c r="E2622" s="421"/>
      <c r="F2622" s="421"/>
      <c r="G2622" s="421"/>
      <c r="H2622" s="421"/>
      <c r="I2622" s="421"/>
      <c r="J2622" s="421"/>
      <c r="K2622" s="421"/>
      <c r="L2622" s="421"/>
      <c r="M2622" s="423"/>
      <c r="N2622" s="340">
        <f>IF(C2622&gt;A_Stammdaten!$B$12,0,SUM(E2622,F2622,H2622,J2622:K2622)-SUM(G2622,I2622,L2622:M2622))</f>
        <v>0</v>
      </c>
      <c r="O2622" s="421"/>
      <c r="P2622" s="421"/>
      <c r="Q2622" s="421"/>
      <c r="R2622" s="421"/>
      <c r="S2622" s="108">
        <f t="shared" si="296"/>
        <v>0</v>
      </c>
      <c r="T2622" s="341">
        <f>IF(ISBLANK($B2622),0,VLOOKUP($B2622,Listen!$A$2:$C$45,2,FALSE))</f>
        <v>0</v>
      </c>
      <c r="U2622" s="341">
        <f>IF(ISBLANK($B2622),0,VLOOKUP($B2622,Listen!$A$2:$C$45,3,FALSE))</f>
        <v>0</v>
      </c>
      <c r="V2622" s="342">
        <f t="shared" si="294"/>
        <v>0</v>
      </c>
      <c r="W2622" s="342">
        <f t="shared" si="299"/>
        <v>0</v>
      </c>
      <c r="X2622" s="342">
        <f t="shared" si="299"/>
        <v>0</v>
      </c>
      <c r="Y2622" s="342">
        <f t="shared" si="299"/>
        <v>0</v>
      </c>
      <c r="Z2622" s="342">
        <f t="shared" si="299"/>
        <v>0</v>
      </c>
      <c r="AA2622" s="342">
        <f t="shared" si="299"/>
        <v>0</v>
      </c>
      <c r="AB2622" s="342">
        <f t="shared" si="299"/>
        <v>0</v>
      </c>
      <c r="AC2622" s="109">
        <f t="shared" si="297"/>
        <v>0</v>
      </c>
      <c r="AD2622" s="109">
        <f>IF(C2622=A_Stammdaten!$B$12,E_SAV!$S2622-E_SAV!$AE2622,HLOOKUP(A_Stammdaten!$B$12-1,$AF$4:$AL$4004,ROW(C2622)-3,FALSE)-$AE2622)</f>
        <v>0</v>
      </c>
      <c r="AE2622" s="109">
        <f>HLOOKUP(A_Stammdaten!$B$12,$AF$4:$AL$4004,ROW(C2622)-3,FALSE)</f>
        <v>0</v>
      </c>
      <c r="AF2622" s="109">
        <f t="shared" si="295"/>
        <v>0</v>
      </c>
      <c r="AG2622" s="109">
        <f t="shared" si="301"/>
        <v>0</v>
      </c>
      <c r="AH2622" s="109">
        <f t="shared" si="301"/>
        <v>0</v>
      </c>
      <c r="AI2622" s="109">
        <f t="shared" si="301"/>
        <v>0</v>
      </c>
      <c r="AJ2622" s="109">
        <f t="shared" si="300"/>
        <v>0</v>
      </c>
      <c r="AK2622" s="109">
        <f t="shared" si="300"/>
        <v>0</v>
      </c>
      <c r="AL2622" s="109">
        <f t="shared" si="300"/>
        <v>0</v>
      </c>
    </row>
    <row r="2623" spans="1:38" x14ac:dyDescent="0.3">
      <c r="A2623" s="421"/>
      <c r="B2623" s="421"/>
      <c r="C2623" s="422"/>
      <c r="D2623" s="423"/>
      <c r="E2623" s="421"/>
      <c r="F2623" s="421"/>
      <c r="G2623" s="421"/>
      <c r="H2623" s="421"/>
      <c r="I2623" s="421"/>
      <c r="J2623" s="421"/>
      <c r="K2623" s="421"/>
      <c r="L2623" s="421"/>
      <c r="M2623" s="423"/>
      <c r="N2623" s="340">
        <f>IF(C2623&gt;A_Stammdaten!$B$12,0,SUM(E2623,F2623,H2623,J2623:K2623)-SUM(G2623,I2623,L2623:M2623))</f>
        <v>0</v>
      </c>
      <c r="O2623" s="421"/>
      <c r="P2623" s="421"/>
      <c r="Q2623" s="421"/>
      <c r="R2623" s="421"/>
      <c r="S2623" s="108">
        <f t="shared" si="296"/>
        <v>0</v>
      </c>
      <c r="T2623" s="341">
        <f>IF(ISBLANK($B2623),0,VLOOKUP($B2623,Listen!$A$2:$C$45,2,FALSE))</f>
        <v>0</v>
      </c>
      <c r="U2623" s="341">
        <f>IF(ISBLANK($B2623),0,VLOOKUP($B2623,Listen!$A$2:$C$45,3,FALSE))</f>
        <v>0</v>
      </c>
      <c r="V2623" s="342">
        <f t="shared" si="294"/>
        <v>0</v>
      </c>
      <c r="W2623" s="342">
        <f t="shared" si="299"/>
        <v>0</v>
      </c>
      <c r="X2623" s="342">
        <f t="shared" si="299"/>
        <v>0</v>
      </c>
      <c r="Y2623" s="342">
        <f t="shared" si="299"/>
        <v>0</v>
      </c>
      <c r="Z2623" s="342">
        <f t="shared" si="299"/>
        <v>0</v>
      </c>
      <c r="AA2623" s="342">
        <f t="shared" si="299"/>
        <v>0</v>
      </c>
      <c r="AB2623" s="342">
        <f t="shared" si="299"/>
        <v>0</v>
      </c>
      <c r="AC2623" s="109">
        <f t="shared" si="297"/>
        <v>0</v>
      </c>
      <c r="AD2623" s="109">
        <f>IF(C2623=A_Stammdaten!$B$12,E_SAV!$S2623-E_SAV!$AE2623,HLOOKUP(A_Stammdaten!$B$12-1,$AF$4:$AL$4004,ROW(C2623)-3,FALSE)-$AE2623)</f>
        <v>0</v>
      </c>
      <c r="AE2623" s="109">
        <f>HLOOKUP(A_Stammdaten!$B$12,$AF$4:$AL$4004,ROW(C2623)-3,FALSE)</f>
        <v>0</v>
      </c>
      <c r="AF2623" s="109">
        <f t="shared" si="295"/>
        <v>0</v>
      </c>
      <c r="AG2623" s="109">
        <f t="shared" si="301"/>
        <v>0</v>
      </c>
      <c r="AH2623" s="109">
        <f t="shared" si="301"/>
        <v>0</v>
      </c>
      <c r="AI2623" s="109">
        <f t="shared" si="301"/>
        <v>0</v>
      </c>
      <c r="AJ2623" s="109">
        <f t="shared" si="300"/>
        <v>0</v>
      </c>
      <c r="AK2623" s="109">
        <f t="shared" si="300"/>
        <v>0</v>
      </c>
      <c r="AL2623" s="109">
        <f t="shared" si="300"/>
        <v>0</v>
      </c>
    </row>
    <row r="2624" spans="1:38" x14ac:dyDescent="0.3">
      <c r="A2624" s="421"/>
      <c r="B2624" s="421"/>
      <c r="C2624" s="422"/>
      <c r="D2624" s="423"/>
      <c r="E2624" s="421"/>
      <c r="F2624" s="421"/>
      <c r="G2624" s="421"/>
      <c r="H2624" s="421"/>
      <c r="I2624" s="421"/>
      <c r="J2624" s="421"/>
      <c r="K2624" s="421"/>
      <c r="L2624" s="421"/>
      <c r="M2624" s="423"/>
      <c r="N2624" s="340">
        <f>IF(C2624&gt;A_Stammdaten!$B$12,0,SUM(E2624,F2624,H2624,J2624:K2624)-SUM(G2624,I2624,L2624:M2624))</f>
        <v>0</v>
      </c>
      <c r="O2624" s="421"/>
      <c r="P2624" s="421"/>
      <c r="Q2624" s="421"/>
      <c r="R2624" s="421"/>
      <c r="S2624" s="108">
        <f t="shared" si="296"/>
        <v>0</v>
      </c>
      <c r="T2624" s="341">
        <f>IF(ISBLANK($B2624),0,VLOOKUP($B2624,Listen!$A$2:$C$45,2,FALSE))</f>
        <v>0</v>
      </c>
      <c r="U2624" s="341">
        <f>IF(ISBLANK($B2624),0,VLOOKUP($B2624,Listen!$A$2:$C$45,3,FALSE))</f>
        <v>0</v>
      </c>
      <c r="V2624" s="342">
        <f t="shared" si="294"/>
        <v>0</v>
      </c>
      <c r="W2624" s="342">
        <f t="shared" si="299"/>
        <v>0</v>
      </c>
      <c r="X2624" s="342">
        <f t="shared" si="299"/>
        <v>0</v>
      </c>
      <c r="Y2624" s="342">
        <f t="shared" si="299"/>
        <v>0</v>
      </c>
      <c r="Z2624" s="342">
        <f t="shared" si="299"/>
        <v>0</v>
      </c>
      <c r="AA2624" s="342">
        <f t="shared" si="299"/>
        <v>0</v>
      </c>
      <c r="AB2624" s="342">
        <f t="shared" si="299"/>
        <v>0</v>
      </c>
      <c r="AC2624" s="109">
        <f t="shared" si="297"/>
        <v>0</v>
      </c>
      <c r="AD2624" s="109">
        <f>IF(C2624=A_Stammdaten!$B$12,E_SAV!$S2624-E_SAV!$AE2624,HLOOKUP(A_Stammdaten!$B$12-1,$AF$4:$AL$4004,ROW(C2624)-3,FALSE)-$AE2624)</f>
        <v>0</v>
      </c>
      <c r="AE2624" s="109">
        <f>HLOOKUP(A_Stammdaten!$B$12,$AF$4:$AL$4004,ROW(C2624)-3,FALSE)</f>
        <v>0</v>
      </c>
      <c r="AF2624" s="109">
        <f t="shared" si="295"/>
        <v>0</v>
      </c>
      <c r="AG2624" s="109">
        <f t="shared" si="301"/>
        <v>0</v>
      </c>
      <c r="AH2624" s="109">
        <f t="shared" si="301"/>
        <v>0</v>
      </c>
      <c r="AI2624" s="109">
        <f t="shared" si="301"/>
        <v>0</v>
      </c>
      <c r="AJ2624" s="109">
        <f t="shared" si="300"/>
        <v>0</v>
      </c>
      <c r="AK2624" s="109">
        <f t="shared" si="300"/>
        <v>0</v>
      </c>
      <c r="AL2624" s="109">
        <f t="shared" si="300"/>
        <v>0</v>
      </c>
    </row>
    <row r="2625" spans="1:38" x14ac:dyDescent="0.3">
      <c r="A2625" s="421"/>
      <c r="B2625" s="421"/>
      <c r="C2625" s="422"/>
      <c r="D2625" s="423"/>
      <c r="E2625" s="421"/>
      <c r="F2625" s="421"/>
      <c r="G2625" s="421"/>
      <c r="H2625" s="421"/>
      <c r="I2625" s="421"/>
      <c r="J2625" s="421"/>
      <c r="K2625" s="421"/>
      <c r="L2625" s="421"/>
      <c r="M2625" s="423"/>
      <c r="N2625" s="340">
        <f>IF(C2625&gt;A_Stammdaten!$B$12,0,SUM(E2625,F2625,H2625,J2625:K2625)-SUM(G2625,I2625,L2625:M2625))</f>
        <v>0</v>
      </c>
      <c r="O2625" s="421"/>
      <c r="P2625" s="421"/>
      <c r="Q2625" s="421"/>
      <c r="R2625" s="421"/>
      <c r="S2625" s="108">
        <f t="shared" si="296"/>
        <v>0</v>
      </c>
      <c r="T2625" s="341">
        <f>IF(ISBLANK($B2625),0,VLOOKUP($B2625,Listen!$A$2:$C$45,2,FALSE))</f>
        <v>0</v>
      </c>
      <c r="U2625" s="341">
        <f>IF(ISBLANK($B2625),0,VLOOKUP($B2625,Listen!$A$2:$C$45,3,FALSE))</f>
        <v>0</v>
      </c>
      <c r="V2625" s="342">
        <f t="shared" si="294"/>
        <v>0</v>
      </c>
      <c r="W2625" s="342">
        <f t="shared" si="299"/>
        <v>0</v>
      </c>
      <c r="X2625" s="342">
        <f t="shared" si="299"/>
        <v>0</v>
      </c>
      <c r="Y2625" s="342">
        <f t="shared" si="299"/>
        <v>0</v>
      </c>
      <c r="Z2625" s="342">
        <f t="shared" si="299"/>
        <v>0</v>
      </c>
      <c r="AA2625" s="342">
        <f t="shared" si="299"/>
        <v>0</v>
      </c>
      <c r="AB2625" s="342">
        <f t="shared" si="299"/>
        <v>0</v>
      </c>
      <c r="AC2625" s="109">
        <f t="shared" si="297"/>
        <v>0</v>
      </c>
      <c r="AD2625" s="109">
        <f>IF(C2625=A_Stammdaten!$B$12,E_SAV!$S2625-E_SAV!$AE2625,HLOOKUP(A_Stammdaten!$B$12-1,$AF$4:$AL$4004,ROW(C2625)-3,FALSE)-$AE2625)</f>
        <v>0</v>
      </c>
      <c r="AE2625" s="109">
        <f>HLOOKUP(A_Stammdaten!$B$12,$AF$4:$AL$4004,ROW(C2625)-3,FALSE)</f>
        <v>0</v>
      </c>
      <c r="AF2625" s="109">
        <f t="shared" si="295"/>
        <v>0</v>
      </c>
      <c r="AG2625" s="109">
        <f t="shared" si="301"/>
        <v>0</v>
      </c>
      <c r="AH2625" s="109">
        <f t="shared" si="301"/>
        <v>0</v>
      </c>
      <c r="AI2625" s="109">
        <f t="shared" si="301"/>
        <v>0</v>
      </c>
      <c r="AJ2625" s="109">
        <f t="shared" si="300"/>
        <v>0</v>
      </c>
      <c r="AK2625" s="109">
        <f t="shared" si="300"/>
        <v>0</v>
      </c>
      <c r="AL2625" s="109">
        <f t="shared" si="300"/>
        <v>0</v>
      </c>
    </row>
    <row r="2626" spans="1:38" x14ac:dyDescent="0.3">
      <c r="A2626" s="421"/>
      <c r="B2626" s="421"/>
      <c r="C2626" s="422"/>
      <c r="D2626" s="423"/>
      <c r="E2626" s="421"/>
      <c r="F2626" s="421"/>
      <c r="G2626" s="421"/>
      <c r="H2626" s="421"/>
      <c r="I2626" s="421"/>
      <c r="J2626" s="421"/>
      <c r="K2626" s="421"/>
      <c r="L2626" s="421"/>
      <c r="M2626" s="423"/>
      <c r="N2626" s="340">
        <f>IF(C2626&gt;A_Stammdaten!$B$12,0,SUM(E2626,F2626,H2626,J2626:K2626)-SUM(G2626,I2626,L2626:M2626))</f>
        <v>0</v>
      </c>
      <c r="O2626" s="421"/>
      <c r="P2626" s="421"/>
      <c r="Q2626" s="421"/>
      <c r="R2626" s="421"/>
      <c r="S2626" s="108">
        <f t="shared" si="296"/>
        <v>0</v>
      </c>
      <c r="T2626" s="341">
        <f>IF(ISBLANK($B2626),0,VLOOKUP($B2626,Listen!$A$2:$C$45,2,FALSE))</f>
        <v>0</v>
      </c>
      <c r="U2626" s="341">
        <f>IF(ISBLANK($B2626),0,VLOOKUP($B2626,Listen!$A$2:$C$45,3,FALSE))</f>
        <v>0</v>
      </c>
      <c r="V2626" s="342">
        <f t="shared" ref="V2626:V2689" si="302">$T2626</f>
        <v>0</v>
      </c>
      <c r="W2626" s="342">
        <f t="shared" si="299"/>
        <v>0</v>
      </c>
      <c r="X2626" s="342">
        <f t="shared" si="299"/>
        <v>0</v>
      </c>
      <c r="Y2626" s="342">
        <f t="shared" si="299"/>
        <v>0</v>
      </c>
      <c r="Z2626" s="342">
        <f t="shared" si="299"/>
        <v>0</v>
      </c>
      <c r="AA2626" s="342">
        <f t="shared" si="299"/>
        <v>0</v>
      </c>
      <c r="AB2626" s="342">
        <f t="shared" si="299"/>
        <v>0</v>
      </c>
      <c r="AC2626" s="109">
        <f t="shared" si="297"/>
        <v>0</v>
      </c>
      <c r="AD2626" s="109">
        <f>IF(C2626=A_Stammdaten!$B$12,E_SAV!$S2626-E_SAV!$AE2626,HLOOKUP(A_Stammdaten!$B$12-1,$AF$4:$AL$4004,ROW(C2626)-3,FALSE)-$AE2626)</f>
        <v>0</v>
      </c>
      <c r="AE2626" s="109">
        <f>HLOOKUP(A_Stammdaten!$B$12,$AF$4:$AL$4004,ROW(C2626)-3,FALSE)</f>
        <v>0</v>
      </c>
      <c r="AF2626" s="109">
        <f t="shared" si="295"/>
        <v>0</v>
      </c>
      <c r="AG2626" s="109">
        <f t="shared" si="301"/>
        <v>0</v>
      </c>
      <c r="AH2626" s="109">
        <f t="shared" si="301"/>
        <v>0</v>
      </c>
      <c r="AI2626" s="109">
        <f t="shared" si="301"/>
        <v>0</v>
      </c>
      <c r="AJ2626" s="109">
        <f t="shared" si="300"/>
        <v>0</v>
      </c>
      <c r="AK2626" s="109">
        <f t="shared" si="300"/>
        <v>0</v>
      </c>
      <c r="AL2626" s="109">
        <f t="shared" si="300"/>
        <v>0</v>
      </c>
    </row>
    <row r="2627" spans="1:38" x14ac:dyDescent="0.3">
      <c r="A2627" s="421"/>
      <c r="B2627" s="421"/>
      <c r="C2627" s="422"/>
      <c r="D2627" s="423"/>
      <c r="E2627" s="421"/>
      <c r="F2627" s="421"/>
      <c r="G2627" s="421"/>
      <c r="H2627" s="421"/>
      <c r="I2627" s="421"/>
      <c r="J2627" s="421"/>
      <c r="K2627" s="421"/>
      <c r="L2627" s="421"/>
      <c r="M2627" s="423"/>
      <c r="N2627" s="340">
        <f>IF(C2627&gt;A_Stammdaten!$B$12,0,SUM(E2627,F2627,H2627,J2627:K2627)-SUM(G2627,I2627,L2627:M2627))</f>
        <v>0</v>
      </c>
      <c r="O2627" s="421"/>
      <c r="P2627" s="421"/>
      <c r="Q2627" s="421"/>
      <c r="R2627" s="421"/>
      <c r="S2627" s="108">
        <f t="shared" si="296"/>
        <v>0</v>
      </c>
      <c r="T2627" s="341">
        <f>IF(ISBLANK($B2627),0,VLOOKUP($B2627,Listen!$A$2:$C$45,2,FALSE))</f>
        <v>0</v>
      </c>
      <c r="U2627" s="341">
        <f>IF(ISBLANK($B2627),0,VLOOKUP($B2627,Listen!$A$2:$C$45,3,FALSE))</f>
        <v>0</v>
      </c>
      <c r="V2627" s="342">
        <f t="shared" si="302"/>
        <v>0</v>
      </c>
      <c r="W2627" s="342">
        <f t="shared" si="299"/>
        <v>0</v>
      </c>
      <c r="X2627" s="342">
        <f t="shared" si="299"/>
        <v>0</v>
      </c>
      <c r="Y2627" s="342">
        <f t="shared" si="299"/>
        <v>0</v>
      </c>
      <c r="Z2627" s="342">
        <f t="shared" si="299"/>
        <v>0</v>
      </c>
      <c r="AA2627" s="342">
        <f t="shared" si="299"/>
        <v>0</v>
      </c>
      <c r="AB2627" s="342">
        <f t="shared" si="299"/>
        <v>0</v>
      </c>
      <c r="AC2627" s="109">
        <f t="shared" si="297"/>
        <v>0</v>
      </c>
      <c r="AD2627" s="109">
        <f>IF(C2627=A_Stammdaten!$B$12,E_SAV!$S2627-E_SAV!$AE2627,HLOOKUP(A_Stammdaten!$B$12-1,$AF$4:$AL$4004,ROW(C2627)-3,FALSE)-$AE2627)</f>
        <v>0</v>
      </c>
      <c r="AE2627" s="109">
        <f>HLOOKUP(A_Stammdaten!$B$12,$AF$4:$AL$4004,ROW(C2627)-3,FALSE)</f>
        <v>0</v>
      </c>
      <c r="AF2627" s="109">
        <f t="shared" si="295"/>
        <v>0</v>
      </c>
      <c r="AG2627" s="109">
        <f t="shared" si="301"/>
        <v>0</v>
      </c>
      <c r="AH2627" s="109">
        <f t="shared" si="301"/>
        <v>0</v>
      </c>
      <c r="AI2627" s="109">
        <f t="shared" si="301"/>
        <v>0</v>
      </c>
      <c r="AJ2627" s="109">
        <f t="shared" si="300"/>
        <v>0</v>
      </c>
      <c r="AK2627" s="109">
        <f t="shared" si="300"/>
        <v>0</v>
      </c>
      <c r="AL2627" s="109">
        <f t="shared" si="300"/>
        <v>0</v>
      </c>
    </row>
    <row r="2628" spans="1:38" x14ac:dyDescent="0.3">
      <c r="A2628" s="421"/>
      <c r="B2628" s="421"/>
      <c r="C2628" s="422"/>
      <c r="D2628" s="423"/>
      <c r="E2628" s="421"/>
      <c r="F2628" s="421"/>
      <c r="G2628" s="421"/>
      <c r="H2628" s="421"/>
      <c r="I2628" s="421"/>
      <c r="J2628" s="421"/>
      <c r="K2628" s="421"/>
      <c r="L2628" s="421"/>
      <c r="M2628" s="423"/>
      <c r="N2628" s="340">
        <f>IF(C2628&gt;A_Stammdaten!$B$12,0,SUM(E2628,F2628,H2628,J2628:K2628)-SUM(G2628,I2628,L2628:M2628))</f>
        <v>0</v>
      </c>
      <c r="O2628" s="421"/>
      <c r="P2628" s="421"/>
      <c r="Q2628" s="421"/>
      <c r="R2628" s="421"/>
      <c r="S2628" s="108">
        <f t="shared" si="296"/>
        <v>0</v>
      </c>
      <c r="T2628" s="341">
        <f>IF(ISBLANK($B2628),0,VLOOKUP($B2628,Listen!$A$2:$C$45,2,FALSE))</f>
        <v>0</v>
      </c>
      <c r="U2628" s="341">
        <f>IF(ISBLANK($B2628),0,VLOOKUP($B2628,Listen!$A$2:$C$45,3,FALSE))</f>
        <v>0</v>
      </c>
      <c r="V2628" s="342">
        <f t="shared" si="302"/>
        <v>0</v>
      </c>
      <c r="W2628" s="342">
        <f t="shared" si="299"/>
        <v>0</v>
      </c>
      <c r="X2628" s="342">
        <f t="shared" si="299"/>
        <v>0</v>
      </c>
      <c r="Y2628" s="342">
        <f t="shared" si="299"/>
        <v>0</v>
      </c>
      <c r="Z2628" s="342">
        <f t="shared" si="299"/>
        <v>0</v>
      </c>
      <c r="AA2628" s="342">
        <f t="shared" si="299"/>
        <v>0</v>
      </c>
      <c r="AB2628" s="342">
        <f t="shared" si="299"/>
        <v>0</v>
      </c>
      <c r="AC2628" s="109">
        <f t="shared" si="297"/>
        <v>0</v>
      </c>
      <c r="AD2628" s="109">
        <f>IF(C2628=A_Stammdaten!$B$12,E_SAV!$S2628-E_SAV!$AE2628,HLOOKUP(A_Stammdaten!$B$12-1,$AF$4:$AL$4004,ROW(C2628)-3,FALSE)-$AE2628)</f>
        <v>0</v>
      </c>
      <c r="AE2628" s="109">
        <f>HLOOKUP(A_Stammdaten!$B$12,$AF$4:$AL$4004,ROW(C2628)-3,FALSE)</f>
        <v>0</v>
      </c>
      <c r="AF2628" s="109">
        <f t="shared" si="295"/>
        <v>0</v>
      </c>
      <c r="AG2628" s="109">
        <f t="shared" si="301"/>
        <v>0</v>
      </c>
      <c r="AH2628" s="109">
        <f t="shared" si="301"/>
        <v>0</v>
      </c>
      <c r="AI2628" s="109">
        <f t="shared" si="301"/>
        <v>0</v>
      </c>
      <c r="AJ2628" s="109">
        <f t="shared" si="300"/>
        <v>0</v>
      </c>
      <c r="AK2628" s="109">
        <f t="shared" si="300"/>
        <v>0</v>
      </c>
      <c r="AL2628" s="109">
        <f t="shared" si="300"/>
        <v>0</v>
      </c>
    </row>
    <row r="2629" spans="1:38" x14ac:dyDescent="0.3">
      <c r="A2629" s="421"/>
      <c r="B2629" s="421"/>
      <c r="C2629" s="422"/>
      <c r="D2629" s="423"/>
      <c r="E2629" s="421"/>
      <c r="F2629" s="421"/>
      <c r="G2629" s="421"/>
      <c r="H2629" s="421"/>
      <c r="I2629" s="421"/>
      <c r="J2629" s="421"/>
      <c r="K2629" s="421"/>
      <c r="L2629" s="421"/>
      <c r="M2629" s="423"/>
      <c r="N2629" s="340">
        <f>IF(C2629&gt;A_Stammdaten!$B$12,0,SUM(E2629,F2629,H2629,J2629:K2629)-SUM(G2629,I2629,L2629:M2629))</f>
        <v>0</v>
      </c>
      <c r="O2629" s="421"/>
      <c r="P2629" s="421"/>
      <c r="Q2629" s="421"/>
      <c r="R2629" s="421"/>
      <c r="S2629" s="108">
        <f t="shared" si="296"/>
        <v>0</v>
      </c>
      <c r="T2629" s="341">
        <f>IF(ISBLANK($B2629),0,VLOOKUP($B2629,Listen!$A$2:$C$45,2,FALSE))</f>
        <v>0</v>
      </c>
      <c r="U2629" s="341">
        <f>IF(ISBLANK($B2629),0,VLOOKUP($B2629,Listen!$A$2:$C$45,3,FALSE))</f>
        <v>0</v>
      </c>
      <c r="V2629" s="342">
        <f t="shared" si="302"/>
        <v>0</v>
      </c>
      <c r="W2629" s="342">
        <f t="shared" si="299"/>
        <v>0</v>
      </c>
      <c r="X2629" s="342">
        <f t="shared" si="299"/>
        <v>0</v>
      </c>
      <c r="Y2629" s="342">
        <f t="shared" si="299"/>
        <v>0</v>
      </c>
      <c r="Z2629" s="342">
        <f t="shared" si="299"/>
        <v>0</v>
      </c>
      <c r="AA2629" s="342">
        <f t="shared" si="299"/>
        <v>0</v>
      </c>
      <c r="AB2629" s="342">
        <f t="shared" si="299"/>
        <v>0</v>
      </c>
      <c r="AC2629" s="109">
        <f t="shared" si="297"/>
        <v>0</v>
      </c>
      <c r="AD2629" s="109">
        <f>IF(C2629=A_Stammdaten!$B$12,E_SAV!$S2629-E_SAV!$AE2629,HLOOKUP(A_Stammdaten!$B$12-1,$AF$4:$AL$4004,ROW(C2629)-3,FALSE)-$AE2629)</f>
        <v>0</v>
      </c>
      <c r="AE2629" s="109">
        <f>HLOOKUP(A_Stammdaten!$B$12,$AF$4:$AL$4004,ROW(C2629)-3,FALSE)</f>
        <v>0</v>
      </c>
      <c r="AF2629" s="109">
        <f t="shared" ref="AF2629:AF2692" si="303">IF(OR($C2629=0,$S2629=0),0,IF($C2629&lt;=AF$4,$S2629-$S2629/V2629*(AF$4-$C2629+1),0))</f>
        <v>0</v>
      </c>
      <c r="AG2629" s="109">
        <f t="shared" si="301"/>
        <v>0</v>
      </c>
      <c r="AH2629" s="109">
        <f t="shared" si="301"/>
        <v>0</v>
      </c>
      <c r="AI2629" s="109">
        <f t="shared" si="301"/>
        <v>0</v>
      </c>
      <c r="AJ2629" s="109">
        <f t="shared" si="300"/>
        <v>0</v>
      </c>
      <c r="AK2629" s="109">
        <f t="shared" si="300"/>
        <v>0</v>
      </c>
      <c r="AL2629" s="109">
        <f t="shared" si="300"/>
        <v>0</v>
      </c>
    </row>
    <row r="2630" spans="1:38" x14ac:dyDescent="0.3">
      <c r="A2630" s="421"/>
      <c r="B2630" s="421"/>
      <c r="C2630" s="422"/>
      <c r="D2630" s="423"/>
      <c r="E2630" s="421"/>
      <c r="F2630" s="421"/>
      <c r="G2630" s="421"/>
      <c r="H2630" s="421"/>
      <c r="I2630" s="421"/>
      <c r="J2630" s="421"/>
      <c r="K2630" s="421"/>
      <c r="L2630" s="421"/>
      <c r="M2630" s="423"/>
      <c r="N2630" s="340">
        <f>IF(C2630&gt;A_Stammdaten!$B$12,0,SUM(E2630,F2630,H2630,J2630:K2630)-SUM(G2630,I2630,L2630:M2630))</f>
        <v>0</v>
      </c>
      <c r="O2630" s="421"/>
      <c r="P2630" s="421"/>
      <c r="Q2630" s="421"/>
      <c r="R2630" s="421"/>
      <c r="S2630" s="108">
        <f t="shared" ref="S2630:S2693" si="304">N2630-SUM(O2630:R2630)</f>
        <v>0</v>
      </c>
      <c r="T2630" s="341">
        <f>IF(ISBLANK($B2630),0,VLOOKUP($B2630,Listen!$A$2:$C$45,2,FALSE))</f>
        <v>0</v>
      </c>
      <c r="U2630" s="341">
        <f>IF(ISBLANK($B2630),0,VLOOKUP($B2630,Listen!$A$2:$C$45,3,FALSE))</f>
        <v>0</v>
      </c>
      <c r="V2630" s="342">
        <f t="shared" si="302"/>
        <v>0</v>
      </c>
      <c r="W2630" s="342">
        <f t="shared" si="299"/>
        <v>0</v>
      </c>
      <c r="X2630" s="342">
        <f t="shared" si="299"/>
        <v>0</v>
      </c>
      <c r="Y2630" s="342">
        <f t="shared" si="299"/>
        <v>0</v>
      </c>
      <c r="Z2630" s="342">
        <f t="shared" si="299"/>
        <v>0</v>
      </c>
      <c r="AA2630" s="342">
        <f t="shared" si="299"/>
        <v>0</v>
      </c>
      <c r="AB2630" s="342">
        <f t="shared" si="299"/>
        <v>0</v>
      </c>
      <c r="AC2630" s="109">
        <f t="shared" ref="AC2630:AC2693" si="305">AE2630+AD2630</f>
        <v>0</v>
      </c>
      <c r="AD2630" s="109">
        <f>IF(C2630=A_Stammdaten!$B$12,E_SAV!$S2630-E_SAV!$AE2630,HLOOKUP(A_Stammdaten!$B$12-1,$AF$4:$AL$4004,ROW(C2630)-3,FALSE)-$AE2630)</f>
        <v>0</v>
      </c>
      <c r="AE2630" s="109">
        <f>HLOOKUP(A_Stammdaten!$B$12,$AF$4:$AL$4004,ROW(C2630)-3,FALSE)</f>
        <v>0</v>
      </c>
      <c r="AF2630" s="109">
        <f t="shared" si="303"/>
        <v>0</v>
      </c>
      <c r="AG2630" s="109">
        <f t="shared" si="301"/>
        <v>0</v>
      </c>
      <c r="AH2630" s="109">
        <f t="shared" si="301"/>
        <v>0</v>
      </c>
      <c r="AI2630" s="109">
        <f t="shared" si="301"/>
        <v>0</v>
      </c>
      <c r="AJ2630" s="109">
        <f t="shared" si="300"/>
        <v>0</v>
      </c>
      <c r="AK2630" s="109">
        <f t="shared" si="300"/>
        <v>0</v>
      </c>
      <c r="AL2630" s="109">
        <f t="shared" si="300"/>
        <v>0</v>
      </c>
    </row>
    <row r="2631" spans="1:38" x14ac:dyDescent="0.3">
      <c r="A2631" s="421"/>
      <c r="B2631" s="421"/>
      <c r="C2631" s="422"/>
      <c r="D2631" s="423"/>
      <c r="E2631" s="421"/>
      <c r="F2631" s="421"/>
      <c r="G2631" s="421"/>
      <c r="H2631" s="421"/>
      <c r="I2631" s="421"/>
      <c r="J2631" s="421"/>
      <c r="K2631" s="421"/>
      <c r="L2631" s="421"/>
      <c r="M2631" s="423"/>
      <c r="N2631" s="340">
        <f>IF(C2631&gt;A_Stammdaten!$B$12,0,SUM(E2631,F2631,H2631,J2631:K2631)-SUM(G2631,I2631,L2631:M2631))</f>
        <v>0</v>
      </c>
      <c r="O2631" s="421"/>
      <c r="P2631" s="421"/>
      <c r="Q2631" s="421"/>
      <c r="R2631" s="421"/>
      <c r="S2631" s="108">
        <f t="shared" si="304"/>
        <v>0</v>
      </c>
      <c r="T2631" s="341">
        <f>IF(ISBLANK($B2631),0,VLOOKUP($B2631,Listen!$A$2:$C$45,2,FALSE))</f>
        <v>0</v>
      </c>
      <c r="U2631" s="341">
        <f>IF(ISBLANK($B2631),0,VLOOKUP($B2631,Listen!$A$2:$C$45,3,FALSE))</f>
        <v>0</v>
      </c>
      <c r="V2631" s="342">
        <f t="shared" si="302"/>
        <v>0</v>
      </c>
      <c r="W2631" s="342">
        <f t="shared" si="299"/>
        <v>0</v>
      </c>
      <c r="X2631" s="342">
        <f t="shared" si="299"/>
        <v>0</v>
      </c>
      <c r="Y2631" s="342">
        <f t="shared" si="299"/>
        <v>0</v>
      </c>
      <c r="Z2631" s="342">
        <f t="shared" si="299"/>
        <v>0</v>
      </c>
      <c r="AA2631" s="342">
        <f t="shared" si="299"/>
        <v>0</v>
      </c>
      <c r="AB2631" s="342">
        <f t="shared" si="299"/>
        <v>0</v>
      </c>
      <c r="AC2631" s="109">
        <f t="shared" si="305"/>
        <v>0</v>
      </c>
      <c r="AD2631" s="109">
        <f>IF(C2631=A_Stammdaten!$B$12,E_SAV!$S2631-E_SAV!$AE2631,HLOOKUP(A_Stammdaten!$B$12-1,$AF$4:$AL$4004,ROW(C2631)-3,FALSE)-$AE2631)</f>
        <v>0</v>
      </c>
      <c r="AE2631" s="109">
        <f>HLOOKUP(A_Stammdaten!$B$12,$AF$4:$AL$4004,ROW(C2631)-3,FALSE)</f>
        <v>0</v>
      </c>
      <c r="AF2631" s="109">
        <f t="shared" si="303"/>
        <v>0</v>
      </c>
      <c r="AG2631" s="109">
        <f t="shared" si="301"/>
        <v>0</v>
      </c>
      <c r="AH2631" s="109">
        <f t="shared" si="301"/>
        <v>0</v>
      </c>
      <c r="AI2631" s="109">
        <f t="shared" si="301"/>
        <v>0</v>
      </c>
      <c r="AJ2631" s="109">
        <f t="shared" si="300"/>
        <v>0</v>
      </c>
      <c r="AK2631" s="109">
        <f t="shared" si="300"/>
        <v>0</v>
      </c>
      <c r="AL2631" s="109">
        <f t="shared" si="300"/>
        <v>0</v>
      </c>
    </row>
    <row r="2632" spans="1:38" x14ac:dyDescent="0.3">
      <c r="A2632" s="421"/>
      <c r="B2632" s="421"/>
      <c r="C2632" s="422"/>
      <c r="D2632" s="423"/>
      <c r="E2632" s="421"/>
      <c r="F2632" s="421"/>
      <c r="G2632" s="421"/>
      <c r="H2632" s="421"/>
      <c r="I2632" s="421"/>
      <c r="J2632" s="421"/>
      <c r="K2632" s="421"/>
      <c r="L2632" s="421"/>
      <c r="M2632" s="423"/>
      <c r="N2632" s="340">
        <f>IF(C2632&gt;A_Stammdaten!$B$12,0,SUM(E2632,F2632,H2632,J2632:K2632)-SUM(G2632,I2632,L2632:M2632))</f>
        <v>0</v>
      </c>
      <c r="O2632" s="421"/>
      <c r="P2632" s="421"/>
      <c r="Q2632" s="421"/>
      <c r="R2632" s="421"/>
      <c r="S2632" s="108">
        <f t="shared" si="304"/>
        <v>0</v>
      </c>
      <c r="T2632" s="341">
        <f>IF(ISBLANK($B2632),0,VLOOKUP($B2632,Listen!$A$2:$C$45,2,FALSE))</f>
        <v>0</v>
      </c>
      <c r="U2632" s="341">
        <f>IF(ISBLANK($B2632),0,VLOOKUP($B2632,Listen!$A$2:$C$45,3,FALSE))</f>
        <v>0</v>
      </c>
      <c r="V2632" s="342">
        <f t="shared" si="302"/>
        <v>0</v>
      </c>
      <c r="W2632" s="342">
        <f t="shared" si="299"/>
        <v>0</v>
      </c>
      <c r="X2632" s="342">
        <f t="shared" si="299"/>
        <v>0</v>
      </c>
      <c r="Y2632" s="342">
        <f t="shared" si="299"/>
        <v>0</v>
      </c>
      <c r="Z2632" s="342">
        <f t="shared" si="299"/>
        <v>0</v>
      </c>
      <c r="AA2632" s="342">
        <f t="shared" si="299"/>
        <v>0</v>
      </c>
      <c r="AB2632" s="342">
        <f t="shared" si="299"/>
        <v>0</v>
      </c>
      <c r="AC2632" s="109">
        <f t="shared" si="305"/>
        <v>0</v>
      </c>
      <c r="AD2632" s="109">
        <f>IF(C2632=A_Stammdaten!$B$12,E_SAV!$S2632-E_SAV!$AE2632,HLOOKUP(A_Stammdaten!$B$12-1,$AF$4:$AL$4004,ROW(C2632)-3,FALSE)-$AE2632)</f>
        <v>0</v>
      </c>
      <c r="AE2632" s="109">
        <f>HLOOKUP(A_Stammdaten!$B$12,$AF$4:$AL$4004,ROW(C2632)-3,FALSE)</f>
        <v>0</v>
      </c>
      <c r="AF2632" s="109">
        <f t="shared" si="303"/>
        <v>0</v>
      </c>
      <c r="AG2632" s="109">
        <f t="shared" si="301"/>
        <v>0</v>
      </c>
      <c r="AH2632" s="109">
        <f t="shared" si="301"/>
        <v>0</v>
      </c>
      <c r="AI2632" s="109">
        <f t="shared" si="301"/>
        <v>0</v>
      </c>
      <c r="AJ2632" s="109">
        <f t="shared" si="300"/>
        <v>0</v>
      </c>
      <c r="AK2632" s="109">
        <f t="shared" si="300"/>
        <v>0</v>
      </c>
      <c r="AL2632" s="109">
        <f t="shared" si="300"/>
        <v>0</v>
      </c>
    </row>
    <row r="2633" spans="1:38" x14ac:dyDescent="0.3">
      <c r="A2633" s="421"/>
      <c r="B2633" s="421"/>
      <c r="C2633" s="422"/>
      <c r="D2633" s="423"/>
      <c r="E2633" s="421"/>
      <c r="F2633" s="421"/>
      <c r="G2633" s="421"/>
      <c r="H2633" s="421"/>
      <c r="I2633" s="421"/>
      <c r="J2633" s="421"/>
      <c r="K2633" s="421"/>
      <c r="L2633" s="421"/>
      <c r="M2633" s="423"/>
      <c r="N2633" s="340">
        <f>IF(C2633&gt;A_Stammdaten!$B$12,0,SUM(E2633,F2633,H2633,J2633:K2633)-SUM(G2633,I2633,L2633:M2633))</f>
        <v>0</v>
      </c>
      <c r="O2633" s="421"/>
      <c r="P2633" s="421"/>
      <c r="Q2633" s="421"/>
      <c r="R2633" s="421"/>
      <c r="S2633" s="108">
        <f t="shared" si="304"/>
        <v>0</v>
      </c>
      <c r="T2633" s="341">
        <f>IF(ISBLANK($B2633),0,VLOOKUP($B2633,Listen!$A$2:$C$45,2,FALSE))</f>
        <v>0</v>
      </c>
      <c r="U2633" s="341">
        <f>IF(ISBLANK($B2633),0,VLOOKUP($B2633,Listen!$A$2:$C$45,3,FALSE))</f>
        <v>0</v>
      </c>
      <c r="V2633" s="342">
        <f t="shared" si="302"/>
        <v>0</v>
      </c>
      <c r="W2633" s="342">
        <f t="shared" si="299"/>
        <v>0</v>
      </c>
      <c r="X2633" s="342">
        <f t="shared" si="299"/>
        <v>0</v>
      </c>
      <c r="Y2633" s="342">
        <f t="shared" si="299"/>
        <v>0</v>
      </c>
      <c r="Z2633" s="342">
        <f t="shared" si="299"/>
        <v>0</v>
      </c>
      <c r="AA2633" s="342">
        <f t="shared" si="299"/>
        <v>0</v>
      </c>
      <c r="AB2633" s="342">
        <f t="shared" si="299"/>
        <v>0</v>
      </c>
      <c r="AC2633" s="109">
        <f t="shared" si="305"/>
        <v>0</v>
      </c>
      <c r="AD2633" s="109">
        <f>IF(C2633=A_Stammdaten!$B$12,E_SAV!$S2633-E_SAV!$AE2633,HLOOKUP(A_Stammdaten!$B$12-1,$AF$4:$AL$4004,ROW(C2633)-3,FALSE)-$AE2633)</f>
        <v>0</v>
      </c>
      <c r="AE2633" s="109">
        <f>HLOOKUP(A_Stammdaten!$B$12,$AF$4:$AL$4004,ROW(C2633)-3,FALSE)</f>
        <v>0</v>
      </c>
      <c r="AF2633" s="109">
        <f t="shared" si="303"/>
        <v>0</v>
      </c>
      <c r="AG2633" s="109">
        <f t="shared" si="301"/>
        <v>0</v>
      </c>
      <c r="AH2633" s="109">
        <f t="shared" si="301"/>
        <v>0</v>
      </c>
      <c r="AI2633" s="109">
        <f t="shared" si="301"/>
        <v>0</v>
      </c>
      <c r="AJ2633" s="109">
        <f t="shared" si="300"/>
        <v>0</v>
      </c>
      <c r="AK2633" s="109">
        <f t="shared" si="300"/>
        <v>0</v>
      </c>
      <c r="AL2633" s="109">
        <f t="shared" si="300"/>
        <v>0</v>
      </c>
    </row>
    <row r="2634" spans="1:38" x14ac:dyDescent="0.3">
      <c r="A2634" s="421"/>
      <c r="B2634" s="421"/>
      <c r="C2634" s="422"/>
      <c r="D2634" s="423"/>
      <c r="E2634" s="421"/>
      <c r="F2634" s="421"/>
      <c r="G2634" s="421"/>
      <c r="H2634" s="421"/>
      <c r="I2634" s="421"/>
      <c r="J2634" s="421"/>
      <c r="K2634" s="421"/>
      <c r="L2634" s="421"/>
      <c r="M2634" s="423"/>
      <c r="N2634" s="340">
        <f>IF(C2634&gt;A_Stammdaten!$B$12,0,SUM(E2634,F2634,H2634,J2634:K2634)-SUM(G2634,I2634,L2634:M2634))</f>
        <v>0</v>
      </c>
      <c r="O2634" s="421"/>
      <c r="P2634" s="421"/>
      <c r="Q2634" s="421"/>
      <c r="R2634" s="421"/>
      <c r="S2634" s="108">
        <f t="shared" si="304"/>
        <v>0</v>
      </c>
      <c r="T2634" s="341">
        <f>IF(ISBLANK($B2634),0,VLOOKUP($B2634,Listen!$A$2:$C$45,2,FALSE))</f>
        <v>0</v>
      </c>
      <c r="U2634" s="341">
        <f>IF(ISBLANK($B2634),0,VLOOKUP($B2634,Listen!$A$2:$C$45,3,FALSE))</f>
        <v>0</v>
      </c>
      <c r="V2634" s="342">
        <f t="shared" si="302"/>
        <v>0</v>
      </c>
      <c r="W2634" s="342">
        <f t="shared" si="299"/>
        <v>0</v>
      </c>
      <c r="X2634" s="342">
        <f t="shared" si="299"/>
        <v>0</v>
      </c>
      <c r="Y2634" s="342">
        <f t="shared" si="299"/>
        <v>0</v>
      </c>
      <c r="Z2634" s="342">
        <f t="shared" si="299"/>
        <v>0</v>
      </c>
      <c r="AA2634" s="342">
        <f t="shared" si="299"/>
        <v>0</v>
      </c>
      <c r="AB2634" s="342">
        <f t="shared" si="299"/>
        <v>0</v>
      </c>
      <c r="AC2634" s="109">
        <f t="shared" si="305"/>
        <v>0</v>
      </c>
      <c r="AD2634" s="109">
        <f>IF(C2634=A_Stammdaten!$B$12,E_SAV!$S2634-E_SAV!$AE2634,HLOOKUP(A_Stammdaten!$B$12-1,$AF$4:$AL$4004,ROW(C2634)-3,FALSE)-$AE2634)</f>
        <v>0</v>
      </c>
      <c r="AE2634" s="109">
        <f>HLOOKUP(A_Stammdaten!$B$12,$AF$4:$AL$4004,ROW(C2634)-3,FALSE)</f>
        <v>0</v>
      </c>
      <c r="AF2634" s="109">
        <f t="shared" si="303"/>
        <v>0</v>
      </c>
      <c r="AG2634" s="109">
        <f t="shared" si="301"/>
        <v>0</v>
      </c>
      <c r="AH2634" s="109">
        <f t="shared" si="301"/>
        <v>0</v>
      </c>
      <c r="AI2634" s="109">
        <f t="shared" si="301"/>
        <v>0</v>
      </c>
      <c r="AJ2634" s="109">
        <f t="shared" si="300"/>
        <v>0</v>
      </c>
      <c r="AK2634" s="109">
        <f t="shared" si="300"/>
        <v>0</v>
      </c>
      <c r="AL2634" s="109">
        <f t="shared" si="300"/>
        <v>0</v>
      </c>
    </row>
    <row r="2635" spans="1:38" x14ac:dyDescent="0.3">
      <c r="A2635" s="421"/>
      <c r="B2635" s="421"/>
      <c r="C2635" s="422"/>
      <c r="D2635" s="423"/>
      <c r="E2635" s="421"/>
      <c r="F2635" s="421"/>
      <c r="G2635" s="421"/>
      <c r="H2635" s="421"/>
      <c r="I2635" s="421"/>
      <c r="J2635" s="421"/>
      <c r="K2635" s="421"/>
      <c r="L2635" s="421"/>
      <c r="M2635" s="423"/>
      <c r="N2635" s="340">
        <f>IF(C2635&gt;A_Stammdaten!$B$12,0,SUM(E2635,F2635,H2635,J2635:K2635)-SUM(G2635,I2635,L2635:M2635))</f>
        <v>0</v>
      </c>
      <c r="O2635" s="421"/>
      <c r="P2635" s="421"/>
      <c r="Q2635" s="421"/>
      <c r="R2635" s="421"/>
      <c r="S2635" s="108">
        <f t="shared" si="304"/>
        <v>0</v>
      </c>
      <c r="T2635" s="341">
        <f>IF(ISBLANK($B2635),0,VLOOKUP($B2635,Listen!$A$2:$C$45,2,FALSE))</f>
        <v>0</v>
      </c>
      <c r="U2635" s="341">
        <f>IF(ISBLANK($B2635),0,VLOOKUP($B2635,Listen!$A$2:$C$45,3,FALSE))</f>
        <v>0</v>
      </c>
      <c r="V2635" s="342">
        <f t="shared" si="302"/>
        <v>0</v>
      </c>
      <c r="W2635" s="342">
        <f t="shared" si="299"/>
        <v>0</v>
      </c>
      <c r="X2635" s="342">
        <f t="shared" si="299"/>
        <v>0</v>
      </c>
      <c r="Y2635" s="342">
        <f t="shared" si="299"/>
        <v>0</v>
      </c>
      <c r="Z2635" s="342">
        <f t="shared" si="299"/>
        <v>0</v>
      </c>
      <c r="AA2635" s="342">
        <f t="shared" si="299"/>
        <v>0</v>
      </c>
      <c r="AB2635" s="342">
        <f t="shared" si="299"/>
        <v>0</v>
      </c>
      <c r="AC2635" s="109">
        <f t="shared" si="305"/>
        <v>0</v>
      </c>
      <c r="AD2635" s="109">
        <f>IF(C2635=A_Stammdaten!$B$12,E_SAV!$S2635-E_SAV!$AE2635,HLOOKUP(A_Stammdaten!$B$12-1,$AF$4:$AL$4004,ROW(C2635)-3,FALSE)-$AE2635)</f>
        <v>0</v>
      </c>
      <c r="AE2635" s="109">
        <f>HLOOKUP(A_Stammdaten!$B$12,$AF$4:$AL$4004,ROW(C2635)-3,FALSE)</f>
        <v>0</v>
      </c>
      <c r="AF2635" s="109">
        <f t="shared" si="303"/>
        <v>0</v>
      </c>
      <c r="AG2635" s="109">
        <f t="shared" si="301"/>
        <v>0</v>
      </c>
      <c r="AH2635" s="109">
        <f t="shared" si="301"/>
        <v>0</v>
      </c>
      <c r="AI2635" s="109">
        <f t="shared" si="301"/>
        <v>0</v>
      </c>
      <c r="AJ2635" s="109">
        <f t="shared" si="300"/>
        <v>0</v>
      </c>
      <c r="AK2635" s="109">
        <f t="shared" si="300"/>
        <v>0</v>
      </c>
      <c r="AL2635" s="109">
        <f t="shared" si="300"/>
        <v>0</v>
      </c>
    </row>
    <row r="2636" spans="1:38" x14ac:dyDescent="0.3">
      <c r="A2636" s="421"/>
      <c r="B2636" s="421"/>
      <c r="C2636" s="422"/>
      <c r="D2636" s="423"/>
      <c r="E2636" s="421"/>
      <c r="F2636" s="421"/>
      <c r="G2636" s="421"/>
      <c r="H2636" s="421"/>
      <c r="I2636" s="421"/>
      <c r="J2636" s="421"/>
      <c r="K2636" s="421"/>
      <c r="L2636" s="421"/>
      <c r="M2636" s="423"/>
      <c r="N2636" s="340">
        <f>IF(C2636&gt;A_Stammdaten!$B$12,0,SUM(E2636,F2636,H2636,J2636:K2636)-SUM(G2636,I2636,L2636:M2636))</f>
        <v>0</v>
      </c>
      <c r="O2636" s="421"/>
      <c r="P2636" s="421"/>
      <c r="Q2636" s="421"/>
      <c r="R2636" s="421"/>
      <c r="S2636" s="108">
        <f t="shared" si="304"/>
        <v>0</v>
      </c>
      <c r="T2636" s="341">
        <f>IF(ISBLANK($B2636),0,VLOOKUP($B2636,Listen!$A$2:$C$45,2,FALSE))</f>
        <v>0</v>
      </c>
      <c r="U2636" s="341">
        <f>IF(ISBLANK($B2636),0,VLOOKUP($B2636,Listen!$A$2:$C$45,3,FALSE))</f>
        <v>0</v>
      </c>
      <c r="V2636" s="342">
        <f t="shared" si="302"/>
        <v>0</v>
      </c>
      <c r="W2636" s="342">
        <f t="shared" si="299"/>
        <v>0</v>
      </c>
      <c r="X2636" s="342">
        <f t="shared" si="299"/>
        <v>0</v>
      </c>
      <c r="Y2636" s="342">
        <f t="shared" si="299"/>
        <v>0</v>
      </c>
      <c r="Z2636" s="342">
        <f t="shared" si="299"/>
        <v>0</v>
      </c>
      <c r="AA2636" s="342">
        <f t="shared" si="299"/>
        <v>0</v>
      </c>
      <c r="AB2636" s="342">
        <f t="shared" si="299"/>
        <v>0</v>
      </c>
      <c r="AC2636" s="109">
        <f t="shared" si="305"/>
        <v>0</v>
      </c>
      <c r="AD2636" s="109">
        <f>IF(C2636=A_Stammdaten!$B$12,E_SAV!$S2636-E_SAV!$AE2636,HLOOKUP(A_Stammdaten!$B$12-1,$AF$4:$AL$4004,ROW(C2636)-3,FALSE)-$AE2636)</f>
        <v>0</v>
      </c>
      <c r="AE2636" s="109">
        <f>HLOOKUP(A_Stammdaten!$B$12,$AF$4:$AL$4004,ROW(C2636)-3,FALSE)</f>
        <v>0</v>
      </c>
      <c r="AF2636" s="109">
        <f t="shared" si="303"/>
        <v>0</v>
      </c>
      <c r="AG2636" s="109">
        <f t="shared" si="301"/>
        <v>0</v>
      </c>
      <c r="AH2636" s="109">
        <f t="shared" si="301"/>
        <v>0</v>
      </c>
      <c r="AI2636" s="109">
        <f t="shared" si="301"/>
        <v>0</v>
      </c>
      <c r="AJ2636" s="109">
        <f t="shared" si="300"/>
        <v>0</v>
      </c>
      <c r="AK2636" s="109">
        <f t="shared" si="300"/>
        <v>0</v>
      </c>
      <c r="AL2636" s="109">
        <f t="shared" si="300"/>
        <v>0</v>
      </c>
    </row>
    <row r="2637" spans="1:38" x14ac:dyDescent="0.3">
      <c r="A2637" s="421"/>
      <c r="B2637" s="421"/>
      <c r="C2637" s="422"/>
      <c r="D2637" s="423"/>
      <c r="E2637" s="421"/>
      <c r="F2637" s="421"/>
      <c r="G2637" s="421"/>
      <c r="H2637" s="421"/>
      <c r="I2637" s="421"/>
      <c r="J2637" s="421"/>
      <c r="K2637" s="421"/>
      <c r="L2637" s="421"/>
      <c r="M2637" s="423"/>
      <c r="N2637" s="340">
        <f>IF(C2637&gt;A_Stammdaten!$B$12,0,SUM(E2637,F2637,H2637,J2637:K2637)-SUM(G2637,I2637,L2637:M2637))</f>
        <v>0</v>
      </c>
      <c r="O2637" s="421"/>
      <c r="P2637" s="421"/>
      <c r="Q2637" s="421"/>
      <c r="R2637" s="421"/>
      <c r="S2637" s="108">
        <f t="shared" si="304"/>
        <v>0</v>
      </c>
      <c r="T2637" s="341">
        <f>IF(ISBLANK($B2637),0,VLOOKUP($B2637,Listen!$A$2:$C$45,2,FALSE))</f>
        <v>0</v>
      </c>
      <c r="U2637" s="341">
        <f>IF(ISBLANK($B2637),0,VLOOKUP($B2637,Listen!$A$2:$C$45,3,FALSE))</f>
        <v>0</v>
      </c>
      <c r="V2637" s="342">
        <f t="shared" si="302"/>
        <v>0</v>
      </c>
      <c r="W2637" s="342">
        <f t="shared" si="299"/>
        <v>0</v>
      </c>
      <c r="X2637" s="342">
        <f t="shared" si="299"/>
        <v>0</v>
      </c>
      <c r="Y2637" s="342">
        <f t="shared" si="299"/>
        <v>0</v>
      </c>
      <c r="Z2637" s="342">
        <f t="shared" si="299"/>
        <v>0</v>
      </c>
      <c r="AA2637" s="342">
        <f t="shared" si="299"/>
        <v>0</v>
      </c>
      <c r="AB2637" s="342">
        <f t="shared" si="299"/>
        <v>0</v>
      </c>
      <c r="AC2637" s="109">
        <f t="shared" si="305"/>
        <v>0</v>
      </c>
      <c r="AD2637" s="109">
        <f>IF(C2637=A_Stammdaten!$B$12,E_SAV!$S2637-E_SAV!$AE2637,HLOOKUP(A_Stammdaten!$B$12-1,$AF$4:$AL$4004,ROW(C2637)-3,FALSE)-$AE2637)</f>
        <v>0</v>
      </c>
      <c r="AE2637" s="109">
        <f>HLOOKUP(A_Stammdaten!$B$12,$AF$4:$AL$4004,ROW(C2637)-3,FALSE)</f>
        <v>0</v>
      </c>
      <c r="AF2637" s="109">
        <f t="shared" si="303"/>
        <v>0</v>
      </c>
      <c r="AG2637" s="109">
        <f t="shared" si="301"/>
        <v>0</v>
      </c>
      <c r="AH2637" s="109">
        <f t="shared" si="301"/>
        <v>0</v>
      </c>
      <c r="AI2637" s="109">
        <f t="shared" si="301"/>
        <v>0</v>
      </c>
      <c r="AJ2637" s="109">
        <f t="shared" si="300"/>
        <v>0</v>
      </c>
      <c r="AK2637" s="109">
        <f t="shared" si="300"/>
        <v>0</v>
      </c>
      <c r="AL2637" s="109">
        <f t="shared" si="300"/>
        <v>0</v>
      </c>
    </row>
    <row r="2638" spans="1:38" x14ac:dyDescent="0.3">
      <c r="A2638" s="421"/>
      <c r="B2638" s="421"/>
      <c r="C2638" s="422"/>
      <c r="D2638" s="423"/>
      <c r="E2638" s="421"/>
      <c r="F2638" s="421"/>
      <c r="G2638" s="421"/>
      <c r="H2638" s="421"/>
      <c r="I2638" s="421"/>
      <c r="J2638" s="421"/>
      <c r="K2638" s="421"/>
      <c r="L2638" s="421"/>
      <c r="M2638" s="423"/>
      <c r="N2638" s="340">
        <f>IF(C2638&gt;A_Stammdaten!$B$12,0,SUM(E2638,F2638,H2638,J2638:K2638)-SUM(G2638,I2638,L2638:M2638))</f>
        <v>0</v>
      </c>
      <c r="O2638" s="421"/>
      <c r="P2638" s="421"/>
      <c r="Q2638" s="421"/>
      <c r="R2638" s="421"/>
      <c r="S2638" s="108">
        <f t="shared" si="304"/>
        <v>0</v>
      </c>
      <c r="T2638" s="341">
        <f>IF(ISBLANK($B2638),0,VLOOKUP($B2638,Listen!$A$2:$C$45,2,FALSE))</f>
        <v>0</v>
      </c>
      <c r="U2638" s="341">
        <f>IF(ISBLANK($B2638),0,VLOOKUP($B2638,Listen!$A$2:$C$45,3,FALSE))</f>
        <v>0</v>
      </c>
      <c r="V2638" s="342">
        <f t="shared" si="302"/>
        <v>0</v>
      </c>
      <c r="W2638" s="342">
        <f t="shared" si="299"/>
        <v>0</v>
      </c>
      <c r="X2638" s="342">
        <f t="shared" si="299"/>
        <v>0</v>
      </c>
      <c r="Y2638" s="342">
        <f t="shared" si="299"/>
        <v>0</v>
      </c>
      <c r="Z2638" s="342">
        <f t="shared" si="299"/>
        <v>0</v>
      </c>
      <c r="AA2638" s="342">
        <f t="shared" si="299"/>
        <v>0</v>
      </c>
      <c r="AB2638" s="342">
        <f t="shared" si="299"/>
        <v>0</v>
      </c>
      <c r="AC2638" s="109">
        <f t="shared" si="305"/>
        <v>0</v>
      </c>
      <c r="AD2638" s="109">
        <f>IF(C2638=A_Stammdaten!$B$12,E_SAV!$S2638-E_SAV!$AE2638,HLOOKUP(A_Stammdaten!$B$12-1,$AF$4:$AL$4004,ROW(C2638)-3,FALSE)-$AE2638)</f>
        <v>0</v>
      </c>
      <c r="AE2638" s="109">
        <f>HLOOKUP(A_Stammdaten!$B$12,$AF$4:$AL$4004,ROW(C2638)-3,FALSE)</f>
        <v>0</v>
      </c>
      <c r="AF2638" s="109">
        <f t="shared" si="303"/>
        <v>0</v>
      </c>
      <c r="AG2638" s="109">
        <f t="shared" si="301"/>
        <v>0</v>
      </c>
      <c r="AH2638" s="109">
        <f t="shared" si="301"/>
        <v>0</v>
      </c>
      <c r="AI2638" s="109">
        <f t="shared" si="301"/>
        <v>0</v>
      </c>
      <c r="AJ2638" s="109">
        <f t="shared" si="300"/>
        <v>0</v>
      </c>
      <c r="AK2638" s="109">
        <f t="shared" si="300"/>
        <v>0</v>
      </c>
      <c r="AL2638" s="109">
        <f t="shared" si="300"/>
        <v>0</v>
      </c>
    </row>
    <row r="2639" spans="1:38" x14ac:dyDescent="0.3">
      <c r="A2639" s="421"/>
      <c r="B2639" s="421"/>
      <c r="C2639" s="422"/>
      <c r="D2639" s="423"/>
      <c r="E2639" s="421"/>
      <c r="F2639" s="421"/>
      <c r="G2639" s="421"/>
      <c r="H2639" s="421"/>
      <c r="I2639" s="421"/>
      <c r="J2639" s="421"/>
      <c r="K2639" s="421"/>
      <c r="L2639" s="421"/>
      <c r="M2639" s="423"/>
      <c r="N2639" s="340">
        <f>IF(C2639&gt;A_Stammdaten!$B$12,0,SUM(E2639,F2639,H2639,J2639:K2639)-SUM(G2639,I2639,L2639:M2639))</f>
        <v>0</v>
      </c>
      <c r="O2639" s="421"/>
      <c r="P2639" s="421"/>
      <c r="Q2639" s="421"/>
      <c r="R2639" s="421"/>
      <c r="S2639" s="108">
        <f t="shared" si="304"/>
        <v>0</v>
      </c>
      <c r="T2639" s="341">
        <f>IF(ISBLANK($B2639),0,VLOOKUP($B2639,Listen!$A$2:$C$45,2,FALSE))</f>
        <v>0</v>
      </c>
      <c r="U2639" s="341">
        <f>IF(ISBLANK($B2639),0,VLOOKUP($B2639,Listen!$A$2:$C$45,3,FALSE))</f>
        <v>0</v>
      </c>
      <c r="V2639" s="342">
        <f t="shared" si="302"/>
        <v>0</v>
      </c>
      <c r="W2639" s="342">
        <f t="shared" si="299"/>
        <v>0</v>
      </c>
      <c r="X2639" s="342">
        <f t="shared" si="299"/>
        <v>0</v>
      </c>
      <c r="Y2639" s="342">
        <f t="shared" si="299"/>
        <v>0</v>
      </c>
      <c r="Z2639" s="342">
        <f t="shared" si="299"/>
        <v>0</v>
      </c>
      <c r="AA2639" s="342">
        <f t="shared" si="299"/>
        <v>0</v>
      </c>
      <c r="AB2639" s="342">
        <f t="shared" si="299"/>
        <v>0</v>
      </c>
      <c r="AC2639" s="109">
        <f t="shared" si="305"/>
        <v>0</v>
      </c>
      <c r="AD2639" s="109">
        <f>IF(C2639=A_Stammdaten!$B$12,E_SAV!$S2639-E_SAV!$AE2639,HLOOKUP(A_Stammdaten!$B$12-1,$AF$4:$AL$4004,ROW(C2639)-3,FALSE)-$AE2639)</f>
        <v>0</v>
      </c>
      <c r="AE2639" s="109">
        <f>HLOOKUP(A_Stammdaten!$B$12,$AF$4:$AL$4004,ROW(C2639)-3,FALSE)</f>
        <v>0</v>
      </c>
      <c r="AF2639" s="109">
        <f t="shared" si="303"/>
        <v>0</v>
      </c>
      <c r="AG2639" s="109">
        <f t="shared" si="301"/>
        <v>0</v>
      </c>
      <c r="AH2639" s="109">
        <f t="shared" si="301"/>
        <v>0</v>
      </c>
      <c r="AI2639" s="109">
        <f t="shared" si="301"/>
        <v>0</v>
      </c>
      <c r="AJ2639" s="109">
        <f t="shared" si="300"/>
        <v>0</v>
      </c>
      <c r="AK2639" s="109">
        <f t="shared" si="300"/>
        <v>0</v>
      </c>
      <c r="AL2639" s="109">
        <f t="shared" si="300"/>
        <v>0</v>
      </c>
    </row>
    <row r="2640" spans="1:38" x14ac:dyDescent="0.3">
      <c r="A2640" s="421"/>
      <c r="B2640" s="421"/>
      <c r="C2640" s="422"/>
      <c r="D2640" s="423"/>
      <c r="E2640" s="421"/>
      <c r="F2640" s="421"/>
      <c r="G2640" s="421"/>
      <c r="H2640" s="421"/>
      <c r="I2640" s="421"/>
      <c r="J2640" s="421"/>
      <c r="K2640" s="421"/>
      <c r="L2640" s="421"/>
      <c r="M2640" s="423"/>
      <c r="N2640" s="340">
        <f>IF(C2640&gt;A_Stammdaten!$B$12,0,SUM(E2640,F2640,H2640,J2640:K2640)-SUM(G2640,I2640,L2640:M2640))</f>
        <v>0</v>
      </c>
      <c r="O2640" s="421"/>
      <c r="P2640" s="421"/>
      <c r="Q2640" s="421"/>
      <c r="R2640" s="421"/>
      <c r="S2640" s="108">
        <f t="shared" si="304"/>
        <v>0</v>
      </c>
      <c r="T2640" s="341">
        <f>IF(ISBLANK($B2640),0,VLOOKUP($B2640,Listen!$A$2:$C$45,2,FALSE))</f>
        <v>0</v>
      </c>
      <c r="U2640" s="341">
        <f>IF(ISBLANK($B2640),0,VLOOKUP($B2640,Listen!$A$2:$C$45,3,FALSE))</f>
        <v>0</v>
      </c>
      <c r="V2640" s="342">
        <f t="shared" si="302"/>
        <v>0</v>
      </c>
      <c r="W2640" s="342">
        <f t="shared" si="299"/>
        <v>0</v>
      </c>
      <c r="X2640" s="342">
        <f t="shared" si="299"/>
        <v>0</v>
      </c>
      <c r="Y2640" s="342">
        <f t="shared" si="299"/>
        <v>0</v>
      </c>
      <c r="Z2640" s="342">
        <f t="shared" si="299"/>
        <v>0</v>
      </c>
      <c r="AA2640" s="342">
        <f t="shared" si="299"/>
        <v>0</v>
      </c>
      <c r="AB2640" s="342">
        <f t="shared" si="299"/>
        <v>0</v>
      </c>
      <c r="AC2640" s="109">
        <f t="shared" si="305"/>
        <v>0</v>
      </c>
      <c r="AD2640" s="109">
        <f>IF(C2640=A_Stammdaten!$B$12,E_SAV!$S2640-E_SAV!$AE2640,HLOOKUP(A_Stammdaten!$B$12-1,$AF$4:$AL$4004,ROW(C2640)-3,FALSE)-$AE2640)</f>
        <v>0</v>
      </c>
      <c r="AE2640" s="109">
        <f>HLOOKUP(A_Stammdaten!$B$12,$AF$4:$AL$4004,ROW(C2640)-3,FALSE)</f>
        <v>0</v>
      </c>
      <c r="AF2640" s="109">
        <f t="shared" si="303"/>
        <v>0</v>
      </c>
      <c r="AG2640" s="109">
        <f t="shared" si="301"/>
        <v>0</v>
      </c>
      <c r="AH2640" s="109">
        <f t="shared" si="301"/>
        <v>0</v>
      </c>
      <c r="AI2640" s="109">
        <f t="shared" si="301"/>
        <v>0</v>
      </c>
      <c r="AJ2640" s="109">
        <f t="shared" si="300"/>
        <v>0</v>
      </c>
      <c r="AK2640" s="109">
        <f t="shared" si="300"/>
        <v>0</v>
      </c>
      <c r="AL2640" s="109">
        <f t="shared" si="300"/>
        <v>0</v>
      </c>
    </row>
    <row r="2641" spans="1:38" x14ac:dyDescent="0.3">
      <c r="A2641" s="421"/>
      <c r="B2641" s="421"/>
      <c r="C2641" s="422"/>
      <c r="D2641" s="423"/>
      <c r="E2641" s="421"/>
      <c r="F2641" s="421"/>
      <c r="G2641" s="421"/>
      <c r="H2641" s="421"/>
      <c r="I2641" s="421"/>
      <c r="J2641" s="421"/>
      <c r="K2641" s="421"/>
      <c r="L2641" s="421"/>
      <c r="M2641" s="423"/>
      <c r="N2641" s="340">
        <f>IF(C2641&gt;A_Stammdaten!$B$12,0,SUM(E2641,F2641,H2641,J2641:K2641)-SUM(G2641,I2641,L2641:M2641))</f>
        <v>0</v>
      </c>
      <c r="O2641" s="421"/>
      <c r="P2641" s="421"/>
      <c r="Q2641" s="421"/>
      <c r="R2641" s="421"/>
      <c r="S2641" s="108">
        <f t="shared" si="304"/>
        <v>0</v>
      </c>
      <c r="T2641" s="341">
        <f>IF(ISBLANK($B2641),0,VLOOKUP($B2641,Listen!$A$2:$C$45,2,FALSE))</f>
        <v>0</v>
      </c>
      <c r="U2641" s="341">
        <f>IF(ISBLANK($B2641),0,VLOOKUP($B2641,Listen!$A$2:$C$45,3,FALSE))</f>
        <v>0</v>
      </c>
      <c r="V2641" s="342">
        <f t="shared" si="302"/>
        <v>0</v>
      </c>
      <c r="W2641" s="342">
        <f t="shared" si="299"/>
        <v>0</v>
      </c>
      <c r="X2641" s="342">
        <f t="shared" si="299"/>
        <v>0</v>
      </c>
      <c r="Y2641" s="342">
        <f t="shared" si="299"/>
        <v>0</v>
      </c>
      <c r="Z2641" s="342">
        <f t="shared" si="299"/>
        <v>0</v>
      </c>
      <c r="AA2641" s="342">
        <f t="shared" si="299"/>
        <v>0</v>
      </c>
      <c r="AB2641" s="342">
        <f t="shared" si="299"/>
        <v>0</v>
      </c>
      <c r="AC2641" s="109">
        <f t="shared" si="305"/>
        <v>0</v>
      </c>
      <c r="AD2641" s="109">
        <f>IF(C2641=A_Stammdaten!$B$12,E_SAV!$S2641-E_SAV!$AE2641,HLOOKUP(A_Stammdaten!$B$12-1,$AF$4:$AL$4004,ROW(C2641)-3,FALSE)-$AE2641)</f>
        <v>0</v>
      </c>
      <c r="AE2641" s="109">
        <f>HLOOKUP(A_Stammdaten!$B$12,$AF$4:$AL$4004,ROW(C2641)-3,FALSE)</f>
        <v>0</v>
      </c>
      <c r="AF2641" s="109">
        <f t="shared" si="303"/>
        <v>0</v>
      </c>
      <c r="AG2641" s="109">
        <f t="shared" si="301"/>
        <v>0</v>
      </c>
      <c r="AH2641" s="109">
        <f t="shared" si="301"/>
        <v>0</v>
      </c>
      <c r="AI2641" s="109">
        <f t="shared" si="301"/>
        <v>0</v>
      </c>
      <c r="AJ2641" s="109">
        <f t="shared" si="300"/>
        <v>0</v>
      </c>
      <c r="AK2641" s="109">
        <f t="shared" si="300"/>
        <v>0</v>
      </c>
      <c r="AL2641" s="109">
        <f t="shared" si="300"/>
        <v>0</v>
      </c>
    </row>
    <row r="2642" spans="1:38" x14ac:dyDescent="0.3">
      <c r="A2642" s="421"/>
      <c r="B2642" s="421"/>
      <c r="C2642" s="422"/>
      <c r="D2642" s="423"/>
      <c r="E2642" s="421"/>
      <c r="F2642" s="421"/>
      <c r="G2642" s="421"/>
      <c r="H2642" s="421"/>
      <c r="I2642" s="421"/>
      <c r="J2642" s="421"/>
      <c r="K2642" s="421"/>
      <c r="L2642" s="421"/>
      <c r="M2642" s="423"/>
      <c r="N2642" s="340">
        <f>IF(C2642&gt;A_Stammdaten!$B$12,0,SUM(E2642,F2642,H2642,J2642:K2642)-SUM(G2642,I2642,L2642:M2642))</f>
        <v>0</v>
      </c>
      <c r="O2642" s="421"/>
      <c r="P2642" s="421"/>
      <c r="Q2642" s="421"/>
      <c r="R2642" s="421"/>
      <c r="S2642" s="108">
        <f t="shared" si="304"/>
        <v>0</v>
      </c>
      <c r="T2642" s="341">
        <f>IF(ISBLANK($B2642),0,VLOOKUP($B2642,Listen!$A$2:$C$45,2,FALSE))</f>
        <v>0</v>
      </c>
      <c r="U2642" s="341">
        <f>IF(ISBLANK($B2642),0,VLOOKUP($B2642,Listen!$A$2:$C$45,3,FALSE))</f>
        <v>0</v>
      </c>
      <c r="V2642" s="342">
        <f t="shared" si="302"/>
        <v>0</v>
      </c>
      <c r="W2642" s="342">
        <f t="shared" si="299"/>
        <v>0</v>
      </c>
      <c r="X2642" s="342">
        <f t="shared" si="299"/>
        <v>0</v>
      </c>
      <c r="Y2642" s="342">
        <f t="shared" si="299"/>
        <v>0</v>
      </c>
      <c r="Z2642" s="342">
        <f t="shared" si="299"/>
        <v>0</v>
      </c>
      <c r="AA2642" s="342">
        <f t="shared" si="299"/>
        <v>0</v>
      </c>
      <c r="AB2642" s="342">
        <f t="shared" si="299"/>
        <v>0</v>
      </c>
      <c r="AC2642" s="109">
        <f t="shared" si="305"/>
        <v>0</v>
      </c>
      <c r="AD2642" s="109">
        <f>IF(C2642=A_Stammdaten!$B$12,E_SAV!$S2642-E_SAV!$AE2642,HLOOKUP(A_Stammdaten!$B$12-1,$AF$4:$AL$4004,ROW(C2642)-3,FALSE)-$AE2642)</f>
        <v>0</v>
      </c>
      <c r="AE2642" s="109">
        <f>HLOOKUP(A_Stammdaten!$B$12,$AF$4:$AL$4004,ROW(C2642)-3,FALSE)</f>
        <v>0</v>
      </c>
      <c r="AF2642" s="109">
        <f t="shared" si="303"/>
        <v>0</v>
      </c>
      <c r="AG2642" s="109">
        <f t="shared" si="301"/>
        <v>0</v>
      </c>
      <c r="AH2642" s="109">
        <f t="shared" si="301"/>
        <v>0</v>
      </c>
      <c r="AI2642" s="109">
        <f t="shared" si="301"/>
        <v>0</v>
      </c>
      <c r="AJ2642" s="109">
        <f t="shared" si="300"/>
        <v>0</v>
      </c>
      <c r="AK2642" s="109">
        <f t="shared" si="300"/>
        <v>0</v>
      </c>
      <c r="AL2642" s="109">
        <f t="shared" si="300"/>
        <v>0</v>
      </c>
    </row>
    <row r="2643" spans="1:38" x14ac:dyDescent="0.3">
      <c r="A2643" s="421"/>
      <c r="B2643" s="421"/>
      <c r="C2643" s="422"/>
      <c r="D2643" s="423"/>
      <c r="E2643" s="421"/>
      <c r="F2643" s="421"/>
      <c r="G2643" s="421"/>
      <c r="H2643" s="421"/>
      <c r="I2643" s="421"/>
      <c r="J2643" s="421"/>
      <c r="K2643" s="421"/>
      <c r="L2643" s="421"/>
      <c r="M2643" s="423"/>
      <c r="N2643" s="340">
        <f>IF(C2643&gt;A_Stammdaten!$B$12,0,SUM(E2643,F2643,H2643,J2643:K2643)-SUM(G2643,I2643,L2643:M2643))</f>
        <v>0</v>
      </c>
      <c r="O2643" s="421"/>
      <c r="P2643" s="421"/>
      <c r="Q2643" s="421"/>
      <c r="R2643" s="421"/>
      <c r="S2643" s="108">
        <f t="shared" si="304"/>
        <v>0</v>
      </c>
      <c r="T2643" s="341">
        <f>IF(ISBLANK($B2643),0,VLOOKUP($B2643,Listen!$A$2:$C$45,2,FALSE))</f>
        <v>0</v>
      </c>
      <c r="U2643" s="341">
        <f>IF(ISBLANK($B2643),0,VLOOKUP($B2643,Listen!$A$2:$C$45,3,FALSE))</f>
        <v>0</v>
      </c>
      <c r="V2643" s="342">
        <f t="shared" si="302"/>
        <v>0</v>
      </c>
      <c r="W2643" s="342">
        <f t="shared" si="299"/>
        <v>0</v>
      </c>
      <c r="X2643" s="342">
        <f t="shared" si="299"/>
        <v>0</v>
      </c>
      <c r="Y2643" s="342">
        <f t="shared" si="299"/>
        <v>0</v>
      </c>
      <c r="Z2643" s="342">
        <f t="shared" si="299"/>
        <v>0</v>
      </c>
      <c r="AA2643" s="342">
        <f t="shared" si="299"/>
        <v>0</v>
      </c>
      <c r="AB2643" s="342">
        <f t="shared" si="299"/>
        <v>0</v>
      </c>
      <c r="AC2643" s="109">
        <f t="shared" si="305"/>
        <v>0</v>
      </c>
      <c r="AD2643" s="109">
        <f>IF(C2643=A_Stammdaten!$B$12,E_SAV!$S2643-E_SAV!$AE2643,HLOOKUP(A_Stammdaten!$B$12-1,$AF$4:$AL$4004,ROW(C2643)-3,FALSE)-$AE2643)</f>
        <v>0</v>
      </c>
      <c r="AE2643" s="109">
        <f>HLOOKUP(A_Stammdaten!$B$12,$AF$4:$AL$4004,ROW(C2643)-3,FALSE)</f>
        <v>0</v>
      </c>
      <c r="AF2643" s="109">
        <f t="shared" si="303"/>
        <v>0</v>
      </c>
      <c r="AG2643" s="109">
        <f t="shared" si="301"/>
        <v>0</v>
      </c>
      <c r="AH2643" s="109">
        <f t="shared" si="301"/>
        <v>0</v>
      </c>
      <c r="AI2643" s="109">
        <f t="shared" si="301"/>
        <v>0</v>
      </c>
      <c r="AJ2643" s="109">
        <f t="shared" si="300"/>
        <v>0</v>
      </c>
      <c r="AK2643" s="109">
        <f t="shared" si="300"/>
        <v>0</v>
      </c>
      <c r="AL2643" s="109">
        <f t="shared" si="300"/>
        <v>0</v>
      </c>
    </row>
    <row r="2644" spans="1:38" x14ac:dyDescent="0.3">
      <c r="A2644" s="421"/>
      <c r="B2644" s="421"/>
      <c r="C2644" s="422"/>
      <c r="D2644" s="423"/>
      <c r="E2644" s="421"/>
      <c r="F2644" s="421"/>
      <c r="G2644" s="421"/>
      <c r="H2644" s="421"/>
      <c r="I2644" s="421"/>
      <c r="J2644" s="421"/>
      <c r="K2644" s="421"/>
      <c r="L2644" s="421"/>
      <c r="M2644" s="423"/>
      <c r="N2644" s="340">
        <f>IF(C2644&gt;A_Stammdaten!$B$12,0,SUM(E2644,F2644,H2644,J2644:K2644)-SUM(G2644,I2644,L2644:M2644))</f>
        <v>0</v>
      </c>
      <c r="O2644" s="421"/>
      <c r="P2644" s="421"/>
      <c r="Q2644" s="421"/>
      <c r="R2644" s="421"/>
      <c r="S2644" s="108">
        <f t="shared" si="304"/>
        <v>0</v>
      </c>
      <c r="T2644" s="341">
        <f>IF(ISBLANK($B2644),0,VLOOKUP($B2644,Listen!$A$2:$C$45,2,FALSE))</f>
        <v>0</v>
      </c>
      <c r="U2644" s="341">
        <f>IF(ISBLANK($B2644),0,VLOOKUP($B2644,Listen!$A$2:$C$45,3,FALSE))</f>
        <v>0</v>
      </c>
      <c r="V2644" s="342">
        <f t="shared" si="302"/>
        <v>0</v>
      </c>
      <c r="W2644" s="342">
        <f t="shared" si="299"/>
        <v>0</v>
      </c>
      <c r="X2644" s="342">
        <f t="shared" si="299"/>
        <v>0</v>
      </c>
      <c r="Y2644" s="342">
        <f t="shared" ref="W2644:AB2686" si="306">$T2644</f>
        <v>0</v>
      </c>
      <c r="Z2644" s="342">
        <f t="shared" si="306"/>
        <v>0</v>
      </c>
      <c r="AA2644" s="342">
        <f t="shared" si="306"/>
        <v>0</v>
      </c>
      <c r="AB2644" s="342">
        <f t="shared" si="306"/>
        <v>0</v>
      </c>
      <c r="AC2644" s="109">
        <f t="shared" si="305"/>
        <v>0</v>
      </c>
      <c r="AD2644" s="109">
        <f>IF(C2644=A_Stammdaten!$B$12,E_SAV!$S2644-E_SAV!$AE2644,HLOOKUP(A_Stammdaten!$B$12-1,$AF$4:$AL$4004,ROW(C2644)-3,FALSE)-$AE2644)</f>
        <v>0</v>
      </c>
      <c r="AE2644" s="109">
        <f>HLOOKUP(A_Stammdaten!$B$12,$AF$4:$AL$4004,ROW(C2644)-3,FALSE)</f>
        <v>0</v>
      </c>
      <c r="AF2644" s="109">
        <f t="shared" si="303"/>
        <v>0</v>
      </c>
      <c r="AG2644" s="109">
        <f t="shared" si="301"/>
        <v>0</v>
      </c>
      <c r="AH2644" s="109">
        <f t="shared" si="301"/>
        <v>0</v>
      </c>
      <c r="AI2644" s="109">
        <f t="shared" si="301"/>
        <v>0</v>
      </c>
      <c r="AJ2644" s="109">
        <f t="shared" si="300"/>
        <v>0</v>
      </c>
      <c r="AK2644" s="109">
        <f t="shared" si="300"/>
        <v>0</v>
      </c>
      <c r="AL2644" s="109">
        <f t="shared" si="300"/>
        <v>0</v>
      </c>
    </row>
    <row r="2645" spans="1:38" x14ac:dyDescent="0.3">
      <c r="A2645" s="421"/>
      <c r="B2645" s="421"/>
      <c r="C2645" s="422"/>
      <c r="D2645" s="423"/>
      <c r="E2645" s="421"/>
      <c r="F2645" s="421"/>
      <c r="G2645" s="421"/>
      <c r="H2645" s="421"/>
      <c r="I2645" s="421"/>
      <c r="J2645" s="421"/>
      <c r="K2645" s="421"/>
      <c r="L2645" s="421"/>
      <c r="M2645" s="423"/>
      <c r="N2645" s="340">
        <f>IF(C2645&gt;A_Stammdaten!$B$12,0,SUM(E2645,F2645,H2645,J2645:K2645)-SUM(G2645,I2645,L2645:M2645))</f>
        <v>0</v>
      </c>
      <c r="O2645" s="421"/>
      <c r="P2645" s="421"/>
      <c r="Q2645" s="421"/>
      <c r="R2645" s="421"/>
      <c r="S2645" s="108">
        <f t="shared" si="304"/>
        <v>0</v>
      </c>
      <c r="T2645" s="341">
        <f>IF(ISBLANK($B2645),0,VLOOKUP($B2645,Listen!$A$2:$C$45,2,FALSE))</f>
        <v>0</v>
      </c>
      <c r="U2645" s="341">
        <f>IF(ISBLANK($B2645),0,VLOOKUP($B2645,Listen!$A$2:$C$45,3,FALSE))</f>
        <v>0</v>
      </c>
      <c r="V2645" s="342">
        <f t="shared" si="302"/>
        <v>0</v>
      </c>
      <c r="W2645" s="342">
        <f t="shared" si="306"/>
        <v>0</v>
      </c>
      <c r="X2645" s="342">
        <f t="shared" si="306"/>
        <v>0</v>
      </c>
      <c r="Y2645" s="342">
        <f t="shared" si="306"/>
        <v>0</v>
      </c>
      <c r="Z2645" s="342">
        <f t="shared" si="306"/>
        <v>0</v>
      </c>
      <c r="AA2645" s="342">
        <f t="shared" si="306"/>
        <v>0</v>
      </c>
      <c r="AB2645" s="342">
        <f t="shared" si="306"/>
        <v>0</v>
      </c>
      <c r="AC2645" s="109">
        <f t="shared" si="305"/>
        <v>0</v>
      </c>
      <c r="AD2645" s="109">
        <f>IF(C2645=A_Stammdaten!$B$12,E_SAV!$S2645-E_SAV!$AE2645,HLOOKUP(A_Stammdaten!$B$12-1,$AF$4:$AL$4004,ROW(C2645)-3,FALSE)-$AE2645)</f>
        <v>0</v>
      </c>
      <c r="AE2645" s="109">
        <f>HLOOKUP(A_Stammdaten!$B$12,$AF$4:$AL$4004,ROW(C2645)-3,FALSE)</f>
        <v>0</v>
      </c>
      <c r="AF2645" s="109">
        <f t="shared" si="303"/>
        <v>0</v>
      </c>
      <c r="AG2645" s="109">
        <f t="shared" si="301"/>
        <v>0</v>
      </c>
      <c r="AH2645" s="109">
        <f t="shared" si="301"/>
        <v>0</v>
      </c>
      <c r="AI2645" s="109">
        <f t="shared" si="301"/>
        <v>0</v>
      </c>
      <c r="AJ2645" s="109">
        <f t="shared" si="300"/>
        <v>0</v>
      </c>
      <c r="AK2645" s="109">
        <f t="shared" si="300"/>
        <v>0</v>
      </c>
      <c r="AL2645" s="109">
        <f t="shared" si="300"/>
        <v>0</v>
      </c>
    </row>
    <row r="2646" spans="1:38" x14ac:dyDescent="0.3">
      <c r="A2646" s="421"/>
      <c r="B2646" s="421"/>
      <c r="C2646" s="422"/>
      <c r="D2646" s="423"/>
      <c r="E2646" s="421"/>
      <c r="F2646" s="421"/>
      <c r="G2646" s="421"/>
      <c r="H2646" s="421"/>
      <c r="I2646" s="421"/>
      <c r="J2646" s="421"/>
      <c r="K2646" s="421"/>
      <c r="L2646" s="421"/>
      <c r="M2646" s="423"/>
      <c r="N2646" s="340">
        <f>IF(C2646&gt;A_Stammdaten!$B$12,0,SUM(E2646,F2646,H2646,J2646:K2646)-SUM(G2646,I2646,L2646:M2646))</f>
        <v>0</v>
      </c>
      <c r="O2646" s="421"/>
      <c r="P2646" s="421"/>
      <c r="Q2646" s="421"/>
      <c r="R2646" s="421"/>
      <c r="S2646" s="108">
        <f t="shared" si="304"/>
        <v>0</v>
      </c>
      <c r="T2646" s="341">
        <f>IF(ISBLANK($B2646),0,VLOOKUP($B2646,Listen!$A$2:$C$45,2,FALSE))</f>
        <v>0</v>
      </c>
      <c r="U2646" s="341">
        <f>IF(ISBLANK($B2646),0,VLOOKUP($B2646,Listen!$A$2:$C$45,3,FALSE))</f>
        <v>0</v>
      </c>
      <c r="V2646" s="342">
        <f t="shared" si="302"/>
        <v>0</v>
      </c>
      <c r="W2646" s="342">
        <f t="shared" si="306"/>
        <v>0</v>
      </c>
      <c r="X2646" s="342">
        <f t="shared" si="306"/>
        <v>0</v>
      </c>
      <c r="Y2646" s="342">
        <f t="shared" si="306"/>
        <v>0</v>
      </c>
      <c r="Z2646" s="342">
        <f t="shared" si="306"/>
        <v>0</v>
      </c>
      <c r="AA2646" s="342">
        <f t="shared" si="306"/>
        <v>0</v>
      </c>
      <c r="AB2646" s="342">
        <f t="shared" si="306"/>
        <v>0</v>
      </c>
      <c r="AC2646" s="109">
        <f t="shared" si="305"/>
        <v>0</v>
      </c>
      <c r="AD2646" s="109">
        <f>IF(C2646=A_Stammdaten!$B$12,E_SAV!$S2646-E_SAV!$AE2646,HLOOKUP(A_Stammdaten!$B$12-1,$AF$4:$AL$4004,ROW(C2646)-3,FALSE)-$AE2646)</f>
        <v>0</v>
      </c>
      <c r="AE2646" s="109">
        <f>HLOOKUP(A_Stammdaten!$B$12,$AF$4:$AL$4004,ROW(C2646)-3,FALSE)</f>
        <v>0</v>
      </c>
      <c r="AF2646" s="109">
        <f t="shared" si="303"/>
        <v>0</v>
      </c>
      <c r="AG2646" s="109">
        <f t="shared" si="301"/>
        <v>0</v>
      </c>
      <c r="AH2646" s="109">
        <f t="shared" si="301"/>
        <v>0</v>
      </c>
      <c r="AI2646" s="109">
        <f t="shared" si="301"/>
        <v>0</v>
      </c>
      <c r="AJ2646" s="109">
        <f t="shared" si="300"/>
        <v>0</v>
      </c>
      <c r="AK2646" s="109">
        <f t="shared" si="300"/>
        <v>0</v>
      </c>
      <c r="AL2646" s="109">
        <f t="shared" si="300"/>
        <v>0</v>
      </c>
    </row>
    <row r="2647" spans="1:38" x14ac:dyDescent="0.3">
      <c r="A2647" s="421"/>
      <c r="B2647" s="421"/>
      <c r="C2647" s="422"/>
      <c r="D2647" s="423"/>
      <c r="E2647" s="421"/>
      <c r="F2647" s="421"/>
      <c r="G2647" s="421"/>
      <c r="H2647" s="421"/>
      <c r="I2647" s="421"/>
      <c r="J2647" s="421"/>
      <c r="K2647" s="421"/>
      <c r="L2647" s="421"/>
      <c r="M2647" s="423"/>
      <c r="N2647" s="340">
        <f>IF(C2647&gt;A_Stammdaten!$B$12,0,SUM(E2647,F2647,H2647,J2647:K2647)-SUM(G2647,I2647,L2647:M2647))</f>
        <v>0</v>
      </c>
      <c r="O2647" s="421"/>
      <c r="P2647" s="421"/>
      <c r="Q2647" s="421"/>
      <c r="R2647" s="421"/>
      <c r="S2647" s="108">
        <f t="shared" si="304"/>
        <v>0</v>
      </c>
      <c r="T2647" s="341">
        <f>IF(ISBLANK($B2647),0,VLOOKUP($B2647,Listen!$A$2:$C$45,2,FALSE))</f>
        <v>0</v>
      </c>
      <c r="U2647" s="341">
        <f>IF(ISBLANK($B2647),0,VLOOKUP($B2647,Listen!$A$2:$C$45,3,FALSE))</f>
        <v>0</v>
      </c>
      <c r="V2647" s="342">
        <f t="shared" si="302"/>
        <v>0</v>
      </c>
      <c r="W2647" s="342">
        <f t="shared" si="306"/>
        <v>0</v>
      </c>
      <c r="X2647" s="342">
        <f t="shared" si="306"/>
        <v>0</v>
      </c>
      <c r="Y2647" s="342">
        <f t="shared" si="306"/>
        <v>0</v>
      </c>
      <c r="Z2647" s="342">
        <f t="shared" si="306"/>
        <v>0</v>
      </c>
      <c r="AA2647" s="342">
        <f t="shared" si="306"/>
        <v>0</v>
      </c>
      <c r="AB2647" s="342">
        <f t="shared" si="306"/>
        <v>0</v>
      </c>
      <c r="AC2647" s="109">
        <f t="shared" si="305"/>
        <v>0</v>
      </c>
      <c r="AD2647" s="109">
        <f>IF(C2647=A_Stammdaten!$B$12,E_SAV!$S2647-E_SAV!$AE2647,HLOOKUP(A_Stammdaten!$B$12-1,$AF$4:$AL$4004,ROW(C2647)-3,FALSE)-$AE2647)</f>
        <v>0</v>
      </c>
      <c r="AE2647" s="109">
        <f>HLOOKUP(A_Stammdaten!$B$12,$AF$4:$AL$4004,ROW(C2647)-3,FALSE)</f>
        <v>0</v>
      </c>
      <c r="AF2647" s="109">
        <f t="shared" si="303"/>
        <v>0</v>
      </c>
      <c r="AG2647" s="109">
        <f t="shared" si="301"/>
        <v>0</v>
      </c>
      <c r="AH2647" s="109">
        <f t="shared" si="301"/>
        <v>0</v>
      </c>
      <c r="AI2647" s="109">
        <f t="shared" si="301"/>
        <v>0</v>
      </c>
      <c r="AJ2647" s="109">
        <f t="shared" si="300"/>
        <v>0</v>
      </c>
      <c r="AK2647" s="109">
        <f t="shared" si="300"/>
        <v>0</v>
      </c>
      <c r="AL2647" s="109">
        <f t="shared" si="300"/>
        <v>0</v>
      </c>
    </row>
    <row r="2648" spans="1:38" x14ac:dyDescent="0.3">
      <c r="A2648" s="421"/>
      <c r="B2648" s="421"/>
      <c r="C2648" s="422"/>
      <c r="D2648" s="423"/>
      <c r="E2648" s="421"/>
      <c r="F2648" s="421"/>
      <c r="G2648" s="421"/>
      <c r="H2648" s="421"/>
      <c r="I2648" s="421"/>
      <c r="J2648" s="421"/>
      <c r="K2648" s="421"/>
      <c r="L2648" s="421"/>
      <c r="M2648" s="423"/>
      <c r="N2648" s="340">
        <f>IF(C2648&gt;A_Stammdaten!$B$12,0,SUM(E2648,F2648,H2648,J2648:K2648)-SUM(G2648,I2648,L2648:M2648))</f>
        <v>0</v>
      </c>
      <c r="O2648" s="421"/>
      <c r="P2648" s="421"/>
      <c r="Q2648" s="421"/>
      <c r="R2648" s="421"/>
      <c r="S2648" s="108">
        <f t="shared" si="304"/>
        <v>0</v>
      </c>
      <c r="T2648" s="341">
        <f>IF(ISBLANK($B2648),0,VLOOKUP($B2648,Listen!$A$2:$C$45,2,FALSE))</f>
        <v>0</v>
      </c>
      <c r="U2648" s="341">
        <f>IF(ISBLANK($B2648),0,VLOOKUP($B2648,Listen!$A$2:$C$45,3,FALSE))</f>
        <v>0</v>
      </c>
      <c r="V2648" s="342">
        <f t="shared" si="302"/>
        <v>0</v>
      </c>
      <c r="W2648" s="342">
        <f t="shared" si="306"/>
        <v>0</v>
      </c>
      <c r="X2648" s="342">
        <f t="shared" si="306"/>
        <v>0</v>
      </c>
      <c r="Y2648" s="342">
        <f t="shared" si="306"/>
        <v>0</v>
      </c>
      <c r="Z2648" s="342">
        <f t="shared" si="306"/>
        <v>0</v>
      </c>
      <c r="AA2648" s="342">
        <f t="shared" si="306"/>
        <v>0</v>
      </c>
      <c r="AB2648" s="342">
        <f t="shared" si="306"/>
        <v>0</v>
      </c>
      <c r="AC2648" s="109">
        <f t="shared" si="305"/>
        <v>0</v>
      </c>
      <c r="AD2648" s="109">
        <f>IF(C2648=A_Stammdaten!$B$12,E_SAV!$S2648-E_SAV!$AE2648,HLOOKUP(A_Stammdaten!$B$12-1,$AF$4:$AL$4004,ROW(C2648)-3,FALSE)-$AE2648)</f>
        <v>0</v>
      </c>
      <c r="AE2648" s="109">
        <f>HLOOKUP(A_Stammdaten!$B$12,$AF$4:$AL$4004,ROW(C2648)-3,FALSE)</f>
        <v>0</v>
      </c>
      <c r="AF2648" s="109">
        <f t="shared" si="303"/>
        <v>0</v>
      </c>
      <c r="AG2648" s="109">
        <f t="shared" si="301"/>
        <v>0</v>
      </c>
      <c r="AH2648" s="109">
        <f t="shared" si="301"/>
        <v>0</v>
      </c>
      <c r="AI2648" s="109">
        <f t="shared" si="301"/>
        <v>0</v>
      </c>
      <c r="AJ2648" s="109">
        <f t="shared" si="300"/>
        <v>0</v>
      </c>
      <c r="AK2648" s="109">
        <f t="shared" si="300"/>
        <v>0</v>
      </c>
      <c r="AL2648" s="109">
        <f t="shared" si="300"/>
        <v>0</v>
      </c>
    </row>
    <row r="2649" spans="1:38" x14ac:dyDescent="0.3">
      <c r="A2649" s="421"/>
      <c r="B2649" s="421"/>
      <c r="C2649" s="422"/>
      <c r="D2649" s="423"/>
      <c r="E2649" s="421"/>
      <c r="F2649" s="421"/>
      <c r="G2649" s="421"/>
      <c r="H2649" s="421"/>
      <c r="I2649" s="421"/>
      <c r="J2649" s="421"/>
      <c r="K2649" s="421"/>
      <c r="L2649" s="421"/>
      <c r="M2649" s="423"/>
      <c r="N2649" s="340">
        <f>IF(C2649&gt;A_Stammdaten!$B$12,0,SUM(E2649,F2649,H2649,J2649:K2649)-SUM(G2649,I2649,L2649:M2649))</f>
        <v>0</v>
      </c>
      <c r="O2649" s="421"/>
      <c r="P2649" s="421"/>
      <c r="Q2649" s="421"/>
      <c r="R2649" s="421"/>
      <c r="S2649" s="108">
        <f t="shared" si="304"/>
        <v>0</v>
      </c>
      <c r="T2649" s="341">
        <f>IF(ISBLANK($B2649),0,VLOOKUP($B2649,Listen!$A$2:$C$45,2,FALSE))</f>
        <v>0</v>
      </c>
      <c r="U2649" s="341">
        <f>IF(ISBLANK($B2649),0,VLOOKUP($B2649,Listen!$A$2:$C$45,3,FALSE))</f>
        <v>0</v>
      </c>
      <c r="V2649" s="342">
        <f t="shared" si="302"/>
        <v>0</v>
      </c>
      <c r="W2649" s="342">
        <f t="shared" si="306"/>
        <v>0</v>
      </c>
      <c r="X2649" s="342">
        <f t="shared" si="306"/>
        <v>0</v>
      </c>
      <c r="Y2649" s="342">
        <f t="shared" si="306"/>
        <v>0</v>
      </c>
      <c r="Z2649" s="342">
        <f t="shared" si="306"/>
        <v>0</v>
      </c>
      <c r="AA2649" s="342">
        <f t="shared" si="306"/>
        <v>0</v>
      </c>
      <c r="AB2649" s="342">
        <f t="shared" si="306"/>
        <v>0</v>
      </c>
      <c r="AC2649" s="109">
        <f t="shared" si="305"/>
        <v>0</v>
      </c>
      <c r="AD2649" s="109">
        <f>IF(C2649=A_Stammdaten!$B$12,E_SAV!$S2649-E_SAV!$AE2649,HLOOKUP(A_Stammdaten!$B$12-1,$AF$4:$AL$4004,ROW(C2649)-3,FALSE)-$AE2649)</f>
        <v>0</v>
      </c>
      <c r="AE2649" s="109">
        <f>HLOOKUP(A_Stammdaten!$B$12,$AF$4:$AL$4004,ROW(C2649)-3,FALSE)</f>
        <v>0</v>
      </c>
      <c r="AF2649" s="109">
        <f t="shared" si="303"/>
        <v>0</v>
      </c>
      <c r="AG2649" s="109">
        <f t="shared" si="301"/>
        <v>0</v>
      </c>
      <c r="AH2649" s="109">
        <f t="shared" si="301"/>
        <v>0</v>
      </c>
      <c r="AI2649" s="109">
        <f t="shared" si="301"/>
        <v>0</v>
      </c>
      <c r="AJ2649" s="109">
        <f t="shared" si="300"/>
        <v>0</v>
      </c>
      <c r="AK2649" s="109">
        <f t="shared" si="300"/>
        <v>0</v>
      </c>
      <c r="AL2649" s="109">
        <f t="shared" si="300"/>
        <v>0</v>
      </c>
    </row>
    <row r="2650" spans="1:38" x14ac:dyDescent="0.3">
      <c r="A2650" s="421"/>
      <c r="B2650" s="421"/>
      <c r="C2650" s="422"/>
      <c r="D2650" s="423"/>
      <c r="E2650" s="421"/>
      <c r="F2650" s="421"/>
      <c r="G2650" s="421"/>
      <c r="H2650" s="421"/>
      <c r="I2650" s="421"/>
      <c r="J2650" s="421"/>
      <c r="K2650" s="421"/>
      <c r="L2650" s="421"/>
      <c r="M2650" s="423"/>
      <c r="N2650" s="340">
        <f>IF(C2650&gt;A_Stammdaten!$B$12,0,SUM(E2650,F2650,H2650,J2650:K2650)-SUM(G2650,I2650,L2650:M2650))</f>
        <v>0</v>
      </c>
      <c r="O2650" s="421"/>
      <c r="P2650" s="421"/>
      <c r="Q2650" s="421"/>
      <c r="R2650" s="421"/>
      <c r="S2650" s="108">
        <f t="shared" si="304"/>
        <v>0</v>
      </c>
      <c r="T2650" s="341">
        <f>IF(ISBLANK($B2650),0,VLOOKUP($B2650,Listen!$A$2:$C$45,2,FALSE))</f>
        <v>0</v>
      </c>
      <c r="U2650" s="341">
        <f>IF(ISBLANK($B2650),0,VLOOKUP($B2650,Listen!$A$2:$C$45,3,FALSE))</f>
        <v>0</v>
      </c>
      <c r="V2650" s="342">
        <f t="shared" si="302"/>
        <v>0</v>
      </c>
      <c r="W2650" s="342">
        <f t="shared" si="306"/>
        <v>0</v>
      </c>
      <c r="X2650" s="342">
        <f t="shared" si="306"/>
        <v>0</v>
      </c>
      <c r="Y2650" s="342">
        <f t="shared" si="306"/>
        <v>0</v>
      </c>
      <c r="Z2650" s="342">
        <f t="shared" si="306"/>
        <v>0</v>
      </c>
      <c r="AA2650" s="342">
        <f t="shared" si="306"/>
        <v>0</v>
      </c>
      <c r="AB2650" s="342">
        <f t="shared" si="306"/>
        <v>0</v>
      </c>
      <c r="AC2650" s="109">
        <f t="shared" si="305"/>
        <v>0</v>
      </c>
      <c r="AD2650" s="109">
        <f>IF(C2650=A_Stammdaten!$B$12,E_SAV!$S2650-E_SAV!$AE2650,HLOOKUP(A_Stammdaten!$B$12-1,$AF$4:$AL$4004,ROW(C2650)-3,FALSE)-$AE2650)</f>
        <v>0</v>
      </c>
      <c r="AE2650" s="109">
        <f>HLOOKUP(A_Stammdaten!$B$12,$AF$4:$AL$4004,ROW(C2650)-3,FALSE)</f>
        <v>0</v>
      </c>
      <c r="AF2650" s="109">
        <f t="shared" si="303"/>
        <v>0</v>
      </c>
      <c r="AG2650" s="109">
        <f t="shared" si="301"/>
        <v>0</v>
      </c>
      <c r="AH2650" s="109">
        <f t="shared" si="301"/>
        <v>0</v>
      </c>
      <c r="AI2650" s="109">
        <f t="shared" si="301"/>
        <v>0</v>
      </c>
      <c r="AJ2650" s="109">
        <f t="shared" si="300"/>
        <v>0</v>
      </c>
      <c r="AK2650" s="109">
        <f t="shared" si="300"/>
        <v>0</v>
      </c>
      <c r="AL2650" s="109">
        <f t="shared" si="300"/>
        <v>0</v>
      </c>
    </row>
    <row r="2651" spans="1:38" x14ac:dyDescent="0.3">
      <c r="A2651" s="421"/>
      <c r="B2651" s="421"/>
      <c r="C2651" s="422"/>
      <c r="D2651" s="423"/>
      <c r="E2651" s="421"/>
      <c r="F2651" s="421"/>
      <c r="G2651" s="421"/>
      <c r="H2651" s="421"/>
      <c r="I2651" s="421"/>
      <c r="J2651" s="421"/>
      <c r="K2651" s="421"/>
      <c r="L2651" s="421"/>
      <c r="M2651" s="423"/>
      <c r="N2651" s="340">
        <f>IF(C2651&gt;A_Stammdaten!$B$12,0,SUM(E2651,F2651,H2651,J2651:K2651)-SUM(G2651,I2651,L2651:M2651))</f>
        <v>0</v>
      </c>
      <c r="O2651" s="421"/>
      <c r="P2651" s="421"/>
      <c r="Q2651" s="421"/>
      <c r="R2651" s="421"/>
      <c r="S2651" s="108">
        <f t="shared" si="304"/>
        <v>0</v>
      </c>
      <c r="T2651" s="341">
        <f>IF(ISBLANK($B2651),0,VLOOKUP($B2651,Listen!$A$2:$C$45,2,FALSE))</f>
        <v>0</v>
      </c>
      <c r="U2651" s="341">
        <f>IF(ISBLANK($B2651),0,VLOOKUP($B2651,Listen!$A$2:$C$45,3,FALSE))</f>
        <v>0</v>
      </c>
      <c r="V2651" s="342">
        <f t="shared" si="302"/>
        <v>0</v>
      </c>
      <c r="W2651" s="342">
        <f t="shared" si="306"/>
        <v>0</v>
      </c>
      <c r="X2651" s="342">
        <f t="shared" si="306"/>
        <v>0</v>
      </c>
      <c r="Y2651" s="342">
        <f t="shared" si="306"/>
        <v>0</v>
      </c>
      <c r="Z2651" s="342">
        <f t="shared" si="306"/>
        <v>0</v>
      </c>
      <c r="AA2651" s="342">
        <f t="shared" si="306"/>
        <v>0</v>
      </c>
      <c r="AB2651" s="342">
        <f t="shared" si="306"/>
        <v>0</v>
      </c>
      <c r="AC2651" s="109">
        <f t="shared" si="305"/>
        <v>0</v>
      </c>
      <c r="AD2651" s="109">
        <f>IF(C2651=A_Stammdaten!$B$12,E_SAV!$S2651-E_SAV!$AE2651,HLOOKUP(A_Stammdaten!$B$12-1,$AF$4:$AL$4004,ROW(C2651)-3,FALSE)-$AE2651)</f>
        <v>0</v>
      </c>
      <c r="AE2651" s="109">
        <f>HLOOKUP(A_Stammdaten!$B$12,$AF$4:$AL$4004,ROW(C2651)-3,FALSE)</f>
        <v>0</v>
      </c>
      <c r="AF2651" s="109">
        <f t="shared" si="303"/>
        <v>0</v>
      </c>
      <c r="AG2651" s="109">
        <f t="shared" si="301"/>
        <v>0</v>
      </c>
      <c r="AH2651" s="109">
        <f t="shared" si="301"/>
        <v>0</v>
      </c>
      <c r="AI2651" s="109">
        <f t="shared" si="301"/>
        <v>0</v>
      </c>
      <c r="AJ2651" s="109">
        <f t="shared" si="300"/>
        <v>0</v>
      </c>
      <c r="AK2651" s="109">
        <f t="shared" si="300"/>
        <v>0</v>
      </c>
      <c r="AL2651" s="109">
        <f t="shared" si="300"/>
        <v>0</v>
      </c>
    </row>
    <row r="2652" spans="1:38" x14ac:dyDescent="0.3">
      <c r="A2652" s="421"/>
      <c r="B2652" s="421"/>
      <c r="C2652" s="422"/>
      <c r="D2652" s="423"/>
      <c r="E2652" s="421"/>
      <c r="F2652" s="421"/>
      <c r="G2652" s="421"/>
      <c r="H2652" s="421"/>
      <c r="I2652" s="421"/>
      <c r="J2652" s="421"/>
      <c r="K2652" s="421"/>
      <c r="L2652" s="421"/>
      <c r="M2652" s="423"/>
      <c r="N2652" s="340">
        <f>IF(C2652&gt;A_Stammdaten!$B$12,0,SUM(E2652,F2652,H2652,J2652:K2652)-SUM(G2652,I2652,L2652:M2652))</f>
        <v>0</v>
      </c>
      <c r="O2652" s="421"/>
      <c r="P2652" s="421"/>
      <c r="Q2652" s="421"/>
      <c r="R2652" s="421"/>
      <c r="S2652" s="108">
        <f t="shared" si="304"/>
        <v>0</v>
      </c>
      <c r="T2652" s="341">
        <f>IF(ISBLANK($B2652),0,VLOOKUP($B2652,Listen!$A$2:$C$45,2,FALSE))</f>
        <v>0</v>
      </c>
      <c r="U2652" s="341">
        <f>IF(ISBLANK($B2652),0,VLOOKUP($B2652,Listen!$A$2:$C$45,3,FALSE))</f>
        <v>0</v>
      </c>
      <c r="V2652" s="342">
        <f t="shared" si="302"/>
        <v>0</v>
      </c>
      <c r="W2652" s="342">
        <f t="shared" si="306"/>
        <v>0</v>
      </c>
      <c r="X2652" s="342">
        <f t="shared" si="306"/>
        <v>0</v>
      </c>
      <c r="Y2652" s="342">
        <f t="shared" si="306"/>
        <v>0</v>
      </c>
      <c r="Z2652" s="342">
        <f t="shared" si="306"/>
        <v>0</v>
      </c>
      <c r="AA2652" s="342">
        <f t="shared" si="306"/>
        <v>0</v>
      </c>
      <c r="AB2652" s="342">
        <f t="shared" si="306"/>
        <v>0</v>
      </c>
      <c r="AC2652" s="109">
        <f t="shared" si="305"/>
        <v>0</v>
      </c>
      <c r="AD2652" s="109">
        <f>IF(C2652=A_Stammdaten!$B$12,E_SAV!$S2652-E_SAV!$AE2652,HLOOKUP(A_Stammdaten!$B$12-1,$AF$4:$AL$4004,ROW(C2652)-3,FALSE)-$AE2652)</f>
        <v>0</v>
      </c>
      <c r="AE2652" s="109">
        <f>HLOOKUP(A_Stammdaten!$B$12,$AF$4:$AL$4004,ROW(C2652)-3,FALSE)</f>
        <v>0</v>
      </c>
      <c r="AF2652" s="109">
        <f t="shared" si="303"/>
        <v>0</v>
      </c>
      <c r="AG2652" s="109">
        <f t="shared" si="301"/>
        <v>0</v>
      </c>
      <c r="AH2652" s="109">
        <f t="shared" si="301"/>
        <v>0</v>
      </c>
      <c r="AI2652" s="109">
        <f t="shared" si="301"/>
        <v>0</v>
      </c>
      <c r="AJ2652" s="109">
        <f t="shared" si="300"/>
        <v>0</v>
      </c>
      <c r="AK2652" s="109">
        <f t="shared" si="300"/>
        <v>0</v>
      </c>
      <c r="AL2652" s="109">
        <f t="shared" si="300"/>
        <v>0</v>
      </c>
    </row>
    <row r="2653" spans="1:38" x14ac:dyDescent="0.3">
      <c r="A2653" s="421"/>
      <c r="B2653" s="421"/>
      <c r="C2653" s="422"/>
      <c r="D2653" s="423"/>
      <c r="E2653" s="421"/>
      <c r="F2653" s="421"/>
      <c r="G2653" s="421"/>
      <c r="H2653" s="421"/>
      <c r="I2653" s="421"/>
      <c r="J2653" s="421"/>
      <c r="K2653" s="421"/>
      <c r="L2653" s="421"/>
      <c r="M2653" s="423"/>
      <c r="N2653" s="340">
        <f>IF(C2653&gt;A_Stammdaten!$B$12,0,SUM(E2653,F2653,H2653,J2653:K2653)-SUM(G2653,I2653,L2653:M2653))</f>
        <v>0</v>
      </c>
      <c r="O2653" s="421"/>
      <c r="P2653" s="421"/>
      <c r="Q2653" s="421"/>
      <c r="R2653" s="421"/>
      <c r="S2653" s="108">
        <f t="shared" si="304"/>
        <v>0</v>
      </c>
      <c r="T2653" s="341">
        <f>IF(ISBLANK($B2653),0,VLOOKUP($B2653,Listen!$A$2:$C$45,2,FALSE))</f>
        <v>0</v>
      </c>
      <c r="U2653" s="341">
        <f>IF(ISBLANK($B2653),0,VLOOKUP($B2653,Listen!$A$2:$C$45,3,FALSE))</f>
        <v>0</v>
      </c>
      <c r="V2653" s="342">
        <f t="shared" si="302"/>
        <v>0</v>
      </c>
      <c r="W2653" s="342">
        <f t="shared" si="306"/>
        <v>0</v>
      </c>
      <c r="X2653" s="342">
        <f t="shared" si="306"/>
        <v>0</v>
      </c>
      <c r="Y2653" s="342">
        <f t="shared" si="306"/>
        <v>0</v>
      </c>
      <c r="Z2653" s="342">
        <f t="shared" si="306"/>
        <v>0</v>
      </c>
      <c r="AA2653" s="342">
        <f t="shared" si="306"/>
        <v>0</v>
      </c>
      <c r="AB2653" s="342">
        <f t="shared" si="306"/>
        <v>0</v>
      </c>
      <c r="AC2653" s="109">
        <f t="shared" si="305"/>
        <v>0</v>
      </c>
      <c r="AD2653" s="109">
        <f>IF(C2653=A_Stammdaten!$B$12,E_SAV!$S2653-E_SAV!$AE2653,HLOOKUP(A_Stammdaten!$B$12-1,$AF$4:$AL$4004,ROW(C2653)-3,FALSE)-$AE2653)</f>
        <v>0</v>
      </c>
      <c r="AE2653" s="109">
        <f>HLOOKUP(A_Stammdaten!$B$12,$AF$4:$AL$4004,ROW(C2653)-3,FALSE)</f>
        <v>0</v>
      </c>
      <c r="AF2653" s="109">
        <f t="shared" si="303"/>
        <v>0</v>
      </c>
      <c r="AG2653" s="109">
        <f t="shared" si="301"/>
        <v>0</v>
      </c>
      <c r="AH2653" s="109">
        <f t="shared" si="301"/>
        <v>0</v>
      </c>
      <c r="AI2653" s="109">
        <f t="shared" si="301"/>
        <v>0</v>
      </c>
      <c r="AJ2653" s="109">
        <f t="shared" si="300"/>
        <v>0</v>
      </c>
      <c r="AK2653" s="109">
        <f t="shared" si="300"/>
        <v>0</v>
      </c>
      <c r="AL2653" s="109">
        <f t="shared" si="300"/>
        <v>0</v>
      </c>
    </row>
    <row r="2654" spans="1:38" x14ac:dyDescent="0.3">
      <c r="A2654" s="421"/>
      <c r="B2654" s="421"/>
      <c r="C2654" s="422"/>
      <c r="D2654" s="423"/>
      <c r="E2654" s="421"/>
      <c r="F2654" s="421"/>
      <c r="G2654" s="421"/>
      <c r="H2654" s="421"/>
      <c r="I2654" s="421"/>
      <c r="J2654" s="421"/>
      <c r="K2654" s="421"/>
      <c r="L2654" s="421"/>
      <c r="M2654" s="423"/>
      <c r="N2654" s="340">
        <f>IF(C2654&gt;A_Stammdaten!$B$12,0,SUM(E2654,F2654,H2654,J2654:K2654)-SUM(G2654,I2654,L2654:M2654))</f>
        <v>0</v>
      </c>
      <c r="O2654" s="421"/>
      <c r="P2654" s="421"/>
      <c r="Q2654" s="421"/>
      <c r="R2654" s="421"/>
      <c r="S2654" s="108">
        <f t="shared" si="304"/>
        <v>0</v>
      </c>
      <c r="T2654" s="341">
        <f>IF(ISBLANK($B2654),0,VLOOKUP($B2654,Listen!$A$2:$C$45,2,FALSE))</f>
        <v>0</v>
      </c>
      <c r="U2654" s="341">
        <f>IF(ISBLANK($B2654),0,VLOOKUP($B2654,Listen!$A$2:$C$45,3,FALSE))</f>
        <v>0</v>
      </c>
      <c r="V2654" s="342">
        <f t="shared" si="302"/>
        <v>0</v>
      </c>
      <c r="W2654" s="342">
        <f t="shared" si="306"/>
        <v>0</v>
      </c>
      <c r="X2654" s="342">
        <f t="shared" si="306"/>
        <v>0</v>
      </c>
      <c r="Y2654" s="342">
        <f t="shared" si="306"/>
        <v>0</v>
      </c>
      <c r="Z2654" s="342">
        <f t="shared" si="306"/>
        <v>0</v>
      </c>
      <c r="AA2654" s="342">
        <f t="shared" si="306"/>
        <v>0</v>
      </c>
      <c r="AB2654" s="342">
        <f t="shared" si="306"/>
        <v>0</v>
      </c>
      <c r="AC2654" s="109">
        <f t="shared" si="305"/>
        <v>0</v>
      </c>
      <c r="AD2654" s="109">
        <f>IF(C2654=A_Stammdaten!$B$12,E_SAV!$S2654-E_SAV!$AE2654,HLOOKUP(A_Stammdaten!$B$12-1,$AF$4:$AL$4004,ROW(C2654)-3,FALSE)-$AE2654)</f>
        <v>0</v>
      </c>
      <c r="AE2654" s="109">
        <f>HLOOKUP(A_Stammdaten!$B$12,$AF$4:$AL$4004,ROW(C2654)-3,FALSE)</f>
        <v>0</v>
      </c>
      <c r="AF2654" s="109">
        <f t="shared" si="303"/>
        <v>0</v>
      </c>
      <c r="AG2654" s="109">
        <f t="shared" si="301"/>
        <v>0</v>
      </c>
      <c r="AH2654" s="109">
        <f t="shared" si="301"/>
        <v>0</v>
      </c>
      <c r="AI2654" s="109">
        <f t="shared" si="301"/>
        <v>0</v>
      </c>
      <c r="AJ2654" s="109">
        <f t="shared" si="300"/>
        <v>0</v>
      </c>
      <c r="AK2654" s="109">
        <f t="shared" si="300"/>
        <v>0</v>
      </c>
      <c r="AL2654" s="109">
        <f t="shared" si="300"/>
        <v>0</v>
      </c>
    </row>
    <row r="2655" spans="1:38" x14ac:dyDescent="0.3">
      <c r="A2655" s="421"/>
      <c r="B2655" s="421"/>
      <c r="C2655" s="422"/>
      <c r="D2655" s="423"/>
      <c r="E2655" s="421"/>
      <c r="F2655" s="421"/>
      <c r="G2655" s="421"/>
      <c r="H2655" s="421"/>
      <c r="I2655" s="421"/>
      <c r="J2655" s="421"/>
      <c r="K2655" s="421"/>
      <c r="L2655" s="421"/>
      <c r="M2655" s="423"/>
      <c r="N2655" s="340">
        <f>IF(C2655&gt;A_Stammdaten!$B$12,0,SUM(E2655,F2655,H2655,J2655:K2655)-SUM(G2655,I2655,L2655:M2655))</f>
        <v>0</v>
      </c>
      <c r="O2655" s="421"/>
      <c r="P2655" s="421"/>
      <c r="Q2655" s="421"/>
      <c r="R2655" s="421"/>
      <c r="S2655" s="108">
        <f t="shared" si="304"/>
        <v>0</v>
      </c>
      <c r="T2655" s="341">
        <f>IF(ISBLANK($B2655),0,VLOOKUP($B2655,Listen!$A$2:$C$45,2,FALSE))</f>
        <v>0</v>
      </c>
      <c r="U2655" s="341">
        <f>IF(ISBLANK($B2655),0,VLOOKUP($B2655,Listen!$A$2:$C$45,3,FALSE))</f>
        <v>0</v>
      </c>
      <c r="V2655" s="342">
        <f t="shared" si="302"/>
        <v>0</v>
      </c>
      <c r="W2655" s="342">
        <f t="shared" si="306"/>
        <v>0</v>
      </c>
      <c r="X2655" s="342">
        <f t="shared" si="306"/>
        <v>0</v>
      </c>
      <c r="Y2655" s="342">
        <f t="shared" si="306"/>
        <v>0</v>
      </c>
      <c r="Z2655" s="342">
        <f t="shared" si="306"/>
        <v>0</v>
      </c>
      <c r="AA2655" s="342">
        <f t="shared" si="306"/>
        <v>0</v>
      </c>
      <c r="AB2655" s="342">
        <f t="shared" si="306"/>
        <v>0</v>
      </c>
      <c r="AC2655" s="109">
        <f t="shared" si="305"/>
        <v>0</v>
      </c>
      <c r="AD2655" s="109">
        <f>IF(C2655=A_Stammdaten!$B$12,E_SAV!$S2655-E_SAV!$AE2655,HLOOKUP(A_Stammdaten!$B$12-1,$AF$4:$AL$4004,ROW(C2655)-3,FALSE)-$AE2655)</f>
        <v>0</v>
      </c>
      <c r="AE2655" s="109">
        <f>HLOOKUP(A_Stammdaten!$B$12,$AF$4:$AL$4004,ROW(C2655)-3,FALSE)</f>
        <v>0</v>
      </c>
      <c r="AF2655" s="109">
        <f t="shared" si="303"/>
        <v>0</v>
      </c>
      <c r="AG2655" s="109">
        <f t="shared" si="301"/>
        <v>0</v>
      </c>
      <c r="AH2655" s="109">
        <f t="shared" si="301"/>
        <v>0</v>
      </c>
      <c r="AI2655" s="109">
        <f t="shared" si="301"/>
        <v>0</v>
      </c>
      <c r="AJ2655" s="109">
        <f t="shared" si="300"/>
        <v>0</v>
      </c>
      <c r="AK2655" s="109">
        <f t="shared" si="300"/>
        <v>0</v>
      </c>
      <c r="AL2655" s="109">
        <f t="shared" si="300"/>
        <v>0</v>
      </c>
    </row>
    <row r="2656" spans="1:38" x14ac:dyDescent="0.3">
      <c r="A2656" s="421"/>
      <c r="B2656" s="421"/>
      <c r="C2656" s="422"/>
      <c r="D2656" s="423"/>
      <c r="E2656" s="421"/>
      <c r="F2656" s="421"/>
      <c r="G2656" s="421"/>
      <c r="H2656" s="421"/>
      <c r="I2656" s="421"/>
      <c r="J2656" s="421"/>
      <c r="K2656" s="421"/>
      <c r="L2656" s="421"/>
      <c r="M2656" s="423"/>
      <c r="N2656" s="340">
        <f>IF(C2656&gt;A_Stammdaten!$B$12,0,SUM(E2656,F2656,H2656,J2656:K2656)-SUM(G2656,I2656,L2656:M2656))</f>
        <v>0</v>
      </c>
      <c r="O2656" s="421"/>
      <c r="P2656" s="421"/>
      <c r="Q2656" s="421"/>
      <c r="R2656" s="421"/>
      <c r="S2656" s="108">
        <f t="shared" si="304"/>
        <v>0</v>
      </c>
      <c r="T2656" s="341">
        <f>IF(ISBLANK($B2656),0,VLOOKUP($B2656,Listen!$A$2:$C$45,2,FALSE))</f>
        <v>0</v>
      </c>
      <c r="U2656" s="341">
        <f>IF(ISBLANK($B2656),0,VLOOKUP($B2656,Listen!$A$2:$C$45,3,FALSE))</f>
        <v>0</v>
      </c>
      <c r="V2656" s="342">
        <f t="shared" si="302"/>
        <v>0</v>
      </c>
      <c r="W2656" s="342">
        <f t="shared" si="306"/>
        <v>0</v>
      </c>
      <c r="X2656" s="342">
        <f t="shared" si="306"/>
        <v>0</v>
      </c>
      <c r="Y2656" s="342">
        <f t="shared" si="306"/>
        <v>0</v>
      </c>
      <c r="Z2656" s="342">
        <f t="shared" si="306"/>
        <v>0</v>
      </c>
      <c r="AA2656" s="342">
        <f t="shared" si="306"/>
        <v>0</v>
      </c>
      <c r="AB2656" s="342">
        <f t="shared" si="306"/>
        <v>0</v>
      </c>
      <c r="AC2656" s="109">
        <f t="shared" si="305"/>
        <v>0</v>
      </c>
      <c r="AD2656" s="109">
        <f>IF(C2656=A_Stammdaten!$B$12,E_SAV!$S2656-E_SAV!$AE2656,HLOOKUP(A_Stammdaten!$B$12-1,$AF$4:$AL$4004,ROW(C2656)-3,FALSE)-$AE2656)</f>
        <v>0</v>
      </c>
      <c r="AE2656" s="109">
        <f>HLOOKUP(A_Stammdaten!$B$12,$AF$4:$AL$4004,ROW(C2656)-3,FALSE)</f>
        <v>0</v>
      </c>
      <c r="AF2656" s="109">
        <f t="shared" si="303"/>
        <v>0</v>
      </c>
      <c r="AG2656" s="109">
        <f t="shared" si="301"/>
        <v>0</v>
      </c>
      <c r="AH2656" s="109">
        <f t="shared" si="301"/>
        <v>0</v>
      </c>
      <c r="AI2656" s="109">
        <f t="shared" si="301"/>
        <v>0</v>
      </c>
      <c r="AJ2656" s="109">
        <f t="shared" si="300"/>
        <v>0</v>
      </c>
      <c r="AK2656" s="109">
        <f t="shared" si="300"/>
        <v>0</v>
      </c>
      <c r="AL2656" s="109">
        <f t="shared" si="300"/>
        <v>0</v>
      </c>
    </row>
    <row r="2657" spans="1:38" x14ac:dyDescent="0.3">
      <c r="A2657" s="421"/>
      <c r="B2657" s="421"/>
      <c r="C2657" s="422"/>
      <c r="D2657" s="423"/>
      <c r="E2657" s="421"/>
      <c r="F2657" s="421"/>
      <c r="G2657" s="421"/>
      <c r="H2657" s="421"/>
      <c r="I2657" s="421"/>
      <c r="J2657" s="421"/>
      <c r="K2657" s="421"/>
      <c r="L2657" s="421"/>
      <c r="M2657" s="423"/>
      <c r="N2657" s="340">
        <f>IF(C2657&gt;A_Stammdaten!$B$12,0,SUM(E2657,F2657,H2657,J2657:K2657)-SUM(G2657,I2657,L2657:M2657))</f>
        <v>0</v>
      </c>
      <c r="O2657" s="421"/>
      <c r="P2657" s="421"/>
      <c r="Q2657" s="421"/>
      <c r="R2657" s="421"/>
      <c r="S2657" s="108">
        <f t="shared" si="304"/>
        <v>0</v>
      </c>
      <c r="T2657" s="341">
        <f>IF(ISBLANK($B2657),0,VLOOKUP($B2657,Listen!$A$2:$C$45,2,FALSE))</f>
        <v>0</v>
      </c>
      <c r="U2657" s="341">
        <f>IF(ISBLANK($B2657),0,VLOOKUP($B2657,Listen!$A$2:$C$45,3,FALSE))</f>
        <v>0</v>
      </c>
      <c r="V2657" s="342">
        <f t="shared" si="302"/>
        <v>0</v>
      </c>
      <c r="W2657" s="342">
        <f t="shared" si="306"/>
        <v>0</v>
      </c>
      <c r="X2657" s="342">
        <f t="shared" si="306"/>
        <v>0</v>
      </c>
      <c r="Y2657" s="342">
        <f t="shared" si="306"/>
        <v>0</v>
      </c>
      <c r="Z2657" s="342">
        <f t="shared" si="306"/>
        <v>0</v>
      </c>
      <c r="AA2657" s="342">
        <f t="shared" si="306"/>
        <v>0</v>
      </c>
      <c r="AB2657" s="342">
        <f t="shared" si="306"/>
        <v>0</v>
      </c>
      <c r="AC2657" s="109">
        <f t="shared" si="305"/>
        <v>0</v>
      </c>
      <c r="AD2657" s="109">
        <f>IF(C2657=A_Stammdaten!$B$12,E_SAV!$S2657-E_SAV!$AE2657,HLOOKUP(A_Stammdaten!$B$12-1,$AF$4:$AL$4004,ROW(C2657)-3,FALSE)-$AE2657)</f>
        <v>0</v>
      </c>
      <c r="AE2657" s="109">
        <f>HLOOKUP(A_Stammdaten!$B$12,$AF$4:$AL$4004,ROW(C2657)-3,FALSE)</f>
        <v>0</v>
      </c>
      <c r="AF2657" s="109">
        <f t="shared" si="303"/>
        <v>0</v>
      </c>
      <c r="AG2657" s="109">
        <f t="shared" si="301"/>
        <v>0</v>
      </c>
      <c r="AH2657" s="109">
        <f t="shared" si="301"/>
        <v>0</v>
      </c>
      <c r="AI2657" s="109">
        <f t="shared" si="301"/>
        <v>0</v>
      </c>
      <c r="AJ2657" s="109">
        <f t="shared" si="300"/>
        <v>0</v>
      </c>
      <c r="AK2657" s="109">
        <f t="shared" si="300"/>
        <v>0</v>
      </c>
      <c r="AL2657" s="109">
        <f t="shared" si="300"/>
        <v>0</v>
      </c>
    </row>
    <row r="2658" spans="1:38" x14ac:dyDescent="0.3">
      <c r="A2658" s="421"/>
      <c r="B2658" s="421"/>
      <c r="C2658" s="422"/>
      <c r="D2658" s="423"/>
      <c r="E2658" s="421"/>
      <c r="F2658" s="421"/>
      <c r="G2658" s="421"/>
      <c r="H2658" s="421"/>
      <c r="I2658" s="421"/>
      <c r="J2658" s="421"/>
      <c r="K2658" s="421"/>
      <c r="L2658" s="421"/>
      <c r="M2658" s="423"/>
      <c r="N2658" s="340">
        <f>IF(C2658&gt;A_Stammdaten!$B$12,0,SUM(E2658,F2658,H2658,J2658:K2658)-SUM(G2658,I2658,L2658:M2658))</f>
        <v>0</v>
      </c>
      <c r="O2658" s="421"/>
      <c r="P2658" s="421"/>
      <c r="Q2658" s="421"/>
      <c r="R2658" s="421"/>
      <c r="S2658" s="108">
        <f t="shared" si="304"/>
        <v>0</v>
      </c>
      <c r="T2658" s="341">
        <f>IF(ISBLANK($B2658),0,VLOOKUP($B2658,Listen!$A$2:$C$45,2,FALSE))</f>
        <v>0</v>
      </c>
      <c r="U2658" s="341">
        <f>IF(ISBLANK($B2658),0,VLOOKUP($B2658,Listen!$A$2:$C$45,3,FALSE))</f>
        <v>0</v>
      </c>
      <c r="V2658" s="342">
        <f t="shared" si="302"/>
        <v>0</v>
      </c>
      <c r="W2658" s="342">
        <f t="shared" si="306"/>
        <v>0</v>
      </c>
      <c r="X2658" s="342">
        <f t="shared" si="306"/>
        <v>0</v>
      </c>
      <c r="Y2658" s="342">
        <f t="shared" si="306"/>
        <v>0</v>
      </c>
      <c r="Z2658" s="342">
        <f t="shared" si="306"/>
        <v>0</v>
      </c>
      <c r="AA2658" s="342">
        <f t="shared" si="306"/>
        <v>0</v>
      </c>
      <c r="AB2658" s="342">
        <f t="shared" si="306"/>
        <v>0</v>
      </c>
      <c r="AC2658" s="109">
        <f t="shared" si="305"/>
        <v>0</v>
      </c>
      <c r="AD2658" s="109">
        <f>IF(C2658=A_Stammdaten!$B$12,E_SAV!$S2658-E_SAV!$AE2658,HLOOKUP(A_Stammdaten!$B$12-1,$AF$4:$AL$4004,ROW(C2658)-3,FALSE)-$AE2658)</f>
        <v>0</v>
      </c>
      <c r="AE2658" s="109">
        <f>HLOOKUP(A_Stammdaten!$B$12,$AF$4:$AL$4004,ROW(C2658)-3,FALSE)</f>
        <v>0</v>
      </c>
      <c r="AF2658" s="109">
        <f t="shared" si="303"/>
        <v>0</v>
      </c>
      <c r="AG2658" s="109">
        <f t="shared" si="301"/>
        <v>0</v>
      </c>
      <c r="AH2658" s="109">
        <f t="shared" si="301"/>
        <v>0</v>
      </c>
      <c r="AI2658" s="109">
        <f t="shared" si="301"/>
        <v>0</v>
      </c>
      <c r="AJ2658" s="109">
        <f t="shared" si="300"/>
        <v>0</v>
      </c>
      <c r="AK2658" s="109">
        <f t="shared" si="300"/>
        <v>0</v>
      </c>
      <c r="AL2658" s="109">
        <f t="shared" si="300"/>
        <v>0</v>
      </c>
    </row>
    <row r="2659" spans="1:38" x14ac:dyDescent="0.3">
      <c r="A2659" s="421"/>
      <c r="B2659" s="421"/>
      <c r="C2659" s="422"/>
      <c r="D2659" s="423"/>
      <c r="E2659" s="421"/>
      <c r="F2659" s="421"/>
      <c r="G2659" s="421"/>
      <c r="H2659" s="421"/>
      <c r="I2659" s="421"/>
      <c r="J2659" s="421"/>
      <c r="K2659" s="421"/>
      <c r="L2659" s="421"/>
      <c r="M2659" s="423"/>
      <c r="N2659" s="340">
        <f>IF(C2659&gt;A_Stammdaten!$B$12,0,SUM(E2659,F2659,H2659,J2659:K2659)-SUM(G2659,I2659,L2659:M2659))</f>
        <v>0</v>
      </c>
      <c r="O2659" s="421"/>
      <c r="P2659" s="421"/>
      <c r="Q2659" s="421"/>
      <c r="R2659" s="421"/>
      <c r="S2659" s="108">
        <f t="shared" si="304"/>
        <v>0</v>
      </c>
      <c r="T2659" s="341">
        <f>IF(ISBLANK($B2659),0,VLOOKUP($B2659,Listen!$A$2:$C$45,2,FALSE))</f>
        <v>0</v>
      </c>
      <c r="U2659" s="341">
        <f>IF(ISBLANK($B2659),0,VLOOKUP($B2659,Listen!$A$2:$C$45,3,FALSE))</f>
        <v>0</v>
      </c>
      <c r="V2659" s="342">
        <f t="shared" si="302"/>
        <v>0</v>
      </c>
      <c r="W2659" s="342">
        <f t="shared" si="306"/>
        <v>0</v>
      </c>
      <c r="X2659" s="342">
        <f t="shared" si="306"/>
        <v>0</v>
      </c>
      <c r="Y2659" s="342">
        <f t="shared" si="306"/>
        <v>0</v>
      </c>
      <c r="Z2659" s="342">
        <f t="shared" si="306"/>
        <v>0</v>
      </c>
      <c r="AA2659" s="342">
        <f t="shared" si="306"/>
        <v>0</v>
      </c>
      <c r="AB2659" s="342">
        <f t="shared" si="306"/>
        <v>0</v>
      </c>
      <c r="AC2659" s="109">
        <f t="shared" si="305"/>
        <v>0</v>
      </c>
      <c r="AD2659" s="109">
        <f>IF(C2659=A_Stammdaten!$B$12,E_SAV!$S2659-E_SAV!$AE2659,HLOOKUP(A_Stammdaten!$B$12-1,$AF$4:$AL$4004,ROW(C2659)-3,FALSE)-$AE2659)</f>
        <v>0</v>
      </c>
      <c r="AE2659" s="109">
        <f>HLOOKUP(A_Stammdaten!$B$12,$AF$4:$AL$4004,ROW(C2659)-3,FALSE)</f>
        <v>0</v>
      </c>
      <c r="AF2659" s="109">
        <f t="shared" si="303"/>
        <v>0</v>
      </c>
      <c r="AG2659" s="109">
        <f t="shared" si="301"/>
        <v>0</v>
      </c>
      <c r="AH2659" s="109">
        <f t="shared" si="301"/>
        <v>0</v>
      </c>
      <c r="AI2659" s="109">
        <f t="shared" si="301"/>
        <v>0</v>
      </c>
      <c r="AJ2659" s="109">
        <f t="shared" si="300"/>
        <v>0</v>
      </c>
      <c r="AK2659" s="109">
        <f t="shared" si="300"/>
        <v>0</v>
      </c>
      <c r="AL2659" s="109">
        <f t="shared" si="300"/>
        <v>0</v>
      </c>
    </row>
    <row r="2660" spans="1:38" x14ac:dyDescent="0.3">
      <c r="A2660" s="421"/>
      <c r="B2660" s="421"/>
      <c r="C2660" s="422"/>
      <c r="D2660" s="423"/>
      <c r="E2660" s="421"/>
      <c r="F2660" s="421"/>
      <c r="G2660" s="421"/>
      <c r="H2660" s="421"/>
      <c r="I2660" s="421"/>
      <c r="J2660" s="421"/>
      <c r="K2660" s="421"/>
      <c r="L2660" s="421"/>
      <c r="M2660" s="423"/>
      <c r="N2660" s="340">
        <f>IF(C2660&gt;A_Stammdaten!$B$12,0,SUM(E2660,F2660,H2660,J2660:K2660)-SUM(G2660,I2660,L2660:M2660))</f>
        <v>0</v>
      </c>
      <c r="O2660" s="421"/>
      <c r="P2660" s="421"/>
      <c r="Q2660" s="421"/>
      <c r="R2660" s="421"/>
      <c r="S2660" s="108">
        <f t="shared" si="304"/>
        <v>0</v>
      </c>
      <c r="T2660" s="341">
        <f>IF(ISBLANK($B2660),0,VLOOKUP($B2660,Listen!$A$2:$C$45,2,FALSE))</f>
        <v>0</v>
      </c>
      <c r="U2660" s="341">
        <f>IF(ISBLANK($B2660),0,VLOOKUP($B2660,Listen!$A$2:$C$45,3,FALSE))</f>
        <v>0</v>
      </c>
      <c r="V2660" s="342">
        <f t="shared" si="302"/>
        <v>0</v>
      </c>
      <c r="W2660" s="342">
        <f t="shared" si="306"/>
        <v>0</v>
      </c>
      <c r="X2660" s="342">
        <f t="shared" si="306"/>
        <v>0</v>
      </c>
      <c r="Y2660" s="342">
        <f t="shared" si="306"/>
        <v>0</v>
      </c>
      <c r="Z2660" s="342">
        <f t="shared" si="306"/>
        <v>0</v>
      </c>
      <c r="AA2660" s="342">
        <f t="shared" si="306"/>
        <v>0</v>
      </c>
      <c r="AB2660" s="342">
        <f t="shared" si="306"/>
        <v>0</v>
      </c>
      <c r="AC2660" s="109">
        <f t="shared" si="305"/>
        <v>0</v>
      </c>
      <c r="AD2660" s="109">
        <f>IF(C2660=A_Stammdaten!$B$12,E_SAV!$S2660-E_SAV!$AE2660,HLOOKUP(A_Stammdaten!$B$12-1,$AF$4:$AL$4004,ROW(C2660)-3,FALSE)-$AE2660)</f>
        <v>0</v>
      </c>
      <c r="AE2660" s="109">
        <f>HLOOKUP(A_Stammdaten!$B$12,$AF$4:$AL$4004,ROW(C2660)-3,FALSE)</f>
        <v>0</v>
      </c>
      <c r="AF2660" s="109">
        <f t="shared" si="303"/>
        <v>0</v>
      </c>
      <c r="AG2660" s="109">
        <f t="shared" si="301"/>
        <v>0</v>
      </c>
      <c r="AH2660" s="109">
        <f t="shared" si="301"/>
        <v>0</v>
      </c>
      <c r="AI2660" s="109">
        <f t="shared" si="301"/>
        <v>0</v>
      </c>
      <c r="AJ2660" s="109">
        <f t="shared" si="300"/>
        <v>0</v>
      </c>
      <c r="AK2660" s="109">
        <f t="shared" si="300"/>
        <v>0</v>
      </c>
      <c r="AL2660" s="109">
        <f t="shared" si="300"/>
        <v>0</v>
      </c>
    </row>
    <row r="2661" spans="1:38" x14ac:dyDescent="0.3">
      <c r="A2661" s="421"/>
      <c r="B2661" s="421"/>
      <c r="C2661" s="422"/>
      <c r="D2661" s="423"/>
      <c r="E2661" s="421"/>
      <c r="F2661" s="421"/>
      <c r="G2661" s="421"/>
      <c r="H2661" s="421"/>
      <c r="I2661" s="421"/>
      <c r="J2661" s="421"/>
      <c r="K2661" s="421"/>
      <c r="L2661" s="421"/>
      <c r="M2661" s="423"/>
      <c r="N2661" s="340">
        <f>IF(C2661&gt;A_Stammdaten!$B$12,0,SUM(E2661,F2661,H2661,J2661:K2661)-SUM(G2661,I2661,L2661:M2661))</f>
        <v>0</v>
      </c>
      <c r="O2661" s="421"/>
      <c r="P2661" s="421"/>
      <c r="Q2661" s="421"/>
      <c r="R2661" s="421"/>
      <c r="S2661" s="108">
        <f t="shared" si="304"/>
        <v>0</v>
      </c>
      <c r="T2661" s="341">
        <f>IF(ISBLANK($B2661),0,VLOOKUP($B2661,Listen!$A$2:$C$45,2,FALSE))</f>
        <v>0</v>
      </c>
      <c r="U2661" s="341">
        <f>IF(ISBLANK($B2661),0,VLOOKUP($B2661,Listen!$A$2:$C$45,3,FALSE))</f>
        <v>0</v>
      </c>
      <c r="V2661" s="342">
        <f t="shared" si="302"/>
        <v>0</v>
      </c>
      <c r="W2661" s="342">
        <f t="shared" si="306"/>
        <v>0</v>
      </c>
      <c r="X2661" s="342">
        <f t="shared" si="306"/>
        <v>0</v>
      </c>
      <c r="Y2661" s="342">
        <f t="shared" si="306"/>
        <v>0</v>
      </c>
      <c r="Z2661" s="342">
        <f t="shared" si="306"/>
        <v>0</v>
      </c>
      <c r="AA2661" s="342">
        <f t="shared" si="306"/>
        <v>0</v>
      </c>
      <c r="AB2661" s="342">
        <f t="shared" si="306"/>
        <v>0</v>
      </c>
      <c r="AC2661" s="109">
        <f t="shared" si="305"/>
        <v>0</v>
      </c>
      <c r="AD2661" s="109">
        <f>IF(C2661=A_Stammdaten!$B$12,E_SAV!$S2661-E_SAV!$AE2661,HLOOKUP(A_Stammdaten!$B$12-1,$AF$4:$AL$4004,ROW(C2661)-3,FALSE)-$AE2661)</f>
        <v>0</v>
      </c>
      <c r="AE2661" s="109">
        <f>HLOOKUP(A_Stammdaten!$B$12,$AF$4:$AL$4004,ROW(C2661)-3,FALSE)</f>
        <v>0</v>
      </c>
      <c r="AF2661" s="109">
        <f t="shared" si="303"/>
        <v>0</v>
      </c>
      <c r="AG2661" s="109">
        <f t="shared" si="301"/>
        <v>0</v>
      </c>
      <c r="AH2661" s="109">
        <f t="shared" si="301"/>
        <v>0</v>
      </c>
      <c r="AI2661" s="109">
        <f t="shared" si="301"/>
        <v>0</v>
      </c>
      <c r="AJ2661" s="109">
        <f t="shared" si="300"/>
        <v>0</v>
      </c>
      <c r="AK2661" s="109">
        <f t="shared" si="300"/>
        <v>0</v>
      </c>
      <c r="AL2661" s="109">
        <f t="shared" si="300"/>
        <v>0</v>
      </c>
    </row>
    <row r="2662" spans="1:38" x14ac:dyDescent="0.3">
      <c r="A2662" s="421"/>
      <c r="B2662" s="421"/>
      <c r="C2662" s="422"/>
      <c r="D2662" s="423"/>
      <c r="E2662" s="421"/>
      <c r="F2662" s="421"/>
      <c r="G2662" s="421"/>
      <c r="H2662" s="421"/>
      <c r="I2662" s="421"/>
      <c r="J2662" s="421"/>
      <c r="K2662" s="421"/>
      <c r="L2662" s="421"/>
      <c r="M2662" s="423"/>
      <c r="N2662" s="340">
        <f>IF(C2662&gt;A_Stammdaten!$B$12,0,SUM(E2662,F2662,H2662,J2662:K2662)-SUM(G2662,I2662,L2662:M2662))</f>
        <v>0</v>
      </c>
      <c r="O2662" s="421"/>
      <c r="P2662" s="421"/>
      <c r="Q2662" s="421"/>
      <c r="R2662" s="421"/>
      <c r="S2662" s="108">
        <f t="shared" si="304"/>
        <v>0</v>
      </c>
      <c r="T2662" s="341">
        <f>IF(ISBLANK($B2662),0,VLOOKUP($B2662,Listen!$A$2:$C$45,2,FALSE))</f>
        <v>0</v>
      </c>
      <c r="U2662" s="341">
        <f>IF(ISBLANK($B2662),0,VLOOKUP($B2662,Listen!$A$2:$C$45,3,FALSE))</f>
        <v>0</v>
      </c>
      <c r="V2662" s="342">
        <f t="shared" si="302"/>
        <v>0</v>
      </c>
      <c r="W2662" s="342">
        <f t="shared" si="306"/>
        <v>0</v>
      </c>
      <c r="X2662" s="342">
        <f t="shared" si="306"/>
        <v>0</v>
      </c>
      <c r="Y2662" s="342">
        <f t="shared" si="306"/>
        <v>0</v>
      </c>
      <c r="Z2662" s="342">
        <f t="shared" si="306"/>
        <v>0</v>
      </c>
      <c r="AA2662" s="342">
        <f t="shared" si="306"/>
        <v>0</v>
      </c>
      <c r="AB2662" s="342">
        <f t="shared" si="306"/>
        <v>0</v>
      </c>
      <c r="AC2662" s="109">
        <f t="shared" si="305"/>
        <v>0</v>
      </c>
      <c r="AD2662" s="109">
        <f>IF(C2662=A_Stammdaten!$B$12,E_SAV!$S2662-E_SAV!$AE2662,HLOOKUP(A_Stammdaten!$B$12-1,$AF$4:$AL$4004,ROW(C2662)-3,FALSE)-$AE2662)</f>
        <v>0</v>
      </c>
      <c r="AE2662" s="109">
        <f>HLOOKUP(A_Stammdaten!$B$12,$AF$4:$AL$4004,ROW(C2662)-3,FALSE)</f>
        <v>0</v>
      </c>
      <c r="AF2662" s="109">
        <f t="shared" si="303"/>
        <v>0</v>
      </c>
      <c r="AG2662" s="109">
        <f t="shared" si="301"/>
        <v>0</v>
      </c>
      <c r="AH2662" s="109">
        <f t="shared" si="301"/>
        <v>0</v>
      </c>
      <c r="AI2662" s="109">
        <f t="shared" si="301"/>
        <v>0</v>
      </c>
      <c r="AJ2662" s="109">
        <f t="shared" si="300"/>
        <v>0</v>
      </c>
      <c r="AK2662" s="109">
        <f t="shared" si="300"/>
        <v>0</v>
      </c>
      <c r="AL2662" s="109">
        <f t="shared" si="300"/>
        <v>0</v>
      </c>
    </row>
    <row r="2663" spans="1:38" x14ac:dyDescent="0.3">
      <c r="A2663" s="421"/>
      <c r="B2663" s="421"/>
      <c r="C2663" s="422"/>
      <c r="D2663" s="423"/>
      <c r="E2663" s="421"/>
      <c r="F2663" s="421"/>
      <c r="G2663" s="421"/>
      <c r="H2663" s="421"/>
      <c r="I2663" s="421"/>
      <c r="J2663" s="421"/>
      <c r="K2663" s="421"/>
      <c r="L2663" s="421"/>
      <c r="M2663" s="423"/>
      <c r="N2663" s="340">
        <f>IF(C2663&gt;A_Stammdaten!$B$12,0,SUM(E2663,F2663,H2663,J2663:K2663)-SUM(G2663,I2663,L2663:M2663))</f>
        <v>0</v>
      </c>
      <c r="O2663" s="421"/>
      <c r="P2663" s="421"/>
      <c r="Q2663" s="421"/>
      <c r="R2663" s="421"/>
      <c r="S2663" s="108">
        <f t="shared" si="304"/>
        <v>0</v>
      </c>
      <c r="T2663" s="341">
        <f>IF(ISBLANK($B2663),0,VLOOKUP($B2663,Listen!$A$2:$C$45,2,FALSE))</f>
        <v>0</v>
      </c>
      <c r="U2663" s="341">
        <f>IF(ISBLANK($B2663),0,VLOOKUP($B2663,Listen!$A$2:$C$45,3,FALSE))</f>
        <v>0</v>
      </c>
      <c r="V2663" s="342">
        <f t="shared" si="302"/>
        <v>0</v>
      </c>
      <c r="W2663" s="342">
        <f t="shared" si="306"/>
        <v>0</v>
      </c>
      <c r="X2663" s="342">
        <f t="shared" si="306"/>
        <v>0</v>
      </c>
      <c r="Y2663" s="342">
        <f t="shared" si="306"/>
        <v>0</v>
      </c>
      <c r="Z2663" s="342">
        <f t="shared" si="306"/>
        <v>0</v>
      </c>
      <c r="AA2663" s="342">
        <f t="shared" si="306"/>
        <v>0</v>
      </c>
      <c r="AB2663" s="342">
        <f t="shared" si="306"/>
        <v>0</v>
      </c>
      <c r="AC2663" s="109">
        <f t="shared" si="305"/>
        <v>0</v>
      </c>
      <c r="AD2663" s="109">
        <f>IF(C2663=A_Stammdaten!$B$12,E_SAV!$S2663-E_SAV!$AE2663,HLOOKUP(A_Stammdaten!$B$12-1,$AF$4:$AL$4004,ROW(C2663)-3,FALSE)-$AE2663)</f>
        <v>0</v>
      </c>
      <c r="AE2663" s="109">
        <f>HLOOKUP(A_Stammdaten!$B$12,$AF$4:$AL$4004,ROW(C2663)-3,FALSE)</f>
        <v>0</v>
      </c>
      <c r="AF2663" s="109">
        <f t="shared" si="303"/>
        <v>0</v>
      </c>
      <c r="AG2663" s="109">
        <f t="shared" si="301"/>
        <v>0</v>
      </c>
      <c r="AH2663" s="109">
        <f t="shared" si="301"/>
        <v>0</v>
      </c>
      <c r="AI2663" s="109">
        <f t="shared" si="301"/>
        <v>0</v>
      </c>
      <c r="AJ2663" s="109">
        <f t="shared" si="300"/>
        <v>0</v>
      </c>
      <c r="AK2663" s="109">
        <f t="shared" si="300"/>
        <v>0</v>
      </c>
      <c r="AL2663" s="109">
        <f t="shared" si="300"/>
        <v>0</v>
      </c>
    </row>
    <row r="2664" spans="1:38" x14ac:dyDescent="0.3">
      <c r="A2664" s="421"/>
      <c r="B2664" s="421"/>
      <c r="C2664" s="422"/>
      <c r="D2664" s="423"/>
      <c r="E2664" s="421"/>
      <c r="F2664" s="421"/>
      <c r="G2664" s="421"/>
      <c r="H2664" s="421"/>
      <c r="I2664" s="421"/>
      <c r="J2664" s="421"/>
      <c r="K2664" s="421"/>
      <c r="L2664" s="421"/>
      <c r="M2664" s="423"/>
      <c r="N2664" s="340">
        <f>IF(C2664&gt;A_Stammdaten!$B$12,0,SUM(E2664,F2664,H2664,J2664:K2664)-SUM(G2664,I2664,L2664:M2664))</f>
        <v>0</v>
      </c>
      <c r="O2664" s="421"/>
      <c r="P2664" s="421"/>
      <c r="Q2664" s="421"/>
      <c r="R2664" s="421"/>
      <c r="S2664" s="108">
        <f t="shared" si="304"/>
        <v>0</v>
      </c>
      <c r="T2664" s="341">
        <f>IF(ISBLANK($B2664),0,VLOOKUP($B2664,Listen!$A$2:$C$45,2,FALSE))</f>
        <v>0</v>
      </c>
      <c r="U2664" s="341">
        <f>IF(ISBLANK($B2664),0,VLOOKUP($B2664,Listen!$A$2:$C$45,3,FALSE))</f>
        <v>0</v>
      </c>
      <c r="V2664" s="342">
        <f t="shared" si="302"/>
        <v>0</v>
      </c>
      <c r="W2664" s="342">
        <f t="shared" si="306"/>
        <v>0</v>
      </c>
      <c r="X2664" s="342">
        <f t="shared" si="306"/>
        <v>0</v>
      </c>
      <c r="Y2664" s="342">
        <f t="shared" si="306"/>
        <v>0</v>
      </c>
      <c r="Z2664" s="342">
        <f t="shared" si="306"/>
        <v>0</v>
      </c>
      <c r="AA2664" s="342">
        <f t="shared" si="306"/>
        <v>0</v>
      </c>
      <c r="AB2664" s="342">
        <f t="shared" si="306"/>
        <v>0</v>
      </c>
      <c r="AC2664" s="109">
        <f t="shared" si="305"/>
        <v>0</v>
      </c>
      <c r="AD2664" s="109">
        <f>IF(C2664=A_Stammdaten!$B$12,E_SAV!$S2664-E_SAV!$AE2664,HLOOKUP(A_Stammdaten!$B$12-1,$AF$4:$AL$4004,ROW(C2664)-3,FALSE)-$AE2664)</f>
        <v>0</v>
      </c>
      <c r="AE2664" s="109">
        <f>HLOOKUP(A_Stammdaten!$B$12,$AF$4:$AL$4004,ROW(C2664)-3,FALSE)</f>
        <v>0</v>
      </c>
      <c r="AF2664" s="109">
        <f t="shared" si="303"/>
        <v>0</v>
      </c>
      <c r="AG2664" s="109">
        <f t="shared" si="301"/>
        <v>0</v>
      </c>
      <c r="AH2664" s="109">
        <f t="shared" si="301"/>
        <v>0</v>
      </c>
      <c r="AI2664" s="109">
        <f t="shared" si="301"/>
        <v>0</v>
      </c>
      <c r="AJ2664" s="109">
        <f t="shared" si="300"/>
        <v>0</v>
      </c>
      <c r="AK2664" s="109">
        <f t="shared" si="300"/>
        <v>0</v>
      </c>
      <c r="AL2664" s="109">
        <f t="shared" si="300"/>
        <v>0</v>
      </c>
    </row>
    <row r="2665" spans="1:38" x14ac:dyDescent="0.3">
      <c r="A2665" s="421"/>
      <c r="B2665" s="421"/>
      <c r="C2665" s="422"/>
      <c r="D2665" s="423"/>
      <c r="E2665" s="421"/>
      <c r="F2665" s="421"/>
      <c r="G2665" s="421"/>
      <c r="H2665" s="421"/>
      <c r="I2665" s="421"/>
      <c r="J2665" s="421"/>
      <c r="K2665" s="421"/>
      <c r="L2665" s="421"/>
      <c r="M2665" s="423"/>
      <c r="N2665" s="340">
        <f>IF(C2665&gt;A_Stammdaten!$B$12,0,SUM(E2665,F2665,H2665,J2665:K2665)-SUM(G2665,I2665,L2665:M2665))</f>
        <v>0</v>
      </c>
      <c r="O2665" s="421"/>
      <c r="P2665" s="421"/>
      <c r="Q2665" s="421"/>
      <c r="R2665" s="421"/>
      <c r="S2665" s="108">
        <f t="shared" si="304"/>
        <v>0</v>
      </c>
      <c r="T2665" s="341">
        <f>IF(ISBLANK($B2665),0,VLOOKUP($B2665,Listen!$A$2:$C$45,2,FALSE))</f>
        <v>0</v>
      </c>
      <c r="U2665" s="341">
        <f>IF(ISBLANK($B2665),0,VLOOKUP($B2665,Listen!$A$2:$C$45,3,FALSE))</f>
        <v>0</v>
      </c>
      <c r="V2665" s="342">
        <f t="shared" si="302"/>
        <v>0</v>
      </c>
      <c r="W2665" s="342">
        <f t="shared" si="306"/>
        <v>0</v>
      </c>
      <c r="X2665" s="342">
        <f t="shared" si="306"/>
        <v>0</v>
      </c>
      <c r="Y2665" s="342">
        <f t="shared" si="306"/>
        <v>0</v>
      </c>
      <c r="Z2665" s="342">
        <f t="shared" si="306"/>
        <v>0</v>
      </c>
      <c r="AA2665" s="342">
        <f t="shared" si="306"/>
        <v>0</v>
      </c>
      <c r="AB2665" s="342">
        <f t="shared" si="306"/>
        <v>0</v>
      </c>
      <c r="AC2665" s="109">
        <f t="shared" si="305"/>
        <v>0</v>
      </c>
      <c r="AD2665" s="109">
        <f>IF(C2665=A_Stammdaten!$B$12,E_SAV!$S2665-E_SAV!$AE2665,HLOOKUP(A_Stammdaten!$B$12-1,$AF$4:$AL$4004,ROW(C2665)-3,FALSE)-$AE2665)</f>
        <v>0</v>
      </c>
      <c r="AE2665" s="109">
        <f>HLOOKUP(A_Stammdaten!$B$12,$AF$4:$AL$4004,ROW(C2665)-3,FALSE)</f>
        <v>0</v>
      </c>
      <c r="AF2665" s="109">
        <f t="shared" si="303"/>
        <v>0</v>
      </c>
      <c r="AG2665" s="109">
        <f t="shared" si="301"/>
        <v>0</v>
      </c>
      <c r="AH2665" s="109">
        <f t="shared" si="301"/>
        <v>0</v>
      </c>
      <c r="AI2665" s="109">
        <f t="shared" si="301"/>
        <v>0</v>
      </c>
      <c r="AJ2665" s="109">
        <f t="shared" si="300"/>
        <v>0</v>
      </c>
      <c r="AK2665" s="109">
        <f t="shared" si="300"/>
        <v>0</v>
      </c>
      <c r="AL2665" s="109">
        <f t="shared" si="300"/>
        <v>0</v>
      </c>
    </row>
    <row r="2666" spans="1:38" x14ac:dyDescent="0.3">
      <c r="A2666" s="421"/>
      <c r="B2666" s="421"/>
      <c r="C2666" s="422"/>
      <c r="D2666" s="423"/>
      <c r="E2666" s="421"/>
      <c r="F2666" s="421"/>
      <c r="G2666" s="421"/>
      <c r="H2666" s="421"/>
      <c r="I2666" s="421"/>
      <c r="J2666" s="421"/>
      <c r="K2666" s="421"/>
      <c r="L2666" s="421"/>
      <c r="M2666" s="423"/>
      <c r="N2666" s="340">
        <f>IF(C2666&gt;A_Stammdaten!$B$12,0,SUM(E2666,F2666,H2666,J2666:K2666)-SUM(G2666,I2666,L2666:M2666))</f>
        <v>0</v>
      </c>
      <c r="O2666" s="421"/>
      <c r="P2666" s="421"/>
      <c r="Q2666" s="421"/>
      <c r="R2666" s="421"/>
      <c r="S2666" s="108">
        <f t="shared" si="304"/>
        <v>0</v>
      </c>
      <c r="T2666" s="341">
        <f>IF(ISBLANK($B2666),0,VLOOKUP($B2666,Listen!$A$2:$C$45,2,FALSE))</f>
        <v>0</v>
      </c>
      <c r="U2666" s="341">
        <f>IF(ISBLANK($B2666),0,VLOOKUP($B2666,Listen!$A$2:$C$45,3,FALSE))</f>
        <v>0</v>
      </c>
      <c r="V2666" s="342">
        <f t="shared" si="302"/>
        <v>0</v>
      </c>
      <c r="W2666" s="342">
        <f t="shared" si="306"/>
        <v>0</v>
      </c>
      <c r="X2666" s="342">
        <f t="shared" si="306"/>
        <v>0</v>
      </c>
      <c r="Y2666" s="342">
        <f t="shared" si="306"/>
        <v>0</v>
      </c>
      <c r="Z2666" s="342">
        <f t="shared" si="306"/>
        <v>0</v>
      </c>
      <c r="AA2666" s="342">
        <f t="shared" si="306"/>
        <v>0</v>
      </c>
      <c r="AB2666" s="342">
        <f t="shared" si="306"/>
        <v>0</v>
      </c>
      <c r="AC2666" s="109">
        <f t="shared" si="305"/>
        <v>0</v>
      </c>
      <c r="AD2666" s="109">
        <f>IF(C2666=A_Stammdaten!$B$12,E_SAV!$S2666-E_SAV!$AE2666,HLOOKUP(A_Stammdaten!$B$12-1,$AF$4:$AL$4004,ROW(C2666)-3,FALSE)-$AE2666)</f>
        <v>0</v>
      </c>
      <c r="AE2666" s="109">
        <f>HLOOKUP(A_Stammdaten!$B$12,$AF$4:$AL$4004,ROW(C2666)-3,FALSE)</f>
        <v>0</v>
      </c>
      <c r="AF2666" s="109">
        <f t="shared" si="303"/>
        <v>0</v>
      </c>
      <c r="AG2666" s="109">
        <f t="shared" si="301"/>
        <v>0</v>
      </c>
      <c r="AH2666" s="109">
        <f t="shared" si="301"/>
        <v>0</v>
      </c>
      <c r="AI2666" s="109">
        <f t="shared" si="301"/>
        <v>0</v>
      </c>
      <c r="AJ2666" s="109">
        <f t="shared" si="300"/>
        <v>0</v>
      </c>
      <c r="AK2666" s="109">
        <f t="shared" si="300"/>
        <v>0</v>
      </c>
      <c r="AL2666" s="109">
        <f t="shared" si="300"/>
        <v>0</v>
      </c>
    </row>
    <row r="2667" spans="1:38" x14ac:dyDescent="0.3">
      <c r="A2667" s="421"/>
      <c r="B2667" s="421"/>
      <c r="C2667" s="422"/>
      <c r="D2667" s="423"/>
      <c r="E2667" s="421"/>
      <c r="F2667" s="421"/>
      <c r="G2667" s="421"/>
      <c r="H2667" s="421"/>
      <c r="I2667" s="421"/>
      <c r="J2667" s="421"/>
      <c r="K2667" s="421"/>
      <c r="L2667" s="421"/>
      <c r="M2667" s="423"/>
      <c r="N2667" s="340">
        <f>IF(C2667&gt;A_Stammdaten!$B$12,0,SUM(E2667,F2667,H2667,J2667:K2667)-SUM(G2667,I2667,L2667:M2667))</f>
        <v>0</v>
      </c>
      <c r="O2667" s="421"/>
      <c r="P2667" s="421"/>
      <c r="Q2667" s="421"/>
      <c r="R2667" s="421"/>
      <c r="S2667" s="108">
        <f t="shared" si="304"/>
        <v>0</v>
      </c>
      <c r="T2667" s="341">
        <f>IF(ISBLANK($B2667),0,VLOOKUP($B2667,Listen!$A$2:$C$45,2,FALSE))</f>
        <v>0</v>
      </c>
      <c r="U2667" s="341">
        <f>IF(ISBLANK($B2667),0,VLOOKUP($B2667,Listen!$A$2:$C$45,3,FALSE))</f>
        <v>0</v>
      </c>
      <c r="V2667" s="342">
        <f t="shared" si="302"/>
        <v>0</v>
      </c>
      <c r="W2667" s="342">
        <f t="shared" si="306"/>
        <v>0</v>
      </c>
      <c r="X2667" s="342">
        <f t="shared" si="306"/>
        <v>0</v>
      </c>
      <c r="Y2667" s="342">
        <f t="shared" si="306"/>
        <v>0</v>
      </c>
      <c r="Z2667" s="342">
        <f t="shared" si="306"/>
        <v>0</v>
      </c>
      <c r="AA2667" s="342">
        <f t="shared" si="306"/>
        <v>0</v>
      </c>
      <c r="AB2667" s="342">
        <f t="shared" si="306"/>
        <v>0</v>
      </c>
      <c r="AC2667" s="109">
        <f t="shared" si="305"/>
        <v>0</v>
      </c>
      <c r="AD2667" s="109">
        <f>IF(C2667=A_Stammdaten!$B$12,E_SAV!$S2667-E_SAV!$AE2667,HLOOKUP(A_Stammdaten!$B$12-1,$AF$4:$AL$4004,ROW(C2667)-3,FALSE)-$AE2667)</f>
        <v>0</v>
      </c>
      <c r="AE2667" s="109">
        <f>HLOOKUP(A_Stammdaten!$B$12,$AF$4:$AL$4004,ROW(C2667)-3,FALSE)</f>
        <v>0</v>
      </c>
      <c r="AF2667" s="109">
        <f t="shared" si="303"/>
        <v>0</v>
      </c>
      <c r="AG2667" s="109">
        <f t="shared" si="301"/>
        <v>0</v>
      </c>
      <c r="AH2667" s="109">
        <f t="shared" si="301"/>
        <v>0</v>
      </c>
      <c r="AI2667" s="109">
        <f t="shared" si="301"/>
        <v>0</v>
      </c>
      <c r="AJ2667" s="109">
        <f t="shared" si="300"/>
        <v>0</v>
      </c>
      <c r="AK2667" s="109">
        <f t="shared" si="300"/>
        <v>0</v>
      </c>
      <c r="AL2667" s="109">
        <f t="shared" si="300"/>
        <v>0</v>
      </c>
    </row>
    <row r="2668" spans="1:38" x14ac:dyDescent="0.3">
      <c r="A2668" s="421"/>
      <c r="B2668" s="421"/>
      <c r="C2668" s="422"/>
      <c r="D2668" s="423"/>
      <c r="E2668" s="421"/>
      <c r="F2668" s="421"/>
      <c r="G2668" s="421"/>
      <c r="H2668" s="421"/>
      <c r="I2668" s="421"/>
      <c r="J2668" s="421"/>
      <c r="K2668" s="421"/>
      <c r="L2668" s="421"/>
      <c r="M2668" s="423"/>
      <c r="N2668" s="340">
        <f>IF(C2668&gt;A_Stammdaten!$B$12,0,SUM(E2668,F2668,H2668,J2668:K2668)-SUM(G2668,I2668,L2668:M2668))</f>
        <v>0</v>
      </c>
      <c r="O2668" s="421"/>
      <c r="P2668" s="421"/>
      <c r="Q2668" s="421"/>
      <c r="R2668" s="421"/>
      <c r="S2668" s="108">
        <f t="shared" si="304"/>
        <v>0</v>
      </c>
      <c r="T2668" s="341">
        <f>IF(ISBLANK($B2668),0,VLOOKUP($B2668,Listen!$A$2:$C$45,2,FALSE))</f>
        <v>0</v>
      </c>
      <c r="U2668" s="341">
        <f>IF(ISBLANK($B2668),0,VLOOKUP($B2668,Listen!$A$2:$C$45,3,FALSE))</f>
        <v>0</v>
      </c>
      <c r="V2668" s="342">
        <f t="shared" si="302"/>
        <v>0</v>
      </c>
      <c r="W2668" s="342">
        <f t="shared" si="306"/>
        <v>0</v>
      </c>
      <c r="X2668" s="342">
        <f t="shared" si="306"/>
        <v>0</v>
      </c>
      <c r="Y2668" s="342">
        <f t="shared" si="306"/>
        <v>0</v>
      </c>
      <c r="Z2668" s="342">
        <f t="shared" si="306"/>
        <v>0</v>
      </c>
      <c r="AA2668" s="342">
        <f t="shared" si="306"/>
        <v>0</v>
      </c>
      <c r="AB2668" s="342">
        <f t="shared" si="306"/>
        <v>0</v>
      </c>
      <c r="AC2668" s="109">
        <f t="shared" si="305"/>
        <v>0</v>
      </c>
      <c r="AD2668" s="109">
        <f>IF(C2668=A_Stammdaten!$B$12,E_SAV!$S2668-E_SAV!$AE2668,HLOOKUP(A_Stammdaten!$B$12-1,$AF$4:$AL$4004,ROW(C2668)-3,FALSE)-$AE2668)</f>
        <v>0</v>
      </c>
      <c r="AE2668" s="109">
        <f>HLOOKUP(A_Stammdaten!$B$12,$AF$4:$AL$4004,ROW(C2668)-3,FALSE)</f>
        <v>0</v>
      </c>
      <c r="AF2668" s="109">
        <f t="shared" si="303"/>
        <v>0</v>
      </c>
      <c r="AG2668" s="109">
        <f t="shared" si="301"/>
        <v>0</v>
      </c>
      <c r="AH2668" s="109">
        <f t="shared" si="301"/>
        <v>0</v>
      </c>
      <c r="AI2668" s="109">
        <f t="shared" si="301"/>
        <v>0</v>
      </c>
      <c r="AJ2668" s="109">
        <f t="shared" si="300"/>
        <v>0</v>
      </c>
      <c r="AK2668" s="109">
        <f t="shared" si="300"/>
        <v>0</v>
      </c>
      <c r="AL2668" s="109">
        <f t="shared" si="300"/>
        <v>0</v>
      </c>
    </row>
    <row r="2669" spans="1:38" x14ac:dyDescent="0.3">
      <c r="A2669" s="421"/>
      <c r="B2669" s="421"/>
      <c r="C2669" s="422"/>
      <c r="D2669" s="423"/>
      <c r="E2669" s="421"/>
      <c r="F2669" s="421"/>
      <c r="G2669" s="421"/>
      <c r="H2669" s="421"/>
      <c r="I2669" s="421"/>
      <c r="J2669" s="421"/>
      <c r="K2669" s="421"/>
      <c r="L2669" s="421"/>
      <c r="M2669" s="423"/>
      <c r="N2669" s="340">
        <f>IF(C2669&gt;A_Stammdaten!$B$12,0,SUM(E2669,F2669,H2669,J2669:K2669)-SUM(G2669,I2669,L2669:M2669))</f>
        <v>0</v>
      </c>
      <c r="O2669" s="421"/>
      <c r="P2669" s="421"/>
      <c r="Q2669" s="421"/>
      <c r="R2669" s="421"/>
      <c r="S2669" s="108">
        <f t="shared" si="304"/>
        <v>0</v>
      </c>
      <c r="T2669" s="341">
        <f>IF(ISBLANK($B2669),0,VLOOKUP($B2669,Listen!$A$2:$C$45,2,FALSE))</f>
        <v>0</v>
      </c>
      <c r="U2669" s="341">
        <f>IF(ISBLANK($B2669),0,VLOOKUP($B2669,Listen!$A$2:$C$45,3,FALSE))</f>
        <v>0</v>
      </c>
      <c r="V2669" s="342">
        <f t="shared" si="302"/>
        <v>0</v>
      </c>
      <c r="W2669" s="342">
        <f t="shared" si="306"/>
        <v>0</v>
      </c>
      <c r="X2669" s="342">
        <f t="shared" si="306"/>
        <v>0</v>
      </c>
      <c r="Y2669" s="342">
        <f t="shared" si="306"/>
        <v>0</v>
      </c>
      <c r="Z2669" s="342">
        <f t="shared" si="306"/>
        <v>0</v>
      </c>
      <c r="AA2669" s="342">
        <f t="shared" si="306"/>
        <v>0</v>
      </c>
      <c r="AB2669" s="342">
        <f t="shared" si="306"/>
        <v>0</v>
      </c>
      <c r="AC2669" s="109">
        <f t="shared" si="305"/>
        <v>0</v>
      </c>
      <c r="AD2669" s="109">
        <f>IF(C2669=A_Stammdaten!$B$12,E_SAV!$S2669-E_SAV!$AE2669,HLOOKUP(A_Stammdaten!$B$12-1,$AF$4:$AL$4004,ROW(C2669)-3,FALSE)-$AE2669)</f>
        <v>0</v>
      </c>
      <c r="AE2669" s="109">
        <f>HLOOKUP(A_Stammdaten!$B$12,$AF$4:$AL$4004,ROW(C2669)-3,FALSE)</f>
        <v>0</v>
      </c>
      <c r="AF2669" s="109">
        <f t="shared" si="303"/>
        <v>0</v>
      </c>
      <c r="AG2669" s="109">
        <f t="shared" si="301"/>
        <v>0</v>
      </c>
      <c r="AH2669" s="109">
        <f t="shared" si="301"/>
        <v>0</v>
      </c>
      <c r="AI2669" s="109">
        <f t="shared" si="301"/>
        <v>0</v>
      </c>
      <c r="AJ2669" s="109">
        <f t="shared" si="300"/>
        <v>0</v>
      </c>
      <c r="AK2669" s="109">
        <f t="shared" si="300"/>
        <v>0</v>
      </c>
      <c r="AL2669" s="109">
        <f t="shared" si="300"/>
        <v>0</v>
      </c>
    </row>
    <row r="2670" spans="1:38" x14ac:dyDescent="0.3">
      <c r="A2670" s="421"/>
      <c r="B2670" s="421"/>
      <c r="C2670" s="422"/>
      <c r="D2670" s="423"/>
      <c r="E2670" s="421"/>
      <c r="F2670" s="421"/>
      <c r="G2670" s="421"/>
      <c r="H2670" s="421"/>
      <c r="I2670" s="421"/>
      <c r="J2670" s="421"/>
      <c r="K2670" s="421"/>
      <c r="L2670" s="421"/>
      <c r="M2670" s="423"/>
      <c r="N2670" s="340">
        <f>IF(C2670&gt;A_Stammdaten!$B$12,0,SUM(E2670,F2670,H2670,J2670:K2670)-SUM(G2670,I2670,L2670:M2670))</f>
        <v>0</v>
      </c>
      <c r="O2670" s="421"/>
      <c r="P2670" s="421"/>
      <c r="Q2670" s="421"/>
      <c r="R2670" s="421"/>
      <c r="S2670" s="108">
        <f t="shared" si="304"/>
        <v>0</v>
      </c>
      <c r="T2670" s="341">
        <f>IF(ISBLANK($B2670),0,VLOOKUP($B2670,Listen!$A$2:$C$45,2,FALSE))</f>
        <v>0</v>
      </c>
      <c r="U2670" s="341">
        <f>IF(ISBLANK($B2670),0,VLOOKUP($B2670,Listen!$A$2:$C$45,3,FALSE))</f>
        <v>0</v>
      </c>
      <c r="V2670" s="342">
        <f t="shared" si="302"/>
        <v>0</v>
      </c>
      <c r="W2670" s="342">
        <f t="shared" si="306"/>
        <v>0</v>
      </c>
      <c r="X2670" s="342">
        <f t="shared" si="306"/>
        <v>0</v>
      </c>
      <c r="Y2670" s="342">
        <f t="shared" si="306"/>
        <v>0</v>
      </c>
      <c r="Z2670" s="342">
        <f t="shared" si="306"/>
        <v>0</v>
      </c>
      <c r="AA2670" s="342">
        <f t="shared" si="306"/>
        <v>0</v>
      </c>
      <c r="AB2670" s="342">
        <f t="shared" si="306"/>
        <v>0</v>
      </c>
      <c r="AC2670" s="109">
        <f t="shared" si="305"/>
        <v>0</v>
      </c>
      <c r="AD2670" s="109">
        <f>IF(C2670=A_Stammdaten!$B$12,E_SAV!$S2670-E_SAV!$AE2670,HLOOKUP(A_Stammdaten!$B$12-1,$AF$4:$AL$4004,ROW(C2670)-3,FALSE)-$AE2670)</f>
        <v>0</v>
      </c>
      <c r="AE2670" s="109">
        <f>HLOOKUP(A_Stammdaten!$B$12,$AF$4:$AL$4004,ROW(C2670)-3,FALSE)</f>
        <v>0</v>
      </c>
      <c r="AF2670" s="109">
        <f t="shared" si="303"/>
        <v>0</v>
      </c>
      <c r="AG2670" s="109">
        <f t="shared" si="301"/>
        <v>0</v>
      </c>
      <c r="AH2670" s="109">
        <f t="shared" si="301"/>
        <v>0</v>
      </c>
      <c r="AI2670" s="109">
        <f t="shared" si="301"/>
        <v>0</v>
      </c>
      <c r="AJ2670" s="109">
        <f t="shared" si="300"/>
        <v>0</v>
      </c>
      <c r="AK2670" s="109">
        <f t="shared" si="300"/>
        <v>0</v>
      </c>
      <c r="AL2670" s="109">
        <f t="shared" si="300"/>
        <v>0</v>
      </c>
    </row>
    <row r="2671" spans="1:38" x14ac:dyDescent="0.3">
      <c r="A2671" s="421"/>
      <c r="B2671" s="421"/>
      <c r="C2671" s="422"/>
      <c r="D2671" s="423"/>
      <c r="E2671" s="421"/>
      <c r="F2671" s="421"/>
      <c r="G2671" s="421"/>
      <c r="H2671" s="421"/>
      <c r="I2671" s="421"/>
      <c r="J2671" s="421"/>
      <c r="K2671" s="421"/>
      <c r="L2671" s="421"/>
      <c r="M2671" s="423"/>
      <c r="N2671" s="340">
        <f>IF(C2671&gt;A_Stammdaten!$B$12,0,SUM(E2671,F2671,H2671,J2671:K2671)-SUM(G2671,I2671,L2671:M2671))</f>
        <v>0</v>
      </c>
      <c r="O2671" s="421"/>
      <c r="P2671" s="421"/>
      <c r="Q2671" s="421"/>
      <c r="R2671" s="421"/>
      <c r="S2671" s="108">
        <f t="shared" si="304"/>
        <v>0</v>
      </c>
      <c r="T2671" s="341">
        <f>IF(ISBLANK($B2671),0,VLOOKUP($B2671,Listen!$A$2:$C$45,2,FALSE))</f>
        <v>0</v>
      </c>
      <c r="U2671" s="341">
        <f>IF(ISBLANK($B2671),0,VLOOKUP($B2671,Listen!$A$2:$C$45,3,FALSE))</f>
        <v>0</v>
      </c>
      <c r="V2671" s="342">
        <f t="shared" si="302"/>
        <v>0</v>
      </c>
      <c r="W2671" s="342">
        <f t="shared" si="306"/>
        <v>0</v>
      </c>
      <c r="X2671" s="342">
        <f t="shared" si="306"/>
        <v>0</v>
      </c>
      <c r="Y2671" s="342">
        <f t="shared" si="306"/>
        <v>0</v>
      </c>
      <c r="Z2671" s="342">
        <f t="shared" si="306"/>
        <v>0</v>
      </c>
      <c r="AA2671" s="342">
        <f t="shared" si="306"/>
        <v>0</v>
      </c>
      <c r="AB2671" s="342">
        <f t="shared" si="306"/>
        <v>0</v>
      </c>
      <c r="AC2671" s="109">
        <f t="shared" si="305"/>
        <v>0</v>
      </c>
      <c r="AD2671" s="109">
        <f>IF(C2671=A_Stammdaten!$B$12,E_SAV!$S2671-E_SAV!$AE2671,HLOOKUP(A_Stammdaten!$B$12-1,$AF$4:$AL$4004,ROW(C2671)-3,FALSE)-$AE2671)</f>
        <v>0</v>
      </c>
      <c r="AE2671" s="109">
        <f>HLOOKUP(A_Stammdaten!$B$12,$AF$4:$AL$4004,ROW(C2671)-3,FALSE)</f>
        <v>0</v>
      </c>
      <c r="AF2671" s="109">
        <f t="shared" si="303"/>
        <v>0</v>
      </c>
      <c r="AG2671" s="109">
        <f t="shared" si="301"/>
        <v>0</v>
      </c>
      <c r="AH2671" s="109">
        <f t="shared" si="301"/>
        <v>0</v>
      </c>
      <c r="AI2671" s="109">
        <f t="shared" si="301"/>
        <v>0</v>
      </c>
      <c r="AJ2671" s="109">
        <f t="shared" si="300"/>
        <v>0</v>
      </c>
      <c r="AK2671" s="109">
        <f t="shared" si="300"/>
        <v>0</v>
      </c>
      <c r="AL2671" s="109">
        <f t="shared" si="300"/>
        <v>0</v>
      </c>
    </row>
    <row r="2672" spans="1:38" x14ac:dyDescent="0.3">
      <c r="A2672" s="421"/>
      <c r="B2672" s="421"/>
      <c r="C2672" s="422"/>
      <c r="D2672" s="423"/>
      <c r="E2672" s="421"/>
      <c r="F2672" s="421"/>
      <c r="G2672" s="421"/>
      <c r="H2672" s="421"/>
      <c r="I2672" s="421"/>
      <c r="J2672" s="421"/>
      <c r="K2672" s="421"/>
      <c r="L2672" s="421"/>
      <c r="M2672" s="423"/>
      <c r="N2672" s="340">
        <f>IF(C2672&gt;A_Stammdaten!$B$12,0,SUM(E2672,F2672,H2672,J2672:K2672)-SUM(G2672,I2672,L2672:M2672))</f>
        <v>0</v>
      </c>
      <c r="O2672" s="421"/>
      <c r="P2672" s="421"/>
      <c r="Q2672" s="421"/>
      <c r="R2672" s="421"/>
      <c r="S2672" s="108">
        <f t="shared" si="304"/>
        <v>0</v>
      </c>
      <c r="T2672" s="341">
        <f>IF(ISBLANK($B2672),0,VLOOKUP($B2672,Listen!$A$2:$C$45,2,FALSE))</f>
        <v>0</v>
      </c>
      <c r="U2672" s="341">
        <f>IF(ISBLANK($B2672),0,VLOOKUP($B2672,Listen!$A$2:$C$45,3,FALSE))</f>
        <v>0</v>
      </c>
      <c r="V2672" s="342">
        <f t="shared" si="302"/>
        <v>0</v>
      </c>
      <c r="W2672" s="342">
        <f t="shared" si="306"/>
        <v>0</v>
      </c>
      <c r="X2672" s="342">
        <f t="shared" si="306"/>
        <v>0</v>
      </c>
      <c r="Y2672" s="342">
        <f t="shared" si="306"/>
        <v>0</v>
      </c>
      <c r="Z2672" s="342">
        <f t="shared" si="306"/>
        <v>0</v>
      </c>
      <c r="AA2672" s="342">
        <f t="shared" si="306"/>
        <v>0</v>
      </c>
      <c r="AB2672" s="342">
        <f t="shared" si="306"/>
        <v>0</v>
      </c>
      <c r="AC2672" s="109">
        <f t="shared" si="305"/>
        <v>0</v>
      </c>
      <c r="AD2672" s="109">
        <f>IF(C2672=A_Stammdaten!$B$12,E_SAV!$S2672-E_SAV!$AE2672,HLOOKUP(A_Stammdaten!$B$12-1,$AF$4:$AL$4004,ROW(C2672)-3,FALSE)-$AE2672)</f>
        <v>0</v>
      </c>
      <c r="AE2672" s="109">
        <f>HLOOKUP(A_Stammdaten!$B$12,$AF$4:$AL$4004,ROW(C2672)-3,FALSE)</f>
        <v>0</v>
      </c>
      <c r="AF2672" s="109">
        <f t="shared" si="303"/>
        <v>0</v>
      </c>
      <c r="AG2672" s="109">
        <f t="shared" si="301"/>
        <v>0</v>
      </c>
      <c r="AH2672" s="109">
        <f t="shared" si="301"/>
        <v>0</v>
      </c>
      <c r="AI2672" s="109">
        <f t="shared" si="301"/>
        <v>0</v>
      </c>
      <c r="AJ2672" s="109">
        <f t="shared" si="300"/>
        <v>0</v>
      </c>
      <c r="AK2672" s="109">
        <f t="shared" si="300"/>
        <v>0</v>
      </c>
      <c r="AL2672" s="109">
        <f t="shared" si="300"/>
        <v>0</v>
      </c>
    </row>
    <row r="2673" spans="1:38" x14ac:dyDescent="0.3">
      <c r="A2673" s="421"/>
      <c r="B2673" s="421"/>
      <c r="C2673" s="422"/>
      <c r="D2673" s="423"/>
      <c r="E2673" s="421"/>
      <c r="F2673" s="421"/>
      <c r="G2673" s="421"/>
      <c r="H2673" s="421"/>
      <c r="I2673" s="421"/>
      <c r="J2673" s="421"/>
      <c r="K2673" s="421"/>
      <c r="L2673" s="421"/>
      <c r="M2673" s="423"/>
      <c r="N2673" s="340">
        <f>IF(C2673&gt;A_Stammdaten!$B$12,0,SUM(E2673,F2673,H2673,J2673:K2673)-SUM(G2673,I2673,L2673:M2673))</f>
        <v>0</v>
      </c>
      <c r="O2673" s="421"/>
      <c r="P2673" s="421"/>
      <c r="Q2673" s="421"/>
      <c r="R2673" s="421"/>
      <c r="S2673" s="108">
        <f t="shared" si="304"/>
        <v>0</v>
      </c>
      <c r="T2673" s="341">
        <f>IF(ISBLANK($B2673),0,VLOOKUP($B2673,Listen!$A$2:$C$45,2,FALSE))</f>
        <v>0</v>
      </c>
      <c r="U2673" s="341">
        <f>IF(ISBLANK($B2673),0,VLOOKUP($B2673,Listen!$A$2:$C$45,3,FALSE))</f>
        <v>0</v>
      </c>
      <c r="V2673" s="342">
        <f t="shared" si="302"/>
        <v>0</v>
      </c>
      <c r="W2673" s="342">
        <f t="shared" si="306"/>
        <v>0</v>
      </c>
      <c r="X2673" s="342">
        <f t="shared" si="306"/>
        <v>0</v>
      </c>
      <c r="Y2673" s="342">
        <f t="shared" si="306"/>
        <v>0</v>
      </c>
      <c r="Z2673" s="342">
        <f t="shared" si="306"/>
        <v>0</v>
      </c>
      <c r="AA2673" s="342">
        <f t="shared" si="306"/>
        <v>0</v>
      </c>
      <c r="AB2673" s="342">
        <f t="shared" si="306"/>
        <v>0</v>
      </c>
      <c r="AC2673" s="109">
        <f t="shared" si="305"/>
        <v>0</v>
      </c>
      <c r="AD2673" s="109">
        <f>IF(C2673=A_Stammdaten!$B$12,E_SAV!$S2673-E_SAV!$AE2673,HLOOKUP(A_Stammdaten!$B$12-1,$AF$4:$AL$4004,ROW(C2673)-3,FALSE)-$AE2673)</f>
        <v>0</v>
      </c>
      <c r="AE2673" s="109">
        <f>HLOOKUP(A_Stammdaten!$B$12,$AF$4:$AL$4004,ROW(C2673)-3,FALSE)</f>
        <v>0</v>
      </c>
      <c r="AF2673" s="109">
        <f t="shared" si="303"/>
        <v>0</v>
      </c>
      <c r="AG2673" s="109">
        <f t="shared" si="301"/>
        <v>0</v>
      </c>
      <c r="AH2673" s="109">
        <f t="shared" si="301"/>
        <v>0</v>
      </c>
      <c r="AI2673" s="109">
        <f t="shared" si="301"/>
        <v>0</v>
      </c>
      <c r="AJ2673" s="109">
        <f t="shared" si="300"/>
        <v>0</v>
      </c>
      <c r="AK2673" s="109">
        <f t="shared" si="300"/>
        <v>0</v>
      </c>
      <c r="AL2673" s="109">
        <f t="shared" si="300"/>
        <v>0</v>
      </c>
    </row>
    <row r="2674" spans="1:38" x14ac:dyDescent="0.3">
      <c r="A2674" s="421"/>
      <c r="B2674" s="421"/>
      <c r="C2674" s="422"/>
      <c r="D2674" s="423"/>
      <c r="E2674" s="421"/>
      <c r="F2674" s="421"/>
      <c r="G2674" s="421"/>
      <c r="H2674" s="421"/>
      <c r="I2674" s="421"/>
      <c r="J2674" s="421"/>
      <c r="K2674" s="421"/>
      <c r="L2674" s="421"/>
      <c r="M2674" s="423"/>
      <c r="N2674" s="340">
        <f>IF(C2674&gt;A_Stammdaten!$B$12,0,SUM(E2674,F2674,H2674,J2674:K2674)-SUM(G2674,I2674,L2674:M2674))</f>
        <v>0</v>
      </c>
      <c r="O2674" s="421"/>
      <c r="P2674" s="421"/>
      <c r="Q2674" s="421"/>
      <c r="R2674" s="421"/>
      <c r="S2674" s="108">
        <f t="shared" si="304"/>
        <v>0</v>
      </c>
      <c r="T2674" s="341">
        <f>IF(ISBLANK($B2674),0,VLOOKUP($B2674,Listen!$A$2:$C$45,2,FALSE))</f>
        <v>0</v>
      </c>
      <c r="U2674" s="341">
        <f>IF(ISBLANK($B2674),0,VLOOKUP($B2674,Listen!$A$2:$C$45,3,FALSE))</f>
        <v>0</v>
      </c>
      <c r="V2674" s="342">
        <f t="shared" si="302"/>
        <v>0</v>
      </c>
      <c r="W2674" s="342">
        <f t="shared" si="306"/>
        <v>0</v>
      </c>
      <c r="X2674" s="342">
        <f t="shared" si="306"/>
        <v>0</v>
      </c>
      <c r="Y2674" s="342">
        <f t="shared" si="306"/>
        <v>0</v>
      </c>
      <c r="Z2674" s="342">
        <f t="shared" si="306"/>
        <v>0</v>
      </c>
      <c r="AA2674" s="342">
        <f t="shared" si="306"/>
        <v>0</v>
      </c>
      <c r="AB2674" s="342">
        <f t="shared" si="306"/>
        <v>0</v>
      </c>
      <c r="AC2674" s="109">
        <f t="shared" si="305"/>
        <v>0</v>
      </c>
      <c r="AD2674" s="109">
        <f>IF(C2674=A_Stammdaten!$B$12,E_SAV!$S2674-E_SAV!$AE2674,HLOOKUP(A_Stammdaten!$B$12-1,$AF$4:$AL$4004,ROW(C2674)-3,FALSE)-$AE2674)</f>
        <v>0</v>
      </c>
      <c r="AE2674" s="109">
        <f>HLOOKUP(A_Stammdaten!$B$12,$AF$4:$AL$4004,ROW(C2674)-3,FALSE)</f>
        <v>0</v>
      </c>
      <c r="AF2674" s="109">
        <f t="shared" si="303"/>
        <v>0</v>
      </c>
      <c r="AG2674" s="109">
        <f t="shared" si="301"/>
        <v>0</v>
      </c>
      <c r="AH2674" s="109">
        <f t="shared" si="301"/>
        <v>0</v>
      </c>
      <c r="AI2674" s="109">
        <f t="shared" si="301"/>
        <v>0</v>
      </c>
      <c r="AJ2674" s="109">
        <f t="shared" si="300"/>
        <v>0</v>
      </c>
      <c r="AK2674" s="109">
        <f t="shared" si="300"/>
        <v>0</v>
      </c>
      <c r="AL2674" s="109">
        <f t="shared" si="300"/>
        <v>0</v>
      </c>
    </row>
    <row r="2675" spans="1:38" x14ac:dyDescent="0.3">
      <c r="A2675" s="421"/>
      <c r="B2675" s="421"/>
      <c r="C2675" s="422"/>
      <c r="D2675" s="423"/>
      <c r="E2675" s="421"/>
      <c r="F2675" s="421"/>
      <c r="G2675" s="421"/>
      <c r="H2675" s="421"/>
      <c r="I2675" s="421"/>
      <c r="J2675" s="421"/>
      <c r="K2675" s="421"/>
      <c r="L2675" s="421"/>
      <c r="M2675" s="423"/>
      <c r="N2675" s="340">
        <f>IF(C2675&gt;A_Stammdaten!$B$12,0,SUM(E2675,F2675,H2675,J2675:K2675)-SUM(G2675,I2675,L2675:M2675))</f>
        <v>0</v>
      </c>
      <c r="O2675" s="421"/>
      <c r="P2675" s="421"/>
      <c r="Q2675" s="421"/>
      <c r="R2675" s="421"/>
      <c r="S2675" s="108">
        <f t="shared" si="304"/>
        <v>0</v>
      </c>
      <c r="T2675" s="341">
        <f>IF(ISBLANK($B2675),0,VLOOKUP($B2675,Listen!$A$2:$C$45,2,FALSE))</f>
        <v>0</v>
      </c>
      <c r="U2675" s="341">
        <f>IF(ISBLANK($B2675),0,VLOOKUP($B2675,Listen!$A$2:$C$45,3,FALSE))</f>
        <v>0</v>
      </c>
      <c r="V2675" s="342">
        <f t="shared" si="302"/>
        <v>0</v>
      </c>
      <c r="W2675" s="342">
        <f t="shared" si="306"/>
        <v>0</v>
      </c>
      <c r="X2675" s="342">
        <f t="shared" si="306"/>
        <v>0</v>
      </c>
      <c r="Y2675" s="342">
        <f t="shared" si="306"/>
        <v>0</v>
      </c>
      <c r="Z2675" s="342">
        <f t="shared" si="306"/>
        <v>0</v>
      </c>
      <c r="AA2675" s="342">
        <f t="shared" si="306"/>
        <v>0</v>
      </c>
      <c r="AB2675" s="342">
        <f t="shared" si="306"/>
        <v>0</v>
      </c>
      <c r="AC2675" s="109">
        <f t="shared" si="305"/>
        <v>0</v>
      </c>
      <c r="AD2675" s="109">
        <f>IF(C2675=A_Stammdaten!$B$12,E_SAV!$S2675-E_SAV!$AE2675,HLOOKUP(A_Stammdaten!$B$12-1,$AF$4:$AL$4004,ROW(C2675)-3,FALSE)-$AE2675)</f>
        <v>0</v>
      </c>
      <c r="AE2675" s="109">
        <f>HLOOKUP(A_Stammdaten!$B$12,$AF$4:$AL$4004,ROW(C2675)-3,FALSE)</f>
        <v>0</v>
      </c>
      <c r="AF2675" s="109">
        <f t="shared" si="303"/>
        <v>0</v>
      </c>
      <c r="AG2675" s="109">
        <f t="shared" si="301"/>
        <v>0</v>
      </c>
      <c r="AH2675" s="109">
        <f t="shared" si="301"/>
        <v>0</v>
      </c>
      <c r="AI2675" s="109">
        <f t="shared" si="301"/>
        <v>0</v>
      </c>
      <c r="AJ2675" s="109">
        <f t="shared" si="300"/>
        <v>0</v>
      </c>
      <c r="AK2675" s="109">
        <f t="shared" si="300"/>
        <v>0</v>
      </c>
      <c r="AL2675" s="109">
        <f t="shared" si="300"/>
        <v>0</v>
      </c>
    </row>
    <row r="2676" spans="1:38" x14ac:dyDescent="0.3">
      <c r="A2676" s="421"/>
      <c r="B2676" s="421"/>
      <c r="C2676" s="422"/>
      <c r="D2676" s="423"/>
      <c r="E2676" s="421"/>
      <c r="F2676" s="421"/>
      <c r="G2676" s="421"/>
      <c r="H2676" s="421"/>
      <c r="I2676" s="421"/>
      <c r="J2676" s="421"/>
      <c r="K2676" s="421"/>
      <c r="L2676" s="421"/>
      <c r="M2676" s="423"/>
      <c r="N2676" s="340">
        <f>IF(C2676&gt;A_Stammdaten!$B$12,0,SUM(E2676,F2676,H2676,J2676:K2676)-SUM(G2676,I2676,L2676:M2676))</f>
        <v>0</v>
      </c>
      <c r="O2676" s="421"/>
      <c r="P2676" s="421"/>
      <c r="Q2676" s="421"/>
      <c r="R2676" s="421"/>
      <c r="S2676" s="108">
        <f t="shared" si="304"/>
        <v>0</v>
      </c>
      <c r="T2676" s="341">
        <f>IF(ISBLANK($B2676),0,VLOOKUP($B2676,Listen!$A$2:$C$45,2,FALSE))</f>
        <v>0</v>
      </c>
      <c r="U2676" s="341">
        <f>IF(ISBLANK($B2676),0,VLOOKUP($B2676,Listen!$A$2:$C$45,3,FALSE))</f>
        <v>0</v>
      </c>
      <c r="V2676" s="342">
        <f t="shared" si="302"/>
        <v>0</v>
      </c>
      <c r="W2676" s="342">
        <f t="shared" si="306"/>
        <v>0</v>
      </c>
      <c r="X2676" s="342">
        <f t="shared" si="306"/>
        <v>0</v>
      </c>
      <c r="Y2676" s="342">
        <f t="shared" si="306"/>
        <v>0</v>
      </c>
      <c r="Z2676" s="342">
        <f t="shared" si="306"/>
        <v>0</v>
      </c>
      <c r="AA2676" s="342">
        <f t="shared" si="306"/>
        <v>0</v>
      </c>
      <c r="AB2676" s="342">
        <f t="shared" si="306"/>
        <v>0</v>
      </c>
      <c r="AC2676" s="109">
        <f t="shared" si="305"/>
        <v>0</v>
      </c>
      <c r="AD2676" s="109">
        <f>IF(C2676=A_Stammdaten!$B$12,E_SAV!$S2676-E_SAV!$AE2676,HLOOKUP(A_Stammdaten!$B$12-1,$AF$4:$AL$4004,ROW(C2676)-3,FALSE)-$AE2676)</f>
        <v>0</v>
      </c>
      <c r="AE2676" s="109">
        <f>HLOOKUP(A_Stammdaten!$B$12,$AF$4:$AL$4004,ROW(C2676)-3,FALSE)</f>
        <v>0</v>
      </c>
      <c r="AF2676" s="109">
        <f t="shared" si="303"/>
        <v>0</v>
      </c>
      <c r="AG2676" s="109">
        <f t="shared" si="301"/>
        <v>0</v>
      </c>
      <c r="AH2676" s="109">
        <f t="shared" si="301"/>
        <v>0</v>
      </c>
      <c r="AI2676" s="109">
        <f t="shared" si="301"/>
        <v>0</v>
      </c>
      <c r="AJ2676" s="109">
        <f t="shared" si="300"/>
        <v>0</v>
      </c>
      <c r="AK2676" s="109">
        <f t="shared" si="300"/>
        <v>0</v>
      </c>
      <c r="AL2676" s="109">
        <f t="shared" si="300"/>
        <v>0</v>
      </c>
    </row>
    <row r="2677" spans="1:38" x14ac:dyDescent="0.3">
      <c r="A2677" s="421"/>
      <c r="B2677" s="421"/>
      <c r="C2677" s="422"/>
      <c r="D2677" s="423"/>
      <c r="E2677" s="421"/>
      <c r="F2677" s="421"/>
      <c r="G2677" s="421"/>
      <c r="H2677" s="421"/>
      <c r="I2677" s="421"/>
      <c r="J2677" s="421"/>
      <c r="K2677" s="421"/>
      <c r="L2677" s="421"/>
      <c r="M2677" s="423"/>
      <c r="N2677" s="340">
        <f>IF(C2677&gt;A_Stammdaten!$B$12,0,SUM(E2677,F2677,H2677,J2677:K2677)-SUM(G2677,I2677,L2677:M2677))</f>
        <v>0</v>
      </c>
      <c r="O2677" s="421"/>
      <c r="P2677" s="421"/>
      <c r="Q2677" s="421"/>
      <c r="R2677" s="421"/>
      <c r="S2677" s="108">
        <f t="shared" si="304"/>
        <v>0</v>
      </c>
      <c r="T2677" s="341">
        <f>IF(ISBLANK($B2677),0,VLOOKUP($B2677,Listen!$A$2:$C$45,2,FALSE))</f>
        <v>0</v>
      </c>
      <c r="U2677" s="341">
        <f>IF(ISBLANK($B2677),0,VLOOKUP($B2677,Listen!$A$2:$C$45,3,FALSE))</f>
        <v>0</v>
      </c>
      <c r="V2677" s="342">
        <f t="shared" si="302"/>
        <v>0</v>
      </c>
      <c r="W2677" s="342">
        <f t="shared" si="306"/>
        <v>0</v>
      </c>
      <c r="X2677" s="342">
        <f t="shared" si="306"/>
        <v>0</v>
      </c>
      <c r="Y2677" s="342">
        <f t="shared" si="306"/>
        <v>0</v>
      </c>
      <c r="Z2677" s="342">
        <f t="shared" si="306"/>
        <v>0</v>
      </c>
      <c r="AA2677" s="342">
        <f t="shared" si="306"/>
        <v>0</v>
      </c>
      <c r="AB2677" s="342">
        <f t="shared" si="306"/>
        <v>0</v>
      </c>
      <c r="AC2677" s="109">
        <f t="shared" si="305"/>
        <v>0</v>
      </c>
      <c r="AD2677" s="109">
        <f>IF(C2677=A_Stammdaten!$B$12,E_SAV!$S2677-E_SAV!$AE2677,HLOOKUP(A_Stammdaten!$B$12-1,$AF$4:$AL$4004,ROW(C2677)-3,FALSE)-$AE2677)</f>
        <v>0</v>
      </c>
      <c r="AE2677" s="109">
        <f>HLOOKUP(A_Stammdaten!$B$12,$AF$4:$AL$4004,ROW(C2677)-3,FALSE)</f>
        <v>0</v>
      </c>
      <c r="AF2677" s="109">
        <f t="shared" si="303"/>
        <v>0</v>
      </c>
      <c r="AG2677" s="109">
        <f t="shared" si="301"/>
        <v>0</v>
      </c>
      <c r="AH2677" s="109">
        <f t="shared" si="301"/>
        <v>0</v>
      </c>
      <c r="AI2677" s="109">
        <f t="shared" si="301"/>
        <v>0</v>
      </c>
      <c r="AJ2677" s="109">
        <f t="shared" si="300"/>
        <v>0</v>
      </c>
      <c r="AK2677" s="109">
        <f t="shared" si="300"/>
        <v>0</v>
      </c>
      <c r="AL2677" s="109">
        <f t="shared" si="300"/>
        <v>0</v>
      </c>
    </row>
    <row r="2678" spans="1:38" x14ac:dyDescent="0.3">
      <c r="A2678" s="421"/>
      <c r="B2678" s="421"/>
      <c r="C2678" s="422"/>
      <c r="D2678" s="423"/>
      <c r="E2678" s="421"/>
      <c r="F2678" s="421"/>
      <c r="G2678" s="421"/>
      <c r="H2678" s="421"/>
      <c r="I2678" s="421"/>
      <c r="J2678" s="421"/>
      <c r="K2678" s="421"/>
      <c r="L2678" s="421"/>
      <c r="M2678" s="423"/>
      <c r="N2678" s="340">
        <f>IF(C2678&gt;A_Stammdaten!$B$12,0,SUM(E2678,F2678,H2678,J2678:K2678)-SUM(G2678,I2678,L2678:M2678))</f>
        <v>0</v>
      </c>
      <c r="O2678" s="421"/>
      <c r="P2678" s="421"/>
      <c r="Q2678" s="421"/>
      <c r="R2678" s="421"/>
      <c r="S2678" s="108">
        <f t="shared" si="304"/>
        <v>0</v>
      </c>
      <c r="T2678" s="341">
        <f>IF(ISBLANK($B2678),0,VLOOKUP($B2678,Listen!$A$2:$C$45,2,FALSE))</f>
        <v>0</v>
      </c>
      <c r="U2678" s="341">
        <f>IF(ISBLANK($B2678),0,VLOOKUP($B2678,Listen!$A$2:$C$45,3,FALSE))</f>
        <v>0</v>
      </c>
      <c r="V2678" s="342">
        <f t="shared" si="302"/>
        <v>0</v>
      </c>
      <c r="W2678" s="342">
        <f t="shared" si="306"/>
        <v>0</v>
      </c>
      <c r="X2678" s="342">
        <f t="shared" si="306"/>
        <v>0</v>
      </c>
      <c r="Y2678" s="342">
        <f t="shared" si="306"/>
        <v>0</v>
      </c>
      <c r="Z2678" s="342">
        <f t="shared" si="306"/>
        <v>0</v>
      </c>
      <c r="AA2678" s="342">
        <f t="shared" si="306"/>
        <v>0</v>
      </c>
      <c r="AB2678" s="342">
        <f t="shared" si="306"/>
        <v>0</v>
      </c>
      <c r="AC2678" s="109">
        <f t="shared" si="305"/>
        <v>0</v>
      </c>
      <c r="AD2678" s="109">
        <f>IF(C2678=A_Stammdaten!$B$12,E_SAV!$S2678-E_SAV!$AE2678,HLOOKUP(A_Stammdaten!$B$12-1,$AF$4:$AL$4004,ROW(C2678)-3,FALSE)-$AE2678)</f>
        <v>0</v>
      </c>
      <c r="AE2678" s="109">
        <f>HLOOKUP(A_Stammdaten!$B$12,$AF$4:$AL$4004,ROW(C2678)-3,FALSE)</f>
        <v>0</v>
      </c>
      <c r="AF2678" s="109">
        <f t="shared" si="303"/>
        <v>0</v>
      </c>
      <c r="AG2678" s="109">
        <f t="shared" si="301"/>
        <v>0</v>
      </c>
      <c r="AH2678" s="109">
        <f t="shared" si="301"/>
        <v>0</v>
      </c>
      <c r="AI2678" s="109">
        <f t="shared" si="301"/>
        <v>0</v>
      </c>
      <c r="AJ2678" s="109">
        <f t="shared" si="300"/>
        <v>0</v>
      </c>
      <c r="AK2678" s="109">
        <f t="shared" si="300"/>
        <v>0</v>
      </c>
      <c r="AL2678" s="109">
        <f t="shared" si="300"/>
        <v>0</v>
      </c>
    </row>
    <row r="2679" spans="1:38" x14ac:dyDescent="0.3">
      <c r="A2679" s="421"/>
      <c r="B2679" s="421"/>
      <c r="C2679" s="422"/>
      <c r="D2679" s="423"/>
      <c r="E2679" s="421"/>
      <c r="F2679" s="421"/>
      <c r="G2679" s="421"/>
      <c r="H2679" s="421"/>
      <c r="I2679" s="421"/>
      <c r="J2679" s="421"/>
      <c r="K2679" s="421"/>
      <c r="L2679" s="421"/>
      <c r="M2679" s="423"/>
      <c r="N2679" s="340">
        <f>IF(C2679&gt;A_Stammdaten!$B$12,0,SUM(E2679,F2679,H2679,J2679:K2679)-SUM(G2679,I2679,L2679:M2679))</f>
        <v>0</v>
      </c>
      <c r="O2679" s="421"/>
      <c r="P2679" s="421"/>
      <c r="Q2679" s="421"/>
      <c r="R2679" s="421"/>
      <c r="S2679" s="108">
        <f t="shared" si="304"/>
        <v>0</v>
      </c>
      <c r="T2679" s="341">
        <f>IF(ISBLANK($B2679),0,VLOOKUP($B2679,Listen!$A$2:$C$45,2,FALSE))</f>
        <v>0</v>
      </c>
      <c r="U2679" s="341">
        <f>IF(ISBLANK($B2679),0,VLOOKUP($B2679,Listen!$A$2:$C$45,3,FALSE))</f>
        <v>0</v>
      </c>
      <c r="V2679" s="342">
        <f t="shared" si="302"/>
        <v>0</v>
      </c>
      <c r="W2679" s="342">
        <f t="shared" si="306"/>
        <v>0</v>
      </c>
      <c r="X2679" s="342">
        <f t="shared" si="306"/>
        <v>0</v>
      </c>
      <c r="Y2679" s="342">
        <f t="shared" si="306"/>
        <v>0</v>
      </c>
      <c r="Z2679" s="342">
        <f t="shared" si="306"/>
        <v>0</v>
      </c>
      <c r="AA2679" s="342">
        <f t="shared" si="306"/>
        <v>0</v>
      </c>
      <c r="AB2679" s="342">
        <f t="shared" si="306"/>
        <v>0</v>
      </c>
      <c r="AC2679" s="109">
        <f t="shared" si="305"/>
        <v>0</v>
      </c>
      <c r="AD2679" s="109">
        <f>IF(C2679=A_Stammdaten!$B$12,E_SAV!$S2679-E_SAV!$AE2679,HLOOKUP(A_Stammdaten!$B$12-1,$AF$4:$AL$4004,ROW(C2679)-3,FALSE)-$AE2679)</f>
        <v>0</v>
      </c>
      <c r="AE2679" s="109">
        <f>HLOOKUP(A_Stammdaten!$B$12,$AF$4:$AL$4004,ROW(C2679)-3,FALSE)</f>
        <v>0</v>
      </c>
      <c r="AF2679" s="109">
        <f t="shared" si="303"/>
        <v>0</v>
      </c>
      <c r="AG2679" s="109">
        <f t="shared" si="301"/>
        <v>0</v>
      </c>
      <c r="AH2679" s="109">
        <f t="shared" si="301"/>
        <v>0</v>
      </c>
      <c r="AI2679" s="109">
        <f t="shared" si="301"/>
        <v>0</v>
      </c>
      <c r="AJ2679" s="109">
        <f t="shared" si="301"/>
        <v>0</v>
      </c>
      <c r="AK2679" s="109">
        <f t="shared" si="301"/>
        <v>0</v>
      </c>
      <c r="AL2679" s="109">
        <f t="shared" si="301"/>
        <v>0</v>
      </c>
    </row>
    <row r="2680" spans="1:38" x14ac:dyDescent="0.3">
      <c r="A2680" s="421"/>
      <c r="B2680" s="421"/>
      <c r="C2680" s="422"/>
      <c r="D2680" s="423"/>
      <c r="E2680" s="421"/>
      <c r="F2680" s="421"/>
      <c r="G2680" s="421"/>
      <c r="H2680" s="421"/>
      <c r="I2680" s="421"/>
      <c r="J2680" s="421"/>
      <c r="K2680" s="421"/>
      <c r="L2680" s="421"/>
      <c r="M2680" s="423"/>
      <c r="N2680" s="340">
        <f>IF(C2680&gt;A_Stammdaten!$B$12,0,SUM(E2680,F2680,H2680,J2680:K2680)-SUM(G2680,I2680,L2680:M2680))</f>
        <v>0</v>
      </c>
      <c r="O2680" s="421"/>
      <c r="P2680" s="421"/>
      <c r="Q2680" s="421"/>
      <c r="R2680" s="421"/>
      <c r="S2680" s="108">
        <f t="shared" si="304"/>
        <v>0</v>
      </c>
      <c r="T2680" s="341">
        <f>IF(ISBLANK($B2680),0,VLOOKUP($B2680,Listen!$A$2:$C$45,2,FALSE))</f>
        <v>0</v>
      </c>
      <c r="U2680" s="341">
        <f>IF(ISBLANK($B2680),0,VLOOKUP($B2680,Listen!$A$2:$C$45,3,FALSE))</f>
        <v>0</v>
      </c>
      <c r="V2680" s="342">
        <f t="shared" si="302"/>
        <v>0</v>
      </c>
      <c r="W2680" s="342">
        <f t="shared" si="306"/>
        <v>0</v>
      </c>
      <c r="X2680" s="342">
        <f t="shared" si="306"/>
        <v>0</v>
      </c>
      <c r="Y2680" s="342">
        <f t="shared" si="306"/>
        <v>0</v>
      </c>
      <c r="Z2680" s="342">
        <f t="shared" si="306"/>
        <v>0</v>
      </c>
      <c r="AA2680" s="342">
        <f t="shared" si="306"/>
        <v>0</v>
      </c>
      <c r="AB2680" s="342">
        <f t="shared" si="306"/>
        <v>0</v>
      </c>
      <c r="AC2680" s="109">
        <f t="shared" si="305"/>
        <v>0</v>
      </c>
      <c r="AD2680" s="109">
        <f>IF(C2680=A_Stammdaten!$B$12,E_SAV!$S2680-E_SAV!$AE2680,HLOOKUP(A_Stammdaten!$B$12-1,$AF$4:$AL$4004,ROW(C2680)-3,FALSE)-$AE2680)</f>
        <v>0</v>
      </c>
      <c r="AE2680" s="109">
        <f>HLOOKUP(A_Stammdaten!$B$12,$AF$4:$AL$4004,ROW(C2680)-3,FALSE)</f>
        <v>0</v>
      </c>
      <c r="AF2680" s="109">
        <f t="shared" si="303"/>
        <v>0</v>
      </c>
      <c r="AG2680" s="109">
        <f t="shared" ref="AG2680:AL2722" si="307">IF(OR($C2680=0,$S2680=0,W2680-(AG$4-$C2680)=0),0,IF($C2680&lt;AG$4,AF2680-AF2680/(W2680-(AG$4-$C2680)),IF($C2680=AG$4,$S2680-$S2680/W2680,0)))</f>
        <v>0</v>
      </c>
      <c r="AH2680" s="109">
        <f t="shared" si="307"/>
        <v>0</v>
      </c>
      <c r="AI2680" s="109">
        <f t="shared" si="307"/>
        <v>0</v>
      </c>
      <c r="AJ2680" s="109">
        <f t="shared" si="307"/>
        <v>0</v>
      </c>
      <c r="AK2680" s="109">
        <f t="shared" si="307"/>
        <v>0</v>
      </c>
      <c r="AL2680" s="109">
        <f t="shared" si="307"/>
        <v>0</v>
      </c>
    </row>
    <row r="2681" spans="1:38" x14ac:dyDescent="0.3">
      <c r="A2681" s="421"/>
      <c r="B2681" s="421"/>
      <c r="C2681" s="422"/>
      <c r="D2681" s="423"/>
      <c r="E2681" s="421"/>
      <c r="F2681" s="421"/>
      <c r="G2681" s="421"/>
      <c r="H2681" s="421"/>
      <c r="I2681" s="421"/>
      <c r="J2681" s="421"/>
      <c r="K2681" s="421"/>
      <c r="L2681" s="421"/>
      <c r="M2681" s="423"/>
      <c r="N2681" s="340">
        <f>IF(C2681&gt;A_Stammdaten!$B$12,0,SUM(E2681,F2681,H2681,J2681:K2681)-SUM(G2681,I2681,L2681:M2681))</f>
        <v>0</v>
      </c>
      <c r="O2681" s="421"/>
      <c r="P2681" s="421"/>
      <c r="Q2681" s="421"/>
      <c r="R2681" s="421"/>
      <c r="S2681" s="108">
        <f t="shared" si="304"/>
        <v>0</v>
      </c>
      <c r="T2681" s="341">
        <f>IF(ISBLANK($B2681),0,VLOOKUP($B2681,Listen!$A$2:$C$45,2,FALSE))</f>
        <v>0</v>
      </c>
      <c r="U2681" s="341">
        <f>IF(ISBLANK($B2681),0,VLOOKUP($B2681,Listen!$A$2:$C$45,3,FALSE))</f>
        <v>0</v>
      </c>
      <c r="V2681" s="342">
        <f t="shared" si="302"/>
        <v>0</v>
      </c>
      <c r="W2681" s="342">
        <f t="shared" si="306"/>
        <v>0</v>
      </c>
      <c r="X2681" s="342">
        <f t="shared" si="306"/>
        <v>0</v>
      </c>
      <c r="Y2681" s="342">
        <f t="shared" si="306"/>
        <v>0</v>
      </c>
      <c r="Z2681" s="342">
        <f t="shared" si="306"/>
        <v>0</v>
      </c>
      <c r="AA2681" s="342">
        <f t="shared" si="306"/>
        <v>0</v>
      </c>
      <c r="AB2681" s="342">
        <f t="shared" si="306"/>
        <v>0</v>
      </c>
      <c r="AC2681" s="109">
        <f t="shared" si="305"/>
        <v>0</v>
      </c>
      <c r="AD2681" s="109">
        <f>IF(C2681=A_Stammdaten!$B$12,E_SAV!$S2681-E_SAV!$AE2681,HLOOKUP(A_Stammdaten!$B$12-1,$AF$4:$AL$4004,ROW(C2681)-3,FALSE)-$AE2681)</f>
        <v>0</v>
      </c>
      <c r="AE2681" s="109">
        <f>HLOOKUP(A_Stammdaten!$B$12,$AF$4:$AL$4004,ROW(C2681)-3,FALSE)</f>
        <v>0</v>
      </c>
      <c r="AF2681" s="109">
        <f t="shared" si="303"/>
        <v>0</v>
      </c>
      <c r="AG2681" s="109">
        <f t="shared" si="307"/>
        <v>0</v>
      </c>
      <c r="AH2681" s="109">
        <f t="shared" si="307"/>
        <v>0</v>
      </c>
      <c r="AI2681" s="109">
        <f t="shared" si="307"/>
        <v>0</v>
      </c>
      <c r="AJ2681" s="109">
        <f t="shared" si="307"/>
        <v>0</v>
      </c>
      <c r="AK2681" s="109">
        <f t="shared" si="307"/>
        <v>0</v>
      </c>
      <c r="AL2681" s="109">
        <f t="shared" si="307"/>
        <v>0</v>
      </c>
    </row>
    <row r="2682" spans="1:38" x14ac:dyDescent="0.3">
      <c r="A2682" s="421"/>
      <c r="B2682" s="421"/>
      <c r="C2682" s="422"/>
      <c r="D2682" s="423"/>
      <c r="E2682" s="421"/>
      <c r="F2682" s="421"/>
      <c r="G2682" s="421"/>
      <c r="H2682" s="421"/>
      <c r="I2682" s="421"/>
      <c r="J2682" s="421"/>
      <c r="K2682" s="421"/>
      <c r="L2682" s="421"/>
      <c r="M2682" s="423"/>
      <c r="N2682" s="340">
        <f>IF(C2682&gt;A_Stammdaten!$B$12,0,SUM(E2682,F2682,H2682,J2682:K2682)-SUM(G2682,I2682,L2682:M2682))</f>
        <v>0</v>
      </c>
      <c r="O2682" s="421"/>
      <c r="P2682" s="421"/>
      <c r="Q2682" s="421"/>
      <c r="R2682" s="421"/>
      <c r="S2682" s="108">
        <f t="shared" si="304"/>
        <v>0</v>
      </c>
      <c r="T2682" s="341">
        <f>IF(ISBLANK($B2682),0,VLOOKUP($B2682,Listen!$A$2:$C$45,2,FALSE))</f>
        <v>0</v>
      </c>
      <c r="U2682" s="341">
        <f>IF(ISBLANK($B2682),0,VLOOKUP($B2682,Listen!$A$2:$C$45,3,FALSE))</f>
        <v>0</v>
      </c>
      <c r="V2682" s="342">
        <f t="shared" si="302"/>
        <v>0</v>
      </c>
      <c r="W2682" s="342">
        <f t="shared" si="306"/>
        <v>0</v>
      </c>
      <c r="X2682" s="342">
        <f t="shared" si="306"/>
        <v>0</v>
      </c>
      <c r="Y2682" s="342">
        <f t="shared" si="306"/>
        <v>0</v>
      </c>
      <c r="Z2682" s="342">
        <f t="shared" si="306"/>
        <v>0</v>
      </c>
      <c r="AA2682" s="342">
        <f t="shared" si="306"/>
        <v>0</v>
      </c>
      <c r="AB2682" s="342">
        <f t="shared" si="306"/>
        <v>0</v>
      </c>
      <c r="AC2682" s="109">
        <f t="shared" si="305"/>
        <v>0</v>
      </c>
      <c r="AD2682" s="109">
        <f>IF(C2682=A_Stammdaten!$B$12,E_SAV!$S2682-E_SAV!$AE2682,HLOOKUP(A_Stammdaten!$B$12-1,$AF$4:$AL$4004,ROW(C2682)-3,FALSE)-$AE2682)</f>
        <v>0</v>
      </c>
      <c r="AE2682" s="109">
        <f>HLOOKUP(A_Stammdaten!$B$12,$AF$4:$AL$4004,ROW(C2682)-3,FALSE)</f>
        <v>0</v>
      </c>
      <c r="AF2682" s="109">
        <f t="shared" si="303"/>
        <v>0</v>
      </c>
      <c r="AG2682" s="109">
        <f t="shared" si="307"/>
        <v>0</v>
      </c>
      <c r="AH2682" s="109">
        <f t="shared" si="307"/>
        <v>0</v>
      </c>
      <c r="AI2682" s="109">
        <f t="shared" si="307"/>
        <v>0</v>
      </c>
      <c r="AJ2682" s="109">
        <f t="shared" si="307"/>
        <v>0</v>
      </c>
      <c r="AK2682" s="109">
        <f t="shared" si="307"/>
        <v>0</v>
      </c>
      <c r="AL2682" s="109">
        <f t="shared" si="307"/>
        <v>0</v>
      </c>
    </row>
    <row r="2683" spans="1:38" x14ac:dyDescent="0.3">
      <c r="A2683" s="421"/>
      <c r="B2683" s="421"/>
      <c r="C2683" s="422"/>
      <c r="D2683" s="423"/>
      <c r="E2683" s="421"/>
      <c r="F2683" s="421"/>
      <c r="G2683" s="421"/>
      <c r="H2683" s="421"/>
      <c r="I2683" s="421"/>
      <c r="J2683" s="421"/>
      <c r="K2683" s="421"/>
      <c r="L2683" s="421"/>
      <c r="M2683" s="423"/>
      <c r="N2683" s="340">
        <f>IF(C2683&gt;A_Stammdaten!$B$12,0,SUM(E2683,F2683,H2683,J2683:K2683)-SUM(G2683,I2683,L2683:M2683))</f>
        <v>0</v>
      </c>
      <c r="O2683" s="421"/>
      <c r="P2683" s="421"/>
      <c r="Q2683" s="421"/>
      <c r="R2683" s="421"/>
      <c r="S2683" s="108">
        <f t="shared" si="304"/>
        <v>0</v>
      </c>
      <c r="T2683" s="341">
        <f>IF(ISBLANK($B2683),0,VLOOKUP($B2683,Listen!$A$2:$C$45,2,FALSE))</f>
        <v>0</v>
      </c>
      <c r="U2683" s="341">
        <f>IF(ISBLANK($B2683),0,VLOOKUP($B2683,Listen!$A$2:$C$45,3,FALSE))</f>
        <v>0</v>
      </c>
      <c r="V2683" s="342">
        <f t="shared" si="302"/>
        <v>0</v>
      </c>
      <c r="W2683" s="342">
        <f t="shared" si="306"/>
        <v>0</v>
      </c>
      <c r="X2683" s="342">
        <f t="shared" si="306"/>
        <v>0</v>
      </c>
      <c r="Y2683" s="342">
        <f t="shared" si="306"/>
        <v>0</v>
      </c>
      <c r="Z2683" s="342">
        <f t="shared" si="306"/>
        <v>0</v>
      </c>
      <c r="AA2683" s="342">
        <f t="shared" si="306"/>
        <v>0</v>
      </c>
      <c r="AB2683" s="342">
        <f t="shared" si="306"/>
        <v>0</v>
      </c>
      <c r="AC2683" s="109">
        <f t="shared" si="305"/>
        <v>0</v>
      </c>
      <c r="AD2683" s="109">
        <f>IF(C2683=A_Stammdaten!$B$12,E_SAV!$S2683-E_SAV!$AE2683,HLOOKUP(A_Stammdaten!$B$12-1,$AF$4:$AL$4004,ROW(C2683)-3,FALSE)-$AE2683)</f>
        <v>0</v>
      </c>
      <c r="AE2683" s="109">
        <f>HLOOKUP(A_Stammdaten!$B$12,$AF$4:$AL$4004,ROW(C2683)-3,FALSE)</f>
        <v>0</v>
      </c>
      <c r="AF2683" s="109">
        <f t="shared" si="303"/>
        <v>0</v>
      </c>
      <c r="AG2683" s="109">
        <f t="shared" si="307"/>
        <v>0</v>
      </c>
      <c r="AH2683" s="109">
        <f t="shared" si="307"/>
        <v>0</v>
      </c>
      <c r="AI2683" s="109">
        <f t="shared" si="307"/>
        <v>0</v>
      </c>
      <c r="AJ2683" s="109">
        <f t="shared" si="307"/>
        <v>0</v>
      </c>
      <c r="AK2683" s="109">
        <f t="shared" si="307"/>
        <v>0</v>
      </c>
      <c r="AL2683" s="109">
        <f t="shared" si="307"/>
        <v>0</v>
      </c>
    </row>
    <row r="2684" spans="1:38" x14ac:dyDescent="0.3">
      <c r="A2684" s="421"/>
      <c r="B2684" s="421"/>
      <c r="C2684" s="422"/>
      <c r="D2684" s="423"/>
      <c r="E2684" s="421"/>
      <c r="F2684" s="421"/>
      <c r="G2684" s="421"/>
      <c r="H2684" s="421"/>
      <c r="I2684" s="421"/>
      <c r="J2684" s="421"/>
      <c r="K2684" s="421"/>
      <c r="L2684" s="421"/>
      <c r="M2684" s="423"/>
      <c r="N2684" s="340">
        <f>IF(C2684&gt;A_Stammdaten!$B$12,0,SUM(E2684,F2684,H2684,J2684:K2684)-SUM(G2684,I2684,L2684:M2684))</f>
        <v>0</v>
      </c>
      <c r="O2684" s="421"/>
      <c r="P2684" s="421"/>
      <c r="Q2684" s="421"/>
      <c r="R2684" s="421"/>
      <c r="S2684" s="108">
        <f t="shared" si="304"/>
        <v>0</v>
      </c>
      <c r="T2684" s="341">
        <f>IF(ISBLANK($B2684),0,VLOOKUP($B2684,Listen!$A$2:$C$45,2,FALSE))</f>
        <v>0</v>
      </c>
      <c r="U2684" s="341">
        <f>IF(ISBLANK($B2684),0,VLOOKUP($B2684,Listen!$A$2:$C$45,3,FALSE))</f>
        <v>0</v>
      </c>
      <c r="V2684" s="342">
        <f t="shared" si="302"/>
        <v>0</v>
      </c>
      <c r="W2684" s="342">
        <f t="shared" si="306"/>
        <v>0</v>
      </c>
      <c r="X2684" s="342">
        <f t="shared" si="306"/>
        <v>0</v>
      </c>
      <c r="Y2684" s="342">
        <f t="shared" si="306"/>
        <v>0</v>
      </c>
      <c r="Z2684" s="342">
        <f t="shared" si="306"/>
        <v>0</v>
      </c>
      <c r="AA2684" s="342">
        <f t="shared" si="306"/>
        <v>0</v>
      </c>
      <c r="AB2684" s="342">
        <f t="shared" si="306"/>
        <v>0</v>
      </c>
      <c r="AC2684" s="109">
        <f t="shared" si="305"/>
        <v>0</v>
      </c>
      <c r="AD2684" s="109">
        <f>IF(C2684=A_Stammdaten!$B$12,E_SAV!$S2684-E_SAV!$AE2684,HLOOKUP(A_Stammdaten!$B$12-1,$AF$4:$AL$4004,ROW(C2684)-3,FALSE)-$AE2684)</f>
        <v>0</v>
      </c>
      <c r="AE2684" s="109">
        <f>HLOOKUP(A_Stammdaten!$B$12,$AF$4:$AL$4004,ROW(C2684)-3,FALSE)</f>
        <v>0</v>
      </c>
      <c r="AF2684" s="109">
        <f t="shared" si="303"/>
        <v>0</v>
      </c>
      <c r="AG2684" s="109">
        <f t="shared" si="307"/>
        <v>0</v>
      </c>
      <c r="AH2684" s="109">
        <f t="shared" si="307"/>
        <v>0</v>
      </c>
      <c r="AI2684" s="109">
        <f t="shared" si="307"/>
        <v>0</v>
      </c>
      <c r="AJ2684" s="109">
        <f t="shared" si="307"/>
        <v>0</v>
      </c>
      <c r="AK2684" s="109">
        <f t="shared" si="307"/>
        <v>0</v>
      </c>
      <c r="AL2684" s="109">
        <f t="shared" si="307"/>
        <v>0</v>
      </c>
    </row>
    <row r="2685" spans="1:38" x14ac:dyDescent="0.3">
      <c r="A2685" s="421"/>
      <c r="B2685" s="421"/>
      <c r="C2685" s="422"/>
      <c r="D2685" s="423"/>
      <c r="E2685" s="421"/>
      <c r="F2685" s="421"/>
      <c r="G2685" s="421"/>
      <c r="H2685" s="421"/>
      <c r="I2685" s="421"/>
      <c r="J2685" s="421"/>
      <c r="K2685" s="421"/>
      <c r="L2685" s="421"/>
      <c r="M2685" s="423"/>
      <c r="N2685" s="340">
        <f>IF(C2685&gt;A_Stammdaten!$B$12,0,SUM(E2685,F2685,H2685,J2685:K2685)-SUM(G2685,I2685,L2685:M2685))</f>
        <v>0</v>
      </c>
      <c r="O2685" s="421"/>
      <c r="P2685" s="421"/>
      <c r="Q2685" s="421"/>
      <c r="R2685" s="421"/>
      <c r="S2685" s="108">
        <f t="shared" si="304"/>
        <v>0</v>
      </c>
      <c r="T2685" s="341">
        <f>IF(ISBLANK($B2685),0,VLOOKUP($B2685,Listen!$A$2:$C$45,2,FALSE))</f>
        <v>0</v>
      </c>
      <c r="U2685" s="341">
        <f>IF(ISBLANK($B2685),0,VLOOKUP($B2685,Listen!$A$2:$C$45,3,FALSE))</f>
        <v>0</v>
      </c>
      <c r="V2685" s="342">
        <f t="shared" si="302"/>
        <v>0</v>
      </c>
      <c r="W2685" s="342">
        <f t="shared" si="306"/>
        <v>0</v>
      </c>
      <c r="X2685" s="342">
        <f t="shared" si="306"/>
        <v>0</v>
      </c>
      <c r="Y2685" s="342">
        <f t="shared" si="306"/>
        <v>0</v>
      </c>
      <c r="Z2685" s="342">
        <f t="shared" si="306"/>
        <v>0</v>
      </c>
      <c r="AA2685" s="342">
        <f t="shared" si="306"/>
        <v>0</v>
      </c>
      <c r="AB2685" s="342">
        <f t="shared" si="306"/>
        <v>0</v>
      </c>
      <c r="AC2685" s="109">
        <f t="shared" si="305"/>
        <v>0</v>
      </c>
      <c r="AD2685" s="109">
        <f>IF(C2685=A_Stammdaten!$B$12,E_SAV!$S2685-E_SAV!$AE2685,HLOOKUP(A_Stammdaten!$B$12-1,$AF$4:$AL$4004,ROW(C2685)-3,FALSE)-$AE2685)</f>
        <v>0</v>
      </c>
      <c r="AE2685" s="109">
        <f>HLOOKUP(A_Stammdaten!$B$12,$AF$4:$AL$4004,ROW(C2685)-3,FALSE)</f>
        <v>0</v>
      </c>
      <c r="AF2685" s="109">
        <f t="shared" si="303"/>
        <v>0</v>
      </c>
      <c r="AG2685" s="109">
        <f t="shared" si="307"/>
        <v>0</v>
      </c>
      <c r="AH2685" s="109">
        <f t="shared" si="307"/>
        <v>0</v>
      </c>
      <c r="AI2685" s="109">
        <f t="shared" si="307"/>
        <v>0</v>
      </c>
      <c r="AJ2685" s="109">
        <f t="shared" si="307"/>
        <v>0</v>
      </c>
      <c r="AK2685" s="109">
        <f t="shared" si="307"/>
        <v>0</v>
      </c>
      <c r="AL2685" s="109">
        <f t="shared" si="307"/>
        <v>0</v>
      </c>
    </row>
    <row r="2686" spans="1:38" x14ac:dyDescent="0.3">
      <c r="A2686" s="421"/>
      <c r="B2686" s="421"/>
      <c r="C2686" s="422"/>
      <c r="D2686" s="423"/>
      <c r="E2686" s="421"/>
      <c r="F2686" s="421"/>
      <c r="G2686" s="421"/>
      <c r="H2686" s="421"/>
      <c r="I2686" s="421"/>
      <c r="J2686" s="421"/>
      <c r="K2686" s="421"/>
      <c r="L2686" s="421"/>
      <c r="M2686" s="423"/>
      <c r="N2686" s="340">
        <f>IF(C2686&gt;A_Stammdaten!$B$12,0,SUM(E2686,F2686,H2686,J2686:K2686)-SUM(G2686,I2686,L2686:M2686))</f>
        <v>0</v>
      </c>
      <c r="O2686" s="421"/>
      <c r="P2686" s="421"/>
      <c r="Q2686" s="421"/>
      <c r="R2686" s="421"/>
      <c r="S2686" s="108">
        <f t="shared" si="304"/>
        <v>0</v>
      </c>
      <c r="T2686" s="341">
        <f>IF(ISBLANK($B2686),0,VLOOKUP($B2686,Listen!$A$2:$C$45,2,FALSE))</f>
        <v>0</v>
      </c>
      <c r="U2686" s="341">
        <f>IF(ISBLANK($B2686),0,VLOOKUP($B2686,Listen!$A$2:$C$45,3,FALSE))</f>
        <v>0</v>
      </c>
      <c r="V2686" s="342">
        <f t="shared" si="302"/>
        <v>0</v>
      </c>
      <c r="W2686" s="342">
        <f t="shared" si="306"/>
        <v>0</v>
      </c>
      <c r="X2686" s="342">
        <f t="shared" si="306"/>
        <v>0</v>
      </c>
      <c r="Y2686" s="342">
        <f t="shared" si="306"/>
        <v>0</v>
      </c>
      <c r="Z2686" s="342">
        <f t="shared" si="306"/>
        <v>0</v>
      </c>
      <c r="AA2686" s="342">
        <f t="shared" si="306"/>
        <v>0</v>
      </c>
      <c r="AB2686" s="342">
        <f t="shared" ref="W2686:AB2729" si="308">$T2686</f>
        <v>0</v>
      </c>
      <c r="AC2686" s="109">
        <f t="shared" si="305"/>
        <v>0</v>
      </c>
      <c r="AD2686" s="109">
        <f>IF(C2686=A_Stammdaten!$B$12,E_SAV!$S2686-E_SAV!$AE2686,HLOOKUP(A_Stammdaten!$B$12-1,$AF$4:$AL$4004,ROW(C2686)-3,FALSE)-$AE2686)</f>
        <v>0</v>
      </c>
      <c r="AE2686" s="109">
        <f>HLOOKUP(A_Stammdaten!$B$12,$AF$4:$AL$4004,ROW(C2686)-3,FALSE)</f>
        <v>0</v>
      </c>
      <c r="AF2686" s="109">
        <f t="shared" si="303"/>
        <v>0</v>
      </c>
      <c r="AG2686" s="109">
        <f t="shared" si="307"/>
        <v>0</v>
      </c>
      <c r="AH2686" s="109">
        <f t="shared" si="307"/>
        <v>0</v>
      </c>
      <c r="AI2686" s="109">
        <f t="shared" si="307"/>
        <v>0</v>
      </c>
      <c r="AJ2686" s="109">
        <f t="shared" si="307"/>
        <v>0</v>
      </c>
      <c r="AK2686" s="109">
        <f t="shared" si="307"/>
        <v>0</v>
      </c>
      <c r="AL2686" s="109">
        <f t="shared" si="307"/>
        <v>0</v>
      </c>
    </row>
    <row r="2687" spans="1:38" x14ac:dyDescent="0.3">
      <c r="A2687" s="421"/>
      <c r="B2687" s="421"/>
      <c r="C2687" s="422"/>
      <c r="D2687" s="423"/>
      <c r="E2687" s="421"/>
      <c r="F2687" s="421"/>
      <c r="G2687" s="421"/>
      <c r="H2687" s="421"/>
      <c r="I2687" s="421"/>
      <c r="J2687" s="421"/>
      <c r="K2687" s="421"/>
      <c r="L2687" s="421"/>
      <c r="M2687" s="423"/>
      <c r="N2687" s="340">
        <f>IF(C2687&gt;A_Stammdaten!$B$12,0,SUM(E2687,F2687,H2687,J2687:K2687)-SUM(G2687,I2687,L2687:M2687))</f>
        <v>0</v>
      </c>
      <c r="O2687" s="421"/>
      <c r="P2687" s="421"/>
      <c r="Q2687" s="421"/>
      <c r="R2687" s="421"/>
      <c r="S2687" s="108">
        <f t="shared" si="304"/>
        <v>0</v>
      </c>
      <c r="T2687" s="341">
        <f>IF(ISBLANK($B2687),0,VLOOKUP($B2687,Listen!$A$2:$C$45,2,FALSE))</f>
        <v>0</v>
      </c>
      <c r="U2687" s="341">
        <f>IF(ISBLANK($B2687),0,VLOOKUP($B2687,Listen!$A$2:$C$45,3,FALSE))</f>
        <v>0</v>
      </c>
      <c r="V2687" s="342">
        <f t="shared" si="302"/>
        <v>0</v>
      </c>
      <c r="W2687" s="342">
        <f t="shared" si="308"/>
        <v>0</v>
      </c>
      <c r="X2687" s="342">
        <f t="shared" si="308"/>
        <v>0</v>
      </c>
      <c r="Y2687" s="342">
        <f t="shared" si="308"/>
        <v>0</v>
      </c>
      <c r="Z2687" s="342">
        <f t="shared" si="308"/>
        <v>0</v>
      </c>
      <c r="AA2687" s="342">
        <f t="shared" si="308"/>
        <v>0</v>
      </c>
      <c r="AB2687" s="342">
        <f t="shared" si="308"/>
        <v>0</v>
      </c>
      <c r="AC2687" s="109">
        <f t="shared" si="305"/>
        <v>0</v>
      </c>
      <c r="AD2687" s="109">
        <f>IF(C2687=A_Stammdaten!$B$12,E_SAV!$S2687-E_SAV!$AE2687,HLOOKUP(A_Stammdaten!$B$12-1,$AF$4:$AL$4004,ROW(C2687)-3,FALSE)-$AE2687)</f>
        <v>0</v>
      </c>
      <c r="AE2687" s="109">
        <f>HLOOKUP(A_Stammdaten!$B$12,$AF$4:$AL$4004,ROW(C2687)-3,FALSE)</f>
        <v>0</v>
      </c>
      <c r="AF2687" s="109">
        <f t="shared" si="303"/>
        <v>0</v>
      </c>
      <c r="AG2687" s="109">
        <f t="shared" si="307"/>
        <v>0</v>
      </c>
      <c r="AH2687" s="109">
        <f t="shared" si="307"/>
        <v>0</v>
      </c>
      <c r="AI2687" s="109">
        <f t="shared" si="307"/>
        <v>0</v>
      </c>
      <c r="AJ2687" s="109">
        <f t="shared" si="307"/>
        <v>0</v>
      </c>
      <c r="AK2687" s="109">
        <f t="shared" si="307"/>
        <v>0</v>
      </c>
      <c r="AL2687" s="109">
        <f t="shared" si="307"/>
        <v>0</v>
      </c>
    </row>
    <row r="2688" spans="1:38" x14ac:dyDescent="0.3">
      <c r="A2688" s="421"/>
      <c r="B2688" s="421"/>
      <c r="C2688" s="422"/>
      <c r="D2688" s="423"/>
      <c r="E2688" s="421"/>
      <c r="F2688" s="421"/>
      <c r="G2688" s="421"/>
      <c r="H2688" s="421"/>
      <c r="I2688" s="421"/>
      <c r="J2688" s="421"/>
      <c r="K2688" s="421"/>
      <c r="L2688" s="421"/>
      <c r="M2688" s="423"/>
      <c r="N2688" s="340">
        <f>IF(C2688&gt;A_Stammdaten!$B$12,0,SUM(E2688,F2688,H2688,J2688:K2688)-SUM(G2688,I2688,L2688:M2688))</f>
        <v>0</v>
      </c>
      <c r="O2688" s="421"/>
      <c r="P2688" s="421"/>
      <c r="Q2688" s="421"/>
      <c r="R2688" s="421"/>
      <c r="S2688" s="108">
        <f t="shared" si="304"/>
        <v>0</v>
      </c>
      <c r="T2688" s="341">
        <f>IF(ISBLANK($B2688),0,VLOOKUP($B2688,Listen!$A$2:$C$45,2,FALSE))</f>
        <v>0</v>
      </c>
      <c r="U2688" s="341">
        <f>IF(ISBLANK($B2688),0,VLOOKUP($B2688,Listen!$A$2:$C$45,3,FALSE))</f>
        <v>0</v>
      </c>
      <c r="V2688" s="342">
        <f t="shared" si="302"/>
        <v>0</v>
      </c>
      <c r="W2688" s="342">
        <f t="shared" si="308"/>
        <v>0</v>
      </c>
      <c r="X2688" s="342">
        <f t="shared" si="308"/>
        <v>0</v>
      </c>
      <c r="Y2688" s="342">
        <f t="shared" si="308"/>
        <v>0</v>
      </c>
      <c r="Z2688" s="342">
        <f t="shared" si="308"/>
        <v>0</v>
      </c>
      <c r="AA2688" s="342">
        <f t="shared" si="308"/>
        <v>0</v>
      </c>
      <c r="AB2688" s="342">
        <f t="shared" si="308"/>
        <v>0</v>
      </c>
      <c r="AC2688" s="109">
        <f t="shared" si="305"/>
        <v>0</v>
      </c>
      <c r="AD2688" s="109">
        <f>IF(C2688=A_Stammdaten!$B$12,E_SAV!$S2688-E_SAV!$AE2688,HLOOKUP(A_Stammdaten!$B$12-1,$AF$4:$AL$4004,ROW(C2688)-3,FALSE)-$AE2688)</f>
        <v>0</v>
      </c>
      <c r="AE2688" s="109">
        <f>HLOOKUP(A_Stammdaten!$B$12,$AF$4:$AL$4004,ROW(C2688)-3,FALSE)</f>
        <v>0</v>
      </c>
      <c r="AF2688" s="109">
        <f t="shared" si="303"/>
        <v>0</v>
      </c>
      <c r="AG2688" s="109">
        <f t="shared" si="307"/>
        <v>0</v>
      </c>
      <c r="AH2688" s="109">
        <f t="shared" si="307"/>
        <v>0</v>
      </c>
      <c r="AI2688" s="109">
        <f t="shared" si="307"/>
        <v>0</v>
      </c>
      <c r="AJ2688" s="109">
        <f t="shared" si="307"/>
        <v>0</v>
      </c>
      <c r="AK2688" s="109">
        <f t="shared" si="307"/>
        <v>0</v>
      </c>
      <c r="AL2688" s="109">
        <f t="shared" si="307"/>
        <v>0</v>
      </c>
    </row>
    <row r="2689" spans="1:38" x14ac:dyDescent="0.3">
      <c r="A2689" s="421"/>
      <c r="B2689" s="421"/>
      <c r="C2689" s="422"/>
      <c r="D2689" s="423"/>
      <c r="E2689" s="421"/>
      <c r="F2689" s="421"/>
      <c r="G2689" s="421"/>
      <c r="H2689" s="421"/>
      <c r="I2689" s="421"/>
      <c r="J2689" s="421"/>
      <c r="K2689" s="421"/>
      <c r="L2689" s="421"/>
      <c r="M2689" s="423"/>
      <c r="N2689" s="340">
        <f>IF(C2689&gt;A_Stammdaten!$B$12,0,SUM(E2689,F2689,H2689,J2689:K2689)-SUM(G2689,I2689,L2689:M2689))</f>
        <v>0</v>
      </c>
      <c r="O2689" s="421"/>
      <c r="P2689" s="421"/>
      <c r="Q2689" s="421"/>
      <c r="R2689" s="421"/>
      <c r="S2689" s="108">
        <f t="shared" si="304"/>
        <v>0</v>
      </c>
      <c r="T2689" s="341">
        <f>IF(ISBLANK($B2689),0,VLOOKUP($B2689,Listen!$A$2:$C$45,2,FALSE))</f>
        <v>0</v>
      </c>
      <c r="U2689" s="341">
        <f>IF(ISBLANK($B2689),0,VLOOKUP($B2689,Listen!$A$2:$C$45,3,FALSE))</f>
        <v>0</v>
      </c>
      <c r="V2689" s="342">
        <f t="shared" si="302"/>
        <v>0</v>
      </c>
      <c r="W2689" s="342">
        <f t="shared" si="308"/>
        <v>0</v>
      </c>
      <c r="X2689" s="342">
        <f t="shared" si="308"/>
        <v>0</v>
      </c>
      <c r="Y2689" s="342">
        <f t="shared" si="308"/>
        <v>0</v>
      </c>
      <c r="Z2689" s="342">
        <f t="shared" si="308"/>
        <v>0</v>
      </c>
      <c r="AA2689" s="342">
        <f t="shared" si="308"/>
        <v>0</v>
      </c>
      <c r="AB2689" s="342">
        <f t="shared" si="308"/>
        <v>0</v>
      </c>
      <c r="AC2689" s="109">
        <f t="shared" si="305"/>
        <v>0</v>
      </c>
      <c r="AD2689" s="109">
        <f>IF(C2689=A_Stammdaten!$B$12,E_SAV!$S2689-E_SAV!$AE2689,HLOOKUP(A_Stammdaten!$B$12-1,$AF$4:$AL$4004,ROW(C2689)-3,FALSE)-$AE2689)</f>
        <v>0</v>
      </c>
      <c r="AE2689" s="109">
        <f>HLOOKUP(A_Stammdaten!$B$12,$AF$4:$AL$4004,ROW(C2689)-3,FALSE)</f>
        <v>0</v>
      </c>
      <c r="AF2689" s="109">
        <f t="shared" si="303"/>
        <v>0</v>
      </c>
      <c r="AG2689" s="109">
        <f t="shared" si="307"/>
        <v>0</v>
      </c>
      <c r="AH2689" s="109">
        <f t="shared" si="307"/>
        <v>0</v>
      </c>
      <c r="AI2689" s="109">
        <f t="shared" si="307"/>
        <v>0</v>
      </c>
      <c r="AJ2689" s="109">
        <f t="shared" si="307"/>
        <v>0</v>
      </c>
      <c r="AK2689" s="109">
        <f t="shared" si="307"/>
        <v>0</v>
      </c>
      <c r="AL2689" s="109">
        <f t="shared" si="307"/>
        <v>0</v>
      </c>
    </row>
    <row r="2690" spans="1:38" x14ac:dyDescent="0.3">
      <c r="A2690" s="421"/>
      <c r="B2690" s="421"/>
      <c r="C2690" s="422"/>
      <c r="D2690" s="423"/>
      <c r="E2690" s="421"/>
      <c r="F2690" s="421"/>
      <c r="G2690" s="421"/>
      <c r="H2690" s="421"/>
      <c r="I2690" s="421"/>
      <c r="J2690" s="421"/>
      <c r="K2690" s="421"/>
      <c r="L2690" s="421"/>
      <c r="M2690" s="423"/>
      <c r="N2690" s="340">
        <f>IF(C2690&gt;A_Stammdaten!$B$12,0,SUM(E2690,F2690,H2690,J2690:K2690)-SUM(G2690,I2690,L2690:M2690))</f>
        <v>0</v>
      </c>
      <c r="O2690" s="421"/>
      <c r="P2690" s="421"/>
      <c r="Q2690" s="421"/>
      <c r="R2690" s="421"/>
      <c r="S2690" s="108">
        <f t="shared" si="304"/>
        <v>0</v>
      </c>
      <c r="T2690" s="341">
        <f>IF(ISBLANK($B2690),0,VLOOKUP($B2690,Listen!$A$2:$C$45,2,FALSE))</f>
        <v>0</v>
      </c>
      <c r="U2690" s="341">
        <f>IF(ISBLANK($B2690),0,VLOOKUP($B2690,Listen!$A$2:$C$45,3,FALSE))</f>
        <v>0</v>
      </c>
      <c r="V2690" s="342">
        <f t="shared" ref="V2690:V2753" si="309">$T2690</f>
        <v>0</v>
      </c>
      <c r="W2690" s="342">
        <f t="shared" si="308"/>
        <v>0</v>
      </c>
      <c r="X2690" s="342">
        <f t="shared" si="308"/>
        <v>0</v>
      </c>
      <c r="Y2690" s="342">
        <f t="shared" si="308"/>
        <v>0</v>
      </c>
      <c r="Z2690" s="342">
        <f t="shared" si="308"/>
        <v>0</v>
      </c>
      <c r="AA2690" s="342">
        <f t="shared" si="308"/>
        <v>0</v>
      </c>
      <c r="AB2690" s="342">
        <f t="shared" si="308"/>
        <v>0</v>
      </c>
      <c r="AC2690" s="109">
        <f t="shared" si="305"/>
        <v>0</v>
      </c>
      <c r="AD2690" s="109">
        <f>IF(C2690=A_Stammdaten!$B$12,E_SAV!$S2690-E_SAV!$AE2690,HLOOKUP(A_Stammdaten!$B$12-1,$AF$4:$AL$4004,ROW(C2690)-3,FALSE)-$AE2690)</f>
        <v>0</v>
      </c>
      <c r="AE2690" s="109">
        <f>HLOOKUP(A_Stammdaten!$B$12,$AF$4:$AL$4004,ROW(C2690)-3,FALSE)</f>
        <v>0</v>
      </c>
      <c r="AF2690" s="109">
        <f t="shared" si="303"/>
        <v>0</v>
      </c>
      <c r="AG2690" s="109">
        <f t="shared" si="307"/>
        <v>0</v>
      </c>
      <c r="AH2690" s="109">
        <f t="shared" si="307"/>
        <v>0</v>
      </c>
      <c r="AI2690" s="109">
        <f t="shared" si="307"/>
        <v>0</v>
      </c>
      <c r="AJ2690" s="109">
        <f t="shared" si="307"/>
        <v>0</v>
      </c>
      <c r="AK2690" s="109">
        <f t="shared" si="307"/>
        <v>0</v>
      </c>
      <c r="AL2690" s="109">
        <f t="shared" si="307"/>
        <v>0</v>
      </c>
    </row>
    <row r="2691" spans="1:38" x14ac:dyDescent="0.3">
      <c r="A2691" s="421"/>
      <c r="B2691" s="421"/>
      <c r="C2691" s="422"/>
      <c r="D2691" s="423"/>
      <c r="E2691" s="421"/>
      <c r="F2691" s="421"/>
      <c r="G2691" s="421"/>
      <c r="H2691" s="421"/>
      <c r="I2691" s="421"/>
      <c r="J2691" s="421"/>
      <c r="K2691" s="421"/>
      <c r="L2691" s="421"/>
      <c r="M2691" s="423"/>
      <c r="N2691" s="340">
        <f>IF(C2691&gt;A_Stammdaten!$B$12,0,SUM(E2691,F2691,H2691,J2691:K2691)-SUM(G2691,I2691,L2691:M2691))</f>
        <v>0</v>
      </c>
      <c r="O2691" s="421"/>
      <c r="P2691" s="421"/>
      <c r="Q2691" s="421"/>
      <c r="R2691" s="421"/>
      <c r="S2691" s="108">
        <f t="shared" si="304"/>
        <v>0</v>
      </c>
      <c r="T2691" s="341">
        <f>IF(ISBLANK($B2691),0,VLOOKUP($B2691,Listen!$A$2:$C$45,2,FALSE))</f>
        <v>0</v>
      </c>
      <c r="U2691" s="341">
        <f>IF(ISBLANK($B2691),0,VLOOKUP($B2691,Listen!$A$2:$C$45,3,FALSE))</f>
        <v>0</v>
      </c>
      <c r="V2691" s="342">
        <f t="shared" si="309"/>
        <v>0</v>
      </c>
      <c r="W2691" s="342">
        <f t="shared" si="308"/>
        <v>0</v>
      </c>
      <c r="X2691" s="342">
        <f t="shared" si="308"/>
        <v>0</v>
      </c>
      <c r="Y2691" s="342">
        <f t="shared" si="308"/>
        <v>0</v>
      </c>
      <c r="Z2691" s="342">
        <f t="shared" si="308"/>
        <v>0</v>
      </c>
      <c r="AA2691" s="342">
        <f t="shared" si="308"/>
        <v>0</v>
      </c>
      <c r="AB2691" s="342">
        <f t="shared" si="308"/>
        <v>0</v>
      </c>
      <c r="AC2691" s="109">
        <f t="shared" si="305"/>
        <v>0</v>
      </c>
      <c r="AD2691" s="109">
        <f>IF(C2691=A_Stammdaten!$B$12,E_SAV!$S2691-E_SAV!$AE2691,HLOOKUP(A_Stammdaten!$B$12-1,$AF$4:$AL$4004,ROW(C2691)-3,FALSE)-$AE2691)</f>
        <v>0</v>
      </c>
      <c r="AE2691" s="109">
        <f>HLOOKUP(A_Stammdaten!$B$12,$AF$4:$AL$4004,ROW(C2691)-3,FALSE)</f>
        <v>0</v>
      </c>
      <c r="AF2691" s="109">
        <f t="shared" si="303"/>
        <v>0</v>
      </c>
      <c r="AG2691" s="109">
        <f t="shared" si="307"/>
        <v>0</v>
      </c>
      <c r="AH2691" s="109">
        <f t="shared" si="307"/>
        <v>0</v>
      </c>
      <c r="AI2691" s="109">
        <f t="shared" si="307"/>
        <v>0</v>
      </c>
      <c r="AJ2691" s="109">
        <f t="shared" si="307"/>
        <v>0</v>
      </c>
      <c r="AK2691" s="109">
        <f t="shared" si="307"/>
        <v>0</v>
      </c>
      <c r="AL2691" s="109">
        <f t="shared" si="307"/>
        <v>0</v>
      </c>
    </row>
    <row r="2692" spans="1:38" x14ac:dyDescent="0.3">
      <c r="A2692" s="421"/>
      <c r="B2692" s="421"/>
      <c r="C2692" s="422"/>
      <c r="D2692" s="423"/>
      <c r="E2692" s="421"/>
      <c r="F2692" s="421"/>
      <c r="G2692" s="421"/>
      <c r="H2692" s="421"/>
      <c r="I2692" s="421"/>
      <c r="J2692" s="421"/>
      <c r="K2692" s="421"/>
      <c r="L2692" s="421"/>
      <c r="M2692" s="423"/>
      <c r="N2692" s="340">
        <f>IF(C2692&gt;A_Stammdaten!$B$12,0,SUM(E2692,F2692,H2692,J2692:K2692)-SUM(G2692,I2692,L2692:M2692))</f>
        <v>0</v>
      </c>
      <c r="O2692" s="421"/>
      <c r="P2692" s="421"/>
      <c r="Q2692" s="421"/>
      <c r="R2692" s="421"/>
      <c r="S2692" s="108">
        <f t="shared" si="304"/>
        <v>0</v>
      </c>
      <c r="T2692" s="341">
        <f>IF(ISBLANK($B2692),0,VLOOKUP($B2692,Listen!$A$2:$C$45,2,FALSE))</f>
        <v>0</v>
      </c>
      <c r="U2692" s="341">
        <f>IF(ISBLANK($B2692),0,VLOOKUP($B2692,Listen!$A$2:$C$45,3,FALSE))</f>
        <v>0</v>
      </c>
      <c r="V2692" s="342">
        <f t="shared" si="309"/>
        <v>0</v>
      </c>
      <c r="W2692" s="342">
        <f t="shared" si="308"/>
        <v>0</v>
      </c>
      <c r="X2692" s="342">
        <f t="shared" si="308"/>
        <v>0</v>
      </c>
      <c r="Y2692" s="342">
        <f t="shared" si="308"/>
        <v>0</v>
      </c>
      <c r="Z2692" s="342">
        <f t="shared" si="308"/>
        <v>0</v>
      </c>
      <c r="AA2692" s="342">
        <f t="shared" si="308"/>
        <v>0</v>
      </c>
      <c r="AB2692" s="342">
        <f t="shared" si="308"/>
        <v>0</v>
      </c>
      <c r="AC2692" s="109">
        <f t="shared" si="305"/>
        <v>0</v>
      </c>
      <c r="AD2692" s="109">
        <f>IF(C2692=A_Stammdaten!$B$12,E_SAV!$S2692-E_SAV!$AE2692,HLOOKUP(A_Stammdaten!$B$12-1,$AF$4:$AL$4004,ROW(C2692)-3,FALSE)-$AE2692)</f>
        <v>0</v>
      </c>
      <c r="AE2692" s="109">
        <f>HLOOKUP(A_Stammdaten!$B$12,$AF$4:$AL$4004,ROW(C2692)-3,FALSE)</f>
        <v>0</v>
      </c>
      <c r="AF2692" s="109">
        <f t="shared" si="303"/>
        <v>0</v>
      </c>
      <c r="AG2692" s="109">
        <f t="shared" si="307"/>
        <v>0</v>
      </c>
      <c r="AH2692" s="109">
        <f t="shared" si="307"/>
        <v>0</v>
      </c>
      <c r="AI2692" s="109">
        <f t="shared" si="307"/>
        <v>0</v>
      </c>
      <c r="AJ2692" s="109">
        <f t="shared" si="307"/>
        <v>0</v>
      </c>
      <c r="AK2692" s="109">
        <f t="shared" si="307"/>
        <v>0</v>
      </c>
      <c r="AL2692" s="109">
        <f t="shared" si="307"/>
        <v>0</v>
      </c>
    </row>
    <row r="2693" spans="1:38" x14ac:dyDescent="0.3">
      <c r="A2693" s="421"/>
      <c r="B2693" s="421"/>
      <c r="C2693" s="422"/>
      <c r="D2693" s="423"/>
      <c r="E2693" s="421"/>
      <c r="F2693" s="421"/>
      <c r="G2693" s="421"/>
      <c r="H2693" s="421"/>
      <c r="I2693" s="421"/>
      <c r="J2693" s="421"/>
      <c r="K2693" s="421"/>
      <c r="L2693" s="421"/>
      <c r="M2693" s="423"/>
      <c r="N2693" s="340">
        <f>IF(C2693&gt;A_Stammdaten!$B$12,0,SUM(E2693,F2693,H2693,J2693:K2693)-SUM(G2693,I2693,L2693:M2693))</f>
        <v>0</v>
      </c>
      <c r="O2693" s="421"/>
      <c r="P2693" s="421"/>
      <c r="Q2693" s="421"/>
      <c r="R2693" s="421"/>
      <c r="S2693" s="108">
        <f t="shared" si="304"/>
        <v>0</v>
      </c>
      <c r="T2693" s="341">
        <f>IF(ISBLANK($B2693),0,VLOOKUP($B2693,Listen!$A$2:$C$45,2,FALSE))</f>
        <v>0</v>
      </c>
      <c r="U2693" s="341">
        <f>IF(ISBLANK($B2693),0,VLOOKUP($B2693,Listen!$A$2:$C$45,3,FALSE))</f>
        <v>0</v>
      </c>
      <c r="V2693" s="342">
        <f t="shared" si="309"/>
        <v>0</v>
      </c>
      <c r="W2693" s="342">
        <f t="shared" si="308"/>
        <v>0</v>
      </c>
      <c r="X2693" s="342">
        <f t="shared" si="308"/>
        <v>0</v>
      </c>
      <c r="Y2693" s="342">
        <f t="shared" si="308"/>
        <v>0</v>
      </c>
      <c r="Z2693" s="342">
        <f t="shared" si="308"/>
        <v>0</v>
      </c>
      <c r="AA2693" s="342">
        <f t="shared" si="308"/>
        <v>0</v>
      </c>
      <c r="AB2693" s="342">
        <f t="shared" si="308"/>
        <v>0</v>
      </c>
      <c r="AC2693" s="109">
        <f t="shared" si="305"/>
        <v>0</v>
      </c>
      <c r="AD2693" s="109">
        <f>IF(C2693=A_Stammdaten!$B$12,E_SAV!$S2693-E_SAV!$AE2693,HLOOKUP(A_Stammdaten!$B$12-1,$AF$4:$AL$4004,ROW(C2693)-3,FALSE)-$AE2693)</f>
        <v>0</v>
      </c>
      <c r="AE2693" s="109">
        <f>HLOOKUP(A_Stammdaten!$B$12,$AF$4:$AL$4004,ROW(C2693)-3,FALSE)</f>
        <v>0</v>
      </c>
      <c r="AF2693" s="109">
        <f t="shared" ref="AF2693:AF2756" si="310">IF(OR($C2693=0,$S2693=0),0,IF($C2693&lt;=AF$4,$S2693-$S2693/V2693*(AF$4-$C2693+1),0))</f>
        <v>0</v>
      </c>
      <c r="AG2693" s="109">
        <f t="shared" si="307"/>
        <v>0</v>
      </c>
      <c r="AH2693" s="109">
        <f t="shared" si="307"/>
        <v>0</v>
      </c>
      <c r="AI2693" s="109">
        <f t="shared" si="307"/>
        <v>0</v>
      </c>
      <c r="AJ2693" s="109">
        <f t="shared" si="307"/>
        <v>0</v>
      </c>
      <c r="AK2693" s="109">
        <f t="shared" si="307"/>
        <v>0</v>
      </c>
      <c r="AL2693" s="109">
        <f t="shared" si="307"/>
        <v>0</v>
      </c>
    </row>
    <row r="2694" spans="1:38" x14ac:dyDescent="0.3">
      <c r="A2694" s="421"/>
      <c r="B2694" s="421"/>
      <c r="C2694" s="422"/>
      <c r="D2694" s="423"/>
      <c r="E2694" s="421"/>
      <c r="F2694" s="421"/>
      <c r="G2694" s="421"/>
      <c r="H2694" s="421"/>
      <c r="I2694" s="421"/>
      <c r="J2694" s="421"/>
      <c r="K2694" s="421"/>
      <c r="L2694" s="421"/>
      <c r="M2694" s="423"/>
      <c r="N2694" s="340">
        <f>IF(C2694&gt;A_Stammdaten!$B$12,0,SUM(E2694,F2694,H2694,J2694:K2694)-SUM(G2694,I2694,L2694:M2694))</f>
        <v>0</v>
      </c>
      <c r="O2694" s="421"/>
      <c r="P2694" s="421"/>
      <c r="Q2694" s="421"/>
      <c r="R2694" s="421"/>
      <c r="S2694" s="108">
        <f t="shared" ref="S2694:S2757" si="311">N2694-SUM(O2694:R2694)</f>
        <v>0</v>
      </c>
      <c r="T2694" s="341">
        <f>IF(ISBLANK($B2694),0,VLOOKUP($B2694,Listen!$A$2:$C$45,2,FALSE))</f>
        <v>0</v>
      </c>
      <c r="U2694" s="341">
        <f>IF(ISBLANK($B2694),0,VLOOKUP($B2694,Listen!$A$2:$C$45,3,FALSE))</f>
        <v>0</v>
      </c>
      <c r="V2694" s="342">
        <f t="shared" si="309"/>
        <v>0</v>
      </c>
      <c r="W2694" s="342">
        <f t="shared" si="308"/>
        <v>0</v>
      </c>
      <c r="X2694" s="342">
        <f t="shared" si="308"/>
        <v>0</v>
      </c>
      <c r="Y2694" s="342">
        <f t="shared" si="308"/>
        <v>0</v>
      </c>
      <c r="Z2694" s="342">
        <f t="shared" si="308"/>
        <v>0</v>
      </c>
      <c r="AA2694" s="342">
        <f t="shared" si="308"/>
        <v>0</v>
      </c>
      <c r="AB2694" s="342">
        <f t="shared" si="308"/>
        <v>0</v>
      </c>
      <c r="AC2694" s="109">
        <f t="shared" ref="AC2694:AC2757" si="312">AE2694+AD2694</f>
        <v>0</v>
      </c>
      <c r="AD2694" s="109">
        <f>IF(C2694=A_Stammdaten!$B$12,E_SAV!$S2694-E_SAV!$AE2694,HLOOKUP(A_Stammdaten!$B$12-1,$AF$4:$AL$4004,ROW(C2694)-3,FALSE)-$AE2694)</f>
        <v>0</v>
      </c>
      <c r="AE2694" s="109">
        <f>HLOOKUP(A_Stammdaten!$B$12,$AF$4:$AL$4004,ROW(C2694)-3,FALSE)</f>
        <v>0</v>
      </c>
      <c r="AF2694" s="109">
        <f t="shared" si="310"/>
        <v>0</v>
      </c>
      <c r="AG2694" s="109">
        <f t="shared" si="307"/>
        <v>0</v>
      </c>
      <c r="AH2694" s="109">
        <f t="shared" si="307"/>
        <v>0</v>
      </c>
      <c r="AI2694" s="109">
        <f t="shared" si="307"/>
        <v>0</v>
      </c>
      <c r="AJ2694" s="109">
        <f t="shared" si="307"/>
        <v>0</v>
      </c>
      <c r="AK2694" s="109">
        <f t="shared" si="307"/>
        <v>0</v>
      </c>
      <c r="AL2694" s="109">
        <f t="shared" si="307"/>
        <v>0</v>
      </c>
    </row>
    <row r="2695" spans="1:38" x14ac:dyDescent="0.3">
      <c r="A2695" s="421"/>
      <c r="B2695" s="421"/>
      <c r="C2695" s="422"/>
      <c r="D2695" s="423"/>
      <c r="E2695" s="421"/>
      <c r="F2695" s="421"/>
      <c r="G2695" s="421"/>
      <c r="H2695" s="421"/>
      <c r="I2695" s="421"/>
      <c r="J2695" s="421"/>
      <c r="K2695" s="421"/>
      <c r="L2695" s="421"/>
      <c r="M2695" s="423"/>
      <c r="N2695" s="340">
        <f>IF(C2695&gt;A_Stammdaten!$B$12,0,SUM(E2695,F2695,H2695,J2695:K2695)-SUM(G2695,I2695,L2695:M2695))</f>
        <v>0</v>
      </c>
      <c r="O2695" s="421"/>
      <c r="P2695" s="421"/>
      <c r="Q2695" s="421"/>
      <c r="R2695" s="421"/>
      <c r="S2695" s="108">
        <f t="shared" si="311"/>
        <v>0</v>
      </c>
      <c r="T2695" s="341">
        <f>IF(ISBLANK($B2695),0,VLOOKUP($B2695,Listen!$A$2:$C$45,2,FALSE))</f>
        <v>0</v>
      </c>
      <c r="U2695" s="341">
        <f>IF(ISBLANK($B2695),0,VLOOKUP($B2695,Listen!$A$2:$C$45,3,FALSE))</f>
        <v>0</v>
      </c>
      <c r="V2695" s="342">
        <f t="shared" si="309"/>
        <v>0</v>
      </c>
      <c r="W2695" s="342">
        <f t="shared" si="308"/>
        <v>0</v>
      </c>
      <c r="X2695" s="342">
        <f t="shared" si="308"/>
        <v>0</v>
      </c>
      <c r="Y2695" s="342">
        <f t="shared" si="308"/>
        <v>0</v>
      </c>
      <c r="Z2695" s="342">
        <f t="shared" si="308"/>
        <v>0</v>
      </c>
      <c r="AA2695" s="342">
        <f t="shared" si="308"/>
        <v>0</v>
      </c>
      <c r="AB2695" s="342">
        <f t="shared" si="308"/>
        <v>0</v>
      </c>
      <c r="AC2695" s="109">
        <f t="shared" si="312"/>
        <v>0</v>
      </c>
      <c r="AD2695" s="109">
        <f>IF(C2695=A_Stammdaten!$B$12,E_SAV!$S2695-E_SAV!$AE2695,HLOOKUP(A_Stammdaten!$B$12-1,$AF$4:$AL$4004,ROW(C2695)-3,FALSE)-$AE2695)</f>
        <v>0</v>
      </c>
      <c r="AE2695" s="109">
        <f>HLOOKUP(A_Stammdaten!$B$12,$AF$4:$AL$4004,ROW(C2695)-3,FALSE)</f>
        <v>0</v>
      </c>
      <c r="AF2695" s="109">
        <f t="shared" si="310"/>
        <v>0</v>
      </c>
      <c r="AG2695" s="109">
        <f t="shared" si="307"/>
        <v>0</v>
      </c>
      <c r="AH2695" s="109">
        <f t="shared" si="307"/>
        <v>0</v>
      </c>
      <c r="AI2695" s="109">
        <f t="shared" si="307"/>
        <v>0</v>
      </c>
      <c r="AJ2695" s="109">
        <f t="shared" si="307"/>
        <v>0</v>
      </c>
      <c r="AK2695" s="109">
        <f t="shared" si="307"/>
        <v>0</v>
      </c>
      <c r="AL2695" s="109">
        <f t="shared" si="307"/>
        <v>0</v>
      </c>
    </row>
    <row r="2696" spans="1:38" x14ac:dyDescent="0.3">
      <c r="A2696" s="421"/>
      <c r="B2696" s="421"/>
      <c r="C2696" s="422"/>
      <c r="D2696" s="423"/>
      <c r="E2696" s="421"/>
      <c r="F2696" s="421"/>
      <c r="G2696" s="421"/>
      <c r="H2696" s="421"/>
      <c r="I2696" s="421"/>
      <c r="J2696" s="421"/>
      <c r="K2696" s="421"/>
      <c r="L2696" s="421"/>
      <c r="M2696" s="423"/>
      <c r="N2696" s="340">
        <f>IF(C2696&gt;A_Stammdaten!$B$12,0,SUM(E2696,F2696,H2696,J2696:K2696)-SUM(G2696,I2696,L2696:M2696))</f>
        <v>0</v>
      </c>
      <c r="O2696" s="421"/>
      <c r="P2696" s="421"/>
      <c r="Q2696" s="421"/>
      <c r="R2696" s="421"/>
      <c r="S2696" s="108">
        <f t="shared" si="311"/>
        <v>0</v>
      </c>
      <c r="T2696" s="341">
        <f>IF(ISBLANK($B2696),0,VLOOKUP($B2696,Listen!$A$2:$C$45,2,FALSE))</f>
        <v>0</v>
      </c>
      <c r="U2696" s="341">
        <f>IF(ISBLANK($B2696),0,VLOOKUP($B2696,Listen!$A$2:$C$45,3,FALSE))</f>
        <v>0</v>
      </c>
      <c r="V2696" s="342">
        <f t="shared" si="309"/>
        <v>0</v>
      </c>
      <c r="W2696" s="342">
        <f t="shared" si="308"/>
        <v>0</v>
      </c>
      <c r="X2696" s="342">
        <f t="shared" si="308"/>
        <v>0</v>
      </c>
      <c r="Y2696" s="342">
        <f t="shared" si="308"/>
        <v>0</v>
      </c>
      <c r="Z2696" s="342">
        <f t="shared" si="308"/>
        <v>0</v>
      </c>
      <c r="AA2696" s="342">
        <f t="shared" si="308"/>
        <v>0</v>
      </c>
      <c r="AB2696" s="342">
        <f t="shared" si="308"/>
        <v>0</v>
      </c>
      <c r="AC2696" s="109">
        <f t="shared" si="312"/>
        <v>0</v>
      </c>
      <c r="AD2696" s="109">
        <f>IF(C2696=A_Stammdaten!$B$12,E_SAV!$S2696-E_SAV!$AE2696,HLOOKUP(A_Stammdaten!$B$12-1,$AF$4:$AL$4004,ROW(C2696)-3,FALSE)-$AE2696)</f>
        <v>0</v>
      </c>
      <c r="AE2696" s="109">
        <f>HLOOKUP(A_Stammdaten!$B$12,$AF$4:$AL$4004,ROW(C2696)-3,FALSE)</f>
        <v>0</v>
      </c>
      <c r="AF2696" s="109">
        <f t="shared" si="310"/>
        <v>0</v>
      </c>
      <c r="AG2696" s="109">
        <f t="shared" si="307"/>
        <v>0</v>
      </c>
      <c r="AH2696" s="109">
        <f t="shared" si="307"/>
        <v>0</v>
      </c>
      <c r="AI2696" s="109">
        <f t="shared" si="307"/>
        <v>0</v>
      </c>
      <c r="AJ2696" s="109">
        <f t="shared" si="307"/>
        <v>0</v>
      </c>
      <c r="AK2696" s="109">
        <f t="shared" si="307"/>
        <v>0</v>
      </c>
      <c r="AL2696" s="109">
        <f t="shared" si="307"/>
        <v>0</v>
      </c>
    </row>
    <row r="2697" spans="1:38" x14ac:dyDescent="0.3">
      <c r="A2697" s="421"/>
      <c r="B2697" s="421"/>
      <c r="C2697" s="422"/>
      <c r="D2697" s="423"/>
      <c r="E2697" s="421"/>
      <c r="F2697" s="421"/>
      <c r="G2697" s="421"/>
      <c r="H2697" s="421"/>
      <c r="I2697" s="421"/>
      <c r="J2697" s="421"/>
      <c r="K2697" s="421"/>
      <c r="L2697" s="421"/>
      <c r="M2697" s="423"/>
      <c r="N2697" s="340">
        <f>IF(C2697&gt;A_Stammdaten!$B$12,0,SUM(E2697,F2697,H2697,J2697:K2697)-SUM(G2697,I2697,L2697:M2697))</f>
        <v>0</v>
      </c>
      <c r="O2697" s="421"/>
      <c r="P2697" s="421"/>
      <c r="Q2697" s="421"/>
      <c r="R2697" s="421"/>
      <c r="S2697" s="108">
        <f t="shared" si="311"/>
        <v>0</v>
      </c>
      <c r="T2697" s="341">
        <f>IF(ISBLANK($B2697),0,VLOOKUP($B2697,Listen!$A$2:$C$45,2,FALSE))</f>
        <v>0</v>
      </c>
      <c r="U2697" s="341">
        <f>IF(ISBLANK($B2697),0,VLOOKUP($B2697,Listen!$A$2:$C$45,3,FALSE))</f>
        <v>0</v>
      </c>
      <c r="V2697" s="342">
        <f t="shared" si="309"/>
        <v>0</v>
      </c>
      <c r="W2697" s="342">
        <f t="shared" si="308"/>
        <v>0</v>
      </c>
      <c r="X2697" s="342">
        <f t="shared" si="308"/>
        <v>0</v>
      </c>
      <c r="Y2697" s="342">
        <f t="shared" si="308"/>
        <v>0</v>
      </c>
      <c r="Z2697" s="342">
        <f t="shared" si="308"/>
        <v>0</v>
      </c>
      <c r="AA2697" s="342">
        <f t="shared" si="308"/>
        <v>0</v>
      </c>
      <c r="AB2697" s="342">
        <f t="shared" si="308"/>
        <v>0</v>
      </c>
      <c r="AC2697" s="109">
        <f t="shared" si="312"/>
        <v>0</v>
      </c>
      <c r="AD2697" s="109">
        <f>IF(C2697=A_Stammdaten!$B$12,E_SAV!$S2697-E_SAV!$AE2697,HLOOKUP(A_Stammdaten!$B$12-1,$AF$4:$AL$4004,ROW(C2697)-3,FALSE)-$AE2697)</f>
        <v>0</v>
      </c>
      <c r="AE2697" s="109">
        <f>HLOOKUP(A_Stammdaten!$B$12,$AF$4:$AL$4004,ROW(C2697)-3,FALSE)</f>
        <v>0</v>
      </c>
      <c r="AF2697" s="109">
        <f t="shared" si="310"/>
        <v>0</v>
      </c>
      <c r="AG2697" s="109">
        <f t="shared" si="307"/>
        <v>0</v>
      </c>
      <c r="AH2697" s="109">
        <f t="shared" si="307"/>
        <v>0</v>
      </c>
      <c r="AI2697" s="109">
        <f t="shared" si="307"/>
        <v>0</v>
      </c>
      <c r="AJ2697" s="109">
        <f t="shared" si="307"/>
        <v>0</v>
      </c>
      <c r="AK2697" s="109">
        <f t="shared" si="307"/>
        <v>0</v>
      </c>
      <c r="AL2697" s="109">
        <f t="shared" si="307"/>
        <v>0</v>
      </c>
    </row>
    <row r="2698" spans="1:38" x14ac:dyDescent="0.3">
      <c r="A2698" s="421"/>
      <c r="B2698" s="421"/>
      <c r="C2698" s="422"/>
      <c r="D2698" s="423"/>
      <c r="E2698" s="421"/>
      <c r="F2698" s="421"/>
      <c r="G2698" s="421"/>
      <c r="H2698" s="421"/>
      <c r="I2698" s="421"/>
      <c r="J2698" s="421"/>
      <c r="K2698" s="421"/>
      <c r="L2698" s="421"/>
      <c r="M2698" s="423"/>
      <c r="N2698" s="340">
        <f>IF(C2698&gt;A_Stammdaten!$B$12,0,SUM(E2698,F2698,H2698,J2698:K2698)-SUM(G2698,I2698,L2698:M2698))</f>
        <v>0</v>
      </c>
      <c r="O2698" s="421"/>
      <c r="P2698" s="421"/>
      <c r="Q2698" s="421"/>
      <c r="R2698" s="421"/>
      <c r="S2698" s="108">
        <f t="shared" si="311"/>
        <v>0</v>
      </c>
      <c r="T2698" s="341">
        <f>IF(ISBLANK($B2698),0,VLOOKUP($B2698,Listen!$A$2:$C$45,2,FALSE))</f>
        <v>0</v>
      </c>
      <c r="U2698" s="341">
        <f>IF(ISBLANK($B2698),0,VLOOKUP($B2698,Listen!$A$2:$C$45,3,FALSE))</f>
        <v>0</v>
      </c>
      <c r="V2698" s="342">
        <f t="shared" si="309"/>
        <v>0</v>
      </c>
      <c r="W2698" s="342">
        <f t="shared" si="308"/>
        <v>0</v>
      </c>
      <c r="X2698" s="342">
        <f t="shared" si="308"/>
        <v>0</v>
      </c>
      <c r="Y2698" s="342">
        <f t="shared" si="308"/>
        <v>0</v>
      </c>
      <c r="Z2698" s="342">
        <f t="shared" si="308"/>
        <v>0</v>
      </c>
      <c r="AA2698" s="342">
        <f t="shared" si="308"/>
        <v>0</v>
      </c>
      <c r="AB2698" s="342">
        <f t="shared" si="308"/>
        <v>0</v>
      </c>
      <c r="AC2698" s="109">
        <f t="shared" si="312"/>
        <v>0</v>
      </c>
      <c r="AD2698" s="109">
        <f>IF(C2698=A_Stammdaten!$B$12,E_SAV!$S2698-E_SAV!$AE2698,HLOOKUP(A_Stammdaten!$B$12-1,$AF$4:$AL$4004,ROW(C2698)-3,FALSE)-$AE2698)</f>
        <v>0</v>
      </c>
      <c r="AE2698" s="109">
        <f>HLOOKUP(A_Stammdaten!$B$12,$AF$4:$AL$4004,ROW(C2698)-3,FALSE)</f>
        <v>0</v>
      </c>
      <c r="AF2698" s="109">
        <f t="shared" si="310"/>
        <v>0</v>
      </c>
      <c r="AG2698" s="109">
        <f t="shared" si="307"/>
        <v>0</v>
      </c>
      <c r="AH2698" s="109">
        <f t="shared" si="307"/>
        <v>0</v>
      </c>
      <c r="AI2698" s="109">
        <f t="shared" si="307"/>
        <v>0</v>
      </c>
      <c r="AJ2698" s="109">
        <f t="shared" si="307"/>
        <v>0</v>
      </c>
      <c r="AK2698" s="109">
        <f t="shared" si="307"/>
        <v>0</v>
      </c>
      <c r="AL2698" s="109">
        <f t="shared" si="307"/>
        <v>0</v>
      </c>
    </row>
    <row r="2699" spans="1:38" x14ac:dyDescent="0.3">
      <c r="A2699" s="421"/>
      <c r="B2699" s="421"/>
      <c r="C2699" s="422"/>
      <c r="D2699" s="423"/>
      <c r="E2699" s="421"/>
      <c r="F2699" s="421"/>
      <c r="G2699" s="421"/>
      <c r="H2699" s="421"/>
      <c r="I2699" s="421"/>
      <c r="J2699" s="421"/>
      <c r="K2699" s="421"/>
      <c r="L2699" s="421"/>
      <c r="M2699" s="423"/>
      <c r="N2699" s="340">
        <f>IF(C2699&gt;A_Stammdaten!$B$12,0,SUM(E2699,F2699,H2699,J2699:K2699)-SUM(G2699,I2699,L2699:M2699))</f>
        <v>0</v>
      </c>
      <c r="O2699" s="421"/>
      <c r="P2699" s="421"/>
      <c r="Q2699" s="421"/>
      <c r="R2699" s="421"/>
      <c r="S2699" s="108">
        <f t="shared" si="311"/>
        <v>0</v>
      </c>
      <c r="T2699" s="341">
        <f>IF(ISBLANK($B2699),0,VLOOKUP($B2699,Listen!$A$2:$C$45,2,FALSE))</f>
        <v>0</v>
      </c>
      <c r="U2699" s="341">
        <f>IF(ISBLANK($B2699),0,VLOOKUP($B2699,Listen!$A$2:$C$45,3,FALSE))</f>
        <v>0</v>
      </c>
      <c r="V2699" s="342">
        <f t="shared" si="309"/>
        <v>0</v>
      </c>
      <c r="W2699" s="342">
        <f t="shared" si="308"/>
        <v>0</v>
      </c>
      <c r="X2699" s="342">
        <f t="shared" si="308"/>
        <v>0</v>
      </c>
      <c r="Y2699" s="342">
        <f t="shared" si="308"/>
        <v>0</v>
      </c>
      <c r="Z2699" s="342">
        <f t="shared" si="308"/>
        <v>0</v>
      </c>
      <c r="AA2699" s="342">
        <f t="shared" si="308"/>
        <v>0</v>
      </c>
      <c r="AB2699" s="342">
        <f t="shared" si="308"/>
        <v>0</v>
      </c>
      <c r="AC2699" s="109">
        <f t="shared" si="312"/>
        <v>0</v>
      </c>
      <c r="AD2699" s="109">
        <f>IF(C2699=A_Stammdaten!$B$12,E_SAV!$S2699-E_SAV!$AE2699,HLOOKUP(A_Stammdaten!$B$12-1,$AF$4:$AL$4004,ROW(C2699)-3,FALSE)-$AE2699)</f>
        <v>0</v>
      </c>
      <c r="AE2699" s="109">
        <f>HLOOKUP(A_Stammdaten!$B$12,$AF$4:$AL$4004,ROW(C2699)-3,FALSE)</f>
        <v>0</v>
      </c>
      <c r="AF2699" s="109">
        <f t="shared" si="310"/>
        <v>0</v>
      </c>
      <c r="AG2699" s="109">
        <f t="shared" si="307"/>
        <v>0</v>
      </c>
      <c r="AH2699" s="109">
        <f t="shared" si="307"/>
        <v>0</v>
      </c>
      <c r="AI2699" s="109">
        <f t="shared" si="307"/>
        <v>0</v>
      </c>
      <c r="AJ2699" s="109">
        <f t="shared" si="307"/>
        <v>0</v>
      </c>
      <c r="AK2699" s="109">
        <f t="shared" si="307"/>
        <v>0</v>
      </c>
      <c r="AL2699" s="109">
        <f t="shared" si="307"/>
        <v>0</v>
      </c>
    </row>
    <row r="2700" spans="1:38" x14ac:dyDescent="0.3">
      <c r="A2700" s="421"/>
      <c r="B2700" s="421"/>
      <c r="C2700" s="422"/>
      <c r="D2700" s="423"/>
      <c r="E2700" s="421"/>
      <c r="F2700" s="421"/>
      <c r="G2700" s="421"/>
      <c r="H2700" s="421"/>
      <c r="I2700" s="421"/>
      <c r="J2700" s="421"/>
      <c r="K2700" s="421"/>
      <c r="L2700" s="421"/>
      <c r="M2700" s="423"/>
      <c r="N2700" s="340">
        <f>IF(C2700&gt;A_Stammdaten!$B$12,0,SUM(E2700,F2700,H2700,J2700:K2700)-SUM(G2700,I2700,L2700:M2700))</f>
        <v>0</v>
      </c>
      <c r="O2700" s="421"/>
      <c r="P2700" s="421"/>
      <c r="Q2700" s="421"/>
      <c r="R2700" s="421"/>
      <c r="S2700" s="108">
        <f t="shared" si="311"/>
        <v>0</v>
      </c>
      <c r="T2700" s="341">
        <f>IF(ISBLANK($B2700),0,VLOOKUP($B2700,Listen!$A$2:$C$45,2,FALSE))</f>
        <v>0</v>
      </c>
      <c r="U2700" s="341">
        <f>IF(ISBLANK($B2700),0,VLOOKUP($B2700,Listen!$A$2:$C$45,3,FALSE))</f>
        <v>0</v>
      </c>
      <c r="V2700" s="342">
        <f t="shared" si="309"/>
        <v>0</v>
      </c>
      <c r="W2700" s="342">
        <f t="shared" si="308"/>
        <v>0</v>
      </c>
      <c r="X2700" s="342">
        <f t="shared" si="308"/>
        <v>0</v>
      </c>
      <c r="Y2700" s="342">
        <f t="shared" si="308"/>
        <v>0</v>
      </c>
      <c r="Z2700" s="342">
        <f t="shared" si="308"/>
        <v>0</v>
      </c>
      <c r="AA2700" s="342">
        <f t="shared" si="308"/>
        <v>0</v>
      </c>
      <c r="AB2700" s="342">
        <f t="shared" si="308"/>
        <v>0</v>
      </c>
      <c r="AC2700" s="109">
        <f t="shared" si="312"/>
        <v>0</v>
      </c>
      <c r="AD2700" s="109">
        <f>IF(C2700=A_Stammdaten!$B$12,E_SAV!$S2700-E_SAV!$AE2700,HLOOKUP(A_Stammdaten!$B$12-1,$AF$4:$AL$4004,ROW(C2700)-3,FALSE)-$AE2700)</f>
        <v>0</v>
      </c>
      <c r="AE2700" s="109">
        <f>HLOOKUP(A_Stammdaten!$B$12,$AF$4:$AL$4004,ROW(C2700)-3,FALSE)</f>
        <v>0</v>
      </c>
      <c r="AF2700" s="109">
        <f t="shared" si="310"/>
        <v>0</v>
      </c>
      <c r="AG2700" s="109">
        <f t="shared" si="307"/>
        <v>0</v>
      </c>
      <c r="AH2700" s="109">
        <f t="shared" si="307"/>
        <v>0</v>
      </c>
      <c r="AI2700" s="109">
        <f t="shared" si="307"/>
        <v>0</v>
      </c>
      <c r="AJ2700" s="109">
        <f t="shared" si="307"/>
        <v>0</v>
      </c>
      <c r="AK2700" s="109">
        <f t="shared" si="307"/>
        <v>0</v>
      </c>
      <c r="AL2700" s="109">
        <f t="shared" si="307"/>
        <v>0</v>
      </c>
    </row>
    <row r="2701" spans="1:38" x14ac:dyDescent="0.3">
      <c r="A2701" s="421"/>
      <c r="B2701" s="421"/>
      <c r="C2701" s="422"/>
      <c r="D2701" s="423"/>
      <c r="E2701" s="421"/>
      <c r="F2701" s="421"/>
      <c r="G2701" s="421"/>
      <c r="H2701" s="421"/>
      <c r="I2701" s="421"/>
      <c r="J2701" s="421"/>
      <c r="K2701" s="421"/>
      <c r="L2701" s="421"/>
      <c r="M2701" s="423"/>
      <c r="N2701" s="340">
        <f>IF(C2701&gt;A_Stammdaten!$B$12,0,SUM(E2701,F2701,H2701,J2701:K2701)-SUM(G2701,I2701,L2701:M2701))</f>
        <v>0</v>
      </c>
      <c r="O2701" s="421"/>
      <c r="P2701" s="421"/>
      <c r="Q2701" s="421"/>
      <c r="R2701" s="421"/>
      <c r="S2701" s="108">
        <f t="shared" si="311"/>
        <v>0</v>
      </c>
      <c r="T2701" s="341">
        <f>IF(ISBLANK($B2701),0,VLOOKUP($B2701,Listen!$A$2:$C$45,2,FALSE))</f>
        <v>0</v>
      </c>
      <c r="U2701" s="341">
        <f>IF(ISBLANK($B2701),0,VLOOKUP($B2701,Listen!$A$2:$C$45,3,FALSE))</f>
        <v>0</v>
      </c>
      <c r="V2701" s="342">
        <f t="shared" si="309"/>
        <v>0</v>
      </c>
      <c r="W2701" s="342">
        <f t="shared" si="308"/>
        <v>0</v>
      </c>
      <c r="X2701" s="342">
        <f t="shared" si="308"/>
        <v>0</v>
      </c>
      <c r="Y2701" s="342">
        <f t="shared" si="308"/>
        <v>0</v>
      </c>
      <c r="Z2701" s="342">
        <f t="shared" si="308"/>
        <v>0</v>
      </c>
      <c r="AA2701" s="342">
        <f t="shared" si="308"/>
        <v>0</v>
      </c>
      <c r="AB2701" s="342">
        <f t="shared" si="308"/>
        <v>0</v>
      </c>
      <c r="AC2701" s="109">
        <f t="shared" si="312"/>
        <v>0</v>
      </c>
      <c r="AD2701" s="109">
        <f>IF(C2701=A_Stammdaten!$B$12,E_SAV!$S2701-E_SAV!$AE2701,HLOOKUP(A_Stammdaten!$B$12-1,$AF$4:$AL$4004,ROW(C2701)-3,FALSE)-$AE2701)</f>
        <v>0</v>
      </c>
      <c r="AE2701" s="109">
        <f>HLOOKUP(A_Stammdaten!$B$12,$AF$4:$AL$4004,ROW(C2701)-3,FALSE)</f>
        <v>0</v>
      </c>
      <c r="AF2701" s="109">
        <f t="shared" si="310"/>
        <v>0</v>
      </c>
      <c r="AG2701" s="109">
        <f t="shared" si="307"/>
        <v>0</v>
      </c>
      <c r="AH2701" s="109">
        <f t="shared" si="307"/>
        <v>0</v>
      </c>
      <c r="AI2701" s="109">
        <f t="shared" si="307"/>
        <v>0</v>
      </c>
      <c r="AJ2701" s="109">
        <f t="shared" si="307"/>
        <v>0</v>
      </c>
      <c r="AK2701" s="109">
        <f t="shared" si="307"/>
        <v>0</v>
      </c>
      <c r="AL2701" s="109">
        <f t="shared" si="307"/>
        <v>0</v>
      </c>
    </row>
    <row r="2702" spans="1:38" x14ac:dyDescent="0.3">
      <c r="A2702" s="421"/>
      <c r="B2702" s="421"/>
      <c r="C2702" s="422"/>
      <c r="D2702" s="423"/>
      <c r="E2702" s="421"/>
      <c r="F2702" s="421"/>
      <c r="G2702" s="421"/>
      <c r="H2702" s="421"/>
      <c r="I2702" s="421"/>
      <c r="J2702" s="421"/>
      <c r="K2702" s="421"/>
      <c r="L2702" s="421"/>
      <c r="M2702" s="423"/>
      <c r="N2702" s="340">
        <f>IF(C2702&gt;A_Stammdaten!$B$12,0,SUM(E2702,F2702,H2702,J2702:K2702)-SUM(G2702,I2702,L2702:M2702))</f>
        <v>0</v>
      </c>
      <c r="O2702" s="421"/>
      <c r="P2702" s="421"/>
      <c r="Q2702" s="421"/>
      <c r="R2702" s="421"/>
      <c r="S2702" s="108">
        <f t="shared" si="311"/>
        <v>0</v>
      </c>
      <c r="T2702" s="341">
        <f>IF(ISBLANK($B2702),0,VLOOKUP($B2702,Listen!$A$2:$C$45,2,FALSE))</f>
        <v>0</v>
      </c>
      <c r="U2702" s="341">
        <f>IF(ISBLANK($B2702),0,VLOOKUP($B2702,Listen!$A$2:$C$45,3,FALSE))</f>
        <v>0</v>
      </c>
      <c r="V2702" s="342">
        <f t="shared" si="309"/>
        <v>0</v>
      </c>
      <c r="W2702" s="342">
        <f t="shared" si="308"/>
        <v>0</v>
      </c>
      <c r="X2702" s="342">
        <f t="shared" si="308"/>
        <v>0</v>
      </c>
      <c r="Y2702" s="342">
        <f t="shared" si="308"/>
        <v>0</v>
      </c>
      <c r="Z2702" s="342">
        <f t="shared" si="308"/>
        <v>0</v>
      </c>
      <c r="AA2702" s="342">
        <f t="shared" si="308"/>
        <v>0</v>
      </c>
      <c r="AB2702" s="342">
        <f t="shared" si="308"/>
        <v>0</v>
      </c>
      <c r="AC2702" s="109">
        <f t="shared" si="312"/>
        <v>0</v>
      </c>
      <c r="AD2702" s="109">
        <f>IF(C2702=A_Stammdaten!$B$12,E_SAV!$S2702-E_SAV!$AE2702,HLOOKUP(A_Stammdaten!$B$12-1,$AF$4:$AL$4004,ROW(C2702)-3,FALSE)-$AE2702)</f>
        <v>0</v>
      </c>
      <c r="AE2702" s="109">
        <f>HLOOKUP(A_Stammdaten!$B$12,$AF$4:$AL$4004,ROW(C2702)-3,FALSE)</f>
        <v>0</v>
      </c>
      <c r="AF2702" s="109">
        <f t="shared" si="310"/>
        <v>0</v>
      </c>
      <c r="AG2702" s="109">
        <f t="shared" si="307"/>
        <v>0</v>
      </c>
      <c r="AH2702" s="109">
        <f t="shared" si="307"/>
        <v>0</v>
      </c>
      <c r="AI2702" s="109">
        <f t="shared" si="307"/>
        <v>0</v>
      </c>
      <c r="AJ2702" s="109">
        <f t="shared" si="307"/>
        <v>0</v>
      </c>
      <c r="AK2702" s="109">
        <f t="shared" si="307"/>
        <v>0</v>
      </c>
      <c r="AL2702" s="109">
        <f t="shared" si="307"/>
        <v>0</v>
      </c>
    </row>
    <row r="2703" spans="1:38" x14ac:dyDescent="0.3">
      <c r="A2703" s="421"/>
      <c r="B2703" s="421"/>
      <c r="C2703" s="422"/>
      <c r="D2703" s="423"/>
      <c r="E2703" s="421"/>
      <c r="F2703" s="421"/>
      <c r="G2703" s="421"/>
      <c r="H2703" s="421"/>
      <c r="I2703" s="421"/>
      <c r="J2703" s="421"/>
      <c r="K2703" s="421"/>
      <c r="L2703" s="421"/>
      <c r="M2703" s="423"/>
      <c r="N2703" s="340">
        <f>IF(C2703&gt;A_Stammdaten!$B$12,0,SUM(E2703,F2703,H2703,J2703:K2703)-SUM(G2703,I2703,L2703:M2703))</f>
        <v>0</v>
      </c>
      <c r="O2703" s="421"/>
      <c r="P2703" s="421"/>
      <c r="Q2703" s="421"/>
      <c r="R2703" s="421"/>
      <c r="S2703" s="108">
        <f t="shared" si="311"/>
        <v>0</v>
      </c>
      <c r="T2703" s="341">
        <f>IF(ISBLANK($B2703),0,VLOOKUP($B2703,Listen!$A$2:$C$45,2,FALSE))</f>
        <v>0</v>
      </c>
      <c r="U2703" s="341">
        <f>IF(ISBLANK($B2703),0,VLOOKUP($B2703,Listen!$A$2:$C$45,3,FALSE))</f>
        <v>0</v>
      </c>
      <c r="V2703" s="342">
        <f t="shared" si="309"/>
        <v>0</v>
      </c>
      <c r="W2703" s="342">
        <f t="shared" si="308"/>
        <v>0</v>
      </c>
      <c r="X2703" s="342">
        <f t="shared" si="308"/>
        <v>0</v>
      </c>
      <c r="Y2703" s="342">
        <f t="shared" si="308"/>
        <v>0</v>
      </c>
      <c r="Z2703" s="342">
        <f t="shared" si="308"/>
        <v>0</v>
      </c>
      <c r="AA2703" s="342">
        <f t="shared" si="308"/>
        <v>0</v>
      </c>
      <c r="AB2703" s="342">
        <f t="shared" si="308"/>
        <v>0</v>
      </c>
      <c r="AC2703" s="109">
        <f t="shared" si="312"/>
        <v>0</v>
      </c>
      <c r="AD2703" s="109">
        <f>IF(C2703=A_Stammdaten!$B$12,E_SAV!$S2703-E_SAV!$AE2703,HLOOKUP(A_Stammdaten!$B$12-1,$AF$4:$AL$4004,ROW(C2703)-3,FALSE)-$AE2703)</f>
        <v>0</v>
      </c>
      <c r="AE2703" s="109">
        <f>HLOOKUP(A_Stammdaten!$B$12,$AF$4:$AL$4004,ROW(C2703)-3,FALSE)</f>
        <v>0</v>
      </c>
      <c r="AF2703" s="109">
        <f t="shared" si="310"/>
        <v>0</v>
      </c>
      <c r="AG2703" s="109">
        <f t="shared" si="307"/>
        <v>0</v>
      </c>
      <c r="AH2703" s="109">
        <f t="shared" si="307"/>
        <v>0</v>
      </c>
      <c r="AI2703" s="109">
        <f t="shared" si="307"/>
        <v>0</v>
      </c>
      <c r="AJ2703" s="109">
        <f t="shared" si="307"/>
        <v>0</v>
      </c>
      <c r="AK2703" s="109">
        <f t="shared" si="307"/>
        <v>0</v>
      </c>
      <c r="AL2703" s="109">
        <f t="shared" si="307"/>
        <v>0</v>
      </c>
    </row>
    <row r="2704" spans="1:38" x14ac:dyDescent="0.3">
      <c r="A2704" s="421"/>
      <c r="B2704" s="421"/>
      <c r="C2704" s="422"/>
      <c r="D2704" s="423"/>
      <c r="E2704" s="421"/>
      <c r="F2704" s="421"/>
      <c r="G2704" s="421"/>
      <c r="H2704" s="421"/>
      <c r="I2704" s="421"/>
      <c r="J2704" s="421"/>
      <c r="K2704" s="421"/>
      <c r="L2704" s="421"/>
      <c r="M2704" s="423"/>
      <c r="N2704" s="340">
        <f>IF(C2704&gt;A_Stammdaten!$B$12,0,SUM(E2704,F2704,H2704,J2704:K2704)-SUM(G2704,I2704,L2704:M2704))</f>
        <v>0</v>
      </c>
      <c r="O2704" s="421"/>
      <c r="P2704" s="421"/>
      <c r="Q2704" s="421"/>
      <c r="R2704" s="421"/>
      <c r="S2704" s="108">
        <f t="shared" si="311"/>
        <v>0</v>
      </c>
      <c r="T2704" s="341">
        <f>IF(ISBLANK($B2704),0,VLOOKUP($B2704,Listen!$A$2:$C$45,2,FALSE))</f>
        <v>0</v>
      </c>
      <c r="U2704" s="341">
        <f>IF(ISBLANK($B2704),0,VLOOKUP($B2704,Listen!$A$2:$C$45,3,FALSE))</f>
        <v>0</v>
      </c>
      <c r="V2704" s="342">
        <f t="shared" si="309"/>
        <v>0</v>
      </c>
      <c r="W2704" s="342">
        <f t="shared" si="308"/>
        <v>0</v>
      </c>
      <c r="X2704" s="342">
        <f t="shared" si="308"/>
        <v>0</v>
      </c>
      <c r="Y2704" s="342">
        <f t="shared" si="308"/>
        <v>0</v>
      </c>
      <c r="Z2704" s="342">
        <f t="shared" si="308"/>
        <v>0</v>
      </c>
      <c r="AA2704" s="342">
        <f t="shared" si="308"/>
        <v>0</v>
      </c>
      <c r="AB2704" s="342">
        <f t="shared" si="308"/>
        <v>0</v>
      </c>
      <c r="AC2704" s="109">
        <f t="shared" si="312"/>
        <v>0</v>
      </c>
      <c r="AD2704" s="109">
        <f>IF(C2704=A_Stammdaten!$B$12,E_SAV!$S2704-E_SAV!$AE2704,HLOOKUP(A_Stammdaten!$B$12-1,$AF$4:$AL$4004,ROW(C2704)-3,FALSE)-$AE2704)</f>
        <v>0</v>
      </c>
      <c r="AE2704" s="109">
        <f>HLOOKUP(A_Stammdaten!$B$12,$AF$4:$AL$4004,ROW(C2704)-3,FALSE)</f>
        <v>0</v>
      </c>
      <c r="AF2704" s="109">
        <f t="shared" si="310"/>
        <v>0</v>
      </c>
      <c r="AG2704" s="109">
        <f t="shared" si="307"/>
        <v>0</v>
      </c>
      <c r="AH2704" s="109">
        <f t="shared" si="307"/>
        <v>0</v>
      </c>
      <c r="AI2704" s="109">
        <f t="shared" si="307"/>
        <v>0</v>
      </c>
      <c r="AJ2704" s="109">
        <f t="shared" si="307"/>
        <v>0</v>
      </c>
      <c r="AK2704" s="109">
        <f t="shared" si="307"/>
        <v>0</v>
      </c>
      <c r="AL2704" s="109">
        <f t="shared" si="307"/>
        <v>0</v>
      </c>
    </row>
    <row r="2705" spans="1:38" x14ac:dyDescent="0.3">
      <c r="A2705" s="421"/>
      <c r="B2705" s="421"/>
      <c r="C2705" s="422"/>
      <c r="D2705" s="423"/>
      <c r="E2705" s="421"/>
      <c r="F2705" s="421"/>
      <c r="G2705" s="421"/>
      <c r="H2705" s="421"/>
      <c r="I2705" s="421"/>
      <c r="J2705" s="421"/>
      <c r="K2705" s="421"/>
      <c r="L2705" s="421"/>
      <c r="M2705" s="423"/>
      <c r="N2705" s="340">
        <f>IF(C2705&gt;A_Stammdaten!$B$12,0,SUM(E2705,F2705,H2705,J2705:K2705)-SUM(G2705,I2705,L2705:M2705))</f>
        <v>0</v>
      </c>
      <c r="O2705" s="421"/>
      <c r="P2705" s="421"/>
      <c r="Q2705" s="421"/>
      <c r="R2705" s="421"/>
      <c r="S2705" s="108">
        <f t="shared" si="311"/>
        <v>0</v>
      </c>
      <c r="T2705" s="341">
        <f>IF(ISBLANK($B2705),0,VLOOKUP($B2705,Listen!$A$2:$C$45,2,FALSE))</f>
        <v>0</v>
      </c>
      <c r="U2705" s="341">
        <f>IF(ISBLANK($B2705),0,VLOOKUP($B2705,Listen!$A$2:$C$45,3,FALSE))</f>
        <v>0</v>
      </c>
      <c r="V2705" s="342">
        <f t="shared" si="309"/>
        <v>0</v>
      </c>
      <c r="W2705" s="342">
        <f t="shared" si="308"/>
        <v>0</v>
      </c>
      <c r="X2705" s="342">
        <f t="shared" si="308"/>
        <v>0</v>
      </c>
      <c r="Y2705" s="342">
        <f t="shared" si="308"/>
        <v>0</v>
      </c>
      <c r="Z2705" s="342">
        <f t="shared" si="308"/>
        <v>0</v>
      </c>
      <c r="AA2705" s="342">
        <f t="shared" si="308"/>
        <v>0</v>
      </c>
      <c r="AB2705" s="342">
        <f t="shared" si="308"/>
        <v>0</v>
      </c>
      <c r="AC2705" s="109">
        <f t="shared" si="312"/>
        <v>0</v>
      </c>
      <c r="AD2705" s="109">
        <f>IF(C2705=A_Stammdaten!$B$12,E_SAV!$S2705-E_SAV!$AE2705,HLOOKUP(A_Stammdaten!$B$12-1,$AF$4:$AL$4004,ROW(C2705)-3,FALSE)-$AE2705)</f>
        <v>0</v>
      </c>
      <c r="AE2705" s="109">
        <f>HLOOKUP(A_Stammdaten!$B$12,$AF$4:$AL$4004,ROW(C2705)-3,FALSE)</f>
        <v>0</v>
      </c>
      <c r="AF2705" s="109">
        <f t="shared" si="310"/>
        <v>0</v>
      </c>
      <c r="AG2705" s="109">
        <f t="shared" si="307"/>
        <v>0</v>
      </c>
      <c r="AH2705" s="109">
        <f t="shared" si="307"/>
        <v>0</v>
      </c>
      <c r="AI2705" s="109">
        <f t="shared" si="307"/>
        <v>0</v>
      </c>
      <c r="AJ2705" s="109">
        <f t="shared" si="307"/>
        <v>0</v>
      </c>
      <c r="AK2705" s="109">
        <f t="shared" si="307"/>
        <v>0</v>
      </c>
      <c r="AL2705" s="109">
        <f t="shared" si="307"/>
        <v>0</v>
      </c>
    </row>
    <row r="2706" spans="1:38" x14ac:dyDescent="0.3">
      <c r="A2706" s="421"/>
      <c r="B2706" s="421"/>
      <c r="C2706" s="422"/>
      <c r="D2706" s="423"/>
      <c r="E2706" s="421"/>
      <c r="F2706" s="421"/>
      <c r="G2706" s="421"/>
      <c r="H2706" s="421"/>
      <c r="I2706" s="421"/>
      <c r="J2706" s="421"/>
      <c r="K2706" s="421"/>
      <c r="L2706" s="421"/>
      <c r="M2706" s="423"/>
      <c r="N2706" s="340">
        <f>IF(C2706&gt;A_Stammdaten!$B$12,0,SUM(E2706,F2706,H2706,J2706:K2706)-SUM(G2706,I2706,L2706:M2706))</f>
        <v>0</v>
      </c>
      <c r="O2706" s="421"/>
      <c r="P2706" s="421"/>
      <c r="Q2706" s="421"/>
      <c r="R2706" s="421"/>
      <c r="S2706" s="108">
        <f t="shared" si="311"/>
        <v>0</v>
      </c>
      <c r="T2706" s="341">
        <f>IF(ISBLANK($B2706),0,VLOOKUP($B2706,Listen!$A$2:$C$45,2,FALSE))</f>
        <v>0</v>
      </c>
      <c r="U2706" s="341">
        <f>IF(ISBLANK($B2706),0,VLOOKUP($B2706,Listen!$A$2:$C$45,3,FALSE))</f>
        <v>0</v>
      </c>
      <c r="V2706" s="342">
        <f t="shared" si="309"/>
        <v>0</v>
      </c>
      <c r="W2706" s="342">
        <f t="shared" si="308"/>
        <v>0</v>
      </c>
      <c r="X2706" s="342">
        <f t="shared" si="308"/>
        <v>0</v>
      </c>
      <c r="Y2706" s="342">
        <f t="shared" si="308"/>
        <v>0</v>
      </c>
      <c r="Z2706" s="342">
        <f t="shared" si="308"/>
        <v>0</v>
      </c>
      <c r="AA2706" s="342">
        <f t="shared" si="308"/>
        <v>0</v>
      </c>
      <c r="AB2706" s="342">
        <f t="shared" si="308"/>
        <v>0</v>
      </c>
      <c r="AC2706" s="109">
        <f t="shared" si="312"/>
        <v>0</v>
      </c>
      <c r="AD2706" s="109">
        <f>IF(C2706=A_Stammdaten!$B$12,E_SAV!$S2706-E_SAV!$AE2706,HLOOKUP(A_Stammdaten!$B$12-1,$AF$4:$AL$4004,ROW(C2706)-3,FALSE)-$AE2706)</f>
        <v>0</v>
      </c>
      <c r="AE2706" s="109">
        <f>HLOOKUP(A_Stammdaten!$B$12,$AF$4:$AL$4004,ROW(C2706)-3,FALSE)</f>
        <v>0</v>
      </c>
      <c r="AF2706" s="109">
        <f t="shared" si="310"/>
        <v>0</v>
      </c>
      <c r="AG2706" s="109">
        <f t="shared" si="307"/>
        <v>0</v>
      </c>
      <c r="AH2706" s="109">
        <f t="shared" si="307"/>
        <v>0</v>
      </c>
      <c r="AI2706" s="109">
        <f t="shared" si="307"/>
        <v>0</v>
      </c>
      <c r="AJ2706" s="109">
        <f t="shared" si="307"/>
        <v>0</v>
      </c>
      <c r="AK2706" s="109">
        <f t="shared" si="307"/>
        <v>0</v>
      </c>
      <c r="AL2706" s="109">
        <f t="shared" si="307"/>
        <v>0</v>
      </c>
    </row>
    <row r="2707" spans="1:38" x14ac:dyDescent="0.3">
      <c r="A2707" s="421"/>
      <c r="B2707" s="421"/>
      <c r="C2707" s="422"/>
      <c r="D2707" s="423"/>
      <c r="E2707" s="421"/>
      <c r="F2707" s="421"/>
      <c r="G2707" s="421"/>
      <c r="H2707" s="421"/>
      <c r="I2707" s="421"/>
      <c r="J2707" s="421"/>
      <c r="K2707" s="421"/>
      <c r="L2707" s="421"/>
      <c r="M2707" s="423"/>
      <c r="N2707" s="340">
        <f>IF(C2707&gt;A_Stammdaten!$B$12,0,SUM(E2707,F2707,H2707,J2707:K2707)-SUM(G2707,I2707,L2707:M2707))</f>
        <v>0</v>
      </c>
      <c r="O2707" s="421"/>
      <c r="P2707" s="421"/>
      <c r="Q2707" s="421"/>
      <c r="R2707" s="421"/>
      <c r="S2707" s="108">
        <f t="shared" si="311"/>
        <v>0</v>
      </c>
      <c r="T2707" s="341">
        <f>IF(ISBLANK($B2707),0,VLOOKUP($B2707,Listen!$A$2:$C$45,2,FALSE))</f>
        <v>0</v>
      </c>
      <c r="U2707" s="341">
        <f>IF(ISBLANK($B2707),0,VLOOKUP($B2707,Listen!$A$2:$C$45,3,FALSE))</f>
        <v>0</v>
      </c>
      <c r="V2707" s="342">
        <f t="shared" si="309"/>
        <v>0</v>
      </c>
      <c r="W2707" s="342">
        <f t="shared" si="308"/>
        <v>0</v>
      </c>
      <c r="X2707" s="342">
        <f t="shared" si="308"/>
        <v>0</v>
      </c>
      <c r="Y2707" s="342">
        <f t="shared" si="308"/>
        <v>0</v>
      </c>
      <c r="Z2707" s="342">
        <f t="shared" si="308"/>
        <v>0</v>
      </c>
      <c r="AA2707" s="342">
        <f t="shared" si="308"/>
        <v>0</v>
      </c>
      <c r="AB2707" s="342">
        <f t="shared" si="308"/>
        <v>0</v>
      </c>
      <c r="AC2707" s="109">
        <f t="shared" si="312"/>
        <v>0</v>
      </c>
      <c r="AD2707" s="109">
        <f>IF(C2707=A_Stammdaten!$B$12,E_SAV!$S2707-E_SAV!$AE2707,HLOOKUP(A_Stammdaten!$B$12-1,$AF$4:$AL$4004,ROW(C2707)-3,FALSE)-$AE2707)</f>
        <v>0</v>
      </c>
      <c r="AE2707" s="109">
        <f>HLOOKUP(A_Stammdaten!$B$12,$AF$4:$AL$4004,ROW(C2707)-3,FALSE)</f>
        <v>0</v>
      </c>
      <c r="AF2707" s="109">
        <f t="shared" si="310"/>
        <v>0</v>
      </c>
      <c r="AG2707" s="109">
        <f t="shared" si="307"/>
        <v>0</v>
      </c>
      <c r="AH2707" s="109">
        <f t="shared" si="307"/>
        <v>0</v>
      </c>
      <c r="AI2707" s="109">
        <f t="shared" si="307"/>
        <v>0</v>
      </c>
      <c r="AJ2707" s="109">
        <f t="shared" si="307"/>
        <v>0</v>
      </c>
      <c r="AK2707" s="109">
        <f t="shared" si="307"/>
        <v>0</v>
      </c>
      <c r="AL2707" s="109">
        <f t="shared" si="307"/>
        <v>0</v>
      </c>
    </row>
    <row r="2708" spans="1:38" x14ac:dyDescent="0.3">
      <c r="A2708" s="421"/>
      <c r="B2708" s="421"/>
      <c r="C2708" s="422"/>
      <c r="D2708" s="423"/>
      <c r="E2708" s="421"/>
      <c r="F2708" s="421"/>
      <c r="G2708" s="421"/>
      <c r="H2708" s="421"/>
      <c r="I2708" s="421"/>
      <c r="J2708" s="421"/>
      <c r="K2708" s="421"/>
      <c r="L2708" s="421"/>
      <c r="M2708" s="423"/>
      <c r="N2708" s="340">
        <f>IF(C2708&gt;A_Stammdaten!$B$12,0,SUM(E2708,F2708,H2708,J2708:K2708)-SUM(G2708,I2708,L2708:M2708))</f>
        <v>0</v>
      </c>
      <c r="O2708" s="421"/>
      <c r="P2708" s="421"/>
      <c r="Q2708" s="421"/>
      <c r="R2708" s="421"/>
      <c r="S2708" s="108">
        <f t="shared" si="311"/>
        <v>0</v>
      </c>
      <c r="T2708" s="341">
        <f>IF(ISBLANK($B2708),0,VLOOKUP($B2708,Listen!$A$2:$C$45,2,FALSE))</f>
        <v>0</v>
      </c>
      <c r="U2708" s="341">
        <f>IF(ISBLANK($B2708),0,VLOOKUP($B2708,Listen!$A$2:$C$45,3,FALSE))</f>
        <v>0</v>
      </c>
      <c r="V2708" s="342">
        <f t="shared" si="309"/>
        <v>0</v>
      </c>
      <c r="W2708" s="342">
        <f t="shared" si="308"/>
        <v>0</v>
      </c>
      <c r="X2708" s="342">
        <f t="shared" si="308"/>
        <v>0</v>
      </c>
      <c r="Y2708" s="342">
        <f t="shared" si="308"/>
        <v>0</v>
      </c>
      <c r="Z2708" s="342">
        <f t="shared" si="308"/>
        <v>0</v>
      </c>
      <c r="AA2708" s="342">
        <f t="shared" si="308"/>
        <v>0</v>
      </c>
      <c r="AB2708" s="342">
        <f t="shared" si="308"/>
        <v>0</v>
      </c>
      <c r="AC2708" s="109">
        <f t="shared" si="312"/>
        <v>0</v>
      </c>
      <c r="AD2708" s="109">
        <f>IF(C2708=A_Stammdaten!$B$12,E_SAV!$S2708-E_SAV!$AE2708,HLOOKUP(A_Stammdaten!$B$12-1,$AF$4:$AL$4004,ROW(C2708)-3,FALSE)-$AE2708)</f>
        <v>0</v>
      </c>
      <c r="AE2708" s="109">
        <f>HLOOKUP(A_Stammdaten!$B$12,$AF$4:$AL$4004,ROW(C2708)-3,FALSE)</f>
        <v>0</v>
      </c>
      <c r="AF2708" s="109">
        <f t="shared" si="310"/>
        <v>0</v>
      </c>
      <c r="AG2708" s="109">
        <f t="shared" si="307"/>
        <v>0</v>
      </c>
      <c r="AH2708" s="109">
        <f t="shared" si="307"/>
        <v>0</v>
      </c>
      <c r="AI2708" s="109">
        <f t="shared" si="307"/>
        <v>0</v>
      </c>
      <c r="AJ2708" s="109">
        <f t="shared" si="307"/>
        <v>0</v>
      </c>
      <c r="AK2708" s="109">
        <f t="shared" si="307"/>
        <v>0</v>
      </c>
      <c r="AL2708" s="109">
        <f t="shared" si="307"/>
        <v>0</v>
      </c>
    </row>
    <row r="2709" spans="1:38" x14ac:dyDescent="0.3">
      <c r="A2709" s="421"/>
      <c r="B2709" s="421"/>
      <c r="C2709" s="422"/>
      <c r="D2709" s="423"/>
      <c r="E2709" s="421"/>
      <c r="F2709" s="421"/>
      <c r="G2709" s="421"/>
      <c r="H2709" s="421"/>
      <c r="I2709" s="421"/>
      <c r="J2709" s="421"/>
      <c r="K2709" s="421"/>
      <c r="L2709" s="421"/>
      <c r="M2709" s="423"/>
      <c r="N2709" s="340">
        <f>IF(C2709&gt;A_Stammdaten!$B$12,0,SUM(E2709,F2709,H2709,J2709:K2709)-SUM(G2709,I2709,L2709:M2709))</f>
        <v>0</v>
      </c>
      <c r="O2709" s="421"/>
      <c r="P2709" s="421"/>
      <c r="Q2709" s="421"/>
      <c r="R2709" s="421"/>
      <c r="S2709" s="108">
        <f t="shared" si="311"/>
        <v>0</v>
      </c>
      <c r="T2709" s="341">
        <f>IF(ISBLANK($B2709),0,VLOOKUP($B2709,Listen!$A$2:$C$45,2,FALSE))</f>
        <v>0</v>
      </c>
      <c r="U2709" s="341">
        <f>IF(ISBLANK($B2709),0,VLOOKUP($B2709,Listen!$A$2:$C$45,3,FALSE))</f>
        <v>0</v>
      </c>
      <c r="V2709" s="342">
        <f t="shared" si="309"/>
        <v>0</v>
      </c>
      <c r="W2709" s="342">
        <f t="shared" si="308"/>
        <v>0</v>
      </c>
      <c r="X2709" s="342">
        <f t="shared" si="308"/>
        <v>0</v>
      </c>
      <c r="Y2709" s="342">
        <f t="shared" si="308"/>
        <v>0</v>
      </c>
      <c r="Z2709" s="342">
        <f t="shared" si="308"/>
        <v>0</v>
      </c>
      <c r="AA2709" s="342">
        <f t="shared" si="308"/>
        <v>0</v>
      </c>
      <c r="AB2709" s="342">
        <f t="shared" si="308"/>
        <v>0</v>
      </c>
      <c r="AC2709" s="109">
        <f t="shared" si="312"/>
        <v>0</v>
      </c>
      <c r="AD2709" s="109">
        <f>IF(C2709=A_Stammdaten!$B$12,E_SAV!$S2709-E_SAV!$AE2709,HLOOKUP(A_Stammdaten!$B$12-1,$AF$4:$AL$4004,ROW(C2709)-3,FALSE)-$AE2709)</f>
        <v>0</v>
      </c>
      <c r="AE2709" s="109">
        <f>HLOOKUP(A_Stammdaten!$B$12,$AF$4:$AL$4004,ROW(C2709)-3,FALSE)</f>
        <v>0</v>
      </c>
      <c r="AF2709" s="109">
        <f t="shared" si="310"/>
        <v>0</v>
      </c>
      <c r="AG2709" s="109">
        <f t="shared" si="307"/>
        <v>0</v>
      </c>
      <c r="AH2709" s="109">
        <f t="shared" si="307"/>
        <v>0</v>
      </c>
      <c r="AI2709" s="109">
        <f t="shared" si="307"/>
        <v>0</v>
      </c>
      <c r="AJ2709" s="109">
        <f t="shared" si="307"/>
        <v>0</v>
      </c>
      <c r="AK2709" s="109">
        <f t="shared" si="307"/>
        <v>0</v>
      </c>
      <c r="AL2709" s="109">
        <f t="shared" si="307"/>
        <v>0</v>
      </c>
    </row>
    <row r="2710" spans="1:38" x14ac:dyDescent="0.3">
      <c r="A2710" s="421"/>
      <c r="B2710" s="421"/>
      <c r="C2710" s="422"/>
      <c r="D2710" s="423"/>
      <c r="E2710" s="421"/>
      <c r="F2710" s="421"/>
      <c r="G2710" s="421"/>
      <c r="H2710" s="421"/>
      <c r="I2710" s="421"/>
      <c r="J2710" s="421"/>
      <c r="K2710" s="421"/>
      <c r="L2710" s="421"/>
      <c r="M2710" s="423"/>
      <c r="N2710" s="340">
        <f>IF(C2710&gt;A_Stammdaten!$B$12,0,SUM(E2710,F2710,H2710,J2710:K2710)-SUM(G2710,I2710,L2710:M2710))</f>
        <v>0</v>
      </c>
      <c r="O2710" s="421"/>
      <c r="P2710" s="421"/>
      <c r="Q2710" s="421"/>
      <c r="R2710" s="421"/>
      <c r="S2710" s="108">
        <f t="shared" si="311"/>
        <v>0</v>
      </c>
      <c r="T2710" s="341">
        <f>IF(ISBLANK($B2710),0,VLOOKUP($B2710,Listen!$A$2:$C$45,2,FALSE))</f>
        <v>0</v>
      </c>
      <c r="U2710" s="341">
        <f>IF(ISBLANK($B2710),0,VLOOKUP($B2710,Listen!$A$2:$C$45,3,FALSE))</f>
        <v>0</v>
      </c>
      <c r="V2710" s="342">
        <f t="shared" si="309"/>
        <v>0</v>
      </c>
      <c r="W2710" s="342">
        <f t="shared" si="308"/>
        <v>0</v>
      </c>
      <c r="X2710" s="342">
        <f t="shared" si="308"/>
        <v>0</v>
      </c>
      <c r="Y2710" s="342">
        <f t="shared" si="308"/>
        <v>0</v>
      </c>
      <c r="Z2710" s="342">
        <f t="shared" si="308"/>
        <v>0</v>
      </c>
      <c r="AA2710" s="342">
        <f t="shared" si="308"/>
        <v>0</v>
      </c>
      <c r="AB2710" s="342">
        <f t="shared" si="308"/>
        <v>0</v>
      </c>
      <c r="AC2710" s="109">
        <f t="shared" si="312"/>
        <v>0</v>
      </c>
      <c r="AD2710" s="109">
        <f>IF(C2710=A_Stammdaten!$B$12,E_SAV!$S2710-E_SAV!$AE2710,HLOOKUP(A_Stammdaten!$B$12-1,$AF$4:$AL$4004,ROW(C2710)-3,FALSE)-$AE2710)</f>
        <v>0</v>
      </c>
      <c r="AE2710" s="109">
        <f>HLOOKUP(A_Stammdaten!$B$12,$AF$4:$AL$4004,ROW(C2710)-3,FALSE)</f>
        <v>0</v>
      </c>
      <c r="AF2710" s="109">
        <f t="shared" si="310"/>
        <v>0</v>
      </c>
      <c r="AG2710" s="109">
        <f t="shared" si="307"/>
        <v>0</v>
      </c>
      <c r="AH2710" s="109">
        <f t="shared" si="307"/>
        <v>0</v>
      </c>
      <c r="AI2710" s="109">
        <f t="shared" si="307"/>
        <v>0</v>
      </c>
      <c r="AJ2710" s="109">
        <f t="shared" si="307"/>
        <v>0</v>
      </c>
      <c r="AK2710" s="109">
        <f t="shared" si="307"/>
        <v>0</v>
      </c>
      <c r="AL2710" s="109">
        <f t="shared" si="307"/>
        <v>0</v>
      </c>
    </row>
    <row r="2711" spans="1:38" x14ac:dyDescent="0.3">
      <c r="A2711" s="421"/>
      <c r="B2711" s="421"/>
      <c r="C2711" s="422"/>
      <c r="D2711" s="423"/>
      <c r="E2711" s="421"/>
      <c r="F2711" s="421"/>
      <c r="G2711" s="421"/>
      <c r="H2711" s="421"/>
      <c r="I2711" s="421"/>
      <c r="J2711" s="421"/>
      <c r="K2711" s="421"/>
      <c r="L2711" s="421"/>
      <c r="M2711" s="423"/>
      <c r="N2711" s="340">
        <f>IF(C2711&gt;A_Stammdaten!$B$12,0,SUM(E2711,F2711,H2711,J2711:K2711)-SUM(G2711,I2711,L2711:M2711))</f>
        <v>0</v>
      </c>
      <c r="O2711" s="421"/>
      <c r="P2711" s="421"/>
      <c r="Q2711" s="421"/>
      <c r="R2711" s="421"/>
      <c r="S2711" s="108">
        <f t="shared" si="311"/>
        <v>0</v>
      </c>
      <c r="T2711" s="341">
        <f>IF(ISBLANK($B2711),0,VLOOKUP($B2711,Listen!$A$2:$C$45,2,FALSE))</f>
        <v>0</v>
      </c>
      <c r="U2711" s="341">
        <f>IF(ISBLANK($B2711),0,VLOOKUP($B2711,Listen!$A$2:$C$45,3,FALSE))</f>
        <v>0</v>
      </c>
      <c r="V2711" s="342">
        <f t="shared" si="309"/>
        <v>0</v>
      </c>
      <c r="W2711" s="342">
        <f t="shared" si="308"/>
        <v>0</v>
      </c>
      <c r="X2711" s="342">
        <f t="shared" si="308"/>
        <v>0</v>
      </c>
      <c r="Y2711" s="342">
        <f t="shared" si="308"/>
        <v>0</v>
      </c>
      <c r="Z2711" s="342">
        <f t="shared" si="308"/>
        <v>0</v>
      </c>
      <c r="AA2711" s="342">
        <f t="shared" si="308"/>
        <v>0</v>
      </c>
      <c r="AB2711" s="342">
        <f t="shared" si="308"/>
        <v>0</v>
      </c>
      <c r="AC2711" s="109">
        <f t="shared" si="312"/>
        <v>0</v>
      </c>
      <c r="AD2711" s="109">
        <f>IF(C2711=A_Stammdaten!$B$12,E_SAV!$S2711-E_SAV!$AE2711,HLOOKUP(A_Stammdaten!$B$12-1,$AF$4:$AL$4004,ROW(C2711)-3,FALSE)-$AE2711)</f>
        <v>0</v>
      </c>
      <c r="AE2711" s="109">
        <f>HLOOKUP(A_Stammdaten!$B$12,$AF$4:$AL$4004,ROW(C2711)-3,FALSE)</f>
        <v>0</v>
      </c>
      <c r="AF2711" s="109">
        <f t="shared" si="310"/>
        <v>0</v>
      </c>
      <c r="AG2711" s="109">
        <f t="shared" si="307"/>
        <v>0</v>
      </c>
      <c r="AH2711" s="109">
        <f t="shared" si="307"/>
        <v>0</v>
      </c>
      <c r="AI2711" s="109">
        <f t="shared" si="307"/>
        <v>0</v>
      </c>
      <c r="AJ2711" s="109">
        <f t="shared" si="307"/>
        <v>0</v>
      </c>
      <c r="AK2711" s="109">
        <f t="shared" si="307"/>
        <v>0</v>
      </c>
      <c r="AL2711" s="109">
        <f t="shared" si="307"/>
        <v>0</v>
      </c>
    </row>
    <row r="2712" spans="1:38" x14ac:dyDescent="0.3">
      <c r="A2712" s="421"/>
      <c r="B2712" s="421"/>
      <c r="C2712" s="422"/>
      <c r="D2712" s="423"/>
      <c r="E2712" s="421"/>
      <c r="F2712" s="421"/>
      <c r="G2712" s="421"/>
      <c r="H2712" s="421"/>
      <c r="I2712" s="421"/>
      <c r="J2712" s="421"/>
      <c r="K2712" s="421"/>
      <c r="L2712" s="421"/>
      <c r="M2712" s="423"/>
      <c r="N2712" s="340">
        <f>IF(C2712&gt;A_Stammdaten!$B$12,0,SUM(E2712,F2712,H2712,J2712:K2712)-SUM(G2712,I2712,L2712:M2712))</f>
        <v>0</v>
      </c>
      <c r="O2712" s="421"/>
      <c r="P2712" s="421"/>
      <c r="Q2712" s="421"/>
      <c r="R2712" s="421"/>
      <c r="S2712" s="108">
        <f t="shared" si="311"/>
        <v>0</v>
      </c>
      <c r="T2712" s="341">
        <f>IF(ISBLANK($B2712),0,VLOOKUP($B2712,Listen!$A$2:$C$45,2,FALSE))</f>
        <v>0</v>
      </c>
      <c r="U2712" s="341">
        <f>IF(ISBLANK($B2712),0,VLOOKUP($B2712,Listen!$A$2:$C$45,3,FALSE))</f>
        <v>0</v>
      </c>
      <c r="V2712" s="342">
        <f t="shared" si="309"/>
        <v>0</v>
      </c>
      <c r="W2712" s="342">
        <f t="shared" si="308"/>
        <v>0</v>
      </c>
      <c r="X2712" s="342">
        <f t="shared" si="308"/>
        <v>0</v>
      </c>
      <c r="Y2712" s="342">
        <f t="shared" si="308"/>
        <v>0</v>
      </c>
      <c r="Z2712" s="342">
        <f t="shared" si="308"/>
        <v>0</v>
      </c>
      <c r="AA2712" s="342">
        <f t="shared" si="308"/>
        <v>0</v>
      </c>
      <c r="AB2712" s="342">
        <f t="shared" si="308"/>
        <v>0</v>
      </c>
      <c r="AC2712" s="109">
        <f t="shared" si="312"/>
        <v>0</v>
      </c>
      <c r="AD2712" s="109">
        <f>IF(C2712=A_Stammdaten!$B$12,E_SAV!$S2712-E_SAV!$AE2712,HLOOKUP(A_Stammdaten!$B$12-1,$AF$4:$AL$4004,ROW(C2712)-3,FALSE)-$AE2712)</f>
        <v>0</v>
      </c>
      <c r="AE2712" s="109">
        <f>HLOOKUP(A_Stammdaten!$B$12,$AF$4:$AL$4004,ROW(C2712)-3,FALSE)</f>
        <v>0</v>
      </c>
      <c r="AF2712" s="109">
        <f t="shared" si="310"/>
        <v>0</v>
      </c>
      <c r="AG2712" s="109">
        <f t="shared" si="307"/>
        <v>0</v>
      </c>
      <c r="AH2712" s="109">
        <f t="shared" si="307"/>
        <v>0</v>
      </c>
      <c r="AI2712" s="109">
        <f t="shared" si="307"/>
        <v>0</v>
      </c>
      <c r="AJ2712" s="109">
        <f t="shared" si="307"/>
        <v>0</v>
      </c>
      <c r="AK2712" s="109">
        <f t="shared" si="307"/>
        <v>0</v>
      </c>
      <c r="AL2712" s="109">
        <f t="shared" si="307"/>
        <v>0</v>
      </c>
    </row>
    <row r="2713" spans="1:38" x14ac:dyDescent="0.3">
      <c r="A2713" s="421"/>
      <c r="B2713" s="421"/>
      <c r="C2713" s="422"/>
      <c r="D2713" s="423"/>
      <c r="E2713" s="421"/>
      <c r="F2713" s="421"/>
      <c r="G2713" s="421"/>
      <c r="H2713" s="421"/>
      <c r="I2713" s="421"/>
      <c r="J2713" s="421"/>
      <c r="K2713" s="421"/>
      <c r="L2713" s="421"/>
      <c r="M2713" s="423"/>
      <c r="N2713" s="340">
        <f>IF(C2713&gt;A_Stammdaten!$B$12,0,SUM(E2713,F2713,H2713,J2713:K2713)-SUM(G2713,I2713,L2713:M2713))</f>
        <v>0</v>
      </c>
      <c r="O2713" s="421"/>
      <c r="P2713" s="421"/>
      <c r="Q2713" s="421"/>
      <c r="R2713" s="421"/>
      <c r="S2713" s="108">
        <f t="shared" si="311"/>
        <v>0</v>
      </c>
      <c r="T2713" s="341">
        <f>IF(ISBLANK($B2713),0,VLOOKUP($B2713,Listen!$A$2:$C$45,2,FALSE))</f>
        <v>0</v>
      </c>
      <c r="U2713" s="341">
        <f>IF(ISBLANK($B2713),0,VLOOKUP($B2713,Listen!$A$2:$C$45,3,FALSE))</f>
        <v>0</v>
      </c>
      <c r="V2713" s="342">
        <f t="shared" si="309"/>
        <v>0</v>
      </c>
      <c r="W2713" s="342">
        <f t="shared" si="308"/>
        <v>0</v>
      </c>
      <c r="X2713" s="342">
        <f t="shared" si="308"/>
        <v>0</v>
      </c>
      <c r="Y2713" s="342">
        <f t="shared" si="308"/>
        <v>0</v>
      </c>
      <c r="Z2713" s="342">
        <f t="shared" si="308"/>
        <v>0</v>
      </c>
      <c r="AA2713" s="342">
        <f t="shared" si="308"/>
        <v>0</v>
      </c>
      <c r="AB2713" s="342">
        <f t="shared" si="308"/>
        <v>0</v>
      </c>
      <c r="AC2713" s="109">
        <f t="shared" si="312"/>
        <v>0</v>
      </c>
      <c r="AD2713" s="109">
        <f>IF(C2713=A_Stammdaten!$B$12,E_SAV!$S2713-E_SAV!$AE2713,HLOOKUP(A_Stammdaten!$B$12-1,$AF$4:$AL$4004,ROW(C2713)-3,FALSE)-$AE2713)</f>
        <v>0</v>
      </c>
      <c r="AE2713" s="109">
        <f>HLOOKUP(A_Stammdaten!$B$12,$AF$4:$AL$4004,ROW(C2713)-3,FALSE)</f>
        <v>0</v>
      </c>
      <c r="AF2713" s="109">
        <f t="shared" si="310"/>
        <v>0</v>
      </c>
      <c r="AG2713" s="109">
        <f t="shared" si="307"/>
        <v>0</v>
      </c>
      <c r="AH2713" s="109">
        <f t="shared" si="307"/>
        <v>0</v>
      </c>
      <c r="AI2713" s="109">
        <f t="shared" si="307"/>
        <v>0</v>
      </c>
      <c r="AJ2713" s="109">
        <f t="shared" si="307"/>
        <v>0</v>
      </c>
      <c r="AK2713" s="109">
        <f t="shared" si="307"/>
        <v>0</v>
      </c>
      <c r="AL2713" s="109">
        <f t="shared" si="307"/>
        <v>0</v>
      </c>
    </row>
    <row r="2714" spans="1:38" x14ac:dyDescent="0.3">
      <c r="A2714" s="421"/>
      <c r="B2714" s="421"/>
      <c r="C2714" s="422"/>
      <c r="D2714" s="423"/>
      <c r="E2714" s="421"/>
      <c r="F2714" s="421"/>
      <c r="G2714" s="421"/>
      <c r="H2714" s="421"/>
      <c r="I2714" s="421"/>
      <c r="J2714" s="421"/>
      <c r="K2714" s="421"/>
      <c r="L2714" s="421"/>
      <c r="M2714" s="423"/>
      <c r="N2714" s="340">
        <f>IF(C2714&gt;A_Stammdaten!$B$12,0,SUM(E2714,F2714,H2714,J2714:K2714)-SUM(G2714,I2714,L2714:M2714))</f>
        <v>0</v>
      </c>
      <c r="O2714" s="421"/>
      <c r="P2714" s="421"/>
      <c r="Q2714" s="421"/>
      <c r="R2714" s="421"/>
      <c r="S2714" s="108">
        <f t="shared" si="311"/>
        <v>0</v>
      </c>
      <c r="T2714" s="341">
        <f>IF(ISBLANK($B2714),0,VLOOKUP($B2714,Listen!$A$2:$C$45,2,FALSE))</f>
        <v>0</v>
      </c>
      <c r="U2714" s="341">
        <f>IF(ISBLANK($B2714),0,VLOOKUP($B2714,Listen!$A$2:$C$45,3,FALSE))</f>
        <v>0</v>
      </c>
      <c r="V2714" s="342">
        <f t="shared" si="309"/>
        <v>0</v>
      </c>
      <c r="W2714" s="342">
        <f t="shared" si="308"/>
        <v>0</v>
      </c>
      <c r="X2714" s="342">
        <f t="shared" si="308"/>
        <v>0</v>
      </c>
      <c r="Y2714" s="342">
        <f t="shared" si="308"/>
        <v>0</v>
      </c>
      <c r="Z2714" s="342">
        <f t="shared" si="308"/>
        <v>0</v>
      </c>
      <c r="AA2714" s="342">
        <f t="shared" si="308"/>
        <v>0</v>
      </c>
      <c r="AB2714" s="342">
        <f t="shared" si="308"/>
        <v>0</v>
      </c>
      <c r="AC2714" s="109">
        <f t="shared" si="312"/>
        <v>0</v>
      </c>
      <c r="AD2714" s="109">
        <f>IF(C2714=A_Stammdaten!$B$12,E_SAV!$S2714-E_SAV!$AE2714,HLOOKUP(A_Stammdaten!$B$12-1,$AF$4:$AL$4004,ROW(C2714)-3,FALSE)-$AE2714)</f>
        <v>0</v>
      </c>
      <c r="AE2714" s="109">
        <f>HLOOKUP(A_Stammdaten!$B$12,$AF$4:$AL$4004,ROW(C2714)-3,FALSE)</f>
        <v>0</v>
      </c>
      <c r="AF2714" s="109">
        <f t="shared" si="310"/>
        <v>0</v>
      </c>
      <c r="AG2714" s="109">
        <f t="shared" si="307"/>
        <v>0</v>
      </c>
      <c r="AH2714" s="109">
        <f t="shared" si="307"/>
        <v>0</v>
      </c>
      <c r="AI2714" s="109">
        <f t="shared" si="307"/>
        <v>0</v>
      </c>
      <c r="AJ2714" s="109">
        <f t="shared" si="307"/>
        <v>0</v>
      </c>
      <c r="AK2714" s="109">
        <f t="shared" si="307"/>
        <v>0</v>
      </c>
      <c r="AL2714" s="109">
        <f t="shared" si="307"/>
        <v>0</v>
      </c>
    </row>
    <row r="2715" spans="1:38" x14ac:dyDescent="0.3">
      <c r="A2715" s="421"/>
      <c r="B2715" s="421"/>
      <c r="C2715" s="422"/>
      <c r="D2715" s="423"/>
      <c r="E2715" s="421"/>
      <c r="F2715" s="421"/>
      <c r="G2715" s="421"/>
      <c r="H2715" s="421"/>
      <c r="I2715" s="421"/>
      <c r="J2715" s="421"/>
      <c r="K2715" s="421"/>
      <c r="L2715" s="421"/>
      <c r="M2715" s="423"/>
      <c r="N2715" s="340">
        <f>IF(C2715&gt;A_Stammdaten!$B$12,0,SUM(E2715,F2715,H2715,J2715:K2715)-SUM(G2715,I2715,L2715:M2715))</f>
        <v>0</v>
      </c>
      <c r="O2715" s="421"/>
      <c r="P2715" s="421"/>
      <c r="Q2715" s="421"/>
      <c r="R2715" s="421"/>
      <c r="S2715" s="108">
        <f t="shared" si="311"/>
        <v>0</v>
      </c>
      <c r="T2715" s="341">
        <f>IF(ISBLANK($B2715),0,VLOOKUP($B2715,Listen!$A$2:$C$45,2,FALSE))</f>
        <v>0</v>
      </c>
      <c r="U2715" s="341">
        <f>IF(ISBLANK($B2715),0,VLOOKUP($B2715,Listen!$A$2:$C$45,3,FALSE))</f>
        <v>0</v>
      </c>
      <c r="V2715" s="342">
        <f t="shared" si="309"/>
        <v>0</v>
      </c>
      <c r="W2715" s="342">
        <f t="shared" si="308"/>
        <v>0</v>
      </c>
      <c r="X2715" s="342">
        <f t="shared" si="308"/>
        <v>0</v>
      </c>
      <c r="Y2715" s="342">
        <f t="shared" si="308"/>
        <v>0</v>
      </c>
      <c r="Z2715" s="342">
        <f t="shared" si="308"/>
        <v>0</v>
      </c>
      <c r="AA2715" s="342">
        <f t="shared" si="308"/>
        <v>0</v>
      </c>
      <c r="AB2715" s="342">
        <f t="shared" si="308"/>
        <v>0</v>
      </c>
      <c r="AC2715" s="109">
        <f t="shared" si="312"/>
        <v>0</v>
      </c>
      <c r="AD2715" s="109">
        <f>IF(C2715=A_Stammdaten!$B$12,E_SAV!$S2715-E_SAV!$AE2715,HLOOKUP(A_Stammdaten!$B$12-1,$AF$4:$AL$4004,ROW(C2715)-3,FALSE)-$AE2715)</f>
        <v>0</v>
      </c>
      <c r="AE2715" s="109">
        <f>HLOOKUP(A_Stammdaten!$B$12,$AF$4:$AL$4004,ROW(C2715)-3,FALSE)</f>
        <v>0</v>
      </c>
      <c r="AF2715" s="109">
        <f t="shared" si="310"/>
        <v>0</v>
      </c>
      <c r="AG2715" s="109">
        <f t="shared" si="307"/>
        <v>0</v>
      </c>
      <c r="AH2715" s="109">
        <f t="shared" si="307"/>
        <v>0</v>
      </c>
      <c r="AI2715" s="109">
        <f t="shared" si="307"/>
        <v>0</v>
      </c>
      <c r="AJ2715" s="109">
        <f t="shared" si="307"/>
        <v>0</v>
      </c>
      <c r="AK2715" s="109">
        <f t="shared" si="307"/>
        <v>0</v>
      </c>
      <c r="AL2715" s="109">
        <f t="shared" si="307"/>
        <v>0</v>
      </c>
    </row>
    <row r="2716" spans="1:38" x14ac:dyDescent="0.3">
      <c r="A2716" s="421"/>
      <c r="B2716" s="421"/>
      <c r="C2716" s="422"/>
      <c r="D2716" s="423"/>
      <c r="E2716" s="421"/>
      <c r="F2716" s="421"/>
      <c r="G2716" s="421"/>
      <c r="H2716" s="421"/>
      <c r="I2716" s="421"/>
      <c r="J2716" s="421"/>
      <c r="K2716" s="421"/>
      <c r="L2716" s="421"/>
      <c r="M2716" s="423"/>
      <c r="N2716" s="340">
        <f>IF(C2716&gt;A_Stammdaten!$B$12,0,SUM(E2716,F2716,H2716,J2716:K2716)-SUM(G2716,I2716,L2716:M2716))</f>
        <v>0</v>
      </c>
      <c r="O2716" s="421"/>
      <c r="P2716" s="421"/>
      <c r="Q2716" s="421"/>
      <c r="R2716" s="421"/>
      <c r="S2716" s="108">
        <f t="shared" si="311"/>
        <v>0</v>
      </c>
      <c r="T2716" s="341">
        <f>IF(ISBLANK($B2716),0,VLOOKUP($B2716,Listen!$A$2:$C$45,2,FALSE))</f>
        <v>0</v>
      </c>
      <c r="U2716" s="341">
        <f>IF(ISBLANK($B2716),0,VLOOKUP($B2716,Listen!$A$2:$C$45,3,FALSE))</f>
        <v>0</v>
      </c>
      <c r="V2716" s="342">
        <f t="shared" si="309"/>
        <v>0</v>
      </c>
      <c r="W2716" s="342">
        <f t="shared" si="308"/>
        <v>0</v>
      </c>
      <c r="X2716" s="342">
        <f t="shared" si="308"/>
        <v>0</v>
      </c>
      <c r="Y2716" s="342">
        <f t="shared" si="308"/>
        <v>0</v>
      </c>
      <c r="Z2716" s="342">
        <f t="shared" si="308"/>
        <v>0</v>
      </c>
      <c r="AA2716" s="342">
        <f t="shared" si="308"/>
        <v>0</v>
      </c>
      <c r="AB2716" s="342">
        <f t="shared" si="308"/>
        <v>0</v>
      </c>
      <c r="AC2716" s="109">
        <f t="shared" si="312"/>
        <v>0</v>
      </c>
      <c r="AD2716" s="109">
        <f>IF(C2716=A_Stammdaten!$B$12,E_SAV!$S2716-E_SAV!$AE2716,HLOOKUP(A_Stammdaten!$B$12-1,$AF$4:$AL$4004,ROW(C2716)-3,FALSE)-$AE2716)</f>
        <v>0</v>
      </c>
      <c r="AE2716" s="109">
        <f>HLOOKUP(A_Stammdaten!$B$12,$AF$4:$AL$4004,ROW(C2716)-3,FALSE)</f>
        <v>0</v>
      </c>
      <c r="AF2716" s="109">
        <f t="shared" si="310"/>
        <v>0</v>
      </c>
      <c r="AG2716" s="109">
        <f t="shared" si="307"/>
        <v>0</v>
      </c>
      <c r="AH2716" s="109">
        <f t="shared" si="307"/>
        <v>0</v>
      </c>
      <c r="AI2716" s="109">
        <f t="shared" si="307"/>
        <v>0</v>
      </c>
      <c r="AJ2716" s="109">
        <f t="shared" si="307"/>
        <v>0</v>
      </c>
      <c r="AK2716" s="109">
        <f t="shared" si="307"/>
        <v>0</v>
      </c>
      <c r="AL2716" s="109">
        <f t="shared" si="307"/>
        <v>0</v>
      </c>
    </row>
    <row r="2717" spans="1:38" x14ac:dyDescent="0.3">
      <c r="A2717" s="421"/>
      <c r="B2717" s="421"/>
      <c r="C2717" s="422"/>
      <c r="D2717" s="423"/>
      <c r="E2717" s="421"/>
      <c r="F2717" s="421"/>
      <c r="G2717" s="421"/>
      <c r="H2717" s="421"/>
      <c r="I2717" s="421"/>
      <c r="J2717" s="421"/>
      <c r="K2717" s="421"/>
      <c r="L2717" s="421"/>
      <c r="M2717" s="423"/>
      <c r="N2717" s="340">
        <f>IF(C2717&gt;A_Stammdaten!$B$12,0,SUM(E2717,F2717,H2717,J2717:K2717)-SUM(G2717,I2717,L2717:M2717))</f>
        <v>0</v>
      </c>
      <c r="O2717" s="421"/>
      <c r="P2717" s="421"/>
      <c r="Q2717" s="421"/>
      <c r="R2717" s="421"/>
      <c r="S2717" s="108">
        <f t="shared" si="311"/>
        <v>0</v>
      </c>
      <c r="T2717" s="341">
        <f>IF(ISBLANK($B2717),0,VLOOKUP($B2717,Listen!$A$2:$C$45,2,FALSE))</f>
        <v>0</v>
      </c>
      <c r="U2717" s="341">
        <f>IF(ISBLANK($B2717),0,VLOOKUP($B2717,Listen!$A$2:$C$45,3,FALSE))</f>
        <v>0</v>
      </c>
      <c r="V2717" s="342">
        <f t="shared" si="309"/>
        <v>0</v>
      </c>
      <c r="W2717" s="342">
        <f t="shared" si="308"/>
        <v>0</v>
      </c>
      <c r="X2717" s="342">
        <f t="shared" si="308"/>
        <v>0</v>
      </c>
      <c r="Y2717" s="342">
        <f t="shared" si="308"/>
        <v>0</v>
      </c>
      <c r="Z2717" s="342">
        <f t="shared" si="308"/>
        <v>0</v>
      </c>
      <c r="AA2717" s="342">
        <f t="shared" si="308"/>
        <v>0</v>
      </c>
      <c r="AB2717" s="342">
        <f t="shared" si="308"/>
        <v>0</v>
      </c>
      <c r="AC2717" s="109">
        <f t="shared" si="312"/>
        <v>0</v>
      </c>
      <c r="AD2717" s="109">
        <f>IF(C2717=A_Stammdaten!$B$12,E_SAV!$S2717-E_SAV!$AE2717,HLOOKUP(A_Stammdaten!$B$12-1,$AF$4:$AL$4004,ROW(C2717)-3,FALSE)-$AE2717)</f>
        <v>0</v>
      </c>
      <c r="AE2717" s="109">
        <f>HLOOKUP(A_Stammdaten!$B$12,$AF$4:$AL$4004,ROW(C2717)-3,FALSE)</f>
        <v>0</v>
      </c>
      <c r="AF2717" s="109">
        <f t="shared" si="310"/>
        <v>0</v>
      </c>
      <c r="AG2717" s="109">
        <f t="shared" si="307"/>
        <v>0</v>
      </c>
      <c r="AH2717" s="109">
        <f t="shared" si="307"/>
        <v>0</v>
      </c>
      <c r="AI2717" s="109">
        <f t="shared" si="307"/>
        <v>0</v>
      </c>
      <c r="AJ2717" s="109">
        <f t="shared" si="307"/>
        <v>0</v>
      </c>
      <c r="AK2717" s="109">
        <f t="shared" si="307"/>
        <v>0</v>
      </c>
      <c r="AL2717" s="109">
        <f t="shared" si="307"/>
        <v>0</v>
      </c>
    </row>
    <row r="2718" spans="1:38" x14ac:dyDescent="0.3">
      <c r="A2718" s="421"/>
      <c r="B2718" s="421"/>
      <c r="C2718" s="422"/>
      <c r="D2718" s="423"/>
      <c r="E2718" s="421"/>
      <c r="F2718" s="421"/>
      <c r="G2718" s="421"/>
      <c r="H2718" s="421"/>
      <c r="I2718" s="421"/>
      <c r="J2718" s="421"/>
      <c r="K2718" s="421"/>
      <c r="L2718" s="421"/>
      <c r="M2718" s="423"/>
      <c r="N2718" s="340">
        <f>IF(C2718&gt;A_Stammdaten!$B$12,0,SUM(E2718,F2718,H2718,J2718:K2718)-SUM(G2718,I2718,L2718:M2718))</f>
        <v>0</v>
      </c>
      <c r="O2718" s="421"/>
      <c r="P2718" s="421"/>
      <c r="Q2718" s="421"/>
      <c r="R2718" s="421"/>
      <c r="S2718" s="108">
        <f t="shared" si="311"/>
        <v>0</v>
      </c>
      <c r="T2718" s="341">
        <f>IF(ISBLANK($B2718),0,VLOOKUP($B2718,Listen!$A$2:$C$45,2,FALSE))</f>
        <v>0</v>
      </c>
      <c r="U2718" s="341">
        <f>IF(ISBLANK($B2718),0,VLOOKUP($B2718,Listen!$A$2:$C$45,3,FALSE))</f>
        <v>0</v>
      </c>
      <c r="V2718" s="342">
        <f t="shared" si="309"/>
        <v>0</v>
      </c>
      <c r="W2718" s="342">
        <f t="shared" si="308"/>
        <v>0</v>
      </c>
      <c r="X2718" s="342">
        <f t="shared" si="308"/>
        <v>0</v>
      </c>
      <c r="Y2718" s="342">
        <f t="shared" si="308"/>
        <v>0</v>
      </c>
      <c r="Z2718" s="342">
        <f t="shared" si="308"/>
        <v>0</v>
      </c>
      <c r="AA2718" s="342">
        <f t="shared" si="308"/>
        <v>0</v>
      </c>
      <c r="AB2718" s="342">
        <f t="shared" si="308"/>
        <v>0</v>
      </c>
      <c r="AC2718" s="109">
        <f t="shared" si="312"/>
        <v>0</v>
      </c>
      <c r="AD2718" s="109">
        <f>IF(C2718=A_Stammdaten!$B$12,E_SAV!$S2718-E_SAV!$AE2718,HLOOKUP(A_Stammdaten!$B$12-1,$AF$4:$AL$4004,ROW(C2718)-3,FALSE)-$AE2718)</f>
        <v>0</v>
      </c>
      <c r="AE2718" s="109">
        <f>HLOOKUP(A_Stammdaten!$B$12,$AF$4:$AL$4004,ROW(C2718)-3,FALSE)</f>
        <v>0</v>
      </c>
      <c r="AF2718" s="109">
        <f t="shared" si="310"/>
        <v>0</v>
      </c>
      <c r="AG2718" s="109">
        <f t="shared" si="307"/>
        <v>0</v>
      </c>
      <c r="AH2718" s="109">
        <f t="shared" si="307"/>
        <v>0</v>
      </c>
      <c r="AI2718" s="109">
        <f t="shared" si="307"/>
        <v>0</v>
      </c>
      <c r="AJ2718" s="109">
        <f t="shared" si="307"/>
        <v>0</v>
      </c>
      <c r="AK2718" s="109">
        <f t="shared" si="307"/>
        <v>0</v>
      </c>
      <c r="AL2718" s="109">
        <f t="shared" si="307"/>
        <v>0</v>
      </c>
    </row>
    <row r="2719" spans="1:38" x14ac:dyDescent="0.3">
      <c r="A2719" s="421"/>
      <c r="B2719" s="421"/>
      <c r="C2719" s="422"/>
      <c r="D2719" s="423"/>
      <c r="E2719" s="421"/>
      <c r="F2719" s="421"/>
      <c r="G2719" s="421"/>
      <c r="H2719" s="421"/>
      <c r="I2719" s="421"/>
      <c r="J2719" s="421"/>
      <c r="K2719" s="421"/>
      <c r="L2719" s="421"/>
      <c r="M2719" s="423"/>
      <c r="N2719" s="340">
        <f>IF(C2719&gt;A_Stammdaten!$B$12,0,SUM(E2719,F2719,H2719,J2719:K2719)-SUM(G2719,I2719,L2719:M2719))</f>
        <v>0</v>
      </c>
      <c r="O2719" s="421"/>
      <c r="P2719" s="421"/>
      <c r="Q2719" s="421"/>
      <c r="R2719" s="421"/>
      <c r="S2719" s="108">
        <f t="shared" si="311"/>
        <v>0</v>
      </c>
      <c r="T2719" s="341">
        <f>IF(ISBLANK($B2719),0,VLOOKUP($B2719,Listen!$A$2:$C$45,2,FALSE))</f>
        <v>0</v>
      </c>
      <c r="U2719" s="341">
        <f>IF(ISBLANK($B2719),0,VLOOKUP($B2719,Listen!$A$2:$C$45,3,FALSE))</f>
        <v>0</v>
      </c>
      <c r="V2719" s="342">
        <f t="shared" si="309"/>
        <v>0</v>
      </c>
      <c r="W2719" s="342">
        <f t="shared" si="308"/>
        <v>0</v>
      </c>
      <c r="X2719" s="342">
        <f t="shared" si="308"/>
        <v>0</v>
      </c>
      <c r="Y2719" s="342">
        <f t="shared" si="308"/>
        <v>0</v>
      </c>
      <c r="Z2719" s="342">
        <f t="shared" si="308"/>
        <v>0</v>
      </c>
      <c r="AA2719" s="342">
        <f t="shared" si="308"/>
        <v>0</v>
      </c>
      <c r="AB2719" s="342">
        <f t="shared" si="308"/>
        <v>0</v>
      </c>
      <c r="AC2719" s="109">
        <f t="shared" si="312"/>
        <v>0</v>
      </c>
      <c r="AD2719" s="109">
        <f>IF(C2719=A_Stammdaten!$B$12,E_SAV!$S2719-E_SAV!$AE2719,HLOOKUP(A_Stammdaten!$B$12-1,$AF$4:$AL$4004,ROW(C2719)-3,FALSE)-$AE2719)</f>
        <v>0</v>
      </c>
      <c r="AE2719" s="109">
        <f>HLOOKUP(A_Stammdaten!$B$12,$AF$4:$AL$4004,ROW(C2719)-3,FALSE)</f>
        <v>0</v>
      </c>
      <c r="AF2719" s="109">
        <f t="shared" si="310"/>
        <v>0</v>
      </c>
      <c r="AG2719" s="109">
        <f t="shared" si="307"/>
        <v>0</v>
      </c>
      <c r="AH2719" s="109">
        <f t="shared" si="307"/>
        <v>0</v>
      </c>
      <c r="AI2719" s="109">
        <f t="shared" si="307"/>
        <v>0</v>
      </c>
      <c r="AJ2719" s="109">
        <f t="shared" si="307"/>
        <v>0</v>
      </c>
      <c r="AK2719" s="109">
        <f t="shared" si="307"/>
        <v>0</v>
      </c>
      <c r="AL2719" s="109">
        <f t="shared" si="307"/>
        <v>0</v>
      </c>
    </row>
    <row r="2720" spans="1:38" x14ac:dyDescent="0.3">
      <c r="A2720" s="421"/>
      <c r="B2720" s="421"/>
      <c r="C2720" s="422"/>
      <c r="D2720" s="423"/>
      <c r="E2720" s="421"/>
      <c r="F2720" s="421"/>
      <c r="G2720" s="421"/>
      <c r="H2720" s="421"/>
      <c r="I2720" s="421"/>
      <c r="J2720" s="421"/>
      <c r="K2720" s="421"/>
      <c r="L2720" s="421"/>
      <c r="M2720" s="423"/>
      <c r="N2720" s="340">
        <f>IF(C2720&gt;A_Stammdaten!$B$12,0,SUM(E2720,F2720,H2720,J2720:K2720)-SUM(G2720,I2720,L2720:M2720))</f>
        <v>0</v>
      </c>
      <c r="O2720" s="421"/>
      <c r="P2720" s="421"/>
      <c r="Q2720" s="421"/>
      <c r="R2720" s="421"/>
      <c r="S2720" s="108">
        <f t="shared" si="311"/>
        <v>0</v>
      </c>
      <c r="T2720" s="341">
        <f>IF(ISBLANK($B2720),0,VLOOKUP($B2720,Listen!$A$2:$C$45,2,FALSE))</f>
        <v>0</v>
      </c>
      <c r="U2720" s="341">
        <f>IF(ISBLANK($B2720),0,VLOOKUP($B2720,Listen!$A$2:$C$45,3,FALSE))</f>
        <v>0</v>
      </c>
      <c r="V2720" s="342">
        <f t="shared" si="309"/>
        <v>0</v>
      </c>
      <c r="W2720" s="342">
        <f t="shared" si="308"/>
        <v>0</v>
      </c>
      <c r="X2720" s="342">
        <f t="shared" si="308"/>
        <v>0</v>
      </c>
      <c r="Y2720" s="342">
        <f t="shared" si="308"/>
        <v>0</v>
      </c>
      <c r="Z2720" s="342">
        <f t="shared" si="308"/>
        <v>0</v>
      </c>
      <c r="AA2720" s="342">
        <f t="shared" si="308"/>
        <v>0</v>
      </c>
      <c r="AB2720" s="342">
        <f t="shared" si="308"/>
        <v>0</v>
      </c>
      <c r="AC2720" s="109">
        <f t="shared" si="312"/>
        <v>0</v>
      </c>
      <c r="AD2720" s="109">
        <f>IF(C2720=A_Stammdaten!$B$12,E_SAV!$S2720-E_SAV!$AE2720,HLOOKUP(A_Stammdaten!$B$12-1,$AF$4:$AL$4004,ROW(C2720)-3,FALSE)-$AE2720)</f>
        <v>0</v>
      </c>
      <c r="AE2720" s="109">
        <f>HLOOKUP(A_Stammdaten!$B$12,$AF$4:$AL$4004,ROW(C2720)-3,FALSE)</f>
        <v>0</v>
      </c>
      <c r="AF2720" s="109">
        <f t="shared" si="310"/>
        <v>0</v>
      </c>
      <c r="AG2720" s="109">
        <f t="shared" si="307"/>
        <v>0</v>
      </c>
      <c r="AH2720" s="109">
        <f t="shared" si="307"/>
        <v>0</v>
      </c>
      <c r="AI2720" s="109">
        <f t="shared" si="307"/>
        <v>0</v>
      </c>
      <c r="AJ2720" s="109">
        <f t="shared" si="307"/>
        <v>0</v>
      </c>
      <c r="AK2720" s="109">
        <f t="shared" si="307"/>
        <v>0</v>
      </c>
      <c r="AL2720" s="109">
        <f t="shared" si="307"/>
        <v>0</v>
      </c>
    </row>
    <row r="2721" spans="1:38" x14ac:dyDescent="0.3">
      <c r="A2721" s="421"/>
      <c r="B2721" s="421"/>
      <c r="C2721" s="422"/>
      <c r="D2721" s="423"/>
      <c r="E2721" s="421"/>
      <c r="F2721" s="421"/>
      <c r="G2721" s="421"/>
      <c r="H2721" s="421"/>
      <c r="I2721" s="421"/>
      <c r="J2721" s="421"/>
      <c r="K2721" s="421"/>
      <c r="L2721" s="421"/>
      <c r="M2721" s="423"/>
      <c r="N2721" s="340">
        <f>IF(C2721&gt;A_Stammdaten!$B$12,0,SUM(E2721,F2721,H2721,J2721:K2721)-SUM(G2721,I2721,L2721:M2721))</f>
        <v>0</v>
      </c>
      <c r="O2721" s="421"/>
      <c r="P2721" s="421"/>
      <c r="Q2721" s="421"/>
      <c r="R2721" s="421"/>
      <c r="S2721" s="108">
        <f t="shared" si="311"/>
        <v>0</v>
      </c>
      <c r="T2721" s="341">
        <f>IF(ISBLANK($B2721),0,VLOOKUP($B2721,Listen!$A$2:$C$45,2,FALSE))</f>
        <v>0</v>
      </c>
      <c r="U2721" s="341">
        <f>IF(ISBLANK($B2721),0,VLOOKUP($B2721,Listen!$A$2:$C$45,3,FALSE))</f>
        <v>0</v>
      </c>
      <c r="V2721" s="342">
        <f t="shared" si="309"/>
        <v>0</v>
      </c>
      <c r="W2721" s="342">
        <f t="shared" si="308"/>
        <v>0</v>
      </c>
      <c r="X2721" s="342">
        <f t="shared" si="308"/>
        <v>0</v>
      </c>
      <c r="Y2721" s="342">
        <f t="shared" si="308"/>
        <v>0</v>
      </c>
      <c r="Z2721" s="342">
        <f t="shared" si="308"/>
        <v>0</v>
      </c>
      <c r="AA2721" s="342">
        <f t="shared" si="308"/>
        <v>0</v>
      </c>
      <c r="AB2721" s="342">
        <f t="shared" si="308"/>
        <v>0</v>
      </c>
      <c r="AC2721" s="109">
        <f t="shared" si="312"/>
        <v>0</v>
      </c>
      <c r="AD2721" s="109">
        <f>IF(C2721=A_Stammdaten!$B$12,E_SAV!$S2721-E_SAV!$AE2721,HLOOKUP(A_Stammdaten!$B$12-1,$AF$4:$AL$4004,ROW(C2721)-3,FALSE)-$AE2721)</f>
        <v>0</v>
      </c>
      <c r="AE2721" s="109">
        <f>HLOOKUP(A_Stammdaten!$B$12,$AF$4:$AL$4004,ROW(C2721)-3,FALSE)</f>
        <v>0</v>
      </c>
      <c r="AF2721" s="109">
        <f t="shared" si="310"/>
        <v>0</v>
      </c>
      <c r="AG2721" s="109">
        <f t="shared" si="307"/>
        <v>0</v>
      </c>
      <c r="AH2721" s="109">
        <f t="shared" si="307"/>
        <v>0</v>
      </c>
      <c r="AI2721" s="109">
        <f t="shared" si="307"/>
        <v>0</v>
      </c>
      <c r="AJ2721" s="109">
        <f t="shared" si="307"/>
        <v>0</v>
      </c>
      <c r="AK2721" s="109">
        <f t="shared" si="307"/>
        <v>0</v>
      </c>
      <c r="AL2721" s="109">
        <f t="shared" si="307"/>
        <v>0</v>
      </c>
    </row>
    <row r="2722" spans="1:38" x14ac:dyDescent="0.3">
      <c r="A2722" s="421"/>
      <c r="B2722" s="421"/>
      <c r="C2722" s="422"/>
      <c r="D2722" s="423"/>
      <c r="E2722" s="421"/>
      <c r="F2722" s="421"/>
      <c r="G2722" s="421"/>
      <c r="H2722" s="421"/>
      <c r="I2722" s="421"/>
      <c r="J2722" s="421"/>
      <c r="K2722" s="421"/>
      <c r="L2722" s="421"/>
      <c r="M2722" s="423"/>
      <c r="N2722" s="340">
        <f>IF(C2722&gt;A_Stammdaten!$B$12,0,SUM(E2722,F2722,H2722,J2722:K2722)-SUM(G2722,I2722,L2722:M2722))</f>
        <v>0</v>
      </c>
      <c r="O2722" s="421"/>
      <c r="P2722" s="421"/>
      <c r="Q2722" s="421"/>
      <c r="R2722" s="421"/>
      <c r="S2722" s="108">
        <f t="shared" si="311"/>
        <v>0</v>
      </c>
      <c r="T2722" s="341">
        <f>IF(ISBLANK($B2722),0,VLOOKUP($B2722,Listen!$A$2:$C$45,2,FALSE))</f>
        <v>0</v>
      </c>
      <c r="U2722" s="341">
        <f>IF(ISBLANK($B2722),0,VLOOKUP($B2722,Listen!$A$2:$C$45,3,FALSE))</f>
        <v>0</v>
      </c>
      <c r="V2722" s="342">
        <f t="shared" si="309"/>
        <v>0</v>
      </c>
      <c r="W2722" s="342">
        <f t="shared" si="308"/>
        <v>0</v>
      </c>
      <c r="X2722" s="342">
        <f t="shared" si="308"/>
        <v>0</v>
      </c>
      <c r="Y2722" s="342">
        <f t="shared" si="308"/>
        <v>0</v>
      </c>
      <c r="Z2722" s="342">
        <f t="shared" si="308"/>
        <v>0</v>
      </c>
      <c r="AA2722" s="342">
        <f t="shared" si="308"/>
        <v>0</v>
      </c>
      <c r="AB2722" s="342">
        <f t="shared" si="308"/>
        <v>0</v>
      </c>
      <c r="AC2722" s="109">
        <f t="shared" si="312"/>
        <v>0</v>
      </c>
      <c r="AD2722" s="109">
        <f>IF(C2722=A_Stammdaten!$B$12,E_SAV!$S2722-E_SAV!$AE2722,HLOOKUP(A_Stammdaten!$B$12-1,$AF$4:$AL$4004,ROW(C2722)-3,FALSE)-$AE2722)</f>
        <v>0</v>
      </c>
      <c r="AE2722" s="109">
        <f>HLOOKUP(A_Stammdaten!$B$12,$AF$4:$AL$4004,ROW(C2722)-3,FALSE)</f>
        <v>0</v>
      </c>
      <c r="AF2722" s="109">
        <f t="shared" si="310"/>
        <v>0</v>
      </c>
      <c r="AG2722" s="109">
        <f t="shared" si="307"/>
        <v>0</v>
      </c>
      <c r="AH2722" s="109">
        <f t="shared" si="307"/>
        <v>0</v>
      </c>
      <c r="AI2722" s="109">
        <f t="shared" si="307"/>
        <v>0</v>
      </c>
      <c r="AJ2722" s="109">
        <f t="shared" ref="AJ2722:AL2785" si="313">IF(OR($C2722=0,$S2722=0,Z2722-(AJ$4-$C2722)=0),0,IF($C2722&lt;AJ$4,AI2722-AI2722/(Z2722-(AJ$4-$C2722)),IF($C2722=AJ$4,$S2722-$S2722/Z2722,0)))</f>
        <v>0</v>
      </c>
      <c r="AK2722" s="109">
        <f t="shared" si="313"/>
        <v>0</v>
      </c>
      <c r="AL2722" s="109">
        <f t="shared" si="313"/>
        <v>0</v>
      </c>
    </row>
    <row r="2723" spans="1:38" x14ac:dyDescent="0.3">
      <c r="A2723" s="421"/>
      <c r="B2723" s="421"/>
      <c r="C2723" s="422"/>
      <c r="D2723" s="423"/>
      <c r="E2723" s="421"/>
      <c r="F2723" s="421"/>
      <c r="G2723" s="421"/>
      <c r="H2723" s="421"/>
      <c r="I2723" s="421"/>
      <c r="J2723" s="421"/>
      <c r="K2723" s="421"/>
      <c r="L2723" s="421"/>
      <c r="M2723" s="423"/>
      <c r="N2723" s="340">
        <f>IF(C2723&gt;A_Stammdaten!$B$12,0,SUM(E2723,F2723,H2723,J2723:K2723)-SUM(G2723,I2723,L2723:M2723))</f>
        <v>0</v>
      </c>
      <c r="O2723" s="421"/>
      <c r="P2723" s="421"/>
      <c r="Q2723" s="421"/>
      <c r="R2723" s="421"/>
      <c r="S2723" s="108">
        <f t="shared" si="311"/>
        <v>0</v>
      </c>
      <c r="T2723" s="341">
        <f>IF(ISBLANK($B2723),0,VLOOKUP($B2723,Listen!$A$2:$C$45,2,FALSE))</f>
        <v>0</v>
      </c>
      <c r="U2723" s="341">
        <f>IF(ISBLANK($B2723),0,VLOOKUP($B2723,Listen!$A$2:$C$45,3,FALSE))</f>
        <v>0</v>
      </c>
      <c r="V2723" s="342">
        <f t="shared" si="309"/>
        <v>0</v>
      </c>
      <c r="W2723" s="342">
        <f t="shared" si="308"/>
        <v>0</v>
      </c>
      <c r="X2723" s="342">
        <f t="shared" si="308"/>
        <v>0</v>
      </c>
      <c r="Y2723" s="342">
        <f t="shared" si="308"/>
        <v>0</v>
      </c>
      <c r="Z2723" s="342">
        <f t="shared" si="308"/>
        <v>0</v>
      </c>
      <c r="AA2723" s="342">
        <f t="shared" si="308"/>
        <v>0</v>
      </c>
      <c r="AB2723" s="342">
        <f t="shared" si="308"/>
        <v>0</v>
      </c>
      <c r="AC2723" s="109">
        <f t="shared" si="312"/>
        <v>0</v>
      </c>
      <c r="AD2723" s="109">
        <f>IF(C2723=A_Stammdaten!$B$12,E_SAV!$S2723-E_SAV!$AE2723,HLOOKUP(A_Stammdaten!$B$12-1,$AF$4:$AL$4004,ROW(C2723)-3,FALSE)-$AE2723)</f>
        <v>0</v>
      </c>
      <c r="AE2723" s="109">
        <f>HLOOKUP(A_Stammdaten!$B$12,$AF$4:$AL$4004,ROW(C2723)-3,FALSE)</f>
        <v>0</v>
      </c>
      <c r="AF2723" s="109">
        <f t="shared" si="310"/>
        <v>0</v>
      </c>
      <c r="AG2723" s="109">
        <f t="shared" ref="AG2723:AL2786" si="314">IF(OR($C2723=0,$S2723=0,W2723-(AG$4-$C2723)=0),0,IF($C2723&lt;AG$4,AF2723-AF2723/(W2723-(AG$4-$C2723)),IF($C2723=AG$4,$S2723-$S2723/W2723,0)))</f>
        <v>0</v>
      </c>
      <c r="AH2723" s="109">
        <f t="shared" si="314"/>
        <v>0</v>
      </c>
      <c r="AI2723" s="109">
        <f t="shared" si="314"/>
        <v>0</v>
      </c>
      <c r="AJ2723" s="109">
        <f t="shared" si="313"/>
        <v>0</v>
      </c>
      <c r="AK2723" s="109">
        <f t="shared" si="313"/>
        <v>0</v>
      </c>
      <c r="AL2723" s="109">
        <f t="shared" si="313"/>
        <v>0</v>
      </c>
    </row>
    <row r="2724" spans="1:38" x14ac:dyDescent="0.3">
      <c r="A2724" s="421"/>
      <c r="B2724" s="421"/>
      <c r="C2724" s="422"/>
      <c r="D2724" s="423"/>
      <c r="E2724" s="421"/>
      <c r="F2724" s="421"/>
      <c r="G2724" s="421"/>
      <c r="H2724" s="421"/>
      <c r="I2724" s="421"/>
      <c r="J2724" s="421"/>
      <c r="K2724" s="421"/>
      <c r="L2724" s="421"/>
      <c r="M2724" s="423"/>
      <c r="N2724" s="340">
        <f>IF(C2724&gt;A_Stammdaten!$B$12,0,SUM(E2724,F2724,H2724,J2724:K2724)-SUM(G2724,I2724,L2724:M2724))</f>
        <v>0</v>
      </c>
      <c r="O2724" s="421"/>
      <c r="P2724" s="421"/>
      <c r="Q2724" s="421"/>
      <c r="R2724" s="421"/>
      <c r="S2724" s="108">
        <f t="shared" si="311"/>
        <v>0</v>
      </c>
      <c r="T2724" s="341">
        <f>IF(ISBLANK($B2724),0,VLOOKUP($B2724,Listen!$A$2:$C$45,2,FALSE))</f>
        <v>0</v>
      </c>
      <c r="U2724" s="341">
        <f>IF(ISBLANK($B2724),0,VLOOKUP($B2724,Listen!$A$2:$C$45,3,FALSE))</f>
        <v>0</v>
      </c>
      <c r="V2724" s="342">
        <f t="shared" si="309"/>
        <v>0</v>
      </c>
      <c r="W2724" s="342">
        <f t="shared" si="308"/>
        <v>0</v>
      </c>
      <c r="X2724" s="342">
        <f t="shared" si="308"/>
        <v>0</v>
      </c>
      <c r="Y2724" s="342">
        <f t="shared" si="308"/>
        <v>0</v>
      </c>
      <c r="Z2724" s="342">
        <f t="shared" si="308"/>
        <v>0</v>
      </c>
      <c r="AA2724" s="342">
        <f t="shared" si="308"/>
        <v>0</v>
      </c>
      <c r="AB2724" s="342">
        <f t="shared" si="308"/>
        <v>0</v>
      </c>
      <c r="AC2724" s="109">
        <f t="shared" si="312"/>
        <v>0</v>
      </c>
      <c r="AD2724" s="109">
        <f>IF(C2724=A_Stammdaten!$B$12,E_SAV!$S2724-E_SAV!$AE2724,HLOOKUP(A_Stammdaten!$B$12-1,$AF$4:$AL$4004,ROW(C2724)-3,FALSE)-$AE2724)</f>
        <v>0</v>
      </c>
      <c r="AE2724" s="109">
        <f>HLOOKUP(A_Stammdaten!$B$12,$AF$4:$AL$4004,ROW(C2724)-3,FALSE)</f>
        <v>0</v>
      </c>
      <c r="AF2724" s="109">
        <f t="shared" si="310"/>
        <v>0</v>
      </c>
      <c r="AG2724" s="109">
        <f t="shared" si="314"/>
        <v>0</v>
      </c>
      <c r="AH2724" s="109">
        <f t="shared" si="314"/>
        <v>0</v>
      </c>
      <c r="AI2724" s="109">
        <f t="shared" si="314"/>
        <v>0</v>
      </c>
      <c r="AJ2724" s="109">
        <f t="shared" si="313"/>
        <v>0</v>
      </c>
      <c r="AK2724" s="109">
        <f t="shared" si="313"/>
        <v>0</v>
      </c>
      <c r="AL2724" s="109">
        <f t="shared" si="313"/>
        <v>0</v>
      </c>
    </row>
    <row r="2725" spans="1:38" x14ac:dyDescent="0.3">
      <c r="A2725" s="421"/>
      <c r="B2725" s="421"/>
      <c r="C2725" s="422"/>
      <c r="D2725" s="423"/>
      <c r="E2725" s="421"/>
      <c r="F2725" s="421"/>
      <c r="G2725" s="421"/>
      <c r="H2725" s="421"/>
      <c r="I2725" s="421"/>
      <c r="J2725" s="421"/>
      <c r="K2725" s="421"/>
      <c r="L2725" s="421"/>
      <c r="M2725" s="423"/>
      <c r="N2725" s="340">
        <f>IF(C2725&gt;A_Stammdaten!$B$12,0,SUM(E2725,F2725,H2725,J2725:K2725)-SUM(G2725,I2725,L2725:M2725))</f>
        <v>0</v>
      </c>
      <c r="O2725" s="421"/>
      <c r="P2725" s="421"/>
      <c r="Q2725" s="421"/>
      <c r="R2725" s="421"/>
      <c r="S2725" s="108">
        <f t="shared" si="311"/>
        <v>0</v>
      </c>
      <c r="T2725" s="341">
        <f>IF(ISBLANK($B2725),0,VLOOKUP($B2725,Listen!$A$2:$C$45,2,FALSE))</f>
        <v>0</v>
      </c>
      <c r="U2725" s="341">
        <f>IF(ISBLANK($B2725),0,VLOOKUP($B2725,Listen!$A$2:$C$45,3,FALSE))</f>
        <v>0</v>
      </c>
      <c r="V2725" s="342">
        <f t="shared" si="309"/>
        <v>0</v>
      </c>
      <c r="W2725" s="342">
        <f t="shared" si="308"/>
        <v>0</v>
      </c>
      <c r="X2725" s="342">
        <f t="shared" si="308"/>
        <v>0</v>
      </c>
      <c r="Y2725" s="342">
        <f t="shared" si="308"/>
        <v>0</v>
      </c>
      <c r="Z2725" s="342">
        <f t="shared" si="308"/>
        <v>0</v>
      </c>
      <c r="AA2725" s="342">
        <f t="shared" si="308"/>
        <v>0</v>
      </c>
      <c r="AB2725" s="342">
        <f t="shared" si="308"/>
        <v>0</v>
      </c>
      <c r="AC2725" s="109">
        <f t="shared" si="312"/>
        <v>0</v>
      </c>
      <c r="AD2725" s="109">
        <f>IF(C2725=A_Stammdaten!$B$12,E_SAV!$S2725-E_SAV!$AE2725,HLOOKUP(A_Stammdaten!$B$12-1,$AF$4:$AL$4004,ROW(C2725)-3,FALSE)-$AE2725)</f>
        <v>0</v>
      </c>
      <c r="AE2725" s="109">
        <f>HLOOKUP(A_Stammdaten!$B$12,$AF$4:$AL$4004,ROW(C2725)-3,FALSE)</f>
        <v>0</v>
      </c>
      <c r="AF2725" s="109">
        <f t="shared" si="310"/>
        <v>0</v>
      </c>
      <c r="AG2725" s="109">
        <f t="shared" si="314"/>
        <v>0</v>
      </c>
      <c r="AH2725" s="109">
        <f t="shared" si="314"/>
        <v>0</v>
      </c>
      <c r="AI2725" s="109">
        <f t="shared" si="314"/>
        <v>0</v>
      </c>
      <c r="AJ2725" s="109">
        <f t="shared" si="313"/>
        <v>0</v>
      </c>
      <c r="AK2725" s="109">
        <f t="shared" si="313"/>
        <v>0</v>
      </c>
      <c r="AL2725" s="109">
        <f t="shared" si="313"/>
        <v>0</v>
      </c>
    </row>
    <row r="2726" spans="1:38" x14ac:dyDescent="0.3">
      <c r="A2726" s="421"/>
      <c r="B2726" s="421"/>
      <c r="C2726" s="422"/>
      <c r="D2726" s="423"/>
      <c r="E2726" s="421"/>
      <c r="F2726" s="421"/>
      <c r="G2726" s="421"/>
      <c r="H2726" s="421"/>
      <c r="I2726" s="421"/>
      <c r="J2726" s="421"/>
      <c r="K2726" s="421"/>
      <c r="L2726" s="421"/>
      <c r="M2726" s="423"/>
      <c r="N2726" s="340">
        <f>IF(C2726&gt;A_Stammdaten!$B$12,0,SUM(E2726,F2726,H2726,J2726:K2726)-SUM(G2726,I2726,L2726:M2726))</f>
        <v>0</v>
      </c>
      <c r="O2726" s="421"/>
      <c r="P2726" s="421"/>
      <c r="Q2726" s="421"/>
      <c r="R2726" s="421"/>
      <c r="S2726" s="108">
        <f t="shared" si="311"/>
        <v>0</v>
      </c>
      <c r="T2726" s="341">
        <f>IF(ISBLANK($B2726),0,VLOOKUP($B2726,Listen!$A$2:$C$45,2,FALSE))</f>
        <v>0</v>
      </c>
      <c r="U2726" s="341">
        <f>IF(ISBLANK($B2726),0,VLOOKUP($B2726,Listen!$A$2:$C$45,3,FALSE))</f>
        <v>0</v>
      </c>
      <c r="V2726" s="342">
        <f t="shared" si="309"/>
        <v>0</v>
      </c>
      <c r="W2726" s="342">
        <f t="shared" si="308"/>
        <v>0</v>
      </c>
      <c r="X2726" s="342">
        <f t="shared" si="308"/>
        <v>0</v>
      </c>
      <c r="Y2726" s="342">
        <f t="shared" si="308"/>
        <v>0</v>
      </c>
      <c r="Z2726" s="342">
        <f t="shared" si="308"/>
        <v>0</v>
      </c>
      <c r="AA2726" s="342">
        <f t="shared" si="308"/>
        <v>0</v>
      </c>
      <c r="AB2726" s="342">
        <f t="shared" si="308"/>
        <v>0</v>
      </c>
      <c r="AC2726" s="109">
        <f t="shared" si="312"/>
        <v>0</v>
      </c>
      <c r="AD2726" s="109">
        <f>IF(C2726=A_Stammdaten!$B$12,E_SAV!$S2726-E_SAV!$AE2726,HLOOKUP(A_Stammdaten!$B$12-1,$AF$4:$AL$4004,ROW(C2726)-3,FALSE)-$AE2726)</f>
        <v>0</v>
      </c>
      <c r="AE2726" s="109">
        <f>HLOOKUP(A_Stammdaten!$B$12,$AF$4:$AL$4004,ROW(C2726)-3,FALSE)</f>
        <v>0</v>
      </c>
      <c r="AF2726" s="109">
        <f t="shared" si="310"/>
        <v>0</v>
      </c>
      <c r="AG2726" s="109">
        <f t="shared" si="314"/>
        <v>0</v>
      </c>
      <c r="AH2726" s="109">
        <f t="shared" si="314"/>
        <v>0</v>
      </c>
      <c r="AI2726" s="109">
        <f t="shared" si="314"/>
        <v>0</v>
      </c>
      <c r="AJ2726" s="109">
        <f t="shared" si="313"/>
        <v>0</v>
      </c>
      <c r="AK2726" s="109">
        <f t="shared" si="313"/>
        <v>0</v>
      </c>
      <c r="AL2726" s="109">
        <f t="shared" si="313"/>
        <v>0</v>
      </c>
    </row>
    <row r="2727" spans="1:38" x14ac:dyDescent="0.3">
      <c r="A2727" s="421"/>
      <c r="B2727" s="421"/>
      <c r="C2727" s="422"/>
      <c r="D2727" s="423"/>
      <c r="E2727" s="421"/>
      <c r="F2727" s="421"/>
      <c r="G2727" s="421"/>
      <c r="H2727" s="421"/>
      <c r="I2727" s="421"/>
      <c r="J2727" s="421"/>
      <c r="K2727" s="421"/>
      <c r="L2727" s="421"/>
      <c r="M2727" s="423"/>
      <c r="N2727" s="340">
        <f>IF(C2727&gt;A_Stammdaten!$B$12,0,SUM(E2727,F2727,H2727,J2727:K2727)-SUM(G2727,I2727,L2727:M2727))</f>
        <v>0</v>
      </c>
      <c r="O2727" s="421"/>
      <c r="P2727" s="421"/>
      <c r="Q2727" s="421"/>
      <c r="R2727" s="421"/>
      <c r="S2727" s="108">
        <f t="shared" si="311"/>
        <v>0</v>
      </c>
      <c r="T2727" s="341">
        <f>IF(ISBLANK($B2727),0,VLOOKUP($B2727,Listen!$A$2:$C$45,2,FALSE))</f>
        <v>0</v>
      </c>
      <c r="U2727" s="341">
        <f>IF(ISBLANK($B2727),0,VLOOKUP($B2727,Listen!$A$2:$C$45,3,FALSE))</f>
        <v>0</v>
      </c>
      <c r="V2727" s="342">
        <f t="shared" si="309"/>
        <v>0</v>
      </c>
      <c r="W2727" s="342">
        <f t="shared" si="308"/>
        <v>0</v>
      </c>
      <c r="X2727" s="342">
        <f t="shared" si="308"/>
        <v>0</v>
      </c>
      <c r="Y2727" s="342">
        <f t="shared" si="308"/>
        <v>0</v>
      </c>
      <c r="Z2727" s="342">
        <f t="shared" si="308"/>
        <v>0</v>
      </c>
      <c r="AA2727" s="342">
        <f t="shared" si="308"/>
        <v>0</v>
      </c>
      <c r="AB2727" s="342">
        <f t="shared" si="308"/>
        <v>0</v>
      </c>
      <c r="AC2727" s="109">
        <f t="shared" si="312"/>
        <v>0</v>
      </c>
      <c r="AD2727" s="109">
        <f>IF(C2727=A_Stammdaten!$B$12,E_SAV!$S2727-E_SAV!$AE2727,HLOOKUP(A_Stammdaten!$B$12-1,$AF$4:$AL$4004,ROW(C2727)-3,FALSE)-$AE2727)</f>
        <v>0</v>
      </c>
      <c r="AE2727" s="109">
        <f>HLOOKUP(A_Stammdaten!$B$12,$AF$4:$AL$4004,ROW(C2727)-3,FALSE)</f>
        <v>0</v>
      </c>
      <c r="AF2727" s="109">
        <f t="shared" si="310"/>
        <v>0</v>
      </c>
      <c r="AG2727" s="109">
        <f t="shared" si="314"/>
        <v>0</v>
      </c>
      <c r="AH2727" s="109">
        <f t="shared" si="314"/>
        <v>0</v>
      </c>
      <c r="AI2727" s="109">
        <f t="shared" si="314"/>
        <v>0</v>
      </c>
      <c r="AJ2727" s="109">
        <f t="shared" si="313"/>
        <v>0</v>
      </c>
      <c r="AK2727" s="109">
        <f t="shared" si="313"/>
        <v>0</v>
      </c>
      <c r="AL2727" s="109">
        <f t="shared" si="313"/>
        <v>0</v>
      </c>
    </row>
    <row r="2728" spans="1:38" x14ac:dyDescent="0.3">
      <c r="A2728" s="421"/>
      <c r="B2728" s="421"/>
      <c r="C2728" s="422"/>
      <c r="D2728" s="423"/>
      <c r="E2728" s="421"/>
      <c r="F2728" s="421"/>
      <c r="G2728" s="421"/>
      <c r="H2728" s="421"/>
      <c r="I2728" s="421"/>
      <c r="J2728" s="421"/>
      <c r="K2728" s="421"/>
      <c r="L2728" s="421"/>
      <c r="M2728" s="423"/>
      <c r="N2728" s="340">
        <f>IF(C2728&gt;A_Stammdaten!$B$12,0,SUM(E2728,F2728,H2728,J2728:K2728)-SUM(G2728,I2728,L2728:M2728))</f>
        <v>0</v>
      </c>
      <c r="O2728" s="421"/>
      <c r="P2728" s="421"/>
      <c r="Q2728" s="421"/>
      <c r="R2728" s="421"/>
      <c r="S2728" s="108">
        <f t="shared" si="311"/>
        <v>0</v>
      </c>
      <c r="T2728" s="341">
        <f>IF(ISBLANK($B2728),0,VLOOKUP($B2728,Listen!$A$2:$C$45,2,FALSE))</f>
        <v>0</v>
      </c>
      <c r="U2728" s="341">
        <f>IF(ISBLANK($B2728),0,VLOOKUP($B2728,Listen!$A$2:$C$45,3,FALSE))</f>
        <v>0</v>
      </c>
      <c r="V2728" s="342">
        <f t="shared" si="309"/>
        <v>0</v>
      </c>
      <c r="W2728" s="342">
        <f t="shared" si="308"/>
        <v>0</v>
      </c>
      <c r="X2728" s="342">
        <f t="shared" si="308"/>
        <v>0</v>
      </c>
      <c r="Y2728" s="342">
        <f t="shared" si="308"/>
        <v>0</v>
      </c>
      <c r="Z2728" s="342">
        <f t="shared" si="308"/>
        <v>0</v>
      </c>
      <c r="AA2728" s="342">
        <f t="shared" si="308"/>
        <v>0</v>
      </c>
      <c r="AB2728" s="342">
        <f t="shared" si="308"/>
        <v>0</v>
      </c>
      <c r="AC2728" s="109">
        <f t="shared" si="312"/>
        <v>0</v>
      </c>
      <c r="AD2728" s="109">
        <f>IF(C2728=A_Stammdaten!$B$12,E_SAV!$S2728-E_SAV!$AE2728,HLOOKUP(A_Stammdaten!$B$12-1,$AF$4:$AL$4004,ROW(C2728)-3,FALSE)-$AE2728)</f>
        <v>0</v>
      </c>
      <c r="AE2728" s="109">
        <f>HLOOKUP(A_Stammdaten!$B$12,$AF$4:$AL$4004,ROW(C2728)-3,FALSE)</f>
        <v>0</v>
      </c>
      <c r="AF2728" s="109">
        <f t="shared" si="310"/>
        <v>0</v>
      </c>
      <c r="AG2728" s="109">
        <f t="shared" si="314"/>
        <v>0</v>
      </c>
      <c r="AH2728" s="109">
        <f t="shared" si="314"/>
        <v>0</v>
      </c>
      <c r="AI2728" s="109">
        <f t="shared" si="314"/>
        <v>0</v>
      </c>
      <c r="AJ2728" s="109">
        <f t="shared" si="313"/>
        <v>0</v>
      </c>
      <c r="AK2728" s="109">
        <f t="shared" si="313"/>
        <v>0</v>
      </c>
      <c r="AL2728" s="109">
        <f t="shared" si="313"/>
        <v>0</v>
      </c>
    </row>
    <row r="2729" spans="1:38" x14ac:dyDescent="0.3">
      <c r="A2729" s="421"/>
      <c r="B2729" s="421"/>
      <c r="C2729" s="422"/>
      <c r="D2729" s="423"/>
      <c r="E2729" s="421"/>
      <c r="F2729" s="421"/>
      <c r="G2729" s="421"/>
      <c r="H2729" s="421"/>
      <c r="I2729" s="421"/>
      <c r="J2729" s="421"/>
      <c r="K2729" s="421"/>
      <c r="L2729" s="421"/>
      <c r="M2729" s="423"/>
      <c r="N2729" s="340">
        <f>IF(C2729&gt;A_Stammdaten!$B$12,0,SUM(E2729,F2729,H2729,J2729:K2729)-SUM(G2729,I2729,L2729:M2729))</f>
        <v>0</v>
      </c>
      <c r="O2729" s="421"/>
      <c r="P2729" s="421"/>
      <c r="Q2729" s="421"/>
      <c r="R2729" s="421"/>
      <c r="S2729" s="108">
        <f t="shared" si="311"/>
        <v>0</v>
      </c>
      <c r="T2729" s="341">
        <f>IF(ISBLANK($B2729),0,VLOOKUP($B2729,Listen!$A$2:$C$45,2,FALSE))</f>
        <v>0</v>
      </c>
      <c r="U2729" s="341">
        <f>IF(ISBLANK($B2729),0,VLOOKUP($B2729,Listen!$A$2:$C$45,3,FALSE))</f>
        <v>0</v>
      </c>
      <c r="V2729" s="342">
        <f t="shared" si="309"/>
        <v>0</v>
      </c>
      <c r="W2729" s="342">
        <f t="shared" si="308"/>
        <v>0</v>
      </c>
      <c r="X2729" s="342">
        <f t="shared" si="308"/>
        <v>0</v>
      </c>
      <c r="Y2729" s="342">
        <f t="shared" ref="W2729:AB2771" si="315">$T2729</f>
        <v>0</v>
      </c>
      <c r="Z2729" s="342">
        <f t="shared" si="315"/>
        <v>0</v>
      </c>
      <c r="AA2729" s="342">
        <f t="shared" si="315"/>
        <v>0</v>
      </c>
      <c r="AB2729" s="342">
        <f t="shared" si="315"/>
        <v>0</v>
      </c>
      <c r="AC2729" s="109">
        <f t="shared" si="312"/>
        <v>0</v>
      </c>
      <c r="AD2729" s="109">
        <f>IF(C2729=A_Stammdaten!$B$12,E_SAV!$S2729-E_SAV!$AE2729,HLOOKUP(A_Stammdaten!$B$12-1,$AF$4:$AL$4004,ROW(C2729)-3,FALSE)-$AE2729)</f>
        <v>0</v>
      </c>
      <c r="AE2729" s="109">
        <f>HLOOKUP(A_Stammdaten!$B$12,$AF$4:$AL$4004,ROW(C2729)-3,FALSE)</f>
        <v>0</v>
      </c>
      <c r="AF2729" s="109">
        <f t="shared" si="310"/>
        <v>0</v>
      </c>
      <c r="AG2729" s="109">
        <f t="shared" si="314"/>
        <v>0</v>
      </c>
      <c r="AH2729" s="109">
        <f t="shared" si="314"/>
        <v>0</v>
      </c>
      <c r="AI2729" s="109">
        <f t="shared" si="314"/>
        <v>0</v>
      </c>
      <c r="AJ2729" s="109">
        <f t="shared" si="313"/>
        <v>0</v>
      </c>
      <c r="AK2729" s="109">
        <f t="shared" si="313"/>
        <v>0</v>
      </c>
      <c r="AL2729" s="109">
        <f t="shared" si="313"/>
        <v>0</v>
      </c>
    </row>
    <row r="2730" spans="1:38" x14ac:dyDescent="0.3">
      <c r="A2730" s="421"/>
      <c r="B2730" s="421"/>
      <c r="C2730" s="422"/>
      <c r="D2730" s="423"/>
      <c r="E2730" s="421"/>
      <c r="F2730" s="421"/>
      <c r="G2730" s="421"/>
      <c r="H2730" s="421"/>
      <c r="I2730" s="421"/>
      <c r="J2730" s="421"/>
      <c r="K2730" s="421"/>
      <c r="L2730" s="421"/>
      <c r="M2730" s="423"/>
      <c r="N2730" s="340">
        <f>IF(C2730&gt;A_Stammdaten!$B$12,0,SUM(E2730,F2730,H2730,J2730:K2730)-SUM(G2730,I2730,L2730:M2730))</f>
        <v>0</v>
      </c>
      <c r="O2730" s="421"/>
      <c r="P2730" s="421"/>
      <c r="Q2730" s="421"/>
      <c r="R2730" s="421"/>
      <c r="S2730" s="108">
        <f t="shared" si="311"/>
        <v>0</v>
      </c>
      <c r="T2730" s="341">
        <f>IF(ISBLANK($B2730),0,VLOOKUP($B2730,Listen!$A$2:$C$45,2,FALSE))</f>
        <v>0</v>
      </c>
      <c r="U2730" s="341">
        <f>IF(ISBLANK($B2730),0,VLOOKUP($B2730,Listen!$A$2:$C$45,3,FALSE))</f>
        <v>0</v>
      </c>
      <c r="V2730" s="342">
        <f t="shared" si="309"/>
        <v>0</v>
      </c>
      <c r="W2730" s="342">
        <f t="shared" si="315"/>
        <v>0</v>
      </c>
      <c r="X2730" s="342">
        <f t="shared" si="315"/>
        <v>0</v>
      </c>
      <c r="Y2730" s="342">
        <f t="shared" si="315"/>
        <v>0</v>
      </c>
      <c r="Z2730" s="342">
        <f t="shared" si="315"/>
        <v>0</v>
      </c>
      <c r="AA2730" s="342">
        <f t="shared" si="315"/>
        <v>0</v>
      </c>
      <c r="AB2730" s="342">
        <f t="shared" si="315"/>
        <v>0</v>
      </c>
      <c r="AC2730" s="109">
        <f t="shared" si="312"/>
        <v>0</v>
      </c>
      <c r="AD2730" s="109">
        <f>IF(C2730=A_Stammdaten!$B$12,E_SAV!$S2730-E_SAV!$AE2730,HLOOKUP(A_Stammdaten!$B$12-1,$AF$4:$AL$4004,ROW(C2730)-3,FALSE)-$AE2730)</f>
        <v>0</v>
      </c>
      <c r="AE2730" s="109">
        <f>HLOOKUP(A_Stammdaten!$B$12,$AF$4:$AL$4004,ROW(C2730)-3,FALSE)</f>
        <v>0</v>
      </c>
      <c r="AF2730" s="109">
        <f t="shared" si="310"/>
        <v>0</v>
      </c>
      <c r="AG2730" s="109">
        <f t="shared" si="314"/>
        <v>0</v>
      </c>
      <c r="AH2730" s="109">
        <f t="shared" si="314"/>
        <v>0</v>
      </c>
      <c r="AI2730" s="109">
        <f t="shared" si="314"/>
        <v>0</v>
      </c>
      <c r="AJ2730" s="109">
        <f t="shared" si="313"/>
        <v>0</v>
      </c>
      <c r="AK2730" s="109">
        <f t="shared" si="313"/>
        <v>0</v>
      </c>
      <c r="AL2730" s="109">
        <f t="shared" si="313"/>
        <v>0</v>
      </c>
    </row>
    <row r="2731" spans="1:38" x14ac:dyDescent="0.3">
      <c r="A2731" s="421"/>
      <c r="B2731" s="421"/>
      <c r="C2731" s="422"/>
      <c r="D2731" s="423"/>
      <c r="E2731" s="421"/>
      <c r="F2731" s="421"/>
      <c r="G2731" s="421"/>
      <c r="H2731" s="421"/>
      <c r="I2731" s="421"/>
      <c r="J2731" s="421"/>
      <c r="K2731" s="421"/>
      <c r="L2731" s="421"/>
      <c r="M2731" s="423"/>
      <c r="N2731" s="340">
        <f>IF(C2731&gt;A_Stammdaten!$B$12,0,SUM(E2731,F2731,H2731,J2731:K2731)-SUM(G2731,I2731,L2731:M2731))</f>
        <v>0</v>
      </c>
      <c r="O2731" s="421"/>
      <c r="P2731" s="421"/>
      <c r="Q2731" s="421"/>
      <c r="R2731" s="421"/>
      <c r="S2731" s="108">
        <f t="shared" si="311"/>
        <v>0</v>
      </c>
      <c r="T2731" s="341">
        <f>IF(ISBLANK($B2731),0,VLOOKUP($B2731,Listen!$A$2:$C$45,2,FALSE))</f>
        <v>0</v>
      </c>
      <c r="U2731" s="341">
        <f>IF(ISBLANK($B2731),0,VLOOKUP($B2731,Listen!$A$2:$C$45,3,FALSE))</f>
        <v>0</v>
      </c>
      <c r="V2731" s="342">
        <f t="shared" si="309"/>
        <v>0</v>
      </c>
      <c r="W2731" s="342">
        <f t="shared" si="315"/>
        <v>0</v>
      </c>
      <c r="X2731" s="342">
        <f t="shared" si="315"/>
        <v>0</v>
      </c>
      <c r="Y2731" s="342">
        <f t="shared" si="315"/>
        <v>0</v>
      </c>
      <c r="Z2731" s="342">
        <f t="shared" si="315"/>
        <v>0</v>
      </c>
      <c r="AA2731" s="342">
        <f t="shared" si="315"/>
        <v>0</v>
      </c>
      <c r="AB2731" s="342">
        <f t="shared" si="315"/>
        <v>0</v>
      </c>
      <c r="AC2731" s="109">
        <f t="shared" si="312"/>
        <v>0</v>
      </c>
      <c r="AD2731" s="109">
        <f>IF(C2731=A_Stammdaten!$B$12,E_SAV!$S2731-E_SAV!$AE2731,HLOOKUP(A_Stammdaten!$B$12-1,$AF$4:$AL$4004,ROW(C2731)-3,FALSE)-$AE2731)</f>
        <v>0</v>
      </c>
      <c r="AE2731" s="109">
        <f>HLOOKUP(A_Stammdaten!$B$12,$AF$4:$AL$4004,ROW(C2731)-3,FALSE)</f>
        <v>0</v>
      </c>
      <c r="AF2731" s="109">
        <f t="shared" si="310"/>
        <v>0</v>
      </c>
      <c r="AG2731" s="109">
        <f t="shared" si="314"/>
        <v>0</v>
      </c>
      <c r="AH2731" s="109">
        <f t="shared" si="314"/>
        <v>0</v>
      </c>
      <c r="AI2731" s="109">
        <f t="shared" si="314"/>
        <v>0</v>
      </c>
      <c r="AJ2731" s="109">
        <f t="shared" si="313"/>
        <v>0</v>
      </c>
      <c r="AK2731" s="109">
        <f t="shared" si="313"/>
        <v>0</v>
      </c>
      <c r="AL2731" s="109">
        <f t="shared" si="313"/>
        <v>0</v>
      </c>
    </row>
    <row r="2732" spans="1:38" x14ac:dyDescent="0.3">
      <c r="A2732" s="421"/>
      <c r="B2732" s="421"/>
      <c r="C2732" s="422"/>
      <c r="D2732" s="423"/>
      <c r="E2732" s="421"/>
      <c r="F2732" s="421"/>
      <c r="G2732" s="421"/>
      <c r="H2732" s="421"/>
      <c r="I2732" s="421"/>
      <c r="J2732" s="421"/>
      <c r="K2732" s="421"/>
      <c r="L2732" s="421"/>
      <c r="M2732" s="423"/>
      <c r="N2732" s="340">
        <f>IF(C2732&gt;A_Stammdaten!$B$12,0,SUM(E2732,F2732,H2732,J2732:K2732)-SUM(G2732,I2732,L2732:M2732))</f>
        <v>0</v>
      </c>
      <c r="O2732" s="421"/>
      <c r="P2732" s="421"/>
      <c r="Q2732" s="421"/>
      <c r="R2732" s="421"/>
      <c r="S2732" s="108">
        <f t="shared" si="311"/>
        <v>0</v>
      </c>
      <c r="T2732" s="341">
        <f>IF(ISBLANK($B2732),0,VLOOKUP($B2732,Listen!$A$2:$C$45,2,FALSE))</f>
        <v>0</v>
      </c>
      <c r="U2732" s="341">
        <f>IF(ISBLANK($B2732),0,VLOOKUP($B2732,Listen!$A$2:$C$45,3,FALSE))</f>
        <v>0</v>
      </c>
      <c r="V2732" s="342">
        <f t="shared" si="309"/>
        <v>0</v>
      </c>
      <c r="W2732" s="342">
        <f t="shared" si="315"/>
        <v>0</v>
      </c>
      <c r="X2732" s="342">
        <f t="shared" si="315"/>
        <v>0</v>
      </c>
      <c r="Y2732" s="342">
        <f t="shared" si="315"/>
        <v>0</v>
      </c>
      <c r="Z2732" s="342">
        <f t="shared" si="315"/>
        <v>0</v>
      </c>
      <c r="AA2732" s="342">
        <f t="shared" si="315"/>
        <v>0</v>
      </c>
      <c r="AB2732" s="342">
        <f t="shared" si="315"/>
        <v>0</v>
      </c>
      <c r="AC2732" s="109">
        <f t="shared" si="312"/>
        <v>0</v>
      </c>
      <c r="AD2732" s="109">
        <f>IF(C2732=A_Stammdaten!$B$12,E_SAV!$S2732-E_SAV!$AE2732,HLOOKUP(A_Stammdaten!$B$12-1,$AF$4:$AL$4004,ROW(C2732)-3,FALSE)-$AE2732)</f>
        <v>0</v>
      </c>
      <c r="AE2732" s="109">
        <f>HLOOKUP(A_Stammdaten!$B$12,$AF$4:$AL$4004,ROW(C2732)-3,FALSE)</f>
        <v>0</v>
      </c>
      <c r="AF2732" s="109">
        <f t="shared" si="310"/>
        <v>0</v>
      </c>
      <c r="AG2732" s="109">
        <f t="shared" si="314"/>
        <v>0</v>
      </c>
      <c r="AH2732" s="109">
        <f t="shared" si="314"/>
        <v>0</v>
      </c>
      <c r="AI2732" s="109">
        <f t="shared" si="314"/>
        <v>0</v>
      </c>
      <c r="AJ2732" s="109">
        <f t="shared" si="313"/>
        <v>0</v>
      </c>
      <c r="AK2732" s="109">
        <f t="shared" si="313"/>
        <v>0</v>
      </c>
      <c r="AL2732" s="109">
        <f t="shared" si="313"/>
        <v>0</v>
      </c>
    </row>
    <row r="2733" spans="1:38" x14ac:dyDescent="0.3">
      <c r="A2733" s="421"/>
      <c r="B2733" s="421"/>
      <c r="C2733" s="422"/>
      <c r="D2733" s="423"/>
      <c r="E2733" s="421"/>
      <c r="F2733" s="421"/>
      <c r="G2733" s="421"/>
      <c r="H2733" s="421"/>
      <c r="I2733" s="421"/>
      <c r="J2733" s="421"/>
      <c r="K2733" s="421"/>
      <c r="L2733" s="421"/>
      <c r="M2733" s="423"/>
      <c r="N2733" s="340">
        <f>IF(C2733&gt;A_Stammdaten!$B$12,0,SUM(E2733,F2733,H2733,J2733:K2733)-SUM(G2733,I2733,L2733:M2733))</f>
        <v>0</v>
      </c>
      <c r="O2733" s="421"/>
      <c r="P2733" s="421"/>
      <c r="Q2733" s="421"/>
      <c r="R2733" s="421"/>
      <c r="S2733" s="108">
        <f t="shared" si="311"/>
        <v>0</v>
      </c>
      <c r="T2733" s="341">
        <f>IF(ISBLANK($B2733),0,VLOOKUP($B2733,Listen!$A$2:$C$45,2,FALSE))</f>
        <v>0</v>
      </c>
      <c r="U2733" s="341">
        <f>IF(ISBLANK($B2733),0,VLOOKUP($B2733,Listen!$A$2:$C$45,3,FALSE))</f>
        <v>0</v>
      </c>
      <c r="V2733" s="342">
        <f t="shared" si="309"/>
        <v>0</v>
      </c>
      <c r="W2733" s="342">
        <f t="shared" si="315"/>
        <v>0</v>
      </c>
      <c r="X2733" s="342">
        <f t="shared" si="315"/>
        <v>0</v>
      </c>
      <c r="Y2733" s="342">
        <f t="shared" si="315"/>
        <v>0</v>
      </c>
      <c r="Z2733" s="342">
        <f t="shared" si="315"/>
        <v>0</v>
      </c>
      <c r="AA2733" s="342">
        <f t="shared" si="315"/>
        <v>0</v>
      </c>
      <c r="AB2733" s="342">
        <f t="shared" si="315"/>
        <v>0</v>
      </c>
      <c r="AC2733" s="109">
        <f t="shared" si="312"/>
        <v>0</v>
      </c>
      <c r="AD2733" s="109">
        <f>IF(C2733=A_Stammdaten!$B$12,E_SAV!$S2733-E_SAV!$AE2733,HLOOKUP(A_Stammdaten!$B$12-1,$AF$4:$AL$4004,ROW(C2733)-3,FALSE)-$AE2733)</f>
        <v>0</v>
      </c>
      <c r="AE2733" s="109">
        <f>HLOOKUP(A_Stammdaten!$B$12,$AF$4:$AL$4004,ROW(C2733)-3,FALSE)</f>
        <v>0</v>
      </c>
      <c r="AF2733" s="109">
        <f t="shared" si="310"/>
        <v>0</v>
      </c>
      <c r="AG2733" s="109">
        <f t="shared" si="314"/>
        <v>0</v>
      </c>
      <c r="AH2733" s="109">
        <f t="shared" si="314"/>
        <v>0</v>
      </c>
      <c r="AI2733" s="109">
        <f t="shared" si="314"/>
        <v>0</v>
      </c>
      <c r="AJ2733" s="109">
        <f t="shared" si="313"/>
        <v>0</v>
      </c>
      <c r="AK2733" s="109">
        <f t="shared" si="313"/>
        <v>0</v>
      </c>
      <c r="AL2733" s="109">
        <f t="shared" si="313"/>
        <v>0</v>
      </c>
    </row>
    <row r="2734" spans="1:38" x14ac:dyDescent="0.3">
      <c r="A2734" s="421"/>
      <c r="B2734" s="421"/>
      <c r="C2734" s="422"/>
      <c r="D2734" s="423"/>
      <c r="E2734" s="421"/>
      <c r="F2734" s="421"/>
      <c r="G2734" s="421"/>
      <c r="H2734" s="421"/>
      <c r="I2734" s="421"/>
      <c r="J2734" s="421"/>
      <c r="K2734" s="421"/>
      <c r="L2734" s="421"/>
      <c r="M2734" s="423"/>
      <c r="N2734" s="340">
        <f>IF(C2734&gt;A_Stammdaten!$B$12,0,SUM(E2734,F2734,H2734,J2734:K2734)-SUM(G2734,I2734,L2734:M2734))</f>
        <v>0</v>
      </c>
      <c r="O2734" s="421"/>
      <c r="P2734" s="421"/>
      <c r="Q2734" s="421"/>
      <c r="R2734" s="421"/>
      <c r="S2734" s="108">
        <f t="shared" si="311"/>
        <v>0</v>
      </c>
      <c r="T2734" s="341">
        <f>IF(ISBLANK($B2734),0,VLOOKUP($B2734,Listen!$A$2:$C$45,2,FALSE))</f>
        <v>0</v>
      </c>
      <c r="U2734" s="341">
        <f>IF(ISBLANK($B2734),0,VLOOKUP($B2734,Listen!$A$2:$C$45,3,FALSE))</f>
        <v>0</v>
      </c>
      <c r="V2734" s="342">
        <f t="shared" si="309"/>
        <v>0</v>
      </c>
      <c r="W2734" s="342">
        <f t="shared" si="315"/>
        <v>0</v>
      </c>
      <c r="X2734" s="342">
        <f t="shared" si="315"/>
        <v>0</v>
      </c>
      <c r="Y2734" s="342">
        <f t="shared" si="315"/>
        <v>0</v>
      </c>
      <c r="Z2734" s="342">
        <f t="shared" si="315"/>
        <v>0</v>
      </c>
      <c r="AA2734" s="342">
        <f t="shared" si="315"/>
        <v>0</v>
      </c>
      <c r="AB2734" s="342">
        <f t="shared" si="315"/>
        <v>0</v>
      </c>
      <c r="AC2734" s="109">
        <f t="shared" si="312"/>
        <v>0</v>
      </c>
      <c r="AD2734" s="109">
        <f>IF(C2734=A_Stammdaten!$B$12,E_SAV!$S2734-E_SAV!$AE2734,HLOOKUP(A_Stammdaten!$B$12-1,$AF$4:$AL$4004,ROW(C2734)-3,FALSE)-$AE2734)</f>
        <v>0</v>
      </c>
      <c r="AE2734" s="109">
        <f>HLOOKUP(A_Stammdaten!$B$12,$AF$4:$AL$4004,ROW(C2734)-3,FALSE)</f>
        <v>0</v>
      </c>
      <c r="AF2734" s="109">
        <f t="shared" si="310"/>
        <v>0</v>
      </c>
      <c r="AG2734" s="109">
        <f t="shared" si="314"/>
        <v>0</v>
      </c>
      <c r="AH2734" s="109">
        <f t="shared" si="314"/>
        <v>0</v>
      </c>
      <c r="AI2734" s="109">
        <f t="shared" si="314"/>
        <v>0</v>
      </c>
      <c r="AJ2734" s="109">
        <f t="shared" si="313"/>
        <v>0</v>
      </c>
      <c r="AK2734" s="109">
        <f t="shared" si="313"/>
        <v>0</v>
      </c>
      <c r="AL2734" s="109">
        <f t="shared" si="313"/>
        <v>0</v>
      </c>
    </row>
    <row r="2735" spans="1:38" x14ac:dyDescent="0.3">
      <c r="A2735" s="421"/>
      <c r="B2735" s="421"/>
      <c r="C2735" s="422"/>
      <c r="D2735" s="423"/>
      <c r="E2735" s="421"/>
      <c r="F2735" s="421"/>
      <c r="G2735" s="421"/>
      <c r="H2735" s="421"/>
      <c r="I2735" s="421"/>
      <c r="J2735" s="421"/>
      <c r="K2735" s="421"/>
      <c r="L2735" s="421"/>
      <c r="M2735" s="423"/>
      <c r="N2735" s="340">
        <f>IF(C2735&gt;A_Stammdaten!$B$12,0,SUM(E2735,F2735,H2735,J2735:K2735)-SUM(G2735,I2735,L2735:M2735))</f>
        <v>0</v>
      </c>
      <c r="O2735" s="421"/>
      <c r="P2735" s="421"/>
      <c r="Q2735" s="421"/>
      <c r="R2735" s="421"/>
      <c r="S2735" s="108">
        <f t="shared" si="311"/>
        <v>0</v>
      </c>
      <c r="T2735" s="341">
        <f>IF(ISBLANK($B2735),0,VLOOKUP($B2735,Listen!$A$2:$C$45,2,FALSE))</f>
        <v>0</v>
      </c>
      <c r="U2735" s="341">
        <f>IF(ISBLANK($B2735),0,VLOOKUP($B2735,Listen!$A$2:$C$45,3,FALSE))</f>
        <v>0</v>
      </c>
      <c r="V2735" s="342">
        <f t="shared" si="309"/>
        <v>0</v>
      </c>
      <c r="W2735" s="342">
        <f t="shared" si="315"/>
        <v>0</v>
      </c>
      <c r="X2735" s="342">
        <f t="shared" si="315"/>
        <v>0</v>
      </c>
      <c r="Y2735" s="342">
        <f t="shared" si="315"/>
        <v>0</v>
      </c>
      <c r="Z2735" s="342">
        <f t="shared" si="315"/>
        <v>0</v>
      </c>
      <c r="AA2735" s="342">
        <f t="shared" si="315"/>
        <v>0</v>
      </c>
      <c r="AB2735" s="342">
        <f t="shared" si="315"/>
        <v>0</v>
      </c>
      <c r="AC2735" s="109">
        <f t="shared" si="312"/>
        <v>0</v>
      </c>
      <c r="AD2735" s="109">
        <f>IF(C2735=A_Stammdaten!$B$12,E_SAV!$S2735-E_SAV!$AE2735,HLOOKUP(A_Stammdaten!$B$12-1,$AF$4:$AL$4004,ROW(C2735)-3,FALSE)-$AE2735)</f>
        <v>0</v>
      </c>
      <c r="AE2735" s="109">
        <f>HLOOKUP(A_Stammdaten!$B$12,$AF$4:$AL$4004,ROW(C2735)-3,FALSE)</f>
        <v>0</v>
      </c>
      <c r="AF2735" s="109">
        <f t="shared" si="310"/>
        <v>0</v>
      </c>
      <c r="AG2735" s="109">
        <f t="shared" si="314"/>
        <v>0</v>
      </c>
      <c r="AH2735" s="109">
        <f t="shared" si="314"/>
        <v>0</v>
      </c>
      <c r="AI2735" s="109">
        <f t="shared" si="314"/>
        <v>0</v>
      </c>
      <c r="AJ2735" s="109">
        <f t="shared" si="313"/>
        <v>0</v>
      </c>
      <c r="AK2735" s="109">
        <f t="shared" si="313"/>
        <v>0</v>
      </c>
      <c r="AL2735" s="109">
        <f t="shared" si="313"/>
        <v>0</v>
      </c>
    </row>
    <row r="2736" spans="1:38" x14ac:dyDescent="0.3">
      <c r="A2736" s="421"/>
      <c r="B2736" s="421"/>
      <c r="C2736" s="422"/>
      <c r="D2736" s="423"/>
      <c r="E2736" s="421"/>
      <c r="F2736" s="421"/>
      <c r="G2736" s="421"/>
      <c r="H2736" s="421"/>
      <c r="I2736" s="421"/>
      <c r="J2736" s="421"/>
      <c r="K2736" s="421"/>
      <c r="L2736" s="421"/>
      <c r="M2736" s="423"/>
      <c r="N2736" s="340">
        <f>IF(C2736&gt;A_Stammdaten!$B$12,0,SUM(E2736,F2736,H2736,J2736:K2736)-SUM(G2736,I2736,L2736:M2736))</f>
        <v>0</v>
      </c>
      <c r="O2736" s="421"/>
      <c r="P2736" s="421"/>
      <c r="Q2736" s="421"/>
      <c r="R2736" s="421"/>
      <c r="S2736" s="108">
        <f t="shared" si="311"/>
        <v>0</v>
      </c>
      <c r="T2736" s="341">
        <f>IF(ISBLANK($B2736),0,VLOOKUP($B2736,Listen!$A$2:$C$45,2,FALSE))</f>
        <v>0</v>
      </c>
      <c r="U2736" s="341">
        <f>IF(ISBLANK($B2736),0,VLOOKUP($B2736,Listen!$A$2:$C$45,3,FALSE))</f>
        <v>0</v>
      </c>
      <c r="V2736" s="342">
        <f t="shared" si="309"/>
        <v>0</v>
      </c>
      <c r="W2736" s="342">
        <f t="shared" si="315"/>
        <v>0</v>
      </c>
      <c r="X2736" s="342">
        <f t="shared" si="315"/>
        <v>0</v>
      </c>
      <c r="Y2736" s="342">
        <f t="shared" si="315"/>
        <v>0</v>
      </c>
      <c r="Z2736" s="342">
        <f t="shared" si="315"/>
        <v>0</v>
      </c>
      <c r="AA2736" s="342">
        <f t="shared" si="315"/>
        <v>0</v>
      </c>
      <c r="AB2736" s="342">
        <f t="shared" si="315"/>
        <v>0</v>
      </c>
      <c r="AC2736" s="109">
        <f t="shared" si="312"/>
        <v>0</v>
      </c>
      <c r="AD2736" s="109">
        <f>IF(C2736=A_Stammdaten!$B$12,E_SAV!$S2736-E_SAV!$AE2736,HLOOKUP(A_Stammdaten!$B$12-1,$AF$4:$AL$4004,ROW(C2736)-3,FALSE)-$AE2736)</f>
        <v>0</v>
      </c>
      <c r="AE2736" s="109">
        <f>HLOOKUP(A_Stammdaten!$B$12,$AF$4:$AL$4004,ROW(C2736)-3,FALSE)</f>
        <v>0</v>
      </c>
      <c r="AF2736" s="109">
        <f t="shared" si="310"/>
        <v>0</v>
      </c>
      <c r="AG2736" s="109">
        <f t="shared" si="314"/>
        <v>0</v>
      </c>
      <c r="AH2736" s="109">
        <f t="shared" si="314"/>
        <v>0</v>
      </c>
      <c r="AI2736" s="109">
        <f t="shared" si="314"/>
        <v>0</v>
      </c>
      <c r="AJ2736" s="109">
        <f t="shared" si="313"/>
        <v>0</v>
      </c>
      <c r="AK2736" s="109">
        <f t="shared" si="313"/>
        <v>0</v>
      </c>
      <c r="AL2736" s="109">
        <f t="shared" si="313"/>
        <v>0</v>
      </c>
    </row>
    <row r="2737" spans="1:38" x14ac:dyDescent="0.3">
      <c r="A2737" s="421"/>
      <c r="B2737" s="421"/>
      <c r="C2737" s="422"/>
      <c r="D2737" s="423"/>
      <c r="E2737" s="421"/>
      <c r="F2737" s="421"/>
      <c r="G2737" s="421"/>
      <c r="H2737" s="421"/>
      <c r="I2737" s="421"/>
      <c r="J2737" s="421"/>
      <c r="K2737" s="421"/>
      <c r="L2737" s="421"/>
      <c r="M2737" s="423"/>
      <c r="N2737" s="340">
        <f>IF(C2737&gt;A_Stammdaten!$B$12,0,SUM(E2737,F2737,H2737,J2737:K2737)-SUM(G2737,I2737,L2737:M2737))</f>
        <v>0</v>
      </c>
      <c r="O2737" s="421"/>
      <c r="P2737" s="421"/>
      <c r="Q2737" s="421"/>
      <c r="R2737" s="421"/>
      <c r="S2737" s="108">
        <f t="shared" si="311"/>
        <v>0</v>
      </c>
      <c r="T2737" s="341">
        <f>IF(ISBLANK($B2737),0,VLOOKUP($B2737,Listen!$A$2:$C$45,2,FALSE))</f>
        <v>0</v>
      </c>
      <c r="U2737" s="341">
        <f>IF(ISBLANK($B2737),0,VLOOKUP($B2737,Listen!$A$2:$C$45,3,FALSE))</f>
        <v>0</v>
      </c>
      <c r="V2737" s="342">
        <f t="shared" si="309"/>
        <v>0</v>
      </c>
      <c r="W2737" s="342">
        <f t="shared" si="315"/>
        <v>0</v>
      </c>
      <c r="X2737" s="342">
        <f t="shared" si="315"/>
        <v>0</v>
      </c>
      <c r="Y2737" s="342">
        <f t="shared" si="315"/>
        <v>0</v>
      </c>
      <c r="Z2737" s="342">
        <f t="shared" si="315"/>
        <v>0</v>
      </c>
      <c r="AA2737" s="342">
        <f t="shared" si="315"/>
        <v>0</v>
      </c>
      <c r="AB2737" s="342">
        <f t="shared" si="315"/>
        <v>0</v>
      </c>
      <c r="AC2737" s="109">
        <f t="shared" si="312"/>
        <v>0</v>
      </c>
      <c r="AD2737" s="109">
        <f>IF(C2737=A_Stammdaten!$B$12,E_SAV!$S2737-E_SAV!$AE2737,HLOOKUP(A_Stammdaten!$B$12-1,$AF$4:$AL$4004,ROW(C2737)-3,FALSE)-$AE2737)</f>
        <v>0</v>
      </c>
      <c r="AE2737" s="109">
        <f>HLOOKUP(A_Stammdaten!$B$12,$AF$4:$AL$4004,ROW(C2737)-3,FALSE)</f>
        <v>0</v>
      </c>
      <c r="AF2737" s="109">
        <f t="shared" si="310"/>
        <v>0</v>
      </c>
      <c r="AG2737" s="109">
        <f t="shared" si="314"/>
        <v>0</v>
      </c>
      <c r="AH2737" s="109">
        <f t="shared" si="314"/>
        <v>0</v>
      </c>
      <c r="AI2737" s="109">
        <f t="shared" si="314"/>
        <v>0</v>
      </c>
      <c r="AJ2737" s="109">
        <f t="shared" si="313"/>
        <v>0</v>
      </c>
      <c r="AK2737" s="109">
        <f t="shared" si="313"/>
        <v>0</v>
      </c>
      <c r="AL2737" s="109">
        <f t="shared" si="313"/>
        <v>0</v>
      </c>
    </row>
    <row r="2738" spans="1:38" x14ac:dyDescent="0.3">
      <c r="A2738" s="421"/>
      <c r="B2738" s="421"/>
      <c r="C2738" s="422"/>
      <c r="D2738" s="423"/>
      <c r="E2738" s="421"/>
      <c r="F2738" s="421"/>
      <c r="G2738" s="421"/>
      <c r="H2738" s="421"/>
      <c r="I2738" s="421"/>
      <c r="J2738" s="421"/>
      <c r="K2738" s="421"/>
      <c r="L2738" s="421"/>
      <c r="M2738" s="423"/>
      <c r="N2738" s="340">
        <f>IF(C2738&gt;A_Stammdaten!$B$12,0,SUM(E2738,F2738,H2738,J2738:K2738)-SUM(G2738,I2738,L2738:M2738))</f>
        <v>0</v>
      </c>
      <c r="O2738" s="421"/>
      <c r="P2738" s="421"/>
      <c r="Q2738" s="421"/>
      <c r="R2738" s="421"/>
      <c r="S2738" s="108">
        <f t="shared" si="311"/>
        <v>0</v>
      </c>
      <c r="T2738" s="341">
        <f>IF(ISBLANK($B2738),0,VLOOKUP($B2738,Listen!$A$2:$C$45,2,FALSE))</f>
        <v>0</v>
      </c>
      <c r="U2738" s="341">
        <f>IF(ISBLANK($B2738),0,VLOOKUP($B2738,Listen!$A$2:$C$45,3,FALSE))</f>
        <v>0</v>
      </c>
      <c r="V2738" s="342">
        <f t="shared" si="309"/>
        <v>0</v>
      </c>
      <c r="W2738" s="342">
        <f t="shared" si="315"/>
        <v>0</v>
      </c>
      <c r="X2738" s="342">
        <f t="shared" si="315"/>
        <v>0</v>
      </c>
      <c r="Y2738" s="342">
        <f t="shared" si="315"/>
        <v>0</v>
      </c>
      <c r="Z2738" s="342">
        <f t="shared" si="315"/>
        <v>0</v>
      </c>
      <c r="AA2738" s="342">
        <f t="shared" si="315"/>
        <v>0</v>
      </c>
      <c r="AB2738" s="342">
        <f t="shared" si="315"/>
        <v>0</v>
      </c>
      <c r="AC2738" s="109">
        <f t="shared" si="312"/>
        <v>0</v>
      </c>
      <c r="AD2738" s="109">
        <f>IF(C2738=A_Stammdaten!$B$12,E_SAV!$S2738-E_SAV!$AE2738,HLOOKUP(A_Stammdaten!$B$12-1,$AF$4:$AL$4004,ROW(C2738)-3,FALSE)-$AE2738)</f>
        <v>0</v>
      </c>
      <c r="AE2738" s="109">
        <f>HLOOKUP(A_Stammdaten!$B$12,$AF$4:$AL$4004,ROW(C2738)-3,FALSE)</f>
        <v>0</v>
      </c>
      <c r="AF2738" s="109">
        <f t="shared" si="310"/>
        <v>0</v>
      </c>
      <c r="AG2738" s="109">
        <f t="shared" si="314"/>
        <v>0</v>
      </c>
      <c r="AH2738" s="109">
        <f t="shared" si="314"/>
        <v>0</v>
      </c>
      <c r="AI2738" s="109">
        <f t="shared" si="314"/>
        <v>0</v>
      </c>
      <c r="AJ2738" s="109">
        <f t="shared" si="313"/>
        <v>0</v>
      </c>
      <c r="AK2738" s="109">
        <f t="shared" si="313"/>
        <v>0</v>
      </c>
      <c r="AL2738" s="109">
        <f t="shared" si="313"/>
        <v>0</v>
      </c>
    </row>
    <row r="2739" spans="1:38" x14ac:dyDescent="0.3">
      <c r="A2739" s="421"/>
      <c r="B2739" s="421"/>
      <c r="C2739" s="422"/>
      <c r="D2739" s="423"/>
      <c r="E2739" s="421"/>
      <c r="F2739" s="421"/>
      <c r="G2739" s="421"/>
      <c r="H2739" s="421"/>
      <c r="I2739" s="421"/>
      <c r="J2739" s="421"/>
      <c r="K2739" s="421"/>
      <c r="L2739" s="421"/>
      <c r="M2739" s="423"/>
      <c r="N2739" s="340">
        <f>IF(C2739&gt;A_Stammdaten!$B$12,0,SUM(E2739,F2739,H2739,J2739:K2739)-SUM(G2739,I2739,L2739:M2739))</f>
        <v>0</v>
      </c>
      <c r="O2739" s="421"/>
      <c r="P2739" s="421"/>
      <c r="Q2739" s="421"/>
      <c r="R2739" s="421"/>
      <c r="S2739" s="108">
        <f t="shared" si="311"/>
        <v>0</v>
      </c>
      <c r="T2739" s="341">
        <f>IF(ISBLANK($B2739),0,VLOOKUP($B2739,Listen!$A$2:$C$45,2,FALSE))</f>
        <v>0</v>
      </c>
      <c r="U2739" s="341">
        <f>IF(ISBLANK($B2739),0,VLOOKUP($B2739,Listen!$A$2:$C$45,3,FALSE))</f>
        <v>0</v>
      </c>
      <c r="V2739" s="342">
        <f t="shared" si="309"/>
        <v>0</v>
      </c>
      <c r="W2739" s="342">
        <f t="shared" si="315"/>
        <v>0</v>
      </c>
      <c r="X2739" s="342">
        <f t="shared" si="315"/>
        <v>0</v>
      </c>
      <c r="Y2739" s="342">
        <f t="shared" si="315"/>
        <v>0</v>
      </c>
      <c r="Z2739" s="342">
        <f t="shared" si="315"/>
        <v>0</v>
      </c>
      <c r="AA2739" s="342">
        <f t="shared" si="315"/>
        <v>0</v>
      </c>
      <c r="AB2739" s="342">
        <f t="shared" si="315"/>
        <v>0</v>
      </c>
      <c r="AC2739" s="109">
        <f t="shared" si="312"/>
        <v>0</v>
      </c>
      <c r="AD2739" s="109">
        <f>IF(C2739=A_Stammdaten!$B$12,E_SAV!$S2739-E_SAV!$AE2739,HLOOKUP(A_Stammdaten!$B$12-1,$AF$4:$AL$4004,ROW(C2739)-3,FALSE)-$AE2739)</f>
        <v>0</v>
      </c>
      <c r="AE2739" s="109">
        <f>HLOOKUP(A_Stammdaten!$B$12,$AF$4:$AL$4004,ROW(C2739)-3,FALSE)</f>
        <v>0</v>
      </c>
      <c r="AF2739" s="109">
        <f t="shared" si="310"/>
        <v>0</v>
      </c>
      <c r="AG2739" s="109">
        <f t="shared" si="314"/>
        <v>0</v>
      </c>
      <c r="AH2739" s="109">
        <f t="shared" si="314"/>
        <v>0</v>
      </c>
      <c r="AI2739" s="109">
        <f t="shared" si="314"/>
        <v>0</v>
      </c>
      <c r="AJ2739" s="109">
        <f t="shared" si="313"/>
        <v>0</v>
      </c>
      <c r="AK2739" s="109">
        <f t="shared" si="313"/>
        <v>0</v>
      </c>
      <c r="AL2739" s="109">
        <f t="shared" si="313"/>
        <v>0</v>
      </c>
    </row>
    <row r="2740" spans="1:38" x14ac:dyDescent="0.3">
      <c r="A2740" s="421"/>
      <c r="B2740" s="421"/>
      <c r="C2740" s="422"/>
      <c r="D2740" s="423"/>
      <c r="E2740" s="421"/>
      <c r="F2740" s="421"/>
      <c r="G2740" s="421"/>
      <c r="H2740" s="421"/>
      <c r="I2740" s="421"/>
      <c r="J2740" s="421"/>
      <c r="K2740" s="421"/>
      <c r="L2740" s="421"/>
      <c r="M2740" s="423"/>
      <c r="N2740" s="340">
        <f>IF(C2740&gt;A_Stammdaten!$B$12,0,SUM(E2740,F2740,H2740,J2740:K2740)-SUM(G2740,I2740,L2740:M2740))</f>
        <v>0</v>
      </c>
      <c r="O2740" s="421"/>
      <c r="P2740" s="421"/>
      <c r="Q2740" s="421"/>
      <c r="R2740" s="421"/>
      <c r="S2740" s="108">
        <f t="shared" si="311"/>
        <v>0</v>
      </c>
      <c r="T2740" s="341">
        <f>IF(ISBLANK($B2740),0,VLOOKUP($B2740,Listen!$A$2:$C$45,2,FALSE))</f>
        <v>0</v>
      </c>
      <c r="U2740" s="341">
        <f>IF(ISBLANK($B2740),0,VLOOKUP($B2740,Listen!$A$2:$C$45,3,FALSE))</f>
        <v>0</v>
      </c>
      <c r="V2740" s="342">
        <f t="shared" si="309"/>
        <v>0</v>
      </c>
      <c r="W2740" s="342">
        <f t="shared" si="315"/>
        <v>0</v>
      </c>
      <c r="X2740" s="342">
        <f t="shared" si="315"/>
        <v>0</v>
      </c>
      <c r="Y2740" s="342">
        <f t="shared" si="315"/>
        <v>0</v>
      </c>
      <c r="Z2740" s="342">
        <f t="shared" si="315"/>
        <v>0</v>
      </c>
      <c r="AA2740" s="342">
        <f t="shared" si="315"/>
        <v>0</v>
      </c>
      <c r="AB2740" s="342">
        <f t="shared" si="315"/>
        <v>0</v>
      </c>
      <c r="AC2740" s="109">
        <f t="shared" si="312"/>
        <v>0</v>
      </c>
      <c r="AD2740" s="109">
        <f>IF(C2740=A_Stammdaten!$B$12,E_SAV!$S2740-E_SAV!$AE2740,HLOOKUP(A_Stammdaten!$B$12-1,$AF$4:$AL$4004,ROW(C2740)-3,FALSE)-$AE2740)</f>
        <v>0</v>
      </c>
      <c r="AE2740" s="109">
        <f>HLOOKUP(A_Stammdaten!$B$12,$AF$4:$AL$4004,ROW(C2740)-3,FALSE)</f>
        <v>0</v>
      </c>
      <c r="AF2740" s="109">
        <f t="shared" si="310"/>
        <v>0</v>
      </c>
      <c r="AG2740" s="109">
        <f t="shared" si="314"/>
        <v>0</v>
      </c>
      <c r="AH2740" s="109">
        <f t="shared" si="314"/>
        <v>0</v>
      </c>
      <c r="AI2740" s="109">
        <f t="shared" si="314"/>
        <v>0</v>
      </c>
      <c r="AJ2740" s="109">
        <f t="shared" si="313"/>
        <v>0</v>
      </c>
      <c r="AK2740" s="109">
        <f t="shared" si="313"/>
        <v>0</v>
      </c>
      <c r="AL2740" s="109">
        <f t="shared" si="313"/>
        <v>0</v>
      </c>
    </row>
    <row r="2741" spans="1:38" x14ac:dyDescent="0.3">
      <c r="A2741" s="421"/>
      <c r="B2741" s="421"/>
      <c r="C2741" s="422"/>
      <c r="D2741" s="423"/>
      <c r="E2741" s="421"/>
      <c r="F2741" s="421"/>
      <c r="G2741" s="421"/>
      <c r="H2741" s="421"/>
      <c r="I2741" s="421"/>
      <c r="J2741" s="421"/>
      <c r="K2741" s="421"/>
      <c r="L2741" s="421"/>
      <c r="M2741" s="423"/>
      <c r="N2741" s="340">
        <f>IF(C2741&gt;A_Stammdaten!$B$12,0,SUM(E2741,F2741,H2741,J2741:K2741)-SUM(G2741,I2741,L2741:M2741))</f>
        <v>0</v>
      </c>
      <c r="O2741" s="421"/>
      <c r="P2741" s="421"/>
      <c r="Q2741" s="421"/>
      <c r="R2741" s="421"/>
      <c r="S2741" s="108">
        <f t="shared" si="311"/>
        <v>0</v>
      </c>
      <c r="T2741" s="341">
        <f>IF(ISBLANK($B2741),0,VLOOKUP($B2741,Listen!$A$2:$C$45,2,FALSE))</f>
        <v>0</v>
      </c>
      <c r="U2741" s="341">
        <f>IF(ISBLANK($B2741),0,VLOOKUP($B2741,Listen!$A$2:$C$45,3,FALSE))</f>
        <v>0</v>
      </c>
      <c r="V2741" s="342">
        <f t="shared" si="309"/>
        <v>0</v>
      </c>
      <c r="W2741" s="342">
        <f t="shared" si="315"/>
        <v>0</v>
      </c>
      <c r="X2741" s="342">
        <f t="shared" si="315"/>
        <v>0</v>
      </c>
      <c r="Y2741" s="342">
        <f t="shared" si="315"/>
        <v>0</v>
      </c>
      <c r="Z2741" s="342">
        <f t="shared" si="315"/>
        <v>0</v>
      </c>
      <c r="AA2741" s="342">
        <f t="shared" si="315"/>
        <v>0</v>
      </c>
      <c r="AB2741" s="342">
        <f t="shared" si="315"/>
        <v>0</v>
      </c>
      <c r="AC2741" s="109">
        <f t="shared" si="312"/>
        <v>0</v>
      </c>
      <c r="AD2741" s="109">
        <f>IF(C2741=A_Stammdaten!$B$12,E_SAV!$S2741-E_SAV!$AE2741,HLOOKUP(A_Stammdaten!$B$12-1,$AF$4:$AL$4004,ROW(C2741)-3,FALSE)-$AE2741)</f>
        <v>0</v>
      </c>
      <c r="AE2741" s="109">
        <f>HLOOKUP(A_Stammdaten!$B$12,$AF$4:$AL$4004,ROW(C2741)-3,FALSE)</f>
        <v>0</v>
      </c>
      <c r="AF2741" s="109">
        <f t="shared" si="310"/>
        <v>0</v>
      </c>
      <c r="AG2741" s="109">
        <f t="shared" si="314"/>
        <v>0</v>
      </c>
      <c r="AH2741" s="109">
        <f t="shared" si="314"/>
        <v>0</v>
      </c>
      <c r="AI2741" s="109">
        <f t="shared" si="314"/>
        <v>0</v>
      </c>
      <c r="AJ2741" s="109">
        <f t="shared" si="313"/>
        <v>0</v>
      </c>
      <c r="AK2741" s="109">
        <f t="shared" si="313"/>
        <v>0</v>
      </c>
      <c r="AL2741" s="109">
        <f t="shared" si="313"/>
        <v>0</v>
      </c>
    </row>
    <row r="2742" spans="1:38" x14ac:dyDescent="0.3">
      <c r="A2742" s="421"/>
      <c r="B2742" s="421"/>
      <c r="C2742" s="422"/>
      <c r="D2742" s="423"/>
      <c r="E2742" s="421"/>
      <c r="F2742" s="421"/>
      <c r="G2742" s="421"/>
      <c r="H2742" s="421"/>
      <c r="I2742" s="421"/>
      <c r="J2742" s="421"/>
      <c r="K2742" s="421"/>
      <c r="L2742" s="421"/>
      <c r="M2742" s="423"/>
      <c r="N2742" s="340">
        <f>IF(C2742&gt;A_Stammdaten!$B$12,0,SUM(E2742,F2742,H2742,J2742:K2742)-SUM(G2742,I2742,L2742:M2742))</f>
        <v>0</v>
      </c>
      <c r="O2742" s="421"/>
      <c r="P2742" s="421"/>
      <c r="Q2742" s="421"/>
      <c r="R2742" s="421"/>
      <c r="S2742" s="108">
        <f t="shared" si="311"/>
        <v>0</v>
      </c>
      <c r="T2742" s="341">
        <f>IF(ISBLANK($B2742),0,VLOOKUP($B2742,Listen!$A$2:$C$45,2,FALSE))</f>
        <v>0</v>
      </c>
      <c r="U2742" s="341">
        <f>IF(ISBLANK($B2742),0,VLOOKUP($B2742,Listen!$A$2:$C$45,3,FALSE))</f>
        <v>0</v>
      </c>
      <c r="V2742" s="342">
        <f t="shared" si="309"/>
        <v>0</v>
      </c>
      <c r="W2742" s="342">
        <f t="shared" si="315"/>
        <v>0</v>
      </c>
      <c r="X2742" s="342">
        <f t="shared" si="315"/>
        <v>0</v>
      </c>
      <c r="Y2742" s="342">
        <f t="shared" si="315"/>
        <v>0</v>
      </c>
      <c r="Z2742" s="342">
        <f t="shared" si="315"/>
        <v>0</v>
      </c>
      <c r="AA2742" s="342">
        <f t="shared" si="315"/>
        <v>0</v>
      </c>
      <c r="AB2742" s="342">
        <f t="shared" si="315"/>
        <v>0</v>
      </c>
      <c r="AC2742" s="109">
        <f t="shared" si="312"/>
        <v>0</v>
      </c>
      <c r="AD2742" s="109">
        <f>IF(C2742=A_Stammdaten!$B$12,E_SAV!$S2742-E_SAV!$AE2742,HLOOKUP(A_Stammdaten!$B$12-1,$AF$4:$AL$4004,ROW(C2742)-3,FALSE)-$AE2742)</f>
        <v>0</v>
      </c>
      <c r="AE2742" s="109">
        <f>HLOOKUP(A_Stammdaten!$B$12,$AF$4:$AL$4004,ROW(C2742)-3,FALSE)</f>
        <v>0</v>
      </c>
      <c r="AF2742" s="109">
        <f t="shared" si="310"/>
        <v>0</v>
      </c>
      <c r="AG2742" s="109">
        <f t="shared" si="314"/>
        <v>0</v>
      </c>
      <c r="AH2742" s="109">
        <f t="shared" si="314"/>
        <v>0</v>
      </c>
      <c r="AI2742" s="109">
        <f t="shared" si="314"/>
        <v>0</v>
      </c>
      <c r="AJ2742" s="109">
        <f t="shared" si="313"/>
        <v>0</v>
      </c>
      <c r="AK2742" s="109">
        <f t="shared" si="313"/>
        <v>0</v>
      </c>
      <c r="AL2742" s="109">
        <f t="shared" si="313"/>
        <v>0</v>
      </c>
    </row>
    <row r="2743" spans="1:38" x14ac:dyDescent="0.3">
      <c r="A2743" s="421"/>
      <c r="B2743" s="421"/>
      <c r="C2743" s="422"/>
      <c r="D2743" s="423"/>
      <c r="E2743" s="421"/>
      <c r="F2743" s="421"/>
      <c r="G2743" s="421"/>
      <c r="H2743" s="421"/>
      <c r="I2743" s="421"/>
      <c r="J2743" s="421"/>
      <c r="K2743" s="421"/>
      <c r="L2743" s="421"/>
      <c r="M2743" s="423"/>
      <c r="N2743" s="340">
        <f>IF(C2743&gt;A_Stammdaten!$B$12,0,SUM(E2743,F2743,H2743,J2743:K2743)-SUM(G2743,I2743,L2743:M2743))</f>
        <v>0</v>
      </c>
      <c r="O2743" s="421"/>
      <c r="P2743" s="421"/>
      <c r="Q2743" s="421"/>
      <c r="R2743" s="421"/>
      <c r="S2743" s="108">
        <f t="shared" si="311"/>
        <v>0</v>
      </c>
      <c r="T2743" s="341">
        <f>IF(ISBLANK($B2743),0,VLOOKUP($B2743,Listen!$A$2:$C$45,2,FALSE))</f>
        <v>0</v>
      </c>
      <c r="U2743" s="341">
        <f>IF(ISBLANK($B2743),0,VLOOKUP($B2743,Listen!$A$2:$C$45,3,FALSE))</f>
        <v>0</v>
      </c>
      <c r="V2743" s="342">
        <f t="shared" si="309"/>
        <v>0</v>
      </c>
      <c r="W2743" s="342">
        <f t="shared" si="315"/>
        <v>0</v>
      </c>
      <c r="X2743" s="342">
        <f t="shared" si="315"/>
        <v>0</v>
      </c>
      <c r="Y2743" s="342">
        <f t="shared" si="315"/>
        <v>0</v>
      </c>
      <c r="Z2743" s="342">
        <f t="shared" si="315"/>
        <v>0</v>
      </c>
      <c r="AA2743" s="342">
        <f t="shared" si="315"/>
        <v>0</v>
      </c>
      <c r="AB2743" s="342">
        <f t="shared" si="315"/>
        <v>0</v>
      </c>
      <c r="AC2743" s="109">
        <f t="shared" si="312"/>
        <v>0</v>
      </c>
      <c r="AD2743" s="109">
        <f>IF(C2743=A_Stammdaten!$B$12,E_SAV!$S2743-E_SAV!$AE2743,HLOOKUP(A_Stammdaten!$B$12-1,$AF$4:$AL$4004,ROW(C2743)-3,FALSE)-$AE2743)</f>
        <v>0</v>
      </c>
      <c r="AE2743" s="109">
        <f>HLOOKUP(A_Stammdaten!$B$12,$AF$4:$AL$4004,ROW(C2743)-3,FALSE)</f>
        <v>0</v>
      </c>
      <c r="AF2743" s="109">
        <f t="shared" si="310"/>
        <v>0</v>
      </c>
      <c r="AG2743" s="109">
        <f t="shared" si="314"/>
        <v>0</v>
      </c>
      <c r="AH2743" s="109">
        <f t="shared" si="314"/>
        <v>0</v>
      </c>
      <c r="AI2743" s="109">
        <f t="shared" si="314"/>
        <v>0</v>
      </c>
      <c r="AJ2743" s="109">
        <f t="shared" si="313"/>
        <v>0</v>
      </c>
      <c r="AK2743" s="109">
        <f t="shared" si="313"/>
        <v>0</v>
      </c>
      <c r="AL2743" s="109">
        <f t="shared" si="313"/>
        <v>0</v>
      </c>
    </row>
    <row r="2744" spans="1:38" x14ac:dyDescent="0.3">
      <c r="A2744" s="421"/>
      <c r="B2744" s="421"/>
      <c r="C2744" s="422"/>
      <c r="D2744" s="423"/>
      <c r="E2744" s="421"/>
      <c r="F2744" s="421"/>
      <c r="G2744" s="421"/>
      <c r="H2744" s="421"/>
      <c r="I2744" s="421"/>
      <c r="J2744" s="421"/>
      <c r="K2744" s="421"/>
      <c r="L2744" s="421"/>
      <c r="M2744" s="423"/>
      <c r="N2744" s="340">
        <f>IF(C2744&gt;A_Stammdaten!$B$12,0,SUM(E2744,F2744,H2744,J2744:K2744)-SUM(G2744,I2744,L2744:M2744))</f>
        <v>0</v>
      </c>
      <c r="O2744" s="421"/>
      <c r="P2744" s="421"/>
      <c r="Q2744" s="421"/>
      <c r="R2744" s="421"/>
      <c r="S2744" s="108">
        <f t="shared" si="311"/>
        <v>0</v>
      </c>
      <c r="T2744" s="341">
        <f>IF(ISBLANK($B2744),0,VLOOKUP($B2744,Listen!$A$2:$C$45,2,FALSE))</f>
        <v>0</v>
      </c>
      <c r="U2744" s="341">
        <f>IF(ISBLANK($B2744),0,VLOOKUP($B2744,Listen!$A$2:$C$45,3,FALSE))</f>
        <v>0</v>
      </c>
      <c r="V2744" s="342">
        <f t="shared" si="309"/>
        <v>0</v>
      </c>
      <c r="W2744" s="342">
        <f t="shared" si="315"/>
        <v>0</v>
      </c>
      <c r="X2744" s="342">
        <f t="shared" si="315"/>
        <v>0</v>
      </c>
      <c r="Y2744" s="342">
        <f t="shared" si="315"/>
        <v>0</v>
      </c>
      <c r="Z2744" s="342">
        <f t="shared" si="315"/>
        <v>0</v>
      </c>
      <c r="AA2744" s="342">
        <f t="shared" si="315"/>
        <v>0</v>
      </c>
      <c r="AB2744" s="342">
        <f t="shared" si="315"/>
        <v>0</v>
      </c>
      <c r="AC2744" s="109">
        <f t="shared" si="312"/>
        <v>0</v>
      </c>
      <c r="AD2744" s="109">
        <f>IF(C2744=A_Stammdaten!$B$12,E_SAV!$S2744-E_SAV!$AE2744,HLOOKUP(A_Stammdaten!$B$12-1,$AF$4:$AL$4004,ROW(C2744)-3,FALSE)-$AE2744)</f>
        <v>0</v>
      </c>
      <c r="AE2744" s="109">
        <f>HLOOKUP(A_Stammdaten!$B$12,$AF$4:$AL$4004,ROW(C2744)-3,FALSE)</f>
        <v>0</v>
      </c>
      <c r="AF2744" s="109">
        <f t="shared" si="310"/>
        <v>0</v>
      </c>
      <c r="AG2744" s="109">
        <f t="shared" si="314"/>
        <v>0</v>
      </c>
      <c r="AH2744" s="109">
        <f t="shared" si="314"/>
        <v>0</v>
      </c>
      <c r="AI2744" s="109">
        <f t="shared" si="314"/>
        <v>0</v>
      </c>
      <c r="AJ2744" s="109">
        <f t="shared" si="313"/>
        <v>0</v>
      </c>
      <c r="AK2744" s="109">
        <f t="shared" si="313"/>
        <v>0</v>
      </c>
      <c r="AL2744" s="109">
        <f t="shared" si="313"/>
        <v>0</v>
      </c>
    </row>
    <row r="2745" spans="1:38" x14ac:dyDescent="0.3">
      <c r="A2745" s="421"/>
      <c r="B2745" s="421"/>
      <c r="C2745" s="422"/>
      <c r="D2745" s="423"/>
      <c r="E2745" s="421"/>
      <c r="F2745" s="421"/>
      <c r="G2745" s="421"/>
      <c r="H2745" s="421"/>
      <c r="I2745" s="421"/>
      <c r="J2745" s="421"/>
      <c r="K2745" s="421"/>
      <c r="L2745" s="421"/>
      <c r="M2745" s="423"/>
      <c r="N2745" s="340">
        <f>IF(C2745&gt;A_Stammdaten!$B$12,0,SUM(E2745,F2745,H2745,J2745:K2745)-SUM(G2745,I2745,L2745:M2745))</f>
        <v>0</v>
      </c>
      <c r="O2745" s="421"/>
      <c r="P2745" s="421"/>
      <c r="Q2745" s="421"/>
      <c r="R2745" s="421"/>
      <c r="S2745" s="108">
        <f t="shared" si="311"/>
        <v>0</v>
      </c>
      <c r="T2745" s="341">
        <f>IF(ISBLANK($B2745),0,VLOOKUP($B2745,Listen!$A$2:$C$45,2,FALSE))</f>
        <v>0</v>
      </c>
      <c r="U2745" s="341">
        <f>IF(ISBLANK($B2745),0,VLOOKUP($B2745,Listen!$A$2:$C$45,3,FALSE))</f>
        <v>0</v>
      </c>
      <c r="V2745" s="342">
        <f t="shared" si="309"/>
        <v>0</v>
      </c>
      <c r="W2745" s="342">
        <f t="shared" si="315"/>
        <v>0</v>
      </c>
      <c r="X2745" s="342">
        <f t="shared" si="315"/>
        <v>0</v>
      </c>
      <c r="Y2745" s="342">
        <f t="shared" si="315"/>
        <v>0</v>
      </c>
      <c r="Z2745" s="342">
        <f t="shared" si="315"/>
        <v>0</v>
      </c>
      <c r="AA2745" s="342">
        <f t="shared" si="315"/>
        <v>0</v>
      </c>
      <c r="AB2745" s="342">
        <f t="shared" si="315"/>
        <v>0</v>
      </c>
      <c r="AC2745" s="109">
        <f t="shared" si="312"/>
        <v>0</v>
      </c>
      <c r="AD2745" s="109">
        <f>IF(C2745=A_Stammdaten!$B$12,E_SAV!$S2745-E_SAV!$AE2745,HLOOKUP(A_Stammdaten!$B$12-1,$AF$4:$AL$4004,ROW(C2745)-3,FALSE)-$AE2745)</f>
        <v>0</v>
      </c>
      <c r="AE2745" s="109">
        <f>HLOOKUP(A_Stammdaten!$B$12,$AF$4:$AL$4004,ROW(C2745)-3,FALSE)</f>
        <v>0</v>
      </c>
      <c r="AF2745" s="109">
        <f t="shared" si="310"/>
        <v>0</v>
      </c>
      <c r="AG2745" s="109">
        <f t="shared" si="314"/>
        <v>0</v>
      </c>
      <c r="AH2745" s="109">
        <f t="shared" si="314"/>
        <v>0</v>
      </c>
      <c r="AI2745" s="109">
        <f t="shared" si="314"/>
        <v>0</v>
      </c>
      <c r="AJ2745" s="109">
        <f t="shared" si="313"/>
        <v>0</v>
      </c>
      <c r="AK2745" s="109">
        <f t="shared" si="313"/>
        <v>0</v>
      </c>
      <c r="AL2745" s="109">
        <f t="shared" si="313"/>
        <v>0</v>
      </c>
    </row>
    <row r="2746" spans="1:38" x14ac:dyDescent="0.3">
      <c r="A2746" s="421"/>
      <c r="B2746" s="421"/>
      <c r="C2746" s="422"/>
      <c r="D2746" s="423"/>
      <c r="E2746" s="421"/>
      <c r="F2746" s="421"/>
      <c r="G2746" s="421"/>
      <c r="H2746" s="421"/>
      <c r="I2746" s="421"/>
      <c r="J2746" s="421"/>
      <c r="K2746" s="421"/>
      <c r="L2746" s="421"/>
      <c r="M2746" s="423"/>
      <c r="N2746" s="340">
        <f>IF(C2746&gt;A_Stammdaten!$B$12,0,SUM(E2746,F2746,H2746,J2746:K2746)-SUM(G2746,I2746,L2746:M2746))</f>
        <v>0</v>
      </c>
      <c r="O2746" s="421"/>
      <c r="P2746" s="421"/>
      <c r="Q2746" s="421"/>
      <c r="R2746" s="421"/>
      <c r="S2746" s="108">
        <f t="shared" si="311"/>
        <v>0</v>
      </c>
      <c r="T2746" s="341">
        <f>IF(ISBLANK($B2746),0,VLOOKUP($B2746,Listen!$A$2:$C$45,2,FALSE))</f>
        <v>0</v>
      </c>
      <c r="U2746" s="341">
        <f>IF(ISBLANK($B2746),0,VLOOKUP($B2746,Listen!$A$2:$C$45,3,FALSE))</f>
        <v>0</v>
      </c>
      <c r="V2746" s="342">
        <f t="shared" si="309"/>
        <v>0</v>
      </c>
      <c r="W2746" s="342">
        <f t="shared" si="315"/>
        <v>0</v>
      </c>
      <c r="X2746" s="342">
        <f t="shared" si="315"/>
        <v>0</v>
      </c>
      <c r="Y2746" s="342">
        <f t="shared" si="315"/>
        <v>0</v>
      </c>
      <c r="Z2746" s="342">
        <f t="shared" si="315"/>
        <v>0</v>
      </c>
      <c r="AA2746" s="342">
        <f t="shared" si="315"/>
        <v>0</v>
      </c>
      <c r="AB2746" s="342">
        <f t="shared" si="315"/>
        <v>0</v>
      </c>
      <c r="AC2746" s="109">
        <f t="shared" si="312"/>
        <v>0</v>
      </c>
      <c r="AD2746" s="109">
        <f>IF(C2746=A_Stammdaten!$B$12,E_SAV!$S2746-E_SAV!$AE2746,HLOOKUP(A_Stammdaten!$B$12-1,$AF$4:$AL$4004,ROW(C2746)-3,FALSE)-$AE2746)</f>
        <v>0</v>
      </c>
      <c r="AE2746" s="109">
        <f>HLOOKUP(A_Stammdaten!$B$12,$AF$4:$AL$4004,ROW(C2746)-3,FALSE)</f>
        <v>0</v>
      </c>
      <c r="AF2746" s="109">
        <f t="shared" si="310"/>
        <v>0</v>
      </c>
      <c r="AG2746" s="109">
        <f t="shared" si="314"/>
        <v>0</v>
      </c>
      <c r="AH2746" s="109">
        <f t="shared" si="314"/>
        <v>0</v>
      </c>
      <c r="AI2746" s="109">
        <f t="shared" si="314"/>
        <v>0</v>
      </c>
      <c r="AJ2746" s="109">
        <f t="shared" si="313"/>
        <v>0</v>
      </c>
      <c r="AK2746" s="109">
        <f t="shared" si="313"/>
        <v>0</v>
      </c>
      <c r="AL2746" s="109">
        <f t="shared" si="313"/>
        <v>0</v>
      </c>
    </row>
    <row r="2747" spans="1:38" x14ac:dyDescent="0.3">
      <c r="A2747" s="421"/>
      <c r="B2747" s="421"/>
      <c r="C2747" s="422"/>
      <c r="D2747" s="423"/>
      <c r="E2747" s="421"/>
      <c r="F2747" s="421"/>
      <c r="G2747" s="421"/>
      <c r="H2747" s="421"/>
      <c r="I2747" s="421"/>
      <c r="J2747" s="421"/>
      <c r="K2747" s="421"/>
      <c r="L2747" s="421"/>
      <c r="M2747" s="423"/>
      <c r="N2747" s="340">
        <f>IF(C2747&gt;A_Stammdaten!$B$12,0,SUM(E2747,F2747,H2747,J2747:K2747)-SUM(G2747,I2747,L2747:M2747))</f>
        <v>0</v>
      </c>
      <c r="O2747" s="421"/>
      <c r="P2747" s="421"/>
      <c r="Q2747" s="421"/>
      <c r="R2747" s="421"/>
      <c r="S2747" s="108">
        <f t="shared" si="311"/>
        <v>0</v>
      </c>
      <c r="T2747" s="341">
        <f>IF(ISBLANK($B2747),0,VLOOKUP($B2747,Listen!$A$2:$C$45,2,FALSE))</f>
        <v>0</v>
      </c>
      <c r="U2747" s="341">
        <f>IF(ISBLANK($B2747),0,VLOOKUP($B2747,Listen!$A$2:$C$45,3,FALSE))</f>
        <v>0</v>
      </c>
      <c r="V2747" s="342">
        <f t="shared" si="309"/>
        <v>0</v>
      </c>
      <c r="W2747" s="342">
        <f t="shared" si="315"/>
        <v>0</v>
      </c>
      <c r="X2747" s="342">
        <f t="shared" si="315"/>
        <v>0</v>
      </c>
      <c r="Y2747" s="342">
        <f t="shared" si="315"/>
        <v>0</v>
      </c>
      <c r="Z2747" s="342">
        <f t="shared" si="315"/>
        <v>0</v>
      </c>
      <c r="AA2747" s="342">
        <f t="shared" si="315"/>
        <v>0</v>
      </c>
      <c r="AB2747" s="342">
        <f t="shared" si="315"/>
        <v>0</v>
      </c>
      <c r="AC2747" s="109">
        <f t="shared" si="312"/>
        <v>0</v>
      </c>
      <c r="AD2747" s="109">
        <f>IF(C2747=A_Stammdaten!$B$12,E_SAV!$S2747-E_SAV!$AE2747,HLOOKUP(A_Stammdaten!$B$12-1,$AF$4:$AL$4004,ROW(C2747)-3,FALSE)-$AE2747)</f>
        <v>0</v>
      </c>
      <c r="AE2747" s="109">
        <f>HLOOKUP(A_Stammdaten!$B$12,$AF$4:$AL$4004,ROW(C2747)-3,FALSE)</f>
        <v>0</v>
      </c>
      <c r="AF2747" s="109">
        <f t="shared" si="310"/>
        <v>0</v>
      </c>
      <c r="AG2747" s="109">
        <f t="shared" si="314"/>
        <v>0</v>
      </c>
      <c r="AH2747" s="109">
        <f t="shared" si="314"/>
        <v>0</v>
      </c>
      <c r="AI2747" s="109">
        <f t="shared" si="314"/>
        <v>0</v>
      </c>
      <c r="AJ2747" s="109">
        <f t="shared" si="313"/>
        <v>0</v>
      </c>
      <c r="AK2747" s="109">
        <f t="shared" si="313"/>
        <v>0</v>
      </c>
      <c r="AL2747" s="109">
        <f t="shared" si="313"/>
        <v>0</v>
      </c>
    </row>
    <row r="2748" spans="1:38" x14ac:dyDescent="0.3">
      <c r="A2748" s="421"/>
      <c r="B2748" s="421"/>
      <c r="C2748" s="422"/>
      <c r="D2748" s="423"/>
      <c r="E2748" s="421"/>
      <c r="F2748" s="421"/>
      <c r="G2748" s="421"/>
      <c r="H2748" s="421"/>
      <c r="I2748" s="421"/>
      <c r="J2748" s="421"/>
      <c r="K2748" s="421"/>
      <c r="L2748" s="421"/>
      <c r="M2748" s="423"/>
      <c r="N2748" s="340">
        <f>IF(C2748&gt;A_Stammdaten!$B$12,0,SUM(E2748,F2748,H2748,J2748:K2748)-SUM(G2748,I2748,L2748:M2748))</f>
        <v>0</v>
      </c>
      <c r="O2748" s="421"/>
      <c r="P2748" s="421"/>
      <c r="Q2748" s="421"/>
      <c r="R2748" s="421"/>
      <c r="S2748" s="108">
        <f t="shared" si="311"/>
        <v>0</v>
      </c>
      <c r="T2748" s="341">
        <f>IF(ISBLANK($B2748),0,VLOOKUP($B2748,Listen!$A$2:$C$45,2,FALSE))</f>
        <v>0</v>
      </c>
      <c r="U2748" s="341">
        <f>IF(ISBLANK($B2748),0,VLOOKUP($B2748,Listen!$A$2:$C$45,3,FALSE))</f>
        <v>0</v>
      </c>
      <c r="V2748" s="342">
        <f t="shared" si="309"/>
        <v>0</v>
      </c>
      <c r="W2748" s="342">
        <f t="shared" si="315"/>
        <v>0</v>
      </c>
      <c r="X2748" s="342">
        <f t="shared" si="315"/>
        <v>0</v>
      </c>
      <c r="Y2748" s="342">
        <f t="shared" si="315"/>
        <v>0</v>
      </c>
      <c r="Z2748" s="342">
        <f t="shared" si="315"/>
        <v>0</v>
      </c>
      <c r="AA2748" s="342">
        <f t="shared" si="315"/>
        <v>0</v>
      </c>
      <c r="AB2748" s="342">
        <f t="shared" si="315"/>
        <v>0</v>
      </c>
      <c r="AC2748" s="109">
        <f t="shared" si="312"/>
        <v>0</v>
      </c>
      <c r="AD2748" s="109">
        <f>IF(C2748=A_Stammdaten!$B$12,E_SAV!$S2748-E_SAV!$AE2748,HLOOKUP(A_Stammdaten!$B$12-1,$AF$4:$AL$4004,ROW(C2748)-3,FALSE)-$AE2748)</f>
        <v>0</v>
      </c>
      <c r="AE2748" s="109">
        <f>HLOOKUP(A_Stammdaten!$B$12,$AF$4:$AL$4004,ROW(C2748)-3,FALSE)</f>
        <v>0</v>
      </c>
      <c r="AF2748" s="109">
        <f t="shared" si="310"/>
        <v>0</v>
      </c>
      <c r="AG2748" s="109">
        <f t="shared" si="314"/>
        <v>0</v>
      </c>
      <c r="AH2748" s="109">
        <f t="shared" si="314"/>
        <v>0</v>
      </c>
      <c r="AI2748" s="109">
        <f t="shared" si="314"/>
        <v>0</v>
      </c>
      <c r="AJ2748" s="109">
        <f t="shared" si="313"/>
        <v>0</v>
      </c>
      <c r="AK2748" s="109">
        <f t="shared" si="313"/>
        <v>0</v>
      </c>
      <c r="AL2748" s="109">
        <f t="shared" si="313"/>
        <v>0</v>
      </c>
    </row>
    <row r="2749" spans="1:38" x14ac:dyDescent="0.3">
      <c r="A2749" s="421"/>
      <c r="B2749" s="421"/>
      <c r="C2749" s="422"/>
      <c r="D2749" s="423"/>
      <c r="E2749" s="421"/>
      <c r="F2749" s="421"/>
      <c r="G2749" s="421"/>
      <c r="H2749" s="421"/>
      <c r="I2749" s="421"/>
      <c r="J2749" s="421"/>
      <c r="K2749" s="421"/>
      <c r="L2749" s="421"/>
      <c r="M2749" s="423"/>
      <c r="N2749" s="340">
        <f>IF(C2749&gt;A_Stammdaten!$B$12,0,SUM(E2749,F2749,H2749,J2749:K2749)-SUM(G2749,I2749,L2749:M2749))</f>
        <v>0</v>
      </c>
      <c r="O2749" s="421"/>
      <c r="P2749" s="421"/>
      <c r="Q2749" s="421"/>
      <c r="R2749" s="421"/>
      <c r="S2749" s="108">
        <f t="shared" si="311"/>
        <v>0</v>
      </c>
      <c r="T2749" s="341">
        <f>IF(ISBLANK($B2749),0,VLOOKUP($B2749,Listen!$A$2:$C$45,2,FALSE))</f>
        <v>0</v>
      </c>
      <c r="U2749" s="341">
        <f>IF(ISBLANK($B2749),0,VLOOKUP($B2749,Listen!$A$2:$C$45,3,FALSE))</f>
        <v>0</v>
      </c>
      <c r="V2749" s="342">
        <f t="shared" si="309"/>
        <v>0</v>
      </c>
      <c r="W2749" s="342">
        <f t="shared" si="315"/>
        <v>0</v>
      </c>
      <c r="X2749" s="342">
        <f t="shared" si="315"/>
        <v>0</v>
      </c>
      <c r="Y2749" s="342">
        <f t="shared" si="315"/>
        <v>0</v>
      </c>
      <c r="Z2749" s="342">
        <f t="shared" si="315"/>
        <v>0</v>
      </c>
      <c r="AA2749" s="342">
        <f t="shared" si="315"/>
        <v>0</v>
      </c>
      <c r="AB2749" s="342">
        <f t="shared" si="315"/>
        <v>0</v>
      </c>
      <c r="AC2749" s="109">
        <f t="shared" si="312"/>
        <v>0</v>
      </c>
      <c r="AD2749" s="109">
        <f>IF(C2749=A_Stammdaten!$B$12,E_SAV!$S2749-E_SAV!$AE2749,HLOOKUP(A_Stammdaten!$B$12-1,$AF$4:$AL$4004,ROW(C2749)-3,FALSE)-$AE2749)</f>
        <v>0</v>
      </c>
      <c r="AE2749" s="109">
        <f>HLOOKUP(A_Stammdaten!$B$12,$AF$4:$AL$4004,ROW(C2749)-3,FALSE)</f>
        <v>0</v>
      </c>
      <c r="AF2749" s="109">
        <f t="shared" si="310"/>
        <v>0</v>
      </c>
      <c r="AG2749" s="109">
        <f t="shared" si="314"/>
        <v>0</v>
      </c>
      <c r="AH2749" s="109">
        <f t="shared" si="314"/>
        <v>0</v>
      </c>
      <c r="AI2749" s="109">
        <f t="shared" si="314"/>
        <v>0</v>
      </c>
      <c r="AJ2749" s="109">
        <f t="shared" si="313"/>
        <v>0</v>
      </c>
      <c r="AK2749" s="109">
        <f t="shared" si="313"/>
        <v>0</v>
      </c>
      <c r="AL2749" s="109">
        <f t="shared" si="313"/>
        <v>0</v>
      </c>
    </row>
    <row r="2750" spans="1:38" x14ac:dyDescent="0.3">
      <c r="A2750" s="421"/>
      <c r="B2750" s="421"/>
      <c r="C2750" s="422"/>
      <c r="D2750" s="423"/>
      <c r="E2750" s="421"/>
      <c r="F2750" s="421"/>
      <c r="G2750" s="421"/>
      <c r="H2750" s="421"/>
      <c r="I2750" s="421"/>
      <c r="J2750" s="421"/>
      <c r="K2750" s="421"/>
      <c r="L2750" s="421"/>
      <c r="M2750" s="423"/>
      <c r="N2750" s="340">
        <f>IF(C2750&gt;A_Stammdaten!$B$12,0,SUM(E2750,F2750,H2750,J2750:K2750)-SUM(G2750,I2750,L2750:M2750))</f>
        <v>0</v>
      </c>
      <c r="O2750" s="421"/>
      <c r="P2750" s="421"/>
      <c r="Q2750" s="421"/>
      <c r="R2750" s="421"/>
      <c r="S2750" s="108">
        <f t="shared" si="311"/>
        <v>0</v>
      </c>
      <c r="T2750" s="341">
        <f>IF(ISBLANK($B2750),0,VLOOKUP($B2750,Listen!$A$2:$C$45,2,FALSE))</f>
        <v>0</v>
      </c>
      <c r="U2750" s="341">
        <f>IF(ISBLANK($B2750),0,VLOOKUP($B2750,Listen!$A$2:$C$45,3,FALSE))</f>
        <v>0</v>
      </c>
      <c r="V2750" s="342">
        <f t="shared" si="309"/>
        <v>0</v>
      </c>
      <c r="W2750" s="342">
        <f t="shared" si="315"/>
        <v>0</v>
      </c>
      <c r="X2750" s="342">
        <f t="shared" si="315"/>
        <v>0</v>
      </c>
      <c r="Y2750" s="342">
        <f t="shared" si="315"/>
        <v>0</v>
      </c>
      <c r="Z2750" s="342">
        <f t="shared" si="315"/>
        <v>0</v>
      </c>
      <c r="AA2750" s="342">
        <f t="shared" si="315"/>
        <v>0</v>
      </c>
      <c r="AB2750" s="342">
        <f t="shared" si="315"/>
        <v>0</v>
      </c>
      <c r="AC2750" s="109">
        <f t="shared" si="312"/>
        <v>0</v>
      </c>
      <c r="AD2750" s="109">
        <f>IF(C2750=A_Stammdaten!$B$12,E_SAV!$S2750-E_SAV!$AE2750,HLOOKUP(A_Stammdaten!$B$12-1,$AF$4:$AL$4004,ROW(C2750)-3,FALSE)-$AE2750)</f>
        <v>0</v>
      </c>
      <c r="AE2750" s="109">
        <f>HLOOKUP(A_Stammdaten!$B$12,$AF$4:$AL$4004,ROW(C2750)-3,FALSE)</f>
        <v>0</v>
      </c>
      <c r="AF2750" s="109">
        <f t="shared" si="310"/>
        <v>0</v>
      </c>
      <c r="AG2750" s="109">
        <f t="shared" si="314"/>
        <v>0</v>
      </c>
      <c r="AH2750" s="109">
        <f t="shared" si="314"/>
        <v>0</v>
      </c>
      <c r="AI2750" s="109">
        <f t="shared" si="314"/>
        <v>0</v>
      </c>
      <c r="AJ2750" s="109">
        <f t="shared" si="313"/>
        <v>0</v>
      </c>
      <c r="AK2750" s="109">
        <f t="shared" si="313"/>
        <v>0</v>
      </c>
      <c r="AL2750" s="109">
        <f t="shared" si="313"/>
        <v>0</v>
      </c>
    </row>
    <row r="2751" spans="1:38" x14ac:dyDescent="0.3">
      <c r="A2751" s="421"/>
      <c r="B2751" s="421"/>
      <c r="C2751" s="422"/>
      <c r="D2751" s="423"/>
      <c r="E2751" s="421"/>
      <c r="F2751" s="421"/>
      <c r="G2751" s="421"/>
      <c r="H2751" s="421"/>
      <c r="I2751" s="421"/>
      <c r="J2751" s="421"/>
      <c r="K2751" s="421"/>
      <c r="L2751" s="421"/>
      <c r="M2751" s="423"/>
      <c r="N2751" s="340">
        <f>IF(C2751&gt;A_Stammdaten!$B$12,0,SUM(E2751,F2751,H2751,J2751:K2751)-SUM(G2751,I2751,L2751:M2751))</f>
        <v>0</v>
      </c>
      <c r="O2751" s="421"/>
      <c r="P2751" s="421"/>
      <c r="Q2751" s="421"/>
      <c r="R2751" s="421"/>
      <c r="S2751" s="108">
        <f t="shared" si="311"/>
        <v>0</v>
      </c>
      <c r="T2751" s="341">
        <f>IF(ISBLANK($B2751),0,VLOOKUP($B2751,Listen!$A$2:$C$45,2,FALSE))</f>
        <v>0</v>
      </c>
      <c r="U2751" s="341">
        <f>IF(ISBLANK($B2751),0,VLOOKUP($B2751,Listen!$A$2:$C$45,3,FALSE))</f>
        <v>0</v>
      </c>
      <c r="V2751" s="342">
        <f t="shared" si="309"/>
        <v>0</v>
      </c>
      <c r="W2751" s="342">
        <f t="shared" si="315"/>
        <v>0</v>
      </c>
      <c r="X2751" s="342">
        <f t="shared" si="315"/>
        <v>0</v>
      </c>
      <c r="Y2751" s="342">
        <f t="shared" si="315"/>
        <v>0</v>
      </c>
      <c r="Z2751" s="342">
        <f t="shared" si="315"/>
        <v>0</v>
      </c>
      <c r="AA2751" s="342">
        <f t="shared" si="315"/>
        <v>0</v>
      </c>
      <c r="AB2751" s="342">
        <f t="shared" si="315"/>
        <v>0</v>
      </c>
      <c r="AC2751" s="109">
        <f t="shared" si="312"/>
        <v>0</v>
      </c>
      <c r="AD2751" s="109">
        <f>IF(C2751=A_Stammdaten!$B$12,E_SAV!$S2751-E_SAV!$AE2751,HLOOKUP(A_Stammdaten!$B$12-1,$AF$4:$AL$4004,ROW(C2751)-3,FALSE)-$AE2751)</f>
        <v>0</v>
      </c>
      <c r="AE2751" s="109">
        <f>HLOOKUP(A_Stammdaten!$B$12,$AF$4:$AL$4004,ROW(C2751)-3,FALSE)</f>
        <v>0</v>
      </c>
      <c r="AF2751" s="109">
        <f t="shared" si="310"/>
        <v>0</v>
      </c>
      <c r="AG2751" s="109">
        <f t="shared" si="314"/>
        <v>0</v>
      </c>
      <c r="AH2751" s="109">
        <f t="shared" si="314"/>
        <v>0</v>
      </c>
      <c r="AI2751" s="109">
        <f t="shared" si="314"/>
        <v>0</v>
      </c>
      <c r="AJ2751" s="109">
        <f t="shared" si="313"/>
        <v>0</v>
      </c>
      <c r="AK2751" s="109">
        <f t="shared" si="313"/>
        <v>0</v>
      </c>
      <c r="AL2751" s="109">
        <f t="shared" si="313"/>
        <v>0</v>
      </c>
    </row>
    <row r="2752" spans="1:38" x14ac:dyDescent="0.3">
      <c r="A2752" s="421"/>
      <c r="B2752" s="421"/>
      <c r="C2752" s="422"/>
      <c r="D2752" s="423"/>
      <c r="E2752" s="421"/>
      <c r="F2752" s="421"/>
      <c r="G2752" s="421"/>
      <c r="H2752" s="421"/>
      <c r="I2752" s="421"/>
      <c r="J2752" s="421"/>
      <c r="K2752" s="421"/>
      <c r="L2752" s="421"/>
      <c r="M2752" s="423"/>
      <c r="N2752" s="340">
        <f>IF(C2752&gt;A_Stammdaten!$B$12,0,SUM(E2752,F2752,H2752,J2752:K2752)-SUM(G2752,I2752,L2752:M2752))</f>
        <v>0</v>
      </c>
      <c r="O2752" s="421"/>
      <c r="P2752" s="421"/>
      <c r="Q2752" s="421"/>
      <c r="R2752" s="421"/>
      <c r="S2752" s="108">
        <f t="shared" si="311"/>
        <v>0</v>
      </c>
      <c r="T2752" s="341">
        <f>IF(ISBLANK($B2752),0,VLOOKUP($B2752,Listen!$A$2:$C$45,2,FALSE))</f>
        <v>0</v>
      </c>
      <c r="U2752" s="341">
        <f>IF(ISBLANK($B2752),0,VLOOKUP($B2752,Listen!$A$2:$C$45,3,FALSE))</f>
        <v>0</v>
      </c>
      <c r="V2752" s="342">
        <f t="shared" si="309"/>
        <v>0</v>
      </c>
      <c r="W2752" s="342">
        <f t="shared" si="315"/>
        <v>0</v>
      </c>
      <c r="X2752" s="342">
        <f t="shared" si="315"/>
        <v>0</v>
      </c>
      <c r="Y2752" s="342">
        <f t="shared" si="315"/>
        <v>0</v>
      </c>
      <c r="Z2752" s="342">
        <f t="shared" si="315"/>
        <v>0</v>
      </c>
      <c r="AA2752" s="342">
        <f t="shared" si="315"/>
        <v>0</v>
      </c>
      <c r="AB2752" s="342">
        <f t="shared" si="315"/>
        <v>0</v>
      </c>
      <c r="AC2752" s="109">
        <f t="shared" si="312"/>
        <v>0</v>
      </c>
      <c r="AD2752" s="109">
        <f>IF(C2752=A_Stammdaten!$B$12,E_SAV!$S2752-E_SAV!$AE2752,HLOOKUP(A_Stammdaten!$B$12-1,$AF$4:$AL$4004,ROW(C2752)-3,FALSE)-$AE2752)</f>
        <v>0</v>
      </c>
      <c r="AE2752" s="109">
        <f>HLOOKUP(A_Stammdaten!$B$12,$AF$4:$AL$4004,ROW(C2752)-3,FALSE)</f>
        <v>0</v>
      </c>
      <c r="AF2752" s="109">
        <f t="shared" si="310"/>
        <v>0</v>
      </c>
      <c r="AG2752" s="109">
        <f t="shared" si="314"/>
        <v>0</v>
      </c>
      <c r="AH2752" s="109">
        <f t="shared" si="314"/>
        <v>0</v>
      </c>
      <c r="AI2752" s="109">
        <f t="shared" si="314"/>
        <v>0</v>
      </c>
      <c r="AJ2752" s="109">
        <f t="shared" si="313"/>
        <v>0</v>
      </c>
      <c r="AK2752" s="109">
        <f t="shared" si="313"/>
        <v>0</v>
      </c>
      <c r="AL2752" s="109">
        <f t="shared" si="313"/>
        <v>0</v>
      </c>
    </row>
    <row r="2753" spans="1:38" x14ac:dyDescent="0.3">
      <c r="A2753" s="421"/>
      <c r="B2753" s="421"/>
      <c r="C2753" s="422"/>
      <c r="D2753" s="423"/>
      <c r="E2753" s="421"/>
      <c r="F2753" s="421"/>
      <c r="G2753" s="421"/>
      <c r="H2753" s="421"/>
      <c r="I2753" s="421"/>
      <c r="J2753" s="421"/>
      <c r="K2753" s="421"/>
      <c r="L2753" s="421"/>
      <c r="M2753" s="423"/>
      <c r="N2753" s="340">
        <f>IF(C2753&gt;A_Stammdaten!$B$12,0,SUM(E2753,F2753,H2753,J2753:K2753)-SUM(G2753,I2753,L2753:M2753))</f>
        <v>0</v>
      </c>
      <c r="O2753" s="421"/>
      <c r="P2753" s="421"/>
      <c r="Q2753" s="421"/>
      <c r="R2753" s="421"/>
      <c r="S2753" s="108">
        <f t="shared" si="311"/>
        <v>0</v>
      </c>
      <c r="T2753" s="341">
        <f>IF(ISBLANK($B2753),0,VLOOKUP($B2753,Listen!$A$2:$C$45,2,FALSE))</f>
        <v>0</v>
      </c>
      <c r="U2753" s="341">
        <f>IF(ISBLANK($B2753),0,VLOOKUP($B2753,Listen!$A$2:$C$45,3,FALSE))</f>
        <v>0</v>
      </c>
      <c r="V2753" s="342">
        <f t="shared" si="309"/>
        <v>0</v>
      </c>
      <c r="W2753" s="342">
        <f t="shared" si="315"/>
        <v>0</v>
      </c>
      <c r="X2753" s="342">
        <f t="shared" si="315"/>
        <v>0</v>
      </c>
      <c r="Y2753" s="342">
        <f t="shared" si="315"/>
        <v>0</v>
      </c>
      <c r="Z2753" s="342">
        <f t="shared" si="315"/>
        <v>0</v>
      </c>
      <c r="AA2753" s="342">
        <f t="shared" si="315"/>
        <v>0</v>
      </c>
      <c r="AB2753" s="342">
        <f t="shared" si="315"/>
        <v>0</v>
      </c>
      <c r="AC2753" s="109">
        <f t="shared" si="312"/>
        <v>0</v>
      </c>
      <c r="AD2753" s="109">
        <f>IF(C2753=A_Stammdaten!$B$12,E_SAV!$S2753-E_SAV!$AE2753,HLOOKUP(A_Stammdaten!$B$12-1,$AF$4:$AL$4004,ROW(C2753)-3,FALSE)-$AE2753)</f>
        <v>0</v>
      </c>
      <c r="AE2753" s="109">
        <f>HLOOKUP(A_Stammdaten!$B$12,$AF$4:$AL$4004,ROW(C2753)-3,FALSE)</f>
        <v>0</v>
      </c>
      <c r="AF2753" s="109">
        <f t="shared" si="310"/>
        <v>0</v>
      </c>
      <c r="AG2753" s="109">
        <f t="shared" si="314"/>
        <v>0</v>
      </c>
      <c r="AH2753" s="109">
        <f t="shared" si="314"/>
        <v>0</v>
      </c>
      <c r="AI2753" s="109">
        <f t="shared" si="314"/>
        <v>0</v>
      </c>
      <c r="AJ2753" s="109">
        <f t="shared" si="313"/>
        <v>0</v>
      </c>
      <c r="AK2753" s="109">
        <f t="shared" si="313"/>
        <v>0</v>
      </c>
      <c r="AL2753" s="109">
        <f t="shared" si="313"/>
        <v>0</v>
      </c>
    </row>
    <row r="2754" spans="1:38" x14ac:dyDescent="0.3">
      <c r="A2754" s="421"/>
      <c r="B2754" s="421"/>
      <c r="C2754" s="422"/>
      <c r="D2754" s="423"/>
      <c r="E2754" s="421"/>
      <c r="F2754" s="421"/>
      <c r="G2754" s="421"/>
      <c r="H2754" s="421"/>
      <c r="I2754" s="421"/>
      <c r="J2754" s="421"/>
      <c r="K2754" s="421"/>
      <c r="L2754" s="421"/>
      <c r="M2754" s="423"/>
      <c r="N2754" s="340">
        <f>IF(C2754&gt;A_Stammdaten!$B$12,0,SUM(E2754,F2754,H2754,J2754:K2754)-SUM(G2754,I2754,L2754:M2754))</f>
        <v>0</v>
      </c>
      <c r="O2754" s="421"/>
      <c r="P2754" s="421"/>
      <c r="Q2754" s="421"/>
      <c r="R2754" s="421"/>
      <c r="S2754" s="108">
        <f t="shared" si="311"/>
        <v>0</v>
      </c>
      <c r="T2754" s="341">
        <f>IF(ISBLANK($B2754),0,VLOOKUP($B2754,Listen!$A$2:$C$45,2,FALSE))</f>
        <v>0</v>
      </c>
      <c r="U2754" s="341">
        <f>IF(ISBLANK($B2754),0,VLOOKUP($B2754,Listen!$A$2:$C$45,3,FALSE))</f>
        <v>0</v>
      </c>
      <c r="V2754" s="342">
        <f t="shared" ref="V2754:V2817" si="316">$T2754</f>
        <v>0</v>
      </c>
      <c r="W2754" s="342">
        <f t="shared" si="315"/>
        <v>0</v>
      </c>
      <c r="X2754" s="342">
        <f t="shared" si="315"/>
        <v>0</v>
      </c>
      <c r="Y2754" s="342">
        <f t="shared" si="315"/>
        <v>0</v>
      </c>
      <c r="Z2754" s="342">
        <f t="shared" si="315"/>
        <v>0</v>
      </c>
      <c r="AA2754" s="342">
        <f t="shared" si="315"/>
        <v>0</v>
      </c>
      <c r="AB2754" s="342">
        <f t="shared" si="315"/>
        <v>0</v>
      </c>
      <c r="AC2754" s="109">
        <f t="shared" si="312"/>
        <v>0</v>
      </c>
      <c r="AD2754" s="109">
        <f>IF(C2754=A_Stammdaten!$B$12,E_SAV!$S2754-E_SAV!$AE2754,HLOOKUP(A_Stammdaten!$B$12-1,$AF$4:$AL$4004,ROW(C2754)-3,FALSE)-$AE2754)</f>
        <v>0</v>
      </c>
      <c r="AE2754" s="109">
        <f>HLOOKUP(A_Stammdaten!$B$12,$AF$4:$AL$4004,ROW(C2754)-3,FALSE)</f>
        <v>0</v>
      </c>
      <c r="AF2754" s="109">
        <f t="shared" si="310"/>
        <v>0</v>
      </c>
      <c r="AG2754" s="109">
        <f t="shared" si="314"/>
        <v>0</v>
      </c>
      <c r="AH2754" s="109">
        <f t="shared" si="314"/>
        <v>0</v>
      </c>
      <c r="AI2754" s="109">
        <f t="shared" si="314"/>
        <v>0</v>
      </c>
      <c r="AJ2754" s="109">
        <f t="shared" si="313"/>
        <v>0</v>
      </c>
      <c r="AK2754" s="109">
        <f t="shared" si="313"/>
        <v>0</v>
      </c>
      <c r="AL2754" s="109">
        <f t="shared" si="313"/>
        <v>0</v>
      </c>
    </row>
    <row r="2755" spans="1:38" x14ac:dyDescent="0.3">
      <c r="A2755" s="421"/>
      <c r="B2755" s="421"/>
      <c r="C2755" s="422"/>
      <c r="D2755" s="423"/>
      <c r="E2755" s="421"/>
      <c r="F2755" s="421"/>
      <c r="G2755" s="421"/>
      <c r="H2755" s="421"/>
      <c r="I2755" s="421"/>
      <c r="J2755" s="421"/>
      <c r="K2755" s="421"/>
      <c r="L2755" s="421"/>
      <c r="M2755" s="423"/>
      <c r="N2755" s="340">
        <f>IF(C2755&gt;A_Stammdaten!$B$12,0,SUM(E2755,F2755,H2755,J2755:K2755)-SUM(G2755,I2755,L2755:M2755))</f>
        <v>0</v>
      </c>
      <c r="O2755" s="421"/>
      <c r="P2755" s="421"/>
      <c r="Q2755" s="421"/>
      <c r="R2755" s="421"/>
      <c r="S2755" s="108">
        <f t="shared" si="311"/>
        <v>0</v>
      </c>
      <c r="T2755" s="341">
        <f>IF(ISBLANK($B2755),0,VLOOKUP($B2755,Listen!$A$2:$C$45,2,FALSE))</f>
        <v>0</v>
      </c>
      <c r="U2755" s="341">
        <f>IF(ISBLANK($B2755),0,VLOOKUP($B2755,Listen!$A$2:$C$45,3,FALSE))</f>
        <v>0</v>
      </c>
      <c r="V2755" s="342">
        <f t="shared" si="316"/>
        <v>0</v>
      </c>
      <c r="W2755" s="342">
        <f t="shared" si="315"/>
        <v>0</v>
      </c>
      <c r="X2755" s="342">
        <f t="shared" si="315"/>
        <v>0</v>
      </c>
      <c r="Y2755" s="342">
        <f t="shared" si="315"/>
        <v>0</v>
      </c>
      <c r="Z2755" s="342">
        <f t="shared" si="315"/>
        <v>0</v>
      </c>
      <c r="AA2755" s="342">
        <f t="shared" si="315"/>
        <v>0</v>
      </c>
      <c r="AB2755" s="342">
        <f t="shared" si="315"/>
        <v>0</v>
      </c>
      <c r="AC2755" s="109">
        <f t="shared" si="312"/>
        <v>0</v>
      </c>
      <c r="AD2755" s="109">
        <f>IF(C2755=A_Stammdaten!$B$12,E_SAV!$S2755-E_SAV!$AE2755,HLOOKUP(A_Stammdaten!$B$12-1,$AF$4:$AL$4004,ROW(C2755)-3,FALSE)-$AE2755)</f>
        <v>0</v>
      </c>
      <c r="AE2755" s="109">
        <f>HLOOKUP(A_Stammdaten!$B$12,$AF$4:$AL$4004,ROW(C2755)-3,FALSE)</f>
        <v>0</v>
      </c>
      <c r="AF2755" s="109">
        <f t="shared" si="310"/>
        <v>0</v>
      </c>
      <c r="AG2755" s="109">
        <f t="shared" si="314"/>
        <v>0</v>
      </c>
      <c r="AH2755" s="109">
        <f t="shared" si="314"/>
        <v>0</v>
      </c>
      <c r="AI2755" s="109">
        <f t="shared" si="314"/>
        <v>0</v>
      </c>
      <c r="AJ2755" s="109">
        <f t="shared" si="313"/>
        <v>0</v>
      </c>
      <c r="AK2755" s="109">
        <f t="shared" si="313"/>
        <v>0</v>
      </c>
      <c r="AL2755" s="109">
        <f t="shared" si="313"/>
        <v>0</v>
      </c>
    </row>
    <row r="2756" spans="1:38" x14ac:dyDescent="0.3">
      <c r="A2756" s="421"/>
      <c r="B2756" s="421"/>
      <c r="C2756" s="422"/>
      <c r="D2756" s="423"/>
      <c r="E2756" s="421"/>
      <c r="F2756" s="421"/>
      <c r="G2756" s="421"/>
      <c r="H2756" s="421"/>
      <c r="I2756" s="421"/>
      <c r="J2756" s="421"/>
      <c r="K2756" s="421"/>
      <c r="L2756" s="421"/>
      <c r="M2756" s="423"/>
      <c r="N2756" s="340">
        <f>IF(C2756&gt;A_Stammdaten!$B$12,0,SUM(E2756,F2756,H2756,J2756:K2756)-SUM(G2756,I2756,L2756:M2756))</f>
        <v>0</v>
      </c>
      <c r="O2756" s="421"/>
      <c r="P2756" s="421"/>
      <c r="Q2756" s="421"/>
      <c r="R2756" s="421"/>
      <c r="S2756" s="108">
        <f t="shared" si="311"/>
        <v>0</v>
      </c>
      <c r="T2756" s="341">
        <f>IF(ISBLANK($B2756),0,VLOOKUP($B2756,Listen!$A$2:$C$45,2,FALSE))</f>
        <v>0</v>
      </c>
      <c r="U2756" s="341">
        <f>IF(ISBLANK($B2756),0,VLOOKUP($B2756,Listen!$A$2:$C$45,3,FALSE))</f>
        <v>0</v>
      </c>
      <c r="V2756" s="342">
        <f t="shared" si="316"/>
        <v>0</v>
      </c>
      <c r="W2756" s="342">
        <f t="shared" si="315"/>
        <v>0</v>
      </c>
      <c r="X2756" s="342">
        <f t="shared" si="315"/>
        <v>0</v>
      </c>
      <c r="Y2756" s="342">
        <f t="shared" si="315"/>
        <v>0</v>
      </c>
      <c r="Z2756" s="342">
        <f t="shared" si="315"/>
        <v>0</v>
      </c>
      <c r="AA2756" s="342">
        <f t="shared" si="315"/>
        <v>0</v>
      </c>
      <c r="AB2756" s="342">
        <f t="shared" si="315"/>
        <v>0</v>
      </c>
      <c r="AC2756" s="109">
        <f t="shared" si="312"/>
        <v>0</v>
      </c>
      <c r="AD2756" s="109">
        <f>IF(C2756=A_Stammdaten!$B$12,E_SAV!$S2756-E_SAV!$AE2756,HLOOKUP(A_Stammdaten!$B$12-1,$AF$4:$AL$4004,ROW(C2756)-3,FALSE)-$AE2756)</f>
        <v>0</v>
      </c>
      <c r="AE2756" s="109">
        <f>HLOOKUP(A_Stammdaten!$B$12,$AF$4:$AL$4004,ROW(C2756)-3,FALSE)</f>
        <v>0</v>
      </c>
      <c r="AF2756" s="109">
        <f t="shared" si="310"/>
        <v>0</v>
      </c>
      <c r="AG2756" s="109">
        <f t="shared" si="314"/>
        <v>0</v>
      </c>
      <c r="AH2756" s="109">
        <f t="shared" si="314"/>
        <v>0</v>
      </c>
      <c r="AI2756" s="109">
        <f t="shared" si="314"/>
        <v>0</v>
      </c>
      <c r="AJ2756" s="109">
        <f t="shared" si="313"/>
        <v>0</v>
      </c>
      <c r="AK2756" s="109">
        <f t="shared" si="313"/>
        <v>0</v>
      </c>
      <c r="AL2756" s="109">
        <f t="shared" si="313"/>
        <v>0</v>
      </c>
    </row>
    <row r="2757" spans="1:38" x14ac:dyDescent="0.3">
      <c r="A2757" s="421"/>
      <c r="B2757" s="421"/>
      <c r="C2757" s="422"/>
      <c r="D2757" s="423"/>
      <c r="E2757" s="421"/>
      <c r="F2757" s="421"/>
      <c r="G2757" s="421"/>
      <c r="H2757" s="421"/>
      <c r="I2757" s="421"/>
      <c r="J2757" s="421"/>
      <c r="K2757" s="421"/>
      <c r="L2757" s="421"/>
      <c r="M2757" s="423"/>
      <c r="N2757" s="340">
        <f>IF(C2757&gt;A_Stammdaten!$B$12,0,SUM(E2757,F2757,H2757,J2757:K2757)-SUM(G2757,I2757,L2757:M2757))</f>
        <v>0</v>
      </c>
      <c r="O2757" s="421"/>
      <c r="P2757" s="421"/>
      <c r="Q2757" s="421"/>
      <c r="R2757" s="421"/>
      <c r="S2757" s="108">
        <f t="shared" si="311"/>
        <v>0</v>
      </c>
      <c r="T2757" s="341">
        <f>IF(ISBLANK($B2757),0,VLOOKUP($B2757,Listen!$A$2:$C$45,2,FALSE))</f>
        <v>0</v>
      </c>
      <c r="U2757" s="341">
        <f>IF(ISBLANK($B2757),0,VLOOKUP($B2757,Listen!$A$2:$C$45,3,FALSE))</f>
        <v>0</v>
      </c>
      <c r="V2757" s="342">
        <f t="shared" si="316"/>
        <v>0</v>
      </c>
      <c r="W2757" s="342">
        <f t="shared" si="315"/>
        <v>0</v>
      </c>
      <c r="X2757" s="342">
        <f t="shared" si="315"/>
        <v>0</v>
      </c>
      <c r="Y2757" s="342">
        <f t="shared" si="315"/>
        <v>0</v>
      </c>
      <c r="Z2757" s="342">
        <f t="shared" si="315"/>
        <v>0</v>
      </c>
      <c r="AA2757" s="342">
        <f t="shared" si="315"/>
        <v>0</v>
      </c>
      <c r="AB2757" s="342">
        <f t="shared" si="315"/>
        <v>0</v>
      </c>
      <c r="AC2757" s="109">
        <f t="shared" si="312"/>
        <v>0</v>
      </c>
      <c r="AD2757" s="109">
        <f>IF(C2757=A_Stammdaten!$B$12,E_SAV!$S2757-E_SAV!$AE2757,HLOOKUP(A_Stammdaten!$B$12-1,$AF$4:$AL$4004,ROW(C2757)-3,FALSE)-$AE2757)</f>
        <v>0</v>
      </c>
      <c r="AE2757" s="109">
        <f>HLOOKUP(A_Stammdaten!$B$12,$AF$4:$AL$4004,ROW(C2757)-3,FALSE)</f>
        <v>0</v>
      </c>
      <c r="AF2757" s="109">
        <f t="shared" ref="AF2757:AF2820" si="317">IF(OR($C2757=0,$S2757=0),0,IF($C2757&lt;=AF$4,$S2757-$S2757/V2757*(AF$4-$C2757+1),0))</f>
        <v>0</v>
      </c>
      <c r="AG2757" s="109">
        <f t="shared" si="314"/>
        <v>0</v>
      </c>
      <c r="AH2757" s="109">
        <f t="shared" si="314"/>
        <v>0</v>
      </c>
      <c r="AI2757" s="109">
        <f t="shared" si="314"/>
        <v>0</v>
      </c>
      <c r="AJ2757" s="109">
        <f t="shared" si="313"/>
        <v>0</v>
      </c>
      <c r="AK2757" s="109">
        <f t="shared" si="313"/>
        <v>0</v>
      </c>
      <c r="AL2757" s="109">
        <f t="shared" si="313"/>
        <v>0</v>
      </c>
    </row>
    <row r="2758" spans="1:38" x14ac:dyDescent="0.3">
      <c r="A2758" s="421"/>
      <c r="B2758" s="421"/>
      <c r="C2758" s="422"/>
      <c r="D2758" s="423"/>
      <c r="E2758" s="421"/>
      <c r="F2758" s="421"/>
      <c r="G2758" s="421"/>
      <c r="H2758" s="421"/>
      <c r="I2758" s="421"/>
      <c r="J2758" s="421"/>
      <c r="K2758" s="421"/>
      <c r="L2758" s="421"/>
      <c r="M2758" s="423"/>
      <c r="N2758" s="340">
        <f>IF(C2758&gt;A_Stammdaten!$B$12,0,SUM(E2758,F2758,H2758,J2758:K2758)-SUM(G2758,I2758,L2758:M2758))</f>
        <v>0</v>
      </c>
      <c r="O2758" s="421"/>
      <c r="P2758" s="421"/>
      <c r="Q2758" s="421"/>
      <c r="R2758" s="421"/>
      <c r="S2758" s="108">
        <f t="shared" ref="S2758:S2821" si="318">N2758-SUM(O2758:R2758)</f>
        <v>0</v>
      </c>
      <c r="T2758" s="341">
        <f>IF(ISBLANK($B2758),0,VLOOKUP($B2758,Listen!$A$2:$C$45,2,FALSE))</f>
        <v>0</v>
      </c>
      <c r="U2758" s="341">
        <f>IF(ISBLANK($B2758),0,VLOOKUP($B2758,Listen!$A$2:$C$45,3,FALSE))</f>
        <v>0</v>
      </c>
      <c r="V2758" s="342">
        <f t="shared" si="316"/>
        <v>0</v>
      </c>
      <c r="W2758" s="342">
        <f t="shared" si="315"/>
        <v>0</v>
      </c>
      <c r="X2758" s="342">
        <f t="shared" si="315"/>
        <v>0</v>
      </c>
      <c r="Y2758" s="342">
        <f t="shared" si="315"/>
        <v>0</v>
      </c>
      <c r="Z2758" s="342">
        <f t="shared" si="315"/>
        <v>0</v>
      </c>
      <c r="AA2758" s="342">
        <f t="shared" si="315"/>
        <v>0</v>
      </c>
      <c r="AB2758" s="342">
        <f t="shared" si="315"/>
        <v>0</v>
      </c>
      <c r="AC2758" s="109">
        <f t="shared" ref="AC2758:AC2821" si="319">AE2758+AD2758</f>
        <v>0</v>
      </c>
      <c r="AD2758" s="109">
        <f>IF(C2758=A_Stammdaten!$B$12,E_SAV!$S2758-E_SAV!$AE2758,HLOOKUP(A_Stammdaten!$B$12-1,$AF$4:$AL$4004,ROW(C2758)-3,FALSE)-$AE2758)</f>
        <v>0</v>
      </c>
      <c r="AE2758" s="109">
        <f>HLOOKUP(A_Stammdaten!$B$12,$AF$4:$AL$4004,ROW(C2758)-3,FALSE)</f>
        <v>0</v>
      </c>
      <c r="AF2758" s="109">
        <f t="shared" si="317"/>
        <v>0</v>
      </c>
      <c r="AG2758" s="109">
        <f t="shared" si="314"/>
        <v>0</v>
      </c>
      <c r="AH2758" s="109">
        <f t="shared" si="314"/>
        <v>0</v>
      </c>
      <c r="AI2758" s="109">
        <f t="shared" si="314"/>
        <v>0</v>
      </c>
      <c r="AJ2758" s="109">
        <f t="shared" si="313"/>
        <v>0</v>
      </c>
      <c r="AK2758" s="109">
        <f t="shared" si="313"/>
        <v>0</v>
      </c>
      <c r="AL2758" s="109">
        <f t="shared" si="313"/>
        <v>0</v>
      </c>
    </row>
    <row r="2759" spans="1:38" x14ac:dyDescent="0.3">
      <c r="A2759" s="421"/>
      <c r="B2759" s="421"/>
      <c r="C2759" s="422"/>
      <c r="D2759" s="423"/>
      <c r="E2759" s="421"/>
      <c r="F2759" s="421"/>
      <c r="G2759" s="421"/>
      <c r="H2759" s="421"/>
      <c r="I2759" s="421"/>
      <c r="J2759" s="421"/>
      <c r="K2759" s="421"/>
      <c r="L2759" s="421"/>
      <c r="M2759" s="423"/>
      <c r="N2759" s="340">
        <f>IF(C2759&gt;A_Stammdaten!$B$12,0,SUM(E2759,F2759,H2759,J2759:K2759)-SUM(G2759,I2759,L2759:M2759))</f>
        <v>0</v>
      </c>
      <c r="O2759" s="421"/>
      <c r="P2759" s="421"/>
      <c r="Q2759" s="421"/>
      <c r="R2759" s="421"/>
      <c r="S2759" s="108">
        <f t="shared" si="318"/>
        <v>0</v>
      </c>
      <c r="T2759" s="341">
        <f>IF(ISBLANK($B2759),0,VLOOKUP($B2759,Listen!$A$2:$C$45,2,FALSE))</f>
        <v>0</v>
      </c>
      <c r="U2759" s="341">
        <f>IF(ISBLANK($B2759),0,VLOOKUP($B2759,Listen!$A$2:$C$45,3,FALSE))</f>
        <v>0</v>
      </c>
      <c r="V2759" s="342">
        <f t="shared" si="316"/>
        <v>0</v>
      </c>
      <c r="W2759" s="342">
        <f t="shared" si="315"/>
        <v>0</v>
      </c>
      <c r="X2759" s="342">
        <f t="shared" si="315"/>
        <v>0</v>
      </c>
      <c r="Y2759" s="342">
        <f t="shared" si="315"/>
        <v>0</v>
      </c>
      <c r="Z2759" s="342">
        <f t="shared" si="315"/>
        <v>0</v>
      </c>
      <c r="AA2759" s="342">
        <f t="shared" si="315"/>
        <v>0</v>
      </c>
      <c r="AB2759" s="342">
        <f t="shared" si="315"/>
        <v>0</v>
      </c>
      <c r="AC2759" s="109">
        <f t="shared" si="319"/>
        <v>0</v>
      </c>
      <c r="AD2759" s="109">
        <f>IF(C2759=A_Stammdaten!$B$12,E_SAV!$S2759-E_SAV!$AE2759,HLOOKUP(A_Stammdaten!$B$12-1,$AF$4:$AL$4004,ROW(C2759)-3,FALSE)-$AE2759)</f>
        <v>0</v>
      </c>
      <c r="AE2759" s="109">
        <f>HLOOKUP(A_Stammdaten!$B$12,$AF$4:$AL$4004,ROW(C2759)-3,FALSE)</f>
        <v>0</v>
      </c>
      <c r="AF2759" s="109">
        <f t="shared" si="317"/>
        <v>0</v>
      </c>
      <c r="AG2759" s="109">
        <f t="shared" si="314"/>
        <v>0</v>
      </c>
      <c r="AH2759" s="109">
        <f t="shared" si="314"/>
        <v>0</v>
      </c>
      <c r="AI2759" s="109">
        <f t="shared" si="314"/>
        <v>0</v>
      </c>
      <c r="AJ2759" s="109">
        <f t="shared" si="313"/>
        <v>0</v>
      </c>
      <c r="AK2759" s="109">
        <f t="shared" si="313"/>
        <v>0</v>
      </c>
      <c r="AL2759" s="109">
        <f t="shared" si="313"/>
        <v>0</v>
      </c>
    </row>
    <row r="2760" spans="1:38" x14ac:dyDescent="0.3">
      <c r="A2760" s="421"/>
      <c r="B2760" s="421"/>
      <c r="C2760" s="422"/>
      <c r="D2760" s="423"/>
      <c r="E2760" s="421"/>
      <c r="F2760" s="421"/>
      <c r="G2760" s="421"/>
      <c r="H2760" s="421"/>
      <c r="I2760" s="421"/>
      <c r="J2760" s="421"/>
      <c r="K2760" s="421"/>
      <c r="L2760" s="421"/>
      <c r="M2760" s="423"/>
      <c r="N2760" s="340">
        <f>IF(C2760&gt;A_Stammdaten!$B$12,0,SUM(E2760,F2760,H2760,J2760:K2760)-SUM(G2760,I2760,L2760:M2760))</f>
        <v>0</v>
      </c>
      <c r="O2760" s="421"/>
      <c r="P2760" s="421"/>
      <c r="Q2760" s="421"/>
      <c r="R2760" s="421"/>
      <c r="S2760" s="108">
        <f t="shared" si="318"/>
        <v>0</v>
      </c>
      <c r="T2760" s="341">
        <f>IF(ISBLANK($B2760),0,VLOOKUP($B2760,Listen!$A$2:$C$45,2,FALSE))</f>
        <v>0</v>
      </c>
      <c r="U2760" s="341">
        <f>IF(ISBLANK($B2760),0,VLOOKUP($B2760,Listen!$A$2:$C$45,3,FALSE))</f>
        <v>0</v>
      </c>
      <c r="V2760" s="342">
        <f t="shared" si="316"/>
        <v>0</v>
      </c>
      <c r="W2760" s="342">
        <f t="shared" si="315"/>
        <v>0</v>
      </c>
      <c r="X2760" s="342">
        <f t="shared" si="315"/>
        <v>0</v>
      </c>
      <c r="Y2760" s="342">
        <f t="shared" si="315"/>
        <v>0</v>
      </c>
      <c r="Z2760" s="342">
        <f t="shared" si="315"/>
        <v>0</v>
      </c>
      <c r="AA2760" s="342">
        <f t="shared" si="315"/>
        <v>0</v>
      </c>
      <c r="AB2760" s="342">
        <f t="shared" si="315"/>
        <v>0</v>
      </c>
      <c r="AC2760" s="109">
        <f t="shared" si="319"/>
        <v>0</v>
      </c>
      <c r="AD2760" s="109">
        <f>IF(C2760=A_Stammdaten!$B$12,E_SAV!$S2760-E_SAV!$AE2760,HLOOKUP(A_Stammdaten!$B$12-1,$AF$4:$AL$4004,ROW(C2760)-3,FALSE)-$AE2760)</f>
        <v>0</v>
      </c>
      <c r="AE2760" s="109">
        <f>HLOOKUP(A_Stammdaten!$B$12,$AF$4:$AL$4004,ROW(C2760)-3,FALSE)</f>
        <v>0</v>
      </c>
      <c r="AF2760" s="109">
        <f t="shared" si="317"/>
        <v>0</v>
      </c>
      <c r="AG2760" s="109">
        <f t="shared" si="314"/>
        <v>0</v>
      </c>
      <c r="AH2760" s="109">
        <f t="shared" si="314"/>
        <v>0</v>
      </c>
      <c r="AI2760" s="109">
        <f t="shared" si="314"/>
        <v>0</v>
      </c>
      <c r="AJ2760" s="109">
        <f t="shared" si="313"/>
        <v>0</v>
      </c>
      <c r="AK2760" s="109">
        <f t="shared" si="313"/>
        <v>0</v>
      </c>
      <c r="AL2760" s="109">
        <f t="shared" si="313"/>
        <v>0</v>
      </c>
    </row>
    <row r="2761" spans="1:38" x14ac:dyDescent="0.3">
      <c r="A2761" s="421"/>
      <c r="B2761" s="421"/>
      <c r="C2761" s="422"/>
      <c r="D2761" s="423"/>
      <c r="E2761" s="421"/>
      <c r="F2761" s="421"/>
      <c r="G2761" s="421"/>
      <c r="H2761" s="421"/>
      <c r="I2761" s="421"/>
      <c r="J2761" s="421"/>
      <c r="K2761" s="421"/>
      <c r="L2761" s="421"/>
      <c r="M2761" s="423"/>
      <c r="N2761" s="340">
        <f>IF(C2761&gt;A_Stammdaten!$B$12,0,SUM(E2761,F2761,H2761,J2761:K2761)-SUM(G2761,I2761,L2761:M2761))</f>
        <v>0</v>
      </c>
      <c r="O2761" s="421"/>
      <c r="P2761" s="421"/>
      <c r="Q2761" s="421"/>
      <c r="R2761" s="421"/>
      <c r="S2761" s="108">
        <f t="shared" si="318"/>
        <v>0</v>
      </c>
      <c r="T2761" s="341">
        <f>IF(ISBLANK($B2761),0,VLOOKUP($B2761,Listen!$A$2:$C$45,2,FALSE))</f>
        <v>0</v>
      </c>
      <c r="U2761" s="341">
        <f>IF(ISBLANK($B2761),0,VLOOKUP($B2761,Listen!$A$2:$C$45,3,FALSE))</f>
        <v>0</v>
      </c>
      <c r="V2761" s="342">
        <f t="shared" si="316"/>
        <v>0</v>
      </c>
      <c r="W2761" s="342">
        <f t="shared" si="315"/>
        <v>0</v>
      </c>
      <c r="X2761" s="342">
        <f t="shared" si="315"/>
        <v>0</v>
      </c>
      <c r="Y2761" s="342">
        <f t="shared" si="315"/>
        <v>0</v>
      </c>
      <c r="Z2761" s="342">
        <f t="shared" si="315"/>
        <v>0</v>
      </c>
      <c r="AA2761" s="342">
        <f t="shared" si="315"/>
        <v>0</v>
      </c>
      <c r="AB2761" s="342">
        <f t="shared" si="315"/>
        <v>0</v>
      </c>
      <c r="AC2761" s="109">
        <f t="shared" si="319"/>
        <v>0</v>
      </c>
      <c r="AD2761" s="109">
        <f>IF(C2761=A_Stammdaten!$B$12,E_SAV!$S2761-E_SAV!$AE2761,HLOOKUP(A_Stammdaten!$B$12-1,$AF$4:$AL$4004,ROW(C2761)-3,FALSE)-$AE2761)</f>
        <v>0</v>
      </c>
      <c r="AE2761" s="109">
        <f>HLOOKUP(A_Stammdaten!$B$12,$AF$4:$AL$4004,ROW(C2761)-3,FALSE)</f>
        <v>0</v>
      </c>
      <c r="AF2761" s="109">
        <f t="shared" si="317"/>
        <v>0</v>
      </c>
      <c r="AG2761" s="109">
        <f t="shared" si="314"/>
        <v>0</v>
      </c>
      <c r="AH2761" s="109">
        <f t="shared" si="314"/>
        <v>0</v>
      </c>
      <c r="AI2761" s="109">
        <f t="shared" si="314"/>
        <v>0</v>
      </c>
      <c r="AJ2761" s="109">
        <f t="shared" si="313"/>
        <v>0</v>
      </c>
      <c r="AK2761" s="109">
        <f t="shared" si="313"/>
        <v>0</v>
      </c>
      <c r="AL2761" s="109">
        <f t="shared" si="313"/>
        <v>0</v>
      </c>
    </row>
    <row r="2762" spans="1:38" x14ac:dyDescent="0.3">
      <c r="A2762" s="421"/>
      <c r="B2762" s="421"/>
      <c r="C2762" s="422"/>
      <c r="D2762" s="423"/>
      <c r="E2762" s="421"/>
      <c r="F2762" s="421"/>
      <c r="G2762" s="421"/>
      <c r="H2762" s="421"/>
      <c r="I2762" s="421"/>
      <c r="J2762" s="421"/>
      <c r="K2762" s="421"/>
      <c r="L2762" s="421"/>
      <c r="M2762" s="423"/>
      <c r="N2762" s="340">
        <f>IF(C2762&gt;A_Stammdaten!$B$12,0,SUM(E2762,F2762,H2762,J2762:K2762)-SUM(G2762,I2762,L2762:M2762))</f>
        <v>0</v>
      </c>
      <c r="O2762" s="421"/>
      <c r="P2762" s="421"/>
      <c r="Q2762" s="421"/>
      <c r="R2762" s="421"/>
      <c r="S2762" s="108">
        <f t="shared" si="318"/>
        <v>0</v>
      </c>
      <c r="T2762" s="341">
        <f>IF(ISBLANK($B2762),0,VLOOKUP($B2762,Listen!$A$2:$C$45,2,FALSE))</f>
        <v>0</v>
      </c>
      <c r="U2762" s="341">
        <f>IF(ISBLANK($B2762),0,VLOOKUP($B2762,Listen!$A$2:$C$45,3,FALSE))</f>
        <v>0</v>
      </c>
      <c r="V2762" s="342">
        <f t="shared" si="316"/>
        <v>0</v>
      </c>
      <c r="W2762" s="342">
        <f t="shared" si="315"/>
        <v>0</v>
      </c>
      <c r="X2762" s="342">
        <f t="shared" si="315"/>
        <v>0</v>
      </c>
      <c r="Y2762" s="342">
        <f t="shared" si="315"/>
        <v>0</v>
      </c>
      <c r="Z2762" s="342">
        <f t="shared" si="315"/>
        <v>0</v>
      </c>
      <c r="AA2762" s="342">
        <f t="shared" si="315"/>
        <v>0</v>
      </c>
      <c r="AB2762" s="342">
        <f t="shared" si="315"/>
        <v>0</v>
      </c>
      <c r="AC2762" s="109">
        <f t="shared" si="319"/>
        <v>0</v>
      </c>
      <c r="AD2762" s="109">
        <f>IF(C2762=A_Stammdaten!$B$12,E_SAV!$S2762-E_SAV!$AE2762,HLOOKUP(A_Stammdaten!$B$12-1,$AF$4:$AL$4004,ROW(C2762)-3,FALSE)-$AE2762)</f>
        <v>0</v>
      </c>
      <c r="AE2762" s="109">
        <f>HLOOKUP(A_Stammdaten!$B$12,$AF$4:$AL$4004,ROW(C2762)-3,FALSE)</f>
        <v>0</v>
      </c>
      <c r="AF2762" s="109">
        <f t="shared" si="317"/>
        <v>0</v>
      </c>
      <c r="AG2762" s="109">
        <f t="shared" si="314"/>
        <v>0</v>
      </c>
      <c r="AH2762" s="109">
        <f t="shared" si="314"/>
        <v>0</v>
      </c>
      <c r="AI2762" s="109">
        <f t="shared" si="314"/>
        <v>0</v>
      </c>
      <c r="AJ2762" s="109">
        <f t="shared" si="313"/>
        <v>0</v>
      </c>
      <c r="AK2762" s="109">
        <f t="shared" si="313"/>
        <v>0</v>
      </c>
      <c r="AL2762" s="109">
        <f t="shared" si="313"/>
        <v>0</v>
      </c>
    </row>
    <row r="2763" spans="1:38" x14ac:dyDescent="0.3">
      <c r="A2763" s="421"/>
      <c r="B2763" s="421"/>
      <c r="C2763" s="422"/>
      <c r="D2763" s="423"/>
      <c r="E2763" s="421"/>
      <c r="F2763" s="421"/>
      <c r="G2763" s="421"/>
      <c r="H2763" s="421"/>
      <c r="I2763" s="421"/>
      <c r="J2763" s="421"/>
      <c r="K2763" s="421"/>
      <c r="L2763" s="421"/>
      <c r="M2763" s="423"/>
      <c r="N2763" s="340">
        <f>IF(C2763&gt;A_Stammdaten!$B$12,0,SUM(E2763,F2763,H2763,J2763:K2763)-SUM(G2763,I2763,L2763:M2763))</f>
        <v>0</v>
      </c>
      <c r="O2763" s="421"/>
      <c r="P2763" s="421"/>
      <c r="Q2763" s="421"/>
      <c r="R2763" s="421"/>
      <c r="S2763" s="108">
        <f t="shared" si="318"/>
        <v>0</v>
      </c>
      <c r="T2763" s="341">
        <f>IF(ISBLANK($B2763),0,VLOOKUP($B2763,Listen!$A$2:$C$45,2,FALSE))</f>
        <v>0</v>
      </c>
      <c r="U2763" s="341">
        <f>IF(ISBLANK($B2763),0,VLOOKUP($B2763,Listen!$A$2:$C$45,3,FALSE))</f>
        <v>0</v>
      </c>
      <c r="V2763" s="342">
        <f t="shared" si="316"/>
        <v>0</v>
      </c>
      <c r="W2763" s="342">
        <f t="shared" si="315"/>
        <v>0</v>
      </c>
      <c r="X2763" s="342">
        <f t="shared" si="315"/>
        <v>0</v>
      </c>
      <c r="Y2763" s="342">
        <f t="shared" si="315"/>
        <v>0</v>
      </c>
      <c r="Z2763" s="342">
        <f t="shared" si="315"/>
        <v>0</v>
      </c>
      <c r="AA2763" s="342">
        <f t="shared" si="315"/>
        <v>0</v>
      </c>
      <c r="AB2763" s="342">
        <f t="shared" si="315"/>
        <v>0</v>
      </c>
      <c r="AC2763" s="109">
        <f t="shared" si="319"/>
        <v>0</v>
      </c>
      <c r="AD2763" s="109">
        <f>IF(C2763=A_Stammdaten!$B$12,E_SAV!$S2763-E_SAV!$AE2763,HLOOKUP(A_Stammdaten!$B$12-1,$AF$4:$AL$4004,ROW(C2763)-3,FALSE)-$AE2763)</f>
        <v>0</v>
      </c>
      <c r="AE2763" s="109">
        <f>HLOOKUP(A_Stammdaten!$B$12,$AF$4:$AL$4004,ROW(C2763)-3,FALSE)</f>
        <v>0</v>
      </c>
      <c r="AF2763" s="109">
        <f t="shared" si="317"/>
        <v>0</v>
      </c>
      <c r="AG2763" s="109">
        <f t="shared" si="314"/>
        <v>0</v>
      </c>
      <c r="AH2763" s="109">
        <f t="shared" si="314"/>
        <v>0</v>
      </c>
      <c r="AI2763" s="109">
        <f t="shared" si="314"/>
        <v>0</v>
      </c>
      <c r="AJ2763" s="109">
        <f t="shared" si="313"/>
        <v>0</v>
      </c>
      <c r="AK2763" s="109">
        <f t="shared" si="313"/>
        <v>0</v>
      </c>
      <c r="AL2763" s="109">
        <f t="shared" si="313"/>
        <v>0</v>
      </c>
    </row>
    <row r="2764" spans="1:38" x14ac:dyDescent="0.3">
      <c r="A2764" s="421"/>
      <c r="B2764" s="421"/>
      <c r="C2764" s="422"/>
      <c r="D2764" s="423"/>
      <c r="E2764" s="421"/>
      <c r="F2764" s="421"/>
      <c r="G2764" s="421"/>
      <c r="H2764" s="421"/>
      <c r="I2764" s="421"/>
      <c r="J2764" s="421"/>
      <c r="K2764" s="421"/>
      <c r="L2764" s="421"/>
      <c r="M2764" s="423"/>
      <c r="N2764" s="340">
        <f>IF(C2764&gt;A_Stammdaten!$B$12,0,SUM(E2764,F2764,H2764,J2764:K2764)-SUM(G2764,I2764,L2764:M2764))</f>
        <v>0</v>
      </c>
      <c r="O2764" s="421"/>
      <c r="P2764" s="421"/>
      <c r="Q2764" s="421"/>
      <c r="R2764" s="421"/>
      <c r="S2764" s="108">
        <f t="shared" si="318"/>
        <v>0</v>
      </c>
      <c r="T2764" s="341">
        <f>IF(ISBLANK($B2764),0,VLOOKUP($B2764,Listen!$A$2:$C$45,2,FALSE))</f>
        <v>0</v>
      </c>
      <c r="U2764" s="341">
        <f>IF(ISBLANK($B2764),0,VLOOKUP($B2764,Listen!$A$2:$C$45,3,FALSE))</f>
        <v>0</v>
      </c>
      <c r="V2764" s="342">
        <f t="shared" si="316"/>
        <v>0</v>
      </c>
      <c r="W2764" s="342">
        <f t="shared" si="315"/>
        <v>0</v>
      </c>
      <c r="X2764" s="342">
        <f t="shared" si="315"/>
        <v>0</v>
      </c>
      <c r="Y2764" s="342">
        <f t="shared" si="315"/>
        <v>0</v>
      </c>
      <c r="Z2764" s="342">
        <f t="shared" si="315"/>
        <v>0</v>
      </c>
      <c r="AA2764" s="342">
        <f t="shared" si="315"/>
        <v>0</v>
      </c>
      <c r="AB2764" s="342">
        <f t="shared" si="315"/>
        <v>0</v>
      </c>
      <c r="AC2764" s="109">
        <f t="shared" si="319"/>
        <v>0</v>
      </c>
      <c r="AD2764" s="109">
        <f>IF(C2764=A_Stammdaten!$B$12,E_SAV!$S2764-E_SAV!$AE2764,HLOOKUP(A_Stammdaten!$B$12-1,$AF$4:$AL$4004,ROW(C2764)-3,FALSE)-$AE2764)</f>
        <v>0</v>
      </c>
      <c r="AE2764" s="109">
        <f>HLOOKUP(A_Stammdaten!$B$12,$AF$4:$AL$4004,ROW(C2764)-3,FALSE)</f>
        <v>0</v>
      </c>
      <c r="AF2764" s="109">
        <f t="shared" si="317"/>
        <v>0</v>
      </c>
      <c r="AG2764" s="109">
        <f t="shared" si="314"/>
        <v>0</v>
      </c>
      <c r="AH2764" s="109">
        <f t="shared" si="314"/>
        <v>0</v>
      </c>
      <c r="AI2764" s="109">
        <f t="shared" si="314"/>
        <v>0</v>
      </c>
      <c r="AJ2764" s="109">
        <f t="shared" si="313"/>
        <v>0</v>
      </c>
      <c r="AK2764" s="109">
        <f t="shared" si="313"/>
        <v>0</v>
      </c>
      <c r="AL2764" s="109">
        <f t="shared" si="313"/>
        <v>0</v>
      </c>
    </row>
    <row r="2765" spans="1:38" x14ac:dyDescent="0.3">
      <c r="A2765" s="421"/>
      <c r="B2765" s="421"/>
      <c r="C2765" s="422"/>
      <c r="D2765" s="423"/>
      <c r="E2765" s="421"/>
      <c r="F2765" s="421"/>
      <c r="G2765" s="421"/>
      <c r="H2765" s="421"/>
      <c r="I2765" s="421"/>
      <c r="J2765" s="421"/>
      <c r="K2765" s="421"/>
      <c r="L2765" s="421"/>
      <c r="M2765" s="423"/>
      <c r="N2765" s="340">
        <f>IF(C2765&gt;A_Stammdaten!$B$12,0,SUM(E2765,F2765,H2765,J2765:K2765)-SUM(G2765,I2765,L2765:M2765))</f>
        <v>0</v>
      </c>
      <c r="O2765" s="421"/>
      <c r="P2765" s="421"/>
      <c r="Q2765" s="421"/>
      <c r="R2765" s="421"/>
      <c r="S2765" s="108">
        <f t="shared" si="318"/>
        <v>0</v>
      </c>
      <c r="T2765" s="341">
        <f>IF(ISBLANK($B2765),0,VLOOKUP($B2765,Listen!$A$2:$C$45,2,FALSE))</f>
        <v>0</v>
      </c>
      <c r="U2765" s="341">
        <f>IF(ISBLANK($B2765),0,VLOOKUP($B2765,Listen!$A$2:$C$45,3,FALSE))</f>
        <v>0</v>
      </c>
      <c r="V2765" s="342">
        <f t="shared" si="316"/>
        <v>0</v>
      </c>
      <c r="W2765" s="342">
        <f t="shared" si="315"/>
        <v>0</v>
      </c>
      <c r="X2765" s="342">
        <f t="shared" si="315"/>
        <v>0</v>
      </c>
      <c r="Y2765" s="342">
        <f t="shared" si="315"/>
        <v>0</v>
      </c>
      <c r="Z2765" s="342">
        <f t="shared" si="315"/>
        <v>0</v>
      </c>
      <c r="AA2765" s="342">
        <f t="shared" si="315"/>
        <v>0</v>
      </c>
      <c r="AB2765" s="342">
        <f t="shared" si="315"/>
        <v>0</v>
      </c>
      <c r="AC2765" s="109">
        <f t="shared" si="319"/>
        <v>0</v>
      </c>
      <c r="AD2765" s="109">
        <f>IF(C2765=A_Stammdaten!$B$12,E_SAV!$S2765-E_SAV!$AE2765,HLOOKUP(A_Stammdaten!$B$12-1,$AF$4:$AL$4004,ROW(C2765)-3,FALSE)-$AE2765)</f>
        <v>0</v>
      </c>
      <c r="AE2765" s="109">
        <f>HLOOKUP(A_Stammdaten!$B$12,$AF$4:$AL$4004,ROW(C2765)-3,FALSE)</f>
        <v>0</v>
      </c>
      <c r="AF2765" s="109">
        <f t="shared" si="317"/>
        <v>0</v>
      </c>
      <c r="AG2765" s="109">
        <f t="shared" si="314"/>
        <v>0</v>
      </c>
      <c r="AH2765" s="109">
        <f t="shared" si="314"/>
        <v>0</v>
      </c>
      <c r="AI2765" s="109">
        <f t="shared" si="314"/>
        <v>0</v>
      </c>
      <c r="AJ2765" s="109">
        <f t="shared" si="313"/>
        <v>0</v>
      </c>
      <c r="AK2765" s="109">
        <f t="shared" si="313"/>
        <v>0</v>
      </c>
      <c r="AL2765" s="109">
        <f t="shared" si="313"/>
        <v>0</v>
      </c>
    </row>
    <row r="2766" spans="1:38" x14ac:dyDescent="0.3">
      <c r="A2766" s="421"/>
      <c r="B2766" s="421"/>
      <c r="C2766" s="422"/>
      <c r="D2766" s="423"/>
      <c r="E2766" s="421"/>
      <c r="F2766" s="421"/>
      <c r="G2766" s="421"/>
      <c r="H2766" s="421"/>
      <c r="I2766" s="421"/>
      <c r="J2766" s="421"/>
      <c r="K2766" s="421"/>
      <c r="L2766" s="421"/>
      <c r="M2766" s="423"/>
      <c r="N2766" s="340">
        <f>IF(C2766&gt;A_Stammdaten!$B$12,0,SUM(E2766,F2766,H2766,J2766:K2766)-SUM(G2766,I2766,L2766:M2766))</f>
        <v>0</v>
      </c>
      <c r="O2766" s="421"/>
      <c r="P2766" s="421"/>
      <c r="Q2766" s="421"/>
      <c r="R2766" s="421"/>
      <c r="S2766" s="108">
        <f t="shared" si="318"/>
        <v>0</v>
      </c>
      <c r="T2766" s="341">
        <f>IF(ISBLANK($B2766),0,VLOOKUP($B2766,Listen!$A$2:$C$45,2,FALSE))</f>
        <v>0</v>
      </c>
      <c r="U2766" s="341">
        <f>IF(ISBLANK($B2766),0,VLOOKUP($B2766,Listen!$A$2:$C$45,3,FALSE))</f>
        <v>0</v>
      </c>
      <c r="V2766" s="342">
        <f t="shared" si="316"/>
        <v>0</v>
      </c>
      <c r="W2766" s="342">
        <f t="shared" si="315"/>
        <v>0</v>
      </c>
      <c r="X2766" s="342">
        <f t="shared" si="315"/>
        <v>0</v>
      </c>
      <c r="Y2766" s="342">
        <f t="shared" si="315"/>
        <v>0</v>
      </c>
      <c r="Z2766" s="342">
        <f t="shared" si="315"/>
        <v>0</v>
      </c>
      <c r="AA2766" s="342">
        <f t="shared" si="315"/>
        <v>0</v>
      </c>
      <c r="AB2766" s="342">
        <f t="shared" si="315"/>
        <v>0</v>
      </c>
      <c r="AC2766" s="109">
        <f t="shared" si="319"/>
        <v>0</v>
      </c>
      <c r="AD2766" s="109">
        <f>IF(C2766=A_Stammdaten!$B$12,E_SAV!$S2766-E_SAV!$AE2766,HLOOKUP(A_Stammdaten!$B$12-1,$AF$4:$AL$4004,ROW(C2766)-3,FALSE)-$AE2766)</f>
        <v>0</v>
      </c>
      <c r="AE2766" s="109">
        <f>HLOOKUP(A_Stammdaten!$B$12,$AF$4:$AL$4004,ROW(C2766)-3,FALSE)</f>
        <v>0</v>
      </c>
      <c r="AF2766" s="109">
        <f t="shared" si="317"/>
        <v>0</v>
      </c>
      <c r="AG2766" s="109">
        <f t="shared" si="314"/>
        <v>0</v>
      </c>
      <c r="AH2766" s="109">
        <f t="shared" si="314"/>
        <v>0</v>
      </c>
      <c r="AI2766" s="109">
        <f t="shared" si="314"/>
        <v>0</v>
      </c>
      <c r="AJ2766" s="109">
        <f t="shared" si="313"/>
        <v>0</v>
      </c>
      <c r="AK2766" s="109">
        <f t="shared" si="313"/>
        <v>0</v>
      </c>
      <c r="AL2766" s="109">
        <f t="shared" si="313"/>
        <v>0</v>
      </c>
    </row>
    <row r="2767" spans="1:38" x14ac:dyDescent="0.3">
      <c r="A2767" s="421"/>
      <c r="B2767" s="421"/>
      <c r="C2767" s="422"/>
      <c r="D2767" s="423"/>
      <c r="E2767" s="421"/>
      <c r="F2767" s="421"/>
      <c r="G2767" s="421"/>
      <c r="H2767" s="421"/>
      <c r="I2767" s="421"/>
      <c r="J2767" s="421"/>
      <c r="K2767" s="421"/>
      <c r="L2767" s="421"/>
      <c r="M2767" s="423"/>
      <c r="N2767" s="340">
        <f>IF(C2767&gt;A_Stammdaten!$B$12,0,SUM(E2767,F2767,H2767,J2767:K2767)-SUM(G2767,I2767,L2767:M2767))</f>
        <v>0</v>
      </c>
      <c r="O2767" s="421"/>
      <c r="P2767" s="421"/>
      <c r="Q2767" s="421"/>
      <c r="R2767" s="421"/>
      <c r="S2767" s="108">
        <f t="shared" si="318"/>
        <v>0</v>
      </c>
      <c r="T2767" s="341">
        <f>IF(ISBLANK($B2767),0,VLOOKUP($B2767,Listen!$A$2:$C$45,2,FALSE))</f>
        <v>0</v>
      </c>
      <c r="U2767" s="341">
        <f>IF(ISBLANK($B2767),0,VLOOKUP($B2767,Listen!$A$2:$C$45,3,FALSE))</f>
        <v>0</v>
      </c>
      <c r="V2767" s="342">
        <f t="shared" si="316"/>
        <v>0</v>
      </c>
      <c r="W2767" s="342">
        <f t="shared" si="315"/>
        <v>0</v>
      </c>
      <c r="X2767" s="342">
        <f t="shared" si="315"/>
        <v>0</v>
      </c>
      <c r="Y2767" s="342">
        <f t="shared" si="315"/>
        <v>0</v>
      </c>
      <c r="Z2767" s="342">
        <f t="shared" si="315"/>
        <v>0</v>
      </c>
      <c r="AA2767" s="342">
        <f t="shared" si="315"/>
        <v>0</v>
      </c>
      <c r="AB2767" s="342">
        <f t="shared" si="315"/>
        <v>0</v>
      </c>
      <c r="AC2767" s="109">
        <f t="shared" si="319"/>
        <v>0</v>
      </c>
      <c r="AD2767" s="109">
        <f>IF(C2767=A_Stammdaten!$B$12,E_SAV!$S2767-E_SAV!$AE2767,HLOOKUP(A_Stammdaten!$B$12-1,$AF$4:$AL$4004,ROW(C2767)-3,FALSE)-$AE2767)</f>
        <v>0</v>
      </c>
      <c r="AE2767" s="109">
        <f>HLOOKUP(A_Stammdaten!$B$12,$AF$4:$AL$4004,ROW(C2767)-3,FALSE)</f>
        <v>0</v>
      </c>
      <c r="AF2767" s="109">
        <f t="shared" si="317"/>
        <v>0</v>
      </c>
      <c r="AG2767" s="109">
        <f t="shared" si="314"/>
        <v>0</v>
      </c>
      <c r="AH2767" s="109">
        <f t="shared" si="314"/>
        <v>0</v>
      </c>
      <c r="AI2767" s="109">
        <f t="shared" si="314"/>
        <v>0</v>
      </c>
      <c r="AJ2767" s="109">
        <f t="shared" si="313"/>
        <v>0</v>
      </c>
      <c r="AK2767" s="109">
        <f t="shared" si="313"/>
        <v>0</v>
      </c>
      <c r="AL2767" s="109">
        <f t="shared" si="313"/>
        <v>0</v>
      </c>
    </row>
    <row r="2768" spans="1:38" x14ac:dyDescent="0.3">
      <c r="A2768" s="421"/>
      <c r="B2768" s="421"/>
      <c r="C2768" s="422"/>
      <c r="D2768" s="423"/>
      <c r="E2768" s="421"/>
      <c r="F2768" s="421"/>
      <c r="G2768" s="421"/>
      <c r="H2768" s="421"/>
      <c r="I2768" s="421"/>
      <c r="J2768" s="421"/>
      <c r="K2768" s="421"/>
      <c r="L2768" s="421"/>
      <c r="M2768" s="423"/>
      <c r="N2768" s="340">
        <f>IF(C2768&gt;A_Stammdaten!$B$12,0,SUM(E2768,F2768,H2768,J2768:K2768)-SUM(G2768,I2768,L2768:M2768))</f>
        <v>0</v>
      </c>
      <c r="O2768" s="421"/>
      <c r="P2768" s="421"/>
      <c r="Q2768" s="421"/>
      <c r="R2768" s="421"/>
      <c r="S2768" s="108">
        <f t="shared" si="318"/>
        <v>0</v>
      </c>
      <c r="T2768" s="341">
        <f>IF(ISBLANK($B2768),0,VLOOKUP($B2768,Listen!$A$2:$C$45,2,FALSE))</f>
        <v>0</v>
      </c>
      <c r="U2768" s="341">
        <f>IF(ISBLANK($B2768),0,VLOOKUP($B2768,Listen!$A$2:$C$45,3,FALSE))</f>
        <v>0</v>
      </c>
      <c r="V2768" s="342">
        <f t="shared" si="316"/>
        <v>0</v>
      </c>
      <c r="W2768" s="342">
        <f t="shared" si="315"/>
        <v>0</v>
      </c>
      <c r="X2768" s="342">
        <f t="shared" si="315"/>
        <v>0</v>
      </c>
      <c r="Y2768" s="342">
        <f t="shared" si="315"/>
        <v>0</v>
      </c>
      <c r="Z2768" s="342">
        <f t="shared" si="315"/>
        <v>0</v>
      </c>
      <c r="AA2768" s="342">
        <f t="shared" si="315"/>
        <v>0</v>
      </c>
      <c r="AB2768" s="342">
        <f t="shared" si="315"/>
        <v>0</v>
      </c>
      <c r="AC2768" s="109">
        <f t="shared" si="319"/>
        <v>0</v>
      </c>
      <c r="AD2768" s="109">
        <f>IF(C2768=A_Stammdaten!$B$12,E_SAV!$S2768-E_SAV!$AE2768,HLOOKUP(A_Stammdaten!$B$12-1,$AF$4:$AL$4004,ROW(C2768)-3,FALSE)-$AE2768)</f>
        <v>0</v>
      </c>
      <c r="AE2768" s="109">
        <f>HLOOKUP(A_Stammdaten!$B$12,$AF$4:$AL$4004,ROW(C2768)-3,FALSE)</f>
        <v>0</v>
      </c>
      <c r="AF2768" s="109">
        <f t="shared" si="317"/>
        <v>0</v>
      </c>
      <c r="AG2768" s="109">
        <f t="shared" si="314"/>
        <v>0</v>
      </c>
      <c r="AH2768" s="109">
        <f t="shared" si="314"/>
        <v>0</v>
      </c>
      <c r="AI2768" s="109">
        <f t="shared" si="314"/>
        <v>0</v>
      </c>
      <c r="AJ2768" s="109">
        <f t="shared" si="313"/>
        <v>0</v>
      </c>
      <c r="AK2768" s="109">
        <f t="shared" si="313"/>
        <v>0</v>
      </c>
      <c r="AL2768" s="109">
        <f t="shared" si="313"/>
        <v>0</v>
      </c>
    </row>
    <row r="2769" spans="1:38" x14ac:dyDescent="0.3">
      <c r="A2769" s="421"/>
      <c r="B2769" s="421"/>
      <c r="C2769" s="422"/>
      <c r="D2769" s="423"/>
      <c r="E2769" s="421"/>
      <c r="F2769" s="421"/>
      <c r="G2769" s="421"/>
      <c r="H2769" s="421"/>
      <c r="I2769" s="421"/>
      <c r="J2769" s="421"/>
      <c r="K2769" s="421"/>
      <c r="L2769" s="421"/>
      <c r="M2769" s="423"/>
      <c r="N2769" s="340">
        <f>IF(C2769&gt;A_Stammdaten!$B$12,0,SUM(E2769,F2769,H2769,J2769:K2769)-SUM(G2769,I2769,L2769:M2769))</f>
        <v>0</v>
      </c>
      <c r="O2769" s="421"/>
      <c r="P2769" s="421"/>
      <c r="Q2769" s="421"/>
      <c r="R2769" s="421"/>
      <c r="S2769" s="108">
        <f t="shared" si="318"/>
        <v>0</v>
      </c>
      <c r="T2769" s="341">
        <f>IF(ISBLANK($B2769),0,VLOOKUP($B2769,Listen!$A$2:$C$45,2,FALSE))</f>
        <v>0</v>
      </c>
      <c r="U2769" s="341">
        <f>IF(ISBLANK($B2769),0,VLOOKUP($B2769,Listen!$A$2:$C$45,3,FALSE))</f>
        <v>0</v>
      </c>
      <c r="V2769" s="342">
        <f t="shared" si="316"/>
        <v>0</v>
      </c>
      <c r="W2769" s="342">
        <f t="shared" si="315"/>
        <v>0</v>
      </c>
      <c r="X2769" s="342">
        <f t="shared" si="315"/>
        <v>0</v>
      </c>
      <c r="Y2769" s="342">
        <f t="shared" si="315"/>
        <v>0</v>
      </c>
      <c r="Z2769" s="342">
        <f t="shared" si="315"/>
        <v>0</v>
      </c>
      <c r="AA2769" s="342">
        <f t="shared" si="315"/>
        <v>0</v>
      </c>
      <c r="AB2769" s="342">
        <f t="shared" si="315"/>
        <v>0</v>
      </c>
      <c r="AC2769" s="109">
        <f t="shared" si="319"/>
        <v>0</v>
      </c>
      <c r="AD2769" s="109">
        <f>IF(C2769=A_Stammdaten!$B$12,E_SAV!$S2769-E_SAV!$AE2769,HLOOKUP(A_Stammdaten!$B$12-1,$AF$4:$AL$4004,ROW(C2769)-3,FALSE)-$AE2769)</f>
        <v>0</v>
      </c>
      <c r="AE2769" s="109">
        <f>HLOOKUP(A_Stammdaten!$B$12,$AF$4:$AL$4004,ROW(C2769)-3,FALSE)</f>
        <v>0</v>
      </c>
      <c r="AF2769" s="109">
        <f t="shared" si="317"/>
        <v>0</v>
      </c>
      <c r="AG2769" s="109">
        <f t="shared" si="314"/>
        <v>0</v>
      </c>
      <c r="AH2769" s="109">
        <f t="shared" si="314"/>
        <v>0</v>
      </c>
      <c r="AI2769" s="109">
        <f t="shared" si="314"/>
        <v>0</v>
      </c>
      <c r="AJ2769" s="109">
        <f t="shared" si="313"/>
        <v>0</v>
      </c>
      <c r="AK2769" s="109">
        <f t="shared" si="313"/>
        <v>0</v>
      </c>
      <c r="AL2769" s="109">
        <f t="shared" si="313"/>
        <v>0</v>
      </c>
    </row>
    <row r="2770" spans="1:38" x14ac:dyDescent="0.3">
      <c r="A2770" s="421"/>
      <c r="B2770" s="421"/>
      <c r="C2770" s="422"/>
      <c r="D2770" s="423"/>
      <c r="E2770" s="421"/>
      <c r="F2770" s="421"/>
      <c r="G2770" s="421"/>
      <c r="H2770" s="421"/>
      <c r="I2770" s="421"/>
      <c r="J2770" s="421"/>
      <c r="K2770" s="421"/>
      <c r="L2770" s="421"/>
      <c r="M2770" s="423"/>
      <c r="N2770" s="340">
        <f>IF(C2770&gt;A_Stammdaten!$B$12,0,SUM(E2770,F2770,H2770,J2770:K2770)-SUM(G2770,I2770,L2770:M2770))</f>
        <v>0</v>
      </c>
      <c r="O2770" s="421"/>
      <c r="P2770" s="421"/>
      <c r="Q2770" s="421"/>
      <c r="R2770" s="421"/>
      <c r="S2770" s="108">
        <f t="shared" si="318"/>
        <v>0</v>
      </c>
      <c r="T2770" s="341">
        <f>IF(ISBLANK($B2770),0,VLOOKUP($B2770,Listen!$A$2:$C$45,2,FALSE))</f>
        <v>0</v>
      </c>
      <c r="U2770" s="341">
        <f>IF(ISBLANK($B2770),0,VLOOKUP($B2770,Listen!$A$2:$C$45,3,FALSE))</f>
        <v>0</v>
      </c>
      <c r="V2770" s="342">
        <f t="shared" si="316"/>
        <v>0</v>
      </c>
      <c r="W2770" s="342">
        <f t="shared" si="315"/>
        <v>0</v>
      </c>
      <c r="X2770" s="342">
        <f t="shared" si="315"/>
        <v>0</v>
      </c>
      <c r="Y2770" s="342">
        <f t="shared" si="315"/>
        <v>0</v>
      </c>
      <c r="Z2770" s="342">
        <f t="shared" si="315"/>
        <v>0</v>
      </c>
      <c r="AA2770" s="342">
        <f t="shared" si="315"/>
        <v>0</v>
      </c>
      <c r="AB2770" s="342">
        <f t="shared" si="315"/>
        <v>0</v>
      </c>
      <c r="AC2770" s="109">
        <f t="shared" si="319"/>
        <v>0</v>
      </c>
      <c r="AD2770" s="109">
        <f>IF(C2770=A_Stammdaten!$B$12,E_SAV!$S2770-E_SAV!$AE2770,HLOOKUP(A_Stammdaten!$B$12-1,$AF$4:$AL$4004,ROW(C2770)-3,FALSE)-$AE2770)</f>
        <v>0</v>
      </c>
      <c r="AE2770" s="109">
        <f>HLOOKUP(A_Stammdaten!$B$12,$AF$4:$AL$4004,ROW(C2770)-3,FALSE)</f>
        <v>0</v>
      </c>
      <c r="AF2770" s="109">
        <f t="shared" si="317"/>
        <v>0</v>
      </c>
      <c r="AG2770" s="109">
        <f t="shared" si="314"/>
        <v>0</v>
      </c>
      <c r="AH2770" s="109">
        <f t="shared" si="314"/>
        <v>0</v>
      </c>
      <c r="AI2770" s="109">
        <f t="shared" si="314"/>
        <v>0</v>
      </c>
      <c r="AJ2770" s="109">
        <f t="shared" si="313"/>
        <v>0</v>
      </c>
      <c r="AK2770" s="109">
        <f t="shared" si="313"/>
        <v>0</v>
      </c>
      <c r="AL2770" s="109">
        <f t="shared" si="313"/>
        <v>0</v>
      </c>
    </row>
    <row r="2771" spans="1:38" x14ac:dyDescent="0.3">
      <c r="A2771" s="421"/>
      <c r="B2771" s="421"/>
      <c r="C2771" s="422"/>
      <c r="D2771" s="423"/>
      <c r="E2771" s="421"/>
      <c r="F2771" s="421"/>
      <c r="G2771" s="421"/>
      <c r="H2771" s="421"/>
      <c r="I2771" s="421"/>
      <c r="J2771" s="421"/>
      <c r="K2771" s="421"/>
      <c r="L2771" s="421"/>
      <c r="M2771" s="423"/>
      <c r="N2771" s="340">
        <f>IF(C2771&gt;A_Stammdaten!$B$12,0,SUM(E2771,F2771,H2771,J2771:K2771)-SUM(G2771,I2771,L2771:M2771))</f>
        <v>0</v>
      </c>
      <c r="O2771" s="421"/>
      <c r="P2771" s="421"/>
      <c r="Q2771" s="421"/>
      <c r="R2771" s="421"/>
      <c r="S2771" s="108">
        <f t="shared" si="318"/>
        <v>0</v>
      </c>
      <c r="T2771" s="341">
        <f>IF(ISBLANK($B2771),0,VLOOKUP($B2771,Listen!$A$2:$C$45,2,FALSE))</f>
        <v>0</v>
      </c>
      <c r="U2771" s="341">
        <f>IF(ISBLANK($B2771),0,VLOOKUP($B2771,Listen!$A$2:$C$45,3,FALSE))</f>
        <v>0</v>
      </c>
      <c r="V2771" s="342">
        <f t="shared" si="316"/>
        <v>0</v>
      </c>
      <c r="W2771" s="342">
        <f t="shared" si="315"/>
        <v>0</v>
      </c>
      <c r="X2771" s="342">
        <f t="shared" si="315"/>
        <v>0</v>
      </c>
      <c r="Y2771" s="342">
        <f t="shared" si="315"/>
        <v>0</v>
      </c>
      <c r="Z2771" s="342">
        <f t="shared" si="315"/>
        <v>0</v>
      </c>
      <c r="AA2771" s="342">
        <f t="shared" si="315"/>
        <v>0</v>
      </c>
      <c r="AB2771" s="342">
        <f t="shared" ref="W2771:AB2814" si="320">$T2771</f>
        <v>0</v>
      </c>
      <c r="AC2771" s="109">
        <f t="shared" si="319"/>
        <v>0</v>
      </c>
      <c r="AD2771" s="109">
        <f>IF(C2771=A_Stammdaten!$B$12,E_SAV!$S2771-E_SAV!$AE2771,HLOOKUP(A_Stammdaten!$B$12-1,$AF$4:$AL$4004,ROW(C2771)-3,FALSE)-$AE2771)</f>
        <v>0</v>
      </c>
      <c r="AE2771" s="109">
        <f>HLOOKUP(A_Stammdaten!$B$12,$AF$4:$AL$4004,ROW(C2771)-3,FALSE)</f>
        <v>0</v>
      </c>
      <c r="AF2771" s="109">
        <f t="shared" si="317"/>
        <v>0</v>
      </c>
      <c r="AG2771" s="109">
        <f t="shared" si="314"/>
        <v>0</v>
      </c>
      <c r="AH2771" s="109">
        <f t="shared" si="314"/>
        <v>0</v>
      </c>
      <c r="AI2771" s="109">
        <f t="shared" si="314"/>
        <v>0</v>
      </c>
      <c r="AJ2771" s="109">
        <f t="shared" si="313"/>
        <v>0</v>
      </c>
      <c r="AK2771" s="109">
        <f t="shared" si="313"/>
        <v>0</v>
      </c>
      <c r="AL2771" s="109">
        <f t="shared" si="313"/>
        <v>0</v>
      </c>
    </row>
    <row r="2772" spans="1:38" x14ac:dyDescent="0.3">
      <c r="A2772" s="421"/>
      <c r="B2772" s="421"/>
      <c r="C2772" s="422"/>
      <c r="D2772" s="423"/>
      <c r="E2772" s="421"/>
      <c r="F2772" s="421"/>
      <c r="G2772" s="421"/>
      <c r="H2772" s="421"/>
      <c r="I2772" s="421"/>
      <c r="J2772" s="421"/>
      <c r="K2772" s="421"/>
      <c r="L2772" s="421"/>
      <c r="M2772" s="423"/>
      <c r="N2772" s="340">
        <f>IF(C2772&gt;A_Stammdaten!$B$12,0,SUM(E2772,F2772,H2772,J2772:K2772)-SUM(G2772,I2772,L2772:M2772))</f>
        <v>0</v>
      </c>
      <c r="O2772" s="421"/>
      <c r="P2772" s="421"/>
      <c r="Q2772" s="421"/>
      <c r="R2772" s="421"/>
      <c r="S2772" s="108">
        <f t="shared" si="318"/>
        <v>0</v>
      </c>
      <c r="T2772" s="341">
        <f>IF(ISBLANK($B2772),0,VLOOKUP($B2772,Listen!$A$2:$C$45,2,FALSE))</f>
        <v>0</v>
      </c>
      <c r="U2772" s="341">
        <f>IF(ISBLANK($B2772),0,VLOOKUP($B2772,Listen!$A$2:$C$45,3,FALSE))</f>
        <v>0</v>
      </c>
      <c r="V2772" s="342">
        <f t="shared" si="316"/>
        <v>0</v>
      </c>
      <c r="W2772" s="342">
        <f t="shared" si="320"/>
        <v>0</v>
      </c>
      <c r="X2772" s="342">
        <f t="shared" si="320"/>
        <v>0</v>
      </c>
      <c r="Y2772" s="342">
        <f t="shared" si="320"/>
        <v>0</v>
      </c>
      <c r="Z2772" s="342">
        <f t="shared" si="320"/>
        <v>0</v>
      </c>
      <c r="AA2772" s="342">
        <f t="shared" si="320"/>
        <v>0</v>
      </c>
      <c r="AB2772" s="342">
        <f t="shared" si="320"/>
        <v>0</v>
      </c>
      <c r="AC2772" s="109">
        <f t="shared" si="319"/>
        <v>0</v>
      </c>
      <c r="AD2772" s="109">
        <f>IF(C2772=A_Stammdaten!$B$12,E_SAV!$S2772-E_SAV!$AE2772,HLOOKUP(A_Stammdaten!$B$12-1,$AF$4:$AL$4004,ROW(C2772)-3,FALSE)-$AE2772)</f>
        <v>0</v>
      </c>
      <c r="AE2772" s="109">
        <f>HLOOKUP(A_Stammdaten!$B$12,$AF$4:$AL$4004,ROW(C2772)-3,FALSE)</f>
        <v>0</v>
      </c>
      <c r="AF2772" s="109">
        <f t="shared" si="317"/>
        <v>0</v>
      </c>
      <c r="AG2772" s="109">
        <f t="shared" si="314"/>
        <v>0</v>
      </c>
      <c r="AH2772" s="109">
        <f t="shared" si="314"/>
        <v>0</v>
      </c>
      <c r="AI2772" s="109">
        <f t="shared" si="314"/>
        <v>0</v>
      </c>
      <c r="AJ2772" s="109">
        <f t="shared" si="313"/>
        <v>0</v>
      </c>
      <c r="AK2772" s="109">
        <f t="shared" si="313"/>
        <v>0</v>
      </c>
      <c r="AL2772" s="109">
        <f t="shared" si="313"/>
        <v>0</v>
      </c>
    </row>
    <row r="2773" spans="1:38" x14ac:dyDescent="0.3">
      <c r="A2773" s="421"/>
      <c r="B2773" s="421"/>
      <c r="C2773" s="422"/>
      <c r="D2773" s="423"/>
      <c r="E2773" s="421"/>
      <c r="F2773" s="421"/>
      <c r="G2773" s="421"/>
      <c r="H2773" s="421"/>
      <c r="I2773" s="421"/>
      <c r="J2773" s="421"/>
      <c r="K2773" s="421"/>
      <c r="L2773" s="421"/>
      <c r="M2773" s="423"/>
      <c r="N2773" s="340">
        <f>IF(C2773&gt;A_Stammdaten!$B$12,0,SUM(E2773,F2773,H2773,J2773:K2773)-SUM(G2773,I2773,L2773:M2773))</f>
        <v>0</v>
      </c>
      <c r="O2773" s="421"/>
      <c r="P2773" s="421"/>
      <c r="Q2773" s="421"/>
      <c r="R2773" s="421"/>
      <c r="S2773" s="108">
        <f t="shared" si="318"/>
        <v>0</v>
      </c>
      <c r="T2773" s="341">
        <f>IF(ISBLANK($B2773),0,VLOOKUP($B2773,Listen!$A$2:$C$45,2,FALSE))</f>
        <v>0</v>
      </c>
      <c r="U2773" s="341">
        <f>IF(ISBLANK($B2773),0,VLOOKUP($B2773,Listen!$A$2:$C$45,3,FALSE))</f>
        <v>0</v>
      </c>
      <c r="V2773" s="342">
        <f t="shared" si="316"/>
        <v>0</v>
      </c>
      <c r="W2773" s="342">
        <f t="shared" si="320"/>
        <v>0</v>
      </c>
      <c r="X2773" s="342">
        <f t="shared" si="320"/>
        <v>0</v>
      </c>
      <c r="Y2773" s="342">
        <f t="shared" si="320"/>
        <v>0</v>
      </c>
      <c r="Z2773" s="342">
        <f t="shared" si="320"/>
        <v>0</v>
      </c>
      <c r="AA2773" s="342">
        <f t="shared" si="320"/>
        <v>0</v>
      </c>
      <c r="AB2773" s="342">
        <f t="shared" si="320"/>
        <v>0</v>
      </c>
      <c r="AC2773" s="109">
        <f t="shared" si="319"/>
        <v>0</v>
      </c>
      <c r="AD2773" s="109">
        <f>IF(C2773=A_Stammdaten!$B$12,E_SAV!$S2773-E_SAV!$AE2773,HLOOKUP(A_Stammdaten!$B$12-1,$AF$4:$AL$4004,ROW(C2773)-3,FALSE)-$AE2773)</f>
        <v>0</v>
      </c>
      <c r="AE2773" s="109">
        <f>HLOOKUP(A_Stammdaten!$B$12,$AF$4:$AL$4004,ROW(C2773)-3,FALSE)</f>
        <v>0</v>
      </c>
      <c r="AF2773" s="109">
        <f t="shared" si="317"/>
        <v>0</v>
      </c>
      <c r="AG2773" s="109">
        <f t="shared" si="314"/>
        <v>0</v>
      </c>
      <c r="AH2773" s="109">
        <f t="shared" si="314"/>
        <v>0</v>
      </c>
      <c r="AI2773" s="109">
        <f t="shared" si="314"/>
        <v>0</v>
      </c>
      <c r="AJ2773" s="109">
        <f t="shared" si="313"/>
        <v>0</v>
      </c>
      <c r="AK2773" s="109">
        <f t="shared" si="313"/>
        <v>0</v>
      </c>
      <c r="AL2773" s="109">
        <f t="shared" si="313"/>
        <v>0</v>
      </c>
    </row>
    <row r="2774" spans="1:38" x14ac:dyDescent="0.3">
      <c r="A2774" s="421"/>
      <c r="B2774" s="421"/>
      <c r="C2774" s="422"/>
      <c r="D2774" s="423"/>
      <c r="E2774" s="421"/>
      <c r="F2774" s="421"/>
      <c r="G2774" s="421"/>
      <c r="H2774" s="421"/>
      <c r="I2774" s="421"/>
      <c r="J2774" s="421"/>
      <c r="K2774" s="421"/>
      <c r="L2774" s="421"/>
      <c r="M2774" s="423"/>
      <c r="N2774" s="340">
        <f>IF(C2774&gt;A_Stammdaten!$B$12,0,SUM(E2774,F2774,H2774,J2774:K2774)-SUM(G2774,I2774,L2774:M2774))</f>
        <v>0</v>
      </c>
      <c r="O2774" s="421"/>
      <c r="P2774" s="421"/>
      <c r="Q2774" s="421"/>
      <c r="R2774" s="421"/>
      <c r="S2774" s="108">
        <f t="shared" si="318"/>
        <v>0</v>
      </c>
      <c r="T2774" s="341">
        <f>IF(ISBLANK($B2774),0,VLOOKUP($B2774,Listen!$A$2:$C$45,2,FALSE))</f>
        <v>0</v>
      </c>
      <c r="U2774" s="341">
        <f>IF(ISBLANK($B2774),0,VLOOKUP($B2774,Listen!$A$2:$C$45,3,FALSE))</f>
        <v>0</v>
      </c>
      <c r="V2774" s="342">
        <f t="shared" si="316"/>
        <v>0</v>
      </c>
      <c r="W2774" s="342">
        <f t="shared" si="320"/>
        <v>0</v>
      </c>
      <c r="X2774" s="342">
        <f t="shared" si="320"/>
        <v>0</v>
      </c>
      <c r="Y2774" s="342">
        <f t="shared" si="320"/>
        <v>0</v>
      </c>
      <c r="Z2774" s="342">
        <f t="shared" si="320"/>
        <v>0</v>
      </c>
      <c r="AA2774" s="342">
        <f t="shared" si="320"/>
        <v>0</v>
      </c>
      <c r="AB2774" s="342">
        <f t="shared" si="320"/>
        <v>0</v>
      </c>
      <c r="AC2774" s="109">
        <f t="shared" si="319"/>
        <v>0</v>
      </c>
      <c r="AD2774" s="109">
        <f>IF(C2774=A_Stammdaten!$B$12,E_SAV!$S2774-E_SAV!$AE2774,HLOOKUP(A_Stammdaten!$B$12-1,$AF$4:$AL$4004,ROW(C2774)-3,FALSE)-$AE2774)</f>
        <v>0</v>
      </c>
      <c r="AE2774" s="109">
        <f>HLOOKUP(A_Stammdaten!$B$12,$AF$4:$AL$4004,ROW(C2774)-3,FALSE)</f>
        <v>0</v>
      </c>
      <c r="AF2774" s="109">
        <f t="shared" si="317"/>
        <v>0</v>
      </c>
      <c r="AG2774" s="109">
        <f t="shared" si="314"/>
        <v>0</v>
      </c>
      <c r="AH2774" s="109">
        <f t="shared" si="314"/>
        <v>0</v>
      </c>
      <c r="AI2774" s="109">
        <f t="shared" si="314"/>
        <v>0</v>
      </c>
      <c r="AJ2774" s="109">
        <f t="shared" si="313"/>
        <v>0</v>
      </c>
      <c r="AK2774" s="109">
        <f t="shared" si="313"/>
        <v>0</v>
      </c>
      <c r="AL2774" s="109">
        <f t="shared" si="313"/>
        <v>0</v>
      </c>
    </row>
    <row r="2775" spans="1:38" x14ac:dyDescent="0.3">
      <c r="A2775" s="421"/>
      <c r="B2775" s="421"/>
      <c r="C2775" s="422"/>
      <c r="D2775" s="423"/>
      <c r="E2775" s="421"/>
      <c r="F2775" s="421"/>
      <c r="G2775" s="421"/>
      <c r="H2775" s="421"/>
      <c r="I2775" s="421"/>
      <c r="J2775" s="421"/>
      <c r="K2775" s="421"/>
      <c r="L2775" s="421"/>
      <c r="M2775" s="423"/>
      <c r="N2775" s="340">
        <f>IF(C2775&gt;A_Stammdaten!$B$12,0,SUM(E2775,F2775,H2775,J2775:K2775)-SUM(G2775,I2775,L2775:M2775))</f>
        <v>0</v>
      </c>
      <c r="O2775" s="421"/>
      <c r="P2775" s="421"/>
      <c r="Q2775" s="421"/>
      <c r="R2775" s="421"/>
      <c r="S2775" s="108">
        <f t="shared" si="318"/>
        <v>0</v>
      </c>
      <c r="T2775" s="341">
        <f>IF(ISBLANK($B2775),0,VLOOKUP($B2775,Listen!$A$2:$C$45,2,FALSE))</f>
        <v>0</v>
      </c>
      <c r="U2775" s="341">
        <f>IF(ISBLANK($B2775),0,VLOOKUP($B2775,Listen!$A$2:$C$45,3,FALSE))</f>
        <v>0</v>
      </c>
      <c r="V2775" s="342">
        <f t="shared" si="316"/>
        <v>0</v>
      </c>
      <c r="W2775" s="342">
        <f t="shared" si="320"/>
        <v>0</v>
      </c>
      <c r="X2775" s="342">
        <f t="shared" si="320"/>
        <v>0</v>
      </c>
      <c r="Y2775" s="342">
        <f t="shared" si="320"/>
        <v>0</v>
      </c>
      <c r="Z2775" s="342">
        <f t="shared" si="320"/>
        <v>0</v>
      </c>
      <c r="AA2775" s="342">
        <f t="shared" si="320"/>
        <v>0</v>
      </c>
      <c r="AB2775" s="342">
        <f t="shared" si="320"/>
        <v>0</v>
      </c>
      <c r="AC2775" s="109">
        <f t="shared" si="319"/>
        <v>0</v>
      </c>
      <c r="AD2775" s="109">
        <f>IF(C2775=A_Stammdaten!$B$12,E_SAV!$S2775-E_SAV!$AE2775,HLOOKUP(A_Stammdaten!$B$12-1,$AF$4:$AL$4004,ROW(C2775)-3,FALSE)-$AE2775)</f>
        <v>0</v>
      </c>
      <c r="AE2775" s="109">
        <f>HLOOKUP(A_Stammdaten!$B$12,$AF$4:$AL$4004,ROW(C2775)-3,FALSE)</f>
        <v>0</v>
      </c>
      <c r="AF2775" s="109">
        <f t="shared" si="317"/>
        <v>0</v>
      </c>
      <c r="AG2775" s="109">
        <f t="shared" si="314"/>
        <v>0</v>
      </c>
      <c r="AH2775" s="109">
        <f t="shared" si="314"/>
        <v>0</v>
      </c>
      <c r="AI2775" s="109">
        <f t="shared" si="314"/>
        <v>0</v>
      </c>
      <c r="AJ2775" s="109">
        <f t="shared" si="313"/>
        <v>0</v>
      </c>
      <c r="AK2775" s="109">
        <f t="shared" si="313"/>
        <v>0</v>
      </c>
      <c r="AL2775" s="109">
        <f t="shared" si="313"/>
        <v>0</v>
      </c>
    </row>
    <row r="2776" spans="1:38" x14ac:dyDescent="0.3">
      <c r="A2776" s="421"/>
      <c r="B2776" s="421"/>
      <c r="C2776" s="422"/>
      <c r="D2776" s="423"/>
      <c r="E2776" s="421"/>
      <c r="F2776" s="421"/>
      <c r="G2776" s="421"/>
      <c r="H2776" s="421"/>
      <c r="I2776" s="421"/>
      <c r="J2776" s="421"/>
      <c r="K2776" s="421"/>
      <c r="L2776" s="421"/>
      <c r="M2776" s="423"/>
      <c r="N2776" s="340">
        <f>IF(C2776&gt;A_Stammdaten!$B$12,0,SUM(E2776,F2776,H2776,J2776:K2776)-SUM(G2776,I2776,L2776:M2776))</f>
        <v>0</v>
      </c>
      <c r="O2776" s="421"/>
      <c r="P2776" s="421"/>
      <c r="Q2776" s="421"/>
      <c r="R2776" s="421"/>
      <c r="S2776" s="108">
        <f t="shared" si="318"/>
        <v>0</v>
      </c>
      <c r="T2776" s="341">
        <f>IF(ISBLANK($B2776),0,VLOOKUP($B2776,Listen!$A$2:$C$45,2,FALSE))</f>
        <v>0</v>
      </c>
      <c r="U2776" s="341">
        <f>IF(ISBLANK($B2776),0,VLOOKUP($B2776,Listen!$A$2:$C$45,3,FALSE))</f>
        <v>0</v>
      </c>
      <c r="V2776" s="342">
        <f t="shared" si="316"/>
        <v>0</v>
      </c>
      <c r="W2776" s="342">
        <f t="shared" si="320"/>
        <v>0</v>
      </c>
      <c r="X2776" s="342">
        <f t="shared" si="320"/>
        <v>0</v>
      </c>
      <c r="Y2776" s="342">
        <f t="shared" si="320"/>
        <v>0</v>
      </c>
      <c r="Z2776" s="342">
        <f t="shared" si="320"/>
        <v>0</v>
      </c>
      <c r="AA2776" s="342">
        <f t="shared" si="320"/>
        <v>0</v>
      </c>
      <c r="AB2776" s="342">
        <f t="shared" si="320"/>
        <v>0</v>
      </c>
      <c r="AC2776" s="109">
        <f t="shared" si="319"/>
        <v>0</v>
      </c>
      <c r="AD2776" s="109">
        <f>IF(C2776=A_Stammdaten!$B$12,E_SAV!$S2776-E_SAV!$AE2776,HLOOKUP(A_Stammdaten!$B$12-1,$AF$4:$AL$4004,ROW(C2776)-3,FALSE)-$AE2776)</f>
        <v>0</v>
      </c>
      <c r="AE2776" s="109">
        <f>HLOOKUP(A_Stammdaten!$B$12,$AF$4:$AL$4004,ROW(C2776)-3,FALSE)</f>
        <v>0</v>
      </c>
      <c r="AF2776" s="109">
        <f t="shared" si="317"/>
        <v>0</v>
      </c>
      <c r="AG2776" s="109">
        <f t="shared" si="314"/>
        <v>0</v>
      </c>
      <c r="AH2776" s="109">
        <f t="shared" si="314"/>
        <v>0</v>
      </c>
      <c r="AI2776" s="109">
        <f t="shared" si="314"/>
        <v>0</v>
      </c>
      <c r="AJ2776" s="109">
        <f t="shared" si="313"/>
        <v>0</v>
      </c>
      <c r="AK2776" s="109">
        <f t="shared" si="313"/>
        <v>0</v>
      </c>
      <c r="AL2776" s="109">
        <f t="shared" si="313"/>
        <v>0</v>
      </c>
    </row>
    <row r="2777" spans="1:38" x14ac:dyDescent="0.3">
      <c r="A2777" s="421"/>
      <c r="B2777" s="421"/>
      <c r="C2777" s="422"/>
      <c r="D2777" s="423"/>
      <c r="E2777" s="421"/>
      <c r="F2777" s="421"/>
      <c r="G2777" s="421"/>
      <c r="H2777" s="421"/>
      <c r="I2777" s="421"/>
      <c r="J2777" s="421"/>
      <c r="K2777" s="421"/>
      <c r="L2777" s="421"/>
      <c r="M2777" s="423"/>
      <c r="N2777" s="340">
        <f>IF(C2777&gt;A_Stammdaten!$B$12,0,SUM(E2777,F2777,H2777,J2777:K2777)-SUM(G2777,I2777,L2777:M2777))</f>
        <v>0</v>
      </c>
      <c r="O2777" s="421"/>
      <c r="P2777" s="421"/>
      <c r="Q2777" s="421"/>
      <c r="R2777" s="421"/>
      <c r="S2777" s="108">
        <f t="shared" si="318"/>
        <v>0</v>
      </c>
      <c r="T2777" s="341">
        <f>IF(ISBLANK($B2777),0,VLOOKUP($B2777,Listen!$A$2:$C$45,2,FALSE))</f>
        <v>0</v>
      </c>
      <c r="U2777" s="341">
        <f>IF(ISBLANK($B2777),0,VLOOKUP($B2777,Listen!$A$2:$C$45,3,FALSE))</f>
        <v>0</v>
      </c>
      <c r="V2777" s="342">
        <f t="shared" si="316"/>
        <v>0</v>
      </c>
      <c r="W2777" s="342">
        <f t="shared" si="320"/>
        <v>0</v>
      </c>
      <c r="X2777" s="342">
        <f t="shared" si="320"/>
        <v>0</v>
      </c>
      <c r="Y2777" s="342">
        <f t="shared" si="320"/>
        <v>0</v>
      </c>
      <c r="Z2777" s="342">
        <f t="shared" si="320"/>
        <v>0</v>
      </c>
      <c r="AA2777" s="342">
        <f t="shared" si="320"/>
        <v>0</v>
      </c>
      <c r="AB2777" s="342">
        <f t="shared" si="320"/>
        <v>0</v>
      </c>
      <c r="AC2777" s="109">
        <f t="shared" si="319"/>
        <v>0</v>
      </c>
      <c r="AD2777" s="109">
        <f>IF(C2777=A_Stammdaten!$B$12,E_SAV!$S2777-E_SAV!$AE2777,HLOOKUP(A_Stammdaten!$B$12-1,$AF$4:$AL$4004,ROW(C2777)-3,FALSE)-$AE2777)</f>
        <v>0</v>
      </c>
      <c r="AE2777" s="109">
        <f>HLOOKUP(A_Stammdaten!$B$12,$AF$4:$AL$4004,ROW(C2777)-3,FALSE)</f>
        <v>0</v>
      </c>
      <c r="AF2777" s="109">
        <f t="shared" si="317"/>
        <v>0</v>
      </c>
      <c r="AG2777" s="109">
        <f t="shared" si="314"/>
        <v>0</v>
      </c>
      <c r="AH2777" s="109">
        <f t="shared" si="314"/>
        <v>0</v>
      </c>
      <c r="AI2777" s="109">
        <f t="shared" si="314"/>
        <v>0</v>
      </c>
      <c r="AJ2777" s="109">
        <f t="shared" si="313"/>
        <v>0</v>
      </c>
      <c r="AK2777" s="109">
        <f t="shared" si="313"/>
        <v>0</v>
      </c>
      <c r="AL2777" s="109">
        <f t="shared" si="313"/>
        <v>0</v>
      </c>
    </row>
    <row r="2778" spans="1:38" x14ac:dyDescent="0.3">
      <c r="A2778" s="421"/>
      <c r="B2778" s="421"/>
      <c r="C2778" s="422"/>
      <c r="D2778" s="423"/>
      <c r="E2778" s="421"/>
      <c r="F2778" s="421"/>
      <c r="G2778" s="421"/>
      <c r="H2778" s="421"/>
      <c r="I2778" s="421"/>
      <c r="J2778" s="421"/>
      <c r="K2778" s="421"/>
      <c r="L2778" s="421"/>
      <c r="M2778" s="423"/>
      <c r="N2778" s="340">
        <f>IF(C2778&gt;A_Stammdaten!$B$12,0,SUM(E2778,F2778,H2778,J2778:K2778)-SUM(G2778,I2778,L2778:M2778))</f>
        <v>0</v>
      </c>
      <c r="O2778" s="421"/>
      <c r="P2778" s="421"/>
      <c r="Q2778" s="421"/>
      <c r="R2778" s="421"/>
      <c r="S2778" s="108">
        <f t="shared" si="318"/>
        <v>0</v>
      </c>
      <c r="T2778" s="341">
        <f>IF(ISBLANK($B2778),0,VLOOKUP($B2778,Listen!$A$2:$C$45,2,FALSE))</f>
        <v>0</v>
      </c>
      <c r="U2778" s="341">
        <f>IF(ISBLANK($B2778),0,VLOOKUP($B2778,Listen!$A$2:$C$45,3,FALSE))</f>
        <v>0</v>
      </c>
      <c r="V2778" s="342">
        <f t="shared" si="316"/>
        <v>0</v>
      </c>
      <c r="W2778" s="342">
        <f t="shared" si="320"/>
        <v>0</v>
      </c>
      <c r="X2778" s="342">
        <f t="shared" si="320"/>
        <v>0</v>
      </c>
      <c r="Y2778" s="342">
        <f t="shared" si="320"/>
        <v>0</v>
      </c>
      <c r="Z2778" s="342">
        <f t="shared" si="320"/>
        <v>0</v>
      </c>
      <c r="AA2778" s="342">
        <f t="shared" si="320"/>
        <v>0</v>
      </c>
      <c r="AB2778" s="342">
        <f t="shared" si="320"/>
        <v>0</v>
      </c>
      <c r="AC2778" s="109">
        <f t="shared" si="319"/>
        <v>0</v>
      </c>
      <c r="AD2778" s="109">
        <f>IF(C2778=A_Stammdaten!$B$12,E_SAV!$S2778-E_SAV!$AE2778,HLOOKUP(A_Stammdaten!$B$12-1,$AF$4:$AL$4004,ROW(C2778)-3,FALSE)-$AE2778)</f>
        <v>0</v>
      </c>
      <c r="AE2778" s="109">
        <f>HLOOKUP(A_Stammdaten!$B$12,$AF$4:$AL$4004,ROW(C2778)-3,FALSE)</f>
        <v>0</v>
      </c>
      <c r="AF2778" s="109">
        <f t="shared" si="317"/>
        <v>0</v>
      </c>
      <c r="AG2778" s="109">
        <f t="shared" si="314"/>
        <v>0</v>
      </c>
      <c r="AH2778" s="109">
        <f t="shared" si="314"/>
        <v>0</v>
      </c>
      <c r="AI2778" s="109">
        <f t="shared" si="314"/>
        <v>0</v>
      </c>
      <c r="AJ2778" s="109">
        <f t="shared" si="313"/>
        <v>0</v>
      </c>
      <c r="AK2778" s="109">
        <f t="shared" si="313"/>
        <v>0</v>
      </c>
      <c r="AL2778" s="109">
        <f t="shared" si="313"/>
        <v>0</v>
      </c>
    </row>
    <row r="2779" spans="1:38" x14ac:dyDescent="0.3">
      <c r="A2779" s="421"/>
      <c r="B2779" s="421"/>
      <c r="C2779" s="422"/>
      <c r="D2779" s="423"/>
      <c r="E2779" s="421"/>
      <c r="F2779" s="421"/>
      <c r="G2779" s="421"/>
      <c r="H2779" s="421"/>
      <c r="I2779" s="421"/>
      <c r="J2779" s="421"/>
      <c r="K2779" s="421"/>
      <c r="L2779" s="421"/>
      <c r="M2779" s="423"/>
      <c r="N2779" s="340">
        <f>IF(C2779&gt;A_Stammdaten!$B$12,0,SUM(E2779,F2779,H2779,J2779:K2779)-SUM(G2779,I2779,L2779:M2779))</f>
        <v>0</v>
      </c>
      <c r="O2779" s="421"/>
      <c r="P2779" s="421"/>
      <c r="Q2779" s="421"/>
      <c r="R2779" s="421"/>
      <c r="S2779" s="108">
        <f t="shared" si="318"/>
        <v>0</v>
      </c>
      <c r="T2779" s="341">
        <f>IF(ISBLANK($B2779),0,VLOOKUP($B2779,Listen!$A$2:$C$45,2,FALSE))</f>
        <v>0</v>
      </c>
      <c r="U2779" s="341">
        <f>IF(ISBLANK($B2779),0,VLOOKUP($B2779,Listen!$A$2:$C$45,3,FALSE))</f>
        <v>0</v>
      </c>
      <c r="V2779" s="342">
        <f t="shared" si="316"/>
        <v>0</v>
      </c>
      <c r="W2779" s="342">
        <f t="shared" si="320"/>
        <v>0</v>
      </c>
      <c r="X2779" s="342">
        <f t="shared" si="320"/>
        <v>0</v>
      </c>
      <c r="Y2779" s="342">
        <f t="shared" si="320"/>
        <v>0</v>
      </c>
      <c r="Z2779" s="342">
        <f t="shared" si="320"/>
        <v>0</v>
      </c>
      <c r="AA2779" s="342">
        <f t="shared" si="320"/>
        <v>0</v>
      </c>
      <c r="AB2779" s="342">
        <f t="shared" si="320"/>
        <v>0</v>
      </c>
      <c r="AC2779" s="109">
        <f t="shared" si="319"/>
        <v>0</v>
      </c>
      <c r="AD2779" s="109">
        <f>IF(C2779=A_Stammdaten!$B$12,E_SAV!$S2779-E_SAV!$AE2779,HLOOKUP(A_Stammdaten!$B$12-1,$AF$4:$AL$4004,ROW(C2779)-3,FALSE)-$AE2779)</f>
        <v>0</v>
      </c>
      <c r="AE2779" s="109">
        <f>HLOOKUP(A_Stammdaten!$B$12,$AF$4:$AL$4004,ROW(C2779)-3,FALSE)</f>
        <v>0</v>
      </c>
      <c r="AF2779" s="109">
        <f t="shared" si="317"/>
        <v>0</v>
      </c>
      <c r="AG2779" s="109">
        <f t="shared" si="314"/>
        <v>0</v>
      </c>
      <c r="AH2779" s="109">
        <f t="shared" si="314"/>
        <v>0</v>
      </c>
      <c r="AI2779" s="109">
        <f t="shared" si="314"/>
        <v>0</v>
      </c>
      <c r="AJ2779" s="109">
        <f t="shared" si="313"/>
        <v>0</v>
      </c>
      <c r="AK2779" s="109">
        <f t="shared" si="313"/>
        <v>0</v>
      </c>
      <c r="AL2779" s="109">
        <f t="shared" si="313"/>
        <v>0</v>
      </c>
    </row>
    <row r="2780" spans="1:38" x14ac:dyDescent="0.3">
      <c r="A2780" s="421"/>
      <c r="B2780" s="421"/>
      <c r="C2780" s="422"/>
      <c r="D2780" s="423"/>
      <c r="E2780" s="421"/>
      <c r="F2780" s="421"/>
      <c r="G2780" s="421"/>
      <c r="H2780" s="421"/>
      <c r="I2780" s="421"/>
      <c r="J2780" s="421"/>
      <c r="K2780" s="421"/>
      <c r="L2780" s="421"/>
      <c r="M2780" s="423"/>
      <c r="N2780" s="340">
        <f>IF(C2780&gt;A_Stammdaten!$B$12,0,SUM(E2780,F2780,H2780,J2780:K2780)-SUM(G2780,I2780,L2780:M2780))</f>
        <v>0</v>
      </c>
      <c r="O2780" s="421"/>
      <c r="P2780" s="421"/>
      <c r="Q2780" s="421"/>
      <c r="R2780" s="421"/>
      <c r="S2780" s="108">
        <f t="shared" si="318"/>
        <v>0</v>
      </c>
      <c r="T2780" s="341">
        <f>IF(ISBLANK($B2780),0,VLOOKUP($B2780,Listen!$A$2:$C$45,2,FALSE))</f>
        <v>0</v>
      </c>
      <c r="U2780" s="341">
        <f>IF(ISBLANK($B2780),0,VLOOKUP($B2780,Listen!$A$2:$C$45,3,FALSE))</f>
        <v>0</v>
      </c>
      <c r="V2780" s="342">
        <f t="shared" si="316"/>
        <v>0</v>
      </c>
      <c r="W2780" s="342">
        <f t="shared" si="320"/>
        <v>0</v>
      </c>
      <c r="X2780" s="342">
        <f t="shared" si="320"/>
        <v>0</v>
      </c>
      <c r="Y2780" s="342">
        <f t="shared" si="320"/>
        <v>0</v>
      </c>
      <c r="Z2780" s="342">
        <f t="shared" si="320"/>
        <v>0</v>
      </c>
      <c r="AA2780" s="342">
        <f t="shared" si="320"/>
        <v>0</v>
      </c>
      <c r="AB2780" s="342">
        <f t="shared" si="320"/>
        <v>0</v>
      </c>
      <c r="AC2780" s="109">
        <f t="shared" si="319"/>
        <v>0</v>
      </c>
      <c r="AD2780" s="109">
        <f>IF(C2780=A_Stammdaten!$B$12,E_SAV!$S2780-E_SAV!$AE2780,HLOOKUP(A_Stammdaten!$B$12-1,$AF$4:$AL$4004,ROW(C2780)-3,FALSE)-$AE2780)</f>
        <v>0</v>
      </c>
      <c r="AE2780" s="109">
        <f>HLOOKUP(A_Stammdaten!$B$12,$AF$4:$AL$4004,ROW(C2780)-3,FALSE)</f>
        <v>0</v>
      </c>
      <c r="AF2780" s="109">
        <f t="shared" si="317"/>
        <v>0</v>
      </c>
      <c r="AG2780" s="109">
        <f t="shared" si="314"/>
        <v>0</v>
      </c>
      <c r="AH2780" s="109">
        <f t="shared" si="314"/>
        <v>0</v>
      </c>
      <c r="AI2780" s="109">
        <f t="shared" si="314"/>
        <v>0</v>
      </c>
      <c r="AJ2780" s="109">
        <f t="shared" si="313"/>
        <v>0</v>
      </c>
      <c r="AK2780" s="109">
        <f t="shared" si="313"/>
        <v>0</v>
      </c>
      <c r="AL2780" s="109">
        <f t="shared" si="313"/>
        <v>0</v>
      </c>
    </row>
    <row r="2781" spans="1:38" x14ac:dyDescent="0.3">
      <c r="A2781" s="421"/>
      <c r="B2781" s="421"/>
      <c r="C2781" s="422"/>
      <c r="D2781" s="423"/>
      <c r="E2781" s="421"/>
      <c r="F2781" s="421"/>
      <c r="G2781" s="421"/>
      <c r="H2781" s="421"/>
      <c r="I2781" s="421"/>
      <c r="J2781" s="421"/>
      <c r="K2781" s="421"/>
      <c r="L2781" s="421"/>
      <c r="M2781" s="423"/>
      <c r="N2781" s="340">
        <f>IF(C2781&gt;A_Stammdaten!$B$12,0,SUM(E2781,F2781,H2781,J2781:K2781)-SUM(G2781,I2781,L2781:M2781))</f>
        <v>0</v>
      </c>
      <c r="O2781" s="421"/>
      <c r="P2781" s="421"/>
      <c r="Q2781" s="421"/>
      <c r="R2781" s="421"/>
      <c r="S2781" s="108">
        <f t="shared" si="318"/>
        <v>0</v>
      </c>
      <c r="T2781" s="341">
        <f>IF(ISBLANK($B2781),0,VLOOKUP($B2781,Listen!$A$2:$C$45,2,FALSE))</f>
        <v>0</v>
      </c>
      <c r="U2781" s="341">
        <f>IF(ISBLANK($B2781),0,VLOOKUP($B2781,Listen!$A$2:$C$45,3,FALSE))</f>
        <v>0</v>
      </c>
      <c r="V2781" s="342">
        <f t="shared" si="316"/>
        <v>0</v>
      </c>
      <c r="W2781" s="342">
        <f t="shared" si="320"/>
        <v>0</v>
      </c>
      <c r="X2781" s="342">
        <f t="shared" si="320"/>
        <v>0</v>
      </c>
      <c r="Y2781" s="342">
        <f t="shared" si="320"/>
        <v>0</v>
      </c>
      <c r="Z2781" s="342">
        <f t="shared" si="320"/>
        <v>0</v>
      </c>
      <c r="AA2781" s="342">
        <f t="shared" si="320"/>
        <v>0</v>
      </c>
      <c r="AB2781" s="342">
        <f t="shared" si="320"/>
        <v>0</v>
      </c>
      <c r="AC2781" s="109">
        <f t="shared" si="319"/>
        <v>0</v>
      </c>
      <c r="AD2781" s="109">
        <f>IF(C2781=A_Stammdaten!$B$12,E_SAV!$S2781-E_SAV!$AE2781,HLOOKUP(A_Stammdaten!$B$12-1,$AF$4:$AL$4004,ROW(C2781)-3,FALSE)-$AE2781)</f>
        <v>0</v>
      </c>
      <c r="AE2781" s="109">
        <f>HLOOKUP(A_Stammdaten!$B$12,$AF$4:$AL$4004,ROW(C2781)-3,FALSE)</f>
        <v>0</v>
      </c>
      <c r="AF2781" s="109">
        <f t="shared" si="317"/>
        <v>0</v>
      </c>
      <c r="AG2781" s="109">
        <f t="shared" si="314"/>
        <v>0</v>
      </c>
      <c r="AH2781" s="109">
        <f t="shared" si="314"/>
        <v>0</v>
      </c>
      <c r="AI2781" s="109">
        <f t="shared" si="314"/>
        <v>0</v>
      </c>
      <c r="AJ2781" s="109">
        <f t="shared" si="313"/>
        <v>0</v>
      </c>
      <c r="AK2781" s="109">
        <f t="shared" si="313"/>
        <v>0</v>
      </c>
      <c r="AL2781" s="109">
        <f t="shared" si="313"/>
        <v>0</v>
      </c>
    </row>
    <row r="2782" spans="1:38" x14ac:dyDescent="0.3">
      <c r="A2782" s="421"/>
      <c r="B2782" s="421"/>
      <c r="C2782" s="422"/>
      <c r="D2782" s="423"/>
      <c r="E2782" s="421"/>
      <c r="F2782" s="421"/>
      <c r="G2782" s="421"/>
      <c r="H2782" s="421"/>
      <c r="I2782" s="421"/>
      <c r="J2782" s="421"/>
      <c r="K2782" s="421"/>
      <c r="L2782" s="421"/>
      <c r="M2782" s="423"/>
      <c r="N2782" s="340">
        <f>IF(C2782&gt;A_Stammdaten!$B$12,0,SUM(E2782,F2782,H2782,J2782:K2782)-SUM(G2782,I2782,L2782:M2782))</f>
        <v>0</v>
      </c>
      <c r="O2782" s="421"/>
      <c r="P2782" s="421"/>
      <c r="Q2782" s="421"/>
      <c r="R2782" s="421"/>
      <c r="S2782" s="108">
        <f t="shared" si="318"/>
        <v>0</v>
      </c>
      <c r="T2782" s="341">
        <f>IF(ISBLANK($B2782),0,VLOOKUP($B2782,Listen!$A$2:$C$45,2,FALSE))</f>
        <v>0</v>
      </c>
      <c r="U2782" s="341">
        <f>IF(ISBLANK($B2782),0,VLOOKUP($B2782,Listen!$A$2:$C$45,3,FALSE))</f>
        <v>0</v>
      </c>
      <c r="V2782" s="342">
        <f t="shared" si="316"/>
        <v>0</v>
      </c>
      <c r="W2782" s="342">
        <f t="shared" si="320"/>
        <v>0</v>
      </c>
      <c r="X2782" s="342">
        <f t="shared" si="320"/>
        <v>0</v>
      </c>
      <c r="Y2782" s="342">
        <f t="shared" si="320"/>
        <v>0</v>
      </c>
      <c r="Z2782" s="342">
        <f t="shared" si="320"/>
        <v>0</v>
      </c>
      <c r="AA2782" s="342">
        <f t="shared" si="320"/>
        <v>0</v>
      </c>
      <c r="AB2782" s="342">
        <f t="shared" si="320"/>
        <v>0</v>
      </c>
      <c r="AC2782" s="109">
        <f t="shared" si="319"/>
        <v>0</v>
      </c>
      <c r="AD2782" s="109">
        <f>IF(C2782=A_Stammdaten!$B$12,E_SAV!$S2782-E_SAV!$AE2782,HLOOKUP(A_Stammdaten!$B$12-1,$AF$4:$AL$4004,ROW(C2782)-3,FALSE)-$AE2782)</f>
        <v>0</v>
      </c>
      <c r="AE2782" s="109">
        <f>HLOOKUP(A_Stammdaten!$B$12,$AF$4:$AL$4004,ROW(C2782)-3,FALSE)</f>
        <v>0</v>
      </c>
      <c r="AF2782" s="109">
        <f t="shared" si="317"/>
        <v>0</v>
      </c>
      <c r="AG2782" s="109">
        <f t="shared" si="314"/>
        <v>0</v>
      </c>
      <c r="AH2782" s="109">
        <f t="shared" si="314"/>
        <v>0</v>
      </c>
      <c r="AI2782" s="109">
        <f t="shared" si="314"/>
        <v>0</v>
      </c>
      <c r="AJ2782" s="109">
        <f t="shared" si="313"/>
        <v>0</v>
      </c>
      <c r="AK2782" s="109">
        <f t="shared" si="313"/>
        <v>0</v>
      </c>
      <c r="AL2782" s="109">
        <f t="shared" si="313"/>
        <v>0</v>
      </c>
    </row>
    <row r="2783" spans="1:38" x14ac:dyDescent="0.3">
      <c r="A2783" s="421"/>
      <c r="B2783" s="421"/>
      <c r="C2783" s="422"/>
      <c r="D2783" s="423"/>
      <c r="E2783" s="421"/>
      <c r="F2783" s="421"/>
      <c r="G2783" s="421"/>
      <c r="H2783" s="421"/>
      <c r="I2783" s="421"/>
      <c r="J2783" s="421"/>
      <c r="K2783" s="421"/>
      <c r="L2783" s="421"/>
      <c r="M2783" s="423"/>
      <c r="N2783" s="340">
        <f>IF(C2783&gt;A_Stammdaten!$B$12,0,SUM(E2783,F2783,H2783,J2783:K2783)-SUM(G2783,I2783,L2783:M2783))</f>
        <v>0</v>
      </c>
      <c r="O2783" s="421"/>
      <c r="P2783" s="421"/>
      <c r="Q2783" s="421"/>
      <c r="R2783" s="421"/>
      <c r="S2783" s="108">
        <f t="shared" si="318"/>
        <v>0</v>
      </c>
      <c r="T2783" s="341">
        <f>IF(ISBLANK($B2783),0,VLOOKUP($B2783,Listen!$A$2:$C$45,2,FALSE))</f>
        <v>0</v>
      </c>
      <c r="U2783" s="341">
        <f>IF(ISBLANK($B2783),0,VLOOKUP($B2783,Listen!$A$2:$C$45,3,FALSE))</f>
        <v>0</v>
      </c>
      <c r="V2783" s="342">
        <f t="shared" si="316"/>
        <v>0</v>
      </c>
      <c r="W2783" s="342">
        <f t="shared" si="320"/>
        <v>0</v>
      </c>
      <c r="X2783" s="342">
        <f t="shared" si="320"/>
        <v>0</v>
      </c>
      <c r="Y2783" s="342">
        <f t="shared" si="320"/>
        <v>0</v>
      </c>
      <c r="Z2783" s="342">
        <f t="shared" si="320"/>
        <v>0</v>
      </c>
      <c r="AA2783" s="342">
        <f t="shared" si="320"/>
        <v>0</v>
      </c>
      <c r="AB2783" s="342">
        <f t="shared" si="320"/>
        <v>0</v>
      </c>
      <c r="AC2783" s="109">
        <f t="shared" si="319"/>
        <v>0</v>
      </c>
      <c r="AD2783" s="109">
        <f>IF(C2783=A_Stammdaten!$B$12,E_SAV!$S2783-E_SAV!$AE2783,HLOOKUP(A_Stammdaten!$B$12-1,$AF$4:$AL$4004,ROW(C2783)-3,FALSE)-$AE2783)</f>
        <v>0</v>
      </c>
      <c r="AE2783" s="109">
        <f>HLOOKUP(A_Stammdaten!$B$12,$AF$4:$AL$4004,ROW(C2783)-3,FALSE)</f>
        <v>0</v>
      </c>
      <c r="AF2783" s="109">
        <f t="shared" si="317"/>
        <v>0</v>
      </c>
      <c r="AG2783" s="109">
        <f t="shared" si="314"/>
        <v>0</v>
      </c>
      <c r="AH2783" s="109">
        <f t="shared" si="314"/>
        <v>0</v>
      </c>
      <c r="AI2783" s="109">
        <f t="shared" si="314"/>
        <v>0</v>
      </c>
      <c r="AJ2783" s="109">
        <f t="shared" si="313"/>
        <v>0</v>
      </c>
      <c r="AK2783" s="109">
        <f t="shared" si="313"/>
        <v>0</v>
      </c>
      <c r="AL2783" s="109">
        <f t="shared" si="313"/>
        <v>0</v>
      </c>
    </row>
    <row r="2784" spans="1:38" x14ac:dyDescent="0.3">
      <c r="A2784" s="421"/>
      <c r="B2784" s="421"/>
      <c r="C2784" s="422"/>
      <c r="D2784" s="423"/>
      <c r="E2784" s="421"/>
      <c r="F2784" s="421"/>
      <c r="G2784" s="421"/>
      <c r="H2784" s="421"/>
      <c r="I2784" s="421"/>
      <c r="J2784" s="421"/>
      <c r="K2784" s="421"/>
      <c r="L2784" s="421"/>
      <c r="M2784" s="423"/>
      <c r="N2784" s="340">
        <f>IF(C2784&gt;A_Stammdaten!$B$12,0,SUM(E2784,F2784,H2784,J2784:K2784)-SUM(G2784,I2784,L2784:M2784))</f>
        <v>0</v>
      </c>
      <c r="O2784" s="421"/>
      <c r="P2784" s="421"/>
      <c r="Q2784" s="421"/>
      <c r="R2784" s="421"/>
      <c r="S2784" s="108">
        <f t="shared" si="318"/>
        <v>0</v>
      </c>
      <c r="T2784" s="341">
        <f>IF(ISBLANK($B2784),0,VLOOKUP($B2784,Listen!$A$2:$C$45,2,FALSE))</f>
        <v>0</v>
      </c>
      <c r="U2784" s="341">
        <f>IF(ISBLANK($B2784),0,VLOOKUP($B2784,Listen!$A$2:$C$45,3,FALSE))</f>
        <v>0</v>
      </c>
      <c r="V2784" s="342">
        <f t="shared" si="316"/>
        <v>0</v>
      </c>
      <c r="W2784" s="342">
        <f t="shared" si="320"/>
        <v>0</v>
      </c>
      <c r="X2784" s="342">
        <f t="shared" si="320"/>
        <v>0</v>
      </c>
      <c r="Y2784" s="342">
        <f t="shared" si="320"/>
        <v>0</v>
      </c>
      <c r="Z2784" s="342">
        <f t="shared" si="320"/>
        <v>0</v>
      </c>
      <c r="AA2784" s="342">
        <f t="shared" si="320"/>
        <v>0</v>
      </c>
      <c r="AB2784" s="342">
        <f t="shared" si="320"/>
        <v>0</v>
      </c>
      <c r="AC2784" s="109">
        <f t="shared" si="319"/>
        <v>0</v>
      </c>
      <c r="AD2784" s="109">
        <f>IF(C2784=A_Stammdaten!$B$12,E_SAV!$S2784-E_SAV!$AE2784,HLOOKUP(A_Stammdaten!$B$12-1,$AF$4:$AL$4004,ROW(C2784)-3,FALSE)-$AE2784)</f>
        <v>0</v>
      </c>
      <c r="AE2784" s="109">
        <f>HLOOKUP(A_Stammdaten!$B$12,$AF$4:$AL$4004,ROW(C2784)-3,FALSE)</f>
        <v>0</v>
      </c>
      <c r="AF2784" s="109">
        <f t="shared" si="317"/>
        <v>0</v>
      </c>
      <c r="AG2784" s="109">
        <f t="shared" si="314"/>
        <v>0</v>
      </c>
      <c r="AH2784" s="109">
        <f t="shared" si="314"/>
        <v>0</v>
      </c>
      <c r="AI2784" s="109">
        <f t="shared" si="314"/>
        <v>0</v>
      </c>
      <c r="AJ2784" s="109">
        <f t="shared" si="313"/>
        <v>0</v>
      </c>
      <c r="AK2784" s="109">
        <f t="shared" si="313"/>
        <v>0</v>
      </c>
      <c r="AL2784" s="109">
        <f t="shared" si="313"/>
        <v>0</v>
      </c>
    </row>
    <row r="2785" spans="1:38" x14ac:dyDescent="0.3">
      <c r="A2785" s="421"/>
      <c r="B2785" s="421"/>
      <c r="C2785" s="422"/>
      <c r="D2785" s="423"/>
      <c r="E2785" s="421"/>
      <c r="F2785" s="421"/>
      <c r="G2785" s="421"/>
      <c r="H2785" s="421"/>
      <c r="I2785" s="421"/>
      <c r="J2785" s="421"/>
      <c r="K2785" s="421"/>
      <c r="L2785" s="421"/>
      <c r="M2785" s="423"/>
      <c r="N2785" s="340">
        <f>IF(C2785&gt;A_Stammdaten!$B$12,0,SUM(E2785,F2785,H2785,J2785:K2785)-SUM(G2785,I2785,L2785:M2785))</f>
        <v>0</v>
      </c>
      <c r="O2785" s="421"/>
      <c r="P2785" s="421"/>
      <c r="Q2785" s="421"/>
      <c r="R2785" s="421"/>
      <c r="S2785" s="108">
        <f t="shared" si="318"/>
        <v>0</v>
      </c>
      <c r="T2785" s="341">
        <f>IF(ISBLANK($B2785),0,VLOOKUP($B2785,Listen!$A$2:$C$45,2,FALSE))</f>
        <v>0</v>
      </c>
      <c r="U2785" s="341">
        <f>IF(ISBLANK($B2785),0,VLOOKUP($B2785,Listen!$A$2:$C$45,3,FALSE))</f>
        <v>0</v>
      </c>
      <c r="V2785" s="342">
        <f t="shared" si="316"/>
        <v>0</v>
      </c>
      <c r="W2785" s="342">
        <f t="shared" si="320"/>
        <v>0</v>
      </c>
      <c r="X2785" s="342">
        <f t="shared" si="320"/>
        <v>0</v>
      </c>
      <c r="Y2785" s="342">
        <f t="shared" si="320"/>
        <v>0</v>
      </c>
      <c r="Z2785" s="342">
        <f t="shared" si="320"/>
        <v>0</v>
      </c>
      <c r="AA2785" s="342">
        <f t="shared" si="320"/>
        <v>0</v>
      </c>
      <c r="AB2785" s="342">
        <f t="shared" si="320"/>
        <v>0</v>
      </c>
      <c r="AC2785" s="109">
        <f t="shared" si="319"/>
        <v>0</v>
      </c>
      <c r="AD2785" s="109">
        <f>IF(C2785=A_Stammdaten!$B$12,E_SAV!$S2785-E_SAV!$AE2785,HLOOKUP(A_Stammdaten!$B$12-1,$AF$4:$AL$4004,ROW(C2785)-3,FALSE)-$AE2785)</f>
        <v>0</v>
      </c>
      <c r="AE2785" s="109">
        <f>HLOOKUP(A_Stammdaten!$B$12,$AF$4:$AL$4004,ROW(C2785)-3,FALSE)</f>
        <v>0</v>
      </c>
      <c r="AF2785" s="109">
        <f t="shared" si="317"/>
        <v>0</v>
      </c>
      <c r="AG2785" s="109">
        <f t="shared" si="314"/>
        <v>0</v>
      </c>
      <c r="AH2785" s="109">
        <f t="shared" si="314"/>
        <v>0</v>
      </c>
      <c r="AI2785" s="109">
        <f t="shared" si="314"/>
        <v>0</v>
      </c>
      <c r="AJ2785" s="109">
        <f t="shared" si="313"/>
        <v>0</v>
      </c>
      <c r="AK2785" s="109">
        <f t="shared" si="313"/>
        <v>0</v>
      </c>
      <c r="AL2785" s="109">
        <f t="shared" si="313"/>
        <v>0</v>
      </c>
    </row>
    <row r="2786" spans="1:38" x14ac:dyDescent="0.3">
      <c r="A2786" s="421"/>
      <c r="B2786" s="421"/>
      <c r="C2786" s="422"/>
      <c r="D2786" s="423"/>
      <c r="E2786" s="421"/>
      <c r="F2786" s="421"/>
      <c r="G2786" s="421"/>
      <c r="H2786" s="421"/>
      <c r="I2786" s="421"/>
      <c r="J2786" s="421"/>
      <c r="K2786" s="421"/>
      <c r="L2786" s="421"/>
      <c r="M2786" s="423"/>
      <c r="N2786" s="340">
        <f>IF(C2786&gt;A_Stammdaten!$B$12,0,SUM(E2786,F2786,H2786,J2786:K2786)-SUM(G2786,I2786,L2786:M2786))</f>
        <v>0</v>
      </c>
      <c r="O2786" s="421"/>
      <c r="P2786" s="421"/>
      <c r="Q2786" s="421"/>
      <c r="R2786" s="421"/>
      <c r="S2786" s="108">
        <f t="shared" si="318"/>
        <v>0</v>
      </c>
      <c r="T2786" s="341">
        <f>IF(ISBLANK($B2786),0,VLOOKUP($B2786,Listen!$A$2:$C$45,2,FALSE))</f>
        <v>0</v>
      </c>
      <c r="U2786" s="341">
        <f>IF(ISBLANK($B2786),0,VLOOKUP($B2786,Listen!$A$2:$C$45,3,FALSE))</f>
        <v>0</v>
      </c>
      <c r="V2786" s="342">
        <f t="shared" si="316"/>
        <v>0</v>
      </c>
      <c r="W2786" s="342">
        <f t="shared" si="320"/>
        <v>0</v>
      </c>
      <c r="X2786" s="342">
        <f t="shared" si="320"/>
        <v>0</v>
      </c>
      <c r="Y2786" s="342">
        <f t="shared" si="320"/>
        <v>0</v>
      </c>
      <c r="Z2786" s="342">
        <f t="shared" si="320"/>
        <v>0</v>
      </c>
      <c r="AA2786" s="342">
        <f t="shared" si="320"/>
        <v>0</v>
      </c>
      <c r="AB2786" s="342">
        <f t="shared" si="320"/>
        <v>0</v>
      </c>
      <c r="AC2786" s="109">
        <f t="shared" si="319"/>
        <v>0</v>
      </c>
      <c r="AD2786" s="109">
        <f>IF(C2786=A_Stammdaten!$B$12,E_SAV!$S2786-E_SAV!$AE2786,HLOOKUP(A_Stammdaten!$B$12-1,$AF$4:$AL$4004,ROW(C2786)-3,FALSE)-$AE2786)</f>
        <v>0</v>
      </c>
      <c r="AE2786" s="109">
        <f>HLOOKUP(A_Stammdaten!$B$12,$AF$4:$AL$4004,ROW(C2786)-3,FALSE)</f>
        <v>0</v>
      </c>
      <c r="AF2786" s="109">
        <f t="shared" si="317"/>
        <v>0</v>
      </c>
      <c r="AG2786" s="109">
        <f t="shared" si="314"/>
        <v>0</v>
      </c>
      <c r="AH2786" s="109">
        <f t="shared" si="314"/>
        <v>0</v>
      </c>
      <c r="AI2786" s="109">
        <f t="shared" si="314"/>
        <v>0</v>
      </c>
      <c r="AJ2786" s="109">
        <f t="shared" si="314"/>
        <v>0</v>
      </c>
      <c r="AK2786" s="109">
        <f t="shared" si="314"/>
        <v>0</v>
      </c>
      <c r="AL2786" s="109">
        <f t="shared" si="314"/>
        <v>0</v>
      </c>
    </row>
    <row r="2787" spans="1:38" x14ac:dyDescent="0.3">
      <c r="A2787" s="421"/>
      <c r="B2787" s="421"/>
      <c r="C2787" s="422"/>
      <c r="D2787" s="423"/>
      <c r="E2787" s="421"/>
      <c r="F2787" s="421"/>
      <c r="G2787" s="421"/>
      <c r="H2787" s="421"/>
      <c r="I2787" s="421"/>
      <c r="J2787" s="421"/>
      <c r="K2787" s="421"/>
      <c r="L2787" s="421"/>
      <c r="M2787" s="423"/>
      <c r="N2787" s="340">
        <f>IF(C2787&gt;A_Stammdaten!$B$12,0,SUM(E2787,F2787,H2787,J2787:K2787)-SUM(G2787,I2787,L2787:M2787))</f>
        <v>0</v>
      </c>
      <c r="O2787" s="421"/>
      <c r="P2787" s="421"/>
      <c r="Q2787" s="421"/>
      <c r="R2787" s="421"/>
      <c r="S2787" s="108">
        <f t="shared" si="318"/>
        <v>0</v>
      </c>
      <c r="T2787" s="341">
        <f>IF(ISBLANK($B2787),0,VLOOKUP($B2787,Listen!$A$2:$C$45,2,FALSE))</f>
        <v>0</v>
      </c>
      <c r="U2787" s="341">
        <f>IF(ISBLANK($B2787),0,VLOOKUP($B2787,Listen!$A$2:$C$45,3,FALSE))</f>
        <v>0</v>
      </c>
      <c r="V2787" s="342">
        <f t="shared" si="316"/>
        <v>0</v>
      </c>
      <c r="W2787" s="342">
        <f t="shared" si="320"/>
        <v>0</v>
      </c>
      <c r="X2787" s="342">
        <f t="shared" si="320"/>
        <v>0</v>
      </c>
      <c r="Y2787" s="342">
        <f t="shared" si="320"/>
        <v>0</v>
      </c>
      <c r="Z2787" s="342">
        <f t="shared" si="320"/>
        <v>0</v>
      </c>
      <c r="AA2787" s="342">
        <f t="shared" si="320"/>
        <v>0</v>
      </c>
      <c r="AB2787" s="342">
        <f t="shared" si="320"/>
        <v>0</v>
      </c>
      <c r="AC2787" s="109">
        <f t="shared" si="319"/>
        <v>0</v>
      </c>
      <c r="AD2787" s="109">
        <f>IF(C2787=A_Stammdaten!$B$12,E_SAV!$S2787-E_SAV!$AE2787,HLOOKUP(A_Stammdaten!$B$12-1,$AF$4:$AL$4004,ROW(C2787)-3,FALSE)-$AE2787)</f>
        <v>0</v>
      </c>
      <c r="AE2787" s="109">
        <f>HLOOKUP(A_Stammdaten!$B$12,$AF$4:$AL$4004,ROW(C2787)-3,FALSE)</f>
        <v>0</v>
      </c>
      <c r="AF2787" s="109">
        <f t="shared" si="317"/>
        <v>0</v>
      </c>
      <c r="AG2787" s="109">
        <f t="shared" ref="AG2787:AL2829" si="321">IF(OR($C2787=0,$S2787=0,W2787-(AG$4-$C2787)=0),0,IF($C2787&lt;AG$4,AF2787-AF2787/(W2787-(AG$4-$C2787)),IF($C2787=AG$4,$S2787-$S2787/W2787,0)))</f>
        <v>0</v>
      </c>
      <c r="AH2787" s="109">
        <f t="shared" si="321"/>
        <v>0</v>
      </c>
      <c r="AI2787" s="109">
        <f t="shared" si="321"/>
        <v>0</v>
      </c>
      <c r="AJ2787" s="109">
        <f t="shared" si="321"/>
        <v>0</v>
      </c>
      <c r="AK2787" s="109">
        <f t="shared" si="321"/>
        <v>0</v>
      </c>
      <c r="AL2787" s="109">
        <f t="shared" si="321"/>
        <v>0</v>
      </c>
    </row>
    <row r="2788" spans="1:38" x14ac:dyDescent="0.3">
      <c r="A2788" s="421"/>
      <c r="B2788" s="421"/>
      <c r="C2788" s="422"/>
      <c r="D2788" s="423"/>
      <c r="E2788" s="421"/>
      <c r="F2788" s="421"/>
      <c r="G2788" s="421"/>
      <c r="H2788" s="421"/>
      <c r="I2788" s="421"/>
      <c r="J2788" s="421"/>
      <c r="K2788" s="421"/>
      <c r="L2788" s="421"/>
      <c r="M2788" s="423"/>
      <c r="N2788" s="340">
        <f>IF(C2788&gt;A_Stammdaten!$B$12,0,SUM(E2788,F2788,H2788,J2788:K2788)-SUM(G2788,I2788,L2788:M2788))</f>
        <v>0</v>
      </c>
      <c r="O2788" s="421"/>
      <c r="P2788" s="421"/>
      <c r="Q2788" s="421"/>
      <c r="R2788" s="421"/>
      <c r="S2788" s="108">
        <f t="shared" si="318"/>
        <v>0</v>
      </c>
      <c r="T2788" s="341">
        <f>IF(ISBLANK($B2788),0,VLOOKUP($B2788,Listen!$A$2:$C$45,2,FALSE))</f>
        <v>0</v>
      </c>
      <c r="U2788" s="341">
        <f>IF(ISBLANK($B2788),0,VLOOKUP($B2788,Listen!$A$2:$C$45,3,FALSE))</f>
        <v>0</v>
      </c>
      <c r="V2788" s="342">
        <f t="shared" si="316"/>
        <v>0</v>
      </c>
      <c r="W2788" s="342">
        <f t="shared" si="320"/>
        <v>0</v>
      </c>
      <c r="X2788" s="342">
        <f t="shared" si="320"/>
        <v>0</v>
      </c>
      <c r="Y2788" s="342">
        <f t="shared" si="320"/>
        <v>0</v>
      </c>
      <c r="Z2788" s="342">
        <f t="shared" si="320"/>
        <v>0</v>
      </c>
      <c r="AA2788" s="342">
        <f t="shared" si="320"/>
        <v>0</v>
      </c>
      <c r="AB2788" s="342">
        <f t="shared" si="320"/>
        <v>0</v>
      </c>
      <c r="AC2788" s="109">
        <f t="shared" si="319"/>
        <v>0</v>
      </c>
      <c r="AD2788" s="109">
        <f>IF(C2788=A_Stammdaten!$B$12,E_SAV!$S2788-E_SAV!$AE2788,HLOOKUP(A_Stammdaten!$B$12-1,$AF$4:$AL$4004,ROW(C2788)-3,FALSE)-$AE2788)</f>
        <v>0</v>
      </c>
      <c r="AE2788" s="109">
        <f>HLOOKUP(A_Stammdaten!$B$12,$AF$4:$AL$4004,ROW(C2788)-3,FALSE)</f>
        <v>0</v>
      </c>
      <c r="AF2788" s="109">
        <f t="shared" si="317"/>
        <v>0</v>
      </c>
      <c r="AG2788" s="109">
        <f t="shared" si="321"/>
        <v>0</v>
      </c>
      <c r="AH2788" s="109">
        <f t="shared" si="321"/>
        <v>0</v>
      </c>
      <c r="AI2788" s="109">
        <f t="shared" si="321"/>
        <v>0</v>
      </c>
      <c r="AJ2788" s="109">
        <f t="shared" si="321"/>
        <v>0</v>
      </c>
      <c r="AK2788" s="109">
        <f t="shared" si="321"/>
        <v>0</v>
      </c>
      <c r="AL2788" s="109">
        <f t="shared" si="321"/>
        <v>0</v>
      </c>
    </row>
    <row r="2789" spans="1:38" x14ac:dyDescent="0.3">
      <c r="A2789" s="421"/>
      <c r="B2789" s="421"/>
      <c r="C2789" s="422"/>
      <c r="D2789" s="423"/>
      <c r="E2789" s="421"/>
      <c r="F2789" s="421"/>
      <c r="G2789" s="421"/>
      <c r="H2789" s="421"/>
      <c r="I2789" s="421"/>
      <c r="J2789" s="421"/>
      <c r="K2789" s="421"/>
      <c r="L2789" s="421"/>
      <c r="M2789" s="423"/>
      <c r="N2789" s="340">
        <f>IF(C2789&gt;A_Stammdaten!$B$12,0,SUM(E2789,F2789,H2789,J2789:K2789)-SUM(G2789,I2789,L2789:M2789))</f>
        <v>0</v>
      </c>
      <c r="O2789" s="421"/>
      <c r="P2789" s="421"/>
      <c r="Q2789" s="421"/>
      <c r="R2789" s="421"/>
      <c r="S2789" s="108">
        <f t="shared" si="318"/>
        <v>0</v>
      </c>
      <c r="T2789" s="341">
        <f>IF(ISBLANK($B2789),0,VLOOKUP($B2789,Listen!$A$2:$C$45,2,FALSE))</f>
        <v>0</v>
      </c>
      <c r="U2789" s="341">
        <f>IF(ISBLANK($B2789),0,VLOOKUP($B2789,Listen!$A$2:$C$45,3,FALSE))</f>
        <v>0</v>
      </c>
      <c r="V2789" s="342">
        <f t="shared" si="316"/>
        <v>0</v>
      </c>
      <c r="W2789" s="342">
        <f t="shared" si="320"/>
        <v>0</v>
      </c>
      <c r="X2789" s="342">
        <f t="shared" si="320"/>
        <v>0</v>
      </c>
      <c r="Y2789" s="342">
        <f t="shared" si="320"/>
        <v>0</v>
      </c>
      <c r="Z2789" s="342">
        <f t="shared" si="320"/>
        <v>0</v>
      </c>
      <c r="AA2789" s="342">
        <f t="shared" si="320"/>
        <v>0</v>
      </c>
      <c r="AB2789" s="342">
        <f t="shared" si="320"/>
        <v>0</v>
      </c>
      <c r="AC2789" s="109">
        <f t="shared" si="319"/>
        <v>0</v>
      </c>
      <c r="AD2789" s="109">
        <f>IF(C2789=A_Stammdaten!$B$12,E_SAV!$S2789-E_SAV!$AE2789,HLOOKUP(A_Stammdaten!$B$12-1,$AF$4:$AL$4004,ROW(C2789)-3,FALSE)-$AE2789)</f>
        <v>0</v>
      </c>
      <c r="AE2789" s="109">
        <f>HLOOKUP(A_Stammdaten!$B$12,$AF$4:$AL$4004,ROW(C2789)-3,FALSE)</f>
        <v>0</v>
      </c>
      <c r="AF2789" s="109">
        <f t="shared" si="317"/>
        <v>0</v>
      </c>
      <c r="AG2789" s="109">
        <f t="shared" si="321"/>
        <v>0</v>
      </c>
      <c r="AH2789" s="109">
        <f t="shared" si="321"/>
        <v>0</v>
      </c>
      <c r="AI2789" s="109">
        <f t="shared" si="321"/>
        <v>0</v>
      </c>
      <c r="AJ2789" s="109">
        <f t="shared" si="321"/>
        <v>0</v>
      </c>
      <c r="AK2789" s="109">
        <f t="shared" si="321"/>
        <v>0</v>
      </c>
      <c r="AL2789" s="109">
        <f t="shared" si="321"/>
        <v>0</v>
      </c>
    </row>
    <row r="2790" spans="1:38" x14ac:dyDescent="0.3">
      <c r="A2790" s="421"/>
      <c r="B2790" s="421"/>
      <c r="C2790" s="422"/>
      <c r="D2790" s="423"/>
      <c r="E2790" s="421"/>
      <c r="F2790" s="421"/>
      <c r="G2790" s="421"/>
      <c r="H2790" s="421"/>
      <c r="I2790" s="421"/>
      <c r="J2790" s="421"/>
      <c r="K2790" s="421"/>
      <c r="L2790" s="421"/>
      <c r="M2790" s="423"/>
      <c r="N2790" s="340">
        <f>IF(C2790&gt;A_Stammdaten!$B$12,0,SUM(E2790,F2790,H2790,J2790:K2790)-SUM(G2790,I2790,L2790:M2790))</f>
        <v>0</v>
      </c>
      <c r="O2790" s="421"/>
      <c r="P2790" s="421"/>
      <c r="Q2790" s="421"/>
      <c r="R2790" s="421"/>
      <c r="S2790" s="108">
        <f t="shared" si="318"/>
        <v>0</v>
      </c>
      <c r="T2790" s="341">
        <f>IF(ISBLANK($B2790),0,VLOOKUP($B2790,Listen!$A$2:$C$45,2,FALSE))</f>
        <v>0</v>
      </c>
      <c r="U2790" s="341">
        <f>IF(ISBLANK($B2790),0,VLOOKUP($B2790,Listen!$A$2:$C$45,3,FALSE))</f>
        <v>0</v>
      </c>
      <c r="V2790" s="342">
        <f t="shared" si="316"/>
        <v>0</v>
      </c>
      <c r="W2790" s="342">
        <f t="shared" si="320"/>
        <v>0</v>
      </c>
      <c r="X2790" s="342">
        <f t="shared" si="320"/>
        <v>0</v>
      </c>
      <c r="Y2790" s="342">
        <f t="shared" si="320"/>
        <v>0</v>
      </c>
      <c r="Z2790" s="342">
        <f t="shared" si="320"/>
        <v>0</v>
      </c>
      <c r="AA2790" s="342">
        <f t="shared" si="320"/>
        <v>0</v>
      </c>
      <c r="AB2790" s="342">
        <f t="shared" si="320"/>
        <v>0</v>
      </c>
      <c r="AC2790" s="109">
        <f t="shared" si="319"/>
        <v>0</v>
      </c>
      <c r="AD2790" s="109">
        <f>IF(C2790=A_Stammdaten!$B$12,E_SAV!$S2790-E_SAV!$AE2790,HLOOKUP(A_Stammdaten!$B$12-1,$AF$4:$AL$4004,ROW(C2790)-3,FALSE)-$AE2790)</f>
        <v>0</v>
      </c>
      <c r="AE2790" s="109">
        <f>HLOOKUP(A_Stammdaten!$B$12,$AF$4:$AL$4004,ROW(C2790)-3,FALSE)</f>
        <v>0</v>
      </c>
      <c r="AF2790" s="109">
        <f t="shared" si="317"/>
        <v>0</v>
      </c>
      <c r="AG2790" s="109">
        <f t="shared" si="321"/>
        <v>0</v>
      </c>
      <c r="AH2790" s="109">
        <f t="shared" si="321"/>
        <v>0</v>
      </c>
      <c r="AI2790" s="109">
        <f t="shared" si="321"/>
        <v>0</v>
      </c>
      <c r="AJ2790" s="109">
        <f t="shared" si="321"/>
        <v>0</v>
      </c>
      <c r="AK2790" s="109">
        <f t="shared" si="321"/>
        <v>0</v>
      </c>
      <c r="AL2790" s="109">
        <f t="shared" si="321"/>
        <v>0</v>
      </c>
    </row>
    <row r="2791" spans="1:38" x14ac:dyDescent="0.3">
      <c r="A2791" s="421"/>
      <c r="B2791" s="421"/>
      <c r="C2791" s="422"/>
      <c r="D2791" s="423"/>
      <c r="E2791" s="421"/>
      <c r="F2791" s="421"/>
      <c r="G2791" s="421"/>
      <c r="H2791" s="421"/>
      <c r="I2791" s="421"/>
      <c r="J2791" s="421"/>
      <c r="K2791" s="421"/>
      <c r="L2791" s="421"/>
      <c r="M2791" s="423"/>
      <c r="N2791" s="340">
        <f>IF(C2791&gt;A_Stammdaten!$B$12,0,SUM(E2791,F2791,H2791,J2791:K2791)-SUM(G2791,I2791,L2791:M2791))</f>
        <v>0</v>
      </c>
      <c r="O2791" s="421"/>
      <c r="P2791" s="421"/>
      <c r="Q2791" s="421"/>
      <c r="R2791" s="421"/>
      <c r="S2791" s="108">
        <f t="shared" si="318"/>
        <v>0</v>
      </c>
      <c r="T2791" s="341">
        <f>IF(ISBLANK($B2791),0,VLOOKUP($B2791,Listen!$A$2:$C$45,2,FALSE))</f>
        <v>0</v>
      </c>
      <c r="U2791" s="341">
        <f>IF(ISBLANK($B2791),0,VLOOKUP($B2791,Listen!$A$2:$C$45,3,FALSE))</f>
        <v>0</v>
      </c>
      <c r="V2791" s="342">
        <f t="shared" si="316"/>
        <v>0</v>
      </c>
      <c r="W2791" s="342">
        <f t="shared" si="320"/>
        <v>0</v>
      </c>
      <c r="X2791" s="342">
        <f t="shared" si="320"/>
        <v>0</v>
      </c>
      <c r="Y2791" s="342">
        <f t="shared" si="320"/>
        <v>0</v>
      </c>
      <c r="Z2791" s="342">
        <f t="shared" si="320"/>
        <v>0</v>
      </c>
      <c r="AA2791" s="342">
        <f t="shared" si="320"/>
        <v>0</v>
      </c>
      <c r="AB2791" s="342">
        <f t="shared" si="320"/>
        <v>0</v>
      </c>
      <c r="AC2791" s="109">
        <f t="shared" si="319"/>
        <v>0</v>
      </c>
      <c r="AD2791" s="109">
        <f>IF(C2791=A_Stammdaten!$B$12,E_SAV!$S2791-E_SAV!$AE2791,HLOOKUP(A_Stammdaten!$B$12-1,$AF$4:$AL$4004,ROW(C2791)-3,FALSE)-$AE2791)</f>
        <v>0</v>
      </c>
      <c r="AE2791" s="109">
        <f>HLOOKUP(A_Stammdaten!$B$12,$AF$4:$AL$4004,ROW(C2791)-3,FALSE)</f>
        <v>0</v>
      </c>
      <c r="AF2791" s="109">
        <f t="shared" si="317"/>
        <v>0</v>
      </c>
      <c r="AG2791" s="109">
        <f t="shared" si="321"/>
        <v>0</v>
      </c>
      <c r="AH2791" s="109">
        <f t="shared" si="321"/>
        <v>0</v>
      </c>
      <c r="AI2791" s="109">
        <f t="shared" si="321"/>
        <v>0</v>
      </c>
      <c r="AJ2791" s="109">
        <f t="shared" si="321"/>
        <v>0</v>
      </c>
      <c r="AK2791" s="109">
        <f t="shared" si="321"/>
        <v>0</v>
      </c>
      <c r="AL2791" s="109">
        <f t="shared" si="321"/>
        <v>0</v>
      </c>
    </row>
    <row r="2792" spans="1:38" x14ac:dyDescent="0.3">
      <c r="A2792" s="421"/>
      <c r="B2792" s="421"/>
      <c r="C2792" s="422"/>
      <c r="D2792" s="423"/>
      <c r="E2792" s="421"/>
      <c r="F2792" s="421"/>
      <c r="G2792" s="421"/>
      <c r="H2792" s="421"/>
      <c r="I2792" s="421"/>
      <c r="J2792" s="421"/>
      <c r="K2792" s="421"/>
      <c r="L2792" s="421"/>
      <c r="M2792" s="423"/>
      <c r="N2792" s="340">
        <f>IF(C2792&gt;A_Stammdaten!$B$12,0,SUM(E2792,F2792,H2792,J2792:K2792)-SUM(G2792,I2792,L2792:M2792))</f>
        <v>0</v>
      </c>
      <c r="O2792" s="421"/>
      <c r="P2792" s="421"/>
      <c r="Q2792" s="421"/>
      <c r="R2792" s="421"/>
      <c r="S2792" s="108">
        <f t="shared" si="318"/>
        <v>0</v>
      </c>
      <c r="T2792" s="341">
        <f>IF(ISBLANK($B2792),0,VLOOKUP($B2792,Listen!$A$2:$C$45,2,FALSE))</f>
        <v>0</v>
      </c>
      <c r="U2792" s="341">
        <f>IF(ISBLANK($B2792),0,VLOOKUP($B2792,Listen!$A$2:$C$45,3,FALSE))</f>
        <v>0</v>
      </c>
      <c r="V2792" s="342">
        <f t="shared" si="316"/>
        <v>0</v>
      </c>
      <c r="W2792" s="342">
        <f t="shared" si="320"/>
        <v>0</v>
      </c>
      <c r="X2792" s="342">
        <f t="shared" si="320"/>
        <v>0</v>
      </c>
      <c r="Y2792" s="342">
        <f t="shared" si="320"/>
        <v>0</v>
      </c>
      <c r="Z2792" s="342">
        <f t="shared" si="320"/>
        <v>0</v>
      </c>
      <c r="AA2792" s="342">
        <f t="shared" si="320"/>
        <v>0</v>
      </c>
      <c r="AB2792" s="342">
        <f t="shared" si="320"/>
        <v>0</v>
      </c>
      <c r="AC2792" s="109">
        <f t="shared" si="319"/>
        <v>0</v>
      </c>
      <c r="AD2792" s="109">
        <f>IF(C2792=A_Stammdaten!$B$12,E_SAV!$S2792-E_SAV!$AE2792,HLOOKUP(A_Stammdaten!$B$12-1,$AF$4:$AL$4004,ROW(C2792)-3,FALSE)-$AE2792)</f>
        <v>0</v>
      </c>
      <c r="AE2792" s="109">
        <f>HLOOKUP(A_Stammdaten!$B$12,$AF$4:$AL$4004,ROW(C2792)-3,FALSE)</f>
        <v>0</v>
      </c>
      <c r="AF2792" s="109">
        <f t="shared" si="317"/>
        <v>0</v>
      </c>
      <c r="AG2792" s="109">
        <f t="shared" si="321"/>
        <v>0</v>
      </c>
      <c r="AH2792" s="109">
        <f t="shared" si="321"/>
        <v>0</v>
      </c>
      <c r="AI2792" s="109">
        <f t="shared" si="321"/>
        <v>0</v>
      </c>
      <c r="AJ2792" s="109">
        <f t="shared" si="321"/>
        <v>0</v>
      </c>
      <c r="AK2792" s="109">
        <f t="shared" si="321"/>
        <v>0</v>
      </c>
      <c r="AL2792" s="109">
        <f t="shared" si="321"/>
        <v>0</v>
      </c>
    </row>
    <row r="2793" spans="1:38" x14ac:dyDescent="0.3">
      <c r="A2793" s="421"/>
      <c r="B2793" s="421"/>
      <c r="C2793" s="422"/>
      <c r="D2793" s="423"/>
      <c r="E2793" s="421"/>
      <c r="F2793" s="421"/>
      <c r="G2793" s="421"/>
      <c r="H2793" s="421"/>
      <c r="I2793" s="421"/>
      <c r="J2793" s="421"/>
      <c r="K2793" s="421"/>
      <c r="L2793" s="421"/>
      <c r="M2793" s="423"/>
      <c r="N2793" s="340">
        <f>IF(C2793&gt;A_Stammdaten!$B$12,0,SUM(E2793,F2793,H2793,J2793:K2793)-SUM(G2793,I2793,L2793:M2793))</f>
        <v>0</v>
      </c>
      <c r="O2793" s="421"/>
      <c r="P2793" s="421"/>
      <c r="Q2793" s="421"/>
      <c r="R2793" s="421"/>
      <c r="S2793" s="108">
        <f t="shared" si="318"/>
        <v>0</v>
      </c>
      <c r="T2793" s="341">
        <f>IF(ISBLANK($B2793),0,VLOOKUP($B2793,Listen!$A$2:$C$45,2,FALSE))</f>
        <v>0</v>
      </c>
      <c r="U2793" s="341">
        <f>IF(ISBLANK($B2793),0,VLOOKUP($B2793,Listen!$A$2:$C$45,3,FALSE))</f>
        <v>0</v>
      </c>
      <c r="V2793" s="342">
        <f t="shared" si="316"/>
        <v>0</v>
      </c>
      <c r="W2793" s="342">
        <f t="shared" si="320"/>
        <v>0</v>
      </c>
      <c r="X2793" s="342">
        <f t="shared" si="320"/>
        <v>0</v>
      </c>
      <c r="Y2793" s="342">
        <f t="shared" si="320"/>
        <v>0</v>
      </c>
      <c r="Z2793" s="342">
        <f t="shared" si="320"/>
        <v>0</v>
      </c>
      <c r="AA2793" s="342">
        <f t="shared" si="320"/>
        <v>0</v>
      </c>
      <c r="AB2793" s="342">
        <f t="shared" si="320"/>
        <v>0</v>
      </c>
      <c r="AC2793" s="109">
        <f t="shared" si="319"/>
        <v>0</v>
      </c>
      <c r="AD2793" s="109">
        <f>IF(C2793=A_Stammdaten!$B$12,E_SAV!$S2793-E_SAV!$AE2793,HLOOKUP(A_Stammdaten!$B$12-1,$AF$4:$AL$4004,ROW(C2793)-3,FALSE)-$AE2793)</f>
        <v>0</v>
      </c>
      <c r="AE2793" s="109">
        <f>HLOOKUP(A_Stammdaten!$B$12,$AF$4:$AL$4004,ROW(C2793)-3,FALSE)</f>
        <v>0</v>
      </c>
      <c r="AF2793" s="109">
        <f t="shared" si="317"/>
        <v>0</v>
      </c>
      <c r="AG2793" s="109">
        <f t="shared" si="321"/>
        <v>0</v>
      </c>
      <c r="AH2793" s="109">
        <f t="shared" si="321"/>
        <v>0</v>
      </c>
      <c r="AI2793" s="109">
        <f t="shared" si="321"/>
        <v>0</v>
      </c>
      <c r="AJ2793" s="109">
        <f t="shared" si="321"/>
        <v>0</v>
      </c>
      <c r="AK2793" s="109">
        <f t="shared" si="321"/>
        <v>0</v>
      </c>
      <c r="AL2793" s="109">
        <f t="shared" si="321"/>
        <v>0</v>
      </c>
    </row>
    <row r="2794" spans="1:38" x14ac:dyDescent="0.3">
      <c r="A2794" s="421"/>
      <c r="B2794" s="421"/>
      <c r="C2794" s="422"/>
      <c r="D2794" s="423"/>
      <c r="E2794" s="421"/>
      <c r="F2794" s="421"/>
      <c r="G2794" s="421"/>
      <c r="H2794" s="421"/>
      <c r="I2794" s="421"/>
      <c r="J2794" s="421"/>
      <c r="K2794" s="421"/>
      <c r="L2794" s="421"/>
      <c r="M2794" s="423"/>
      <c r="N2794" s="340">
        <f>IF(C2794&gt;A_Stammdaten!$B$12,0,SUM(E2794,F2794,H2794,J2794:K2794)-SUM(G2794,I2794,L2794:M2794))</f>
        <v>0</v>
      </c>
      <c r="O2794" s="421"/>
      <c r="P2794" s="421"/>
      <c r="Q2794" s="421"/>
      <c r="R2794" s="421"/>
      <c r="S2794" s="108">
        <f t="shared" si="318"/>
        <v>0</v>
      </c>
      <c r="T2794" s="341">
        <f>IF(ISBLANK($B2794),0,VLOOKUP($B2794,Listen!$A$2:$C$45,2,FALSE))</f>
        <v>0</v>
      </c>
      <c r="U2794" s="341">
        <f>IF(ISBLANK($B2794),0,VLOOKUP($B2794,Listen!$A$2:$C$45,3,FALSE))</f>
        <v>0</v>
      </c>
      <c r="V2794" s="342">
        <f t="shared" si="316"/>
        <v>0</v>
      </c>
      <c r="W2794" s="342">
        <f t="shared" si="320"/>
        <v>0</v>
      </c>
      <c r="X2794" s="342">
        <f t="shared" si="320"/>
        <v>0</v>
      </c>
      <c r="Y2794" s="342">
        <f t="shared" si="320"/>
        <v>0</v>
      </c>
      <c r="Z2794" s="342">
        <f t="shared" si="320"/>
        <v>0</v>
      </c>
      <c r="AA2794" s="342">
        <f t="shared" si="320"/>
        <v>0</v>
      </c>
      <c r="AB2794" s="342">
        <f t="shared" si="320"/>
        <v>0</v>
      </c>
      <c r="AC2794" s="109">
        <f t="shared" si="319"/>
        <v>0</v>
      </c>
      <c r="AD2794" s="109">
        <f>IF(C2794=A_Stammdaten!$B$12,E_SAV!$S2794-E_SAV!$AE2794,HLOOKUP(A_Stammdaten!$B$12-1,$AF$4:$AL$4004,ROW(C2794)-3,FALSE)-$AE2794)</f>
        <v>0</v>
      </c>
      <c r="AE2794" s="109">
        <f>HLOOKUP(A_Stammdaten!$B$12,$AF$4:$AL$4004,ROW(C2794)-3,FALSE)</f>
        <v>0</v>
      </c>
      <c r="AF2794" s="109">
        <f t="shared" si="317"/>
        <v>0</v>
      </c>
      <c r="AG2794" s="109">
        <f t="shared" si="321"/>
        <v>0</v>
      </c>
      <c r="AH2794" s="109">
        <f t="shared" si="321"/>
        <v>0</v>
      </c>
      <c r="AI2794" s="109">
        <f t="shared" si="321"/>
        <v>0</v>
      </c>
      <c r="AJ2794" s="109">
        <f t="shared" si="321"/>
        <v>0</v>
      </c>
      <c r="AK2794" s="109">
        <f t="shared" si="321"/>
        <v>0</v>
      </c>
      <c r="AL2794" s="109">
        <f t="shared" si="321"/>
        <v>0</v>
      </c>
    </row>
    <row r="2795" spans="1:38" x14ac:dyDescent="0.3">
      <c r="A2795" s="421"/>
      <c r="B2795" s="421"/>
      <c r="C2795" s="422"/>
      <c r="D2795" s="423"/>
      <c r="E2795" s="421"/>
      <c r="F2795" s="421"/>
      <c r="G2795" s="421"/>
      <c r="H2795" s="421"/>
      <c r="I2795" s="421"/>
      <c r="J2795" s="421"/>
      <c r="K2795" s="421"/>
      <c r="L2795" s="421"/>
      <c r="M2795" s="423"/>
      <c r="N2795" s="340">
        <f>IF(C2795&gt;A_Stammdaten!$B$12,0,SUM(E2795,F2795,H2795,J2795:K2795)-SUM(G2795,I2795,L2795:M2795))</f>
        <v>0</v>
      </c>
      <c r="O2795" s="421"/>
      <c r="P2795" s="421"/>
      <c r="Q2795" s="421"/>
      <c r="R2795" s="421"/>
      <c r="S2795" s="108">
        <f t="shared" si="318"/>
        <v>0</v>
      </c>
      <c r="T2795" s="341">
        <f>IF(ISBLANK($B2795),0,VLOOKUP($B2795,Listen!$A$2:$C$45,2,FALSE))</f>
        <v>0</v>
      </c>
      <c r="U2795" s="341">
        <f>IF(ISBLANK($B2795),0,VLOOKUP($B2795,Listen!$A$2:$C$45,3,FALSE))</f>
        <v>0</v>
      </c>
      <c r="V2795" s="342">
        <f t="shared" si="316"/>
        <v>0</v>
      </c>
      <c r="W2795" s="342">
        <f t="shared" si="320"/>
        <v>0</v>
      </c>
      <c r="X2795" s="342">
        <f t="shared" si="320"/>
        <v>0</v>
      </c>
      <c r="Y2795" s="342">
        <f t="shared" si="320"/>
        <v>0</v>
      </c>
      <c r="Z2795" s="342">
        <f t="shared" si="320"/>
        <v>0</v>
      </c>
      <c r="AA2795" s="342">
        <f t="shared" si="320"/>
        <v>0</v>
      </c>
      <c r="AB2795" s="342">
        <f t="shared" si="320"/>
        <v>0</v>
      </c>
      <c r="AC2795" s="109">
        <f t="shared" si="319"/>
        <v>0</v>
      </c>
      <c r="AD2795" s="109">
        <f>IF(C2795=A_Stammdaten!$B$12,E_SAV!$S2795-E_SAV!$AE2795,HLOOKUP(A_Stammdaten!$B$12-1,$AF$4:$AL$4004,ROW(C2795)-3,FALSE)-$AE2795)</f>
        <v>0</v>
      </c>
      <c r="AE2795" s="109">
        <f>HLOOKUP(A_Stammdaten!$B$12,$AF$4:$AL$4004,ROW(C2795)-3,FALSE)</f>
        <v>0</v>
      </c>
      <c r="AF2795" s="109">
        <f t="shared" si="317"/>
        <v>0</v>
      </c>
      <c r="AG2795" s="109">
        <f t="shared" si="321"/>
        <v>0</v>
      </c>
      <c r="AH2795" s="109">
        <f t="shared" si="321"/>
        <v>0</v>
      </c>
      <c r="AI2795" s="109">
        <f t="shared" si="321"/>
        <v>0</v>
      </c>
      <c r="AJ2795" s="109">
        <f t="shared" si="321"/>
        <v>0</v>
      </c>
      <c r="AK2795" s="109">
        <f t="shared" si="321"/>
        <v>0</v>
      </c>
      <c r="AL2795" s="109">
        <f t="shared" si="321"/>
        <v>0</v>
      </c>
    </row>
    <row r="2796" spans="1:38" x14ac:dyDescent="0.3">
      <c r="A2796" s="421"/>
      <c r="B2796" s="421"/>
      <c r="C2796" s="422"/>
      <c r="D2796" s="423"/>
      <c r="E2796" s="421"/>
      <c r="F2796" s="421"/>
      <c r="G2796" s="421"/>
      <c r="H2796" s="421"/>
      <c r="I2796" s="421"/>
      <c r="J2796" s="421"/>
      <c r="K2796" s="421"/>
      <c r="L2796" s="421"/>
      <c r="M2796" s="423"/>
      <c r="N2796" s="340">
        <f>IF(C2796&gt;A_Stammdaten!$B$12,0,SUM(E2796,F2796,H2796,J2796:K2796)-SUM(G2796,I2796,L2796:M2796))</f>
        <v>0</v>
      </c>
      <c r="O2796" s="421"/>
      <c r="P2796" s="421"/>
      <c r="Q2796" s="421"/>
      <c r="R2796" s="421"/>
      <c r="S2796" s="108">
        <f t="shared" si="318"/>
        <v>0</v>
      </c>
      <c r="T2796" s="341">
        <f>IF(ISBLANK($B2796),0,VLOOKUP($B2796,Listen!$A$2:$C$45,2,FALSE))</f>
        <v>0</v>
      </c>
      <c r="U2796" s="341">
        <f>IF(ISBLANK($B2796),0,VLOOKUP($B2796,Listen!$A$2:$C$45,3,FALSE))</f>
        <v>0</v>
      </c>
      <c r="V2796" s="342">
        <f t="shared" si="316"/>
        <v>0</v>
      </c>
      <c r="W2796" s="342">
        <f t="shared" si="320"/>
        <v>0</v>
      </c>
      <c r="X2796" s="342">
        <f t="shared" si="320"/>
        <v>0</v>
      </c>
      <c r="Y2796" s="342">
        <f t="shared" si="320"/>
        <v>0</v>
      </c>
      <c r="Z2796" s="342">
        <f t="shared" si="320"/>
        <v>0</v>
      </c>
      <c r="AA2796" s="342">
        <f t="shared" si="320"/>
        <v>0</v>
      </c>
      <c r="AB2796" s="342">
        <f t="shared" si="320"/>
        <v>0</v>
      </c>
      <c r="AC2796" s="109">
        <f t="shared" si="319"/>
        <v>0</v>
      </c>
      <c r="AD2796" s="109">
        <f>IF(C2796=A_Stammdaten!$B$12,E_SAV!$S2796-E_SAV!$AE2796,HLOOKUP(A_Stammdaten!$B$12-1,$AF$4:$AL$4004,ROW(C2796)-3,FALSE)-$AE2796)</f>
        <v>0</v>
      </c>
      <c r="AE2796" s="109">
        <f>HLOOKUP(A_Stammdaten!$B$12,$AF$4:$AL$4004,ROW(C2796)-3,FALSE)</f>
        <v>0</v>
      </c>
      <c r="AF2796" s="109">
        <f t="shared" si="317"/>
        <v>0</v>
      </c>
      <c r="AG2796" s="109">
        <f t="shared" si="321"/>
        <v>0</v>
      </c>
      <c r="AH2796" s="109">
        <f t="shared" si="321"/>
        <v>0</v>
      </c>
      <c r="AI2796" s="109">
        <f t="shared" si="321"/>
        <v>0</v>
      </c>
      <c r="AJ2796" s="109">
        <f t="shared" si="321"/>
        <v>0</v>
      </c>
      <c r="AK2796" s="109">
        <f t="shared" si="321"/>
        <v>0</v>
      </c>
      <c r="AL2796" s="109">
        <f t="shared" si="321"/>
        <v>0</v>
      </c>
    </row>
    <row r="2797" spans="1:38" x14ac:dyDescent="0.3">
      <c r="A2797" s="421"/>
      <c r="B2797" s="421"/>
      <c r="C2797" s="422"/>
      <c r="D2797" s="423"/>
      <c r="E2797" s="421"/>
      <c r="F2797" s="421"/>
      <c r="G2797" s="421"/>
      <c r="H2797" s="421"/>
      <c r="I2797" s="421"/>
      <c r="J2797" s="421"/>
      <c r="K2797" s="421"/>
      <c r="L2797" s="421"/>
      <c r="M2797" s="423"/>
      <c r="N2797" s="340">
        <f>IF(C2797&gt;A_Stammdaten!$B$12,0,SUM(E2797,F2797,H2797,J2797:K2797)-SUM(G2797,I2797,L2797:M2797))</f>
        <v>0</v>
      </c>
      <c r="O2797" s="421"/>
      <c r="P2797" s="421"/>
      <c r="Q2797" s="421"/>
      <c r="R2797" s="421"/>
      <c r="S2797" s="108">
        <f t="shared" si="318"/>
        <v>0</v>
      </c>
      <c r="T2797" s="341">
        <f>IF(ISBLANK($B2797),0,VLOOKUP($B2797,Listen!$A$2:$C$45,2,FALSE))</f>
        <v>0</v>
      </c>
      <c r="U2797" s="341">
        <f>IF(ISBLANK($B2797),0,VLOOKUP($B2797,Listen!$A$2:$C$45,3,FALSE))</f>
        <v>0</v>
      </c>
      <c r="V2797" s="342">
        <f t="shared" si="316"/>
        <v>0</v>
      </c>
      <c r="W2797" s="342">
        <f t="shared" si="320"/>
        <v>0</v>
      </c>
      <c r="X2797" s="342">
        <f t="shared" si="320"/>
        <v>0</v>
      </c>
      <c r="Y2797" s="342">
        <f t="shared" si="320"/>
        <v>0</v>
      </c>
      <c r="Z2797" s="342">
        <f t="shared" si="320"/>
        <v>0</v>
      </c>
      <c r="AA2797" s="342">
        <f t="shared" si="320"/>
        <v>0</v>
      </c>
      <c r="AB2797" s="342">
        <f t="shared" si="320"/>
        <v>0</v>
      </c>
      <c r="AC2797" s="109">
        <f t="shared" si="319"/>
        <v>0</v>
      </c>
      <c r="AD2797" s="109">
        <f>IF(C2797=A_Stammdaten!$B$12,E_SAV!$S2797-E_SAV!$AE2797,HLOOKUP(A_Stammdaten!$B$12-1,$AF$4:$AL$4004,ROW(C2797)-3,FALSE)-$AE2797)</f>
        <v>0</v>
      </c>
      <c r="AE2797" s="109">
        <f>HLOOKUP(A_Stammdaten!$B$12,$AF$4:$AL$4004,ROW(C2797)-3,FALSE)</f>
        <v>0</v>
      </c>
      <c r="AF2797" s="109">
        <f t="shared" si="317"/>
        <v>0</v>
      </c>
      <c r="AG2797" s="109">
        <f t="shared" si="321"/>
        <v>0</v>
      </c>
      <c r="AH2797" s="109">
        <f t="shared" si="321"/>
        <v>0</v>
      </c>
      <c r="AI2797" s="109">
        <f t="shared" si="321"/>
        <v>0</v>
      </c>
      <c r="AJ2797" s="109">
        <f t="shared" si="321"/>
        <v>0</v>
      </c>
      <c r="AK2797" s="109">
        <f t="shared" si="321"/>
        <v>0</v>
      </c>
      <c r="AL2797" s="109">
        <f t="shared" si="321"/>
        <v>0</v>
      </c>
    </row>
    <row r="2798" spans="1:38" x14ac:dyDescent="0.3">
      <c r="A2798" s="421"/>
      <c r="B2798" s="421"/>
      <c r="C2798" s="422"/>
      <c r="D2798" s="423"/>
      <c r="E2798" s="421"/>
      <c r="F2798" s="421"/>
      <c r="G2798" s="421"/>
      <c r="H2798" s="421"/>
      <c r="I2798" s="421"/>
      <c r="J2798" s="421"/>
      <c r="K2798" s="421"/>
      <c r="L2798" s="421"/>
      <c r="M2798" s="423"/>
      <c r="N2798" s="340">
        <f>IF(C2798&gt;A_Stammdaten!$B$12,0,SUM(E2798,F2798,H2798,J2798:K2798)-SUM(G2798,I2798,L2798:M2798))</f>
        <v>0</v>
      </c>
      <c r="O2798" s="421"/>
      <c r="P2798" s="421"/>
      <c r="Q2798" s="421"/>
      <c r="R2798" s="421"/>
      <c r="S2798" s="108">
        <f t="shared" si="318"/>
        <v>0</v>
      </c>
      <c r="T2798" s="341">
        <f>IF(ISBLANK($B2798),0,VLOOKUP($B2798,Listen!$A$2:$C$45,2,FALSE))</f>
        <v>0</v>
      </c>
      <c r="U2798" s="341">
        <f>IF(ISBLANK($B2798),0,VLOOKUP($B2798,Listen!$A$2:$C$45,3,FALSE))</f>
        <v>0</v>
      </c>
      <c r="V2798" s="342">
        <f t="shared" si="316"/>
        <v>0</v>
      </c>
      <c r="W2798" s="342">
        <f t="shared" si="320"/>
        <v>0</v>
      </c>
      <c r="X2798" s="342">
        <f t="shared" si="320"/>
        <v>0</v>
      </c>
      <c r="Y2798" s="342">
        <f t="shared" si="320"/>
        <v>0</v>
      </c>
      <c r="Z2798" s="342">
        <f t="shared" si="320"/>
        <v>0</v>
      </c>
      <c r="AA2798" s="342">
        <f t="shared" si="320"/>
        <v>0</v>
      </c>
      <c r="AB2798" s="342">
        <f t="shared" si="320"/>
        <v>0</v>
      </c>
      <c r="AC2798" s="109">
        <f t="shared" si="319"/>
        <v>0</v>
      </c>
      <c r="AD2798" s="109">
        <f>IF(C2798=A_Stammdaten!$B$12,E_SAV!$S2798-E_SAV!$AE2798,HLOOKUP(A_Stammdaten!$B$12-1,$AF$4:$AL$4004,ROW(C2798)-3,FALSE)-$AE2798)</f>
        <v>0</v>
      </c>
      <c r="AE2798" s="109">
        <f>HLOOKUP(A_Stammdaten!$B$12,$AF$4:$AL$4004,ROW(C2798)-3,FALSE)</f>
        <v>0</v>
      </c>
      <c r="AF2798" s="109">
        <f t="shared" si="317"/>
        <v>0</v>
      </c>
      <c r="AG2798" s="109">
        <f t="shared" si="321"/>
        <v>0</v>
      </c>
      <c r="AH2798" s="109">
        <f t="shared" si="321"/>
        <v>0</v>
      </c>
      <c r="AI2798" s="109">
        <f t="shared" si="321"/>
        <v>0</v>
      </c>
      <c r="AJ2798" s="109">
        <f t="shared" si="321"/>
        <v>0</v>
      </c>
      <c r="AK2798" s="109">
        <f t="shared" si="321"/>
        <v>0</v>
      </c>
      <c r="AL2798" s="109">
        <f t="shared" si="321"/>
        <v>0</v>
      </c>
    </row>
    <row r="2799" spans="1:38" x14ac:dyDescent="0.3">
      <c r="A2799" s="421"/>
      <c r="B2799" s="421"/>
      <c r="C2799" s="422"/>
      <c r="D2799" s="423"/>
      <c r="E2799" s="421"/>
      <c r="F2799" s="421"/>
      <c r="G2799" s="421"/>
      <c r="H2799" s="421"/>
      <c r="I2799" s="421"/>
      <c r="J2799" s="421"/>
      <c r="K2799" s="421"/>
      <c r="L2799" s="421"/>
      <c r="M2799" s="423"/>
      <c r="N2799" s="340">
        <f>IF(C2799&gt;A_Stammdaten!$B$12,0,SUM(E2799,F2799,H2799,J2799:K2799)-SUM(G2799,I2799,L2799:M2799))</f>
        <v>0</v>
      </c>
      <c r="O2799" s="421"/>
      <c r="P2799" s="421"/>
      <c r="Q2799" s="421"/>
      <c r="R2799" s="421"/>
      <c r="S2799" s="108">
        <f t="shared" si="318"/>
        <v>0</v>
      </c>
      <c r="T2799" s="341">
        <f>IF(ISBLANK($B2799),0,VLOOKUP($B2799,Listen!$A$2:$C$45,2,FALSE))</f>
        <v>0</v>
      </c>
      <c r="U2799" s="341">
        <f>IF(ISBLANK($B2799),0,VLOOKUP($B2799,Listen!$A$2:$C$45,3,FALSE))</f>
        <v>0</v>
      </c>
      <c r="V2799" s="342">
        <f t="shared" si="316"/>
        <v>0</v>
      </c>
      <c r="W2799" s="342">
        <f t="shared" si="320"/>
        <v>0</v>
      </c>
      <c r="X2799" s="342">
        <f t="shared" si="320"/>
        <v>0</v>
      </c>
      <c r="Y2799" s="342">
        <f t="shared" si="320"/>
        <v>0</v>
      </c>
      <c r="Z2799" s="342">
        <f t="shared" si="320"/>
        <v>0</v>
      </c>
      <c r="AA2799" s="342">
        <f t="shared" si="320"/>
        <v>0</v>
      </c>
      <c r="AB2799" s="342">
        <f t="shared" si="320"/>
        <v>0</v>
      </c>
      <c r="AC2799" s="109">
        <f t="shared" si="319"/>
        <v>0</v>
      </c>
      <c r="AD2799" s="109">
        <f>IF(C2799=A_Stammdaten!$B$12,E_SAV!$S2799-E_SAV!$AE2799,HLOOKUP(A_Stammdaten!$B$12-1,$AF$4:$AL$4004,ROW(C2799)-3,FALSE)-$AE2799)</f>
        <v>0</v>
      </c>
      <c r="AE2799" s="109">
        <f>HLOOKUP(A_Stammdaten!$B$12,$AF$4:$AL$4004,ROW(C2799)-3,FALSE)</f>
        <v>0</v>
      </c>
      <c r="AF2799" s="109">
        <f t="shared" si="317"/>
        <v>0</v>
      </c>
      <c r="AG2799" s="109">
        <f t="shared" si="321"/>
        <v>0</v>
      </c>
      <c r="AH2799" s="109">
        <f t="shared" si="321"/>
        <v>0</v>
      </c>
      <c r="AI2799" s="109">
        <f t="shared" si="321"/>
        <v>0</v>
      </c>
      <c r="AJ2799" s="109">
        <f t="shared" si="321"/>
        <v>0</v>
      </c>
      <c r="AK2799" s="109">
        <f t="shared" si="321"/>
        <v>0</v>
      </c>
      <c r="AL2799" s="109">
        <f t="shared" si="321"/>
        <v>0</v>
      </c>
    </row>
    <row r="2800" spans="1:38" x14ac:dyDescent="0.3">
      <c r="A2800" s="421"/>
      <c r="B2800" s="421"/>
      <c r="C2800" s="422"/>
      <c r="D2800" s="423"/>
      <c r="E2800" s="421"/>
      <c r="F2800" s="421"/>
      <c r="G2800" s="421"/>
      <c r="H2800" s="421"/>
      <c r="I2800" s="421"/>
      <c r="J2800" s="421"/>
      <c r="K2800" s="421"/>
      <c r="L2800" s="421"/>
      <c r="M2800" s="423"/>
      <c r="N2800" s="340">
        <f>IF(C2800&gt;A_Stammdaten!$B$12,0,SUM(E2800,F2800,H2800,J2800:K2800)-SUM(G2800,I2800,L2800:M2800))</f>
        <v>0</v>
      </c>
      <c r="O2800" s="421"/>
      <c r="P2800" s="421"/>
      <c r="Q2800" s="421"/>
      <c r="R2800" s="421"/>
      <c r="S2800" s="108">
        <f t="shared" si="318"/>
        <v>0</v>
      </c>
      <c r="T2800" s="341">
        <f>IF(ISBLANK($B2800),0,VLOOKUP($B2800,Listen!$A$2:$C$45,2,FALSE))</f>
        <v>0</v>
      </c>
      <c r="U2800" s="341">
        <f>IF(ISBLANK($B2800),0,VLOOKUP($B2800,Listen!$A$2:$C$45,3,FALSE))</f>
        <v>0</v>
      </c>
      <c r="V2800" s="342">
        <f t="shared" si="316"/>
        <v>0</v>
      </c>
      <c r="W2800" s="342">
        <f t="shared" si="320"/>
        <v>0</v>
      </c>
      <c r="X2800" s="342">
        <f t="shared" si="320"/>
        <v>0</v>
      </c>
      <c r="Y2800" s="342">
        <f t="shared" si="320"/>
        <v>0</v>
      </c>
      <c r="Z2800" s="342">
        <f t="shared" si="320"/>
        <v>0</v>
      </c>
      <c r="AA2800" s="342">
        <f t="shared" si="320"/>
        <v>0</v>
      </c>
      <c r="AB2800" s="342">
        <f t="shared" si="320"/>
        <v>0</v>
      </c>
      <c r="AC2800" s="109">
        <f t="shared" si="319"/>
        <v>0</v>
      </c>
      <c r="AD2800" s="109">
        <f>IF(C2800=A_Stammdaten!$B$12,E_SAV!$S2800-E_SAV!$AE2800,HLOOKUP(A_Stammdaten!$B$12-1,$AF$4:$AL$4004,ROW(C2800)-3,FALSE)-$AE2800)</f>
        <v>0</v>
      </c>
      <c r="AE2800" s="109">
        <f>HLOOKUP(A_Stammdaten!$B$12,$AF$4:$AL$4004,ROW(C2800)-3,FALSE)</f>
        <v>0</v>
      </c>
      <c r="AF2800" s="109">
        <f t="shared" si="317"/>
        <v>0</v>
      </c>
      <c r="AG2800" s="109">
        <f t="shared" si="321"/>
        <v>0</v>
      </c>
      <c r="AH2800" s="109">
        <f t="shared" si="321"/>
        <v>0</v>
      </c>
      <c r="AI2800" s="109">
        <f t="shared" si="321"/>
        <v>0</v>
      </c>
      <c r="AJ2800" s="109">
        <f t="shared" si="321"/>
        <v>0</v>
      </c>
      <c r="AK2800" s="109">
        <f t="shared" si="321"/>
        <v>0</v>
      </c>
      <c r="AL2800" s="109">
        <f t="shared" si="321"/>
        <v>0</v>
      </c>
    </row>
    <row r="2801" spans="1:38" x14ac:dyDescent="0.3">
      <c r="A2801" s="421"/>
      <c r="B2801" s="421"/>
      <c r="C2801" s="422"/>
      <c r="D2801" s="423"/>
      <c r="E2801" s="421"/>
      <c r="F2801" s="421"/>
      <c r="G2801" s="421"/>
      <c r="H2801" s="421"/>
      <c r="I2801" s="421"/>
      <c r="J2801" s="421"/>
      <c r="K2801" s="421"/>
      <c r="L2801" s="421"/>
      <c r="M2801" s="423"/>
      <c r="N2801" s="340">
        <f>IF(C2801&gt;A_Stammdaten!$B$12,0,SUM(E2801,F2801,H2801,J2801:K2801)-SUM(G2801,I2801,L2801:M2801))</f>
        <v>0</v>
      </c>
      <c r="O2801" s="421"/>
      <c r="P2801" s="421"/>
      <c r="Q2801" s="421"/>
      <c r="R2801" s="421"/>
      <c r="S2801" s="108">
        <f t="shared" si="318"/>
        <v>0</v>
      </c>
      <c r="T2801" s="341">
        <f>IF(ISBLANK($B2801),0,VLOOKUP($B2801,Listen!$A$2:$C$45,2,FALSE))</f>
        <v>0</v>
      </c>
      <c r="U2801" s="341">
        <f>IF(ISBLANK($B2801),0,VLOOKUP($B2801,Listen!$A$2:$C$45,3,FALSE))</f>
        <v>0</v>
      </c>
      <c r="V2801" s="342">
        <f t="shared" si="316"/>
        <v>0</v>
      </c>
      <c r="W2801" s="342">
        <f t="shared" si="320"/>
        <v>0</v>
      </c>
      <c r="X2801" s="342">
        <f t="shared" si="320"/>
        <v>0</v>
      </c>
      <c r="Y2801" s="342">
        <f t="shared" si="320"/>
        <v>0</v>
      </c>
      <c r="Z2801" s="342">
        <f t="shared" si="320"/>
        <v>0</v>
      </c>
      <c r="AA2801" s="342">
        <f t="shared" si="320"/>
        <v>0</v>
      </c>
      <c r="AB2801" s="342">
        <f t="shared" si="320"/>
        <v>0</v>
      </c>
      <c r="AC2801" s="109">
        <f t="shared" si="319"/>
        <v>0</v>
      </c>
      <c r="AD2801" s="109">
        <f>IF(C2801=A_Stammdaten!$B$12,E_SAV!$S2801-E_SAV!$AE2801,HLOOKUP(A_Stammdaten!$B$12-1,$AF$4:$AL$4004,ROW(C2801)-3,FALSE)-$AE2801)</f>
        <v>0</v>
      </c>
      <c r="AE2801" s="109">
        <f>HLOOKUP(A_Stammdaten!$B$12,$AF$4:$AL$4004,ROW(C2801)-3,FALSE)</f>
        <v>0</v>
      </c>
      <c r="AF2801" s="109">
        <f t="shared" si="317"/>
        <v>0</v>
      </c>
      <c r="AG2801" s="109">
        <f t="shared" si="321"/>
        <v>0</v>
      </c>
      <c r="AH2801" s="109">
        <f t="shared" si="321"/>
        <v>0</v>
      </c>
      <c r="AI2801" s="109">
        <f t="shared" si="321"/>
        <v>0</v>
      </c>
      <c r="AJ2801" s="109">
        <f t="shared" si="321"/>
        <v>0</v>
      </c>
      <c r="AK2801" s="109">
        <f t="shared" si="321"/>
        <v>0</v>
      </c>
      <c r="AL2801" s="109">
        <f t="shared" si="321"/>
        <v>0</v>
      </c>
    </row>
    <row r="2802" spans="1:38" x14ac:dyDescent="0.3">
      <c r="A2802" s="421"/>
      <c r="B2802" s="421"/>
      <c r="C2802" s="422"/>
      <c r="D2802" s="423"/>
      <c r="E2802" s="421"/>
      <c r="F2802" s="421"/>
      <c r="G2802" s="421"/>
      <c r="H2802" s="421"/>
      <c r="I2802" s="421"/>
      <c r="J2802" s="421"/>
      <c r="K2802" s="421"/>
      <c r="L2802" s="421"/>
      <c r="M2802" s="423"/>
      <c r="N2802" s="340">
        <f>IF(C2802&gt;A_Stammdaten!$B$12,0,SUM(E2802,F2802,H2802,J2802:K2802)-SUM(G2802,I2802,L2802:M2802))</f>
        <v>0</v>
      </c>
      <c r="O2802" s="421"/>
      <c r="P2802" s="421"/>
      <c r="Q2802" s="421"/>
      <c r="R2802" s="421"/>
      <c r="S2802" s="108">
        <f t="shared" si="318"/>
        <v>0</v>
      </c>
      <c r="T2802" s="341">
        <f>IF(ISBLANK($B2802),0,VLOOKUP($B2802,Listen!$A$2:$C$45,2,FALSE))</f>
        <v>0</v>
      </c>
      <c r="U2802" s="341">
        <f>IF(ISBLANK($B2802),0,VLOOKUP($B2802,Listen!$A$2:$C$45,3,FALSE))</f>
        <v>0</v>
      </c>
      <c r="V2802" s="342">
        <f t="shared" si="316"/>
        <v>0</v>
      </c>
      <c r="W2802" s="342">
        <f t="shared" si="320"/>
        <v>0</v>
      </c>
      <c r="X2802" s="342">
        <f t="shared" si="320"/>
        <v>0</v>
      </c>
      <c r="Y2802" s="342">
        <f t="shared" si="320"/>
        <v>0</v>
      </c>
      <c r="Z2802" s="342">
        <f t="shared" si="320"/>
        <v>0</v>
      </c>
      <c r="AA2802" s="342">
        <f t="shared" si="320"/>
        <v>0</v>
      </c>
      <c r="AB2802" s="342">
        <f t="shared" si="320"/>
        <v>0</v>
      </c>
      <c r="AC2802" s="109">
        <f t="shared" si="319"/>
        <v>0</v>
      </c>
      <c r="AD2802" s="109">
        <f>IF(C2802=A_Stammdaten!$B$12,E_SAV!$S2802-E_SAV!$AE2802,HLOOKUP(A_Stammdaten!$B$12-1,$AF$4:$AL$4004,ROW(C2802)-3,FALSE)-$AE2802)</f>
        <v>0</v>
      </c>
      <c r="AE2802" s="109">
        <f>HLOOKUP(A_Stammdaten!$B$12,$AF$4:$AL$4004,ROW(C2802)-3,FALSE)</f>
        <v>0</v>
      </c>
      <c r="AF2802" s="109">
        <f t="shared" si="317"/>
        <v>0</v>
      </c>
      <c r="AG2802" s="109">
        <f t="shared" si="321"/>
        <v>0</v>
      </c>
      <c r="AH2802" s="109">
        <f t="shared" si="321"/>
        <v>0</v>
      </c>
      <c r="AI2802" s="109">
        <f t="shared" si="321"/>
        <v>0</v>
      </c>
      <c r="AJ2802" s="109">
        <f t="shared" si="321"/>
        <v>0</v>
      </c>
      <c r="AK2802" s="109">
        <f t="shared" si="321"/>
        <v>0</v>
      </c>
      <c r="AL2802" s="109">
        <f t="shared" si="321"/>
        <v>0</v>
      </c>
    </row>
    <row r="2803" spans="1:38" x14ac:dyDescent="0.3">
      <c r="A2803" s="421"/>
      <c r="B2803" s="421"/>
      <c r="C2803" s="422"/>
      <c r="D2803" s="423"/>
      <c r="E2803" s="421"/>
      <c r="F2803" s="421"/>
      <c r="G2803" s="421"/>
      <c r="H2803" s="421"/>
      <c r="I2803" s="421"/>
      <c r="J2803" s="421"/>
      <c r="K2803" s="421"/>
      <c r="L2803" s="421"/>
      <c r="M2803" s="423"/>
      <c r="N2803" s="340">
        <f>IF(C2803&gt;A_Stammdaten!$B$12,0,SUM(E2803,F2803,H2803,J2803:K2803)-SUM(G2803,I2803,L2803:M2803))</f>
        <v>0</v>
      </c>
      <c r="O2803" s="421"/>
      <c r="P2803" s="421"/>
      <c r="Q2803" s="421"/>
      <c r="R2803" s="421"/>
      <c r="S2803" s="108">
        <f t="shared" si="318"/>
        <v>0</v>
      </c>
      <c r="T2803" s="341">
        <f>IF(ISBLANK($B2803),0,VLOOKUP($B2803,Listen!$A$2:$C$45,2,FALSE))</f>
        <v>0</v>
      </c>
      <c r="U2803" s="341">
        <f>IF(ISBLANK($B2803),0,VLOOKUP($B2803,Listen!$A$2:$C$45,3,FALSE))</f>
        <v>0</v>
      </c>
      <c r="V2803" s="342">
        <f t="shared" si="316"/>
        <v>0</v>
      </c>
      <c r="W2803" s="342">
        <f t="shared" si="320"/>
        <v>0</v>
      </c>
      <c r="X2803" s="342">
        <f t="shared" si="320"/>
        <v>0</v>
      </c>
      <c r="Y2803" s="342">
        <f t="shared" si="320"/>
        <v>0</v>
      </c>
      <c r="Z2803" s="342">
        <f t="shared" si="320"/>
        <v>0</v>
      </c>
      <c r="AA2803" s="342">
        <f t="shared" si="320"/>
        <v>0</v>
      </c>
      <c r="AB2803" s="342">
        <f t="shared" si="320"/>
        <v>0</v>
      </c>
      <c r="AC2803" s="109">
        <f t="shared" si="319"/>
        <v>0</v>
      </c>
      <c r="AD2803" s="109">
        <f>IF(C2803=A_Stammdaten!$B$12,E_SAV!$S2803-E_SAV!$AE2803,HLOOKUP(A_Stammdaten!$B$12-1,$AF$4:$AL$4004,ROW(C2803)-3,FALSE)-$AE2803)</f>
        <v>0</v>
      </c>
      <c r="AE2803" s="109">
        <f>HLOOKUP(A_Stammdaten!$B$12,$AF$4:$AL$4004,ROW(C2803)-3,FALSE)</f>
        <v>0</v>
      </c>
      <c r="AF2803" s="109">
        <f t="shared" si="317"/>
        <v>0</v>
      </c>
      <c r="AG2803" s="109">
        <f t="shared" si="321"/>
        <v>0</v>
      </c>
      <c r="AH2803" s="109">
        <f t="shared" si="321"/>
        <v>0</v>
      </c>
      <c r="AI2803" s="109">
        <f t="shared" si="321"/>
        <v>0</v>
      </c>
      <c r="AJ2803" s="109">
        <f t="shared" si="321"/>
        <v>0</v>
      </c>
      <c r="AK2803" s="109">
        <f t="shared" si="321"/>
        <v>0</v>
      </c>
      <c r="AL2803" s="109">
        <f t="shared" si="321"/>
        <v>0</v>
      </c>
    </row>
    <row r="2804" spans="1:38" x14ac:dyDescent="0.3">
      <c r="A2804" s="421"/>
      <c r="B2804" s="421"/>
      <c r="C2804" s="422"/>
      <c r="D2804" s="423"/>
      <c r="E2804" s="421"/>
      <c r="F2804" s="421"/>
      <c r="G2804" s="421"/>
      <c r="H2804" s="421"/>
      <c r="I2804" s="421"/>
      <c r="J2804" s="421"/>
      <c r="K2804" s="421"/>
      <c r="L2804" s="421"/>
      <c r="M2804" s="423"/>
      <c r="N2804" s="340">
        <f>IF(C2804&gt;A_Stammdaten!$B$12,0,SUM(E2804,F2804,H2804,J2804:K2804)-SUM(G2804,I2804,L2804:M2804))</f>
        <v>0</v>
      </c>
      <c r="O2804" s="421"/>
      <c r="P2804" s="421"/>
      <c r="Q2804" s="421"/>
      <c r="R2804" s="421"/>
      <c r="S2804" s="108">
        <f t="shared" si="318"/>
        <v>0</v>
      </c>
      <c r="T2804" s="341">
        <f>IF(ISBLANK($B2804),0,VLOOKUP($B2804,Listen!$A$2:$C$45,2,FALSE))</f>
        <v>0</v>
      </c>
      <c r="U2804" s="341">
        <f>IF(ISBLANK($B2804),0,VLOOKUP($B2804,Listen!$A$2:$C$45,3,FALSE))</f>
        <v>0</v>
      </c>
      <c r="V2804" s="342">
        <f t="shared" si="316"/>
        <v>0</v>
      </c>
      <c r="W2804" s="342">
        <f t="shared" si="320"/>
        <v>0</v>
      </c>
      <c r="X2804" s="342">
        <f t="shared" si="320"/>
        <v>0</v>
      </c>
      <c r="Y2804" s="342">
        <f t="shared" si="320"/>
        <v>0</v>
      </c>
      <c r="Z2804" s="342">
        <f t="shared" si="320"/>
        <v>0</v>
      </c>
      <c r="AA2804" s="342">
        <f t="shared" si="320"/>
        <v>0</v>
      </c>
      <c r="AB2804" s="342">
        <f t="shared" si="320"/>
        <v>0</v>
      </c>
      <c r="AC2804" s="109">
        <f t="shared" si="319"/>
        <v>0</v>
      </c>
      <c r="AD2804" s="109">
        <f>IF(C2804=A_Stammdaten!$B$12,E_SAV!$S2804-E_SAV!$AE2804,HLOOKUP(A_Stammdaten!$B$12-1,$AF$4:$AL$4004,ROW(C2804)-3,FALSE)-$AE2804)</f>
        <v>0</v>
      </c>
      <c r="AE2804" s="109">
        <f>HLOOKUP(A_Stammdaten!$B$12,$AF$4:$AL$4004,ROW(C2804)-3,FALSE)</f>
        <v>0</v>
      </c>
      <c r="AF2804" s="109">
        <f t="shared" si="317"/>
        <v>0</v>
      </c>
      <c r="AG2804" s="109">
        <f t="shared" si="321"/>
        <v>0</v>
      </c>
      <c r="AH2804" s="109">
        <f t="shared" si="321"/>
        <v>0</v>
      </c>
      <c r="AI2804" s="109">
        <f t="shared" si="321"/>
        <v>0</v>
      </c>
      <c r="AJ2804" s="109">
        <f t="shared" si="321"/>
        <v>0</v>
      </c>
      <c r="AK2804" s="109">
        <f t="shared" si="321"/>
        <v>0</v>
      </c>
      <c r="AL2804" s="109">
        <f t="shared" si="321"/>
        <v>0</v>
      </c>
    </row>
    <row r="2805" spans="1:38" x14ac:dyDescent="0.3">
      <c r="A2805" s="421"/>
      <c r="B2805" s="421"/>
      <c r="C2805" s="422"/>
      <c r="D2805" s="423"/>
      <c r="E2805" s="421"/>
      <c r="F2805" s="421"/>
      <c r="G2805" s="421"/>
      <c r="H2805" s="421"/>
      <c r="I2805" s="421"/>
      <c r="J2805" s="421"/>
      <c r="K2805" s="421"/>
      <c r="L2805" s="421"/>
      <c r="M2805" s="423"/>
      <c r="N2805" s="340">
        <f>IF(C2805&gt;A_Stammdaten!$B$12,0,SUM(E2805,F2805,H2805,J2805:K2805)-SUM(G2805,I2805,L2805:M2805))</f>
        <v>0</v>
      </c>
      <c r="O2805" s="421"/>
      <c r="P2805" s="421"/>
      <c r="Q2805" s="421"/>
      <c r="R2805" s="421"/>
      <c r="S2805" s="108">
        <f t="shared" si="318"/>
        <v>0</v>
      </c>
      <c r="T2805" s="341">
        <f>IF(ISBLANK($B2805),0,VLOOKUP($B2805,Listen!$A$2:$C$45,2,FALSE))</f>
        <v>0</v>
      </c>
      <c r="U2805" s="341">
        <f>IF(ISBLANK($B2805),0,VLOOKUP($B2805,Listen!$A$2:$C$45,3,FALSE))</f>
        <v>0</v>
      </c>
      <c r="V2805" s="342">
        <f t="shared" si="316"/>
        <v>0</v>
      </c>
      <c r="W2805" s="342">
        <f t="shared" si="320"/>
        <v>0</v>
      </c>
      <c r="X2805" s="342">
        <f t="shared" si="320"/>
        <v>0</v>
      </c>
      <c r="Y2805" s="342">
        <f t="shared" si="320"/>
        <v>0</v>
      </c>
      <c r="Z2805" s="342">
        <f t="shared" si="320"/>
        <v>0</v>
      </c>
      <c r="AA2805" s="342">
        <f t="shared" si="320"/>
        <v>0</v>
      </c>
      <c r="AB2805" s="342">
        <f t="shared" si="320"/>
        <v>0</v>
      </c>
      <c r="AC2805" s="109">
        <f t="shared" si="319"/>
        <v>0</v>
      </c>
      <c r="AD2805" s="109">
        <f>IF(C2805=A_Stammdaten!$B$12,E_SAV!$S2805-E_SAV!$AE2805,HLOOKUP(A_Stammdaten!$B$12-1,$AF$4:$AL$4004,ROW(C2805)-3,FALSE)-$AE2805)</f>
        <v>0</v>
      </c>
      <c r="AE2805" s="109">
        <f>HLOOKUP(A_Stammdaten!$B$12,$AF$4:$AL$4004,ROW(C2805)-3,FALSE)</f>
        <v>0</v>
      </c>
      <c r="AF2805" s="109">
        <f t="shared" si="317"/>
        <v>0</v>
      </c>
      <c r="AG2805" s="109">
        <f t="shared" si="321"/>
        <v>0</v>
      </c>
      <c r="AH2805" s="109">
        <f t="shared" si="321"/>
        <v>0</v>
      </c>
      <c r="AI2805" s="109">
        <f t="shared" si="321"/>
        <v>0</v>
      </c>
      <c r="AJ2805" s="109">
        <f t="shared" si="321"/>
        <v>0</v>
      </c>
      <c r="AK2805" s="109">
        <f t="shared" si="321"/>
        <v>0</v>
      </c>
      <c r="AL2805" s="109">
        <f t="shared" si="321"/>
        <v>0</v>
      </c>
    </row>
    <row r="2806" spans="1:38" x14ac:dyDescent="0.3">
      <c r="A2806" s="421"/>
      <c r="B2806" s="421"/>
      <c r="C2806" s="422"/>
      <c r="D2806" s="423"/>
      <c r="E2806" s="421"/>
      <c r="F2806" s="421"/>
      <c r="G2806" s="421"/>
      <c r="H2806" s="421"/>
      <c r="I2806" s="421"/>
      <c r="J2806" s="421"/>
      <c r="K2806" s="421"/>
      <c r="L2806" s="421"/>
      <c r="M2806" s="423"/>
      <c r="N2806" s="340">
        <f>IF(C2806&gt;A_Stammdaten!$B$12,0,SUM(E2806,F2806,H2806,J2806:K2806)-SUM(G2806,I2806,L2806:M2806))</f>
        <v>0</v>
      </c>
      <c r="O2806" s="421"/>
      <c r="P2806" s="421"/>
      <c r="Q2806" s="421"/>
      <c r="R2806" s="421"/>
      <c r="S2806" s="108">
        <f t="shared" si="318"/>
        <v>0</v>
      </c>
      <c r="T2806" s="341">
        <f>IF(ISBLANK($B2806),0,VLOOKUP($B2806,Listen!$A$2:$C$45,2,FALSE))</f>
        <v>0</v>
      </c>
      <c r="U2806" s="341">
        <f>IF(ISBLANK($B2806),0,VLOOKUP($B2806,Listen!$A$2:$C$45,3,FALSE))</f>
        <v>0</v>
      </c>
      <c r="V2806" s="342">
        <f t="shared" si="316"/>
        <v>0</v>
      </c>
      <c r="W2806" s="342">
        <f t="shared" si="320"/>
        <v>0</v>
      </c>
      <c r="X2806" s="342">
        <f t="shared" si="320"/>
        <v>0</v>
      </c>
      <c r="Y2806" s="342">
        <f t="shared" si="320"/>
        <v>0</v>
      </c>
      <c r="Z2806" s="342">
        <f t="shared" si="320"/>
        <v>0</v>
      </c>
      <c r="AA2806" s="342">
        <f t="shared" si="320"/>
        <v>0</v>
      </c>
      <c r="AB2806" s="342">
        <f t="shared" si="320"/>
        <v>0</v>
      </c>
      <c r="AC2806" s="109">
        <f t="shared" si="319"/>
        <v>0</v>
      </c>
      <c r="AD2806" s="109">
        <f>IF(C2806=A_Stammdaten!$B$12,E_SAV!$S2806-E_SAV!$AE2806,HLOOKUP(A_Stammdaten!$B$12-1,$AF$4:$AL$4004,ROW(C2806)-3,FALSE)-$AE2806)</f>
        <v>0</v>
      </c>
      <c r="AE2806" s="109">
        <f>HLOOKUP(A_Stammdaten!$B$12,$AF$4:$AL$4004,ROW(C2806)-3,FALSE)</f>
        <v>0</v>
      </c>
      <c r="AF2806" s="109">
        <f t="shared" si="317"/>
        <v>0</v>
      </c>
      <c r="AG2806" s="109">
        <f t="shared" si="321"/>
        <v>0</v>
      </c>
      <c r="AH2806" s="109">
        <f t="shared" si="321"/>
        <v>0</v>
      </c>
      <c r="AI2806" s="109">
        <f t="shared" si="321"/>
        <v>0</v>
      </c>
      <c r="AJ2806" s="109">
        <f t="shared" si="321"/>
        <v>0</v>
      </c>
      <c r="AK2806" s="109">
        <f t="shared" si="321"/>
        <v>0</v>
      </c>
      <c r="AL2806" s="109">
        <f t="shared" si="321"/>
        <v>0</v>
      </c>
    </row>
    <row r="2807" spans="1:38" x14ac:dyDescent="0.3">
      <c r="A2807" s="421"/>
      <c r="B2807" s="421"/>
      <c r="C2807" s="422"/>
      <c r="D2807" s="423"/>
      <c r="E2807" s="421"/>
      <c r="F2807" s="421"/>
      <c r="G2807" s="421"/>
      <c r="H2807" s="421"/>
      <c r="I2807" s="421"/>
      <c r="J2807" s="421"/>
      <c r="K2807" s="421"/>
      <c r="L2807" s="421"/>
      <c r="M2807" s="423"/>
      <c r="N2807" s="340">
        <f>IF(C2807&gt;A_Stammdaten!$B$12,0,SUM(E2807,F2807,H2807,J2807:K2807)-SUM(G2807,I2807,L2807:M2807))</f>
        <v>0</v>
      </c>
      <c r="O2807" s="421"/>
      <c r="P2807" s="421"/>
      <c r="Q2807" s="421"/>
      <c r="R2807" s="421"/>
      <c r="S2807" s="108">
        <f t="shared" si="318"/>
        <v>0</v>
      </c>
      <c r="T2807" s="341">
        <f>IF(ISBLANK($B2807),0,VLOOKUP($B2807,Listen!$A$2:$C$45,2,FALSE))</f>
        <v>0</v>
      </c>
      <c r="U2807" s="341">
        <f>IF(ISBLANK($B2807),0,VLOOKUP($B2807,Listen!$A$2:$C$45,3,FALSE))</f>
        <v>0</v>
      </c>
      <c r="V2807" s="342">
        <f t="shared" si="316"/>
        <v>0</v>
      </c>
      <c r="W2807" s="342">
        <f t="shared" si="320"/>
        <v>0</v>
      </c>
      <c r="X2807" s="342">
        <f t="shared" si="320"/>
        <v>0</v>
      </c>
      <c r="Y2807" s="342">
        <f t="shared" si="320"/>
        <v>0</v>
      </c>
      <c r="Z2807" s="342">
        <f t="shared" si="320"/>
        <v>0</v>
      </c>
      <c r="AA2807" s="342">
        <f t="shared" si="320"/>
        <v>0</v>
      </c>
      <c r="AB2807" s="342">
        <f t="shared" si="320"/>
        <v>0</v>
      </c>
      <c r="AC2807" s="109">
        <f t="shared" si="319"/>
        <v>0</v>
      </c>
      <c r="AD2807" s="109">
        <f>IF(C2807=A_Stammdaten!$B$12,E_SAV!$S2807-E_SAV!$AE2807,HLOOKUP(A_Stammdaten!$B$12-1,$AF$4:$AL$4004,ROW(C2807)-3,FALSE)-$AE2807)</f>
        <v>0</v>
      </c>
      <c r="AE2807" s="109">
        <f>HLOOKUP(A_Stammdaten!$B$12,$AF$4:$AL$4004,ROW(C2807)-3,FALSE)</f>
        <v>0</v>
      </c>
      <c r="AF2807" s="109">
        <f t="shared" si="317"/>
        <v>0</v>
      </c>
      <c r="AG2807" s="109">
        <f t="shared" si="321"/>
        <v>0</v>
      </c>
      <c r="AH2807" s="109">
        <f t="shared" si="321"/>
        <v>0</v>
      </c>
      <c r="AI2807" s="109">
        <f t="shared" si="321"/>
        <v>0</v>
      </c>
      <c r="AJ2807" s="109">
        <f t="shared" si="321"/>
        <v>0</v>
      </c>
      <c r="AK2807" s="109">
        <f t="shared" si="321"/>
        <v>0</v>
      </c>
      <c r="AL2807" s="109">
        <f t="shared" si="321"/>
        <v>0</v>
      </c>
    </row>
    <row r="2808" spans="1:38" x14ac:dyDescent="0.3">
      <c r="A2808" s="421"/>
      <c r="B2808" s="421"/>
      <c r="C2808" s="422"/>
      <c r="D2808" s="423"/>
      <c r="E2808" s="421"/>
      <c r="F2808" s="421"/>
      <c r="G2808" s="421"/>
      <c r="H2808" s="421"/>
      <c r="I2808" s="421"/>
      <c r="J2808" s="421"/>
      <c r="K2808" s="421"/>
      <c r="L2808" s="421"/>
      <c r="M2808" s="423"/>
      <c r="N2808" s="340">
        <f>IF(C2808&gt;A_Stammdaten!$B$12,0,SUM(E2808,F2808,H2808,J2808:K2808)-SUM(G2808,I2808,L2808:M2808))</f>
        <v>0</v>
      </c>
      <c r="O2808" s="421"/>
      <c r="P2808" s="421"/>
      <c r="Q2808" s="421"/>
      <c r="R2808" s="421"/>
      <c r="S2808" s="108">
        <f t="shared" si="318"/>
        <v>0</v>
      </c>
      <c r="T2808" s="341">
        <f>IF(ISBLANK($B2808),0,VLOOKUP($B2808,Listen!$A$2:$C$45,2,FALSE))</f>
        <v>0</v>
      </c>
      <c r="U2808" s="341">
        <f>IF(ISBLANK($B2808),0,VLOOKUP($B2808,Listen!$A$2:$C$45,3,FALSE))</f>
        <v>0</v>
      </c>
      <c r="V2808" s="342">
        <f t="shared" si="316"/>
        <v>0</v>
      </c>
      <c r="W2808" s="342">
        <f t="shared" si="320"/>
        <v>0</v>
      </c>
      <c r="X2808" s="342">
        <f t="shared" si="320"/>
        <v>0</v>
      </c>
      <c r="Y2808" s="342">
        <f t="shared" si="320"/>
        <v>0</v>
      </c>
      <c r="Z2808" s="342">
        <f t="shared" si="320"/>
        <v>0</v>
      </c>
      <c r="AA2808" s="342">
        <f t="shared" si="320"/>
        <v>0</v>
      </c>
      <c r="AB2808" s="342">
        <f t="shared" si="320"/>
        <v>0</v>
      </c>
      <c r="AC2808" s="109">
        <f t="shared" si="319"/>
        <v>0</v>
      </c>
      <c r="AD2808" s="109">
        <f>IF(C2808=A_Stammdaten!$B$12,E_SAV!$S2808-E_SAV!$AE2808,HLOOKUP(A_Stammdaten!$B$12-1,$AF$4:$AL$4004,ROW(C2808)-3,FALSE)-$AE2808)</f>
        <v>0</v>
      </c>
      <c r="AE2808" s="109">
        <f>HLOOKUP(A_Stammdaten!$B$12,$AF$4:$AL$4004,ROW(C2808)-3,FALSE)</f>
        <v>0</v>
      </c>
      <c r="AF2808" s="109">
        <f t="shared" si="317"/>
        <v>0</v>
      </c>
      <c r="AG2808" s="109">
        <f t="shared" si="321"/>
        <v>0</v>
      </c>
      <c r="AH2808" s="109">
        <f t="shared" si="321"/>
        <v>0</v>
      </c>
      <c r="AI2808" s="109">
        <f t="shared" si="321"/>
        <v>0</v>
      </c>
      <c r="AJ2808" s="109">
        <f t="shared" si="321"/>
        <v>0</v>
      </c>
      <c r="AK2808" s="109">
        <f t="shared" si="321"/>
        <v>0</v>
      </c>
      <c r="AL2808" s="109">
        <f t="shared" si="321"/>
        <v>0</v>
      </c>
    </row>
    <row r="2809" spans="1:38" x14ac:dyDescent="0.3">
      <c r="A2809" s="421"/>
      <c r="B2809" s="421"/>
      <c r="C2809" s="422"/>
      <c r="D2809" s="423"/>
      <c r="E2809" s="421"/>
      <c r="F2809" s="421"/>
      <c r="G2809" s="421"/>
      <c r="H2809" s="421"/>
      <c r="I2809" s="421"/>
      <c r="J2809" s="421"/>
      <c r="K2809" s="421"/>
      <c r="L2809" s="421"/>
      <c r="M2809" s="423"/>
      <c r="N2809" s="340">
        <f>IF(C2809&gt;A_Stammdaten!$B$12,0,SUM(E2809,F2809,H2809,J2809:K2809)-SUM(G2809,I2809,L2809:M2809))</f>
        <v>0</v>
      </c>
      <c r="O2809" s="421"/>
      <c r="P2809" s="421"/>
      <c r="Q2809" s="421"/>
      <c r="R2809" s="421"/>
      <c r="S2809" s="108">
        <f t="shared" si="318"/>
        <v>0</v>
      </c>
      <c r="T2809" s="341">
        <f>IF(ISBLANK($B2809),0,VLOOKUP($B2809,Listen!$A$2:$C$45,2,FALSE))</f>
        <v>0</v>
      </c>
      <c r="U2809" s="341">
        <f>IF(ISBLANK($B2809),0,VLOOKUP($B2809,Listen!$A$2:$C$45,3,FALSE))</f>
        <v>0</v>
      </c>
      <c r="V2809" s="342">
        <f t="shared" si="316"/>
        <v>0</v>
      </c>
      <c r="W2809" s="342">
        <f t="shared" si="320"/>
        <v>0</v>
      </c>
      <c r="X2809" s="342">
        <f t="shared" si="320"/>
        <v>0</v>
      </c>
      <c r="Y2809" s="342">
        <f t="shared" si="320"/>
        <v>0</v>
      </c>
      <c r="Z2809" s="342">
        <f t="shared" si="320"/>
        <v>0</v>
      </c>
      <c r="AA2809" s="342">
        <f t="shared" si="320"/>
        <v>0</v>
      </c>
      <c r="AB2809" s="342">
        <f t="shared" si="320"/>
        <v>0</v>
      </c>
      <c r="AC2809" s="109">
        <f t="shared" si="319"/>
        <v>0</v>
      </c>
      <c r="AD2809" s="109">
        <f>IF(C2809=A_Stammdaten!$B$12,E_SAV!$S2809-E_SAV!$AE2809,HLOOKUP(A_Stammdaten!$B$12-1,$AF$4:$AL$4004,ROW(C2809)-3,FALSE)-$AE2809)</f>
        <v>0</v>
      </c>
      <c r="AE2809" s="109">
        <f>HLOOKUP(A_Stammdaten!$B$12,$AF$4:$AL$4004,ROW(C2809)-3,FALSE)</f>
        <v>0</v>
      </c>
      <c r="AF2809" s="109">
        <f t="shared" si="317"/>
        <v>0</v>
      </c>
      <c r="AG2809" s="109">
        <f t="shared" si="321"/>
        <v>0</v>
      </c>
      <c r="AH2809" s="109">
        <f t="shared" si="321"/>
        <v>0</v>
      </c>
      <c r="AI2809" s="109">
        <f t="shared" si="321"/>
        <v>0</v>
      </c>
      <c r="AJ2809" s="109">
        <f t="shared" si="321"/>
        <v>0</v>
      </c>
      <c r="AK2809" s="109">
        <f t="shared" si="321"/>
        <v>0</v>
      </c>
      <c r="AL2809" s="109">
        <f t="shared" si="321"/>
        <v>0</v>
      </c>
    </row>
    <row r="2810" spans="1:38" x14ac:dyDescent="0.3">
      <c r="A2810" s="421"/>
      <c r="B2810" s="421"/>
      <c r="C2810" s="422"/>
      <c r="D2810" s="423"/>
      <c r="E2810" s="421"/>
      <c r="F2810" s="421"/>
      <c r="G2810" s="421"/>
      <c r="H2810" s="421"/>
      <c r="I2810" s="421"/>
      <c r="J2810" s="421"/>
      <c r="K2810" s="421"/>
      <c r="L2810" s="421"/>
      <c r="M2810" s="423"/>
      <c r="N2810" s="340">
        <f>IF(C2810&gt;A_Stammdaten!$B$12,0,SUM(E2810,F2810,H2810,J2810:K2810)-SUM(G2810,I2810,L2810:M2810))</f>
        <v>0</v>
      </c>
      <c r="O2810" s="421"/>
      <c r="P2810" s="421"/>
      <c r="Q2810" s="421"/>
      <c r="R2810" s="421"/>
      <c r="S2810" s="108">
        <f t="shared" si="318"/>
        <v>0</v>
      </c>
      <c r="T2810" s="341">
        <f>IF(ISBLANK($B2810),0,VLOOKUP($B2810,Listen!$A$2:$C$45,2,FALSE))</f>
        <v>0</v>
      </c>
      <c r="U2810" s="341">
        <f>IF(ISBLANK($B2810),0,VLOOKUP($B2810,Listen!$A$2:$C$45,3,FALSE))</f>
        <v>0</v>
      </c>
      <c r="V2810" s="342">
        <f t="shared" si="316"/>
        <v>0</v>
      </c>
      <c r="W2810" s="342">
        <f t="shared" si="320"/>
        <v>0</v>
      </c>
      <c r="X2810" s="342">
        <f t="shared" si="320"/>
        <v>0</v>
      </c>
      <c r="Y2810" s="342">
        <f t="shared" si="320"/>
        <v>0</v>
      </c>
      <c r="Z2810" s="342">
        <f t="shared" si="320"/>
        <v>0</v>
      </c>
      <c r="AA2810" s="342">
        <f t="shared" si="320"/>
        <v>0</v>
      </c>
      <c r="AB2810" s="342">
        <f t="shared" si="320"/>
        <v>0</v>
      </c>
      <c r="AC2810" s="109">
        <f t="shared" si="319"/>
        <v>0</v>
      </c>
      <c r="AD2810" s="109">
        <f>IF(C2810=A_Stammdaten!$B$12,E_SAV!$S2810-E_SAV!$AE2810,HLOOKUP(A_Stammdaten!$B$12-1,$AF$4:$AL$4004,ROW(C2810)-3,FALSE)-$AE2810)</f>
        <v>0</v>
      </c>
      <c r="AE2810" s="109">
        <f>HLOOKUP(A_Stammdaten!$B$12,$AF$4:$AL$4004,ROW(C2810)-3,FALSE)</f>
        <v>0</v>
      </c>
      <c r="AF2810" s="109">
        <f t="shared" si="317"/>
        <v>0</v>
      </c>
      <c r="AG2810" s="109">
        <f t="shared" si="321"/>
        <v>0</v>
      </c>
      <c r="AH2810" s="109">
        <f t="shared" si="321"/>
        <v>0</v>
      </c>
      <c r="AI2810" s="109">
        <f t="shared" si="321"/>
        <v>0</v>
      </c>
      <c r="AJ2810" s="109">
        <f t="shared" si="321"/>
        <v>0</v>
      </c>
      <c r="AK2810" s="109">
        <f t="shared" si="321"/>
        <v>0</v>
      </c>
      <c r="AL2810" s="109">
        <f t="shared" si="321"/>
        <v>0</v>
      </c>
    </row>
    <row r="2811" spans="1:38" x14ac:dyDescent="0.3">
      <c r="A2811" s="421"/>
      <c r="B2811" s="421"/>
      <c r="C2811" s="422"/>
      <c r="D2811" s="423"/>
      <c r="E2811" s="421"/>
      <c r="F2811" s="421"/>
      <c r="G2811" s="421"/>
      <c r="H2811" s="421"/>
      <c r="I2811" s="421"/>
      <c r="J2811" s="421"/>
      <c r="K2811" s="421"/>
      <c r="L2811" s="421"/>
      <c r="M2811" s="423"/>
      <c r="N2811" s="340">
        <f>IF(C2811&gt;A_Stammdaten!$B$12,0,SUM(E2811,F2811,H2811,J2811:K2811)-SUM(G2811,I2811,L2811:M2811))</f>
        <v>0</v>
      </c>
      <c r="O2811" s="421"/>
      <c r="P2811" s="421"/>
      <c r="Q2811" s="421"/>
      <c r="R2811" s="421"/>
      <c r="S2811" s="108">
        <f t="shared" si="318"/>
        <v>0</v>
      </c>
      <c r="T2811" s="341">
        <f>IF(ISBLANK($B2811),0,VLOOKUP($B2811,Listen!$A$2:$C$45,2,FALSE))</f>
        <v>0</v>
      </c>
      <c r="U2811" s="341">
        <f>IF(ISBLANK($B2811),0,VLOOKUP($B2811,Listen!$A$2:$C$45,3,FALSE))</f>
        <v>0</v>
      </c>
      <c r="V2811" s="342">
        <f t="shared" si="316"/>
        <v>0</v>
      </c>
      <c r="W2811" s="342">
        <f t="shared" si="320"/>
        <v>0</v>
      </c>
      <c r="X2811" s="342">
        <f t="shared" si="320"/>
        <v>0</v>
      </c>
      <c r="Y2811" s="342">
        <f t="shared" si="320"/>
        <v>0</v>
      </c>
      <c r="Z2811" s="342">
        <f t="shared" si="320"/>
        <v>0</v>
      </c>
      <c r="AA2811" s="342">
        <f t="shared" si="320"/>
        <v>0</v>
      </c>
      <c r="AB2811" s="342">
        <f t="shared" si="320"/>
        <v>0</v>
      </c>
      <c r="AC2811" s="109">
        <f t="shared" si="319"/>
        <v>0</v>
      </c>
      <c r="AD2811" s="109">
        <f>IF(C2811=A_Stammdaten!$B$12,E_SAV!$S2811-E_SAV!$AE2811,HLOOKUP(A_Stammdaten!$B$12-1,$AF$4:$AL$4004,ROW(C2811)-3,FALSE)-$AE2811)</f>
        <v>0</v>
      </c>
      <c r="AE2811" s="109">
        <f>HLOOKUP(A_Stammdaten!$B$12,$AF$4:$AL$4004,ROW(C2811)-3,FALSE)</f>
        <v>0</v>
      </c>
      <c r="AF2811" s="109">
        <f t="shared" si="317"/>
        <v>0</v>
      </c>
      <c r="AG2811" s="109">
        <f t="shared" si="321"/>
        <v>0</v>
      </c>
      <c r="AH2811" s="109">
        <f t="shared" si="321"/>
        <v>0</v>
      </c>
      <c r="AI2811" s="109">
        <f t="shared" si="321"/>
        <v>0</v>
      </c>
      <c r="AJ2811" s="109">
        <f t="shared" si="321"/>
        <v>0</v>
      </c>
      <c r="AK2811" s="109">
        <f t="shared" si="321"/>
        <v>0</v>
      </c>
      <c r="AL2811" s="109">
        <f t="shared" si="321"/>
        <v>0</v>
      </c>
    </row>
    <row r="2812" spans="1:38" x14ac:dyDescent="0.3">
      <c r="A2812" s="421"/>
      <c r="B2812" s="421"/>
      <c r="C2812" s="422"/>
      <c r="D2812" s="423"/>
      <c r="E2812" s="421"/>
      <c r="F2812" s="421"/>
      <c r="G2812" s="421"/>
      <c r="H2812" s="421"/>
      <c r="I2812" s="421"/>
      <c r="J2812" s="421"/>
      <c r="K2812" s="421"/>
      <c r="L2812" s="421"/>
      <c r="M2812" s="423"/>
      <c r="N2812" s="340">
        <f>IF(C2812&gt;A_Stammdaten!$B$12,0,SUM(E2812,F2812,H2812,J2812:K2812)-SUM(G2812,I2812,L2812:M2812))</f>
        <v>0</v>
      </c>
      <c r="O2812" s="421"/>
      <c r="P2812" s="421"/>
      <c r="Q2812" s="421"/>
      <c r="R2812" s="421"/>
      <c r="S2812" s="108">
        <f t="shared" si="318"/>
        <v>0</v>
      </c>
      <c r="T2812" s="341">
        <f>IF(ISBLANK($B2812),0,VLOOKUP($B2812,Listen!$A$2:$C$45,2,FALSE))</f>
        <v>0</v>
      </c>
      <c r="U2812" s="341">
        <f>IF(ISBLANK($B2812),0,VLOOKUP($B2812,Listen!$A$2:$C$45,3,FALSE))</f>
        <v>0</v>
      </c>
      <c r="V2812" s="342">
        <f t="shared" si="316"/>
        <v>0</v>
      </c>
      <c r="W2812" s="342">
        <f t="shared" si="320"/>
        <v>0</v>
      </c>
      <c r="X2812" s="342">
        <f t="shared" si="320"/>
        <v>0</v>
      </c>
      <c r="Y2812" s="342">
        <f t="shared" si="320"/>
        <v>0</v>
      </c>
      <c r="Z2812" s="342">
        <f t="shared" si="320"/>
        <v>0</v>
      </c>
      <c r="AA2812" s="342">
        <f t="shared" si="320"/>
        <v>0</v>
      </c>
      <c r="AB2812" s="342">
        <f t="shared" si="320"/>
        <v>0</v>
      </c>
      <c r="AC2812" s="109">
        <f t="shared" si="319"/>
        <v>0</v>
      </c>
      <c r="AD2812" s="109">
        <f>IF(C2812=A_Stammdaten!$B$12,E_SAV!$S2812-E_SAV!$AE2812,HLOOKUP(A_Stammdaten!$B$12-1,$AF$4:$AL$4004,ROW(C2812)-3,FALSE)-$AE2812)</f>
        <v>0</v>
      </c>
      <c r="AE2812" s="109">
        <f>HLOOKUP(A_Stammdaten!$B$12,$AF$4:$AL$4004,ROW(C2812)-3,FALSE)</f>
        <v>0</v>
      </c>
      <c r="AF2812" s="109">
        <f t="shared" si="317"/>
        <v>0</v>
      </c>
      <c r="AG2812" s="109">
        <f t="shared" si="321"/>
        <v>0</v>
      </c>
      <c r="AH2812" s="109">
        <f t="shared" si="321"/>
        <v>0</v>
      </c>
      <c r="AI2812" s="109">
        <f t="shared" si="321"/>
        <v>0</v>
      </c>
      <c r="AJ2812" s="109">
        <f t="shared" si="321"/>
        <v>0</v>
      </c>
      <c r="AK2812" s="109">
        <f t="shared" si="321"/>
        <v>0</v>
      </c>
      <c r="AL2812" s="109">
        <f t="shared" si="321"/>
        <v>0</v>
      </c>
    </row>
    <row r="2813" spans="1:38" x14ac:dyDescent="0.3">
      <c r="A2813" s="421"/>
      <c r="B2813" s="421"/>
      <c r="C2813" s="422"/>
      <c r="D2813" s="423"/>
      <c r="E2813" s="421"/>
      <c r="F2813" s="421"/>
      <c r="G2813" s="421"/>
      <c r="H2813" s="421"/>
      <c r="I2813" s="421"/>
      <c r="J2813" s="421"/>
      <c r="K2813" s="421"/>
      <c r="L2813" s="421"/>
      <c r="M2813" s="423"/>
      <c r="N2813" s="340">
        <f>IF(C2813&gt;A_Stammdaten!$B$12,0,SUM(E2813,F2813,H2813,J2813:K2813)-SUM(G2813,I2813,L2813:M2813))</f>
        <v>0</v>
      </c>
      <c r="O2813" s="421"/>
      <c r="P2813" s="421"/>
      <c r="Q2813" s="421"/>
      <c r="R2813" s="421"/>
      <c r="S2813" s="108">
        <f t="shared" si="318"/>
        <v>0</v>
      </c>
      <c r="T2813" s="341">
        <f>IF(ISBLANK($B2813),0,VLOOKUP($B2813,Listen!$A$2:$C$45,2,FALSE))</f>
        <v>0</v>
      </c>
      <c r="U2813" s="341">
        <f>IF(ISBLANK($B2813),0,VLOOKUP($B2813,Listen!$A$2:$C$45,3,FALSE))</f>
        <v>0</v>
      </c>
      <c r="V2813" s="342">
        <f t="shared" si="316"/>
        <v>0</v>
      </c>
      <c r="W2813" s="342">
        <f t="shared" si="320"/>
        <v>0</v>
      </c>
      <c r="X2813" s="342">
        <f t="shared" si="320"/>
        <v>0</v>
      </c>
      <c r="Y2813" s="342">
        <f t="shared" si="320"/>
        <v>0</v>
      </c>
      <c r="Z2813" s="342">
        <f t="shared" si="320"/>
        <v>0</v>
      </c>
      <c r="AA2813" s="342">
        <f t="shared" si="320"/>
        <v>0</v>
      </c>
      <c r="AB2813" s="342">
        <f t="shared" si="320"/>
        <v>0</v>
      </c>
      <c r="AC2813" s="109">
        <f t="shared" si="319"/>
        <v>0</v>
      </c>
      <c r="AD2813" s="109">
        <f>IF(C2813=A_Stammdaten!$B$12,E_SAV!$S2813-E_SAV!$AE2813,HLOOKUP(A_Stammdaten!$B$12-1,$AF$4:$AL$4004,ROW(C2813)-3,FALSE)-$AE2813)</f>
        <v>0</v>
      </c>
      <c r="AE2813" s="109">
        <f>HLOOKUP(A_Stammdaten!$B$12,$AF$4:$AL$4004,ROW(C2813)-3,FALSE)</f>
        <v>0</v>
      </c>
      <c r="AF2813" s="109">
        <f t="shared" si="317"/>
        <v>0</v>
      </c>
      <c r="AG2813" s="109">
        <f t="shared" si="321"/>
        <v>0</v>
      </c>
      <c r="AH2813" s="109">
        <f t="shared" si="321"/>
        <v>0</v>
      </c>
      <c r="AI2813" s="109">
        <f t="shared" si="321"/>
        <v>0</v>
      </c>
      <c r="AJ2813" s="109">
        <f t="shared" si="321"/>
        <v>0</v>
      </c>
      <c r="AK2813" s="109">
        <f t="shared" si="321"/>
        <v>0</v>
      </c>
      <c r="AL2813" s="109">
        <f t="shared" si="321"/>
        <v>0</v>
      </c>
    </row>
    <row r="2814" spans="1:38" x14ac:dyDescent="0.3">
      <c r="A2814" s="421"/>
      <c r="B2814" s="421"/>
      <c r="C2814" s="422"/>
      <c r="D2814" s="423"/>
      <c r="E2814" s="421"/>
      <c r="F2814" s="421"/>
      <c r="G2814" s="421"/>
      <c r="H2814" s="421"/>
      <c r="I2814" s="421"/>
      <c r="J2814" s="421"/>
      <c r="K2814" s="421"/>
      <c r="L2814" s="421"/>
      <c r="M2814" s="423"/>
      <c r="N2814" s="340">
        <f>IF(C2814&gt;A_Stammdaten!$B$12,0,SUM(E2814,F2814,H2814,J2814:K2814)-SUM(G2814,I2814,L2814:M2814))</f>
        <v>0</v>
      </c>
      <c r="O2814" s="421"/>
      <c r="P2814" s="421"/>
      <c r="Q2814" s="421"/>
      <c r="R2814" s="421"/>
      <c r="S2814" s="108">
        <f t="shared" si="318"/>
        <v>0</v>
      </c>
      <c r="T2814" s="341">
        <f>IF(ISBLANK($B2814),0,VLOOKUP($B2814,Listen!$A$2:$C$45,2,FALSE))</f>
        <v>0</v>
      </c>
      <c r="U2814" s="341">
        <f>IF(ISBLANK($B2814),0,VLOOKUP($B2814,Listen!$A$2:$C$45,3,FALSE))</f>
        <v>0</v>
      </c>
      <c r="V2814" s="342">
        <f t="shared" si="316"/>
        <v>0</v>
      </c>
      <c r="W2814" s="342">
        <f t="shared" si="320"/>
        <v>0</v>
      </c>
      <c r="X2814" s="342">
        <f t="shared" si="320"/>
        <v>0</v>
      </c>
      <c r="Y2814" s="342">
        <f t="shared" ref="W2814:AB2856" si="322">$T2814</f>
        <v>0</v>
      </c>
      <c r="Z2814" s="342">
        <f t="shared" si="322"/>
        <v>0</v>
      </c>
      <c r="AA2814" s="342">
        <f t="shared" si="322"/>
        <v>0</v>
      </c>
      <c r="AB2814" s="342">
        <f t="shared" si="322"/>
        <v>0</v>
      </c>
      <c r="AC2814" s="109">
        <f t="shared" si="319"/>
        <v>0</v>
      </c>
      <c r="AD2814" s="109">
        <f>IF(C2814=A_Stammdaten!$B$12,E_SAV!$S2814-E_SAV!$AE2814,HLOOKUP(A_Stammdaten!$B$12-1,$AF$4:$AL$4004,ROW(C2814)-3,FALSE)-$AE2814)</f>
        <v>0</v>
      </c>
      <c r="AE2814" s="109">
        <f>HLOOKUP(A_Stammdaten!$B$12,$AF$4:$AL$4004,ROW(C2814)-3,FALSE)</f>
        <v>0</v>
      </c>
      <c r="AF2814" s="109">
        <f t="shared" si="317"/>
        <v>0</v>
      </c>
      <c r="AG2814" s="109">
        <f t="shared" si="321"/>
        <v>0</v>
      </c>
      <c r="AH2814" s="109">
        <f t="shared" si="321"/>
        <v>0</v>
      </c>
      <c r="AI2814" s="109">
        <f t="shared" si="321"/>
        <v>0</v>
      </c>
      <c r="AJ2814" s="109">
        <f t="shared" si="321"/>
        <v>0</v>
      </c>
      <c r="AK2814" s="109">
        <f t="shared" si="321"/>
        <v>0</v>
      </c>
      <c r="AL2814" s="109">
        <f t="shared" si="321"/>
        <v>0</v>
      </c>
    </row>
    <row r="2815" spans="1:38" x14ac:dyDescent="0.3">
      <c r="A2815" s="421"/>
      <c r="B2815" s="421"/>
      <c r="C2815" s="422"/>
      <c r="D2815" s="423"/>
      <c r="E2815" s="421"/>
      <c r="F2815" s="421"/>
      <c r="G2815" s="421"/>
      <c r="H2815" s="421"/>
      <c r="I2815" s="421"/>
      <c r="J2815" s="421"/>
      <c r="K2815" s="421"/>
      <c r="L2815" s="421"/>
      <c r="M2815" s="423"/>
      <c r="N2815" s="340">
        <f>IF(C2815&gt;A_Stammdaten!$B$12,0,SUM(E2815,F2815,H2815,J2815:K2815)-SUM(G2815,I2815,L2815:M2815))</f>
        <v>0</v>
      </c>
      <c r="O2815" s="421"/>
      <c r="P2815" s="421"/>
      <c r="Q2815" s="421"/>
      <c r="R2815" s="421"/>
      <c r="S2815" s="108">
        <f t="shared" si="318"/>
        <v>0</v>
      </c>
      <c r="T2815" s="341">
        <f>IF(ISBLANK($B2815),0,VLOOKUP($B2815,Listen!$A$2:$C$45,2,FALSE))</f>
        <v>0</v>
      </c>
      <c r="U2815" s="341">
        <f>IF(ISBLANK($B2815),0,VLOOKUP($B2815,Listen!$A$2:$C$45,3,FALSE))</f>
        <v>0</v>
      </c>
      <c r="V2815" s="342">
        <f t="shared" si="316"/>
        <v>0</v>
      </c>
      <c r="W2815" s="342">
        <f t="shared" si="322"/>
        <v>0</v>
      </c>
      <c r="X2815" s="342">
        <f t="shared" si="322"/>
        <v>0</v>
      </c>
      <c r="Y2815" s="342">
        <f t="shared" si="322"/>
        <v>0</v>
      </c>
      <c r="Z2815" s="342">
        <f t="shared" si="322"/>
        <v>0</v>
      </c>
      <c r="AA2815" s="342">
        <f t="shared" si="322"/>
        <v>0</v>
      </c>
      <c r="AB2815" s="342">
        <f t="shared" si="322"/>
        <v>0</v>
      </c>
      <c r="AC2815" s="109">
        <f t="shared" si="319"/>
        <v>0</v>
      </c>
      <c r="AD2815" s="109">
        <f>IF(C2815=A_Stammdaten!$B$12,E_SAV!$S2815-E_SAV!$AE2815,HLOOKUP(A_Stammdaten!$B$12-1,$AF$4:$AL$4004,ROW(C2815)-3,FALSE)-$AE2815)</f>
        <v>0</v>
      </c>
      <c r="AE2815" s="109">
        <f>HLOOKUP(A_Stammdaten!$B$12,$AF$4:$AL$4004,ROW(C2815)-3,FALSE)</f>
        <v>0</v>
      </c>
      <c r="AF2815" s="109">
        <f t="shared" si="317"/>
        <v>0</v>
      </c>
      <c r="AG2815" s="109">
        <f t="shared" si="321"/>
        <v>0</v>
      </c>
      <c r="AH2815" s="109">
        <f t="shared" si="321"/>
        <v>0</v>
      </c>
      <c r="AI2815" s="109">
        <f t="shared" si="321"/>
        <v>0</v>
      </c>
      <c r="AJ2815" s="109">
        <f t="shared" si="321"/>
        <v>0</v>
      </c>
      <c r="AK2815" s="109">
        <f t="shared" si="321"/>
        <v>0</v>
      </c>
      <c r="AL2815" s="109">
        <f t="shared" si="321"/>
        <v>0</v>
      </c>
    </row>
    <row r="2816" spans="1:38" x14ac:dyDescent="0.3">
      <c r="A2816" s="421"/>
      <c r="B2816" s="421"/>
      <c r="C2816" s="422"/>
      <c r="D2816" s="423"/>
      <c r="E2816" s="421"/>
      <c r="F2816" s="421"/>
      <c r="G2816" s="421"/>
      <c r="H2816" s="421"/>
      <c r="I2816" s="421"/>
      <c r="J2816" s="421"/>
      <c r="K2816" s="421"/>
      <c r="L2816" s="421"/>
      <c r="M2816" s="423"/>
      <c r="N2816" s="340">
        <f>IF(C2816&gt;A_Stammdaten!$B$12,0,SUM(E2816,F2816,H2816,J2816:K2816)-SUM(G2816,I2816,L2816:M2816))</f>
        <v>0</v>
      </c>
      <c r="O2816" s="421"/>
      <c r="P2816" s="421"/>
      <c r="Q2816" s="421"/>
      <c r="R2816" s="421"/>
      <c r="S2816" s="108">
        <f t="shared" si="318"/>
        <v>0</v>
      </c>
      <c r="T2816" s="341">
        <f>IF(ISBLANK($B2816),0,VLOOKUP($B2816,Listen!$A$2:$C$45,2,FALSE))</f>
        <v>0</v>
      </c>
      <c r="U2816" s="341">
        <f>IF(ISBLANK($B2816),0,VLOOKUP($B2816,Listen!$A$2:$C$45,3,FALSE))</f>
        <v>0</v>
      </c>
      <c r="V2816" s="342">
        <f t="shared" si="316"/>
        <v>0</v>
      </c>
      <c r="W2816" s="342">
        <f t="shared" si="322"/>
        <v>0</v>
      </c>
      <c r="X2816" s="342">
        <f t="shared" si="322"/>
        <v>0</v>
      </c>
      <c r="Y2816" s="342">
        <f t="shared" si="322"/>
        <v>0</v>
      </c>
      <c r="Z2816" s="342">
        <f t="shared" si="322"/>
        <v>0</v>
      </c>
      <c r="AA2816" s="342">
        <f t="shared" si="322"/>
        <v>0</v>
      </c>
      <c r="AB2816" s="342">
        <f t="shared" si="322"/>
        <v>0</v>
      </c>
      <c r="AC2816" s="109">
        <f t="shared" si="319"/>
        <v>0</v>
      </c>
      <c r="AD2816" s="109">
        <f>IF(C2816=A_Stammdaten!$B$12,E_SAV!$S2816-E_SAV!$AE2816,HLOOKUP(A_Stammdaten!$B$12-1,$AF$4:$AL$4004,ROW(C2816)-3,FALSE)-$AE2816)</f>
        <v>0</v>
      </c>
      <c r="AE2816" s="109">
        <f>HLOOKUP(A_Stammdaten!$B$12,$AF$4:$AL$4004,ROW(C2816)-3,FALSE)</f>
        <v>0</v>
      </c>
      <c r="AF2816" s="109">
        <f t="shared" si="317"/>
        <v>0</v>
      </c>
      <c r="AG2816" s="109">
        <f t="shared" si="321"/>
        <v>0</v>
      </c>
      <c r="AH2816" s="109">
        <f t="shared" si="321"/>
        <v>0</v>
      </c>
      <c r="AI2816" s="109">
        <f t="shared" si="321"/>
        <v>0</v>
      </c>
      <c r="AJ2816" s="109">
        <f t="shared" si="321"/>
        <v>0</v>
      </c>
      <c r="AK2816" s="109">
        <f t="shared" si="321"/>
        <v>0</v>
      </c>
      <c r="AL2816" s="109">
        <f t="shared" si="321"/>
        <v>0</v>
      </c>
    </row>
    <row r="2817" spans="1:38" x14ac:dyDescent="0.3">
      <c r="A2817" s="421"/>
      <c r="B2817" s="421"/>
      <c r="C2817" s="422"/>
      <c r="D2817" s="423"/>
      <c r="E2817" s="421"/>
      <c r="F2817" s="421"/>
      <c r="G2817" s="421"/>
      <c r="H2817" s="421"/>
      <c r="I2817" s="421"/>
      <c r="J2817" s="421"/>
      <c r="K2817" s="421"/>
      <c r="L2817" s="421"/>
      <c r="M2817" s="423"/>
      <c r="N2817" s="340">
        <f>IF(C2817&gt;A_Stammdaten!$B$12,0,SUM(E2817,F2817,H2817,J2817:K2817)-SUM(G2817,I2817,L2817:M2817))</f>
        <v>0</v>
      </c>
      <c r="O2817" s="421"/>
      <c r="P2817" s="421"/>
      <c r="Q2817" s="421"/>
      <c r="R2817" s="421"/>
      <c r="S2817" s="108">
        <f t="shared" si="318"/>
        <v>0</v>
      </c>
      <c r="T2817" s="341">
        <f>IF(ISBLANK($B2817),0,VLOOKUP($B2817,Listen!$A$2:$C$45,2,FALSE))</f>
        <v>0</v>
      </c>
      <c r="U2817" s="341">
        <f>IF(ISBLANK($B2817),0,VLOOKUP($B2817,Listen!$A$2:$C$45,3,FALSE))</f>
        <v>0</v>
      </c>
      <c r="V2817" s="342">
        <f t="shared" si="316"/>
        <v>0</v>
      </c>
      <c r="W2817" s="342">
        <f t="shared" si="322"/>
        <v>0</v>
      </c>
      <c r="X2817" s="342">
        <f t="shared" si="322"/>
        <v>0</v>
      </c>
      <c r="Y2817" s="342">
        <f t="shared" si="322"/>
        <v>0</v>
      </c>
      <c r="Z2817" s="342">
        <f t="shared" si="322"/>
        <v>0</v>
      </c>
      <c r="AA2817" s="342">
        <f t="shared" si="322"/>
        <v>0</v>
      </c>
      <c r="AB2817" s="342">
        <f t="shared" si="322"/>
        <v>0</v>
      </c>
      <c r="AC2817" s="109">
        <f t="shared" si="319"/>
        <v>0</v>
      </c>
      <c r="AD2817" s="109">
        <f>IF(C2817=A_Stammdaten!$B$12,E_SAV!$S2817-E_SAV!$AE2817,HLOOKUP(A_Stammdaten!$B$12-1,$AF$4:$AL$4004,ROW(C2817)-3,FALSE)-$AE2817)</f>
        <v>0</v>
      </c>
      <c r="AE2817" s="109">
        <f>HLOOKUP(A_Stammdaten!$B$12,$AF$4:$AL$4004,ROW(C2817)-3,FALSE)</f>
        <v>0</v>
      </c>
      <c r="AF2817" s="109">
        <f t="shared" si="317"/>
        <v>0</v>
      </c>
      <c r="AG2817" s="109">
        <f t="shared" si="321"/>
        <v>0</v>
      </c>
      <c r="AH2817" s="109">
        <f t="shared" si="321"/>
        <v>0</v>
      </c>
      <c r="AI2817" s="109">
        <f t="shared" si="321"/>
        <v>0</v>
      </c>
      <c r="AJ2817" s="109">
        <f t="shared" si="321"/>
        <v>0</v>
      </c>
      <c r="AK2817" s="109">
        <f t="shared" si="321"/>
        <v>0</v>
      </c>
      <c r="AL2817" s="109">
        <f t="shared" si="321"/>
        <v>0</v>
      </c>
    </row>
    <row r="2818" spans="1:38" x14ac:dyDescent="0.3">
      <c r="A2818" s="421"/>
      <c r="B2818" s="421"/>
      <c r="C2818" s="422"/>
      <c r="D2818" s="423"/>
      <c r="E2818" s="421"/>
      <c r="F2818" s="421"/>
      <c r="G2818" s="421"/>
      <c r="H2818" s="421"/>
      <c r="I2818" s="421"/>
      <c r="J2818" s="421"/>
      <c r="K2818" s="421"/>
      <c r="L2818" s="421"/>
      <c r="M2818" s="423"/>
      <c r="N2818" s="340">
        <f>IF(C2818&gt;A_Stammdaten!$B$12,0,SUM(E2818,F2818,H2818,J2818:K2818)-SUM(G2818,I2818,L2818:M2818))</f>
        <v>0</v>
      </c>
      <c r="O2818" s="421"/>
      <c r="P2818" s="421"/>
      <c r="Q2818" s="421"/>
      <c r="R2818" s="421"/>
      <c r="S2818" s="108">
        <f t="shared" si="318"/>
        <v>0</v>
      </c>
      <c r="T2818" s="341">
        <f>IF(ISBLANK($B2818),0,VLOOKUP($B2818,Listen!$A$2:$C$45,2,FALSE))</f>
        <v>0</v>
      </c>
      <c r="U2818" s="341">
        <f>IF(ISBLANK($B2818),0,VLOOKUP($B2818,Listen!$A$2:$C$45,3,FALSE))</f>
        <v>0</v>
      </c>
      <c r="V2818" s="342">
        <f t="shared" ref="V2818:V2881" si="323">$T2818</f>
        <v>0</v>
      </c>
      <c r="W2818" s="342">
        <f t="shared" si="322"/>
        <v>0</v>
      </c>
      <c r="X2818" s="342">
        <f t="shared" si="322"/>
        <v>0</v>
      </c>
      <c r="Y2818" s="342">
        <f t="shared" si="322"/>
        <v>0</v>
      </c>
      <c r="Z2818" s="342">
        <f t="shared" si="322"/>
        <v>0</v>
      </c>
      <c r="AA2818" s="342">
        <f t="shared" si="322"/>
        <v>0</v>
      </c>
      <c r="AB2818" s="342">
        <f t="shared" si="322"/>
        <v>0</v>
      </c>
      <c r="AC2818" s="109">
        <f t="shared" si="319"/>
        <v>0</v>
      </c>
      <c r="AD2818" s="109">
        <f>IF(C2818=A_Stammdaten!$B$12,E_SAV!$S2818-E_SAV!$AE2818,HLOOKUP(A_Stammdaten!$B$12-1,$AF$4:$AL$4004,ROW(C2818)-3,FALSE)-$AE2818)</f>
        <v>0</v>
      </c>
      <c r="AE2818" s="109">
        <f>HLOOKUP(A_Stammdaten!$B$12,$AF$4:$AL$4004,ROW(C2818)-3,FALSE)</f>
        <v>0</v>
      </c>
      <c r="AF2818" s="109">
        <f t="shared" si="317"/>
        <v>0</v>
      </c>
      <c r="AG2818" s="109">
        <f t="shared" si="321"/>
        <v>0</v>
      </c>
      <c r="AH2818" s="109">
        <f t="shared" si="321"/>
        <v>0</v>
      </c>
      <c r="AI2818" s="109">
        <f t="shared" si="321"/>
        <v>0</v>
      </c>
      <c r="AJ2818" s="109">
        <f t="shared" si="321"/>
        <v>0</v>
      </c>
      <c r="AK2818" s="109">
        <f t="shared" si="321"/>
        <v>0</v>
      </c>
      <c r="AL2818" s="109">
        <f t="shared" si="321"/>
        <v>0</v>
      </c>
    </row>
    <row r="2819" spans="1:38" x14ac:dyDescent="0.3">
      <c r="A2819" s="421"/>
      <c r="B2819" s="421"/>
      <c r="C2819" s="422"/>
      <c r="D2819" s="423"/>
      <c r="E2819" s="421"/>
      <c r="F2819" s="421"/>
      <c r="G2819" s="421"/>
      <c r="H2819" s="421"/>
      <c r="I2819" s="421"/>
      <c r="J2819" s="421"/>
      <c r="K2819" s="421"/>
      <c r="L2819" s="421"/>
      <c r="M2819" s="423"/>
      <c r="N2819" s="340">
        <f>IF(C2819&gt;A_Stammdaten!$B$12,0,SUM(E2819,F2819,H2819,J2819:K2819)-SUM(G2819,I2819,L2819:M2819))</f>
        <v>0</v>
      </c>
      <c r="O2819" s="421"/>
      <c r="P2819" s="421"/>
      <c r="Q2819" s="421"/>
      <c r="R2819" s="421"/>
      <c r="S2819" s="108">
        <f t="shared" si="318"/>
        <v>0</v>
      </c>
      <c r="T2819" s="341">
        <f>IF(ISBLANK($B2819),0,VLOOKUP($B2819,Listen!$A$2:$C$45,2,FALSE))</f>
        <v>0</v>
      </c>
      <c r="U2819" s="341">
        <f>IF(ISBLANK($B2819),0,VLOOKUP($B2819,Listen!$A$2:$C$45,3,FALSE))</f>
        <v>0</v>
      </c>
      <c r="V2819" s="342">
        <f t="shared" si="323"/>
        <v>0</v>
      </c>
      <c r="W2819" s="342">
        <f t="shared" si="322"/>
        <v>0</v>
      </c>
      <c r="X2819" s="342">
        <f t="shared" si="322"/>
        <v>0</v>
      </c>
      <c r="Y2819" s="342">
        <f t="shared" si="322"/>
        <v>0</v>
      </c>
      <c r="Z2819" s="342">
        <f t="shared" si="322"/>
        <v>0</v>
      </c>
      <c r="AA2819" s="342">
        <f t="shared" si="322"/>
        <v>0</v>
      </c>
      <c r="AB2819" s="342">
        <f t="shared" si="322"/>
        <v>0</v>
      </c>
      <c r="AC2819" s="109">
        <f t="shared" si="319"/>
        <v>0</v>
      </c>
      <c r="AD2819" s="109">
        <f>IF(C2819=A_Stammdaten!$B$12,E_SAV!$S2819-E_SAV!$AE2819,HLOOKUP(A_Stammdaten!$B$12-1,$AF$4:$AL$4004,ROW(C2819)-3,FALSE)-$AE2819)</f>
        <v>0</v>
      </c>
      <c r="AE2819" s="109">
        <f>HLOOKUP(A_Stammdaten!$B$12,$AF$4:$AL$4004,ROW(C2819)-3,FALSE)</f>
        <v>0</v>
      </c>
      <c r="AF2819" s="109">
        <f t="shared" si="317"/>
        <v>0</v>
      </c>
      <c r="AG2819" s="109">
        <f t="shared" si="321"/>
        <v>0</v>
      </c>
      <c r="AH2819" s="109">
        <f t="shared" si="321"/>
        <v>0</v>
      </c>
      <c r="AI2819" s="109">
        <f t="shared" si="321"/>
        <v>0</v>
      </c>
      <c r="AJ2819" s="109">
        <f t="shared" si="321"/>
        <v>0</v>
      </c>
      <c r="AK2819" s="109">
        <f t="shared" si="321"/>
        <v>0</v>
      </c>
      <c r="AL2819" s="109">
        <f t="shared" si="321"/>
        <v>0</v>
      </c>
    </row>
    <row r="2820" spans="1:38" x14ac:dyDescent="0.3">
      <c r="A2820" s="421"/>
      <c r="B2820" s="421"/>
      <c r="C2820" s="422"/>
      <c r="D2820" s="423"/>
      <c r="E2820" s="421"/>
      <c r="F2820" s="421"/>
      <c r="G2820" s="421"/>
      <c r="H2820" s="421"/>
      <c r="I2820" s="421"/>
      <c r="J2820" s="421"/>
      <c r="K2820" s="421"/>
      <c r="L2820" s="421"/>
      <c r="M2820" s="423"/>
      <c r="N2820" s="340">
        <f>IF(C2820&gt;A_Stammdaten!$B$12,0,SUM(E2820,F2820,H2820,J2820:K2820)-SUM(G2820,I2820,L2820:M2820))</f>
        <v>0</v>
      </c>
      <c r="O2820" s="421"/>
      <c r="P2820" s="421"/>
      <c r="Q2820" s="421"/>
      <c r="R2820" s="421"/>
      <c r="S2820" s="108">
        <f t="shared" si="318"/>
        <v>0</v>
      </c>
      <c r="T2820" s="341">
        <f>IF(ISBLANK($B2820),0,VLOOKUP($B2820,Listen!$A$2:$C$45,2,FALSE))</f>
        <v>0</v>
      </c>
      <c r="U2820" s="341">
        <f>IF(ISBLANK($B2820),0,VLOOKUP($B2820,Listen!$A$2:$C$45,3,FALSE))</f>
        <v>0</v>
      </c>
      <c r="V2820" s="342">
        <f t="shared" si="323"/>
        <v>0</v>
      </c>
      <c r="W2820" s="342">
        <f t="shared" si="322"/>
        <v>0</v>
      </c>
      <c r="X2820" s="342">
        <f t="shared" si="322"/>
        <v>0</v>
      </c>
      <c r="Y2820" s="342">
        <f t="shared" si="322"/>
        <v>0</v>
      </c>
      <c r="Z2820" s="342">
        <f t="shared" si="322"/>
        <v>0</v>
      </c>
      <c r="AA2820" s="342">
        <f t="shared" si="322"/>
        <v>0</v>
      </c>
      <c r="AB2820" s="342">
        <f t="shared" si="322"/>
        <v>0</v>
      </c>
      <c r="AC2820" s="109">
        <f t="shared" si="319"/>
        <v>0</v>
      </c>
      <c r="AD2820" s="109">
        <f>IF(C2820=A_Stammdaten!$B$12,E_SAV!$S2820-E_SAV!$AE2820,HLOOKUP(A_Stammdaten!$B$12-1,$AF$4:$AL$4004,ROW(C2820)-3,FALSE)-$AE2820)</f>
        <v>0</v>
      </c>
      <c r="AE2820" s="109">
        <f>HLOOKUP(A_Stammdaten!$B$12,$AF$4:$AL$4004,ROW(C2820)-3,FALSE)</f>
        <v>0</v>
      </c>
      <c r="AF2820" s="109">
        <f t="shared" si="317"/>
        <v>0</v>
      </c>
      <c r="AG2820" s="109">
        <f t="shared" si="321"/>
        <v>0</v>
      </c>
      <c r="AH2820" s="109">
        <f t="shared" si="321"/>
        <v>0</v>
      </c>
      <c r="AI2820" s="109">
        <f t="shared" si="321"/>
        <v>0</v>
      </c>
      <c r="AJ2820" s="109">
        <f t="shared" si="321"/>
        <v>0</v>
      </c>
      <c r="AK2820" s="109">
        <f t="shared" si="321"/>
        <v>0</v>
      </c>
      <c r="AL2820" s="109">
        <f t="shared" si="321"/>
        <v>0</v>
      </c>
    </row>
    <row r="2821" spans="1:38" x14ac:dyDescent="0.3">
      <c r="A2821" s="421"/>
      <c r="B2821" s="421"/>
      <c r="C2821" s="422"/>
      <c r="D2821" s="423"/>
      <c r="E2821" s="421"/>
      <c r="F2821" s="421"/>
      <c r="G2821" s="421"/>
      <c r="H2821" s="421"/>
      <c r="I2821" s="421"/>
      <c r="J2821" s="421"/>
      <c r="K2821" s="421"/>
      <c r="L2821" s="421"/>
      <c r="M2821" s="423"/>
      <c r="N2821" s="340">
        <f>IF(C2821&gt;A_Stammdaten!$B$12,0,SUM(E2821,F2821,H2821,J2821:K2821)-SUM(G2821,I2821,L2821:M2821))</f>
        <v>0</v>
      </c>
      <c r="O2821" s="421"/>
      <c r="P2821" s="421"/>
      <c r="Q2821" s="421"/>
      <c r="R2821" s="421"/>
      <c r="S2821" s="108">
        <f t="shared" si="318"/>
        <v>0</v>
      </c>
      <c r="T2821" s="341">
        <f>IF(ISBLANK($B2821),0,VLOOKUP($B2821,Listen!$A$2:$C$45,2,FALSE))</f>
        <v>0</v>
      </c>
      <c r="U2821" s="341">
        <f>IF(ISBLANK($B2821),0,VLOOKUP($B2821,Listen!$A$2:$C$45,3,FALSE))</f>
        <v>0</v>
      </c>
      <c r="V2821" s="342">
        <f t="shared" si="323"/>
        <v>0</v>
      </c>
      <c r="W2821" s="342">
        <f t="shared" si="322"/>
        <v>0</v>
      </c>
      <c r="X2821" s="342">
        <f t="shared" si="322"/>
        <v>0</v>
      </c>
      <c r="Y2821" s="342">
        <f t="shared" si="322"/>
        <v>0</v>
      </c>
      <c r="Z2821" s="342">
        <f t="shared" si="322"/>
        <v>0</v>
      </c>
      <c r="AA2821" s="342">
        <f t="shared" si="322"/>
        <v>0</v>
      </c>
      <c r="AB2821" s="342">
        <f t="shared" si="322"/>
        <v>0</v>
      </c>
      <c r="AC2821" s="109">
        <f t="shared" si="319"/>
        <v>0</v>
      </c>
      <c r="AD2821" s="109">
        <f>IF(C2821=A_Stammdaten!$B$12,E_SAV!$S2821-E_SAV!$AE2821,HLOOKUP(A_Stammdaten!$B$12-1,$AF$4:$AL$4004,ROW(C2821)-3,FALSE)-$AE2821)</f>
        <v>0</v>
      </c>
      <c r="AE2821" s="109">
        <f>HLOOKUP(A_Stammdaten!$B$12,$AF$4:$AL$4004,ROW(C2821)-3,FALSE)</f>
        <v>0</v>
      </c>
      <c r="AF2821" s="109">
        <f t="shared" ref="AF2821:AF2884" si="324">IF(OR($C2821=0,$S2821=0),0,IF($C2821&lt;=AF$4,$S2821-$S2821/V2821*(AF$4-$C2821+1),0))</f>
        <v>0</v>
      </c>
      <c r="AG2821" s="109">
        <f t="shared" si="321"/>
        <v>0</v>
      </c>
      <c r="AH2821" s="109">
        <f t="shared" si="321"/>
        <v>0</v>
      </c>
      <c r="AI2821" s="109">
        <f t="shared" si="321"/>
        <v>0</v>
      </c>
      <c r="AJ2821" s="109">
        <f t="shared" si="321"/>
        <v>0</v>
      </c>
      <c r="AK2821" s="109">
        <f t="shared" si="321"/>
        <v>0</v>
      </c>
      <c r="AL2821" s="109">
        <f t="shared" si="321"/>
        <v>0</v>
      </c>
    </row>
    <row r="2822" spans="1:38" x14ac:dyDescent="0.3">
      <c r="A2822" s="421"/>
      <c r="B2822" s="421"/>
      <c r="C2822" s="422"/>
      <c r="D2822" s="423"/>
      <c r="E2822" s="421"/>
      <c r="F2822" s="421"/>
      <c r="G2822" s="421"/>
      <c r="H2822" s="421"/>
      <c r="I2822" s="421"/>
      <c r="J2822" s="421"/>
      <c r="K2822" s="421"/>
      <c r="L2822" s="421"/>
      <c r="M2822" s="423"/>
      <c r="N2822" s="340">
        <f>IF(C2822&gt;A_Stammdaten!$B$12,0,SUM(E2822,F2822,H2822,J2822:K2822)-SUM(G2822,I2822,L2822:M2822))</f>
        <v>0</v>
      </c>
      <c r="O2822" s="421"/>
      <c r="P2822" s="421"/>
      <c r="Q2822" s="421"/>
      <c r="R2822" s="421"/>
      <c r="S2822" s="108">
        <f t="shared" ref="S2822:S2885" si="325">N2822-SUM(O2822:R2822)</f>
        <v>0</v>
      </c>
      <c r="T2822" s="341">
        <f>IF(ISBLANK($B2822),0,VLOOKUP($B2822,Listen!$A$2:$C$45,2,FALSE))</f>
        <v>0</v>
      </c>
      <c r="U2822" s="341">
        <f>IF(ISBLANK($B2822),0,VLOOKUP($B2822,Listen!$A$2:$C$45,3,FALSE))</f>
        <v>0</v>
      </c>
      <c r="V2822" s="342">
        <f t="shared" si="323"/>
        <v>0</v>
      </c>
      <c r="W2822" s="342">
        <f t="shared" si="322"/>
        <v>0</v>
      </c>
      <c r="X2822" s="342">
        <f t="shared" si="322"/>
        <v>0</v>
      </c>
      <c r="Y2822" s="342">
        <f t="shared" si="322"/>
        <v>0</v>
      </c>
      <c r="Z2822" s="342">
        <f t="shared" si="322"/>
        <v>0</v>
      </c>
      <c r="AA2822" s="342">
        <f t="shared" si="322"/>
        <v>0</v>
      </c>
      <c r="AB2822" s="342">
        <f t="shared" si="322"/>
        <v>0</v>
      </c>
      <c r="AC2822" s="109">
        <f t="shared" ref="AC2822:AC2885" si="326">AE2822+AD2822</f>
        <v>0</v>
      </c>
      <c r="AD2822" s="109">
        <f>IF(C2822=A_Stammdaten!$B$12,E_SAV!$S2822-E_SAV!$AE2822,HLOOKUP(A_Stammdaten!$B$12-1,$AF$4:$AL$4004,ROW(C2822)-3,FALSE)-$AE2822)</f>
        <v>0</v>
      </c>
      <c r="AE2822" s="109">
        <f>HLOOKUP(A_Stammdaten!$B$12,$AF$4:$AL$4004,ROW(C2822)-3,FALSE)</f>
        <v>0</v>
      </c>
      <c r="AF2822" s="109">
        <f t="shared" si="324"/>
        <v>0</v>
      </c>
      <c r="AG2822" s="109">
        <f t="shared" si="321"/>
        <v>0</v>
      </c>
      <c r="AH2822" s="109">
        <f t="shared" si="321"/>
        <v>0</v>
      </c>
      <c r="AI2822" s="109">
        <f t="shared" si="321"/>
        <v>0</v>
      </c>
      <c r="AJ2822" s="109">
        <f t="shared" si="321"/>
        <v>0</v>
      </c>
      <c r="AK2822" s="109">
        <f t="shared" si="321"/>
        <v>0</v>
      </c>
      <c r="AL2822" s="109">
        <f t="shared" si="321"/>
        <v>0</v>
      </c>
    </row>
    <row r="2823" spans="1:38" x14ac:dyDescent="0.3">
      <c r="A2823" s="421"/>
      <c r="B2823" s="421"/>
      <c r="C2823" s="422"/>
      <c r="D2823" s="423"/>
      <c r="E2823" s="421"/>
      <c r="F2823" s="421"/>
      <c r="G2823" s="421"/>
      <c r="H2823" s="421"/>
      <c r="I2823" s="421"/>
      <c r="J2823" s="421"/>
      <c r="K2823" s="421"/>
      <c r="L2823" s="421"/>
      <c r="M2823" s="423"/>
      <c r="N2823" s="340">
        <f>IF(C2823&gt;A_Stammdaten!$B$12,0,SUM(E2823,F2823,H2823,J2823:K2823)-SUM(G2823,I2823,L2823:M2823))</f>
        <v>0</v>
      </c>
      <c r="O2823" s="421"/>
      <c r="P2823" s="421"/>
      <c r="Q2823" s="421"/>
      <c r="R2823" s="421"/>
      <c r="S2823" s="108">
        <f t="shared" si="325"/>
        <v>0</v>
      </c>
      <c r="T2823" s="341">
        <f>IF(ISBLANK($B2823),0,VLOOKUP($B2823,Listen!$A$2:$C$45,2,FALSE))</f>
        <v>0</v>
      </c>
      <c r="U2823" s="341">
        <f>IF(ISBLANK($B2823),0,VLOOKUP($B2823,Listen!$A$2:$C$45,3,FALSE))</f>
        <v>0</v>
      </c>
      <c r="V2823" s="342">
        <f t="shared" si="323"/>
        <v>0</v>
      </c>
      <c r="W2823" s="342">
        <f t="shared" si="322"/>
        <v>0</v>
      </c>
      <c r="X2823" s="342">
        <f t="shared" si="322"/>
        <v>0</v>
      </c>
      <c r="Y2823" s="342">
        <f t="shared" si="322"/>
        <v>0</v>
      </c>
      <c r="Z2823" s="342">
        <f t="shared" si="322"/>
        <v>0</v>
      </c>
      <c r="AA2823" s="342">
        <f t="shared" si="322"/>
        <v>0</v>
      </c>
      <c r="AB2823" s="342">
        <f t="shared" si="322"/>
        <v>0</v>
      </c>
      <c r="AC2823" s="109">
        <f t="shared" si="326"/>
        <v>0</v>
      </c>
      <c r="AD2823" s="109">
        <f>IF(C2823=A_Stammdaten!$B$12,E_SAV!$S2823-E_SAV!$AE2823,HLOOKUP(A_Stammdaten!$B$12-1,$AF$4:$AL$4004,ROW(C2823)-3,FALSE)-$AE2823)</f>
        <v>0</v>
      </c>
      <c r="AE2823" s="109">
        <f>HLOOKUP(A_Stammdaten!$B$12,$AF$4:$AL$4004,ROW(C2823)-3,FALSE)</f>
        <v>0</v>
      </c>
      <c r="AF2823" s="109">
        <f t="shared" si="324"/>
        <v>0</v>
      </c>
      <c r="AG2823" s="109">
        <f t="shared" si="321"/>
        <v>0</v>
      </c>
      <c r="AH2823" s="109">
        <f t="shared" si="321"/>
        <v>0</v>
      </c>
      <c r="AI2823" s="109">
        <f t="shared" si="321"/>
        <v>0</v>
      </c>
      <c r="AJ2823" s="109">
        <f t="shared" si="321"/>
        <v>0</v>
      </c>
      <c r="AK2823" s="109">
        <f t="shared" si="321"/>
        <v>0</v>
      </c>
      <c r="AL2823" s="109">
        <f t="shared" si="321"/>
        <v>0</v>
      </c>
    </row>
    <row r="2824" spans="1:38" x14ac:dyDescent="0.3">
      <c r="A2824" s="421"/>
      <c r="B2824" s="421"/>
      <c r="C2824" s="422"/>
      <c r="D2824" s="423"/>
      <c r="E2824" s="421"/>
      <c r="F2824" s="421"/>
      <c r="G2824" s="421"/>
      <c r="H2824" s="421"/>
      <c r="I2824" s="421"/>
      <c r="J2824" s="421"/>
      <c r="K2824" s="421"/>
      <c r="L2824" s="421"/>
      <c r="M2824" s="423"/>
      <c r="N2824" s="340">
        <f>IF(C2824&gt;A_Stammdaten!$B$12,0,SUM(E2824,F2824,H2824,J2824:K2824)-SUM(G2824,I2824,L2824:M2824))</f>
        <v>0</v>
      </c>
      <c r="O2824" s="421"/>
      <c r="P2824" s="421"/>
      <c r="Q2824" s="421"/>
      <c r="R2824" s="421"/>
      <c r="S2824" s="108">
        <f t="shared" si="325"/>
        <v>0</v>
      </c>
      <c r="T2824" s="341">
        <f>IF(ISBLANK($B2824),0,VLOOKUP($B2824,Listen!$A$2:$C$45,2,FALSE))</f>
        <v>0</v>
      </c>
      <c r="U2824" s="341">
        <f>IF(ISBLANK($B2824),0,VLOOKUP($B2824,Listen!$A$2:$C$45,3,FALSE))</f>
        <v>0</v>
      </c>
      <c r="V2824" s="342">
        <f t="shared" si="323"/>
        <v>0</v>
      </c>
      <c r="W2824" s="342">
        <f t="shared" si="322"/>
        <v>0</v>
      </c>
      <c r="X2824" s="342">
        <f t="shared" si="322"/>
        <v>0</v>
      </c>
      <c r="Y2824" s="342">
        <f t="shared" si="322"/>
        <v>0</v>
      </c>
      <c r="Z2824" s="342">
        <f t="shared" si="322"/>
        <v>0</v>
      </c>
      <c r="AA2824" s="342">
        <f t="shared" si="322"/>
        <v>0</v>
      </c>
      <c r="AB2824" s="342">
        <f t="shared" si="322"/>
        <v>0</v>
      </c>
      <c r="AC2824" s="109">
        <f t="shared" si="326"/>
        <v>0</v>
      </c>
      <c r="AD2824" s="109">
        <f>IF(C2824=A_Stammdaten!$B$12,E_SAV!$S2824-E_SAV!$AE2824,HLOOKUP(A_Stammdaten!$B$12-1,$AF$4:$AL$4004,ROW(C2824)-3,FALSE)-$AE2824)</f>
        <v>0</v>
      </c>
      <c r="AE2824" s="109">
        <f>HLOOKUP(A_Stammdaten!$B$12,$AF$4:$AL$4004,ROW(C2824)-3,FALSE)</f>
        <v>0</v>
      </c>
      <c r="AF2824" s="109">
        <f t="shared" si="324"/>
        <v>0</v>
      </c>
      <c r="AG2824" s="109">
        <f t="shared" si="321"/>
        <v>0</v>
      </c>
      <c r="AH2824" s="109">
        <f t="shared" si="321"/>
        <v>0</v>
      </c>
      <c r="AI2824" s="109">
        <f t="shared" si="321"/>
        <v>0</v>
      </c>
      <c r="AJ2824" s="109">
        <f t="shared" si="321"/>
        <v>0</v>
      </c>
      <c r="AK2824" s="109">
        <f t="shared" si="321"/>
        <v>0</v>
      </c>
      <c r="AL2824" s="109">
        <f t="shared" si="321"/>
        <v>0</v>
      </c>
    </row>
    <row r="2825" spans="1:38" x14ac:dyDescent="0.3">
      <c r="A2825" s="421"/>
      <c r="B2825" s="421"/>
      <c r="C2825" s="422"/>
      <c r="D2825" s="423"/>
      <c r="E2825" s="421"/>
      <c r="F2825" s="421"/>
      <c r="G2825" s="421"/>
      <c r="H2825" s="421"/>
      <c r="I2825" s="421"/>
      <c r="J2825" s="421"/>
      <c r="K2825" s="421"/>
      <c r="L2825" s="421"/>
      <c r="M2825" s="423"/>
      <c r="N2825" s="340">
        <f>IF(C2825&gt;A_Stammdaten!$B$12,0,SUM(E2825,F2825,H2825,J2825:K2825)-SUM(G2825,I2825,L2825:M2825))</f>
        <v>0</v>
      </c>
      <c r="O2825" s="421"/>
      <c r="P2825" s="421"/>
      <c r="Q2825" s="421"/>
      <c r="R2825" s="421"/>
      <c r="S2825" s="108">
        <f t="shared" si="325"/>
        <v>0</v>
      </c>
      <c r="T2825" s="341">
        <f>IF(ISBLANK($B2825),0,VLOOKUP($B2825,Listen!$A$2:$C$45,2,FALSE))</f>
        <v>0</v>
      </c>
      <c r="U2825" s="341">
        <f>IF(ISBLANK($B2825),0,VLOOKUP($B2825,Listen!$A$2:$C$45,3,FALSE))</f>
        <v>0</v>
      </c>
      <c r="V2825" s="342">
        <f t="shared" si="323"/>
        <v>0</v>
      </c>
      <c r="W2825" s="342">
        <f t="shared" si="322"/>
        <v>0</v>
      </c>
      <c r="X2825" s="342">
        <f t="shared" si="322"/>
        <v>0</v>
      </c>
      <c r="Y2825" s="342">
        <f t="shared" si="322"/>
        <v>0</v>
      </c>
      <c r="Z2825" s="342">
        <f t="shared" si="322"/>
        <v>0</v>
      </c>
      <c r="AA2825" s="342">
        <f t="shared" si="322"/>
        <v>0</v>
      </c>
      <c r="AB2825" s="342">
        <f t="shared" si="322"/>
        <v>0</v>
      </c>
      <c r="AC2825" s="109">
        <f t="shared" si="326"/>
        <v>0</v>
      </c>
      <c r="AD2825" s="109">
        <f>IF(C2825=A_Stammdaten!$B$12,E_SAV!$S2825-E_SAV!$AE2825,HLOOKUP(A_Stammdaten!$B$12-1,$AF$4:$AL$4004,ROW(C2825)-3,FALSE)-$AE2825)</f>
        <v>0</v>
      </c>
      <c r="AE2825" s="109">
        <f>HLOOKUP(A_Stammdaten!$B$12,$AF$4:$AL$4004,ROW(C2825)-3,FALSE)</f>
        <v>0</v>
      </c>
      <c r="AF2825" s="109">
        <f t="shared" si="324"/>
        <v>0</v>
      </c>
      <c r="AG2825" s="109">
        <f t="shared" si="321"/>
        <v>0</v>
      </c>
      <c r="AH2825" s="109">
        <f t="shared" si="321"/>
        <v>0</v>
      </c>
      <c r="AI2825" s="109">
        <f t="shared" si="321"/>
        <v>0</v>
      </c>
      <c r="AJ2825" s="109">
        <f t="shared" si="321"/>
        <v>0</v>
      </c>
      <c r="AK2825" s="109">
        <f t="shared" si="321"/>
        <v>0</v>
      </c>
      <c r="AL2825" s="109">
        <f t="shared" si="321"/>
        <v>0</v>
      </c>
    </row>
    <row r="2826" spans="1:38" x14ac:dyDescent="0.3">
      <c r="A2826" s="421"/>
      <c r="B2826" s="421"/>
      <c r="C2826" s="422"/>
      <c r="D2826" s="423"/>
      <c r="E2826" s="421"/>
      <c r="F2826" s="421"/>
      <c r="G2826" s="421"/>
      <c r="H2826" s="421"/>
      <c r="I2826" s="421"/>
      <c r="J2826" s="421"/>
      <c r="K2826" s="421"/>
      <c r="L2826" s="421"/>
      <c r="M2826" s="423"/>
      <c r="N2826" s="340">
        <f>IF(C2826&gt;A_Stammdaten!$B$12,0,SUM(E2826,F2826,H2826,J2826:K2826)-SUM(G2826,I2826,L2826:M2826))</f>
        <v>0</v>
      </c>
      <c r="O2826" s="421"/>
      <c r="P2826" s="421"/>
      <c r="Q2826" s="421"/>
      <c r="R2826" s="421"/>
      <c r="S2826" s="108">
        <f t="shared" si="325"/>
        <v>0</v>
      </c>
      <c r="T2826" s="341">
        <f>IF(ISBLANK($B2826),0,VLOOKUP($B2826,Listen!$A$2:$C$45,2,FALSE))</f>
        <v>0</v>
      </c>
      <c r="U2826" s="341">
        <f>IF(ISBLANK($B2826),0,VLOOKUP($B2826,Listen!$A$2:$C$45,3,FALSE))</f>
        <v>0</v>
      </c>
      <c r="V2826" s="342">
        <f t="shared" si="323"/>
        <v>0</v>
      </c>
      <c r="W2826" s="342">
        <f t="shared" si="322"/>
        <v>0</v>
      </c>
      <c r="X2826" s="342">
        <f t="shared" si="322"/>
        <v>0</v>
      </c>
      <c r="Y2826" s="342">
        <f t="shared" si="322"/>
        <v>0</v>
      </c>
      <c r="Z2826" s="342">
        <f t="shared" si="322"/>
        <v>0</v>
      </c>
      <c r="AA2826" s="342">
        <f t="shared" si="322"/>
        <v>0</v>
      </c>
      <c r="AB2826" s="342">
        <f t="shared" si="322"/>
        <v>0</v>
      </c>
      <c r="AC2826" s="109">
        <f t="shared" si="326"/>
        <v>0</v>
      </c>
      <c r="AD2826" s="109">
        <f>IF(C2826=A_Stammdaten!$B$12,E_SAV!$S2826-E_SAV!$AE2826,HLOOKUP(A_Stammdaten!$B$12-1,$AF$4:$AL$4004,ROW(C2826)-3,FALSE)-$AE2826)</f>
        <v>0</v>
      </c>
      <c r="AE2826" s="109">
        <f>HLOOKUP(A_Stammdaten!$B$12,$AF$4:$AL$4004,ROW(C2826)-3,FALSE)</f>
        <v>0</v>
      </c>
      <c r="AF2826" s="109">
        <f t="shared" si="324"/>
        <v>0</v>
      </c>
      <c r="AG2826" s="109">
        <f t="shared" si="321"/>
        <v>0</v>
      </c>
      <c r="AH2826" s="109">
        <f t="shared" si="321"/>
        <v>0</v>
      </c>
      <c r="AI2826" s="109">
        <f t="shared" si="321"/>
        <v>0</v>
      </c>
      <c r="AJ2826" s="109">
        <f t="shared" si="321"/>
        <v>0</v>
      </c>
      <c r="AK2826" s="109">
        <f t="shared" si="321"/>
        <v>0</v>
      </c>
      <c r="AL2826" s="109">
        <f t="shared" si="321"/>
        <v>0</v>
      </c>
    </row>
    <row r="2827" spans="1:38" x14ac:dyDescent="0.3">
      <c r="A2827" s="421"/>
      <c r="B2827" s="421"/>
      <c r="C2827" s="422"/>
      <c r="D2827" s="423"/>
      <c r="E2827" s="421"/>
      <c r="F2827" s="421"/>
      <c r="G2827" s="421"/>
      <c r="H2827" s="421"/>
      <c r="I2827" s="421"/>
      <c r="J2827" s="421"/>
      <c r="K2827" s="421"/>
      <c r="L2827" s="421"/>
      <c r="M2827" s="423"/>
      <c r="N2827" s="340">
        <f>IF(C2827&gt;A_Stammdaten!$B$12,0,SUM(E2827,F2827,H2827,J2827:K2827)-SUM(G2827,I2827,L2827:M2827))</f>
        <v>0</v>
      </c>
      <c r="O2827" s="421"/>
      <c r="P2827" s="421"/>
      <c r="Q2827" s="421"/>
      <c r="R2827" s="421"/>
      <c r="S2827" s="108">
        <f t="shared" si="325"/>
        <v>0</v>
      </c>
      <c r="T2827" s="341">
        <f>IF(ISBLANK($B2827),0,VLOOKUP($B2827,Listen!$A$2:$C$45,2,FALSE))</f>
        <v>0</v>
      </c>
      <c r="U2827" s="341">
        <f>IF(ISBLANK($B2827),0,VLOOKUP($B2827,Listen!$A$2:$C$45,3,FALSE))</f>
        <v>0</v>
      </c>
      <c r="V2827" s="342">
        <f t="shared" si="323"/>
        <v>0</v>
      </c>
      <c r="W2827" s="342">
        <f t="shared" si="322"/>
        <v>0</v>
      </c>
      <c r="X2827" s="342">
        <f t="shared" si="322"/>
        <v>0</v>
      </c>
      <c r="Y2827" s="342">
        <f t="shared" si="322"/>
        <v>0</v>
      </c>
      <c r="Z2827" s="342">
        <f t="shared" si="322"/>
        <v>0</v>
      </c>
      <c r="AA2827" s="342">
        <f t="shared" si="322"/>
        <v>0</v>
      </c>
      <c r="AB2827" s="342">
        <f t="shared" si="322"/>
        <v>0</v>
      </c>
      <c r="AC2827" s="109">
        <f t="shared" si="326"/>
        <v>0</v>
      </c>
      <c r="AD2827" s="109">
        <f>IF(C2827=A_Stammdaten!$B$12,E_SAV!$S2827-E_SAV!$AE2827,HLOOKUP(A_Stammdaten!$B$12-1,$AF$4:$AL$4004,ROW(C2827)-3,FALSE)-$AE2827)</f>
        <v>0</v>
      </c>
      <c r="AE2827" s="109">
        <f>HLOOKUP(A_Stammdaten!$B$12,$AF$4:$AL$4004,ROW(C2827)-3,FALSE)</f>
        <v>0</v>
      </c>
      <c r="AF2827" s="109">
        <f t="shared" si="324"/>
        <v>0</v>
      </c>
      <c r="AG2827" s="109">
        <f t="shared" si="321"/>
        <v>0</v>
      </c>
      <c r="AH2827" s="109">
        <f t="shared" si="321"/>
        <v>0</v>
      </c>
      <c r="AI2827" s="109">
        <f t="shared" si="321"/>
        <v>0</v>
      </c>
      <c r="AJ2827" s="109">
        <f t="shared" si="321"/>
        <v>0</v>
      </c>
      <c r="AK2827" s="109">
        <f t="shared" si="321"/>
        <v>0</v>
      </c>
      <c r="AL2827" s="109">
        <f t="shared" si="321"/>
        <v>0</v>
      </c>
    </row>
    <row r="2828" spans="1:38" x14ac:dyDescent="0.3">
      <c r="A2828" s="421"/>
      <c r="B2828" s="421"/>
      <c r="C2828" s="422"/>
      <c r="D2828" s="423"/>
      <c r="E2828" s="421"/>
      <c r="F2828" s="421"/>
      <c r="G2828" s="421"/>
      <c r="H2828" s="421"/>
      <c r="I2828" s="421"/>
      <c r="J2828" s="421"/>
      <c r="K2828" s="421"/>
      <c r="L2828" s="421"/>
      <c r="M2828" s="423"/>
      <c r="N2828" s="340">
        <f>IF(C2828&gt;A_Stammdaten!$B$12,0,SUM(E2828,F2828,H2828,J2828:K2828)-SUM(G2828,I2828,L2828:M2828))</f>
        <v>0</v>
      </c>
      <c r="O2828" s="421"/>
      <c r="P2828" s="421"/>
      <c r="Q2828" s="421"/>
      <c r="R2828" s="421"/>
      <c r="S2828" s="108">
        <f t="shared" si="325"/>
        <v>0</v>
      </c>
      <c r="T2828" s="341">
        <f>IF(ISBLANK($B2828),0,VLOOKUP($B2828,Listen!$A$2:$C$45,2,FALSE))</f>
        <v>0</v>
      </c>
      <c r="U2828" s="341">
        <f>IF(ISBLANK($B2828),0,VLOOKUP($B2828,Listen!$A$2:$C$45,3,FALSE))</f>
        <v>0</v>
      </c>
      <c r="V2828" s="342">
        <f t="shared" si="323"/>
        <v>0</v>
      </c>
      <c r="W2828" s="342">
        <f t="shared" si="322"/>
        <v>0</v>
      </c>
      <c r="X2828" s="342">
        <f t="shared" si="322"/>
        <v>0</v>
      </c>
      <c r="Y2828" s="342">
        <f t="shared" si="322"/>
        <v>0</v>
      </c>
      <c r="Z2828" s="342">
        <f t="shared" si="322"/>
        <v>0</v>
      </c>
      <c r="AA2828" s="342">
        <f t="shared" si="322"/>
        <v>0</v>
      </c>
      <c r="AB2828" s="342">
        <f t="shared" si="322"/>
        <v>0</v>
      </c>
      <c r="AC2828" s="109">
        <f t="shared" si="326"/>
        <v>0</v>
      </c>
      <c r="AD2828" s="109">
        <f>IF(C2828=A_Stammdaten!$B$12,E_SAV!$S2828-E_SAV!$AE2828,HLOOKUP(A_Stammdaten!$B$12-1,$AF$4:$AL$4004,ROW(C2828)-3,FALSE)-$AE2828)</f>
        <v>0</v>
      </c>
      <c r="AE2828" s="109">
        <f>HLOOKUP(A_Stammdaten!$B$12,$AF$4:$AL$4004,ROW(C2828)-3,FALSE)</f>
        <v>0</v>
      </c>
      <c r="AF2828" s="109">
        <f t="shared" si="324"/>
        <v>0</v>
      </c>
      <c r="AG2828" s="109">
        <f t="shared" si="321"/>
        <v>0</v>
      </c>
      <c r="AH2828" s="109">
        <f t="shared" si="321"/>
        <v>0</v>
      </c>
      <c r="AI2828" s="109">
        <f t="shared" si="321"/>
        <v>0</v>
      </c>
      <c r="AJ2828" s="109">
        <f t="shared" si="321"/>
        <v>0</v>
      </c>
      <c r="AK2828" s="109">
        <f t="shared" si="321"/>
        <v>0</v>
      </c>
      <c r="AL2828" s="109">
        <f t="shared" si="321"/>
        <v>0</v>
      </c>
    </row>
    <row r="2829" spans="1:38" x14ac:dyDescent="0.3">
      <c r="A2829" s="421"/>
      <c r="B2829" s="421"/>
      <c r="C2829" s="422"/>
      <c r="D2829" s="423"/>
      <c r="E2829" s="421"/>
      <c r="F2829" s="421"/>
      <c r="G2829" s="421"/>
      <c r="H2829" s="421"/>
      <c r="I2829" s="421"/>
      <c r="J2829" s="421"/>
      <c r="K2829" s="421"/>
      <c r="L2829" s="421"/>
      <c r="M2829" s="423"/>
      <c r="N2829" s="340">
        <f>IF(C2829&gt;A_Stammdaten!$B$12,0,SUM(E2829,F2829,H2829,J2829:K2829)-SUM(G2829,I2829,L2829:M2829))</f>
        <v>0</v>
      </c>
      <c r="O2829" s="421"/>
      <c r="P2829" s="421"/>
      <c r="Q2829" s="421"/>
      <c r="R2829" s="421"/>
      <c r="S2829" s="108">
        <f t="shared" si="325"/>
        <v>0</v>
      </c>
      <c r="T2829" s="341">
        <f>IF(ISBLANK($B2829),0,VLOOKUP($B2829,Listen!$A$2:$C$45,2,FALSE))</f>
        <v>0</v>
      </c>
      <c r="U2829" s="341">
        <f>IF(ISBLANK($B2829),0,VLOOKUP($B2829,Listen!$A$2:$C$45,3,FALSE))</f>
        <v>0</v>
      </c>
      <c r="V2829" s="342">
        <f t="shared" si="323"/>
        <v>0</v>
      </c>
      <c r="W2829" s="342">
        <f t="shared" si="322"/>
        <v>0</v>
      </c>
      <c r="X2829" s="342">
        <f t="shared" si="322"/>
        <v>0</v>
      </c>
      <c r="Y2829" s="342">
        <f t="shared" si="322"/>
        <v>0</v>
      </c>
      <c r="Z2829" s="342">
        <f t="shared" si="322"/>
        <v>0</v>
      </c>
      <c r="AA2829" s="342">
        <f t="shared" si="322"/>
        <v>0</v>
      </c>
      <c r="AB2829" s="342">
        <f t="shared" si="322"/>
        <v>0</v>
      </c>
      <c r="AC2829" s="109">
        <f t="shared" si="326"/>
        <v>0</v>
      </c>
      <c r="AD2829" s="109">
        <f>IF(C2829=A_Stammdaten!$B$12,E_SAV!$S2829-E_SAV!$AE2829,HLOOKUP(A_Stammdaten!$B$12-1,$AF$4:$AL$4004,ROW(C2829)-3,FALSE)-$AE2829)</f>
        <v>0</v>
      </c>
      <c r="AE2829" s="109">
        <f>HLOOKUP(A_Stammdaten!$B$12,$AF$4:$AL$4004,ROW(C2829)-3,FALSE)</f>
        <v>0</v>
      </c>
      <c r="AF2829" s="109">
        <f t="shared" si="324"/>
        <v>0</v>
      </c>
      <c r="AG2829" s="109">
        <f t="shared" si="321"/>
        <v>0</v>
      </c>
      <c r="AH2829" s="109">
        <f t="shared" si="321"/>
        <v>0</v>
      </c>
      <c r="AI2829" s="109">
        <f t="shared" si="321"/>
        <v>0</v>
      </c>
      <c r="AJ2829" s="109">
        <f t="shared" ref="AJ2829:AL2892" si="327">IF(OR($C2829=0,$S2829=0,Z2829-(AJ$4-$C2829)=0),0,IF($C2829&lt;AJ$4,AI2829-AI2829/(Z2829-(AJ$4-$C2829)),IF($C2829=AJ$4,$S2829-$S2829/Z2829,0)))</f>
        <v>0</v>
      </c>
      <c r="AK2829" s="109">
        <f t="shared" si="327"/>
        <v>0</v>
      </c>
      <c r="AL2829" s="109">
        <f t="shared" si="327"/>
        <v>0</v>
      </c>
    </row>
    <row r="2830" spans="1:38" x14ac:dyDescent="0.3">
      <c r="A2830" s="421"/>
      <c r="B2830" s="421"/>
      <c r="C2830" s="422"/>
      <c r="D2830" s="423"/>
      <c r="E2830" s="421"/>
      <c r="F2830" s="421"/>
      <c r="G2830" s="421"/>
      <c r="H2830" s="421"/>
      <c r="I2830" s="421"/>
      <c r="J2830" s="421"/>
      <c r="K2830" s="421"/>
      <c r="L2830" s="421"/>
      <c r="M2830" s="423"/>
      <c r="N2830" s="340">
        <f>IF(C2830&gt;A_Stammdaten!$B$12,0,SUM(E2830,F2830,H2830,J2830:K2830)-SUM(G2830,I2830,L2830:M2830))</f>
        <v>0</v>
      </c>
      <c r="O2830" s="421"/>
      <c r="P2830" s="421"/>
      <c r="Q2830" s="421"/>
      <c r="R2830" s="421"/>
      <c r="S2830" s="108">
        <f t="shared" si="325"/>
        <v>0</v>
      </c>
      <c r="T2830" s="341">
        <f>IF(ISBLANK($B2830),0,VLOOKUP($B2830,Listen!$A$2:$C$45,2,FALSE))</f>
        <v>0</v>
      </c>
      <c r="U2830" s="341">
        <f>IF(ISBLANK($B2830),0,VLOOKUP($B2830,Listen!$A$2:$C$45,3,FALSE))</f>
        <v>0</v>
      </c>
      <c r="V2830" s="342">
        <f t="shared" si="323"/>
        <v>0</v>
      </c>
      <c r="W2830" s="342">
        <f t="shared" si="322"/>
        <v>0</v>
      </c>
      <c r="X2830" s="342">
        <f t="shared" si="322"/>
        <v>0</v>
      </c>
      <c r="Y2830" s="342">
        <f t="shared" si="322"/>
        <v>0</v>
      </c>
      <c r="Z2830" s="342">
        <f t="shared" si="322"/>
        <v>0</v>
      </c>
      <c r="AA2830" s="342">
        <f t="shared" si="322"/>
        <v>0</v>
      </c>
      <c r="AB2830" s="342">
        <f t="shared" si="322"/>
        <v>0</v>
      </c>
      <c r="AC2830" s="109">
        <f t="shared" si="326"/>
        <v>0</v>
      </c>
      <c r="AD2830" s="109">
        <f>IF(C2830=A_Stammdaten!$B$12,E_SAV!$S2830-E_SAV!$AE2830,HLOOKUP(A_Stammdaten!$B$12-1,$AF$4:$AL$4004,ROW(C2830)-3,FALSE)-$AE2830)</f>
        <v>0</v>
      </c>
      <c r="AE2830" s="109">
        <f>HLOOKUP(A_Stammdaten!$B$12,$AF$4:$AL$4004,ROW(C2830)-3,FALSE)</f>
        <v>0</v>
      </c>
      <c r="AF2830" s="109">
        <f t="shared" si="324"/>
        <v>0</v>
      </c>
      <c r="AG2830" s="109">
        <f t="shared" ref="AG2830:AL2893" si="328">IF(OR($C2830=0,$S2830=0,W2830-(AG$4-$C2830)=0),0,IF($C2830&lt;AG$4,AF2830-AF2830/(W2830-(AG$4-$C2830)),IF($C2830=AG$4,$S2830-$S2830/W2830,0)))</f>
        <v>0</v>
      </c>
      <c r="AH2830" s="109">
        <f t="shared" si="328"/>
        <v>0</v>
      </c>
      <c r="AI2830" s="109">
        <f t="shared" si="328"/>
        <v>0</v>
      </c>
      <c r="AJ2830" s="109">
        <f t="shared" si="327"/>
        <v>0</v>
      </c>
      <c r="AK2830" s="109">
        <f t="shared" si="327"/>
        <v>0</v>
      </c>
      <c r="AL2830" s="109">
        <f t="shared" si="327"/>
        <v>0</v>
      </c>
    </row>
    <row r="2831" spans="1:38" x14ac:dyDescent="0.3">
      <c r="A2831" s="421"/>
      <c r="B2831" s="421"/>
      <c r="C2831" s="422"/>
      <c r="D2831" s="423"/>
      <c r="E2831" s="421"/>
      <c r="F2831" s="421"/>
      <c r="G2831" s="421"/>
      <c r="H2831" s="421"/>
      <c r="I2831" s="421"/>
      <c r="J2831" s="421"/>
      <c r="K2831" s="421"/>
      <c r="L2831" s="421"/>
      <c r="M2831" s="423"/>
      <c r="N2831" s="340">
        <f>IF(C2831&gt;A_Stammdaten!$B$12,0,SUM(E2831,F2831,H2831,J2831:K2831)-SUM(G2831,I2831,L2831:M2831))</f>
        <v>0</v>
      </c>
      <c r="O2831" s="421"/>
      <c r="P2831" s="421"/>
      <c r="Q2831" s="421"/>
      <c r="R2831" s="421"/>
      <c r="S2831" s="108">
        <f t="shared" si="325"/>
        <v>0</v>
      </c>
      <c r="T2831" s="341">
        <f>IF(ISBLANK($B2831),0,VLOOKUP($B2831,Listen!$A$2:$C$45,2,FALSE))</f>
        <v>0</v>
      </c>
      <c r="U2831" s="341">
        <f>IF(ISBLANK($B2831),0,VLOOKUP($B2831,Listen!$A$2:$C$45,3,FALSE))</f>
        <v>0</v>
      </c>
      <c r="V2831" s="342">
        <f t="shared" si="323"/>
        <v>0</v>
      </c>
      <c r="W2831" s="342">
        <f t="shared" si="322"/>
        <v>0</v>
      </c>
      <c r="X2831" s="342">
        <f t="shared" si="322"/>
        <v>0</v>
      </c>
      <c r="Y2831" s="342">
        <f t="shared" si="322"/>
        <v>0</v>
      </c>
      <c r="Z2831" s="342">
        <f t="shared" si="322"/>
        <v>0</v>
      </c>
      <c r="AA2831" s="342">
        <f t="shared" si="322"/>
        <v>0</v>
      </c>
      <c r="AB2831" s="342">
        <f t="shared" si="322"/>
        <v>0</v>
      </c>
      <c r="AC2831" s="109">
        <f t="shared" si="326"/>
        <v>0</v>
      </c>
      <c r="AD2831" s="109">
        <f>IF(C2831=A_Stammdaten!$B$12,E_SAV!$S2831-E_SAV!$AE2831,HLOOKUP(A_Stammdaten!$B$12-1,$AF$4:$AL$4004,ROW(C2831)-3,FALSE)-$AE2831)</f>
        <v>0</v>
      </c>
      <c r="AE2831" s="109">
        <f>HLOOKUP(A_Stammdaten!$B$12,$AF$4:$AL$4004,ROW(C2831)-3,FALSE)</f>
        <v>0</v>
      </c>
      <c r="AF2831" s="109">
        <f t="shared" si="324"/>
        <v>0</v>
      </c>
      <c r="AG2831" s="109">
        <f t="shared" si="328"/>
        <v>0</v>
      </c>
      <c r="AH2831" s="109">
        <f t="shared" si="328"/>
        <v>0</v>
      </c>
      <c r="AI2831" s="109">
        <f t="shared" si="328"/>
        <v>0</v>
      </c>
      <c r="AJ2831" s="109">
        <f t="shared" si="327"/>
        <v>0</v>
      </c>
      <c r="AK2831" s="109">
        <f t="shared" si="327"/>
        <v>0</v>
      </c>
      <c r="AL2831" s="109">
        <f t="shared" si="327"/>
        <v>0</v>
      </c>
    </row>
    <row r="2832" spans="1:38" x14ac:dyDescent="0.3">
      <c r="A2832" s="421"/>
      <c r="B2832" s="421"/>
      <c r="C2832" s="422"/>
      <c r="D2832" s="423"/>
      <c r="E2832" s="421"/>
      <c r="F2832" s="421"/>
      <c r="G2832" s="421"/>
      <c r="H2832" s="421"/>
      <c r="I2832" s="421"/>
      <c r="J2832" s="421"/>
      <c r="K2832" s="421"/>
      <c r="L2832" s="421"/>
      <c r="M2832" s="423"/>
      <c r="N2832" s="340">
        <f>IF(C2832&gt;A_Stammdaten!$B$12,0,SUM(E2832,F2832,H2832,J2832:K2832)-SUM(G2832,I2832,L2832:M2832))</f>
        <v>0</v>
      </c>
      <c r="O2832" s="421"/>
      <c r="P2832" s="421"/>
      <c r="Q2832" s="421"/>
      <c r="R2832" s="421"/>
      <c r="S2832" s="108">
        <f t="shared" si="325"/>
        <v>0</v>
      </c>
      <c r="T2832" s="341">
        <f>IF(ISBLANK($B2832),0,VLOOKUP($B2832,Listen!$A$2:$C$45,2,FALSE))</f>
        <v>0</v>
      </c>
      <c r="U2832" s="341">
        <f>IF(ISBLANK($B2832),0,VLOOKUP($B2832,Listen!$A$2:$C$45,3,FALSE))</f>
        <v>0</v>
      </c>
      <c r="V2832" s="342">
        <f t="shared" si="323"/>
        <v>0</v>
      </c>
      <c r="W2832" s="342">
        <f t="shared" si="322"/>
        <v>0</v>
      </c>
      <c r="X2832" s="342">
        <f t="shared" si="322"/>
        <v>0</v>
      </c>
      <c r="Y2832" s="342">
        <f t="shared" si="322"/>
        <v>0</v>
      </c>
      <c r="Z2832" s="342">
        <f t="shared" si="322"/>
        <v>0</v>
      </c>
      <c r="AA2832" s="342">
        <f t="shared" si="322"/>
        <v>0</v>
      </c>
      <c r="AB2832" s="342">
        <f t="shared" si="322"/>
        <v>0</v>
      </c>
      <c r="AC2832" s="109">
        <f t="shared" si="326"/>
        <v>0</v>
      </c>
      <c r="AD2832" s="109">
        <f>IF(C2832=A_Stammdaten!$B$12,E_SAV!$S2832-E_SAV!$AE2832,HLOOKUP(A_Stammdaten!$B$12-1,$AF$4:$AL$4004,ROW(C2832)-3,FALSE)-$AE2832)</f>
        <v>0</v>
      </c>
      <c r="AE2832" s="109">
        <f>HLOOKUP(A_Stammdaten!$B$12,$AF$4:$AL$4004,ROW(C2832)-3,FALSE)</f>
        <v>0</v>
      </c>
      <c r="AF2832" s="109">
        <f t="shared" si="324"/>
        <v>0</v>
      </c>
      <c r="AG2832" s="109">
        <f t="shared" si="328"/>
        <v>0</v>
      </c>
      <c r="AH2832" s="109">
        <f t="shared" si="328"/>
        <v>0</v>
      </c>
      <c r="AI2832" s="109">
        <f t="shared" si="328"/>
        <v>0</v>
      </c>
      <c r="AJ2832" s="109">
        <f t="shared" si="327"/>
        <v>0</v>
      </c>
      <c r="AK2832" s="109">
        <f t="shared" si="327"/>
        <v>0</v>
      </c>
      <c r="AL2832" s="109">
        <f t="shared" si="327"/>
        <v>0</v>
      </c>
    </row>
    <row r="2833" spans="1:38" x14ac:dyDescent="0.3">
      <c r="A2833" s="421"/>
      <c r="B2833" s="421"/>
      <c r="C2833" s="422"/>
      <c r="D2833" s="423"/>
      <c r="E2833" s="421"/>
      <c r="F2833" s="421"/>
      <c r="G2833" s="421"/>
      <c r="H2833" s="421"/>
      <c r="I2833" s="421"/>
      <c r="J2833" s="421"/>
      <c r="K2833" s="421"/>
      <c r="L2833" s="421"/>
      <c r="M2833" s="423"/>
      <c r="N2833" s="340">
        <f>IF(C2833&gt;A_Stammdaten!$B$12,0,SUM(E2833,F2833,H2833,J2833:K2833)-SUM(G2833,I2833,L2833:M2833))</f>
        <v>0</v>
      </c>
      <c r="O2833" s="421"/>
      <c r="P2833" s="421"/>
      <c r="Q2833" s="421"/>
      <c r="R2833" s="421"/>
      <c r="S2833" s="108">
        <f t="shared" si="325"/>
        <v>0</v>
      </c>
      <c r="T2833" s="341">
        <f>IF(ISBLANK($B2833),0,VLOOKUP($B2833,Listen!$A$2:$C$45,2,FALSE))</f>
        <v>0</v>
      </c>
      <c r="U2833" s="341">
        <f>IF(ISBLANK($B2833),0,VLOOKUP($B2833,Listen!$A$2:$C$45,3,FALSE))</f>
        <v>0</v>
      </c>
      <c r="V2833" s="342">
        <f t="shared" si="323"/>
        <v>0</v>
      </c>
      <c r="W2833" s="342">
        <f t="shared" si="322"/>
        <v>0</v>
      </c>
      <c r="X2833" s="342">
        <f t="shared" si="322"/>
        <v>0</v>
      </c>
      <c r="Y2833" s="342">
        <f t="shared" si="322"/>
        <v>0</v>
      </c>
      <c r="Z2833" s="342">
        <f t="shared" si="322"/>
        <v>0</v>
      </c>
      <c r="AA2833" s="342">
        <f t="shared" si="322"/>
        <v>0</v>
      </c>
      <c r="AB2833" s="342">
        <f t="shared" si="322"/>
        <v>0</v>
      </c>
      <c r="AC2833" s="109">
        <f t="shared" si="326"/>
        <v>0</v>
      </c>
      <c r="AD2833" s="109">
        <f>IF(C2833=A_Stammdaten!$B$12,E_SAV!$S2833-E_SAV!$AE2833,HLOOKUP(A_Stammdaten!$B$12-1,$AF$4:$AL$4004,ROW(C2833)-3,FALSE)-$AE2833)</f>
        <v>0</v>
      </c>
      <c r="AE2833" s="109">
        <f>HLOOKUP(A_Stammdaten!$B$12,$AF$4:$AL$4004,ROW(C2833)-3,FALSE)</f>
        <v>0</v>
      </c>
      <c r="AF2833" s="109">
        <f t="shared" si="324"/>
        <v>0</v>
      </c>
      <c r="AG2833" s="109">
        <f t="shared" si="328"/>
        <v>0</v>
      </c>
      <c r="AH2833" s="109">
        <f t="shared" si="328"/>
        <v>0</v>
      </c>
      <c r="AI2833" s="109">
        <f t="shared" si="328"/>
        <v>0</v>
      </c>
      <c r="AJ2833" s="109">
        <f t="shared" si="327"/>
        <v>0</v>
      </c>
      <c r="AK2833" s="109">
        <f t="shared" si="327"/>
        <v>0</v>
      </c>
      <c r="AL2833" s="109">
        <f t="shared" si="327"/>
        <v>0</v>
      </c>
    </row>
    <row r="2834" spans="1:38" x14ac:dyDescent="0.3">
      <c r="A2834" s="421"/>
      <c r="B2834" s="421"/>
      <c r="C2834" s="422"/>
      <c r="D2834" s="423"/>
      <c r="E2834" s="421"/>
      <c r="F2834" s="421"/>
      <c r="G2834" s="421"/>
      <c r="H2834" s="421"/>
      <c r="I2834" s="421"/>
      <c r="J2834" s="421"/>
      <c r="K2834" s="421"/>
      <c r="L2834" s="421"/>
      <c r="M2834" s="423"/>
      <c r="N2834" s="340">
        <f>IF(C2834&gt;A_Stammdaten!$B$12,0,SUM(E2834,F2834,H2834,J2834:K2834)-SUM(G2834,I2834,L2834:M2834))</f>
        <v>0</v>
      </c>
      <c r="O2834" s="421"/>
      <c r="P2834" s="421"/>
      <c r="Q2834" s="421"/>
      <c r="R2834" s="421"/>
      <c r="S2834" s="108">
        <f t="shared" si="325"/>
        <v>0</v>
      </c>
      <c r="T2834" s="341">
        <f>IF(ISBLANK($B2834),0,VLOOKUP($B2834,Listen!$A$2:$C$45,2,FALSE))</f>
        <v>0</v>
      </c>
      <c r="U2834" s="341">
        <f>IF(ISBLANK($B2834),0,VLOOKUP($B2834,Listen!$A$2:$C$45,3,FALSE))</f>
        <v>0</v>
      </c>
      <c r="V2834" s="342">
        <f t="shared" si="323"/>
        <v>0</v>
      </c>
      <c r="W2834" s="342">
        <f t="shared" si="322"/>
        <v>0</v>
      </c>
      <c r="X2834" s="342">
        <f t="shared" si="322"/>
        <v>0</v>
      </c>
      <c r="Y2834" s="342">
        <f t="shared" si="322"/>
        <v>0</v>
      </c>
      <c r="Z2834" s="342">
        <f t="shared" si="322"/>
        <v>0</v>
      </c>
      <c r="AA2834" s="342">
        <f t="shared" si="322"/>
        <v>0</v>
      </c>
      <c r="AB2834" s="342">
        <f t="shared" si="322"/>
        <v>0</v>
      </c>
      <c r="AC2834" s="109">
        <f t="shared" si="326"/>
        <v>0</v>
      </c>
      <c r="AD2834" s="109">
        <f>IF(C2834=A_Stammdaten!$B$12,E_SAV!$S2834-E_SAV!$AE2834,HLOOKUP(A_Stammdaten!$B$12-1,$AF$4:$AL$4004,ROW(C2834)-3,FALSE)-$AE2834)</f>
        <v>0</v>
      </c>
      <c r="AE2834" s="109">
        <f>HLOOKUP(A_Stammdaten!$B$12,$AF$4:$AL$4004,ROW(C2834)-3,FALSE)</f>
        <v>0</v>
      </c>
      <c r="AF2834" s="109">
        <f t="shared" si="324"/>
        <v>0</v>
      </c>
      <c r="AG2834" s="109">
        <f t="shared" si="328"/>
        <v>0</v>
      </c>
      <c r="AH2834" s="109">
        <f t="shared" si="328"/>
        <v>0</v>
      </c>
      <c r="AI2834" s="109">
        <f t="shared" si="328"/>
        <v>0</v>
      </c>
      <c r="AJ2834" s="109">
        <f t="shared" si="327"/>
        <v>0</v>
      </c>
      <c r="AK2834" s="109">
        <f t="shared" si="327"/>
        <v>0</v>
      </c>
      <c r="AL2834" s="109">
        <f t="shared" si="327"/>
        <v>0</v>
      </c>
    </row>
    <row r="2835" spans="1:38" x14ac:dyDescent="0.3">
      <c r="A2835" s="421"/>
      <c r="B2835" s="421"/>
      <c r="C2835" s="422"/>
      <c r="D2835" s="423"/>
      <c r="E2835" s="421"/>
      <c r="F2835" s="421"/>
      <c r="G2835" s="421"/>
      <c r="H2835" s="421"/>
      <c r="I2835" s="421"/>
      <c r="J2835" s="421"/>
      <c r="K2835" s="421"/>
      <c r="L2835" s="421"/>
      <c r="M2835" s="423"/>
      <c r="N2835" s="340">
        <f>IF(C2835&gt;A_Stammdaten!$B$12,0,SUM(E2835,F2835,H2835,J2835:K2835)-SUM(G2835,I2835,L2835:M2835))</f>
        <v>0</v>
      </c>
      <c r="O2835" s="421"/>
      <c r="P2835" s="421"/>
      <c r="Q2835" s="421"/>
      <c r="R2835" s="421"/>
      <c r="S2835" s="108">
        <f t="shared" si="325"/>
        <v>0</v>
      </c>
      <c r="T2835" s="341">
        <f>IF(ISBLANK($B2835),0,VLOOKUP($B2835,Listen!$A$2:$C$45,2,FALSE))</f>
        <v>0</v>
      </c>
      <c r="U2835" s="341">
        <f>IF(ISBLANK($B2835),0,VLOOKUP($B2835,Listen!$A$2:$C$45,3,FALSE))</f>
        <v>0</v>
      </c>
      <c r="V2835" s="342">
        <f t="shared" si="323"/>
        <v>0</v>
      </c>
      <c r="W2835" s="342">
        <f t="shared" si="322"/>
        <v>0</v>
      </c>
      <c r="X2835" s="342">
        <f t="shared" si="322"/>
        <v>0</v>
      </c>
      <c r="Y2835" s="342">
        <f t="shared" si="322"/>
        <v>0</v>
      </c>
      <c r="Z2835" s="342">
        <f t="shared" si="322"/>
        <v>0</v>
      </c>
      <c r="AA2835" s="342">
        <f t="shared" si="322"/>
        <v>0</v>
      </c>
      <c r="AB2835" s="342">
        <f t="shared" si="322"/>
        <v>0</v>
      </c>
      <c r="AC2835" s="109">
        <f t="shared" si="326"/>
        <v>0</v>
      </c>
      <c r="AD2835" s="109">
        <f>IF(C2835=A_Stammdaten!$B$12,E_SAV!$S2835-E_SAV!$AE2835,HLOOKUP(A_Stammdaten!$B$12-1,$AF$4:$AL$4004,ROW(C2835)-3,FALSE)-$AE2835)</f>
        <v>0</v>
      </c>
      <c r="AE2835" s="109">
        <f>HLOOKUP(A_Stammdaten!$B$12,$AF$4:$AL$4004,ROW(C2835)-3,FALSE)</f>
        <v>0</v>
      </c>
      <c r="AF2835" s="109">
        <f t="shared" si="324"/>
        <v>0</v>
      </c>
      <c r="AG2835" s="109">
        <f t="shared" si="328"/>
        <v>0</v>
      </c>
      <c r="AH2835" s="109">
        <f t="shared" si="328"/>
        <v>0</v>
      </c>
      <c r="AI2835" s="109">
        <f t="shared" si="328"/>
        <v>0</v>
      </c>
      <c r="AJ2835" s="109">
        <f t="shared" si="327"/>
        <v>0</v>
      </c>
      <c r="AK2835" s="109">
        <f t="shared" si="327"/>
        <v>0</v>
      </c>
      <c r="AL2835" s="109">
        <f t="shared" si="327"/>
        <v>0</v>
      </c>
    </row>
    <row r="2836" spans="1:38" x14ac:dyDescent="0.3">
      <c r="A2836" s="421"/>
      <c r="B2836" s="421"/>
      <c r="C2836" s="422"/>
      <c r="D2836" s="423"/>
      <c r="E2836" s="421"/>
      <c r="F2836" s="421"/>
      <c r="G2836" s="421"/>
      <c r="H2836" s="421"/>
      <c r="I2836" s="421"/>
      <c r="J2836" s="421"/>
      <c r="K2836" s="421"/>
      <c r="L2836" s="421"/>
      <c r="M2836" s="423"/>
      <c r="N2836" s="340">
        <f>IF(C2836&gt;A_Stammdaten!$B$12,0,SUM(E2836,F2836,H2836,J2836:K2836)-SUM(G2836,I2836,L2836:M2836))</f>
        <v>0</v>
      </c>
      <c r="O2836" s="421"/>
      <c r="P2836" s="421"/>
      <c r="Q2836" s="421"/>
      <c r="R2836" s="421"/>
      <c r="S2836" s="108">
        <f t="shared" si="325"/>
        <v>0</v>
      </c>
      <c r="T2836" s="341">
        <f>IF(ISBLANK($B2836),0,VLOOKUP($B2836,Listen!$A$2:$C$45,2,FALSE))</f>
        <v>0</v>
      </c>
      <c r="U2836" s="341">
        <f>IF(ISBLANK($B2836),0,VLOOKUP($B2836,Listen!$A$2:$C$45,3,FALSE))</f>
        <v>0</v>
      </c>
      <c r="V2836" s="342">
        <f t="shared" si="323"/>
        <v>0</v>
      </c>
      <c r="W2836" s="342">
        <f t="shared" si="322"/>
        <v>0</v>
      </c>
      <c r="X2836" s="342">
        <f t="shared" si="322"/>
        <v>0</v>
      </c>
      <c r="Y2836" s="342">
        <f t="shared" si="322"/>
        <v>0</v>
      </c>
      <c r="Z2836" s="342">
        <f t="shared" si="322"/>
        <v>0</v>
      </c>
      <c r="AA2836" s="342">
        <f t="shared" si="322"/>
        <v>0</v>
      </c>
      <c r="AB2836" s="342">
        <f t="shared" si="322"/>
        <v>0</v>
      </c>
      <c r="AC2836" s="109">
        <f t="shared" si="326"/>
        <v>0</v>
      </c>
      <c r="AD2836" s="109">
        <f>IF(C2836=A_Stammdaten!$B$12,E_SAV!$S2836-E_SAV!$AE2836,HLOOKUP(A_Stammdaten!$B$12-1,$AF$4:$AL$4004,ROW(C2836)-3,FALSE)-$AE2836)</f>
        <v>0</v>
      </c>
      <c r="AE2836" s="109">
        <f>HLOOKUP(A_Stammdaten!$B$12,$AF$4:$AL$4004,ROW(C2836)-3,FALSE)</f>
        <v>0</v>
      </c>
      <c r="AF2836" s="109">
        <f t="shared" si="324"/>
        <v>0</v>
      </c>
      <c r="AG2836" s="109">
        <f t="shared" si="328"/>
        <v>0</v>
      </c>
      <c r="AH2836" s="109">
        <f t="shared" si="328"/>
        <v>0</v>
      </c>
      <c r="AI2836" s="109">
        <f t="shared" si="328"/>
        <v>0</v>
      </c>
      <c r="AJ2836" s="109">
        <f t="shared" si="327"/>
        <v>0</v>
      </c>
      <c r="AK2836" s="109">
        <f t="shared" si="327"/>
        <v>0</v>
      </c>
      <c r="AL2836" s="109">
        <f t="shared" si="327"/>
        <v>0</v>
      </c>
    </row>
    <row r="2837" spans="1:38" x14ac:dyDescent="0.3">
      <c r="A2837" s="421"/>
      <c r="B2837" s="421"/>
      <c r="C2837" s="422"/>
      <c r="D2837" s="423"/>
      <c r="E2837" s="421"/>
      <c r="F2837" s="421"/>
      <c r="G2837" s="421"/>
      <c r="H2837" s="421"/>
      <c r="I2837" s="421"/>
      <c r="J2837" s="421"/>
      <c r="K2837" s="421"/>
      <c r="L2837" s="421"/>
      <c r="M2837" s="423"/>
      <c r="N2837" s="340">
        <f>IF(C2837&gt;A_Stammdaten!$B$12,0,SUM(E2837,F2837,H2837,J2837:K2837)-SUM(G2837,I2837,L2837:M2837))</f>
        <v>0</v>
      </c>
      <c r="O2837" s="421"/>
      <c r="P2837" s="421"/>
      <c r="Q2837" s="421"/>
      <c r="R2837" s="421"/>
      <c r="S2837" s="108">
        <f t="shared" si="325"/>
        <v>0</v>
      </c>
      <c r="T2837" s="341">
        <f>IF(ISBLANK($B2837),0,VLOOKUP($B2837,Listen!$A$2:$C$45,2,FALSE))</f>
        <v>0</v>
      </c>
      <c r="U2837" s="341">
        <f>IF(ISBLANK($B2837),0,VLOOKUP($B2837,Listen!$A$2:$C$45,3,FALSE))</f>
        <v>0</v>
      </c>
      <c r="V2837" s="342">
        <f t="shared" si="323"/>
        <v>0</v>
      </c>
      <c r="W2837" s="342">
        <f t="shared" si="322"/>
        <v>0</v>
      </c>
      <c r="X2837" s="342">
        <f t="shared" si="322"/>
        <v>0</v>
      </c>
      <c r="Y2837" s="342">
        <f t="shared" si="322"/>
        <v>0</v>
      </c>
      <c r="Z2837" s="342">
        <f t="shared" si="322"/>
        <v>0</v>
      </c>
      <c r="AA2837" s="342">
        <f t="shared" si="322"/>
        <v>0</v>
      </c>
      <c r="AB2837" s="342">
        <f t="shared" si="322"/>
        <v>0</v>
      </c>
      <c r="AC2837" s="109">
        <f t="shared" si="326"/>
        <v>0</v>
      </c>
      <c r="AD2837" s="109">
        <f>IF(C2837=A_Stammdaten!$B$12,E_SAV!$S2837-E_SAV!$AE2837,HLOOKUP(A_Stammdaten!$B$12-1,$AF$4:$AL$4004,ROW(C2837)-3,FALSE)-$AE2837)</f>
        <v>0</v>
      </c>
      <c r="AE2837" s="109">
        <f>HLOOKUP(A_Stammdaten!$B$12,$AF$4:$AL$4004,ROW(C2837)-3,FALSE)</f>
        <v>0</v>
      </c>
      <c r="AF2837" s="109">
        <f t="shared" si="324"/>
        <v>0</v>
      </c>
      <c r="AG2837" s="109">
        <f t="shared" si="328"/>
        <v>0</v>
      </c>
      <c r="AH2837" s="109">
        <f t="shared" si="328"/>
        <v>0</v>
      </c>
      <c r="AI2837" s="109">
        <f t="shared" si="328"/>
        <v>0</v>
      </c>
      <c r="AJ2837" s="109">
        <f t="shared" si="327"/>
        <v>0</v>
      </c>
      <c r="AK2837" s="109">
        <f t="shared" si="327"/>
        <v>0</v>
      </c>
      <c r="AL2837" s="109">
        <f t="shared" si="327"/>
        <v>0</v>
      </c>
    </row>
    <row r="2838" spans="1:38" x14ac:dyDescent="0.3">
      <c r="A2838" s="421"/>
      <c r="B2838" s="421"/>
      <c r="C2838" s="422"/>
      <c r="D2838" s="423"/>
      <c r="E2838" s="421"/>
      <c r="F2838" s="421"/>
      <c r="G2838" s="421"/>
      <c r="H2838" s="421"/>
      <c r="I2838" s="421"/>
      <c r="J2838" s="421"/>
      <c r="K2838" s="421"/>
      <c r="L2838" s="421"/>
      <c r="M2838" s="423"/>
      <c r="N2838" s="340">
        <f>IF(C2838&gt;A_Stammdaten!$B$12,0,SUM(E2838,F2838,H2838,J2838:K2838)-SUM(G2838,I2838,L2838:M2838))</f>
        <v>0</v>
      </c>
      <c r="O2838" s="421"/>
      <c r="P2838" s="421"/>
      <c r="Q2838" s="421"/>
      <c r="R2838" s="421"/>
      <c r="S2838" s="108">
        <f t="shared" si="325"/>
        <v>0</v>
      </c>
      <c r="T2838" s="341">
        <f>IF(ISBLANK($B2838),0,VLOOKUP($B2838,Listen!$A$2:$C$45,2,FALSE))</f>
        <v>0</v>
      </c>
      <c r="U2838" s="341">
        <f>IF(ISBLANK($B2838),0,VLOOKUP($B2838,Listen!$A$2:$C$45,3,FALSE))</f>
        <v>0</v>
      </c>
      <c r="V2838" s="342">
        <f t="shared" si="323"/>
        <v>0</v>
      </c>
      <c r="W2838" s="342">
        <f t="shared" si="322"/>
        <v>0</v>
      </c>
      <c r="X2838" s="342">
        <f t="shared" si="322"/>
        <v>0</v>
      </c>
      <c r="Y2838" s="342">
        <f t="shared" si="322"/>
        <v>0</v>
      </c>
      <c r="Z2838" s="342">
        <f t="shared" si="322"/>
        <v>0</v>
      </c>
      <c r="AA2838" s="342">
        <f t="shared" si="322"/>
        <v>0</v>
      </c>
      <c r="AB2838" s="342">
        <f t="shared" si="322"/>
        <v>0</v>
      </c>
      <c r="AC2838" s="109">
        <f t="shared" si="326"/>
        <v>0</v>
      </c>
      <c r="AD2838" s="109">
        <f>IF(C2838=A_Stammdaten!$B$12,E_SAV!$S2838-E_SAV!$AE2838,HLOOKUP(A_Stammdaten!$B$12-1,$AF$4:$AL$4004,ROW(C2838)-3,FALSE)-$AE2838)</f>
        <v>0</v>
      </c>
      <c r="AE2838" s="109">
        <f>HLOOKUP(A_Stammdaten!$B$12,$AF$4:$AL$4004,ROW(C2838)-3,FALSE)</f>
        <v>0</v>
      </c>
      <c r="AF2838" s="109">
        <f t="shared" si="324"/>
        <v>0</v>
      </c>
      <c r="AG2838" s="109">
        <f t="shared" si="328"/>
        <v>0</v>
      </c>
      <c r="AH2838" s="109">
        <f t="shared" si="328"/>
        <v>0</v>
      </c>
      <c r="AI2838" s="109">
        <f t="shared" si="328"/>
        <v>0</v>
      </c>
      <c r="AJ2838" s="109">
        <f t="shared" si="327"/>
        <v>0</v>
      </c>
      <c r="AK2838" s="109">
        <f t="shared" si="327"/>
        <v>0</v>
      </c>
      <c r="AL2838" s="109">
        <f t="shared" si="327"/>
        <v>0</v>
      </c>
    </row>
    <row r="2839" spans="1:38" x14ac:dyDescent="0.3">
      <c r="A2839" s="421"/>
      <c r="B2839" s="421"/>
      <c r="C2839" s="422"/>
      <c r="D2839" s="423"/>
      <c r="E2839" s="421"/>
      <c r="F2839" s="421"/>
      <c r="G2839" s="421"/>
      <c r="H2839" s="421"/>
      <c r="I2839" s="421"/>
      <c r="J2839" s="421"/>
      <c r="K2839" s="421"/>
      <c r="L2839" s="421"/>
      <c r="M2839" s="423"/>
      <c r="N2839" s="340">
        <f>IF(C2839&gt;A_Stammdaten!$B$12,0,SUM(E2839,F2839,H2839,J2839:K2839)-SUM(G2839,I2839,L2839:M2839))</f>
        <v>0</v>
      </c>
      <c r="O2839" s="421"/>
      <c r="P2839" s="421"/>
      <c r="Q2839" s="421"/>
      <c r="R2839" s="421"/>
      <c r="S2839" s="108">
        <f t="shared" si="325"/>
        <v>0</v>
      </c>
      <c r="T2839" s="341">
        <f>IF(ISBLANK($B2839),0,VLOOKUP($B2839,Listen!$A$2:$C$45,2,FALSE))</f>
        <v>0</v>
      </c>
      <c r="U2839" s="341">
        <f>IF(ISBLANK($B2839),0,VLOOKUP($B2839,Listen!$A$2:$C$45,3,FALSE))</f>
        <v>0</v>
      </c>
      <c r="V2839" s="342">
        <f t="shared" si="323"/>
        <v>0</v>
      </c>
      <c r="W2839" s="342">
        <f t="shared" si="322"/>
        <v>0</v>
      </c>
      <c r="X2839" s="342">
        <f t="shared" si="322"/>
        <v>0</v>
      </c>
      <c r="Y2839" s="342">
        <f t="shared" si="322"/>
        <v>0</v>
      </c>
      <c r="Z2839" s="342">
        <f t="shared" si="322"/>
        <v>0</v>
      </c>
      <c r="AA2839" s="342">
        <f t="shared" si="322"/>
        <v>0</v>
      </c>
      <c r="AB2839" s="342">
        <f t="shared" si="322"/>
        <v>0</v>
      </c>
      <c r="AC2839" s="109">
        <f t="shared" si="326"/>
        <v>0</v>
      </c>
      <c r="AD2839" s="109">
        <f>IF(C2839=A_Stammdaten!$B$12,E_SAV!$S2839-E_SAV!$AE2839,HLOOKUP(A_Stammdaten!$B$12-1,$AF$4:$AL$4004,ROW(C2839)-3,FALSE)-$AE2839)</f>
        <v>0</v>
      </c>
      <c r="AE2839" s="109">
        <f>HLOOKUP(A_Stammdaten!$B$12,$AF$4:$AL$4004,ROW(C2839)-3,FALSE)</f>
        <v>0</v>
      </c>
      <c r="AF2839" s="109">
        <f t="shared" si="324"/>
        <v>0</v>
      </c>
      <c r="AG2839" s="109">
        <f t="shared" si="328"/>
        <v>0</v>
      </c>
      <c r="AH2839" s="109">
        <f t="shared" si="328"/>
        <v>0</v>
      </c>
      <c r="AI2839" s="109">
        <f t="shared" si="328"/>
        <v>0</v>
      </c>
      <c r="AJ2839" s="109">
        <f t="shared" si="327"/>
        <v>0</v>
      </c>
      <c r="AK2839" s="109">
        <f t="shared" si="327"/>
        <v>0</v>
      </c>
      <c r="AL2839" s="109">
        <f t="shared" si="327"/>
        <v>0</v>
      </c>
    </row>
    <row r="2840" spans="1:38" x14ac:dyDescent="0.3">
      <c r="A2840" s="421"/>
      <c r="B2840" s="421"/>
      <c r="C2840" s="422"/>
      <c r="D2840" s="423"/>
      <c r="E2840" s="421"/>
      <c r="F2840" s="421"/>
      <c r="G2840" s="421"/>
      <c r="H2840" s="421"/>
      <c r="I2840" s="421"/>
      <c r="J2840" s="421"/>
      <c r="K2840" s="421"/>
      <c r="L2840" s="421"/>
      <c r="M2840" s="423"/>
      <c r="N2840" s="340">
        <f>IF(C2840&gt;A_Stammdaten!$B$12,0,SUM(E2840,F2840,H2840,J2840:K2840)-SUM(G2840,I2840,L2840:M2840))</f>
        <v>0</v>
      </c>
      <c r="O2840" s="421"/>
      <c r="P2840" s="421"/>
      <c r="Q2840" s="421"/>
      <c r="R2840" s="421"/>
      <c r="S2840" s="108">
        <f t="shared" si="325"/>
        <v>0</v>
      </c>
      <c r="T2840" s="341">
        <f>IF(ISBLANK($B2840),0,VLOOKUP($B2840,Listen!$A$2:$C$45,2,FALSE))</f>
        <v>0</v>
      </c>
      <c r="U2840" s="341">
        <f>IF(ISBLANK($B2840),0,VLOOKUP($B2840,Listen!$A$2:$C$45,3,FALSE))</f>
        <v>0</v>
      </c>
      <c r="V2840" s="342">
        <f t="shared" si="323"/>
        <v>0</v>
      </c>
      <c r="W2840" s="342">
        <f t="shared" si="322"/>
        <v>0</v>
      </c>
      <c r="X2840" s="342">
        <f t="shared" si="322"/>
        <v>0</v>
      </c>
      <c r="Y2840" s="342">
        <f t="shared" si="322"/>
        <v>0</v>
      </c>
      <c r="Z2840" s="342">
        <f t="shared" si="322"/>
        <v>0</v>
      </c>
      <c r="AA2840" s="342">
        <f t="shared" si="322"/>
        <v>0</v>
      </c>
      <c r="AB2840" s="342">
        <f t="shared" si="322"/>
        <v>0</v>
      </c>
      <c r="AC2840" s="109">
        <f t="shared" si="326"/>
        <v>0</v>
      </c>
      <c r="AD2840" s="109">
        <f>IF(C2840=A_Stammdaten!$B$12,E_SAV!$S2840-E_SAV!$AE2840,HLOOKUP(A_Stammdaten!$B$12-1,$AF$4:$AL$4004,ROW(C2840)-3,FALSE)-$AE2840)</f>
        <v>0</v>
      </c>
      <c r="AE2840" s="109">
        <f>HLOOKUP(A_Stammdaten!$B$12,$AF$4:$AL$4004,ROW(C2840)-3,FALSE)</f>
        <v>0</v>
      </c>
      <c r="AF2840" s="109">
        <f t="shared" si="324"/>
        <v>0</v>
      </c>
      <c r="AG2840" s="109">
        <f t="shared" si="328"/>
        <v>0</v>
      </c>
      <c r="AH2840" s="109">
        <f t="shared" si="328"/>
        <v>0</v>
      </c>
      <c r="AI2840" s="109">
        <f t="shared" si="328"/>
        <v>0</v>
      </c>
      <c r="AJ2840" s="109">
        <f t="shared" si="327"/>
        <v>0</v>
      </c>
      <c r="AK2840" s="109">
        <f t="shared" si="327"/>
        <v>0</v>
      </c>
      <c r="AL2840" s="109">
        <f t="shared" si="327"/>
        <v>0</v>
      </c>
    </row>
    <row r="2841" spans="1:38" x14ac:dyDescent="0.3">
      <c r="A2841" s="421"/>
      <c r="B2841" s="421"/>
      <c r="C2841" s="422"/>
      <c r="D2841" s="423"/>
      <c r="E2841" s="421"/>
      <c r="F2841" s="421"/>
      <c r="G2841" s="421"/>
      <c r="H2841" s="421"/>
      <c r="I2841" s="421"/>
      <c r="J2841" s="421"/>
      <c r="K2841" s="421"/>
      <c r="L2841" s="421"/>
      <c r="M2841" s="423"/>
      <c r="N2841" s="340">
        <f>IF(C2841&gt;A_Stammdaten!$B$12,0,SUM(E2841,F2841,H2841,J2841:K2841)-SUM(G2841,I2841,L2841:M2841))</f>
        <v>0</v>
      </c>
      <c r="O2841" s="421"/>
      <c r="P2841" s="421"/>
      <c r="Q2841" s="421"/>
      <c r="R2841" s="421"/>
      <c r="S2841" s="108">
        <f t="shared" si="325"/>
        <v>0</v>
      </c>
      <c r="T2841" s="341">
        <f>IF(ISBLANK($B2841),0,VLOOKUP($B2841,Listen!$A$2:$C$45,2,FALSE))</f>
        <v>0</v>
      </c>
      <c r="U2841" s="341">
        <f>IF(ISBLANK($B2841),0,VLOOKUP($B2841,Listen!$A$2:$C$45,3,FALSE))</f>
        <v>0</v>
      </c>
      <c r="V2841" s="342">
        <f t="shared" si="323"/>
        <v>0</v>
      </c>
      <c r="W2841" s="342">
        <f t="shared" si="322"/>
        <v>0</v>
      </c>
      <c r="X2841" s="342">
        <f t="shared" si="322"/>
        <v>0</v>
      </c>
      <c r="Y2841" s="342">
        <f t="shared" si="322"/>
        <v>0</v>
      </c>
      <c r="Z2841" s="342">
        <f t="shared" si="322"/>
        <v>0</v>
      </c>
      <c r="AA2841" s="342">
        <f t="shared" si="322"/>
        <v>0</v>
      </c>
      <c r="AB2841" s="342">
        <f t="shared" si="322"/>
        <v>0</v>
      </c>
      <c r="AC2841" s="109">
        <f t="shared" si="326"/>
        <v>0</v>
      </c>
      <c r="AD2841" s="109">
        <f>IF(C2841=A_Stammdaten!$B$12,E_SAV!$S2841-E_SAV!$AE2841,HLOOKUP(A_Stammdaten!$B$12-1,$AF$4:$AL$4004,ROW(C2841)-3,FALSE)-$AE2841)</f>
        <v>0</v>
      </c>
      <c r="AE2841" s="109">
        <f>HLOOKUP(A_Stammdaten!$B$12,$AF$4:$AL$4004,ROW(C2841)-3,FALSE)</f>
        <v>0</v>
      </c>
      <c r="AF2841" s="109">
        <f t="shared" si="324"/>
        <v>0</v>
      </c>
      <c r="AG2841" s="109">
        <f t="shared" si="328"/>
        <v>0</v>
      </c>
      <c r="AH2841" s="109">
        <f t="shared" si="328"/>
        <v>0</v>
      </c>
      <c r="AI2841" s="109">
        <f t="shared" si="328"/>
        <v>0</v>
      </c>
      <c r="AJ2841" s="109">
        <f t="shared" si="327"/>
        <v>0</v>
      </c>
      <c r="AK2841" s="109">
        <f t="shared" si="327"/>
        <v>0</v>
      </c>
      <c r="AL2841" s="109">
        <f t="shared" si="327"/>
        <v>0</v>
      </c>
    </row>
    <row r="2842" spans="1:38" x14ac:dyDescent="0.3">
      <c r="A2842" s="421"/>
      <c r="B2842" s="421"/>
      <c r="C2842" s="422"/>
      <c r="D2842" s="423"/>
      <c r="E2842" s="421"/>
      <c r="F2842" s="421"/>
      <c r="G2842" s="421"/>
      <c r="H2842" s="421"/>
      <c r="I2842" s="421"/>
      <c r="J2842" s="421"/>
      <c r="K2842" s="421"/>
      <c r="L2842" s="421"/>
      <c r="M2842" s="423"/>
      <c r="N2842" s="340">
        <f>IF(C2842&gt;A_Stammdaten!$B$12,0,SUM(E2842,F2842,H2842,J2842:K2842)-SUM(G2842,I2842,L2842:M2842))</f>
        <v>0</v>
      </c>
      <c r="O2842" s="421"/>
      <c r="P2842" s="421"/>
      <c r="Q2842" s="421"/>
      <c r="R2842" s="421"/>
      <c r="S2842" s="108">
        <f t="shared" si="325"/>
        <v>0</v>
      </c>
      <c r="T2842" s="341">
        <f>IF(ISBLANK($B2842),0,VLOOKUP($B2842,Listen!$A$2:$C$45,2,FALSE))</f>
        <v>0</v>
      </c>
      <c r="U2842" s="341">
        <f>IF(ISBLANK($B2842),0,VLOOKUP($B2842,Listen!$A$2:$C$45,3,FALSE))</f>
        <v>0</v>
      </c>
      <c r="V2842" s="342">
        <f t="shared" si="323"/>
        <v>0</v>
      </c>
      <c r="W2842" s="342">
        <f t="shared" si="322"/>
        <v>0</v>
      </c>
      <c r="X2842" s="342">
        <f t="shared" si="322"/>
        <v>0</v>
      </c>
      <c r="Y2842" s="342">
        <f t="shared" si="322"/>
        <v>0</v>
      </c>
      <c r="Z2842" s="342">
        <f t="shared" si="322"/>
        <v>0</v>
      </c>
      <c r="AA2842" s="342">
        <f t="shared" si="322"/>
        <v>0</v>
      </c>
      <c r="AB2842" s="342">
        <f t="shared" si="322"/>
        <v>0</v>
      </c>
      <c r="AC2842" s="109">
        <f t="shared" si="326"/>
        <v>0</v>
      </c>
      <c r="AD2842" s="109">
        <f>IF(C2842=A_Stammdaten!$B$12,E_SAV!$S2842-E_SAV!$AE2842,HLOOKUP(A_Stammdaten!$B$12-1,$AF$4:$AL$4004,ROW(C2842)-3,FALSE)-$AE2842)</f>
        <v>0</v>
      </c>
      <c r="AE2842" s="109">
        <f>HLOOKUP(A_Stammdaten!$B$12,$AF$4:$AL$4004,ROW(C2842)-3,FALSE)</f>
        <v>0</v>
      </c>
      <c r="AF2842" s="109">
        <f t="shared" si="324"/>
        <v>0</v>
      </c>
      <c r="AG2842" s="109">
        <f t="shared" si="328"/>
        <v>0</v>
      </c>
      <c r="AH2842" s="109">
        <f t="shared" si="328"/>
        <v>0</v>
      </c>
      <c r="AI2842" s="109">
        <f t="shared" si="328"/>
        <v>0</v>
      </c>
      <c r="AJ2842" s="109">
        <f t="shared" si="327"/>
        <v>0</v>
      </c>
      <c r="AK2842" s="109">
        <f t="shared" si="327"/>
        <v>0</v>
      </c>
      <c r="AL2842" s="109">
        <f t="shared" si="327"/>
        <v>0</v>
      </c>
    </row>
    <row r="2843" spans="1:38" x14ac:dyDescent="0.3">
      <c r="A2843" s="421"/>
      <c r="B2843" s="421"/>
      <c r="C2843" s="422"/>
      <c r="D2843" s="423"/>
      <c r="E2843" s="421"/>
      <c r="F2843" s="421"/>
      <c r="G2843" s="421"/>
      <c r="H2843" s="421"/>
      <c r="I2843" s="421"/>
      <c r="J2843" s="421"/>
      <c r="K2843" s="421"/>
      <c r="L2843" s="421"/>
      <c r="M2843" s="423"/>
      <c r="N2843" s="340">
        <f>IF(C2843&gt;A_Stammdaten!$B$12,0,SUM(E2843,F2843,H2843,J2843:K2843)-SUM(G2843,I2843,L2843:M2843))</f>
        <v>0</v>
      </c>
      <c r="O2843" s="421"/>
      <c r="P2843" s="421"/>
      <c r="Q2843" s="421"/>
      <c r="R2843" s="421"/>
      <c r="S2843" s="108">
        <f t="shared" si="325"/>
        <v>0</v>
      </c>
      <c r="T2843" s="341">
        <f>IF(ISBLANK($B2843),0,VLOOKUP($B2843,Listen!$A$2:$C$45,2,FALSE))</f>
        <v>0</v>
      </c>
      <c r="U2843" s="341">
        <f>IF(ISBLANK($B2843),0,VLOOKUP($B2843,Listen!$A$2:$C$45,3,FALSE))</f>
        <v>0</v>
      </c>
      <c r="V2843" s="342">
        <f t="shared" si="323"/>
        <v>0</v>
      </c>
      <c r="W2843" s="342">
        <f t="shared" si="322"/>
        <v>0</v>
      </c>
      <c r="X2843" s="342">
        <f t="shared" si="322"/>
        <v>0</v>
      </c>
      <c r="Y2843" s="342">
        <f t="shared" si="322"/>
        <v>0</v>
      </c>
      <c r="Z2843" s="342">
        <f t="shared" si="322"/>
        <v>0</v>
      </c>
      <c r="AA2843" s="342">
        <f t="shared" si="322"/>
        <v>0</v>
      </c>
      <c r="AB2843" s="342">
        <f t="shared" si="322"/>
        <v>0</v>
      </c>
      <c r="AC2843" s="109">
        <f t="shared" si="326"/>
        <v>0</v>
      </c>
      <c r="AD2843" s="109">
        <f>IF(C2843=A_Stammdaten!$B$12,E_SAV!$S2843-E_SAV!$AE2843,HLOOKUP(A_Stammdaten!$B$12-1,$AF$4:$AL$4004,ROW(C2843)-3,FALSE)-$AE2843)</f>
        <v>0</v>
      </c>
      <c r="AE2843" s="109">
        <f>HLOOKUP(A_Stammdaten!$B$12,$AF$4:$AL$4004,ROW(C2843)-3,FALSE)</f>
        <v>0</v>
      </c>
      <c r="AF2843" s="109">
        <f t="shared" si="324"/>
        <v>0</v>
      </c>
      <c r="AG2843" s="109">
        <f t="shared" si="328"/>
        <v>0</v>
      </c>
      <c r="AH2843" s="109">
        <f t="shared" si="328"/>
        <v>0</v>
      </c>
      <c r="AI2843" s="109">
        <f t="shared" si="328"/>
        <v>0</v>
      </c>
      <c r="AJ2843" s="109">
        <f t="shared" si="327"/>
        <v>0</v>
      </c>
      <c r="AK2843" s="109">
        <f t="shared" si="327"/>
        <v>0</v>
      </c>
      <c r="AL2843" s="109">
        <f t="shared" si="327"/>
        <v>0</v>
      </c>
    </row>
    <row r="2844" spans="1:38" x14ac:dyDescent="0.3">
      <c r="A2844" s="421"/>
      <c r="B2844" s="421"/>
      <c r="C2844" s="422"/>
      <c r="D2844" s="423"/>
      <c r="E2844" s="421"/>
      <c r="F2844" s="421"/>
      <c r="G2844" s="421"/>
      <c r="H2844" s="421"/>
      <c r="I2844" s="421"/>
      <c r="J2844" s="421"/>
      <c r="K2844" s="421"/>
      <c r="L2844" s="421"/>
      <c r="M2844" s="423"/>
      <c r="N2844" s="340">
        <f>IF(C2844&gt;A_Stammdaten!$B$12,0,SUM(E2844,F2844,H2844,J2844:K2844)-SUM(G2844,I2844,L2844:M2844))</f>
        <v>0</v>
      </c>
      <c r="O2844" s="421"/>
      <c r="P2844" s="421"/>
      <c r="Q2844" s="421"/>
      <c r="R2844" s="421"/>
      <c r="S2844" s="108">
        <f t="shared" si="325"/>
        <v>0</v>
      </c>
      <c r="T2844" s="341">
        <f>IF(ISBLANK($B2844),0,VLOOKUP($B2844,Listen!$A$2:$C$45,2,FALSE))</f>
        <v>0</v>
      </c>
      <c r="U2844" s="341">
        <f>IF(ISBLANK($B2844),0,VLOOKUP($B2844,Listen!$A$2:$C$45,3,FALSE))</f>
        <v>0</v>
      </c>
      <c r="V2844" s="342">
        <f t="shared" si="323"/>
        <v>0</v>
      </c>
      <c r="W2844" s="342">
        <f t="shared" si="322"/>
        <v>0</v>
      </c>
      <c r="X2844" s="342">
        <f t="shared" si="322"/>
        <v>0</v>
      </c>
      <c r="Y2844" s="342">
        <f t="shared" si="322"/>
        <v>0</v>
      </c>
      <c r="Z2844" s="342">
        <f t="shared" si="322"/>
        <v>0</v>
      </c>
      <c r="AA2844" s="342">
        <f t="shared" si="322"/>
        <v>0</v>
      </c>
      <c r="AB2844" s="342">
        <f t="shared" si="322"/>
        <v>0</v>
      </c>
      <c r="AC2844" s="109">
        <f t="shared" si="326"/>
        <v>0</v>
      </c>
      <c r="AD2844" s="109">
        <f>IF(C2844=A_Stammdaten!$B$12,E_SAV!$S2844-E_SAV!$AE2844,HLOOKUP(A_Stammdaten!$B$12-1,$AF$4:$AL$4004,ROW(C2844)-3,FALSE)-$AE2844)</f>
        <v>0</v>
      </c>
      <c r="AE2844" s="109">
        <f>HLOOKUP(A_Stammdaten!$B$12,$AF$4:$AL$4004,ROW(C2844)-3,FALSE)</f>
        <v>0</v>
      </c>
      <c r="AF2844" s="109">
        <f t="shared" si="324"/>
        <v>0</v>
      </c>
      <c r="AG2844" s="109">
        <f t="shared" si="328"/>
        <v>0</v>
      </c>
      <c r="AH2844" s="109">
        <f t="shared" si="328"/>
        <v>0</v>
      </c>
      <c r="AI2844" s="109">
        <f t="shared" si="328"/>
        <v>0</v>
      </c>
      <c r="AJ2844" s="109">
        <f t="shared" si="327"/>
        <v>0</v>
      </c>
      <c r="AK2844" s="109">
        <f t="shared" si="327"/>
        <v>0</v>
      </c>
      <c r="AL2844" s="109">
        <f t="shared" si="327"/>
        <v>0</v>
      </c>
    </row>
    <row r="2845" spans="1:38" x14ac:dyDescent="0.3">
      <c r="A2845" s="421"/>
      <c r="B2845" s="421"/>
      <c r="C2845" s="422"/>
      <c r="D2845" s="423"/>
      <c r="E2845" s="421"/>
      <c r="F2845" s="421"/>
      <c r="G2845" s="421"/>
      <c r="H2845" s="421"/>
      <c r="I2845" s="421"/>
      <c r="J2845" s="421"/>
      <c r="K2845" s="421"/>
      <c r="L2845" s="421"/>
      <c r="M2845" s="423"/>
      <c r="N2845" s="340">
        <f>IF(C2845&gt;A_Stammdaten!$B$12,0,SUM(E2845,F2845,H2845,J2845:K2845)-SUM(G2845,I2845,L2845:M2845))</f>
        <v>0</v>
      </c>
      <c r="O2845" s="421"/>
      <c r="P2845" s="421"/>
      <c r="Q2845" s="421"/>
      <c r="R2845" s="421"/>
      <c r="S2845" s="108">
        <f t="shared" si="325"/>
        <v>0</v>
      </c>
      <c r="T2845" s="341">
        <f>IF(ISBLANK($B2845),0,VLOOKUP($B2845,Listen!$A$2:$C$45,2,FALSE))</f>
        <v>0</v>
      </c>
      <c r="U2845" s="341">
        <f>IF(ISBLANK($B2845),0,VLOOKUP($B2845,Listen!$A$2:$C$45,3,FALSE))</f>
        <v>0</v>
      </c>
      <c r="V2845" s="342">
        <f t="shared" si="323"/>
        <v>0</v>
      </c>
      <c r="W2845" s="342">
        <f t="shared" si="322"/>
        <v>0</v>
      </c>
      <c r="X2845" s="342">
        <f t="shared" si="322"/>
        <v>0</v>
      </c>
      <c r="Y2845" s="342">
        <f t="shared" si="322"/>
        <v>0</v>
      </c>
      <c r="Z2845" s="342">
        <f t="shared" si="322"/>
        <v>0</v>
      </c>
      <c r="AA2845" s="342">
        <f t="shared" si="322"/>
        <v>0</v>
      </c>
      <c r="AB2845" s="342">
        <f t="shared" si="322"/>
        <v>0</v>
      </c>
      <c r="AC2845" s="109">
        <f t="shared" si="326"/>
        <v>0</v>
      </c>
      <c r="AD2845" s="109">
        <f>IF(C2845=A_Stammdaten!$B$12,E_SAV!$S2845-E_SAV!$AE2845,HLOOKUP(A_Stammdaten!$B$12-1,$AF$4:$AL$4004,ROW(C2845)-3,FALSE)-$AE2845)</f>
        <v>0</v>
      </c>
      <c r="AE2845" s="109">
        <f>HLOOKUP(A_Stammdaten!$B$12,$AF$4:$AL$4004,ROW(C2845)-3,FALSE)</f>
        <v>0</v>
      </c>
      <c r="AF2845" s="109">
        <f t="shared" si="324"/>
        <v>0</v>
      </c>
      <c r="AG2845" s="109">
        <f t="shared" si="328"/>
        <v>0</v>
      </c>
      <c r="AH2845" s="109">
        <f t="shared" si="328"/>
        <v>0</v>
      </c>
      <c r="AI2845" s="109">
        <f t="shared" si="328"/>
        <v>0</v>
      </c>
      <c r="AJ2845" s="109">
        <f t="shared" si="327"/>
        <v>0</v>
      </c>
      <c r="AK2845" s="109">
        <f t="shared" si="327"/>
        <v>0</v>
      </c>
      <c r="AL2845" s="109">
        <f t="shared" si="327"/>
        <v>0</v>
      </c>
    </row>
    <row r="2846" spans="1:38" x14ac:dyDescent="0.3">
      <c r="A2846" s="421"/>
      <c r="B2846" s="421"/>
      <c r="C2846" s="422"/>
      <c r="D2846" s="423"/>
      <c r="E2846" s="421"/>
      <c r="F2846" s="421"/>
      <c r="G2846" s="421"/>
      <c r="H2846" s="421"/>
      <c r="I2846" s="421"/>
      <c r="J2846" s="421"/>
      <c r="K2846" s="421"/>
      <c r="L2846" s="421"/>
      <c r="M2846" s="423"/>
      <c r="N2846" s="340">
        <f>IF(C2846&gt;A_Stammdaten!$B$12,0,SUM(E2846,F2846,H2846,J2846:K2846)-SUM(G2846,I2846,L2846:M2846))</f>
        <v>0</v>
      </c>
      <c r="O2846" s="421"/>
      <c r="P2846" s="421"/>
      <c r="Q2846" s="421"/>
      <c r="R2846" s="421"/>
      <c r="S2846" s="108">
        <f t="shared" si="325"/>
        <v>0</v>
      </c>
      <c r="T2846" s="341">
        <f>IF(ISBLANK($B2846),0,VLOOKUP($B2846,Listen!$A$2:$C$45,2,FALSE))</f>
        <v>0</v>
      </c>
      <c r="U2846" s="341">
        <f>IF(ISBLANK($B2846),0,VLOOKUP($B2846,Listen!$A$2:$C$45,3,FALSE))</f>
        <v>0</v>
      </c>
      <c r="V2846" s="342">
        <f t="shared" si="323"/>
        <v>0</v>
      </c>
      <c r="W2846" s="342">
        <f t="shared" si="322"/>
        <v>0</v>
      </c>
      <c r="X2846" s="342">
        <f t="shared" si="322"/>
        <v>0</v>
      </c>
      <c r="Y2846" s="342">
        <f t="shared" si="322"/>
        <v>0</v>
      </c>
      <c r="Z2846" s="342">
        <f t="shared" si="322"/>
        <v>0</v>
      </c>
      <c r="AA2846" s="342">
        <f t="shared" si="322"/>
        <v>0</v>
      </c>
      <c r="AB2846" s="342">
        <f t="shared" si="322"/>
        <v>0</v>
      </c>
      <c r="AC2846" s="109">
        <f t="shared" si="326"/>
        <v>0</v>
      </c>
      <c r="AD2846" s="109">
        <f>IF(C2846=A_Stammdaten!$B$12,E_SAV!$S2846-E_SAV!$AE2846,HLOOKUP(A_Stammdaten!$B$12-1,$AF$4:$AL$4004,ROW(C2846)-3,FALSE)-$AE2846)</f>
        <v>0</v>
      </c>
      <c r="AE2846" s="109">
        <f>HLOOKUP(A_Stammdaten!$B$12,$AF$4:$AL$4004,ROW(C2846)-3,FALSE)</f>
        <v>0</v>
      </c>
      <c r="AF2846" s="109">
        <f t="shared" si="324"/>
        <v>0</v>
      </c>
      <c r="AG2846" s="109">
        <f t="shared" si="328"/>
        <v>0</v>
      </c>
      <c r="AH2846" s="109">
        <f t="shared" si="328"/>
        <v>0</v>
      </c>
      <c r="AI2846" s="109">
        <f t="shared" si="328"/>
        <v>0</v>
      </c>
      <c r="AJ2846" s="109">
        <f t="shared" si="327"/>
        <v>0</v>
      </c>
      <c r="AK2846" s="109">
        <f t="shared" si="327"/>
        <v>0</v>
      </c>
      <c r="AL2846" s="109">
        <f t="shared" si="327"/>
        <v>0</v>
      </c>
    </row>
    <row r="2847" spans="1:38" x14ac:dyDescent="0.3">
      <c r="A2847" s="421"/>
      <c r="B2847" s="421"/>
      <c r="C2847" s="422"/>
      <c r="D2847" s="423"/>
      <c r="E2847" s="421"/>
      <c r="F2847" s="421"/>
      <c r="G2847" s="421"/>
      <c r="H2847" s="421"/>
      <c r="I2847" s="421"/>
      <c r="J2847" s="421"/>
      <c r="K2847" s="421"/>
      <c r="L2847" s="421"/>
      <c r="M2847" s="423"/>
      <c r="N2847" s="340">
        <f>IF(C2847&gt;A_Stammdaten!$B$12,0,SUM(E2847,F2847,H2847,J2847:K2847)-SUM(G2847,I2847,L2847:M2847))</f>
        <v>0</v>
      </c>
      <c r="O2847" s="421"/>
      <c r="P2847" s="421"/>
      <c r="Q2847" s="421"/>
      <c r="R2847" s="421"/>
      <c r="S2847" s="108">
        <f t="shared" si="325"/>
        <v>0</v>
      </c>
      <c r="T2847" s="341">
        <f>IF(ISBLANK($B2847),0,VLOOKUP($B2847,Listen!$A$2:$C$45,2,FALSE))</f>
        <v>0</v>
      </c>
      <c r="U2847" s="341">
        <f>IF(ISBLANK($B2847),0,VLOOKUP($B2847,Listen!$A$2:$C$45,3,FALSE))</f>
        <v>0</v>
      </c>
      <c r="V2847" s="342">
        <f t="shared" si="323"/>
        <v>0</v>
      </c>
      <c r="W2847" s="342">
        <f t="shared" si="322"/>
        <v>0</v>
      </c>
      <c r="X2847" s="342">
        <f t="shared" si="322"/>
        <v>0</v>
      </c>
      <c r="Y2847" s="342">
        <f t="shared" si="322"/>
        <v>0</v>
      </c>
      <c r="Z2847" s="342">
        <f t="shared" si="322"/>
        <v>0</v>
      </c>
      <c r="AA2847" s="342">
        <f t="shared" si="322"/>
        <v>0</v>
      </c>
      <c r="AB2847" s="342">
        <f t="shared" si="322"/>
        <v>0</v>
      </c>
      <c r="AC2847" s="109">
        <f t="shared" si="326"/>
        <v>0</v>
      </c>
      <c r="AD2847" s="109">
        <f>IF(C2847=A_Stammdaten!$B$12,E_SAV!$S2847-E_SAV!$AE2847,HLOOKUP(A_Stammdaten!$B$12-1,$AF$4:$AL$4004,ROW(C2847)-3,FALSE)-$AE2847)</f>
        <v>0</v>
      </c>
      <c r="AE2847" s="109">
        <f>HLOOKUP(A_Stammdaten!$B$12,$AF$4:$AL$4004,ROW(C2847)-3,FALSE)</f>
        <v>0</v>
      </c>
      <c r="AF2847" s="109">
        <f t="shared" si="324"/>
        <v>0</v>
      </c>
      <c r="AG2847" s="109">
        <f t="shared" si="328"/>
        <v>0</v>
      </c>
      <c r="AH2847" s="109">
        <f t="shared" si="328"/>
        <v>0</v>
      </c>
      <c r="AI2847" s="109">
        <f t="shared" si="328"/>
        <v>0</v>
      </c>
      <c r="AJ2847" s="109">
        <f t="shared" si="327"/>
        <v>0</v>
      </c>
      <c r="AK2847" s="109">
        <f t="shared" si="327"/>
        <v>0</v>
      </c>
      <c r="AL2847" s="109">
        <f t="shared" si="327"/>
        <v>0</v>
      </c>
    </row>
    <row r="2848" spans="1:38" x14ac:dyDescent="0.3">
      <c r="A2848" s="421"/>
      <c r="B2848" s="421"/>
      <c r="C2848" s="422"/>
      <c r="D2848" s="423"/>
      <c r="E2848" s="421"/>
      <c r="F2848" s="421"/>
      <c r="G2848" s="421"/>
      <c r="H2848" s="421"/>
      <c r="I2848" s="421"/>
      <c r="J2848" s="421"/>
      <c r="K2848" s="421"/>
      <c r="L2848" s="421"/>
      <c r="M2848" s="423"/>
      <c r="N2848" s="340">
        <f>IF(C2848&gt;A_Stammdaten!$B$12,0,SUM(E2848,F2848,H2848,J2848:K2848)-SUM(G2848,I2848,L2848:M2848))</f>
        <v>0</v>
      </c>
      <c r="O2848" s="421"/>
      <c r="P2848" s="421"/>
      <c r="Q2848" s="421"/>
      <c r="R2848" s="421"/>
      <c r="S2848" s="108">
        <f t="shared" si="325"/>
        <v>0</v>
      </c>
      <c r="T2848" s="341">
        <f>IF(ISBLANK($B2848),0,VLOOKUP($B2848,Listen!$A$2:$C$45,2,FALSE))</f>
        <v>0</v>
      </c>
      <c r="U2848" s="341">
        <f>IF(ISBLANK($B2848),0,VLOOKUP($B2848,Listen!$A$2:$C$45,3,FALSE))</f>
        <v>0</v>
      </c>
      <c r="V2848" s="342">
        <f t="shared" si="323"/>
        <v>0</v>
      </c>
      <c r="W2848" s="342">
        <f t="shared" si="322"/>
        <v>0</v>
      </c>
      <c r="X2848" s="342">
        <f t="shared" si="322"/>
        <v>0</v>
      </c>
      <c r="Y2848" s="342">
        <f t="shared" si="322"/>
        <v>0</v>
      </c>
      <c r="Z2848" s="342">
        <f t="shared" si="322"/>
        <v>0</v>
      </c>
      <c r="AA2848" s="342">
        <f t="shared" si="322"/>
        <v>0</v>
      </c>
      <c r="AB2848" s="342">
        <f t="shared" si="322"/>
        <v>0</v>
      </c>
      <c r="AC2848" s="109">
        <f t="shared" si="326"/>
        <v>0</v>
      </c>
      <c r="AD2848" s="109">
        <f>IF(C2848=A_Stammdaten!$B$12,E_SAV!$S2848-E_SAV!$AE2848,HLOOKUP(A_Stammdaten!$B$12-1,$AF$4:$AL$4004,ROW(C2848)-3,FALSE)-$AE2848)</f>
        <v>0</v>
      </c>
      <c r="AE2848" s="109">
        <f>HLOOKUP(A_Stammdaten!$B$12,$AF$4:$AL$4004,ROW(C2848)-3,FALSE)</f>
        <v>0</v>
      </c>
      <c r="AF2848" s="109">
        <f t="shared" si="324"/>
        <v>0</v>
      </c>
      <c r="AG2848" s="109">
        <f t="shared" si="328"/>
        <v>0</v>
      </c>
      <c r="AH2848" s="109">
        <f t="shared" si="328"/>
        <v>0</v>
      </c>
      <c r="AI2848" s="109">
        <f t="shared" si="328"/>
        <v>0</v>
      </c>
      <c r="AJ2848" s="109">
        <f t="shared" si="327"/>
        <v>0</v>
      </c>
      <c r="AK2848" s="109">
        <f t="shared" si="327"/>
        <v>0</v>
      </c>
      <c r="AL2848" s="109">
        <f t="shared" si="327"/>
        <v>0</v>
      </c>
    </row>
    <row r="2849" spans="1:38" x14ac:dyDescent="0.3">
      <c r="A2849" s="421"/>
      <c r="B2849" s="421"/>
      <c r="C2849" s="422"/>
      <c r="D2849" s="423"/>
      <c r="E2849" s="421"/>
      <c r="F2849" s="421"/>
      <c r="G2849" s="421"/>
      <c r="H2849" s="421"/>
      <c r="I2849" s="421"/>
      <c r="J2849" s="421"/>
      <c r="K2849" s="421"/>
      <c r="L2849" s="421"/>
      <c r="M2849" s="423"/>
      <c r="N2849" s="340">
        <f>IF(C2849&gt;A_Stammdaten!$B$12,0,SUM(E2849,F2849,H2849,J2849:K2849)-SUM(G2849,I2849,L2849:M2849))</f>
        <v>0</v>
      </c>
      <c r="O2849" s="421"/>
      <c r="P2849" s="421"/>
      <c r="Q2849" s="421"/>
      <c r="R2849" s="421"/>
      <c r="S2849" s="108">
        <f t="shared" si="325"/>
        <v>0</v>
      </c>
      <c r="T2849" s="341">
        <f>IF(ISBLANK($B2849),0,VLOOKUP($B2849,Listen!$A$2:$C$45,2,FALSE))</f>
        <v>0</v>
      </c>
      <c r="U2849" s="341">
        <f>IF(ISBLANK($B2849),0,VLOOKUP($B2849,Listen!$A$2:$C$45,3,FALSE))</f>
        <v>0</v>
      </c>
      <c r="V2849" s="342">
        <f t="shared" si="323"/>
        <v>0</v>
      </c>
      <c r="W2849" s="342">
        <f t="shared" si="322"/>
        <v>0</v>
      </c>
      <c r="X2849" s="342">
        <f t="shared" si="322"/>
        <v>0</v>
      </c>
      <c r="Y2849" s="342">
        <f t="shared" si="322"/>
        <v>0</v>
      </c>
      <c r="Z2849" s="342">
        <f t="shared" si="322"/>
        <v>0</v>
      </c>
      <c r="AA2849" s="342">
        <f t="shared" si="322"/>
        <v>0</v>
      </c>
      <c r="AB2849" s="342">
        <f t="shared" si="322"/>
        <v>0</v>
      </c>
      <c r="AC2849" s="109">
        <f t="shared" si="326"/>
        <v>0</v>
      </c>
      <c r="AD2849" s="109">
        <f>IF(C2849=A_Stammdaten!$B$12,E_SAV!$S2849-E_SAV!$AE2849,HLOOKUP(A_Stammdaten!$B$12-1,$AF$4:$AL$4004,ROW(C2849)-3,FALSE)-$AE2849)</f>
        <v>0</v>
      </c>
      <c r="AE2849" s="109">
        <f>HLOOKUP(A_Stammdaten!$B$12,$AF$4:$AL$4004,ROW(C2849)-3,FALSE)</f>
        <v>0</v>
      </c>
      <c r="AF2849" s="109">
        <f t="shared" si="324"/>
        <v>0</v>
      </c>
      <c r="AG2849" s="109">
        <f t="shared" si="328"/>
        <v>0</v>
      </c>
      <c r="AH2849" s="109">
        <f t="shared" si="328"/>
        <v>0</v>
      </c>
      <c r="AI2849" s="109">
        <f t="shared" si="328"/>
        <v>0</v>
      </c>
      <c r="AJ2849" s="109">
        <f t="shared" si="327"/>
        <v>0</v>
      </c>
      <c r="AK2849" s="109">
        <f t="shared" si="327"/>
        <v>0</v>
      </c>
      <c r="AL2849" s="109">
        <f t="shared" si="327"/>
        <v>0</v>
      </c>
    </row>
    <row r="2850" spans="1:38" x14ac:dyDescent="0.3">
      <c r="A2850" s="421"/>
      <c r="B2850" s="421"/>
      <c r="C2850" s="422"/>
      <c r="D2850" s="423"/>
      <c r="E2850" s="421"/>
      <c r="F2850" s="421"/>
      <c r="G2850" s="421"/>
      <c r="H2850" s="421"/>
      <c r="I2850" s="421"/>
      <c r="J2850" s="421"/>
      <c r="K2850" s="421"/>
      <c r="L2850" s="421"/>
      <c r="M2850" s="423"/>
      <c r="N2850" s="340">
        <f>IF(C2850&gt;A_Stammdaten!$B$12,0,SUM(E2850,F2850,H2850,J2850:K2850)-SUM(G2850,I2850,L2850:M2850))</f>
        <v>0</v>
      </c>
      <c r="O2850" s="421"/>
      <c r="P2850" s="421"/>
      <c r="Q2850" s="421"/>
      <c r="R2850" s="421"/>
      <c r="S2850" s="108">
        <f t="shared" si="325"/>
        <v>0</v>
      </c>
      <c r="T2850" s="341">
        <f>IF(ISBLANK($B2850),0,VLOOKUP($B2850,Listen!$A$2:$C$45,2,FALSE))</f>
        <v>0</v>
      </c>
      <c r="U2850" s="341">
        <f>IF(ISBLANK($B2850),0,VLOOKUP($B2850,Listen!$A$2:$C$45,3,FALSE))</f>
        <v>0</v>
      </c>
      <c r="V2850" s="342">
        <f t="shared" si="323"/>
        <v>0</v>
      </c>
      <c r="W2850" s="342">
        <f t="shared" si="322"/>
        <v>0</v>
      </c>
      <c r="X2850" s="342">
        <f t="shared" si="322"/>
        <v>0</v>
      </c>
      <c r="Y2850" s="342">
        <f t="shared" si="322"/>
        <v>0</v>
      </c>
      <c r="Z2850" s="342">
        <f t="shared" si="322"/>
        <v>0</v>
      </c>
      <c r="AA2850" s="342">
        <f t="shared" si="322"/>
        <v>0</v>
      </c>
      <c r="AB2850" s="342">
        <f t="shared" si="322"/>
        <v>0</v>
      </c>
      <c r="AC2850" s="109">
        <f t="shared" si="326"/>
        <v>0</v>
      </c>
      <c r="AD2850" s="109">
        <f>IF(C2850=A_Stammdaten!$B$12,E_SAV!$S2850-E_SAV!$AE2850,HLOOKUP(A_Stammdaten!$B$12-1,$AF$4:$AL$4004,ROW(C2850)-3,FALSE)-$AE2850)</f>
        <v>0</v>
      </c>
      <c r="AE2850" s="109">
        <f>HLOOKUP(A_Stammdaten!$B$12,$AF$4:$AL$4004,ROW(C2850)-3,FALSE)</f>
        <v>0</v>
      </c>
      <c r="AF2850" s="109">
        <f t="shared" si="324"/>
        <v>0</v>
      </c>
      <c r="AG2850" s="109">
        <f t="shared" si="328"/>
        <v>0</v>
      </c>
      <c r="AH2850" s="109">
        <f t="shared" si="328"/>
        <v>0</v>
      </c>
      <c r="AI2850" s="109">
        <f t="shared" si="328"/>
        <v>0</v>
      </c>
      <c r="AJ2850" s="109">
        <f t="shared" si="327"/>
        <v>0</v>
      </c>
      <c r="AK2850" s="109">
        <f t="shared" si="327"/>
        <v>0</v>
      </c>
      <c r="AL2850" s="109">
        <f t="shared" si="327"/>
        <v>0</v>
      </c>
    </row>
    <row r="2851" spans="1:38" x14ac:dyDescent="0.3">
      <c r="A2851" s="421"/>
      <c r="B2851" s="421"/>
      <c r="C2851" s="422"/>
      <c r="D2851" s="423"/>
      <c r="E2851" s="421"/>
      <c r="F2851" s="421"/>
      <c r="G2851" s="421"/>
      <c r="H2851" s="421"/>
      <c r="I2851" s="421"/>
      <c r="J2851" s="421"/>
      <c r="K2851" s="421"/>
      <c r="L2851" s="421"/>
      <c r="M2851" s="423"/>
      <c r="N2851" s="340">
        <f>IF(C2851&gt;A_Stammdaten!$B$12,0,SUM(E2851,F2851,H2851,J2851:K2851)-SUM(G2851,I2851,L2851:M2851))</f>
        <v>0</v>
      </c>
      <c r="O2851" s="421"/>
      <c r="P2851" s="421"/>
      <c r="Q2851" s="421"/>
      <c r="R2851" s="421"/>
      <c r="S2851" s="108">
        <f t="shared" si="325"/>
        <v>0</v>
      </c>
      <c r="T2851" s="341">
        <f>IF(ISBLANK($B2851),0,VLOOKUP($B2851,Listen!$A$2:$C$45,2,FALSE))</f>
        <v>0</v>
      </c>
      <c r="U2851" s="341">
        <f>IF(ISBLANK($B2851),0,VLOOKUP($B2851,Listen!$A$2:$C$45,3,FALSE))</f>
        <v>0</v>
      </c>
      <c r="V2851" s="342">
        <f t="shared" si="323"/>
        <v>0</v>
      </c>
      <c r="W2851" s="342">
        <f t="shared" si="322"/>
        <v>0</v>
      </c>
      <c r="X2851" s="342">
        <f t="shared" si="322"/>
        <v>0</v>
      </c>
      <c r="Y2851" s="342">
        <f t="shared" si="322"/>
        <v>0</v>
      </c>
      <c r="Z2851" s="342">
        <f t="shared" si="322"/>
        <v>0</v>
      </c>
      <c r="AA2851" s="342">
        <f t="shared" si="322"/>
        <v>0</v>
      </c>
      <c r="AB2851" s="342">
        <f t="shared" si="322"/>
        <v>0</v>
      </c>
      <c r="AC2851" s="109">
        <f t="shared" si="326"/>
        <v>0</v>
      </c>
      <c r="AD2851" s="109">
        <f>IF(C2851=A_Stammdaten!$B$12,E_SAV!$S2851-E_SAV!$AE2851,HLOOKUP(A_Stammdaten!$B$12-1,$AF$4:$AL$4004,ROW(C2851)-3,FALSE)-$AE2851)</f>
        <v>0</v>
      </c>
      <c r="AE2851" s="109">
        <f>HLOOKUP(A_Stammdaten!$B$12,$AF$4:$AL$4004,ROW(C2851)-3,FALSE)</f>
        <v>0</v>
      </c>
      <c r="AF2851" s="109">
        <f t="shared" si="324"/>
        <v>0</v>
      </c>
      <c r="AG2851" s="109">
        <f t="shared" si="328"/>
        <v>0</v>
      </c>
      <c r="AH2851" s="109">
        <f t="shared" si="328"/>
        <v>0</v>
      </c>
      <c r="AI2851" s="109">
        <f t="shared" si="328"/>
        <v>0</v>
      </c>
      <c r="AJ2851" s="109">
        <f t="shared" si="327"/>
        <v>0</v>
      </c>
      <c r="AK2851" s="109">
        <f t="shared" si="327"/>
        <v>0</v>
      </c>
      <c r="AL2851" s="109">
        <f t="shared" si="327"/>
        <v>0</v>
      </c>
    </row>
    <row r="2852" spans="1:38" x14ac:dyDescent="0.3">
      <c r="A2852" s="421"/>
      <c r="B2852" s="421"/>
      <c r="C2852" s="422"/>
      <c r="D2852" s="423"/>
      <c r="E2852" s="421"/>
      <c r="F2852" s="421"/>
      <c r="G2852" s="421"/>
      <c r="H2852" s="421"/>
      <c r="I2852" s="421"/>
      <c r="J2852" s="421"/>
      <c r="K2852" s="421"/>
      <c r="L2852" s="421"/>
      <c r="M2852" s="423"/>
      <c r="N2852" s="340">
        <f>IF(C2852&gt;A_Stammdaten!$B$12,0,SUM(E2852,F2852,H2852,J2852:K2852)-SUM(G2852,I2852,L2852:M2852))</f>
        <v>0</v>
      </c>
      <c r="O2852" s="421"/>
      <c r="P2852" s="421"/>
      <c r="Q2852" s="421"/>
      <c r="R2852" s="421"/>
      <c r="S2852" s="108">
        <f t="shared" si="325"/>
        <v>0</v>
      </c>
      <c r="T2852" s="341">
        <f>IF(ISBLANK($B2852),0,VLOOKUP($B2852,Listen!$A$2:$C$45,2,FALSE))</f>
        <v>0</v>
      </c>
      <c r="U2852" s="341">
        <f>IF(ISBLANK($B2852),0,VLOOKUP($B2852,Listen!$A$2:$C$45,3,FALSE))</f>
        <v>0</v>
      </c>
      <c r="V2852" s="342">
        <f t="shared" si="323"/>
        <v>0</v>
      </c>
      <c r="W2852" s="342">
        <f t="shared" si="322"/>
        <v>0</v>
      </c>
      <c r="X2852" s="342">
        <f t="shared" si="322"/>
        <v>0</v>
      </c>
      <c r="Y2852" s="342">
        <f t="shared" si="322"/>
        <v>0</v>
      </c>
      <c r="Z2852" s="342">
        <f t="shared" si="322"/>
        <v>0</v>
      </c>
      <c r="AA2852" s="342">
        <f t="shared" si="322"/>
        <v>0</v>
      </c>
      <c r="AB2852" s="342">
        <f t="shared" si="322"/>
        <v>0</v>
      </c>
      <c r="AC2852" s="109">
        <f t="shared" si="326"/>
        <v>0</v>
      </c>
      <c r="AD2852" s="109">
        <f>IF(C2852=A_Stammdaten!$B$12,E_SAV!$S2852-E_SAV!$AE2852,HLOOKUP(A_Stammdaten!$B$12-1,$AF$4:$AL$4004,ROW(C2852)-3,FALSE)-$AE2852)</f>
        <v>0</v>
      </c>
      <c r="AE2852" s="109">
        <f>HLOOKUP(A_Stammdaten!$B$12,$AF$4:$AL$4004,ROW(C2852)-3,FALSE)</f>
        <v>0</v>
      </c>
      <c r="AF2852" s="109">
        <f t="shared" si="324"/>
        <v>0</v>
      </c>
      <c r="AG2852" s="109">
        <f t="shared" si="328"/>
        <v>0</v>
      </c>
      <c r="AH2852" s="109">
        <f t="shared" si="328"/>
        <v>0</v>
      </c>
      <c r="AI2852" s="109">
        <f t="shared" si="328"/>
        <v>0</v>
      </c>
      <c r="AJ2852" s="109">
        <f t="shared" si="327"/>
        <v>0</v>
      </c>
      <c r="AK2852" s="109">
        <f t="shared" si="327"/>
        <v>0</v>
      </c>
      <c r="AL2852" s="109">
        <f t="shared" si="327"/>
        <v>0</v>
      </c>
    </row>
    <row r="2853" spans="1:38" x14ac:dyDescent="0.3">
      <c r="A2853" s="421"/>
      <c r="B2853" s="421"/>
      <c r="C2853" s="422"/>
      <c r="D2853" s="423"/>
      <c r="E2853" s="421"/>
      <c r="F2853" s="421"/>
      <c r="G2853" s="421"/>
      <c r="H2853" s="421"/>
      <c r="I2853" s="421"/>
      <c r="J2853" s="421"/>
      <c r="K2853" s="421"/>
      <c r="L2853" s="421"/>
      <c r="M2853" s="423"/>
      <c r="N2853" s="340">
        <f>IF(C2853&gt;A_Stammdaten!$B$12,0,SUM(E2853,F2853,H2853,J2853:K2853)-SUM(G2853,I2853,L2853:M2853))</f>
        <v>0</v>
      </c>
      <c r="O2853" s="421"/>
      <c r="P2853" s="421"/>
      <c r="Q2853" s="421"/>
      <c r="R2853" s="421"/>
      <c r="S2853" s="108">
        <f t="shared" si="325"/>
        <v>0</v>
      </c>
      <c r="T2853" s="341">
        <f>IF(ISBLANK($B2853),0,VLOOKUP($B2853,Listen!$A$2:$C$45,2,FALSE))</f>
        <v>0</v>
      </c>
      <c r="U2853" s="341">
        <f>IF(ISBLANK($B2853),0,VLOOKUP($B2853,Listen!$A$2:$C$45,3,FALSE))</f>
        <v>0</v>
      </c>
      <c r="V2853" s="342">
        <f t="shared" si="323"/>
        <v>0</v>
      </c>
      <c r="W2853" s="342">
        <f t="shared" si="322"/>
        <v>0</v>
      </c>
      <c r="X2853" s="342">
        <f t="shared" si="322"/>
        <v>0</v>
      </c>
      <c r="Y2853" s="342">
        <f t="shared" si="322"/>
        <v>0</v>
      </c>
      <c r="Z2853" s="342">
        <f t="shared" si="322"/>
        <v>0</v>
      </c>
      <c r="AA2853" s="342">
        <f t="shared" si="322"/>
        <v>0</v>
      </c>
      <c r="AB2853" s="342">
        <f t="shared" si="322"/>
        <v>0</v>
      </c>
      <c r="AC2853" s="109">
        <f t="shared" si="326"/>
        <v>0</v>
      </c>
      <c r="AD2853" s="109">
        <f>IF(C2853=A_Stammdaten!$B$12,E_SAV!$S2853-E_SAV!$AE2853,HLOOKUP(A_Stammdaten!$B$12-1,$AF$4:$AL$4004,ROW(C2853)-3,FALSE)-$AE2853)</f>
        <v>0</v>
      </c>
      <c r="AE2853" s="109">
        <f>HLOOKUP(A_Stammdaten!$B$12,$AF$4:$AL$4004,ROW(C2853)-3,FALSE)</f>
        <v>0</v>
      </c>
      <c r="AF2853" s="109">
        <f t="shared" si="324"/>
        <v>0</v>
      </c>
      <c r="AG2853" s="109">
        <f t="shared" si="328"/>
        <v>0</v>
      </c>
      <c r="AH2853" s="109">
        <f t="shared" si="328"/>
        <v>0</v>
      </c>
      <c r="AI2853" s="109">
        <f t="shared" si="328"/>
        <v>0</v>
      </c>
      <c r="AJ2853" s="109">
        <f t="shared" si="327"/>
        <v>0</v>
      </c>
      <c r="AK2853" s="109">
        <f t="shared" si="327"/>
        <v>0</v>
      </c>
      <c r="AL2853" s="109">
        <f t="shared" si="327"/>
        <v>0</v>
      </c>
    </row>
    <row r="2854" spans="1:38" x14ac:dyDescent="0.3">
      <c r="A2854" s="421"/>
      <c r="B2854" s="421"/>
      <c r="C2854" s="422"/>
      <c r="D2854" s="423"/>
      <c r="E2854" s="421"/>
      <c r="F2854" s="421"/>
      <c r="G2854" s="421"/>
      <c r="H2854" s="421"/>
      <c r="I2854" s="421"/>
      <c r="J2854" s="421"/>
      <c r="K2854" s="421"/>
      <c r="L2854" s="421"/>
      <c r="M2854" s="423"/>
      <c r="N2854" s="340">
        <f>IF(C2854&gt;A_Stammdaten!$B$12,0,SUM(E2854,F2854,H2854,J2854:K2854)-SUM(G2854,I2854,L2854:M2854))</f>
        <v>0</v>
      </c>
      <c r="O2854" s="421"/>
      <c r="P2854" s="421"/>
      <c r="Q2854" s="421"/>
      <c r="R2854" s="421"/>
      <c r="S2854" s="108">
        <f t="shared" si="325"/>
        <v>0</v>
      </c>
      <c r="T2854" s="341">
        <f>IF(ISBLANK($B2854),0,VLOOKUP($B2854,Listen!$A$2:$C$45,2,FALSE))</f>
        <v>0</v>
      </c>
      <c r="U2854" s="341">
        <f>IF(ISBLANK($B2854),0,VLOOKUP($B2854,Listen!$A$2:$C$45,3,FALSE))</f>
        <v>0</v>
      </c>
      <c r="V2854" s="342">
        <f t="shared" si="323"/>
        <v>0</v>
      </c>
      <c r="W2854" s="342">
        <f t="shared" si="322"/>
        <v>0</v>
      </c>
      <c r="X2854" s="342">
        <f t="shared" si="322"/>
        <v>0</v>
      </c>
      <c r="Y2854" s="342">
        <f t="shared" si="322"/>
        <v>0</v>
      </c>
      <c r="Z2854" s="342">
        <f t="shared" si="322"/>
        <v>0</v>
      </c>
      <c r="AA2854" s="342">
        <f t="shared" si="322"/>
        <v>0</v>
      </c>
      <c r="AB2854" s="342">
        <f t="shared" si="322"/>
        <v>0</v>
      </c>
      <c r="AC2854" s="109">
        <f t="shared" si="326"/>
        <v>0</v>
      </c>
      <c r="AD2854" s="109">
        <f>IF(C2854=A_Stammdaten!$B$12,E_SAV!$S2854-E_SAV!$AE2854,HLOOKUP(A_Stammdaten!$B$12-1,$AF$4:$AL$4004,ROW(C2854)-3,FALSE)-$AE2854)</f>
        <v>0</v>
      </c>
      <c r="AE2854" s="109">
        <f>HLOOKUP(A_Stammdaten!$B$12,$AF$4:$AL$4004,ROW(C2854)-3,FALSE)</f>
        <v>0</v>
      </c>
      <c r="AF2854" s="109">
        <f t="shared" si="324"/>
        <v>0</v>
      </c>
      <c r="AG2854" s="109">
        <f t="shared" si="328"/>
        <v>0</v>
      </c>
      <c r="AH2854" s="109">
        <f t="shared" si="328"/>
        <v>0</v>
      </c>
      <c r="AI2854" s="109">
        <f t="shared" si="328"/>
        <v>0</v>
      </c>
      <c r="AJ2854" s="109">
        <f t="shared" si="327"/>
        <v>0</v>
      </c>
      <c r="AK2854" s="109">
        <f t="shared" si="327"/>
        <v>0</v>
      </c>
      <c r="AL2854" s="109">
        <f t="shared" si="327"/>
        <v>0</v>
      </c>
    </row>
    <row r="2855" spans="1:38" x14ac:dyDescent="0.3">
      <c r="A2855" s="421"/>
      <c r="B2855" s="421"/>
      <c r="C2855" s="422"/>
      <c r="D2855" s="423"/>
      <c r="E2855" s="421"/>
      <c r="F2855" s="421"/>
      <c r="G2855" s="421"/>
      <c r="H2855" s="421"/>
      <c r="I2855" s="421"/>
      <c r="J2855" s="421"/>
      <c r="K2855" s="421"/>
      <c r="L2855" s="421"/>
      <c r="M2855" s="423"/>
      <c r="N2855" s="340">
        <f>IF(C2855&gt;A_Stammdaten!$B$12,0,SUM(E2855,F2855,H2855,J2855:K2855)-SUM(G2855,I2855,L2855:M2855))</f>
        <v>0</v>
      </c>
      <c r="O2855" s="421"/>
      <c r="P2855" s="421"/>
      <c r="Q2855" s="421"/>
      <c r="R2855" s="421"/>
      <c r="S2855" s="108">
        <f t="shared" si="325"/>
        <v>0</v>
      </c>
      <c r="T2855" s="341">
        <f>IF(ISBLANK($B2855),0,VLOOKUP($B2855,Listen!$A$2:$C$45,2,FALSE))</f>
        <v>0</v>
      </c>
      <c r="U2855" s="341">
        <f>IF(ISBLANK($B2855),0,VLOOKUP($B2855,Listen!$A$2:$C$45,3,FALSE))</f>
        <v>0</v>
      </c>
      <c r="V2855" s="342">
        <f t="shared" si="323"/>
        <v>0</v>
      </c>
      <c r="W2855" s="342">
        <f t="shared" si="322"/>
        <v>0</v>
      </c>
      <c r="X2855" s="342">
        <f t="shared" si="322"/>
        <v>0</v>
      </c>
      <c r="Y2855" s="342">
        <f t="shared" si="322"/>
        <v>0</v>
      </c>
      <c r="Z2855" s="342">
        <f t="shared" si="322"/>
        <v>0</v>
      </c>
      <c r="AA2855" s="342">
        <f t="shared" si="322"/>
        <v>0</v>
      </c>
      <c r="AB2855" s="342">
        <f t="shared" si="322"/>
        <v>0</v>
      </c>
      <c r="AC2855" s="109">
        <f t="shared" si="326"/>
        <v>0</v>
      </c>
      <c r="AD2855" s="109">
        <f>IF(C2855=A_Stammdaten!$B$12,E_SAV!$S2855-E_SAV!$AE2855,HLOOKUP(A_Stammdaten!$B$12-1,$AF$4:$AL$4004,ROW(C2855)-3,FALSE)-$AE2855)</f>
        <v>0</v>
      </c>
      <c r="AE2855" s="109">
        <f>HLOOKUP(A_Stammdaten!$B$12,$AF$4:$AL$4004,ROW(C2855)-3,FALSE)</f>
        <v>0</v>
      </c>
      <c r="AF2855" s="109">
        <f t="shared" si="324"/>
        <v>0</v>
      </c>
      <c r="AG2855" s="109">
        <f t="shared" si="328"/>
        <v>0</v>
      </c>
      <c r="AH2855" s="109">
        <f t="shared" si="328"/>
        <v>0</v>
      </c>
      <c r="AI2855" s="109">
        <f t="shared" si="328"/>
        <v>0</v>
      </c>
      <c r="AJ2855" s="109">
        <f t="shared" si="327"/>
        <v>0</v>
      </c>
      <c r="AK2855" s="109">
        <f t="shared" si="327"/>
        <v>0</v>
      </c>
      <c r="AL2855" s="109">
        <f t="shared" si="327"/>
        <v>0</v>
      </c>
    </row>
    <row r="2856" spans="1:38" x14ac:dyDescent="0.3">
      <c r="A2856" s="421"/>
      <c r="B2856" s="421"/>
      <c r="C2856" s="422"/>
      <c r="D2856" s="423"/>
      <c r="E2856" s="421"/>
      <c r="F2856" s="421"/>
      <c r="G2856" s="421"/>
      <c r="H2856" s="421"/>
      <c r="I2856" s="421"/>
      <c r="J2856" s="421"/>
      <c r="K2856" s="421"/>
      <c r="L2856" s="421"/>
      <c r="M2856" s="423"/>
      <c r="N2856" s="340">
        <f>IF(C2856&gt;A_Stammdaten!$B$12,0,SUM(E2856,F2856,H2856,J2856:K2856)-SUM(G2856,I2856,L2856:M2856))</f>
        <v>0</v>
      </c>
      <c r="O2856" s="421"/>
      <c r="P2856" s="421"/>
      <c r="Q2856" s="421"/>
      <c r="R2856" s="421"/>
      <c r="S2856" s="108">
        <f t="shared" si="325"/>
        <v>0</v>
      </c>
      <c r="T2856" s="341">
        <f>IF(ISBLANK($B2856),0,VLOOKUP($B2856,Listen!$A$2:$C$45,2,FALSE))</f>
        <v>0</v>
      </c>
      <c r="U2856" s="341">
        <f>IF(ISBLANK($B2856),0,VLOOKUP($B2856,Listen!$A$2:$C$45,3,FALSE))</f>
        <v>0</v>
      </c>
      <c r="V2856" s="342">
        <f t="shared" si="323"/>
        <v>0</v>
      </c>
      <c r="W2856" s="342">
        <f t="shared" si="322"/>
        <v>0</v>
      </c>
      <c r="X2856" s="342">
        <f t="shared" si="322"/>
        <v>0</v>
      </c>
      <c r="Y2856" s="342">
        <f t="shared" si="322"/>
        <v>0</v>
      </c>
      <c r="Z2856" s="342">
        <f t="shared" si="322"/>
        <v>0</v>
      </c>
      <c r="AA2856" s="342">
        <f t="shared" si="322"/>
        <v>0</v>
      </c>
      <c r="AB2856" s="342">
        <f t="shared" ref="W2856:AB2899" si="329">$T2856</f>
        <v>0</v>
      </c>
      <c r="AC2856" s="109">
        <f t="shared" si="326"/>
        <v>0</v>
      </c>
      <c r="AD2856" s="109">
        <f>IF(C2856=A_Stammdaten!$B$12,E_SAV!$S2856-E_SAV!$AE2856,HLOOKUP(A_Stammdaten!$B$12-1,$AF$4:$AL$4004,ROW(C2856)-3,FALSE)-$AE2856)</f>
        <v>0</v>
      </c>
      <c r="AE2856" s="109">
        <f>HLOOKUP(A_Stammdaten!$B$12,$AF$4:$AL$4004,ROW(C2856)-3,FALSE)</f>
        <v>0</v>
      </c>
      <c r="AF2856" s="109">
        <f t="shared" si="324"/>
        <v>0</v>
      </c>
      <c r="AG2856" s="109">
        <f t="shared" si="328"/>
        <v>0</v>
      </c>
      <c r="AH2856" s="109">
        <f t="shared" si="328"/>
        <v>0</v>
      </c>
      <c r="AI2856" s="109">
        <f t="shared" si="328"/>
        <v>0</v>
      </c>
      <c r="AJ2856" s="109">
        <f t="shared" si="327"/>
        <v>0</v>
      </c>
      <c r="AK2856" s="109">
        <f t="shared" si="327"/>
        <v>0</v>
      </c>
      <c r="AL2856" s="109">
        <f t="shared" si="327"/>
        <v>0</v>
      </c>
    </row>
    <row r="2857" spans="1:38" x14ac:dyDescent="0.3">
      <c r="A2857" s="421"/>
      <c r="B2857" s="421"/>
      <c r="C2857" s="422"/>
      <c r="D2857" s="423"/>
      <c r="E2857" s="421"/>
      <c r="F2857" s="421"/>
      <c r="G2857" s="421"/>
      <c r="H2857" s="421"/>
      <c r="I2857" s="421"/>
      <c r="J2857" s="421"/>
      <c r="K2857" s="421"/>
      <c r="L2857" s="421"/>
      <c r="M2857" s="423"/>
      <c r="N2857" s="340">
        <f>IF(C2857&gt;A_Stammdaten!$B$12,0,SUM(E2857,F2857,H2857,J2857:K2857)-SUM(G2857,I2857,L2857:M2857))</f>
        <v>0</v>
      </c>
      <c r="O2857" s="421"/>
      <c r="P2857" s="421"/>
      <c r="Q2857" s="421"/>
      <c r="R2857" s="421"/>
      <c r="S2857" s="108">
        <f t="shared" si="325"/>
        <v>0</v>
      </c>
      <c r="T2857" s="341">
        <f>IF(ISBLANK($B2857),0,VLOOKUP($B2857,Listen!$A$2:$C$45,2,FALSE))</f>
        <v>0</v>
      </c>
      <c r="U2857" s="341">
        <f>IF(ISBLANK($B2857),0,VLOOKUP($B2857,Listen!$A$2:$C$45,3,FALSE))</f>
        <v>0</v>
      </c>
      <c r="V2857" s="342">
        <f t="shared" si="323"/>
        <v>0</v>
      </c>
      <c r="W2857" s="342">
        <f t="shared" si="329"/>
        <v>0</v>
      </c>
      <c r="X2857" s="342">
        <f t="shared" si="329"/>
        <v>0</v>
      </c>
      <c r="Y2857" s="342">
        <f t="shared" si="329"/>
        <v>0</v>
      </c>
      <c r="Z2857" s="342">
        <f t="shared" si="329"/>
        <v>0</v>
      </c>
      <c r="AA2857" s="342">
        <f t="shared" si="329"/>
        <v>0</v>
      </c>
      <c r="AB2857" s="342">
        <f t="shared" si="329"/>
        <v>0</v>
      </c>
      <c r="AC2857" s="109">
        <f t="shared" si="326"/>
        <v>0</v>
      </c>
      <c r="AD2857" s="109">
        <f>IF(C2857=A_Stammdaten!$B$12,E_SAV!$S2857-E_SAV!$AE2857,HLOOKUP(A_Stammdaten!$B$12-1,$AF$4:$AL$4004,ROW(C2857)-3,FALSE)-$AE2857)</f>
        <v>0</v>
      </c>
      <c r="AE2857" s="109">
        <f>HLOOKUP(A_Stammdaten!$B$12,$AF$4:$AL$4004,ROW(C2857)-3,FALSE)</f>
        <v>0</v>
      </c>
      <c r="AF2857" s="109">
        <f t="shared" si="324"/>
        <v>0</v>
      </c>
      <c r="AG2857" s="109">
        <f t="shared" si="328"/>
        <v>0</v>
      </c>
      <c r="AH2857" s="109">
        <f t="shared" si="328"/>
        <v>0</v>
      </c>
      <c r="AI2857" s="109">
        <f t="shared" si="328"/>
        <v>0</v>
      </c>
      <c r="AJ2857" s="109">
        <f t="shared" si="327"/>
        <v>0</v>
      </c>
      <c r="AK2857" s="109">
        <f t="shared" si="327"/>
        <v>0</v>
      </c>
      <c r="AL2857" s="109">
        <f t="shared" si="327"/>
        <v>0</v>
      </c>
    </row>
    <row r="2858" spans="1:38" x14ac:dyDescent="0.3">
      <c r="A2858" s="421"/>
      <c r="B2858" s="421"/>
      <c r="C2858" s="422"/>
      <c r="D2858" s="423"/>
      <c r="E2858" s="421"/>
      <c r="F2858" s="421"/>
      <c r="G2858" s="421"/>
      <c r="H2858" s="421"/>
      <c r="I2858" s="421"/>
      <c r="J2858" s="421"/>
      <c r="K2858" s="421"/>
      <c r="L2858" s="421"/>
      <c r="M2858" s="423"/>
      <c r="N2858" s="340">
        <f>IF(C2858&gt;A_Stammdaten!$B$12,0,SUM(E2858,F2858,H2858,J2858:K2858)-SUM(G2858,I2858,L2858:M2858))</f>
        <v>0</v>
      </c>
      <c r="O2858" s="421"/>
      <c r="P2858" s="421"/>
      <c r="Q2858" s="421"/>
      <c r="R2858" s="421"/>
      <c r="S2858" s="108">
        <f t="shared" si="325"/>
        <v>0</v>
      </c>
      <c r="T2858" s="341">
        <f>IF(ISBLANK($B2858),0,VLOOKUP($B2858,Listen!$A$2:$C$45,2,FALSE))</f>
        <v>0</v>
      </c>
      <c r="U2858" s="341">
        <f>IF(ISBLANK($B2858),0,VLOOKUP($B2858,Listen!$A$2:$C$45,3,FALSE))</f>
        <v>0</v>
      </c>
      <c r="V2858" s="342">
        <f t="shared" si="323"/>
        <v>0</v>
      </c>
      <c r="W2858" s="342">
        <f t="shared" si="329"/>
        <v>0</v>
      </c>
      <c r="X2858" s="342">
        <f t="shared" si="329"/>
        <v>0</v>
      </c>
      <c r="Y2858" s="342">
        <f t="shared" si="329"/>
        <v>0</v>
      </c>
      <c r="Z2858" s="342">
        <f t="shared" si="329"/>
        <v>0</v>
      </c>
      <c r="AA2858" s="342">
        <f t="shared" si="329"/>
        <v>0</v>
      </c>
      <c r="AB2858" s="342">
        <f t="shared" si="329"/>
        <v>0</v>
      </c>
      <c r="AC2858" s="109">
        <f t="shared" si="326"/>
        <v>0</v>
      </c>
      <c r="AD2858" s="109">
        <f>IF(C2858=A_Stammdaten!$B$12,E_SAV!$S2858-E_SAV!$AE2858,HLOOKUP(A_Stammdaten!$B$12-1,$AF$4:$AL$4004,ROW(C2858)-3,FALSE)-$AE2858)</f>
        <v>0</v>
      </c>
      <c r="AE2858" s="109">
        <f>HLOOKUP(A_Stammdaten!$B$12,$AF$4:$AL$4004,ROW(C2858)-3,FALSE)</f>
        <v>0</v>
      </c>
      <c r="AF2858" s="109">
        <f t="shared" si="324"/>
        <v>0</v>
      </c>
      <c r="AG2858" s="109">
        <f t="shared" si="328"/>
        <v>0</v>
      </c>
      <c r="AH2858" s="109">
        <f t="shared" si="328"/>
        <v>0</v>
      </c>
      <c r="AI2858" s="109">
        <f t="shared" si="328"/>
        <v>0</v>
      </c>
      <c r="AJ2858" s="109">
        <f t="shared" si="327"/>
        <v>0</v>
      </c>
      <c r="AK2858" s="109">
        <f t="shared" si="327"/>
        <v>0</v>
      </c>
      <c r="AL2858" s="109">
        <f t="shared" si="327"/>
        <v>0</v>
      </c>
    </row>
    <row r="2859" spans="1:38" x14ac:dyDescent="0.3">
      <c r="A2859" s="421"/>
      <c r="B2859" s="421"/>
      <c r="C2859" s="422"/>
      <c r="D2859" s="423"/>
      <c r="E2859" s="421"/>
      <c r="F2859" s="421"/>
      <c r="G2859" s="421"/>
      <c r="H2859" s="421"/>
      <c r="I2859" s="421"/>
      <c r="J2859" s="421"/>
      <c r="K2859" s="421"/>
      <c r="L2859" s="421"/>
      <c r="M2859" s="423"/>
      <c r="N2859" s="340">
        <f>IF(C2859&gt;A_Stammdaten!$B$12,0,SUM(E2859,F2859,H2859,J2859:K2859)-SUM(G2859,I2859,L2859:M2859))</f>
        <v>0</v>
      </c>
      <c r="O2859" s="421"/>
      <c r="P2859" s="421"/>
      <c r="Q2859" s="421"/>
      <c r="R2859" s="421"/>
      <c r="S2859" s="108">
        <f t="shared" si="325"/>
        <v>0</v>
      </c>
      <c r="T2859" s="341">
        <f>IF(ISBLANK($B2859),0,VLOOKUP($B2859,Listen!$A$2:$C$45,2,FALSE))</f>
        <v>0</v>
      </c>
      <c r="U2859" s="341">
        <f>IF(ISBLANK($B2859),0,VLOOKUP($B2859,Listen!$A$2:$C$45,3,FALSE))</f>
        <v>0</v>
      </c>
      <c r="V2859" s="342">
        <f t="shared" si="323"/>
        <v>0</v>
      </c>
      <c r="W2859" s="342">
        <f t="shared" si="329"/>
        <v>0</v>
      </c>
      <c r="X2859" s="342">
        <f t="shared" si="329"/>
        <v>0</v>
      </c>
      <c r="Y2859" s="342">
        <f t="shared" si="329"/>
        <v>0</v>
      </c>
      <c r="Z2859" s="342">
        <f t="shared" si="329"/>
        <v>0</v>
      </c>
      <c r="AA2859" s="342">
        <f t="shared" si="329"/>
        <v>0</v>
      </c>
      <c r="AB2859" s="342">
        <f t="shared" si="329"/>
        <v>0</v>
      </c>
      <c r="AC2859" s="109">
        <f t="shared" si="326"/>
        <v>0</v>
      </c>
      <c r="AD2859" s="109">
        <f>IF(C2859=A_Stammdaten!$B$12,E_SAV!$S2859-E_SAV!$AE2859,HLOOKUP(A_Stammdaten!$B$12-1,$AF$4:$AL$4004,ROW(C2859)-3,FALSE)-$AE2859)</f>
        <v>0</v>
      </c>
      <c r="AE2859" s="109">
        <f>HLOOKUP(A_Stammdaten!$B$12,$AF$4:$AL$4004,ROW(C2859)-3,FALSE)</f>
        <v>0</v>
      </c>
      <c r="AF2859" s="109">
        <f t="shared" si="324"/>
        <v>0</v>
      </c>
      <c r="AG2859" s="109">
        <f t="shared" si="328"/>
        <v>0</v>
      </c>
      <c r="AH2859" s="109">
        <f t="shared" si="328"/>
        <v>0</v>
      </c>
      <c r="AI2859" s="109">
        <f t="shared" si="328"/>
        <v>0</v>
      </c>
      <c r="AJ2859" s="109">
        <f t="shared" si="327"/>
        <v>0</v>
      </c>
      <c r="AK2859" s="109">
        <f t="shared" si="327"/>
        <v>0</v>
      </c>
      <c r="AL2859" s="109">
        <f t="shared" si="327"/>
        <v>0</v>
      </c>
    </row>
    <row r="2860" spans="1:38" x14ac:dyDescent="0.3">
      <c r="A2860" s="421"/>
      <c r="B2860" s="421"/>
      <c r="C2860" s="422"/>
      <c r="D2860" s="423"/>
      <c r="E2860" s="421"/>
      <c r="F2860" s="421"/>
      <c r="G2860" s="421"/>
      <c r="H2860" s="421"/>
      <c r="I2860" s="421"/>
      <c r="J2860" s="421"/>
      <c r="K2860" s="421"/>
      <c r="L2860" s="421"/>
      <c r="M2860" s="423"/>
      <c r="N2860" s="340">
        <f>IF(C2860&gt;A_Stammdaten!$B$12,0,SUM(E2860,F2860,H2860,J2860:K2860)-SUM(G2860,I2860,L2860:M2860))</f>
        <v>0</v>
      </c>
      <c r="O2860" s="421"/>
      <c r="P2860" s="421"/>
      <c r="Q2860" s="421"/>
      <c r="R2860" s="421"/>
      <c r="S2860" s="108">
        <f t="shared" si="325"/>
        <v>0</v>
      </c>
      <c r="T2860" s="341">
        <f>IF(ISBLANK($B2860),0,VLOOKUP($B2860,Listen!$A$2:$C$45,2,FALSE))</f>
        <v>0</v>
      </c>
      <c r="U2860" s="341">
        <f>IF(ISBLANK($B2860),0,VLOOKUP($B2860,Listen!$A$2:$C$45,3,FALSE))</f>
        <v>0</v>
      </c>
      <c r="V2860" s="342">
        <f t="shared" si="323"/>
        <v>0</v>
      </c>
      <c r="W2860" s="342">
        <f t="shared" si="329"/>
        <v>0</v>
      </c>
      <c r="X2860" s="342">
        <f t="shared" si="329"/>
        <v>0</v>
      </c>
      <c r="Y2860" s="342">
        <f t="shared" si="329"/>
        <v>0</v>
      </c>
      <c r="Z2860" s="342">
        <f t="shared" si="329"/>
        <v>0</v>
      </c>
      <c r="AA2860" s="342">
        <f t="shared" si="329"/>
        <v>0</v>
      </c>
      <c r="AB2860" s="342">
        <f t="shared" si="329"/>
        <v>0</v>
      </c>
      <c r="AC2860" s="109">
        <f t="shared" si="326"/>
        <v>0</v>
      </c>
      <c r="AD2860" s="109">
        <f>IF(C2860=A_Stammdaten!$B$12,E_SAV!$S2860-E_SAV!$AE2860,HLOOKUP(A_Stammdaten!$B$12-1,$AF$4:$AL$4004,ROW(C2860)-3,FALSE)-$AE2860)</f>
        <v>0</v>
      </c>
      <c r="AE2860" s="109">
        <f>HLOOKUP(A_Stammdaten!$B$12,$AF$4:$AL$4004,ROW(C2860)-3,FALSE)</f>
        <v>0</v>
      </c>
      <c r="AF2860" s="109">
        <f t="shared" si="324"/>
        <v>0</v>
      </c>
      <c r="AG2860" s="109">
        <f t="shared" si="328"/>
        <v>0</v>
      </c>
      <c r="AH2860" s="109">
        <f t="shared" si="328"/>
        <v>0</v>
      </c>
      <c r="AI2860" s="109">
        <f t="shared" si="328"/>
        <v>0</v>
      </c>
      <c r="AJ2860" s="109">
        <f t="shared" si="327"/>
        <v>0</v>
      </c>
      <c r="AK2860" s="109">
        <f t="shared" si="327"/>
        <v>0</v>
      </c>
      <c r="AL2860" s="109">
        <f t="shared" si="327"/>
        <v>0</v>
      </c>
    </row>
    <row r="2861" spans="1:38" x14ac:dyDescent="0.3">
      <c r="A2861" s="421"/>
      <c r="B2861" s="421"/>
      <c r="C2861" s="422"/>
      <c r="D2861" s="423"/>
      <c r="E2861" s="421"/>
      <c r="F2861" s="421"/>
      <c r="G2861" s="421"/>
      <c r="H2861" s="421"/>
      <c r="I2861" s="421"/>
      <c r="J2861" s="421"/>
      <c r="K2861" s="421"/>
      <c r="L2861" s="421"/>
      <c r="M2861" s="423"/>
      <c r="N2861" s="340">
        <f>IF(C2861&gt;A_Stammdaten!$B$12,0,SUM(E2861,F2861,H2861,J2861:K2861)-SUM(G2861,I2861,L2861:M2861))</f>
        <v>0</v>
      </c>
      <c r="O2861" s="421"/>
      <c r="P2861" s="421"/>
      <c r="Q2861" s="421"/>
      <c r="R2861" s="421"/>
      <c r="S2861" s="108">
        <f t="shared" si="325"/>
        <v>0</v>
      </c>
      <c r="T2861" s="341">
        <f>IF(ISBLANK($B2861),0,VLOOKUP($B2861,Listen!$A$2:$C$45,2,FALSE))</f>
        <v>0</v>
      </c>
      <c r="U2861" s="341">
        <f>IF(ISBLANK($B2861),0,VLOOKUP($B2861,Listen!$A$2:$C$45,3,FALSE))</f>
        <v>0</v>
      </c>
      <c r="V2861" s="342">
        <f t="shared" si="323"/>
        <v>0</v>
      </c>
      <c r="W2861" s="342">
        <f t="shared" si="329"/>
        <v>0</v>
      </c>
      <c r="X2861" s="342">
        <f t="shared" si="329"/>
        <v>0</v>
      </c>
      <c r="Y2861" s="342">
        <f t="shared" si="329"/>
        <v>0</v>
      </c>
      <c r="Z2861" s="342">
        <f t="shared" si="329"/>
        <v>0</v>
      </c>
      <c r="AA2861" s="342">
        <f t="shared" si="329"/>
        <v>0</v>
      </c>
      <c r="AB2861" s="342">
        <f t="shared" si="329"/>
        <v>0</v>
      </c>
      <c r="AC2861" s="109">
        <f t="shared" si="326"/>
        <v>0</v>
      </c>
      <c r="AD2861" s="109">
        <f>IF(C2861=A_Stammdaten!$B$12,E_SAV!$S2861-E_SAV!$AE2861,HLOOKUP(A_Stammdaten!$B$12-1,$AF$4:$AL$4004,ROW(C2861)-3,FALSE)-$AE2861)</f>
        <v>0</v>
      </c>
      <c r="AE2861" s="109">
        <f>HLOOKUP(A_Stammdaten!$B$12,$AF$4:$AL$4004,ROW(C2861)-3,FALSE)</f>
        <v>0</v>
      </c>
      <c r="AF2861" s="109">
        <f t="shared" si="324"/>
        <v>0</v>
      </c>
      <c r="AG2861" s="109">
        <f t="shared" si="328"/>
        <v>0</v>
      </c>
      <c r="AH2861" s="109">
        <f t="shared" si="328"/>
        <v>0</v>
      </c>
      <c r="AI2861" s="109">
        <f t="shared" si="328"/>
        <v>0</v>
      </c>
      <c r="AJ2861" s="109">
        <f t="shared" si="327"/>
        <v>0</v>
      </c>
      <c r="AK2861" s="109">
        <f t="shared" si="327"/>
        <v>0</v>
      </c>
      <c r="AL2861" s="109">
        <f t="shared" si="327"/>
        <v>0</v>
      </c>
    </row>
    <row r="2862" spans="1:38" x14ac:dyDescent="0.3">
      <c r="A2862" s="421"/>
      <c r="B2862" s="421"/>
      <c r="C2862" s="422"/>
      <c r="D2862" s="423"/>
      <c r="E2862" s="421"/>
      <c r="F2862" s="421"/>
      <c r="G2862" s="421"/>
      <c r="H2862" s="421"/>
      <c r="I2862" s="421"/>
      <c r="J2862" s="421"/>
      <c r="K2862" s="421"/>
      <c r="L2862" s="421"/>
      <c r="M2862" s="423"/>
      <c r="N2862" s="340">
        <f>IF(C2862&gt;A_Stammdaten!$B$12,0,SUM(E2862,F2862,H2862,J2862:K2862)-SUM(G2862,I2862,L2862:M2862))</f>
        <v>0</v>
      </c>
      <c r="O2862" s="421"/>
      <c r="P2862" s="421"/>
      <c r="Q2862" s="421"/>
      <c r="R2862" s="421"/>
      <c r="S2862" s="108">
        <f t="shared" si="325"/>
        <v>0</v>
      </c>
      <c r="T2862" s="341">
        <f>IF(ISBLANK($B2862),0,VLOOKUP($B2862,Listen!$A$2:$C$45,2,FALSE))</f>
        <v>0</v>
      </c>
      <c r="U2862" s="341">
        <f>IF(ISBLANK($B2862),0,VLOOKUP($B2862,Listen!$A$2:$C$45,3,FALSE))</f>
        <v>0</v>
      </c>
      <c r="V2862" s="342">
        <f t="shared" si="323"/>
        <v>0</v>
      </c>
      <c r="W2862" s="342">
        <f t="shared" si="329"/>
        <v>0</v>
      </c>
      <c r="X2862" s="342">
        <f t="shared" si="329"/>
        <v>0</v>
      </c>
      <c r="Y2862" s="342">
        <f t="shared" si="329"/>
        <v>0</v>
      </c>
      <c r="Z2862" s="342">
        <f t="shared" si="329"/>
        <v>0</v>
      </c>
      <c r="AA2862" s="342">
        <f t="shared" si="329"/>
        <v>0</v>
      </c>
      <c r="AB2862" s="342">
        <f t="shared" si="329"/>
        <v>0</v>
      </c>
      <c r="AC2862" s="109">
        <f t="shared" si="326"/>
        <v>0</v>
      </c>
      <c r="AD2862" s="109">
        <f>IF(C2862=A_Stammdaten!$B$12,E_SAV!$S2862-E_SAV!$AE2862,HLOOKUP(A_Stammdaten!$B$12-1,$AF$4:$AL$4004,ROW(C2862)-3,FALSE)-$AE2862)</f>
        <v>0</v>
      </c>
      <c r="AE2862" s="109">
        <f>HLOOKUP(A_Stammdaten!$B$12,$AF$4:$AL$4004,ROW(C2862)-3,FALSE)</f>
        <v>0</v>
      </c>
      <c r="AF2862" s="109">
        <f t="shared" si="324"/>
        <v>0</v>
      </c>
      <c r="AG2862" s="109">
        <f t="shared" si="328"/>
        <v>0</v>
      </c>
      <c r="AH2862" s="109">
        <f t="shared" si="328"/>
        <v>0</v>
      </c>
      <c r="AI2862" s="109">
        <f t="shared" si="328"/>
        <v>0</v>
      </c>
      <c r="AJ2862" s="109">
        <f t="shared" si="327"/>
        <v>0</v>
      </c>
      <c r="AK2862" s="109">
        <f t="shared" si="327"/>
        <v>0</v>
      </c>
      <c r="AL2862" s="109">
        <f t="shared" si="327"/>
        <v>0</v>
      </c>
    </row>
    <row r="2863" spans="1:38" x14ac:dyDescent="0.3">
      <c r="A2863" s="421"/>
      <c r="B2863" s="421"/>
      <c r="C2863" s="422"/>
      <c r="D2863" s="423"/>
      <c r="E2863" s="421"/>
      <c r="F2863" s="421"/>
      <c r="G2863" s="421"/>
      <c r="H2863" s="421"/>
      <c r="I2863" s="421"/>
      <c r="J2863" s="421"/>
      <c r="K2863" s="421"/>
      <c r="L2863" s="421"/>
      <c r="M2863" s="423"/>
      <c r="N2863" s="340">
        <f>IF(C2863&gt;A_Stammdaten!$B$12,0,SUM(E2863,F2863,H2863,J2863:K2863)-SUM(G2863,I2863,L2863:M2863))</f>
        <v>0</v>
      </c>
      <c r="O2863" s="421"/>
      <c r="P2863" s="421"/>
      <c r="Q2863" s="421"/>
      <c r="R2863" s="421"/>
      <c r="S2863" s="108">
        <f t="shared" si="325"/>
        <v>0</v>
      </c>
      <c r="T2863" s="341">
        <f>IF(ISBLANK($B2863),0,VLOOKUP($B2863,Listen!$A$2:$C$45,2,FALSE))</f>
        <v>0</v>
      </c>
      <c r="U2863" s="341">
        <f>IF(ISBLANK($B2863),0,VLOOKUP($B2863,Listen!$A$2:$C$45,3,FALSE))</f>
        <v>0</v>
      </c>
      <c r="V2863" s="342">
        <f t="shared" si="323"/>
        <v>0</v>
      </c>
      <c r="W2863" s="342">
        <f t="shared" si="329"/>
        <v>0</v>
      </c>
      <c r="X2863" s="342">
        <f t="shared" si="329"/>
        <v>0</v>
      </c>
      <c r="Y2863" s="342">
        <f t="shared" si="329"/>
        <v>0</v>
      </c>
      <c r="Z2863" s="342">
        <f t="shared" si="329"/>
        <v>0</v>
      </c>
      <c r="AA2863" s="342">
        <f t="shared" si="329"/>
        <v>0</v>
      </c>
      <c r="AB2863" s="342">
        <f t="shared" si="329"/>
        <v>0</v>
      </c>
      <c r="AC2863" s="109">
        <f t="shared" si="326"/>
        <v>0</v>
      </c>
      <c r="AD2863" s="109">
        <f>IF(C2863=A_Stammdaten!$B$12,E_SAV!$S2863-E_SAV!$AE2863,HLOOKUP(A_Stammdaten!$B$12-1,$AF$4:$AL$4004,ROW(C2863)-3,FALSE)-$AE2863)</f>
        <v>0</v>
      </c>
      <c r="AE2863" s="109">
        <f>HLOOKUP(A_Stammdaten!$B$12,$AF$4:$AL$4004,ROW(C2863)-3,FALSE)</f>
        <v>0</v>
      </c>
      <c r="AF2863" s="109">
        <f t="shared" si="324"/>
        <v>0</v>
      </c>
      <c r="AG2863" s="109">
        <f t="shared" si="328"/>
        <v>0</v>
      </c>
      <c r="AH2863" s="109">
        <f t="shared" si="328"/>
        <v>0</v>
      </c>
      <c r="AI2863" s="109">
        <f t="shared" si="328"/>
        <v>0</v>
      </c>
      <c r="AJ2863" s="109">
        <f t="shared" si="327"/>
        <v>0</v>
      </c>
      <c r="AK2863" s="109">
        <f t="shared" si="327"/>
        <v>0</v>
      </c>
      <c r="AL2863" s="109">
        <f t="shared" si="327"/>
        <v>0</v>
      </c>
    </row>
    <row r="2864" spans="1:38" x14ac:dyDescent="0.3">
      <c r="A2864" s="421"/>
      <c r="B2864" s="421"/>
      <c r="C2864" s="422"/>
      <c r="D2864" s="423"/>
      <c r="E2864" s="421"/>
      <c r="F2864" s="421"/>
      <c r="G2864" s="421"/>
      <c r="H2864" s="421"/>
      <c r="I2864" s="421"/>
      <c r="J2864" s="421"/>
      <c r="K2864" s="421"/>
      <c r="L2864" s="421"/>
      <c r="M2864" s="423"/>
      <c r="N2864" s="340">
        <f>IF(C2864&gt;A_Stammdaten!$B$12,0,SUM(E2864,F2864,H2864,J2864:K2864)-SUM(G2864,I2864,L2864:M2864))</f>
        <v>0</v>
      </c>
      <c r="O2864" s="421"/>
      <c r="P2864" s="421"/>
      <c r="Q2864" s="421"/>
      <c r="R2864" s="421"/>
      <c r="S2864" s="108">
        <f t="shared" si="325"/>
        <v>0</v>
      </c>
      <c r="T2864" s="341">
        <f>IF(ISBLANK($B2864),0,VLOOKUP($B2864,Listen!$A$2:$C$45,2,FALSE))</f>
        <v>0</v>
      </c>
      <c r="U2864" s="341">
        <f>IF(ISBLANK($B2864),0,VLOOKUP($B2864,Listen!$A$2:$C$45,3,FALSE))</f>
        <v>0</v>
      </c>
      <c r="V2864" s="342">
        <f t="shared" si="323"/>
        <v>0</v>
      </c>
      <c r="W2864" s="342">
        <f t="shared" si="329"/>
        <v>0</v>
      </c>
      <c r="X2864" s="342">
        <f t="shared" si="329"/>
        <v>0</v>
      </c>
      <c r="Y2864" s="342">
        <f t="shared" si="329"/>
        <v>0</v>
      </c>
      <c r="Z2864" s="342">
        <f t="shared" si="329"/>
        <v>0</v>
      </c>
      <c r="AA2864" s="342">
        <f t="shared" si="329"/>
        <v>0</v>
      </c>
      <c r="AB2864" s="342">
        <f t="shared" si="329"/>
        <v>0</v>
      </c>
      <c r="AC2864" s="109">
        <f t="shared" si="326"/>
        <v>0</v>
      </c>
      <c r="AD2864" s="109">
        <f>IF(C2864=A_Stammdaten!$B$12,E_SAV!$S2864-E_SAV!$AE2864,HLOOKUP(A_Stammdaten!$B$12-1,$AF$4:$AL$4004,ROW(C2864)-3,FALSE)-$AE2864)</f>
        <v>0</v>
      </c>
      <c r="AE2864" s="109">
        <f>HLOOKUP(A_Stammdaten!$B$12,$AF$4:$AL$4004,ROW(C2864)-3,FALSE)</f>
        <v>0</v>
      </c>
      <c r="AF2864" s="109">
        <f t="shared" si="324"/>
        <v>0</v>
      </c>
      <c r="AG2864" s="109">
        <f t="shared" si="328"/>
        <v>0</v>
      </c>
      <c r="AH2864" s="109">
        <f t="shared" si="328"/>
        <v>0</v>
      </c>
      <c r="AI2864" s="109">
        <f t="shared" si="328"/>
        <v>0</v>
      </c>
      <c r="AJ2864" s="109">
        <f t="shared" si="327"/>
        <v>0</v>
      </c>
      <c r="AK2864" s="109">
        <f t="shared" si="327"/>
        <v>0</v>
      </c>
      <c r="AL2864" s="109">
        <f t="shared" si="327"/>
        <v>0</v>
      </c>
    </row>
    <row r="2865" spans="1:38" x14ac:dyDescent="0.3">
      <c r="A2865" s="421"/>
      <c r="B2865" s="421"/>
      <c r="C2865" s="422"/>
      <c r="D2865" s="423"/>
      <c r="E2865" s="421"/>
      <c r="F2865" s="421"/>
      <c r="G2865" s="421"/>
      <c r="H2865" s="421"/>
      <c r="I2865" s="421"/>
      <c r="J2865" s="421"/>
      <c r="K2865" s="421"/>
      <c r="L2865" s="421"/>
      <c r="M2865" s="423"/>
      <c r="N2865" s="340">
        <f>IF(C2865&gt;A_Stammdaten!$B$12,0,SUM(E2865,F2865,H2865,J2865:K2865)-SUM(G2865,I2865,L2865:M2865))</f>
        <v>0</v>
      </c>
      <c r="O2865" s="421"/>
      <c r="P2865" s="421"/>
      <c r="Q2865" s="421"/>
      <c r="R2865" s="421"/>
      <c r="S2865" s="108">
        <f t="shared" si="325"/>
        <v>0</v>
      </c>
      <c r="T2865" s="341">
        <f>IF(ISBLANK($B2865),0,VLOOKUP($B2865,Listen!$A$2:$C$45,2,FALSE))</f>
        <v>0</v>
      </c>
      <c r="U2865" s="341">
        <f>IF(ISBLANK($B2865),0,VLOOKUP($B2865,Listen!$A$2:$C$45,3,FALSE))</f>
        <v>0</v>
      </c>
      <c r="V2865" s="342">
        <f t="shared" si="323"/>
        <v>0</v>
      </c>
      <c r="W2865" s="342">
        <f t="shared" si="329"/>
        <v>0</v>
      </c>
      <c r="X2865" s="342">
        <f t="shared" si="329"/>
        <v>0</v>
      </c>
      <c r="Y2865" s="342">
        <f t="shared" si="329"/>
        <v>0</v>
      </c>
      <c r="Z2865" s="342">
        <f t="shared" si="329"/>
        <v>0</v>
      </c>
      <c r="AA2865" s="342">
        <f t="shared" si="329"/>
        <v>0</v>
      </c>
      <c r="AB2865" s="342">
        <f t="shared" si="329"/>
        <v>0</v>
      </c>
      <c r="AC2865" s="109">
        <f t="shared" si="326"/>
        <v>0</v>
      </c>
      <c r="AD2865" s="109">
        <f>IF(C2865=A_Stammdaten!$B$12,E_SAV!$S2865-E_SAV!$AE2865,HLOOKUP(A_Stammdaten!$B$12-1,$AF$4:$AL$4004,ROW(C2865)-3,FALSE)-$AE2865)</f>
        <v>0</v>
      </c>
      <c r="AE2865" s="109">
        <f>HLOOKUP(A_Stammdaten!$B$12,$AF$4:$AL$4004,ROW(C2865)-3,FALSE)</f>
        <v>0</v>
      </c>
      <c r="AF2865" s="109">
        <f t="shared" si="324"/>
        <v>0</v>
      </c>
      <c r="AG2865" s="109">
        <f t="shared" si="328"/>
        <v>0</v>
      </c>
      <c r="AH2865" s="109">
        <f t="shared" si="328"/>
        <v>0</v>
      </c>
      <c r="AI2865" s="109">
        <f t="shared" si="328"/>
        <v>0</v>
      </c>
      <c r="AJ2865" s="109">
        <f t="shared" si="327"/>
        <v>0</v>
      </c>
      <c r="AK2865" s="109">
        <f t="shared" si="327"/>
        <v>0</v>
      </c>
      <c r="AL2865" s="109">
        <f t="shared" si="327"/>
        <v>0</v>
      </c>
    </row>
    <row r="2866" spans="1:38" x14ac:dyDescent="0.3">
      <c r="A2866" s="421"/>
      <c r="B2866" s="421"/>
      <c r="C2866" s="422"/>
      <c r="D2866" s="423"/>
      <c r="E2866" s="421"/>
      <c r="F2866" s="421"/>
      <c r="G2866" s="421"/>
      <c r="H2866" s="421"/>
      <c r="I2866" s="421"/>
      <c r="J2866" s="421"/>
      <c r="K2866" s="421"/>
      <c r="L2866" s="421"/>
      <c r="M2866" s="423"/>
      <c r="N2866" s="340">
        <f>IF(C2866&gt;A_Stammdaten!$B$12,0,SUM(E2866,F2866,H2866,J2866:K2866)-SUM(G2866,I2866,L2866:M2866))</f>
        <v>0</v>
      </c>
      <c r="O2866" s="421"/>
      <c r="P2866" s="421"/>
      <c r="Q2866" s="421"/>
      <c r="R2866" s="421"/>
      <c r="S2866" s="108">
        <f t="shared" si="325"/>
        <v>0</v>
      </c>
      <c r="T2866" s="341">
        <f>IF(ISBLANK($B2866),0,VLOOKUP($B2866,Listen!$A$2:$C$45,2,FALSE))</f>
        <v>0</v>
      </c>
      <c r="U2866" s="341">
        <f>IF(ISBLANK($B2866),0,VLOOKUP($B2866,Listen!$A$2:$C$45,3,FALSE))</f>
        <v>0</v>
      </c>
      <c r="V2866" s="342">
        <f t="shared" si="323"/>
        <v>0</v>
      </c>
      <c r="W2866" s="342">
        <f t="shared" si="329"/>
        <v>0</v>
      </c>
      <c r="X2866" s="342">
        <f t="shared" si="329"/>
        <v>0</v>
      </c>
      <c r="Y2866" s="342">
        <f t="shared" si="329"/>
        <v>0</v>
      </c>
      <c r="Z2866" s="342">
        <f t="shared" si="329"/>
        <v>0</v>
      </c>
      <c r="AA2866" s="342">
        <f t="shared" si="329"/>
        <v>0</v>
      </c>
      <c r="AB2866" s="342">
        <f t="shared" si="329"/>
        <v>0</v>
      </c>
      <c r="AC2866" s="109">
        <f t="shared" si="326"/>
        <v>0</v>
      </c>
      <c r="AD2866" s="109">
        <f>IF(C2866=A_Stammdaten!$B$12,E_SAV!$S2866-E_SAV!$AE2866,HLOOKUP(A_Stammdaten!$B$12-1,$AF$4:$AL$4004,ROW(C2866)-3,FALSE)-$AE2866)</f>
        <v>0</v>
      </c>
      <c r="AE2866" s="109">
        <f>HLOOKUP(A_Stammdaten!$B$12,$AF$4:$AL$4004,ROW(C2866)-3,FALSE)</f>
        <v>0</v>
      </c>
      <c r="AF2866" s="109">
        <f t="shared" si="324"/>
        <v>0</v>
      </c>
      <c r="AG2866" s="109">
        <f t="shared" si="328"/>
        <v>0</v>
      </c>
      <c r="AH2866" s="109">
        <f t="shared" si="328"/>
        <v>0</v>
      </c>
      <c r="AI2866" s="109">
        <f t="shared" si="328"/>
        <v>0</v>
      </c>
      <c r="AJ2866" s="109">
        <f t="shared" si="327"/>
        <v>0</v>
      </c>
      <c r="AK2866" s="109">
        <f t="shared" si="327"/>
        <v>0</v>
      </c>
      <c r="AL2866" s="109">
        <f t="shared" si="327"/>
        <v>0</v>
      </c>
    </row>
    <row r="2867" spans="1:38" x14ac:dyDescent="0.3">
      <c r="A2867" s="421"/>
      <c r="B2867" s="421"/>
      <c r="C2867" s="422"/>
      <c r="D2867" s="423"/>
      <c r="E2867" s="421"/>
      <c r="F2867" s="421"/>
      <c r="G2867" s="421"/>
      <c r="H2867" s="421"/>
      <c r="I2867" s="421"/>
      <c r="J2867" s="421"/>
      <c r="K2867" s="421"/>
      <c r="L2867" s="421"/>
      <c r="M2867" s="423"/>
      <c r="N2867" s="340">
        <f>IF(C2867&gt;A_Stammdaten!$B$12,0,SUM(E2867,F2867,H2867,J2867:K2867)-SUM(G2867,I2867,L2867:M2867))</f>
        <v>0</v>
      </c>
      <c r="O2867" s="421"/>
      <c r="P2867" s="421"/>
      <c r="Q2867" s="421"/>
      <c r="R2867" s="421"/>
      <c r="S2867" s="108">
        <f t="shared" si="325"/>
        <v>0</v>
      </c>
      <c r="T2867" s="341">
        <f>IF(ISBLANK($B2867),0,VLOOKUP($B2867,Listen!$A$2:$C$45,2,FALSE))</f>
        <v>0</v>
      </c>
      <c r="U2867" s="341">
        <f>IF(ISBLANK($B2867),0,VLOOKUP($B2867,Listen!$A$2:$C$45,3,FALSE))</f>
        <v>0</v>
      </c>
      <c r="V2867" s="342">
        <f t="shared" si="323"/>
        <v>0</v>
      </c>
      <c r="W2867" s="342">
        <f t="shared" si="329"/>
        <v>0</v>
      </c>
      <c r="X2867" s="342">
        <f t="shared" si="329"/>
        <v>0</v>
      </c>
      <c r="Y2867" s="342">
        <f t="shared" si="329"/>
        <v>0</v>
      </c>
      <c r="Z2867" s="342">
        <f t="shared" si="329"/>
        <v>0</v>
      </c>
      <c r="AA2867" s="342">
        <f t="shared" si="329"/>
        <v>0</v>
      </c>
      <c r="AB2867" s="342">
        <f t="shared" si="329"/>
        <v>0</v>
      </c>
      <c r="AC2867" s="109">
        <f t="shared" si="326"/>
        <v>0</v>
      </c>
      <c r="AD2867" s="109">
        <f>IF(C2867=A_Stammdaten!$B$12,E_SAV!$S2867-E_SAV!$AE2867,HLOOKUP(A_Stammdaten!$B$12-1,$AF$4:$AL$4004,ROW(C2867)-3,FALSE)-$AE2867)</f>
        <v>0</v>
      </c>
      <c r="AE2867" s="109">
        <f>HLOOKUP(A_Stammdaten!$B$12,$AF$4:$AL$4004,ROW(C2867)-3,FALSE)</f>
        <v>0</v>
      </c>
      <c r="AF2867" s="109">
        <f t="shared" si="324"/>
        <v>0</v>
      </c>
      <c r="AG2867" s="109">
        <f t="shared" si="328"/>
        <v>0</v>
      </c>
      <c r="AH2867" s="109">
        <f t="shared" si="328"/>
        <v>0</v>
      </c>
      <c r="AI2867" s="109">
        <f t="shared" si="328"/>
        <v>0</v>
      </c>
      <c r="AJ2867" s="109">
        <f t="shared" si="327"/>
        <v>0</v>
      </c>
      <c r="AK2867" s="109">
        <f t="shared" si="327"/>
        <v>0</v>
      </c>
      <c r="AL2867" s="109">
        <f t="shared" si="327"/>
        <v>0</v>
      </c>
    </row>
    <row r="2868" spans="1:38" x14ac:dyDescent="0.3">
      <c r="A2868" s="421"/>
      <c r="B2868" s="421"/>
      <c r="C2868" s="422"/>
      <c r="D2868" s="423"/>
      <c r="E2868" s="421"/>
      <c r="F2868" s="421"/>
      <c r="G2868" s="421"/>
      <c r="H2868" s="421"/>
      <c r="I2868" s="421"/>
      <c r="J2868" s="421"/>
      <c r="K2868" s="421"/>
      <c r="L2868" s="421"/>
      <c r="M2868" s="423"/>
      <c r="N2868" s="340">
        <f>IF(C2868&gt;A_Stammdaten!$B$12,0,SUM(E2868,F2868,H2868,J2868:K2868)-SUM(G2868,I2868,L2868:M2868))</f>
        <v>0</v>
      </c>
      <c r="O2868" s="421"/>
      <c r="P2868" s="421"/>
      <c r="Q2868" s="421"/>
      <c r="R2868" s="421"/>
      <c r="S2868" s="108">
        <f t="shared" si="325"/>
        <v>0</v>
      </c>
      <c r="T2868" s="341">
        <f>IF(ISBLANK($B2868),0,VLOOKUP($B2868,Listen!$A$2:$C$45,2,FALSE))</f>
        <v>0</v>
      </c>
      <c r="U2868" s="341">
        <f>IF(ISBLANK($B2868),0,VLOOKUP($B2868,Listen!$A$2:$C$45,3,FALSE))</f>
        <v>0</v>
      </c>
      <c r="V2868" s="342">
        <f t="shared" si="323"/>
        <v>0</v>
      </c>
      <c r="W2868" s="342">
        <f t="shared" si="329"/>
        <v>0</v>
      </c>
      <c r="X2868" s="342">
        <f t="shared" si="329"/>
        <v>0</v>
      </c>
      <c r="Y2868" s="342">
        <f t="shared" si="329"/>
        <v>0</v>
      </c>
      <c r="Z2868" s="342">
        <f t="shared" si="329"/>
        <v>0</v>
      </c>
      <c r="AA2868" s="342">
        <f t="shared" si="329"/>
        <v>0</v>
      </c>
      <c r="AB2868" s="342">
        <f t="shared" si="329"/>
        <v>0</v>
      </c>
      <c r="AC2868" s="109">
        <f t="shared" si="326"/>
        <v>0</v>
      </c>
      <c r="AD2868" s="109">
        <f>IF(C2868=A_Stammdaten!$B$12,E_SAV!$S2868-E_SAV!$AE2868,HLOOKUP(A_Stammdaten!$B$12-1,$AF$4:$AL$4004,ROW(C2868)-3,FALSE)-$AE2868)</f>
        <v>0</v>
      </c>
      <c r="AE2868" s="109">
        <f>HLOOKUP(A_Stammdaten!$B$12,$AF$4:$AL$4004,ROW(C2868)-3,FALSE)</f>
        <v>0</v>
      </c>
      <c r="AF2868" s="109">
        <f t="shared" si="324"/>
        <v>0</v>
      </c>
      <c r="AG2868" s="109">
        <f t="shared" si="328"/>
        <v>0</v>
      </c>
      <c r="AH2868" s="109">
        <f t="shared" si="328"/>
        <v>0</v>
      </c>
      <c r="AI2868" s="109">
        <f t="shared" si="328"/>
        <v>0</v>
      </c>
      <c r="AJ2868" s="109">
        <f t="shared" si="327"/>
        <v>0</v>
      </c>
      <c r="AK2868" s="109">
        <f t="shared" si="327"/>
        <v>0</v>
      </c>
      <c r="AL2868" s="109">
        <f t="shared" si="327"/>
        <v>0</v>
      </c>
    </row>
    <row r="2869" spans="1:38" x14ac:dyDescent="0.3">
      <c r="A2869" s="421"/>
      <c r="B2869" s="421"/>
      <c r="C2869" s="422"/>
      <c r="D2869" s="423"/>
      <c r="E2869" s="421"/>
      <c r="F2869" s="421"/>
      <c r="G2869" s="421"/>
      <c r="H2869" s="421"/>
      <c r="I2869" s="421"/>
      <c r="J2869" s="421"/>
      <c r="K2869" s="421"/>
      <c r="L2869" s="421"/>
      <c r="M2869" s="423"/>
      <c r="N2869" s="340">
        <f>IF(C2869&gt;A_Stammdaten!$B$12,0,SUM(E2869,F2869,H2869,J2869:K2869)-SUM(G2869,I2869,L2869:M2869))</f>
        <v>0</v>
      </c>
      <c r="O2869" s="421"/>
      <c r="P2869" s="421"/>
      <c r="Q2869" s="421"/>
      <c r="R2869" s="421"/>
      <c r="S2869" s="108">
        <f t="shared" si="325"/>
        <v>0</v>
      </c>
      <c r="T2869" s="341">
        <f>IF(ISBLANK($B2869),0,VLOOKUP($B2869,Listen!$A$2:$C$45,2,FALSE))</f>
        <v>0</v>
      </c>
      <c r="U2869" s="341">
        <f>IF(ISBLANK($B2869),0,VLOOKUP($B2869,Listen!$A$2:$C$45,3,FALSE))</f>
        <v>0</v>
      </c>
      <c r="V2869" s="342">
        <f t="shared" si="323"/>
        <v>0</v>
      </c>
      <c r="W2869" s="342">
        <f t="shared" si="329"/>
        <v>0</v>
      </c>
      <c r="X2869" s="342">
        <f t="shared" si="329"/>
        <v>0</v>
      </c>
      <c r="Y2869" s="342">
        <f t="shared" si="329"/>
        <v>0</v>
      </c>
      <c r="Z2869" s="342">
        <f t="shared" si="329"/>
        <v>0</v>
      </c>
      <c r="AA2869" s="342">
        <f t="shared" si="329"/>
        <v>0</v>
      </c>
      <c r="AB2869" s="342">
        <f t="shared" si="329"/>
        <v>0</v>
      </c>
      <c r="AC2869" s="109">
        <f t="shared" si="326"/>
        <v>0</v>
      </c>
      <c r="AD2869" s="109">
        <f>IF(C2869=A_Stammdaten!$B$12,E_SAV!$S2869-E_SAV!$AE2869,HLOOKUP(A_Stammdaten!$B$12-1,$AF$4:$AL$4004,ROW(C2869)-3,FALSE)-$AE2869)</f>
        <v>0</v>
      </c>
      <c r="AE2869" s="109">
        <f>HLOOKUP(A_Stammdaten!$B$12,$AF$4:$AL$4004,ROW(C2869)-3,FALSE)</f>
        <v>0</v>
      </c>
      <c r="AF2869" s="109">
        <f t="shared" si="324"/>
        <v>0</v>
      </c>
      <c r="AG2869" s="109">
        <f t="shared" si="328"/>
        <v>0</v>
      </c>
      <c r="AH2869" s="109">
        <f t="shared" si="328"/>
        <v>0</v>
      </c>
      <c r="AI2869" s="109">
        <f t="shared" si="328"/>
        <v>0</v>
      </c>
      <c r="AJ2869" s="109">
        <f t="shared" si="327"/>
        <v>0</v>
      </c>
      <c r="AK2869" s="109">
        <f t="shared" si="327"/>
        <v>0</v>
      </c>
      <c r="AL2869" s="109">
        <f t="shared" si="327"/>
        <v>0</v>
      </c>
    </row>
    <row r="2870" spans="1:38" x14ac:dyDescent="0.3">
      <c r="A2870" s="421"/>
      <c r="B2870" s="421"/>
      <c r="C2870" s="422"/>
      <c r="D2870" s="423"/>
      <c r="E2870" s="421"/>
      <c r="F2870" s="421"/>
      <c r="G2870" s="421"/>
      <c r="H2870" s="421"/>
      <c r="I2870" s="421"/>
      <c r="J2870" s="421"/>
      <c r="K2870" s="421"/>
      <c r="L2870" s="421"/>
      <c r="M2870" s="423"/>
      <c r="N2870" s="340">
        <f>IF(C2870&gt;A_Stammdaten!$B$12,0,SUM(E2870,F2870,H2870,J2870:K2870)-SUM(G2870,I2870,L2870:M2870))</f>
        <v>0</v>
      </c>
      <c r="O2870" s="421"/>
      <c r="P2870" s="421"/>
      <c r="Q2870" s="421"/>
      <c r="R2870" s="421"/>
      <c r="S2870" s="108">
        <f t="shared" si="325"/>
        <v>0</v>
      </c>
      <c r="T2870" s="341">
        <f>IF(ISBLANK($B2870),0,VLOOKUP($B2870,Listen!$A$2:$C$45,2,FALSE))</f>
        <v>0</v>
      </c>
      <c r="U2870" s="341">
        <f>IF(ISBLANK($B2870),0,VLOOKUP($B2870,Listen!$A$2:$C$45,3,FALSE))</f>
        <v>0</v>
      </c>
      <c r="V2870" s="342">
        <f t="shared" si="323"/>
        <v>0</v>
      </c>
      <c r="W2870" s="342">
        <f t="shared" si="329"/>
        <v>0</v>
      </c>
      <c r="X2870" s="342">
        <f t="shared" si="329"/>
        <v>0</v>
      </c>
      <c r="Y2870" s="342">
        <f t="shared" si="329"/>
        <v>0</v>
      </c>
      <c r="Z2870" s="342">
        <f t="shared" si="329"/>
        <v>0</v>
      </c>
      <c r="AA2870" s="342">
        <f t="shared" si="329"/>
        <v>0</v>
      </c>
      <c r="AB2870" s="342">
        <f t="shared" si="329"/>
        <v>0</v>
      </c>
      <c r="AC2870" s="109">
        <f t="shared" si="326"/>
        <v>0</v>
      </c>
      <c r="AD2870" s="109">
        <f>IF(C2870=A_Stammdaten!$B$12,E_SAV!$S2870-E_SAV!$AE2870,HLOOKUP(A_Stammdaten!$B$12-1,$AF$4:$AL$4004,ROW(C2870)-3,FALSE)-$AE2870)</f>
        <v>0</v>
      </c>
      <c r="AE2870" s="109">
        <f>HLOOKUP(A_Stammdaten!$B$12,$AF$4:$AL$4004,ROW(C2870)-3,FALSE)</f>
        <v>0</v>
      </c>
      <c r="AF2870" s="109">
        <f t="shared" si="324"/>
        <v>0</v>
      </c>
      <c r="AG2870" s="109">
        <f t="shared" si="328"/>
        <v>0</v>
      </c>
      <c r="AH2870" s="109">
        <f t="shared" si="328"/>
        <v>0</v>
      </c>
      <c r="AI2870" s="109">
        <f t="shared" si="328"/>
        <v>0</v>
      </c>
      <c r="AJ2870" s="109">
        <f t="shared" si="327"/>
        <v>0</v>
      </c>
      <c r="AK2870" s="109">
        <f t="shared" si="327"/>
        <v>0</v>
      </c>
      <c r="AL2870" s="109">
        <f t="shared" si="327"/>
        <v>0</v>
      </c>
    </row>
    <row r="2871" spans="1:38" x14ac:dyDescent="0.3">
      <c r="A2871" s="421"/>
      <c r="B2871" s="421"/>
      <c r="C2871" s="422"/>
      <c r="D2871" s="423"/>
      <c r="E2871" s="421"/>
      <c r="F2871" s="421"/>
      <c r="G2871" s="421"/>
      <c r="H2871" s="421"/>
      <c r="I2871" s="421"/>
      <c r="J2871" s="421"/>
      <c r="K2871" s="421"/>
      <c r="L2871" s="421"/>
      <c r="M2871" s="423"/>
      <c r="N2871" s="340">
        <f>IF(C2871&gt;A_Stammdaten!$B$12,0,SUM(E2871,F2871,H2871,J2871:K2871)-SUM(G2871,I2871,L2871:M2871))</f>
        <v>0</v>
      </c>
      <c r="O2871" s="421"/>
      <c r="P2871" s="421"/>
      <c r="Q2871" s="421"/>
      <c r="R2871" s="421"/>
      <c r="S2871" s="108">
        <f t="shared" si="325"/>
        <v>0</v>
      </c>
      <c r="T2871" s="341">
        <f>IF(ISBLANK($B2871),0,VLOOKUP($B2871,Listen!$A$2:$C$45,2,FALSE))</f>
        <v>0</v>
      </c>
      <c r="U2871" s="341">
        <f>IF(ISBLANK($B2871),0,VLOOKUP($B2871,Listen!$A$2:$C$45,3,FALSE))</f>
        <v>0</v>
      </c>
      <c r="V2871" s="342">
        <f t="shared" si="323"/>
        <v>0</v>
      </c>
      <c r="W2871" s="342">
        <f t="shared" si="329"/>
        <v>0</v>
      </c>
      <c r="X2871" s="342">
        <f t="shared" si="329"/>
        <v>0</v>
      </c>
      <c r="Y2871" s="342">
        <f t="shared" si="329"/>
        <v>0</v>
      </c>
      <c r="Z2871" s="342">
        <f t="shared" si="329"/>
        <v>0</v>
      </c>
      <c r="AA2871" s="342">
        <f t="shared" si="329"/>
        <v>0</v>
      </c>
      <c r="AB2871" s="342">
        <f t="shared" si="329"/>
        <v>0</v>
      </c>
      <c r="AC2871" s="109">
        <f t="shared" si="326"/>
        <v>0</v>
      </c>
      <c r="AD2871" s="109">
        <f>IF(C2871=A_Stammdaten!$B$12,E_SAV!$S2871-E_SAV!$AE2871,HLOOKUP(A_Stammdaten!$B$12-1,$AF$4:$AL$4004,ROW(C2871)-3,FALSE)-$AE2871)</f>
        <v>0</v>
      </c>
      <c r="AE2871" s="109">
        <f>HLOOKUP(A_Stammdaten!$B$12,$AF$4:$AL$4004,ROW(C2871)-3,FALSE)</f>
        <v>0</v>
      </c>
      <c r="AF2871" s="109">
        <f t="shared" si="324"/>
        <v>0</v>
      </c>
      <c r="AG2871" s="109">
        <f t="shared" si="328"/>
        <v>0</v>
      </c>
      <c r="AH2871" s="109">
        <f t="shared" si="328"/>
        <v>0</v>
      </c>
      <c r="AI2871" s="109">
        <f t="shared" si="328"/>
        <v>0</v>
      </c>
      <c r="AJ2871" s="109">
        <f t="shared" si="327"/>
        <v>0</v>
      </c>
      <c r="AK2871" s="109">
        <f t="shared" si="327"/>
        <v>0</v>
      </c>
      <c r="AL2871" s="109">
        <f t="shared" si="327"/>
        <v>0</v>
      </c>
    </row>
    <row r="2872" spans="1:38" x14ac:dyDescent="0.3">
      <c r="A2872" s="421"/>
      <c r="B2872" s="421"/>
      <c r="C2872" s="422"/>
      <c r="D2872" s="423"/>
      <c r="E2872" s="421"/>
      <c r="F2872" s="421"/>
      <c r="G2872" s="421"/>
      <c r="H2872" s="421"/>
      <c r="I2872" s="421"/>
      <c r="J2872" s="421"/>
      <c r="K2872" s="421"/>
      <c r="L2872" s="421"/>
      <c r="M2872" s="423"/>
      <c r="N2872" s="340">
        <f>IF(C2872&gt;A_Stammdaten!$B$12,0,SUM(E2872,F2872,H2872,J2872:K2872)-SUM(G2872,I2872,L2872:M2872))</f>
        <v>0</v>
      </c>
      <c r="O2872" s="421"/>
      <c r="P2872" s="421"/>
      <c r="Q2872" s="421"/>
      <c r="R2872" s="421"/>
      <c r="S2872" s="108">
        <f t="shared" si="325"/>
        <v>0</v>
      </c>
      <c r="T2872" s="341">
        <f>IF(ISBLANK($B2872),0,VLOOKUP($B2872,Listen!$A$2:$C$45,2,FALSE))</f>
        <v>0</v>
      </c>
      <c r="U2872" s="341">
        <f>IF(ISBLANK($B2872),0,VLOOKUP($B2872,Listen!$A$2:$C$45,3,FALSE))</f>
        <v>0</v>
      </c>
      <c r="V2872" s="342">
        <f t="shared" si="323"/>
        <v>0</v>
      </c>
      <c r="W2872" s="342">
        <f t="shared" si="329"/>
        <v>0</v>
      </c>
      <c r="X2872" s="342">
        <f t="shared" si="329"/>
        <v>0</v>
      </c>
      <c r="Y2872" s="342">
        <f t="shared" si="329"/>
        <v>0</v>
      </c>
      <c r="Z2872" s="342">
        <f t="shared" si="329"/>
        <v>0</v>
      </c>
      <c r="AA2872" s="342">
        <f t="shared" si="329"/>
        <v>0</v>
      </c>
      <c r="AB2872" s="342">
        <f t="shared" si="329"/>
        <v>0</v>
      </c>
      <c r="AC2872" s="109">
        <f t="shared" si="326"/>
        <v>0</v>
      </c>
      <c r="AD2872" s="109">
        <f>IF(C2872=A_Stammdaten!$B$12,E_SAV!$S2872-E_SAV!$AE2872,HLOOKUP(A_Stammdaten!$B$12-1,$AF$4:$AL$4004,ROW(C2872)-3,FALSE)-$AE2872)</f>
        <v>0</v>
      </c>
      <c r="AE2872" s="109">
        <f>HLOOKUP(A_Stammdaten!$B$12,$AF$4:$AL$4004,ROW(C2872)-3,FALSE)</f>
        <v>0</v>
      </c>
      <c r="AF2872" s="109">
        <f t="shared" si="324"/>
        <v>0</v>
      </c>
      <c r="AG2872" s="109">
        <f t="shared" si="328"/>
        <v>0</v>
      </c>
      <c r="AH2872" s="109">
        <f t="shared" si="328"/>
        <v>0</v>
      </c>
      <c r="AI2872" s="109">
        <f t="shared" si="328"/>
        <v>0</v>
      </c>
      <c r="AJ2872" s="109">
        <f t="shared" si="327"/>
        <v>0</v>
      </c>
      <c r="AK2872" s="109">
        <f t="shared" si="327"/>
        <v>0</v>
      </c>
      <c r="AL2872" s="109">
        <f t="shared" si="327"/>
        <v>0</v>
      </c>
    </row>
    <row r="2873" spans="1:38" x14ac:dyDescent="0.3">
      <c r="A2873" s="421"/>
      <c r="B2873" s="421"/>
      <c r="C2873" s="422"/>
      <c r="D2873" s="423"/>
      <c r="E2873" s="421"/>
      <c r="F2873" s="421"/>
      <c r="G2873" s="421"/>
      <c r="H2873" s="421"/>
      <c r="I2873" s="421"/>
      <c r="J2873" s="421"/>
      <c r="K2873" s="421"/>
      <c r="L2873" s="421"/>
      <c r="M2873" s="423"/>
      <c r="N2873" s="340">
        <f>IF(C2873&gt;A_Stammdaten!$B$12,0,SUM(E2873,F2873,H2873,J2873:K2873)-SUM(G2873,I2873,L2873:M2873))</f>
        <v>0</v>
      </c>
      <c r="O2873" s="421"/>
      <c r="P2873" s="421"/>
      <c r="Q2873" s="421"/>
      <c r="R2873" s="421"/>
      <c r="S2873" s="108">
        <f t="shared" si="325"/>
        <v>0</v>
      </c>
      <c r="T2873" s="341">
        <f>IF(ISBLANK($B2873),0,VLOOKUP($B2873,Listen!$A$2:$C$45,2,FALSE))</f>
        <v>0</v>
      </c>
      <c r="U2873" s="341">
        <f>IF(ISBLANK($B2873),0,VLOOKUP($B2873,Listen!$A$2:$C$45,3,FALSE))</f>
        <v>0</v>
      </c>
      <c r="V2873" s="342">
        <f t="shared" si="323"/>
        <v>0</v>
      </c>
      <c r="W2873" s="342">
        <f t="shared" si="329"/>
        <v>0</v>
      </c>
      <c r="X2873" s="342">
        <f t="shared" si="329"/>
        <v>0</v>
      </c>
      <c r="Y2873" s="342">
        <f t="shared" si="329"/>
        <v>0</v>
      </c>
      <c r="Z2873" s="342">
        <f t="shared" si="329"/>
        <v>0</v>
      </c>
      <c r="AA2873" s="342">
        <f t="shared" si="329"/>
        <v>0</v>
      </c>
      <c r="AB2873" s="342">
        <f t="shared" si="329"/>
        <v>0</v>
      </c>
      <c r="AC2873" s="109">
        <f t="shared" si="326"/>
        <v>0</v>
      </c>
      <c r="AD2873" s="109">
        <f>IF(C2873=A_Stammdaten!$B$12,E_SAV!$S2873-E_SAV!$AE2873,HLOOKUP(A_Stammdaten!$B$12-1,$AF$4:$AL$4004,ROW(C2873)-3,FALSE)-$AE2873)</f>
        <v>0</v>
      </c>
      <c r="AE2873" s="109">
        <f>HLOOKUP(A_Stammdaten!$B$12,$AF$4:$AL$4004,ROW(C2873)-3,FALSE)</f>
        <v>0</v>
      </c>
      <c r="AF2873" s="109">
        <f t="shared" si="324"/>
        <v>0</v>
      </c>
      <c r="AG2873" s="109">
        <f t="shared" si="328"/>
        <v>0</v>
      </c>
      <c r="AH2873" s="109">
        <f t="shared" si="328"/>
        <v>0</v>
      </c>
      <c r="AI2873" s="109">
        <f t="shared" si="328"/>
        <v>0</v>
      </c>
      <c r="AJ2873" s="109">
        <f t="shared" si="327"/>
        <v>0</v>
      </c>
      <c r="AK2873" s="109">
        <f t="shared" si="327"/>
        <v>0</v>
      </c>
      <c r="AL2873" s="109">
        <f t="shared" si="327"/>
        <v>0</v>
      </c>
    </row>
    <row r="2874" spans="1:38" x14ac:dyDescent="0.3">
      <c r="A2874" s="421"/>
      <c r="B2874" s="421"/>
      <c r="C2874" s="422"/>
      <c r="D2874" s="423"/>
      <c r="E2874" s="421"/>
      <c r="F2874" s="421"/>
      <c r="G2874" s="421"/>
      <c r="H2874" s="421"/>
      <c r="I2874" s="421"/>
      <c r="J2874" s="421"/>
      <c r="K2874" s="421"/>
      <c r="L2874" s="421"/>
      <c r="M2874" s="423"/>
      <c r="N2874" s="340">
        <f>IF(C2874&gt;A_Stammdaten!$B$12,0,SUM(E2874,F2874,H2874,J2874:K2874)-SUM(G2874,I2874,L2874:M2874))</f>
        <v>0</v>
      </c>
      <c r="O2874" s="421"/>
      <c r="P2874" s="421"/>
      <c r="Q2874" s="421"/>
      <c r="R2874" s="421"/>
      <c r="S2874" s="108">
        <f t="shared" si="325"/>
        <v>0</v>
      </c>
      <c r="T2874" s="341">
        <f>IF(ISBLANK($B2874),0,VLOOKUP($B2874,Listen!$A$2:$C$45,2,FALSE))</f>
        <v>0</v>
      </c>
      <c r="U2874" s="341">
        <f>IF(ISBLANK($B2874),0,VLOOKUP($B2874,Listen!$A$2:$C$45,3,FALSE))</f>
        <v>0</v>
      </c>
      <c r="V2874" s="342">
        <f t="shared" si="323"/>
        <v>0</v>
      </c>
      <c r="W2874" s="342">
        <f t="shared" si="329"/>
        <v>0</v>
      </c>
      <c r="X2874" s="342">
        <f t="shared" si="329"/>
        <v>0</v>
      </c>
      <c r="Y2874" s="342">
        <f t="shared" si="329"/>
        <v>0</v>
      </c>
      <c r="Z2874" s="342">
        <f t="shared" si="329"/>
        <v>0</v>
      </c>
      <c r="AA2874" s="342">
        <f t="shared" si="329"/>
        <v>0</v>
      </c>
      <c r="AB2874" s="342">
        <f t="shared" si="329"/>
        <v>0</v>
      </c>
      <c r="AC2874" s="109">
        <f t="shared" si="326"/>
        <v>0</v>
      </c>
      <c r="AD2874" s="109">
        <f>IF(C2874=A_Stammdaten!$B$12,E_SAV!$S2874-E_SAV!$AE2874,HLOOKUP(A_Stammdaten!$B$12-1,$AF$4:$AL$4004,ROW(C2874)-3,FALSE)-$AE2874)</f>
        <v>0</v>
      </c>
      <c r="AE2874" s="109">
        <f>HLOOKUP(A_Stammdaten!$B$12,$AF$4:$AL$4004,ROW(C2874)-3,FALSE)</f>
        <v>0</v>
      </c>
      <c r="AF2874" s="109">
        <f t="shared" si="324"/>
        <v>0</v>
      </c>
      <c r="AG2874" s="109">
        <f t="shared" si="328"/>
        <v>0</v>
      </c>
      <c r="AH2874" s="109">
        <f t="shared" si="328"/>
        <v>0</v>
      </c>
      <c r="AI2874" s="109">
        <f t="shared" si="328"/>
        <v>0</v>
      </c>
      <c r="AJ2874" s="109">
        <f t="shared" si="327"/>
        <v>0</v>
      </c>
      <c r="AK2874" s="109">
        <f t="shared" si="327"/>
        <v>0</v>
      </c>
      <c r="AL2874" s="109">
        <f t="shared" si="327"/>
        <v>0</v>
      </c>
    </row>
    <row r="2875" spans="1:38" x14ac:dyDescent="0.3">
      <c r="A2875" s="421"/>
      <c r="B2875" s="421"/>
      <c r="C2875" s="422"/>
      <c r="D2875" s="423"/>
      <c r="E2875" s="421"/>
      <c r="F2875" s="421"/>
      <c r="G2875" s="421"/>
      <c r="H2875" s="421"/>
      <c r="I2875" s="421"/>
      <c r="J2875" s="421"/>
      <c r="K2875" s="421"/>
      <c r="L2875" s="421"/>
      <c r="M2875" s="423"/>
      <c r="N2875" s="340">
        <f>IF(C2875&gt;A_Stammdaten!$B$12,0,SUM(E2875,F2875,H2875,J2875:K2875)-SUM(G2875,I2875,L2875:M2875))</f>
        <v>0</v>
      </c>
      <c r="O2875" s="421"/>
      <c r="P2875" s="421"/>
      <c r="Q2875" s="421"/>
      <c r="R2875" s="421"/>
      <c r="S2875" s="108">
        <f t="shared" si="325"/>
        <v>0</v>
      </c>
      <c r="T2875" s="341">
        <f>IF(ISBLANK($B2875),0,VLOOKUP($B2875,Listen!$A$2:$C$45,2,FALSE))</f>
        <v>0</v>
      </c>
      <c r="U2875" s="341">
        <f>IF(ISBLANK($B2875),0,VLOOKUP($B2875,Listen!$A$2:$C$45,3,FALSE))</f>
        <v>0</v>
      </c>
      <c r="V2875" s="342">
        <f t="shared" si="323"/>
        <v>0</v>
      </c>
      <c r="W2875" s="342">
        <f t="shared" si="329"/>
        <v>0</v>
      </c>
      <c r="X2875" s="342">
        <f t="shared" si="329"/>
        <v>0</v>
      </c>
      <c r="Y2875" s="342">
        <f t="shared" si="329"/>
        <v>0</v>
      </c>
      <c r="Z2875" s="342">
        <f t="shared" si="329"/>
        <v>0</v>
      </c>
      <c r="AA2875" s="342">
        <f t="shared" si="329"/>
        <v>0</v>
      </c>
      <c r="AB2875" s="342">
        <f t="shared" si="329"/>
        <v>0</v>
      </c>
      <c r="AC2875" s="109">
        <f t="shared" si="326"/>
        <v>0</v>
      </c>
      <c r="AD2875" s="109">
        <f>IF(C2875=A_Stammdaten!$B$12,E_SAV!$S2875-E_SAV!$AE2875,HLOOKUP(A_Stammdaten!$B$12-1,$AF$4:$AL$4004,ROW(C2875)-3,FALSE)-$AE2875)</f>
        <v>0</v>
      </c>
      <c r="AE2875" s="109">
        <f>HLOOKUP(A_Stammdaten!$B$12,$AF$4:$AL$4004,ROW(C2875)-3,FALSE)</f>
        <v>0</v>
      </c>
      <c r="AF2875" s="109">
        <f t="shared" si="324"/>
        <v>0</v>
      </c>
      <c r="AG2875" s="109">
        <f t="shared" si="328"/>
        <v>0</v>
      </c>
      <c r="AH2875" s="109">
        <f t="shared" si="328"/>
        <v>0</v>
      </c>
      <c r="AI2875" s="109">
        <f t="shared" si="328"/>
        <v>0</v>
      </c>
      <c r="AJ2875" s="109">
        <f t="shared" si="327"/>
        <v>0</v>
      </c>
      <c r="AK2875" s="109">
        <f t="shared" si="327"/>
        <v>0</v>
      </c>
      <c r="AL2875" s="109">
        <f t="shared" si="327"/>
        <v>0</v>
      </c>
    </row>
    <row r="2876" spans="1:38" x14ac:dyDescent="0.3">
      <c r="A2876" s="421"/>
      <c r="B2876" s="421"/>
      <c r="C2876" s="422"/>
      <c r="D2876" s="423"/>
      <c r="E2876" s="421"/>
      <c r="F2876" s="421"/>
      <c r="G2876" s="421"/>
      <c r="H2876" s="421"/>
      <c r="I2876" s="421"/>
      <c r="J2876" s="421"/>
      <c r="K2876" s="421"/>
      <c r="L2876" s="421"/>
      <c r="M2876" s="423"/>
      <c r="N2876" s="340">
        <f>IF(C2876&gt;A_Stammdaten!$B$12,0,SUM(E2876,F2876,H2876,J2876:K2876)-SUM(G2876,I2876,L2876:M2876))</f>
        <v>0</v>
      </c>
      <c r="O2876" s="421"/>
      <c r="P2876" s="421"/>
      <c r="Q2876" s="421"/>
      <c r="R2876" s="421"/>
      <c r="S2876" s="108">
        <f t="shared" si="325"/>
        <v>0</v>
      </c>
      <c r="T2876" s="341">
        <f>IF(ISBLANK($B2876),0,VLOOKUP($B2876,Listen!$A$2:$C$45,2,FALSE))</f>
        <v>0</v>
      </c>
      <c r="U2876" s="341">
        <f>IF(ISBLANK($B2876),0,VLOOKUP($B2876,Listen!$A$2:$C$45,3,FALSE))</f>
        <v>0</v>
      </c>
      <c r="V2876" s="342">
        <f t="shared" si="323"/>
        <v>0</v>
      </c>
      <c r="W2876" s="342">
        <f t="shared" si="329"/>
        <v>0</v>
      </c>
      <c r="X2876" s="342">
        <f t="shared" si="329"/>
        <v>0</v>
      </c>
      <c r="Y2876" s="342">
        <f t="shared" si="329"/>
        <v>0</v>
      </c>
      <c r="Z2876" s="342">
        <f t="shared" si="329"/>
        <v>0</v>
      </c>
      <c r="AA2876" s="342">
        <f t="shared" si="329"/>
        <v>0</v>
      </c>
      <c r="AB2876" s="342">
        <f t="shared" si="329"/>
        <v>0</v>
      </c>
      <c r="AC2876" s="109">
        <f t="shared" si="326"/>
        <v>0</v>
      </c>
      <c r="AD2876" s="109">
        <f>IF(C2876=A_Stammdaten!$B$12,E_SAV!$S2876-E_SAV!$AE2876,HLOOKUP(A_Stammdaten!$B$12-1,$AF$4:$AL$4004,ROW(C2876)-3,FALSE)-$AE2876)</f>
        <v>0</v>
      </c>
      <c r="AE2876" s="109">
        <f>HLOOKUP(A_Stammdaten!$B$12,$AF$4:$AL$4004,ROW(C2876)-3,FALSE)</f>
        <v>0</v>
      </c>
      <c r="AF2876" s="109">
        <f t="shared" si="324"/>
        <v>0</v>
      </c>
      <c r="AG2876" s="109">
        <f t="shared" si="328"/>
        <v>0</v>
      </c>
      <c r="AH2876" s="109">
        <f t="shared" si="328"/>
        <v>0</v>
      </c>
      <c r="AI2876" s="109">
        <f t="shared" si="328"/>
        <v>0</v>
      </c>
      <c r="AJ2876" s="109">
        <f t="shared" si="327"/>
        <v>0</v>
      </c>
      <c r="AK2876" s="109">
        <f t="shared" si="327"/>
        <v>0</v>
      </c>
      <c r="AL2876" s="109">
        <f t="shared" si="327"/>
        <v>0</v>
      </c>
    </row>
    <row r="2877" spans="1:38" x14ac:dyDescent="0.3">
      <c r="A2877" s="421"/>
      <c r="B2877" s="421"/>
      <c r="C2877" s="422"/>
      <c r="D2877" s="423"/>
      <c r="E2877" s="421"/>
      <c r="F2877" s="421"/>
      <c r="G2877" s="421"/>
      <c r="H2877" s="421"/>
      <c r="I2877" s="421"/>
      <c r="J2877" s="421"/>
      <c r="K2877" s="421"/>
      <c r="L2877" s="421"/>
      <c r="M2877" s="423"/>
      <c r="N2877" s="340">
        <f>IF(C2877&gt;A_Stammdaten!$B$12,0,SUM(E2877,F2877,H2877,J2877:K2877)-SUM(G2877,I2877,L2877:M2877))</f>
        <v>0</v>
      </c>
      <c r="O2877" s="421"/>
      <c r="P2877" s="421"/>
      <c r="Q2877" s="421"/>
      <c r="R2877" s="421"/>
      <c r="S2877" s="108">
        <f t="shared" si="325"/>
        <v>0</v>
      </c>
      <c r="T2877" s="341">
        <f>IF(ISBLANK($B2877),0,VLOOKUP($B2877,Listen!$A$2:$C$45,2,FALSE))</f>
        <v>0</v>
      </c>
      <c r="U2877" s="341">
        <f>IF(ISBLANK($B2877),0,VLOOKUP($B2877,Listen!$A$2:$C$45,3,FALSE))</f>
        <v>0</v>
      </c>
      <c r="V2877" s="342">
        <f t="shared" si="323"/>
        <v>0</v>
      </c>
      <c r="W2877" s="342">
        <f t="shared" si="329"/>
        <v>0</v>
      </c>
      <c r="X2877" s="342">
        <f t="shared" si="329"/>
        <v>0</v>
      </c>
      <c r="Y2877" s="342">
        <f t="shared" si="329"/>
        <v>0</v>
      </c>
      <c r="Z2877" s="342">
        <f t="shared" si="329"/>
        <v>0</v>
      </c>
      <c r="AA2877" s="342">
        <f t="shared" si="329"/>
        <v>0</v>
      </c>
      <c r="AB2877" s="342">
        <f t="shared" si="329"/>
        <v>0</v>
      </c>
      <c r="AC2877" s="109">
        <f t="shared" si="326"/>
        <v>0</v>
      </c>
      <c r="AD2877" s="109">
        <f>IF(C2877=A_Stammdaten!$B$12,E_SAV!$S2877-E_SAV!$AE2877,HLOOKUP(A_Stammdaten!$B$12-1,$AF$4:$AL$4004,ROW(C2877)-3,FALSE)-$AE2877)</f>
        <v>0</v>
      </c>
      <c r="AE2877" s="109">
        <f>HLOOKUP(A_Stammdaten!$B$12,$AF$4:$AL$4004,ROW(C2877)-3,FALSE)</f>
        <v>0</v>
      </c>
      <c r="AF2877" s="109">
        <f t="shared" si="324"/>
        <v>0</v>
      </c>
      <c r="AG2877" s="109">
        <f t="shared" si="328"/>
        <v>0</v>
      </c>
      <c r="AH2877" s="109">
        <f t="shared" si="328"/>
        <v>0</v>
      </c>
      <c r="AI2877" s="109">
        <f t="shared" si="328"/>
        <v>0</v>
      </c>
      <c r="AJ2877" s="109">
        <f t="shared" si="327"/>
        <v>0</v>
      </c>
      <c r="AK2877" s="109">
        <f t="shared" si="327"/>
        <v>0</v>
      </c>
      <c r="AL2877" s="109">
        <f t="shared" si="327"/>
        <v>0</v>
      </c>
    </row>
    <row r="2878" spans="1:38" x14ac:dyDescent="0.3">
      <c r="A2878" s="421"/>
      <c r="B2878" s="421"/>
      <c r="C2878" s="422"/>
      <c r="D2878" s="423"/>
      <c r="E2878" s="421"/>
      <c r="F2878" s="421"/>
      <c r="G2878" s="421"/>
      <c r="H2878" s="421"/>
      <c r="I2878" s="421"/>
      <c r="J2878" s="421"/>
      <c r="K2878" s="421"/>
      <c r="L2878" s="421"/>
      <c r="M2878" s="423"/>
      <c r="N2878" s="340">
        <f>IF(C2878&gt;A_Stammdaten!$B$12,0,SUM(E2878,F2878,H2878,J2878:K2878)-SUM(G2878,I2878,L2878:M2878))</f>
        <v>0</v>
      </c>
      <c r="O2878" s="421"/>
      <c r="P2878" s="421"/>
      <c r="Q2878" s="421"/>
      <c r="R2878" s="421"/>
      <c r="S2878" s="108">
        <f t="shared" si="325"/>
        <v>0</v>
      </c>
      <c r="T2878" s="341">
        <f>IF(ISBLANK($B2878),0,VLOOKUP($B2878,Listen!$A$2:$C$45,2,FALSE))</f>
        <v>0</v>
      </c>
      <c r="U2878" s="341">
        <f>IF(ISBLANK($B2878),0,VLOOKUP($B2878,Listen!$A$2:$C$45,3,FALSE))</f>
        <v>0</v>
      </c>
      <c r="V2878" s="342">
        <f t="shared" si="323"/>
        <v>0</v>
      </c>
      <c r="W2878" s="342">
        <f t="shared" si="329"/>
        <v>0</v>
      </c>
      <c r="X2878" s="342">
        <f t="shared" si="329"/>
        <v>0</v>
      </c>
      <c r="Y2878" s="342">
        <f t="shared" si="329"/>
        <v>0</v>
      </c>
      <c r="Z2878" s="342">
        <f t="shared" si="329"/>
        <v>0</v>
      </c>
      <c r="AA2878" s="342">
        <f t="shared" si="329"/>
        <v>0</v>
      </c>
      <c r="AB2878" s="342">
        <f t="shared" si="329"/>
        <v>0</v>
      </c>
      <c r="AC2878" s="109">
        <f t="shared" si="326"/>
        <v>0</v>
      </c>
      <c r="AD2878" s="109">
        <f>IF(C2878=A_Stammdaten!$B$12,E_SAV!$S2878-E_SAV!$AE2878,HLOOKUP(A_Stammdaten!$B$12-1,$AF$4:$AL$4004,ROW(C2878)-3,FALSE)-$AE2878)</f>
        <v>0</v>
      </c>
      <c r="AE2878" s="109">
        <f>HLOOKUP(A_Stammdaten!$B$12,$AF$4:$AL$4004,ROW(C2878)-3,FALSE)</f>
        <v>0</v>
      </c>
      <c r="AF2878" s="109">
        <f t="shared" si="324"/>
        <v>0</v>
      </c>
      <c r="AG2878" s="109">
        <f t="shared" si="328"/>
        <v>0</v>
      </c>
      <c r="AH2878" s="109">
        <f t="shared" si="328"/>
        <v>0</v>
      </c>
      <c r="AI2878" s="109">
        <f t="shared" si="328"/>
        <v>0</v>
      </c>
      <c r="AJ2878" s="109">
        <f t="shared" si="327"/>
        <v>0</v>
      </c>
      <c r="AK2878" s="109">
        <f t="shared" si="327"/>
        <v>0</v>
      </c>
      <c r="AL2878" s="109">
        <f t="shared" si="327"/>
        <v>0</v>
      </c>
    </row>
    <row r="2879" spans="1:38" x14ac:dyDescent="0.3">
      <c r="A2879" s="421"/>
      <c r="B2879" s="421"/>
      <c r="C2879" s="422"/>
      <c r="D2879" s="423"/>
      <c r="E2879" s="421"/>
      <c r="F2879" s="421"/>
      <c r="G2879" s="421"/>
      <c r="H2879" s="421"/>
      <c r="I2879" s="421"/>
      <c r="J2879" s="421"/>
      <c r="K2879" s="421"/>
      <c r="L2879" s="421"/>
      <c r="M2879" s="423"/>
      <c r="N2879" s="340">
        <f>IF(C2879&gt;A_Stammdaten!$B$12,0,SUM(E2879,F2879,H2879,J2879:K2879)-SUM(G2879,I2879,L2879:M2879))</f>
        <v>0</v>
      </c>
      <c r="O2879" s="421"/>
      <c r="P2879" s="421"/>
      <c r="Q2879" s="421"/>
      <c r="R2879" s="421"/>
      <c r="S2879" s="108">
        <f t="shared" si="325"/>
        <v>0</v>
      </c>
      <c r="T2879" s="341">
        <f>IF(ISBLANK($B2879),0,VLOOKUP($B2879,Listen!$A$2:$C$45,2,FALSE))</f>
        <v>0</v>
      </c>
      <c r="U2879" s="341">
        <f>IF(ISBLANK($B2879),0,VLOOKUP($B2879,Listen!$A$2:$C$45,3,FALSE))</f>
        <v>0</v>
      </c>
      <c r="V2879" s="342">
        <f t="shared" si="323"/>
        <v>0</v>
      </c>
      <c r="W2879" s="342">
        <f t="shared" si="329"/>
        <v>0</v>
      </c>
      <c r="X2879" s="342">
        <f t="shared" si="329"/>
        <v>0</v>
      </c>
      <c r="Y2879" s="342">
        <f t="shared" si="329"/>
        <v>0</v>
      </c>
      <c r="Z2879" s="342">
        <f t="shared" si="329"/>
        <v>0</v>
      </c>
      <c r="AA2879" s="342">
        <f t="shared" si="329"/>
        <v>0</v>
      </c>
      <c r="AB2879" s="342">
        <f t="shared" si="329"/>
        <v>0</v>
      </c>
      <c r="AC2879" s="109">
        <f t="shared" si="326"/>
        <v>0</v>
      </c>
      <c r="AD2879" s="109">
        <f>IF(C2879=A_Stammdaten!$B$12,E_SAV!$S2879-E_SAV!$AE2879,HLOOKUP(A_Stammdaten!$B$12-1,$AF$4:$AL$4004,ROW(C2879)-3,FALSE)-$AE2879)</f>
        <v>0</v>
      </c>
      <c r="AE2879" s="109">
        <f>HLOOKUP(A_Stammdaten!$B$12,$AF$4:$AL$4004,ROW(C2879)-3,FALSE)</f>
        <v>0</v>
      </c>
      <c r="AF2879" s="109">
        <f t="shared" si="324"/>
        <v>0</v>
      </c>
      <c r="AG2879" s="109">
        <f t="shared" si="328"/>
        <v>0</v>
      </c>
      <c r="AH2879" s="109">
        <f t="shared" si="328"/>
        <v>0</v>
      </c>
      <c r="AI2879" s="109">
        <f t="shared" si="328"/>
        <v>0</v>
      </c>
      <c r="AJ2879" s="109">
        <f t="shared" si="327"/>
        <v>0</v>
      </c>
      <c r="AK2879" s="109">
        <f t="shared" si="327"/>
        <v>0</v>
      </c>
      <c r="AL2879" s="109">
        <f t="shared" si="327"/>
        <v>0</v>
      </c>
    </row>
    <row r="2880" spans="1:38" x14ac:dyDescent="0.3">
      <c r="A2880" s="421"/>
      <c r="B2880" s="421"/>
      <c r="C2880" s="422"/>
      <c r="D2880" s="423"/>
      <c r="E2880" s="421"/>
      <c r="F2880" s="421"/>
      <c r="G2880" s="421"/>
      <c r="H2880" s="421"/>
      <c r="I2880" s="421"/>
      <c r="J2880" s="421"/>
      <c r="K2880" s="421"/>
      <c r="L2880" s="421"/>
      <c r="M2880" s="423"/>
      <c r="N2880" s="340">
        <f>IF(C2880&gt;A_Stammdaten!$B$12,0,SUM(E2880,F2880,H2880,J2880:K2880)-SUM(G2880,I2880,L2880:M2880))</f>
        <v>0</v>
      </c>
      <c r="O2880" s="421"/>
      <c r="P2880" s="421"/>
      <c r="Q2880" s="421"/>
      <c r="R2880" s="421"/>
      <c r="S2880" s="108">
        <f t="shared" si="325"/>
        <v>0</v>
      </c>
      <c r="T2880" s="341">
        <f>IF(ISBLANK($B2880),0,VLOOKUP($B2880,Listen!$A$2:$C$45,2,FALSE))</f>
        <v>0</v>
      </c>
      <c r="U2880" s="341">
        <f>IF(ISBLANK($B2880),0,VLOOKUP($B2880,Listen!$A$2:$C$45,3,FALSE))</f>
        <v>0</v>
      </c>
      <c r="V2880" s="342">
        <f t="shared" si="323"/>
        <v>0</v>
      </c>
      <c r="W2880" s="342">
        <f t="shared" si="329"/>
        <v>0</v>
      </c>
      <c r="X2880" s="342">
        <f t="shared" si="329"/>
        <v>0</v>
      </c>
      <c r="Y2880" s="342">
        <f t="shared" si="329"/>
        <v>0</v>
      </c>
      <c r="Z2880" s="342">
        <f t="shared" si="329"/>
        <v>0</v>
      </c>
      <c r="AA2880" s="342">
        <f t="shared" si="329"/>
        <v>0</v>
      </c>
      <c r="AB2880" s="342">
        <f t="shared" si="329"/>
        <v>0</v>
      </c>
      <c r="AC2880" s="109">
        <f t="shared" si="326"/>
        <v>0</v>
      </c>
      <c r="AD2880" s="109">
        <f>IF(C2880=A_Stammdaten!$B$12,E_SAV!$S2880-E_SAV!$AE2880,HLOOKUP(A_Stammdaten!$B$12-1,$AF$4:$AL$4004,ROW(C2880)-3,FALSE)-$AE2880)</f>
        <v>0</v>
      </c>
      <c r="AE2880" s="109">
        <f>HLOOKUP(A_Stammdaten!$B$12,$AF$4:$AL$4004,ROW(C2880)-3,FALSE)</f>
        <v>0</v>
      </c>
      <c r="AF2880" s="109">
        <f t="shared" si="324"/>
        <v>0</v>
      </c>
      <c r="AG2880" s="109">
        <f t="shared" si="328"/>
        <v>0</v>
      </c>
      <c r="AH2880" s="109">
        <f t="shared" si="328"/>
        <v>0</v>
      </c>
      <c r="AI2880" s="109">
        <f t="shared" si="328"/>
        <v>0</v>
      </c>
      <c r="AJ2880" s="109">
        <f t="shared" si="327"/>
        <v>0</v>
      </c>
      <c r="AK2880" s="109">
        <f t="shared" si="327"/>
        <v>0</v>
      </c>
      <c r="AL2880" s="109">
        <f t="shared" si="327"/>
        <v>0</v>
      </c>
    </row>
    <row r="2881" spans="1:38" x14ac:dyDescent="0.3">
      <c r="A2881" s="421"/>
      <c r="B2881" s="421"/>
      <c r="C2881" s="422"/>
      <c r="D2881" s="423"/>
      <c r="E2881" s="421"/>
      <c r="F2881" s="421"/>
      <c r="G2881" s="421"/>
      <c r="H2881" s="421"/>
      <c r="I2881" s="421"/>
      <c r="J2881" s="421"/>
      <c r="K2881" s="421"/>
      <c r="L2881" s="421"/>
      <c r="M2881" s="423"/>
      <c r="N2881" s="340">
        <f>IF(C2881&gt;A_Stammdaten!$B$12,0,SUM(E2881,F2881,H2881,J2881:K2881)-SUM(G2881,I2881,L2881:M2881))</f>
        <v>0</v>
      </c>
      <c r="O2881" s="421"/>
      <c r="P2881" s="421"/>
      <c r="Q2881" s="421"/>
      <c r="R2881" s="421"/>
      <c r="S2881" s="108">
        <f t="shared" si="325"/>
        <v>0</v>
      </c>
      <c r="T2881" s="341">
        <f>IF(ISBLANK($B2881),0,VLOOKUP($B2881,Listen!$A$2:$C$45,2,FALSE))</f>
        <v>0</v>
      </c>
      <c r="U2881" s="341">
        <f>IF(ISBLANK($B2881),0,VLOOKUP($B2881,Listen!$A$2:$C$45,3,FALSE))</f>
        <v>0</v>
      </c>
      <c r="V2881" s="342">
        <f t="shared" si="323"/>
        <v>0</v>
      </c>
      <c r="W2881" s="342">
        <f t="shared" si="329"/>
        <v>0</v>
      </c>
      <c r="X2881" s="342">
        <f t="shared" si="329"/>
        <v>0</v>
      </c>
      <c r="Y2881" s="342">
        <f t="shared" si="329"/>
        <v>0</v>
      </c>
      <c r="Z2881" s="342">
        <f t="shared" si="329"/>
        <v>0</v>
      </c>
      <c r="AA2881" s="342">
        <f t="shared" si="329"/>
        <v>0</v>
      </c>
      <c r="AB2881" s="342">
        <f t="shared" si="329"/>
        <v>0</v>
      </c>
      <c r="AC2881" s="109">
        <f t="shared" si="326"/>
        <v>0</v>
      </c>
      <c r="AD2881" s="109">
        <f>IF(C2881=A_Stammdaten!$B$12,E_SAV!$S2881-E_SAV!$AE2881,HLOOKUP(A_Stammdaten!$B$12-1,$AF$4:$AL$4004,ROW(C2881)-3,FALSE)-$AE2881)</f>
        <v>0</v>
      </c>
      <c r="AE2881" s="109">
        <f>HLOOKUP(A_Stammdaten!$B$12,$AF$4:$AL$4004,ROW(C2881)-3,FALSE)</f>
        <v>0</v>
      </c>
      <c r="AF2881" s="109">
        <f t="shared" si="324"/>
        <v>0</v>
      </c>
      <c r="AG2881" s="109">
        <f t="shared" si="328"/>
        <v>0</v>
      </c>
      <c r="AH2881" s="109">
        <f t="shared" si="328"/>
        <v>0</v>
      </c>
      <c r="AI2881" s="109">
        <f t="shared" si="328"/>
        <v>0</v>
      </c>
      <c r="AJ2881" s="109">
        <f t="shared" si="327"/>
        <v>0</v>
      </c>
      <c r="AK2881" s="109">
        <f t="shared" si="327"/>
        <v>0</v>
      </c>
      <c r="AL2881" s="109">
        <f t="shared" si="327"/>
        <v>0</v>
      </c>
    </row>
    <row r="2882" spans="1:38" x14ac:dyDescent="0.3">
      <c r="A2882" s="421"/>
      <c r="B2882" s="421"/>
      <c r="C2882" s="422"/>
      <c r="D2882" s="423"/>
      <c r="E2882" s="421"/>
      <c r="F2882" s="421"/>
      <c r="G2882" s="421"/>
      <c r="H2882" s="421"/>
      <c r="I2882" s="421"/>
      <c r="J2882" s="421"/>
      <c r="K2882" s="421"/>
      <c r="L2882" s="421"/>
      <c r="M2882" s="423"/>
      <c r="N2882" s="340">
        <f>IF(C2882&gt;A_Stammdaten!$B$12,0,SUM(E2882,F2882,H2882,J2882:K2882)-SUM(G2882,I2882,L2882:M2882))</f>
        <v>0</v>
      </c>
      <c r="O2882" s="421"/>
      <c r="P2882" s="421"/>
      <c r="Q2882" s="421"/>
      <c r="R2882" s="421"/>
      <c r="S2882" s="108">
        <f t="shared" si="325"/>
        <v>0</v>
      </c>
      <c r="T2882" s="341">
        <f>IF(ISBLANK($B2882),0,VLOOKUP($B2882,Listen!$A$2:$C$45,2,FALSE))</f>
        <v>0</v>
      </c>
      <c r="U2882" s="341">
        <f>IF(ISBLANK($B2882),0,VLOOKUP($B2882,Listen!$A$2:$C$45,3,FALSE))</f>
        <v>0</v>
      </c>
      <c r="V2882" s="342">
        <f t="shared" ref="V2882:V2945" si="330">$T2882</f>
        <v>0</v>
      </c>
      <c r="W2882" s="342">
        <f t="shared" si="329"/>
        <v>0</v>
      </c>
      <c r="X2882" s="342">
        <f t="shared" si="329"/>
        <v>0</v>
      </c>
      <c r="Y2882" s="342">
        <f t="shared" si="329"/>
        <v>0</v>
      </c>
      <c r="Z2882" s="342">
        <f t="shared" si="329"/>
        <v>0</v>
      </c>
      <c r="AA2882" s="342">
        <f t="shared" si="329"/>
        <v>0</v>
      </c>
      <c r="AB2882" s="342">
        <f t="shared" si="329"/>
        <v>0</v>
      </c>
      <c r="AC2882" s="109">
        <f t="shared" si="326"/>
        <v>0</v>
      </c>
      <c r="AD2882" s="109">
        <f>IF(C2882=A_Stammdaten!$B$12,E_SAV!$S2882-E_SAV!$AE2882,HLOOKUP(A_Stammdaten!$B$12-1,$AF$4:$AL$4004,ROW(C2882)-3,FALSE)-$AE2882)</f>
        <v>0</v>
      </c>
      <c r="AE2882" s="109">
        <f>HLOOKUP(A_Stammdaten!$B$12,$AF$4:$AL$4004,ROW(C2882)-3,FALSE)</f>
        <v>0</v>
      </c>
      <c r="AF2882" s="109">
        <f t="shared" si="324"/>
        <v>0</v>
      </c>
      <c r="AG2882" s="109">
        <f t="shared" si="328"/>
        <v>0</v>
      </c>
      <c r="AH2882" s="109">
        <f t="shared" si="328"/>
        <v>0</v>
      </c>
      <c r="AI2882" s="109">
        <f t="shared" si="328"/>
        <v>0</v>
      </c>
      <c r="AJ2882" s="109">
        <f t="shared" si="327"/>
        <v>0</v>
      </c>
      <c r="AK2882" s="109">
        <f t="shared" si="327"/>
        <v>0</v>
      </c>
      <c r="AL2882" s="109">
        <f t="shared" si="327"/>
        <v>0</v>
      </c>
    </row>
    <row r="2883" spans="1:38" x14ac:dyDescent="0.3">
      <c r="A2883" s="421"/>
      <c r="B2883" s="421"/>
      <c r="C2883" s="422"/>
      <c r="D2883" s="423"/>
      <c r="E2883" s="421"/>
      <c r="F2883" s="421"/>
      <c r="G2883" s="421"/>
      <c r="H2883" s="421"/>
      <c r="I2883" s="421"/>
      <c r="J2883" s="421"/>
      <c r="K2883" s="421"/>
      <c r="L2883" s="421"/>
      <c r="M2883" s="423"/>
      <c r="N2883" s="340">
        <f>IF(C2883&gt;A_Stammdaten!$B$12,0,SUM(E2883,F2883,H2883,J2883:K2883)-SUM(G2883,I2883,L2883:M2883))</f>
        <v>0</v>
      </c>
      <c r="O2883" s="421"/>
      <c r="P2883" s="421"/>
      <c r="Q2883" s="421"/>
      <c r="R2883" s="421"/>
      <c r="S2883" s="108">
        <f t="shared" si="325"/>
        <v>0</v>
      </c>
      <c r="T2883" s="341">
        <f>IF(ISBLANK($B2883),0,VLOOKUP($B2883,Listen!$A$2:$C$45,2,FALSE))</f>
        <v>0</v>
      </c>
      <c r="U2883" s="341">
        <f>IF(ISBLANK($B2883),0,VLOOKUP($B2883,Listen!$A$2:$C$45,3,FALSE))</f>
        <v>0</v>
      </c>
      <c r="V2883" s="342">
        <f t="shared" si="330"/>
        <v>0</v>
      </c>
      <c r="W2883" s="342">
        <f t="shared" si="329"/>
        <v>0</v>
      </c>
      <c r="X2883" s="342">
        <f t="shared" si="329"/>
        <v>0</v>
      </c>
      <c r="Y2883" s="342">
        <f t="shared" si="329"/>
        <v>0</v>
      </c>
      <c r="Z2883" s="342">
        <f t="shared" si="329"/>
        <v>0</v>
      </c>
      <c r="AA2883" s="342">
        <f t="shared" si="329"/>
        <v>0</v>
      </c>
      <c r="AB2883" s="342">
        <f t="shared" si="329"/>
        <v>0</v>
      </c>
      <c r="AC2883" s="109">
        <f t="shared" si="326"/>
        <v>0</v>
      </c>
      <c r="AD2883" s="109">
        <f>IF(C2883=A_Stammdaten!$B$12,E_SAV!$S2883-E_SAV!$AE2883,HLOOKUP(A_Stammdaten!$B$12-1,$AF$4:$AL$4004,ROW(C2883)-3,FALSE)-$AE2883)</f>
        <v>0</v>
      </c>
      <c r="AE2883" s="109">
        <f>HLOOKUP(A_Stammdaten!$B$12,$AF$4:$AL$4004,ROW(C2883)-3,FALSE)</f>
        <v>0</v>
      </c>
      <c r="AF2883" s="109">
        <f t="shared" si="324"/>
        <v>0</v>
      </c>
      <c r="AG2883" s="109">
        <f t="shared" si="328"/>
        <v>0</v>
      </c>
      <c r="AH2883" s="109">
        <f t="shared" si="328"/>
        <v>0</v>
      </c>
      <c r="AI2883" s="109">
        <f t="shared" si="328"/>
        <v>0</v>
      </c>
      <c r="AJ2883" s="109">
        <f t="shared" si="327"/>
        <v>0</v>
      </c>
      <c r="AK2883" s="109">
        <f t="shared" si="327"/>
        <v>0</v>
      </c>
      <c r="AL2883" s="109">
        <f t="shared" si="327"/>
        <v>0</v>
      </c>
    </row>
    <row r="2884" spans="1:38" x14ac:dyDescent="0.3">
      <c r="A2884" s="421"/>
      <c r="B2884" s="421"/>
      <c r="C2884" s="422"/>
      <c r="D2884" s="423"/>
      <c r="E2884" s="421"/>
      <c r="F2884" s="421"/>
      <c r="G2884" s="421"/>
      <c r="H2884" s="421"/>
      <c r="I2884" s="421"/>
      <c r="J2884" s="421"/>
      <c r="K2884" s="421"/>
      <c r="L2884" s="421"/>
      <c r="M2884" s="423"/>
      <c r="N2884" s="340">
        <f>IF(C2884&gt;A_Stammdaten!$B$12,0,SUM(E2884,F2884,H2884,J2884:K2884)-SUM(G2884,I2884,L2884:M2884))</f>
        <v>0</v>
      </c>
      <c r="O2884" s="421"/>
      <c r="P2884" s="421"/>
      <c r="Q2884" s="421"/>
      <c r="R2884" s="421"/>
      <c r="S2884" s="108">
        <f t="shared" si="325"/>
        <v>0</v>
      </c>
      <c r="T2884" s="341">
        <f>IF(ISBLANK($B2884),0,VLOOKUP($B2884,Listen!$A$2:$C$45,2,FALSE))</f>
        <v>0</v>
      </c>
      <c r="U2884" s="341">
        <f>IF(ISBLANK($B2884),0,VLOOKUP($B2884,Listen!$A$2:$C$45,3,FALSE))</f>
        <v>0</v>
      </c>
      <c r="V2884" s="342">
        <f t="shared" si="330"/>
        <v>0</v>
      </c>
      <c r="W2884" s="342">
        <f t="shared" si="329"/>
        <v>0</v>
      </c>
      <c r="X2884" s="342">
        <f t="shared" si="329"/>
        <v>0</v>
      </c>
      <c r="Y2884" s="342">
        <f t="shared" si="329"/>
        <v>0</v>
      </c>
      <c r="Z2884" s="342">
        <f t="shared" si="329"/>
        <v>0</v>
      </c>
      <c r="AA2884" s="342">
        <f t="shared" si="329"/>
        <v>0</v>
      </c>
      <c r="AB2884" s="342">
        <f t="shared" si="329"/>
        <v>0</v>
      </c>
      <c r="AC2884" s="109">
        <f t="shared" si="326"/>
        <v>0</v>
      </c>
      <c r="AD2884" s="109">
        <f>IF(C2884=A_Stammdaten!$B$12,E_SAV!$S2884-E_SAV!$AE2884,HLOOKUP(A_Stammdaten!$B$12-1,$AF$4:$AL$4004,ROW(C2884)-3,FALSE)-$AE2884)</f>
        <v>0</v>
      </c>
      <c r="AE2884" s="109">
        <f>HLOOKUP(A_Stammdaten!$B$12,$AF$4:$AL$4004,ROW(C2884)-3,FALSE)</f>
        <v>0</v>
      </c>
      <c r="AF2884" s="109">
        <f t="shared" si="324"/>
        <v>0</v>
      </c>
      <c r="AG2884" s="109">
        <f t="shared" si="328"/>
        <v>0</v>
      </c>
      <c r="AH2884" s="109">
        <f t="shared" si="328"/>
        <v>0</v>
      </c>
      <c r="AI2884" s="109">
        <f t="shared" si="328"/>
        <v>0</v>
      </c>
      <c r="AJ2884" s="109">
        <f t="shared" si="327"/>
        <v>0</v>
      </c>
      <c r="AK2884" s="109">
        <f t="shared" si="327"/>
        <v>0</v>
      </c>
      <c r="AL2884" s="109">
        <f t="shared" si="327"/>
        <v>0</v>
      </c>
    </row>
    <row r="2885" spans="1:38" x14ac:dyDescent="0.3">
      <c r="A2885" s="421"/>
      <c r="B2885" s="421"/>
      <c r="C2885" s="422"/>
      <c r="D2885" s="423"/>
      <c r="E2885" s="421"/>
      <c r="F2885" s="421"/>
      <c r="G2885" s="421"/>
      <c r="H2885" s="421"/>
      <c r="I2885" s="421"/>
      <c r="J2885" s="421"/>
      <c r="K2885" s="421"/>
      <c r="L2885" s="421"/>
      <c r="M2885" s="423"/>
      <c r="N2885" s="340">
        <f>IF(C2885&gt;A_Stammdaten!$B$12,0,SUM(E2885,F2885,H2885,J2885:K2885)-SUM(G2885,I2885,L2885:M2885))</f>
        <v>0</v>
      </c>
      <c r="O2885" s="421"/>
      <c r="P2885" s="421"/>
      <c r="Q2885" s="421"/>
      <c r="R2885" s="421"/>
      <c r="S2885" s="108">
        <f t="shared" si="325"/>
        <v>0</v>
      </c>
      <c r="T2885" s="341">
        <f>IF(ISBLANK($B2885),0,VLOOKUP($B2885,Listen!$A$2:$C$45,2,FALSE))</f>
        <v>0</v>
      </c>
      <c r="U2885" s="341">
        <f>IF(ISBLANK($B2885),0,VLOOKUP($B2885,Listen!$A$2:$C$45,3,FALSE))</f>
        <v>0</v>
      </c>
      <c r="V2885" s="342">
        <f t="shared" si="330"/>
        <v>0</v>
      </c>
      <c r="W2885" s="342">
        <f t="shared" si="329"/>
        <v>0</v>
      </c>
      <c r="X2885" s="342">
        <f t="shared" si="329"/>
        <v>0</v>
      </c>
      <c r="Y2885" s="342">
        <f t="shared" si="329"/>
        <v>0</v>
      </c>
      <c r="Z2885" s="342">
        <f t="shared" si="329"/>
        <v>0</v>
      </c>
      <c r="AA2885" s="342">
        <f t="shared" si="329"/>
        <v>0</v>
      </c>
      <c r="AB2885" s="342">
        <f t="shared" si="329"/>
        <v>0</v>
      </c>
      <c r="AC2885" s="109">
        <f t="shared" si="326"/>
        <v>0</v>
      </c>
      <c r="AD2885" s="109">
        <f>IF(C2885=A_Stammdaten!$B$12,E_SAV!$S2885-E_SAV!$AE2885,HLOOKUP(A_Stammdaten!$B$12-1,$AF$4:$AL$4004,ROW(C2885)-3,FALSE)-$AE2885)</f>
        <v>0</v>
      </c>
      <c r="AE2885" s="109">
        <f>HLOOKUP(A_Stammdaten!$B$12,$AF$4:$AL$4004,ROW(C2885)-3,FALSE)</f>
        <v>0</v>
      </c>
      <c r="AF2885" s="109">
        <f t="shared" ref="AF2885:AF2948" si="331">IF(OR($C2885=0,$S2885=0),0,IF($C2885&lt;=AF$4,$S2885-$S2885/V2885*(AF$4-$C2885+1),0))</f>
        <v>0</v>
      </c>
      <c r="AG2885" s="109">
        <f t="shared" si="328"/>
        <v>0</v>
      </c>
      <c r="AH2885" s="109">
        <f t="shared" si="328"/>
        <v>0</v>
      </c>
      <c r="AI2885" s="109">
        <f t="shared" si="328"/>
        <v>0</v>
      </c>
      <c r="AJ2885" s="109">
        <f t="shared" si="327"/>
        <v>0</v>
      </c>
      <c r="AK2885" s="109">
        <f t="shared" si="327"/>
        <v>0</v>
      </c>
      <c r="AL2885" s="109">
        <f t="shared" si="327"/>
        <v>0</v>
      </c>
    </row>
    <row r="2886" spans="1:38" x14ac:dyDescent="0.3">
      <c r="A2886" s="421"/>
      <c r="B2886" s="421"/>
      <c r="C2886" s="422"/>
      <c r="D2886" s="423"/>
      <c r="E2886" s="421"/>
      <c r="F2886" s="421"/>
      <c r="G2886" s="421"/>
      <c r="H2886" s="421"/>
      <c r="I2886" s="421"/>
      <c r="J2886" s="421"/>
      <c r="K2886" s="421"/>
      <c r="L2886" s="421"/>
      <c r="M2886" s="423"/>
      <c r="N2886" s="340">
        <f>IF(C2886&gt;A_Stammdaten!$B$12,0,SUM(E2886,F2886,H2886,J2886:K2886)-SUM(G2886,I2886,L2886:M2886))</f>
        <v>0</v>
      </c>
      <c r="O2886" s="421"/>
      <c r="P2886" s="421"/>
      <c r="Q2886" s="421"/>
      <c r="R2886" s="421"/>
      <c r="S2886" s="108">
        <f t="shared" ref="S2886:S2949" si="332">N2886-SUM(O2886:R2886)</f>
        <v>0</v>
      </c>
      <c r="T2886" s="341">
        <f>IF(ISBLANK($B2886),0,VLOOKUP($B2886,Listen!$A$2:$C$45,2,FALSE))</f>
        <v>0</v>
      </c>
      <c r="U2886" s="341">
        <f>IF(ISBLANK($B2886),0,VLOOKUP($B2886,Listen!$A$2:$C$45,3,FALSE))</f>
        <v>0</v>
      </c>
      <c r="V2886" s="342">
        <f t="shared" si="330"/>
        <v>0</v>
      </c>
      <c r="W2886" s="342">
        <f t="shared" si="329"/>
        <v>0</v>
      </c>
      <c r="X2886" s="342">
        <f t="shared" si="329"/>
        <v>0</v>
      </c>
      <c r="Y2886" s="342">
        <f t="shared" si="329"/>
        <v>0</v>
      </c>
      <c r="Z2886" s="342">
        <f t="shared" si="329"/>
        <v>0</v>
      </c>
      <c r="AA2886" s="342">
        <f t="shared" si="329"/>
        <v>0</v>
      </c>
      <c r="AB2886" s="342">
        <f t="shared" si="329"/>
        <v>0</v>
      </c>
      <c r="AC2886" s="109">
        <f t="shared" ref="AC2886:AC2949" si="333">AE2886+AD2886</f>
        <v>0</v>
      </c>
      <c r="AD2886" s="109">
        <f>IF(C2886=A_Stammdaten!$B$12,E_SAV!$S2886-E_SAV!$AE2886,HLOOKUP(A_Stammdaten!$B$12-1,$AF$4:$AL$4004,ROW(C2886)-3,FALSE)-$AE2886)</f>
        <v>0</v>
      </c>
      <c r="AE2886" s="109">
        <f>HLOOKUP(A_Stammdaten!$B$12,$AF$4:$AL$4004,ROW(C2886)-3,FALSE)</f>
        <v>0</v>
      </c>
      <c r="AF2886" s="109">
        <f t="shared" si="331"/>
        <v>0</v>
      </c>
      <c r="AG2886" s="109">
        <f t="shared" si="328"/>
        <v>0</v>
      </c>
      <c r="AH2886" s="109">
        <f t="shared" si="328"/>
        <v>0</v>
      </c>
      <c r="AI2886" s="109">
        <f t="shared" si="328"/>
        <v>0</v>
      </c>
      <c r="AJ2886" s="109">
        <f t="shared" si="327"/>
        <v>0</v>
      </c>
      <c r="AK2886" s="109">
        <f t="shared" si="327"/>
        <v>0</v>
      </c>
      <c r="AL2886" s="109">
        <f t="shared" si="327"/>
        <v>0</v>
      </c>
    </row>
    <row r="2887" spans="1:38" x14ac:dyDescent="0.3">
      <c r="A2887" s="421"/>
      <c r="B2887" s="421"/>
      <c r="C2887" s="422"/>
      <c r="D2887" s="423"/>
      <c r="E2887" s="421"/>
      <c r="F2887" s="421"/>
      <c r="G2887" s="421"/>
      <c r="H2887" s="421"/>
      <c r="I2887" s="421"/>
      <c r="J2887" s="421"/>
      <c r="K2887" s="421"/>
      <c r="L2887" s="421"/>
      <c r="M2887" s="423"/>
      <c r="N2887" s="340">
        <f>IF(C2887&gt;A_Stammdaten!$B$12,0,SUM(E2887,F2887,H2887,J2887:K2887)-SUM(G2887,I2887,L2887:M2887))</f>
        <v>0</v>
      </c>
      <c r="O2887" s="421"/>
      <c r="P2887" s="421"/>
      <c r="Q2887" s="421"/>
      <c r="R2887" s="421"/>
      <c r="S2887" s="108">
        <f t="shared" si="332"/>
        <v>0</v>
      </c>
      <c r="T2887" s="341">
        <f>IF(ISBLANK($B2887),0,VLOOKUP($B2887,Listen!$A$2:$C$45,2,FALSE))</f>
        <v>0</v>
      </c>
      <c r="U2887" s="341">
        <f>IF(ISBLANK($B2887),0,VLOOKUP($B2887,Listen!$A$2:$C$45,3,FALSE))</f>
        <v>0</v>
      </c>
      <c r="V2887" s="342">
        <f t="shared" si="330"/>
        <v>0</v>
      </c>
      <c r="W2887" s="342">
        <f t="shared" si="329"/>
        <v>0</v>
      </c>
      <c r="X2887" s="342">
        <f t="shared" si="329"/>
        <v>0</v>
      </c>
      <c r="Y2887" s="342">
        <f t="shared" si="329"/>
        <v>0</v>
      </c>
      <c r="Z2887" s="342">
        <f t="shared" si="329"/>
        <v>0</v>
      </c>
      <c r="AA2887" s="342">
        <f t="shared" si="329"/>
        <v>0</v>
      </c>
      <c r="AB2887" s="342">
        <f t="shared" si="329"/>
        <v>0</v>
      </c>
      <c r="AC2887" s="109">
        <f t="shared" si="333"/>
        <v>0</v>
      </c>
      <c r="AD2887" s="109">
        <f>IF(C2887=A_Stammdaten!$B$12,E_SAV!$S2887-E_SAV!$AE2887,HLOOKUP(A_Stammdaten!$B$12-1,$AF$4:$AL$4004,ROW(C2887)-3,FALSE)-$AE2887)</f>
        <v>0</v>
      </c>
      <c r="AE2887" s="109">
        <f>HLOOKUP(A_Stammdaten!$B$12,$AF$4:$AL$4004,ROW(C2887)-3,FALSE)</f>
        <v>0</v>
      </c>
      <c r="AF2887" s="109">
        <f t="shared" si="331"/>
        <v>0</v>
      </c>
      <c r="AG2887" s="109">
        <f t="shared" si="328"/>
        <v>0</v>
      </c>
      <c r="AH2887" s="109">
        <f t="shared" si="328"/>
        <v>0</v>
      </c>
      <c r="AI2887" s="109">
        <f t="shared" si="328"/>
        <v>0</v>
      </c>
      <c r="AJ2887" s="109">
        <f t="shared" si="327"/>
        <v>0</v>
      </c>
      <c r="AK2887" s="109">
        <f t="shared" si="327"/>
        <v>0</v>
      </c>
      <c r="AL2887" s="109">
        <f t="shared" si="327"/>
        <v>0</v>
      </c>
    </row>
    <row r="2888" spans="1:38" x14ac:dyDescent="0.3">
      <c r="A2888" s="421"/>
      <c r="B2888" s="421"/>
      <c r="C2888" s="422"/>
      <c r="D2888" s="423"/>
      <c r="E2888" s="421"/>
      <c r="F2888" s="421"/>
      <c r="G2888" s="421"/>
      <c r="H2888" s="421"/>
      <c r="I2888" s="421"/>
      <c r="J2888" s="421"/>
      <c r="K2888" s="421"/>
      <c r="L2888" s="421"/>
      <c r="M2888" s="423"/>
      <c r="N2888" s="340">
        <f>IF(C2888&gt;A_Stammdaten!$B$12,0,SUM(E2888,F2888,H2888,J2888:K2888)-SUM(G2888,I2888,L2888:M2888))</f>
        <v>0</v>
      </c>
      <c r="O2888" s="421"/>
      <c r="P2888" s="421"/>
      <c r="Q2888" s="421"/>
      <c r="R2888" s="421"/>
      <c r="S2888" s="108">
        <f t="shared" si="332"/>
        <v>0</v>
      </c>
      <c r="T2888" s="341">
        <f>IF(ISBLANK($B2888),0,VLOOKUP($B2888,Listen!$A$2:$C$45,2,FALSE))</f>
        <v>0</v>
      </c>
      <c r="U2888" s="341">
        <f>IF(ISBLANK($B2888),0,VLOOKUP($B2888,Listen!$A$2:$C$45,3,FALSE))</f>
        <v>0</v>
      </c>
      <c r="V2888" s="342">
        <f t="shared" si="330"/>
        <v>0</v>
      </c>
      <c r="W2888" s="342">
        <f t="shared" si="329"/>
        <v>0</v>
      </c>
      <c r="X2888" s="342">
        <f t="shared" si="329"/>
        <v>0</v>
      </c>
      <c r="Y2888" s="342">
        <f t="shared" si="329"/>
        <v>0</v>
      </c>
      <c r="Z2888" s="342">
        <f t="shared" si="329"/>
        <v>0</v>
      </c>
      <c r="AA2888" s="342">
        <f t="shared" si="329"/>
        <v>0</v>
      </c>
      <c r="AB2888" s="342">
        <f t="shared" si="329"/>
        <v>0</v>
      </c>
      <c r="AC2888" s="109">
        <f t="shared" si="333"/>
        <v>0</v>
      </c>
      <c r="AD2888" s="109">
        <f>IF(C2888=A_Stammdaten!$B$12,E_SAV!$S2888-E_SAV!$AE2888,HLOOKUP(A_Stammdaten!$B$12-1,$AF$4:$AL$4004,ROW(C2888)-3,FALSE)-$AE2888)</f>
        <v>0</v>
      </c>
      <c r="AE2888" s="109">
        <f>HLOOKUP(A_Stammdaten!$B$12,$AF$4:$AL$4004,ROW(C2888)-3,FALSE)</f>
        <v>0</v>
      </c>
      <c r="AF2888" s="109">
        <f t="shared" si="331"/>
        <v>0</v>
      </c>
      <c r="AG2888" s="109">
        <f t="shared" si="328"/>
        <v>0</v>
      </c>
      <c r="AH2888" s="109">
        <f t="shared" si="328"/>
        <v>0</v>
      </c>
      <c r="AI2888" s="109">
        <f t="shared" si="328"/>
        <v>0</v>
      </c>
      <c r="AJ2888" s="109">
        <f t="shared" si="327"/>
        <v>0</v>
      </c>
      <c r="AK2888" s="109">
        <f t="shared" si="327"/>
        <v>0</v>
      </c>
      <c r="AL2888" s="109">
        <f t="shared" si="327"/>
        <v>0</v>
      </c>
    </row>
    <row r="2889" spans="1:38" x14ac:dyDescent="0.3">
      <c r="A2889" s="421"/>
      <c r="B2889" s="421"/>
      <c r="C2889" s="422"/>
      <c r="D2889" s="423"/>
      <c r="E2889" s="421"/>
      <c r="F2889" s="421"/>
      <c r="G2889" s="421"/>
      <c r="H2889" s="421"/>
      <c r="I2889" s="421"/>
      <c r="J2889" s="421"/>
      <c r="K2889" s="421"/>
      <c r="L2889" s="421"/>
      <c r="M2889" s="423"/>
      <c r="N2889" s="340">
        <f>IF(C2889&gt;A_Stammdaten!$B$12,0,SUM(E2889,F2889,H2889,J2889:K2889)-SUM(G2889,I2889,L2889:M2889))</f>
        <v>0</v>
      </c>
      <c r="O2889" s="421"/>
      <c r="P2889" s="421"/>
      <c r="Q2889" s="421"/>
      <c r="R2889" s="421"/>
      <c r="S2889" s="108">
        <f t="shared" si="332"/>
        <v>0</v>
      </c>
      <c r="T2889" s="341">
        <f>IF(ISBLANK($B2889),0,VLOOKUP($B2889,Listen!$A$2:$C$45,2,FALSE))</f>
        <v>0</v>
      </c>
      <c r="U2889" s="341">
        <f>IF(ISBLANK($B2889),0,VLOOKUP($B2889,Listen!$A$2:$C$45,3,FALSE))</f>
        <v>0</v>
      </c>
      <c r="V2889" s="342">
        <f t="shared" si="330"/>
        <v>0</v>
      </c>
      <c r="W2889" s="342">
        <f t="shared" si="329"/>
        <v>0</v>
      </c>
      <c r="X2889" s="342">
        <f t="shared" si="329"/>
        <v>0</v>
      </c>
      <c r="Y2889" s="342">
        <f t="shared" si="329"/>
        <v>0</v>
      </c>
      <c r="Z2889" s="342">
        <f t="shared" si="329"/>
        <v>0</v>
      </c>
      <c r="AA2889" s="342">
        <f t="shared" si="329"/>
        <v>0</v>
      </c>
      <c r="AB2889" s="342">
        <f t="shared" si="329"/>
        <v>0</v>
      </c>
      <c r="AC2889" s="109">
        <f t="shared" si="333"/>
        <v>0</v>
      </c>
      <c r="AD2889" s="109">
        <f>IF(C2889=A_Stammdaten!$B$12,E_SAV!$S2889-E_SAV!$AE2889,HLOOKUP(A_Stammdaten!$B$12-1,$AF$4:$AL$4004,ROW(C2889)-3,FALSE)-$AE2889)</f>
        <v>0</v>
      </c>
      <c r="AE2889" s="109">
        <f>HLOOKUP(A_Stammdaten!$B$12,$AF$4:$AL$4004,ROW(C2889)-3,FALSE)</f>
        <v>0</v>
      </c>
      <c r="AF2889" s="109">
        <f t="shared" si="331"/>
        <v>0</v>
      </c>
      <c r="AG2889" s="109">
        <f t="shared" si="328"/>
        <v>0</v>
      </c>
      <c r="AH2889" s="109">
        <f t="shared" si="328"/>
        <v>0</v>
      </c>
      <c r="AI2889" s="109">
        <f t="shared" si="328"/>
        <v>0</v>
      </c>
      <c r="AJ2889" s="109">
        <f t="shared" si="327"/>
        <v>0</v>
      </c>
      <c r="AK2889" s="109">
        <f t="shared" si="327"/>
        <v>0</v>
      </c>
      <c r="AL2889" s="109">
        <f t="shared" si="327"/>
        <v>0</v>
      </c>
    </row>
    <row r="2890" spans="1:38" x14ac:dyDescent="0.3">
      <c r="A2890" s="421"/>
      <c r="B2890" s="421"/>
      <c r="C2890" s="422"/>
      <c r="D2890" s="423"/>
      <c r="E2890" s="421"/>
      <c r="F2890" s="421"/>
      <c r="G2890" s="421"/>
      <c r="H2890" s="421"/>
      <c r="I2890" s="421"/>
      <c r="J2890" s="421"/>
      <c r="K2890" s="421"/>
      <c r="L2890" s="421"/>
      <c r="M2890" s="423"/>
      <c r="N2890" s="340">
        <f>IF(C2890&gt;A_Stammdaten!$B$12,0,SUM(E2890,F2890,H2890,J2890:K2890)-SUM(G2890,I2890,L2890:M2890))</f>
        <v>0</v>
      </c>
      <c r="O2890" s="421"/>
      <c r="P2890" s="421"/>
      <c r="Q2890" s="421"/>
      <c r="R2890" s="421"/>
      <c r="S2890" s="108">
        <f t="shared" si="332"/>
        <v>0</v>
      </c>
      <c r="T2890" s="341">
        <f>IF(ISBLANK($B2890),0,VLOOKUP($B2890,Listen!$A$2:$C$45,2,FALSE))</f>
        <v>0</v>
      </c>
      <c r="U2890" s="341">
        <f>IF(ISBLANK($B2890),0,VLOOKUP($B2890,Listen!$A$2:$C$45,3,FALSE))</f>
        <v>0</v>
      </c>
      <c r="V2890" s="342">
        <f t="shared" si="330"/>
        <v>0</v>
      </c>
      <c r="W2890" s="342">
        <f t="shared" si="329"/>
        <v>0</v>
      </c>
      <c r="X2890" s="342">
        <f t="shared" si="329"/>
        <v>0</v>
      </c>
      <c r="Y2890" s="342">
        <f t="shared" si="329"/>
        <v>0</v>
      </c>
      <c r="Z2890" s="342">
        <f t="shared" si="329"/>
        <v>0</v>
      </c>
      <c r="AA2890" s="342">
        <f t="shared" si="329"/>
        <v>0</v>
      </c>
      <c r="AB2890" s="342">
        <f t="shared" si="329"/>
        <v>0</v>
      </c>
      <c r="AC2890" s="109">
        <f t="shared" si="333"/>
        <v>0</v>
      </c>
      <c r="AD2890" s="109">
        <f>IF(C2890=A_Stammdaten!$B$12,E_SAV!$S2890-E_SAV!$AE2890,HLOOKUP(A_Stammdaten!$B$12-1,$AF$4:$AL$4004,ROW(C2890)-3,FALSE)-$AE2890)</f>
        <v>0</v>
      </c>
      <c r="AE2890" s="109">
        <f>HLOOKUP(A_Stammdaten!$B$12,$AF$4:$AL$4004,ROW(C2890)-3,FALSE)</f>
        <v>0</v>
      </c>
      <c r="AF2890" s="109">
        <f t="shared" si="331"/>
        <v>0</v>
      </c>
      <c r="AG2890" s="109">
        <f t="shared" si="328"/>
        <v>0</v>
      </c>
      <c r="AH2890" s="109">
        <f t="shared" si="328"/>
        <v>0</v>
      </c>
      <c r="AI2890" s="109">
        <f t="shared" si="328"/>
        <v>0</v>
      </c>
      <c r="AJ2890" s="109">
        <f t="shared" si="327"/>
        <v>0</v>
      </c>
      <c r="AK2890" s="109">
        <f t="shared" si="327"/>
        <v>0</v>
      </c>
      <c r="AL2890" s="109">
        <f t="shared" si="327"/>
        <v>0</v>
      </c>
    </row>
    <row r="2891" spans="1:38" x14ac:dyDescent="0.3">
      <c r="A2891" s="421"/>
      <c r="B2891" s="421"/>
      <c r="C2891" s="422"/>
      <c r="D2891" s="423"/>
      <c r="E2891" s="421"/>
      <c r="F2891" s="421"/>
      <c r="G2891" s="421"/>
      <c r="H2891" s="421"/>
      <c r="I2891" s="421"/>
      <c r="J2891" s="421"/>
      <c r="K2891" s="421"/>
      <c r="L2891" s="421"/>
      <c r="M2891" s="423"/>
      <c r="N2891" s="340">
        <f>IF(C2891&gt;A_Stammdaten!$B$12,0,SUM(E2891,F2891,H2891,J2891:K2891)-SUM(G2891,I2891,L2891:M2891))</f>
        <v>0</v>
      </c>
      <c r="O2891" s="421"/>
      <c r="P2891" s="421"/>
      <c r="Q2891" s="421"/>
      <c r="R2891" s="421"/>
      <c r="S2891" s="108">
        <f t="shared" si="332"/>
        <v>0</v>
      </c>
      <c r="T2891" s="341">
        <f>IF(ISBLANK($B2891),0,VLOOKUP($B2891,Listen!$A$2:$C$45,2,FALSE))</f>
        <v>0</v>
      </c>
      <c r="U2891" s="341">
        <f>IF(ISBLANK($B2891),0,VLOOKUP($B2891,Listen!$A$2:$C$45,3,FALSE))</f>
        <v>0</v>
      </c>
      <c r="V2891" s="342">
        <f t="shared" si="330"/>
        <v>0</v>
      </c>
      <c r="W2891" s="342">
        <f t="shared" si="329"/>
        <v>0</v>
      </c>
      <c r="X2891" s="342">
        <f t="shared" si="329"/>
        <v>0</v>
      </c>
      <c r="Y2891" s="342">
        <f t="shared" si="329"/>
        <v>0</v>
      </c>
      <c r="Z2891" s="342">
        <f t="shared" si="329"/>
        <v>0</v>
      </c>
      <c r="AA2891" s="342">
        <f t="shared" si="329"/>
        <v>0</v>
      </c>
      <c r="AB2891" s="342">
        <f t="shared" si="329"/>
        <v>0</v>
      </c>
      <c r="AC2891" s="109">
        <f t="shared" si="333"/>
        <v>0</v>
      </c>
      <c r="AD2891" s="109">
        <f>IF(C2891=A_Stammdaten!$B$12,E_SAV!$S2891-E_SAV!$AE2891,HLOOKUP(A_Stammdaten!$B$12-1,$AF$4:$AL$4004,ROW(C2891)-3,FALSE)-$AE2891)</f>
        <v>0</v>
      </c>
      <c r="AE2891" s="109">
        <f>HLOOKUP(A_Stammdaten!$B$12,$AF$4:$AL$4004,ROW(C2891)-3,FALSE)</f>
        <v>0</v>
      </c>
      <c r="AF2891" s="109">
        <f t="shared" si="331"/>
        <v>0</v>
      </c>
      <c r="AG2891" s="109">
        <f t="shared" si="328"/>
        <v>0</v>
      </c>
      <c r="AH2891" s="109">
        <f t="shared" si="328"/>
        <v>0</v>
      </c>
      <c r="AI2891" s="109">
        <f t="shared" si="328"/>
        <v>0</v>
      </c>
      <c r="AJ2891" s="109">
        <f t="shared" si="327"/>
        <v>0</v>
      </c>
      <c r="AK2891" s="109">
        <f t="shared" si="327"/>
        <v>0</v>
      </c>
      <c r="AL2891" s="109">
        <f t="shared" si="327"/>
        <v>0</v>
      </c>
    </row>
    <row r="2892" spans="1:38" x14ac:dyDescent="0.3">
      <c r="A2892" s="421"/>
      <c r="B2892" s="421"/>
      <c r="C2892" s="422"/>
      <c r="D2892" s="423"/>
      <c r="E2892" s="421"/>
      <c r="F2892" s="421"/>
      <c r="G2892" s="421"/>
      <c r="H2892" s="421"/>
      <c r="I2892" s="421"/>
      <c r="J2892" s="421"/>
      <c r="K2892" s="421"/>
      <c r="L2892" s="421"/>
      <c r="M2892" s="423"/>
      <c r="N2892" s="340">
        <f>IF(C2892&gt;A_Stammdaten!$B$12,0,SUM(E2892,F2892,H2892,J2892:K2892)-SUM(G2892,I2892,L2892:M2892))</f>
        <v>0</v>
      </c>
      <c r="O2892" s="421"/>
      <c r="P2892" s="421"/>
      <c r="Q2892" s="421"/>
      <c r="R2892" s="421"/>
      <c r="S2892" s="108">
        <f t="shared" si="332"/>
        <v>0</v>
      </c>
      <c r="T2892" s="341">
        <f>IF(ISBLANK($B2892),0,VLOOKUP($B2892,Listen!$A$2:$C$45,2,FALSE))</f>
        <v>0</v>
      </c>
      <c r="U2892" s="341">
        <f>IF(ISBLANK($B2892),0,VLOOKUP($B2892,Listen!$A$2:$C$45,3,FALSE))</f>
        <v>0</v>
      </c>
      <c r="V2892" s="342">
        <f t="shared" si="330"/>
        <v>0</v>
      </c>
      <c r="W2892" s="342">
        <f t="shared" si="329"/>
        <v>0</v>
      </c>
      <c r="X2892" s="342">
        <f t="shared" si="329"/>
        <v>0</v>
      </c>
      <c r="Y2892" s="342">
        <f t="shared" si="329"/>
        <v>0</v>
      </c>
      <c r="Z2892" s="342">
        <f t="shared" si="329"/>
        <v>0</v>
      </c>
      <c r="AA2892" s="342">
        <f t="shared" si="329"/>
        <v>0</v>
      </c>
      <c r="AB2892" s="342">
        <f t="shared" si="329"/>
        <v>0</v>
      </c>
      <c r="AC2892" s="109">
        <f t="shared" si="333"/>
        <v>0</v>
      </c>
      <c r="AD2892" s="109">
        <f>IF(C2892=A_Stammdaten!$B$12,E_SAV!$S2892-E_SAV!$AE2892,HLOOKUP(A_Stammdaten!$B$12-1,$AF$4:$AL$4004,ROW(C2892)-3,FALSE)-$AE2892)</f>
        <v>0</v>
      </c>
      <c r="AE2892" s="109">
        <f>HLOOKUP(A_Stammdaten!$B$12,$AF$4:$AL$4004,ROW(C2892)-3,FALSE)</f>
        <v>0</v>
      </c>
      <c r="AF2892" s="109">
        <f t="shared" si="331"/>
        <v>0</v>
      </c>
      <c r="AG2892" s="109">
        <f t="shared" si="328"/>
        <v>0</v>
      </c>
      <c r="AH2892" s="109">
        <f t="shared" si="328"/>
        <v>0</v>
      </c>
      <c r="AI2892" s="109">
        <f t="shared" si="328"/>
        <v>0</v>
      </c>
      <c r="AJ2892" s="109">
        <f t="shared" si="327"/>
        <v>0</v>
      </c>
      <c r="AK2892" s="109">
        <f t="shared" si="327"/>
        <v>0</v>
      </c>
      <c r="AL2892" s="109">
        <f t="shared" si="327"/>
        <v>0</v>
      </c>
    </row>
    <row r="2893" spans="1:38" x14ac:dyDescent="0.3">
      <c r="A2893" s="421"/>
      <c r="B2893" s="421"/>
      <c r="C2893" s="422"/>
      <c r="D2893" s="423"/>
      <c r="E2893" s="421"/>
      <c r="F2893" s="421"/>
      <c r="G2893" s="421"/>
      <c r="H2893" s="421"/>
      <c r="I2893" s="421"/>
      <c r="J2893" s="421"/>
      <c r="K2893" s="421"/>
      <c r="L2893" s="421"/>
      <c r="M2893" s="423"/>
      <c r="N2893" s="340">
        <f>IF(C2893&gt;A_Stammdaten!$B$12,0,SUM(E2893,F2893,H2893,J2893:K2893)-SUM(G2893,I2893,L2893:M2893))</f>
        <v>0</v>
      </c>
      <c r="O2893" s="421"/>
      <c r="P2893" s="421"/>
      <c r="Q2893" s="421"/>
      <c r="R2893" s="421"/>
      <c r="S2893" s="108">
        <f t="shared" si="332"/>
        <v>0</v>
      </c>
      <c r="T2893" s="341">
        <f>IF(ISBLANK($B2893),0,VLOOKUP($B2893,Listen!$A$2:$C$45,2,FALSE))</f>
        <v>0</v>
      </c>
      <c r="U2893" s="341">
        <f>IF(ISBLANK($B2893),0,VLOOKUP($B2893,Listen!$A$2:$C$45,3,FALSE))</f>
        <v>0</v>
      </c>
      <c r="V2893" s="342">
        <f t="shared" si="330"/>
        <v>0</v>
      </c>
      <c r="W2893" s="342">
        <f t="shared" si="329"/>
        <v>0</v>
      </c>
      <c r="X2893" s="342">
        <f t="shared" si="329"/>
        <v>0</v>
      </c>
      <c r="Y2893" s="342">
        <f t="shared" si="329"/>
        <v>0</v>
      </c>
      <c r="Z2893" s="342">
        <f t="shared" si="329"/>
        <v>0</v>
      </c>
      <c r="AA2893" s="342">
        <f t="shared" si="329"/>
        <v>0</v>
      </c>
      <c r="AB2893" s="342">
        <f t="shared" si="329"/>
        <v>0</v>
      </c>
      <c r="AC2893" s="109">
        <f t="shared" si="333"/>
        <v>0</v>
      </c>
      <c r="AD2893" s="109">
        <f>IF(C2893=A_Stammdaten!$B$12,E_SAV!$S2893-E_SAV!$AE2893,HLOOKUP(A_Stammdaten!$B$12-1,$AF$4:$AL$4004,ROW(C2893)-3,FALSE)-$AE2893)</f>
        <v>0</v>
      </c>
      <c r="AE2893" s="109">
        <f>HLOOKUP(A_Stammdaten!$B$12,$AF$4:$AL$4004,ROW(C2893)-3,FALSE)</f>
        <v>0</v>
      </c>
      <c r="AF2893" s="109">
        <f t="shared" si="331"/>
        <v>0</v>
      </c>
      <c r="AG2893" s="109">
        <f t="shared" si="328"/>
        <v>0</v>
      </c>
      <c r="AH2893" s="109">
        <f t="shared" si="328"/>
        <v>0</v>
      </c>
      <c r="AI2893" s="109">
        <f t="shared" si="328"/>
        <v>0</v>
      </c>
      <c r="AJ2893" s="109">
        <f t="shared" si="328"/>
        <v>0</v>
      </c>
      <c r="AK2893" s="109">
        <f t="shared" si="328"/>
        <v>0</v>
      </c>
      <c r="AL2893" s="109">
        <f t="shared" si="328"/>
        <v>0</v>
      </c>
    </row>
    <row r="2894" spans="1:38" x14ac:dyDescent="0.3">
      <c r="A2894" s="421"/>
      <c r="B2894" s="421"/>
      <c r="C2894" s="422"/>
      <c r="D2894" s="423"/>
      <c r="E2894" s="421"/>
      <c r="F2894" s="421"/>
      <c r="G2894" s="421"/>
      <c r="H2894" s="421"/>
      <c r="I2894" s="421"/>
      <c r="J2894" s="421"/>
      <c r="K2894" s="421"/>
      <c r="L2894" s="421"/>
      <c r="M2894" s="423"/>
      <c r="N2894" s="340">
        <f>IF(C2894&gt;A_Stammdaten!$B$12,0,SUM(E2894,F2894,H2894,J2894:K2894)-SUM(G2894,I2894,L2894:M2894))</f>
        <v>0</v>
      </c>
      <c r="O2894" s="421"/>
      <c r="P2894" s="421"/>
      <c r="Q2894" s="421"/>
      <c r="R2894" s="421"/>
      <c r="S2894" s="108">
        <f t="shared" si="332"/>
        <v>0</v>
      </c>
      <c r="T2894" s="341">
        <f>IF(ISBLANK($B2894),0,VLOOKUP($B2894,Listen!$A$2:$C$45,2,FALSE))</f>
        <v>0</v>
      </c>
      <c r="U2894" s="341">
        <f>IF(ISBLANK($B2894),0,VLOOKUP($B2894,Listen!$A$2:$C$45,3,FALSE))</f>
        <v>0</v>
      </c>
      <c r="V2894" s="342">
        <f t="shared" si="330"/>
        <v>0</v>
      </c>
      <c r="W2894" s="342">
        <f t="shared" si="329"/>
        <v>0</v>
      </c>
      <c r="X2894" s="342">
        <f t="shared" si="329"/>
        <v>0</v>
      </c>
      <c r="Y2894" s="342">
        <f t="shared" si="329"/>
        <v>0</v>
      </c>
      <c r="Z2894" s="342">
        <f t="shared" si="329"/>
        <v>0</v>
      </c>
      <c r="AA2894" s="342">
        <f t="shared" si="329"/>
        <v>0</v>
      </c>
      <c r="AB2894" s="342">
        <f t="shared" si="329"/>
        <v>0</v>
      </c>
      <c r="AC2894" s="109">
        <f t="shared" si="333"/>
        <v>0</v>
      </c>
      <c r="AD2894" s="109">
        <f>IF(C2894=A_Stammdaten!$B$12,E_SAV!$S2894-E_SAV!$AE2894,HLOOKUP(A_Stammdaten!$B$12-1,$AF$4:$AL$4004,ROW(C2894)-3,FALSE)-$AE2894)</f>
        <v>0</v>
      </c>
      <c r="AE2894" s="109">
        <f>HLOOKUP(A_Stammdaten!$B$12,$AF$4:$AL$4004,ROW(C2894)-3,FALSE)</f>
        <v>0</v>
      </c>
      <c r="AF2894" s="109">
        <f t="shared" si="331"/>
        <v>0</v>
      </c>
      <c r="AG2894" s="109">
        <f t="shared" ref="AG2894:AL2936" si="334">IF(OR($C2894=0,$S2894=0,W2894-(AG$4-$C2894)=0),0,IF($C2894&lt;AG$4,AF2894-AF2894/(W2894-(AG$4-$C2894)),IF($C2894=AG$4,$S2894-$S2894/W2894,0)))</f>
        <v>0</v>
      </c>
      <c r="AH2894" s="109">
        <f t="shared" si="334"/>
        <v>0</v>
      </c>
      <c r="AI2894" s="109">
        <f t="shared" si="334"/>
        <v>0</v>
      </c>
      <c r="AJ2894" s="109">
        <f t="shared" si="334"/>
        <v>0</v>
      </c>
      <c r="AK2894" s="109">
        <f t="shared" si="334"/>
        <v>0</v>
      </c>
      <c r="AL2894" s="109">
        <f t="shared" si="334"/>
        <v>0</v>
      </c>
    </row>
    <row r="2895" spans="1:38" x14ac:dyDescent="0.3">
      <c r="A2895" s="421"/>
      <c r="B2895" s="421"/>
      <c r="C2895" s="422"/>
      <c r="D2895" s="423"/>
      <c r="E2895" s="421"/>
      <c r="F2895" s="421"/>
      <c r="G2895" s="421"/>
      <c r="H2895" s="421"/>
      <c r="I2895" s="421"/>
      <c r="J2895" s="421"/>
      <c r="K2895" s="421"/>
      <c r="L2895" s="421"/>
      <c r="M2895" s="423"/>
      <c r="N2895" s="340">
        <f>IF(C2895&gt;A_Stammdaten!$B$12,0,SUM(E2895,F2895,H2895,J2895:K2895)-SUM(G2895,I2895,L2895:M2895))</f>
        <v>0</v>
      </c>
      <c r="O2895" s="421"/>
      <c r="P2895" s="421"/>
      <c r="Q2895" s="421"/>
      <c r="R2895" s="421"/>
      <c r="S2895" s="108">
        <f t="shared" si="332"/>
        <v>0</v>
      </c>
      <c r="T2895" s="341">
        <f>IF(ISBLANK($B2895),0,VLOOKUP($B2895,Listen!$A$2:$C$45,2,FALSE))</f>
        <v>0</v>
      </c>
      <c r="U2895" s="341">
        <f>IF(ISBLANK($B2895),0,VLOOKUP($B2895,Listen!$A$2:$C$45,3,FALSE))</f>
        <v>0</v>
      </c>
      <c r="V2895" s="342">
        <f t="shared" si="330"/>
        <v>0</v>
      </c>
      <c r="W2895" s="342">
        <f t="shared" si="329"/>
        <v>0</v>
      </c>
      <c r="X2895" s="342">
        <f t="shared" si="329"/>
        <v>0</v>
      </c>
      <c r="Y2895" s="342">
        <f t="shared" si="329"/>
        <v>0</v>
      </c>
      <c r="Z2895" s="342">
        <f t="shared" si="329"/>
        <v>0</v>
      </c>
      <c r="AA2895" s="342">
        <f t="shared" si="329"/>
        <v>0</v>
      </c>
      <c r="AB2895" s="342">
        <f t="shared" si="329"/>
        <v>0</v>
      </c>
      <c r="AC2895" s="109">
        <f t="shared" si="333"/>
        <v>0</v>
      </c>
      <c r="AD2895" s="109">
        <f>IF(C2895=A_Stammdaten!$B$12,E_SAV!$S2895-E_SAV!$AE2895,HLOOKUP(A_Stammdaten!$B$12-1,$AF$4:$AL$4004,ROW(C2895)-3,FALSE)-$AE2895)</f>
        <v>0</v>
      </c>
      <c r="AE2895" s="109">
        <f>HLOOKUP(A_Stammdaten!$B$12,$AF$4:$AL$4004,ROW(C2895)-3,FALSE)</f>
        <v>0</v>
      </c>
      <c r="AF2895" s="109">
        <f t="shared" si="331"/>
        <v>0</v>
      </c>
      <c r="AG2895" s="109">
        <f t="shared" si="334"/>
        <v>0</v>
      </c>
      <c r="AH2895" s="109">
        <f t="shared" si="334"/>
        <v>0</v>
      </c>
      <c r="AI2895" s="109">
        <f t="shared" si="334"/>
        <v>0</v>
      </c>
      <c r="AJ2895" s="109">
        <f t="shared" si="334"/>
        <v>0</v>
      </c>
      <c r="AK2895" s="109">
        <f t="shared" si="334"/>
        <v>0</v>
      </c>
      <c r="AL2895" s="109">
        <f t="shared" si="334"/>
        <v>0</v>
      </c>
    </row>
    <row r="2896" spans="1:38" x14ac:dyDescent="0.3">
      <c r="A2896" s="421"/>
      <c r="B2896" s="421"/>
      <c r="C2896" s="422"/>
      <c r="D2896" s="423"/>
      <c r="E2896" s="421"/>
      <c r="F2896" s="421"/>
      <c r="G2896" s="421"/>
      <c r="H2896" s="421"/>
      <c r="I2896" s="421"/>
      <c r="J2896" s="421"/>
      <c r="K2896" s="421"/>
      <c r="L2896" s="421"/>
      <c r="M2896" s="423"/>
      <c r="N2896" s="340">
        <f>IF(C2896&gt;A_Stammdaten!$B$12,0,SUM(E2896,F2896,H2896,J2896:K2896)-SUM(G2896,I2896,L2896:M2896))</f>
        <v>0</v>
      </c>
      <c r="O2896" s="421"/>
      <c r="P2896" s="421"/>
      <c r="Q2896" s="421"/>
      <c r="R2896" s="421"/>
      <c r="S2896" s="108">
        <f t="shared" si="332"/>
        <v>0</v>
      </c>
      <c r="T2896" s="341">
        <f>IF(ISBLANK($B2896),0,VLOOKUP($B2896,Listen!$A$2:$C$45,2,FALSE))</f>
        <v>0</v>
      </c>
      <c r="U2896" s="341">
        <f>IF(ISBLANK($B2896),0,VLOOKUP($B2896,Listen!$A$2:$C$45,3,FALSE))</f>
        <v>0</v>
      </c>
      <c r="V2896" s="342">
        <f t="shared" si="330"/>
        <v>0</v>
      </c>
      <c r="W2896" s="342">
        <f t="shared" si="329"/>
        <v>0</v>
      </c>
      <c r="X2896" s="342">
        <f t="shared" si="329"/>
        <v>0</v>
      </c>
      <c r="Y2896" s="342">
        <f t="shared" si="329"/>
        <v>0</v>
      </c>
      <c r="Z2896" s="342">
        <f t="shared" si="329"/>
        <v>0</v>
      </c>
      <c r="AA2896" s="342">
        <f t="shared" si="329"/>
        <v>0</v>
      </c>
      <c r="AB2896" s="342">
        <f t="shared" si="329"/>
        <v>0</v>
      </c>
      <c r="AC2896" s="109">
        <f t="shared" si="333"/>
        <v>0</v>
      </c>
      <c r="AD2896" s="109">
        <f>IF(C2896=A_Stammdaten!$B$12,E_SAV!$S2896-E_SAV!$AE2896,HLOOKUP(A_Stammdaten!$B$12-1,$AF$4:$AL$4004,ROW(C2896)-3,FALSE)-$AE2896)</f>
        <v>0</v>
      </c>
      <c r="AE2896" s="109">
        <f>HLOOKUP(A_Stammdaten!$B$12,$AF$4:$AL$4004,ROW(C2896)-3,FALSE)</f>
        <v>0</v>
      </c>
      <c r="AF2896" s="109">
        <f t="shared" si="331"/>
        <v>0</v>
      </c>
      <c r="AG2896" s="109">
        <f t="shared" si="334"/>
        <v>0</v>
      </c>
      <c r="AH2896" s="109">
        <f t="shared" si="334"/>
        <v>0</v>
      </c>
      <c r="AI2896" s="109">
        <f t="shared" si="334"/>
        <v>0</v>
      </c>
      <c r="AJ2896" s="109">
        <f t="shared" si="334"/>
        <v>0</v>
      </c>
      <c r="AK2896" s="109">
        <f t="shared" si="334"/>
        <v>0</v>
      </c>
      <c r="AL2896" s="109">
        <f t="shared" si="334"/>
        <v>0</v>
      </c>
    </row>
    <row r="2897" spans="1:38" x14ac:dyDescent="0.3">
      <c r="A2897" s="421"/>
      <c r="B2897" s="421"/>
      <c r="C2897" s="422"/>
      <c r="D2897" s="423"/>
      <c r="E2897" s="421"/>
      <c r="F2897" s="421"/>
      <c r="G2897" s="421"/>
      <c r="H2897" s="421"/>
      <c r="I2897" s="421"/>
      <c r="J2897" s="421"/>
      <c r="K2897" s="421"/>
      <c r="L2897" s="421"/>
      <c r="M2897" s="423"/>
      <c r="N2897" s="340">
        <f>IF(C2897&gt;A_Stammdaten!$B$12,0,SUM(E2897,F2897,H2897,J2897:K2897)-SUM(G2897,I2897,L2897:M2897))</f>
        <v>0</v>
      </c>
      <c r="O2897" s="421"/>
      <c r="P2897" s="421"/>
      <c r="Q2897" s="421"/>
      <c r="R2897" s="421"/>
      <c r="S2897" s="108">
        <f t="shared" si="332"/>
        <v>0</v>
      </c>
      <c r="T2897" s="341">
        <f>IF(ISBLANK($B2897),0,VLOOKUP($B2897,Listen!$A$2:$C$45,2,FALSE))</f>
        <v>0</v>
      </c>
      <c r="U2897" s="341">
        <f>IF(ISBLANK($B2897),0,VLOOKUP($B2897,Listen!$A$2:$C$45,3,FALSE))</f>
        <v>0</v>
      </c>
      <c r="V2897" s="342">
        <f t="shared" si="330"/>
        <v>0</v>
      </c>
      <c r="W2897" s="342">
        <f t="shared" si="329"/>
        <v>0</v>
      </c>
      <c r="X2897" s="342">
        <f t="shared" si="329"/>
        <v>0</v>
      </c>
      <c r="Y2897" s="342">
        <f t="shared" si="329"/>
        <v>0</v>
      </c>
      <c r="Z2897" s="342">
        <f t="shared" si="329"/>
        <v>0</v>
      </c>
      <c r="AA2897" s="342">
        <f t="shared" si="329"/>
        <v>0</v>
      </c>
      <c r="AB2897" s="342">
        <f t="shared" si="329"/>
        <v>0</v>
      </c>
      <c r="AC2897" s="109">
        <f t="shared" si="333"/>
        <v>0</v>
      </c>
      <c r="AD2897" s="109">
        <f>IF(C2897=A_Stammdaten!$B$12,E_SAV!$S2897-E_SAV!$AE2897,HLOOKUP(A_Stammdaten!$B$12-1,$AF$4:$AL$4004,ROW(C2897)-3,FALSE)-$AE2897)</f>
        <v>0</v>
      </c>
      <c r="AE2897" s="109">
        <f>HLOOKUP(A_Stammdaten!$B$12,$AF$4:$AL$4004,ROW(C2897)-3,FALSE)</f>
        <v>0</v>
      </c>
      <c r="AF2897" s="109">
        <f t="shared" si="331"/>
        <v>0</v>
      </c>
      <c r="AG2897" s="109">
        <f t="shared" si="334"/>
        <v>0</v>
      </c>
      <c r="AH2897" s="109">
        <f t="shared" si="334"/>
        <v>0</v>
      </c>
      <c r="AI2897" s="109">
        <f t="shared" si="334"/>
        <v>0</v>
      </c>
      <c r="AJ2897" s="109">
        <f t="shared" si="334"/>
        <v>0</v>
      </c>
      <c r="AK2897" s="109">
        <f t="shared" si="334"/>
        <v>0</v>
      </c>
      <c r="AL2897" s="109">
        <f t="shared" si="334"/>
        <v>0</v>
      </c>
    </row>
    <row r="2898" spans="1:38" x14ac:dyDescent="0.3">
      <c r="A2898" s="421"/>
      <c r="B2898" s="421"/>
      <c r="C2898" s="422"/>
      <c r="D2898" s="423"/>
      <c r="E2898" s="421"/>
      <c r="F2898" s="421"/>
      <c r="G2898" s="421"/>
      <c r="H2898" s="421"/>
      <c r="I2898" s="421"/>
      <c r="J2898" s="421"/>
      <c r="K2898" s="421"/>
      <c r="L2898" s="421"/>
      <c r="M2898" s="423"/>
      <c r="N2898" s="340">
        <f>IF(C2898&gt;A_Stammdaten!$B$12,0,SUM(E2898,F2898,H2898,J2898:K2898)-SUM(G2898,I2898,L2898:M2898))</f>
        <v>0</v>
      </c>
      <c r="O2898" s="421"/>
      <c r="P2898" s="421"/>
      <c r="Q2898" s="421"/>
      <c r="R2898" s="421"/>
      <c r="S2898" s="108">
        <f t="shared" si="332"/>
        <v>0</v>
      </c>
      <c r="T2898" s="341">
        <f>IF(ISBLANK($B2898),0,VLOOKUP($B2898,Listen!$A$2:$C$45,2,FALSE))</f>
        <v>0</v>
      </c>
      <c r="U2898" s="341">
        <f>IF(ISBLANK($B2898),0,VLOOKUP($B2898,Listen!$A$2:$C$45,3,FALSE))</f>
        <v>0</v>
      </c>
      <c r="V2898" s="342">
        <f t="shared" si="330"/>
        <v>0</v>
      </c>
      <c r="W2898" s="342">
        <f t="shared" si="329"/>
        <v>0</v>
      </c>
      <c r="X2898" s="342">
        <f t="shared" si="329"/>
        <v>0</v>
      </c>
      <c r="Y2898" s="342">
        <f t="shared" si="329"/>
        <v>0</v>
      </c>
      <c r="Z2898" s="342">
        <f t="shared" si="329"/>
        <v>0</v>
      </c>
      <c r="AA2898" s="342">
        <f t="shared" si="329"/>
        <v>0</v>
      </c>
      <c r="AB2898" s="342">
        <f t="shared" si="329"/>
        <v>0</v>
      </c>
      <c r="AC2898" s="109">
        <f t="shared" si="333"/>
        <v>0</v>
      </c>
      <c r="AD2898" s="109">
        <f>IF(C2898=A_Stammdaten!$B$12,E_SAV!$S2898-E_SAV!$AE2898,HLOOKUP(A_Stammdaten!$B$12-1,$AF$4:$AL$4004,ROW(C2898)-3,FALSE)-$AE2898)</f>
        <v>0</v>
      </c>
      <c r="AE2898" s="109">
        <f>HLOOKUP(A_Stammdaten!$B$12,$AF$4:$AL$4004,ROW(C2898)-3,FALSE)</f>
        <v>0</v>
      </c>
      <c r="AF2898" s="109">
        <f t="shared" si="331"/>
        <v>0</v>
      </c>
      <c r="AG2898" s="109">
        <f t="shared" si="334"/>
        <v>0</v>
      </c>
      <c r="AH2898" s="109">
        <f t="shared" si="334"/>
        <v>0</v>
      </c>
      <c r="AI2898" s="109">
        <f t="shared" si="334"/>
        <v>0</v>
      </c>
      <c r="AJ2898" s="109">
        <f t="shared" si="334"/>
        <v>0</v>
      </c>
      <c r="AK2898" s="109">
        <f t="shared" si="334"/>
        <v>0</v>
      </c>
      <c r="AL2898" s="109">
        <f t="shared" si="334"/>
        <v>0</v>
      </c>
    </row>
    <row r="2899" spans="1:38" x14ac:dyDescent="0.3">
      <c r="A2899" s="421"/>
      <c r="B2899" s="421"/>
      <c r="C2899" s="422"/>
      <c r="D2899" s="423"/>
      <c r="E2899" s="421"/>
      <c r="F2899" s="421"/>
      <c r="G2899" s="421"/>
      <c r="H2899" s="421"/>
      <c r="I2899" s="421"/>
      <c r="J2899" s="421"/>
      <c r="K2899" s="421"/>
      <c r="L2899" s="421"/>
      <c r="M2899" s="423"/>
      <c r="N2899" s="340">
        <f>IF(C2899&gt;A_Stammdaten!$B$12,0,SUM(E2899,F2899,H2899,J2899:K2899)-SUM(G2899,I2899,L2899:M2899))</f>
        <v>0</v>
      </c>
      <c r="O2899" s="421"/>
      <c r="P2899" s="421"/>
      <c r="Q2899" s="421"/>
      <c r="R2899" s="421"/>
      <c r="S2899" s="108">
        <f t="shared" si="332"/>
        <v>0</v>
      </c>
      <c r="T2899" s="341">
        <f>IF(ISBLANK($B2899),0,VLOOKUP($B2899,Listen!$A$2:$C$45,2,FALSE))</f>
        <v>0</v>
      </c>
      <c r="U2899" s="341">
        <f>IF(ISBLANK($B2899),0,VLOOKUP($B2899,Listen!$A$2:$C$45,3,FALSE))</f>
        <v>0</v>
      </c>
      <c r="V2899" s="342">
        <f t="shared" si="330"/>
        <v>0</v>
      </c>
      <c r="W2899" s="342">
        <f t="shared" si="329"/>
        <v>0</v>
      </c>
      <c r="X2899" s="342">
        <f t="shared" si="329"/>
        <v>0</v>
      </c>
      <c r="Y2899" s="342">
        <f t="shared" ref="W2899:AB2941" si="335">$T2899</f>
        <v>0</v>
      </c>
      <c r="Z2899" s="342">
        <f t="shared" si="335"/>
        <v>0</v>
      </c>
      <c r="AA2899" s="342">
        <f t="shared" si="335"/>
        <v>0</v>
      </c>
      <c r="AB2899" s="342">
        <f t="shared" si="335"/>
        <v>0</v>
      </c>
      <c r="AC2899" s="109">
        <f t="shared" si="333"/>
        <v>0</v>
      </c>
      <c r="AD2899" s="109">
        <f>IF(C2899=A_Stammdaten!$B$12,E_SAV!$S2899-E_SAV!$AE2899,HLOOKUP(A_Stammdaten!$B$12-1,$AF$4:$AL$4004,ROW(C2899)-3,FALSE)-$AE2899)</f>
        <v>0</v>
      </c>
      <c r="AE2899" s="109">
        <f>HLOOKUP(A_Stammdaten!$B$12,$AF$4:$AL$4004,ROW(C2899)-3,FALSE)</f>
        <v>0</v>
      </c>
      <c r="AF2899" s="109">
        <f t="shared" si="331"/>
        <v>0</v>
      </c>
      <c r="AG2899" s="109">
        <f t="shared" si="334"/>
        <v>0</v>
      </c>
      <c r="AH2899" s="109">
        <f t="shared" si="334"/>
        <v>0</v>
      </c>
      <c r="AI2899" s="109">
        <f t="shared" si="334"/>
        <v>0</v>
      </c>
      <c r="AJ2899" s="109">
        <f t="shared" si="334"/>
        <v>0</v>
      </c>
      <c r="AK2899" s="109">
        <f t="shared" si="334"/>
        <v>0</v>
      </c>
      <c r="AL2899" s="109">
        <f t="shared" si="334"/>
        <v>0</v>
      </c>
    </row>
    <row r="2900" spans="1:38" x14ac:dyDescent="0.3">
      <c r="A2900" s="421"/>
      <c r="B2900" s="421"/>
      <c r="C2900" s="422"/>
      <c r="D2900" s="423"/>
      <c r="E2900" s="421"/>
      <c r="F2900" s="421"/>
      <c r="G2900" s="421"/>
      <c r="H2900" s="421"/>
      <c r="I2900" s="421"/>
      <c r="J2900" s="421"/>
      <c r="K2900" s="421"/>
      <c r="L2900" s="421"/>
      <c r="M2900" s="423"/>
      <c r="N2900" s="340">
        <f>IF(C2900&gt;A_Stammdaten!$B$12,0,SUM(E2900,F2900,H2900,J2900:K2900)-SUM(G2900,I2900,L2900:M2900))</f>
        <v>0</v>
      </c>
      <c r="O2900" s="421"/>
      <c r="P2900" s="421"/>
      <c r="Q2900" s="421"/>
      <c r="R2900" s="421"/>
      <c r="S2900" s="108">
        <f t="shared" si="332"/>
        <v>0</v>
      </c>
      <c r="T2900" s="341">
        <f>IF(ISBLANK($B2900),0,VLOOKUP($B2900,Listen!$A$2:$C$45,2,FALSE))</f>
        <v>0</v>
      </c>
      <c r="U2900" s="341">
        <f>IF(ISBLANK($B2900),0,VLOOKUP($B2900,Listen!$A$2:$C$45,3,FALSE))</f>
        <v>0</v>
      </c>
      <c r="V2900" s="342">
        <f t="shared" si="330"/>
        <v>0</v>
      </c>
      <c r="W2900" s="342">
        <f t="shared" si="335"/>
        <v>0</v>
      </c>
      <c r="X2900" s="342">
        <f t="shared" si="335"/>
        <v>0</v>
      </c>
      <c r="Y2900" s="342">
        <f t="shared" si="335"/>
        <v>0</v>
      </c>
      <c r="Z2900" s="342">
        <f t="shared" si="335"/>
        <v>0</v>
      </c>
      <c r="AA2900" s="342">
        <f t="shared" si="335"/>
        <v>0</v>
      </c>
      <c r="AB2900" s="342">
        <f t="shared" si="335"/>
        <v>0</v>
      </c>
      <c r="AC2900" s="109">
        <f t="shared" si="333"/>
        <v>0</v>
      </c>
      <c r="AD2900" s="109">
        <f>IF(C2900=A_Stammdaten!$B$12,E_SAV!$S2900-E_SAV!$AE2900,HLOOKUP(A_Stammdaten!$B$12-1,$AF$4:$AL$4004,ROW(C2900)-3,FALSE)-$AE2900)</f>
        <v>0</v>
      </c>
      <c r="AE2900" s="109">
        <f>HLOOKUP(A_Stammdaten!$B$12,$AF$4:$AL$4004,ROW(C2900)-3,FALSE)</f>
        <v>0</v>
      </c>
      <c r="AF2900" s="109">
        <f t="shared" si="331"/>
        <v>0</v>
      </c>
      <c r="AG2900" s="109">
        <f t="shared" si="334"/>
        <v>0</v>
      </c>
      <c r="AH2900" s="109">
        <f t="shared" si="334"/>
        <v>0</v>
      </c>
      <c r="AI2900" s="109">
        <f t="shared" si="334"/>
        <v>0</v>
      </c>
      <c r="AJ2900" s="109">
        <f t="shared" si="334"/>
        <v>0</v>
      </c>
      <c r="AK2900" s="109">
        <f t="shared" si="334"/>
        <v>0</v>
      </c>
      <c r="AL2900" s="109">
        <f t="shared" si="334"/>
        <v>0</v>
      </c>
    </row>
    <row r="2901" spans="1:38" x14ac:dyDescent="0.3">
      <c r="A2901" s="421"/>
      <c r="B2901" s="421"/>
      <c r="C2901" s="422"/>
      <c r="D2901" s="423"/>
      <c r="E2901" s="421"/>
      <c r="F2901" s="421"/>
      <c r="G2901" s="421"/>
      <c r="H2901" s="421"/>
      <c r="I2901" s="421"/>
      <c r="J2901" s="421"/>
      <c r="K2901" s="421"/>
      <c r="L2901" s="421"/>
      <c r="M2901" s="423"/>
      <c r="N2901" s="340">
        <f>IF(C2901&gt;A_Stammdaten!$B$12,0,SUM(E2901,F2901,H2901,J2901:K2901)-SUM(G2901,I2901,L2901:M2901))</f>
        <v>0</v>
      </c>
      <c r="O2901" s="421"/>
      <c r="P2901" s="421"/>
      <c r="Q2901" s="421"/>
      <c r="R2901" s="421"/>
      <c r="S2901" s="108">
        <f t="shared" si="332"/>
        <v>0</v>
      </c>
      <c r="T2901" s="341">
        <f>IF(ISBLANK($B2901),0,VLOOKUP($B2901,Listen!$A$2:$C$45,2,FALSE))</f>
        <v>0</v>
      </c>
      <c r="U2901" s="341">
        <f>IF(ISBLANK($B2901),0,VLOOKUP($B2901,Listen!$A$2:$C$45,3,FALSE))</f>
        <v>0</v>
      </c>
      <c r="V2901" s="342">
        <f t="shared" si="330"/>
        <v>0</v>
      </c>
      <c r="W2901" s="342">
        <f t="shared" si="335"/>
        <v>0</v>
      </c>
      <c r="X2901" s="342">
        <f t="shared" si="335"/>
        <v>0</v>
      </c>
      <c r="Y2901" s="342">
        <f t="shared" si="335"/>
        <v>0</v>
      </c>
      <c r="Z2901" s="342">
        <f t="shared" si="335"/>
        <v>0</v>
      </c>
      <c r="AA2901" s="342">
        <f t="shared" si="335"/>
        <v>0</v>
      </c>
      <c r="AB2901" s="342">
        <f t="shared" si="335"/>
        <v>0</v>
      </c>
      <c r="AC2901" s="109">
        <f t="shared" si="333"/>
        <v>0</v>
      </c>
      <c r="AD2901" s="109">
        <f>IF(C2901=A_Stammdaten!$B$12,E_SAV!$S2901-E_SAV!$AE2901,HLOOKUP(A_Stammdaten!$B$12-1,$AF$4:$AL$4004,ROW(C2901)-3,FALSE)-$AE2901)</f>
        <v>0</v>
      </c>
      <c r="AE2901" s="109">
        <f>HLOOKUP(A_Stammdaten!$B$12,$AF$4:$AL$4004,ROW(C2901)-3,FALSE)</f>
        <v>0</v>
      </c>
      <c r="AF2901" s="109">
        <f t="shared" si="331"/>
        <v>0</v>
      </c>
      <c r="AG2901" s="109">
        <f t="shared" si="334"/>
        <v>0</v>
      </c>
      <c r="AH2901" s="109">
        <f t="shared" si="334"/>
        <v>0</v>
      </c>
      <c r="AI2901" s="109">
        <f t="shared" si="334"/>
        <v>0</v>
      </c>
      <c r="AJ2901" s="109">
        <f t="shared" si="334"/>
        <v>0</v>
      </c>
      <c r="AK2901" s="109">
        <f t="shared" si="334"/>
        <v>0</v>
      </c>
      <c r="AL2901" s="109">
        <f t="shared" si="334"/>
        <v>0</v>
      </c>
    </row>
    <row r="2902" spans="1:38" x14ac:dyDescent="0.3">
      <c r="A2902" s="421"/>
      <c r="B2902" s="421"/>
      <c r="C2902" s="422"/>
      <c r="D2902" s="423"/>
      <c r="E2902" s="421"/>
      <c r="F2902" s="421"/>
      <c r="G2902" s="421"/>
      <c r="H2902" s="421"/>
      <c r="I2902" s="421"/>
      <c r="J2902" s="421"/>
      <c r="K2902" s="421"/>
      <c r="L2902" s="421"/>
      <c r="M2902" s="423"/>
      <c r="N2902" s="340">
        <f>IF(C2902&gt;A_Stammdaten!$B$12,0,SUM(E2902,F2902,H2902,J2902:K2902)-SUM(G2902,I2902,L2902:M2902))</f>
        <v>0</v>
      </c>
      <c r="O2902" s="421"/>
      <c r="P2902" s="421"/>
      <c r="Q2902" s="421"/>
      <c r="R2902" s="421"/>
      <c r="S2902" s="108">
        <f t="shared" si="332"/>
        <v>0</v>
      </c>
      <c r="T2902" s="341">
        <f>IF(ISBLANK($B2902),0,VLOOKUP($B2902,Listen!$A$2:$C$45,2,FALSE))</f>
        <v>0</v>
      </c>
      <c r="U2902" s="341">
        <f>IF(ISBLANK($B2902),0,VLOOKUP($B2902,Listen!$A$2:$C$45,3,FALSE))</f>
        <v>0</v>
      </c>
      <c r="V2902" s="342">
        <f t="shared" si="330"/>
        <v>0</v>
      </c>
      <c r="W2902" s="342">
        <f t="shared" si="335"/>
        <v>0</v>
      </c>
      <c r="X2902" s="342">
        <f t="shared" si="335"/>
        <v>0</v>
      </c>
      <c r="Y2902" s="342">
        <f t="shared" si="335"/>
        <v>0</v>
      </c>
      <c r="Z2902" s="342">
        <f t="shared" si="335"/>
        <v>0</v>
      </c>
      <c r="AA2902" s="342">
        <f t="shared" si="335"/>
        <v>0</v>
      </c>
      <c r="AB2902" s="342">
        <f t="shared" si="335"/>
        <v>0</v>
      </c>
      <c r="AC2902" s="109">
        <f t="shared" si="333"/>
        <v>0</v>
      </c>
      <c r="AD2902" s="109">
        <f>IF(C2902=A_Stammdaten!$B$12,E_SAV!$S2902-E_SAV!$AE2902,HLOOKUP(A_Stammdaten!$B$12-1,$AF$4:$AL$4004,ROW(C2902)-3,FALSE)-$AE2902)</f>
        <v>0</v>
      </c>
      <c r="AE2902" s="109">
        <f>HLOOKUP(A_Stammdaten!$B$12,$AF$4:$AL$4004,ROW(C2902)-3,FALSE)</f>
        <v>0</v>
      </c>
      <c r="AF2902" s="109">
        <f t="shared" si="331"/>
        <v>0</v>
      </c>
      <c r="AG2902" s="109">
        <f t="shared" si="334"/>
        <v>0</v>
      </c>
      <c r="AH2902" s="109">
        <f t="shared" si="334"/>
        <v>0</v>
      </c>
      <c r="AI2902" s="109">
        <f t="shared" si="334"/>
        <v>0</v>
      </c>
      <c r="AJ2902" s="109">
        <f t="shared" si="334"/>
        <v>0</v>
      </c>
      <c r="AK2902" s="109">
        <f t="shared" si="334"/>
        <v>0</v>
      </c>
      <c r="AL2902" s="109">
        <f t="shared" si="334"/>
        <v>0</v>
      </c>
    </row>
    <row r="2903" spans="1:38" x14ac:dyDescent="0.3">
      <c r="A2903" s="421"/>
      <c r="B2903" s="421"/>
      <c r="C2903" s="422"/>
      <c r="D2903" s="423"/>
      <c r="E2903" s="421"/>
      <c r="F2903" s="421"/>
      <c r="G2903" s="421"/>
      <c r="H2903" s="421"/>
      <c r="I2903" s="421"/>
      <c r="J2903" s="421"/>
      <c r="K2903" s="421"/>
      <c r="L2903" s="421"/>
      <c r="M2903" s="423"/>
      <c r="N2903" s="340">
        <f>IF(C2903&gt;A_Stammdaten!$B$12,0,SUM(E2903,F2903,H2903,J2903:K2903)-SUM(G2903,I2903,L2903:M2903))</f>
        <v>0</v>
      </c>
      <c r="O2903" s="421"/>
      <c r="P2903" s="421"/>
      <c r="Q2903" s="421"/>
      <c r="R2903" s="421"/>
      <c r="S2903" s="108">
        <f t="shared" si="332"/>
        <v>0</v>
      </c>
      <c r="T2903" s="341">
        <f>IF(ISBLANK($B2903),0,VLOOKUP($B2903,Listen!$A$2:$C$45,2,FALSE))</f>
        <v>0</v>
      </c>
      <c r="U2903" s="341">
        <f>IF(ISBLANK($B2903),0,VLOOKUP($B2903,Listen!$A$2:$C$45,3,FALSE))</f>
        <v>0</v>
      </c>
      <c r="V2903" s="342">
        <f t="shared" si="330"/>
        <v>0</v>
      </c>
      <c r="W2903" s="342">
        <f t="shared" si="335"/>
        <v>0</v>
      </c>
      <c r="X2903" s="342">
        <f t="shared" si="335"/>
        <v>0</v>
      </c>
      <c r="Y2903" s="342">
        <f t="shared" si="335"/>
        <v>0</v>
      </c>
      <c r="Z2903" s="342">
        <f t="shared" si="335"/>
        <v>0</v>
      </c>
      <c r="AA2903" s="342">
        <f t="shared" si="335"/>
        <v>0</v>
      </c>
      <c r="AB2903" s="342">
        <f t="shared" si="335"/>
        <v>0</v>
      </c>
      <c r="AC2903" s="109">
        <f t="shared" si="333"/>
        <v>0</v>
      </c>
      <c r="AD2903" s="109">
        <f>IF(C2903=A_Stammdaten!$B$12,E_SAV!$S2903-E_SAV!$AE2903,HLOOKUP(A_Stammdaten!$B$12-1,$AF$4:$AL$4004,ROW(C2903)-3,FALSE)-$AE2903)</f>
        <v>0</v>
      </c>
      <c r="AE2903" s="109">
        <f>HLOOKUP(A_Stammdaten!$B$12,$AF$4:$AL$4004,ROW(C2903)-3,FALSE)</f>
        <v>0</v>
      </c>
      <c r="AF2903" s="109">
        <f t="shared" si="331"/>
        <v>0</v>
      </c>
      <c r="AG2903" s="109">
        <f t="shared" si="334"/>
        <v>0</v>
      </c>
      <c r="AH2903" s="109">
        <f t="shared" si="334"/>
        <v>0</v>
      </c>
      <c r="AI2903" s="109">
        <f t="shared" si="334"/>
        <v>0</v>
      </c>
      <c r="AJ2903" s="109">
        <f t="shared" si="334"/>
        <v>0</v>
      </c>
      <c r="AK2903" s="109">
        <f t="shared" si="334"/>
        <v>0</v>
      </c>
      <c r="AL2903" s="109">
        <f t="shared" si="334"/>
        <v>0</v>
      </c>
    </row>
    <row r="2904" spans="1:38" x14ac:dyDescent="0.3">
      <c r="A2904" s="421"/>
      <c r="B2904" s="421"/>
      <c r="C2904" s="422"/>
      <c r="D2904" s="423"/>
      <c r="E2904" s="421"/>
      <c r="F2904" s="421"/>
      <c r="G2904" s="421"/>
      <c r="H2904" s="421"/>
      <c r="I2904" s="421"/>
      <c r="J2904" s="421"/>
      <c r="K2904" s="421"/>
      <c r="L2904" s="421"/>
      <c r="M2904" s="423"/>
      <c r="N2904" s="340">
        <f>IF(C2904&gt;A_Stammdaten!$B$12,0,SUM(E2904,F2904,H2904,J2904:K2904)-SUM(G2904,I2904,L2904:M2904))</f>
        <v>0</v>
      </c>
      <c r="O2904" s="421"/>
      <c r="P2904" s="421"/>
      <c r="Q2904" s="421"/>
      <c r="R2904" s="421"/>
      <c r="S2904" s="108">
        <f t="shared" si="332"/>
        <v>0</v>
      </c>
      <c r="T2904" s="341">
        <f>IF(ISBLANK($B2904),0,VLOOKUP($B2904,Listen!$A$2:$C$45,2,FALSE))</f>
        <v>0</v>
      </c>
      <c r="U2904" s="341">
        <f>IF(ISBLANK($B2904),0,VLOOKUP($B2904,Listen!$A$2:$C$45,3,FALSE))</f>
        <v>0</v>
      </c>
      <c r="V2904" s="342">
        <f t="shared" si="330"/>
        <v>0</v>
      </c>
      <c r="W2904" s="342">
        <f t="shared" si="335"/>
        <v>0</v>
      </c>
      <c r="X2904" s="342">
        <f t="shared" si="335"/>
        <v>0</v>
      </c>
      <c r="Y2904" s="342">
        <f t="shared" si="335"/>
        <v>0</v>
      </c>
      <c r="Z2904" s="342">
        <f t="shared" si="335"/>
        <v>0</v>
      </c>
      <c r="AA2904" s="342">
        <f t="shared" si="335"/>
        <v>0</v>
      </c>
      <c r="AB2904" s="342">
        <f t="shared" si="335"/>
        <v>0</v>
      </c>
      <c r="AC2904" s="109">
        <f t="shared" si="333"/>
        <v>0</v>
      </c>
      <c r="AD2904" s="109">
        <f>IF(C2904=A_Stammdaten!$B$12,E_SAV!$S2904-E_SAV!$AE2904,HLOOKUP(A_Stammdaten!$B$12-1,$AF$4:$AL$4004,ROW(C2904)-3,FALSE)-$AE2904)</f>
        <v>0</v>
      </c>
      <c r="AE2904" s="109">
        <f>HLOOKUP(A_Stammdaten!$B$12,$AF$4:$AL$4004,ROW(C2904)-3,FALSE)</f>
        <v>0</v>
      </c>
      <c r="AF2904" s="109">
        <f t="shared" si="331"/>
        <v>0</v>
      </c>
      <c r="AG2904" s="109">
        <f t="shared" si="334"/>
        <v>0</v>
      </c>
      <c r="AH2904" s="109">
        <f t="shared" si="334"/>
        <v>0</v>
      </c>
      <c r="AI2904" s="109">
        <f t="shared" si="334"/>
        <v>0</v>
      </c>
      <c r="AJ2904" s="109">
        <f t="shared" si="334"/>
        <v>0</v>
      </c>
      <c r="AK2904" s="109">
        <f t="shared" si="334"/>
        <v>0</v>
      </c>
      <c r="AL2904" s="109">
        <f t="shared" si="334"/>
        <v>0</v>
      </c>
    </row>
    <row r="2905" spans="1:38" x14ac:dyDescent="0.3">
      <c r="A2905" s="421"/>
      <c r="B2905" s="421"/>
      <c r="C2905" s="422"/>
      <c r="D2905" s="423"/>
      <c r="E2905" s="421"/>
      <c r="F2905" s="421"/>
      <c r="G2905" s="421"/>
      <c r="H2905" s="421"/>
      <c r="I2905" s="421"/>
      <c r="J2905" s="421"/>
      <c r="K2905" s="421"/>
      <c r="L2905" s="421"/>
      <c r="M2905" s="423"/>
      <c r="N2905" s="340">
        <f>IF(C2905&gt;A_Stammdaten!$B$12,0,SUM(E2905,F2905,H2905,J2905:K2905)-SUM(G2905,I2905,L2905:M2905))</f>
        <v>0</v>
      </c>
      <c r="O2905" s="421"/>
      <c r="P2905" s="421"/>
      <c r="Q2905" s="421"/>
      <c r="R2905" s="421"/>
      <c r="S2905" s="108">
        <f t="shared" si="332"/>
        <v>0</v>
      </c>
      <c r="T2905" s="341">
        <f>IF(ISBLANK($B2905),0,VLOOKUP($B2905,Listen!$A$2:$C$45,2,FALSE))</f>
        <v>0</v>
      </c>
      <c r="U2905" s="341">
        <f>IF(ISBLANK($B2905),0,VLOOKUP($B2905,Listen!$A$2:$C$45,3,FALSE))</f>
        <v>0</v>
      </c>
      <c r="V2905" s="342">
        <f t="shared" si="330"/>
        <v>0</v>
      </c>
      <c r="W2905" s="342">
        <f t="shared" si="335"/>
        <v>0</v>
      </c>
      <c r="X2905" s="342">
        <f t="shared" si="335"/>
        <v>0</v>
      </c>
      <c r="Y2905" s="342">
        <f t="shared" si="335"/>
        <v>0</v>
      </c>
      <c r="Z2905" s="342">
        <f t="shared" si="335"/>
        <v>0</v>
      </c>
      <c r="AA2905" s="342">
        <f t="shared" si="335"/>
        <v>0</v>
      </c>
      <c r="AB2905" s="342">
        <f t="shared" si="335"/>
        <v>0</v>
      </c>
      <c r="AC2905" s="109">
        <f t="shared" si="333"/>
        <v>0</v>
      </c>
      <c r="AD2905" s="109">
        <f>IF(C2905=A_Stammdaten!$B$12,E_SAV!$S2905-E_SAV!$AE2905,HLOOKUP(A_Stammdaten!$B$12-1,$AF$4:$AL$4004,ROW(C2905)-3,FALSE)-$AE2905)</f>
        <v>0</v>
      </c>
      <c r="AE2905" s="109">
        <f>HLOOKUP(A_Stammdaten!$B$12,$AF$4:$AL$4004,ROW(C2905)-3,FALSE)</f>
        <v>0</v>
      </c>
      <c r="AF2905" s="109">
        <f t="shared" si="331"/>
        <v>0</v>
      </c>
      <c r="AG2905" s="109">
        <f t="shared" si="334"/>
        <v>0</v>
      </c>
      <c r="AH2905" s="109">
        <f t="shared" si="334"/>
        <v>0</v>
      </c>
      <c r="AI2905" s="109">
        <f t="shared" si="334"/>
        <v>0</v>
      </c>
      <c r="AJ2905" s="109">
        <f t="shared" si="334"/>
        <v>0</v>
      </c>
      <c r="AK2905" s="109">
        <f t="shared" si="334"/>
        <v>0</v>
      </c>
      <c r="AL2905" s="109">
        <f t="shared" si="334"/>
        <v>0</v>
      </c>
    </row>
    <row r="2906" spans="1:38" x14ac:dyDescent="0.3">
      <c r="A2906" s="421"/>
      <c r="B2906" s="421"/>
      <c r="C2906" s="422"/>
      <c r="D2906" s="423"/>
      <c r="E2906" s="421"/>
      <c r="F2906" s="421"/>
      <c r="G2906" s="421"/>
      <c r="H2906" s="421"/>
      <c r="I2906" s="421"/>
      <c r="J2906" s="421"/>
      <c r="K2906" s="421"/>
      <c r="L2906" s="421"/>
      <c r="M2906" s="423"/>
      <c r="N2906" s="340">
        <f>IF(C2906&gt;A_Stammdaten!$B$12,0,SUM(E2906,F2906,H2906,J2906:K2906)-SUM(G2906,I2906,L2906:M2906))</f>
        <v>0</v>
      </c>
      <c r="O2906" s="421"/>
      <c r="P2906" s="421"/>
      <c r="Q2906" s="421"/>
      <c r="R2906" s="421"/>
      <c r="S2906" s="108">
        <f t="shared" si="332"/>
        <v>0</v>
      </c>
      <c r="T2906" s="341">
        <f>IF(ISBLANK($B2906),0,VLOOKUP($B2906,Listen!$A$2:$C$45,2,FALSE))</f>
        <v>0</v>
      </c>
      <c r="U2906" s="341">
        <f>IF(ISBLANK($B2906),0,VLOOKUP($B2906,Listen!$A$2:$C$45,3,FALSE))</f>
        <v>0</v>
      </c>
      <c r="V2906" s="342">
        <f t="shared" si="330"/>
        <v>0</v>
      </c>
      <c r="W2906" s="342">
        <f t="shared" si="335"/>
        <v>0</v>
      </c>
      <c r="X2906" s="342">
        <f t="shared" si="335"/>
        <v>0</v>
      </c>
      <c r="Y2906" s="342">
        <f t="shared" si="335"/>
        <v>0</v>
      </c>
      <c r="Z2906" s="342">
        <f t="shared" si="335"/>
        <v>0</v>
      </c>
      <c r="AA2906" s="342">
        <f t="shared" si="335"/>
        <v>0</v>
      </c>
      <c r="AB2906" s="342">
        <f t="shared" si="335"/>
        <v>0</v>
      </c>
      <c r="AC2906" s="109">
        <f t="shared" si="333"/>
        <v>0</v>
      </c>
      <c r="AD2906" s="109">
        <f>IF(C2906=A_Stammdaten!$B$12,E_SAV!$S2906-E_SAV!$AE2906,HLOOKUP(A_Stammdaten!$B$12-1,$AF$4:$AL$4004,ROW(C2906)-3,FALSE)-$AE2906)</f>
        <v>0</v>
      </c>
      <c r="AE2906" s="109">
        <f>HLOOKUP(A_Stammdaten!$B$12,$AF$4:$AL$4004,ROW(C2906)-3,FALSE)</f>
        <v>0</v>
      </c>
      <c r="AF2906" s="109">
        <f t="shared" si="331"/>
        <v>0</v>
      </c>
      <c r="AG2906" s="109">
        <f t="shared" si="334"/>
        <v>0</v>
      </c>
      <c r="AH2906" s="109">
        <f t="shared" si="334"/>
        <v>0</v>
      </c>
      <c r="AI2906" s="109">
        <f t="shared" si="334"/>
        <v>0</v>
      </c>
      <c r="AJ2906" s="109">
        <f t="shared" si="334"/>
        <v>0</v>
      </c>
      <c r="AK2906" s="109">
        <f t="shared" si="334"/>
        <v>0</v>
      </c>
      <c r="AL2906" s="109">
        <f t="shared" si="334"/>
        <v>0</v>
      </c>
    </row>
    <row r="2907" spans="1:38" x14ac:dyDescent="0.3">
      <c r="A2907" s="421"/>
      <c r="B2907" s="421"/>
      <c r="C2907" s="422"/>
      <c r="D2907" s="423"/>
      <c r="E2907" s="421"/>
      <c r="F2907" s="421"/>
      <c r="G2907" s="421"/>
      <c r="H2907" s="421"/>
      <c r="I2907" s="421"/>
      <c r="J2907" s="421"/>
      <c r="K2907" s="421"/>
      <c r="L2907" s="421"/>
      <c r="M2907" s="423"/>
      <c r="N2907" s="340">
        <f>IF(C2907&gt;A_Stammdaten!$B$12,0,SUM(E2907,F2907,H2907,J2907:K2907)-SUM(G2907,I2907,L2907:M2907))</f>
        <v>0</v>
      </c>
      <c r="O2907" s="421"/>
      <c r="P2907" s="421"/>
      <c r="Q2907" s="421"/>
      <c r="R2907" s="421"/>
      <c r="S2907" s="108">
        <f t="shared" si="332"/>
        <v>0</v>
      </c>
      <c r="T2907" s="341">
        <f>IF(ISBLANK($B2907),0,VLOOKUP($B2907,Listen!$A$2:$C$45,2,FALSE))</f>
        <v>0</v>
      </c>
      <c r="U2907" s="341">
        <f>IF(ISBLANK($B2907),0,VLOOKUP($B2907,Listen!$A$2:$C$45,3,FALSE))</f>
        <v>0</v>
      </c>
      <c r="V2907" s="342">
        <f t="shared" si="330"/>
        <v>0</v>
      </c>
      <c r="W2907" s="342">
        <f t="shared" si="335"/>
        <v>0</v>
      </c>
      <c r="X2907" s="342">
        <f t="shared" si="335"/>
        <v>0</v>
      </c>
      <c r="Y2907" s="342">
        <f t="shared" si="335"/>
        <v>0</v>
      </c>
      <c r="Z2907" s="342">
        <f t="shared" si="335"/>
        <v>0</v>
      </c>
      <c r="AA2907" s="342">
        <f t="shared" si="335"/>
        <v>0</v>
      </c>
      <c r="AB2907" s="342">
        <f t="shared" si="335"/>
        <v>0</v>
      </c>
      <c r="AC2907" s="109">
        <f t="shared" si="333"/>
        <v>0</v>
      </c>
      <c r="AD2907" s="109">
        <f>IF(C2907=A_Stammdaten!$B$12,E_SAV!$S2907-E_SAV!$AE2907,HLOOKUP(A_Stammdaten!$B$12-1,$AF$4:$AL$4004,ROW(C2907)-3,FALSE)-$AE2907)</f>
        <v>0</v>
      </c>
      <c r="AE2907" s="109">
        <f>HLOOKUP(A_Stammdaten!$B$12,$AF$4:$AL$4004,ROW(C2907)-3,FALSE)</f>
        <v>0</v>
      </c>
      <c r="AF2907" s="109">
        <f t="shared" si="331"/>
        <v>0</v>
      </c>
      <c r="AG2907" s="109">
        <f t="shared" si="334"/>
        <v>0</v>
      </c>
      <c r="AH2907" s="109">
        <f t="shared" si="334"/>
        <v>0</v>
      </c>
      <c r="AI2907" s="109">
        <f t="shared" si="334"/>
        <v>0</v>
      </c>
      <c r="AJ2907" s="109">
        <f t="shared" si="334"/>
        <v>0</v>
      </c>
      <c r="AK2907" s="109">
        <f t="shared" si="334"/>
        <v>0</v>
      </c>
      <c r="AL2907" s="109">
        <f t="shared" si="334"/>
        <v>0</v>
      </c>
    </row>
    <row r="2908" spans="1:38" x14ac:dyDescent="0.3">
      <c r="A2908" s="421"/>
      <c r="B2908" s="421"/>
      <c r="C2908" s="422"/>
      <c r="D2908" s="423"/>
      <c r="E2908" s="421"/>
      <c r="F2908" s="421"/>
      <c r="G2908" s="421"/>
      <c r="H2908" s="421"/>
      <c r="I2908" s="421"/>
      <c r="J2908" s="421"/>
      <c r="K2908" s="421"/>
      <c r="L2908" s="421"/>
      <c r="M2908" s="423"/>
      <c r="N2908" s="340">
        <f>IF(C2908&gt;A_Stammdaten!$B$12,0,SUM(E2908,F2908,H2908,J2908:K2908)-SUM(G2908,I2908,L2908:M2908))</f>
        <v>0</v>
      </c>
      <c r="O2908" s="421"/>
      <c r="P2908" s="421"/>
      <c r="Q2908" s="421"/>
      <c r="R2908" s="421"/>
      <c r="S2908" s="108">
        <f t="shared" si="332"/>
        <v>0</v>
      </c>
      <c r="T2908" s="341">
        <f>IF(ISBLANK($B2908),0,VLOOKUP($B2908,Listen!$A$2:$C$45,2,FALSE))</f>
        <v>0</v>
      </c>
      <c r="U2908" s="341">
        <f>IF(ISBLANK($B2908),0,VLOOKUP($B2908,Listen!$A$2:$C$45,3,FALSE))</f>
        <v>0</v>
      </c>
      <c r="V2908" s="342">
        <f t="shared" si="330"/>
        <v>0</v>
      </c>
      <c r="W2908" s="342">
        <f t="shared" si="335"/>
        <v>0</v>
      </c>
      <c r="X2908" s="342">
        <f t="shared" si="335"/>
        <v>0</v>
      </c>
      <c r="Y2908" s="342">
        <f t="shared" si="335"/>
        <v>0</v>
      </c>
      <c r="Z2908" s="342">
        <f t="shared" si="335"/>
        <v>0</v>
      </c>
      <c r="AA2908" s="342">
        <f t="shared" si="335"/>
        <v>0</v>
      </c>
      <c r="AB2908" s="342">
        <f t="shared" si="335"/>
        <v>0</v>
      </c>
      <c r="AC2908" s="109">
        <f t="shared" si="333"/>
        <v>0</v>
      </c>
      <c r="AD2908" s="109">
        <f>IF(C2908=A_Stammdaten!$B$12,E_SAV!$S2908-E_SAV!$AE2908,HLOOKUP(A_Stammdaten!$B$12-1,$AF$4:$AL$4004,ROW(C2908)-3,FALSE)-$AE2908)</f>
        <v>0</v>
      </c>
      <c r="AE2908" s="109">
        <f>HLOOKUP(A_Stammdaten!$B$12,$AF$4:$AL$4004,ROW(C2908)-3,FALSE)</f>
        <v>0</v>
      </c>
      <c r="AF2908" s="109">
        <f t="shared" si="331"/>
        <v>0</v>
      </c>
      <c r="AG2908" s="109">
        <f t="shared" si="334"/>
        <v>0</v>
      </c>
      <c r="AH2908" s="109">
        <f t="shared" si="334"/>
        <v>0</v>
      </c>
      <c r="AI2908" s="109">
        <f t="shared" si="334"/>
        <v>0</v>
      </c>
      <c r="AJ2908" s="109">
        <f t="shared" si="334"/>
        <v>0</v>
      </c>
      <c r="AK2908" s="109">
        <f t="shared" si="334"/>
        <v>0</v>
      </c>
      <c r="AL2908" s="109">
        <f t="shared" si="334"/>
        <v>0</v>
      </c>
    </row>
    <row r="2909" spans="1:38" x14ac:dyDescent="0.3">
      <c r="A2909" s="421"/>
      <c r="B2909" s="421"/>
      <c r="C2909" s="422"/>
      <c r="D2909" s="423"/>
      <c r="E2909" s="421"/>
      <c r="F2909" s="421"/>
      <c r="G2909" s="421"/>
      <c r="H2909" s="421"/>
      <c r="I2909" s="421"/>
      <c r="J2909" s="421"/>
      <c r="K2909" s="421"/>
      <c r="L2909" s="421"/>
      <c r="M2909" s="423"/>
      <c r="N2909" s="340">
        <f>IF(C2909&gt;A_Stammdaten!$B$12,0,SUM(E2909,F2909,H2909,J2909:K2909)-SUM(G2909,I2909,L2909:M2909))</f>
        <v>0</v>
      </c>
      <c r="O2909" s="421"/>
      <c r="P2909" s="421"/>
      <c r="Q2909" s="421"/>
      <c r="R2909" s="421"/>
      <c r="S2909" s="108">
        <f t="shared" si="332"/>
        <v>0</v>
      </c>
      <c r="T2909" s="341">
        <f>IF(ISBLANK($B2909),0,VLOOKUP($B2909,Listen!$A$2:$C$45,2,FALSE))</f>
        <v>0</v>
      </c>
      <c r="U2909" s="341">
        <f>IF(ISBLANK($B2909),0,VLOOKUP($B2909,Listen!$A$2:$C$45,3,FALSE))</f>
        <v>0</v>
      </c>
      <c r="V2909" s="342">
        <f t="shared" si="330"/>
        <v>0</v>
      </c>
      <c r="W2909" s="342">
        <f t="shared" si="335"/>
        <v>0</v>
      </c>
      <c r="X2909" s="342">
        <f t="shared" si="335"/>
        <v>0</v>
      </c>
      <c r="Y2909" s="342">
        <f t="shared" si="335"/>
        <v>0</v>
      </c>
      <c r="Z2909" s="342">
        <f t="shared" si="335"/>
        <v>0</v>
      </c>
      <c r="AA2909" s="342">
        <f t="shared" si="335"/>
        <v>0</v>
      </c>
      <c r="AB2909" s="342">
        <f t="shared" si="335"/>
        <v>0</v>
      </c>
      <c r="AC2909" s="109">
        <f t="shared" si="333"/>
        <v>0</v>
      </c>
      <c r="AD2909" s="109">
        <f>IF(C2909=A_Stammdaten!$B$12,E_SAV!$S2909-E_SAV!$AE2909,HLOOKUP(A_Stammdaten!$B$12-1,$AF$4:$AL$4004,ROW(C2909)-3,FALSE)-$AE2909)</f>
        <v>0</v>
      </c>
      <c r="AE2909" s="109">
        <f>HLOOKUP(A_Stammdaten!$B$12,$AF$4:$AL$4004,ROW(C2909)-3,FALSE)</f>
        <v>0</v>
      </c>
      <c r="AF2909" s="109">
        <f t="shared" si="331"/>
        <v>0</v>
      </c>
      <c r="AG2909" s="109">
        <f t="shared" si="334"/>
        <v>0</v>
      </c>
      <c r="AH2909" s="109">
        <f t="shared" si="334"/>
        <v>0</v>
      </c>
      <c r="AI2909" s="109">
        <f t="shared" si="334"/>
        <v>0</v>
      </c>
      <c r="AJ2909" s="109">
        <f t="shared" si="334"/>
        <v>0</v>
      </c>
      <c r="AK2909" s="109">
        <f t="shared" si="334"/>
        <v>0</v>
      </c>
      <c r="AL2909" s="109">
        <f t="shared" si="334"/>
        <v>0</v>
      </c>
    </row>
    <row r="2910" spans="1:38" x14ac:dyDescent="0.3">
      <c r="A2910" s="421"/>
      <c r="B2910" s="421"/>
      <c r="C2910" s="422"/>
      <c r="D2910" s="423"/>
      <c r="E2910" s="421"/>
      <c r="F2910" s="421"/>
      <c r="G2910" s="421"/>
      <c r="H2910" s="421"/>
      <c r="I2910" s="421"/>
      <c r="J2910" s="421"/>
      <c r="K2910" s="421"/>
      <c r="L2910" s="421"/>
      <c r="M2910" s="423"/>
      <c r="N2910" s="340">
        <f>IF(C2910&gt;A_Stammdaten!$B$12,0,SUM(E2910,F2910,H2910,J2910:K2910)-SUM(G2910,I2910,L2910:M2910))</f>
        <v>0</v>
      </c>
      <c r="O2910" s="421"/>
      <c r="P2910" s="421"/>
      <c r="Q2910" s="421"/>
      <c r="R2910" s="421"/>
      <c r="S2910" s="108">
        <f t="shared" si="332"/>
        <v>0</v>
      </c>
      <c r="T2910" s="341">
        <f>IF(ISBLANK($B2910),0,VLOOKUP($B2910,Listen!$A$2:$C$45,2,FALSE))</f>
        <v>0</v>
      </c>
      <c r="U2910" s="341">
        <f>IF(ISBLANK($B2910),0,VLOOKUP($B2910,Listen!$A$2:$C$45,3,FALSE))</f>
        <v>0</v>
      </c>
      <c r="V2910" s="342">
        <f t="shared" si="330"/>
        <v>0</v>
      </c>
      <c r="W2910" s="342">
        <f t="shared" si="335"/>
        <v>0</v>
      </c>
      <c r="X2910" s="342">
        <f t="shared" si="335"/>
        <v>0</v>
      </c>
      <c r="Y2910" s="342">
        <f t="shared" si="335"/>
        <v>0</v>
      </c>
      <c r="Z2910" s="342">
        <f t="shared" si="335"/>
        <v>0</v>
      </c>
      <c r="AA2910" s="342">
        <f t="shared" si="335"/>
        <v>0</v>
      </c>
      <c r="AB2910" s="342">
        <f t="shared" si="335"/>
        <v>0</v>
      </c>
      <c r="AC2910" s="109">
        <f t="shared" si="333"/>
        <v>0</v>
      </c>
      <c r="AD2910" s="109">
        <f>IF(C2910=A_Stammdaten!$B$12,E_SAV!$S2910-E_SAV!$AE2910,HLOOKUP(A_Stammdaten!$B$12-1,$AF$4:$AL$4004,ROW(C2910)-3,FALSE)-$AE2910)</f>
        <v>0</v>
      </c>
      <c r="AE2910" s="109">
        <f>HLOOKUP(A_Stammdaten!$B$12,$AF$4:$AL$4004,ROW(C2910)-3,FALSE)</f>
        <v>0</v>
      </c>
      <c r="AF2910" s="109">
        <f t="shared" si="331"/>
        <v>0</v>
      </c>
      <c r="AG2910" s="109">
        <f t="shared" si="334"/>
        <v>0</v>
      </c>
      <c r="AH2910" s="109">
        <f t="shared" si="334"/>
        <v>0</v>
      </c>
      <c r="AI2910" s="109">
        <f t="shared" si="334"/>
        <v>0</v>
      </c>
      <c r="AJ2910" s="109">
        <f t="shared" si="334"/>
        <v>0</v>
      </c>
      <c r="AK2910" s="109">
        <f t="shared" si="334"/>
        <v>0</v>
      </c>
      <c r="AL2910" s="109">
        <f t="shared" si="334"/>
        <v>0</v>
      </c>
    </row>
    <row r="2911" spans="1:38" x14ac:dyDescent="0.3">
      <c r="A2911" s="421"/>
      <c r="B2911" s="421"/>
      <c r="C2911" s="422"/>
      <c r="D2911" s="423"/>
      <c r="E2911" s="421"/>
      <c r="F2911" s="421"/>
      <c r="G2911" s="421"/>
      <c r="H2911" s="421"/>
      <c r="I2911" s="421"/>
      <c r="J2911" s="421"/>
      <c r="K2911" s="421"/>
      <c r="L2911" s="421"/>
      <c r="M2911" s="423"/>
      <c r="N2911" s="340">
        <f>IF(C2911&gt;A_Stammdaten!$B$12,0,SUM(E2911,F2911,H2911,J2911:K2911)-SUM(G2911,I2911,L2911:M2911))</f>
        <v>0</v>
      </c>
      <c r="O2911" s="421"/>
      <c r="P2911" s="421"/>
      <c r="Q2911" s="421"/>
      <c r="R2911" s="421"/>
      <c r="S2911" s="108">
        <f t="shared" si="332"/>
        <v>0</v>
      </c>
      <c r="T2911" s="341">
        <f>IF(ISBLANK($B2911),0,VLOOKUP($B2911,Listen!$A$2:$C$45,2,FALSE))</f>
        <v>0</v>
      </c>
      <c r="U2911" s="341">
        <f>IF(ISBLANK($B2911),0,VLOOKUP($B2911,Listen!$A$2:$C$45,3,FALSE))</f>
        <v>0</v>
      </c>
      <c r="V2911" s="342">
        <f t="shared" si="330"/>
        <v>0</v>
      </c>
      <c r="W2911" s="342">
        <f t="shared" si="335"/>
        <v>0</v>
      </c>
      <c r="X2911" s="342">
        <f t="shared" si="335"/>
        <v>0</v>
      </c>
      <c r="Y2911" s="342">
        <f t="shared" si="335"/>
        <v>0</v>
      </c>
      <c r="Z2911" s="342">
        <f t="shared" si="335"/>
        <v>0</v>
      </c>
      <c r="AA2911" s="342">
        <f t="shared" si="335"/>
        <v>0</v>
      </c>
      <c r="AB2911" s="342">
        <f t="shared" si="335"/>
        <v>0</v>
      </c>
      <c r="AC2911" s="109">
        <f t="shared" si="333"/>
        <v>0</v>
      </c>
      <c r="AD2911" s="109">
        <f>IF(C2911=A_Stammdaten!$B$12,E_SAV!$S2911-E_SAV!$AE2911,HLOOKUP(A_Stammdaten!$B$12-1,$AF$4:$AL$4004,ROW(C2911)-3,FALSE)-$AE2911)</f>
        <v>0</v>
      </c>
      <c r="AE2911" s="109">
        <f>HLOOKUP(A_Stammdaten!$B$12,$AF$4:$AL$4004,ROW(C2911)-3,FALSE)</f>
        <v>0</v>
      </c>
      <c r="AF2911" s="109">
        <f t="shared" si="331"/>
        <v>0</v>
      </c>
      <c r="AG2911" s="109">
        <f t="shared" si="334"/>
        <v>0</v>
      </c>
      <c r="AH2911" s="109">
        <f t="shared" si="334"/>
        <v>0</v>
      </c>
      <c r="AI2911" s="109">
        <f t="shared" si="334"/>
        <v>0</v>
      </c>
      <c r="AJ2911" s="109">
        <f t="shared" si="334"/>
        <v>0</v>
      </c>
      <c r="AK2911" s="109">
        <f t="shared" si="334"/>
        <v>0</v>
      </c>
      <c r="AL2911" s="109">
        <f t="shared" si="334"/>
        <v>0</v>
      </c>
    </row>
    <row r="2912" spans="1:38" x14ac:dyDescent="0.3">
      <c r="A2912" s="421"/>
      <c r="B2912" s="421"/>
      <c r="C2912" s="422"/>
      <c r="D2912" s="423"/>
      <c r="E2912" s="421"/>
      <c r="F2912" s="421"/>
      <c r="G2912" s="421"/>
      <c r="H2912" s="421"/>
      <c r="I2912" s="421"/>
      <c r="J2912" s="421"/>
      <c r="K2912" s="421"/>
      <c r="L2912" s="421"/>
      <c r="M2912" s="423"/>
      <c r="N2912" s="340">
        <f>IF(C2912&gt;A_Stammdaten!$B$12,0,SUM(E2912,F2912,H2912,J2912:K2912)-SUM(G2912,I2912,L2912:M2912))</f>
        <v>0</v>
      </c>
      <c r="O2912" s="421"/>
      <c r="P2912" s="421"/>
      <c r="Q2912" s="421"/>
      <c r="R2912" s="421"/>
      <c r="S2912" s="108">
        <f t="shared" si="332"/>
        <v>0</v>
      </c>
      <c r="T2912" s="341">
        <f>IF(ISBLANK($B2912),0,VLOOKUP($B2912,Listen!$A$2:$C$45,2,FALSE))</f>
        <v>0</v>
      </c>
      <c r="U2912" s="341">
        <f>IF(ISBLANK($B2912),0,VLOOKUP($B2912,Listen!$A$2:$C$45,3,FALSE))</f>
        <v>0</v>
      </c>
      <c r="V2912" s="342">
        <f t="shared" si="330"/>
        <v>0</v>
      </c>
      <c r="W2912" s="342">
        <f t="shared" si="335"/>
        <v>0</v>
      </c>
      <c r="X2912" s="342">
        <f t="shared" si="335"/>
        <v>0</v>
      </c>
      <c r="Y2912" s="342">
        <f t="shared" si="335"/>
        <v>0</v>
      </c>
      <c r="Z2912" s="342">
        <f t="shared" si="335"/>
        <v>0</v>
      </c>
      <c r="AA2912" s="342">
        <f t="shared" si="335"/>
        <v>0</v>
      </c>
      <c r="AB2912" s="342">
        <f t="shared" si="335"/>
        <v>0</v>
      </c>
      <c r="AC2912" s="109">
        <f t="shared" si="333"/>
        <v>0</v>
      </c>
      <c r="AD2912" s="109">
        <f>IF(C2912=A_Stammdaten!$B$12,E_SAV!$S2912-E_SAV!$AE2912,HLOOKUP(A_Stammdaten!$B$12-1,$AF$4:$AL$4004,ROW(C2912)-3,FALSE)-$AE2912)</f>
        <v>0</v>
      </c>
      <c r="AE2912" s="109">
        <f>HLOOKUP(A_Stammdaten!$B$12,$AF$4:$AL$4004,ROW(C2912)-3,FALSE)</f>
        <v>0</v>
      </c>
      <c r="AF2912" s="109">
        <f t="shared" si="331"/>
        <v>0</v>
      </c>
      <c r="AG2912" s="109">
        <f t="shared" si="334"/>
        <v>0</v>
      </c>
      <c r="AH2912" s="109">
        <f t="shared" si="334"/>
        <v>0</v>
      </c>
      <c r="AI2912" s="109">
        <f t="shared" si="334"/>
        <v>0</v>
      </c>
      <c r="AJ2912" s="109">
        <f t="shared" si="334"/>
        <v>0</v>
      </c>
      <c r="AK2912" s="109">
        <f t="shared" si="334"/>
        <v>0</v>
      </c>
      <c r="AL2912" s="109">
        <f t="shared" si="334"/>
        <v>0</v>
      </c>
    </row>
    <row r="2913" spans="1:38" x14ac:dyDescent="0.3">
      <c r="A2913" s="421"/>
      <c r="B2913" s="421"/>
      <c r="C2913" s="422"/>
      <c r="D2913" s="423"/>
      <c r="E2913" s="421"/>
      <c r="F2913" s="421"/>
      <c r="G2913" s="421"/>
      <c r="H2913" s="421"/>
      <c r="I2913" s="421"/>
      <c r="J2913" s="421"/>
      <c r="K2913" s="421"/>
      <c r="L2913" s="421"/>
      <c r="M2913" s="423"/>
      <c r="N2913" s="340">
        <f>IF(C2913&gt;A_Stammdaten!$B$12,0,SUM(E2913,F2913,H2913,J2913:K2913)-SUM(G2913,I2913,L2913:M2913))</f>
        <v>0</v>
      </c>
      <c r="O2913" s="421"/>
      <c r="P2913" s="421"/>
      <c r="Q2913" s="421"/>
      <c r="R2913" s="421"/>
      <c r="S2913" s="108">
        <f t="shared" si="332"/>
        <v>0</v>
      </c>
      <c r="T2913" s="341">
        <f>IF(ISBLANK($B2913),0,VLOOKUP($B2913,Listen!$A$2:$C$45,2,FALSE))</f>
        <v>0</v>
      </c>
      <c r="U2913" s="341">
        <f>IF(ISBLANK($B2913),0,VLOOKUP($B2913,Listen!$A$2:$C$45,3,FALSE))</f>
        <v>0</v>
      </c>
      <c r="V2913" s="342">
        <f t="shared" si="330"/>
        <v>0</v>
      </c>
      <c r="W2913" s="342">
        <f t="shared" si="335"/>
        <v>0</v>
      </c>
      <c r="X2913" s="342">
        <f t="shared" si="335"/>
        <v>0</v>
      </c>
      <c r="Y2913" s="342">
        <f t="shared" si="335"/>
        <v>0</v>
      </c>
      <c r="Z2913" s="342">
        <f t="shared" si="335"/>
        <v>0</v>
      </c>
      <c r="AA2913" s="342">
        <f t="shared" si="335"/>
        <v>0</v>
      </c>
      <c r="AB2913" s="342">
        <f t="shared" si="335"/>
        <v>0</v>
      </c>
      <c r="AC2913" s="109">
        <f t="shared" si="333"/>
        <v>0</v>
      </c>
      <c r="AD2913" s="109">
        <f>IF(C2913=A_Stammdaten!$B$12,E_SAV!$S2913-E_SAV!$AE2913,HLOOKUP(A_Stammdaten!$B$12-1,$AF$4:$AL$4004,ROW(C2913)-3,FALSE)-$AE2913)</f>
        <v>0</v>
      </c>
      <c r="AE2913" s="109">
        <f>HLOOKUP(A_Stammdaten!$B$12,$AF$4:$AL$4004,ROW(C2913)-3,FALSE)</f>
        <v>0</v>
      </c>
      <c r="AF2913" s="109">
        <f t="shared" si="331"/>
        <v>0</v>
      </c>
      <c r="AG2913" s="109">
        <f t="shared" si="334"/>
        <v>0</v>
      </c>
      <c r="AH2913" s="109">
        <f t="shared" si="334"/>
        <v>0</v>
      </c>
      <c r="AI2913" s="109">
        <f t="shared" si="334"/>
        <v>0</v>
      </c>
      <c r="AJ2913" s="109">
        <f t="shared" si="334"/>
        <v>0</v>
      </c>
      <c r="AK2913" s="109">
        <f t="shared" si="334"/>
        <v>0</v>
      </c>
      <c r="AL2913" s="109">
        <f t="shared" si="334"/>
        <v>0</v>
      </c>
    </row>
    <row r="2914" spans="1:38" x14ac:dyDescent="0.3">
      <c r="A2914" s="421"/>
      <c r="B2914" s="421"/>
      <c r="C2914" s="422"/>
      <c r="D2914" s="423"/>
      <c r="E2914" s="421"/>
      <c r="F2914" s="421"/>
      <c r="G2914" s="421"/>
      <c r="H2914" s="421"/>
      <c r="I2914" s="421"/>
      <c r="J2914" s="421"/>
      <c r="K2914" s="421"/>
      <c r="L2914" s="421"/>
      <c r="M2914" s="423"/>
      <c r="N2914" s="340">
        <f>IF(C2914&gt;A_Stammdaten!$B$12,0,SUM(E2914,F2914,H2914,J2914:K2914)-SUM(G2914,I2914,L2914:M2914))</f>
        <v>0</v>
      </c>
      <c r="O2914" s="421"/>
      <c r="P2914" s="421"/>
      <c r="Q2914" s="421"/>
      <c r="R2914" s="421"/>
      <c r="S2914" s="108">
        <f t="shared" si="332"/>
        <v>0</v>
      </c>
      <c r="T2914" s="341">
        <f>IF(ISBLANK($B2914),0,VLOOKUP($B2914,Listen!$A$2:$C$45,2,FALSE))</f>
        <v>0</v>
      </c>
      <c r="U2914" s="341">
        <f>IF(ISBLANK($B2914),0,VLOOKUP($B2914,Listen!$A$2:$C$45,3,FALSE))</f>
        <v>0</v>
      </c>
      <c r="V2914" s="342">
        <f t="shared" si="330"/>
        <v>0</v>
      </c>
      <c r="W2914" s="342">
        <f t="shared" si="335"/>
        <v>0</v>
      </c>
      <c r="X2914" s="342">
        <f t="shared" si="335"/>
        <v>0</v>
      </c>
      <c r="Y2914" s="342">
        <f t="shared" si="335"/>
        <v>0</v>
      </c>
      <c r="Z2914" s="342">
        <f t="shared" si="335"/>
        <v>0</v>
      </c>
      <c r="AA2914" s="342">
        <f t="shared" si="335"/>
        <v>0</v>
      </c>
      <c r="AB2914" s="342">
        <f t="shared" si="335"/>
        <v>0</v>
      </c>
      <c r="AC2914" s="109">
        <f t="shared" si="333"/>
        <v>0</v>
      </c>
      <c r="AD2914" s="109">
        <f>IF(C2914=A_Stammdaten!$B$12,E_SAV!$S2914-E_SAV!$AE2914,HLOOKUP(A_Stammdaten!$B$12-1,$AF$4:$AL$4004,ROW(C2914)-3,FALSE)-$AE2914)</f>
        <v>0</v>
      </c>
      <c r="AE2914" s="109">
        <f>HLOOKUP(A_Stammdaten!$B$12,$AF$4:$AL$4004,ROW(C2914)-3,FALSE)</f>
        <v>0</v>
      </c>
      <c r="AF2914" s="109">
        <f t="shared" si="331"/>
        <v>0</v>
      </c>
      <c r="AG2914" s="109">
        <f t="shared" si="334"/>
        <v>0</v>
      </c>
      <c r="AH2914" s="109">
        <f t="shared" si="334"/>
        <v>0</v>
      </c>
      <c r="AI2914" s="109">
        <f t="shared" si="334"/>
        <v>0</v>
      </c>
      <c r="AJ2914" s="109">
        <f t="shared" si="334"/>
        <v>0</v>
      </c>
      <c r="AK2914" s="109">
        <f t="shared" si="334"/>
        <v>0</v>
      </c>
      <c r="AL2914" s="109">
        <f t="shared" si="334"/>
        <v>0</v>
      </c>
    </row>
    <row r="2915" spans="1:38" x14ac:dyDescent="0.3">
      <c r="A2915" s="421"/>
      <c r="B2915" s="421"/>
      <c r="C2915" s="422"/>
      <c r="D2915" s="423"/>
      <c r="E2915" s="421"/>
      <c r="F2915" s="421"/>
      <c r="G2915" s="421"/>
      <c r="H2915" s="421"/>
      <c r="I2915" s="421"/>
      <c r="J2915" s="421"/>
      <c r="K2915" s="421"/>
      <c r="L2915" s="421"/>
      <c r="M2915" s="423"/>
      <c r="N2915" s="340">
        <f>IF(C2915&gt;A_Stammdaten!$B$12,0,SUM(E2915,F2915,H2915,J2915:K2915)-SUM(G2915,I2915,L2915:M2915))</f>
        <v>0</v>
      </c>
      <c r="O2915" s="421"/>
      <c r="P2915" s="421"/>
      <c r="Q2915" s="421"/>
      <c r="R2915" s="421"/>
      <c r="S2915" s="108">
        <f t="shared" si="332"/>
        <v>0</v>
      </c>
      <c r="T2915" s="341">
        <f>IF(ISBLANK($B2915),0,VLOOKUP($B2915,Listen!$A$2:$C$45,2,FALSE))</f>
        <v>0</v>
      </c>
      <c r="U2915" s="341">
        <f>IF(ISBLANK($B2915),0,VLOOKUP($B2915,Listen!$A$2:$C$45,3,FALSE))</f>
        <v>0</v>
      </c>
      <c r="V2915" s="342">
        <f t="shared" si="330"/>
        <v>0</v>
      </c>
      <c r="W2915" s="342">
        <f t="shared" si="335"/>
        <v>0</v>
      </c>
      <c r="X2915" s="342">
        <f t="shared" si="335"/>
        <v>0</v>
      </c>
      <c r="Y2915" s="342">
        <f t="shared" si="335"/>
        <v>0</v>
      </c>
      <c r="Z2915" s="342">
        <f t="shared" si="335"/>
        <v>0</v>
      </c>
      <c r="AA2915" s="342">
        <f t="shared" si="335"/>
        <v>0</v>
      </c>
      <c r="AB2915" s="342">
        <f t="shared" si="335"/>
        <v>0</v>
      </c>
      <c r="AC2915" s="109">
        <f t="shared" si="333"/>
        <v>0</v>
      </c>
      <c r="AD2915" s="109">
        <f>IF(C2915=A_Stammdaten!$B$12,E_SAV!$S2915-E_SAV!$AE2915,HLOOKUP(A_Stammdaten!$B$12-1,$AF$4:$AL$4004,ROW(C2915)-3,FALSE)-$AE2915)</f>
        <v>0</v>
      </c>
      <c r="AE2915" s="109">
        <f>HLOOKUP(A_Stammdaten!$B$12,$AF$4:$AL$4004,ROW(C2915)-3,FALSE)</f>
        <v>0</v>
      </c>
      <c r="AF2915" s="109">
        <f t="shared" si="331"/>
        <v>0</v>
      </c>
      <c r="AG2915" s="109">
        <f t="shared" si="334"/>
        <v>0</v>
      </c>
      <c r="AH2915" s="109">
        <f t="shared" si="334"/>
        <v>0</v>
      </c>
      <c r="AI2915" s="109">
        <f t="shared" si="334"/>
        <v>0</v>
      </c>
      <c r="AJ2915" s="109">
        <f t="shared" si="334"/>
        <v>0</v>
      </c>
      <c r="AK2915" s="109">
        <f t="shared" si="334"/>
        <v>0</v>
      </c>
      <c r="AL2915" s="109">
        <f t="shared" si="334"/>
        <v>0</v>
      </c>
    </row>
    <row r="2916" spans="1:38" x14ac:dyDescent="0.3">
      <c r="A2916" s="421"/>
      <c r="B2916" s="421"/>
      <c r="C2916" s="422"/>
      <c r="D2916" s="423"/>
      <c r="E2916" s="421"/>
      <c r="F2916" s="421"/>
      <c r="G2916" s="421"/>
      <c r="H2916" s="421"/>
      <c r="I2916" s="421"/>
      <c r="J2916" s="421"/>
      <c r="K2916" s="421"/>
      <c r="L2916" s="421"/>
      <c r="M2916" s="423"/>
      <c r="N2916" s="340">
        <f>IF(C2916&gt;A_Stammdaten!$B$12,0,SUM(E2916,F2916,H2916,J2916:K2916)-SUM(G2916,I2916,L2916:M2916))</f>
        <v>0</v>
      </c>
      <c r="O2916" s="421"/>
      <c r="P2916" s="421"/>
      <c r="Q2916" s="421"/>
      <c r="R2916" s="421"/>
      <c r="S2916" s="108">
        <f t="shared" si="332"/>
        <v>0</v>
      </c>
      <c r="T2916" s="341">
        <f>IF(ISBLANK($B2916),0,VLOOKUP($B2916,Listen!$A$2:$C$45,2,FALSE))</f>
        <v>0</v>
      </c>
      <c r="U2916" s="341">
        <f>IF(ISBLANK($B2916),0,VLOOKUP($B2916,Listen!$A$2:$C$45,3,FALSE))</f>
        <v>0</v>
      </c>
      <c r="V2916" s="342">
        <f t="shared" si="330"/>
        <v>0</v>
      </c>
      <c r="W2916" s="342">
        <f t="shared" si="335"/>
        <v>0</v>
      </c>
      <c r="X2916" s="342">
        <f t="shared" si="335"/>
        <v>0</v>
      </c>
      <c r="Y2916" s="342">
        <f t="shared" si="335"/>
        <v>0</v>
      </c>
      <c r="Z2916" s="342">
        <f t="shared" si="335"/>
        <v>0</v>
      </c>
      <c r="AA2916" s="342">
        <f t="shared" si="335"/>
        <v>0</v>
      </c>
      <c r="AB2916" s="342">
        <f t="shared" si="335"/>
        <v>0</v>
      </c>
      <c r="AC2916" s="109">
        <f t="shared" si="333"/>
        <v>0</v>
      </c>
      <c r="AD2916" s="109">
        <f>IF(C2916=A_Stammdaten!$B$12,E_SAV!$S2916-E_SAV!$AE2916,HLOOKUP(A_Stammdaten!$B$12-1,$AF$4:$AL$4004,ROW(C2916)-3,FALSE)-$AE2916)</f>
        <v>0</v>
      </c>
      <c r="AE2916" s="109">
        <f>HLOOKUP(A_Stammdaten!$B$12,$AF$4:$AL$4004,ROW(C2916)-3,FALSE)</f>
        <v>0</v>
      </c>
      <c r="AF2916" s="109">
        <f t="shared" si="331"/>
        <v>0</v>
      </c>
      <c r="AG2916" s="109">
        <f t="shared" si="334"/>
        <v>0</v>
      </c>
      <c r="AH2916" s="109">
        <f t="shared" si="334"/>
        <v>0</v>
      </c>
      <c r="AI2916" s="109">
        <f t="shared" si="334"/>
        <v>0</v>
      </c>
      <c r="AJ2916" s="109">
        <f t="shared" si="334"/>
        <v>0</v>
      </c>
      <c r="AK2916" s="109">
        <f t="shared" si="334"/>
        <v>0</v>
      </c>
      <c r="AL2916" s="109">
        <f t="shared" si="334"/>
        <v>0</v>
      </c>
    </row>
    <row r="2917" spans="1:38" x14ac:dyDescent="0.3">
      <c r="A2917" s="421"/>
      <c r="B2917" s="421"/>
      <c r="C2917" s="422"/>
      <c r="D2917" s="423"/>
      <c r="E2917" s="421"/>
      <c r="F2917" s="421"/>
      <c r="G2917" s="421"/>
      <c r="H2917" s="421"/>
      <c r="I2917" s="421"/>
      <c r="J2917" s="421"/>
      <c r="K2917" s="421"/>
      <c r="L2917" s="421"/>
      <c r="M2917" s="423"/>
      <c r="N2917" s="340">
        <f>IF(C2917&gt;A_Stammdaten!$B$12,0,SUM(E2917,F2917,H2917,J2917:K2917)-SUM(G2917,I2917,L2917:M2917))</f>
        <v>0</v>
      </c>
      <c r="O2917" s="421"/>
      <c r="P2917" s="421"/>
      <c r="Q2917" s="421"/>
      <c r="R2917" s="421"/>
      <c r="S2917" s="108">
        <f t="shared" si="332"/>
        <v>0</v>
      </c>
      <c r="T2917" s="341">
        <f>IF(ISBLANK($B2917),0,VLOOKUP($B2917,Listen!$A$2:$C$45,2,FALSE))</f>
        <v>0</v>
      </c>
      <c r="U2917" s="341">
        <f>IF(ISBLANK($B2917),0,VLOOKUP($B2917,Listen!$A$2:$C$45,3,FALSE))</f>
        <v>0</v>
      </c>
      <c r="V2917" s="342">
        <f t="shared" si="330"/>
        <v>0</v>
      </c>
      <c r="W2917" s="342">
        <f t="shared" si="335"/>
        <v>0</v>
      </c>
      <c r="X2917" s="342">
        <f t="shared" si="335"/>
        <v>0</v>
      </c>
      <c r="Y2917" s="342">
        <f t="shared" si="335"/>
        <v>0</v>
      </c>
      <c r="Z2917" s="342">
        <f t="shared" si="335"/>
        <v>0</v>
      </c>
      <c r="AA2917" s="342">
        <f t="shared" si="335"/>
        <v>0</v>
      </c>
      <c r="AB2917" s="342">
        <f t="shared" si="335"/>
        <v>0</v>
      </c>
      <c r="AC2917" s="109">
        <f t="shared" si="333"/>
        <v>0</v>
      </c>
      <c r="AD2917" s="109">
        <f>IF(C2917=A_Stammdaten!$B$12,E_SAV!$S2917-E_SAV!$AE2917,HLOOKUP(A_Stammdaten!$B$12-1,$AF$4:$AL$4004,ROW(C2917)-3,FALSE)-$AE2917)</f>
        <v>0</v>
      </c>
      <c r="AE2917" s="109">
        <f>HLOOKUP(A_Stammdaten!$B$12,$AF$4:$AL$4004,ROW(C2917)-3,FALSE)</f>
        <v>0</v>
      </c>
      <c r="AF2917" s="109">
        <f t="shared" si="331"/>
        <v>0</v>
      </c>
      <c r="AG2917" s="109">
        <f t="shared" si="334"/>
        <v>0</v>
      </c>
      <c r="AH2917" s="109">
        <f t="shared" si="334"/>
        <v>0</v>
      </c>
      <c r="AI2917" s="109">
        <f t="shared" si="334"/>
        <v>0</v>
      </c>
      <c r="AJ2917" s="109">
        <f t="shared" si="334"/>
        <v>0</v>
      </c>
      <c r="AK2917" s="109">
        <f t="shared" si="334"/>
        <v>0</v>
      </c>
      <c r="AL2917" s="109">
        <f t="shared" si="334"/>
        <v>0</v>
      </c>
    </row>
    <row r="2918" spans="1:38" x14ac:dyDescent="0.3">
      <c r="A2918" s="421"/>
      <c r="B2918" s="421"/>
      <c r="C2918" s="422"/>
      <c r="D2918" s="423"/>
      <c r="E2918" s="421"/>
      <c r="F2918" s="421"/>
      <c r="G2918" s="421"/>
      <c r="H2918" s="421"/>
      <c r="I2918" s="421"/>
      <c r="J2918" s="421"/>
      <c r="K2918" s="421"/>
      <c r="L2918" s="421"/>
      <c r="M2918" s="423"/>
      <c r="N2918" s="340">
        <f>IF(C2918&gt;A_Stammdaten!$B$12,0,SUM(E2918,F2918,H2918,J2918:K2918)-SUM(G2918,I2918,L2918:M2918))</f>
        <v>0</v>
      </c>
      <c r="O2918" s="421"/>
      <c r="P2918" s="421"/>
      <c r="Q2918" s="421"/>
      <c r="R2918" s="421"/>
      <c r="S2918" s="108">
        <f t="shared" si="332"/>
        <v>0</v>
      </c>
      <c r="T2918" s="341">
        <f>IF(ISBLANK($B2918),0,VLOOKUP($B2918,Listen!$A$2:$C$45,2,FALSE))</f>
        <v>0</v>
      </c>
      <c r="U2918" s="341">
        <f>IF(ISBLANK($B2918),0,VLOOKUP($B2918,Listen!$A$2:$C$45,3,FALSE))</f>
        <v>0</v>
      </c>
      <c r="V2918" s="342">
        <f t="shared" si="330"/>
        <v>0</v>
      </c>
      <c r="W2918" s="342">
        <f t="shared" si="335"/>
        <v>0</v>
      </c>
      <c r="X2918" s="342">
        <f t="shared" si="335"/>
        <v>0</v>
      </c>
      <c r="Y2918" s="342">
        <f t="shared" si="335"/>
        <v>0</v>
      </c>
      <c r="Z2918" s="342">
        <f t="shared" si="335"/>
        <v>0</v>
      </c>
      <c r="AA2918" s="342">
        <f t="shared" si="335"/>
        <v>0</v>
      </c>
      <c r="AB2918" s="342">
        <f t="shared" si="335"/>
        <v>0</v>
      </c>
      <c r="AC2918" s="109">
        <f t="shared" si="333"/>
        <v>0</v>
      </c>
      <c r="AD2918" s="109">
        <f>IF(C2918=A_Stammdaten!$B$12,E_SAV!$S2918-E_SAV!$AE2918,HLOOKUP(A_Stammdaten!$B$12-1,$AF$4:$AL$4004,ROW(C2918)-3,FALSE)-$AE2918)</f>
        <v>0</v>
      </c>
      <c r="AE2918" s="109">
        <f>HLOOKUP(A_Stammdaten!$B$12,$AF$4:$AL$4004,ROW(C2918)-3,FALSE)</f>
        <v>0</v>
      </c>
      <c r="AF2918" s="109">
        <f t="shared" si="331"/>
        <v>0</v>
      </c>
      <c r="AG2918" s="109">
        <f t="shared" si="334"/>
        <v>0</v>
      </c>
      <c r="AH2918" s="109">
        <f t="shared" si="334"/>
        <v>0</v>
      </c>
      <c r="AI2918" s="109">
        <f t="shared" si="334"/>
        <v>0</v>
      </c>
      <c r="AJ2918" s="109">
        <f t="shared" si="334"/>
        <v>0</v>
      </c>
      <c r="AK2918" s="109">
        <f t="shared" si="334"/>
        <v>0</v>
      </c>
      <c r="AL2918" s="109">
        <f t="shared" si="334"/>
        <v>0</v>
      </c>
    </row>
    <row r="2919" spans="1:38" x14ac:dyDescent="0.3">
      <c r="A2919" s="421"/>
      <c r="B2919" s="421"/>
      <c r="C2919" s="422"/>
      <c r="D2919" s="423"/>
      <c r="E2919" s="421"/>
      <c r="F2919" s="421"/>
      <c r="G2919" s="421"/>
      <c r="H2919" s="421"/>
      <c r="I2919" s="421"/>
      <c r="J2919" s="421"/>
      <c r="K2919" s="421"/>
      <c r="L2919" s="421"/>
      <c r="M2919" s="423"/>
      <c r="N2919" s="340">
        <f>IF(C2919&gt;A_Stammdaten!$B$12,0,SUM(E2919,F2919,H2919,J2919:K2919)-SUM(G2919,I2919,L2919:M2919))</f>
        <v>0</v>
      </c>
      <c r="O2919" s="421"/>
      <c r="P2919" s="421"/>
      <c r="Q2919" s="421"/>
      <c r="R2919" s="421"/>
      <c r="S2919" s="108">
        <f t="shared" si="332"/>
        <v>0</v>
      </c>
      <c r="T2919" s="341">
        <f>IF(ISBLANK($B2919),0,VLOOKUP($B2919,Listen!$A$2:$C$45,2,FALSE))</f>
        <v>0</v>
      </c>
      <c r="U2919" s="341">
        <f>IF(ISBLANK($B2919),0,VLOOKUP($B2919,Listen!$A$2:$C$45,3,FALSE))</f>
        <v>0</v>
      </c>
      <c r="V2919" s="342">
        <f t="shared" si="330"/>
        <v>0</v>
      </c>
      <c r="W2919" s="342">
        <f t="shared" si="335"/>
        <v>0</v>
      </c>
      <c r="X2919" s="342">
        <f t="shared" si="335"/>
        <v>0</v>
      </c>
      <c r="Y2919" s="342">
        <f t="shared" si="335"/>
        <v>0</v>
      </c>
      <c r="Z2919" s="342">
        <f t="shared" si="335"/>
        <v>0</v>
      </c>
      <c r="AA2919" s="342">
        <f t="shared" si="335"/>
        <v>0</v>
      </c>
      <c r="AB2919" s="342">
        <f t="shared" si="335"/>
        <v>0</v>
      </c>
      <c r="AC2919" s="109">
        <f t="shared" si="333"/>
        <v>0</v>
      </c>
      <c r="AD2919" s="109">
        <f>IF(C2919=A_Stammdaten!$B$12,E_SAV!$S2919-E_SAV!$AE2919,HLOOKUP(A_Stammdaten!$B$12-1,$AF$4:$AL$4004,ROW(C2919)-3,FALSE)-$AE2919)</f>
        <v>0</v>
      </c>
      <c r="AE2919" s="109">
        <f>HLOOKUP(A_Stammdaten!$B$12,$AF$4:$AL$4004,ROW(C2919)-3,FALSE)</f>
        <v>0</v>
      </c>
      <c r="AF2919" s="109">
        <f t="shared" si="331"/>
        <v>0</v>
      </c>
      <c r="AG2919" s="109">
        <f t="shared" si="334"/>
        <v>0</v>
      </c>
      <c r="AH2919" s="109">
        <f t="shared" si="334"/>
        <v>0</v>
      </c>
      <c r="AI2919" s="109">
        <f t="shared" si="334"/>
        <v>0</v>
      </c>
      <c r="AJ2919" s="109">
        <f t="shared" si="334"/>
        <v>0</v>
      </c>
      <c r="AK2919" s="109">
        <f t="shared" si="334"/>
        <v>0</v>
      </c>
      <c r="AL2919" s="109">
        <f t="shared" si="334"/>
        <v>0</v>
      </c>
    </row>
    <row r="2920" spans="1:38" x14ac:dyDescent="0.3">
      <c r="A2920" s="421"/>
      <c r="B2920" s="421"/>
      <c r="C2920" s="422"/>
      <c r="D2920" s="423"/>
      <c r="E2920" s="421"/>
      <c r="F2920" s="421"/>
      <c r="G2920" s="421"/>
      <c r="H2920" s="421"/>
      <c r="I2920" s="421"/>
      <c r="J2920" s="421"/>
      <c r="K2920" s="421"/>
      <c r="L2920" s="421"/>
      <c r="M2920" s="423"/>
      <c r="N2920" s="340">
        <f>IF(C2920&gt;A_Stammdaten!$B$12,0,SUM(E2920,F2920,H2920,J2920:K2920)-SUM(G2920,I2920,L2920:M2920))</f>
        <v>0</v>
      </c>
      <c r="O2920" s="421"/>
      <c r="P2920" s="421"/>
      <c r="Q2920" s="421"/>
      <c r="R2920" s="421"/>
      <c r="S2920" s="108">
        <f t="shared" si="332"/>
        <v>0</v>
      </c>
      <c r="T2920" s="341">
        <f>IF(ISBLANK($B2920),0,VLOOKUP($B2920,Listen!$A$2:$C$45,2,FALSE))</f>
        <v>0</v>
      </c>
      <c r="U2920" s="341">
        <f>IF(ISBLANK($B2920),0,VLOOKUP($B2920,Listen!$A$2:$C$45,3,FALSE))</f>
        <v>0</v>
      </c>
      <c r="V2920" s="342">
        <f t="shared" si="330"/>
        <v>0</v>
      </c>
      <c r="W2920" s="342">
        <f t="shared" si="335"/>
        <v>0</v>
      </c>
      <c r="X2920" s="342">
        <f t="shared" si="335"/>
        <v>0</v>
      </c>
      <c r="Y2920" s="342">
        <f t="shared" si="335"/>
        <v>0</v>
      </c>
      <c r="Z2920" s="342">
        <f t="shared" si="335"/>
        <v>0</v>
      </c>
      <c r="AA2920" s="342">
        <f t="shared" si="335"/>
        <v>0</v>
      </c>
      <c r="AB2920" s="342">
        <f t="shared" si="335"/>
        <v>0</v>
      </c>
      <c r="AC2920" s="109">
        <f t="shared" si="333"/>
        <v>0</v>
      </c>
      <c r="AD2920" s="109">
        <f>IF(C2920=A_Stammdaten!$B$12,E_SAV!$S2920-E_SAV!$AE2920,HLOOKUP(A_Stammdaten!$B$12-1,$AF$4:$AL$4004,ROW(C2920)-3,FALSE)-$AE2920)</f>
        <v>0</v>
      </c>
      <c r="AE2920" s="109">
        <f>HLOOKUP(A_Stammdaten!$B$12,$AF$4:$AL$4004,ROW(C2920)-3,FALSE)</f>
        <v>0</v>
      </c>
      <c r="AF2920" s="109">
        <f t="shared" si="331"/>
        <v>0</v>
      </c>
      <c r="AG2920" s="109">
        <f t="shared" si="334"/>
        <v>0</v>
      </c>
      <c r="AH2920" s="109">
        <f t="shared" si="334"/>
        <v>0</v>
      </c>
      <c r="AI2920" s="109">
        <f t="shared" si="334"/>
        <v>0</v>
      </c>
      <c r="AJ2920" s="109">
        <f t="shared" si="334"/>
        <v>0</v>
      </c>
      <c r="AK2920" s="109">
        <f t="shared" si="334"/>
        <v>0</v>
      </c>
      <c r="AL2920" s="109">
        <f t="shared" si="334"/>
        <v>0</v>
      </c>
    </row>
    <row r="2921" spans="1:38" x14ac:dyDescent="0.3">
      <c r="A2921" s="421"/>
      <c r="B2921" s="421"/>
      <c r="C2921" s="422"/>
      <c r="D2921" s="423"/>
      <c r="E2921" s="421"/>
      <c r="F2921" s="421"/>
      <c r="G2921" s="421"/>
      <c r="H2921" s="421"/>
      <c r="I2921" s="421"/>
      <c r="J2921" s="421"/>
      <c r="K2921" s="421"/>
      <c r="L2921" s="421"/>
      <c r="M2921" s="423"/>
      <c r="N2921" s="340">
        <f>IF(C2921&gt;A_Stammdaten!$B$12,0,SUM(E2921,F2921,H2921,J2921:K2921)-SUM(G2921,I2921,L2921:M2921))</f>
        <v>0</v>
      </c>
      <c r="O2921" s="421"/>
      <c r="P2921" s="421"/>
      <c r="Q2921" s="421"/>
      <c r="R2921" s="421"/>
      <c r="S2921" s="108">
        <f t="shared" si="332"/>
        <v>0</v>
      </c>
      <c r="T2921" s="341">
        <f>IF(ISBLANK($B2921),0,VLOOKUP($B2921,Listen!$A$2:$C$45,2,FALSE))</f>
        <v>0</v>
      </c>
      <c r="U2921" s="341">
        <f>IF(ISBLANK($B2921),0,VLOOKUP($B2921,Listen!$A$2:$C$45,3,FALSE))</f>
        <v>0</v>
      </c>
      <c r="V2921" s="342">
        <f t="shared" si="330"/>
        <v>0</v>
      </c>
      <c r="W2921" s="342">
        <f t="shared" si="335"/>
        <v>0</v>
      </c>
      <c r="X2921" s="342">
        <f t="shared" si="335"/>
        <v>0</v>
      </c>
      <c r="Y2921" s="342">
        <f t="shared" si="335"/>
        <v>0</v>
      </c>
      <c r="Z2921" s="342">
        <f t="shared" si="335"/>
        <v>0</v>
      </c>
      <c r="AA2921" s="342">
        <f t="shared" si="335"/>
        <v>0</v>
      </c>
      <c r="AB2921" s="342">
        <f t="shared" si="335"/>
        <v>0</v>
      </c>
      <c r="AC2921" s="109">
        <f t="shared" si="333"/>
        <v>0</v>
      </c>
      <c r="AD2921" s="109">
        <f>IF(C2921=A_Stammdaten!$B$12,E_SAV!$S2921-E_SAV!$AE2921,HLOOKUP(A_Stammdaten!$B$12-1,$AF$4:$AL$4004,ROW(C2921)-3,FALSE)-$AE2921)</f>
        <v>0</v>
      </c>
      <c r="AE2921" s="109">
        <f>HLOOKUP(A_Stammdaten!$B$12,$AF$4:$AL$4004,ROW(C2921)-3,FALSE)</f>
        <v>0</v>
      </c>
      <c r="AF2921" s="109">
        <f t="shared" si="331"/>
        <v>0</v>
      </c>
      <c r="AG2921" s="109">
        <f t="shared" si="334"/>
        <v>0</v>
      </c>
      <c r="AH2921" s="109">
        <f t="shared" si="334"/>
        <v>0</v>
      </c>
      <c r="AI2921" s="109">
        <f t="shared" si="334"/>
        <v>0</v>
      </c>
      <c r="AJ2921" s="109">
        <f t="shared" si="334"/>
        <v>0</v>
      </c>
      <c r="AK2921" s="109">
        <f t="shared" si="334"/>
        <v>0</v>
      </c>
      <c r="AL2921" s="109">
        <f t="shared" si="334"/>
        <v>0</v>
      </c>
    </row>
    <row r="2922" spans="1:38" x14ac:dyDescent="0.3">
      <c r="A2922" s="421"/>
      <c r="B2922" s="421"/>
      <c r="C2922" s="422"/>
      <c r="D2922" s="423"/>
      <c r="E2922" s="421"/>
      <c r="F2922" s="421"/>
      <c r="G2922" s="421"/>
      <c r="H2922" s="421"/>
      <c r="I2922" s="421"/>
      <c r="J2922" s="421"/>
      <c r="K2922" s="421"/>
      <c r="L2922" s="421"/>
      <c r="M2922" s="423"/>
      <c r="N2922" s="340">
        <f>IF(C2922&gt;A_Stammdaten!$B$12,0,SUM(E2922,F2922,H2922,J2922:K2922)-SUM(G2922,I2922,L2922:M2922))</f>
        <v>0</v>
      </c>
      <c r="O2922" s="421"/>
      <c r="P2922" s="421"/>
      <c r="Q2922" s="421"/>
      <c r="R2922" s="421"/>
      <c r="S2922" s="108">
        <f t="shared" si="332"/>
        <v>0</v>
      </c>
      <c r="T2922" s="341">
        <f>IF(ISBLANK($B2922),0,VLOOKUP($B2922,Listen!$A$2:$C$45,2,FALSE))</f>
        <v>0</v>
      </c>
      <c r="U2922" s="341">
        <f>IF(ISBLANK($B2922),0,VLOOKUP($B2922,Listen!$A$2:$C$45,3,FALSE))</f>
        <v>0</v>
      </c>
      <c r="V2922" s="342">
        <f t="shared" si="330"/>
        <v>0</v>
      </c>
      <c r="W2922" s="342">
        <f t="shared" si="335"/>
        <v>0</v>
      </c>
      <c r="X2922" s="342">
        <f t="shared" si="335"/>
        <v>0</v>
      </c>
      <c r="Y2922" s="342">
        <f t="shared" si="335"/>
        <v>0</v>
      </c>
      <c r="Z2922" s="342">
        <f t="shared" si="335"/>
        <v>0</v>
      </c>
      <c r="AA2922" s="342">
        <f t="shared" si="335"/>
        <v>0</v>
      </c>
      <c r="AB2922" s="342">
        <f t="shared" si="335"/>
        <v>0</v>
      </c>
      <c r="AC2922" s="109">
        <f t="shared" si="333"/>
        <v>0</v>
      </c>
      <c r="AD2922" s="109">
        <f>IF(C2922=A_Stammdaten!$B$12,E_SAV!$S2922-E_SAV!$AE2922,HLOOKUP(A_Stammdaten!$B$12-1,$AF$4:$AL$4004,ROW(C2922)-3,FALSE)-$AE2922)</f>
        <v>0</v>
      </c>
      <c r="AE2922" s="109">
        <f>HLOOKUP(A_Stammdaten!$B$12,$AF$4:$AL$4004,ROW(C2922)-3,FALSE)</f>
        <v>0</v>
      </c>
      <c r="AF2922" s="109">
        <f t="shared" si="331"/>
        <v>0</v>
      </c>
      <c r="AG2922" s="109">
        <f t="shared" si="334"/>
        <v>0</v>
      </c>
      <c r="AH2922" s="109">
        <f t="shared" si="334"/>
        <v>0</v>
      </c>
      <c r="AI2922" s="109">
        <f t="shared" si="334"/>
        <v>0</v>
      </c>
      <c r="AJ2922" s="109">
        <f t="shared" si="334"/>
        <v>0</v>
      </c>
      <c r="AK2922" s="109">
        <f t="shared" si="334"/>
        <v>0</v>
      </c>
      <c r="AL2922" s="109">
        <f t="shared" si="334"/>
        <v>0</v>
      </c>
    </row>
    <row r="2923" spans="1:38" x14ac:dyDescent="0.3">
      <c r="A2923" s="421"/>
      <c r="B2923" s="421"/>
      <c r="C2923" s="422"/>
      <c r="D2923" s="423"/>
      <c r="E2923" s="421"/>
      <c r="F2923" s="421"/>
      <c r="G2923" s="421"/>
      <c r="H2923" s="421"/>
      <c r="I2923" s="421"/>
      <c r="J2923" s="421"/>
      <c r="K2923" s="421"/>
      <c r="L2923" s="421"/>
      <c r="M2923" s="423"/>
      <c r="N2923" s="340">
        <f>IF(C2923&gt;A_Stammdaten!$B$12,0,SUM(E2923,F2923,H2923,J2923:K2923)-SUM(G2923,I2923,L2923:M2923))</f>
        <v>0</v>
      </c>
      <c r="O2923" s="421"/>
      <c r="P2923" s="421"/>
      <c r="Q2923" s="421"/>
      <c r="R2923" s="421"/>
      <c r="S2923" s="108">
        <f t="shared" si="332"/>
        <v>0</v>
      </c>
      <c r="T2923" s="341">
        <f>IF(ISBLANK($B2923),0,VLOOKUP($B2923,Listen!$A$2:$C$45,2,FALSE))</f>
        <v>0</v>
      </c>
      <c r="U2923" s="341">
        <f>IF(ISBLANK($B2923),0,VLOOKUP($B2923,Listen!$A$2:$C$45,3,FALSE))</f>
        <v>0</v>
      </c>
      <c r="V2923" s="342">
        <f t="shared" si="330"/>
        <v>0</v>
      </c>
      <c r="W2923" s="342">
        <f t="shared" si="335"/>
        <v>0</v>
      </c>
      <c r="X2923" s="342">
        <f t="shared" si="335"/>
        <v>0</v>
      </c>
      <c r="Y2923" s="342">
        <f t="shared" si="335"/>
        <v>0</v>
      </c>
      <c r="Z2923" s="342">
        <f t="shared" si="335"/>
        <v>0</v>
      </c>
      <c r="AA2923" s="342">
        <f t="shared" si="335"/>
        <v>0</v>
      </c>
      <c r="AB2923" s="342">
        <f t="shared" si="335"/>
        <v>0</v>
      </c>
      <c r="AC2923" s="109">
        <f t="shared" si="333"/>
        <v>0</v>
      </c>
      <c r="AD2923" s="109">
        <f>IF(C2923=A_Stammdaten!$B$12,E_SAV!$S2923-E_SAV!$AE2923,HLOOKUP(A_Stammdaten!$B$12-1,$AF$4:$AL$4004,ROW(C2923)-3,FALSE)-$AE2923)</f>
        <v>0</v>
      </c>
      <c r="AE2923" s="109">
        <f>HLOOKUP(A_Stammdaten!$B$12,$AF$4:$AL$4004,ROW(C2923)-3,FALSE)</f>
        <v>0</v>
      </c>
      <c r="AF2923" s="109">
        <f t="shared" si="331"/>
        <v>0</v>
      </c>
      <c r="AG2923" s="109">
        <f t="shared" si="334"/>
        <v>0</v>
      </c>
      <c r="AH2923" s="109">
        <f t="shared" si="334"/>
        <v>0</v>
      </c>
      <c r="AI2923" s="109">
        <f t="shared" si="334"/>
        <v>0</v>
      </c>
      <c r="AJ2923" s="109">
        <f t="shared" si="334"/>
        <v>0</v>
      </c>
      <c r="AK2923" s="109">
        <f t="shared" si="334"/>
        <v>0</v>
      </c>
      <c r="AL2923" s="109">
        <f t="shared" si="334"/>
        <v>0</v>
      </c>
    </row>
    <row r="2924" spans="1:38" x14ac:dyDescent="0.3">
      <c r="A2924" s="421"/>
      <c r="B2924" s="421"/>
      <c r="C2924" s="422"/>
      <c r="D2924" s="423"/>
      <c r="E2924" s="421"/>
      <c r="F2924" s="421"/>
      <c r="G2924" s="421"/>
      <c r="H2924" s="421"/>
      <c r="I2924" s="421"/>
      <c r="J2924" s="421"/>
      <c r="K2924" s="421"/>
      <c r="L2924" s="421"/>
      <c r="M2924" s="423"/>
      <c r="N2924" s="340">
        <f>IF(C2924&gt;A_Stammdaten!$B$12,0,SUM(E2924,F2924,H2924,J2924:K2924)-SUM(G2924,I2924,L2924:M2924))</f>
        <v>0</v>
      </c>
      <c r="O2924" s="421"/>
      <c r="P2924" s="421"/>
      <c r="Q2924" s="421"/>
      <c r="R2924" s="421"/>
      <c r="S2924" s="108">
        <f t="shared" si="332"/>
        <v>0</v>
      </c>
      <c r="T2924" s="341">
        <f>IF(ISBLANK($B2924),0,VLOOKUP($B2924,Listen!$A$2:$C$45,2,FALSE))</f>
        <v>0</v>
      </c>
      <c r="U2924" s="341">
        <f>IF(ISBLANK($B2924),0,VLOOKUP($B2924,Listen!$A$2:$C$45,3,FALSE))</f>
        <v>0</v>
      </c>
      <c r="V2924" s="342">
        <f t="shared" si="330"/>
        <v>0</v>
      </c>
      <c r="W2924" s="342">
        <f t="shared" si="335"/>
        <v>0</v>
      </c>
      <c r="X2924" s="342">
        <f t="shared" si="335"/>
        <v>0</v>
      </c>
      <c r="Y2924" s="342">
        <f t="shared" si="335"/>
        <v>0</v>
      </c>
      <c r="Z2924" s="342">
        <f t="shared" si="335"/>
        <v>0</v>
      </c>
      <c r="AA2924" s="342">
        <f t="shared" si="335"/>
        <v>0</v>
      </c>
      <c r="AB2924" s="342">
        <f t="shared" si="335"/>
        <v>0</v>
      </c>
      <c r="AC2924" s="109">
        <f t="shared" si="333"/>
        <v>0</v>
      </c>
      <c r="AD2924" s="109">
        <f>IF(C2924=A_Stammdaten!$B$12,E_SAV!$S2924-E_SAV!$AE2924,HLOOKUP(A_Stammdaten!$B$12-1,$AF$4:$AL$4004,ROW(C2924)-3,FALSE)-$AE2924)</f>
        <v>0</v>
      </c>
      <c r="AE2924" s="109">
        <f>HLOOKUP(A_Stammdaten!$B$12,$AF$4:$AL$4004,ROW(C2924)-3,FALSE)</f>
        <v>0</v>
      </c>
      <c r="AF2924" s="109">
        <f t="shared" si="331"/>
        <v>0</v>
      </c>
      <c r="AG2924" s="109">
        <f t="shared" si="334"/>
        <v>0</v>
      </c>
      <c r="AH2924" s="109">
        <f t="shared" si="334"/>
        <v>0</v>
      </c>
      <c r="AI2924" s="109">
        <f t="shared" si="334"/>
        <v>0</v>
      </c>
      <c r="AJ2924" s="109">
        <f t="shared" si="334"/>
        <v>0</v>
      </c>
      <c r="AK2924" s="109">
        <f t="shared" si="334"/>
        <v>0</v>
      </c>
      <c r="AL2924" s="109">
        <f t="shared" si="334"/>
        <v>0</v>
      </c>
    </row>
    <row r="2925" spans="1:38" x14ac:dyDescent="0.3">
      <c r="A2925" s="421"/>
      <c r="B2925" s="421"/>
      <c r="C2925" s="422"/>
      <c r="D2925" s="423"/>
      <c r="E2925" s="421"/>
      <c r="F2925" s="421"/>
      <c r="G2925" s="421"/>
      <c r="H2925" s="421"/>
      <c r="I2925" s="421"/>
      <c r="J2925" s="421"/>
      <c r="K2925" s="421"/>
      <c r="L2925" s="421"/>
      <c r="M2925" s="423"/>
      <c r="N2925" s="340">
        <f>IF(C2925&gt;A_Stammdaten!$B$12,0,SUM(E2925,F2925,H2925,J2925:K2925)-SUM(G2925,I2925,L2925:M2925))</f>
        <v>0</v>
      </c>
      <c r="O2925" s="421"/>
      <c r="P2925" s="421"/>
      <c r="Q2925" s="421"/>
      <c r="R2925" s="421"/>
      <c r="S2925" s="108">
        <f t="shared" si="332"/>
        <v>0</v>
      </c>
      <c r="T2925" s="341">
        <f>IF(ISBLANK($B2925),0,VLOOKUP($B2925,Listen!$A$2:$C$45,2,FALSE))</f>
        <v>0</v>
      </c>
      <c r="U2925" s="341">
        <f>IF(ISBLANK($B2925),0,VLOOKUP($B2925,Listen!$A$2:$C$45,3,FALSE))</f>
        <v>0</v>
      </c>
      <c r="V2925" s="342">
        <f t="shared" si="330"/>
        <v>0</v>
      </c>
      <c r="W2925" s="342">
        <f t="shared" si="335"/>
        <v>0</v>
      </c>
      <c r="X2925" s="342">
        <f t="shared" si="335"/>
        <v>0</v>
      </c>
      <c r="Y2925" s="342">
        <f t="shared" si="335"/>
        <v>0</v>
      </c>
      <c r="Z2925" s="342">
        <f t="shared" si="335"/>
        <v>0</v>
      </c>
      <c r="AA2925" s="342">
        <f t="shared" si="335"/>
        <v>0</v>
      </c>
      <c r="AB2925" s="342">
        <f t="shared" si="335"/>
        <v>0</v>
      </c>
      <c r="AC2925" s="109">
        <f t="shared" si="333"/>
        <v>0</v>
      </c>
      <c r="AD2925" s="109">
        <f>IF(C2925=A_Stammdaten!$B$12,E_SAV!$S2925-E_SAV!$AE2925,HLOOKUP(A_Stammdaten!$B$12-1,$AF$4:$AL$4004,ROW(C2925)-3,FALSE)-$AE2925)</f>
        <v>0</v>
      </c>
      <c r="AE2925" s="109">
        <f>HLOOKUP(A_Stammdaten!$B$12,$AF$4:$AL$4004,ROW(C2925)-3,FALSE)</f>
        <v>0</v>
      </c>
      <c r="AF2925" s="109">
        <f t="shared" si="331"/>
        <v>0</v>
      </c>
      <c r="AG2925" s="109">
        <f t="shared" si="334"/>
        <v>0</v>
      </c>
      <c r="AH2925" s="109">
        <f t="shared" si="334"/>
        <v>0</v>
      </c>
      <c r="AI2925" s="109">
        <f t="shared" si="334"/>
        <v>0</v>
      </c>
      <c r="AJ2925" s="109">
        <f t="shared" si="334"/>
        <v>0</v>
      </c>
      <c r="AK2925" s="109">
        <f t="shared" si="334"/>
        <v>0</v>
      </c>
      <c r="AL2925" s="109">
        <f t="shared" si="334"/>
        <v>0</v>
      </c>
    </row>
    <row r="2926" spans="1:38" x14ac:dyDescent="0.3">
      <c r="A2926" s="421"/>
      <c r="B2926" s="421"/>
      <c r="C2926" s="422"/>
      <c r="D2926" s="423"/>
      <c r="E2926" s="421"/>
      <c r="F2926" s="421"/>
      <c r="G2926" s="421"/>
      <c r="H2926" s="421"/>
      <c r="I2926" s="421"/>
      <c r="J2926" s="421"/>
      <c r="K2926" s="421"/>
      <c r="L2926" s="421"/>
      <c r="M2926" s="423"/>
      <c r="N2926" s="340">
        <f>IF(C2926&gt;A_Stammdaten!$B$12,0,SUM(E2926,F2926,H2926,J2926:K2926)-SUM(G2926,I2926,L2926:M2926))</f>
        <v>0</v>
      </c>
      <c r="O2926" s="421"/>
      <c r="P2926" s="421"/>
      <c r="Q2926" s="421"/>
      <c r="R2926" s="421"/>
      <c r="S2926" s="108">
        <f t="shared" si="332"/>
        <v>0</v>
      </c>
      <c r="T2926" s="341">
        <f>IF(ISBLANK($B2926),0,VLOOKUP($B2926,Listen!$A$2:$C$45,2,FALSE))</f>
        <v>0</v>
      </c>
      <c r="U2926" s="341">
        <f>IF(ISBLANK($B2926),0,VLOOKUP($B2926,Listen!$A$2:$C$45,3,FALSE))</f>
        <v>0</v>
      </c>
      <c r="V2926" s="342">
        <f t="shared" si="330"/>
        <v>0</v>
      </c>
      <c r="W2926" s="342">
        <f t="shared" si="335"/>
        <v>0</v>
      </c>
      <c r="X2926" s="342">
        <f t="shared" si="335"/>
        <v>0</v>
      </c>
      <c r="Y2926" s="342">
        <f t="shared" si="335"/>
        <v>0</v>
      </c>
      <c r="Z2926" s="342">
        <f t="shared" si="335"/>
        <v>0</v>
      </c>
      <c r="AA2926" s="342">
        <f t="shared" si="335"/>
        <v>0</v>
      </c>
      <c r="AB2926" s="342">
        <f t="shared" si="335"/>
        <v>0</v>
      </c>
      <c r="AC2926" s="109">
        <f t="shared" si="333"/>
        <v>0</v>
      </c>
      <c r="AD2926" s="109">
        <f>IF(C2926=A_Stammdaten!$B$12,E_SAV!$S2926-E_SAV!$AE2926,HLOOKUP(A_Stammdaten!$B$12-1,$AF$4:$AL$4004,ROW(C2926)-3,FALSE)-$AE2926)</f>
        <v>0</v>
      </c>
      <c r="AE2926" s="109">
        <f>HLOOKUP(A_Stammdaten!$B$12,$AF$4:$AL$4004,ROW(C2926)-3,FALSE)</f>
        <v>0</v>
      </c>
      <c r="AF2926" s="109">
        <f t="shared" si="331"/>
        <v>0</v>
      </c>
      <c r="AG2926" s="109">
        <f t="shared" si="334"/>
        <v>0</v>
      </c>
      <c r="AH2926" s="109">
        <f t="shared" si="334"/>
        <v>0</v>
      </c>
      <c r="AI2926" s="109">
        <f t="shared" si="334"/>
        <v>0</v>
      </c>
      <c r="AJ2926" s="109">
        <f t="shared" si="334"/>
        <v>0</v>
      </c>
      <c r="AK2926" s="109">
        <f t="shared" si="334"/>
        <v>0</v>
      </c>
      <c r="AL2926" s="109">
        <f t="shared" si="334"/>
        <v>0</v>
      </c>
    </row>
    <row r="2927" spans="1:38" x14ac:dyDescent="0.3">
      <c r="A2927" s="421"/>
      <c r="B2927" s="421"/>
      <c r="C2927" s="422"/>
      <c r="D2927" s="423"/>
      <c r="E2927" s="421"/>
      <c r="F2927" s="421"/>
      <c r="G2927" s="421"/>
      <c r="H2927" s="421"/>
      <c r="I2927" s="421"/>
      <c r="J2927" s="421"/>
      <c r="K2927" s="421"/>
      <c r="L2927" s="421"/>
      <c r="M2927" s="423"/>
      <c r="N2927" s="340">
        <f>IF(C2927&gt;A_Stammdaten!$B$12,0,SUM(E2927,F2927,H2927,J2927:K2927)-SUM(G2927,I2927,L2927:M2927))</f>
        <v>0</v>
      </c>
      <c r="O2927" s="421"/>
      <c r="P2927" s="421"/>
      <c r="Q2927" s="421"/>
      <c r="R2927" s="421"/>
      <c r="S2927" s="108">
        <f t="shared" si="332"/>
        <v>0</v>
      </c>
      <c r="T2927" s="341">
        <f>IF(ISBLANK($B2927),0,VLOOKUP($B2927,Listen!$A$2:$C$45,2,FALSE))</f>
        <v>0</v>
      </c>
      <c r="U2927" s="341">
        <f>IF(ISBLANK($B2927),0,VLOOKUP($B2927,Listen!$A$2:$C$45,3,FALSE))</f>
        <v>0</v>
      </c>
      <c r="V2927" s="342">
        <f t="shared" si="330"/>
        <v>0</v>
      </c>
      <c r="W2927" s="342">
        <f t="shared" si="335"/>
        <v>0</v>
      </c>
      <c r="X2927" s="342">
        <f t="shared" si="335"/>
        <v>0</v>
      </c>
      <c r="Y2927" s="342">
        <f t="shared" si="335"/>
        <v>0</v>
      </c>
      <c r="Z2927" s="342">
        <f t="shared" si="335"/>
        <v>0</v>
      </c>
      <c r="AA2927" s="342">
        <f t="shared" si="335"/>
        <v>0</v>
      </c>
      <c r="AB2927" s="342">
        <f t="shared" si="335"/>
        <v>0</v>
      </c>
      <c r="AC2927" s="109">
        <f t="shared" si="333"/>
        <v>0</v>
      </c>
      <c r="AD2927" s="109">
        <f>IF(C2927=A_Stammdaten!$B$12,E_SAV!$S2927-E_SAV!$AE2927,HLOOKUP(A_Stammdaten!$B$12-1,$AF$4:$AL$4004,ROW(C2927)-3,FALSE)-$AE2927)</f>
        <v>0</v>
      </c>
      <c r="AE2927" s="109">
        <f>HLOOKUP(A_Stammdaten!$B$12,$AF$4:$AL$4004,ROW(C2927)-3,FALSE)</f>
        <v>0</v>
      </c>
      <c r="AF2927" s="109">
        <f t="shared" si="331"/>
        <v>0</v>
      </c>
      <c r="AG2927" s="109">
        <f t="shared" si="334"/>
        <v>0</v>
      </c>
      <c r="AH2927" s="109">
        <f t="shared" si="334"/>
        <v>0</v>
      </c>
      <c r="AI2927" s="109">
        <f t="shared" si="334"/>
        <v>0</v>
      </c>
      <c r="AJ2927" s="109">
        <f t="shared" si="334"/>
        <v>0</v>
      </c>
      <c r="AK2927" s="109">
        <f t="shared" si="334"/>
        <v>0</v>
      </c>
      <c r="AL2927" s="109">
        <f t="shared" si="334"/>
        <v>0</v>
      </c>
    </row>
    <row r="2928" spans="1:38" x14ac:dyDescent="0.3">
      <c r="A2928" s="421"/>
      <c r="B2928" s="421"/>
      <c r="C2928" s="422"/>
      <c r="D2928" s="423"/>
      <c r="E2928" s="421"/>
      <c r="F2928" s="421"/>
      <c r="G2928" s="421"/>
      <c r="H2928" s="421"/>
      <c r="I2928" s="421"/>
      <c r="J2928" s="421"/>
      <c r="K2928" s="421"/>
      <c r="L2928" s="421"/>
      <c r="M2928" s="423"/>
      <c r="N2928" s="340">
        <f>IF(C2928&gt;A_Stammdaten!$B$12,0,SUM(E2928,F2928,H2928,J2928:K2928)-SUM(G2928,I2928,L2928:M2928))</f>
        <v>0</v>
      </c>
      <c r="O2928" s="421"/>
      <c r="P2928" s="421"/>
      <c r="Q2928" s="421"/>
      <c r="R2928" s="421"/>
      <c r="S2928" s="108">
        <f t="shared" si="332"/>
        <v>0</v>
      </c>
      <c r="T2928" s="341">
        <f>IF(ISBLANK($B2928),0,VLOOKUP($B2928,Listen!$A$2:$C$45,2,FALSE))</f>
        <v>0</v>
      </c>
      <c r="U2928" s="341">
        <f>IF(ISBLANK($B2928),0,VLOOKUP($B2928,Listen!$A$2:$C$45,3,FALSE))</f>
        <v>0</v>
      </c>
      <c r="V2928" s="342">
        <f t="shared" si="330"/>
        <v>0</v>
      </c>
      <c r="W2928" s="342">
        <f t="shared" si="335"/>
        <v>0</v>
      </c>
      <c r="X2928" s="342">
        <f t="shared" si="335"/>
        <v>0</v>
      </c>
      <c r="Y2928" s="342">
        <f t="shared" si="335"/>
        <v>0</v>
      </c>
      <c r="Z2928" s="342">
        <f t="shared" si="335"/>
        <v>0</v>
      </c>
      <c r="AA2928" s="342">
        <f t="shared" si="335"/>
        <v>0</v>
      </c>
      <c r="AB2928" s="342">
        <f t="shared" si="335"/>
        <v>0</v>
      </c>
      <c r="AC2928" s="109">
        <f t="shared" si="333"/>
        <v>0</v>
      </c>
      <c r="AD2928" s="109">
        <f>IF(C2928=A_Stammdaten!$B$12,E_SAV!$S2928-E_SAV!$AE2928,HLOOKUP(A_Stammdaten!$B$12-1,$AF$4:$AL$4004,ROW(C2928)-3,FALSE)-$AE2928)</f>
        <v>0</v>
      </c>
      <c r="AE2928" s="109">
        <f>HLOOKUP(A_Stammdaten!$B$12,$AF$4:$AL$4004,ROW(C2928)-3,FALSE)</f>
        <v>0</v>
      </c>
      <c r="AF2928" s="109">
        <f t="shared" si="331"/>
        <v>0</v>
      </c>
      <c r="AG2928" s="109">
        <f t="shared" si="334"/>
        <v>0</v>
      </c>
      <c r="AH2928" s="109">
        <f t="shared" si="334"/>
        <v>0</v>
      </c>
      <c r="AI2928" s="109">
        <f t="shared" si="334"/>
        <v>0</v>
      </c>
      <c r="AJ2928" s="109">
        <f t="shared" si="334"/>
        <v>0</v>
      </c>
      <c r="AK2928" s="109">
        <f t="shared" si="334"/>
        <v>0</v>
      </c>
      <c r="AL2928" s="109">
        <f t="shared" si="334"/>
        <v>0</v>
      </c>
    </row>
    <row r="2929" spans="1:38" x14ac:dyDescent="0.3">
      <c r="A2929" s="421"/>
      <c r="B2929" s="421"/>
      <c r="C2929" s="422"/>
      <c r="D2929" s="423"/>
      <c r="E2929" s="421"/>
      <c r="F2929" s="421"/>
      <c r="G2929" s="421"/>
      <c r="H2929" s="421"/>
      <c r="I2929" s="421"/>
      <c r="J2929" s="421"/>
      <c r="K2929" s="421"/>
      <c r="L2929" s="421"/>
      <c r="M2929" s="423"/>
      <c r="N2929" s="340">
        <f>IF(C2929&gt;A_Stammdaten!$B$12,0,SUM(E2929,F2929,H2929,J2929:K2929)-SUM(G2929,I2929,L2929:M2929))</f>
        <v>0</v>
      </c>
      <c r="O2929" s="421"/>
      <c r="P2929" s="421"/>
      <c r="Q2929" s="421"/>
      <c r="R2929" s="421"/>
      <c r="S2929" s="108">
        <f t="shared" si="332"/>
        <v>0</v>
      </c>
      <c r="T2929" s="341">
        <f>IF(ISBLANK($B2929),0,VLOOKUP($B2929,Listen!$A$2:$C$45,2,FALSE))</f>
        <v>0</v>
      </c>
      <c r="U2929" s="341">
        <f>IF(ISBLANK($B2929),0,VLOOKUP($B2929,Listen!$A$2:$C$45,3,FALSE))</f>
        <v>0</v>
      </c>
      <c r="V2929" s="342">
        <f t="shared" si="330"/>
        <v>0</v>
      </c>
      <c r="W2929" s="342">
        <f t="shared" si="335"/>
        <v>0</v>
      </c>
      <c r="X2929" s="342">
        <f t="shared" si="335"/>
        <v>0</v>
      </c>
      <c r="Y2929" s="342">
        <f t="shared" si="335"/>
        <v>0</v>
      </c>
      <c r="Z2929" s="342">
        <f t="shared" si="335"/>
        <v>0</v>
      </c>
      <c r="AA2929" s="342">
        <f t="shared" si="335"/>
        <v>0</v>
      </c>
      <c r="AB2929" s="342">
        <f t="shared" si="335"/>
        <v>0</v>
      </c>
      <c r="AC2929" s="109">
        <f t="shared" si="333"/>
        <v>0</v>
      </c>
      <c r="AD2929" s="109">
        <f>IF(C2929=A_Stammdaten!$B$12,E_SAV!$S2929-E_SAV!$AE2929,HLOOKUP(A_Stammdaten!$B$12-1,$AF$4:$AL$4004,ROW(C2929)-3,FALSE)-$AE2929)</f>
        <v>0</v>
      </c>
      <c r="AE2929" s="109">
        <f>HLOOKUP(A_Stammdaten!$B$12,$AF$4:$AL$4004,ROW(C2929)-3,FALSE)</f>
        <v>0</v>
      </c>
      <c r="AF2929" s="109">
        <f t="shared" si="331"/>
        <v>0</v>
      </c>
      <c r="AG2929" s="109">
        <f t="shared" si="334"/>
        <v>0</v>
      </c>
      <c r="AH2929" s="109">
        <f t="shared" si="334"/>
        <v>0</v>
      </c>
      <c r="AI2929" s="109">
        <f t="shared" si="334"/>
        <v>0</v>
      </c>
      <c r="AJ2929" s="109">
        <f t="shared" si="334"/>
        <v>0</v>
      </c>
      <c r="AK2929" s="109">
        <f t="shared" si="334"/>
        <v>0</v>
      </c>
      <c r="AL2929" s="109">
        <f t="shared" si="334"/>
        <v>0</v>
      </c>
    </row>
    <row r="2930" spans="1:38" x14ac:dyDescent="0.3">
      <c r="A2930" s="421"/>
      <c r="B2930" s="421"/>
      <c r="C2930" s="422"/>
      <c r="D2930" s="423"/>
      <c r="E2930" s="421"/>
      <c r="F2930" s="421"/>
      <c r="G2930" s="421"/>
      <c r="H2930" s="421"/>
      <c r="I2930" s="421"/>
      <c r="J2930" s="421"/>
      <c r="K2930" s="421"/>
      <c r="L2930" s="421"/>
      <c r="M2930" s="423"/>
      <c r="N2930" s="340">
        <f>IF(C2930&gt;A_Stammdaten!$B$12,0,SUM(E2930,F2930,H2930,J2930:K2930)-SUM(G2930,I2930,L2930:M2930))</f>
        <v>0</v>
      </c>
      <c r="O2930" s="421"/>
      <c r="P2930" s="421"/>
      <c r="Q2930" s="421"/>
      <c r="R2930" s="421"/>
      <c r="S2930" s="108">
        <f t="shared" si="332"/>
        <v>0</v>
      </c>
      <c r="T2930" s="341">
        <f>IF(ISBLANK($B2930),0,VLOOKUP($B2930,Listen!$A$2:$C$45,2,FALSE))</f>
        <v>0</v>
      </c>
      <c r="U2930" s="341">
        <f>IF(ISBLANK($B2930),0,VLOOKUP($B2930,Listen!$A$2:$C$45,3,FALSE))</f>
        <v>0</v>
      </c>
      <c r="V2930" s="342">
        <f t="shared" si="330"/>
        <v>0</v>
      </c>
      <c r="W2930" s="342">
        <f t="shared" si="335"/>
        <v>0</v>
      </c>
      <c r="X2930" s="342">
        <f t="shared" si="335"/>
        <v>0</v>
      </c>
      <c r="Y2930" s="342">
        <f t="shared" si="335"/>
        <v>0</v>
      </c>
      <c r="Z2930" s="342">
        <f t="shared" si="335"/>
        <v>0</v>
      </c>
      <c r="AA2930" s="342">
        <f t="shared" si="335"/>
        <v>0</v>
      </c>
      <c r="AB2930" s="342">
        <f t="shared" si="335"/>
        <v>0</v>
      </c>
      <c r="AC2930" s="109">
        <f t="shared" si="333"/>
        <v>0</v>
      </c>
      <c r="AD2930" s="109">
        <f>IF(C2930=A_Stammdaten!$B$12,E_SAV!$S2930-E_SAV!$AE2930,HLOOKUP(A_Stammdaten!$B$12-1,$AF$4:$AL$4004,ROW(C2930)-3,FALSE)-$AE2930)</f>
        <v>0</v>
      </c>
      <c r="AE2930" s="109">
        <f>HLOOKUP(A_Stammdaten!$B$12,$AF$4:$AL$4004,ROW(C2930)-3,FALSE)</f>
        <v>0</v>
      </c>
      <c r="AF2930" s="109">
        <f t="shared" si="331"/>
        <v>0</v>
      </c>
      <c r="AG2930" s="109">
        <f t="shared" si="334"/>
        <v>0</v>
      </c>
      <c r="AH2930" s="109">
        <f t="shared" si="334"/>
        <v>0</v>
      </c>
      <c r="AI2930" s="109">
        <f t="shared" si="334"/>
        <v>0</v>
      </c>
      <c r="AJ2930" s="109">
        <f t="shared" si="334"/>
        <v>0</v>
      </c>
      <c r="AK2930" s="109">
        <f t="shared" si="334"/>
        <v>0</v>
      </c>
      <c r="AL2930" s="109">
        <f t="shared" si="334"/>
        <v>0</v>
      </c>
    </row>
    <row r="2931" spans="1:38" x14ac:dyDescent="0.3">
      <c r="A2931" s="421"/>
      <c r="B2931" s="421"/>
      <c r="C2931" s="422"/>
      <c r="D2931" s="423"/>
      <c r="E2931" s="421"/>
      <c r="F2931" s="421"/>
      <c r="G2931" s="421"/>
      <c r="H2931" s="421"/>
      <c r="I2931" s="421"/>
      <c r="J2931" s="421"/>
      <c r="K2931" s="421"/>
      <c r="L2931" s="421"/>
      <c r="M2931" s="423"/>
      <c r="N2931" s="340">
        <f>IF(C2931&gt;A_Stammdaten!$B$12,0,SUM(E2931,F2931,H2931,J2931:K2931)-SUM(G2931,I2931,L2931:M2931))</f>
        <v>0</v>
      </c>
      <c r="O2931" s="421"/>
      <c r="P2931" s="421"/>
      <c r="Q2931" s="421"/>
      <c r="R2931" s="421"/>
      <c r="S2931" s="108">
        <f t="shared" si="332"/>
        <v>0</v>
      </c>
      <c r="T2931" s="341">
        <f>IF(ISBLANK($B2931),0,VLOOKUP($B2931,Listen!$A$2:$C$45,2,FALSE))</f>
        <v>0</v>
      </c>
      <c r="U2931" s="341">
        <f>IF(ISBLANK($B2931),0,VLOOKUP($B2931,Listen!$A$2:$C$45,3,FALSE))</f>
        <v>0</v>
      </c>
      <c r="V2931" s="342">
        <f t="shared" si="330"/>
        <v>0</v>
      </c>
      <c r="W2931" s="342">
        <f t="shared" si="335"/>
        <v>0</v>
      </c>
      <c r="X2931" s="342">
        <f t="shared" si="335"/>
        <v>0</v>
      </c>
      <c r="Y2931" s="342">
        <f t="shared" si="335"/>
        <v>0</v>
      </c>
      <c r="Z2931" s="342">
        <f t="shared" si="335"/>
        <v>0</v>
      </c>
      <c r="AA2931" s="342">
        <f t="shared" si="335"/>
        <v>0</v>
      </c>
      <c r="AB2931" s="342">
        <f t="shared" si="335"/>
        <v>0</v>
      </c>
      <c r="AC2931" s="109">
        <f t="shared" si="333"/>
        <v>0</v>
      </c>
      <c r="AD2931" s="109">
        <f>IF(C2931=A_Stammdaten!$B$12,E_SAV!$S2931-E_SAV!$AE2931,HLOOKUP(A_Stammdaten!$B$12-1,$AF$4:$AL$4004,ROW(C2931)-3,FALSE)-$AE2931)</f>
        <v>0</v>
      </c>
      <c r="AE2931" s="109">
        <f>HLOOKUP(A_Stammdaten!$B$12,$AF$4:$AL$4004,ROW(C2931)-3,FALSE)</f>
        <v>0</v>
      </c>
      <c r="AF2931" s="109">
        <f t="shared" si="331"/>
        <v>0</v>
      </c>
      <c r="AG2931" s="109">
        <f t="shared" si="334"/>
        <v>0</v>
      </c>
      <c r="AH2931" s="109">
        <f t="shared" si="334"/>
        <v>0</v>
      </c>
      <c r="AI2931" s="109">
        <f t="shared" si="334"/>
        <v>0</v>
      </c>
      <c r="AJ2931" s="109">
        <f t="shared" si="334"/>
        <v>0</v>
      </c>
      <c r="AK2931" s="109">
        <f t="shared" si="334"/>
        <v>0</v>
      </c>
      <c r="AL2931" s="109">
        <f t="shared" si="334"/>
        <v>0</v>
      </c>
    </row>
    <row r="2932" spans="1:38" x14ac:dyDescent="0.3">
      <c r="A2932" s="421"/>
      <c r="B2932" s="421"/>
      <c r="C2932" s="422"/>
      <c r="D2932" s="423"/>
      <c r="E2932" s="421"/>
      <c r="F2932" s="421"/>
      <c r="G2932" s="421"/>
      <c r="H2932" s="421"/>
      <c r="I2932" s="421"/>
      <c r="J2932" s="421"/>
      <c r="K2932" s="421"/>
      <c r="L2932" s="421"/>
      <c r="M2932" s="423"/>
      <c r="N2932" s="340">
        <f>IF(C2932&gt;A_Stammdaten!$B$12,0,SUM(E2932,F2932,H2932,J2932:K2932)-SUM(G2932,I2932,L2932:M2932))</f>
        <v>0</v>
      </c>
      <c r="O2932" s="421"/>
      <c r="P2932" s="421"/>
      <c r="Q2932" s="421"/>
      <c r="R2932" s="421"/>
      <c r="S2932" s="108">
        <f t="shared" si="332"/>
        <v>0</v>
      </c>
      <c r="T2932" s="341">
        <f>IF(ISBLANK($B2932),0,VLOOKUP($B2932,Listen!$A$2:$C$45,2,FALSE))</f>
        <v>0</v>
      </c>
      <c r="U2932" s="341">
        <f>IF(ISBLANK($B2932),0,VLOOKUP($B2932,Listen!$A$2:$C$45,3,FALSE))</f>
        <v>0</v>
      </c>
      <c r="V2932" s="342">
        <f t="shared" si="330"/>
        <v>0</v>
      </c>
      <c r="W2932" s="342">
        <f t="shared" si="335"/>
        <v>0</v>
      </c>
      <c r="X2932" s="342">
        <f t="shared" si="335"/>
        <v>0</v>
      </c>
      <c r="Y2932" s="342">
        <f t="shared" si="335"/>
        <v>0</v>
      </c>
      <c r="Z2932" s="342">
        <f t="shared" si="335"/>
        <v>0</v>
      </c>
      <c r="AA2932" s="342">
        <f t="shared" si="335"/>
        <v>0</v>
      </c>
      <c r="AB2932" s="342">
        <f t="shared" si="335"/>
        <v>0</v>
      </c>
      <c r="AC2932" s="109">
        <f t="shared" si="333"/>
        <v>0</v>
      </c>
      <c r="AD2932" s="109">
        <f>IF(C2932=A_Stammdaten!$B$12,E_SAV!$S2932-E_SAV!$AE2932,HLOOKUP(A_Stammdaten!$B$12-1,$AF$4:$AL$4004,ROW(C2932)-3,FALSE)-$AE2932)</f>
        <v>0</v>
      </c>
      <c r="AE2932" s="109">
        <f>HLOOKUP(A_Stammdaten!$B$12,$AF$4:$AL$4004,ROW(C2932)-3,FALSE)</f>
        <v>0</v>
      </c>
      <c r="AF2932" s="109">
        <f t="shared" si="331"/>
        <v>0</v>
      </c>
      <c r="AG2932" s="109">
        <f t="shared" si="334"/>
        <v>0</v>
      </c>
      <c r="AH2932" s="109">
        <f t="shared" si="334"/>
        <v>0</v>
      </c>
      <c r="AI2932" s="109">
        <f t="shared" si="334"/>
        <v>0</v>
      </c>
      <c r="AJ2932" s="109">
        <f t="shared" si="334"/>
        <v>0</v>
      </c>
      <c r="AK2932" s="109">
        <f t="shared" si="334"/>
        <v>0</v>
      </c>
      <c r="AL2932" s="109">
        <f t="shared" si="334"/>
        <v>0</v>
      </c>
    </row>
    <row r="2933" spans="1:38" x14ac:dyDescent="0.3">
      <c r="A2933" s="421"/>
      <c r="B2933" s="421"/>
      <c r="C2933" s="422"/>
      <c r="D2933" s="423"/>
      <c r="E2933" s="421"/>
      <c r="F2933" s="421"/>
      <c r="G2933" s="421"/>
      <c r="H2933" s="421"/>
      <c r="I2933" s="421"/>
      <c r="J2933" s="421"/>
      <c r="K2933" s="421"/>
      <c r="L2933" s="421"/>
      <c r="M2933" s="423"/>
      <c r="N2933" s="340">
        <f>IF(C2933&gt;A_Stammdaten!$B$12,0,SUM(E2933,F2933,H2933,J2933:K2933)-SUM(G2933,I2933,L2933:M2933))</f>
        <v>0</v>
      </c>
      <c r="O2933" s="421"/>
      <c r="P2933" s="421"/>
      <c r="Q2933" s="421"/>
      <c r="R2933" s="421"/>
      <c r="S2933" s="108">
        <f t="shared" si="332"/>
        <v>0</v>
      </c>
      <c r="T2933" s="341">
        <f>IF(ISBLANK($B2933),0,VLOOKUP($B2933,Listen!$A$2:$C$45,2,FALSE))</f>
        <v>0</v>
      </c>
      <c r="U2933" s="341">
        <f>IF(ISBLANK($B2933),0,VLOOKUP($B2933,Listen!$A$2:$C$45,3,FALSE))</f>
        <v>0</v>
      </c>
      <c r="V2933" s="342">
        <f t="shared" si="330"/>
        <v>0</v>
      </c>
      <c r="W2933" s="342">
        <f t="shared" si="335"/>
        <v>0</v>
      </c>
      <c r="X2933" s="342">
        <f t="shared" si="335"/>
        <v>0</v>
      </c>
      <c r="Y2933" s="342">
        <f t="shared" si="335"/>
        <v>0</v>
      </c>
      <c r="Z2933" s="342">
        <f t="shared" si="335"/>
        <v>0</v>
      </c>
      <c r="AA2933" s="342">
        <f t="shared" si="335"/>
        <v>0</v>
      </c>
      <c r="AB2933" s="342">
        <f t="shared" si="335"/>
        <v>0</v>
      </c>
      <c r="AC2933" s="109">
        <f t="shared" si="333"/>
        <v>0</v>
      </c>
      <c r="AD2933" s="109">
        <f>IF(C2933=A_Stammdaten!$B$12,E_SAV!$S2933-E_SAV!$AE2933,HLOOKUP(A_Stammdaten!$B$12-1,$AF$4:$AL$4004,ROW(C2933)-3,FALSE)-$AE2933)</f>
        <v>0</v>
      </c>
      <c r="AE2933" s="109">
        <f>HLOOKUP(A_Stammdaten!$B$12,$AF$4:$AL$4004,ROW(C2933)-3,FALSE)</f>
        <v>0</v>
      </c>
      <c r="AF2933" s="109">
        <f t="shared" si="331"/>
        <v>0</v>
      </c>
      <c r="AG2933" s="109">
        <f t="shared" si="334"/>
        <v>0</v>
      </c>
      <c r="AH2933" s="109">
        <f t="shared" si="334"/>
        <v>0</v>
      </c>
      <c r="AI2933" s="109">
        <f t="shared" si="334"/>
        <v>0</v>
      </c>
      <c r="AJ2933" s="109">
        <f t="shared" si="334"/>
        <v>0</v>
      </c>
      <c r="AK2933" s="109">
        <f t="shared" si="334"/>
        <v>0</v>
      </c>
      <c r="AL2933" s="109">
        <f t="shared" si="334"/>
        <v>0</v>
      </c>
    </row>
    <row r="2934" spans="1:38" x14ac:dyDescent="0.3">
      <c r="A2934" s="421"/>
      <c r="B2934" s="421"/>
      <c r="C2934" s="422"/>
      <c r="D2934" s="423"/>
      <c r="E2934" s="421"/>
      <c r="F2934" s="421"/>
      <c r="G2934" s="421"/>
      <c r="H2934" s="421"/>
      <c r="I2934" s="421"/>
      <c r="J2934" s="421"/>
      <c r="K2934" s="421"/>
      <c r="L2934" s="421"/>
      <c r="M2934" s="423"/>
      <c r="N2934" s="340">
        <f>IF(C2934&gt;A_Stammdaten!$B$12,0,SUM(E2934,F2934,H2934,J2934:K2934)-SUM(G2934,I2934,L2934:M2934))</f>
        <v>0</v>
      </c>
      <c r="O2934" s="421"/>
      <c r="P2934" s="421"/>
      <c r="Q2934" s="421"/>
      <c r="R2934" s="421"/>
      <c r="S2934" s="108">
        <f t="shared" si="332"/>
        <v>0</v>
      </c>
      <c r="T2934" s="341">
        <f>IF(ISBLANK($B2934),0,VLOOKUP($B2934,Listen!$A$2:$C$45,2,FALSE))</f>
        <v>0</v>
      </c>
      <c r="U2934" s="341">
        <f>IF(ISBLANK($B2934),0,VLOOKUP($B2934,Listen!$A$2:$C$45,3,FALSE))</f>
        <v>0</v>
      </c>
      <c r="V2934" s="342">
        <f t="shared" si="330"/>
        <v>0</v>
      </c>
      <c r="W2934" s="342">
        <f t="shared" si="335"/>
        <v>0</v>
      </c>
      <c r="X2934" s="342">
        <f t="shared" si="335"/>
        <v>0</v>
      </c>
      <c r="Y2934" s="342">
        <f t="shared" si="335"/>
        <v>0</v>
      </c>
      <c r="Z2934" s="342">
        <f t="shared" si="335"/>
        <v>0</v>
      </c>
      <c r="AA2934" s="342">
        <f t="shared" si="335"/>
        <v>0</v>
      </c>
      <c r="AB2934" s="342">
        <f t="shared" si="335"/>
        <v>0</v>
      </c>
      <c r="AC2934" s="109">
        <f t="shared" si="333"/>
        <v>0</v>
      </c>
      <c r="AD2934" s="109">
        <f>IF(C2934=A_Stammdaten!$B$12,E_SAV!$S2934-E_SAV!$AE2934,HLOOKUP(A_Stammdaten!$B$12-1,$AF$4:$AL$4004,ROW(C2934)-3,FALSE)-$AE2934)</f>
        <v>0</v>
      </c>
      <c r="AE2934" s="109">
        <f>HLOOKUP(A_Stammdaten!$B$12,$AF$4:$AL$4004,ROW(C2934)-3,FALSE)</f>
        <v>0</v>
      </c>
      <c r="AF2934" s="109">
        <f t="shared" si="331"/>
        <v>0</v>
      </c>
      <c r="AG2934" s="109">
        <f t="shared" si="334"/>
        <v>0</v>
      </c>
      <c r="AH2934" s="109">
        <f t="shared" si="334"/>
        <v>0</v>
      </c>
      <c r="AI2934" s="109">
        <f t="shared" si="334"/>
        <v>0</v>
      </c>
      <c r="AJ2934" s="109">
        <f t="shared" si="334"/>
        <v>0</v>
      </c>
      <c r="AK2934" s="109">
        <f t="shared" si="334"/>
        <v>0</v>
      </c>
      <c r="AL2934" s="109">
        <f t="shared" si="334"/>
        <v>0</v>
      </c>
    </row>
    <row r="2935" spans="1:38" x14ac:dyDescent="0.3">
      <c r="A2935" s="421"/>
      <c r="B2935" s="421"/>
      <c r="C2935" s="422"/>
      <c r="D2935" s="423"/>
      <c r="E2935" s="421"/>
      <c r="F2935" s="421"/>
      <c r="G2935" s="421"/>
      <c r="H2935" s="421"/>
      <c r="I2935" s="421"/>
      <c r="J2935" s="421"/>
      <c r="K2935" s="421"/>
      <c r="L2935" s="421"/>
      <c r="M2935" s="423"/>
      <c r="N2935" s="340">
        <f>IF(C2935&gt;A_Stammdaten!$B$12,0,SUM(E2935,F2935,H2935,J2935:K2935)-SUM(G2935,I2935,L2935:M2935))</f>
        <v>0</v>
      </c>
      <c r="O2935" s="421"/>
      <c r="P2935" s="421"/>
      <c r="Q2935" s="421"/>
      <c r="R2935" s="421"/>
      <c r="S2935" s="108">
        <f t="shared" si="332"/>
        <v>0</v>
      </c>
      <c r="T2935" s="341">
        <f>IF(ISBLANK($B2935),0,VLOOKUP($B2935,Listen!$A$2:$C$45,2,FALSE))</f>
        <v>0</v>
      </c>
      <c r="U2935" s="341">
        <f>IF(ISBLANK($B2935),0,VLOOKUP($B2935,Listen!$A$2:$C$45,3,FALSE))</f>
        <v>0</v>
      </c>
      <c r="V2935" s="342">
        <f t="shared" si="330"/>
        <v>0</v>
      </c>
      <c r="W2935" s="342">
        <f t="shared" si="335"/>
        <v>0</v>
      </c>
      <c r="X2935" s="342">
        <f t="shared" si="335"/>
        <v>0</v>
      </c>
      <c r="Y2935" s="342">
        <f t="shared" si="335"/>
        <v>0</v>
      </c>
      <c r="Z2935" s="342">
        <f t="shared" si="335"/>
        <v>0</v>
      </c>
      <c r="AA2935" s="342">
        <f t="shared" si="335"/>
        <v>0</v>
      </c>
      <c r="AB2935" s="342">
        <f t="shared" si="335"/>
        <v>0</v>
      </c>
      <c r="AC2935" s="109">
        <f t="shared" si="333"/>
        <v>0</v>
      </c>
      <c r="AD2935" s="109">
        <f>IF(C2935=A_Stammdaten!$B$12,E_SAV!$S2935-E_SAV!$AE2935,HLOOKUP(A_Stammdaten!$B$12-1,$AF$4:$AL$4004,ROW(C2935)-3,FALSE)-$AE2935)</f>
        <v>0</v>
      </c>
      <c r="AE2935" s="109">
        <f>HLOOKUP(A_Stammdaten!$B$12,$AF$4:$AL$4004,ROW(C2935)-3,FALSE)</f>
        <v>0</v>
      </c>
      <c r="AF2935" s="109">
        <f t="shared" si="331"/>
        <v>0</v>
      </c>
      <c r="AG2935" s="109">
        <f t="shared" si="334"/>
        <v>0</v>
      </c>
      <c r="AH2935" s="109">
        <f t="shared" si="334"/>
        <v>0</v>
      </c>
      <c r="AI2935" s="109">
        <f t="shared" si="334"/>
        <v>0</v>
      </c>
      <c r="AJ2935" s="109">
        <f t="shared" si="334"/>
        <v>0</v>
      </c>
      <c r="AK2935" s="109">
        <f t="shared" si="334"/>
        <v>0</v>
      </c>
      <c r="AL2935" s="109">
        <f t="shared" si="334"/>
        <v>0</v>
      </c>
    </row>
    <row r="2936" spans="1:38" x14ac:dyDescent="0.3">
      <c r="A2936" s="421"/>
      <c r="B2936" s="421"/>
      <c r="C2936" s="422"/>
      <c r="D2936" s="423"/>
      <c r="E2936" s="421"/>
      <c r="F2936" s="421"/>
      <c r="G2936" s="421"/>
      <c r="H2936" s="421"/>
      <c r="I2936" s="421"/>
      <c r="J2936" s="421"/>
      <c r="K2936" s="421"/>
      <c r="L2936" s="421"/>
      <c r="M2936" s="423"/>
      <c r="N2936" s="340">
        <f>IF(C2936&gt;A_Stammdaten!$B$12,0,SUM(E2936,F2936,H2936,J2936:K2936)-SUM(G2936,I2936,L2936:M2936))</f>
        <v>0</v>
      </c>
      <c r="O2936" s="421"/>
      <c r="P2936" s="421"/>
      <c r="Q2936" s="421"/>
      <c r="R2936" s="421"/>
      <c r="S2936" s="108">
        <f t="shared" si="332"/>
        <v>0</v>
      </c>
      <c r="T2936" s="341">
        <f>IF(ISBLANK($B2936),0,VLOOKUP($B2936,Listen!$A$2:$C$45,2,FALSE))</f>
        <v>0</v>
      </c>
      <c r="U2936" s="341">
        <f>IF(ISBLANK($B2936),0,VLOOKUP($B2936,Listen!$A$2:$C$45,3,FALSE))</f>
        <v>0</v>
      </c>
      <c r="V2936" s="342">
        <f t="shared" si="330"/>
        <v>0</v>
      </c>
      <c r="W2936" s="342">
        <f t="shared" si="335"/>
        <v>0</v>
      </c>
      <c r="X2936" s="342">
        <f t="shared" si="335"/>
        <v>0</v>
      </c>
      <c r="Y2936" s="342">
        <f t="shared" si="335"/>
        <v>0</v>
      </c>
      <c r="Z2936" s="342">
        <f t="shared" si="335"/>
        <v>0</v>
      </c>
      <c r="AA2936" s="342">
        <f t="shared" si="335"/>
        <v>0</v>
      </c>
      <c r="AB2936" s="342">
        <f t="shared" si="335"/>
        <v>0</v>
      </c>
      <c r="AC2936" s="109">
        <f t="shared" si="333"/>
        <v>0</v>
      </c>
      <c r="AD2936" s="109">
        <f>IF(C2936=A_Stammdaten!$B$12,E_SAV!$S2936-E_SAV!$AE2936,HLOOKUP(A_Stammdaten!$B$12-1,$AF$4:$AL$4004,ROW(C2936)-3,FALSE)-$AE2936)</f>
        <v>0</v>
      </c>
      <c r="AE2936" s="109">
        <f>HLOOKUP(A_Stammdaten!$B$12,$AF$4:$AL$4004,ROW(C2936)-3,FALSE)</f>
        <v>0</v>
      </c>
      <c r="AF2936" s="109">
        <f t="shared" si="331"/>
        <v>0</v>
      </c>
      <c r="AG2936" s="109">
        <f t="shared" si="334"/>
        <v>0</v>
      </c>
      <c r="AH2936" s="109">
        <f t="shared" si="334"/>
        <v>0</v>
      </c>
      <c r="AI2936" s="109">
        <f t="shared" si="334"/>
        <v>0</v>
      </c>
      <c r="AJ2936" s="109">
        <f t="shared" ref="AJ2936:AL2999" si="336">IF(OR($C2936=0,$S2936=0,Z2936-(AJ$4-$C2936)=0),0,IF($C2936&lt;AJ$4,AI2936-AI2936/(Z2936-(AJ$4-$C2936)),IF($C2936=AJ$4,$S2936-$S2936/Z2936,0)))</f>
        <v>0</v>
      </c>
      <c r="AK2936" s="109">
        <f t="shared" si="336"/>
        <v>0</v>
      </c>
      <c r="AL2936" s="109">
        <f t="shared" si="336"/>
        <v>0</v>
      </c>
    </row>
    <row r="2937" spans="1:38" x14ac:dyDescent="0.3">
      <c r="A2937" s="421"/>
      <c r="B2937" s="421"/>
      <c r="C2937" s="422"/>
      <c r="D2937" s="423"/>
      <c r="E2937" s="421"/>
      <c r="F2937" s="421"/>
      <c r="G2937" s="421"/>
      <c r="H2937" s="421"/>
      <c r="I2937" s="421"/>
      <c r="J2937" s="421"/>
      <c r="K2937" s="421"/>
      <c r="L2937" s="421"/>
      <c r="M2937" s="423"/>
      <c r="N2937" s="340">
        <f>IF(C2937&gt;A_Stammdaten!$B$12,0,SUM(E2937,F2937,H2937,J2937:K2937)-SUM(G2937,I2937,L2937:M2937))</f>
        <v>0</v>
      </c>
      <c r="O2937" s="421"/>
      <c r="P2937" s="421"/>
      <c r="Q2937" s="421"/>
      <c r="R2937" s="421"/>
      <c r="S2937" s="108">
        <f t="shared" si="332"/>
        <v>0</v>
      </c>
      <c r="T2937" s="341">
        <f>IF(ISBLANK($B2937),0,VLOOKUP($B2937,Listen!$A$2:$C$45,2,FALSE))</f>
        <v>0</v>
      </c>
      <c r="U2937" s="341">
        <f>IF(ISBLANK($B2937),0,VLOOKUP($B2937,Listen!$A$2:$C$45,3,FALSE))</f>
        <v>0</v>
      </c>
      <c r="V2937" s="342">
        <f t="shared" si="330"/>
        <v>0</v>
      </c>
      <c r="W2937" s="342">
        <f t="shared" si="335"/>
        <v>0</v>
      </c>
      <c r="X2937" s="342">
        <f t="shared" si="335"/>
        <v>0</v>
      </c>
      <c r="Y2937" s="342">
        <f t="shared" si="335"/>
        <v>0</v>
      </c>
      <c r="Z2937" s="342">
        <f t="shared" si="335"/>
        <v>0</v>
      </c>
      <c r="AA2937" s="342">
        <f t="shared" si="335"/>
        <v>0</v>
      </c>
      <c r="AB2937" s="342">
        <f t="shared" si="335"/>
        <v>0</v>
      </c>
      <c r="AC2937" s="109">
        <f t="shared" si="333"/>
        <v>0</v>
      </c>
      <c r="AD2937" s="109">
        <f>IF(C2937=A_Stammdaten!$B$12,E_SAV!$S2937-E_SAV!$AE2937,HLOOKUP(A_Stammdaten!$B$12-1,$AF$4:$AL$4004,ROW(C2937)-3,FALSE)-$AE2937)</f>
        <v>0</v>
      </c>
      <c r="AE2937" s="109">
        <f>HLOOKUP(A_Stammdaten!$B$12,$AF$4:$AL$4004,ROW(C2937)-3,FALSE)</f>
        <v>0</v>
      </c>
      <c r="AF2937" s="109">
        <f t="shared" si="331"/>
        <v>0</v>
      </c>
      <c r="AG2937" s="109">
        <f t="shared" ref="AG2937:AL3000" si="337">IF(OR($C2937=0,$S2937=0,W2937-(AG$4-$C2937)=0),0,IF($C2937&lt;AG$4,AF2937-AF2937/(W2937-(AG$4-$C2937)),IF($C2937=AG$4,$S2937-$S2937/W2937,0)))</f>
        <v>0</v>
      </c>
      <c r="AH2937" s="109">
        <f t="shared" si="337"/>
        <v>0</v>
      </c>
      <c r="AI2937" s="109">
        <f t="shared" si="337"/>
        <v>0</v>
      </c>
      <c r="AJ2937" s="109">
        <f t="shared" si="336"/>
        <v>0</v>
      </c>
      <c r="AK2937" s="109">
        <f t="shared" si="336"/>
        <v>0</v>
      </c>
      <c r="AL2937" s="109">
        <f t="shared" si="336"/>
        <v>0</v>
      </c>
    </row>
    <row r="2938" spans="1:38" x14ac:dyDescent="0.3">
      <c r="A2938" s="421"/>
      <c r="B2938" s="421"/>
      <c r="C2938" s="422"/>
      <c r="D2938" s="423"/>
      <c r="E2938" s="421"/>
      <c r="F2938" s="421"/>
      <c r="G2938" s="421"/>
      <c r="H2938" s="421"/>
      <c r="I2938" s="421"/>
      <c r="J2938" s="421"/>
      <c r="K2938" s="421"/>
      <c r="L2938" s="421"/>
      <c r="M2938" s="423"/>
      <c r="N2938" s="340">
        <f>IF(C2938&gt;A_Stammdaten!$B$12,0,SUM(E2938,F2938,H2938,J2938:K2938)-SUM(G2938,I2938,L2938:M2938))</f>
        <v>0</v>
      </c>
      <c r="O2938" s="421"/>
      <c r="P2938" s="421"/>
      <c r="Q2938" s="421"/>
      <c r="R2938" s="421"/>
      <c r="S2938" s="108">
        <f t="shared" si="332"/>
        <v>0</v>
      </c>
      <c r="T2938" s="341">
        <f>IF(ISBLANK($B2938),0,VLOOKUP($B2938,Listen!$A$2:$C$45,2,FALSE))</f>
        <v>0</v>
      </c>
      <c r="U2938" s="341">
        <f>IF(ISBLANK($B2938),0,VLOOKUP($B2938,Listen!$A$2:$C$45,3,FALSE))</f>
        <v>0</v>
      </c>
      <c r="V2938" s="342">
        <f t="shared" si="330"/>
        <v>0</v>
      </c>
      <c r="W2938" s="342">
        <f t="shared" si="335"/>
        <v>0</v>
      </c>
      <c r="X2938" s="342">
        <f t="shared" si="335"/>
        <v>0</v>
      </c>
      <c r="Y2938" s="342">
        <f t="shared" si="335"/>
        <v>0</v>
      </c>
      <c r="Z2938" s="342">
        <f t="shared" si="335"/>
        <v>0</v>
      </c>
      <c r="AA2938" s="342">
        <f t="shared" si="335"/>
        <v>0</v>
      </c>
      <c r="AB2938" s="342">
        <f t="shared" si="335"/>
        <v>0</v>
      </c>
      <c r="AC2938" s="109">
        <f t="shared" si="333"/>
        <v>0</v>
      </c>
      <c r="AD2938" s="109">
        <f>IF(C2938=A_Stammdaten!$B$12,E_SAV!$S2938-E_SAV!$AE2938,HLOOKUP(A_Stammdaten!$B$12-1,$AF$4:$AL$4004,ROW(C2938)-3,FALSE)-$AE2938)</f>
        <v>0</v>
      </c>
      <c r="AE2938" s="109">
        <f>HLOOKUP(A_Stammdaten!$B$12,$AF$4:$AL$4004,ROW(C2938)-3,FALSE)</f>
        <v>0</v>
      </c>
      <c r="AF2938" s="109">
        <f t="shared" si="331"/>
        <v>0</v>
      </c>
      <c r="AG2938" s="109">
        <f t="shared" si="337"/>
        <v>0</v>
      </c>
      <c r="AH2938" s="109">
        <f t="shared" si="337"/>
        <v>0</v>
      </c>
      <c r="AI2938" s="109">
        <f t="shared" si="337"/>
        <v>0</v>
      </c>
      <c r="AJ2938" s="109">
        <f t="shared" si="336"/>
        <v>0</v>
      </c>
      <c r="AK2938" s="109">
        <f t="shared" si="336"/>
        <v>0</v>
      </c>
      <c r="AL2938" s="109">
        <f t="shared" si="336"/>
        <v>0</v>
      </c>
    </row>
    <row r="2939" spans="1:38" x14ac:dyDescent="0.3">
      <c r="A2939" s="421"/>
      <c r="B2939" s="421"/>
      <c r="C2939" s="422"/>
      <c r="D2939" s="423"/>
      <c r="E2939" s="421"/>
      <c r="F2939" s="421"/>
      <c r="G2939" s="421"/>
      <c r="H2939" s="421"/>
      <c r="I2939" s="421"/>
      <c r="J2939" s="421"/>
      <c r="K2939" s="421"/>
      <c r="L2939" s="421"/>
      <c r="M2939" s="423"/>
      <c r="N2939" s="340">
        <f>IF(C2939&gt;A_Stammdaten!$B$12,0,SUM(E2939,F2939,H2939,J2939:K2939)-SUM(G2939,I2939,L2939:M2939))</f>
        <v>0</v>
      </c>
      <c r="O2939" s="421"/>
      <c r="P2939" s="421"/>
      <c r="Q2939" s="421"/>
      <c r="R2939" s="421"/>
      <c r="S2939" s="108">
        <f t="shared" si="332"/>
        <v>0</v>
      </c>
      <c r="T2939" s="341">
        <f>IF(ISBLANK($B2939),0,VLOOKUP($B2939,Listen!$A$2:$C$45,2,FALSE))</f>
        <v>0</v>
      </c>
      <c r="U2939" s="341">
        <f>IF(ISBLANK($B2939),0,VLOOKUP($B2939,Listen!$A$2:$C$45,3,FALSE))</f>
        <v>0</v>
      </c>
      <c r="V2939" s="342">
        <f t="shared" si="330"/>
        <v>0</v>
      </c>
      <c r="W2939" s="342">
        <f t="shared" si="335"/>
        <v>0</v>
      </c>
      <c r="X2939" s="342">
        <f t="shared" si="335"/>
        <v>0</v>
      </c>
      <c r="Y2939" s="342">
        <f t="shared" si="335"/>
        <v>0</v>
      </c>
      <c r="Z2939" s="342">
        <f t="shared" si="335"/>
        <v>0</v>
      </c>
      <c r="AA2939" s="342">
        <f t="shared" si="335"/>
        <v>0</v>
      </c>
      <c r="AB2939" s="342">
        <f t="shared" si="335"/>
        <v>0</v>
      </c>
      <c r="AC2939" s="109">
        <f t="shared" si="333"/>
        <v>0</v>
      </c>
      <c r="AD2939" s="109">
        <f>IF(C2939=A_Stammdaten!$B$12,E_SAV!$S2939-E_SAV!$AE2939,HLOOKUP(A_Stammdaten!$B$12-1,$AF$4:$AL$4004,ROW(C2939)-3,FALSE)-$AE2939)</f>
        <v>0</v>
      </c>
      <c r="AE2939" s="109">
        <f>HLOOKUP(A_Stammdaten!$B$12,$AF$4:$AL$4004,ROW(C2939)-3,FALSE)</f>
        <v>0</v>
      </c>
      <c r="AF2939" s="109">
        <f t="shared" si="331"/>
        <v>0</v>
      </c>
      <c r="AG2939" s="109">
        <f t="shared" si="337"/>
        <v>0</v>
      </c>
      <c r="AH2939" s="109">
        <f t="shared" si="337"/>
        <v>0</v>
      </c>
      <c r="AI2939" s="109">
        <f t="shared" si="337"/>
        <v>0</v>
      </c>
      <c r="AJ2939" s="109">
        <f t="shared" si="336"/>
        <v>0</v>
      </c>
      <c r="AK2939" s="109">
        <f t="shared" si="336"/>
        <v>0</v>
      </c>
      <c r="AL2939" s="109">
        <f t="shared" si="336"/>
        <v>0</v>
      </c>
    </row>
    <row r="2940" spans="1:38" x14ac:dyDescent="0.3">
      <c r="A2940" s="421"/>
      <c r="B2940" s="421"/>
      <c r="C2940" s="422"/>
      <c r="D2940" s="423"/>
      <c r="E2940" s="421"/>
      <c r="F2940" s="421"/>
      <c r="G2940" s="421"/>
      <c r="H2940" s="421"/>
      <c r="I2940" s="421"/>
      <c r="J2940" s="421"/>
      <c r="K2940" s="421"/>
      <c r="L2940" s="421"/>
      <c r="M2940" s="423"/>
      <c r="N2940" s="340">
        <f>IF(C2940&gt;A_Stammdaten!$B$12,0,SUM(E2940,F2940,H2940,J2940:K2940)-SUM(G2940,I2940,L2940:M2940))</f>
        <v>0</v>
      </c>
      <c r="O2940" s="421"/>
      <c r="P2940" s="421"/>
      <c r="Q2940" s="421"/>
      <c r="R2940" s="421"/>
      <c r="S2940" s="108">
        <f t="shared" si="332"/>
        <v>0</v>
      </c>
      <c r="T2940" s="341">
        <f>IF(ISBLANK($B2940),0,VLOOKUP($B2940,Listen!$A$2:$C$45,2,FALSE))</f>
        <v>0</v>
      </c>
      <c r="U2940" s="341">
        <f>IF(ISBLANK($B2940),0,VLOOKUP($B2940,Listen!$A$2:$C$45,3,FALSE))</f>
        <v>0</v>
      </c>
      <c r="V2940" s="342">
        <f t="shared" si="330"/>
        <v>0</v>
      </c>
      <c r="W2940" s="342">
        <f t="shared" si="335"/>
        <v>0</v>
      </c>
      <c r="X2940" s="342">
        <f t="shared" si="335"/>
        <v>0</v>
      </c>
      <c r="Y2940" s="342">
        <f t="shared" si="335"/>
        <v>0</v>
      </c>
      <c r="Z2940" s="342">
        <f t="shared" si="335"/>
        <v>0</v>
      </c>
      <c r="AA2940" s="342">
        <f t="shared" si="335"/>
        <v>0</v>
      </c>
      <c r="AB2940" s="342">
        <f t="shared" si="335"/>
        <v>0</v>
      </c>
      <c r="AC2940" s="109">
        <f t="shared" si="333"/>
        <v>0</v>
      </c>
      <c r="AD2940" s="109">
        <f>IF(C2940=A_Stammdaten!$B$12,E_SAV!$S2940-E_SAV!$AE2940,HLOOKUP(A_Stammdaten!$B$12-1,$AF$4:$AL$4004,ROW(C2940)-3,FALSE)-$AE2940)</f>
        <v>0</v>
      </c>
      <c r="AE2940" s="109">
        <f>HLOOKUP(A_Stammdaten!$B$12,$AF$4:$AL$4004,ROW(C2940)-3,FALSE)</f>
        <v>0</v>
      </c>
      <c r="AF2940" s="109">
        <f t="shared" si="331"/>
        <v>0</v>
      </c>
      <c r="AG2940" s="109">
        <f t="shared" si="337"/>
        <v>0</v>
      </c>
      <c r="AH2940" s="109">
        <f t="shared" si="337"/>
        <v>0</v>
      </c>
      <c r="AI2940" s="109">
        <f t="shared" si="337"/>
        <v>0</v>
      </c>
      <c r="AJ2940" s="109">
        <f t="shared" si="336"/>
        <v>0</v>
      </c>
      <c r="AK2940" s="109">
        <f t="shared" si="336"/>
        <v>0</v>
      </c>
      <c r="AL2940" s="109">
        <f t="shared" si="336"/>
        <v>0</v>
      </c>
    </row>
    <row r="2941" spans="1:38" x14ac:dyDescent="0.3">
      <c r="A2941" s="421"/>
      <c r="B2941" s="421"/>
      <c r="C2941" s="422"/>
      <c r="D2941" s="423"/>
      <c r="E2941" s="421"/>
      <c r="F2941" s="421"/>
      <c r="G2941" s="421"/>
      <c r="H2941" s="421"/>
      <c r="I2941" s="421"/>
      <c r="J2941" s="421"/>
      <c r="K2941" s="421"/>
      <c r="L2941" s="421"/>
      <c r="M2941" s="423"/>
      <c r="N2941" s="340">
        <f>IF(C2941&gt;A_Stammdaten!$B$12,0,SUM(E2941,F2941,H2941,J2941:K2941)-SUM(G2941,I2941,L2941:M2941))</f>
        <v>0</v>
      </c>
      <c r="O2941" s="421"/>
      <c r="P2941" s="421"/>
      <c r="Q2941" s="421"/>
      <c r="R2941" s="421"/>
      <c r="S2941" s="108">
        <f t="shared" si="332"/>
        <v>0</v>
      </c>
      <c r="T2941" s="341">
        <f>IF(ISBLANK($B2941),0,VLOOKUP($B2941,Listen!$A$2:$C$45,2,FALSE))</f>
        <v>0</v>
      </c>
      <c r="U2941" s="341">
        <f>IF(ISBLANK($B2941),0,VLOOKUP($B2941,Listen!$A$2:$C$45,3,FALSE))</f>
        <v>0</v>
      </c>
      <c r="V2941" s="342">
        <f t="shared" si="330"/>
        <v>0</v>
      </c>
      <c r="W2941" s="342">
        <f t="shared" si="335"/>
        <v>0</v>
      </c>
      <c r="X2941" s="342">
        <f t="shared" si="335"/>
        <v>0</v>
      </c>
      <c r="Y2941" s="342">
        <f t="shared" si="335"/>
        <v>0</v>
      </c>
      <c r="Z2941" s="342">
        <f t="shared" si="335"/>
        <v>0</v>
      </c>
      <c r="AA2941" s="342">
        <f t="shared" si="335"/>
        <v>0</v>
      </c>
      <c r="AB2941" s="342">
        <f t="shared" ref="W2941:AB2984" si="338">$T2941</f>
        <v>0</v>
      </c>
      <c r="AC2941" s="109">
        <f t="shared" si="333"/>
        <v>0</v>
      </c>
      <c r="AD2941" s="109">
        <f>IF(C2941=A_Stammdaten!$B$12,E_SAV!$S2941-E_SAV!$AE2941,HLOOKUP(A_Stammdaten!$B$12-1,$AF$4:$AL$4004,ROW(C2941)-3,FALSE)-$AE2941)</f>
        <v>0</v>
      </c>
      <c r="AE2941" s="109">
        <f>HLOOKUP(A_Stammdaten!$B$12,$AF$4:$AL$4004,ROW(C2941)-3,FALSE)</f>
        <v>0</v>
      </c>
      <c r="AF2941" s="109">
        <f t="shared" si="331"/>
        <v>0</v>
      </c>
      <c r="AG2941" s="109">
        <f t="shared" si="337"/>
        <v>0</v>
      </c>
      <c r="AH2941" s="109">
        <f t="shared" si="337"/>
        <v>0</v>
      </c>
      <c r="AI2941" s="109">
        <f t="shared" si="337"/>
        <v>0</v>
      </c>
      <c r="AJ2941" s="109">
        <f t="shared" si="336"/>
        <v>0</v>
      </c>
      <c r="AK2941" s="109">
        <f t="shared" si="336"/>
        <v>0</v>
      </c>
      <c r="AL2941" s="109">
        <f t="shared" si="336"/>
        <v>0</v>
      </c>
    </row>
    <row r="2942" spans="1:38" x14ac:dyDescent="0.3">
      <c r="A2942" s="421"/>
      <c r="B2942" s="421"/>
      <c r="C2942" s="422"/>
      <c r="D2942" s="423"/>
      <c r="E2942" s="421"/>
      <c r="F2942" s="421"/>
      <c r="G2942" s="421"/>
      <c r="H2942" s="421"/>
      <c r="I2942" s="421"/>
      <c r="J2942" s="421"/>
      <c r="K2942" s="421"/>
      <c r="L2942" s="421"/>
      <c r="M2942" s="423"/>
      <c r="N2942" s="340">
        <f>IF(C2942&gt;A_Stammdaten!$B$12,0,SUM(E2942,F2942,H2942,J2942:K2942)-SUM(G2942,I2942,L2942:M2942))</f>
        <v>0</v>
      </c>
      <c r="O2942" s="421"/>
      <c r="P2942" s="421"/>
      <c r="Q2942" s="421"/>
      <c r="R2942" s="421"/>
      <c r="S2942" s="108">
        <f t="shared" si="332"/>
        <v>0</v>
      </c>
      <c r="T2942" s="341">
        <f>IF(ISBLANK($B2942),0,VLOOKUP($B2942,Listen!$A$2:$C$45,2,FALSE))</f>
        <v>0</v>
      </c>
      <c r="U2942" s="341">
        <f>IF(ISBLANK($B2942),0,VLOOKUP($B2942,Listen!$A$2:$C$45,3,FALSE))</f>
        <v>0</v>
      </c>
      <c r="V2942" s="342">
        <f t="shared" si="330"/>
        <v>0</v>
      </c>
      <c r="W2942" s="342">
        <f t="shared" si="338"/>
        <v>0</v>
      </c>
      <c r="X2942" s="342">
        <f t="shared" si="338"/>
        <v>0</v>
      </c>
      <c r="Y2942" s="342">
        <f t="shared" si="338"/>
        <v>0</v>
      </c>
      <c r="Z2942" s="342">
        <f t="shared" si="338"/>
        <v>0</v>
      </c>
      <c r="AA2942" s="342">
        <f t="shared" si="338"/>
        <v>0</v>
      </c>
      <c r="AB2942" s="342">
        <f t="shared" si="338"/>
        <v>0</v>
      </c>
      <c r="AC2942" s="109">
        <f t="shared" si="333"/>
        <v>0</v>
      </c>
      <c r="AD2942" s="109">
        <f>IF(C2942=A_Stammdaten!$B$12,E_SAV!$S2942-E_SAV!$AE2942,HLOOKUP(A_Stammdaten!$B$12-1,$AF$4:$AL$4004,ROW(C2942)-3,FALSE)-$AE2942)</f>
        <v>0</v>
      </c>
      <c r="AE2942" s="109">
        <f>HLOOKUP(A_Stammdaten!$B$12,$AF$4:$AL$4004,ROW(C2942)-3,FALSE)</f>
        <v>0</v>
      </c>
      <c r="AF2942" s="109">
        <f t="shared" si="331"/>
        <v>0</v>
      </c>
      <c r="AG2942" s="109">
        <f t="shared" si="337"/>
        <v>0</v>
      </c>
      <c r="AH2942" s="109">
        <f t="shared" si="337"/>
        <v>0</v>
      </c>
      <c r="AI2942" s="109">
        <f t="shared" si="337"/>
        <v>0</v>
      </c>
      <c r="AJ2942" s="109">
        <f t="shared" si="336"/>
        <v>0</v>
      </c>
      <c r="AK2942" s="109">
        <f t="shared" si="336"/>
        <v>0</v>
      </c>
      <c r="AL2942" s="109">
        <f t="shared" si="336"/>
        <v>0</v>
      </c>
    </row>
    <row r="2943" spans="1:38" x14ac:dyDescent="0.3">
      <c r="A2943" s="421"/>
      <c r="B2943" s="421"/>
      <c r="C2943" s="422"/>
      <c r="D2943" s="423"/>
      <c r="E2943" s="421"/>
      <c r="F2943" s="421"/>
      <c r="G2943" s="421"/>
      <c r="H2943" s="421"/>
      <c r="I2943" s="421"/>
      <c r="J2943" s="421"/>
      <c r="K2943" s="421"/>
      <c r="L2943" s="421"/>
      <c r="M2943" s="423"/>
      <c r="N2943" s="340">
        <f>IF(C2943&gt;A_Stammdaten!$B$12,0,SUM(E2943,F2943,H2943,J2943:K2943)-SUM(G2943,I2943,L2943:M2943))</f>
        <v>0</v>
      </c>
      <c r="O2943" s="421"/>
      <c r="P2943" s="421"/>
      <c r="Q2943" s="421"/>
      <c r="R2943" s="421"/>
      <c r="S2943" s="108">
        <f t="shared" si="332"/>
        <v>0</v>
      </c>
      <c r="T2943" s="341">
        <f>IF(ISBLANK($B2943),0,VLOOKUP($B2943,Listen!$A$2:$C$45,2,FALSE))</f>
        <v>0</v>
      </c>
      <c r="U2943" s="341">
        <f>IF(ISBLANK($B2943),0,VLOOKUP($B2943,Listen!$A$2:$C$45,3,FALSE))</f>
        <v>0</v>
      </c>
      <c r="V2943" s="342">
        <f t="shared" si="330"/>
        <v>0</v>
      </c>
      <c r="W2943" s="342">
        <f t="shared" si="338"/>
        <v>0</v>
      </c>
      <c r="X2943" s="342">
        <f t="shared" si="338"/>
        <v>0</v>
      </c>
      <c r="Y2943" s="342">
        <f t="shared" si="338"/>
        <v>0</v>
      </c>
      <c r="Z2943" s="342">
        <f t="shared" si="338"/>
        <v>0</v>
      </c>
      <c r="AA2943" s="342">
        <f t="shared" si="338"/>
        <v>0</v>
      </c>
      <c r="AB2943" s="342">
        <f t="shared" si="338"/>
        <v>0</v>
      </c>
      <c r="AC2943" s="109">
        <f t="shared" si="333"/>
        <v>0</v>
      </c>
      <c r="AD2943" s="109">
        <f>IF(C2943=A_Stammdaten!$B$12,E_SAV!$S2943-E_SAV!$AE2943,HLOOKUP(A_Stammdaten!$B$12-1,$AF$4:$AL$4004,ROW(C2943)-3,FALSE)-$AE2943)</f>
        <v>0</v>
      </c>
      <c r="AE2943" s="109">
        <f>HLOOKUP(A_Stammdaten!$B$12,$AF$4:$AL$4004,ROW(C2943)-3,FALSE)</f>
        <v>0</v>
      </c>
      <c r="AF2943" s="109">
        <f t="shared" si="331"/>
        <v>0</v>
      </c>
      <c r="AG2943" s="109">
        <f t="shared" si="337"/>
        <v>0</v>
      </c>
      <c r="AH2943" s="109">
        <f t="shared" si="337"/>
        <v>0</v>
      </c>
      <c r="AI2943" s="109">
        <f t="shared" si="337"/>
        <v>0</v>
      </c>
      <c r="AJ2943" s="109">
        <f t="shared" si="336"/>
        <v>0</v>
      </c>
      <c r="AK2943" s="109">
        <f t="shared" si="336"/>
        <v>0</v>
      </c>
      <c r="AL2943" s="109">
        <f t="shared" si="336"/>
        <v>0</v>
      </c>
    </row>
    <row r="2944" spans="1:38" x14ac:dyDescent="0.3">
      <c r="A2944" s="421"/>
      <c r="B2944" s="421"/>
      <c r="C2944" s="422"/>
      <c r="D2944" s="423"/>
      <c r="E2944" s="421"/>
      <c r="F2944" s="421"/>
      <c r="G2944" s="421"/>
      <c r="H2944" s="421"/>
      <c r="I2944" s="421"/>
      <c r="J2944" s="421"/>
      <c r="K2944" s="421"/>
      <c r="L2944" s="421"/>
      <c r="M2944" s="423"/>
      <c r="N2944" s="340">
        <f>IF(C2944&gt;A_Stammdaten!$B$12,0,SUM(E2944,F2944,H2944,J2944:K2944)-SUM(G2944,I2944,L2944:M2944))</f>
        <v>0</v>
      </c>
      <c r="O2944" s="421"/>
      <c r="P2944" s="421"/>
      <c r="Q2944" s="421"/>
      <c r="R2944" s="421"/>
      <c r="S2944" s="108">
        <f t="shared" si="332"/>
        <v>0</v>
      </c>
      <c r="T2944" s="341">
        <f>IF(ISBLANK($B2944),0,VLOOKUP($B2944,Listen!$A$2:$C$45,2,FALSE))</f>
        <v>0</v>
      </c>
      <c r="U2944" s="341">
        <f>IF(ISBLANK($B2944),0,VLOOKUP($B2944,Listen!$A$2:$C$45,3,FALSE))</f>
        <v>0</v>
      </c>
      <c r="V2944" s="342">
        <f t="shared" si="330"/>
        <v>0</v>
      </c>
      <c r="W2944" s="342">
        <f t="shared" si="338"/>
        <v>0</v>
      </c>
      <c r="X2944" s="342">
        <f t="shared" si="338"/>
        <v>0</v>
      </c>
      <c r="Y2944" s="342">
        <f t="shared" si="338"/>
        <v>0</v>
      </c>
      <c r="Z2944" s="342">
        <f t="shared" si="338"/>
        <v>0</v>
      </c>
      <c r="AA2944" s="342">
        <f t="shared" si="338"/>
        <v>0</v>
      </c>
      <c r="AB2944" s="342">
        <f t="shared" si="338"/>
        <v>0</v>
      </c>
      <c r="AC2944" s="109">
        <f t="shared" si="333"/>
        <v>0</v>
      </c>
      <c r="AD2944" s="109">
        <f>IF(C2944=A_Stammdaten!$B$12,E_SAV!$S2944-E_SAV!$AE2944,HLOOKUP(A_Stammdaten!$B$12-1,$AF$4:$AL$4004,ROW(C2944)-3,FALSE)-$AE2944)</f>
        <v>0</v>
      </c>
      <c r="AE2944" s="109">
        <f>HLOOKUP(A_Stammdaten!$B$12,$AF$4:$AL$4004,ROW(C2944)-3,FALSE)</f>
        <v>0</v>
      </c>
      <c r="AF2944" s="109">
        <f t="shared" si="331"/>
        <v>0</v>
      </c>
      <c r="AG2944" s="109">
        <f t="shared" si="337"/>
        <v>0</v>
      </c>
      <c r="AH2944" s="109">
        <f t="shared" si="337"/>
        <v>0</v>
      </c>
      <c r="AI2944" s="109">
        <f t="shared" si="337"/>
        <v>0</v>
      </c>
      <c r="AJ2944" s="109">
        <f t="shared" si="336"/>
        <v>0</v>
      </c>
      <c r="AK2944" s="109">
        <f t="shared" si="336"/>
        <v>0</v>
      </c>
      <c r="AL2944" s="109">
        <f t="shared" si="336"/>
        <v>0</v>
      </c>
    </row>
    <row r="2945" spans="1:38" x14ac:dyDescent="0.3">
      <c r="A2945" s="421"/>
      <c r="B2945" s="421"/>
      <c r="C2945" s="422"/>
      <c r="D2945" s="423"/>
      <c r="E2945" s="421"/>
      <c r="F2945" s="421"/>
      <c r="G2945" s="421"/>
      <c r="H2945" s="421"/>
      <c r="I2945" s="421"/>
      <c r="J2945" s="421"/>
      <c r="K2945" s="421"/>
      <c r="L2945" s="421"/>
      <c r="M2945" s="423"/>
      <c r="N2945" s="340">
        <f>IF(C2945&gt;A_Stammdaten!$B$12,0,SUM(E2945,F2945,H2945,J2945:K2945)-SUM(G2945,I2945,L2945:M2945))</f>
        <v>0</v>
      </c>
      <c r="O2945" s="421"/>
      <c r="P2945" s="421"/>
      <c r="Q2945" s="421"/>
      <c r="R2945" s="421"/>
      <c r="S2945" s="108">
        <f t="shared" si="332"/>
        <v>0</v>
      </c>
      <c r="T2945" s="341">
        <f>IF(ISBLANK($B2945),0,VLOOKUP($B2945,Listen!$A$2:$C$45,2,FALSE))</f>
        <v>0</v>
      </c>
      <c r="U2945" s="341">
        <f>IF(ISBLANK($B2945),0,VLOOKUP($B2945,Listen!$A$2:$C$45,3,FALSE))</f>
        <v>0</v>
      </c>
      <c r="V2945" s="342">
        <f t="shared" si="330"/>
        <v>0</v>
      </c>
      <c r="W2945" s="342">
        <f t="shared" si="338"/>
        <v>0</v>
      </c>
      <c r="X2945" s="342">
        <f t="shared" si="338"/>
        <v>0</v>
      </c>
      <c r="Y2945" s="342">
        <f t="shared" si="338"/>
        <v>0</v>
      </c>
      <c r="Z2945" s="342">
        <f t="shared" si="338"/>
        <v>0</v>
      </c>
      <c r="AA2945" s="342">
        <f t="shared" si="338"/>
        <v>0</v>
      </c>
      <c r="AB2945" s="342">
        <f t="shared" si="338"/>
        <v>0</v>
      </c>
      <c r="AC2945" s="109">
        <f t="shared" si="333"/>
        <v>0</v>
      </c>
      <c r="AD2945" s="109">
        <f>IF(C2945=A_Stammdaten!$B$12,E_SAV!$S2945-E_SAV!$AE2945,HLOOKUP(A_Stammdaten!$B$12-1,$AF$4:$AL$4004,ROW(C2945)-3,FALSE)-$AE2945)</f>
        <v>0</v>
      </c>
      <c r="AE2945" s="109">
        <f>HLOOKUP(A_Stammdaten!$B$12,$AF$4:$AL$4004,ROW(C2945)-3,FALSE)</f>
        <v>0</v>
      </c>
      <c r="AF2945" s="109">
        <f t="shared" si="331"/>
        <v>0</v>
      </c>
      <c r="AG2945" s="109">
        <f t="shared" si="337"/>
        <v>0</v>
      </c>
      <c r="AH2945" s="109">
        <f t="shared" si="337"/>
        <v>0</v>
      </c>
      <c r="AI2945" s="109">
        <f t="shared" si="337"/>
        <v>0</v>
      </c>
      <c r="AJ2945" s="109">
        <f t="shared" si="336"/>
        <v>0</v>
      </c>
      <c r="AK2945" s="109">
        <f t="shared" si="336"/>
        <v>0</v>
      </c>
      <c r="AL2945" s="109">
        <f t="shared" si="336"/>
        <v>0</v>
      </c>
    </row>
    <row r="2946" spans="1:38" x14ac:dyDescent="0.3">
      <c r="A2946" s="421"/>
      <c r="B2946" s="421"/>
      <c r="C2946" s="422"/>
      <c r="D2946" s="423"/>
      <c r="E2946" s="421"/>
      <c r="F2946" s="421"/>
      <c r="G2946" s="421"/>
      <c r="H2946" s="421"/>
      <c r="I2946" s="421"/>
      <c r="J2946" s="421"/>
      <c r="K2946" s="421"/>
      <c r="L2946" s="421"/>
      <c r="M2946" s="423"/>
      <c r="N2946" s="340">
        <f>IF(C2946&gt;A_Stammdaten!$B$12,0,SUM(E2946,F2946,H2946,J2946:K2946)-SUM(G2946,I2946,L2946:M2946))</f>
        <v>0</v>
      </c>
      <c r="O2946" s="421"/>
      <c r="P2946" s="421"/>
      <c r="Q2946" s="421"/>
      <c r="R2946" s="421"/>
      <c r="S2946" s="108">
        <f t="shared" si="332"/>
        <v>0</v>
      </c>
      <c r="T2946" s="341">
        <f>IF(ISBLANK($B2946),0,VLOOKUP($B2946,Listen!$A$2:$C$45,2,FALSE))</f>
        <v>0</v>
      </c>
      <c r="U2946" s="341">
        <f>IF(ISBLANK($B2946),0,VLOOKUP($B2946,Listen!$A$2:$C$45,3,FALSE))</f>
        <v>0</v>
      </c>
      <c r="V2946" s="342">
        <f t="shared" ref="V2946:V3009" si="339">$T2946</f>
        <v>0</v>
      </c>
      <c r="W2946" s="342">
        <f t="shared" si="338"/>
        <v>0</v>
      </c>
      <c r="X2946" s="342">
        <f t="shared" si="338"/>
        <v>0</v>
      </c>
      <c r="Y2946" s="342">
        <f t="shared" si="338"/>
        <v>0</v>
      </c>
      <c r="Z2946" s="342">
        <f t="shared" si="338"/>
        <v>0</v>
      </c>
      <c r="AA2946" s="342">
        <f t="shared" si="338"/>
        <v>0</v>
      </c>
      <c r="AB2946" s="342">
        <f t="shared" si="338"/>
        <v>0</v>
      </c>
      <c r="AC2946" s="109">
        <f t="shared" si="333"/>
        <v>0</v>
      </c>
      <c r="AD2946" s="109">
        <f>IF(C2946=A_Stammdaten!$B$12,E_SAV!$S2946-E_SAV!$AE2946,HLOOKUP(A_Stammdaten!$B$12-1,$AF$4:$AL$4004,ROW(C2946)-3,FALSE)-$AE2946)</f>
        <v>0</v>
      </c>
      <c r="AE2946" s="109">
        <f>HLOOKUP(A_Stammdaten!$B$12,$AF$4:$AL$4004,ROW(C2946)-3,FALSE)</f>
        <v>0</v>
      </c>
      <c r="AF2946" s="109">
        <f t="shared" si="331"/>
        <v>0</v>
      </c>
      <c r="AG2946" s="109">
        <f t="shared" si="337"/>
        <v>0</v>
      </c>
      <c r="AH2946" s="109">
        <f t="shared" si="337"/>
        <v>0</v>
      </c>
      <c r="AI2946" s="109">
        <f t="shared" si="337"/>
        <v>0</v>
      </c>
      <c r="AJ2946" s="109">
        <f t="shared" si="336"/>
        <v>0</v>
      </c>
      <c r="AK2946" s="109">
        <f t="shared" si="336"/>
        <v>0</v>
      </c>
      <c r="AL2946" s="109">
        <f t="shared" si="336"/>
        <v>0</v>
      </c>
    </row>
    <row r="2947" spans="1:38" x14ac:dyDescent="0.3">
      <c r="A2947" s="421"/>
      <c r="B2947" s="421"/>
      <c r="C2947" s="422"/>
      <c r="D2947" s="423"/>
      <c r="E2947" s="421"/>
      <c r="F2947" s="421"/>
      <c r="G2947" s="421"/>
      <c r="H2947" s="421"/>
      <c r="I2947" s="421"/>
      <c r="J2947" s="421"/>
      <c r="K2947" s="421"/>
      <c r="L2947" s="421"/>
      <c r="M2947" s="423"/>
      <c r="N2947" s="340">
        <f>IF(C2947&gt;A_Stammdaten!$B$12,0,SUM(E2947,F2947,H2947,J2947:K2947)-SUM(G2947,I2947,L2947:M2947))</f>
        <v>0</v>
      </c>
      <c r="O2947" s="421"/>
      <c r="P2947" s="421"/>
      <c r="Q2947" s="421"/>
      <c r="R2947" s="421"/>
      <c r="S2947" s="108">
        <f t="shared" si="332"/>
        <v>0</v>
      </c>
      <c r="T2947" s="341">
        <f>IF(ISBLANK($B2947),0,VLOOKUP($B2947,Listen!$A$2:$C$45,2,FALSE))</f>
        <v>0</v>
      </c>
      <c r="U2947" s="341">
        <f>IF(ISBLANK($B2947),0,VLOOKUP($B2947,Listen!$A$2:$C$45,3,FALSE))</f>
        <v>0</v>
      </c>
      <c r="V2947" s="342">
        <f t="shared" si="339"/>
        <v>0</v>
      </c>
      <c r="W2947" s="342">
        <f t="shared" si="338"/>
        <v>0</v>
      </c>
      <c r="X2947" s="342">
        <f t="shared" si="338"/>
        <v>0</v>
      </c>
      <c r="Y2947" s="342">
        <f t="shared" si="338"/>
        <v>0</v>
      </c>
      <c r="Z2947" s="342">
        <f t="shared" si="338"/>
        <v>0</v>
      </c>
      <c r="AA2947" s="342">
        <f t="shared" si="338"/>
        <v>0</v>
      </c>
      <c r="AB2947" s="342">
        <f t="shared" si="338"/>
        <v>0</v>
      </c>
      <c r="AC2947" s="109">
        <f t="shared" si="333"/>
        <v>0</v>
      </c>
      <c r="AD2947" s="109">
        <f>IF(C2947=A_Stammdaten!$B$12,E_SAV!$S2947-E_SAV!$AE2947,HLOOKUP(A_Stammdaten!$B$12-1,$AF$4:$AL$4004,ROW(C2947)-3,FALSE)-$AE2947)</f>
        <v>0</v>
      </c>
      <c r="AE2947" s="109">
        <f>HLOOKUP(A_Stammdaten!$B$12,$AF$4:$AL$4004,ROW(C2947)-3,FALSE)</f>
        <v>0</v>
      </c>
      <c r="AF2947" s="109">
        <f t="shared" si="331"/>
        <v>0</v>
      </c>
      <c r="AG2947" s="109">
        <f t="shared" si="337"/>
        <v>0</v>
      </c>
      <c r="AH2947" s="109">
        <f t="shared" si="337"/>
        <v>0</v>
      </c>
      <c r="AI2947" s="109">
        <f t="shared" si="337"/>
        <v>0</v>
      </c>
      <c r="AJ2947" s="109">
        <f t="shared" si="336"/>
        <v>0</v>
      </c>
      <c r="AK2947" s="109">
        <f t="shared" si="336"/>
        <v>0</v>
      </c>
      <c r="AL2947" s="109">
        <f t="shared" si="336"/>
        <v>0</v>
      </c>
    </row>
    <row r="2948" spans="1:38" x14ac:dyDescent="0.3">
      <c r="A2948" s="421"/>
      <c r="B2948" s="421"/>
      <c r="C2948" s="422"/>
      <c r="D2948" s="423"/>
      <c r="E2948" s="421"/>
      <c r="F2948" s="421"/>
      <c r="G2948" s="421"/>
      <c r="H2948" s="421"/>
      <c r="I2948" s="421"/>
      <c r="J2948" s="421"/>
      <c r="K2948" s="421"/>
      <c r="L2948" s="421"/>
      <c r="M2948" s="423"/>
      <c r="N2948" s="340">
        <f>IF(C2948&gt;A_Stammdaten!$B$12,0,SUM(E2948,F2948,H2948,J2948:K2948)-SUM(G2948,I2948,L2948:M2948))</f>
        <v>0</v>
      </c>
      <c r="O2948" s="421"/>
      <c r="P2948" s="421"/>
      <c r="Q2948" s="421"/>
      <c r="R2948" s="421"/>
      <c r="S2948" s="108">
        <f t="shared" si="332"/>
        <v>0</v>
      </c>
      <c r="T2948" s="341">
        <f>IF(ISBLANK($B2948),0,VLOOKUP($B2948,Listen!$A$2:$C$45,2,FALSE))</f>
        <v>0</v>
      </c>
      <c r="U2948" s="341">
        <f>IF(ISBLANK($B2948),0,VLOOKUP($B2948,Listen!$A$2:$C$45,3,FALSE))</f>
        <v>0</v>
      </c>
      <c r="V2948" s="342">
        <f t="shared" si="339"/>
        <v>0</v>
      </c>
      <c r="W2948" s="342">
        <f t="shared" si="338"/>
        <v>0</v>
      </c>
      <c r="X2948" s="342">
        <f t="shared" si="338"/>
        <v>0</v>
      </c>
      <c r="Y2948" s="342">
        <f t="shared" si="338"/>
        <v>0</v>
      </c>
      <c r="Z2948" s="342">
        <f t="shared" si="338"/>
        <v>0</v>
      </c>
      <c r="AA2948" s="342">
        <f t="shared" si="338"/>
        <v>0</v>
      </c>
      <c r="AB2948" s="342">
        <f t="shared" si="338"/>
        <v>0</v>
      </c>
      <c r="AC2948" s="109">
        <f t="shared" si="333"/>
        <v>0</v>
      </c>
      <c r="AD2948" s="109">
        <f>IF(C2948=A_Stammdaten!$B$12,E_SAV!$S2948-E_SAV!$AE2948,HLOOKUP(A_Stammdaten!$B$12-1,$AF$4:$AL$4004,ROW(C2948)-3,FALSE)-$AE2948)</f>
        <v>0</v>
      </c>
      <c r="AE2948" s="109">
        <f>HLOOKUP(A_Stammdaten!$B$12,$AF$4:$AL$4004,ROW(C2948)-3,FALSE)</f>
        <v>0</v>
      </c>
      <c r="AF2948" s="109">
        <f t="shared" si="331"/>
        <v>0</v>
      </c>
      <c r="AG2948" s="109">
        <f t="shared" si="337"/>
        <v>0</v>
      </c>
      <c r="AH2948" s="109">
        <f t="shared" si="337"/>
        <v>0</v>
      </c>
      <c r="AI2948" s="109">
        <f t="shared" si="337"/>
        <v>0</v>
      </c>
      <c r="AJ2948" s="109">
        <f t="shared" si="336"/>
        <v>0</v>
      </c>
      <c r="AK2948" s="109">
        <f t="shared" si="336"/>
        <v>0</v>
      </c>
      <c r="AL2948" s="109">
        <f t="shared" si="336"/>
        <v>0</v>
      </c>
    </row>
    <row r="2949" spans="1:38" x14ac:dyDescent="0.3">
      <c r="A2949" s="421"/>
      <c r="B2949" s="421"/>
      <c r="C2949" s="422"/>
      <c r="D2949" s="423"/>
      <c r="E2949" s="421"/>
      <c r="F2949" s="421"/>
      <c r="G2949" s="421"/>
      <c r="H2949" s="421"/>
      <c r="I2949" s="421"/>
      <c r="J2949" s="421"/>
      <c r="K2949" s="421"/>
      <c r="L2949" s="421"/>
      <c r="M2949" s="423"/>
      <c r="N2949" s="340">
        <f>IF(C2949&gt;A_Stammdaten!$B$12,0,SUM(E2949,F2949,H2949,J2949:K2949)-SUM(G2949,I2949,L2949:M2949))</f>
        <v>0</v>
      </c>
      <c r="O2949" s="421"/>
      <c r="P2949" s="421"/>
      <c r="Q2949" s="421"/>
      <c r="R2949" s="421"/>
      <c r="S2949" s="108">
        <f t="shared" si="332"/>
        <v>0</v>
      </c>
      <c r="T2949" s="341">
        <f>IF(ISBLANK($B2949),0,VLOOKUP($B2949,Listen!$A$2:$C$45,2,FALSE))</f>
        <v>0</v>
      </c>
      <c r="U2949" s="341">
        <f>IF(ISBLANK($B2949),0,VLOOKUP($B2949,Listen!$A$2:$C$45,3,FALSE))</f>
        <v>0</v>
      </c>
      <c r="V2949" s="342">
        <f t="shared" si="339"/>
        <v>0</v>
      </c>
      <c r="W2949" s="342">
        <f t="shared" si="338"/>
        <v>0</v>
      </c>
      <c r="X2949" s="342">
        <f t="shared" si="338"/>
        <v>0</v>
      </c>
      <c r="Y2949" s="342">
        <f t="shared" si="338"/>
        <v>0</v>
      </c>
      <c r="Z2949" s="342">
        <f t="shared" si="338"/>
        <v>0</v>
      </c>
      <c r="AA2949" s="342">
        <f t="shared" si="338"/>
        <v>0</v>
      </c>
      <c r="AB2949" s="342">
        <f t="shared" si="338"/>
        <v>0</v>
      </c>
      <c r="AC2949" s="109">
        <f t="shared" si="333"/>
        <v>0</v>
      </c>
      <c r="AD2949" s="109">
        <f>IF(C2949=A_Stammdaten!$B$12,E_SAV!$S2949-E_SAV!$AE2949,HLOOKUP(A_Stammdaten!$B$12-1,$AF$4:$AL$4004,ROW(C2949)-3,FALSE)-$AE2949)</f>
        <v>0</v>
      </c>
      <c r="AE2949" s="109">
        <f>HLOOKUP(A_Stammdaten!$B$12,$AF$4:$AL$4004,ROW(C2949)-3,FALSE)</f>
        <v>0</v>
      </c>
      <c r="AF2949" s="109">
        <f t="shared" ref="AF2949:AF3012" si="340">IF(OR($C2949=0,$S2949=0),0,IF($C2949&lt;=AF$4,$S2949-$S2949/V2949*(AF$4-$C2949+1),0))</f>
        <v>0</v>
      </c>
      <c r="AG2949" s="109">
        <f t="shared" si="337"/>
        <v>0</v>
      </c>
      <c r="AH2949" s="109">
        <f t="shared" si="337"/>
        <v>0</v>
      </c>
      <c r="AI2949" s="109">
        <f t="shared" si="337"/>
        <v>0</v>
      </c>
      <c r="AJ2949" s="109">
        <f t="shared" si="336"/>
        <v>0</v>
      </c>
      <c r="AK2949" s="109">
        <f t="shared" si="336"/>
        <v>0</v>
      </c>
      <c r="AL2949" s="109">
        <f t="shared" si="336"/>
        <v>0</v>
      </c>
    </row>
    <row r="2950" spans="1:38" x14ac:dyDescent="0.3">
      <c r="A2950" s="421"/>
      <c r="B2950" s="421"/>
      <c r="C2950" s="422"/>
      <c r="D2950" s="423"/>
      <c r="E2950" s="421"/>
      <c r="F2950" s="421"/>
      <c r="G2950" s="421"/>
      <c r="H2950" s="421"/>
      <c r="I2950" s="421"/>
      <c r="J2950" s="421"/>
      <c r="K2950" s="421"/>
      <c r="L2950" s="421"/>
      <c r="M2950" s="423"/>
      <c r="N2950" s="340">
        <f>IF(C2950&gt;A_Stammdaten!$B$12,0,SUM(E2950,F2950,H2950,J2950:K2950)-SUM(G2950,I2950,L2950:M2950))</f>
        <v>0</v>
      </c>
      <c r="O2950" s="421"/>
      <c r="P2950" s="421"/>
      <c r="Q2950" s="421"/>
      <c r="R2950" s="421"/>
      <c r="S2950" s="108">
        <f t="shared" ref="S2950:S3013" si="341">N2950-SUM(O2950:R2950)</f>
        <v>0</v>
      </c>
      <c r="T2950" s="341">
        <f>IF(ISBLANK($B2950),0,VLOOKUP($B2950,Listen!$A$2:$C$45,2,FALSE))</f>
        <v>0</v>
      </c>
      <c r="U2950" s="341">
        <f>IF(ISBLANK($B2950),0,VLOOKUP($B2950,Listen!$A$2:$C$45,3,FALSE))</f>
        <v>0</v>
      </c>
      <c r="V2950" s="342">
        <f t="shared" si="339"/>
        <v>0</v>
      </c>
      <c r="W2950" s="342">
        <f t="shared" si="338"/>
        <v>0</v>
      </c>
      <c r="X2950" s="342">
        <f t="shared" si="338"/>
        <v>0</v>
      </c>
      <c r="Y2950" s="342">
        <f t="shared" si="338"/>
        <v>0</v>
      </c>
      <c r="Z2950" s="342">
        <f t="shared" si="338"/>
        <v>0</v>
      </c>
      <c r="AA2950" s="342">
        <f t="shared" si="338"/>
        <v>0</v>
      </c>
      <c r="AB2950" s="342">
        <f t="shared" si="338"/>
        <v>0</v>
      </c>
      <c r="AC2950" s="109">
        <f t="shared" ref="AC2950:AC3013" si="342">AE2950+AD2950</f>
        <v>0</v>
      </c>
      <c r="AD2950" s="109">
        <f>IF(C2950=A_Stammdaten!$B$12,E_SAV!$S2950-E_SAV!$AE2950,HLOOKUP(A_Stammdaten!$B$12-1,$AF$4:$AL$4004,ROW(C2950)-3,FALSE)-$AE2950)</f>
        <v>0</v>
      </c>
      <c r="AE2950" s="109">
        <f>HLOOKUP(A_Stammdaten!$B$12,$AF$4:$AL$4004,ROW(C2950)-3,FALSE)</f>
        <v>0</v>
      </c>
      <c r="AF2950" s="109">
        <f t="shared" si="340"/>
        <v>0</v>
      </c>
      <c r="AG2950" s="109">
        <f t="shared" si="337"/>
        <v>0</v>
      </c>
      <c r="AH2950" s="109">
        <f t="shared" si="337"/>
        <v>0</v>
      </c>
      <c r="AI2950" s="109">
        <f t="shared" si="337"/>
        <v>0</v>
      </c>
      <c r="AJ2950" s="109">
        <f t="shared" si="336"/>
        <v>0</v>
      </c>
      <c r="AK2950" s="109">
        <f t="shared" si="336"/>
        <v>0</v>
      </c>
      <c r="AL2950" s="109">
        <f t="shared" si="336"/>
        <v>0</v>
      </c>
    </row>
    <row r="2951" spans="1:38" x14ac:dyDescent="0.3">
      <c r="A2951" s="421"/>
      <c r="B2951" s="421"/>
      <c r="C2951" s="422"/>
      <c r="D2951" s="423"/>
      <c r="E2951" s="421"/>
      <c r="F2951" s="421"/>
      <c r="G2951" s="421"/>
      <c r="H2951" s="421"/>
      <c r="I2951" s="421"/>
      <c r="J2951" s="421"/>
      <c r="K2951" s="421"/>
      <c r="L2951" s="421"/>
      <c r="M2951" s="423"/>
      <c r="N2951" s="340">
        <f>IF(C2951&gt;A_Stammdaten!$B$12,0,SUM(E2951,F2951,H2951,J2951:K2951)-SUM(G2951,I2951,L2951:M2951))</f>
        <v>0</v>
      </c>
      <c r="O2951" s="421"/>
      <c r="P2951" s="421"/>
      <c r="Q2951" s="421"/>
      <c r="R2951" s="421"/>
      <c r="S2951" s="108">
        <f t="shared" si="341"/>
        <v>0</v>
      </c>
      <c r="T2951" s="341">
        <f>IF(ISBLANK($B2951),0,VLOOKUP($B2951,Listen!$A$2:$C$45,2,FALSE))</f>
        <v>0</v>
      </c>
      <c r="U2951" s="341">
        <f>IF(ISBLANK($B2951),0,VLOOKUP($B2951,Listen!$A$2:$C$45,3,FALSE))</f>
        <v>0</v>
      </c>
      <c r="V2951" s="342">
        <f t="shared" si="339"/>
        <v>0</v>
      </c>
      <c r="W2951" s="342">
        <f t="shared" si="338"/>
        <v>0</v>
      </c>
      <c r="X2951" s="342">
        <f t="shared" si="338"/>
        <v>0</v>
      </c>
      <c r="Y2951" s="342">
        <f t="shared" si="338"/>
        <v>0</v>
      </c>
      <c r="Z2951" s="342">
        <f t="shared" si="338"/>
        <v>0</v>
      </c>
      <c r="AA2951" s="342">
        <f t="shared" si="338"/>
        <v>0</v>
      </c>
      <c r="AB2951" s="342">
        <f t="shared" si="338"/>
        <v>0</v>
      </c>
      <c r="AC2951" s="109">
        <f t="shared" si="342"/>
        <v>0</v>
      </c>
      <c r="AD2951" s="109">
        <f>IF(C2951=A_Stammdaten!$B$12,E_SAV!$S2951-E_SAV!$AE2951,HLOOKUP(A_Stammdaten!$B$12-1,$AF$4:$AL$4004,ROW(C2951)-3,FALSE)-$AE2951)</f>
        <v>0</v>
      </c>
      <c r="AE2951" s="109">
        <f>HLOOKUP(A_Stammdaten!$B$12,$AF$4:$AL$4004,ROW(C2951)-3,FALSE)</f>
        <v>0</v>
      </c>
      <c r="AF2951" s="109">
        <f t="shared" si="340"/>
        <v>0</v>
      </c>
      <c r="AG2951" s="109">
        <f t="shared" si="337"/>
        <v>0</v>
      </c>
      <c r="AH2951" s="109">
        <f t="shared" si="337"/>
        <v>0</v>
      </c>
      <c r="AI2951" s="109">
        <f t="shared" si="337"/>
        <v>0</v>
      </c>
      <c r="AJ2951" s="109">
        <f t="shared" si="336"/>
        <v>0</v>
      </c>
      <c r="AK2951" s="109">
        <f t="shared" si="336"/>
        <v>0</v>
      </c>
      <c r="AL2951" s="109">
        <f t="shared" si="336"/>
        <v>0</v>
      </c>
    </row>
    <row r="2952" spans="1:38" x14ac:dyDescent="0.3">
      <c r="A2952" s="421"/>
      <c r="B2952" s="421"/>
      <c r="C2952" s="422"/>
      <c r="D2952" s="423"/>
      <c r="E2952" s="421"/>
      <c r="F2952" s="421"/>
      <c r="G2952" s="421"/>
      <c r="H2952" s="421"/>
      <c r="I2952" s="421"/>
      <c r="J2952" s="421"/>
      <c r="K2952" s="421"/>
      <c r="L2952" s="421"/>
      <c r="M2952" s="423"/>
      <c r="N2952" s="340">
        <f>IF(C2952&gt;A_Stammdaten!$B$12,0,SUM(E2952,F2952,H2952,J2952:K2952)-SUM(G2952,I2952,L2952:M2952))</f>
        <v>0</v>
      </c>
      <c r="O2952" s="421"/>
      <c r="P2952" s="421"/>
      <c r="Q2952" s="421"/>
      <c r="R2952" s="421"/>
      <c r="S2952" s="108">
        <f t="shared" si="341"/>
        <v>0</v>
      </c>
      <c r="T2952" s="341">
        <f>IF(ISBLANK($B2952),0,VLOOKUP($B2952,Listen!$A$2:$C$45,2,FALSE))</f>
        <v>0</v>
      </c>
      <c r="U2952" s="341">
        <f>IF(ISBLANK($B2952),0,VLOOKUP($B2952,Listen!$A$2:$C$45,3,FALSE))</f>
        <v>0</v>
      </c>
      <c r="V2952" s="342">
        <f t="shared" si="339"/>
        <v>0</v>
      </c>
      <c r="W2952" s="342">
        <f t="shared" si="338"/>
        <v>0</v>
      </c>
      <c r="X2952" s="342">
        <f t="shared" si="338"/>
        <v>0</v>
      </c>
      <c r="Y2952" s="342">
        <f t="shared" si="338"/>
        <v>0</v>
      </c>
      <c r="Z2952" s="342">
        <f t="shared" si="338"/>
        <v>0</v>
      </c>
      <c r="AA2952" s="342">
        <f t="shared" si="338"/>
        <v>0</v>
      </c>
      <c r="AB2952" s="342">
        <f t="shared" si="338"/>
        <v>0</v>
      </c>
      <c r="AC2952" s="109">
        <f t="shared" si="342"/>
        <v>0</v>
      </c>
      <c r="AD2952" s="109">
        <f>IF(C2952=A_Stammdaten!$B$12,E_SAV!$S2952-E_SAV!$AE2952,HLOOKUP(A_Stammdaten!$B$12-1,$AF$4:$AL$4004,ROW(C2952)-3,FALSE)-$AE2952)</f>
        <v>0</v>
      </c>
      <c r="AE2952" s="109">
        <f>HLOOKUP(A_Stammdaten!$B$12,$AF$4:$AL$4004,ROW(C2952)-3,FALSE)</f>
        <v>0</v>
      </c>
      <c r="AF2952" s="109">
        <f t="shared" si="340"/>
        <v>0</v>
      </c>
      <c r="AG2952" s="109">
        <f t="shared" si="337"/>
        <v>0</v>
      </c>
      <c r="AH2952" s="109">
        <f t="shared" si="337"/>
        <v>0</v>
      </c>
      <c r="AI2952" s="109">
        <f t="shared" si="337"/>
        <v>0</v>
      </c>
      <c r="AJ2952" s="109">
        <f t="shared" si="336"/>
        <v>0</v>
      </c>
      <c r="AK2952" s="109">
        <f t="shared" si="336"/>
        <v>0</v>
      </c>
      <c r="AL2952" s="109">
        <f t="shared" si="336"/>
        <v>0</v>
      </c>
    </row>
    <row r="2953" spans="1:38" x14ac:dyDescent="0.3">
      <c r="A2953" s="421"/>
      <c r="B2953" s="421"/>
      <c r="C2953" s="422"/>
      <c r="D2953" s="423"/>
      <c r="E2953" s="421"/>
      <c r="F2953" s="421"/>
      <c r="G2953" s="421"/>
      <c r="H2953" s="421"/>
      <c r="I2953" s="421"/>
      <c r="J2953" s="421"/>
      <c r="K2953" s="421"/>
      <c r="L2953" s="421"/>
      <c r="M2953" s="423"/>
      <c r="N2953" s="340">
        <f>IF(C2953&gt;A_Stammdaten!$B$12,0,SUM(E2953,F2953,H2953,J2953:K2953)-SUM(G2953,I2953,L2953:M2953))</f>
        <v>0</v>
      </c>
      <c r="O2953" s="421"/>
      <c r="P2953" s="421"/>
      <c r="Q2953" s="421"/>
      <c r="R2953" s="421"/>
      <c r="S2953" s="108">
        <f t="shared" si="341"/>
        <v>0</v>
      </c>
      <c r="T2953" s="341">
        <f>IF(ISBLANK($B2953),0,VLOOKUP($B2953,Listen!$A$2:$C$45,2,FALSE))</f>
        <v>0</v>
      </c>
      <c r="U2953" s="341">
        <f>IF(ISBLANK($B2953),0,VLOOKUP($B2953,Listen!$A$2:$C$45,3,FALSE))</f>
        <v>0</v>
      </c>
      <c r="V2953" s="342">
        <f t="shared" si="339"/>
        <v>0</v>
      </c>
      <c r="W2953" s="342">
        <f t="shared" si="338"/>
        <v>0</v>
      </c>
      <c r="X2953" s="342">
        <f t="shared" si="338"/>
        <v>0</v>
      </c>
      <c r="Y2953" s="342">
        <f t="shared" si="338"/>
        <v>0</v>
      </c>
      <c r="Z2953" s="342">
        <f t="shared" si="338"/>
        <v>0</v>
      </c>
      <c r="AA2953" s="342">
        <f t="shared" si="338"/>
        <v>0</v>
      </c>
      <c r="AB2953" s="342">
        <f t="shared" si="338"/>
        <v>0</v>
      </c>
      <c r="AC2953" s="109">
        <f t="shared" si="342"/>
        <v>0</v>
      </c>
      <c r="AD2953" s="109">
        <f>IF(C2953=A_Stammdaten!$B$12,E_SAV!$S2953-E_SAV!$AE2953,HLOOKUP(A_Stammdaten!$B$12-1,$AF$4:$AL$4004,ROW(C2953)-3,FALSE)-$AE2953)</f>
        <v>0</v>
      </c>
      <c r="AE2953" s="109">
        <f>HLOOKUP(A_Stammdaten!$B$12,$AF$4:$AL$4004,ROW(C2953)-3,FALSE)</f>
        <v>0</v>
      </c>
      <c r="AF2953" s="109">
        <f t="shared" si="340"/>
        <v>0</v>
      </c>
      <c r="AG2953" s="109">
        <f t="shared" si="337"/>
        <v>0</v>
      </c>
      <c r="AH2953" s="109">
        <f t="shared" si="337"/>
        <v>0</v>
      </c>
      <c r="AI2953" s="109">
        <f t="shared" si="337"/>
        <v>0</v>
      </c>
      <c r="AJ2953" s="109">
        <f t="shared" si="336"/>
        <v>0</v>
      </c>
      <c r="AK2953" s="109">
        <f t="shared" si="336"/>
        <v>0</v>
      </c>
      <c r="AL2953" s="109">
        <f t="shared" si="336"/>
        <v>0</v>
      </c>
    </row>
    <row r="2954" spans="1:38" x14ac:dyDescent="0.3">
      <c r="A2954" s="421"/>
      <c r="B2954" s="421"/>
      <c r="C2954" s="422"/>
      <c r="D2954" s="423"/>
      <c r="E2954" s="421"/>
      <c r="F2954" s="421"/>
      <c r="G2954" s="421"/>
      <c r="H2954" s="421"/>
      <c r="I2954" s="421"/>
      <c r="J2954" s="421"/>
      <c r="K2954" s="421"/>
      <c r="L2954" s="421"/>
      <c r="M2954" s="423"/>
      <c r="N2954" s="340">
        <f>IF(C2954&gt;A_Stammdaten!$B$12,0,SUM(E2954,F2954,H2954,J2954:K2954)-SUM(G2954,I2954,L2954:M2954))</f>
        <v>0</v>
      </c>
      <c r="O2954" s="421"/>
      <c r="P2954" s="421"/>
      <c r="Q2954" s="421"/>
      <c r="R2954" s="421"/>
      <c r="S2954" s="108">
        <f t="shared" si="341"/>
        <v>0</v>
      </c>
      <c r="T2954" s="341">
        <f>IF(ISBLANK($B2954),0,VLOOKUP($B2954,Listen!$A$2:$C$45,2,FALSE))</f>
        <v>0</v>
      </c>
      <c r="U2954" s="341">
        <f>IF(ISBLANK($B2954),0,VLOOKUP($B2954,Listen!$A$2:$C$45,3,FALSE))</f>
        <v>0</v>
      </c>
      <c r="V2954" s="342">
        <f t="shared" si="339"/>
        <v>0</v>
      </c>
      <c r="W2954" s="342">
        <f t="shared" si="338"/>
        <v>0</v>
      </c>
      <c r="X2954" s="342">
        <f t="shared" si="338"/>
        <v>0</v>
      </c>
      <c r="Y2954" s="342">
        <f t="shared" si="338"/>
        <v>0</v>
      </c>
      <c r="Z2954" s="342">
        <f t="shared" si="338"/>
        <v>0</v>
      </c>
      <c r="AA2954" s="342">
        <f t="shared" si="338"/>
        <v>0</v>
      </c>
      <c r="AB2954" s="342">
        <f t="shared" si="338"/>
        <v>0</v>
      </c>
      <c r="AC2954" s="109">
        <f t="shared" si="342"/>
        <v>0</v>
      </c>
      <c r="AD2954" s="109">
        <f>IF(C2954=A_Stammdaten!$B$12,E_SAV!$S2954-E_SAV!$AE2954,HLOOKUP(A_Stammdaten!$B$12-1,$AF$4:$AL$4004,ROW(C2954)-3,FALSE)-$AE2954)</f>
        <v>0</v>
      </c>
      <c r="AE2954" s="109">
        <f>HLOOKUP(A_Stammdaten!$B$12,$AF$4:$AL$4004,ROW(C2954)-3,FALSE)</f>
        <v>0</v>
      </c>
      <c r="AF2954" s="109">
        <f t="shared" si="340"/>
        <v>0</v>
      </c>
      <c r="AG2954" s="109">
        <f t="shared" si="337"/>
        <v>0</v>
      </c>
      <c r="AH2954" s="109">
        <f t="shared" si="337"/>
        <v>0</v>
      </c>
      <c r="AI2954" s="109">
        <f t="shared" si="337"/>
        <v>0</v>
      </c>
      <c r="AJ2954" s="109">
        <f t="shared" si="336"/>
        <v>0</v>
      </c>
      <c r="AK2954" s="109">
        <f t="shared" si="336"/>
        <v>0</v>
      </c>
      <c r="AL2954" s="109">
        <f t="shared" si="336"/>
        <v>0</v>
      </c>
    </row>
    <row r="2955" spans="1:38" x14ac:dyDescent="0.3">
      <c r="A2955" s="421"/>
      <c r="B2955" s="421"/>
      <c r="C2955" s="422"/>
      <c r="D2955" s="423"/>
      <c r="E2955" s="421"/>
      <c r="F2955" s="421"/>
      <c r="G2955" s="421"/>
      <c r="H2955" s="421"/>
      <c r="I2955" s="421"/>
      <c r="J2955" s="421"/>
      <c r="K2955" s="421"/>
      <c r="L2955" s="421"/>
      <c r="M2955" s="423"/>
      <c r="N2955" s="340">
        <f>IF(C2955&gt;A_Stammdaten!$B$12,0,SUM(E2955,F2955,H2955,J2955:K2955)-SUM(G2955,I2955,L2955:M2955))</f>
        <v>0</v>
      </c>
      <c r="O2955" s="421"/>
      <c r="P2955" s="421"/>
      <c r="Q2955" s="421"/>
      <c r="R2955" s="421"/>
      <c r="S2955" s="108">
        <f t="shared" si="341"/>
        <v>0</v>
      </c>
      <c r="T2955" s="341">
        <f>IF(ISBLANK($B2955),0,VLOOKUP($B2955,Listen!$A$2:$C$45,2,FALSE))</f>
        <v>0</v>
      </c>
      <c r="U2955" s="341">
        <f>IF(ISBLANK($B2955),0,VLOOKUP($B2955,Listen!$A$2:$C$45,3,FALSE))</f>
        <v>0</v>
      </c>
      <c r="V2955" s="342">
        <f t="shared" si="339"/>
        <v>0</v>
      </c>
      <c r="W2955" s="342">
        <f t="shared" si="338"/>
        <v>0</v>
      </c>
      <c r="X2955" s="342">
        <f t="shared" si="338"/>
        <v>0</v>
      </c>
      <c r="Y2955" s="342">
        <f t="shared" si="338"/>
        <v>0</v>
      </c>
      <c r="Z2955" s="342">
        <f t="shared" si="338"/>
        <v>0</v>
      </c>
      <c r="AA2955" s="342">
        <f t="shared" si="338"/>
        <v>0</v>
      </c>
      <c r="AB2955" s="342">
        <f t="shared" si="338"/>
        <v>0</v>
      </c>
      <c r="AC2955" s="109">
        <f t="shared" si="342"/>
        <v>0</v>
      </c>
      <c r="AD2955" s="109">
        <f>IF(C2955=A_Stammdaten!$B$12,E_SAV!$S2955-E_SAV!$AE2955,HLOOKUP(A_Stammdaten!$B$12-1,$AF$4:$AL$4004,ROW(C2955)-3,FALSE)-$AE2955)</f>
        <v>0</v>
      </c>
      <c r="AE2955" s="109">
        <f>HLOOKUP(A_Stammdaten!$B$12,$AF$4:$AL$4004,ROW(C2955)-3,FALSE)</f>
        <v>0</v>
      </c>
      <c r="AF2955" s="109">
        <f t="shared" si="340"/>
        <v>0</v>
      </c>
      <c r="AG2955" s="109">
        <f t="shared" si="337"/>
        <v>0</v>
      </c>
      <c r="AH2955" s="109">
        <f t="shared" si="337"/>
        <v>0</v>
      </c>
      <c r="AI2955" s="109">
        <f t="shared" si="337"/>
        <v>0</v>
      </c>
      <c r="AJ2955" s="109">
        <f t="shared" si="336"/>
        <v>0</v>
      </c>
      <c r="AK2955" s="109">
        <f t="shared" si="336"/>
        <v>0</v>
      </c>
      <c r="AL2955" s="109">
        <f t="shared" si="336"/>
        <v>0</v>
      </c>
    </row>
    <row r="2956" spans="1:38" x14ac:dyDescent="0.3">
      <c r="A2956" s="421"/>
      <c r="B2956" s="421"/>
      <c r="C2956" s="422"/>
      <c r="D2956" s="423"/>
      <c r="E2956" s="421"/>
      <c r="F2956" s="421"/>
      <c r="G2956" s="421"/>
      <c r="H2956" s="421"/>
      <c r="I2956" s="421"/>
      <c r="J2956" s="421"/>
      <c r="K2956" s="421"/>
      <c r="L2956" s="421"/>
      <c r="M2956" s="423"/>
      <c r="N2956" s="340">
        <f>IF(C2956&gt;A_Stammdaten!$B$12,0,SUM(E2956,F2956,H2956,J2956:K2956)-SUM(G2956,I2956,L2956:M2956))</f>
        <v>0</v>
      </c>
      <c r="O2956" s="421"/>
      <c r="P2956" s="421"/>
      <c r="Q2956" s="421"/>
      <c r="R2956" s="421"/>
      <c r="S2956" s="108">
        <f t="shared" si="341"/>
        <v>0</v>
      </c>
      <c r="T2956" s="341">
        <f>IF(ISBLANK($B2956),0,VLOOKUP($B2956,Listen!$A$2:$C$45,2,FALSE))</f>
        <v>0</v>
      </c>
      <c r="U2956" s="341">
        <f>IF(ISBLANK($B2956),0,VLOOKUP($B2956,Listen!$A$2:$C$45,3,FALSE))</f>
        <v>0</v>
      </c>
      <c r="V2956" s="342">
        <f t="shared" si="339"/>
        <v>0</v>
      </c>
      <c r="W2956" s="342">
        <f t="shared" si="338"/>
        <v>0</v>
      </c>
      <c r="X2956" s="342">
        <f t="shared" si="338"/>
        <v>0</v>
      </c>
      <c r="Y2956" s="342">
        <f t="shared" si="338"/>
        <v>0</v>
      </c>
      <c r="Z2956" s="342">
        <f t="shared" si="338"/>
        <v>0</v>
      </c>
      <c r="AA2956" s="342">
        <f t="shared" si="338"/>
        <v>0</v>
      </c>
      <c r="AB2956" s="342">
        <f t="shared" si="338"/>
        <v>0</v>
      </c>
      <c r="AC2956" s="109">
        <f t="shared" si="342"/>
        <v>0</v>
      </c>
      <c r="AD2956" s="109">
        <f>IF(C2956=A_Stammdaten!$B$12,E_SAV!$S2956-E_SAV!$AE2956,HLOOKUP(A_Stammdaten!$B$12-1,$AF$4:$AL$4004,ROW(C2956)-3,FALSE)-$AE2956)</f>
        <v>0</v>
      </c>
      <c r="AE2956" s="109">
        <f>HLOOKUP(A_Stammdaten!$B$12,$AF$4:$AL$4004,ROW(C2956)-3,FALSE)</f>
        <v>0</v>
      </c>
      <c r="AF2956" s="109">
        <f t="shared" si="340"/>
        <v>0</v>
      </c>
      <c r="AG2956" s="109">
        <f t="shared" si="337"/>
        <v>0</v>
      </c>
      <c r="AH2956" s="109">
        <f t="shared" si="337"/>
        <v>0</v>
      </c>
      <c r="AI2956" s="109">
        <f t="shared" si="337"/>
        <v>0</v>
      </c>
      <c r="AJ2956" s="109">
        <f t="shared" si="336"/>
        <v>0</v>
      </c>
      <c r="AK2956" s="109">
        <f t="shared" si="336"/>
        <v>0</v>
      </c>
      <c r="AL2956" s="109">
        <f t="shared" si="336"/>
        <v>0</v>
      </c>
    </row>
    <row r="2957" spans="1:38" x14ac:dyDescent="0.3">
      <c r="A2957" s="421"/>
      <c r="B2957" s="421"/>
      <c r="C2957" s="422"/>
      <c r="D2957" s="423"/>
      <c r="E2957" s="421"/>
      <c r="F2957" s="421"/>
      <c r="G2957" s="421"/>
      <c r="H2957" s="421"/>
      <c r="I2957" s="421"/>
      <c r="J2957" s="421"/>
      <c r="K2957" s="421"/>
      <c r="L2957" s="421"/>
      <c r="M2957" s="423"/>
      <c r="N2957" s="340">
        <f>IF(C2957&gt;A_Stammdaten!$B$12,0,SUM(E2957,F2957,H2957,J2957:K2957)-SUM(G2957,I2957,L2957:M2957))</f>
        <v>0</v>
      </c>
      <c r="O2957" s="421"/>
      <c r="P2957" s="421"/>
      <c r="Q2957" s="421"/>
      <c r="R2957" s="421"/>
      <c r="S2957" s="108">
        <f t="shared" si="341"/>
        <v>0</v>
      </c>
      <c r="T2957" s="341">
        <f>IF(ISBLANK($B2957),0,VLOOKUP($B2957,Listen!$A$2:$C$45,2,FALSE))</f>
        <v>0</v>
      </c>
      <c r="U2957" s="341">
        <f>IF(ISBLANK($B2957),0,VLOOKUP($B2957,Listen!$A$2:$C$45,3,FALSE))</f>
        <v>0</v>
      </c>
      <c r="V2957" s="342">
        <f t="shared" si="339"/>
        <v>0</v>
      </c>
      <c r="W2957" s="342">
        <f t="shared" si="338"/>
        <v>0</v>
      </c>
      <c r="X2957" s="342">
        <f t="shared" si="338"/>
        <v>0</v>
      </c>
      <c r="Y2957" s="342">
        <f t="shared" si="338"/>
        <v>0</v>
      </c>
      <c r="Z2957" s="342">
        <f t="shared" si="338"/>
        <v>0</v>
      </c>
      <c r="AA2957" s="342">
        <f t="shared" si="338"/>
        <v>0</v>
      </c>
      <c r="AB2957" s="342">
        <f t="shared" si="338"/>
        <v>0</v>
      </c>
      <c r="AC2957" s="109">
        <f t="shared" si="342"/>
        <v>0</v>
      </c>
      <c r="AD2957" s="109">
        <f>IF(C2957=A_Stammdaten!$B$12,E_SAV!$S2957-E_SAV!$AE2957,HLOOKUP(A_Stammdaten!$B$12-1,$AF$4:$AL$4004,ROW(C2957)-3,FALSE)-$AE2957)</f>
        <v>0</v>
      </c>
      <c r="AE2957" s="109">
        <f>HLOOKUP(A_Stammdaten!$B$12,$AF$4:$AL$4004,ROW(C2957)-3,FALSE)</f>
        <v>0</v>
      </c>
      <c r="AF2957" s="109">
        <f t="shared" si="340"/>
        <v>0</v>
      </c>
      <c r="AG2957" s="109">
        <f t="shared" si="337"/>
        <v>0</v>
      </c>
      <c r="AH2957" s="109">
        <f t="shared" si="337"/>
        <v>0</v>
      </c>
      <c r="AI2957" s="109">
        <f t="shared" si="337"/>
        <v>0</v>
      </c>
      <c r="AJ2957" s="109">
        <f t="shared" si="336"/>
        <v>0</v>
      </c>
      <c r="AK2957" s="109">
        <f t="shared" si="336"/>
        <v>0</v>
      </c>
      <c r="AL2957" s="109">
        <f t="shared" si="336"/>
        <v>0</v>
      </c>
    </row>
    <row r="2958" spans="1:38" x14ac:dyDescent="0.3">
      <c r="A2958" s="421"/>
      <c r="B2958" s="421"/>
      <c r="C2958" s="422"/>
      <c r="D2958" s="423"/>
      <c r="E2958" s="421"/>
      <c r="F2958" s="421"/>
      <c r="G2958" s="421"/>
      <c r="H2958" s="421"/>
      <c r="I2958" s="421"/>
      <c r="J2958" s="421"/>
      <c r="K2958" s="421"/>
      <c r="L2958" s="421"/>
      <c r="M2958" s="423"/>
      <c r="N2958" s="340">
        <f>IF(C2958&gt;A_Stammdaten!$B$12,0,SUM(E2958,F2958,H2958,J2958:K2958)-SUM(G2958,I2958,L2958:M2958))</f>
        <v>0</v>
      </c>
      <c r="O2958" s="421"/>
      <c r="P2958" s="421"/>
      <c r="Q2958" s="421"/>
      <c r="R2958" s="421"/>
      <c r="S2958" s="108">
        <f t="shared" si="341"/>
        <v>0</v>
      </c>
      <c r="T2958" s="341">
        <f>IF(ISBLANK($B2958),0,VLOOKUP($B2958,Listen!$A$2:$C$45,2,FALSE))</f>
        <v>0</v>
      </c>
      <c r="U2958" s="341">
        <f>IF(ISBLANK($B2958),0,VLOOKUP($B2958,Listen!$A$2:$C$45,3,FALSE))</f>
        <v>0</v>
      </c>
      <c r="V2958" s="342">
        <f t="shared" si="339"/>
        <v>0</v>
      </c>
      <c r="W2958" s="342">
        <f t="shared" si="338"/>
        <v>0</v>
      </c>
      <c r="X2958" s="342">
        <f t="shared" si="338"/>
        <v>0</v>
      </c>
      <c r="Y2958" s="342">
        <f t="shared" si="338"/>
        <v>0</v>
      </c>
      <c r="Z2958" s="342">
        <f t="shared" si="338"/>
        <v>0</v>
      </c>
      <c r="AA2958" s="342">
        <f t="shared" si="338"/>
        <v>0</v>
      </c>
      <c r="AB2958" s="342">
        <f t="shared" si="338"/>
        <v>0</v>
      </c>
      <c r="AC2958" s="109">
        <f t="shared" si="342"/>
        <v>0</v>
      </c>
      <c r="AD2958" s="109">
        <f>IF(C2958=A_Stammdaten!$B$12,E_SAV!$S2958-E_SAV!$AE2958,HLOOKUP(A_Stammdaten!$B$12-1,$AF$4:$AL$4004,ROW(C2958)-3,FALSE)-$AE2958)</f>
        <v>0</v>
      </c>
      <c r="AE2958" s="109">
        <f>HLOOKUP(A_Stammdaten!$B$12,$AF$4:$AL$4004,ROW(C2958)-3,FALSE)</f>
        <v>0</v>
      </c>
      <c r="AF2958" s="109">
        <f t="shared" si="340"/>
        <v>0</v>
      </c>
      <c r="AG2958" s="109">
        <f t="shared" si="337"/>
        <v>0</v>
      </c>
      <c r="AH2958" s="109">
        <f t="shared" si="337"/>
        <v>0</v>
      </c>
      <c r="AI2958" s="109">
        <f t="shared" si="337"/>
        <v>0</v>
      </c>
      <c r="AJ2958" s="109">
        <f t="shared" si="336"/>
        <v>0</v>
      </c>
      <c r="AK2958" s="109">
        <f t="shared" si="336"/>
        <v>0</v>
      </c>
      <c r="AL2958" s="109">
        <f t="shared" si="336"/>
        <v>0</v>
      </c>
    </row>
    <row r="2959" spans="1:38" x14ac:dyDescent="0.3">
      <c r="A2959" s="421"/>
      <c r="B2959" s="421"/>
      <c r="C2959" s="422"/>
      <c r="D2959" s="423"/>
      <c r="E2959" s="421"/>
      <c r="F2959" s="421"/>
      <c r="G2959" s="421"/>
      <c r="H2959" s="421"/>
      <c r="I2959" s="421"/>
      <c r="J2959" s="421"/>
      <c r="K2959" s="421"/>
      <c r="L2959" s="421"/>
      <c r="M2959" s="423"/>
      <c r="N2959" s="340">
        <f>IF(C2959&gt;A_Stammdaten!$B$12,0,SUM(E2959,F2959,H2959,J2959:K2959)-SUM(G2959,I2959,L2959:M2959))</f>
        <v>0</v>
      </c>
      <c r="O2959" s="421"/>
      <c r="P2959" s="421"/>
      <c r="Q2959" s="421"/>
      <c r="R2959" s="421"/>
      <c r="S2959" s="108">
        <f t="shared" si="341"/>
        <v>0</v>
      </c>
      <c r="T2959" s="341">
        <f>IF(ISBLANK($B2959),0,VLOOKUP($B2959,Listen!$A$2:$C$45,2,FALSE))</f>
        <v>0</v>
      </c>
      <c r="U2959" s="341">
        <f>IF(ISBLANK($B2959),0,VLOOKUP($B2959,Listen!$A$2:$C$45,3,FALSE))</f>
        <v>0</v>
      </c>
      <c r="V2959" s="342">
        <f t="shared" si="339"/>
        <v>0</v>
      </c>
      <c r="W2959" s="342">
        <f t="shared" si="338"/>
        <v>0</v>
      </c>
      <c r="X2959" s="342">
        <f t="shared" si="338"/>
        <v>0</v>
      </c>
      <c r="Y2959" s="342">
        <f t="shared" si="338"/>
        <v>0</v>
      </c>
      <c r="Z2959" s="342">
        <f t="shared" si="338"/>
        <v>0</v>
      </c>
      <c r="AA2959" s="342">
        <f t="shared" si="338"/>
        <v>0</v>
      </c>
      <c r="AB2959" s="342">
        <f t="shared" si="338"/>
        <v>0</v>
      </c>
      <c r="AC2959" s="109">
        <f t="shared" si="342"/>
        <v>0</v>
      </c>
      <c r="AD2959" s="109">
        <f>IF(C2959=A_Stammdaten!$B$12,E_SAV!$S2959-E_SAV!$AE2959,HLOOKUP(A_Stammdaten!$B$12-1,$AF$4:$AL$4004,ROW(C2959)-3,FALSE)-$AE2959)</f>
        <v>0</v>
      </c>
      <c r="AE2959" s="109">
        <f>HLOOKUP(A_Stammdaten!$B$12,$AF$4:$AL$4004,ROW(C2959)-3,FALSE)</f>
        <v>0</v>
      </c>
      <c r="AF2959" s="109">
        <f t="shared" si="340"/>
        <v>0</v>
      </c>
      <c r="AG2959" s="109">
        <f t="shared" si="337"/>
        <v>0</v>
      </c>
      <c r="AH2959" s="109">
        <f t="shared" si="337"/>
        <v>0</v>
      </c>
      <c r="AI2959" s="109">
        <f t="shared" si="337"/>
        <v>0</v>
      </c>
      <c r="AJ2959" s="109">
        <f t="shared" si="336"/>
        <v>0</v>
      </c>
      <c r="AK2959" s="109">
        <f t="shared" si="336"/>
        <v>0</v>
      </c>
      <c r="AL2959" s="109">
        <f t="shared" si="336"/>
        <v>0</v>
      </c>
    </row>
    <row r="2960" spans="1:38" x14ac:dyDescent="0.3">
      <c r="A2960" s="421"/>
      <c r="B2960" s="421"/>
      <c r="C2960" s="422"/>
      <c r="D2960" s="423"/>
      <c r="E2960" s="421"/>
      <c r="F2960" s="421"/>
      <c r="G2960" s="421"/>
      <c r="H2960" s="421"/>
      <c r="I2960" s="421"/>
      <c r="J2960" s="421"/>
      <c r="K2960" s="421"/>
      <c r="L2960" s="421"/>
      <c r="M2960" s="423"/>
      <c r="N2960" s="340">
        <f>IF(C2960&gt;A_Stammdaten!$B$12,0,SUM(E2960,F2960,H2960,J2960:K2960)-SUM(G2960,I2960,L2960:M2960))</f>
        <v>0</v>
      </c>
      <c r="O2960" s="421"/>
      <c r="P2960" s="421"/>
      <c r="Q2960" s="421"/>
      <c r="R2960" s="421"/>
      <c r="S2960" s="108">
        <f t="shared" si="341"/>
        <v>0</v>
      </c>
      <c r="T2960" s="341">
        <f>IF(ISBLANK($B2960),0,VLOOKUP($B2960,Listen!$A$2:$C$45,2,FALSE))</f>
        <v>0</v>
      </c>
      <c r="U2960" s="341">
        <f>IF(ISBLANK($B2960),0,VLOOKUP($B2960,Listen!$A$2:$C$45,3,FALSE))</f>
        <v>0</v>
      </c>
      <c r="V2960" s="342">
        <f t="shared" si="339"/>
        <v>0</v>
      </c>
      <c r="W2960" s="342">
        <f t="shared" si="338"/>
        <v>0</v>
      </c>
      <c r="X2960" s="342">
        <f t="shared" si="338"/>
        <v>0</v>
      </c>
      <c r="Y2960" s="342">
        <f t="shared" si="338"/>
        <v>0</v>
      </c>
      <c r="Z2960" s="342">
        <f t="shared" si="338"/>
        <v>0</v>
      </c>
      <c r="AA2960" s="342">
        <f t="shared" si="338"/>
        <v>0</v>
      </c>
      <c r="AB2960" s="342">
        <f t="shared" si="338"/>
        <v>0</v>
      </c>
      <c r="AC2960" s="109">
        <f t="shared" si="342"/>
        <v>0</v>
      </c>
      <c r="AD2960" s="109">
        <f>IF(C2960=A_Stammdaten!$B$12,E_SAV!$S2960-E_SAV!$AE2960,HLOOKUP(A_Stammdaten!$B$12-1,$AF$4:$AL$4004,ROW(C2960)-3,FALSE)-$AE2960)</f>
        <v>0</v>
      </c>
      <c r="AE2960" s="109">
        <f>HLOOKUP(A_Stammdaten!$B$12,$AF$4:$AL$4004,ROW(C2960)-3,FALSE)</f>
        <v>0</v>
      </c>
      <c r="AF2960" s="109">
        <f t="shared" si="340"/>
        <v>0</v>
      </c>
      <c r="AG2960" s="109">
        <f t="shared" si="337"/>
        <v>0</v>
      </c>
      <c r="AH2960" s="109">
        <f t="shared" si="337"/>
        <v>0</v>
      </c>
      <c r="AI2960" s="109">
        <f t="shared" si="337"/>
        <v>0</v>
      </c>
      <c r="AJ2960" s="109">
        <f t="shared" si="336"/>
        <v>0</v>
      </c>
      <c r="AK2960" s="109">
        <f t="shared" si="336"/>
        <v>0</v>
      </c>
      <c r="AL2960" s="109">
        <f t="shared" si="336"/>
        <v>0</v>
      </c>
    </row>
    <row r="2961" spans="1:38" x14ac:dyDescent="0.3">
      <c r="A2961" s="421"/>
      <c r="B2961" s="421"/>
      <c r="C2961" s="422"/>
      <c r="D2961" s="423"/>
      <c r="E2961" s="421"/>
      <c r="F2961" s="421"/>
      <c r="G2961" s="421"/>
      <c r="H2961" s="421"/>
      <c r="I2961" s="421"/>
      <c r="J2961" s="421"/>
      <c r="K2961" s="421"/>
      <c r="L2961" s="421"/>
      <c r="M2961" s="423"/>
      <c r="N2961" s="340">
        <f>IF(C2961&gt;A_Stammdaten!$B$12,0,SUM(E2961,F2961,H2961,J2961:K2961)-SUM(G2961,I2961,L2961:M2961))</f>
        <v>0</v>
      </c>
      <c r="O2961" s="421"/>
      <c r="P2961" s="421"/>
      <c r="Q2961" s="421"/>
      <c r="R2961" s="421"/>
      <c r="S2961" s="108">
        <f t="shared" si="341"/>
        <v>0</v>
      </c>
      <c r="T2961" s="341">
        <f>IF(ISBLANK($B2961),0,VLOOKUP($B2961,Listen!$A$2:$C$45,2,FALSE))</f>
        <v>0</v>
      </c>
      <c r="U2961" s="341">
        <f>IF(ISBLANK($B2961),0,VLOOKUP($B2961,Listen!$A$2:$C$45,3,FALSE))</f>
        <v>0</v>
      </c>
      <c r="V2961" s="342">
        <f t="shared" si="339"/>
        <v>0</v>
      </c>
      <c r="W2961" s="342">
        <f t="shared" si="338"/>
        <v>0</v>
      </c>
      <c r="X2961" s="342">
        <f t="shared" si="338"/>
        <v>0</v>
      </c>
      <c r="Y2961" s="342">
        <f t="shared" si="338"/>
        <v>0</v>
      </c>
      <c r="Z2961" s="342">
        <f t="shared" si="338"/>
        <v>0</v>
      </c>
      <c r="AA2961" s="342">
        <f t="shared" si="338"/>
        <v>0</v>
      </c>
      <c r="AB2961" s="342">
        <f t="shared" si="338"/>
        <v>0</v>
      </c>
      <c r="AC2961" s="109">
        <f t="shared" si="342"/>
        <v>0</v>
      </c>
      <c r="AD2961" s="109">
        <f>IF(C2961=A_Stammdaten!$B$12,E_SAV!$S2961-E_SAV!$AE2961,HLOOKUP(A_Stammdaten!$B$12-1,$AF$4:$AL$4004,ROW(C2961)-3,FALSE)-$AE2961)</f>
        <v>0</v>
      </c>
      <c r="AE2961" s="109">
        <f>HLOOKUP(A_Stammdaten!$B$12,$AF$4:$AL$4004,ROW(C2961)-3,FALSE)</f>
        <v>0</v>
      </c>
      <c r="AF2961" s="109">
        <f t="shared" si="340"/>
        <v>0</v>
      </c>
      <c r="AG2961" s="109">
        <f t="shared" si="337"/>
        <v>0</v>
      </c>
      <c r="AH2961" s="109">
        <f t="shared" si="337"/>
        <v>0</v>
      </c>
      <c r="AI2961" s="109">
        <f t="shared" si="337"/>
        <v>0</v>
      </c>
      <c r="AJ2961" s="109">
        <f t="shared" si="336"/>
        <v>0</v>
      </c>
      <c r="AK2961" s="109">
        <f t="shared" si="336"/>
        <v>0</v>
      </c>
      <c r="AL2961" s="109">
        <f t="shared" si="336"/>
        <v>0</v>
      </c>
    </row>
    <row r="2962" spans="1:38" x14ac:dyDescent="0.3">
      <c r="A2962" s="421"/>
      <c r="B2962" s="421"/>
      <c r="C2962" s="422"/>
      <c r="D2962" s="423"/>
      <c r="E2962" s="421"/>
      <c r="F2962" s="421"/>
      <c r="G2962" s="421"/>
      <c r="H2962" s="421"/>
      <c r="I2962" s="421"/>
      <c r="J2962" s="421"/>
      <c r="K2962" s="421"/>
      <c r="L2962" s="421"/>
      <c r="M2962" s="423"/>
      <c r="N2962" s="340">
        <f>IF(C2962&gt;A_Stammdaten!$B$12,0,SUM(E2962,F2962,H2962,J2962:K2962)-SUM(G2962,I2962,L2962:M2962))</f>
        <v>0</v>
      </c>
      <c r="O2962" s="421"/>
      <c r="P2962" s="421"/>
      <c r="Q2962" s="421"/>
      <c r="R2962" s="421"/>
      <c r="S2962" s="108">
        <f t="shared" si="341"/>
        <v>0</v>
      </c>
      <c r="T2962" s="341">
        <f>IF(ISBLANK($B2962),0,VLOOKUP($B2962,Listen!$A$2:$C$45,2,FALSE))</f>
        <v>0</v>
      </c>
      <c r="U2962" s="341">
        <f>IF(ISBLANK($B2962),0,VLOOKUP($B2962,Listen!$A$2:$C$45,3,FALSE))</f>
        <v>0</v>
      </c>
      <c r="V2962" s="342">
        <f t="shared" si="339"/>
        <v>0</v>
      </c>
      <c r="W2962" s="342">
        <f t="shared" si="338"/>
        <v>0</v>
      </c>
      <c r="X2962" s="342">
        <f t="shared" si="338"/>
        <v>0</v>
      </c>
      <c r="Y2962" s="342">
        <f t="shared" si="338"/>
        <v>0</v>
      </c>
      <c r="Z2962" s="342">
        <f t="shared" si="338"/>
        <v>0</v>
      </c>
      <c r="AA2962" s="342">
        <f t="shared" si="338"/>
        <v>0</v>
      </c>
      <c r="AB2962" s="342">
        <f t="shared" si="338"/>
        <v>0</v>
      </c>
      <c r="AC2962" s="109">
        <f t="shared" si="342"/>
        <v>0</v>
      </c>
      <c r="AD2962" s="109">
        <f>IF(C2962=A_Stammdaten!$B$12,E_SAV!$S2962-E_SAV!$AE2962,HLOOKUP(A_Stammdaten!$B$12-1,$AF$4:$AL$4004,ROW(C2962)-3,FALSE)-$AE2962)</f>
        <v>0</v>
      </c>
      <c r="AE2962" s="109">
        <f>HLOOKUP(A_Stammdaten!$B$12,$AF$4:$AL$4004,ROW(C2962)-3,FALSE)</f>
        <v>0</v>
      </c>
      <c r="AF2962" s="109">
        <f t="shared" si="340"/>
        <v>0</v>
      </c>
      <c r="AG2962" s="109">
        <f t="shared" si="337"/>
        <v>0</v>
      </c>
      <c r="AH2962" s="109">
        <f t="shared" si="337"/>
        <v>0</v>
      </c>
      <c r="AI2962" s="109">
        <f t="shared" si="337"/>
        <v>0</v>
      </c>
      <c r="AJ2962" s="109">
        <f t="shared" si="336"/>
        <v>0</v>
      </c>
      <c r="AK2962" s="109">
        <f t="shared" si="336"/>
        <v>0</v>
      </c>
      <c r="AL2962" s="109">
        <f t="shared" si="336"/>
        <v>0</v>
      </c>
    </row>
    <row r="2963" spans="1:38" x14ac:dyDescent="0.3">
      <c r="A2963" s="421"/>
      <c r="B2963" s="421"/>
      <c r="C2963" s="422"/>
      <c r="D2963" s="423"/>
      <c r="E2963" s="421"/>
      <c r="F2963" s="421"/>
      <c r="G2963" s="421"/>
      <c r="H2963" s="421"/>
      <c r="I2963" s="421"/>
      <c r="J2963" s="421"/>
      <c r="K2963" s="421"/>
      <c r="L2963" s="421"/>
      <c r="M2963" s="423"/>
      <c r="N2963" s="340">
        <f>IF(C2963&gt;A_Stammdaten!$B$12,0,SUM(E2963,F2963,H2963,J2963:K2963)-SUM(G2963,I2963,L2963:M2963))</f>
        <v>0</v>
      </c>
      <c r="O2963" s="421"/>
      <c r="P2963" s="421"/>
      <c r="Q2963" s="421"/>
      <c r="R2963" s="421"/>
      <c r="S2963" s="108">
        <f t="shared" si="341"/>
        <v>0</v>
      </c>
      <c r="T2963" s="341">
        <f>IF(ISBLANK($B2963),0,VLOOKUP($B2963,Listen!$A$2:$C$45,2,FALSE))</f>
        <v>0</v>
      </c>
      <c r="U2963" s="341">
        <f>IF(ISBLANK($B2963),0,VLOOKUP($B2963,Listen!$A$2:$C$45,3,FALSE))</f>
        <v>0</v>
      </c>
      <c r="V2963" s="342">
        <f t="shared" si="339"/>
        <v>0</v>
      </c>
      <c r="W2963" s="342">
        <f t="shared" si="338"/>
        <v>0</v>
      </c>
      <c r="X2963" s="342">
        <f t="shared" si="338"/>
        <v>0</v>
      </c>
      <c r="Y2963" s="342">
        <f t="shared" si="338"/>
        <v>0</v>
      </c>
      <c r="Z2963" s="342">
        <f t="shared" si="338"/>
        <v>0</v>
      </c>
      <c r="AA2963" s="342">
        <f t="shared" si="338"/>
        <v>0</v>
      </c>
      <c r="AB2963" s="342">
        <f t="shared" si="338"/>
        <v>0</v>
      </c>
      <c r="AC2963" s="109">
        <f t="shared" si="342"/>
        <v>0</v>
      </c>
      <c r="AD2963" s="109">
        <f>IF(C2963=A_Stammdaten!$B$12,E_SAV!$S2963-E_SAV!$AE2963,HLOOKUP(A_Stammdaten!$B$12-1,$AF$4:$AL$4004,ROW(C2963)-3,FALSE)-$AE2963)</f>
        <v>0</v>
      </c>
      <c r="AE2963" s="109">
        <f>HLOOKUP(A_Stammdaten!$B$12,$AF$4:$AL$4004,ROW(C2963)-3,FALSE)</f>
        <v>0</v>
      </c>
      <c r="AF2963" s="109">
        <f t="shared" si="340"/>
        <v>0</v>
      </c>
      <c r="AG2963" s="109">
        <f t="shared" si="337"/>
        <v>0</v>
      </c>
      <c r="AH2963" s="109">
        <f t="shared" si="337"/>
        <v>0</v>
      </c>
      <c r="AI2963" s="109">
        <f t="shared" si="337"/>
        <v>0</v>
      </c>
      <c r="AJ2963" s="109">
        <f t="shared" si="336"/>
        <v>0</v>
      </c>
      <c r="AK2963" s="109">
        <f t="shared" si="336"/>
        <v>0</v>
      </c>
      <c r="AL2963" s="109">
        <f t="shared" si="336"/>
        <v>0</v>
      </c>
    </row>
    <row r="2964" spans="1:38" x14ac:dyDescent="0.3">
      <c r="A2964" s="421"/>
      <c r="B2964" s="421"/>
      <c r="C2964" s="422"/>
      <c r="D2964" s="423"/>
      <c r="E2964" s="421"/>
      <c r="F2964" s="421"/>
      <c r="G2964" s="421"/>
      <c r="H2964" s="421"/>
      <c r="I2964" s="421"/>
      <c r="J2964" s="421"/>
      <c r="K2964" s="421"/>
      <c r="L2964" s="421"/>
      <c r="M2964" s="423"/>
      <c r="N2964" s="340">
        <f>IF(C2964&gt;A_Stammdaten!$B$12,0,SUM(E2964,F2964,H2964,J2964:K2964)-SUM(G2964,I2964,L2964:M2964))</f>
        <v>0</v>
      </c>
      <c r="O2964" s="421"/>
      <c r="P2964" s="421"/>
      <c r="Q2964" s="421"/>
      <c r="R2964" s="421"/>
      <c r="S2964" s="108">
        <f t="shared" si="341"/>
        <v>0</v>
      </c>
      <c r="T2964" s="341">
        <f>IF(ISBLANK($B2964),0,VLOOKUP($B2964,Listen!$A$2:$C$45,2,FALSE))</f>
        <v>0</v>
      </c>
      <c r="U2964" s="341">
        <f>IF(ISBLANK($B2964),0,VLOOKUP($B2964,Listen!$A$2:$C$45,3,FALSE))</f>
        <v>0</v>
      </c>
      <c r="V2964" s="342">
        <f t="shared" si="339"/>
        <v>0</v>
      </c>
      <c r="W2964" s="342">
        <f t="shared" si="338"/>
        <v>0</v>
      </c>
      <c r="X2964" s="342">
        <f t="shared" si="338"/>
        <v>0</v>
      </c>
      <c r="Y2964" s="342">
        <f t="shared" si="338"/>
        <v>0</v>
      </c>
      <c r="Z2964" s="342">
        <f t="shared" si="338"/>
        <v>0</v>
      </c>
      <c r="AA2964" s="342">
        <f t="shared" si="338"/>
        <v>0</v>
      </c>
      <c r="AB2964" s="342">
        <f t="shared" si="338"/>
        <v>0</v>
      </c>
      <c r="AC2964" s="109">
        <f t="shared" si="342"/>
        <v>0</v>
      </c>
      <c r="AD2964" s="109">
        <f>IF(C2964=A_Stammdaten!$B$12,E_SAV!$S2964-E_SAV!$AE2964,HLOOKUP(A_Stammdaten!$B$12-1,$AF$4:$AL$4004,ROW(C2964)-3,FALSE)-$AE2964)</f>
        <v>0</v>
      </c>
      <c r="AE2964" s="109">
        <f>HLOOKUP(A_Stammdaten!$B$12,$AF$4:$AL$4004,ROW(C2964)-3,FALSE)</f>
        <v>0</v>
      </c>
      <c r="AF2964" s="109">
        <f t="shared" si="340"/>
        <v>0</v>
      </c>
      <c r="AG2964" s="109">
        <f t="shared" si="337"/>
        <v>0</v>
      </c>
      <c r="AH2964" s="109">
        <f t="shared" si="337"/>
        <v>0</v>
      </c>
      <c r="AI2964" s="109">
        <f t="shared" si="337"/>
        <v>0</v>
      </c>
      <c r="AJ2964" s="109">
        <f t="shared" si="336"/>
        <v>0</v>
      </c>
      <c r="AK2964" s="109">
        <f t="shared" si="336"/>
        <v>0</v>
      </c>
      <c r="AL2964" s="109">
        <f t="shared" si="336"/>
        <v>0</v>
      </c>
    </row>
    <row r="2965" spans="1:38" x14ac:dyDescent="0.3">
      <c r="A2965" s="421"/>
      <c r="B2965" s="421"/>
      <c r="C2965" s="422"/>
      <c r="D2965" s="423"/>
      <c r="E2965" s="421"/>
      <c r="F2965" s="421"/>
      <c r="G2965" s="421"/>
      <c r="H2965" s="421"/>
      <c r="I2965" s="421"/>
      <c r="J2965" s="421"/>
      <c r="K2965" s="421"/>
      <c r="L2965" s="421"/>
      <c r="M2965" s="423"/>
      <c r="N2965" s="340">
        <f>IF(C2965&gt;A_Stammdaten!$B$12,0,SUM(E2965,F2965,H2965,J2965:K2965)-SUM(G2965,I2965,L2965:M2965))</f>
        <v>0</v>
      </c>
      <c r="O2965" s="421"/>
      <c r="P2965" s="421"/>
      <c r="Q2965" s="421"/>
      <c r="R2965" s="421"/>
      <c r="S2965" s="108">
        <f t="shared" si="341"/>
        <v>0</v>
      </c>
      <c r="T2965" s="341">
        <f>IF(ISBLANK($B2965),0,VLOOKUP($B2965,Listen!$A$2:$C$45,2,FALSE))</f>
        <v>0</v>
      </c>
      <c r="U2965" s="341">
        <f>IF(ISBLANK($B2965),0,VLOOKUP($B2965,Listen!$A$2:$C$45,3,FALSE))</f>
        <v>0</v>
      </c>
      <c r="V2965" s="342">
        <f t="shared" si="339"/>
        <v>0</v>
      </c>
      <c r="W2965" s="342">
        <f t="shared" si="338"/>
        <v>0</v>
      </c>
      <c r="X2965" s="342">
        <f t="shared" si="338"/>
        <v>0</v>
      </c>
      <c r="Y2965" s="342">
        <f t="shared" si="338"/>
        <v>0</v>
      </c>
      <c r="Z2965" s="342">
        <f t="shared" si="338"/>
        <v>0</v>
      </c>
      <c r="AA2965" s="342">
        <f t="shared" si="338"/>
        <v>0</v>
      </c>
      <c r="AB2965" s="342">
        <f t="shared" si="338"/>
        <v>0</v>
      </c>
      <c r="AC2965" s="109">
        <f t="shared" si="342"/>
        <v>0</v>
      </c>
      <c r="AD2965" s="109">
        <f>IF(C2965=A_Stammdaten!$B$12,E_SAV!$S2965-E_SAV!$AE2965,HLOOKUP(A_Stammdaten!$B$12-1,$AF$4:$AL$4004,ROW(C2965)-3,FALSE)-$AE2965)</f>
        <v>0</v>
      </c>
      <c r="AE2965" s="109">
        <f>HLOOKUP(A_Stammdaten!$B$12,$AF$4:$AL$4004,ROW(C2965)-3,FALSE)</f>
        <v>0</v>
      </c>
      <c r="AF2965" s="109">
        <f t="shared" si="340"/>
        <v>0</v>
      </c>
      <c r="AG2965" s="109">
        <f t="shared" si="337"/>
        <v>0</v>
      </c>
      <c r="AH2965" s="109">
        <f t="shared" si="337"/>
        <v>0</v>
      </c>
      <c r="AI2965" s="109">
        <f t="shared" si="337"/>
        <v>0</v>
      </c>
      <c r="AJ2965" s="109">
        <f t="shared" si="336"/>
        <v>0</v>
      </c>
      <c r="AK2965" s="109">
        <f t="shared" si="336"/>
        <v>0</v>
      </c>
      <c r="AL2965" s="109">
        <f t="shared" si="336"/>
        <v>0</v>
      </c>
    </row>
    <row r="2966" spans="1:38" x14ac:dyDescent="0.3">
      <c r="A2966" s="421"/>
      <c r="B2966" s="421"/>
      <c r="C2966" s="422"/>
      <c r="D2966" s="423"/>
      <c r="E2966" s="421"/>
      <c r="F2966" s="421"/>
      <c r="G2966" s="421"/>
      <c r="H2966" s="421"/>
      <c r="I2966" s="421"/>
      <c r="J2966" s="421"/>
      <c r="K2966" s="421"/>
      <c r="L2966" s="421"/>
      <c r="M2966" s="423"/>
      <c r="N2966" s="340">
        <f>IF(C2966&gt;A_Stammdaten!$B$12,0,SUM(E2966,F2966,H2966,J2966:K2966)-SUM(G2966,I2966,L2966:M2966))</f>
        <v>0</v>
      </c>
      <c r="O2966" s="421"/>
      <c r="P2966" s="421"/>
      <c r="Q2966" s="421"/>
      <c r="R2966" s="421"/>
      <c r="S2966" s="108">
        <f t="shared" si="341"/>
        <v>0</v>
      </c>
      <c r="T2966" s="341">
        <f>IF(ISBLANK($B2966),0,VLOOKUP($B2966,Listen!$A$2:$C$45,2,FALSE))</f>
        <v>0</v>
      </c>
      <c r="U2966" s="341">
        <f>IF(ISBLANK($B2966),0,VLOOKUP($B2966,Listen!$A$2:$C$45,3,FALSE))</f>
        <v>0</v>
      </c>
      <c r="V2966" s="342">
        <f t="shared" si="339"/>
        <v>0</v>
      </c>
      <c r="W2966" s="342">
        <f t="shared" si="338"/>
        <v>0</v>
      </c>
      <c r="X2966" s="342">
        <f t="shared" si="338"/>
        <v>0</v>
      </c>
      <c r="Y2966" s="342">
        <f t="shared" si="338"/>
        <v>0</v>
      </c>
      <c r="Z2966" s="342">
        <f t="shared" si="338"/>
        <v>0</v>
      </c>
      <c r="AA2966" s="342">
        <f t="shared" si="338"/>
        <v>0</v>
      </c>
      <c r="AB2966" s="342">
        <f t="shared" si="338"/>
        <v>0</v>
      </c>
      <c r="AC2966" s="109">
        <f t="shared" si="342"/>
        <v>0</v>
      </c>
      <c r="AD2966" s="109">
        <f>IF(C2966=A_Stammdaten!$B$12,E_SAV!$S2966-E_SAV!$AE2966,HLOOKUP(A_Stammdaten!$B$12-1,$AF$4:$AL$4004,ROW(C2966)-3,FALSE)-$AE2966)</f>
        <v>0</v>
      </c>
      <c r="AE2966" s="109">
        <f>HLOOKUP(A_Stammdaten!$B$12,$AF$4:$AL$4004,ROW(C2966)-3,FALSE)</f>
        <v>0</v>
      </c>
      <c r="AF2966" s="109">
        <f t="shared" si="340"/>
        <v>0</v>
      </c>
      <c r="AG2966" s="109">
        <f t="shared" si="337"/>
        <v>0</v>
      </c>
      <c r="AH2966" s="109">
        <f t="shared" si="337"/>
        <v>0</v>
      </c>
      <c r="AI2966" s="109">
        <f t="shared" si="337"/>
        <v>0</v>
      </c>
      <c r="AJ2966" s="109">
        <f t="shared" si="336"/>
        <v>0</v>
      </c>
      <c r="AK2966" s="109">
        <f t="shared" si="336"/>
        <v>0</v>
      </c>
      <c r="AL2966" s="109">
        <f t="shared" si="336"/>
        <v>0</v>
      </c>
    </row>
    <row r="2967" spans="1:38" x14ac:dyDescent="0.3">
      <c r="A2967" s="421"/>
      <c r="B2967" s="421"/>
      <c r="C2967" s="422"/>
      <c r="D2967" s="423"/>
      <c r="E2967" s="421"/>
      <c r="F2967" s="421"/>
      <c r="G2967" s="421"/>
      <c r="H2967" s="421"/>
      <c r="I2967" s="421"/>
      <c r="J2967" s="421"/>
      <c r="K2967" s="421"/>
      <c r="L2967" s="421"/>
      <c r="M2967" s="423"/>
      <c r="N2967" s="340">
        <f>IF(C2967&gt;A_Stammdaten!$B$12,0,SUM(E2967,F2967,H2967,J2967:K2967)-SUM(G2967,I2967,L2967:M2967))</f>
        <v>0</v>
      </c>
      <c r="O2967" s="421"/>
      <c r="P2967" s="421"/>
      <c r="Q2967" s="421"/>
      <c r="R2967" s="421"/>
      <c r="S2967" s="108">
        <f t="shared" si="341"/>
        <v>0</v>
      </c>
      <c r="T2967" s="341">
        <f>IF(ISBLANK($B2967),0,VLOOKUP($B2967,Listen!$A$2:$C$45,2,FALSE))</f>
        <v>0</v>
      </c>
      <c r="U2967" s="341">
        <f>IF(ISBLANK($B2967),0,VLOOKUP($B2967,Listen!$A$2:$C$45,3,FALSE))</f>
        <v>0</v>
      </c>
      <c r="V2967" s="342">
        <f t="shared" si="339"/>
        <v>0</v>
      </c>
      <c r="W2967" s="342">
        <f t="shared" si="338"/>
        <v>0</v>
      </c>
      <c r="X2967" s="342">
        <f t="shared" si="338"/>
        <v>0</v>
      </c>
      <c r="Y2967" s="342">
        <f t="shared" si="338"/>
        <v>0</v>
      </c>
      <c r="Z2967" s="342">
        <f t="shared" si="338"/>
        <v>0</v>
      </c>
      <c r="AA2967" s="342">
        <f t="shared" si="338"/>
        <v>0</v>
      </c>
      <c r="AB2967" s="342">
        <f t="shared" si="338"/>
        <v>0</v>
      </c>
      <c r="AC2967" s="109">
        <f t="shared" si="342"/>
        <v>0</v>
      </c>
      <c r="AD2967" s="109">
        <f>IF(C2967=A_Stammdaten!$B$12,E_SAV!$S2967-E_SAV!$AE2967,HLOOKUP(A_Stammdaten!$B$12-1,$AF$4:$AL$4004,ROW(C2967)-3,FALSE)-$AE2967)</f>
        <v>0</v>
      </c>
      <c r="AE2967" s="109">
        <f>HLOOKUP(A_Stammdaten!$B$12,$AF$4:$AL$4004,ROW(C2967)-3,FALSE)</f>
        <v>0</v>
      </c>
      <c r="AF2967" s="109">
        <f t="shared" si="340"/>
        <v>0</v>
      </c>
      <c r="AG2967" s="109">
        <f t="shared" si="337"/>
        <v>0</v>
      </c>
      <c r="AH2967" s="109">
        <f t="shared" si="337"/>
        <v>0</v>
      </c>
      <c r="AI2967" s="109">
        <f t="shared" si="337"/>
        <v>0</v>
      </c>
      <c r="AJ2967" s="109">
        <f t="shared" si="336"/>
        <v>0</v>
      </c>
      <c r="AK2967" s="109">
        <f t="shared" si="336"/>
        <v>0</v>
      </c>
      <c r="AL2967" s="109">
        <f t="shared" si="336"/>
        <v>0</v>
      </c>
    </row>
    <row r="2968" spans="1:38" x14ac:dyDescent="0.3">
      <c r="A2968" s="421"/>
      <c r="B2968" s="421"/>
      <c r="C2968" s="422"/>
      <c r="D2968" s="423"/>
      <c r="E2968" s="421"/>
      <c r="F2968" s="421"/>
      <c r="G2968" s="421"/>
      <c r="H2968" s="421"/>
      <c r="I2968" s="421"/>
      <c r="J2968" s="421"/>
      <c r="K2968" s="421"/>
      <c r="L2968" s="421"/>
      <c r="M2968" s="423"/>
      <c r="N2968" s="340">
        <f>IF(C2968&gt;A_Stammdaten!$B$12,0,SUM(E2968,F2968,H2968,J2968:K2968)-SUM(G2968,I2968,L2968:M2968))</f>
        <v>0</v>
      </c>
      <c r="O2968" s="421"/>
      <c r="P2968" s="421"/>
      <c r="Q2968" s="421"/>
      <c r="R2968" s="421"/>
      <c r="S2968" s="108">
        <f t="shared" si="341"/>
        <v>0</v>
      </c>
      <c r="T2968" s="341">
        <f>IF(ISBLANK($B2968),0,VLOOKUP($B2968,Listen!$A$2:$C$45,2,FALSE))</f>
        <v>0</v>
      </c>
      <c r="U2968" s="341">
        <f>IF(ISBLANK($B2968),0,VLOOKUP($B2968,Listen!$A$2:$C$45,3,FALSE))</f>
        <v>0</v>
      </c>
      <c r="V2968" s="342">
        <f t="shared" si="339"/>
        <v>0</v>
      </c>
      <c r="W2968" s="342">
        <f t="shared" si="338"/>
        <v>0</v>
      </c>
      <c r="X2968" s="342">
        <f t="shared" si="338"/>
        <v>0</v>
      </c>
      <c r="Y2968" s="342">
        <f t="shared" si="338"/>
        <v>0</v>
      </c>
      <c r="Z2968" s="342">
        <f t="shared" si="338"/>
        <v>0</v>
      </c>
      <c r="AA2968" s="342">
        <f t="shared" si="338"/>
        <v>0</v>
      </c>
      <c r="AB2968" s="342">
        <f t="shared" si="338"/>
        <v>0</v>
      </c>
      <c r="AC2968" s="109">
        <f t="shared" si="342"/>
        <v>0</v>
      </c>
      <c r="AD2968" s="109">
        <f>IF(C2968=A_Stammdaten!$B$12,E_SAV!$S2968-E_SAV!$AE2968,HLOOKUP(A_Stammdaten!$B$12-1,$AF$4:$AL$4004,ROW(C2968)-3,FALSE)-$AE2968)</f>
        <v>0</v>
      </c>
      <c r="AE2968" s="109">
        <f>HLOOKUP(A_Stammdaten!$B$12,$AF$4:$AL$4004,ROW(C2968)-3,FALSE)</f>
        <v>0</v>
      </c>
      <c r="AF2968" s="109">
        <f t="shared" si="340"/>
        <v>0</v>
      </c>
      <c r="AG2968" s="109">
        <f t="shared" si="337"/>
        <v>0</v>
      </c>
      <c r="AH2968" s="109">
        <f t="shared" si="337"/>
        <v>0</v>
      </c>
      <c r="AI2968" s="109">
        <f t="shared" si="337"/>
        <v>0</v>
      </c>
      <c r="AJ2968" s="109">
        <f t="shared" si="336"/>
        <v>0</v>
      </c>
      <c r="AK2968" s="109">
        <f t="shared" si="336"/>
        <v>0</v>
      </c>
      <c r="AL2968" s="109">
        <f t="shared" si="336"/>
        <v>0</v>
      </c>
    </row>
    <row r="2969" spans="1:38" x14ac:dyDescent="0.3">
      <c r="A2969" s="421"/>
      <c r="B2969" s="421"/>
      <c r="C2969" s="422"/>
      <c r="D2969" s="423"/>
      <c r="E2969" s="421"/>
      <c r="F2969" s="421"/>
      <c r="G2969" s="421"/>
      <c r="H2969" s="421"/>
      <c r="I2969" s="421"/>
      <c r="J2969" s="421"/>
      <c r="K2969" s="421"/>
      <c r="L2969" s="421"/>
      <c r="M2969" s="423"/>
      <c r="N2969" s="340">
        <f>IF(C2969&gt;A_Stammdaten!$B$12,0,SUM(E2969,F2969,H2969,J2969:K2969)-SUM(G2969,I2969,L2969:M2969))</f>
        <v>0</v>
      </c>
      <c r="O2969" s="421"/>
      <c r="P2969" s="421"/>
      <c r="Q2969" s="421"/>
      <c r="R2969" s="421"/>
      <c r="S2969" s="108">
        <f t="shared" si="341"/>
        <v>0</v>
      </c>
      <c r="T2969" s="341">
        <f>IF(ISBLANK($B2969),0,VLOOKUP($B2969,Listen!$A$2:$C$45,2,FALSE))</f>
        <v>0</v>
      </c>
      <c r="U2969" s="341">
        <f>IF(ISBLANK($B2969),0,VLOOKUP($B2969,Listen!$A$2:$C$45,3,FALSE))</f>
        <v>0</v>
      </c>
      <c r="V2969" s="342">
        <f t="shared" si="339"/>
        <v>0</v>
      </c>
      <c r="W2969" s="342">
        <f t="shared" si="338"/>
        <v>0</v>
      </c>
      <c r="X2969" s="342">
        <f t="shared" si="338"/>
        <v>0</v>
      </c>
      <c r="Y2969" s="342">
        <f t="shared" si="338"/>
        <v>0</v>
      </c>
      <c r="Z2969" s="342">
        <f t="shared" si="338"/>
        <v>0</v>
      </c>
      <c r="AA2969" s="342">
        <f t="shared" si="338"/>
        <v>0</v>
      </c>
      <c r="AB2969" s="342">
        <f t="shared" si="338"/>
        <v>0</v>
      </c>
      <c r="AC2969" s="109">
        <f t="shared" si="342"/>
        <v>0</v>
      </c>
      <c r="AD2969" s="109">
        <f>IF(C2969=A_Stammdaten!$B$12,E_SAV!$S2969-E_SAV!$AE2969,HLOOKUP(A_Stammdaten!$B$12-1,$AF$4:$AL$4004,ROW(C2969)-3,FALSE)-$AE2969)</f>
        <v>0</v>
      </c>
      <c r="AE2969" s="109">
        <f>HLOOKUP(A_Stammdaten!$B$12,$AF$4:$AL$4004,ROW(C2969)-3,FALSE)</f>
        <v>0</v>
      </c>
      <c r="AF2969" s="109">
        <f t="shared" si="340"/>
        <v>0</v>
      </c>
      <c r="AG2969" s="109">
        <f t="shared" si="337"/>
        <v>0</v>
      </c>
      <c r="AH2969" s="109">
        <f t="shared" si="337"/>
        <v>0</v>
      </c>
      <c r="AI2969" s="109">
        <f t="shared" si="337"/>
        <v>0</v>
      </c>
      <c r="AJ2969" s="109">
        <f t="shared" si="336"/>
        <v>0</v>
      </c>
      <c r="AK2969" s="109">
        <f t="shared" si="336"/>
        <v>0</v>
      </c>
      <c r="AL2969" s="109">
        <f t="shared" si="336"/>
        <v>0</v>
      </c>
    </row>
    <row r="2970" spans="1:38" x14ac:dyDescent="0.3">
      <c r="A2970" s="421"/>
      <c r="B2970" s="421"/>
      <c r="C2970" s="422"/>
      <c r="D2970" s="423"/>
      <c r="E2970" s="421"/>
      <c r="F2970" s="421"/>
      <c r="G2970" s="421"/>
      <c r="H2970" s="421"/>
      <c r="I2970" s="421"/>
      <c r="J2970" s="421"/>
      <c r="K2970" s="421"/>
      <c r="L2970" s="421"/>
      <c r="M2970" s="423"/>
      <c r="N2970" s="340">
        <f>IF(C2970&gt;A_Stammdaten!$B$12,0,SUM(E2970,F2970,H2970,J2970:K2970)-SUM(G2970,I2970,L2970:M2970))</f>
        <v>0</v>
      </c>
      <c r="O2970" s="421"/>
      <c r="P2970" s="421"/>
      <c r="Q2970" s="421"/>
      <c r="R2970" s="421"/>
      <c r="S2970" s="108">
        <f t="shared" si="341"/>
        <v>0</v>
      </c>
      <c r="T2970" s="341">
        <f>IF(ISBLANK($B2970),0,VLOOKUP($B2970,Listen!$A$2:$C$45,2,FALSE))</f>
        <v>0</v>
      </c>
      <c r="U2970" s="341">
        <f>IF(ISBLANK($B2970),0,VLOOKUP($B2970,Listen!$A$2:$C$45,3,FALSE))</f>
        <v>0</v>
      </c>
      <c r="V2970" s="342">
        <f t="shared" si="339"/>
        <v>0</v>
      </c>
      <c r="W2970" s="342">
        <f t="shared" si="338"/>
        <v>0</v>
      </c>
      <c r="X2970" s="342">
        <f t="shared" si="338"/>
        <v>0</v>
      </c>
      <c r="Y2970" s="342">
        <f t="shared" si="338"/>
        <v>0</v>
      </c>
      <c r="Z2970" s="342">
        <f t="shared" si="338"/>
        <v>0</v>
      </c>
      <c r="AA2970" s="342">
        <f t="shared" si="338"/>
        <v>0</v>
      </c>
      <c r="AB2970" s="342">
        <f t="shared" si="338"/>
        <v>0</v>
      </c>
      <c r="AC2970" s="109">
        <f t="shared" si="342"/>
        <v>0</v>
      </c>
      <c r="AD2970" s="109">
        <f>IF(C2970=A_Stammdaten!$B$12,E_SAV!$S2970-E_SAV!$AE2970,HLOOKUP(A_Stammdaten!$B$12-1,$AF$4:$AL$4004,ROW(C2970)-3,FALSE)-$AE2970)</f>
        <v>0</v>
      </c>
      <c r="AE2970" s="109">
        <f>HLOOKUP(A_Stammdaten!$B$12,$AF$4:$AL$4004,ROW(C2970)-3,FALSE)</f>
        <v>0</v>
      </c>
      <c r="AF2970" s="109">
        <f t="shared" si="340"/>
        <v>0</v>
      </c>
      <c r="AG2970" s="109">
        <f t="shared" si="337"/>
        <v>0</v>
      </c>
      <c r="AH2970" s="109">
        <f t="shared" si="337"/>
        <v>0</v>
      </c>
      <c r="AI2970" s="109">
        <f t="shared" si="337"/>
        <v>0</v>
      </c>
      <c r="AJ2970" s="109">
        <f t="shared" si="336"/>
        <v>0</v>
      </c>
      <c r="AK2970" s="109">
        <f t="shared" si="336"/>
        <v>0</v>
      </c>
      <c r="AL2970" s="109">
        <f t="shared" si="336"/>
        <v>0</v>
      </c>
    </row>
    <row r="2971" spans="1:38" x14ac:dyDescent="0.3">
      <c r="A2971" s="421"/>
      <c r="B2971" s="421"/>
      <c r="C2971" s="422"/>
      <c r="D2971" s="423"/>
      <c r="E2971" s="421"/>
      <c r="F2971" s="421"/>
      <c r="G2971" s="421"/>
      <c r="H2971" s="421"/>
      <c r="I2971" s="421"/>
      <c r="J2971" s="421"/>
      <c r="K2971" s="421"/>
      <c r="L2971" s="421"/>
      <c r="M2971" s="423"/>
      <c r="N2971" s="340">
        <f>IF(C2971&gt;A_Stammdaten!$B$12,0,SUM(E2971,F2971,H2971,J2971:K2971)-SUM(G2971,I2971,L2971:M2971))</f>
        <v>0</v>
      </c>
      <c r="O2971" s="421"/>
      <c r="P2971" s="421"/>
      <c r="Q2971" s="421"/>
      <c r="R2971" s="421"/>
      <c r="S2971" s="108">
        <f t="shared" si="341"/>
        <v>0</v>
      </c>
      <c r="T2971" s="341">
        <f>IF(ISBLANK($B2971),0,VLOOKUP($B2971,Listen!$A$2:$C$45,2,FALSE))</f>
        <v>0</v>
      </c>
      <c r="U2971" s="341">
        <f>IF(ISBLANK($B2971),0,VLOOKUP($B2971,Listen!$A$2:$C$45,3,FALSE))</f>
        <v>0</v>
      </c>
      <c r="V2971" s="342">
        <f t="shared" si="339"/>
        <v>0</v>
      </c>
      <c r="W2971" s="342">
        <f t="shared" si="338"/>
        <v>0</v>
      </c>
      <c r="X2971" s="342">
        <f t="shared" si="338"/>
        <v>0</v>
      </c>
      <c r="Y2971" s="342">
        <f t="shared" si="338"/>
        <v>0</v>
      </c>
      <c r="Z2971" s="342">
        <f t="shared" si="338"/>
        <v>0</v>
      </c>
      <c r="AA2971" s="342">
        <f t="shared" si="338"/>
        <v>0</v>
      </c>
      <c r="AB2971" s="342">
        <f t="shared" si="338"/>
        <v>0</v>
      </c>
      <c r="AC2971" s="109">
        <f t="shared" si="342"/>
        <v>0</v>
      </c>
      <c r="AD2971" s="109">
        <f>IF(C2971=A_Stammdaten!$B$12,E_SAV!$S2971-E_SAV!$AE2971,HLOOKUP(A_Stammdaten!$B$12-1,$AF$4:$AL$4004,ROW(C2971)-3,FALSE)-$AE2971)</f>
        <v>0</v>
      </c>
      <c r="AE2971" s="109">
        <f>HLOOKUP(A_Stammdaten!$B$12,$AF$4:$AL$4004,ROW(C2971)-3,FALSE)</f>
        <v>0</v>
      </c>
      <c r="AF2971" s="109">
        <f t="shared" si="340"/>
        <v>0</v>
      </c>
      <c r="AG2971" s="109">
        <f t="shared" si="337"/>
        <v>0</v>
      </c>
      <c r="AH2971" s="109">
        <f t="shared" si="337"/>
        <v>0</v>
      </c>
      <c r="AI2971" s="109">
        <f t="shared" si="337"/>
        <v>0</v>
      </c>
      <c r="AJ2971" s="109">
        <f t="shared" si="336"/>
        <v>0</v>
      </c>
      <c r="AK2971" s="109">
        <f t="shared" si="336"/>
        <v>0</v>
      </c>
      <c r="AL2971" s="109">
        <f t="shared" si="336"/>
        <v>0</v>
      </c>
    </row>
    <row r="2972" spans="1:38" x14ac:dyDescent="0.3">
      <c r="A2972" s="421"/>
      <c r="B2972" s="421"/>
      <c r="C2972" s="422"/>
      <c r="D2972" s="423"/>
      <c r="E2972" s="421"/>
      <c r="F2972" s="421"/>
      <c r="G2972" s="421"/>
      <c r="H2972" s="421"/>
      <c r="I2972" s="421"/>
      <c r="J2972" s="421"/>
      <c r="K2972" s="421"/>
      <c r="L2972" s="421"/>
      <c r="M2972" s="423"/>
      <c r="N2972" s="340">
        <f>IF(C2972&gt;A_Stammdaten!$B$12,0,SUM(E2972,F2972,H2972,J2972:K2972)-SUM(G2972,I2972,L2972:M2972))</f>
        <v>0</v>
      </c>
      <c r="O2972" s="421"/>
      <c r="P2972" s="421"/>
      <c r="Q2972" s="421"/>
      <c r="R2972" s="421"/>
      <c r="S2972" s="108">
        <f t="shared" si="341"/>
        <v>0</v>
      </c>
      <c r="T2972" s="341">
        <f>IF(ISBLANK($B2972),0,VLOOKUP($B2972,Listen!$A$2:$C$45,2,FALSE))</f>
        <v>0</v>
      </c>
      <c r="U2972" s="341">
        <f>IF(ISBLANK($B2972),0,VLOOKUP($B2972,Listen!$A$2:$C$45,3,FALSE))</f>
        <v>0</v>
      </c>
      <c r="V2972" s="342">
        <f t="shared" si="339"/>
        <v>0</v>
      </c>
      <c r="W2972" s="342">
        <f t="shared" si="338"/>
        <v>0</v>
      </c>
      <c r="X2972" s="342">
        <f t="shared" si="338"/>
        <v>0</v>
      </c>
      <c r="Y2972" s="342">
        <f t="shared" si="338"/>
        <v>0</v>
      </c>
      <c r="Z2972" s="342">
        <f t="shared" si="338"/>
        <v>0</v>
      </c>
      <c r="AA2972" s="342">
        <f t="shared" si="338"/>
        <v>0</v>
      </c>
      <c r="AB2972" s="342">
        <f t="shared" si="338"/>
        <v>0</v>
      </c>
      <c r="AC2972" s="109">
        <f t="shared" si="342"/>
        <v>0</v>
      </c>
      <c r="AD2972" s="109">
        <f>IF(C2972=A_Stammdaten!$B$12,E_SAV!$S2972-E_SAV!$AE2972,HLOOKUP(A_Stammdaten!$B$12-1,$AF$4:$AL$4004,ROW(C2972)-3,FALSE)-$AE2972)</f>
        <v>0</v>
      </c>
      <c r="AE2972" s="109">
        <f>HLOOKUP(A_Stammdaten!$B$12,$AF$4:$AL$4004,ROW(C2972)-3,FALSE)</f>
        <v>0</v>
      </c>
      <c r="AF2972" s="109">
        <f t="shared" si="340"/>
        <v>0</v>
      </c>
      <c r="AG2972" s="109">
        <f t="shared" si="337"/>
        <v>0</v>
      </c>
      <c r="AH2972" s="109">
        <f t="shared" si="337"/>
        <v>0</v>
      </c>
      <c r="AI2972" s="109">
        <f t="shared" si="337"/>
        <v>0</v>
      </c>
      <c r="AJ2972" s="109">
        <f t="shared" si="336"/>
        <v>0</v>
      </c>
      <c r="AK2972" s="109">
        <f t="shared" si="336"/>
        <v>0</v>
      </c>
      <c r="AL2972" s="109">
        <f t="shared" si="336"/>
        <v>0</v>
      </c>
    </row>
    <row r="2973" spans="1:38" x14ac:dyDescent="0.3">
      <c r="A2973" s="421"/>
      <c r="B2973" s="421"/>
      <c r="C2973" s="422"/>
      <c r="D2973" s="423"/>
      <c r="E2973" s="421"/>
      <c r="F2973" s="421"/>
      <c r="G2973" s="421"/>
      <c r="H2973" s="421"/>
      <c r="I2973" s="421"/>
      <c r="J2973" s="421"/>
      <c r="K2973" s="421"/>
      <c r="L2973" s="421"/>
      <c r="M2973" s="423"/>
      <c r="N2973" s="340">
        <f>IF(C2973&gt;A_Stammdaten!$B$12,0,SUM(E2973,F2973,H2973,J2973:K2973)-SUM(G2973,I2973,L2973:M2973))</f>
        <v>0</v>
      </c>
      <c r="O2973" s="421"/>
      <c r="P2973" s="421"/>
      <c r="Q2973" s="421"/>
      <c r="R2973" s="421"/>
      <c r="S2973" s="108">
        <f t="shared" si="341"/>
        <v>0</v>
      </c>
      <c r="T2973" s="341">
        <f>IF(ISBLANK($B2973),0,VLOOKUP($B2973,Listen!$A$2:$C$45,2,FALSE))</f>
        <v>0</v>
      </c>
      <c r="U2973" s="341">
        <f>IF(ISBLANK($B2973),0,VLOOKUP($B2973,Listen!$A$2:$C$45,3,FALSE))</f>
        <v>0</v>
      </c>
      <c r="V2973" s="342">
        <f t="shared" si="339"/>
        <v>0</v>
      </c>
      <c r="W2973" s="342">
        <f t="shared" si="338"/>
        <v>0</v>
      </c>
      <c r="X2973" s="342">
        <f t="shared" si="338"/>
        <v>0</v>
      </c>
      <c r="Y2973" s="342">
        <f t="shared" si="338"/>
        <v>0</v>
      </c>
      <c r="Z2973" s="342">
        <f t="shared" si="338"/>
        <v>0</v>
      </c>
      <c r="AA2973" s="342">
        <f t="shared" si="338"/>
        <v>0</v>
      </c>
      <c r="AB2973" s="342">
        <f t="shared" si="338"/>
        <v>0</v>
      </c>
      <c r="AC2973" s="109">
        <f t="shared" si="342"/>
        <v>0</v>
      </c>
      <c r="AD2973" s="109">
        <f>IF(C2973=A_Stammdaten!$B$12,E_SAV!$S2973-E_SAV!$AE2973,HLOOKUP(A_Stammdaten!$B$12-1,$AF$4:$AL$4004,ROW(C2973)-3,FALSE)-$AE2973)</f>
        <v>0</v>
      </c>
      <c r="AE2973" s="109">
        <f>HLOOKUP(A_Stammdaten!$B$12,$AF$4:$AL$4004,ROW(C2973)-3,FALSE)</f>
        <v>0</v>
      </c>
      <c r="AF2973" s="109">
        <f t="shared" si="340"/>
        <v>0</v>
      </c>
      <c r="AG2973" s="109">
        <f t="shared" si="337"/>
        <v>0</v>
      </c>
      <c r="AH2973" s="109">
        <f t="shared" si="337"/>
        <v>0</v>
      </c>
      <c r="AI2973" s="109">
        <f t="shared" si="337"/>
        <v>0</v>
      </c>
      <c r="AJ2973" s="109">
        <f t="shared" si="336"/>
        <v>0</v>
      </c>
      <c r="AK2973" s="109">
        <f t="shared" si="336"/>
        <v>0</v>
      </c>
      <c r="AL2973" s="109">
        <f t="shared" si="336"/>
        <v>0</v>
      </c>
    </row>
    <row r="2974" spans="1:38" x14ac:dyDescent="0.3">
      <c r="A2974" s="421"/>
      <c r="B2974" s="421"/>
      <c r="C2974" s="422"/>
      <c r="D2974" s="423"/>
      <c r="E2974" s="421"/>
      <c r="F2974" s="421"/>
      <c r="G2974" s="421"/>
      <c r="H2974" s="421"/>
      <c r="I2974" s="421"/>
      <c r="J2974" s="421"/>
      <c r="K2974" s="421"/>
      <c r="L2974" s="421"/>
      <c r="M2974" s="423"/>
      <c r="N2974" s="340">
        <f>IF(C2974&gt;A_Stammdaten!$B$12,0,SUM(E2974,F2974,H2974,J2974:K2974)-SUM(G2974,I2974,L2974:M2974))</f>
        <v>0</v>
      </c>
      <c r="O2974" s="421"/>
      <c r="P2974" s="421"/>
      <c r="Q2974" s="421"/>
      <c r="R2974" s="421"/>
      <c r="S2974" s="108">
        <f t="shared" si="341"/>
        <v>0</v>
      </c>
      <c r="T2974" s="341">
        <f>IF(ISBLANK($B2974),0,VLOOKUP($B2974,Listen!$A$2:$C$45,2,FALSE))</f>
        <v>0</v>
      </c>
      <c r="U2974" s="341">
        <f>IF(ISBLANK($B2974),0,VLOOKUP($B2974,Listen!$A$2:$C$45,3,FALSE))</f>
        <v>0</v>
      </c>
      <c r="V2974" s="342">
        <f t="shared" si="339"/>
        <v>0</v>
      </c>
      <c r="W2974" s="342">
        <f t="shared" si="338"/>
        <v>0</v>
      </c>
      <c r="X2974" s="342">
        <f t="shared" si="338"/>
        <v>0</v>
      </c>
      <c r="Y2974" s="342">
        <f t="shared" si="338"/>
        <v>0</v>
      </c>
      <c r="Z2974" s="342">
        <f t="shared" si="338"/>
        <v>0</v>
      </c>
      <c r="AA2974" s="342">
        <f t="shared" si="338"/>
        <v>0</v>
      </c>
      <c r="AB2974" s="342">
        <f t="shared" si="338"/>
        <v>0</v>
      </c>
      <c r="AC2974" s="109">
        <f t="shared" si="342"/>
        <v>0</v>
      </c>
      <c r="AD2974" s="109">
        <f>IF(C2974=A_Stammdaten!$B$12,E_SAV!$S2974-E_SAV!$AE2974,HLOOKUP(A_Stammdaten!$B$12-1,$AF$4:$AL$4004,ROW(C2974)-3,FALSE)-$AE2974)</f>
        <v>0</v>
      </c>
      <c r="AE2974" s="109">
        <f>HLOOKUP(A_Stammdaten!$B$12,$AF$4:$AL$4004,ROW(C2974)-3,FALSE)</f>
        <v>0</v>
      </c>
      <c r="AF2974" s="109">
        <f t="shared" si="340"/>
        <v>0</v>
      </c>
      <c r="AG2974" s="109">
        <f t="shared" si="337"/>
        <v>0</v>
      </c>
      <c r="AH2974" s="109">
        <f t="shared" si="337"/>
        <v>0</v>
      </c>
      <c r="AI2974" s="109">
        <f t="shared" si="337"/>
        <v>0</v>
      </c>
      <c r="AJ2974" s="109">
        <f t="shared" si="336"/>
        <v>0</v>
      </c>
      <c r="AK2974" s="109">
        <f t="shared" si="336"/>
        <v>0</v>
      </c>
      <c r="AL2974" s="109">
        <f t="shared" si="336"/>
        <v>0</v>
      </c>
    </row>
    <row r="2975" spans="1:38" x14ac:dyDescent="0.3">
      <c r="A2975" s="421"/>
      <c r="B2975" s="421"/>
      <c r="C2975" s="422"/>
      <c r="D2975" s="423"/>
      <c r="E2975" s="421"/>
      <c r="F2975" s="421"/>
      <c r="G2975" s="421"/>
      <c r="H2975" s="421"/>
      <c r="I2975" s="421"/>
      <c r="J2975" s="421"/>
      <c r="K2975" s="421"/>
      <c r="L2975" s="421"/>
      <c r="M2975" s="423"/>
      <c r="N2975" s="340">
        <f>IF(C2975&gt;A_Stammdaten!$B$12,0,SUM(E2975,F2975,H2975,J2975:K2975)-SUM(G2975,I2975,L2975:M2975))</f>
        <v>0</v>
      </c>
      <c r="O2975" s="421"/>
      <c r="P2975" s="421"/>
      <c r="Q2975" s="421"/>
      <c r="R2975" s="421"/>
      <c r="S2975" s="108">
        <f t="shared" si="341"/>
        <v>0</v>
      </c>
      <c r="T2975" s="341">
        <f>IF(ISBLANK($B2975),0,VLOOKUP($B2975,Listen!$A$2:$C$45,2,FALSE))</f>
        <v>0</v>
      </c>
      <c r="U2975" s="341">
        <f>IF(ISBLANK($B2975),0,VLOOKUP($B2975,Listen!$A$2:$C$45,3,FALSE))</f>
        <v>0</v>
      </c>
      <c r="V2975" s="342">
        <f t="shared" si="339"/>
        <v>0</v>
      </c>
      <c r="W2975" s="342">
        <f t="shared" si="338"/>
        <v>0</v>
      </c>
      <c r="X2975" s="342">
        <f t="shared" si="338"/>
        <v>0</v>
      </c>
      <c r="Y2975" s="342">
        <f t="shared" si="338"/>
        <v>0</v>
      </c>
      <c r="Z2975" s="342">
        <f t="shared" si="338"/>
        <v>0</v>
      </c>
      <c r="AA2975" s="342">
        <f t="shared" si="338"/>
        <v>0</v>
      </c>
      <c r="AB2975" s="342">
        <f t="shared" si="338"/>
        <v>0</v>
      </c>
      <c r="AC2975" s="109">
        <f t="shared" si="342"/>
        <v>0</v>
      </c>
      <c r="AD2975" s="109">
        <f>IF(C2975=A_Stammdaten!$B$12,E_SAV!$S2975-E_SAV!$AE2975,HLOOKUP(A_Stammdaten!$B$12-1,$AF$4:$AL$4004,ROW(C2975)-3,FALSE)-$AE2975)</f>
        <v>0</v>
      </c>
      <c r="AE2975" s="109">
        <f>HLOOKUP(A_Stammdaten!$B$12,$AF$4:$AL$4004,ROW(C2975)-3,FALSE)</f>
        <v>0</v>
      </c>
      <c r="AF2975" s="109">
        <f t="shared" si="340"/>
        <v>0</v>
      </c>
      <c r="AG2975" s="109">
        <f t="shared" si="337"/>
        <v>0</v>
      </c>
      <c r="AH2975" s="109">
        <f t="shared" si="337"/>
        <v>0</v>
      </c>
      <c r="AI2975" s="109">
        <f t="shared" si="337"/>
        <v>0</v>
      </c>
      <c r="AJ2975" s="109">
        <f t="shared" si="336"/>
        <v>0</v>
      </c>
      <c r="AK2975" s="109">
        <f t="shared" si="336"/>
        <v>0</v>
      </c>
      <c r="AL2975" s="109">
        <f t="shared" si="336"/>
        <v>0</v>
      </c>
    </row>
    <row r="2976" spans="1:38" x14ac:dyDescent="0.3">
      <c r="A2976" s="421"/>
      <c r="B2976" s="421"/>
      <c r="C2976" s="422"/>
      <c r="D2976" s="423"/>
      <c r="E2976" s="421"/>
      <c r="F2976" s="421"/>
      <c r="G2976" s="421"/>
      <c r="H2976" s="421"/>
      <c r="I2976" s="421"/>
      <c r="J2976" s="421"/>
      <c r="K2976" s="421"/>
      <c r="L2976" s="421"/>
      <c r="M2976" s="423"/>
      <c r="N2976" s="340">
        <f>IF(C2976&gt;A_Stammdaten!$B$12,0,SUM(E2976,F2976,H2976,J2976:K2976)-SUM(G2976,I2976,L2976:M2976))</f>
        <v>0</v>
      </c>
      <c r="O2976" s="421"/>
      <c r="P2976" s="421"/>
      <c r="Q2976" s="421"/>
      <c r="R2976" s="421"/>
      <c r="S2976" s="108">
        <f t="shared" si="341"/>
        <v>0</v>
      </c>
      <c r="T2976" s="341">
        <f>IF(ISBLANK($B2976),0,VLOOKUP($B2976,Listen!$A$2:$C$45,2,FALSE))</f>
        <v>0</v>
      </c>
      <c r="U2976" s="341">
        <f>IF(ISBLANK($B2976),0,VLOOKUP($B2976,Listen!$A$2:$C$45,3,FALSE))</f>
        <v>0</v>
      </c>
      <c r="V2976" s="342">
        <f t="shared" si="339"/>
        <v>0</v>
      </c>
      <c r="W2976" s="342">
        <f t="shared" si="338"/>
        <v>0</v>
      </c>
      <c r="X2976" s="342">
        <f t="shared" si="338"/>
        <v>0</v>
      </c>
      <c r="Y2976" s="342">
        <f t="shared" si="338"/>
        <v>0</v>
      </c>
      <c r="Z2976" s="342">
        <f t="shared" si="338"/>
        <v>0</v>
      </c>
      <c r="AA2976" s="342">
        <f t="shared" si="338"/>
        <v>0</v>
      </c>
      <c r="AB2976" s="342">
        <f t="shared" si="338"/>
        <v>0</v>
      </c>
      <c r="AC2976" s="109">
        <f t="shared" si="342"/>
        <v>0</v>
      </c>
      <c r="AD2976" s="109">
        <f>IF(C2976=A_Stammdaten!$B$12,E_SAV!$S2976-E_SAV!$AE2976,HLOOKUP(A_Stammdaten!$B$12-1,$AF$4:$AL$4004,ROW(C2976)-3,FALSE)-$AE2976)</f>
        <v>0</v>
      </c>
      <c r="AE2976" s="109">
        <f>HLOOKUP(A_Stammdaten!$B$12,$AF$4:$AL$4004,ROW(C2976)-3,FALSE)</f>
        <v>0</v>
      </c>
      <c r="AF2976" s="109">
        <f t="shared" si="340"/>
        <v>0</v>
      </c>
      <c r="AG2976" s="109">
        <f t="shared" si="337"/>
        <v>0</v>
      </c>
      <c r="AH2976" s="109">
        <f t="shared" si="337"/>
        <v>0</v>
      </c>
      <c r="AI2976" s="109">
        <f t="shared" si="337"/>
        <v>0</v>
      </c>
      <c r="AJ2976" s="109">
        <f t="shared" si="336"/>
        <v>0</v>
      </c>
      <c r="AK2976" s="109">
        <f t="shared" si="336"/>
        <v>0</v>
      </c>
      <c r="AL2976" s="109">
        <f t="shared" si="336"/>
        <v>0</v>
      </c>
    </row>
    <row r="2977" spans="1:38" x14ac:dyDescent="0.3">
      <c r="A2977" s="421"/>
      <c r="B2977" s="421"/>
      <c r="C2977" s="422"/>
      <c r="D2977" s="423"/>
      <c r="E2977" s="421"/>
      <c r="F2977" s="421"/>
      <c r="G2977" s="421"/>
      <c r="H2977" s="421"/>
      <c r="I2977" s="421"/>
      <c r="J2977" s="421"/>
      <c r="K2977" s="421"/>
      <c r="L2977" s="421"/>
      <c r="M2977" s="423"/>
      <c r="N2977" s="340">
        <f>IF(C2977&gt;A_Stammdaten!$B$12,0,SUM(E2977,F2977,H2977,J2977:K2977)-SUM(G2977,I2977,L2977:M2977))</f>
        <v>0</v>
      </c>
      <c r="O2977" s="421"/>
      <c r="P2977" s="421"/>
      <c r="Q2977" s="421"/>
      <c r="R2977" s="421"/>
      <c r="S2977" s="108">
        <f t="shared" si="341"/>
        <v>0</v>
      </c>
      <c r="T2977" s="341">
        <f>IF(ISBLANK($B2977),0,VLOOKUP($B2977,Listen!$A$2:$C$45,2,FALSE))</f>
        <v>0</v>
      </c>
      <c r="U2977" s="341">
        <f>IF(ISBLANK($B2977),0,VLOOKUP($B2977,Listen!$A$2:$C$45,3,FALSE))</f>
        <v>0</v>
      </c>
      <c r="V2977" s="342">
        <f t="shared" si="339"/>
        <v>0</v>
      </c>
      <c r="W2977" s="342">
        <f t="shared" si="338"/>
        <v>0</v>
      </c>
      <c r="X2977" s="342">
        <f t="shared" si="338"/>
        <v>0</v>
      </c>
      <c r="Y2977" s="342">
        <f t="shared" si="338"/>
        <v>0</v>
      </c>
      <c r="Z2977" s="342">
        <f t="shared" si="338"/>
        <v>0</v>
      </c>
      <c r="AA2977" s="342">
        <f t="shared" si="338"/>
        <v>0</v>
      </c>
      <c r="AB2977" s="342">
        <f t="shared" si="338"/>
        <v>0</v>
      </c>
      <c r="AC2977" s="109">
        <f t="shared" si="342"/>
        <v>0</v>
      </c>
      <c r="AD2977" s="109">
        <f>IF(C2977=A_Stammdaten!$B$12,E_SAV!$S2977-E_SAV!$AE2977,HLOOKUP(A_Stammdaten!$B$12-1,$AF$4:$AL$4004,ROW(C2977)-3,FALSE)-$AE2977)</f>
        <v>0</v>
      </c>
      <c r="AE2977" s="109">
        <f>HLOOKUP(A_Stammdaten!$B$12,$AF$4:$AL$4004,ROW(C2977)-3,FALSE)</f>
        <v>0</v>
      </c>
      <c r="AF2977" s="109">
        <f t="shared" si="340"/>
        <v>0</v>
      </c>
      <c r="AG2977" s="109">
        <f t="shared" si="337"/>
        <v>0</v>
      </c>
      <c r="AH2977" s="109">
        <f t="shared" si="337"/>
        <v>0</v>
      </c>
      <c r="AI2977" s="109">
        <f t="shared" si="337"/>
        <v>0</v>
      </c>
      <c r="AJ2977" s="109">
        <f t="shared" si="336"/>
        <v>0</v>
      </c>
      <c r="AK2977" s="109">
        <f t="shared" si="336"/>
        <v>0</v>
      </c>
      <c r="AL2977" s="109">
        <f t="shared" si="336"/>
        <v>0</v>
      </c>
    </row>
    <row r="2978" spans="1:38" x14ac:dyDescent="0.3">
      <c r="A2978" s="421"/>
      <c r="B2978" s="421"/>
      <c r="C2978" s="422"/>
      <c r="D2978" s="423"/>
      <c r="E2978" s="421"/>
      <c r="F2978" s="421"/>
      <c r="G2978" s="421"/>
      <c r="H2978" s="421"/>
      <c r="I2978" s="421"/>
      <c r="J2978" s="421"/>
      <c r="K2978" s="421"/>
      <c r="L2978" s="421"/>
      <c r="M2978" s="423"/>
      <c r="N2978" s="340">
        <f>IF(C2978&gt;A_Stammdaten!$B$12,0,SUM(E2978,F2978,H2978,J2978:K2978)-SUM(G2978,I2978,L2978:M2978))</f>
        <v>0</v>
      </c>
      <c r="O2978" s="421"/>
      <c r="P2978" s="421"/>
      <c r="Q2978" s="421"/>
      <c r="R2978" s="421"/>
      <c r="S2978" s="108">
        <f t="shared" si="341"/>
        <v>0</v>
      </c>
      <c r="T2978" s="341">
        <f>IF(ISBLANK($B2978),0,VLOOKUP($B2978,Listen!$A$2:$C$45,2,FALSE))</f>
        <v>0</v>
      </c>
      <c r="U2978" s="341">
        <f>IF(ISBLANK($B2978),0,VLOOKUP($B2978,Listen!$A$2:$C$45,3,FALSE))</f>
        <v>0</v>
      </c>
      <c r="V2978" s="342">
        <f t="shared" si="339"/>
        <v>0</v>
      </c>
      <c r="W2978" s="342">
        <f t="shared" si="338"/>
        <v>0</v>
      </c>
      <c r="X2978" s="342">
        <f t="shared" si="338"/>
        <v>0</v>
      </c>
      <c r="Y2978" s="342">
        <f t="shared" si="338"/>
        <v>0</v>
      </c>
      <c r="Z2978" s="342">
        <f t="shared" si="338"/>
        <v>0</v>
      </c>
      <c r="AA2978" s="342">
        <f t="shared" si="338"/>
        <v>0</v>
      </c>
      <c r="AB2978" s="342">
        <f t="shared" si="338"/>
        <v>0</v>
      </c>
      <c r="AC2978" s="109">
        <f t="shared" si="342"/>
        <v>0</v>
      </c>
      <c r="AD2978" s="109">
        <f>IF(C2978=A_Stammdaten!$B$12,E_SAV!$S2978-E_SAV!$AE2978,HLOOKUP(A_Stammdaten!$B$12-1,$AF$4:$AL$4004,ROW(C2978)-3,FALSE)-$AE2978)</f>
        <v>0</v>
      </c>
      <c r="AE2978" s="109">
        <f>HLOOKUP(A_Stammdaten!$B$12,$AF$4:$AL$4004,ROW(C2978)-3,FALSE)</f>
        <v>0</v>
      </c>
      <c r="AF2978" s="109">
        <f t="shared" si="340"/>
        <v>0</v>
      </c>
      <c r="AG2978" s="109">
        <f t="shared" si="337"/>
        <v>0</v>
      </c>
      <c r="AH2978" s="109">
        <f t="shared" si="337"/>
        <v>0</v>
      </c>
      <c r="AI2978" s="109">
        <f t="shared" si="337"/>
        <v>0</v>
      </c>
      <c r="AJ2978" s="109">
        <f t="shared" si="336"/>
        <v>0</v>
      </c>
      <c r="AK2978" s="109">
        <f t="shared" si="336"/>
        <v>0</v>
      </c>
      <c r="AL2978" s="109">
        <f t="shared" si="336"/>
        <v>0</v>
      </c>
    </row>
    <row r="2979" spans="1:38" x14ac:dyDescent="0.3">
      <c r="A2979" s="421"/>
      <c r="B2979" s="421"/>
      <c r="C2979" s="422"/>
      <c r="D2979" s="423"/>
      <c r="E2979" s="421"/>
      <c r="F2979" s="421"/>
      <c r="G2979" s="421"/>
      <c r="H2979" s="421"/>
      <c r="I2979" s="421"/>
      <c r="J2979" s="421"/>
      <c r="K2979" s="421"/>
      <c r="L2979" s="421"/>
      <c r="M2979" s="423"/>
      <c r="N2979" s="340">
        <f>IF(C2979&gt;A_Stammdaten!$B$12,0,SUM(E2979,F2979,H2979,J2979:K2979)-SUM(G2979,I2979,L2979:M2979))</f>
        <v>0</v>
      </c>
      <c r="O2979" s="421"/>
      <c r="P2979" s="421"/>
      <c r="Q2979" s="421"/>
      <c r="R2979" s="421"/>
      <c r="S2979" s="108">
        <f t="shared" si="341"/>
        <v>0</v>
      </c>
      <c r="T2979" s="341">
        <f>IF(ISBLANK($B2979),0,VLOOKUP($B2979,Listen!$A$2:$C$45,2,FALSE))</f>
        <v>0</v>
      </c>
      <c r="U2979" s="341">
        <f>IF(ISBLANK($B2979),0,VLOOKUP($B2979,Listen!$A$2:$C$45,3,FALSE))</f>
        <v>0</v>
      </c>
      <c r="V2979" s="342">
        <f t="shared" si="339"/>
        <v>0</v>
      </c>
      <c r="W2979" s="342">
        <f t="shared" si="338"/>
        <v>0</v>
      </c>
      <c r="X2979" s="342">
        <f t="shared" si="338"/>
        <v>0</v>
      </c>
      <c r="Y2979" s="342">
        <f t="shared" si="338"/>
        <v>0</v>
      </c>
      <c r="Z2979" s="342">
        <f t="shared" si="338"/>
        <v>0</v>
      </c>
      <c r="AA2979" s="342">
        <f t="shared" si="338"/>
        <v>0</v>
      </c>
      <c r="AB2979" s="342">
        <f t="shared" si="338"/>
        <v>0</v>
      </c>
      <c r="AC2979" s="109">
        <f t="shared" si="342"/>
        <v>0</v>
      </c>
      <c r="AD2979" s="109">
        <f>IF(C2979=A_Stammdaten!$B$12,E_SAV!$S2979-E_SAV!$AE2979,HLOOKUP(A_Stammdaten!$B$12-1,$AF$4:$AL$4004,ROW(C2979)-3,FALSE)-$AE2979)</f>
        <v>0</v>
      </c>
      <c r="AE2979" s="109">
        <f>HLOOKUP(A_Stammdaten!$B$12,$AF$4:$AL$4004,ROW(C2979)-3,FALSE)</f>
        <v>0</v>
      </c>
      <c r="AF2979" s="109">
        <f t="shared" si="340"/>
        <v>0</v>
      </c>
      <c r="AG2979" s="109">
        <f t="shared" si="337"/>
        <v>0</v>
      </c>
      <c r="AH2979" s="109">
        <f t="shared" si="337"/>
        <v>0</v>
      </c>
      <c r="AI2979" s="109">
        <f t="shared" si="337"/>
        <v>0</v>
      </c>
      <c r="AJ2979" s="109">
        <f t="shared" si="336"/>
        <v>0</v>
      </c>
      <c r="AK2979" s="109">
        <f t="shared" si="336"/>
        <v>0</v>
      </c>
      <c r="AL2979" s="109">
        <f t="shared" si="336"/>
        <v>0</v>
      </c>
    </row>
    <row r="2980" spans="1:38" x14ac:dyDescent="0.3">
      <c r="A2980" s="421"/>
      <c r="B2980" s="421"/>
      <c r="C2980" s="422"/>
      <c r="D2980" s="423"/>
      <c r="E2980" s="421"/>
      <c r="F2980" s="421"/>
      <c r="G2980" s="421"/>
      <c r="H2980" s="421"/>
      <c r="I2980" s="421"/>
      <c r="J2980" s="421"/>
      <c r="K2980" s="421"/>
      <c r="L2980" s="421"/>
      <c r="M2980" s="423"/>
      <c r="N2980" s="340">
        <f>IF(C2980&gt;A_Stammdaten!$B$12,0,SUM(E2980,F2980,H2980,J2980:K2980)-SUM(G2980,I2980,L2980:M2980))</f>
        <v>0</v>
      </c>
      <c r="O2980" s="421"/>
      <c r="P2980" s="421"/>
      <c r="Q2980" s="421"/>
      <c r="R2980" s="421"/>
      <c r="S2980" s="108">
        <f t="shared" si="341"/>
        <v>0</v>
      </c>
      <c r="T2980" s="341">
        <f>IF(ISBLANK($B2980),0,VLOOKUP($B2980,Listen!$A$2:$C$45,2,FALSE))</f>
        <v>0</v>
      </c>
      <c r="U2980" s="341">
        <f>IF(ISBLANK($B2980),0,VLOOKUP($B2980,Listen!$A$2:$C$45,3,FALSE))</f>
        <v>0</v>
      </c>
      <c r="V2980" s="342">
        <f t="shared" si="339"/>
        <v>0</v>
      </c>
      <c r="W2980" s="342">
        <f t="shared" si="338"/>
        <v>0</v>
      </c>
      <c r="X2980" s="342">
        <f t="shared" si="338"/>
        <v>0</v>
      </c>
      <c r="Y2980" s="342">
        <f t="shared" si="338"/>
        <v>0</v>
      </c>
      <c r="Z2980" s="342">
        <f t="shared" si="338"/>
        <v>0</v>
      </c>
      <c r="AA2980" s="342">
        <f t="shared" si="338"/>
        <v>0</v>
      </c>
      <c r="AB2980" s="342">
        <f t="shared" si="338"/>
        <v>0</v>
      </c>
      <c r="AC2980" s="109">
        <f t="shared" si="342"/>
        <v>0</v>
      </c>
      <c r="AD2980" s="109">
        <f>IF(C2980=A_Stammdaten!$B$12,E_SAV!$S2980-E_SAV!$AE2980,HLOOKUP(A_Stammdaten!$B$12-1,$AF$4:$AL$4004,ROW(C2980)-3,FALSE)-$AE2980)</f>
        <v>0</v>
      </c>
      <c r="AE2980" s="109">
        <f>HLOOKUP(A_Stammdaten!$B$12,$AF$4:$AL$4004,ROW(C2980)-3,FALSE)</f>
        <v>0</v>
      </c>
      <c r="AF2980" s="109">
        <f t="shared" si="340"/>
        <v>0</v>
      </c>
      <c r="AG2980" s="109">
        <f t="shared" si="337"/>
        <v>0</v>
      </c>
      <c r="AH2980" s="109">
        <f t="shared" si="337"/>
        <v>0</v>
      </c>
      <c r="AI2980" s="109">
        <f t="shared" si="337"/>
        <v>0</v>
      </c>
      <c r="AJ2980" s="109">
        <f t="shared" si="336"/>
        <v>0</v>
      </c>
      <c r="AK2980" s="109">
        <f t="shared" si="336"/>
        <v>0</v>
      </c>
      <c r="AL2980" s="109">
        <f t="shared" si="336"/>
        <v>0</v>
      </c>
    </row>
    <row r="2981" spans="1:38" x14ac:dyDescent="0.3">
      <c r="A2981" s="421"/>
      <c r="B2981" s="421"/>
      <c r="C2981" s="422"/>
      <c r="D2981" s="423"/>
      <c r="E2981" s="421"/>
      <c r="F2981" s="421"/>
      <c r="G2981" s="421"/>
      <c r="H2981" s="421"/>
      <c r="I2981" s="421"/>
      <c r="J2981" s="421"/>
      <c r="K2981" s="421"/>
      <c r="L2981" s="421"/>
      <c r="M2981" s="423"/>
      <c r="N2981" s="340">
        <f>IF(C2981&gt;A_Stammdaten!$B$12,0,SUM(E2981,F2981,H2981,J2981:K2981)-SUM(G2981,I2981,L2981:M2981))</f>
        <v>0</v>
      </c>
      <c r="O2981" s="421"/>
      <c r="P2981" s="421"/>
      <c r="Q2981" s="421"/>
      <c r="R2981" s="421"/>
      <c r="S2981" s="108">
        <f t="shared" si="341"/>
        <v>0</v>
      </c>
      <c r="T2981" s="341">
        <f>IF(ISBLANK($B2981),0,VLOOKUP($B2981,Listen!$A$2:$C$45,2,FALSE))</f>
        <v>0</v>
      </c>
      <c r="U2981" s="341">
        <f>IF(ISBLANK($B2981),0,VLOOKUP($B2981,Listen!$A$2:$C$45,3,FALSE))</f>
        <v>0</v>
      </c>
      <c r="V2981" s="342">
        <f t="shared" si="339"/>
        <v>0</v>
      </c>
      <c r="W2981" s="342">
        <f t="shared" si="338"/>
        <v>0</v>
      </c>
      <c r="X2981" s="342">
        <f t="shared" si="338"/>
        <v>0</v>
      </c>
      <c r="Y2981" s="342">
        <f t="shared" si="338"/>
        <v>0</v>
      </c>
      <c r="Z2981" s="342">
        <f t="shared" si="338"/>
        <v>0</v>
      </c>
      <c r="AA2981" s="342">
        <f t="shared" si="338"/>
        <v>0</v>
      </c>
      <c r="AB2981" s="342">
        <f t="shared" si="338"/>
        <v>0</v>
      </c>
      <c r="AC2981" s="109">
        <f t="shared" si="342"/>
        <v>0</v>
      </c>
      <c r="AD2981" s="109">
        <f>IF(C2981=A_Stammdaten!$B$12,E_SAV!$S2981-E_SAV!$AE2981,HLOOKUP(A_Stammdaten!$B$12-1,$AF$4:$AL$4004,ROW(C2981)-3,FALSE)-$AE2981)</f>
        <v>0</v>
      </c>
      <c r="AE2981" s="109">
        <f>HLOOKUP(A_Stammdaten!$B$12,$AF$4:$AL$4004,ROW(C2981)-3,FALSE)</f>
        <v>0</v>
      </c>
      <c r="AF2981" s="109">
        <f t="shared" si="340"/>
        <v>0</v>
      </c>
      <c r="AG2981" s="109">
        <f t="shared" si="337"/>
        <v>0</v>
      </c>
      <c r="AH2981" s="109">
        <f t="shared" si="337"/>
        <v>0</v>
      </c>
      <c r="AI2981" s="109">
        <f t="shared" si="337"/>
        <v>0</v>
      </c>
      <c r="AJ2981" s="109">
        <f t="shared" si="336"/>
        <v>0</v>
      </c>
      <c r="AK2981" s="109">
        <f t="shared" si="336"/>
        <v>0</v>
      </c>
      <c r="AL2981" s="109">
        <f t="shared" si="336"/>
        <v>0</v>
      </c>
    </row>
    <row r="2982" spans="1:38" x14ac:dyDescent="0.3">
      <c r="A2982" s="421"/>
      <c r="B2982" s="421"/>
      <c r="C2982" s="422"/>
      <c r="D2982" s="423"/>
      <c r="E2982" s="421"/>
      <c r="F2982" s="421"/>
      <c r="G2982" s="421"/>
      <c r="H2982" s="421"/>
      <c r="I2982" s="421"/>
      <c r="J2982" s="421"/>
      <c r="K2982" s="421"/>
      <c r="L2982" s="421"/>
      <c r="M2982" s="423"/>
      <c r="N2982" s="340">
        <f>IF(C2982&gt;A_Stammdaten!$B$12,0,SUM(E2982,F2982,H2982,J2982:K2982)-SUM(G2982,I2982,L2982:M2982))</f>
        <v>0</v>
      </c>
      <c r="O2982" s="421"/>
      <c r="P2982" s="421"/>
      <c r="Q2982" s="421"/>
      <c r="R2982" s="421"/>
      <c r="S2982" s="108">
        <f t="shared" si="341"/>
        <v>0</v>
      </c>
      <c r="T2982" s="341">
        <f>IF(ISBLANK($B2982),0,VLOOKUP($B2982,Listen!$A$2:$C$45,2,FALSE))</f>
        <v>0</v>
      </c>
      <c r="U2982" s="341">
        <f>IF(ISBLANK($B2982),0,VLOOKUP($B2982,Listen!$A$2:$C$45,3,FALSE))</f>
        <v>0</v>
      </c>
      <c r="V2982" s="342">
        <f t="shared" si="339"/>
        <v>0</v>
      </c>
      <c r="W2982" s="342">
        <f t="shared" si="338"/>
        <v>0</v>
      </c>
      <c r="X2982" s="342">
        <f t="shared" si="338"/>
        <v>0</v>
      </c>
      <c r="Y2982" s="342">
        <f t="shared" si="338"/>
        <v>0</v>
      </c>
      <c r="Z2982" s="342">
        <f t="shared" si="338"/>
        <v>0</v>
      </c>
      <c r="AA2982" s="342">
        <f t="shared" si="338"/>
        <v>0</v>
      </c>
      <c r="AB2982" s="342">
        <f t="shared" si="338"/>
        <v>0</v>
      </c>
      <c r="AC2982" s="109">
        <f t="shared" si="342"/>
        <v>0</v>
      </c>
      <c r="AD2982" s="109">
        <f>IF(C2982=A_Stammdaten!$B$12,E_SAV!$S2982-E_SAV!$AE2982,HLOOKUP(A_Stammdaten!$B$12-1,$AF$4:$AL$4004,ROW(C2982)-3,FALSE)-$AE2982)</f>
        <v>0</v>
      </c>
      <c r="AE2982" s="109">
        <f>HLOOKUP(A_Stammdaten!$B$12,$AF$4:$AL$4004,ROW(C2982)-3,FALSE)</f>
        <v>0</v>
      </c>
      <c r="AF2982" s="109">
        <f t="shared" si="340"/>
        <v>0</v>
      </c>
      <c r="AG2982" s="109">
        <f t="shared" si="337"/>
        <v>0</v>
      </c>
      <c r="AH2982" s="109">
        <f t="shared" si="337"/>
        <v>0</v>
      </c>
      <c r="AI2982" s="109">
        <f t="shared" si="337"/>
        <v>0</v>
      </c>
      <c r="AJ2982" s="109">
        <f t="shared" si="336"/>
        <v>0</v>
      </c>
      <c r="AK2982" s="109">
        <f t="shared" si="336"/>
        <v>0</v>
      </c>
      <c r="AL2982" s="109">
        <f t="shared" si="336"/>
        <v>0</v>
      </c>
    </row>
    <row r="2983" spans="1:38" x14ac:dyDescent="0.3">
      <c r="A2983" s="421"/>
      <c r="B2983" s="421"/>
      <c r="C2983" s="422"/>
      <c r="D2983" s="423"/>
      <c r="E2983" s="421"/>
      <c r="F2983" s="421"/>
      <c r="G2983" s="421"/>
      <c r="H2983" s="421"/>
      <c r="I2983" s="421"/>
      <c r="J2983" s="421"/>
      <c r="K2983" s="421"/>
      <c r="L2983" s="421"/>
      <c r="M2983" s="423"/>
      <c r="N2983" s="340">
        <f>IF(C2983&gt;A_Stammdaten!$B$12,0,SUM(E2983,F2983,H2983,J2983:K2983)-SUM(G2983,I2983,L2983:M2983))</f>
        <v>0</v>
      </c>
      <c r="O2983" s="421"/>
      <c r="P2983" s="421"/>
      <c r="Q2983" s="421"/>
      <c r="R2983" s="421"/>
      <c r="S2983" s="108">
        <f t="shared" si="341"/>
        <v>0</v>
      </c>
      <c r="T2983" s="341">
        <f>IF(ISBLANK($B2983),0,VLOOKUP($B2983,Listen!$A$2:$C$45,2,FALSE))</f>
        <v>0</v>
      </c>
      <c r="U2983" s="341">
        <f>IF(ISBLANK($B2983),0,VLOOKUP($B2983,Listen!$A$2:$C$45,3,FALSE))</f>
        <v>0</v>
      </c>
      <c r="V2983" s="342">
        <f t="shared" si="339"/>
        <v>0</v>
      </c>
      <c r="W2983" s="342">
        <f t="shared" si="338"/>
        <v>0</v>
      </c>
      <c r="X2983" s="342">
        <f t="shared" si="338"/>
        <v>0</v>
      </c>
      <c r="Y2983" s="342">
        <f t="shared" si="338"/>
        <v>0</v>
      </c>
      <c r="Z2983" s="342">
        <f t="shared" si="338"/>
        <v>0</v>
      </c>
      <c r="AA2983" s="342">
        <f t="shared" si="338"/>
        <v>0</v>
      </c>
      <c r="AB2983" s="342">
        <f t="shared" si="338"/>
        <v>0</v>
      </c>
      <c r="AC2983" s="109">
        <f t="shared" si="342"/>
        <v>0</v>
      </c>
      <c r="AD2983" s="109">
        <f>IF(C2983=A_Stammdaten!$B$12,E_SAV!$S2983-E_SAV!$AE2983,HLOOKUP(A_Stammdaten!$B$12-1,$AF$4:$AL$4004,ROW(C2983)-3,FALSE)-$AE2983)</f>
        <v>0</v>
      </c>
      <c r="AE2983" s="109">
        <f>HLOOKUP(A_Stammdaten!$B$12,$AF$4:$AL$4004,ROW(C2983)-3,FALSE)</f>
        <v>0</v>
      </c>
      <c r="AF2983" s="109">
        <f t="shared" si="340"/>
        <v>0</v>
      </c>
      <c r="AG2983" s="109">
        <f t="shared" si="337"/>
        <v>0</v>
      </c>
      <c r="AH2983" s="109">
        <f t="shared" si="337"/>
        <v>0</v>
      </c>
      <c r="AI2983" s="109">
        <f t="shared" si="337"/>
        <v>0</v>
      </c>
      <c r="AJ2983" s="109">
        <f t="shared" si="336"/>
        <v>0</v>
      </c>
      <c r="AK2983" s="109">
        <f t="shared" si="336"/>
        <v>0</v>
      </c>
      <c r="AL2983" s="109">
        <f t="shared" si="336"/>
        <v>0</v>
      </c>
    </row>
    <row r="2984" spans="1:38" x14ac:dyDescent="0.3">
      <c r="A2984" s="421"/>
      <c r="B2984" s="421"/>
      <c r="C2984" s="422"/>
      <c r="D2984" s="423"/>
      <c r="E2984" s="421"/>
      <c r="F2984" s="421"/>
      <c r="G2984" s="421"/>
      <c r="H2984" s="421"/>
      <c r="I2984" s="421"/>
      <c r="J2984" s="421"/>
      <c r="K2984" s="421"/>
      <c r="L2984" s="421"/>
      <c r="M2984" s="423"/>
      <c r="N2984" s="340">
        <f>IF(C2984&gt;A_Stammdaten!$B$12,0,SUM(E2984,F2984,H2984,J2984:K2984)-SUM(G2984,I2984,L2984:M2984))</f>
        <v>0</v>
      </c>
      <c r="O2984" s="421"/>
      <c r="P2984" s="421"/>
      <c r="Q2984" s="421"/>
      <c r="R2984" s="421"/>
      <c r="S2984" s="108">
        <f t="shared" si="341"/>
        <v>0</v>
      </c>
      <c r="T2984" s="341">
        <f>IF(ISBLANK($B2984),0,VLOOKUP($B2984,Listen!$A$2:$C$45,2,FALSE))</f>
        <v>0</v>
      </c>
      <c r="U2984" s="341">
        <f>IF(ISBLANK($B2984),0,VLOOKUP($B2984,Listen!$A$2:$C$45,3,FALSE))</f>
        <v>0</v>
      </c>
      <c r="V2984" s="342">
        <f t="shared" si="339"/>
        <v>0</v>
      </c>
      <c r="W2984" s="342">
        <f t="shared" si="338"/>
        <v>0</v>
      </c>
      <c r="X2984" s="342">
        <f t="shared" si="338"/>
        <v>0</v>
      </c>
      <c r="Y2984" s="342">
        <f t="shared" ref="W2984:AB3026" si="343">$T2984</f>
        <v>0</v>
      </c>
      <c r="Z2984" s="342">
        <f t="shared" si="343"/>
        <v>0</v>
      </c>
      <c r="AA2984" s="342">
        <f t="shared" si="343"/>
        <v>0</v>
      </c>
      <c r="AB2984" s="342">
        <f t="shared" si="343"/>
        <v>0</v>
      </c>
      <c r="AC2984" s="109">
        <f t="shared" si="342"/>
        <v>0</v>
      </c>
      <c r="AD2984" s="109">
        <f>IF(C2984=A_Stammdaten!$B$12,E_SAV!$S2984-E_SAV!$AE2984,HLOOKUP(A_Stammdaten!$B$12-1,$AF$4:$AL$4004,ROW(C2984)-3,FALSE)-$AE2984)</f>
        <v>0</v>
      </c>
      <c r="AE2984" s="109">
        <f>HLOOKUP(A_Stammdaten!$B$12,$AF$4:$AL$4004,ROW(C2984)-3,FALSE)</f>
        <v>0</v>
      </c>
      <c r="AF2984" s="109">
        <f t="shared" si="340"/>
        <v>0</v>
      </c>
      <c r="AG2984" s="109">
        <f t="shared" si="337"/>
        <v>0</v>
      </c>
      <c r="AH2984" s="109">
        <f t="shared" si="337"/>
        <v>0</v>
      </c>
      <c r="AI2984" s="109">
        <f t="shared" si="337"/>
        <v>0</v>
      </c>
      <c r="AJ2984" s="109">
        <f t="shared" si="336"/>
        <v>0</v>
      </c>
      <c r="AK2984" s="109">
        <f t="shared" si="336"/>
        <v>0</v>
      </c>
      <c r="AL2984" s="109">
        <f t="shared" si="336"/>
        <v>0</v>
      </c>
    </row>
    <row r="2985" spans="1:38" x14ac:dyDescent="0.3">
      <c r="A2985" s="421"/>
      <c r="B2985" s="421"/>
      <c r="C2985" s="422"/>
      <c r="D2985" s="423"/>
      <c r="E2985" s="421"/>
      <c r="F2985" s="421"/>
      <c r="G2985" s="421"/>
      <c r="H2985" s="421"/>
      <c r="I2985" s="421"/>
      <c r="J2985" s="421"/>
      <c r="K2985" s="421"/>
      <c r="L2985" s="421"/>
      <c r="M2985" s="423"/>
      <c r="N2985" s="340">
        <f>IF(C2985&gt;A_Stammdaten!$B$12,0,SUM(E2985,F2985,H2985,J2985:K2985)-SUM(G2985,I2985,L2985:M2985))</f>
        <v>0</v>
      </c>
      <c r="O2985" s="421"/>
      <c r="P2985" s="421"/>
      <c r="Q2985" s="421"/>
      <c r="R2985" s="421"/>
      <c r="S2985" s="108">
        <f t="shared" si="341"/>
        <v>0</v>
      </c>
      <c r="T2985" s="341">
        <f>IF(ISBLANK($B2985),0,VLOOKUP($B2985,Listen!$A$2:$C$45,2,FALSE))</f>
        <v>0</v>
      </c>
      <c r="U2985" s="341">
        <f>IF(ISBLANK($B2985),0,VLOOKUP($B2985,Listen!$A$2:$C$45,3,FALSE))</f>
        <v>0</v>
      </c>
      <c r="V2985" s="342">
        <f t="shared" si="339"/>
        <v>0</v>
      </c>
      <c r="W2985" s="342">
        <f t="shared" si="343"/>
        <v>0</v>
      </c>
      <c r="X2985" s="342">
        <f t="shared" si="343"/>
        <v>0</v>
      </c>
      <c r="Y2985" s="342">
        <f t="shared" si="343"/>
        <v>0</v>
      </c>
      <c r="Z2985" s="342">
        <f t="shared" si="343"/>
        <v>0</v>
      </c>
      <c r="AA2985" s="342">
        <f t="shared" si="343"/>
        <v>0</v>
      </c>
      <c r="AB2985" s="342">
        <f t="shared" si="343"/>
        <v>0</v>
      </c>
      <c r="AC2985" s="109">
        <f t="shared" si="342"/>
        <v>0</v>
      </c>
      <c r="AD2985" s="109">
        <f>IF(C2985=A_Stammdaten!$B$12,E_SAV!$S2985-E_SAV!$AE2985,HLOOKUP(A_Stammdaten!$B$12-1,$AF$4:$AL$4004,ROW(C2985)-3,FALSE)-$AE2985)</f>
        <v>0</v>
      </c>
      <c r="AE2985" s="109">
        <f>HLOOKUP(A_Stammdaten!$B$12,$AF$4:$AL$4004,ROW(C2985)-3,FALSE)</f>
        <v>0</v>
      </c>
      <c r="AF2985" s="109">
        <f t="shared" si="340"/>
        <v>0</v>
      </c>
      <c r="AG2985" s="109">
        <f t="shared" si="337"/>
        <v>0</v>
      </c>
      <c r="AH2985" s="109">
        <f t="shared" si="337"/>
        <v>0</v>
      </c>
      <c r="AI2985" s="109">
        <f t="shared" si="337"/>
        <v>0</v>
      </c>
      <c r="AJ2985" s="109">
        <f t="shared" si="336"/>
        <v>0</v>
      </c>
      <c r="AK2985" s="109">
        <f t="shared" si="336"/>
        <v>0</v>
      </c>
      <c r="AL2985" s="109">
        <f t="shared" si="336"/>
        <v>0</v>
      </c>
    </row>
    <row r="2986" spans="1:38" x14ac:dyDescent="0.3">
      <c r="A2986" s="421"/>
      <c r="B2986" s="421"/>
      <c r="C2986" s="422"/>
      <c r="D2986" s="423"/>
      <c r="E2986" s="421"/>
      <c r="F2986" s="421"/>
      <c r="G2986" s="421"/>
      <c r="H2986" s="421"/>
      <c r="I2986" s="421"/>
      <c r="J2986" s="421"/>
      <c r="K2986" s="421"/>
      <c r="L2986" s="421"/>
      <c r="M2986" s="423"/>
      <c r="N2986" s="340">
        <f>IF(C2986&gt;A_Stammdaten!$B$12,0,SUM(E2986,F2986,H2986,J2986:K2986)-SUM(G2986,I2986,L2986:M2986))</f>
        <v>0</v>
      </c>
      <c r="O2986" s="421"/>
      <c r="P2986" s="421"/>
      <c r="Q2986" s="421"/>
      <c r="R2986" s="421"/>
      <c r="S2986" s="108">
        <f t="shared" si="341"/>
        <v>0</v>
      </c>
      <c r="T2986" s="341">
        <f>IF(ISBLANK($B2986),0,VLOOKUP($B2986,Listen!$A$2:$C$45,2,FALSE))</f>
        <v>0</v>
      </c>
      <c r="U2986" s="341">
        <f>IF(ISBLANK($B2986),0,VLOOKUP($B2986,Listen!$A$2:$C$45,3,FALSE))</f>
        <v>0</v>
      </c>
      <c r="V2986" s="342">
        <f t="shared" si="339"/>
        <v>0</v>
      </c>
      <c r="W2986" s="342">
        <f t="shared" si="343"/>
        <v>0</v>
      </c>
      <c r="X2986" s="342">
        <f t="shared" si="343"/>
        <v>0</v>
      </c>
      <c r="Y2986" s="342">
        <f t="shared" si="343"/>
        <v>0</v>
      </c>
      <c r="Z2986" s="342">
        <f t="shared" si="343"/>
        <v>0</v>
      </c>
      <c r="AA2986" s="342">
        <f t="shared" si="343"/>
        <v>0</v>
      </c>
      <c r="AB2986" s="342">
        <f t="shared" si="343"/>
        <v>0</v>
      </c>
      <c r="AC2986" s="109">
        <f t="shared" si="342"/>
        <v>0</v>
      </c>
      <c r="AD2986" s="109">
        <f>IF(C2986=A_Stammdaten!$B$12,E_SAV!$S2986-E_SAV!$AE2986,HLOOKUP(A_Stammdaten!$B$12-1,$AF$4:$AL$4004,ROW(C2986)-3,FALSE)-$AE2986)</f>
        <v>0</v>
      </c>
      <c r="AE2986" s="109">
        <f>HLOOKUP(A_Stammdaten!$B$12,$AF$4:$AL$4004,ROW(C2986)-3,FALSE)</f>
        <v>0</v>
      </c>
      <c r="AF2986" s="109">
        <f t="shared" si="340"/>
        <v>0</v>
      </c>
      <c r="AG2986" s="109">
        <f t="shared" si="337"/>
        <v>0</v>
      </c>
      <c r="AH2986" s="109">
        <f t="shared" si="337"/>
        <v>0</v>
      </c>
      <c r="AI2986" s="109">
        <f t="shared" si="337"/>
        <v>0</v>
      </c>
      <c r="AJ2986" s="109">
        <f t="shared" si="336"/>
        <v>0</v>
      </c>
      <c r="AK2986" s="109">
        <f t="shared" si="336"/>
        <v>0</v>
      </c>
      <c r="AL2986" s="109">
        <f t="shared" si="336"/>
        <v>0</v>
      </c>
    </row>
    <row r="2987" spans="1:38" x14ac:dyDescent="0.3">
      <c r="A2987" s="421"/>
      <c r="B2987" s="421"/>
      <c r="C2987" s="422"/>
      <c r="D2987" s="423"/>
      <c r="E2987" s="421"/>
      <c r="F2987" s="421"/>
      <c r="G2987" s="421"/>
      <c r="H2987" s="421"/>
      <c r="I2987" s="421"/>
      <c r="J2987" s="421"/>
      <c r="K2987" s="421"/>
      <c r="L2987" s="421"/>
      <c r="M2987" s="423"/>
      <c r="N2987" s="340">
        <f>IF(C2987&gt;A_Stammdaten!$B$12,0,SUM(E2987,F2987,H2987,J2987:K2987)-SUM(G2987,I2987,L2987:M2987))</f>
        <v>0</v>
      </c>
      <c r="O2987" s="421"/>
      <c r="P2987" s="421"/>
      <c r="Q2987" s="421"/>
      <c r="R2987" s="421"/>
      <c r="S2987" s="108">
        <f t="shared" si="341"/>
        <v>0</v>
      </c>
      <c r="T2987" s="341">
        <f>IF(ISBLANK($B2987),0,VLOOKUP($B2987,Listen!$A$2:$C$45,2,FALSE))</f>
        <v>0</v>
      </c>
      <c r="U2987" s="341">
        <f>IF(ISBLANK($B2987),0,VLOOKUP($B2987,Listen!$A$2:$C$45,3,FALSE))</f>
        <v>0</v>
      </c>
      <c r="V2987" s="342">
        <f t="shared" si="339"/>
        <v>0</v>
      </c>
      <c r="W2987" s="342">
        <f t="shared" si="343"/>
        <v>0</v>
      </c>
      <c r="X2987" s="342">
        <f t="shared" si="343"/>
        <v>0</v>
      </c>
      <c r="Y2987" s="342">
        <f t="shared" si="343"/>
        <v>0</v>
      </c>
      <c r="Z2987" s="342">
        <f t="shared" si="343"/>
        <v>0</v>
      </c>
      <c r="AA2987" s="342">
        <f t="shared" si="343"/>
        <v>0</v>
      </c>
      <c r="AB2987" s="342">
        <f t="shared" si="343"/>
        <v>0</v>
      </c>
      <c r="AC2987" s="109">
        <f t="shared" si="342"/>
        <v>0</v>
      </c>
      <c r="AD2987" s="109">
        <f>IF(C2987=A_Stammdaten!$B$12,E_SAV!$S2987-E_SAV!$AE2987,HLOOKUP(A_Stammdaten!$B$12-1,$AF$4:$AL$4004,ROW(C2987)-3,FALSE)-$AE2987)</f>
        <v>0</v>
      </c>
      <c r="AE2987" s="109">
        <f>HLOOKUP(A_Stammdaten!$B$12,$AF$4:$AL$4004,ROW(C2987)-3,FALSE)</f>
        <v>0</v>
      </c>
      <c r="AF2987" s="109">
        <f t="shared" si="340"/>
        <v>0</v>
      </c>
      <c r="AG2987" s="109">
        <f t="shared" si="337"/>
        <v>0</v>
      </c>
      <c r="AH2987" s="109">
        <f t="shared" si="337"/>
        <v>0</v>
      </c>
      <c r="AI2987" s="109">
        <f t="shared" si="337"/>
        <v>0</v>
      </c>
      <c r="AJ2987" s="109">
        <f t="shared" si="336"/>
        <v>0</v>
      </c>
      <c r="AK2987" s="109">
        <f t="shared" si="336"/>
        <v>0</v>
      </c>
      <c r="AL2987" s="109">
        <f t="shared" si="336"/>
        <v>0</v>
      </c>
    </row>
    <row r="2988" spans="1:38" x14ac:dyDescent="0.3">
      <c r="A2988" s="421"/>
      <c r="B2988" s="421"/>
      <c r="C2988" s="422"/>
      <c r="D2988" s="423"/>
      <c r="E2988" s="421"/>
      <c r="F2988" s="421"/>
      <c r="G2988" s="421"/>
      <c r="H2988" s="421"/>
      <c r="I2988" s="421"/>
      <c r="J2988" s="421"/>
      <c r="K2988" s="421"/>
      <c r="L2988" s="421"/>
      <c r="M2988" s="423"/>
      <c r="N2988" s="340">
        <f>IF(C2988&gt;A_Stammdaten!$B$12,0,SUM(E2988,F2988,H2988,J2988:K2988)-SUM(G2988,I2988,L2988:M2988))</f>
        <v>0</v>
      </c>
      <c r="O2988" s="421"/>
      <c r="P2988" s="421"/>
      <c r="Q2988" s="421"/>
      <c r="R2988" s="421"/>
      <c r="S2988" s="108">
        <f t="shared" si="341"/>
        <v>0</v>
      </c>
      <c r="T2988" s="341">
        <f>IF(ISBLANK($B2988),0,VLOOKUP($B2988,Listen!$A$2:$C$45,2,FALSE))</f>
        <v>0</v>
      </c>
      <c r="U2988" s="341">
        <f>IF(ISBLANK($B2988),0,VLOOKUP($B2988,Listen!$A$2:$C$45,3,FALSE))</f>
        <v>0</v>
      </c>
      <c r="V2988" s="342">
        <f t="shared" si="339"/>
        <v>0</v>
      </c>
      <c r="W2988" s="342">
        <f t="shared" si="343"/>
        <v>0</v>
      </c>
      <c r="X2988" s="342">
        <f t="shared" si="343"/>
        <v>0</v>
      </c>
      <c r="Y2988" s="342">
        <f t="shared" si="343"/>
        <v>0</v>
      </c>
      <c r="Z2988" s="342">
        <f t="shared" si="343"/>
        <v>0</v>
      </c>
      <c r="AA2988" s="342">
        <f t="shared" si="343"/>
        <v>0</v>
      </c>
      <c r="AB2988" s="342">
        <f t="shared" si="343"/>
        <v>0</v>
      </c>
      <c r="AC2988" s="109">
        <f t="shared" si="342"/>
        <v>0</v>
      </c>
      <c r="AD2988" s="109">
        <f>IF(C2988=A_Stammdaten!$B$12,E_SAV!$S2988-E_SAV!$AE2988,HLOOKUP(A_Stammdaten!$B$12-1,$AF$4:$AL$4004,ROW(C2988)-3,FALSE)-$AE2988)</f>
        <v>0</v>
      </c>
      <c r="AE2988" s="109">
        <f>HLOOKUP(A_Stammdaten!$B$12,$AF$4:$AL$4004,ROW(C2988)-3,FALSE)</f>
        <v>0</v>
      </c>
      <c r="AF2988" s="109">
        <f t="shared" si="340"/>
        <v>0</v>
      </c>
      <c r="AG2988" s="109">
        <f t="shared" si="337"/>
        <v>0</v>
      </c>
      <c r="AH2988" s="109">
        <f t="shared" si="337"/>
        <v>0</v>
      </c>
      <c r="AI2988" s="109">
        <f t="shared" si="337"/>
        <v>0</v>
      </c>
      <c r="AJ2988" s="109">
        <f t="shared" si="336"/>
        <v>0</v>
      </c>
      <c r="AK2988" s="109">
        <f t="shared" si="336"/>
        <v>0</v>
      </c>
      <c r="AL2988" s="109">
        <f t="shared" si="336"/>
        <v>0</v>
      </c>
    </row>
    <row r="2989" spans="1:38" x14ac:dyDescent="0.3">
      <c r="A2989" s="421"/>
      <c r="B2989" s="421"/>
      <c r="C2989" s="422"/>
      <c r="D2989" s="423"/>
      <c r="E2989" s="421"/>
      <c r="F2989" s="421"/>
      <c r="G2989" s="421"/>
      <c r="H2989" s="421"/>
      <c r="I2989" s="421"/>
      <c r="J2989" s="421"/>
      <c r="K2989" s="421"/>
      <c r="L2989" s="421"/>
      <c r="M2989" s="423"/>
      <c r="N2989" s="340">
        <f>IF(C2989&gt;A_Stammdaten!$B$12,0,SUM(E2989,F2989,H2989,J2989:K2989)-SUM(G2989,I2989,L2989:M2989))</f>
        <v>0</v>
      </c>
      <c r="O2989" s="421"/>
      <c r="P2989" s="421"/>
      <c r="Q2989" s="421"/>
      <c r="R2989" s="421"/>
      <c r="S2989" s="108">
        <f t="shared" si="341"/>
        <v>0</v>
      </c>
      <c r="T2989" s="341">
        <f>IF(ISBLANK($B2989),0,VLOOKUP($B2989,Listen!$A$2:$C$45,2,FALSE))</f>
        <v>0</v>
      </c>
      <c r="U2989" s="341">
        <f>IF(ISBLANK($B2989),0,VLOOKUP($B2989,Listen!$A$2:$C$45,3,FALSE))</f>
        <v>0</v>
      </c>
      <c r="V2989" s="342">
        <f t="shared" si="339"/>
        <v>0</v>
      </c>
      <c r="W2989" s="342">
        <f t="shared" si="343"/>
        <v>0</v>
      </c>
      <c r="X2989" s="342">
        <f t="shared" si="343"/>
        <v>0</v>
      </c>
      <c r="Y2989" s="342">
        <f t="shared" si="343"/>
        <v>0</v>
      </c>
      <c r="Z2989" s="342">
        <f t="shared" si="343"/>
        <v>0</v>
      </c>
      <c r="AA2989" s="342">
        <f t="shared" si="343"/>
        <v>0</v>
      </c>
      <c r="AB2989" s="342">
        <f t="shared" si="343"/>
        <v>0</v>
      </c>
      <c r="AC2989" s="109">
        <f t="shared" si="342"/>
        <v>0</v>
      </c>
      <c r="AD2989" s="109">
        <f>IF(C2989=A_Stammdaten!$B$12,E_SAV!$S2989-E_SAV!$AE2989,HLOOKUP(A_Stammdaten!$B$12-1,$AF$4:$AL$4004,ROW(C2989)-3,FALSE)-$AE2989)</f>
        <v>0</v>
      </c>
      <c r="AE2989" s="109">
        <f>HLOOKUP(A_Stammdaten!$B$12,$AF$4:$AL$4004,ROW(C2989)-3,FALSE)</f>
        <v>0</v>
      </c>
      <c r="AF2989" s="109">
        <f t="shared" si="340"/>
        <v>0</v>
      </c>
      <c r="AG2989" s="109">
        <f t="shared" si="337"/>
        <v>0</v>
      </c>
      <c r="AH2989" s="109">
        <f t="shared" si="337"/>
        <v>0</v>
      </c>
      <c r="AI2989" s="109">
        <f t="shared" si="337"/>
        <v>0</v>
      </c>
      <c r="AJ2989" s="109">
        <f t="shared" si="336"/>
        <v>0</v>
      </c>
      <c r="AK2989" s="109">
        <f t="shared" si="336"/>
        <v>0</v>
      </c>
      <c r="AL2989" s="109">
        <f t="shared" si="336"/>
        <v>0</v>
      </c>
    </row>
    <row r="2990" spans="1:38" x14ac:dyDescent="0.3">
      <c r="A2990" s="421"/>
      <c r="B2990" s="421"/>
      <c r="C2990" s="422"/>
      <c r="D2990" s="423"/>
      <c r="E2990" s="421"/>
      <c r="F2990" s="421"/>
      <c r="G2990" s="421"/>
      <c r="H2990" s="421"/>
      <c r="I2990" s="421"/>
      <c r="J2990" s="421"/>
      <c r="K2990" s="421"/>
      <c r="L2990" s="421"/>
      <c r="M2990" s="423"/>
      <c r="N2990" s="340">
        <f>IF(C2990&gt;A_Stammdaten!$B$12,0,SUM(E2990,F2990,H2990,J2990:K2990)-SUM(G2990,I2990,L2990:M2990))</f>
        <v>0</v>
      </c>
      <c r="O2990" s="421"/>
      <c r="P2990" s="421"/>
      <c r="Q2990" s="421"/>
      <c r="R2990" s="421"/>
      <c r="S2990" s="108">
        <f t="shared" si="341"/>
        <v>0</v>
      </c>
      <c r="T2990" s="341">
        <f>IF(ISBLANK($B2990),0,VLOOKUP($B2990,Listen!$A$2:$C$45,2,FALSE))</f>
        <v>0</v>
      </c>
      <c r="U2990" s="341">
        <f>IF(ISBLANK($B2990),0,VLOOKUP($B2990,Listen!$A$2:$C$45,3,FALSE))</f>
        <v>0</v>
      </c>
      <c r="V2990" s="342">
        <f t="shared" si="339"/>
        <v>0</v>
      </c>
      <c r="W2990" s="342">
        <f t="shared" si="343"/>
        <v>0</v>
      </c>
      <c r="X2990" s="342">
        <f t="shared" si="343"/>
        <v>0</v>
      </c>
      <c r="Y2990" s="342">
        <f t="shared" si="343"/>
        <v>0</v>
      </c>
      <c r="Z2990" s="342">
        <f t="shared" si="343"/>
        <v>0</v>
      </c>
      <c r="AA2990" s="342">
        <f t="shared" si="343"/>
        <v>0</v>
      </c>
      <c r="AB2990" s="342">
        <f t="shared" si="343"/>
        <v>0</v>
      </c>
      <c r="AC2990" s="109">
        <f t="shared" si="342"/>
        <v>0</v>
      </c>
      <c r="AD2990" s="109">
        <f>IF(C2990=A_Stammdaten!$B$12,E_SAV!$S2990-E_SAV!$AE2990,HLOOKUP(A_Stammdaten!$B$12-1,$AF$4:$AL$4004,ROW(C2990)-3,FALSE)-$AE2990)</f>
        <v>0</v>
      </c>
      <c r="AE2990" s="109">
        <f>HLOOKUP(A_Stammdaten!$B$12,$AF$4:$AL$4004,ROW(C2990)-3,FALSE)</f>
        <v>0</v>
      </c>
      <c r="AF2990" s="109">
        <f t="shared" si="340"/>
        <v>0</v>
      </c>
      <c r="AG2990" s="109">
        <f t="shared" si="337"/>
        <v>0</v>
      </c>
      <c r="AH2990" s="109">
        <f t="shared" si="337"/>
        <v>0</v>
      </c>
      <c r="AI2990" s="109">
        <f t="shared" si="337"/>
        <v>0</v>
      </c>
      <c r="AJ2990" s="109">
        <f t="shared" si="336"/>
        <v>0</v>
      </c>
      <c r="AK2990" s="109">
        <f t="shared" si="336"/>
        <v>0</v>
      </c>
      <c r="AL2990" s="109">
        <f t="shared" si="336"/>
        <v>0</v>
      </c>
    </row>
    <row r="2991" spans="1:38" x14ac:dyDescent="0.3">
      <c r="A2991" s="421"/>
      <c r="B2991" s="421"/>
      <c r="C2991" s="422"/>
      <c r="D2991" s="423"/>
      <c r="E2991" s="421"/>
      <c r="F2991" s="421"/>
      <c r="G2991" s="421"/>
      <c r="H2991" s="421"/>
      <c r="I2991" s="421"/>
      <c r="J2991" s="421"/>
      <c r="K2991" s="421"/>
      <c r="L2991" s="421"/>
      <c r="M2991" s="423"/>
      <c r="N2991" s="340">
        <f>IF(C2991&gt;A_Stammdaten!$B$12,0,SUM(E2991,F2991,H2991,J2991:K2991)-SUM(G2991,I2991,L2991:M2991))</f>
        <v>0</v>
      </c>
      <c r="O2991" s="421"/>
      <c r="P2991" s="421"/>
      <c r="Q2991" s="421"/>
      <c r="R2991" s="421"/>
      <c r="S2991" s="108">
        <f t="shared" si="341"/>
        <v>0</v>
      </c>
      <c r="T2991" s="341">
        <f>IF(ISBLANK($B2991),0,VLOOKUP($B2991,Listen!$A$2:$C$45,2,FALSE))</f>
        <v>0</v>
      </c>
      <c r="U2991" s="341">
        <f>IF(ISBLANK($B2991),0,VLOOKUP($B2991,Listen!$A$2:$C$45,3,FALSE))</f>
        <v>0</v>
      </c>
      <c r="V2991" s="342">
        <f t="shared" si="339"/>
        <v>0</v>
      </c>
      <c r="W2991" s="342">
        <f t="shared" si="343"/>
        <v>0</v>
      </c>
      <c r="X2991" s="342">
        <f t="shared" si="343"/>
        <v>0</v>
      </c>
      <c r="Y2991" s="342">
        <f t="shared" si="343"/>
        <v>0</v>
      </c>
      <c r="Z2991" s="342">
        <f t="shared" si="343"/>
        <v>0</v>
      </c>
      <c r="AA2991" s="342">
        <f t="shared" si="343"/>
        <v>0</v>
      </c>
      <c r="AB2991" s="342">
        <f t="shared" si="343"/>
        <v>0</v>
      </c>
      <c r="AC2991" s="109">
        <f t="shared" si="342"/>
        <v>0</v>
      </c>
      <c r="AD2991" s="109">
        <f>IF(C2991=A_Stammdaten!$B$12,E_SAV!$S2991-E_SAV!$AE2991,HLOOKUP(A_Stammdaten!$B$12-1,$AF$4:$AL$4004,ROW(C2991)-3,FALSE)-$AE2991)</f>
        <v>0</v>
      </c>
      <c r="AE2991" s="109">
        <f>HLOOKUP(A_Stammdaten!$B$12,$AF$4:$AL$4004,ROW(C2991)-3,FALSE)</f>
        <v>0</v>
      </c>
      <c r="AF2991" s="109">
        <f t="shared" si="340"/>
        <v>0</v>
      </c>
      <c r="AG2991" s="109">
        <f t="shared" si="337"/>
        <v>0</v>
      </c>
      <c r="AH2991" s="109">
        <f t="shared" si="337"/>
        <v>0</v>
      </c>
      <c r="AI2991" s="109">
        <f t="shared" si="337"/>
        <v>0</v>
      </c>
      <c r="AJ2991" s="109">
        <f t="shared" si="336"/>
        <v>0</v>
      </c>
      <c r="AK2991" s="109">
        <f t="shared" si="336"/>
        <v>0</v>
      </c>
      <c r="AL2991" s="109">
        <f t="shared" si="336"/>
        <v>0</v>
      </c>
    </row>
    <row r="2992" spans="1:38" x14ac:dyDescent="0.3">
      <c r="A2992" s="421"/>
      <c r="B2992" s="421"/>
      <c r="C2992" s="422"/>
      <c r="D2992" s="423"/>
      <c r="E2992" s="421"/>
      <c r="F2992" s="421"/>
      <c r="G2992" s="421"/>
      <c r="H2992" s="421"/>
      <c r="I2992" s="421"/>
      <c r="J2992" s="421"/>
      <c r="K2992" s="421"/>
      <c r="L2992" s="421"/>
      <c r="M2992" s="423"/>
      <c r="N2992" s="340">
        <f>IF(C2992&gt;A_Stammdaten!$B$12,0,SUM(E2992,F2992,H2992,J2992:K2992)-SUM(G2992,I2992,L2992:M2992))</f>
        <v>0</v>
      </c>
      <c r="O2992" s="421"/>
      <c r="P2992" s="421"/>
      <c r="Q2992" s="421"/>
      <c r="R2992" s="421"/>
      <c r="S2992" s="108">
        <f t="shared" si="341"/>
        <v>0</v>
      </c>
      <c r="T2992" s="341">
        <f>IF(ISBLANK($B2992),0,VLOOKUP($B2992,Listen!$A$2:$C$45,2,FALSE))</f>
        <v>0</v>
      </c>
      <c r="U2992" s="341">
        <f>IF(ISBLANK($B2992),0,VLOOKUP($B2992,Listen!$A$2:$C$45,3,FALSE))</f>
        <v>0</v>
      </c>
      <c r="V2992" s="342">
        <f t="shared" si="339"/>
        <v>0</v>
      </c>
      <c r="W2992" s="342">
        <f t="shared" si="343"/>
        <v>0</v>
      </c>
      <c r="X2992" s="342">
        <f t="shared" si="343"/>
        <v>0</v>
      </c>
      <c r="Y2992" s="342">
        <f t="shared" si="343"/>
        <v>0</v>
      </c>
      <c r="Z2992" s="342">
        <f t="shared" si="343"/>
        <v>0</v>
      </c>
      <c r="AA2992" s="342">
        <f t="shared" si="343"/>
        <v>0</v>
      </c>
      <c r="AB2992" s="342">
        <f t="shared" si="343"/>
        <v>0</v>
      </c>
      <c r="AC2992" s="109">
        <f t="shared" si="342"/>
        <v>0</v>
      </c>
      <c r="AD2992" s="109">
        <f>IF(C2992=A_Stammdaten!$B$12,E_SAV!$S2992-E_SAV!$AE2992,HLOOKUP(A_Stammdaten!$B$12-1,$AF$4:$AL$4004,ROW(C2992)-3,FALSE)-$AE2992)</f>
        <v>0</v>
      </c>
      <c r="AE2992" s="109">
        <f>HLOOKUP(A_Stammdaten!$B$12,$AF$4:$AL$4004,ROW(C2992)-3,FALSE)</f>
        <v>0</v>
      </c>
      <c r="AF2992" s="109">
        <f t="shared" si="340"/>
        <v>0</v>
      </c>
      <c r="AG2992" s="109">
        <f t="shared" si="337"/>
        <v>0</v>
      </c>
      <c r="AH2992" s="109">
        <f t="shared" si="337"/>
        <v>0</v>
      </c>
      <c r="AI2992" s="109">
        <f t="shared" si="337"/>
        <v>0</v>
      </c>
      <c r="AJ2992" s="109">
        <f t="shared" si="336"/>
        <v>0</v>
      </c>
      <c r="AK2992" s="109">
        <f t="shared" si="336"/>
        <v>0</v>
      </c>
      <c r="AL2992" s="109">
        <f t="shared" si="336"/>
        <v>0</v>
      </c>
    </row>
    <row r="2993" spans="1:38" x14ac:dyDescent="0.3">
      <c r="A2993" s="421"/>
      <c r="B2993" s="421"/>
      <c r="C2993" s="422"/>
      <c r="D2993" s="423"/>
      <c r="E2993" s="421"/>
      <c r="F2993" s="421"/>
      <c r="G2993" s="421"/>
      <c r="H2993" s="421"/>
      <c r="I2993" s="421"/>
      <c r="J2993" s="421"/>
      <c r="K2993" s="421"/>
      <c r="L2993" s="421"/>
      <c r="M2993" s="423"/>
      <c r="N2993" s="340">
        <f>IF(C2993&gt;A_Stammdaten!$B$12,0,SUM(E2993,F2993,H2993,J2993:K2993)-SUM(G2993,I2993,L2993:M2993))</f>
        <v>0</v>
      </c>
      <c r="O2993" s="421"/>
      <c r="P2993" s="421"/>
      <c r="Q2993" s="421"/>
      <c r="R2993" s="421"/>
      <c r="S2993" s="108">
        <f t="shared" si="341"/>
        <v>0</v>
      </c>
      <c r="T2993" s="341">
        <f>IF(ISBLANK($B2993),0,VLOOKUP($B2993,Listen!$A$2:$C$45,2,FALSE))</f>
        <v>0</v>
      </c>
      <c r="U2993" s="341">
        <f>IF(ISBLANK($B2993),0,VLOOKUP($B2993,Listen!$A$2:$C$45,3,FALSE))</f>
        <v>0</v>
      </c>
      <c r="V2993" s="342">
        <f t="shared" si="339"/>
        <v>0</v>
      </c>
      <c r="W2993" s="342">
        <f t="shared" si="343"/>
        <v>0</v>
      </c>
      <c r="X2993" s="342">
        <f t="shared" si="343"/>
        <v>0</v>
      </c>
      <c r="Y2993" s="342">
        <f t="shared" si="343"/>
        <v>0</v>
      </c>
      <c r="Z2993" s="342">
        <f t="shared" si="343"/>
        <v>0</v>
      </c>
      <c r="AA2993" s="342">
        <f t="shared" si="343"/>
        <v>0</v>
      </c>
      <c r="AB2993" s="342">
        <f t="shared" si="343"/>
        <v>0</v>
      </c>
      <c r="AC2993" s="109">
        <f t="shared" si="342"/>
        <v>0</v>
      </c>
      <c r="AD2993" s="109">
        <f>IF(C2993=A_Stammdaten!$B$12,E_SAV!$S2993-E_SAV!$AE2993,HLOOKUP(A_Stammdaten!$B$12-1,$AF$4:$AL$4004,ROW(C2993)-3,FALSE)-$AE2993)</f>
        <v>0</v>
      </c>
      <c r="AE2993" s="109">
        <f>HLOOKUP(A_Stammdaten!$B$12,$AF$4:$AL$4004,ROW(C2993)-3,FALSE)</f>
        <v>0</v>
      </c>
      <c r="AF2993" s="109">
        <f t="shared" si="340"/>
        <v>0</v>
      </c>
      <c r="AG2993" s="109">
        <f t="shared" si="337"/>
        <v>0</v>
      </c>
      <c r="AH2993" s="109">
        <f t="shared" si="337"/>
        <v>0</v>
      </c>
      <c r="AI2993" s="109">
        <f t="shared" si="337"/>
        <v>0</v>
      </c>
      <c r="AJ2993" s="109">
        <f t="shared" si="336"/>
        <v>0</v>
      </c>
      <c r="AK2993" s="109">
        <f t="shared" si="336"/>
        <v>0</v>
      </c>
      <c r="AL2993" s="109">
        <f t="shared" si="336"/>
        <v>0</v>
      </c>
    </row>
    <row r="2994" spans="1:38" x14ac:dyDescent="0.3">
      <c r="A2994" s="421"/>
      <c r="B2994" s="421"/>
      <c r="C2994" s="422"/>
      <c r="D2994" s="423"/>
      <c r="E2994" s="421"/>
      <c r="F2994" s="421"/>
      <c r="G2994" s="421"/>
      <c r="H2994" s="421"/>
      <c r="I2994" s="421"/>
      <c r="J2994" s="421"/>
      <c r="K2994" s="421"/>
      <c r="L2994" s="421"/>
      <c r="M2994" s="423"/>
      <c r="N2994" s="340">
        <f>IF(C2994&gt;A_Stammdaten!$B$12,0,SUM(E2994,F2994,H2994,J2994:K2994)-SUM(G2994,I2994,L2994:M2994))</f>
        <v>0</v>
      </c>
      <c r="O2994" s="421"/>
      <c r="P2994" s="421"/>
      <c r="Q2994" s="421"/>
      <c r="R2994" s="421"/>
      <c r="S2994" s="108">
        <f t="shared" si="341"/>
        <v>0</v>
      </c>
      <c r="T2994" s="341">
        <f>IF(ISBLANK($B2994),0,VLOOKUP($B2994,Listen!$A$2:$C$45,2,FALSE))</f>
        <v>0</v>
      </c>
      <c r="U2994" s="341">
        <f>IF(ISBLANK($B2994),0,VLOOKUP($B2994,Listen!$A$2:$C$45,3,FALSE))</f>
        <v>0</v>
      </c>
      <c r="V2994" s="342">
        <f t="shared" si="339"/>
        <v>0</v>
      </c>
      <c r="W2994" s="342">
        <f t="shared" si="343"/>
        <v>0</v>
      </c>
      <c r="X2994" s="342">
        <f t="shared" si="343"/>
        <v>0</v>
      </c>
      <c r="Y2994" s="342">
        <f t="shared" si="343"/>
        <v>0</v>
      </c>
      <c r="Z2994" s="342">
        <f t="shared" si="343"/>
        <v>0</v>
      </c>
      <c r="AA2994" s="342">
        <f t="shared" si="343"/>
        <v>0</v>
      </c>
      <c r="AB2994" s="342">
        <f t="shared" si="343"/>
        <v>0</v>
      </c>
      <c r="AC2994" s="109">
        <f t="shared" si="342"/>
        <v>0</v>
      </c>
      <c r="AD2994" s="109">
        <f>IF(C2994=A_Stammdaten!$B$12,E_SAV!$S2994-E_SAV!$AE2994,HLOOKUP(A_Stammdaten!$B$12-1,$AF$4:$AL$4004,ROW(C2994)-3,FALSE)-$AE2994)</f>
        <v>0</v>
      </c>
      <c r="AE2994" s="109">
        <f>HLOOKUP(A_Stammdaten!$B$12,$AF$4:$AL$4004,ROW(C2994)-3,FALSE)</f>
        <v>0</v>
      </c>
      <c r="AF2994" s="109">
        <f t="shared" si="340"/>
        <v>0</v>
      </c>
      <c r="AG2994" s="109">
        <f t="shared" si="337"/>
        <v>0</v>
      </c>
      <c r="AH2994" s="109">
        <f t="shared" si="337"/>
        <v>0</v>
      </c>
      <c r="AI2994" s="109">
        <f t="shared" si="337"/>
        <v>0</v>
      </c>
      <c r="AJ2994" s="109">
        <f t="shared" si="336"/>
        <v>0</v>
      </c>
      <c r="AK2994" s="109">
        <f t="shared" si="336"/>
        <v>0</v>
      </c>
      <c r="AL2994" s="109">
        <f t="shared" si="336"/>
        <v>0</v>
      </c>
    </row>
    <row r="2995" spans="1:38" x14ac:dyDescent="0.3">
      <c r="A2995" s="421"/>
      <c r="B2995" s="421"/>
      <c r="C2995" s="422"/>
      <c r="D2995" s="423"/>
      <c r="E2995" s="421"/>
      <c r="F2995" s="421"/>
      <c r="G2995" s="421"/>
      <c r="H2995" s="421"/>
      <c r="I2995" s="421"/>
      <c r="J2995" s="421"/>
      <c r="K2995" s="421"/>
      <c r="L2995" s="421"/>
      <c r="M2995" s="423"/>
      <c r="N2995" s="340">
        <f>IF(C2995&gt;A_Stammdaten!$B$12,0,SUM(E2995,F2995,H2995,J2995:K2995)-SUM(G2995,I2995,L2995:M2995))</f>
        <v>0</v>
      </c>
      <c r="O2995" s="421"/>
      <c r="P2995" s="421"/>
      <c r="Q2995" s="421"/>
      <c r="R2995" s="421"/>
      <c r="S2995" s="108">
        <f t="shared" si="341"/>
        <v>0</v>
      </c>
      <c r="T2995" s="341">
        <f>IF(ISBLANK($B2995),0,VLOOKUP($B2995,Listen!$A$2:$C$45,2,FALSE))</f>
        <v>0</v>
      </c>
      <c r="U2995" s="341">
        <f>IF(ISBLANK($B2995),0,VLOOKUP($B2995,Listen!$A$2:$C$45,3,FALSE))</f>
        <v>0</v>
      </c>
      <c r="V2995" s="342">
        <f t="shared" si="339"/>
        <v>0</v>
      </c>
      <c r="W2995" s="342">
        <f t="shared" si="343"/>
        <v>0</v>
      </c>
      <c r="X2995" s="342">
        <f t="shared" si="343"/>
        <v>0</v>
      </c>
      <c r="Y2995" s="342">
        <f t="shared" si="343"/>
        <v>0</v>
      </c>
      <c r="Z2995" s="342">
        <f t="shared" si="343"/>
        <v>0</v>
      </c>
      <c r="AA2995" s="342">
        <f t="shared" si="343"/>
        <v>0</v>
      </c>
      <c r="AB2995" s="342">
        <f t="shared" si="343"/>
        <v>0</v>
      </c>
      <c r="AC2995" s="109">
        <f t="shared" si="342"/>
        <v>0</v>
      </c>
      <c r="AD2995" s="109">
        <f>IF(C2995=A_Stammdaten!$B$12,E_SAV!$S2995-E_SAV!$AE2995,HLOOKUP(A_Stammdaten!$B$12-1,$AF$4:$AL$4004,ROW(C2995)-3,FALSE)-$AE2995)</f>
        <v>0</v>
      </c>
      <c r="AE2995" s="109">
        <f>HLOOKUP(A_Stammdaten!$B$12,$AF$4:$AL$4004,ROW(C2995)-3,FALSE)</f>
        <v>0</v>
      </c>
      <c r="AF2995" s="109">
        <f t="shared" si="340"/>
        <v>0</v>
      </c>
      <c r="AG2995" s="109">
        <f t="shared" si="337"/>
        <v>0</v>
      </c>
      <c r="AH2995" s="109">
        <f t="shared" si="337"/>
        <v>0</v>
      </c>
      <c r="AI2995" s="109">
        <f t="shared" si="337"/>
        <v>0</v>
      </c>
      <c r="AJ2995" s="109">
        <f t="shared" si="336"/>
        <v>0</v>
      </c>
      <c r="AK2995" s="109">
        <f t="shared" si="336"/>
        <v>0</v>
      </c>
      <c r="AL2995" s="109">
        <f t="shared" si="336"/>
        <v>0</v>
      </c>
    </row>
    <row r="2996" spans="1:38" x14ac:dyDescent="0.3">
      <c r="A2996" s="421"/>
      <c r="B2996" s="421"/>
      <c r="C2996" s="422"/>
      <c r="D2996" s="423"/>
      <c r="E2996" s="421"/>
      <c r="F2996" s="421"/>
      <c r="G2996" s="421"/>
      <c r="H2996" s="421"/>
      <c r="I2996" s="421"/>
      <c r="J2996" s="421"/>
      <c r="K2996" s="421"/>
      <c r="L2996" s="421"/>
      <c r="M2996" s="423"/>
      <c r="N2996" s="340">
        <f>IF(C2996&gt;A_Stammdaten!$B$12,0,SUM(E2996,F2996,H2996,J2996:K2996)-SUM(G2996,I2996,L2996:M2996))</f>
        <v>0</v>
      </c>
      <c r="O2996" s="421"/>
      <c r="P2996" s="421"/>
      <c r="Q2996" s="421"/>
      <c r="R2996" s="421"/>
      <c r="S2996" s="108">
        <f t="shared" si="341"/>
        <v>0</v>
      </c>
      <c r="T2996" s="341">
        <f>IF(ISBLANK($B2996),0,VLOOKUP($B2996,Listen!$A$2:$C$45,2,FALSE))</f>
        <v>0</v>
      </c>
      <c r="U2996" s="341">
        <f>IF(ISBLANK($B2996),0,VLOOKUP($B2996,Listen!$A$2:$C$45,3,FALSE))</f>
        <v>0</v>
      </c>
      <c r="V2996" s="342">
        <f t="shared" si="339"/>
        <v>0</v>
      </c>
      <c r="W2996" s="342">
        <f t="shared" si="343"/>
        <v>0</v>
      </c>
      <c r="X2996" s="342">
        <f t="shared" si="343"/>
        <v>0</v>
      </c>
      <c r="Y2996" s="342">
        <f t="shared" si="343"/>
        <v>0</v>
      </c>
      <c r="Z2996" s="342">
        <f t="shared" si="343"/>
        <v>0</v>
      </c>
      <c r="AA2996" s="342">
        <f t="shared" si="343"/>
        <v>0</v>
      </c>
      <c r="AB2996" s="342">
        <f t="shared" si="343"/>
        <v>0</v>
      </c>
      <c r="AC2996" s="109">
        <f t="shared" si="342"/>
        <v>0</v>
      </c>
      <c r="AD2996" s="109">
        <f>IF(C2996=A_Stammdaten!$B$12,E_SAV!$S2996-E_SAV!$AE2996,HLOOKUP(A_Stammdaten!$B$12-1,$AF$4:$AL$4004,ROW(C2996)-3,FALSE)-$AE2996)</f>
        <v>0</v>
      </c>
      <c r="AE2996" s="109">
        <f>HLOOKUP(A_Stammdaten!$B$12,$AF$4:$AL$4004,ROW(C2996)-3,FALSE)</f>
        <v>0</v>
      </c>
      <c r="AF2996" s="109">
        <f t="shared" si="340"/>
        <v>0</v>
      </c>
      <c r="AG2996" s="109">
        <f t="shared" si="337"/>
        <v>0</v>
      </c>
      <c r="AH2996" s="109">
        <f t="shared" si="337"/>
        <v>0</v>
      </c>
      <c r="AI2996" s="109">
        <f t="shared" si="337"/>
        <v>0</v>
      </c>
      <c r="AJ2996" s="109">
        <f t="shared" si="336"/>
        <v>0</v>
      </c>
      <c r="AK2996" s="109">
        <f t="shared" si="336"/>
        <v>0</v>
      </c>
      <c r="AL2996" s="109">
        <f t="shared" si="336"/>
        <v>0</v>
      </c>
    </row>
    <row r="2997" spans="1:38" x14ac:dyDescent="0.3">
      <c r="A2997" s="421"/>
      <c r="B2997" s="421"/>
      <c r="C2997" s="422"/>
      <c r="D2997" s="423"/>
      <c r="E2997" s="421"/>
      <c r="F2997" s="421"/>
      <c r="G2997" s="421"/>
      <c r="H2997" s="421"/>
      <c r="I2997" s="421"/>
      <c r="J2997" s="421"/>
      <c r="K2997" s="421"/>
      <c r="L2997" s="421"/>
      <c r="M2997" s="423"/>
      <c r="N2997" s="340">
        <f>IF(C2997&gt;A_Stammdaten!$B$12,0,SUM(E2997,F2997,H2997,J2997:K2997)-SUM(G2997,I2997,L2997:M2997))</f>
        <v>0</v>
      </c>
      <c r="O2997" s="421"/>
      <c r="P2997" s="421"/>
      <c r="Q2997" s="421"/>
      <c r="R2997" s="421"/>
      <c r="S2997" s="108">
        <f t="shared" si="341"/>
        <v>0</v>
      </c>
      <c r="T2997" s="341">
        <f>IF(ISBLANK($B2997),0,VLOOKUP($B2997,Listen!$A$2:$C$45,2,FALSE))</f>
        <v>0</v>
      </c>
      <c r="U2997" s="341">
        <f>IF(ISBLANK($B2997),0,VLOOKUP($B2997,Listen!$A$2:$C$45,3,FALSE))</f>
        <v>0</v>
      </c>
      <c r="V2997" s="342">
        <f t="shared" si="339"/>
        <v>0</v>
      </c>
      <c r="W2997" s="342">
        <f t="shared" si="343"/>
        <v>0</v>
      </c>
      <c r="X2997" s="342">
        <f t="shared" si="343"/>
        <v>0</v>
      </c>
      <c r="Y2997" s="342">
        <f t="shared" si="343"/>
        <v>0</v>
      </c>
      <c r="Z2997" s="342">
        <f t="shared" si="343"/>
        <v>0</v>
      </c>
      <c r="AA2997" s="342">
        <f t="shared" si="343"/>
        <v>0</v>
      </c>
      <c r="AB2997" s="342">
        <f t="shared" si="343"/>
        <v>0</v>
      </c>
      <c r="AC2997" s="109">
        <f t="shared" si="342"/>
        <v>0</v>
      </c>
      <c r="AD2997" s="109">
        <f>IF(C2997=A_Stammdaten!$B$12,E_SAV!$S2997-E_SAV!$AE2997,HLOOKUP(A_Stammdaten!$B$12-1,$AF$4:$AL$4004,ROW(C2997)-3,FALSE)-$AE2997)</f>
        <v>0</v>
      </c>
      <c r="AE2997" s="109">
        <f>HLOOKUP(A_Stammdaten!$B$12,$AF$4:$AL$4004,ROW(C2997)-3,FALSE)</f>
        <v>0</v>
      </c>
      <c r="AF2997" s="109">
        <f t="shared" si="340"/>
        <v>0</v>
      </c>
      <c r="AG2997" s="109">
        <f t="shared" si="337"/>
        <v>0</v>
      </c>
      <c r="AH2997" s="109">
        <f t="shared" si="337"/>
        <v>0</v>
      </c>
      <c r="AI2997" s="109">
        <f t="shared" si="337"/>
        <v>0</v>
      </c>
      <c r="AJ2997" s="109">
        <f t="shared" si="336"/>
        <v>0</v>
      </c>
      <c r="AK2997" s="109">
        <f t="shared" si="336"/>
        <v>0</v>
      </c>
      <c r="AL2997" s="109">
        <f t="shared" si="336"/>
        <v>0</v>
      </c>
    </row>
    <row r="2998" spans="1:38" x14ac:dyDescent="0.3">
      <c r="A2998" s="421"/>
      <c r="B2998" s="421"/>
      <c r="C2998" s="422"/>
      <c r="D2998" s="423"/>
      <c r="E2998" s="421"/>
      <c r="F2998" s="421"/>
      <c r="G2998" s="421"/>
      <c r="H2998" s="421"/>
      <c r="I2998" s="421"/>
      <c r="J2998" s="421"/>
      <c r="K2998" s="421"/>
      <c r="L2998" s="421"/>
      <c r="M2998" s="423"/>
      <c r="N2998" s="340">
        <f>IF(C2998&gt;A_Stammdaten!$B$12,0,SUM(E2998,F2998,H2998,J2998:K2998)-SUM(G2998,I2998,L2998:M2998))</f>
        <v>0</v>
      </c>
      <c r="O2998" s="421"/>
      <c r="P2998" s="421"/>
      <c r="Q2998" s="421"/>
      <c r="R2998" s="421"/>
      <c r="S2998" s="108">
        <f t="shared" si="341"/>
        <v>0</v>
      </c>
      <c r="T2998" s="341">
        <f>IF(ISBLANK($B2998),0,VLOOKUP($B2998,Listen!$A$2:$C$45,2,FALSE))</f>
        <v>0</v>
      </c>
      <c r="U2998" s="341">
        <f>IF(ISBLANK($B2998),0,VLOOKUP($B2998,Listen!$A$2:$C$45,3,FALSE))</f>
        <v>0</v>
      </c>
      <c r="V2998" s="342">
        <f t="shared" si="339"/>
        <v>0</v>
      </c>
      <c r="W2998" s="342">
        <f t="shared" si="343"/>
        <v>0</v>
      </c>
      <c r="X2998" s="342">
        <f t="shared" si="343"/>
        <v>0</v>
      </c>
      <c r="Y2998" s="342">
        <f t="shared" si="343"/>
        <v>0</v>
      </c>
      <c r="Z2998" s="342">
        <f t="shared" si="343"/>
        <v>0</v>
      </c>
      <c r="AA2998" s="342">
        <f t="shared" si="343"/>
        <v>0</v>
      </c>
      <c r="AB2998" s="342">
        <f t="shared" si="343"/>
        <v>0</v>
      </c>
      <c r="AC2998" s="109">
        <f t="shared" si="342"/>
        <v>0</v>
      </c>
      <c r="AD2998" s="109">
        <f>IF(C2998=A_Stammdaten!$B$12,E_SAV!$S2998-E_SAV!$AE2998,HLOOKUP(A_Stammdaten!$B$12-1,$AF$4:$AL$4004,ROW(C2998)-3,FALSE)-$AE2998)</f>
        <v>0</v>
      </c>
      <c r="AE2998" s="109">
        <f>HLOOKUP(A_Stammdaten!$B$12,$AF$4:$AL$4004,ROW(C2998)-3,FALSE)</f>
        <v>0</v>
      </c>
      <c r="AF2998" s="109">
        <f t="shared" si="340"/>
        <v>0</v>
      </c>
      <c r="AG2998" s="109">
        <f t="shared" si="337"/>
        <v>0</v>
      </c>
      <c r="AH2998" s="109">
        <f t="shared" si="337"/>
        <v>0</v>
      </c>
      <c r="AI2998" s="109">
        <f t="shared" si="337"/>
        <v>0</v>
      </c>
      <c r="AJ2998" s="109">
        <f t="shared" si="336"/>
        <v>0</v>
      </c>
      <c r="AK2998" s="109">
        <f t="shared" si="336"/>
        <v>0</v>
      </c>
      <c r="AL2998" s="109">
        <f t="shared" si="336"/>
        <v>0</v>
      </c>
    </row>
    <row r="2999" spans="1:38" x14ac:dyDescent="0.3">
      <c r="A2999" s="421"/>
      <c r="B2999" s="421"/>
      <c r="C2999" s="422"/>
      <c r="D2999" s="423"/>
      <c r="E2999" s="421"/>
      <c r="F2999" s="421"/>
      <c r="G2999" s="421"/>
      <c r="H2999" s="421"/>
      <c r="I2999" s="421"/>
      <c r="J2999" s="421"/>
      <c r="K2999" s="421"/>
      <c r="L2999" s="421"/>
      <c r="M2999" s="423"/>
      <c r="N2999" s="340">
        <f>IF(C2999&gt;A_Stammdaten!$B$12,0,SUM(E2999,F2999,H2999,J2999:K2999)-SUM(G2999,I2999,L2999:M2999))</f>
        <v>0</v>
      </c>
      <c r="O2999" s="421"/>
      <c r="P2999" s="421"/>
      <c r="Q2999" s="421"/>
      <c r="R2999" s="421"/>
      <c r="S2999" s="108">
        <f t="shared" si="341"/>
        <v>0</v>
      </c>
      <c r="T2999" s="341">
        <f>IF(ISBLANK($B2999),0,VLOOKUP($B2999,Listen!$A$2:$C$45,2,FALSE))</f>
        <v>0</v>
      </c>
      <c r="U2999" s="341">
        <f>IF(ISBLANK($B2999),0,VLOOKUP($B2999,Listen!$A$2:$C$45,3,FALSE))</f>
        <v>0</v>
      </c>
      <c r="V2999" s="342">
        <f t="shared" si="339"/>
        <v>0</v>
      </c>
      <c r="W2999" s="342">
        <f t="shared" si="343"/>
        <v>0</v>
      </c>
      <c r="X2999" s="342">
        <f t="shared" si="343"/>
        <v>0</v>
      </c>
      <c r="Y2999" s="342">
        <f t="shared" si="343"/>
        <v>0</v>
      </c>
      <c r="Z2999" s="342">
        <f t="shared" si="343"/>
        <v>0</v>
      </c>
      <c r="AA2999" s="342">
        <f t="shared" si="343"/>
        <v>0</v>
      </c>
      <c r="AB2999" s="342">
        <f t="shared" si="343"/>
        <v>0</v>
      </c>
      <c r="AC2999" s="109">
        <f t="shared" si="342"/>
        <v>0</v>
      </c>
      <c r="AD2999" s="109">
        <f>IF(C2999=A_Stammdaten!$B$12,E_SAV!$S2999-E_SAV!$AE2999,HLOOKUP(A_Stammdaten!$B$12-1,$AF$4:$AL$4004,ROW(C2999)-3,FALSE)-$AE2999)</f>
        <v>0</v>
      </c>
      <c r="AE2999" s="109">
        <f>HLOOKUP(A_Stammdaten!$B$12,$AF$4:$AL$4004,ROW(C2999)-3,FALSE)</f>
        <v>0</v>
      </c>
      <c r="AF2999" s="109">
        <f t="shared" si="340"/>
        <v>0</v>
      </c>
      <c r="AG2999" s="109">
        <f t="shared" si="337"/>
        <v>0</v>
      </c>
      <c r="AH2999" s="109">
        <f t="shared" si="337"/>
        <v>0</v>
      </c>
      <c r="AI2999" s="109">
        <f t="shared" si="337"/>
        <v>0</v>
      </c>
      <c r="AJ2999" s="109">
        <f t="shared" si="336"/>
        <v>0</v>
      </c>
      <c r="AK2999" s="109">
        <f t="shared" si="336"/>
        <v>0</v>
      </c>
      <c r="AL2999" s="109">
        <f t="shared" si="336"/>
        <v>0</v>
      </c>
    </row>
    <row r="3000" spans="1:38" x14ac:dyDescent="0.3">
      <c r="A3000" s="421"/>
      <c r="B3000" s="421"/>
      <c r="C3000" s="422"/>
      <c r="D3000" s="423"/>
      <c r="E3000" s="421"/>
      <c r="F3000" s="421"/>
      <c r="G3000" s="421"/>
      <c r="H3000" s="421"/>
      <c r="I3000" s="421"/>
      <c r="J3000" s="421"/>
      <c r="K3000" s="421"/>
      <c r="L3000" s="421"/>
      <c r="M3000" s="423"/>
      <c r="N3000" s="340">
        <f>IF(C3000&gt;A_Stammdaten!$B$12,0,SUM(E3000,F3000,H3000,J3000:K3000)-SUM(G3000,I3000,L3000:M3000))</f>
        <v>0</v>
      </c>
      <c r="O3000" s="421"/>
      <c r="P3000" s="421"/>
      <c r="Q3000" s="421"/>
      <c r="R3000" s="421"/>
      <c r="S3000" s="108">
        <f t="shared" si="341"/>
        <v>0</v>
      </c>
      <c r="T3000" s="341">
        <f>IF(ISBLANK($B3000),0,VLOOKUP($B3000,Listen!$A$2:$C$45,2,FALSE))</f>
        <v>0</v>
      </c>
      <c r="U3000" s="341">
        <f>IF(ISBLANK($B3000),0,VLOOKUP($B3000,Listen!$A$2:$C$45,3,FALSE))</f>
        <v>0</v>
      </c>
      <c r="V3000" s="342">
        <f t="shared" si="339"/>
        <v>0</v>
      </c>
      <c r="W3000" s="342">
        <f t="shared" si="343"/>
        <v>0</v>
      </c>
      <c r="X3000" s="342">
        <f t="shared" si="343"/>
        <v>0</v>
      </c>
      <c r="Y3000" s="342">
        <f t="shared" si="343"/>
        <v>0</v>
      </c>
      <c r="Z3000" s="342">
        <f t="shared" si="343"/>
        <v>0</v>
      </c>
      <c r="AA3000" s="342">
        <f t="shared" si="343"/>
        <v>0</v>
      </c>
      <c r="AB3000" s="342">
        <f t="shared" si="343"/>
        <v>0</v>
      </c>
      <c r="AC3000" s="109">
        <f t="shared" si="342"/>
        <v>0</v>
      </c>
      <c r="AD3000" s="109">
        <f>IF(C3000=A_Stammdaten!$B$12,E_SAV!$S3000-E_SAV!$AE3000,HLOOKUP(A_Stammdaten!$B$12-1,$AF$4:$AL$4004,ROW(C3000)-3,FALSE)-$AE3000)</f>
        <v>0</v>
      </c>
      <c r="AE3000" s="109">
        <f>HLOOKUP(A_Stammdaten!$B$12,$AF$4:$AL$4004,ROW(C3000)-3,FALSE)</f>
        <v>0</v>
      </c>
      <c r="AF3000" s="109">
        <f t="shared" si="340"/>
        <v>0</v>
      </c>
      <c r="AG3000" s="109">
        <f t="shared" si="337"/>
        <v>0</v>
      </c>
      <c r="AH3000" s="109">
        <f t="shared" si="337"/>
        <v>0</v>
      </c>
      <c r="AI3000" s="109">
        <f t="shared" si="337"/>
        <v>0</v>
      </c>
      <c r="AJ3000" s="109">
        <f t="shared" si="337"/>
        <v>0</v>
      </c>
      <c r="AK3000" s="109">
        <f t="shared" si="337"/>
        <v>0</v>
      </c>
      <c r="AL3000" s="109">
        <f t="shared" si="337"/>
        <v>0</v>
      </c>
    </row>
    <row r="3001" spans="1:38" x14ac:dyDescent="0.3">
      <c r="A3001" s="421"/>
      <c r="B3001" s="421"/>
      <c r="C3001" s="422"/>
      <c r="D3001" s="423"/>
      <c r="E3001" s="421"/>
      <c r="F3001" s="421"/>
      <c r="G3001" s="421"/>
      <c r="H3001" s="421"/>
      <c r="I3001" s="421"/>
      <c r="J3001" s="421"/>
      <c r="K3001" s="421"/>
      <c r="L3001" s="421"/>
      <c r="M3001" s="423"/>
      <c r="N3001" s="340">
        <f>IF(C3001&gt;A_Stammdaten!$B$12,0,SUM(E3001,F3001,H3001,J3001:K3001)-SUM(G3001,I3001,L3001:M3001))</f>
        <v>0</v>
      </c>
      <c r="O3001" s="421"/>
      <c r="P3001" s="421"/>
      <c r="Q3001" s="421"/>
      <c r="R3001" s="421"/>
      <c r="S3001" s="108">
        <f t="shared" si="341"/>
        <v>0</v>
      </c>
      <c r="T3001" s="341">
        <f>IF(ISBLANK($B3001),0,VLOOKUP($B3001,Listen!$A$2:$C$45,2,FALSE))</f>
        <v>0</v>
      </c>
      <c r="U3001" s="341">
        <f>IF(ISBLANK($B3001),0,VLOOKUP($B3001,Listen!$A$2:$C$45,3,FALSE))</f>
        <v>0</v>
      </c>
      <c r="V3001" s="342">
        <f t="shared" si="339"/>
        <v>0</v>
      </c>
      <c r="W3001" s="342">
        <f t="shared" si="343"/>
        <v>0</v>
      </c>
      <c r="X3001" s="342">
        <f t="shared" si="343"/>
        <v>0</v>
      </c>
      <c r="Y3001" s="342">
        <f t="shared" si="343"/>
        <v>0</v>
      </c>
      <c r="Z3001" s="342">
        <f t="shared" si="343"/>
        <v>0</v>
      </c>
      <c r="AA3001" s="342">
        <f t="shared" si="343"/>
        <v>0</v>
      </c>
      <c r="AB3001" s="342">
        <f t="shared" si="343"/>
        <v>0</v>
      </c>
      <c r="AC3001" s="109">
        <f t="shared" si="342"/>
        <v>0</v>
      </c>
      <c r="AD3001" s="109">
        <f>IF(C3001=A_Stammdaten!$B$12,E_SAV!$S3001-E_SAV!$AE3001,HLOOKUP(A_Stammdaten!$B$12-1,$AF$4:$AL$4004,ROW(C3001)-3,FALSE)-$AE3001)</f>
        <v>0</v>
      </c>
      <c r="AE3001" s="109">
        <f>HLOOKUP(A_Stammdaten!$B$12,$AF$4:$AL$4004,ROW(C3001)-3,FALSE)</f>
        <v>0</v>
      </c>
      <c r="AF3001" s="109">
        <f t="shared" si="340"/>
        <v>0</v>
      </c>
      <c r="AG3001" s="109">
        <f t="shared" ref="AG3001:AL3043" si="344">IF(OR($C3001=0,$S3001=0,W3001-(AG$4-$C3001)=0),0,IF($C3001&lt;AG$4,AF3001-AF3001/(W3001-(AG$4-$C3001)),IF($C3001=AG$4,$S3001-$S3001/W3001,0)))</f>
        <v>0</v>
      </c>
      <c r="AH3001" s="109">
        <f t="shared" si="344"/>
        <v>0</v>
      </c>
      <c r="AI3001" s="109">
        <f t="shared" si="344"/>
        <v>0</v>
      </c>
      <c r="AJ3001" s="109">
        <f t="shared" si="344"/>
        <v>0</v>
      </c>
      <c r="AK3001" s="109">
        <f t="shared" si="344"/>
        <v>0</v>
      </c>
      <c r="AL3001" s="109">
        <f t="shared" si="344"/>
        <v>0</v>
      </c>
    </row>
    <row r="3002" spans="1:38" x14ac:dyDescent="0.3">
      <c r="A3002" s="421"/>
      <c r="B3002" s="421"/>
      <c r="C3002" s="422"/>
      <c r="D3002" s="423"/>
      <c r="E3002" s="421"/>
      <c r="F3002" s="421"/>
      <c r="G3002" s="421"/>
      <c r="H3002" s="421"/>
      <c r="I3002" s="421"/>
      <c r="J3002" s="421"/>
      <c r="K3002" s="421"/>
      <c r="L3002" s="421"/>
      <c r="M3002" s="423"/>
      <c r="N3002" s="340">
        <f>IF(C3002&gt;A_Stammdaten!$B$12,0,SUM(E3002,F3002,H3002,J3002:K3002)-SUM(G3002,I3002,L3002:M3002))</f>
        <v>0</v>
      </c>
      <c r="O3002" s="421"/>
      <c r="P3002" s="421"/>
      <c r="Q3002" s="421"/>
      <c r="R3002" s="421"/>
      <c r="S3002" s="108">
        <f t="shared" si="341"/>
        <v>0</v>
      </c>
      <c r="T3002" s="341">
        <f>IF(ISBLANK($B3002),0,VLOOKUP($B3002,Listen!$A$2:$C$45,2,FALSE))</f>
        <v>0</v>
      </c>
      <c r="U3002" s="341">
        <f>IF(ISBLANK($B3002),0,VLOOKUP($B3002,Listen!$A$2:$C$45,3,FALSE))</f>
        <v>0</v>
      </c>
      <c r="V3002" s="342">
        <f t="shared" si="339"/>
        <v>0</v>
      </c>
      <c r="W3002" s="342">
        <f t="shared" si="343"/>
        <v>0</v>
      </c>
      <c r="X3002" s="342">
        <f t="shared" si="343"/>
        <v>0</v>
      </c>
      <c r="Y3002" s="342">
        <f t="shared" si="343"/>
        <v>0</v>
      </c>
      <c r="Z3002" s="342">
        <f t="shared" si="343"/>
        <v>0</v>
      </c>
      <c r="AA3002" s="342">
        <f t="shared" si="343"/>
        <v>0</v>
      </c>
      <c r="AB3002" s="342">
        <f t="shared" si="343"/>
        <v>0</v>
      </c>
      <c r="AC3002" s="109">
        <f t="shared" si="342"/>
        <v>0</v>
      </c>
      <c r="AD3002" s="109">
        <f>IF(C3002=A_Stammdaten!$B$12,E_SAV!$S3002-E_SAV!$AE3002,HLOOKUP(A_Stammdaten!$B$12-1,$AF$4:$AL$4004,ROW(C3002)-3,FALSE)-$AE3002)</f>
        <v>0</v>
      </c>
      <c r="AE3002" s="109">
        <f>HLOOKUP(A_Stammdaten!$B$12,$AF$4:$AL$4004,ROW(C3002)-3,FALSE)</f>
        <v>0</v>
      </c>
      <c r="AF3002" s="109">
        <f t="shared" si="340"/>
        <v>0</v>
      </c>
      <c r="AG3002" s="109">
        <f t="shared" si="344"/>
        <v>0</v>
      </c>
      <c r="AH3002" s="109">
        <f t="shared" si="344"/>
        <v>0</v>
      </c>
      <c r="AI3002" s="109">
        <f t="shared" si="344"/>
        <v>0</v>
      </c>
      <c r="AJ3002" s="109">
        <f t="shared" si="344"/>
        <v>0</v>
      </c>
      <c r="AK3002" s="109">
        <f t="shared" si="344"/>
        <v>0</v>
      </c>
      <c r="AL3002" s="109">
        <f t="shared" si="344"/>
        <v>0</v>
      </c>
    </row>
    <row r="3003" spans="1:38" x14ac:dyDescent="0.3">
      <c r="A3003" s="421"/>
      <c r="B3003" s="421"/>
      <c r="C3003" s="422"/>
      <c r="D3003" s="423"/>
      <c r="E3003" s="421"/>
      <c r="F3003" s="421"/>
      <c r="G3003" s="421"/>
      <c r="H3003" s="421"/>
      <c r="I3003" s="421"/>
      <c r="J3003" s="421"/>
      <c r="K3003" s="421"/>
      <c r="L3003" s="421"/>
      <c r="M3003" s="423"/>
      <c r="N3003" s="340">
        <f>IF(C3003&gt;A_Stammdaten!$B$12,0,SUM(E3003,F3003,H3003,J3003:K3003)-SUM(G3003,I3003,L3003:M3003))</f>
        <v>0</v>
      </c>
      <c r="O3003" s="421"/>
      <c r="P3003" s="421"/>
      <c r="Q3003" s="421"/>
      <c r="R3003" s="421"/>
      <c r="S3003" s="108">
        <f t="shared" si="341"/>
        <v>0</v>
      </c>
      <c r="T3003" s="341">
        <f>IF(ISBLANK($B3003),0,VLOOKUP($B3003,Listen!$A$2:$C$45,2,FALSE))</f>
        <v>0</v>
      </c>
      <c r="U3003" s="341">
        <f>IF(ISBLANK($B3003),0,VLOOKUP($B3003,Listen!$A$2:$C$45,3,FALSE))</f>
        <v>0</v>
      </c>
      <c r="V3003" s="342">
        <f t="shared" si="339"/>
        <v>0</v>
      </c>
      <c r="W3003" s="342">
        <f t="shared" si="343"/>
        <v>0</v>
      </c>
      <c r="X3003" s="342">
        <f t="shared" si="343"/>
        <v>0</v>
      </c>
      <c r="Y3003" s="342">
        <f t="shared" si="343"/>
        <v>0</v>
      </c>
      <c r="Z3003" s="342">
        <f t="shared" si="343"/>
        <v>0</v>
      </c>
      <c r="AA3003" s="342">
        <f t="shared" si="343"/>
        <v>0</v>
      </c>
      <c r="AB3003" s="342">
        <f t="shared" si="343"/>
        <v>0</v>
      </c>
      <c r="AC3003" s="109">
        <f t="shared" si="342"/>
        <v>0</v>
      </c>
      <c r="AD3003" s="109">
        <f>IF(C3003=A_Stammdaten!$B$12,E_SAV!$S3003-E_SAV!$AE3003,HLOOKUP(A_Stammdaten!$B$12-1,$AF$4:$AL$4004,ROW(C3003)-3,FALSE)-$AE3003)</f>
        <v>0</v>
      </c>
      <c r="AE3003" s="109">
        <f>HLOOKUP(A_Stammdaten!$B$12,$AF$4:$AL$4004,ROW(C3003)-3,FALSE)</f>
        <v>0</v>
      </c>
      <c r="AF3003" s="109">
        <f t="shared" si="340"/>
        <v>0</v>
      </c>
      <c r="AG3003" s="109">
        <f t="shared" si="344"/>
        <v>0</v>
      </c>
      <c r="AH3003" s="109">
        <f t="shared" si="344"/>
        <v>0</v>
      </c>
      <c r="AI3003" s="109">
        <f t="shared" si="344"/>
        <v>0</v>
      </c>
      <c r="AJ3003" s="109">
        <f t="shared" si="344"/>
        <v>0</v>
      </c>
      <c r="AK3003" s="109">
        <f t="shared" si="344"/>
        <v>0</v>
      </c>
      <c r="AL3003" s="109">
        <f t="shared" si="344"/>
        <v>0</v>
      </c>
    </row>
    <row r="3004" spans="1:38" x14ac:dyDescent="0.3">
      <c r="A3004" s="421"/>
      <c r="B3004" s="421"/>
      <c r="C3004" s="422"/>
      <c r="D3004" s="423"/>
      <c r="E3004" s="421"/>
      <c r="F3004" s="421"/>
      <c r="G3004" s="421"/>
      <c r="H3004" s="421"/>
      <c r="I3004" s="421"/>
      <c r="J3004" s="421"/>
      <c r="K3004" s="421"/>
      <c r="L3004" s="421"/>
      <c r="M3004" s="423"/>
      <c r="N3004" s="340">
        <f>IF(C3004&gt;A_Stammdaten!$B$12,0,SUM(E3004,F3004,H3004,J3004:K3004)-SUM(G3004,I3004,L3004:M3004))</f>
        <v>0</v>
      </c>
      <c r="O3004" s="421"/>
      <c r="P3004" s="421"/>
      <c r="Q3004" s="421"/>
      <c r="R3004" s="421"/>
      <c r="S3004" s="108">
        <f t="shared" si="341"/>
        <v>0</v>
      </c>
      <c r="T3004" s="341">
        <f>IF(ISBLANK($B3004),0,VLOOKUP($B3004,Listen!$A$2:$C$45,2,FALSE))</f>
        <v>0</v>
      </c>
      <c r="U3004" s="341">
        <f>IF(ISBLANK($B3004),0,VLOOKUP($B3004,Listen!$A$2:$C$45,3,FALSE))</f>
        <v>0</v>
      </c>
      <c r="V3004" s="342">
        <f t="shared" si="339"/>
        <v>0</v>
      </c>
      <c r="W3004" s="342">
        <f t="shared" si="343"/>
        <v>0</v>
      </c>
      <c r="X3004" s="342">
        <f t="shared" si="343"/>
        <v>0</v>
      </c>
      <c r="Y3004" s="342">
        <f t="shared" si="343"/>
        <v>0</v>
      </c>
      <c r="Z3004" s="342">
        <f t="shared" si="343"/>
        <v>0</v>
      </c>
      <c r="AA3004" s="342">
        <f t="shared" si="343"/>
        <v>0</v>
      </c>
      <c r="AB3004" s="342">
        <f t="shared" si="343"/>
        <v>0</v>
      </c>
      <c r="AC3004" s="109">
        <f t="shared" si="342"/>
        <v>0</v>
      </c>
      <c r="AD3004" s="109">
        <f>IF(C3004=A_Stammdaten!$B$12,E_SAV!$S3004-E_SAV!$AE3004,HLOOKUP(A_Stammdaten!$B$12-1,$AF$4:$AL$4004,ROW(C3004)-3,FALSE)-$AE3004)</f>
        <v>0</v>
      </c>
      <c r="AE3004" s="109">
        <f>HLOOKUP(A_Stammdaten!$B$12,$AF$4:$AL$4004,ROW(C3004)-3,FALSE)</f>
        <v>0</v>
      </c>
      <c r="AF3004" s="109">
        <f t="shared" si="340"/>
        <v>0</v>
      </c>
      <c r="AG3004" s="109">
        <f t="shared" si="344"/>
        <v>0</v>
      </c>
      <c r="AH3004" s="109">
        <f t="shared" si="344"/>
        <v>0</v>
      </c>
      <c r="AI3004" s="109">
        <f t="shared" si="344"/>
        <v>0</v>
      </c>
      <c r="AJ3004" s="109">
        <f t="shared" si="344"/>
        <v>0</v>
      </c>
      <c r="AK3004" s="109">
        <f t="shared" si="344"/>
        <v>0</v>
      </c>
      <c r="AL3004" s="109">
        <f t="shared" si="344"/>
        <v>0</v>
      </c>
    </row>
    <row r="3005" spans="1:38" x14ac:dyDescent="0.3">
      <c r="A3005" s="421"/>
      <c r="B3005" s="421"/>
      <c r="C3005" s="422"/>
      <c r="D3005" s="423"/>
      <c r="E3005" s="421"/>
      <c r="F3005" s="421"/>
      <c r="G3005" s="421"/>
      <c r="H3005" s="421"/>
      <c r="I3005" s="421"/>
      <c r="J3005" s="421"/>
      <c r="K3005" s="421"/>
      <c r="L3005" s="421"/>
      <c r="M3005" s="423"/>
      <c r="N3005" s="340">
        <f>IF(C3005&gt;A_Stammdaten!$B$12,0,SUM(E3005,F3005,H3005,J3005:K3005)-SUM(G3005,I3005,L3005:M3005))</f>
        <v>0</v>
      </c>
      <c r="O3005" s="421"/>
      <c r="P3005" s="421"/>
      <c r="Q3005" s="421"/>
      <c r="R3005" s="421"/>
      <c r="S3005" s="108">
        <f t="shared" si="341"/>
        <v>0</v>
      </c>
      <c r="T3005" s="341">
        <f>IF(ISBLANK($B3005),0,VLOOKUP($B3005,Listen!$A$2:$C$45,2,FALSE))</f>
        <v>0</v>
      </c>
      <c r="U3005" s="341">
        <f>IF(ISBLANK($B3005),0,VLOOKUP($B3005,Listen!$A$2:$C$45,3,FALSE))</f>
        <v>0</v>
      </c>
      <c r="V3005" s="342">
        <f t="shared" si="339"/>
        <v>0</v>
      </c>
      <c r="W3005" s="342">
        <f t="shared" si="343"/>
        <v>0</v>
      </c>
      <c r="X3005" s="342">
        <f t="shared" si="343"/>
        <v>0</v>
      </c>
      <c r="Y3005" s="342">
        <f t="shared" si="343"/>
        <v>0</v>
      </c>
      <c r="Z3005" s="342">
        <f t="shared" si="343"/>
        <v>0</v>
      </c>
      <c r="AA3005" s="342">
        <f t="shared" si="343"/>
        <v>0</v>
      </c>
      <c r="AB3005" s="342">
        <f t="shared" si="343"/>
        <v>0</v>
      </c>
      <c r="AC3005" s="109">
        <f t="shared" si="342"/>
        <v>0</v>
      </c>
      <c r="AD3005" s="109">
        <f>IF(C3005=A_Stammdaten!$B$12,E_SAV!$S3005-E_SAV!$AE3005,HLOOKUP(A_Stammdaten!$B$12-1,$AF$4:$AL$4004,ROW(C3005)-3,FALSE)-$AE3005)</f>
        <v>0</v>
      </c>
      <c r="AE3005" s="109">
        <f>HLOOKUP(A_Stammdaten!$B$12,$AF$4:$AL$4004,ROW(C3005)-3,FALSE)</f>
        <v>0</v>
      </c>
      <c r="AF3005" s="109">
        <f t="shared" si="340"/>
        <v>0</v>
      </c>
      <c r="AG3005" s="109">
        <f t="shared" si="344"/>
        <v>0</v>
      </c>
      <c r="AH3005" s="109">
        <f t="shared" si="344"/>
        <v>0</v>
      </c>
      <c r="AI3005" s="109">
        <f t="shared" si="344"/>
        <v>0</v>
      </c>
      <c r="AJ3005" s="109">
        <f t="shared" si="344"/>
        <v>0</v>
      </c>
      <c r="AK3005" s="109">
        <f t="shared" si="344"/>
        <v>0</v>
      </c>
      <c r="AL3005" s="109">
        <f t="shared" si="344"/>
        <v>0</v>
      </c>
    </row>
    <row r="3006" spans="1:38" x14ac:dyDescent="0.3">
      <c r="A3006" s="421"/>
      <c r="B3006" s="421"/>
      <c r="C3006" s="422"/>
      <c r="D3006" s="423"/>
      <c r="E3006" s="421"/>
      <c r="F3006" s="421"/>
      <c r="G3006" s="421"/>
      <c r="H3006" s="421"/>
      <c r="I3006" s="421"/>
      <c r="J3006" s="421"/>
      <c r="K3006" s="421"/>
      <c r="L3006" s="421"/>
      <c r="M3006" s="423"/>
      <c r="N3006" s="340">
        <f>IF(C3006&gt;A_Stammdaten!$B$12,0,SUM(E3006,F3006,H3006,J3006:K3006)-SUM(G3006,I3006,L3006:M3006))</f>
        <v>0</v>
      </c>
      <c r="O3006" s="421"/>
      <c r="P3006" s="421"/>
      <c r="Q3006" s="421"/>
      <c r="R3006" s="421"/>
      <c r="S3006" s="108">
        <f t="shared" si="341"/>
        <v>0</v>
      </c>
      <c r="T3006" s="341">
        <f>IF(ISBLANK($B3006),0,VLOOKUP($B3006,Listen!$A$2:$C$45,2,FALSE))</f>
        <v>0</v>
      </c>
      <c r="U3006" s="341">
        <f>IF(ISBLANK($B3006),0,VLOOKUP($B3006,Listen!$A$2:$C$45,3,FALSE))</f>
        <v>0</v>
      </c>
      <c r="V3006" s="342">
        <f t="shared" si="339"/>
        <v>0</v>
      </c>
      <c r="W3006" s="342">
        <f t="shared" si="343"/>
        <v>0</v>
      </c>
      <c r="X3006" s="342">
        <f t="shared" si="343"/>
        <v>0</v>
      </c>
      <c r="Y3006" s="342">
        <f t="shared" si="343"/>
        <v>0</v>
      </c>
      <c r="Z3006" s="342">
        <f t="shared" si="343"/>
        <v>0</v>
      </c>
      <c r="AA3006" s="342">
        <f t="shared" si="343"/>
        <v>0</v>
      </c>
      <c r="AB3006" s="342">
        <f t="shared" si="343"/>
        <v>0</v>
      </c>
      <c r="AC3006" s="109">
        <f t="shared" si="342"/>
        <v>0</v>
      </c>
      <c r="AD3006" s="109">
        <f>IF(C3006=A_Stammdaten!$B$12,E_SAV!$S3006-E_SAV!$AE3006,HLOOKUP(A_Stammdaten!$B$12-1,$AF$4:$AL$4004,ROW(C3006)-3,FALSE)-$AE3006)</f>
        <v>0</v>
      </c>
      <c r="AE3006" s="109">
        <f>HLOOKUP(A_Stammdaten!$B$12,$AF$4:$AL$4004,ROW(C3006)-3,FALSE)</f>
        <v>0</v>
      </c>
      <c r="AF3006" s="109">
        <f t="shared" si="340"/>
        <v>0</v>
      </c>
      <c r="AG3006" s="109">
        <f t="shared" si="344"/>
        <v>0</v>
      </c>
      <c r="AH3006" s="109">
        <f t="shared" si="344"/>
        <v>0</v>
      </c>
      <c r="AI3006" s="109">
        <f t="shared" si="344"/>
        <v>0</v>
      </c>
      <c r="AJ3006" s="109">
        <f t="shared" si="344"/>
        <v>0</v>
      </c>
      <c r="AK3006" s="109">
        <f t="shared" si="344"/>
        <v>0</v>
      </c>
      <c r="AL3006" s="109">
        <f t="shared" si="344"/>
        <v>0</v>
      </c>
    </row>
    <row r="3007" spans="1:38" x14ac:dyDescent="0.3">
      <c r="A3007" s="421"/>
      <c r="B3007" s="421"/>
      <c r="C3007" s="422"/>
      <c r="D3007" s="423"/>
      <c r="E3007" s="421"/>
      <c r="F3007" s="421"/>
      <c r="G3007" s="421"/>
      <c r="H3007" s="421"/>
      <c r="I3007" s="421"/>
      <c r="J3007" s="421"/>
      <c r="K3007" s="421"/>
      <c r="L3007" s="421"/>
      <c r="M3007" s="423"/>
      <c r="N3007" s="340">
        <f>IF(C3007&gt;A_Stammdaten!$B$12,0,SUM(E3007,F3007,H3007,J3007:K3007)-SUM(G3007,I3007,L3007:M3007))</f>
        <v>0</v>
      </c>
      <c r="O3007" s="421"/>
      <c r="P3007" s="421"/>
      <c r="Q3007" s="421"/>
      <c r="R3007" s="421"/>
      <c r="S3007" s="108">
        <f t="shared" si="341"/>
        <v>0</v>
      </c>
      <c r="T3007" s="341">
        <f>IF(ISBLANK($B3007),0,VLOOKUP($B3007,Listen!$A$2:$C$45,2,FALSE))</f>
        <v>0</v>
      </c>
      <c r="U3007" s="341">
        <f>IF(ISBLANK($B3007),0,VLOOKUP($B3007,Listen!$A$2:$C$45,3,FALSE))</f>
        <v>0</v>
      </c>
      <c r="V3007" s="342">
        <f t="shared" si="339"/>
        <v>0</v>
      </c>
      <c r="W3007" s="342">
        <f t="shared" si="343"/>
        <v>0</v>
      </c>
      <c r="X3007" s="342">
        <f t="shared" si="343"/>
        <v>0</v>
      </c>
      <c r="Y3007" s="342">
        <f t="shared" si="343"/>
        <v>0</v>
      </c>
      <c r="Z3007" s="342">
        <f t="shared" si="343"/>
        <v>0</v>
      </c>
      <c r="AA3007" s="342">
        <f t="shared" si="343"/>
        <v>0</v>
      </c>
      <c r="AB3007" s="342">
        <f t="shared" si="343"/>
        <v>0</v>
      </c>
      <c r="AC3007" s="109">
        <f t="shared" si="342"/>
        <v>0</v>
      </c>
      <c r="AD3007" s="109">
        <f>IF(C3007=A_Stammdaten!$B$12,E_SAV!$S3007-E_SAV!$AE3007,HLOOKUP(A_Stammdaten!$B$12-1,$AF$4:$AL$4004,ROW(C3007)-3,FALSE)-$AE3007)</f>
        <v>0</v>
      </c>
      <c r="AE3007" s="109">
        <f>HLOOKUP(A_Stammdaten!$B$12,$AF$4:$AL$4004,ROW(C3007)-3,FALSE)</f>
        <v>0</v>
      </c>
      <c r="AF3007" s="109">
        <f t="shared" si="340"/>
        <v>0</v>
      </c>
      <c r="AG3007" s="109">
        <f t="shared" si="344"/>
        <v>0</v>
      </c>
      <c r="AH3007" s="109">
        <f t="shared" si="344"/>
        <v>0</v>
      </c>
      <c r="AI3007" s="109">
        <f t="shared" si="344"/>
        <v>0</v>
      </c>
      <c r="AJ3007" s="109">
        <f t="shared" si="344"/>
        <v>0</v>
      </c>
      <c r="AK3007" s="109">
        <f t="shared" si="344"/>
        <v>0</v>
      </c>
      <c r="AL3007" s="109">
        <f t="shared" si="344"/>
        <v>0</v>
      </c>
    </row>
    <row r="3008" spans="1:38" x14ac:dyDescent="0.3">
      <c r="A3008" s="421"/>
      <c r="B3008" s="421"/>
      <c r="C3008" s="422"/>
      <c r="D3008" s="423"/>
      <c r="E3008" s="421"/>
      <c r="F3008" s="421"/>
      <c r="G3008" s="421"/>
      <c r="H3008" s="421"/>
      <c r="I3008" s="421"/>
      <c r="J3008" s="421"/>
      <c r="K3008" s="421"/>
      <c r="L3008" s="421"/>
      <c r="M3008" s="423"/>
      <c r="N3008" s="340">
        <f>IF(C3008&gt;A_Stammdaten!$B$12,0,SUM(E3008,F3008,H3008,J3008:K3008)-SUM(G3008,I3008,L3008:M3008))</f>
        <v>0</v>
      </c>
      <c r="O3008" s="421"/>
      <c r="P3008" s="421"/>
      <c r="Q3008" s="421"/>
      <c r="R3008" s="421"/>
      <c r="S3008" s="108">
        <f t="shared" si="341"/>
        <v>0</v>
      </c>
      <c r="T3008" s="341">
        <f>IF(ISBLANK($B3008),0,VLOOKUP($B3008,Listen!$A$2:$C$45,2,FALSE))</f>
        <v>0</v>
      </c>
      <c r="U3008" s="341">
        <f>IF(ISBLANK($B3008),0,VLOOKUP($B3008,Listen!$A$2:$C$45,3,FALSE))</f>
        <v>0</v>
      </c>
      <c r="V3008" s="342">
        <f t="shared" si="339"/>
        <v>0</v>
      </c>
      <c r="W3008" s="342">
        <f t="shared" si="343"/>
        <v>0</v>
      </c>
      <c r="X3008" s="342">
        <f t="shared" si="343"/>
        <v>0</v>
      </c>
      <c r="Y3008" s="342">
        <f t="shared" si="343"/>
        <v>0</v>
      </c>
      <c r="Z3008" s="342">
        <f t="shared" si="343"/>
        <v>0</v>
      </c>
      <c r="AA3008" s="342">
        <f t="shared" si="343"/>
        <v>0</v>
      </c>
      <c r="AB3008" s="342">
        <f t="shared" si="343"/>
        <v>0</v>
      </c>
      <c r="AC3008" s="109">
        <f t="shared" si="342"/>
        <v>0</v>
      </c>
      <c r="AD3008" s="109">
        <f>IF(C3008=A_Stammdaten!$B$12,E_SAV!$S3008-E_SAV!$AE3008,HLOOKUP(A_Stammdaten!$B$12-1,$AF$4:$AL$4004,ROW(C3008)-3,FALSE)-$AE3008)</f>
        <v>0</v>
      </c>
      <c r="AE3008" s="109">
        <f>HLOOKUP(A_Stammdaten!$B$12,$AF$4:$AL$4004,ROW(C3008)-3,FALSE)</f>
        <v>0</v>
      </c>
      <c r="AF3008" s="109">
        <f t="shared" si="340"/>
        <v>0</v>
      </c>
      <c r="AG3008" s="109">
        <f t="shared" si="344"/>
        <v>0</v>
      </c>
      <c r="AH3008" s="109">
        <f t="shared" si="344"/>
        <v>0</v>
      </c>
      <c r="AI3008" s="109">
        <f t="shared" si="344"/>
        <v>0</v>
      </c>
      <c r="AJ3008" s="109">
        <f t="shared" si="344"/>
        <v>0</v>
      </c>
      <c r="AK3008" s="109">
        <f t="shared" si="344"/>
        <v>0</v>
      </c>
      <c r="AL3008" s="109">
        <f t="shared" si="344"/>
        <v>0</v>
      </c>
    </row>
    <row r="3009" spans="1:38" x14ac:dyDescent="0.3">
      <c r="A3009" s="421"/>
      <c r="B3009" s="421"/>
      <c r="C3009" s="422"/>
      <c r="D3009" s="423"/>
      <c r="E3009" s="421"/>
      <c r="F3009" s="421"/>
      <c r="G3009" s="421"/>
      <c r="H3009" s="421"/>
      <c r="I3009" s="421"/>
      <c r="J3009" s="421"/>
      <c r="K3009" s="421"/>
      <c r="L3009" s="421"/>
      <c r="M3009" s="423"/>
      <c r="N3009" s="340">
        <f>IF(C3009&gt;A_Stammdaten!$B$12,0,SUM(E3009,F3009,H3009,J3009:K3009)-SUM(G3009,I3009,L3009:M3009))</f>
        <v>0</v>
      </c>
      <c r="O3009" s="421"/>
      <c r="P3009" s="421"/>
      <c r="Q3009" s="421"/>
      <c r="R3009" s="421"/>
      <c r="S3009" s="108">
        <f t="shared" si="341"/>
        <v>0</v>
      </c>
      <c r="T3009" s="341">
        <f>IF(ISBLANK($B3009),0,VLOOKUP($B3009,Listen!$A$2:$C$45,2,FALSE))</f>
        <v>0</v>
      </c>
      <c r="U3009" s="341">
        <f>IF(ISBLANK($B3009),0,VLOOKUP($B3009,Listen!$A$2:$C$45,3,FALSE))</f>
        <v>0</v>
      </c>
      <c r="V3009" s="342">
        <f t="shared" si="339"/>
        <v>0</v>
      </c>
      <c r="W3009" s="342">
        <f t="shared" si="343"/>
        <v>0</v>
      </c>
      <c r="X3009" s="342">
        <f t="shared" si="343"/>
        <v>0</v>
      </c>
      <c r="Y3009" s="342">
        <f t="shared" si="343"/>
        <v>0</v>
      </c>
      <c r="Z3009" s="342">
        <f t="shared" si="343"/>
        <v>0</v>
      </c>
      <c r="AA3009" s="342">
        <f t="shared" si="343"/>
        <v>0</v>
      </c>
      <c r="AB3009" s="342">
        <f t="shared" si="343"/>
        <v>0</v>
      </c>
      <c r="AC3009" s="109">
        <f t="shared" si="342"/>
        <v>0</v>
      </c>
      <c r="AD3009" s="109">
        <f>IF(C3009=A_Stammdaten!$B$12,E_SAV!$S3009-E_SAV!$AE3009,HLOOKUP(A_Stammdaten!$B$12-1,$AF$4:$AL$4004,ROW(C3009)-3,FALSE)-$AE3009)</f>
        <v>0</v>
      </c>
      <c r="AE3009" s="109">
        <f>HLOOKUP(A_Stammdaten!$B$12,$AF$4:$AL$4004,ROW(C3009)-3,FALSE)</f>
        <v>0</v>
      </c>
      <c r="AF3009" s="109">
        <f t="shared" si="340"/>
        <v>0</v>
      </c>
      <c r="AG3009" s="109">
        <f t="shared" si="344"/>
        <v>0</v>
      </c>
      <c r="AH3009" s="109">
        <f t="shared" si="344"/>
        <v>0</v>
      </c>
      <c r="AI3009" s="109">
        <f t="shared" si="344"/>
        <v>0</v>
      </c>
      <c r="AJ3009" s="109">
        <f t="shared" si="344"/>
        <v>0</v>
      </c>
      <c r="AK3009" s="109">
        <f t="shared" si="344"/>
        <v>0</v>
      </c>
      <c r="AL3009" s="109">
        <f t="shared" si="344"/>
        <v>0</v>
      </c>
    </row>
    <row r="3010" spans="1:38" x14ac:dyDescent="0.3">
      <c r="A3010" s="421"/>
      <c r="B3010" s="421"/>
      <c r="C3010" s="422"/>
      <c r="D3010" s="423"/>
      <c r="E3010" s="421"/>
      <c r="F3010" s="421"/>
      <c r="G3010" s="421"/>
      <c r="H3010" s="421"/>
      <c r="I3010" s="421"/>
      <c r="J3010" s="421"/>
      <c r="K3010" s="421"/>
      <c r="L3010" s="421"/>
      <c r="M3010" s="423"/>
      <c r="N3010" s="340">
        <f>IF(C3010&gt;A_Stammdaten!$B$12,0,SUM(E3010,F3010,H3010,J3010:K3010)-SUM(G3010,I3010,L3010:M3010))</f>
        <v>0</v>
      </c>
      <c r="O3010" s="421"/>
      <c r="P3010" s="421"/>
      <c r="Q3010" s="421"/>
      <c r="R3010" s="421"/>
      <c r="S3010" s="108">
        <f t="shared" si="341"/>
        <v>0</v>
      </c>
      <c r="T3010" s="341">
        <f>IF(ISBLANK($B3010),0,VLOOKUP($B3010,Listen!$A$2:$C$45,2,FALSE))</f>
        <v>0</v>
      </c>
      <c r="U3010" s="341">
        <f>IF(ISBLANK($B3010),0,VLOOKUP($B3010,Listen!$A$2:$C$45,3,FALSE))</f>
        <v>0</v>
      </c>
      <c r="V3010" s="342">
        <f t="shared" ref="V3010:V3073" si="345">$T3010</f>
        <v>0</v>
      </c>
      <c r="W3010" s="342">
        <f t="shared" si="343"/>
        <v>0</v>
      </c>
      <c r="X3010" s="342">
        <f t="shared" si="343"/>
        <v>0</v>
      </c>
      <c r="Y3010" s="342">
        <f t="shared" si="343"/>
        <v>0</v>
      </c>
      <c r="Z3010" s="342">
        <f t="shared" si="343"/>
        <v>0</v>
      </c>
      <c r="AA3010" s="342">
        <f t="shared" si="343"/>
        <v>0</v>
      </c>
      <c r="AB3010" s="342">
        <f t="shared" si="343"/>
        <v>0</v>
      </c>
      <c r="AC3010" s="109">
        <f t="shared" si="342"/>
        <v>0</v>
      </c>
      <c r="AD3010" s="109">
        <f>IF(C3010=A_Stammdaten!$B$12,E_SAV!$S3010-E_SAV!$AE3010,HLOOKUP(A_Stammdaten!$B$12-1,$AF$4:$AL$4004,ROW(C3010)-3,FALSE)-$AE3010)</f>
        <v>0</v>
      </c>
      <c r="AE3010" s="109">
        <f>HLOOKUP(A_Stammdaten!$B$12,$AF$4:$AL$4004,ROW(C3010)-3,FALSE)</f>
        <v>0</v>
      </c>
      <c r="AF3010" s="109">
        <f t="shared" si="340"/>
        <v>0</v>
      </c>
      <c r="AG3010" s="109">
        <f t="shared" si="344"/>
        <v>0</v>
      </c>
      <c r="AH3010" s="109">
        <f t="shared" si="344"/>
        <v>0</v>
      </c>
      <c r="AI3010" s="109">
        <f t="shared" si="344"/>
        <v>0</v>
      </c>
      <c r="AJ3010" s="109">
        <f t="shared" si="344"/>
        <v>0</v>
      </c>
      <c r="AK3010" s="109">
        <f t="shared" si="344"/>
        <v>0</v>
      </c>
      <c r="AL3010" s="109">
        <f t="shared" si="344"/>
        <v>0</v>
      </c>
    </row>
    <row r="3011" spans="1:38" x14ac:dyDescent="0.3">
      <c r="A3011" s="421"/>
      <c r="B3011" s="421"/>
      <c r="C3011" s="422"/>
      <c r="D3011" s="423"/>
      <c r="E3011" s="421"/>
      <c r="F3011" s="421"/>
      <c r="G3011" s="421"/>
      <c r="H3011" s="421"/>
      <c r="I3011" s="421"/>
      <c r="J3011" s="421"/>
      <c r="K3011" s="421"/>
      <c r="L3011" s="421"/>
      <c r="M3011" s="423"/>
      <c r="N3011" s="340">
        <f>IF(C3011&gt;A_Stammdaten!$B$12,0,SUM(E3011,F3011,H3011,J3011:K3011)-SUM(G3011,I3011,L3011:M3011))</f>
        <v>0</v>
      </c>
      <c r="O3011" s="421"/>
      <c r="P3011" s="421"/>
      <c r="Q3011" s="421"/>
      <c r="R3011" s="421"/>
      <c r="S3011" s="108">
        <f t="shared" si="341"/>
        <v>0</v>
      </c>
      <c r="T3011" s="341">
        <f>IF(ISBLANK($B3011),0,VLOOKUP($B3011,Listen!$A$2:$C$45,2,FALSE))</f>
        <v>0</v>
      </c>
      <c r="U3011" s="341">
        <f>IF(ISBLANK($B3011),0,VLOOKUP($B3011,Listen!$A$2:$C$45,3,FALSE))</f>
        <v>0</v>
      </c>
      <c r="V3011" s="342">
        <f t="shared" si="345"/>
        <v>0</v>
      </c>
      <c r="W3011" s="342">
        <f t="shared" si="343"/>
        <v>0</v>
      </c>
      <c r="X3011" s="342">
        <f t="shared" si="343"/>
        <v>0</v>
      </c>
      <c r="Y3011" s="342">
        <f t="shared" si="343"/>
        <v>0</v>
      </c>
      <c r="Z3011" s="342">
        <f t="shared" si="343"/>
        <v>0</v>
      </c>
      <c r="AA3011" s="342">
        <f t="shared" si="343"/>
        <v>0</v>
      </c>
      <c r="AB3011" s="342">
        <f t="shared" si="343"/>
        <v>0</v>
      </c>
      <c r="AC3011" s="109">
        <f t="shared" si="342"/>
        <v>0</v>
      </c>
      <c r="AD3011" s="109">
        <f>IF(C3011=A_Stammdaten!$B$12,E_SAV!$S3011-E_SAV!$AE3011,HLOOKUP(A_Stammdaten!$B$12-1,$AF$4:$AL$4004,ROW(C3011)-3,FALSE)-$AE3011)</f>
        <v>0</v>
      </c>
      <c r="AE3011" s="109">
        <f>HLOOKUP(A_Stammdaten!$B$12,$AF$4:$AL$4004,ROW(C3011)-3,FALSE)</f>
        <v>0</v>
      </c>
      <c r="AF3011" s="109">
        <f t="shared" si="340"/>
        <v>0</v>
      </c>
      <c r="AG3011" s="109">
        <f t="shared" si="344"/>
        <v>0</v>
      </c>
      <c r="AH3011" s="109">
        <f t="shared" si="344"/>
        <v>0</v>
      </c>
      <c r="AI3011" s="109">
        <f t="shared" si="344"/>
        <v>0</v>
      </c>
      <c r="AJ3011" s="109">
        <f t="shared" si="344"/>
        <v>0</v>
      </c>
      <c r="AK3011" s="109">
        <f t="shared" si="344"/>
        <v>0</v>
      </c>
      <c r="AL3011" s="109">
        <f t="shared" si="344"/>
        <v>0</v>
      </c>
    </row>
    <row r="3012" spans="1:38" x14ac:dyDescent="0.3">
      <c r="A3012" s="421"/>
      <c r="B3012" s="421"/>
      <c r="C3012" s="422"/>
      <c r="D3012" s="423"/>
      <c r="E3012" s="421"/>
      <c r="F3012" s="421"/>
      <c r="G3012" s="421"/>
      <c r="H3012" s="421"/>
      <c r="I3012" s="421"/>
      <c r="J3012" s="421"/>
      <c r="K3012" s="421"/>
      <c r="L3012" s="421"/>
      <c r="M3012" s="423"/>
      <c r="N3012" s="340">
        <f>IF(C3012&gt;A_Stammdaten!$B$12,0,SUM(E3012,F3012,H3012,J3012:K3012)-SUM(G3012,I3012,L3012:M3012))</f>
        <v>0</v>
      </c>
      <c r="O3012" s="421"/>
      <c r="P3012" s="421"/>
      <c r="Q3012" s="421"/>
      <c r="R3012" s="421"/>
      <c r="S3012" s="108">
        <f t="shared" si="341"/>
        <v>0</v>
      </c>
      <c r="T3012" s="341">
        <f>IF(ISBLANK($B3012),0,VLOOKUP($B3012,Listen!$A$2:$C$45,2,FALSE))</f>
        <v>0</v>
      </c>
      <c r="U3012" s="341">
        <f>IF(ISBLANK($B3012),0,VLOOKUP($B3012,Listen!$A$2:$C$45,3,FALSE))</f>
        <v>0</v>
      </c>
      <c r="V3012" s="342">
        <f t="shared" si="345"/>
        <v>0</v>
      </c>
      <c r="W3012" s="342">
        <f t="shared" si="343"/>
        <v>0</v>
      </c>
      <c r="X3012" s="342">
        <f t="shared" si="343"/>
        <v>0</v>
      </c>
      <c r="Y3012" s="342">
        <f t="shared" si="343"/>
        <v>0</v>
      </c>
      <c r="Z3012" s="342">
        <f t="shared" si="343"/>
        <v>0</v>
      </c>
      <c r="AA3012" s="342">
        <f t="shared" si="343"/>
        <v>0</v>
      </c>
      <c r="AB3012" s="342">
        <f t="shared" si="343"/>
        <v>0</v>
      </c>
      <c r="AC3012" s="109">
        <f t="shared" si="342"/>
        <v>0</v>
      </c>
      <c r="AD3012" s="109">
        <f>IF(C3012=A_Stammdaten!$B$12,E_SAV!$S3012-E_SAV!$AE3012,HLOOKUP(A_Stammdaten!$B$12-1,$AF$4:$AL$4004,ROW(C3012)-3,FALSE)-$AE3012)</f>
        <v>0</v>
      </c>
      <c r="AE3012" s="109">
        <f>HLOOKUP(A_Stammdaten!$B$12,$AF$4:$AL$4004,ROW(C3012)-3,FALSE)</f>
        <v>0</v>
      </c>
      <c r="AF3012" s="109">
        <f t="shared" si="340"/>
        <v>0</v>
      </c>
      <c r="AG3012" s="109">
        <f t="shared" si="344"/>
        <v>0</v>
      </c>
      <c r="AH3012" s="109">
        <f t="shared" si="344"/>
        <v>0</v>
      </c>
      <c r="AI3012" s="109">
        <f t="shared" si="344"/>
        <v>0</v>
      </c>
      <c r="AJ3012" s="109">
        <f t="shared" si="344"/>
        <v>0</v>
      </c>
      <c r="AK3012" s="109">
        <f t="shared" si="344"/>
        <v>0</v>
      </c>
      <c r="AL3012" s="109">
        <f t="shared" si="344"/>
        <v>0</v>
      </c>
    </row>
    <row r="3013" spans="1:38" x14ac:dyDescent="0.3">
      <c r="A3013" s="421"/>
      <c r="B3013" s="421"/>
      <c r="C3013" s="422"/>
      <c r="D3013" s="423"/>
      <c r="E3013" s="421"/>
      <c r="F3013" s="421"/>
      <c r="G3013" s="421"/>
      <c r="H3013" s="421"/>
      <c r="I3013" s="421"/>
      <c r="J3013" s="421"/>
      <c r="K3013" s="421"/>
      <c r="L3013" s="421"/>
      <c r="M3013" s="423"/>
      <c r="N3013" s="340">
        <f>IF(C3013&gt;A_Stammdaten!$B$12,0,SUM(E3013,F3013,H3013,J3013:K3013)-SUM(G3013,I3013,L3013:M3013))</f>
        <v>0</v>
      </c>
      <c r="O3013" s="421"/>
      <c r="P3013" s="421"/>
      <c r="Q3013" s="421"/>
      <c r="R3013" s="421"/>
      <c r="S3013" s="108">
        <f t="shared" si="341"/>
        <v>0</v>
      </c>
      <c r="T3013" s="341">
        <f>IF(ISBLANK($B3013),0,VLOOKUP($B3013,Listen!$A$2:$C$45,2,FALSE))</f>
        <v>0</v>
      </c>
      <c r="U3013" s="341">
        <f>IF(ISBLANK($B3013),0,VLOOKUP($B3013,Listen!$A$2:$C$45,3,FALSE))</f>
        <v>0</v>
      </c>
      <c r="V3013" s="342">
        <f t="shared" si="345"/>
        <v>0</v>
      </c>
      <c r="W3013" s="342">
        <f t="shared" si="343"/>
        <v>0</v>
      </c>
      <c r="X3013" s="342">
        <f t="shared" si="343"/>
        <v>0</v>
      </c>
      <c r="Y3013" s="342">
        <f t="shared" si="343"/>
        <v>0</v>
      </c>
      <c r="Z3013" s="342">
        <f t="shared" si="343"/>
        <v>0</v>
      </c>
      <c r="AA3013" s="342">
        <f t="shared" si="343"/>
        <v>0</v>
      </c>
      <c r="AB3013" s="342">
        <f t="shared" si="343"/>
        <v>0</v>
      </c>
      <c r="AC3013" s="109">
        <f t="shared" si="342"/>
        <v>0</v>
      </c>
      <c r="AD3013" s="109">
        <f>IF(C3013=A_Stammdaten!$B$12,E_SAV!$S3013-E_SAV!$AE3013,HLOOKUP(A_Stammdaten!$B$12-1,$AF$4:$AL$4004,ROW(C3013)-3,FALSE)-$AE3013)</f>
        <v>0</v>
      </c>
      <c r="AE3013" s="109">
        <f>HLOOKUP(A_Stammdaten!$B$12,$AF$4:$AL$4004,ROW(C3013)-3,FALSE)</f>
        <v>0</v>
      </c>
      <c r="AF3013" s="109">
        <f t="shared" ref="AF3013:AF3076" si="346">IF(OR($C3013=0,$S3013=0),0,IF($C3013&lt;=AF$4,$S3013-$S3013/V3013*(AF$4-$C3013+1),0))</f>
        <v>0</v>
      </c>
      <c r="AG3013" s="109">
        <f t="shared" si="344"/>
        <v>0</v>
      </c>
      <c r="AH3013" s="109">
        <f t="shared" si="344"/>
        <v>0</v>
      </c>
      <c r="AI3013" s="109">
        <f t="shared" si="344"/>
        <v>0</v>
      </c>
      <c r="AJ3013" s="109">
        <f t="shared" si="344"/>
        <v>0</v>
      </c>
      <c r="AK3013" s="109">
        <f t="shared" si="344"/>
        <v>0</v>
      </c>
      <c r="AL3013" s="109">
        <f t="shared" si="344"/>
        <v>0</v>
      </c>
    </row>
    <row r="3014" spans="1:38" x14ac:dyDescent="0.3">
      <c r="A3014" s="421"/>
      <c r="B3014" s="421"/>
      <c r="C3014" s="422"/>
      <c r="D3014" s="423"/>
      <c r="E3014" s="421"/>
      <c r="F3014" s="421"/>
      <c r="G3014" s="421"/>
      <c r="H3014" s="421"/>
      <c r="I3014" s="421"/>
      <c r="J3014" s="421"/>
      <c r="K3014" s="421"/>
      <c r="L3014" s="421"/>
      <c r="M3014" s="423"/>
      <c r="N3014" s="340">
        <f>IF(C3014&gt;A_Stammdaten!$B$12,0,SUM(E3014,F3014,H3014,J3014:K3014)-SUM(G3014,I3014,L3014:M3014))</f>
        <v>0</v>
      </c>
      <c r="O3014" s="421"/>
      <c r="P3014" s="421"/>
      <c r="Q3014" s="421"/>
      <c r="R3014" s="421"/>
      <c r="S3014" s="108">
        <f t="shared" ref="S3014:S3077" si="347">N3014-SUM(O3014:R3014)</f>
        <v>0</v>
      </c>
      <c r="T3014" s="341">
        <f>IF(ISBLANK($B3014),0,VLOOKUP($B3014,Listen!$A$2:$C$45,2,FALSE))</f>
        <v>0</v>
      </c>
      <c r="U3014" s="341">
        <f>IF(ISBLANK($B3014),0,VLOOKUP($B3014,Listen!$A$2:$C$45,3,FALSE))</f>
        <v>0</v>
      </c>
      <c r="V3014" s="342">
        <f t="shared" si="345"/>
        <v>0</v>
      </c>
      <c r="W3014" s="342">
        <f t="shared" si="343"/>
        <v>0</v>
      </c>
      <c r="X3014" s="342">
        <f t="shared" si="343"/>
        <v>0</v>
      </c>
      <c r="Y3014" s="342">
        <f t="shared" si="343"/>
        <v>0</v>
      </c>
      <c r="Z3014" s="342">
        <f t="shared" si="343"/>
        <v>0</v>
      </c>
      <c r="AA3014" s="342">
        <f t="shared" si="343"/>
        <v>0</v>
      </c>
      <c r="AB3014" s="342">
        <f t="shared" si="343"/>
        <v>0</v>
      </c>
      <c r="AC3014" s="109">
        <f t="shared" ref="AC3014:AC3077" si="348">AE3014+AD3014</f>
        <v>0</v>
      </c>
      <c r="AD3014" s="109">
        <f>IF(C3014=A_Stammdaten!$B$12,E_SAV!$S3014-E_SAV!$AE3014,HLOOKUP(A_Stammdaten!$B$12-1,$AF$4:$AL$4004,ROW(C3014)-3,FALSE)-$AE3014)</f>
        <v>0</v>
      </c>
      <c r="AE3014" s="109">
        <f>HLOOKUP(A_Stammdaten!$B$12,$AF$4:$AL$4004,ROW(C3014)-3,FALSE)</f>
        <v>0</v>
      </c>
      <c r="AF3014" s="109">
        <f t="shared" si="346"/>
        <v>0</v>
      </c>
      <c r="AG3014" s="109">
        <f t="shared" si="344"/>
        <v>0</v>
      </c>
      <c r="AH3014" s="109">
        <f t="shared" si="344"/>
        <v>0</v>
      </c>
      <c r="AI3014" s="109">
        <f t="shared" si="344"/>
        <v>0</v>
      </c>
      <c r="AJ3014" s="109">
        <f t="shared" si="344"/>
        <v>0</v>
      </c>
      <c r="AK3014" s="109">
        <f t="shared" si="344"/>
        <v>0</v>
      </c>
      <c r="AL3014" s="109">
        <f t="shared" si="344"/>
        <v>0</v>
      </c>
    </row>
    <row r="3015" spans="1:38" x14ac:dyDescent="0.3">
      <c r="A3015" s="421"/>
      <c r="B3015" s="421"/>
      <c r="C3015" s="422"/>
      <c r="D3015" s="423"/>
      <c r="E3015" s="421"/>
      <c r="F3015" s="421"/>
      <c r="G3015" s="421"/>
      <c r="H3015" s="421"/>
      <c r="I3015" s="421"/>
      <c r="J3015" s="421"/>
      <c r="K3015" s="421"/>
      <c r="L3015" s="421"/>
      <c r="M3015" s="423"/>
      <c r="N3015" s="340">
        <f>IF(C3015&gt;A_Stammdaten!$B$12,0,SUM(E3015,F3015,H3015,J3015:K3015)-SUM(G3015,I3015,L3015:M3015))</f>
        <v>0</v>
      </c>
      <c r="O3015" s="421"/>
      <c r="P3015" s="421"/>
      <c r="Q3015" s="421"/>
      <c r="R3015" s="421"/>
      <c r="S3015" s="108">
        <f t="shared" si="347"/>
        <v>0</v>
      </c>
      <c r="T3015" s="341">
        <f>IF(ISBLANK($B3015),0,VLOOKUP($B3015,Listen!$A$2:$C$45,2,FALSE))</f>
        <v>0</v>
      </c>
      <c r="U3015" s="341">
        <f>IF(ISBLANK($B3015),0,VLOOKUP($B3015,Listen!$A$2:$C$45,3,FALSE))</f>
        <v>0</v>
      </c>
      <c r="V3015" s="342">
        <f t="shared" si="345"/>
        <v>0</v>
      </c>
      <c r="W3015" s="342">
        <f t="shared" si="343"/>
        <v>0</v>
      </c>
      <c r="X3015" s="342">
        <f t="shared" si="343"/>
        <v>0</v>
      </c>
      <c r="Y3015" s="342">
        <f t="shared" si="343"/>
        <v>0</v>
      </c>
      <c r="Z3015" s="342">
        <f t="shared" si="343"/>
        <v>0</v>
      </c>
      <c r="AA3015" s="342">
        <f t="shared" si="343"/>
        <v>0</v>
      </c>
      <c r="AB3015" s="342">
        <f t="shared" si="343"/>
        <v>0</v>
      </c>
      <c r="AC3015" s="109">
        <f t="shared" si="348"/>
        <v>0</v>
      </c>
      <c r="AD3015" s="109">
        <f>IF(C3015=A_Stammdaten!$B$12,E_SAV!$S3015-E_SAV!$AE3015,HLOOKUP(A_Stammdaten!$B$12-1,$AF$4:$AL$4004,ROW(C3015)-3,FALSE)-$AE3015)</f>
        <v>0</v>
      </c>
      <c r="AE3015" s="109">
        <f>HLOOKUP(A_Stammdaten!$B$12,$AF$4:$AL$4004,ROW(C3015)-3,FALSE)</f>
        <v>0</v>
      </c>
      <c r="AF3015" s="109">
        <f t="shared" si="346"/>
        <v>0</v>
      </c>
      <c r="AG3015" s="109">
        <f t="shared" si="344"/>
        <v>0</v>
      </c>
      <c r="AH3015" s="109">
        <f t="shared" si="344"/>
        <v>0</v>
      </c>
      <c r="AI3015" s="109">
        <f t="shared" si="344"/>
        <v>0</v>
      </c>
      <c r="AJ3015" s="109">
        <f t="shared" si="344"/>
        <v>0</v>
      </c>
      <c r="AK3015" s="109">
        <f t="shared" si="344"/>
        <v>0</v>
      </c>
      <c r="AL3015" s="109">
        <f t="shared" si="344"/>
        <v>0</v>
      </c>
    </row>
    <row r="3016" spans="1:38" x14ac:dyDescent="0.3">
      <c r="A3016" s="421"/>
      <c r="B3016" s="421"/>
      <c r="C3016" s="422"/>
      <c r="D3016" s="423"/>
      <c r="E3016" s="421"/>
      <c r="F3016" s="421"/>
      <c r="G3016" s="421"/>
      <c r="H3016" s="421"/>
      <c r="I3016" s="421"/>
      <c r="J3016" s="421"/>
      <c r="K3016" s="421"/>
      <c r="L3016" s="421"/>
      <c r="M3016" s="423"/>
      <c r="N3016" s="340">
        <f>IF(C3016&gt;A_Stammdaten!$B$12,0,SUM(E3016,F3016,H3016,J3016:K3016)-SUM(G3016,I3016,L3016:M3016))</f>
        <v>0</v>
      </c>
      <c r="O3016" s="421"/>
      <c r="P3016" s="421"/>
      <c r="Q3016" s="421"/>
      <c r="R3016" s="421"/>
      <c r="S3016" s="108">
        <f t="shared" si="347"/>
        <v>0</v>
      </c>
      <c r="T3016" s="341">
        <f>IF(ISBLANK($B3016),0,VLOOKUP($B3016,Listen!$A$2:$C$45,2,FALSE))</f>
        <v>0</v>
      </c>
      <c r="U3016" s="341">
        <f>IF(ISBLANK($B3016),0,VLOOKUP($B3016,Listen!$A$2:$C$45,3,FALSE))</f>
        <v>0</v>
      </c>
      <c r="V3016" s="342">
        <f t="shared" si="345"/>
        <v>0</v>
      </c>
      <c r="W3016" s="342">
        <f t="shared" si="343"/>
        <v>0</v>
      </c>
      <c r="X3016" s="342">
        <f t="shared" si="343"/>
        <v>0</v>
      </c>
      <c r="Y3016" s="342">
        <f t="shared" si="343"/>
        <v>0</v>
      </c>
      <c r="Z3016" s="342">
        <f t="shared" si="343"/>
        <v>0</v>
      </c>
      <c r="AA3016" s="342">
        <f t="shared" si="343"/>
        <v>0</v>
      </c>
      <c r="AB3016" s="342">
        <f t="shared" si="343"/>
        <v>0</v>
      </c>
      <c r="AC3016" s="109">
        <f t="shared" si="348"/>
        <v>0</v>
      </c>
      <c r="AD3016" s="109">
        <f>IF(C3016=A_Stammdaten!$B$12,E_SAV!$S3016-E_SAV!$AE3016,HLOOKUP(A_Stammdaten!$B$12-1,$AF$4:$AL$4004,ROW(C3016)-3,FALSE)-$AE3016)</f>
        <v>0</v>
      </c>
      <c r="AE3016" s="109">
        <f>HLOOKUP(A_Stammdaten!$B$12,$AF$4:$AL$4004,ROW(C3016)-3,FALSE)</f>
        <v>0</v>
      </c>
      <c r="AF3016" s="109">
        <f t="shared" si="346"/>
        <v>0</v>
      </c>
      <c r="AG3016" s="109">
        <f t="shared" si="344"/>
        <v>0</v>
      </c>
      <c r="AH3016" s="109">
        <f t="shared" si="344"/>
        <v>0</v>
      </c>
      <c r="AI3016" s="109">
        <f t="shared" si="344"/>
        <v>0</v>
      </c>
      <c r="AJ3016" s="109">
        <f t="shared" si="344"/>
        <v>0</v>
      </c>
      <c r="AK3016" s="109">
        <f t="shared" si="344"/>
        <v>0</v>
      </c>
      <c r="AL3016" s="109">
        <f t="shared" si="344"/>
        <v>0</v>
      </c>
    </row>
    <row r="3017" spans="1:38" x14ac:dyDescent="0.3">
      <c r="A3017" s="421"/>
      <c r="B3017" s="421"/>
      <c r="C3017" s="422"/>
      <c r="D3017" s="423"/>
      <c r="E3017" s="421"/>
      <c r="F3017" s="421"/>
      <c r="G3017" s="421"/>
      <c r="H3017" s="421"/>
      <c r="I3017" s="421"/>
      <c r="J3017" s="421"/>
      <c r="K3017" s="421"/>
      <c r="L3017" s="421"/>
      <c r="M3017" s="423"/>
      <c r="N3017" s="340">
        <f>IF(C3017&gt;A_Stammdaten!$B$12,0,SUM(E3017,F3017,H3017,J3017:K3017)-SUM(G3017,I3017,L3017:M3017))</f>
        <v>0</v>
      </c>
      <c r="O3017" s="421"/>
      <c r="P3017" s="421"/>
      <c r="Q3017" s="421"/>
      <c r="R3017" s="421"/>
      <c r="S3017" s="108">
        <f t="shared" si="347"/>
        <v>0</v>
      </c>
      <c r="T3017" s="341">
        <f>IF(ISBLANK($B3017),0,VLOOKUP($B3017,Listen!$A$2:$C$45,2,FALSE))</f>
        <v>0</v>
      </c>
      <c r="U3017" s="341">
        <f>IF(ISBLANK($B3017),0,VLOOKUP($B3017,Listen!$A$2:$C$45,3,FALSE))</f>
        <v>0</v>
      </c>
      <c r="V3017" s="342">
        <f t="shared" si="345"/>
        <v>0</v>
      </c>
      <c r="W3017" s="342">
        <f t="shared" si="343"/>
        <v>0</v>
      </c>
      <c r="X3017" s="342">
        <f t="shared" si="343"/>
        <v>0</v>
      </c>
      <c r="Y3017" s="342">
        <f t="shared" si="343"/>
        <v>0</v>
      </c>
      <c r="Z3017" s="342">
        <f t="shared" si="343"/>
        <v>0</v>
      </c>
      <c r="AA3017" s="342">
        <f t="shared" si="343"/>
        <v>0</v>
      </c>
      <c r="AB3017" s="342">
        <f t="shared" si="343"/>
        <v>0</v>
      </c>
      <c r="AC3017" s="109">
        <f t="shared" si="348"/>
        <v>0</v>
      </c>
      <c r="AD3017" s="109">
        <f>IF(C3017=A_Stammdaten!$B$12,E_SAV!$S3017-E_SAV!$AE3017,HLOOKUP(A_Stammdaten!$B$12-1,$AF$4:$AL$4004,ROW(C3017)-3,FALSE)-$AE3017)</f>
        <v>0</v>
      </c>
      <c r="AE3017" s="109">
        <f>HLOOKUP(A_Stammdaten!$B$12,$AF$4:$AL$4004,ROW(C3017)-3,FALSE)</f>
        <v>0</v>
      </c>
      <c r="AF3017" s="109">
        <f t="shared" si="346"/>
        <v>0</v>
      </c>
      <c r="AG3017" s="109">
        <f t="shared" si="344"/>
        <v>0</v>
      </c>
      <c r="AH3017" s="109">
        <f t="shared" si="344"/>
        <v>0</v>
      </c>
      <c r="AI3017" s="109">
        <f t="shared" si="344"/>
        <v>0</v>
      </c>
      <c r="AJ3017" s="109">
        <f t="shared" si="344"/>
        <v>0</v>
      </c>
      <c r="AK3017" s="109">
        <f t="shared" si="344"/>
        <v>0</v>
      </c>
      <c r="AL3017" s="109">
        <f t="shared" si="344"/>
        <v>0</v>
      </c>
    </row>
    <row r="3018" spans="1:38" x14ac:dyDescent="0.3">
      <c r="A3018" s="421"/>
      <c r="B3018" s="421"/>
      <c r="C3018" s="422"/>
      <c r="D3018" s="423"/>
      <c r="E3018" s="421"/>
      <c r="F3018" s="421"/>
      <c r="G3018" s="421"/>
      <c r="H3018" s="421"/>
      <c r="I3018" s="421"/>
      <c r="J3018" s="421"/>
      <c r="K3018" s="421"/>
      <c r="L3018" s="421"/>
      <c r="M3018" s="423"/>
      <c r="N3018" s="340">
        <f>IF(C3018&gt;A_Stammdaten!$B$12,0,SUM(E3018,F3018,H3018,J3018:K3018)-SUM(G3018,I3018,L3018:M3018))</f>
        <v>0</v>
      </c>
      <c r="O3018" s="421"/>
      <c r="P3018" s="421"/>
      <c r="Q3018" s="421"/>
      <c r="R3018" s="421"/>
      <c r="S3018" s="108">
        <f t="shared" si="347"/>
        <v>0</v>
      </c>
      <c r="T3018" s="341">
        <f>IF(ISBLANK($B3018),0,VLOOKUP($B3018,Listen!$A$2:$C$45,2,FALSE))</f>
        <v>0</v>
      </c>
      <c r="U3018" s="341">
        <f>IF(ISBLANK($B3018),0,VLOOKUP($B3018,Listen!$A$2:$C$45,3,FALSE))</f>
        <v>0</v>
      </c>
      <c r="V3018" s="342">
        <f t="shared" si="345"/>
        <v>0</v>
      </c>
      <c r="W3018" s="342">
        <f t="shared" si="343"/>
        <v>0</v>
      </c>
      <c r="X3018" s="342">
        <f t="shared" si="343"/>
        <v>0</v>
      </c>
      <c r="Y3018" s="342">
        <f t="shared" si="343"/>
        <v>0</v>
      </c>
      <c r="Z3018" s="342">
        <f t="shared" si="343"/>
        <v>0</v>
      </c>
      <c r="AA3018" s="342">
        <f t="shared" si="343"/>
        <v>0</v>
      </c>
      <c r="AB3018" s="342">
        <f t="shared" si="343"/>
        <v>0</v>
      </c>
      <c r="AC3018" s="109">
        <f t="shared" si="348"/>
        <v>0</v>
      </c>
      <c r="AD3018" s="109">
        <f>IF(C3018=A_Stammdaten!$B$12,E_SAV!$S3018-E_SAV!$AE3018,HLOOKUP(A_Stammdaten!$B$12-1,$AF$4:$AL$4004,ROW(C3018)-3,FALSE)-$AE3018)</f>
        <v>0</v>
      </c>
      <c r="AE3018" s="109">
        <f>HLOOKUP(A_Stammdaten!$B$12,$AF$4:$AL$4004,ROW(C3018)-3,FALSE)</f>
        <v>0</v>
      </c>
      <c r="AF3018" s="109">
        <f t="shared" si="346"/>
        <v>0</v>
      </c>
      <c r="AG3018" s="109">
        <f t="shared" si="344"/>
        <v>0</v>
      </c>
      <c r="AH3018" s="109">
        <f t="shared" si="344"/>
        <v>0</v>
      </c>
      <c r="AI3018" s="109">
        <f t="shared" si="344"/>
        <v>0</v>
      </c>
      <c r="AJ3018" s="109">
        <f t="shared" si="344"/>
        <v>0</v>
      </c>
      <c r="AK3018" s="109">
        <f t="shared" si="344"/>
        <v>0</v>
      </c>
      <c r="AL3018" s="109">
        <f t="shared" si="344"/>
        <v>0</v>
      </c>
    </row>
    <row r="3019" spans="1:38" x14ac:dyDescent="0.3">
      <c r="A3019" s="421"/>
      <c r="B3019" s="421"/>
      <c r="C3019" s="422"/>
      <c r="D3019" s="423"/>
      <c r="E3019" s="421"/>
      <c r="F3019" s="421"/>
      <c r="G3019" s="421"/>
      <c r="H3019" s="421"/>
      <c r="I3019" s="421"/>
      <c r="J3019" s="421"/>
      <c r="K3019" s="421"/>
      <c r="L3019" s="421"/>
      <c r="M3019" s="423"/>
      <c r="N3019" s="340">
        <f>IF(C3019&gt;A_Stammdaten!$B$12,0,SUM(E3019,F3019,H3019,J3019:K3019)-SUM(G3019,I3019,L3019:M3019))</f>
        <v>0</v>
      </c>
      <c r="O3019" s="421"/>
      <c r="P3019" s="421"/>
      <c r="Q3019" s="421"/>
      <c r="R3019" s="421"/>
      <c r="S3019" s="108">
        <f t="shared" si="347"/>
        <v>0</v>
      </c>
      <c r="T3019" s="341">
        <f>IF(ISBLANK($B3019),0,VLOOKUP($B3019,Listen!$A$2:$C$45,2,FALSE))</f>
        <v>0</v>
      </c>
      <c r="U3019" s="341">
        <f>IF(ISBLANK($B3019),0,VLOOKUP($B3019,Listen!$A$2:$C$45,3,FALSE))</f>
        <v>0</v>
      </c>
      <c r="V3019" s="342">
        <f t="shared" si="345"/>
        <v>0</v>
      </c>
      <c r="W3019" s="342">
        <f t="shared" si="343"/>
        <v>0</v>
      </c>
      <c r="X3019" s="342">
        <f t="shared" si="343"/>
        <v>0</v>
      </c>
      <c r="Y3019" s="342">
        <f t="shared" si="343"/>
        <v>0</v>
      </c>
      <c r="Z3019" s="342">
        <f t="shared" si="343"/>
        <v>0</v>
      </c>
      <c r="AA3019" s="342">
        <f t="shared" si="343"/>
        <v>0</v>
      </c>
      <c r="AB3019" s="342">
        <f t="shared" si="343"/>
        <v>0</v>
      </c>
      <c r="AC3019" s="109">
        <f t="shared" si="348"/>
        <v>0</v>
      </c>
      <c r="AD3019" s="109">
        <f>IF(C3019=A_Stammdaten!$B$12,E_SAV!$S3019-E_SAV!$AE3019,HLOOKUP(A_Stammdaten!$B$12-1,$AF$4:$AL$4004,ROW(C3019)-3,FALSE)-$AE3019)</f>
        <v>0</v>
      </c>
      <c r="AE3019" s="109">
        <f>HLOOKUP(A_Stammdaten!$B$12,$AF$4:$AL$4004,ROW(C3019)-3,FALSE)</f>
        <v>0</v>
      </c>
      <c r="AF3019" s="109">
        <f t="shared" si="346"/>
        <v>0</v>
      </c>
      <c r="AG3019" s="109">
        <f t="shared" si="344"/>
        <v>0</v>
      </c>
      <c r="AH3019" s="109">
        <f t="shared" si="344"/>
        <v>0</v>
      </c>
      <c r="AI3019" s="109">
        <f t="shared" si="344"/>
        <v>0</v>
      </c>
      <c r="AJ3019" s="109">
        <f t="shared" si="344"/>
        <v>0</v>
      </c>
      <c r="AK3019" s="109">
        <f t="shared" si="344"/>
        <v>0</v>
      </c>
      <c r="AL3019" s="109">
        <f t="shared" si="344"/>
        <v>0</v>
      </c>
    </row>
    <row r="3020" spans="1:38" x14ac:dyDescent="0.3">
      <c r="A3020" s="421"/>
      <c r="B3020" s="421"/>
      <c r="C3020" s="422"/>
      <c r="D3020" s="423"/>
      <c r="E3020" s="421"/>
      <c r="F3020" s="421"/>
      <c r="G3020" s="421"/>
      <c r="H3020" s="421"/>
      <c r="I3020" s="421"/>
      <c r="J3020" s="421"/>
      <c r="K3020" s="421"/>
      <c r="L3020" s="421"/>
      <c r="M3020" s="423"/>
      <c r="N3020" s="340">
        <f>IF(C3020&gt;A_Stammdaten!$B$12,0,SUM(E3020,F3020,H3020,J3020:K3020)-SUM(G3020,I3020,L3020:M3020))</f>
        <v>0</v>
      </c>
      <c r="O3020" s="421"/>
      <c r="P3020" s="421"/>
      <c r="Q3020" s="421"/>
      <c r="R3020" s="421"/>
      <c r="S3020" s="108">
        <f t="shared" si="347"/>
        <v>0</v>
      </c>
      <c r="T3020" s="341">
        <f>IF(ISBLANK($B3020),0,VLOOKUP($B3020,Listen!$A$2:$C$45,2,FALSE))</f>
        <v>0</v>
      </c>
      <c r="U3020" s="341">
        <f>IF(ISBLANK($B3020),0,VLOOKUP($B3020,Listen!$A$2:$C$45,3,FALSE))</f>
        <v>0</v>
      </c>
      <c r="V3020" s="342">
        <f t="shared" si="345"/>
        <v>0</v>
      </c>
      <c r="W3020" s="342">
        <f t="shared" si="343"/>
        <v>0</v>
      </c>
      <c r="X3020" s="342">
        <f t="shared" si="343"/>
        <v>0</v>
      </c>
      <c r="Y3020" s="342">
        <f t="shared" si="343"/>
        <v>0</v>
      </c>
      <c r="Z3020" s="342">
        <f t="shared" si="343"/>
        <v>0</v>
      </c>
      <c r="AA3020" s="342">
        <f t="shared" si="343"/>
        <v>0</v>
      </c>
      <c r="AB3020" s="342">
        <f t="shared" si="343"/>
        <v>0</v>
      </c>
      <c r="AC3020" s="109">
        <f t="shared" si="348"/>
        <v>0</v>
      </c>
      <c r="AD3020" s="109">
        <f>IF(C3020=A_Stammdaten!$B$12,E_SAV!$S3020-E_SAV!$AE3020,HLOOKUP(A_Stammdaten!$B$12-1,$AF$4:$AL$4004,ROW(C3020)-3,FALSE)-$AE3020)</f>
        <v>0</v>
      </c>
      <c r="AE3020" s="109">
        <f>HLOOKUP(A_Stammdaten!$B$12,$AF$4:$AL$4004,ROW(C3020)-3,FALSE)</f>
        <v>0</v>
      </c>
      <c r="AF3020" s="109">
        <f t="shared" si="346"/>
        <v>0</v>
      </c>
      <c r="AG3020" s="109">
        <f t="shared" si="344"/>
        <v>0</v>
      </c>
      <c r="AH3020" s="109">
        <f t="shared" si="344"/>
        <v>0</v>
      </c>
      <c r="AI3020" s="109">
        <f t="shared" si="344"/>
        <v>0</v>
      </c>
      <c r="AJ3020" s="109">
        <f t="shared" si="344"/>
        <v>0</v>
      </c>
      <c r="AK3020" s="109">
        <f t="shared" si="344"/>
        <v>0</v>
      </c>
      <c r="AL3020" s="109">
        <f t="shared" si="344"/>
        <v>0</v>
      </c>
    </row>
    <row r="3021" spans="1:38" x14ac:dyDescent="0.3">
      <c r="A3021" s="421"/>
      <c r="B3021" s="421"/>
      <c r="C3021" s="422"/>
      <c r="D3021" s="423"/>
      <c r="E3021" s="421"/>
      <c r="F3021" s="421"/>
      <c r="G3021" s="421"/>
      <c r="H3021" s="421"/>
      <c r="I3021" s="421"/>
      <c r="J3021" s="421"/>
      <c r="K3021" s="421"/>
      <c r="L3021" s="421"/>
      <c r="M3021" s="423"/>
      <c r="N3021" s="340">
        <f>IF(C3021&gt;A_Stammdaten!$B$12,0,SUM(E3021,F3021,H3021,J3021:K3021)-SUM(G3021,I3021,L3021:M3021))</f>
        <v>0</v>
      </c>
      <c r="O3021" s="421"/>
      <c r="P3021" s="421"/>
      <c r="Q3021" s="421"/>
      <c r="R3021" s="421"/>
      <c r="S3021" s="108">
        <f t="shared" si="347"/>
        <v>0</v>
      </c>
      <c r="T3021" s="341">
        <f>IF(ISBLANK($B3021),0,VLOOKUP($B3021,Listen!$A$2:$C$45,2,FALSE))</f>
        <v>0</v>
      </c>
      <c r="U3021" s="341">
        <f>IF(ISBLANK($B3021),0,VLOOKUP($B3021,Listen!$A$2:$C$45,3,FALSE))</f>
        <v>0</v>
      </c>
      <c r="V3021" s="342">
        <f t="shared" si="345"/>
        <v>0</v>
      </c>
      <c r="W3021" s="342">
        <f t="shared" si="343"/>
        <v>0</v>
      </c>
      <c r="X3021" s="342">
        <f t="shared" si="343"/>
        <v>0</v>
      </c>
      <c r="Y3021" s="342">
        <f t="shared" si="343"/>
        <v>0</v>
      </c>
      <c r="Z3021" s="342">
        <f t="shared" si="343"/>
        <v>0</v>
      </c>
      <c r="AA3021" s="342">
        <f t="shared" si="343"/>
        <v>0</v>
      </c>
      <c r="AB3021" s="342">
        <f t="shared" si="343"/>
        <v>0</v>
      </c>
      <c r="AC3021" s="109">
        <f t="shared" si="348"/>
        <v>0</v>
      </c>
      <c r="AD3021" s="109">
        <f>IF(C3021=A_Stammdaten!$B$12,E_SAV!$S3021-E_SAV!$AE3021,HLOOKUP(A_Stammdaten!$B$12-1,$AF$4:$AL$4004,ROW(C3021)-3,FALSE)-$AE3021)</f>
        <v>0</v>
      </c>
      <c r="AE3021" s="109">
        <f>HLOOKUP(A_Stammdaten!$B$12,$AF$4:$AL$4004,ROW(C3021)-3,FALSE)</f>
        <v>0</v>
      </c>
      <c r="AF3021" s="109">
        <f t="shared" si="346"/>
        <v>0</v>
      </c>
      <c r="AG3021" s="109">
        <f t="shared" si="344"/>
        <v>0</v>
      </c>
      <c r="AH3021" s="109">
        <f t="shared" si="344"/>
        <v>0</v>
      </c>
      <c r="AI3021" s="109">
        <f t="shared" si="344"/>
        <v>0</v>
      </c>
      <c r="AJ3021" s="109">
        <f t="shared" si="344"/>
        <v>0</v>
      </c>
      <c r="AK3021" s="109">
        <f t="shared" si="344"/>
        <v>0</v>
      </c>
      <c r="AL3021" s="109">
        <f t="shared" si="344"/>
        <v>0</v>
      </c>
    </row>
    <row r="3022" spans="1:38" x14ac:dyDescent="0.3">
      <c r="A3022" s="421"/>
      <c r="B3022" s="421"/>
      <c r="C3022" s="422"/>
      <c r="D3022" s="423"/>
      <c r="E3022" s="421"/>
      <c r="F3022" s="421"/>
      <c r="G3022" s="421"/>
      <c r="H3022" s="421"/>
      <c r="I3022" s="421"/>
      <c r="J3022" s="421"/>
      <c r="K3022" s="421"/>
      <c r="L3022" s="421"/>
      <c r="M3022" s="423"/>
      <c r="N3022" s="340">
        <f>IF(C3022&gt;A_Stammdaten!$B$12,0,SUM(E3022,F3022,H3022,J3022:K3022)-SUM(G3022,I3022,L3022:M3022))</f>
        <v>0</v>
      </c>
      <c r="O3022" s="421"/>
      <c r="P3022" s="421"/>
      <c r="Q3022" s="421"/>
      <c r="R3022" s="421"/>
      <c r="S3022" s="108">
        <f t="shared" si="347"/>
        <v>0</v>
      </c>
      <c r="T3022" s="341">
        <f>IF(ISBLANK($B3022),0,VLOOKUP($B3022,Listen!$A$2:$C$45,2,FALSE))</f>
        <v>0</v>
      </c>
      <c r="U3022" s="341">
        <f>IF(ISBLANK($B3022),0,VLOOKUP($B3022,Listen!$A$2:$C$45,3,FALSE))</f>
        <v>0</v>
      </c>
      <c r="V3022" s="342">
        <f t="shared" si="345"/>
        <v>0</v>
      </c>
      <c r="W3022" s="342">
        <f t="shared" si="343"/>
        <v>0</v>
      </c>
      <c r="X3022" s="342">
        <f t="shared" si="343"/>
        <v>0</v>
      </c>
      <c r="Y3022" s="342">
        <f t="shared" si="343"/>
        <v>0</v>
      </c>
      <c r="Z3022" s="342">
        <f t="shared" si="343"/>
        <v>0</v>
      </c>
      <c r="AA3022" s="342">
        <f t="shared" si="343"/>
        <v>0</v>
      </c>
      <c r="AB3022" s="342">
        <f t="shared" si="343"/>
        <v>0</v>
      </c>
      <c r="AC3022" s="109">
        <f t="shared" si="348"/>
        <v>0</v>
      </c>
      <c r="AD3022" s="109">
        <f>IF(C3022=A_Stammdaten!$B$12,E_SAV!$S3022-E_SAV!$AE3022,HLOOKUP(A_Stammdaten!$B$12-1,$AF$4:$AL$4004,ROW(C3022)-3,FALSE)-$AE3022)</f>
        <v>0</v>
      </c>
      <c r="AE3022" s="109">
        <f>HLOOKUP(A_Stammdaten!$B$12,$AF$4:$AL$4004,ROW(C3022)-3,FALSE)</f>
        <v>0</v>
      </c>
      <c r="AF3022" s="109">
        <f t="shared" si="346"/>
        <v>0</v>
      </c>
      <c r="AG3022" s="109">
        <f t="shared" si="344"/>
        <v>0</v>
      </c>
      <c r="AH3022" s="109">
        <f t="shared" si="344"/>
        <v>0</v>
      </c>
      <c r="AI3022" s="109">
        <f t="shared" si="344"/>
        <v>0</v>
      </c>
      <c r="AJ3022" s="109">
        <f t="shared" si="344"/>
        <v>0</v>
      </c>
      <c r="AK3022" s="109">
        <f t="shared" si="344"/>
        <v>0</v>
      </c>
      <c r="AL3022" s="109">
        <f t="shared" si="344"/>
        <v>0</v>
      </c>
    </row>
    <row r="3023" spans="1:38" x14ac:dyDescent="0.3">
      <c r="A3023" s="421"/>
      <c r="B3023" s="421"/>
      <c r="C3023" s="422"/>
      <c r="D3023" s="423"/>
      <c r="E3023" s="421"/>
      <c r="F3023" s="421"/>
      <c r="G3023" s="421"/>
      <c r="H3023" s="421"/>
      <c r="I3023" s="421"/>
      <c r="J3023" s="421"/>
      <c r="K3023" s="421"/>
      <c r="L3023" s="421"/>
      <c r="M3023" s="423"/>
      <c r="N3023" s="340">
        <f>IF(C3023&gt;A_Stammdaten!$B$12,0,SUM(E3023,F3023,H3023,J3023:K3023)-SUM(G3023,I3023,L3023:M3023))</f>
        <v>0</v>
      </c>
      <c r="O3023" s="421"/>
      <c r="P3023" s="421"/>
      <c r="Q3023" s="421"/>
      <c r="R3023" s="421"/>
      <c r="S3023" s="108">
        <f t="shared" si="347"/>
        <v>0</v>
      </c>
      <c r="T3023" s="341">
        <f>IF(ISBLANK($B3023),0,VLOOKUP($B3023,Listen!$A$2:$C$45,2,FALSE))</f>
        <v>0</v>
      </c>
      <c r="U3023" s="341">
        <f>IF(ISBLANK($B3023),0,VLOOKUP($B3023,Listen!$A$2:$C$45,3,FALSE))</f>
        <v>0</v>
      </c>
      <c r="V3023" s="342">
        <f t="shared" si="345"/>
        <v>0</v>
      </c>
      <c r="W3023" s="342">
        <f t="shared" si="343"/>
        <v>0</v>
      </c>
      <c r="X3023" s="342">
        <f t="shared" si="343"/>
        <v>0</v>
      </c>
      <c r="Y3023" s="342">
        <f t="shared" si="343"/>
        <v>0</v>
      </c>
      <c r="Z3023" s="342">
        <f t="shared" si="343"/>
        <v>0</v>
      </c>
      <c r="AA3023" s="342">
        <f t="shared" si="343"/>
        <v>0</v>
      </c>
      <c r="AB3023" s="342">
        <f t="shared" si="343"/>
        <v>0</v>
      </c>
      <c r="AC3023" s="109">
        <f t="shared" si="348"/>
        <v>0</v>
      </c>
      <c r="AD3023" s="109">
        <f>IF(C3023=A_Stammdaten!$B$12,E_SAV!$S3023-E_SAV!$AE3023,HLOOKUP(A_Stammdaten!$B$12-1,$AF$4:$AL$4004,ROW(C3023)-3,FALSE)-$AE3023)</f>
        <v>0</v>
      </c>
      <c r="AE3023" s="109">
        <f>HLOOKUP(A_Stammdaten!$B$12,$AF$4:$AL$4004,ROW(C3023)-3,FALSE)</f>
        <v>0</v>
      </c>
      <c r="AF3023" s="109">
        <f t="shared" si="346"/>
        <v>0</v>
      </c>
      <c r="AG3023" s="109">
        <f t="shared" si="344"/>
        <v>0</v>
      </c>
      <c r="AH3023" s="109">
        <f t="shared" si="344"/>
        <v>0</v>
      </c>
      <c r="AI3023" s="109">
        <f t="shared" si="344"/>
        <v>0</v>
      </c>
      <c r="AJ3023" s="109">
        <f t="shared" si="344"/>
        <v>0</v>
      </c>
      <c r="AK3023" s="109">
        <f t="shared" si="344"/>
        <v>0</v>
      </c>
      <c r="AL3023" s="109">
        <f t="shared" si="344"/>
        <v>0</v>
      </c>
    </row>
    <row r="3024" spans="1:38" x14ac:dyDescent="0.3">
      <c r="A3024" s="421"/>
      <c r="B3024" s="421"/>
      <c r="C3024" s="422"/>
      <c r="D3024" s="423"/>
      <c r="E3024" s="421"/>
      <c r="F3024" s="421"/>
      <c r="G3024" s="421"/>
      <c r="H3024" s="421"/>
      <c r="I3024" s="421"/>
      <c r="J3024" s="421"/>
      <c r="K3024" s="421"/>
      <c r="L3024" s="421"/>
      <c r="M3024" s="423"/>
      <c r="N3024" s="340">
        <f>IF(C3024&gt;A_Stammdaten!$B$12,0,SUM(E3024,F3024,H3024,J3024:K3024)-SUM(G3024,I3024,L3024:M3024))</f>
        <v>0</v>
      </c>
      <c r="O3024" s="421"/>
      <c r="P3024" s="421"/>
      <c r="Q3024" s="421"/>
      <c r="R3024" s="421"/>
      <c r="S3024" s="108">
        <f t="shared" si="347"/>
        <v>0</v>
      </c>
      <c r="T3024" s="341">
        <f>IF(ISBLANK($B3024),0,VLOOKUP($B3024,Listen!$A$2:$C$45,2,FALSE))</f>
        <v>0</v>
      </c>
      <c r="U3024" s="341">
        <f>IF(ISBLANK($B3024),0,VLOOKUP($B3024,Listen!$A$2:$C$45,3,FALSE))</f>
        <v>0</v>
      </c>
      <c r="V3024" s="342">
        <f t="shared" si="345"/>
        <v>0</v>
      </c>
      <c r="W3024" s="342">
        <f t="shared" si="343"/>
        <v>0</v>
      </c>
      <c r="X3024" s="342">
        <f t="shared" si="343"/>
        <v>0</v>
      </c>
      <c r="Y3024" s="342">
        <f t="shared" si="343"/>
        <v>0</v>
      </c>
      <c r="Z3024" s="342">
        <f t="shared" si="343"/>
        <v>0</v>
      </c>
      <c r="AA3024" s="342">
        <f t="shared" si="343"/>
        <v>0</v>
      </c>
      <c r="AB3024" s="342">
        <f t="shared" si="343"/>
        <v>0</v>
      </c>
      <c r="AC3024" s="109">
        <f t="shared" si="348"/>
        <v>0</v>
      </c>
      <c r="AD3024" s="109">
        <f>IF(C3024=A_Stammdaten!$B$12,E_SAV!$S3024-E_SAV!$AE3024,HLOOKUP(A_Stammdaten!$B$12-1,$AF$4:$AL$4004,ROW(C3024)-3,FALSE)-$AE3024)</f>
        <v>0</v>
      </c>
      <c r="AE3024" s="109">
        <f>HLOOKUP(A_Stammdaten!$B$12,$AF$4:$AL$4004,ROW(C3024)-3,FALSE)</f>
        <v>0</v>
      </c>
      <c r="AF3024" s="109">
        <f t="shared" si="346"/>
        <v>0</v>
      </c>
      <c r="AG3024" s="109">
        <f t="shared" si="344"/>
        <v>0</v>
      </c>
      <c r="AH3024" s="109">
        <f t="shared" si="344"/>
        <v>0</v>
      </c>
      <c r="AI3024" s="109">
        <f t="shared" si="344"/>
        <v>0</v>
      </c>
      <c r="AJ3024" s="109">
        <f t="shared" si="344"/>
        <v>0</v>
      </c>
      <c r="AK3024" s="109">
        <f t="shared" si="344"/>
        <v>0</v>
      </c>
      <c r="AL3024" s="109">
        <f t="shared" si="344"/>
        <v>0</v>
      </c>
    </row>
    <row r="3025" spans="1:38" x14ac:dyDescent="0.3">
      <c r="A3025" s="421"/>
      <c r="B3025" s="421"/>
      <c r="C3025" s="422"/>
      <c r="D3025" s="423"/>
      <c r="E3025" s="421"/>
      <c r="F3025" s="421"/>
      <c r="G3025" s="421"/>
      <c r="H3025" s="421"/>
      <c r="I3025" s="421"/>
      <c r="J3025" s="421"/>
      <c r="K3025" s="421"/>
      <c r="L3025" s="421"/>
      <c r="M3025" s="423"/>
      <c r="N3025" s="340">
        <f>IF(C3025&gt;A_Stammdaten!$B$12,0,SUM(E3025,F3025,H3025,J3025:K3025)-SUM(G3025,I3025,L3025:M3025))</f>
        <v>0</v>
      </c>
      <c r="O3025" s="421"/>
      <c r="P3025" s="421"/>
      <c r="Q3025" s="421"/>
      <c r="R3025" s="421"/>
      <c r="S3025" s="108">
        <f t="shared" si="347"/>
        <v>0</v>
      </c>
      <c r="T3025" s="341">
        <f>IF(ISBLANK($B3025),0,VLOOKUP($B3025,Listen!$A$2:$C$45,2,FALSE))</f>
        <v>0</v>
      </c>
      <c r="U3025" s="341">
        <f>IF(ISBLANK($B3025),0,VLOOKUP($B3025,Listen!$A$2:$C$45,3,FALSE))</f>
        <v>0</v>
      </c>
      <c r="V3025" s="342">
        <f t="shared" si="345"/>
        <v>0</v>
      </c>
      <c r="W3025" s="342">
        <f t="shared" si="343"/>
        <v>0</v>
      </c>
      <c r="X3025" s="342">
        <f t="shared" si="343"/>
        <v>0</v>
      </c>
      <c r="Y3025" s="342">
        <f t="shared" si="343"/>
        <v>0</v>
      </c>
      <c r="Z3025" s="342">
        <f t="shared" si="343"/>
        <v>0</v>
      </c>
      <c r="AA3025" s="342">
        <f t="shared" si="343"/>
        <v>0</v>
      </c>
      <c r="AB3025" s="342">
        <f t="shared" si="343"/>
        <v>0</v>
      </c>
      <c r="AC3025" s="109">
        <f t="shared" si="348"/>
        <v>0</v>
      </c>
      <c r="AD3025" s="109">
        <f>IF(C3025=A_Stammdaten!$B$12,E_SAV!$S3025-E_SAV!$AE3025,HLOOKUP(A_Stammdaten!$B$12-1,$AF$4:$AL$4004,ROW(C3025)-3,FALSE)-$AE3025)</f>
        <v>0</v>
      </c>
      <c r="AE3025" s="109">
        <f>HLOOKUP(A_Stammdaten!$B$12,$AF$4:$AL$4004,ROW(C3025)-3,FALSE)</f>
        <v>0</v>
      </c>
      <c r="AF3025" s="109">
        <f t="shared" si="346"/>
        <v>0</v>
      </c>
      <c r="AG3025" s="109">
        <f t="shared" si="344"/>
        <v>0</v>
      </c>
      <c r="AH3025" s="109">
        <f t="shared" si="344"/>
        <v>0</v>
      </c>
      <c r="AI3025" s="109">
        <f t="shared" si="344"/>
        <v>0</v>
      </c>
      <c r="AJ3025" s="109">
        <f t="shared" si="344"/>
        <v>0</v>
      </c>
      <c r="AK3025" s="109">
        <f t="shared" si="344"/>
        <v>0</v>
      </c>
      <c r="AL3025" s="109">
        <f t="shared" si="344"/>
        <v>0</v>
      </c>
    </row>
    <row r="3026" spans="1:38" x14ac:dyDescent="0.3">
      <c r="A3026" s="421"/>
      <c r="B3026" s="421"/>
      <c r="C3026" s="422"/>
      <c r="D3026" s="423"/>
      <c r="E3026" s="421"/>
      <c r="F3026" s="421"/>
      <c r="G3026" s="421"/>
      <c r="H3026" s="421"/>
      <c r="I3026" s="421"/>
      <c r="J3026" s="421"/>
      <c r="K3026" s="421"/>
      <c r="L3026" s="421"/>
      <c r="M3026" s="423"/>
      <c r="N3026" s="340">
        <f>IF(C3026&gt;A_Stammdaten!$B$12,0,SUM(E3026,F3026,H3026,J3026:K3026)-SUM(G3026,I3026,L3026:M3026))</f>
        <v>0</v>
      </c>
      <c r="O3026" s="421"/>
      <c r="P3026" s="421"/>
      <c r="Q3026" s="421"/>
      <c r="R3026" s="421"/>
      <c r="S3026" s="108">
        <f t="shared" si="347"/>
        <v>0</v>
      </c>
      <c r="T3026" s="341">
        <f>IF(ISBLANK($B3026),0,VLOOKUP($B3026,Listen!$A$2:$C$45,2,FALSE))</f>
        <v>0</v>
      </c>
      <c r="U3026" s="341">
        <f>IF(ISBLANK($B3026),0,VLOOKUP($B3026,Listen!$A$2:$C$45,3,FALSE))</f>
        <v>0</v>
      </c>
      <c r="V3026" s="342">
        <f t="shared" si="345"/>
        <v>0</v>
      </c>
      <c r="W3026" s="342">
        <f t="shared" si="343"/>
        <v>0</v>
      </c>
      <c r="X3026" s="342">
        <f t="shared" si="343"/>
        <v>0</v>
      </c>
      <c r="Y3026" s="342">
        <f t="shared" si="343"/>
        <v>0</v>
      </c>
      <c r="Z3026" s="342">
        <f t="shared" si="343"/>
        <v>0</v>
      </c>
      <c r="AA3026" s="342">
        <f t="shared" si="343"/>
        <v>0</v>
      </c>
      <c r="AB3026" s="342">
        <f t="shared" ref="W3026:AB3069" si="349">$T3026</f>
        <v>0</v>
      </c>
      <c r="AC3026" s="109">
        <f t="shared" si="348"/>
        <v>0</v>
      </c>
      <c r="AD3026" s="109">
        <f>IF(C3026=A_Stammdaten!$B$12,E_SAV!$S3026-E_SAV!$AE3026,HLOOKUP(A_Stammdaten!$B$12-1,$AF$4:$AL$4004,ROW(C3026)-3,FALSE)-$AE3026)</f>
        <v>0</v>
      </c>
      <c r="AE3026" s="109">
        <f>HLOOKUP(A_Stammdaten!$B$12,$AF$4:$AL$4004,ROW(C3026)-3,FALSE)</f>
        <v>0</v>
      </c>
      <c r="AF3026" s="109">
        <f t="shared" si="346"/>
        <v>0</v>
      </c>
      <c r="AG3026" s="109">
        <f t="shared" si="344"/>
        <v>0</v>
      </c>
      <c r="AH3026" s="109">
        <f t="shared" si="344"/>
        <v>0</v>
      </c>
      <c r="AI3026" s="109">
        <f t="shared" si="344"/>
        <v>0</v>
      </c>
      <c r="AJ3026" s="109">
        <f t="shared" si="344"/>
        <v>0</v>
      </c>
      <c r="AK3026" s="109">
        <f t="shared" si="344"/>
        <v>0</v>
      </c>
      <c r="AL3026" s="109">
        <f t="shared" si="344"/>
        <v>0</v>
      </c>
    </row>
    <row r="3027" spans="1:38" x14ac:dyDescent="0.3">
      <c r="A3027" s="421"/>
      <c r="B3027" s="421"/>
      <c r="C3027" s="422"/>
      <c r="D3027" s="423"/>
      <c r="E3027" s="421"/>
      <c r="F3027" s="421"/>
      <c r="G3027" s="421"/>
      <c r="H3027" s="421"/>
      <c r="I3027" s="421"/>
      <c r="J3027" s="421"/>
      <c r="K3027" s="421"/>
      <c r="L3027" s="421"/>
      <c r="M3027" s="423"/>
      <c r="N3027" s="340">
        <f>IF(C3027&gt;A_Stammdaten!$B$12,0,SUM(E3027,F3027,H3027,J3027:K3027)-SUM(G3027,I3027,L3027:M3027))</f>
        <v>0</v>
      </c>
      <c r="O3027" s="421"/>
      <c r="P3027" s="421"/>
      <c r="Q3027" s="421"/>
      <c r="R3027" s="421"/>
      <c r="S3027" s="108">
        <f t="shared" si="347"/>
        <v>0</v>
      </c>
      <c r="T3027" s="341">
        <f>IF(ISBLANK($B3027),0,VLOOKUP($B3027,Listen!$A$2:$C$45,2,FALSE))</f>
        <v>0</v>
      </c>
      <c r="U3027" s="341">
        <f>IF(ISBLANK($B3027),0,VLOOKUP($B3027,Listen!$A$2:$C$45,3,FALSE))</f>
        <v>0</v>
      </c>
      <c r="V3027" s="342">
        <f t="shared" si="345"/>
        <v>0</v>
      </c>
      <c r="W3027" s="342">
        <f t="shared" si="349"/>
        <v>0</v>
      </c>
      <c r="X3027" s="342">
        <f t="shared" si="349"/>
        <v>0</v>
      </c>
      <c r="Y3027" s="342">
        <f t="shared" si="349"/>
        <v>0</v>
      </c>
      <c r="Z3027" s="342">
        <f t="shared" si="349"/>
        <v>0</v>
      </c>
      <c r="AA3027" s="342">
        <f t="shared" si="349"/>
        <v>0</v>
      </c>
      <c r="AB3027" s="342">
        <f t="shared" si="349"/>
        <v>0</v>
      </c>
      <c r="AC3027" s="109">
        <f t="shared" si="348"/>
        <v>0</v>
      </c>
      <c r="AD3027" s="109">
        <f>IF(C3027=A_Stammdaten!$B$12,E_SAV!$S3027-E_SAV!$AE3027,HLOOKUP(A_Stammdaten!$B$12-1,$AF$4:$AL$4004,ROW(C3027)-3,FALSE)-$AE3027)</f>
        <v>0</v>
      </c>
      <c r="AE3027" s="109">
        <f>HLOOKUP(A_Stammdaten!$B$12,$AF$4:$AL$4004,ROW(C3027)-3,FALSE)</f>
        <v>0</v>
      </c>
      <c r="AF3027" s="109">
        <f t="shared" si="346"/>
        <v>0</v>
      </c>
      <c r="AG3027" s="109">
        <f t="shared" si="344"/>
        <v>0</v>
      </c>
      <c r="AH3027" s="109">
        <f t="shared" si="344"/>
        <v>0</v>
      </c>
      <c r="AI3027" s="109">
        <f t="shared" si="344"/>
        <v>0</v>
      </c>
      <c r="AJ3027" s="109">
        <f t="shared" si="344"/>
        <v>0</v>
      </c>
      <c r="AK3027" s="109">
        <f t="shared" si="344"/>
        <v>0</v>
      </c>
      <c r="AL3027" s="109">
        <f t="shared" si="344"/>
        <v>0</v>
      </c>
    </row>
    <row r="3028" spans="1:38" x14ac:dyDescent="0.3">
      <c r="A3028" s="421"/>
      <c r="B3028" s="421"/>
      <c r="C3028" s="422"/>
      <c r="D3028" s="423"/>
      <c r="E3028" s="421"/>
      <c r="F3028" s="421"/>
      <c r="G3028" s="421"/>
      <c r="H3028" s="421"/>
      <c r="I3028" s="421"/>
      <c r="J3028" s="421"/>
      <c r="K3028" s="421"/>
      <c r="L3028" s="421"/>
      <c r="M3028" s="423"/>
      <c r="N3028" s="340">
        <f>IF(C3028&gt;A_Stammdaten!$B$12,0,SUM(E3028,F3028,H3028,J3028:K3028)-SUM(G3028,I3028,L3028:M3028))</f>
        <v>0</v>
      </c>
      <c r="O3028" s="421"/>
      <c r="P3028" s="421"/>
      <c r="Q3028" s="421"/>
      <c r="R3028" s="421"/>
      <c r="S3028" s="108">
        <f t="shared" si="347"/>
        <v>0</v>
      </c>
      <c r="T3028" s="341">
        <f>IF(ISBLANK($B3028),0,VLOOKUP($B3028,Listen!$A$2:$C$45,2,FALSE))</f>
        <v>0</v>
      </c>
      <c r="U3028" s="341">
        <f>IF(ISBLANK($B3028),0,VLOOKUP($B3028,Listen!$A$2:$C$45,3,FALSE))</f>
        <v>0</v>
      </c>
      <c r="V3028" s="342">
        <f t="shared" si="345"/>
        <v>0</v>
      </c>
      <c r="W3028" s="342">
        <f t="shared" si="349"/>
        <v>0</v>
      </c>
      <c r="X3028" s="342">
        <f t="shared" si="349"/>
        <v>0</v>
      </c>
      <c r="Y3028" s="342">
        <f t="shared" si="349"/>
        <v>0</v>
      </c>
      <c r="Z3028" s="342">
        <f t="shared" si="349"/>
        <v>0</v>
      </c>
      <c r="AA3028" s="342">
        <f t="shared" si="349"/>
        <v>0</v>
      </c>
      <c r="AB3028" s="342">
        <f t="shared" si="349"/>
        <v>0</v>
      </c>
      <c r="AC3028" s="109">
        <f t="shared" si="348"/>
        <v>0</v>
      </c>
      <c r="AD3028" s="109">
        <f>IF(C3028=A_Stammdaten!$B$12,E_SAV!$S3028-E_SAV!$AE3028,HLOOKUP(A_Stammdaten!$B$12-1,$AF$4:$AL$4004,ROW(C3028)-3,FALSE)-$AE3028)</f>
        <v>0</v>
      </c>
      <c r="AE3028" s="109">
        <f>HLOOKUP(A_Stammdaten!$B$12,$AF$4:$AL$4004,ROW(C3028)-3,FALSE)</f>
        <v>0</v>
      </c>
      <c r="AF3028" s="109">
        <f t="shared" si="346"/>
        <v>0</v>
      </c>
      <c r="AG3028" s="109">
        <f t="shared" si="344"/>
        <v>0</v>
      </c>
      <c r="AH3028" s="109">
        <f t="shared" si="344"/>
        <v>0</v>
      </c>
      <c r="AI3028" s="109">
        <f t="shared" si="344"/>
        <v>0</v>
      </c>
      <c r="AJ3028" s="109">
        <f t="shared" si="344"/>
        <v>0</v>
      </c>
      <c r="AK3028" s="109">
        <f t="shared" si="344"/>
        <v>0</v>
      </c>
      <c r="AL3028" s="109">
        <f t="shared" si="344"/>
        <v>0</v>
      </c>
    </row>
    <row r="3029" spans="1:38" x14ac:dyDescent="0.3">
      <c r="A3029" s="421"/>
      <c r="B3029" s="421"/>
      <c r="C3029" s="422"/>
      <c r="D3029" s="423"/>
      <c r="E3029" s="421"/>
      <c r="F3029" s="421"/>
      <c r="G3029" s="421"/>
      <c r="H3029" s="421"/>
      <c r="I3029" s="421"/>
      <c r="J3029" s="421"/>
      <c r="K3029" s="421"/>
      <c r="L3029" s="421"/>
      <c r="M3029" s="423"/>
      <c r="N3029" s="340">
        <f>IF(C3029&gt;A_Stammdaten!$B$12,0,SUM(E3029,F3029,H3029,J3029:K3029)-SUM(G3029,I3029,L3029:M3029))</f>
        <v>0</v>
      </c>
      <c r="O3029" s="421"/>
      <c r="P3029" s="421"/>
      <c r="Q3029" s="421"/>
      <c r="R3029" s="421"/>
      <c r="S3029" s="108">
        <f t="shared" si="347"/>
        <v>0</v>
      </c>
      <c r="T3029" s="341">
        <f>IF(ISBLANK($B3029),0,VLOOKUP($B3029,Listen!$A$2:$C$45,2,FALSE))</f>
        <v>0</v>
      </c>
      <c r="U3029" s="341">
        <f>IF(ISBLANK($B3029),0,VLOOKUP($B3029,Listen!$A$2:$C$45,3,FALSE))</f>
        <v>0</v>
      </c>
      <c r="V3029" s="342">
        <f t="shared" si="345"/>
        <v>0</v>
      </c>
      <c r="W3029" s="342">
        <f t="shared" si="349"/>
        <v>0</v>
      </c>
      <c r="X3029" s="342">
        <f t="shared" si="349"/>
        <v>0</v>
      </c>
      <c r="Y3029" s="342">
        <f t="shared" si="349"/>
        <v>0</v>
      </c>
      <c r="Z3029" s="342">
        <f t="shared" si="349"/>
        <v>0</v>
      </c>
      <c r="AA3029" s="342">
        <f t="shared" si="349"/>
        <v>0</v>
      </c>
      <c r="AB3029" s="342">
        <f t="shared" si="349"/>
        <v>0</v>
      </c>
      <c r="AC3029" s="109">
        <f t="shared" si="348"/>
        <v>0</v>
      </c>
      <c r="AD3029" s="109">
        <f>IF(C3029=A_Stammdaten!$B$12,E_SAV!$S3029-E_SAV!$AE3029,HLOOKUP(A_Stammdaten!$B$12-1,$AF$4:$AL$4004,ROW(C3029)-3,FALSE)-$AE3029)</f>
        <v>0</v>
      </c>
      <c r="AE3029" s="109">
        <f>HLOOKUP(A_Stammdaten!$B$12,$AF$4:$AL$4004,ROW(C3029)-3,FALSE)</f>
        <v>0</v>
      </c>
      <c r="AF3029" s="109">
        <f t="shared" si="346"/>
        <v>0</v>
      </c>
      <c r="AG3029" s="109">
        <f t="shared" si="344"/>
        <v>0</v>
      </c>
      <c r="AH3029" s="109">
        <f t="shared" si="344"/>
        <v>0</v>
      </c>
      <c r="AI3029" s="109">
        <f t="shared" si="344"/>
        <v>0</v>
      </c>
      <c r="AJ3029" s="109">
        <f t="shared" si="344"/>
        <v>0</v>
      </c>
      <c r="AK3029" s="109">
        <f t="shared" si="344"/>
        <v>0</v>
      </c>
      <c r="AL3029" s="109">
        <f t="shared" si="344"/>
        <v>0</v>
      </c>
    </row>
    <row r="3030" spans="1:38" x14ac:dyDescent="0.3">
      <c r="A3030" s="421"/>
      <c r="B3030" s="421"/>
      <c r="C3030" s="422"/>
      <c r="D3030" s="423"/>
      <c r="E3030" s="421"/>
      <c r="F3030" s="421"/>
      <c r="G3030" s="421"/>
      <c r="H3030" s="421"/>
      <c r="I3030" s="421"/>
      <c r="J3030" s="421"/>
      <c r="K3030" s="421"/>
      <c r="L3030" s="421"/>
      <c r="M3030" s="423"/>
      <c r="N3030" s="340">
        <f>IF(C3030&gt;A_Stammdaten!$B$12,0,SUM(E3030,F3030,H3030,J3030:K3030)-SUM(G3030,I3030,L3030:M3030))</f>
        <v>0</v>
      </c>
      <c r="O3030" s="421"/>
      <c r="P3030" s="421"/>
      <c r="Q3030" s="421"/>
      <c r="R3030" s="421"/>
      <c r="S3030" s="108">
        <f t="shared" si="347"/>
        <v>0</v>
      </c>
      <c r="T3030" s="341">
        <f>IF(ISBLANK($B3030),0,VLOOKUP($B3030,Listen!$A$2:$C$45,2,FALSE))</f>
        <v>0</v>
      </c>
      <c r="U3030" s="341">
        <f>IF(ISBLANK($B3030),0,VLOOKUP($B3030,Listen!$A$2:$C$45,3,FALSE))</f>
        <v>0</v>
      </c>
      <c r="V3030" s="342">
        <f t="shared" si="345"/>
        <v>0</v>
      </c>
      <c r="W3030" s="342">
        <f t="shared" si="349"/>
        <v>0</v>
      </c>
      <c r="X3030" s="342">
        <f t="shared" si="349"/>
        <v>0</v>
      </c>
      <c r="Y3030" s="342">
        <f t="shared" si="349"/>
        <v>0</v>
      </c>
      <c r="Z3030" s="342">
        <f t="shared" si="349"/>
        <v>0</v>
      </c>
      <c r="AA3030" s="342">
        <f t="shared" si="349"/>
        <v>0</v>
      </c>
      <c r="AB3030" s="342">
        <f t="shared" si="349"/>
        <v>0</v>
      </c>
      <c r="AC3030" s="109">
        <f t="shared" si="348"/>
        <v>0</v>
      </c>
      <c r="AD3030" s="109">
        <f>IF(C3030=A_Stammdaten!$B$12,E_SAV!$S3030-E_SAV!$AE3030,HLOOKUP(A_Stammdaten!$B$12-1,$AF$4:$AL$4004,ROW(C3030)-3,FALSE)-$AE3030)</f>
        <v>0</v>
      </c>
      <c r="AE3030" s="109">
        <f>HLOOKUP(A_Stammdaten!$B$12,$AF$4:$AL$4004,ROW(C3030)-3,FALSE)</f>
        <v>0</v>
      </c>
      <c r="AF3030" s="109">
        <f t="shared" si="346"/>
        <v>0</v>
      </c>
      <c r="AG3030" s="109">
        <f t="shared" si="344"/>
        <v>0</v>
      </c>
      <c r="AH3030" s="109">
        <f t="shared" si="344"/>
        <v>0</v>
      </c>
      <c r="AI3030" s="109">
        <f t="shared" si="344"/>
        <v>0</v>
      </c>
      <c r="AJ3030" s="109">
        <f t="shared" si="344"/>
        <v>0</v>
      </c>
      <c r="AK3030" s="109">
        <f t="shared" si="344"/>
        <v>0</v>
      </c>
      <c r="AL3030" s="109">
        <f t="shared" si="344"/>
        <v>0</v>
      </c>
    </row>
    <row r="3031" spans="1:38" x14ac:dyDescent="0.3">
      <c r="A3031" s="421"/>
      <c r="B3031" s="421"/>
      <c r="C3031" s="422"/>
      <c r="D3031" s="423"/>
      <c r="E3031" s="421"/>
      <c r="F3031" s="421"/>
      <c r="G3031" s="421"/>
      <c r="H3031" s="421"/>
      <c r="I3031" s="421"/>
      <c r="J3031" s="421"/>
      <c r="K3031" s="421"/>
      <c r="L3031" s="421"/>
      <c r="M3031" s="423"/>
      <c r="N3031" s="340">
        <f>IF(C3031&gt;A_Stammdaten!$B$12,0,SUM(E3031,F3031,H3031,J3031:K3031)-SUM(G3031,I3031,L3031:M3031))</f>
        <v>0</v>
      </c>
      <c r="O3031" s="421"/>
      <c r="P3031" s="421"/>
      <c r="Q3031" s="421"/>
      <c r="R3031" s="421"/>
      <c r="S3031" s="108">
        <f t="shared" si="347"/>
        <v>0</v>
      </c>
      <c r="T3031" s="341">
        <f>IF(ISBLANK($B3031),0,VLOOKUP($B3031,Listen!$A$2:$C$45,2,FALSE))</f>
        <v>0</v>
      </c>
      <c r="U3031" s="341">
        <f>IF(ISBLANK($B3031),0,VLOOKUP($B3031,Listen!$A$2:$C$45,3,FALSE))</f>
        <v>0</v>
      </c>
      <c r="V3031" s="342">
        <f t="shared" si="345"/>
        <v>0</v>
      </c>
      <c r="W3031" s="342">
        <f t="shared" si="349"/>
        <v>0</v>
      </c>
      <c r="X3031" s="342">
        <f t="shared" si="349"/>
        <v>0</v>
      </c>
      <c r="Y3031" s="342">
        <f t="shared" si="349"/>
        <v>0</v>
      </c>
      <c r="Z3031" s="342">
        <f t="shared" si="349"/>
        <v>0</v>
      </c>
      <c r="AA3031" s="342">
        <f t="shared" si="349"/>
        <v>0</v>
      </c>
      <c r="AB3031" s="342">
        <f t="shared" si="349"/>
        <v>0</v>
      </c>
      <c r="AC3031" s="109">
        <f t="shared" si="348"/>
        <v>0</v>
      </c>
      <c r="AD3031" s="109">
        <f>IF(C3031=A_Stammdaten!$B$12,E_SAV!$S3031-E_SAV!$AE3031,HLOOKUP(A_Stammdaten!$B$12-1,$AF$4:$AL$4004,ROW(C3031)-3,FALSE)-$AE3031)</f>
        <v>0</v>
      </c>
      <c r="AE3031" s="109">
        <f>HLOOKUP(A_Stammdaten!$B$12,$AF$4:$AL$4004,ROW(C3031)-3,FALSE)</f>
        <v>0</v>
      </c>
      <c r="AF3031" s="109">
        <f t="shared" si="346"/>
        <v>0</v>
      </c>
      <c r="AG3031" s="109">
        <f t="shared" si="344"/>
        <v>0</v>
      </c>
      <c r="AH3031" s="109">
        <f t="shared" si="344"/>
        <v>0</v>
      </c>
      <c r="AI3031" s="109">
        <f t="shared" si="344"/>
        <v>0</v>
      </c>
      <c r="AJ3031" s="109">
        <f t="shared" si="344"/>
        <v>0</v>
      </c>
      <c r="AK3031" s="109">
        <f t="shared" si="344"/>
        <v>0</v>
      </c>
      <c r="AL3031" s="109">
        <f t="shared" si="344"/>
        <v>0</v>
      </c>
    </row>
    <row r="3032" spans="1:38" x14ac:dyDescent="0.3">
      <c r="A3032" s="421"/>
      <c r="B3032" s="421"/>
      <c r="C3032" s="422"/>
      <c r="D3032" s="423"/>
      <c r="E3032" s="421"/>
      <c r="F3032" s="421"/>
      <c r="G3032" s="421"/>
      <c r="H3032" s="421"/>
      <c r="I3032" s="421"/>
      <c r="J3032" s="421"/>
      <c r="K3032" s="421"/>
      <c r="L3032" s="421"/>
      <c r="M3032" s="423"/>
      <c r="N3032" s="340">
        <f>IF(C3032&gt;A_Stammdaten!$B$12,0,SUM(E3032,F3032,H3032,J3032:K3032)-SUM(G3032,I3032,L3032:M3032))</f>
        <v>0</v>
      </c>
      <c r="O3032" s="421"/>
      <c r="P3032" s="421"/>
      <c r="Q3032" s="421"/>
      <c r="R3032" s="421"/>
      <c r="S3032" s="108">
        <f t="shared" si="347"/>
        <v>0</v>
      </c>
      <c r="T3032" s="341">
        <f>IF(ISBLANK($B3032),0,VLOOKUP($B3032,Listen!$A$2:$C$45,2,FALSE))</f>
        <v>0</v>
      </c>
      <c r="U3032" s="341">
        <f>IF(ISBLANK($B3032),0,VLOOKUP($B3032,Listen!$A$2:$C$45,3,FALSE))</f>
        <v>0</v>
      </c>
      <c r="V3032" s="342">
        <f t="shared" si="345"/>
        <v>0</v>
      </c>
      <c r="W3032" s="342">
        <f t="shared" si="349"/>
        <v>0</v>
      </c>
      <c r="X3032" s="342">
        <f t="shared" si="349"/>
        <v>0</v>
      </c>
      <c r="Y3032" s="342">
        <f t="shared" si="349"/>
        <v>0</v>
      </c>
      <c r="Z3032" s="342">
        <f t="shared" si="349"/>
        <v>0</v>
      </c>
      <c r="AA3032" s="342">
        <f t="shared" si="349"/>
        <v>0</v>
      </c>
      <c r="AB3032" s="342">
        <f t="shared" si="349"/>
        <v>0</v>
      </c>
      <c r="AC3032" s="109">
        <f t="shared" si="348"/>
        <v>0</v>
      </c>
      <c r="AD3032" s="109">
        <f>IF(C3032=A_Stammdaten!$B$12,E_SAV!$S3032-E_SAV!$AE3032,HLOOKUP(A_Stammdaten!$B$12-1,$AF$4:$AL$4004,ROW(C3032)-3,FALSE)-$AE3032)</f>
        <v>0</v>
      </c>
      <c r="AE3032" s="109">
        <f>HLOOKUP(A_Stammdaten!$B$12,$AF$4:$AL$4004,ROW(C3032)-3,FALSE)</f>
        <v>0</v>
      </c>
      <c r="AF3032" s="109">
        <f t="shared" si="346"/>
        <v>0</v>
      </c>
      <c r="AG3032" s="109">
        <f t="shared" si="344"/>
        <v>0</v>
      </c>
      <c r="AH3032" s="109">
        <f t="shared" si="344"/>
        <v>0</v>
      </c>
      <c r="AI3032" s="109">
        <f t="shared" si="344"/>
        <v>0</v>
      </c>
      <c r="AJ3032" s="109">
        <f t="shared" si="344"/>
        <v>0</v>
      </c>
      <c r="AK3032" s="109">
        <f t="shared" si="344"/>
        <v>0</v>
      </c>
      <c r="AL3032" s="109">
        <f t="shared" si="344"/>
        <v>0</v>
      </c>
    </row>
    <row r="3033" spans="1:38" x14ac:dyDescent="0.3">
      <c r="A3033" s="421"/>
      <c r="B3033" s="421"/>
      <c r="C3033" s="422"/>
      <c r="D3033" s="423"/>
      <c r="E3033" s="421"/>
      <c r="F3033" s="421"/>
      <c r="G3033" s="421"/>
      <c r="H3033" s="421"/>
      <c r="I3033" s="421"/>
      <c r="J3033" s="421"/>
      <c r="K3033" s="421"/>
      <c r="L3033" s="421"/>
      <c r="M3033" s="423"/>
      <c r="N3033" s="340">
        <f>IF(C3033&gt;A_Stammdaten!$B$12,0,SUM(E3033,F3033,H3033,J3033:K3033)-SUM(G3033,I3033,L3033:M3033))</f>
        <v>0</v>
      </c>
      <c r="O3033" s="421"/>
      <c r="P3033" s="421"/>
      <c r="Q3033" s="421"/>
      <c r="R3033" s="421"/>
      <c r="S3033" s="108">
        <f t="shared" si="347"/>
        <v>0</v>
      </c>
      <c r="T3033" s="341">
        <f>IF(ISBLANK($B3033),0,VLOOKUP($B3033,Listen!$A$2:$C$45,2,FALSE))</f>
        <v>0</v>
      </c>
      <c r="U3033" s="341">
        <f>IF(ISBLANK($B3033),0,VLOOKUP($B3033,Listen!$A$2:$C$45,3,FALSE))</f>
        <v>0</v>
      </c>
      <c r="V3033" s="342">
        <f t="shared" si="345"/>
        <v>0</v>
      </c>
      <c r="W3033" s="342">
        <f t="shared" si="349"/>
        <v>0</v>
      </c>
      <c r="X3033" s="342">
        <f t="shared" si="349"/>
        <v>0</v>
      </c>
      <c r="Y3033" s="342">
        <f t="shared" si="349"/>
        <v>0</v>
      </c>
      <c r="Z3033" s="342">
        <f t="shared" si="349"/>
        <v>0</v>
      </c>
      <c r="AA3033" s="342">
        <f t="shared" si="349"/>
        <v>0</v>
      </c>
      <c r="AB3033" s="342">
        <f t="shared" si="349"/>
        <v>0</v>
      </c>
      <c r="AC3033" s="109">
        <f t="shared" si="348"/>
        <v>0</v>
      </c>
      <c r="AD3033" s="109">
        <f>IF(C3033=A_Stammdaten!$B$12,E_SAV!$S3033-E_SAV!$AE3033,HLOOKUP(A_Stammdaten!$B$12-1,$AF$4:$AL$4004,ROW(C3033)-3,FALSE)-$AE3033)</f>
        <v>0</v>
      </c>
      <c r="AE3033" s="109">
        <f>HLOOKUP(A_Stammdaten!$B$12,$AF$4:$AL$4004,ROW(C3033)-3,FALSE)</f>
        <v>0</v>
      </c>
      <c r="AF3033" s="109">
        <f t="shared" si="346"/>
        <v>0</v>
      </c>
      <c r="AG3033" s="109">
        <f t="shared" si="344"/>
        <v>0</v>
      </c>
      <c r="AH3033" s="109">
        <f t="shared" si="344"/>
        <v>0</v>
      </c>
      <c r="AI3033" s="109">
        <f t="shared" si="344"/>
        <v>0</v>
      </c>
      <c r="AJ3033" s="109">
        <f t="shared" si="344"/>
        <v>0</v>
      </c>
      <c r="AK3033" s="109">
        <f t="shared" si="344"/>
        <v>0</v>
      </c>
      <c r="AL3033" s="109">
        <f t="shared" si="344"/>
        <v>0</v>
      </c>
    </row>
    <row r="3034" spans="1:38" x14ac:dyDescent="0.3">
      <c r="A3034" s="421"/>
      <c r="B3034" s="421"/>
      <c r="C3034" s="422"/>
      <c r="D3034" s="423"/>
      <c r="E3034" s="421"/>
      <c r="F3034" s="421"/>
      <c r="G3034" s="421"/>
      <c r="H3034" s="421"/>
      <c r="I3034" s="421"/>
      <c r="J3034" s="421"/>
      <c r="K3034" s="421"/>
      <c r="L3034" s="421"/>
      <c r="M3034" s="423"/>
      <c r="N3034" s="340">
        <f>IF(C3034&gt;A_Stammdaten!$B$12,0,SUM(E3034,F3034,H3034,J3034:K3034)-SUM(G3034,I3034,L3034:M3034))</f>
        <v>0</v>
      </c>
      <c r="O3034" s="421"/>
      <c r="P3034" s="421"/>
      <c r="Q3034" s="421"/>
      <c r="R3034" s="421"/>
      <c r="S3034" s="108">
        <f t="shared" si="347"/>
        <v>0</v>
      </c>
      <c r="T3034" s="341">
        <f>IF(ISBLANK($B3034),0,VLOOKUP($B3034,Listen!$A$2:$C$45,2,FALSE))</f>
        <v>0</v>
      </c>
      <c r="U3034" s="341">
        <f>IF(ISBLANK($B3034),0,VLOOKUP($B3034,Listen!$A$2:$C$45,3,FALSE))</f>
        <v>0</v>
      </c>
      <c r="V3034" s="342">
        <f t="shared" si="345"/>
        <v>0</v>
      </c>
      <c r="W3034" s="342">
        <f t="shared" si="349"/>
        <v>0</v>
      </c>
      <c r="X3034" s="342">
        <f t="shared" si="349"/>
        <v>0</v>
      </c>
      <c r="Y3034" s="342">
        <f t="shared" si="349"/>
        <v>0</v>
      </c>
      <c r="Z3034" s="342">
        <f t="shared" si="349"/>
        <v>0</v>
      </c>
      <c r="AA3034" s="342">
        <f t="shared" si="349"/>
        <v>0</v>
      </c>
      <c r="AB3034" s="342">
        <f t="shared" si="349"/>
        <v>0</v>
      </c>
      <c r="AC3034" s="109">
        <f t="shared" si="348"/>
        <v>0</v>
      </c>
      <c r="AD3034" s="109">
        <f>IF(C3034=A_Stammdaten!$B$12,E_SAV!$S3034-E_SAV!$AE3034,HLOOKUP(A_Stammdaten!$B$12-1,$AF$4:$AL$4004,ROW(C3034)-3,FALSE)-$AE3034)</f>
        <v>0</v>
      </c>
      <c r="AE3034" s="109">
        <f>HLOOKUP(A_Stammdaten!$B$12,$AF$4:$AL$4004,ROW(C3034)-3,FALSE)</f>
        <v>0</v>
      </c>
      <c r="AF3034" s="109">
        <f t="shared" si="346"/>
        <v>0</v>
      </c>
      <c r="AG3034" s="109">
        <f t="shared" si="344"/>
        <v>0</v>
      </c>
      <c r="AH3034" s="109">
        <f t="shared" si="344"/>
        <v>0</v>
      </c>
      <c r="AI3034" s="109">
        <f t="shared" si="344"/>
        <v>0</v>
      </c>
      <c r="AJ3034" s="109">
        <f t="shared" si="344"/>
        <v>0</v>
      </c>
      <c r="AK3034" s="109">
        <f t="shared" si="344"/>
        <v>0</v>
      </c>
      <c r="AL3034" s="109">
        <f t="shared" si="344"/>
        <v>0</v>
      </c>
    </row>
    <row r="3035" spans="1:38" x14ac:dyDescent="0.3">
      <c r="A3035" s="421"/>
      <c r="B3035" s="421"/>
      <c r="C3035" s="422"/>
      <c r="D3035" s="423"/>
      <c r="E3035" s="421"/>
      <c r="F3035" s="421"/>
      <c r="G3035" s="421"/>
      <c r="H3035" s="421"/>
      <c r="I3035" s="421"/>
      <c r="J3035" s="421"/>
      <c r="K3035" s="421"/>
      <c r="L3035" s="421"/>
      <c r="M3035" s="423"/>
      <c r="N3035" s="340">
        <f>IF(C3035&gt;A_Stammdaten!$B$12,0,SUM(E3035,F3035,H3035,J3035:K3035)-SUM(G3035,I3035,L3035:M3035))</f>
        <v>0</v>
      </c>
      <c r="O3035" s="421"/>
      <c r="P3035" s="421"/>
      <c r="Q3035" s="421"/>
      <c r="R3035" s="421"/>
      <c r="S3035" s="108">
        <f t="shared" si="347"/>
        <v>0</v>
      </c>
      <c r="T3035" s="341">
        <f>IF(ISBLANK($B3035),0,VLOOKUP($B3035,Listen!$A$2:$C$45,2,FALSE))</f>
        <v>0</v>
      </c>
      <c r="U3035" s="341">
        <f>IF(ISBLANK($B3035),0,VLOOKUP($B3035,Listen!$A$2:$C$45,3,FALSE))</f>
        <v>0</v>
      </c>
      <c r="V3035" s="342">
        <f t="shared" si="345"/>
        <v>0</v>
      </c>
      <c r="W3035" s="342">
        <f t="shared" si="349"/>
        <v>0</v>
      </c>
      <c r="X3035" s="342">
        <f t="shared" si="349"/>
        <v>0</v>
      </c>
      <c r="Y3035" s="342">
        <f t="shared" si="349"/>
        <v>0</v>
      </c>
      <c r="Z3035" s="342">
        <f t="shared" si="349"/>
        <v>0</v>
      </c>
      <c r="AA3035" s="342">
        <f t="shared" si="349"/>
        <v>0</v>
      </c>
      <c r="AB3035" s="342">
        <f t="shared" si="349"/>
        <v>0</v>
      </c>
      <c r="AC3035" s="109">
        <f t="shared" si="348"/>
        <v>0</v>
      </c>
      <c r="AD3035" s="109">
        <f>IF(C3035=A_Stammdaten!$B$12,E_SAV!$S3035-E_SAV!$AE3035,HLOOKUP(A_Stammdaten!$B$12-1,$AF$4:$AL$4004,ROW(C3035)-3,FALSE)-$AE3035)</f>
        <v>0</v>
      </c>
      <c r="AE3035" s="109">
        <f>HLOOKUP(A_Stammdaten!$B$12,$AF$4:$AL$4004,ROW(C3035)-3,FALSE)</f>
        <v>0</v>
      </c>
      <c r="AF3035" s="109">
        <f t="shared" si="346"/>
        <v>0</v>
      </c>
      <c r="AG3035" s="109">
        <f t="shared" si="344"/>
        <v>0</v>
      </c>
      <c r="AH3035" s="109">
        <f t="shared" si="344"/>
        <v>0</v>
      </c>
      <c r="AI3035" s="109">
        <f t="shared" si="344"/>
        <v>0</v>
      </c>
      <c r="AJ3035" s="109">
        <f t="shared" si="344"/>
        <v>0</v>
      </c>
      <c r="AK3035" s="109">
        <f t="shared" si="344"/>
        <v>0</v>
      </c>
      <c r="AL3035" s="109">
        <f t="shared" si="344"/>
        <v>0</v>
      </c>
    </row>
    <row r="3036" spans="1:38" x14ac:dyDescent="0.3">
      <c r="A3036" s="421"/>
      <c r="B3036" s="421"/>
      <c r="C3036" s="422"/>
      <c r="D3036" s="423"/>
      <c r="E3036" s="421"/>
      <c r="F3036" s="421"/>
      <c r="G3036" s="421"/>
      <c r="H3036" s="421"/>
      <c r="I3036" s="421"/>
      <c r="J3036" s="421"/>
      <c r="K3036" s="421"/>
      <c r="L3036" s="421"/>
      <c r="M3036" s="423"/>
      <c r="N3036" s="340">
        <f>IF(C3036&gt;A_Stammdaten!$B$12,0,SUM(E3036,F3036,H3036,J3036:K3036)-SUM(G3036,I3036,L3036:M3036))</f>
        <v>0</v>
      </c>
      <c r="O3036" s="421"/>
      <c r="P3036" s="421"/>
      <c r="Q3036" s="421"/>
      <c r="R3036" s="421"/>
      <c r="S3036" s="108">
        <f t="shared" si="347"/>
        <v>0</v>
      </c>
      <c r="T3036" s="341">
        <f>IF(ISBLANK($B3036),0,VLOOKUP($B3036,Listen!$A$2:$C$45,2,FALSE))</f>
        <v>0</v>
      </c>
      <c r="U3036" s="341">
        <f>IF(ISBLANK($B3036),0,VLOOKUP($B3036,Listen!$A$2:$C$45,3,FALSE))</f>
        <v>0</v>
      </c>
      <c r="V3036" s="342">
        <f t="shared" si="345"/>
        <v>0</v>
      </c>
      <c r="W3036" s="342">
        <f t="shared" si="349"/>
        <v>0</v>
      </c>
      <c r="X3036" s="342">
        <f t="shared" si="349"/>
        <v>0</v>
      </c>
      <c r="Y3036" s="342">
        <f t="shared" si="349"/>
        <v>0</v>
      </c>
      <c r="Z3036" s="342">
        <f t="shared" si="349"/>
        <v>0</v>
      </c>
      <c r="AA3036" s="342">
        <f t="shared" si="349"/>
        <v>0</v>
      </c>
      <c r="AB3036" s="342">
        <f t="shared" si="349"/>
        <v>0</v>
      </c>
      <c r="AC3036" s="109">
        <f t="shared" si="348"/>
        <v>0</v>
      </c>
      <c r="AD3036" s="109">
        <f>IF(C3036=A_Stammdaten!$B$12,E_SAV!$S3036-E_SAV!$AE3036,HLOOKUP(A_Stammdaten!$B$12-1,$AF$4:$AL$4004,ROW(C3036)-3,FALSE)-$AE3036)</f>
        <v>0</v>
      </c>
      <c r="AE3036" s="109">
        <f>HLOOKUP(A_Stammdaten!$B$12,$AF$4:$AL$4004,ROW(C3036)-3,FALSE)</f>
        <v>0</v>
      </c>
      <c r="AF3036" s="109">
        <f t="shared" si="346"/>
        <v>0</v>
      </c>
      <c r="AG3036" s="109">
        <f t="shared" si="344"/>
        <v>0</v>
      </c>
      <c r="AH3036" s="109">
        <f t="shared" si="344"/>
        <v>0</v>
      </c>
      <c r="AI3036" s="109">
        <f t="shared" si="344"/>
        <v>0</v>
      </c>
      <c r="AJ3036" s="109">
        <f t="shared" si="344"/>
        <v>0</v>
      </c>
      <c r="AK3036" s="109">
        <f t="shared" si="344"/>
        <v>0</v>
      </c>
      <c r="AL3036" s="109">
        <f t="shared" si="344"/>
        <v>0</v>
      </c>
    </row>
    <row r="3037" spans="1:38" x14ac:dyDescent="0.3">
      <c r="A3037" s="421"/>
      <c r="B3037" s="421"/>
      <c r="C3037" s="422"/>
      <c r="D3037" s="423"/>
      <c r="E3037" s="421"/>
      <c r="F3037" s="421"/>
      <c r="G3037" s="421"/>
      <c r="H3037" s="421"/>
      <c r="I3037" s="421"/>
      <c r="J3037" s="421"/>
      <c r="K3037" s="421"/>
      <c r="L3037" s="421"/>
      <c r="M3037" s="423"/>
      <c r="N3037" s="340">
        <f>IF(C3037&gt;A_Stammdaten!$B$12,0,SUM(E3037,F3037,H3037,J3037:K3037)-SUM(G3037,I3037,L3037:M3037))</f>
        <v>0</v>
      </c>
      <c r="O3037" s="421"/>
      <c r="P3037" s="421"/>
      <c r="Q3037" s="421"/>
      <c r="R3037" s="421"/>
      <c r="S3037" s="108">
        <f t="shared" si="347"/>
        <v>0</v>
      </c>
      <c r="T3037" s="341">
        <f>IF(ISBLANK($B3037),0,VLOOKUP($B3037,Listen!$A$2:$C$45,2,FALSE))</f>
        <v>0</v>
      </c>
      <c r="U3037" s="341">
        <f>IF(ISBLANK($B3037),0,VLOOKUP($B3037,Listen!$A$2:$C$45,3,FALSE))</f>
        <v>0</v>
      </c>
      <c r="V3037" s="342">
        <f t="shared" si="345"/>
        <v>0</v>
      </c>
      <c r="W3037" s="342">
        <f t="shared" si="349"/>
        <v>0</v>
      </c>
      <c r="X3037" s="342">
        <f t="shared" si="349"/>
        <v>0</v>
      </c>
      <c r="Y3037" s="342">
        <f t="shared" si="349"/>
        <v>0</v>
      </c>
      <c r="Z3037" s="342">
        <f t="shared" si="349"/>
        <v>0</v>
      </c>
      <c r="AA3037" s="342">
        <f t="shared" si="349"/>
        <v>0</v>
      </c>
      <c r="AB3037" s="342">
        <f t="shared" si="349"/>
        <v>0</v>
      </c>
      <c r="AC3037" s="109">
        <f t="shared" si="348"/>
        <v>0</v>
      </c>
      <c r="AD3037" s="109">
        <f>IF(C3037=A_Stammdaten!$B$12,E_SAV!$S3037-E_SAV!$AE3037,HLOOKUP(A_Stammdaten!$B$12-1,$AF$4:$AL$4004,ROW(C3037)-3,FALSE)-$AE3037)</f>
        <v>0</v>
      </c>
      <c r="AE3037" s="109">
        <f>HLOOKUP(A_Stammdaten!$B$12,$AF$4:$AL$4004,ROW(C3037)-3,FALSE)</f>
        <v>0</v>
      </c>
      <c r="AF3037" s="109">
        <f t="shared" si="346"/>
        <v>0</v>
      </c>
      <c r="AG3037" s="109">
        <f t="shared" si="344"/>
        <v>0</v>
      </c>
      <c r="AH3037" s="109">
        <f t="shared" si="344"/>
        <v>0</v>
      </c>
      <c r="AI3037" s="109">
        <f t="shared" si="344"/>
        <v>0</v>
      </c>
      <c r="AJ3037" s="109">
        <f t="shared" si="344"/>
        <v>0</v>
      </c>
      <c r="AK3037" s="109">
        <f t="shared" si="344"/>
        <v>0</v>
      </c>
      <c r="AL3037" s="109">
        <f t="shared" si="344"/>
        <v>0</v>
      </c>
    </row>
    <row r="3038" spans="1:38" x14ac:dyDescent="0.3">
      <c r="A3038" s="421"/>
      <c r="B3038" s="421"/>
      <c r="C3038" s="422"/>
      <c r="D3038" s="423"/>
      <c r="E3038" s="421"/>
      <c r="F3038" s="421"/>
      <c r="G3038" s="421"/>
      <c r="H3038" s="421"/>
      <c r="I3038" s="421"/>
      <c r="J3038" s="421"/>
      <c r="K3038" s="421"/>
      <c r="L3038" s="421"/>
      <c r="M3038" s="423"/>
      <c r="N3038" s="340">
        <f>IF(C3038&gt;A_Stammdaten!$B$12,0,SUM(E3038,F3038,H3038,J3038:K3038)-SUM(G3038,I3038,L3038:M3038))</f>
        <v>0</v>
      </c>
      <c r="O3038" s="421"/>
      <c r="P3038" s="421"/>
      <c r="Q3038" s="421"/>
      <c r="R3038" s="421"/>
      <c r="S3038" s="108">
        <f t="shared" si="347"/>
        <v>0</v>
      </c>
      <c r="T3038" s="341">
        <f>IF(ISBLANK($B3038),0,VLOOKUP($B3038,Listen!$A$2:$C$45,2,FALSE))</f>
        <v>0</v>
      </c>
      <c r="U3038" s="341">
        <f>IF(ISBLANK($B3038),0,VLOOKUP($B3038,Listen!$A$2:$C$45,3,FALSE))</f>
        <v>0</v>
      </c>
      <c r="V3038" s="342">
        <f t="shared" si="345"/>
        <v>0</v>
      </c>
      <c r="W3038" s="342">
        <f t="shared" si="349"/>
        <v>0</v>
      </c>
      <c r="X3038" s="342">
        <f t="shared" si="349"/>
        <v>0</v>
      </c>
      <c r="Y3038" s="342">
        <f t="shared" si="349"/>
        <v>0</v>
      </c>
      <c r="Z3038" s="342">
        <f t="shared" si="349"/>
        <v>0</v>
      </c>
      <c r="AA3038" s="342">
        <f t="shared" si="349"/>
        <v>0</v>
      </c>
      <c r="AB3038" s="342">
        <f t="shared" si="349"/>
        <v>0</v>
      </c>
      <c r="AC3038" s="109">
        <f t="shared" si="348"/>
        <v>0</v>
      </c>
      <c r="AD3038" s="109">
        <f>IF(C3038=A_Stammdaten!$B$12,E_SAV!$S3038-E_SAV!$AE3038,HLOOKUP(A_Stammdaten!$B$12-1,$AF$4:$AL$4004,ROW(C3038)-3,FALSE)-$AE3038)</f>
        <v>0</v>
      </c>
      <c r="AE3038" s="109">
        <f>HLOOKUP(A_Stammdaten!$B$12,$AF$4:$AL$4004,ROW(C3038)-3,FALSE)</f>
        <v>0</v>
      </c>
      <c r="AF3038" s="109">
        <f t="shared" si="346"/>
        <v>0</v>
      </c>
      <c r="AG3038" s="109">
        <f t="shared" si="344"/>
        <v>0</v>
      </c>
      <c r="AH3038" s="109">
        <f t="shared" si="344"/>
        <v>0</v>
      </c>
      <c r="AI3038" s="109">
        <f t="shared" si="344"/>
        <v>0</v>
      </c>
      <c r="AJ3038" s="109">
        <f t="shared" si="344"/>
        <v>0</v>
      </c>
      <c r="AK3038" s="109">
        <f t="shared" si="344"/>
        <v>0</v>
      </c>
      <c r="AL3038" s="109">
        <f t="shared" si="344"/>
        <v>0</v>
      </c>
    </row>
    <row r="3039" spans="1:38" x14ac:dyDescent="0.3">
      <c r="A3039" s="421"/>
      <c r="B3039" s="421"/>
      <c r="C3039" s="422"/>
      <c r="D3039" s="423"/>
      <c r="E3039" s="421"/>
      <c r="F3039" s="421"/>
      <c r="G3039" s="421"/>
      <c r="H3039" s="421"/>
      <c r="I3039" s="421"/>
      <c r="J3039" s="421"/>
      <c r="K3039" s="421"/>
      <c r="L3039" s="421"/>
      <c r="M3039" s="423"/>
      <c r="N3039" s="340">
        <f>IF(C3039&gt;A_Stammdaten!$B$12,0,SUM(E3039,F3039,H3039,J3039:K3039)-SUM(G3039,I3039,L3039:M3039))</f>
        <v>0</v>
      </c>
      <c r="O3039" s="421"/>
      <c r="P3039" s="421"/>
      <c r="Q3039" s="421"/>
      <c r="R3039" s="421"/>
      <c r="S3039" s="108">
        <f t="shared" si="347"/>
        <v>0</v>
      </c>
      <c r="T3039" s="341">
        <f>IF(ISBLANK($B3039),0,VLOOKUP($B3039,Listen!$A$2:$C$45,2,FALSE))</f>
        <v>0</v>
      </c>
      <c r="U3039" s="341">
        <f>IF(ISBLANK($B3039),0,VLOOKUP($B3039,Listen!$A$2:$C$45,3,FALSE))</f>
        <v>0</v>
      </c>
      <c r="V3039" s="342">
        <f t="shared" si="345"/>
        <v>0</v>
      </c>
      <c r="W3039" s="342">
        <f t="shared" si="349"/>
        <v>0</v>
      </c>
      <c r="X3039" s="342">
        <f t="shared" si="349"/>
        <v>0</v>
      </c>
      <c r="Y3039" s="342">
        <f t="shared" si="349"/>
        <v>0</v>
      </c>
      <c r="Z3039" s="342">
        <f t="shared" si="349"/>
        <v>0</v>
      </c>
      <c r="AA3039" s="342">
        <f t="shared" si="349"/>
        <v>0</v>
      </c>
      <c r="AB3039" s="342">
        <f t="shared" si="349"/>
        <v>0</v>
      </c>
      <c r="AC3039" s="109">
        <f t="shared" si="348"/>
        <v>0</v>
      </c>
      <c r="AD3039" s="109">
        <f>IF(C3039=A_Stammdaten!$B$12,E_SAV!$S3039-E_SAV!$AE3039,HLOOKUP(A_Stammdaten!$B$12-1,$AF$4:$AL$4004,ROW(C3039)-3,FALSE)-$AE3039)</f>
        <v>0</v>
      </c>
      <c r="AE3039" s="109">
        <f>HLOOKUP(A_Stammdaten!$B$12,$AF$4:$AL$4004,ROW(C3039)-3,FALSE)</f>
        <v>0</v>
      </c>
      <c r="AF3039" s="109">
        <f t="shared" si="346"/>
        <v>0</v>
      </c>
      <c r="AG3039" s="109">
        <f t="shared" si="344"/>
        <v>0</v>
      </c>
      <c r="AH3039" s="109">
        <f t="shared" si="344"/>
        <v>0</v>
      </c>
      <c r="AI3039" s="109">
        <f t="shared" si="344"/>
        <v>0</v>
      </c>
      <c r="AJ3039" s="109">
        <f t="shared" si="344"/>
        <v>0</v>
      </c>
      <c r="AK3039" s="109">
        <f t="shared" si="344"/>
        <v>0</v>
      </c>
      <c r="AL3039" s="109">
        <f t="shared" si="344"/>
        <v>0</v>
      </c>
    </row>
    <row r="3040" spans="1:38" x14ac:dyDescent="0.3">
      <c r="A3040" s="421"/>
      <c r="B3040" s="421"/>
      <c r="C3040" s="422"/>
      <c r="D3040" s="423"/>
      <c r="E3040" s="421"/>
      <c r="F3040" s="421"/>
      <c r="G3040" s="421"/>
      <c r="H3040" s="421"/>
      <c r="I3040" s="421"/>
      <c r="J3040" s="421"/>
      <c r="K3040" s="421"/>
      <c r="L3040" s="421"/>
      <c r="M3040" s="423"/>
      <c r="N3040" s="340">
        <f>IF(C3040&gt;A_Stammdaten!$B$12,0,SUM(E3040,F3040,H3040,J3040:K3040)-SUM(G3040,I3040,L3040:M3040))</f>
        <v>0</v>
      </c>
      <c r="O3040" s="421"/>
      <c r="P3040" s="421"/>
      <c r="Q3040" s="421"/>
      <c r="R3040" s="421"/>
      <c r="S3040" s="108">
        <f t="shared" si="347"/>
        <v>0</v>
      </c>
      <c r="T3040" s="341">
        <f>IF(ISBLANK($B3040),0,VLOOKUP($B3040,Listen!$A$2:$C$45,2,FALSE))</f>
        <v>0</v>
      </c>
      <c r="U3040" s="341">
        <f>IF(ISBLANK($B3040),0,VLOOKUP($B3040,Listen!$A$2:$C$45,3,FALSE))</f>
        <v>0</v>
      </c>
      <c r="V3040" s="342">
        <f t="shared" si="345"/>
        <v>0</v>
      </c>
      <c r="W3040" s="342">
        <f t="shared" si="349"/>
        <v>0</v>
      </c>
      <c r="X3040" s="342">
        <f t="shared" si="349"/>
        <v>0</v>
      </c>
      <c r="Y3040" s="342">
        <f t="shared" si="349"/>
        <v>0</v>
      </c>
      <c r="Z3040" s="342">
        <f t="shared" si="349"/>
        <v>0</v>
      </c>
      <c r="AA3040" s="342">
        <f t="shared" si="349"/>
        <v>0</v>
      </c>
      <c r="AB3040" s="342">
        <f t="shared" si="349"/>
        <v>0</v>
      </c>
      <c r="AC3040" s="109">
        <f t="shared" si="348"/>
        <v>0</v>
      </c>
      <c r="AD3040" s="109">
        <f>IF(C3040=A_Stammdaten!$B$12,E_SAV!$S3040-E_SAV!$AE3040,HLOOKUP(A_Stammdaten!$B$12-1,$AF$4:$AL$4004,ROW(C3040)-3,FALSE)-$AE3040)</f>
        <v>0</v>
      </c>
      <c r="AE3040" s="109">
        <f>HLOOKUP(A_Stammdaten!$B$12,$AF$4:$AL$4004,ROW(C3040)-3,FALSE)</f>
        <v>0</v>
      </c>
      <c r="AF3040" s="109">
        <f t="shared" si="346"/>
        <v>0</v>
      </c>
      <c r="AG3040" s="109">
        <f t="shared" si="344"/>
        <v>0</v>
      </c>
      <c r="AH3040" s="109">
        <f t="shared" si="344"/>
        <v>0</v>
      </c>
      <c r="AI3040" s="109">
        <f t="shared" si="344"/>
        <v>0</v>
      </c>
      <c r="AJ3040" s="109">
        <f t="shared" si="344"/>
        <v>0</v>
      </c>
      <c r="AK3040" s="109">
        <f t="shared" si="344"/>
        <v>0</v>
      </c>
      <c r="AL3040" s="109">
        <f t="shared" si="344"/>
        <v>0</v>
      </c>
    </row>
    <row r="3041" spans="1:38" x14ac:dyDescent="0.3">
      <c r="A3041" s="421"/>
      <c r="B3041" s="421"/>
      <c r="C3041" s="422"/>
      <c r="D3041" s="423"/>
      <c r="E3041" s="421"/>
      <c r="F3041" s="421"/>
      <c r="G3041" s="421"/>
      <c r="H3041" s="421"/>
      <c r="I3041" s="421"/>
      <c r="J3041" s="421"/>
      <c r="K3041" s="421"/>
      <c r="L3041" s="421"/>
      <c r="M3041" s="423"/>
      <c r="N3041" s="340">
        <f>IF(C3041&gt;A_Stammdaten!$B$12,0,SUM(E3041,F3041,H3041,J3041:K3041)-SUM(G3041,I3041,L3041:M3041))</f>
        <v>0</v>
      </c>
      <c r="O3041" s="421"/>
      <c r="P3041" s="421"/>
      <c r="Q3041" s="421"/>
      <c r="R3041" s="421"/>
      <c r="S3041" s="108">
        <f t="shared" si="347"/>
        <v>0</v>
      </c>
      <c r="T3041" s="341">
        <f>IF(ISBLANK($B3041),0,VLOOKUP($B3041,Listen!$A$2:$C$45,2,FALSE))</f>
        <v>0</v>
      </c>
      <c r="U3041" s="341">
        <f>IF(ISBLANK($B3041),0,VLOOKUP($B3041,Listen!$A$2:$C$45,3,FALSE))</f>
        <v>0</v>
      </c>
      <c r="V3041" s="342">
        <f t="shared" si="345"/>
        <v>0</v>
      </c>
      <c r="W3041" s="342">
        <f t="shared" si="349"/>
        <v>0</v>
      </c>
      <c r="X3041" s="342">
        <f t="shared" si="349"/>
        <v>0</v>
      </c>
      <c r="Y3041" s="342">
        <f t="shared" si="349"/>
        <v>0</v>
      </c>
      <c r="Z3041" s="342">
        <f t="shared" si="349"/>
        <v>0</v>
      </c>
      <c r="AA3041" s="342">
        <f t="shared" si="349"/>
        <v>0</v>
      </c>
      <c r="AB3041" s="342">
        <f t="shared" si="349"/>
        <v>0</v>
      </c>
      <c r="AC3041" s="109">
        <f t="shared" si="348"/>
        <v>0</v>
      </c>
      <c r="AD3041" s="109">
        <f>IF(C3041=A_Stammdaten!$B$12,E_SAV!$S3041-E_SAV!$AE3041,HLOOKUP(A_Stammdaten!$B$12-1,$AF$4:$AL$4004,ROW(C3041)-3,FALSE)-$AE3041)</f>
        <v>0</v>
      </c>
      <c r="AE3041" s="109">
        <f>HLOOKUP(A_Stammdaten!$B$12,$AF$4:$AL$4004,ROW(C3041)-3,FALSE)</f>
        <v>0</v>
      </c>
      <c r="AF3041" s="109">
        <f t="shared" si="346"/>
        <v>0</v>
      </c>
      <c r="AG3041" s="109">
        <f t="shared" si="344"/>
        <v>0</v>
      </c>
      <c r="AH3041" s="109">
        <f t="shared" si="344"/>
        <v>0</v>
      </c>
      <c r="AI3041" s="109">
        <f t="shared" si="344"/>
        <v>0</v>
      </c>
      <c r="AJ3041" s="109">
        <f t="shared" si="344"/>
        <v>0</v>
      </c>
      <c r="AK3041" s="109">
        <f t="shared" si="344"/>
        <v>0</v>
      </c>
      <c r="AL3041" s="109">
        <f t="shared" si="344"/>
        <v>0</v>
      </c>
    </row>
    <row r="3042" spans="1:38" x14ac:dyDescent="0.3">
      <c r="A3042" s="421"/>
      <c r="B3042" s="421"/>
      <c r="C3042" s="422"/>
      <c r="D3042" s="423"/>
      <c r="E3042" s="421"/>
      <c r="F3042" s="421"/>
      <c r="G3042" s="421"/>
      <c r="H3042" s="421"/>
      <c r="I3042" s="421"/>
      <c r="J3042" s="421"/>
      <c r="K3042" s="421"/>
      <c r="L3042" s="421"/>
      <c r="M3042" s="423"/>
      <c r="N3042" s="340">
        <f>IF(C3042&gt;A_Stammdaten!$B$12,0,SUM(E3042,F3042,H3042,J3042:K3042)-SUM(G3042,I3042,L3042:M3042))</f>
        <v>0</v>
      </c>
      <c r="O3042" s="421"/>
      <c r="P3042" s="421"/>
      <c r="Q3042" s="421"/>
      <c r="R3042" s="421"/>
      <c r="S3042" s="108">
        <f t="shared" si="347"/>
        <v>0</v>
      </c>
      <c r="T3042" s="341">
        <f>IF(ISBLANK($B3042),0,VLOOKUP($B3042,Listen!$A$2:$C$45,2,FALSE))</f>
        <v>0</v>
      </c>
      <c r="U3042" s="341">
        <f>IF(ISBLANK($B3042),0,VLOOKUP($B3042,Listen!$A$2:$C$45,3,FALSE))</f>
        <v>0</v>
      </c>
      <c r="V3042" s="342">
        <f t="shared" si="345"/>
        <v>0</v>
      </c>
      <c r="W3042" s="342">
        <f t="shared" si="349"/>
        <v>0</v>
      </c>
      <c r="X3042" s="342">
        <f t="shared" si="349"/>
        <v>0</v>
      </c>
      <c r="Y3042" s="342">
        <f t="shared" si="349"/>
        <v>0</v>
      </c>
      <c r="Z3042" s="342">
        <f t="shared" si="349"/>
        <v>0</v>
      </c>
      <c r="AA3042" s="342">
        <f t="shared" si="349"/>
        <v>0</v>
      </c>
      <c r="AB3042" s="342">
        <f t="shared" si="349"/>
        <v>0</v>
      </c>
      <c r="AC3042" s="109">
        <f t="shared" si="348"/>
        <v>0</v>
      </c>
      <c r="AD3042" s="109">
        <f>IF(C3042=A_Stammdaten!$B$12,E_SAV!$S3042-E_SAV!$AE3042,HLOOKUP(A_Stammdaten!$B$12-1,$AF$4:$AL$4004,ROW(C3042)-3,FALSE)-$AE3042)</f>
        <v>0</v>
      </c>
      <c r="AE3042" s="109">
        <f>HLOOKUP(A_Stammdaten!$B$12,$AF$4:$AL$4004,ROW(C3042)-3,FALSE)</f>
        <v>0</v>
      </c>
      <c r="AF3042" s="109">
        <f t="shared" si="346"/>
        <v>0</v>
      </c>
      <c r="AG3042" s="109">
        <f t="shared" si="344"/>
        <v>0</v>
      </c>
      <c r="AH3042" s="109">
        <f t="shared" si="344"/>
        <v>0</v>
      </c>
      <c r="AI3042" s="109">
        <f t="shared" si="344"/>
        <v>0</v>
      </c>
      <c r="AJ3042" s="109">
        <f t="shared" si="344"/>
        <v>0</v>
      </c>
      <c r="AK3042" s="109">
        <f t="shared" si="344"/>
        <v>0</v>
      </c>
      <c r="AL3042" s="109">
        <f t="shared" si="344"/>
        <v>0</v>
      </c>
    </row>
    <row r="3043" spans="1:38" x14ac:dyDescent="0.3">
      <c r="A3043" s="421"/>
      <c r="B3043" s="421"/>
      <c r="C3043" s="422"/>
      <c r="D3043" s="423"/>
      <c r="E3043" s="421"/>
      <c r="F3043" s="421"/>
      <c r="G3043" s="421"/>
      <c r="H3043" s="421"/>
      <c r="I3043" s="421"/>
      <c r="J3043" s="421"/>
      <c r="K3043" s="421"/>
      <c r="L3043" s="421"/>
      <c r="M3043" s="423"/>
      <c r="N3043" s="340">
        <f>IF(C3043&gt;A_Stammdaten!$B$12,0,SUM(E3043,F3043,H3043,J3043:K3043)-SUM(G3043,I3043,L3043:M3043))</f>
        <v>0</v>
      </c>
      <c r="O3043" s="421"/>
      <c r="P3043" s="421"/>
      <c r="Q3043" s="421"/>
      <c r="R3043" s="421"/>
      <c r="S3043" s="108">
        <f t="shared" si="347"/>
        <v>0</v>
      </c>
      <c r="T3043" s="341">
        <f>IF(ISBLANK($B3043),0,VLOOKUP($B3043,Listen!$A$2:$C$45,2,FALSE))</f>
        <v>0</v>
      </c>
      <c r="U3043" s="341">
        <f>IF(ISBLANK($B3043),0,VLOOKUP($B3043,Listen!$A$2:$C$45,3,FALSE))</f>
        <v>0</v>
      </c>
      <c r="V3043" s="342">
        <f t="shared" si="345"/>
        <v>0</v>
      </c>
      <c r="W3043" s="342">
        <f t="shared" si="349"/>
        <v>0</v>
      </c>
      <c r="X3043" s="342">
        <f t="shared" si="349"/>
        <v>0</v>
      </c>
      <c r="Y3043" s="342">
        <f t="shared" si="349"/>
        <v>0</v>
      </c>
      <c r="Z3043" s="342">
        <f t="shared" si="349"/>
        <v>0</v>
      </c>
      <c r="AA3043" s="342">
        <f t="shared" si="349"/>
        <v>0</v>
      </c>
      <c r="AB3043" s="342">
        <f t="shared" si="349"/>
        <v>0</v>
      </c>
      <c r="AC3043" s="109">
        <f t="shared" si="348"/>
        <v>0</v>
      </c>
      <c r="AD3043" s="109">
        <f>IF(C3043=A_Stammdaten!$B$12,E_SAV!$S3043-E_SAV!$AE3043,HLOOKUP(A_Stammdaten!$B$12-1,$AF$4:$AL$4004,ROW(C3043)-3,FALSE)-$AE3043)</f>
        <v>0</v>
      </c>
      <c r="AE3043" s="109">
        <f>HLOOKUP(A_Stammdaten!$B$12,$AF$4:$AL$4004,ROW(C3043)-3,FALSE)</f>
        <v>0</v>
      </c>
      <c r="AF3043" s="109">
        <f t="shared" si="346"/>
        <v>0</v>
      </c>
      <c r="AG3043" s="109">
        <f t="shared" si="344"/>
        <v>0</v>
      </c>
      <c r="AH3043" s="109">
        <f t="shared" si="344"/>
        <v>0</v>
      </c>
      <c r="AI3043" s="109">
        <f t="shared" si="344"/>
        <v>0</v>
      </c>
      <c r="AJ3043" s="109">
        <f t="shared" ref="AJ3043:AL3106" si="350">IF(OR($C3043=0,$S3043=0,Z3043-(AJ$4-$C3043)=0),0,IF($C3043&lt;AJ$4,AI3043-AI3043/(Z3043-(AJ$4-$C3043)),IF($C3043=AJ$4,$S3043-$S3043/Z3043,0)))</f>
        <v>0</v>
      </c>
      <c r="AK3043" s="109">
        <f t="shared" si="350"/>
        <v>0</v>
      </c>
      <c r="AL3043" s="109">
        <f t="shared" si="350"/>
        <v>0</v>
      </c>
    </row>
    <row r="3044" spans="1:38" x14ac:dyDescent="0.3">
      <c r="A3044" s="421"/>
      <c r="B3044" s="421"/>
      <c r="C3044" s="422"/>
      <c r="D3044" s="423"/>
      <c r="E3044" s="421"/>
      <c r="F3044" s="421"/>
      <c r="G3044" s="421"/>
      <c r="H3044" s="421"/>
      <c r="I3044" s="421"/>
      <c r="J3044" s="421"/>
      <c r="K3044" s="421"/>
      <c r="L3044" s="421"/>
      <c r="M3044" s="423"/>
      <c r="N3044" s="340">
        <f>IF(C3044&gt;A_Stammdaten!$B$12,0,SUM(E3044,F3044,H3044,J3044:K3044)-SUM(G3044,I3044,L3044:M3044))</f>
        <v>0</v>
      </c>
      <c r="O3044" s="421"/>
      <c r="P3044" s="421"/>
      <c r="Q3044" s="421"/>
      <c r="R3044" s="421"/>
      <c r="S3044" s="108">
        <f t="shared" si="347"/>
        <v>0</v>
      </c>
      <c r="T3044" s="341">
        <f>IF(ISBLANK($B3044),0,VLOOKUP($B3044,Listen!$A$2:$C$45,2,FALSE))</f>
        <v>0</v>
      </c>
      <c r="U3044" s="341">
        <f>IF(ISBLANK($B3044),0,VLOOKUP($B3044,Listen!$A$2:$C$45,3,FALSE))</f>
        <v>0</v>
      </c>
      <c r="V3044" s="342">
        <f t="shared" si="345"/>
        <v>0</v>
      </c>
      <c r="W3044" s="342">
        <f t="shared" si="349"/>
        <v>0</v>
      </c>
      <c r="X3044" s="342">
        <f t="shared" si="349"/>
        <v>0</v>
      </c>
      <c r="Y3044" s="342">
        <f t="shared" si="349"/>
        <v>0</v>
      </c>
      <c r="Z3044" s="342">
        <f t="shared" si="349"/>
        <v>0</v>
      </c>
      <c r="AA3044" s="342">
        <f t="shared" si="349"/>
        <v>0</v>
      </c>
      <c r="AB3044" s="342">
        <f t="shared" si="349"/>
        <v>0</v>
      </c>
      <c r="AC3044" s="109">
        <f t="shared" si="348"/>
        <v>0</v>
      </c>
      <c r="AD3044" s="109">
        <f>IF(C3044=A_Stammdaten!$B$12,E_SAV!$S3044-E_SAV!$AE3044,HLOOKUP(A_Stammdaten!$B$12-1,$AF$4:$AL$4004,ROW(C3044)-3,FALSE)-$AE3044)</f>
        <v>0</v>
      </c>
      <c r="AE3044" s="109">
        <f>HLOOKUP(A_Stammdaten!$B$12,$AF$4:$AL$4004,ROW(C3044)-3,FALSE)</f>
        <v>0</v>
      </c>
      <c r="AF3044" s="109">
        <f t="shared" si="346"/>
        <v>0</v>
      </c>
      <c r="AG3044" s="109">
        <f t="shared" ref="AG3044:AL3107" si="351">IF(OR($C3044=0,$S3044=0,W3044-(AG$4-$C3044)=0),0,IF($C3044&lt;AG$4,AF3044-AF3044/(W3044-(AG$4-$C3044)),IF($C3044=AG$4,$S3044-$S3044/W3044,0)))</f>
        <v>0</v>
      </c>
      <c r="AH3044" s="109">
        <f t="shared" si="351"/>
        <v>0</v>
      </c>
      <c r="AI3044" s="109">
        <f t="shared" si="351"/>
        <v>0</v>
      </c>
      <c r="AJ3044" s="109">
        <f t="shared" si="350"/>
        <v>0</v>
      </c>
      <c r="AK3044" s="109">
        <f t="shared" si="350"/>
        <v>0</v>
      </c>
      <c r="AL3044" s="109">
        <f t="shared" si="350"/>
        <v>0</v>
      </c>
    </row>
    <row r="3045" spans="1:38" x14ac:dyDescent="0.3">
      <c r="A3045" s="421"/>
      <c r="B3045" s="421"/>
      <c r="C3045" s="422"/>
      <c r="D3045" s="423"/>
      <c r="E3045" s="421"/>
      <c r="F3045" s="421"/>
      <c r="G3045" s="421"/>
      <c r="H3045" s="421"/>
      <c r="I3045" s="421"/>
      <c r="J3045" s="421"/>
      <c r="K3045" s="421"/>
      <c r="L3045" s="421"/>
      <c r="M3045" s="423"/>
      <c r="N3045" s="340">
        <f>IF(C3045&gt;A_Stammdaten!$B$12,0,SUM(E3045,F3045,H3045,J3045:K3045)-SUM(G3045,I3045,L3045:M3045))</f>
        <v>0</v>
      </c>
      <c r="O3045" s="421"/>
      <c r="P3045" s="421"/>
      <c r="Q3045" s="421"/>
      <c r="R3045" s="421"/>
      <c r="S3045" s="108">
        <f t="shared" si="347"/>
        <v>0</v>
      </c>
      <c r="T3045" s="341">
        <f>IF(ISBLANK($B3045),0,VLOOKUP($B3045,Listen!$A$2:$C$45,2,FALSE))</f>
        <v>0</v>
      </c>
      <c r="U3045" s="341">
        <f>IF(ISBLANK($B3045),0,VLOOKUP($B3045,Listen!$A$2:$C$45,3,FALSE))</f>
        <v>0</v>
      </c>
      <c r="V3045" s="342">
        <f t="shared" si="345"/>
        <v>0</v>
      </c>
      <c r="W3045" s="342">
        <f t="shared" si="349"/>
        <v>0</v>
      </c>
      <c r="X3045" s="342">
        <f t="shared" si="349"/>
        <v>0</v>
      </c>
      <c r="Y3045" s="342">
        <f t="shared" si="349"/>
        <v>0</v>
      </c>
      <c r="Z3045" s="342">
        <f t="shared" si="349"/>
        <v>0</v>
      </c>
      <c r="AA3045" s="342">
        <f t="shared" si="349"/>
        <v>0</v>
      </c>
      <c r="AB3045" s="342">
        <f t="shared" si="349"/>
        <v>0</v>
      </c>
      <c r="AC3045" s="109">
        <f t="shared" si="348"/>
        <v>0</v>
      </c>
      <c r="AD3045" s="109">
        <f>IF(C3045=A_Stammdaten!$B$12,E_SAV!$S3045-E_SAV!$AE3045,HLOOKUP(A_Stammdaten!$B$12-1,$AF$4:$AL$4004,ROW(C3045)-3,FALSE)-$AE3045)</f>
        <v>0</v>
      </c>
      <c r="AE3045" s="109">
        <f>HLOOKUP(A_Stammdaten!$B$12,$AF$4:$AL$4004,ROW(C3045)-3,FALSE)</f>
        <v>0</v>
      </c>
      <c r="AF3045" s="109">
        <f t="shared" si="346"/>
        <v>0</v>
      </c>
      <c r="AG3045" s="109">
        <f t="shared" si="351"/>
        <v>0</v>
      </c>
      <c r="AH3045" s="109">
        <f t="shared" si="351"/>
        <v>0</v>
      </c>
      <c r="AI3045" s="109">
        <f t="shared" si="351"/>
        <v>0</v>
      </c>
      <c r="AJ3045" s="109">
        <f t="shared" si="350"/>
        <v>0</v>
      </c>
      <c r="AK3045" s="109">
        <f t="shared" si="350"/>
        <v>0</v>
      </c>
      <c r="AL3045" s="109">
        <f t="shared" si="350"/>
        <v>0</v>
      </c>
    </row>
    <row r="3046" spans="1:38" x14ac:dyDescent="0.3">
      <c r="A3046" s="421"/>
      <c r="B3046" s="421"/>
      <c r="C3046" s="422"/>
      <c r="D3046" s="423"/>
      <c r="E3046" s="421"/>
      <c r="F3046" s="421"/>
      <c r="G3046" s="421"/>
      <c r="H3046" s="421"/>
      <c r="I3046" s="421"/>
      <c r="J3046" s="421"/>
      <c r="K3046" s="421"/>
      <c r="L3046" s="421"/>
      <c r="M3046" s="423"/>
      <c r="N3046" s="340">
        <f>IF(C3046&gt;A_Stammdaten!$B$12,0,SUM(E3046,F3046,H3046,J3046:K3046)-SUM(G3046,I3046,L3046:M3046))</f>
        <v>0</v>
      </c>
      <c r="O3046" s="421"/>
      <c r="P3046" s="421"/>
      <c r="Q3046" s="421"/>
      <c r="R3046" s="421"/>
      <c r="S3046" s="108">
        <f t="shared" si="347"/>
        <v>0</v>
      </c>
      <c r="T3046" s="341">
        <f>IF(ISBLANK($B3046),0,VLOOKUP($B3046,Listen!$A$2:$C$45,2,FALSE))</f>
        <v>0</v>
      </c>
      <c r="U3046" s="341">
        <f>IF(ISBLANK($B3046),0,VLOOKUP($B3046,Listen!$A$2:$C$45,3,FALSE))</f>
        <v>0</v>
      </c>
      <c r="V3046" s="342">
        <f t="shared" si="345"/>
        <v>0</v>
      </c>
      <c r="W3046" s="342">
        <f t="shared" si="349"/>
        <v>0</v>
      </c>
      <c r="X3046" s="342">
        <f t="shared" si="349"/>
        <v>0</v>
      </c>
      <c r="Y3046" s="342">
        <f t="shared" si="349"/>
        <v>0</v>
      </c>
      <c r="Z3046" s="342">
        <f t="shared" si="349"/>
        <v>0</v>
      </c>
      <c r="AA3046" s="342">
        <f t="shared" si="349"/>
        <v>0</v>
      </c>
      <c r="AB3046" s="342">
        <f t="shared" si="349"/>
        <v>0</v>
      </c>
      <c r="AC3046" s="109">
        <f t="shared" si="348"/>
        <v>0</v>
      </c>
      <c r="AD3046" s="109">
        <f>IF(C3046=A_Stammdaten!$B$12,E_SAV!$S3046-E_SAV!$AE3046,HLOOKUP(A_Stammdaten!$B$12-1,$AF$4:$AL$4004,ROW(C3046)-3,FALSE)-$AE3046)</f>
        <v>0</v>
      </c>
      <c r="AE3046" s="109">
        <f>HLOOKUP(A_Stammdaten!$B$12,$AF$4:$AL$4004,ROW(C3046)-3,FALSE)</f>
        <v>0</v>
      </c>
      <c r="AF3046" s="109">
        <f t="shared" si="346"/>
        <v>0</v>
      </c>
      <c r="AG3046" s="109">
        <f t="shared" si="351"/>
        <v>0</v>
      </c>
      <c r="AH3046" s="109">
        <f t="shared" si="351"/>
        <v>0</v>
      </c>
      <c r="AI3046" s="109">
        <f t="shared" si="351"/>
        <v>0</v>
      </c>
      <c r="AJ3046" s="109">
        <f t="shared" si="350"/>
        <v>0</v>
      </c>
      <c r="AK3046" s="109">
        <f t="shared" si="350"/>
        <v>0</v>
      </c>
      <c r="AL3046" s="109">
        <f t="shared" si="350"/>
        <v>0</v>
      </c>
    </row>
    <row r="3047" spans="1:38" x14ac:dyDescent="0.3">
      <c r="A3047" s="421"/>
      <c r="B3047" s="421"/>
      <c r="C3047" s="422"/>
      <c r="D3047" s="423"/>
      <c r="E3047" s="421"/>
      <c r="F3047" s="421"/>
      <c r="G3047" s="421"/>
      <c r="H3047" s="421"/>
      <c r="I3047" s="421"/>
      <c r="J3047" s="421"/>
      <c r="K3047" s="421"/>
      <c r="L3047" s="421"/>
      <c r="M3047" s="423"/>
      <c r="N3047" s="340">
        <f>IF(C3047&gt;A_Stammdaten!$B$12,0,SUM(E3047,F3047,H3047,J3047:K3047)-SUM(G3047,I3047,L3047:M3047))</f>
        <v>0</v>
      </c>
      <c r="O3047" s="421"/>
      <c r="P3047" s="421"/>
      <c r="Q3047" s="421"/>
      <c r="R3047" s="421"/>
      <c r="S3047" s="108">
        <f t="shared" si="347"/>
        <v>0</v>
      </c>
      <c r="T3047" s="341">
        <f>IF(ISBLANK($B3047),0,VLOOKUP($B3047,Listen!$A$2:$C$45,2,FALSE))</f>
        <v>0</v>
      </c>
      <c r="U3047" s="341">
        <f>IF(ISBLANK($B3047),0,VLOOKUP($B3047,Listen!$A$2:$C$45,3,FALSE))</f>
        <v>0</v>
      </c>
      <c r="V3047" s="342">
        <f t="shared" si="345"/>
        <v>0</v>
      </c>
      <c r="W3047" s="342">
        <f t="shared" si="349"/>
        <v>0</v>
      </c>
      <c r="X3047" s="342">
        <f t="shared" si="349"/>
        <v>0</v>
      </c>
      <c r="Y3047" s="342">
        <f t="shared" si="349"/>
        <v>0</v>
      </c>
      <c r="Z3047" s="342">
        <f t="shared" si="349"/>
        <v>0</v>
      </c>
      <c r="AA3047" s="342">
        <f t="shared" si="349"/>
        <v>0</v>
      </c>
      <c r="AB3047" s="342">
        <f t="shared" si="349"/>
        <v>0</v>
      </c>
      <c r="AC3047" s="109">
        <f t="shared" si="348"/>
        <v>0</v>
      </c>
      <c r="AD3047" s="109">
        <f>IF(C3047=A_Stammdaten!$B$12,E_SAV!$S3047-E_SAV!$AE3047,HLOOKUP(A_Stammdaten!$B$12-1,$AF$4:$AL$4004,ROW(C3047)-3,FALSE)-$AE3047)</f>
        <v>0</v>
      </c>
      <c r="AE3047" s="109">
        <f>HLOOKUP(A_Stammdaten!$B$12,$AF$4:$AL$4004,ROW(C3047)-3,FALSE)</f>
        <v>0</v>
      </c>
      <c r="AF3047" s="109">
        <f t="shared" si="346"/>
        <v>0</v>
      </c>
      <c r="AG3047" s="109">
        <f t="shared" si="351"/>
        <v>0</v>
      </c>
      <c r="AH3047" s="109">
        <f t="shared" si="351"/>
        <v>0</v>
      </c>
      <c r="AI3047" s="109">
        <f t="shared" si="351"/>
        <v>0</v>
      </c>
      <c r="AJ3047" s="109">
        <f t="shared" si="350"/>
        <v>0</v>
      </c>
      <c r="AK3047" s="109">
        <f t="shared" si="350"/>
        <v>0</v>
      </c>
      <c r="AL3047" s="109">
        <f t="shared" si="350"/>
        <v>0</v>
      </c>
    </row>
    <row r="3048" spans="1:38" x14ac:dyDescent="0.3">
      <c r="A3048" s="421"/>
      <c r="B3048" s="421"/>
      <c r="C3048" s="422"/>
      <c r="D3048" s="423"/>
      <c r="E3048" s="421"/>
      <c r="F3048" s="421"/>
      <c r="G3048" s="421"/>
      <c r="H3048" s="421"/>
      <c r="I3048" s="421"/>
      <c r="J3048" s="421"/>
      <c r="K3048" s="421"/>
      <c r="L3048" s="421"/>
      <c r="M3048" s="423"/>
      <c r="N3048" s="340">
        <f>IF(C3048&gt;A_Stammdaten!$B$12,0,SUM(E3048,F3048,H3048,J3048:K3048)-SUM(G3048,I3048,L3048:M3048))</f>
        <v>0</v>
      </c>
      <c r="O3048" s="421"/>
      <c r="P3048" s="421"/>
      <c r="Q3048" s="421"/>
      <c r="R3048" s="421"/>
      <c r="S3048" s="108">
        <f t="shared" si="347"/>
        <v>0</v>
      </c>
      <c r="T3048" s="341">
        <f>IF(ISBLANK($B3048),0,VLOOKUP($B3048,Listen!$A$2:$C$45,2,FALSE))</f>
        <v>0</v>
      </c>
      <c r="U3048" s="341">
        <f>IF(ISBLANK($B3048),0,VLOOKUP($B3048,Listen!$A$2:$C$45,3,FALSE))</f>
        <v>0</v>
      </c>
      <c r="V3048" s="342">
        <f t="shared" si="345"/>
        <v>0</v>
      </c>
      <c r="W3048" s="342">
        <f t="shared" si="349"/>
        <v>0</v>
      </c>
      <c r="X3048" s="342">
        <f t="shared" si="349"/>
        <v>0</v>
      </c>
      <c r="Y3048" s="342">
        <f t="shared" si="349"/>
        <v>0</v>
      </c>
      <c r="Z3048" s="342">
        <f t="shared" si="349"/>
        <v>0</v>
      </c>
      <c r="AA3048" s="342">
        <f t="shared" si="349"/>
        <v>0</v>
      </c>
      <c r="AB3048" s="342">
        <f t="shared" si="349"/>
        <v>0</v>
      </c>
      <c r="AC3048" s="109">
        <f t="shared" si="348"/>
        <v>0</v>
      </c>
      <c r="AD3048" s="109">
        <f>IF(C3048=A_Stammdaten!$B$12,E_SAV!$S3048-E_SAV!$AE3048,HLOOKUP(A_Stammdaten!$B$12-1,$AF$4:$AL$4004,ROW(C3048)-3,FALSE)-$AE3048)</f>
        <v>0</v>
      </c>
      <c r="AE3048" s="109">
        <f>HLOOKUP(A_Stammdaten!$B$12,$AF$4:$AL$4004,ROW(C3048)-3,FALSE)</f>
        <v>0</v>
      </c>
      <c r="AF3048" s="109">
        <f t="shared" si="346"/>
        <v>0</v>
      </c>
      <c r="AG3048" s="109">
        <f t="shared" si="351"/>
        <v>0</v>
      </c>
      <c r="AH3048" s="109">
        <f t="shared" si="351"/>
        <v>0</v>
      </c>
      <c r="AI3048" s="109">
        <f t="shared" si="351"/>
        <v>0</v>
      </c>
      <c r="AJ3048" s="109">
        <f t="shared" si="350"/>
        <v>0</v>
      </c>
      <c r="AK3048" s="109">
        <f t="shared" si="350"/>
        <v>0</v>
      </c>
      <c r="AL3048" s="109">
        <f t="shared" si="350"/>
        <v>0</v>
      </c>
    </row>
    <row r="3049" spans="1:38" x14ac:dyDescent="0.3">
      <c r="A3049" s="421"/>
      <c r="B3049" s="421"/>
      <c r="C3049" s="422"/>
      <c r="D3049" s="423"/>
      <c r="E3049" s="421"/>
      <c r="F3049" s="421"/>
      <c r="G3049" s="421"/>
      <c r="H3049" s="421"/>
      <c r="I3049" s="421"/>
      <c r="J3049" s="421"/>
      <c r="K3049" s="421"/>
      <c r="L3049" s="421"/>
      <c r="M3049" s="423"/>
      <c r="N3049" s="340">
        <f>IF(C3049&gt;A_Stammdaten!$B$12,0,SUM(E3049,F3049,H3049,J3049:K3049)-SUM(G3049,I3049,L3049:M3049))</f>
        <v>0</v>
      </c>
      <c r="O3049" s="421"/>
      <c r="P3049" s="421"/>
      <c r="Q3049" s="421"/>
      <c r="R3049" s="421"/>
      <c r="S3049" s="108">
        <f t="shared" si="347"/>
        <v>0</v>
      </c>
      <c r="T3049" s="341">
        <f>IF(ISBLANK($B3049),0,VLOOKUP($B3049,Listen!$A$2:$C$45,2,FALSE))</f>
        <v>0</v>
      </c>
      <c r="U3049" s="341">
        <f>IF(ISBLANK($B3049),0,VLOOKUP($B3049,Listen!$A$2:$C$45,3,FALSE))</f>
        <v>0</v>
      </c>
      <c r="V3049" s="342">
        <f t="shared" si="345"/>
        <v>0</v>
      </c>
      <c r="W3049" s="342">
        <f t="shared" si="349"/>
        <v>0</v>
      </c>
      <c r="X3049" s="342">
        <f t="shared" si="349"/>
        <v>0</v>
      </c>
      <c r="Y3049" s="342">
        <f t="shared" si="349"/>
        <v>0</v>
      </c>
      <c r="Z3049" s="342">
        <f t="shared" si="349"/>
        <v>0</v>
      </c>
      <c r="AA3049" s="342">
        <f t="shared" si="349"/>
        <v>0</v>
      </c>
      <c r="AB3049" s="342">
        <f t="shared" si="349"/>
        <v>0</v>
      </c>
      <c r="AC3049" s="109">
        <f t="shared" si="348"/>
        <v>0</v>
      </c>
      <c r="AD3049" s="109">
        <f>IF(C3049=A_Stammdaten!$B$12,E_SAV!$S3049-E_SAV!$AE3049,HLOOKUP(A_Stammdaten!$B$12-1,$AF$4:$AL$4004,ROW(C3049)-3,FALSE)-$AE3049)</f>
        <v>0</v>
      </c>
      <c r="AE3049" s="109">
        <f>HLOOKUP(A_Stammdaten!$B$12,$AF$4:$AL$4004,ROW(C3049)-3,FALSE)</f>
        <v>0</v>
      </c>
      <c r="AF3049" s="109">
        <f t="shared" si="346"/>
        <v>0</v>
      </c>
      <c r="AG3049" s="109">
        <f t="shared" si="351"/>
        <v>0</v>
      </c>
      <c r="AH3049" s="109">
        <f t="shared" si="351"/>
        <v>0</v>
      </c>
      <c r="AI3049" s="109">
        <f t="shared" si="351"/>
        <v>0</v>
      </c>
      <c r="AJ3049" s="109">
        <f t="shared" si="350"/>
        <v>0</v>
      </c>
      <c r="AK3049" s="109">
        <f t="shared" si="350"/>
        <v>0</v>
      </c>
      <c r="AL3049" s="109">
        <f t="shared" si="350"/>
        <v>0</v>
      </c>
    </row>
    <row r="3050" spans="1:38" x14ac:dyDescent="0.3">
      <c r="A3050" s="421"/>
      <c r="B3050" s="421"/>
      <c r="C3050" s="422"/>
      <c r="D3050" s="423"/>
      <c r="E3050" s="421"/>
      <c r="F3050" s="421"/>
      <c r="G3050" s="421"/>
      <c r="H3050" s="421"/>
      <c r="I3050" s="421"/>
      <c r="J3050" s="421"/>
      <c r="K3050" s="421"/>
      <c r="L3050" s="421"/>
      <c r="M3050" s="423"/>
      <c r="N3050" s="340">
        <f>IF(C3050&gt;A_Stammdaten!$B$12,0,SUM(E3050,F3050,H3050,J3050:K3050)-SUM(G3050,I3050,L3050:M3050))</f>
        <v>0</v>
      </c>
      <c r="O3050" s="421"/>
      <c r="P3050" s="421"/>
      <c r="Q3050" s="421"/>
      <c r="R3050" s="421"/>
      <c r="S3050" s="108">
        <f t="shared" si="347"/>
        <v>0</v>
      </c>
      <c r="T3050" s="341">
        <f>IF(ISBLANK($B3050),0,VLOOKUP($B3050,Listen!$A$2:$C$45,2,FALSE))</f>
        <v>0</v>
      </c>
      <c r="U3050" s="341">
        <f>IF(ISBLANK($B3050),0,VLOOKUP($B3050,Listen!$A$2:$C$45,3,FALSE))</f>
        <v>0</v>
      </c>
      <c r="V3050" s="342">
        <f t="shared" si="345"/>
        <v>0</v>
      </c>
      <c r="W3050" s="342">
        <f t="shared" si="349"/>
        <v>0</v>
      </c>
      <c r="X3050" s="342">
        <f t="shared" si="349"/>
        <v>0</v>
      </c>
      <c r="Y3050" s="342">
        <f t="shared" si="349"/>
        <v>0</v>
      </c>
      <c r="Z3050" s="342">
        <f t="shared" si="349"/>
        <v>0</v>
      </c>
      <c r="AA3050" s="342">
        <f t="shared" si="349"/>
        <v>0</v>
      </c>
      <c r="AB3050" s="342">
        <f t="shared" si="349"/>
        <v>0</v>
      </c>
      <c r="AC3050" s="109">
        <f t="shared" si="348"/>
        <v>0</v>
      </c>
      <c r="AD3050" s="109">
        <f>IF(C3050=A_Stammdaten!$B$12,E_SAV!$S3050-E_SAV!$AE3050,HLOOKUP(A_Stammdaten!$B$12-1,$AF$4:$AL$4004,ROW(C3050)-3,FALSE)-$AE3050)</f>
        <v>0</v>
      </c>
      <c r="AE3050" s="109">
        <f>HLOOKUP(A_Stammdaten!$B$12,$AF$4:$AL$4004,ROW(C3050)-3,FALSE)</f>
        <v>0</v>
      </c>
      <c r="AF3050" s="109">
        <f t="shared" si="346"/>
        <v>0</v>
      </c>
      <c r="AG3050" s="109">
        <f t="shared" si="351"/>
        <v>0</v>
      </c>
      <c r="AH3050" s="109">
        <f t="shared" si="351"/>
        <v>0</v>
      </c>
      <c r="AI3050" s="109">
        <f t="shared" si="351"/>
        <v>0</v>
      </c>
      <c r="AJ3050" s="109">
        <f t="shared" si="350"/>
        <v>0</v>
      </c>
      <c r="AK3050" s="109">
        <f t="shared" si="350"/>
        <v>0</v>
      </c>
      <c r="AL3050" s="109">
        <f t="shared" si="350"/>
        <v>0</v>
      </c>
    </row>
    <row r="3051" spans="1:38" x14ac:dyDescent="0.3">
      <c r="A3051" s="421"/>
      <c r="B3051" s="421"/>
      <c r="C3051" s="422"/>
      <c r="D3051" s="423"/>
      <c r="E3051" s="421"/>
      <c r="F3051" s="421"/>
      <c r="G3051" s="421"/>
      <c r="H3051" s="421"/>
      <c r="I3051" s="421"/>
      <c r="J3051" s="421"/>
      <c r="K3051" s="421"/>
      <c r="L3051" s="421"/>
      <c r="M3051" s="423"/>
      <c r="N3051" s="340">
        <f>IF(C3051&gt;A_Stammdaten!$B$12,0,SUM(E3051,F3051,H3051,J3051:K3051)-SUM(G3051,I3051,L3051:M3051))</f>
        <v>0</v>
      </c>
      <c r="O3051" s="421"/>
      <c r="P3051" s="421"/>
      <c r="Q3051" s="421"/>
      <c r="R3051" s="421"/>
      <c r="S3051" s="108">
        <f t="shared" si="347"/>
        <v>0</v>
      </c>
      <c r="T3051" s="341">
        <f>IF(ISBLANK($B3051),0,VLOOKUP($B3051,Listen!$A$2:$C$45,2,FALSE))</f>
        <v>0</v>
      </c>
      <c r="U3051" s="341">
        <f>IF(ISBLANK($B3051),0,VLOOKUP($B3051,Listen!$A$2:$C$45,3,FALSE))</f>
        <v>0</v>
      </c>
      <c r="V3051" s="342">
        <f t="shared" si="345"/>
        <v>0</v>
      </c>
      <c r="W3051" s="342">
        <f t="shared" si="349"/>
        <v>0</v>
      </c>
      <c r="X3051" s="342">
        <f t="shared" si="349"/>
        <v>0</v>
      </c>
      <c r="Y3051" s="342">
        <f t="shared" si="349"/>
        <v>0</v>
      </c>
      <c r="Z3051" s="342">
        <f t="shared" si="349"/>
        <v>0</v>
      </c>
      <c r="AA3051" s="342">
        <f t="shared" si="349"/>
        <v>0</v>
      </c>
      <c r="AB3051" s="342">
        <f t="shared" si="349"/>
        <v>0</v>
      </c>
      <c r="AC3051" s="109">
        <f t="shared" si="348"/>
        <v>0</v>
      </c>
      <c r="AD3051" s="109">
        <f>IF(C3051=A_Stammdaten!$B$12,E_SAV!$S3051-E_SAV!$AE3051,HLOOKUP(A_Stammdaten!$B$12-1,$AF$4:$AL$4004,ROW(C3051)-3,FALSE)-$AE3051)</f>
        <v>0</v>
      </c>
      <c r="AE3051" s="109">
        <f>HLOOKUP(A_Stammdaten!$B$12,$AF$4:$AL$4004,ROW(C3051)-3,FALSE)</f>
        <v>0</v>
      </c>
      <c r="AF3051" s="109">
        <f t="shared" si="346"/>
        <v>0</v>
      </c>
      <c r="AG3051" s="109">
        <f t="shared" si="351"/>
        <v>0</v>
      </c>
      <c r="AH3051" s="109">
        <f t="shared" si="351"/>
        <v>0</v>
      </c>
      <c r="AI3051" s="109">
        <f t="shared" si="351"/>
        <v>0</v>
      </c>
      <c r="AJ3051" s="109">
        <f t="shared" si="350"/>
        <v>0</v>
      </c>
      <c r="AK3051" s="109">
        <f t="shared" si="350"/>
        <v>0</v>
      </c>
      <c r="AL3051" s="109">
        <f t="shared" si="350"/>
        <v>0</v>
      </c>
    </row>
    <row r="3052" spans="1:38" x14ac:dyDescent="0.3">
      <c r="A3052" s="421"/>
      <c r="B3052" s="421"/>
      <c r="C3052" s="422"/>
      <c r="D3052" s="423"/>
      <c r="E3052" s="421"/>
      <c r="F3052" s="421"/>
      <c r="G3052" s="421"/>
      <c r="H3052" s="421"/>
      <c r="I3052" s="421"/>
      <c r="J3052" s="421"/>
      <c r="K3052" s="421"/>
      <c r="L3052" s="421"/>
      <c r="M3052" s="423"/>
      <c r="N3052" s="340">
        <f>IF(C3052&gt;A_Stammdaten!$B$12,0,SUM(E3052,F3052,H3052,J3052:K3052)-SUM(G3052,I3052,L3052:M3052))</f>
        <v>0</v>
      </c>
      <c r="O3052" s="421"/>
      <c r="P3052" s="421"/>
      <c r="Q3052" s="421"/>
      <c r="R3052" s="421"/>
      <c r="S3052" s="108">
        <f t="shared" si="347"/>
        <v>0</v>
      </c>
      <c r="T3052" s="341">
        <f>IF(ISBLANK($B3052),0,VLOOKUP($B3052,Listen!$A$2:$C$45,2,FALSE))</f>
        <v>0</v>
      </c>
      <c r="U3052" s="341">
        <f>IF(ISBLANK($B3052),0,VLOOKUP($B3052,Listen!$A$2:$C$45,3,FALSE))</f>
        <v>0</v>
      </c>
      <c r="V3052" s="342">
        <f t="shared" si="345"/>
        <v>0</v>
      </c>
      <c r="W3052" s="342">
        <f t="shared" si="349"/>
        <v>0</v>
      </c>
      <c r="X3052" s="342">
        <f t="shared" si="349"/>
        <v>0</v>
      </c>
      <c r="Y3052" s="342">
        <f t="shared" si="349"/>
        <v>0</v>
      </c>
      <c r="Z3052" s="342">
        <f t="shared" si="349"/>
        <v>0</v>
      </c>
      <c r="AA3052" s="342">
        <f t="shared" si="349"/>
        <v>0</v>
      </c>
      <c r="AB3052" s="342">
        <f t="shared" si="349"/>
        <v>0</v>
      </c>
      <c r="AC3052" s="109">
        <f t="shared" si="348"/>
        <v>0</v>
      </c>
      <c r="AD3052" s="109">
        <f>IF(C3052=A_Stammdaten!$B$12,E_SAV!$S3052-E_SAV!$AE3052,HLOOKUP(A_Stammdaten!$B$12-1,$AF$4:$AL$4004,ROW(C3052)-3,FALSE)-$AE3052)</f>
        <v>0</v>
      </c>
      <c r="AE3052" s="109">
        <f>HLOOKUP(A_Stammdaten!$B$12,$AF$4:$AL$4004,ROW(C3052)-3,FALSE)</f>
        <v>0</v>
      </c>
      <c r="AF3052" s="109">
        <f t="shared" si="346"/>
        <v>0</v>
      </c>
      <c r="AG3052" s="109">
        <f t="shared" si="351"/>
        <v>0</v>
      </c>
      <c r="AH3052" s="109">
        <f t="shared" si="351"/>
        <v>0</v>
      </c>
      <c r="AI3052" s="109">
        <f t="shared" si="351"/>
        <v>0</v>
      </c>
      <c r="AJ3052" s="109">
        <f t="shared" si="350"/>
        <v>0</v>
      </c>
      <c r="AK3052" s="109">
        <f t="shared" si="350"/>
        <v>0</v>
      </c>
      <c r="AL3052" s="109">
        <f t="shared" si="350"/>
        <v>0</v>
      </c>
    </row>
    <row r="3053" spans="1:38" x14ac:dyDescent="0.3">
      <c r="A3053" s="421"/>
      <c r="B3053" s="421"/>
      <c r="C3053" s="422"/>
      <c r="D3053" s="423"/>
      <c r="E3053" s="421"/>
      <c r="F3053" s="421"/>
      <c r="G3053" s="421"/>
      <c r="H3053" s="421"/>
      <c r="I3053" s="421"/>
      <c r="J3053" s="421"/>
      <c r="K3053" s="421"/>
      <c r="L3053" s="421"/>
      <c r="M3053" s="423"/>
      <c r="N3053" s="340">
        <f>IF(C3053&gt;A_Stammdaten!$B$12,0,SUM(E3053,F3053,H3053,J3053:K3053)-SUM(G3053,I3053,L3053:M3053))</f>
        <v>0</v>
      </c>
      <c r="O3053" s="421"/>
      <c r="P3053" s="421"/>
      <c r="Q3053" s="421"/>
      <c r="R3053" s="421"/>
      <c r="S3053" s="108">
        <f t="shared" si="347"/>
        <v>0</v>
      </c>
      <c r="T3053" s="341">
        <f>IF(ISBLANK($B3053),0,VLOOKUP($B3053,Listen!$A$2:$C$45,2,FALSE))</f>
        <v>0</v>
      </c>
      <c r="U3053" s="341">
        <f>IF(ISBLANK($B3053),0,VLOOKUP($B3053,Listen!$A$2:$C$45,3,FALSE))</f>
        <v>0</v>
      </c>
      <c r="V3053" s="342">
        <f t="shared" si="345"/>
        <v>0</v>
      </c>
      <c r="W3053" s="342">
        <f t="shared" si="349"/>
        <v>0</v>
      </c>
      <c r="X3053" s="342">
        <f t="shared" si="349"/>
        <v>0</v>
      </c>
      <c r="Y3053" s="342">
        <f t="shared" si="349"/>
        <v>0</v>
      </c>
      <c r="Z3053" s="342">
        <f t="shared" si="349"/>
        <v>0</v>
      </c>
      <c r="AA3053" s="342">
        <f t="shared" si="349"/>
        <v>0</v>
      </c>
      <c r="AB3053" s="342">
        <f t="shared" si="349"/>
        <v>0</v>
      </c>
      <c r="AC3053" s="109">
        <f t="shared" si="348"/>
        <v>0</v>
      </c>
      <c r="AD3053" s="109">
        <f>IF(C3053=A_Stammdaten!$B$12,E_SAV!$S3053-E_SAV!$AE3053,HLOOKUP(A_Stammdaten!$B$12-1,$AF$4:$AL$4004,ROW(C3053)-3,FALSE)-$AE3053)</f>
        <v>0</v>
      </c>
      <c r="AE3053" s="109">
        <f>HLOOKUP(A_Stammdaten!$B$12,$AF$4:$AL$4004,ROW(C3053)-3,FALSE)</f>
        <v>0</v>
      </c>
      <c r="AF3053" s="109">
        <f t="shared" si="346"/>
        <v>0</v>
      </c>
      <c r="AG3053" s="109">
        <f t="shared" si="351"/>
        <v>0</v>
      </c>
      <c r="AH3053" s="109">
        <f t="shared" si="351"/>
        <v>0</v>
      </c>
      <c r="AI3053" s="109">
        <f t="shared" si="351"/>
        <v>0</v>
      </c>
      <c r="AJ3053" s="109">
        <f t="shared" si="350"/>
        <v>0</v>
      </c>
      <c r="AK3053" s="109">
        <f t="shared" si="350"/>
        <v>0</v>
      </c>
      <c r="AL3053" s="109">
        <f t="shared" si="350"/>
        <v>0</v>
      </c>
    </row>
    <row r="3054" spans="1:38" x14ac:dyDescent="0.3">
      <c r="A3054" s="421"/>
      <c r="B3054" s="421"/>
      <c r="C3054" s="422"/>
      <c r="D3054" s="423"/>
      <c r="E3054" s="421"/>
      <c r="F3054" s="421"/>
      <c r="G3054" s="421"/>
      <c r="H3054" s="421"/>
      <c r="I3054" s="421"/>
      <c r="J3054" s="421"/>
      <c r="K3054" s="421"/>
      <c r="L3054" s="421"/>
      <c r="M3054" s="423"/>
      <c r="N3054" s="340">
        <f>IF(C3054&gt;A_Stammdaten!$B$12,0,SUM(E3054,F3054,H3054,J3054:K3054)-SUM(G3054,I3054,L3054:M3054))</f>
        <v>0</v>
      </c>
      <c r="O3054" s="421"/>
      <c r="P3054" s="421"/>
      <c r="Q3054" s="421"/>
      <c r="R3054" s="421"/>
      <c r="S3054" s="108">
        <f t="shared" si="347"/>
        <v>0</v>
      </c>
      <c r="T3054" s="341">
        <f>IF(ISBLANK($B3054),0,VLOOKUP($B3054,Listen!$A$2:$C$45,2,FALSE))</f>
        <v>0</v>
      </c>
      <c r="U3054" s="341">
        <f>IF(ISBLANK($B3054),0,VLOOKUP($B3054,Listen!$A$2:$C$45,3,FALSE))</f>
        <v>0</v>
      </c>
      <c r="V3054" s="342">
        <f t="shared" si="345"/>
        <v>0</v>
      </c>
      <c r="W3054" s="342">
        <f t="shared" si="349"/>
        <v>0</v>
      </c>
      <c r="X3054" s="342">
        <f t="shared" si="349"/>
        <v>0</v>
      </c>
      <c r="Y3054" s="342">
        <f t="shared" si="349"/>
        <v>0</v>
      </c>
      <c r="Z3054" s="342">
        <f t="shared" si="349"/>
        <v>0</v>
      </c>
      <c r="AA3054" s="342">
        <f t="shared" si="349"/>
        <v>0</v>
      </c>
      <c r="AB3054" s="342">
        <f t="shared" si="349"/>
        <v>0</v>
      </c>
      <c r="AC3054" s="109">
        <f t="shared" si="348"/>
        <v>0</v>
      </c>
      <c r="AD3054" s="109">
        <f>IF(C3054=A_Stammdaten!$B$12,E_SAV!$S3054-E_SAV!$AE3054,HLOOKUP(A_Stammdaten!$B$12-1,$AF$4:$AL$4004,ROW(C3054)-3,FALSE)-$AE3054)</f>
        <v>0</v>
      </c>
      <c r="AE3054" s="109">
        <f>HLOOKUP(A_Stammdaten!$B$12,$AF$4:$AL$4004,ROW(C3054)-3,FALSE)</f>
        <v>0</v>
      </c>
      <c r="AF3054" s="109">
        <f t="shared" si="346"/>
        <v>0</v>
      </c>
      <c r="AG3054" s="109">
        <f t="shared" si="351"/>
        <v>0</v>
      </c>
      <c r="AH3054" s="109">
        <f t="shared" si="351"/>
        <v>0</v>
      </c>
      <c r="AI3054" s="109">
        <f t="shared" si="351"/>
        <v>0</v>
      </c>
      <c r="AJ3054" s="109">
        <f t="shared" si="350"/>
        <v>0</v>
      </c>
      <c r="AK3054" s="109">
        <f t="shared" si="350"/>
        <v>0</v>
      </c>
      <c r="AL3054" s="109">
        <f t="shared" si="350"/>
        <v>0</v>
      </c>
    </row>
    <row r="3055" spans="1:38" x14ac:dyDescent="0.3">
      <c r="A3055" s="421"/>
      <c r="B3055" s="421"/>
      <c r="C3055" s="422"/>
      <c r="D3055" s="423"/>
      <c r="E3055" s="421"/>
      <c r="F3055" s="421"/>
      <c r="G3055" s="421"/>
      <c r="H3055" s="421"/>
      <c r="I3055" s="421"/>
      <c r="J3055" s="421"/>
      <c r="K3055" s="421"/>
      <c r="L3055" s="421"/>
      <c r="M3055" s="423"/>
      <c r="N3055" s="340">
        <f>IF(C3055&gt;A_Stammdaten!$B$12,0,SUM(E3055,F3055,H3055,J3055:K3055)-SUM(G3055,I3055,L3055:M3055))</f>
        <v>0</v>
      </c>
      <c r="O3055" s="421"/>
      <c r="P3055" s="421"/>
      <c r="Q3055" s="421"/>
      <c r="R3055" s="421"/>
      <c r="S3055" s="108">
        <f t="shared" si="347"/>
        <v>0</v>
      </c>
      <c r="T3055" s="341">
        <f>IF(ISBLANK($B3055),0,VLOOKUP($B3055,Listen!$A$2:$C$45,2,FALSE))</f>
        <v>0</v>
      </c>
      <c r="U3055" s="341">
        <f>IF(ISBLANK($B3055),0,VLOOKUP($B3055,Listen!$A$2:$C$45,3,FALSE))</f>
        <v>0</v>
      </c>
      <c r="V3055" s="342">
        <f t="shared" si="345"/>
        <v>0</v>
      </c>
      <c r="W3055" s="342">
        <f t="shared" si="349"/>
        <v>0</v>
      </c>
      <c r="X3055" s="342">
        <f t="shared" si="349"/>
        <v>0</v>
      </c>
      <c r="Y3055" s="342">
        <f t="shared" si="349"/>
        <v>0</v>
      </c>
      <c r="Z3055" s="342">
        <f t="shared" si="349"/>
        <v>0</v>
      </c>
      <c r="AA3055" s="342">
        <f t="shared" si="349"/>
        <v>0</v>
      </c>
      <c r="AB3055" s="342">
        <f t="shared" si="349"/>
        <v>0</v>
      </c>
      <c r="AC3055" s="109">
        <f t="shared" si="348"/>
        <v>0</v>
      </c>
      <c r="AD3055" s="109">
        <f>IF(C3055=A_Stammdaten!$B$12,E_SAV!$S3055-E_SAV!$AE3055,HLOOKUP(A_Stammdaten!$B$12-1,$AF$4:$AL$4004,ROW(C3055)-3,FALSE)-$AE3055)</f>
        <v>0</v>
      </c>
      <c r="AE3055" s="109">
        <f>HLOOKUP(A_Stammdaten!$B$12,$AF$4:$AL$4004,ROW(C3055)-3,FALSE)</f>
        <v>0</v>
      </c>
      <c r="AF3055" s="109">
        <f t="shared" si="346"/>
        <v>0</v>
      </c>
      <c r="AG3055" s="109">
        <f t="shared" si="351"/>
        <v>0</v>
      </c>
      <c r="AH3055" s="109">
        <f t="shared" si="351"/>
        <v>0</v>
      </c>
      <c r="AI3055" s="109">
        <f t="shared" si="351"/>
        <v>0</v>
      </c>
      <c r="AJ3055" s="109">
        <f t="shared" si="350"/>
        <v>0</v>
      </c>
      <c r="AK3055" s="109">
        <f t="shared" si="350"/>
        <v>0</v>
      </c>
      <c r="AL3055" s="109">
        <f t="shared" si="350"/>
        <v>0</v>
      </c>
    </row>
    <row r="3056" spans="1:38" x14ac:dyDescent="0.3">
      <c r="A3056" s="421"/>
      <c r="B3056" s="421"/>
      <c r="C3056" s="422"/>
      <c r="D3056" s="423"/>
      <c r="E3056" s="421"/>
      <c r="F3056" s="421"/>
      <c r="G3056" s="421"/>
      <c r="H3056" s="421"/>
      <c r="I3056" s="421"/>
      <c r="J3056" s="421"/>
      <c r="K3056" s="421"/>
      <c r="L3056" s="421"/>
      <c r="M3056" s="423"/>
      <c r="N3056" s="340">
        <f>IF(C3056&gt;A_Stammdaten!$B$12,0,SUM(E3056,F3056,H3056,J3056:K3056)-SUM(G3056,I3056,L3056:M3056))</f>
        <v>0</v>
      </c>
      <c r="O3056" s="421"/>
      <c r="P3056" s="421"/>
      <c r="Q3056" s="421"/>
      <c r="R3056" s="421"/>
      <c r="S3056" s="108">
        <f t="shared" si="347"/>
        <v>0</v>
      </c>
      <c r="T3056" s="341">
        <f>IF(ISBLANK($B3056),0,VLOOKUP($B3056,Listen!$A$2:$C$45,2,FALSE))</f>
        <v>0</v>
      </c>
      <c r="U3056" s="341">
        <f>IF(ISBLANK($B3056),0,VLOOKUP($B3056,Listen!$A$2:$C$45,3,FALSE))</f>
        <v>0</v>
      </c>
      <c r="V3056" s="342">
        <f t="shared" si="345"/>
        <v>0</v>
      </c>
      <c r="W3056" s="342">
        <f t="shared" si="349"/>
        <v>0</v>
      </c>
      <c r="X3056" s="342">
        <f t="shared" si="349"/>
        <v>0</v>
      </c>
      <c r="Y3056" s="342">
        <f t="shared" si="349"/>
        <v>0</v>
      </c>
      <c r="Z3056" s="342">
        <f t="shared" si="349"/>
        <v>0</v>
      </c>
      <c r="AA3056" s="342">
        <f t="shared" si="349"/>
        <v>0</v>
      </c>
      <c r="AB3056" s="342">
        <f t="shared" si="349"/>
        <v>0</v>
      </c>
      <c r="AC3056" s="109">
        <f t="shared" si="348"/>
        <v>0</v>
      </c>
      <c r="AD3056" s="109">
        <f>IF(C3056=A_Stammdaten!$B$12,E_SAV!$S3056-E_SAV!$AE3056,HLOOKUP(A_Stammdaten!$B$12-1,$AF$4:$AL$4004,ROW(C3056)-3,FALSE)-$AE3056)</f>
        <v>0</v>
      </c>
      <c r="AE3056" s="109">
        <f>HLOOKUP(A_Stammdaten!$B$12,$AF$4:$AL$4004,ROW(C3056)-3,FALSE)</f>
        <v>0</v>
      </c>
      <c r="AF3056" s="109">
        <f t="shared" si="346"/>
        <v>0</v>
      </c>
      <c r="AG3056" s="109">
        <f t="shared" si="351"/>
        <v>0</v>
      </c>
      <c r="AH3056" s="109">
        <f t="shared" si="351"/>
        <v>0</v>
      </c>
      <c r="AI3056" s="109">
        <f t="shared" si="351"/>
        <v>0</v>
      </c>
      <c r="AJ3056" s="109">
        <f t="shared" si="350"/>
        <v>0</v>
      </c>
      <c r="AK3056" s="109">
        <f t="shared" si="350"/>
        <v>0</v>
      </c>
      <c r="AL3056" s="109">
        <f t="shared" si="350"/>
        <v>0</v>
      </c>
    </row>
    <row r="3057" spans="1:38" x14ac:dyDescent="0.3">
      <c r="A3057" s="421"/>
      <c r="B3057" s="421"/>
      <c r="C3057" s="422"/>
      <c r="D3057" s="423"/>
      <c r="E3057" s="421"/>
      <c r="F3057" s="421"/>
      <c r="G3057" s="421"/>
      <c r="H3057" s="421"/>
      <c r="I3057" s="421"/>
      <c r="J3057" s="421"/>
      <c r="K3057" s="421"/>
      <c r="L3057" s="421"/>
      <c r="M3057" s="423"/>
      <c r="N3057" s="340">
        <f>IF(C3057&gt;A_Stammdaten!$B$12,0,SUM(E3057,F3057,H3057,J3057:K3057)-SUM(G3057,I3057,L3057:M3057))</f>
        <v>0</v>
      </c>
      <c r="O3057" s="421"/>
      <c r="P3057" s="421"/>
      <c r="Q3057" s="421"/>
      <c r="R3057" s="421"/>
      <c r="S3057" s="108">
        <f t="shared" si="347"/>
        <v>0</v>
      </c>
      <c r="T3057" s="341">
        <f>IF(ISBLANK($B3057),0,VLOOKUP($B3057,Listen!$A$2:$C$45,2,FALSE))</f>
        <v>0</v>
      </c>
      <c r="U3057" s="341">
        <f>IF(ISBLANK($B3057),0,VLOOKUP($B3057,Listen!$A$2:$C$45,3,FALSE))</f>
        <v>0</v>
      </c>
      <c r="V3057" s="342">
        <f t="shared" si="345"/>
        <v>0</v>
      </c>
      <c r="W3057" s="342">
        <f t="shared" si="349"/>
        <v>0</v>
      </c>
      <c r="X3057" s="342">
        <f t="shared" si="349"/>
        <v>0</v>
      </c>
      <c r="Y3057" s="342">
        <f t="shared" si="349"/>
        <v>0</v>
      </c>
      <c r="Z3057" s="342">
        <f t="shared" si="349"/>
        <v>0</v>
      </c>
      <c r="AA3057" s="342">
        <f t="shared" si="349"/>
        <v>0</v>
      </c>
      <c r="AB3057" s="342">
        <f t="shared" si="349"/>
        <v>0</v>
      </c>
      <c r="AC3057" s="109">
        <f t="shared" si="348"/>
        <v>0</v>
      </c>
      <c r="AD3057" s="109">
        <f>IF(C3057=A_Stammdaten!$B$12,E_SAV!$S3057-E_SAV!$AE3057,HLOOKUP(A_Stammdaten!$B$12-1,$AF$4:$AL$4004,ROW(C3057)-3,FALSE)-$AE3057)</f>
        <v>0</v>
      </c>
      <c r="AE3057" s="109">
        <f>HLOOKUP(A_Stammdaten!$B$12,$AF$4:$AL$4004,ROW(C3057)-3,FALSE)</f>
        <v>0</v>
      </c>
      <c r="AF3057" s="109">
        <f t="shared" si="346"/>
        <v>0</v>
      </c>
      <c r="AG3057" s="109">
        <f t="shared" si="351"/>
        <v>0</v>
      </c>
      <c r="AH3057" s="109">
        <f t="shared" si="351"/>
        <v>0</v>
      </c>
      <c r="AI3057" s="109">
        <f t="shared" si="351"/>
        <v>0</v>
      </c>
      <c r="AJ3057" s="109">
        <f t="shared" si="350"/>
        <v>0</v>
      </c>
      <c r="AK3057" s="109">
        <f t="shared" si="350"/>
        <v>0</v>
      </c>
      <c r="AL3057" s="109">
        <f t="shared" si="350"/>
        <v>0</v>
      </c>
    </row>
    <row r="3058" spans="1:38" x14ac:dyDescent="0.3">
      <c r="A3058" s="421"/>
      <c r="B3058" s="421"/>
      <c r="C3058" s="422"/>
      <c r="D3058" s="423"/>
      <c r="E3058" s="421"/>
      <c r="F3058" s="421"/>
      <c r="G3058" s="421"/>
      <c r="H3058" s="421"/>
      <c r="I3058" s="421"/>
      <c r="J3058" s="421"/>
      <c r="K3058" s="421"/>
      <c r="L3058" s="421"/>
      <c r="M3058" s="423"/>
      <c r="N3058" s="340">
        <f>IF(C3058&gt;A_Stammdaten!$B$12,0,SUM(E3058,F3058,H3058,J3058:K3058)-SUM(G3058,I3058,L3058:M3058))</f>
        <v>0</v>
      </c>
      <c r="O3058" s="421"/>
      <c r="P3058" s="421"/>
      <c r="Q3058" s="421"/>
      <c r="R3058" s="421"/>
      <c r="S3058" s="108">
        <f t="shared" si="347"/>
        <v>0</v>
      </c>
      <c r="T3058" s="341">
        <f>IF(ISBLANK($B3058),0,VLOOKUP($B3058,Listen!$A$2:$C$45,2,FALSE))</f>
        <v>0</v>
      </c>
      <c r="U3058" s="341">
        <f>IF(ISBLANK($B3058),0,VLOOKUP($B3058,Listen!$A$2:$C$45,3,FALSE))</f>
        <v>0</v>
      </c>
      <c r="V3058" s="342">
        <f t="shared" si="345"/>
        <v>0</v>
      </c>
      <c r="W3058" s="342">
        <f t="shared" si="349"/>
        <v>0</v>
      </c>
      <c r="X3058" s="342">
        <f t="shared" si="349"/>
        <v>0</v>
      </c>
      <c r="Y3058" s="342">
        <f t="shared" si="349"/>
        <v>0</v>
      </c>
      <c r="Z3058" s="342">
        <f t="shared" si="349"/>
        <v>0</v>
      </c>
      <c r="AA3058" s="342">
        <f t="shared" si="349"/>
        <v>0</v>
      </c>
      <c r="AB3058" s="342">
        <f t="shared" si="349"/>
        <v>0</v>
      </c>
      <c r="AC3058" s="109">
        <f t="shared" si="348"/>
        <v>0</v>
      </c>
      <c r="AD3058" s="109">
        <f>IF(C3058=A_Stammdaten!$B$12,E_SAV!$S3058-E_SAV!$AE3058,HLOOKUP(A_Stammdaten!$B$12-1,$AF$4:$AL$4004,ROW(C3058)-3,FALSE)-$AE3058)</f>
        <v>0</v>
      </c>
      <c r="AE3058" s="109">
        <f>HLOOKUP(A_Stammdaten!$B$12,$AF$4:$AL$4004,ROW(C3058)-3,FALSE)</f>
        <v>0</v>
      </c>
      <c r="AF3058" s="109">
        <f t="shared" si="346"/>
        <v>0</v>
      </c>
      <c r="AG3058" s="109">
        <f t="shared" si="351"/>
        <v>0</v>
      </c>
      <c r="AH3058" s="109">
        <f t="shared" si="351"/>
        <v>0</v>
      </c>
      <c r="AI3058" s="109">
        <f t="shared" si="351"/>
        <v>0</v>
      </c>
      <c r="AJ3058" s="109">
        <f t="shared" si="350"/>
        <v>0</v>
      </c>
      <c r="AK3058" s="109">
        <f t="shared" si="350"/>
        <v>0</v>
      </c>
      <c r="AL3058" s="109">
        <f t="shared" si="350"/>
        <v>0</v>
      </c>
    </row>
    <row r="3059" spans="1:38" x14ac:dyDescent="0.3">
      <c r="A3059" s="421"/>
      <c r="B3059" s="421"/>
      <c r="C3059" s="422"/>
      <c r="D3059" s="423"/>
      <c r="E3059" s="421"/>
      <c r="F3059" s="421"/>
      <c r="G3059" s="421"/>
      <c r="H3059" s="421"/>
      <c r="I3059" s="421"/>
      <c r="J3059" s="421"/>
      <c r="K3059" s="421"/>
      <c r="L3059" s="421"/>
      <c r="M3059" s="423"/>
      <c r="N3059" s="340">
        <f>IF(C3059&gt;A_Stammdaten!$B$12,0,SUM(E3059,F3059,H3059,J3059:K3059)-SUM(G3059,I3059,L3059:M3059))</f>
        <v>0</v>
      </c>
      <c r="O3059" s="421"/>
      <c r="P3059" s="421"/>
      <c r="Q3059" s="421"/>
      <c r="R3059" s="421"/>
      <c r="S3059" s="108">
        <f t="shared" si="347"/>
        <v>0</v>
      </c>
      <c r="T3059" s="341">
        <f>IF(ISBLANK($B3059),0,VLOOKUP($B3059,Listen!$A$2:$C$45,2,FALSE))</f>
        <v>0</v>
      </c>
      <c r="U3059" s="341">
        <f>IF(ISBLANK($B3059),0,VLOOKUP($B3059,Listen!$A$2:$C$45,3,FALSE))</f>
        <v>0</v>
      </c>
      <c r="V3059" s="342">
        <f t="shared" si="345"/>
        <v>0</v>
      </c>
      <c r="W3059" s="342">
        <f t="shared" si="349"/>
        <v>0</v>
      </c>
      <c r="X3059" s="342">
        <f t="shared" si="349"/>
        <v>0</v>
      </c>
      <c r="Y3059" s="342">
        <f t="shared" si="349"/>
        <v>0</v>
      </c>
      <c r="Z3059" s="342">
        <f t="shared" si="349"/>
        <v>0</v>
      </c>
      <c r="AA3059" s="342">
        <f t="shared" si="349"/>
        <v>0</v>
      </c>
      <c r="AB3059" s="342">
        <f t="shared" si="349"/>
        <v>0</v>
      </c>
      <c r="AC3059" s="109">
        <f t="shared" si="348"/>
        <v>0</v>
      </c>
      <c r="AD3059" s="109">
        <f>IF(C3059=A_Stammdaten!$B$12,E_SAV!$S3059-E_SAV!$AE3059,HLOOKUP(A_Stammdaten!$B$12-1,$AF$4:$AL$4004,ROW(C3059)-3,FALSE)-$AE3059)</f>
        <v>0</v>
      </c>
      <c r="AE3059" s="109">
        <f>HLOOKUP(A_Stammdaten!$B$12,$AF$4:$AL$4004,ROW(C3059)-3,FALSE)</f>
        <v>0</v>
      </c>
      <c r="AF3059" s="109">
        <f t="shared" si="346"/>
        <v>0</v>
      </c>
      <c r="AG3059" s="109">
        <f t="shared" si="351"/>
        <v>0</v>
      </c>
      <c r="AH3059" s="109">
        <f t="shared" si="351"/>
        <v>0</v>
      </c>
      <c r="AI3059" s="109">
        <f t="shared" si="351"/>
        <v>0</v>
      </c>
      <c r="AJ3059" s="109">
        <f t="shared" si="350"/>
        <v>0</v>
      </c>
      <c r="AK3059" s="109">
        <f t="shared" si="350"/>
        <v>0</v>
      </c>
      <c r="AL3059" s="109">
        <f t="shared" si="350"/>
        <v>0</v>
      </c>
    </row>
    <row r="3060" spans="1:38" x14ac:dyDescent="0.3">
      <c r="A3060" s="421"/>
      <c r="B3060" s="421"/>
      <c r="C3060" s="422"/>
      <c r="D3060" s="423"/>
      <c r="E3060" s="421"/>
      <c r="F3060" s="421"/>
      <c r="G3060" s="421"/>
      <c r="H3060" s="421"/>
      <c r="I3060" s="421"/>
      <c r="J3060" s="421"/>
      <c r="K3060" s="421"/>
      <c r="L3060" s="421"/>
      <c r="M3060" s="423"/>
      <c r="N3060" s="340">
        <f>IF(C3060&gt;A_Stammdaten!$B$12,0,SUM(E3060,F3060,H3060,J3060:K3060)-SUM(G3060,I3060,L3060:M3060))</f>
        <v>0</v>
      </c>
      <c r="O3060" s="421"/>
      <c r="P3060" s="421"/>
      <c r="Q3060" s="421"/>
      <c r="R3060" s="421"/>
      <c r="S3060" s="108">
        <f t="shared" si="347"/>
        <v>0</v>
      </c>
      <c r="T3060" s="341">
        <f>IF(ISBLANK($B3060),0,VLOOKUP($B3060,Listen!$A$2:$C$45,2,FALSE))</f>
        <v>0</v>
      </c>
      <c r="U3060" s="341">
        <f>IF(ISBLANK($B3060),0,VLOOKUP($B3060,Listen!$A$2:$C$45,3,FALSE))</f>
        <v>0</v>
      </c>
      <c r="V3060" s="342">
        <f t="shared" si="345"/>
        <v>0</v>
      </c>
      <c r="W3060" s="342">
        <f t="shared" si="349"/>
        <v>0</v>
      </c>
      <c r="X3060" s="342">
        <f t="shared" si="349"/>
        <v>0</v>
      </c>
      <c r="Y3060" s="342">
        <f t="shared" si="349"/>
        <v>0</v>
      </c>
      <c r="Z3060" s="342">
        <f t="shared" si="349"/>
        <v>0</v>
      </c>
      <c r="AA3060" s="342">
        <f t="shared" si="349"/>
        <v>0</v>
      </c>
      <c r="AB3060" s="342">
        <f t="shared" si="349"/>
        <v>0</v>
      </c>
      <c r="AC3060" s="109">
        <f t="shared" si="348"/>
        <v>0</v>
      </c>
      <c r="AD3060" s="109">
        <f>IF(C3060=A_Stammdaten!$B$12,E_SAV!$S3060-E_SAV!$AE3060,HLOOKUP(A_Stammdaten!$B$12-1,$AF$4:$AL$4004,ROW(C3060)-3,FALSE)-$AE3060)</f>
        <v>0</v>
      </c>
      <c r="AE3060" s="109">
        <f>HLOOKUP(A_Stammdaten!$B$12,$AF$4:$AL$4004,ROW(C3060)-3,FALSE)</f>
        <v>0</v>
      </c>
      <c r="AF3060" s="109">
        <f t="shared" si="346"/>
        <v>0</v>
      </c>
      <c r="AG3060" s="109">
        <f t="shared" si="351"/>
        <v>0</v>
      </c>
      <c r="AH3060" s="109">
        <f t="shared" si="351"/>
        <v>0</v>
      </c>
      <c r="AI3060" s="109">
        <f t="shared" si="351"/>
        <v>0</v>
      </c>
      <c r="AJ3060" s="109">
        <f t="shared" si="350"/>
        <v>0</v>
      </c>
      <c r="AK3060" s="109">
        <f t="shared" si="350"/>
        <v>0</v>
      </c>
      <c r="AL3060" s="109">
        <f t="shared" si="350"/>
        <v>0</v>
      </c>
    </row>
    <row r="3061" spans="1:38" x14ac:dyDescent="0.3">
      <c r="A3061" s="421"/>
      <c r="B3061" s="421"/>
      <c r="C3061" s="422"/>
      <c r="D3061" s="423"/>
      <c r="E3061" s="421"/>
      <c r="F3061" s="421"/>
      <c r="G3061" s="421"/>
      <c r="H3061" s="421"/>
      <c r="I3061" s="421"/>
      <c r="J3061" s="421"/>
      <c r="K3061" s="421"/>
      <c r="L3061" s="421"/>
      <c r="M3061" s="423"/>
      <c r="N3061" s="340">
        <f>IF(C3061&gt;A_Stammdaten!$B$12,0,SUM(E3061,F3061,H3061,J3061:K3061)-SUM(G3061,I3061,L3061:M3061))</f>
        <v>0</v>
      </c>
      <c r="O3061" s="421"/>
      <c r="P3061" s="421"/>
      <c r="Q3061" s="421"/>
      <c r="R3061" s="421"/>
      <c r="S3061" s="108">
        <f t="shared" si="347"/>
        <v>0</v>
      </c>
      <c r="T3061" s="341">
        <f>IF(ISBLANK($B3061),0,VLOOKUP($B3061,Listen!$A$2:$C$45,2,FALSE))</f>
        <v>0</v>
      </c>
      <c r="U3061" s="341">
        <f>IF(ISBLANK($B3061),0,VLOOKUP($B3061,Listen!$A$2:$C$45,3,FALSE))</f>
        <v>0</v>
      </c>
      <c r="V3061" s="342">
        <f t="shared" si="345"/>
        <v>0</v>
      </c>
      <c r="W3061" s="342">
        <f t="shared" si="349"/>
        <v>0</v>
      </c>
      <c r="X3061" s="342">
        <f t="shared" si="349"/>
        <v>0</v>
      </c>
      <c r="Y3061" s="342">
        <f t="shared" si="349"/>
        <v>0</v>
      </c>
      <c r="Z3061" s="342">
        <f t="shared" si="349"/>
        <v>0</v>
      </c>
      <c r="AA3061" s="342">
        <f t="shared" si="349"/>
        <v>0</v>
      </c>
      <c r="AB3061" s="342">
        <f t="shared" si="349"/>
        <v>0</v>
      </c>
      <c r="AC3061" s="109">
        <f t="shared" si="348"/>
        <v>0</v>
      </c>
      <c r="AD3061" s="109">
        <f>IF(C3061=A_Stammdaten!$B$12,E_SAV!$S3061-E_SAV!$AE3061,HLOOKUP(A_Stammdaten!$B$12-1,$AF$4:$AL$4004,ROW(C3061)-3,FALSE)-$AE3061)</f>
        <v>0</v>
      </c>
      <c r="AE3061" s="109">
        <f>HLOOKUP(A_Stammdaten!$B$12,$AF$4:$AL$4004,ROW(C3061)-3,FALSE)</f>
        <v>0</v>
      </c>
      <c r="AF3061" s="109">
        <f t="shared" si="346"/>
        <v>0</v>
      </c>
      <c r="AG3061" s="109">
        <f t="shared" si="351"/>
        <v>0</v>
      </c>
      <c r="AH3061" s="109">
        <f t="shared" si="351"/>
        <v>0</v>
      </c>
      <c r="AI3061" s="109">
        <f t="shared" si="351"/>
        <v>0</v>
      </c>
      <c r="AJ3061" s="109">
        <f t="shared" si="350"/>
        <v>0</v>
      </c>
      <c r="AK3061" s="109">
        <f t="shared" si="350"/>
        <v>0</v>
      </c>
      <c r="AL3061" s="109">
        <f t="shared" si="350"/>
        <v>0</v>
      </c>
    </row>
    <row r="3062" spans="1:38" x14ac:dyDescent="0.3">
      <c r="A3062" s="421"/>
      <c r="B3062" s="421"/>
      <c r="C3062" s="422"/>
      <c r="D3062" s="423"/>
      <c r="E3062" s="421"/>
      <c r="F3062" s="421"/>
      <c r="G3062" s="421"/>
      <c r="H3062" s="421"/>
      <c r="I3062" s="421"/>
      <c r="J3062" s="421"/>
      <c r="K3062" s="421"/>
      <c r="L3062" s="421"/>
      <c r="M3062" s="423"/>
      <c r="N3062" s="340">
        <f>IF(C3062&gt;A_Stammdaten!$B$12,0,SUM(E3062,F3062,H3062,J3062:K3062)-SUM(G3062,I3062,L3062:M3062))</f>
        <v>0</v>
      </c>
      <c r="O3062" s="421"/>
      <c r="P3062" s="421"/>
      <c r="Q3062" s="421"/>
      <c r="R3062" s="421"/>
      <c r="S3062" s="108">
        <f t="shared" si="347"/>
        <v>0</v>
      </c>
      <c r="T3062" s="341">
        <f>IF(ISBLANK($B3062),0,VLOOKUP($B3062,Listen!$A$2:$C$45,2,FALSE))</f>
        <v>0</v>
      </c>
      <c r="U3062" s="341">
        <f>IF(ISBLANK($B3062),0,VLOOKUP($B3062,Listen!$A$2:$C$45,3,FALSE))</f>
        <v>0</v>
      </c>
      <c r="V3062" s="342">
        <f t="shared" si="345"/>
        <v>0</v>
      </c>
      <c r="W3062" s="342">
        <f t="shared" si="349"/>
        <v>0</v>
      </c>
      <c r="X3062" s="342">
        <f t="shared" si="349"/>
        <v>0</v>
      </c>
      <c r="Y3062" s="342">
        <f t="shared" si="349"/>
        <v>0</v>
      </c>
      <c r="Z3062" s="342">
        <f t="shared" si="349"/>
        <v>0</v>
      </c>
      <c r="AA3062" s="342">
        <f t="shared" si="349"/>
        <v>0</v>
      </c>
      <c r="AB3062" s="342">
        <f t="shared" si="349"/>
        <v>0</v>
      </c>
      <c r="AC3062" s="109">
        <f t="shared" si="348"/>
        <v>0</v>
      </c>
      <c r="AD3062" s="109">
        <f>IF(C3062=A_Stammdaten!$B$12,E_SAV!$S3062-E_SAV!$AE3062,HLOOKUP(A_Stammdaten!$B$12-1,$AF$4:$AL$4004,ROW(C3062)-3,FALSE)-$AE3062)</f>
        <v>0</v>
      </c>
      <c r="AE3062" s="109">
        <f>HLOOKUP(A_Stammdaten!$B$12,$AF$4:$AL$4004,ROW(C3062)-3,FALSE)</f>
        <v>0</v>
      </c>
      <c r="AF3062" s="109">
        <f t="shared" si="346"/>
        <v>0</v>
      </c>
      <c r="AG3062" s="109">
        <f t="shared" si="351"/>
        <v>0</v>
      </c>
      <c r="AH3062" s="109">
        <f t="shared" si="351"/>
        <v>0</v>
      </c>
      <c r="AI3062" s="109">
        <f t="shared" si="351"/>
        <v>0</v>
      </c>
      <c r="AJ3062" s="109">
        <f t="shared" si="350"/>
        <v>0</v>
      </c>
      <c r="AK3062" s="109">
        <f t="shared" si="350"/>
        <v>0</v>
      </c>
      <c r="AL3062" s="109">
        <f t="shared" si="350"/>
        <v>0</v>
      </c>
    </row>
    <row r="3063" spans="1:38" x14ac:dyDescent="0.3">
      <c r="A3063" s="421"/>
      <c r="B3063" s="421"/>
      <c r="C3063" s="422"/>
      <c r="D3063" s="423"/>
      <c r="E3063" s="421"/>
      <c r="F3063" s="421"/>
      <c r="G3063" s="421"/>
      <c r="H3063" s="421"/>
      <c r="I3063" s="421"/>
      <c r="J3063" s="421"/>
      <c r="K3063" s="421"/>
      <c r="L3063" s="421"/>
      <c r="M3063" s="423"/>
      <c r="N3063" s="340">
        <f>IF(C3063&gt;A_Stammdaten!$B$12,0,SUM(E3063,F3063,H3063,J3063:K3063)-SUM(G3063,I3063,L3063:M3063))</f>
        <v>0</v>
      </c>
      <c r="O3063" s="421"/>
      <c r="P3063" s="421"/>
      <c r="Q3063" s="421"/>
      <c r="R3063" s="421"/>
      <c r="S3063" s="108">
        <f t="shared" si="347"/>
        <v>0</v>
      </c>
      <c r="T3063" s="341">
        <f>IF(ISBLANK($B3063),0,VLOOKUP($B3063,Listen!$A$2:$C$45,2,FALSE))</f>
        <v>0</v>
      </c>
      <c r="U3063" s="341">
        <f>IF(ISBLANK($B3063),0,VLOOKUP($B3063,Listen!$A$2:$C$45,3,FALSE))</f>
        <v>0</v>
      </c>
      <c r="V3063" s="342">
        <f t="shared" si="345"/>
        <v>0</v>
      </c>
      <c r="W3063" s="342">
        <f t="shared" si="349"/>
        <v>0</v>
      </c>
      <c r="X3063" s="342">
        <f t="shared" si="349"/>
        <v>0</v>
      </c>
      <c r="Y3063" s="342">
        <f t="shared" si="349"/>
        <v>0</v>
      </c>
      <c r="Z3063" s="342">
        <f t="shared" si="349"/>
        <v>0</v>
      </c>
      <c r="AA3063" s="342">
        <f t="shared" si="349"/>
        <v>0</v>
      </c>
      <c r="AB3063" s="342">
        <f t="shared" si="349"/>
        <v>0</v>
      </c>
      <c r="AC3063" s="109">
        <f t="shared" si="348"/>
        <v>0</v>
      </c>
      <c r="AD3063" s="109">
        <f>IF(C3063=A_Stammdaten!$B$12,E_SAV!$S3063-E_SAV!$AE3063,HLOOKUP(A_Stammdaten!$B$12-1,$AF$4:$AL$4004,ROW(C3063)-3,FALSE)-$AE3063)</f>
        <v>0</v>
      </c>
      <c r="AE3063" s="109">
        <f>HLOOKUP(A_Stammdaten!$B$12,$AF$4:$AL$4004,ROW(C3063)-3,FALSE)</f>
        <v>0</v>
      </c>
      <c r="AF3063" s="109">
        <f t="shared" si="346"/>
        <v>0</v>
      </c>
      <c r="AG3063" s="109">
        <f t="shared" si="351"/>
        <v>0</v>
      </c>
      <c r="AH3063" s="109">
        <f t="shared" si="351"/>
        <v>0</v>
      </c>
      <c r="AI3063" s="109">
        <f t="shared" si="351"/>
        <v>0</v>
      </c>
      <c r="AJ3063" s="109">
        <f t="shared" si="350"/>
        <v>0</v>
      </c>
      <c r="AK3063" s="109">
        <f t="shared" si="350"/>
        <v>0</v>
      </c>
      <c r="AL3063" s="109">
        <f t="shared" si="350"/>
        <v>0</v>
      </c>
    </row>
    <row r="3064" spans="1:38" x14ac:dyDescent="0.3">
      <c r="A3064" s="421"/>
      <c r="B3064" s="421"/>
      <c r="C3064" s="422"/>
      <c r="D3064" s="423"/>
      <c r="E3064" s="421"/>
      <c r="F3064" s="421"/>
      <c r="G3064" s="421"/>
      <c r="H3064" s="421"/>
      <c r="I3064" s="421"/>
      <c r="J3064" s="421"/>
      <c r="K3064" s="421"/>
      <c r="L3064" s="421"/>
      <c r="M3064" s="423"/>
      <c r="N3064" s="340">
        <f>IF(C3064&gt;A_Stammdaten!$B$12,0,SUM(E3064,F3064,H3064,J3064:K3064)-SUM(G3064,I3064,L3064:M3064))</f>
        <v>0</v>
      </c>
      <c r="O3064" s="421"/>
      <c r="P3064" s="421"/>
      <c r="Q3064" s="421"/>
      <c r="R3064" s="421"/>
      <c r="S3064" s="108">
        <f t="shared" si="347"/>
        <v>0</v>
      </c>
      <c r="T3064" s="341">
        <f>IF(ISBLANK($B3064),0,VLOOKUP($B3064,Listen!$A$2:$C$45,2,FALSE))</f>
        <v>0</v>
      </c>
      <c r="U3064" s="341">
        <f>IF(ISBLANK($B3064),0,VLOOKUP($B3064,Listen!$A$2:$C$45,3,FALSE))</f>
        <v>0</v>
      </c>
      <c r="V3064" s="342">
        <f t="shared" si="345"/>
        <v>0</v>
      </c>
      <c r="W3064" s="342">
        <f t="shared" si="349"/>
        <v>0</v>
      </c>
      <c r="X3064" s="342">
        <f t="shared" si="349"/>
        <v>0</v>
      </c>
      <c r="Y3064" s="342">
        <f t="shared" si="349"/>
        <v>0</v>
      </c>
      <c r="Z3064" s="342">
        <f t="shared" si="349"/>
        <v>0</v>
      </c>
      <c r="AA3064" s="342">
        <f t="shared" si="349"/>
        <v>0</v>
      </c>
      <c r="AB3064" s="342">
        <f t="shared" si="349"/>
        <v>0</v>
      </c>
      <c r="AC3064" s="109">
        <f t="shared" si="348"/>
        <v>0</v>
      </c>
      <c r="AD3064" s="109">
        <f>IF(C3064=A_Stammdaten!$B$12,E_SAV!$S3064-E_SAV!$AE3064,HLOOKUP(A_Stammdaten!$B$12-1,$AF$4:$AL$4004,ROW(C3064)-3,FALSE)-$AE3064)</f>
        <v>0</v>
      </c>
      <c r="AE3064" s="109">
        <f>HLOOKUP(A_Stammdaten!$B$12,$AF$4:$AL$4004,ROW(C3064)-3,FALSE)</f>
        <v>0</v>
      </c>
      <c r="AF3064" s="109">
        <f t="shared" si="346"/>
        <v>0</v>
      </c>
      <c r="AG3064" s="109">
        <f t="shared" si="351"/>
        <v>0</v>
      </c>
      <c r="AH3064" s="109">
        <f t="shared" si="351"/>
        <v>0</v>
      </c>
      <c r="AI3064" s="109">
        <f t="shared" si="351"/>
        <v>0</v>
      </c>
      <c r="AJ3064" s="109">
        <f t="shared" si="350"/>
        <v>0</v>
      </c>
      <c r="AK3064" s="109">
        <f t="shared" si="350"/>
        <v>0</v>
      </c>
      <c r="AL3064" s="109">
        <f t="shared" si="350"/>
        <v>0</v>
      </c>
    </row>
    <row r="3065" spans="1:38" x14ac:dyDescent="0.3">
      <c r="A3065" s="421"/>
      <c r="B3065" s="421"/>
      <c r="C3065" s="422"/>
      <c r="D3065" s="423"/>
      <c r="E3065" s="421"/>
      <c r="F3065" s="421"/>
      <c r="G3065" s="421"/>
      <c r="H3065" s="421"/>
      <c r="I3065" s="421"/>
      <c r="J3065" s="421"/>
      <c r="K3065" s="421"/>
      <c r="L3065" s="421"/>
      <c r="M3065" s="423"/>
      <c r="N3065" s="340">
        <f>IF(C3065&gt;A_Stammdaten!$B$12,0,SUM(E3065,F3065,H3065,J3065:K3065)-SUM(G3065,I3065,L3065:M3065))</f>
        <v>0</v>
      </c>
      <c r="O3065" s="421"/>
      <c r="P3065" s="421"/>
      <c r="Q3065" s="421"/>
      <c r="R3065" s="421"/>
      <c r="S3065" s="108">
        <f t="shared" si="347"/>
        <v>0</v>
      </c>
      <c r="T3065" s="341">
        <f>IF(ISBLANK($B3065),0,VLOOKUP($B3065,Listen!$A$2:$C$45,2,FALSE))</f>
        <v>0</v>
      </c>
      <c r="U3065" s="341">
        <f>IF(ISBLANK($B3065),0,VLOOKUP($B3065,Listen!$A$2:$C$45,3,FALSE))</f>
        <v>0</v>
      </c>
      <c r="V3065" s="342">
        <f t="shared" si="345"/>
        <v>0</v>
      </c>
      <c r="W3065" s="342">
        <f t="shared" si="349"/>
        <v>0</v>
      </c>
      <c r="X3065" s="342">
        <f t="shared" si="349"/>
        <v>0</v>
      </c>
      <c r="Y3065" s="342">
        <f t="shared" si="349"/>
        <v>0</v>
      </c>
      <c r="Z3065" s="342">
        <f t="shared" si="349"/>
        <v>0</v>
      </c>
      <c r="AA3065" s="342">
        <f t="shared" si="349"/>
        <v>0</v>
      </c>
      <c r="AB3065" s="342">
        <f t="shared" si="349"/>
        <v>0</v>
      </c>
      <c r="AC3065" s="109">
        <f t="shared" si="348"/>
        <v>0</v>
      </c>
      <c r="AD3065" s="109">
        <f>IF(C3065=A_Stammdaten!$B$12,E_SAV!$S3065-E_SAV!$AE3065,HLOOKUP(A_Stammdaten!$B$12-1,$AF$4:$AL$4004,ROW(C3065)-3,FALSE)-$AE3065)</f>
        <v>0</v>
      </c>
      <c r="AE3065" s="109">
        <f>HLOOKUP(A_Stammdaten!$B$12,$AF$4:$AL$4004,ROW(C3065)-3,FALSE)</f>
        <v>0</v>
      </c>
      <c r="AF3065" s="109">
        <f t="shared" si="346"/>
        <v>0</v>
      </c>
      <c r="AG3065" s="109">
        <f t="shared" si="351"/>
        <v>0</v>
      </c>
      <c r="AH3065" s="109">
        <f t="shared" si="351"/>
        <v>0</v>
      </c>
      <c r="AI3065" s="109">
        <f t="shared" si="351"/>
        <v>0</v>
      </c>
      <c r="AJ3065" s="109">
        <f t="shared" si="350"/>
        <v>0</v>
      </c>
      <c r="AK3065" s="109">
        <f t="shared" si="350"/>
        <v>0</v>
      </c>
      <c r="AL3065" s="109">
        <f t="shared" si="350"/>
        <v>0</v>
      </c>
    </row>
    <row r="3066" spans="1:38" x14ac:dyDescent="0.3">
      <c r="A3066" s="421"/>
      <c r="B3066" s="421"/>
      <c r="C3066" s="422"/>
      <c r="D3066" s="423"/>
      <c r="E3066" s="421"/>
      <c r="F3066" s="421"/>
      <c r="G3066" s="421"/>
      <c r="H3066" s="421"/>
      <c r="I3066" s="421"/>
      <c r="J3066" s="421"/>
      <c r="K3066" s="421"/>
      <c r="L3066" s="421"/>
      <c r="M3066" s="423"/>
      <c r="N3066" s="340">
        <f>IF(C3066&gt;A_Stammdaten!$B$12,0,SUM(E3066,F3066,H3066,J3066:K3066)-SUM(G3066,I3066,L3066:M3066))</f>
        <v>0</v>
      </c>
      <c r="O3066" s="421"/>
      <c r="P3066" s="421"/>
      <c r="Q3066" s="421"/>
      <c r="R3066" s="421"/>
      <c r="S3066" s="108">
        <f t="shared" si="347"/>
        <v>0</v>
      </c>
      <c r="T3066" s="341">
        <f>IF(ISBLANK($B3066),0,VLOOKUP($B3066,Listen!$A$2:$C$45,2,FALSE))</f>
        <v>0</v>
      </c>
      <c r="U3066" s="341">
        <f>IF(ISBLANK($B3066),0,VLOOKUP($B3066,Listen!$A$2:$C$45,3,FALSE))</f>
        <v>0</v>
      </c>
      <c r="V3066" s="342">
        <f t="shared" si="345"/>
        <v>0</v>
      </c>
      <c r="W3066" s="342">
        <f t="shared" si="349"/>
        <v>0</v>
      </c>
      <c r="X3066" s="342">
        <f t="shared" si="349"/>
        <v>0</v>
      </c>
      <c r="Y3066" s="342">
        <f t="shared" si="349"/>
        <v>0</v>
      </c>
      <c r="Z3066" s="342">
        <f t="shared" si="349"/>
        <v>0</v>
      </c>
      <c r="AA3066" s="342">
        <f t="shared" si="349"/>
        <v>0</v>
      </c>
      <c r="AB3066" s="342">
        <f t="shared" si="349"/>
        <v>0</v>
      </c>
      <c r="AC3066" s="109">
        <f t="shared" si="348"/>
        <v>0</v>
      </c>
      <c r="AD3066" s="109">
        <f>IF(C3066=A_Stammdaten!$B$12,E_SAV!$S3066-E_SAV!$AE3066,HLOOKUP(A_Stammdaten!$B$12-1,$AF$4:$AL$4004,ROW(C3066)-3,FALSE)-$AE3066)</f>
        <v>0</v>
      </c>
      <c r="AE3066" s="109">
        <f>HLOOKUP(A_Stammdaten!$B$12,$AF$4:$AL$4004,ROW(C3066)-3,FALSE)</f>
        <v>0</v>
      </c>
      <c r="AF3066" s="109">
        <f t="shared" si="346"/>
        <v>0</v>
      </c>
      <c r="AG3066" s="109">
        <f t="shared" si="351"/>
        <v>0</v>
      </c>
      <c r="AH3066" s="109">
        <f t="shared" si="351"/>
        <v>0</v>
      </c>
      <c r="AI3066" s="109">
        <f t="shared" si="351"/>
        <v>0</v>
      </c>
      <c r="AJ3066" s="109">
        <f t="shared" si="350"/>
        <v>0</v>
      </c>
      <c r="AK3066" s="109">
        <f t="shared" si="350"/>
        <v>0</v>
      </c>
      <c r="AL3066" s="109">
        <f t="shared" si="350"/>
        <v>0</v>
      </c>
    </row>
    <row r="3067" spans="1:38" x14ac:dyDescent="0.3">
      <c r="A3067" s="421"/>
      <c r="B3067" s="421"/>
      <c r="C3067" s="422"/>
      <c r="D3067" s="423"/>
      <c r="E3067" s="421"/>
      <c r="F3067" s="421"/>
      <c r="G3067" s="421"/>
      <c r="H3067" s="421"/>
      <c r="I3067" s="421"/>
      <c r="J3067" s="421"/>
      <c r="K3067" s="421"/>
      <c r="L3067" s="421"/>
      <c r="M3067" s="423"/>
      <c r="N3067" s="340">
        <f>IF(C3067&gt;A_Stammdaten!$B$12,0,SUM(E3067,F3067,H3067,J3067:K3067)-SUM(G3067,I3067,L3067:M3067))</f>
        <v>0</v>
      </c>
      <c r="O3067" s="421"/>
      <c r="P3067" s="421"/>
      <c r="Q3067" s="421"/>
      <c r="R3067" s="421"/>
      <c r="S3067" s="108">
        <f t="shared" si="347"/>
        <v>0</v>
      </c>
      <c r="T3067" s="341">
        <f>IF(ISBLANK($B3067),0,VLOOKUP($B3067,Listen!$A$2:$C$45,2,FALSE))</f>
        <v>0</v>
      </c>
      <c r="U3067" s="341">
        <f>IF(ISBLANK($B3067),0,VLOOKUP($B3067,Listen!$A$2:$C$45,3,FALSE))</f>
        <v>0</v>
      </c>
      <c r="V3067" s="342">
        <f t="shared" si="345"/>
        <v>0</v>
      </c>
      <c r="W3067" s="342">
        <f t="shared" si="349"/>
        <v>0</v>
      </c>
      <c r="X3067" s="342">
        <f t="shared" si="349"/>
        <v>0</v>
      </c>
      <c r="Y3067" s="342">
        <f t="shared" si="349"/>
        <v>0</v>
      </c>
      <c r="Z3067" s="342">
        <f t="shared" si="349"/>
        <v>0</v>
      </c>
      <c r="AA3067" s="342">
        <f t="shared" si="349"/>
        <v>0</v>
      </c>
      <c r="AB3067" s="342">
        <f t="shared" si="349"/>
        <v>0</v>
      </c>
      <c r="AC3067" s="109">
        <f t="shared" si="348"/>
        <v>0</v>
      </c>
      <c r="AD3067" s="109">
        <f>IF(C3067=A_Stammdaten!$B$12,E_SAV!$S3067-E_SAV!$AE3067,HLOOKUP(A_Stammdaten!$B$12-1,$AF$4:$AL$4004,ROW(C3067)-3,FALSE)-$AE3067)</f>
        <v>0</v>
      </c>
      <c r="AE3067" s="109">
        <f>HLOOKUP(A_Stammdaten!$B$12,$AF$4:$AL$4004,ROW(C3067)-3,FALSE)</f>
        <v>0</v>
      </c>
      <c r="AF3067" s="109">
        <f t="shared" si="346"/>
        <v>0</v>
      </c>
      <c r="AG3067" s="109">
        <f t="shared" si="351"/>
        <v>0</v>
      </c>
      <c r="AH3067" s="109">
        <f t="shared" si="351"/>
        <v>0</v>
      </c>
      <c r="AI3067" s="109">
        <f t="shared" si="351"/>
        <v>0</v>
      </c>
      <c r="AJ3067" s="109">
        <f t="shared" si="350"/>
        <v>0</v>
      </c>
      <c r="AK3067" s="109">
        <f t="shared" si="350"/>
        <v>0</v>
      </c>
      <c r="AL3067" s="109">
        <f t="shared" si="350"/>
        <v>0</v>
      </c>
    </row>
    <row r="3068" spans="1:38" x14ac:dyDescent="0.3">
      <c r="A3068" s="421"/>
      <c r="B3068" s="421"/>
      <c r="C3068" s="422"/>
      <c r="D3068" s="423"/>
      <c r="E3068" s="421"/>
      <c r="F3068" s="421"/>
      <c r="G3068" s="421"/>
      <c r="H3068" s="421"/>
      <c r="I3068" s="421"/>
      <c r="J3068" s="421"/>
      <c r="K3068" s="421"/>
      <c r="L3068" s="421"/>
      <c r="M3068" s="423"/>
      <c r="N3068" s="340">
        <f>IF(C3068&gt;A_Stammdaten!$B$12,0,SUM(E3068,F3068,H3068,J3068:K3068)-SUM(G3068,I3068,L3068:M3068))</f>
        <v>0</v>
      </c>
      <c r="O3068" s="421"/>
      <c r="P3068" s="421"/>
      <c r="Q3068" s="421"/>
      <c r="R3068" s="421"/>
      <c r="S3068" s="108">
        <f t="shared" si="347"/>
        <v>0</v>
      </c>
      <c r="T3068" s="341">
        <f>IF(ISBLANK($B3068),0,VLOOKUP($B3068,Listen!$A$2:$C$45,2,FALSE))</f>
        <v>0</v>
      </c>
      <c r="U3068" s="341">
        <f>IF(ISBLANK($B3068),0,VLOOKUP($B3068,Listen!$A$2:$C$45,3,FALSE))</f>
        <v>0</v>
      </c>
      <c r="V3068" s="342">
        <f t="shared" si="345"/>
        <v>0</v>
      </c>
      <c r="W3068" s="342">
        <f t="shared" si="349"/>
        <v>0</v>
      </c>
      <c r="X3068" s="342">
        <f t="shared" si="349"/>
        <v>0</v>
      </c>
      <c r="Y3068" s="342">
        <f t="shared" si="349"/>
        <v>0</v>
      </c>
      <c r="Z3068" s="342">
        <f t="shared" si="349"/>
        <v>0</v>
      </c>
      <c r="AA3068" s="342">
        <f t="shared" si="349"/>
        <v>0</v>
      </c>
      <c r="AB3068" s="342">
        <f t="shared" si="349"/>
        <v>0</v>
      </c>
      <c r="AC3068" s="109">
        <f t="shared" si="348"/>
        <v>0</v>
      </c>
      <c r="AD3068" s="109">
        <f>IF(C3068=A_Stammdaten!$B$12,E_SAV!$S3068-E_SAV!$AE3068,HLOOKUP(A_Stammdaten!$B$12-1,$AF$4:$AL$4004,ROW(C3068)-3,FALSE)-$AE3068)</f>
        <v>0</v>
      </c>
      <c r="AE3068" s="109">
        <f>HLOOKUP(A_Stammdaten!$B$12,$AF$4:$AL$4004,ROW(C3068)-3,FALSE)</f>
        <v>0</v>
      </c>
      <c r="AF3068" s="109">
        <f t="shared" si="346"/>
        <v>0</v>
      </c>
      <c r="AG3068" s="109">
        <f t="shared" si="351"/>
        <v>0</v>
      </c>
      <c r="AH3068" s="109">
        <f t="shared" si="351"/>
        <v>0</v>
      </c>
      <c r="AI3068" s="109">
        <f t="shared" si="351"/>
        <v>0</v>
      </c>
      <c r="AJ3068" s="109">
        <f t="shared" si="350"/>
        <v>0</v>
      </c>
      <c r="AK3068" s="109">
        <f t="shared" si="350"/>
        <v>0</v>
      </c>
      <c r="AL3068" s="109">
        <f t="shared" si="350"/>
        <v>0</v>
      </c>
    </row>
    <row r="3069" spans="1:38" x14ac:dyDescent="0.3">
      <c r="A3069" s="421"/>
      <c r="B3069" s="421"/>
      <c r="C3069" s="422"/>
      <c r="D3069" s="423"/>
      <c r="E3069" s="421"/>
      <c r="F3069" s="421"/>
      <c r="G3069" s="421"/>
      <c r="H3069" s="421"/>
      <c r="I3069" s="421"/>
      <c r="J3069" s="421"/>
      <c r="K3069" s="421"/>
      <c r="L3069" s="421"/>
      <c r="M3069" s="423"/>
      <c r="N3069" s="340">
        <f>IF(C3069&gt;A_Stammdaten!$B$12,0,SUM(E3069,F3069,H3069,J3069:K3069)-SUM(G3069,I3069,L3069:M3069))</f>
        <v>0</v>
      </c>
      <c r="O3069" s="421"/>
      <c r="P3069" s="421"/>
      <c r="Q3069" s="421"/>
      <c r="R3069" s="421"/>
      <c r="S3069" s="108">
        <f t="shared" si="347"/>
        <v>0</v>
      </c>
      <c r="T3069" s="341">
        <f>IF(ISBLANK($B3069),0,VLOOKUP($B3069,Listen!$A$2:$C$45,2,FALSE))</f>
        <v>0</v>
      </c>
      <c r="U3069" s="341">
        <f>IF(ISBLANK($B3069),0,VLOOKUP($B3069,Listen!$A$2:$C$45,3,FALSE))</f>
        <v>0</v>
      </c>
      <c r="V3069" s="342">
        <f t="shared" si="345"/>
        <v>0</v>
      </c>
      <c r="W3069" s="342">
        <f t="shared" si="349"/>
        <v>0</v>
      </c>
      <c r="X3069" s="342">
        <f t="shared" si="349"/>
        <v>0</v>
      </c>
      <c r="Y3069" s="342">
        <f t="shared" ref="W3069:AB3111" si="352">$T3069</f>
        <v>0</v>
      </c>
      <c r="Z3069" s="342">
        <f t="shared" si="352"/>
        <v>0</v>
      </c>
      <c r="AA3069" s="342">
        <f t="shared" si="352"/>
        <v>0</v>
      </c>
      <c r="AB3069" s="342">
        <f t="shared" si="352"/>
        <v>0</v>
      </c>
      <c r="AC3069" s="109">
        <f t="shared" si="348"/>
        <v>0</v>
      </c>
      <c r="AD3069" s="109">
        <f>IF(C3069=A_Stammdaten!$B$12,E_SAV!$S3069-E_SAV!$AE3069,HLOOKUP(A_Stammdaten!$B$12-1,$AF$4:$AL$4004,ROW(C3069)-3,FALSE)-$AE3069)</f>
        <v>0</v>
      </c>
      <c r="AE3069" s="109">
        <f>HLOOKUP(A_Stammdaten!$B$12,$AF$4:$AL$4004,ROW(C3069)-3,FALSE)</f>
        <v>0</v>
      </c>
      <c r="AF3069" s="109">
        <f t="shared" si="346"/>
        <v>0</v>
      </c>
      <c r="AG3069" s="109">
        <f t="shared" si="351"/>
        <v>0</v>
      </c>
      <c r="AH3069" s="109">
        <f t="shared" si="351"/>
        <v>0</v>
      </c>
      <c r="AI3069" s="109">
        <f t="shared" si="351"/>
        <v>0</v>
      </c>
      <c r="AJ3069" s="109">
        <f t="shared" si="350"/>
        <v>0</v>
      </c>
      <c r="AK3069" s="109">
        <f t="shared" si="350"/>
        <v>0</v>
      </c>
      <c r="AL3069" s="109">
        <f t="shared" si="350"/>
        <v>0</v>
      </c>
    </row>
    <row r="3070" spans="1:38" x14ac:dyDescent="0.3">
      <c r="A3070" s="421"/>
      <c r="B3070" s="421"/>
      <c r="C3070" s="422"/>
      <c r="D3070" s="423"/>
      <c r="E3070" s="421"/>
      <c r="F3070" s="421"/>
      <c r="G3070" s="421"/>
      <c r="H3070" s="421"/>
      <c r="I3070" s="421"/>
      <c r="J3070" s="421"/>
      <c r="K3070" s="421"/>
      <c r="L3070" s="421"/>
      <c r="M3070" s="423"/>
      <c r="N3070" s="340">
        <f>IF(C3070&gt;A_Stammdaten!$B$12,0,SUM(E3070,F3070,H3070,J3070:K3070)-SUM(G3070,I3070,L3070:M3070))</f>
        <v>0</v>
      </c>
      <c r="O3070" s="421"/>
      <c r="P3070" s="421"/>
      <c r="Q3070" s="421"/>
      <c r="R3070" s="421"/>
      <c r="S3070" s="108">
        <f t="shared" si="347"/>
        <v>0</v>
      </c>
      <c r="T3070" s="341">
        <f>IF(ISBLANK($B3070),0,VLOOKUP($B3070,Listen!$A$2:$C$45,2,FALSE))</f>
        <v>0</v>
      </c>
      <c r="U3070" s="341">
        <f>IF(ISBLANK($B3070),0,VLOOKUP($B3070,Listen!$A$2:$C$45,3,FALSE))</f>
        <v>0</v>
      </c>
      <c r="V3070" s="342">
        <f t="shared" si="345"/>
        <v>0</v>
      </c>
      <c r="W3070" s="342">
        <f t="shared" si="352"/>
        <v>0</v>
      </c>
      <c r="X3070" s="342">
        <f t="shared" si="352"/>
        <v>0</v>
      </c>
      <c r="Y3070" s="342">
        <f t="shared" si="352"/>
        <v>0</v>
      </c>
      <c r="Z3070" s="342">
        <f t="shared" si="352"/>
        <v>0</v>
      </c>
      <c r="AA3070" s="342">
        <f t="shared" si="352"/>
        <v>0</v>
      </c>
      <c r="AB3070" s="342">
        <f t="shared" si="352"/>
        <v>0</v>
      </c>
      <c r="AC3070" s="109">
        <f t="shared" si="348"/>
        <v>0</v>
      </c>
      <c r="AD3070" s="109">
        <f>IF(C3070=A_Stammdaten!$B$12,E_SAV!$S3070-E_SAV!$AE3070,HLOOKUP(A_Stammdaten!$B$12-1,$AF$4:$AL$4004,ROW(C3070)-3,FALSE)-$AE3070)</f>
        <v>0</v>
      </c>
      <c r="AE3070" s="109">
        <f>HLOOKUP(A_Stammdaten!$B$12,$AF$4:$AL$4004,ROW(C3070)-3,FALSE)</f>
        <v>0</v>
      </c>
      <c r="AF3070" s="109">
        <f t="shared" si="346"/>
        <v>0</v>
      </c>
      <c r="AG3070" s="109">
        <f t="shared" si="351"/>
        <v>0</v>
      </c>
      <c r="AH3070" s="109">
        <f t="shared" si="351"/>
        <v>0</v>
      </c>
      <c r="AI3070" s="109">
        <f t="shared" si="351"/>
        <v>0</v>
      </c>
      <c r="AJ3070" s="109">
        <f t="shared" si="350"/>
        <v>0</v>
      </c>
      <c r="AK3070" s="109">
        <f t="shared" si="350"/>
        <v>0</v>
      </c>
      <c r="AL3070" s="109">
        <f t="shared" si="350"/>
        <v>0</v>
      </c>
    </row>
    <row r="3071" spans="1:38" x14ac:dyDescent="0.3">
      <c r="A3071" s="421"/>
      <c r="B3071" s="421"/>
      <c r="C3071" s="422"/>
      <c r="D3071" s="423"/>
      <c r="E3071" s="421"/>
      <c r="F3071" s="421"/>
      <c r="G3071" s="421"/>
      <c r="H3071" s="421"/>
      <c r="I3071" s="421"/>
      <c r="J3071" s="421"/>
      <c r="K3071" s="421"/>
      <c r="L3071" s="421"/>
      <c r="M3071" s="423"/>
      <c r="N3071" s="340">
        <f>IF(C3071&gt;A_Stammdaten!$B$12,0,SUM(E3071,F3071,H3071,J3071:K3071)-SUM(G3071,I3071,L3071:M3071))</f>
        <v>0</v>
      </c>
      <c r="O3071" s="421"/>
      <c r="P3071" s="421"/>
      <c r="Q3071" s="421"/>
      <c r="R3071" s="421"/>
      <c r="S3071" s="108">
        <f t="shared" si="347"/>
        <v>0</v>
      </c>
      <c r="T3071" s="341">
        <f>IF(ISBLANK($B3071),0,VLOOKUP($B3071,Listen!$A$2:$C$45,2,FALSE))</f>
        <v>0</v>
      </c>
      <c r="U3071" s="341">
        <f>IF(ISBLANK($B3071),0,VLOOKUP($B3071,Listen!$A$2:$C$45,3,FALSE))</f>
        <v>0</v>
      </c>
      <c r="V3071" s="342">
        <f t="shared" si="345"/>
        <v>0</v>
      </c>
      <c r="W3071" s="342">
        <f t="shared" si="352"/>
        <v>0</v>
      </c>
      <c r="X3071" s="342">
        <f t="shared" si="352"/>
        <v>0</v>
      </c>
      <c r="Y3071" s="342">
        <f t="shared" si="352"/>
        <v>0</v>
      </c>
      <c r="Z3071" s="342">
        <f t="shared" si="352"/>
        <v>0</v>
      </c>
      <c r="AA3071" s="342">
        <f t="shared" si="352"/>
        <v>0</v>
      </c>
      <c r="AB3071" s="342">
        <f t="shared" si="352"/>
        <v>0</v>
      </c>
      <c r="AC3071" s="109">
        <f t="shared" si="348"/>
        <v>0</v>
      </c>
      <c r="AD3071" s="109">
        <f>IF(C3071=A_Stammdaten!$B$12,E_SAV!$S3071-E_SAV!$AE3071,HLOOKUP(A_Stammdaten!$B$12-1,$AF$4:$AL$4004,ROW(C3071)-3,FALSE)-$AE3071)</f>
        <v>0</v>
      </c>
      <c r="AE3071" s="109">
        <f>HLOOKUP(A_Stammdaten!$B$12,$AF$4:$AL$4004,ROW(C3071)-3,FALSE)</f>
        <v>0</v>
      </c>
      <c r="AF3071" s="109">
        <f t="shared" si="346"/>
        <v>0</v>
      </c>
      <c r="AG3071" s="109">
        <f t="shared" si="351"/>
        <v>0</v>
      </c>
      <c r="AH3071" s="109">
        <f t="shared" si="351"/>
        <v>0</v>
      </c>
      <c r="AI3071" s="109">
        <f t="shared" si="351"/>
        <v>0</v>
      </c>
      <c r="AJ3071" s="109">
        <f t="shared" si="350"/>
        <v>0</v>
      </c>
      <c r="AK3071" s="109">
        <f t="shared" si="350"/>
        <v>0</v>
      </c>
      <c r="AL3071" s="109">
        <f t="shared" si="350"/>
        <v>0</v>
      </c>
    </row>
    <row r="3072" spans="1:38" x14ac:dyDescent="0.3">
      <c r="A3072" s="421"/>
      <c r="B3072" s="421"/>
      <c r="C3072" s="422"/>
      <c r="D3072" s="423"/>
      <c r="E3072" s="421"/>
      <c r="F3072" s="421"/>
      <c r="G3072" s="421"/>
      <c r="H3072" s="421"/>
      <c r="I3072" s="421"/>
      <c r="J3072" s="421"/>
      <c r="K3072" s="421"/>
      <c r="L3072" s="421"/>
      <c r="M3072" s="423"/>
      <c r="N3072" s="340">
        <f>IF(C3072&gt;A_Stammdaten!$B$12,0,SUM(E3072,F3072,H3072,J3072:K3072)-SUM(G3072,I3072,L3072:M3072))</f>
        <v>0</v>
      </c>
      <c r="O3072" s="421"/>
      <c r="P3072" s="421"/>
      <c r="Q3072" s="421"/>
      <c r="R3072" s="421"/>
      <c r="S3072" s="108">
        <f t="shared" si="347"/>
        <v>0</v>
      </c>
      <c r="T3072" s="341">
        <f>IF(ISBLANK($B3072),0,VLOOKUP($B3072,Listen!$A$2:$C$45,2,FALSE))</f>
        <v>0</v>
      </c>
      <c r="U3072" s="341">
        <f>IF(ISBLANK($B3072),0,VLOOKUP($B3072,Listen!$A$2:$C$45,3,FALSE))</f>
        <v>0</v>
      </c>
      <c r="V3072" s="342">
        <f t="shared" si="345"/>
        <v>0</v>
      </c>
      <c r="W3072" s="342">
        <f t="shared" si="352"/>
        <v>0</v>
      </c>
      <c r="X3072" s="342">
        <f t="shared" si="352"/>
        <v>0</v>
      </c>
      <c r="Y3072" s="342">
        <f t="shared" si="352"/>
        <v>0</v>
      </c>
      <c r="Z3072" s="342">
        <f t="shared" si="352"/>
        <v>0</v>
      </c>
      <c r="AA3072" s="342">
        <f t="shared" si="352"/>
        <v>0</v>
      </c>
      <c r="AB3072" s="342">
        <f t="shared" si="352"/>
        <v>0</v>
      </c>
      <c r="AC3072" s="109">
        <f t="shared" si="348"/>
        <v>0</v>
      </c>
      <c r="AD3072" s="109">
        <f>IF(C3072=A_Stammdaten!$B$12,E_SAV!$S3072-E_SAV!$AE3072,HLOOKUP(A_Stammdaten!$B$12-1,$AF$4:$AL$4004,ROW(C3072)-3,FALSE)-$AE3072)</f>
        <v>0</v>
      </c>
      <c r="AE3072" s="109">
        <f>HLOOKUP(A_Stammdaten!$B$12,$AF$4:$AL$4004,ROW(C3072)-3,FALSE)</f>
        <v>0</v>
      </c>
      <c r="AF3072" s="109">
        <f t="shared" si="346"/>
        <v>0</v>
      </c>
      <c r="AG3072" s="109">
        <f t="shared" si="351"/>
        <v>0</v>
      </c>
      <c r="AH3072" s="109">
        <f t="shared" si="351"/>
        <v>0</v>
      </c>
      <c r="AI3072" s="109">
        <f t="shared" si="351"/>
        <v>0</v>
      </c>
      <c r="AJ3072" s="109">
        <f t="shared" si="350"/>
        <v>0</v>
      </c>
      <c r="AK3072" s="109">
        <f t="shared" si="350"/>
        <v>0</v>
      </c>
      <c r="AL3072" s="109">
        <f t="shared" si="350"/>
        <v>0</v>
      </c>
    </row>
    <row r="3073" spans="1:38" x14ac:dyDescent="0.3">
      <c r="A3073" s="421"/>
      <c r="B3073" s="421"/>
      <c r="C3073" s="422"/>
      <c r="D3073" s="423"/>
      <c r="E3073" s="421"/>
      <c r="F3073" s="421"/>
      <c r="G3073" s="421"/>
      <c r="H3073" s="421"/>
      <c r="I3073" s="421"/>
      <c r="J3073" s="421"/>
      <c r="K3073" s="421"/>
      <c r="L3073" s="421"/>
      <c r="M3073" s="423"/>
      <c r="N3073" s="340">
        <f>IF(C3073&gt;A_Stammdaten!$B$12,0,SUM(E3073,F3073,H3073,J3073:K3073)-SUM(G3073,I3073,L3073:M3073))</f>
        <v>0</v>
      </c>
      <c r="O3073" s="421"/>
      <c r="P3073" s="421"/>
      <c r="Q3073" s="421"/>
      <c r="R3073" s="421"/>
      <c r="S3073" s="108">
        <f t="shared" si="347"/>
        <v>0</v>
      </c>
      <c r="T3073" s="341">
        <f>IF(ISBLANK($B3073),0,VLOOKUP($B3073,Listen!$A$2:$C$45,2,FALSE))</f>
        <v>0</v>
      </c>
      <c r="U3073" s="341">
        <f>IF(ISBLANK($B3073),0,VLOOKUP($B3073,Listen!$A$2:$C$45,3,FALSE))</f>
        <v>0</v>
      </c>
      <c r="V3073" s="342">
        <f t="shared" si="345"/>
        <v>0</v>
      </c>
      <c r="W3073" s="342">
        <f t="shared" si="352"/>
        <v>0</v>
      </c>
      <c r="X3073" s="342">
        <f t="shared" si="352"/>
        <v>0</v>
      </c>
      <c r="Y3073" s="342">
        <f t="shared" si="352"/>
        <v>0</v>
      </c>
      <c r="Z3073" s="342">
        <f t="shared" si="352"/>
        <v>0</v>
      </c>
      <c r="AA3073" s="342">
        <f t="shared" si="352"/>
        <v>0</v>
      </c>
      <c r="AB3073" s="342">
        <f t="shared" si="352"/>
        <v>0</v>
      </c>
      <c r="AC3073" s="109">
        <f t="shared" si="348"/>
        <v>0</v>
      </c>
      <c r="AD3073" s="109">
        <f>IF(C3073=A_Stammdaten!$B$12,E_SAV!$S3073-E_SAV!$AE3073,HLOOKUP(A_Stammdaten!$B$12-1,$AF$4:$AL$4004,ROW(C3073)-3,FALSE)-$AE3073)</f>
        <v>0</v>
      </c>
      <c r="AE3073" s="109">
        <f>HLOOKUP(A_Stammdaten!$B$12,$AF$4:$AL$4004,ROW(C3073)-3,FALSE)</f>
        <v>0</v>
      </c>
      <c r="AF3073" s="109">
        <f t="shared" si="346"/>
        <v>0</v>
      </c>
      <c r="AG3073" s="109">
        <f t="shared" si="351"/>
        <v>0</v>
      </c>
      <c r="AH3073" s="109">
        <f t="shared" si="351"/>
        <v>0</v>
      </c>
      <c r="AI3073" s="109">
        <f t="shared" si="351"/>
        <v>0</v>
      </c>
      <c r="AJ3073" s="109">
        <f t="shared" si="350"/>
        <v>0</v>
      </c>
      <c r="AK3073" s="109">
        <f t="shared" si="350"/>
        <v>0</v>
      </c>
      <c r="AL3073" s="109">
        <f t="shared" si="350"/>
        <v>0</v>
      </c>
    </row>
    <row r="3074" spans="1:38" x14ac:dyDescent="0.3">
      <c r="A3074" s="421"/>
      <c r="B3074" s="421"/>
      <c r="C3074" s="422"/>
      <c r="D3074" s="423"/>
      <c r="E3074" s="421"/>
      <c r="F3074" s="421"/>
      <c r="G3074" s="421"/>
      <c r="H3074" s="421"/>
      <c r="I3074" s="421"/>
      <c r="J3074" s="421"/>
      <c r="K3074" s="421"/>
      <c r="L3074" s="421"/>
      <c r="M3074" s="423"/>
      <c r="N3074" s="340">
        <f>IF(C3074&gt;A_Stammdaten!$B$12,0,SUM(E3074,F3074,H3074,J3074:K3074)-SUM(G3074,I3074,L3074:M3074))</f>
        <v>0</v>
      </c>
      <c r="O3074" s="421"/>
      <c r="P3074" s="421"/>
      <c r="Q3074" s="421"/>
      <c r="R3074" s="421"/>
      <c r="S3074" s="108">
        <f t="shared" si="347"/>
        <v>0</v>
      </c>
      <c r="T3074" s="341">
        <f>IF(ISBLANK($B3074),0,VLOOKUP($B3074,Listen!$A$2:$C$45,2,FALSE))</f>
        <v>0</v>
      </c>
      <c r="U3074" s="341">
        <f>IF(ISBLANK($B3074),0,VLOOKUP($B3074,Listen!$A$2:$C$45,3,FALSE))</f>
        <v>0</v>
      </c>
      <c r="V3074" s="342">
        <f t="shared" ref="V3074:V3137" si="353">$T3074</f>
        <v>0</v>
      </c>
      <c r="W3074" s="342">
        <f t="shared" si="352"/>
        <v>0</v>
      </c>
      <c r="X3074" s="342">
        <f t="shared" si="352"/>
        <v>0</v>
      </c>
      <c r="Y3074" s="342">
        <f t="shared" si="352"/>
        <v>0</v>
      </c>
      <c r="Z3074" s="342">
        <f t="shared" si="352"/>
        <v>0</v>
      </c>
      <c r="AA3074" s="342">
        <f t="shared" si="352"/>
        <v>0</v>
      </c>
      <c r="AB3074" s="342">
        <f t="shared" si="352"/>
        <v>0</v>
      </c>
      <c r="AC3074" s="109">
        <f t="shared" si="348"/>
        <v>0</v>
      </c>
      <c r="AD3074" s="109">
        <f>IF(C3074=A_Stammdaten!$B$12,E_SAV!$S3074-E_SAV!$AE3074,HLOOKUP(A_Stammdaten!$B$12-1,$AF$4:$AL$4004,ROW(C3074)-3,FALSE)-$AE3074)</f>
        <v>0</v>
      </c>
      <c r="AE3074" s="109">
        <f>HLOOKUP(A_Stammdaten!$B$12,$AF$4:$AL$4004,ROW(C3074)-3,FALSE)</f>
        <v>0</v>
      </c>
      <c r="AF3074" s="109">
        <f t="shared" si="346"/>
        <v>0</v>
      </c>
      <c r="AG3074" s="109">
        <f t="shared" si="351"/>
        <v>0</v>
      </c>
      <c r="AH3074" s="109">
        <f t="shared" si="351"/>
        <v>0</v>
      </c>
      <c r="AI3074" s="109">
        <f t="shared" si="351"/>
        <v>0</v>
      </c>
      <c r="AJ3074" s="109">
        <f t="shared" si="350"/>
        <v>0</v>
      </c>
      <c r="AK3074" s="109">
        <f t="shared" si="350"/>
        <v>0</v>
      </c>
      <c r="AL3074" s="109">
        <f t="shared" si="350"/>
        <v>0</v>
      </c>
    </row>
    <row r="3075" spans="1:38" x14ac:dyDescent="0.3">
      <c r="A3075" s="421"/>
      <c r="B3075" s="421"/>
      <c r="C3075" s="422"/>
      <c r="D3075" s="423"/>
      <c r="E3075" s="421"/>
      <c r="F3075" s="421"/>
      <c r="G3075" s="421"/>
      <c r="H3075" s="421"/>
      <c r="I3075" s="421"/>
      <c r="J3075" s="421"/>
      <c r="K3075" s="421"/>
      <c r="L3075" s="421"/>
      <c r="M3075" s="423"/>
      <c r="N3075" s="340">
        <f>IF(C3075&gt;A_Stammdaten!$B$12,0,SUM(E3075,F3075,H3075,J3075:K3075)-SUM(G3075,I3075,L3075:M3075))</f>
        <v>0</v>
      </c>
      <c r="O3075" s="421"/>
      <c r="P3075" s="421"/>
      <c r="Q3075" s="421"/>
      <c r="R3075" s="421"/>
      <c r="S3075" s="108">
        <f t="shared" si="347"/>
        <v>0</v>
      </c>
      <c r="T3075" s="341">
        <f>IF(ISBLANK($B3075),0,VLOOKUP($B3075,Listen!$A$2:$C$45,2,FALSE))</f>
        <v>0</v>
      </c>
      <c r="U3075" s="341">
        <f>IF(ISBLANK($B3075),0,VLOOKUP($B3075,Listen!$A$2:$C$45,3,FALSE))</f>
        <v>0</v>
      </c>
      <c r="V3075" s="342">
        <f t="shared" si="353"/>
        <v>0</v>
      </c>
      <c r="W3075" s="342">
        <f t="shared" si="352"/>
        <v>0</v>
      </c>
      <c r="X3075" s="342">
        <f t="shared" si="352"/>
        <v>0</v>
      </c>
      <c r="Y3075" s="342">
        <f t="shared" si="352"/>
        <v>0</v>
      </c>
      <c r="Z3075" s="342">
        <f t="shared" si="352"/>
        <v>0</v>
      </c>
      <c r="AA3075" s="342">
        <f t="shared" si="352"/>
        <v>0</v>
      </c>
      <c r="AB3075" s="342">
        <f t="shared" si="352"/>
        <v>0</v>
      </c>
      <c r="AC3075" s="109">
        <f t="shared" si="348"/>
        <v>0</v>
      </c>
      <c r="AD3075" s="109">
        <f>IF(C3075=A_Stammdaten!$B$12,E_SAV!$S3075-E_SAV!$AE3075,HLOOKUP(A_Stammdaten!$B$12-1,$AF$4:$AL$4004,ROW(C3075)-3,FALSE)-$AE3075)</f>
        <v>0</v>
      </c>
      <c r="AE3075" s="109">
        <f>HLOOKUP(A_Stammdaten!$B$12,$AF$4:$AL$4004,ROW(C3075)-3,FALSE)</f>
        <v>0</v>
      </c>
      <c r="AF3075" s="109">
        <f t="shared" si="346"/>
        <v>0</v>
      </c>
      <c r="AG3075" s="109">
        <f t="shared" si="351"/>
        <v>0</v>
      </c>
      <c r="AH3075" s="109">
        <f t="shared" si="351"/>
        <v>0</v>
      </c>
      <c r="AI3075" s="109">
        <f t="shared" si="351"/>
        <v>0</v>
      </c>
      <c r="AJ3075" s="109">
        <f t="shared" si="350"/>
        <v>0</v>
      </c>
      <c r="AK3075" s="109">
        <f t="shared" si="350"/>
        <v>0</v>
      </c>
      <c r="AL3075" s="109">
        <f t="shared" si="350"/>
        <v>0</v>
      </c>
    </row>
    <row r="3076" spans="1:38" x14ac:dyDescent="0.3">
      <c r="A3076" s="421"/>
      <c r="B3076" s="421"/>
      <c r="C3076" s="422"/>
      <c r="D3076" s="423"/>
      <c r="E3076" s="421"/>
      <c r="F3076" s="421"/>
      <c r="G3076" s="421"/>
      <c r="H3076" s="421"/>
      <c r="I3076" s="421"/>
      <c r="J3076" s="421"/>
      <c r="K3076" s="421"/>
      <c r="L3076" s="421"/>
      <c r="M3076" s="423"/>
      <c r="N3076" s="340">
        <f>IF(C3076&gt;A_Stammdaten!$B$12,0,SUM(E3076,F3076,H3076,J3076:K3076)-SUM(G3076,I3076,L3076:M3076))</f>
        <v>0</v>
      </c>
      <c r="O3076" s="421"/>
      <c r="P3076" s="421"/>
      <c r="Q3076" s="421"/>
      <c r="R3076" s="421"/>
      <c r="S3076" s="108">
        <f t="shared" si="347"/>
        <v>0</v>
      </c>
      <c r="T3076" s="341">
        <f>IF(ISBLANK($B3076),0,VLOOKUP($B3076,Listen!$A$2:$C$45,2,FALSE))</f>
        <v>0</v>
      </c>
      <c r="U3076" s="341">
        <f>IF(ISBLANK($B3076),0,VLOOKUP($B3076,Listen!$A$2:$C$45,3,FALSE))</f>
        <v>0</v>
      </c>
      <c r="V3076" s="342">
        <f t="shared" si="353"/>
        <v>0</v>
      </c>
      <c r="W3076" s="342">
        <f t="shared" si="352"/>
        <v>0</v>
      </c>
      <c r="X3076" s="342">
        <f t="shared" si="352"/>
        <v>0</v>
      </c>
      <c r="Y3076" s="342">
        <f t="shared" si="352"/>
        <v>0</v>
      </c>
      <c r="Z3076" s="342">
        <f t="shared" si="352"/>
        <v>0</v>
      </c>
      <c r="AA3076" s="342">
        <f t="shared" si="352"/>
        <v>0</v>
      </c>
      <c r="AB3076" s="342">
        <f t="shared" si="352"/>
        <v>0</v>
      </c>
      <c r="AC3076" s="109">
        <f t="shared" si="348"/>
        <v>0</v>
      </c>
      <c r="AD3076" s="109">
        <f>IF(C3076=A_Stammdaten!$B$12,E_SAV!$S3076-E_SAV!$AE3076,HLOOKUP(A_Stammdaten!$B$12-1,$AF$4:$AL$4004,ROW(C3076)-3,FALSE)-$AE3076)</f>
        <v>0</v>
      </c>
      <c r="AE3076" s="109">
        <f>HLOOKUP(A_Stammdaten!$B$12,$AF$4:$AL$4004,ROW(C3076)-3,FALSE)</f>
        <v>0</v>
      </c>
      <c r="AF3076" s="109">
        <f t="shared" si="346"/>
        <v>0</v>
      </c>
      <c r="AG3076" s="109">
        <f t="shared" si="351"/>
        <v>0</v>
      </c>
      <c r="AH3076" s="109">
        <f t="shared" si="351"/>
        <v>0</v>
      </c>
      <c r="AI3076" s="109">
        <f t="shared" si="351"/>
        <v>0</v>
      </c>
      <c r="AJ3076" s="109">
        <f t="shared" si="350"/>
        <v>0</v>
      </c>
      <c r="AK3076" s="109">
        <f t="shared" si="350"/>
        <v>0</v>
      </c>
      <c r="AL3076" s="109">
        <f t="shared" si="350"/>
        <v>0</v>
      </c>
    </row>
    <row r="3077" spans="1:38" x14ac:dyDescent="0.3">
      <c r="A3077" s="421"/>
      <c r="B3077" s="421"/>
      <c r="C3077" s="422"/>
      <c r="D3077" s="423"/>
      <c r="E3077" s="421"/>
      <c r="F3077" s="421"/>
      <c r="G3077" s="421"/>
      <c r="H3077" s="421"/>
      <c r="I3077" s="421"/>
      <c r="J3077" s="421"/>
      <c r="K3077" s="421"/>
      <c r="L3077" s="421"/>
      <c r="M3077" s="423"/>
      <c r="N3077" s="340">
        <f>IF(C3077&gt;A_Stammdaten!$B$12,0,SUM(E3077,F3077,H3077,J3077:K3077)-SUM(G3077,I3077,L3077:M3077))</f>
        <v>0</v>
      </c>
      <c r="O3077" s="421"/>
      <c r="P3077" s="421"/>
      <c r="Q3077" s="421"/>
      <c r="R3077" s="421"/>
      <c r="S3077" s="108">
        <f t="shared" si="347"/>
        <v>0</v>
      </c>
      <c r="T3077" s="341">
        <f>IF(ISBLANK($B3077),0,VLOOKUP($B3077,Listen!$A$2:$C$45,2,FALSE))</f>
        <v>0</v>
      </c>
      <c r="U3077" s="341">
        <f>IF(ISBLANK($B3077),0,VLOOKUP($B3077,Listen!$A$2:$C$45,3,FALSE))</f>
        <v>0</v>
      </c>
      <c r="V3077" s="342">
        <f t="shared" si="353"/>
        <v>0</v>
      </c>
      <c r="W3077" s="342">
        <f t="shared" si="352"/>
        <v>0</v>
      </c>
      <c r="X3077" s="342">
        <f t="shared" si="352"/>
        <v>0</v>
      </c>
      <c r="Y3077" s="342">
        <f t="shared" si="352"/>
        <v>0</v>
      </c>
      <c r="Z3077" s="342">
        <f t="shared" si="352"/>
        <v>0</v>
      </c>
      <c r="AA3077" s="342">
        <f t="shared" si="352"/>
        <v>0</v>
      </c>
      <c r="AB3077" s="342">
        <f t="shared" si="352"/>
        <v>0</v>
      </c>
      <c r="AC3077" s="109">
        <f t="shared" si="348"/>
        <v>0</v>
      </c>
      <c r="AD3077" s="109">
        <f>IF(C3077=A_Stammdaten!$B$12,E_SAV!$S3077-E_SAV!$AE3077,HLOOKUP(A_Stammdaten!$B$12-1,$AF$4:$AL$4004,ROW(C3077)-3,FALSE)-$AE3077)</f>
        <v>0</v>
      </c>
      <c r="AE3077" s="109">
        <f>HLOOKUP(A_Stammdaten!$B$12,$AF$4:$AL$4004,ROW(C3077)-3,FALSE)</f>
        <v>0</v>
      </c>
      <c r="AF3077" s="109">
        <f t="shared" ref="AF3077:AF3140" si="354">IF(OR($C3077=0,$S3077=0),0,IF($C3077&lt;=AF$4,$S3077-$S3077/V3077*(AF$4-$C3077+1),0))</f>
        <v>0</v>
      </c>
      <c r="AG3077" s="109">
        <f t="shared" si="351"/>
        <v>0</v>
      </c>
      <c r="AH3077" s="109">
        <f t="shared" si="351"/>
        <v>0</v>
      </c>
      <c r="AI3077" s="109">
        <f t="shared" si="351"/>
        <v>0</v>
      </c>
      <c r="AJ3077" s="109">
        <f t="shared" si="350"/>
        <v>0</v>
      </c>
      <c r="AK3077" s="109">
        <f t="shared" si="350"/>
        <v>0</v>
      </c>
      <c r="AL3077" s="109">
        <f t="shared" si="350"/>
        <v>0</v>
      </c>
    </row>
    <row r="3078" spans="1:38" x14ac:dyDescent="0.3">
      <c r="A3078" s="421"/>
      <c r="B3078" s="421"/>
      <c r="C3078" s="422"/>
      <c r="D3078" s="423"/>
      <c r="E3078" s="421"/>
      <c r="F3078" s="421"/>
      <c r="G3078" s="421"/>
      <c r="H3078" s="421"/>
      <c r="I3078" s="421"/>
      <c r="J3078" s="421"/>
      <c r="K3078" s="421"/>
      <c r="L3078" s="421"/>
      <c r="M3078" s="423"/>
      <c r="N3078" s="340">
        <f>IF(C3078&gt;A_Stammdaten!$B$12,0,SUM(E3078,F3078,H3078,J3078:K3078)-SUM(G3078,I3078,L3078:M3078))</f>
        <v>0</v>
      </c>
      <c r="O3078" s="421"/>
      <c r="P3078" s="421"/>
      <c r="Q3078" s="421"/>
      <c r="R3078" s="421"/>
      <c r="S3078" s="108">
        <f t="shared" ref="S3078:S3141" si="355">N3078-SUM(O3078:R3078)</f>
        <v>0</v>
      </c>
      <c r="T3078" s="341">
        <f>IF(ISBLANK($B3078),0,VLOOKUP($B3078,Listen!$A$2:$C$45,2,FALSE))</f>
        <v>0</v>
      </c>
      <c r="U3078" s="341">
        <f>IF(ISBLANK($B3078),0,VLOOKUP($B3078,Listen!$A$2:$C$45,3,FALSE))</f>
        <v>0</v>
      </c>
      <c r="V3078" s="342">
        <f t="shared" si="353"/>
        <v>0</v>
      </c>
      <c r="W3078" s="342">
        <f t="shared" si="352"/>
        <v>0</v>
      </c>
      <c r="X3078" s="342">
        <f t="shared" si="352"/>
        <v>0</v>
      </c>
      <c r="Y3078" s="342">
        <f t="shared" si="352"/>
        <v>0</v>
      </c>
      <c r="Z3078" s="342">
        <f t="shared" si="352"/>
        <v>0</v>
      </c>
      <c r="AA3078" s="342">
        <f t="shared" si="352"/>
        <v>0</v>
      </c>
      <c r="AB3078" s="342">
        <f t="shared" si="352"/>
        <v>0</v>
      </c>
      <c r="AC3078" s="109">
        <f t="shared" ref="AC3078:AC3141" si="356">AE3078+AD3078</f>
        <v>0</v>
      </c>
      <c r="AD3078" s="109">
        <f>IF(C3078=A_Stammdaten!$B$12,E_SAV!$S3078-E_SAV!$AE3078,HLOOKUP(A_Stammdaten!$B$12-1,$AF$4:$AL$4004,ROW(C3078)-3,FALSE)-$AE3078)</f>
        <v>0</v>
      </c>
      <c r="AE3078" s="109">
        <f>HLOOKUP(A_Stammdaten!$B$12,$AF$4:$AL$4004,ROW(C3078)-3,FALSE)</f>
        <v>0</v>
      </c>
      <c r="AF3078" s="109">
        <f t="shared" si="354"/>
        <v>0</v>
      </c>
      <c r="AG3078" s="109">
        <f t="shared" si="351"/>
        <v>0</v>
      </c>
      <c r="AH3078" s="109">
        <f t="shared" si="351"/>
        <v>0</v>
      </c>
      <c r="AI3078" s="109">
        <f t="shared" si="351"/>
        <v>0</v>
      </c>
      <c r="AJ3078" s="109">
        <f t="shared" si="350"/>
        <v>0</v>
      </c>
      <c r="AK3078" s="109">
        <f t="shared" si="350"/>
        <v>0</v>
      </c>
      <c r="AL3078" s="109">
        <f t="shared" si="350"/>
        <v>0</v>
      </c>
    </row>
    <row r="3079" spans="1:38" x14ac:dyDescent="0.3">
      <c r="A3079" s="421"/>
      <c r="B3079" s="421"/>
      <c r="C3079" s="422"/>
      <c r="D3079" s="423"/>
      <c r="E3079" s="421"/>
      <c r="F3079" s="421"/>
      <c r="G3079" s="421"/>
      <c r="H3079" s="421"/>
      <c r="I3079" s="421"/>
      <c r="J3079" s="421"/>
      <c r="K3079" s="421"/>
      <c r="L3079" s="421"/>
      <c r="M3079" s="423"/>
      <c r="N3079" s="340">
        <f>IF(C3079&gt;A_Stammdaten!$B$12,0,SUM(E3079,F3079,H3079,J3079:K3079)-SUM(G3079,I3079,L3079:M3079))</f>
        <v>0</v>
      </c>
      <c r="O3079" s="421"/>
      <c r="P3079" s="421"/>
      <c r="Q3079" s="421"/>
      <c r="R3079" s="421"/>
      <c r="S3079" s="108">
        <f t="shared" si="355"/>
        <v>0</v>
      </c>
      <c r="T3079" s="341">
        <f>IF(ISBLANK($B3079),0,VLOOKUP($B3079,Listen!$A$2:$C$45,2,FALSE))</f>
        <v>0</v>
      </c>
      <c r="U3079" s="341">
        <f>IF(ISBLANK($B3079),0,VLOOKUP($B3079,Listen!$A$2:$C$45,3,FALSE))</f>
        <v>0</v>
      </c>
      <c r="V3079" s="342">
        <f t="shared" si="353"/>
        <v>0</v>
      </c>
      <c r="W3079" s="342">
        <f t="shared" si="352"/>
        <v>0</v>
      </c>
      <c r="X3079" s="342">
        <f t="shared" si="352"/>
        <v>0</v>
      </c>
      <c r="Y3079" s="342">
        <f t="shared" si="352"/>
        <v>0</v>
      </c>
      <c r="Z3079" s="342">
        <f t="shared" si="352"/>
        <v>0</v>
      </c>
      <c r="AA3079" s="342">
        <f t="shared" si="352"/>
        <v>0</v>
      </c>
      <c r="AB3079" s="342">
        <f t="shared" si="352"/>
        <v>0</v>
      </c>
      <c r="AC3079" s="109">
        <f t="shared" si="356"/>
        <v>0</v>
      </c>
      <c r="AD3079" s="109">
        <f>IF(C3079=A_Stammdaten!$B$12,E_SAV!$S3079-E_SAV!$AE3079,HLOOKUP(A_Stammdaten!$B$12-1,$AF$4:$AL$4004,ROW(C3079)-3,FALSE)-$AE3079)</f>
        <v>0</v>
      </c>
      <c r="AE3079" s="109">
        <f>HLOOKUP(A_Stammdaten!$B$12,$AF$4:$AL$4004,ROW(C3079)-3,FALSE)</f>
        <v>0</v>
      </c>
      <c r="AF3079" s="109">
        <f t="shared" si="354"/>
        <v>0</v>
      </c>
      <c r="AG3079" s="109">
        <f t="shared" si="351"/>
        <v>0</v>
      </c>
      <c r="AH3079" s="109">
        <f t="shared" si="351"/>
        <v>0</v>
      </c>
      <c r="AI3079" s="109">
        <f t="shared" si="351"/>
        <v>0</v>
      </c>
      <c r="AJ3079" s="109">
        <f t="shared" si="350"/>
        <v>0</v>
      </c>
      <c r="AK3079" s="109">
        <f t="shared" si="350"/>
        <v>0</v>
      </c>
      <c r="AL3079" s="109">
        <f t="shared" si="350"/>
        <v>0</v>
      </c>
    </row>
    <row r="3080" spans="1:38" x14ac:dyDescent="0.3">
      <c r="A3080" s="421"/>
      <c r="B3080" s="421"/>
      <c r="C3080" s="422"/>
      <c r="D3080" s="423"/>
      <c r="E3080" s="421"/>
      <c r="F3080" s="421"/>
      <c r="G3080" s="421"/>
      <c r="H3080" s="421"/>
      <c r="I3080" s="421"/>
      <c r="J3080" s="421"/>
      <c r="K3080" s="421"/>
      <c r="L3080" s="421"/>
      <c r="M3080" s="423"/>
      <c r="N3080" s="340">
        <f>IF(C3080&gt;A_Stammdaten!$B$12,0,SUM(E3080,F3080,H3080,J3080:K3080)-SUM(G3080,I3080,L3080:M3080))</f>
        <v>0</v>
      </c>
      <c r="O3080" s="421"/>
      <c r="P3080" s="421"/>
      <c r="Q3080" s="421"/>
      <c r="R3080" s="421"/>
      <c r="S3080" s="108">
        <f t="shared" si="355"/>
        <v>0</v>
      </c>
      <c r="T3080" s="341">
        <f>IF(ISBLANK($B3080),0,VLOOKUP($B3080,Listen!$A$2:$C$45,2,FALSE))</f>
        <v>0</v>
      </c>
      <c r="U3080" s="341">
        <f>IF(ISBLANK($B3080),0,VLOOKUP($B3080,Listen!$A$2:$C$45,3,FALSE))</f>
        <v>0</v>
      </c>
      <c r="V3080" s="342">
        <f t="shared" si="353"/>
        <v>0</v>
      </c>
      <c r="W3080" s="342">
        <f t="shared" si="352"/>
        <v>0</v>
      </c>
      <c r="X3080" s="342">
        <f t="shared" si="352"/>
        <v>0</v>
      </c>
      <c r="Y3080" s="342">
        <f t="shared" si="352"/>
        <v>0</v>
      </c>
      <c r="Z3080" s="342">
        <f t="shared" si="352"/>
        <v>0</v>
      </c>
      <c r="AA3080" s="342">
        <f t="shared" si="352"/>
        <v>0</v>
      </c>
      <c r="AB3080" s="342">
        <f t="shared" si="352"/>
        <v>0</v>
      </c>
      <c r="AC3080" s="109">
        <f t="shared" si="356"/>
        <v>0</v>
      </c>
      <c r="AD3080" s="109">
        <f>IF(C3080=A_Stammdaten!$B$12,E_SAV!$S3080-E_SAV!$AE3080,HLOOKUP(A_Stammdaten!$B$12-1,$AF$4:$AL$4004,ROW(C3080)-3,FALSE)-$AE3080)</f>
        <v>0</v>
      </c>
      <c r="AE3080" s="109">
        <f>HLOOKUP(A_Stammdaten!$B$12,$AF$4:$AL$4004,ROW(C3080)-3,FALSE)</f>
        <v>0</v>
      </c>
      <c r="AF3080" s="109">
        <f t="shared" si="354"/>
        <v>0</v>
      </c>
      <c r="AG3080" s="109">
        <f t="shared" si="351"/>
        <v>0</v>
      </c>
      <c r="AH3080" s="109">
        <f t="shared" si="351"/>
        <v>0</v>
      </c>
      <c r="AI3080" s="109">
        <f t="shared" si="351"/>
        <v>0</v>
      </c>
      <c r="AJ3080" s="109">
        <f t="shared" si="350"/>
        <v>0</v>
      </c>
      <c r="AK3080" s="109">
        <f t="shared" si="350"/>
        <v>0</v>
      </c>
      <c r="AL3080" s="109">
        <f t="shared" si="350"/>
        <v>0</v>
      </c>
    </row>
    <row r="3081" spans="1:38" x14ac:dyDescent="0.3">
      <c r="A3081" s="421"/>
      <c r="B3081" s="421"/>
      <c r="C3081" s="422"/>
      <c r="D3081" s="423"/>
      <c r="E3081" s="421"/>
      <c r="F3081" s="421"/>
      <c r="G3081" s="421"/>
      <c r="H3081" s="421"/>
      <c r="I3081" s="421"/>
      <c r="J3081" s="421"/>
      <c r="K3081" s="421"/>
      <c r="L3081" s="421"/>
      <c r="M3081" s="423"/>
      <c r="N3081" s="340">
        <f>IF(C3081&gt;A_Stammdaten!$B$12,0,SUM(E3081,F3081,H3081,J3081:K3081)-SUM(G3081,I3081,L3081:M3081))</f>
        <v>0</v>
      </c>
      <c r="O3081" s="421"/>
      <c r="P3081" s="421"/>
      <c r="Q3081" s="421"/>
      <c r="R3081" s="421"/>
      <c r="S3081" s="108">
        <f t="shared" si="355"/>
        <v>0</v>
      </c>
      <c r="T3081" s="341">
        <f>IF(ISBLANK($B3081),0,VLOOKUP($B3081,Listen!$A$2:$C$45,2,FALSE))</f>
        <v>0</v>
      </c>
      <c r="U3081" s="341">
        <f>IF(ISBLANK($B3081),0,VLOOKUP($B3081,Listen!$A$2:$C$45,3,FALSE))</f>
        <v>0</v>
      </c>
      <c r="V3081" s="342">
        <f t="shared" si="353"/>
        <v>0</v>
      </c>
      <c r="W3081" s="342">
        <f t="shared" si="352"/>
        <v>0</v>
      </c>
      <c r="X3081" s="342">
        <f t="shared" si="352"/>
        <v>0</v>
      </c>
      <c r="Y3081" s="342">
        <f t="shared" si="352"/>
        <v>0</v>
      </c>
      <c r="Z3081" s="342">
        <f t="shared" si="352"/>
        <v>0</v>
      </c>
      <c r="AA3081" s="342">
        <f t="shared" si="352"/>
        <v>0</v>
      </c>
      <c r="AB3081" s="342">
        <f t="shared" si="352"/>
        <v>0</v>
      </c>
      <c r="AC3081" s="109">
        <f t="shared" si="356"/>
        <v>0</v>
      </c>
      <c r="AD3081" s="109">
        <f>IF(C3081=A_Stammdaten!$B$12,E_SAV!$S3081-E_SAV!$AE3081,HLOOKUP(A_Stammdaten!$B$12-1,$AF$4:$AL$4004,ROW(C3081)-3,FALSE)-$AE3081)</f>
        <v>0</v>
      </c>
      <c r="AE3081" s="109">
        <f>HLOOKUP(A_Stammdaten!$B$12,$AF$4:$AL$4004,ROW(C3081)-3,FALSE)</f>
        <v>0</v>
      </c>
      <c r="AF3081" s="109">
        <f t="shared" si="354"/>
        <v>0</v>
      </c>
      <c r="AG3081" s="109">
        <f t="shared" si="351"/>
        <v>0</v>
      </c>
      <c r="AH3081" s="109">
        <f t="shared" si="351"/>
        <v>0</v>
      </c>
      <c r="AI3081" s="109">
        <f t="shared" si="351"/>
        <v>0</v>
      </c>
      <c r="AJ3081" s="109">
        <f t="shared" si="350"/>
        <v>0</v>
      </c>
      <c r="AK3081" s="109">
        <f t="shared" si="350"/>
        <v>0</v>
      </c>
      <c r="AL3081" s="109">
        <f t="shared" si="350"/>
        <v>0</v>
      </c>
    </row>
    <row r="3082" spans="1:38" x14ac:dyDescent="0.3">
      <c r="A3082" s="421"/>
      <c r="B3082" s="421"/>
      <c r="C3082" s="422"/>
      <c r="D3082" s="423"/>
      <c r="E3082" s="421"/>
      <c r="F3082" s="421"/>
      <c r="G3082" s="421"/>
      <c r="H3082" s="421"/>
      <c r="I3082" s="421"/>
      <c r="J3082" s="421"/>
      <c r="K3082" s="421"/>
      <c r="L3082" s="421"/>
      <c r="M3082" s="423"/>
      <c r="N3082" s="340">
        <f>IF(C3082&gt;A_Stammdaten!$B$12,0,SUM(E3082,F3082,H3082,J3082:K3082)-SUM(G3082,I3082,L3082:M3082))</f>
        <v>0</v>
      </c>
      <c r="O3082" s="421"/>
      <c r="P3082" s="421"/>
      <c r="Q3082" s="421"/>
      <c r="R3082" s="421"/>
      <c r="S3082" s="108">
        <f t="shared" si="355"/>
        <v>0</v>
      </c>
      <c r="T3082" s="341">
        <f>IF(ISBLANK($B3082),0,VLOOKUP($B3082,Listen!$A$2:$C$45,2,FALSE))</f>
        <v>0</v>
      </c>
      <c r="U3082" s="341">
        <f>IF(ISBLANK($B3082),0,VLOOKUP($B3082,Listen!$A$2:$C$45,3,FALSE))</f>
        <v>0</v>
      </c>
      <c r="V3082" s="342">
        <f t="shared" si="353"/>
        <v>0</v>
      </c>
      <c r="W3082" s="342">
        <f t="shared" si="352"/>
        <v>0</v>
      </c>
      <c r="X3082" s="342">
        <f t="shared" si="352"/>
        <v>0</v>
      </c>
      <c r="Y3082" s="342">
        <f t="shared" si="352"/>
        <v>0</v>
      </c>
      <c r="Z3082" s="342">
        <f t="shared" si="352"/>
        <v>0</v>
      </c>
      <c r="AA3082" s="342">
        <f t="shared" si="352"/>
        <v>0</v>
      </c>
      <c r="AB3082" s="342">
        <f t="shared" si="352"/>
        <v>0</v>
      </c>
      <c r="AC3082" s="109">
        <f t="shared" si="356"/>
        <v>0</v>
      </c>
      <c r="AD3082" s="109">
        <f>IF(C3082=A_Stammdaten!$B$12,E_SAV!$S3082-E_SAV!$AE3082,HLOOKUP(A_Stammdaten!$B$12-1,$AF$4:$AL$4004,ROW(C3082)-3,FALSE)-$AE3082)</f>
        <v>0</v>
      </c>
      <c r="AE3082" s="109">
        <f>HLOOKUP(A_Stammdaten!$B$12,$AF$4:$AL$4004,ROW(C3082)-3,FALSE)</f>
        <v>0</v>
      </c>
      <c r="AF3082" s="109">
        <f t="shared" si="354"/>
        <v>0</v>
      </c>
      <c r="AG3082" s="109">
        <f t="shared" si="351"/>
        <v>0</v>
      </c>
      <c r="AH3082" s="109">
        <f t="shared" si="351"/>
        <v>0</v>
      </c>
      <c r="AI3082" s="109">
        <f t="shared" si="351"/>
        <v>0</v>
      </c>
      <c r="AJ3082" s="109">
        <f t="shared" si="350"/>
        <v>0</v>
      </c>
      <c r="AK3082" s="109">
        <f t="shared" si="350"/>
        <v>0</v>
      </c>
      <c r="AL3082" s="109">
        <f t="shared" si="350"/>
        <v>0</v>
      </c>
    </row>
    <row r="3083" spans="1:38" x14ac:dyDescent="0.3">
      <c r="A3083" s="421"/>
      <c r="B3083" s="421"/>
      <c r="C3083" s="422"/>
      <c r="D3083" s="423"/>
      <c r="E3083" s="421"/>
      <c r="F3083" s="421"/>
      <c r="G3083" s="421"/>
      <c r="H3083" s="421"/>
      <c r="I3083" s="421"/>
      <c r="J3083" s="421"/>
      <c r="K3083" s="421"/>
      <c r="L3083" s="421"/>
      <c r="M3083" s="423"/>
      <c r="N3083" s="340">
        <f>IF(C3083&gt;A_Stammdaten!$B$12,0,SUM(E3083,F3083,H3083,J3083:K3083)-SUM(G3083,I3083,L3083:M3083))</f>
        <v>0</v>
      </c>
      <c r="O3083" s="421"/>
      <c r="P3083" s="421"/>
      <c r="Q3083" s="421"/>
      <c r="R3083" s="421"/>
      <c r="S3083" s="108">
        <f t="shared" si="355"/>
        <v>0</v>
      </c>
      <c r="T3083" s="341">
        <f>IF(ISBLANK($B3083),0,VLOOKUP($B3083,Listen!$A$2:$C$45,2,FALSE))</f>
        <v>0</v>
      </c>
      <c r="U3083" s="341">
        <f>IF(ISBLANK($B3083),0,VLOOKUP($B3083,Listen!$A$2:$C$45,3,FALSE))</f>
        <v>0</v>
      </c>
      <c r="V3083" s="342">
        <f t="shared" si="353"/>
        <v>0</v>
      </c>
      <c r="W3083" s="342">
        <f t="shared" si="352"/>
        <v>0</v>
      </c>
      <c r="X3083" s="342">
        <f t="shared" si="352"/>
        <v>0</v>
      </c>
      <c r="Y3083" s="342">
        <f t="shared" si="352"/>
        <v>0</v>
      </c>
      <c r="Z3083" s="342">
        <f t="shared" si="352"/>
        <v>0</v>
      </c>
      <c r="AA3083" s="342">
        <f t="shared" si="352"/>
        <v>0</v>
      </c>
      <c r="AB3083" s="342">
        <f t="shared" si="352"/>
        <v>0</v>
      </c>
      <c r="AC3083" s="109">
        <f t="shared" si="356"/>
        <v>0</v>
      </c>
      <c r="AD3083" s="109">
        <f>IF(C3083=A_Stammdaten!$B$12,E_SAV!$S3083-E_SAV!$AE3083,HLOOKUP(A_Stammdaten!$B$12-1,$AF$4:$AL$4004,ROW(C3083)-3,FALSE)-$AE3083)</f>
        <v>0</v>
      </c>
      <c r="AE3083" s="109">
        <f>HLOOKUP(A_Stammdaten!$B$12,$AF$4:$AL$4004,ROW(C3083)-3,FALSE)</f>
        <v>0</v>
      </c>
      <c r="AF3083" s="109">
        <f t="shared" si="354"/>
        <v>0</v>
      </c>
      <c r="AG3083" s="109">
        <f t="shared" si="351"/>
        <v>0</v>
      </c>
      <c r="AH3083" s="109">
        <f t="shared" si="351"/>
        <v>0</v>
      </c>
      <c r="AI3083" s="109">
        <f t="shared" si="351"/>
        <v>0</v>
      </c>
      <c r="AJ3083" s="109">
        <f t="shared" si="350"/>
        <v>0</v>
      </c>
      <c r="AK3083" s="109">
        <f t="shared" si="350"/>
        <v>0</v>
      </c>
      <c r="AL3083" s="109">
        <f t="shared" si="350"/>
        <v>0</v>
      </c>
    </row>
    <row r="3084" spans="1:38" x14ac:dyDescent="0.3">
      <c r="A3084" s="421"/>
      <c r="B3084" s="421"/>
      <c r="C3084" s="422"/>
      <c r="D3084" s="423"/>
      <c r="E3084" s="421"/>
      <c r="F3084" s="421"/>
      <c r="G3084" s="421"/>
      <c r="H3084" s="421"/>
      <c r="I3084" s="421"/>
      <c r="J3084" s="421"/>
      <c r="K3084" s="421"/>
      <c r="L3084" s="421"/>
      <c r="M3084" s="423"/>
      <c r="N3084" s="340">
        <f>IF(C3084&gt;A_Stammdaten!$B$12,0,SUM(E3084,F3084,H3084,J3084:K3084)-SUM(G3084,I3084,L3084:M3084))</f>
        <v>0</v>
      </c>
      <c r="O3084" s="421"/>
      <c r="P3084" s="421"/>
      <c r="Q3084" s="421"/>
      <c r="R3084" s="421"/>
      <c r="S3084" s="108">
        <f t="shared" si="355"/>
        <v>0</v>
      </c>
      <c r="T3084" s="341">
        <f>IF(ISBLANK($B3084),0,VLOOKUP($B3084,Listen!$A$2:$C$45,2,FALSE))</f>
        <v>0</v>
      </c>
      <c r="U3084" s="341">
        <f>IF(ISBLANK($B3084),0,VLOOKUP($B3084,Listen!$A$2:$C$45,3,FALSE))</f>
        <v>0</v>
      </c>
      <c r="V3084" s="342">
        <f t="shared" si="353"/>
        <v>0</v>
      </c>
      <c r="W3084" s="342">
        <f t="shared" si="352"/>
        <v>0</v>
      </c>
      <c r="X3084" s="342">
        <f t="shared" si="352"/>
        <v>0</v>
      </c>
      <c r="Y3084" s="342">
        <f t="shared" si="352"/>
        <v>0</v>
      </c>
      <c r="Z3084" s="342">
        <f t="shared" si="352"/>
        <v>0</v>
      </c>
      <c r="AA3084" s="342">
        <f t="shared" si="352"/>
        <v>0</v>
      </c>
      <c r="AB3084" s="342">
        <f t="shared" si="352"/>
        <v>0</v>
      </c>
      <c r="AC3084" s="109">
        <f t="shared" si="356"/>
        <v>0</v>
      </c>
      <c r="AD3084" s="109">
        <f>IF(C3084=A_Stammdaten!$B$12,E_SAV!$S3084-E_SAV!$AE3084,HLOOKUP(A_Stammdaten!$B$12-1,$AF$4:$AL$4004,ROW(C3084)-3,FALSE)-$AE3084)</f>
        <v>0</v>
      </c>
      <c r="AE3084" s="109">
        <f>HLOOKUP(A_Stammdaten!$B$12,$AF$4:$AL$4004,ROW(C3084)-3,FALSE)</f>
        <v>0</v>
      </c>
      <c r="AF3084" s="109">
        <f t="shared" si="354"/>
        <v>0</v>
      </c>
      <c r="AG3084" s="109">
        <f t="shared" si="351"/>
        <v>0</v>
      </c>
      <c r="AH3084" s="109">
        <f t="shared" si="351"/>
        <v>0</v>
      </c>
      <c r="AI3084" s="109">
        <f t="shared" si="351"/>
        <v>0</v>
      </c>
      <c r="AJ3084" s="109">
        <f t="shared" si="350"/>
        <v>0</v>
      </c>
      <c r="AK3084" s="109">
        <f t="shared" si="350"/>
        <v>0</v>
      </c>
      <c r="AL3084" s="109">
        <f t="shared" si="350"/>
        <v>0</v>
      </c>
    </row>
    <row r="3085" spans="1:38" x14ac:dyDescent="0.3">
      <c r="A3085" s="421"/>
      <c r="B3085" s="421"/>
      <c r="C3085" s="422"/>
      <c r="D3085" s="423"/>
      <c r="E3085" s="421"/>
      <c r="F3085" s="421"/>
      <c r="G3085" s="421"/>
      <c r="H3085" s="421"/>
      <c r="I3085" s="421"/>
      <c r="J3085" s="421"/>
      <c r="K3085" s="421"/>
      <c r="L3085" s="421"/>
      <c r="M3085" s="423"/>
      <c r="N3085" s="340">
        <f>IF(C3085&gt;A_Stammdaten!$B$12,0,SUM(E3085,F3085,H3085,J3085:K3085)-SUM(G3085,I3085,L3085:M3085))</f>
        <v>0</v>
      </c>
      <c r="O3085" s="421"/>
      <c r="P3085" s="421"/>
      <c r="Q3085" s="421"/>
      <c r="R3085" s="421"/>
      <c r="S3085" s="108">
        <f t="shared" si="355"/>
        <v>0</v>
      </c>
      <c r="T3085" s="341">
        <f>IF(ISBLANK($B3085),0,VLOOKUP($B3085,Listen!$A$2:$C$45,2,FALSE))</f>
        <v>0</v>
      </c>
      <c r="U3085" s="341">
        <f>IF(ISBLANK($B3085),0,VLOOKUP($B3085,Listen!$A$2:$C$45,3,FALSE))</f>
        <v>0</v>
      </c>
      <c r="V3085" s="342">
        <f t="shared" si="353"/>
        <v>0</v>
      </c>
      <c r="W3085" s="342">
        <f t="shared" si="352"/>
        <v>0</v>
      </c>
      <c r="X3085" s="342">
        <f t="shared" si="352"/>
        <v>0</v>
      </c>
      <c r="Y3085" s="342">
        <f t="shared" si="352"/>
        <v>0</v>
      </c>
      <c r="Z3085" s="342">
        <f t="shared" si="352"/>
        <v>0</v>
      </c>
      <c r="AA3085" s="342">
        <f t="shared" si="352"/>
        <v>0</v>
      </c>
      <c r="AB3085" s="342">
        <f t="shared" si="352"/>
        <v>0</v>
      </c>
      <c r="AC3085" s="109">
        <f t="shared" si="356"/>
        <v>0</v>
      </c>
      <c r="AD3085" s="109">
        <f>IF(C3085=A_Stammdaten!$B$12,E_SAV!$S3085-E_SAV!$AE3085,HLOOKUP(A_Stammdaten!$B$12-1,$AF$4:$AL$4004,ROW(C3085)-3,FALSE)-$AE3085)</f>
        <v>0</v>
      </c>
      <c r="AE3085" s="109">
        <f>HLOOKUP(A_Stammdaten!$B$12,$AF$4:$AL$4004,ROW(C3085)-3,FALSE)</f>
        <v>0</v>
      </c>
      <c r="AF3085" s="109">
        <f t="shared" si="354"/>
        <v>0</v>
      </c>
      <c r="AG3085" s="109">
        <f t="shared" si="351"/>
        <v>0</v>
      </c>
      <c r="AH3085" s="109">
        <f t="shared" si="351"/>
        <v>0</v>
      </c>
      <c r="AI3085" s="109">
        <f t="shared" si="351"/>
        <v>0</v>
      </c>
      <c r="AJ3085" s="109">
        <f t="shared" si="350"/>
        <v>0</v>
      </c>
      <c r="AK3085" s="109">
        <f t="shared" si="350"/>
        <v>0</v>
      </c>
      <c r="AL3085" s="109">
        <f t="shared" si="350"/>
        <v>0</v>
      </c>
    </row>
    <row r="3086" spans="1:38" x14ac:dyDescent="0.3">
      <c r="A3086" s="421"/>
      <c r="B3086" s="421"/>
      <c r="C3086" s="422"/>
      <c r="D3086" s="423"/>
      <c r="E3086" s="421"/>
      <c r="F3086" s="421"/>
      <c r="G3086" s="421"/>
      <c r="H3086" s="421"/>
      <c r="I3086" s="421"/>
      <c r="J3086" s="421"/>
      <c r="K3086" s="421"/>
      <c r="L3086" s="421"/>
      <c r="M3086" s="423"/>
      <c r="N3086" s="340">
        <f>IF(C3086&gt;A_Stammdaten!$B$12,0,SUM(E3086,F3086,H3086,J3086:K3086)-SUM(G3086,I3086,L3086:M3086))</f>
        <v>0</v>
      </c>
      <c r="O3086" s="421"/>
      <c r="P3086" s="421"/>
      <c r="Q3086" s="421"/>
      <c r="R3086" s="421"/>
      <c r="S3086" s="108">
        <f t="shared" si="355"/>
        <v>0</v>
      </c>
      <c r="T3086" s="341">
        <f>IF(ISBLANK($B3086),0,VLOOKUP($B3086,Listen!$A$2:$C$45,2,FALSE))</f>
        <v>0</v>
      </c>
      <c r="U3086" s="341">
        <f>IF(ISBLANK($B3086),0,VLOOKUP($B3086,Listen!$A$2:$C$45,3,FALSE))</f>
        <v>0</v>
      </c>
      <c r="V3086" s="342">
        <f t="shared" si="353"/>
        <v>0</v>
      </c>
      <c r="W3086" s="342">
        <f t="shared" si="352"/>
        <v>0</v>
      </c>
      <c r="X3086" s="342">
        <f t="shared" si="352"/>
        <v>0</v>
      </c>
      <c r="Y3086" s="342">
        <f t="shared" si="352"/>
        <v>0</v>
      </c>
      <c r="Z3086" s="342">
        <f t="shared" si="352"/>
        <v>0</v>
      </c>
      <c r="AA3086" s="342">
        <f t="shared" si="352"/>
        <v>0</v>
      </c>
      <c r="AB3086" s="342">
        <f t="shared" si="352"/>
        <v>0</v>
      </c>
      <c r="AC3086" s="109">
        <f t="shared" si="356"/>
        <v>0</v>
      </c>
      <c r="AD3086" s="109">
        <f>IF(C3086=A_Stammdaten!$B$12,E_SAV!$S3086-E_SAV!$AE3086,HLOOKUP(A_Stammdaten!$B$12-1,$AF$4:$AL$4004,ROW(C3086)-3,FALSE)-$AE3086)</f>
        <v>0</v>
      </c>
      <c r="AE3086" s="109">
        <f>HLOOKUP(A_Stammdaten!$B$12,$AF$4:$AL$4004,ROW(C3086)-3,FALSE)</f>
        <v>0</v>
      </c>
      <c r="AF3086" s="109">
        <f t="shared" si="354"/>
        <v>0</v>
      </c>
      <c r="AG3086" s="109">
        <f t="shared" si="351"/>
        <v>0</v>
      </c>
      <c r="AH3086" s="109">
        <f t="shared" si="351"/>
        <v>0</v>
      </c>
      <c r="AI3086" s="109">
        <f t="shared" si="351"/>
        <v>0</v>
      </c>
      <c r="AJ3086" s="109">
        <f t="shared" si="350"/>
        <v>0</v>
      </c>
      <c r="AK3086" s="109">
        <f t="shared" si="350"/>
        <v>0</v>
      </c>
      <c r="AL3086" s="109">
        <f t="shared" si="350"/>
        <v>0</v>
      </c>
    </row>
    <row r="3087" spans="1:38" x14ac:dyDescent="0.3">
      <c r="A3087" s="421"/>
      <c r="B3087" s="421"/>
      <c r="C3087" s="422"/>
      <c r="D3087" s="423"/>
      <c r="E3087" s="421"/>
      <c r="F3087" s="421"/>
      <c r="G3087" s="421"/>
      <c r="H3087" s="421"/>
      <c r="I3087" s="421"/>
      <c r="J3087" s="421"/>
      <c r="K3087" s="421"/>
      <c r="L3087" s="421"/>
      <c r="M3087" s="423"/>
      <c r="N3087" s="340">
        <f>IF(C3087&gt;A_Stammdaten!$B$12,0,SUM(E3087,F3087,H3087,J3087:K3087)-SUM(G3087,I3087,L3087:M3087))</f>
        <v>0</v>
      </c>
      <c r="O3087" s="421"/>
      <c r="P3087" s="421"/>
      <c r="Q3087" s="421"/>
      <c r="R3087" s="421"/>
      <c r="S3087" s="108">
        <f t="shared" si="355"/>
        <v>0</v>
      </c>
      <c r="T3087" s="341">
        <f>IF(ISBLANK($B3087),0,VLOOKUP($B3087,Listen!$A$2:$C$45,2,FALSE))</f>
        <v>0</v>
      </c>
      <c r="U3087" s="341">
        <f>IF(ISBLANK($B3087),0,VLOOKUP($B3087,Listen!$A$2:$C$45,3,FALSE))</f>
        <v>0</v>
      </c>
      <c r="V3087" s="342">
        <f t="shared" si="353"/>
        <v>0</v>
      </c>
      <c r="W3087" s="342">
        <f t="shared" si="352"/>
        <v>0</v>
      </c>
      <c r="X3087" s="342">
        <f t="shared" si="352"/>
        <v>0</v>
      </c>
      <c r="Y3087" s="342">
        <f t="shared" si="352"/>
        <v>0</v>
      </c>
      <c r="Z3087" s="342">
        <f t="shared" si="352"/>
        <v>0</v>
      </c>
      <c r="AA3087" s="342">
        <f t="shared" si="352"/>
        <v>0</v>
      </c>
      <c r="AB3087" s="342">
        <f t="shared" si="352"/>
        <v>0</v>
      </c>
      <c r="AC3087" s="109">
        <f t="shared" si="356"/>
        <v>0</v>
      </c>
      <c r="AD3087" s="109">
        <f>IF(C3087=A_Stammdaten!$B$12,E_SAV!$S3087-E_SAV!$AE3087,HLOOKUP(A_Stammdaten!$B$12-1,$AF$4:$AL$4004,ROW(C3087)-3,FALSE)-$AE3087)</f>
        <v>0</v>
      </c>
      <c r="AE3087" s="109">
        <f>HLOOKUP(A_Stammdaten!$B$12,$AF$4:$AL$4004,ROW(C3087)-3,FALSE)</f>
        <v>0</v>
      </c>
      <c r="AF3087" s="109">
        <f t="shared" si="354"/>
        <v>0</v>
      </c>
      <c r="AG3087" s="109">
        <f t="shared" si="351"/>
        <v>0</v>
      </c>
      <c r="AH3087" s="109">
        <f t="shared" si="351"/>
        <v>0</v>
      </c>
      <c r="AI3087" s="109">
        <f t="shared" si="351"/>
        <v>0</v>
      </c>
      <c r="AJ3087" s="109">
        <f t="shared" si="350"/>
        <v>0</v>
      </c>
      <c r="AK3087" s="109">
        <f t="shared" si="350"/>
        <v>0</v>
      </c>
      <c r="AL3087" s="109">
        <f t="shared" si="350"/>
        <v>0</v>
      </c>
    </row>
    <row r="3088" spans="1:38" x14ac:dyDescent="0.3">
      <c r="A3088" s="421"/>
      <c r="B3088" s="421"/>
      <c r="C3088" s="422"/>
      <c r="D3088" s="423"/>
      <c r="E3088" s="421"/>
      <c r="F3088" s="421"/>
      <c r="G3088" s="421"/>
      <c r="H3088" s="421"/>
      <c r="I3088" s="421"/>
      <c r="J3088" s="421"/>
      <c r="K3088" s="421"/>
      <c r="L3088" s="421"/>
      <c r="M3088" s="423"/>
      <c r="N3088" s="340">
        <f>IF(C3088&gt;A_Stammdaten!$B$12,0,SUM(E3088,F3088,H3088,J3088:K3088)-SUM(G3088,I3088,L3088:M3088))</f>
        <v>0</v>
      </c>
      <c r="O3088" s="421"/>
      <c r="P3088" s="421"/>
      <c r="Q3088" s="421"/>
      <c r="R3088" s="421"/>
      <c r="S3088" s="108">
        <f t="shared" si="355"/>
        <v>0</v>
      </c>
      <c r="T3088" s="341">
        <f>IF(ISBLANK($B3088),0,VLOOKUP($B3088,Listen!$A$2:$C$45,2,FALSE))</f>
        <v>0</v>
      </c>
      <c r="U3088" s="341">
        <f>IF(ISBLANK($B3088),0,VLOOKUP($B3088,Listen!$A$2:$C$45,3,FALSE))</f>
        <v>0</v>
      </c>
      <c r="V3088" s="342">
        <f t="shared" si="353"/>
        <v>0</v>
      </c>
      <c r="W3088" s="342">
        <f t="shared" si="352"/>
        <v>0</v>
      </c>
      <c r="X3088" s="342">
        <f t="shared" si="352"/>
        <v>0</v>
      </c>
      <c r="Y3088" s="342">
        <f t="shared" si="352"/>
        <v>0</v>
      </c>
      <c r="Z3088" s="342">
        <f t="shared" si="352"/>
        <v>0</v>
      </c>
      <c r="AA3088" s="342">
        <f t="shared" si="352"/>
        <v>0</v>
      </c>
      <c r="AB3088" s="342">
        <f t="shared" si="352"/>
        <v>0</v>
      </c>
      <c r="AC3088" s="109">
        <f t="shared" si="356"/>
        <v>0</v>
      </c>
      <c r="AD3088" s="109">
        <f>IF(C3088=A_Stammdaten!$B$12,E_SAV!$S3088-E_SAV!$AE3088,HLOOKUP(A_Stammdaten!$B$12-1,$AF$4:$AL$4004,ROW(C3088)-3,FALSE)-$AE3088)</f>
        <v>0</v>
      </c>
      <c r="AE3088" s="109">
        <f>HLOOKUP(A_Stammdaten!$B$12,$AF$4:$AL$4004,ROW(C3088)-3,FALSE)</f>
        <v>0</v>
      </c>
      <c r="AF3088" s="109">
        <f t="shared" si="354"/>
        <v>0</v>
      </c>
      <c r="AG3088" s="109">
        <f t="shared" si="351"/>
        <v>0</v>
      </c>
      <c r="AH3088" s="109">
        <f t="shared" si="351"/>
        <v>0</v>
      </c>
      <c r="AI3088" s="109">
        <f t="shared" si="351"/>
        <v>0</v>
      </c>
      <c r="AJ3088" s="109">
        <f t="shared" si="350"/>
        <v>0</v>
      </c>
      <c r="AK3088" s="109">
        <f t="shared" si="350"/>
        <v>0</v>
      </c>
      <c r="AL3088" s="109">
        <f t="shared" si="350"/>
        <v>0</v>
      </c>
    </row>
    <row r="3089" spans="1:38" x14ac:dyDescent="0.3">
      <c r="A3089" s="421"/>
      <c r="B3089" s="421"/>
      <c r="C3089" s="422"/>
      <c r="D3089" s="423"/>
      <c r="E3089" s="421"/>
      <c r="F3089" s="421"/>
      <c r="G3089" s="421"/>
      <c r="H3089" s="421"/>
      <c r="I3089" s="421"/>
      <c r="J3089" s="421"/>
      <c r="K3089" s="421"/>
      <c r="L3089" s="421"/>
      <c r="M3089" s="423"/>
      <c r="N3089" s="340">
        <f>IF(C3089&gt;A_Stammdaten!$B$12,0,SUM(E3089,F3089,H3089,J3089:K3089)-SUM(G3089,I3089,L3089:M3089))</f>
        <v>0</v>
      </c>
      <c r="O3089" s="421"/>
      <c r="P3089" s="421"/>
      <c r="Q3089" s="421"/>
      <c r="R3089" s="421"/>
      <c r="S3089" s="108">
        <f t="shared" si="355"/>
        <v>0</v>
      </c>
      <c r="T3089" s="341">
        <f>IF(ISBLANK($B3089),0,VLOOKUP($B3089,Listen!$A$2:$C$45,2,FALSE))</f>
        <v>0</v>
      </c>
      <c r="U3089" s="341">
        <f>IF(ISBLANK($B3089),0,VLOOKUP($B3089,Listen!$A$2:$C$45,3,FALSE))</f>
        <v>0</v>
      </c>
      <c r="V3089" s="342">
        <f t="shared" si="353"/>
        <v>0</v>
      </c>
      <c r="W3089" s="342">
        <f t="shared" si="352"/>
        <v>0</v>
      </c>
      <c r="X3089" s="342">
        <f t="shared" si="352"/>
        <v>0</v>
      </c>
      <c r="Y3089" s="342">
        <f t="shared" si="352"/>
        <v>0</v>
      </c>
      <c r="Z3089" s="342">
        <f t="shared" si="352"/>
        <v>0</v>
      </c>
      <c r="AA3089" s="342">
        <f t="shared" si="352"/>
        <v>0</v>
      </c>
      <c r="AB3089" s="342">
        <f t="shared" si="352"/>
        <v>0</v>
      </c>
      <c r="AC3089" s="109">
        <f t="shared" si="356"/>
        <v>0</v>
      </c>
      <c r="AD3089" s="109">
        <f>IF(C3089=A_Stammdaten!$B$12,E_SAV!$S3089-E_SAV!$AE3089,HLOOKUP(A_Stammdaten!$B$12-1,$AF$4:$AL$4004,ROW(C3089)-3,FALSE)-$AE3089)</f>
        <v>0</v>
      </c>
      <c r="AE3089" s="109">
        <f>HLOOKUP(A_Stammdaten!$B$12,$AF$4:$AL$4004,ROW(C3089)-3,FALSE)</f>
        <v>0</v>
      </c>
      <c r="AF3089" s="109">
        <f t="shared" si="354"/>
        <v>0</v>
      </c>
      <c r="AG3089" s="109">
        <f t="shared" si="351"/>
        <v>0</v>
      </c>
      <c r="AH3089" s="109">
        <f t="shared" si="351"/>
        <v>0</v>
      </c>
      <c r="AI3089" s="109">
        <f t="shared" si="351"/>
        <v>0</v>
      </c>
      <c r="AJ3089" s="109">
        <f t="shared" si="350"/>
        <v>0</v>
      </c>
      <c r="AK3089" s="109">
        <f t="shared" si="350"/>
        <v>0</v>
      </c>
      <c r="AL3089" s="109">
        <f t="shared" si="350"/>
        <v>0</v>
      </c>
    </row>
    <row r="3090" spans="1:38" x14ac:dyDescent="0.3">
      <c r="A3090" s="421"/>
      <c r="B3090" s="421"/>
      <c r="C3090" s="422"/>
      <c r="D3090" s="423"/>
      <c r="E3090" s="421"/>
      <c r="F3090" s="421"/>
      <c r="G3090" s="421"/>
      <c r="H3090" s="421"/>
      <c r="I3090" s="421"/>
      <c r="J3090" s="421"/>
      <c r="K3090" s="421"/>
      <c r="L3090" s="421"/>
      <c r="M3090" s="423"/>
      <c r="N3090" s="340">
        <f>IF(C3090&gt;A_Stammdaten!$B$12,0,SUM(E3090,F3090,H3090,J3090:K3090)-SUM(G3090,I3090,L3090:M3090))</f>
        <v>0</v>
      </c>
      <c r="O3090" s="421"/>
      <c r="P3090" s="421"/>
      <c r="Q3090" s="421"/>
      <c r="R3090" s="421"/>
      <c r="S3090" s="108">
        <f t="shared" si="355"/>
        <v>0</v>
      </c>
      <c r="T3090" s="341">
        <f>IF(ISBLANK($B3090),0,VLOOKUP($B3090,Listen!$A$2:$C$45,2,FALSE))</f>
        <v>0</v>
      </c>
      <c r="U3090" s="341">
        <f>IF(ISBLANK($B3090),0,VLOOKUP($B3090,Listen!$A$2:$C$45,3,FALSE))</f>
        <v>0</v>
      </c>
      <c r="V3090" s="342">
        <f t="shared" si="353"/>
        <v>0</v>
      </c>
      <c r="W3090" s="342">
        <f t="shared" si="352"/>
        <v>0</v>
      </c>
      <c r="X3090" s="342">
        <f t="shared" si="352"/>
        <v>0</v>
      </c>
      <c r="Y3090" s="342">
        <f t="shared" si="352"/>
        <v>0</v>
      </c>
      <c r="Z3090" s="342">
        <f t="shared" si="352"/>
        <v>0</v>
      </c>
      <c r="AA3090" s="342">
        <f t="shared" si="352"/>
        <v>0</v>
      </c>
      <c r="AB3090" s="342">
        <f t="shared" si="352"/>
        <v>0</v>
      </c>
      <c r="AC3090" s="109">
        <f t="shared" si="356"/>
        <v>0</v>
      </c>
      <c r="AD3090" s="109">
        <f>IF(C3090=A_Stammdaten!$B$12,E_SAV!$S3090-E_SAV!$AE3090,HLOOKUP(A_Stammdaten!$B$12-1,$AF$4:$AL$4004,ROW(C3090)-3,FALSE)-$AE3090)</f>
        <v>0</v>
      </c>
      <c r="AE3090" s="109">
        <f>HLOOKUP(A_Stammdaten!$B$12,$AF$4:$AL$4004,ROW(C3090)-3,FALSE)</f>
        <v>0</v>
      </c>
      <c r="AF3090" s="109">
        <f t="shared" si="354"/>
        <v>0</v>
      </c>
      <c r="AG3090" s="109">
        <f t="shared" si="351"/>
        <v>0</v>
      </c>
      <c r="AH3090" s="109">
        <f t="shared" si="351"/>
        <v>0</v>
      </c>
      <c r="AI3090" s="109">
        <f t="shared" si="351"/>
        <v>0</v>
      </c>
      <c r="AJ3090" s="109">
        <f t="shared" si="350"/>
        <v>0</v>
      </c>
      <c r="AK3090" s="109">
        <f t="shared" si="350"/>
        <v>0</v>
      </c>
      <c r="AL3090" s="109">
        <f t="shared" si="350"/>
        <v>0</v>
      </c>
    </row>
    <row r="3091" spans="1:38" x14ac:dyDescent="0.3">
      <c r="A3091" s="421"/>
      <c r="B3091" s="421"/>
      <c r="C3091" s="422"/>
      <c r="D3091" s="423"/>
      <c r="E3091" s="421"/>
      <c r="F3091" s="421"/>
      <c r="G3091" s="421"/>
      <c r="H3091" s="421"/>
      <c r="I3091" s="421"/>
      <c r="J3091" s="421"/>
      <c r="K3091" s="421"/>
      <c r="L3091" s="421"/>
      <c r="M3091" s="423"/>
      <c r="N3091" s="340">
        <f>IF(C3091&gt;A_Stammdaten!$B$12,0,SUM(E3091,F3091,H3091,J3091:K3091)-SUM(G3091,I3091,L3091:M3091))</f>
        <v>0</v>
      </c>
      <c r="O3091" s="421"/>
      <c r="P3091" s="421"/>
      <c r="Q3091" s="421"/>
      <c r="R3091" s="421"/>
      <c r="S3091" s="108">
        <f t="shared" si="355"/>
        <v>0</v>
      </c>
      <c r="T3091" s="341">
        <f>IF(ISBLANK($B3091),0,VLOOKUP($B3091,Listen!$A$2:$C$45,2,FALSE))</f>
        <v>0</v>
      </c>
      <c r="U3091" s="341">
        <f>IF(ISBLANK($B3091),0,VLOOKUP($B3091,Listen!$A$2:$C$45,3,FALSE))</f>
        <v>0</v>
      </c>
      <c r="V3091" s="342">
        <f t="shared" si="353"/>
        <v>0</v>
      </c>
      <c r="W3091" s="342">
        <f t="shared" si="352"/>
        <v>0</v>
      </c>
      <c r="X3091" s="342">
        <f t="shared" si="352"/>
        <v>0</v>
      </c>
      <c r="Y3091" s="342">
        <f t="shared" si="352"/>
        <v>0</v>
      </c>
      <c r="Z3091" s="342">
        <f t="shared" si="352"/>
        <v>0</v>
      </c>
      <c r="AA3091" s="342">
        <f t="shared" si="352"/>
        <v>0</v>
      </c>
      <c r="AB3091" s="342">
        <f t="shared" si="352"/>
        <v>0</v>
      </c>
      <c r="AC3091" s="109">
        <f t="shared" si="356"/>
        <v>0</v>
      </c>
      <c r="AD3091" s="109">
        <f>IF(C3091=A_Stammdaten!$B$12,E_SAV!$S3091-E_SAV!$AE3091,HLOOKUP(A_Stammdaten!$B$12-1,$AF$4:$AL$4004,ROW(C3091)-3,FALSE)-$AE3091)</f>
        <v>0</v>
      </c>
      <c r="AE3091" s="109">
        <f>HLOOKUP(A_Stammdaten!$B$12,$AF$4:$AL$4004,ROW(C3091)-3,FALSE)</f>
        <v>0</v>
      </c>
      <c r="AF3091" s="109">
        <f t="shared" si="354"/>
        <v>0</v>
      </c>
      <c r="AG3091" s="109">
        <f t="shared" si="351"/>
        <v>0</v>
      </c>
      <c r="AH3091" s="109">
        <f t="shared" si="351"/>
        <v>0</v>
      </c>
      <c r="AI3091" s="109">
        <f t="shared" si="351"/>
        <v>0</v>
      </c>
      <c r="AJ3091" s="109">
        <f t="shared" si="350"/>
        <v>0</v>
      </c>
      <c r="AK3091" s="109">
        <f t="shared" si="350"/>
        <v>0</v>
      </c>
      <c r="AL3091" s="109">
        <f t="shared" si="350"/>
        <v>0</v>
      </c>
    </row>
    <row r="3092" spans="1:38" x14ac:dyDescent="0.3">
      <c r="A3092" s="421"/>
      <c r="B3092" s="421"/>
      <c r="C3092" s="422"/>
      <c r="D3092" s="423"/>
      <c r="E3092" s="421"/>
      <c r="F3092" s="421"/>
      <c r="G3092" s="421"/>
      <c r="H3092" s="421"/>
      <c r="I3092" s="421"/>
      <c r="J3092" s="421"/>
      <c r="K3092" s="421"/>
      <c r="L3092" s="421"/>
      <c r="M3092" s="423"/>
      <c r="N3092" s="340">
        <f>IF(C3092&gt;A_Stammdaten!$B$12,0,SUM(E3092,F3092,H3092,J3092:K3092)-SUM(G3092,I3092,L3092:M3092))</f>
        <v>0</v>
      </c>
      <c r="O3092" s="421"/>
      <c r="P3092" s="421"/>
      <c r="Q3092" s="421"/>
      <c r="R3092" s="421"/>
      <c r="S3092" s="108">
        <f t="shared" si="355"/>
        <v>0</v>
      </c>
      <c r="T3092" s="341">
        <f>IF(ISBLANK($B3092),0,VLOOKUP($B3092,Listen!$A$2:$C$45,2,FALSE))</f>
        <v>0</v>
      </c>
      <c r="U3092" s="341">
        <f>IF(ISBLANK($B3092),0,VLOOKUP($B3092,Listen!$A$2:$C$45,3,FALSE))</f>
        <v>0</v>
      </c>
      <c r="V3092" s="342">
        <f t="shared" si="353"/>
        <v>0</v>
      </c>
      <c r="W3092" s="342">
        <f t="shared" si="352"/>
        <v>0</v>
      </c>
      <c r="X3092" s="342">
        <f t="shared" si="352"/>
        <v>0</v>
      </c>
      <c r="Y3092" s="342">
        <f t="shared" si="352"/>
        <v>0</v>
      </c>
      <c r="Z3092" s="342">
        <f t="shared" si="352"/>
        <v>0</v>
      </c>
      <c r="AA3092" s="342">
        <f t="shared" si="352"/>
        <v>0</v>
      </c>
      <c r="AB3092" s="342">
        <f t="shared" si="352"/>
        <v>0</v>
      </c>
      <c r="AC3092" s="109">
        <f t="shared" si="356"/>
        <v>0</v>
      </c>
      <c r="AD3092" s="109">
        <f>IF(C3092=A_Stammdaten!$B$12,E_SAV!$S3092-E_SAV!$AE3092,HLOOKUP(A_Stammdaten!$B$12-1,$AF$4:$AL$4004,ROW(C3092)-3,FALSE)-$AE3092)</f>
        <v>0</v>
      </c>
      <c r="AE3092" s="109">
        <f>HLOOKUP(A_Stammdaten!$B$12,$AF$4:$AL$4004,ROW(C3092)-3,FALSE)</f>
        <v>0</v>
      </c>
      <c r="AF3092" s="109">
        <f t="shared" si="354"/>
        <v>0</v>
      </c>
      <c r="AG3092" s="109">
        <f t="shared" si="351"/>
        <v>0</v>
      </c>
      <c r="AH3092" s="109">
        <f t="shared" si="351"/>
        <v>0</v>
      </c>
      <c r="AI3092" s="109">
        <f t="shared" si="351"/>
        <v>0</v>
      </c>
      <c r="AJ3092" s="109">
        <f t="shared" si="350"/>
        <v>0</v>
      </c>
      <c r="AK3092" s="109">
        <f t="shared" si="350"/>
        <v>0</v>
      </c>
      <c r="AL3092" s="109">
        <f t="shared" si="350"/>
        <v>0</v>
      </c>
    </row>
    <row r="3093" spans="1:38" x14ac:dyDescent="0.3">
      <c r="A3093" s="421"/>
      <c r="B3093" s="421"/>
      <c r="C3093" s="422"/>
      <c r="D3093" s="423"/>
      <c r="E3093" s="421"/>
      <c r="F3093" s="421"/>
      <c r="G3093" s="421"/>
      <c r="H3093" s="421"/>
      <c r="I3093" s="421"/>
      <c r="J3093" s="421"/>
      <c r="K3093" s="421"/>
      <c r="L3093" s="421"/>
      <c r="M3093" s="423"/>
      <c r="N3093" s="340">
        <f>IF(C3093&gt;A_Stammdaten!$B$12,0,SUM(E3093,F3093,H3093,J3093:K3093)-SUM(G3093,I3093,L3093:M3093))</f>
        <v>0</v>
      </c>
      <c r="O3093" s="421"/>
      <c r="P3093" s="421"/>
      <c r="Q3093" s="421"/>
      <c r="R3093" s="421"/>
      <c r="S3093" s="108">
        <f t="shared" si="355"/>
        <v>0</v>
      </c>
      <c r="T3093" s="341">
        <f>IF(ISBLANK($B3093),0,VLOOKUP($B3093,Listen!$A$2:$C$45,2,FALSE))</f>
        <v>0</v>
      </c>
      <c r="U3093" s="341">
        <f>IF(ISBLANK($B3093),0,VLOOKUP($B3093,Listen!$A$2:$C$45,3,FALSE))</f>
        <v>0</v>
      </c>
      <c r="V3093" s="342">
        <f t="shared" si="353"/>
        <v>0</v>
      </c>
      <c r="W3093" s="342">
        <f t="shared" si="352"/>
        <v>0</v>
      </c>
      <c r="X3093" s="342">
        <f t="shared" si="352"/>
        <v>0</v>
      </c>
      <c r="Y3093" s="342">
        <f t="shared" si="352"/>
        <v>0</v>
      </c>
      <c r="Z3093" s="342">
        <f t="shared" si="352"/>
        <v>0</v>
      </c>
      <c r="AA3093" s="342">
        <f t="shared" si="352"/>
        <v>0</v>
      </c>
      <c r="AB3093" s="342">
        <f t="shared" si="352"/>
        <v>0</v>
      </c>
      <c r="AC3093" s="109">
        <f t="shared" si="356"/>
        <v>0</v>
      </c>
      <c r="AD3093" s="109">
        <f>IF(C3093=A_Stammdaten!$B$12,E_SAV!$S3093-E_SAV!$AE3093,HLOOKUP(A_Stammdaten!$B$12-1,$AF$4:$AL$4004,ROW(C3093)-3,FALSE)-$AE3093)</f>
        <v>0</v>
      </c>
      <c r="AE3093" s="109">
        <f>HLOOKUP(A_Stammdaten!$B$12,$AF$4:$AL$4004,ROW(C3093)-3,FALSE)</f>
        <v>0</v>
      </c>
      <c r="AF3093" s="109">
        <f t="shared" si="354"/>
        <v>0</v>
      </c>
      <c r="AG3093" s="109">
        <f t="shared" si="351"/>
        <v>0</v>
      </c>
      <c r="AH3093" s="109">
        <f t="shared" si="351"/>
        <v>0</v>
      </c>
      <c r="AI3093" s="109">
        <f t="shared" si="351"/>
        <v>0</v>
      </c>
      <c r="AJ3093" s="109">
        <f t="shared" si="350"/>
        <v>0</v>
      </c>
      <c r="AK3093" s="109">
        <f t="shared" si="350"/>
        <v>0</v>
      </c>
      <c r="AL3093" s="109">
        <f t="shared" si="350"/>
        <v>0</v>
      </c>
    </row>
    <row r="3094" spans="1:38" x14ac:dyDescent="0.3">
      <c r="A3094" s="421"/>
      <c r="B3094" s="421"/>
      <c r="C3094" s="422"/>
      <c r="D3094" s="423"/>
      <c r="E3094" s="421"/>
      <c r="F3094" s="421"/>
      <c r="G3094" s="421"/>
      <c r="H3094" s="421"/>
      <c r="I3094" s="421"/>
      <c r="J3094" s="421"/>
      <c r="K3094" s="421"/>
      <c r="L3094" s="421"/>
      <c r="M3094" s="423"/>
      <c r="N3094" s="340">
        <f>IF(C3094&gt;A_Stammdaten!$B$12,0,SUM(E3094,F3094,H3094,J3094:K3094)-SUM(G3094,I3094,L3094:M3094))</f>
        <v>0</v>
      </c>
      <c r="O3094" s="421"/>
      <c r="P3094" s="421"/>
      <c r="Q3094" s="421"/>
      <c r="R3094" s="421"/>
      <c r="S3094" s="108">
        <f t="shared" si="355"/>
        <v>0</v>
      </c>
      <c r="T3094" s="341">
        <f>IF(ISBLANK($B3094),0,VLOOKUP($B3094,Listen!$A$2:$C$45,2,FALSE))</f>
        <v>0</v>
      </c>
      <c r="U3094" s="341">
        <f>IF(ISBLANK($B3094),0,VLOOKUP($B3094,Listen!$A$2:$C$45,3,FALSE))</f>
        <v>0</v>
      </c>
      <c r="V3094" s="342">
        <f t="shared" si="353"/>
        <v>0</v>
      </c>
      <c r="W3094" s="342">
        <f t="shared" si="352"/>
        <v>0</v>
      </c>
      <c r="X3094" s="342">
        <f t="shared" si="352"/>
        <v>0</v>
      </c>
      <c r="Y3094" s="342">
        <f t="shared" si="352"/>
        <v>0</v>
      </c>
      <c r="Z3094" s="342">
        <f t="shared" si="352"/>
        <v>0</v>
      </c>
      <c r="AA3094" s="342">
        <f t="shared" si="352"/>
        <v>0</v>
      </c>
      <c r="AB3094" s="342">
        <f t="shared" si="352"/>
        <v>0</v>
      </c>
      <c r="AC3094" s="109">
        <f t="shared" si="356"/>
        <v>0</v>
      </c>
      <c r="AD3094" s="109">
        <f>IF(C3094=A_Stammdaten!$B$12,E_SAV!$S3094-E_SAV!$AE3094,HLOOKUP(A_Stammdaten!$B$12-1,$AF$4:$AL$4004,ROW(C3094)-3,FALSE)-$AE3094)</f>
        <v>0</v>
      </c>
      <c r="AE3094" s="109">
        <f>HLOOKUP(A_Stammdaten!$B$12,$AF$4:$AL$4004,ROW(C3094)-3,FALSE)</f>
        <v>0</v>
      </c>
      <c r="AF3094" s="109">
        <f t="shared" si="354"/>
        <v>0</v>
      </c>
      <c r="AG3094" s="109">
        <f t="shared" si="351"/>
        <v>0</v>
      </c>
      <c r="AH3094" s="109">
        <f t="shared" si="351"/>
        <v>0</v>
      </c>
      <c r="AI3094" s="109">
        <f t="shared" si="351"/>
        <v>0</v>
      </c>
      <c r="AJ3094" s="109">
        <f t="shared" si="350"/>
        <v>0</v>
      </c>
      <c r="AK3094" s="109">
        <f t="shared" si="350"/>
        <v>0</v>
      </c>
      <c r="AL3094" s="109">
        <f t="shared" si="350"/>
        <v>0</v>
      </c>
    </row>
    <row r="3095" spans="1:38" x14ac:dyDescent="0.3">
      <c r="A3095" s="421"/>
      <c r="B3095" s="421"/>
      <c r="C3095" s="422"/>
      <c r="D3095" s="423"/>
      <c r="E3095" s="421"/>
      <c r="F3095" s="421"/>
      <c r="G3095" s="421"/>
      <c r="H3095" s="421"/>
      <c r="I3095" s="421"/>
      <c r="J3095" s="421"/>
      <c r="K3095" s="421"/>
      <c r="L3095" s="421"/>
      <c r="M3095" s="423"/>
      <c r="N3095" s="340">
        <f>IF(C3095&gt;A_Stammdaten!$B$12,0,SUM(E3095,F3095,H3095,J3095:K3095)-SUM(G3095,I3095,L3095:M3095))</f>
        <v>0</v>
      </c>
      <c r="O3095" s="421"/>
      <c r="P3095" s="421"/>
      <c r="Q3095" s="421"/>
      <c r="R3095" s="421"/>
      <c r="S3095" s="108">
        <f t="shared" si="355"/>
        <v>0</v>
      </c>
      <c r="T3095" s="341">
        <f>IF(ISBLANK($B3095),0,VLOOKUP($B3095,Listen!$A$2:$C$45,2,FALSE))</f>
        <v>0</v>
      </c>
      <c r="U3095" s="341">
        <f>IF(ISBLANK($B3095),0,VLOOKUP($B3095,Listen!$A$2:$C$45,3,FALSE))</f>
        <v>0</v>
      </c>
      <c r="V3095" s="342">
        <f t="shared" si="353"/>
        <v>0</v>
      </c>
      <c r="W3095" s="342">
        <f t="shared" si="352"/>
        <v>0</v>
      </c>
      <c r="X3095" s="342">
        <f t="shared" si="352"/>
        <v>0</v>
      </c>
      <c r="Y3095" s="342">
        <f t="shared" si="352"/>
        <v>0</v>
      </c>
      <c r="Z3095" s="342">
        <f t="shared" si="352"/>
        <v>0</v>
      </c>
      <c r="AA3095" s="342">
        <f t="shared" si="352"/>
        <v>0</v>
      </c>
      <c r="AB3095" s="342">
        <f t="shared" si="352"/>
        <v>0</v>
      </c>
      <c r="AC3095" s="109">
        <f t="shared" si="356"/>
        <v>0</v>
      </c>
      <c r="AD3095" s="109">
        <f>IF(C3095=A_Stammdaten!$B$12,E_SAV!$S3095-E_SAV!$AE3095,HLOOKUP(A_Stammdaten!$B$12-1,$AF$4:$AL$4004,ROW(C3095)-3,FALSE)-$AE3095)</f>
        <v>0</v>
      </c>
      <c r="AE3095" s="109">
        <f>HLOOKUP(A_Stammdaten!$B$12,$AF$4:$AL$4004,ROW(C3095)-3,FALSE)</f>
        <v>0</v>
      </c>
      <c r="AF3095" s="109">
        <f t="shared" si="354"/>
        <v>0</v>
      </c>
      <c r="AG3095" s="109">
        <f t="shared" si="351"/>
        <v>0</v>
      </c>
      <c r="AH3095" s="109">
        <f t="shared" si="351"/>
        <v>0</v>
      </c>
      <c r="AI3095" s="109">
        <f t="shared" si="351"/>
        <v>0</v>
      </c>
      <c r="AJ3095" s="109">
        <f t="shared" si="350"/>
        <v>0</v>
      </c>
      <c r="AK3095" s="109">
        <f t="shared" si="350"/>
        <v>0</v>
      </c>
      <c r="AL3095" s="109">
        <f t="shared" si="350"/>
        <v>0</v>
      </c>
    </row>
    <row r="3096" spans="1:38" x14ac:dyDescent="0.3">
      <c r="A3096" s="421"/>
      <c r="B3096" s="421"/>
      <c r="C3096" s="422"/>
      <c r="D3096" s="423"/>
      <c r="E3096" s="421"/>
      <c r="F3096" s="421"/>
      <c r="G3096" s="421"/>
      <c r="H3096" s="421"/>
      <c r="I3096" s="421"/>
      <c r="J3096" s="421"/>
      <c r="K3096" s="421"/>
      <c r="L3096" s="421"/>
      <c r="M3096" s="423"/>
      <c r="N3096" s="340">
        <f>IF(C3096&gt;A_Stammdaten!$B$12,0,SUM(E3096,F3096,H3096,J3096:K3096)-SUM(G3096,I3096,L3096:M3096))</f>
        <v>0</v>
      </c>
      <c r="O3096" s="421"/>
      <c r="P3096" s="421"/>
      <c r="Q3096" s="421"/>
      <c r="R3096" s="421"/>
      <c r="S3096" s="108">
        <f t="shared" si="355"/>
        <v>0</v>
      </c>
      <c r="T3096" s="341">
        <f>IF(ISBLANK($B3096),0,VLOOKUP($B3096,Listen!$A$2:$C$45,2,FALSE))</f>
        <v>0</v>
      </c>
      <c r="U3096" s="341">
        <f>IF(ISBLANK($B3096),0,VLOOKUP($B3096,Listen!$A$2:$C$45,3,FALSE))</f>
        <v>0</v>
      </c>
      <c r="V3096" s="342">
        <f t="shared" si="353"/>
        <v>0</v>
      </c>
      <c r="W3096" s="342">
        <f t="shared" si="352"/>
        <v>0</v>
      </c>
      <c r="X3096" s="342">
        <f t="shared" si="352"/>
        <v>0</v>
      </c>
      <c r="Y3096" s="342">
        <f t="shared" si="352"/>
        <v>0</v>
      </c>
      <c r="Z3096" s="342">
        <f t="shared" si="352"/>
        <v>0</v>
      </c>
      <c r="AA3096" s="342">
        <f t="shared" si="352"/>
        <v>0</v>
      </c>
      <c r="AB3096" s="342">
        <f t="shared" si="352"/>
        <v>0</v>
      </c>
      <c r="AC3096" s="109">
        <f t="shared" si="356"/>
        <v>0</v>
      </c>
      <c r="AD3096" s="109">
        <f>IF(C3096=A_Stammdaten!$B$12,E_SAV!$S3096-E_SAV!$AE3096,HLOOKUP(A_Stammdaten!$B$12-1,$AF$4:$AL$4004,ROW(C3096)-3,FALSE)-$AE3096)</f>
        <v>0</v>
      </c>
      <c r="AE3096" s="109">
        <f>HLOOKUP(A_Stammdaten!$B$12,$AF$4:$AL$4004,ROW(C3096)-3,FALSE)</f>
        <v>0</v>
      </c>
      <c r="AF3096" s="109">
        <f t="shared" si="354"/>
        <v>0</v>
      </c>
      <c r="AG3096" s="109">
        <f t="shared" si="351"/>
        <v>0</v>
      </c>
      <c r="AH3096" s="109">
        <f t="shared" si="351"/>
        <v>0</v>
      </c>
      <c r="AI3096" s="109">
        <f t="shared" si="351"/>
        <v>0</v>
      </c>
      <c r="AJ3096" s="109">
        <f t="shared" si="350"/>
        <v>0</v>
      </c>
      <c r="AK3096" s="109">
        <f t="shared" si="350"/>
        <v>0</v>
      </c>
      <c r="AL3096" s="109">
        <f t="shared" si="350"/>
        <v>0</v>
      </c>
    </row>
    <row r="3097" spans="1:38" x14ac:dyDescent="0.3">
      <c r="A3097" s="421"/>
      <c r="B3097" s="421"/>
      <c r="C3097" s="422"/>
      <c r="D3097" s="423"/>
      <c r="E3097" s="421"/>
      <c r="F3097" s="421"/>
      <c r="G3097" s="421"/>
      <c r="H3097" s="421"/>
      <c r="I3097" s="421"/>
      <c r="J3097" s="421"/>
      <c r="K3097" s="421"/>
      <c r="L3097" s="421"/>
      <c r="M3097" s="423"/>
      <c r="N3097" s="340">
        <f>IF(C3097&gt;A_Stammdaten!$B$12,0,SUM(E3097,F3097,H3097,J3097:K3097)-SUM(G3097,I3097,L3097:M3097))</f>
        <v>0</v>
      </c>
      <c r="O3097" s="421"/>
      <c r="P3097" s="421"/>
      <c r="Q3097" s="421"/>
      <c r="R3097" s="421"/>
      <c r="S3097" s="108">
        <f t="shared" si="355"/>
        <v>0</v>
      </c>
      <c r="T3097" s="341">
        <f>IF(ISBLANK($B3097),0,VLOOKUP($B3097,Listen!$A$2:$C$45,2,FALSE))</f>
        <v>0</v>
      </c>
      <c r="U3097" s="341">
        <f>IF(ISBLANK($B3097),0,VLOOKUP($B3097,Listen!$A$2:$C$45,3,FALSE))</f>
        <v>0</v>
      </c>
      <c r="V3097" s="342">
        <f t="shared" si="353"/>
        <v>0</v>
      </c>
      <c r="W3097" s="342">
        <f t="shared" si="352"/>
        <v>0</v>
      </c>
      <c r="X3097" s="342">
        <f t="shared" si="352"/>
        <v>0</v>
      </c>
      <c r="Y3097" s="342">
        <f t="shared" si="352"/>
        <v>0</v>
      </c>
      <c r="Z3097" s="342">
        <f t="shared" si="352"/>
        <v>0</v>
      </c>
      <c r="AA3097" s="342">
        <f t="shared" si="352"/>
        <v>0</v>
      </c>
      <c r="AB3097" s="342">
        <f t="shared" si="352"/>
        <v>0</v>
      </c>
      <c r="AC3097" s="109">
        <f t="shared" si="356"/>
        <v>0</v>
      </c>
      <c r="AD3097" s="109">
        <f>IF(C3097=A_Stammdaten!$B$12,E_SAV!$S3097-E_SAV!$AE3097,HLOOKUP(A_Stammdaten!$B$12-1,$AF$4:$AL$4004,ROW(C3097)-3,FALSE)-$AE3097)</f>
        <v>0</v>
      </c>
      <c r="AE3097" s="109">
        <f>HLOOKUP(A_Stammdaten!$B$12,$AF$4:$AL$4004,ROW(C3097)-3,FALSE)</f>
        <v>0</v>
      </c>
      <c r="AF3097" s="109">
        <f t="shared" si="354"/>
        <v>0</v>
      </c>
      <c r="AG3097" s="109">
        <f t="shared" si="351"/>
        <v>0</v>
      </c>
      <c r="AH3097" s="109">
        <f t="shared" si="351"/>
        <v>0</v>
      </c>
      <c r="AI3097" s="109">
        <f t="shared" si="351"/>
        <v>0</v>
      </c>
      <c r="AJ3097" s="109">
        <f t="shared" si="350"/>
        <v>0</v>
      </c>
      <c r="AK3097" s="109">
        <f t="shared" si="350"/>
        <v>0</v>
      </c>
      <c r="AL3097" s="109">
        <f t="shared" si="350"/>
        <v>0</v>
      </c>
    </row>
    <row r="3098" spans="1:38" x14ac:dyDescent="0.3">
      <c r="A3098" s="421"/>
      <c r="B3098" s="421"/>
      <c r="C3098" s="422"/>
      <c r="D3098" s="423"/>
      <c r="E3098" s="421"/>
      <c r="F3098" s="421"/>
      <c r="G3098" s="421"/>
      <c r="H3098" s="421"/>
      <c r="I3098" s="421"/>
      <c r="J3098" s="421"/>
      <c r="K3098" s="421"/>
      <c r="L3098" s="421"/>
      <c r="M3098" s="423"/>
      <c r="N3098" s="340">
        <f>IF(C3098&gt;A_Stammdaten!$B$12,0,SUM(E3098,F3098,H3098,J3098:K3098)-SUM(G3098,I3098,L3098:M3098))</f>
        <v>0</v>
      </c>
      <c r="O3098" s="421"/>
      <c r="P3098" s="421"/>
      <c r="Q3098" s="421"/>
      <c r="R3098" s="421"/>
      <c r="S3098" s="108">
        <f t="shared" si="355"/>
        <v>0</v>
      </c>
      <c r="T3098" s="341">
        <f>IF(ISBLANK($B3098),0,VLOOKUP($B3098,Listen!$A$2:$C$45,2,FALSE))</f>
        <v>0</v>
      </c>
      <c r="U3098" s="341">
        <f>IF(ISBLANK($B3098),0,VLOOKUP($B3098,Listen!$A$2:$C$45,3,FALSE))</f>
        <v>0</v>
      </c>
      <c r="V3098" s="342">
        <f t="shared" si="353"/>
        <v>0</v>
      </c>
      <c r="W3098" s="342">
        <f t="shared" si="352"/>
        <v>0</v>
      </c>
      <c r="X3098" s="342">
        <f t="shared" si="352"/>
        <v>0</v>
      </c>
      <c r="Y3098" s="342">
        <f t="shared" si="352"/>
        <v>0</v>
      </c>
      <c r="Z3098" s="342">
        <f t="shared" si="352"/>
        <v>0</v>
      </c>
      <c r="AA3098" s="342">
        <f t="shared" si="352"/>
        <v>0</v>
      </c>
      <c r="AB3098" s="342">
        <f t="shared" si="352"/>
        <v>0</v>
      </c>
      <c r="AC3098" s="109">
        <f t="shared" si="356"/>
        <v>0</v>
      </c>
      <c r="AD3098" s="109">
        <f>IF(C3098=A_Stammdaten!$B$12,E_SAV!$S3098-E_SAV!$AE3098,HLOOKUP(A_Stammdaten!$B$12-1,$AF$4:$AL$4004,ROW(C3098)-3,FALSE)-$AE3098)</f>
        <v>0</v>
      </c>
      <c r="AE3098" s="109">
        <f>HLOOKUP(A_Stammdaten!$B$12,$AF$4:$AL$4004,ROW(C3098)-3,FALSE)</f>
        <v>0</v>
      </c>
      <c r="AF3098" s="109">
        <f t="shared" si="354"/>
        <v>0</v>
      </c>
      <c r="AG3098" s="109">
        <f t="shared" si="351"/>
        <v>0</v>
      </c>
      <c r="AH3098" s="109">
        <f t="shared" si="351"/>
        <v>0</v>
      </c>
      <c r="AI3098" s="109">
        <f t="shared" si="351"/>
        <v>0</v>
      </c>
      <c r="AJ3098" s="109">
        <f t="shared" si="350"/>
        <v>0</v>
      </c>
      <c r="AK3098" s="109">
        <f t="shared" si="350"/>
        <v>0</v>
      </c>
      <c r="AL3098" s="109">
        <f t="shared" si="350"/>
        <v>0</v>
      </c>
    </row>
    <row r="3099" spans="1:38" x14ac:dyDescent="0.3">
      <c r="A3099" s="421"/>
      <c r="B3099" s="421"/>
      <c r="C3099" s="422"/>
      <c r="D3099" s="423"/>
      <c r="E3099" s="421"/>
      <c r="F3099" s="421"/>
      <c r="G3099" s="421"/>
      <c r="H3099" s="421"/>
      <c r="I3099" s="421"/>
      <c r="J3099" s="421"/>
      <c r="K3099" s="421"/>
      <c r="L3099" s="421"/>
      <c r="M3099" s="423"/>
      <c r="N3099" s="340">
        <f>IF(C3099&gt;A_Stammdaten!$B$12,0,SUM(E3099,F3099,H3099,J3099:K3099)-SUM(G3099,I3099,L3099:M3099))</f>
        <v>0</v>
      </c>
      <c r="O3099" s="421"/>
      <c r="P3099" s="421"/>
      <c r="Q3099" s="421"/>
      <c r="R3099" s="421"/>
      <c r="S3099" s="108">
        <f t="shared" si="355"/>
        <v>0</v>
      </c>
      <c r="T3099" s="341">
        <f>IF(ISBLANK($B3099),0,VLOOKUP($B3099,Listen!$A$2:$C$45,2,FALSE))</f>
        <v>0</v>
      </c>
      <c r="U3099" s="341">
        <f>IF(ISBLANK($B3099),0,VLOOKUP($B3099,Listen!$A$2:$C$45,3,FALSE))</f>
        <v>0</v>
      </c>
      <c r="V3099" s="342">
        <f t="shared" si="353"/>
        <v>0</v>
      </c>
      <c r="W3099" s="342">
        <f t="shared" si="352"/>
        <v>0</v>
      </c>
      <c r="X3099" s="342">
        <f t="shared" si="352"/>
        <v>0</v>
      </c>
      <c r="Y3099" s="342">
        <f t="shared" si="352"/>
        <v>0</v>
      </c>
      <c r="Z3099" s="342">
        <f t="shared" si="352"/>
        <v>0</v>
      </c>
      <c r="AA3099" s="342">
        <f t="shared" si="352"/>
        <v>0</v>
      </c>
      <c r="AB3099" s="342">
        <f t="shared" si="352"/>
        <v>0</v>
      </c>
      <c r="AC3099" s="109">
        <f t="shared" si="356"/>
        <v>0</v>
      </c>
      <c r="AD3099" s="109">
        <f>IF(C3099=A_Stammdaten!$B$12,E_SAV!$S3099-E_SAV!$AE3099,HLOOKUP(A_Stammdaten!$B$12-1,$AF$4:$AL$4004,ROW(C3099)-3,FALSE)-$AE3099)</f>
        <v>0</v>
      </c>
      <c r="AE3099" s="109">
        <f>HLOOKUP(A_Stammdaten!$B$12,$AF$4:$AL$4004,ROW(C3099)-3,FALSE)</f>
        <v>0</v>
      </c>
      <c r="AF3099" s="109">
        <f t="shared" si="354"/>
        <v>0</v>
      </c>
      <c r="AG3099" s="109">
        <f t="shared" si="351"/>
        <v>0</v>
      </c>
      <c r="AH3099" s="109">
        <f t="shared" si="351"/>
        <v>0</v>
      </c>
      <c r="AI3099" s="109">
        <f t="shared" si="351"/>
        <v>0</v>
      </c>
      <c r="AJ3099" s="109">
        <f t="shared" si="350"/>
        <v>0</v>
      </c>
      <c r="AK3099" s="109">
        <f t="shared" si="350"/>
        <v>0</v>
      </c>
      <c r="AL3099" s="109">
        <f t="shared" si="350"/>
        <v>0</v>
      </c>
    </row>
    <row r="3100" spans="1:38" x14ac:dyDescent="0.3">
      <c r="A3100" s="421"/>
      <c r="B3100" s="421"/>
      <c r="C3100" s="422"/>
      <c r="D3100" s="423"/>
      <c r="E3100" s="421"/>
      <c r="F3100" s="421"/>
      <c r="G3100" s="421"/>
      <c r="H3100" s="421"/>
      <c r="I3100" s="421"/>
      <c r="J3100" s="421"/>
      <c r="K3100" s="421"/>
      <c r="L3100" s="421"/>
      <c r="M3100" s="423"/>
      <c r="N3100" s="340">
        <f>IF(C3100&gt;A_Stammdaten!$B$12,0,SUM(E3100,F3100,H3100,J3100:K3100)-SUM(G3100,I3100,L3100:M3100))</f>
        <v>0</v>
      </c>
      <c r="O3100" s="421"/>
      <c r="P3100" s="421"/>
      <c r="Q3100" s="421"/>
      <c r="R3100" s="421"/>
      <c r="S3100" s="108">
        <f t="shared" si="355"/>
        <v>0</v>
      </c>
      <c r="T3100" s="341">
        <f>IF(ISBLANK($B3100),0,VLOOKUP($B3100,Listen!$A$2:$C$45,2,FALSE))</f>
        <v>0</v>
      </c>
      <c r="U3100" s="341">
        <f>IF(ISBLANK($B3100),0,VLOOKUP($B3100,Listen!$A$2:$C$45,3,FALSE))</f>
        <v>0</v>
      </c>
      <c r="V3100" s="342">
        <f t="shared" si="353"/>
        <v>0</v>
      </c>
      <c r="W3100" s="342">
        <f t="shared" si="352"/>
        <v>0</v>
      </c>
      <c r="X3100" s="342">
        <f t="shared" si="352"/>
        <v>0</v>
      </c>
      <c r="Y3100" s="342">
        <f t="shared" si="352"/>
        <v>0</v>
      </c>
      <c r="Z3100" s="342">
        <f t="shared" si="352"/>
        <v>0</v>
      </c>
      <c r="AA3100" s="342">
        <f t="shared" si="352"/>
        <v>0</v>
      </c>
      <c r="AB3100" s="342">
        <f t="shared" si="352"/>
        <v>0</v>
      </c>
      <c r="AC3100" s="109">
        <f t="shared" si="356"/>
        <v>0</v>
      </c>
      <c r="AD3100" s="109">
        <f>IF(C3100=A_Stammdaten!$B$12,E_SAV!$S3100-E_SAV!$AE3100,HLOOKUP(A_Stammdaten!$B$12-1,$AF$4:$AL$4004,ROW(C3100)-3,FALSE)-$AE3100)</f>
        <v>0</v>
      </c>
      <c r="AE3100" s="109">
        <f>HLOOKUP(A_Stammdaten!$B$12,$AF$4:$AL$4004,ROW(C3100)-3,FALSE)</f>
        <v>0</v>
      </c>
      <c r="AF3100" s="109">
        <f t="shared" si="354"/>
        <v>0</v>
      </c>
      <c r="AG3100" s="109">
        <f t="shared" si="351"/>
        <v>0</v>
      </c>
      <c r="AH3100" s="109">
        <f t="shared" si="351"/>
        <v>0</v>
      </c>
      <c r="AI3100" s="109">
        <f t="shared" si="351"/>
        <v>0</v>
      </c>
      <c r="AJ3100" s="109">
        <f t="shared" si="350"/>
        <v>0</v>
      </c>
      <c r="AK3100" s="109">
        <f t="shared" si="350"/>
        <v>0</v>
      </c>
      <c r="AL3100" s="109">
        <f t="shared" si="350"/>
        <v>0</v>
      </c>
    </row>
    <row r="3101" spans="1:38" x14ac:dyDescent="0.3">
      <c r="A3101" s="421"/>
      <c r="B3101" s="421"/>
      <c r="C3101" s="422"/>
      <c r="D3101" s="423"/>
      <c r="E3101" s="421"/>
      <c r="F3101" s="421"/>
      <c r="G3101" s="421"/>
      <c r="H3101" s="421"/>
      <c r="I3101" s="421"/>
      <c r="J3101" s="421"/>
      <c r="K3101" s="421"/>
      <c r="L3101" s="421"/>
      <c r="M3101" s="423"/>
      <c r="N3101" s="340">
        <f>IF(C3101&gt;A_Stammdaten!$B$12,0,SUM(E3101,F3101,H3101,J3101:K3101)-SUM(G3101,I3101,L3101:M3101))</f>
        <v>0</v>
      </c>
      <c r="O3101" s="421"/>
      <c r="P3101" s="421"/>
      <c r="Q3101" s="421"/>
      <c r="R3101" s="421"/>
      <c r="S3101" s="108">
        <f t="shared" si="355"/>
        <v>0</v>
      </c>
      <c r="T3101" s="341">
        <f>IF(ISBLANK($B3101),0,VLOOKUP($B3101,Listen!$A$2:$C$45,2,FALSE))</f>
        <v>0</v>
      </c>
      <c r="U3101" s="341">
        <f>IF(ISBLANK($B3101),0,VLOOKUP($B3101,Listen!$A$2:$C$45,3,FALSE))</f>
        <v>0</v>
      </c>
      <c r="V3101" s="342">
        <f t="shared" si="353"/>
        <v>0</v>
      </c>
      <c r="W3101" s="342">
        <f t="shared" si="352"/>
        <v>0</v>
      </c>
      <c r="X3101" s="342">
        <f t="shared" si="352"/>
        <v>0</v>
      </c>
      <c r="Y3101" s="342">
        <f t="shared" si="352"/>
        <v>0</v>
      </c>
      <c r="Z3101" s="342">
        <f t="shared" si="352"/>
        <v>0</v>
      </c>
      <c r="AA3101" s="342">
        <f t="shared" si="352"/>
        <v>0</v>
      </c>
      <c r="AB3101" s="342">
        <f t="shared" si="352"/>
        <v>0</v>
      </c>
      <c r="AC3101" s="109">
        <f t="shared" si="356"/>
        <v>0</v>
      </c>
      <c r="AD3101" s="109">
        <f>IF(C3101=A_Stammdaten!$B$12,E_SAV!$S3101-E_SAV!$AE3101,HLOOKUP(A_Stammdaten!$B$12-1,$AF$4:$AL$4004,ROW(C3101)-3,FALSE)-$AE3101)</f>
        <v>0</v>
      </c>
      <c r="AE3101" s="109">
        <f>HLOOKUP(A_Stammdaten!$B$12,$AF$4:$AL$4004,ROW(C3101)-3,FALSE)</f>
        <v>0</v>
      </c>
      <c r="AF3101" s="109">
        <f t="shared" si="354"/>
        <v>0</v>
      </c>
      <c r="AG3101" s="109">
        <f t="shared" si="351"/>
        <v>0</v>
      </c>
      <c r="AH3101" s="109">
        <f t="shared" si="351"/>
        <v>0</v>
      </c>
      <c r="AI3101" s="109">
        <f t="shared" si="351"/>
        <v>0</v>
      </c>
      <c r="AJ3101" s="109">
        <f t="shared" si="350"/>
        <v>0</v>
      </c>
      <c r="AK3101" s="109">
        <f t="shared" si="350"/>
        <v>0</v>
      </c>
      <c r="AL3101" s="109">
        <f t="shared" si="350"/>
        <v>0</v>
      </c>
    </row>
    <row r="3102" spans="1:38" x14ac:dyDescent="0.3">
      <c r="A3102" s="421"/>
      <c r="B3102" s="421"/>
      <c r="C3102" s="422"/>
      <c r="D3102" s="423"/>
      <c r="E3102" s="421"/>
      <c r="F3102" s="421"/>
      <c r="G3102" s="421"/>
      <c r="H3102" s="421"/>
      <c r="I3102" s="421"/>
      <c r="J3102" s="421"/>
      <c r="K3102" s="421"/>
      <c r="L3102" s="421"/>
      <c r="M3102" s="423"/>
      <c r="N3102" s="340">
        <f>IF(C3102&gt;A_Stammdaten!$B$12,0,SUM(E3102,F3102,H3102,J3102:K3102)-SUM(G3102,I3102,L3102:M3102))</f>
        <v>0</v>
      </c>
      <c r="O3102" s="421"/>
      <c r="P3102" s="421"/>
      <c r="Q3102" s="421"/>
      <c r="R3102" s="421"/>
      <c r="S3102" s="108">
        <f t="shared" si="355"/>
        <v>0</v>
      </c>
      <c r="T3102" s="341">
        <f>IF(ISBLANK($B3102),0,VLOOKUP($B3102,Listen!$A$2:$C$45,2,FALSE))</f>
        <v>0</v>
      </c>
      <c r="U3102" s="341">
        <f>IF(ISBLANK($B3102),0,VLOOKUP($B3102,Listen!$A$2:$C$45,3,FALSE))</f>
        <v>0</v>
      </c>
      <c r="V3102" s="342">
        <f t="shared" si="353"/>
        <v>0</v>
      </c>
      <c r="W3102" s="342">
        <f t="shared" si="352"/>
        <v>0</v>
      </c>
      <c r="X3102" s="342">
        <f t="shared" si="352"/>
        <v>0</v>
      </c>
      <c r="Y3102" s="342">
        <f t="shared" si="352"/>
        <v>0</v>
      </c>
      <c r="Z3102" s="342">
        <f t="shared" si="352"/>
        <v>0</v>
      </c>
      <c r="AA3102" s="342">
        <f t="shared" si="352"/>
        <v>0</v>
      </c>
      <c r="AB3102" s="342">
        <f t="shared" si="352"/>
        <v>0</v>
      </c>
      <c r="AC3102" s="109">
        <f t="shared" si="356"/>
        <v>0</v>
      </c>
      <c r="AD3102" s="109">
        <f>IF(C3102=A_Stammdaten!$B$12,E_SAV!$S3102-E_SAV!$AE3102,HLOOKUP(A_Stammdaten!$B$12-1,$AF$4:$AL$4004,ROW(C3102)-3,FALSE)-$AE3102)</f>
        <v>0</v>
      </c>
      <c r="AE3102" s="109">
        <f>HLOOKUP(A_Stammdaten!$B$12,$AF$4:$AL$4004,ROW(C3102)-3,FALSE)</f>
        <v>0</v>
      </c>
      <c r="AF3102" s="109">
        <f t="shared" si="354"/>
        <v>0</v>
      </c>
      <c r="AG3102" s="109">
        <f t="shared" si="351"/>
        <v>0</v>
      </c>
      <c r="AH3102" s="109">
        <f t="shared" si="351"/>
        <v>0</v>
      </c>
      <c r="AI3102" s="109">
        <f t="shared" si="351"/>
        <v>0</v>
      </c>
      <c r="AJ3102" s="109">
        <f t="shared" si="350"/>
        <v>0</v>
      </c>
      <c r="AK3102" s="109">
        <f t="shared" si="350"/>
        <v>0</v>
      </c>
      <c r="AL3102" s="109">
        <f t="shared" si="350"/>
        <v>0</v>
      </c>
    </row>
    <row r="3103" spans="1:38" x14ac:dyDescent="0.3">
      <c r="A3103" s="421"/>
      <c r="B3103" s="421"/>
      <c r="C3103" s="422"/>
      <c r="D3103" s="423"/>
      <c r="E3103" s="421"/>
      <c r="F3103" s="421"/>
      <c r="G3103" s="421"/>
      <c r="H3103" s="421"/>
      <c r="I3103" s="421"/>
      <c r="J3103" s="421"/>
      <c r="K3103" s="421"/>
      <c r="L3103" s="421"/>
      <c r="M3103" s="423"/>
      <c r="N3103" s="340">
        <f>IF(C3103&gt;A_Stammdaten!$B$12,0,SUM(E3103,F3103,H3103,J3103:K3103)-SUM(G3103,I3103,L3103:M3103))</f>
        <v>0</v>
      </c>
      <c r="O3103" s="421"/>
      <c r="P3103" s="421"/>
      <c r="Q3103" s="421"/>
      <c r="R3103" s="421"/>
      <c r="S3103" s="108">
        <f t="shared" si="355"/>
        <v>0</v>
      </c>
      <c r="T3103" s="341">
        <f>IF(ISBLANK($B3103),0,VLOOKUP($B3103,Listen!$A$2:$C$45,2,FALSE))</f>
        <v>0</v>
      </c>
      <c r="U3103" s="341">
        <f>IF(ISBLANK($B3103),0,VLOOKUP($B3103,Listen!$A$2:$C$45,3,FALSE))</f>
        <v>0</v>
      </c>
      <c r="V3103" s="342">
        <f t="shared" si="353"/>
        <v>0</v>
      </c>
      <c r="W3103" s="342">
        <f t="shared" si="352"/>
        <v>0</v>
      </c>
      <c r="X3103" s="342">
        <f t="shared" si="352"/>
        <v>0</v>
      </c>
      <c r="Y3103" s="342">
        <f t="shared" si="352"/>
        <v>0</v>
      </c>
      <c r="Z3103" s="342">
        <f t="shared" si="352"/>
        <v>0</v>
      </c>
      <c r="AA3103" s="342">
        <f t="shared" si="352"/>
        <v>0</v>
      </c>
      <c r="AB3103" s="342">
        <f t="shared" si="352"/>
        <v>0</v>
      </c>
      <c r="AC3103" s="109">
        <f t="shared" si="356"/>
        <v>0</v>
      </c>
      <c r="AD3103" s="109">
        <f>IF(C3103=A_Stammdaten!$B$12,E_SAV!$S3103-E_SAV!$AE3103,HLOOKUP(A_Stammdaten!$B$12-1,$AF$4:$AL$4004,ROW(C3103)-3,FALSE)-$AE3103)</f>
        <v>0</v>
      </c>
      <c r="AE3103" s="109">
        <f>HLOOKUP(A_Stammdaten!$B$12,$AF$4:$AL$4004,ROW(C3103)-3,FALSE)</f>
        <v>0</v>
      </c>
      <c r="AF3103" s="109">
        <f t="shared" si="354"/>
        <v>0</v>
      </c>
      <c r="AG3103" s="109">
        <f t="shared" si="351"/>
        <v>0</v>
      </c>
      <c r="AH3103" s="109">
        <f t="shared" si="351"/>
        <v>0</v>
      </c>
      <c r="AI3103" s="109">
        <f t="shared" si="351"/>
        <v>0</v>
      </c>
      <c r="AJ3103" s="109">
        <f t="shared" si="350"/>
        <v>0</v>
      </c>
      <c r="AK3103" s="109">
        <f t="shared" si="350"/>
        <v>0</v>
      </c>
      <c r="AL3103" s="109">
        <f t="shared" si="350"/>
        <v>0</v>
      </c>
    </row>
    <row r="3104" spans="1:38" x14ac:dyDescent="0.3">
      <c r="A3104" s="421"/>
      <c r="B3104" s="421"/>
      <c r="C3104" s="422"/>
      <c r="D3104" s="423"/>
      <c r="E3104" s="421"/>
      <c r="F3104" s="421"/>
      <c r="G3104" s="421"/>
      <c r="H3104" s="421"/>
      <c r="I3104" s="421"/>
      <c r="J3104" s="421"/>
      <c r="K3104" s="421"/>
      <c r="L3104" s="421"/>
      <c r="M3104" s="423"/>
      <c r="N3104" s="340">
        <f>IF(C3104&gt;A_Stammdaten!$B$12,0,SUM(E3104,F3104,H3104,J3104:K3104)-SUM(G3104,I3104,L3104:M3104))</f>
        <v>0</v>
      </c>
      <c r="O3104" s="421"/>
      <c r="P3104" s="421"/>
      <c r="Q3104" s="421"/>
      <c r="R3104" s="421"/>
      <c r="S3104" s="108">
        <f t="shared" si="355"/>
        <v>0</v>
      </c>
      <c r="T3104" s="341">
        <f>IF(ISBLANK($B3104),0,VLOOKUP($B3104,Listen!$A$2:$C$45,2,FALSE))</f>
        <v>0</v>
      </c>
      <c r="U3104" s="341">
        <f>IF(ISBLANK($B3104),0,VLOOKUP($B3104,Listen!$A$2:$C$45,3,FALSE))</f>
        <v>0</v>
      </c>
      <c r="V3104" s="342">
        <f t="shared" si="353"/>
        <v>0</v>
      </c>
      <c r="W3104" s="342">
        <f t="shared" si="352"/>
        <v>0</v>
      </c>
      <c r="X3104" s="342">
        <f t="shared" si="352"/>
        <v>0</v>
      </c>
      <c r="Y3104" s="342">
        <f t="shared" si="352"/>
        <v>0</v>
      </c>
      <c r="Z3104" s="342">
        <f t="shared" si="352"/>
        <v>0</v>
      </c>
      <c r="AA3104" s="342">
        <f t="shared" si="352"/>
        <v>0</v>
      </c>
      <c r="AB3104" s="342">
        <f t="shared" si="352"/>
        <v>0</v>
      </c>
      <c r="AC3104" s="109">
        <f t="shared" si="356"/>
        <v>0</v>
      </c>
      <c r="AD3104" s="109">
        <f>IF(C3104=A_Stammdaten!$B$12,E_SAV!$S3104-E_SAV!$AE3104,HLOOKUP(A_Stammdaten!$B$12-1,$AF$4:$AL$4004,ROW(C3104)-3,FALSE)-$AE3104)</f>
        <v>0</v>
      </c>
      <c r="AE3104" s="109">
        <f>HLOOKUP(A_Stammdaten!$B$12,$AF$4:$AL$4004,ROW(C3104)-3,FALSE)</f>
        <v>0</v>
      </c>
      <c r="AF3104" s="109">
        <f t="shared" si="354"/>
        <v>0</v>
      </c>
      <c r="AG3104" s="109">
        <f t="shared" si="351"/>
        <v>0</v>
      </c>
      <c r="AH3104" s="109">
        <f t="shared" si="351"/>
        <v>0</v>
      </c>
      <c r="AI3104" s="109">
        <f t="shared" si="351"/>
        <v>0</v>
      </c>
      <c r="AJ3104" s="109">
        <f t="shared" si="350"/>
        <v>0</v>
      </c>
      <c r="AK3104" s="109">
        <f t="shared" si="350"/>
        <v>0</v>
      </c>
      <c r="AL3104" s="109">
        <f t="shared" si="350"/>
        <v>0</v>
      </c>
    </row>
    <row r="3105" spans="1:38" x14ac:dyDescent="0.3">
      <c r="A3105" s="421"/>
      <c r="B3105" s="421"/>
      <c r="C3105" s="422"/>
      <c r="D3105" s="423"/>
      <c r="E3105" s="421"/>
      <c r="F3105" s="421"/>
      <c r="G3105" s="421"/>
      <c r="H3105" s="421"/>
      <c r="I3105" s="421"/>
      <c r="J3105" s="421"/>
      <c r="K3105" s="421"/>
      <c r="L3105" s="421"/>
      <c r="M3105" s="423"/>
      <c r="N3105" s="340">
        <f>IF(C3105&gt;A_Stammdaten!$B$12,0,SUM(E3105,F3105,H3105,J3105:K3105)-SUM(G3105,I3105,L3105:M3105))</f>
        <v>0</v>
      </c>
      <c r="O3105" s="421"/>
      <c r="P3105" s="421"/>
      <c r="Q3105" s="421"/>
      <c r="R3105" s="421"/>
      <c r="S3105" s="108">
        <f t="shared" si="355"/>
        <v>0</v>
      </c>
      <c r="T3105" s="341">
        <f>IF(ISBLANK($B3105),0,VLOOKUP($B3105,Listen!$A$2:$C$45,2,FALSE))</f>
        <v>0</v>
      </c>
      <c r="U3105" s="341">
        <f>IF(ISBLANK($B3105),0,VLOOKUP($B3105,Listen!$A$2:$C$45,3,FALSE))</f>
        <v>0</v>
      </c>
      <c r="V3105" s="342">
        <f t="shared" si="353"/>
        <v>0</v>
      </c>
      <c r="W3105" s="342">
        <f t="shared" si="352"/>
        <v>0</v>
      </c>
      <c r="X3105" s="342">
        <f t="shared" si="352"/>
        <v>0</v>
      </c>
      <c r="Y3105" s="342">
        <f t="shared" si="352"/>
        <v>0</v>
      </c>
      <c r="Z3105" s="342">
        <f t="shared" si="352"/>
        <v>0</v>
      </c>
      <c r="AA3105" s="342">
        <f t="shared" si="352"/>
        <v>0</v>
      </c>
      <c r="AB3105" s="342">
        <f t="shared" si="352"/>
        <v>0</v>
      </c>
      <c r="AC3105" s="109">
        <f t="shared" si="356"/>
        <v>0</v>
      </c>
      <c r="AD3105" s="109">
        <f>IF(C3105=A_Stammdaten!$B$12,E_SAV!$S3105-E_SAV!$AE3105,HLOOKUP(A_Stammdaten!$B$12-1,$AF$4:$AL$4004,ROW(C3105)-3,FALSE)-$AE3105)</f>
        <v>0</v>
      </c>
      <c r="AE3105" s="109">
        <f>HLOOKUP(A_Stammdaten!$B$12,$AF$4:$AL$4004,ROW(C3105)-3,FALSE)</f>
        <v>0</v>
      </c>
      <c r="AF3105" s="109">
        <f t="shared" si="354"/>
        <v>0</v>
      </c>
      <c r="AG3105" s="109">
        <f t="shared" si="351"/>
        <v>0</v>
      </c>
      <c r="AH3105" s="109">
        <f t="shared" si="351"/>
        <v>0</v>
      </c>
      <c r="AI3105" s="109">
        <f t="shared" si="351"/>
        <v>0</v>
      </c>
      <c r="AJ3105" s="109">
        <f t="shared" si="350"/>
        <v>0</v>
      </c>
      <c r="AK3105" s="109">
        <f t="shared" si="350"/>
        <v>0</v>
      </c>
      <c r="AL3105" s="109">
        <f t="shared" si="350"/>
        <v>0</v>
      </c>
    </row>
    <row r="3106" spans="1:38" x14ac:dyDescent="0.3">
      <c r="A3106" s="421"/>
      <c r="B3106" s="421"/>
      <c r="C3106" s="422"/>
      <c r="D3106" s="423"/>
      <c r="E3106" s="421"/>
      <c r="F3106" s="421"/>
      <c r="G3106" s="421"/>
      <c r="H3106" s="421"/>
      <c r="I3106" s="421"/>
      <c r="J3106" s="421"/>
      <c r="K3106" s="421"/>
      <c r="L3106" s="421"/>
      <c r="M3106" s="423"/>
      <c r="N3106" s="340">
        <f>IF(C3106&gt;A_Stammdaten!$B$12,0,SUM(E3106,F3106,H3106,J3106:K3106)-SUM(G3106,I3106,L3106:M3106))</f>
        <v>0</v>
      </c>
      <c r="O3106" s="421"/>
      <c r="P3106" s="421"/>
      <c r="Q3106" s="421"/>
      <c r="R3106" s="421"/>
      <c r="S3106" s="108">
        <f t="shared" si="355"/>
        <v>0</v>
      </c>
      <c r="T3106" s="341">
        <f>IF(ISBLANK($B3106),0,VLOOKUP($B3106,Listen!$A$2:$C$45,2,FALSE))</f>
        <v>0</v>
      </c>
      <c r="U3106" s="341">
        <f>IF(ISBLANK($B3106),0,VLOOKUP($B3106,Listen!$A$2:$C$45,3,FALSE))</f>
        <v>0</v>
      </c>
      <c r="V3106" s="342">
        <f t="shared" si="353"/>
        <v>0</v>
      </c>
      <c r="W3106" s="342">
        <f t="shared" si="352"/>
        <v>0</v>
      </c>
      <c r="X3106" s="342">
        <f t="shared" si="352"/>
        <v>0</v>
      </c>
      <c r="Y3106" s="342">
        <f t="shared" si="352"/>
        <v>0</v>
      </c>
      <c r="Z3106" s="342">
        <f t="shared" si="352"/>
        <v>0</v>
      </c>
      <c r="AA3106" s="342">
        <f t="shared" si="352"/>
        <v>0</v>
      </c>
      <c r="AB3106" s="342">
        <f t="shared" si="352"/>
        <v>0</v>
      </c>
      <c r="AC3106" s="109">
        <f t="shared" si="356"/>
        <v>0</v>
      </c>
      <c r="AD3106" s="109">
        <f>IF(C3106=A_Stammdaten!$B$12,E_SAV!$S3106-E_SAV!$AE3106,HLOOKUP(A_Stammdaten!$B$12-1,$AF$4:$AL$4004,ROW(C3106)-3,FALSE)-$AE3106)</f>
        <v>0</v>
      </c>
      <c r="AE3106" s="109">
        <f>HLOOKUP(A_Stammdaten!$B$12,$AF$4:$AL$4004,ROW(C3106)-3,FALSE)</f>
        <v>0</v>
      </c>
      <c r="AF3106" s="109">
        <f t="shared" si="354"/>
        <v>0</v>
      </c>
      <c r="AG3106" s="109">
        <f t="shared" si="351"/>
        <v>0</v>
      </c>
      <c r="AH3106" s="109">
        <f t="shared" si="351"/>
        <v>0</v>
      </c>
      <c r="AI3106" s="109">
        <f t="shared" si="351"/>
        <v>0</v>
      </c>
      <c r="AJ3106" s="109">
        <f t="shared" si="350"/>
        <v>0</v>
      </c>
      <c r="AK3106" s="109">
        <f t="shared" si="350"/>
        <v>0</v>
      </c>
      <c r="AL3106" s="109">
        <f t="shared" si="350"/>
        <v>0</v>
      </c>
    </row>
    <row r="3107" spans="1:38" x14ac:dyDescent="0.3">
      <c r="A3107" s="421"/>
      <c r="B3107" s="421"/>
      <c r="C3107" s="422"/>
      <c r="D3107" s="423"/>
      <c r="E3107" s="421"/>
      <c r="F3107" s="421"/>
      <c r="G3107" s="421"/>
      <c r="H3107" s="421"/>
      <c r="I3107" s="421"/>
      <c r="J3107" s="421"/>
      <c r="K3107" s="421"/>
      <c r="L3107" s="421"/>
      <c r="M3107" s="423"/>
      <c r="N3107" s="340">
        <f>IF(C3107&gt;A_Stammdaten!$B$12,0,SUM(E3107,F3107,H3107,J3107:K3107)-SUM(G3107,I3107,L3107:M3107))</f>
        <v>0</v>
      </c>
      <c r="O3107" s="421"/>
      <c r="P3107" s="421"/>
      <c r="Q3107" s="421"/>
      <c r="R3107" s="421"/>
      <c r="S3107" s="108">
        <f t="shared" si="355"/>
        <v>0</v>
      </c>
      <c r="T3107" s="341">
        <f>IF(ISBLANK($B3107),0,VLOOKUP($B3107,Listen!$A$2:$C$45,2,FALSE))</f>
        <v>0</v>
      </c>
      <c r="U3107" s="341">
        <f>IF(ISBLANK($B3107),0,VLOOKUP($B3107,Listen!$A$2:$C$45,3,FALSE))</f>
        <v>0</v>
      </c>
      <c r="V3107" s="342">
        <f t="shared" si="353"/>
        <v>0</v>
      </c>
      <c r="W3107" s="342">
        <f t="shared" si="352"/>
        <v>0</v>
      </c>
      <c r="X3107" s="342">
        <f t="shared" si="352"/>
        <v>0</v>
      </c>
      <c r="Y3107" s="342">
        <f t="shared" si="352"/>
        <v>0</v>
      </c>
      <c r="Z3107" s="342">
        <f t="shared" si="352"/>
        <v>0</v>
      </c>
      <c r="AA3107" s="342">
        <f t="shared" si="352"/>
        <v>0</v>
      </c>
      <c r="AB3107" s="342">
        <f t="shared" si="352"/>
        <v>0</v>
      </c>
      <c r="AC3107" s="109">
        <f t="shared" si="356"/>
        <v>0</v>
      </c>
      <c r="AD3107" s="109">
        <f>IF(C3107=A_Stammdaten!$B$12,E_SAV!$S3107-E_SAV!$AE3107,HLOOKUP(A_Stammdaten!$B$12-1,$AF$4:$AL$4004,ROW(C3107)-3,FALSE)-$AE3107)</f>
        <v>0</v>
      </c>
      <c r="AE3107" s="109">
        <f>HLOOKUP(A_Stammdaten!$B$12,$AF$4:$AL$4004,ROW(C3107)-3,FALSE)</f>
        <v>0</v>
      </c>
      <c r="AF3107" s="109">
        <f t="shared" si="354"/>
        <v>0</v>
      </c>
      <c r="AG3107" s="109">
        <f t="shared" si="351"/>
        <v>0</v>
      </c>
      <c r="AH3107" s="109">
        <f t="shared" si="351"/>
        <v>0</v>
      </c>
      <c r="AI3107" s="109">
        <f t="shared" si="351"/>
        <v>0</v>
      </c>
      <c r="AJ3107" s="109">
        <f t="shared" si="351"/>
        <v>0</v>
      </c>
      <c r="AK3107" s="109">
        <f t="shared" si="351"/>
        <v>0</v>
      </c>
      <c r="AL3107" s="109">
        <f t="shared" si="351"/>
        <v>0</v>
      </c>
    </row>
    <row r="3108" spans="1:38" x14ac:dyDescent="0.3">
      <c r="A3108" s="421"/>
      <c r="B3108" s="421"/>
      <c r="C3108" s="422"/>
      <c r="D3108" s="423"/>
      <c r="E3108" s="421"/>
      <c r="F3108" s="421"/>
      <c r="G3108" s="421"/>
      <c r="H3108" s="421"/>
      <c r="I3108" s="421"/>
      <c r="J3108" s="421"/>
      <c r="K3108" s="421"/>
      <c r="L3108" s="421"/>
      <c r="M3108" s="423"/>
      <c r="N3108" s="340">
        <f>IF(C3108&gt;A_Stammdaten!$B$12,0,SUM(E3108,F3108,H3108,J3108:K3108)-SUM(G3108,I3108,L3108:M3108))</f>
        <v>0</v>
      </c>
      <c r="O3108" s="421"/>
      <c r="P3108" s="421"/>
      <c r="Q3108" s="421"/>
      <c r="R3108" s="421"/>
      <c r="S3108" s="108">
        <f t="shared" si="355"/>
        <v>0</v>
      </c>
      <c r="T3108" s="341">
        <f>IF(ISBLANK($B3108),0,VLOOKUP($B3108,Listen!$A$2:$C$45,2,FALSE))</f>
        <v>0</v>
      </c>
      <c r="U3108" s="341">
        <f>IF(ISBLANK($B3108),0,VLOOKUP($B3108,Listen!$A$2:$C$45,3,FALSE))</f>
        <v>0</v>
      </c>
      <c r="V3108" s="342">
        <f t="shared" si="353"/>
        <v>0</v>
      </c>
      <c r="W3108" s="342">
        <f t="shared" si="352"/>
        <v>0</v>
      </c>
      <c r="X3108" s="342">
        <f t="shared" si="352"/>
        <v>0</v>
      </c>
      <c r="Y3108" s="342">
        <f t="shared" si="352"/>
        <v>0</v>
      </c>
      <c r="Z3108" s="342">
        <f t="shared" si="352"/>
        <v>0</v>
      </c>
      <c r="AA3108" s="342">
        <f t="shared" si="352"/>
        <v>0</v>
      </c>
      <c r="AB3108" s="342">
        <f t="shared" si="352"/>
        <v>0</v>
      </c>
      <c r="AC3108" s="109">
        <f t="shared" si="356"/>
        <v>0</v>
      </c>
      <c r="AD3108" s="109">
        <f>IF(C3108=A_Stammdaten!$B$12,E_SAV!$S3108-E_SAV!$AE3108,HLOOKUP(A_Stammdaten!$B$12-1,$AF$4:$AL$4004,ROW(C3108)-3,FALSE)-$AE3108)</f>
        <v>0</v>
      </c>
      <c r="AE3108" s="109">
        <f>HLOOKUP(A_Stammdaten!$B$12,$AF$4:$AL$4004,ROW(C3108)-3,FALSE)</f>
        <v>0</v>
      </c>
      <c r="AF3108" s="109">
        <f t="shared" si="354"/>
        <v>0</v>
      </c>
      <c r="AG3108" s="109">
        <f t="shared" ref="AG3108:AL3150" si="357">IF(OR($C3108=0,$S3108=0,W3108-(AG$4-$C3108)=0),0,IF($C3108&lt;AG$4,AF3108-AF3108/(W3108-(AG$4-$C3108)),IF($C3108=AG$4,$S3108-$S3108/W3108,0)))</f>
        <v>0</v>
      </c>
      <c r="AH3108" s="109">
        <f t="shared" si="357"/>
        <v>0</v>
      </c>
      <c r="AI3108" s="109">
        <f t="shared" si="357"/>
        <v>0</v>
      </c>
      <c r="AJ3108" s="109">
        <f t="shared" si="357"/>
        <v>0</v>
      </c>
      <c r="AK3108" s="109">
        <f t="shared" si="357"/>
        <v>0</v>
      </c>
      <c r="AL3108" s="109">
        <f t="shared" si="357"/>
        <v>0</v>
      </c>
    </row>
    <row r="3109" spans="1:38" x14ac:dyDescent="0.3">
      <c r="A3109" s="421"/>
      <c r="B3109" s="421"/>
      <c r="C3109" s="422"/>
      <c r="D3109" s="423"/>
      <c r="E3109" s="421"/>
      <c r="F3109" s="421"/>
      <c r="G3109" s="421"/>
      <c r="H3109" s="421"/>
      <c r="I3109" s="421"/>
      <c r="J3109" s="421"/>
      <c r="K3109" s="421"/>
      <c r="L3109" s="421"/>
      <c r="M3109" s="423"/>
      <c r="N3109" s="340">
        <f>IF(C3109&gt;A_Stammdaten!$B$12,0,SUM(E3109,F3109,H3109,J3109:K3109)-SUM(G3109,I3109,L3109:M3109))</f>
        <v>0</v>
      </c>
      <c r="O3109" s="421"/>
      <c r="P3109" s="421"/>
      <c r="Q3109" s="421"/>
      <c r="R3109" s="421"/>
      <c r="S3109" s="108">
        <f t="shared" si="355"/>
        <v>0</v>
      </c>
      <c r="T3109" s="341">
        <f>IF(ISBLANK($B3109),0,VLOOKUP($B3109,Listen!$A$2:$C$45,2,FALSE))</f>
        <v>0</v>
      </c>
      <c r="U3109" s="341">
        <f>IF(ISBLANK($B3109),0,VLOOKUP($B3109,Listen!$A$2:$C$45,3,FALSE))</f>
        <v>0</v>
      </c>
      <c r="V3109" s="342">
        <f t="shared" si="353"/>
        <v>0</v>
      </c>
      <c r="W3109" s="342">
        <f t="shared" si="352"/>
        <v>0</v>
      </c>
      <c r="X3109" s="342">
        <f t="shared" si="352"/>
        <v>0</v>
      </c>
      <c r="Y3109" s="342">
        <f t="shared" si="352"/>
        <v>0</v>
      </c>
      <c r="Z3109" s="342">
        <f t="shared" si="352"/>
        <v>0</v>
      </c>
      <c r="AA3109" s="342">
        <f t="shared" si="352"/>
        <v>0</v>
      </c>
      <c r="AB3109" s="342">
        <f t="shared" si="352"/>
        <v>0</v>
      </c>
      <c r="AC3109" s="109">
        <f t="shared" si="356"/>
        <v>0</v>
      </c>
      <c r="AD3109" s="109">
        <f>IF(C3109=A_Stammdaten!$B$12,E_SAV!$S3109-E_SAV!$AE3109,HLOOKUP(A_Stammdaten!$B$12-1,$AF$4:$AL$4004,ROW(C3109)-3,FALSE)-$AE3109)</f>
        <v>0</v>
      </c>
      <c r="AE3109" s="109">
        <f>HLOOKUP(A_Stammdaten!$B$12,$AF$4:$AL$4004,ROW(C3109)-3,FALSE)</f>
        <v>0</v>
      </c>
      <c r="AF3109" s="109">
        <f t="shared" si="354"/>
        <v>0</v>
      </c>
      <c r="AG3109" s="109">
        <f t="shared" si="357"/>
        <v>0</v>
      </c>
      <c r="AH3109" s="109">
        <f t="shared" si="357"/>
        <v>0</v>
      </c>
      <c r="AI3109" s="109">
        <f t="shared" si="357"/>
        <v>0</v>
      </c>
      <c r="AJ3109" s="109">
        <f t="shared" si="357"/>
        <v>0</v>
      </c>
      <c r="AK3109" s="109">
        <f t="shared" si="357"/>
        <v>0</v>
      </c>
      <c r="AL3109" s="109">
        <f t="shared" si="357"/>
        <v>0</v>
      </c>
    </row>
    <row r="3110" spans="1:38" x14ac:dyDescent="0.3">
      <c r="A3110" s="421"/>
      <c r="B3110" s="421"/>
      <c r="C3110" s="422"/>
      <c r="D3110" s="423"/>
      <c r="E3110" s="421"/>
      <c r="F3110" s="421"/>
      <c r="G3110" s="421"/>
      <c r="H3110" s="421"/>
      <c r="I3110" s="421"/>
      <c r="J3110" s="421"/>
      <c r="K3110" s="421"/>
      <c r="L3110" s="421"/>
      <c r="M3110" s="423"/>
      <c r="N3110" s="340">
        <f>IF(C3110&gt;A_Stammdaten!$B$12,0,SUM(E3110,F3110,H3110,J3110:K3110)-SUM(G3110,I3110,L3110:M3110))</f>
        <v>0</v>
      </c>
      <c r="O3110" s="421"/>
      <c r="P3110" s="421"/>
      <c r="Q3110" s="421"/>
      <c r="R3110" s="421"/>
      <c r="S3110" s="108">
        <f t="shared" si="355"/>
        <v>0</v>
      </c>
      <c r="T3110" s="341">
        <f>IF(ISBLANK($B3110),0,VLOOKUP($B3110,Listen!$A$2:$C$45,2,FALSE))</f>
        <v>0</v>
      </c>
      <c r="U3110" s="341">
        <f>IF(ISBLANK($B3110),0,VLOOKUP($B3110,Listen!$A$2:$C$45,3,FALSE))</f>
        <v>0</v>
      </c>
      <c r="V3110" s="342">
        <f t="shared" si="353"/>
        <v>0</v>
      </c>
      <c r="W3110" s="342">
        <f t="shared" si="352"/>
        <v>0</v>
      </c>
      <c r="X3110" s="342">
        <f t="shared" si="352"/>
        <v>0</v>
      </c>
      <c r="Y3110" s="342">
        <f t="shared" si="352"/>
        <v>0</v>
      </c>
      <c r="Z3110" s="342">
        <f t="shared" si="352"/>
        <v>0</v>
      </c>
      <c r="AA3110" s="342">
        <f t="shared" si="352"/>
        <v>0</v>
      </c>
      <c r="AB3110" s="342">
        <f t="shared" si="352"/>
        <v>0</v>
      </c>
      <c r="AC3110" s="109">
        <f t="shared" si="356"/>
        <v>0</v>
      </c>
      <c r="AD3110" s="109">
        <f>IF(C3110=A_Stammdaten!$B$12,E_SAV!$S3110-E_SAV!$AE3110,HLOOKUP(A_Stammdaten!$B$12-1,$AF$4:$AL$4004,ROW(C3110)-3,FALSE)-$AE3110)</f>
        <v>0</v>
      </c>
      <c r="AE3110" s="109">
        <f>HLOOKUP(A_Stammdaten!$B$12,$AF$4:$AL$4004,ROW(C3110)-3,FALSE)</f>
        <v>0</v>
      </c>
      <c r="AF3110" s="109">
        <f t="shared" si="354"/>
        <v>0</v>
      </c>
      <c r="AG3110" s="109">
        <f t="shared" si="357"/>
        <v>0</v>
      </c>
      <c r="AH3110" s="109">
        <f t="shared" si="357"/>
        <v>0</v>
      </c>
      <c r="AI3110" s="109">
        <f t="shared" si="357"/>
        <v>0</v>
      </c>
      <c r="AJ3110" s="109">
        <f t="shared" si="357"/>
        <v>0</v>
      </c>
      <c r="AK3110" s="109">
        <f t="shared" si="357"/>
        <v>0</v>
      </c>
      <c r="AL3110" s="109">
        <f t="shared" si="357"/>
        <v>0</v>
      </c>
    </row>
    <row r="3111" spans="1:38" x14ac:dyDescent="0.3">
      <c r="A3111" s="421"/>
      <c r="B3111" s="421"/>
      <c r="C3111" s="422"/>
      <c r="D3111" s="423"/>
      <c r="E3111" s="421"/>
      <c r="F3111" s="421"/>
      <c r="G3111" s="421"/>
      <c r="H3111" s="421"/>
      <c r="I3111" s="421"/>
      <c r="J3111" s="421"/>
      <c r="K3111" s="421"/>
      <c r="L3111" s="421"/>
      <c r="M3111" s="423"/>
      <c r="N3111" s="340">
        <f>IF(C3111&gt;A_Stammdaten!$B$12,0,SUM(E3111,F3111,H3111,J3111:K3111)-SUM(G3111,I3111,L3111:M3111))</f>
        <v>0</v>
      </c>
      <c r="O3111" s="421"/>
      <c r="P3111" s="421"/>
      <c r="Q3111" s="421"/>
      <c r="R3111" s="421"/>
      <c r="S3111" s="108">
        <f t="shared" si="355"/>
        <v>0</v>
      </c>
      <c r="T3111" s="341">
        <f>IF(ISBLANK($B3111),0,VLOOKUP($B3111,Listen!$A$2:$C$45,2,FALSE))</f>
        <v>0</v>
      </c>
      <c r="U3111" s="341">
        <f>IF(ISBLANK($B3111),0,VLOOKUP($B3111,Listen!$A$2:$C$45,3,FALSE))</f>
        <v>0</v>
      </c>
      <c r="V3111" s="342">
        <f t="shared" si="353"/>
        <v>0</v>
      </c>
      <c r="W3111" s="342">
        <f t="shared" si="352"/>
        <v>0</v>
      </c>
      <c r="X3111" s="342">
        <f t="shared" si="352"/>
        <v>0</v>
      </c>
      <c r="Y3111" s="342">
        <f t="shared" si="352"/>
        <v>0</v>
      </c>
      <c r="Z3111" s="342">
        <f t="shared" si="352"/>
        <v>0</v>
      </c>
      <c r="AA3111" s="342">
        <f t="shared" si="352"/>
        <v>0</v>
      </c>
      <c r="AB3111" s="342">
        <f t="shared" ref="W3111:AB3154" si="358">$T3111</f>
        <v>0</v>
      </c>
      <c r="AC3111" s="109">
        <f t="shared" si="356"/>
        <v>0</v>
      </c>
      <c r="AD3111" s="109">
        <f>IF(C3111=A_Stammdaten!$B$12,E_SAV!$S3111-E_SAV!$AE3111,HLOOKUP(A_Stammdaten!$B$12-1,$AF$4:$AL$4004,ROW(C3111)-3,FALSE)-$AE3111)</f>
        <v>0</v>
      </c>
      <c r="AE3111" s="109">
        <f>HLOOKUP(A_Stammdaten!$B$12,$AF$4:$AL$4004,ROW(C3111)-3,FALSE)</f>
        <v>0</v>
      </c>
      <c r="AF3111" s="109">
        <f t="shared" si="354"/>
        <v>0</v>
      </c>
      <c r="AG3111" s="109">
        <f t="shared" si="357"/>
        <v>0</v>
      </c>
      <c r="AH3111" s="109">
        <f t="shared" si="357"/>
        <v>0</v>
      </c>
      <c r="AI3111" s="109">
        <f t="shared" si="357"/>
        <v>0</v>
      </c>
      <c r="AJ3111" s="109">
        <f t="shared" si="357"/>
        <v>0</v>
      </c>
      <c r="AK3111" s="109">
        <f t="shared" si="357"/>
        <v>0</v>
      </c>
      <c r="AL3111" s="109">
        <f t="shared" si="357"/>
        <v>0</v>
      </c>
    </row>
    <row r="3112" spans="1:38" x14ac:dyDescent="0.3">
      <c r="A3112" s="421"/>
      <c r="B3112" s="421"/>
      <c r="C3112" s="422"/>
      <c r="D3112" s="423"/>
      <c r="E3112" s="421"/>
      <c r="F3112" s="421"/>
      <c r="G3112" s="421"/>
      <c r="H3112" s="421"/>
      <c r="I3112" s="421"/>
      <c r="J3112" s="421"/>
      <c r="K3112" s="421"/>
      <c r="L3112" s="421"/>
      <c r="M3112" s="423"/>
      <c r="N3112" s="340">
        <f>IF(C3112&gt;A_Stammdaten!$B$12,0,SUM(E3112,F3112,H3112,J3112:K3112)-SUM(G3112,I3112,L3112:M3112))</f>
        <v>0</v>
      </c>
      <c r="O3112" s="421"/>
      <c r="P3112" s="421"/>
      <c r="Q3112" s="421"/>
      <c r="R3112" s="421"/>
      <c r="S3112" s="108">
        <f t="shared" si="355"/>
        <v>0</v>
      </c>
      <c r="T3112" s="341">
        <f>IF(ISBLANK($B3112),0,VLOOKUP($B3112,Listen!$A$2:$C$45,2,FALSE))</f>
        <v>0</v>
      </c>
      <c r="U3112" s="341">
        <f>IF(ISBLANK($B3112),0,VLOOKUP($B3112,Listen!$A$2:$C$45,3,FALSE))</f>
        <v>0</v>
      </c>
      <c r="V3112" s="342">
        <f t="shared" si="353"/>
        <v>0</v>
      </c>
      <c r="W3112" s="342">
        <f t="shared" si="358"/>
        <v>0</v>
      </c>
      <c r="X3112" s="342">
        <f t="shared" si="358"/>
        <v>0</v>
      </c>
      <c r="Y3112" s="342">
        <f t="shared" si="358"/>
        <v>0</v>
      </c>
      <c r="Z3112" s="342">
        <f t="shared" si="358"/>
        <v>0</v>
      </c>
      <c r="AA3112" s="342">
        <f t="shared" si="358"/>
        <v>0</v>
      </c>
      <c r="AB3112" s="342">
        <f t="shared" si="358"/>
        <v>0</v>
      </c>
      <c r="AC3112" s="109">
        <f t="shared" si="356"/>
        <v>0</v>
      </c>
      <c r="AD3112" s="109">
        <f>IF(C3112=A_Stammdaten!$B$12,E_SAV!$S3112-E_SAV!$AE3112,HLOOKUP(A_Stammdaten!$B$12-1,$AF$4:$AL$4004,ROW(C3112)-3,FALSE)-$AE3112)</f>
        <v>0</v>
      </c>
      <c r="AE3112" s="109">
        <f>HLOOKUP(A_Stammdaten!$B$12,$AF$4:$AL$4004,ROW(C3112)-3,FALSE)</f>
        <v>0</v>
      </c>
      <c r="AF3112" s="109">
        <f t="shared" si="354"/>
        <v>0</v>
      </c>
      <c r="AG3112" s="109">
        <f t="shared" si="357"/>
        <v>0</v>
      </c>
      <c r="AH3112" s="109">
        <f t="shared" si="357"/>
        <v>0</v>
      </c>
      <c r="AI3112" s="109">
        <f t="shared" si="357"/>
        <v>0</v>
      </c>
      <c r="AJ3112" s="109">
        <f t="shared" si="357"/>
        <v>0</v>
      </c>
      <c r="AK3112" s="109">
        <f t="shared" si="357"/>
        <v>0</v>
      </c>
      <c r="AL3112" s="109">
        <f t="shared" si="357"/>
        <v>0</v>
      </c>
    </row>
    <row r="3113" spans="1:38" x14ac:dyDescent="0.3">
      <c r="A3113" s="421"/>
      <c r="B3113" s="421"/>
      <c r="C3113" s="422"/>
      <c r="D3113" s="423"/>
      <c r="E3113" s="421"/>
      <c r="F3113" s="421"/>
      <c r="G3113" s="421"/>
      <c r="H3113" s="421"/>
      <c r="I3113" s="421"/>
      <c r="J3113" s="421"/>
      <c r="K3113" s="421"/>
      <c r="L3113" s="421"/>
      <c r="M3113" s="423"/>
      <c r="N3113" s="340">
        <f>IF(C3113&gt;A_Stammdaten!$B$12,0,SUM(E3113,F3113,H3113,J3113:K3113)-SUM(G3113,I3113,L3113:M3113))</f>
        <v>0</v>
      </c>
      <c r="O3113" s="421"/>
      <c r="P3113" s="421"/>
      <c r="Q3113" s="421"/>
      <c r="R3113" s="421"/>
      <c r="S3113" s="108">
        <f t="shared" si="355"/>
        <v>0</v>
      </c>
      <c r="T3113" s="341">
        <f>IF(ISBLANK($B3113),0,VLOOKUP($B3113,Listen!$A$2:$C$45,2,FALSE))</f>
        <v>0</v>
      </c>
      <c r="U3113" s="341">
        <f>IF(ISBLANK($B3113),0,VLOOKUP($B3113,Listen!$A$2:$C$45,3,FALSE))</f>
        <v>0</v>
      </c>
      <c r="V3113" s="342">
        <f t="shared" si="353"/>
        <v>0</v>
      </c>
      <c r="W3113" s="342">
        <f t="shared" si="358"/>
        <v>0</v>
      </c>
      <c r="X3113" s="342">
        <f t="shared" si="358"/>
        <v>0</v>
      </c>
      <c r="Y3113" s="342">
        <f t="shared" si="358"/>
        <v>0</v>
      </c>
      <c r="Z3113" s="342">
        <f t="shared" si="358"/>
        <v>0</v>
      </c>
      <c r="AA3113" s="342">
        <f t="shared" si="358"/>
        <v>0</v>
      </c>
      <c r="AB3113" s="342">
        <f t="shared" si="358"/>
        <v>0</v>
      </c>
      <c r="AC3113" s="109">
        <f t="shared" si="356"/>
        <v>0</v>
      </c>
      <c r="AD3113" s="109">
        <f>IF(C3113=A_Stammdaten!$B$12,E_SAV!$S3113-E_SAV!$AE3113,HLOOKUP(A_Stammdaten!$B$12-1,$AF$4:$AL$4004,ROW(C3113)-3,FALSE)-$AE3113)</f>
        <v>0</v>
      </c>
      <c r="AE3113" s="109">
        <f>HLOOKUP(A_Stammdaten!$B$12,$AF$4:$AL$4004,ROW(C3113)-3,FALSE)</f>
        <v>0</v>
      </c>
      <c r="AF3113" s="109">
        <f t="shared" si="354"/>
        <v>0</v>
      </c>
      <c r="AG3113" s="109">
        <f t="shared" si="357"/>
        <v>0</v>
      </c>
      <c r="AH3113" s="109">
        <f t="shared" si="357"/>
        <v>0</v>
      </c>
      <c r="AI3113" s="109">
        <f t="shared" si="357"/>
        <v>0</v>
      </c>
      <c r="AJ3113" s="109">
        <f t="shared" si="357"/>
        <v>0</v>
      </c>
      <c r="AK3113" s="109">
        <f t="shared" si="357"/>
        <v>0</v>
      </c>
      <c r="AL3113" s="109">
        <f t="shared" si="357"/>
        <v>0</v>
      </c>
    </row>
    <row r="3114" spans="1:38" x14ac:dyDescent="0.3">
      <c r="A3114" s="421"/>
      <c r="B3114" s="421"/>
      <c r="C3114" s="422"/>
      <c r="D3114" s="423"/>
      <c r="E3114" s="421"/>
      <c r="F3114" s="421"/>
      <c r="G3114" s="421"/>
      <c r="H3114" s="421"/>
      <c r="I3114" s="421"/>
      <c r="J3114" s="421"/>
      <c r="K3114" s="421"/>
      <c r="L3114" s="421"/>
      <c r="M3114" s="423"/>
      <c r="N3114" s="340">
        <f>IF(C3114&gt;A_Stammdaten!$B$12,0,SUM(E3114,F3114,H3114,J3114:K3114)-SUM(G3114,I3114,L3114:M3114))</f>
        <v>0</v>
      </c>
      <c r="O3114" s="421"/>
      <c r="P3114" s="421"/>
      <c r="Q3114" s="421"/>
      <c r="R3114" s="421"/>
      <c r="S3114" s="108">
        <f t="shared" si="355"/>
        <v>0</v>
      </c>
      <c r="T3114" s="341">
        <f>IF(ISBLANK($B3114),0,VLOOKUP($B3114,Listen!$A$2:$C$45,2,FALSE))</f>
        <v>0</v>
      </c>
      <c r="U3114" s="341">
        <f>IF(ISBLANK($B3114),0,VLOOKUP($B3114,Listen!$A$2:$C$45,3,FALSE))</f>
        <v>0</v>
      </c>
      <c r="V3114" s="342">
        <f t="shared" si="353"/>
        <v>0</v>
      </c>
      <c r="W3114" s="342">
        <f t="shared" si="358"/>
        <v>0</v>
      </c>
      <c r="X3114" s="342">
        <f t="shared" si="358"/>
        <v>0</v>
      </c>
      <c r="Y3114" s="342">
        <f t="shared" si="358"/>
        <v>0</v>
      </c>
      <c r="Z3114" s="342">
        <f t="shared" si="358"/>
        <v>0</v>
      </c>
      <c r="AA3114" s="342">
        <f t="shared" si="358"/>
        <v>0</v>
      </c>
      <c r="AB3114" s="342">
        <f t="shared" si="358"/>
        <v>0</v>
      </c>
      <c r="AC3114" s="109">
        <f t="shared" si="356"/>
        <v>0</v>
      </c>
      <c r="AD3114" s="109">
        <f>IF(C3114=A_Stammdaten!$B$12,E_SAV!$S3114-E_SAV!$AE3114,HLOOKUP(A_Stammdaten!$B$12-1,$AF$4:$AL$4004,ROW(C3114)-3,FALSE)-$AE3114)</f>
        <v>0</v>
      </c>
      <c r="AE3114" s="109">
        <f>HLOOKUP(A_Stammdaten!$B$12,$AF$4:$AL$4004,ROW(C3114)-3,FALSE)</f>
        <v>0</v>
      </c>
      <c r="AF3114" s="109">
        <f t="shared" si="354"/>
        <v>0</v>
      </c>
      <c r="AG3114" s="109">
        <f t="shared" si="357"/>
        <v>0</v>
      </c>
      <c r="AH3114" s="109">
        <f t="shared" si="357"/>
        <v>0</v>
      </c>
      <c r="AI3114" s="109">
        <f t="shared" si="357"/>
        <v>0</v>
      </c>
      <c r="AJ3114" s="109">
        <f t="shared" si="357"/>
        <v>0</v>
      </c>
      <c r="AK3114" s="109">
        <f t="shared" si="357"/>
        <v>0</v>
      </c>
      <c r="AL3114" s="109">
        <f t="shared" si="357"/>
        <v>0</v>
      </c>
    </row>
    <row r="3115" spans="1:38" x14ac:dyDescent="0.3">
      <c r="A3115" s="421"/>
      <c r="B3115" s="421"/>
      <c r="C3115" s="422"/>
      <c r="D3115" s="423"/>
      <c r="E3115" s="421"/>
      <c r="F3115" s="421"/>
      <c r="G3115" s="421"/>
      <c r="H3115" s="421"/>
      <c r="I3115" s="421"/>
      <c r="J3115" s="421"/>
      <c r="K3115" s="421"/>
      <c r="L3115" s="421"/>
      <c r="M3115" s="423"/>
      <c r="N3115" s="340">
        <f>IF(C3115&gt;A_Stammdaten!$B$12,0,SUM(E3115,F3115,H3115,J3115:K3115)-SUM(G3115,I3115,L3115:M3115))</f>
        <v>0</v>
      </c>
      <c r="O3115" s="421"/>
      <c r="P3115" s="421"/>
      <c r="Q3115" s="421"/>
      <c r="R3115" s="421"/>
      <c r="S3115" s="108">
        <f t="shared" si="355"/>
        <v>0</v>
      </c>
      <c r="T3115" s="341">
        <f>IF(ISBLANK($B3115),0,VLOOKUP($B3115,Listen!$A$2:$C$45,2,FALSE))</f>
        <v>0</v>
      </c>
      <c r="U3115" s="341">
        <f>IF(ISBLANK($B3115),0,VLOOKUP($B3115,Listen!$A$2:$C$45,3,FALSE))</f>
        <v>0</v>
      </c>
      <c r="V3115" s="342">
        <f t="shared" si="353"/>
        <v>0</v>
      </c>
      <c r="W3115" s="342">
        <f t="shared" si="358"/>
        <v>0</v>
      </c>
      <c r="X3115" s="342">
        <f t="shared" si="358"/>
        <v>0</v>
      </c>
      <c r="Y3115" s="342">
        <f t="shared" si="358"/>
        <v>0</v>
      </c>
      <c r="Z3115" s="342">
        <f t="shared" si="358"/>
        <v>0</v>
      </c>
      <c r="AA3115" s="342">
        <f t="shared" si="358"/>
        <v>0</v>
      </c>
      <c r="AB3115" s="342">
        <f t="shared" si="358"/>
        <v>0</v>
      </c>
      <c r="AC3115" s="109">
        <f t="shared" si="356"/>
        <v>0</v>
      </c>
      <c r="AD3115" s="109">
        <f>IF(C3115=A_Stammdaten!$B$12,E_SAV!$S3115-E_SAV!$AE3115,HLOOKUP(A_Stammdaten!$B$12-1,$AF$4:$AL$4004,ROW(C3115)-3,FALSE)-$AE3115)</f>
        <v>0</v>
      </c>
      <c r="AE3115" s="109">
        <f>HLOOKUP(A_Stammdaten!$B$12,$AF$4:$AL$4004,ROW(C3115)-3,FALSE)</f>
        <v>0</v>
      </c>
      <c r="AF3115" s="109">
        <f t="shared" si="354"/>
        <v>0</v>
      </c>
      <c r="AG3115" s="109">
        <f t="shared" si="357"/>
        <v>0</v>
      </c>
      <c r="AH3115" s="109">
        <f t="shared" si="357"/>
        <v>0</v>
      </c>
      <c r="AI3115" s="109">
        <f t="shared" si="357"/>
        <v>0</v>
      </c>
      <c r="AJ3115" s="109">
        <f t="shared" si="357"/>
        <v>0</v>
      </c>
      <c r="AK3115" s="109">
        <f t="shared" si="357"/>
        <v>0</v>
      </c>
      <c r="AL3115" s="109">
        <f t="shared" si="357"/>
        <v>0</v>
      </c>
    </row>
    <row r="3116" spans="1:38" x14ac:dyDescent="0.3">
      <c r="A3116" s="421"/>
      <c r="B3116" s="421"/>
      <c r="C3116" s="422"/>
      <c r="D3116" s="423"/>
      <c r="E3116" s="421"/>
      <c r="F3116" s="421"/>
      <c r="G3116" s="421"/>
      <c r="H3116" s="421"/>
      <c r="I3116" s="421"/>
      <c r="J3116" s="421"/>
      <c r="K3116" s="421"/>
      <c r="L3116" s="421"/>
      <c r="M3116" s="423"/>
      <c r="N3116" s="340">
        <f>IF(C3116&gt;A_Stammdaten!$B$12,0,SUM(E3116,F3116,H3116,J3116:K3116)-SUM(G3116,I3116,L3116:M3116))</f>
        <v>0</v>
      </c>
      <c r="O3116" s="421"/>
      <c r="P3116" s="421"/>
      <c r="Q3116" s="421"/>
      <c r="R3116" s="421"/>
      <c r="S3116" s="108">
        <f t="shared" si="355"/>
        <v>0</v>
      </c>
      <c r="T3116" s="341">
        <f>IF(ISBLANK($B3116),0,VLOOKUP($B3116,Listen!$A$2:$C$45,2,FALSE))</f>
        <v>0</v>
      </c>
      <c r="U3116" s="341">
        <f>IF(ISBLANK($B3116),0,VLOOKUP($B3116,Listen!$A$2:$C$45,3,FALSE))</f>
        <v>0</v>
      </c>
      <c r="V3116" s="342">
        <f t="shared" si="353"/>
        <v>0</v>
      </c>
      <c r="W3116" s="342">
        <f t="shared" si="358"/>
        <v>0</v>
      </c>
      <c r="X3116" s="342">
        <f t="shared" si="358"/>
        <v>0</v>
      </c>
      <c r="Y3116" s="342">
        <f t="shared" si="358"/>
        <v>0</v>
      </c>
      <c r="Z3116" s="342">
        <f t="shared" si="358"/>
        <v>0</v>
      </c>
      <c r="AA3116" s="342">
        <f t="shared" si="358"/>
        <v>0</v>
      </c>
      <c r="AB3116" s="342">
        <f t="shared" si="358"/>
        <v>0</v>
      </c>
      <c r="AC3116" s="109">
        <f t="shared" si="356"/>
        <v>0</v>
      </c>
      <c r="AD3116" s="109">
        <f>IF(C3116=A_Stammdaten!$B$12,E_SAV!$S3116-E_SAV!$AE3116,HLOOKUP(A_Stammdaten!$B$12-1,$AF$4:$AL$4004,ROW(C3116)-3,FALSE)-$AE3116)</f>
        <v>0</v>
      </c>
      <c r="AE3116" s="109">
        <f>HLOOKUP(A_Stammdaten!$B$12,$AF$4:$AL$4004,ROW(C3116)-3,FALSE)</f>
        <v>0</v>
      </c>
      <c r="AF3116" s="109">
        <f t="shared" si="354"/>
        <v>0</v>
      </c>
      <c r="AG3116" s="109">
        <f t="shared" si="357"/>
        <v>0</v>
      </c>
      <c r="AH3116" s="109">
        <f t="shared" si="357"/>
        <v>0</v>
      </c>
      <c r="AI3116" s="109">
        <f t="shared" si="357"/>
        <v>0</v>
      </c>
      <c r="AJ3116" s="109">
        <f t="shared" si="357"/>
        <v>0</v>
      </c>
      <c r="AK3116" s="109">
        <f t="shared" si="357"/>
        <v>0</v>
      </c>
      <c r="AL3116" s="109">
        <f t="shared" si="357"/>
        <v>0</v>
      </c>
    </row>
    <row r="3117" spans="1:38" x14ac:dyDescent="0.3">
      <c r="A3117" s="421"/>
      <c r="B3117" s="421"/>
      <c r="C3117" s="422"/>
      <c r="D3117" s="423"/>
      <c r="E3117" s="421"/>
      <c r="F3117" s="421"/>
      <c r="G3117" s="421"/>
      <c r="H3117" s="421"/>
      <c r="I3117" s="421"/>
      <c r="J3117" s="421"/>
      <c r="K3117" s="421"/>
      <c r="L3117" s="421"/>
      <c r="M3117" s="423"/>
      <c r="N3117" s="340">
        <f>IF(C3117&gt;A_Stammdaten!$B$12,0,SUM(E3117,F3117,H3117,J3117:K3117)-SUM(G3117,I3117,L3117:M3117))</f>
        <v>0</v>
      </c>
      <c r="O3117" s="421"/>
      <c r="P3117" s="421"/>
      <c r="Q3117" s="421"/>
      <c r="R3117" s="421"/>
      <c r="S3117" s="108">
        <f t="shared" si="355"/>
        <v>0</v>
      </c>
      <c r="T3117" s="341">
        <f>IF(ISBLANK($B3117),0,VLOOKUP($B3117,Listen!$A$2:$C$45,2,FALSE))</f>
        <v>0</v>
      </c>
      <c r="U3117" s="341">
        <f>IF(ISBLANK($B3117),0,VLOOKUP($B3117,Listen!$A$2:$C$45,3,FALSE))</f>
        <v>0</v>
      </c>
      <c r="V3117" s="342">
        <f t="shared" si="353"/>
        <v>0</v>
      </c>
      <c r="W3117" s="342">
        <f t="shared" si="358"/>
        <v>0</v>
      </c>
      <c r="X3117" s="342">
        <f t="shared" si="358"/>
        <v>0</v>
      </c>
      <c r="Y3117" s="342">
        <f t="shared" si="358"/>
        <v>0</v>
      </c>
      <c r="Z3117" s="342">
        <f t="shared" si="358"/>
        <v>0</v>
      </c>
      <c r="AA3117" s="342">
        <f t="shared" si="358"/>
        <v>0</v>
      </c>
      <c r="AB3117" s="342">
        <f t="shared" si="358"/>
        <v>0</v>
      </c>
      <c r="AC3117" s="109">
        <f t="shared" si="356"/>
        <v>0</v>
      </c>
      <c r="AD3117" s="109">
        <f>IF(C3117=A_Stammdaten!$B$12,E_SAV!$S3117-E_SAV!$AE3117,HLOOKUP(A_Stammdaten!$B$12-1,$AF$4:$AL$4004,ROW(C3117)-3,FALSE)-$AE3117)</f>
        <v>0</v>
      </c>
      <c r="AE3117" s="109">
        <f>HLOOKUP(A_Stammdaten!$B$12,$AF$4:$AL$4004,ROW(C3117)-3,FALSE)</f>
        <v>0</v>
      </c>
      <c r="AF3117" s="109">
        <f t="shared" si="354"/>
        <v>0</v>
      </c>
      <c r="AG3117" s="109">
        <f t="shared" si="357"/>
        <v>0</v>
      </c>
      <c r="AH3117" s="109">
        <f t="shared" si="357"/>
        <v>0</v>
      </c>
      <c r="AI3117" s="109">
        <f t="shared" si="357"/>
        <v>0</v>
      </c>
      <c r="AJ3117" s="109">
        <f t="shared" si="357"/>
        <v>0</v>
      </c>
      <c r="AK3117" s="109">
        <f t="shared" si="357"/>
        <v>0</v>
      </c>
      <c r="AL3117" s="109">
        <f t="shared" si="357"/>
        <v>0</v>
      </c>
    </row>
    <row r="3118" spans="1:38" x14ac:dyDescent="0.3">
      <c r="A3118" s="421"/>
      <c r="B3118" s="421"/>
      <c r="C3118" s="422"/>
      <c r="D3118" s="423"/>
      <c r="E3118" s="421"/>
      <c r="F3118" s="421"/>
      <c r="G3118" s="421"/>
      <c r="H3118" s="421"/>
      <c r="I3118" s="421"/>
      <c r="J3118" s="421"/>
      <c r="K3118" s="421"/>
      <c r="L3118" s="421"/>
      <c r="M3118" s="423"/>
      <c r="N3118" s="340">
        <f>IF(C3118&gt;A_Stammdaten!$B$12,0,SUM(E3118,F3118,H3118,J3118:K3118)-SUM(G3118,I3118,L3118:M3118))</f>
        <v>0</v>
      </c>
      <c r="O3118" s="421"/>
      <c r="P3118" s="421"/>
      <c r="Q3118" s="421"/>
      <c r="R3118" s="421"/>
      <c r="S3118" s="108">
        <f t="shared" si="355"/>
        <v>0</v>
      </c>
      <c r="T3118" s="341">
        <f>IF(ISBLANK($B3118),0,VLOOKUP($B3118,Listen!$A$2:$C$45,2,FALSE))</f>
        <v>0</v>
      </c>
      <c r="U3118" s="341">
        <f>IF(ISBLANK($B3118),0,VLOOKUP($B3118,Listen!$A$2:$C$45,3,FALSE))</f>
        <v>0</v>
      </c>
      <c r="V3118" s="342">
        <f t="shared" si="353"/>
        <v>0</v>
      </c>
      <c r="W3118" s="342">
        <f t="shared" si="358"/>
        <v>0</v>
      </c>
      <c r="X3118" s="342">
        <f t="shared" si="358"/>
        <v>0</v>
      </c>
      <c r="Y3118" s="342">
        <f t="shared" si="358"/>
        <v>0</v>
      </c>
      <c r="Z3118" s="342">
        <f t="shared" si="358"/>
        <v>0</v>
      </c>
      <c r="AA3118" s="342">
        <f t="shared" si="358"/>
        <v>0</v>
      </c>
      <c r="AB3118" s="342">
        <f t="shared" si="358"/>
        <v>0</v>
      </c>
      <c r="AC3118" s="109">
        <f t="shared" si="356"/>
        <v>0</v>
      </c>
      <c r="AD3118" s="109">
        <f>IF(C3118=A_Stammdaten!$B$12,E_SAV!$S3118-E_SAV!$AE3118,HLOOKUP(A_Stammdaten!$B$12-1,$AF$4:$AL$4004,ROW(C3118)-3,FALSE)-$AE3118)</f>
        <v>0</v>
      </c>
      <c r="AE3118" s="109">
        <f>HLOOKUP(A_Stammdaten!$B$12,$AF$4:$AL$4004,ROW(C3118)-3,FALSE)</f>
        <v>0</v>
      </c>
      <c r="AF3118" s="109">
        <f t="shared" si="354"/>
        <v>0</v>
      </c>
      <c r="AG3118" s="109">
        <f t="shared" si="357"/>
        <v>0</v>
      </c>
      <c r="AH3118" s="109">
        <f t="shared" si="357"/>
        <v>0</v>
      </c>
      <c r="AI3118" s="109">
        <f t="shared" si="357"/>
        <v>0</v>
      </c>
      <c r="AJ3118" s="109">
        <f t="shared" si="357"/>
        <v>0</v>
      </c>
      <c r="AK3118" s="109">
        <f t="shared" si="357"/>
        <v>0</v>
      </c>
      <c r="AL3118" s="109">
        <f t="shared" si="357"/>
        <v>0</v>
      </c>
    </row>
    <row r="3119" spans="1:38" x14ac:dyDescent="0.3">
      <c r="A3119" s="421"/>
      <c r="B3119" s="421"/>
      <c r="C3119" s="422"/>
      <c r="D3119" s="423"/>
      <c r="E3119" s="421"/>
      <c r="F3119" s="421"/>
      <c r="G3119" s="421"/>
      <c r="H3119" s="421"/>
      <c r="I3119" s="421"/>
      <c r="J3119" s="421"/>
      <c r="K3119" s="421"/>
      <c r="L3119" s="421"/>
      <c r="M3119" s="423"/>
      <c r="N3119" s="340">
        <f>IF(C3119&gt;A_Stammdaten!$B$12,0,SUM(E3119,F3119,H3119,J3119:K3119)-SUM(G3119,I3119,L3119:M3119))</f>
        <v>0</v>
      </c>
      <c r="O3119" s="421"/>
      <c r="P3119" s="421"/>
      <c r="Q3119" s="421"/>
      <c r="R3119" s="421"/>
      <c r="S3119" s="108">
        <f t="shared" si="355"/>
        <v>0</v>
      </c>
      <c r="T3119" s="341">
        <f>IF(ISBLANK($B3119),0,VLOOKUP($B3119,Listen!$A$2:$C$45,2,FALSE))</f>
        <v>0</v>
      </c>
      <c r="U3119" s="341">
        <f>IF(ISBLANK($B3119),0,VLOOKUP($B3119,Listen!$A$2:$C$45,3,FALSE))</f>
        <v>0</v>
      </c>
      <c r="V3119" s="342">
        <f t="shared" si="353"/>
        <v>0</v>
      </c>
      <c r="W3119" s="342">
        <f t="shared" si="358"/>
        <v>0</v>
      </c>
      <c r="X3119" s="342">
        <f t="shared" si="358"/>
        <v>0</v>
      </c>
      <c r="Y3119" s="342">
        <f t="shared" si="358"/>
        <v>0</v>
      </c>
      <c r="Z3119" s="342">
        <f t="shared" si="358"/>
        <v>0</v>
      </c>
      <c r="AA3119" s="342">
        <f t="shared" si="358"/>
        <v>0</v>
      </c>
      <c r="AB3119" s="342">
        <f t="shared" si="358"/>
        <v>0</v>
      </c>
      <c r="AC3119" s="109">
        <f t="shared" si="356"/>
        <v>0</v>
      </c>
      <c r="AD3119" s="109">
        <f>IF(C3119=A_Stammdaten!$B$12,E_SAV!$S3119-E_SAV!$AE3119,HLOOKUP(A_Stammdaten!$B$12-1,$AF$4:$AL$4004,ROW(C3119)-3,FALSE)-$AE3119)</f>
        <v>0</v>
      </c>
      <c r="AE3119" s="109">
        <f>HLOOKUP(A_Stammdaten!$B$12,$AF$4:$AL$4004,ROW(C3119)-3,FALSE)</f>
        <v>0</v>
      </c>
      <c r="AF3119" s="109">
        <f t="shared" si="354"/>
        <v>0</v>
      </c>
      <c r="AG3119" s="109">
        <f t="shared" si="357"/>
        <v>0</v>
      </c>
      <c r="AH3119" s="109">
        <f t="shared" si="357"/>
        <v>0</v>
      </c>
      <c r="AI3119" s="109">
        <f t="shared" si="357"/>
        <v>0</v>
      </c>
      <c r="AJ3119" s="109">
        <f t="shared" si="357"/>
        <v>0</v>
      </c>
      <c r="AK3119" s="109">
        <f t="shared" si="357"/>
        <v>0</v>
      </c>
      <c r="AL3119" s="109">
        <f t="shared" si="357"/>
        <v>0</v>
      </c>
    </row>
    <row r="3120" spans="1:38" x14ac:dyDescent="0.3">
      <c r="A3120" s="421"/>
      <c r="B3120" s="421"/>
      <c r="C3120" s="422"/>
      <c r="D3120" s="423"/>
      <c r="E3120" s="421"/>
      <c r="F3120" s="421"/>
      <c r="G3120" s="421"/>
      <c r="H3120" s="421"/>
      <c r="I3120" s="421"/>
      <c r="J3120" s="421"/>
      <c r="K3120" s="421"/>
      <c r="L3120" s="421"/>
      <c r="M3120" s="423"/>
      <c r="N3120" s="340">
        <f>IF(C3120&gt;A_Stammdaten!$B$12,0,SUM(E3120,F3120,H3120,J3120:K3120)-SUM(G3120,I3120,L3120:M3120))</f>
        <v>0</v>
      </c>
      <c r="O3120" s="421"/>
      <c r="P3120" s="421"/>
      <c r="Q3120" s="421"/>
      <c r="R3120" s="421"/>
      <c r="S3120" s="108">
        <f t="shared" si="355"/>
        <v>0</v>
      </c>
      <c r="T3120" s="341">
        <f>IF(ISBLANK($B3120),0,VLOOKUP($B3120,Listen!$A$2:$C$45,2,FALSE))</f>
        <v>0</v>
      </c>
      <c r="U3120" s="341">
        <f>IF(ISBLANK($B3120),0,VLOOKUP($B3120,Listen!$A$2:$C$45,3,FALSE))</f>
        <v>0</v>
      </c>
      <c r="V3120" s="342">
        <f t="shared" si="353"/>
        <v>0</v>
      </c>
      <c r="W3120" s="342">
        <f t="shared" si="358"/>
        <v>0</v>
      </c>
      <c r="X3120" s="342">
        <f t="shared" si="358"/>
        <v>0</v>
      </c>
      <c r="Y3120" s="342">
        <f t="shared" si="358"/>
        <v>0</v>
      </c>
      <c r="Z3120" s="342">
        <f t="shared" si="358"/>
        <v>0</v>
      </c>
      <c r="AA3120" s="342">
        <f t="shared" si="358"/>
        <v>0</v>
      </c>
      <c r="AB3120" s="342">
        <f t="shared" si="358"/>
        <v>0</v>
      </c>
      <c r="AC3120" s="109">
        <f t="shared" si="356"/>
        <v>0</v>
      </c>
      <c r="AD3120" s="109">
        <f>IF(C3120=A_Stammdaten!$B$12,E_SAV!$S3120-E_SAV!$AE3120,HLOOKUP(A_Stammdaten!$B$12-1,$AF$4:$AL$4004,ROW(C3120)-3,FALSE)-$AE3120)</f>
        <v>0</v>
      </c>
      <c r="AE3120" s="109">
        <f>HLOOKUP(A_Stammdaten!$B$12,$AF$4:$AL$4004,ROW(C3120)-3,FALSE)</f>
        <v>0</v>
      </c>
      <c r="AF3120" s="109">
        <f t="shared" si="354"/>
        <v>0</v>
      </c>
      <c r="AG3120" s="109">
        <f t="shared" si="357"/>
        <v>0</v>
      </c>
      <c r="AH3120" s="109">
        <f t="shared" si="357"/>
        <v>0</v>
      </c>
      <c r="AI3120" s="109">
        <f t="shared" si="357"/>
        <v>0</v>
      </c>
      <c r="AJ3120" s="109">
        <f t="shared" si="357"/>
        <v>0</v>
      </c>
      <c r="AK3120" s="109">
        <f t="shared" si="357"/>
        <v>0</v>
      </c>
      <c r="AL3120" s="109">
        <f t="shared" si="357"/>
        <v>0</v>
      </c>
    </row>
    <row r="3121" spans="1:38" x14ac:dyDescent="0.3">
      <c r="A3121" s="421"/>
      <c r="B3121" s="421"/>
      <c r="C3121" s="422"/>
      <c r="D3121" s="423"/>
      <c r="E3121" s="421"/>
      <c r="F3121" s="421"/>
      <c r="G3121" s="421"/>
      <c r="H3121" s="421"/>
      <c r="I3121" s="421"/>
      <c r="J3121" s="421"/>
      <c r="K3121" s="421"/>
      <c r="L3121" s="421"/>
      <c r="M3121" s="423"/>
      <c r="N3121" s="340">
        <f>IF(C3121&gt;A_Stammdaten!$B$12,0,SUM(E3121,F3121,H3121,J3121:K3121)-SUM(G3121,I3121,L3121:M3121))</f>
        <v>0</v>
      </c>
      <c r="O3121" s="421"/>
      <c r="P3121" s="421"/>
      <c r="Q3121" s="421"/>
      <c r="R3121" s="421"/>
      <c r="S3121" s="108">
        <f t="shared" si="355"/>
        <v>0</v>
      </c>
      <c r="T3121" s="341">
        <f>IF(ISBLANK($B3121),0,VLOOKUP($B3121,Listen!$A$2:$C$45,2,FALSE))</f>
        <v>0</v>
      </c>
      <c r="U3121" s="341">
        <f>IF(ISBLANK($B3121),0,VLOOKUP($B3121,Listen!$A$2:$C$45,3,FALSE))</f>
        <v>0</v>
      </c>
      <c r="V3121" s="342">
        <f t="shared" si="353"/>
        <v>0</v>
      </c>
      <c r="W3121" s="342">
        <f t="shared" si="358"/>
        <v>0</v>
      </c>
      <c r="X3121" s="342">
        <f t="shared" si="358"/>
        <v>0</v>
      </c>
      <c r="Y3121" s="342">
        <f t="shared" si="358"/>
        <v>0</v>
      </c>
      <c r="Z3121" s="342">
        <f t="shared" si="358"/>
        <v>0</v>
      </c>
      <c r="AA3121" s="342">
        <f t="shared" si="358"/>
        <v>0</v>
      </c>
      <c r="AB3121" s="342">
        <f t="shared" si="358"/>
        <v>0</v>
      </c>
      <c r="AC3121" s="109">
        <f t="shared" si="356"/>
        <v>0</v>
      </c>
      <c r="AD3121" s="109">
        <f>IF(C3121=A_Stammdaten!$B$12,E_SAV!$S3121-E_SAV!$AE3121,HLOOKUP(A_Stammdaten!$B$12-1,$AF$4:$AL$4004,ROW(C3121)-3,FALSE)-$AE3121)</f>
        <v>0</v>
      </c>
      <c r="AE3121" s="109">
        <f>HLOOKUP(A_Stammdaten!$B$12,$AF$4:$AL$4004,ROW(C3121)-3,FALSE)</f>
        <v>0</v>
      </c>
      <c r="AF3121" s="109">
        <f t="shared" si="354"/>
        <v>0</v>
      </c>
      <c r="AG3121" s="109">
        <f t="shared" si="357"/>
        <v>0</v>
      </c>
      <c r="AH3121" s="109">
        <f t="shared" si="357"/>
        <v>0</v>
      </c>
      <c r="AI3121" s="109">
        <f t="shared" si="357"/>
        <v>0</v>
      </c>
      <c r="AJ3121" s="109">
        <f t="shared" si="357"/>
        <v>0</v>
      </c>
      <c r="AK3121" s="109">
        <f t="shared" si="357"/>
        <v>0</v>
      </c>
      <c r="AL3121" s="109">
        <f t="shared" si="357"/>
        <v>0</v>
      </c>
    </row>
    <row r="3122" spans="1:38" x14ac:dyDescent="0.3">
      <c r="A3122" s="421"/>
      <c r="B3122" s="421"/>
      <c r="C3122" s="422"/>
      <c r="D3122" s="423"/>
      <c r="E3122" s="421"/>
      <c r="F3122" s="421"/>
      <c r="G3122" s="421"/>
      <c r="H3122" s="421"/>
      <c r="I3122" s="421"/>
      <c r="J3122" s="421"/>
      <c r="K3122" s="421"/>
      <c r="L3122" s="421"/>
      <c r="M3122" s="423"/>
      <c r="N3122" s="340">
        <f>IF(C3122&gt;A_Stammdaten!$B$12,0,SUM(E3122,F3122,H3122,J3122:K3122)-SUM(G3122,I3122,L3122:M3122))</f>
        <v>0</v>
      </c>
      <c r="O3122" s="421"/>
      <c r="P3122" s="421"/>
      <c r="Q3122" s="421"/>
      <c r="R3122" s="421"/>
      <c r="S3122" s="108">
        <f t="shared" si="355"/>
        <v>0</v>
      </c>
      <c r="T3122" s="341">
        <f>IF(ISBLANK($B3122),0,VLOOKUP($B3122,Listen!$A$2:$C$45,2,FALSE))</f>
        <v>0</v>
      </c>
      <c r="U3122" s="341">
        <f>IF(ISBLANK($B3122),0,VLOOKUP($B3122,Listen!$A$2:$C$45,3,FALSE))</f>
        <v>0</v>
      </c>
      <c r="V3122" s="342">
        <f t="shared" si="353"/>
        <v>0</v>
      </c>
      <c r="W3122" s="342">
        <f t="shared" si="358"/>
        <v>0</v>
      </c>
      <c r="X3122" s="342">
        <f t="shared" si="358"/>
        <v>0</v>
      </c>
      <c r="Y3122" s="342">
        <f t="shared" si="358"/>
        <v>0</v>
      </c>
      <c r="Z3122" s="342">
        <f t="shared" si="358"/>
        <v>0</v>
      </c>
      <c r="AA3122" s="342">
        <f t="shared" si="358"/>
        <v>0</v>
      </c>
      <c r="AB3122" s="342">
        <f t="shared" si="358"/>
        <v>0</v>
      </c>
      <c r="AC3122" s="109">
        <f t="shared" si="356"/>
        <v>0</v>
      </c>
      <c r="AD3122" s="109">
        <f>IF(C3122=A_Stammdaten!$B$12,E_SAV!$S3122-E_SAV!$AE3122,HLOOKUP(A_Stammdaten!$B$12-1,$AF$4:$AL$4004,ROW(C3122)-3,FALSE)-$AE3122)</f>
        <v>0</v>
      </c>
      <c r="AE3122" s="109">
        <f>HLOOKUP(A_Stammdaten!$B$12,$AF$4:$AL$4004,ROW(C3122)-3,FALSE)</f>
        <v>0</v>
      </c>
      <c r="AF3122" s="109">
        <f t="shared" si="354"/>
        <v>0</v>
      </c>
      <c r="AG3122" s="109">
        <f t="shared" si="357"/>
        <v>0</v>
      </c>
      <c r="AH3122" s="109">
        <f t="shared" si="357"/>
        <v>0</v>
      </c>
      <c r="AI3122" s="109">
        <f t="shared" si="357"/>
        <v>0</v>
      </c>
      <c r="AJ3122" s="109">
        <f t="shared" si="357"/>
        <v>0</v>
      </c>
      <c r="AK3122" s="109">
        <f t="shared" si="357"/>
        <v>0</v>
      </c>
      <c r="AL3122" s="109">
        <f t="shared" si="357"/>
        <v>0</v>
      </c>
    </row>
    <row r="3123" spans="1:38" x14ac:dyDescent="0.3">
      <c r="A3123" s="421"/>
      <c r="B3123" s="421"/>
      <c r="C3123" s="422"/>
      <c r="D3123" s="423"/>
      <c r="E3123" s="421"/>
      <c r="F3123" s="421"/>
      <c r="G3123" s="421"/>
      <c r="H3123" s="421"/>
      <c r="I3123" s="421"/>
      <c r="J3123" s="421"/>
      <c r="K3123" s="421"/>
      <c r="L3123" s="421"/>
      <c r="M3123" s="423"/>
      <c r="N3123" s="340">
        <f>IF(C3123&gt;A_Stammdaten!$B$12,0,SUM(E3123,F3123,H3123,J3123:K3123)-SUM(G3123,I3123,L3123:M3123))</f>
        <v>0</v>
      </c>
      <c r="O3123" s="421"/>
      <c r="P3123" s="421"/>
      <c r="Q3123" s="421"/>
      <c r="R3123" s="421"/>
      <c r="S3123" s="108">
        <f t="shared" si="355"/>
        <v>0</v>
      </c>
      <c r="T3123" s="341">
        <f>IF(ISBLANK($B3123),0,VLOOKUP($B3123,Listen!$A$2:$C$45,2,FALSE))</f>
        <v>0</v>
      </c>
      <c r="U3123" s="341">
        <f>IF(ISBLANK($B3123),0,VLOOKUP($B3123,Listen!$A$2:$C$45,3,FALSE))</f>
        <v>0</v>
      </c>
      <c r="V3123" s="342">
        <f t="shared" si="353"/>
        <v>0</v>
      </c>
      <c r="W3123" s="342">
        <f t="shared" si="358"/>
        <v>0</v>
      </c>
      <c r="X3123" s="342">
        <f t="shared" si="358"/>
        <v>0</v>
      </c>
      <c r="Y3123" s="342">
        <f t="shared" si="358"/>
        <v>0</v>
      </c>
      <c r="Z3123" s="342">
        <f t="shared" si="358"/>
        <v>0</v>
      </c>
      <c r="AA3123" s="342">
        <f t="shared" si="358"/>
        <v>0</v>
      </c>
      <c r="AB3123" s="342">
        <f t="shared" si="358"/>
        <v>0</v>
      </c>
      <c r="AC3123" s="109">
        <f t="shared" si="356"/>
        <v>0</v>
      </c>
      <c r="AD3123" s="109">
        <f>IF(C3123=A_Stammdaten!$B$12,E_SAV!$S3123-E_SAV!$AE3123,HLOOKUP(A_Stammdaten!$B$12-1,$AF$4:$AL$4004,ROW(C3123)-3,FALSE)-$AE3123)</f>
        <v>0</v>
      </c>
      <c r="AE3123" s="109">
        <f>HLOOKUP(A_Stammdaten!$B$12,$AF$4:$AL$4004,ROW(C3123)-3,FALSE)</f>
        <v>0</v>
      </c>
      <c r="AF3123" s="109">
        <f t="shared" si="354"/>
        <v>0</v>
      </c>
      <c r="AG3123" s="109">
        <f t="shared" si="357"/>
        <v>0</v>
      </c>
      <c r="AH3123" s="109">
        <f t="shared" si="357"/>
        <v>0</v>
      </c>
      <c r="AI3123" s="109">
        <f t="shared" si="357"/>
        <v>0</v>
      </c>
      <c r="AJ3123" s="109">
        <f t="shared" si="357"/>
        <v>0</v>
      </c>
      <c r="AK3123" s="109">
        <f t="shared" si="357"/>
        <v>0</v>
      </c>
      <c r="AL3123" s="109">
        <f t="shared" si="357"/>
        <v>0</v>
      </c>
    </row>
    <row r="3124" spans="1:38" x14ac:dyDescent="0.3">
      <c r="A3124" s="421"/>
      <c r="B3124" s="421"/>
      <c r="C3124" s="422"/>
      <c r="D3124" s="423"/>
      <c r="E3124" s="421"/>
      <c r="F3124" s="421"/>
      <c r="G3124" s="421"/>
      <c r="H3124" s="421"/>
      <c r="I3124" s="421"/>
      <c r="J3124" s="421"/>
      <c r="K3124" s="421"/>
      <c r="L3124" s="421"/>
      <c r="M3124" s="423"/>
      <c r="N3124" s="340">
        <f>IF(C3124&gt;A_Stammdaten!$B$12,0,SUM(E3124,F3124,H3124,J3124:K3124)-SUM(G3124,I3124,L3124:M3124))</f>
        <v>0</v>
      </c>
      <c r="O3124" s="421"/>
      <c r="P3124" s="421"/>
      <c r="Q3124" s="421"/>
      <c r="R3124" s="421"/>
      <c r="S3124" s="108">
        <f t="shared" si="355"/>
        <v>0</v>
      </c>
      <c r="T3124" s="341">
        <f>IF(ISBLANK($B3124),0,VLOOKUP($B3124,Listen!$A$2:$C$45,2,FALSE))</f>
        <v>0</v>
      </c>
      <c r="U3124" s="341">
        <f>IF(ISBLANK($B3124),0,VLOOKUP($B3124,Listen!$A$2:$C$45,3,FALSE))</f>
        <v>0</v>
      </c>
      <c r="V3124" s="342">
        <f t="shared" si="353"/>
        <v>0</v>
      </c>
      <c r="W3124" s="342">
        <f t="shared" si="358"/>
        <v>0</v>
      </c>
      <c r="X3124" s="342">
        <f t="shared" si="358"/>
        <v>0</v>
      </c>
      <c r="Y3124" s="342">
        <f t="shared" si="358"/>
        <v>0</v>
      </c>
      <c r="Z3124" s="342">
        <f t="shared" si="358"/>
        <v>0</v>
      </c>
      <c r="AA3124" s="342">
        <f t="shared" si="358"/>
        <v>0</v>
      </c>
      <c r="AB3124" s="342">
        <f t="shared" si="358"/>
        <v>0</v>
      </c>
      <c r="AC3124" s="109">
        <f t="shared" si="356"/>
        <v>0</v>
      </c>
      <c r="AD3124" s="109">
        <f>IF(C3124=A_Stammdaten!$B$12,E_SAV!$S3124-E_SAV!$AE3124,HLOOKUP(A_Stammdaten!$B$12-1,$AF$4:$AL$4004,ROW(C3124)-3,FALSE)-$AE3124)</f>
        <v>0</v>
      </c>
      <c r="AE3124" s="109">
        <f>HLOOKUP(A_Stammdaten!$B$12,$AF$4:$AL$4004,ROW(C3124)-3,FALSE)</f>
        <v>0</v>
      </c>
      <c r="AF3124" s="109">
        <f t="shared" si="354"/>
        <v>0</v>
      </c>
      <c r="AG3124" s="109">
        <f t="shared" si="357"/>
        <v>0</v>
      </c>
      <c r="AH3124" s="109">
        <f t="shared" si="357"/>
        <v>0</v>
      </c>
      <c r="AI3124" s="109">
        <f t="shared" si="357"/>
        <v>0</v>
      </c>
      <c r="AJ3124" s="109">
        <f t="shared" si="357"/>
        <v>0</v>
      </c>
      <c r="AK3124" s="109">
        <f t="shared" si="357"/>
        <v>0</v>
      </c>
      <c r="AL3124" s="109">
        <f t="shared" si="357"/>
        <v>0</v>
      </c>
    </row>
    <row r="3125" spans="1:38" x14ac:dyDescent="0.3">
      <c r="A3125" s="421"/>
      <c r="B3125" s="421"/>
      <c r="C3125" s="422"/>
      <c r="D3125" s="423"/>
      <c r="E3125" s="421"/>
      <c r="F3125" s="421"/>
      <c r="G3125" s="421"/>
      <c r="H3125" s="421"/>
      <c r="I3125" s="421"/>
      <c r="J3125" s="421"/>
      <c r="K3125" s="421"/>
      <c r="L3125" s="421"/>
      <c r="M3125" s="423"/>
      <c r="N3125" s="340">
        <f>IF(C3125&gt;A_Stammdaten!$B$12,0,SUM(E3125,F3125,H3125,J3125:K3125)-SUM(G3125,I3125,L3125:M3125))</f>
        <v>0</v>
      </c>
      <c r="O3125" s="421"/>
      <c r="P3125" s="421"/>
      <c r="Q3125" s="421"/>
      <c r="R3125" s="421"/>
      <c r="S3125" s="108">
        <f t="shared" si="355"/>
        <v>0</v>
      </c>
      <c r="T3125" s="341">
        <f>IF(ISBLANK($B3125),0,VLOOKUP($B3125,Listen!$A$2:$C$45,2,FALSE))</f>
        <v>0</v>
      </c>
      <c r="U3125" s="341">
        <f>IF(ISBLANK($B3125),0,VLOOKUP($B3125,Listen!$A$2:$C$45,3,FALSE))</f>
        <v>0</v>
      </c>
      <c r="V3125" s="342">
        <f t="shared" si="353"/>
        <v>0</v>
      </c>
      <c r="W3125" s="342">
        <f t="shared" si="358"/>
        <v>0</v>
      </c>
      <c r="X3125" s="342">
        <f t="shared" si="358"/>
        <v>0</v>
      </c>
      <c r="Y3125" s="342">
        <f t="shared" si="358"/>
        <v>0</v>
      </c>
      <c r="Z3125" s="342">
        <f t="shared" si="358"/>
        <v>0</v>
      </c>
      <c r="AA3125" s="342">
        <f t="shared" si="358"/>
        <v>0</v>
      </c>
      <c r="AB3125" s="342">
        <f t="shared" si="358"/>
        <v>0</v>
      </c>
      <c r="AC3125" s="109">
        <f t="shared" si="356"/>
        <v>0</v>
      </c>
      <c r="AD3125" s="109">
        <f>IF(C3125=A_Stammdaten!$B$12,E_SAV!$S3125-E_SAV!$AE3125,HLOOKUP(A_Stammdaten!$B$12-1,$AF$4:$AL$4004,ROW(C3125)-3,FALSE)-$AE3125)</f>
        <v>0</v>
      </c>
      <c r="AE3125" s="109">
        <f>HLOOKUP(A_Stammdaten!$B$12,$AF$4:$AL$4004,ROW(C3125)-3,FALSE)</f>
        <v>0</v>
      </c>
      <c r="AF3125" s="109">
        <f t="shared" si="354"/>
        <v>0</v>
      </c>
      <c r="AG3125" s="109">
        <f t="shared" si="357"/>
        <v>0</v>
      </c>
      <c r="AH3125" s="109">
        <f t="shared" si="357"/>
        <v>0</v>
      </c>
      <c r="AI3125" s="109">
        <f t="shared" si="357"/>
        <v>0</v>
      </c>
      <c r="AJ3125" s="109">
        <f t="shared" si="357"/>
        <v>0</v>
      </c>
      <c r="AK3125" s="109">
        <f t="shared" si="357"/>
        <v>0</v>
      </c>
      <c r="AL3125" s="109">
        <f t="shared" si="357"/>
        <v>0</v>
      </c>
    </row>
    <row r="3126" spans="1:38" x14ac:dyDescent="0.3">
      <c r="A3126" s="421"/>
      <c r="B3126" s="421"/>
      <c r="C3126" s="422"/>
      <c r="D3126" s="423"/>
      <c r="E3126" s="421"/>
      <c r="F3126" s="421"/>
      <c r="G3126" s="421"/>
      <c r="H3126" s="421"/>
      <c r="I3126" s="421"/>
      <c r="J3126" s="421"/>
      <c r="K3126" s="421"/>
      <c r="L3126" s="421"/>
      <c r="M3126" s="423"/>
      <c r="N3126" s="340">
        <f>IF(C3126&gt;A_Stammdaten!$B$12,0,SUM(E3126,F3126,H3126,J3126:K3126)-SUM(G3126,I3126,L3126:M3126))</f>
        <v>0</v>
      </c>
      <c r="O3126" s="421"/>
      <c r="P3126" s="421"/>
      <c r="Q3126" s="421"/>
      <c r="R3126" s="421"/>
      <c r="S3126" s="108">
        <f t="shared" si="355"/>
        <v>0</v>
      </c>
      <c r="T3126" s="341">
        <f>IF(ISBLANK($B3126),0,VLOOKUP($B3126,Listen!$A$2:$C$45,2,FALSE))</f>
        <v>0</v>
      </c>
      <c r="U3126" s="341">
        <f>IF(ISBLANK($B3126),0,VLOOKUP($B3126,Listen!$A$2:$C$45,3,FALSE))</f>
        <v>0</v>
      </c>
      <c r="V3126" s="342">
        <f t="shared" si="353"/>
        <v>0</v>
      </c>
      <c r="W3126" s="342">
        <f t="shared" si="358"/>
        <v>0</v>
      </c>
      <c r="X3126" s="342">
        <f t="shared" si="358"/>
        <v>0</v>
      </c>
      <c r="Y3126" s="342">
        <f t="shared" si="358"/>
        <v>0</v>
      </c>
      <c r="Z3126" s="342">
        <f t="shared" si="358"/>
        <v>0</v>
      </c>
      <c r="AA3126" s="342">
        <f t="shared" si="358"/>
        <v>0</v>
      </c>
      <c r="AB3126" s="342">
        <f t="shared" si="358"/>
        <v>0</v>
      </c>
      <c r="AC3126" s="109">
        <f t="shared" si="356"/>
        <v>0</v>
      </c>
      <c r="AD3126" s="109">
        <f>IF(C3126=A_Stammdaten!$B$12,E_SAV!$S3126-E_SAV!$AE3126,HLOOKUP(A_Stammdaten!$B$12-1,$AF$4:$AL$4004,ROW(C3126)-3,FALSE)-$AE3126)</f>
        <v>0</v>
      </c>
      <c r="AE3126" s="109">
        <f>HLOOKUP(A_Stammdaten!$B$12,$AF$4:$AL$4004,ROW(C3126)-3,FALSE)</f>
        <v>0</v>
      </c>
      <c r="AF3126" s="109">
        <f t="shared" si="354"/>
        <v>0</v>
      </c>
      <c r="AG3126" s="109">
        <f t="shared" si="357"/>
        <v>0</v>
      </c>
      <c r="AH3126" s="109">
        <f t="shared" si="357"/>
        <v>0</v>
      </c>
      <c r="AI3126" s="109">
        <f t="shared" si="357"/>
        <v>0</v>
      </c>
      <c r="AJ3126" s="109">
        <f t="shared" si="357"/>
        <v>0</v>
      </c>
      <c r="AK3126" s="109">
        <f t="shared" si="357"/>
        <v>0</v>
      </c>
      <c r="AL3126" s="109">
        <f t="shared" si="357"/>
        <v>0</v>
      </c>
    </row>
    <row r="3127" spans="1:38" x14ac:dyDescent="0.3">
      <c r="A3127" s="421"/>
      <c r="B3127" s="421"/>
      <c r="C3127" s="422"/>
      <c r="D3127" s="423"/>
      <c r="E3127" s="421"/>
      <c r="F3127" s="421"/>
      <c r="G3127" s="421"/>
      <c r="H3127" s="421"/>
      <c r="I3127" s="421"/>
      <c r="J3127" s="421"/>
      <c r="K3127" s="421"/>
      <c r="L3127" s="421"/>
      <c r="M3127" s="423"/>
      <c r="N3127" s="340">
        <f>IF(C3127&gt;A_Stammdaten!$B$12,0,SUM(E3127,F3127,H3127,J3127:K3127)-SUM(G3127,I3127,L3127:M3127))</f>
        <v>0</v>
      </c>
      <c r="O3127" s="421"/>
      <c r="P3127" s="421"/>
      <c r="Q3127" s="421"/>
      <c r="R3127" s="421"/>
      <c r="S3127" s="108">
        <f t="shared" si="355"/>
        <v>0</v>
      </c>
      <c r="T3127" s="341">
        <f>IF(ISBLANK($B3127),0,VLOOKUP($B3127,Listen!$A$2:$C$45,2,FALSE))</f>
        <v>0</v>
      </c>
      <c r="U3127" s="341">
        <f>IF(ISBLANK($B3127),0,VLOOKUP($B3127,Listen!$A$2:$C$45,3,FALSE))</f>
        <v>0</v>
      </c>
      <c r="V3127" s="342">
        <f t="shared" si="353"/>
        <v>0</v>
      </c>
      <c r="W3127" s="342">
        <f t="shared" si="358"/>
        <v>0</v>
      </c>
      <c r="X3127" s="342">
        <f t="shared" si="358"/>
        <v>0</v>
      </c>
      <c r="Y3127" s="342">
        <f t="shared" si="358"/>
        <v>0</v>
      </c>
      <c r="Z3127" s="342">
        <f t="shared" si="358"/>
        <v>0</v>
      </c>
      <c r="AA3127" s="342">
        <f t="shared" si="358"/>
        <v>0</v>
      </c>
      <c r="AB3127" s="342">
        <f t="shared" si="358"/>
        <v>0</v>
      </c>
      <c r="AC3127" s="109">
        <f t="shared" si="356"/>
        <v>0</v>
      </c>
      <c r="AD3127" s="109">
        <f>IF(C3127=A_Stammdaten!$B$12,E_SAV!$S3127-E_SAV!$AE3127,HLOOKUP(A_Stammdaten!$B$12-1,$AF$4:$AL$4004,ROW(C3127)-3,FALSE)-$AE3127)</f>
        <v>0</v>
      </c>
      <c r="AE3127" s="109">
        <f>HLOOKUP(A_Stammdaten!$B$12,$AF$4:$AL$4004,ROW(C3127)-3,FALSE)</f>
        <v>0</v>
      </c>
      <c r="AF3127" s="109">
        <f t="shared" si="354"/>
        <v>0</v>
      </c>
      <c r="AG3127" s="109">
        <f t="shared" si="357"/>
        <v>0</v>
      </c>
      <c r="AH3127" s="109">
        <f t="shared" si="357"/>
        <v>0</v>
      </c>
      <c r="AI3127" s="109">
        <f t="shared" si="357"/>
        <v>0</v>
      </c>
      <c r="AJ3127" s="109">
        <f t="shared" si="357"/>
        <v>0</v>
      </c>
      <c r="AK3127" s="109">
        <f t="shared" si="357"/>
        <v>0</v>
      </c>
      <c r="AL3127" s="109">
        <f t="shared" si="357"/>
        <v>0</v>
      </c>
    </row>
    <row r="3128" spans="1:38" x14ac:dyDescent="0.3">
      <c r="A3128" s="421"/>
      <c r="B3128" s="421"/>
      <c r="C3128" s="422"/>
      <c r="D3128" s="423"/>
      <c r="E3128" s="421"/>
      <c r="F3128" s="421"/>
      <c r="G3128" s="421"/>
      <c r="H3128" s="421"/>
      <c r="I3128" s="421"/>
      <c r="J3128" s="421"/>
      <c r="K3128" s="421"/>
      <c r="L3128" s="421"/>
      <c r="M3128" s="423"/>
      <c r="N3128" s="340">
        <f>IF(C3128&gt;A_Stammdaten!$B$12,0,SUM(E3128,F3128,H3128,J3128:K3128)-SUM(G3128,I3128,L3128:M3128))</f>
        <v>0</v>
      </c>
      <c r="O3128" s="421"/>
      <c r="P3128" s="421"/>
      <c r="Q3128" s="421"/>
      <c r="R3128" s="421"/>
      <c r="S3128" s="108">
        <f t="shared" si="355"/>
        <v>0</v>
      </c>
      <c r="T3128" s="341">
        <f>IF(ISBLANK($B3128),0,VLOOKUP($B3128,Listen!$A$2:$C$45,2,FALSE))</f>
        <v>0</v>
      </c>
      <c r="U3128" s="341">
        <f>IF(ISBLANK($B3128),0,VLOOKUP($B3128,Listen!$A$2:$C$45,3,FALSE))</f>
        <v>0</v>
      </c>
      <c r="V3128" s="342">
        <f t="shared" si="353"/>
        <v>0</v>
      </c>
      <c r="W3128" s="342">
        <f t="shared" si="358"/>
        <v>0</v>
      </c>
      <c r="X3128" s="342">
        <f t="shared" si="358"/>
        <v>0</v>
      </c>
      <c r="Y3128" s="342">
        <f t="shared" si="358"/>
        <v>0</v>
      </c>
      <c r="Z3128" s="342">
        <f t="shared" si="358"/>
        <v>0</v>
      </c>
      <c r="AA3128" s="342">
        <f t="shared" si="358"/>
        <v>0</v>
      </c>
      <c r="AB3128" s="342">
        <f t="shared" si="358"/>
        <v>0</v>
      </c>
      <c r="AC3128" s="109">
        <f t="shared" si="356"/>
        <v>0</v>
      </c>
      <c r="AD3128" s="109">
        <f>IF(C3128=A_Stammdaten!$B$12,E_SAV!$S3128-E_SAV!$AE3128,HLOOKUP(A_Stammdaten!$B$12-1,$AF$4:$AL$4004,ROW(C3128)-3,FALSE)-$AE3128)</f>
        <v>0</v>
      </c>
      <c r="AE3128" s="109">
        <f>HLOOKUP(A_Stammdaten!$B$12,$AF$4:$AL$4004,ROW(C3128)-3,FALSE)</f>
        <v>0</v>
      </c>
      <c r="AF3128" s="109">
        <f t="shared" si="354"/>
        <v>0</v>
      </c>
      <c r="AG3128" s="109">
        <f t="shared" si="357"/>
        <v>0</v>
      </c>
      <c r="AH3128" s="109">
        <f t="shared" si="357"/>
        <v>0</v>
      </c>
      <c r="AI3128" s="109">
        <f t="shared" si="357"/>
        <v>0</v>
      </c>
      <c r="AJ3128" s="109">
        <f t="shared" si="357"/>
        <v>0</v>
      </c>
      <c r="AK3128" s="109">
        <f t="shared" si="357"/>
        <v>0</v>
      </c>
      <c r="AL3128" s="109">
        <f t="shared" si="357"/>
        <v>0</v>
      </c>
    </row>
    <row r="3129" spans="1:38" x14ac:dyDescent="0.3">
      <c r="A3129" s="421"/>
      <c r="B3129" s="421"/>
      <c r="C3129" s="422"/>
      <c r="D3129" s="423"/>
      <c r="E3129" s="421"/>
      <c r="F3129" s="421"/>
      <c r="G3129" s="421"/>
      <c r="H3129" s="421"/>
      <c r="I3129" s="421"/>
      <c r="J3129" s="421"/>
      <c r="K3129" s="421"/>
      <c r="L3129" s="421"/>
      <c r="M3129" s="423"/>
      <c r="N3129" s="340">
        <f>IF(C3129&gt;A_Stammdaten!$B$12,0,SUM(E3129,F3129,H3129,J3129:K3129)-SUM(G3129,I3129,L3129:M3129))</f>
        <v>0</v>
      </c>
      <c r="O3129" s="421"/>
      <c r="P3129" s="421"/>
      <c r="Q3129" s="421"/>
      <c r="R3129" s="421"/>
      <c r="S3129" s="108">
        <f t="shared" si="355"/>
        <v>0</v>
      </c>
      <c r="T3129" s="341">
        <f>IF(ISBLANK($B3129),0,VLOOKUP($B3129,Listen!$A$2:$C$45,2,FALSE))</f>
        <v>0</v>
      </c>
      <c r="U3129" s="341">
        <f>IF(ISBLANK($B3129),0,VLOOKUP($B3129,Listen!$A$2:$C$45,3,FALSE))</f>
        <v>0</v>
      </c>
      <c r="V3129" s="342">
        <f t="shared" si="353"/>
        <v>0</v>
      </c>
      <c r="W3129" s="342">
        <f t="shared" si="358"/>
        <v>0</v>
      </c>
      <c r="X3129" s="342">
        <f t="shared" si="358"/>
        <v>0</v>
      </c>
      <c r="Y3129" s="342">
        <f t="shared" si="358"/>
        <v>0</v>
      </c>
      <c r="Z3129" s="342">
        <f t="shared" si="358"/>
        <v>0</v>
      </c>
      <c r="AA3129" s="342">
        <f t="shared" si="358"/>
        <v>0</v>
      </c>
      <c r="AB3129" s="342">
        <f t="shared" si="358"/>
        <v>0</v>
      </c>
      <c r="AC3129" s="109">
        <f t="shared" si="356"/>
        <v>0</v>
      </c>
      <c r="AD3129" s="109">
        <f>IF(C3129=A_Stammdaten!$B$12,E_SAV!$S3129-E_SAV!$AE3129,HLOOKUP(A_Stammdaten!$B$12-1,$AF$4:$AL$4004,ROW(C3129)-3,FALSE)-$AE3129)</f>
        <v>0</v>
      </c>
      <c r="AE3129" s="109">
        <f>HLOOKUP(A_Stammdaten!$B$12,$AF$4:$AL$4004,ROW(C3129)-3,FALSE)</f>
        <v>0</v>
      </c>
      <c r="AF3129" s="109">
        <f t="shared" si="354"/>
        <v>0</v>
      </c>
      <c r="AG3129" s="109">
        <f t="shared" si="357"/>
        <v>0</v>
      </c>
      <c r="AH3129" s="109">
        <f t="shared" si="357"/>
        <v>0</v>
      </c>
      <c r="AI3129" s="109">
        <f t="shared" si="357"/>
        <v>0</v>
      </c>
      <c r="AJ3129" s="109">
        <f t="shared" si="357"/>
        <v>0</v>
      </c>
      <c r="AK3129" s="109">
        <f t="shared" si="357"/>
        <v>0</v>
      </c>
      <c r="AL3129" s="109">
        <f t="shared" si="357"/>
        <v>0</v>
      </c>
    </row>
    <row r="3130" spans="1:38" x14ac:dyDescent="0.3">
      <c r="A3130" s="421"/>
      <c r="B3130" s="421"/>
      <c r="C3130" s="422"/>
      <c r="D3130" s="423"/>
      <c r="E3130" s="421"/>
      <c r="F3130" s="421"/>
      <c r="G3130" s="421"/>
      <c r="H3130" s="421"/>
      <c r="I3130" s="421"/>
      <c r="J3130" s="421"/>
      <c r="K3130" s="421"/>
      <c r="L3130" s="421"/>
      <c r="M3130" s="423"/>
      <c r="N3130" s="340">
        <f>IF(C3130&gt;A_Stammdaten!$B$12,0,SUM(E3130,F3130,H3130,J3130:K3130)-SUM(G3130,I3130,L3130:M3130))</f>
        <v>0</v>
      </c>
      <c r="O3130" s="421"/>
      <c r="P3130" s="421"/>
      <c r="Q3130" s="421"/>
      <c r="R3130" s="421"/>
      <c r="S3130" s="108">
        <f t="shared" si="355"/>
        <v>0</v>
      </c>
      <c r="T3130" s="341">
        <f>IF(ISBLANK($B3130),0,VLOOKUP($B3130,Listen!$A$2:$C$45,2,FALSE))</f>
        <v>0</v>
      </c>
      <c r="U3130" s="341">
        <f>IF(ISBLANK($B3130),0,VLOOKUP($B3130,Listen!$A$2:$C$45,3,FALSE))</f>
        <v>0</v>
      </c>
      <c r="V3130" s="342">
        <f t="shared" si="353"/>
        <v>0</v>
      </c>
      <c r="W3130" s="342">
        <f t="shared" si="358"/>
        <v>0</v>
      </c>
      <c r="X3130" s="342">
        <f t="shared" si="358"/>
        <v>0</v>
      </c>
      <c r="Y3130" s="342">
        <f t="shared" si="358"/>
        <v>0</v>
      </c>
      <c r="Z3130" s="342">
        <f t="shared" si="358"/>
        <v>0</v>
      </c>
      <c r="AA3130" s="342">
        <f t="shared" si="358"/>
        <v>0</v>
      </c>
      <c r="AB3130" s="342">
        <f t="shared" si="358"/>
        <v>0</v>
      </c>
      <c r="AC3130" s="109">
        <f t="shared" si="356"/>
        <v>0</v>
      </c>
      <c r="AD3130" s="109">
        <f>IF(C3130=A_Stammdaten!$B$12,E_SAV!$S3130-E_SAV!$AE3130,HLOOKUP(A_Stammdaten!$B$12-1,$AF$4:$AL$4004,ROW(C3130)-3,FALSE)-$AE3130)</f>
        <v>0</v>
      </c>
      <c r="AE3130" s="109">
        <f>HLOOKUP(A_Stammdaten!$B$12,$AF$4:$AL$4004,ROW(C3130)-3,FALSE)</f>
        <v>0</v>
      </c>
      <c r="AF3130" s="109">
        <f t="shared" si="354"/>
        <v>0</v>
      </c>
      <c r="AG3130" s="109">
        <f t="shared" si="357"/>
        <v>0</v>
      </c>
      <c r="AH3130" s="109">
        <f t="shared" si="357"/>
        <v>0</v>
      </c>
      <c r="AI3130" s="109">
        <f t="shared" si="357"/>
        <v>0</v>
      </c>
      <c r="AJ3130" s="109">
        <f t="shared" si="357"/>
        <v>0</v>
      </c>
      <c r="AK3130" s="109">
        <f t="shared" si="357"/>
        <v>0</v>
      </c>
      <c r="AL3130" s="109">
        <f t="shared" si="357"/>
        <v>0</v>
      </c>
    </row>
    <row r="3131" spans="1:38" x14ac:dyDescent="0.3">
      <c r="A3131" s="421"/>
      <c r="B3131" s="421"/>
      <c r="C3131" s="422"/>
      <c r="D3131" s="423"/>
      <c r="E3131" s="421"/>
      <c r="F3131" s="421"/>
      <c r="G3131" s="421"/>
      <c r="H3131" s="421"/>
      <c r="I3131" s="421"/>
      <c r="J3131" s="421"/>
      <c r="K3131" s="421"/>
      <c r="L3131" s="421"/>
      <c r="M3131" s="423"/>
      <c r="N3131" s="340">
        <f>IF(C3131&gt;A_Stammdaten!$B$12,0,SUM(E3131,F3131,H3131,J3131:K3131)-SUM(G3131,I3131,L3131:M3131))</f>
        <v>0</v>
      </c>
      <c r="O3131" s="421"/>
      <c r="P3131" s="421"/>
      <c r="Q3131" s="421"/>
      <c r="R3131" s="421"/>
      <c r="S3131" s="108">
        <f t="shared" si="355"/>
        <v>0</v>
      </c>
      <c r="T3131" s="341">
        <f>IF(ISBLANK($B3131),0,VLOOKUP($B3131,Listen!$A$2:$C$45,2,FALSE))</f>
        <v>0</v>
      </c>
      <c r="U3131" s="341">
        <f>IF(ISBLANK($B3131),0,VLOOKUP($B3131,Listen!$A$2:$C$45,3,FALSE))</f>
        <v>0</v>
      </c>
      <c r="V3131" s="342">
        <f t="shared" si="353"/>
        <v>0</v>
      </c>
      <c r="W3131" s="342">
        <f t="shared" si="358"/>
        <v>0</v>
      </c>
      <c r="X3131" s="342">
        <f t="shared" si="358"/>
        <v>0</v>
      </c>
      <c r="Y3131" s="342">
        <f t="shared" si="358"/>
        <v>0</v>
      </c>
      <c r="Z3131" s="342">
        <f t="shared" si="358"/>
        <v>0</v>
      </c>
      <c r="AA3131" s="342">
        <f t="shared" si="358"/>
        <v>0</v>
      </c>
      <c r="AB3131" s="342">
        <f t="shared" si="358"/>
        <v>0</v>
      </c>
      <c r="AC3131" s="109">
        <f t="shared" si="356"/>
        <v>0</v>
      </c>
      <c r="AD3131" s="109">
        <f>IF(C3131=A_Stammdaten!$B$12,E_SAV!$S3131-E_SAV!$AE3131,HLOOKUP(A_Stammdaten!$B$12-1,$AF$4:$AL$4004,ROW(C3131)-3,FALSE)-$AE3131)</f>
        <v>0</v>
      </c>
      <c r="AE3131" s="109">
        <f>HLOOKUP(A_Stammdaten!$B$12,$AF$4:$AL$4004,ROW(C3131)-3,FALSE)</f>
        <v>0</v>
      </c>
      <c r="AF3131" s="109">
        <f t="shared" si="354"/>
        <v>0</v>
      </c>
      <c r="AG3131" s="109">
        <f t="shared" si="357"/>
        <v>0</v>
      </c>
      <c r="AH3131" s="109">
        <f t="shared" si="357"/>
        <v>0</v>
      </c>
      <c r="AI3131" s="109">
        <f t="shared" si="357"/>
        <v>0</v>
      </c>
      <c r="AJ3131" s="109">
        <f t="shared" si="357"/>
        <v>0</v>
      </c>
      <c r="AK3131" s="109">
        <f t="shared" si="357"/>
        <v>0</v>
      </c>
      <c r="AL3131" s="109">
        <f t="shared" si="357"/>
        <v>0</v>
      </c>
    </row>
    <row r="3132" spans="1:38" x14ac:dyDescent="0.3">
      <c r="A3132" s="421"/>
      <c r="B3132" s="421"/>
      <c r="C3132" s="422"/>
      <c r="D3132" s="423"/>
      <c r="E3132" s="421"/>
      <c r="F3132" s="421"/>
      <c r="G3132" s="421"/>
      <c r="H3132" s="421"/>
      <c r="I3132" s="421"/>
      <c r="J3132" s="421"/>
      <c r="K3132" s="421"/>
      <c r="L3132" s="421"/>
      <c r="M3132" s="423"/>
      <c r="N3132" s="340">
        <f>IF(C3132&gt;A_Stammdaten!$B$12,0,SUM(E3132,F3132,H3132,J3132:K3132)-SUM(G3132,I3132,L3132:M3132))</f>
        <v>0</v>
      </c>
      <c r="O3132" s="421"/>
      <c r="P3132" s="421"/>
      <c r="Q3132" s="421"/>
      <c r="R3132" s="421"/>
      <c r="S3132" s="108">
        <f t="shared" si="355"/>
        <v>0</v>
      </c>
      <c r="T3132" s="341">
        <f>IF(ISBLANK($B3132),0,VLOOKUP($B3132,Listen!$A$2:$C$45,2,FALSE))</f>
        <v>0</v>
      </c>
      <c r="U3132" s="341">
        <f>IF(ISBLANK($B3132),0,VLOOKUP($B3132,Listen!$A$2:$C$45,3,FALSE))</f>
        <v>0</v>
      </c>
      <c r="V3132" s="342">
        <f t="shared" si="353"/>
        <v>0</v>
      </c>
      <c r="W3132" s="342">
        <f t="shared" si="358"/>
        <v>0</v>
      </c>
      <c r="X3132" s="342">
        <f t="shared" si="358"/>
        <v>0</v>
      </c>
      <c r="Y3132" s="342">
        <f t="shared" si="358"/>
        <v>0</v>
      </c>
      <c r="Z3132" s="342">
        <f t="shared" si="358"/>
        <v>0</v>
      </c>
      <c r="AA3132" s="342">
        <f t="shared" si="358"/>
        <v>0</v>
      </c>
      <c r="AB3132" s="342">
        <f t="shared" si="358"/>
        <v>0</v>
      </c>
      <c r="AC3132" s="109">
        <f t="shared" si="356"/>
        <v>0</v>
      </c>
      <c r="AD3132" s="109">
        <f>IF(C3132=A_Stammdaten!$B$12,E_SAV!$S3132-E_SAV!$AE3132,HLOOKUP(A_Stammdaten!$B$12-1,$AF$4:$AL$4004,ROW(C3132)-3,FALSE)-$AE3132)</f>
        <v>0</v>
      </c>
      <c r="AE3132" s="109">
        <f>HLOOKUP(A_Stammdaten!$B$12,$AF$4:$AL$4004,ROW(C3132)-3,FALSE)</f>
        <v>0</v>
      </c>
      <c r="AF3132" s="109">
        <f t="shared" si="354"/>
        <v>0</v>
      </c>
      <c r="AG3132" s="109">
        <f t="shared" si="357"/>
        <v>0</v>
      </c>
      <c r="AH3132" s="109">
        <f t="shared" si="357"/>
        <v>0</v>
      </c>
      <c r="AI3132" s="109">
        <f t="shared" si="357"/>
        <v>0</v>
      </c>
      <c r="AJ3132" s="109">
        <f t="shared" si="357"/>
        <v>0</v>
      </c>
      <c r="AK3132" s="109">
        <f t="shared" si="357"/>
        <v>0</v>
      </c>
      <c r="AL3132" s="109">
        <f t="shared" si="357"/>
        <v>0</v>
      </c>
    </row>
    <row r="3133" spans="1:38" x14ac:dyDescent="0.3">
      <c r="A3133" s="421"/>
      <c r="B3133" s="421"/>
      <c r="C3133" s="422"/>
      <c r="D3133" s="423"/>
      <c r="E3133" s="421"/>
      <c r="F3133" s="421"/>
      <c r="G3133" s="421"/>
      <c r="H3133" s="421"/>
      <c r="I3133" s="421"/>
      <c r="J3133" s="421"/>
      <c r="K3133" s="421"/>
      <c r="L3133" s="421"/>
      <c r="M3133" s="423"/>
      <c r="N3133" s="340">
        <f>IF(C3133&gt;A_Stammdaten!$B$12,0,SUM(E3133,F3133,H3133,J3133:K3133)-SUM(G3133,I3133,L3133:M3133))</f>
        <v>0</v>
      </c>
      <c r="O3133" s="421"/>
      <c r="P3133" s="421"/>
      <c r="Q3133" s="421"/>
      <c r="R3133" s="421"/>
      <c r="S3133" s="108">
        <f t="shared" si="355"/>
        <v>0</v>
      </c>
      <c r="T3133" s="341">
        <f>IF(ISBLANK($B3133),0,VLOOKUP($B3133,Listen!$A$2:$C$45,2,FALSE))</f>
        <v>0</v>
      </c>
      <c r="U3133" s="341">
        <f>IF(ISBLANK($B3133),0,VLOOKUP($B3133,Listen!$A$2:$C$45,3,FALSE))</f>
        <v>0</v>
      </c>
      <c r="V3133" s="342">
        <f t="shared" si="353"/>
        <v>0</v>
      </c>
      <c r="W3133" s="342">
        <f t="shared" si="358"/>
        <v>0</v>
      </c>
      <c r="X3133" s="342">
        <f t="shared" si="358"/>
        <v>0</v>
      </c>
      <c r="Y3133" s="342">
        <f t="shared" si="358"/>
        <v>0</v>
      </c>
      <c r="Z3133" s="342">
        <f t="shared" si="358"/>
        <v>0</v>
      </c>
      <c r="AA3133" s="342">
        <f t="shared" si="358"/>
        <v>0</v>
      </c>
      <c r="AB3133" s="342">
        <f t="shared" si="358"/>
        <v>0</v>
      </c>
      <c r="AC3133" s="109">
        <f t="shared" si="356"/>
        <v>0</v>
      </c>
      <c r="AD3133" s="109">
        <f>IF(C3133=A_Stammdaten!$B$12,E_SAV!$S3133-E_SAV!$AE3133,HLOOKUP(A_Stammdaten!$B$12-1,$AF$4:$AL$4004,ROW(C3133)-3,FALSE)-$AE3133)</f>
        <v>0</v>
      </c>
      <c r="AE3133" s="109">
        <f>HLOOKUP(A_Stammdaten!$B$12,$AF$4:$AL$4004,ROW(C3133)-3,FALSE)</f>
        <v>0</v>
      </c>
      <c r="AF3133" s="109">
        <f t="shared" si="354"/>
        <v>0</v>
      </c>
      <c r="AG3133" s="109">
        <f t="shared" si="357"/>
        <v>0</v>
      </c>
      <c r="AH3133" s="109">
        <f t="shared" si="357"/>
        <v>0</v>
      </c>
      <c r="AI3133" s="109">
        <f t="shared" si="357"/>
        <v>0</v>
      </c>
      <c r="AJ3133" s="109">
        <f t="shared" si="357"/>
        <v>0</v>
      </c>
      <c r="AK3133" s="109">
        <f t="shared" si="357"/>
        <v>0</v>
      </c>
      <c r="AL3133" s="109">
        <f t="shared" si="357"/>
        <v>0</v>
      </c>
    </row>
    <row r="3134" spans="1:38" x14ac:dyDescent="0.3">
      <c r="A3134" s="421"/>
      <c r="B3134" s="421"/>
      <c r="C3134" s="422"/>
      <c r="D3134" s="423"/>
      <c r="E3134" s="421"/>
      <c r="F3134" s="421"/>
      <c r="G3134" s="421"/>
      <c r="H3134" s="421"/>
      <c r="I3134" s="421"/>
      <c r="J3134" s="421"/>
      <c r="K3134" s="421"/>
      <c r="L3134" s="421"/>
      <c r="M3134" s="423"/>
      <c r="N3134" s="340">
        <f>IF(C3134&gt;A_Stammdaten!$B$12,0,SUM(E3134,F3134,H3134,J3134:K3134)-SUM(G3134,I3134,L3134:M3134))</f>
        <v>0</v>
      </c>
      <c r="O3134" s="421"/>
      <c r="P3134" s="421"/>
      <c r="Q3134" s="421"/>
      <c r="R3134" s="421"/>
      <c r="S3134" s="108">
        <f t="shared" si="355"/>
        <v>0</v>
      </c>
      <c r="T3134" s="341">
        <f>IF(ISBLANK($B3134),0,VLOOKUP($B3134,Listen!$A$2:$C$45,2,FALSE))</f>
        <v>0</v>
      </c>
      <c r="U3134" s="341">
        <f>IF(ISBLANK($B3134),0,VLOOKUP($B3134,Listen!$A$2:$C$45,3,FALSE))</f>
        <v>0</v>
      </c>
      <c r="V3134" s="342">
        <f t="shared" si="353"/>
        <v>0</v>
      </c>
      <c r="W3134" s="342">
        <f t="shared" si="358"/>
        <v>0</v>
      </c>
      <c r="X3134" s="342">
        <f t="shared" si="358"/>
        <v>0</v>
      </c>
      <c r="Y3134" s="342">
        <f t="shared" si="358"/>
        <v>0</v>
      </c>
      <c r="Z3134" s="342">
        <f t="shared" si="358"/>
        <v>0</v>
      </c>
      <c r="AA3134" s="342">
        <f t="shared" si="358"/>
        <v>0</v>
      </c>
      <c r="AB3134" s="342">
        <f t="shared" si="358"/>
        <v>0</v>
      </c>
      <c r="AC3134" s="109">
        <f t="shared" si="356"/>
        <v>0</v>
      </c>
      <c r="AD3134" s="109">
        <f>IF(C3134=A_Stammdaten!$B$12,E_SAV!$S3134-E_SAV!$AE3134,HLOOKUP(A_Stammdaten!$B$12-1,$AF$4:$AL$4004,ROW(C3134)-3,FALSE)-$AE3134)</f>
        <v>0</v>
      </c>
      <c r="AE3134" s="109">
        <f>HLOOKUP(A_Stammdaten!$B$12,$AF$4:$AL$4004,ROW(C3134)-3,FALSE)</f>
        <v>0</v>
      </c>
      <c r="AF3134" s="109">
        <f t="shared" si="354"/>
        <v>0</v>
      </c>
      <c r="AG3134" s="109">
        <f t="shared" si="357"/>
        <v>0</v>
      </c>
      <c r="AH3134" s="109">
        <f t="shared" si="357"/>
        <v>0</v>
      </c>
      <c r="AI3134" s="109">
        <f t="shared" si="357"/>
        <v>0</v>
      </c>
      <c r="AJ3134" s="109">
        <f t="shared" si="357"/>
        <v>0</v>
      </c>
      <c r="AK3134" s="109">
        <f t="shared" si="357"/>
        <v>0</v>
      </c>
      <c r="AL3134" s="109">
        <f t="shared" si="357"/>
        <v>0</v>
      </c>
    </row>
    <row r="3135" spans="1:38" x14ac:dyDescent="0.3">
      <c r="A3135" s="421"/>
      <c r="B3135" s="421"/>
      <c r="C3135" s="422"/>
      <c r="D3135" s="423"/>
      <c r="E3135" s="421"/>
      <c r="F3135" s="421"/>
      <c r="G3135" s="421"/>
      <c r="H3135" s="421"/>
      <c r="I3135" s="421"/>
      <c r="J3135" s="421"/>
      <c r="K3135" s="421"/>
      <c r="L3135" s="421"/>
      <c r="M3135" s="423"/>
      <c r="N3135" s="340">
        <f>IF(C3135&gt;A_Stammdaten!$B$12,0,SUM(E3135,F3135,H3135,J3135:K3135)-SUM(G3135,I3135,L3135:M3135))</f>
        <v>0</v>
      </c>
      <c r="O3135" s="421"/>
      <c r="P3135" s="421"/>
      <c r="Q3135" s="421"/>
      <c r="R3135" s="421"/>
      <c r="S3135" s="108">
        <f t="shared" si="355"/>
        <v>0</v>
      </c>
      <c r="T3135" s="341">
        <f>IF(ISBLANK($B3135),0,VLOOKUP($B3135,Listen!$A$2:$C$45,2,FALSE))</f>
        <v>0</v>
      </c>
      <c r="U3135" s="341">
        <f>IF(ISBLANK($B3135),0,VLOOKUP($B3135,Listen!$A$2:$C$45,3,FALSE))</f>
        <v>0</v>
      </c>
      <c r="V3135" s="342">
        <f t="shared" si="353"/>
        <v>0</v>
      </c>
      <c r="W3135" s="342">
        <f t="shared" si="358"/>
        <v>0</v>
      </c>
      <c r="X3135" s="342">
        <f t="shared" si="358"/>
        <v>0</v>
      </c>
      <c r="Y3135" s="342">
        <f t="shared" si="358"/>
        <v>0</v>
      </c>
      <c r="Z3135" s="342">
        <f t="shared" si="358"/>
        <v>0</v>
      </c>
      <c r="AA3135" s="342">
        <f t="shared" si="358"/>
        <v>0</v>
      </c>
      <c r="AB3135" s="342">
        <f t="shared" si="358"/>
        <v>0</v>
      </c>
      <c r="AC3135" s="109">
        <f t="shared" si="356"/>
        <v>0</v>
      </c>
      <c r="AD3135" s="109">
        <f>IF(C3135=A_Stammdaten!$B$12,E_SAV!$S3135-E_SAV!$AE3135,HLOOKUP(A_Stammdaten!$B$12-1,$AF$4:$AL$4004,ROW(C3135)-3,FALSE)-$AE3135)</f>
        <v>0</v>
      </c>
      <c r="AE3135" s="109">
        <f>HLOOKUP(A_Stammdaten!$B$12,$AF$4:$AL$4004,ROW(C3135)-3,FALSE)</f>
        <v>0</v>
      </c>
      <c r="AF3135" s="109">
        <f t="shared" si="354"/>
        <v>0</v>
      </c>
      <c r="AG3135" s="109">
        <f t="shared" si="357"/>
        <v>0</v>
      </c>
      <c r="AH3135" s="109">
        <f t="shared" si="357"/>
        <v>0</v>
      </c>
      <c r="AI3135" s="109">
        <f t="shared" si="357"/>
        <v>0</v>
      </c>
      <c r="AJ3135" s="109">
        <f t="shared" si="357"/>
        <v>0</v>
      </c>
      <c r="AK3135" s="109">
        <f t="shared" si="357"/>
        <v>0</v>
      </c>
      <c r="AL3135" s="109">
        <f t="shared" si="357"/>
        <v>0</v>
      </c>
    </row>
    <row r="3136" spans="1:38" x14ac:dyDescent="0.3">
      <c r="A3136" s="421"/>
      <c r="B3136" s="421"/>
      <c r="C3136" s="422"/>
      <c r="D3136" s="423"/>
      <c r="E3136" s="421"/>
      <c r="F3136" s="421"/>
      <c r="G3136" s="421"/>
      <c r="H3136" s="421"/>
      <c r="I3136" s="421"/>
      <c r="J3136" s="421"/>
      <c r="K3136" s="421"/>
      <c r="L3136" s="421"/>
      <c r="M3136" s="423"/>
      <c r="N3136" s="340">
        <f>IF(C3136&gt;A_Stammdaten!$B$12,0,SUM(E3136,F3136,H3136,J3136:K3136)-SUM(G3136,I3136,L3136:M3136))</f>
        <v>0</v>
      </c>
      <c r="O3136" s="421"/>
      <c r="P3136" s="421"/>
      <c r="Q3136" s="421"/>
      <c r="R3136" s="421"/>
      <c r="S3136" s="108">
        <f t="shared" si="355"/>
        <v>0</v>
      </c>
      <c r="T3136" s="341">
        <f>IF(ISBLANK($B3136),0,VLOOKUP($B3136,Listen!$A$2:$C$45,2,FALSE))</f>
        <v>0</v>
      </c>
      <c r="U3136" s="341">
        <f>IF(ISBLANK($B3136),0,VLOOKUP($B3136,Listen!$A$2:$C$45,3,FALSE))</f>
        <v>0</v>
      </c>
      <c r="V3136" s="342">
        <f t="shared" si="353"/>
        <v>0</v>
      </c>
      <c r="W3136" s="342">
        <f t="shared" si="358"/>
        <v>0</v>
      </c>
      <c r="X3136" s="342">
        <f t="shared" si="358"/>
        <v>0</v>
      </c>
      <c r="Y3136" s="342">
        <f t="shared" si="358"/>
        <v>0</v>
      </c>
      <c r="Z3136" s="342">
        <f t="shared" si="358"/>
        <v>0</v>
      </c>
      <c r="AA3136" s="342">
        <f t="shared" si="358"/>
        <v>0</v>
      </c>
      <c r="AB3136" s="342">
        <f t="shared" si="358"/>
        <v>0</v>
      </c>
      <c r="AC3136" s="109">
        <f t="shared" si="356"/>
        <v>0</v>
      </c>
      <c r="AD3136" s="109">
        <f>IF(C3136=A_Stammdaten!$B$12,E_SAV!$S3136-E_SAV!$AE3136,HLOOKUP(A_Stammdaten!$B$12-1,$AF$4:$AL$4004,ROW(C3136)-3,FALSE)-$AE3136)</f>
        <v>0</v>
      </c>
      <c r="AE3136" s="109">
        <f>HLOOKUP(A_Stammdaten!$B$12,$AF$4:$AL$4004,ROW(C3136)-3,FALSE)</f>
        <v>0</v>
      </c>
      <c r="AF3136" s="109">
        <f t="shared" si="354"/>
        <v>0</v>
      </c>
      <c r="AG3136" s="109">
        <f t="shared" si="357"/>
        <v>0</v>
      </c>
      <c r="AH3136" s="109">
        <f t="shared" si="357"/>
        <v>0</v>
      </c>
      <c r="AI3136" s="109">
        <f t="shared" si="357"/>
        <v>0</v>
      </c>
      <c r="AJ3136" s="109">
        <f t="shared" si="357"/>
        <v>0</v>
      </c>
      <c r="AK3136" s="109">
        <f t="shared" si="357"/>
        <v>0</v>
      </c>
      <c r="AL3136" s="109">
        <f t="shared" si="357"/>
        <v>0</v>
      </c>
    </row>
    <row r="3137" spans="1:38" x14ac:dyDescent="0.3">
      <c r="A3137" s="421"/>
      <c r="B3137" s="421"/>
      <c r="C3137" s="422"/>
      <c r="D3137" s="423"/>
      <c r="E3137" s="421"/>
      <c r="F3137" s="421"/>
      <c r="G3137" s="421"/>
      <c r="H3137" s="421"/>
      <c r="I3137" s="421"/>
      <c r="J3137" s="421"/>
      <c r="K3137" s="421"/>
      <c r="L3137" s="421"/>
      <c r="M3137" s="423"/>
      <c r="N3137" s="340">
        <f>IF(C3137&gt;A_Stammdaten!$B$12,0,SUM(E3137,F3137,H3137,J3137:K3137)-SUM(G3137,I3137,L3137:M3137))</f>
        <v>0</v>
      </c>
      <c r="O3137" s="421"/>
      <c r="P3137" s="421"/>
      <c r="Q3137" s="421"/>
      <c r="R3137" s="421"/>
      <c r="S3137" s="108">
        <f t="shared" si="355"/>
        <v>0</v>
      </c>
      <c r="T3137" s="341">
        <f>IF(ISBLANK($B3137),0,VLOOKUP($B3137,Listen!$A$2:$C$45,2,FALSE))</f>
        <v>0</v>
      </c>
      <c r="U3137" s="341">
        <f>IF(ISBLANK($B3137),0,VLOOKUP($B3137,Listen!$A$2:$C$45,3,FALSE))</f>
        <v>0</v>
      </c>
      <c r="V3137" s="342">
        <f t="shared" si="353"/>
        <v>0</v>
      </c>
      <c r="W3137" s="342">
        <f t="shared" si="358"/>
        <v>0</v>
      </c>
      <c r="X3137" s="342">
        <f t="shared" si="358"/>
        <v>0</v>
      </c>
      <c r="Y3137" s="342">
        <f t="shared" si="358"/>
        <v>0</v>
      </c>
      <c r="Z3137" s="342">
        <f t="shared" si="358"/>
        <v>0</v>
      </c>
      <c r="AA3137" s="342">
        <f t="shared" si="358"/>
        <v>0</v>
      </c>
      <c r="AB3137" s="342">
        <f t="shared" si="358"/>
        <v>0</v>
      </c>
      <c r="AC3137" s="109">
        <f t="shared" si="356"/>
        <v>0</v>
      </c>
      <c r="AD3137" s="109">
        <f>IF(C3137=A_Stammdaten!$B$12,E_SAV!$S3137-E_SAV!$AE3137,HLOOKUP(A_Stammdaten!$B$12-1,$AF$4:$AL$4004,ROW(C3137)-3,FALSE)-$AE3137)</f>
        <v>0</v>
      </c>
      <c r="AE3137" s="109">
        <f>HLOOKUP(A_Stammdaten!$B$12,$AF$4:$AL$4004,ROW(C3137)-3,FALSE)</f>
        <v>0</v>
      </c>
      <c r="AF3137" s="109">
        <f t="shared" si="354"/>
        <v>0</v>
      </c>
      <c r="AG3137" s="109">
        <f t="shared" si="357"/>
        <v>0</v>
      </c>
      <c r="AH3137" s="109">
        <f t="shared" si="357"/>
        <v>0</v>
      </c>
      <c r="AI3137" s="109">
        <f t="shared" si="357"/>
        <v>0</v>
      </c>
      <c r="AJ3137" s="109">
        <f t="shared" si="357"/>
        <v>0</v>
      </c>
      <c r="AK3137" s="109">
        <f t="shared" si="357"/>
        <v>0</v>
      </c>
      <c r="AL3137" s="109">
        <f t="shared" si="357"/>
        <v>0</v>
      </c>
    </row>
    <row r="3138" spans="1:38" x14ac:dyDescent="0.3">
      <c r="A3138" s="421"/>
      <c r="B3138" s="421"/>
      <c r="C3138" s="422"/>
      <c r="D3138" s="423"/>
      <c r="E3138" s="421"/>
      <c r="F3138" s="421"/>
      <c r="G3138" s="421"/>
      <c r="H3138" s="421"/>
      <c r="I3138" s="421"/>
      <c r="J3138" s="421"/>
      <c r="K3138" s="421"/>
      <c r="L3138" s="421"/>
      <c r="M3138" s="423"/>
      <c r="N3138" s="340">
        <f>IF(C3138&gt;A_Stammdaten!$B$12,0,SUM(E3138,F3138,H3138,J3138:K3138)-SUM(G3138,I3138,L3138:M3138))</f>
        <v>0</v>
      </c>
      <c r="O3138" s="421"/>
      <c r="P3138" s="421"/>
      <c r="Q3138" s="421"/>
      <c r="R3138" s="421"/>
      <c r="S3138" s="108">
        <f t="shared" si="355"/>
        <v>0</v>
      </c>
      <c r="T3138" s="341">
        <f>IF(ISBLANK($B3138),0,VLOOKUP($B3138,Listen!$A$2:$C$45,2,FALSE))</f>
        <v>0</v>
      </c>
      <c r="U3138" s="341">
        <f>IF(ISBLANK($B3138),0,VLOOKUP($B3138,Listen!$A$2:$C$45,3,FALSE))</f>
        <v>0</v>
      </c>
      <c r="V3138" s="342">
        <f t="shared" ref="V3138:V3201" si="359">$T3138</f>
        <v>0</v>
      </c>
      <c r="W3138" s="342">
        <f t="shared" si="358"/>
        <v>0</v>
      </c>
      <c r="X3138" s="342">
        <f t="shared" si="358"/>
        <v>0</v>
      </c>
      <c r="Y3138" s="342">
        <f t="shared" si="358"/>
        <v>0</v>
      </c>
      <c r="Z3138" s="342">
        <f t="shared" si="358"/>
        <v>0</v>
      </c>
      <c r="AA3138" s="342">
        <f t="shared" si="358"/>
        <v>0</v>
      </c>
      <c r="AB3138" s="342">
        <f t="shared" si="358"/>
        <v>0</v>
      </c>
      <c r="AC3138" s="109">
        <f t="shared" si="356"/>
        <v>0</v>
      </c>
      <c r="AD3138" s="109">
        <f>IF(C3138=A_Stammdaten!$B$12,E_SAV!$S3138-E_SAV!$AE3138,HLOOKUP(A_Stammdaten!$B$12-1,$AF$4:$AL$4004,ROW(C3138)-3,FALSE)-$AE3138)</f>
        <v>0</v>
      </c>
      <c r="AE3138" s="109">
        <f>HLOOKUP(A_Stammdaten!$B$12,$AF$4:$AL$4004,ROW(C3138)-3,FALSE)</f>
        <v>0</v>
      </c>
      <c r="AF3138" s="109">
        <f t="shared" si="354"/>
        <v>0</v>
      </c>
      <c r="AG3138" s="109">
        <f t="shared" si="357"/>
        <v>0</v>
      </c>
      <c r="AH3138" s="109">
        <f t="shared" si="357"/>
        <v>0</v>
      </c>
      <c r="AI3138" s="109">
        <f t="shared" si="357"/>
        <v>0</v>
      </c>
      <c r="AJ3138" s="109">
        <f t="shared" si="357"/>
        <v>0</v>
      </c>
      <c r="AK3138" s="109">
        <f t="shared" si="357"/>
        <v>0</v>
      </c>
      <c r="AL3138" s="109">
        <f t="shared" si="357"/>
        <v>0</v>
      </c>
    </row>
    <row r="3139" spans="1:38" x14ac:dyDescent="0.3">
      <c r="A3139" s="421"/>
      <c r="B3139" s="421"/>
      <c r="C3139" s="422"/>
      <c r="D3139" s="423"/>
      <c r="E3139" s="421"/>
      <c r="F3139" s="421"/>
      <c r="G3139" s="421"/>
      <c r="H3139" s="421"/>
      <c r="I3139" s="421"/>
      <c r="J3139" s="421"/>
      <c r="K3139" s="421"/>
      <c r="L3139" s="421"/>
      <c r="M3139" s="423"/>
      <c r="N3139" s="340">
        <f>IF(C3139&gt;A_Stammdaten!$B$12,0,SUM(E3139,F3139,H3139,J3139:K3139)-SUM(G3139,I3139,L3139:M3139))</f>
        <v>0</v>
      </c>
      <c r="O3139" s="421"/>
      <c r="P3139" s="421"/>
      <c r="Q3139" s="421"/>
      <c r="R3139" s="421"/>
      <c r="S3139" s="108">
        <f t="shared" si="355"/>
        <v>0</v>
      </c>
      <c r="T3139" s="341">
        <f>IF(ISBLANK($B3139),0,VLOOKUP($B3139,Listen!$A$2:$C$45,2,FALSE))</f>
        <v>0</v>
      </c>
      <c r="U3139" s="341">
        <f>IF(ISBLANK($B3139),0,VLOOKUP($B3139,Listen!$A$2:$C$45,3,FALSE))</f>
        <v>0</v>
      </c>
      <c r="V3139" s="342">
        <f t="shared" si="359"/>
        <v>0</v>
      </c>
      <c r="W3139" s="342">
        <f t="shared" si="358"/>
        <v>0</v>
      </c>
      <c r="X3139" s="342">
        <f t="shared" si="358"/>
        <v>0</v>
      </c>
      <c r="Y3139" s="342">
        <f t="shared" si="358"/>
        <v>0</v>
      </c>
      <c r="Z3139" s="342">
        <f t="shared" si="358"/>
        <v>0</v>
      </c>
      <c r="AA3139" s="342">
        <f t="shared" si="358"/>
        <v>0</v>
      </c>
      <c r="AB3139" s="342">
        <f t="shared" si="358"/>
        <v>0</v>
      </c>
      <c r="AC3139" s="109">
        <f t="shared" si="356"/>
        <v>0</v>
      </c>
      <c r="AD3139" s="109">
        <f>IF(C3139=A_Stammdaten!$B$12,E_SAV!$S3139-E_SAV!$AE3139,HLOOKUP(A_Stammdaten!$B$12-1,$AF$4:$AL$4004,ROW(C3139)-3,FALSE)-$AE3139)</f>
        <v>0</v>
      </c>
      <c r="AE3139" s="109">
        <f>HLOOKUP(A_Stammdaten!$B$12,$AF$4:$AL$4004,ROW(C3139)-3,FALSE)</f>
        <v>0</v>
      </c>
      <c r="AF3139" s="109">
        <f t="shared" si="354"/>
        <v>0</v>
      </c>
      <c r="AG3139" s="109">
        <f t="shared" si="357"/>
        <v>0</v>
      </c>
      <c r="AH3139" s="109">
        <f t="shared" si="357"/>
        <v>0</v>
      </c>
      <c r="AI3139" s="109">
        <f t="shared" si="357"/>
        <v>0</v>
      </c>
      <c r="AJ3139" s="109">
        <f t="shared" si="357"/>
        <v>0</v>
      </c>
      <c r="AK3139" s="109">
        <f t="shared" si="357"/>
        <v>0</v>
      </c>
      <c r="AL3139" s="109">
        <f t="shared" si="357"/>
        <v>0</v>
      </c>
    </row>
    <row r="3140" spans="1:38" x14ac:dyDescent="0.3">
      <c r="A3140" s="421"/>
      <c r="B3140" s="421"/>
      <c r="C3140" s="422"/>
      <c r="D3140" s="423"/>
      <c r="E3140" s="421"/>
      <c r="F3140" s="421"/>
      <c r="G3140" s="421"/>
      <c r="H3140" s="421"/>
      <c r="I3140" s="421"/>
      <c r="J3140" s="421"/>
      <c r="K3140" s="421"/>
      <c r="L3140" s="421"/>
      <c r="M3140" s="423"/>
      <c r="N3140" s="340">
        <f>IF(C3140&gt;A_Stammdaten!$B$12,0,SUM(E3140,F3140,H3140,J3140:K3140)-SUM(G3140,I3140,L3140:M3140))</f>
        <v>0</v>
      </c>
      <c r="O3140" s="421"/>
      <c r="P3140" s="421"/>
      <c r="Q3140" s="421"/>
      <c r="R3140" s="421"/>
      <c r="S3140" s="108">
        <f t="shared" si="355"/>
        <v>0</v>
      </c>
      <c r="T3140" s="341">
        <f>IF(ISBLANK($B3140),0,VLOOKUP($B3140,Listen!$A$2:$C$45,2,FALSE))</f>
        <v>0</v>
      </c>
      <c r="U3140" s="341">
        <f>IF(ISBLANK($B3140),0,VLOOKUP($B3140,Listen!$A$2:$C$45,3,FALSE))</f>
        <v>0</v>
      </c>
      <c r="V3140" s="342">
        <f t="shared" si="359"/>
        <v>0</v>
      </c>
      <c r="W3140" s="342">
        <f t="shared" si="358"/>
        <v>0</v>
      </c>
      <c r="X3140" s="342">
        <f t="shared" si="358"/>
        <v>0</v>
      </c>
      <c r="Y3140" s="342">
        <f t="shared" si="358"/>
        <v>0</v>
      </c>
      <c r="Z3140" s="342">
        <f t="shared" si="358"/>
        <v>0</v>
      </c>
      <c r="AA3140" s="342">
        <f t="shared" si="358"/>
        <v>0</v>
      </c>
      <c r="AB3140" s="342">
        <f t="shared" si="358"/>
        <v>0</v>
      </c>
      <c r="AC3140" s="109">
        <f t="shared" si="356"/>
        <v>0</v>
      </c>
      <c r="AD3140" s="109">
        <f>IF(C3140=A_Stammdaten!$B$12,E_SAV!$S3140-E_SAV!$AE3140,HLOOKUP(A_Stammdaten!$B$12-1,$AF$4:$AL$4004,ROW(C3140)-3,FALSE)-$AE3140)</f>
        <v>0</v>
      </c>
      <c r="AE3140" s="109">
        <f>HLOOKUP(A_Stammdaten!$B$12,$AF$4:$AL$4004,ROW(C3140)-3,FALSE)</f>
        <v>0</v>
      </c>
      <c r="AF3140" s="109">
        <f t="shared" si="354"/>
        <v>0</v>
      </c>
      <c r="AG3140" s="109">
        <f t="shared" si="357"/>
        <v>0</v>
      </c>
      <c r="AH3140" s="109">
        <f t="shared" si="357"/>
        <v>0</v>
      </c>
      <c r="AI3140" s="109">
        <f t="shared" si="357"/>
        <v>0</v>
      </c>
      <c r="AJ3140" s="109">
        <f t="shared" si="357"/>
        <v>0</v>
      </c>
      <c r="AK3140" s="109">
        <f t="shared" si="357"/>
        <v>0</v>
      </c>
      <c r="AL3140" s="109">
        <f t="shared" si="357"/>
        <v>0</v>
      </c>
    </row>
    <row r="3141" spans="1:38" x14ac:dyDescent="0.3">
      <c r="A3141" s="421"/>
      <c r="B3141" s="421"/>
      <c r="C3141" s="422"/>
      <c r="D3141" s="423"/>
      <c r="E3141" s="421"/>
      <c r="F3141" s="421"/>
      <c r="G3141" s="421"/>
      <c r="H3141" s="421"/>
      <c r="I3141" s="421"/>
      <c r="J3141" s="421"/>
      <c r="K3141" s="421"/>
      <c r="L3141" s="421"/>
      <c r="M3141" s="423"/>
      <c r="N3141" s="340">
        <f>IF(C3141&gt;A_Stammdaten!$B$12,0,SUM(E3141,F3141,H3141,J3141:K3141)-SUM(G3141,I3141,L3141:M3141))</f>
        <v>0</v>
      </c>
      <c r="O3141" s="421"/>
      <c r="P3141" s="421"/>
      <c r="Q3141" s="421"/>
      <c r="R3141" s="421"/>
      <c r="S3141" s="108">
        <f t="shared" si="355"/>
        <v>0</v>
      </c>
      <c r="T3141" s="341">
        <f>IF(ISBLANK($B3141),0,VLOOKUP($B3141,Listen!$A$2:$C$45,2,FALSE))</f>
        <v>0</v>
      </c>
      <c r="U3141" s="341">
        <f>IF(ISBLANK($B3141),0,VLOOKUP($B3141,Listen!$A$2:$C$45,3,FALSE))</f>
        <v>0</v>
      </c>
      <c r="V3141" s="342">
        <f t="shared" si="359"/>
        <v>0</v>
      </c>
      <c r="W3141" s="342">
        <f t="shared" si="358"/>
        <v>0</v>
      </c>
      <c r="X3141" s="342">
        <f t="shared" si="358"/>
        <v>0</v>
      </c>
      <c r="Y3141" s="342">
        <f t="shared" si="358"/>
        <v>0</v>
      </c>
      <c r="Z3141" s="342">
        <f t="shared" si="358"/>
        <v>0</v>
      </c>
      <c r="AA3141" s="342">
        <f t="shared" si="358"/>
        <v>0</v>
      </c>
      <c r="AB3141" s="342">
        <f t="shared" si="358"/>
        <v>0</v>
      </c>
      <c r="AC3141" s="109">
        <f t="shared" si="356"/>
        <v>0</v>
      </c>
      <c r="AD3141" s="109">
        <f>IF(C3141=A_Stammdaten!$B$12,E_SAV!$S3141-E_SAV!$AE3141,HLOOKUP(A_Stammdaten!$B$12-1,$AF$4:$AL$4004,ROW(C3141)-3,FALSE)-$AE3141)</f>
        <v>0</v>
      </c>
      <c r="AE3141" s="109">
        <f>HLOOKUP(A_Stammdaten!$B$12,$AF$4:$AL$4004,ROW(C3141)-3,FALSE)</f>
        <v>0</v>
      </c>
      <c r="AF3141" s="109">
        <f t="shared" ref="AF3141:AF3204" si="360">IF(OR($C3141=0,$S3141=0),0,IF($C3141&lt;=AF$4,$S3141-$S3141/V3141*(AF$4-$C3141+1),0))</f>
        <v>0</v>
      </c>
      <c r="AG3141" s="109">
        <f t="shared" si="357"/>
        <v>0</v>
      </c>
      <c r="AH3141" s="109">
        <f t="shared" si="357"/>
        <v>0</v>
      </c>
      <c r="AI3141" s="109">
        <f t="shared" si="357"/>
        <v>0</v>
      </c>
      <c r="AJ3141" s="109">
        <f t="shared" si="357"/>
        <v>0</v>
      </c>
      <c r="AK3141" s="109">
        <f t="shared" si="357"/>
        <v>0</v>
      </c>
      <c r="AL3141" s="109">
        <f t="shared" si="357"/>
        <v>0</v>
      </c>
    </row>
    <row r="3142" spans="1:38" x14ac:dyDescent="0.3">
      <c r="A3142" s="421"/>
      <c r="B3142" s="421"/>
      <c r="C3142" s="422"/>
      <c r="D3142" s="423"/>
      <c r="E3142" s="421"/>
      <c r="F3142" s="421"/>
      <c r="G3142" s="421"/>
      <c r="H3142" s="421"/>
      <c r="I3142" s="421"/>
      <c r="J3142" s="421"/>
      <c r="K3142" s="421"/>
      <c r="L3142" s="421"/>
      <c r="M3142" s="423"/>
      <c r="N3142" s="340">
        <f>IF(C3142&gt;A_Stammdaten!$B$12,0,SUM(E3142,F3142,H3142,J3142:K3142)-SUM(G3142,I3142,L3142:M3142))</f>
        <v>0</v>
      </c>
      <c r="O3142" s="421"/>
      <c r="P3142" s="421"/>
      <c r="Q3142" s="421"/>
      <c r="R3142" s="421"/>
      <c r="S3142" s="108">
        <f t="shared" ref="S3142:S3205" si="361">N3142-SUM(O3142:R3142)</f>
        <v>0</v>
      </c>
      <c r="T3142" s="341">
        <f>IF(ISBLANK($B3142),0,VLOOKUP($B3142,Listen!$A$2:$C$45,2,FALSE))</f>
        <v>0</v>
      </c>
      <c r="U3142" s="341">
        <f>IF(ISBLANK($B3142),0,VLOOKUP($B3142,Listen!$A$2:$C$45,3,FALSE))</f>
        <v>0</v>
      </c>
      <c r="V3142" s="342">
        <f t="shared" si="359"/>
        <v>0</v>
      </c>
      <c r="W3142" s="342">
        <f t="shared" si="358"/>
        <v>0</v>
      </c>
      <c r="X3142" s="342">
        <f t="shared" si="358"/>
        <v>0</v>
      </c>
      <c r="Y3142" s="342">
        <f t="shared" si="358"/>
        <v>0</v>
      </c>
      <c r="Z3142" s="342">
        <f t="shared" si="358"/>
        <v>0</v>
      </c>
      <c r="AA3142" s="342">
        <f t="shared" si="358"/>
        <v>0</v>
      </c>
      <c r="AB3142" s="342">
        <f t="shared" si="358"/>
        <v>0</v>
      </c>
      <c r="AC3142" s="109">
        <f t="shared" ref="AC3142:AC3205" si="362">AE3142+AD3142</f>
        <v>0</v>
      </c>
      <c r="AD3142" s="109">
        <f>IF(C3142=A_Stammdaten!$B$12,E_SAV!$S3142-E_SAV!$AE3142,HLOOKUP(A_Stammdaten!$B$12-1,$AF$4:$AL$4004,ROW(C3142)-3,FALSE)-$AE3142)</f>
        <v>0</v>
      </c>
      <c r="AE3142" s="109">
        <f>HLOOKUP(A_Stammdaten!$B$12,$AF$4:$AL$4004,ROW(C3142)-3,FALSE)</f>
        <v>0</v>
      </c>
      <c r="AF3142" s="109">
        <f t="shared" si="360"/>
        <v>0</v>
      </c>
      <c r="AG3142" s="109">
        <f t="shared" si="357"/>
        <v>0</v>
      </c>
      <c r="AH3142" s="109">
        <f t="shared" si="357"/>
        <v>0</v>
      </c>
      <c r="AI3142" s="109">
        <f t="shared" si="357"/>
        <v>0</v>
      </c>
      <c r="AJ3142" s="109">
        <f t="shared" si="357"/>
        <v>0</v>
      </c>
      <c r="AK3142" s="109">
        <f t="shared" si="357"/>
        <v>0</v>
      </c>
      <c r="AL3142" s="109">
        <f t="shared" si="357"/>
        <v>0</v>
      </c>
    </row>
    <row r="3143" spans="1:38" x14ac:dyDescent="0.3">
      <c r="A3143" s="421"/>
      <c r="B3143" s="421"/>
      <c r="C3143" s="422"/>
      <c r="D3143" s="423"/>
      <c r="E3143" s="421"/>
      <c r="F3143" s="421"/>
      <c r="G3143" s="421"/>
      <c r="H3143" s="421"/>
      <c r="I3143" s="421"/>
      <c r="J3143" s="421"/>
      <c r="K3143" s="421"/>
      <c r="L3143" s="421"/>
      <c r="M3143" s="423"/>
      <c r="N3143" s="340">
        <f>IF(C3143&gt;A_Stammdaten!$B$12,0,SUM(E3143,F3143,H3143,J3143:K3143)-SUM(G3143,I3143,L3143:M3143))</f>
        <v>0</v>
      </c>
      <c r="O3143" s="421"/>
      <c r="P3143" s="421"/>
      <c r="Q3143" s="421"/>
      <c r="R3143" s="421"/>
      <c r="S3143" s="108">
        <f t="shared" si="361"/>
        <v>0</v>
      </c>
      <c r="T3143" s="341">
        <f>IF(ISBLANK($B3143),0,VLOOKUP($B3143,Listen!$A$2:$C$45,2,FALSE))</f>
        <v>0</v>
      </c>
      <c r="U3143" s="341">
        <f>IF(ISBLANK($B3143),0,VLOOKUP($B3143,Listen!$A$2:$C$45,3,FALSE))</f>
        <v>0</v>
      </c>
      <c r="V3143" s="342">
        <f t="shared" si="359"/>
        <v>0</v>
      </c>
      <c r="W3143" s="342">
        <f t="shared" si="358"/>
        <v>0</v>
      </c>
      <c r="X3143" s="342">
        <f t="shared" si="358"/>
        <v>0</v>
      </c>
      <c r="Y3143" s="342">
        <f t="shared" si="358"/>
        <v>0</v>
      </c>
      <c r="Z3143" s="342">
        <f t="shared" si="358"/>
        <v>0</v>
      </c>
      <c r="AA3143" s="342">
        <f t="shared" si="358"/>
        <v>0</v>
      </c>
      <c r="AB3143" s="342">
        <f t="shared" si="358"/>
        <v>0</v>
      </c>
      <c r="AC3143" s="109">
        <f t="shared" si="362"/>
        <v>0</v>
      </c>
      <c r="AD3143" s="109">
        <f>IF(C3143=A_Stammdaten!$B$12,E_SAV!$S3143-E_SAV!$AE3143,HLOOKUP(A_Stammdaten!$B$12-1,$AF$4:$AL$4004,ROW(C3143)-3,FALSE)-$AE3143)</f>
        <v>0</v>
      </c>
      <c r="AE3143" s="109">
        <f>HLOOKUP(A_Stammdaten!$B$12,$AF$4:$AL$4004,ROW(C3143)-3,FALSE)</f>
        <v>0</v>
      </c>
      <c r="AF3143" s="109">
        <f t="shared" si="360"/>
        <v>0</v>
      </c>
      <c r="AG3143" s="109">
        <f t="shared" si="357"/>
        <v>0</v>
      </c>
      <c r="AH3143" s="109">
        <f t="shared" si="357"/>
        <v>0</v>
      </c>
      <c r="AI3143" s="109">
        <f t="shared" si="357"/>
        <v>0</v>
      </c>
      <c r="AJ3143" s="109">
        <f t="shared" si="357"/>
        <v>0</v>
      </c>
      <c r="AK3143" s="109">
        <f t="shared" si="357"/>
        <v>0</v>
      </c>
      <c r="AL3143" s="109">
        <f t="shared" si="357"/>
        <v>0</v>
      </c>
    </row>
    <row r="3144" spans="1:38" x14ac:dyDescent="0.3">
      <c r="A3144" s="421"/>
      <c r="B3144" s="421"/>
      <c r="C3144" s="422"/>
      <c r="D3144" s="423"/>
      <c r="E3144" s="421"/>
      <c r="F3144" s="421"/>
      <c r="G3144" s="421"/>
      <c r="H3144" s="421"/>
      <c r="I3144" s="421"/>
      <c r="J3144" s="421"/>
      <c r="K3144" s="421"/>
      <c r="L3144" s="421"/>
      <c r="M3144" s="423"/>
      <c r="N3144" s="340">
        <f>IF(C3144&gt;A_Stammdaten!$B$12,0,SUM(E3144,F3144,H3144,J3144:K3144)-SUM(G3144,I3144,L3144:M3144))</f>
        <v>0</v>
      </c>
      <c r="O3144" s="421"/>
      <c r="P3144" s="421"/>
      <c r="Q3144" s="421"/>
      <c r="R3144" s="421"/>
      <c r="S3144" s="108">
        <f t="shared" si="361"/>
        <v>0</v>
      </c>
      <c r="T3144" s="341">
        <f>IF(ISBLANK($B3144),0,VLOOKUP($B3144,Listen!$A$2:$C$45,2,FALSE))</f>
        <v>0</v>
      </c>
      <c r="U3144" s="341">
        <f>IF(ISBLANK($B3144),0,VLOOKUP($B3144,Listen!$A$2:$C$45,3,FALSE))</f>
        <v>0</v>
      </c>
      <c r="V3144" s="342">
        <f t="shared" si="359"/>
        <v>0</v>
      </c>
      <c r="W3144" s="342">
        <f t="shared" si="358"/>
        <v>0</v>
      </c>
      <c r="X3144" s="342">
        <f t="shared" si="358"/>
        <v>0</v>
      </c>
      <c r="Y3144" s="342">
        <f t="shared" si="358"/>
        <v>0</v>
      </c>
      <c r="Z3144" s="342">
        <f t="shared" si="358"/>
        <v>0</v>
      </c>
      <c r="AA3144" s="342">
        <f t="shared" si="358"/>
        <v>0</v>
      </c>
      <c r="AB3144" s="342">
        <f t="shared" si="358"/>
        <v>0</v>
      </c>
      <c r="AC3144" s="109">
        <f t="shared" si="362"/>
        <v>0</v>
      </c>
      <c r="AD3144" s="109">
        <f>IF(C3144=A_Stammdaten!$B$12,E_SAV!$S3144-E_SAV!$AE3144,HLOOKUP(A_Stammdaten!$B$12-1,$AF$4:$AL$4004,ROW(C3144)-3,FALSE)-$AE3144)</f>
        <v>0</v>
      </c>
      <c r="AE3144" s="109">
        <f>HLOOKUP(A_Stammdaten!$B$12,$AF$4:$AL$4004,ROW(C3144)-3,FALSE)</f>
        <v>0</v>
      </c>
      <c r="AF3144" s="109">
        <f t="shared" si="360"/>
        <v>0</v>
      </c>
      <c r="AG3144" s="109">
        <f t="shared" si="357"/>
        <v>0</v>
      </c>
      <c r="AH3144" s="109">
        <f t="shared" si="357"/>
        <v>0</v>
      </c>
      <c r="AI3144" s="109">
        <f t="shared" si="357"/>
        <v>0</v>
      </c>
      <c r="AJ3144" s="109">
        <f t="shared" si="357"/>
        <v>0</v>
      </c>
      <c r="AK3144" s="109">
        <f t="shared" si="357"/>
        <v>0</v>
      </c>
      <c r="AL3144" s="109">
        <f t="shared" si="357"/>
        <v>0</v>
      </c>
    </row>
    <row r="3145" spans="1:38" x14ac:dyDescent="0.3">
      <c r="A3145" s="421"/>
      <c r="B3145" s="421"/>
      <c r="C3145" s="422"/>
      <c r="D3145" s="423"/>
      <c r="E3145" s="421"/>
      <c r="F3145" s="421"/>
      <c r="G3145" s="421"/>
      <c r="H3145" s="421"/>
      <c r="I3145" s="421"/>
      <c r="J3145" s="421"/>
      <c r="K3145" s="421"/>
      <c r="L3145" s="421"/>
      <c r="M3145" s="423"/>
      <c r="N3145" s="340">
        <f>IF(C3145&gt;A_Stammdaten!$B$12,0,SUM(E3145,F3145,H3145,J3145:K3145)-SUM(G3145,I3145,L3145:M3145))</f>
        <v>0</v>
      </c>
      <c r="O3145" s="421"/>
      <c r="P3145" s="421"/>
      <c r="Q3145" s="421"/>
      <c r="R3145" s="421"/>
      <c r="S3145" s="108">
        <f t="shared" si="361"/>
        <v>0</v>
      </c>
      <c r="T3145" s="341">
        <f>IF(ISBLANK($B3145),0,VLOOKUP($B3145,Listen!$A$2:$C$45,2,FALSE))</f>
        <v>0</v>
      </c>
      <c r="U3145" s="341">
        <f>IF(ISBLANK($B3145),0,VLOOKUP($B3145,Listen!$A$2:$C$45,3,FALSE))</f>
        <v>0</v>
      </c>
      <c r="V3145" s="342">
        <f t="shared" si="359"/>
        <v>0</v>
      </c>
      <c r="W3145" s="342">
        <f t="shared" si="358"/>
        <v>0</v>
      </c>
      <c r="X3145" s="342">
        <f t="shared" si="358"/>
        <v>0</v>
      </c>
      <c r="Y3145" s="342">
        <f t="shared" si="358"/>
        <v>0</v>
      </c>
      <c r="Z3145" s="342">
        <f t="shared" si="358"/>
        <v>0</v>
      </c>
      <c r="AA3145" s="342">
        <f t="shared" si="358"/>
        <v>0</v>
      </c>
      <c r="AB3145" s="342">
        <f t="shared" si="358"/>
        <v>0</v>
      </c>
      <c r="AC3145" s="109">
        <f t="shared" si="362"/>
        <v>0</v>
      </c>
      <c r="AD3145" s="109">
        <f>IF(C3145=A_Stammdaten!$B$12,E_SAV!$S3145-E_SAV!$AE3145,HLOOKUP(A_Stammdaten!$B$12-1,$AF$4:$AL$4004,ROW(C3145)-3,FALSE)-$AE3145)</f>
        <v>0</v>
      </c>
      <c r="AE3145" s="109">
        <f>HLOOKUP(A_Stammdaten!$B$12,$AF$4:$AL$4004,ROW(C3145)-3,FALSE)</f>
        <v>0</v>
      </c>
      <c r="AF3145" s="109">
        <f t="shared" si="360"/>
        <v>0</v>
      </c>
      <c r="AG3145" s="109">
        <f t="shared" si="357"/>
        <v>0</v>
      </c>
      <c r="AH3145" s="109">
        <f t="shared" si="357"/>
        <v>0</v>
      </c>
      <c r="AI3145" s="109">
        <f t="shared" si="357"/>
        <v>0</v>
      </c>
      <c r="AJ3145" s="109">
        <f t="shared" si="357"/>
        <v>0</v>
      </c>
      <c r="AK3145" s="109">
        <f t="shared" si="357"/>
        <v>0</v>
      </c>
      <c r="AL3145" s="109">
        <f t="shared" si="357"/>
        <v>0</v>
      </c>
    </row>
    <row r="3146" spans="1:38" x14ac:dyDescent="0.3">
      <c r="A3146" s="421"/>
      <c r="B3146" s="421"/>
      <c r="C3146" s="422"/>
      <c r="D3146" s="423"/>
      <c r="E3146" s="421"/>
      <c r="F3146" s="421"/>
      <c r="G3146" s="421"/>
      <c r="H3146" s="421"/>
      <c r="I3146" s="421"/>
      <c r="J3146" s="421"/>
      <c r="K3146" s="421"/>
      <c r="L3146" s="421"/>
      <c r="M3146" s="423"/>
      <c r="N3146" s="340">
        <f>IF(C3146&gt;A_Stammdaten!$B$12,0,SUM(E3146,F3146,H3146,J3146:K3146)-SUM(G3146,I3146,L3146:M3146))</f>
        <v>0</v>
      </c>
      <c r="O3146" s="421"/>
      <c r="P3146" s="421"/>
      <c r="Q3146" s="421"/>
      <c r="R3146" s="421"/>
      <c r="S3146" s="108">
        <f t="shared" si="361"/>
        <v>0</v>
      </c>
      <c r="T3146" s="341">
        <f>IF(ISBLANK($B3146),0,VLOOKUP($B3146,Listen!$A$2:$C$45,2,FALSE))</f>
        <v>0</v>
      </c>
      <c r="U3146" s="341">
        <f>IF(ISBLANK($B3146),0,VLOOKUP($B3146,Listen!$A$2:$C$45,3,FALSE))</f>
        <v>0</v>
      </c>
      <c r="V3146" s="342">
        <f t="shared" si="359"/>
        <v>0</v>
      </c>
      <c r="W3146" s="342">
        <f t="shared" si="358"/>
        <v>0</v>
      </c>
      <c r="X3146" s="342">
        <f t="shared" si="358"/>
        <v>0</v>
      </c>
      <c r="Y3146" s="342">
        <f t="shared" si="358"/>
        <v>0</v>
      </c>
      <c r="Z3146" s="342">
        <f t="shared" si="358"/>
        <v>0</v>
      </c>
      <c r="AA3146" s="342">
        <f t="shared" si="358"/>
        <v>0</v>
      </c>
      <c r="AB3146" s="342">
        <f t="shared" si="358"/>
        <v>0</v>
      </c>
      <c r="AC3146" s="109">
        <f t="shared" si="362"/>
        <v>0</v>
      </c>
      <c r="AD3146" s="109">
        <f>IF(C3146=A_Stammdaten!$B$12,E_SAV!$S3146-E_SAV!$AE3146,HLOOKUP(A_Stammdaten!$B$12-1,$AF$4:$AL$4004,ROW(C3146)-3,FALSE)-$AE3146)</f>
        <v>0</v>
      </c>
      <c r="AE3146" s="109">
        <f>HLOOKUP(A_Stammdaten!$B$12,$AF$4:$AL$4004,ROW(C3146)-3,FALSE)</f>
        <v>0</v>
      </c>
      <c r="AF3146" s="109">
        <f t="shared" si="360"/>
        <v>0</v>
      </c>
      <c r="AG3146" s="109">
        <f t="shared" si="357"/>
        <v>0</v>
      </c>
      <c r="AH3146" s="109">
        <f t="shared" si="357"/>
        <v>0</v>
      </c>
      <c r="AI3146" s="109">
        <f t="shared" si="357"/>
        <v>0</v>
      </c>
      <c r="AJ3146" s="109">
        <f t="shared" si="357"/>
        <v>0</v>
      </c>
      <c r="AK3146" s="109">
        <f t="shared" si="357"/>
        <v>0</v>
      </c>
      <c r="AL3146" s="109">
        <f t="shared" si="357"/>
        <v>0</v>
      </c>
    </row>
    <row r="3147" spans="1:38" x14ac:dyDescent="0.3">
      <c r="A3147" s="421"/>
      <c r="B3147" s="421"/>
      <c r="C3147" s="422"/>
      <c r="D3147" s="423"/>
      <c r="E3147" s="421"/>
      <c r="F3147" s="421"/>
      <c r="G3147" s="421"/>
      <c r="H3147" s="421"/>
      <c r="I3147" s="421"/>
      <c r="J3147" s="421"/>
      <c r="K3147" s="421"/>
      <c r="L3147" s="421"/>
      <c r="M3147" s="423"/>
      <c r="N3147" s="340">
        <f>IF(C3147&gt;A_Stammdaten!$B$12,0,SUM(E3147,F3147,H3147,J3147:K3147)-SUM(G3147,I3147,L3147:M3147))</f>
        <v>0</v>
      </c>
      <c r="O3147" s="421"/>
      <c r="P3147" s="421"/>
      <c r="Q3147" s="421"/>
      <c r="R3147" s="421"/>
      <c r="S3147" s="108">
        <f t="shared" si="361"/>
        <v>0</v>
      </c>
      <c r="T3147" s="341">
        <f>IF(ISBLANK($B3147),0,VLOOKUP($B3147,Listen!$A$2:$C$45,2,FALSE))</f>
        <v>0</v>
      </c>
      <c r="U3147" s="341">
        <f>IF(ISBLANK($B3147),0,VLOOKUP($B3147,Listen!$A$2:$C$45,3,FALSE))</f>
        <v>0</v>
      </c>
      <c r="V3147" s="342">
        <f t="shared" si="359"/>
        <v>0</v>
      </c>
      <c r="W3147" s="342">
        <f t="shared" si="358"/>
        <v>0</v>
      </c>
      <c r="X3147" s="342">
        <f t="shared" si="358"/>
        <v>0</v>
      </c>
      <c r="Y3147" s="342">
        <f t="shared" si="358"/>
        <v>0</v>
      </c>
      <c r="Z3147" s="342">
        <f t="shared" si="358"/>
        <v>0</v>
      </c>
      <c r="AA3147" s="342">
        <f t="shared" si="358"/>
        <v>0</v>
      </c>
      <c r="AB3147" s="342">
        <f t="shared" si="358"/>
        <v>0</v>
      </c>
      <c r="AC3147" s="109">
        <f t="shared" si="362"/>
        <v>0</v>
      </c>
      <c r="AD3147" s="109">
        <f>IF(C3147=A_Stammdaten!$B$12,E_SAV!$S3147-E_SAV!$AE3147,HLOOKUP(A_Stammdaten!$B$12-1,$AF$4:$AL$4004,ROW(C3147)-3,FALSE)-$AE3147)</f>
        <v>0</v>
      </c>
      <c r="AE3147" s="109">
        <f>HLOOKUP(A_Stammdaten!$B$12,$AF$4:$AL$4004,ROW(C3147)-3,FALSE)</f>
        <v>0</v>
      </c>
      <c r="AF3147" s="109">
        <f t="shared" si="360"/>
        <v>0</v>
      </c>
      <c r="AG3147" s="109">
        <f t="shared" si="357"/>
        <v>0</v>
      </c>
      <c r="AH3147" s="109">
        <f t="shared" si="357"/>
        <v>0</v>
      </c>
      <c r="AI3147" s="109">
        <f t="shared" si="357"/>
        <v>0</v>
      </c>
      <c r="AJ3147" s="109">
        <f t="shared" si="357"/>
        <v>0</v>
      </c>
      <c r="AK3147" s="109">
        <f t="shared" si="357"/>
        <v>0</v>
      </c>
      <c r="AL3147" s="109">
        <f t="shared" si="357"/>
        <v>0</v>
      </c>
    </row>
    <row r="3148" spans="1:38" x14ac:dyDescent="0.3">
      <c r="A3148" s="421"/>
      <c r="B3148" s="421"/>
      <c r="C3148" s="422"/>
      <c r="D3148" s="423"/>
      <c r="E3148" s="421"/>
      <c r="F3148" s="421"/>
      <c r="G3148" s="421"/>
      <c r="H3148" s="421"/>
      <c r="I3148" s="421"/>
      <c r="J3148" s="421"/>
      <c r="K3148" s="421"/>
      <c r="L3148" s="421"/>
      <c r="M3148" s="423"/>
      <c r="N3148" s="340">
        <f>IF(C3148&gt;A_Stammdaten!$B$12,0,SUM(E3148,F3148,H3148,J3148:K3148)-SUM(G3148,I3148,L3148:M3148))</f>
        <v>0</v>
      </c>
      <c r="O3148" s="421"/>
      <c r="P3148" s="421"/>
      <c r="Q3148" s="421"/>
      <c r="R3148" s="421"/>
      <c r="S3148" s="108">
        <f t="shared" si="361"/>
        <v>0</v>
      </c>
      <c r="T3148" s="341">
        <f>IF(ISBLANK($B3148),0,VLOOKUP($B3148,Listen!$A$2:$C$45,2,FALSE))</f>
        <v>0</v>
      </c>
      <c r="U3148" s="341">
        <f>IF(ISBLANK($B3148),0,VLOOKUP($B3148,Listen!$A$2:$C$45,3,FALSE))</f>
        <v>0</v>
      </c>
      <c r="V3148" s="342">
        <f t="shared" si="359"/>
        <v>0</v>
      </c>
      <c r="W3148" s="342">
        <f t="shared" si="358"/>
        <v>0</v>
      </c>
      <c r="X3148" s="342">
        <f t="shared" si="358"/>
        <v>0</v>
      </c>
      <c r="Y3148" s="342">
        <f t="shared" si="358"/>
        <v>0</v>
      </c>
      <c r="Z3148" s="342">
        <f t="shared" si="358"/>
        <v>0</v>
      </c>
      <c r="AA3148" s="342">
        <f t="shared" si="358"/>
        <v>0</v>
      </c>
      <c r="AB3148" s="342">
        <f t="shared" si="358"/>
        <v>0</v>
      </c>
      <c r="AC3148" s="109">
        <f t="shared" si="362"/>
        <v>0</v>
      </c>
      <c r="AD3148" s="109">
        <f>IF(C3148=A_Stammdaten!$B$12,E_SAV!$S3148-E_SAV!$AE3148,HLOOKUP(A_Stammdaten!$B$12-1,$AF$4:$AL$4004,ROW(C3148)-3,FALSE)-$AE3148)</f>
        <v>0</v>
      </c>
      <c r="AE3148" s="109">
        <f>HLOOKUP(A_Stammdaten!$B$12,$AF$4:$AL$4004,ROW(C3148)-3,FALSE)</f>
        <v>0</v>
      </c>
      <c r="AF3148" s="109">
        <f t="shared" si="360"/>
        <v>0</v>
      </c>
      <c r="AG3148" s="109">
        <f t="shared" si="357"/>
        <v>0</v>
      </c>
      <c r="AH3148" s="109">
        <f t="shared" si="357"/>
        <v>0</v>
      </c>
      <c r="AI3148" s="109">
        <f t="shared" si="357"/>
        <v>0</v>
      </c>
      <c r="AJ3148" s="109">
        <f t="shared" si="357"/>
        <v>0</v>
      </c>
      <c r="AK3148" s="109">
        <f t="shared" si="357"/>
        <v>0</v>
      </c>
      <c r="AL3148" s="109">
        <f t="shared" si="357"/>
        <v>0</v>
      </c>
    </row>
    <row r="3149" spans="1:38" x14ac:dyDescent="0.3">
      <c r="A3149" s="421"/>
      <c r="B3149" s="421"/>
      <c r="C3149" s="422"/>
      <c r="D3149" s="423"/>
      <c r="E3149" s="421"/>
      <c r="F3149" s="421"/>
      <c r="G3149" s="421"/>
      <c r="H3149" s="421"/>
      <c r="I3149" s="421"/>
      <c r="J3149" s="421"/>
      <c r="K3149" s="421"/>
      <c r="L3149" s="421"/>
      <c r="M3149" s="423"/>
      <c r="N3149" s="340">
        <f>IF(C3149&gt;A_Stammdaten!$B$12,0,SUM(E3149,F3149,H3149,J3149:K3149)-SUM(G3149,I3149,L3149:M3149))</f>
        <v>0</v>
      </c>
      <c r="O3149" s="421"/>
      <c r="P3149" s="421"/>
      <c r="Q3149" s="421"/>
      <c r="R3149" s="421"/>
      <c r="S3149" s="108">
        <f t="shared" si="361"/>
        <v>0</v>
      </c>
      <c r="T3149" s="341">
        <f>IF(ISBLANK($B3149),0,VLOOKUP($B3149,Listen!$A$2:$C$45,2,FALSE))</f>
        <v>0</v>
      </c>
      <c r="U3149" s="341">
        <f>IF(ISBLANK($B3149),0,VLOOKUP($B3149,Listen!$A$2:$C$45,3,FALSE))</f>
        <v>0</v>
      </c>
      <c r="V3149" s="342">
        <f t="shared" si="359"/>
        <v>0</v>
      </c>
      <c r="W3149" s="342">
        <f t="shared" si="358"/>
        <v>0</v>
      </c>
      <c r="X3149" s="342">
        <f t="shared" si="358"/>
        <v>0</v>
      </c>
      <c r="Y3149" s="342">
        <f t="shared" si="358"/>
        <v>0</v>
      </c>
      <c r="Z3149" s="342">
        <f t="shared" si="358"/>
        <v>0</v>
      </c>
      <c r="AA3149" s="342">
        <f t="shared" si="358"/>
        <v>0</v>
      </c>
      <c r="AB3149" s="342">
        <f t="shared" si="358"/>
        <v>0</v>
      </c>
      <c r="AC3149" s="109">
        <f t="shared" si="362"/>
        <v>0</v>
      </c>
      <c r="AD3149" s="109">
        <f>IF(C3149=A_Stammdaten!$B$12,E_SAV!$S3149-E_SAV!$AE3149,HLOOKUP(A_Stammdaten!$B$12-1,$AF$4:$AL$4004,ROW(C3149)-3,FALSE)-$AE3149)</f>
        <v>0</v>
      </c>
      <c r="AE3149" s="109">
        <f>HLOOKUP(A_Stammdaten!$B$12,$AF$4:$AL$4004,ROW(C3149)-3,FALSE)</f>
        <v>0</v>
      </c>
      <c r="AF3149" s="109">
        <f t="shared" si="360"/>
        <v>0</v>
      </c>
      <c r="AG3149" s="109">
        <f t="shared" si="357"/>
        <v>0</v>
      </c>
      <c r="AH3149" s="109">
        <f t="shared" si="357"/>
        <v>0</v>
      </c>
      <c r="AI3149" s="109">
        <f t="shared" si="357"/>
        <v>0</v>
      </c>
      <c r="AJ3149" s="109">
        <f t="shared" si="357"/>
        <v>0</v>
      </c>
      <c r="AK3149" s="109">
        <f t="shared" si="357"/>
        <v>0</v>
      </c>
      <c r="AL3149" s="109">
        <f t="shared" si="357"/>
        <v>0</v>
      </c>
    </row>
    <row r="3150" spans="1:38" x14ac:dyDescent="0.3">
      <c r="A3150" s="421"/>
      <c r="B3150" s="421"/>
      <c r="C3150" s="422"/>
      <c r="D3150" s="423"/>
      <c r="E3150" s="421"/>
      <c r="F3150" s="421"/>
      <c r="G3150" s="421"/>
      <c r="H3150" s="421"/>
      <c r="I3150" s="421"/>
      <c r="J3150" s="421"/>
      <c r="K3150" s="421"/>
      <c r="L3150" s="421"/>
      <c r="M3150" s="423"/>
      <c r="N3150" s="340">
        <f>IF(C3150&gt;A_Stammdaten!$B$12,0,SUM(E3150,F3150,H3150,J3150:K3150)-SUM(G3150,I3150,L3150:M3150))</f>
        <v>0</v>
      </c>
      <c r="O3150" s="421"/>
      <c r="P3150" s="421"/>
      <c r="Q3150" s="421"/>
      <c r="R3150" s="421"/>
      <c r="S3150" s="108">
        <f t="shared" si="361"/>
        <v>0</v>
      </c>
      <c r="T3150" s="341">
        <f>IF(ISBLANK($B3150),0,VLOOKUP($B3150,Listen!$A$2:$C$45,2,FALSE))</f>
        <v>0</v>
      </c>
      <c r="U3150" s="341">
        <f>IF(ISBLANK($B3150),0,VLOOKUP($B3150,Listen!$A$2:$C$45,3,FALSE))</f>
        <v>0</v>
      </c>
      <c r="V3150" s="342">
        <f t="shared" si="359"/>
        <v>0</v>
      </c>
      <c r="W3150" s="342">
        <f t="shared" si="358"/>
        <v>0</v>
      </c>
      <c r="X3150" s="342">
        <f t="shared" si="358"/>
        <v>0</v>
      </c>
      <c r="Y3150" s="342">
        <f t="shared" si="358"/>
        <v>0</v>
      </c>
      <c r="Z3150" s="342">
        <f t="shared" si="358"/>
        <v>0</v>
      </c>
      <c r="AA3150" s="342">
        <f t="shared" si="358"/>
        <v>0</v>
      </c>
      <c r="AB3150" s="342">
        <f t="shared" si="358"/>
        <v>0</v>
      </c>
      <c r="AC3150" s="109">
        <f t="shared" si="362"/>
        <v>0</v>
      </c>
      <c r="AD3150" s="109">
        <f>IF(C3150=A_Stammdaten!$B$12,E_SAV!$S3150-E_SAV!$AE3150,HLOOKUP(A_Stammdaten!$B$12-1,$AF$4:$AL$4004,ROW(C3150)-3,FALSE)-$AE3150)</f>
        <v>0</v>
      </c>
      <c r="AE3150" s="109">
        <f>HLOOKUP(A_Stammdaten!$B$12,$AF$4:$AL$4004,ROW(C3150)-3,FALSE)</f>
        <v>0</v>
      </c>
      <c r="AF3150" s="109">
        <f t="shared" si="360"/>
        <v>0</v>
      </c>
      <c r="AG3150" s="109">
        <f t="shared" si="357"/>
        <v>0</v>
      </c>
      <c r="AH3150" s="109">
        <f t="shared" si="357"/>
        <v>0</v>
      </c>
      <c r="AI3150" s="109">
        <f t="shared" si="357"/>
        <v>0</v>
      </c>
      <c r="AJ3150" s="109">
        <f t="shared" ref="AJ3150:AL3213" si="363">IF(OR($C3150=0,$S3150=0,Z3150-(AJ$4-$C3150)=0),0,IF($C3150&lt;AJ$4,AI3150-AI3150/(Z3150-(AJ$4-$C3150)),IF($C3150=AJ$4,$S3150-$S3150/Z3150,0)))</f>
        <v>0</v>
      </c>
      <c r="AK3150" s="109">
        <f t="shared" si="363"/>
        <v>0</v>
      </c>
      <c r="AL3150" s="109">
        <f t="shared" si="363"/>
        <v>0</v>
      </c>
    </row>
    <row r="3151" spans="1:38" x14ac:dyDescent="0.3">
      <c r="A3151" s="421"/>
      <c r="B3151" s="421"/>
      <c r="C3151" s="422"/>
      <c r="D3151" s="423"/>
      <c r="E3151" s="421"/>
      <c r="F3151" s="421"/>
      <c r="G3151" s="421"/>
      <c r="H3151" s="421"/>
      <c r="I3151" s="421"/>
      <c r="J3151" s="421"/>
      <c r="K3151" s="421"/>
      <c r="L3151" s="421"/>
      <c r="M3151" s="423"/>
      <c r="N3151" s="340">
        <f>IF(C3151&gt;A_Stammdaten!$B$12,0,SUM(E3151,F3151,H3151,J3151:K3151)-SUM(G3151,I3151,L3151:M3151))</f>
        <v>0</v>
      </c>
      <c r="O3151" s="421"/>
      <c r="P3151" s="421"/>
      <c r="Q3151" s="421"/>
      <c r="R3151" s="421"/>
      <c r="S3151" s="108">
        <f t="shared" si="361"/>
        <v>0</v>
      </c>
      <c r="T3151" s="341">
        <f>IF(ISBLANK($B3151),0,VLOOKUP($B3151,Listen!$A$2:$C$45,2,FALSE))</f>
        <v>0</v>
      </c>
      <c r="U3151" s="341">
        <f>IF(ISBLANK($B3151),0,VLOOKUP($B3151,Listen!$A$2:$C$45,3,FALSE))</f>
        <v>0</v>
      </c>
      <c r="V3151" s="342">
        <f t="shared" si="359"/>
        <v>0</v>
      </c>
      <c r="W3151" s="342">
        <f t="shared" si="358"/>
        <v>0</v>
      </c>
      <c r="X3151" s="342">
        <f t="shared" si="358"/>
        <v>0</v>
      </c>
      <c r="Y3151" s="342">
        <f t="shared" si="358"/>
        <v>0</v>
      </c>
      <c r="Z3151" s="342">
        <f t="shared" si="358"/>
        <v>0</v>
      </c>
      <c r="AA3151" s="342">
        <f t="shared" si="358"/>
        <v>0</v>
      </c>
      <c r="AB3151" s="342">
        <f t="shared" si="358"/>
        <v>0</v>
      </c>
      <c r="AC3151" s="109">
        <f t="shared" si="362"/>
        <v>0</v>
      </c>
      <c r="AD3151" s="109">
        <f>IF(C3151=A_Stammdaten!$B$12,E_SAV!$S3151-E_SAV!$AE3151,HLOOKUP(A_Stammdaten!$B$12-1,$AF$4:$AL$4004,ROW(C3151)-3,FALSE)-$AE3151)</f>
        <v>0</v>
      </c>
      <c r="AE3151" s="109">
        <f>HLOOKUP(A_Stammdaten!$B$12,$AF$4:$AL$4004,ROW(C3151)-3,FALSE)</f>
        <v>0</v>
      </c>
      <c r="AF3151" s="109">
        <f t="shared" si="360"/>
        <v>0</v>
      </c>
      <c r="AG3151" s="109">
        <f t="shared" ref="AG3151:AL3214" si="364">IF(OR($C3151=0,$S3151=0,W3151-(AG$4-$C3151)=0),0,IF($C3151&lt;AG$4,AF3151-AF3151/(W3151-(AG$4-$C3151)),IF($C3151=AG$4,$S3151-$S3151/W3151,0)))</f>
        <v>0</v>
      </c>
      <c r="AH3151" s="109">
        <f t="shared" si="364"/>
        <v>0</v>
      </c>
      <c r="AI3151" s="109">
        <f t="shared" si="364"/>
        <v>0</v>
      </c>
      <c r="AJ3151" s="109">
        <f t="shared" si="363"/>
        <v>0</v>
      </c>
      <c r="AK3151" s="109">
        <f t="shared" si="363"/>
        <v>0</v>
      </c>
      <c r="AL3151" s="109">
        <f t="shared" si="363"/>
        <v>0</v>
      </c>
    </row>
    <row r="3152" spans="1:38" x14ac:dyDescent="0.3">
      <c r="A3152" s="421"/>
      <c r="B3152" s="421"/>
      <c r="C3152" s="422"/>
      <c r="D3152" s="423"/>
      <c r="E3152" s="421"/>
      <c r="F3152" s="421"/>
      <c r="G3152" s="421"/>
      <c r="H3152" s="421"/>
      <c r="I3152" s="421"/>
      <c r="J3152" s="421"/>
      <c r="K3152" s="421"/>
      <c r="L3152" s="421"/>
      <c r="M3152" s="423"/>
      <c r="N3152" s="340">
        <f>IF(C3152&gt;A_Stammdaten!$B$12,0,SUM(E3152,F3152,H3152,J3152:K3152)-SUM(G3152,I3152,L3152:M3152))</f>
        <v>0</v>
      </c>
      <c r="O3152" s="421"/>
      <c r="P3152" s="421"/>
      <c r="Q3152" s="421"/>
      <c r="R3152" s="421"/>
      <c r="S3152" s="108">
        <f t="shared" si="361"/>
        <v>0</v>
      </c>
      <c r="T3152" s="341">
        <f>IF(ISBLANK($B3152),0,VLOOKUP($B3152,Listen!$A$2:$C$45,2,FALSE))</f>
        <v>0</v>
      </c>
      <c r="U3152" s="341">
        <f>IF(ISBLANK($B3152),0,VLOOKUP($B3152,Listen!$A$2:$C$45,3,FALSE))</f>
        <v>0</v>
      </c>
      <c r="V3152" s="342">
        <f t="shared" si="359"/>
        <v>0</v>
      </c>
      <c r="W3152" s="342">
        <f t="shared" si="358"/>
        <v>0</v>
      </c>
      <c r="X3152" s="342">
        <f t="shared" si="358"/>
        <v>0</v>
      </c>
      <c r="Y3152" s="342">
        <f t="shared" si="358"/>
        <v>0</v>
      </c>
      <c r="Z3152" s="342">
        <f t="shared" si="358"/>
        <v>0</v>
      </c>
      <c r="AA3152" s="342">
        <f t="shared" si="358"/>
        <v>0</v>
      </c>
      <c r="AB3152" s="342">
        <f t="shared" si="358"/>
        <v>0</v>
      </c>
      <c r="AC3152" s="109">
        <f t="shared" si="362"/>
        <v>0</v>
      </c>
      <c r="AD3152" s="109">
        <f>IF(C3152=A_Stammdaten!$B$12,E_SAV!$S3152-E_SAV!$AE3152,HLOOKUP(A_Stammdaten!$B$12-1,$AF$4:$AL$4004,ROW(C3152)-3,FALSE)-$AE3152)</f>
        <v>0</v>
      </c>
      <c r="AE3152" s="109">
        <f>HLOOKUP(A_Stammdaten!$B$12,$AF$4:$AL$4004,ROW(C3152)-3,FALSE)</f>
        <v>0</v>
      </c>
      <c r="AF3152" s="109">
        <f t="shared" si="360"/>
        <v>0</v>
      </c>
      <c r="AG3152" s="109">
        <f t="shared" si="364"/>
        <v>0</v>
      </c>
      <c r="AH3152" s="109">
        <f t="shared" si="364"/>
        <v>0</v>
      </c>
      <c r="AI3152" s="109">
        <f t="shared" si="364"/>
        <v>0</v>
      </c>
      <c r="AJ3152" s="109">
        <f t="shared" si="363"/>
        <v>0</v>
      </c>
      <c r="AK3152" s="109">
        <f t="shared" si="363"/>
        <v>0</v>
      </c>
      <c r="AL3152" s="109">
        <f t="shared" si="363"/>
        <v>0</v>
      </c>
    </row>
    <row r="3153" spans="1:38" x14ac:dyDescent="0.3">
      <c r="A3153" s="421"/>
      <c r="B3153" s="421"/>
      <c r="C3153" s="422"/>
      <c r="D3153" s="423"/>
      <c r="E3153" s="421"/>
      <c r="F3153" s="421"/>
      <c r="G3153" s="421"/>
      <c r="H3153" s="421"/>
      <c r="I3153" s="421"/>
      <c r="J3153" s="421"/>
      <c r="K3153" s="421"/>
      <c r="L3153" s="421"/>
      <c r="M3153" s="423"/>
      <c r="N3153" s="340">
        <f>IF(C3153&gt;A_Stammdaten!$B$12,0,SUM(E3153,F3153,H3153,J3153:K3153)-SUM(G3153,I3153,L3153:M3153))</f>
        <v>0</v>
      </c>
      <c r="O3153" s="421"/>
      <c r="P3153" s="421"/>
      <c r="Q3153" s="421"/>
      <c r="R3153" s="421"/>
      <c r="S3153" s="108">
        <f t="shared" si="361"/>
        <v>0</v>
      </c>
      <c r="T3153" s="341">
        <f>IF(ISBLANK($B3153),0,VLOOKUP($B3153,Listen!$A$2:$C$45,2,FALSE))</f>
        <v>0</v>
      </c>
      <c r="U3153" s="341">
        <f>IF(ISBLANK($B3153),0,VLOOKUP($B3153,Listen!$A$2:$C$45,3,FALSE))</f>
        <v>0</v>
      </c>
      <c r="V3153" s="342">
        <f t="shared" si="359"/>
        <v>0</v>
      </c>
      <c r="W3153" s="342">
        <f t="shared" si="358"/>
        <v>0</v>
      </c>
      <c r="X3153" s="342">
        <f t="shared" si="358"/>
        <v>0</v>
      </c>
      <c r="Y3153" s="342">
        <f t="shared" si="358"/>
        <v>0</v>
      </c>
      <c r="Z3153" s="342">
        <f t="shared" si="358"/>
        <v>0</v>
      </c>
      <c r="AA3153" s="342">
        <f t="shared" si="358"/>
        <v>0</v>
      </c>
      <c r="AB3153" s="342">
        <f t="shared" si="358"/>
        <v>0</v>
      </c>
      <c r="AC3153" s="109">
        <f t="shared" si="362"/>
        <v>0</v>
      </c>
      <c r="AD3153" s="109">
        <f>IF(C3153=A_Stammdaten!$B$12,E_SAV!$S3153-E_SAV!$AE3153,HLOOKUP(A_Stammdaten!$B$12-1,$AF$4:$AL$4004,ROW(C3153)-3,FALSE)-$AE3153)</f>
        <v>0</v>
      </c>
      <c r="AE3153" s="109">
        <f>HLOOKUP(A_Stammdaten!$B$12,$AF$4:$AL$4004,ROW(C3153)-3,FALSE)</f>
        <v>0</v>
      </c>
      <c r="AF3153" s="109">
        <f t="shared" si="360"/>
        <v>0</v>
      </c>
      <c r="AG3153" s="109">
        <f t="shared" si="364"/>
        <v>0</v>
      </c>
      <c r="AH3153" s="109">
        <f t="shared" si="364"/>
        <v>0</v>
      </c>
      <c r="AI3153" s="109">
        <f t="shared" si="364"/>
        <v>0</v>
      </c>
      <c r="AJ3153" s="109">
        <f t="shared" si="363"/>
        <v>0</v>
      </c>
      <c r="AK3153" s="109">
        <f t="shared" si="363"/>
        <v>0</v>
      </c>
      <c r="AL3153" s="109">
        <f t="shared" si="363"/>
        <v>0</v>
      </c>
    </row>
    <row r="3154" spans="1:38" x14ac:dyDescent="0.3">
      <c r="A3154" s="421"/>
      <c r="B3154" s="421"/>
      <c r="C3154" s="422"/>
      <c r="D3154" s="423"/>
      <c r="E3154" s="421"/>
      <c r="F3154" s="421"/>
      <c r="G3154" s="421"/>
      <c r="H3154" s="421"/>
      <c r="I3154" s="421"/>
      <c r="J3154" s="421"/>
      <c r="K3154" s="421"/>
      <c r="L3154" s="421"/>
      <c r="M3154" s="423"/>
      <c r="N3154" s="340">
        <f>IF(C3154&gt;A_Stammdaten!$B$12,0,SUM(E3154,F3154,H3154,J3154:K3154)-SUM(G3154,I3154,L3154:M3154))</f>
        <v>0</v>
      </c>
      <c r="O3154" s="421"/>
      <c r="P3154" s="421"/>
      <c r="Q3154" s="421"/>
      <c r="R3154" s="421"/>
      <c r="S3154" s="108">
        <f t="shared" si="361"/>
        <v>0</v>
      </c>
      <c r="T3154" s="341">
        <f>IF(ISBLANK($B3154),0,VLOOKUP($B3154,Listen!$A$2:$C$45,2,FALSE))</f>
        <v>0</v>
      </c>
      <c r="U3154" s="341">
        <f>IF(ISBLANK($B3154),0,VLOOKUP($B3154,Listen!$A$2:$C$45,3,FALSE))</f>
        <v>0</v>
      </c>
      <c r="V3154" s="342">
        <f t="shared" si="359"/>
        <v>0</v>
      </c>
      <c r="W3154" s="342">
        <f t="shared" si="358"/>
        <v>0</v>
      </c>
      <c r="X3154" s="342">
        <f t="shared" si="358"/>
        <v>0</v>
      </c>
      <c r="Y3154" s="342">
        <f t="shared" ref="W3154:AB3196" si="365">$T3154</f>
        <v>0</v>
      </c>
      <c r="Z3154" s="342">
        <f t="shared" si="365"/>
        <v>0</v>
      </c>
      <c r="AA3154" s="342">
        <f t="shared" si="365"/>
        <v>0</v>
      </c>
      <c r="AB3154" s="342">
        <f t="shared" si="365"/>
        <v>0</v>
      </c>
      <c r="AC3154" s="109">
        <f t="shared" si="362"/>
        <v>0</v>
      </c>
      <c r="AD3154" s="109">
        <f>IF(C3154=A_Stammdaten!$B$12,E_SAV!$S3154-E_SAV!$AE3154,HLOOKUP(A_Stammdaten!$B$12-1,$AF$4:$AL$4004,ROW(C3154)-3,FALSE)-$AE3154)</f>
        <v>0</v>
      </c>
      <c r="AE3154" s="109">
        <f>HLOOKUP(A_Stammdaten!$B$12,$AF$4:$AL$4004,ROW(C3154)-3,FALSE)</f>
        <v>0</v>
      </c>
      <c r="AF3154" s="109">
        <f t="shared" si="360"/>
        <v>0</v>
      </c>
      <c r="AG3154" s="109">
        <f t="shared" si="364"/>
        <v>0</v>
      </c>
      <c r="AH3154" s="109">
        <f t="shared" si="364"/>
        <v>0</v>
      </c>
      <c r="AI3154" s="109">
        <f t="shared" si="364"/>
        <v>0</v>
      </c>
      <c r="AJ3154" s="109">
        <f t="shared" si="363"/>
        <v>0</v>
      </c>
      <c r="AK3154" s="109">
        <f t="shared" si="363"/>
        <v>0</v>
      </c>
      <c r="AL3154" s="109">
        <f t="shared" si="363"/>
        <v>0</v>
      </c>
    </row>
    <row r="3155" spans="1:38" x14ac:dyDescent="0.3">
      <c r="A3155" s="421"/>
      <c r="B3155" s="421"/>
      <c r="C3155" s="422"/>
      <c r="D3155" s="423"/>
      <c r="E3155" s="421"/>
      <c r="F3155" s="421"/>
      <c r="G3155" s="421"/>
      <c r="H3155" s="421"/>
      <c r="I3155" s="421"/>
      <c r="J3155" s="421"/>
      <c r="K3155" s="421"/>
      <c r="L3155" s="421"/>
      <c r="M3155" s="423"/>
      <c r="N3155" s="340">
        <f>IF(C3155&gt;A_Stammdaten!$B$12,0,SUM(E3155,F3155,H3155,J3155:K3155)-SUM(G3155,I3155,L3155:M3155))</f>
        <v>0</v>
      </c>
      <c r="O3155" s="421"/>
      <c r="P3155" s="421"/>
      <c r="Q3155" s="421"/>
      <c r="R3155" s="421"/>
      <c r="S3155" s="108">
        <f t="shared" si="361"/>
        <v>0</v>
      </c>
      <c r="T3155" s="341">
        <f>IF(ISBLANK($B3155),0,VLOOKUP($B3155,Listen!$A$2:$C$45,2,FALSE))</f>
        <v>0</v>
      </c>
      <c r="U3155" s="341">
        <f>IF(ISBLANK($B3155),0,VLOOKUP($B3155,Listen!$A$2:$C$45,3,FALSE))</f>
        <v>0</v>
      </c>
      <c r="V3155" s="342">
        <f t="shared" si="359"/>
        <v>0</v>
      </c>
      <c r="W3155" s="342">
        <f t="shared" si="365"/>
        <v>0</v>
      </c>
      <c r="X3155" s="342">
        <f t="shared" si="365"/>
        <v>0</v>
      </c>
      <c r="Y3155" s="342">
        <f t="shared" si="365"/>
        <v>0</v>
      </c>
      <c r="Z3155" s="342">
        <f t="shared" si="365"/>
        <v>0</v>
      </c>
      <c r="AA3155" s="342">
        <f t="shared" si="365"/>
        <v>0</v>
      </c>
      <c r="AB3155" s="342">
        <f t="shared" si="365"/>
        <v>0</v>
      </c>
      <c r="AC3155" s="109">
        <f t="shared" si="362"/>
        <v>0</v>
      </c>
      <c r="AD3155" s="109">
        <f>IF(C3155=A_Stammdaten!$B$12,E_SAV!$S3155-E_SAV!$AE3155,HLOOKUP(A_Stammdaten!$B$12-1,$AF$4:$AL$4004,ROW(C3155)-3,FALSE)-$AE3155)</f>
        <v>0</v>
      </c>
      <c r="AE3155" s="109">
        <f>HLOOKUP(A_Stammdaten!$B$12,$AF$4:$AL$4004,ROW(C3155)-3,FALSE)</f>
        <v>0</v>
      </c>
      <c r="AF3155" s="109">
        <f t="shared" si="360"/>
        <v>0</v>
      </c>
      <c r="AG3155" s="109">
        <f t="shared" si="364"/>
        <v>0</v>
      </c>
      <c r="AH3155" s="109">
        <f t="shared" si="364"/>
        <v>0</v>
      </c>
      <c r="AI3155" s="109">
        <f t="shared" si="364"/>
        <v>0</v>
      </c>
      <c r="AJ3155" s="109">
        <f t="shared" si="363"/>
        <v>0</v>
      </c>
      <c r="AK3155" s="109">
        <f t="shared" si="363"/>
        <v>0</v>
      </c>
      <c r="AL3155" s="109">
        <f t="shared" si="363"/>
        <v>0</v>
      </c>
    </row>
    <row r="3156" spans="1:38" x14ac:dyDescent="0.3">
      <c r="A3156" s="421"/>
      <c r="B3156" s="421"/>
      <c r="C3156" s="422"/>
      <c r="D3156" s="423"/>
      <c r="E3156" s="421"/>
      <c r="F3156" s="421"/>
      <c r="G3156" s="421"/>
      <c r="H3156" s="421"/>
      <c r="I3156" s="421"/>
      <c r="J3156" s="421"/>
      <c r="K3156" s="421"/>
      <c r="L3156" s="421"/>
      <c r="M3156" s="423"/>
      <c r="N3156" s="340">
        <f>IF(C3156&gt;A_Stammdaten!$B$12,0,SUM(E3156,F3156,H3156,J3156:K3156)-SUM(G3156,I3156,L3156:M3156))</f>
        <v>0</v>
      </c>
      <c r="O3156" s="421"/>
      <c r="P3156" s="421"/>
      <c r="Q3156" s="421"/>
      <c r="R3156" s="421"/>
      <c r="S3156" s="108">
        <f t="shared" si="361"/>
        <v>0</v>
      </c>
      <c r="T3156" s="341">
        <f>IF(ISBLANK($B3156),0,VLOOKUP($B3156,Listen!$A$2:$C$45,2,FALSE))</f>
        <v>0</v>
      </c>
      <c r="U3156" s="341">
        <f>IF(ISBLANK($B3156),0,VLOOKUP($B3156,Listen!$A$2:$C$45,3,FALSE))</f>
        <v>0</v>
      </c>
      <c r="V3156" s="342">
        <f t="shared" si="359"/>
        <v>0</v>
      </c>
      <c r="W3156" s="342">
        <f t="shared" si="365"/>
        <v>0</v>
      </c>
      <c r="X3156" s="342">
        <f t="shared" si="365"/>
        <v>0</v>
      </c>
      <c r="Y3156" s="342">
        <f t="shared" si="365"/>
        <v>0</v>
      </c>
      <c r="Z3156" s="342">
        <f t="shared" si="365"/>
        <v>0</v>
      </c>
      <c r="AA3156" s="342">
        <f t="shared" si="365"/>
        <v>0</v>
      </c>
      <c r="AB3156" s="342">
        <f t="shared" si="365"/>
        <v>0</v>
      </c>
      <c r="AC3156" s="109">
        <f t="shared" si="362"/>
        <v>0</v>
      </c>
      <c r="AD3156" s="109">
        <f>IF(C3156=A_Stammdaten!$B$12,E_SAV!$S3156-E_SAV!$AE3156,HLOOKUP(A_Stammdaten!$B$12-1,$AF$4:$AL$4004,ROW(C3156)-3,FALSE)-$AE3156)</f>
        <v>0</v>
      </c>
      <c r="AE3156" s="109">
        <f>HLOOKUP(A_Stammdaten!$B$12,$AF$4:$AL$4004,ROW(C3156)-3,FALSE)</f>
        <v>0</v>
      </c>
      <c r="AF3156" s="109">
        <f t="shared" si="360"/>
        <v>0</v>
      </c>
      <c r="AG3156" s="109">
        <f t="shared" si="364"/>
        <v>0</v>
      </c>
      <c r="AH3156" s="109">
        <f t="shared" si="364"/>
        <v>0</v>
      </c>
      <c r="AI3156" s="109">
        <f t="shared" si="364"/>
        <v>0</v>
      </c>
      <c r="AJ3156" s="109">
        <f t="shared" si="363"/>
        <v>0</v>
      </c>
      <c r="AK3156" s="109">
        <f t="shared" si="363"/>
        <v>0</v>
      </c>
      <c r="AL3156" s="109">
        <f t="shared" si="363"/>
        <v>0</v>
      </c>
    </row>
    <row r="3157" spans="1:38" x14ac:dyDescent="0.3">
      <c r="A3157" s="421"/>
      <c r="B3157" s="421"/>
      <c r="C3157" s="422"/>
      <c r="D3157" s="423"/>
      <c r="E3157" s="421"/>
      <c r="F3157" s="421"/>
      <c r="G3157" s="421"/>
      <c r="H3157" s="421"/>
      <c r="I3157" s="421"/>
      <c r="J3157" s="421"/>
      <c r="K3157" s="421"/>
      <c r="L3157" s="421"/>
      <c r="M3157" s="423"/>
      <c r="N3157" s="340">
        <f>IF(C3157&gt;A_Stammdaten!$B$12,0,SUM(E3157,F3157,H3157,J3157:K3157)-SUM(G3157,I3157,L3157:M3157))</f>
        <v>0</v>
      </c>
      <c r="O3157" s="421"/>
      <c r="P3157" s="421"/>
      <c r="Q3157" s="421"/>
      <c r="R3157" s="421"/>
      <c r="S3157" s="108">
        <f t="shared" si="361"/>
        <v>0</v>
      </c>
      <c r="T3157" s="341">
        <f>IF(ISBLANK($B3157),0,VLOOKUP($B3157,Listen!$A$2:$C$45,2,FALSE))</f>
        <v>0</v>
      </c>
      <c r="U3157" s="341">
        <f>IF(ISBLANK($B3157),0,VLOOKUP($B3157,Listen!$A$2:$C$45,3,FALSE))</f>
        <v>0</v>
      </c>
      <c r="V3157" s="342">
        <f t="shared" si="359"/>
        <v>0</v>
      </c>
      <c r="W3157" s="342">
        <f t="shared" si="365"/>
        <v>0</v>
      </c>
      <c r="X3157" s="342">
        <f t="shared" si="365"/>
        <v>0</v>
      </c>
      <c r="Y3157" s="342">
        <f t="shared" si="365"/>
        <v>0</v>
      </c>
      <c r="Z3157" s="342">
        <f t="shared" si="365"/>
        <v>0</v>
      </c>
      <c r="AA3157" s="342">
        <f t="shared" si="365"/>
        <v>0</v>
      </c>
      <c r="AB3157" s="342">
        <f t="shared" si="365"/>
        <v>0</v>
      </c>
      <c r="AC3157" s="109">
        <f t="shared" si="362"/>
        <v>0</v>
      </c>
      <c r="AD3157" s="109">
        <f>IF(C3157=A_Stammdaten!$B$12,E_SAV!$S3157-E_SAV!$AE3157,HLOOKUP(A_Stammdaten!$B$12-1,$AF$4:$AL$4004,ROW(C3157)-3,FALSE)-$AE3157)</f>
        <v>0</v>
      </c>
      <c r="AE3157" s="109">
        <f>HLOOKUP(A_Stammdaten!$B$12,$AF$4:$AL$4004,ROW(C3157)-3,FALSE)</f>
        <v>0</v>
      </c>
      <c r="AF3157" s="109">
        <f t="shared" si="360"/>
        <v>0</v>
      </c>
      <c r="AG3157" s="109">
        <f t="shared" si="364"/>
        <v>0</v>
      </c>
      <c r="AH3157" s="109">
        <f t="shared" si="364"/>
        <v>0</v>
      </c>
      <c r="AI3157" s="109">
        <f t="shared" si="364"/>
        <v>0</v>
      </c>
      <c r="AJ3157" s="109">
        <f t="shared" si="363"/>
        <v>0</v>
      </c>
      <c r="AK3157" s="109">
        <f t="shared" si="363"/>
        <v>0</v>
      </c>
      <c r="AL3157" s="109">
        <f t="shared" si="363"/>
        <v>0</v>
      </c>
    </row>
    <row r="3158" spans="1:38" x14ac:dyDescent="0.3">
      <c r="A3158" s="421"/>
      <c r="B3158" s="421"/>
      <c r="C3158" s="422"/>
      <c r="D3158" s="423"/>
      <c r="E3158" s="421"/>
      <c r="F3158" s="421"/>
      <c r="G3158" s="421"/>
      <c r="H3158" s="421"/>
      <c r="I3158" s="421"/>
      <c r="J3158" s="421"/>
      <c r="K3158" s="421"/>
      <c r="L3158" s="421"/>
      <c r="M3158" s="423"/>
      <c r="N3158" s="340">
        <f>IF(C3158&gt;A_Stammdaten!$B$12,0,SUM(E3158,F3158,H3158,J3158:K3158)-SUM(G3158,I3158,L3158:M3158))</f>
        <v>0</v>
      </c>
      <c r="O3158" s="421"/>
      <c r="P3158" s="421"/>
      <c r="Q3158" s="421"/>
      <c r="R3158" s="421"/>
      <c r="S3158" s="108">
        <f t="shared" si="361"/>
        <v>0</v>
      </c>
      <c r="T3158" s="341">
        <f>IF(ISBLANK($B3158),0,VLOOKUP($B3158,Listen!$A$2:$C$45,2,FALSE))</f>
        <v>0</v>
      </c>
      <c r="U3158" s="341">
        <f>IF(ISBLANK($B3158),0,VLOOKUP($B3158,Listen!$A$2:$C$45,3,FALSE))</f>
        <v>0</v>
      </c>
      <c r="V3158" s="342">
        <f t="shared" si="359"/>
        <v>0</v>
      </c>
      <c r="W3158" s="342">
        <f t="shared" si="365"/>
        <v>0</v>
      </c>
      <c r="X3158" s="342">
        <f t="shared" si="365"/>
        <v>0</v>
      </c>
      <c r="Y3158" s="342">
        <f t="shared" si="365"/>
        <v>0</v>
      </c>
      <c r="Z3158" s="342">
        <f t="shared" si="365"/>
        <v>0</v>
      </c>
      <c r="AA3158" s="342">
        <f t="shared" si="365"/>
        <v>0</v>
      </c>
      <c r="AB3158" s="342">
        <f t="shared" si="365"/>
        <v>0</v>
      </c>
      <c r="AC3158" s="109">
        <f t="shared" si="362"/>
        <v>0</v>
      </c>
      <c r="AD3158" s="109">
        <f>IF(C3158=A_Stammdaten!$B$12,E_SAV!$S3158-E_SAV!$AE3158,HLOOKUP(A_Stammdaten!$B$12-1,$AF$4:$AL$4004,ROW(C3158)-3,FALSE)-$AE3158)</f>
        <v>0</v>
      </c>
      <c r="AE3158" s="109">
        <f>HLOOKUP(A_Stammdaten!$B$12,$AF$4:$AL$4004,ROW(C3158)-3,FALSE)</f>
        <v>0</v>
      </c>
      <c r="AF3158" s="109">
        <f t="shared" si="360"/>
        <v>0</v>
      </c>
      <c r="AG3158" s="109">
        <f t="shared" si="364"/>
        <v>0</v>
      </c>
      <c r="AH3158" s="109">
        <f t="shared" si="364"/>
        <v>0</v>
      </c>
      <c r="AI3158" s="109">
        <f t="shared" si="364"/>
        <v>0</v>
      </c>
      <c r="AJ3158" s="109">
        <f t="shared" si="363"/>
        <v>0</v>
      </c>
      <c r="AK3158" s="109">
        <f t="shared" si="363"/>
        <v>0</v>
      </c>
      <c r="AL3158" s="109">
        <f t="shared" si="363"/>
        <v>0</v>
      </c>
    </row>
    <row r="3159" spans="1:38" x14ac:dyDescent="0.3">
      <c r="A3159" s="421"/>
      <c r="B3159" s="421"/>
      <c r="C3159" s="422"/>
      <c r="D3159" s="423"/>
      <c r="E3159" s="421"/>
      <c r="F3159" s="421"/>
      <c r="G3159" s="421"/>
      <c r="H3159" s="421"/>
      <c r="I3159" s="421"/>
      <c r="J3159" s="421"/>
      <c r="K3159" s="421"/>
      <c r="L3159" s="421"/>
      <c r="M3159" s="423"/>
      <c r="N3159" s="340">
        <f>IF(C3159&gt;A_Stammdaten!$B$12,0,SUM(E3159,F3159,H3159,J3159:K3159)-SUM(G3159,I3159,L3159:M3159))</f>
        <v>0</v>
      </c>
      <c r="O3159" s="421"/>
      <c r="P3159" s="421"/>
      <c r="Q3159" s="421"/>
      <c r="R3159" s="421"/>
      <c r="S3159" s="108">
        <f t="shared" si="361"/>
        <v>0</v>
      </c>
      <c r="T3159" s="341">
        <f>IF(ISBLANK($B3159),0,VLOOKUP($B3159,Listen!$A$2:$C$45,2,FALSE))</f>
        <v>0</v>
      </c>
      <c r="U3159" s="341">
        <f>IF(ISBLANK($B3159),0,VLOOKUP($B3159,Listen!$A$2:$C$45,3,FALSE))</f>
        <v>0</v>
      </c>
      <c r="V3159" s="342">
        <f t="shared" si="359"/>
        <v>0</v>
      </c>
      <c r="W3159" s="342">
        <f t="shared" si="365"/>
        <v>0</v>
      </c>
      <c r="X3159" s="342">
        <f t="shared" si="365"/>
        <v>0</v>
      </c>
      <c r="Y3159" s="342">
        <f t="shared" si="365"/>
        <v>0</v>
      </c>
      <c r="Z3159" s="342">
        <f t="shared" si="365"/>
        <v>0</v>
      </c>
      <c r="AA3159" s="342">
        <f t="shared" si="365"/>
        <v>0</v>
      </c>
      <c r="AB3159" s="342">
        <f t="shared" si="365"/>
        <v>0</v>
      </c>
      <c r="AC3159" s="109">
        <f t="shared" si="362"/>
        <v>0</v>
      </c>
      <c r="AD3159" s="109">
        <f>IF(C3159=A_Stammdaten!$B$12,E_SAV!$S3159-E_SAV!$AE3159,HLOOKUP(A_Stammdaten!$B$12-1,$AF$4:$AL$4004,ROW(C3159)-3,FALSE)-$AE3159)</f>
        <v>0</v>
      </c>
      <c r="AE3159" s="109">
        <f>HLOOKUP(A_Stammdaten!$B$12,$AF$4:$AL$4004,ROW(C3159)-3,FALSE)</f>
        <v>0</v>
      </c>
      <c r="AF3159" s="109">
        <f t="shared" si="360"/>
        <v>0</v>
      </c>
      <c r="AG3159" s="109">
        <f t="shared" si="364"/>
        <v>0</v>
      </c>
      <c r="AH3159" s="109">
        <f t="shared" si="364"/>
        <v>0</v>
      </c>
      <c r="AI3159" s="109">
        <f t="shared" si="364"/>
        <v>0</v>
      </c>
      <c r="AJ3159" s="109">
        <f t="shared" si="363"/>
        <v>0</v>
      </c>
      <c r="AK3159" s="109">
        <f t="shared" si="363"/>
        <v>0</v>
      </c>
      <c r="AL3159" s="109">
        <f t="shared" si="363"/>
        <v>0</v>
      </c>
    </row>
    <row r="3160" spans="1:38" x14ac:dyDescent="0.3">
      <c r="A3160" s="421"/>
      <c r="B3160" s="421"/>
      <c r="C3160" s="422"/>
      <c r="D3160" s="423"/>
      <c r="E3160" s="421"/>
      <c r="F3160" s="421"/>
      <c r="G3160" s="421"/>
      <c r="H3160" s="421"/>
      <c r="I3160" s="421"/>
      <c r="J3160" s="421"/>
      <c r="K3160" s="421"/>
      <c r="L3160" s="421"/>
      <c r="M3160" s="423"/>
      <c r="N3160" s="340">
        <f>IF(C3160&gt;A_Stammdaten!$B$12,0,SUM(E3160,F3160,H3160,J3160:K3160)-SUM(G3160,I3160,L3160:M3160))</f>
        <v>0</v>
      </c>
      <c r="O3160" s="421"/>
      <c r="P3160" s="421"/>
      <c r="Q3160" s="421"/>
      <c r="R3160" s="421"/>
      <c r="S3160" s="108">
        <f t="shared" si="361"/>
        <v>0</v>
      </c>
      <c r="T3160" s="341">
        <f>IF(ISBLANK($B3160),0,VLOOKUP($B3160,Listen!$A$2:$C$45,2,FALSE))</f>
        <v>0</v>
      </c>
      <c r="U3160" s="341">
        <f>IF(ISBLANK($B3160),0,VLOOKUP($B3160,Listen!$A$2:$C$45,3,FALSE))</f>
        <v>0</v>
      </c>
      <c r="V3160" s="342">
        <f t="shared" si="359"/>
        <v>0</v>
      </c>
      <c r="W3160" s="342">
        <f t="shared" si="365"/>
        <v>0</v>
      </c>
      <c r="X3160" s="342">
        <f t="shared" si="365"/>
        <v>0</v>
      </c>
      <c r="Y3160" s="342">
        <f t="shared" si="365"/>
        <v>0</v>
      </c>
      <c r="Z3160" s="342">
        <f t="shared" si="365"/>
        <v>0</v>
      </c>
      <c r="AA3160" s="342">
        <f t="shared" si="365"/>
        <v>0</v>
      </c>
      <c r="AB3160" s="342">
        <f t="shared" si="365"/>
        <v>0</v>
      </c>
      <c r="AC3160" s="109">
        <f t="shared" si="362"/>
        <v>0</v>
      </c>
      <c r="AD3160" s="109">
        <f>IF(C3160=A_Stammdaten!$B$12,E_SAV!$S3160-E_SAV!$AE3160,HLOOKUP(A_Stammdaten!$B$12-1,$AF$4:$AL$4004,ROW(C3160)-3,FALSE)-$AE3160)</f>
        <v>0</v>
      </c>
      <c r="AE3160" s="109">
        <f>HLOOKUP(A_Stammdaten!$B$12,$AF$4:$AL$4004,ROW(C3160)-3,FALSE)</f>
        <v>0</v>
      </c>
      <c r="AF3160" s="109">
        <f t="shared" si="360"/>
        <v>0</v>
      </c>
      <c r="AG3160" s="109">
        <f t="shared" si="364"/>
        <v>0</v>
      </c>
      <c r="AH3160" s="109">
        <f t="shared" si="364"/>
        <v>0</v>
      </c>
      <c r="AI3160" s="109">
        <f t="shared" si="364"/>
        <v>0</v>
      </c>
      <c r="AJ3160" s="109">
        <f t="shared" si="363"/>
        <v>0</v>
      </c>
      <c r="AK3160" s="109">
        <f t="shared" si="363"/>
        <v>0</v>
      </c>
      <c r="AL3160" s="109">
        <f t="shared" si="363"/>
        <v>0</v>
      </c>
    </row>
    <row r="3161" spans="1:38" x14ac:dyDescent="0.3">
      <c r="A3161" s="421"/>
      <c r="B3161" s="421"/>
      <c r="C3161" s="422"/>
      <c r="D3161" s="423"/>
      <c r="E3161" s="421"/>
      <c r="F3161" s="421"/>
      <c r="G3161" s="421"/>
      <c r="H3161" s="421"/>
      <c r="I3161" s="421"/>
      <c r="J3161" s="421"/>
      <c r="K3161" s="421"/>
      <c r="L3161" s="421"/>
      <c r="M3161" s="423"/>
      <c r="N3161" s="340">
        <f>IF(C3161&gt;A_Stammdaten!$B$12,0,SUM(E3161,F3161,H3161,J3161:K3161)-SUM(G3161,I3161,L3161:M3161))</f>
        <v>0</v>
      </c>
      <c r="O3161" s="421"/>
      <c r="P3161" s="421"/>
      <c r="Q3161" s="421"/>
      <c r="R3161" s="421"/>
      <c r="S3161" s="108">
        <f t="shared" si="361"/>
        <v>0</v>
      </c>
      <c r="T3161" s="341">
        <f>IF(ISBLANK($B3161),0,VLOOKUP($B3161,Listen!$A$2:$C$45,2,FALSE))</f>
        <v>0</v>
      </c>
      <c r="U3161" s="341">
        <f>IF(ISBLANK($B3161),0,VLOOKUP($B3161,Listen!$A$2:$C$45,3,FALSE))</f>
        <v>0</v>
      </c>
      <c r="V3161" s="342">
        <f t="shared" si="359"/>
        <v>0</v>
      </c>
      <c r="W3161" s="342">
        <f t="shared" si="365"/>
        <v>0</v>
      </c>
      <c r="X3161" s="342">
        <f t="shared" si="365"/>
        <v>0</v>
      </c>
      <c r="Y3161" s="342">
        <f t="shared" si="365"/>
        <v>0</v>
      </c>
      <c r="Z3161" s="342">
        <f t="shared" si="365"/>
        <v>0</v>
      </c>
      <c r="AA3161" s="342">
        <f t="shared" si="365"/>
        <v>0</v>
      </c>
      <c r="AB3161" s="342">
        <f t="shared" si="365"/>
        <v>0</v>
      </c>
      <c r="AC3161" s="109">
        <f t="shared" si="362"/>
        <v>0</v>
      </c>
      <c r="AD3161" s="109">
        <f>IF(C3161=A_Stammdaten!$B$12,E_SAV!$S3161-E_SAV!$AE3161,HLOOKUP(A_Stammdaten!$B$12-1,$AF$4:$AL$4004,ROW(C3161)-3,FALSE)-$AE3161)</f>
        <v>0</v>
      </c>
      <c r="AE3161" s="109">
        <f>HLOOKUP(A_Stammdaten!$B$12,$AF$4:$AL$4004,ROW(C3161)-3,FALSE)</f>
        <v>0</v>
      </c>
      <c r="AF3161" s="109">
        <f t="shared" si="360"/>
        <v>0</v>
      </c>
      <c r="AG3161" s="109">
        <f t="shared" si="364"/>
        <v>0</v>
      </c>
      <c r="AH3161" s="109">
        <f t="shared" si="364"/>
        <v>0</v>
      </c>
      <c r="AI3161" s="109">
        <f t="shared" si="364"/>
        <v>0</v>
      </c>
      <c r="AJ3161" s="109">
        <f t="shared" si="363"/>
        <v>0</v>
      </c>
      <c r="AK3161" s="109">
        <f t="shared" si="363"/>
        <v>0</v>
      </c>
      <c r="AL3161" s="109">
        <f t="shared" si="363"/>
        <v>0</v>
      </c>
    </row>
    <row r="3162" spans="1:38" x14ac:dyDescent="0.3">
      <c r="A3162" s="421"/>
      <c r="B3162" s="421"/>
      <c r="C3162" s="422"/>
      <c r="D3162" s="423"/>
      <c r="E3162" s="421"/>
      <c r="F3162" s="421"/>
      <c r="G3162" s="421"/>
      <c r="H3162" s="421"/>
      <c r="I3162" s="421"/>
      <c r="J3162" s="421"/>
      <c r="K3162" s="421"/>
      <c r="L3162" s="421"/>
      <c r="M3162" s="423"/>
      <c r="N3162" s="340">
        <f>IF(C3162&gt;A_Stammdaten!$B$12,0,SUM(E3162,F3162,H3162,J3162:K3162)-SUM(G3162,I3162,L3162:M3162))</f>
        <v>0</v>
      </c>
      <c r="O3162" s="421"/>
      <c r="P3162" s="421"/>
      <c r="Q3162" s="421"/>
      <c r="R3162" s="421"/>
      <c r="S3162" s="108">
        <f t="shared" si="361"/>
        <v>0</v>
      </c>
      <c r="T3162" s="341">
        <f>IF(ISBLANK($B3162),0,VLOOKUP($B3162,Listen!$A$2:$C$45,2,FALSE))</f>
        <v>0</v>
      </c>
      <c r="U3162" s="341">
        <f>IF(ISBLANK($B3162),0,VLOOKUP($B3162,Listen!$A$2:$C$45,3,FALSE))</f>
        <v>0</v>
      </c>
      <c r="V3162" s="342">
        <f t="shared" si="359"/>
        <v>0</v>
      </c>
      <c r="W3162" s="342">
        <f t="shared" si="365"/>
        <v>0</v>
      </c>
      <c r="X3162" s="342">
        <f t="shared" si="365"/>
        <v>0</v>
      </c>
      <c r="Y3162" s="342">
        <f t="shared" si="365"/>
        <v>0</v>
      </c>
      <c r="Z3162" s="342">
        <f t="shared" si="365"/>
        <v>0</v>
      </c>
      <c r="AA3162" s="342">
        <f t="shared" si="365"/>
        <v>0</v>
      </c>
      <c r="AB3162" s="342">
        <f t="shared" si="365"/>
        <v>0</v>
      </c>
      <c r="AC3162" s="109">
        <f t="shared" si="362"/>
        <v>0</v>
      </c>
      <c r="AD3162" s="109">
        <f>IF(C3162=A_Stammdaten!$B$12,E_SAV!$S3162-E_SAV!$AE3162,HLOOKUP(A_Stammdaten!$B$12-1,$AF$4:$AL$4004,ROW(C3162)-3,FALSE)-$AE3162)</f>
        <v>0</v>
      </c>
      <c r="AE3162" s="109">
        <f>HLOOKUP(A_Stammdaten!$B$12,$AF$4:$AL$4004,ROW(C3162)-3,FALSE)</f>
        <v>0</v>
      </c>
      <c r="AF3162" s="109">
        <f t="shared" si="360"/>
        <v>0</v>
      </c>
      <c r="AG3162" s="109">
        <f t="shared" si="364"/>
        <v>0</v>
      </c>
      <c r="AH3162" s="109">
        <f t="shared" si="364"/>
        <v>0</v>
      </c>
      <c r="AI3162" s="109">
        <f t="shared" si="364"/>
        <v>0</v>
      </c>
      <c r="AJ3162" s="109">
        <f t="shared" si="363"/>
        <v>0</v>
      </c>
      <c r="AK3162" s="109">
        <f t="shared" si="363"/>
        <v>0</v>
      </c>
      <c r="AL3162" s="109">
        <f t="shared" si="363"/>
        <v>0</v>
      </c>
    </row>
    <row r="3163" spans="1:38" x14ac:dyDescent="0.3">
      <c r="A3163" s="421"/>
      <c r="B3163" s="421"/>
      <c r="C3163" s="422"/>
      <c r="D3163" s="423"/>
      <c r="E3163" s="421"/>
      <c r="F3163" s="421"/>
      <c r="G3163" s="421"/>
      <c r="H3163" s="421"/>
      <c r="I3163" s="421"/>
      <c r="J3163" s="421"/>
      <c r="K3163" s="421"/>
      <c r="L3163" s="421"/>
      <c r="M3163" s="423"/>
      <c r="N3163" s="340">
        <f>IF(C3163&gt;A_Stammdaten!$B$12,0,SUM(E3163,F3163,H3163,J3163:K3163)-SUM(G3163,I3163,L3163:M3163))</f>
        <v>0</v>
      </c>
      <c r="O3163" s="421"/>
      <c r="P3163" s="421"/>
      <c r="Q3163" s="421"/>
      <c r="R3163" s="421"/>
      <c r="S3163" s="108">
        <f t="shared" si="361"/>
        <v>0</v>
      </c>
      <c r="T3163" s="341">
        <f>IF(ISBLANK($B3163),0,VLOOKUP($B3163,Listen!$A$2:$C$45,2,FALSE))</f>
        <v>0</v>
      </c>
      <c r="U3163" s="341">
        <f>IF(ISBLANK($B3163),0,VLOOKUP($B3163,Listen!$A$2:$C$45,3,FALSE))</f>
        <v>0</v>
      </c>
      <c r="V3163" s="342">
        <f t="shared" si="359"/>
        <v>0</v>
      </c>
      <c r="W3163" s="342">
        <f t="shared" si="365"/>
        <v>0</v>
      </c>
      <c r="X3163" s="342">
        <f t="shared" si="365"/>
        <v>0</v>
      </c>
      <c r="Y3163" s="342">
        <f t="shared" si="365"/>
        <v>0</v>
      </c>
      <c r="Z3163" s="342">
        <f t="shared" si="365"/>
        <v>0</v>
      </c>
      <c r="AA3163" s="342">
        <f t="shared" si="365"/>
        <v>0</v>
      </c>
      <c r="AB3163" s="342">
        <f t="shared" si="365"/>
        <v>0</v>
      </c>
      <c r="AC3163" s="109">
        <f t="shared" si="362"/>
        <v>0</v>
      </c>
      <c r="AD3163" s="109">
        <f>IF(C3163=A_Stammdaten!$B$12,E_SAV!$S3163-E_SAV!$AE3163,HLOOKUP(A_Stammdaten!$B$12-1,$AF$4:$AL$4004,ROW(C3163)-3,FALSE)-$AE3163)</f>
        <v>0</v>
      </c>
      <c r="AE3163" s="109">
        <f>HLOOKUP(A_Stammdaten!$B$12,$AF$4:$AL$4004,ROW(C3163)-3,FALSE)</f>
        <v>0</v>
      </c>
      <c r="AF3163" s="109">
        <f t="shared" si="360"/>
        <v>0</v>
      </c>
      <c r="AG3163" s="109">
        <f t="shared" si="364"/>
        <v>0</v>
      </c>
      <c r="AH3163" s="109">
        <f t="shared" si="364"/>
        <v>0</v>
      </c>
      <c r="AI3163" s="109">
        <f t="shared" si="364"/>
        <v>0</v>
      </c>
      <c r="AJ3163" s="109">
        <f t="shared" si="363"/>
        <v>0</v>
      </c>
      <c r="AK3163" s="109">
        <f t="shared" si="363"/>
        <v>0</v>
      </c>
      <c r="AL3163" s="109">
        <f t="shared" si="363"/>
        <v>0</v>
      </c>
    </row>
    <row r="3164" spans="1:38" x14ac:dyDescent="0.3">
      <c r="A3164" s="421"/>
      <c r="B3164" s="421"/>
      <c r="C3164" s="422"/>
      <c r="D3164" s="423"/>
      <c r="E3164" s="421"/>
      <c r="F3164" s="421"/>
      <c r="G3164" s="421"/>
      <c r="H3164" s="421"/>
      <c r="I3164" s="421"/>
      <c r="J3164" s="421"/>
      <c r="K3164" s="421"/>
      <c r="L3164" s="421"/>
      <c r="M3164" s="423"/>
      <c r="N3164" s="340">
        <f>IF(C3164&gt;A_Stammdaten!$B$12,0,SUM(E3164,F3164,H3164,J3164:K3164)-SUM(G3164,I3164,L3164:M3164))</f>
        <v>0</v>
      </c>
      <c r="O3164" s="421"/>
      <c r="P3164" s="421"/>
      <c r="Q3164" s="421"/>
      <c r="R3164" s="421"/>
      <c r="S3164" s="108">
        <f t="shared" si="361"/>
        <v>0</v>
      </c>
      <c r="T3164" s="341">
        <f>IF(ISBLANK($B3164),0,VLOOKUP($B3164,Listen!$A$2:$C$45,2,FALSE))</f>
        <v>0</v>
      </c>
      <c r="U3164" s="341">
        <f>IF(ISBLANK($B3164),0,VLOOKUP($B3164,Listen!$A$2:$C$45,3,FALSE))</f>
        <v>0</v>
      </c>
      <c r="V3164" s="342">
        <f t="shared" si="359"/>
        <v>0</v>
      </c>
      <c r="W3164" s="342">
        <f t="shared" si="365"/>
        <v>0</v>
      </c>
      <c r="X3164" s="342">
        <f t="shared" si="365"/>
        <v>0</v>
      </c>
      <c r="Y3164" s="342">
        <f t="shared" si="365"/>
        <v>0</v>
      </c>
      <c r="Z3164" s="342">
        <f t="shared" si="365"/>
        <v>0</v>
      </c>
      <c r="AA3164" s="342">
        <f t="shared" si="365"/>
        <v>0</v>
      </c>
      <c r="AB3164" s="342">
        <f t="shared" si="365"/>
        <v>0</v>
      </c>
      <c r="AC3164" s="109">
        <f t="shared" si="362"/>
        <v>0</v>
      </c>
      <c r="AD3164" s="109">
        <f>IF(C3164=A_Stammdaten!$B$12,E_SAV!$S3164-E_SAV!$AE3164,HLOOKUP(A_Stammdaten!$B$12-1,$AF$4:$AL$4004,ROW(C3164)-3,FALSE)-$AE3164)</f>
        <v>0</v>
      </c>
      <c r="AE3164" s="109">
        <f>HLOOKUP(A_Stammdaten!$B$12,$AF$4:$AL$4004,ROW(C3164)-3,FALSE)</f>
        <v>0</v>
      </c>
      <c r="AF3164" s="109">
        <f t="shared" si="360"/>
        <v>0</v>
      </c>
      <c r="AG3164" s="109">
        <f t="shared" si="364"/>
        <v>0</v>
      </c>
      <c r="AH3164" s="109">
        <f t="shared" si="364"/>
        <v>0</v>
      </c>
      <c r="AI3164" s="109">
        <f t="shared" si="364"/>
        <v>0</v>
      </c>
      <c r="AJ3164" s="109">
        <f t="shared" si="363"/>
        <v>0</v>
      </c>
      <c r="AK3164" s="109">
        <f t="shared" si="363"/>
        <v>0</v>
      </c>
      <c r="AL3164" s="109">
        <f t="shared" si="363"/>
        <v>0</v>
      </c>
    </row>
    <row r="3165" spans="1:38" x14ac:dyDescent="0.3">
      <c r="A3165" s="421"/>
      <c r="B3165" s="421"/>
      <c r="C3165" s="422"/>
      <c r="D3165" s="423"/>
      <c r="E3165" s="421"/>
      <c r="F3165" s="421"/>
      <c r="G3165" s="421"/>
      <c r="H3165" s="421"/>
      <c r="I3165" s="421"/>
      <c r="J3165" s="421"/>
      <c r="K3165" s="421"/>
      <c r="L3165" s="421"/>
      <c r="M3165" s="423"/>
      <c r="N3165" s="340">
        <f>IF(C3165&gt;A_Stammdaten!$B$12,0,SUM(E3165,F3165,H3165,J3165:K3165)-SUM(G3165,I3165,L3165:M3165))</f>
        <v>0</v>
      </c>
      <c r="O3165" s="421"/>
      <c r="P3165" s="421"/>
      <c r="Q3165" s="421"/>
      <c r="R3165" s="421"/>
      <c r="S3165" s="108">
        <f t="shared" si="361"/>
        <v>0</v>
      </c>
      <c r="T3165" s="341">
        <f>IF(ISBLANK($B3165),0,VLOOKUP($B3165,Listen!$A$2:$C$45,2,FALSE))</f>
        <v>0</v>
      </c>
      <c r="U3165" s="341">
        <f>IF(ISBLANK($B3165),0,VLOOKUP($B3165,Listen!$A$2:$C$45,3,FALSE))</f>
        <v>0</v>
      </c>
      <c r="V3165" s="342">
        <f t="shared" si="359"/>
        <v>0</v>
      </c>
      <c r="W3165" s="342">
        <f t="shared" si="365"/>
        <v>0</v>
      </c>
      <c r="X3165" s="342">
        <f t="shared" si="365"/>
        <v>0</v>
      </c>
      <c r="Y3165" s="342">
        <f t="shared" si="365"/>
        <v>0</v>
      </c>
      <c r="Z3165" s="342">
        <f t="shared" si="365"/>
        <v>0</v>
      </c>
      <c r="AA3165" s="342">
        <f t="shared" si="365"/>
        <v>0</v>
      </c>
      <c r="AB3165" s="342">
        <f t="shared" si="365"/>
        <v>0</v>
      </c>
      <c r="AC3165" s="109">
        <f t="shared" si="362"/>
        <v>0</v>
      </c>
      <c r="AD3165" s="109">
        <f>IF(C3165=A_Stammdaten!$B$12,E_SAV!$S3165-E_SAV!$AE3165,HLOOKUP(A_Stammdaten!$B$12-1,$AF$4:$AL$4004,ROW(C3165)-3,FALSE)-$AE3165)</f>
        <v>0</v>
      </c>
      <c r="AE3165" s="109">
        <f>HLOOKUP(A_Stammdaten!$B$12,$AF$4:$AL$4004,ROW(C3165)-3,FALSE)</f>
        <v>0</v>
      </c>
      <c r="AF3165" s="109">
        <f t="shared" si="360"/>
        <v>0</v>
      </c>
      <c r="AG3165" s="109">
        <f t="shared" si="364"/>
        <v>0</v>
      </c>
      <c r="AH3165" s="109">
        <f t="shared" si="364"/>
        <v>0</v>
      </c>
      <c r="AI3165" s="109">
        <f t="shared" si="364"/>
        <v>0</v>
      </c>
      <c r="AJ3165" s="109">
        <f t="shared" si="363"/>
        <v>0</v>
      </c>
      <c r="AK3165" s="109">
        <f t="shared" si="363"/>
        <v>0</v>
      </c>
      <c r="AL3165" s="109">
        <f t="shared" si="363"/>
        <v>0</v>
      </c>
    </row>
    <row r="3166" spans="1:38" x14ac:dyDescent="0.3">
      <c r="A3166" s="421"/>
      <c r="B3166" s="421"/>
      <c r="C3166" s="422"/>
      <c r="D3166" s="423"/>
      <c r="E3166" s="421"/>
      <c r="F3166" s="421"/>
      <c r="G3166" s="421"/>
      <c r="H3166" s="421"/>
      <c r="I3166" s="421"/>
      <c r="J3166" s="421"/>
      <c r="K3166" s="421"/>
      <c r="L3166" s="421"/>
      <c r="M3166" s="423"/>
      <c r="N3166" s="340">
        <f>IF(C3166&gt;A_Stammdaten!$B$12,0,SUM(E3166,F3166,H3166,J3166:K3166)-SUM(G3166,I3166,L3166:M3166))</f>
        <v>0</v>
      </c>
      <c r="O3166" s="421"/>
      <c r="P3166" s="421"/>
      <c r="Q3166" s="421"/>
      <c r="R3166" s="421"/>
      <c r="S3166" s="108">
        <f t="shared" si="361"/>
        <v>0</v>
      </c>
      <c r="T3166" s="341">
        <f>IF(ISBLANK($B3166),0,VLOOKUP($B3166,Listen!$A$2:$C$45,2,FALSE))</f>
        <v>0</v>
      </c>
      <c r="U3166" s="341">
        <f>IF(ISBLANK($B3166),0,VLOOKUP($B3166,Listen!$A$2:$C$45,3,FALSE))</f>
        <v>0</v>
      </c>
      <c r="V3166" s="342">
        <f t="shared" si="359"/>
        <v>0</v>
      </c>
      <c r="W3166" s="342">
        <f t="shared" si="365"/>
        <v>0</v>
      </c>
      <c r="X3166" s="342">
        <f t="shared" si="365"/>
        <v>0</v>
      </c>
      <c r="Y3166" s="342">
        <f t="shared" si="365"/>
        <v>0</v>
      </c>
      <c r="Z3166" s="342">
        <f t="shared" si="365"/>
        <v>0</v>
      </c>
      <c r="AA3166" s="342">
        <f t="shared" si="365"/>
        <v>0</v>
      </c>
      <c r="AB3166" s="342">
        <f t="shared" si="365"/>
        <v>0</v>
      </c>
      <c r="AC3166" s="109">
        <f t="shared" si="362"/>
        <v>0</v>
      </c>
      <c r="AD3166" s="109">
        <f>IF(C3166=A_Stammdaten!$B$12,E_SAV!$S3166-E_SAV!$AE3166,HLOOKUP(A_Stammdaten!$B$12-1,$AF$4:$AL$4004,ROW(C3166)-3,FALSE)-$AE3166)</f>
        <v>0</v>
      </c>
      <c r="AE3166" s="109">
        <f>HLOOKUP(A_Stammdaten!$B$12,$AF$4:$AL$4004,ROW(C3166)-3,FALSE)</f>
        <v>0</v>
      </c>
      <c r="AF3166" s="109">
        <f t="shared" si="360"/>
        <v>0</v>
      </c>
      <c r="AG3166" s="109">
        <f t="shared" si="364"/>
        <v>0</v>
      </c>
      <c r="AH3166" s="109">
        <f t="shared" si="364"/>
        <v>0</v>
      </c>
      <c r="AI3166" s="109">
        <f t="shared" si="364"/>
        <v>0</v>
      </c>
      <c r="AJ3166" s="109">
        <f t="shared" si="363"/>
        <v>0</v>
      </c>
      <c r="AK3166" s="109">
        <f t="shared" si="363"/>
        <v>0</v>
      </c>
      <c r="AL3166" s="109">
        <f t="shared" si="363"/>
        <v>0</v>
      </c>
    </row>
    <row r="3167" spans="1:38" x14ac:dyDescent="0.3">
      <c r="A3167" s="421"/>
      <c r="B3167" s="421"/>
      <c r="C3167" s="422"/>
      <c r="D3167" s="423"/>
      <c r="E3167" s="421"/>
      <c r="F3167" s="421"/>
      <c r="G3167" s="421"/>
      <c r="H3167" s="421"/>
      <c r="I3167" s="421"/>
      <c r="J3167" s="421"/>
      <c r="K3167" s="421"/>
      <c r="L3167" s="421"/>
      <c r="M3167" s="423"/>
      <c r="N3167" s="340">
        <f>IF(C3167&gt;A_Stammdaten!$B$12,0,SUM(E3167,F3167,H3167,J3167:K3167)-SUM(G3167,I3167,L3167:M3167))</f>
        <v>0</v>
      </c>
      <c r="O3167" s="421"/>
      <c r="P3167" s="421"/>
      <c r="Q3167" s="421"/>
      <c r="R3167" s="421"/>
      <c r="S3167" s="108">
        <f t="shared" si="361"/>
        <v>0</v>
      </c>
      <c r="T3167" s="341">
        <f>IF(ISBLANK($B3167),0,VLOOKUP($B3167,Listen!$A$2:$C$45,2,FALSE))</f>
        <v>0</v>
      </c>
      <c r="U3167" s="341">
        <f>IF(ISBLANK($B3167),0,VLOOKUP($B3167,Listen!$A$2:$C$45,3,FALSE))</f>
        <v>0</v>
      </c>
      <c r="V3167" s="342">
        <f t="shared" si="359"/>
        <v>0</v>
      </c>
      <c r="W3167" s="342">
        <f t="shared" si="365"/>
        <v>0</v>
      </c>
      <c r="X3167" s="342">
        <f t="shared" si="365"/>
        <v>0</v>
      </c>
      <c r="Y3167" s="342">
        <f t="shared" si="365"/>
        <v>0</v>
      </c>
      <c r="Z3167" s="342">
        <f t="shared" si="365"/>
        <v>0</v>
      </c>
      <c r="AA3167" s="342">
        <f t="shared" si="365"/>
        <v>0</v>
      </c>
      <c r="AB3167" s="342">
        <f t="shared" si="365"/>
        <v>0</v>
      </c>
      <c r="AC3167" s="109">
        <f t="shared" si="362"/>
        <v>0</v>
      </c>
      <c r="AD3167" s="109">
        <f>IF(C3167=A_Stammdaten!$B$12,E_SAV!$S3167-E_SAV!$AE3167,HLOOKUP(A_Stammdaten!$B$12-1,$AF$4:$AL$4004,ROW(C3167)-3,FALSE)-$AE3167)</f>
        <v>0</v>
      </c>
      <c r="AE3167" s="109">
        <f>HLOOKUP(A_Stammdaten!$B$12,$AF$4:$AL$4004,ROW(C3167)-3,FALSE)</f>
        <v>0</v>
      </c>
      <c r="AF3167" s="109">
        <f t="shared" si="360"/>
        <v>0</v>
      </c>
      <c r="AG3167" s="109">
        <f t="shared" si="364"/>
        <v>0</v>
      </c>
      <c r="AH3167" s="109">
        <f t="shared" si="364"/>
        <v>0</v>
      </c>
      <c r="AI3167" s="109">
        <f t="shared" si="364"/>
        <v>0</v>
      </c>
      <c r="AJ3167" s="109">
        <f t="shared" si="363"/>
        <v>0</v>
      </c>
      <c r="AK3167" s="109">
        <f t="shared" si="363"/>
        <v>0</v>
      </c>
      <c r="AL3167" s="109">
        <f t="shared" si="363"/>
        <v>0</v>
      </c>
    </row>
    <row r="3168" spans="1:38" x14ac:dyDescent="0.3">
      <c r="A3168" s="421"/>
      <c r="B3168" s="421"/>
      <c r="C3168" s="422"/>
      <c r="D3168" s="423"/>
      <c r="E3168" s="421"/>
      <c r="F3168" s="421"/>
      <c r="G3168" s="421"/>
      <c r="H3168" s="421"/>
      <c r="I3168" s="421"/>
      <c r="J3168" s="421"/>
      <c r="K3168" s="421"/>
      <c r="L3168" s="421"/>
      <c r="M3168" s="423"/>
      <c r="N3168" s="340">
        <f>IF(C3168&gt;A_Stammdaten!$B$12,0,SUM(E3168,F3168,H3168,J3168:K3168)-SUM(G3168,I3168,L3168:M3168))</f>
        <v>0</v>
      </c>
      <c r="O3168" s="421"/>
      <c r="P3168" s="421"/>
      <c r="Q3168" s="421"/>
      <c r="R3168" s="421"/>
      <c r="S3168" s="108">
        <f t="shared" si="361"/>
        <v>0</v>
      </c>
      <c r="T3168" s="341">
        <f>IF(ISBLANK($B3168),0,VLOOKUP($B3168,Listen!$A$2:$C$45,2,FALSE))</f>
        <v>0</v>
      </c>
      <c r="U3168" s="341">
        <f>IF(ISBLANK($B3168),0,VLOOKUP($B3168,Listen!$A$2:$C$45,3,FALSE))</f>
        <v>0</v>
      </c>
      <c r="V3168" s="342">
        <f t="shared" si="359"/>
        <v>0</v>
      </c>
      <c r="W3168" s="342">
        <f t="shared" si="365"/>
        <v>0</v>
      </c>
      <c r="X3168" s="342">
        <f t="shared" si="365"/>
        <v>0</v>
      </c>
      <c r="Y3168" s="342">
        <f t="shared" si="365"/>
        <v>0</v>
      </c>
      <c r="Z3168" s="342">
        <f t="shared" si="365"/>
        <v>0</v>
      </c>
      <c r="AA3168" s="342">
        <f t="shared" si="365"/>
        <v>0</v>
      </c>
      <c r="AB3168" s="342">
        <f t="shared" si="365"/>
        <v>0</v>
      </c>
      <c r="AC3168" s="109">
        <f t="shared" si="362"/>
        <v>0</v>
      </c>
      <c r="AD3168" s="109">
        <f>IF(C3168=A_Stammdaten!$B$12,E_SAV!$S3168-E_SAV!$AE3168,HLOOKUP(A_Stammdaten!$B$12-1,$AF$4:$AL$4004,ROW(C3168)-3,FALSE)-$AE3168)</f>
        <v>0</v>
      </c>
      <c r="AE3168" s="109">
        <f>HLOOKUP(A_Stammdaten!$B$12,$AF$4:$AL$4004,ROW(C3168)-3,FALSE)</f>
        <v>0</v>
      </c>
      <c r="AF3168" s="109">
        <f t="shared" si="360"/>
        <v>0</v>
      </c>
      <c r="AG3168" s="109">
        <f t="shared" si="364"/>
        <v>0</v>
      </c>
      <c r="AH3168" s="109">
        <f t="shared" si="364"/>
        <v>0</v>
      </c>
      <c r="AI3168" s="109">
        <f t="shared" si="364"/>
        <v>0</v>
      </c>
      <c r="AJ3168" s="109">
        <f t="shared" si="363"/>
        <v>0</v>
      </c>
      <c r="AK3168" s="109">
        <f t="shared" si="363"/>
        <v>0</v>
      </c>
      <c r="AL3168" s="109">
        <f t="shared" si="363"/>
        <v>0</v>
      </c>
    </row>
    <row r="3169" spans="1:38" x14ac:dyDescent="0.3">
      <c r="A3169" s="421"/>
      <c r="B3169" s="421"/>
      <c r="C3169" s="422"/>
      <c r="D3169" s="423"/>
      <c r="E3169" s="421"/>
      <c r="F3169" s="421"/>
      <c r="G3169" s="421"/>
      <c r="H3169" s="421"/>
      <c r="I3169" s="421"/>
      <c r="J3169" s="421"/>
      <c r="K3169" s="421"/>
      <c r="L3169" s="421"/>
      <c r="M3169" s="423"/>
      <c r="N3169" s="340">
        <f>IF(C3169&gt;A_Stammdaten!$B$12,0,SUM(E3169,F3169,H3169,J3169:K3169)-SUM(G3169,I3169,L3169:M3169))</f>
        <v>0</v>
      </c>
      <c r="O3169" s="421"/>
      <c r="P3169" s="421"/>
      <c r="Q3169" s="421"/>
      <c r="R3169" s="421"/>
      <c r="S3169" s="108">
        <f t="shared" si="361"/>
        <v>0</v>
      </c>
      <c r="T3169" s="341">
        <f>IF(ISBLANK($B3169),0,VLOOKUP($B3169,Listen!$A$2:$C$45,2,FALSE))</f>
        <v>0</v>
      </c>
      <c r="U3169" s="341">
        <f>IF(ISBLANK($B3169),0,VLOOKUP($B3169,Listen!$A$2:$C$45,3,FALSE))</f>
        <v>0</v>
      </c>
      <c r="V3169" s="342">
        <f t="shared" si="359"/>
        <v>0</v>
      </c>
      <c r="W3169" s="342">
        <f t="shared" si="365"/>
        <v>0</v>
      </c>
      <c r="X3169" s="342">
        <f t="shared" si="365"/>
        <v>0</v>
      </c>
      <c r="Y3169" s="342">
        <f t="shared" si="365"/>
        <v>0</v>
      </c>
      <c r="Z3169" s="342">
        <f t="shared" si="365"/>
        <v>0</v>
      </c>
      <c r="AA3169" s="342">
        <f t="shared" si="365"/>
        <v>0</v>
      </c>
      <c r="AB3169" s="342">
        <f t="shared" si="365"/>
        <v>0</v>
      </c>
      <c r="AC3169" s="109">
        <f t="shared" si="362"/>
        <v>0</v>
      </c>
      <c r="AD3169" s="109">
        <f>IF(C3169=A_Stammdaten!$B$12,E_SAV!$S3169-E_SAV!$AE3169,HLOOKUP(A_Stammdaten!$B$12-1,$AF$4:$AL$4004,ROW(C3169)-3,FALSE)-$AE3169)</f>
        <v>0</v>
      </c>
      <c r="AE3169" s="109">
        <f>HLOOKUP(A_Stammdaten!$B$12,$AF$4:$AL$4004,ROW(C3169)-3,FALSE)</f>
        <v>0</v>
      </c>
      <c r="AF3169" s="109">
        <f t="shared" si="360"/>
        <v>0</v>
      </c>
      <c r="AG3169" s="109">
        <f t="shared" si="364"/>
        <v>0</v>
      </c>
      <c r="AH3169" s="109">
        <f t="shared" si="364"/>
        <v>0</v>
      </c>
      <c r="AI3169" s="109">
        <f t="shared" si="364"/>
        <v>0</v>
      </c>
      <c r="AJ3169" s="109">
        <f t="shared" si="363"/>
        <v>0</v>
      </c>
      <c r="AK3169" s="109">
        <f t="shared" si="363"/>
        <v>0</v>
      </c>
      <c r="AL3169" s="109">
        <f t="shared" si="363"/>
        <v>0</v>
      </c>
    </row>
    <row r="3170" spans="1:38" x14ac:dyDescent="0.3">
      <c r="A3170" s="421"/>
      <c r="B3170" s="421"/>
      <c r="C3170" s="422"/>
      <c r="D3170" s="423"/>
      <c r="E3170" s="421"/>
      <c r="F3170" s="421"/>
      <c r="G3170" s="421"/>
      <c r="H3170" s="421"/>
      <c r="I3170" s="421"/>
      <c r="J3170" s="421"/>
      <c r="K3170" s="421"/>
      <c r="L3170" s="421"/>
      <c r="M3170" s="423"/>
      <c r="N3170" s="340">
        <f>IF(C3170&gt;A_Stammdaten!$B$12,0,SUM(E3170,F3170,H3170,J3170:K3170)-SUM(G3170,I3170,L3170:M3170))</f>
        <v>0</v>
      </c>
      <c r="O3170" s="421"/>
      <c r="P3170" s="421"/>
      <c r="Q3170" s="421"/>
      <c r="R3170" s="421"/>
      <c r="S3170" s="108">
        <f t="shared" si="361"/>
        <v>0</v>
      </c>
      <c r="T3170" s="341">
        <f>IF(ISBLANK($B3170),0,VLOOKUP($B3170,Listen!$A$2:$C$45,2,FALSE))</f>
        <v>0</v>
      </c>
      <c r="U3170" s="341">
        <f>IF(ISBLANK($B3170),0,VLOOKUP($B3170,Listen!$A$2:$C$45,3,FALSE))</f>
        <v>0</v>
      </c>
      <c r="V3170" s="342">
        <f t="shared" si="359"/>
        <v>0</v>
      </c>
      <c r="W3170" s="342">
        <f t="shared" si="365"/>
        <v>0</v>
      </c>
      <c r="X3170" s="342">
        <f t="shared" si="365"/>
        <v>0</v>
      </c>
      <c r="Y3170" s="342">
        <f t="shared" si="365"/>
        <v>0</v>
      </c>
      <c r="Z3170" s="342">
        <f t="shared" si="365"/>
        <v>0</v>
      </c>
      <c r="AA3170" s="342">
        <f t="shared" si="365"/>
        <v>0</v>
      </c>
      <c r="AB3170" s="342">
        <f t="shared" si="365"/>
        <v>0</v>
      </c>
      <c r="AC3170" s="109">
        <f t="shared" si="362"/>
        <v>0</v>
      </c>
      <c r="AD3170" s="109">
        <f>IF(C3170=A_Stammdaten!$B$12,E_SAV!$S3170-E_SAV!$AE3170,HLOOKUP(A_Stammdaten!$B$12-1,$AF$4:$AL$4004,ROW(C3170)-3,FALSE)-$AE3170)</f>
        <v>0</v>
      </c>
      <c r="AE3170" s="109">
        <f>HLOOKUP(A_Stammdaten!$B$12,$AF$4:$AL$4004,ROW(C3170)-3,FALSE)</f>
        <v>0</v>
      </c>
      <c r="AF3170" s="109">
        <f t="shared" si="360"/>
        <v>0</v>
      </c>
      <c r="AG3170" s="109">
        <f t="shared" si="364"/>
        <v>0</v>
      </c>
      <c r="AH3170" s="109">
        <f t="shared" si="364"/>
        <v>0</v>
      </c>
      <c r="AI3170" s="109">
        <f t="shared" si="364"/>
        <v>0</v>
      </c>
      <c r="AJ3170" s="109">
        <f t="shared" si="363"/>
        <v>0</v>
      </c>
      <c r="AK3170" s="109">
        <f t="shared" si="363"/>
        <v>0</v>
      </c>
      <c r="AL3170" s="109">
        <f t="shared" si="363"/>
        <v>0</v>
      </c>
    </row>
    <row r="3171" spans="1:38" x14ac:dyDescent="0.3">
      <c r="A3171" s="421"/>
      <c r="B3171" s="421"/>
      <c r="C3171" s="422"/>
      <c r="D3171" s="423"/>
      <c r="E3171" s="421"/>
      <c r="F3171" s="421"/>
      <c r="G3171" s="421"/>
      <c r="H3171" s="421"/>
      <c r="I3171" s="421"/>
      <c r="J3171" s="421"/>
      <c r="K3171" s="421"/>
      <c r="L3171" s="421"/>
      <c r="M3171" s="423"/>
      <c r="N3171" s="340">
        <f>IF(C3171&gt;A_Stammdaten!$B$12,0,SUM(E3171,F3171,H3171,J3171:K3171)-SUM(G3171,I3171,L3171:M3171))</f>
        <v>0</v>
      </c>
      <c r="O3171" s="421"/>
      <c r="P3171" s="421"/>
      <c r="Q3171" s="421"/>
      <c r="R3171" s="421"/>
      <c r="S3171" s="108">
        <f t="shared" si="361"/>
        <v>0</v>
      </c>
      <c r="T3171" s="341">
        <f>IF(ISBLANK($B3171),0,VLOOKUP($B3171,Listen!$A$2:$C$45,2,FALSE))</f>
        <v>0</v>
      </c>
      <c r="U3171" s="341">
        <f>IF(ISBLANK($B3171),0,VLOOKUP($B3171,Listen!$A$2:$C$45,3,FALSE))</f>
        <v>0</v>
      </c>
      <c r="V3171" s="342">
        <f t="shared" si="359"/>
        <v>0</v>
      </c>
      <c r="W3171" s="342">
        <f t="shared" si="365"/>
        <v>0</v>
      </c>
      <c r="X3171" s="342">
        <f t="shared" si="365"/>
        <v>0</v>
      </c>
      <c r="Y3171" s="342">
        <f t="shared" si="365"/>
        <v>0</v>
      </c>
      <c r="Z3171" s="342">
        <f t="shared" si="365"/>
        <v>0</v>
      </c>
      <c r="AA3171" s="342">
        <f t="shared" si="365"/>
        <v>0</v>
      </c>
      <c r="AB3171" s="342">
        <f t="shared" si="365"/>
        <v>0</v>
      </c>
      <c r="AC3171" s="109">
        <f t="shared" si="362"/>
        <v>0</v>
      </c>
      <c r="AD3171" s="109">
        <f>IF(C3171=A_Stammdaten!$B$12,E_SAV!$S3171-E_SAV!$AE3171,HLOOKUP(A_Stammdaten!$B$12-1,$AF$4:$AL$4004,ROW(C3171)-3,FALSE)-$AE3171)</f>
        <v>0</v>
      </c>
      <c r="AE3171" s="109">
        <f>HLOOKUP(A_Stammdaten!$B$12,$AF$4:$AL$4004,ROW(C3171)-3,FALSE)</f>
        <v>0</v>
      </c>
      <c r="AF3171" s="109">
        <f t="shared" si="360"/>
        <v>0</v>
      </c>
      <c r="AG3171" s="109">
        <f t="shared" si="364"/>
        <v>0</v>
      </c>
      <c r="AH3171" s="109">
        <f t="shared" si="364"/>
        <v>0</v>
      </c>
      <c r="AI3171" s="109">
        <f t="shared" si="364"/>
        <v>0</v>
      </c>
      <c r="AJ3171" s="109">
        <f t="shared" si="363"/>
        <v>0</v>
      </c>
      <c r="AK3171" s="109">
        <f t="shared" si="363"/>
        <v>0</v>
      </c>
      <c r="AL3171" s="109">
        <f t="shared" si="363"/>
        <v>0</v>
      </c>
    </row>
    <row r="3172" spans="1:38" x14ac:dyDescent="0.3">
      <c r="A3172" s="421"/>
      <c r="B3172" s="421"/>
      <c r="C3172" s="422"/>
      <c r="D3172" s="423"/>
      <c r="E3172" s="421"/>
      <c r="F3172" s="421"/>
      <c r="G3172" s="421"/>
      <c r="H3172" s="421"/>
      <c r="I3172" s="421"/>
      <c r="J3172" s="421"/>
      <c r="K3172" s="421"/>
      <c r="L3172" s="421"/>
      <c r="M3172" s="423"/>
      <c r="N3172" s="340">
        <f>IF(C3172&gt;A_Stammdaten!$B$12,0,SUM(E3172,F3172,H3172,J3172:K3172)-SUM(G3172,I3172,L3172:M3172))</f>
        <v>0</v>
      </c>
      <c r="O3172" s="421"/>
      <c r="P3172" s="421"/>
      <c r="Q3172" s="421"/>
      <c r="R3172" s="421"/>
      <c r="S3172" s="108">
        <f t="shared" si="361"/>
        <v>0</v>
      </c>
      <c r="T3172" s="341">
        <f>IF(ISBLANK($B3172),0,VLOOKUP($B3172,Listen!$A$2:$C$45,2,FALSE))</f>
        <v>0</v>
      </c>
      <c r="U3172" s="341">
        <f>IF(ISBLANK($B3172),0,VLOOKUP($B3172,Listen!$A$2:$C$45,3,FALSE))</f>
        <v>0</v>
      </c>
      <c r="V3172" s="342">
        <f t="shared" si="359"/>
        <v>0</v>
      </c>
      <c r="W3172" s="342">
        <f t="shared" si="365"/>
        <v>0</v>
      </c>
      <c r="X3172" s="342">
        <f t="shared" si="365"/>
        <v>0</v>
      </c>
      <c r="Y3172" s="342">
        <f t="shared" si="365"/>
        <v>0</v>
      </c>
      <c r="Z3172" s="342">
        <f t="shared" si="365"/>
        <v>0</v>
      </c>
      <c r="AA3172" s="342">
        <f t="shared" si="365"/>
        <v>0</v>
      </c>
      <c r="AB3172" s="342">
        <f t="shared" si="365"/>
        <v>0</v>
      </c>
      <c r="AC3172" s="109">
        <f t="shared" si="362"/>
        <v>0</v>
      </c>
      <c r="AD3172" s="109">
        <f>IF(C3172=A_Stammdaten!$B$12,E_SAV!$S3172-E_SAV!$AE3172,HLOOKUP(A_Stammdaten!$B$12-1,$AF$4:$AL$4004,ROW(C3172)-3,FALSE)-$AE3172)</f>
        <v>0</v>
      </c>
      <c r="AE3172" s="109">
        <f>HLOOKUP(A_Stammdaten!$B$12,$AF$4:$AL$4004,ROW(C3172)-3,FALSE)</f>
        <v>0</v>
      </c>
      <c r="AF3172" s="109">
        <f t="shared" si="360"/>
        <v>0</v>
      </c>
      <c r="AG3172" s="109">
        <f t="shared" si="364"/>
        <v>0</v>
      </c>
      <c r="AH3172" s="109">
        <f t="shared" si="364"/>
        <v>0</v>
      </c>
      <c r="AI3172" s="109">
        <f t="shared" si="364"/>
        <v>0</v>
      </c>
      <c r="AJ3172" s="109">
        <f t="shared" si="363"/>
        <v>0</v>
      </c>
      <c r="AK3172" s="109">
        <f t="shared" si="363"/>
        <v>0</v>
      </c>
      <c r="AL3172" s="109">
        <f t="shared" si="363"/>
        <v>0</v>
      </c>
    </row>
    <row r="3173" spans="1:38" x14ac:dyDescent="0.3">
      <c r="A3173" s="421"/>
      <c r="B3173" s="421"/>
      <c r="C3173" s="422"/>
      <c r="D3173" s="423"/>
      <c r="E3173" s="421"/>
      <c r="F3173" s="421"/>
      <c r="G3173" s="421"/>
      <c r="H3173" s="421"/>
      <c r="I3173" s="421"/>
      <c r="J3173" s="421"/>
      <c r="K3173" s="421"/>
      <c r="L3173" s="421"/>
      <c r="M3173" s="423"/>
      <c r="N3173" s="340">
        <f>IF(C3173&gt;A_Stammdaten!$B$12,0,SUM(E3173,F3173,H3173,J3173:K3173)-SUM(G3173,I3173,L3173:M3173))</f>
        <v>0</v>
      </c>
      <c r="O3173" s="421"/>
      <c r="P3173" s="421"/>
      <c r="Q3173" s="421"/>
      <c r="R3173" s="421"/>
      <c r="S3173" s="108">
        <f t="shared" si="361"/>
        <v>0</v>
      </c>
      <c r="T3173" s="341">
        <f>IF(ISBLANK($B3173),0,VLOOKUP($B3173,Listen!$A$2:$C$45,2,FALSE))</f>
        <v>0</v>
      </c>
      <c r="U3173" s="341">
        <f>IF(ISBLANK($B3173),0,VLOOKUP($B3173,Listen!$A$2:$C$45,3,FALSE))</f>
        <v>0</v>
      </c>
      <c r="V3173" s="342">
        <f t="shared" si="359"/>
        <v>0</v>
      </c>
      <c r="W3173" s="342">
        <f t="shared" si="365"/>
        <v>0</v>
      </c>
      <c r="X3173" s="342">
        <f t="shared" si="365"/>
        <v>0</v>
      </c>
      <c r="Y3173" s="342">
        <f t="shared" si="365"/>
        <v>0</v>
      </c>
      <c r="Z3173" s="342">
        <f t="shared" si="365"/>
        <v>0</v>
      </c>
      <c r="AA3173" s="342">
        <f t="shared" si="365"/>
        <v>0</v>
      </c>
      <c r="AB3173" s="342">
        <f t="shared" si="365"/>
        <v>0</v>
      </c>
      <c r="AC3173" s="109">
        <f t="shared" si="362"/>
        <v>0</v>
      </c>
      <c r="AD3173" s="109">
        <f>IF(C3173=A_Stammdaten!$B$12,E_SAV!$S3173-E_SAV!$AE3173,HLOOKUP(A_Stammdaten!$B$12-1,$AF$4:$AL$4004,ROW(C3173)-3,FALSE)-$AE3173)</f>
        <v>0</v>
      </c>
      <c r="AE3173" s="109">
        <f>HLOOKUP(A_Stammdaten!$B$12,$AF$4:$AL$4004,ROW(C3173)-3,FALSE)</f>
        <v>0</v>
      </c>
      <c r="AF3173" s="109">
        <f t="shared" si="360"/>
        <v>0</v>
      </c>
      <c r="AG3173" s="109">
        <f t="shared" si="364"/>
        <v>0</v>
      </c>
      <c r="AH3173" s="109">
        <f t="shared" si="364"/>
        <v>0</v>
      </c>
      <c r="AI3173" s="109">
        <f t="shared" si="364"/>
        <v>0</v>
      </c>
      <c r="AJ3173" s="109">
        <f t="shared" si="363"/>
        <v>0</v>
      </c>
      <c r="AK3173" s="109">
        <f t="shared" si="363"/>
        <v>0</v>
      </c>
      <c r="AL3173" s="109">
        <f t="shared" si="363"/>
        <v>0</v>
      </c>
    </row>
    <row r="3174" spans="1:38" x14ac:dyDescent="0.3">
      <c r="A3174" s="421"/>
      <c r="B3174" s="421"/>
      <c r="C3174" s="422"/>
      <c r="D3174" s="423"/>
      <c r="E3174" s="421"/>
      <c r="F3174" s="421"/>
      <c r="G3174" s="421"/>
      <c r="H3174" s="421"/>
      <c r="I3174" s="421"/>
      <c r="J3174" s="421"/>
      <c r="K3174" s="421"/>
      <c r="L3174" s="421"/>
      <c r="M3174" s="423"/>
      <c r="N3174" s="340">
        <f>IF(C3174&gt;A_Stammdaten!$B$12,0,SUM(E3174,F3174,H3174,J3174:K3174)-SUM(G3174,I3174,L3174:M3174))</f>
        <v>0</v>
      </c>
      <c r="O3174" s="421"/>
      <c r="P3174" s="421"/>
      <c r="Q3174" s="421"/>
      <c r="R3174" s="421"/>
      <c r="S3174" s="108">
        <f t="shared" si="361"/>
        <v>0</v>
      </c>
      <c r="T3174" s="341">
        <f>IF(ISBLANK($B3174),0,VLOOKUP($B3174,Listen!$A$2:$C$45,2,FALSE))</f>
        <v>0</v>
      </c>
      <c r="U3174" s="341">
        <f>IF(ISBLANK($B3174),0,VLOOKUP($B3174,Listen!$A$2:$C$45,3,FALSE))</f>
        <v>0</v>
      </c>
      <c r="V3174" s="342">
        <f t="shared" si="359"/>
        <v>0</v>
      </c>
      <c r="W3174" s="342">
        <f t="shared" si="365"/>
        <v>0</v>
      </c>
      <c r="X3174" s="342">
        <f t="shared" si="365"/>
        <v>0</v>
      </c>
      <c r="Y3174" s="342">
        <f t="shared" si="365"/>
        <v>0</v>
      </c>
      <c r="Z3174" s="342">
        <f t="shared" si="365"/>
        <v>0</v>
      </c>
      <c r="AA3174" s="342">
        <f t="shared" si="365"/>
        <v>0</v>
      </c>
      <c r="AB3174" s="342">
        <f t="shared" si="365"/>
        <v>0</v>
      </c>
      <c r="AC3174" s="109">
        <f t="shared" si="362"/>
        <v>0</v>
      </c>
      <c r="AD3174" s="109">
        <f>IF(C3174=A_Stammdaten!$B$12,E_SAV!$S3174-E_SAV!$AE3174,HLOOKUP(A_Stammdaten!$B$12-1,$AF$4:$AL$4004,ROW(C3174)-3,FALSE)-$AE3174)</f>
        <v>0</v>
      </c>
      <c r="AE3174" s="109">
        <f>HLOOKUP(A_Stammdaten!$B$12,$AF$4:$AL$4004,ROW(C3174)-3,FALSE)</f>
        <v>0</v>
      </c>
      <c r="AF3174" s="109">
        <f t="shared" si="360"/>
        <v>0</v>
      </c>
      <c r="AG3174" s="109">
        <f t="shared" si="364"/>
        <v>0</v>
      </c>
      <c r="AH3174" s="109">
        <f t="shared" si="364"/>
        <v>0</v>
      </c>
      <c r="AI3174" s="109">
        <f t="shared" si="364"/>
        <v>0</v>
      </c>
      <c r="AJ3174" s="109">
        <f t="shared" si="363"/>
        <v>0</v>
      </c>
      <c r="AK3174" s="109">
        <f t="shared" si="363"/>
        <v>0</v>
      </c>
      <c r="AL3174" s="109">
        <f t="shared" si="363"/>
        <v>0</v>
      </c>
    </row>
    <row r="3175" spans="1:38" x14ac:dyDescent="0.3">
      <c r="A3175" s="421"/>
      <c r="B3175" s="421"/>
      <c r="C3175" s="422"/>
      <c r="D3175" s="423"/>
      <c r="E3175" s="421"/>
      <c r="F3175" s="421"/>
      <c r="G3175" s="421"/>
      <c r="H3175" s="421"/>
      <c r="I3175" s="421"/>
      <c r="J3175" s="421"/>
      <c r="K3175" s="421"/>
      <c r="L3175" s="421"/>
      <c r="M3175" s="423"/>
      <c r="N3175" s="340">
        <f>IF(C3175&gt;A_Stammdaten!$B$12,0,SUM(E3175,F3175,H3175,J3175:K3175)-SUM(G3175,I3175,L3175:M3175))</f>
        <v>0</v>
      </c>
      <c r="O3175" s="421"/>
      <c r="P3175" s="421"/>
      <c r="Q3175" s="421"/>
      <c r="R3175" s="421"/>
      <c r="S3175" s="108">
        <f t="shared" si="361"/>
        <v>0</v>
      </c>
      <c r="T3175" s="341">
        <f>IF(ISBLANK($B3175),0,VLOOKUP($B3175,Listen!$A$2:$C$45,2,FALSE))</f>
        <v>0</v>
      </c>
      <c r="U3175" s="341">
        <f>IF(ISBLANK($B3175),0,VLOOKUP($B3175,Listen!$A$2:$C$45,3,FALSE))</f>
        <v>0</v>
      </c>
      <c r="V3175" s="342">
        <f t="shared" si="359"/>
        <v>0</v>
      </c>
      <c r="W3175" s="342">
        <f t="shared" si="365"/>
        <v>0</v>
      </c>
      <c r="X3175" s="342">
        <f t="shared" si="365"/>
        <v>0</v>
      </c>
      <c r="Y3175" s="342">
        <f t="shared" si="365"/>
        <v>0</v>
      </c>
      <c r="Z3175" s="342">
        <f t="shared" si="365"/>
        <v>0</v>
      </c>
      <c r="AA3175" s="342">
        <f t="shared" si="365"/>
        <v>0</v>
      </c>
      <c r="AB3175" s="342">
        <f t="shared" si="365"/>
        <v>0</v>
      </c>
      <c r="AC3175" s="109">
        <f t="shared" si="362"/>
        <v>0</v>
      </c>
      <c r="AD3175" s="109">
        <f>IF(C3175=A_Stammdaten!$B$12,E_SAV!$S3175-E_SAV!$AE3175,HLOOKUP(A_Stammdaten!$B$12-1,$AF$4:$AL$4004,ROW(C3175)-3,FALSE)-$AE3175)</f>
        <v>0</v>
      </c>
      <c r="AE3175" s="109">
        <f>HLOOKUP(A_Stammdaten!$B$12,$AF$4:$AL$4004,ROW(C3175)-3,FALSE)</f>
        <v>0</v>
      </c>
      <c r="AF3175" s="109">
        <f t="shared" si="360"/>
        <v>0</v>
      </c>
      <c r="AG3175" s="109">
        <f t="shared" si="364"/>
        <v>0</v>
      </c>
      <c r="AH3175" s="109">
        <f t="shared" si="364"/>
        <v>0</v>
      </c>
      <c r="AI3175" s="109">
        <f t="shared" si="364"/>
        <v>0</v>
      </c>
      <c r="AJ3175" s="109">
        <f t="shared" si="363"/>
        <v>0</v>
      </c>
      <c r="AK3175" s="109">
        <f t="shared" si="363"/>
        <v>0</v>
      </c>
      <c r="AL3175" s="109">
        <f t="shared" si="363"/>
        <v>0</v>
      </c>
    </row>
    <row r="3176" spans="1:38" x14ac:dyDescent="0.3">
      <c r="A3176" s="421"/>
      <c r="B3176" s="421"/>
      <c r="C3176" s="422"/>
      <c r="D3176" s="423"/>
      <c r="E3176" s="421"/>
      <c r="F3176" s="421"/>
      <c r="G3176" s="421"/>
      <c r="H3176" s="421"/>
      <c r="I3176" s="421"/>
      <c r="J3176" s="421"/>
      <c r="K3176" s="421"/>
      <c r="L3176" s="421"/>
      <c r="M3176" s="423"/>
      <c r="N3176" s="340">
        <f>IF(C3176&gt;A_Stammdaten!$B$12,0,SUM(E3176,F3176,H3176,J3176:K3176)-SUM(G3176,I3176,L3176:M3176))</f>
        <v>0</v>
      </c>
      <c r="O3176" s="421"/>
      <c r="P3176" s="421"/>
      <c r="Q3176" s="421"/>
      <c r="R3176" s="421"/>
      <c r="S3176" s="108">
        <f t="shared" si="361"/>
        <v>0</v>
      </c>
      <c r="T3176" s="341">
        <f>IF(ISBLANK($B3176),0,VLOOKUP($B3176,Listen!$A$2:$C$45,2,FALSE))</f>
        <v>0</v>
      </c>
      <c r="U3176" s="341">
        <f>IF(ISBLANK($B3176),0,VLOOKUP($B3176,Listen!$A$2:$C$45,3,FALSE))</f>
        <v>0</v>
      </c>
      <c r="V3176" s="342">
        <f t="shared" si="359"/>
        <v>0</v>
      </c>
      <c r="W3176" s="342">
        <f t="shared" si="365"/>
        <v>0</v>
      </c>
      <c r="X3176" s="342">
        <f t="shared" si="365"/>
        <v>0</v>
      </c>
      <c r="Y3176" s="342">
        <f t="shared" si="365"/>
        <v>0</v>
      </c>
      <c r="Z3176" s="342">
        <f t="shared" si="365"/>
        <v>0</v>
      </c>
      <c r="AA3176" s="342">
        <f t="shared" si="365"/>
        <v>0</v>
      </c>
      <c r="AB3176" s="342">
        <f t="shared" si="365"/>
        <v>0</v>
      </c>
      <c r="AC3176" s="109">
        <f t="shared" si="362"/>
        <v>0</v>
      </c>
      <c r="AD3176" s="109">
        <f>IF(C3176=A_Stammdaten!$B$12,E_SAV!$S3176-E_SAV!$AE3176,HLOOKUP(A_Stammdaten!$B$12-1,$AF$4:$AL$4004,ROW(C3176)-3,FALSE)-$AE3176)</f>
        <v>0</v>
      </c>
      <c r="AE3176" s="109">
        <f>HLOOKUP(A_Stammdaten!$B$12,$AF$4:$AL$4004,ROW(C3176)-3,FALSE)</f>
        <v>0</v>
      </c>
      <c r="AF3176" s="109">
        <f t="shared" si="360"/>
        <v>0</v>
      </c>
      <c r="AG3176" s="109">
        <f t="shared" si="364"/>
        <v>0</v>
      </c>
      <c r="AH3176" s="109">
        <f t="shared" si="364"/>
        <v>0</v>
      </c>
      <c r="AI3176" s="109">
        <f t="shared" si="364"/>
        <v>0</v>
      </c>
      <c r="AJ3176" s="109">
        <f t="shared" si="363"/>
        <v>0</v>
      </c>
      <c r="AK3176" s="109">
        <f t="shared" si="363"/>
        <v>0</v>
      </c>
      <c r="AL3176" s="109">
        <f t="shared" si="363"/>
        <v>0</v>
      </c>
    </row>
    <row r="3177" spans="1:38" x14ac:dyDescent="0.3">
      <c r="A3177" s="421"/>
      <c r="B3177" s="421"/>
      <c r="C3177" s="422"/>
      <c r="D3177" s="423"/>
      <c r="E3177" s="421"/>
      <c r="F3177" s="421"/>
      <c r="G3177" s="421"/>
      <c r="H3177" s="421"/>
      <c r="I3177" s="421"/>
      <c r="J3177" s="421"/>
      <c r="K3177" s="421"/>
      <c r="L3177" s="421"/>
      <c r="M3177" s="423"/>
      <c r="N3177" s="340">
        <f>IF(C3177&gt;A_Stammdaten!$B$12,0,SUM(E3177,F3177,H3177,J3177:K3177)-SUM(G3177,I3177,L3177:M3177))</f>
        <v>0</v>
      </c>
      <c r="O3177" s="421"/>
      <c r="P3177" s="421"/>
      <c r="Q3177" s="421"/>
      <c r="R3177" s="421"/>
      <c r="S3177" s="108">
        <f t="shared" si="361"/>
        <v>0</v>
      </c>
      <c r="T3177" s="341">
        <f>IF(ISBLANK($B3177),0,VLOOKUP($B3177,Listen!$A$2:$C$45,2,FALSE))</f>
        <v>0</v>
      </c>
      <c r="U3177" s="341">
        <f>IF(ISBLANK($B3177),0,VLOOKUP($B3177,Listen!$A$2:$C$45,3,FALSE))</f>
        <v>0</v>
      </c>
      <c r="V3177" s="342">
        <f t="shared" si="359"/>
        <v>0</v>
      </c>
      <c r="W3177" s="342">
        <f t="shared" si="365"/>
        <v>0</v>
      </c>
      <c r="X3177" s="342">
        <f t="shared" si="365"/>
        <v>0</v>
      </c>
      <c r="Y3177" s="342">
        <f t="shared" si="365"/>
        <v>0</v>
      </c>
      <c r="Z3177" s="342">
        <f t="shared" si="365"/>
        <v>0</v>
      </c>
      <c r="AA3177" s="342">
        <f t="shared" si="365"/>
        <v>0</v>
      </c>
      <c r="AB3177" s="342">
        <f t="shared" si="365"/>
        <v>0</v>
      </c>
      <c r="AC3177" s="109">
        <f t="shared" si="362"/>
        <v>0</v>
      </c>
      <c r="AD3177" s="109">
        <f>IF(C3177=A_Stammdaten!$B$12,E_SAV!$S3177-E_SAV!$AE3177,HLOOKUP(A_Stammdaten!$B$12-1,$AF$4:$AL$4004,ROW(C3177)-3,FALSE)-$AE3177)</f>
        <v>0</v>
      </c>
      <c r="AE3177" s="109">
        <f>HLOOKUP(A_Stammdaten!$B$12,$AF$4:$AL$4004,ROW(C3177)-3,FALSE)</f>
        <v>0</v>
      </c>
      <c r="AF3177" s="109">
        <f t="shared" si="360"/>
        <v>0</v>
      </c>
      <c r="AG3177" s="109">
        <f t="shared" si="364"/>
        <v>0</v>
      </c>
      <c r="AH3177" s="109">
        <f t="shared" si="364"/>
        <v>0</v>
      </c>
      <c r="AI3177" s="109">
        <f t="shared" si="364"/>
        <v>0</v>
      </c>
      <c r="AJ3177" s="109">
        <f t="shared" si="363"/>
        <v>0</v>
      </c>
      <c r="AK3177" s="109">
        <f t="shared" si="363"/>
        <v>0</v>
      </c>
      <c r="AL3177" s="109">
        <f t="shared" si="363"/>
        <v>0</v>
      </c>
    </row>
    <row r="3178" spans="1:38" x14ac:dyDescent="0.3">
      <c r="A3178" s="421"/>
      <c r="B3178" s="421"/>
      <c r="C3178" s="422"/>
      <c r="D3178" s="423"/>
      <c r="E3178" s="421"/>
      <c r="F3178" s="421"/>
      <c r="G3178" s="421"/>
      <c r="H3178" s="421"/>
      <c r="I3178" s="421"/>
      <c r="J3178" s="421"/>
      <c r="K3178" s="421"/>
      <c r="L3178" s="421"/>
      <c r="M3178" s="423"/>
      <c r="N3178" s="340">
        <f>IF(C3178&gt;A_Stammdaten!$B$12,0,SUM(E3178,F3178,H3178,J3178:K3178)-SUM(G3178,I3178,L3178:M3178))</f>
        <v>0</v>
      </c>
      <c r="O3178" s="421"/>
      <c r="P3178" s="421"/>
      <c r="Q3178" s="421"/>
      <c r="R3178" s="421"/>
      <c r="S3178" s="108">
        <f t="shared" si="361"/>
        <v>0</v>
      </c>
      <c r="T3178" s="341">
        <f>IF(ISBLANK($B3178),0,VLOOKUP($B3178,Listen!$A$2:$C$45,2,FALSE))</f>
        <v>0</v>
      </c>
      <c r="U3178" s="341">
        <f>IF(ISBLANK($B3178),0,VLOOKUP($B3178,Listen!$A$2:$C$45,3,FALSE))</f>
        <v>0</v>
      </c>
      <c r="V3178" s="342">
        <f t="shared" si="359"/>
        <v>0</v>
      </c>
      <c r="W3178" s="342">
        <f t="shared" si="365"/>
        <v>0</v>
      </c>
      <c r="X3178" s="342">
        <f t="shared" si="365"/>
        <v>0</v>
      </c>
      <c r="Y3178" s="342">
        <f t="shared" si="365"/>
        <v>0</v>
      </c>
      <c r="Z3178" s="342">
        <f t="shared" si="365"/>
        <v>0</v>
      </c>
      <c r="AA3178" s="342">
        <f t="shared" si="365"/>
        <v>0</v>
      </c>
      <c r="AB3178" s="342">
        <f t="shared" si="365"/>
        <v>0</v>
      </c>
      <c r="AC3178" s="109">
        <f t="shared" si="362"/>
        <v>0</v>
      </c>
      <c r="AD3178" s="109">
        <f>IF(C3178=A_Stammdaten!$B$12,E_SAV!$S3178-E_SAV!$AE3178,HLOOKUP(A_Stammdaten!$B$12-1,$AF$4:$AL$4004,ROW(C3178)-3,FALSE)-$AE3178)</f>
        <v>0</v>
      </c>
      <c r="AE3178" s="109">
        <f>HLOOKUP(A_Stammdaten!$B$12,$AF$4:$AL$4004,ROW(C3178)-3,FALSE)</f>
        <v>0</v>
      </c>
      <c r="AF3178" s="109">
        <f t="shared" si="360"/>
        <v>0</v>
      </c>
      <c r="AG3178" s="109">
        <f t="shared" si="364"/>
        <v>0</v>
      </c>
      <c r="AH3178" s="109">
        <f t="shared" si="364"/>
        <v>0</v>
      </c>
      <c r="AI3178" s="109">
        <f t="shared" si="364"/>
        <v>0</v>
      </c>
      <c r="AJ3178" s="109">
        <f t="shared" si="363"/>
        <v>0</v>
      </c>
      <c r="AK3178" s="109">
        <f t="shared" si="363"/>
        <v>0</v>
      </c>
      <c r="AL3178" s="109">
        <f t="shared" si="363"/>
        <v>0</v>
      </c>
    </row>
    <row r="3179" spans="1:38" x14ac:dyDescent="0.3">
      <c r="A3179" s="421"/>
      <c r="B3179" s="421"/>
      <c r="C3179" s="422"/>
      <c r="D3179" s="423"/>
      <c r="E3179" s="421"/>
      <c r="F3179" s="421"/>
      <c r="G3179" s="421"/>
      <c r="H3179" s="421"/>
      <c r="I3179" s="421"/>
      <c r="J3179" s="421"/>
      <c r="K3179" s="421"/>
      <c r="L3179" s="421"/>
      <c r="M3179" s="423"/>
      <c r="N3179" s="340">
        <f>IF(C3179&gt;A_Stammdaten!$B$12,0,SUM(E3179,F3179,H3179,J3179:K3179)-SUM(G3179,I3179,L3179:M3179))</f>
        <v>0</v>
      </c>
      <c r="O3179" s="421"/>
      <c r="P3179" s="421"/>
      <c r="Q3179" s="421"/>
      <c r="R3179" s="421"/>
      <c r="S3179" s="108">
        <f t="shared" si="361"/>
        <v>0</v>
      </c>
      <c r="T3179" s="341">
        <f>IF(ISBLANK($B3179),0,VLOOKUP($B3179,Listen!$A$2:$C$45,2,FALSE))</f>
        <v>0</v>
      </c>
      <c r="U3179" s="341">
        <f>IF(ISBLANK($B3179),0,VLOOKUP($B3179,Listen!$A$2:$C$45,3,FALSE))</f>
        <v>0</v>
      </c>
      <c r="V3179" s="342">
        <f t="shared" si="359"/>
        <v>0</v>
      </c>
      <c r="W3179" s="342">
        <f t="shared" si="365"/>
        <v>0</v>
      </c>
      <c r="X3179" s="342">
        <f t="shared" si="365"/>
        <v>0</v>
      </c>
      <c r="Y3179" s="342">
        <f t="shared" si="365"/>
        <v>0</v>
      </c>
      <c r="Z3179" s="342">
        <f t="shared" si="365"/>
        <v>0</v>
      </c>
      <c r="AA3179" s="342">
        <f t="shared" si="365"/>
        <v>0</v>
      </c>
      <c r="AB3179" s="342">
        <f t="shared" si="365"/>
        <v>0</v>
      </c>
      <c r="AC3179" s="109">
        <f t="shared" si="362"/>
        <v>0</v>
      </c>
      <c r="AD3179" s="109">
        <f>IF(C3179=A_Stammdaten!$B$12,E_SAV!$S3179-E_SAV!$AE3179,HLOOKUP(A_Stammdaten!$B$12-1,$AF$4:$AL$4004,ROW(C3179)-3,FALSE)-$AE3179)</f>
        <v>0</v>
      </c>
      <c r="AE3179" s="109">
        <f>HLOOKUP(A_Stammdaten!$B$12,$AF$4:$AL$4004,ROW(C3179)-3,FALSE)</f>
        <v>0</v>
      </c>
      <c r="AF3179" s="109">
        <f t="shared" si="360"/>
        <v>0</v>
      </c>
      <c r="AG3179" s="109">
        <f t="shared" si="364"/>
        <v>0</v>
      </c>
      <c r="AH3179" s="109">
        <f t="shared" si="364"/>
        <v>0</v>
      </c>
      <c r="AI3179" s="109">
        <f t="shared" si="364"/>
        <v>0</v>
      </c>
      <c r="AJ3179" s="109">
        <f t="shared" si="363"/>
        <v>0</v>
      </c>
      <c r="AK3179" s="109">
        <f t="shared" si="363"/>
        <v>0</v>
      </c>
      <c r="AL3179" s="109">
        <f t="shared" si="363"/>
        <v>0</v>
      </c>
    </row>
    <row r="3180" spans="1:38" x14ac:dyDescent="0.3">
      <c r="A3180" s="421"/>
      <c r="B3180" s="421"/>
      <c r="C3180" s="422"/>
      <c r="D3180" s="423"/>
      <c r="E3180" s="421"/>
      <c r="F3180" s="421"/>
      <c r="G3180" s="421"/>
      <c r="H3180" s="421"/>
      <c r="I3180" s="421"/>
      <c r="J3180" s="421"/>
      <c r="K3180" s="421"/>
      <c r="L3180" s="421"/>
      <c r="M3180" s="423"/>
      <c r="N3180" s="340">
        <f>IF(C3180&gt;A_Stammdaten!$B$12,0,SUM(E3180,F3180,H3180,J3180:K3180)-SUM(G3180,I3180,L3180:M3180))</f>
        <v>0</v>
      </c>
      <c r="O3180" s="421"/>
      <c r="P3180" s="421"/>
      <c r="Q3180" s="421"/>
      <c r="R3180" s="421"/>
      <c r="S3180" s="108">
        <f t="shared" si="361"/>
        <v>0</v>
      </c>
      <c r="T3180" s="341">
        <f>IF(ISBLANK($B3180),0,VLOOKUP($B3180,Listen!$A$2:$C$45,2,FALSE))</f>
        <v>0</v>
      </c>
      <c r="U3180" s="341">
        <f>IF(ISBLANK($B3180),0,VLOOKUP($B3180,Listen!$A$2:$C$45,3,FALSE))</f>
        <v>0</v>
      </c>
      <c r="V3180" s="342">
        <f t="shared" si="359"/>
        <v>0</v>
      </c>
      <c r="W3180" s="342">
        <f t="shared" si="365"/>
        <v>0</v>
      </c>
      <c r="X3180" s="342">
        <f t="shared" si="365"/>
        <v>0</v>
      </c>
      <c r="Y3180" s="342">
        <f t="shared" si="365"/>
        <v>0</v>
      </c>
      <c r="Z3180" s="342">
        <f t="shared" si="365"/>
        <v>0</v>
      </c>
      <c r="AA3180" s="342">
        <f t="shared" si="365"/>
        <v>0</v>
      </c>
      <c r="AB3180" s="342">
        <f t="shared" si="365"/>
        <v>0</v>
      </c>
      <c r="AC3180" s="109">
        <f t="shared" si="362"/>
        <v>0</v>
      </c>
      <c r="AD3180" s="109">
        <f>IF(C3180=A_Stammdaten!$B$12,E_SAV!$S3180-E_SAV!$AE3180,HLOOKUP(A_Stammdaten!$B$12-1,$AF$4:$AL$4004,ROW(C3180)-3,FALSE)-$AE3180)</f>
        <v>0</v>
      </c>
      <c r="AE3180" s="109">
        <f>HLOOKUP(A_Stammdaten!$B$12,$AF$4:$AL$4004,ROW(C3180)-3,FALSE)</f>
        <v>0</v>
      </c>
      <c r="AF3180" s="109">
        <f t="shared" si="360"/>
        <v>0</v>
      </c>
      <c r="AG3180" s="109">
        <f t="shared" si="364"/>
        <v>0</v>
      </c>
      <c r="AH3180" s="109">
        <f t="shared" si="364"/>
        <v>0</v>
      </c>
      <c r="AI3180" s="109">
        <f t="shared" si="364"/>
        <v>0</v>
      </c>
      <c r="AJ3180" s="109">
        <f t="shared" si="363"/>
        <v>0</v>
      </c>
      <c r="AK3180" s="109">
        <f t="shared" si="363"/>
        <v>0</v>
      </c>
      <c r="AL3180" s="109">
        <f t="shared" si="363"/>
        <v>0</v>
      </c>
    </row>
    <row r="3181" spans="1:38" x14ac:dyDescent="0.3">
      <c r="A3181" s="421"/>
      <c r="B3181" s="421"/>
      <c r="C3181" s="422"/>
      <c r="D3181" s="423"/>
      <c r="E3181" s="421"/>
      <c r="F3181" s="421"/>
      <c r="G3181" s="421"/>
      <c r="H3181" s="421"/>
      <c r="I3181" s="421"/>
      <c r="J3181" s="421"/>
      <c r="K3181" s="421"/>
      <c r="L3181" s="421"/>
      <c r="M3181" s="423"/>
      <c r="N3181" s="340">
        <f>IF(C3181&gt;A_Stammdaten!$B$12,0,SUM(E3181,F3181,H3181,J3181:K3181)-SUM(G3181,I3181,L3181:M3181))</f>
        <v>0</v>
      </c>
      <c r="O3181" s="421"/>
      <c r="P3181" s="421"/>
      <c r="Q3181" s="421"/>
      <c r="R3181" s="421"/>
      <c r="S3181" s="108">
        <f t="shared" si="361"/>
        <v>0</v>
      </c>
      <c r="T3181" s="341">
        <f>IF(ISBLANK($B3181),0,VLOOKUP($B3181,Listen!$A$2:$C$45,2,FALSE))</f>
        <v>0</v>
      </c>
      <c r="U3181" s="341">
        <f>IF(ISBLANK($B3181),0,VLOOKUP($B3181,Listen!$A$2:$C$45,3,FALSE))</f>
        <v>0</v>
      </c>
      <c r="V3181" s="342">
        <f t="shared" si="359"/>
        <v>0</v>
      </c>
      <c r="W3181" s="342">
        <f t="shared" si="365"/>
        <v>0</v>
      </c>
      <c r="X3181" s="342">
        <f t="shared" si="365"/>
        <v>0</v>
      </c>
      <c r="Y3181" s="342">
        <f t="shared" si="365"/>
        <v>0</v>
      </c>
      <c r="Z3181" s="342">
        <f t="shared" si="365"/>
        <v>0</v>
      </c>
      <c r="AA3181" s="342">
        <f t="shared" si="365"/>
        <v>0</v>
      </c>
      <c r="AB3181" s="342">
        <f t="shared" si="365"/>
        <v>0</v>
      </c>
      <c r="AC3181" s="109">
        <f t="shared" si="362"/>
        <v>0</v>
      </c>
      <c r="AD3181" s="109">
        <f>IF(C3181=A_Stammdaten!$B$12,E_SAV!$S3181-E_SAV!$AE3181,HLOOKUP(A_Stammdaten!$B$12-1,$AF$4:$AL$4004,ROW(C3181)-3,FALSE)-$AE3181)</f>
        <v>0</v>
      </c>
      <c r="AE3181" s="109">
        <f>HLOOKUP(A_Stammdaten!$B$12,$AF$4:$AL$4004,ROW(C3181)-3,FALSE)</f>
        <v>0</v>
      </c>
      <c r="AF3181" s="109">
        <f t="shared" si="360"/>
        <v>0</v>
      </c>
      <c r="AG3181" s="109">
        <f t="shared" si="364"/>
        <v>0</v>
      </c>
      <c r="AH3181" s="109">
        <f t="shared" si="364"/>
        <v>0</v>
      </c>
      <c r="AI3181" s="109">
        <f t="shared" si="364"/>
        <v>0</v>
      </c>
      <c r="AJ3181" s="109">
        <f t="shared" si="363"/>
        <v>0</v>
      </c>
      <c r="AK3181" s="109">
        <f t="shared" si="363"/>
        <v>0</v>
      </c>
      <c r="AL3181" s="109">
        <f t="shared" si="363"/>
        <v>0</v>
      </c>
    </row>
    <row r="3182" spans="1:38" x14ac:dyDescent="0.3">
      <c r="A3182" s="421"/>
      <c r="B3182" s="421"/>
      <c r="C3182" s="422"/>
      <c r="D3182" s="423"/>
      <c r="E3182" s="421"/>
      <c r="F3182" s="421"/>
      <c r="G3182" s="421"/>
      <c r="H3182" s="421"/>
      <c r="I3182" s="421"/>
      <c r="J3182" s="421"/>
      <c r="K3182" s="421"/>
      <c r="L3182" s="421"/>
      <c r="M3182" s="423"/>
      <c r="N3182" s="340">
        <f>IF(C3182&gt;A_Stammdaten!$B$12,0,SUM(E3182,F3182,H3182,J3182:K3182)-SUM(G3182,I3182,L3182:M3182))</f>
        <v>0</v>
      </c>
      <c r="O3182" s="421"/>
      <c r="P3182" s="421"/>
      <c r="Q3182" s="421"/>
      <c r="R3182" s="421"/>
      <c r="S3182" s="108">
        <f t="shared" si="361"/>
        <v>0</v>
      </c>
      <c r="T3182" s="341">
        <f>IF(ISBLANK($B3182),0,VLOOKUP($B3182,Listen!$A$2:$C$45,2,FALSE))</f>
        <v>0</v>
      </c>
      <c r="U3182" s="341">
        <f>IF(ISBLANK($B3182),0,VLOOKUP($B3182,Listen!$A$2:$C$45,3,FALSE))</f>
        <v>0</v>
      </c>
      <c r="V3182" s="342">
        <f t="shared" si="359"/>
        <v>0</v>
      </c>
      <c r="W3182" s="342">
        <f t="shared" si="365"/>
        <v>0</v>
      </c>
      <c r="X3182" s="342">
        <f t="shared" si="365"/>
        <v>0</v>
      </c>
      <c r="Y3182" s="342">
        <f t="shared" si="365"/>
        <v>0</v>
      </c>
      <c r="Z3182" s="342">
        <f t="shared" si="365"/>
        <v>0</v>
      </c>
      <c r="AA3182" s="342">
        <f t="shared" si="365"/>
        <v>0</v>
      </c>
      <c r="AB3182" s="342">
        <f t="shared" si="365"/>
        <v>0</v>
      </c>
      <c r="AC3182" s="109">
        <f t="shared" si="362"/>
        <v>0</v>
      </c>
      <c r="AD3182" s="109">
        <f>IF(C3182=A_Stammdaten!$B$12,E_SAV!$S3182-E_SAV!$AE3182,HLOOKUP(A_Stammdaten!$B$12-1,$AF$4:$AL$4004,ROW(C3182)-3,FALSE)-$AE3182)</f>
        <v>0</v>
      </c>
      <c r="AE3182" s="109">
        <f>HLOOKUP(A_Stammdaten!$B$12,$AF$4:$AL$4004,ROW(C3182)-3,FALSE)</f>
        <v>0</v>
      </c>
      <c r="AF3182" s="109">
        <f t="shared" si="360"/>
        <v>0</v>
      </c>
      <c r="AG3182" s="109">
        <f t="shared" si="364"/>
        <v>0</v>
      </c>
      <c r="AH3182" s="109">
        <f t="shared" si="364"/>
        <v>0</v>
      </c>
      <c r="AI3182" s="109">
        <f t="shared" si="364"/>
        <v>0</v>
      </c>
      <c r="AJ3182" s="109">
        <f t="shared" si="363"/>
        <v>0</v>
      </c>
      <c r="AK3182" s="109">
        <f t="shared" si="363"/>
        <v>0</v>
      </c>
      <c r="AL3182" s="109">
        <f t="shared" si="363"/>
        <v>0</v>
      </c>
    </row>
    <row r="3183" spans="1:38" x14ac:dyDescent="0.3">
      <c r="A3183" s="421"/>
      <c r="B3183" s="421"/>
      <c r="C3183" s="422"/>
      <c r="D3183" s="423"/>
      <c r="E3183" s="421"/>
      <c r="F3183" s="421"/>
      <c r="G3183" s="421"/>
      <c r="H3183" s="421"/>
      <c r="I3183" s="421"/>
      <c r="J3183" s="421"/>
      <c r="K3183" s="421"/>
      <c r="L3183" s="421"/>
      <c r="M3183" s="423"/>
      <c r="N3183" s="340">
        <f>IF(C3183&gt;A_Stammdaten!$B$12,0,SUM(E3183,F3183,H3183,J3183:K3183)-SUM(G3183,I3183,L3183:M3183))</f>
        <v>0</v>
      </c>
      <c r="O3183" s="421"/>
      <c r="P3183" s="421"/>
      <c r="Q3183" s="421"/>
      <c r="R3183" s="421"/>
      <c r="S3183" s="108">
        <f t="shared" si="361"/>
        <v>0</v>
      </c>
      <c r="T3183" s="341">
        <f>IF(ISBLANK($B3183),0,VLOOKUP($B3183,Listen!$A$2:$C$45,2,FALSE))</f>
        <v>0</v>
      </c>
      <c r="U3183" s="341">
        <f>IF(ISBLANK($B3183),0,VLOOKUP($B3183,Listen!$A$2:$C$45,3,FALSE))</f>
        <v>0</v>
      </c>
      <c r="V3183" s="342">
        <f t="shared" si="359"/>
        <v>0</v>
      </c>
      <c r="W3183" s="342">
        <f t="shared" si="365"/>
        <v>0</v>
      </c>
      <c r="X3183" s="342">
        <f t="shared" si="365"/>
        <v>0</v>
      </c>
      <c r="Y3183" s="342">
        <f t="shared" si="365"/>
        <v>0</v>
      </c>
      <c r="Z3183" s="342">
        <f t="shared" si="365"/>
        <v>0</v>
      </c>
      <c r="AA3183" s="342">
        <f t="shared" si="365"/>
        <v>0</v>
      </c>
      <c r="AB3183" s="342">
        <f t="shared" si="365"/>
        <v>0</v>
      </c>
      <c r="AC3183" s="109">
        <f t="shared" si="362"/>
        <v>0</v>
      </c>
      <c r="AD3183" s="109">
        <f>IF(C3183=A_Stammdaten!$B$12,E_SAV!$S3183-E_SAV!$AE3183,HLOOKUP(A_Stammdaten!$B$12-1,$AF$4:$AL$4004,ROW(C3183)-3,FALSE)-$AE3183)</f>
        <v>0</v>
      </c>
      <c r="AE3183" s="109">
        <f>HLOOKUP(A_Stammdaten!$B$12,$AF$4:$AL$4004,ROW(C3183)-3,FALSE)</f>
        <v>0</v>
      </c>
      <c r="AF3183" s="109">
        <f t="shared" si="360"/>
        <v>0</v>
      </c>
      <c r="AG3183" s="109">
        <f t="shared" si="364"/>
        <v>0</v>
      </c>
      <c r="AH3183" s="109">
        <f t="shared" si="364"/>
        <v>0</v>
      </c>
      <c r="AI3183" s="109">
        <f t="shared" si="364"/>
        <v>0</v>
      </c>
      <c r="AJ3183" s="109">
        <f t="shared" si="363"/>
        <v>0</v>
      </c>
      <c r="AK3183" s="109">
        <f t="shared" si="363"/>
        <v>0</v>
      </c>
      <c r="AL3183" s="109">
        <f t="shared" si="363"/>
        <v>0</v>
      </c>
    </row>
    <row r="3184" spans="1:38" x14ac:dyDescent="0.3">
      <c r="A3184" s="421"/>
      <c r="B3184" s="421"/>
      <c r="C3184" s="422"/>
      <c r="D3184" s="423"/>
      <c r="E3184" s="421"/>
      <c r="F3184" s="421"/>
      <c r="G3184" s="421"/>
      <c r="H3184" s="421"/>
      <c r="I3184" s="421"/>
      <c r="J3184" s="421"/>
      <c r="K3184" s="421"/>
      <c r="L3184" s="421"/>
      <c r="M3184" s="423"/>
      <c r="N3184" s="340">
        <f>IF(C3184&gt;A_Stammdaten!$B$12,0,SUM(E3184,F3184,H3184,J3184:K3184)-SUM(G3184,I3184,L3184:M3184))</f>
        <v>0</v>
      </c>
      <c r="O3184" s="421"/>
      <c r="P3184" s="421"/>
      <c r="Q3184" s="421"/>
      <c r="R3184" s="421"/>
      <c r="S3184" s="108">
        <f t="shared" si="361"/>
        <v>0</v>
      </c>
      <c r="T3184" s="341">
        <f>IF(ISBLANK($B3184),0,VLOOKUP($B3184,Listen!$A$2:$C$45,2,FALSE))</f>
        <v>0</v>
      </c>
      <c r="U3184" s="341">
        <f>IF(ISBLANK($B3184),0,VLOOKUP($B3184,Listen!$A$2:$C$45,3,FALSE))</f>
        <v>0</v>
      </c>
      <c r="V3184" s="342">
        <f t="shared" si="359"/>
        <v>0</v>
      </c>
      <c r="W3184" s="342">
        <f t="shared" si="365"/>
        <v>0</v>
      </c>
      <c r="X3184" s="342">
        <f t="shared" si="365"/>
        <v>0</v>
      </c>
      <c r="Y3184" s="342">
        <f t="shared" si="365"/>
        <v>0</v>
      </c>
      <c r="Z3184" s="342">
        <f t="shared" si="365"/>
        <v>0</v>
      </c>
      <c r="AA3184" s="342">
        <f t="shared" si="365"/>
        <v>0</v>
      </c>
      <c r="AB3184" s="342">
        <f t="shared" si="365"/>
        <v>0</v>
      </c>
      <c r="AC3184" s="109">
        <f t="shared" si="362"/>
        <v>0</v>
      </c>
      <c r="AD3184" s="109">
        <f>IF(C3184=A_Stammdaten!$B$12,E_SAV!$S3184-E_SAV!$AE3184,HLOOKUP(A_Stammdaten!$B$12-1,$AF$4:$AL$4004,ROW(C3184)-3,FALSE)-$AE3184)</f>
        <v>0</v>
      </c>
      <c r="AE3184" s="109">
        <f>HLOOKUP(A_Stammdaten!$B$12,$AF$4:$AL$4004,ROW(C3184)-3,FALSE)</f>
        <v>0</v>
      </c>
      <c r="AF3184" s="109">
        <f t="shared" si="360"/>
        <v>0</v>
      </c>
      <c r="AG3184" s="109">
        <f t="shared" si="364"/>
        <v>0</v>
      </c>
      <c r="AH3184" s="109">
        <f t="shared" si="364"/>
        <v>0</v>
      </c>
      <c r="AI3184" s="109">
        <f t="shared" si="364"/>
        <v>0</v>
      </c>
      <c r="AJ3184" s="109">
        <f t="shared" si="363"/>
        <v>0</v>
      </c>
      <c r="AK3184" s="109">
        <f t="shared" si="363"/>
        <v>0</v>
      </c>
      <c r="AL3184" s="109">
        <f t="shared" si="363"/>
        <v>0</v>
      </c>
    </row>
    <row r="3185" spans="1:38" x14ac:dyDescent="0.3">
      <c r="A3185" s="421"/>
      <c r="B3185" s="421"/>
      <c r="C3185" s="422"/>
      <c r="D3185" s="423"/>
      <c r="E3185" s="421"/>
      <c r="F3185" s="421"/>
      <c r="G3185" s="421"/>
      <c r="H3185" s="421"/>
      <c r="I3185" s="421"/>
      <c r="J3185" s="421"/>
      <c r="K3185" s="421"/>
      <c r="L3185" s="421"/>
      <c r="M3185" s="423"/>
      <c r="N3185" s="340">
        <f>IF(C3185&gt;A_Stammdaten!$B$12,0,SUM(E3185,F3185,H3185,J3185:K3185)-SUM(G3185,I3185,L3185:M3185))</f>
        <v>0</v>
      </c>
      <c r="O3185" s="421"/>
      <c r="P3185" s="421"/>
      <c r="Q3185" s="421"/>
      <c r="R3185" s="421"/>
      <c r="S3185" s="108">
        <f t="shared" si="361"/>
        <v>0</v>
      </c>
      <c r="T3185" s="341">
        <f>IF(ISBLANK($B3185),0,VLOOKUP($B3185,Listen!$A$2:$C$45,2,FALSE))</f>
        <v>0</v>
      </c>
      <c r="U3185" s="341">
        <f>IF(ISBLANK($B3185),0,VLOOKUP($B3185,Listen!$A$2:$C$45,3,FALSE))</f>
        <v>0</v>
      </c>
      <c r="V3185" s="342">
        <f t="shared" si="359"/>
        <v>0</v>
      </c>
      <c r="W3185" s="342">
        <f t="shared" si="365"/>
        <v>0</v>
      </c>
      <c r="X3185" s="342">
        <f t="shared" si="365"/>
        <v>0</v>
      </c>
      <c r="Y3185" s="342">
        <f t="shared" si="365"/>
        <v>0</v>
      </c>
      <c r="Z3185" s="342">
        <f t="shared" si="365"/>
        <v>0</v>
      </c>
      <c r="AA3185" s="342">
        <f t="shared" si="365"/>
        <v>0</v>
      </c>
      <c r="AB3185" s="342">
        <f t="shared" si="365"/>
        <v>0</v>
      </c>
      <c r="AC3185" s="109">
        <f t="shared" si="362"/>
        <v>0</v>
      </c>
      <c r="AD3185" s="109">
        <f>IF(C3185=A_Stammdaten!$B$12,E_SAV!$S3185-E_SAV!$AE3185,HLOOKUP(A_Stammdaten!$B$12-1,$AF$4:$AL$4004,ROW(C3185)-3,FALSE)-$AE3185)</f>
        <v>0</v>
      </c>
      <c r="AE3185" s="109">
        <f>HLOOKUP(A_Stammdaten!$B$12,$AF$4:$AL$4004,ROW(C3185)-3,FALSE)</f>
        <v>0</v>
      </c>
      <c r="AF3185" s="109">
        <f t="shared" si="360"/>
        <v>0</v>
      </c>
      <c r="AG3185" s="109">
        <f t="shared" si="364"/>
        <v>0</v>
      </c>
      <c r="AH3185" s="109">
        <f t="shared" si="364"/>
        <v>0</v>
      </c>
      <c r="AI3185" s="109">
        <f t="shared" si="364"/>
        <v>0</v>
      </c>
      <c r="AJ3185" s="109">
        <f t="shared" si="363"/>
        <v>0</v>
      </c>
      <c r="AK3185" s="109">
        <f t="shared" si="363"/>
        <v>0</v>
      </c>
      <c r="AL3185" s="109">
        <f t="shared" si="363"/>
        <v>0</v>
      </c>
    </row>
    <row r="3186" spans="1:38" x14ac:dyDescent="0.3">
      <c r="A3186" s="421"/>
      <c r="B3186" s="421"/>
      <c r="C3186" s="422"/>
      <c r="D3186" s="423"/>
      <c r="E3186" s="421"/>
      <c r="F3186" s="421"/>
      <c r="G3186" s="421"/>
      <c r="H3186" s="421"/>
      <c r="I3186" s="421"/>
      <c r="J3186" s="421"/>
      <c r="K3186" s="421"/>
      <c r="L3186" s="421"/>
      <c r="M3186" s="423"/>
      <c r="N3186" s="340">
        <f>IF(C3186&gt;A_Stammdaten!$B$12,0,SUM(E3186,F3186,H3186,J3186:K3186)-SUM(G3186,I3186,L3186:M3186))</f>
        <v>0</v>
      </c>
      <c r="O3186" s="421"/>
      <c r="P3186" s="421"/>
      <c r="Q3186" s="421"/>
      <c r="R3186" s="421"/>
      <c r="S3186" s="108">
        <f t="shared" si="361"/>
        <v>0</v>
      </c>
      <c r="T3186" s="341">
        <f>IF(ISBLANK($B3186),0,VLOOKUP($B3186,Listen!$A$2:$C$45,2,FALSE))</f>
        <v>0</v>
      </c>
      <c r="U3186" s="341">
        <f>IF(ISBLANK($B3186),0,VLOOKUP($B3186,Listen!$A$2:$C$45,3,FALSE))</f>
        <v>0</v>
      </c>
      <c r="V3186" s="342">
        <f t="shared" si="359"/>
        <v>0</v>
      </c>
      <c r="W3186" s="342">
        <f t="shared" si="365"/>
        <v>0</v>
      </c>
      <c r="X3186" s="342">
        <f t="shared" si="365"/>
        <v>0</v>
      </c>
      <c r="Y3186" s="342">
        <f t="shared" si="365"/>
        <v>0</v>
      </c>
      <c r="Z3186" s="342">
        <f t="shared" si="365"/>
        <v>0</v>
      </c>
      <c r="AA3186" s="342">
        <f t="shared" si="365"/>
        <v>0</v>
      </c>
      <c r="AB3186" s="342">
        <f t="shared" si="365"/>
        <v>0</v>
      </c>
      <c r="AC3186" s="109">
        <f t="shared" si="362"/>
        <v>0</v>
      </c>
      <c r="AD3186" s="109">
        <f>IF(C3186=A_Stammdaten!$B$12,E_SAV!$S3186-E_SAV!$AE3186,HLOOKUP(A_Stammdaten!$B$12-1,$AF$4:$AL$4004,ROW(C3186)-3,FALSE)-$AE3186)</f>
        <v>0</v>
      </c>
      <c r="AE3186" s="109">
        <f>HLOOKUP(A_Stammdaten!$B$12,$AF$4:$AL$4004,ROW(C3186)-3,FALSE)</f>
        <v>0</v>
      </c>
      <c r="AF3186" s="109">
        <f t="shared" si="360"/>
        <v>0</v>
      </c>
      <c r="AG3186" s="109">
        <f t="shared" si="364"/>
        <v>0</v>
      </c>
      <c r="AH3186" s="109">
        <f t="shared" si="364"/>
        <v>0</v>
      </c>
      <c r="AI3186" s="109">
        <f t="shared" si="364"/>
        <v>0</v>
      </c>
      <c r="AJ3186" s="109">
        <f t="shared" si="363"/>
        <v>0</v>
      </c>
      <c r="AK3186" s="109">
        <f t="shared" si="363"/>
        <v>0</v>
      </c>
      <c r="AL3186" s="109">
        <f t="shared" si="363"/>
        <v>0</v>
      </c>
    </row>
    <row r="3187" spans="1:38" x14ac:dyDescent="0.3">
      <c r="A3187" s="421"/>
      <c r="B3187" s="421"/>
      <c r="C3187" s="422"/>
      <c r="D3187" s="423"/>
      <c r="E3187" s="421"/>
      <c r="F3187" s="421"/>
      <c r="G3187" s="421"/>
      <c r="H3187" s="421"/>
      <c r="I3187" s="421"/>
      <c r="J3187" s="421"/>
      <c r="K3187" s="421"/>
      <c r="L3187" s="421"/>
      <c r="M3187" s="423"/>
      <c r="N3187" s="340">
        <f>IF(C3187&gt;A_Stammdaten!$B$12,0,SUM(E3187,F3187,H3187,J3187:K3187)-SUM(G3187,I3187,L3187:M3187))</f>
        <v>0</v>
      </c>
      <c r="O3187" s="421"/>
      <c r="P3187" s="421"/>
      <c r="Q3187" s="421"/>
      <c r="R3187" s="421"/>
      <c r="S3187" s="108">
        <f t="shared" si="361"/>
        <v>0</v>
      </c>
      <c r="T3187" s="341">
        <f>IF(ISBLANK($B3187),0,VLOOKUP($B3187,Listen!$A$2:$C$45,2,FALSE))</f>
        <v>0</v>
      </c>
      <c r="U3187" s="341">
        <f>IF(ISBLANK($B3187),0,VLOOKUP($B3187,Listen!$A$2:$C$45,3,FALSE))</f>
        <v>0</v>
      </c>
      <c r="V3187" s="342">
        <f t="shared" si="359"/>
        <v>0</v>
      </c>
      <c r="W3187" s="342">
        <f t="shared" si="365"/>
        <v>0</v>
      </c>
      <c r="X3187" s="342">
        <f t="shared" si="365"/>
        <v>0</v>
      </c>
      <c r="Y3187" s="342">
        <f t="shared" si="365"/>
        <v>0</v>
      </c>
      <c r="Z3187" s="342">
        <f t="shared" si="365"/>
        <v>0</v>
      </c>
      <c r="AA3187" s="342">
        <f t="shared" si="365"/>
        <v>0</v>
      </c>
      <c r="AB3187" s="342">
        <f t="shared" si="365"/>
        <v>0</v>
      </c>
      <c r="AC3187" s="109">
        <f t="shared" si="362"/>
        <v>0</v>
      </c>
      <c r="AD3187" s="109">
        <f>IF(C3187=A_Stammdaten!$B$12,E_SAV!$S3187-E_SAV!$AE3187,HLOOKUP(A_Stammdaten!$B$12-1,$AF$4:$AL$4004,ROW(C3187)-3,FALSE)-$AE3187)</f>
        <v>0</v>
      </c>
      <c r="AE3187" s="109">
        <f>HLOOKUP(A_Stammdaten!$B$12,$AF$4:$AL$4004,ROW(C3187)-3,FALSE)</f>
        <v>0</v>
      </c>
      <c r="AF3187" s="109">
        <f t="shared" si="360"/>
        <v>0</v>
      </c>
      <c r="AG3187" s="109">
        <f t="shared" si="364"/>
        <v>0</v>
      </c>
      <c r="AH3187" s="109">
        <f t="shared" si="364"/>
        <v>0</v>
      </c>
      <c r="AI3187" s="109">
        <f t="shared" si="364"/>
        <v>0</v>
      </c>
      <c r="AJ3187" s="109">
        <f t="shared" si="363"/>
        <v>0</v>
      </c>
      <c r="AK3187" s="109">
        <f t="shared" si="363"/>
        <v>0</v>
      </c>
      <c r="AL3187" s="109">
        <f t="shared" si="363"/>
        <v>0</v>
      </c>
    </row>
    <row r="3188" spans="1:38" x14ac:dyDescent="0.3">
      <c r="A3188" s="421"/>
      <c r="B3188" s="421"/>
      <c r="C3188" s="422"/>
      <c r="D3188" s="423"/>
      <c r="E3188" s="421"/>
      <c r="F3188" s="421"/>
      <c r="G3188" s="421"/>
      <c r="H3188" s="421"/>
      <c r="I3188" s="421"/>
      <c r="J3188" s="421"/>
      <c r="K3188" s="421"/>
      <c r="L3188" s="421"/>
      <c r="M3188" s="423"/>
      <c r="N3188" s="340">
        <f>IF(C3188&gt;A_Stammdaten!$B$12,0,SUM(E3188,F3188,H3188,J3188:K3188)-SUM(G3188,I3188,L3188:M3188))</f>
        <v>0</v>
      </c>
      <c r="O3188" s="421"/>
      <c r="P3188" s="421"/>
      <c r="Q3188" s="421"/>
      <c r="R3188" s="421"/>
      <c r="S3188" s="108">
        <f t="shared" si="361"/>
        <v>0</v>
      </c>
      <c r="T3188" s="341">
        <f>IF(ISBLANK($B3188),0,VLOOKUP($B3188,Listen!$A$2:$C$45,2,FALSE))</f>
        <v>0</v>
      </c>
      <c r="U3188" s="341">
        <f>IF(ISBLANK($B3188),0,VLOOKUP($B3188,Listen!$A$2:$C$45,3,FALSE))</f>
        <v>0</v>
      </c>
      <c r="V3188" s="342">
        <f t="shared" si="359"/>
        <v>0</v>
      </c>
      <c r="W3188" s="342">
        <f t="shared" si="365"/>
        <v>0</v>
      </c>
      <c r="X3188" s="342">
        <f t="shared" si="365"/>
        <v>0</v>
      </c>
      <c r="Y3188" s="342">
        <f t="shared" si="365"/>
        <v>0</v>
      </c>
      <c r="Z3188" s="342">
        <f t="shared" si="365"/>
        <v>0</v>
      </c>
      <c r="AA3188" s="342">
        <f t="shared" si="365"/>
        <v>0</v>
      </c>
      <c r="AB3188" s="342">
        <f t="shared" si="365"/>
        <v>0</v>
      </c>
      <c r="AC3188" s="109">
        <f t="shared" si="362"/>
        <v>0</v>
      </c>
      <c r="AD3188" s="109">
        <f>IF(C3188=A_Stammdaten!$B$12,E_SAV!$S3188-E_SAV!$AE3188,HLOOKUP(A_Stammdaten!$B$12-1,$AF$4:$AL$4004,ROW(C3188)-3,FALSE)-$AE3188)</f>
        <v>0</v>
      </c>
      <c r="AE3188" s="109">
        <f>HLOOKUP(A_Stammdaten!$B$12,$AF$4:$AL$4004,ROW(C3188)-3,FALSE)</f>
        <v>0</v>
      </c>
      <c r="AF3188" s="109">
        <f t="shared" si="360"/>
        <v>0</v>
      </c>
      <c r="AG3188" s="109">
        <f t="shared" si="364"/>
        <v>0</v>
      </c>
      <c r="AH3188" s="109">
        <f t="shared" si="364"/>
        <v>0</v>
      </c>
      <c r="AI3188" s="109">
        <f t="shared" si="364"/>
        <v>0</v>
      </c>
      <c r="AJ3188" s="109">
        <f t="shared" si="363"/>
        <v>0</v>
      </c>
      <c r="AK3188" s="109">
        <f t="shared" si="363"/>
        <v>0</v>
      </c>
      <c r="AL3188" s="109">
        <f t="shared" si="363"/>
        <v>0</v>
      </c>
    </row>
    <row r="3189" spans="1:38" x14ac:dyDescent="0.3">
      <c r="A3189" s="421"/>
      <c r="B3189" s="421"/>
      <c r="C3189" s="422"/>
      <c r="D3189" s="423"/>
      <c r="E3189" s="421"/>
      <c r="F3189" s="421"/>
      <c r="G3189" s="421"/>
      <c r="H3189" s="421"/>
      <c r="I3189" s="421"/>
      <c r="J3189" s="421"/>
      <c r="K3189" s="421"/>
      <c r="L3189" s="421"/>
      <c r="M3189" s="423"/>
      <c r="N3189" s="340">
        <f>IF(C3189&gt;A_Stammdaten!$B$12,0,SUM(E3189,F3189,H3189,J3189:K3189)-SUM(G3189,I3189,L3189:M3189))</f>
        <v>0</v>
      </c>
      <c r="O3189" s="421"/>
      <c r="P3189" s="421"/>
      <c r="Q3189" s="421"/>
      <c r="R3189" s="421"/>
      <c r="S3189" s="108">
        <f t="shared" si="361"/>
        <v>0</v>
      </c>
      <c r="T3189" s="341">
        <f>IF(ISBLANK($B3189),0,VLOOKUP($B3189,Listen!$A$2:$C$45,2,FALSE))</f>
        <v>0</v>
      </c>
      <c r="U3189" s="341">
        <f>IF(ISBLANK($B3189),0,VLOOKUP($B3189,Listen!$A$2:$C$45,3,FALSE))</f>
        <v>0</v>
      </c>
      <c r="V3189" s="342">
        <f t="shared" si="359"/>
        <v>0</v>
      </c>
      <c r="W3189" s="342">
        <f t="shared" si="365"/>
        <v>0</v>
      </c>
      <c r="X3189" s="342">
        <f t="shared" si="365"/>
        <v>0</v>
      </c>
      <c r="Y3189" s="342">
        <f t="shared" si="365"/>
        <v>0</v>
      </c>
      <c r="Z3189" s="342">
        <f t="shared" si="365"/>
        <v>0</v>
      </c>
      <c r="AA3189" s="342">
        <f t="shared" si="365"/>
        <v>0</v>
      </c>
      <c r="AB3189" s="342">
        <f t="shared" si="365"/>
        <v>0</v>
      </c>
      <c r="AC3189" s="109">
        <f t="shared" si="362"/>
        <v>0</v>
      </c>
      <c r="AD3189" s="109">
        <f>IF(C3189=A_Stammdaten!$B$12,E_SAV!$S3189-E_SAV!$AE3189,HLOOKUP(A_Stammdaten!$B$12-1,$AF$4:$AL$4004,ROW(C3189)-3,FALSE)-$AE3189)</f>
        <v>0</v>
      </c>
      <c r="AE3189" s="109">
        <f>HLOOKUP(A_Stammdaten!$B$12,$AF$4:$AL$4004,ROW(C3189)-3,FALSE)</f>
        <v>0</v>
      </c>
      <c r="AF3189" s="109">
        <f t="shared" si="360"/>
        <v>0</v>
      </c>
      <c r="AG3189" s="109">
        <f t="shared" si="364"/>
        <v>0</v>
      </c>
      <c r="AH3189" s="109">
        <f t="shared" si="364"/>
        <v>0</v>
      </c>
      <c r="AI3189" s="109">
        <f t="shared" si="364"/>
        <v>0</v>
      </c>
      <c r="AJ3189" s="109">
        <f t="shared" si="363"/>
        <v>0</v>
      </c>
      <c r="AK3189" s="109">
        <f t="shared" si="363"/>
        <v>0</v>
      </c>
      <c r="AL3189" s="109">
        <f t="shared" si="363"/>
        <v>0</v>
      </c>
    </row>
    <row r="3190" spans="1:38" x14ac:dyDescent="0.3">
      <c r="A3190" s="421"/>
      <c r="B3190" s="421"/>
      <c r="C3190" s="422"/>
      <c r="D3190" s="423"/>
      <c r="E3190" s="421"/>
      <c r="F3190" s="421"/>
      <c r="G3190" s="421"/>
      <c r="H3190" s="421"/>
      <c r="I3190" s="421"/>
      <c r="J3190" s="421"/>
      <c r="K3190" s="421"/>
      <c r="L3190" s="421"/>
      <c r="M3190" s="423"/>
      <c r="N3190" s="340">
        <f>IF(C3190&gt;A_Stammdaten!$B$12,0,SUM(E3190,F3190,H3190,J3190:K3190)-SUM(G3190,I3190,L3190:M3190))</f>
        <v>0</v>
      </c>
      <c r="O3190" s="421"/>
      <c r="P3190" s="421"/>
      <c r="Q3190" s="421"/>
      <c r="R3190" s="421"/>
      <c r="S3190" s="108">
        <f t="shared" si="361"/>
        <v>0</v>
      </c>
      <c r="T3190" s="341">
        <f>IF(ISBLANK($B3190),0,VLOOKUP($B3190,Listen!$A$2:$C$45,2,FALSE))</f>
        <v>0</v>
      </c>
      <c r="U3190" s="341">
        <f>IF(ISBLANK($B3190),0,VLOOKUP($B3190,Listen!$A$2:$C$45,3,FALSE))</f>
        <v>0</v>
      </c>
      <c r="V3190" s="342">
        <f t="shared" si="359"/>
        <v>0</v>
      </c>
      <c r="W3190" s="342">
        <f t="shared" si="365"/>
        <v>0</v>
      </c>
      <c r="X3190" s="342">
        <f t="shared" si="365"/>
        <v>0</v>
      </c>
      <c r="Y3190" s="342">
        <f t="shared" si="365"/>
        <v>0</v>
      </c>
      <c r="Z3190" s="342">
        <f t="shared" si="365"/>
        <v>0</v>
      </c>
      <c r="AA3190" s="342">
        <f t="shared" si="365"/>
        <v>0</v>
      </c>
      <c r="AB3190" s="342">
        <f t="shared" si="365"/>
        <v>0</v>
      </c>
      <c r="AC3190" s="109">
        <f t="shared" si="362"/>
        <v>0</v>
      </c>
      <c r="AD3190" s="109">
        <f>IF(C3190=A_Stammdaten!$B$12,E_SAV!$S3190-E_SAV!$AE3190,HLOOKUP(A_Stammdaten!$B$12-1,$AF$4:$AL$4004,ROW(C3190)-3,FALSE)-$AE3190)</f>
        <v>0</v>
      </c>
      <c r="AE3190" s="109">
        <f>HLOOKUP(A_Stammdaten!$B$12,$AF$4:$AL$4004,ROW(C3190)-3,FALSE)</f>
        <v>0</v>
      </c>
      <c r="AF3190" s="109">
        <f t="shared" si="360"/>
        <v>0</v>
      </c>
      <c r="AG3190" s="109">
        <f t="shared" si="364"/>
        <v>0</v>
      </c>
      <c r="AH3190" s="109">
        <f t="shared" si="364"/>
        <v>0</v>
      </c>
      <c r="AI3190" s="109">
        <f t="shared" si="364"/>
        <v>0</v>
      </c>
      <c r="AJ3190" s="109">
        <f t="shared" si="363"/>
        <v>0</v>
      </c>
      <c r="AK3190" s="109">
        <f t="shared" si="363"/>
        <v>0</v>
      </c>
      <c r="AL3190" s="109">
        <f t="shared" si="363"/>
        <v>0</v>
      </c>
    </row>
    <row r="3191" spans="1:38" x14ac:dyDescent="0.3">
      <c r="A3191" s="421"/>
      <c r="B3191" s="421"/>
      <c r="C3191" s="422"/>
      <c r="D3191" s="423"/>
      <c r="E3191" s="421"/>
      <c r="F3191" s="421"/>
      <c r="G3191" s="421"/>
      <c r="H3191" s="421"/>
      <c r="I3191" s="421"/>
      <c r="J3191" s="421"/>
      <c r="K3191" s="421"/>
      <c r="L3191" s="421"/>
      <c r="M3191" s="423"/>
      <c r="N3191" s="340">
        <f>IF(C3191&gt;A_Stammdaten!$B$12,0,SUM(E3191,F3191,H3191,J3191:K3191)-SUM(G3191,I3191,L3191:M3191))</f>
        <v>0</v>
      </c>
      <c r="O3191" s="421"/>
      <c r="P3191" s="421"/>
      <c r="Q3191" s="421"/>
      <c r="R3191" s="421"/>
      <c r="S3191" s="108">
        <f t="shared" si="361"/>
        <v>0</v>
      </c>
      <c r="T3191" s="341">
        <f>IF(ISBLANK($B3191),0,VLOOKUP($B3191,Listen!$A$2:$C$45,2,FALSE))</f>
        <v>0</v>
      </c>
      <c r="U3191" s="341">
        <f>IF(ISBLANK($B3191),0,VLOOKUP($B3191,Listen!$A$2:$C$45,3,FALSE))</f>
        <v>0</v>
      </c>
      <c r="V3191" s="342">
        <f t="shared" si="359"/>
        <v>0</v>
      </c>
      <c r="W3191" s="342">
        <f t="shared" si="365"/>
        <v>0</v>
      </c>
      <c r="X3191" s="342">
        <f t="shared" si="365"/>
        <v>0</v>
      </c>
      <c r="Y3191" s="342">
        <f t="shared" si="365"/>
        <v>0</v>
      </c>
      <c r="Z3191" s="342">
        <f t="shared" si="365"/>
        <v>0</v>
      </c>
      <c r="AA3191" s="342">
        <f t="shared" si="365"/>
        <v>0</v>
      </c>
      <c r="AB3191" s="342">
        <f t="shared" si="365"/>
        <v>0</v>
      </c>
      <c r="AC3191" s="109">
        <f t="shared" si="362"/>
        <v>0</v>
      </c>
      <c r="AD3191" s="109">
        <f>IF(C3191=A_Stammdaten!$B$12,E_SAV!$S3191-E_SAV!$AE3191,HLOOKUP(A_Stammdaten!$B$12-1,$AF$4:$AL$4004,ROW(C3191)-3,FALSE)-$AE3191)</f>
        <v>0</v>
      </c>
      <c r="AE3191" s="109">
        <f>HLOOKUP(A_Stammdaten!$B$12,$AF$4:$AL$4004,ROW(C3191)-3,FALSE)</f>
        <v>0</v>
      </c>
      <c r="AF3191" s="109">
        <f t="shared" si="360"/>
        <v>0</v>
      </c>
      <c r="AG3191" s="109">
        <f t="shared" si="364"/>
        <v>0</v>
      </c>
      <c r="AH3191" s="109">
        <f t="shared" si="364"/>
        <v>0</v>
      </c>
      <c r="AI3191" s="109">
        <f t="shared" si="364"/>
        <v>0</v>
      </c>
      <c r="AJ3191" s="109">
        <f t="shared" si="363"/>
        <v>0</v>
      </c>
      <c r="AK3191" s="109">
        <f t="shared" si="363"/>
        <v>0</v>
      </c>
      <c r="AL3191" s="109">
        <f t="shared" si="363"/>
        <v>0</v>
      </c>
    </row>
    <row r="3192" spans="1:38" x14ac:dyDescent="0.3">
      <c r="A3192" s="421"/>
      <c r="B3192" s="421"/>
      <c r="C3192" s="422"/>
      <c r="D3192" s="423"/>
      <c r="E3192" s="421"/>
      <c r="F3192" s="421"/>
      <c r="G3192" s="421"/>
      <c r="H3192" s="421"/>
      <c r="I3192" s="421"/>
      <c r="J3192" s="421"/>
      <c r="K3192" s="421"/>
      <c r="L3192" s="421"/>
      <c r="M3192" s="423"/>
      <c r="N3192" s="340">
        <f>IF(C3192&gt;A_Stammdaten!$B$12,0,SUM(E3192,F3192,H3192,J3192:K3192)-SUM(G3192,I3192,L3192:M3192))</f>
        <v>0</v>
      </c>
      <c r="O3192" s="421"/>
      <c r="P3192" s="421"/>
      <c r="Q3192" s="421"/>
      <c r="R3192" s="421"/>
      <c r="S3192" s="108">
        <f t="shared" si="361"/>
        <v>0</v>
      </c>
      <c r="T3192" s="341">
        <f>IF(ISBLANK($B3192),0,VLOOKUP($B3192,Listen!$A$2:$C$45,2,FALSE))</f>
        <v>0</v>
      </c>
      <c r="U3192" s="341">
        <f>IF(ISBLANK($B3192),0,VLOOKUP($B3192,Listen!$A$2:$C$45,3,FALSE))</f>
        <v>0</v>
      </c>
      <c r="V3192" s="342">
        <f t="shared" si="359"/>
        <v>0</v>
      </c>
      <c r="W3192" s="342">
        <f t="shared" si="365"/>
        <v>0</v>
      </c>
      <c r="X3192" s="342">
        <f t="shared" si="365"/>
        <v>0</v>
      </c>
      <c r="Y3192" s="342">
        <f t="shared" si="365"/>
        <v>0</v>
      </c>
      <c r="Z3192" s="342">
        <f t="shared" si="365"/>
        <v>0</v>
      </c>
      <c r="AA3192" s="342">
        <f t="shared" si="365"/>
        <v>0</v>
      </c>
      <c r="AB3192" s="342">
        <f t="shared" si="365"/>
        <v>0</v>
      </c>
      <c r="AC3192" s="109">
        <f t="shared" si="362"/>
        <v>0</v>
      </c>
      <c r="AD3192" s="109">
        <f>IF(C3192=A_Stammdaten!$B$12,E_SAV!$S3192-E_SAV!$AE3192,HLOOKUP(A_Stammdaten!$B$12-1,$AF$4:$AL$4004,ROW(C3192)-3,FALSE)-$AE3192)</f>
        <v>0</v>
      </c>
      <c r="AE3192" s="109">
        <f>HLOOKUP(A_Stammdaten!$B$12,$AF$4:$AL$4004,ROW(C3192)-3,FALSE)</f>
        <v>0</v>
      </c>
      <c r="AF3192" s="109">
        <f t="shared" si="360"/>
        <v>0</v>
      </c>
      <c r="AG3192" s="109">
        <f t="shared" si="364"/>
        <v>0</v>
      </c>
      <c r="AH3192" s="109">
        <f t="shared" si="364"/>
        <v>0</v>
      </c>
      <c r="AI3192" s="109">
        <f t="shared" si="364"/>
        <v>0</v>
      </c>
      <c r="AJ3192" s="109">
        <f t="shared" si="363"/>
        <v>0</v>
      </c>
      <c r="AK3192" s="109">
        <f t="shared" si="363"/>
        <v>0</v>
      </c>
      <c r="AL3192" s="109">
        <f t="shared" si="363"/>
        <v>0</v>
      </c>
    </row>
    <row r="3193" spans="1:38" x14ac:dyDescent="0.3">
      <c r="A3193" s="421"/>
      <c r="B3193" s="421"/>
      <c r="C3193" s="422"/>
      <c r="D3193" s="423"/>
      <c r="E3193" s="421"/>
      <c r="F3193" s="421"/>
      <c r="G3193" s="421"/>
      <c r="H3193" s="421"/>
      <c r="I3193" s="421"/>
      <c r="J3193" s="421"/>
      <c r="K3193" s="421"/>
      <c r="L3193" s="421"/>
      <c r="M3193" s="423"/>
      <c r="N3193" s="340">
        <f>IF(C3193&gt;A_Stammdaten!$B$12,0,SUM(E3193,F3193,H3193,J3193:K3193)-SUM(G3193,I3193,L3193:M3193))</f>
        <v>0</v>
      </c>
      <c r="O3193" s="421"/>
      <c r="P3193" s="421"/>
      <c r="Q3193" s="421"/>
      <c r="R3193" s="421"/>
      <c r="S3193" s="108">
        <f t="shared" si="361"/>
        <v>0</v>
      </c>
      <c r="T3193" s="341">
        <f>IF(ISBLANK($B3193),0,VLOOKUP($B3193,Listen!$A$2:$C$45,2,FALSE))</f>
        <v>0</v>
      </c>
      <c r="U3193" s="341">
        <f>IF(ISBLANK($B3193),0,VLOOKUP($B3193,Listen!$A$2:$C$45,3,FALSE))</f>
        <v>0</v>
      </c>
      <c r="V3193" s="342">
        <f t="shared" si="359"/>
        <v>0</v>
      </c>
      <c r="W3193" s="342">
        <f t="shared" si="365"/>
        <v>0</v>
      </c>
      <c r="X3193" s="342">
        <f t="shared" si="365"/>
        <v>0</v>
      </c>
      <c r="Y3193" s="342">
        <f t="shared" si="365"/>
        <v>0</v>
      </c>
      <c r="Z3193" s="342">
        <f t="shared" si="365"/>
        <v>0</v>
      </c>
      <c r="AA3193" s="342">
        <f t="shared" si="365"/>
        <v>0</v>
      </c>
      <c r="AB3193" s="342">
        <f t="shared" si="365"/>
        <v>0</v>
      </c>
      <c r="AC3193" s="109">
        <f t="shared" si="362"/>
        <v>0</v>
      </c>
      <c r="AD3193" s="109">
        <f>IF(C3193=A_Stammdaten!$B$12,E_SAV!$S3193-E_SAV!$AE3193,HLOOKUP(A_Stammdaten!$B$12-1,$AF$4:$AL$4004,ROW(C3193)-3,FALSE)-$AE3193)</f>
        <v>0</v>
      </c>
      <c r="AE3193" s="109">
        <f>HLOOKUP(A_Stammdaten!$B$12,$AF$4:$AL$4004,ROW(C3193)-3,FALSE)</f>
        <v>0</v>
      </c>
      <c r="AF3193" s="109">
        <f t="shared" si="360"/>
        <v>0</v>
      </c>
      <c r="AG3193" s="109">
        <f t="shared" si="364"/>
        <v>0</v>
      </c>
      <c r="AH3193" s="109">
        <f t="shared" si="364"/>
        <v>0</v>
      </c>
      <c r="AI3193" s="109">
        <f t="shared" si="364"/>
        <v>0</v>
      </c>
      <c r="AJ3193" s="109">
        <f t="shared" si="363"/>
        <v>0</v>
      </c>
      <c r="AK3193" s="109">
        <f t="shared" si="363"/>
        <v>0</v>
      </c>
      <c r="AL3193" s="109">
        <f t="shared" si="363"/>
        <v>0</v>
      </c>
    </row>
    <row r="3194" spans="1:38" x14ac:dyDescent="0.3">
      <c r="A3194" s="421"/>
      <c r="B3194" s="421"/>
      <c r="C3194" s="422"/>
      <c r="D3194" s="423"/>
      <c r="E3194" s="421"/>
      <c r="F3194" s="421"/>
      <c r="G3194" s="421"/>
      <c r="H3194" s="421"/>
      <c r="I3194" s="421"/>
      <c r="J3194" s="421"/>
      <c r="K3194" s="421"/>
      <c r="L3194" s="421"/>
      <c r="M3194" s="423"/>
      <c r="N3194" s="340">
        <f>IF(C3194&gt;A_Stammdaten!$B$12,0,SUM(E3194,F3194,H3194,J3194:K3194)-SUM(G3194,I3194,L3194:M3194))</f>
        <v>0</v>
      </c>
      <c r="O3194" s="421"/>
      <c r="P3194" s="421"/>
      <c r="Q3194" s="421"/>
      <c r="R3194" s="421"/>
      <c r="S3194" s="108">
        <f t="shared" si="361"/>
        <v>0</v>
      </c>
      <c r="T3194" s="341">
        <f>IF(ISBLANK($B3194),0,VLOOKUP($B3194,Listen!$A$2:$C$45,2,FALSE))</f>
        <v>0</v>
      </c>
      <c r="U3194" s="341">
        <f>IF(ISBLANK($B3194),0,VLOOKUP($B3194,Listen!$A$2:$C$45,3,FALSE))</f>
        <v>0</v>
      </c>
      <c r="V3194" s="342">
        <f t="shared" si="359"/>
        <v>0</v>
      </c>
      <c r="W3194" s="342">
        <f t="shared" si="365"/>
        <v>0</v>
      </c>
      <c r="X3194" s="342">
        <f t="shared" si="365"/>
        <v>0</v>
      </c>
      <c r="Y3194" s="342">
        <f t="shared" si="365"/>
        <v>0</v>
      </c>
      <c r="Z3194" s="342">
        <f t="shared" si="365"/>
        <v>0</v>
      </c>
      <c r="AA3194" s="342">
        <f t="shared" si="365"/>
        <v>0</v>
      </c>
      <c r="AB3194" s="342">
        <f t="shared" si="365"/>
        <v>0</v>
      </c>
      <c r="AC3194" s="109">
        <f t="shared" si="362"/>
        <v>0</v>
      </c>
      <c r="AD3194" s="109">
        <f>IF(C3194=A_Stammdaten!$B$12,E_SAV!$S3194-E_SAV!$AE3194,HLOOKUP(A_Stammdaten!$B$12-1,$AF$4:$AL$4004,ROW(C3194)-3,FALSE)-$AE3194)</f>
        <v>0</v>
      </c>
      <c r="AE3194" s="109">
        <f>HLOOKUP(A_Stammdaten!$B$12,$AF$4:$AL$4004,ROW(C3194)-3,FALSE)</f>
        <v>0</v>
      </c>
      <c r="AF3194" s="109">
        <f t="shared" si="360"/>
        <v>0</v>
      </c>
      <c r="AG3194" s="109">
        <f t="shared" si="364"/>
        <v>0</v>
      </c>
      <c r="AH3194" s="109">
        <f t="shared" si="364"/>
        <v>0</v>
      </c>
      <c r="AI3194" s="109">
        <f t="shared" si="364"/>
        <v>0</v>
      </c>
      <c r="AJ3194" s="109">
        <f t="shared" si="363"/>
        <v>0</v>
      </c>
      <c r="AK3194" s="109">
        <f t="shared" si="363"/>
        <v>0</v>
      </c>
      <c r="AL3194" s="109">
        <f t="shared" si="363"/>
        <v>0</v>
      </c>
    </row>
    <row r="3195" spans="1:38" x14ac:dyDescent="0.3">
      <c r="A3195" s="421"/>
      <c r="B3195" s="421"/>
      <c r="C3195" s="422"/>
      <c r="D3195" s="423"/>
      <c r="E3195" s="421"/>
      <c r="F3195" s="421"/>
      <c r="G3195" s="421"/>
      <c r="H3195" s="421"/>
      <c r="I3195" s="421"/>
      <c r="J3195" s="421"/>
      <c r="K3195" s="421"/>
      <c r="L3195" s="421"/>
      <c r="M3195" s="423"/>
      <c r="N3195" s="340">
        <f>IF(C3195&gt;A_Stammdaten!$B$12,0,SUM(E3195,F3195,H3195,J3195:K3195)-SUM(G3195,I3195,L3195:M3195))</f>
        <v>0</v>
      </c>
      <c r="O3195" s="421"/>
      <c r="P3195" s="421"/>
      <c r="Q3195" s="421"/>
      <c r="R3195" s="421"/>
      <c r="S3195" s="108">
        <f t="shared" si="361"/>
        <v>0</v>
      </c>
      <c r="T3195" s="341">
        <f>IF(ISBLANK($B3195),0,VLOOKUP($B3195,Listen!$A$2:$C$45,2,FALSE))</f>
        <v>0</v>
      </c>
      <c r="U3195" s="341">
        <f>IF(ISBLANK($B3195),0,VLOOKUP($B3195,Listen!$A$2:$C$45,3,FALSE))</f>
        <v>0</v>
      </c>
      <c r="V3195" s="342">
        <f t="shared" si="359"/>
        <v>0</v>
      </c>
      <c r="W3195" s="342">
        <f t="shared" si="365"/>
        <v>0</v>
      </c>
      <c r="X3195" s="342">
        <f t="shared" si="365"/>
        <v>0</v>
      </c>
      <c r="Y3195" s="342">
        <f t="shared" si="365"/>
        <v>0</v>
      </c>
      <c r="Z3195" s="342">
        <f t="shared" si="365"/>
        <v>0</v>
      </c>
      <c r="AA3195" s="342">
        <f t="shared" si="365"/>
        <v>0</v>
      </c>
      <c r="AB3195" s="342">
        <f t="shared" si="365"/>
        <v>0</v>
      </c>
      <c r="AC3195" s="109">
        <f t="shared" si="362"/>
        <v>0</v>
      </c>
      <c r="AD3195" s="109">
        <f>IF(C3195=A_Stammdaten!$B$12,E_SAV!$S3195-E_SAV!$AE3195,HLOOKUP(A_Stammdaten!$B$12-1,$AF$4:$AL$4004,ROW(C3195)-3,FALSE)-$AE3195)</f>
        <v>0</v>
      </c>
      <c r="AE3195" s="109">
        <f>HLOOKUP(A_Stammdaten!$B$12,$AF$4:$AL$4004,ROW(C3195)-3,FALSE)</f>
        <v>0</v>
      </c>
      <c r="AF3195" s="109">
        <f t="shared" si="360"/>
        <v>0</v>
      </c>
      <c r="AG3195" s="109">
        <f t="shared" si="364"/>
        <v>0</v>
      </c>
      <c r="AH3195" s="109">
        <f t="shared" si="364"/>
        <v>0</v>
      </c>
      <c r="AI3195" s="109">
        <f t="shared" si="364"/>
        <v>0</v>
      </c>
      <c r="AJ3195" s="109">
        <f t="shared" si="363"/>
        <v>0</v>
      </c>
      <c r="AK3195" s="109">
        <f t="shared" si="363"/>
        <v>0</v>
      </c>
      <c r="AL3195" s="109">
        <f t="shared" si="363"/>
        <v>0</v>
      </c>
    </row>
    <row r="3196" spans="1:38" x14ac:dyDescent="0.3">
      <c r="A3196" s="421"/>
      <c r="B3196" s="421"/>
      <c r="C3196" s="422"/>
      <c r="D3196" s="423"/>
      <c r="E3196" s="421"/>
      <c r="F3196" s="421"/>
      <c r="G3196" s="421"/>
      <c r="H3196" s="421"/>
      <c r="I3196" s="421"/>
      <c r="J3196" s="421"/>
      <c r="K3196" s="421"/>
      <c r="L3196" s="421"/>
      <c r="M3196" s="423"/>
      <c r="N3196" s="340">
        <f>IF(C3196&gt;A_Stammdaten!$B$12,0,SUM(E3196,F3196,H3196,J3196:K3196)-SUM(G3196,I3196,L3196:M3196))</f>
        <v>0</v>
      </c>
      <c r="O3196" s="421"/>
      <c r="P3196" s="421"/>
      <c r="Q3196" s="421"/>
      <c r="R3196" s="421"/>
      <c r="S3196" s="108">
        <f t="shared" si="361"/>
        <v>0</v>
      </c>
      <c r="T3196" s="341">
        <f>IF(ISBLANK($B3196),0,VLOOKUP($B3196,Listen!$A$2:$C$45,2,FALSE))</f>
        <v>0</v>
      </c>
      <c r="U3196" s="341">
        <f>IF(ISBLANK($B3196),0,VLOOKUP($B3196,Listen!$A$2:$C$45,3,FALSE))</f>
        <v>0</v>
      </c>
      <c r="V3196" s="342">
        <f t="shared" si="359"/>
        <v>0</v>
      </c>
      <c r="W3196" s="342">
        <f t="shared" si="365"/>
        <v>0</v>
      </c>
      <c r="X3196" s="342">
        <f t="shared" si="365"/>
        <v>0</v>
      </c>
      <c r="Y3196" s="342">
        <f t="shared" si="365"/>
        <v>0</v>
      </c>
      <c r="Z3196" s="342">
        <f t="shared" si="365"/>
        <v>0</v>
      </c>
      <c r="AA3196" s="342">
        <f t="shared" si="365"/>
        <v>0</v>
      </c>
      <c r="AB3196" s="342">
        <f t="shared" ref="W3196:AB3239" si="366">$T3196</f>
        <v>0</v>
      </c>
      <c r="AC3196" s="109">
        <f t="shared" si="362"/>
        <v>0</v>
      </c>
      <c r="AD3196" s="109">
        <f>IF(C3196=A_Stammdaten!$B$12,E_SAV!$S3196-E_SAV!$AE3196,HLOOKUP(A_Stammdaten!$B$12-1,$AF$4:$AL$4004,ROW(C3196)-3,FALSE)-$AE3196)</f>
        <v>0</v>
      </c>
      <c r="AE3196" s="109">
        <f>HLOOKUP(A_Stammdaten!$B$12,$AF$4:$AL$4004,ROW(C3196)-3,FALSE)</f>
        <v>0</v>
      </c>
      <c r="AF3196" s="109">
        <f t="shared" si="360"/>
        <v>0</v>
      </c>
      <c r="AG3196" s="109">
        <f t="shared" si="364"/>
        <v>0</v>
      </c>
      <c r="AH3196" s="109">
        <f t="shared" si="364"/>
        <v>0</v>
      </c>
      <c r="AI3196" s="109">
        <f t="shared" si="364"/>
        <v>0</v>
      </c>
      <c r="AJ3196" s="109">
        <f t="shared" si="363"/>
        <v>0</v>
      </c>
      <c r="AK3196" s="109">
        <f t="shared" si="363"/>
        <v>0</v>
      </c>
      <c r="AL3196" s="109">
        <f t="shared" si="363"/>
        <v>0</v>
      </c>
    </row>
    <row r="3197" spans="1:38" x14ac:dyDescent="0.3">
      <c r="A3197" s="421"/>
      <c r="B3197" s="421"/>
      <c r="C3197" s="422"/>
      <c r="D3197" s="423"/>
      <c r="E3197" s="421"/>
      <c r="F3197" s="421"/>
      <c r="G3197" s="421"/>
      <c r="H3197" s="421"/>
      <c r="I3197" s="421"/>
      <c r="J3197" s="421"/>
      <c r="K3197" s="421"/>
      <c r="L3197" s="421"/>
      <c r="M3197" s="423"/>
      <c r="N3197" s="340">
        <f>IF(C3197&gt;A_Stammdaten!$B$12,0,SUM(E3197,F3197,H3197,J3197:K3197)-SUM(G3197,I3197,L3197:M3197))</f>
        <v>0</v>
      </c>
      <c r="O3197" s="421"/>
      <c r="P3197" s="421"/>
      <c r="Q3197" s="421"/>
      <c r="R3197" s="421"/>
      <c r="S3197" s="108">
        <f t="shared" si="361"/>
        <v>0</v>
      </c>
      <c r="T3197" s="341">
        <f>IF(ISBLANK($B3197),0,VLOOKUP($B3197,Listen!$A$2:$C$45,2,FALSE))</f>
        <v>0</v>
      </c>
      <c r="U3197" s="341">
        <f>IF(ISBLANK($B3197),0,VLOOKUP($B3197,Listen!$A$2:$C$45,3,FALSE))</f>
        <v>0</v>
      </c>
      <c r="V3197" s="342">
        <f t="shared" si="359"/>
        <v>0</v>
      </c>
      <c r="W3197" s="342">
        <f t="shared" si="366"/>
        <v>0</v>
      </c>
      <c r="X3197" s="342">
        <f t="shared" si="366"/>
        <v>0</v>
      </c>
      <c r="Y3197" s="342">
        <f t="shared" si="366"/>
        <v>0</v>
      </c>
      <c r="Z3197" s="342">
        <f t="shared" si="366"/>
        <v>0</v>
      </c>
      <c r="AA3197" s="342">
        <f t="shared" si="366"/>
        <v>0</v>
      </c>
      <c r="AB3197" s="342">
        <f t="shared" si="366"/>
        <v>0</v>
      </c>
      <c r="AC3197" s="109">
        <f t="shared" si="362"/>
        <v>0</v>
      </c>
      <c r="AD3197" s="109">
        <f>IF(C3197=A_Stammdaten!$B$12,E_SAV!$S3197-E_SAV!$AE3197,HLOOKUP(A_Stammdaten!$B$12-1,$AF$4:$AL$4004,ROW(C3197)-3,FALSE)-$AE3197)</f>
        <v>0</v>
      </c>
      <c r="AE3197" s="109">
        <f>HLOOKUP(A_Stammdaten!$B$12,$AF$4:$AL$4004,ROW(C3197)-3,FALSE)</f>
        <v>0</v>
      </c>
      <c r="AF3197" s="109">
        <f t="shared" si="360"/>
        <v>0</v>
      </c>
      <c r="AG3197" s="109">
        <f t="shared" si="364"/>
        <v>0</v>
      </c>
      <c r="AH3197" s="109">
        <f t="shared" si="364"/>
        <v>0</v>
      </c>
      <c r="AI3197" s="109">
        <f t="shared" si="364"/>
        <v>0</v>
      </c>
      <c r="AJ3197" s="109">
        <f t="shared" si="363"/>
        <v>0</v>
      </c>
      <c r="AK3197" s="109">
        <f t="shared" si="363"/>
        <v>0</v>
      </c>
      <c r="AL3197" s="109">
        <f t="shared" si="363"/>
        <v>0</v>
      </c>
    </row>
    <row r="3198" spans="1:38" x14ac:dyDescent="0.3">
      <c r="A3198" s="421"/>
      <c r="B3198" s="421"/>
      <c r="C3198" s="422"/>
      <c r="D3198" s="423"/>
      <c r="E3198" s="421"/>
      <c r="F3198" s="421"/>
      <c r="G3198" s="421"/>
      <c r="H3198" s="421"/>
      <c r="I3198" s="421"/>
      <c r="J3198" s="421"/>
      <c r="K3198" s="421"/>
      <c r="L3198" s="421"/>
      <c r="M3198" s="423"/>
      <c r="N3198" s="340">
        <f>IF(C3198&gt;A_Stammdaten!$B$12,0,SUM(E3198,F3198,H3198,J3198:K3198)-SUM(G3198,I3198,L3198:M3198))</f>
        <v>0</v>
      </c>
      <c r="O3198" s="421"/>
      <c r="P3198" s="421"/>
      <c r="Q3198" s="421"/>
      <c r="R3198" s="421"/>
      <c r="S3198" s="108">
        <f t="shared" si="361"/>
        <v>0</v>
      </c>
      <c r="T3198" s="341">
        <f>IF(ISBLANK($B3198),0,VLOOKUP($B3198,Listen!$A$2:$C$45,2,FALSE))</f>
        <v>0</v>
      </c>
      <c r="U3198" s="341">
        <f>IF(ISBLANK($B3198),0,VLOOKUP($B3198,Listen!$A$2:$C$45,3,FALSE))</f>
        <v>0</v>
      </c>
      <c r="V3198" s="342">
        <f t="shared" si="359"/>
        <v>0</v>
      </c>
      <c r="W3198" s="342">
        <f t="shared" si="366"/>
        <v>0</v>
      </c>
      <c r="X3198" s="342">
        <f t="shared" si="366"/>
        <v>0</v>
      </c>
      <c r="Y3198" s="342">
        <f t="shared" si="366"/>
        <v>0</v>
      </c>
      <c r="Z3198" s="342">
        <f t="shared" si="366"/>
        <v>0</v>
      </c>
      <c r="AA3198" s="342">
        <f t="shared" si="366"/>
        <v>0</v>
      </c>
      <c r="AB3198" s="342">
        <f t="shared" si="366"/>
        <v>0</v>
      </c>
      <c r="AC3198" s="109">
        <f t="shared" si="362"/>
        <v>0</v>
      </c>
      <c r="AD3198" s="109">
        <f>IF(C3198=A_Stammdaten!$B$12,E_SAV!$S3198-E_SAV!$AE3198,HLOOKUP(A_Stammdaten!$B$12-1,$AF$4:$AL$4004,ROW(C3198)-3,FALSE)-$AE3198)</f>
        <v>0</v>
      </c>
      <c r="AE3198" s="109">
        <f>HLOOKUP(A_Stammdaten!$B$12,$AF$4:$AL$4004,ROW(C3198)-3,FALSE)</f>
        <v>0</v>
      </c>
      <c r="AF3198" s="109">
        <f t="shared" si="360"/>
        <v>0</v>
      </c>
      <c r="AG3198" s="109">
        <f t="shared" si="364"/>
        <v>0</v>
      </c>
      <c r="AH3198" s="109">
        <f t="shared" si="364"/>
        <v>0</v>
      </c>
      <c r="AI3198" s="109">
        <f t="shared" si="364"/>
        <v>0</v>
      </c>
      <c r="AJ3198" s="109">
        <f t="shared" si="363"/>
        <v>0</v>
      </c>
      <c r="AK3198" s="109">
        <f t="shared" si="363"/>
        <v>0</v>
      </c>
      <c r="AL3198" s="109">
        <f t="shared" si="363"/>
        <v>0</v>
      </c>
    </row>
    <row r="3199" spans="1:38" x14ac:dyDescent="0.3">
      <c r="A3199" s="421"/>
      <c r="B3199" s="421"/>
      <c r="C3199" s="422"/>
      <c r="D3199" s="423"/>
      <c r="E3199" s="421"/>
      <c r="F3199" s="421"/>
      <c r="G3199" s="421"/>
      <c r="H3199" s="421"/>
      <c r="I3199" s="421"/>
      <c r="J3199" s="421"/>
      <c r="K3199" s="421"/>
      <c r="L3199" s="421"/>
      <c r="M3199" s="423"/>
      <c r="N3199" s="340">
        <f>IF(C3199&gt;A_Stammdaten!$B$12,0,SUM(E3199,F3199,H3199,J3199:K3199)-SUM(G3199,I3199,L3199:M3199))</f>
        <v>0</v>
      </c>
      <c r="O3199" s="421"/>
      <c r="P3199" s="421"/>
      <c r="Q3199" s="421"/>
      <c r="R3199" s="421"/>
      <c r="S3199" s="108">
        <f t="shared" si="361"/>
        <v>0</v>
      </c>
      <c r="T3199" s="341">
        <f>IF(ISBLANK($B3199),0,VLOOKUP($B3199,Listen!$A$2:$C$45,2,FALSE))</f>
        <v>0</v>
      </c>
      <c r="U3199" s="341">
        <f>IF(ISBLANK($B3199),0,VLOOKUP($B3199,Listen!$A$2:$C$45,3,FALSE))</f>
        <v>0</v>
      </c>
      <c r="V3199" s="342">
        <f t="shared" si="359"/>
        <v>0</v>
      </c>
      <c r="W3199" s="342">
        <f t="shared" si="366"/>
        <v>0</v>
      </c>
      <c r="X3199" s="342">
        <f t="shared" si="366"/>
        <v>0</v>
      </c>
      <c r="Y3199" s="342">
        <f t="shared" si="366"/>
        <v>0</v>
      </c>
      <c r="Z3199" s="342">
        <f t="shared" si="366"/>
        <v>0</v>
      </c>
      <c r="AA3199" s="342">
        <f t="shared" si="366"/>
        <v>0</v>
      </c>
      <c r="AB3199" s="342">
        <f t="shared" si="366"/>
        <v>0</v>
      </c>
      <c r="AC3199" s="109">
        <f t="shared" si="362"/>
        <v>0</v>
      </c>
      <c r="AD3199" s="109">
        <f>IF(C3199=A_Stammdaten!$B$12,E_SAV!$S3199-E_SAV!$AE3199,HLOOKUP(A_Stammdaten!$B$12-1,$AF$4:$AL$4004,ROW(C3199)-3,FALSE)-$AE3199)</f>
        <v>0</v>
      </c>
      <c r="AE3199" s="109">
        <f>HLOOKUP(A_Stammdaten!$B$12,$AF$4:$AL$4004,ROW(C3199)-3,FALSE)</f>
        <v>0</v>
      </c>
      <c r="AF3199" s="109">
        <f t="shared" si="360"/>
        <v>0</v>
      </c>
      <c r="AG3199" s="109">
        <f t="shared" si="364"/>
        <v>0</v>
      </c>
      <c r="AH3199" s="109">
        <f t="shared" si="364"/>
        <v>0</v>
      </c>
      <c r="AI3199" s="109">
        <f t="shared" si="364"/>
        <v>0</v>
      </c>
      <c r="AJ3199" s="109">
        <f t="shared" si="363"/>
        <v>0</v>
      </c>
      <c r="AK3199" s="109">
        <f t="shared" si="363"/>
        <v>0</v>
      </c>
      <c r="AL3199" s="109">
        <f t="shared" si="363"/>
        <v>0</v>
      </c>
    </row>
    <row r="3200" spans="1:38" x14ac:dyDescent="0.3">
      <c r="A3200" s="421"/>
      <c r="B3200" s="421"/>
      <c r="C3200" s="422"/>
      <c r="D3200" s="423"/>
      <c r="E3200" s="421"/>
      <c r="F3200" s="421"/>
      <c r="G3200" s="421"/>
      <c r="H3200" s="421"/>
      <c r="I3200" s="421"/>
      <c r="J3200" s="421"/>
      <c r="K3200" s="421"/>
      <c r="L3200" s="421"/>
      <c r="M3200" s="423"/>
      <c r="N3200" s="340">
        <f>IF(C3200&gt;A_Stammdaten!$B$12,0,SUM(E3200,F3200,H3200,J3200:K3200)-SUM(G3200,I3200,L3200:M3200))</f>
        <v>0</v>
      </c>
      <c r="O3200" s="421"/>
      <c r="P3200" s="421"/>
      <c r="Q3200" s="421"/>
      <c r="R3200" s="421"/>
      <c r="S3200" s="108">
        <f t="shared" si="361"/>
        <v>0</v>
      </c>
      <c r="T3200" s="341">
        <f>IF(ISBLANK($B3200),0,VLOOKUP($B3200,Listen!$A$2:$C$45,2,FALSE))</f>
        <v>0</v>
      </c>
      <c r="U3200" s="341">
        <f>IF(ISBLANK($B3200),0,VLOOKUP($B3200,Listen!$A$2:$C$45,3,FALSE))</f>
        <v>0</v>
      </c>
      <c r="V3200" s="342">
        <f t="shared" si="359"/>
        <v>0</v>
      </c>
      <c r="W3200" s="342">
        <f t="shared" si="366"/>
        <v>0</v>
      </c>
      <c r="X3200" s="342">
        <f t="shared" si="366"/>
        <v>0</v>
      </c>
      <c r="Y3200" s="342">
        <f t="shared" si="366"/>
        <v>0</v>
      </c>
      <c r="Z3200" s="342">
        <f t="shared" si="366"/>
        <v>0</v>
      </c>
      <c r="AA3200" s="342">
        <f t="shared" si="366"/>
        <v>0</v>
      </c>
      <c r="AB3200" s="342">
        <f t="shared" si="366"/>
        <v>0</v>
      </c>
      <c r="AC3200" s="109">
        <f t="shared" si="362"/>
        <v>0</v>
      </c>
      <c r="AD3200" s="109">
        <f>IF(C3200=A_Stammdaten!$B$12,E_SAV!$S3200-E_SAV!$AE3200,HLOOKUP(A_Stammdaten!$B$12-1,$AF$4:$AL$4004,ROW(C3200)-3,FALSE)-$AE3200)</f>
        <v>0</v>
      </c>
      <c r="AE3200" s="109">
        <f>HLOOKUP(A_Stammdaten!$B$12,$AF$4:$AL$4004,ROW(C3200)-3,FALSE)</f>
        <v>0</v>
      </c>
      <c r="AF3200" s="109">
        <f t="shared" si="360"/>
        <v>0</v>
      </c>
      <c r="AG3200" s="109">
        <f t="shared" si="364"/>
        <v>0</v>
      </c>
      <c r="AH3200" s="109">
        <f t="shared" si="364"/>
        <v>0</v>
      </c>
      <c r="AI3200" s="109">
        <f t="shared" si="364"/>
        <v>0</v>
      </c>
      <c r="AJ3200" s="109">
        <f t="shared" si="363"/>
        <v>0</v>
      </c>
      <c r="AK3200" s="109">
        <f t="shared" si="363"/>
        <v>0</v>
      </c>
      <c r="AL3200" s="109">
        <f t="shared" si="363"/>
        <v>0</v>
      </c>
    </row>
    <row r="3201" spans="1:38" x14ac:dyDescent="0.3">
      <c r="A3201" s="421"/>
      <c r="B3201" s="421"/>
      <c r="C3201" s="422"/>
      <c r="D3201" s="423"/>
      <c r="E3201" s="421"/>
      <c r="F3201" s="421"/>
      <c r="G3201" s="421"/>
      <c r="H3201" s="421"/>
      <c r="I3201" s="421"/>
      <c r="J3201" s="421"/>
      <c r="K3201" s="421"/>
      <c r="L3201" s="421"/>
      <c r="M3201" s="423"/>
      <c r="N3201" s="340">
        <f>IF(C3201&gt;A_Stammdaten!$B$12,0,SUM(E3201,F3201,H3201,J3201:K3201)-SUM(G3201,I3201,L3201:M3201))</f>
        <v>0</v>
      </c>
      <c r="O3201" s="421"/>
      <c r="P3201" s="421"/>
      <c r="Q3201" s="421"/>
      <c r="R3201" s="421"/>
      <c r="S3201" s="108">
        <f t="shared" si="361"/>
        <v>0</v>
      </c>
      <c r="T3201" s="341">
        <f>IF(ISBLANK($B3201),0,VLOOKUP($B3201,Listen!$A$2:$C$45,2,FALSE))</f>
        <v>0</v>
      </c>
      <c r="U3201" s="341">
        <f>IF(ISBLANK($B3201),0,VLOOKUP($B3201,Listen!$A$2:$C$45,3,FALSE))</f>
        <v>0</v>
      </c>
      <c r="V3201" s="342">
        <f t="shared" si="359"/>
        <v>0</v>
      </c>
      <c r="W3201" s="342">
        <f t="shared" si="366"/>
        <v>0</v>
      </c>
      <c r="X3201" s="342">
        <f t="shared" si="366"/>
        <v>0</v>
      </c>
      <c r="Y3201" s="342">
        <f t="shared" si="366"/>
        <v>0</v>
      </c>
      <c r="Z3201" s="342">
        <f t="shared" si="366"/>
        <v>0</v>
      </c>
      <c r="AA3201" s="342">
        <f t="shared" si="366"/>
        <v>0</v>
      </c>
      <c r="AB3201" s="342">
        <f t="shared" si="366"/>
        <v>0</v>
      </c>
      <c r="AC3201" s="109">
        <f t="shared" si="362"/>
        <v>0</v>
      </c>
      <c r="AD3201" s="109">
        <f>IF(C3201=A_Stammdaten!$B$12,E_SAV!$S3201-E_SAV!$AE3201,HLOOKUP(A_Stammdaten!$B$12-1,$AF$4:$AL$4004,ROW(C3201)-3,FALSE)-$AE3201)</f>
        <v>0</v>
      </c>
      <c r="AE3201" s="109">
        <f>HLOOKUP(A_Stammdaten!$B$12,$AF$4:$AL$4004,ROW(C3201)-3,FALSE)</f>
        <v>0</v>
      </c>
      <c r="AF3201" s="109">
        <f t="shared" si="360"/>
        <v>0</v>
      </c>
      <c r="AG3201" s="109">
        <f t="shared" si="364"/>
        <v>0</v>
      </c>
      <c r="AH3201" s="109">
        <f t="shared" si="364"/>
        <v>0</v>
      </c>
      <c r="AI3201" s="109">
        <f t="shared" si="364"/>
        <v>0</v>
      </c>
      <c r="AJ3201" s="109">
        <f t="shared" si="363"/>
        <v>0</v>
      </c>
      <c r="AK3201" s="109">
        <f t="shared" si="363"/>
        <v>0</v>
      </c>
      <c r="AL3201" s="109">
        <f t="shared" si="363"/>
        <v>0</v>
      </c>
    </row>
    <row r="3202" spans="1:38" x14ac:dyDescent="0.3">
      <c r="A3202" s="421"/>
      <c r="B3202" s="421"/>
      <c r="C3202" s="422"/>
      <c r="D3202" s="423"/>
      <c r="E3202" s="421"/>
      <c r="F3202" s="421"/>
      <c r="G3202" s="421"/>
      <c r="H3202" s="421"/>
      <c r="I3202" s="421"/>
      <c r="J3202" s="421"/>
      <c r="K3202" s="421"/>
      <c r="L3202" s="421"/>
      <c r="M3202" s="423"/>
      <c r="N3202" s="340">
        <f>IF(C3202&gt;A_Stammdaten!$B$12,0,SUM(E3202,F3202,H3202,J3202:K3202)-SUM(G3202,I3202,L3202:M3202))</f>
        <v>0</v>
      </c>
      <c r="O3202" s="421"/>
      <c r="P3202" s="421"/>
      <c r="Q3202" s="421"/>
      <c r="R3202" s="421"/>
      <c r="S3202" s="108">
        <f t="shared" si="361"/>
        <v>0</v>
      </c>
      <c r="T3202" s="341">
        <f>IF(ISBLANK($B3202),0,VLOOKUP($B3202,Listen!$A$2:$C$45,2,FALSE))</f>
        <v>0</v>
      </c>
      <c r="U3202" s="341">
        <f>IF(ISBLANK($B3202),0,VLOOKUP($B3202,Listen!$A$2:$C$45,3,FALSE))</f>
        <v>0</v>
      </c>
      <c r="V3202" s="342">
        <f t="shared" ref="V3202:V3265" si="367">$T3202</f>
        <v>0</v>
      </c>
      <c r="W3202" s="342">
        <f t="shared" si="366"/>
        <v>0</v>
      </c>
      <c r="X3202" s="342">
        <f t="shared" si="366"/>
        <v>0</v>
      </c>
      <c r="Y3202" s="342">
        <f t="shared" si="366"/>
        <v>0</v>
      </c>
      <c r="Z3202" s="342">
        <f t="shared" si="366"/>
        <v>0</v>
      </c>
      <c r="AA3202" s="342">
        <f t="shared" si="366"/>
        <v>0</v>
      </c>
      <c r="AB3202" s="342">
        <f t="shared" si="366"/>
        <v>0</v>
      </c>
      <c r="AC3202" s="109">
        <f t="shared" si="362"/>
        <v>0</v>
      </c>
      <c r="AD3202" s="109">
        <f>IF(C3202=A_Stammdaten!$B$12,E_SAV!$S3202-E_SAV!$AE3202,HLOOKUP(A_Stammdaten!$B$12-1,$AF$4:$AL$4004,ROW(C3202)-3,FALSE)-$AE3202)</f>
        <v>0</v>
      </c>
      <c r="AE3202" s="109">
        <f>HLOOKUP(A_Stammdaten!$B$12,$AF$4:$AL$4004,ROW(C3202)-3,FALSE)</f>
        <v>0</v>
      </c>
      <c r="AF3202" s="109">
        <f t="shared" si="360"/>
        <v>0</v>
      </c>
      <c r="AG3202" s="109">
        <f t="shared" si="364"/>
        <v>0</v>
      </c>
      <c r="AH3202" s="109">
        <f t="shared" si="364"/>
        <v>0</v>
      </c>
      <c r="AI3202" s="109">
        <f t="shared" si="364"/>
        <v>0</v>
      </c>
      <c r="AJ3202" s="109">
        <f t="shared" si="363"/>
        <v>0</v>
      </c>
      <c r="AK3202" s="109">
        <f t="shared" si="363"/>
        <v>0</v>
      </c>
      <c r="AL3202" s="109">
        <f t="shared" si="363"/>
        <v>0</v>
      </c>
    </row>
    <row r="3203" spans="1:38" x14ac:dyDescent="0.3">
      <c r="A3203" s="421"/>
      <c r="B3203" s="421"/>
      <c r="C3203" s="422"/>
      <c r="D3203" s="423"/>
      <c r="E3203" s="421"/>
      <c r="F3203" s="421"/>
      <c r="G3203" s="421"/>
      <c r="H3203" s="421"/>
      <c r="I3203" s="421"/>
      <c r="J3203" s="421"/>
      <c r="K3203" s="421"/>
      <c r="L3203" s="421"/>
      <c r="M3203" s="423"/>
      <c r="N3203" s="340">
        <f>IF(C3203&gt;A_Stammdaten!$B$12,0,SUM(E3203,F3203,H3203,J3203:K3203)-SUM(G3203,I3203,L3203:M3203))</f>
        <v>0</v>
      </c>
      <c r="O3203" s="421"/>
      <c r="P3203" s="421"/>
      <c r="Q3203" s="421"/>
      <c r="R3203" s="421"/>
      <c r="S3203" s="108">
        <f t="shared" si="361"/>
        <v>0</v>
      </c>
      <c r="T3203" s="341">
        <f>IF(ISBLANK($B3203),0,VLOOKUP($B3203,Listen!$A$2:$C$45,2,FALSE))</f>
        <v>0</v>
      </c>
      <c r="U3203" s="341">
        <f>IF(ISBLANK($B3203),0,VLOOKUP($B3203,Listen!$A$2:$C$45,3,FALSE))</f>
        <v>0</v>
      </c>
      <c r="V3203" s="342">
        <f t="shared" si="367"/>
        <v>0</v>
      </c>
      <c r="W3203" s="342">
        <f t="shared" si="366"/>
        <v>0</v>
      </c>
      <c r="X3203" s="342">
        <f t="shared" si="366"/>
        <v>0</v>
      </c>
      <c r="Y3203" s="342">
        <f t="shared" si="366"/>
        <v>0</v>
      </c>
      <c r="Z3203" s="342">
        <f t="shared" si="366"/>
        <v>0</v>
      </c>
      <c r="AA3203" s="342">
        <f t="shared" si="366"/>
        <v>0</v>
      </c>
      <c r="AB3203" s="342">
        <f t="shared" si="366"/>
        <v>0</v>
      </c>
      <c r="AC3203" s="109">
        <f t="shared" si="362"/>
        <v>0</v>
      </c>
      <c r="AD3203" s="109">
        <f>IF(C3203=A_Stammdaten!$B$12,E_SAV!$S3203-E_SAV!$AE3203,HLOOKUP(A_Stammdaten!$B$12-1,$AF$4:$AL$4004,ROW(C3203)-3,FALSE)-$AE3203)</f>
        <v>0</v>
      </c>
      <c r="AE3203" s="109">
        <f>HLOOKUP(A_Stammdaten!$B$12,$AF$4:$AL$4004,ROW(C3203)-3,FALSE)</f>
        <v>0</v>
      </c>
      <c r="AF3203" s="109">
        <f t="shared" si="360"/>
        <v>0</v>
      </c>
      <c r="AG3203" s="109">
        <f t="shared" si="364"/>
        <v>0</v>
      </c>
      <c r="AH3203" s="109">
        <f t="shared" si="364"/>
        <v>0</v>
      </c>
      <c r="AI3203" s="109">
        <f t="shared" si="364"/>
        <v>0</v>
      </c>
      <c r="AJ3203" s="109">
        <f t="shared" si="363"/>
        <v>0</v>
      </c>
      <c r="AK3203" s="109">
        <f t="shared" si="363"/>
        <v>0</v>
      </c>
      <c r="AL3203" s="109">
        <f t="shared" si="363"/>
        <v>0</v>
      </c>
    </row>
    <row r="3204" spans="1:38" x14ac:dyDescent="0.3">
      <c r="A3204" s="421"/>
      <c r="B3204" s="421"/>
      <c r="C3204" s="422"/>
      <c r="D3204" s="423"/>
      <c r="E3204" s="421"/>
      <c r="F3204" s="421"/>
      <c r="G3204" s="421"/>
      <c r="H3204" s="421"/>
      <c r="I3204" s="421"/>
      <c r="J3204" s="421"/>
      <c r="K3204" s="421"/>
      <c r="L3204" s="421"/>
      <c r="M3204" s="423"/>
      <c r="N3204" s="340">
        <f>IF(C3204&gt;A_Stammdaten!$B$12,0,SUM(E3204,F3204,H3204,J3204:K3204)-SUM(G3204,I3204,L3204:M3204))</f>
        <v>0</v>
      </c>
      <c r="O3204" s="421"/>
      <c r="P3204" s="421"/>
      <c r="Q3204" s="421"/>
      <c r="R3204" s="421"/>
      <c r="S3204" s="108">
        <f t="shared" si="361"/>
        <v>0</v>
      </c>
      <c r="T3204" s="341">
        <f>IF(ISBLANK($B3204),0,VLOOKUP($B3204,Listen!$A$2:$C$45,2,FALSE))</f>
        <v>0</v>
      </c>
      <c r="U3204" s="341">
        <f>IF(ISBLANK($B3204),0,VLOOKUP($B3204,Listen!$A$2:$C$45,3,FALSE))</f>
        <v>0</v>
      </c>
      <c r="V3204" s="342">
        <f t="shared" si="367"/>
        <v>0</v>
      </c>
      <c r="W3204" s="342">
        <f t="shared" si="366"/>
        <v>0</v>
      </c>
      <c r="X3204" s="342">
        <f t="shared" si="366"/>
        <v>0</v>
      </c>
      <c r="Y3204" s="342">
        <f t="shared" si="366"/>
        <v>0</v>
      </c>
      <c r="Z3204" s="342">
        <f t="shared" si="366"/>
        <v>0</v>
      </c>
      <c r="AA3204" s="342">
        <f t="shared" si="366"/>
        <v>0</v>
      </c>
      <c r="AB3204" s="342">
        <f t="shared" si="366"/>
        <v>0</v>
      </c>
      <c r="AC3204" s="109">
        <f t="shared" si="362"/>
        <v>0</v>
      </c>
      <c r="AD3204" s="109">
        <f>IF(C3204=A_Stammdaten!$B$12,E_SAV!$S3204-E_SAV!$AE3204,HLOOKUP(A_Stammdaten!$B$12-1,$AF$4:$AL$4004,ROW(C3204)-3,FALSE)-$AE3204)</f>
        <v>0</v>
      </c>
      <c r="AE3204" s="109">
        <f>HLOOKUP(A_Stammdaten!$B$12,$AF$4:$AL$4004,ROW(C3204)-3,FALSE)</f>
        <v>0</v>
      </c>
      <c r="AF3204" s="109">
        <f t="shared" si="360"/>
        <v>0</v>
      </c>
      <c r="AG3204" s="109">
        <f t="shared" si="364"/>
        <v>0</v>
      </c>
      <c r="AH3204" s="109">
        <f t="shared" si="364"/>
        <v>0</v>
      </c>
      <c r="AI3204" s="109">
        <f t="shared" si="364"/>
        <v>0</v>
      </c>
      <c r="AJ3204" s="109">
        <f t="shared" si="363"/>
        <v>0</v>
      </c>
      <c r="AK3204" s="109">
        <f t="shared" si="363"/>
        <v>0</v>
      </c>
      <c r="AL3204" s="109">
        <f t="shared" si="363"/>
        <v>0</v>
      </c>
    </row>
    <row r="3205" spans="1:38" x14ac:dyDescent="0.3">
      <c r="A3205" s="421"/>
      <c r="B3205" s="421"/>
      <c r="C3205" s="422"/>
      <c r="D3205" s="423"/>
      <c r="E3205" s="421"/>
      <c r="F3205" s="421"/>
      <c r="G3205" s="421"/>
      <c r="H3205" s="421"/>
      <c r="I3205" s="421"/>
      <c r="J3205" s="421"/>
      <c r="K3205" s="421"/>
      <c r="L3205" s="421"/>
      <c r="M3205" s="423"/>
      <c r="N3205" s="340">
        <f>IF(C3205&gt;A_Stammdaten!$B$12,0,SUM(E3205,F3205,H3205,J3205:K3205)-SUM(G3205,I3205,L3205:M3205))</f>
        <v>0</v>
      </c>
      <c r="O3205" s="421"/>
      <c r="P3205" s="421"/>
      <c r="Q3205" s="421"/>
      <c r="R3205" s="421"/>
      <c r="S3205" s="108">
        <f t="shared" si="361"/>
        <v>0</v>
      </c>
      <c r="T3205" s="341">
        <f>IF(ISBLANK($B3205),0,VLOOKUP($B3205,Listen!$A$2:$C$45,2,FALSE))</f>
        <v>0</v>
      </c>
      <c r="U3205" s="341">
        <f>IF(ISBLANK($B3205),0,VLOOKUP($B3205,Listen!$A$2:$C$45,3,FALSE))</f>
        <v>0</v>
      </c>
      <c r="V3205" s="342">
        <f t="shared" si="367"/>
        <v>0</v>
      </c>
      <c r="W3205" s="342">
        <f t="shared" si="366"/>
        <v>0</v>
      </c>
      <c r="X3205" s="342">
        <f t="shared" si="366"/>
        <v>0</v>
      </c>
      <c r="Y3205" s="342">
        <f t="shared" si="366"/>
        <v>0</v>
      </c>
      <c r="Z3205" s="342">
        <f t="shared" si="366"/>
        <v>0</v>
      </c>
      <c r="AA3205" s="342">
        <f t="shared" si="366"/>
        <v>0</v>
      </c>
      <c r="AB3205" s="342">
        <f t="shared" si="366"/>
        <v>0</v>
      </c>
      <c r="AC3205" s="109">
        <f t="shared" si="362"/>
        <v>0</v>
      </c>
      <c r="AD3205" s="109">
        <f>IF(C3205=A_Stammdaten!$B$12,E_SAV!$S3205-E_SAV!$AE3205,HLOOKUP(A_Stammdaten!$B$12-1,$AF$4:$AL$4004,ROW(C3205)-3,FALSE)-$AE3205)</f>
        <v>0</v>
      </c>
      <c r="AE3205" s="109">
        <f>HLOOKUP(A_Stammdaten!$B$12,$AF$4:$AL$4004,ROW(C3205)-3,FALSE)</f>
        <v>0</v>
      </c>
      <c r="AF3205" s="109">
        <f t="shared" ref="AF3205:AF3268" si="368">IF(OR($C3205=0,$S3205=0),0,IF($C3205&lt;=AF$4,$S3205-$S3205/V3205*(AF$4-$C3205+1),0))</f>
        <v>0</v>
      </c>
      <c r="AG3205" s="109">
        <f t="shared" si="364"/>
        <v>0</v>
      </c>
      <c r="AH3205" s="109">
        <f t="shared" si="364"/>
        <v>0</v>
      </c>
      <c r="AI3205" s="109">
        <f t="shared" si="364"/>
        <v>0</v>
      </c>
      <c r="AJ3205" s="109">
        <f t="shared" si="363"/>
        <v>0</v>
      </c>
      <c r="AK3205" s="109">
        <f t="shared" si="363"/>
        <v>0</v>
      </c>
      <c r="AL3205" s="109">
        <f t="shared" si="363"/>
        <v>0</v>
      </c>
    </row>
    <row r="3206" spans="1:38" x14ac:dyDescent="0.3">
      <c r="A3206" s="421"/>
      <c r="B3206" s="421"/>
      <c r="C3206" s="422"/>
      <c r="D3206" s="423"/>
      <c r="E3206" s="421"/>
      <c r="F3206" s="421"/>
      <c r="G3206" s="421"/>
      <c r="H3206" s="421"/>
      <c r="I3206" s="421"/>
      <c r="J3206" s="421"/>
      <c r="K3206" s="421"/>
      <c r="L3206" s="421"/>
      <c r="M3206" s="423"/>
      <c r="N3206" s="340">
        <f>IF(C3206&gt;A_Stammdaten!$B$12,0,SUM(E3206,F3206,H3206,J3206:K3206)-SUM(G3206,I3206,L3206:M3206))</f>
        <v>0</v>
      </c>
      <c r="O3206" s="421"/>
      <c r="P3206" s="421"/>
      <c r="Q3206" s="421"/>
      <c r="R3206" s="421"/>
      <c r="S3206" s="108">
        <f t="shared" ref="S3206:S3269" si="369">N3206-SUM(O3206:R3206)</f>
        <v>0</v>
      </c>
      <c r="T3206" s="341">
        <f>IF(ISBLANK($B3206),0,VLOOKUP($B3206,Listen!$A$2:$C$45,2,FALSE))</f>
        <v>0</v>
      </c>
      <c r="U3206" s="341">
        <f>IF(ISBLANK($B3206),0,VLOOKUP($B3206,Listen!$A$2:$C$45,3,FALSE))</f>
        <v>0</v>
      </c>
      <c r="V3206" s="342">
        <f t="shared" si="367"/>
        <v>0</v>
      </c>
      <c r="W3206" s="342">
        <f t="shared" si="366"/>
        <v>0</v>
      </c>
      <c r="X3206" s="342">
        <f t="shared" si="366"/>
        <v>0</v>
      </c>
      <c r="Y3206" s="342">
        <f t="shared" si="366"/>
        <v>0</v>
      </c>
      <c r="Z3206" s="342">
        <f t="shared" si="366"/>
        <v>0</v>
      </c>
      <c r="AA3206" s="342">
        <f t="shared" si="366"/>
        <v>0</v>
      </c>
      <c r="AB3206" s="342">
        <f t="shared" si="366"/>
        <v>0</v>
      </c>
      <c r="AC3206" s="109">
        <f t="shared" ref="AC3206:AC3269" si="370">AE3206+AD3206</f>
        <v>0</v>
      </c>
      <c r="AD3206" s="109">
        <f>IF(C3206=A_Stammdaten!$B$12,E_SAV!$S3206-E_SAV!$AE3206,HLOOKUP(A_Stammdaten!$B$12-1,$AF$4:$AL$4004,ROW(C3206)-3,FALSE)-$AE3206)</f>
        <v>0</v>
      </c>
      <c r="AE3206" s="109">
        <f>HLOOKUP(A_Stammdaten!$B$12,$AF$4:$AL$4004,ROW(C3206)-3,FALSE)</f>
        <v>0</v>
      </c>
      <c r="AF3206" s="109">
        <f t="shared" si="368"/>
        <v>0</v>
      </c>
      <c r="AG3206" s="109">
        <f t="shared" si="364"/>
        <v>0</v>
      </c>
      <c r="AH3206" s="109">
        <f t="shared" si="364"/>
        <v>0</v>
      </c>
      <c r="AI3206" s="109">
        <f t="shared" si="364"/>
        <v>0</v>
      </c>
      <c r="AJ3206" s="109">
        <f t="shared" si="363"/>
        <v>0</v>
      </c>
      <c r="AK3206" s="109">
        <f t="shared" si="363"/>
        <v>0</v>
      </c>
      <c r="AL3206" s="109">
        <f t="shared" si="363"/>
        <v>0</v>
      </c>
    </row>
    <row r="3207" spans="1:38" x14ac:dyDescent="0.3">
      <c r="A3207" s="421"/>
      <c r="B3207" s="421"/>
      <c r="C3207" s="422"/>
      <c r="D3207" s="423"/>
      <c r="E3207" s="421"/>
      <c r="F3207" s="421"/>
      <c r="G3207" s="421"/>
      <c r="H3207" s="421"/>
      <c r="I3207" s="421"/>
      <c r="J3207" s="421"/>
      <c r="K3207" s="421"/>
      <c r="L3207" s="421"/>
      <c r="M3207" s="423"/>
      <c r="N3207" s="340">
        <f>IF(C3207&gt;A_Stammdaten!$B$12,0,SUM(E3207,F3207,H3207,J3207:K3207)-SUM(G3207,I3207,L3207:M3207))</f>
        <v>0</v>
      </c>
      <c r="O3207" s="421"/>
      <c r="P3207" s="421"/>
      <c r="Q3207" s="421"/>
      <c r="R3207" s="421"/>
      <c r="S3207" s="108">
        <f t="shared" si="369"/>
        <v>0</v>
      </c>
      <c r="T3207" s="341">
        <f>IF(ISBLANK($B3207),0,VLOOKUP($B3207,Listen!$A$2:$C$45,2,FALSE))</f>
        <v>0</v>
      </c>
      <c r="U3207" s="341">
        <f>IF(ISBLANK($B3207),0,VLOOKUP($B3207,Listen!$A$2:$C$45,3,FALSE))</f>
        <v>0</v>
      </c>
      <c r="V3207" s="342">
        <f t="shared" si="367"/>
        <v>0</v>
      </c>
      <c r="W3207" s="342">
        <f t="shared" si="366"/>
        <v>0</v>
      </c>
      <c r="X3207" s="342">
        <f t="shared" si="366"/>
        <v>0</v>
      </c>
      <c r="Y3207" s="342">
        <f t="shared" si="366"/>
        <v>0</v>
      </c>
      <c r="Z3207" s="342">
        <f t="shared" si="366"/>
        <v>0</v>
      </c>
      <c r="AA3207" s="342">
        <f t="shared" si="366"/>
        <v>0</v>
      </c>
      <c r="AB3207" s="342">
        <f t="shared" si="366"/>
        <v>0</v>
      </c>
      <c r="AC3207" s="109">
        <f t="shared" si="370"/>
        <v>0</v>
      </c>
      <c r="AD3207" s="109">
        <f>IF(C3207=A_Stammdaten!$B$12,E_SAV!$S3207-E_SAV!$AE3207,HLOOKUP(A_Stammdaten!$B$12-1,$AF$4:$AL$4004,ROW(C3207)-3,FALSE)-$AE3207)</f>
        <v>0</v>
      </c>
      <c r="AE3207" s="109">
        <f>HLOOKUP(A_Stammdaten!$B$12,$AF$4:$AL$4004,ROW(C3207)-3,FALSE)</f>
        <v>0</v>
      </c>
      <c r="AF3207" s="109">
        <f t="shared" si="368"/>
        <v>0</v>
      </c>
      <c r="AG3207" s="109">
        <f t="shared" si="364"/>
        <v>0</v>
      </c>
      <c r="AH3207" s="109">
        <f t="shared" si="364"/>
        <v>0</v>
      </c>
      <c r="AI3207" s="109">
        <f t="shared" si="364"/>
        <v>0</v>
      </c>
      <c r="AJ3207" s="109">
        <f t="shared" si="363"/>
        <v>0</v>
      </c>
      <c r="AK3207" s="109">
        <f t="shared" si="363"/>
        <v>0</v>
      </c>
      <c r="AL3207" s="109">
        <f t="shared" si="363"/>
        <v>0</v>
      </c>
    </row>
    <row r="3208" spans="1:38" x14ac:dyDescent="0.3">
      <c r="A3208" s="421"/>
      <c r="B3208" s="421"/>
      <c r="C3208" s="422"/>
      <c r="D3208" s="423"/>
      <c r="E3208" s="421"/>
      <c r="F3208" s="421"/>
      <c r="G3208" s="421"/>
      <c r="H3208" s="421"/>
      <c r="I3208" s="421"/>
      <c r="J3208" s="421"/>
      <c r="K3208" s="421"/>
      <c r="L3208" s="421"/>
      <c r="M3208" s="423"/>
      <c r="N3208" s="340">
        <f>IF(C3208&gt;A_Stammdaten!$B$12,0,SUM(E3208,F3208,H3208,J3208:K3208)-SUM(G3208,I3208,L3208:M3208))</f>
        <v>0</v>
      </c>
      <c r="O3208" s="421"/>
      <c r="P3208" s="421"/>
      <c r="Q3208" s="421"/>
      <c r="R3208" s="421"/>
      <c r="S3208" s="108">
        <f t="shared" si="369"/>
        <v>0</v>
      </c>
      <c r="T3208" s="341">
        <f>IF(ISBLANK($B3208),0,VLOOKUP($B3208,Listen!$A$2:$C$45,2,FALSE))</f>
        <v>0</v>
      </c>
      <c r="U3208" s="341">
        <f>IF(ISBLANK($B3208),0,VLOOKUP($B3208,Listen!$A$2:$C$45,3,FALSE))</f>
        <v>0</v>
      </c>
      <c r="V3208" s="342">
        <f t="shared" si="367"/>
        <v>0</v>
      </c>
      <c r="W3208" s="342">
        <f t="shared" si="366"/>
        <v>0</v>
      </c>
      <c r="X3208" s="342">
        <f t="shared" si="366"/>
        <v>0</v>
      </c>
      <c r="Y3208" s="342">
        <f t="shared" si="366"/>
        <v>0</v>
      </c>
      <c r="Z3208" s="342">
        <f t="shared" si="366"/>
        <v>0</v>
      </c>
      <c r="AA3208" s="342">
        <f t="shared" si="366"/>
        <v>0</v>
      </c>
      <c r="AB3208" s="342">
        <f t="shared" si="366"/>
        <v>0</v>
      </c>
      <c r="AC3208" s="109">
        <f t="shared" si="370"/>
        <v>0</v>
      </c>
      <c r="AD3208" s="109">
        <f>IF(C3208=A_Stammdaten!$B$12,E_SAV!$S3208-E_SAV!$AE3208,HLOOKUP(A_Stammdaten!$B$12-1,$AF$4:$AL$4004,ROW(C3208)-3,FALSE)-$AE3208)</f>
        <v>0</v>
      </c>
      <c r="AE3208" s="109">
        <f>HLOOKUP(A_Stammdaten!$B$12,$AF$4:$AL$4004,ROW(C3208)-3,FALSE)</f>
        <v>0</v>
      </c>
      <c r="AF3208" s="109">
        <f t="shared" si="368"/>
        <v>0</v>
      </c>
      <c r="AG3208" s="109">
        <f t="shared" si="364"/>
        <v>0</v>
      </c>
      <c r="AH3208" s="109">
        <f t="shared" si="364"/>
        <v>0</v>
      </c>
      <c r="AI3208" s="109">
        <f t="shared" si="364"/>
        <v>0</v>
      </c>
      <c r="AJ3208" s="109">
        <f t="shared" si="363"/>
        <v>0</v>
      </c>
      <c r="AK3208" s="109">
        <f t="shared" si="363"/>
        <v>0</v>
      </c>
      <c r="AL3208" s="109">
        <f t="shared" si="363"/>
        <v>0</v>
      </c>
    </row>
    <row r="3209" spans="1:38" x14ac:dyDescent="0.3">
      <c r="A3209" s="421"/>
      <c r="B3209" s="421"/>
      <c r="C3209" s="422"/>
      <c r="D3209" s="423"/>
      <c r="E3209" s="421"/>
      <c r="F3209" s="421"/>
      <c r="G3209" s="421"/>
      <c r="H3209" s="421"/>
      <c r="I3209" s="421"/>
      <c r="J3209" s="421"/>
      <c r="K3209" s="421"/>
      <c r="L3209" s="421"/>
      <c r="M3209" s="423"/>
      <c r="N3209" s="340">
        <f>IF(C3209&gt;A_Stammdaten!$B$12,0,SUM(E3209,F3209,H3209,J3209:K3209)-SUM(G3209,I3209,L3209:M3209))</f>
        <v>0</v>
      </c>
      <c r="O3209" s="421"/>
      <c r="P3209" s="421"/>
      <c r="Q3209" s="421"/>
      <c r="R3209" s="421"/>
      <c r="S3209" s="108">
        <f t="shared" si="369"/>
        <v>0</v>
      </c>
      <c r="T3209" s="341">
        <f>IF(ISBLANK($B3209),0,VLOOKUP($B3209,Listen!$A$2:$C$45,2,FALSE))</f>
        <v>0</v>
      </c>
      <c r="U3209" s="341">
        <f>IF(ISBLANK($B3209),0,VLOOKUP($B3209,Listen!$A$2:$C$45,3,FALSE))</f>
        <v>0</v>
      </c>
      <c r="V3209" s="342">
        <f t="shared" si="367"/>
        <v>0</v>
      </c>
      <c r="W3209" s="342">
        <f t="shared" si="366"/>
        <v>0</v>
      </c>
      <c r="X3209" s="342">
        <f t="shared" si="366"/>
        <v>0</v>
      </c>
      <c r="Y3209" s="342">
        <f t="shared" si="366"/>
        <v>0</v>
      </c>
      <c r="Z3209" s="342">
        <f t="shared" si="366"/>
        <v>0</v>
      </c>
      <c r="AA3209" s="342">
        <f t="shared" si="366"/>
        <v>0</v>
      </c>
      <c r="AB3209" s="342">
        <f t="shared" si="366"/>
        <v>0</v>
      </c>
      <c r="AC3209" s="109">
        <f t="shared" si="370"/>
        <v>0</v>
      </c>
      <c r="AD3209" s="109">
        <f>IF(C3209=A_Stammdaten!$B$12,E_SAV!$S3209-E_SAV!$AE3209,HLOOKUP(A_Stammdaten!$B$12-1,$AF$4:$AL$4004,ROW(C3209)-3,FALSE)-$AE3209)</f>
        <v>0</v>
      </c>
      <c r="AE3209" s="109">
        <f>HLOOKUP(A_Stammdaten!$B$12,$AF$4:$AL$4004,ROW(C3209)-3,FALSE)</f>
        <v>0</v>
      </c>
      <c r="AF3209" s="109">
        <f t="shared" si="368"/>
        <v>0</v>
      </c>
      <c r="AG3209" s="109">
        <f t="shared" si="364"/>
        <v>0</v>
      </c>
      <c r="AH3209" s="109">
        <f t="shared" si="364"/>
        <v>0</v>
      </c>
      <c r="AI3209" s="109">
        <f t="shared" si="364"/>
        <v>0</v>
      </c>
      <c r="AJ3209" s="109">
        <f t="shared" si="363"/>
        <v>0</v>
      </c>
      <c r="AK3209" s="109">
        <f t="shared" si="363"/>
        <v>0</v>
      </c>
      <c r="AL3209" s="109">
        <f t="shared" si="363"/>
        <v>0</v>
      </c>
    </row>
    <row r="3210" spans="1:38" x14ac:dyDescent="0.3">
      <c r="A3210" s="421"/>
      <c r="B3210" s="421"/>
      <c r="C3210" s="422"/>
      <c r="D3210" s="423"/>
      <c r="E3210" s="421"/>
      <c r="F3210" s="421"/>
      <c r="G3210" s="421"/>
      <c r="H3210" s="421"/>
      <c r="I3210" s="421"/>
      <c r="J3210" s="421"/>
      <c r="K3210" s="421"/>
      <c r="L3210" s="421"/>
      <c r="M3210" s="423"/>
      <c r="N3210" s="340">
        <f>IF(C3210&gt;A_Stammdaten!$B$12,0,SUM(E3210,F3210,H3210,J3210:K3210)-SUM(G3210,I3210,L3210:M3210))</f>
        <v>0</v>
      </c>
      <c r="O3210" s="421"/>
      <c r="P3210" s="421"/>
      <c r="Q3210" s="421"/>
      <c r="R3210" s="421"/>
      <c r="S3210" s="108">
        <f t="shared" si="369"/>
        <v>0</v>
      </c>
      <c r="T3210" s="341">
        <f>IF(ISBLANK($B3210),0,VLOOKUP($B3210,Listen!$A$2:$C$45,2,FALSE))</f>
        <v>0</v>
      </c>
      <c r="U3210" s="341">
        <f>IF(ISBLANK($B3210),0,VLOOKUP($B3210,Listen!$A$2:$C$45,3,FALSE))</f>
        <v>0</v>
      </c>
      <c r="V3210" s="342">
        <f t="shared" si="367"/>
        <v>0</v>
      </c>
      <c r="W3210" s="342">
        <f t="shared" si="366"/>
        <v>0</v>
      </c>
      <c r="X3210" s="342">
        <f t="shared" si="366"/>
        <v>0</v>
      </c>
      <c r="Y3210" s="342">
        <f t="shared" si="366"/>
        <v>0</v>
      </c>
      <c r="Z3210" s="342">
        <f t="shared" si="366"/>
        <v>0</v>
      </c>
      <c r="AA3210" s="342">
        <f t="shared" si="366"/>
        <v>0</v>
      </c>
      <c r="AB3210" s="342">
        <f t="shared" si="366"/>
        <v>0</v>
      </c>
      <c r="AC3210" s="109">
        <f t="shared" si="370"/>
        <v>0</v>
      </c>
      <c r="AD3210" s="109">
        <f>IF(C3210=A_Stammdaten!$B$12,E_SAV!$S3210-E_SAV!$AE3210,HLOOKUP(A_Stammdaten!$B$12-1,$AF$4:$AL$4004,ROW(C3210)-3,FALSE)-$AE3210)</f>
        <v>0</v>
      </c>
      <c r="AE3210" s="109">
        <f>HLOOKUP(A_Stammdaten!$B$12,$AF$4:$AL$4004,ROW(C3210)-3,FALSE)</f>
        <v>0</v>
      </c>
      <c r="AF3210" s="109">
        <f t="shared" si="368"/>
        <v>0</v>
      </c>
      <c r="AG3210" s="109">
        <f t="shared" si="364"/>
        <v>0</v>
      </c>
      <c r="AH3210" s="109">
        <f t="shared" si="364"/>
        <v>0</v>
      </c>
      <c r="AI3210" s="109">
        <f t="shared" si="364"/>
        <v>0</v>
      </c>
      <c r="AJ3210" s="109">
        <f t="shared" si="363"/>
        <v>0</v>
      </c>
      <c r="AK3210" s="109">
        <f t="shared" si="363"/>
        <v>0</v>
      </c>
      <c r="AL3210" s="109">
        <f t="shared" si="363"/>
        <v>0</v>
      </c>
    </row>
    <row r="3211" spans="1:38" x14ac:dyDescent="0.3">
      <c r="A3211" s="421"/>
      <c r="B3211" s="421"/>
      <c r="C3211" s="422"/>
      <c r="D3211" s="423"/>
      <c r="E3211" s="421"/>
      <c r="F3211" s="421"/>
      <c r="G3211" s="421"/>
      <c r="H3211" s="421"/>
      <c r="I3211" s="421"/>
      <c r="J3211" s="421"/>
      <c r="K3211" s="421"/>
      <c r="L3211" s="421"/>
      <c r="M3211" s="423"/>
      <c r="N3211" s="340">
        <f>IF(C3211&gt;A_Stammdaten!$B$12,0,SUM(E3211,F3211,H3211,J3211:K3211)-SUM(G3211,I3211,L3211:M3211))</f>
        <v>0</v>
      </c>
      <c r="O3211" s="421"/>
      <c r="P3211" s="421"/>
      <c r="Q3211" s="421"/>
      <c r="R3211" s="421"/>
      <c r="S3211" s="108">
        <f t="shared" si="369"/>
        <v>0</v>
      </c>
      <c r="T3211" s="341">
        <f>IF(ISBLANK($B3211),0,VLOOKUP($B3211,Listen!$A$2:$C$45,2,FALSE))</f>
        <v>0</v>
      </c>
      <c r="U3211" s="341">
        <f>IF(ISBLANK($B3211),0,VLOOKUP($B3211,Listen!$A$2:$C$45,3,FALSE))</f>
        <v>0</v>
      </c>
      <c r="V3211" s="342">
        <f t="shared" si="367"/>
        <v>0</v>
      </c>
      <c r="W3211" s="342">
        <f t="shared" si="366"/>
        <v>0</v>
      </c>
      <c r="X3211" s="342">
        <f t="shared" si="366"/>
        <v>0</v>
      </c>
      <c r="Y3211" s="342">
        <f t="shared" si="366"/>
        <v>0</v>
      </c>
      <c r="Z3211" s="342">
        <f t="shared" si="366"/>
        <v>0</v>
      </c>
      <c r="AA3211" s="342">
        <f t="shared" si="366"/>
        <v>0</v>
      </c>
      <c r="AB3211" s="342">
        <f t="shared" si="366"/>
        <v>0</v>
      </c>
      <c r="AC3211" s="109">
        <f t="shared" si="370"/>
        <v>0</v>
      </c>
      <c r="AD3211" s="109">
        <f>IF(C3211=A_Stammdaten!$B$12,E_SAV!$S3211-E_SAV!$AE3211,HLOOKUP(A_Stammdaten!$B$12-1,$AF$4:$AL$4004,ROW(C3211)-3,FALSE)-$AE3211)</f>
        <v>0</v>
      </c>
      <c r="AE3211" s="109">
        <f>HLOOKUP(A_Stammdaten!$B$12,$AF$4:$AL$4004,ROW(C3211)-3,FALSE)</f>
        <v>0</v>
      </c>
      <c r="AF3211" s="109">
        <f t="shared" si="368"/>
        <v>0</v>
      </c>
      <c r="AG3211" s="109">
        <f t="shared" si="364"/>
        <v>0</v>
      </c>
      <c r="AH3211" s="109">
        <f t="shared" si="364"/>
        <v>0</v>
      </c>
      <c r="AI3211" s="109">
        <f t="shared" si="364"/>
        <v>0</v>
      </c>
      <c r="AJ3211" s="109">
        <f t="shared" si="363"/>
        <v>0</v>
      </c>
      <c r="AK3211" s="109">
        <f t="shared" si="363"/>
        <v>0</v>
      </c>
      <c r="AL3211" s="109">
        <f t="shared" si="363"/>
        <v>0</v>
      </c>
    </row>
    <row r="3212" spans="1:38" x14ac:dyDescent="0.3">
      <c r="A3212" s="421"/>
      <c r="B3212" s="421"/>
      <c r="C3212" s="422"/>
      <c r="D3212" s="423"/>
      <c r="E3212" s="421"/>
      <c r="F3212" s="421"/>
      <c r="G3212" s="421"/>
      <c r="H3212" s="421"/>
      <c r="I3212" s="421"/>
      <c r="J3212" s="421"/>
      <c r="K3212" s="421"/>
      <c r="L3212" s="421"/>
      <c r="M3212" s="423"/>
      <c r="N3212" s="340">
        <f>IF(C3212&gt;A_Stammdaten!$B$12,0,SUM(E3212,F3212,H3212,J3212:K3212)-SUM(G3212,I3212,L3212:M3212))</f>
        <v>0</v>
      </c>
      <c r="O3212" s="421"/>
      <c r="P3212" s="421"/>
      <c r="Q3212" s="421"/>
      <c r="R3212" s="421"/>
      <c r="S3212" s="108">
        <f t="shared" si="369"/>
        <v>0</v>
      </c>
      <c r="T3212" s="341">
        <f>IF(ISBLANK($B3212),0,VLOOKUP($B3212,Listen!$A$2:$C$45,2,FALSE))</f>
        <v>0</v>
      </c>
      <c r="U3212" s="341">
        <f>IF(ISBLANK($B3212),0,VLOOKUP($B3212,Listen!$A$2:$C$45,3,FALSE))</f>
        <v>0</v>
      </c>
      <c r="V3212" s="342">
        <f t="shared" si="367"/>
        <v>0</v>
      </c>
      <c r="W3212" s="342">
        <f t="shared" si="366"/>
        <v>0</v>
      </c>
      <c r="X3212" s="342">
        <f t="shared" si="366"/>
        <v>0</v>
      </c>
      <c r="Y3212" s="342">
        <f t="shared" si="366"/>
        <v>0</v>
      </c>
      <c r="Z3212" s="342">
        <f t="shared" si="366"/>
        <v>0</v>
      </c>
      <c r="AA3212" s="342">
        <f t="shared" si="366"/>
        <v>0</v>
      </c>
      <c r="AB3212" s="342">
        <f t="shared" si="366"/>
        <v>0</v>
      </c>
      <c r="AC3212" s="109">
        <f t="shared" si="370"/>
        <v>0</v>
      </c>
      <c r="AD3212" s="109">
        <f>IF(C3212=A_Stammdaten!$B$12,E_SAV!$S3212-E_SAV!$AE3212,HLOOKUP(A_Stammdaten!$B$12-1,$AF$4:$AL$4004,ROW(C3212)-3,FALSE)-$AE3212)</f>
        <v>0</v>
      </c>
      <c r="AE3212" s="109">
        <f>HLOOKUP(A_Stammdaten!$B$12,$AF$4:$AL$4004,ROW(C3212)-3,FALSE)</f>
        <v>0</v>
      </c>
      <c r="AF3212" s="109">
        <f t="shared" si="368"/>
        <v>0</v>
      </c>
      <c r="AG3212" s="109">
        <f t="shared" si="364"/>
        <v>0</v>
      </c>
      <c r="AH3212" s="109">
        <f t="shared" si="364"/>
        <v>0</v>
      </c>
      <c r="AI3212" s="109">
        <f t="shared" si="364"/>
        <v>0</v>
      </c>
      <c r="AJ3212" s="109">
        <f t="shared" si="363"/>
        <v>0</v>
      </c>
      <c r="AK3212" s="109">
        <f t="shared" si="363"/>
        <v>0</v>
      </c>
      <c r="AL3212" s="109">
        <f t="shared" si="363"/>
        <v>0</v>
      </c>
    </row>
    <row r="3213" spans="1:38" x14ac:dyDescent="0.3">
      <c r="A3213" s="421"/>
      <c r="B3213" s="421"/>
      <c r="C3213" s="422"/>
      <c r="D3213" s="423"/>
      <c r="E3213" s="421"/>
      <c r="F3213" s="421"/>
      <c r="G3213" s="421"/>
      <c r="H3213" s="421"/>
      <c r="I3213" s="421"/>
      <c r="J3213" s="421"/>
      <c r="K3213" s="421"/>
      <c r="L3213" s="421"/>
      <c r="M3213" s="423"/>
      <c r="N3213" s="340">
        <f>IF(C3213&gt;A_Stammdaten!$B$12,0,SUM(E3213,F3213,H3213,J3213:K3213)-SUM(G3213,I3213,L3213:M3213))</f>
        <v>0</v>
      </c>
      <c r="O3213" s="421"/>
      <c r="P3213" s="421"/>
      <c r="Q3213" s="421"/>
      <c r="R3213" s="421"/>
      <c r="S3213" s="108">
        <f t="shared" si="369"/>
        <v>0</v>
      </c>
      <c r="T3213" s="341">
        <f>IF(ISBLANK($B3213),0,VLOOKUP($B3213,Listen!$A$2:$C$45,2,FALSE))</f>
        <v>0</v>
      </c>
      <c r="U3213" s="341">
        <f>IF(ISBLANK($B3213),0,VLOOKUP($B3213,Listen!$A$2:$C$45,3,FALSE))</f>
        <v>0</v>
      </c>
      <c r="V3213" s="342">
        <f t="shared" si="367"/>
        <v>0</v>
      </c>
      <c r="W3213" s="342">
        <f t="shared" si="366"/>
        <v>0</v>
      </c>
      <c r="X3213" s="342">
        <f t="shared" si="366"/>
        <v>0</v>
      </c>
      <c r="Y3213" s="342">
        <f t="shared" si="366"/>
        <v>0</v>
      </c>
      <c r="Z3213" s="342">
        <f t="shared" si="366"/>
        <v>0</v>
      </c>
      <c r="AA3213" s="342">
        <f t="shared" si="366"/>
        <v>0</v>
      </c>
      <c r="AB3213" s="342">
        <f t="shared" si="366"/>
        <v>0</v>
      </c>
      <c r="AC3213" s="109">
        <f t="shared" si="370"/>
        <v>0</v>
      </c>
      <c r="AD3213" s="109">
        <f>IF(C3213=A_Stammdaten!$B$12,E_SAV!$S3213-E_SAV!$AE3213,HLOOKUP(A_Stammdaten!$B$12-1,$AF$4:$AL$4004,ROW(C3213)-3,FALSE)-$AE3213)</f>
        <v>0</v>
      </c>
      <c r="AE3213" s="109">
        <f>HLOOKUP(A_Stammdaten!$B$12,$AF$4:$AL$4004,ROW(C3213)-3,FALSE)</f>
        <v>0</v>
      </c>
      <c r="AF3213" s="109">
        <f t="shared" si="368"/>
        <v>0</v>
      </c>
      <c r="AG3213" s="109">
        <f t="shared" si="364"/>
        <v>0</v>
      </c>
      <c r="AH3213" s="109">
        <f t="shared" si="364"/>
        <v>0</v>
      </c>
      <c r="AI3213" s="109">
        <f t="shared" si="364"/>
        <v>0</v>
      </c>
      <c r="AJ3213" s="109">
        <f t="shared" si="363"/>
        <v>0</v>
      </c>
      <c r="AK3213" s="109">
        <f t="shared" si="363"/>
        <v>0</v>
      </c>
      <c r="AL3213" s="109">
        <f t="shared" si="363"/>
        <v>0</v>
      </c>
    </row>
    <row r="3214" spans="1:38" x14ac:dyDescent="0.3">
      <c r="A3214" s="421"/>
      <c r="B3214" s="421"/>
      <c r="C3214" s="422"/>
      <c r="D3214" s="423"/>
      <c r="E3214" s="421"/>
      <c r="F3214" s="421"/>
      <c r="G3214" s="421"/>
      <c r="H3214" s="421"/>
      <c r="I3214" s="421"/>
      <c r="J3214" s="421"/>
      <c r="K3214" s="421"/>
      <c r="L3214" s="421"/>
      <c r="M3214" s="423"/>
      <c r="N3214" s="340">
        <f>IF(C3214&gt;A_Stammdaten!$B$12,0,SUM(E3214,F3214,H3214,J3214:K3214)-SUM(G3214,I3214,L3214:M3214))</f>
        <v>0</v>
      </c>
      <c r="O3214" s="421"/>
      <c r="P3214" s="421"/>
      <c r="Q3214" s="421"/>
      <c r="R3214" s="421"/>
      <c r="S3214" s="108">
        <f t="shared" si="369"/>
        <v>0</v>
      </c>
      <c r="T3214" s="341">
        <f>IF(ISBLANK($B3214),0,VLOOKUP($B3214,Listen!$A$2:$C$45,2,FALSE))</f>
        <v>0</v>
      </c>
      <c r="U3214" s="341">
        <f>IF(ISBLANK($B3214),0,VLOOKUP($B3214,Listen!$A$2:$C$45,3,FALSE))</f>
        <v>0</v>
      </c>
      <c r="V3214" s="342">
        <f t="shared" si="367"/>
        <v>0</v>
      </c>
      <c r="W3214" s="342">
        <f t="shared" si="366"/>
        <v>0</v>
      </c>
      <c r="X3214" s="342">
        <f t="shared" si="366"/>
        <v>0</v>
      </c>
      <c r="Y3214" s="342">
        <f t="shared" si="366"/>
        <v>0</v>
      </c>
      <c r="Z3214" s="342">
        <f t="shared" si="366"/>
        <v>0</v>
      </c>
      <c r="AA3214" s="342">
        <f t="shared" si="366"/>
        <v>0</v>
      </c>
      <c r="AB3214" s="342">
        <f t="shared" si="366"/>
        <v>0</v>
      </c>
      <c r="AC3214" s="109">
        <f t="shared" si="370"/>
        <v>0</v>
      </c>
      <c r="AD3214" s="109">
        <f>IF(C3214=A_Stammdaten!$B$12,E_SAV!$S3214-E_SAV!$AE3214,HLOOKUP(A_Stammdaten!$B$12-1,$AF$4:$AL$4004,ROW(C3214)-3,FALSE)-$AE3214)</f>
        <v>0</v>
      </c>
      <c r="AE3214" s="109">
        <f>HLOOKUP(A_Stammdaten!$B$12,$AF$4:$AL$4004,ROW(C3214)-3,FALSE)</f>
        <v>0</v>
      </c>
      <c r="AF3214" s="109">
        <f t="shared" si="368"/>
        <v>0</v>
      </c>
      <c r="AG3214" s="109">
        <f t="shared" si="364"/>
        <v>0</v>
      </c>
      <c r="AH3214" s="109">
        <f t="shared" si="364"/>
        <v>0</v>
      </c>
      <c r="AI3214" s="109">
        <f t="shared" si="364"/>
        <v>0</v>
      </c>
      <c r="AJ3214" s="109">
        <f t="shared" si="364"/>
        <v>0</v>
      </c>
      <c r="AK3214" s="109">
        <f t="shared" si="364"/>
        <v>0</v>
      </c>
      <c r="AL3214" s="109">
        <f t="shared" si="364"/>
        <v>0</v>
      </c>
    </row>
    <row r="3215" spans="1:38" x14ac:dyDescent="0.3">
      <c r="A3215" s="421"/>
      <c r="B3215" s="421"/>
      <c r="C3215" s="422"/>
      <c r="D3215" s="423"/>
      <c r="E3215" s="421"/>
      <c r="F3215" s="421"/>
      <c r="G3215" s="421"/>
      <c r="H3215" s="421"/>
      <c r="I3215" s="421"/>
      <c r="J3215" s="421"/>
      <c r="K3215" s="421"/>
      <c r="L3215" s="421"/>
      <c r="M3215" s="423"/>
      <c r="N3215" s="340">
        <f>IF(C3215&gt;A_Stammdaten!$B$12,0,SUM(E3215,F3215,H3215,J3215:K3215)-SUM(G3215,I3215,L3215:M3215))</f>
        <v>0</v>
      </c>
      <c r="O3215" s="421"/>
      <c r="P3215" s="421"/>
      <c r="Q3215" s="421"/>
      <c r="R3215" s="421"/>
      <c r="S3215" s="108">
        <f t="shared" si="369"/>
        <v>0</v>
      </c>
      <c r="T3215" s="341">
        <f>IF(ISBLANK($B3215),0,VLOOKUP($B3215,Listen!$A$2:$C$45,2,FALSE))</f>
        <v>0</v>
      </c>
      <c r="U3215" s="341">
        <f>IF(ISBLANK($B3215),0,VLOOKUP($B3215,Listen!$A$2:$C$45,3,FALSE))</f>
        <v>0</v>
      </c>
      <c r="V3215" s="342">
        <f t="shared" si="367"/>
        <v>0</v>
      </c>
      <c r="W3215" s="342">
        <f t="shared" si="366"/>
        <v>0</v>
      </c>
      <c r="X3215" s="342">
        <f t="shared" si="366"/>
        <v>0</v>
      </c>
      <c r="Y3215" s="342">
        <f t="shared" si="366"/>
        <v>0</v>
      </c>
      <c r="Z3215" s="342">
        <f t="shared" si="366"/>
        <v>0</v>
      </c>
      <c r="AA3215" s="342">
        <f t="shared" si="366"/>
        <v>0</v>
      </c>
      <c r="AB3215" s="342">
        <f t="shared" si="366"/>
        <v>0</v>
      </c>
      <c r="AC3215" s="109">
        <f t="shared" si="370"/>
        <v>0</v>
      </c>
      <c r="AD3215" s="109">
        <f>IF(C3215=A_Stammdaten!$B$12,E_SAV!$S3215-E_SAV!$AE3215,HLOOKUP(A_Stammdaten!$B$12-1,$AF$4:$AL$4004,ROW(C3215)-3,FALSE)-$AE3215)</f>
        <v>0</v>
      </c>
      <c r="AE3215" s="109">
        <f>HLOOKUP(A_Stammdaten!$B$12,$AF$4:$AL$4004,ROW(C3215)-3,FALSE)</f>
        <v>0</v>
      </c>
      <c r="AF3215" s="109">
        <f t="shared" si="368"/>
        <v>0</v>
      </c>
      <c r="AG3215" s="109">
        <f t="shared" ref="AG3215:AL3257" si="371">IF(OR($C3215=0,$S3215=0,W3215-(AG$4-$C3215)=0),0,IF($C3215&lt;AG$4,AF3215-AF3215/(W3215-(AG$4-$C3215)),IF($C3215=AG$4,$S3215-$S3215/W3215,0)))</f>
        <v>0</v>
      </c>
      <c r="AH3215" s="109">
        <f t="shared" si="371"/>
        <v>0</v>
      </c>
      <c r="AI3215" s="109">
        <f t="shared" si="371"/>
        <v>0</v>
      </c>
      <c r="AJ3215" s="109">
        <f t="shared" si="371"/>
        <v>0</v>
      </c>
      <c r="AK3215" s="109">
        <f t="shared" si="371"/>
        <v>0</v>
      </c>
      <c r="AL3215" s="109">
        <f t="shared" si="371"/>
        <v>0</v>
      </c>
    </row>
    <row r="3216" spans="1:38" x14ac:dyDescent="0.3">
      <c r="A3216" s="421"/>
      <c r="B3216" s="421"/>
      <c r="C3216" s="422"/>
      <c r="D3216" s="423"/>
      <c r="E3216" s="421"/>
      <c r="F3216" s="421"/>
      <c r="G3216" s="421"/>
      <c r="H3216" s="421"/>
      <c r="I3216" s="421"/>
      <c r="J3216" s="421"/>
      <c r="K3216" s="421"/>
      <c r="L3216" s="421"/>
      <c r="M3216" s="423"/>
      <c r="N3216" s="340">
        <f>IF(C3216&gt;A_Stammdaten!$B$12,0,SUM(E3216,F3216,H3216,J3216:K3216)-SUM(G3216,I3216,L3216:M3216))</f>
        <v>0</v>
      </c>
      <c r="O3216" s="421"/>
      <c r="P3216" s="421"/>
      <c r="Q3216" s="421"/>
      <c r="R3216" s="421"/>
      <c r="S3216" s="108">
        <f t="shared" si="369"/>
        <v>0</v>
      </c>
      <c r="T3216" s="341">
        <f>IF(ISBLANK($B3216),0,VLOOKUP($B3216,Listen!$A$2:$C$45,2,FALSE))</f>
        <v>0</v>
      </c>
      <c r="U3216" s="341">
        <f>IF(ISBLANK($B3216),0,VLOOKUP($B3216,Listen!$A$2:$C$45,3,FALSE))</f>
        <v>0</v>
      </c>
      <c r="V3216" s="342">
        <f t="shared" si="367"/>
        <v>0</v>
      </c>
      <c r="W3216" s="342">
        <f t="shared" si="366"/>
        <v>0</v>
      </c>
      <c r="X3216" s="342">
        <f t="shared" si="366"/>
        <v>0</v>
      </c>
      <c r="Y3216" s="342">
        <f t="shared" si="366"/>
        <v>0</v>
      </c>
      <c r="Z3216" s="342">
        <f t="shared" si="366"/>
        <v>0</v>
      </c>
      <c r="AA3216" s="342">
        <f t="shared" si="366"/>
        <v>0</v>
      </c>
      <c r="AB3216" s="342">
        <f t="shared" si="366"/>
        <v>0</v>
      </c>
      <c r="AC3216" s="109">
        <f t="shared" si="370"/>
        <v>0</v>
      </c>
      <c r="AD3216" s="109">
        <f>IF(C3216=A_Stammdaten!$B$12,E_SAV!$S3216-E_SAV!$AE3216,HLOOKUP(A_Stammdaten!$B$12-1,$AF$4:$AL$4004,ROW(C3216)-3,FALSE)-$AE3216)</f>
        <v>0</v>
      </c>
      <c r="AE3216" s="109">
        <f>HLOOKUP(A_Stammdaten!$B$12,$AF$4:$AL$4004,ROW(C3216)-3,FALSE)</f>
        <v>0</v>
      </c>
      <c r="AF3216" s="109">
        <f t="shared" si="368"/>
        <v>0</v>
      </c>
      <c r="AG3216" s="109">
        <f t="shared" si="371"/>
        <v>0</v>
      </c>
      <c r="AH3216" s="109">
        <f t="shared" si="371"/>
        <v>0</v>
      </c>
      <c r="AI3216" s="109">
        <f t="shared" si="371"/>
        <v>0</v>
      </c>
      <c r="AJ3216" s="109">
        <f t="shared" si="371"/>
        <v>0</v>
      </c>
      <c r="AK3216" s="109">
        <f t="shared" si="371"/>
        <v>0</v>
      </c>
      <c r="AL3216" s="109">
        <f t="shared" si="371"/>
        <v>0</v>
      </c>
    </row>
    <row r="3217" spans="1:38" x14ac:dyDescent="0.3">
      <c r="A3217" s="421"/>
      <c r="B3217" s="421"/>
      <c r="C3217" s="422"/>
      <c r="D3217" s="423"/>
      <c r="E3217" s="421"/>
      <c r="F3217" s="421"/>
      <c r="G3217" s="421"/>
      <c r="H3217" s="421"/>
      <c r="I3217" s="421"/>
      <c r="J3217" s="421"/>
      <c r="K3217" s="421"/>
      <c r="L3217" s="421"/>
      <c r="M3217" s="423"/>
      <c r="N3217" s="340">
        <f>IF(C3217&gt;A_Stammdaten!$B$12,0,SUM(E3217,F3217,H3217,J3217:K3217)-SUM(G3217,I3217,L3217:M3217))</f>
        <v>0</v>
      </c>
      <c r="O3217" s="421"/>
      <c r="P3217" s="421"/>
      <c r="Q3217" s="421"/>
      <c r="R3217" s="421"/>
      <c r="S3217" s="108">
        <f t="shared" si="369"/>
        <v>0</v>
      </c>
      <c r="T3217" s="341">
        <f>IF(ISBLANK($B3217),0,VLOOKUP($B3217,Listen!$A$2:$C$45,2,FALSE))</f>
        <v>0</v>
      </c>
      <c r="U3217" s="341">
        <f>IF(ISBLANK($B3217),0,VLOOKUP($B3217,Listen!$A$2:$C$45,3,FALSE))</f>
        <v>0</v>
      </c>
      <c r="V3217" s="342">
        <f t="shared" si="367"/>
        <v>0</v>
      </c>
      <c r="W3217" s="342">
        <f t="shared" si="366"/>
        <v>0</v>
      </c>
      <c r="X3217" s="342">
        <f t="shared" si="366"/>
        <v>0</v>
      </c>
      <c r="Y3217" s="342">
        <f t="shared" si="366"/>
        <v>0</v>
      </c>
      <c r="Z3217" s="342">
        <f t="shared" si="366"/>
        <v>0</v>
      </c>
      <c r="AA3217" s="342">
        <f t="shared" si="366"/>
        <v>0</v>
      </c>
      <c r="AB3217" s="342">
        <f t="shared" si="366"/>
        <v>0</v>
      </c>
      <c r="AC3217" s="109">
        <f t="shared" si="370"/>
        <v>0</v>
      </c>
      <c r="AD3217" s="109">
        <f>IF(C3217=A_Stammdaten!$B$12,E_SAV!$S3217-E_SAV!$AE3217,HLOOKUP(A_Stammdaten!$B$12-1,$AF$4:$AL$4004,ROW(C3217)-3,FALSE)-$AE3217)</f>
        <v>0</v>
      </c>
      <c r="AE3217" s="109">
        <f>HLOOKUP(A_Stammdaten!$B$12,$AF$4:$AL$4004,ROW(C3217)-3,FALSE)</f>
        <v>0</v>
      </c>
      <c r="AF3217" s="109">
        <f t="shared" si="368"/>
        <v>0</v>
      </c>
      <c r="AG3217" s="109">
        <f t="shared" si="371"/>
        <v>0</v>
      </c>
      <c r="AH3217" s="109">
        <f t="shared" si="371"/>
        <v>0</v>
      </c>
      <c r="AI3217" s="109">
        <f t="shared" si="371"/>
        <v>0</v>
      </c>
      <c r="AJ3217" s="109">
        <f t="shared" si="371"/>
        <v>0</v>
      </c>
      <c r="AK3217" s="109">
        <f t="shared" si="371"/>
        <v>0</v>
      </c>
      <c r="AL3217" s="109">
        <f t="shared" si="371"/>
        <v>0</v>
      </c>
    </row>
    <row r="3218" spans="1:38" x14ac:dyDescent="0.3">
      <c r="A3218" s="421"/>
      <c r="B3218" s="421"/>
      <c r="C3218" s="422"/>
      <c r="D3218" s="423"/>
      <c r="E3218" s="421"/>
      <c r="F3218" s="421"/>
      <c r="G3218" s="421"/>
      <c r="H3218" s="421"/>
      <c r="I3218" s="421"/>
      <c r="J3218" s="421"/>
      <c r="K3218" s="421"/>
      <c r="L3218" s="421"/>
      <c r="M3218" s="423"/>
      <c r="N3218" s="340">
        <f>IF(C3218&gt;A_Stammdaten!$B$12,0,SUM(E3218,F3218,H3218,J3218:K3218)-SUM(G3218,I3218,L3218:M3218))</f>
        <v>0</v>
      </c>
      <c r="O3218" s="421"/>
      <c r="P3218" s="421"/>
      <c r="Q3218" s="421"/>
      <c r="R3218" s="421"/>
      <c r="S3218" s="108">
        <f t="shared" si="369"/>
        <v>0</v>
      </c>
      <c r="T3218" s="341">
        <f>IF(ISBLANK($B3218),0,VLOOKUP($B3218,Listen!$A$2:$C$45,2,FALSE))</f>
        <v>0</v>
      </c>
      <c r="U3218" s="341">
        <f>IF(ISBLANK($B3218),0,VLOOKUP($B3218,Listen!$A$2:$C$45,3,FALSE))</f>
        <v>0</v>
      </c>
      <c r="V3218" s="342">
        <f t="shared" si="367"/>
        <v>0</v>
      </c>
      <c r="W3218" s="342">
        <f t="shared" si="366"/>
        <v>0</v>
      </c>
      <c r="X3218" s="342">
        <f t="shared" si="366"/>
        <v>0</v>
      </c>
      <c r="Y3218" s="342">
        <f t="shared" si="366"/>
        <v>0</v>
      </c>
      <c r="Z3218" s="342">
        <f t="shared" si="366"/>
        <v>0</v>
      </c>
      <c r="AA3218" s="342">
        <f t="shared" si="366"/>
        <v>0</v>
      </c>
      <c r="AB3218" s="342">
        <f t="shared" si="366"/>
        <v>0</v>
      </c>
      <c r="AC3218" s="109">
        <f t="shared" si="370"/>
        <v>0</v>
      </c>
      <c r="AD3218" s="109">
        <f>IF(C3218=A_Stammdaten!$B$12,E_SAV!$S3218-E_SAV!$AE3218,HLOOKUP(A_Stammdaten!$B$12-1,$AF$4:$AL$4004,ROW(C3218)-3,FALSE)-$AE3218)</f>
        <v>0</v>
      </c>
      <c r="AE3218" s="109">
        <f>HLOOKUP(A_Stammdaten!$B$12,$AF$4:$AL$4004,ROW(C3218)-3,FALSE)</f>
        <v>0</v>
      </c>
      <c r="AF3218" s="109">
        <f t="shared" si="368"/>
        <v>0</v>
      </c>
      <c r="AG3218" s="109">
        <f t="shared" si="371"/>
        <v>0</v>
      </c>
      <c r="AH3218" s="109">
        <f t="shared" si="371"/>
        <v>0</v>
      </c>
      <c r="AI3218" s="109">
        <f t="shared" si="371"/>
        <v>0</v>
      </c>
      <c r="AJ3218" s="109">
        <f t="shared" si="371"/>
        <v>0</v>
      </c>
      <c r="AK3218" s="109">
        <f t="shared" si="371"/>
        <v>0</v>
      </c>
      <c r="AL3218" s="109">
        <f t="shared" si="371"/>
        <v>0</v>
      </c>
    </row>
    <row r="3219" spans="1:38" x14ac:dyDescent="0.3">
      <c r="A3219" s="421"/>
      <c r="B3219" s="421"/>
      <c r="C3219" s="422"/>
      <c r="D3219" s="423"/>
      <c r="E3219" s="421"/>
      <c r="F3219" s="421"/>
      <c r="G3219" s="421"/>
      <c r="H3219" s="421"/>
      <c r="I3219" s="421"/>
      <c r="J3219" s="421"/>
      <c r="K3219" s="421"/>
      <c r="L3219" s="421"/>
      <c r="M3219" s="423"/>
      <c r="N3219" s="340">
        <f>IF(C3219&gt;A_Stammdaten!$B$12,0,SUM(E3219,F3219,H3219,J3219:K3219)-SUM(G3219,I3219,L3219:M3219))</f>
        <v>0</v>
      </c>
      <c r="O3219" s="421"/>
      <c r="P3219" s="421"/>
      <c r="Q3219" s="421"/>
      <c r="R3219" s="421"/>
      <c r="S3219" s="108">
        <f t="shared" si="369"/>
        <v>0</v>
      </c>
      <c r="T3219" s="341">
        <f>IF(ISBLANK($B3219),0,VLOOKUP($B3219,Listen!$A$2:$C$45,2,FALSE))</f>
        <v>0</v>
      </c>
      <c r="U3219" s="341">
        <f>IF(ISBLANK($B3219),0,VLOOKUP($B3219,Listen!$A$2:$C$45,3,FALSE))</f>
        <v>0</v>
      </c>
      <c r="V3219" s="342">
        <f t="shared" si="367"/>
        <v>0</v>
      </c>
      <c r="W3219" s="342">
        <f t="shared" si="366"/>
        <v>0</v>
      </c>
      <c r="X3219" s="342">
        <f t="shared" si="366"/>
        <v>0</v>
      </c>
      <c r="Y3219" s="342">
        <f t="shared" si="366"/>
        <v>0</v>
      </c>
      <c r="Z3219" s="342">
        <f t="shared" si="366"/>
        <v>0</v>
      </c>
      <c r="AA3219" s="342">
        <f t="shared" si="366"/>
        <v>0</v>
      </c>
      <c r="AB3219" s="342">
        <f t="shared" si="366"/>
        <v>0</v>
      </c>
      <c r="AC3219" s="109">
        <f t="shared" si="370"/>
        <v>0</v>
      </c>
      <c r="AD3219" s="109">
        <f>IF(C3219=A_Stammdaten!$B$12,E_SAV!$S3219-E_SAV!$AE3219,HLOOKUP(A_Stammdaten!$B$12-1,$AF$4:$AL$4004,ROW(C3219)-3,FALSE)-$AE3219)</f>
        <v>0</v>
      </c>
      <c r="AE3219" s="109">
        <f>HLOOKUP(A_Stammdaten!$B$12,$AF$4:$AL$4004,ROW(C3219)-3,FALSE)</f>
        <v>0</v>
      </c>
      <c r="AF3219" s="109">
        <f t="shared" si="368"/>
        <v>0</v>
      </c>
      <c r="AG3219" s="109">
        <f t="shared" si="371"/>
        <v>0</v>
      </c>
      <c r="AH3219" s="109">
        <f t="shared" si="371"/>
        <v>0</v>
      </c>
      <c r="AI3219" s="109">
        <f t="shared" si="371"/>
        <v>0</v>
      </c>
      <c r="AJ3219" s="109">
        <f t="shared" si="371"/>
        <v>0</v>
      </c>
      <c r="AK3219" s="109">
        <f t="shared" si="371"/>
        <v>0</v>
      </c>
      <c r="AL3219" s="109">
        <f t="shared" si="371"/>
        <v>0</v>
      </c>
    </row>
    <row r="3220" spans="1:38" x14ac:dyDescent="0.3">
      <c r="A3220" s="421"/>
      <c r="B3220" s="421"/>
      <c r="C3220" s="422"/>
      <c r="D3220" s="423"/>
      <c r="E3220" s="421"/>
      <c r="F3220" s="421"/>
      <c r="G3220" s="421"/>
      <c r="H3220" s="421"/>
      <c r="I3220" s="421"/>
      <c r="J3220" s="421"/>
      <c r="K3220" s="421"/>
      <c r="L3220" s="421"/>
      <c r="M3220" s="423"/>
      <c r="N3220" s="340">
        <f>IF(C3220&gt;A_Stammdaten!$B$12,0,SUM(E3220,F3220,H3220,J3220:K3220)-SUM(G3220,I3220,L3220:M3220))</f>
        <v>0</v>
      </c>
      <c r="O3220" s="421"/>
      <c r="P3220" s="421"/>
      <c r="Q3220" s="421"/>
      <c r="R3220" s="421"/>
      <c r="S3220" s="108">
        <f t="shared" si="369"/>
        <v>0</v>
      </c>
      <c r="T3220" s="341">
        <f>IF(ISBLANK($B3220),0,VLOOKUP($B3220,Listen!$A$2:$C$45,2,FALSE))</f>
        <v>0</v>
      </c>
      <c r="U3220" s="341">
        <f>IF(ISBLANK($B3220),0,VLOOKUP($B3220,Listen!$A$2:$C$45,3,FALSE))</f>
        <v>0</v>
      </c>
      <c r="V3220" s="342">
        <f t="shared" si="367"/>
        <v>0</v>
      </c>
      <c r="W3220" s="342">
        <f t="shared" si="366"/>
        <v>0</v>
      </c>
      <c r="X3220" s="342">
        <f t="shared" si="366"/>
        <v>0</v>
      </c>
      <c r="Y3220" s="342">
        <f t="shared" si="366"/>
        <v>0</v>
      </c>
      <c r="Z3220" s="342">
        <f t="shared" si="366"/>
        <v>0</v>
      </c>
      <c r="AA3220" s="342">
        <f t="shared" si="366"/>
        <v>0</v>
      </c>
      <c r="AB3220" s="342">
        <f t="shared" si="366"/>
        <v>0</v>
      </c>
      <c r="AC3220" s="109">
        <f t="shared" si="370"/>
        <v>0</v>
      </c>
      <c r="AD3220" s="109">
        <f>IF(C3220=A_Stammdaten!$B$12,E_SAV!$S3220-E_SAV!$AE3220,HLOOKUP(A_Stammdaten!$B$12-1,$AF$4:$AL$4004,ROW(C3220)-3,FALSE)-$AE3220)</f>
        <v>0</v>
      </c>
      <c r="AE3220" s="109">
        <f>HLOOKUP(A_Stammdaten!$B$12,$AF$4:$AL$4004,ROW(C3220)-3,FALSE)</f>
        <v>0</v>
      </c>
      <c r="AF3220" s="109">
        <f t="shared" si="368"/>
        <v>0</v>
      </c>
      <c r="AG3220" s="109">
        <f t="shared" si="371"/>
        <v>0</v>
      </c>
      <c r="AH3220" s="109">
        <f t="shared" si="371"/>
        <v>0</v>
      </c>
      <c r="AI3220" s="109">
        <f t="shared" si="371"/>
        <v>0</v>
      </c>
      <c r="AJ3220" s="109">
        <f t="shared" si="371"/>
        <v>0</v>
      </c>
      <c r="AK3220" s="109">
        <f t="shared" si="371"/>
        <v>0</v>
      </c>
      <c r="AL3220" s="109">
        <f t="shared" si="371"/>
        <v>0</v>
      </c>
    </row>
    <row r="3221" spans="1:38" x14ac:dyDescent="0.3">
      <c r="A3221" s="421"/>
      <c r="B3221" s="421"/>
      <c r="C3221" s="422"/>
      <c r="D3221" s="423"/>
      <c r="E3221" s="421"/>
      <c r="F3221" s="421"/>
      <c r="G3221" s="421"/>
      <c r="H3221" s="421"/>
      <c r="I3221" s="421"/>
      <c r="J3221" s="421"/>
      <c r="K3221" s="421"/>
      <c r="L3221" s="421"/>
      <c r="M3221" s="423"/>
      <c r="N3221" s="340">
        <f>IF(C3221&gt;A_Stammdaten!$B$12,0,SUM(E3221,F3221,H3221,J3221:K3221)-SUM(G3221,I3221,L3221:M3221))</f>
        <v>0</v>
      </c>
      <c r="O3221" s="421"/>
      <c r="P3221" s="421"/>
      <c r="Q3221" s="421"/>
      <c r="R3221" s="421"/>
      <c r="S3221" s="108">
        <f t="shared" si="369"/>
        <v>0</v>
      </c>
      <c r="T3221" s="341">
        <f>IF(ISBLANK($B3221),0,VLOOKUP($B3221,Listen!$A$2:$C$45,2,FALSE))</f>
        <v>0</v>
      </c>
      <c r="U3221" s="341">
        <f>IF(ISBLANK($B3221),0,VLOOKUP($B3221,Listen!$A$2:$C$45,3,FALSE))</f>
        <v>0</v>
      </c>
      <c r="V3221" s="342">
        <f t="shared" si="367"/>
        <v>0</v>
      </c>
      <c r="W3221" s="342">
        <f t="shared" si="366"/>
        <v>0</v>
      </c>
      <c r="X3221" s="342">
        <f t="shared" si="366"/>
        <v>0</v>
      </c>
      <c r="Y3221" s="342">
        <f t="shared" si="366"/>
        <v>0</v>
      </c>
      <c r="Z3221" s="342">
        <f t="shared" si="366"/>
        <v>0</v>
      </c>
      <c r="AA3221" s="342">
        <f t="shared" si="366"/>
        <v>0</v>
      </c>
      <c r="AB3221" s="342">
        <f t="shared" si="366"/>
        <v>0</v>
      </c>
      <c r="AC3221" s="109">
        <f t="shared" si="370"/>
        <v>0</v>
      </c>
      <c r="AD3221" s="109">
        <f>IF(C3221=A_Stammdaten!$B$12,E_SAV!$S3221-E_SAV!$AE3221,HLOOKUP(A_Stammdaten!$B$12-1,$AF$4:$AL$4004,ROW(C3221)-3,FALSE)-$AE3221)</f>
        <v>0</v>
      </c>
      <c r="AE3221" s="109">
        <f>HLOOKUP(A_Stammdaten!$B$12,$AF$4:$AL$4004,ROW(C3221)-3,FALSE)</f>
        <v>0</v>
      </c>
      <c r="AF3221" s="109">
        <f t="shared" si="368"/>
        <v>0</v>
      </c>
      <c r="AG3221" s="109">
        <f t="shared" si="371"/>
        <v>0</v>
      </c>
      <c r="AH3221" s="109">
        <f t="shared" si="371"/>
        <v>0</v>
      </c>
      <c r="AI3221" s="109">
        <f t="shared" si="371"/>
        <v>0</v>
      </c>
      <c r="AJ3221" s="109">
        <f t="shared" si="371"/>
        <v>0</v>
      </c>
      <c r="AK3221" s="109">
        <f t="shared" si="371"/>
        <v>0</v>
      </c>
      <c r="AL3221" s="109">
        <f t="shared" si="371"/>
        <v>0</v>
      </c>
    </row>
    <row r="3222" spans="1:38" x14ac:dyDescent="0.3">
      <c r="A3222" s="421"/>
      <c r="B3222" s="421"/>
      <c r="C3222" s="422"/>
      <c r="D3222" s="423"/>
      <c r="E3222" s="421"/>
      <c r="F3222" s="421"/>
      <c r="G3222" s="421"/>
      <c r="H3222" s="421"/>
      <c r="I3222" s="421"/>
      <c r="J3222" s="421"/>
      <c r="K3222" s="421"/>
      <c r="L3222" s="421"/>
      <c r="M3222" s="423"/>
      <c r="N3222" s="340">
        <f>IF(C3222&gt;A_Stammdaten!$B$12,0,SUM(E3222,F3222,H3222,J3222:K3222)-SUM(G3222,I3222,L3222:M3222))</f>
        <v>0</v>
      </c>
      <c r="O3222" s="421"/>
      <c r="P3222" s="421"/>
      <c r="Q3222" s="421"/>
      <c r="R3222" s="421"/>
      <c r="S3222" s="108">
        <f t="shared" si="369"/>
        <v>0</v>
      </c>
      <c r="T3222" s="341">
        <f>IF(ISBLANK($B3222),0,VLOOKUP($B3222,Listen!$A$2:$C$45,2,FALSE))</f>
        <v>0</v>
      </c>
      <c r="U3222" s="341">
        <f>IF(ISBLANK($B3222),0,VLOOKUP($B3222,Listen!$A$2:$C$45,3,FALSE))</f>
        <v>0</v>
      </c>
      <c r="V3222" s="342">
        <f t="shared" si="367"/>
        <v>0</v>
      </c>
      <c r="W3222" s="342">
        <f t="shared" si="366"/>
        <v>0</v>
      </c>
      <c r="X3222" s="342">
        <f t="shared" si="366"/>
        <v>0</v>
      </c>
      <c r="Y3222" s="342">
        <f t="shared" si="366"/>
        <v>0</v>
      </c>
      <c r="Z3222" s="342">
        <f t="shared" si="366"/>
        <v>0</v>
      </c>
      <c r="AA3222" s="342">
        <f t="shared" si="366"/>
        <v>0</v>
      </c>
      <c r="AB3222" s="342">
        <f t="shared" si="366"/>
        <v>0</v>
      </c>
      <c r="AC3222" s="109">
        <f t="shared" si="370"/>
        <v>0</v>
      </c>
      <c r="AD3222" s="109">
        <f>IF(C3222=A_Stammdaten!$B$12,E_SAV!$S3222-E_SAV!$AE3222,HLOOKUP(A_Stammdaten!$B$12-1,$AF$4:$AL$4004,ROW(C3222)-3,FALSE)-$AE3222)</f>
        <v>0</v>
      </c>
      <c r="AE3222" s="109">
        <f>HLOOKUP(A_Stammdaten!$B$12,$AF$4:$AL$4004,ROW(C3222)-3,FALSE)</f>
        <v>0</v>
      </c>
      <c r="AF3222" s="109">
        <f t="shared" si="368"/>
        <v>0</v>
      </c>
      <c r="AG3222" s="109">
        <f t="shared" si="371"/>
        <v>0</v>
      </c>
      <c r="AH3222" s="109">
        <f t="shared" si="371"/>
        <v>0</v>
      </c>
      <c r="AI3222" s="109">
        <f t="shared" si="371"/>
        <v>0</v>
      </c>
      <c r="AJ3222" s="109">
        <f t="shared" si="371"/>
        <v>0</v>
      </c>
      <c r="AK3222" s="109">
        <f t="shared" si="371"/>
        <v>0</v>
      </c>
      <c r="AL3222" s="109">
        <f t="shared" si="371"/>
        <v>0</v>
      </c>
    </row>
    <row r="3223" spans="1:38" x14ac:dyDescent="0.3">
      <c r="A3223" s="421"/>
      <c r="B3223" s="421"/>
      <c r="C3223" s="422"/>
      <c r="D3223" s="423"/>
      <c r="E3223" s="421"/>
      <c r="F3223" s="421"/>
      <c r="G3223" s="421"/>
      <c r="H3223" s="421"/>
      <c r="I3223" s="421"/>
      <c r="J3223" s="421"/>
      <c r="K3223" s="421"/>
      <c r="L3223" s="421"/>
      <c r="M3223" s="423"/>
      <c r="N3223" s="340">
        <f>IF(C3223&gt;A_Stammdaten!$B$12,0,SUM(E3223,F3223,H3223,J3223:K3223)-SUM(G3223,I3223,L3223:M3223))</f>
        <v>0</v>
      </c>
      <c r="O3223" s="421"/>
      <c r="P3223" s="421"/>
      <c r="Q3223" s="421"/>
      <c r="R3223" s="421"/>
      <c r="S3223" s="108">
        <f t="shared" si="369"/>
        <v>0</v>
      </c>
      <c r="T3223" s="341">
        <f>IF(ISBLANK($B3223),0,VLOOKUP($B3223,Listen!$A$2:$C$45,2,FALSE))</f>
        <v>0</v>
      </c>
      <c r="U3223" s="341">
        <f>IF(ISBLANK($B3223),0,VLOOKUP($B3223,Listen!$A$2:$C$45,3,FALSE))</f>
        <v>0</v>
      </c>
      <c r="V3223" s="342">
        <f t="shared" si="367"/>
        <v>0</v>
      </c>
      <c r="W3223" s="342">
        <f t="shared" si="366"/>
        <v>0</v>
      </c>
      <c r="X3223" s="342">
        <f t="shared" si="366"/>
        <v>0</v>
      </c>
      <c r="Y3223" s="342">
        <f t="shared" si="366"/>
        <v>0</v>
      </c>
      <c r="Z3223" s="342">
        <f t="shared" si="366"/>
        <v>0</v>
      </c>
      <c r="AA3223" s="342">
        <f t="shared" si="366"/>
        <v>0</v>
      </c>
      <c r="AB3223" s="342">
        <f t="shared" si="366"/>
        <v>0</v>
      </c>
      <c r="AC3223" s="109">
        <f t="shared" si="370"/>
        <v>0</v>
      </c>
      <c r="AD3223" s="109">
        <f>IF(C3223=A_Stammdaten!$B$12,E_SAV!$S3223-E_SAV!$AE3223,HLOOKUP(A_Stammdaten!$B$12-1,$AF$4:$AL$4004,ROW(C3223)-3,FALSE)-$AE3223)</f>
        <v>0</v>
      </c>
      <c r="AE3223" s="109">
        <f>HLOOKUP(A_Stammdaten!$B$12,$AF$4:$AL$4004,ROW(C3223)-3,FALSE)</f>
        <v>0</v>
      </c>
      <c r="AF3223" s="109">
        <f t="shared" si="368"/>
        <v>0</v>
      </c>
      <c r="AG3223" s="109">
        <f t="shared" si="371"/>
        <v>0</v>
      </c>
      <c r="AH3223" s="109">
        <f t="shared" si="371"/>
        <v>0</v>
      </c>
      <c r="AI3223" s="109">
        <f t="shared" si="371"/>
        <v>0</v>
      </c>
      <c r="AJ3223" s="109">
        <f t="shared" si="371"/>
        <v>0</v>
      </c>
      <c r="AK3223" s="109">
        <f t="shared" si="371"/>
        <v>0</v>
      </c>
      <c r="AL3223" s="109">
        <f t="shared" si="371"/>
        <v>0</v>
      </c>
    </row>
    <row r="3224" spans="1:38" x14ac:dyDescent="0.3">
      <c r="A3224" s="421"/>
      <c r="B3224" s="421"/>
      <c r="C3224" s="422"/>
      <c r="D3224" s="423"/>
      <c r="E3224" s="421"/>
      <c r="F3224" s="421"/>
      <c r="G3224" s="421"/>
      <c r="H3224" s="421"/>
      <c r="I3224" s="421"/>
      <c r="J3224" s="421"/>
      <c r="K3224" s="421"/>
      <c r="L3224" s="421"/>
      <c r="M3224" s="423"/>
      <c r="N3224" s="340">
        <f>IF(C3224&gt;A_Stammdaten!$B$12,0,SUM(E3224,F3224,H3224,J3224:K3224)-SUM(G3224,I3224,L3224:M3224))</f>
        <v>0</v>
      </c>
      <c r="O3224" s="421"/>
      <c r="P3224" s="421"/>
      <c r="Q3224" s="421"/>
      <c r="R3224" s="421"/>
      <c r="S3224" s="108">
        <f t="shared" si="369"/>
        <v>0</v>
      </c>
      <c r="T3224" s="341">
        <f>IF(ISBLANK($B3224),0,VLOOKUP($B3224,Listen!$A$2:$C$45,2,FALSE))</f>
        <v>0</v>
      </c>
      <c r="U3224" s="341">
        <f>IF(ISBLANK($B3224),0,VLOOKUP($B3224,Listen!$A$2:$C$45,3,FALSE))</f>
        <v>0</v>
      </c>
      <c r="V3224" s="342">
        <f t="shared" si="367"/>
        <v>0</v>
      </c>
      <c r="W3224" s="342">
        <f t="shared" si="366"/>
        <v>0</v>
      </c>
      <c r="X3224" s="342">
        <f t="shared" si="366"/>
        <v>0</v>
      </c>
      <c r="Y3224" s="342">
        <f t="shared" si="366"/>
        <v>0</v>
      </c>
      <c r="Z3224" s="342">
        <f t="shared" si="366"/>
        <v>0</v>
      </c>
      <c r="AA3224" s="342">
        <f t="shared" si="366"/>
        <v>0</v>
      </c>
      <c r="AB3224" s="342">
        <f t="shared" si="366"/>
        <v>0</v>
      </c>
      <c r="AC3224" s="109">
        <f t="shared" si="370"/>
        <v>0</v>
      </c>
      <c r="AD3224" s="109">
        <f>IF(C3224=A_Stammdaten!$B$12,E_SAV!$S3224-E_SAV!$AE3224,HLOOKUP(A_Stammdaten!$B$12-1,$AF$4:$AL$4004,ROW(C3224)-3,FALSE)-$AE3224)</f>
        <v>0</v>
      </c>
      <c r="AE3224" s="109">
        <f>HLOOKUP(A_Stammdaten!$B$12,$AF$4:$AL$4004,ROW(C3224)-3,FALSE)</f>
        <v>0</v>
      </c>
      <c r="AF3224" s="109">
        <f t="shared" si="368"/>
        <v>0</v>
      </c>
      <c r="AG3224" s="109">
        <f t="shared" si="371"/>
        <v>0</v>
      </c>
      <c r="AH3224" s="109">
        <f t="shared" si="371"/>
        <v>0</v>
      </c>
      <c r="AI3224" s="109">
        <f t="shared" si="371"/>
        <v>0</v>
      </c>
      <c r="AJ3224" s="109">
        <f t="shared" si="371"/>
        <v>0</v>
      </c>
      <c r="AK3224" s="109">
        <f t="shared" si="371"/>
        <v>0</v>
      </c>
      <c r="AL3224" s="109">
        <f t="shared" si="371"/>
        <v>0</v>
      </c>
    </row>
    <row r="3225" spans="1:38" x14ac:dyDescent="0.3">
      <c r="A3225" s="421"/>
      <c r="B3225" s="421"/>
      <c r="C3225" s="422"/>
      <c r="D3225" s="423"/>
      <c r="E3225" s="421"/>
      <c r="F3225" s="421"/>
      <c r="G3225" s="421"/>
      <c r="H3225" s="421"/>
      <c r="I3225" s="421"/>
      <c r="J3225" s="421"/>
      <c r="K3225" s="421"/>
      <c r="L3225" s="421"/>
      <c r="M3225" s="423"/>
      <c r="N3225" s="340">
        <f>IF(C3225&gt;A_Stammdaten!$B$12,0,SUM(E3225,F3225,H3225,J3225:K3225)-SUM(G3225,I3225,L3225:M3225))</f>
        <v>0</v>
      </c>
      <c r="O3225" s="421"/>
      <c r="P3225" s="421"/>
      <c r="Q3225" s="421"/>
      <c r="R3225" s="421"/>
      <c r="S3225" s="108">
        <f t="shared" si="369"/>
        <v>0</v>
      </c>
      <c r="T3225" s="341">
        <f>IF(ISBLANK($B3225),0,VLOOKUP($B3225,Listen!$A$2:$C$45,2,FALSE))</f>
        <v>0</v>
      </c>
      <c r="U3225" s="341">
        <f>IF(ISBLANK($B3225),0,VLOOKUP($B3225,Listen!$A$2:$C$45,3,FALSE))</f>
        <v>0</v>
      </c>
      <c r="V3225" s="342">
        <f t="shared" si="367"/>
        <v>0</v>
      </c>
      <c r="W3225" s="342">
        <f t="shared" si="366"/>
        <v>0</v>
      </c>
      <c r="X3225" s="342">
        <f t="shared" si="366"/>
        <v>0</v>
      </c>
      <c r="Y3225" s="342">
        <f t="shared" si="366"/>
        <v>0</v>
      </c>
      <c r="Z3225" s="342">
        <f t="shared" si="366"/>
        <v>0</v>
      </c>
      <c r="AA3225" s="342">
        <f t="shared" si="366"/>
        <v>0</v>
      </c>
      <c r="AB3225" s="342">
        <f t="shared" si="366"/>
        <v>0</v>
      </c>
      <c r="AC3225" s="109">
        <f t="shared" si="370"/>
        <v>0</v>
      </c>
      <c r="AD3225" s="109">
        <f>IF(C3225=A_Stammdaten!$B$12,E_SAV!$S3225-E_SAV!$AE3225,HLOOKUP(A_Stammdaten!$B$12-1,$AF$4:$AL$4004,ROW(C3225)-3,FALSE)-$AE3225)</f>
        <v>0</v>
      </c>
      <c r="AE3225" s="109">
        <f>HLOOKUP(A_Stammdaten!$B$12,$AF$4:$AL$4004,ROW(C3225)-3,FALSE)</f>
        <v>0</v>
      </c>
      <c r="AF3225" s="109">
        <f t="shared" si="368"/>
        <v>0</v>
      </c>
      <c r="AG3225" s="109">
        <f t="shared" si="371"/>
        <v>0</v>
      </c>
      <c r="AH3225" s="109">
        <f t="shared" si="371"/>
        <v>0</v>
      </c>
      <c r="AI3225" s="109">
        <f t="shared" si="371"/>
        <v>0</v>
      </c>
      <c r="AJ3225" s="109">
        <f t="shared" si="371"/>
        <v>0</v>
      </c>
      <c r="AK3225" s="109">
        <f t="shared" si="371"/>
        <v>0</v>
      </c>
      <c r="AL3225" s="109">
        <f t="shared" si="371"/>
        <v>0</v>
      </c>
    </row>
    <row r="3226" spans="1:38" x14ac:dyDescent="0.3">
      <c r="A3226" s="421"/>
      <c r="B3226" s="421"/>
      <c r="C3226" s="422"/>
      <c r="D3226" s="423"/>
      <c r="E3226" s="421"/>
      <c r="F3226" s="421"/>
      <c r="G3226" s="421"/>
      <c r="H3226" s="421"/>
      <c r="I3226" s="421"/>
      <c r="J3226" s="421"/>
      <c r="K3226" s="421"/>
      <c r="L3226" s="421"/>
      <c r="M3226" s="423"/>
      <c r="N3226" s="340">
        <f>IF(C3226&gt;A_Stammdaten!$B$12,0,SUM(E3226,F3226,H3226,J3226:K3226)-SUM(G3226,I3226,L3226:M3226))</f>
        <v>0</v>
      </c>
      <c r="O3226" s="421"/>
      <c r="P3226" s="421"/>
      <c r="Q3226" s="421"/>
      <c r="R3226" s="421"/>
      <c r="S3226" s="108">
        <f t="shared" si="369"/>
        <v>0</v>
      </c>
      <c r="T3226" s="341">
        <f>IF(ISBLANK($B3226),0,VLOOKUP($B3226,Listen!$A$2:$C$45,2,FALSE))</f>
        <v>0</v>
      </c>
      <c r="U3226" s="341">
        <f>IF(ISBLANK($B3226),0,VLOOKUP($B3226,Listen!$A$2:$C$45,3,FALSE))</f>
        <v>0</v>
      </c>
      <c r="V3226" s="342">
        <f t="shared" si="367"/>
        <v>0</v>
      </c>
      <c r="W3226" s="342">
        <f t="shared" si="366"/>
        <v>0</v>
      </c>
      <c r="X3226" s="342">
        <f t="shared" si="366"/>
        <v>0</v>
      </c>
      <c r="Y3226" s="342">
        <f t="shared" si="366"/>
        <v>0</v>
      </c>
      <c r="Z3226" s="342">
        <f t="shared" si="366"/>
        <v>0</v>
      </c>
      <c r="AA3226" s="342">
        <f t="shared" si="366"/>
        <v>0</v>
      </c>
      <c r="AB3226" s="342">
        <f t="shared" si="366"/>
        <v>0</v>
      </c>
      <c r="AC3226" s="109">
        <f t="shared" si="370"/>
        <v>0</v>
      </c>
      <c r="AD3226" s="109">
        <f>IF(C3226=A_Stammdaten!$B$12,E_SAV!$S3226-E_SAV!$AE3226,HLOOKUP(A_Stammdaten!$B$12-1,$AF$4:$AL$4004,ROW(C3226)-3,FALSE)-$AE3226)</f>
        <v>0</v>
      </c>
      <c r="AE3226" s="109">
        <f>HLOOKUP(A_Stammdaten!$B$12,$AF$4:$AL$4004,ROW(C3226)-3,FALSE)</f>
        <v>0</v>
      </c>
      <c r="AF3226" s="109">
        <f t="shared" si="368"/>
        <v>0</v>
      </c>
      <c r="AG3226" s="109">
        <f t="shared" si="371"/>
        <v>0</v>
      </c>
      <c r="AH3226" s="109">
        <f t="shared" si="371"/>
        <v>0</v>
      </c>
      <c r="AI3226" s="109">
        <f t="shared" si="371"/>
        <v>0</v>
      </c>
      <c r="AJ3226" s="109">
        <f t="shared" si="371"/>
        <v>0</v>
      </c>
      <c r="AK3226" s="109">
        <f t="shared" si="371"/>
        <v>0</v>
      </c>
      <c r="AL3226" s="109">
        <f t="shared" si="371"/>
        <v>0</v>
      </c>
    </row>
    <row r="3227" spans="1:38" x14ac:dyDescent="0.3">
      <c r="A3227" s="421"/>
      <c r="B3227" s="421"/>
      <c r="C3227" s="422"/>
      <c r="D3227" s="423"/>
      <c r="E3227" s="421"/>
      <c r="F3227" s="421"/>
      <c r="G3227" s="421"/>
      <c r="H3227" s="421"/>
      <c r="I3227" s="421"/>
      <c r="J3227" s="421"/>
      <c r="K3227" s="421"/>
      <c r="L3227" s="421"/>
      <c r="M3227" s="423"/>
      <c r="N3227" s="340">
        <f>IF(C3227&gt;A_Stammdaten!$B$12,0,SUM(E3227,F3227,H3227,J3227:K3227)-SUM(G3227,I3227,L3227:M3227))</f>
        <v>0</v>
      </c>
      <c r="O3227" s="421"/>
      <c r="P3227" s="421"/>
      <c r="Q3227" s="421"/>
      <c r="R3227" s="421"/>
      <c r="S3227" s="108">
        <f t="shared" si="369"/>
        <v>0</v>
      </c>
      <c r="T3227" s="341">
        <f>IF(ISBLANK($B3227),0,VLOOKUP($B3227,Listen!$A$2:$C$45,2,FALSE))</f>
        <v>0</v>
      </c>
      <c r="U3227" s="341">
        <f>IF(ISBLANK($B3227),0,VLOOKUP($B3227,Listen!$A$2:$C$45,3,FALSE))</f>
        <v>0</v>
      </c>
      <c r="V3227" s="342">
        <f t="shared" si="367"/>
        <v>0</v>
      </c>
      <c r="W3227" s="342">
        <f t="shared" si="366"/>
        <v>0</v>
      </c>
      <c r="X3227" s="342">
        <f t="shared" si="366"/>
        <v>0</v>
      </c>
      <c r="Y3227" s="342">
        <f t="shared" si="366"/>
        <v>0</v>
      </c>
      <c r="Z3227" s="342">
        <f t="shared" si="366"/>
        <v>0</v>
      </c>
      <c r="AA3227" s="342">
        <f t="shared" si="366"/>
        <v>0</v>
      </c>
      <c r="AB3227" s="342">
        <f t="shared" si="366"/>
        <v>0</v>
      </c>
      <c r="AC3227" s="109">
        <f t="shared" si="370"/>
        <v>0</v>
      </c>
      <c r="AD3227" s="109">
        <f>IF(C3227=A_Stammdaten!$B$12,E_SAV!$S3227-E_SAV!$AE3227,HLOOKUP(A_Stammdaten!$B$12-1,$AF$4:$AL$4004,ROW(C3227)-3,FALSE)-$AE3227)</f>
        <v>0</v>
      </c>
      <c r="AE3227" s="109">
        <f>HLOOKUP(A_Stammdaten!$B$12,$AF$4:$AL$4004,ROW(C3227)-3,FALSE)</f>
        <v>0</v>
      </c>
      <c r="AF3227" s="109">
        <f t="shared" si="368"/>
        <v>0</v>
      </c>
      <c r="AG3227" s="109">
        <f t="shared" si="371"/>
        <v>0</v>
      </c>
      <c r="AH3227" s="109">
        <f t="shared" si="371"/>
        <v>0</v>
      </c>
      <c r="AI3227" s="109">
        <f t="shared" si="371"/>
        <v>0</v>
      </c>
      <c r="AJ3227" s="109">
        <f t="shared" si="371"/>
        <v>0</v>
      </c>
      <c r="AK3227" s="109">
        <f t="shared" si="371"/>
        <v>0</v>
      </c>
      <c r="AL3227" s="109">
        <f t="shared" si="371"/>
        <v>0</v>
      </c>
    </row>
    <row r="3228" spans="1:38" x14ac:dyDescent="0.3">
      <c r="A3228" s="421"/>
      <c r="B3228" s="421"/>
      <c r="C3228" s="422"/>
      <c r="D3228" s="423"/>
      <c r="E3228" s="421"/>
      <c r="F3228" s="421"/>
      <c r="G3228" s="421"/>
      <c r="H3228" s="421"/>
      <c r="I3228" s="421"/>
      <c r="J3228" s="421"/>
      <c r="K3228" s="421"/>
      <c r="L3228" s="421"/>
      <c r="M3228" s="423"/>
      <c r="N3228" s="340">
        <f>IF(C3228&gt;A_Stammdaten!$B$12,0,SUM(E3228,F3228,H3228,J3228:K3228)-SUM(G3228,I3228,L3228:M3228))</f>
        <v>0</v>
      </c>
      <c r="O3228" s="421"/>
      <c r="P3228" s="421"/>
      <c r="Q3228" s="421"/>
      <c r="R3228" s="421"/>
      <c r="S3228" s="108">
        <f t="shared" si="369"/>
        <v>0</v>
      </c>
      <c r="T3228" s="341">
        <f>IF(ISBLANK($B3228),0,VLOOKUP($B3228,Listen!$A$2:$C$45,2,FALSE))</f>
        <v>0</v>
      </c>
      <c r="U3228" s="341">
        <f>IF(ISBLANK($B3228),0,VLOOKUP($B3228,Listen!$A$2:$C$45,3,FALSE))</f>
        <v>0</v>
      </c>
      <c r="V3228" s="342">
        <f t="shared" si="367"/>
        <v>0</v>
      </c>
      <c r="W3228" s="342">
        <f t="shared" si="366"/>
        <v>0</v>
      </c>
      <c r="X3228" s="342">
        <f t="shared" si="366"/>
        <v>0</v>
      </c>
      <c r="Y3228" s="342">
        <f t="shared" si="366"/>
        <v>0</v>
      </c>
      <c r="Z3228" s="342">
        <f t="shared" si="366"/>
        <v>0</v>
      </c>
      <c r="AA3228" s="342">
        <f t="shared" si="366"/>
        <v>0</v>
      </c>
      <c r="AB3228" s="342">
        <f t="shared" si="366"/>
        <v>0</v>
      </c>
      <c r="AC3228" s="109">
        <f t="shared" si="370"/>
        <v>0</v>
      </c>
      <c r="AD3228" s="109">
        <f>IF(C3228=A_Stammdaten!$B$12,E_SAV!$S3228-E_SAV!$AE3228,HLOOKUP(A_Stammdaten!$B$12-1,$AF$4:$AL$4004,ROW(C3228)-3,FALSE)-$AE3228)</f>
        <v>0</v>
      </c>
      <c r="AE3228" s="109">
        <f>HLOOKUP(A_Stammdaten!$B$12,$AF$4:$AL$4004,ROW(C3228)-3,FALSE)</f>
        <v>0</v>
      </c>
      <c r="AF3228" s="109">
        <f t="shared" si="368"/>
        <v>0</v>
      </c>
      <c r="AG3228" s="109">
        <f t="shared" si="371"/>
        <v>0</v>
      </c>
      <c r="AH3228" s="109">
        <f t="shared" si="371"/>
        <v>0</v>
      </c>
      <c r="AI3228" s="109">
        <f t="shared" si="371"/>
        <v>0</v>
      </c>
      <c r="AJ3228" s="109">
        <f t="shared" si="371"/>
        <v>0</v>
      </c>
      <c r="AK3228" s="109">
        <f t="shared" si="371"/>
        <v>0</v>
      </c>
      <c r="AL3228" s="109">
        <f t="shared" si="371"/>
        <v>0</v>
      </c>
    </row>
    <row r="3229" spans="1:38" x14ac:dyDescent="0.3">
      <c r="A3229" s="421"/>
      <c r="B3229" s="421"/>
      <c r="C3229" s="422"/>
      <c r="D3229" s="423"/>
      <c r="E3229" s="421"/>
      <c r="F3229" s="421"/>
      <c r="G3229" s="421"/>
      <c r="H3229" s="421"/>
      <c r="I3229" s="421"/>
      <c r="J3229" s="421"/>
      <c r="K3229" s="421"/>
      <c r="L3229" s="421"/>
      <c r="M3229" s="423"/>
      <c r="N3229" s="340">
        <f>IF(C3229&gt;A_Stammdaten!$B$12,0,SUM(E3229,F3229,H3229,J3229:K3229)-SUM(G3229,I3229,L3229:M3229))</f>
        <v>0</v>
      </c>
      <c r="O3229" s="421"/>
      <c r="P3229" s="421"/>
      <c r="Q3229" s="421"/>
      <c r="R3229" s="421"/>
      <c r="S3229" s="108">
        <f t="shared" si="369"/>
        <v>0</v>
      </c>
      <c r="T3229" s="341">
        <f>IF(ISBLANK($B3229),0,VLOOKUP($B3229,Listen!$A$2:$C$45,2,FALSE))</f>
        <v>0</v>
      </c>
      <c r="U3229" s="341">
        <f>IF(ISBLANK($B3229),0,VLOOKUP($B3229,Listen!$A$2:$C$45,3,FALSE))</f>
        <v>0</v>
      </c>
      <c r="V3229" s="342">
        <f t="shared" si="367"/>
        <v>0</v>
      </c>
      <c r="W3229" s="342">
        <f t="shared" si="366"/>
        <v>0</v>
      </c>
      <c r="X3229" s="342">
        <f t="shared" si="366"/>
        <v>0</v>
      </c>
      <c r="Y3229" s="342">
        <f t="shared" si="366"/>
        <v>0</v>
      </c>
      <c r="Z3229" s="342">
        <f t="shared" si="366"/>
        <v>0</v>
      </c>
      <c r="AA3229" s="342">
        <f t="shared" si="366"/>
        <v>0</v>
      </c>
      <c r="AB3229" s="342">
        <f t="shared" si="366"/>
        <v>0</v>
      </c>
      <c r="AC3229" s="109">
        <f t="shared" si="370"/>
        <v>0</v>
      </c>
      <c r="AD3229" s="109">
        <f>IF(C3229=A_Stammdaten!$B$12,E_SAV!$S3229-E_SAV!$AE3229,HLOOKUP(A_Stammdaten!$B$12-1,$AF$4:$AL$4004,ROW(C3229)-3,FALSE)-$AE3229)</f>
        <v>0</v>
      </c>
      <c r="AE3229" s="109">
        <f>HLOOKUP(A_Stammdaten!$B$12,$AF$4:$AL$4004,ROW(C3229)-3,FALSE)</f>
        <v>0</v>
      </c>
      <c r="AF3229" s="109">
        <f t="shared" si="368"/>
        <v>0</v>
      </c>
      <c r="AG3229" s="109">
        <f t="shared" si="371"/>
        <v>0</v>
      </c>
      <c r="AH3229" s="109">
        <f t="shared" si="371"/>
        <v>0</v>
      </c>
      <c r="AI3229" s="109">
        <f t="shared" si="371"/>
        <v>0</v>
      </c>
      <c r="AJ3229" s="109">
        <f t="shared" si="371"/>
        <v>0</v>
      </c>
      <c r="AK3229" s="109">
        <f t="shared" si="371"/>
        <v>0</v>
      </c>
      <c r="AL3229" s="109">
        <f t="shared" si="371"/>
        <v>0</v>
      </c>
    </row>
    <row r="3230" spans="1:38" x14ac:dyDescent="0.3">
      <c r="A3230" s="421"/>
      <c r="B3230" s="421"/>
      <c r="C3230" s="422"/>
      <c r="D3230" s="423"/>
      <c r="E3230" s="421"/>
      <c r="F3230" s="421"/>
      <c r="G3230" s="421"/>
      <c r="H3230" s="421"/>
      <c r="I3230" s="421"/>
      <c r="J3230" s="421"/>
      <c r="K3230" s="421"/>
      <c r="L3230" s="421"/>
      <c r="M3230" s="423"/>
      <c r="N3230" s="340">
        <f>IF(C3230&gt;A_Stammdaten!$B$12,0,SUM(E3230,F3230,H3230,J3230:K3230)-SUM(G3230,I3230,L3230:M3230))</f>
        <v>0</v>
      </c>
      <c r="O3230" s="421"/>
      <c r="P3230" s="421"/>
      <c r="Q3230" s="421"/>
      <c r="R3230" s="421"/>
      <c r="S3230" s="108">
        <f t="shared" si="369"/>
        <v>0</v>
      </c>
      <c r="T3230" s="341">
        <f>IF(ISBLANK($B3230),0,VLOOKUP($B3230,Listen!$A$2:$C$45,2,FALSE))</f>
        <v>0</v>
      </c>
      <c r="U3230" s="341">
        <f>IF(ISBLANK($B3230),0,VLOOKUP($B3230,Listen!$A$2:$C$45,3,FALSE))</f>
        <v>0</v>
      </c>
      <c r="V3230" s="342">
        <f t="shared" si="367"/>
        <v>0</v>
      </c>
      <c r="W3230" s="342">
        <f t="shared" si="366"/>
        <v>0</v>
      </c>
      <c r="X3230" s="342">
        <f t="shared" si="366"/>
        <v>0</v>
      </c>
      <c r="Y3230" s="342">
        <f t="shared" si="366"/>
        <v>0</v>
      </c>
      <c r="Z3230" s="342">
        <f t="shared" si="366"/>
        <v>0</v>
      </c>
      <c r="AA3230" s="342">
        <f t="shared" si="366"/>
        <v>0</v>
      </c>
      <c r="AB3230" s="342">
        <f t="shared" si="366"/>
        <v>0</v>
      </c>
      <c r="AC3230" s="109">
        <f t="shared" si="370"/>
        <v>0</v>
      </c>
      <c r="AD3230" s="109">
        <f>IF(C3230=A_Stammdaten!$B$12,E_SAV!$S3230-E_SAV!$AE3230,HLOOKUP(A_Stammdaten!$B$12-1,$AF$4:$AL$4004,ROW(C3230)-3,FALSE)-$AE3230)</f>
        <v>0</v>
      </c>
      <c r="AE3230" s="109">
        <f>HLOOKUP(A_Stammdaten!$B$12,$AF$4:$AL$4004,ROW(C3230)-3,FALSE)</f>
        <v>0</v>
      </c>
      <c r="AF3230" s="109">
        <f t="shared" si="368"/>
        <v>0</v>
      </c>
      <c r="AG3230" s="109">
        <f t="shared" si="371"/>
        <v>0</v>
      </c>
      <c r="AH3230" s="109">
        <f t="shared" si="371"/>
        <v>0</v>
      </c>
      <c r="AI3230" s="109">
        <f t="shared" si="371"/>
        <v>0</v>
      </c>
      <c r="AJ3230" s="109">
        <f t="shared" si="371"/>
        <v>0</v>
      </c>
      <c r="AK3230" s="109">
        <f t="shared" si="371"/>
        <v>0</v>
      </c>
      <c r="AL3230" s="109">
        <f t="shared" si="371"/>
        <v>0</v>
      </c>
    </row>
    <row r="3231" spans="1:38" x14ac:dyDescent="0.3">
      <c r="A3231" s="421"/>
      <c r="B3231" s="421"/>
      <c r="C3231" s="422"/>
      <c r="D3231" s="423"/>
      <c r="E3231" s="421"/>
      <c r="F3231" s="421"/>
      <c r="G3231" s="421"/>
      <c r="H3231" s="421"/>
      <c r="I3231" s="421"/>
      <c r="J3231" s="421"/>
      <c r="K3231" s="421"/>
      <c r="L3231" s="421"/>
      <c r="M3231" s="423"/>
      <c r="N3231" s="340">
        <f>IF(C3231&gt;A_Stammdaten!$B$12,0,SUM(E3231,F3231,H3231,J3231:K3231)-SUM(G3231,I3231,L3231:M3231))</f>
        <v>0</v>
      </c>
      <c r="O3231" s="421"/>
      <c r="P3231" s="421"/>
      <c r="Q3231" s="421"/>
      <c r="R3231" s="421"/>
      <c r="S3231" s="108">
        <f t="shared" si="369"/>
        <v>0</v>
      </c>
      <c r="T3231" s="341">
        <f>IF(ISBLANK($B3231),0,VLOOKUP($B3231,Listen!$A$2:$C$45,2,FALSE))</f>
        <v>0</v>
      </c>
      <c r="U3231" s="341">
        <f>IF(ISBLANK($B3231),0,VLOOKUP($B3231,Listen!$A$2:$C$45,3,FALSE))</f>
        <v>0</v>
      </c>
      <c r="V3231" s="342">
        <f t="shared" si="367"/>
        <v>0</v>
      </c>
      <c r="W3231" s="342">
        <f t="shared" si="366"/>
        <v>0</v>
      </c>
      <c r="X3231" s="342">
        <f t="shared" si="366"/>
        <v>0</v>
      </c>
      <c r="Y3231" s="342">
        <f t="shared" si="366"/>
        <v>0</v>
      </c>
      <c r="Z3231" s="342">
        <f t="shared" si="366"/>
        <v>0</v>
      </c>
      <c r="AA3231" s="342">
        <f t="shared" si="366"/>
        <v>0</v>
      </c>
      <c r="AB3231" s="342">
        <f t="shared" si="366"/>
        <v>0</v>
      </c>
      <c r="AC3231" s="109">
        <f t="shared" si="370"/>
        <v>0</v>
      </c>
      <c r="AD3231" s="109">
        <f>IF(C3231=A_Stammdaten!$B$12,E_SAV!$S3231-E_SAV!$AE3231,HLOOKUP(A_Stammdaten!$B$12-1,$AF$4:$AL$4004,ROW(C3231)-3,FALSE)-$AE3231)</f>
        <v>0</v>
      </c>
      <c r="AE3231" s="109">
        <f>HLOOKUP(A_Stammdaten!$B$12,$AF$4:$AL$4004,ROW(C3231)-3,FALSE)</f>
        <v>0</v>
      </c>
      <c r="AF3231" s="109">
        <f t="shared" si="368"/>
        <v>0</v>
      </c>
      <c r="AG3231" s="109">
        <f t="shared" si="371"/>
        <v>0</v>
      </c>
      <c r="AH3231" s="109">
        <f t="shared" si="371"/>
        <v>0</v>
      </c>
      <c r="AI3231" s="109">
        <f t="shared" si="371"/>
        <v>0</v>
      </c>
      <c r="AJ3231" s="109">
        <f t="shared" si="371"/>
        <v>0</v>
      </c>
      <c r="AK3231" s="109">
        <f t="shared" si="371"/>
        <v>0</v>
      </c>
      <c r="AL3231" s="109">
        <f t="shared" si="371"/>
        <v>0</v>
      </c>
    </row>
    <row r="3232" spans="1:38" x14ac:dyDescent="0.3">
      <c r="A3232" s="421"/>
      <c r="B3232" s="421"/>
      <c r="C3232" s="422"/>
      <c r="D3232" s="423"/>
      <c r="E3232" s="421"/>
      <c r="F3232" s="421"/>
      <c r="G3232" s="421"/>
      <c r="H3232" s="421"/>
      <c r="I3232" s="421"/>
      <c r="J3232" s="421"/>
      <c r="K3232" s="421"/>
      <c r="L3232" s="421"/>
      <c r="M3232" s="423"/>
      <c r="N3232" s="340">
        <f>IF(C3232&gt;A_Stammdaten!$B$12,0,SUM(E3232,F3232,H3232,J3232:K3232)-SUM(G3232,I3232,L3232:M3232))</f>
        <v>0</v>
      </c>
      <c r="O3232" s="421"/>
      <c r="P3232" s="421"/>
      <c r="Q3232" s="421"/>
      <c r="R3232" s="421"/>
      <c r="S3232" s="108">
        <f t="shared" si="369"/>
        <v>0</v>
      </c>
      <c r="T3232" s="341">
        <f>IF(ISBLANK($B3232),0,VLOOKUP($B3232,Listen!$A$2:$C$45,2,FALSE))</f>
        <v>0</v>
      </c>
      <c r="U3232" s="341">
        <f>IF(ISBLANK($B3232),0,VLOOKUP($B3232,Listen!$A$2:$C$45,3,FALSE))</f>
        <v>0</v>
      </c>
      <c r="V3232" s="342">
        <f t="shared" si="367"/>
        <v>0</v>
      </c>
      <c r="W3232" s="342">
        <f t="shared" si="366"/>
        <v>0</v>
      </c>
      <c r="X3232" s="342">
        <f t="shared" si="366"/>
        <v>0</v>
      </c>
      <c r="Y3232" s="342">
        <f t="shared" si="366"/>
        <v>0</v>
      </c>
      <c r="Z3232" s="342">
        <f t="shared" si="366"/>
        <v>0</v>
      </c>
      <c r="AA3232" s="342">
        <f t="shared" si="366"/>
        <v>0</v>
      </c>
      <c r="AB3232" s="342">
        <f t="shared" si="366"/>
        <v>0</v>
      </c>
      <c r="AC3232" s="109">
        <f t="shared" si="370"/>
        <v>0</v>
      </c>
      <c r="AD3232" s="109">
        <f>IF(C3232=A_Stammdaten!$B$12,E_SAV!$S3232-E_SAV!$AE3232,HLOOKUP(A_Stammdaten!$B$12-1,$AF$4:$AL$4004,ROW(C3232)-3,FALSE)-$AE3232)</f>
        <v>0</v>
      </c>
      <c r="AE3232" s="109">
        <f>HLOOKUP(A_Stammdaten!$B$12,$AF$4:$AL$4004,ROW(C3232)-3,FALSE)</f>
        <v>0</v>
      </c>
      <c r="AF3232" s="109">
        <f t="shared" si="368"/>
        <v>0</v>
      </c>
      <c r="AG3232" s="109">
        <f t="shared" si="371"/>
        <v>0</v>
      </c>
      <c r="AH3232" s="109">
        <f t="shared" si="371"/>
        <v>0</v>
      </c>
      <c r="AI3232" s="109">
        <f t="shared" si="371"/>
        <v>0</v>
      </c>
      <c r="AJ3232" s="109">
        <f t="shared" si="371"/>
        <v>0</v>
      </c>
      <c r="AK3232" s="109">
        <f t="shared" si="371"/>
        <v>0</v>
      </c>
      <c r="AL3232" s="109">
        <f t="shared" si="371"/>
        <v>0</v>
      </c>
    </row>
    <row r="3233" spans="1:38" x14ac:dyDescent="0.3">
      <c r="A3233" s="421"/>
      <c r="B3233" s="421"/>
      <c r="C3233" s="422"/>
      <c r="D3233" s="423"/>
      <c r="E3233" s="421"/>
      <c r="F3233" s="421"/>
      <c r="G3233" s="421"/>
      <c r="H3233" s="421"/>
      <c r="I3233" s="421"/>
      <c r="J3233" s="421"/>
      <c r="K3233" s="421"/>
      <c r="L3233" s="421"/>
      <c r="M3233" s="423"/>
      <c r="N3233" s="340">
        <f>IF(C3233&gt;A_Stammdaten!$B$12,0,SUM(E3233,F3233,H3233,J3233:K3233)-SUM(G3233,I3233,L3233:M3233))</f>
        <v>0</v>
      </c>
      <c r="O3233" s="421"/>
      <c r="P3233" s="421"/>
      <c r="Q3233" s="421"/>
      <c r="R3233" s="421"/>
      <c r="S3233" s="108">
        <f t="shared" si="369"/>
        <v>0</v>
      </c>
      <c r="T3233" s="341">
        <f>IF(ISBLANK($B3233),0,VLOOKUP($B3233,Listen!$A$2:$C$45,2,FALSE))</f>
        <v>0</v>
      </c>
      <c r="U3233" s="341">
        <f>IF(ISBLANK($B3233),0,VLOOKUP($B3233,Listen!$A$2:$C$45,3,FALSE))</f>
        <v>0</v>
      </c>
      <c r="V3233" s="342">
        <f t="shared" si="367"/>
        <v>0</v>
      </c>
      <c r="W3233" s="342">
        <f t="shared" si="366"/>
        <v>0</v>
      </c>
      <c r="X3233" s="342">
        <f t="shared" si="366"/>
        <v>0</v>
      </c>
      <c r="Y3233" s="342">
        <f t="shared" si="366"/>
        <v>0</v>
      </c>
      <c r="Z3233" s="342">
        <f t="shared" si="366"/>
        <v>0</v>
      </c>
      <c r="AA3233" s="342">
        <f t="shared" si="366"/>
        <v>0</v>
      </c>
      <c r="AB3233" s="342">
        <f t="shared" si="366"/>
        <v>0</v>
      </c>
      <c r="AC3233" s="109">
        <f t="shared" si="370"/>
        <v>0</v>
      </c>
      <c r="AD3233" s="109">
        <f>IF(C3233=A_Stammdaten!$B$12,E_SAV!$S3233-E_SAV!$AE3233,HLOOKUP(A_Stammdaten!$B$12-1,$AF$4:$AL$4004,ROW(C3233)-3,FALSE)-$AE3233)</f>
        <v>0</v>
      </c>
      <c r="AE3233" s="109">
        <f>HLOOKUP(A_Stammdaten!$B$12,$AF$4:$AL$4004,ROW(C3233)-3,FALSE)</f>
        <v>0</v>
      </c>
      <c r="AF3233" s="109">
        <f t="shared" si="368"/>
        <v>0</v>
      </c>
      <c r="AG3233" s="109">
        <f t="shared" si="371"/>
        <v>0</v>
      </c>
      <c r="AH3233" s="109">
        <f t="shared" si="371"/>
        <v>0</v>
      </c>
      <c r="AI3233" s="109">
        <f t="shared" si="371"/>
        <v>0</v>
      </c>
      <c r="AJ3233" s="109">
        <f t="shared" si="371"/>
        <v>0</v>
      </c>
      <c r="AK3233" s="109">
        <f t="shared" si="371"/>
        <v>0</v>
      </c>
      <c r="AL3233" s="109">
        <f t="shared" si="371"/>
        <v>0</v>
      </c>
    </row>
    <row r="3234" spans="1:38" x14ac:dyDescent="0.3">
      <c r="A3234" s="421"/>
      <c r="B3234" s="421"/>
      <c r="C3234" s="422"/>
      <c r="D3234" s="423"/>
      <c r="E3234" s="421"/>
      <c r="F3234" s="421"/>
      <c r="G3234" s="421"/>
      <c r="H3234" s="421"/>
      <c r="I3234" s="421"/>
      <c r="J3234" s="421"/>
      <c r="K3234" s="421"/>
      <c r="L3234" s="421"/>
      <c r="M3234" s="423"/>
      <c r="N3234" s="340">
        <f>IF(C3234&gt;A_Stammdaten!$B$12,0,SUM(E3234,F3234,H3234,J3234:K3234)-SUM(G3234,I3234,L3234:M3234))</f>
        <v>0</v>
      </c>
      <c r="O3234" s="421"/>
      <c r="P3234" s="421"/>
      <c r="Q3234" s="421"/>
      <c r="R3234" s="421"/>
      <c r="S3234" s="108">
        <f t="shared" si="369"/>
        <v>0</v>
      </c>
      <c r="T3234" s="341">
        <f>IF(ISBLANK($B3234),0,VLOOKUP($B3234,Listen!$A$2:$C$45,2,FALSE))</f>
        <v>0</v>
      </c>
      <c r="U3234" s="341">
        <f>IF(ISBLANK($B3234),0,VLOOKUP($B3234,Listen!$A$2:$C$45,3,FALSE))</f>
        <v>0</v>
      </c>
      <c r="V3234" s="342">
        <f t="shared" si="367"/>
        <v>0</v>
      </c>
      <c r="W3234" s="342">
        <f t="shared" si="366"/>
        <v>0</v>
      </c>
      <c r="X3234" s="342">
        <f t="shared" si="366"/>
        <v>0</v>
      </c>
      <c r="Y3234" s="342">
        <f t="shared" si="366"/>
        <v>0</v>
      </c>
      <c r="Z3234" s="342">
        <f t="shared" si="366"/>
        <v>0</v>
      </c>
      <c r="AA3234" s="342">
        <f t="shared" si="366"/>
        <v>0</v>
      </c>
      <c r="AB3234" s="342">
        <f t="shared" si="366"/>
        <v>0</v>
      </c>
      <c r="AC3234" s="109">
        <f t="shared" si="370"/>
        <v>0</v>
      </c>
      <c r="AD3234" s="109">
        <f>IF(C3234=A_Stammdaten!$B$12,E_SAV!$S3234-E_SAV!$AE3234,HLOOKUP(A_Stammdaten!$B$12-1,$AF$4:$AL$4004,ROW(C3234)-3,FALSE)-$AE3234)</f>
        <v>0</v>
      </c>
      <c r="AE3234" s="109">
        <f>HLOOKUP(A_Stammdaten!$B$12,$AF$4:$AL$4004,ROW(C3234)-3,FALSE)</f>
        <v>0</v>
      </c>
      <c r="AF3234" s="109">
        <f t="shared" si="368"/>
        <v>0</v>
      </c>
      <c r="AG3234" s="109">
        <f t="shared" si="371"/>
        <v>0</v>
      </c>
      <c r="AH3234" s="109">
        <f t="shared" si="371"/>
        <v>0</v>
      </c>
      <c r="AI3234" s="109">
        <f t="shared" si="371"/>
        <v>0</v>
      </c>
      <c r="AJ3234" s="109">
        <f t="shared" si="371"/>
        <v>0</v>
      </c>
      <c r="AK3234" s="109">
        <f t="shared" si="371"/>
        <v>0</v>
      </c>
      <c r="AL3234" s="109">
        <f t="shared" si="371"/>
        <v>0</v>
      </c>
    </row>
    <row r="3235" spans="1:38" x14ac:dyDescent="0.3">
      <c r="A3235" s="421"/>
      <c r="B3235" s="421"/>
      <c r="C3235" s="422"/>
      <c r="D3235" s="423"/>
      <c r="E3235" s="421"/>
      <c r="F3235" s="421"/>
      <c r="G3235" s="421"/>
      <c r="H3235" s="421"/>
      <c r="I3235" s="421"/>
      <c r="J3235" s="421"/>
      <c r="K3235" s="421"/>
      <c r="L3235" s="421"/>
      <c r="M3235" s="423"/>
      <c r="N3235" s="340">
        <f>IF(C3235&gt;A_Stammdaten!$B$12,0,SUM(E3235,F3235,H3235,J3235:K3235)-SUM(G3235,I3235,L3235:M3235))</f>
        <v>0</v>
      </c>
      <c r="O3235" s="421"/>
      <c r="P3235" s="421"/>
      <c r="Q3235" s="421"/>
      <c r="R3235" s="421"/>
      <c r="S3235" s="108">
        <f t="shared" si="369"/>
        <v>0</v>
      </c>
      <c r="T3235" s="341">
        <f>IF(ISBLANK($B3235),0,VLOOKUP($B3235,Listen!$A$2:$C$45,2,FALSE))</f>
        <v>0</v>
      </c>
      <c r="U3235" s="341">
        <f>IF(ISBLANK($B3235),0,VLOOKUP($B3235,Listen!$A$2:$C$45,3,FALSE))</f>
        <v>0</v>
      </c>
      <c r="V3235" s="342">
        <f t="shared" si="367"/>
        <v>0</v>
      </c>
      <c r="W3235" s="342">
        <f t="shared" si="366"/>
        <v>0</v>
      </c>
      <c r="X3235" s="342">
        <f t="shared" si="366"/>
        <v>0</v>
      </c>
      <c r="Y3235" s="342">
        <f t="shared" si="366"/>
        <v>0</v>
      </c>
      <c r="Z3235" s="342">
        <f t="shared" si="366"/>
        <v>0</v>
      </c>
      <c r="AA3235" s="342">
        <f t="shared" si="366"/>
        <v>0</v>
      </c>
      <c r="AB3235" s="342">
        <f t="shared" si="366"/>
        <v>0</v>
      </c>
      <c r="AC3235" s="109">
        <f t="shared" si="370"/>
        <v>0</v>
      </c>
      <c r="AD3235" s="109">
        <f>IF(C3235=A_Stammdaten!$B$12,E_SAV!$S3235-E_SAV!$AE3235,HLOOKUP(A_Stammdaten!$B$12-1,$AF$4:$AL$4004,ROW(C3235)-3,FALSE)-$AE3235)</f>
        <v>0</v>
      </c>
      <c r="AE3235" s="109">
        <f>HLOOKUP(A_Stammdaten!$B$12,$AF$4:$AL$4004,ROW(C3235)-3,FALSE)</f>
        <v>0</v>
      </c>
      <c r="AF3235" s="109">
        <f t="shared" si="368"/>
        <v>0</v>
      </c>
      <c r="AG3235" s="109">
        <f t="shared" si="371"/>
        <v>0</v>
      </c>
      <c r="AH3235" s="109">
        <f t="shared" si="371"/>
        <v>0</v>
      </c>
      <c r="AI3235" s="109">
        <f t="shared" si="371"/>
        <v>0</v>
      </c>
      <c r="AJ3235" s="109">
        <f t="shared" si="371"/>
        <v>0</v>
      </c>
      <c r="AK3235" s="109">
        <f t="shared" si="371"/>
        <v>0</v>
      </c>
      <c r="AL3235" s="109">
        <f t="shared" si="371"/>
        <v>0</v>
      </c>
    </row>
    <row r="3236" spans="1:38" x14ac:dyDescent="0.3">
      <c r="A3236" s="421"/>
      <c r="B3236" s="421"/>
      <c r="C3236" s="422"/>
      <c r="D3236" s="423"/>
      <c r="E3236" s="421"/>
      <c r="F3236" s="421"/>
      <c r="G3236" s="421"/>
      <c r="H3236" s="421"/>
      <c r="I3236" s="421"/>
      <c r="J3236" s="421"/>
      <c r="K3236" s="421"/>
      <c r="L3236" s="421"/>
      <c r="M3236" s="423"/>
      <c r="N3236" s="340">
        <f>IF(C3236&gt;A_Stammdaten!$B$12,0,SUM(E3236,F3236,H3236,J3236:K3236)-SUM(G3236,I3236,L3236:M3236))</f>
        <v>0</v>
      </c>
      <c r="O3236" s="421"/>
      <c r="P3236" s="421"/>
      <c r="Q3236" s="421"/>
      <c r="R3236" s="421"/>
      <c r="S3236" s="108">
        <f t="shared" si="369"/>
        <v>0</v>
      </c>
      <c r="T3236" s="341">
        <f>IF(ISBLANK($B3236),0,VLOOKUP($B3236,Listen!$A$2:$C$45,2,FALSE))</f>
        <v>0</v>
      </c>
      <c r="U3236" s="341">
        <f>IF(ISBLANK($B3236),0,VLOOKUP($B3236,Listen!$A$2:$C$45,3,FALSE))</f>
        <v>0</v>
      </c>
      <c r="V3236" s="342">
        <f t="shared" si="367"/>
        <v>0</v>
      </c>
      <c r="W3236" s="342">
        <f t="shared" si="366"/>
        <v>0</v>
      </c>
      <c r="X3236" s="342">
        <f t="shared" si="366"/>
        <v>0</v>
      </c>
      <c r="Y3236" s="342">
        <f t="shared" si="366"/>
        <v>0</v>
      </c>
      <c r="Z3236" s="342">
        <f t="shared" si="366"/>
        <v>0</v>
      </c>
      <c r="AA3236" s="342">
        <f t="shared" si="366"/>
        <v>0</v>
      </c>
      <c r="AB3236" s="342">
        <f t="shared" si="366"/>
        <v>0</v>
      </c>
      <c r="AC3236" s="109">
        <f t="shared" si="370"/>
        <v>0</v>
      </c>
      <c r="AD3236" s="109">
        <f>IF(C3236=A_Stammdaten!$B$12,E_SAV!$S3236-E_SAV!$AE3236,HLOOKUP(A_Stammdaten!$B$12-1,$AF$4:$AL$4004,ROW(C3236)-3,FALSE)-$AE3236)</f>
        <v>0</v>
      </c>
      <c r="AE3236" s="109">
        <f>HLOOKUP(A_Stammdaten!$B$12,$AF$4:$AL$4004,ROW(C3236)-3,FALSE)</f>
        <v>0</v>
      </c>
      <c r="AF3236" s="109">
        <f t="shared" si="368"/>
        <v>0</v>
      </c>
      <c r="AG3236" s="109">
        <f t="shared" si="371"/>
        <v>0</v>
      </c>
      <c r="AH3236" s="109">
        <f t="shared" si="371"/>
        <v>0</v>
      </c>
      <c r="AI3236" s="109">
        <f t="shared" si="371"/>
        <v>0</v>
      </c>
      <c r="AJ3236" s="109">
        <f t="shared" si="371"/>
        <v>0</v>
      </c>
      <c r="AK3236" s="109">
        <f t="shared" si="371"/>
        <v>0</v>
      </c>
      <c r="AL3236" s="109">
        <f t="shared" si="371"/>
        <v>0</v>
      </c>
    </row>
    <row r="3237" spans="1:38" x14ac:dyDescent="0.3">
      <c r="A3237" s="421"/>
      <c r="B3237" s="421"/>
      <c r="C3237" s="422"/>
      <c r="D3237" s="423"/>
      <c r="E3237" s="421"/>
      <c r="F3237" s="421"/>
      <c r="G3237" s="421"/>
      <c r="H3237" s="421"/>
      <c r="I3237" s="421"/>
      <c r="J3237" s="421"/>
      <c r="K3237" s="421"/>
      <c r="L3237" s="421"/>
      <c r="M3237" s="423"/>
      <c r="N3237" s="340">
        <f>IF(C3237&gt;A_Stammdaten!$B$12,0,SUM(E3237,F3237,H3237,J3237:K3237)-SUM(G3237,I3237,L3237:M3237))</f>
        <v>0</v>
      </c>
      <c r="O3237" s="421"/>
      <c r="P3237" s="421"/>
      <c r="Q3237" s="421"/>
      <c r="R3237" s="421"/>
      <c r="S3237" s="108">
        <f t="shared" si="369"/>
        <v>0</v>
      </c>
      <c r="T3237" s="341">
        <f>IF(ISBLANK($B3237),0,VLOOKUP($B3237,Listen!$A$2:$C$45,2,FALSE))</f>
        <v>0</v>
      </c>
      <c r="U3237" s="341">
        <f>IF(ISBLANK($B3237),0,VLOOKUP($B3237,Listen!$A$2:$C$45,3,FALSE))</f>
        <v>0</v>
      </c>
      <c r="V3237" s="342">
        <f t="shared" si="367"/>
        <v>0</v>
      </c>
      <c r="W3237" s="342">
        <f t="shared" si="366"/>
        <v>0</v>
      </c>
      <c r="X3237" s="342">
        <f t="shared" si="366"/>
        <v>0</v>
      </c>
      <c r="Y3237" s="342">
        <f t="shared" si="366"/>
        <v>0</v>
      </c>
      <c r="Z3237" s="342">
        <f t="shared" si="366"/>
        <v>0</v>
      </c>
      <c r="AA3237" s="342">
        <f t="shared" si="366"/>
        <v>0</v>
      </c>
      <c r="AB3237" s="342">
        <f t="shared" si="366"/>
        <v>0</v>
      </c>
      <c r="AC3237" s="109">
        <f t="shared" si="370"/>
        <v>0</v>
      </c>
      <c r="AD3237" s="109">
        <f>IF(C3237=A_Stammdaten!$B$12,E_SAV!$S3237-E_SAV!$AE3237,HLOOKUP(A_Stammdaten!$B$12-1,$AF$4:$AL$4004,ROW(C3237)-3,FALSE)-$AE3237)</f>
        <v>0</v>
      </c>
      <c r="AE3237" s="109">
        <f>HLOOKUP(A_Stammdaten!$B$12,$AF$4:$AL$4004,ROW(C3237)-3,FALSE)</f>
        <v>0</v>
      </c>
      <c r="AF3237" s="109">
        <f t="shared" si="368"/>
        <v>0</v>
      </c>
      <c r="AG3237" s="109">
        <f t="shared" si="371"/>
        <v>0</v>
      </c>
      <c r="AH3237" s="109">
        <f t="shared" si="371"/>
        <v>0</v>
      </c>
      <c r="AI3237" s="109">
        <f t="shared" si="371"/>
        <v>0</v>
      </c>
      <c r="AJ3237" s="109">
        <f t="shared" si="371"/>
        <v>0</v>
      </c>
      <c r="AK3237" s="109">
        <f t="shared" si="371"/>
        <v>0</v>
      </c>
      <c r="AL3237" s="109">
        <f t="shared" si="371"/>
        <v>0</v>
      </c>
    </row>
    <row r="3238" spans="1:38" x14ac:dyDescent="0.3">
      <c r="A3238" s="421"/>
      <c r="B3238" s="421"/>
      <c r="C3238" s="422"/>
      <c r="D3238" s="423"/>
      <c r="E3238" s="421"/>
      <c r="F3238" s="421"/>
      <c r="G3238" s="421"/>
      <c r="H3238" s="421"/>
      <c r="I3238" s="421"/>
      <c r="J3238" s="421"/>
      <c r="K3238" s="421"/>
      <c r="L3238" s="421"/>
      <c r="M3238" s="423"/>
      <c r="N3238" s="340">
        <f>IF(C3238&gt;A_Stammdaten!$B$12,0,SUM(E3238,F3238,H3238,J3238:K3238)-SUM(G3238,I3238,L3238:M3238))</f>
        <v>0</v>
      </c>
      <c r="O3238" s="421"/>
      <c r="P3238" s="421"/>
      <c r="Q3238" s="421"/>
      <c r="R3238" s="421"/>
      <c r="S3238" s="108">
        <f t="shared" si="369"/>
        <v>0</v>
      </c>
      <c r="T3238" s="341">
        <f>IF(ISBLANK($B3238),0,VLOOKUP($B3238,Listen!$A$2:$C$45,2,FALSE))</f>
        <v>0</v>
      </c>
      <c r="U3238" s="341">
        <f>IF(ISBLANK($B3238),0,VLOOKUP($B3238,Listen!$A$2:$C$45,3,FALSE))</f>
        <v>0</v>
      </c>
      <c r="V3238" s="342">
        <f t="shared" si="367"/>
        <v>0</v>
      </c>
      <c r="W3238" s="342">
        <f t="shared" si="366"/>
        <v>0</v>
      </c>
      <c r="X3238" s="342">
        <f t="shared" si="366"/>
        <v>0</v>
      </c>
      <c r="Y3238" s="342">
        <f t="shared" si="366"/>
        <v>0</v>
      </c>
      <c r="Z3238" s="342">
        <f t="shared" si="366"/>
        <v>0</v>
      </c>
      <c r="AA3238" s="342">
        <f t="shared" si="366"/>
        <v>0</v>
      </c>
      <c r="AB3238" s="342">
        <f t="shared" si="366"/>
        <v>0</v>
      </c>
      <c r="AC3238" s="109">
        <f t="shared" si="370"/>
        <v>0</v>
      </c>
      <c r="AD3238" s="109">
        <f>IF(C3238=A_Stammdaten!$B$12,E_SAV!$S3238-E_SAV!$AE3238,HLOOKUP(A_Stammdaten!$B$12-1,$AF$4:$AL$4004,ROW(C3238)-3,FALSE)-$AE3238)</f>
        <v>0</v>
      </c>
      <c r="AE3238" s="109">
        <f>HLOOKUP(A_Stammdaten!$B$12,$AF$4:$AL$4004,ROW(C3238)-3,FALSE)</f>
        <v>0</v>
      </c>
      <c r="AF3238" s="109">
        <f t="shared" si="368"/>
        <v>0</v>
      </c>
      <c r="AG3238" s="109">
        <f t="shared" si="371"/>
        <v>0</v>
      </c>
      <c r="AH3238" s="109">
        <f t="shared" si="371"/>
        <v>0</v>
      </c>
      <c r="AI3238" s="109">
        <f t="shared" si="371"/>
        <v>0</v>
      </c>
      <c r="AJ3238" s="109">
        <f t="shared" si="371"/>
        <v>0</v>
      </c>
      <c r="AK3238" s="109">
        <f t="shared" si="371"/>
        <v>0</v>
      </c>
      <c r="AL3238" s="109">
        <f t="shared" si="371"/>
        <v>0</v>
      </c>
    </row>
    <row r="3239" spans="1:38" x14ac:dyDescent="0.3">
      <c r="A3239" s="421"/>
      <c r="B3239" s="421"/>
      <c r="C3239" s="422"/>
      <c r="D3239" s="423"/>
      <c r="E3239" s="421"/>
      <c r="F3239" s="421"/>
      <c r="G3239" s="421"/>
      <c r="H3239" s="421"/>
      <c r="I3239" s="421"/>
      <c r="J3239" s="421"/>
      <c r="K3239" s="421"/>
      <c r="L3239" s="421"/>
      <c r="M3239" s="423"/>
      <c r="N3239" s="340">
        <f>IF(C3239&gt;A_Stammdaten!$B$12,0,SUM(E3239,F3239,H3239,J3239:K3239)-SUM(G3239,I3239,L3239:M3239))</f>
        <v>0</v>
      </c>
      <c r="O3239" s="421"/>
      <c r="P3239" s="421"/>
      <c r="Q3239" s="421"/>
      <c r="R3239" s="421"/>
      <c r="S3239" s="108">
        <f t="shared" si="369"/>
        <v>0</v>
      </c>
      <c r="T3239" s="341">
        <f>IF(ISBLANK($B3239),0,VLOOKUP($B3239,Listen!$A$2:$C$45,2,FALSE))</f>
        <v>0</v>
      </c>
      <c r="U3239" s="341">
        <f>IF(ISBLANK($B3239),0,VLOOKUP($B3239,Listen!$A$2:$C$45,3,FALSE))</f>
        <v>0</v>
      </c>
      <c r="V3239" s="342">
        <f t="shared" si="367"/>
        <v>0</v>
      </c>
      <c r="W3239" s="342">
        <f t="shared" si="366"/>
        <v>0</v>
      </c>
      <c r="X3239" s="342">
        <f t="shared" si="366"/>
        <v>0</v>
      </c>
      <c r="Y3239" s="342">
        <f t="shared" ref="W3239:AB3281" si="372">$T3239</f>
        <v>0</v>
      </c>
      <c r="Z3239" s="342">
        <f t="shared" si="372"/>
        <v>0</v>
      </c>
      <c r="AA3239" s="342">
        <f t="shared" si="372"/>
        <v>0</v>
      </c>
      <c r="AB3239" s="342">
        <f t="shared" si="372"/>
        <v>0</v>
      </c>
      <c r="AC3239" s="109">
        <f t="shared" si="370"/>
        <v>0</v>
      </c>
      <c r="AD3239" s="109">
        <f>IF(C3239=A_Stammdaten!$B$12,E_SAV!$S3239-E_SAV!$AE3239,HLOOKUP(A_Stammdaten!$B$12-1,$AF$4:$AL$4004,ROW(C3239)-3,FALSE)-$AE3239)</f>
        <v>0</v>
      </c>
      <c r="AE3239" s="109">
        <f>HLOOKUP(A_Stammdaten!$B$12,$AF$4:$AL$4004,ROW(C3239)-3,FALSE)</f>
        <v>0</v>
      </c>
      <c r="AF3239" s="109">
        <f t="shared" si="368"/>
        <v>0</v>
      </c>
      <c r="AG3239" s="109">
        <f t="shared" si="371"/>
        <v>0</v>
      </c>
      <c r="AH3239" s="109">
        <f t="shared" si="371"/>
        <v>0</v>
      </c>
      <c r="AI3239" s="109">
        <f t="shared" si="371"/>
        <v>0</v>
      </c>
      <c r="AJ3239" s="109">
        <f t="shared" si="371"/>
        <v>0</v>
      </c>
      <c r="AK3239" s="109">
        <f t="shared" si="371"/>
        <v>0</v>
      </c>
      <c r="AL3239" s="109">
        <f t="shared" si="371"/>
        <v>0</v>
      </c>
    </row>
    <row r="3240" spans="1:38" x14ac:dyDescent="0.3">
      <c r="A3240" s="421"/>
      <c r="B3240" s="421"/>
      <c r="C3240" s="422"/>
      <c r="D3240" s="423"/>
      <c r="E3240" s="421"/>
      <c r="F3240" s="421"/>
      <c r="G3240" s="421"/>
      <c r="H3240" s="421"/>
      <c r="I3240" s="421"/>
      <c r="J3240" s="421"/>
      <c r="K3240" s="421"/>
      <c r="L3240" s="421"/>
      <c r="M3240" s="423"/>
      <c r="N3240" s="340">
        <f>IF(C3240&gt;A_Stammdaten!$B$12,0,SUM(E3240,F3240,H3240,J3240:K3240)-SUM(G3240,I3240,L3240:M3240))</f>
        <v>0</v>
      </c>
      <c r="O3240" s="421"/>
      <c r="P3240" s="421"/>
      <c r="Q3240" s="421"/>
      <c r="R3240" s="421"/>
      <c r="S3240" s="108">
        <f t="shared" si="369"/>
        <v>0</v>
      </c>
      <c r="T3240" s="341">
        <f>IF(ISBLANK($B3240),0,VLOOKUP($B3240,Listen!$A$2:$C$45,2,FALSE))</f>
        <v>0</v>
      </c>
      <c r="U3240" s="341">
        <f>IF(ISBLANK($B3240),0,VLOOKUP($B3240,Listen!$A$2:$C$45,3,FALSE))</f>
        <v>0</v>
      </c>
      <c r="V3240" s="342">
        <f t="shared" si="367"/>
        <v>0</v>
      </c>
      <c r="W3240" s="342">
        <f t="shared" si="372"/>
        <v>0</v>
      </c>
      <c r="X3240" s="342">
        <f t="shared" si="372"/>
        <v>0</v>
      </c>
      <c r="Y3240" s="342">
        <f t="shared" si="372"/>
        <v>0</v>
      </c>
      <c r="Z3240" s="342">
        <f t="shared" si="372"/>
        <v>0</v>
      </c>
      <c r="AA3240" s="342">
        <f t="shared" si="372"/>
        <v>0</v>
      </c>
      <c r="AB3240" s="342">
        <f t="shared" si="372"/>
        <v>0</v>
      </c>
      <c r="AC3240" s="109">
        <f t="shared" si="370"/>
        <v>0</v>
      </c>
      <c r="AD3240" s="109">
        <f>IF(C3240=A_Stammdaten!$B$12,E_SAV!$S3240-E_SAV!$AE3240,HLOOKUP(A_Stammdaten!$B$12-1,$AF$4:$AL$4004,ROW(C3240)-3,FALSE)-$AE3240)</f>
        <v>0</v>
      </c>
      <c r="AE3240" s="109">
        <f>HLOOKUP(A_Stammdaten!$B$12,$AF$4:$AL$4004,ROW(C3240)-3,FALSE)</f>
        <v>0</v>
      </c>
      <c r="AF3240" s="109">
        <f t="shared" si="368"/>
        <v>0</v>
      </c>
      <c r="AG3240" s="109">
        <f t="shared" si="371"/>
        <v>0</v>
      </c>
      <c r="AH3240" s="109">
        <f t="shared" si="371"/>
        <v>0</v>
      </c>
      <c r="AI3240" s="109">
        <f t="shared" si="371"/>
        <v>0</v>
      </c>
      <c r="AJ3240" s="109">
        <f t="shared" si="371"/>
        <v>0</v>
      </c>
      <c r="AK3240" s="109">
        <f t="shared" si="371"/>
        <v>0</v>
      </c>
      <c r="AL3240" s="109">
        <f t="shared" si="371"/>
        <v>0</v>
      </c>
    </row>
    <row r="3241" spans="1:38" x14ac:dyDescent="0.3">
      <c r="A3241" s="421"/>
      <c r="B3241" s="421"/>
      <c r="C3241" s="422"/>
      <c r="D3241" s="423"/>
      <c r="E3241" s="421"/>
      <c r="F3241" s="421"/>
      <c r="G3241" s="421"/>
      <c r="H3241" s="421"/>
      <c r="I3241" s="421"/>
      <c r="J3241" s="421"/>
      <c r="K3241" s="421"/>
      <c r="L3241" s="421"/>
      <c r="M3241" s="423"/>
      <c r="N3241" s="340">
        <f>IF(C3241&gt;A_Stammdaten!$B$12,0,SUM(E3241,F3241,H3241,J3241:K3241)-SUM(G3241,I3241,L3241:M3241))</f>
        <v>0</v>
      </c>
      <c r="O3241" s="421"/>
      <c r="P3241" s="421"/>
      <c r="Q3241" s="421"/>
      <c r="R3241" s="421"/>
      <c r="S3241" s="108">
        <f t="shared" si="369"/>
        <v>0</v>
      </c>
      <c r="T3241" s="341">
        <f>IF(ISBLANK($B3241),0,VLOOKUP($B3241,Listen!$A$2:$C$45,2,FALSE))</f>
        <v>0</v>
      </c>
      <c r="U3241" s="341">
        <f>IF(ISBLANK($B3241),0,VLOOKUP($B3241,Listen!$A$2:$C$45,3,FALSE))</f>
        <v>0</v>
      </c>
      <c r="V3241" s="342">
        <f t="shared" si="367"/>
        <v>0</v>
      </c>
      <c r="W3241" s="342">
        <f t="shared" si="372"/>
        <v>0</v>
      </c>
      <c r="X3241" s="342">
        <f t="shared" si="372"/>
        <v>0</v>
      </c>
      <c r="Y3241" s="342">
        <f t="shared" si="372"/>
        <v>0</v>
      </c>
      <c r="Z3241" s="342">
        <f t="shared" si="372"/>
        <v>0</v>
      </c>
      <c r="AA3241" s="342">
        <f t="shared" si="372"/>
        <v>0</v>
      </c>
      <c r="AB3241" s="342">
        <f t="shared" si="372"/>
        <v>0</v>
      </c>
      <c r="AC3241" s="109">
        <f t="shared" si="370"/>
        <v>0</v>
      </c>
      <c r="AD3241" s="109">
        <f>IF(C3241=A_Stammdaten!$B$12,E_SAV!$S3241-E_SAV!$AE3241,HLOOKUP(A_Stammdaten!$B$12-1,$AF$4:$AL$4004,ROW(C3241)-3,FALSE)-$AE3241)</f>
        <v>0</v>
      </c>
      <c r="AE3241" s="109">
        <f>HLOOKUP(A_Stammdaten!$B$12,$AF$4:$AL$4004,ROW(C3241)-3,FALSE)</f>
        <v>0</v>
      </c>
      <c r="AF3241" s="109">
        <f t="shared" si="368"/>
        <v>0</v>
      </c>
      <c r="AG3241" s="109">
        <f t="shared" si="371"/>
        <v>0</v>
      </c>
      <c r="AH3241" s="109">
        <f t="shared" si="371"/>
        <v>0</v>
      </c>
      <c r="AI3241" s="109">
        <f t="shared" si="371"/>
        <v>0</v>
      </c>
      <c r="AJ3241" s="109">
        <f t="shared" si="371"/>
        <v>0</v>
      </c>
      <c r="AK3241" s="109">
        <f t="shared" si="371"/>
        <v>0</v>
      </c>
      <c r="AL3241" s="109">
        <f t="shared" si="371"/>
        <v>0</v>
      </c>
    </row>
    <row r="3242" spans="1:38" x14ac:dyDescent="0.3">
      <c r="A3242" s="421"/>
      <c r="B3242" s="421"/>
      <c r="C3242" s="422"/>
      <c r="D3242" s="423"/>
      <c r="E3242" s="421"/>
      <c r="F3242" s="421"/>
      <c r="G3242" s="421"/>
      <c r="H3242" s="421"/>
      <c r="I3242" s="421"/>
      <c r="J3242" s="421"/>
      <c r="K3242" s="421"/>
      <c r="L3242" s="421"/>
      <c r="M3242" s="423"/>
      <c r="N3242" s="340">
        <f>IF(C3242&gt;A_Stammdaten!$B$12,0,SUM(E3242,F3242,H3242,J3242:K3242)-SUM(G3242,I3242,L3242:M3242))</f>
        <v>0</v>
      </c>
      <c r="O3242" s="421"/>
      <c r="P3242" s="421"/>
      <c r="Q3242" s="421"/>
      <c r="R3242" s="421"/>
      <c r="S3242" s="108">
        <f t="shared" si="369"/>
        <v>0</v>
      </c>
      <c r="T3242" s="341">
        <f>IF(ISBLANK($B3242),0,VLOOKUP($B3242,Listen!$A$2:$C$45,2,FALSE))</f>
        <v>0</v>
      </c>
      <c r="U3242" s="341">
        <f>IF(ISBLANK($B3242),0,VLOOKUP($B3242,Listen!$A$2:$C$45,3,FALSE))</f>
        <v>0</v>
      </c>
      <c r="V3242" s="342">
        <f t="shared" si="367"/>
        <v>0</v>
      </c>
      <c r="W3242" s="342">
        <f t="shared" si="372"/>
        <v>0</v>
      </c>
      <c r="X3242" s="342">
        <f t="shared" si="372"/>
        <v>0</v>
      </c>
      <c r="Y3242" s="342">
        <f t="shared" si="372"/>
        <v>0</v>
      </c>
      <c r="Z3242" s="342">
        <f t="shared" si="372"/>
        <v>0</v>
      </c>
      <c r="AA3242" s="342">
        <f t="shared" si="372"/>
        <v>0</v>
      </c>
      <c r="AB3242" s="342">
        <f t="shared" si="372"/>
        <v>0</v>
      </c>
      <c r="AC3242" s="109">
        <f t="shared" si="370"/>
        <v>0</v>
      </c>
      <c r="AD3242" s="109">
        <f>IF(C3242=A_Stammdaten!$B$12,E_SAV!$S3242-E_SAV!$AE3242,HLOOKUP(A_Stammdaten!$B$12-1,$AF$4:$AL$4004,ROW(C3242)-3,FALSE)-$AE3242)</f>
        <v>0</v>
      </c>
      <c r="AE3242" s="109">
        <f>HLOOKUP(A_Stammdaten!$B$12,$AF$4:$AL$4004,ROW(C3242)-3,FALSE)</f>
        <v>0</v>
      </c>
      <c r="AF3242" s="109">
        <f t="shared" si="368"/>
        <v>0</v>
      </c>
      <c r="AG3242" s="109">
        <f t="shared" si="371"/>
        <v>0</v>
      </c>
      <c r="AH3242" s="109">
        <f t="shared" si="371"/>
        <v>0</v>
      </c>
      <c r="AI3242" s="109">
        <f t="shared" si="371"/>
        <v>0</v>
      </c>
      <c r="AJ3242" s="109">
        <f t="shared" si="371"/>
        <v>0</v>
      </c>
      <c r="AK3242" s="109">
        <f t="shared" si="371"/>
        <v>0</v>
      </c>
      <c r="AL3242" s="109">
        <f t="shared" si="371"/>
        <v>0</v>
      </c>
    </row>
    <row r="3243" spans="1:38" x14ac:dyDescent="0.3">
      <c r="A3243" s="421"/>
      <c r="B3243" s="421"/>
      <c r="C3243" s="422"/>
      <c r="D3243" s="423"/>
      <c r="E3243" s="421"/>
      <c r="F3243" s="421"/>
      <c r="G3243" s="421"/>
      <c r="H3243" s="421"/>
      <c r="I3243" s="421"/>
      <c r="J3243" s="421"/>
      <c r="K3243" s="421"/>
      <c r="L3243" s="421"/>
      <c r="M3243" s="423"/>
      <c r="N3243" s="340">
        <f>IF(C3243&gt;A_Stammdaten!$B$12,0,SUM(E3243,F3243,H3243,J3243:K3243)-SUM(G3243,I3243,L3243:M3243))</f>
        <v>0</v>
      </c>
      <c r="O3243" s="421"/>
      <c r="P3243" s="421"/>
      <c r="Q3243" s="421"/>
      <c r="R3243" s="421"/>
      <c r="S3243" s="108">
        <f t="shared" si="369"/>
        <v>0</v>
      </c>
      <c r="T3243" s="341">
        <f>IF(ISBLANK($B3243),0,VLOOKUP($B3243,Listen!$A$2:$C$45,2,FALSE))</f>
        <v>0</v>
      </c>
      <c r="U3243" s="341">
        <f>IF(ISBLANK($B3243),0,VLOOKUP($B3243,Listen!$A$2:$C$45,3,FALSE))</f>
        <v>0</v>
      </c>
      <c r="V3243" s="342">
        <f t="shared" si="367"/>
        <v>0</v>
      </c>
      <c r="W3243" s="342">
        <f t="shared" si="372"/>
        <v>0</v>
      </c>
      <c r="X3243" s="342">
        <f t="shared" si="372"/>
        <v>0</v>
      </c>
      <c r="Y3243" s="342">
        <f t="shared" si="372"/>
        <v>0</v>
      </c>
      <c r="Z3243" s="342">
        <f t="shared" si="372"/>
        <v>0</v>
      </c>
      <c r="AA3243" s="342">
        <f t="shared" si="372"/>
        <v>0</v>
      </c>
      <c r="AB3243" s="342">
        <f t="shared" si="372"/>
        <v>0</v>
      </c>
      <c r="AC3243" s="109">
        <f t="shared" si="370"/>
        <v>0</v>
      </c>
      <c r="AD3243" s="109">
        <f>IF(C3243=A_Stammdaten!$B$12,E_SAV!$S3243-E_SAV!$AE3243,HLOOKUP(A_Stammdaten!$B$12-1,$AF$4:$AL$4004,ROW(C3243)-3,FALSE)-$AE3243)</f>
        <v>0</v>
      </c>
      <c r="AE3243" s="109">
        <f>HLOOKUP(A_Stammdaten!$B$12,$AF$4:$AL$4004,ROW(C3243)-3,FALSE)</f>
        <v>0</v>
      </c>
      <c r="AF3243" s="109">
        <f t="shared" si="368"/>
        <v>0</v>
      </c>
      <c r="AG3243" s="109">
        <f t="shared" si="371"/>
        <v>0</v>
      </c>
      <c r="AH3243" s="109">
        <f t="shared" si="371"/>
        <v>0</v>
      </c>
      <c r="AI3243" s="109">
        <f t="shared" si="371"/>
        <v>0</v>
      </c>
      <c r="AJ3243" s="109">
        <f t="shared" si="371"/>
        <v>0</v>
      </c>
      <c r="AK3243" s="109">
        <f t="shared" si="371"/>
        <v>0</v>
      </c>
      <c r="AL3243" s="109">
        <f t="shared" si="371"/>
        <v>0</v>
      </c>
    </row>
    <row r="3244" spans="1:38" x14ac:dyDescent="0.3">
      <c r="A3244" s="421"/>
      <c r="B3244" s="421"/>
      <c r="C3244" s="422"/>
      <c r="D3244" s="423"/>
      <c r="E3244" s="421"/>
      <c r="F3244" s="421"/>
      <c r="G3244" s="421"/>
      <c r="H3244" s="421"/>
      <c r="I3244" s="421"/>
      <c r="J3244" s="421"/>
      <c r="K3244" s="421"/>
      <c r="L3244" s="421"/>
      <c r="M3244" s="423"/>
      <c r="N3244" s="340">
        <f>IF(C3244&gt;A_Stammdaten!$B$12,0,SUM(E3244,F3244,H3244,J3244:K3244)-SUM(G3244,I3244,L3244:M3244))</f>
        <v>0</v>
      </c>
      <c r="O3244" s="421"/>
      <c r="P3244" s="421"/>
      <c r="Q3244" s="421"/>
      <c r="R3244" s="421"/>
      <c r="S3244" s="108">
        <f t="shared" si="369"/>
        <v>0</v>
      </c>
      <c r="T3244" s="341">
        <f>IF(ISBLANK($B3244),0,VLOOKUP($B3244,Listen!$A$2:$C$45,2,FALSE))</f>
        <v>0</v>
      </c>
      <c r="U3244" s="341">
        <f>IF(ISBLANK($B3244),0,VLOOKUP($B3244,Listen!$A$2:$C$45,3,FALSE))</f>
        <v>0</v>
      </c>
      <c r="V3244" s="342">
        <f t="shared" si="367"/>
        <v>0</v>
      </c>
      <c r="W3244" s="342">
        <f t="shared" si="372"/>
        <v>0</v>
      </c>
      <c r="X3244" s="342">
        <f t="shared" si="372"/>
        <v>0</v>
      </c>
      <c r="Y3244" s="342">
        <f t="shared" si="372"/>
        <v>0</v>
      </c>
      <c r="Z3244" s="342">
        <f t="shared" si="372"/>
        <v>0</v>
      </c>
      <c r="AA3244" s="342">
        <f t="shared" si="372"/>
        <v>0</v>
      </c>
      <c r="AB3244" s="342">
        <f t="shared" si="372"/>
        <v>0</v>
      </c>
      <c r="AC3244" s="109">
        <f t="shared" si="370"/>
        <v>0</v>
      </c>
      <c r="AD3244" s="109">
        <f>IF(C3244=A_Stammdaten!$B$12,E_SAV!$S3244-E_SAV!$AE3244,HLOOKUP(A_Stammdaten!$B$12-1,$AF$4:$AL$4004,ROW(C3244)-3,FALSE)-$AE3244)</f>
        <v>0</v>
      </c>
      <c r="AE3244" s="109">
        <f>HLOOKUP(A_Stammdaten!$B$12,$AF$4:$AL$4004,ROW(C3244)-3,FALSE)</f>
        <v>0</v>
      </c>
      <c r="AF3244" s="109">
        <f t="shared" si="368"/>
        <v>0</v>
      </c>
      <c r="AG3244" s="109">
        <f t="shared" si="371"/>
        <v>0</v>
      </c>
      <c r="AH3244" s="109">
        <f t="shared" si="371"/>
        <v>0</v>
      </c>
      <c r="AI3244" s="109">
        <f t="shared" si="371"/>
        <v>0</v>
      </c>
      <c r="AJ3244" s="109">
        <f t="shared" si="371"/>
        <v>0</v>
      </c>
      <c r="AK3244" s="109">
        <f t="shared" si="371"/>
        <v>0</v>
      </c>
      <c r="AL3244" s="109">
        <f t="shared" si="371"/>
        <v>0</v>
      </c>
    </row>
    <row r="3245" spans="1:38" x14ac:dyDescent="0.3">
      <c r="A3245" s="421"/>
      <c r="B3245" s="421"/>
      <c r="C3245" s="422"/>
      <c r="D3245" s="423"/>
      <c r="E3245" s="421"/>
      <c r="F3245" s="421"/>
      <c r="G3245" s="421"/>
      <c r="H3245" s="421"/>
      <c r="I3245" s="421"/>
      <c r="J3245" s="421"/>
      <c r="K3245" s="421"/>
      <c r="L3245" s="421"/>
      <c r="M3245" s="423"/>
      <c r="N3245" s="340">
        <f>IF(C3245&gt;A_Stammdaten!$B$12,0,SUM(E3245,F3245,H3245,J3245:K3245)-SUM(G3245,I3245,L3245:M3245))</f>
        <v>0</v>
      </c>
      <c r="O3245" s="421"/>
      <c r="P3245" s="421"/>
      <c r="Q3245" s="421"/>
      <c r="R3245" s="421"/>
      <c r="S3245" s="108">
        <f t="shared" si="369"/>
        <v>0</v>
      </c>
      <c r="T3245" s="341">
        <f>IF(ISBLANK($B3245),0,VLOOKUP($B3245,Listen!$A$2:$C$45,2,FALSE))</f>
        <v>0</v>
      </c>
      <c r="U3245" s="341">
        <f>IF(ISBLANK($B3245),0,VLOOKUP($B3245,Listen!$A$2:$C$45,3,FALSE))</f>
        <v>0</v>
      </c>
      <c r="V3245" s="342">
        <f t="shared" si="367"/>
        <v>0</v>
      </c>
      <c r="W3245" s="342">
        <f t="shared" si="372"/>
        <v>0</v>
      </c>
      <c r="X3245" s="342">
        <f t="shared" si="372"/>
        <v>0</v>
      </c>
      <c r="Y3245" s="342">
        <f t="shared" si="372"/>
        <v>0</v>
      </c>
      <c r="Z3245" s="342">
        <f t="shared" si="372"/>
        <v>0</v>
      </c>
      <c r="AA3245" s="342">
        <f t="shared" si="372"/>
        <v>0</v>
      </c>
      <c r="AB3245" s="342">
        <f t="shared" si="372"/>
        <v>0</v>
      </c>
      <c r="AC3245" s="109">
        <f t="shared" si="370"/>
        <v>0</v>
      </c>
      <c r="AD3245" s="109">
        <f>IF(C3245=A_Stammdaten!$B$12,E_SAV!$S3245-E_SAV!$AE3245,HLOOKUP(A_Stammdaten!$B$12-1,$AF$4:$AL$4004,ROW(C3245)-3,FALSE)-$AE3245)</f>
        <v>0</v>
      </c>
      <c r="AE3245" s="109">
        <f>HLOOKUP(A_Stammdaten!$B$12,$AF$4:$AL$4004,ROW(C3245)-3,FALSE)</f>
        <v>0</v>
      </c>
      <c r="AF3245" s="109">
        <f t="shared" si="368"/>
        <v>0</v>
      </c>
      <c r="AG3245" s="109">
        <f t="shared" si="371"/>
        <v>0</v>
      </c>
      <c r="AH3245" s="109">
        <f t="shared" si="371"/>
        <v>0</v>
      </c>
      <c r="AI3245" s="109">
        <f t="shared" si="371"/>
        <v>0</v>
      </c>
      <c r="AJ3245" s="109">
        <f t="shared" si="371"/>
        <v>0</v>
      </c>
      <c r="AK3245" s="109">
        <f t="shared" si="371"/>
        <v>0</v>
      </c>
      <c r="AL3245" s="109">
        <f t="shared" si="371"/>
        <v>0</v>
      </c>
    </row>
    <row r="3246" spans="1:38" x14ac:dyDescent="0.3">
      <c r="A3246" s="421"/>
      <c r="B3246" s="421"/>
      <c r="C3246" s="422"/>
      <c r="D3246" s="423"/>
      <c r="E3246" s="421"/>
      <c r="F3246" s="421"/>
      <c r="G3246" s="421"/>
      <c r="H3246" s="421"/>
      <c r="I3246" s="421"/>
      <c r="J3246" s="421"/>
      <c r="K3246" s="421"/>
      <c r="L3246" s="421"/>
      <c r="M3246" s="423"/>
      <c r="N3246" s="340">
        <f>IF(C3246&gt;A_Stammdaten!$B$12,0,SUM(E3246,F3246,H3246,J3246:K3246)-SUM(G3246,I3246,L3246:M3246))</f>
        <v>0</v>
      </c>
      <c r="O3246" s="421"/>
      <c r="P3246" s="421"/>
      <c r="Q3246" s="421"/>
      <c r="R3246" s="421"/>
      <c r="S3246" s="108">
        <f t="shared" si="369"/>
        <v>0</v>
      </c>
      <c r="T3246" s="341">
        <f>IF(ISBLANK($B3246),0,VLOOKUP($B3246,Listen!$A$2:$C$45,2,FALSE))</f>
        <v>0</v>
      </c>
      <c r="U3246" s="341">
        <f>IF(ISBLANK($B3246),0,VLOOKUP($B3246,Listen!$A$2:$C$45,3,FALSE))</f>
        <v>0</v>
      </c>
      <c r="V3246" s="342">
        <f t="shared" si="367"/>
        <v>0</v>
      </c>
      <c r="W3246" s="342">
        <f t="shared" si="372"/>
        <v>0</v>
      </c>
      <c r="X3246" s="342">
        <f t="shared" si="372"/>
        <v>0</v>
      </c>
      <c r="Y3246" s="342">
        <f t="shared" si="372"/>
        <v>0</v>
      </c>
      <c r="Z3246" s="342">
        <f t="shared" si="372"/>
        <v>0</v>
      </c>
      <c r="AA3246" s="342">
        <f t="shared" si="372"/>
        <v>0</v>
      </c>
      <c r="AB3246" s="342">
        <f t="shared" si="372"/>
        <v>0</v>
      </c>
      <c r="AC3246" s="109">
        <f t="shared" si="370"/>
        <v>0</v>
      </c>
      <c r="AD3246" s="109">
        <f>IF(C3246=A_Stammdaten!$B$12,E_SAV!$S3246-E_SAV!$AE3246,HLOOKUP(A_Stammdaten!$B$12-1,$AF$4:$AL$4004,ROW(C3246)-3,FALSE)-$AE3246)</f>
        <v>0</v>
      </c>
      <c r="AE3246" s="109">
        <f>HLOOKUP(A_Stammdaten!$B$12,$AF$4:$AL$4004,ROW(C3246)-3,FALSE)</f>
        <v>0</v>
      </c>
      <c r="AF3246" s="109">
        <f t="shared" si="368"/>
        <v>0</v>
      </c>
      <c r="AG3246" s="109">
        <f t="shared" si="371"/>
        <v>0</v>
      </c>
      <c r="AH3246" s="109">
        <f t="shared" si="371"/>
        <v>0</v>
      </c>
      <c r="AI3246" s="109">
        <f t="shared" si="371"/>
        <v>0</v>
      </c>
      <c r="AJ3246" s="109">
        <f t="shared" si="371"/>
        <v>0</v>
      </c>
      <c r="AK3246" s="109">
        <f t="shared" si="371"/>
        <v>0</v>
      </c>
      <c r="AL3246" s="109">
        <f t="shared" si="371"/>
        <v>0</v>
      </c>
    </row>
    <row r="3247" spans="1:38" x14ac:dyDescent="0.3">
      <c r="A3247" s="421"/>
      <c r="B3247" s="421"/>
      <c r="C3247" s="422"/>
      <c r="D3247" s="423"/>
      <c r="E3247" s="421"/>
      <c r="F3247" s="421"/>
      <c r="G3247" s="421"/>
      <c r="H3247" s="421"/>
      <c r="I3247" s="421"/>
      <c r="J3247" s="421"/>
      <c r="K3247" s="421"/>
      <c r="L3247" s="421"/>
      <c r="M3247" s="423"/>
      <c r="N3247" s="340">
        <f>IF(C3247&gt;A_Stammdaten!$B$12,0,SUM(E3247,F3247,H3247,J3247:K3247)-SUM(G3247,I3247,L3247:M3247))</f>
        <v>0</v>
      </c>
      <c r="O3247" s="421"/>
      <c r="P3247" s="421"/>
      <c r="Q3247" s="421"/>
      <c r="R3247" s="421"/>
      <c r="S3247" s="108">
        <f t="shared" si="369"/>
        <v>0</v>
      </c>
      <c r="T3247" s="341">
        <f>IF(ISBLANK($B3247),0,VLOOKUP($B3247,Listen!$A$2:$C$45,2,FALSE))</f>
        <v>0</v>
      </c>
      <c r="U3247" s="341">
        <f>IF(ISBLANK($B3247),0,VLOOKUP($B3247,Listen!$A$2:$C$45,3,FALSE))</f>
        <v>0</v>
      </c>
      <c r="V3247" s="342">
        <f t="shared" si="367"/>
        <v>0</v>
      </c>
      <c r="W3247" s="342">
        <f t="shared" si="372"/>
        <v>0</v>
      </c>
      <c r="X3247" s="342">
        <f t="shared" si="372"/>
        <v>0</v>
      </c>
      <c r="Y3247" s="342">
        <f t="shared" si="372"/>
        <v>0</v>
      </c>
      <c r="Z3247" s="342">
        <f t="shared" si="372"/>
        <v>0</v>
      </c>
      <c r="AA3247" s="342">
        <f t="shared" si="372"/>
        <v>0</v>
      </c>
      <c r="AB3247" s="342">
        <f t="shared" si="372"/>
        <v>0</v>
      </c>
      <c r="AC3247" s="109">
        <f t="shared" si="370"/>
        <v>0</v>
      </c>
      <c r="AD3247" s="109">
        <f>IF(C3247=A_Stammdaten!$B$12,E_SAV!$S3247-E_SAV!$AE3247,HLOOKUP(A_Stammdaten!$B$12-1,$AF$4:$AL$4004,ROW(C3247)-3,FALSE)-$AE3247)</f>
        <v>0</v>
      </c>
      <c r="AE3247" s="109">
        <f>HLOOKUP(A_Stammdaten!$B$12,$AF$4:$AL$4004,ROW(C3247)-3,FALSE)</f>
        <v>0</v>
      </c>
      <c r="AF3247" s="109">
        <f t="shared" si="368"/>
        <v>0</v>
      </c>
      <c r="AG3247" s="109">
        <f t="shared" si="371"/>
        <v>0</v>
      </c>
      <c r="AH3247" s="109">
        <f t="shared" si="371"/>
        <v>0</v>
      </c>
      <c r="AI3247" s="109">
        <f t="shared" si="371"/>
        <v>0</v>
      </c>
      <c r="AJ3247" s="109">
        <f t="shared" si="371"/>
        <v>0</v>
      </c>
      <c r="AK3247" s="109">
        <f t="shared" si="371"/>
        <v>0</v>
      </c>
      <c r="AL3247" s="109">
        <f t="shared" si="371"/>
        <v>0</v>
      </c>
    </row>
    <row r="3248" spans="1:38" x14ac:dyDescent="0.3">
      <c r="A3248" s="421"/>
      <c r="B3248" s="421"/>
      <c r="C3248" s="422"/>
      <c r="D3248" s="423"/>
      <c r="E3248" s="421"/>
      <c r="F3248" s="421"/>
      <c r="G3248" s="421"/>
      <c r="H3248" s="421"/>
      <c r="I3248" s="421"/>
      <c r="J3248" s="421"/>
      <c r="K3248" s="421"/>
      <c r="L3248" s="421"/>
      <c r="M3248" s="423"/>
      <c r="N3248" s="340">
        <f>IF(C3248&gt;A_Stammdaten!$B$12,0,SUM(E3248,F3248,H3248,J3248:K3248)-SUM(G3248,I3248,L3248:M3248))</f>
        <v>0</v>
      </c>
      <c r="O3248" s="421"/>
      <c r="P3248" s="421"/>
      <c r="Q3248" s="421"/>
      <c r="R3248" s="421"/>
      <c r="S3248" s="108">
        <f t="shared" si="369"/>
        <v>0</v>
      </c>
      <c r="T3248" s="341">
        <f>IF(ISBLANK($B3248),0,VLOOKUP($B3248,Listen!$A$2:$C$45,2,FALSE))</f>
        <v>0</v>
      </c>
      <c r="U3248" s="341">
        <f>IF(ISBLANK($B3248),0,VLOOKUP($B3248,Listen!$A$2:$C$45,3,FALSE))</f>
        <v>0</v>
      </c>
      <c r="V3248" s="342">
        <f t="shared" si="367"/>
        <v>0</v>
      </c>
      <c r="W3248" s="342">
        <f t="shared" si="372"/>
        <v>0</v>
      </c>
      <c r="X3248" s="342">
        <f t="shared" si="372"/>
        <v>0</v>
      </c>
      <c r="Y3248" s="342">
        <f t="shared" si="372"/>
        <v>0</v>
      </c>
      <c r="Z3248" s="342">
        <f t="shared" si="372"/>
        <v>0</v>
      </c>
      <c r="AA3248" s="342">
        <f t="shared" si="372"/>
        <v>0</v>
      </c>
      <c r="AB3248" s="342">
        <f t="shared" si="372"/>
        <v>0</v>
      </c>
      <c r="AC3248" s="109">
        <f t="shared" si="370"/>
        <v>0</v>
      </c>
      <c r="AD3248" s="109">
        <f>IF(C3248=A_Stammdaten!$B$12,E_SAV!$S3248-E_SAV!$AE3248,HLOOKUP(A_Stammdaten!$B$12-1,$AF$4:$AL$4004,ROW(C3248)-3,FALSE)-$AE3248)</f>
        <v>0</v>
      </c>
      <c r="AE3248" s="109">
        <f>HLOOKUP(A_Stammdaten!$B$12,$AF$4:$AL$4004,ROW(C3248)-3,FALSE)</f>
        <v>0</v>
      </c>
      <c r="AF3248" s="109">
        <f t="shared" si="368"/>
        <v>0</v>
      </c>
      <c r="AG3248" s="109">
        <f t="shared" si="371"/>
        <v>0</v>
      </c>
      <c r="AH3248" s="109">
        <f t="shared" si="371"/>
        <v>0</v>
      </c>
      <c r="AI3248" s="109">
        <f t="shared" si="371"/>
        <v>0</v>
      </c>
      <c r="AJ3248" s="109">
        <f t="shared" si="371"/>
        <v>0</v>
      </c>
      <c r="AK3248" s="109">
        <f t="shared" si="371"/>
        <v>0</v>
      </c>
      <c r="AL3248" s="109">
        <f t="shared" si="371"/>
        <v>0</v>
      </c>
    </row>
    <row r="3249" spans="1:38" x14ac:dyDescent="0.3">
      <c r="A3249" s="421"/>
      <c r="B3249" s="421"/>
      <c r="C3249" s="422"/>
      <c r="D3249" s="423"/>
      <c r="E3249" s="421"/>
      <c r="F3249" s="421"/>
      <c r="G3249" s="421"/>
      <c r="H3249" s="421"/>
      <c r="I3249" s="421"/>
      <c r="J3249" s="421"/>
      <c r="K3249" s="421"/>
      <c r="L3249" s="421"/>
      <c r="M3249" s="423"/>
      <c r="N3249" s="340">
        <f>IF(C3249&gt;A_Stammdaten!$B$12,0,SUM(E3249,F3249,H3249,J3249:K3249)-SUM(G3249,I3249,L3249:M3249))</f>
        <v>0</v>
      </c>
      <c r="O3249" s="421"/>
      <c r="P3249" s="421"/>
      <c r="Q3249" s="421"/>
      <c r="R3249" s="421"/>
      <c r="S3249" s="108">
        <f t="shared" si="369"/>
        <v>0</v>
      </c>
      <c r="T3249" s="341">
        <f>IF(ISBLANK($B3249),0,VLOOKUP($B3249,Listen!$A$2:$C$45,2,FALSE))</f>
        <v>0</v>
      </c>
      <c r="U3249" s="341">
        <f>IF(ISBLANK($B3249),0,VLOOKUP($B3249,Listen!$A$2:$C$45,3,FALSE))</f>
        <v>0</v>
      </c>
      <c r="V3249" s="342">
        <f t="shared" si="367"/>
        <v>0</v>
      </c>
      <c r="W3249" s="342">
        <f t="shared" si="372"/>
        <v>0</v>
      </c>
      <c r="X3249" s="342">
        <f t="shared" si="372"/>
        <v>0</v>
      </c>
      <c r="Y3249" s="342">
        <f t="shared" si="372"/>
        <v>0</v>
      </c>
      <c r="Z3249" s="342">
        <f t="shared" si="372"/>
        <v>0</v>
      </c>
      <c r="AA3249" s="342">
        <f t="shared" si="372"/>
        <v>0</v>
      </c>
      <c r="AB3249" s="342">
        <f t="shared" si="372"/>
        <v>0</v>
      </c>
      <c r="AC3249" s="109">
        <f t="shared" si="370"/>
        <v>0</v>
      </c>
      <c r="AD3249" s="109">
        <f>IF(C3249=A_Stammdaten!$B$12,E_SAV!$S3249-E_SAV!$AE3249,HLOOKUP(A_Stammdaten!$B$12-1,$AF$4:$AL$4004,ROW(C3249)-3,FALSE)-$AE3249)</f>
        <v>0</v>
      </c>
      <c r="AE3249" s="109">
        <f>HLOOKUP(A_Stammdaten!$B$12,$AF$4:$AL$4004,ROW(C3249)-3,FALSE)</f>
        <v>0</v>
      </c>
      <c r="AF3249" s="109">
        <f t="shared" si="368"/>
        <v>0</v>
      </c>
      <c r="AG3249" s="109">
        <f t="shared" si="371"/>
        <v>0</v>
      </c>
      <c r="AH3249" s="109">
        <f t="shared" si="371"/>
        <v>0</v>
      </c>
      <c r="AI3249" s="109">
        <f t="shared" si="371"/>
        <v>0</v>
      </c>
      <c r="AJ3249" s="109">
        <f t="shared" si="371"/>
        <v>0</v>
      </c>
      <c r="AK3249" s="109">
        <f t="shared" si="371"/>
        <v>0</v>
      </c>
      <c r="AL3249" s="109">
        <f t="shared" si="371"/>
        <v>0</v>
      </c>
    </row>
    <row r="3250" spans="1:38" x14ac:dyDescent="0.3">
      <c r="A3250" s="421"/>
      <c r="B3250" s="421"/>
      <c r="C3250" s="422"/>
      <c r="D3250" s="423"/>
      <c r="E3250" s="421"/>
      <c r="F3250" s="421"/>
      <c r="G3250" s="421"/>
      <c r="H3250" s="421"/>
      <c r="I3250" s="421"/>
      <c r="J3250" s="421"/>
      <c r="K3250" s="421"/>
      <c r="L3250" s="421"/>
      <c r="M3250" s="423"/>
      <c r="N3250" s="340">
        <f>IF(C3250&gt;A_Stammdaten!$B$12,0,SUM(E3250,F3250,H3250,J3250:K3250)-SUM(G3250,I3250,L3250:M3250))</f>
        <v>0</v>
      </c>
      <c r="O3250" s="421"/>
      <c r="P3250" s="421"/>
      <c r="Q3250" s="421"/>
      <c r="R3250" s="421"/>
      <c r="S3250" s="108">
        <f t="shared" si="369"/>
        <v>0</v>
      </c>
      <c r="T3250" s="341">
        <f>IF(ISBLANK($B3250),0,VLOOKUP($B3250,Listen!$A$2:$C$45,2,FALSE))</f>
        <v>0</v>
      </c>
      <c r="U3250" s="341">
        <f>IF(ISBLANK($B3250),0,VLOOKUP($B3250,Listen!$A$2:$C$45,3,FALSE))</f>
        <v>0</v>
      </c>
      <c r="V3250" s="342">
        <f t="shared" si="367"/>
        <v>0</v>
      </c>
      <c r="W3250" s="342">
        <f t="shared" si="372"/>
        <v>0</v>
      </c>
      <c r="X3250" s="342">
        <f t="shared" si="372"/>
        <v>0</v>
      </c>
      <c r="Y3250" s="342">
        <f t="shared" si="372"/>
        <v>0</v>
      </c>
      <c r="Z3250" s="342">
        <f t="shared" si="372"/>
        <v>0</v>
      </c>
      <c r="AA3250" s="342">
        <f t="shared" si="372"/>
        <v>0</v>
      </c>
      <c r="AB3250" s="342">
        <f t="shared" si="372"/>
        <v>0</v>
      </c>
      <c r="AC3250" s="109">
        <f t="shared" si="370"/>
        <v>0</v>
      </c>
      <c r="AD3250" s="109">
        <f>IF(C3250=A_Stammdaten!$B$12,E_SAV!$S3250-E_SAV!$AE3250,HLOOKUP(A_Stammdaten!$B$12-1,$AF$4:$AL$4004,ROW(C3250)-3,FALSE)-$AE3250)</f>
        <v>0</v>
      </c>
      <c r="AE3250" s="109">
        <f>HLOOKUP(A_Stammdaten!$B$12,$AF$4:$AL$4004,ROW(C3250)-3,FALSE)</f>
        <v>0</v>
      </c>
      <c r="AF3250" s="109">
        <f t="shared" si="368"/>
        <v>0</v>
      </c>
      <c r="AG3250" s="109">
        <f t="shared" si="371"/>
        <v>0</v>
      </c>
      <c r="AH3250" s="109">
        <f t="shared" si="371"/>
        <v>0</v>
      </c>
      <c r="AI3250" s="109">
        <f t="shared" si="371"/>
        <v>0</v>
      </c>
      <c r="AJ3250" s="109">
        <f t="shared" si="371"/>
        <v>0</v>
      </c>
      <c r="AK3250" s="109">
        <f t="shared" si="371"/>
        <v>0</v>
      </c>
      <c r="AL3250" s="109">
        <f t="shared" si="371"/>
        <v>0</v>
      </c>
    </row>
    <row r="3251" spans="1:38" x14ac:dyDescent="0.3">
      <c r="A3251" s="421"/>
      <c r="B3251" s="421"/>
      <c r="C3251" s="422"/>
      <c r="D3251" s="423"/>
      <c r="E3251" s="421"/>
      <c r="F3251" s="421"/>
      <c r="G3251" s="421"/>
      <c r="H3251" s="421"/>
      <c r="I3251" s="421"/>
      <c r="J3251" s="421"/>
      <c r="K3251" s="421"/>
      <c r="L3251" s="421"/>
      <c r="M3251" s="423"/>
      <c r="N3251" s="340">
        <f>IF(C3251&gt;A_Stammdaten!$B$12,0,SUM(E3251,F3251,H3251,J3251:K3251)-SUM(G3251,I3251,L3251:M3251))</f>
        <v>0</v>
      </c>
      <c r="O3251" s="421"/>
      <c r="P3251" s="421"/>
      <c r="Q3251" s="421"/>
      <c r="R3251" s="421"/>
      <c r="S3251" s="108">
        <f t="shared" si="369"/>
        <v>0</v>
      </c>
      <c r="T3251" s="341">
        <f>IF(ISBLANK($B3251),0,VLOOKUP($B3251,Listen!$A$2:$C$45,2,FALSE))</f>
        <v>0</v>
      </c>
      <c r="U3251" s="341">
        <f>IF(ISBLANK($B3251),0,VLOOKUP($B3251,Listen!$A$2:$C$45,3,FALSE))</f>
        <v>0</v>
      </c>
      <c r="V3251" s="342">
        <f t="shared" si="367"/>
        <v>0</v>
      </c>
      <c r="W3251" s="342">
        <f t="shared" si="372"/>
        <v>0</v>
      </c>
      <c r="X3251" s="342">
        <f t="shared" si="372"/>
        <v>0</v>
      </c>
      <c r="Y3251" s="342">
        <f t="shared" si="372"/>
        <v>0</v>
      </c>
      <c r="Z3251" s="342">
        <f t="shared" si="372"/>
        <v>0</v>
      </c>
      <c r="AA3251" s="342">
        <f t="shared" si="372"/>
        <v>0</v>
      </c>
      <c r="AB3251" s="342">
        <f t="shared" si="372"/>
        <v>0</v>
      </c>
      <c r="AC3251" s="109">
        <f t="shared" si="370"/>
        <v>0</v>
      </c>
      <c r="AD3251" s="109">
        <f>IF(C3251=A_Stammdaten!$B$12,E_SAV!$S3251-E_SAV!$AE3251,HLOOKUP(A_Stammdaten!$B$12-1,$AF$4:$AL$4004,ROW(C3251)-3,FALSE)-$AE3251)</f>
        <v>0</v>
      </c>
      <c r="AE3251" s="109">
        <f>HLOOKUP(A_Stammdaten!$B$12,$AF$4:$AL$4004,ROW(C3251)-3,FALSE)</f>
        <v>0</v>
      </c>
      <c r="AF3251" s="109">
        <f t="shared" si="368"/>
        <v>0</v>
      </c>
      <c r="AG3251" s="109">
        <f t="shared" si="371"/>
        <v>0</v>
      </c>
      <c r="AH3251" s="109">
        <f t="shared" si="371"/>
        <v>0</v>
      </c>
      <c r="AI3251" s="109">
        <f t="shared" si="371"/>
        <v>0</v>
      </c>
      <c r="AJ3251" s="109">
        <f t="shared" si="371"/>
        <v>0</v>
      </c>
      <c r="AK3251" s="109">
        <f t="shared" si="371"/>
        <v>0</v>
      </c>
      <c r="AL3251" s="109">
        <f t="shared" si="371"/>
        <v>0</v>
      </c>
    </row>
    <row r="3252" spans="1:38" x14ac:dyDescent="0.3">
      <c r="A3252" s="421"/>
      <c r="B3252" s="421"/>
      <c r="C3252" s="422"/>
      <c r="D3252" s="423"/>
      <c r="E3252" s="421"/>
      <c r="F3252" s="421"/>
      <c r="G3252" s="421"/>
      <c r="H3252" s="421"/>
      <c r="I3252" s="421"/>
      <c r="J3252" s="421"/>
      <c r="K3252" s="421"/>
      <c r="L3252" s="421"/>
      <c r="M3252" s="423"/>
      <c r="N3252" s="340">
        <f>IF(C3252&gt;A_Stammdaten!$B$12,0,SUM(E3252,F3252,H3252,J3252:K3252)-SUM(G3252,I3252,L3252:M3252))</f>
        <v>0</v>
      </c>
      <c r="O3252" s="421"/>
      <c r="P3252" s="421"/>
      <c r="Q3252" s="421"/>
      <c r="R3252" s="421"/>
      <c r="S3252" s="108">
        <f t="shared" si="369"/>
        <v>0</v>
      </c>
      <c r="T3252" s="341">
        <f>IF(ISBLANK($B3252),0,VLOOKUP($B3252,Listen!$A$2:$C$45,2,FALSE))</f>
        <v>0</v>
      </c>
      <c r="U3252" s="341">
        <f>IF(ISBLANK($B3252),0,VLOOKUP($B3252,Listen!$A$2:$C$45,3,FALSE))</f>
        <v>0</v>
      </c>
      <c r="V3252" s="342">
        <f t="shared" si="367"/>
        <v>0</v>
      </c>
      <c r="W3252" s="342">
        <f t="shared" si="372"/>
        <v>0</v>
      </c>
      <c r="X3252" s="342">
        <f t="shared" si="372"/>
        <v>0</v>
      </c>
      <c r="Y3252" s="342">
        <f t="shared" si="372"/>
        <v>0</v>
      </c>
      <c r="Z3252" s="342">
        <f t="shared" si="372"/>
        <v>0</v>
      </c>
      <c r="AA3252" s="342">
        <f t="shared" si="372"/>
        <v>0</v>
      </c>
      <c r="AB3252" s="342">
        <f t="shared" si="372"/>
        <v>0</v>
      </c>
      <c r="AC3252" s="109">
        <f t="shared" si="370"/>
        <v>0</v>
      </c>
      <c r="AD3252" s="109">
        <f>IF(C3252=A_Stammdaten!$B$12,E_SAV!$S3252-E_SAV!$AE3252,HLOOKUP(A_Stammdaten!$B$12-1,$AF$4:$AL$4004,ROW(C3252)-3,FALSE)-$AE3252)</f>
        <v>0</v>
      </c>
      <c r="AE3252" s="109">
        <f>HLOOKUP(A_Stammdaten!$B$12,$AF$4:$AL$4004,ROW(C3252)-3,FALSE)</f>
        <v>0</v>
      </c>
      <c r="AF3252" s="109">
        <f t="shared" si="368"/>
        <v>0</v>
      </c>
      <c r="AG3252" s="109">
        <f t="shared" si="371"/>
        <v>0</v>
      </c>
      <c r="AH3252" s="109">
        <f t="shared" si="371"/>
        <v>0</v>
      </c>
      <c r="AI3252" s="109">
        <f t="shared" si="371"/>
        <v>0</v>
      </c>
      <c r="AJ3252" s="109">
        <f t="shared" si="371"/>
        <v>0</v>
      </c>
      <c r="AK3252" s="109">
        <f t="shared" si="371"/>
        <v>0</v>
      </c>
      <c r="AL3252" s="109">
        <f t="shared" si="371"/>
        <v>0</v>
      </c>
    </row>
    <row r="3253" spans="1:38" x14ac:dyDescent="0.3">
      <c r="A3253" s="421"/>
      <c r="B3253" s="421"/>
      <c r="C3253" s="422"/>
      <c r="D3253" s="423"/>
      <c r="E3253" s="421"/>
      <c r="F3253" s="421"/>
      <c r="G3253" s="421"/>
      <c r="H3253" s="421"/>
      <c r="I3253" s="421"/>
      <c r="J3253" s="421"/>
      <c r="K3253" s="421"/>
      <c r="L3253" s="421"/>
      <c r="M3253" s="423"/>
      <c r="N3253" s="340">
        <f>IF(C3253&gt;A_Stammdaten!$B$12,0,SUM(E3253,F3253,H3253,J3253:K3253)-SUM(G3253,I3253,L3253:M3253))</f>
        <v>0</v>
      </c>
      <c r="O3253" s="421"/>
      <c r="P3253" s="421"/>
      <c r="Q3253" s="421"/>
      <c r="R3253" s="421"/>
      <c r="S3253" s="108">
        <f t="shared" si="369"/>
        <v>0</v>
      </c>
      <c r="T3253" s="341">
        <f>IF(ISBLANK($B3253),0,VLOOKUP($B3253,Listen!$A$2:$C$45,2,FALSE))</f>
        <v>0</v>
      </c>
      <c r="U3253" s="341">
        <f>IF(ISBLANK($B3253),0,VLOOKUP($B3253,Listen!$A$2:$C$45,3,FALSE))</f>
        <v>0</v>
      </c>
      <c r="V3253" s="342">
        <f t="shared" si="367"/>
        <v>0</v>
      </c>
      <c r="W3253" s="342">
        <f t="shared" si="372"/>
        <v>0</v>
      </c>
      <c r="X3253" s="342">
        <f t="shared" si="372"/>
        <v>0</v>
      </c>
      <c r="Y3253" s="342">
        <f t="shared" si="372"/>
        <v>0</v>
      </c>
      <c r="Z3253" s="342">
        <f t="shared" si="372"/>
        <v>0</v>
      </c>
      <c r="AA3253" s="342">
        <f t="shared" si="372"/>
        <v>0</v>
      </c>
      <c r="AB3253" s="342">
        <f t="shared" si="372"/>
        <v>0</v>
      </c>
      <c r="AC3253" s="109">
        <f t="shared" si="370"/>
        <v>0</v>
      </c>
      <c r="AD3253" s="109">
        <f>IF(C3253=A_Stammdaten!$B$12,E_SAV!$S3253-E_SAV!$AE3253,HLOOKUP(A_Stammdaten!$B$12-1,$AF$4:$AL$4004,ROW(C3253)-3,FALSE)-$AE3253)</f>
        <v>0</v>
      </c>
      <c r="AE3253" s="109">
        <f>HLOOKUP(A_Stammdaten!$B$12,$AF$4:$AL$4004,ROW(C3253)-3,FALSE)</f>
        <v>0</v>
      </c>
      <c r="AF3253" s="109">
        <f t="shared" si="368"/>
        <v>0</v>
      </c>
      <c r="AG3253" s="109">
        <f t="shared" si="371"/>
        <v>0</v>
      </c>
      <c r="AH3253" s="109">
        <f t="shared" si="371"/>
        <v>0</v>
      </c>
      <c r="AI3253" s="109">
        <f t="shared" si="371"/>
        <v>0</v>
      </c>
      <c r="AJ3253" s="109">
        <f t="shared" si="371"/>
        <v>0</v>
      </c>
      <c r="AK3253" s="109">
        <f t="shared" si="371"/>
        <v>0</v>
      </c>
      <c r="AL3253" s="109">
        <f t="shared" si="371"/>
        <v>0</v>
      </c>
    </row>
    <row r="3254" spans="1:38" x14ac:dyDescent="0.3">
      <c r="A3254" s="421"/>
      <c r="B3254" s="421"/>
      <c r="C3254" s="422"/>
      <c r="D3254" s="423"/>
      <c r="E3254" s="421"/>
      <c r="F3254" s="421"/>
      <c r="G3254" s="421"/>
      <c r="H3254" s="421"/>
      <c r="I3254" s="421"/>
      <c r="J3254" s="421"/>
      <c r="K3254" s="421"/>
      <c r="L3254" s="421"/>
      <c r="M3254" s="423"/>
      <c r="N3254" s="340">
        <f>IF(C3254&gt;A_Stammdaten!$B$12,0,SUM(E3254,F3254,H3254,J3254:K3254)-SUM(G3254,I3254,L3254:M3254))</f>
        <v>0</v>
      </c>
      <c r="O3254" s="421"/>
      <c r="P3254" s="421"/>
      <c r="Q3254" s="421"/>
      <c r="R3254" s="421"/>
      <c r="S3254" s="108">
        <f t="shared" si="369"/>
        <v>0</v>
      </c>
      <c r="T3254" s="341">
        <f>IF(ISBLANK($B3254),0,VLOOKUP($B3254,Listen!$A$2:$C$45,2,FALSE))</f>
        <v>0</v>
      </c>
      <c r="U3254" s="341">
        <f>IF(ISBLANK($B3254),0,VLOOKUP($B3254,Listen!$A$2:$C$45,3,FALSE))</f>
        <v>0</v>
      </c>
      <c r="V3254" s="342">
        <f t="shared" si="367"/>
        <v>0</v>
      </c>
      <c r="W3254" s="342">
        <f t="shared" si="372"/>
        <v>0</v>
      </c>
      <c r="X3254" s="342">
        <f t="shared" si="372"/>
        <v>0</v>
      </c>
      <c r="Y3254" s="342">
        <f t="shared" si="372"/>
        <v>0</v>
      </c>
      <c r="Z3254" s="342">
        <f t="shared" si="372"/>
        <v>0</v>
      </c>
      <c r="AA3254" s="342">
        <f t="shared" si="372"/>
        <v>0</v>
      </c>
      <c r="AB3254" s="342">
        <f t="shared" si="372"/>
        <v>0</v>
      </c>
      <c r="AC3254" s="109">
        <f t="shared" si="370"/>
        <v>0</v>
      </c>
      <c r="AD3254" s="109">
        <f>IF(C3254=A_Stammdaten!$B$12,E_SAV!$S3254-E_SAV!$AE3254,HLOOKUP(A_Stammdaten!$B$12-1,$AF$4:$AL$4004,ROW(C3254)-3,FALSE)-$AE3254)</f>
        <v>0</v>
      </c>
      <c r="AE3254" s="109">
        <f>HLOOKUP(A_Stammdaten!$B$12,$AF$4:$AL$4004,ROW(C3254)-3,FALSE)</f>
        <v>0</v>
      </c>
      <c r="AF3254" s="109">
        <f t="shared" si="368"/>
        <v>0</v>
      </c>
      <c r="AG3254" s="109">
        <f t="shared" si="371"/>
        <v>0</v>
      </c>
      <c r="AH3254" s="109">
        <f t="shared" si="371"/>
        <v>0</v>
      </c>
      <c r="AI3254" s="109">
        <f t="shared" si="371"/>
        <v>0</v>
      </c>
      <c r="AJ3254" s="109">
        <f t="shared" si="371"/>
        <v>0</v>
      </c>
      <c r="AK3254" s="109">
        <f t="shared" si="371"/>
        <v>0</v>
      </c>
      <c r="AL3254" s="109">
        <f t="shared" si="371"/>
        <v>0</v>
      </c>
    </row>
    <row r="3255" spans="1:38" x14ac:dyDescent="0.3">
      <c r="A3255" s="421"/>
      <c r="B3255" s="421"/>
      <c r="C3255" s="422"/>
      <c r="D3255" s="423"/>
      <c r="E3255" s="421"/>
      <c r="F3255" s="421"/>
      <c r="G3255" s="421"/>
      <c r="H3255" s="421"/>
      <c r="I3255" s="421"/>
      <c r="J3255" s="421"/>
      <c r="K3255" s="421"/>
      <c r="L3255" s="421"/>
      <c r="M3255" s="423"/>
      <c r="N3255" s="340">
        <f>IF(C3255&gt;A_Stammdaten!$B$12,0,SUM(E3255,F3255,H3255,J3255:K3255)-SUM(G3255,I3255,L3255:M3255))</f>
        <v>0</v>
      </c>
      <c r="O3255" s="421"/>
      <c r="P3255" s="421"/>
      <c r="Q3255" s="421"/>
      <c r="R3255" s="421"/>
      <c r="S3255" s="108">
        <f t="shared" si="369"/>
        <v>0</v>
      </c>
      <c r="T3255" s="341">
        <f>IF(ISBLANK($B3255),0,VLOOKUP($B3255,Listen!$A$2:$C$45,2,FALSE))</f>
        <v>0</v>
      </c>
      <c r="U3255" s="341">
        <f>IF(ISBLANK($B3255),0,VLOOKUP($B3255,Listen!$A$2:$C$45,3,FALSE))</f>
        <v>0</v>
      </c>
      <c r="V3255" s="342">
        <f t="shared" si="367"/>
        <v>0</v>
      </c>
      <c r="W3255" s="342">
        <f t="shared" si="372"/>
        <v>0</v>
      </c>
      <c r="X3255" s="342">
        <f t="shared" si="372"/>
        <v>0</v>
      </c>
      <c r="Y3255" s="342">
        <f t="shared" si="372"/>
        <v>0</v>
      </c>
      <c r="Z3255" s="342">
        <f t="shared" si="372"/>
        <v>0</v>
      </c>
      <c r="AA3255" s="342">
        <f t="shared" si="372"/>
        <v>0</v>
      </c>
      <c r="AB3255" s="342">
        <f t="shared" si="372"/>
        <v>0</v>
      </c>
      <c r="AC3255" s="109">
        <f t="shared" si="370"/>
        <v>0</v>
      </c>
      <c r="AD3255" s="109">
        <f>IF(C3255=A_Stammdaten!$B$12,E_SAV!$S3255-E_SAV!$AE3255,HLOOKUP(A_Stammdaten!$B$12-1,$AF$4:$AL$4004,ROW(C3255)-3,FALSE)-$AE3255)</f>
        <v>0</v>
      </c>
      <c r="AE3255" s="109">
        <f>HLOOKUP(A_Stammdaten!$B$12,$AF$4:$AL$4004,ROW(C3255)-3,FALSE)</f>
        <v>0</v>
      </c>
      <c r="AF3255" s="109">
        <f t="shared" si="368"/>
        <v>0</v>
      </c>
      <c r="AG3255" s="109">
        <f t="shared" si="371"/>
        <v>0</v>
      </c>
      <c r="AH3255" s="109">
        <f t="shared" si="371"/>
        <v>0</v>
      </c>
      <c r="AI3255" s="109">
        <f t="shared" si="371"/>
        <v>0</v>
      </c>
      <c r="AJ3255" s="109">
        <f t="shared" si="371"/>
        <v>0</v>
      </c>
      <c r="AK3255" s="109">
        <f t="shared" si="371"/>
        <v>0</v>
      </c>
      <c r="AL3255" s="109">
        <f t="shared" si="371"/>
        <v>0</v>
      </c>
    </row>
    <row r="3256" spans="1:38" x14ac:dyDescent="0.3">
      <c r="A3256" s="421"/>
      <c r="B3256" s="421"/>
      <c r="C3256" s="422"/>
      <c r="D3256" s="423"/>
      <c r="E3256" s="421"/>
      <c r="F3256" s="421"/>
      <c r="G3256" s="421"/>
      <c r="H3256" s="421"/>
      <c r="I3256" s="421"/>
      <c r="J3256" s="421"/>
      <c r="K3256" s="421"/>
      <c r="L3256" s="421"/>
      <c r="M3256" s="423"/>
      <c r="N3256" s="340">
        <f>IF(C3256&gt;A_Stammdaten!$B$12,0,SUM(E3256,F3256,H3256,J3256:K3256)-SUM(G3256,I3256,L3256:M3256))</f>
        <v>0</v>
      </c>
      <c r="O3256" s="421"/>
      <c r="P3256" s="421"/>
      <c r="Q3256" s="421"/>
      <c r="R3256" s="421"/>
      <c r="S3256" s="108">
        <f t="shared" si="369"/>
        <v>0</v>
      </c>
      <c r="T3256" s="341">
        <f>IF(ISBLANK($B3256),0,VLOOKUP($B3256,Listen!$A$2:$C$45,2,FALSE))</f>
        <v>0</v>
      </c>
      <c r="U3256" s="341">
        <f>IF(ISBLANK($B3256),0,VLOOKUP($B3256,Listen!$A$2:$C$45,3,FALSE))</f>
        <v>0</v>
      </c>
      <c r="V3256" s="342">
        <f t="shared" si="367"/>
        <v>0</v>
      </c>
      <c r="W3256" s="342">
        <f t="shared" si="372"/>
        <v>0</v>
      </c>
      <c r="X3256" s="342">
        <f t="shared" si="372"/>
        <v>0</v>
      </c>
      <c r="Y3256" s="342">
        <f t="shared" si="372"/>
        <v>0</v>
      </c>
      <c r="Z3256" s="342">
        <f t="shared" si="372"/>
        <v>0</v>
      </c>
      <c r="AA3256" s="342">
        <f t="shared" si="372"/>
        <v>0</v>
      </c>
      <c r="AB3256" s="342">
        <f t="shared" si="372"/>
        <v>0</v>
      </c>
      <c r="AC3256" s="109">
        <f t="shared" si="370"/>
        <v>0</v>
      </c>
      <c r="AD3256" s="109">
        <f>IF(C3256=A_Stammdaten!$B$12,E_SAV!$S3256-E_SAV!$AE3256,HLOOKUP(A_Stammdaten!$B$12-1,$AF$4:$AL$4004,ROW(C3256)-3,FALSE)-$AE3256)</f>
        <v>0</v>
      </c>
      <c r="AE3256" s="109">
        <f>HLOOKUP(A_Stammdaten!$B$12,$AF$4:$AL$4004,ROW(C3256)-3,FALSE)</f>
        <v>0</v>
      </c>
      <c r="AF3256" s="109">
        <f t="shared" si="368"/>
        <v>0</v>
      </c>
      <c r="AG3256" s="109">
        <f t="shared" si="371"/>
        <v>0</v>
      </c>
      <c r="AH3256" s="109">
        <f t="shared" si="371"/>
        <v>0</v>
      </c>
      <c r="AI3256" s="109">
        <f t="shared" si="371"/>
        <v>0</v>
      </c>
      <c r="AJ3256" s="109">
        <f t="shared" si="371"/>
        <v>0</v>
      </c>
      <c r="AK3256" s="109">
        <f t="shared" si="371"/>
        <v>0</v>
      </c>
      <c r="AL3256" s="109">
        <f t="shared" si="371"/>
        <v>0</v>
      </c>
    </row>
    <row r="3257" spans="1:38" x14ac:dyDescent="0.3">
      <c r="A3257" s="421"/>
      <c r="B3257" s="421"/>
      <c r="C3257" s="422"/>
      <c r="D3257" s="423"/>
      <c r="E3257" s="421"/>
      <c r="F3257" s="421"/>
      <c r="G3257" s="421"/>
      <c r="H3257" s="421"/>
      <c r="I3257" s="421"/>
      <c r="J3257" s="421"/>
      <c r="K3257" s="421"/>
      <c r="L3257" s="421"/>
      <c r="M3257" s="423"/>
      <c r="N3257" s="340">
        <f>IF(C3257&gt;A_Stammdaten!$B$12,0,SUM(E3257,F3257,H3257,J3257:K3257)-SUM(G3257,I3257,L3257:M3257))</f>
        <v>0</v>
      </c>
      <c r="O3257" s="421"/>
      <c r="P3257" s="421"/>
      <c r="Q3257" s="421"/>
      <c r="R3257" s="421"/>
      <c r="S3257" s="108">
        <f t="shared" si="369"/>
        <v>0</v>
      </c>
      <c r="T3257" s="341">
        <f>IF(ISBLANK($B3257),0,VLOOKUP($B3257,Listen!$A$2:$C$45,2,FALSE))</f>
        <v>0</v>
      </c>
      <c r="U3257" s="341">
        <f>IF(ISBLANK($B3257),0,VLOOKUP($B3257,Listen!$A$2:$C$45,3,FALSE))</f>
        <v>0</v>
      </c>
      <c r="V3257" s="342">
        <f t="shared" si="367"/>
        <v>0</v>
      </c>
      <c r="W3257" s="342">
        <f t="shared" si="372"/>
        <v>0</v>
      </c>
      <c r="X3257" s="342">
        <f t="shared" si="372"/>
        <v>0</v>
      </c>
      <c r="Y3257" s="342">
        <f t="shared" si="372"/>
        <v>0</v>
      </c>
      <c r="Z3257" s="342">
        <f t="shared" si="372"/>
        <v>0</v>
      </c>
      <c r="AA3257" s="342">
        <f t="shared" si="372"/>
        <v>0</v>
      </c>
      <c r="AB3257" s="342">
        <f t="shared" si="372"/>
        <v>0</v>
      </c>
      <c r="AC3257" s="109">
        <f t="shared" si="370"/>
        <v>0</v>
      </c>
      <c r="AD3257" s="109">
        <f>IF(C3257=A_Stammdaten!$B$12,E_SAV!$S3257-E_SAV!$AE3257,HLOOKUP(A_Stammdaten!$B$12-1,$AF$4:$AL$4004,ROW(C3257)-3,FALSE)-$AE3257)</f>
        <v>0</v>
      </c>
      <c r="AE3257" s="109">
        <f>HLOOKUP(A_Stammdaten!$B$12,$AF$4:$AL$4004,ROW(C3257)-3,FALSE)</f>
        <v>0</v>
      </c>
      <c r="AF3257" s="109">
        <f t="shared" si="368"/>
        <v>0</v>
      </c>
      <c r="AG3257" s="109">
        <f t="shared" si="371"/>
        <v>0</v>
      </c>
      <c r="AH3257" s="109">
        <f t="shared" si="371"/>
        <v>0</v>
      </c>
      <c r="AI3257" s="109">
        <f t="shared" si="371"/>
        <v>0</v>
      </c>
      <c r="AJ3257" s="109">
        <f t="shared" ref="AJ3257:AL3320" si="373">IF(OR($C3257=0,$S3257=0,Z3257-(AJ$4-$C3257)=0),0,IF($C3257&lt;AJ$4,AI3257-AI3257/(Z3257-(AJ$4-$C3257)),IF($C3257=AJ$4,$S3257-$S3257/Z3257,0)))</f>
        <v>0</v>
      </c>
      <c r="AK3257" s="109">
        <f t="shared" si="373"/>
        <v>0</v>
      </c>
      <c r="AL3257" s="109">
        <f t="shared" si="373"/>
        <v>0</v>
      </c>
    </row>
    <row r="3258" spans="1:38" x14ac:dyDescent="0.3">
      <c r="A3258" s="421"/>
      <c r="B3258" s="421"/>
      <c r="C3258" s="422"/>
      <c r="D3258" s="423"/>
      <c r="E3258" s="421"/>
      <c r="F3258" s="421"/>
      <c r="G3258" s="421"/>
      <c r="H3258" s="421"/>
      <c r="I3258" s="421"/>
      <c r="J3258" s="421"/>
      <c r="K3258" s="421"/>
      <c r="L3258" s="421"/>
      <c r="M3258" s="423"/>
      <c r="N3258" s="340">
        <f>IF(C3258&gt;A_Stammdaten!$B$12,0,SUM(E3258,F3258,H3258,J3258:K3258)-SUM(G3258,I3258,L3258:M3258))</f>
        <v>0</v>
      </c>
      <c r="O3258" s="421"/>
      <c r="P3258" s="421"/>
      <c r="Q3258" s="421"/>
      <c r="R3258" s="421"/>
      <c r="S3258" s="108">
        <f t="shared" si="369"/>
        <v>0</v>
      </c>
      <c r="T3258" s="341">
        <f>IF(ISBLANK($B3258),0,VLOOKUP($B3258,Listen!$A$2:$C$45,2,FALSE))</f>
        <v>0</v>
      </c>
      <c r="U3258" s="341">
        <f>IF(ISBLANK($B3258),0,VLOOKUP($B3258,Listen!$A$2:$C$45,3,FALSE))</f>
        <v>0</v>
      </c>
      <c r="V3258" s="342">
        <f t="shared" si="367"/>
        <v>0</v>
      </c>
      <c r="W3258" s="342">
        <f t="shared" si="372"/>
        <v>0</v>
      </c>
      <c r="X3258" s="342">
        <f t="shared" si="372"/>
        <v>0</v>
      </c>
      <c r="Y3258" s="342">
        <f t="shared" si="372"/>
        <v>0</v>
      </c>
      <c r="Z3258" s="342">
        <f t="shared" si="372"/>
        <v>0</v>
      </c>
      <c r="AA3258" s="342">
        <f t="shared" si="372"/>
        <v>0</v>
      </c>
      <c r="AB3258" s="342">
        <f t="shared" si="372"/>
        <v>0</v>
      </c>
      <c r="AC3258" s="109">
        <f t="shared" si="370"/>
        <v>0</v>
      </c>
      <c r="AD3258" s="109">
        <f>IF(C3258=A_Stammdaten!$B$12,E_SAV!$S3258-E_SAV!$AE3258,HLOOKUP(A_Stammdaten!$B$12-1,$AF$4:$AL$4004,ROW(C3258)-3,FALSE)-$AE3258)</f>
        <v>0</v>
      </c>
      <c r="AE3258" s="109">
        <f>HLOOKUP(A_Stammdaten!$B$12,$AF$4:$AL$4004,ROW(C3258)-3,FALSE)</f>
        <v>0</v>
      </c>
      <c r="AF3258" s="109">
        <f t="shared" si="368"/>
        <v>0</v>
      </c>
      <c r="AG3258" s="109">
        <f t="shared" ref="AG3258:AL3321" si="374">IF(OR($C3258=0,$S3258=0,W3258-(AG$4-$C3258)=0),0,IF($C3258&lt;AG$4,AF3258-AF3258/(W3258-(AG$4-$C3258)),IF($C3258=AG$4,$S3258-$S3258/W3258,0)))</f>
        <v>0</v>
      </c>
      <c r="AH3258" s="109">
        <f t="shared" si="374"/>
        <v>0</v>
      </c>
      <c r="AI3258" s="109">
        <f t="shared" si="374"/>
        <v>0</v>
      </c>
      <c r="AJ3258" s="109">
        <f t="shared" si="373"/>
        <v>0</v>
      </c>
      <c r="AK3258" s="109">
        <f t="shared" si="373"/>
        <v>0</v>
      </c>
      <c r="AL3258" s="109">
        <f t="shared" si="373"/>
        <v>0</v>
      </c>
    </row>
    <row r="3259" spans="1:38" x14ac:dyDescent="0.3">
      <c r="A3259" s="421"/>
      <c r="B3259" s="421"/>
      <c r="C3259" s="422"/>
      <c r="D3259" s="423"/>
      <c r="E3259" s="421"/>
      <c r="F3259" s="421"/>
      <c r="G3259" s="421"/>
      <c r="H3259" s="421"/>
      <c r="I3259" s="421"/>
      <c r="J3259" s="421"/>
      <c r="K3259" s="421"/>
      <c r="L3259" s="421"/>
      <c r="M3259" s="423"/>
      <c r="N3259" s="340">
        <f>IF(C3259&gt;A_Stammdaten!$B$12,0,SUM(E3259,F3259,H3259,J3259:K3259)-SUM(G3259,I3259,L3259:M3259))</f>
        <v>0</v>
      </c>
      <c r="O3259" s="421"/>
      <c r="P3259" s="421"/>
      <c r="Q3259" s="421"/>
      <c r="R3259" s="421"/>
      <c r="S3259" s="108">
        <f t="shared" si="369"/>
        <v>0</v>
      </c>
      <c r="T3259" s="341">
        <f>IF(ISBLANK($B3259),0,VLOOKUP($B3259,Listen!$A$2:$C$45,2,FALSE))</f>
        <v>0</v>
      </c>
      <c r="U3259" s="341">
        <f>IF(ISBLANK($B3259),0,VLOOKUP($B3259,Listen!$A$2:$C$45,3,FALSE))</f>
        <v>0</v>
      </c>
      <c r="V3259" s="342">
        <f t="shared" si="367"/>
        <v>0</v>
      </c>
      <c r="W3259" s="342">
        <f t="shared" si="372"/>
        <v>0</v>
      </c>
      <c r="X3259" s="342">
        <f t="shared" si="372"/>
        <v>0</v>
      </c>
      <c r="Y3259" s="342">
        <f t="shared" si="372"/>
        <v>0</v>
      </c>
      <c r="Z3259" s="342">
        <f t="shared" si="372"/>
        <v>0</v>
      </c>
      <c r="AA3259" s="342">
        <f t="shared" si="372"/>
        <v>0</v>
      </c>
      <c r="AB3259" s="342">
        <f t="shared" si="372"/>
        <v>0</v>
      </c>
      <c r="AC3259" s="109">
        <f t="shared" si="370"/>
        <v>0</v>
      </c>
      <c r="AD3259" s="109">
        <f>IF(C3259=A_Stammdaten!$B$12,E_SAV!$S3259-E_SAV!$AE3259,HLOOKUP(A_Stammdaten!$B$12-1,$AF$4:$AL$4004,ROW(C3259)-3,FALSE)-$AE3259)</f>
        <v>0</v>
      </c>
      <c r="AE3259" s="109">
        <f>HLOOKUP(A_Stammdaten!$B$12,$AF$4:$AL$4004,ROW(C3259)-3,FALSE)</f>
        <v>0</v>
      </c>
      <c r="AF3259" s="109">
        <f t="shared" si="368"/>
        <v>0</v>
      </c>
      <c r="AG3259" s="109">
        <f t="shared" si="374"/>
        <v>0</v>
      </c>
      <c r="AH3259" s="109">
        <f t="shared" si="374"/>
        <v>0</v>
      </c>
      <c r="AI3259" s="109">
        <f t="shared" si="374"/>
        <v>0</v>
      </c>
      <c r="AJ3259" s="109">
        <f t="shared" si="373"/>
        <v>0</v>
      </c>
      <c r="AK3259" s="109">
        <f t="shared" si="373"/>
        <v>0</v>
      </c>
      <c r="AL3259" s="109">
        <f t="shared" si="373"/>
        <v>0</v>
      </c>
    </row>
    <row r="3260" spans="1:38" x14ac:dyDescent="0.3">
      <c r="A3260" s="421"/>
      <c r="B3260" s="421"/>
      <c r="C3260" s="422"/>
      <c r="D3260" s="423"/>
      <c r="E3260" s="421"/>
      <c r="F3260" s="421"/>
      <c r="G3260" s="421"/>
      <c r="H3260" s="421"/>
      <c r="I3260" s="421"/>
      <c r="J3260" s="421"/>
      <c r="K3260" s="421"/>
      <c r="L3260" s="421"/>
      <c r="M3260" s="423"/>
      <c r="N3260" s="340">
        <f>IF(C3260&gt;A_Stammdaten!$B$12,0,SUM(E3260,F3260,H3260,J3260:K3260)-SUM(G3260,I3260,L3260:M3260))</f>
        <v>0</v>
      </c>
      <c r="O3260" s="421"/>
      <c r="P3260" s="421"/>
      <c r="Q3260" s="421"/>
      <c r="R3260" s="421"/>
      <c r="S3260" s="108">
        <f t="shared" si="369"/>
        <v>0</v>
      </c>
      <c r="T3260" s="341">
        <f>IF(ISBLANK($B3260),0,VLOOKUP($B3260,Listen!$A$2:$C$45,2,FALSE))</f>
        <v>0</v>
      </c>
      <c r="U3260" s="341">
        <f>IF(ISBLANK($B3260),0,VLOOKUP($B3260,Listen!$A$2:$C$45,3,FALSE))</f>
        <v>0</v>
      </c>
      <c r="V3260" s="342">
        <f t="shared" si="367"/>
        <v>0</v>
      </c>
      <c r="W3260" s="342">
        <f t="shared" si="372"/>
        <v>0</v>
      </c>
      <c r="X3260" s="342">
        <f t="shared" si="372"/>
        <v>0</v>
      </c>
      <c r="Y3260" s="342">
        <f t="shared" si="372"/>
        <v>0</v>
      </c>
      <c r="Z3260" s="342">
        <f t="shared" si="372"/>
        <v>0</v>
      </c>
      <c r="AA3260" s="342">
        <f t="shared" si="372"/>
        <v>0</v>
      </c>
      <c r="AB3260" s="342">
        <f t="shared" si="372"/>
        <v>0</v>
      </c>
      <c r="AC3260" s="109">
        <f t="shared" si="370"/>
        <v>0</v>
      </c>
      <c r="AD3260" s="109">
        <f>IF(C3260=A_Stammdaten!$B$12,E_SAV!$S3260-E_SAV!$AE3260,HLOOKUP(A_Stammdaten!$B$12-1,$AF$4:$AL$4004,ROW(C3260)-3,FALSE)-$AE3260)</f>
        <v>0</v>
      </c>
      <c r="AE3260" s="109">
        <f>HLOOKUP(A_Stammdaten!$B$12,$AF$4:$AL$4004,ROW(C3260)-3,FALSE)</f>
        <v>0</v>
      </c>
      <c r="AF3260" s="109">
        <f t="shared" si="368"/>
        <v>0</v>
      </c>
      <c r="AG3260" s="109">
        <f t="shared" si="374"/>
        <v>0</v>
      </c>
      <c r="AH3260" s="109">
        <f t="shared" si="374"/>
        <v>0</v>
      </c>
      <c r="AI3260" s="109">
        <f t="shared" si="374"/>
        <v>0</v>
      </c>
      <c r="AJ3260" s="109">
        <f t="shared" si="373"/>
        <v>0</v>
      </c>
      <c r="AK3260" s="109">
        <f t="shared" si="373"/>
        <v>0</v>
      </c>
      <c r="AL3260" s="109">
        <f t="shared" si="373"/>
        <v>0</v>
      </c>
    </row>
    <row r="3261" spans="1:38" x14ac:dyDescent="0.3">
      <c r="A3261" s="421"/>
      <c r="B3261" s="421"/>
      <c r="C3261" s="422"/>
      <c r="D3261" s="423"/>
      <c r="E3261" s="421"/>
      <c r="F3261" s="421"/>
      <c r="G3261" s="421"/>
      <c r="H3261" s="421"/>
      <c r="I3261" s="421"/>
      <c r="J3261" s="421"/>
      <c r="K3261" s="421"/>
      <c r="L3261" s="421"/>
      <c r="M3261" s="423"/>
      <c r="N3261" s="340">
        <f>IF(C3261&gt;A_Stammdaten!$B$12,0,SUM(E3261,F3261,H3261,J3261:K3261)-SUM(G3261,I3261,L3261:M3261))</f>
        <v>0</v>
      </c>
      <c r="O3261" s="421"/>
      <c r="P3261" s="421"/>
      <c r="Q3261" s="421"/>
      <c r="R3261" s="421"/>
      <c r="S3261" s="108">
        <f t="shared" si="369"/>
        <v>0</v>
      </c>
      <c r="T3261" s="341">
        <f>IF(ISBLANK($B3261),0,VLOOKUP($B3261,Listen!$A$2:$C$45,2,FALSE))</f>
        <v>0</v>
      </c>
      <c r="U3261" s="341">
        <f>IF(ISBLANK($B3261),0,VLOOKUP($B3261,Listen!$A$2:$C$45,3,FALSE))</f>
        <v>0</v>
      </c>
      <c r="V3261" s="342">
        <f t="shared" si="367"/>
        <v>0</v>
      </c>
      <c r="W3261" s="342">
        <f t="shared" si="372"/>
        <v>0</v>
      </c>
      <c r="X3261" s="342">
        <f t="shared" si="372"/>
        <v>0</v>
      </c>
      <c r="Y3261" s="342">
        <f t="shared" si="372"/>
        <v>0</v>
      </c>
      <c r="Z3261" s="342">
        <f t="shared" si="372"/>
        <v>0</v>
      </c>
      <c r="AA3261" s="342">
        <f t="shared" si="372"/>
        <v>0</v>
      </c>
      <c r="AB3261" s="342">
        <f t="shared" si="372"/>
        <v>0</v>
      </c>
      <c r="AC3261" s="109">
        <f t="shared" si="370"/>
        <v>0</v>
      </c>
      <c r="AD3261" s="109">
        <f>IF(C3261=A_Stammdaten!$B$12,E_SAV!$S3261-E_SAV!$AE3261,HLOOKUP(A_Stammdaten!$B$12-1,$AF$4:$AL$4004,ROW(C3261)-3,FALSE)-$AE3261)</f>
        <v>0</v>
      </c>
      <c r="AE3261" s="109">
        <f>HLOOKUP(A_Stammdaten!$B$12,$AF$4:$AL$4004,ROW(C3261)-3,FALSE)</f>
        <v>0</v>
      </c>
      <c r="AF3261" s="109">
        <f t="shared" si="368"/>
        <v>0</v>
      </c>
      <c r="AG3261" s="109">
        <f t="shared" si="374"/>
        <v>0</v>
      </c>
      <c r="AH3261" s="109">
        <f t="shared" si="374"/>
        <v>0</v>
      </c>
      <c r="AI3261" s="109">
        <f t="shared" si="374"/>
        <v>0</v>
      </c>
      <c r="AJ3261" s="109">
        <f t="shared" si="373"/>
        <v>0</v>
      </c>
      <c r="AK3261" s="109">
        <f t="shared" si="373"/>
        <v>0</v>
      </c>
      <c r="AL3261" s="109">
        <f t="shared" si="373"/>
        <v>0</v>
      </c>
    </row>
    <row r="3262" spans="1:38" x14ac:dyDescent="0.3">
      <c r="A3262" s="421"/>
      <c r="B3262" s="421"/>
      <c r="C3262" s="422"/>
      <c r="D3262" s="423"/>
      <c r="E3262" s="421"/>
      <c r="F3262" s="421"/>
      <c r="G3262" s="421"/>
      <c r="H3262" s="421"/>
      <c r="I3262" s="421"/>
      <c r="J3262" s="421"/>
      <c r="K3262" s="421"/>
      <c r="L3262" s="421"/>
      <c r="M3262" s="423"/>
      <c r="N3262" s="340">
        <f>IF(C3262&gt;A_Stammdaten!$B$12,0,SUM(E3262,F3262,H3262,J3262:K3262)-SUM(G3262,I3262,L3262:M3262))</f>
        <v>0</v>
      </c>
      <c r="O3262" s="421"/>
      <c r="P3262" s="421"/>
      <c r="Q3262" s="421"/>
      <c r="R3262" s="421"/>
      <c r="S3262" s="108">
        <f t="shared" si="369"/>
        <v>0</v>
      </c>
      <c r="T3262" s="341">
        <f>IF(ISBLANK($B3262),0,VLOOKUP($B3262,Listen!$A$2:$C$45,2,FALSE))</f>
        <v>0</v>
      </c>
      <c r="U3262" s="341">
        <f>IF(ISBLANK($B3262),0,VLOOKUP($B3262,Listen!$A$2:$C$45,3,FALSE))</f>
        <v>0</v>
      </c>
      <c r="V3262" s="342">
        <f t="shared" si="367"/>
        <v>0</v>
      </c>
      <c r="W3262" s="342">
        <f t="shared" si="372"/>
        <v>0</v>
      </c>
      <c r="X3262" s="342">
        <f t="shared" si="372"/>
        <v>0</v>
      </c>
      <c r="Y3262" s="342">
        <f t="shared" si="372"/>
        <v>0</v>
      </c>
      <c r="Z3262" s="342">
        <f t="shared" si="372"/>
        <v>0</v>
      </c>
      <c r="AA3262" s="342">
        <f t="shared" si="372"/>
        <v>0</v>
      </c>
      <c r="AB3262" s="342">
        <f t="shared" si="372"/>
        <v>0</v>
      </c>
      <c r="AC3262" s="109">
        <f t="shared" si="370"/>
        <v>0</v>
      </c>
      <c r="AD3262" s="109">
        <f>IF(C3262=A_Stammdaten!$B$12,E_SAV!$S3262-E_SAV!$AE3262,HLOOKUP(A_Stammdaten!$B$12-1,$AF$4:$AL$4004,ROW(C3262)-3,FALSE)-$AE3262)</f>
        <v>0</v>
      </c>
      <c r="AE3262" s="109">
        <f>HLOOKUP(A_Stammdaten!$B$12,$AF$4:$AL$4004,ROW(C3262)-3,FALSE)</f>
        <v>0</v>
      </c>
      <c r="AF3262" s="109">
        <f t="shared" si="368"/>
        <v>0</v>
      </c>
      <c r="AG3262" s="109">
        <f t="shared" si="374"/>
        <v>0</v>
      </c>
      <c r="AH3262" s="109">
        <f t="shared" si="374"/>
        <v>0</v>
      </c>
      <c r="AI3262" s="109">
        <f t="shared" si="374"/>
        <v>0</v>
      </c>
      <c r="AJ3262" s="109">
        <f t="shared" si="373"/>
        <v>0</v>
      </c>
      <c r="AK3262" s="109">
        <f t="shared" si="373"/>
        <v>0</v>
      </c>
      <c r="AL3262" s="109">
        <f t="shared" si="373"/>
        <v>0</v>
      </c>
    </row>
    <row r="3263" spans="1:38" x14ac:dyDescent="0.3">
      <c r="A3263" s="421"/>
      <c r="B3263" s="421"/>
      <c r="C3263" s="422"/>
      <c r="D3263" s="423"/>
      <c r="E3263" s="421"/>
      <c r="F3263" s="421"/>
      <c r="G3263" s="421"/>
      <c r="H3263" s="421"/>
      <c r="I3263" s="421"/>
      <c r="J3263" s="421"/>
      <c r="K3263" s="421"/>
      <c r="L3263" s="421"/>
      <c r="M3263" s="423"/>
      <c r="N3263" s="340">
        <f>IF(C3263&gt;A_Stammdaten!$B$12,0,SUM(E3263,F3263,H3263,J3263:K3263)-SUM(G3263,I3263,L3263:M3263))</f>
        <v>0</v>
      </c>
      <c r="O3263" s="421"/>
      <c r="P3263" s="421"/>
      <c r="Q3263" s="421"/>
      <c r="R3263" s="421"/>
      <c r="S3263" s="108">
        <f t="shared" si="369"/>
        <v>0</v>
      </c>
      <c r="T3263" s="341">
        <f>IF(ISBLANK($B3263),0,VLOOKUP($B3263,Listen!$A$2:$C$45,2,FALSE))</f>
        <v>0</v>
      </c>
      <c r="U3263" s="341">
        <f>IF(ISBLANK($B3263),0,VLOOKUP($B3263,Listen!$A$2:$C$45,3,FALSE))</f>
        <v>0</v>
      </c>
      <c r="V3263" s="342">
        <f t="shared" si="367"/>
        <v>0</v>
      </c>
      <c r="W3263" s="342">
        <f t="shared" si="372"/>
        <v>0</v>
      </c>
      <c r="X3263" s="342">
        <f t="shared" si="372"/>
        <v>0</v>
      </c>
      <c r="Y3263" s="342">
        <f t="shared" si="372"/>
        <v>0</v>
      </c>
      <c r="Z3263" s="342">
        <f t="shared" si="372"/>
        <v>0</v>
      </c>
      <c r="AA3263" s="342">
        <f t="shared" si="372"/>
        <v>0</v>
      </c>
      <c r="AB3263" s="342">
        <f t="shared" si="372"/>
        <v>0</v>
      </c>
      <c r="AC3263" s="109">
        <f t="shared" si="370"/>
        <v>0</v>
      </c>
      <c r="AD3263" s="109">
        <f>IF(C3263=A_Stammdaten!$B$12,E_SAV!$S3263-E_SAV!$AE3263,HLOOKUP(A_Stammdaten!$B$12-1,$AF$4:$AL$4004,ROW(C3263)-3,FALSE)-$AE3263)</f>
        <v>0</v>
      </c>
      <c r="AE3263" s="109">
        <f>HLOOKUP(A_Stammdaten!$B$12,$AF$4:$AL$4004,ROW(C3263)-3,FALSE)</f>
        <v>0</v>
      </c>
      <c r="AF3263" s="109">
        <f t="shared" si="368"/>
        <v>0</v>
      </c>
      <c r="AG3263" s="109">
        <f t="shared" si="374"/>
        <v>0</v>
      </c>
      <c r="AH3263" s="109">
        <f t="shared" si="374"/>
        <v>0</v>
      </c>
      <c r="AI3263" s="109">
        <f t="shared" si="374"/>
        <v>0</v>
      </c>
      <c r="AJ3263" s="109">
        <f t="shared" si="373"/>
        <v>0</v>
      </c>
      <c r="AK3263" s="109">
        <f t="shared" si="373"/>
        <v>0</v>
      </c>
      <c r="AL3263" s="109">
        <f t="shared" si="373"/>
        <v>0</v>
      </c>
    </row>
    <row r="3264" spans="1:38" x14ac:dyDescent="0.3">
      <c r="A3264" s="421"/>
      <c r="B3264" s="421"/>
      <c r="C3264" s="422"/>
      <c r="D3264" s="423"/>
      <c r="E3264" s="421"/>
      <c r="F3264" s="421"/>
      <c r="G3264" s="421"/>
      <c r="H3264" s="421"/>
      <c r="I3264" s="421"/>
      <c r="J3264" s="421"/>
      <c r="K3264" s="421"/>
      <c r="L3264" s="421"/>
      <c r="M3264" s="423"/>
      <c r="N3264" s="340">
        <f>IF(C3264&gt;A_Stammdaten!$B$12,0,SUM(E3264,F3264,H3264,J3264:K3264)-SUM(G3264,I3264,L3264:M3264))</f>
        <v>0</v>
      </c>
      <c r="O3264" s="421"/>
      <c r="P3264" s="421"/>
      <c r="Q3264" s="421"/>
      <c r="R3264" s="421"/>
      <c r="S3264" s="108">
        <f t="shared" si="369"/>
        <v>0</v>
      </c>
      <c r="T3264" s="341">
        <f>IF(ISBLANK($B3264),0,VLOOKUP($B3264,Listen!$A$2:$C$45,2,FALSE))</f>
        <v>0</v>
      </c>
      <c r="U3264" s="341">
        <f>IF(ISBLANK($B3264),0,VLOOKUP($B3264,Listen!$A$2:$C$45,3,FALSE))</f>
        <v>0</v>
      </c>
      <c r="V3264" s="342">
        <f t="shared" si="367"/>
        <v>0</v>
      </c>
      <c r="W3264" s="342">
        <f t="shared" si="372"/>
        <v>0</v>
      </c>
      <c r="X3264" s="342">
        <f t="shared" si="372"/>
        <v>0</v>
      </c>
      <c r="Y3264" s="342">
        <f t="shared" si="372"/>
        <v>0</v>
      </c>
      <c r="Z3264" s="342">
        <f t="shared" si="372"/>
        <v>0</v>
      </c>
      <c r="AA3264" s="342">
        <f t="shared" si="372"/>
        <v>0</v>
      </c>
      <c r="AB3264" s="342">
        <f t="shared" si="372"/>
        <v>0</v>
      </c>
      <c r="AC3264" s="109">
        <f t="shared" si="370"/>
        <v>0</v>
      </c>
      <c r="AD3264" s="109">
        <f>IF(C3264=A_Stammdaten!$B$12,E_SAV!$S3264-E_SAV!$AE3264,HLOOKUP(A_Stammdaten!$B$12-1,$AF$4:$AL$4004,ROW(C3264)-3,FALSE)-$AE3264)</f>
        <v>0</v>
      </c>
      <c r="AE3264" s="109">
        <f>HLOOKUP(A_Stammdaten!$B$12,$AF$4:$AL$4004,ROW(C3264)-3,FALSE)</f>
        <v>0</v>
      </c>
      <c r="AF3264" s="109">
        <f t="shared" si="368"/>
        <v>0</v>
      </c>
      <c r="AG3264" s="109">
        <f t="shared" si="374"/>
        <v>0</v>
      </c>
      <c r="AH3264" s="109">
        <f t="shared" si="374"/>
        <v>0</v>
      </c>
      <c r="AI3264" s="109">
        <f t="shared" si="374"/>
        <v>0</v>
      </c>
      <c r="AJ3264" s="109">
        <f t="shared" si="373"/>
        <v>0</v>
      </c>
      <c r="AK3264" s="109">
        <f t="shared" si="373"/>
        <v>0</v>
      </c>
      <c r="AL3264" s="109">
        <f t="shared" si="373"/>
        <v>0</v>
      </c>
    </row>
    <row r="3265" spans="1:38" x14ac:dyDescent="0.3">
      <c r="A3265" s="421"/>
      <c r="B3265" s="421"/>
      <c r="C3265" s="422"/>
      <c r="D3265" s="423"/>
      <c r="E3265" s="421"/>
      <c r="F3265" s="421"/>
      <c r="G3265" s="421"/>
      <c r="H3265" s="421"/>
      <c r="I3265" s="421"/>
      <c r="J3265" s="421"/>
      <c r="K3265" s="421"/>
      <c r="L3265" s="421"/>
      <c r="M3265" s="423"/>
      <c r="N3265" s="340">
        <f>IF(C3265&gt;A_Stammdaten!$B$12,0,SUM(E3265,F3265,H3265,J3265:K3265)-SUM(G3265,I3265,L3265:M3265))</f>
        <v>0</v>
      </c>
      <c r="O3265" s="421"/>
      <c r="P3265" s="421"/>
      <c r="Q3265" s="421"/>
      <c r="R3265" s="421"/>
      <c r="S3265" s="108">
        <f t="shared" si="369"/>
        <v>0</v>
      </c>
      <c r="T3265" s="341">
        <f>IF(ISBLANK($B3265),0,VLOOKUP($B3265,Listen!$A$2:$C$45,2,FALSE))</f>
        <v>0</v>
      </c>
      <c r="U3265" s="341">
        <f>IF(ISBLANK($B3265),0,VLOOKUP($B3265,Listen!$A$2:$C$45,3,FALSE))</f>
        <v>0</v>
      </c>
      <c r="V3265" s="342">
        <f t="shared" si="367"/>
        <v>0</v>
      </c>
      <c r="W3265" s="342">
        <f t="shared" si="372"/>
        <v>0</v>
      </c>
      <c r="X3265" s="342">
        <f t="shared" si="372"/>
        <v>0</v>
      </c>
      <c r="Y3265" s="342">
        <f t="shared" si="372"/>
        <v>0</v>
      </c>
      <c r="Z3265" s="342">
        <f t="shared" si="372"/>
        <v>0</v>
      </c>
      <c r="AA3265" s="342">
        <f t="shared" si="372"/>
        <v>0</v>
      </c>
      <c r="AB3265" s="342">
        <f t="shared" si="372"/>
        <v>0</v>
      </c>
      <c r="AC3265" s="109">
        <f t="shared" si="370"/>
        <v>0</v>
      </c>
      <c r="AD3265" s="109">
        <f>IF(C3265=A_Stammdaten!$B$12,E_SAV!$S3265-E_SAV!$AE3265,HLOOKUP(A_Stammdaten!$B$12-1,$AF$4:$AL$4004,ROW(C3265)-3,FALSE)-$AE3265)</f>
        <v>0</v>
      </c>
      <c r="AE3265" s="109">
        <f>HLOOKUP(A_Stammdaten!$B$12,$AF$4:$AL$4004,ROW(C3265)-3,FALSE)</f>
        <v>0</v>
      </c>
      <c r="AF3265" s="109">
        <f t="shared" si="368"/>
        <v>0</v>
      </c>
      <c r="AG3265" s="109">
        <f t="shared" si="374"/>
        <v>0</v>
      </c>
      <c r="AH3265" s="109">
        <f t="shared" si="374"/>
        <v>0</v>
      </c>
      <c r="AI3265" s="109">
        <f t="shared" si="374"/>
        <v>0</v>
      </c>
      <c r="AJ3265" s="109">
        <f t="shared" si="373"/>
        <v>0</v>
      </c>
      <c r="AK3265" s="109">
        <f t="shared" si="373"/>
        <v>0</v>
      </c>
      <c r="AL3265" s="109">
        <f t="shared" si="373"/>
        <v>0</v>
      </c>
    </row>
    <row r="3266" spans="1:38" x14ac:dyDescent="0.3">
      <c r="A3266" s="421"/>
      <c r="B3266" s="421"/>
      <c r="C3266" s="422"/>
      <c r="D3266" s="423"/>
      <c r="E3266" s="421"/>
      <c r="F3266" s="421"/>
      <c r="G3266" s="421"/>
      <c r="H3266" s="421"/>
      <c r="I3266" s="421"/>
      <c r="J3266" s="421"/>
      <c r="K3266" s="421"/>
      <c r="L3266" s="421"/>
      <c r="M3266" s="423"/>
      <c r="N3266" s="340">
        <f>IF(C3266&gt;A_Stammdaten!$B$12,0,SUM(E3266,F3266,H3266,J3266:K3266)-SUM(G3266,I3266,L3266:M3266))</f>
        <v>0</v>
      </c>
      <c r="O3266" s="421"/>
      <c r="P3266" s="421"/>
      <c r="Q3266" s="421"/>
      <c r="R3266" s="421"/>
      <c r="S3266" s="108">
        <f t="shared" si="369"/>
        <v>0</v>
      </c>
      <c r="T3266" s="341">
        <f>IF(ISBLANK($B3266),0,VLOOKUP($B3266,Listen!$A$2:$C$45,2,FALSE))</f>
        <v>0</v>
      </c>
      <c r="U3266" s="341">
        <f>IF(ISBLANK($B3266),0,VLOOKUP($B3266,Listen!$A$2:$C$45,3,FALSE))</f>
        <v>0</v>
      </c>
      <c r="V3266" s="342">
        <f t="shared" ref="V3266:V3329" si="375">$T3266</f>
        <v>0</v>
      </c>
      <c r="W3266" s="342">
        <f t="shared" si="372"/>
        <v>0</v>
      </c>
      <c r="X3266" s="342">
        <f t="shared" si="372"/>
        <v>0</v>
      </c>
      <c r="Y3266" s="342">
        <f t="shared" si="372"/>
        <v>0</v>
      </c>
      <c r="Z3266" s="342">
        <f t="shared" si="372"/>
        <v>0</v>
      </c>
      <c r="AA3266" s="342">
        <f t="shared" si="372"/>
        <v>0</v>
      </c>
      <c r="AB3266" s="342">
        <f t="shared" si="372"/>
        <v>0</v>
      </c>
      <c r="AC3266" s="109">
        <f t="shared" si="370"/>
        <v>0</v>
      </c>
      <c r="AD3266" s="109">
        <f>IF(C3266=A_Stammdaten!$B$12,E_SAV!$S3266-E_SAV!$AE3266,HLOOKUP(A_Stammdaten!$B$12-1,$AF$4:$AL$4004,ROW(C3266)-3,FALSE)-$AE3266)</f>
        <v>0</v>
      </c>
      <c r="AE3266" s="109">
        <f>HLOOKUP(A_Stammdaten!$B$12,$AF$4:$AL$4004,ROW(C3266)-3,FALSE)</f>
        <v>0</v>
      </c>
      <c r="AF3266" s="109">
        <f t="shared" si="368"/>
        <v>0</v>
      </c>
      <c r="AG3266" s="109">
        <f t="shared" si="374"/>
        <v>0</v>
      </c>
      <c r="AH3266" s="109">
        <f t="shared" si="374"/>
        <v>0</v>
      </c>
      <c r="AI3266" s="109">
        <f t="shared" si="374"/>
        <v>0</v>
      </c>
      <c r="AJ3266" s="109">
        <f t="shared" si="373"/>
        <v>0</v>
      </c>
      <c r="AK3266" s="109">
        <f t="shared" si="373"/>
        <v>0</v>
      </c>
      <c r="AL3266" s="109">
        <f t="shared" si="373"/>
        <v>0</v>
      </c>
    </row>
    <row r="3267" spans="1:38" x14ac:dyDescent="0.3">
      <c r="A3267" s="421"/>
      <c r="B3267" s="421"/>
      <c r="C3267" s="422"/>
      <c r="D3267" s="423"/>
      <c r="E3267" s="421"/>
      <c r="F3267" s="421"/>
      <c r="G3267" s="421"/>
      <c r="H3267" s="421"/>
      <c r="I3267" s="421"/>
      <c r="J3267" s="421"/>
      <c r="K3267" s="421"/>
      <c r="L3267" s="421"/>
      <c r="M3267" s="423"/>
      <c r="N3267" s="340">
        <f>IF(C3267&gt;A_Stammdaten!$B$12,0,SUM(E3267,F3267,H3267,J3267:K3267)-SUM(G3267,I3267,L3267:M3267))</f>
        <v>0</v>
      </c>
      <c r="O3267" s="421"/>
      <c r="P3267" s="421"/>
      <c r="Q3267" s="421"/>
      <c r="R3267" s="421"/>
      <c r="S3267" s="108">
        <f t="shared" si="369"/>
        <v>0</v>
      </c>
      <c r="T3267" s="341">
        <f>IF(ISBLANK($B3267),0,VLOOKUP($B3267,Listen!$A$2:$C$45,2,FALSE))</f>
        <v>0</v>
      </c>
      <c r="U3267" s="341">
        <f>IF(ISBLANK($B3267),0,VLOOKUP($B3267,Listen!$A$2:$C$45,3,FALSE))</f>
        <v>0</v>
      </c>
      <c r="V3267" s="342">
        <f t="shared" si="375"/>
        <v>0</v>
      </c>
      <c r="W3267" s="342">
        <f t="shared" si="372"/>
        <v>0</v>
      </c>
      <c r="X3267" s="342">
        <f t="shared" si="372"/>
        <v>0</v>
      </c>
      <c r="Y3267" s="342">
        <f t="shared" si="372"/>
        <v>0</v>
      </c>
      <c r="Z3267" s="342">
        <f t="shared" si="372"/>
        <v>0</v>
      </c>
      <c r="AA3267" s="342">
        <f t="shared" si="372"/>
        <v>0</v>
      </c>
      <c r="AB3267" s="342">
        <f t="shared" si="372"/>
        <v>0</v>
      </c>
      <c r="AC3267" s="109">
        <f t="shared" si="370"/>
        <v>0</v>
      </c>
      <c r="AD3267" s="109">
        <f>IF(C3267=A_Stammdaten!$B$12,E_SAV!$S3267-E_SAV!$AE3267,HLOOKUP(A_Stammdaten!$B$12-1,$AF$4:$AL$4004,ROW(C3267)-3,FALSE)-$AE3267)</f>
        <v>0</v>
      </c>
      <c r="AE3267" s="109">
        <f>HLOOKUP(A_Stammdaten!$B$12,$AF$4:$AL$4004,ROW(C3267)-3,FALSE)</f>
        <v>0</v>
      </c>
      <c r="AF3267" s="109">
        <f t="shared" si="368"/>
        <v>0</v>
      </c>
      <c r="AG3267" s="109">
        <f t="shared" si="374"/>
        <v>0</v>
      </c>
      <c r="AH3267" s="109">
        <f t="shared" si="374"/>
        <v>0</v>
      </c>
      <c r="AI3267" s="109">
        <f t="shared" si="374"/>
        <v>0</v>
      </c>
      <c r="AJ3267" s="109">
        <f t="shared" si="373"/>
        <v>0</v>
      </c>
      <c r="AK3267" s="109">
        <f t="shared" si="373"/>
        <v>0</v>
      </c>
      <c r="AL3267" s="109">
        <f t="shared" si="373"/>
        <v>0</v>
      </c>
    </row>
    <row r="3268" spans="1:38" x14ac:dyDescent="0.3">
      <c r="A3268" s="421"/>
      <c r="B3268" s="421"/>
      <c r="C3268" s="422"/>
      <c r="D3268" s="423"/>
      <c r="E3268" s="421"/>
      <c r="F3268" s="421"/>
      <c r="G3268" s="421"/>
      <c r="H3268" s="421"/>
      <c r="I3268" s="421"/>
      <c r="J3268" s="421"/>
      <c r="K3268" s="421"/>
      <c r="L3268" s="421"/>
      <c r="M3268" s="423"/>
      <c r="N3268" s="340">
        <f>IF(C3268&gt;A_Stammdaten!$B$12,0,SUM(E3268,F3268,H3268,J3268:K3268)-SUM(G3268,I3268,L3268:M3268))</f>
        <v>0</v>
      </c>
      <c r="O3268" s="421"/>
      <c r="P3268" s="421"/>
      <c r="Q3268" s="421"/>
      <c r="R3268" s="421"/>
      <c r="S3268" s="108">
        <f t="shared" si="369"/>
        <v>0</v>
      </c>
      <c r="T3268" s="341">
        <f>IF(ISBLANK($B3268),0,VLOOKUP($B3268,Listen!$A$2:$C$45,2,FALSE))</f>
        <v>0</v>
      </c>
      <c r="U3268" s="341">
        <f>IF(ISBLANK($B3268),0,VLOOKUP($B3268,Listen!$A$2:$C$45,3,FALSE))</f>
        <v>0</v>
      </c>
      <c r="V3268" s="342">
        <f t="shared" si="375"/>
        <v>0</v>
      </c>
      <c r="W3268" s="342">
        <f t="shared" si="372"/>
        <v>0</v>
      </c>
      <c r="X3268" s="342">
        <f t="shared" si="372"/>
        <v>0</v>
      </c>
      <c r="Y3268" s="342">
        <f t="shared" si="372"/>
        <v>0</v>
      </c>
      <c r="Z3268" s="342">
        <f t="shared" si="372"/>
        <v>0</v>
      </c>
      <c r="AA3268" s="342">
        <f t="shared" si="372"/>
        <v>0</v>
      </c>
      <c r="AB3268" s="342">
        <f t="shared" si="372"/>
        <v>0</v>
      </c>
      <c r="AC3268" s="109">
        <f t="shared" si="370"/>
        <v>0</v>
      </c>
      <c r="AD3268" s="109">
        <f>IF(C3268=A_Stammdaten!$B$12,E_SAV!$S3268-E_SAV!$AE3268,HLOOKUP(A_Stammdaten!$B$12-1,$AF$4:$AL$4004,ROW(C3268)-3,FALSE)-$AE3268)</f>
        <v>0</v>
      </c>
      <c r="AE3268" s="109">
        <f>HLOOKUP(A_Stammdaten!$B$12,$AF$4:$AL$4004,ROW(C3268)-3,FALSE)</f>
        <v>0</v>
      </c>
      <c r="AF3268" s="109">
        <f t="shared" si="368"/>
        <v>0</v>
      </c>
      <c r="AG3268" s="109">
        <f t="shared" si="374"/>
        <v>0</v>
      </c>
      <c r="AH3268" s="109">
        <f t="shared" si="374"/>
        <v>0</v>
      </c>
      <c r="AI3268" s="109">
        <f t="shared" si="374"/>
        <v>0</v>
      </c>
      <c r="AJ3268" s="109">
        <f t="shared" si="373"/>
        <v>0</v>
      </c>
      <c r="AK3268" s="109">
        <f t="shared" si="373"/>
        <v>0</v>
      </c>
      <c r="AL3268" s="109">
        <f t="shared" si="373"/>
        <v>0</v>
      </c>
    </row>
    <row r="3269" spans="1:38" x14ac:dyDescent="0.3">
      <c r="A3269" s="421"/>
      <c r="B3269" s="421"/>
      <c r="C3269" s="422"/>
      <c r="D3269" s="423"/>
      <c r="E3269" s="421"/>
      <c r="F3269" s="421"/>
      <c r="G3269" s="421"/>
      <c r="H3269" s="421"/>
      <c r="I3269" s="421"/>
      <c r="J3269" s="421"/>
      <c r="K3269" s="421"/>
      <c r="L3269" s="421"/>
      <c r="M3269" s="423"/>
      <c r="N3269" s="340">
        <f>IF(C3269&gt;A_Stammdaten!$B$12,0,SUM(E3269,F3269,H3269,J3269:K3269)-SUM(G3269,I3269,L3269:M3269))</f>
        <v>0</v>
      </c>
      <c r="O3269" s="421"/>
      <c r="P3269" s="421"/>
      <c r="Q3269" s="421"/>
      <c r="R3269" s="421"/>
      <c r="S3269" s="108">
        <f t="shared" si="369"/>
        <v>0</v>
      </c>
      <c r="T3269" s="341">
        <f>IF(ISBLANK($B3269),0,VLOOKUP($B3269,Listen!$A$2:$C$45,2,FALSE))</f>
        <v>0</v>
      </c>
      <c r="U3269" s="341">
        <f>IF(ISBLANK($B3269),0,VLOOKUP($B3269,Listen!$A$2:$C$45,3,FALSE))</f>
        <v>0</v>
      </c>
      <c r="V3269" s="342">
        <f t="shared" si="375"/>
        <v>0</v>
      </c>
      <c r="W3269" s="342">
        <f t="shared" si="372"/>
        <v>0</v>
      </c>
      <c r="X3269" s="342">
        <f t="shared" si="372"/>
        <v>0</v>
      </c>
      <c r="Y3269" s="342">
        <f t="shared" si="372"/>
        <v>0</v>
      </c>
      <c r="Z3269" s="342">
        <f t="shared" si="372"/>
        <v>0</v>
      </c>
      <c r="AA3269" s="342">
        <f t="shared" si="372"/>
        <v>0</v>
      </c>
      <c r="AB3269" s="342">
        <f t="shared" si="372"/>
        <v>0</v>
      </c>
      <c r="AC3269" s="109">
        <f t="shared" si="370"/>
        <v>0</v>
      </c>
      <c r="AD3269" s="109">
        <f>IF(C3269=A_Stammdaten!$B$12,E_SAV!$S3269-E_SAV!$AE3269,HLOOKUP(A_Stammdaten!$B$12-1,$AF$4:$AL$4004,ROW(C3269)-3,FALSE)-$AE3269)</f>
        <v>0</v>
      </c>
      <c r="AE3269" s="109">
        <f>HLOOKUP(A_Stammdaten!$B$12,$AF$4:$AL$4004,ROW(C3269)-3,FALSE)</f>
        <v>0</v>
      </c>
      <c r="AF3269" s="109">
        <f t="shared" ref="AF3269:AF3332" si="376">IF(OR($C3269=0,$S3269=0),0,IF($C3269&lt;=AF$4,$S3269-$S3269/V3269*(AF$4-$C3269+1),0))</f>
        <v>0</v>
      </c>
      <c r="AG3269" s="109">
        <f t="shared" si="374"/>
        <v>0</v>
      </c>
      <c r="AH3269" s="109">
        <f t="shared" si="374"/>
        <v>0</v>
      </c>
      <c r="AI3269" s="109">
        <f t="shared" si="374"/>
        <v>0</v>
      </c>
      <c r="AJ3269" s="109">
        <f t="shared" si="373"/>
        <v>0</v>
      </c>
      <c r="AK3269" s="109">
        <f t="shared" si="373"/>
        <v>0</v>
      </c>
      <c r="AL3269" s="109">
        <f t="shared" si="373"/>
        <v>0</v>
      </c>
    </row>
    <row r="3270" spans="1:38" x14ac:dyDescent="0.3">
      <c r="A3270" s="421"/>
      <c r="B3270" s="421"/>
      <c r="C3270" s="422"/>
      <c r="D3270" s="423"/>
      <c r="E3270" s="421"/>
      <c r="F3270" s="421"/>
      <c r="G3270" s="421"/>
      <c r="H3270" s="421"/>
      <c r="I3270" s="421"/>
      <c r="J3270" s="421"/>
      <c r="K3270" s="421"/>
      <c r="L3270" s="421"/>
      <c r="M3270" s="423"/>
      <c r="N3270" s="340">
        <f>IF(C3270&gt;A_Stammdaten!$B$12,0,SUM(E3270,F3270,H3270,J3270:K3270)-SUM(G3270,I3270,L3270:M3270))</f>
        <v>0</v>
      </c>
      <c r="O3270" s="421"/>
      <c r="P3270" s="421"/>
      <c r="Q3270" s="421"/>
      <c r="R3270" s="421"/>
      <c r="S3270" s="108">
        <f t="shared" ref="S3270:S3333" si="377">N3270-SUM(O3270:R3270)</f>
        <v>0</v>
      </c>
      <c r="T3270" s="341">
        <f>IF(ISBLANK($B3270),0,VLOOKUP($B3270,Listen!$A$2:$C$45,2,FALSE))</f>
        <v>0</v>
      </c>
      <c r="U3270" s="341">
        <f>IF(ISBLANK($B3270),0,VLOOKUP($B3270,Listen!$A$2:$C$45,3,FALSE))</f>
        <v>0</v>
      </c>
      <c r="V3270" s="342">
        <f t="shared" si="375"/>
        <v>0</v>
      </c>
      <c r="W3270" s="342">
        <f t="shared" si="372"/>
        <v>0</v>
      </c>
      <c r="X3270" s="342">
        <f t="shared" si="372"/>
        <v>0</v>
      </c>
      <c r="Y3270" s="342">
        <f t="shared" si="372"/>
        <v>0</v>
      </c>
      <c r="Z3270" s="342">
        <f t="shared" si="372"/>
        <v>0</v>
      </c>
      <c r="AA3270" s="342">
        <f t="shared" si="372"/>
        <v>0</v>
      </c>
      <c r="AB3270" s="342">
        <f t="shared" si="372"/>
        <v>0</v>
      </c>
      <c r="AC3270" s="109">
        <f t="shared" ref="AC3270:AC3333" si="378">AE3270+AD3270</f>
        <v>0</v>
      </c>
      <c r="AD3270" s="109">
        <f>IF(C3270=A_Stammdaten!$B$12,E_SAV!$S3270-E_SAV!$AE3270,HLOOKUP(A_Stammdaten!$B$12-1,$AF$4:$AL$4004,ROW(C3270)-3,FALSE)-$AE3270)</f>
        <v>0</v>
      </c>
      <c r="AE3270" s="109">
        <f>HLOOKUP(A_Stammdaten!$B$12,$AF$4:$AL$4004,ROW(C3270)-3,FALSE)</f>
        <v>0</v>
      </c>
      <c r="AF3270" s="109">
        <f t="shared" si="376"/>
        <v>0</v>
      </c>
      <c r="AG3270" s="109">
        <f t="shared" si="374"/>
        <v>0</v>
      </c>
      <c r="AH3270" s="109">
        <f t="shared" si="374"/>
        <v>0</v>
      </c>
      <c r="AI3270" s="109">
        <f t="shared" si="374"/>
        <v>0</v>
      </c>
      <c r="AJ3270" s="109">
        <f t="shared" si="373"/>
        <v>0</v>
      </c>
      <c r="AK3270" s="109">
        <f t="shared" si="373"/>
        <v>0</v>
      </c>
      <c r="AL3270" s="109">
        <f t="shared" si="373"/>
        <v>0</v>
      </c>
    </row>
    <row r="3271" spans="1:38" x14ac:dyDescent="0.3">
      <c r="A3271" s="421"/>
      <c r="B3271" s="421"/>
      <c r="C3271" s="422"/>
      <c r="D3271" s="423"/>
      <c r="E3271" s="421"/>
      <c r="F3271" s="421"/>
      <c r="G3271" s="421"/>
      <c r="H3271" s="421"/>
      <c r="I3271" s="421"/>
      <c r="J3271" s="421"/>
      <c r="K3271" s="421"/>
      <c r="L3271" s="421"/>
      <c r="M3271" s="423"/>
      <c r="N3271" s="340">
        <f>IF(C3271&gt;A_Stammdaten!$B$12,0,SUM(E3271,F3271,H3271,J3271:K3271)-SUM(G3271,I3271,L3271:M3271))</f>
        <v>0</v>
      </c>
      <c r="O3271" s="421"/>
      <c r="P3271" s="421"/>
      <c r="Q3271" s="421"/>
      <c r="R3271" s="421"/>
      <c r="S3271" s="108">
        <f t="shared" si="377"/>
        <v>0</v>
      </c>
      <c r="T3271" s="341">
        <f>IF(ISBLANK($B3271),0,VLOOKUP($B3271,Listen!$A$2:$C$45,2,FALSE))</f>
        <v>0</v>
      </c>
      <c r="U3271" s="341">
        <f>IF(ISBLANK($B3271),0,VLOOKUP($B3271,Listen!$A$2:$C$45,3,FALSE))</f>
        <v>0</v>
      </c>
      <c r="V3271" s="342">
        <f t="shared" si="375"/>
        <v>0</v>
      </c>
      <c r="W3271" s="342">
        <f t="shared" si="372"/>
        <v>0</v>
      </c>
      <c r="X3271" s="342">
        <f t="shared" si="372"/>
        <v>0</v>
      </c>
      <c r="Y3271" s="342">
        <f t="shared" si="372"/>
        <v>0</v>
      </c>
      <c r="Z3271" s="342">
        <f t="shared" si="372"/>
        <v>0</v>
      </c>
      <c r="AA3271" s="342">
        <f t="shared" si="372"/>
        <v>0</v>
      </c>
      <c r="AB3271" s="342">
        <f t="shared" si="372"/>
        <v>0</v>
      </c>
      <c r="AC3271" s="109">
        <f t="shared" si="378"/>
        <v>0</v>
      </c>
      <c r="AD3271" s="109">
        <f>IF(C3271=A_Stammdaten!$B$12,E_SAV!$S3271-E_SAV!$AE3271,HLOOKUP(A_Stammdaten!$B$12-1,$AF$4:$AL$4004,ROW(C3271)-3,FALSE)-$AE3271)</f>
        <v>0</v>
      </c>
      <c r="AE3271" s="109">
        <f>HLOOKUP(A_Stammdaten!$B$12,$AF$4:$AL$4004,ROW(C3271)-3,FALSE)</f>
        <v>0</v>
      </c>
      <c r="AF3271" s="109">
        <f t="shared" si="376"/>
        <v>0</v>
      </c>
      <c r="AG3271" s="109">
        <f t="shared" si="374"/>
        <v>0</v>
      </c>
      <c r="AH3271" s="109">
        <f t="shared" si="374"/>
        <v>0</v>
      </c>
      <c r="AI3271" s="109">
        <f t="shared" si="374"/>
        <v>0</v>
      </c>
      <c r="AJ3271" s="109">
        <f t="shared" si="373"/>
        <v>0</v>
      </c>
      <c r="AK3271" s="109">
        <f t="shared" si="373"/>
        <v>0</v>
      </c>
      <c r="AL3271" s="109">
        <f t="shared" si="373"/>
        <v>0</v>
      </c>
    </row>
    <row r="3272" spans="1:38" x14ac:dyDescent="0.3">
      <c r="A3272" s="421"/>
      <c r="B3272" s="421"/>
      <c r="C3272" s="422"/>
      <c r="D3272" s="423"/>
      <c r="E3272" s="421"/>
      <c r="F3272" s="421"/>
      <c r="G3272" s="421"/>
      <c r="H3272" s="421"/>
      <c r="I3272" s="421"/>
      <c r="J3272" s="421"/>
      <c r="K3272" s="421"/>
      <c r="L3272" s="421"/>
      <c r="M3272" s="423"/>
      <c r="N3272" s="340">
        <f>IF(C3272&gt;A_Stammdaten!$B$12,0,SUM(E3272,F3272,H3272,J3272:K3272)-SUM(G3272,I3272,L3272:M3272))</f>
        <v>0</v>
      </c>
      <c r="O3272" s="421"/>
      <c r="P3272" s="421"/>
      <c r="Q3272" s="421"/>
      <c r="R3272" s="421"/>
      <c r="S3272" s="108">
        <f t="shared" si="377"/>
        <v>0</v>
      </c>
      <c r="T3272" s="341">
        <f>IF(ISBLANK($B3272),0,VLOOKUP($B3272,Listen!$A$2:$C$45,2,FALSE))</f>
        <v>0</v>
      </c>
      <c r="U3272" s="341">
        <f>IF(ISBLANK($B3272),0,VLOOKUP($B3272,Listen!$A$2:$C$45,3,FALSE))</f>
        <v>0</v>
      </c>
      <c r="V3272" s="342">
        <f t="shared" si="375"/>
        <v>0</v>
      </c>
      <c r="W3272" s="342">
        <f t="shared" si="372"/>
        <v>0</v>
      </c>
      <c r="X3272" s="342">
        <f t="shared" si="372"/>
        <v>0</v>
      </c>
      <c r="Y3272" s="342">
        <f t="shared" si="372"/>
        <v>0</v>
      </c>
      <c r="Z3272" s="342">
        <f t="shared" si="372"/>
        <v>0</v>
      </c>
      <c r="AA3272" s="342">
        <f t="shared" si="372"/>
        <v>0</v>
      </c>
      <c r="AB3272" s="342">
        <f t="shared" si="372"/>
        <v>0</v>
      </c>
      <c r="AC3272" s="109">
        <f t="shared" si="378"/>
        <v>0</v>
      </c>
      <c r="AD3272" s="109">
        <f>IF(C3272=A_Stammdaten!$B$12,E_SAV!$S3272-E_SAV!$AE3272,HLOOKUP(A_Stammdaten!$B$12-1,$AF$4:$AL$4004,ROW(C3272)-3,FALSE)-$AE3272)</f>
        <v>0</v>
      </c>
      <c r="AE3272" s="109">
        <f>HLOOKUP(A_Stammdaten!$B$12,$AF$4:$AL$4004,ROW(C3272)-3,FALSE)</f>
        <v>0</v>
      </c>
      <c r="AF3272" s="109">
        <f t="shared" si="376"/>
        <v>0</v>
      </c>
      <c r="AG3272" s="109">
        <f t="shared" si="374"/>
        <v>0</v>
      </c>
      <c r="AH3272" s="109">
        <f t="shared" si="374"/>
        <v>0</v>
      </c>
      <c r="AI3272" s="109">
        <f t="shared" si="374"/>
        <v>0</v>
      </c>
      <c r="AJ3272" s="109">
        <f t="shared" si="373"/>
        <v>0</v>
      </c>
      <c r="AK3272" s="109">
        <f t="shared" si="373"/>
        <v>0</v>
      </c>
      <c r="AL3272" s="109">
        <f t="shared" si="373"/>
        <v>0</v>
      </c>
    </row>
    <row r="3273" spans="1:38" x14ac:dyDescent="0.3">
      <c r="A3273" s="421"/>
      <c r="B3273" s="421"/>
      <c r="C3273" s="422"/>
      <c r="D3273" s="423"/>
      <c r="E3273" s="421"/>
      <c r="F3273" s="421"/>
      <c r="G3273" s="421"/>
      <c r="H3273" s="421"/>
      <c r="I3273" s="421"/>
      <c r="J3273" s="421"/>
      <c r="K3273" s="421"/>
      <c r="L3273" s="421"/>
      <c r="M3273" s="423"/>
      <c r="N3273" s="340">
        <f>IF(C3273&gt;A_Stammdaten!$B$12,0,SUM(E3273,F3273,H3273,J3273:K3273)-SUM(G3273,I3273,L3273:M3273))</f>
        <v>0</v>
      </c>
      <c r="O3273" s="421"/>
      <c r="P3273" s="421"/>
      <c r="Q3273" s="421"/>
      <c r="R3273" s="421"/>
      <c r="S3273" s="108">
        <f t="shared" si="377"/>
        <v>0</v>
      </c>
      <c r="T3273" s="341">
        <f>IF(ISBLANK($B3273),0,VLOOKUP($B3273,Listen!$A$2:$C$45,2,FALSE))</f>
        <v>0</v>
      </c>
      <c r="U3273" s="341">
        <f>IF(ISBLANK($B3273),0,VLOOKUP($B3273,Listen!$A$2:$C$45,3,FALSE))</f>
        <v>0</v>
      </c>
      <c r="V3273" s="342">
        <f t="shared" si="375"/>
        <v>0</v>
      </c>
      <c r="W3273" s="342">
        <f t="shared" si="372"/>
        <v>0</v>
      </c>
      <c r="X3273" s="342">
        <f t="shared" si="372"/>
        <v>0</v>
      </c>
      <c r="Y3273" s="342">
        <f t="shared" si="372"/>
        <v>0</v>
      </c>
      <c r="Z3273" s="342">
        <f t="shared" si="372"/>
        <v>0</v>
      </c>
      <c r="AA3273" s="342">
        <f t="shared" si="372"/>
        <v>0</v>
      </c>
      <c r="AB3273" s="342">
        <f t="shared" si="372"/>
        <v>0</v>
      </c>
      <c r="AC3273" s="109">
        <f t="shared" si="378"/>
        <v>0</v>
      </c>
      <c r="AD3273" s="109">
        <f>IF(C3273=A_Stammdaten!$B$12,E_SAV!$S3273-E_SAV!$AE3273,HLOOKUP(A_Stammdaten!$B$12-1,$AF$4:$AL$4004,ROW(C3273)-3,FALSE)-$AE3273)</f>
        <v>0</v>
      </c>
      <c r="AE3273" s="109">
        <f>HLOOKUP(A_Stammdaten!$B$12,$AF$4:$AL$4004,ROW(C3273)-3,FALSE)</f>
        <v>0</v>
      </c>
      <c r="AF3273" s="109">
        <f t="shared" si="376"/>
        <v>0</v>
      </c>
      <c r="AG3273" s="109">
        <f t="shared" si="374"/>
        <v>0</v>
      </c>
      <c r="AH3273" s="109">
        <f t="shared" si="374"/>
        <v>0</v>
      </c>
      <c r="AI3273" s="109">
        <f t="shared" si="374"/>
        <v>0</v>
      </c>
      <c r="AJ3273" s="109">
        <f t="shared" si="373"/>
        <v>0</v>
      </c>
      <c r="AK3273" s="109">
        <f t="shared" si="373"/>
        <v>0</v>
      </c>
      <c r="AL3273" s="109">
        <f t="shared" si="373"/>
        <v>0</v>
      </c>
    </row>
    <row r="3274" spans="1:38" x14ac:dyDescent="0.3">
      <c r="A3274" s="421"/>
      <c r="B3274" s="421"/>
      <c r="C3274" s="422"/>
      <c r="D3274" s="423"/>
      <c r="E3274" s="421"/>
      <c r="F3274" s="421"/>
      <c r="G3274" s="421"/>
      <c r="H3274" s="421"/>
      <c r="I3274" s="421"/>
      <c r="J3274" s="421"/>
      <c r="K3274" s="421"/>
      <c r="L3274" s="421"/>
      <c r="M3274" s="423"/>
      <c r="N3274" s="340">
        <f>IF(C3274&gt;A_Stammdaten!$B$12,0,SUM(E3274,F3274,H3274,J3274:K3274)-SUM(G3274,I3274,L3274:M3274))</f>
        <v>0</v>
      </c>
      <c r="O3274" s="421"/>
      <c r="P3274" s="421"/>
      <c r="Q3274" s="421"/>
      <c r="R3274" s="421"/>
      <c r="S3274" s="108">
        <f t="shared" si="377"/>
        <v>0</v>
      </c>
      <c r="T3274" s="341">
        <f>IF(ISBLANK($B3274),0,VLOOKUP($B3274,Listen!$A$2:$C$45,2,FALSE))</f>
        <v>0</v>
      </c>
      <c r="U3274" s="341">
        <f>IF(ISBLANK($B3274),0,VLOOKUP($B3274,Listen!$A$2:$C$45,3,FALSE))</f>
        <v>0</v>
      </c>
      <c r="V3274" s="342">
        <f t="shared" si="375"/>
        <v>0</v>
      </c>
      <c r="W3274" s="342">
        <f t="shared" si="372"/>
        <v>0</v>
      </c>
      <c r="X3274" s="342">
        <f t="shared" si="372"/>
        <v>0</v>
      </c>
      <c r="Y3274" s="342">
        <f t="shared" si="372"/>
        <v>0</v>
      </c>
      <c r="Z3274" s="342">
        <f t="shared" si="372"/>
        <v>0</v>
      </c>
      <c r="AA3274" s="342">
        <f t="shared" si="372"/>
        <v>0</v>
      </c>
      <c r="AB3274" s="342">
        <f t="shared" si="372"/>
        <v>0</v>
      </c>
      <c r="AC3274" s="109">
        <f t="shared" si="378"/>
        <v>0</v>
      </c>
      <c r="AD3274" s="109">
        <f>IF(C3274=A_Stammdaten!$B$12,E_SAV!$S3274-E_SAV!$AE3274,HLOOKUP(A_Stammdaten!$B$12-1,$AF$4:$AL$4004,ROW(C3274)-3,FALSE)-$AE3274)</f>
        <v>0</v>
      </c>
      <c r="AE3274" s="109">
        <f>HLOOKUP(A_Stammdaten!$B$12,$AF$4:$AL$4004,ROW(C3274)-3,FALSE)</f>
        <v>0</v>
      </c>
      <c r="AF3274" s="109">
        <f t="shared" si="376"/>
        <v>0</v>
      </c>
      <c r="AG3274" s="109">
        <f t="shared" si="374"/>
        <v>0</v>
      </c>
      <c r="AH3274" s="109">
        <f t="shared" si="374"/>
        <v>0</v>
      </c>
      <c r="AI3274" s="109">
        <f t="shared" si="374"/>
        <v>0</v>
      </c>
      <c r="AJ3274" s="109">
        <f t="shared" si="373"/>
        <v>0</v>
      </c>
      <c r="AK3274" s="109">
        <f t="shared" si="373"/>
        <v>0</v>
      </c>
      <c r="AL3274" s="109">
        <f t="shared" si="373"/>
        <v>0</v>
      </c>
    </row>
    <row r="3275" spans="1:38" x14ac:dyDescent="0.3">
      <c r="A3275" s="421"/>
      <c r="B3275" s="421"/>
      <c r="C3275" s="422"/>
      <c r="D3275" s="423"/>
      <c r="E3275" s="421"/>
      <c r="F3275" s="421"/>
      <c r="G3275" s="421"/>
      <c r="H3275" s="421"/>
      <c r="I3275" s="421"/>
      <c r="J3275" s="421"/>
      <c r="K3275" s="421"/>
      <c r="L3275" s="421"/>
      <c r="M3275" s="423"/>
      <c r="N3275" s="340">
        <f>IF(C3275&gt;A_Stammdaten!$B$12,0,SUM(E3275,F3275,H3275,J3275:K3275)-SUM(G3275,I3275,L3275:M3275))</f>
        <v>0</v>
      </c>
      <c r="O3275" s="421"/>
      <c r="P3275" s="421"/>
      <c r="Q3275" s="421"/>
      <c r="R3275" s="421"/>
      <c r="S3275" s="108">
        <f t="shared" si="377"/>
        <v>0</v>
      </c>
      <c r="T3275" s="341">
        <f>IF(ISBLANK($B3275),0,VLOOKUP($B3275,Listen!$A$2:$C$45,2,FALSE))</f>
        <v>0</v>
      </c>
      <c r="U3275" s="341">
        <f>IF(ISBLANK($B3275),0,VLOOKUP($B3275,Listen!$A$2:$C$45,3,FALSE))</f>
        <v>0</v>
      </c>
      <c r="V3275" s="342">
        <f t="shared" si="375"/>
        <v>0</v>
      </c>
      <c r="W3275" s="342">
        <f t="shared" si="372"/>
        <v>0</v>
      </c>
      <c r="X3275" s="342">
        <f t="shared" si="372"/>
        <v>0</v>
      </c>
      <c r="Y3275" s="342">
        <f t="shared" si="372"/>
        <v>0</v>
      </c>
      <c r="Z3275" s="342">
        <f t="shared" si="372"/>
        <v>0</v>
      </c>
      <c r="AA3275" s="342">
        <f t="shared" si="372"/>
        <v>0</v>
      </c>
      <c r="AB3275" s="342">
        <f t="shared" si="372"/>
        <v>0</v>
      </c>
      <c r="AC3275" s="109">
        <f t="shared" si="378"/>
        <v>0</v>
      </c>
      <c r="AD3275" s="109">
        <f>IF(C3275=A_Stammdaten!$B$12,E_SAV!$S3275-E_SAV!$AE3275,HLOOKUP(A_Stammdaten!$B$12-1,$AF$4:$AL$4004,ROW(C3275)-3,FALSE)-$AE3275)</f>
        <v>0</v>
      </c>
      <c r="AE3275" s="109">
        <f>HLOOKUP(A_Stammdaten!$B$12,$AF$4:$AL$4004,ROW(C3275)-3,FALSE)</f>
        <v>0</v>
      </c>
      <c r="AF3275" s="109">
        <f t="shared" si="376"/>
        <v>0</v>
      </c>
      <c r="AG3275" s="109">
        <f t="shared" si="374"/>
        <v>0</v>
      </c>
      <c r="AH3275" s="109">
        <f t="shared" si="374"/>
        <v>0</v>
      </c>
      <c r="AI3275" s="109">
        <f t="shared" si="374"/>
        <v>0</v>
      </c>
      <c r="AJ3275" s="109">
        <f t="shared" si="373"/>
        <v>0</v>
      </c>
      <c r="AK3275" s="109">
        <f t="shared" si="373"/>
        <v>0</v>
      </c>
      <c r="AL3275" s="109">
        <f t="shared" si="373"/>
        <v>0</v>
      </c>
    </row>
    <row r="3276" spans="1:38" x14ac:dyDescent="0.3">
      <c r="A3276" s="421"/>
      <c r="B3276" s="421"/>
      <c r="C3276" s="422"/>
      <c r="D3276" s="423"/>
      <c r="E3276" s="421"/>
      <c r="F3276" s="421"/>
      <c r="G3276" s="421"/>
      <c r="H3276" s="421"/>
      <c r="I3276" s="421"/>
      <c r="J3276" s="421"/>
      <c r="K3276" s="421"/>
      <c r="L3276" s="421"/>
      <c r="M3276" s="423"/>
      <c r="N3276" s="340">
        <f>IF(C3276&gt;A_Stammdaten!$B$12,0,SUM(E3276,F3276,H3276,J3276:K3276)-SUM(G3276,I3276,L3276:M3276))</f>
        <v>0</v>
      </c>
      <c r="O3276" s="421"/>
      <c r="P3276" s="421"/>
      <c r="Q3276" s="421"/>
      <c r="R3276" s="421"/>
      <c r="S3276" s="108">
        <f t="shared" si="377"/>
        <v>0</v>
      </c>
      <c r="T3276" s="341">
        <f>IF(ISBLANK($B3276),0,VLOOKUP($B3276,Listen!$A$2:$C$45,2,FALSE))</f>
        <v>0</v>
      </c>
      <c r="U3276" s="341">
        <f>IF(ISBLANK($B3276),0,VLOOKUP($B3276,Listen!$A$2:$C$45,3,FALSE))</f>
        <v>0</v>
      </c>
      <c r="V3276" s="342">
        <f t="shared" si="375"/>
        <v>0</v>
      </c>
      <c r="W3276" s="342">
        <f t="shared" si="372"/>
        <v>0</v>
      </c>
      <c r="X3276" s="342">
        <f t="shared" si="372"/>
        <v>0</v>
      </c>
      <c r="Y3276" s="342">
        <f t="shared" si="372"/>
        <v>0</v>
      </c>
      <c r="Z3276" s="342">
        <f t="shared" si="372"/>
        <v>0</v>
      </c>
      <c r="AA3276" s="342">
        <f t="shared" si="372"/>
        <v>0</v>
      </c>
      <c r="AB3276" s="342">
        <f t="shared" si="372"/>
        <v>0</v>
      </c>
      <c r="AC3276" s="109">
        <f t="shared" si="378"/>
        <v>0</v>
      </c>
      <c r="AD3276" s="109">
        <f>IF(C3276=A_Stammdaten!$B$12,E_SAV!$S3276-E_SAV!$AE3276,HLOOKUP(A_Stammdaten!$B$12-1,$AF$4:$AL$4004,ROW(C3276)-3,FALSE)-$AE3276)</f>
        <v>0</v>
      </c>
      <c r="AE3276" s="109">
        <f>HLOOKUP(A_Stammdaten!$B$12,$AF$4:$AL$4004,ROW(C3276)-3,FALSE)</f>
        <v>0</v>
      </c>
      <c r="AF3276" s="109">
        <f t="shared" si="376"/>
        <v>0</v>
      </c>
      <c r="AG3276" s="109">
        <f t="shared" si="374"/>
        <v>0</v>
      </c>
      <c r="AH3276" s="109">
        <f t="shared" si="374"/>
        <v>0</v>
      </c>
      <c r="AI3276" s="109">
        <f t="shared" si="374"/>
        <v>0</v>
      </c>
      <c r="AJ3276" s="109">
        <f t="shared" si="373"/>
        <v>0</v>
      </c>
      <c r="AK3276" s="109">
        <f t="shared" si="373"/>
        <v>0</v>
      </c>
      <c r="AL3276" s="109">
        <f t="shared" si="373"/>
        <v>0</v>
      </c>
    </row>
    <row r="3277" spans="1:38" x14ac:dyDescent="0.3">
      <c r="A3277" s="421"/>
      <c r="B3277" s="421"/>
      <c r="C3277" s="422"/>
      <c r="D3277" s="423"/>
      <c r="E3277" s="421"/>
      <c r="F3277" s="421"/>
      <c r="G3277" s="421"/>
      <c r="H3277" s="421"/>
      <c r="I3277" s="421"/>
      <c r="J3277" s="421"/>
      <c r="K3277" s="421"/>
      <c r="L3277" s="421"/>
      <c r="M3277" s="423"/>
      <c r="N3277" s="340">
        <f>IF(C3277&gt;A_Stammdaten!$B$12,0,SUM(E3277,F3277,H3277,J3277:K3277)-SUM(G3277,I3277,L3277:M3277))</f>
        <v>0</v>
      </c>
      <c r="O3277" s="421"/>
      <c r="P3277" s="421"/>
      <c r="Q3277" s="421"/>
      <c r="R3277" s="421"/>
      <c r="S3277" s="108">
        <f t="shared" si="377"/>
        <v>0</v>
      </c>
      <c r="T3277" s="341">
        <f>IF(ISBLANK($B3277),0,VLOOKUP($B3277,Listen!$A$2:$C$45,2,FALSE))</f>
        <v>0</v>
      </c>
      <c r="U3277" s="341">
        <f>IF(ISBLANK($B3277),0,VLOOKUP($B3277,Listen!$A$2:$C$45,3,FALSE))</f>
        <v>0</v>
      </c>
      <c r="V3277" s="342">
        <f t="shared" si="375"/>
        <v>0</v>
      </c>
      <c r="W3277" s="342">
        <f t="shared" si="372"/>
        <v>0</v>
      </c>
      <c r="X3277" s="342">
        <f t="shared" si="372"/>
        <v>0</v>
      </c>
      <c r="Y3277" s="342">
        <f t="shared" si="372"/>
        <v>0</v>
      </c>
      <c r="Z3277" s="342">
        <f t="shared" si="372"/>
        <v>0</v>
      </c>
      <c r="AA3277" s="342">
        <f t="shared" si="372"/>
        <v>0</v>
      </c>
      <c r="AB3277" s="342">
        <f t="shared" si="372"/>
        <v>0</v>
      </c>
      <c r="AC3277" s="109">
        <f t="shared" si="378"/>
        <v>0</v>
      </c>
      <c r="AD3277" s="109">
        <f>IF(C3277=A_Stammdaten!$B$12,E_SAV!$S3277-E_SAV!$AE3277,HLOOKUP(A_Stammdaten!$B$12-1,$AF$4:$AL$4004,ROW(C3277)-3,FALSE)-$AE3277)</f>
        <v>0</v>
      </c>
      <c r="AE3277" s="109">
        <f>HLOOKUP(A_Stammdaten!$B$12,$AF$4:$AL$4004,ROW(C3277)-3,FALSE)</f>
        <v>0</v>
      </c>
      <c r="AF3277" s="109">
        <f t="shared" si="376"/>
        <v>0</v>
      </c>
      <c r="AG3277" s="109">
        <f t="shared" si="374"/>
        <v>0</v>
      </c>
      <c r="AH3277" s="109">
        <f t="shared" si="374"/>
        <v>0</v>
      </c>
      <c r="AI3277" s="109">
        <f t="shared" si="374"/>
        <v>0</v>
      </c>
      <c r="AJ3277" s="109">
        <f t="shared" si="373"/>
        <v>0</v>
      </c>
      <c r="AK3277" s="109">
        <f t="shared" si="373"/>
        <v>0</v>
      </c>
      <c r="AL3277" s="109">
        <f t="shared" si="373"/>
        <v>0</v>
      </c>
    </row>
    <row r="3278" spans="1:38" x14ac:dyDescent="0.3">
      <c r="A3278" s="421"/>
      <c r="B3278" s="421"/>
      <c r="C3278" s="422"/>
      <c r="D3278" s="423"/>
      <c r="E3278" s="421"/>
      <c r="F3278" s="421"/>
      <c r="G3278" s="421"/>
      <c r="H3278" s="421"/>
      <c r="I3278" s="421"/>
      <c r="J3278" s="421"/>
      <c r="K3278" s="421"/>
      <c r="L3278" s="421"/>
      <c r="M3278" s="423"/>
      <c r="N3278" s="340">
        <f>IF(C3278&gt;A_Stammdaten!$B$12,0,SUM(E3278,F3278,H3278,J3278:K3278)-SUM(G3278,I3278,L3278:M3278))</f>
        <v>0</v>
      </c>
      <c r="O3278" s="421"/>
      <c r="P3278" s="421"/>
      <c r="Q3278" s="421"/>
      <c r="R3278" s="421"/>
      <c r="S3278" s="108">
        <f t="shared" si="377"/>
        <v>0</v>
      </c>
      <c r="T3278" s="341">
        <f>IF(ISBLANK($B3278),0,VLOOKUP($B3278,Listen!$A$2:$C$45,2,FALSE))</f>
        <v>0</v>
      </c>
      <c r="U3278" s="341">
        <f>IF(ISBLANK($B3278),0,VLOOKUP($B3278,Listen!$A$2:$C$45,3,FALSE))</f>
        <v>0</v>
      </c>
      <c r="V3278" s="342">
        <f t="shared" si="375"/>
        <v>0</v>
      </c>
      <c r="W3278" s="342">
        <f t="shared" si="372"/>
        <v>0</v>
      </c>
      <c r="X3278" s="342">
        <f t="shared" si="372"/>
        <v>0</v>
      </c>
      <c r="Y3278" s="342">
        <f t="shared" si="372"/>
        <v>0</v>
      </c>
      <c r="Z3278" s="342">
        <f t="shared" si="372"/>
        <v>0</v>
      </c>
      <c r="AA3278" s="342">
        <f t="shared" si="372"/>
        <v>0</v>
      </c>
      <c r="AB3278" s="342">
        <f t="shared" si="372"/>
        <v>0</v>
      </c>
      <c r="AC3278" s="109">
        <f t="shared" si="378"/>
        <v>0</v>
      </c>
      <c r="AD3278" s="109">
        <f>IF(C3278=A_Stammdaten!$B$12,E_SAV!$S3278-E_SAV!$AE3278,HLOOKUP(A_Stammdaten!$B$12-1,$AF$4:$AL$4004,ROW(C3278)-3,FALSE)-$AE3278)</f>
        <v>0</v>
      </c>
      <c r="AE3278" s="109">
        <f>HLOOKUP(A_Stammdaten!$B$12,$AF$4:$AL$4004,ROW(C3278)-3,FALSE)</f>
        <v>0</v>
      </c>
      <c r="AF3278" s="109">
        <f t="shared" si="376"/>
        <v>0</v>
      </c>
      <c r="AG3278" s="109">
        <f t="shared" si="374"/>
        <v>0</v>
      </c>
      <c r="AH3278" s="109">
        <f t="shared" si="374"/>
        <v>0</v>
      </c>
      <c r="AI3278" s="109">
        <f t="shared" si="374"/>
        <v>0</v>
      </c>
      <c r="AJ3278" s="109">
        <f t="shared" si="373"/>
        <v>0</v>
      </c>
      <c r="AK3278" s="109">
        <f t="shared" si="373"/>
        <v>0</v>
      </c>
      <c r="AL3278" s="109">
        <f t="shared" si="373"/>
        <v>0</v>
      </c>
    </row>
    <row r="3279" spans="1:38" x14ac:dyDescent="0.3">
      <c r="A3279" s="421"/>
      <c r="B3279" s="421"/>
      <c r="C3279" s="422"/>
      <c r="D3279" s="423"/>
      <c r="E3279" s="421"/>
      <c r="F3279" s="421"/>
      <c r="G3279" s="421"/>
      <c r="H3279" s="421"/>
      <c r="I3279" s="421"/>
      <c r="J3279" s="421"/>
      <c r="K3279" s="421"/>
      <c r="L3279" s="421"/>
      <c r="M3279" s="423"/>
      <c r="N3279" s="340">
        <f>IF(C3279&gt;A_Stammdaten!$B$12,0,SUM(E3279,F3279,H3279,J3279:K3279)-SUM(G3279,I3279,L3279:M3279))</f>
        <v>0</v>
      </c>
      <c r="O3279" s="421"/>
      <c r="P3279" s="421"/>
      <c r="Q3279" s="421"/>
      <c r="R3279" s="421"/>
      <c r="S3279" s="108">
        <f t="shared" si="377"/>
        <v>0</v>
      </c>
      <c r="T3279" s="341">
        <f>IF(ISBLANK($B3279),0,VLOOKUP($B3279,Listen!$A$2:$C$45,2,FALSE))</f>
        <v>0</v>
      </c>
      <c r="U3279" s="341">
        <f>IF(ISBLANK($B3279),0,VLOOKUP($B3279,Listen!$A$2:$C$45,3,FALSE))</f>
        <v>0</v>
      </c>
      <c r="V3279" s="342">
        <f t="shared" si="375"/>
        <v>0</v>
      </c>
      <c r="W3279" s="342">
        <f t="shared" si="372"/>
        <v>0</v>
      </c>
      <c r="X3279" s="342">
        <f t="shared" si="372"/>
        <v>0</v>
      </c>
      <c r="Y3279" s="342">
        <f t="shared" si="372"/>
        <v>0</v>
      </c>
      <c r="Z3279" s="342">
        <f t="shared" si="372"/>
        <v>0</v>
      </c>
      <c r="AA3279" s="342">
        <f t="shared" si="372"/>
        <v>0</v>
      </c>
      <c r="AB3279" s="342">
        <f t="shared" si="372"/>
        <v>0</v>
      </c>
      <c r="AC3279" s="109">
        <f t="shared" si="378"/>
        <v>0</v>
      </c>
      <c r="AD3279" s="109">
        <f>IF(C3279=A_Stammdaten!$B$12,E_SAV!$S3279-E_SAV!$AE3279,HLOOKUP(A_Stammdaten!$B$12-1,$AF$4:$AL$4004,ROW(C3279)-3,FALSE)-$AE3279)</f>
        <v>0</v>
      </c>
      <c r="AE3279" s="109">
        <f>HLOOKUP(A_Stammdaten!$B$12,$AF$4:$AL$4004,ROW(C3279)-3,FALSE)</f>
        <v>0</v>
      </c>
      <c r="AF3279" s="109">
        <f t="shared" si="376"/>
        <v>0</v>
      </c>
      <c r="AG3279" s="109">
        <f t="shared" si="374"/>
        <v>0</v>
      </c>
      <c r="AH3279" s="109">
        <f t="shared" si="374"/>
        <v>0</v>
      </c>
      <c r="AI3279" s="109">
        <f t="shared" si="374"/>
        <v>0</v>
      </c>
      <c r="AJ3279" s="109">
        <f t="shared" si="373"/>
        <v>0</v>
      </c>
      <c r="AK3279" s="109">
        <f t="shared" si="373"/>
        <v>0</v>
      </c>
      <c r="AL3279" s="109">
        <f t="shared" si="373"/>
        <v>0</v>
      </c>
    </row>
    <row r="3280" spans="1:38" x14ac:dyDescent="0.3">
      <c r="A3280" s="421"/>
      <c r="B3280" s="421"/>
      <c r="C3280" s="422"/>
      <c r="D3280" s="423"/>
      <c r="E3280" s="421"/>
      <c r="F3280" s="421"/>
      <c r="G3280" s="421"/>
      <c r="H3280" s="421"/>
      <c r="I3280" s="421"/>
      <c r="J3280" s="421"/>
      <c r="K3280" s="421"/>
      <c r="L3280" s="421"/>
      <c r="M3280" s="423"/>
      <c r="N3280" s="340">
        <f>IF(C3280&gt;A_Stammdaten!$B$12,0,SUM(E3280,F3280,H3280,J3280:K3280)-SUM(G3280,I3280,L3280:M3280))</f>
        <v>0</v>
      </c>
      <c r="O3280" s="421"/>
      <c r="P3280" s="421"/>
      <c r="Q3280" s="421"/>
      <c r="R3280" s="421"/>
      <c r="S3280" s="108">
        <f t="shared" si="377"/>
        <v>0</v>
      </c>
      <c r="T3280" s="341">
        <f>IF(ISBLANK($B3280),0,VLOOKUP($B3280,Listen!$A$2:$C$45,2,FALSE))</f>
        <v>0</v>
      </c>
      <c r="U3280" s="341">
        <f>IF(ISBLANK($B3280),0,VLOOKUP($B3280,Listen!$A$2:$C$45,3,FALSE))</f>
        <v>0</v>
      </c>
      <c r="V3280" s="342">
        <f t="shared" si="375"/>
        <v>0</v>
      </c>
      <c r="W3280" s="342">
        <f t="shared" si="372"/>
        <v>0</v>
      </c>
      <c r="X3280" s="342">
        <f t="shared" si="372"/>
        <v>0</v>
      </c>
      <c r="Y3280" s="342">
        <f t="shared" si="372"/>
        <v>0</v>
      </c>
      <c r="Z3280" s="342">
        <f t="shared" si="372"/>
        <v>0</v>
      </c>
      <c r="AA3280" s="342">
        <f t="shared" si="372"/>
        <v>0</v>
      </c>
      <c r="AB3280" s="342">
        <f t="shared" si="372"/>
        <v>0</v>
      </c>
      <c r="AC3280" s="109">
        <f t="shared" si="378"/>
        <v>0</v>
      </c>
      <c r="AD3280" s="109">
        <f>IF(C3280=A_Stammdaten!$B$12,E_SAV!$S3280-E_SAV!$AE3280,HLOOKUP(A_Stammdaten!$B$12-1,$AF$4:$AL$4004,ROW(C3280)-3,FALSE)-$AE3280)</f>
        <v>0</v>
      </c>
      <c r="AE3280" s="109">
        <f>HLOOKUP(A_Stammdaten!$B$12,$AF$4:$AL$4004,ROW(C3280)-3,FALSE)</f>
        <v>0</v>
      </c>
      <c r="AF3280" s="109">
        <f t="shared" si="376"/>
        <v>0</v>
      </c>
      <c r="AG3280" s="109">
        <f t="shared" si="374"/>
        <v>0</v>
      </c>
      <c r="AH3280" s="109">
        <f t="shared" si="374"/>
        <v>0</v>
      </c>
      <c r="AI3280" s="109">
        <f t="shared" si="374"/>
        <v>0</v>
      </c>
      <c r="AJ3280" s="109">
        <f t="shared" si="373"/>
        <v>0</v>
      </c>
      <c r="AK3280" s="109">
        <f t="shared" si="373"/>
        <v>0</v>
      </c>
      <c r="AL3280" s="109">
        <f t="shared" si="373"/>
        <v>0</v>
      </c>
    </row>
    <row r="3281" spans="1:38" x14ac:dyDescent="0.3">
      <c r="A3281" s="421"/>
      <c r="B3281" s="421"/>
      <c r="C3281" s="422"/>
      <c r="D3281" s="423"/>
      <c r="E3281" s="421"/>
      <c r="F3281" s="421"/>
      <c r="G3281" s="421"/>
      <c r="H3281" s="421"/>
      <c r="I3281" s="421"/>
      <c r="J3281" s="421"/>
      <c r="K3281" s="421"/>
      <c r="L3281" s="421"/>
      <c r="M3281" s="423"/>
      <c r="N3281" s="340">
        <f>IF(C3281&gt;A_Stammdaten!$B$12,0,SUM(E3281,F3281,H3281,J3281:K3281)-SUM(G3281,I3281,L3281:M3281))</f>
        <v>0</v>
      </c>
      <c r="O3281" s="421"/>
      <c r="P3281" s="421"/>
      <c r="Q3281" s="421"/>
      <c r="R3281" s="421"/>
      <c r="S3281" s="108">
        <f t="shared" si="377"/>
        <v>0</v>
      </c>
      <c r="T3281" s="341">
        <f>IF(ISBLANK($B3281),0,VLOOKUP($B3281,Listen!$A$2:$C$45,2,FALSE))</f>
        <v>0</v>
      </c>
      <c r="U3281" s="341">
        <f>IF(ISBLANK($B3281),0,VLOOKUP($B3281,Listen!$A$2:$C$45,3,FALSE))</f>
        <v>0</v>
      </c>
      <c r="V3281" s="342">
        <f t="shared" si="375"/>
        <v>0</v>
      </c>
      <c r="W3281" s="342">
        <f t="shared" si="372"/>
        <v>0</v>
      </c>
      <c r="X3281" s="342">
        <f t="shared" si="372"/>
        <v>0</v>
      </c>
      <c r="Y3281" s="342">
        <f t="shared" si="372"/>
        <v>0</v>
      </c>
      <c r="Z3281" s="342">
        <f t="shared" si="372"/>
        <v>0</v>
      </c>
      <c r="AA3281" s="342">
        <f t="shared" si="372"/>
        <v>0</v>
      </c>
      <c r="AB3281" s="342">
        <f t="shared" ref="W3281:AB3324" si="379">$T3281</f>
        <v>0</v>
      </c>
      <c r="AC3281" s="109">
        <f t="shared" si="378"/>
        <v>0</v>
      </c>
      <c r="AD3281" s="109">
        <f>IF(C3281=A_Stammdaten!$B$12,E_SAV!$S3281-E_SAV!$AE3281,HLOOKUP(A_Stammdaten!$B$12-1,$AF$4:$AL$4004,ROW(C3281)-3,FALSE)-$AE3281)</f>
        <v>0</v>
      </c>
      <c r="AE3281" s="109">
        <f>HLOOKUP(A_Stammdaten!$B$12,$AF$4:$AL$4004,ROW(C3281)-3,FALSE)</f>
        <v>0</v>
      </c>
      <c r="AF3281" s="109">
        <f t="shared" si="376"/>
        <v>0</v>
      </c>
      <c r="AG3281" s="109">
        <f t="shared" si="374"/>
        <v>0</v>
      </c>
      <c r="AH3281" s="109">
        <f t="shared" si="374"/>
        <v>0</v>
      </c>
      <c r="AI3281" s="109">
        <f t="shared" si="374"/>
        <v>0</v>
      </c>
      <c r="AJ3281" s="109">
        <f t="shared" si="373"/>
        <v>0</v>
      </c>
      <c r="AK3281" s="109">
        <f t="shared" si="373"/>
        <v>0</v>
      </c>
      <c r="AL3281" s="109">
        <f t="shared" si="373"/>
        <v>0</v>
      </c>
    </row>
    <row r="3282" spans="1:38" x14ac:dyDescent="0.3">
      <c r="A3282" s="421"/>
      <c r="B3282" s="421"/>
      <c r="C3282" s="422"/>
      <c r="D3282" s="423"/>
      <c r="E3282" s="421"/>
      <c r="F3282" s="421"/>
      <c r="G3282" s="421"/>
      <c r="H3282" s="421"/>
      <c r="I3282" s="421"/>
      <c r="J3282" s="421"/>
      <c r="K3282" s="421"/>
      <c r="L3282" s="421"/>
      <c r="M3282" s="423"/>
      <c r="N3282" s="340">
        <f>IF(C3282&gt;A_Stammdaten!$B$12,0,SUM(E3282,F3282,H3282,J3282:K3282)-SUM(G3282,I3282,L3282:M3282))</f>
        <v>0</v>
      </c>
      <c r="O3282" s="421"/>
      <c r="P3282" s="421"/>
      <c r="Q3282" s="421"/>
      <c r="R3282" s="421"/>
      <c r="S3282" s="108">
        <f t="shared" si="377"/>
        <v>0</v>
      </c>
      <c r="T3282" s="341">
        <f>IF(ISBLANK($B3282),0,VLOOKUP($B3282,Listen!$A$2:$C$45,2,FALSE))</f>
        <v>0</v>
      </c>
      <c r="U3282" s="341">
        <f>IF(ISBLANK($B3282),0,VLOOKUP($B3282,Listen!$A$2:$C$45,3,FALSE))</f>
        <v>0</v>
      </c>
      <c r="V3282" s="342">
        <f t="shared" si="375"/>
        <v>0</v>
      </c>
      <c r="W3282" s="342">
        <f t="shared" si="379"/>
        <v>0</v>
      </c>
      <c r="X3282" s="342">
        <f t="shared" si="379"/>
        <v>0</v>
      </c>
      <c r="Y3282" s="342">
        <f t="shared" si="379"/>
        <v>0</v>
      </c>
      <c r="Z3282" s="342">
        <f t="shared" si="379"/>
        <v>0</v>
      </c>
      <c r="AA3282" s="342">
        <f t="shared" si="379"/>
        <v>0</v>
      </c>
      <c r="AB3282" s="342">
        <f t="shared" si="379"/>
        <v>0</v>
      </c>
      <c r="AC3282" s="109">
        <f t="shared" si="378"/>
        <v>0</v>
      </c>
      <c r="AD3282" s="109">
        <f>IF(C3282=A_Stammdaten!$B$12,E_SAV!$S3282-E_SAV!$AE3282,HLOOKUP(A_Stammdaten!$B$12-1,$AF$4:$AL$4004,ROW(C3282)-3,FALSE)-$AE3282)</f>
        <v>0</v>
      </c>
      <c r="AE3282" s="109">
        <f>HLOOKUP(A_Stammdaten!$B$12,$AF$4:$AL$4004,ROW(C3282)-3,FALSE)</f>
        <v>0</v>
      </c>
      <c r="AF3282" s="109">
        <f t="shared" si="376"/>
        <v>0</v>
      </c>
      <c r="AG3282" s="109">
        <f t="shared" si="374"/>
        <v>0</v>
      </c>
      <c r="AH3282" s="109">
        <f t="shared" si="374"/>
        <v>0</v>
      </c>
      <c r="AI3282" s="109">
        <f t="shared" si="374"/>
        <v>0</v>
      </c>
      <c r="AJ3282" s="109">
        <f t="shared" si="373"/>
        <v>0</v>
      </c>
      <c r="AK3282" s="109">
        <f t="shared" si="373"/>
        <v>0</v>
      </c>
      <c r="AL3282" s="109">
        <f t="shared" si="373"/>
        <v>0</v>
      </c>
    </row>
    <row r="3283" spans="1:38" x14ac:dyDescent="0.3">
      <c r="A3283" s="421"/>
      <c r="B3283" s="421"/>
      <c r="C3283" s="422"/>
      <c r="D3283" s="423"/>
      <c r="E3283" s="421"/>
      <c r="F3283" s="421"/>
      <c r="G3283" s="421"/>
      <c r="H3283" s="421"/>
      <c r="I3283" s="421"/>
      <c r="J3283" s="421"/>
      <c r="K3283" s="421"/>
      <c r="L3283" s="421"/>
      <c r="M3283" s="423"/>
      <c r="N3283" s="340">
        <f>IF(C3283&gt;A_Stammdaten!$B$12,0,SUM(E3283,F3283,H3283,J3283:K3283)-SUM(G3283,I3283,L3283:M3283))</f>
        <v>0</v>
      </c>
      <c r="O3283" s="421"/>
      <c r="P3283" s="421"/>
      <c r="Q3283" s="421"/>
      <c r="R3283" s="421"/>
      <c r="S3283" s="108">
        <f t="shared" si="377"/>
        <v>0</v>
      </c>
      <c r="T3283" s="341">
        <f>IF(ISBLANK($B3283),0,VLOOKUP($B3283,Listen!$A$2:$C$45,2,FALSE))</f>
        <v>0</v>
      </c>
      <c r="U3283" s="341">
        <f>IF(ISBLANK($B3283),0,VLOOKUP($B3283,Listen!$A$2:$C$45,3,FALSE))</f>
        <v>0</v>
      </c>
      <c r="V3283" s="342">
        <f t="shared" si="375"/>
        <v>0</v>
      </c>
      <c r="W3283" s="342">
        <f t="shared" si="379"/>
        <v>0</v>
      </c>
      <c r="X3283" s="342">
        <f t="shared" si="379"/>
        <v>0</v>
      </c>
      <c r="Y3283" s="342">
        <f t="shared" si="379"/>
        <v>0</v>
      </c>
      <c r="Z3283" s="342">
        <f t="shared" si="379"/>
        <v>0</v>
      </c>
      <c r="AA3283" s="342">
        <f t="shared" si="379"/>
        <v>0</v>
      </c>
      <c r="AB3283" s="342">
        <f t="shared" si="379"/>
        <v>0</v>
      </c>
      <c r="AC3283" s="109">
        <f t="shared" si="378"/>
        <v>0</v>
      </c>
      <c r="AD3283" s="109">
        <f>IF(C3283=A_Stammdaten!$B$12,E_SAV!$S3283-E_SAV!$AE3283,HLOOKUP(A_Stammdaten!$B$12-1,$AF$4:$AL$4004,ROW(C3283)-3,FALSE)-$AE3283)</f>
        <v>0</v>
      </c>
      <c r="AE3283" s="109">
        <f>HLOOKUP(A_Stammdaten!$B$12,$AF$4:$AL$4004,ROW(C3283)-3,FALSE)</f>
        <v>0</v>
      </c>
      <c r="AF3283" s="109">
        <f t="shared" si="376"/>
        <v>0</v>
      </c>
      <c r="AG3283" s="109">
        <f t="shared" si="374"/>
        <v>0</v>
      </c>
      <c r="AH3283" s="109">
        <f t="shared" si="374"/>
        <v>0</v>
      </c>
      <c r="AI3283" s="109">
        <f t="shared" si="374"/>
        <v>0</v>
      </c>
      <c r="AJ3283" s="109">
        <f t="shared" si="373"/>
        <v>0</v>
      </c>
      <c r="AK3283" s="109">
        <f t="shared" si="373"/>
        <v>0</v>
      </c>
      <c r="AL3283" s="109">
        <f t="shared" si="373"/>
        <v>0</v>
      </c>
    </row>
    <row r="3284" spans="1:38" x14ac:dyDescent="0.3">
      <c r="A3284" s="421"/>
      <c r="B3284" s="421"/>
      <c r="C3284" s="422"/>
      <c r="D3284" s="423"/>
      <c r="E3284" s="421"/>
      <c r="F3284" s="421"/>
      <c r="G3284" s="421"/>
      <c r="H3284" s="421"/>
      <c r="I3284" s="421"/>
      <c r="J3284" s="421"/>
      <c r="K3284" s="421"/>
      <c r="L3284" s="421"/>
      <c r="M3284" s="423"/>
      <c r="N3284" s="340">
        <f>IF(C3284&gt;A_Stammdaten!$B$12,0,SUM(E3284,F3284,H3284,J3284:K3284)-SUM(G3284,I3284,L3284:M3284))</f>
        <v>0</v>
      </c>
      <c r="O3284" s="421"/>
      <c r="P3284" s="421"/>
      <c r="Q3284" s="421"/>
      <c r="R3284" s="421"/>
      <c r="S3284" s="108">
        <f t="shared" si="377"/>
        <v>0</v>
      </c>
      <c r="T3284" s="341">
        <f>IF(ISBLANK($B3284),0,VLOOKUP($B3284,Listen!$A$2:$C$45,2,FALSE))</f>
        <v>0</v>
      </c>
      <c r="U3284" s="341">
        <f>IF(ISBLANK($B3284),0,VLOOKUP($B3284,Listen!$A$2:$C$45,3,FALSE))</f>
        <v>0</v>
      </c>
      <c r="V3284" s="342">
        <f t="shared" si="375"/>
        <v>0</v>
      </c>
      <c r="W3284" s="342">
        <f t="shared" si="379"/>
        <v>0</v>
      </c>
      <c r="X3284" s="342">
        <f t="shared" si="379"/>
        <v>0</v>
      </c>
      <c r="Y3284" s="342">
        <f t="shared" si="379"/>
        <v>0</v>
      </c>
      <c r="Z3284" s="342">
        <f t="shared" si="379"/>
        <v>0</v>
      </c>
      <c r="AA3284" s="342">
        <f t="shared" si="379"/>
        <v>0</v>
      </c>
      <c r="AB3284" s="342">
        <f t="shared" si="379"/>
        <v>0</v>
      </c>
      <c r="AC3284" s="109">
        <f t="shared" si="378"/>
        <v>0</v>
      </c>
      <c r="AD3284" s="109">
        <f>IF(C3284=A_Stammdaten!$B$12,E_SAV!$S3284-E_SAV!$AE3284,HLOOKUP(A_Stammdaten!$B$12-1,$AF$4:$AL$4004,ROW(C3284)-3,FALSE)-$AE3284)</f>
        <v>0</v>
      </c>
      <c r="AE3284" s="109">
        <f>HLOOKUP(A_Stammdaten!$B$12,$AF$4:$AL$4004,ROW(C3284)-3,FALSE)</f>
        <v>0</v>
      </c>
      <c r="AF3284" s="109">
        <f t="shared" si="376"/>
        <v>0</v>
      </c>
      <c r="AG3284" s="109">
        <f t="shared" si="374"/>
        <v>0</v>
      </c>
      <c r="AH3284" s="109">
        <f t="shared" si="374"/>
        <v>0</v>
      </c>
      <c r="AI3284" s="109">
        <f t="shared" si="374"/>
        <v>0</v>
      </c>
      <c r="AJ3284" s="109">
        <f t="shared" si="373"/>
        <v>0</v>
      </c>
      <c r="AK3284" s="109">
        <f t="shared" si="373"/>
        <v>0</v>
      </c>
      <c r="AL3284" s="109">
        <f t="shared" si="373"/>
        <v>0</v>
      </c>
    </row>
    <row r="3285" spans="1:38" x14ac:dyDescent="0.3">
      <c r="A3285" s="421"/>
      <c r="B3285" s="421"/>
      <c r="C3285" s="422"/>
      <c r="D3285" s="423"/>
      <c r="E3285" s="421"/>
      <c r="F3285" s="421"/>
      <c r="G3285" s="421"/>
      <c r="H3285" s="421"/>
      <c r="I3285" s="421"/>
      <c r="J3285" s="421"/>
      <c r="K3285" s="421"/>
      <c r="L3285" s="421"/>
      <c r="M3285" s="423"/>
      <c r="N3285" s="340">
        <f>IF(C3285&gt;A_Stammdaten!$B$12,0,SUM(E3285,F3285,H3285,J3285:K3285)-SUM(G3285,I3285,L3285:M3285))</f>
        <v>0</v>
      </c>
      <c r="O3285" s="421"/>
      <c r="P3285" s="421"/>
      <c r="Q3285" s="421"/>
      <c r="R3285" s="421"/>
      <c r="S3285" s="108">
        <f t="shared" si="377"/>
        <v>0</v>
      </c>
      <c r="T3285" s="341">
        <f>IF(ISBLANK($B3285),0,VLOOKUP($B3285,Listen!$A$2:$C$45,2,FALSE))</f>
        <v>0</v>
      </c>
      <c r="U3285" s="341">
        <f>IF(ISBLANK($B3285),0,VLOOKUP($B3285,Listen!$A$2:$C$45,3,FALSE))</f>
        <v>0</v>
      </c>
      <c r="V3285" s="342">
        <f t="shared" si="375"/>
        <v>0</v>
      </c>
      <c r="W3285" s="342">
        <f t="shared" si="379"/>
        <v>0</v>
      </c>
      <c r="X3285" s="342">
        <f t="shared" si="379"/>
        <v>0</v>
      </c>
      <c r="Y3285" s="342">
        <f t="shared" si="379"/>
        <v>0</v>
      </c>
      <c r="Z3285" s="342">
        <f t="shared" si="379"/>
        <v>0</v>
      </c>
      <c r="AA3285" s="342">
        <f t="shared" si="379"/>
        <v>0</v>
      </c>
      <c r="AB3285" s="342">
        <f t="shared" si="379"/>
        <v>0</v>
      </c>
      <c r="AC3285" s="109">
        <f t="shared" si="378"/>
        <v>0</v>
      </c>
      <c r="AD3285" s="109">
        <f>IF(C3285=A_Stammdaten!$B$12,E_SAV!$S3285-E_SAV!$AE3285,HLOOKUP(A_Stammdaten!$B$12-1,$AF$4:$AL$4004,ROW(C3285)-3,FALSE)-$AE3285)</f>
        <v>0</v>
      </c>
      <c r="AE3285" s="109">
        <f>HLOOKUP(A_Stammdaten!$B$12,$AF$4:$AL$4004,ROW(C3285)-3,FALSE)</f>
        <v>0</v>
      </c>
      <c r="AF3285" s="109">
        <f t="shared" si="376"/>
        <v>0</v>
      </c>
      <c r="AG3285" s="109">
        <f t="shared" si="374"/>
        <v>0</v>
      </c>
      <c r="AH3285" s="109">
        <f t="shared" si="374"/>
        <v>0</v>
      </c>
      <c r="AI3285" s="109">
        <f t="shared" si="374"/>
        <v>0</v>
      </c>
      <c r="AJ3285" s="109">
        <f t="shared" si="373"/>
        <v>0</v>
      </c>
      <c r="AK3285" s="109">
        <f t="shared" si="373"/>
        <v>0</v>
      </c>
      <c r="AL3285" s="109">
        <f t="shared" si="373"/>
        <v>0</v>
      </c>
    </row>
    <row r="3286" spans="1:38" x14ac:dyDescent="0.3">
      <c r="A3286" s="421"/>
      <c r="B3286" s="421"/>
      <c r="C3286" s="422"/>
      <c r="D3286" s="423"/>
      <c r="E3286" s="421"/>
      <c r="F3286" s="421"/>
      <c r="G3286" s="421"/>
      <c r="H3286" s="421"/>
      <c r="I3286" s="421"/>
      <c r="J3286" s="421"/>
      <c r="K3286" s="421"/>
      <c r="L3286" s="421"/>
      <c r="M3286" s="423"/>
      <c r="N3286" s="340">
        <f>IF(C3286&gt;A_Stammdaten!$B$12,0,SUM(E3286,F3286,H3286,J3286:K3286)-SUM(G3286,I3286,L3286:M3286))</f>
        <v>0</v>
      </c>
      <c r="O3286" s="421"/>
      <c r="P3286" s="421"/>
      <c r="Q3286" s="421"/>
      <c r="R3286" s="421"/>
      <c r="S3286" s="108">
        <f t="shared" si="377"/>
        <v>0</v>
      </c>
      <c r="T3286" s="341">
        <f>IF(ISBLANK($B3286),0,VLOOKUP($B3286,Listen!$A$2:$C$45,2,FALSE))</f>
        <v>0</v>
      </c>
      <c r="U3286" s="341">
        <f>IF(ISBLANK($B3286),0,VLOOKUP($B3286,Listen!$A$2:$C$45,3,FALSE))</f>
        <v>0</v>
      </c>
      <c r="V3286" s="342">
        <f t="shared" si="375"/>
        <v>0</v>
      </c>
      <c r="W3286" s="342">
        <f t="shared" si="379"/>
        <v>0</v>
      </c>
      <c r="X3286" s="342">
        <f t="shared" si="379"/>
        <v>0</v>
      </c>
      <c r="Y3286" s="342">
        <f t="shared" si="379"/>
        <v>0</v>
      </c>
      <c r="Z3286" s="342">
        <f t="shared" si="379"/>
        <v>0</v>
      </c>
      <c r="AA3286" s="342">
        <f t="shared" si="379"/>
        <v>0</v>
      </c>
      <c r="AB3286" s="342">
        <f t="shared" si="379"/>
        <v>0</v>
      </c>
      <c r="AC3286" s="109">
        <f t="shared" si="378"/>
        <v>0</v>
      </c>
      <c r="AD3286" s="109">
        <f>IF(C3286=A_Stammdaten!$B$12,E_SAV!$S3286-E_SAV!$AE3286,HLOOKUP(A_Stammdaten!$B$12-1,$AF$4:$AL$4004,ROW(C3286)-3,FALSE)-$AE3286)</f>
        <v>0</v>
      </c>
      <c r="AE3286" s="109">
        <f>HLOOKUP(A_Stammdaten!$B$12,$AF$4:$AL$4004,ROW(C3286)-3,FALSE)</f>
        <v>0</v>
      </c>
      <c r="AF3286" s="109">
        <f t="shared" si="376"/>
        <v>0</v>
      </c>
      <c r="AG3286" s="109">
        <f t="shared" si="374"/>
        <v>0</v>
      </c>
      <c r="AH3286" s="109">
        <f t="shared" si="374"/>
        <v>0</v>
      </c>
      <c r="AI3286" s="109">
        <f t="shared" si="374"/>
        <v>0</v>
      </c>
      <c r="AJ3286" s="109">
        <f t="shared" si="373"/>
        <v>0</v>
      </c>
      <c r="AK3286" s="109">
        <f t="shared" si="373"/>
        <v>0</v>
      </c>
      <c r="AL3286" s="109">
        <f t="shared" si="373"/>
        <v>0</v>
      </c>
    </row>
    <row r="3287" spans="1:38" x14ac:dyDescent="0.3">
      <c r="A3287" s="421"/>
      <c r="B3287" s="421"/>
      <c r="C3287" s="422"/>
      <c r="D3287" s="423"/>
      <c r="E3287" s="421"/>
      <c r="F3287" s="421"/>
      <c r="G3287" s="421"/>
      <c r="H3287" s="421"/>
      <c r="I3287" s="421"/>
      <c r="J3287" s="421"/>
      <c r="K3287" s="421"/>
      <c r="L3287" s="421"/>
      <c r="M3287" s="423"/>
      <c r="N3287" s="340">
        <f>IF(C3287&gt;A_Stammdaten!$B$12,0,SUM(E3287,F3287,H3287,J3287:K3287)-SUM(G3287,I3287,L3287:M3287))</f>
        <v>0</v>
      </c>
      <c r="O3287" s="421"/>
      <c r="P3287" s="421"/>
      <c r="Q3287" s="421"/>
      <c r="R3287" s="421"/>
      <c r="S3287" s="108">
        <f t="shared" si="377"/>
        <v>0</v>
      </c>
      <c r="T3287" s="341">
        <f>IF(ISBLANK($B3287),0,VLOOKUP($B3287,Listen!$A$2:$C$45,2,FALSE))</f>
        <v>0</v>
      </c>
      <c r="U3287" s="341">
        <f>IF(ISBLANK($B3287),0,VLOOKUP($B3287,Listen!$A$2:$C$45,3,FALSE))</f>
        <v>0</v>
      </c>
      <c r="V3287" s="342">
        <f t="shared" si="375"/>
        <v>0</v>
      </c>
      <c r="W3287" s="342">
        <f t="shared" si="379"/>
        <v>0</v>
      </c>
      <c r="X3287" s="342">
        <f t="shared" si="379"/>
        <v>0</v>
      </c>
      <c r="Y3287" s="342">
        <f t="shared" si="379"/>
        <v>0</v>
      </c>
      <c r="Z3287" s="342">
        <f t="shared" si="379"/>
        <v>0</v>
      </c>
      <c r="AA3287" s="342">
        <f t="shared" si="379"/>
        <v>0</v>
      </c>
      <c r="AB3287" s="342">
        <f t="shared" si="379"/>
        <v>0</v>
      </c>
      <c r="AC3287" s="109">
        <f t="shared" si="378"/>
        <v>0</v>
      </c>
      <c r="AD3287" s="109">
        <f>IF(C3287=A_Stammdaten!$B$12,E_SAV!$S3287-E_SAV!$AE3287,HLOOKUP(A_Stammdaten!$B$12-1,$AF$4:$AL$4004,ROW(C3287)-3,FALSE)-$AE3287)</f>
        <v>0</v>
      </c>
      <c r="AE3287" s="109">
        <f>HLOOKUP(A_Stammdaten!$B$12,$AF$4:$AL$4004,ROW(C3287)-3,FALSE)</f>
        <v>0</v>
      </c>
      <c r="AF3287" s="109">
        <f t="shared" si="376"/>
        <v>0</v>
      </c>
      <c r="AG3287" s="109">
        <f t="shared" si="374"/>
        <v>0</v>
      </c>
      <c r="AH3287" s="109">
        <f t="shared" si="374"/>
        <v>0</v>
      </c>
      <c r="AI3287" s="109">
        <f t="shared" si="374"/>
        <v>0</v>
      </c>
      <c r="AJ3287" s="109">
        <f t="shared" si="373"/>
        <v>0</v>
      </c>
      <c r="AK3287" s="109">
        <f t="shared" si="373"/>
        <v>0</v>
      </c>
      <c r="AL3287" s="109">
        <f t="shared" si="373"/>
        <v>0</v>
      </c>
    </row>
    <row r="3288" spans="1:38" x14ac:dyDescent="0.3">
      <c r="A3288" s="421"/>
      <c r="B3288" s="421"/>
      <c r="C3288" s="422"/>
      <c r="D3288" s="423"/>
      <c r="E3288" s="421"/>
      <c r="F3288" s="421"/>
      <c r="G3288" s="421"/>
      <c r="H3288" s="421"/>
      <c r="I3288" s="421"/>
      <c r="J3288" s="421"/>
      <c r="K3288" s="421"/>
      <c r="L3288" s="421"/>
      <c r="M3288" s="423"/>
      <c r="N3288" s="340">
        <f>IF(C3288&gt;A_Stammdaten!$B$12,0,SUM(E3288,F3288,H3288,J3288:K3288)-SUM(G3288,I3288,L3288:M3288))</f>
        <v>0</v>
      </c>
      <c r="O3288" s="421"/>
      <c r="P3288" s="421"/>
      <c r="Q3288" s="421"/>
      <c r="R3288" s="421"/>
      <c r="S3288" s="108">
        <f t="shared" si="377"/>
        <v>0</v>
      </c>
      <c r="T3288" s="341">
        <f>IF(ISBLANK($B3288),0,VLOOKUP($B3288,Listen!$A$2:$C$45,2,FALSE))</f>
        <v>0</v>
      </c>
      <c r="U3288" s="341">
        <f>IF(ISBLANK($B3288),0,VLOOKUP($B3288,Listen!$A$2:$C$45,3,FALSE))</f>
        <v>0</v>
      </c>
      <c r="V3288" s="342">
        <f t="shared" si="375"/>
        <v>0</v>
      </c>
      <c r="W3288" s="342">
        <f t="shared" si="379"/>
        <v>0</v>
      </c>
      <c r="X3288" s="342">
        <f t="shared" si="379"/>
        <v>0</v>
      </c>
      <c r="Y3288" s="342">
        <f t="shared" si="379"/>
        <v>0</v>
      </c>
      <c r="Z3288" s="342">
        <f t="shared" si="379"/>
        <v>0</v>
      </c>
      <c r="AA3288" s="342">
        <f t="shared" si="379"/>
        <v>0</v>
      </c>
      <c r="AB3288" s="342">
        <f t="shared" si="379"/>
        <v>0</v>
      </c>
      <c r="AC3288" s="109">
        <f t="shared" si="378"/>
        <v>0</v>
      </c>
      <c r="AD3288" s="109">
        <f>IF(C3288=A_Stammdaten!$B$12,E_SAV!$S3288-E_SAV!$AE3288,HLOOKUP(A_Stammdaten!$B$12-1,$AF$4:$AL$4004,ROW(C3288)-3,FALSE)-$AE3288)</f>
        <v>0</v>
      </c>
      <c r="AE3288" s="109">
        <f>HLOOKUP(A_Stammdaten!$B$12,$AF$4:$AL$4004,ROW(C3288)-3,FALSE)</f>
        <v>0</v>
      </c>
      <c r="AF3288" s="109">
        <f t="shared" si="376"/>
        <v>0</v>
      </c>
      <c r="AG3288" s="109">
        <f t="shared" si="374"/>
        <v>0</v>
      </c>
      <c r="AH3288" s="109">
        <f t="shared" si="374"/>
        <v>0</v>
      </c>
      <c r="AI3288" s="109">
        <f t="shared" si="374"/>
        <v>0</v>
      </c>
      <c r="AJ3288" s="109">
        <f t="shared" si="373"/>
        <v>0</v>
      </c>
      <c r="AK3288" s="109">
        <f t="shared" si="373"/>
        <v>0</v>
      </c>
      <c r="AL3288" s="109">
        <f t="shared" si="373"/>
        <v>0</v>
      </c>
    </row>
    <row r="3289" spans="1:38" x14ac:dyDescent="0.3">
      <c r="A3289" s="421"/>
      <c r="B3289" s="421"/>
      <c r="C3289" s="422"/>
      <c r="D3289" s="423"/>
      <c r="E3289" s="421"/>
      <c r="F3289" s="421"/>
      <c r="G3289" s="421"/>
      <c r="H3289" s="421"/>
      <c r="I3289" s="421"/>
      <c r="J3289" s="421"/>
      <c r="K3289" s="421"/>
      <c r="L3289" s="421"/>
      <c r="M3289" s="423"/>
      <c r="N3289" s="340">
        <f>IF(C3289&gt;A_Stammdaten!$B$12,0,SUM(E3289,F3289,H3289,J3289:K3289)-SUM(G3289,I3289,L3289:M3289))</f>
        <v>0</v>
      </c>
      <c r="O3289" s="421"/>
      <c r="P3289" s="421"/>
      <c r="Q3289" s="421"/>
      <c r="R3289" s="421"/>
      <c r="S3289" s="108">
        <f t="shared" si="377"/>
        <v>0</v>
      </c>
      <c r="T3289" s="341">
        <f>IF(ISBLANK($B3289),0,VLOOKUP($B3289,Listen!$A$2:$C$45,2,FALSE))</f>
        <v>0</v>
      </c>
      <c r="U3289" s="341">
        <f>IF(ISBLANK($B3289),0,VLOOKUP($B3289,Listen!$A$2:$C$45,3,FALSE))</f>
        <v>0</v>
      </c>
      <c r="V3289" s="342">
        <f t="shared" si="375"/>
        <v>0</v>
      </c>
      <c r="W3289" s="342">
        <f t="shared" si="379"/>
        <v>0</v>
      </c>
      <c r="X3289" s="342">
        <f t="shared" si="379"/>
        <v>0</v>
      </c>
      <c r="Y3289" s="342">
        <f t="shared" si="379"/>
        <v>0</v>
      </c>
      <c r="Z3289" s="342">
        <f t="shared" si="379"/>
        <v>0</v>
      </c>
      <c r="AA3289" s="342">
        <f t="shared" si="379"/>
        <v>0</v>
      </c>
      <c r="AB3289" s="342">
        <f t="shared" si="379"/>
        <v>0</v>
      </c>
      <c r="AC3289" s="109">
        <f t="shared" si="378"/>
        <v>0</v>
      </c>
      <c r="AD3289" s="109">
        <f>IF(C3289=A_Stammdaten!$B$12,E_SAV!$S3289-E_SAV!$AE3289,HLOOKUP(A_Stammdaten!$B$12-1,$AF$4:$AL$4004,ROW(C3289)-3,FALSE)-$AE3289)</f>
        <v>0</v>
      </c>
      <c r="AE3289" s="109">
        <f>HLOOKUP(A_Stammdaten!$B$12,$AF$4:$AL$4004,ROW(C3289)-3,FALSE)</f>
        <v>0</v>
      </c>
      <c r="AF3289" s="109">
        <f t="shared" si="376"/>
        <v>0</v>
      </c>
      <c r="AG3289" s="109">
        <f t="shared" si="374"/>
        <v>0</v>
      </c>
      <c r="AH3289" s="109">
        <f t="shared" si="374"/>
        <v>0</v>
      </c>
      <c r="AI3289" s="109">
        <f t="shared" si="374"/>
        <v>0</v>
      </c>
      <c r="AJ3289" s="109">
        <f t="shared" si="373"/>
        <v>0</v>
      </c>
      <c r="AK3289" s="109">
        <f t="shared" si="373"/>
        <v>0</v>
      </c>
      <c r="AL3289" s="109">
        <f t="shared" si="373"/>
        <v>0</v>
      </c>
    </row>
    <row r="3290" spans="1:38" x14ac:dyDescent="0.3">
      <c r="A3290" s="421"/>
      <c r="B3290" s="421"/>
      <c r="C3290" s="422"/>
      <c r="D3290" s="423"/>
      <c r="E3290" s="421"/>
      <c r="F3290" s="421"/>
      <c r="G3290" s="421"/>
      <c r="H3290" s="421"/>
      <c r="I3290" s="421"/>
      <c r="J3290" s="421"/>
      <c r="K3290" s="421"/>
      <c r="L3290" s="421"/>
      <c r="M3290" s="423"/>
      <c r="N3290" s="340">
        <f>IF(C3290&gt;A_Stammdaten!$B$12,0,SUM(E3290,F3290,H3290,J3290:K3290)-SUM(G3290,I3290,L3290:M3290))</f>
        <v>0</v>
      </c>
      <c r="O3290" s="421"/>
      <c r="P3290" s="421"/>
      <c r="Q3290" s="421"/>
      <c r="R3290" s="421"/>
      <c r="S3290" s="108">
        <f t="shared" si="377"/>
        <v>0</v>
      </c>
      <c r="T3290" s="341">
        <f>IF(ISBLANK($B3290),0,VLOOKUP($B3290,Listen!$A$2:$C$45,2,FALSE))</f>
        <v>0</v>
      </c>
      <c r="U3290" s="341">
        <f>IF(ISBLANK($B3290),0,VLOOKUP($B3290,Listen!$A$2:$C$45,3,FALSE))</f>
        <v>0</v>
      </c>
      <c r="V3290" s="342">
        <f t="shared" si="375"/>
        <v>0</v>
      </c>
      <c r="W3290" s="342">
        <f t="shared" si="379"/>
        <v>0</v>
      </c>
      <c r="X3290" s="342">
        <f t="shared" si="379"/>
        <v>0</v>
      </c>
      <c r="Y3290" s="342">
        <f t="shared" si="379"/>
        <v>0</v>
      </c>
      <c r="Z3290" s="342">
        <f t="shared" si="379"/>
        <v>0</v>
      </c>
      <c r="AA3290" s="342">
        <f t="shared" si="379"/>
        <v>0</v>
      </c>
      <c r="AB3290" s="342">
        <f t="shared" si="379"/>
        <v>0</v>
      </c>
      <c r="AC3290" s="109">
        <f t="shared" si="378"/>
        <v>0</v>
      </c>
      <c r="AD3290" s="109">
        <f>IF(C3290=A_Stammdaten!$B$12,E_SAV!$S3290-E_SAV!$AE3290,HLOOKUP(A_Stammdaten!$B$12-1,$AF$4:$AL$4004,ROW(C3290)-3,FALSE)-$AE3290)</f>
        <v>0</v>
      </c>
      <c r="AE3290" s="109">
        <f>HLOOKUP(A_Stammdaten!$B$12,$AF$4:$AL$4004,ROW(C3290)-3,FALSE)</f>
        <v>0</v>
      </c>
      <c r="AF3290" s="109">
        <f t="shared" si="376"/>
        <v>0</v>
      </c>
      <c r="AG3290" s="109">
        <f t="shared" si="374"/>
        <v>0</v>
      </c>
      <c r="AH3290" s="109">
        <f t="shared" si="374"/>
        <v>0</v>
      </c>
      <c r="AI3290" s="109">
        <f t="shared" si="374"/>
        <v>0</v>
      </c>
      <c r="AJ3290" s="109">
        <f t="shared" si="373"/>
        <v>0</v>
      </c>
      <c r="AK3290" s="109">
        <f t="shared" si="373"/>
        <v>0</v>
      </c>
      <c r="AL3290" s="109">
        <f t="shared" si="373"/>
        <v>0</v>
      </c>
    </row>
    <row r="3291" spans="1:38" x14ac:dyDescent="0.3">
      <c r="A3291" s="421"/>
      <c r="B3291" s="421"/>
      <c r="C3291" s="422"/>
      <c r="D3291" s="423"/>
      <c r="E3291" s="421"/>
      <c r="F3291" s="421"/>
      <c r="G3291" s="421"/>
      <c r="H3291" s="421"/>
      <c r="I3291" s="421"/>
      <c r="J3291" s="421"/>
      <c r="K3291" s="421"/>
      <c r="L3291" s="421"/>
      <c r="M3291" s="423"/>
      <c r="N3291" s="340">
        <f>IF(C3291&gt;A_Stammdaten!$B$12,0,SUM(E3291,F3291,H3291,J3291:K3291)-SUM(G3291,I3291,L3291:M3291))</f>
        <v>0</v>
      </c>
      <c r="O3291" s="421"/>
      <c r="P3291" s="421"/>
      <c r="Q3291" s="421"/>
      <c r="R3291" s="421"/>
      <c r="S3291" s="108">
        <f t="shared" si="377"/>
        <v>0</v>
      </c>
      <c r="T3291" s="341">
        <f>IF(ISBLANK($B3291),0,VLOOKUP($B3291,Listen!$A$2:$C$45,2,FALSE))</f>
        <v>0</v>
      </c>
      <c r="U3291" s="341">
        <f>IF(ISBLANK($B3291),0,VLOOKUP($B3291,Listen!$A$2:$C$45,3,FALSE))</f>
        <v>0</v>
      </c>
      <c r="V3291" s="342">
        <f t="shared" si="375"/>
        <v>0</v>
      </c>
      <c r="W3291" s="342">
        <f t="shared" si="379"/>
        <v>0</v>
      </c>
      <c r="X3291" s="342">
        <f t="shared" si="379"/>
        <v>0</v>
      </c>
      <c r="Y3291" s="342">
        <f t="shared" si="379"/>
        <v>0</v>
      </c>
      <c r="Z3291" s="342">
        <f t="shared" si="379"/>
        <v>0</v>
      </c>
      <c r="AA3291" s="342">
        <f t="shared" si="379"/>
        <v>0</v>
      </c>
      <c r="AB3291" s="342">
        <f t="shared" si="379"/>
        <v>0</v>
      </c>
      <c r="AC3291" s="109">
        <f t="shared" si="378"/>
        <v>0</v>
      </c>
      <c r="AD3291" s="109">
        <f>IF(C3291=A_Stammdaten!$B$12,E_SAV!$S3291-E_SAV!$AE3291,HLOOKUP(A_Stammdaten!$B$12-1,$AF$4:$AL$4004,ROW(C3291)-3,FALSE)-$AE3291)</f>
        <v>0</v>
      </c>
      <c r="AE3291" s="109">
        <f>HLOOKUP(A_Stammdaten!$B$12,$AF$4:$AL$4004,ROW(C3291)-3,FALSE)</f>
        <v>0</v>
      </c>
      <c r="AF3291" s="109">
        <f t="shared" si="376"/>
        <v>0</v>
      </c>
      <c r="AG3291" s="109">
        <f t="shared" si="374"/>
        <v>0</v>
      </c>
      <c r="AH3291" s="109">
        <f t="shared" si="374"/>
        <v>0</v>
      </c>
      <c r="AI3291" s="109">
        <f t="shared" si="374"/>
        <v>0</v>
      </c>
      <c r="AJ3291" s="109">
        <f t="shared" si="373"/>
        <v>0</v>
      </c>
      <c r="AK3291" s="109">
        <f t="shared" si="373"/>
        <v>0</v>
      </c>
      <c r="AL3291" s="109">
        <f t="shared" si="373"/>
        <v>0</v>
      </c>
    </row>
    <row r="3292" spans="1:38" x14ac:dyDescent="0.3">
      <c r="A3292" s="421"/>
      <c r="B3292" s="421"/>
      <c r="C3292" s="422"/>
      <c r="D3292" s="423"/>
      <c r="E3292" s="421"/>
      <c r="F3292" s="421"/>
      <c r="G3292" s="421"/>
      <c r="H3292" s="421"/>
      <c r="I3292" s="421"/>
      <c r="J3292" s="421"/>
      <c r="K3292" s="421"/>
      <c r="L3292" s="421"/>
      <c r="M3292" s="423"/>
      <c r="N3292" s="340">
        <f>IF(C3292&gt;A_Stammdaten!$B$12,0,SUM(E3292,F3292,H3292,J3292:K3292)-SUM(G3292,I3292,L3292:M3292))</f>
        <v>0</v>
      </c>
      <c r="O3292" s="421"/>
      <c r="P3292" s="421"/>
      <c r="Q3292" s="421"/>
      <c r="R3292" s="421"/>
      <c r="S3292" s="108">
        <f t="shared" si="377"/>
        <v>0</v>
      </c>
      <c r="T3292" s="341">
        <f>IF(ISBLANK($B3292),0,VLOOKUP($B3292,Listen!$A$2:$C$45,2,FALSE))</f>
        <v>0</v>
      </c>
      <c r="U3292" s="341">
        <f>IF(ISBLANK($B3292),0,VLOOKUP($B3292,Listen!$A$2:$C$45,3,FALSE))</f>
        <v>0</v>
      </c>
      <c r="V3292" s="342">
        <f t="shared" si="375"/>
        <v>0</v>
      </c>
      <c r="W3292" s="342">
        <f t="shared" si="379"/>
        <v>0</v>
      </c>
      <c r="X3292" s="342">
        <f t="shared" si="379"/>
        <v>0</v>
      </c>
      <c r="Y3292" s="342">
        <f t="shared" si="379"/>
        <v>0</v>
      </c>
      <c r="Z3292" s="342">
        <f t="shared" si="379"/>
        <v>0</v>
      </c>
      <c r="AA3292" s="342">
        <f t="shared" si="379"/>
        <v>0</v>
      </c>
      <c r="AB3292" s="342">
        <f t="shared" si="379"/>
        <v>0</v>
      </c>
      <c r="AC3292" s="109">
        <f t="shared" si="378"/>
        <v>0</v>
      </c>
      <c r="AD3292" s="109">
        <f>IF(C3292=A_Stammdaten!$B$12,E_SAV!$S3292-E_SAV!$AE3292,HLOOKUP(A_Stammdaten!$B$12-1,$AF$4:$AL$4004,ROW(C3292)-3,FALSE)-$AE3292)</f>
        <v>0</v>
      </c>
      <c r="AE3292" s="109">
        <f>HLOOKUP(A_Stammdaten!$B$12,$AF$4:$AL$4004,ROW(C3292)-3,FALSE)</f>
        <v>0</v>
      </c>
      <c r="AF3292" s="109">
        <f t="shared" si="376"/>
        <v>0</v>
      </c>
      <c r="AG3292" s="109">
        <f t="shared" si="374"/>
        <v>0</v>
      </c>
      <c r="AH3292" s="109">
        <f t="shared" si="374"/>
        <v>0</v>
      </c>
      <c r="AI3292" s="109">
        <f t="shared" si="374"/>
        <v>0</v>
      </c>
      <c r="AJ3292" s="109">
        <f t="shared" si="373"/>
        <v>0</v>
      </c>
      <c r="AK3292" s="109">
        <f t="shared" si="373"/>
        <v>0</v>
      </c>
      <c r="AL3292" s="109">
        <f t="shared" si="373"/>
        <v>0</v>
      </c>
    </row>
    <row r="3293" spans="1:38" x14ac:dyDescent="0.3">
      <c r="A3293" s="421"/>
      <c r="B3293" s="421"/>
      <c r="C3293" s="422"/>
      <c r="D3293" s="423"/>
      <c r="E3293" s="421"/>
      <c r="F3293" s="421"/>
      <c r="G3293" s="421"/>
      <c r="H3293" s="421"/>
      <c r="I3293" s="421"/>
      <c r="J3293" s="421"/>
      <c r="K3293" s="421"/>
      <c r="L3293" s="421"/>
      <c r="M3293" s="423"/>
      <c r="N3293" s="340">
        <f>IF(C3293&gt;A_Stammdaten!$B$12,0,SUM(E3293,F3293,H3293,J3293:K3293)-SUM(G3293,I3293,L3293:M3293))</f>
        <v>0</v>
      </c>
      <c r="O3293" s="421"/>
      <c r="P3293" s="421"/>
      <c r="Q3293" s="421"/>
      <c r="R3293" s="421"/>
      <c r="S3293" s="108">
        <f t="shared" si="377"/>
        <v>0</v>
      </c>
      <c r="T3293" s="341">
        <f>IF(ISBLANK($B3293),0,VLOOKUP($B3293,Listen!$A$2:$C$45,2,FALSE))</f>
        <v>0</v>
      </c>
      <c r="U3293" s="341">
        <f>IF(ISBLANK($B3293),0,VLOOKUP($B3293,Listen!$A$2:$C$45,3,FALSE))</f>
        <v>0</v>
      </c>
      <c r="V3293" s="342">
        <f t="shared" si="375"/>
        <v>0</v>
      </c>
      <c r="W3293" s="342">
        <f t="shared" si="379"/>
        <v>0</v>
      </c>
      <c r="X3293" s="342">
        <f t="shared" si="379"/>
        <v>0</v>
      </c>
      <c r="Y3293" s="342">
        <f t="shared" si="379"/>
        <v>0</v>
      </c>
      <c r="Z3293" s="342">
        <f t="shared" si="379"/>
        <v>0</v>
      </c>
      <c r="AA3293" s="342">
        <f t="shared" si="379"/>
        <v>0</v>
      </c>
      <c r="AB3293" s="342">
        <f t="shared" si="379"/>
        <v>0</v>
      </c>
      <c r="AC3293" s="109">
        <f t="shared" si="378"/>
        <v>0</v>
      </c>
      <c r="AD3293" s="109">
        <f>IF(C3293=A_Stammdaten!$B$12,E_SAV!$S3293-E_SAV!$AE3293,HLOOKUP(A_Stammdaten!$B$12-1,$AF$4:$AL$4004,ROW(C3293)-3,FALSE)-$AE3293)</f>
        <v>0</v>
      </c>
      <c r="AE3293" s="109">
        <f>HLOOKUP(A_Stammdaten!$B$12,$AF$4:$AL$4004,ROW(C3293)-3,FALSE)</f>
        <v>0</v>
      </c>
      <c r="AF3293" s="109">
        <f t="shared" si="376"/>
        <v>0</v>
      </c>
      <c r="AG3293" s="109">
        <f t="shared" si="374"/>
        <v>0</v>
      </c>
      <c r="AH3293" s="109">
        <f t="shared" si="374"/>
        <v>0</v>
      </c>
      <c r="AI3293" s="109">
        <f t="shared" si="374"/>
        <v>0</v>
      </c>
      <c r="AJ3293" s="109">
        <f t="shared" si="373"/>
        <v>0</v>
      </c>
      <c r="AK3293" s="109">
        <f t="shared" si="373"/>
        <v>0</v>
      </c>
      <c r="AL3293" s="109">
        <f t="shared" si="373"/>
        <v>0</v>
      </c>
    </row>
    <row r="3294" spans="1:38" x14ac:dyDescent="0.3">
      <c r="A3294" s="421"/>
      <c r="B3294" s="421"/>
      <c r="C3294" s="422"/>
      <c r="D3294" s="423"/>
      <c r="E3294" s="421"/>
      <c r="F3294" s="421"/>
      <c r="G3294" s="421"/>
      <c r="H3294" s="421"/>
      <c r="I3294" s="421"/>
      <c r="J3294" s="421"/>
      <c r="K3294" s="421"/>
      <c r="L3294" s="421"/>
      <c r="M3294" s="423"/>
      <c r="N3294" s="340">
        <f>IF(C3294&gt;A_Stammdaten!$B$12,0,SUM(E3294,F3294,H3294,J3294:K3294)-SUM(G3294,I3294,L3294:M3294))</f>
        <v>0</v>
      </c>
      <c r="O3294" s="421"/>
      <c r="P3294" s="421"/>
      <c r="Q3294" s="421"/>
      <c r="R3294" s="421"/>
      <c r="S3294" s="108">
        <f t="shared" si="377"/>
        <v>0</v>
      </c>
      <c r="T3294" s="341">
        <f>IF(ISBLANK($B3294),0,VLOOKUP($B3294,Listen!$A$2:$C$45,2,FALSE))</f>
        <v>0</v>
      </c>
      <c r="U3294" s="341">
        <f>IF(ISBLANK($B3294),0,VLOOKUP($B3294,Listen!$A$2:$C$45,3,FALSE))</f>
        <v>0</v>
      </c>
      <c r="V3294" s="342">
        <f t="shared" si="375"/>
        <v>0</v>
      </c>
      <c r="W3294" s="342">
        <f t="shared" si="379"/>
        <v>0</v>
      </c>
      <c r="X3294" s="342">
        <f t="shared" si="379"/>
        <v>0</v>
      </c>
      <c r="Y3294" s="342">
        <f t="shared" si="379"/>
        <v>0</v>
      </c>
      <c r="Z3294" s="342">
        <f t="shared" si="379"/>
        <v>0</v>
      </c>
      <c r="AA3294" s="342">
        <f t="shared" si="379"/>
        <v>0</v>
      </c>
      <c r="AB3294" s="342">
        <f t="shared" si="379"/>
        <v>0</v>
      </c>
      <c r="AC3294" s="109">
        <f t="shared" si="378"/>
        <v>0</v>
      </c>
      <c r="AD3294" s="109">
        <f>IF(C3294=A_Stammdaten!$B$12,E_SAV!$S3294-E_SAV!$AE3294,HLOOKUP(A_Stammdaten!$B$12-1,$AF$4:$AL$4004,ROW(C3294)-3,FALSE)-$AE3294)</f>
        <v>0</v>
      </c>
      <c r="AE3294" s="109">
        <f>HLOOKUP(A_Stammdaten!$B$12,$AF$4:$AL$4004,ROW(C3294)-3,FALSE)</f>
        <v>0</v>
      </c>
      <c r="AF3294" s="109">
        <f t="shared" si="376"/>
        <v>0</v>
      </c>
      <c r="AG3294" s="109">
        <f t="shared" si="374"/>
        <v>0</v>
      </c>
      <c r="AH3294" s="109">
        <f t="shared" si="374"/>
        <v>0</v>
      </c>
      <c r="AI3294" s="109">
        <f t="shared" si="374"/>
        <v>0</v>
      </c>
      <c r="AJ3294" s="109">
        <f t="shared" si="373"/>
        <v>0</v>
      </c>
      <c r="AK3294" s="109">
        <f t="shared" si="373"/>
        <v>0</v>
      </c>
      <c r="AL3294" s="109">
        <f t="shared" si="373"/>
        <v>0</v>
      </c>
    </row>
    <row r="3295" spans="1:38" x14ac:dyDescent="0.3">
      <c r="A3295" s="421"/>
      <c r="B3295" s="421"/>
      <c r="C3295" s="422"/>
      <c r="D3295" s="423"/>
      <c r="E3295" s="421"/>
      <c r="F3295" s="421"/>
      <c r="G3295" s="421"/>
      <c r="H3295" s="421"/>
      <c r="I3295" s="421"/>
      <c r="J3295" s="421"/>
      <c r="K3295" s="421"/>
      <c r="L3295" s="421"/>
      <c r="M3295" s="423"/>
      <c r="N3295" s="340">
        <f>IF(C3295&gt;A_Stammdaten!$B$12,0,SUM(E3295,F3295,H3295,J3295:K3295)-SUM(G3295,I3295,L3295:M3295))</f>
        <v>0</v>
      </c>
      <c r="O3295" s="421"/>
      <c r="P3295" s="421"/>
      <c r="Q3295" s="421"/>
      <c r="R3295" s="421"/>
      <c r="S3295" s="108">
        <f t="shared" si="377"/>
        <v>0</v>
      </c>
      <c r="T3295" s="341">
        <f>IF(ISBLANK($B3295),0,VLOOKUP($B3295,Listen!$A$2:$C$45,2,FALSE))</f>
        <v>0</v>
      </c>
      <c r="U3295" s="341">
        <f>IF(ISBLANK($B3295),0,VLOOKUP($B3295,Listen!$A$2:$C$45,3,FALSE))</f>
        <v>0</v>
      </c>
      <c r="V3295" s="342">
        <f t="shared" si="375"/>
        <v>0</v>
      </c>
      <c r="W3295" s="342">
        <f t="shared" si="379"/>
        <v>0</v>
      </c>
      <c r="X3295" s="342">
        <f t="shared" si="379"/>
        <v>0</v>
      </c>
      <c r="Y3295" s="342">
        <f t="shared" si="379"/>
        <v>0</v>
      </c>
      <c r="Z3295" s="342">
        <f t="shared" si="379"/>
        <v>0</v>
      </c>
      <c r="AA3295" s="342">
        <f t="shared" si="379"/>
        <v>0</v>
      </c>
      <c r="AB3295" s="342">
        <f t="shared" si="379"/>
        <v>0</v>
      </c>
      <c r="AC3295" s="109">
        <f t="shared" si="378"/>
        <v>0</v>
      </c>
      <c r="AD3295" s="109">
        <f>IF(C3295=A_Stammdaten!$B$12,E_SAV!$S3295-E_SAV!$AE3295,HLOOKUP(A_Stammdaten!$B$12-1,$AF$4:$AL$4004,ROW(C3295)-3,FALSE)-$AE3295)</f>
        <v>0</v>
      </c>
      <c r="AE3295" s="109">
        <f>HLOOKUP(A_Stammdaten!$B$12,$AF$4:$AL$4004,ROW(C3295)-3,FALSE)</f>
        <v>0</v>
      </c>
      <c r="AF3295" s="109">
        <f t="shared" si="376"/>
        <v>0</v>
      </c>
      <c r="AG3295" s="109">
        <f t="shared" si="374"/>
        <v>0</v>
      </c>
      <c r="AH3295" s="109">
        <f t="shared" si="374"/>
        <v>0</v>
      </c>
      <c r="AI3295" s="109">
        <f t="shared" si="374"/>
        <v>0</v>
      </c>
      <c r="AJ3295" s="109">
        <f t="shared" si="373"/>
        <v>0</v>
      </c>
      <c r="AK3295" s="109">
        <f t="shared" si="373"/>
        <v>0</v>
      </c>
      <c r="AL3295" s="109">
        <f t="shared" si="373"/>
        <v>0</v>
      </c>
    </row>
    <row r="3296" spans="1:38" x14ac:dyDescent="0.3">
      <c r="A3296" s="421"/>
      <c r="B3296" s="421"/>
      <c r="C3296" s="422"/>
      <c r="D3296" s="423"/>
      <c r="E3296" s="421"/>
      <c r="F3296" s="421"/>
      <c r="G3296" s="421"/>
      <c r="H3296" s="421"/>
      <c r="I3296" s="421"/>
      <c r="J3296" s="421"/>
      <c r="K3296" s="421"/>
      <c r="L3296" s="421"/>
      <c r="M3296" s="423"/>
      <c r="N3296" s="340">
        <f>IF(C3296&gt;A_Stammdaten!$B$12,0,SUM(E3296,F3296,H3296,J3296:K3296)-SUM(G3296,I3296,L3296:M3296))</f>
        <v>0</v>
      </c>
      <c r="O3296" s="421"/>
      <c r="P3296" s="421"/>
      <c r="Q3296" s="421"/>
      <c r="R3296" s="421"/>
      <c r="S3296" s="108">
        <f t="shared" si="377"/>
        <v>0</v>
      </c>
      <c r="T3296" s="341">
        <f>IF(ISBLANK($B3296),0,VLOOKUP($B3296,Listen!$A$2:$C$45,2,FALSE))</f>
        <v>0</v>
      </c>
      <c r="U3296" s="341">
        <f>IF(ISBLANK($B3296),0,VLOOKUP($B3296,Listen!$A$2:$C$45,3,FALSE))</f>
        <v>0</v>
      </c>
      <c r="V3296" s="342">
        <f t="shared" si="375"/>
        <v>0</v>
      </c>
      <c r="W3296" s="342">
        <f t="shared" si="379"/>
        <v>0</v>
      </c>
      <c r="X3296" s="342">
        <f t="shared" si="379"/>
        <v>0</v>
      </c>
      <c r="Y3296" s="342">
        <f t="shared" si="379"/>
        <v>0</v>
      </c>
      <c r="Z3296" s="342">
        <f t="shared" si="379"/>
        <v>0</v>
      </c>
      <c r="AA3296" s="342">
        <f t="shared" si="379"/>
        <v>0</v>
      </c>
      <c r="AB3296" s="342">
        <f t="shared" si="379"/>
        <v>0</v>
      </c>
      <c r="AC3296" s="109">
        <f t="shared" si="378"/>
        <v>0</v>
      </c>
      <c r="AD3296" s="109">
        <f>IF(C3296=A_Stammdaten!$B$12,E_SAV!$S3296-E_SAV!$AE3296,HLOOKUP(A_Stammdaten!$B$12-1,$AF$4:$AL$4004,ROW(C3296)-3,FALSE)-$AE3296)</f>
        <v>0</v>
      </c>
      <c r="AE3296" s="109">
        <f>HLOOKUP(A_Stammdaten!$B$12,$AF$4:$AL$4004,ROW(C3296)-3,FALSE)</f>
        <v>0</v>
      </c>
      <c r="AF3296" s="109">
        <f t="shared" si="376"/>
        <v>0</v>
      </c>
      <c r="AG3296" s="109">
        <f t="shared" si="374"/>
        <v>0</v>
      </c>
      <c r="AH3296" s="109">
        <f t="shared" si="374"/>
        <v>0</v>
      </c>
      <c r="AI3296" s="109">
        <f t="shared" si="374"/>
        <v>0</v>
      </c>
      <c r="AJ3296" s="109">
        <f t="shared" si="373"/>
        <v>0</v>
      </c>
      <c r="AK3296" s="109">
        <f t="shared" si="373"/>
        <v>0</v>
      </c>
      <c r="AL3296" s="109">
        <f t="shared" si="373"/>
        <v>0</v>
      </c>
    </row>
    <row r="3297" spans="1:38" x14ac:dyDescent="0.3">
      <c r="A3297" s="421"/>
      <c r="B3297" s="421"/>
      <c r="C3297" s="422"/>
      <c r="D3297" s="423"/>
      <c r="E3297" s="421"/>
      <c r="F3297" s="421"/>
      <c r="G3297" s="421"/>
      <c r="H3297" s="421"/>
      <c r="I3297" s="421"/>
      <c r="J3297" s="421"/>
      <c r="K3297" s="421"/>
      <c r="L3297" s="421"/>
      <c r="M3297" s="423"/>
      <c r="N3297" s="340">
        <f>IF(C3297&gt;A_Stammdaten!$B$12,0,SUM(E3297,F3297,H3297,J3297:K3297)-SUM(G3297,I3297,L3297:M3297))</f>
        <v>0</v>
      </c>
      <c r="O3297" s="421"/>
      <c r="P3297" s="421"/>
      <c r="Q3297" s="421"/>
      <c r="R3297" s="421"/>
      <c r="S3297" s="108">
        <f t="shared" si="377"/>
        <v>0</v>
      </c>
      <c r="T3297" s="341">
        <f>IF(ISBLANK($B3297),0,VLOOKUP($B3297,Listen!$A$2:$C$45,2,FALSE))</f>
        <v>0</v>
      </c>
      <c r="U3297" s="341">
        <f>IF(ISBLANK($B3297),0,VLOOKUP($B3297,Listen!$A$2:$C$45,3,FALSE))</f>
        <v>0</v>
      </c>
      <c r="V3297" s="342">
        <f t="shared" si="375"/>
        <v>0</v>
      </c>
      <c r="W3297" s="342">
        <f t="shared" si="379"/>
        <v>0</v>
      </c>
      <c r="X3297" s="342">
        <f t="shared" si="379"/>
        <v>0</v>
      </c>
      <c r="Y3297" s="342">
        <f t="shared" si="379"/>
        <v>0</v>
      </c>
      <c r="Z3297" s="342">
        <f t="shared" si="379"/>
        <v>0</v>
      </c>
      <c r="AA3297" s="342">
        <f t="shared" si="379"/>
        <v>0</v>
      </c>
      <c r="AB3297" s="342">
        <f t="shared" si="379"/>
        <v>0</v>
      </c>
      <c r="AC3297" s="109">
        <f t="shared" si="378"/>
        <v>0</v>
      </c>
      <c r="AD3297" s="109">
        <f>IF(C3297=A_Stammdaten!$B$12,E_SAV!$S3297-E_SAV!$AE3297,HLOOKUP(A_Stammdaten!$B$12-1,$AF$4:$AL$4004,ROW(C3297)-3,FALSE)-$AE3297)</f>
        <v>0</v>
      </c>
      <c r="AE3297" s="109">
        <f>HLOOKUP(A_Stammdaten!$B$12,$AF$4:$AL$4004,ROW(C3297)-3,FALSE)</f>
        <v>0</v>
      </c>
      <c r="AF3297" s="109">
        <f t="shared" si="376"/>
        <v>0</v>
      </c>
      <c r="AG3297" s="109">
        <f t="shared" si="374"/>
        <v>0</v>
      </c>
      <c r="AH3297" s="109">
        <f t="shared" si="374"/>
        <v>0</v>
      </c>
      <c r="AI3297" s="109">
        <f t="shared" si="374"/>
        <v>0</v>
      </c>
      <c r="AJ3297" s="109">
        <f t="shared" si="373"/>
        <v>0</v>
      </c>
      <c r="AK3297" s="109">
        <f t="shared" si="373"/>
        <v>0</v>
      </c>
      <c r="AL3297" s="109">
        <f t="shared" si="373"/>
        <v>0</v>
      </c>
    </row>
    <row r="3298" spans="1:38" x14ac:dyDescent="0.3">
      <c r="A3298" s="421"/>
      <c r="B3298" s="421"/>
      <c r="C3298" s="422"/>
      <c r="D3298" s="423"/>
      <c r="E3298" s="421"/>
      <c r="F3298" s="421"/>
      <c r="G3298" s="421"/>
      <c r="H3298" s="421"/>
      <c r="I3298" s="421"/>
      <c r="J3298" s="421"/>
      <c r="K3298" s="421"/>
      <c r="L3298" s="421"/>
      <c r="M3298" s="423"/>
      <c r="N3298" s="340">
        <f>IF(C3298&gt;A_Stammdaten!$B$12,0,SUM(E3298,F3298,H3298,J3298:K3298)-SUM(G3298,I3298,L3298:M3298))</f>
        <v>0</v>
      </c>
      <c r="O3298" s="421"/>
      <c r="P3298" s="421"/>
      <c r="Q3298" s="421"/>
      <c r="R3298" s="421"/>
      <c r="S3298" s="108">
        <f t="shared" si="377"/>
        <v>0</v>
      </c>
      <c r="T3298" s="341">
        <f>IF(ISBLANK($B3298),0,VLOOKUP($B3298,Listen!$A$2:$C$45,2,FALSE))</f>
        <v>0</v>
      </c>
      <c r="U3298" s="341">
        <f>IF(ISBLANK($B3298),0,VLOOKUP($B3298,Listen!$A$2:$C$45,3,FALSE))</f>
        <v>0</v>
      </c>
      <c r="V3298" s="342">
        <f t="shared" si="375"/>
        <v>0</v>
      </c>
      <c r="W3298" s="342">
        <f t="shared" si="379"/>
        <v>0</v>
      </c>
      <c r="X3298" s="342">
        <f t="shared" si="379"/>
        <v>0</v>
      </c>
      <c r="Y3298" s="342">
        <f t="shared" si="379"/>
        <v>0</v>
      </c>
      <c r="Z3298" s="342">
        <f t="shared" si="379"/>
        <v>0</v>
      </c>
      <c r="AA3298" s="342">
        <f t="shared" si="379"/>
        <v>0</v>
      </c>
      <c r="AB3298" s="342">
        <f t="shared" si="379"/>
        <v>0</v>
      </c>
      <c r="AC3298" s="109">
        <f t="shared" si="378"/>
        <v>0</v>
      </c>
      <c r="AD3298" s="109">
        <f>IF(C3298=A_Stammdaten!$B$12,E_SAV!$S3298-E_SAV!$AE3298,HLOOKUP(A_Stammdaten!$B$12-1,$AF$4:$AL$4004,ROW(C3298)-3,FALSE)-$AE3298)</f>
        <v>0</v>
      </c>
      <c r="AE3298" s="109">
        <f>HLOOKUP(A_Stammdaten!$B$12,$AF$4:$AL$4004,ROW(C3298)-3,FALSE)</f>
        <v>0</v>
      </c>
      <c r="AF3298" s="109">
        <f t="shared" si="376"/>
        <v>0</v>
      </c>
      <c r="AG3298" s="109">
        <f t="shared" si="374"/>
        <v>0</v>
      </c>
      <c r="AH3298" s="109">
        <f t="shared" si="374"/>
        <v>0</v>
      </c>
      <c r="AI3298" s="109">
        <f t="shared" si="374"/>
        <v>0</v>
      </c>
      <c r="AJ3298" s="109">
        <f t="shared" si="373"/>
        <v>0</v>
      </c>
      <c r="AK3298" s="109">
        <f t="shared" si="373"/>
        <v>0</v>
      </c>
      <c r="AL3298" s="109">
        <f t="shared" si="373"/>
        <v>0</v>
      </c>
    </row>
    <row r="3299" spans="1:38" x14ac:dyDescent="0.3">
      <c r="A3299" s="421"/>
      <c r="B3299" s="421"/>
      <c r="C3299" s="422"/>
      <c r="D3299" s="423"/>
      <c r="E3299" s="421"/>
      <c r="F3299" s="421"/>
      <c r="G3299" s="421"/>
      <c r="H3299" s="421"/>
      <c r="I3299" s="421"/>
      <c r="J3299" s="421"/>
      <c r="K3299" s="421"/>
      <c r="L3299" s="421"/>
      <c r="M3299" s="423"/>
      <c r="N3299" s="340">
        <f>IF(C3299&gt;A_Stammdaten!$B$12,0,SUM(E3299,F3299,H3299,J3299:K3299)-SUM(G3299,I3299,L3299:M3299))</f>
        <v>0</v>
      </c>
      <c r="O3299" s="421"/>
      <c r="P3299" s="421"/>
      <c r="Q3299" s="421"/>
      <c r="R3299" s="421"/>
      <c r="S3299" s="108">
        <f t="shared" si="377"/>
        <v>0</v>
      </c>
      <c r="T3299" s="341">
        <f>IF(ISBLANK($B3299),0,VLOOKUP($B3299,Listen!$A$2:$C$45,2,FALSE))</f>
        <v>0</v>
      </c>
      <c r="U3299" s="341">
        <f>IF(ISBLANK($B3299),0,VLOOKUP($B3299,Listen!$A$2:$C$45,3,FALSE))</f>
        <v>0</v>
      </c>
      <c r="V3299" s="342">
        <f t="shared" si="375"/>
        <v>0</v>
      </c>
      <c r="W3299" s="342">
        <f t="shared" si="379"/>
        <v>0</v>
      </c>
      <c r="X3299" s="342">
        <f t="shared" si="379"/>
        <v>0</v>
      </c>
      <c r="Y3299" s="342">
        <f t="shared" si="379"/>
        <v>0</v>
      </c>
      <c r="Z3299" s="342">
        <f t="shared" si="379"/>
        <v>0</v>
      </c>
      <c r="AA3299" s="342">
        <f t="shared" si="379"/>
        <v>0</v>
      </c>
      <c r="AB3299" s="342">
        <f t="shared" si="379"/>
        <v>0</v>
      </c>
      <c r="AC3299" s="109">
        <f t="shared" si="378"/>
        <v>0</v>
      </c>
      <c r="AD3299" s="109">
        <f>IF(C3299=A_Stammdaten!$B$12,E_SAV!$S3299-E_SAV!$AE3299,HLOOKUP(A_Stammdaten!$B$12-1,$AF$4:$AL$4004,ROW(C3299)-3,FALSE)-$AE3299)</f>
        <v>0</v>
      </c>
      <c r="AE3299" s="109">
        <f>HLOOKUP(A_Stammdaten!$B$12,$AF$4:$AL$4004,ROW(C3299)-3,FALSE)</f>
        <v>0</v>
      </c>
      <c r="AF3299" s="109">
        <f t="shared" si="376"/>
        <v>0</v>
      </c>
      <c r="AG3299" s="109">
        <f t="shared" si="374"/>
        <v>0</v>
      </c>
      <c r="AH3299" s="109">
        <f t="shared" si="374"/>
        <v>0</v>
      </c>
      <c r="AI3299" s="109">
        <f t="shared" si="374"/>
        <v>0</v>
      </c>
      <c r="AJ3299" s="109">
        <f t="shared" si="373"/>
        <v>0</v>
      </c>
      <c r="AK3299" s="109">
        <f t="shared" si="373"/>
        <v>0</v>
      </c>
      <c r="AL3299" s="109">
        <f t="shared" si="373"/>
        <v>0</v>
      </c>
    </row>
    <row r="3300" spans="1:38" x14ac:dyDescent="0.3">
      <c r="A3300" s="421"/>
      <c r="B3300" s="421"/>
      <c r="C3300" s="422"/>
      <c r="D3300" s="423"/>
      <c r="E3300" s="421"/>
      <c r="F3300" s="421"/>
      <c r="G3300" s="421"/>
      <c r="H3300" s="421"/>
      <c r="I3300" s="421"/>
      <c r="J3300" s="421"/>
      <c r="K3300" s="421"/>
      <c r="L3300" s="421"/>
      <c r="M3300" s="423"/>
      <c r="N3300" s="340">
        <f>IF(C3300&gt;A_Stammdaten!$B$12,0,SUM(E3300,F3300,H3300,J3300:K3300)-SUM(G3300,I3300,L3300:M3300))</f>
        <v>0</v>
      </c>
      <c r="O3300" s="421"/>
      <c r="P3300" s="421"/>
      <c r="Q3300" s="421"/>
      <c r="R3300" s="421"/>
      <c r="S3300" s="108">
        <f t="shared" si="377"/>
        <v>0</v>
      </c>
      <c r="T3300" s="341">
        <f>IF(ISBLANK($B3300),0,VLOOKUP($B3300,Listen!$A$2:$C$45,2,FALSE))</f>
        <v>0</v>
      </c>
      <c r="U3300" s="341">
        <f>IF(ISBLANK($B3300),0,VLOOKUP($B3300,Listen!$A$2:$C$45,3,FALSE))</f>
        <v>0</v>
      </c>
      <c r="V3300" s="342">
        <f t="shared" si="375"/>
        <v>0</v>
      </c>
      <c r="W3300" s="342">
        <f t="shared" si="379"/>
        <v>0</v>
      </c>
      <c r="X3300" s="342">
        <f t="shared" si="379"/>
        <v>0</v>
      </c>
      <c r="Y3300" s="342">
        <f t="shared" si="379"/>
        <v>0</v>
      </c>
      <c r="Z3300" s="342">
        <f t="shared" si="379"/>
        <v>0</v>
      </c>
      <c r="AA3300" s="342">
        <f t="shared" si="379"/>
        <v>0</v>
      </c>
      <c r="AB3300" s="342">
        <f t="shared" si="379"/>
        <v>0</v>
      </c>
      <c r="AC3300" s="109">
        <f t="shared" si="378"/>
        <v>0</v>
      </c>
      <c r="AD3300" s="109">
        <f>IF(C3300=A_Stammdaten!$B$12,E_SAV!$S3300-E_SAV!$AE3300,HLOOKUP(A_Stammdaten!$B$12-1,$AF$4:$AL$4004,ROW(C3300)-3,FALSE)-$AE3300)</f>
        <v>0</v>
      </c>
      <c r="AE3300" s="109">
        <f>HLOOKUP(A_Stammdaten!$B$12,$AF$4:$AL$4004,ROW(C3300)-3,FALSE)</f>
        <v>0</v>
      </c>
      <c r="AF3300" s="109">
        <f t="shared" si="376"/>
        <v>0</v>
      </c>
      <c r="AG3300" s="109">
        <f t="shared" si="374"/>
        <v>0</v>
      </c>
      <c r="AH3300" s="109">
        <f t="shared" si="374"/>
        <v>0</v>
      </c>
      <c r="AI3300" s="109">
        <f t="shared" si="374"/>
        <v>0</v>
      </c>
      <c r="AJ3300" s="109">
        <f t="shared" si="373"/>
        <v>0</v>
      </c>
      <c r="AK3300" s="109">
        <f t="shared" si="373"/>
        <v>0</v>
      </c>
      <c r="AL3300" s="109">
        <f t="shared" si="373"/>
        <v>0</v>
      </c>
    </row>
    <row r="3301" spans="1:38" x14ac:dyDescent="0.3">
      <c r="A3301" s="421"/>
      <c r="B3301" s="421"/>
      <c r="C3301" s="422"/>
      <c r="D3301" s="423"/>
      <c r="E3301" s="421"/>
      <c r="F3301" s="421"/>
      <c r="G3301" s="421"/>
      <c r="H3301" s="421"/>
      <c r="I3301" s="421"/>
      <c r="J3301" s="421"/>
      <c r="K3301" s="421"/>
      <c r="L3301" s="421"/>
      <c r="M3301" s="423"/>
      <c r="N3301" s="340">
        <f>IF(C3301&gt;A_Stammdaten!$B$12,0,SUM(E3301,F3301,H3301,J3301:K3301)-SUM(G3301,I3301,L3301:M3301))</f>
        <v>0</v>
      </c>
      <c r="O3301" s="421"/>
      <c r="P3301" s="421"/>
      <c r="Q3301" s="421"/>
      <c r="R3301" s="421"/>
      <c r="S3301" s="108">
        <f t="shared" si="377"/>
        <v>0</v>
      </c>
      <c r="T3301" s="341">
        <f>IF(ISBLANK($B3301),0,VLOOKUP($B3301,Listen!$A$2:$C$45,2,FALSE))</f>
        <v>0</v>
      </c>
      <c r="U3301" s="341">
        <f>IF(ISBLANK($B3301),0,VLOOKUP($B3301,Listen!$A$2:$C$45,3,FALSE))</f>
        <v>0</v>
      </c>
      <c r="V3301" s="342">
        <f t="shared" si="375"/>
        <v>0</v>
      </c>
      <c r="W3301" s="342">
        <f t="shared" si="379"/>
        <v>0</v>
      </c>
      <c r="X3301" s="342">
        <f t="shared" si="379"/>
        <v>0</v>
      </c>
      <c r="Y3301" s="342">
        <f t="shared" si="379"/>
        <v>0</v>
      </c>
      <c r="Z3301" s="342">
        <f t="shared" si="379"/>
        <v>0</v>
      </c>
      <c r="AA3301" s="342">
        <f t="shared" si="379"/>
        <v>0</v>
      </c>
      <c r="AB3301" s="342">
        <f t="shared" si="379"/>
        <v>0</v>
      </c>
      <c r="AC3301" s="109">
        <f t="shared" si="378"/>
        <v>0</v>
      </c>
      <c r="AD3301" s="109">
        <f>IF(C3301=A_Stammdaten!$B$12,E_SAV!$S3301-E_SAV!$AE3301,HLOOKUP(A_Stammdaten!$B$12-1,$AF$4:$AL$4004,ROW(C3301)-3,FALSE)-$AE3301)</f>
        <v>0</v>
      </c>
      <c r="AE3301" s="109">
        <f>HLOOKUP(A_Stammdaten!$B$12,$AF$4:$AL$4004,ROW(C3301)-3,FALSE)</f>
        <v>0</v>
      </c>
      <c r="AF3301" s="109">
        <f t="shared" si="376"/>
        <v>0</v>
      </c>
      <c r="AG3301" s="109">
        <f t="shared" si="374"/>
        <v>0</v>
      </c>
      <c r="AH3301" s="109">
        <f t="shared" si="374"/>
        <v>0</v>
      </c>
      <c r="AI3301" s="109">
        <f t="shared" si="374"/>
        <v>0</v>
      </c>
      <c r="AJ3301" s="109">
        <f t="shared" si="373"/>
        <v>0</v>
      </c>
      <c r="AK3301" s="109">
        <f t="shared" si="373"/>
        <v>0</v>
      </c>
      <c r="AL3301" s="109">
        <f t="shared" si="373"/>
        <v>0</v>
      </c>
    </row>
    <row r="3302" spans="1:38" x14ac:dyDescent="0.3">
      <c r="A3302" s="421"/>
      <c r="B3302" s="421"/>
      <c r="C3302" s="422"/>
      <c r="D3302" s="423"/>
      <c r="E3302" s="421"/>
      <c r="F3302" s="421"/>
      <c r="G3302" s="421"/>
      <c r="H3302" s="421"/>
      <c r="I3302" s="421"/>
      <c r="J3302" s="421"/>
      <c r="K3302" s="421"/>
      <c r="L3302" s="421"/>
      <c r="M3302" s="423"/>
      <c r="N3302" s="340">
        <f>IF(C3302&gt;A_Stammdaten!$B$12,0,SUM(E3302,F3302,H3302,J3302:K3302)-SUM(G3302,I3302,L3302:M3302))</f>
        <v>0</v>
      </c>
      <c r="O3302" s="421"/>
      <c r="P3302" s="421"/>
      <c r="Q3302" s="421"/>
      <c r="R3302" s="421"/>
      <c r="S3302" s="108">
        <f t="shared" si="377"/>
        <v>0</v>
      </c>
      <c r="T3302" s="341">
        <f>IF(ISBLANK($B3302),0,VLOOKUP($B3302,Listen!$A$2:$C$45,2,FALSE))</f>
        <v>0</v>
      </c>
      <c r="U3302" s="341">
        <f>IF(ISBLANK($B3302),0,VLOOKUP($B3302,Listen!$A$2:$C$45,3,FALSE))</f>
        <v>0</v>
      </c>
      <c r="V3302" s="342">
        <f t="shared" si="375"/>
        <v>0</v>
      </c>
      <c r="W3302" s="342">
        <f t="shared" si="379"/>
        <v>0</v>
      </c>
      <c r="X3302" s="342">
        <f t="shared" si="379"/>
        <v>0</v>
      </c>
      <c r="Y3302" s="342">
        <f t="shared" si="379"/>
        <v>0</v>
      </c>
      <c r="Z3302" s="342">
        <f t="shared" si="379"/>
        <v>0</v>
      </c>
      <c r="AA3302" s="342">
        <f t="shared" si="379"/>
        <v>0</v>
      </c>
      <c r="AB3302" s="342">
        <f t="shared" si="379"/>
        <v>0</v>
      </c>
      <c r="AC3302" s="109">
        <f t="shared" si="378"/>
        <v>0</v>
      </c>
      <c r="AD3302" s="109">
        <f>IF(C3302=A_Stammdaten!$B$12,E_SAV!$S3302-E_SAV!$AE3302,HLOOKUP(A_Stammdaten!$B$12-1,$AF$4:$AL$4004,ROW(C3302)-3,FALSE)-$AE3302)</f>
        <v>0</v>
      </c>
      <c r="AE3302" s="109">
        <f>HLOOKUP(A_Stammdaten!$B$12,$AF$4:$AL$4004,ROW(C3302)-3,FALSE)</f>
        <v>0</v>
      </c>
      <c r="AF3302" s="109">
        <f t="shared" si="376"/>
        <v>0</v>
      </c>
      <c r="AG3302" s="109">
        <f t="shared" si="374"/>
        <v>0</v>
      </c>
      <c r="AH3302" s="109">
        <f t="shared" si="374"/>
        <v>0</v>
      </c>
      <c r="AI3302" s="109">
        <f t="shared" si="374"/>
        <v>0</v>
      </c>
      <c r="AJ3302" s="109">
        <f t="shared" si="373"/>
        <v>0</v>
      </c>
      <c r="AK3302" s="109">
        <f t="shared" si="373"/>
        <v>0</v>
      </c>
      <c r="AL3302" s="109">
        <f t="shared" si="373"/>
        <v>0</v>
      </c>
    </row>
    <row r="3303" spans="1:38" x14ac:dyDescent="0.3">
      <c r="A3303" s="421"/>
      <c r="B3303" s="421"/>
      <c r="C3303" s="422"/>
      <c r="D3303" s="423"/>
      <c r="E3303" s="421"/>
      <c r="F3303" s="421"/>
      <c r="G3303" s="421"/>
      <c r="H3303" s="421"/>
      <c r="I3303" s="421"/>
      <c r="J3303" s="421"/>
      <c r="K3303" s="421"/>
      <c r="L3303" s="421"/>
      <c r="M3303" s="423"/>
      <c r="N3303" s="340">
        <f>IF(C3303&gt;A_Stammdaten!$B$12,0,SUM(E3303,F3303,H3303,J3303:K3303)-SUM(G3303,I3303,L3303:M3303))</f>
        <v>0</v>
      </c>
      <c r="O3303" s="421"/>
      <c r="P3303" s="421"/>
      <c r="Q3303" s="421"/>
      <c r="R3303" s="421"/>
      <c r="S3303" s="108">
        <f t="shared" si="377"/>
        <v>0</v>
      </c>
      <c r="T3303" s="341">
        <f>IF(ISBLANK($B3303),0,VLOOKUP($B3303,Listen!$A$2:$C$45,2,FALSE))</f>
        <v>0</v>
      </c>
      <c r="U3303" s="341">
        <f>IF(ISBLANK($B3303),0,VLOOKUP($B3303,Listen!$A$2:$C$45,3,FALSE))</f>
        <v>0</v>
      </c>
      <c r="V3303" s="342">
        <f t="shared" si="375"/>
        <v>0</v>
      </c>
      <c r="W3303" s="342">
        <f t="shared" si="379"/>
        <v>0</v>
      </c>
      <c r="X3303" s="342">
        <f t="shared" si="379"/>
        <v>0</v>
      </c>
      <c r="Y3303" s="342">
        <f t="shared" si="379"/>
        <v>0</v>
      </c>
      <c r="Z3303" s="342">
        <f t="shared" si="379"/>
        <v>0</v>
      </c>
      <c r="AA3303" s="342">
        <f t="shared" si="379"/>
        <v>0</v>
      </c>
      <c r="AB3303" s="342">
        <f t="shared" si="379"/>
        <v>0</v>
      </c>
      <c r="AC3303" s="109">
        <f t="shared" si="378"/>
        <v>0</v>
      </c>
      <c r="AD3303" s="109">
        <f>IF(C3303=A_Stammdaten!$B$12,E_SAV!$S3303-E_SAV!$AE3303,HLOOKUP(A_Stammdaten!$B$12-1,$AF$4:$AL$4004,ROW(C3303)-3,FALSE)-$AE3303)</f>
        <v>0</v>
      </c>
      <c r="AE3303" s="109">
        <f>HLOOKUP(A_Stammdaten!$B$12,$AF$4:$AL$4004,ROW(C3303)-3,FALSE)</f>
        <v>0</v>
      </c>
      <c r="AF3303" s="109">
        <f t="shared" si="376"/>
        <v>0</v>
      </c>
      <c r="AG3303" s="109">
        <f t="shared" si="374"/>
        <v>0</v>
      </c>
      <c r="AH3303" s="109">
        <f t="shared" si="374"/>
        <v>0</v>
      </c>
      <c r="AI3303" s="109">
        <f t="shared" si="374"/>
        <v>0</v>
      </c>
      <c r="AJ3303" s="109">
        <f t="shared" si="373"/>
        <v>0</v>
      </c>
      <c r="AK3303" s="109">
        <f t="shared" si="373"/>
        <v>0</v>
      </c>
      <c r="AL3303" s="109">
        <f t="shared" si="373"/>
        <v>0</v>
      </c>
    </row>
    <row r="3304" spans="1:38" x14ac:dyDescent="0.3">
      <c r="A3304" s="421"/>
      <c r="B3304" s="421"/>
      <c r="C3304" s="422"/>
      <c r="D3304" s="423"/>
      <c r="E3304" s="421"/>
      <c r="F3304" s="421"/>
      <c r="G3304" s="421"/>
      <c r="H3304" s="421"/>
      <c r="I3304" s="421"/>
      <c r="J3304" s="421"/>
      <c r="K3304" s="421"/>
      <c r="L3304" s="421"/>
      <c r="M3304" s="423"/>
      <c r="N3304" s="340">
        <f>IF(C3304&gt;A_Stammdaten!$B$12,0,SUM(E3304,F3304,H3304,J3304:K3304)-SUM(G3304,I3304,L3304:M3304))</f>
        <v>0</v>
      </c>
      <c r="O3304" s="421"/>
      <c r="P3304" s="421"/>
      <c r="Q3304" s="421"/>
      <c r="R3304" s="421"/>
      <c r="S3304" s="108">
        <f t="shared" si="377"/>
        <v>0</v>
      </c>
      <c r="T3304" s="341">
        <f>IF(ISBLANK($B3304),0,VLOOKUP($B3304,Listen!$A$2:$C$45,2,FALSE))</f>
        <v>0</v>
      </c>
      <c r="U3304" s="341">
        <f>IF(ISBLANK($B3304),0,VLOOKUP($B3304,Listen!$A$2:$C$45,3,FALSE))</f>
        <v>0</v>
      </c>
      <c r="V3304" s="342">
        <f t="shared" si="375"/>
        <v>0</v>
      </c>
      <c r="W3304" s="342">
        <f t="shared" si="379"/>
        <v>0</v>
      </c>
      <c r="X3304" s="342">
        <f t="shared" si="379"/>
        <v>0</v>
      </c>
      <c r="Y3304" s="342">
        <f t="shared" si="379"/>
        <v>0</v>
      </c>
      <c r="Z3304" s="342">
        <f t="shared" si="379"/>
        <v>0</v>
      </c>
      <c r="AA3304" s="342">
        <f t="shared" si="379"/>
        <v>0</v>
      </c>
      <c r="AB3304" s="342">
        <f t="shared" si="379"/>
        <v>0</v>
      </c>
      <c r="AC3304" s="109">
        <f t="shared" si="378"/>
        <v>0</v>
      </c>
      <c r="AD3304" s="109">
        <f>IF(C3304=A_Stammdaten!$B$12,E_SAV!$S3304-E_SAV!$AE3304,HLOOKUP(A_Stammdaten!$B$12-1,$AF$4:$AL$4004,ROW(C3304)-3,FALSE)-$AE3304)</f>
        <v>0</v>
      </c>
      <c r="AE3304" s="109">
        <f>HLOOKUP(A_Stammdaten!$B$12,$AF$4:$AL$4004,ROW(C3304)-3,FALSE)</f>
        <v>0</v>
      </c>
      <c r="AF3304" s="109">
        <f t="shared" si="376"/>
        <v>0</v>
      </c>
      <c r="AG3304" s="109">
        <f t="shared" si="374"/>
        <v>0</v>
      </c>
      <c r="AH3304" s="109">
        <f t="shared" si="374"/>
        <v>0</v>
      </c>
      <c r="AI3304" s="109">
        <f t="shared" si="374"/>
        <v>0</v>
      </c>
      <c r="AJ3304" s="109">
        <f t="shared" si="373"/>
        <v>0</v>
      </c>
      <c r="AK3304" s="109">
        <f t="shared" si="373"/>
        <v>0</v>
      </c>
      <c r="AL3304" s="109">
        <f t="shared" si="373"/>
        <v>0</v>
      </c>
    </row>
    <row r="3305" spans="1:38" x14ac:dyDescent="0.3">
      <c r="A3305" s="421"/>
      <c r="B3305" s="421"/>
      <c r="C3305" s="422"/>
      <c r="D3305" s="423"/>
      <c r="E3305" s="421"/>
      <c r="F3305" s="421"/>
      <c r="G3305" s="421"/>
      <c r="H3305" s="421"/>
      <c r="I3305" s="421"/>
      <c r="J3305" s="421"/>
      <c r="K3305" s="421"/>
      <c r="L3305" s="421"/>
      <c r="M3305" s="423"/>
      <c r="N3305" s="340">
        <f>IF(C3305&gt;A_Stammdaten!$B$12,0,SUM(E3305,F3305,H3305,J3305:K3305)-SUM(G3305,I3305,L3305:M3305))</f>
        <v>0</v>
      </c>
      <c r="O3305" s="421"/>
      <c r="P3305" s="421"/>
      <c r="Q3305" s="421"/>
      <c r="R3305" s="421"/>
      <c r="S3305" s="108">
        <f t="shared" si="377"/>
        <v>0</v>
      </c>
      <c r="T3305" s="341">
        <f>IF(ISBLANK($B3305),0,VLOOKUP($B3305,Listen!$A$2:$C$45,2,FALSE))</f>
        <v>0</v>
      </c>
      <c r="U3305" s="341">
        <f>IF(ISBLANK($B3305),0,VLOOKUP($B3305,Listen!$A$2:$C$45,3,FALSE))</f>
        <v>0</v>
      </c>
      <c r="V3305" s="342">
        <f t="shared" si="375"/>
        <v>0</v>
      </c>
      <c r="W3305" s="342">
        <f t="shared" si="379"/>
        <v>0</v>
      </c>
      <c r="X3305" s="342">
        <f t="shared" si="379"/>
        <v>0</v>
      </c>
      <c r="Y3305" s="342">
        <f t="shared" si="379"/>
        <v>0</v>
      </c>
      <c r="Z3305" s="342">
        <f t="shared" si="379"/>
        <v>0</v>
      </c>
      <c r="AA3305" s="342">
        <f t="shared" si="379"/>
        <v>0</v>
      </c>
      <c r="AB3305" s="342">
        <f t="shared" si="379"/>
        <v>0</v>
      </c>
      <c r="AC3305" s="109">
        <f t="shared" si="378"/>
        <v>0</v>
      </c>
      <c r="AD3305" s="109">
        <f>IF(C3305=A_Stammdaten!$B$12,E_SAV!$S3305-E_SAV!$AE3305,HLOOKUP(A_Stammdaten!$B$12-1,$AF$4:$AL$4004,ROW(C3305)-3,FALSE)-$AE3305)</f>
        <v>0</v>
      </c>
      <c r="AE3305" s="109">
        <f>HLOOKUP(A_Stammdaten!$B$12,$AF$4:$AL$4004,ROW(C3305)-3,FALSE)</f>
        <v>0</v>
      </c>
      <c r="AF3305" s="109">
        <f t="shared" si="376"/>
        <v>0</v>
      </c>
      <c r="AG3305" s="109">
        <f t="shared" si="374"/>
        <v>0</v>
      </c>
      <c r="AH3305" s="109">
        <f t="shared" si="374"/>
        <v>0</v>
      </c>
      <c r="AI3305" s="109">
        <f t="shared" si="374"/>
        <v>0</v>
      </c>
      <c r="AJ3305" s="109">
        <f t="shared" si="373"/>
        <v>0</v>
      </c>
      <c r="AK3305" s="109">
        <f t="shared" si="373"/>
        <v>0</v>
      </c>
      <c r="AL3305" s="109">
        <f t="shared" si="373"/>
        <v>0</v>
      </c>
    </row>
    <row r="3306" spans="1:38" x14ac:dyDescent="0.3">
      <c r="A3306" s="421"/>
      <c r="B3306" s="421"/>
      <c r="C3306" s="422"/>
      <c r="D3306" s="423"/>
      <c r="E3306" s="421"/>
      <c r="F3306" s="421"/>
      <c r="G3306" s="421"/>
      <c r="H3306" s="421"/>
      <c r="I3306" s="421"/>
      <c r="J3306" s="421"/>
      <c r="K3306" s="421"/>
      <c r="L3306" s="421"/>
      <c r="M3306" s="423"/>
      <c r="N3306" s="340">
        <f>IF(C3306&gt;A_Stammdaten!$B$12,0,SUM(E3306,F3306,H3306,J3306:K3306)-SUM(G3306,I3306,L3306:M3306))</f>
        <v>0</v>
      </c>
      <c r="O3306" s="421"/>
      <c r="P3306" s="421"/>
      <c r="Q3306" s="421"/>
      <c r="R3306" s="421"/>
      <c r="S3306" s="108">
        <f t="shared" si="377"/>
        <v>0</v>
      </c>
      <c r="T3306" s="341">
        <f>IF(ISBLANK($B3306),0,VLOOKUP($B3306,Listen!$A$2:$C$45,2,FALSE))</f>
        <v>0</v>
      </c>
      <c r="U3306" s="341">
        <f>IF(ISBLANK($B3306),0,VLOOKUP($B3306,Listen!$A$2:$C$45,3,FALSE))</f>
        <v>0</v>
      </c>
      <c r="V3306" s="342">
        <f t="shared" si="375"/>
        <v>0</v>
      </c>
      <c r="W3306" s="342">
        <f t="shared" si="379"/>
        <v>0</v>
      </c>
      <c r="X3306" s="342">
        <f t="shared" si="379"/>
        <v>0</v>
      </c>
      <c r="Y3306" s="342">
        <f t="shared" si="379"/>
        <v>0</v>
      </c>
      <c r="Z3306" s="342">
        <f t="shared" si="379"/>
        <v>0</v>
      </c>
      <c r="AA3306" s="342">
        <f t="shared" si="379"/>
        <v>0</v>
      </c>
      <c r="AB3306" s="342">
        <f t="shared" si="379"/>
        <v>0</v>
      </c>
      <c r="AC3306" s="109">
        <f t="shared" si="378"/>
        <v>0</v>
      </c>
      <c r="AD3306" s="109">
        <f>IF(C3306=A_Stammdaten!$B$12,E_SAV!$S3306-E_SAV!$AE3306,HLOOKUP(A_Stammdaten!$B$12-1,$AF$4:$AL$4004,ROW(C3306)-3,FALSE)-$AE3306)</f>
        <v>0</v>
      </c>
      <c r="AE3306" s="109">
        <f>HLOOKUP(A_Stammdaten!$B$12,$AF$4:$AL$4004,ROW(C3306)-3,FALSE)</f>
        <v>0</v>
      </c>
      <c r="AF3306" s="109">
        <f t="shared" si="376"/>
        <v>0</v>
      </c>
      <c r="AG3306" s="109">
        <f t="shared" si="374"/>
        <v>0</v>
      </c>
      <c r="AH3306" s="109">
        <f t="shared" si="374"/>
        <v>0</v>
      </c>
      <c r="AI3306" s="109">
        <f t="shared" si="374"/>
        <v>0</v>
      </c>
      <c r="AJ3306" s="109">
        <f t="shared" si="373"/>
        <v>0</v>
      </c>
      <c r="AK3306" s="109">
        <f t="shared" si="373"/>
        <v>0</v>
      </c>
      <c r="AL3306" s="109">
        <f t="shared" si="373"/>
        <v>0</v>
      </c>
    </row>
    <row r="3307" spans="1:38" x14ac:dyDescent="0.3">
      <c r="A3307" s="421"/>
      <c r="B3307" s="421"/>
      <c r="C3307" s="422"/>
      <c r="D3307" s="423"/>
      <c r="E3307" s="421"/>
      <c r="F3307" s="421"/>
      <c r="G3307" s="421"/>
      <c r="H3307" s="421"/>
      <c r="I3307" s="421"/>
      <c r="J3307" s="421"/>
      <c r="K3307" s="421"/>
      <c r="L3307" s="421"/>
      <c r="M3307" s="423"/>
      <c r="N3307" s="340">
        <f>IF(C3307&gt;A_Stammdaten!$B$12,0,SUM(E3307,F3307,H3307,J3307:K3307)-SUM(G3307,I3307,L3307:M3307))</f>
        <v>0</v>
      </c>
      <c r="O3307" s="421"/>
      <c r="P3307" s="421"/>
      <c r="Q3307" s="421"/>
      <c r="R3307" s="421"/>
      <c r="S3307" s="108">
        <f t="shared" si="377"/>
        <v>0</v>
      </c>
      <c r="T3307" s="341">
        <f>IF(ISBLANK($B3307),0,VLOOKUP($B3307,Listen!$A$2:$C$45,2,FALSE))</f>
        <v>0</v>
      </c>
      <c r="U3307" s="341">
        <f>IF(ISBLANK($B3307),0,VLOOKUP($B3307,Listen!$A$2:$C$45,3,FALSE))</f>
        <v>0</v>
      </c>
      <c r="V3307" s="342">
        <f t="shared" si="375"/>
        <v>0</v>
      </c>
      <c r="W3307" s="342">
        <f t="shared" si="379"/>
        <v>0</v>
      </c>
      <c r="X3307" s="342">
        <f t="shared" si="379"/>
        <v>0</v>
      </c>
      <c r="Y3307" s="342">
        <f t="shared" si="379"/>
        <v>0</v>
      </c>
      <c r="Z3307" s="342">
        <f t="shared" si="379"/>
        <v>0</v>
      </c>
      <c r="AA3307" s="342">
        <f t="shared" si="379"/>
        <v>0</v>
      </c>
      <c r="AB3307" s="342">
        <f t="shared" si="379"/>
        <v>0</v>
      </c>
      <c r="AC3307" s="109">
        <f t="shared" si="378"/>
        <v>0</v>
      </c>
      <c r="AD3307" s="109">
        <f>IF(C3307=A_Stammdaten!$B$12,E_SAV!$S3307-E_SAV!$AE3307,HLOOKUP(A_Stammdaten!$B$12-1,$AF$4:$AL$4004,ROW(C3307)-3,FALSE)-$AE3307)</f>
        <v>0</v>
      </c>
      <c r="AE3307" s="109">
        <f>HLOOKUP(A_Stammdaten!$B$12,$AF$4:$AL$4004,ROW(C3307)-3,FALSE)</f>
        <v>0</v>
      </c>
      <c r="AF3307" s="109">
        <f t="shared" si="376"/>
        <v>0</v>
      </c>
      <c r="AG3307" s="109">
        <f t="shared" si="374"/>
        <v>0</v>
      </c>
      <c r="AH3307" s="109">
        <f t="shared" si="374"/>
        <v>0</v>
      </c>
      <c r="AI3307" s="109">
        <f t="shared" si="374"/>
        <v>0</v>
      </c>
      <c r="AJ3307" s="109">
        <f t="shared" si="373"/>
        <v>0</v>
      </c>
      <c r="AK3307" s="109">
        <f t="shared" si="373"/>
        <v>0</v>
      </c>
      <c r="AL3307" s="109">
        <f t="shared" si="373"/>
        <v>0</v>
      </c>
    </row>
    <row r="3308" spans="1:38" x14ac:dyDescent="0.3">
      <c r="A3308" s="421"/>
      <c r="B3308" s="421"/>
      <c r="C3308" s="422"/>
      <c r="D3308" s="423"/>
      <c r="E3308" s="421"/>
      <c r="F3308" s="421"/>
      <c r="G3308" s="421"/>
      <c r="H3308" s="421"/>
      <c r="I3308" s="421"/>
      <c r="J3308" s="421"/>
      <c r="K3308" s="421"/>
      <c r="L3308" s="421"/>
      <c r="M3308" s="423"/>
      <c r="N3308" s="340">
        <f>IF(C3308&gt;A_Stammdaten!$B$12,0,SUM(E3308,F3308,H3308,J3308:K3308)-SUM(G3308,I3308,L3308:M3308))</f>
        <v>0</v>
      </c>
      <c r="O3308" s="421"/>
      <c r="P3308" s="421"/>
      <c r="Q3308" s="421"/>
      <c r="R3308" s="421"/>
      <c r="S3308" s="108">
        <f t="shared" si="377"/>
        <v>0</v>
      </c>
      <c r="T3308" s="341">
        <f>IF(ISBLANK($B3308),0,VLOOKUP($B3308,Listen!$A$2:$C$45,2,FALSE))</f>
        <v>0</v>
      </c>
      <c r="U3308" s="341">
        <f>IF(ISBLANK($B3308),0,VLOOKUP($B3308,Listen!$A$2:$C$45,3,FALSE))</f>
        <v>0</v>
      </c>
      <c r="V3308" s="342">
        <f t="shared" si="375"/>
        <v>0</v>
      </c>
      <c r="W3308" s="342">
        <f t="shared" si="379"/>
        <v>0</v>
      </c>
      <c r="X3308" s="342">
        <f t="shared" si="379"/>
        <v>0</v>
      </c>
      <c r="Y3308" s="342">
        <f t="shared" si="379"/>
        <v>0</v>
      </c>
      <c r="Z3308" s="342">
        <f t="shared" si="379"/>
        <v>0</v>
      </c>
      <c r="AA3308" s="342">
        <f t="shared" si="379"/>
        <v>0</v>
      </c>
      <c r="AB3308" s="342">
        <f t="shared" si="379"/>
        <v>0</v>
      </c>
      <c r="AC3308" s="109">
        <f t="shared" si="378"/>
        <v>0</v>
      </c>
      <c r="AD3308" s="109">
        <f>IF(C3308=A_Stammdaten!$B$12,E_SAV!$S3308-E_SAV!$AE3308,HLOOKUP(A_Stammdaten!$B$12-1,$AF$4:$AL$4004,ROW(C3308)-3,FALSE)-$AE3308)</f>
        <v>0</v>
      </c>
      <c r="AE3308" s="109">
        <f>HLOOKUP(A_Stammdaten!$B$12,$AF$4:$AL$4004,ROW(C3308)-3,FALSE)</f>
        <v>0</v>
      </c>
      <c r="AF3308" s="109">
        <f t="shared" si="376"/>
        <v>0</v>
      </c>
      <c r="AG3308" s="109">
        <f t="shared" si="374"/>
        <v>0</v>
      </c>
      <c r="AH3308" s="109">
        <f t="shared" si="374"/>
        <v>0</v>
      </c>
      <c r="AI3308" s="109">
        <f t="shared" si="374"/>
        <v>0</v>
      </c>
      <c r="AJ3308" s="109">
        <f t="shared" si="373"/>
        <v>0</v>
      </c>
      <c r="AK3308" s="109">
        <f t="shared" si="373"/>
        <v>0</v>
      </c>
      <c r="AL3308" s="109">
        <f t="shared" si="373"/>
        <v>0</v>
      </c>
    </row>
    <row r="3309" spans="1:38" x14ac:dyDescent="0.3">
      <c r="A3309" s="421"/>
      <c r="B3309" s="421"/>
      <c r="C3309" s="422"/>
      <c r="D3309" s="423"/>
      <c r="E3309" s="421"/>
      <c r="F3309" s="421"/>
      <c r="G3309" s="421"/>
      <c r="H3309" s="421"/>
      <c r="I3309" s="421"/>
      <c r="J3309" s="421"/>
      <c r="K3309" s="421"/>
      <c r="L3309" s="421"/>
      <c r="M3309" s="423"/>
      <c r="N3309" s="340">
        <f>IF(C3309&gt;A_Stammdaten!$B$12,0,SUM(E3309,F3309,H3309,J3309:K3309)-SUM(G3309,I3309,L3309:M3309))</f>
        <v>0</v>
      </c>
      <c r="O3309" s="421"/>
      <c r="P3309" s="421"/>
      <c r="Q3309" s="421"/>
      <c r="R3309" s="421"/>
      <c r="S3309" s="108">
        <f t="shared" si="377"/>
        <v>0</v>
      </c>
      <c r="T3309" s="341">
        <f>IF(ISBLANK($B3309),0,VLOOKUP($B3309,Listen!$A$2:$C$45,2,FALSE))</f>
        <v>0</v>
      </c>
      <c r="U3309" s="341">
        <f>IF(ISBLANK($B3309),0,VLOOKUP($B3309,Listen!$A$2:$C$45,3,FALSE))</f>
        <v>0</v>
      </c>
      <c r="V3309" s="342">
        <f t="shared" si="375"/>
        <v>0</v>
      </c>
      <c r="W3309" s="342">
        <f t="shared" si="379"/>
        <v>0</v>
      </c>
      <c r="X3309" s="342">
        <f t="shared" si="379"/>
        <v>0</v>
      </c>
      <c r="Y3309" s="342">
        <f t="shared" si="379"/>
        <v>0</v>
      </c>
      <c r="Z3309" s="342">
        <f t="shared" si="379"/>
        <v>0</v>
      </c>
      <c r="AA3309" s="342">
        <f t="shared" si="379"/>
        <v>0</v>
      </c>
      <c r="AB3309" s="342">
        <f t="shared" si="379"/>
        <v>0</v>
      </c>
      <c r="AC3309" s="109">
        <f t="shared" si="378"/>
        <v>0</v>
      </c>
      <c r="AD3309" s="109">
        <f>IF(C3309=A_Stammdaten!$B$12,E_SAV!$S3309-E_SAV!$AE3309,HLOOKUP(A_Stammdaten!$B$12-1,$AF$4:$AL$4004,ROW(C3309)-3,FALSE)-$AE3309)</f>
        <v>0</v>
      </c>
      <c r="AE3309" s="109">
        <f>HLOOKUP(A_Stammdaten!$B$12,$AF$4:$AL$4004,ROW(C3309)-3,FALSE)</f>
        <v>0</v>
      </c>
      <c r="AF3309" s="109">
        <f t="shared" si="376"/>
        <v>0</v>
      </c>
      <c r="AG3309" s="109">
        <f t="shared" si="374"/>
        <v>0</v>
      </c>
      <c r="AH3309" s="109">
        <f t="shared" si="374"/>
        <v>0</v>
      </c>
      <c r="AI3309" s="109">
        <f t="shared" si="374"/>
        <v>0</v>
      </c>
      <c r="AJ3309" s="109">
        <f t="shared" si="373"/>
        <v>0</v>
      </c>
      <c r="AK3309" s="109">
        <f t="shared" si="373"/>
        <v>0</v>
      </c>
      <c r="AL3309" s="109">
        <f t="shared" si="373"/>
        <v>0</v>
      </c>
    </row>
    <row r="3310" spans="1:38" x14ac:dyDescent="0.3">
      <c r="A3310" s="421"/>
      <c r="B3310" s="421"/>
      <c r="C3310" s="422"/>
      <c r="D3310" s="423"/>
      <c r="E3310" s="421"/>
      <c r="F3310" s="421"/>
      <c r="G3310" s="421"/>
      <c r="H3310" s="421"/>
      <c r="I3310" s="421"/>
      <c r="J3310" s="421"/>
      <c r="K3310" s="421"/>
      <c r="L3310" s="421"/>
      <c r="M3310" s="423"/>
      <c r="N3310" s="340">
        <f>IF(C3310&gt;A_Stammdaten!$B$12,0,SUM(E3310,F3310,H3310,J3310:K3310)-SUM(G3310,I3310,L3310:M3310))</f>
        <v>0</v>
      </c>
      <c r="O3310" s="421"/>
      <c r="P3310" s="421"/>
      <c r="Q3310" s="421"/>
      <c r="R3310" s="421"/>
      <c r="S3310" s="108">
        <f t="shared" si="377"/>
        <v>0</v>
      </c>
      <c r="T3310" s="341">
        <f>IF(ISBLANK($B3310),0,VLOOKUP($B3310,Listen!$A$2:$C$45,2,FALSE))</f>
        <v>0</v>
      </c>
      <c r="U3310" s="341">
        <f>IF(ISBLANK($B3310),0,VLOOKUP($B3310,Listen!$A$2:$C$45,3,FALSE))</f>
        <v>0</v>
      </c>
      <c r="V3310" s="342">
        <f t="shared" si="375"/>
        <v>0</v>
      </c>
      <c r="W3310" s="342">
        <f t="shared" si="379"/>
        <v>0</v>
      </c>
      <c r="X3310" s="342">
        <f t="shared" si="379"/>
        <v>0</v>
      </c>
      <c r="Y3310" s="342">
        <f t="shared" si="379"/>
        <v>0</v>
      </c>
      <c r="Z3310" s="342">
        <f t="shared" si="379"/>
        <v>0</v>
      </c>
      <c r="AA3310" s="342">
        <f t="shared" si="379"/>
        <v>0</v>
      </c>
      <c r="AB3310" s="342">
        <f t="shared" si="379"/>
        <v>0</v>
      </c>
      <c r="AC3310" s="109">
        <f t="shared" si="378"/>
        <v>0</v>
      </c>
      <c r="AD3310" s="109">
        <f>IF(C3310=A_Stammdaten!$B$12,E_SAV!$S3310-E_SAV!$AE3310,HLOOKUP(A_Stammdaten!$B$12-1,$AF$4:$AL$4004,ROW(C3310)-3,FALSE)-$AE3310)</f>
        <v>0</v>
      </c>
      <c r="AE3310" s="109">
        <f>HLOOKUP(A_Stammdaten!$B$12,$AF$4:$AL$4004,ROW(C3310)-3,FALSE)</f>
        <v>0</v>
      </c>
      <c r="AF3310" s="109">
        <f t="shared" si="376"/>
        <v>0</v>
      </c>
      <c r="AG3310" s="109">
        <f t="shared" si="374"/>
        <v>0</v>
      </c>
      <c r="AH3310" s="109">
        <f t="shared" si="374"/>
        <v>0</v>
      </c>
      <c r="AI3310" s="109">
        <f t="shared" si="374"/>
        <v>0</v>
      </c>
      <c r="AJ3310" s="109">
        <f t="shared" si="373"/>
        <v>0</v>
      </c>
      <c r="AK3310" s="109">
        <f t="shared" si="373"/>
        <v>0</v>
      </c>
      <c r="AL3310" s="109">
        <f t="shared" si="373"/>
        <v>0</v>
      </c>
    </row>
    <row r="3311" spans="1:38" x14ac:dyDescent="0.3">
      <c r="A3311" s="421"/>
      <c r="B3311" s="421"/>
      <c r="C3311" s="422"/>
      <c r="D3311" s="423"/>
      <c r="E3311" s="421"/>
      <c r="F3311" s="421"/>
      <c r="G3311" s="421"/>
      <c r="H3311" s="421"/>
      <c r="I3311" s="421"/>
      <c r="J3311" s="421"/>
      <c r="K3311" s="421"/>
      <c r="L3311" s="421"/>
      <c r="M3311" s="423"/>
      <c r="N3311" s="340">
        <f>IF(C3311&gt;A_Stammdaten!$B$12,0,SUM(E3311,F3311,H3311,J3311:K3311)-SUM(G3311,I3311,L3311:M3311))</f>
        <v>0</v>
      </c>
      <c r="O3311" s="421"/>
      <c r="P3311" s="421"/>
      <c r="Q3311" s="421"/>
      <c r="R3311" s="421"/>
      <c r="S3311" s="108">
        <f t="shared" si="377"/>
        <v>0</v>
      </c>
      <c r="T3311" s="341">
        <f>IF(ISBLANK($B3311),0,VLOOKUP($B3311,Listen!$A$2:$C$45,2,FALSE))</f>
        <v>0</v>
      </c>
      <c r="U3311" s="341">
        <f>IF(ISBLANK($B3311),0,VLOOKUP($B3311,Listen!$A$2:$C$45,3,FALSE))</f>
        <v>0</v>
      </c>
      <c r="V3311" s="342">
        <f t="shared" si="375"/>
        <v>0</v>
      </c>
      <c r="W3311" s="342">
        <f t="shared" si="379"/>
        <v>0</v>
      </c>
      <c r="X3311" s="342">
        <f t="shared" si="379"/>
        <v>0</v>
      </c>
      <c r="Y3311" s="342">
        <f t="shared" si="379"/>
        <v>0</v>
      </c>
      <c r="Z3311" s="342">
        <f t="shared" si="379"/>
        <v>0</v>
      </c>
      <c r="AA3311" s="342">
        <f t="shared" si="379"/>
        <v>0</v>
      </c>
      <c r="AB3311" s="342">
        <f t="shared" si="379"/>
        <v>0</v>
      </c>
      <c r="AC3311" s="109">
        <f t="shared" si="378"/>
        <v>0</v>
      </c>
      <c r="AD3311" s="109">
        <f>IF(C3311=A_Stammdaten!$B$12,E_SAV!$S3311-E_SAV!$AE3311,HLOOKUP(A_Stammdaten!$B$12-1,$AF$4:$AL$4004,ROW(C3311)-3,FALSE)-$AE3311)</f>
        <v>0</v>
      </c>
      <c r="AE3311" s="109">
        <f>HLOOKUP(A_Stammdaten!$B$12,$AF$4:$AL$4004,ROW(C3311)-3,FALSE)</f>
        <v>0</v>
      </c>
      <c r="AF3311" s="109">
        <f t="shared" si="376"/>
        <v>0</v>
      </c>
      <c r="AG3311" s="109">
        <f t="shared" si="374"/>
        <v>0</v>
      </c>
      <c r="AH3311" s="109">
        <f t="shared" si="374"/>
        <v>0</v>
      </c>
      <c r="AI3311" s="109">
        <f t="shared" si="374"/>
        <v>0</v>
      </c>
      <c r="AJ3311" s="109">
        <f t="shared" si="373"/>
        <v>0</v>
      </c>
      <c r="AK3311" s="109">
        <f t="shared" si="373"/>
        <v>0</v>
      </c>
      <c r="AL3311" s="109">
        <f t="shared" si="373"/>
        <v>0</v>
      </c>
    </row>
    <row r="3312" spans="1:38" x14ac:dyDescent="0.3">
      <c r="A3312" s="421"/>
      <c r="B3312" s="421"/>
      <c r="C3312" s="422"/>
      <c r="D3312" s="423"/>
      <c r="E3312" s="421"/>
      <c r="F3312" s="421"/>
      <c r="G3312" s="421"/>
      <c r="H3312" s="421"/>
      <c r="I3312" s="421"/>
      <c r="J3312" s="421"/>
      <c r="K3312" s="421"/>
      <c r="L3312" s="421"/>
      <c r="M3312" s="423"/>
      <c r="N3312" s="340">
        <f>IF(C3312&gt;A_Stammdaten!$B$12,0,SUM(E3312,F3312,H3312,J3312:K3312)-SUM(G3312,I3312,L3312:M3312))</f>
        <v>0</v>
      </c>
      <c r="O3312" s="421"/>
      <c r="P3312" s="421"/>
      <c r="Q3312" s="421"/>
      <c r="R3312" s="421"/>
      <c r="S3312" s="108">
        <f t="shared" si="377"/>
        <v>0</v>
      </c>
      <c r="T3312" s="341">
        <f>IF(ISBLANK($B3312),0,VLOOKUP($B3312,Listen!$A$2:$C$45,2,FALSE))</f>
        <v>0</v>
      </c>
      <c r="U3312" s="341">
        <f>IF(ISBLANK($B3312),0,VLOOKUP($B3312,Listen!$A$2:$C$45,3,FALSE))</f>
        <v>0</v>
      </c>
      <c r="V3312" s="342">
        <f t="shared" si="375"/>
        <v>0</v>
      </c>
      <c r="W3312" s="342">
        <f t="shared" si="379"/>
        <v>0</v>
      </c>
      <c r="X3312" s="342">
        <f t="shared" si="379"/>
        <v>0</v>
      </c>
      <c r="Y3312" s="342">
        <f t="shared" si="379"/>
        <v>0</v>
      </c>
      <c r="Z3312" s="342">
        <f t="shared" si="379"/>
        <v>0</v>
      </c>
      <c r="AA3312" s="342">
        <f t="shared" si="379"/>
        <v>0</v>
      </c>
      <c r="AB3312" s="342">
        <f t="shared" si="379"/>
        <v>0</v>
      </c>
      <c r="AC3312" s="109">
        <f t="shared" si="378"/>
        <v>0</v>
      </c>
      <c r="AD3312" s="109">
        <f>IF(C3312=A_Stammdaten!$B$12,E_SAV!$S3312-E_SAV!$AE3312,HLOOKUP(A_Stammdaten!$B$12-1,$AF$4:$AL$4004,ROW(C3312)-3,FALSE)-$AE3312)</f>
        <v>0</v>
      </c>
      <c r="AE3312" s="109">
        <f>HLOOKUP(A_Stammdaten!$B$12,$AF$4:$AL$4004,ROW(C3312)-3,FALSE)</f>
        <v>0</v>
      </c>
      <c r="AF3312" s="109">
        <f t="shared" si="376"/>
        <v>0</v>
      </c>
      <c r="AG3312" s="109">
        <f t="shared" si="374"/>
        <v>0</v>
      </c>
      <c r="AH3312" s="109">
        <f t="shared" si="374"/>
        <v>0</v>
      </c>
      <c r="AI3312" s="109">
        <f t="shared" si="374"/>
        <v>0</v>
      </c>
      <c r="AJ3312" s="109">
        <f t="shared" si="373"/>
        <v>0</v>
      </c>
      <c r="AK3312" s="109">
        <f t="shared" si="373"/>
        <v>0</v>
      </c>
      <c r="AL3312" s="109">
        <f t="shared" si="373"/>
        <v>0</v>
      </c>
    </row>
    <row r="3313" spans="1:38" x14ac:dyDescent="0.3">
      <c r="A3313" s="421"/>
      <c r="B3313" s="421"/>
      <c r="C3313" s="422"/>
      <c r="D3313" s="423"/>
      <c r="E3313" s="421"/>
      <c r="F3313" s="421"/>
      <c r="G3313" s="421"/>
      <c r="H3313" s="421"/>
      <c r="I3313" s="421"/>
      <c r="J3313" s="421"/>
      <c r="K3313" s="421"/>
      <c r="L3313" s="421"/>
      <c r="M3313" s="423"/>
      <c r="N3313" s="340">
        <f>IF(C3313&gt;A_Stammdaten!$B$12,0,SUM(E3313,F3313,H3313,J3313:K3313)-SUM(G3313,I3313,L3313:M3313))</f>
        <v>0</v>
      </c>
      <c r="O3313" s="421"/>
      <c r="P3313" s="421"/>
      <c r="Q3313" s="421"/>
      <c r="R3313" s="421"/>
      <c r="S3313" s="108">
        <f t="shared" si="377"/>
        <v>0</v>
      </c>
      <c r="T3313" s="341">
        <f>IF(ISBLANK($B3313),0,VLOOKUP($B3313,Listen!$A$2:$C$45,2,FALSE))</f>
        <v>0</v>
      </c>
      <c r="U3313" s="341">
        <f>IF(ISBLANK($B3313),0,VLOOKUP($B3313,Listen!$A$2:$C$45,3,FALSE))</f>
        <v>0</v>
      </c>
      <c r="V3313" s="342">
        <f t="shared" si="375"/>
        <v>0</v>
      </c>
      <c r="W3313" s="342">
        <f t="shared" si="379"/>
        <v>0</v>
      </c>
      <c r="X3313" s="342">
        <f t="shared" si="379"/>
        <v>0</v>
      </c>
      <c r="Y3313" s="342">
        <f t="shared" si="379"/>
        <v>0</v>
      </c>
      <c r="Z3313" s="342">
        <f t="shared" si="379"/>
        <v>0</v>
      </c>
      <c r="AA3313" s="342">
        <f t="shared" si="379"/>
        <v>0</v>
      </c>
      <c r="AB3313" s="342">
        <f t="shared" si="379"/>
        <v>0</v>
      </c>
      <c r="AC3313" s="109">
        <f t="shared" si="378"/>
        <v>0</v>
      </c>
      <c r="AD3313" s="109">
        <f>IF(C3313=A_Stammdaten!$B$12,E_SAV!$S3313-E_SAV!$AE3313,HLOOKUP(A_Stammdaten!$B$12-1,$AF$4:$AL$4004,ROW(C3313)-3,FALSE)-$AE3313)</f>
        <v>0</v>
      </c>
      <c r="AE3313" s="109">
        <f>HLOOKUP(A_Stammdaten!$B$12,$AF$4:$AL$4004,ROW(C3313)-3,FALSE)</f>
        <v>0</v>
      </c>
      <c r="AF3313" s="109">
        <f t="shared" si="376"/>
        <v>0</v>
      </c>
      <c r="AG3313" s="109">
        <f t="shared" si="374"/>
        <v>0</v>
      </c>
      <c r="AH3313" s="109">
        <f t="shared" si="374"/>
        <v>0</v>
      </c>
      <c r="AI3313" s="109">
        <f t="shared" si="374"/>
        <v>0</v>
      </c>
      <c r="AJ3313" s="109">
        <f t="shared" si="373"/>
        <v>0</v>
      </c>
      <c r="AK3313" s="109">
        <f t="shared" si="373"/>
        <v>0</v>
      </c>
      <c r="AL3313" s="109">
        <f t="shared" si="373"/>
        <v>0</v>
      </c>
    </row>
    <row r="3314" spans="1:38" x14ac:dyDescent="0.3">
      <c r="A3314" s="421"/>
      <c r="B3314" s="421"/>
      <c r="C3314" s="422"/>
      <c r="D3314" s="423"/>
      <c r="E3314" s="421"/>
      <c r="F3314" s="421"/>
      <c r="G3314" s="421"/>
      <c r="H3314" s="421"/>
      <c r="I3314" s="421"/>
      <c r="J3314" s="421"/>
      <c r="K3314" s="421"/>
      <c r="L3314" s="421"/>
      <c r="M3314" s="423"/>
      <c r="N3314" s="340">
        <f>IF(C3314&gt;A_Stammdaten!$B$12,0,SUM(E3314,F3314,H3314,J3314:K3314)-SUM(G3314,I3314,L3314:M3314))</f>
        <v>0</v>
      </c>
      <c r="O3314" s="421"/>
      <c r="P3314" s="421"/>
      <c r="Q3314" s="421"/>
      <c r="R3314" s="421"/>
      <c r="S3314" s="108">
        <f t="shared" si="377"/>
        <v>0</v>
      </c>
      <c r="T3314" s="341">
        <f>IF(ISBLANK($B3314),0,VLOOKUP($B3314,Listen!$A$2:$C$45,2,FALSE))</f>
        <v>0</v>
      </c>
      <c r="U3314" s="341">
        <f>IF(ISBLANK($B3314),0,VLOOKUP($B3314,Listen!$A$2:$C$45,3,FALSE))</f>
        <v>0</v>
      </c>
      <c r="V3314" s="342">
        <f t="shared" si="375"/>
        <v>0</v>
      </c>
      <c r="W3314" s="342">
        <f t="shared" si="379"/>
        <v>0</v>
      </c>
      <c r="X3314" s="342">
        <f t="shared" si="379"/>
        <v>0</v>
      </c>
      <c r="Y3314" s="342">
        <f t="shared" si="379"/>
        <v>0</v>
      </c>
      <c r="Z3314" s="342">
        <f t="shared" si="379"/>
        <v>0</v>
      </c>
      <c r="AA3314" s="342">
        <f t="shared" si="379"/>
        <v>0</v>
      </c>
      <c r="AB3314" s="342">
        <f t="shared" si="379"/>
        <v>0</v>
      </c>
      <c r="AC3314" s="109">
        <f t="shared" si="378"/>
        <v>0</v>
      </c>
      <c r="AD3314" s="109">
        <f>IF(C3314=A_Stammdaten!$B$12,E_SAV!$S3314-E_SAV!$AE3314,HLOOKUP(A_Stammdaten!$B$12-1,$AF$4:$AL$4004,ROW(C3314)-3,FALSE)-$AE3314)</f>
        <v>0</v>
      </c>
      <c r="AE3314" s="109">
        <f>HLOOKUP(A_Stammdaten!$B$12,$AF$4:$AL$4004,ROW(C3314)-3,FALSE)</f>
        <v>0</v>
      </c>
      <c r="AF3314" s="109">
        <f t="shared" si="376"/>
        <v>0</v>
      </c>
      <c r="AG3314" s="109">
        <f t="shared" si="374"/>
        <v>0</v>
      </c>
      <c r="AH3314" s="109">
        <f t="shared" si="374"/>
        <v>0</v>
      </c>
      <c r="AI3314" s="109">
        <f t="shared" si="374"/>
        <v>0</v>
      </c>
      <c r="AJ3314" s="109">
        <f t="shared" si="373"/>
        <v>0</v>
      </c>
      <c r="AK3314" s="109">
        <f t="shared" si="373"/>
        <v>0</v>
      </c>
      <c r="AL3314" s="109">
        <f t="shared" si="373"/>
        <v>0</v>
      </c>
    </row>
    <row r="3315" spans="1:38" x14ac:dyDescent="0.3">
      <c r="A3315" s="421"/>
      <c r="B3315" s="421"/>
      <c r="C3315" s="422"/>
      <c r="D3315" s="423"/>
      <c r="E3315" s="421"/>
      <c r="F3315" s="421"/>
      <c r="G3315" s="421"/>
      <c r="H3315" s="421"/>
      <c r="I3315" s="421"/>
      <c r="J3315" s="421"/>
      <c r="K3315" s="421"/>
      <c r="L3315" s="421"/>
      <c r="M3315" s="423"/>
      <c r="N3315" s="340">
        <f>IF(C3315&gt;A_Stammdaten!$B$12,0,SUM(E3315,F3315,H3315,J3315:K3315)-SUM(G3315,I3315,L3315:M3315))</f>
        <v>0</v>
      </c>
      <c r="O3315" s="421"/>
      <c r="P3315" s="421"/>
      <c r="Q3315" s="421"/>
      <c r="R3315" s="421"/>
      <c r="S3315" s="108">
        <f t="shared" si="377"/>
        <v>0</v>
      </c>
      <c r="T3315" s="341">
        <f>IF(ISBLANK($B3315),0,VLOOKUP($B3315,Listen!$A$2:$C$45,2,FALSE))</f>
        <v>0</v>
      </c>
      <c r="U3315" s="341">
        <f>IF(ISBLANK($B3315),0,VLOOKUP($B3315,Listen!$A$2:$C$45,3,FALSE))</f>
        <v>0</v>
      </c>
      <c r="V3315" s="342">
        <f t="shared" si="375"/>
        <v>0</v>
      </c>
      <c r="W3315" s="342">
        <f t="shared" si="379"/>
        <v>0</v>
      </c>
      <c r="X3315" s="342">
        <f t="shared" si="379"/>
        <v>0</v>
      </c>
      <c r="Y3315" s="342">
        <f t="shared" si="379"/>
        <v>0</v>
      </c>
      <c r="Z3315" s="342">
        <f t="shared" si="379"/>
        <v>0</v>
      </c>
      <c r="AA3315" s="342">
        <f t="shared" si="379"/>
        <v>0</v>
      </c>
      <c r="AB3315" s="342">
        <f t="shared" si="379"/>
        <v>0</v>
      </c>
      <c r="AC3315" s="109">
        <f t="shared" si="378"/>
        <v>0</v>
      </c>
      <c r="AD3315" s="109">
        <f>IF(C3315=A_Stammdaten!$B$12,E_SAV!$S3315-E_SAV!$AE3315,HLOOKUP(A_Stammdaten!$B$12-1,$AF$4:$AL$4004,ROW(C3315)-3,FALSE)-$AE3315)</f>
        <v>0</v>
      </c>
      <c r="AE3315" s="109">
        <f>HLOOKUP(A_Stammdaten!$B$12,$AF$4:$AL$4004,ROW(C3315)-3,FALSE)</f>
        <v>0</v>
      </c>
      <c r="AF3315" s="109">
        <f t="shared" si="376"/>
        <v>0</v>
      </c>
      <c r="AG3315" s="109">
        <f t="shared" si="374"/>
        <v>0</v>
      </c>
      <c r="AH3315" s="109">
        <f t="shared" si="374"/>
        <v>0</v>
      </c>
      <c r="AI3315" s="109">
        <f t="shared" si="374"/>
        <v>0</v>
      </c>
      <c r="AJ3315" s="109">
        <f t="shared" si="373"/>
        <v>0</v>
      </c>
      <c r="AK3315" s="109">
        <f t="shared" si="373"/>
        <v>0</v>
      </c>
      <c r="AL3315" s="109">
        <f t="shared" si="373"/>
        <v>0</v>
      </c>
    </row>
    <row r="3316" spans="1:38" x14ac:dyDescent="0.3">
      <c r="A3316" s="421"/>
      <c r="B3316" s="421"/>
      <c r="C3316" s="422"/>
      <c r="D3316" s="423"/>
      <c r="E3316" s="421"/>
      <c r="F3316" s="421"/>
      <c r="G3316" s="421"/>
      <c r="H3316" s="421"/>
      <c r="I3316" s="421"/>
      <c r="J3316" s="421"/>
      <c r="K3316" s="421"/>
      <c r="L3316" s="421"/>
      <c r="M3316" s="423"/>
      <c r="N3316" s="340">
        <f>IF(C3316&gt;A_Stammdaten!$B$12,0,SUM(E3316,F3316,H3316,J3316:K3316)-SUM(G3316,I3316,L3316:M3316))</f>
        <v>0</v>
      </c>
      <c r="O3316" s="421"/>
      <c r="P3316" s="421"/>
      <c r="Q3316" s="421"/>
      <c r="R3316" s="421"/>
      <c r="S3316" s="108">
        <f t="shared" si="377"/>
        <v>0</v>
      </c>
      <c r="T3316" s="341">
        <f>IF(ISBLANK($B3316),0,VLOOKUP($B3316,Listen!$A$2:$C$45,2,FALSE))</f>
        <v>0</v>
      </c>
      <c r="U3316" s="341">
        <f>IF(ISBLANK($B3316),0,VLOOKUP($B3316,Listen!$A$2:$C$45,3,FALSE))</f>
        <v>0</v>
      </c>
      <c r="V3316" s="342">
        <f t="shared" si="375"/>
        <v>0</v>
      </c>
      <c r="W3316" s="342">
        <f t="shared" si="379"/>
        <v>0</v>
      </c>
      <c r="X3316" s="342">
        <f t="shared" si="379"/>
        <v>0</v>
      </c>
      <c r="Y3316" s="342">
        <f t="shared" si="379"/>
        <v>0</v>
      </c>
      <c r="Z3316" s="342">
        <f t="shared" si="379"/>
        <v>0</v>
      </c>
      <c r="AA3316" s="342">
        <f t="shared" si="379"/>
        <v>0</v>
      </c>
      <c r="AB3316" s="342">
        <f t="shared" si="379"/>
        <v>0</v>
      </c>
      <c r="AC3316" s="109">
        <f t="shared" si="378"/>
        <v>0</v>
      </c>
      <c r="AD3316" s="109">
        <f>IF(C3316=A_Stammdaten!$B$12,E_SAV!$S3316-E_SAV!$AE3316,HLOOKUP(A_Stammdaten!$B$12-1,$AF$4:$AL$4004,ROW(C3316)-3,FALSE)-$AE3316)</f>
        <v>0</v>
      </c>
      <c r="AE3316" s="109">
        <f>HLOOKUP(A_Stammdaten!$B$12,$AF$4:$AL$4004,ROW(C3316)-3,FALSE)</f>
        <v>0</v>
      </c>
      <c r="AF3316" s="109">
        <f t="shared" si="376"/>
        <v>0</v>
      </c>
      <c r="AG3316" s="109">
        <f t="shared" si="374"/>
        <v>0</v>
      </c>
      <c r="AH3316" s="109">
        <f t="shared" si="374"/>
        <v>0</v>
      </c>
      <c r="AI3316" s="109">
        <f t="shared" si="374"/>
        <v>0</v>
      </c>
      <c r="AJ3316" s="109">
        <f t="shared" si="373"/>
        <v>0</v>
      </c>
      <c r="AK3316" s="109">
        <f t="shared" si="373"/>
        <v>0</v>
      </c>
      <c r="AL3316" s="109">
        <f t="shared" si="373"/>
        <v>0</v>
      </c>
    </row>
    <row r="3317" spans="1:38" x14ac:dyDescent="0.3">
      <c r="A3317" s="421"/>
      <c r="B3317" s="421"/>
      <c r="C3317" s="422"/>
      <c r="D3317" s="423"/>
      <c r="E3317" s="421"/>
      <c r="F3317" s="421"/>
      <c r="G3317" s="421"/>
      <c r="H3317" s="421"/>
      <c r="I3317" s="421"/>
      <c r="J3317" s="421"/>
      <c r="K3317" s="421"/>
      <c r="L3317" s="421"/>
      <c r="M3317" s="423"/>
      <c r="N3317" s="340">
        <f>IF(C3317&gt;A_Stammdaten!$B$12,0,SUM(E3317,F3317,H3317,J3317:K3317)-SUM(G3317,I3317,L3317:M3317))</f>
        <v>0</v>
      </c>
      <c r="O3317" s="421"/>
      <c r="P3317" s="421"/>
      <c r="Q3317" s="421"/>
      <c r="R3317" s="421"/>
      <c r="S3317" s="108">
        <f t="shared" si="377"/>
        <v>0</v>
      </c>
      <c r="T3317" s="341">
        <f>IF(ISBLANK($B3317),0,VLOOKUP($B3317,Listen!$A$2:$C$45,2,FALSE))</f>
        <v>0</v>
      </c>
      <c r="U3317" s="341">
        <f>IF(ISBLANK($B3317),0,VLOOKUP($B3317,Listen!$A$2:$C$45,3,FALSE))</f>
        <v>0</v>
      </c>
      <c r="V3317" s="342">
        <f t="shared" si="375"/>
        <v>0</v>
      </c>
      <c r="W3317" s="342">
        <f t="shared" si="379"/>
        <v>0</v>
      </c>
      <c r="X3317" s="342">
        <f t="shared" si="379"/>
        <v>0</v>
      </c>
      <c r="Y3317" s="342">
        <f t="shared" si="379"/>
        <v>0</v>
      </c>
      <c r="Z3317" s="342">
        <f t="shared" si="379"/>
        <v>0</v>
      </c>
      <c r="AA3317" s="342">
        <f t="shared" si="379"/>
        <v>0</v>
      </c>
      <c r="AB3317" s="342">
        <f t="shared" si="379"/>
        <v>0</v>
      </c>
      <c r="AC3317" s="109">
        <f t="shared" si="378"/>
        <v>0</v>
      </c>
      <c r="AD3317" s="109">
        <f>IF(C3317=A_Stammdaten!$B$12,E_SAV!$S3317-E_SAV!$AE3317,HLOOKUP(A_Stammdaten!$B$12-1,$AF$4:$AL$4004,ROW(C3317)-3,FALSE)-$AE3317)</f>
        <v>0</v>
      </c>
      <c r="AE3317" s="109">
        <f>HLOOKUP(A_Stammdaten!$B$12,$AF$4:$AL$4004,ROW(C3317)-3,FALSE)</f>
        <v>0</v>
      </c>
      <c r="AF3317" s="109">
        <f t="shared" si="376"/>
        <v>0</v>
      </c>
      <c r="AG3317" s="109">
        <f t="shared" si="374"/>
        <v>0</v>
      </c>
      <c r="AH3317" s="109">
        <f t="shared" si="374"/>
        <v>0</v>
      </c>
      <c r="AI3317" s="109">
        <f t="shared" si="374"/>
        <v>0</v>
      </c>
      <c r="AJ3317" s="109">
        <f t="shared" si="373"/>
        <v>0</v>
      </c>
      <c r="AK3317" s="109">
        <f t="shared" si="373"/>
        <v>0</v>
      </c>
      <c r="AL3317" s="109">
        <f t="shared" si="373"/>
        <v>0</v>
      </c>
    </row>
    <row r="3318" spans="1:38" x14ac:dyDescent="0.3">
      <c r="A3318" s="421"/>
      <c r="B3318" s="421"/>
      <c r="C3318" s="422"/>
      <c r="D3318" s="423"/>
      <c r="E3318" s="421"/>
      <c r="F3318" s="421"/>
      <c r="G3318" s="421"/>
      <c r="H3318" s="421"/>
      <c r="I3318" s="421"/>
      <c r="J3318" s="421"/>
      <c r="K3318" s="421"/>
      <c r="L3318" s="421"/>
      <c r="M3318" s="423"/>
      <c r="N3318" s="340">
        <f>IF(C3318&gt;A_Stammdaten!$B$12,0,SUM(E3318,F3318,H3318,J3318:K3318)-SUM(G3318,I3318,L3318:M3318))</f>
        <v>0</v>
      </c>
      <c r="O3318" s="421"/>
      <c r="P3318" s="421"/>
      <c r="Q3318" s="421"/>
      <c r="R3318" s="421"/>
      <c r="S3318" s="108">
        <f t="shared" si="377"/>
        <v>0</v>
      </c>
      <c r="T3318" s="341">
        <f>IF(ISBLANK($B3318),0,VLOOKUP($B3318,Listen!$A$2:$C$45,2,FALSE))</f>
        <v>0</v>
      </c>
      <c r="U3318" s="341">
        <f>IF(ISBLANK($B3318),0,VLOOKUP($B3318,Listen!$A$2:$C$45,3,FALSE))</f>
        <v>0</v>
      </c>
      <c r="V3318" s="342">
        <f t="shared" si="375"/>
        <v>0</v>
      </c>
      <c r="W3318" s="342">
        <f t="shared" si="379"/>
        <v>0</v>
      </c>
      <c r="X3318" s="342">
        <f t="shared" si="379"/>
        <v>0</v>
      </c>
      <c r="Y3318" s="342">
        <f t="shared" si="379"/>
        <v>0</v>
      </c>
      <c r="Z3318" s="342">
        <f t="shared" si="379"/>
        <v>0</v>
      </c>
      <c r="AA3318" s="342">
        <f t="shared" si="379"/>
        <v>0</v>
      </c>
      <c r="AB3318" s="342">
        <f t="shared" si="379"/>
        <v>0</v>
      </c>
      <c r="AC3318" s="109">
        <f t="shared" si="378"/>
        <v>0</v>
      </c>
      <c r="AD3318" s="109">
        <f>IF(C3318=A_Stammdaten!$B$12,E_SAV!$S3318-E_SAV!$AE3318,HLOOKUP(A_Stammdaten!$B$12-1,$AF$4:$AL$4004,ROW(C3318)-3,FALSE)-$AE3318)</f>
        <v>0</v>
      </c>
      <c r="AE3318" s="109">
        <f>HLOOKUP(A_Stammdaten!$B$12,$AF$4:$AL$4004,ROW(C3318)-3,FALSE)</f>
        <v>0</v>
      </c>
      <c r="AF3318" s="109">
        <f t="shared" si="376"/>
        <v>0</v>
      </c>
      <c r="AG3318" s="109">
        <f t="shared" si="374"/>
        <v>0</v>
      </c>
      <c r="AH3318" s="109">
        <f t="shared" si="374"/>
        <v>0</v>
      </c>
      <c r="AI3318" s="109">
        <f t="shared" si="374"/>
        <v>0</v>
      </c>
      <c r="AJ3318" s="109">
        <f t="shared" si="373"/>
        <v>0</v>
      </c>
      <c r="AK3318" s="109">
        <f t="shared" si="373"/>
        <v>0</v>
      </c>
      <c r="AL3318" s="109">
        <f t="shared" si="373"/>
        <v>0</v>
      </c>
    </row>
    <row r="3319" spans="1:38" x14ac:dyDescent="0.3">
      <c r="A3319" s="421"/>
      <c r="B3319" s="421"/>
      <c r="C3319" s="422"/>
      <c r="D3319" s="423"/>
      <c r="E3319" s="421"/>
      <c r="F3319" s="421"/>
      <c r="G3319" s="421"/>
      <c r="H3319" s="421"/>
      <c r="I3319" s="421"/>
      <c r="J3319" s="421"/>
      <c r="K3319" s="421"/>
      <c r="L3319" s="421"/>
      <c r="M3319" s="423"/>
      <c r="N3319" s="340">
        <f>IF(C3319&gt;A_Stammdaten!$B$12,0,SUM(E3319,F3319,H3319,J3319:K3319)-SUM(G3319,I3319,L3319:M3319))</f>
        <v>0</v>
      </c>
      <c r="O3319" s="421"/>
      <c r="P3319" s="421"/>
      <c r="Q3319" s="421"/>
      <c r="R3319" s="421"/>
      <c r="S3319" s="108">
        <f t="shared" si="377"/>
        <v>0</v>
      </c>
      <c r="T3319" s="341">
        <f>IF(ISBLANK($B3319),0,VLOOKUP($B3319,Listen!$A$2:$C$45,2,FALSE))</f>
        <v>0</v>
      </c>
      <c r="U3319" s="341">
        <f>IF(ISBLANK($B3319),0,VLOOKUP($B3319,Listen!$A$2:$C$45,3,FALSE))</f>
        <v>0</v>
      </c>
      <c r="V3319" s="342">
        <f t="shared" si="375"/>
        <v>0</v>
      </c>
      <c r="W3319" s="342">
        <f t="shared" si="379"/>
        <v>0</v>
      </c>
      <c r="X3319" s="342">
        <f t="shared" si="379"/>
        <v>0</v>
      </c>
      <c r="Y3319" s="342">
        <f t="shared" si="379"/>
        <v>0</v>
      </c>
      <c r="Z3319" s="342">
        <f t="shared" si="379"/>
        <v>0</v>
      </c>
      <c r="AA3319" s="342">
        <f t="shared" si="379"/>
        <v>0</v>
      </c>
      <c r="AB3319" s="342">
        <f t="shared" si="379"/>
        <v>0</v>
      </c>
      <c r="AC3319" s="109">
        <f t="shared" si="378"/>
        <v>0</v>
      </c>
      <c r="AD3319" s="109">
        <f>IF(C3319=A_Stammdaten!$B$12,E_SAV!$S3319-E_SAV!$AE3319,HLOOKUP(A_Stammdaten!$B$12-1,$AF$4:$AL$4004,ROW(C3319)-3,FALSE)-$AE3319)</f>
        <v>0</v>
      </c>
      <c r="AE3319" s="109">
        <f>HLOOKUP(A_Stammdaten!$B$12,$AF$4:$AL$4004,ROW(C3319)-3,FALSE)</f>
        <v>0</v>
      </c>
      <c r="AF3319" s="109">
        <f t="shared" si="376"/>
        <v>0</v>
      </c>
      <c r="AG3319" s="109">
        <f t="shared" si="374"/>
        <v>0</v>
      </c>
      <c r="AH3319" s="109">
        <f t="shared" si="374"/>
        <v>0</v>
      </c>
      <c r="AI3319" s="109">
        <f t="shared" si="374"/>
        <v>0</v>
      </c>
      <c r="AJ3319" s="109">
        <f t="shared" si="373"/>
        <v>0</v>
      </c>
      <c r="AK3319" s="109">
        <f t="shared" si="373"/>
        <v>0</v>
      </c>
      <c r="AL3319" s="109">
        <f t="shared" si="373"/>
        <v>0</v>
      </c>
    </row>
    <row r="3320" spans="1:38" x14ac:dyDescent="0.3">
      <c r="A3320" s="421"/>
      <c r="B3320" s="421"/>
      <c r="C3320" s="422"/>
      <c r="D3320" s="423"/>
      <c r="E3320" s="421"/>
      <c r="F3320" s="421"/>
      <c r="G3320" s="421"/>
      <c r="H3320" s="421"/>
      <c r="I3320" s="421"/>
      <c r="J3320" s="421"/>
      <c r="K3320" s="421"/>
      <c r="L3320" s="421"/>
      <c r="M3320" s="423"/>
      <c r="N3320" s="340">
        <f>IF(C3320&gt;A_Stammdaten!$B$12,0,SUM(E3320,F3320,H3320,J3320:K3320)-SUM(G3320,I3320,L3320:M3320))</f>
        <v>0</v>
      </c>
      <c r="O3320" s="421"/>
      <c r="P3320" s="421"/>
      <c r="Q3320" s="421"/>
      <c r="R3320" s="421"/>
      <c r="S3320" s="108">
        <f t="shared" si="377"/>
        <v>0</v>
      </c>
      <c r="T3320" s="341">
        <f>IF(ISBLANK($B3320),0,VLOOKUP($B3320,Listen!$A$2:$C$45,2,FALSE))</f>
        <v>0</v>
      </c>
      <c r="U3320" s="341">
        <f>IF(ISBLANK($B3320),0,VLOOKUP($B3320,Listen!$A$2:$C$45,3,FALSE))</f>
        <v>0</v>
      </c>
      <c r="V3320" s="342">
        <f t="shared" si="375"/>
        <v>0</v>
      </c>
      <c r="W3320" s="342">
        <f t="shared" si="379"/>
        <v>0</v>
      </c>
      <c r="X3320" s="342">
        <f t="shared" si="379"/>
        <v>0</v>
      </c>
      <c r="Y3320" s="342">
        <f t="shared" si="379"/>
        <v>0</v>
      </c>
      <c r="Z3320" s="342">
        <f t="shared" si="379"/>
        <v>0</v>
      </c>
      <c r="AA3320" s="342">
        <f t="shared" si="379"/>
        <v>0</v>
      </c>
      <c r="AB3320" s="342">
        <f t="shared" si="379"/>
        <v>0</v>
      </c>
      <c r="AC3320" s="109">
        <f t="shared" si="378"/>
        <v>0</v>
      </c>
      <c r="AD3320" s="109">
        <f>IF(C3320=A_Stammdaten!$B$12,E_SAV!$S3320-E_SAV!$AE3320,HLOOKUP(A_Stammdaten!$B$12-1,$AF$4:$AL$4004,ROW(C3320)-3,FALSE)-$AE3320)</f>
        <v>0</v>
      </c>
      <c r="AE3320" s="109">
        <f>HLOOKUP(A_Stammdaten!$B$12,$AF$4:$AL$4004,ROW(C3320)-3,FALSE)</f>
        <v>0</v>
      </c>
      <c r="AF3320" s="109">
        <f t="shared" si="376"/>
        <v>0</v>
      </c>
      <c r="AG3320" s="109">
        <f t="shared" si="374"/>
        <v>0</v>
      </c>
      <c r="AH3320" s="109">
        <f t="shared" si="374"/>
        <v>0</v>
      </c>
      <c r="AI3320" s="109">
        <f t="shared" si="374"/>
        <v>0</v>
      </c>
      <c r="AJ3320" s="109">
        <f t="shared" si="373"/>
        <v>0</v>
      </c>
      <c r="AK3320" s="109">
        <f t="shared" si="373"/>
        <v>0</v>
      </c>
      <c r="AL3320" s="109">
        <f t="shared" si="373"/>
        <v>0</v>
      </c>
    </row>
    <row r="3321" spans="1:38" x14ac:dyDescent="0.3">
      <c r="A3321" s="421"/>
      <c r="B3321" s="421"/>
      <c r="C3321" s="422"/>
      <c r="D3321" s="423"/>
      <c r="E3321" s="421"/>
      <c r="F3321" s="421"/>
      <c r="G3321" s="421"/>
      <c r="H3321" s="421"/>
      <c r="I3321" s="421"/>
      <c r="J3321" s="421"/>
      <c r="K3321" s="421"/>
      <c r="L3321" s="421"/>
      <c r="M3321" s="423"/>
      <c r="N3321" s="340">
        <f>IF(C3321&gt;A_Stammdaten!$B$12,0,SUM(E3321,F3321,H3321,J3321:K3321)-SUM(G3321,I3321,L3321:M3321))</f>
        <v>0</v>
      </c>
      <c r="O3321" s="421"/>
      <c r="P3321" s="421"/>
      <c r="Q3321" s="421"/>
      <c r="R3321" s="421"/>
      <c r="S3321" s="108">
        <f t="shared" si="377"/>
        <v>0</v>
      </c>
      <c r="T3321" s="341">
        <f>IF(ISBLANK($B3321),0,VLOOKUP($B3321,Listen!$A$2:$C$45,2,FALSE))</f>
        <v>0</v>
      </c>
      <c r="U3321" s="341">
        <f>IF(ISBLANK($B3321),0,VLOOKUP($B3321,Listen!$A$2:$C$45,3,FALSE))</f>
        <v>0</v>
      </c>
      <c r="V3321" s="342">
        <f t="shared" si="375"/>
        <v>0</v>
      </c>
      <c r="W3321" s="342">
        <f t="shared" si="379"/>
        <v>0</v>
      </c>
      <c r="X3321" s="342">
        <f t="shared" si="379"/>
        <v>0</v>
      </c>
      <c r="Y3321" s="342">
        <f t="shared" si="379"/>
        <v>0</v>
      </c>
      <c r="Z3321" s="342">
        <f t="shared" si="379"/>
        <v>0</v>
      </c>
      <c r="AA3321" s="342">
        <f t="shared" si="379"/>
        <v>0</v>
      </c>
      <c r="AB3321" s="342">
        <f t="shared" si="379"/>
        <v>0</v>
      </c>
      <c r="AC3321" s="109">
        <f t="shared" si="378"/>
        <v>0</v>
      </c>
      <c r="AD3321" s="109">
        <f>IF(C3321=A_Stammdaten!$B$12,E_SAV!$S3321-E_SAV!$AE3321,HLOOKUP(A_Stammdaten!$B$12-1,$AF$4:$AL$4004,ROW(C3321)-3,FALSE)-$AE3321)</f>
        <v>0</v>
      </c>
      <c r="AE3321" s="109">
        <f>HLOOKUP(A_Stammdaten!$B$12,$AF$4:$AL$4004,ROW(C3321)-3,FALSE)</f>
        <v>0</v>
      </c>
      <c r="AF3321" s="109">
        <f t="shared" si="376"/>
        <v>0</v>
      </c>
      <c r="AG3321" s="109">
        <f t="shared" si="374"/>
        <v>0</v>
      </c>
      <c r="AH3321" s="109">
        <f t="shared" si="374"/>
        <v>0</v>
      </c>
      <c r="AI3321" s="109">
        <f t="shared" si="374"/>
        <v>0</v>
      </c>
      <c r="AJ3321" s="109">
        <f t="shared" si="374"/>
        <v>0</v>
      </c>
      <c r="AK3321" s="109">
        <f t="shared" si="374"/>
        <v>0</v>
      </c>
      <c r="AL3321" s="109">
        <f t="shared" si="374"/>
        <v>0</v>
      </c>
    </row>
    <row r="3322" spans="1:38" x14ac:dyDescent="0.3">
      <c r="A3322" s="421"/>
      <c r="B3322" s="421"/>
      <c r="C3322" s="422"/>
      <c r="D3322" s="423"/>
      <c r="E3322" s="421"/>
      <c r="F3322" s="421"/>
      <c r="G3322" s="421"/>
      <c r="H3322" s="421"/>
      <c r="I3322" s="421"/>
      <c r="J3322" s="421"/>
      <c r="K3322" s="421"/>
      <c r="L3322" s="421"/>
      <c r="M3322" s="423"/>
      <c r="N3322" s="340">
        <f>IF(C3322&gt;A_Stammdaten!$B$12,0,SUM(E3322,F3322,H3322,J3322:K3322)-SUM(G3322,I3322,L3322:M3322))</f>
        <v>0</v>
      </c>
      <c r="O3322" s="421"/>
      <c r="P3322" s="421"/>
      <c r="Q3322" s="421"/>
      <c r="R3322" s="421"/>
      <c r="S3322" s="108">
        <f t="shared" si="377"/>
        <v>0</v>
      </c>
      <c r="T3322" s="341">
        <f>IF(ISBLANK($B3322),0,VLOOKUP($B3322,Listen!$A$2:$C$45,2,FALSE))</f>
        <v>0</v>
      </c>
      <c r="U3322" s="341">
        <f>IF(ISBLANK($B3322),0,VLOOKUP($B3322,Listen!$A$2:$C$45,3,FALSE))</f>
        <v>0</v>
      </c>
      <c r="V3322" s="342">
        <f t="shared" si="375"/>
        <v>0</v>
      </c>
      <c r="W3322" s="342">
        <f t="shared" si="379"/>
        <v>0</v>
      </c>
      <c r="X3322" s="342">
        <f t="shared" si="379"/>
        <v>0</v>
      </c>
      <c r="Y3322" s="342">
        <f t="shared" si="379"/>
        <v>0</v>
      </c>
      <c r="Z3322" s="342">
        <f t="shared" si="379"/>
        <v>0</v>
      </c>
      <c r="AA3322" s="342">
        <f t="shared" si="379"/>
        <v>0</v>
      </c>
      <c r="AB3322" s="342">
        <f t="shared" si="379"/>
        <v>0</v>
      </c>
      <c r="AC3322" s="109">
        <f t="shared" si="378"/>
        <v>0</v>
      </c>
      <c r="AD3322" s="109">
        <f>IF(C3322=A_Stammdaten!$B$12,E_SAV!$S3322-E_SAV!$AE3322,HLOOKUP(A_Stammdaten!$B$12-1,$AF$4:$AL$4004,ROW(C3322)-3,FALSE)-$AE3322)</f>
        <v>0</v>
      </c>
      <c r="AE3322" s="109">
        <f>HLOOKUP(A_Stammdaten!$B$12,$AF$4:$AL$4004,ROW(C3322)-3,FALSE)</f>
        <v>0</v>
      </c>
      <c r="AF3322" s="109">
        <f t="shared" si="376"/>
        <v>0</v>
      </c>
      <c r="AG3322" s="109">
        <f t="shared" ref="AG3322:AL3364" si="380">IF(OR($C3322=0,$S3322=0,W3322-(AG$4-$C3322)=0),0,IF($C3322&lt;AG$4,AF3322-AF3322/(W3322-(AG$4-$C3322)),IF($C3322=AG$4,$S3322-$S3322/W3322,0)))</f>
        <v>0</v>
      </c>
      <c r="AH3322" s="109">
        <f t="shared" si="380"/>
        <v>0</v>
      </c>
      <c r="AI3322" s="109">
        <f t="shared" si="380"/>
        <v>0</v>
      </c>
      <c r="AJ3322" s="109">
        <f t="shared" si="380"/>
        <v>0</v>
      </c>
      <c r="AK3322" s="109">
        <f t="shared" si="380"/>
        <v>0</v>
      </c>
      <c r="AL3322" s="109">
        <f t="shared" si="380"/>
        <v>0</v>
      </c>
    </row>
    <row r="3323" spans="1:38" x14ac:dyDescent="0.3">
      <c r="A3323" s="421"/>
      <c r="B3323" s="421"/>
      <c r="C3323" s="422"/>
      <c r="D3323" s="423"/>
      <c r="E3323" s="421"/>
      <c r="F3323" s="421"/>
      <c r="G3323" s="421"/>
      <c r="H3323" s="421"/>
      <c r="I3323" s="421"/>
      <c r="J3323" s="421"/>
      <c r="K3323" s="421"/>
      <c r="L3323" s="421"/>
      <c r="M3323" s="423"/>
      <c r="N3323" s="340">
        <f>IF(C3323&gt;A_Stammdaten!$B$12,0,SUM(E3323,F3323,H3323,J3323:K3323)-SUM(G3323,I3323,L3323:M3323))</f>
        <v>0</v>
      </c>
      <c r="O3323" s="421"/>
      <c r="P3323" s="421"/>
      <c r="Q3323" s="421"/>
      <c r="R3323" s="421"/>
      <c r="S3323" s="108">
        <f t="shared" si="377"/>
        <v>0</v>
      </c>
      <c r="T3323" s="341">
        <f>IF(ISBLANK($B3323),0,VLOOKUP($B3323,Listen!$A$2:$C$45,2,FALSE))</f>
        <v>0</v>
      </c>
      <c r="U3323" s="341">
        <f>IF(ISBLANK($B3323),0,VLOOKUP($B3323,Listen!$A$2:$C$45,3,FALSE))</f>
        <v>0</v>
      </c>
      <c r="V3323" s="342">
        <f t="shared" si="375"/>
        <v>0</v>
      </c>
      <c r="W3323" s="342">
        <f t="shared" si="379"/>
        <v>0</v>
      </c>
      <c r="X3323" s="342">
        <f t="shared" si="379"/>
        <v>0</v>
      </c>
      <c r="Y3323" s="342">
        <f t="shared" si="379"/>
        <v>0</v>
      </c>
      <c r="Z3323" s="342">
        <f t="shared" si="379"/>
        <v>0</v>
      </c>
      <c r="AA3323" s="342">
        <f t="shared" si="379"/>
        <v>0</v>
      </c>
      <c r="AB3323" s="342">
        <f t="shared" si="379"/>
        <v>0</v>
      </c>
      <c r="AC3323" s="109">
        <f t="shared" si="378"/>
        <v>0</v>
      </c>
      <c r="AD3323" s="109">
        <f>IF(C3323=A_Stammdaten!$B$12,E_SAV!$S3323-E_SAV!$AE3323,HLOOKUP(A_Stammdaten!$B$12-1,$AF$4:$AL$4004,ROW(C3323)-3,FALSE)-$AE3323)</f>
        <v>0</v>
      </c>
      <c r="AE3323" s="109">
        <f>HLOOKUP(A_Stammdaten!$B$12,$AF$4:$AL$4004,ROW(C3323)-3,FALSE)</f>
        <v>0</v>
      </c>
      <c r="AF3323" s="109">
        <f t="shared" si="376"/>
        <v>0</v>
      </c>
      <c r="AG3323" s="109">
        <f t="shared" si="380"/>
        <v>0</v>
      </c>
      <c r="AH3323" s="109">
        <f t="shared" si="380"/>
        <v>0</v>
      </c>
      <c r="AI3323" s="109">
        <f t="shared" si="380"/>
        <v>0</v>
      </c>
      <c r="AJ3323" s="109">
        <f t="shared" si="380"/>
        <v>0</v>
      </c>
      <c r="AK3323" s="109">
        <f t="shared" si="380"/>
        <v>0</v>
      </c>
      <c r="AL3323" s="109">
        <f t="shared" si="380"/>
        <v>0</v>
      </c>
    </row>
    <row r="3324" spans="1:38" x14ac:dyDescent="0.3">
      <c r="A3324" s="421"/>
      <c r="B3324" s="421"/>
      <c r="C3324" s="422"/>
      <c r="D3324" s="423"/>
      <c r="E3324" s="421"/>
      <c r="F3324" s="421"/>
      <c r="G3324" s="421"/>
      <c r="H3324" s="421"/>
      <c r="I3324" s="421"/>
      <c r="J3324" s="421"/>
      <c r="K3324" s="421"/>
      <c r="L3324" s="421"/>
      <c r="M3324" s="423"/>
      <c r="N3324" s="340">
        <f>IF(C3324&gt;A_Stammdaten!$B$12,0,SUM(E3324,F3324,H3324,J3324:K3324)-SUM(G3324,I3324,L3324:M3324))</f>
        <v>0</v>
      </c>
      <c r="O3324" s="421"/>
      <c r="P3324" s="421"/>
      <c r="Q3324" s="421"/>
      <c r="R3324" s="421"/>
      <c r="S3324" s="108">
        <f t="shared" si="377"/>
        <v>0</v>
      </c>
      <c r="T3324" s="341">
        <f>IF(ISBLANK($B3324),0,VLOOKUP($B3324,Listen!$A$2:$C$45,2,FALSE))</f>
        <v>0</v>
      </c>
      <c r="U3324" s="341">
        <f>IF(ISBLANK($B3324),0,VLOOKUP($B3324,Listen!$A$2:$C$45,3,FALSE))</f>
        <v>0</v>
      </c>
      <c r="V3324" s="342">
        <f t="shared" si="375"/>
        <v>0</v>
      </c>
      <c r="W3324" s="342">
        <f t="shared" si="379"/>
        <v>0</v>
      </c>
      <c r="X3324" s="342">
        <f t="shared" si="379"/>
        <v>0</v>
      </c>
      <c r="Y3324" s="342">
        <f t="shared" ref="W3324:AB3366" si="381">$T3324</f>
        <v>0</v>
      </c>
      <c r="Z3324" s="342">
        <f t="shared" si="381"/>
        <v>0</v>
      </c>
      <c r="AA3324" s="342">
        <f t="shared" si="381"/>
        <v>0</v>
      </c>
      <c r="AB3324" s="342">
        <f t="shared" si="381"/>
        <v>0</v>
      </c>
      <c r="AC3324" s="109">
        <f t="shared" si="378"/>
        <v>0</v>
      </c>
      <c r="AD3324" s="109">
        <f>IF(C3324=A_Stammdaten!$B$12,E_SAV!$S3324-E_SAV!$AE3324,HLOOKUP(A_Stammdaten!$B$12-1,$AF$4:$AL$4004,ROW(C3324)-3,FALSE)-$AE3324)</f>
        <v>0</v>
      </c>
      <c r="AE3324" s="109">
        <f>HLOOKUP(A_Stammdaten!$B$12,$AF$4:$AL$4004,ROW(C3324)-3,FALSE)</f>
        <v>0</v>
      </c>
      <c r="AF3324" s="109">
        <f t="shared" si="376"/>
        <v>0</v>
      </c>
      <c r="AG3324" s="109">
        <f t="shared" si="380"/>
        <v>0</v>
      </c>
      <c r="AH3324" s="109">
        <f t="shared" si="380"/>
        <v>0</v>
      </c>
      <c r="AI3324" s="109">
        <f t="shared" si="380"/>
        <v>0</v>
      </c>
      <c r="AJ3324" s="109">
        <f t="shared" si="380"/>
        <v>0</v>
      </c>
      <c r="AK3324" s="109">
        <f t="shared" si="380"/>
        <v>0</v>
      </c>
      <c r="AL3324" s="109">
        <f t="shared" si="380"/>
        <v>0</v>
      </c>
    </row>
    <row r="3325" spans="1:38" x14ac:dyDescent="0.3">
      <c r="A3325" s="421"/>
      <c r="B3325" s="421"/>
      <c r="C3325" s="422"/>
      <c r="D3325" s="423"/>
      <c r="E3325" s="421"/>
      <c r="F3325" s="421"/>
      <c r="G3325" s="421"/>
      <c r="H3325" s="421"/>
      <c r="I3325" s="421"/>
      <c r="J3325" s="421"/>
      <c r="K3325" s="421"/>
      <c r="L3325" s="421"/>
      <c r="M3325" s="423"/>
      <c r="N3325" s="340">
        <f>IF(C3325&gt;A_Stammdaten!$B$12,0,SUM(E3325,F3325,H3325,J3325:K3325)-SUM(G3325,I3325,L3325:M3325))</f>
        <v>0</v>
      </c>
      <c r="O3325" s="421"/>
      <c r="P3325" s="421"/>
      <c r="Q3325" s="421"/>
      <c r="R3325" s="421"/>
      <c r="S3325" s="108">
        <f t="shared" si="377"/>
        <v>0</v>
      </c>
      <c r="T3325" s="341">
        <f>IF(ISBLANK($B3325),0,VLOOKUP($B3325,Listen!$A$2:$C$45,2,FALSE))</f>
        <v>0</v>
      </c>
      <c r="U3325" s="341">
        <f>IF(ISBLANK($B3325),0,VLOOKUP($B3325,Listen!$A$2:$C$45,3,FALSE))</f>
        <v>0</v>
      </c>
      <c r="V3325" s="342">
        <f t="shared" si="375"/>
        <v>0</v>
      </c>
      <c r="W3325" s="342">
        <f t="shared" si="381"/>
        <v>0</v>
      </c>
      <c r="X3325" s="342">
        <f t="shared" si="381"/>
        <v>0</v>
      </c>
      <c r="Y3325" s="342">
        <f t="shared" si="381"/>
        <v>0</v>
      </c>
      <c r="Z3325" s="342">
        <f t="shared" si="381"/>
        <v>0</v>
      </c>
      <c r="AA3325" s="342">
        <f t="shared" si="381"/>
        <v>0</v>
      </c>
      <c r="AB3325" s="342">
        <f t="shared" si="381"/>
        <v>0</v>
      </c>
      <c r="AC3325" s="109">
        <f t="shared" si="378"/>
        <v>0</v>
      </c>
      <c r="AD3325" s="109">
        <f>IF(C3325=A_Stammdaten!$B$12,E_SAV!$S3325-E_SAV!$AE3325,HLOOKUP(A_Stammdaten!$B$12-1,$AF$4:$AL$4004,ROW(C3325)-3,FALSE)-$AE3325)</f>
        <v>0</v>
      </c>
      <c r="AE3325" s="109">
        <f>HLOOKUP(A_Stammdaten!$B$12,$AF$4:$AL$4004,ROW(C3325)-3,FALSE)</f>
        <v>0</v>
      </c>
      <c r="AF3325" s="109">
        <f t="shared" si="376"/>
        <v>0</v>
      </c>
      <c r="AG3325" s="109">
        <f t="shared" si="380"/>
        <v>0</v>
      </c>
      <c r="AH3325" s="109">
        <f t="shared" si="380"/>
        <v>0</v>
      </c>
      <c r="AI3325" s="109">
        <f t="shared" si="380"/>
        <v>0</v>
      </c>
      <c r="AJ3325" s="109">
        <f t="shared" si="380"/>
        <v>0</v>
      </c>
      <c r="AK3325" s="109">
        <f t="shared" si="380"/>
        <v>0</v>
      </c>
      <c r="AL3325" s="109">
        <f t="shared" si="380"/>
        <v>0</v>
      </c>
    </row>
    <row r="3326" spans="1:38" x14ac:dyDescent="0.3">
      <c r="A3326" s="421"/>
      <c r="B3326" s="421"/>
      <c r="C3326" s="422"/>
      <c r="D3326" s="423"/>
      <c r="E3326" s="421"/>
      <c r="F3326" s="421"/>
      <c r="G3326" s="421"/>
      <c r="H3326" s="421"/>
      <c r="I3326" s="421"/>
      <c r="J3326" s="421"/>
      <c r="K3326" s="421"/>
      <c r="L3326" s="421"/>
      <c r="M3326" s="423"/>
      <c r="N3326" s="340">
        <f>IF(C3326&gt;A_Stammdaten!$B$12,0,SUM(E3326,F3326,H3326,J3326:K3326)-SUM(G3326,I3326,L3326:M3326))</f>
        <v>0</v>
      </c>
      <c r="O3326" s="421"/>
      <c r="P3326" s="421"/>
      <c r="Q3326" s="421"/>
      <c r="R3326" s="421"/>
      <c r="S3326" s="108">
        <f t="shared" si="377"/>
        <v>0</v>
      </c>
      <c r="T3326" s="341">
        <f>IF(ISBLANK($B3326),0,VLOOKUP($B3326,Listen!$A$2:$C$45,2,FALSE))</f>
        <v>0</v>
      </c>
      <c r="U3326" s="341">
        <f>IF(ISBLANK($B3326),0,VLOOKUP($B3326,Listen!$A$2:$C$45,3,FALSE))</f>
        <v>0</v>
      </c>
      <c r="V3326" s="342">
        <f t="shared" si="375"/>
        <v>0</v>
      </c>
      <c r="W3326" s="342">
        <f t="shared" si="381"/>
        <v>0</v>
      </c>
      <c r="X3326" s="342">
        <f t="shared" si="381"/>
        <v>0</v>
      </c>
      <c r="Y3326" s="342">
        <f t="shared" si="381"/>
        <v>0</v>
      </c>
      <c r="Z3326" s="342">
        <f t="shared" si="381"/>
        <v>0</v>
      </c>
      <c r="AA3326" s="342">
        <f t="shared" si="381"/>
        <v>0</v>
      </c>
      <c r="AB3326" s="342">
        <f t="shared" si="381"/>
        <v>0</v>
      </c>
      <c r="AC3326" s="109">
        <f t="shared" si="378"/>
        <v>0</v>
      </c>
      <c r="AD3326" s="109">
        <f>IF(C3326=A_Stammdaten!$B$12,E_SAV!$S3326-E_SAV!$AE3326,HLOOKUP(A_Stammdaten!$B$12-1,$AF$4:$AL$4004,ROW(C3326)-3,FALSE)-$AE3326)</f>
        <v>0</v>
      </c>
      <c r="AE3326" s="109">
        <f>HLOOKUP(A_Stammdaten!$B$12,$AF$4:$AL$4004,ROW(C3326)-3,FALSE)</f>
        <v>0</v>
      </c>
      <c r="AF3326" s="109">
        <f t="shared" si="376"/>
        <v>0</v>
      </c>
      <c r="AG3326" s="109">
        <f t="shared" si="380"/>
        <v>0</v>
      </c>
      <c r="AH3326" s="109">
        <f t="shared" si="380"/>
        <v>0</v>
      </c>
      <c r="AI3326" s="109">
        <f t="shared" si="380"/>
        <v>0</v>
      </c>
      <c r="AJ3326" s="109">
        <f t="shared" si="380"/>
        <v>0</v>
      </c>
      <c r="AK3326" s="109">
        <f t="shared" si="380"/>
        <v>0</v>
      </c>
      <c r="AL3326" s="109">
        <f t="shared" si="380"/>
        <v>0</v>
      </c>
    </row>
    <row r="3327" spans="1:38" x14ac:dyDescent="0.3">
      <c r="A3327" s="421"/>
      <c r="B3327" s="421"/>
      <c r="C3327" s="422"/>
      <c r="D3327" s="423"/>
      <c r="E3327" s="421"/>
      <c r="F3327" s="421"/>
      <c r="G3327" s="421"/>
      <c r="H3327" s="421"/>
      <c r="I3327" s="421"/>
      <c r="J3327" s="421"/>
      <c r="K3327" s="421"/>
      <c r="L3327" s="421"/>
      <c r="M3327" s="423"/>
      <c r="N3327" s="340">
        <f>IF(C3327&gt;A_Stammdaten!$B$12,0,SUM(E3327,F3327,H3327,J3327:K3327)-SUM(G3327,I3327,L3327:M3327))</f>
        <v>0</v>
      </c>
      <c r="O3327" s="421"/>
      <c r="P3327" s="421"/>
      <c r="Q3327" s="421"/>
      <c r="R3327" s="421"/>
      <c r="S3327" s="108">
        <f t="shared" si="377"/>
        <v>0</v>
      </c>
      <c r="T3327" s="341">
        <f>IF(ISBLANK($B3327),0,VLOOKUP($B3327,Listen!$A$2:$C$45,2,FALSE))</f>
        <v>0</v>
      </c>
      <c r="U3327" s="341">
        <f>IF(ISBLANK($B3327),0,VLOOKUP($B3327,Listen!$A$2:$C$45,3,FALSE))</f>
        <v>0</v>
      </c>
      <c r="V3327" s="342">
        <f t="shared" si="375"/>
        <v>0</v>
      </c>
      <c r="W3327" s="342">
        <f t="shared" si="381"/>
        <v>0</v>
      </c>
      <c r="X3327" s="342">
        <f t="shared" si="381"/>
        <v>0</v>
      </c>
      <c r="Y3327" s="342">
        <f t="shared" si="381"/>
        <v>0</v>
      </c>
      <c r="Z3327" s="342">
        <f t="shared" si="381"/>
        <v>0</v>
      </c>
      <c r="AA3327" s="342">
        <f t="shared" si="381"/>
        <v>0</v>
      </c>
      <c r="AB3327" s="342">
        <f t="shared" si="381"/>
        <v>0</v>
      </c>
      <c r="AC3327" s="109">
        <f t="shared" si="378"/>
        <v>0</v>
      </c>
      <c r="AD3327" s="109">
        <f>IF(C3327=A_Stammdaten!$B$12,E_SAV!$S3327-E_SAV!$AE3327,HLOOKUP(A_Stammdaten!$B$12-1,$AF$4:$AL$4004,ROW(C3327)-3,FALSE)-$AE3327)</f>
        <v>0</v>
      </c>
      <c r="AE3327" s="109">
        <f>HLOOKUP(A_Stammdaten!$B$12,$AF$4:$AL$4004,ROW(C3327)-3,FALSE)</f>
        <v>0</v>
      </c>
      <c r="AF3327" s="109">
        <f t="shared" si="376"/>
        <v>0</v>
      </c>
      <c r="AG3327" s="109">
        <f t="shared" si="380"/>
        <v>0</v>
      </c>
      <c r="AH3327" s="109">
        <f t="shared" si="380"/>
        <v>0</v>
      </c>
      <c r="AI3327" s="109">
        <f t="shared" si="380"/>
        <v>0</v>
      </c>
      <c r="AJ3327" s="109">
        <f t="shared" si="380"/>
        <v>0</v>
      </c>
      <c r="AK3327" s="109">
        <f t="shared" si="380"/>
        <v>0</v>
      </c>
      <c r="AL3327" s="109">
        <f t="shared" si="380"/>
        <v>0</v>
      </c>
    </row>
    <row r="3328" spans="1:38" x14ac:dyDescent="0.3">
      <c r="A3328" s="421"/>
      <c r="B3328" s="421"/>
      <c r="C3328" s="422"/>
      <c r="D3328" s="423"/>
      <c r="E3328" s="421"/>
      <c r="F3328" s="421"/>
      <c r="G3328" s="421"/>
      <c r="H3328" s="421"/>
      <c r="I3328" s="421"/>
      <c r="J3328" s="421"/>
      <c r="K3328" s="421"/>
      <c r="L3328" s="421"/>
      <c r="M3328" s="423"/>
      <c r="N3328" s="340">
        <f>IF(C3328&gt;A_Stammdaten!$B$12,0,SUM(E3328,F3328,H3328,J3328:K3328)-SUM(G3328,I3328,L3328:M3328))</f>
        <v>0</v>
      </c>
      <c r="O3328" s="421"/>
      <c r="P3328" s="421"/>
      <c r="Q3328" s="421"/>
      <c r="R3328" s="421"/>
      <c r="S3328" s="108">
        <f t="shared" si="377"/>
        <v>0</v>
      </c>
      <c r="T3328" s="341">
        <f>IF(ISBLANK($B3328),0,VLOOKUP($B3328,Listen!$A$2:$C$45,2,FALSE))</f>
        <v>0</v>
      </c>
      <c r="U3328" s="341">
        <f>IF(ISBLANK($B3328),0,VLOOKUP($B3328,Listen!$A$2:$C$45,3,FALSE))</f>
        <v>0</v>
      </c>
      <c r="V3328" s="342">
        <f t="shared" si="375"/>
        <v>0</v>
      </c>
      <c r="W3328" s="342">
        <f t="shared" si="381"/>
        <v>0</v>
      </c>
      <c r="X3328" s="342">
        <f t="shared" si="381"/>
        <v>0</v>
      </c>
      <c r="Y3328" s="342">
        <f t="shared" si="381"/>
        <v>0</v>
      </c>
      <c r="Z3328" s="342">
        <f t="shared" si="381"/>
        <v>0</v>
      </c>
      <c r="AA3328" s="342">
        <f t="shared" si="381"/>
        <v>0</v>
      </c>
      <c r="AB3328" s="342">
        <f t="shared" si="381"/>
        <v>0</v>
      </c>
      <c r="AC3328" s="109">
        <f t="shared" si="378"/>
        <v>0</v>
      </c>
      <c r="AD3328" s="109">
        <f>IF(C3328=A_Stammdaten!$B$12,E_SAV!$S3328-E_SAV!$AE3328,HLOOKUP(A_Stammdaten!$B$12-1,$AF$4:$AL$4004,ROW(C3328)-3,FALSE)-$AE3328)</f>
        <v>0</v>
      </c>
      <c r="AE3328" s="109">
        <f>HLOOKUP(A_Stammdaten!$B$12,$AF$4:$AL$4004,ROW(C3328)-3,FALSE)</f>
        <v>0</v>
      </c>
      <c r="AF3328" s="109">
        <f t="shared" si="376"/>
        <v>0</v>
      </c>
      <c r="AG3328" s="109">
        <f t="shared" si="380"/>
        <v>0</v>
      </c>
      <c r="AH3328" s="109">
        <f t="shared" si="380"/>
        <v>0</v>
      </c>
      <c r="AI3328" s="109">
        <f t="shared" si="380"/>
        <v>0</v>
      </c>
      <c r="AJ3328" s="109">
        <f t="shared" si="380"/>
        <v>0</v>
      </c>
      <c r="AK3328" s="109">
        <f t="shared" si="380"/>
        <v>0</v>
      </c>
      <c r="AL3328" s="109">
        <f t="shared" si="380"/>
        <v>0</v>
      </c>
    </row>
    <row r="3329" spans="1:38" x14ac:dyDescent="0.3">
      <c r="A3329" s="421"/>
      <c r="B3329" s="421"/>
      <c r="C3329" s="422"/>
      <c r="D3329" s="423"/>
      <c r="E3329" s="421"/>
      <c r="F3329" s="421"/>
      <c r="G3329" s="421"/>
      <c r="H3329" s="421"/>
      <c r="I3329" s="421"/>
      <c r="J3329" s="421"/>
      <c r="K3329" s="421"/>
      <c r="L3329" s="421"/>
      <c r="M3329" s="423"/>
      <c r="N3329" s="340">
        <f>IF(C3329&gt;A_Stammdaten!$B$12,0,SUM(E3329,F3329,H3329,J3329:K3329)-SUM(G3329,I3329,L3329:M3329))</f>
        <v>0</v>
      </c>
      <c r="O3329" s="421"/>
      <c r="P3329" s="421"/>
      <c r="Q3329" s="421"/>
      <c r="R3329" s="421"/>
      <c r="S3329" s="108">
        <f t="shared" si="377"/>
        <v>0</v>
      </c>
      <c r="T3329" s="341">
        <f>IF(ISBLANK($B3329),0,VLOOKUP($B3329,Listen!$A$2:$C$45,2,FALSE))</f>
        <v>0</v>
      </c>
      <c r="U3329" s="341">
        <f>IF(ISBLANK($B3329),0,VLOOKUP($B3329,Listen!$A$2:$C$45,3,FALSE))</f>
        <v>0</v>
      </c>
      <c r="V3329" s="342">
        <f t="shared" si="375"/>
        <v>0</v>
      </c>
      <c r="W3329" s="342">
        <f t="shared" si="381"/>
        <v>0</v>
      </c>
      <c r="X3329" s="342">
        <f t="shared" si="381"/>
        <v>0</v>
      </c>
      <c r="Y3329" s="342">
        <f t="shared" si="381"/>
        <v>0</v>
      </c>
      <c r="Z3329" s="342">
        <f t="shared" si="381"/>
        <v>0</v>
      </c>
      <c r="AA3329" s="342">
        <f t="shared" si="381"/>
        <v>0</v>
      </c>
      <c r="AB3329" s="342">
        <f t="shared" si="381"/>
        <v>0</v>
      </c>
      <c r="AC3329" s="109">
        <f t="shared" si="378"/>
        <v>0</v>
      </c>
      <c r="AD3329" s="109">
        <f>IF(C3329=A_Stammdaten!$B$12,E_SAV!$S3329-E_SAV!$AE3329,HLOOKUP(A_Stammdaten!$B$12-1,$AF$4:$AL$4004,ROW(C3329)-3,FALSE)-$AE3329)</f>
        <v>0</v>
      </c>
      <c r="AE3329" s="109">
        <f>HLOOKUP(A_Stammdaten!$B$12,$AF$4:$AL$4004,ROW(C3329)-3,FALSE)</f>
        <v>0</v>
      </c>
      <c r="AF3329" s="109">
        <f t="shared" si="376"/>
        <v>0</v>
      </c>
      <c r="AG3329" s="109">
        <f t="shared" si="380"/>
        <v>0</v>
      </c>
      <c r="AH3329" s="109">
        <f t="shared" si="380"/>
        <v>0</v>
      </c>
      <c r="AI3329" s="109">
        <f t="shared" si="380"/>
        <v>0</v>
      </c>
      <c r="AJ3329" s="109">
        <f t="shared" si="380"/>
        <v>0</v>
      </c>
      <c r="AK3329" s="109">
        <f t="shared" si="380"/>
        <v>0</v>
      </c>
      <c r="AL3329" s="109">
        <f t="shared" si="380"/>
        <v>0</v>
      </c>
    </row>
    <row r="3330" spans="1:38" x14ac:dyDescent="0.3">
      <c r="A3330" s="421"/>
      <c r="B3330" s="421"/>
      <c r="C3330" s="422"/>
      <c r="D3330" s="423"/>
      <c r="E3330" s="421"/>
      <c r="F3330" s="421"/>
      <c r="G3330" s="421"/>
      <c r="H3330" s="421"/>
      <c r="I3330" s="421"/>
      <c r="J3330" s="421"/>
      <c r="K3330" s="421"/>
      <c r="L3330" s="421"/>
      <c r="M3330" s="423"/>
      <c r="N3330" s="340">
        <f>IF(C3330&gt;A_Stammdaten!$B$12,0,SUM(E3330,F3330,H3330,J3330:K3330)-SUM(G3330,I3330,L3330:M3330))</f>
        <v>0</v>
      </c>
      <c r="O3330" s="421"/>
      <c r="P3330" s="421"/>
      <c r="Q3330" s="421"/>
      <c r="R3330" s="421"/>
      <c r="S3330" s="108">
        <f t="shared" si="377"/>
        <v>0</v>
      </c>
      <c r="T3330" s="341">
        <f>IF(ISBLANK($B3330),0,VLOOKUP($B3330,Listen!$A$2:$C$45,2,FALSE))</f>
        <v>0</v>
      </c>
      <c r="U3330" s="341">
        <f>IF(ISBLANK($B3330),0,VLOOKUP($B3330,Listen!$A$2:$C$45,3,FALSE))</f>
        <v>0</v>
      </c>
      <c r="V3330" s="342">
        <f t="shared" ref="V3330:V3393" si="382">$T3330</f>
        <v>0</v>
      </c>
      <c r="W3330" s="342">
        <f t="shared" si="381"/>
        <v>0</v>
      </c>
      <c r="X3330" s="342">
        <f t="shared" si="381"/>
        <v>0</v>
      </c>
      <c r="Y3330" s="342">
        <f t="shared" si="381"/>
        <v>0</v>
      </c>
      <c r="Z3330" s="342">
        <f t="shared" si="381"/>
        <v>0</v>
      </c>
      <c r="AA3330" s="342">
        <f t="shared" si="381"/>
        <v>0</v>
      </c>
      <c r="AB3330" s="342">
        <f t="shared" si="381"/>
        <v>0</v>
      </c>
      <c r="AC3330" s="109">
        <f t="shared" si="378"/>
        <v>0</v>
      </c>
      <c r="AD3330" s="109">
        <f>IF(C3330=A_Stammdaten!$B$12,E_SAV!$S3330-E_SAV!$AE3330,HLOOKUP(A_Stammdaten!$B$12-1,$AF$4:$AL$4004,ROW(C3330)-3,FALSE)-$AE3330)</f>
        <v>0</v>
      </c>
      <c r="AE3330" s="109">
        <f>HLOOKUP(A_Stammdaten!$B$12,$AF$4:$AL$4004,ROW(C3330)-3,FALSE)</f>
        <v>0</v>
      </c>
      <c r="AF3330" s="109">
        <f t="shared" si="376"/>
        <v>0</v>
      </c>
      <c r="AG3330" s="109">
        <f t="shared" si="380"/>
        <v>0</v>
      </c>
      <c r="AH3330" s="109">
        <f t="shared" si="380"/>
        <v>0</v>
      </c>
      <c r="AI3330" s="109">
        <f t="shared" si="380"/>
        <v>0</v>
      </c>
      <c r="AJ3330" s="109">
        <f t="shared" si="380"/>
        <v>0</v>
      </c>
      <c r="AK3330" s="109">
        <f t="shared" si="380"/>
        <v>0</v>
      </c>
      <c r="AL3330" s="109">
        <f t="shared" si="380"/>
        <v>0</v>
      </c>
    </row>
    <row r="3331" spans="1:38" x14ac:dyDescent="0.3">
      <c r="A3331" s="421"/>
      <c r="B3331" s="421"/>
      <c r="C3331" s="422"/>
      <c r="D3331" s="423"/>
      <c r="E3331" s="421"/>
      <c r="F3331" s="421"/>
      <c r="G3331" s="421"/>
      <c r="H3331" s="421"/>
      <c r="I3331" s="421"/>
      <c r="J3331" s="421"/>
      <c r="K3331" s="421"/>
      <c r="L3331" s="421"/>
      <c r="M3331" s="423"/>
      <c r="N3331" s="340">
        <f>IF(C3331&gt;A_Stammdaten!$B$12,0,SUM(E3331,F3331,H3331,J3331:K3331)-SUM(G3331,I3331,L3331:M3331))</f>
        <v>0</v>
      </c>
      <c r="O3331" s="421"/>
      <c r="P3331" s="421"/>
      <c r="Q3331" s="421"/>
      <c r="R3331" s="421"/>
      <c r="S3331" s="108">
        <f t="shared" si="377"/>
        <v>0</v>
      </c>
      <c r="T3331" s="341">
        <f>IF(ISBLANK($B3331),0,VLOOKUP($B3331,Listen!$A$2:$C$45,2,FALSE))</f>
        <v>0</v>
      </c>
      <c r="U3331" s="341">
        <f>IF(ISBLANK($B3331),0,VLOOKUP($B3331,Listen!$A$2:$C$45,3,FALSE))</f>
        <v>0</v>
      </c>
      <c r="V3331" s="342">
        <f t="shared" si="382"/>
        <v>0</v>
      </c>
      <c r="W3331" s="342">
        <f t="shared" si="381"/>
        <v>0</v>
      </c>
      <c r="X3331" s="342">
        <f t="shared" si="381"/>
        <v>0</v>
      </c>
      <c r="Y3331" s="342">
        <f t="shared" si="381"/>
        <v>0</v>
      </c>
      <c r="Z3331" s="342">
        <f t="shared" si="381"/>
        <v>0</v>
      </c>
      <c r="AA3331" s="342">
        <f t="shared" si="381"/>
        <v>0</v>
      </c>
      <c r="AB3331" s="342">
        <f t="shared" si="381"/>
        <v>0</v>
      </c>
      <c r="AC3331" s="109">
        <f t="shared" si="378"/>
        <v>0</v>
      </c>
      <c r="AD3331" s="109">
        <f>IF(C3331=A_Stammdaten!$B$12,E_SAV!$S3331-E_SAV!$AE3331,HLOOKUP(A_Stammdaten!$B$12-1,$AF$4:$AL$4004,ROW(C3331)-3,FALSE)-$AE3331)</f>
        <v>0</v>
      </c>
      <c r="AE3331" s="109">
        <f>HLOOKUP(A_Stammdaten!$B$12,$AF$4:$AL$4004,ROW(C3331)-3,FALSE)</f>
        <v>0</v>
      </c>
      <c r="AF3331" s="109">
        <f t="shared" si="376"/>
        <v>0</v>
      </c>
      <c r="AG3331" s="109">
        <f t="shared" si="380"/>
        <v>0</v>
      </c>
      <c r="AH3331" s="109">
        <f t="shared" si="380"/>
        <v>0</v>
      </c>
      <c r="AI3331" s="109">
        <f t="shared" si="380"/>
        <v>0</v>
      </c>
      <c r="AJ3331" s="109">
        <f t="shared" si="380"/>
        <v>0</v>
      </c>
      <c r="AK3331" s="109">
        <f t="shared" si="380"/>
        <v>0</v>
      </c>
      <c r="AL3331" s="109">
        <f t="shared" si="380"/>
        <v>0</v>
      </c>
    </row>
    <row r="3332" spans="1:38" x14ac:dyDescent="0.3">
      <c r="A3332" s="421"/>
      <c r="B3332" s="421"/>
      <c r="C3332" s="422"/>
      <c r="D3332" s="423"/>
      <c r="E3332" s="421"/>
      <c r="F3332" s="421"/>
      <c r="G3332" s="421"/>
      <c r="H3332" s="421"/>
      <c r="I3332" s="421"/>
      <c r="J3332" s="421"/>
      <c r="K3332" s="421"/>
      <c r="L3332" s="421"/>
      <c r="M3332" s="423"/>
      <c r="N3332" s="340">
        <f>IF(C3332&gt;A_Stammdaten!$B$12,0,SUM(E3332,F3332,H3332,J3332:K3332)-SUM(G3332,I3332,L3332:M3332))</f>
        <v>0</v>
      </c>
      <c r="O3332" s="421"/>
      <c r="P3332" s="421"/>
      <c r="Q3332" s="421"/>
      <c r="R3332" s="421"/>
      <c r="S3332" s="108">
        <f t="shared" si="377"/>
        <v>0</v>
      </c>
      <c r="T3332" s="341">
        <f>IF(ISBLANK($B3332),0,VLOOKUP($B3332,Listen!$A$2:$C$45,2,FALSE))</f>
        <v>0</v>
      </c>
      <c r="U3332" s="341">
        <f>IF(ISBLANK($B3332),0,VLOOKUP($B3332,Listen!$A$2:$C$45,3,FALSE))</f>
        <v>0</v>
      </c>
      <c r="V3332" s="342">
        <f t="shared" si="382"/>
        <v>0</v>
      </c>
      <c r="W3332" s="342">
        <f t="shared" si="381"/>
        <v>0</v>
      </c>
      <c r="X3332" s="342">
        <f t="shared" si="381"/>
        <v>0</v>
      </c>
      <c r="Y3332" s="342">
        <f t="shared" si="381"/>
        <v>0</v>
      </c>
      <c r="Z3332" s="342">
        <f t="shared" si="381"/>
        <v>0</v>
      </c>
      <c r="AA3332" s="342">
        <f t="shared" si="381"/>
        <v>0</v>
      </c>
      <c r="AB3332" s="342">
        <f t="shared" si="381"/>
        <v>0</v>
      </c>
      <c r="AC3332" s="109">
        <f t="shared" si="378"/>
        <v>0</v>
      </c>
      <c r="AD3332" s="109">
        <f>IF(C3332=A_Stammdaten!$B$12,E_SAV!$S3332-E_SAV!$AE3332,HLOOKUP(A_Stammdaten!$B$12-1,$AF$4:$AL$4004,ROW(C3332)-3,FALSE)-$AE3332)</f>
        <v>0</v>
      </c>
      <c r="AE3332" s="109">
        <f>HLOOKUP(A_Stammdaten!$B$12,$AF$4:$AL$4004,ROW(C3332)-3,FALSE)</f>
        <v>0</v>
      </c>
      <c r="AF3332" s="109">
        <f t="shared" si="376"/>
        <v>0</v>
      </c>
      <c r="AG3332" s="109">
        <f t="shared" si="380"/>
        <v>0</v>
      </c>
      <c r="AH3332" s="109">
        <f t="shared" si="380"/>
        <v>0</v>
      </c>
      <c r="AI3332" s="109">
        <f t="shared" si="380"/>
        <v>0</v>
      </c>
      <c r="AJ3332" s="109">
        <f t="shared" si="380"/>
        <v>0</v>
      </c>
      <c r="AK3332" s="109">
        <f t="shared" si="380"/>
        <v>0</v>
      </c>
      <c r="AL3332" s="109">
        <f t="shared" si="380"/>
        <v>0</v>
      </c>
    </row>
    <row r="3333" spans="1:38" x14ac:dyDescent="0.3">
      <c r="A3333" s="421"/>
      <c r="B3333" s="421"/>
      <c r="C3333" s="422"/>
      <c r="D3333" s="423"/>
      <c r="E3333" s="421"/>
      <c r="F3333" s="421"/>
      <c r="G3333" s="421"/>
      <c r="H3333" s="421"/>
      <c r="I3333" s="421"/>
      <c r="J3333" s="421"/>
      <c r="K3333" s="421"/>
      <c r="L3333" s="421"/>
      <c r="M3333" s="423"/>
      <c r="N3333" s="340">
        <f>IF(C3333&gt;A_Stammdaten!$B$12,0,SUM(E3333,F3333,H3333,J3333:K3333)-SUM(G3333,I3333,L3333:M3333))</f>
        <v>0</v>
      </c>
      <c r="O3333" s="421"/>
      <c r="P3333" s="421"/>
      <c r="Q3333" s="421"/>
      <c r="R3333" s="421"/>
      <c r="S3333" s="108">
        <f t="shared" si="377"/>
        <v>0</v>
      </c>
      <c r="T3333" s="341">
        <f>IF(ISBLANK($B3333),0,VLOOKUP($B3333,Listen!$A$2:$C$45,2,FALSE))</f>
        <v>0</v>
      </c>
      <c r="U3333" s="341">
        <f>IF(ISBLANK($B3333),0,VLOOKUP($B3333,Listen!$A$2:$C$45,3,FALSE))</f>
        <v>0</v>
      </c>
      <c r="V3333" s="342">
        <f t="shared" si="382"/>
        <v>0</v>
      </c>
      <c r="W3333" s="342">
        <f t="shared" si="381"/>
        <v>0</v>
      </c>
      <c r="X3333" s="342">
        <f t="shared" si="381"/>
        <v>0</v>
      </c>
      <c r="Y3333" s="342">
        <f t="shared" si="381"/>
        <v>0</v>
      </c>
      <c r="Z3333" s="342">
        <f t="shared" si="381"/>
        <v>0</v>
      </c>
      <c r="AA3333" s="342">
        <f t="shared" si="381"/>
        <v>0</v>
      </c>
      <c r="AB3333" s="342">
        <f t="shared" si="381"/>
        <v>0</v>
      </c>
      <c r="AC3333" s="109">
        <f t="shared" si="378"/>
        <v>0</v>
      </c>
      <c r="AD3333" s="109">
        <f>IF(C3333=A_Stammdaten!$B$12,E_SAV!$S3333-E_SAV!$AE3333,HLOOKUP(A_Stammdaten!$B$12-1,$AF$4:$AL$4004,ROW(C3333)-3,FALSE)-$AE3333)</f>
        <v>0</v>
      </c>
      <c r="AE3333" s="109">
        <f>HLOOKUP(A_Stammdaten!$B$12,$AF$4:$AL$4004,ROW(C3333)-3,FALSE)</f>
        <v>0</v>
      </c>
      <c r="AF3333" s="109">
        <f t="shared" ref="AF3333:AF3396" si="383">IF(OR($C3333=0,$S3333=0),0,IF($C3333&lt;=AF$4,$S3333-$S3333/V3333*(AF$4-$C3333+1),0))</f>
        <v>0</v>
      </c>
      <c r="AG3333" s="109">
        <f t="shared" si="380"/>
        <v>0</v>
      </c>
      <c r="AH3333" s="109">
        <f t="shared" si="380"/>
        <v>0</v>
      </c>
      <c r="AI3333" s="109">
        <f t="shared" si="380"/>
        <v>0</v>
      </c>
      <c r="AJ3333" s="109">
        <f t="shared" si="380"/>
        <v>0</v>
      </c>
      <c r="AK3333" s="109">
        <f t="shared" si="380"/>
        <v>0</v>
      </c>
      <c r="AL3333" s="109">
        <f t="shared" si="380"/>
        <v>0</v>
      </c>
    </row>
    <row r="3334" spans="1:38" x14ac:dyDescent="0.3">
      <c r="A3334" s="421"/>
      <c r="B3334" s="421"/>
      <c r="C3334" s="422"/>
      <c r="D3334" s="423"/>
      <c r="E3334" s="421"/>
      <c r="F3334" s="421"/>
      <c r="G3334" s="421"/>
      <c r="H3334" s="421"/>
      <c r="I3334" s="421"/>
      <c r="J3334" s="421"/>
      <c r="K3334" s="421"/>
      <c r="L3334" s="421"/>
      <c r="M3334" s="423"/>
      <c r="N3334" s="340">
        <f>IF(C3334&gt;A_Stammdaten!$B$12,0,SUM(E3334,F3334,H3334,J3334:K3334)-SUM(G3334,I3334,L3334:M3334))</f>
        <v>0</v>
      </c>
      <c r="O3334" s="421"/>
      <c r="P3334" s="421"/>
      <c r="Q3334" s="421"/>
      <c r="R3334" s="421"/>
      <c r="S3334" s="108">
        <f t="shared" ref="S3334:S3397" si="384">N3334-SUM(O3334:R3334)</f>
        <v>0</v>
      </c>
      <c r="T3334" s="341">
        <f>IF(ISBLANK($B3334),0,VLOOKUP($B3334,Listen!$A$2:$C$45,2,FALSE))</f>
        <v>0</v>
      </c>
      <c r="U3334" s="341">
        <f>IF(ISBLANK($B3334),0,VLOOKUP($B3334,Listen!$A$2:$C$45,3,FALSE))</f>
        <v>0</v>
      </c>
      <c r="V3334" s="342">
        <f t="shared" si="382"/>
        <v>0</v>
      </c>
      <c r="W3334" s="342">
        <f t="shared" si="381"/>
        <v>0</v>
      </c>
      <c r="X3334" s="342">
        <f t="shared" si="381"/>
        <v>0</v>
      </c>
      <c r="Y3334" s="342">
        <f t="shared" si="381"/>
        <v>0</v>
      </c>
      <c r="Z3334" s="342">
        <f t="shared" si="381"/>
        <v>0</v>
      </c>
      <c r="AA3334" s="342">
        <f t="shared" si="381"/>
        <v>0</v>
      </c>
      <c r="AB3334" s="342">
        <f t="shared" si="381"/>
        <v>0</v>
      </c>
      <c r="AC3334" s="109">
        <f t="shared" ref="AC3334:AC3397" si="385">AE3334+AD3334</f>
        <v>0</v>
      </c>
      <c r="AD3334" s="109">
        <f>IF(C3334=A_Stammdaten!$B$12,E_SAV!$S3334-E_SAV!$AE3334,HLOOKUP(A_Stammdaten!$B$12-1,$AF$4:$AL$4004,ROW(C3334)-3,FALSE)-$AE3334)</f>
        <v>0</v>
      </c>
      <c r="AE3334" s="109">
        <f>HLOOKUP(A_Stammdaten!$B$12,$AF$4:$AL$4004,ROW(C3334)-3,FALSE)</f>
        <v>0</v>
      </c>
      <c r="AF3334" s="109">
        <f t="shared" si="383"/>
        <v>0</v>
      </c>
      <c r="AG3334" s="109">
        <f t="shared" si="380"/>
        <v>0</v>
      </c>
      <c r="AH3334" s="109">
        <f t="shared" si="380"/>
        <v>0</v>
      </c>
      <c r="AI3334" s="109">
        <f t="shared" si="380"/>
        <v>0</v>
      </c>
      <c r="AJ3334" s="109">
        <f t="shared" si="380"/>
        <v>0</v>
      </c>
      <c r="AK3334" s="109">
        <f t="shared" si="380"/>
        <v>0</v>
      </c>
      <c r="AL3334" s="109">
        <f t="shared" si="380"/>
        <v>0</v>
      </c>
    </row>
    <row r="3335" spans="1:38" x14ac:dyDescent="0.3">
      <c r="A3335" s="421"/>
      <c r="B3335" s="421"/>
      <c r="C3335" s="422"/>
      <c r="D3335" s="423"/>
      <c r="E3335" s="421"/>
      <c r="F3335" s="421"/>
      <c r="G3335" s="421"/>
      <c r="H3335" s="421"/>
      <c r="I3335" s="421"/>
      <c r="J3335" s="421"/>
      <c r="K3335" s="421"/>
      <c r="L3335" s="421"/>
      <c r="M3335" s="423"/>
      <c r="N3335" s="340">
        <f>IF(C3335&gt;A_Stammdaten!$B$12,0,SUM(E3335,F3335,H3335,J3335:K3335)-SUM(G3335,I3335,L3335:M3335))</f>
        <v>0</v>
      </c>
      <c r="O3335" s="421"/>
      <c r="P3335" s="421"/>
      <c r="Q3335" s="421"/>
      <c r="R3335" s="421"/>
      <c r="S3335" s="108">
        <f t="shared" si="384"/>
        <v>0</v>
      </c>
      <c r="T3335" s="341">
        <f>IF(ISBLANK($B3335),0,VLOOKUP($B3335,Listen!$A$2:$C$45,2,FALSE))</f>
        <v>0</v>
      </c>
      <c r="U3335" s="341">
        <f>IF(ISBLANK($B3335),0,VLOOKUP($B3335,Listen!$A$2:$C$45,3,FALSE))</f>
        <v>0</v>
      </c>
      <c r="V3335" s="342">
        <f t="shared" si="382"/>
        <v>0</v>
      </c>
      <c r="W3335" s="342">
        <f t="shared" si="381"/>
        <v>0</v>
      </c>
      <c r="X3335" s="342">
        <f t="shared" si="381"/>
        <v>0</v>
      </c>
      <c r="Y3335" s="342">
        <f t="shared" si="381"/>
        <v>0</v>
      </c>
      <c r="Z3335" s="342">
        <f t="shared" si="381"/>
        <v>0</v>
      </c>
      <c r="AA3335" s="342">
        <f t="shared" si="381"/>
        <v>0</v>
      </c>
      <c r="AB3335" s="342">
        <f t="shared" si="381"/>
        <v>0</v>
      </c>
      <c r="AC3335" s="109">
        <f t="shared" si="385"/>
        <v>0</v>
      </c>
      <c r="AD3335" s="109">
        <f>IF(C3335=A_Stammdaten!$B$12,E_SAV!$S3335-E_SAV!$AE3335,HLOOKUP(A_Stammdaten!$B$12-1,$AF$4:$AL$4004,ROW(C3335)-3,FALSE)-$AE3335)</f>
        <v>0</v>
      </c>
      <c r="AE3335" s="109">
        <f>HLOOKUP(A_Stammdaten!$B$12,$AF$4:$AL$4004,ROW(C3335)-3,FALSE)</f>
        <v>0</v>
      </c>
      <c r="AF3335" s="109">
        <f t="shared" si="383"/>
        <v>0</v>
      </c>
      <c r="AG3335" s="109">
        <f t="shared" si="380"/>
        <v>0</v>
      </c>
      <c r="AH3335" s="109">
        <f t="shared" si="380"/>
        <v>0</v>
      </c>
      <c r="AI3335" s="109">
        <f t="shared" si="380"/>
        <v>0</v>
      </c>
      <c r="AJ3335" s="109">
        <f t="shared" si="380"/>
        <v>0</v>
      </c>
      <c r="AK3335" s="109">
        <f t="shared" si="380"/>
        <v>0</v>
      </c>
      <c r="AL3335" s="109">
        <f t="shared" si="380"/>
        <v>0</v>
      </c>
    </row>
    <row r="3336" spans="1:38" x14ac:dyDescent="0.3">
      <c r="A3336" s="421"/>
      <c r="B3336" s="421"/>
      <c r="C3336" s="422"/>
      <c r="D3336" s="423"/>
      <c r="E3336" s="421"/>
      <c r="F3336" s="421"/>
      <c r="G3336" s="421"/>
      <c r="H3336" s="421"/>
      <c r="I3336" s="421"/>
      <c r="J3336" s="421"/>
      <c r="K3336" s="421"/>
      <c r="L3336" s="421"/>
      <c r="M3336" s="423"/>
      <c r="N3336" s="340">
        <f>IF(C3336&gt;A_Stammdaten!$B$12,0,SUM(E3336,F3336,H3336,J3336:K3336)-SUM(G3336,I3336,L3336:M3336))</f>
        <v>0</v>
      </c>
      <c r="O3336" s="421"/>
      <c r="P3336" s="421"/>
      <c r="Q3336" s="421"/>
      <c r="R3336" s="421"/>
      <c r="S3336" s="108">
        <f t="shared" si="384"/>
        <v>0</v>
      </c>
      <c r="T3336" s="341">
        <f>IF(ISBLANK($B3336),0,VLOOKUP($B3336,Listen!$A$2:$C$45,2,FALSE))</f>
        <v>0</v>
      </c>
      <c r="U3336" s="341">
        <f>IF(ISBLANK($B3336),0,VLOOKUP($B3336,Listen!$A$2:$C$45,3,FALSE))</f>
        <v>0</v>
      </c>
      <c r="V3336" s="342">
        <f t="shared" si="382"/>
        <v>0</v>
      </c>
      <c r="W3336" s="342">
        <f t="shared" si="381"/>
        <v>0</v>
      </c>
      <c r="X3336" s="342">
        <f t="shared" si="381"/>
        <v>0</v>
      </c>
      <c r="Y3336" s="342">
        <f t="shared" si="381"/>
        <v>0</v>
      </c>
      <c r="Z3336" s="342">
        <f t="shared" si="381"/>
        <v>0</v>
      </c>
      <c r="AA3336" s="342">
        <f t="shared" si="381"/>
        <v>0</v>
      </c>
      <c r="AB3336" s="342">
        <f t="shared" si="381"/>
        <v>0</v>
      </c>
      <c r="AC3336" s="109">
        <f t="shared" si="385"/>
        <v>0</v>
      </c>
      <c r="AD3336" s="109">
        <f>IF(C3336=A_Stammdaten!$B$12,E_SAV!$S3336-E_SAV!$AE3336,HLOOKUP(A_Stammdaten!$B$12-1,$AF$4:$AL$4004,ROW(C3336)-3,FALSE)-$AE3336)</f>
        <v>0</v>
      </c>
      <c r="AE3336" s="109">
        <f>HLOOKUP(A_Stammdaten!$B$12,$AF$4:$AL$4004,ROW(C3336)-3,FALSE)</f>
        <v>0</v>
      </c>
      <c r="AF3336" s="109">
        <f t="shared" si="383"/>
        <v>0</v>
      </c>
      <c r="AG3336" s="109">
        <f t="shared" si="380"/>
        <v>0</v>
      </c>
      <c r="AH3336" s="109">
        <f t="shared" si="380"/>
        <v>0</v>
      </c>
      <c r="AI3336" s="109">
        <f t="shared" si="380"/>
        <v>0</v>
      </c>
      <c r="AJ3336" s="109">
        <f t="shared" si="380"/>
        <v>0</v>
      </c>
      <c r="AK3336" s="109">
        <f t="shared" si="380"/>
        <v>0</v>
      </c>
      <c r="AL3336" s="109">
        <f t="shared" si="380"/>
        <v>0</v>
      </c>
    </row>
    <row r="3337" spans="1:38" x14ac:dyDescent="0.3">
      <c r="A3337" s="421"/>
      <c r="B3337" s="421"/>
      <c r="C3337" s="422"/>
      <c r="D3337" s="423"/>
      <c r="E3337" s="421"/>
      <c r="F3337" s="421"/>
      <c r="G3337" s="421"/>
      <c r="H3337" s="421"/>
      <c r="I3337" s="421"/>
      <c r="J3337" s="421"/>
      <c r="K3337" s="421"/>
      <c r="L3337" s="421"/>
      <c r="M3337" s="423"/>
      <c r="N3337" s="340">
        <f>IF(C3337&gt;A_Stammdaten!$B$12,0,SUM(E3337,F3337,H3337,J3337:K3337)-SUM(G3337,I3337,L3337:M3337))</f>
        <v>0</v>
      </c>
      <c r="O3337" s="421"/>
      <c r="P3337" s="421"/>
      <c r="Q3337" s="421"/>
      <c r="R3337" s="421"/>
      <c r="S3337" s="108">
        <f t="shared" si="384"/>
        <v>0</v>
      </c>
      <c r="T3337" s="341">
        <f>IF(ISBLANK($B3337),0,VLOOKUP($B3337,Listen!$A$2:$C$45,2,FALSE))</f>
        <v>0</v>
      </c>
      <c r="U3337" s="341">
        <f>IF(ISBLANK($B3337),0,VLOOKUP($B3337,Listen!$A$2:$C$45,3,FALSE))</f>
        <v>0</v>
      </c>
      <c r="V3337" s="342">
        <f t="shared" si="382"/>
        <v>0</v>
      </c>
      <c r="W3337" s="342">
        <f t="shared" si="381"/>
        <v>0</v>
      </c>
      <c r="X3337" s="342">
        <f t="shared" si="381"/>
        <v>0</v>
      </c>
      <c r="Y3337" s="342">
        <f t="shared" si="381"/>
        <v>0</v>
      </c>
      <c r="Z3337" s="342">
        <f t="shared" si="381"/>
        <v>0</v>
      </c>
      <c r="AA3337" s="342">
        <f t="shared" si="381"/>
        <v>0</v>
      </c>
      <c r="AB3337" s="342">
        <f t="shared" si="381"/>
        <v>0</v>
      </c>
      <c r="AC3337" s="109">
        <f t="shared" si="385"/>
        <v>0</v>
      </c>
      <c r="AD3337" s="109">
        <f>IF(C3337=A_Stammdaten!$B$12,E_SAV!$S3337-E_SAV!$AE3337,HLOOKUP(A_Stammdaten!$B$12-1,$AF$4:$AL$4004,ROW(C3337)-3,FALSE)-$AE3337)</f>
        <v>0</v>
      </c>
      <c r="AE3337" s="109">
        <f>HLOOKUP(A_Stammdaten!$B$12,$AF$4:$AL$4004,ROW(C3337)-3,FALSE)</f>
        <v>0</v>
      </c>
      <c r="AF3337" s="109">
        <f t="shared" si="383"/>
        <v>0</v>
      </c>
      <c r="AG3337" s="109">
        <f t="shared" si="380"/>
        <v>0</v>
      </c>
      <c r="AH3337" s="109">
        <f t="shared" si="380"/>
        <v>0</v>
      </c>
      <c r="AI3337" s="109">
        <f t="shared" si="380"/>
        <v>0</v>
      </c>
      <c r="AJ3337" s="109">
        <f t="shared" si="380"/>
        <v>0</v>
      </c>
      <c r="AK3337" s="109">
        <f t="shared" si="380"/>
        <v>0</v>
      </c>
      <c r="AL3337" s="109">
        <f t="shared" si="380"/>
        <v>0</v>
      </c>
    </row>
    <row r="3338" spans="1:38" x14ac:dyDescent="0.3">
      <c r="A3338" s="421"/>
      <c r="B3338" s="421"/>
      <c r="C3338" s="422"/>
      <c r="D3338" s="423"/>
      <c r="E3338" s="421"/>
      <c r="F3338" s="421"/>
      <c r="G3338" s="421"/>
      <c r="H3338" s="421"/>
      <c r="I3338" s="421"/>
      <c r="J3338" s="421"/>
      <c r="K3338" s="421"/>
      <c r="L3338" s="421"/>
      <c r="M3338" s="423"/>
      <c r="N3338" s="340">
        <f>IF(C3338&gt;A_Stammdaten!$B$12,0,SUM(E3338,F3338,H3338,J3338:K3338)-SUM(G3338,I3338,L3338:M3338))</f>
        <v>0</v>
      </c>
      <c r="O3338" s="421"/>
      <c r="P3338" s="421"/>
      <c r="Q3338" s="421"/>
      <c r="R3338" s="421"/>
      <c r="S3338" s="108">
        <f t="shared" si="384"/>
        <v>0</v>
      </c>
      <c r="T3338" s="341">
        <f>IF(ISBLANK($B3338),0,VLOOKUP($B3338,Listen!$A$2:$C$45,2,FALSE))</f>
        <v>0</v>
      </c>
      <c r="U3338" s="341">
        <f>IF(ISBLANK($B3338),0,VLOOKUP($B3338,Listen!$A$2:$C$45,3,FALSE))</f>
        <v>0</v>
      </c>
      <c r="V3338" s="342">
        <f t="shared" si="382"/>
        <v>0</v>
      </c>
      <c r="W3338" s="342">
        <f t="shared" si="381"/>
        <v>0</v>
      </c>
      <c r="X3338" s="342">
        <f t="shared" si="381"/>
        <v>0</v>
      </c>
      <c r="Y3338" s="342">
        <f t="shared" si="381"/>
        <v>0</v>
      </c>
      <c r="Z3338" s="342">
        <f t="shared" si="381"/>
        <v>0</v>
      </c>
      <c r="AA3338" s="342">
        <f t="shared" si="381"/>
        <v>0</v>
      </c>
      <c r="AB3338" s="342">
        <f t="shared" si="381"/>
        <v>0</v>
      </c>
      <c r="AC3338" s="109">
        <f t="shared" si="385"/>
        <v>0</v>
      </c>
      <c r="AD3338" s="109">
        <f>IF(C3338=A_Stammdaten!$B$12,E_SAV!$S3338-E_SAV!$AE3338,HLOOKUP(A_Stammdaten!$B$12-1,$AF$4:$AL$4004,ROW(C3338)-3,FALSE)-$AE3338)</f>
        <v>0</v>
      </c>
      <c r="AE3338" s="109">
        <f>HLOOKUP(A_Stammdaten!$B$12,$AF$4:$AL$4004,ROW(C3338)-3,FALSE)</f>
        <v>0</v>
      </c>
      <c r="AF3338" s="109">
        <f t="shared" si="383"/>
        <v>0</v>
      </c>
      <c r="AG3338" s="109">
        <f t="shared" si="380"/>
        <v>0</v>
      </c>
      <c r="AH3338" s="109">
        <f t="shared" si="380"/>
        <v>0</v>
      </c>
      <c r="AI3338" s="109">
        <f t="shared" si="380"/>
        <v>0</v>
      </c>
      <c r="AJ3338" s="109">
        <f t="shared" si="380"/>
        <v>0</v>
      </c>
      <c r="AK3338" s="109">
        <f t="shared" si="380"/>
        <v>0</v>
      </c>
      <c r="AL3338" s="109">
        <f t="shared" si="380"/>
        <v>0</v>
      </c>
    </row>
    <row r="3339" spans="1:38" x14ac:dyDescent="0.3">
      <c r="A3339" s="421"/>
      <c r="B3339" s="421"/>
      <c r="C3339" s="422"/>
      <c r="D3339" s="423"/>
      <c r="E3339" s="421"/>
      <c r="F3339" s="421"/>
      <c r="G3339" s="421"/>
      <c r="H3339" s="421"/>
      <c r="I3339" s="421"/>
      <c r="J3339" s="421"/>
      <c r="K3339" s="421"/>
      <c r="L3339" s="421"/>
      <c r="M3339" s="423"/>
      <c r="N3339" s="340">
        <f>IF(C3339&gt;A_Stammdaten!$B$12,0,SUM(E3339,F3339,H3339,J3339:K3339)-SUM(G3339,I3339,L3339:M3339))</f>
        <v>0</v>
      </c>
      <c r="O3339" s="421"/>
      <c r="P3339" s="421"/>
      <c r="Q3339" s="421"/>
      <c r="R3339" s="421"/>
      <c r="S3339" s="108">
        <f t="shared" si="384"/>
        <v>0</v>
      </c>
      <c r="T3339" s="341">
        <f>IF(ISBLANK($B3339),0,VLOOKUP($B3339,Listen!$A$2:$C$45,2,FALSE))</f>
        <v>0</v>
      </c>
      <c r="U3339" s="341">
        <f>IF(ISBLANK($B3339),0,VLOOKUP($B3339,Listen!$A$2:$C$45,3,FALSE))</f>
        <v>0</v>
      </c>
      <c r="V3339" s="342">
        <f t="shared" si="382"/>
        <v>0</v>
      </c>
      <c r="W3339" s="342">
        <f t="shared" si="381"/>
        <v>0</v>
      </c>
      <c r="X3339" s="342">
        <f t="shared" si="381"/>
        <v>0</v>
      </c>
      <c r="Y3339" s="342">
        <f t="shared" si="381"/>
        <v>0</v>
      </c>
      <c r="Z3339" s="342">
        <f t="shared" si="381"/>
        <v>0</v>
      </c>
      <c r="AA3339" s="342">
        <f t="shared" si="381"/>
        <v>0</v>
      </c>
      <c r="AB3339" s="342">
        <f t="shared" si="381"/>
        <v>0</v>
      </c>
      <c r="AC3339" s="109">
        <f t="shared" si="385"/>
        <v>0</v>
      </c>
      <c r="AD3339" s="109">
        <f>IF(C3339=A_Stammdaten!$B$12,E_SAV!$S3339-E_SAV!$AE3339,HLOOKUP(A_Stammdaten!$B$12-1,$AF$4:$AL$4004,ROW(C3339)-3,FALSE)-$AE3339)</f>
        <v>0</v>
      </c>
      <c r="AE3339" s="109">
        <f>HLOOKUP(A_Stammdaten!$B$12,$AF$4:$AL$4004,ROW(C3339)-3,FALSE)</f>
        <v>0</v>
      </c>
      <c r="AF3339" s="109">
        <f t="shared" si="383"/>
        <v>0</v>
      </c>
      <c r="AG3339" s="109">
        <f t="shared" si="380"/>
        <v>0</v>
      </c>
      <c r="AH3339" s="109">
        <f t="shared" si="380"/>
        <v>0</v>
      </c>
      <c r="AI3339" s="109">
        <f t="shared" si="380"/>
        <v>0</v>
      </c>
      <c r="AJ3339" s="109">
        <f t="shared" si="380"/>
        <v>0</v>
      </c>
      <c r="AK3339" s="109">
        <f t="shared" si="380"/>
        <v>0</v>
      </c>
      <c r="AL3339" s="109">
        <f t="shared" si="380"/>
        <v>0</v>
      </c>
    </row>
    <row r="3340" spans="1:38" x14ac:dyDescent="0.3">
      <c r="A3340" s="421"/>
      <c r="B3340" s="421"/>
      <c r="C3340" s="422"/>
      <c r="D3340" s="423"/>
      <c r="E3340" s="421"/>
      <c r="F3340" s="421"/>
      <c r="G3340" s="421"/>
      <c r="H3340" s="421"/>
      <c r="I3340" s="421"/>
      <c r="J3340" s="421"/>
      <c r="K3340" s="421"/>
      <c r="L3340" s="421"/>
      <c r="M3340" s="423"/>
      <c r="N3340" s="340">
        <f>IF(C3340&gt;A_Stammdaten!$B$12,0,SUM(E3340,F3340,H3340,J3340:K3340)-SUM(G3340,I3340,L3340:M3340))</f>
        <v>0</v>
      </c>
      <c r="O3340" s="421"/>
      <c r="P3340" s="421"/>
      <c r="Q3340" s="421"/>
      <c r="R3340" s="421"/>
      <c r="S3340" s="108">
        <f t="shared" si="384"/>
        <v>0</v>
      </c>
      <c r="T3340" s="341">
        <f>IF(ISBLANK($B3340),0,VLOOKUP($B3340,Listen!$A$2:$C$45,2,FALSE))</f>
        <v>0</v>
      </c>
      <c r="U3340" s="341">
        <f>IF(ISBLANK($B3340),0,VLOOKUP($B3340,Listen!$A$2:$C$45,3,FALSE))</f>
        <v>0</v>
      </c>
      <c r="V3340" s="342">
        <f t="shared" si="382"/>
        <v>0</v>
      </c>
      <c r="W3340" s="342">
        <f t="shared" si="381"/>
        <v>0</v>
      </c>
      <c r="X3340" s="342">
        <f t="shared" si="381"/>
        <v>0</v>
      </c>
      <c r="Y3340" s="342">
        <f t="shared" si="381"/>
        <v>0</v>
      </c>
      <c r="Z3340" s="342">
        <f t="shared" si="381"/>
        <v>0</v>
      </c>
      <c r="AA3340" s="342">
        <f t="shared" si="381"/>
        <v>0</v>
      </c>
      <c r="AB3340" s="342">
        <f t="shared" si="381"/>
        <v>0</v>
      </c>
      <c r="AC3340" s="109">
        <f t="shared" si="385"/>
        <v>0</v>
      </c>
      <c r="AD3340" s="109">
        <f>IF(C3340=A_Stammdaten!$B$12,E_SAV!$S3340-E_SAV!$AE3340,HLOOKUP(A_Stammdaten!$B$12-1,$AF$4:$AL$4004,ROW(C3340)-3,FALSE)-$AE3340)</f>
        <v>0</v>
      </c>
      <c r="AE3340" s="109">
        <f>HLOOKUP(A_Stammdaten!$B$12,$AF$4:$AL$4004,ROW(C3340)-3,FALSE)</f>
        <v>0</v>
      </c>
      <c r="AF3340" s="109">
        <f t="shared" si="383"/>
        <v>0</v>
      </c>
      <c r="AG3340" s="109">
        <f t="shared" si="380"/>
        <v>0</v>
      </c>
      <c r="AH3340" s="109">
        <f t="shared" si="380"/>
        <v>0</v>
      </c>
      <c r="AI3340" s="109">
        <f t="shared" si="380"/>
        <v>0</v>
      </c>
      <c r="AJ3340" s="109">
        <f t="shared" si="380"/>
        <v>0</v>
      </c>
      <c r="AK3340" s="109">
        <f t="shared" si="380"/>
        <v>0</v>
      </c>
      <c r="AL3340" s="109">
        <f t="shared" si="380"/>
        <v>0</v>
      </c>
    </row>
    <row r="3341" spans="1:38" x14ac:dyDescent="0.3">
      <c r="A3341" s="421"/>
      <c r="B3341" s="421"/>
      <c r="C3341" s="422"/>
      <c r="D3341" s="423"/>
      <c r="E3341" s="421"/>
      <c r="F3341" s="421"/>
      <c r="G3341" s="421"/>
      <c r="H3341" s="421"/>
      <c r="I3341" s="421"/>
      <c r="J3341" s="421"/>
      <c r="K3341" s="421"/>
      <c r="L3341" s="421"/>
      <c r="M3341" s="423"/>
      <c r="N3341" s="340">
        <f>IF(C3341&gt;A_Stammdaten!$B$12,0,SUM(E3341,F3341,H3341,J3341:K3341)-SUM(G3341,I3341,L3341:M3341))</f>
        <v>0</v>
      </c>
      <c r="O3341" s="421"/>
      <c r="P3341" s="421"/>
      <c r="Q3341" s="421"/>
      <c r="R3341" s="421"/>
      <c r="S3341" s="108">
        <f t="shared" si="384"/>
        <v>0</v>
      </c>
      <c r="T3341" s="341">
        <f>IF(ISBLANK($B3341),0,VLOOKUP($B3341,Listen!$A$2:$C$45,2,FALSE))</f>
        <v>0</v>
      </c>
      <c r="U3341" s="341">
        <f>IF(ISBLANK($B3341),0,VLOOKUP($B3341,Listen!$A$2:$C$45,3,FALSE))</f>
        <v>0</v>
      </c>
      <c r="V3341" s="342">
        <f t="shared" si="382"/>
        <v>0</v>
      </c>
      <c r="W3341" s="342">
        <f t="shared" si="381"/>
        <v>0</v>
      </c>
      <c r="X3341" s="342">
        <f t="shared" si="381"/>
        <v>0</v>
      </c>
      <c r="Y3341" s="342">
        <f t="shared" si="381"/>
        <v>0</v>
      </c>
      <c r="Z3341" s="342">
        <f t="shared" si="381"/>
        <v>0</v>
      </c>
      <c r="AA3341" s="342">
        <f t="shared" si="381"/>
        <v>0</v>
      </c>
      <c r="AB3341" s="342">
        <f t="shared" si="381"/>
        <v>0</v>
      </c>
      <c r="AC3341" s="109">
        <f t="shared" si="385"/>
        <v>0</v>
      </c>
      <c r="AD3341" s="109">
        <f>IF(C3341=A_Stammdaten!$B$12,E_SAV!$S3341-E_SAV!$AE3341,HLOOKUP(A_Stammdaten!$B$12-1,$AF$4:$AL$4004,ROW(C3341)-3,FALSE)-$AE3341)</f>
        <v>0</v>
      </c>
      <c r="AE3341" s="109">
        <f>HLOOKUP(A_Stammdaten!$B$12,$AF$4:$AL$4004,ROW(C3341)-3,FALSE)</f>
        <v>0</v>
      </c>
      <c r="AF3341" s="109">
        <f t="shared" si="383"/>
        <v>0</v>
      </c>
      <c r="AG3341" s="109">
        <f t="shared" si="380"/>
        <v>0</v>
      </c>
      <c r="AH3341" s="109">
        <f t="shared" si="380"/>
        <v>0</v>
      </c>
      <c r="AI3341" s="109">
        <f t="shared" si="380"/>
        <v>0</v>
      </c>
      <c r="AJ3341" s="109">
        <f t="shared" si="380"/>
        <v>0</v>
      </c>
      <c r="AK3341" s="109">
        <f t="shared" si="380"/>
        <v>0</v>
      </c>
      <c r="AL3341" s="109">
        <f t="shared" si="380"/>
        <v>0</v>
      </c>
    </row>
    <row r="3342" spans="1:38" x14ac:dyDescent="0.3">
      <c r="A3342" s="421"/>
      <c r="B3342" s="421"/>
      <c r="C3342" s="422"/>
      <c r="D3342" s="423"/>
      <c r="E3342" s="421"/>
      <c r="F3342" s="421"/>
      <c r="G3342" s="421"/>
      <c r="H3342" s="421"/>
      <c r="I3342" s="421"/>
      <c r="J3342" s="421"/>
      <c r="K3342" s="421"/>
      <c r="L3342" s="421"/>
      <c r="M3342" s="423"/>
      <c r="N3342" s="340">
        <f>IF(C3342&gt;A_Stammdaten!$B$12,0,SUM(E3342,F3342,H3342,J3342:K3342)-SUM(G3342,I3342,L3342:M3342))</f>
        <v>0</v>
      </c>
      <c r="O3342" s="421"/>
      <c r="P3342" s="421"/>
      <c r="Q3342" s="421"/>
      <c r="R3342" s="421"/>
      <c r="S3342" s="108">
        <f t="shared" si="384"/>
        <v>0</v>
      </c>
      <c r="T3342" s="341">
        <f>IF(ISBLANK($B3342),0,VLOOKUP($B3342,Listen!$A$2:$C$45,2,FALSE))</f>
        <v>0</v>
      </c>
      <c r="U3342" s="341">
        <f>IF(ISBLANK($B3342),0,VLOOKUP($B3342,Listen!$A$2:$C$45,3,FALSE))</f>
        <v>0</v>
      </c>
      <c r="V3342" s="342">
        <f t="shared" si="382"/>
        <v>0</v>
      </c>
      <c r="W3342" s="342">
        <f t="shared" si="381"/>
        <v>0</v>
      </c>
      <c r="X3342" s="342">
        <f t="shared" si="381"/>
        <v>0</v>
      </c>
      <c r="Y3342" s="342">
        <f t="shared" si="381"/>
        <v>0</v>
      </c>
      <c r="Z3342" s="342">
        <f t="shared" si="381"/>
        <v>0</v>
      </c>
      <c r="AA3342" s="342">
        <f t="shared" si="381"/>
        <v>0</v>
      </c>
      <c r="AB3342" s="342">
        <f t="shared" si="381"/>
        <v>0</v>
      </c>
      <c r="AC3342" s="109">
        <f t="shared" si="385"/>
        <v>0</v>
      </c>
      <c r="AD3342" s="109">
        <f>IF(C3342=A_Stammdaten!$B$12,E_SAV!$S3342-E_SAV!$AE3342,HLOOKUP(A_Stammdaten!$B$12-1,$AF$4:$AL$4004,ROW(C3342)-3,FALSE)-$AE3342)</f>
        <v>0</v>
      </c>
      <c r="AE3342" s="109">
        <f>HLOOKUP(A_Stammdaten!$B$12,$AF$4:$AL$4004,ROW(C3342)-3,FALSE)</f>
        <v>0</v>
      </c>
      <c r="AF3342" s="109">
        <f t="shared" si="383"/>
        <v>0</v>
      </c>
      <c r="AG3342" s="109">
        <f t="shared" si="380"/>
        <v>0</v>
      </c>
      <c r="AH3342" s="109">
        <f t="shared" si="380"/>
        <v>0</v>
      </c>
      <c r="AI3342" s="109">
        <f t="shared" si="380"/>
        <v>0</v>
      </c>
      <c r="AJ3342" s="109">
        <f t="shared" si="380"/>
        <v>0</v>
      </c>
      <c r="AK3342" s="109">
        <f t="shared" si="380"/>
        <v>0</v>
      </c>
      <c r="AL3342" s="109">
        <f t="shared" si="380"/>
        <v>0</v>
      </c>
    </row>
    <row r="3343" spans="1:38" x14ac:dyDescent="0.3">
      <c r="A3343" s="421"/>
      <c r="B3343" s="421"/>
      <c r="C3343" s="422"/>
      <c r="D3343" s="423"/>
      <c r="E3343" s="421"/>
      <c r="F3343" s="421"/>
      <c r="G3343" s="421"/>
      <c r="H3343" s="421"/>
      <c r="I3343" s="421"/>
      <c r="J3343" s="421"/>
      <c r="K3343" s="421"/>
      <c r="L3343" s="421"/>
      <c r="M3343" s="423"/>
      <c r="N3343" s="340">
        <f>IF(C3343&gt;A_Stammdaten!$B$12,0,SUM(E3343,F3343,H3343,J3343:K3343)-SUM(G3343,I3343,L3343:M3343))</f>
        <v>0</v>
      </c>
      <c r="O3343" s="421"/>
      <c r="P3343" s="421"/>
      <c r="Q3343" s="421"/>
      <c r="R3343" s="421"/>
      <c r="S3343" s="108">
        <f t="shared" si="384"/>
        <v>0</v>
      </c>
      <c r="T3343" s="341">
        <f>IF(ISBLANK($B3343),0,VLOOKUP($B3343,Listen!$A$2:$C$45,2,FALSE))</f>
        <v>0</v>
      </c>
      <c r="U3343" s="341">
        <f>IF(ISBLANK($B3343),0,VLOOKUP($B3343,Listen!$A$2:$C$45,3,FALSE))</f>
        <v>0</v>
      </c>
      <c r="V3343" s="342">
        <f t="shared" si="382"/>
        <v>0</v>
      </c>
      <c r="W3343" s="342">
        <f t="shared" si="381"/>
        <v>0</v>
      </c>
      <c r="X3343" s="342">
        <f t="shared" si="381"/>
        <v>0</v>
      </c>
      <c r="Y3343" s="342">
        <f t="shared" si="381"/>
        <v>0</v>
      </c>
      <c r="Z3343" s="342">
        <f t="shared" si="381"/>
        <v>0</v>
      </c>
      <c r="AA3343" s="342">
        <f t="shared" si="381"/>
        <v>0</v>
      </c>
      <c r="AB3343" s="342">
        <f t="shared" si="381"/>
        <v>0</v>
      </c>
      <c r="AC3343" s="109">
        <f t="shared" si="385"/>
        <v>0</v>
      </c>
      <c r="AD3343" s="109">
        <f>IF(C3343=A_Stammdaten!$B$12,E_SAV!$S3343-E_SAV!$AE3343,HLOOKUP(A_Stammdaten!$B$12-1,$AF$4:$AL$4004,ROW(C3343)-3,FALSE)-$AE3343)</f>
        <v>0</v>
      </c>
      <c r="AE3343" s="109">
        <f>HLOOKUP(A_Stammdaten!$B$12,$AF$4:$AL$4004,ROW(C3343)-3,FALSE)</f>
        <v>0</v>
      </c>
      <c r="AF3343" s="109">
        <f t="shared" si="383"/>
        <v>0</v>
      </c>
      <c r="AG3343" s="109">
        <f t="shared" si="380"/>
        <v>0</v>
      </c>
      <c r="AH3343" s="109">
        <f t="shared" si="380"/>
        <v>0</v>
      </c>
      <c r="AI3343" s="109">
        <f t="shared" si="380"/>
        <v>0</v>
      </c>
      <c r="AJ3343" s="109">
        <f t="shared" si="380"/>
        <v>0</v>
      </c>
      <c r="AK3343" s="109">
        <f t="shared" si="380"/>
        <v>0</v>
      </c>
      <c r="AL3343" s="109">
        <f t="shared" si="380"/>
        <v>0</v>
      </c>
    </row>
    <row r="3344" spans="1:38" x14ac:dyDescent="0.3">
      <c r="A3344" s="421"/>
      <c r="B3344" s="421"/>
      <c r="C3344" s="422"/>
      <c r="D3344" s="423"/>
      <c r="E3344" s="421"/>
      <c r="F3344" s="421"/>
      <c r="G3344" s="421"/>
      <c r="H3344" s="421"/>
      <c r="I3344" s="421"/>
      <c r="J3344" s="421"/>
      <c r="K3344" s="421"/>
      <c r="L3344" s="421"/>
      <c r="M3344" s="423"/>
      <c r="N3344" s="340">
        <f>IF(C3344&gt;A_Stammdaten!$B$12,0,SUM(E3344,F3344,H3344,J3344:K3344)-SUM(G3344,I3344,L3344:M3344))</f>
        <v>0</v>
      </c>
      <c r="O3344" s="421"/>
      <c r="P3344" s="421"/>
      <c r="Q3344" s="421"/>
      <c r="R3344" s="421"/>
      <c r="S3344" s="108">
        <f t="shared" si="384"/>
        <v>0</v>
      </c>
      <c r="T3344" s="341">
        <f>IF(ISBLANK($B3344),0,VLOOKUP($B3344,Listen!$A$2:$C$45,2,FALSE))</f>
        <v>0</v>
      </c>
      <c r="U3344" s="341">
        <f>IF(ISBLANK($B3344),0,VLOOKUP($B3344,Listen!$A$2:$C$45,3,FALSE))</f>
        <v>0</v>
      </c>
      <c r="V3344" s="342">
        <f t="shared" si="382"/>
        <v>0</v>
      </c>
      <c r="W3344" s="342">
        <f t="shared" si="381"/>
        <v>0</v>
      </c>
      <c r="X3344" s="342">
        <f t="shared" si="381"/>
        <v>0</v>
      </c>
      <c r="Y3344" s="342">
        <f t="shared" si="381"/>
        <v>0</v>
      </c>
      <c r="Z3344" s="342">
        <f t="shared" si="381"/>
        <v>0</v>
      </c>
      <c r="AA3344" s="342">
        <f t="shared" si="381"/>
        <v>0</v>
      </c>
      <c r="AB3344" s="342">
        <f t="shared" si="381"/>
        <v>0</v>
      </c>
      <c r="AC3344" s="109">
        <f t="shared" si="385"/>
        <v>0</v>
      </c>
      <c r="AD3344" s="109">
        <f>IF(C3344=A_Stammdaten!$B$12,E_SAV!$S3344-E_SAV!$AE3344,HLOOKUP(A_Stammdaten!$B$12-1,$AF$4:$AL$4004,ROW(C3344)-3,FALSE)-$AE3344)</f>
        <v>0</v>
      </c>
      <c r="AE3344" s="109">
        <f>HLOOKUP(A_Stammdaten!$B$12,$AF$4:$AL$4004,ROW(C3344)-3,FALSE)</f>
        <v>0</v>
      </c>
      <c r="AF3344" s="109">
        <f t="shared" si="383"/>
        <v>0</v>
      </c>
      <c r="AG3344" s="109">
        <f t="shared" si="380"/>
        <v>0</v>
      </c>
      <c r="AH3344" s="109">
        <f t="shared" si="380"/>
        <v>0</v>
      </c>
      <c r="AI3344" s="109">
        <f t="shared" si="380"/>
        <v>0</v>
      </c>
      <c r="AJ3344" s="109">
        <f t="shared" si="380"/>
        <v>0</v>
      </c>
      <c r="AK3344" s="109">
        <f t="shared" si="380"/>
        <v>0</v>
      </c>
      <c r="AL3344" s="109">
        <f t="shared" si="380"/>
        <v>0</v>
      </c>
    </row>
    <row r="3345" spans="1:38" x14ac:dyDescent="0.3">
      <c r="A3345" s="421"/>
      <c r="B3345" s="421"/>
      <c r="C3345" s="422"/>
      <c r="D3345" s="423"/>
      <c r="E3345" s="421"/>
      <c r="F3345" s="421"/>
      <c r="G3345" s="421"/>
      <c r="H3345" s="421"/>
      <c r="I3345" s="421"/>
      <c r="J3345" s="421"/>
      <c r="K3345" s="421"/>
      <c r="L3345" s="421"/>
      <c r="M3345" s="423"/>
      <c r="N3345" s="340">
        <f>IF(C3345&gt;A_Stammdaten!$B$12,0,SUM(E3345,F3345,H3345,J3345:K3345)-SUM(G3345,I3345,L3345:M3345))</f>
        <v>0</v>
      </c>
      <c r="O3345" s="421"/>
      <c r="P3345" s="421"/>
      <c r="Q3345" s="421"/>
      <c r="R3345" s="421"/>
      <c r="S3345" s="108">
        <f t="shared" si="384"/>
        <v>0</v>
      </c>
      <c r="T3345" s="341">
        <f>IF(ISBLANK($B3345),0,VLOOKUP($B3345,Listen!$A$2:$C$45,2,FALSE))</f>
        <v>0</v>
      </c>
      <c r="U3345" s="341">
        <f>IF(ISBLANK($B3345),0,VLOOKUP($B3345,Listen!$A$2:$C$45,3,FALSE))</f>
        <v>0</v>
      </c>
      <c r="V3345" s="342">
        <f t="shared" si="382"/>
        <v>0</v>
      </c>
      <c r="W3345" s="342">
        <f t="shared" si="381"/>
        <v>0</v>
      </c>
      <c r="X3345" s="342">
        <f t="shared" si="381"/>
        <v>0</v>
      </c>
      <c r="Y3345" s="342">
        <f t="shared" si="381"/>
        <v>0</v>
      </c>
      <c r="Z3345" s="342">
        <f t="shared" si="381"/>
        <v>0</v>
      </c>
      <c r="AA3345" s="342">
        <f t="shared" si="381"/>
        <v>0</v>
      </c>
      <c r="AB3345" s="342">
        <f t="shared" si="381"/>
        <v>0</v>
      </c>
      <c r="AC3345" s="109">
        <f t="shared" si="385"/>
        <v>0</v>
      </c>
      <c r="AD3345" s="109">
        <f>IF(C3345=A_Stammdaten!$B$12,E_SAV!$S3345-E_SAV!$AE3345,HLOOKUP(A_Stammdaten!$B$12-1,$AF$4:$AL$4004,ROW(C3345)-3,FALSE)-$AE3345)</f>
        <v>0</v>
      </c>
      <c r="AE3345" s="109">
        <f>HLOOKUP(A_Stammdaten!$B$12,$AF$4:$AL$4004,ROW(C3345)-3,FALSE)</f>
        <v>0</v>
      </c>
      <c r="AF3345" s="109">
        <f t="shared" si="383"/>
        <v>0</v>
      </c>
      <c r="AG3345" s="109">
        <f t="shared" si="380"/>
        <v>0</v>
      </c>
      <c r="AH3345" s="109">
        <f t="shared" si="380"/>
        <v>0</v>
      </c>
      <c r="AI3345" s="109">
        <f t="shared" si="380"/>
        <v>0</v>
      </c>
      <c r="AJ3345" s="109">
        <f t="shared" si="380"/>
        <v>0</v>
      </c>
      <c r="AK3345" s="109">
        <f t="shared" si="380"/>
        <v>0</v>
      </c>
      <c r="AL3345" s="109">
        <f t="shared" si="380"/>
        <v>0</v>
      </c>
    </row>
    <row r="3346" spans="1:38" x14ac:dyDescent="0.3">
      <c r="A3346" s="421"/>
      <c r="B3346" s="421"/>
      <c r="C3346" s="422"/>
      <c r="D3346" s="423"/>
      <c r="E3346" s="421"/>
      <c r="F3346" s="421"/>
      <c r="G3346" s="421"/>
      <c r="H3346" s="421"/>
      <c r="I3346" s="421"/>
      <c r="J3346" s="421"/>
      <c r="K3346" s="421"/>
      <c r="L3346" s="421"/>
      <c r="M3346" s="423"/>
      <c r="N3346" s="340">
        <f>IF(C3346&gt;A_Stammdaten!$B$12,0,SUM(E3346,F3346,H3346,J3346:K3346)-SUM(G3346,I3346,L3346:M3346))</f>
        <v>0</v>
      </c>
      <c r="O3346" s="421"/>
      <c r="P3346" s="421"/>
      <c r="Q3346" s="421"/>
      <c r="R3346" s="421"/>
      <c r="S3346" s="108">
        <f t="shared" si="384"/>
        <v>0</v>
      </c>
      <c r="T3346" s="341">
        <f>IF(ISBLANK($B3346),0,VLOOKUP($B3346,Listen!$A$2:$C$45,2,FALSE))</f>
        <v>0</v>
      </c>
      <c r="U3346" s="341">
        <f>IF(ISBLANK($B3346),0,VLOOKUP($B3346,Listen!$A$2:$C$45,3,FALSE))</f>
        <v>0</v>
      </c>
      <c r="V3346" s="342">
        <f t="shared" si="382"/>
        <v>0</v>
      </c>
      <c r="W3346" s="342">
        <f t="shared" si="381"/>
        <v>0</v>
      </c>
      <c r="X3346" s="342">
        <f t="shared" si="381"/>
        <v>0</v>
      </c>
      <c r="Y3346" s="342">
        <f t="shared" si="381"/>
        <v>0</v>
      </c>
      <c r="Z3346" s="342">
        <f t="shared" si="381"/>
        <v>0</v>
      </c>
      <c r="AA3346" s="342">
        <f t="shared" si="381"/>
        <v>0</v>
      </c>
      <c r="AB3346" s="342">
        <f t="shared" si="381"/>
        <v>0</v>
      </c>
      <c r="AC3346" s="109">
        <f t="shared" si="385"/>
        <v>0</v>
      </c>
      <c r="AD3346" s="109">
        <f>IF(C3346=A_Stammdaten!$B$12,E_SAV!$S3346-E_SAV!$AE3346,HLOOKUP(A_Stammdaten!$B$12-1,$AF$4:$AL$4004,ROW(C3346)-3,FALSE)-$AE3346)</f>
        <v>0</v>
      </c>
      <c r="AE3346" s="109">
        <f>HLOOKUP(A_Stammdaten!$B$12,$AF$4:$AL$4004,ROW(C3346)-3,FALSE)</f>
        <v>0</v>
      </c>
      <c r="AF3346" s="109">
        <f t="shared" si="383"/>
        <v>0</v>
      </c>
      <c r="AG3346" s="109">
        <f t="shared" si="380"/>
        <v>0</v>
      </c>
      <c r="AH3346" s="109">
        <f t="shared" si="380"/>
        <v>0</v>
      </c>
      <c r="AI3346" s="109">
        <f t="shared" si="380"/>
        <v>0</v>
      </c>
      <c r="AJ3346" s="109">
        <f t="shared" si="380"/>
        <v>0</v>
      </c>
      <c r="AK3346" s="109">
        <f t="shared" si="380"/>
        <v>0</v>
      </c>
      <c r="AL3346" s="109">
        <f t="shared" si="380"/>
        <v>0</v>
      </c>
    </row>
    <row r="3347" spans="1:38" x14ac:dyDescent="0.3">
      <c r="A3347" s="421"/>
      <c r="B3347" s="421"/>
      <c r="C3347" s="422"/>
      <c r="D3347" s="423"/>
      <c r="E3347" s="421"/>
      <c r="F3347" s="421"/>
      <c r="G3347" s="421"/>
      <c r="H3347" s="421"/>
      <c r="I3347" s="421"/>
      <c r="J3347" s="421"/>
      <c r="K3347" s="421"/>
      <c r="L3347" s="421"/>
      <c r="M3347" s="423"/>
      <c r="N3347" s="340">
        <f>IF(C3347&gt;A_Stammdaten!$B$12,0,SUM(E3347,F3347,H3347,J3347:K3347)-SUM(G3347,I3347,L3347:M3347))</f>
        <v>0</v>
      </c>
      <c r="O3347" s="421"/>
      <c r="P3347" s="421"/>
      <c r="Q3347" s="421"/>
      <c r="R3347" s="421"/>
      <c r="S3347" s="108">
        <f t="shared" si="384"/>
        <v>0</v>
      </c>
      <c r="T3347" s="341">
        <f>IF(ISBLANK($B3347),0,VLOOKUP($B3347,Listen!$A$2:$C$45,2,FALSE))</f>
        <v>0</v>
      </c>
      <c r="U3347" s="341">
        <f>IF(ISBLANK($B3347),0,VLOOKUP($B3347,Listen!$A$2:$C$45,3,FALSE))</f>
        <v>0</v>
      </c>
      <c r="V3347" s="342">
        <f t="shared" si="382"/>
        <v>0</v>
      </c>
      <c r="W3347" s="342">
        <f t="shared" si="381"/>
        <v>0</v>
      </c>
      <c r="X3347" s="342">
        <f t="shared" si="381"/>
        <v>0</v>
      </c>
      <c r="Y3347" s="342">
        <f t="shared" si="381"/>
        <v>0</v>
      </c>
      <c r="Z3347" s="342">
        <f t="shared" si="381"/>
        <v>0</v>
      </c>
      <c r="AA3347" s="342">
        <f t="shared" si="381"/>
        <v>0</v>
      </c>
      <c r="AB3347" s="342">
        <f t="shared" si="381"/>
        <v>0</v>
      </c>
      <c r="AC3347" s="109">
        <f t="shared" si="385"/>
        <v>0</v>
      </c>
      <c r="AD3347" s="109">
        <f>IF(C3347=A_Stammdaten!$B$12,E_SAV!$S3347-E_SAV!$AE3347,HLOOKUP(A_Stammdaten!$B$12-1,$AF$4:$AL$4004,ROW(C3347)-3,FALSE)-$AE3347)</f>
        <v>0</v>
      </c>
      <c r="AE3347" s="109">
        <f>HLOOKUP(A_Stammdaten!$B$12,$AF$4:$AL$4004,ROW(C3347)-3,FALSE)</f>
        <v>0</v>
      </c>
      <c r="AF3347" s="109">
        <f t="shared" si="383"/>
        <v>0</v>
      </c>
      <c r="AG3347" s="109">
        <f t="shared" si="380"/>
        <v>0</v>
      </c>
      <c r="AH3347" s="109">
        <f t="shared" si="380"/>
        <v>0</v>
      </c>
      <c r="AI3347" s="109">
        <f t="shared" si="380"/>
        <v>0</v>
      </c>
      <c r="AJ3347" s="109">
        <f t="shared" si="380"/>
        <v>0</v>
      </c>
      <c r="AK3347" s="109">
        <f t="shared" si="380"/>
        <v>0</v>
      </c>
      <c r="AL3347" s="109">
        <f t="shared" si="380"/>
        <v>0</v>
      </c>
    </row>
    <row r="3348" spans="1:38" x14ac:dyDescent="0.3">
      <c r="A3348" s="421"/>
      <c r="B3348" s="421"/>
      <c r="C3348" s="422"/>
      <c r="D3348" s="423"/>
      <c r="E3348" s="421"/>
      <c r="F3348" s="421"/>
      <c r="G3348" s="421"/>
      <c r="H3348" s="421"/>
      <c r="I3348" s="421"/>
      <c r="J3348" s="421"/>
      <c r="K3348" s="421"/>
      <c r="L3348" s="421"/>
      <c r="M3348" s="423"/>
      <c r="N3348" s="340">
        <f>IF(C3348&gt;A_Stammdaten!$B$12,0,SUM(E3348,F3348,H3348,J3348:K3348)-SUM(G3348,I3348,L3348:M3348))</f>
        <v>0</v>
      </c>
      <c r="O3348" s="421"/>
      <c r="P3348" s="421"/>
      <c r="Q3348" s="421"/>
      <c r="R3348" s="421"/>
      <c r="S3348" s="108">
        <f t="shared" si="384"/>
        <v>0</v>
      </c>
      <c r="T3348" s="341">
        <f>IF(ISBLANK($B3348),0,VLOOKUP($B3348,Listen!$A$2:$C$45,2,FALSE))</f>
        <v>0</v>
      </c>
      <c r="U3348" s="341">
        <f>IF(ISBLANK($B3348),0,VLOOKUP($B3348,Listen!$A$2:$C$45,3,FALSE))</f>
        <v>0</v>
      </c>
      <c r="V3348" s="342">
        <f t="shared" si="382"/>
        <v>0</v>
      </c>
      <c r="W3348" s="342">
        <f t="shared" si="381"/>
        <v>0</v>
      </c>
      <c r="X3348" s="342">
        <f t="shared" si="381"/>
        <v>0</v>
      </c>
      <c r="Y3348" s="342">
        <f t="shared" si="381"/>
        <v>0</v>
      </c>
      <c r="Z3348" s="342">
        <f t="shared" si="381"/>
        <v>0</v>
      </c>
      <c r="AA3348" s="342">
        <f t="shared" si="381"/>
        <v>0</v>
      </c>
      <c r="AB3348" s="342">
        <f t="shared" si="381"/>
        <v>0</v>
      </c>
      <c r="AC3348" s="109">
        <f t="shared" si="385"/>
        <v>0</v>
      </c>
      <c r="AD3348" s="109">
        <f>IF(C3348=A_Stammdaten!$B$12,E_SAV!$S3348-E_SAV!$AE3348,HLOOKUP(A_Stammdaten!$B$12-1,$AF$4:$AL$4004,ROW(C3348)-3,FALSE)-$AE3348)</f>
        <v>0</v>
      </c>
      <c r="AE3348" s="109">
        <f>HLOOKUP(A_Stammdaten!$B$12,$AF$4:$AL$4004,ROW(C3348)-3,FALSE)</f>
        <v>0</v>
      </c>
      <c r="AF3348" s="109">
        <f t="shared" si="383"/>
        <v>0</v>
      </c>
      <c r="AG3348" s="109">
        <f t="shared" si="380"/>
        <v>0</v>
      </c>
      <c r="AH3348" s="109">
        <f t="shared" si="380"/>
        <v>0</v>
      </c>
      <c r="AI3348" s="109">
        <f t="shared" si="380"/>
        <v>0</v>
      </c>
      <c r="AJ3348" s="109">
        <f t="shared" si="380"/>
        <v>0</v>
      </c>
      <c r="AK3348" s="109">
        <f t="shared" si="380"/>
        <v>0</v>
      </c>
      <c r="AL3348" s="109">
        <f t="shared" si="380"/>
        <v>0</v>
      </c>
    </row>
    <row r="3349" spans="1:38" x14ac:dyDescent="0.3">
      <c r="A3349" s="421"/>
      <c r="B3349" s="421"/>
      <c r="C3349" s="422"/>
      <c r="D3349" s="423"/>
      <c r="E3349" s="421"/>
      <c r="F3349" s="421"/>
      <c r="G3349" s="421"/>
      <c r="H3349" s="421"/>
      <c r="I3349" s="421"/>
      <c r="J3349" s="421"/>
      <c r="K3349" s="421"/>
      <c r="L3349" s="421"/>
      <c r="M3349" s="423"/>
      <c r="N3349" s="340">
        <f>IF(C3349&gt;A_Stammdaten!$B$12,0,SUM(E3349,F3349,H3349,J3349:K3349)-SUM(G3349,I3349,L3349:M3349))</f>
        <v>0</v>
      </c>
      <c r="O3349" s="421"/>
      <c r="P3349" s="421"/>
      <c r="Q3349" s="421"/>
      <c r="R3349" s="421"/>
      <c r="S3349" s="108">
        <f t="shared" si="384"/>
        <v>0</v>
      </c>
      <c r="T3349" s="341">
        <f>IF(ISBLANK($B3349),0,VLOOKUP($B3349,Listen!$A$2:$C$45,2,FALSE))</f>
        <v>0</v>
      </c>
      <c r="U3349" s="341">
        <f>IF(ISBLANK($B3349),0,VLOOKUP($B3349,Listen!$A$2:$C$45,3,FALSE))</f>
        <v>0</v>
      </c>
      <c r="V3349" s="342">
        <f t="shared" si="382"/>
        <v>0</v>
      </c>
      <c r="W3349" s="342">
        <f t="shared" si="381"/>
        <v>0</v>
      </c>
      <c r="X3349" s="342">
        <f t="shared" si="381"/>
        <v>0</v>
      </c>
      <c r="Y3349" s="342">
        <f t="shared" si="381"/>
        <v>0</v>
      </c>
      <c r="Z3349" s="342">
        <f t="shared" si="381"/>
        <v>0</v>
      </c>
      <c r="AA3349" s="342">
        <f t="shared" si="381"/>
        <v>0</v>
      </c>
      <c r="AB3349" s="342">
        <f t="shared" si="381"/>
        <v>0</v>
      </c>
      <c r="AC3349" s="109">
        <f t="shared" si="385"/>
        <v>0</v>
      </c>
      <c r="AD3349" s="109">
        <f>IF(C3349=A_Stammdaten!$B$12,E_SAV!$S3349-E_SAV!$AE3349,HLOOKUP(A_Stammdaten!$B$12-1,$AF$4:$AL$4004,ROW(C3349)-3,FALSE)-$AE3349)</f>
        <v>0</v>
      </c>
      <c r="AE3349" s="109">
        <f>HLOOKUP(A_Stammdaten!$B$12,$AF$4:$AL$4004,ROW(C3349)-3,FALSE)</f>
        <v>0</v>
      </c>
      <c r="AF3349" s="109">
        <f t="shared" si="383"/>
        <v>0</v>
      </c>
      <c r="AG3349" s="109">
        <f t="shared" si="380"/>
        <v>0</v>
      </c>
      <c r="AH3349" s="109">
        <f t="shared" si="380"/>
        <v>0</v>
      </c>
      <c r="AI3349" s="109">
        <f t="shared" si="380"/>
        <v>0</v>
      </c>
      <c r="AJ3349" s="109">
        <f t="shared" si="380"/>
        <v>0</v>
      </c>
      <c r="AK3349" s="109">
        <f t="shared" si="380"/>
        <v>0</v>
      </c>
      <c r="AL3349" s="109">
        <f t="shared" si="380"/>
        <v>0</v>
      </c>
    </row>
    <row r="3350" spans="1:38" x14ac:dyDescent="0.3">
      <c r="A3350" s="421"/>
      <c r="B3350" s="421"/>
      <c r="C3350" s="422"/>
      <c r="D3350" s="423"/>
      <c r="E3350" s="421"/>
      <c r="F3350" s="421"/>
      <c r="G3350" s="421"/>
      <c r="H3350" s="421"/>
      <c r="I3350" s="421"/>
      <c r="J3350" s="421"/>
      <c r="K3350" s="421"/>
      <c r="L3350" s="421"/>
      <c r="M3350" s="423"/>
      <c r="N3350" s="340">
        <f>IF(C3350&gt;A_Stammdaten!$B$12,0,SUM(E3350,F3350,H3350,J3350:K3350)-SUM(G3350,I3350,L3350:M3350))</f>
        <v>0</v>
      </c>
      <c r="O3350" s="421"/>
      <c r="P3350" s="421"/>
      <c r="Q3350" s="421"/>
      <c r="R3350" s="421"/>
      <c r="S3350" s="108">
        <f t="shared" si="384"/>
        <v>0</v>
      </c>
      <c r="T3350" s="341">
        <f>IF(ISBLANK($B3350),0,VLOOKUP($B3350,Listen!$A$2:$C$45,2,FALSE))</f>
        <v>0</v>
      </c>
      <c r="U3350" s="341">
        <f>IF(ISBLANK($B3350),0,VLOOKUP($B3350,Listen!$A$2:$C$45,3,FALSE))</f>
        <v>0</v>
      </c>
      <c r="V3350" s="342">
        <f t="shared" si="382"/>
        <v>0</v>
      </c>
      <c r="W3350" s="342">
        <f t="shared" si="381"/>
        <v>0</v>
      </c>
      <c r="X3350" s="342">
        <f t="shared" si="381"/>
        <v>0</v>
      </c>
      <c r="Y3350" s="342">
        <f t="shared" si="381"/>
        <v>0</v>
      </c>
      <c r="Z3350" s="342">
        <f t="shared" si="381"/>
        <v>0</v>
      </c>
      <c r="AA3350" s="342">
        <f t="shared" si="381"/>
        <v>0</v>
      </c>
      <c r="AB3350" s="342">
        <f t="shared" si="381"/>
        <v>0</v>
      </c>
      <c r="AC3350" s="109">
        <f t="shared" si="385"/>
        <v>0</v>
      </c>
      <c r="AD3350" s="109">
        <f>IF(C3350=A_Stammdaten!$B$12,E_SAV!$S3350-E_SAV!$AE3350,HLOOKUP(A_Stammdaten!$B$12-1,$AF$4:$AL$4004,ROW(C3350)-3,FALSE)-$AE3350)</f>
        <v>0</v>
      </c>
      <c r="AE3350" s="109">
        <f>HLOOKUP(A_Stammdaten!$B$12,$AF$4:$AL$4004,ROW(C3350)-3,FALSE)</f>
        <v>0</v>
      </c>
      <c r="AF3350" s="109">
        <f t="shared" si="383"/>
        <v>0</v>
      </c>
      <c r="AG3350" s="109">
        <f t="shared" si="380"/>
        <v>0</v>
      </c>
      <c r="AH3350" s="109">
        <f t="shared" si="380"/>
        <v>0</v>
      </c>
      <c r="AI3350" s="109">
        <f t="shared" si="380"/>
        <v>0</v>
      </c>
      <c r="AJ3350" s="109">
        <f t="shared" si="380"/>
        <v>0</v>
      </c>
      <c r="AK3350" s="109">
        <f t="shared" si="380"/>
        <v>0</v>
      </c>
      <c r="AL3350" s="109">
        <f t="shared" si="380"/>
        <v>0</v>
      </c>
    </row>
    <row r="3351" spans="1:38" x14ac:dyDescent="0.3">
      <c r="A3351" s="421"/>
      <c r="B3351" s="421"/>
      <c r="C3351" s="422"/>
      <c r="D3351" s="423"/>
      <c r="E3351" s="421"/>
      <c r="F3351" s="421"/>
      <c r="G3351" s="421"/>
      <c r="H3351" s="421"/>
      <c r="I3351" s="421"/>
      <c r="J3351" s="421"/>
      <c r="K3351" s="421"/>
      <c r="L3351" s="421"/>
      <c r="M3351" s="423"/>
      <c r="N3351" s="340">
        <f>IF(C3351&gt;A_Stammdaten!$B$12,0,SUM(E3351,F3351,H3351,J3351:K3351)-SUM(G3351,I3351,L3351:M3351))</f>
        <v>0</v>
      </c>
      <c r="O3351" s="421"/>
      <c r="P3351" s="421"/>
      <c r="Q3351" s="421"/>
      <c r="R3351" s="421"/>
      <c r="S3351" s="108">
        <f t="shared" si="384"/>
        <v>0</v>
      </c>
      <c r="T3351" s="341">
        <f>IF(ISBLANK($B3351),0,VLOOKUP($B3351,Listen!$A$2:$C$45,2,FALSE))</f>
        <v>0</v>
      </c>
      <c r="U3351" s="341">
        <f>IF(ISBLANK($B3351),0,VLOOKUP($B3351,Listen!$A$2:$C$45,3,FALSE))</f>
        <v>0</v>
      </c>
      <c r="V3351" s="342">
        <f t="shared" si="382"/>
        <v>0</v>
      </c>
      <c r="W3351" s="342">
        <f t="shared" si="381"/>
        <v>0</v>
      </c>
      <c r="X3351" s="342">
        <f t="shared" si="381"/>
        <v>0</v>
      </c>
      <c r="Y3351" s="342">
        <f t="shared" si="381"/>
        <v>0</v>
      </c>
      <c r="Z3351" s="342">
        <f t="shared" si="381"/>
        <v>0</v>
      </c>
      <c r="AA3351" s="342">
        <f t="shared" si="381"/>
        <v>0</v>
      </c>
      <c r="AB3351" s="342">
        <f t="shared" si="381"/>
        <v>0</v>
      </c>
      <c r="AC3351" s="109">
        <f t="shared" si="385"/>
        <v>0</v>
      </c>
      <c r="AD3351" s="109">
        <f>IF(C3351=A_Stammdaten!$B$12,E_SAV!$S3351-E_SAV!$AE3351,HLOOKUP(A_Stammdaten!$B$12-1,$AF$4:$AL$4004,ROW(C3351)-3,FALSE)-$AE3351)</f>
        <v>0</v>
      </c>
      <c r="AE3351" s="109">
        <f>HLOOKUP(A_Stammdaten!$B$12,$AF$4:$AL$4004,ROW(C3351)-3,FALSE)</f>
        <v>0</v>
      </c>
      <c r="AF3351" s="109">
        <f t="shared" si="383"/>
        <v>0</v>
      </c>
      <c r="AG3351" s="109">
        <f t="shared" si="380"/>
        <v>0</v>
      </c>
      <c r="AH3351" s="109">
        <f t="shared" si="380"/>
        <v>0</v>
      </c>
      <c r="AI3351" s="109">
        <f t="shared" si="380"/>
        <v>0</v>
      </c>
      <c r="AJ3351" s="109">
        <f t="shared" si="380"/>
        <v>0</v>
      </c>
      <c r="AK3351" s="109">
        <f t="shared" si="380"/>
        <v>0</v>
      </c>
      <c r="AL3351" s="109">
        <f t="shared" si="380"/>
        <v>0</v>
      </c>
    </row>
    <row r="3352" spans="1:38" x14ac:dyDescent="0.3">
      <c r="A3352" s="421"/>
      <c r="B3352" s="421"/>
      <c r="C3352" s="422"/>
      <c r="D3352" s="423"/>
      <c r="E3352" s="421"/>
      <c r="F3352" s="421"/>
      <c r="G3352" s="421"/>
      <c r="H3352" s="421"/>
      <c r="I3352" s="421"/>
      <c r="J3352" s="421"/>
      <c r="K3352" s="421"/>
      <c r="L3352" s="421"/>
      <c r="M3352" s="423"/>
      <c r="N3352" s="340">
        <f>IF(C3352&gt;A_Stammdaten!$B$12,0,SUM(E3352,F3352,H3352,J3352:K3352)-SUM(G3352,I3352,L3352:M3352))</f>
        <v>0</v>
      </c>
      <c r="O3352" s="421"/>
      <c r="P3352" s="421"/>
      <c r="Q3352" s="421"/>
      <c r="R3352" s="421"/>
      <c r="S3352" s="108">
        <f t="shared" si="384"/>
        <v>0</v>
      </c>
      <c r="T3352" s="341">
        <f>IF(ISBLANK($B3352),0,VLOOKUP($B3352,Listen!$A$2:$C$45,2,FALSE))</f>
        <v>0</v>
      </c>
      <c r="U3352" s="341">
        <f>IF(ISBLANK($B3352),0,VLOOKUP($B3352,Listen!$A$2:$C$45,3,FALSE))</f>
        <v>0</v>
      </c>
      <c r="V3352" s="342">
        <f t="shared" si="382"/>
        <v>0</v>
      </c>
      <c r="W3352" s="342">
        <f t="shared" si="381"/>
        <v>0</v>
      </c>
      <c r="X3352" s="342">
        <f t="shared" si="381"/>
        <v>0</v>
      </c>
      <c r="Y3352" s="342">
        <f t="shared" si="381"/>
        <v>0</v>
      </c>
      <c r="Z3352" s="342">
        <f t="shared" si="381"/>
        <v>0</v>
      </c>
      <c r="AA3352" s="342">
        <f t="shared" si="381"/>
        <v>0</v>
      </c>
      <c r="AB3352" s="342">
        <f t="shared" si="381"/>
        <v>0</v>
      </c>
      <c r="AC3352" s="109">
        <f t="shared" si="385"/>
        <v>0</v>
      </c>
      <c r="AD3352" s="109">
        <f>IF(C3352=A_Stammdaten!$B$12,E_SAV!$S3352-E_SAV!$AE3352,HLOOKUP(A_Stammdaten!$B$12-1,$AF$4:$AL$4004,ROW(C3352)-3,FALSE)-$AE3352)</f>
        <v>0</v>
      </c>
      <c r="AE3352" s="109">
        <f>HLOOKUP(A_Stammdaten!$B$12,$AF$4:$AL$4004,ROW(C3352)-3,FALSE)</f>
        <v>0</v>
      </c>
      <c r="AF3352" s="109">
        <f t="shared" si="383"/>
        <v>0</v>
      </c>
      <c r="AG3352" s="109">
        <f t="shared" si="380"/>
        <v>0</v>
      </c>
      <c r="AH3352" s="109">
        <f t="shared" si="380"/>
        <v>0</v>
      </c>
      <c r="AI3352" s="109">
        <f t="shared" si="380"/>
        <v>0</v>
      </c>
      <c r="AJ3352" s="109">
        <f t="shared" si="380"/>
        <v>0</v>
      </c>
      <c r="AK3352" s="109">
        <f t="shared" si="380"/>
        <v>0</v>
      </c>
      <c r="AL3352" s="109">
        <f t="shared" si="380"/>
        <v>0</v>
      </c>
    </row>
    <row r="3353" spans="1:38" x14ac:dyDescent="0.3">
      <c r="A3353" s="421"/>
      <c r="B3353" s="421"/>
      <c r="C3353" s="422"/>
      <c r="D3353" s="423"/>
      <c r="E3353" s="421"/>
      <c r="F3353" s="421"/>
      <c r="G3353" s="421"/>
      <c r="H3353" s="421"/>
      <c r="I3353" s="421"/>
      <c r="J3353" s="421"/>
      <c r="K3353" s="421"/>
      <c r="L3353" s="421"/>
      <c r="M3353" s="423"/>
      <c r="N3353" s="340">
        <f>IF(C3353&gt;A_Stammdaten!$B$12,0,SUM(E3353,F3353,H3353,J3353:K3353)-SUM(G3353,I3353,L3353:M3353))</f>
        <v>0</v>
      </c>
      <c r="O3353" s="421"/>
      <c r="P3353" s="421"/>
      <c r="Q3353" s="421"/>
      <c r="R3353" s="421"/>
      <c r="S3353" s="108">
        <f t="shared" si="384"/>
        <v>0</v>
      </c>
      <c r="T3353" s="341">
        <f>IF(ISBLANK($B3353),0,VLOOKUP($B3353,Listen!$A$2:$C$45,2,FALSE))</f>
        <v>0</v>
      </c>
      <c r="U3353" s="341">
        <f>IF(ISBLANK($B3353),0,VLOOKUP($B3353,Listen!$A$2:$C$45,3,FALSE))</f>
        <v>0</v>
      </c>
      <c r="V3353" s="342">
        <f t="shared" si="382"/>
        <v>0</v>
      </c>
      <c r="W3353" s="342">
        <f t="shared" si="381"/>
        <v>0</v>
      </c>
      <c r="X3353" s="342">
        <f t="shared" si="381"/>
        <v>0</v>
      </c>
      <c r="Y3353" s="342">
        <f t="shared" si="381"/>
        <v>0</v>
      </c>
      <c r="Z3353" s="342">
        <f t="shared" si="381"/>
        <v>0</v>
      </c>
      <c r="AA3353" s="342">
        <f t="shared" si="381"/>
        <v>0</v>
      </c>
      <c r="AB3353" s="342">
        <f t="shared" si="381"/>
        <v>0</v>
      </c>
      <c r="AC3353" s="109">
        <f t="shared" si="385"/>
        <v>0</v>
      </c>
      <c r="AD3353" s="109">
        <f>IF(C3353=A_Stammdaten!$B$12,E_SAV!$S3353-E_SAV!$AE3353,HLOOKUP(A_Stammdaten!$B$12-1,$AF$4:$AL$4004,ROW(C3353)-3,FALSE)-$AE3353)</f>
        <v>0</v>
      </c>
      <c r="AE3353" s="109">
        <f>HLOOKUP(A_Stammdaten!$B$12,$AF$4:$AL$4004,ROW(C3353)-3,FALSE)</f>
        <v>0</v>
      </c>
      <c r="AF3353" s="109">
        <f t="shared" si="383"/>
        <v>0</v>
      </c>
      <c r="AG3353" s="109">
        <f t="shared" si="380"/>
        <v>0</v>
      </c>
      <c r="AH3353" s="109">
        <f t="shared" si="380"/>
        <v>0</v>
      </c>
      <c r="AI3353" s="109">
        <f t="shared" si="380"/>
        <v>0</v>
      </c>
      <c r="AJ3353" s="109">
        <f t="shared" si="380"/>
        <v>0</v>
      </c>
      <c r="AK3353" s="109">
        <f t="shared" si="380"/>
        <v>0</v>
      </c>
      <c r="AL3353" s="109">
        <f t="shared" si="380"/>
        <v>0</v>
      </c>
    </row>
    <row r="3354" spans="1:38" x14ac:dyDescent="0.3">
      <c r="A3354" s="421"/>
      <c r="B3354" s="421"/>
      <c r="C3354" s="422"/>
      <c r="D3354" s="423"/>
      <c r="E3354" s="421"/>
      <c r="F3354" s="421"/>
      <c r="G3354" s="421"/>
      <c r="H3354" s="421"/>
      <c r="I3354" s="421"/>
      <c r="J3354" s="421"/>
      <c r="K3354" s="421"/>
      <c r="L3354" s="421"/>
      <c r="M3354" s="423"/>
      <c r="N3354" s="340">
        <f>IF(C3354&gt;A_Stammdaten!$B$12,0,SUM(E3354,F3354,H3354,J3354:K3354)-SUM(G3354,I3354,L3354:M3354))</f>
        <v>0</v>
      </c>
      <c r="O3354" s="421"/>
      <c r="P3354" s="421"/>
      <c r="Q3354" s="421"/>
      <c r="R3354" s="421"/>
      <c r="S3354" s="108">
        <f t="shared" si="384"/>
        <v>0</v>
      </c>
      <c r="T3354" s="341">
        <f>IF(ISBLANK($B3354),0,VLOOKUP($B3354,Listen!$A$2:$C$45,2,FALSE))</f>
        <v>0</v>
      </c>
      <c r="U3354" s="341">
        <f>IF(ISBLANK($B3354),0,VLOOKUP($B3354,Listen!$A$2:$C$45,3,FALSE))</f>
        <v>0</v>
      </c>
      <c r="V3354" s="342">
        <f t="shared" si="382"/>
        <v>0</v>
      </c>
      <c r="W3354" s="342">
        <f t="shared" si="381"/>
        <v>0</v>
      </c>
      <c r="X3354" s="342">
        <f t="shared" si="381"/>
        <v>0</v>
      </c>
      <c r="Y3354" s="342">
        <f t="shared" si="381"/>
        <v>0</v>
      </c>
      <c r="Z3354" s="342">
        <f t="shared" si="381"/>
        <v>0</v>
      </c>
      <c r="AA3354" s="342">
        <f t="shared" si="381"/>
        <v>0</v>
      </c>
      <c r="AB3354" s="342">
        <f t="shared" si="381"/>
        <v>0</v>
      </c>
      <c r="AC3354" s="109">
        <f t="shared" si="385"/>
        <v>0</v>
      </c>
      <c r="AD3354" s="109">
        <f>IF(C3354=A_Stammdaten!$B$12,E_SAV!$S3354-E_SAV!$AE3354,HLOOKUP(A_Stammdaten!$B$12-1,$AF$4:$AL$4004,ROW(C3354)-3,FALSE)-$AE3354)</f>
        <v>0</v>
      </c>
      <c r="AE3354" s="109">
        <f>HLOOKUP(A_Stammdaten!$B$12,$AF$4:$AL$4004,ROW(C3354)-3,FALSE)</f>
        <v>0</v>
      </c>
      <c r="AF3354" s="109">
        <f t="shared" si="383"/>
        <v>0</v>
      </c>
      <c r="AG3354" s="109">
        <f t="shared" si="380"/>
        <v>0</v>
      </c>
      <c r="AH3354" s="109">
        <f t="shared" si="380"/>
        <v>0</v>
      </c>
      <c r="AI3354" s="109">
        <f t="shared" si="380"/>
        <v>0</v>
      </c>
      <c r="AJ3354" s="109">
        <f t="shared" si="380"/>
        <v>0</v>
      </c>
      <c r="AK3354" s="109">
        <f t="shared" si="380"/>
        <v>0</v>
      </c>
      <c r="AL3354" s="109">
        <f t="shared" si="380"/>
        <v>0</v>
      </c>
    </row>
    <row r="3355" spans="1:38" x14ac:dyDescent="0.3">
      <c r="A3355" s="421"/>
      <c r="B3355" s="421"/>
      <c r="C3355" s="422"/>
      <c r="D3355" s="423"/>
      <c r="E3355" s="421"/>
      <c r="F3355" s="421"/>
      <c r="G3355" s="421"/>
      <c r="H3355" s="421"/>
      <c r="I3355" s="421"/>
      <c r="J3355" s="421"/>
      <c r="K3355" s="421"/>
      <c r="L3355" s="421"/>
      <c r="M3355" s="423"/>
      <c r="N3355" s="340">
        <f>IF(C3355&gt;A_Stammdaten!$B$12,0,SUM(E3355,F3355,H3355,J3355:K3355)-SUM(G3355,I3355,L3355:M3355))</f>
        <v>0</v>
      </c>
      <c r="O3355" s="421"/>
      <c r="P3355" s="421"/>
      <c r="Q3355" s="421"/>
      <c r="R3355" s="421"/>
      <c r="S3355" s="108">
        <f t="shared" si="384"/>
        <v>0</v>
      </c>
      <c r="T3355" s="341">
        <f>IF(ISBLANK($B3355),0,VLOOKUP($B3355,Listen!$A$2:$C$45,2,FALSE))</f>
        <v>0</v>
      </c>
      <c r="U3355" s="341">
        <f>IF(ISBLANK($B3355),0,VLOOKUP($B3355,Listen!$A$2:$C$45,3,FALSE))</f>
        <v>0</v>
      </c>
      <c r="V3355" s="342">
        <f t="shared" si="382"/>
        <v>0</v>
      </c>
      <c r="W3355" s="342">
        <f t="shared" si="381"/>
        <v>0</v>
      </c>
      <c r="X3355" s="342">
        <f t="shared" si="381"/>
        <v>0</v>
      </c>
      <c r="Y3355" s="342">
        <f t="shared" si="381"/>
        <v>0</v>
      </c>
      <c r="Z3355" s="342">
        <f t="shared" si="381"/>
        <v>0</v>
      </c>
      <c r="AA3355" s="342">
        <f t="shared" si="381"/>
        <v>0</v>
      </c>
      <c r="AB3355" s="342">
        <f t="shared" si="381"/>
        <v>0</v>
      </c>
      <c r="AC3355" s="109">
        <f t="shared" si="385"/>
        <v>0</v>
      </c>
      <c r="AD3355" s="109">
        <f>IF(C3355=A_Stammdaten!$B$12,E_SAV!$S3355-E_SAV!$AE3355,HLOOKUP(A_Stammdaten!$B$12-1,$AF$4:$AL$4004,ROW(C3355)-3,FALSE)-$AE3355)</f>
        <v>0</v>
      </c>
      <c r="AE3355" s="109">
        <f>HLOOKUP(A_Stammdaten!$B$12,$AF$4:$AL$4004,ROW(C3355)-3,FALSE)</f>
        <v>0</v>
      </c>
      <c r="AF3355" s="109">
        <f t="shared" si="383"/>
        <v>0</v>
      </c>
      <c r="AG3355" s="109">
        <f t="shared" si="380"/>
        <v>0</v>
      </c>
      <c r="AH3355" s="109">
        <f t="shared" si="380"/>
        <v>0</v>
      </c>
      <c r="AI3355" s="109">
        <f t="shared" si="380"/>
        <v>0</v>
      </c>
      <c r="AJ3355" s="109">
        <f t="shared" si="380"/>
        <v>0</v>
      </c>
      <c r="AK3355" s="109">
        <f t="shared" si="380"/>
        <v>0</v>
      </c>
      <c r="AL3355" s="109">
        <f t="shared" si="380"/>
        <v>0</v>
      </c>
    </row>
    <row r="3356" spans="1:38" x14ac:dyDescent="0.3">
      <c r="A3356" s="421"/>
      <c r="B3356" s="421"/>
      <c r="C3356" s="422"/>
      <c r="D3356" s="423"/>
      <c r="E3356" s="421"/>
      <c r="F3356" s="421"/>
      <c r="G3356" s="421"/>
      <c r="H3356" s="421"/>
      <c r="I3356" s="421"/>
      <c r="J3356" s="421"/>
      <c r="K3356" s="421"/>
      <c r="L3356" s="421"/>
      <c r="M3356" s="423"/>
      <c r="N3356" s="340">
        <f>IF(C3356&gt;A_Stammdaten!$B$12,0,SUM(E3356,F3356,H3356,J3356:K3356)-SUM(G3356,I3356,L3356:M3356))</f>
        <v>0</v>
      </c>
      <c r="O3356" s="421"/>
      <c r="P3356" s="421"/>
      <c r="Q3356" s="421"/>
      <c r="R3356" s="421"/>
      <c r="S3356" s="108">
        <f t="shared" si="384"/>
        <v>0</v>
      </c>
      <c r="T3356" s="341">
        <f>IF(ISBLANK($B3356),0,VLOOKUP($B3356,Listen!$A$2:$C$45,2,FALSE))</f>
        <v>0</v>
      </c>
      <c r="U3356" s="341">
        <f>IF(ISBLANK($B3356),0,VLOOKUP($B3356,Listen!$A$2:$C$45,3,FALSE))</f>
        <v>0</v>
      </c>
      <c r="V3356" s="342">
        <f t="shared" si="382"/>
        <v>0</v>
      </c>
      <c r="W3356" s="342">
        <f t="shared" si="381"/>
        <v>0</v>
      </c>
      <c r="X3356" s="342">
        <f t="shared" si="381"/>
        <v>0</v>
      </c>
      <c r="Y3356" s="342">
        <f t="shared" si="381"/>
        <v>0</v>
      </c>
      <c r="Z3356" s="342">
        <f t="shared" si="381"/>
        <v>0</v>
      </c>
      <c r="AA3356" s="342">
        <f t="shared" si="381"/>
        <v>0</v>
      </c>
      <c r="AB3356" s="342">
        <f t="shared" si="381"/>
        <v>0</v>
      </c>
      <c r="AC3356" s="109">
        <f t="shared" si="385"/>
        <v>0</v>
      </c>
      <c r="AD3356" s="109">
        <f>IF(C3356=A_Stammdaten!$B$12,E_SAV!$S3356-E_SAV!$AE3356,HLOOKUP(A_Stammdaten!$B$12-1,$AF$4:$AL$4004,ROW(C3356)-3,FALSE)-$AE3356)</f>
        <v>0</v>
      </c>
      <c r="AE3356" s="109">
        <f>HLOOKUP(A_Stammdaten!$B$12,$AF$4:$AL$4004,ROW(C3356)-3,FALSE)</f>
        <v>0</v>
      </c>
      <c r="AF3356" s="109">
        <f t="shared" si="383"/>
        <v>0</v>
      </c>
      <c r="AG3356" s="109">
        <f t="shared" si="380"/>
        <v>0</v>
      </c>
      <c r="AH3356" s="109">
        <f t="shared" si="380"/>
        <v>0</v>
      </c>
      <c r="AI3356" s="109">
        <f t="shared" si="380"/>
        <v>0</v>
      </c>
      <c r="AJ3356" s="109">
        <f t="shared" si="380"/>
        <v>0</v>
      </c>
      <c r="AK3356" s="109">
        <f t="shared" si="380"/>
        <v>0</v>
      </c>
      <c r="AL3356" s="109">
        <f t="shared" si="380"/>
        <v>0</v>
      </c>
    </row>
    <row r="3357" spans="1:38" x14ac:dyDescent="0.3">
      <c r="A3357" s="421"/>
      <c r="B3357" s="421"/>
      <c r="C3357" s="422"/>
      <c r="D3357" s="423"/>
      <c r="E3357" s="421"/>
      <c r="F3357" s="421"/>
      <c r="G3357" s="421"/>
      <c r="H3357" s="421"/>
      <c r="I3357" s="421"/>
      <c r="J3357" s="421"/>
      <c r="K3357" s="421"/>
      <c r="L3357" s="421"/>
      <c r="M3357" s="423"/>
      <c r="N3357" s="340">
        <f>IF(C3357&gt;A_Stammdaten!$B$12,0,SUM(E3357,F3357,H3357,J3357:K3357)-SUM(G3357,I3357,L3357:M3357))</f>
        <v>0</v>
      </c>
      <c r="O3357" s="421"/>
      <c r="P3357" s="421"/>
      <c r="Q3357" s="421"/>
      <c r="R3357" s="421"/>
      <c r="S3357" s="108">
        <f t="shared" si="384"/>
        <v>0</v>
      </c>
      <c r="T3357" s="341">
        <f>IF(ISBLANK($B3357),0,VLOOKUP($B3357,Listen!$A$2:$C$45,2,FALSE))</f>
        <v>0</v>
      </c>
      <c r="U3357" s="341">
        <f>IF(ISBLANK($B3357),0,VLOOKUP($B3357,Listen!$A$2:$C$45,3,FALSE))</f>
        <v>0</v>
      </c>
      <c r="V3357" s="342">
        <f t="shared" si="382"/>
        <v>0</v>
      </c>
      <c r="W3357" s="342">
        <f t="shared" si="381"/>
        <v>0</v>
      </c>
      <c r="X3357" s="342">
        <f t="shared" si="381"/>
        <v>0</v>
      </c>
      <c r="Y3357" s="342">
        <f t="shared" si="381"/>
        <v>0</v>
      </c>
      <c r="Z3357" s="342">
        <f t="shared" si="381"/>
        <v>0</v>
      </c>
      <c r="AA3357" s="342">
        <f t="shared" si="381"/>
        <v>0</v>
      </c>
      <c r="AB3357" s="342">
        <f t="shared" si="381"/>
        <v>0</v>
      </c>
      <c r="AC3357" s="109">
        <f t="shared" si="385"/>
        <v>0</v>
      </c>
      <c r="AD3357" s="109">
        <f>IF(C3357=A_Stammdaten!$B$12,E_SAV!$S3357-E_SAV!$AE3357,HLOOKUP(A_Stammdaten!$B$12-1,$AF$4:$AL$4004,ROW(C3357)-3,FALSE)-$AE3357)</f>
        <v>0</v>
      </c>
      <c r="AE3357" s="109">
        <f>HLOOKUP(A_Stammdaten!$B$12,$AF$4:$AL$4004,ROW(C3357)-3,FALSE)</f>
        <v>0</v>
      </c>
      <c r="AF3357" s="109">
        <f t="shared" si="383"/>
        <v>0</v>
      </c>
      <c r="AG3357" s="109">
        <f t="shared" si="380"/>
        <v>0</v>
      </c>
      <c r="AH3357" s="109">
        <f t="shared" si="380"/>
        <v>0</v>
      </c>
      <c r="AI3357" s="109">
        <f t="shared" si="380"/>
        <v>0</v>
      </c>
      <c r="AJ3357" s="109">
        <f t="shared" si="380"/>
        <v>0</v>
      </c>
      <c r="AK3357" s="109">
        <f t="shared" si="380"/>
        <v>0</v>
      </c>
      <c r="AL3357" s="109">
        <f t="shared" si="380"/>
        <v>0</v>
      </c>
    </row>
    <row r="3358" spans="1:38" x14ac:dyDescent="0.3">
      <c r="A3358" s="421"/>
      <c r="B3358" s="421"/>
      <c r="C3358" s="422"/>
      <c r="D3358" s="423"/>
      <c r="E3358" s="421"/>
      <c r="F3358" s="421"/>
      <c r="G3358" s="421"/>
      <c r="H3358" s="421"/>
      <c r="I3358" s="421"/>
      <c r="J3358" s="421"/>
      <c r="K3358" s="421"/>
      <c r="L3358" s="421"/>
      <c r="M3358" s="423"/>
      <c r="N3358" s="340">
        <f>IF(C3358&gt;A_Stammdaten!$B$12,0,SUM(E3358,F3358,H3358,J3358:K3358)-SUM(G3358,I3358,L3358:M3358))</f>
        <v>0</v>
      </c>
      <c r="O3358" s="421"/>
      <c r="P3358" s="421"/>
      <c r="Q3358" s="421"/>
      <c r="R3358" s="421"/>
      <c r="S3358" s="108">
        <f t="shared" si="384"/>
        <v>0</v>
      </c>
      <c r="T3358" s="341">
        <f>IF(ISBLANK($B3358),0,VLOOKUP($B3358,Listen!$A$2:$C$45,2,FALSE))</f>
        <v>0</v>
      </c>
      <c r="U3358" s="341">
        <f>IF(ISBLANK($B3358),0,VLOOKUP($B3358,Listen!$A$2:$C$45,3,FALSE))</f>
        <v>0</v>
      </c>
      <c r="V3358" s="342">
        <f t="shared" si="382"/>
        <v>0</v>
      </c>
      <c r="W3358" s="342">
        <f t="shared" si="381"/>
        <v>0</v>
      </c>
      <c r="X3358" s="342">
        <f t="shared" si="381"/>
        <v>0</v>
      </c>
      <c r="Y3358" s="342">
        <f t="shared" si="381"/>
        <v>0</v>
      </c>
      <c r="Z3358" s="342">
        <f t="shared" si="381"/>
        <v>0</v>
      </c>
      <c r="AA3358" s="342">
        <f t="shared" si="381"/>
        <v>0</v>
      </c>
      <c r="AB3358" s="342">
        <f t="shared" si="381"/>
        <v>0</v>
      </c>
      <c r="AC3358" s="109">
        <f t="shared" si="385"/>
        <v>0</v>
      </c>
      <c r="AD3358" s="109">
        <f>IF(C3358=A_Stammdaten!$B$12,E_SAV!$S3358-E_SAV!$AE3358,HLOOKUP(A_Stammdaten!$B$12-1,$AF$4:$AL$4004,ROW(C3358)-3,FALSE)-$AE3358)</f>
        <v>0</v>
      </c>
      <c r="AE3358" s="109">
        <f>HLOOKUP(A_Stammdaten!$B$12,$AF$4:$AL$4004,ROW(C3358)-3,FALSE)</f>
        <v>0</v>
      </c>
      <c r="AF3358" s="109">
        <f t="shared" si="383"/>
        <v>0</v>
      </c>
      <c r="AG3358" s="109">
        <f t="shared" si="380"/>
        <v>0</v>
      </c>
      <c r="AH3358" s="109">
        <f t="shared" si="380"/>
        <v>0</v>
      </c>
      <c r="AI3358" s="109">
        <f t="shared" si="380"/>
        <v>0</v>
      </c>
      <c r="AJ3358" s="109">
        <f t="shared" si="380"/>
        <v>0</v>
      </c>
      <c r="AK3358" s="109">
        <f t="shared" si="380"/>
        <v>0</v>
      </c>
      <c r="AL3358" s="109">
        <f t="shared" si="380"/>
        <v>0</v>
      </c>
    </row>
    <row r="3359" spans="1:38" x14ac:dyDescent="0.3">
      <c r="A3359" s="421"/>
      <c r="B3359" s="421"/>
      <c r="C3359" s="422"/>
      <c r="D3359" s="423"/>
      <c r="E3359" s="421"/>
      <c r="F3359" s="421"/>
      <c r="G3359" s="421"/>
      <c r="H3359" s="421"/>
      <c r="I3359" s="421"/>
      <c r="J3359" s="421"/>
      <c r="K3359" s="421"/>
      <c r="L3359" s="421"/>
      <c r="M3359" s="423"/>
      <c r="N3359" s="340">
        <f>IF(C3359&gt;A_Stammdaten!$B$12,0,SUM(E3359,F3359,H3359,J3359:K3359)-SUM(G3359,I3359,L3359:M3359))</f>
        <v>0</v>
      </c>
      <c r="O3359" s="421"/>
      <c r="P3359" s="421"/>
      <c r="Q3359" s="421"/>
      <c r="R3359" s="421"/>
      <c r="S3359" s="108">
        <f t="shared" si="384"/>
        <v>0</v>
      </c>
      <c r="T3359" s="341">
        <f>IF(ISBLANK($B3359),0,VLOOKUP($B3359,Listen!$A$2:$C$45,2,FALSE))</f>
        <v>0</v>
      </c>
      <c r="U3359" s="341">
        <f>IF(ISBLANK($B3359),0,VLOOKUP($B3359,Listen!$A$2:$C$45,3,FALSE))</f>
        <v>0</v>
      </c>
      <c r="V3359" s="342">
        <f t="shared" si="382"/>
        <v>0</v>
      </c>
      <c r="W3359" s="342">
        <f t="shared" si="381"/>
        <v>0</v>
      </c>
      <c r="X3359" s="342">
        <f t="shared" si="381"/>
        <v>0</v>
      </c>
      <c r="Y3359" s="342">
        <f t="shared" si="381"/>
        <v>0</v>
      </c>
      <c r="Z3359" s="342">
        <f t="shared" si="381"/>
        <v>0</v>
      </c>
      <c r="AA3359" s="342">
        <f t="shared" si="381"/>
        <v>0</v>
      </c>
      <c r="AB3359" s="342">
        <f t="shared" si="381"/>
        <v>0</v>
      </c>
      <c r="AC3359" s="109">
        <f t="shared" si="385"/>
        <v>0</v>
      </c>
      <c r="AD3359" s="109">
        <f>IF(C3359=A_Stammdaten!$B$12,E_SAV!$S3359-E_SAV!$AE3359,HLOOKUP(A_Stammdaten!$B$12-1,$AF$4:$AL$4004,ROW(C3359)-3,FALSE)-$AE3359)</f>
        <v>0</v>
      </c>
      <c r="AE3359" s="109">
        <f>HLOOKUP(A_Stammdaten!$B$12,$AF$4:$AL$4004,ROW(C3359)-3,FALSE)</f>
        <v>0</v>
      </c>
      <c r="AF3359" s="109">
        <f t="shared" si="383"/>
        <v>0</v>
      </c>
      <c r="AG3359" s="109">
        <f t="shared" si="380"/>
        <v>0</v>
      </c>
      <c r="AH3359" s="109">
        <f t="shared" si="380"/>
        <v>0</v>
      </c>
      <c r="AI3359" s="109">
        <f t="shared" si="380"/>
        <v>0</v>
      </c>
      <c r="AJ3359" s="109">
        <f t="shared" si="380"/>
        <v>0</v>
      </c>
      <c r="AK3359" s="109">
        <f t="shared" si="380"/>
        <v>0</v>
      </c>
      <c r="AL3359" s="109">
        <f t="shared" si="380"/>
        <v>0</v>
      </c>
    </row>
    <row r="3360" spans="1:38" x14ac:dyDescent="0.3">
      <c r="A3360" s="421"/>
      <c r="B3360" s="421"/>
      <c r="C3360" s="422"/>
      <c r="D3360" s="423"/>
      <c r="E3360" s="421"/>
      <c r="F3360" s="421"/>
      <c r="G3360" s="421"/>
      <c r="H3360" s="421"/>
      <c r="I3360" s="421"/>
      <c r="J3360" s="421"/>
      <c r="K3360" s="421"/>
      <c r="L3360" s="421"/>
      <c r="M3360" s="423"/>
      <c r="N3360" s="340">
        <f>IF(C3360&gt;A_Stammdaten!$B$12,0,SUM(E3360,F3360,H3360,J3360:K3360)-SUM(G3360,I3360,L3360:M3360))</f>
        <v>0</v>
      </c>
      <c r="O3360" s="421"/>
      <c r="P3360" s="421"/>
      <c r="Q3360" s="421"/>
      <c r="R3360" s="421"/>
      <c r="S3360" s="108">
        <f t="shared" si="384"/>
        <v>0</v>
      </c>
      <c r="T3360" s="341">
        <f>IF(ISBLANK($B3360),0,VLOOKUP($B3360,Listen!$A$2:$C$45,2,FALSE))</f>
        <v>0</v>
      </c>
      <c r="U3360" s="341">
        <f>IF(ISBLANK($B3360),0,VLOOKUP($B3360,Listen!$A$2:$C$45,3,FALSE))</f>
        <v>0</v>
      </c>
      <c r="V3360" s="342">
        <f t="shared" si="382"/>
        <v>0</v>
      </c>
      <c r="W3360" s="342">
        <f t="shared" si="381"/>
        <v>0</v>
      </c>
      <c r="X3360" s="342">
        <f t="shared" si="381"/>
        <v>0</v>
      </c>
      <c r="Y3360" s="342">
        <f t="shared" si="381"/>
        <v>0</v>
      </c>
      <c r="Z3360" s="342">
        <f t="shared" si="381"/>
        <v>0</v>
      </c>
      <c r="AA3360" s="342">
        <f t="shared" si="381"/>
        <v>0</v>
      </c>
      <c r="AB3360" s="342">
        <f t="shared" si="381"/>
        <v>0</v>
      </c>
      <c r="AC3360" s="109">
        <f t="shared" si="385"/>
        <v>0</v>
      </c>
      <c r="AD3360" s="109">
        <f>IF(C3360=A_Stammdaten!$B$12,E_SAV!$S3360-E_SAV!$AE3360,HLOOKUP(A_Stammdaten!$B$12-1,$AF$4:$AL$4004,ROW(C3360)-3,FALSE)-$AE3360)</f>
        <v>0</v>
      </c>
      <c r="AE3360" s="109">
        <f>HLOOKUP(A_Stammdaten!$B$12,$AF$4:$AL$4004,ROW(C3360)-3,FALSE)</f>
        <v>0</v>
      </c>
      <c r="AF3360" s="109">
        <f t="shared" si="383"/>
        <v>0</v>
      </c>
      <c r="AG3360" s="109">
        <f t="shared" si="380"/>
        <v>0</v>
      </c>
      <c r="AH3360" s="109">
        <f t="shared" si="380"/>
        <v>0</v>
      </c>
      <c r="AI3360" s="109">
        <f t="shared" si="380"/>
        <v>0</v>
      </c>
      <c r="AJ3360" s="109">
        <f t="shared" si="380"/>
        <v>0</v>
      </c>
      <c r="AK3360" s="109">
        <f t="shared" si="380"/>
        <v>0</v>
      </c>
      <c r="AL3360" s="109">
        <f t="shared" si="380"/>
        <v>0</v>
      </c>
    </row>
    <row r="3361" spans="1:38" x14ac:dyDescent="0.3">
      <c r="A3361" s="421"/>
      <c r="B3361" s="421"/>
      <c r="C3361" s="422"/>
      <c r="D3361" s="423"/>
      <c r="E3361" s="421"/>
      <c r="F3361" s="421"/>
      <c r="G3361" s="421"/>
      <c r="H3361" s="421"/>
      <c r="I3361" s="421"/>
      <c r="J3361" s="421"/>
      <c r="K3361" s="421"/>
      <c r="L3361" s="421"/>
      <c r="M3361" s="423"/>
      <c r="N3361" s="340">
        <f>IF(C3361&gt;A_Stammdaten!$B$12,0,SUM(E3361,F3361,H3361,J3361:K3361)-SUM(G3361,I3361,L3361:M3361))</f>
        <v>0</v>
      </c>
      <c r="O3361" s="421"/>
      <c r="P3361" s="421"/>
      <c r="Q3361" s="421"/>
      <c r="R3361" s="421"/>
      <c r="S3361" s="108">
        <f t="shared" si="384"/>
        <v>0</v>
      </c>
      <c r="T3361" s="341">
        <f>IF(ISBLANK($B3361),0,VLOOKUP($B3361,Listen!$A$2:$C$45,2,FALSE))</f>
        <v>0</v>
      </c>
      <c r="U3361" s="341">
        <f>IF(ISBLANK($B3361),0,VLOOKUP($B3361,Listen!$A$2:$C$45,3,FALSE))</f>
        <v>0</v>
      </c>
      <c r="V3361" s="342">
        <f t="shared" si="382"/>
        <v>0</v>
      </c>
      <c r="W3361" s="342">
        <f t="shared" si="381"/>
        <v>0</v>
      </c>
      <c r="X3361" s="342">
        <f t="shared" si="381"/>
        <v>0</v>
      </c>
      <c r="Y3361" s="342">
        <f t="shared" si="381"/>
        <v>0</v>
      </c>
      <c r="Z3361" s="342">
        <f t="shared" si="381"/>
        <v>0</v>
      </c>
      <c r="AA3361" s="342">
        <f t="shared" si="381"/>
        <v>0</v>
      </c>
      <c r="AB3361" s="342">
        <f t="shared" si="381"/>
        <v>0</v>
      </c>
      <c r="AC3361" s="109">
        <f t="shared" si="385"/>
        <v>0</v>
      </c>
      <c r="AD3361" s="109">
        <f>IF(C3361=A_Stammdaten!$B$12,E_SAV!$S3361-E_SAV!$AE3361,HLOOKUP(A_Stammdaten!$B$12-1,$AF$4:$AL$4004,ROW(C3361)-3,FALSE)-$AE3361)</f>
        <v>0</v>
      </c>
      <c r="AE3361" s="109">
        <f>HLOOKUP(A_Stammdaten!$B$12,$AF$4:$AL$4004,ROW(C3361)-3,FALSE)</f>
        <v>0</v>
      </c>
      <c r="AF3361" s="109">
        <f t="shared" si="383"/>
        <v>0</v>
      </c>
      <c r="AG3361" s="109">
        <f t="shared" si="380"/>
        <v>0</v>
      </c>
      <c r="AH3361" s="109">
        <f t="shared" si="380"/>
        <v>0</v>
      </c>
      <c r="AI3361" s="109">
        <f t="shared" si="380"/>
        <v>0</v>
      </c>
      <c r="AJ3361" s="109">
        <f t="shared" si="380"/>
        <v>0</v>
      </c>
      <c r="AK3361" s="109">
        <f t="shared" si="380"/>
        <v>0</v>
      </c>
      <c r="AL3361" s="109">
        <f t="shared" si="380"/>
        <v>0</v>
      </c>
    </row>
    <row r="3362" spans="1:38" x14ac:dyDescent="0.3">
      <c r="A3362" s="421"/>
      <c r="B3362" s="421"/>
      <c r="C3362" s="422"/>
      <c r="D3362" s="423"/>
      <c r="E3362" s="421"/>
      <c r="F3362" s="421"/>
      <c r="G3362" s="421"/>
      <c r="H3362" s="421"/>
      <c r="I3362" s="421"/>
      <c r="J3362" s="421"/>
      <c r="K3362" s="421"/>
      <c r="L3362" s="421"/>
      <c r="M3362" s="423"/>
      <c r="N3362" s="340">
        <f>IF(C3362&gt;A_Stammdaten!$B$12,0,SUM(E3362,F3362,H3362,J3362:K3362)-SUM(G3362,I3362,L3362:M3362))</f>
        <v>0</v>
      </c>
      <c r="O3362" s="421"/>
      <c r="P3362" s="421"/>
      <c r="Q3362" s="421"/>
      <c r="R3362" s="421"/>
      <c r="S3362" s="108">
        <f t="shared" si="384"/>
        <v>0</v>
      </c>
      <c r="T3362" s="341">
        <f>IF(ISBLANK($B3362),0,VLOOKUP($B3362,Listen!$A$2:$C$45,2,FALSE))</f>
        <v>0</v>
      </c>
      <c r="U3362" s="341">
        <f>IF(ISBLANK($B3362),0,VLOOKUP($B3362,Listen!$A$2:$C$45,3,FALSE))</f>
        <v>0</v>
      </c>
      <c r="V3362" s="342">
        <f t="shared" si="382"/>
        <v>0</v>
      </c>
      <c r="W3362" s="342">
        <f t="shared" si="381"/>
        <v>0</v>
      </c>
      <c r="X3362" s="342">
        <f t="shared" si="381"/>
        <v>0</v>
      </c>
      <c r="Y3362" s="342">
        <f t="shared" si="381"/>
        <v>0</v>
      </c>
      <c r="Z3362" s="342">
        <f t="shared" si="381"/>
        <v>0</v>
      </c>
      <c r="AA3362" s="342">
        <f t="shared" si="381"/>
        <v>0</v>
      </c>
      <c r="AB3362" s="342">
        <f t="shared" si="381"/>
        <v>0</v>
      </c>
      <c r="AC3362" s="109">
        <f t="shared" si="385"/>
        <v>0</v>
      </c>
      <c r="AD3362" s="109">
        <f>IF(C3362=A_Stammdaten!$B$12,E_SAV!$S3362-E_SAV!$AE3362,HLOOKUP(A_Stammdaten!$B$12-1,$AF$4:$AL$4004,ROW(C3362)-3,FALSE)-$AE3362)</f>
        <v>0</v>
      </c>
      <c r="AE3362" s="109">
        <f>HLOOKUP(A_Stammdaten!$B$12,$AF$4:$AL$4004,ROW(C3362)-3,FALSE)</f>
        <v>0</v>
      </c>
      <c r="AF3362" s="109">
        <f t="shared" si="383"/>
        <v>0</v>
      </c>
      <c r="AG3362" s="109">
        <f t="shared" si="380"/>
        <v>0</v>
      </c>
      <c r="AH3362" s="109">
        <f t="shared" si="380"/>
        <v>0</v>
      </c>
      <c r="AI3362" s="109">
        <f t="shared" si="380"/>
        <v>0</v>
      </c>
      <c r="AJ3362" s="109">
        <f t="shared" si="380"/>
        <v>0</v>
      </c>
      <c r="AK3362" s="109">
        <f t="shared" si="380"/>
        <v>0</v>
      </c>
      <c r="AL3362" s="109">
        <f t="shared" si="380"/>
        <v>0</v>
      </c>
    </row>
    <row r="3363" spans="1:38" x14ac:dyDescent="0.3">
      <c r="A3363" s="421"/>
      <c r="B3363" s="421"/>
      <c r="C3363" s="422"/>
      <c r="D3363" s="423"/>
      <c r="E3363" s="421"/>
      <c r="F3363" s="421"/>
      <c r="G3363" s="421"/>
      <c r="H3363" s="421"/>
      <c r="I3363" s="421"/>
      <c r="J3363" s="421"/>
      <c r="K3363" s="421"/>
      <c r="L3363" s="421"/>
      <c r="M3363" s="423"/>
      <c r="N3363" s="340">
        <f>IF(C3363&gt;A_Stammdaten!$B$12,0,SUM(E3363,F3363,H3363,J3363:K3363)-SUM(G3363,I3363,L3363:M3363))</f>
        <v>0</v>
      </c>
      <c r="O3363" s="421"/>
      <c r="P3363" s="421"/>
      <c r="Q3363" s="421"/>
      <c r="R3363" s="421"/>
      <c r="S3363" s="108">
        <f t="shared" si="384"/>
        <v>0</v>
      </c>
      <c r="T3363" s="341">
        <f>IF(ISBLANK($B3363),0,VLOOKUP($B3363,Listen!$A$2:$C$45,2,FALSE))</f>
        <v>0</v>
      </c>
      <c r="U3363" s="341">
        <f>IF(ISBLANK($B3363),0,VLOOKUP($B3363,Listen!$A$2:$C$45,3,FALSE))</f>
        <v>0</v>
      </c>
      <c r="V3363" s="342">
        <f t="shared" si="382"/>
        <v>0</v>
      </c>
      <c r="W3363" s="342">
        <f t="shared" si="381"/>
        <v>0</v>
      </c>
      <c r="X3363" s="342">
        <f t="shared" si="381"/>
        <v>0</v>
      </c>
      <c r="Y3363" s="342">
        <f t="shared" si="381"/>
        <v>0</v>
      </c>
      <c r="Z3363" s="342">
        <f t="shared" si="381"/>
        <v>0</v>
      </c>
      <c r="AA3363" s="342">
        <f t="shared" si="381"/>
        <v>0</v>
      </c>
      <c r="AB3363" s="342">
        <f t="shared" si="381"/>
        <v>0</v>
      </c>
      <c r="AC3363" s="109">
        <f t="shared" si="385"/>
        <v>0</v>
      </c>
      <c r="AD3363" s="109">
        <f>IF(C3363=A_Stammdaten!$B$12,E_SAV!$S3363-E_SAV!$AE3363,HLOOKUP(A_Stammdaten!$B$12-1,$AF$4:$AL$4004,ROW(C3363)-3,FALSE)-$AE3363)</f>
        <v>0</v>
      </c>
      <c r="AE3363" s="109">
        <f>HLOOKUP(A_Stammdaten!$B$12,$AF$4:$AL$4004,ROW(C3363)-3,FALSE)</f>
        <v>0</v>
      </c>
      <c r="AF3363" s="109">
        <f t="shared" si="383"/>
        <v>0</v>
      </c>
      <c r="AG3363" s="109">
        <f t="shared" si="380"/>
        <v>0</v>
      </c>
      <c r="AH3363" s="109">
        <f t="shared" si="380"/>
        <v>0</v>
      </c>
      <c r="AI3363" s="109">
        <f t="shared" si="380"/>
        <v>0</v>
      </c>
      <c r="AJ3363" s="109">
        <f t="shared" si="380"/>
        <v>0</v>
      </c>
      <c r="AK3363" s="109">
        <f t="shared" si="380"/>
        <v>0</v>
      </c>
      <c r="AL3363" s="109">
        <f t="shared" si="380"/>
        <v>0</v>
      </c>
    </row>
    <row r="3364" spans="1:38" x14ac:dyDescent="0.3">
      <c r="A3364" s="421"/>
      <c r="B3364" s="421"/>
      <c r="C3364" s="422"/>
      <c r="D3364" s="423"/>
      <c r="E3364" s="421"/>
      <c r="F3364" s="421"/>
      <c r="G3364" s="421"/>
      <c r="H3364" s="421"/>
      <c r="I3364" s="421"/>
      <c r="J3364" s="421"/>
      <c r="K3364" s="421"/>
      <c r="L3364" s="421"/>
      <c r="M3364" s="423"/>
      <c r="N3364" s="340">
        <f>IF(C3364&gt;A_Stammdaten!$B$12,0,SUM(E3364,F3364,H3364,J3364:K3364)-SUM(G3364,I3364,L3364:M3364))</f>
        <v>0</v>
      </c>
      <c r="O3364" s="421"/>
      <c r="P3364" s="421"/>
      <c r="Q3364" s="421"/>
      <c r="R3364" s="421"/>
      <c r="S3364" s="108">
        <f t="shared" si="384"/>
        <v>0</v>
      </c>
      <c r="T3364" s="341">
        <f>IF(ISBLANK($B3364),0,VLOOKUP($B3364,Listen!$A$2:$C$45,2,FALSE))</f>
        <v>0</v>
      </c>
      <c r="U3364" s="341">
        <f>IF(ISBLANK($B3364),0,VLOOKUP($B3364,Listen!$A$2:$C$45,3,FALSE))</f>
        <v>0</v>
      </c>
      <c r="V3364" s="342">
        <f t="shared" si="382"/>
        <v>0</v>
      </c>
      <c r="W3364" s="342">
        <f t="shared" si="381"/>
        <v>0</v>
      </c>
      <c r="X3364" s="342">
        <f t="shared" si="381"/>
        <v>0</v>
      </c>
      <c r="Y3364" s="342">
        <f t="shared" si="381"/>
        <v>0</v>
      </c>
      <c r="Z3364" s="342">
        <f t="shared" si="381"/>
        <v>0</v>
      </c>
      <c r="AA3364" s="342">
        <f t="shared" si="381"/>
        <v>0</v>
      </c>
      <c r="AB3364" s="342">
        <f t="shared" si="381"/>
        <v>0</v>
      </c>
      <c r="AC3364" s="109">
        <f t="shared" si="385"/>
        <v>0</v>
      </c>
      <c r="AD3364" s="109">
        <f>IF(C3364=A_Stammdaten!$B$12,E_SAV!$S3364-E_SAV!$AE3364,HLOOKUP(A_Stammdaten!$B$12-1,$AF$4:$AL$4004,ROW(C3364)-3,FALSE)-$AE3364)</f>
        <v>0</v>
      </c>
      <c r="AE3364" s="109">
        <f>HLOOKUP(A_Stammdaten!$B$12,$AF$4:$AL$4004,ROW(C3364)-3,FALSE)</f>
        <v>0</v>
      </c>
      <c r="AF3364" s="109">
        <f t="shared" si="383"/>
        <v>0</v>
      </c>
      <c r="AG3364" s="109">
        <f t="shared" si="380"/>
        <v>0</v>
      </c>
      <c r="AH3364" s="109">
        <f t="shared" si="380"/>
        <v>0</v>
      </c>
      <c r="AI3364" s="109">
        <f t="shared" si="380"/>
        <v>0</v>
      </c>
      <c r="AJ3364" s="109">
        <f t="shared" ref="AJ3364:AL3427" si="386">IF(OR($C3364=0,$S3364=0,Z3364-(AJ$4-$C3364)=0),0,IF($C3364&lt;AJ$4,AI3364-AI3364/(Z3364-(AJ$4-$C3364)),IF($C3364=AJ$4,$S3364-$S3364/Z3364,0)))</f>
        <v>0</v>
      </c>
      <c r="AK3364" s="109">
        <f t="shared" si="386"/>
        <v>0</v>
      </c>
      <c r="AL3364" s="109">
        <f t="shared" si="386"/>
        <v>0</v>
      </c>
    </row>
    <row r="3365" spans="1:38" x14ac:dyDescent="0.3">
      <c r="A3365" s="421"/>
      <c r="B3365" s="421"/>
      <c r="C3365" s="422"/>
      <c r="D3365" s="423"/>
      <c r="E3365" s="421"/>
      <c r="F3365" s="421"/>
      <c r="G3365" s="421"/>
      <c r="H3365" s="421"/>
      <c r="I3365" s="421"/>
      <c r="J3365" s="421"/>
      <c r="K3365" s="421"/>
      <c r="L3365" s="421"/>
      <c r="M3365" s="423"/>
      <c r="N3365" s="340">
        <f>IF(C3365&gt;A_Stammdaten!$B$12,0,SUM(E3365,F3365,H3365,J3365:K3365)-SUM(G3365,I3365,L3365:M3365))</f>
        <v>0</v>
      </c>
      <c r="O3365" s="421"/>
      <c r="P3365" s="421"/>
      <c r="Q3365" s="421"/>
      <c r="R3365" s="421"/>
      <c r="S3365" s="108">
        <f t="shared" si="384"/>
        <v>0</v>
      </c>
      <c r="T3365" s="341">
        <f>IF(ISBLANK($B3365),0,VLOOKUP($B3365,Listen!$A$2:$C$45,2,FALSE))</f>
        <v>0</v>
      </c>
      <c r="U3365" s="341">
        <f>IF(ISBLANK($B3365),0,VLOOKUP($B3365,Listen!$A$2:$C$45,3,FALSE))</f>
        <v>0</v>
      </c>
      <c r="V3365" s="342">
        <f t="shared" si="382"/>
        <v>0</v>
      </c>
      <c r="W3365" s="342">
        <f t="shared" si="381"/>
        <v>0</v>
      </c>
      <c r="X3365" s="342">
        <f t="shared" si="381"/>
        <v>0</v>
      </c>
      <c r="Y3365" s="342">
        <f t="shared" si="381"/>
        <v>0</v>
      </c>
      <c r="Z3365" s="342">
        <f t="shared" si="381"/>
        <v>0</v>
      </c>
      <c r="AA3365" s="342">
        <f t="shared" si="381"/>
        <v>0</v>
      </c>
      <c r="AB3365" s="342">
        <f t="shared" si="381"/>
        <v>0</v>
      </c>
      <c r="AC3365" s="109">
        <f t="shared" si="385"/>
        <v>0</v>
      </c>
      <c r="AD3365" s="109">
        <f>IF(C3365=A_Stammdaten!$B$12,E_SAV!$S3365-E_SAV!$AE3365,HLOOKUP(A_Stammdaten!$B$12-1,$AF$4:$AL$4004,ROW(C3365)-3,FALSE)-$AE3365)</f>
        <v>0</v>
      </c>
      <c r="AE3365" s="109">
        <f>HLOOKUP(A_Stammdaten!$B$12,$AF$4:$AL$4004,ROW(C3365)-3,FALSE)</f>
        <v>0</v>
      </c>
      <c r="AF3365" s="109">
        <f t="shared" si="383"/>
        <v>0</v>
      </c>
      <c r="AG3365" s="109">
        <f t="shared" ref="AG3365:AL3428" si="387">IF(OR($C3365=0,$S3365=0,W3365-(AG$4-$C3365)=0),0,IF($C3365&lt;AG$4,AF3365-AF3365/(W3365-(AG$4-$C3365)),IF($C3365=AG$4,$S3365-$S3365/W3365,0)))</f>
        <v>0</v>
      </c>
      <c r="AH3365" s="109">
        <f t="shared" si="387"/>
        <v>0</v>
      </c>
      <c r="AI3365" s="109">
        <f t="shared" si="387"/>
        <v>0</v>
      </c>
      <c r="AJ3365" s="109">
        <f t="shared" si="386"/>
        <v>0</v>
      </c>
      <c r="AK3365" s="109">
        <f t="shared" si="386"/>
        <v>0</v>
      </c>
      <c r="AL3365" s="109">
        <f t="shared" si="386"/>
        <v>0</v>
      </c>
    </row>
    <row r="3366" spans="1:38" x14ac:dyDescent="0.3">
      <c r="A3366" s="421"/>
      <c r="B3366" s="421"/>
      <c r="C3366" s="422"/>
      <c r="D3366" s="423"/>
      <c r="E3366" s="421"/>
      <c r="F3366" s="421"/>
      <c r="G3366" s="421"/>
      <c r="H3366" s="421"/>
      <c r="I3366" s="421"/>
      <c r="J3366" s="421"/>
      <c r="K3366" s="421"/>
      <c r="L3366" s="421"/>
      <c r="M3366" s="423"/>
      <c r="N3366" s="340">
        <f>IF(C3366&gt;A_Stammdaten!$B$12,0,SUM(E3366,F3366,H3366,J3366:K3366)-SUM(G3366,I3366,L3366:M3366))</f>
        <v>0</v>
      </c>
      <c r="O3366" s="421"/>
      <c r="P3366" s="421"/>
      <c r="Q3366" s="421"/>
      <c r="R3366" s="421"/>
      <c r="S3366" s="108">
        <f t="shared" si="384"/>
        <v>0</v>
      </c>
      <c r="T3366" s="341">
        <f>IF(ISBLANK($B3366),0,VLOOKUP($B3366,Listen!$A$2:$C$45,2,FALSE))</f>
        <v>0</v>
      </c>
      <c r="U3366" s="341">
        <f>IF(ISBLANK($B3366),0,VLOOKUP($B3366,Listen!$A$2:$C$45,3,FALSE))</f>
        <v>0</v>
      </c>
      <c r="V3366" s="342">
        <f t="shared" si="382"/>
        <v>0</v>
      </c>
      <c r="W3366" s="342">
        <f t="shared" si="381"/>
        <v>0</v>
      </c>
      <c r="X3366" s="342">
        <f t="shared" si="381"/>
        <v>0</v>
      </c>
      <c r="Y3366" s="342">
        <f t="shared" si="381"/>
        <v>0</v>
      </c>
      <c r="Z3366" s="342">
        <f t="shared" si="381"/>
        <v>0</v>
      </c>
      <c r="AA3366" s="342">
        <f t="shared" si="381"/>
        <v>0</v>
      </c>
      <c r="AB3366" s="342">
        <f t="shared" ref="W3366:AB3409" si="388">$T3366</f>
        <v>0</v>
      </c>
      <c r="AC3366" s="109">
        <f t="shared" si="385"/>
        <v>0</v>
      </c>
      <c r="AD3366" s="109">
        <f>IF(C3366=A_Stammdaten!$B$12,E_SAV!$S3366-E_SAV!$AE3366,HLOOKUP(A_Stammdaten!$B$12-1,$AF$4:$AL$4004,ROW(C3366)-3,FALSE)-$AE3366)</f>
        <v>0</v>
      </c>
      <c r="AE3366" s="109">
        <f>HLOOKUP(A_Stammdaten!$B$12,$AF$4:$AL$4004,ROW(C3366)-3,FALSE)</f>
        <v>0</v>
      </c>
      <c r="AF3366" s="109">
        <f t="shared" si="383"/>
        <v>0</v>
      </c>
      <c r="AG3366" s="109">
        <f t="shared" si="387"/>
        <v>0</v>
      </c>
      <c r="AH3366" s="109">
        <f t="shared" si="387"/>
        <v>0</v>
      </c>
      <c r="AI3366" s="109">
        <f t="shared" si="387"/>
        <v>0</v>
      </c>
      <c r="AJ3366" s="109">
        <f t="shared" si="386"/>
        <v>0</v>
      </c>
      <c r="AK3366" s="109">
        <f t="shared" si="386"/>
        <v>0</v>
      </c>
      <c r="AL3366" s="109">
        <f t="shared" si="386"/>
        <v>0</v>
      </c>
    </row>
    <row r="3367" spans="1:38" x14ac:dyDescent="0.3">
      <c r="A3367" s="421"/>
      <c r="B3367" s="421"/>
      <c r="C3367" s="422"/>
      <c r="D3367" s="423"/>
      <c r="E3367" s="421"/>
      <c r="F3367" s="421"/>
      <c r="G3367" s="421"/>
      <c r="H3367" s="421"/>
      <c r="I3367" s="421"/>
      <c r="J3367" s="421"/>
      <c r="K3367" s="421"/>
      <c r="L3367" s="421"/>
      <c r="M3367" s="423"/>
      <c r="N3367" s="340">
        <f>IF(C3367&gt;A_Stammdaten!$B$12,0,SUM(E3367,F3367,H3367,J3367:K3367)-SUM(G3367,I3367,L3367:M3367))</f>
        <v>0</v>
      </c>
      <c r="O3367" s="421"/>
      <c r="P3367" s="421"/>
      <c r="Q3367" s="421"/>
      <c r="R3367" s="421"/>
      <c r="S3367" s="108">
        <f t="shared" si="384"/>
        <v>0</v>
      </c>
      <c r="T3367" s="341">
        <f>IF(ISBLANK($B3367),0,VLOOKUP($B3367,Listen!$A$2:$C$45,2,FALSE))</f>
        <v>0</v>
      </c>
      <c r="U3367" s="341">
        <f>IF(ISBLANK($B3367),0,VLOOKUP($B3367,Listen!$A$2:$C$45,3,FALSE))</f>
        <v>0</v>
      </c>
      <c r="V3367" s="342">
        <f t="shared" si="382"/>
        <v>0</v>
      </c>
      <c r="W3367" s="342">
        <f t="shared" si="388"/>
        <v>0</v>
      </c>
      <c r="X3367" s="342">
        <f t="shared" si="388"/>
        <v>0</v>
      </c>
      <c r="Y3367" s="342">
        <f t="shared" si="388"/>
        <v>0</v>
      </c>
      <c r="Z3367" s="342">
        <f t="shared" si="388"/>
        <v>0</v>
      </c>
      <c r="AA3367" s="342">
        <f t="shared" si="388"/>
        <v>0</v>
      </c>
      <c r="AB3367" s="342">
        <f t="shared" si="388"/>
        <v>0</v>
      </c>
      <c r="AC3367" s="109">
        <f t="shared" si="385"/>
        <v>0</v>
      </c>
      <c r="AD3367" s="109">
        <f>IF(C3367=A_Stammdaten!$B$12,E_SAV!$S3367-E_SAV!$AE3367,HLOOKUP(A_Stammdaten!$B$12-1,$AF$4:$AL$4004,ROW(C3367)-3,FALSE)-$AE3367)</f>
        <v>0</v>
      </c>
      <c r="AE3367" s="109">
        <f>HLOOKUP(A_Stammdaten!$B$12,$AF$4:$AL$4004,ROW(C3367)-3,FALSE)</f>
        <v>0</v>
      </c>
      <c r="AF3367" s="109">
        <f t="shared" si="383"/>
        <v>0</v>
      </c>
      <c r="AG3367" s="109">
        <f t="shared" si="387"/>
        <v>0</v>
      </c>
      <c r="AH3367" s="109">
        <f t="shared" si="387"/>
        <v>0</v>
      </c>
      <c r="AI3367" s="109">
        <f t="shared" si="387"/>
        <v>0</v>
      </c>
      <c r="AJ3367" s="109">
        <f t="shared" si="386"/>
        <v>0</v>
      </c>
      <c r="AK3367" s="109">
        <f t="shared" si="386"/>
        <v>0</v>
      </c>
      <c r="AL3367" s="109">
        <f t="shared" si="386"/>
        <v>0</v>
      </c>
    </row>
    <row r="3368" spans="1:38" x14ac:dyDescent="0.3">
      <c r="A3368" s="421"/>
      <c r="B3368" s="421"/>
      <c r="C3368" s="422"/>
      <c r="D3368" s="423"/>
      <c r="E3368" s="421"/>
      <c r="F3368" s="421"/>
      <c r="G3368" s="421"/>
      <c r="H3368" s="421"/>
      <c r="I3368" s="421"/>
      <c r="J3368" s="421"/>
      <c r="K3368" s="421"/>
      <c r="L3368" s="421"/>
      <c r="M3368" s="423"/>
      <c r="N3368" s="340">
        <f>IF(C3368&gt;A_Stammdaten!$B$12,0,SUM(E3368,F3368,H3368,J3368:K3368)-SUM(G3368,I3368,L3368:M3368))</f>
        <v>0</v>
      </c>
      <c r="O3368" s="421"/>
      <c r="P3368" s="421"/>
      <c r="Q3368" s="421"/>
      <c r="R3368" s="421"/>
      <c r="S3368" s="108">
        <f t="shared" si="384"/>
        <v>0</v>
      </c>
      <c r="T3368" s="341">
        <f>IF(ISBLANK($B3368),0,VLOOKUP($B3368,Listen!$A$2:$C$45,2,FALSE))</f>
        <v>0</v>
      </c>
      <c r="U3368" s="341">
        <f>IF(ISBLANK($B3368),0,VLOOKUP($B3368,Listen!$A$2:$C$45,3,FALSE))</f>
        <v>0</v>
      </c>
      <c r="V3368" s="342">
        <f t="shared" si="382"/>
        <v>0</v>
      </c>
      <c r="W3368" s="342">
        <f t="shared" si="388"/>
        <v>0</v>
      </c>
      <c r="X3368" s="342">
        <f t="shared" si="388"/>
        <v>0</v>
      </c>
      <c r="Y3368" s="342">
        <f t="shared" si="388"/>
        <v>0</v>
      </c>
      <c r="Z3368" s="342">
        <f t="shared" si="388"/>
        <v>0</v>
      </c>
      <c r="AA3368" s="342">
        <f t="shared" si="388"/>
        <v>0</v>
      </c>
      <c r="AB3368" s="342">
        <f t="shared" si="388"/>
        <v>0</v>
      </c>
      <c r="AC3368" s="109">
        <f t="shared" si="385"/>
        <v>0</v>
      </c>
      <c r="AD3368" s="109">
        <f>IF(C3368=A_Stammdaten!$B$12,E_SAV!$S3368-E_SAV!$AE3368,HLOOKUP(A_Stammdaten!$B$12-1,$AF$4:$AL$4004,ROW(C3368)-3,FALSE)-$AE3368)</f>
        <v>0</v>
      </c>
      <c r="AE3368" s="109">
        <f>HLOOKUP(A_Stammdaten!$B$12,$AF$4:$AL$4004,ROW(C3368)-3,FALSE)</f>
        <v>0</v>
      </c>
      <c r="AF3368" s="109">
        <f t="shared" si="383"/>
        <v>0</v>
      </c>
      <c r="AG3368" s="109">
        <f t="shared" si="387"/>
        <v>0</v>
      </c>
      <c r="AH3368" s="109">
        <f t="shared" si="387"/>
        <v>0</v>
      </c>
      <c r="AI3368" s="109">
        <f t="shared" si="387"/>
        <v>0</v>
      </c>
      <c r="AJ3368" s="109">
        <f t="shared" si="386"/>
        <v>0</v>
      </c>
      <c r="AK3368" s="109">
        <f t="shared" si="386"/>
        <v>0</v>
      </c>
      <c r="AL3368" s="109">
        <f t="shared" si="386"/>
        <v>0</v>
      </c>
    </row>
    <row r="3369" spans="1:38" x14ac:dyDescent="0.3">
      <c r="A3369" s="421"/>
      <c r="B3369" s="421"/>
      <c r="C3369" s="422"/>
      <c r="D3369" s="423"/>
      <c r="E3369" s="421"/>
      <c r="F3369" s="421"/>
      <c r="G3369" s="421"/>
      <c r="H3369" s="421"/>
      <c r="I3369" s="421"/>
      <c r="J3369" s="421"/>
      <c r="K3369" s="421"/>
      <c r="L3369" s="421"/>
      <c r="M3369" s="423"/>
      <c r="N3369" s="340">
        <f>IF(C3369&gt;A_Stammdaten!$B$12,0,SUM(E3369,F3369,H3369,J3369:K3369)-SUM(G3369,I3369,L3369:M3369))</f>
        <v>0</v>
      </c>
      <c r="O3369" s="421"/>
      <c r="P3369" s="421"/>
      <c r="Q3369" s="421"/>
      <c r="R3369" s="421"/>
      <c r="S3369" s="108">
        <f t="shared" si="384"/>
        <v>0</v>
      </c>
      <c r="T3369" s="341">
        <f>IF(ISBLANK($B3369),0,VLOOKUP($B3369,Listen!$A$2:$C$45,2,FALSE))</f>
        <v>0</v>
      </c>
      <c r="U3369" s="341">
        <f>IF(ISBLANK($B3369),0,VLOOKUP($B3369,Listen!$A$2:$C$45,3,FALSE))</f>
        <v>0</v>
      </c>
      <c r="V3369" s="342">
        <f t="shared" si="382"/>
        <v>0</v>
      </c>
      <c r="W3369" s="342">
        <f t="shared" si="388"/>
        <v>0</v>
      </c>
      <c r="X3369" s="342">
        <f t="shared" si="388"/>
        <v>0</v>
      </c>
      <c r="Y3369" s="342">
        <f t="shared" si="388"/>
        <v>0</v>
      </c>
      <c r="Z3369" s="342">
        <f t="shared" si="388"/>
        <v>0</v>
      </c>
      <c r="AA3369" s="342">
        <f t="shared" si="388"/>
        <v>0</v>
      </c>
      <c r="AB3369" s="342">
        <f t="shared" si="388"/>
        <v>0</v>
      </c>
      <c r="AC3369" s="109">
        <f t="shared" si="385"/>
        <v>0</v>
      </c>
      <c r="AD3369" s="109">
        <f>IF(C3369=A_Stammdaten!$B$12,E_SAV!$S3369-E_SAV!$AE3369,HLOOKUP(A_Stammdaten!$B$12-1,$AF$4:$AL$4004,ROW(C3369)-3,FALSE)-$AE3369)</f>
        <v>0</v>
      </c>
      <c r="AE3369" s="109">
        <f>HLOOKUP(A_Stammdaten!$B$12,$AF$4:$AL$4004,ROW(C3369)-3,FALSE)</f>
        <v>0</v>
      </c>
      <c r="AF3369" s="109">
        <f t="shared" si="383"/>
        <v>0</v>
      </c>
      <c r="AG3369" s="109">
        <f t="shared" si="387"/>
        <v>0</v>
      </c>
      <c r="AH3369" s="109">
        <f t="shared" si="387"/>
        <v>0</v>
      </c>
      <c r="AI3369" s="109">
        <f t="shared" si="387"/>
        <v>0</v>
      </c>
      <c r="AJ3369" s="109">
        <f t="shared" si="386"/>
        <v>0</v>
      </c>
      <c r="AK3369" s="109">
        <f t="shared" si="386"/>
        <v>0</v>
      </c>
      <c r="AL3369" s="109">
        <f t="shared" si="386"/>
        <v>0</v>
      </c>
    </row>
    <row r="3370" spans="1:38" x14ac:dyDescent="0.3">
      <c r="A3370" s="421"/>
      <c r="B3370" s="421"/>
      <c r="C3370" s="422"/>
      <c r="D3370" s="423"/>
      <c r="E3370" s="421"/>
      <c r="F3370" s="421"/>
      <c r="G3370" s="421"/>
      <c r="H3370" s="421"/>
      <c r="I3370" s="421"/>
      <c r="J3370" s="421"/>
      <c r="K3370" s="421"/>
      <c r="L3370" s="421"/>
      <c r="M3370" s="423"/>
      <c r="N3370" s="340">
        <f>IF(C3370&gt;A_Stammdaten!$B$12,0,SUM(E3370,F3370,H3370,J3370:K3370)-SUM(G3370,I3370,L3370:M3370))</f>
        <v>0</v>
      </c>
      <c r="O3370" s="421"/>
      <c r="P3370" s="421"/>
      <c r="Q3370" s="421"/>
      <c r="R3370" s="421"/>
      <c r="S3370" s="108">
        <f t="shared" si="384"/>
        <v>0</v>
      </c>
      <c r="T3370" s="341">
        <f>IF(ISBLANK($B3370),0,VLOOKUP($B3370,Listen!$A$2:$C$45,2,FALSE))</f>
        <v>0</v>
      </c>
      <c r="U3370" s="341">
        <f>IF(ISBLANK($B3370),0,VLOOKUP($B3370,Listen!$A$2:$C$45,3,FALSE))</f>
        <v>0</v>
      </c>
      <c r="V3370" s="342">
        <f t="shared" si="382"/>
        <v>0</v>
      </c>
      <c r="W3370" s="342">
        <f t="shared" si="388"/>
        <v>0</v>
      </c>
      <c r="X3370" s="342">
        <f t="shared" si="388"/>
        <v>0</v>
      </c>
      <c r="Y3370" s="342">
        <f t="shared" si="388"/>
        <v>0</v>
      </c>
      <c r="Z3370" s="342">
        <f t="shared" si="388"/>
        <v>0</v>
      </c>
      <c r="AA3370" s="342">
        <f t="shared" si="388"/>
        <v>0</v>
      </c>
      <c r="AB3370" s="342">
        <f t="shared" si="388"/>
        <v>0</v>
      </c>
      <c r="AC3370" s="109">
        <f t="shared" si="385"/>
        <v>0</v>
      </c>
      <c r="AD3370" s="109">
        <f>IF(C3370=A_Stammdaten!$B$12,E_SAV!$S3370-E_SAV!$AE3370,HLOOKUP(A_Stammdaten!$B$12-1,$AF$4:$AL$4004,ROW(C3370)-3,FALSE)-$AE3370)</f>
        <v>0</v>
      </c>
      <c r="AE3370" s="109">
        <f>HLOOKUP(A_Stammdaten!$B$12,$AF$4:$AL$4004,ROW(C3370)-3,FALSE)</f>
        <v>0</v>
      </c>
      <c r="AF3370" s="109">
        <f t="shared" si="383"/>
        <v>0</v>
      </c>
      <c r="AG3370" s="109">
        <f t="shared" si="387"/>
        <v>0</v>
      </c>
      <c r="AH3370" s="109">
        <f t="shared" si="387"/>
        <v>0</v>
      </c>
      <c r="AI3370" s="109">
        <f t="shared" si="387"/>
        <v>0</v>
      </c>
      <c r="AJ3370" s="109">
        <f t="shared" si="386"/>
        <v>0</v>
      </c>
      <c r="AK3370" s="109">
        <f t="shared" si="386"/>
        <v>0</v>
      </c>
      <c r="AL3370" s="109">
        <f t="shared" si="386"/>
        <v>0</v>
      </c>
    </row>
    <row r="3371" spans="1:38" x14ac:dyDescent="0.3">
      <c r="A3371" s="421"/>
      <c r="B3371" s="421"/>
      <c r="C3371" s="422"/>
      <c r="D3371" s="423"/>
      <c r="E3371" s="421"/>
      <c r="F3371" s="421"/>
      <c r="G3371" s="421"/>
      <c r="H3371" s="421"/>
      <c r="I3371" s="421"/>
      <c r="J3371" s="421"/>
      <c r="K3371" s="421"/>
      <c r="L3371" s="421"/>
      <c r="M3371" s="423"/>
      <c r="N3371" s="340">
        <f>IF(C3371&gt;A_Stammdaten!$B$12,0,SUM(E3371,F3371,H3371,J3371:K3371)-SUM(G3371,I3371,L3371:M3371))</f>
        <v>0</v>
      </c>
      <c r="O3371" s="421"/>
      <c r="P3371" s="421"/>
      <c r="Q3371" s="421"/>
      <c r="R3371" s="421"/>
      <c r="S3371" s="108">
        <f t="shared" si="384"/>
        <v>0</v>
      </c>
      <c r="T3371" s="341">
        <f>IF(ISBLANK($B3371),0,VLOOKUP($B3371,Listen!$A$2:$C$45,2,FALSE))</f>
        <v>0</v>
      </c>
      <c r="U3371" s="341">
        <f>IF(ISBLANK($B3371),0,VLOOKUP($B3371,Listen!$A$2:$C$45,3,FALSE))</f>
        <v>0</v>
      </c>
      <c r="V3371" s="342">
        <f t="shared" si="382"/>
        <v>0</v>
      </c>
      <c r="W3371" s="342">
        <f t="shared" si="388"/>
        <v>0</v>
      </c>
      <c r="X3371" s="342">
        <f t="shared" si="388"/>
        <v>0</v>
      </c>
      <c r="Y3371" s="342">
        <f t="shared" si="388"/>
        <v>0</v>
      </c>
      <c r="Z3371" s="342">
        <f t="shared" si="388"/>
        <v>0</v>
      </c>
      <c r="AA3371" s="342">
        <f t="shared" si="388"/>
        <v>0</v>
      </c>
      <c r="AB3371" s="342">
        <f t="shared" si="388"/>
        <v>0</v>
      </c>
      <c r="AC3371" s="109">
        <f t="shared" si="385"/>
        <v>0</v>
      </c>
      <c r="AD3371" s="109">
        <f>IF(C3371=A_Stammdaten!$B$12,E_SAV!$S3371-E_SAV!$AE3371,HLOOKUP(A_Stammdaten!$B$12-1,$AF$4:$AL$4004,ROW(C3371)-3,FALSE)-$AE3371)</f>
        <v>0</v>
      </c>
      <c r="AE3371" s="109">
        <f>HLOOKUP(A_Stammdaten!$B$12,$AF$4:$AL$4004,ROW(C3371)-3,FALSE)</f>
        <v>0</v>
      </c>
      <c r="AF3371" s="109">
        <f t="shared" si="383"/>
        <v>0</v>
      </c>
      <c r="AG3371" s="109">
        <f t="shared" si="387"/>
        <v>0</v>
      </c>
      <c r="AH3371" s="109">
        <f t="shared" si="387"/>
        <v>0</v>
      </c>
      <c r="AI3371" s="109">
        <f t="shared" si="387"/>
        <v>0</v>
      </c>
      <c r="AJ3371" s="109">
        <f t="shared" si="386"/>
        <v>0</v>
      </c>
      <c r="AK3371" s="109">
        <f t="shared" si="386"/>
        <v>0</v>
      </c>
      <c r="AL3371" s="109">
        <f t="shared" si="386"/>
        <v>0</v>
      </c>
    </row>
    <row r="3372" spans="1:38" x14ac:dyDescent="0.3">
      <c r="A3372" s="421"/>
      <c r="B3372" s="421"/>
      <c r="C3372" s="422"/>
      <c r="D3372" s="423"/>
      <c r="E3372" s="421"/>
      <c r="F3372" s="421"/>
      <c r="G3372" s="421"/>
      <c r="H3372" s="421"/>
      <c r="I3372" s="421"/>
      <c r="J3372" s="421"/>
      <c r="K3372" s="421"/>
      <c r="L3372" s="421"/>
      <c r="M3372" s="423"/>
      <c r="N3372" s="340">
        <f>IF(C3372&gt;A_Stammdaten!$B$12,0,SUM(E3372,F3372,H3372,J3372:K3372)-SUM(G3372,I3372,L3372:M3372))</f>
        <v>0</v>
      </c>
      <c r="O3372" s="421"/>
      <c r="P3372" s="421"/>
      <c r="Q3372" s="421"/>
      <c r="R3372" s="421"/>
      <c r="S3372" s="108">
        <f t="shared" si="384"/>
        <v>0</v>
      </c>
      <c r="T3372" s="341">
        <f>IF(ISBLANK($B3372),0,VLOOKUP($B3372,Listen!$A$2:$C$45,2,FALSE))</f>
        <v>0</v>
      </c>
      <c r="U3372" s="341">
        <f>IF(ISBLANK($B3372),0,VLOOKUP($B3372,Listen!$A$2:$C$45,3,FALSE))</f>
        <v>0</v>
      </c>
      <c r="V3372" s="342">
        <f t="shared" si="382"/>
        <v>0</v>
      </c>
      <c r="W3372" s="342">
        <f t="shared" si="388"/>
        <v>0</v>
      </c>
      <c r="X3372" s="342">
        <f t="shared" si="388"/>
        <v>0</v>
      </c>
      <c r="Y3372" s="342">
        <f t="shared" si="388"/>
        <v>0</v>
      </c>
      <c r="Z3372" s="342">
        <f t="shared" si="388"/>
        <v>0</v>
      </c>
      <c r="AA3372" s="342">
        <f t="shared" si="388"/>
        <v>0</v>
      </c>
      <c r="AB3372" s="342">
        <f t="shared" si="388"/>
        <v>0</v>
      </c>
      <c r="AC3372" s="109">
        <f t="shared" si="385"/>
        <v>0</v>
      </c>
      <c r="AD3372" s="109">
        <f>IF(C3372=A_Stammdaten!$B$12,E_SAV!$S3372-E_SAV!$AE3372,HLOOKUP(A_Stammdaten!$B$12-1,$AF$4:$AL$4004,ROW(C3372)-3,FALSE)-$AE3372)</f>
        <v>0</v>
      </c>
      <c r="AE3372" s="109">
        <f>HLOOKUP(A_Stammdaten!$B$12,$AF$4:$AL$4004,ROW(C3372)-3,FALSE)</f>
        <v>0</v>
      </c>
      <c r="AF3372" s="109">
        <f t="shared" si="383"/>
        <v>0</v>
      </c>
      <c r="AG3372" s="109">
        <f t="shared" si="387"/>
        <v>0</v>
      </c>
      <c r="AH3372" s="109">
        <f t="shared" si="387"/>
        <v>0</v>
      </c>
      <c r="AI3372" s="109">
        <f t="shared" si="387"/>
        <v>0</v>
      </c>
      <c r="AJ3372" s="109">
        <f t="shared" si="386"/>
        <v>0</v>
      </c>
      <c r="AK3372" s="109">
        <f t="shared" si="386"/>
        <v>0</v>
      </c>
      <c r="AL3372" s="109">
        <f t="shared" si="386"/>
        <v>0</v>
      </c>
    </row>
    <row r="3373" spans="1:38" x14ac:dyDescent="0.3">
      <c r="A3373" s="421"/>
      <c r="B3373" s="421"/>
      <c r="C3373" s="422"/>
      <c r="D3373" s="423"/>
      <c r="E3373" s="421"/>
      <c r="F3373" s="421"/>
      <c r="G3373" s="421"/>
      <c r="H3373" s="421"/>
      <c r="I3373" s="421"/>
      <c r="J3373" s="421"/>
      <c r="K3373" s="421"/>
      <c r="L3373" s="421"/>
      <c r="M3373" s="423"/>
      <c r="N3373" s="340">
        <f>IF(C3373&gt;A_Stammdaten!$B$12,0,SUM(E3373,F3373,H3373,J3373:K3373)-SUM(G3373,I3373,L3373:M3373))</f>
        <v>0</v>
      </c>
      <c r="O3373" s="421"/>
      <c r="P3373" s="421"/>
      <c r="Q3373" s="421"/>
      <c r="R3373" s="421"/>
      <c r="S3373" s="108">
        <f t="shared" si="384"/>
        <v>0</v>
      </c>
      <c r="T3373" s="341">
        <f>IF(ISBLANK($B3373),0,VLOOKUP($B3373,Listen!$A$2:$C$45,2,FALSE))</f>
        <v>0</v>
      </c>
      <c r="U3373" s="341">
        <f>IF(ISBLANK($B3373),0,VLOOKUP($B3373,Listen!$A$2:$C$45,3,FALSE))</f>
        <v>0</v>
      </c>
      <c r="V3373" s="342">
        <f t="shared" si="382"/>
        <v>0</v>
      </c>
      <c r="W3373" s="342">
        <f t="shared" si="388"/>
        <v>0</v>
      </c>
      <c r="X3373" s="342">
        <f t="shared" si="388"/>
        <v>0</v>
      </c>
      <c r="Y3373" s="342">
        <f t="shared" si="388"/>
        <v>0</v>
      </c>
      <c r="Z3373" s="342">
        <f t="shared" si="388"/>
        <v>0</v>
      </c>
      <c r="AA3373" s="342">
        <f t="shared" si="388"/>
        <v>0</v>
      </c>
      <c r="AB3373" s="342">
        <f t="shared" si="388"/>
        <v>0</v>
      </c>
      <c r="AC3373" s="109">
        <f t="shared" si="385"/>
        <v>0</v>
      </c>
      <c r="AD3373" s="109">
        <f>IF(C3373=A_Stammdaten!$B$12,E_SAV!$S3373-E_SAV!$AE3373,HLOOKUP(A_Stammdaten!$B$12-1,$AF$4:$AL$4004,ROW(C3373)-3,FALSE)-$AE3373)</f>
        <v>0</v>
      </c>
      <c r="AE3373" s="109">
        <f>HLOOKUP(A_Stammdaten!$B$12,$AF$4:$AL$4004,ROW(C3373)-3,FALSE)</f>
        <v>0</v>
      </c>
      <c r="AF3373" s="109">
        <f t="shared" si="383"/>
        <v>0</v>
      </c>
      <c r="AG3373" s="109">
        <f t="shared" si="387"/>
        <v>0</v>
      </c>
      <c r="AH3373" s="109">
        <f t="shared" si="387"/>
        <v>0</v>
      </c>
      <c r="AI3373" s="109">
        <f t="shared" si="387"/>
        <v>0</v>
      </c>
      <c r="AJ3373" s="109">
        <f t="shared" si="386"/>
        <v>0</v>
      </c>
      <c r="AK3373" s="109">
        <f t="shared" si="386"/>
        <v>0</v>
      </c>
      <c r="AL3373" s="109">
        <f t="shared" si="386"/>
        <v>0</v>
      </c>
    </row>
    <row r="3374" spans="1:38" x14ac:dyDescent="0.3">
      <c r="A3374" s="421"/>
      <c r="B3374" s="421"/>
      <c r="C3374" s="422"/>
      <c r="D3374" s="423"/>
      <c r="E3374" s="421"/>
      <c r="F3374" s="421"/>
      <c r="G3374" s="421"/>
      <c r="H3374" s="421"/>
      <c r="I3374" s="421"/>
      <c r="J3374" s="421"/>
      <c r="K3374" s="421"/>
      <c r="L3374" s="421"/>
      <c r="M3374" s="423"/>
      <c r="N3374" s="340">
        <f>IF(C3374&gt;A_Stammdaten!$B$12,0,SUM(E3374,F3374,H3374,J3374:K3374)-SUM(G3374,I3374,L3374:M3374))</f>
        <v>0</v>
      </c>
      <c r="O3374" s="421"/>
      <c r="P3374" s="421"/>
      <c r="Q3374" s="421"/>
      <c r="R3374" s="421"/>
      <c r="S3374" s="108">
        <f t="shared" si="384"/>
        <v>0</v>
      </c>
      <c r="T3374" s="341">
        <f>IF(ISBLANK($B3374),0,VLOOKUP($B3374,Listen!$A$2:$C$45,2,FALSE))</f>
        <v>0</v>
      </c>
      <c r="U3374" s="341">
        <f>IF(ISBLANK($B3374),0,VLOOKUP($B3374,Listen!$A$2:$C$45,3,FALSE))</f>
        <v>0</v>
      </c>
      <c r="V3374" s="342">
        <f t="shared" si="382"/>
        <v>0</v>
      </c>
      <c r="W3374" s="342">
        <f t="shared" si="388"/>
        <v>0</v>
      </c>
      <c r="X3374" s="342">
        <f t="shared" si="388"/>
        <v>0</v>
      </c>
      <c r="Y3374" s="342">
        <f t="shared" si="388"/>
        <v>0</v>
      </c>
      <c r="Z3374" s="342">
        <f t="shared" si="388"/>
        <v>0</v>
      </c>
      <c r="AA3374" s="342">
        <f t="shared" si="388"/>
        <v>0</v>
      </c>
      <c r="AB3374" s="342">
        <f t="shared" si="388"/>
        <v>0</v>
      </c>
      <c r="AC3374" s="109">
        <f t="shared" si="385"/>
        <v>0</v>
      </c>
      <c r="AD3374" s="109">
        <f>IF(C3374=A_Stammdaten!$B$12,E_SAV!$S3374-E_SAV!$AE3374,HLOOKUP(A_Stammdaten!$B$12-1,$AF$4:$AL$4004,ROW(C3374)-3,FALSE)-$AE3374)</f>
        <v>0</v>
      </c>
      <c r="AE3374" s="109">
        <f>HLOOKUP(A_Stammdaten!$B$12,$AF$4:$AL$4004,ROW(C3374)-3,FALSE)</f>
        <v>0</v>
      </c>
      <c r="AF3374" s="109">
        <f t="shared" si="383"/>
        <v>0</v>
      </c>
      <c r="AG3374" s="109">
        <f t="shared" si="387"/>
        <v>0</v>
      </c>
      <c r="AH3374" s="109">
        <f t="shared" si="387"/>
        <v>0</v>
      </c>
      <c r="AI3374" s="109">
        <f t="shared" si="387"/>
        <v>0</v>
      </c>
      <c r="AJ3374" s="109">
        <f t="shared" si="386"/>
        <v>0</v>
      </c>
      <c r="AK3374" s="109">
        <f t="shared" si="386"/>
        <v>0</v>
      </c>
      <c r="AL3374" s="109">
        <f t="shared" si="386"/>
        <v>0</v>
      </c>
    </row>
    <row r="3375" spans="1:38" x14ac:dyDescent="0.3">
      <c r="A3375" s="421"/>
      <c r="B3375" s="421"/>
      <c r="C3375" s="422"/>
      <c r="D3375" s="423"/>
      <c r="E3375" s="421"/>
      <c r="F3375" s="421"/>
      <c r="G3375" s="421"/>
      <c r="H3375" s="421"/>
      <c r="I3375" s="421"/>
      <c r="J3375" s="421"/>
      <c r="K3375" s="421"/>
      <c r="L3375" s="421"/>
      <c r="M3375" s="423"/>
      <c r="N3375" s="340">
        <f>IF(C3375&gt;A_Stammdaten!$B$12,0,SUM(E3375,F3375,H3375,J3375:K3375)-SUM(G3375,I3375,L3375:M3375))</f>
        <v>0</v>
      </c>
      <c r="O3375" s="421"/>
      <c r="P3375" s="421"/>
      <c r="Q3375" s="421"/>
      <c r="R3375" s="421"/>
      <c r="S3375" s="108">
        <f t="shared" si="384"/>
        <v>0</v>
      </c>
      <c r="T3375" s="341">
        <f>IF(ISBLANK($B3375),0,VLOOKUP($B3375,Listen!$A$2:$C$45,2,FALSE))</f>
        <v>0</v>
      </c>
      <c r="U3375" s="341">
        <f>IF(ISBLANK($B3375),0,VLOOKUP($B3375,Listen!$A$2:$C$45,3,FALSE))</f>
        <v>0</v>
      </c>
      <c r="V3375" s="342">
        <f t="shared" si="382"/>
        <v>0</v>
      </c>
      <c r="W3375" s="342">
        <f t="shared" si="388"/>
        <v>0</v>
      </c>
      <c r="X3375" s="342">
        <f t="shared" si="388"/>
        <v>0</v>
      </c>
      <c r="Y3375" s="342">
        <f t="shared" si="388"/>
        <v>0</v>
      </c>
      <c r="Z3375" s="342">
        <f t="shared" si="388"/>
        <v>0</v>
      </c>
      <c r="AA3375" s="342">
        <f t="shared" si="388"/>
        <v>0</v>
      </c>
      <c r="AB3375" s="342">
        <f t="shared" si="388"/>
        <v>0</v>
      </c>
      <c r="AC3375" s="109">
        <f t="shared" si="385"/>
        <v>0</v>
      </c>
      <c r="AD3375" s="109">
        <f>IF(C3375=A_Stammdaten!$B$12,E_SAV!$S3375-E_SAV!$AE3375,HLOOKUP(A_Stammdaten!$B$12-1,$AF$4:$AL$4004,ROW(C3375)-3,FALSE)-$AE3375)</f>
        <v>0</v>
      </c>
      <c r="AE3375" s="109">
        <f>HLOOKUP(A_Stammdaten!$B$12,$AF$4:$AL$4004,ROW(C3375)-3,FALSE)</f>
        <v>0</v>
      </c>
      <c r="AF3375" s="109">
        <f t="shared" si="383"/>
        <v>0</v>
      </c>
      <c r="AG3375" s="109">
        <f t="shared" si="387"/>
        <v>0</v>
      </c>
      <c r="AH3375" s="109">
        <f t="shared" si="387"/>
        <v>0</v>
      </c>
      <c r="AI3375" s="109">
        <f t="shared" si="387"/>
        <v>0</v>
      </c>
      <c r="AJ3375" s="109">
        <f t="shared" si="386"/>
        <v>0</v>
      </c>
      <c r="AK3375" s="109">
        <f t="shared" si="386"/>
        <v>0</v>
      </c>
      <c r="AL3375" s="109">
        <f t="shared" si="386"/>
        <v>0</v>
      </c>
    </row>
    <row r="3376" spans="1:38" x14ac:dyDescent="0.3">
      <c r="A3376" s="421"/>
      <c r="B3376" s="421"/>
      <c r="C3376" s="422"/>
      <c r="D3376" s="423"/>
      <c r="E3376" s="421"/>
      <c r="F3376" s="421"/>
      <c r="G3376" s="421"/>
      <c r="H3376" s="421"/>
      <c r="I3376" s="421"/>
      <c r="J3376" s="421"/>
      <c r="K3376" s="421"/>
      <c r="L3376" s="421"/>
      <c r="M3376" s="423"/>
      <c r="N3376" s="340">
        <f>IF(C3376&gt;A_Stammdaten!$B$12,0,SUM(E3376,F3376,H3376,J3376:K3376)-SUM(G3376,I3376,L3376:M3376))</f>
        <v>0</v>
      </c>
      <c r="O3376" s="421"/>
      <c r="P3376" s="421"/>
      <c r="Q3376" s="421"/>
      <c r="R3376" s="421"/>
      <c r="S3376" s="108">
        <f t="shared" si="384"/>
        <v>0</v>
      </c>
      <c r="T3376" s="341">
        <f>IF(ISBLANK($B3376),0,VLOOKUP($B3376,Listen!$A$2:$C$45,2,FALSE))</f>
        <v>0</v>
      </c>
      <c r="U3376" s="341">
        <f>IF(ISBLANK($B3376),0,VLOOKUP($B3376,Listen!$A$2:$C$45,3,FALSE))</f>
        <v>0</v>
      </c>
      <c r="V3376" s="342">
        <f t="shared" si="382"/>
        <v>0</v>
      </c>
      <c r="W3376" s="342">
        <f t="shared" si="388"/>
        <v>0</v>
      </c>
      <c r="X3376" s="342">
        <f t="shared" si="388"/>
        <v>0</v>
      </c>
      <c r="Y3376" s="342">
        <f t="shared" si="388"/>
        <v>0</v>
      </c>
      <c r="Z3376" s="342">
        <f t="shared" si="388"/>
        <v>0</v>
      </c>
      <c r="AA3376" s="342">
        <f t="shared" si="388"/>
        <v>0</v>
      </c>
      <c r="AB3376" s="342">
        <f t="shared" si="388"/>
        <v>0</v>
      </c>
      <c r="AC3376" s="109">
        <f t="shared" si="385"/>
        <v>0</v>
      </c>
      <c r="AD3376" s="109">
        <f>IF(C3376=A_Stammdaten!$B$12,E_SAV!$S3376-E_SAV!$AE3376,HLOOKUP(A_Stammdaten!$B$12-1,$AF$4:$AL$4004,ROW(C3376)-3,FALSE)-$AE3376)</f>
        <v>0</v>
      </c>
      <c r="AE3376" s="109">
        <f>HLOOKUP(A_Stammdaten!$B$12,$AF$4:$AL$4004,ROW(C3376)-3,FALSE)</f>
        <v>0</v>
      </c>
      <c r="AF3376" s="109">
        <f t="shared" si="383"/>
        <v>0</v>
      </c>
      <c r="AG3376" s="109">
        <f t="shared" si="387"/>
        <v>0</v>
      </c>
      <c r="AH3376" s="109">
        <f t="shared" si="387"/>
        <v>0</v>
      </c>
      <c r="AI3376" s="109">
        <f t="shared" si="387"/>
        <v>0</v>
      </c>
      <c r="AJ3376" s="109">
        <f t="shared" si="386"/>
        <v>0</v>
      </c>
      <c r="AK3376" s="109">
        <f t="shared" si="386"/>
        <v>0</v>
      </c>
      <c r="AL3376" s="109">
        <f t="shared" si="386"/>
        <v>0</v>
      </c>
    </row>
    <row r="3377" spans="1:38" x14ac:dyDescent="0.3">
      <c r="A3377" s="421"/>
      <c r="B3377" s="421"/>
      <c r="C3377" s="422"/>
      <c r="D3377" s="423"/>
      <c r="E3377" s="421"/>
      <c r="F3377" s="421"/>
      <c r="G3377" s="421"/>
      <c r="H3377" s="421"/>
      <c r="I3377" s="421"/>
      <c r="J3377" s="421"/>
      <c r="K3377" s="421"/>
      <c r="L3377" s="421"/>
      <c r="M3377" s="423"/>
      <c r="N3377" s="340">
        <f>IF(C3377&gt;A_Stammdaten!$B$12,0,SUM(E3377,F3377,H3377,J3377:K3377)-SUM(G3377,I3377,L3377:M3377))</f>
        <v>0</v>
      </c>
      <c r="O3377" s="421"/>
      <c r="P3377" s="421"/>
      <c r="Q3377" s="421"/>
      <c r="R3377" s="421"/>
      <c r="S3377" s="108">
        <f t="shared" si="384"/>
        <v>0</v>
      </c>
      <c r="T3377" s="341">
        <f>IF(ISBLANK($B3377),0,VLOOKUP($B3377,Listen!$A$2:$C$45,2,FALSE))</f>
        <v>0</v>
      </c>
      <c r="U3377" s="341">
        <f>IF(ISBLANK($B3377),0,VLOOKUP($B3377,Listen!$A$2:$C$45,3,FALSE))</f>
        <v>0</v>
      </c>
      <c r="V3377" s="342">
        <f t="shared" si="382"/>
        <v>0</v>
      </c>
      <c r="W3377" s="342">
        <f t="shared" si="388"/>
        <v>0</v>
      </c>
      <c r="X3377" s="342">
        <f t="shared" si="388"/>
        <v>0</v>
      </c>
      <c r="Y3377" s="342">
        <f t="shared" si="388"/>
        <v>0</v>
      </c>
      <c r="Z3377" s="342">
        <f t="shared" si="388"/>
        <v>0</v>
      </c>
      <c r="AA3377" s="342">
        <f t="shared" si="388"/>
        <v>0</v>
      </c>
      <c r="AB3377" s="342">
        <f t="shared" si="388"/>
        <v>0</v>
      </c>
      <c r="AC3377" s="109">
        <f t="shared" si="385"/>
        <v>0</v>
      </c>
      <c r="AD3377" s="109">
        <f>IF(C3377=A_Stammdaten!$B$12,E_SAV!$S3377-E_SAV!$AE3377,HLOOKUP(A_Stammdaten!$B$12-1,$AF$4:$AL$4004,ROW(C3377)-3,FALSE)-$AE3377)</f>
        <v>0</v>
      </c>
      <c r="AE3377" s="109">
        <f>HLOOKUP(A_Stammdaten!$B$12,$AF$4:$AL$4004,ROW(C3377)-3,FALSE)</f>
        <v>0</v>
      </c>
      <c r="AF3377" s="109">
        <f t="shared" si="383"/>
        <v>0</v>
      </c>
      <c r="AG3377" s="109">
        <f t="shared" si="387"/>
        <v>0</v>
      </c>
      <c r="AH3377" s="109">
        <f t="shared" si="387"/>
        <v>0</v>
      </c>
      <c r="AI3377" s="109">
        <f t="shared" si="387"/>
        <v>0</v>
      </c>
      <c r="AJ3377" s="109">
        <f t="shared" si="386"/>
        <v>0</v>
      </c>
      <c r="AK3377" s="109">
        <f t="shared" si="386"/>
        <v>0</v>
      </c>
      <c r="AL3377" s="109">
        <f t="shared" si="386"/>
        <v>0</v>
      </c>
    </row>
    <row r="3378" spans="1:38" x14ac:dyDescent="0.3">
      <c r="A3378" s="421"/>
      <c r="B3378" s="421"/>
      <c r="C3378" s="422"/>
      <c r="D3378" s="423"/>
      <c r="E3378" s="421"/>
      <c r="F3378" s="421"/>
      <c r="G3378" s="421"/>
      <c r="H3378" s="421"/>
      <c r="I3378" s="421"/>
      <c r="J3378" s="421"/>
      <c r="K3378" s="421"/>
      <c r="L3378" s="421"/>
      <c r="M3378" s="423"/>
      <c r="N3378" s="340">
        <f>IF(C3378&gt;A_Stammdaten!$B$12,0,SUM(E3378,F3378,H3378,J3378:K3378)-SUM(G3378,I3378,L3378:M3378))</f>
        <v>0</v>
      </c>
      <c r="O3378" s="421"/>
      <c r="P3378" s="421"/>
      <c r="Q3378" s="421"/>
      <c r="R3378" s="421"/>
      <c r="S3378" s="108">
        <f t="shared" si="384"/>
        <v>0</v>
      </c>
      <c r="T3378" s="341">
        <f>IF(ISBLANK($B3378),0,VLOOKUP($B3378,Listen!$A$2:$C$45,2,FALSE))</f>
        <v>0</v>
      </c>
      <c r="U3378" s="341">
        <f>IF(ISBLANK($B3378),0,VLOOKUP($B3378,Listen!$A$2:$C$45,3,FALSE))</f>
        <v>0</v>
      </c>
      <c r="V3378" s="342">
        <f t="shared" si="382"/>
        <v>0</v>
      </c>
      <c r="W3378" s="342">
        <f t="shared" si="388"/>
        <v>0</v>
      </c>
      <c r="X3378" s="342">
        <f t="shared" si="388"/>
        <v>0</v>
      </c>
      <c r="Y3378" s="342">
        <f t="shared" si="388"/>
        <v>0</v>
      </c>
      <c r="Z3378" s="342">
        <f t="shared" si="388"/>
        <v>0</v>
      </c>
      <c r="AA3378" s="342">
        <f t="shared" si="388"/>
        <v>0</v>
      </c>
      <c r="AB3378" s="342">
        <f t="shared" si="388"/>
        <v>0</v>
      </c>
      <c r="AC3378" s="109">
        <f t="shared" si="385"/>
        <v>0</v>
      </c>
      <c r="AD3378" s="109">
        <f>IF(C3378=A_Stammdaten!$B$12,E_SAV!$S3378-E_SAV!$AE3378,HLOOKUP(A_Stammdaten!$B$12-1,$AF$4:$AL$4004,ROW(C3378)-3,FALSE)-$AE3378)</f>
        <v>0</v>
      </c>
      <c r="AE3378" s="109">
        <f>HLOOKUP(A_Stammdaten!$B$12,$AF$4:$AL$4004,ROW(C3378)-3,FALSE)</f>
        <v>0</v>
      </c>
      <c r="AF3378" s="109">
        <f t="shared" si="383"/>
        <v>0</v>
      </c>
      <c r="AG3378" s="109">
        <f t="shared" si="387"/>
        <v>0</v>
      </c>
      <c r="AH3378" s="109">
        <f t="shared" si="387"/>
        <v>0</v>
      </c>
      <c r="AI3378" s="109">
        <f t="shared" si="387"/>
        <v>0</v>
      </c>
      <c r="AJ3378" s="109">
        <f t="shared" si="386"/>
        <v>0</v>
      </c>
      <c r="AK3378" s="109">
        <f t="shared" si="386"/>
        <v>0</v>
      </c>
      <c r="AL3378" s="109">
        <f t="shared" si="386"/>
        <v>0</v>
      </c>
    </row>
    <row r="3379" spans="1:38" x14ac:dyDescent="0.3">
      <c r="A3379" s="421"/>
      <c r="B3379" s="421"/>
      <c r="C3379" s="422"/>
      <c r="D3379" s="423"/>
      <c r="E3379" s="421"/>
      <c r="F3379" s="421"/>
      <c r="G3379" s="421"/>
      <c r="H3379" s="421"/>
      <c r="I3379" s="421"/>
      <c r="J3379" s="421"/>
      <c r="K3379" s="421"/>
      <c r="L3379" s="421"/>
      <c r="M3379" s="423"/>
      <c r="N3379" s="340">
        <f>IF(C3379&gt;A_Stammdaten!$B$12,0,SUM(E3379,F3379,H3379,J3379:K3379)-SUM(G3379,I3379,L3379:M3379))</f>
        <v>0</v>
      </c>
      <c r="O3379" s="421"/>
      <c r="P3379" s="421"/>
      <c r="Q3379" s="421"/>
      <c r="R3379" s="421"/>
      <c r="S3379" s="108">
        <f t="shared" si="384"/>
        <v>0</v>
      </c>
      <c r="T3379" s="341">
        <f>IF(ISBLANK($B3379),0,VLOOKUP($B3379,Listen!$A$2:$C$45,2,FALSE))</f>
        <v>0</v>
      </c>
      <c r="U3379" s="341">
        <f>IF(ISBLANK($B3379),0,VLOOKUP($B3379,Listen!$A$2:$C$45,3,FALSE))</f>
        <v>0</v>
      </c>
      <c r="V3379" s="342">
        <f t="shared" si="382"/>
        <v>0</v>
      </c>
      <c r="W3379" s="342">
        <f t="shared" si="388"/>
        <v>0</v>
      </c>
      <c r="X3379" s="342">
        <f t="shared" si="388"/>
        <v>0</v>
      </c>
      <c r="Y3379" s="342">
        <f t="shared" si="388"/>
        <v>0</v>
      </c>
      <c r="Z3379" s="342">
        <f t="shared" si="388"/>
        <v>0</v>
      </c>
      <c r="AA3379" s="342">
        <f t="shared" si="388"/>
        <v>0</v>
      </c>
      <c r="AB3379" s="342">
        <f t="shared" si="388"/>
        <v>0</v>
      </c>
      <c r="AC3379" s="109">
        <f t="shared" si="385"/>
        <v>0</v>
      </c>
      <c r="AD3379" s="109">
        <f>IF(C3379=A_Stammdaten!$B$12,E_SAV!$S3379-E_SAV!$AE3379,HLOOKUP(A_Stammdaten!$B$12-1,$AF$4:$AL$4004,ROW(C3379)-3,FALSE)-$AE3379)</f>
        <v>0</v>
      </c>
      <c r="AE3379" s="109">
        <f>HLOOKUP(A_Stammdaten!$B$12,$AF$4:$AL$4004,ROW(C3379)-3,FALSE)</f>
        <v>0</v>
      </c>
      <c r="AF3379" s="109">
        <f t="shared" si="383"/>
        <v>0</v>
      </c>
      <c r="AG3379" s="109">
        <f t="shared" si="387"/>
        <v>0</v>
      </c>
      <c r="AH3379" s="109">
        <f t="shared" si="387"/>
        <v>0</v>
      </c>
      <c r="AI3379" s="109">
        <f t="shared" si="387"/>
        <v>0</v>
      </c>
      <c r="AJ3379" s="109">
        <f t="shared" si="386"/>
        <v>0</v>
      </c>
      <c r="AK3379" s="109">
        <f t="shared" si="386"/>
        <v>0</v>
      </c>
      <c r="AL3379" s="109">
        <f t="shared" si="386"/>
        <v>0</v>
      </c>
    </row>
    <row r="3380" spans="1:38" x14ac:dyDescent="0.3">
      <c r="A3380" s="421"/>
      <c r="B3380" s="421"/>
      <c r="C3380" s="422"/>
      <c r="D3380" s="423"/>
      <c r="E3380" s="421"/>
      <c r="F3380" s="421"/>
      <c r="G3380" s="421"/>
      <c r="H3380" s="421"/>
      <c r="I3380" s="421"/>
      <c r="J3380" s="421"/>
      <c r="K3380" s="421"/>
      <c r="L3380" s="421"/>
      <c r="M3380" s="423"/>
      <c r="N3380" s="340">
        <f>IF(C3380&gt;A_Stammdaten!$B$12,0,SUM(E3380,F3380,H3380,J3380:K3380)-SUM(G3380,I3380,L3380:M3380))</f>
        <v>0</v>
      </c>
      <c r="O3380" s="421"/>
      <c r="P3380" s="421"/>
      <c r="Q3380" s="421"/>
      <c r="R3380" s="421"/>
      <c r="S3380" s="108">
        <f t="shared" si="384"/>
        <v>0</v>
      </c>
      <c r="T3380" s="341">
        <f>IF(ISBLANK($B3380),0,VLOOKUP($B3380,Listen!$A$2:$C$45,2,FALSE))</f>
        <v>0</v>
      </c>
      <c r="U3380" s="341">
        <f>IF(ISBLANK($B3380),0,VLOOKUP($B3380,Listen!$A$2:$C$45,3,FALSE))</f>
        <v>0</v>
      </c>
      <c r="V3380" s="342">
        <f t="shared" si="382"/>
        <v>0</v>
      </c>
      <c r="W3380" s="342">
        <f t="shared" si="388"/>
        <v>0</v>
      </c>
      <c r="X3380" s="342">
        <f t="shared" si="388"/>
        <v>0</v>
      </c>
      <c r="Y3380" s="342">
        <f t="shared" si="388"/>
        <v>0</v>
      </c>
      <c r="Z3380" s="342">
        <f t="shared" si="388"/>
        <v>0</v>
      </c>
      <c r="AA3380" s="342">
        <f t="shared" si="388"/>
        <v>0</v>
      </c>
      <c r="AB3380" s="342">
        <f t="shared" si="388"/>
        <v>0</v>
      </c>
      <c r="AC3380" s="109">
        <f t="shared" si="385"/>
        <v>0</v>
      </c>
      <c r="AD3380" s="109">
        <f>IF(C3380=A_Stammdaten!$B$12,E_SAV!$S3380-E_SAV!$AE3380,HLOOKUP(A_Stammdaten!$B$12-1,$AF$4:$AL$4004,ROW(C3380)-3,FALSE)-$AE3380)</f>
        <v>0</v>
      </c>
      <c r="AE3380" s="109">
        <f>HLOOKUP(A_Stammdaten!$B$12,$AF$4:$AL$4004,ROW(C3380)-3,FALSE)</f>
        <v>0</v>
      </c>
      <c r="AF3380" s="109">
        <f t="shared" si="383"/>
        <v>0</v>
      </c>
      <c r="AG3380" s="109">
        <f t="shared" si="387"/>
        <v>0</v>
      </c>
      <c r="AH3380" s="109">
        <f t="shared" si="387"/>
        <v>0</v>
      </c>
      <c r="AI3380" s="109">
        <f t="shared" si="387"/>
        <v>0</v>
      </c>
      <c r="AJ3380" s="109">
        <f t="shared" si="386"/>
        <v>0</v>
      </c>
      <c r="AK3380" s="109">
        <f t="shared" si="386"/>
        <v>0</v>
      </c>
      <c r="AL3380" s="109">
        <f t="shared" si="386"/>
        <v>0</v>
      </c>
    </row>
    <row r="3381" spans="1:38" x14ac:dyDescent="0.3">
      <c r="A3381" s="421"/>
      <c r="B3381" s="421"/>
      <c r="C3381" s="422"/>
      <c r="D3381" s="423"/>
      <c r="E3381" s="421"/>
      <c r="F3381" s="421"/>
      <c r="G3381" s="421"/>
      <c r="H3381" s="421"/>
      <c r="I3381" s="421"/>
      <c r="J3381" s="421"/>
      <c r="K3381" s="421"/>
      <c r="L3381" s="421"/>
      <c r="M3381" s="423"/>
      <c r="N3381" s="340">
        <f>IF(C3381&gt;A_Stammdaten!$B$12,0,SUM(E3381,F3381,H3381,J3381:K3381)-SUM(G3381,I3381,L3381:M3381))</f>
        <v>0</v>
      </c>
      <c r="O3381" s="421"/>
      <c r="P3381" s="421"/>
      <c r="Q3381" s="421"/>
      <c r="R3381" s="421"/>
      <c r="S3381" s="108">
        <f t="shared" si="384"/>
        <v>0</v>
      </c>
      <c r="T3381" s="341">
        <f>IF(ISBLANK($B3381),0,VLOOKUP($B3381,Listen!$A$2:$C$45,2,FALSE))</f>
        <v>0</v>
      </c>
      <c r="U3381" s="341">
        <f>IF(ISBLANK($B3381),0,VLOOKUP($B3381,Listen!$A$2:$C$45,3,FALSE))</f>
        <v>0</v>
      </c>
      <c r="V3381" s="342">
        <f t="shared" si="382"/>
        <v>0</v>
      </c>
      <c r="W3381" s="342">
        <f t="shared" si="388"/>
        <v>0</v>
      </c>
      <c r="X3381" s="342">
        <f t="shared" si="388"/>
        <v>0</v>
      </c>
      <c r="Y3381" s="342">
        <f t="shared" si="388"/>
        <v>0</v>
      </c>
      <c r="Z3381" s="342">
        <f t="shared" si="388"/>
        <v>0</v>
      </c>
      <c r="AA3381" s="342">
        <f t="shared" si="388"/>
        <v>0</v>
      </c>
      <c r="AB3381" s="342">
        <f t="shared" si="388"/>
        <v>0</v>
      </c>
      <c r="AC3381" s="109">
        <f t="shared" si="385"/>
        <v>0</v>
      </c>
      <c r="AD3381" s="109">
        <f>IF(C3381=A_Stammdaten!$B$12,E_SAV!$S3381-E_SAV!$AE3381,HLOOKUP(A_Stammdaten!$B$12-1,$AF$4:$AL$4004,ROW(C3381)-3,FALSE)-$AE3381)</f>
        <v>0</v>
      </c>
      <c r="AE3381" s="109">
        <f>HLOOKUP(A_Stammdaten!$B$12,$AF$4:$AL$4004,ROW(C3381)-3,FALSE)</f>
        <v>0</v>
      </c>
      <c r="AF3381" s="109">
        <f t="shared" si="383"/>
        <v>0</v>
      </c>
      <c r="AG3381" s="109">
        <f t="shared" si="387"/>
        <v>0</v>
      </c>
      <c r="AH3381" s="109">
        <f t="shared" si="387"/>
        <v>0</v>
      </c>
      <c r="AI3381" s="109">
        <f t="shared" si="387"/>
        <v>0</v>
      </c>
      <c r="AJ3381" s="109">
        <f t="shared" si="386"/>
        <v>0</v>
      </c>
      <c r="AK3381" s="109">
        <f t="shared" si="386"/>
        <v>0</v>
      </c>
      <c r="AL3381" s="109">
        <f t="shared" si="386"/>
        <v>0</v>
      </c>
    </row>
    <row r="3382" spans="1:38" x14ac:dyDescent="0.3">
      <c r="A3382" s="421"/>
      <c r="B3382" s="421"/>
      <c r="C3382" s="422"/>
      <c r="D3382" s="423"/>
      <c r="E3382" s="421"/>
      <c r="F3382" s="421"/>
      <c r="G3382" s="421"/>
      <c r="H3382" s="421"/>
      <c r="I3382" s="421"/>
      <c r="J3382" s="421"/>
      <c r="K3382" s="421"/>
      <c r="L3382" s="421"/>
      <c r="M3382" s="423"/>
      <c r="N3382" s="340">
        <f>IF(C3382&gt;A_Stammdaten!$B$12,0,SUM(E3382,F3382,H3382,J3382:K3382)-SUM(G3382,I3382,L3382:M3382))</f>
        <v>0</v>
      </c>
      <c r="O3382" s="421"/>
      <c r="P3382" s="421"/>
      <c r="Q3382" s="421"/>
      <c r="R3382" s="421"/>
      <c r="S3382" s="108">
        <f t="shared" si="384"/>
        <v>0</v>
      </c>
      <c r="T3382" s="341">
        <f>IF(ISBLANK($B3382),0,VLOOKUP($B3382,Listen!$A$2:$C$45,2,FALSE))</f>
        <v>0</v>
      </c>
      <c r="U3382" s="341">
        <f>IF(ISBLANK($B3382),0,VLOOKUP($B3382,Listen!$A$2:$C$45,3,FALSE))</f>
        <v>0</v>
      </c>
      <c r="V3382" s="342">
        <f t="shared" si="382"/>
        <v>0</v>
      </c>
      <c r="W3382" s="342">
        <f t="shared" si="388"/>
        <v>0</v>
      </c>
      <c r="X3382" s="342">
        <f t="shared" si="388"/>
        <v>0</v>
      </c>
      <c r="Y3382" s="342">
        <f t="shared" si="388"/>
        <v>0</v>
      </c>
      <c r="Z3382" s="342">
        <f t="shared" si="388"/>
        <v>0</v>
      </c>
      <c r="AA3382" s="342">
        <f t="shared" si="388"/>
        <v>0</v>
      </c>
      <c r="AB3382" s="342">
        <f t="shared" si="388"/>
        <v>0</v>
      </c>
      <c r="AC3382" s="109">
        <f t="shared" si="385"/>
        <v>0</v>
      </c>
      <c r="AD3382" s="109">
        <f>IF(C3382=A_Stammdaten!$B$12,E_SAV!$S3382-E_SAV!$AE3382,HLOOKUP(A_Stammdaten!$B$12-1,$AF$4:$AL$4004,ROW(C3382)-3,FALSE)-$AE3382)</f>
        <v>0</v>
      </c>
      <c r="AE3382" s="109">
        <f>HLOOKUP(A_Stammdaten!$B$12,$AF$4:$AL$4004,ROW(C3382)-3,FALSE)</f>
        <v>0</v>
      </c>
      <c r="AF3382" s="109">
        <f t="shared" si="383"/>
        <v>0</v>
      </c>
      <c r="AG3382" s="109">
        <f t="shared" si="387"/>
        <v>0</v>
      </c>
      <c r="AH3382" s="109">
        <f t="shared" si="387"/>
        <v>0</v>
      </c>
      <c r="AI3382" s="109">
        <f t="shared" si="387"/>
        <v>0</v>
      </c>
      <c r="AJ3382" s="109">
        <f t="shared" si="386"/>
        <v>0</v>
      </c>
      <c r="AK3382" s="109">
        <f t="shared" si="386"/>
        <v>0</v>
      </c>
      <c r="AL3382" s="109">
        <f t="shared" si="386"/>
        <v>0</v>
      </c>
    </row>
    <row r="3383" spans="1:38" x14ac:dyDescent="0.3">
      <c r="A3383" s="421"/>
      <c r="B3383" s="421"/>
      <c r="C3383" s="422"/>
      <c r="D3383" s="423"/>
      <c r="E3383" s="421"/>
      <c r="F3383" s="421"/>
      <c r="G3383" s="421"/>
      <c r="H3383" s="421"/>
      <c r="I3383" s="421"/>
      <c r="J3383" s="421"/>
      <c r="K3383" s="421"/>
      <c r="L3383" s="421"/>
      <c r="M3383" s="423"/>
      <c r="N3383" s="340">
        <f>IF(C3383&gt;A_Stammdaten!$B$12,0,SUM(E3383,F3383,H3383,J3383:K3383)-SUM(G3383,I3383,L3383:M3383))</f>
        <v>0</v>
      </c>
      <c r="O3383" s="421"/>
      <c r="P3383" s="421"/>
      <c r="Q3383" s="421"/>
      <c r="R3383" s="421"/>
      <c r="S3383" s="108">
        <f t="shared" si="384"/>
        <v>0</v>
      </c>
      <c r="T3383" s="341">
        <f>IF(ISBLANK($B3383),0,VLOOKUP($B3383,Listen!$A$2:$C$45,2,FALSE))</f>
        <v>0</v>
      </c>
      <c r="U3383" s="341">
        <f>IF(ISBLANK($B3383),0,VLOOKUP($B3383,Listen!$A$2:$C$45,3,FALSE))</f>
        <v>0</v>
      </c>
      <c r="V3383" s="342">
        <f t="shared" si="382"/>
        <v>0</v>
      </c>
      <c r="W3383" s="342">
        <f t="shared" si="388"/>
        <v>0</v>
      </c>
      <c r="X3383" s="342">
        <f t="shared" si="388"/>
        <v>0</v>
      </c>
      <c r="Y3383" s="342">
        <f t="shared" si="388"/>
        <v>0</v>
      </c>
      <c r="Z3383" s="342">
        <f t="shared" si="388"/>
        <v>0</v>
      </c>
      <c r="AA3383" s="342">
        <f t="shared" si="388"/>
        <v>0</v>
      </c>
      <c r="AB3383" s="342">
        <f t="shared" si="388"/>
        <v>0</v>
      </c>
      <c r="AC3383" s="109">
        <f t="shared" si="385"/>
        <v>0</v>
      </c>
      <c r="AD3383" s="109">
        <f>IF(C3383=A_Stammdaten!$B$12,E_SAV!$S3383-E_SAV!$AE3383,HLOOKUP(A_Stammdaten!$B$12-1,$AF$4:$AL$4004,ROW(C3383)-3,FALSE)-$AE3383)</f>
        <v>0</v>
      </c>
      <c r="AE3383" s="109">
        <f>HLOOKUP(A_Stammdaten!$B$12,$AF$4:$AL$4004,ROW(C3383)-3,FALSE)</f>
        <v>0</v>
      </c>
      <c r="AF3383" s="109">
        <f t="shared" si="383"/>
        <v>0</v>
      </c>
      <c r="AG3383" s="109">
        <f t="shared" si="387"/>
        <v>0</v>
      </c>
      <c r="AH3383" s="109">
        <f t="shared" si="387"/>
        <v>0</v>
      </c>
      <c r="AI3383" s="109">
        <f t="shared" si="387"/>
        <v>0</v>
      </c>
      <c r="AJ3383" s="109">
        <f t="shared" si="386"/>
        <v>0</v>
      </c>
      <c r="AK3383" s="109">
        <f t="shared" si="386"/>
        <v>0</v>
      </c>
      <c r="AL3383" s="109">
        <f t="shared" si="386"/>
        <v>0</v>
      </c>
    </row>
    <row r="3384" spans="1:38" x14ac:dyDescent="0.3">
      <c r="A3384" s="421"/>
      <c r="B3384" s="421"/>
      <c r="C3384" s="422"/>
      <c r="D3384" s="423"/>
      <c r="E3384" s="421"/>
      <c r="F3384" s="421"/>
      <c r="G3384" s="421"/>
      <c r="H3384" s="421"/>
      <c r="I3384" s="421"/>
      <c r="J3384" s="421"/>
      <c r="K3384" s="421"/>
      <c r="L3384" s="421"/>
      <c r="M3384" s="423"/>
      <c r="N3384" s="340">
        <f>IF(C3384&gt;A_Stammdaten!$B$12,0,SUM(E3384,F3384,H3384,J3384:K3384)-SUM(G3384,I3384,L3384:M3384))</f>
        <v>0</v>
      </c>
      <c r="O3384" s="421"/>
      <c r="P3384" s="421"/>
      <c r="Q3384" s="421"/>
      <c r="R3384" s="421"/>
      <c r="S3384" s="108">
        <f t="shared" si="384"/>
        <v>0</v>
      </c>
      <c r="T3384" s="341">
        <f>IF(ISBLANK($B3384),0,VLOOKUP($B3384,Listen!$A$2:$C$45,2,FALSE))</f>
        <v>0</v>
      </c>
      <c r="U3384" s="341">
        <f>IF(ISBLANK($B3384),0,VLOOKUP($B3384,Listen!$A$2:$C$45,3,FALSE))</f>
        <v>0</v>
      </c>
      <c r="V3384" s="342">
        <f t="shared" si="382"/>
        <v>0</v>
      </c>
      <c r="W3384" s="342">
        <f t="shared" si="388"/>
        <v>0</v>
      </c>
      <c r="X3384" s="342">
        <f t="shared" si="388"/>
        <v>0</v>
      </c>
      <c r="Y3384" s="342">
        <f t="shared" si="388"/>
        <v>0</v>
      </c>
      <c r="Z3384" s="342">
        <f t="shared" si="388"/>
        <v>0</v>
      </c>
      <c r="AA3384" s="342">
        <f t="shared" si="388"/>
        <v>0</v>
      </c>
      <c r="AB3384" s="342">
        <f t="shared" si="388"/>
        <v>0</v>
      </c>
      <c r="AC3384" s="109">
        <f t="shared" si="385"/>
        <v>0</v>
      </c>
      <c r="AD3384" s="109">
        <f>IF(C3384=A_Stammdaten!$B$12,E_SAV!$S3384-E_SAV!$AE3384,HLOOKUP(A_Stammdaten!$B$12-1,$AF$4:$AL$4004,ROW(C3384)-3,FALSE)-$AE3384)</f>
        <v>0</v>
      </c>
      <c r="AE3384" s="109">
        <f>HLOOKUP(A_Stammdaten!$B$12,$AF$4:$AL$4004,ROW(C3384)-3,FALSE)</f>
        <v>0</v>
      </c>
      <c r="AF3384" s="109">
        <f t="shared" si="383"/>
        <v>0</v>
      </c>
      <c r="AG3384" s="109">
        <f t="shared" si="387"/>
        <v>0</v>
      </c>
      <c r="AH3384" s="109">
        <f t="shared" si="387"/>
        <v>0</v>
      </c>
      <c r="AI3384" s="109">
        <f t="shared" si="387"/>
        <v>0</v>
      </c>
      <c r="AJ3384" s="109">
        <f t="shared" si="386"/>
        <v>0</v>
      </c>
      <c r="AK3384" s="109">
        <f t="shared" si="386"/>
        <v>0</v>
      </c>
      <c r="AL3384" s="109">
        <f t="shared" si="386"/>
        <v>0</v>
      </c>
    </row>
    <row r="3385" spans="1:38" x14ac:dyDescent="0.3">
      <c r="A3385" s="421"/>
      <c r="B3385" s="421"/>
      <c r="C3385" s="422"/>
      <c r="D3385" s="423"/>
      <c r="E3385" s="421"/>
      <c r="F3385" s="421"/>
      <c r="G3385" s="421"/>
      <c r="H3385" s="421"/>
      <c r="I3385" s="421"/>
      <c r="J3385" s="421"/>
      <c r="K3385" s="421"/>
      <c r="L3385" s="421"/>
      <c r="M3385" s="423"/>
      <c r="N3385" s="340">
        <f>IF(C3385&gt;A_Stammdaten!$B$12,0,SUM(E3385,F3385,H3385,J3385:K3385)-SUM(G3385,I3385,L3385:M3385))</f>
        <v>0</v>
      </c>
      <c r="O3385" s="421"/>
      <c r="P3385" s="421"/>
      <c r="Q3385" s="421"/>
      <c r="R3385" s="421"/>
      <c r="S3385" s="108">
        <f t="shared" si="384"/>
        <v>0</v>
      </c>
      <c r="T3385" s="341">
        <f>IF(ISBLANK($B3385),0,VLOOKUP($B3385,Listen!$A$2:$C$45,2,FALSE))</f>
        <v>0</v>
      </c>
      <c r="U3385" s="341">
        <f>IF(ISBLANK($B3385),0,VLOOKUP($B3385,Listen!$A$2:$C$45,3,FALSE))</f>
        <v>0</v>
      </c>
      <c r="V3385" s="342">
        <f t="shared" si="382"/>
        <v>0</v>
      </c>
      <c r="W3385" s="342">
        <f t="shared" si="388"/>
        <v>0</v>
      </c>
      <c r="X3385" s="342">
        <f t="shared" si="388"/>
        <v>0</v>
      </c>
      <c r="Y3385" s="342">
        <f t="shared" si="388"/>
        <v>0</v>
      </c>
      <c r="Z3385" s="342">
        <f t="shared" si="388"/>
        <v>0</v>
      </c>
      <c r="AA3385" s="342">
        <f t="shared" si="388"/>
        <v>0</v>
      </c>
      <c r="AB3385" s="342">
        <f t="shared" si="388"/>
        <v>0</v>
      </c>
      <c r="AC3385" s="109">
        <f t="shared" si="385"/>
        <v>0</v>
      </c>
      <c r="AD3385" s="109">
        <f>IF(C3385=A_Stammdaten!$B$12,E_SAV!$S3385-E_SAV!$AE3385,HLOOKUP(A_Stammdaten!$B$12-1,$AF$4:$AL$4004,ROW(C3385)-3,FALSE)-$AE3385)</f>
        <v>0</v>
      </c>
      <c r="AE3385" s="109">
        <f>HLOOKUP(A_Stammdaten!$B$12,$AF$4:$AL$4004,ROW(C3385)-3,FALSE)</f>
        <v>0</v>
      </c>
      <c r="AF3385" s="109">
        <f t="shared" si="383"/>
        <v>0</v>
      </c>
      <c r="AG3385" s="109">
        <f t="shared" si="387"/>
        <v>0</v>
      </c>
      <c r="AH3385" s="109">
        <f t="shared" si="387"/>
        <v>0</v>
      </c>
      <c r="AI3385" s="109">
        <f t="shared" si="387"/>
        <v>0</v>
      </c>
      <c r="AJ3385" s="109">
        <f t="shared" si="386"/>
        <v>0</v>
      </c>
      <c r="AK3385" s="109">
        <f t="shared" si="386"/>
        <v>0</v>
      </c>
      <c r="AL3385" s="109">
        <f t="shared" si="386"/>
        <v>0</v>
      </c>
    </row>
    <row r="3386" spans="1:38" x14ac:dyDescent="0.3">
      <c r="A3386" s="421"/>
      <c r="B3386" s="421"/>
      <c r="C3386" s="422"/>
      <c r="D3386" s="423"/>
      <c r="E3386" s="421"/>
      <c r="F3386" s="421"/>
      <c r="G3386" s="421"/>
      <c r="H3386" s="421"/>
      <c r="I3386" s="421"/>
      <c r="J3386" s="421"/>
      <c r="K3386" s="421"/>
      <c r="L3386" s="421"/>
      <c r="M3386" s="423"/>
      <c r="N3386" s="340">
        <f>IF(C3386&gt;A_Stammdaten!$B$12,0,SUM(E3386,F3386,H3386,J3386:K3386)-SUM(G3386,I3386,L3386:M3386))</f>
        <v>0</v>
      </c>
      <c r="O3386" s="421"/>
      <c r="P3386" s="421"/>
      <c r="Q3386" s="421"/>
      <c r="R3386" s="421"/>
      <c r="S3386" s="108">
        <f t="shared" si="384"/>
        <v>0</v>
      </c>
      <c r="T3386" s="341">
        <f>IF(ISBLANK($B3386),0,VLOOKUP($B3386,Listen!$A$2:$C$45,2,FALSE))</f>
        <v>0</v>
      </c>
      <c r="U3386" s="341">
        <f>IF(ISBLANK($B3386),0,VLOOKUP($B3386,Listen!$A$2:$C$45,3,FALSE))</f>
        <v>0</v>
      </c>
      <c r="V3386" s="342">
        <f t="shared" si="382"/>
        <v>0</v>
      </c>
      <c r="W3386" s="342">
        <f t="shared" si="388"/>
        <v>0</v>
      </c>
      <c r="X3386" s="342">
        <f t="shared" si="388"/>
        <v>0</v>
      </c>
      <c r="Y3386" s="342">
        <f t="shared" si="388"/>
        <v>0</v>
      </c>
      <c r="Z3386" s="342">
        <f t="shared" si="388"/>
        <v>0</v>
      </c>
      <c r="AA3386" s="342">
        <f t="shared" si="388"/>
        <v>0</v>
      </c>
      <c r="AB3386" s="342">
        <f t="shared" si="388"/>
        <v>0</v>
      </c>
      <c r="AC3386" s="109">
        <f t="shared" si="385"/>
        <v>0</v>
      </c>
      <c r="AD3386" s="109">
        <f>IF(C3386=A_Stammdaten!$B$12,E_SAV!$S3386-E_SAV!$AE3386,HLOOKUP(A_Stammdaten!$B$12-1,$AF$4:$AL$4004,ROW(C3386)-3,FALSE)-$AE3386)</f>
        <v>0</v>
      </c>
      <c r="AE3386" s="109">
        <f>HLOOKUP(A_Stammdaten!$B$12,$AF$4:$AL$4004,ROW(C3386)-3,FALSE)</f>
        <v>0</v>
      </c>
      <c r="AF3386" s="109">
        <f t="shared" si="383"/>
        <v>0</v>
      </c>
      <c r="AG3386" s="109">
        <f t="shared" si="387"/>
        <v>0</v>
      </c>
      <c r="AH3386" s="109">
        <f t="shared" si="387"/>
        <v>0</v>
      </c>
      <c r="AI3386" s="109">
        <f t="shared" si="387"/>
        <v>0</v>
      </c>
      <c r="AJ3386" s="109">
        <f t="shared" si="386"/>
        <v>0</v>
      </c>
      <c r="AK3386" s="109">
        <f t="shared" si="386"/>
        <v>0</v>
      </c>
      <c r="AL3386" s="109">
        <f t="shared" si="386"/>
        <v>0</v>
      </c>
    </row>
    <row r="3387" spans="1:38" x14ac:dyDescent="0.3">
      <c r="A3387" s="421"/>
      <c r="B3387" s="421"/>
      <c r="C3387" s="422"/>
      <c r="D3387" s="423"/>
      <c r="E3387" s="421"/>
      <c r="F3387" s="421"/>
      <c r="G3387" s="421"/>
      <c r="H3387" s="421"/>
      <c r="I3387" s="421"/>
      <c r="J3387" s="421"/>
      <c r="K3387" s="421"/>
      <c r="L3387" s="421"/>
      <c r="M3387" s="423"/>
      <c r="N3387" s="340">
        <f>IF(C3387&gt;A_Stammdaten!$B$12,0,SUM(E3387,F3387,H3387,J3387:K3387)-SUM(G3387,I3387,L3387:M3387))</f>
        <v>0</v>
      </c>
      <c r="O3387" s="421"/>
      <c r="P3387" s="421"/>
      <c r="Q3387" s="421"/>
      <c r="R3387" s="421"/>
      <c r="S3387" s="108">
        <f t="shared" si="384"/>
        <v>0</v>
      </c>
      <c r="T3387" s="341">
        <f>IF(ISBLANK($B3387),0,VLOOKUP($B3387,Listen!$A$2:$C$45,2,FALSE))</f>
        <v>0</v>
      </c>
      <c r="U3387" s="341">
        <f>IF(ISBLANK($B3387),0,VLOOKUP($B3387,Listen!$A$2:$C$45,3,FALSE))</f>
        <v>0</v>
      </c>
      <c r="V3387" s="342">
        <f t="shared" si="382"/>
        <v>0</v>
      </c>
      <c r="W3387" s="342">
        <f t="shared" si="388"/>
        <v>0</v>
      </c>
      <c r="X3387" s="342">
        <f t="shared" si="388"/>
        <v>0</v>
      </c>
      <c r="Y3387" s="342">
        <f t="shared" si="388"/>
        <v>0</v>
      </c>
      <c r="Z3387" s="342">
        <f t="shared" si="388"/>
        <v>0</v>
      </c>
      <c r="AA3387" s="342">
        <f t="shared" si="388"/>
        <v>0</v>
      </c>
      <c r="AB3387" s="342">
        <f t="shared" si="388"/>
        <v>0</v>
      </c>
      <c r="AC3387" s="109">
        <f t="shared" si="385"/>
        <v>0</v>
      </c>
      <c r="AD3387" s="109">
        <f>IF(C3387=A_Stammdaten!$B$12,E_SAV!$S3387-E_SAV!$AE3387,HLOOKUP(A_Stammdaten!$B$12-1,$AF$4:$AL$4004,ROW(C3387)-3,FALSE)-$AE3387)</f>
        <v>0</v>
      </c>
      <c r="AE3387" s="109">
        <f>HLOOKUP(A_Stammdaten!$B$12,$AF$4:$AL$4004,ROW(C3387)-3,FALSE)</f>
        <v>0</v>
      </c>
      <c r="AF3387" s="109">
        <f t="shared" si="383"/>
        <v>0</v>
      </c>
      <c r="AG3387" s="109">
        <f t="shared" si="387"/>
        <v>0</v>
      </c>
      <c r="AH3387" s="109">
        <f t="shared" si="387"/>
        <v>0</v>
      </c>
      <c r="AI3387" s="109">
        <f t="shared" si="387"/>
        <v>0</v>
      </c>
      <c r="AJ3387" s="109">
        <f t="shared" si="386"/>
        <v>0</v>
      </c>
      <c r="AK3387" s="109">
        <f t="shared" si="386"/>
        <v>0</v>
      </c>
      <c r="AL3387" s="109">
        <f t="shared" si="386"/>
        <v>0</v>
      </c>
    </row>
    <row r="3388" spans="1:38" x14ac:dyDescent="0.3">
      <c r="A3388" s="421"/>
      <c r="B3388" s="421"/>
      <c r="C3388" s="422"/>
      <c r="D3388" s="423"/>
      <c r="E3388" s="421"/>
      <c r="F3388" s="421"/>
      <c r="G3388" s="421"/>
      <c r="H3388" s="421"/>
      <c r="I3388" s="421"/>
      <c r="J3388" s="421"/>
      <c r="K3388" s="421"/>
      <c r="L3388" s="421"/>
      <c r="M3388" s="423"/>
      <c r="N3388" s="340">
        <f>IF(C3388&gt;A_Stammdaten!$B$12,0,SUM(E3388,F3388,H3388,J3388:K3388)-SUM(G3388,I3388,L3388:M3388))</f>
        <v>0</v>
      </c>
      <c r="O3388" s="421"/>
      <c r="P3388" s="421"/>
      <c r="Q3388" s="421"/>
      <c r="R3388" s="421"/>
      <c r="S3388" s="108">
        <f t="shared" si="384"/>
        <v>0</v>
      </c>
      <c r="T3388" s="341">
        <f>IF(ISBLANK($B3388),0,VLOOKUP($B3388,Listen!$A$2:$C$45,2,FALSE))</f>
        <v>0</v>
      </c>
      <c r="U3388" s="341">
        <f>IF(ISBLANK($B3388),0,VLOOKUP($B3388,Listen!$A$2:$C$45,3,FALSE))</f>
        <v>0</v>
      </c>
      <c r="V3388" s="342">
        <f t="shared" si="382"/>
        <v>0</v>
      </c>
      <c r="W3388" s="342">
        <f t="shared" si="388"/>
        <v>0</v>
      </c>
      <c r="X3388" s="342">
        <f t="shared" si="388"/>
        <v>0</v>
      </c>
      <c r="Y3388" s="342">
        <f t="shared" si="388"/>
        <v>0</v>
      </c>
      <c r="Z3388" s="342">
        <f t="shared" si="388"/>
        <v>0</v>
      </c>
      <c r="AA3388" s="342">
        <f t="shared" si="388"/>
        <v>0</v>
      </c>
      <c r="AB3388" s="342">
        <f t="shared" si="388"/>
        <v>0</v>
      </c>
      <c r="AC3388" s="109">
        <f t="shared" si="385"/>
        <v>0</v>
      </c>
      <c r="AD3388" s="109">
        <f>IF(C3388=A_Stammdaten!$B$12,E_SAV!$S3388-E_SAV!$AE3388,HLOOKUP(A_Stammdaten!$B$12-1,$AF$4:$AL$4004,ROW(C3388)-3,FALSE)-$AE3388)</f>
        <v>0</v>
      </c>
      <c r="AE3388" s="109">
        <f>HLOOKUP(A_Stammdaten!$B$12,$AF$4:$AL$4004,ROW(C3388)-3,FALSE)</f>
        <v>0</v>
      </c>
      <c r="AF3388" s="109">
        <f t="shared" si="383"/>
        <v>0</v>
      </c>
      <c r="AG3388" s="109">
        <f t="shared" si="387"/>
        <v>0</v>
      </c>
      <c r="AH3388" s="109">
        <f t="shared" si="387"/>
        <v>0</v>
      </c>
      <c r="AI3388" s="109">
        <f t="shared" si="387"/>
        <v>0</v>
      </c>
      <c r="AJ3388" s="109">
        <f t="shared" si="386"/>
        <v>0</v>
      </c>
      <c r="AK3388" s="109">
        <f t="shared" si="386"/>
        <v>0</v>
      </c>
      <c r="AL3388" s="109">
        <f t="shared" si="386"/>
        <v>0</v>
      </c>
    </row>
    <row r="3389" spans="1:38" x14ac:dyDescent="0.3">
      <c r="A3389" s="421"/>
      <c r="B3389" s="421"/>
      <c r="C3389" s="422"/>
      <c r="D3389" s="423"/>
      <c r="E3389" s="421"/>
      <c r="F3389" s="421"/>
      <c r="G3389" s="421"/>
      <c r="H3389" s="421"/>
      <c r="I3389" s="421"/>
      <c r="J3389" s="421"/>
      <c r="K3389" s="421"/>
      <c r="L3389" s="421"/>
      <c r="M3389" s="423"/>
      <c r="N3389" s="340">
        <f>IF(C3389&gt;A_Stammdaten!$B$12,0,SUM(E3389,F3389,H3389,J3389:K3389)-SUM(G3389,I3389,L3389:M3389))</f>
        <v>0</v>
      </c>
      <c r="O3389" s="421"/>
      <c r="P3389" s="421"/>
      <c r="Q3389" s="421"/>
      <c r="R3389" s="421"/>
      <c r="S3389" s="108">
        <f t="shared" si="384"/>
        <v>0</v>
      </c>
      <c r="T3389" s="341">
        <f>IF(ISBLANK($B3389),0,VLOOKUP($B3389,Listen!$A$2:$C$45,2,FALSE))</f>
        <v>0</v>
      </c>
      <c r="U3389" s="341">
        <f>IF(ISBLANK($B3389),0,VLOOKUP($B3389,Listen!$A$2:$C$45,3,FALSE))</f>
        <v>0</v>
      </c>
      <c r="V3389" s="342">
        <f t="shared" si="382"/>
        <v>0</v>
      </c>
      <c r="W3389" s="342">
        <f t="shared" si="388"/>
        <v>0</v>
      </c>
      <c r="X3389" s="342">
        <f t="shared" si="388"/>
        <v>0</v>
      </c>
      <c r="Y3389" s="342">
        <f t="shared" si="388"/>
        <v>0</v>
      </c>
      <c r="Z3389" s="342">
        <f t="shared" si="388"/>
        <v>0</v>
      </c>
      <c r="AA3389" s="342">
        <f t="shared" si="388"/>
        <v>0</v>
      </c>
      <c r="AB3389" s="342">
        <f t="shared" si="388"/>
        <v>0</v>
      </c>
      <c r="AC3389" s="109">
        <f t="shared" si="385"/>
        <v>0</v>
      </c>
      <c r="AD3389" s="109">
        <f>IF(C3389=A_Stammdaten!$B$12,E_SAV!$S3389-E_SAV!$AE3389,HLOOKUP(A_Stammdaten!$B$12-1,$AF$4:$AL$4004,ROW(C3389)-3,FALSE)-$AE3389)</f>
        <v>0</v>
      </c>
      <c r="AE3389" s="109">
        <f>HLOOKUP(A_Stammdaten!$B$12,$AF$4:$AL$4004,ROW(C3389)-3,FALSE)</f>
        <v>0</v>
      </c>
      <c r="AF3389" s="109">
        <f t="shared" si="383"/>
        <v>0</v>
      </c>
      <c r="AG3389" s="109">
        <f t="shared" si="387"/>
        <v>0</v>
      </c>
      <c r="AH3389" s="109">
        <f t="shared" si="387"/>
        <v>0</v>
      </c>
      <c r="AI3389" s="109">
        <f t="shared" si="387"/>
        <v>0</v>
      </c>
      <c r="AJ3389" s="109">
        <f t="shared" si="386"/>
        <v>0</v>
      </c>
      <c r="AK3389" s="109">
        <f t="shared" si="386"/>
        <v>0</v>
      </c>
      <c r="AL3389" s="109">
        <f t="shared" si="386"/>
        <v>0</v>
      </c>
    </row>
    <row r="3390" spans="1:38" x14ac:dyDescent="0.3">
      <c r="A3390" s="421"/>
      <c r="B3390" s="421"/>
      <c r="C3390" s="422"/>
      <c r="D3390" s="423"/>
      <c r="E3390" s="421"/>
      <c r="F3390" s="421"/>
      <c r="G3390" s="421"/>
      <c r="H3390" s="421"/>
      <c r="I3390" s="421"/>
      <c r="J3390" s="421"/>
      <c r="K3390" s="421"/>
      <c r="L3390" s="421"/>
      <c r="M3390" s="423"/>
      <c r="N3390" s="340">
        <f>IF(C3390&gt;A_Stammdaten!$B$12,0,SUM(E3390,F3390,H3390,J3390:K3390)-SUM(G3390,I3390,L3390:M3390))</f>
        <v>0</v>
      </c>
      <c r="O3390" s="421"/>
      <c r="P3390" s="421"/>
      <c r="Q3390" s="421"/>
      <c r="R3390" s="421"/>
      <c r="S3390" s="108">
        <f t="shared" si="384"/>
        <v>0</v>
      </c>
      <c r="T3390" s="341">
        <f>IF(ISBLANK($B3390),0,VLOOKUP($B3390,Listen!$A$2:$C$45,2,FALSE))</f>
        <v>0</v>
      </c>
      <c r="U3390" s="341">
        <f>IF(ISBLANK($B3390),0,VLOOKUP($B3390,Listen!$A$2:$C$45,3,FALSE))</f>
        <v>0</v>
      </c>
      <c r="V3390" s="342">
        <f t="shared" si="382"/>
        <v>0</v>
      </c>
      <c r="W3390" s="342">
        <f t="shared" si="388"/>
        <v>0</v>
      </c>
      <c r="X3390" s="342">
        <f t="shared" si="388"/>
        <v>0</v>
      </c>
      <c r="Y3390" s="342">
        <f t="shared" si="388"/>
        <v>0</v>
      </c>
      <c r="Z3390" s="342">
        <f t="shared" si="388"/>
        <v>0</v>
      </c>
      <c r="AA3390" s="342">
        <f t="shared" si="388"/>
        <v>0</v>
      </c>
      <c r="AB3390" s="342">
        <f t="shared" si="388"/>
        <v>0</v>
      </c>
      <c r="AC3390" s="109">
        <f t="shared" si="385"/>
        <v>0</v>
      </c>
      <c r="AD3390" s="109">
        <f>IF(C3390=A_Stammdaten!$B$12,E_SAV!$S3390-E_SAV!$AE3390,HLOOKUP(A_Stammdaten!$B$12-1,$AF$4:$AL$4004,ROW(C3390)-3,FALSE)-$AE3390)</f>
        <v>0</v>
      </c>
      <c r="AE3390" s="109">
        <f>HLOOKUP(A_Stammdaten!$B$12,$AF$4:$AL$4004,ROW(C3390)-3,FALSE)</f>
        <v>0</v>
      </c>
      <c r="AF3390" s="109">
        <f t="shared" si="383"/>
        <v>0</v>
      </c>
      <c r="AG3390" s="109">
        <f t="shared" si="387"/>
        <v>0</v>
      </c>
      <c r="AH3390" s="109">
        <f t="shared" si="387"/>
        <v>0</v>
      </c>
      <c r="AI3390" s="109">
        <f t="shared" si="387"/>
        <v>0</v>
      </c>
      <c r="AJ3390" s="109">
        <f t="shared" si="386"/>
        <v>0</v>
      </c>
      <c r="AK3390" s="109">
        <f t="shared" si="386"/>
        <v>0</v>
      </c>
      <c r="AL3390" s="109">
        <f t="shared" si="386"/>
        <v>0</v>
      </c>
    </row>
    <row r="3391" spans="1:38" x14ac:dyDescent="0.3">
      <c r="A3391" s="421"/>
      <c r="B3391" s="421"/>
      <c r="C3391" s="422"/>
      <c r="D3391" s="423"/>
      <c r="E3391" s="421"/>
      <c r="F3391" s="421"/>
      <c r="G3391" s="421"/>
      <c r="H3391" s="421"/>
      <c r="I3391" s="421"/>
      <c r="J3391" s="421"/>
      <c r="K3391" s="421"/>
      <c r="L3391" s="421"/>
      <c r="M3391" s="423"/>
      <c r="N3391" s="340">
        <f>IF(C3391&gt;A_Stammdaten!$B$12,0,SUM(E3391,F3391,H3391,J3391:K3391)-SUM(G3391,I3391,L3391:M3391))</f>
        <v>0</v>
      </c>
      <c r="O3391" s="421"/>
      <c r="P3391" s="421"/>
      <c r="Q3391" s="421"/>
      <c r="R3391" s="421"/>
      <c r="S3391" s="108">
        <f t="shared" si="384"/>
        <v>0</v>
      </c>
      <c r="T3391" s="341">
        <f>IF(ISBLANK($B3391),0,VLOOKUP($B3391,Listen!$A$2:$C$45,2,FALSE))</f>
        <v>0</v>
      </c>
      <c r="U3391" s="341">
        <f>IF(ISBLANK($B3391),0,VLOOKUP($B3391,Listen!$A$2:$C$45,3,FALSE))</f>
        <v>0</v>
      </c>
      <c r="V3391" s="342">
        <f t="shared" si="382"/>
        <v>0</v>
      </c>
      <c r="W3391" s="342">
        <f t="shared" si="388"/>
        <v>0</v>
      </c>
      <c r="X3391" s="342">
        <f t="shared" si="388"/>
        <v>0</v>
      </c>
      <c r="Y3391" s="342">
        <f t="shared" si="388"/>
        <v>0</v>
      </c>
      <c r="Z3391" s="342">
        <f t="shared" si="388"/>
        <v>0</v>
      </c>
      <c r="AA3391" s="342">
        <f t="shared" si="388"/>
        <v>0</v>
      </c>
      <c r="AB3391" s="342">
        <f t="shared" si="388"/>
        <v>0</v>
      </c>
      <c r="AC3391" s="109">
        <f t="shared" si="385"/>
        <v>0</v>
      </c>
      <c r="AD3391" s="109">
        <f>IF(C3391=A_Stammdaten!$B$12,E_SAV!$S3391-E_SAV!$AE3391,HLOOKUP(A_Stammdaten!$B$12-1,$AF$4:$AL$4004,ROW(C3391)-3,FALSE)-$AE3391)</f>
        <v>0</v>
      </c>
      <c r="AE3391" s="109">
        <f>HLOOKUP(A_Stammdaten!$B$12,$AF$4:$AL$4004,ROW(C3391)-3,FALSE)</f>
        <v>0</v>
      </c>
      <c r="AF3391" s="109">
        <f t="shared" si="383"/>
        <v>0</v>
      </c>
      <c r="AG3391" s="109">
        <f t="shared" si="387"/>
        <v>0</v>
      </c>
      <c r="AH3391" s="109">
        <f t="shared" si="387"/>
        <v>0</v>
      </c>
      <c r="AI3391" s="109">
        <f t="shared" si="387"/>
        <v>0</v>
      </c>
      <c r="AJ3391" s="109">
        <f t="shared" si="386"/>
        <v>0</v>
      </c>
      <c r="AK3391" s="109">
        <f t="shared" si="386"/>
        <v>0</v>
      </c>
      <c r="AL3391" s="109">
        <f t="shared" si="386"/>
        <v>0</v>
      </c>
    </row>
    <row r="3392" spans="1:38" x14ac:dyDescent="0.3">
      <c r="A3392" s="421"/>
      <c r="B3392" s="421"/>
      <c r="C3392" s="422"/>
      <c r="D3392" s="423"/>
      <c r="E3392" s="421"/>
      <c r="F3392" s="421"/>
      <c r="G3392" s="421"/>
      <c r="H3392" s="421"/>
      <c r="I3392" s="421"/>
      <c r="J3392" s="421"/>
      <c r="K3392" s="421"/>
      <c r="L3392" s="421"/>
      <c r="M3392" s="423"/>
      <c r="N3392" s="340">
        <f>IF(C3392&gt;A_Stammdaten!$B$12,0,SUM(E3392,F3392,H3392,J3392:K3392)-SUM(G3392,I3392,L3392:M3392))</f>
        <v>0</v>
      </c>
      <c r="O3392" s="421"/>
      <c r="P3392" s="421"/>
      <c r="Q3392" s="421"/>
      <c r="R3392" s="421"/>
      <c r="S3392" s="108">
        <f t="shared" si="384"/>
        <v>0</v>
      </c>
      <c r="T3392" s="341">
        <f>IF(ISBLANK($B3392),0,VLOOKUP($B3392,Listen!$A$2:$C$45,2,FALSE))</f>
        <v>0</v>
      </c>
      <c r="U3392" s="341">
        <f>IF(ISBLANK($B3392),0,VLOOKUP($B3392,Listen!$A$2:$C$45,3,FALSE))</f>
        <v>0</v>
      </c>
      <c r="V3392" s="342">
        <f t="shared" si="382"/>
        <v>0</v>
      </c>
      <c r="W3392" s="342">
        <f t="shared" si="388"/>
        <v>0</v>
      </c>
      <c r="X3392" s="342">
        <f t="shared" si="388"/>
        <v>0</v>
      </c>
      <c r="Y3392" s="342">
        <f t="shared" si="388"/>
        <v>0</v>
      </c>
      <c r="Z3392" s="342">
        <f t="shared" si="388"/>
        <v>0</v>
      </c>
      <c r="AA3392" s="342">
        <f t="shared" si="388"/>
        <v>0</v>
      </c>
      <c r="AB3392" s="342">
        <f t="shared" si="388"/>
        <v>0</v>
      </c>
      <c r="AC3392" s="109">
        <f t="shared" si="385"/>
        <v>0</v>
      </c>
      <c r="AD3392" s="109">
        <f>IF(C3392=A_Stammdaten!$B$12,E_SAV!$S3392-E_SAV!$AE3392,HLOOKUP(A_Stammdaten!$B$12-1,$AF$4:$AL$4004,ROW(C3392)-3,FALSE)-$AE3392)</f>
        <v>0</v>
      </c>
      <c r="AE3392" s="109">
        <f>HLOOKUP(A_Stammdaten!$B$12,$AF$4:$AL$4004,ROW(C3392)-3,FALSE)</f>
        <v>0</v>
      </c>
      <c r="AF3392" s="109">
        <f t="shared" si="383"/>
        <v>0</v>
      </c>
      <c r="AG3392" s="109">
        <f t="shared" si="387"/>
        <v>0</v>
      </c>
      <c r="AH3392" s="109">
        <f t="shared" si="387"/>
        <v>0</v>
      </c>
      <c r="AI3392" s="109">
        <f t="shared" si="387"/>
        <v>0</v>
      </c>
      <c r="AJ3392" s="109">
        <f t="shared" si="386"/>
        <v>0</v>
      </c>
      <c r="AK3392" s="109">
        <f t="shared" si="386"/>
        <v>0</v>
      </c>
      <c r="AL3392" s="109">
        <f t="shared" si="386"/>
        <v>0</v>
      </c>
    </row>
    <row r="3393" spans="1:38" x14ac:dyDescent="0.3">
      <c r="A3393" s="421"/>
      <c r="B3393" s="421"/>
      <c r="C3393" s="422"/>
      <c r="D3393" s="423"/>
      <c r="E3393" s="421"/>
      <c r="F3393" s="421"/>
      <c r="G3393" s="421"/>
      <c r="H3393" s="421"/>
      <c r="I3393" s="421"/>
      <c r="J3393" s="421"/>
      <c r="K3393" s="421"/>
      <c r="L3393" s="421"/>
      <c r="M3393" s="423"/>
      <c r="N3393" s="340">
        <f>IF(C3393&gt;A_Stammdaten!$B$12,0,SUM(E3393,F3393,H3393,J3393:K3393)-SUM(G3393,I3393,L3393:M3393))</f>
        <v>0</v>
      </c>
      <c r="O3393" s="421"/>
      <c r="P3393" s="421"/>
      <c r="Q3393" s="421"/>
      <c r="R3393" s="421"/>
      <c r="S3393" s="108">
        <f t="shared" si="384"/>
        <v>0</v>
      </c>
      <c r="T3393" s="341">
        <f>IF(ISBLANK($B3393),0,VLOOKUP($B3393,Listen!$A$2:$C$45,2,FALSE))</f>
        <v>0</v>
      </c>
      <c r="U3393" s="341">
        <f>IF(ISBLANK($B3393),0,VLOOKUP($B3393,Listen!$A$2:$C$45,3,FALSE))</f>
        <v>0</v>
      </c>
      <c r="V3393" s="342">
        <f t="shared" si="382"/>
        <v>0</v>
      </c>
      <c r="W3393" s="342">
        <f t="shared" si="388"/>
        <v>0</v>
      </c>
      <c r="X3393" s="342">
        <f t="shared" si="388"/>
        <v>0</v>
      </c>
      <c r="Y3393" s="342">
        <f t="shared" si="388"/>
        <v>0</v>
      </c>
      <c r="Z3393" s="342">
        <f t="shared" si="388"/>
        <v>0</v>
      </c>
      <c r="AA3393" s="342">
        <f t="shared" si="388"/>
        <v>0</v>
      </c>
      <c r="AB3393" s="342">
        <f t="shared" si="388"/>
        <v>0</v>
      </c>
      <c r="AC3393" s="109">
        <f t="shared" si="385"/>
        <v>0</v>
      </c>
      <c r="AD3393" s="109">
        <f>IF(C3393=A_Stammdaten!$B$12,E_SAV!$S3393-E_SAV!$AE3393,HLOOKUP(A_Stammdaten!$B$12-1,$AF$4:$AL$4004,ROW(C3393)-3,FALSE)-$AE3393)</f>
        <v>0</v>
      </c>
      <c r="AE3393" s="109">
        <f>HLOOKUP(A_Stammdaten!$B$12,$AF$4:$AL$4004,ROW(C3393)-3,FALSE)</f>
        <v>0</v>
      </c>
      <c r="AF3393" s="109">
        <f t="shared" si="383"/>
        <v>0</v>
      </c>
      <c r="AG3393" s="109">
        <f t="shared" si="387"/>
        <v>0</v>
      </c>
      <c r="AH3393" s="109">
        <f t="shared" si="387"/>
        <v>0</v>
      </c>
      <c r="AI3393" s="109">
        <f t="shared" si="387"/>
        <v>0</v>
      </c>
      <c r="AJ3393" s="109">
        <f t="shared" si="386"/>
        <v>0</v>
      </c>
      <c r="AK3393" s="109">
        <f t="shared" si="386"/>
        <v>0</v>
      </c>
      <c r="AL3393" s="109">
        <f t="shared" si="386"/>
        <v>0</v>
      </c>
    </row>
    <row r="3394" spans="1:38" x14ac:dyDescent="0.3">
      <c r="A3394" s="421"/>
      <c r="B3394" s="421"/>
      <c r="C3394" s="422"/>
      <c r="D3394" s="423"/>
      <c r="E3394" s="421"/>
      <c r="F3394" s="421"/>
      <c r="G3394" s="421"/>
      <c r="H3394" s="421"/>
      <c r="I3394" s="421"/>
      <c r="J3394" s="421"/>
      <c r="K3394" s="421"/>
      <c r="L3394" s="421"/>
      <c r="M3394" s="423"/>
      <c r="N3394" s="340">
        <f>IF(C3394&gt;A_Stammdaten!$B$12,0,SUM(E3394,F3394,H3394,J3394:K3394)-SUM(G3394,I3394,L3394:M3394))</f>
        <v>0</v>
      </c>
      <c r="O3394" s="421"/>
      <c r="P3394" s="421"/>
      <c r="Q3394" s="421"/>
      <c r="R3394" s="421"/>
      <c r="S3394" s="108">
        <f t="shared" si="384"/>
        <v>0</v>
      </c>
      <c r="T3394" s="341">
        <f>IF(ISBLANK($B3394),0,VLOOKUP($B3394,Listen!$A$2:$C$45,2,FALSE))</f>
        <v>0</v>
      </c>
      <c r="U3394" s="341">
        <f>IF(ISBLANK($B3394),0,VLOOKUP($B3394,Listen!$A$2:$C$45,3,FALSE))</f>
        <v>0</v>
      </c>
      <c r="V3394" s="342">
        <f t="shared" ref="V3394:V3457" si="389">$T3394</f>
        <v>0</v>
      </c>
      <c r="W3394" s="342">
        <f t="shared" si="388"/>
        <v>0</v>
      </c>
      <c r="X3394" s="342">
        <f t="shared" si="388"/>
        <v>0</v>
      </c>
      <c r="Y3394" s="342">
        <f t="shared" si="388"/>
        <v>0</v>
      </c>
      <c r="Z3394" s="342">
        <f t="shared" si="388"/>
        <v>0</v>
      </c>
      <c r="AA3394" s="342">
        <f t="shared" si="388"/>
        <v>0</v>
      </c>
      <c r="AB3394" s="342">
        <f t="shared" si="388"/>
        <v>0</v>
      </c>
      <c r="AC3394" s="109">
        <f t="shared" si="385"/>
        <v>0</v>
      </c>
      <c r="AD3394" s="109">
        <f>IF(C3394=A_Stammdaten!$B$12,E_SAV!$S3394-E_SAV!$AE3394,HLOOKUP(A_Stammdaten!$B$12-1,$AF$4:$AL$4004,ROW(C3394)-3,FALSE)-$AE3394)</f>
        <v>0</v>
      </c>
      <c r="AE3394" s="109">
        <f>HLOOKUP(A_Stammdaten!$B$12,$AF$4:$AL$4004,ROW(C3394)-3,FALSE)</f>
        <v>0</v>
      </c>
      <c r="AF3394" s="109">
        <f t="shared" si="383"/>
        <v>0</v>
      </c>
      <c r="AG3394" s="109">
        <f t="shared" si="387"/>
        <v>0</v>
      </c>
      <c r="AH3394" s="109">
        <f t="shared" si="387"/>
        <v>0</v>
      </c>
      <c r="AI3394" s="109">
        <f t="shared" si="387"/>
        <v>0</v>
      </c>
      <c r="AJ3394" s="109">
        <f t="shared" si="386"/>
        <v>0</v>
      </c>
      <c r="AK3394" s="109">
        <f t="shared" si="386"/>
        <v>0</v>
      </c>
      <c r="AL3394" s="109">
        <f t="shared" si="386"/>
        <v>0</v>
      </c>
    </row>
    <row r="3395" spans="1:38" x14ac:dyDescent="0.3">
      <c r="A3395" s="421"/>
      <c r="B3395" s="421"/>
      <c r="C3395" s="422"/>
      <c r="D3395" s="423"/>
      <c r="E3395" s="421"/>
      <c r="F3395" s="421"/>
      <c r="G3395" s="421"/>
      <c r="H3395" s="421"/>
      <c r="I3395" s="421"/>
      <c r="J3395" s="421"/>
      <c r="K3395" s="421"/>
      <c r="L3395" s="421"/>
      <c r="M3395" s="423"/>
      <c r="N3395" s="340">
        <f>IF(C3395&gt;A_Stammdaten!$B$12,0,SUM(E3395,F3395,H3395,J3395:K3395)-SUM(G3395,I3395,L3395:M3395))</f>
        <v>0</v>
      </c>
      <c r="O3395" s="421"/>
      <c r="P3395" s="421"/>
      <c r="Q3395" s="421"/>
      <c r="R3395" s="421"/>
      <c r="S3395" s="108">
        <f t="shared" si="384"/>
        <v>0</v>
      </c>
      <c r="T3395" s="341">
        <f>IF(ISBLANK($B3395),0,VLOOKUP($B3395,Listen!$A$2:$C$45,2,FALSE))</f>
        <v>0</v>
      </c>
      <c r="U3395" s="341">
        <f>IF(ISBLANK($B3395),0,VLOOKUP($B3395,Listen!$A$2:$C$45,3,FALSE))</f>
        <v>0</v>
      </c>
      <c r="V3395" s="342">
        <f t="shared" si="389"/>
        <v>0</v>
      </c>
      <c r="W3395" s="342">
        <f t="shared" si="388"/>
        <v>0</v>
      </c>
      <c r="X3395" s="342">
        <f t="shared" si="388"/>
        <v>0</v>
      </c>
      <c r="Y3395" s="342">
        <f t="shared" si="388"/>
        <v>0</v>
      </c>
      <c r="Z3395" s="342">
        <f t="shared" si="388"/>
        <v>0</v>
      </c>
      <c r="AA3395" s="342">
        <f t="shared" si="388"/>
        <v>0</v>
      </c>
      <c r="AB3395" s="342">
        <f t="shared" si="388"/>
        <v>0</v>
      </c>
      <c r="AC3395" s="109">
        <f t="shared" si="385"/>
        <v>0</v>
      </c>
      <c r="AD3395" s="109">
        <f>IF(C3395=A_Stammdaten!$B$12,E_SAV!$S3395-E_SAV!$AE3395,HLOOKUP(A_Stammdaten!$B$12-1,$AF$4:$AL$4004,ROW(C3395)-3,FALSE)-$AE3395)</f>
        <v>0</v>
      </c>
      <c r="AE3395" s="109">
        <f>HLOOKUP(A_Stammdaten!$B$12,$AF$4:$AL$4004,ROW(C3395)-3,FALSE)</f>
        <v>0</v>
      </c>
      <c r="AF3395" s="109">
        <f t="shared" si="383"/>
        <v>0</v>
      </c>
      <c r="AG3395" s="109">
        <f t="shared" si="387"/>
        <v>0</v>
      </c>
      <c r="AH3395" s="109">
        <f t="shared" si="387"/>
        <v>0</v>
      </c>
      <c r="AI3395" s="109">
        <f t="shared" si="387"/>
        <v>0</v>
      </c>
      <c r="AJ3395" s="109">
        <f t="shared" si="386"/>
        <v>0</v>
      </c>
      <c r="AK3395" s="109">
        <f t="shared" si="386"/>
        <v>0</v>
      </c>
      <c r="AL3395" s="109">
        <f t="shared" si="386"/>
        <v>0</v>
      </c>
    </row>
    <row r="3396" spans="1:38" x14ac:dyDescent="0.3">
      <c r="A3396" s="421"/>
      <c r="B3396" s="421"/>
      <c r="C3396" s="422"/>
      <c r="D3396" s="423"/>
      <c r="E3396" s="421"/>
      <c r="F3396" s="421"/>
      <c r="G3396" s="421"/>
      <c r="H3396" s="421"/>
      <c r="I3396" s="421"/>
      <c r="J3396" s="421"/>
      <c r="K3396" s="421"/>
      <c r="L3396" s="421"/>
      <c r="M3396" s="423"/>
      <c r="N3396" s="340">
        <f>IF(C3396&gt;A_Stammdaten!$B$12,0,SUM(E3396,F3396,H3396,J3396:K3396)-SUM(G3396,I3396,L3396:M3396))</f>
        <v>0</v>
      </c>
      <c r="O3396" s="421"/>
      <c r="P3396" s="421"/>
      <c r="Q3396" s="421"/>
      <c r="R3396" s="421"/>
      <c r="S3396" s="108">
        <f t="shared" si="384"/>
        <v>0</v>
      </c>
      <c r="T3396" s="341">
        <f>IF(ISBLANK($B3396),0,VLOOKUP($B3396,Listen!$A$2:$C$45,2,FALSE))</f>
        <v>0</v>
      </c>
      <c r="U3396" s="341">
        <f>IF(ISBLANK($B3396),0,VLOOKUP($B3396,Listen!$A$2:$C$45,3,FALSE))</f>
        <v>0</v>
      </c>
      <c r="V3396" s="342">
        <f t="shared" si="389"/>
        <v>0</v>
      </c>
      <c r="W3396" s="342">
        <f t="shared" si="388"/>
        <v>0</v>
      </c>
      <c r="X3396" s="342">
        <f t="shared" si="388"/>
        <v>0</v>
      </c>
      <c r="Y3396" s="342">
        <f t="shared" si="388"/>
        <v>0</v>
      </c>
      <c r="Z3396" s="342">
        <f t="shared" si="388"/>
        <v>0</v>
      </c>
      <c r="AA3396" s="342">
        <f t="shared" si="388"/>
        <v>0</v>
      </c>
      <c r="AB3396" s="342">
        <f t="shared" si="388"/>
        <v>0</v>
      </c>
      <c r="AC3396" s="109">
        <f t="shared" si="385"/>
        <v>0</v>
      </c>
      <c r="AD3396" s="109">
        <f>IF(C3396=A_Stammdaten!$B$12,E_SAV!$S3396-E_SAV!$AE3396,HLOOKUP(A_Stammdaten!$B$12-1,$AF$4:$AL$4004,ROW(C3396)-3,FALSE)-$AE3396)</f>
        <v>0</v>
      </c>
      <c r="AE3396" s="109">
        <f>HLOOKUP(A_Stammdaten!$B$12,$AF$4:$AL$4004,ROW(C3396)-3,FALSE)</f>
        <v>0</v>
      </c>
      <c r="AF3396" s="109">
        <f t="shared" si="383"/>
        <v>0</v>
      </c>
      <c r="AG3396" s="109">
        <f t="shared" si="387"/>
        <v>0</v>
      </c>
      <c r="AH3396" s="109">
        <f t="shared" si="387"/>
        <v>0</v>
      </c>
      <c r="AI3396" s="109">
        <f t="shared" si="387"/>
        <v>0</v>
      </c>
      <c r="AJ3396" s="109">
        <f t="shared" si="386"/>
        <v>0</v>
      </c>
      <c r="AK3396" s="109">
        <f t="shared" si="386"/>
        <v>0</v>
      </c>
      <c r="AL3396" s="109">
        <f t="shared" si="386"/>
        <v>0</v>
      </c>
    </row>
    <row r="3397" spans="1:38" x14ac:dyDescent="0.3">
      <c r="A3397" s="421"/>
      <c r="B3397" s="421"/>
      <c r="C3397" s="422"/>
      <c r="D3397" s="423"/>
      <c r="E3397" s="421"/>
      <c r="F3397" s="421"/>
      <c r="G3397" s="421"/>
      <c r="H3397" s="421"/>
      <c r="I3397" s="421"/>
      <c r="J3397" s="421"/>
      <c r="K3397" s="421"/>
      <c r="L3397" s="421"/>
      <c r="M3397" s="423"/>
      <c r="N3397" s="340">
        <f>IF(C3397&gt;A_Stammdaten!$B$12,0,SUM(E3397,F3397,H3397,J3397:K3397)-SUM(G3397,I3397,L3397:M3397))</f>
        <v>0</v>
      </c>
      <c r="O3397" s="421"/>
      <c r="P3397" s="421"/>
      <c r="Q3397" s="421"/>
      <c r="R3397" s="421"/>
      <c r="S3397" s="108">
        <f t="shared" si="384"/>
        <v>0</v>
      </c>
      <c r="T3397" s="341">
        <f>IF(ISBLANK($B3397),0,VLOOKUP($B3397,Listen!$A$2:$C$45,2,FALSE))</f>
        <v>0</v>
      </c>
      <c r="U3397" s="341">
        <f>IF(ISBLANK($B3397),0,VLOOKUP($B3397,Listen!$A$2:$C$45,3,FALSE))</f>
        <v>0</v>
      </c>
      <c r="V3397" s="342">
        <f t="shared" si="389"/>
        <v>0</v>
      </c>
      <c r="W3397" s="342">
        <f t="shared" si="388"/>
        <v>0</v>
      </c>
      <c r="X3397" s="342">
        <f t="shared" si="388"/>
        <v>0</v>
      </c>
      <c r="Y3397" s="342">
        <f t="shared" si="388"/>
        <v>0</v>
      </c>
      <c r="Z3397" s="342">
        <f t="shared" si="388"/>
        <v>0</v>
      </c>
      <c r="AA3397" s="342">
        <f t="shared" si="388"/>
        <v>0</v>
      </c>
      <c r="AB3397" s="342">
        <f t="shared" si="388"/>
        <v>0</v>
      </c>
      <c r="AC3397" s="109">
        <f t="shared" si="385"/>
        <v>0</v>
      </c>
      <c r="AD3397" s="109">
        <f>IF(C3397=A_Stammdaten!$B$12,E_SAV!$S3397-E_SAV!$AE3397,HLOOKUP(A_Stammdaten!$B$12-1,$AF$4:$AL$4004,ROW(C3397)-3,FALSE)-$AE3397)</f>
        <v>0</v>
      </c>
      <c r="AE3397" s="109">
        <f>HLOOKUP(A_Stammdaten!$B$12,$AF$4:$AL$4004,ROW(C3397)-3,FALSE)</f>
        <v>0</v>
      </c>
      <c r="AF3397" s="109">
        <f t="shared" ref="AF3397:AF3460" si="390">IF(OR($C3397=0,$S3397=0),0,IF($C3397&lt;=AF$4,$S3397-$S3397/V3397*(AF$4-$C3397+1),0))</f>
        <v>0</v>
      </c>
      <c r="AG3397" s="109">
        <f t="shared" si="387"/>
        <v>0</v>
      </c>
      <c r="AH3397" s="109">
        <f t="shared" si="387"/>
        <v>0</v>
      </c>
      <c r="AI3397" s="109">
        <f t="shared" si="387"/>
        <v>0</v>
      </c>
      <c r="AJ3397" s="109">
        <f t="shared" si="386"/>
        <v>0</v>
      </c>
      <c r="AK3397" s="109">
        <f t="shared" si="386"/>
        <v>0</v>
      </c>
      <c r="AL3397" s="109">
        <f t="shared" si="386"/>
        <v>0</v>
      </c>
    </row>
    <row r="3398" spans="1:38" x14ac:dyDescent="0.3">
      <c r="A3398" s="421"/>
      <c r="B3398" s="421"/>
      <c r="C3398" s="422"/>
      <c r="D3398" s="423"/>
      <c r="E3398" s="421"/>
      <c r="F3398" s="421"/>
      <c r="G3398" s="421"/>
      <c r="H3398" s="421"/>
      <c r="I3398" s="421"/>
      <c r="J3398" s="421"/>
      <c r="K3398" s="421"/>
      <c r="L3398" s="421"/>
      <c r="M3398" s="423"/>
      <c r="N3398" s="340">
        <f>IF(C3398&gt;A_Stammdaten!$B$12,0,SUM(E3398,F3398,H3398,J3398:K3398)-SUM(G3398,I3398,L3398:M3398))</f>
        <v>0</v>
      </c>
      <c r="O3398" s="421"/>
      <c r="P3398" s="421"/>
      <c r="Q3398" s="421"/>
      <c r="R3398" s="421"/>
      <c r="S3398" s="108">
        <f t="shared" ref="S3398:S3461" si="391">N3398-SUM(O3398:R3398)</f>
        <v>0</v>
      </c>
      <c r="T3398" s="341">
        <f>IF(ISBLANK($B3398),0,VLOOKUP($B3398,Listen!$A$2:$C$45,2,FALSE))</f>
        <v>0</v>
      </c>
      <c r="U3398" s="341">
        <f>IF(ISBLANK($B3398),0,VLOOKUP($B3398,Listen!$A$2:$C$45,3,FALSE))</f>
        <v>0</v>
      </c>
      <c r="V3398" s="342">
        <f t="shared" si="389"/>
        <v>0</v>
      </c>
      <c r="W3398" s="342">
        <f t="shared" si="388"/>
        <v>0</v>
      </c>
      <c r="X3398" s="342">
        <f t="shared" si="388"/>
        <v>0</v>
      </c>
      <c r="Y3398" s="342">
        <f t="shared" si="388"/>
        <v>0</v>
      </c>
      <c r="Z3398" s="342">
        <f t="shared" si="388"/>
        <v>0</v>
      </c>
      <c r="AA3398" s="342">
        <f t="shared" si="388"/>
        <v>0</v>
      </c>
      <c r="AB3398" s="342">
        <f t="shared" si="388"/>
        <v>0</v>
      </c>
      <c r="AC3398" s="109">
        <f t="shared" ref="AC3398:AC3461" si="392">AE3398+AD3398</f>
        <v>0</v>
      </c>
      <c r="AD3398" s="109">
        <f>IF(C3398=A_Stammdaten!$B$12,E_SAV!$S3398-E_SAV!$AE3398,HLOOKUP(A_Stammdaten!$B$12-1,$AF$4:$AL$4004,ROW(C3398)-3,FALSE)-$AE3398)</f>
        <v>0</v>
      </c>
      <c r="AE3398" s="109">
        <f>HLOOKUP(A_Stammdaten!$B$12,$AF$4:$AL$4004,ROW(C3398)-3,FALSE)</f>
        <v>0</v>
      </c>
      <c r="AF3398" s="109">
        <f t="shared" si="390"/>
        <v>0</v>
      </c>
      <c r="AG3398" s="109">
        <f t="shared" si="387"/>
        <v>0</v>
      </c>
      <c r="AH3398" s="109">
        <f t="shared" si="387"/>
        <v>0</v>
      </c>
      <c r="AI3398" s="109">
        <f t="shared" si="387"/>
        <v>0</v>
      </c>
      <c r="AJ3398" s="109">
        <f t="shared" si="386"/>
        <v>0</v>
      </c>
      <c r="AK3398" s="109">
        <f t="shared" si="386"/>
        <v>0</v>
      </c>
      <c r="AL3398" s="109">
        <f t="shared" si="386"/>
        <v>0</v>
      </c>
    </row>
    <row r="3399" spans="1:38" x14ac:dyDescent="0.3">
      <c r="A3399" s="421"/>
      <c r="B3399" s="421"/>
      <c r="C3399" s="422"/>
      <c r="D3399" s="423"/>
      <c r="E3399" s="421"/>
      <c r="F3399" s="421"/>
      <c r="G3399" s="421"/>
      <c r="H3399" s="421"/>
      <c r="I3399" s="421"/>
      <c r="J3399" s="421"/>
      <c r="K3399" s="421"/>
      <c r="L3399" s="421"/>
      <c r="M3399" s="423"/>
      <c r="N3399" s="340">
        <f>IF(C3399&gt;A_Stammdaten!$B$12,0,SUM(E3399,F3399,H3399,J3399:K3399)-SUM(G3399,I3399,L3399:M3399))</f>
        <v>0</v>
      </c>
      <c r="O3399" s="421"/>
      <c r="P3399" s="421"/>
      <c r="Q3399" s="421"/>
      <c r="R3399" s="421"/>
      <c r="S3399" s="108">
        <f t="shared" si="391"/>
        <v>0</v>
      </c>
      <c r="T3399" s="341">
        <f>IF(ISBLANK($B3399),0,VLOOKUP($B3399,Listen!$A$2:$C$45,2,FALSE))</f>
        <v>0</v>
      </c>
      <c r="U3399" s="341">
        <f>IF(ISBLANK($B3399),0,VLOOKUP($B3399,Listen!$A$2:$C$45,3,FALSE))</f>
        <v>0</v>
      </c>
      <c r="V3399" s="342">
        <f t="shared" si="389"/>
        <v>0</v>
      </c>
      <c r="W3399" s="342">
        <f t="shared" si="388"/>
        <v>0</v>
      </c>
      <c r="X3399" s="342">
        <f t="shared" si="388"/>
        <v>0</v>
      </c>
      <c r="Y3399" s="342">
        <f t="shared" si="388"/>
        <v>0</v>
      </c>
      <c r="Z3399" s="342">
        <f t="shared" si="388"/>
        <v>0</v>
      </c>
      <c r="AA3399" s="342">
        <f t="shared" si="388"/>
        <v>0</v>
      </c>
      <c r="AB3399" s="342">
        <f t="shared" si="388"/>
        <v>0</v>
      </c>
      <c r="AC3399" s="109">
        <f t="shared" si="392"/>
        <v>0</v>
      </c>
      <c r="AD3399" s="109">
        <f>IF(C3399=A_Stammdaten!$B$12,E_SAV!$S3399-E_SAV!$AE3399,HLOOKUP(A_Stammdaten!$B$12-1,$AF$4:$AL$4004,ROW(C3399)-3,FALSE)-$AE3399)</f>
        <v>0</v>
      </c>
      <c r="AE3399" s="109">
        <f>HLOOKUP(A_Stammdaten!$B$12,$AF$4:$AL$4004,ROW(C3399)-3,FALSE)</f>
        <v>0</v>
      </c>
      <c r="AF3399" s="109">
        <f t="shared" si="390"/>
        <v>0</v>
      </c>
      <c r="AG3399" s="109">
        <f t="shared" si="387"/>
        <v>0</v>
      </c>
      <c r="AH3399" s="109">
        <f t="shared" si="387"/>
        <v>0</v>
      </c>
      <c r="AI3399" s="109">
        <f t="shared" si="387"/>
        <v>0</v>
      </c>
      <c r="AJ3399" s="109">
        <f t="shared" si="386"/>
        <v>0</v>
      </c>
      <c r="AK3399" s="109">
        <f t="shared" si="386"/>
        <v>0</v>
      </c>
      <c r="AL3399" s="109">
        <f t="shared" si="386"/>
        <v>0</v>
      </c>
    </row>
    <row r="3400" spans="1:38" x14ac:dyDescent="0.3">
      <c r="A3400" s="421"/>
      <c r="B3400" s="421"/>
      <c r="C3400" s="422"/>
      <c r="D3400" s="423"/>
      <c r="E3400" s="421"/>
      <c r="F3400" s="421"/>
      <c r="G3400" s="421"/>
      <c r="H3400" s="421"/>
      <c r="I3400" s="421"/>
      <c r="J3400" s="421"/>
      <c r="K3400" s="421"/>
      <c r="L3400" s="421"/>
      <c r="M3400" s="423"/>
      <c r="N3400" s="340">
        <f>IF(C3400&gt;A_Stammdaten!$B$12,0,SUM(E3400,F3400,H3400,J3400:K3400)-SUM(G3400,I3400,L3400:M3400))</f>
        <v>0</v>
      </c>
      <c r="O3400" s="421"/>
      <c r="P3400" s="421"/>
      <c r="Q3400" s="421"/>
      <c r="R3400" s="421"/>
      <c r="S3400" s="108">
        <f t="shared" si="391"/>
        <v>0</v>
      </c>
      <c r="T3400" s="341">
        <f>IF(ISBLANK($B3400),0,VLOOKUP($B3400,Listen!$A$2:$C$45,2,FALSE))</f>
        <v>0</v>
      </c>
      <c r="U3400" s="341">
        <f>IF(ISBLANK($B3400),0,VLOOKUP($B3400,Listen!$A$2:$C$45,3,FALSE))</f>
        <v>0</v>
      </c>
      <c r="V3400" s="342">
        <f t="shared" si="389"/>
        <v>0</v>
      </c>
      <c r="W3400" s="342">
        <f t="shared" si="388"/>
        <v>0</v>
      </c>
      <c r="X3400" s="342">
        <f t="shared" si="388"/>
        <v>0</v>
      </c>
      <c r="Y3400" s="342">
        <f t="shared" si="388"/>
        <v>0</v>
      </c>
      <c r="Z3400" s="342">
        <f t="shared" si="388"/>
        <v>0</v>
      </c>
      <c r="AA3400" s="342">
        <f t="shared" si="388"/>
        <v>0</v>
      </c>
      <c r="AB3400" s="342">
        <f t="shared" si="388"/>
        <v>0</v>
      </c>
      <c r="AC3400" s="109">
        <f t="shared" si="392"/>
        <v>0</v>
      </c>
      <c r="AD3400" s="109">
        <f>IF(C3400=A_Stammdaten!$B$12,E_SAV!$S3400-E_SAV!$AE3400,HLOOKUP(A_Stammdaten!$B$12-1,$AF$4:$AL$4004,ROW(C3400)-3,FALSE)-$AE3400)</f>
        <v>0</v>
      </c>
      <c r="AE3400" s="109">
        <f>HLOOKUP(A_Stammdaten!$B$12,$AF$4:$AL$4004,ROW(C3400)-3,FALSE)</f>
        <v>0</v>
      </c>
      <c r="AF3400" s="109">
        <f t="shared" si="390"/>
        <v>0</v>
      </c>
      <c r="AG3400" s="109">
        <f t="shared" si="387"/>
        <v>0</v>
      </c>
      <c r="AH3400" s="109">
        <f t="shared" si="387"/>
        <v>0</v>
      </c>
      <c r="AI3400" s="109">
        <f t="shared" si="387"/>
        <v>0</v>
      </c>
      <c r="AJ3400" s="109">
        <f t="shared" si="386"/>
        <v>0</v>
      </c>
      <c r="AK3400" s="109">
        <f t="shared" si="386"/>
        <v>0</v>
      </c>
      <c r="AL3400" s="109">
        <f t="shared" si="386"/>
        <v>0</v>
      </c>
    </row>
    <row r="3401" spans="1:38" x14ac:dyDescent="0.3">
      <c r="A3401" s="421"/>
      <c r="B3401" s="421"/>
      <c r="C3401" s="422"/>
      <c r="D3401" s="423"/>
      <c r="E3401" s="421"/>
      <c r="F3401" s="421"/>
      <c r="G3401" s="421"/>
      <c r="H3401" s="421"/>
      <c r="I3401" s="421"/>
      <c r="J3401" s="421"/>
      <c r="K3401" s="421"/>
      <c r="L3401" s="421"/>
      <c r="M3401" s="423"/>
      <c r="N3401" s="340">
        <f>IF(C3401&gt;A_Stammdaten!$B$12,0,SUM(E3401,F3401,H3401,J3401:K3401)-SUM(G3401,I3401,L3401:M3401))</f>
        <v>0</v>
      </c>
      <c r="O3401" s="421"/>
      <c r="P3401" s="421"/>
      <c r="Q3401" s="421"/>
      <c r="R3401" s="421"/>
      <c r="S3401" s="108">
        <f t="shared" si="391"/>
        <v>0</v>
      </c>
      <c r="T3401" s="341">
        <f>IF(ISBLANK($B3401),0,VLOOKUP($B3401,Listen!$A$2:$C$45,2,FALSE))</f>
        <v>0</v>
      </c>
      <c r="U3401" s="341">
        <f>IF(ISBLANK($B3401),0,VLOOKUP($B3401,Listen!$A$2:$C$45,3,FALSE))</f>
        <v>0</v>
      </c>
      <c r="V3401" s="342">
        <f t="shared" si="389"/>
        <v>0</v>
      </c>
      <c r="W3401" s="342">
        <f t="shared" si="388"/>
        <v>0</v>
      </c>
      <c r="X3401" s="342">
        <f t="shared" si="388"/>
        <v>0</v>
      </c>
      <c r="Y3401" s="342">
        <f t="shared" si="388"/>
        <v>0</v>
      </c>
      <c r="Z3401" s="342">
        <f t="shared" si="388"/>
        <v>0</v>
      </c>
      <c r="AA3401" s="342">
        <f t="shared" si="388"/>
        <v>0</v>
      </c>
      <c r="AB3401" s="342">
        <f t="shared" si="388"/>
        <v>0</v>
      </c>
      <c r="AC3401" s="109">
        <f t="shared" si="392"/>
        <v>0</v>
      </c>
      <c r="AD3401" s="109">
        <f>IF(C3401=A_Stammdaten!$B$12,E_SAV!$S3401-E_SAV!$AE3401,HLOOKUP(A_Stammdaten!$B$12-1,$AF$4:$AL$4004,ROW(C3401)-3,FALSE)-$AE3401)</f>
        <v>0</v>
      </c>
      <c r="AE3401" s="109">
        <f>HLOOKUP(A_Stammdaten!$B$12,$AF$4:$AL$4004,ROW(C3401)-3,FALSE)</f>
        <v>0</v>
      </c>
      <c r="AF3401" s="109">
        <f t="shared" si="390"/>
        <v>0</v>
      </c>
      <c r="AG3401" s="109">
        <f t="shared" si="387"/>
        <v>0</v>
      </c>
      <c r="AH3401" s="109">
        <f t="shared" si="387"/>
        <v>0</v>
      </c>
      <c r="AI3401" s="109">
        <f t="shared" si="387"/>
        <v>0</v>
      </c>
      <c r="AJ3401" s="109">
        <f t="shared" si="386"/>
        <v>0</v>
      </c>
      <c r="AK3401" s="109">
        <f t="shared" si="386"/>
        <v>0</v>
      </c>
      <c r="AL3401" s="109">
        <f t="shared" si="386"/>
        <v>0</v>
      </c>
    </row>
    <row r="3402" spans="1:38" x14ac:dyDescent="0.3">
      <c r="A3402" s="421"/>
      <c r="B3402" s="421"/>
      <c r="C3402" s="422"/>
      <c r="D3402" s="423"/>
      <c r="E3402" s="421"/>
      <c r="F3402" s="421"/>
      <c r="G3402" s="421"/>
      <c r="H3402" s="421"/>
      <c r="I3402" s="421"/>
      <c r="J3402" s="421"/>
      <c r="K3402" s="421"/>
      <c r="L3402" s="421"/>
      <c r="M3402" s="423"/>
      <c r="N3402" s="340">
        <f>IF(C3402&gt;A_Stammdaten!$B$12,0,SUM(E3402,F3402,H3402,J3402:K3402)-SUM(G3402,I3402,L3402:M3402))</f>
        <v>0</v>
      </c>
      <c r="O3402" s="421"/>
      <c r="P3402" s="421"/>
      <c r="Q3402" s="421"/>
      <c r="R3402" s="421"/>
      <c r="S3402" s="108">
        <f t="shared" si="391"/>
        <v>0</v>
      </c>
      <c r="T3402" s="341">
        <f>IF(ISBLANK($B3402),0,VLOOKUP($B3402,Listen!$A$2:$C$45,2,FALSE))</f>
        <v>0</v>
      </c>
      <c r="U3402" s="341">
        <f>IF(ISBLANK($B3402),0,VLOOKUP($B3402,Listen!$A$2:$C$45,3,FALSE))</f>
        <v>0</v>
      </c>
      <c r="V3402" s="342">
        <f t="shared" si="389"/>
        <v>0</v>
      </c>
      <c r="W3402" s="342">
        <f t="shared" si="388"/>
        <v>0</v>
      </c>
      <c r="X3402" s="342">
        <f t="shared" si="388"/>
        <v>0</v>
      </c>
      <c r="Y3402" s="342">
        <f t="shared" si="388"/>
        <v>0</v>
      </c>
      <c r="Z3402" s="342">
        <f t="shared" si="388"/>
        <v>0</v>
      </c>
      <c r="AA3402" s="342">
        <f t="shared" si="388"/>
        <v>0</v>
      </c>
      <c r="AB3402" s="342">
        <f t="shared" si="388"/>
        <v>0</v>
      </c>
      <c r="AC3402" s="109">
        <f t="shared" si="392"/>
        <v>0</v>
      </c>
      <c r="AD3402" s="109">
        <f>IF(C3402=A_Stammdaten!$B$12,E_SAV!$S3402-E_SAV!$AE3402,HLOOKUP(A_Stammdaten!$B$12-1,$AF$4:$AL$4004,ROW(C3402)-3,FALSE)-$AE3402)</f>
        <v>0</v>
      </c>
      <c r="AE3402" s="109">
        <f>HLOOKUP(A_Stammdaten!$B$12,$AF$4:$AL$4004,ROW(C3402)-3,FALSE)</f>
        <v>0</v>
      </c>
      <c r="AF3402" s="109">
        <f t="shared" si="390"/>
        <v>0</v>
      </c>
      <c r="AG3402" s="109">
        <f t="shared" si="387"/>
        <v>0</v>
      </c>
      <c r="AH3402" s="109">
        <f t="shared" si="387"/>
        <v>0</v>
      </c>
      <c r="AI3402" s="109">
        <f t="shared" si="387"/>
        <v>0</v>
      </c>
      <c r="AJ3402" s="109">
        <f t="shared" si="386"/>
        <v>0</v>
      </c>
      <c r="AK3402" s="109">
        <f t="shared" si="386"/>
        <v>0</v>
      </c>
      <c r="AL3402" s="109">
        <f t="shared" si="386"/>
        <v>0</v>
      </c>
    </row>
    <row r="3403" spans="1:38" x14ac:dyDescent="0.3">
      <c r="A3403" s="421"/>
      <c r="B3403" s="421"/>
      <c r="C3403" s="422"/>
      <c r="D3403" s="423"/>
      <c r="E3403" s="421"/>
      <c r="F3403" s="421"/>
      <c r="G3403" s="421"/>
      <c r="H3403" s="421"/>
      <c r="I3403" s="421"/>
      <c r="J3403" s="421"/>
      <c r="K3403" s="421"/>
      <c r="L3403" s="421"/>
      <c r="M3403" s="423"/>
      <c r="N3403" s="340">
        <f>IF(C3403&gt;A_Stammdaten!$B$12,0,SUM(E3403,F3403,H3403,J3403:K3403)-SUM(G3403,I3403,L3403:M3403))</f>
        <v>0</v>
      </c>
      <c r="O3403" s="421"/>
      <c r="P3403" s="421"/>
      <c r="Q3403" s="421"/>
      <c r="R3403" s="421"/>
      <c r="S3403" s="108">
        <f t="shared" si="391"/>
        <v>0</v>
      </c>
      <c r="T3403" s="341">
        <f>IF(ISBLANK($B3403),0,VLOOKUP($B3403,Listen!$A$2:$C$45,2,FALSE))</f>
        <v>0</v>
      </c>
      <c r="U3403" s="341">
        <f>IF(ISBLANK($B3403),0,VLOOKUP($B3403,Listen!$A$2:$C$45,3,FALSE))</f>
        <v>0</v>
      </c>
      <c r="V3403" s="342">
        <f t="shared" si="389"/>
        <v>0</v>
      </c>
      <c r="W3403" s="342">
        <f t="shared" si="388"/>
        <v>0</v>
      </c>
      <c r="X3403" s="342">
        <f t="shared" si="388"/>
        <v>0</v>
      </c>
      <c r="Y3403" s="342">
        <f t="shared" si="388"/>
        <v>0</v>
      </c>
      <c r="Z3403" s="342">
        <f t="shared" si="388"/>
        <v>0</v>
      </c>
      <c r="AA3403" s="342">
        <f t="shared" si="388"/>
        <v>0</v>
      </c>
      <c r="AB3403" s="342">
        <f t="shared" si="388"/>
        <v>0</v>
      </c>
      <c r="AC3403" s="109">
        <f t="shared" si="392"/>
        <v>0</v>
      </c>
      <c r="AD3403" s="109">
        <f>IF(C3403=A_Stammdaten!$B$12,E_SAV!$S3403-E_SAV!$AE3403,HLOOKUP(A_Stammdaten!$B$12-1,$AF$4:$AL$4004,ROW(C3403)-3,FALSE)-$AE3403)</f>
        <v>0</v>
      </c>
      <c r="AE3403" s="109">
        <f>HLOOKUP(A_Stammdaten!$B$12,$AF$4:$AL$4004,ROW(C3403)-3,FALSE)</f>
        <v>0</v>
      </c>
      <c r="AF3403" s="109">
        <f t="shared" si="390"/>
        <v>0</v>
      </c>
      <c r="AG3403" s="109">
        <f t="shared" si="387"/>
        <v>0</v>
      </c>
      <c r="AH3403" s="109">
        <f t="shared" si="387"/>
        <v>0</v>
      </c>
      <c r="AI3403" s="109">
        <f t="shared" si="387"/>
        <v>0</v>
      </c>
      <c r="AJ3403" s="109">
        <f t="shared" si="386"/>
        <v>0</v>
      </c>
      <c r="AK3403" s="109">
        <f t="shared" si="386"/>
        <v>0</v>
      </c>
      <c r="AL3403" s="109">
        <f t="shared" si="386"/>
        <v>0</v>
      </c>
    </row>
    <row r="3404" spans="1:38" x14ac:dyDescent="0.3">
      <c r="A3404" s="421"/>
      <c r="B3404" s="421"/>
      <c r="C3404" s="422"/>
      <c r="D3404" s="423"/>
      <c r="E3404" s="421"/>
      <c r="F3404" s="421"/>
      <c r="G3404" s="421"/>
      <c r="H3404" s="421"/>
      <c r="I3404" s="421"/>
      <c r="J3404" s="421"/>
      <c r="K3404" s="421"/>
      <c r="L3404" s="421"/>
      <c r="M3404" s="423"/>
      <c r="N3404" s="340">
        <f>IF(C3404&gt;A_Stammdaten!$B$12,0,SUM(E3404,F3404,H3404,J3404:K3404)-SUM(G3404,I3404,L3404:M3404))</f>
        <v>0</v>
      </c>
      <c r="O3404" s="421"/>
      <c r="P3404" s="421"/>
      <c r="Q3404" s="421"/>
      <c r="R3404" s="421"/>
      <c r="S3404" s="108">
        <f t="shared" si="391"/>
        <v>0</v>
      </c>
      <c r="T3404" s="341">
        <f>IF(ISBLANK($B3404),0,VLOOKUP($B3404,Listen!$A$2:$C$45,2,FALSE))</f>
        <v>0</v>
      </c>
      <c r="U3404" s="341">
        <f>IF(ISBLANK($B3404),0,VLOOKUP($B3404,Listen!$A$2:$C$45,3,FALSE))</f>
        <v>0</v>
      </c>
      <c r="V3404" s="342">
        <f t="shared" si="389"/>
        <v>0</v>
      </c>
      <c r="W3404" s="342">
        <f t="shared" si="388"/>
        <v>0</v>
      </c>
      <c r="X3404" s="342">
        <f t="shared" si="388"/>
        <v>0</v>
      </c>
      <c r="Y3404" s="342">
        <f t="shared" si="388"/>
        <v>0</v>
      </c>
      <c r="Z3404" s="342">
        <f t="shared" si="388"/>
        <v>0</v>
      </c>
      <c r="AA3404" s="342">
        <f t="shared" si="388"/>
        <v>0</v>
      </c>
      <c r="AB3404" s="342">
        <f t="shared" si="388"/>
        <v>0</v>
      </c>
      <c r="AC3404" s="109">
        <f t="shared" si="392"/>
        <v>0</v>
      </c>
      <c r="AD3404" s="109">
        <f>IF(C3404=A_Stammdaten!$B$12,E_SAV!$S3404-E_SAV!$AE3404,HLOOKUP(A_Stammdaten!$B$12-1,$AF$4:$AL$4004,ROW(C3404)-3,FALSE)-$AE3404)</f>
        <v>0</v>
      </c>
      <c r="AE3404" s="109">
        <f>HLOOKUP(A_Stammdaten!$B$12,$AF$4:$AL$4004,ROW(C3404)-3,FALSE)</f>
        <v>0</v>
      </c>
      <c r="AF3404" s="109">
        <f t="shared" si="390"/>
        <v>0</v>
      </c>
      <c r="AG3404" s="109">
        <f t="shared" si="387"/>
        <v>0</v>
      </c>
      <c r="AH3404" s="109">
        <f t="shared" si="387"/>
        <v>0</v>
      </c>
      <c r="AI3404" s="109">
        <f t="shared" si="387"/>
        <v>0</v>
      </c>
      <c r="AJ3404" s="109">
        <f t="shared" si="386"/>
        <v>0</v>
      </c>
      <c r="AK3404" s="109">
        <f t="shared" si="386"/>
        <v>0</v>
      </c>
      <c r="AL3404" s="109">
        <f t="shared" si="386"/>
        <v>0</v>
      </c>
    </row>
    <row r="3405" spans="1:38" x14ac:dyDescent="0.3">
      <c r="A3405" s="421"/>
      <c r="B3405" s="421"/>
      <c r="C3405" s="422"/>
      <c r="D3405" s="423"/>
      <c r="E3405" s="421"/>
      <c r="F3405" s="421"/>
      <c r="G3405" s="421"/>
      <c r="H3405" s="421"/>
      <c r="I3405" s="421"/>
      <c r="J3405" s="421"/>
      <c r="K3405" s="421"/>
      <c r="L3405" s="421"/>
      <c r="M3405" s="423"/>
      <c r="N3405" s="340">
        <f>IF(C3405&gt;A_Stammdaten!$B$12,0,SUM(E3405,F3405,H3405,J3405:K3405)-SUM(G3405,I3405,L3405:M3405))</f>
        <v>0</v>
      </c>
      <c r="O3405" s="421"/>
      <c r="P3405" s="421"/>
      <c r="Q3405" s="421"/>
      <c r="R3405" s="421"/>
      <c r="S3405" s="108">
        <f t="shared" si="391"/>
        <v>0</v>
      </c>
      <c r="T3405" s="341">
        <f>IF(ISBLANK($B3405),0,VLOOKUP($B3405,Listen!$A$2:$C$45,2,FALSE))</f>
        <v>0</v>
      </c>
      <c r="U3405" s="341">
        <f>IF(ISBLANK($B3405),0,VLOOKUP($B3405,Listen!$A$2:$C$45,3,FALSE))</f>
        <v>0</v>
      </c>
      <c r="V3405" s="342">
        <f t="shared" si="389"/>
        <v>0</v>
      </c>
      <c r="W3405" s="342">
        <f t="shared" si="388"/>
        <v>0</v>
      </c>
      <c r="X3405" s="342">
        <f t="shared" si="388"/>
        <v>0</v>
      </c>
      <c r="Y3405" s="342">
        <f t="shared" si="388"/>
        <v>0</v>
      </c>
      <c r="Z3405" s="342">
        <f t="shared" si="388"/>
        <v>0</v>
      </c>
      <c r="AA3405" s="342">
        <f t="shared" si="388"/>
        <v>0</v>
      </c>
      <c r="AB3405" s="342">
        <f t="shared" si="388"/>
        <v>0</v>
      </c>
      <c r="AC3405" s="109">
        <f t="shared" si="392"/>
        <v>0</v>
      </c>
      <c r="AD3405" s="109">
        <f>IF(C3405=A_Stammdaten!$B$12,E_SAV!$S3405-E_SAV!$AE3405,HLOOKUP(A_Stammdaten!$B$12-1,$AF$4:$AL$4004,ROW(C3405)-3,FALSE)-$AE3405)</f>
        <v>0</v>
      </c>
      <c r="AE3405" s="109">
        <f>HLOOKUP(A_Stammdaten!$B$12,$AF$4:$AL$4004,ROW(C3405)-3,FALSE)</f>
        <v>0</v>
      </c>
      <c r="AF3405" s="109">
        <f t="shared" si="390"/>
        <v>0</v>
      </c>
      <c r="AG3405" s="109">
        <f t="shared" si="387"/>
        <v>0</v>
      </c>
      <c r="AH3405" s="109">
        <f t="shared" si="387"/>
        <v>0</v>
      </c>
      <c r="AI3405" s="109">
        <f t="shared" si="387"/>
        <v>0</v>
      </c>
      <c r="AJ3405" s="109">
        <f t="shared" si="386"/>
        <v>0</v>
      </c>
      <c r="AK3405" s="109">
        <f t="shared" si="386"/>
        <v>0</v>
      </c>
      <c r="AL3405" s="109">
        <f t="shared" si="386"/>
        <v>0</v>
      </c>
    </row>
    <row r="3406" spans="1:38" x14ac:dyDescent="0.3">
      <c r="A3406" s="421"/>
      <c r="B3406" s="421"/>
      <c r="C3406" s="422"/>
      <c r="D3406" s="423"/>
      <c r="E3406" s="421"/>
      <c r="F3406" s="421"/>
      <c r="G3406" s="421"/>
      <c r="H3406" s="421"/>
      <c r="I3406" s="421"/>
      <c r="J3406" s="421"/>
      <c r="K3406" s="421"/>
      <c r="L3406" s="421"/>
      <c r="M3406" s="423"/>
      <c r="N3406" s="340">
        <f>IF(C3406&gt;A_Stammdaten!$B$12,0,SUM(E3406,F3406,H3406,J3406:K3406)-SUM(G3406,I3406,L3406:M3406))</f>
        <v>0</v>
      </c>
      <c r="O3406" s="421"/>
      <c r="P3406" s="421"/>
      <c r="Q3406" s="421"/>
      <c r="R3406" s="421"/>
      <c r="S3406" s="108">
        <f t="shared" si="391"/>
        <v>0</v>
      </c>
      <c r="T3406" s="341">
        <f>IF(ISBLANK($B3406),0,VLOOKUP($B3406,Listen!$A$2:$C$45,2,FALSE))</f>
        <v>0</v>
      </c>
      <c r="U3406" s="341">
        <f>IF(ISBLANK($B3406),0,VLOOKUP($B3406,Listen!$A$2:$C$45,3,FALSE))</f>
        <v>0</v>
      </c>
      <c r="V3406" s="342">
        <f t="shared" si="389"/>
        <v>0</v>
      </c>
      <c r="W3406" s="342">
        <f t="shared" si="388"/>
        <v>0</v>
      </c>
      <c r="X3406" s="342">
        <f t="shared" si="388"/>
        <v>0</v>
      </c>
      <c r="Y3406" s="342">
        <f t="shared" si="388"/>
        <v>0</v>
      </c>
      <c r="Z3406" s="342">
        <f t="shared" si="388"/>
        <v>0</v>
      </c>
      <c r="AA3406" s="342">
        <f t="shared" si="388"/>
        <v>0</v>
      </c>
      <c r="AB3406" s="342">
        <f t="shared" si="388"/>
        <v>0</v>
      </c>
      <c r="AC3406" s="109">
        <f t="shared" si="392"/>
        <v>0</v>
      </c>
      <c r="AD3406" s="109">
        <f>IF(C3406=A_Stammdaten!$B$12,E_SAV!$S3406-E_SAV!$AE3406,HLOOKUP(A_Stammdaten!$B$12-1,$AF$4:$AL$4004,ROW(C3406)-3,FALSE)-$AE3406)</f>
        <v>0</v>
      </c>
      <c r="AE3406" s="109">
        <f>HLOOKUP(A_Stammdaten!$B$12,$AF$4:$AL$4004,ROW(C3406)-3,FALSE)</f>
        <v>0</v>
      </c>
      <c r="AF3406" s="109">
        <f t="shared" si="390"/>
        <v>0</v>
      </c>
      <c r="AG3406" s="109">
        <f t="shared" si="387"/>
        <v>0</v>
      </c>
      <c r="AH3406" s="109">
        <f t="shared" si="387"/>
        <v>0</v>
      </c>
      <c r="AI3406" s="109">
        <f t="shared" si="387"/>
        <v>0</v>
      </c>
      <c r="AJ3406" s="109">
        <f t="shared" si="386"/>
        <v>0</v>
      </c>
      <c r="AK3406" s="109">
        <f t="shared" si="386"/>
        <v>0</v>
      </c>
      <c r="AL3406" s="109">
        <f t="shared" si="386"/>
        <v>0</v>
      </c>
    </row>
    <row r="3407" spans="1:38" x14ac:dyDescent="0.3">
      <c r="A3407" s="421"/>
      <c r="B3407" s="421"/>
      <c r="C3407" s="422"/>
      <c r="D3407" s="423"/>
      <c r="E3407" s="421"/>
      <c r="F3407" s="421"/>
      <c r="G3407" s="421"/>
      <c r="H3407" s="421"/>
      <c r="I3407" s="421"/>
      <c r="J3407" s="421"/>
      <c r="K3407" s="421"/>
      <c r="L3407" s="421"/>
      <c r="M3407" s="423"/>
      <c r="N3407" s="340">
        <f>IF(C3407&gt;A_Stammdaten!$B$12,0,SUM(E3407,F3407,H3407,J3407:K3407)-SUM(G3407,I3407,L3407:M3407))</f>
        <v>0</v>
      </c>
      <c r="O3407" s="421"/>
      <c r="P3407" s="421"/>
      <c r="Q3407" s="421"/>
      <c r="R3407" s="421"/>
      <c r="S3407" s="108">
        <f t="shared" si="391"/>
        <v>0</v>
      </c>
      <c r="T3407" s="341">
        <f>IF(ISBLANK($B3407),0,VLOOKUP($B3407,Listen!$A$2:$C$45,2,FALSE))</f>
        <v>0</v>
      </c>
      <c r="U3407" s="341">
        <f>IF(ISBLANK($B3407),0,VLOOKUP($B3407,Listen!$A$2:$C$45,3,FALSE))</f>
        <v>0</v>
      </c>
      <c r="V3407" s="342">
        <f t="shared" si="389"/>
        <v>0</v>
      </c>
      <c r="W3407" s="342">
        <f t="shared" si="388"/>
        <v>0</v>
      </c>
      <c r="X3407" s="342">
        <f t="shared" si="388"/>
        <v>0</v>
      </c>
      <c r="Y3407" s="342">
        <f t="shared" si="388"/>
        <v>0</v>
      </c>
      <c r="Z3407" s="342">
        <f t="shared" si="388"/>
        <v>0</v>
      </c>
      <c r="AA3407" s="342">
        <f t="shared" si="388"/>
        <v>0</v>
      </c>
      <c r="AB3407" s="342">
        <f t="shared" si="388"/>
        <v>0</v>
      </c>
      <c r="AC3407" s="109">
        <f t="shared" si="392"/>
        <v>0</v>
      </c>
      <c r="AD3407" s="109">
        <f>IF(C3407=A_Stammdaten!$B$12,E_SAV!$S3407-E_SAV!$AE3407,HLOOKUP(A_Stammdaten!$B$12-1,$AF$4:$AL$4004,ROW(C3407)-3,FALSE)-$AE3407)</f>
        <v>0</v>
      </c>
      <c r="AE3407" s="109">
        <f>HLOOKUP(A_Stammdaten!$B$12,$AF$4:$AL$4004,ROW(C3407)-3,FALSE)</f>
        <v>0</v>
      </c>
      <c r="AF3407" s="109">
        <f t="shared" si="390"/>
        <v>0</v>
      </c>
      <c r="AG3407" s="109">
        <f t="shared" si="387"/>
        <v>0</v>
      </c>
      <c r="AH3407" s="109">
        <f t="shared" si="387"/>
        <v>0</v>
      </c>
      <c r="AI3407" s="109">
        <f t="shared" si="387"/>
        <v>0</v>
      </c>
      <c r="AJ3407" s="109">
        <f t="shared" si="386"/>
        <v>0</v>
      </c>
      <c r="AK3407" s="109">
        <f t="shared" si="386"/>
        <v>0</v>
      </c>
      <c r="AL3407" s="109">
        <f t="shared" si="386"/>
        <v>0</v>
      </c>
    </row>
    <row r="3408" spans="1:38" x14ac:dyDescent="0.3">
      <c r="A3408" s="421"/>
      <c r="B3408" s="421"/>
      <c r="C3408" s="422"/>
      <c r="D3408" s="423"/>
      <c r="E3408" s="421"/>
      <c r="F3408" s="421"/>
      <c r="G3408" s="421"/>
      <c r="H3408" s="421"/>
      <c r="I3408" s="421"/>
      <c r="J3408" s="421"/>
      <c r="K3408" s="421"/>
      <c r="L3408" s="421"/>
      <c r="M3408" s="423"/>
      <c r="N3408" s="340">
        <f>IF(C3408&gt;A_Stammdaten!$B$12,0,SUM(E3408,F3408,H3408,J3408:K3408)-SUM(G3408,I3408,L3408:M3408))</f>
        <v>0</v>
      </c>
      <c r="O3408" s="421"/>
      <c r="P3408" s="421"/>
      <c r="Q3408" s="421"/>
      <c r="R3408" s="421"/>
      <c r="S3408" s="108">
        <f t="shared" si="391"/>
        <v>0</v>
      </c>
      <c r="T3408" s="341">
        <f>IF(ISBLANK($B3408),0,VLOOKUP($B3408,Listen!$A$2:$C$45,2,FALSE))</f>
        <v>0</v>
      </c>
      <c r="U3408" s="341">
        <f>IF(ISBLANK($B3408),0,VLOOKUP($B3408,Listen!$A$2:$C$45,3,FALSE))</f>
        <v>0</v>
      </c>
      <c r="V3408" s="342">
        <f t="shared" si="389"/>
        <v>0</v>
      </c>
      <c r="W3408" s="342">
        <f t="shared" si="388"/>
        <v>0</v>
      </c>
      <c r="X3408" s="342">
        <f t="shared" si="388"/>
        <v>0</v>
      </c>
      <c r="Y3408" s="342">
        <f t="shared" si="388"/>
        <v>0</v>
      </c>
      <c r="Z3408" s="342">
        <f t="shared" si="388"/>
        <v>0</v>
      </c>
      <c r="AA3408" s="342">
        <f t="shared" si="388"/>
        <v>0</v>
      </c>
      <c r="AB3408" s="342">
        <f t="shared" si="388"/>
        <v>0</v>
      </c>
      <c r="AC3408" s="109">
        <f t="shared" si="392"/>
        <v>0</v>
      </c>
      <c r="AD3408" s="109">
        <f>IF(C3408=A_Stammdaten!$B$12,E_SAV!$S3408-E_SAV!$AE3408,HLOOKUP(A_Stammdaten!$B$12-1,$AF$4:$AL$4004,ROW(C3408)-3,FALSE)-$AE3408)</f>
        <v>0</v>
      </c>
      <c r="AE3408" s="109">
        <f>HLOOKUP(A_Stammdaten!$B$12,$AF$4:$AL$4004,ROW(C3408)-3,FALSE)</f>
        <v>0</v>
      </c>
      <c r="AF3408" s="109">
        <f t="shared" si="390"/>
        <v>0</v>
      </c>
      <c r="AG3408" s="109">
        <f t="shared" si="387"/>
        <v>0</v>
      </c>
      <c r="AH3408" s="109">
        <f t="shared" si="387"/>
        <v>0</v>
      </c>
      <c r="AI3408" s="109">
        <f t="shared" si="387"/>
        <v>0</v>
      </c>
      <c r="AJ3408" s="109">
        <f t="shared" si="386"/>
        <v>0</v>
      </c>
      <c r="AK3408" s="109">
        <f t="shared" si="386"/>
        <v>0</v>
      </c>
      <c r="AL3408" s="109">
        <f t="shared" si="386"/>
        <v>0</v>
      </c>
    </row>
    <row r="3409" spans="1:38" x14ac:dyDescent="0.3">
      <c r="A3409" s="421"/>
      <c r="B3409" s="421"/>
      <c r="C3409" s="422"/>
      <c r="D3409" s="423"/>
      <c r="E3409" s="421"/>
      <c r="F3409" s="421"/>
      <c r="G3409" s="421"/>
      <c r="H3409" s="421"/>
      <c r="I3409" s="421"/>
      <c r="J3409" s="421"/>
      <c r="K3409" s="421"/>
      <c r="L3409" s="421"/>
      <c r="M3409" s="423"/>
      <c r="N3409" s="340">
        <f>IF(C3409&gt;A_Stammdaten!$B$12,0,SUM(E3409,F3409,H3409,J3409:K3409)-SUM(G3409,I3409,L3409:M3409))</f>
        <v>0</v>
      </c>
      <c r="O3409" s="421"/>
      <c r="P3409" s="421"/>
      <c r="Q3409" s="421"/>
      <c r="R3409" s="421"/>
      <c r="S3409" s="108">
        <f t="shared" si="391"/>
        <v>0</v>
      </c>
      <c r="T3409" s="341">
        <f>IF(ISBLANK($B3409),0,VLOOKUP($B3409,Listen!$A$2:$C$45,2,FALSE))</f>
        <v>0</v>
      </c>
      <c r="U3409" s="341">
        <f>IF(ISBLANK($B3409),0,VLOOKUP($B3409,Listen!$A$2:$C$45,3,FALSE))</f>
        <v>0</v>
      </c>
      <c r="V3409" s="342">
        <f t="shared" si="389"/>
        <v>0</v>
      </c>
      <c r="W3409" s="342">
        <f t="shared" si="388"/>
        <v>0</v>
      </c>
      <c r="X3409" s="342">
        <f t="shared" si="388"/>
        <v>0</v>
      </c>
      <c r="Y3409" s="342">
        <f t="shared" ref="W3409:AB3451" si="393">$T3409</f>
        <v>0</v>
      </c>
      <c r="Z3409" s="342">
        <f t="shared" si="393"/>
        <v>0</v>
      </c>
      <c r="AA3409" s="342">
        <f t="shared" si="393"/>
        <v>0</v>
      </c>
      <c r="AB3409" s="342">
        <f t="shared" si="393"/>
        <v>0</v>
      </c>
      <c r="AC3409" s="109">
        <f t="shared" si="392"/>
        <v>0</v>
      </c>
      <c r="AD3409" s="109">
        <f>IF(C3409=A_Stammdaten!$B$12,E_SAV!$S3409-E_SAV!$AE3409,HLOOKUP(A_Stammdaten!$B$12-1,$AF$4:$AL$4004,ROW(C3409)-3,FALSE)-$AE3409)</f>
        <v>0</v>
      </c>
      <c r="AE3409" s="109">
        <f>HLOOKUP(A_Stammdaten!$B$12,$AF$4:$AL$4004,ROW(C3409)-3,FALSE)</f>
        <v>0</v>
      </c>
      <c r="AF3409" s="109">
        <f t="shared" si="390"/>
        <v>0</v>
      </c>
      <c r="AG3409" s="109">
        <f t="shared" si="387"/>
        <v>0</v>
      </c>
      <c r="AH3409" s="109">
        <f t="shared" si="387"/>
        <v>0</v>
      </c>
      <c r="AI3409" s="109">
        <f t="shared" si="387"/>
        <v>0</v>
      </c>
      <c r="AJ3409" s="109">
        <f t="shared" si="386"/>
        <v>0</v>
      </c>
      <c r="AK3409" s="109">
        <f t="shared" si="386"/>
        <v>0</v>
      </c>
      <c r="AL3409" s="109">
        <f t="shared" si="386"/>
        <v>0</v>
      </c>
    </row>
    <row r="3410" spans="1:38" x14ac:dyDescent="0.3">
      <c r="A3410" s="421"/>
      <c r="B3410" s="421"/>
      <c r="C3410" s="422"/>
      <c r="D3410" s="423"/>
      <c r="E3410" s="421"/>
      <c r="F3410" s="421"/>
      <c r="G3410" s="421"/>
      <c r="H3410" s="421"/>
      <c r="I3410" s="421"/>
      <c r="J3410" s="421"/>
      <c r="K3410" s="421"/>
      <c r="L3410" s="421"/>
      <c r="M3410" s="423"/>
      <c r="N3410" s="340">
        <f>IF(C3410&gt;A_Stammdaten!$B$12,0,SUM(E3410,F3410,H3410,J3410:K3410)-SUM(G3410,I3410,L3410:M3410))</f>
        <v>0</v>
      </c>
      <c r="O3410" s="421"/>
      <c r="P3410" s="421"/>
      <c r="Q3410" s="421"/>
      <c r="R3410" s="421"/>
      <c r="S3410" s="108">
        <f t="shared" si="391"/>
        <v>0</v>
      </c>
      <c r="T3410" s="341">
        <f>IF(ISBLANK($B3410),0,VLOOKUP($B3410,Listen!$A$2:$C$45,2,FALSE))</f>
        <v>0</v>
      </c>
      <c r="U3410" s="341">
        <f>IF(ISBLANK($B3410),0,VLOOKUP($B3410,Listen!$A$2:$C$45,3,FALSE))</f>
        <v>0</v>
      </c>
      <c r="V3410" s="342">
        <f t="shared" si="389"/>
        <v>0</v>
      </c>
      <c r="W3410" s="342">
        <f t="shared" si="393"/>
        <v>0</v>
      </c>
      <c r="X3410" s="342">
        <f t="shared" si="393"/>
        <v>0</v>
      </c>
      <c r="Y3410" s="342">
        <f t="shared" si="393"/>
        <v>0</v>
      </c>
      <c r="Z3410" s="342">
        <f t="shared" si="393"/>
        <v>0</v>
      </c>
      <c r="AA3410" s="342">
        <f t="shared" si="393"/>
        <v>0</v>
      </c>
      <c r="AB3410" s="342">
        <f t="shared" si="393"/>
        <v>0</v>
      </c>
      <c r="AC3410" s="109">
        <f t="shared" si="392"/>
        <v>0</v>
      </c>
      <c r="AD3410" s="109">
        <f>IF(C3410=A_Stammdaten!$B$12,E_SAV!$S3410-E_SAV!$AE3410,HLOOKUP(A_Stammdaten!$B$12-1,$AF$4:$AL$4004,ROW(C3410)-3,FALSE)-$AE3410)</f>
        <v>0</v>
      </c>
      <c r="AE3410" s="109">
        <f>HLOOKUP(A_Stammdaten!$B$12,$AF$4:$AL$4004,ROW(C3410)-3,FALSE)</f>
        <v>0</v>
      </c>
      <c r="AF3410" s="109">
        <f t="shared" si="390"/>
        <v>0</v>
      </c>
      <c r="AG3410" s="109">
        <f t="shared" si="387"/>
        <v>0</v>
      </c>
      <c r="AH3410" s="109">
        <f t="shared" si="387"/>
        <v>0</v>
      </c>
      <c r="AI3410" s="109">
        <f t="shared" si="387"/>
        <v>0</v>
      </c>
      <c r="AJ3410" s="109">
        <f t="shared" si="386"/>
        <v>0</v>
      </c>
      <c r="AK3410" s="109">
        <f t="shared" si="386"/>
        <v>0</v>
      </c>
      <c r="AL3410" s="109">
        <f t="shared" si="386"/>
        <v>0</v>
      </c>
    </row>
    <row r="3411" spans="1:38" x14ac:dyDescent="0.3">
      <c r="A3411" s="421"/>
      <c r="B3411" s="421"/>
      <c r="C3411" s="422"/>
      <c r="D3411" s="423"/>
      <c r="E3411" s="421"/>
      <c r="F3411" s="421"/>
      <c r="G3411" s="421"/>
      <c r="H3411" s="421"/>
      <c r="I3411" s="421"/>
      <c r="J3411" s="421"/>
      <c r="K3411" s="421"/>
      <c r="L3411" s="421"/>
      <c r="M3411" s="423"/>
      <c r="N3411" s="340">
        <f>IF(C3411&gt;A_Stammdaten!$B$12,0,SUM(E3411,F3411,H3411,J3411:K3411)-SUM(G3411,I3411,L3411:M3411))</f>
        <v>0</v>
      </c>
      <c r="O3411" s="421"/>
      <c r="P3411" s="421"/>
      <c r="Q3411" s="421"/>
      <c r="R3411" s="421"/>
      <c r="S3411" s="108">
        <f t="shared" si="391"/>
        <v>0</v>
      </c>
      <c r="T3411" s="341">
        <f>IF(ISBLANK($B3411),0,VLOOKUP($B3411,Listen!$A$2:$C$45,2,FALSE))</f>
        <v>0</v>
      </c>
      <c r="U3411" s="341">
        <f>IF(ISBLANK($B3411),0,VLOOKUP($B3411,Listen!$A$2:$C$45,3,FALSE))</f>
        <v>0</v>
      </c>
      <c r="V3411" s="342">
        <f t="shared" si="389"/>
        <v>0</v>
      </c>
      <c r="W3411" s="342">
        <f t="shared" si="393"/>
        <v>0</v>
      </c>
      <c r="X3411" s="342">
        <f t="shared" si="393"/>
        <v>0</v>
      </c>
      <c r="Y3411" s="342">
        <f t="shared" si="393"/>
        <v>0</v>
      </c>
      <c r="Z3411" s="342">
        <f t="shared" si="393"/>
        <v>0</v>
      </c>
      <c r="AA3411" s="342">
        <f t="shared" si="393"/>
        <v>0</v>
      </c>
      <c r="AB3411" s="342">
        <f t="shared" si="393"/>
        <v>0</v>
      </c>
      <c r="AC3411" s="109">
        <f t="shared" si="392"/>
        <v>0</v>
      </c>
      <c r="AD3411" s="109">
        <f>IF(C3411=A_Stammdaten!$B$12,E_SAV!$S3411-E_SAV!$AE3411,HLOOKUP(A_Stammdaten!$B$12-1,$AF$4:$AL$4004,ROW(C3411)-3,FALSE)-$AE3411)</f>
        <v>0</v>
      </c>
      <c r="AE3411" s="109">
        <f>HLOOKUP(A_Stammdaten!$B$12,$AF$4:$AL$4004,ROW(C3411)-3,FALSE)</f>
        <v>0</v>
      </c>
      <c r="AF3411" s="109">
        <f t="shared" si="390"/>
        <v>0</v>
      </c>
      <c r="AG3411" s="109">
        <f t="shared" si="387"/>
        <v>0</v>
      </c>
      <c r="AH3411" s="109">
        <f t="shared" si="387"/>
        <v>0</v>
      </c>
      <c r="AI3411" s="109">
        <f t="shared" si="387"/>
        <v>0</v>
      </c>
      <c r="AJ3411" s="109">
        <f t="shared" si="386"/>
        <v>0</v>
      </c>
      <c r="AK3411" s="109">
        <f t="shared" si="386"/>
        <v>0</v>
      </c>
      <c r="AL3411" s="109">
        <f t="shared" si="386"/>
        <v>0</v>
      </c>
    </row>
    <row r="3412" spans="1:38" x14ac:dyDescent="0.3">
      <c r="A3412" s="421"/>
      <c r="B3412" s="421"/>
      <c r="C3412" s="422"/>
      <c r="D3412" s="423"/>
      <c r="E3412" s="421"/>
      <c r="F3412" s="421"/>
      <c r="G3412" s="421"/>
      <c r="H3412" s="421"/>
      <c r="I3412" s="421"/>
      <c r="J3412" s="421"/>
      <c r="K3412" s="421"/>
      <c r="L3412" s="421"/>
      <c r="M3412" s="423"/>
      <c r="N3412" s="340">
        <f>IF(C3412&gt;A_Stammdaten!$B$12,0,SUM(E3412,F3412,H3412,J3412:K3412)-SUM(G3412,I3412,L3412:M3412))</f>
        <v>0</v>
      </c>
      <c r="O3412" s="421"/>
      <c r="P3412" s="421"/>
      <c r="Q3412" s="421"/>
      <c r="R3412" s="421"/>
      <c r="S3412" s="108">
        <f t="shared" si="391"/>
        <v>0</v>
      </c>
      <c r="T3412" s="341">
        <f>IF(ISBLANK($B3412),0,VLOOKUP($B3412,Listen!$A$2:$C$45,2,FALSE))</f>
        <v>0</v>
      </c>
      <c r="U3412" s="341">
        <f>IF(ISBLANK($B3412),0,VLOOKUP($B3412,Listen!$A$2:$C$45,3,FALSE))</f>
        <v>0</v>
      </c>
      <c r="V3412" s="342">
        <f t="shared" si="389"/>
        <v>0</v>
      </c>
      <c r="W3412" s="342">
        <f t="shared" si="393"/>
        <v>0</v>
      </c>
      <c r="X3412" s="342">
        <f t="shared" si="393"/>
        <v>0</v>
      </c>
      <c r="Y3412" s="342">
        <f t="shared" si="393"/>
        <v>0</v>
      </c>
      <c r="Z3412" s="342">
        <f t="shared" si="393"/>
        <v>0</v>
      </c>
      <c r="AA3412" s="342">
        <f t="shared" si="393"/>
        <v>0</v>
      </c>
      <c r="AB3412" s="342">
        <f t="shared" si="393"/>
        <v>0</v>
      </c>
      <c r="AC3412" s="109">
        <f t="shared" si="392"/>
        <v>0</v>
      </c>
      <c r="AD3412" s="109">
        <f>IF(C3412=A_Stammdaten!$B$12,E_SAV!$S3412-E_SAV!$AE3412,HLOOKUP(A_Stammdaten!$B$12-1,$AF$4:$AL$4004,ROW(C3412)-3,FALSE)-$AE3412)</f>
        <v>0</v>
      </c>
      <c r="AE3412" s="109">
        <f>HLOOKUP(A_Stammdaten!$B$12,$AF$4:$AL$4004,ROW(C3412)-3,FALSE)</f>
        <v>0</v>
      </c>
      <c r="AF3412" s="109">
        <f t="shared" si="390"/>
        <v>0</v>
      </c>
      <c r="AG3412" s="109">
        <f t="shared" si="387"/>
        <v>0</v>
      </c>
      <c r="AH3412" s="109">
        <f t="shared" si="387"/>
        <v>0</v>
      </c>
      <c r="AI3412" s="109">
        <f t="shared" si="387"/>
        <v>0</v>
      </c>
      <c r="AJ3412" s="109">
        <f t="shared" si="386"/>
        <v>0</v>
      </c>
      <c r="AK3412" s="109">
        <f t="shared" si="386"/>
        <v>0</v>
      </c>
      <c r="AL3412" s="109">
        <f t="shared" si="386"/>
        <v>0</v>
      </c>
    </row>
    <row r="3413" spans="1:38" x14ac:dyDescent="0.3">
      <c r="A3413" s="421"/>
      <c r="B3413" s="421"/>
      <c r="C3413" s="422"/>
      <c r="D3413" s="423"/>
      <c r="E3413" s="421"/>
      <c r="F3413" s="421"/>
      <c r="G3413" s="421"/>
      <c r="H3413" s="421"/>
      <c r="I3413" s="421"/>
      <c r="J3413" s="421"/>
      <c r="K3413" s="421"/>
      <c r="L3413" s="421"/>
      <c r="M3413" s="423"/>
      <c r="N3413" s="340">
        <f>IF(C3413&gt;A_Stammdaten!$B$12,0,SUM(E3413,F3413,H3413,J3413:K3413)-SUM(G3413,I3413,L3413:M3413))</f>
        <v>0</v>
      </c>
      <c r="O3413" s="421"/>
      <c r="P3413" s="421"/>
      <c r="Q3413" s="421"/>
      <c r="R3413" s="421"/>
      <c r="S3413" s="108">
        <f t="shared" si="391"/>
        <v>0</v>
      </c>
      <c r="T3413" s="341">
        <f>IF(ISBLANK($B3413),0,VLOOKUP($B3413,Listen!$A$2:$C$45,2,FALSE))</f>
        <v>0</v>
      </c>
      <c r="U3413" s="341">
        <f>IF(ISBLANK($B3413),0,VLOOKUP($B3413,Listen!$A$2:$C$45,3,FALSE))</f>
        <v>0</v>
      </c>
      <c r="V3413" s="342">
        <f t="shared" si="389"/>
        <v>0</v>
      </c>
      <c r="W3413" s="342">
        <f t="shared" si="393"/>
        <v>0</v>
      </c>
      <c r="X3413" s="342">
        <f t="shared" si="393"/>
        <v>0</v>
      </c>
      <c r="Y3413" s="342">
        <f t="shared" si="393"/>
        <v>0</v>
      </c>
      <c r="Z3413" s="342">
        <f t="shared" si="393"/>
        <v>0</v>
      </c>
      <c r="AA3413" s="342">
        <f t="shared" si="393"/>
        <v>0</v>
      </c>
      <c r="AB3413" s="342">
        <f t="shared" si="393"/>
        <v>0</v>
      </c>
      <c r="AC3413" s="109">
        <f t="shared" si="392"/>
        <v>0</v>
      </c>
      <c r="AD3413" s="109">
        <f>IF(C3413=A_Stammdaten!$B$12,E_SAV!$S3413-E_SAV!$AE3413,HLOOKUP(A_Stammdaten!$B$12-1,$AF$4:$AL$4004,ROW(C3413)-3,FALSE)-$AE3413)</f>
        <v>0</v>
      </c>
      <c r="AE3413" s="109">
        <f>HLOOKUP(A_Stammdaten!$B$12,$AF$4:$AL$4004,ROW(C3413)-3,FALSE)</f>
        <v>0</v>
      </c>
      <c r="AF3413" s="109">
        <f t="shared" si="390"/>
        <v>0</v>
      </c>
      <c r="AG3413" s="109">
        <f t="shared" si="387"/>
        <v>0</v>
      </c>
      <c r="AH3413" s="109">
        <f t="shared" si="387"/>
        <v>0</v>
      </c>
      <c r="AI3413" s="109">
        <f t="shared" si="387"/>
        <v>0</v>
      </c>
      <c r="AJ3413" s="109">
        <f t="shared" si="386"/>
        <v>0</v>
      </c>
      <c r="AK3413" s="109">
        <f t="shared" si="386"/>
        <v>0</v>
      </c>
      <c r="AL3413" s="109">
        <f t="shared" si="386"/>
        <v>0</v>
      </c>
    </row>
    <row r="3414" spans="1:38" x14ac:dyDescent="0.3">
      <c r="A3414" s="421"/>
      <c r="B3414" s="421"/>
      <c r="C3414" s="422"/>
      <c r="D3414" s="423"/>
      <c r="E3414" s="421"/>
      <c r="F3414" s="421"/>
      <c r="G3414" s="421"/>
      <c r="H3414" s="421"/>
      <c r="I3414" s="421"/>
      <c r="J3414" s="421"/>
      <c r="K3414" s="421"/>
      <c r="L3414" s="421"/>
      <c r="M3414" s="423"/>
      <c r="N3414" s="340">
        <f>IF(C3414&gt;A_Stammdaten!$B$12,0,SUM(E3414,F3414,H3414,J3414:K3414)-SUM(G3414,I3414,L3414:M3414))</f>
        <v>0</v>
      </c>
      <c r="O3414" s="421"/>
      <c r="P3414" s="421"/>
      <c r="Q3414" s="421"/>
      <c r="R3414" s="421"/>
      <c r="S3414" s="108">
        <f t="shared" si="391"/>
        <v>0</v>
      </c>
      <c r="T3414" s="341">
        <f>IF(ISBLANK($B3414),0,VLOOKUP($B3414,Listen!$A$2:$C$45,2,FALSE))</f>
        <v>0</v>
      </c>
      <c r="U3414" s="341">
        <f>IF(ISBLANK($B3414),0,VLOOKUP($B3414,Listen!$A$2:$C$45,3,FALSE))</f>
        <v>0</v>
      </c>
      <c r="V3414" s="342">
        <f t="shared" si="389"/>
        <v>0</v>
      </c>
      <c r="W3414" s="342">
        <f t="shared" si="393"/>
        <v>0</v>
      </c>
      <c r="X3414" s="342">
        <f t="shared" si="393"/>
        <v>0</v>
      </c>
      <c r="Y3414" s="342">
        <f t="shared" si="393"/>
        <v>0</v>
      </c>
      <c r="Z3414" s="342">
        <f t="shared" si="393"/>
        <v>0</v>
      </c>
      <c r="AA3414" s="342">
        <f t="shared" si="393"/>
        <v>0</v>
      </c>
      <c r="AB3414" s="342">
        <f t="shared" si="393"/>
        <v>0</v>
      </c>
      <c r="AC3414" s="109">
        <f t="shared" si="392"/>
        <v>0</v>
      </c>
      <c r="AD3414" s="109">
        <f>IF(C3414=A_Stammdaten!$B$12,E_SAV!$S3414-E_SAV!$AE3414,HLOOKUP(A_Stammdaten!$B$12-1,$AF$4:$AL$4004,ROW(C3414)-3,FALSE)-$AE3414)</f>
        <v>0</v>
      </c>
      <c r="AE3414" s="109">
        <f>HLOOKUP(A_Stammdaten!$B$12,$AF$4:$AL$4004,ROW(C3414)-3,FALSE)</f>
        <v>0</v>
      </c>
      <c r="AF3414" s="109">
        <f t="shared" si="390"/>
        <v>0</v>
      </c>
      <c r="AG3414" s="109">
        <f t="shared" si="387"/>
        <v>0</v>
      </c>
      <c r="AH3414" s="109">
        <f t="shared" si="387"/>
        <v>0</v>
      </c>
      <c r="AI3414" s="109">
        <f t="shared" si="387"/>
        <v>0</v>
      </c>
      <c r="AJ3414" s="109">
        <f t="shared" si="386"/>
        <v>0</v>
      </c>
      <c r="AK3414" s="109">
        <f t="shared" si="386"/>
        <v>0</v>
      </c>
      <c r="AL3414" s="109">
        <f t="shared" si="386"/>
        <v>0</v>
      </c>
    </row>
    <row r="3415" spans="1:38" x14ac:dyDescent="0.3">
      <c r="A3415" s="421"/>
      <c r="B3415" s="421"/>
      <c r="C3415" s="422"/>
      <c r="D3415" s="423"/>
      <c r="E3415" s="421"/>
      <c r="F3415" s="421"/>
      <c r="G3415" s="421"/>
      <c r="H3415" s="421"/>
      <c r="I3415" s="421"/>
      <c r="J3415" s="421"/>
      <c r="K3415" s="421"/>
      <c r="L3415" s="421"/>
      <c r="M3415" s="423"/>
      <c r="N3415" s="340">
        <f>IF(C3415&gt;A_Stammdaten!$B$12,0,SUM(E3415,F3415,H3415,J3415:K3415)-SUM(G3415,I3415,L3415:M3415))</f>
        <v>0</v>
      </c>
      <c r="O3415" s="421"/>
      <c r="P3415" s="421"/>
      <c r="Q3415" s="421"/>
      <c r="R3415" s="421"/>
      <c r="S3415" s="108">
        <f t="shared" si="391"/>
        <v>0</v>
      </c>
      <c r="T3415" s="341">
        <f>IF(ISBLANK($B3415),0,VLOOKUP($B3415,Listen!$A$2:$C$45,2,FALSE))</f>
        <v>0</v>
      </c>
      <c r="U3415" s="341">
        <f>IF(ISBLANK($B3415),0,VLOOKUP($B3415,Listen!$A$2:$C$45,3,FALSE))</f>
        <v>0</v>
      </c>
      <c r="V3415" s="342">
        <f t="shared" si="389"/>
        <v>0</v>
      </c>
      <c r="W3415" s="342">
        <f t="shared" si="393"/>
        <v>0</v>
      </c>
      <c r="X3415" s="342">
        <f t="shared" si="393"/>
        <v>0</v>
      </c>
      <c r="Y3415" s="342">
        <f t="shared" si="393"/>
        <v>0</v>
      </c>
      <c r="Z3415" s="342">
        <f t="shared" si="393"/>
        <v>0</v>
      </c>
      <c r="AA3415" s="342">
        <f t="shared" si="393"/>
        <v>0</v>
      </c>
      <c r="AB3415" s="342">
        <f t="shared" si="393"/>
        <v>0</v>
      </c>
      <c r="AC3415" s="109">
        <f t="shared" si="392"/>
        <v>0</v>
      </c>
      <c r="AD3415" s="109">
        <f>IF(C3415=A_Stammdaten!$B$12,E_SAV!$S3415-E_SAV!$AE3415,HLOOKUP(A_Stammdaten!$B$12-1,$AF$4:$AL$4004,ROW(C3415)-3,FALSE)-$AE3415)</f>
        <v>0</v>
      </c>
      <c r="AE3415" s="109">
        <f>HLOOKUP(A_Stammdaten!$B$12,$AF$4:$AL$4004,ROW(C3415)-3,FALSE)</f>
        <v>0</v>
      </c>
      <c r="AF3415" s="109">
        <f t="shared" si="390"/>
        <v>0</v>
      </c>
      <c r="AG3415" s="109">
        <f t="shared" si="387"/>
        <v>0</v>
      </c>
      <c r="AH3415" s="109">
        <f t="shared" si="387"/>
        <v>0</v>
      </c>
      <c r="AI3415" s="109">
        <f t="shared" si="387"/>
        <v>0</v>
      </c>
      <c r="AJ3415" s="109">
        <f t="shared" si="386"/>
        <v>0</v>
      </c>
      <c r="AK3415" s="109">
        <f t="shared" si="386"/>
        <v>0</v>
      </c>
      <c r="AL3415" s="109">
        <f t="shared" si="386"/>
        <v>0</v>
      </c>
    </row>
    <row r="3416" spans="1:38" x14ac:dyDescent="0.3">
      <c r="A3416" s="421"/>
      <c r="B3416" s="421"/>
      <c r="C3416" s="422"/>
      <c r="D3416" s="423"/>
      <c r="E3416" s="421"/>
      <c r="F3416" s="421"/>
      <c r="G3416" s="421"/>
      <c r="H3416" s="421"/>
      <c r="I3416" s="421"/>
      <c r="J3416" s="421"/>
      <c r="K3416" s="421"/>
      <c r="L3416" s="421"/>
      <c r="M3416" s="423"/>
      <c r="N3416" s="340">
        <f>IF(C3416&gt;A_Stammdaten!$B$12,0,SUM(E3416,F3416,H3416,J3416:K3416)-SUM(G3416,I3416,L3416:M3416))</f>
        <v>0</v>
      </c>
      <c r="O3416" s="421"/>
      <c r="P3416" s="421"/>
      <c r="Q3416" s="421"/>
      <c r="R3416" s="421"/>
      <c r="S3416" s="108">
        <f t="shared" si="391"/>
        <v>0</v>
      </c>
      <c r="T3416" s="341">
        <f>IF(ISBLANK($B3416),0,VLOOKUP($B3416,Listen!$A$2:$C$45,2,FALSE))</f>
        <v>0</v>
      </c>
      <c r="U3416" s="341">
        <f>IF(ISBLANK($B3416),0,VLOOKUP($B3416,Listen!$A$2:$C$45,3,FALSE))</f>
        <v>0</v>
      </c>
      <c r="V3416" s="342">
        <f t="shared" si="389"/>
        <v>0</v>
      </c>
      <c r="W3416" s="342">
        <f t="shared" si="393"/>
        <v>0</v>
      </c>
      <c r="X3416" s="342">
        <f t="shared" si="393"/>
        <v>0</v>
      </c>
      <c r="Y3416" s="342">
        <f t="shared" si="393"/>
        <v>0</v>
      </c>
      <c r="Z3416" s="342">
        <f t="shared" si="393"/>
        <v>0</v>
      </c>
      <c r="AA3416" s="342">
        <f t="shared" si="393"/>
        <v>0</v>
      </c>
      <c r="AB3416" s="342">
        <f t="shared" si="393"/>
        <v>0</v>
      </c>
      <c r="AC3416" s="109">
        <f t="shared" si="392"/>
        <v>0</v>
      </c>
      <c r="AD3416" s="109">
        <f>IF(C3416=A_Stammdaten!$B$12,E_SAV!$S3416-E_SAV!$AE3416,HLOOKUP(A_Stammdaten!$B$12-1,$AF$4:$AL$4004,ROW(C3416)-3,FALSE)-$AE3416)</f>
        <v>0</v>
      </c>
      <c r="AE3416" s="109">
        <f>HLOOKUP(A_Stammdaten!$B$12,$AF$4:$AL$4004,ROW(C3416)-3,FALSE)</f>
        <v>0</v>
      </c>
      <c r="AF3416" s="109">
        <f t="shared" si="390"/>
        <v>0</v>
      </c>
      <c r="AG3416" s="109">
        <f t="shared" si="387"/>
        <v>0</v>
      </c>
      <c r="AH3416" s="109">
        <f t="shared" si="387"/>
        <v>0</v>
      </c>
      <c r="AI3416" s="109">
        <f t="shared" si="387"/>
        <v>0</v>
      </c>
      <c r="AJ3416" s="109">
        <f t="shared" si="386"/>
        <v>0</v>
      </c>
      <c r="AK3416" s="109">
        <f t="shared" si="386"/>
        <v>0</v>
      </c>
      <c r="AL3416" s="109">
        <f t="shared" si="386"/>
        <v>0</v>
      </c>
    </row>
    <row r="3417" spans="1:38" x14ac:dyDescent="0.3">
      <c r="A3417" s="421"/>
      <c r="B3417" s="421"/>
      <c r="C3417" s="422"/>
      <c r="D3417" s="423"/>
      <c r="E3417" s="421"/>
      <c r="F3417" s="421"/>
      <c r="G3417" s="421"/>
      <c r="H3417" s="421"/>
      <c r="I3417" s="421"/>
      <c r="J3417" s="421"/>
      <c r="K3417" s="421"/>
      <c r="L3417" s="421"/>
      <c r="M3417" s="423"/>
      <c r="N3417" s="340">
        <f>IF(C3417&gt;A_Stammdaten!$B$12,0,SUM(E3417,F3417,H3417,J3417:K3417)-SUM(G3417,I3417,L3417:M3417))</f>
        <v>0</v>
      </c>
      <c r="O3417" s="421"/>
      <c r="P3417" s="421"/>
      <c r="Q3417" s="421"/>
      <c r="R3417" s="421"/>
      <c r="S3417" s="108">
        <f t="shared" si="391"/>
        <v>0</v>
      </c>
      <c r="T3417" s="341">
        <f>IF(ISBLANK($B3417),0,VLOOKUP($B3417,Listen!$A$2:$C$45,2,FALSE))</f>
        <v>0</v>
      </c>
      <c r="U3417" s="341">
        <f>IF(ISBLANK($B3417),0,VLOOKUP($B3417,Listen!$A$2:$C$45,3,FALSE))</f>
        <v>0</v>
      </c>
      <c r="V3417" s="342">
        <f t="shared" si="389"/>
        <v>0</v>
      </c>
      <c r="W3417" s="342">
        <f t="shared" si="393"/>
        <v>0</v>
      </c>
      <c r="X3417" s="342">
        <f t="shared" si="393"/>
        <v>0</v>
      </c>
      <c r="Y3417" s="342">
        <f t="shared" si="393"/>
        <v>0</v>
      </c>
      <c r="Z3417" s="342">
        <f t="shared" si="393"/>
        <v>0</v>
      </c>
      <c r="AA3417" s="342">
        <f t="shared" si="393"/>
        <v>0</v>
      </c>
      <c r="AB3417" s="342">
        <f t="shared" si="393"/>
        <v>0</v>
      </c>
      <c r="AC3417" s="109">
        <f t="shared" si="392"/>
        <v>0</v>
      </c>
      <c r="AD3417" s="109">
        <f>IF(C3417=A_Stammdaten!$B$12,E_SAV!$S3417-E_SAV!$AE3417,HLOOKUP(A_Stammdaten!$B$12-1,$AF$4:$AL$4004,ROW(C3417)-3,FALSE)-$AE3417)</f>
        <v>0</v>
      </c>
      <c r="AE3417" s="109">
        <f>HLOOKUP(A_Stammdaten!$B$12,$AF$4:$AL$4004,ROW(C3417)-3,FALSE)</f>
        <v>0</v>
      </c>
      <c r="AF3417" s="109">
        <f t="shared" si="390"/>
        <v>0</v>
      </c>
      <c r="AG3417" s="109">
        <f t="shared" si="387"/>
        <v>0</v>
      </c>
      <c r="AH3417" s="109">
        <f t="shared" si="387"/>
        <v>0</v>
      </c>
      <c r="AI3417" s="109">
        <f t="shared" si="387"/>
        <v>0</v>
      </c>
      <c r="AJ3417" s="109">
        <f t="shared" si="386"/>
        <v>0</v>
      </c>
      <c r="AK3417" s="109">
        <f t="shared" si="386"/>
        <v>0</v>
      </c>
      <c r="AL3417" s="109">
        <f t="shared" si="386"/>
        <v>0</v>
      </c>
    </row>
    <row r="3418" spans="1:38" x14ac:dyDescent="0.3">
      <c r="A3418" s="421"/>
      <c r="B3418" s="421"/>
      <c r="C3418" s="422"/>
      <c r="D3418" s="423"/>
      <c r="E3418" s="421"/>
      <c r="F3418" s="421"/>
      <c r="G3418" s="421"/>
      <c r="H3418" s="421"/>
      <c r="I3418" s="421"/>
      <c r="J3418" s="421"/>
      <c r="K3418" s="421"/>
      <c r="L3418" s="421"/>
      <c r="M3418" s="423"/>
      <c r="N3418" s="340">
        <f>IF(C3418&gt;A_Stammdaten!$B$12,0,SUM(E3418,F3418,H3418,J3418:K3418)-SUM(G3418,I3418,L3418:M3418))</f>
        <v>0</v>
      </c>
      <c r="O3418" s="421"/>
      <c r="P3418" s="421"/>
      <c r="Q3418" s="421"/>
      <c r="R3418" s="421"/>
      <c r="S3418" s="108">
        <f t="shared" si="391"/>
        <v>0</v>
      </c>
      <c r="T3418" s="341">
        <f>IF(ISBLANK($B3418),0,VLOOKUP($B3418,Listen!$A$2:$C$45,2,FALSE))</f>
        <v>0</v>
      </c>
      <c r="U3418" s="341">
        <f>IF(ISBLANK($B3418),0,VLOOKUP($B3418,Listen!$A$2:$C$45,3,FALSE))</f>
        <v>0</v>
      </c>
      <c r="V3418" s="342">
        <f t="shared" si="389"/>
        <v>0</v>
      </c>
      <c r="W3418" s="342">
        <f t="shared" si="393"/>
        <v>0</v>
      </c>
      <c r="X3418" s="342">
        <f t="shared" si="393"/>
        <v>0</v>
      </c>
      <c r="Y3418" s="342">
        <f t="shared" si="393"/>
        <v>0</v>
      </c>
      <c r="Z3418" s="342">
        <f t="shared" si="393"/>
        <v>0</v>
      </c>
      <c r="AA3418" s="342">
        <f t="shared" si="393"/>
        <v>0</v>
      </c>
      <c r="AB3418" s="342">
        <f t="shared" si="393"/>
        <v>0</v>
      </c>
      <c r="AC3418" s="109">
        <f t="shared" si="392"/>
        <v>0</v>
      </c>
      <c r="AD3418" s="109">
        <f>IF(C3418=A_Stammdaten!$B$12,E_SAV!$S3418-E_SAV!$AE3418,HLOOKUP(A_Stammdaten!$B$12-1,$AF$4:$AL$4004,ROW(C3418)-3,FALSE)-$AE3418)</f>
        <v>0</v>
      </c>
      <c r="AE3418" s="109">
        <f>HLOOKUP(A_Stammdaten!$B$12,$AF$4:$AL$4004,ROW(C3418)-3,FALSE)</f>
        <v>0</v>
      </c>
      <c r="AF3418" s="109">
        <f t="shared" si="390"/>
        <v>0</v>
      </c>
      <c r="AG3418" s="109">
        <f t="shared" si="387"/>
        <v>0</v>
      </c>
      <c r="AH3418" s="109">
        <f t="shared" si="387"/>
        <v>0</v>
      </c>
      <c r="AI3418" s="109">
        <f t="shared" si="387"/>
        <v>0</v>
      </c>
      <c r="AJ3418" s="109">
        <f t="shared" si="386"/>
        <v>0</v>
      </c>
      <c r="AK3418" s="109">
        <f t="shared" si="386"/>
        <v>0</v>
      </c>
      <c r="AL3418" s="109">
        <f t="shared" si="386"/>
        <v>0</v>
      </c>
    </row>
    <row r="3419" spans="1:38" x14ac:dyDescent="0.3">
      <c r="A3419" s="421"/>
      <c r="B3419" s="421"/>
      <c r="C3419" s="422"/>
      <c r="D3419" s="423"/>
      <c r="E3419" s="421"/>
      <c r="F3419" s="421"/>
      <c r="G3419" s="421"/>
      <c r="H3419" s="421"/>
      <c r="I3419" s="421"/>
      <c r="J3419" s="421"/>
      <c r="K3419" s="421"/>
      <c r="L3419" s="421"/>
      <c r="M3419" s="423"/>
      <c r="N3419" s="340">
        <f>IF(C3419&gt;A_Stammdaten!$B$12,0,SUM(E3419,F3419,H3419,J3419:K3419)-SUM(G3419,I3419,L3419:M3419))</f>
        <v>0</v>
      </c>
      <c r="O3419" s="421"/>
      <c r="P3419" s="421"/>
      <c r="Q3419" s="421"/>
      <c r="R3419" s="421"/>
      <c r="S3419" s="108">
        <f t="shared" si="391"/>
        <v>0</v>
      </c>
      <c r="T3419" s="341">
        <f>IF(ISBLANK($B3419),0,VLOOKUP($B3419,Listen!$A$2:$C$45,2,FALSE))</f>
        <v>0</v>
      </c>
      <c r="U3419" s="341">
        <f>IF(ISBLANK($B3419),0,VLOOKUP($B3419,Listen!$A$2:$C$45,3,FALSE))</f>
        <v>0</v>
      </c>
      <c r="V3419" s="342">
        <f t="shared" si="389"/>
        <v>0</v>
      </c>
      <c r="W3419" s="342">
        <f t="shared" si="393"/>
        <v>0</v>
      </c>
      <c r="X3419" s="342">
        <f t="shared" si="393"/>
        <v>0</v>
      </c>
      <c r="Y3419" s="342">
        <f t="shared" si="393"/>
        <v>0</v>
      </c>
      <c r="Z3419" s="342">
        <f t="shared" si="393"/>
        <v>0</v>
      </c>
      <c r="AA3419" s="342">
        <f t="shared" si="393"/>
        <v>0</v>
      </c>
      <c r="AB3419" s="342">
        <f t="shared" si="393"/>
        <v>0</v>
      </c>
      <c r="AC3419" s="109">
        <f t="shared" si="392"/>
        <v>0</v>
      </c>
      <c r="AD3419" s="109">
        <f>IF(C3419=A_Stammdaten!$B$12,E_SAV!$S3419-E_SAV!$AE3419,HLOOKUP(A_Stammdaten!$B$12-1,$AF$4:$AL$4004,ROW(C3419)-3,FALSE)-$AE3419)</f>
        <v>0</v>
      </c>
      <c r="AE3419" s="109">
        <f>HLOOKUP(A_Stammdaten!$B$12,$AF$4:$AL$4004,ROW(C3419)-3,FALSE)</f>
        <v>0</v>
      </c>
      <c r="AF3419" s="109">
        <f t="shared" si="390"/>
        <v>0</v>
      </c>
      <c r="AG3419" s="109">
        <f t="shared" si="387"/>
        <v>0</v>
      </c>
      <c r="AH3419" s="109">
        <f t="shared" si="387"/>
        <v>0</v>
      </c>
      <c r="AI3419" s="109">
        <f t="shared" si="387"/>
        <v>0</v>
      </c>
      <c r="AJ3419" s="109">
        <f t="shared" si="386"/>
        <v>0</v>
      </c>
      <c r="AK3419" s="109">
        <f t="shared" si="386"/>
        <v>0</v>
      </c>
      <c r="AL3419" s="109">
        <f t="shared" si="386"/>
        <v>0</v>
      </c>
    </row>
    <row r="3420" spans="1:38" x14ac:dyDescent="0.3">
      <c r="A3420" s="421"/>
      <c r="B3420" s="421"/>
      <c r="C3420" s="422"/>
      <c r="D3420" s="423"/>
      <c r="E3420" s="421"/>
      <c r="F3420" s="421"/>
      <c r="G3420" s="421"/>
      <c r="H3420" s="421"/>
      <c r="I3420" s="421"/>
      <c r="J3420" s="421"/>
      <c r="K3420" s="421"/>
      <c r="L3420" s="421"/>
      <c r="M3420" s="423"/>
      <c r="N3420" s="340">
        <f>IF(C3420&gt;A_Stammdaten!$B$12,0,SUM(E3420,F3420,H3420,J3420:K3420)-SUM(G3420,I3420,L3420:M3420))</f>
        <v>0</v>
      </c>
      <c r="O3420" s="421"/>
      <c r="P3420" s="421"/>
      <c r="Q3420" s="421"/>
      <c r="R3420" s="421"/>
      <c r="S3420" s="108">
        <f t="shared" si="391"/>
        <v>0</v>
      </c>
      <c r="T3420" s="341">
        <f>IF(ISBLANK($B3420),0,VLOOKUP($B3420,Listen!$A$2:$C$45,2,FALSE))</f>
        <v>0</v>
      </c>
      <c r="U3420" s="341">
        <f>IF(ISBLANK($B3420),0,VLOOKUP($B3420,Listen!$A$2:$C$45,3,FALSE))</f>
        <v>0</v>
      </c>
      <c r="V3420" s="342">
        <f t="shared" si="389"/>
        <v>0</v>
      </c>
      <c r="W3420" s="342">
        <f t="shared" si="393"/>
        <v>0</v>
      </c>
      <c r="X3420" s="342">
        <f t="shared" si="393"/>
        <v>0</v>
      </c>
      <c r="Y3420" s="342">
        <f t="shared" si="393"/>
        <v>0</v>
      </c>
      <c r="Z3420" s="342">
        <f t="shared" si="393"/>
        <v>0</v>
      </c>
      <c r="AA3420" s="342">
        <f t="shared" si="393"/>
        <v>0</v>
      </c>
      <c r="AB3420" s="342">
        <f t="shared" si="393"/>
        <v>0</v>
      </c>
      <c r="AC3420" s="109">
        <f t="shared" si="392"/>
        <v>0</v>
      </c>
      <c r="AD3420" s="109">
        <f>IF(C3420=A_Stammdaten!$B$12,E_SAV!$S3420-E_SAV!$AE3420,HLOOKUP(A_Stammdaten!$B$12-1,$AF$4:$AL$4004,ROW(C3420)-3,FALSE)-$AE3420)</f>
        <v>0</v>
      </c>
      <c r="AE3420" s="109">
        <f>HLOOKUP(A_Stammdaten!$B$12,$AF$4:$AL$4004,ROW(C3420)-3,FALSE)</f>
        <v>0</v>
      </c>
      <c r="AF3420" s="109">
        <f t="shared" si="390"/>
        <v>0</v>
      </c>
      <c r="AG3420" s="109">
        <f t="shared" si="387"/>
        <v>0</v>
      </c>
      <c r="AH3420" s="109">
        <f t="shared" si="387"/>
        <v>0</v>
      </c>
      <c r="AI3420" s="109">
        <f t="shared" si="387"/>
        <v>0</v>
      </c>
      <c r="AJ3420" s="109">
        <f t="shared" si="386"/>
        <v>0</v>
      </c>
      <c r="AK3420" s="109">
        <f t="shared" si="386"/>
        <v>0</v>
      </c>
      <c r="AL3420" s="109">
        <f t="shared" si="386"/>
        <v>0</v>
      </c>
    </row>
    <row r="3421" spans="1:38" x14ac:dyDescent="0.3">
      <c r="A3421" s="421"/>
      <c r="B3421" s="421"/>
      <c r="C3421" s="422"/>
      <c r="D3421" s="423"/>
      <c r="E3421" s="421"/>
      <c r="F3421" s="421"/>
      <c r="G3421" s="421"/>
      <c r="H3421" s="421"/>
      <c r="I3421" s="421"/>
      <c r="J3421" s="421"/>
      <c r="K3421" s="421"/>
      <c r="L3421" s="421"/>
      <c r="M3421" s="423"/>
      <c r="N3421" s="340">
        <f>IF(C3421&gt;A_Stammdaten!$B$12,0,SUM(E3421,F3421,H3421,J3421:K3421)-SUM(G3421,I3421,L3421:M3421))</f>
        <v>0</v>
      </c>
      <c r="O3421" s="421"/>
      <c r="P3421" s="421"/>
      <c r="Q3421" s="421"/>
      <c r="R3421" s="421"/>
      <c r="S3421" s="108">
        <f t="shared" si="391"/>
        <v>0</v>
      </c>
      <c r="T3421" s="341">
        <f>IF(ISBLANK($B3421),0,VLOOKUP($B3421,Listen!$A$2:$C$45,2,FALSE))</f>
        <v>0</v>
      </c>
      <c r="U3421" s="341">
        <f>IF(ISBLANK($B3421),0,VLOOKUP($B3421,Listen!$A$2:$C$45,3,FALSE))</f>
        <v>0</v>
      </c>
      <c r="V3421" s="342">
        <f t="shared" si="389"/>
        <v>0</v>
      </c>
      <c r="W3421" s="342">
        <f t="shared" si="393"/>
        <v>0</v>
      </c>
      <c r="X3421" s="342">
        <f t="shared" si="393"/>
        <v>0</v>
      </c>
      <c r="Y3421" s="342">
        <f t="shared" si="393"/>
        <v>0</v>
      </c>
      <c r="Z3421" s="342">
        <f t="shared" si="393"/>
        <v>0</v>
      </c>
      <c r="AA3421" s="342">
        <f t="shared" si="393"/>
        <v>0</v>
      </c>
      <c r="AB3421" s="342">
        <f t="shared" si="393"/>
        <v>0</v>
      </c>
      <c r="AC3421" s="109">
        <f t="shared" si="392"/>
        <v>0</v>
      </c>
      <c r="AD3421" s="109">
        <f>IF(C3421=A_Stammdaten!$B$12,E_SAV!$S3421-E_SAV!$AE3421,HLOOKUP(A_Stammdaten!$B$12-1,$AF$4:$AL$4004,ROW(C3421)-3,FALSE)-$AE3421)</f>
        <v>0</v>
      </c>
      <c r="AE3421" s="109">
        <f>HLOOKUP(A_Stammdaten!$B$12,$AF$4:$AL$4004,ROW(C3421)-3,FALSE)</f>
        <v>0</v>
      </c>
      <c r="AF3421" s="109">
        <f t="shared" si="390"/>
        <v>0</v>
      </c>
      <c r="AG3421" s="109">
        <f t="shared" si="387"/>
        <v>0</v>
      </c>
      <c r="AH3421" s="109">
        <f t="shared" si="387"/>
        <v>0</v>
      </c>
      <c r="AI3421" s="109">
        <f t="shared" si="387"/>
        <v>0</v>
      </c>
      <c r="AJ3421" s="109">
        <f t="shared" si="386"/>
        <v>0</v>
      </c>
      <c r="AK3421" s="109">
        <f t="shared" si="386"/>
        <v>0</v>
      </c>
      <c r="AL3421" s="109">
        <f t="shared" si="386"/>
        <v>0</v>
      </c>
    </row>
    <row r="3422" spans="1:38" x14ac:dyDescent="0.3">
      <c r="A3422" s="421"/>
      <c r="B3422" s="421"/>
      <c r="C3422" s="422"/>
      <c r="D3422" s="423"/>
      <c r="E3422" s="421"/>
      <c r="F3422" s="421"/>
      <c r="G3422" s="421"/>
      <c r="H3422" s="421"/>
      <c r="I3422" s="421"/>
      <c r="J3422" s="421"/>
      <c r="K3422" s="421"/>
      <c r="L3422" s="421"/>
      <c r="M3422" s="423"/>
      <c r="N3422" s="340">
        <f>IF(C3422&gt;A_Stammdaten!$B$12,0,SUM(E3422,F3422,H3422,J3422:K3422)-SUM(G3422,I3422,L3422:M3422))</f>
        <v>0</v>
      </c>
      <c r="O3422" s="421"/>
      <c r="P3422" s="421"/>
      <c r="Q3422" s="421"/>
      <c r="R3422" s="421"/>
      <c r="S3422" s="108">
        <f t="shared" si="391"/>
        <v>0</v>
      </c>
      <c r="T3422" s="341">
        <f>IF(ISBLANK($B3422),0,VLOOKUP($B3422,Listen!$A$2:$C$45,2,FALSE))</f>
        <v>0</v>
      </c>
      <c r="U3422" s="341">
        <f>IF(ISBLANK($B3422),0,VLOOKUP($B3422,Listen!$A$2:$C$45,3,FALSE))</f>
        <v>0</v>
      </c>
      <c r="V3422" s="342">
        <f t="shared" si="389"/>
        <v>0</v>
      </c>
      <c r="W3422" s="342">
        <f t="shared" si="393"/>
        <v>0</v>
      </c>
      <c r="X3422" s="342">
        <f t="shared" si="393"/>
        <v>0</v>
      </c>
      <c r="Y3422" s="342">
        <f t="shared" si="393"/>
        <v>0</v>
      </c>
      <c r="Z3422" s="342">
        <f t="shared" si="393"/>
        <v>0</v>
      </c>
      <c r="AA3422" s="342">
        <f t="shared" si="393"/>
        <v>0</v>
      </c>
      <c r="AB3422" s="342">
        <f t="shared" si="393"/>
        <v>0</v>
      </c>
      <c r="AC3422" s="109">
        <f t="shared" si="392"/>
        <v>0</v>
      </c>
      <c r="AD3422" s="109">
        <f>IF(C3422=A_Stammdaten!$B$12,E_SAV!$S3422-E_SAV!$AE3422,HLOOKUP(A_Stammdaten!$B$12-1,$AF$4:$AL$4004,ROW(C3422)-3,FALSE)-$AE3422)</f>
        <v>0</v>
      </c>
      <c r="AE3422" s="109">
        <f>HLOOKUP(A_Stammdaten!$B$12,$AF$4:$AL$4004,ROW(C3422)-3,FALSE)</f>
        <v>0</v>
      </c>
      <c r="AF3422" s="109">
        <f t="shared" si="390"/>
        <v>0</v>
      </c>
      <c r="AG3422" s="109">
        <f t="shared" si="387"/>
        <v>0</v>
      </c>
      <c r="AH3422" s="109">
        <f t="shared" si="387"/>
        <v>0</v>
      </c>
      <c r="AI3422" s="109">
        <f t="shared" si="387"/>
        <v>0</v>
      </c>
      <c r="AJ3422" s="109">
        <f t="shared" si="386"/>
        <v>0</v>
      </c>
      <c r="AK3422" s="109">
        <f t="shared" si="386"/>
        <v>0</v>
      </c>
      <c r="AL3422" s="109">
        <f t="shared" si="386"/>
        <v>0</v>
      </c>
    </row>
    <row r="3423" spans="1:38" x14ac:dyDescent="0.3">
      <c r="A3423" s="421"/>
      <c r="B3423" s="421"/>
      <c r="C3423" s="422"/>
      <c r="D3423" s="423"/>
      <c r="E3423" s="421"/>
      <c r="F3423" s="421"/>
      <c r="G3423" s="421"/>
      <c r="H3423" s="421"/>
      <c r="I3423" s="421"/>
      <c r="J3423" s="421"/>
      <c r="K3423" s="421"/>
      <c r="L3423" s="421"/>
      <c r="M3423" s="423"/>
      <c r="N3423" s="340">
        <f>IF(C3423&gt;A_Stammdaten!$B$12,0,SUM(E3423,F3423,H3423,J3423:K3423)-SUM(G3423,I3423,L3423:M3423))</f>
        <v>0</v>
      </c>
      <c r="O3423" s="421"/>
      <c r="P3423" s="421"/>
      <c r="Q3423" s="421"/>
      <c r="R3423" s="421"/>
      <c r="S3423" s="108">
        <f t="shared" si="391"/>
        <v>0</v>
      </c>
      <c r="T3423" s="341">
        <f>IF(ISBLANK($B3423),0,VLOOKUP($B3423,Listen!$A$2:$C$45,2,FALSE))</f>
        <v>0</v>
      </c>
      <c r="U3423" s="341">
        <f>IF(ISBLANK($B3423),0,VLOOKUP($B3423,Listen!$A$2:$C$45,3,FALSE))</f>
        <v>0</v>
      </c>
      <c r="V3423" s="342">
        <f t="shared" si="389"/>
        <v>0</v>
      </c>
      <c r="W3423" s="342">
        <f t="shared" si="393"/>
        <v>0</v>
      </c>
      <c r="X3423" s="342">
        <f t="shared" si="393"/>
        <v>0</v>
      </c>
      <c r="Y3423" s="342">
        <f t="shared" si="393"/>
        <v>0</v>
      </c>
      <c r="Z3423" s="342">
        <f t="shared" si="393"/>
        <v>0</v>
      </c>
      <c r="AA3423" s="342">
        <f t="shared" si="393"/>
        <v>0</v>
      </c>
      <c r="AB3423" s="342">
        <f t="shared" si="393"/>
        <v>0</v>
      </c>
      <c r="AC3423" s="109">
        <f t="shared" si="392"/>
        <v>0</v>
      </c>
      <c r="AD3423" s="109">
        <f>IF(C3423=A_Stammdaten!$B$12,E_SAV!$S3423-E_SAV!$AE3423,HLOOKUP(A_Stammdaten!$B$12-1,$AF$4:$AL$4004,ROW(C3423)-3,FALSE)-$AE3423)</f>
        <v>0</v>
      </c>
      <c r="AE3423" s="109">
        <f>HLOOKUP(A_Stammdaten!$B$12,$AF$4:$AL$4004,ROW(C3423)-3,FALSE)</f>
        <v>0</v>
      </c>
      <c r="AF3423" s="109">
        <f t="shared" si="390"/>
        <v>0</v>
      </c>
      <c r="AG3423" s="109">
        <f t="shared" si="387"/>
        <v>0</v>
      </c>
      <c r="AH3423" s="109">
        <f t="shared" si="387"/>
        <v>0</v>
      </c>
      <c r="AI3423" s="109">
        <f t="shared" si="387"/>
        <v>0</v>
      </c>
      <c r="AJ3423" s="109">
        <f t="shared" si="386"/>
        <v>0</v>
      </c>
      <c r="AK3423" s="109">
        <f t="shared" si="386"/>
        <v>0</v>
      </c>
      <c r="AL3423" s="109">
        <f t="shared" si="386"/>
        <v>0</v>
      </c>
    </row>
    <row r="3424" spans="1:38" x14ac:dyDescent="0.3">
      <c r="A3424" s="421"/>
      <c r="B3424" s="421"/>
      <c r="C3424" s="422"/>
      <c r="D3424" s="423"/>
      <c r="E3424" s="421"/>
      <c r="F3424" s="421"/>
      <c r="G3424" s="421"/>
      <c r="H3424" s="421"/>
      <c r="I3424" s="421"/>
      <c r="J3424" s="421"/>
      <c r="K3424" s="421"/>
      <c r="L3424" s="421"/>
      <c r="M3424" s="423"/>
      <c r="N3424" s="340">
        <f>IF(C3424&gt;A_Stammdaten!$B$12,0,SUM(E3424,F3424,H3424,J3424:K3424)-SUM(G3424,I3424,L3424:M3424))</f>
        <v>0</v>
      </c>
      <c r="O3424" s="421"/>
      <c r="P3424" s="421"/>
      <c r="Q3424" s="421"/>
      <c r="R3424" s="421"/>
      <c r="S3424" s="108">
        <f t="shared" si="391"/>
        <v>0</v>
      </c>
      <c r="T3424" s="341">
        <f>IF(ISBLANK($B3424),0,VLOOKUP($B3424,Listen!$A$2:$C$45,2,FALSE))</f>
        <v>0</v>
      </c>
      <c r="U3424" s="341">
        <f>IF(ISBLANK($B3424),0,VLOOKUP($B3424,Listen!$A$2:$C$45,3,FALSE))</f>
        <v>0</v>
      </c>
      <c r="V3424" s="342">
        <f t="shared" si="389"/>
        <v>0</v>
      </c>
      <c r="W3424" s="342">
        <f t="shared" si="393"/>
        <v>0</v>
      </c>
      <c r="X3424" s="342">
        <f t="shared" si="393"/>
        <v>0</v>
      </c>
      <c r="Y3424" s="342">
        <f t="shared" si="393"/>
        <v>0</v>
      </c>
      <c r="Z3424" s="342">
        <f t="shared" si="393"/>
        <v>0</v>
      </c>
      <c r="AA3424" s="342">
        <f t="shared" si="393"/>
        <v>0</v>
      </c>
      <c r="AB3424" s="342">
        <f t="shared" si="393"/>
        <v>0</v>
      </c>
      <c r="AC3424" s="109">
        <f t="shared" si="392"/>
        <v>0</v>
      </c>
      <c r="AD3424" s="109">
        <f>IF(C3424=A_Stammdaten!$B$12,E_SAV!$S3424-E_SAV!$AE3424,HLOOKUP(A_Stammdaten!$B$12-1,$AF$4:$AL$4004,ROW(C3424)-3,FALSE)-$AE3424)</f>
        <v>0</v>
      </c>
      <c r="AE3424" s="109">
        <f>HLOOKUP(A_Stammdaten!$B$12,$AF$4:$AL$4004,ROW(C3424)-3,FALSE)</f>
        <v>0</v>
      </c>
      <c r="AF3424" s="109">
        <f t="shared" si="390"/>
        <v>0</v>
      </c>
      <c r="AG3424" s="109">
        <f t="shared" si="387"/>
        <v>0</v>
      </c>
      <c r="AH3424" s="109">
        <f t="shared" si="387"/>
        <v>0</v>
      </c>
      <c r="AI3424" s="109">
        <f t="shared" si="387"/>
        <v>0</v>
      </c>
      <c r="AJ3424" s="109">
        <f t="shared" si="386"/>
        <v>0</v>
      </c>
      <c r="AK3424" s="109">
        <f t="shared" si="386"/>
        <v>0</v>
      </c>
      <c r="AL3424" s="109">
        <f t="shared" si="386"/>
        <v>0</v>
      </c>
    </row>
    <row r="3425" spans="1:38" x14ac:dyDescent="0.3">
      <c r="A3425" s="421"/>
      <c r="B3425" s="421"/>
      <c r="C3425" s="422"/>
      <c r="D3425" s="423"/>
      <c r="E3425" s="421"/>
      <c r="F3425" s="421"/>
      <c r="G3425" s="421"/>
      <c r="H3425" s="421"/>
      <c r="I3425" s="421"/>
      <c r="J3425" s="421"/>
      <c r="K3425" s="421"/>
      <c r="L3425" s="421"/>
      <c r="M3425" s="423"/>
      <c r="N3425" s="340">
        <f>IF(C3425&gt;A_Stammdaten!$B$12,0,SUM(E3425,F3425,H3425,J3425:K3425)-SUM(G3425,I3425,L3425:M3425))</f>
        <v>0</v>
      </c>
      <c r="O3425" s="421"/>
      <c r="P3425" s="421"/>
      <c r="Q3425" s="421"/>
      <c r="R3425" s="421"/>
      <c r="S3425" s="108">
        <f t="shared" si="391"/>
        <v>0</v>
      </c>
      <c r="T3425" s="341">
        <f>IF(ISBLANK($B3425),0,VLOOKUP($B3425,Listen!$A$2:$C$45,2,FALSE))</f>
        <v>0</v>
      </c>
      <c r="U3425" s="341">
        <f>IF(ISBLANK($B3425),0,VLOOKUP($B3425,Listen!$A$2:$C$45,3,FALSE))</f>
        <v>0</v>
      </c>
      <c r="V3425" s="342">
        <f t="shared" si="389"/>
        <v>0</v>
      </c>
      <c r="W3425" s="342">
        <f t="shared" si="393"/>
        <v>0</v>
      </c>
      <c r="X3425" s="342">
        <f t="shared" si="393"/>
        <v>0</v>
      </c>
      <c r="Y3425" s="342">
        <f t="shared" si="393"/>
        <v>0</v>
      </c>
      <c r="Z3425" s="342">
        <f t="shared" si="393"/>
        <v>0</v>
      </c>
      <c r="AA3425" s="342">
        <f t="shared" si="393"/>
        <v>0</v>
      </c>
      <c r="AB3425" s="342">
        <f t="shared" si="393"/>
        <v>0</v>
      </c>
      <c r="AC3425" s="109">
        <f t="shared" si="392"/>
        <v>0</v>
      </c>
      <c r="AD3425" s="109">
        <f>IF(C3425=A_Stammdaten!$B$12,E_SAV!$S3425-E_SAV!$AE3425,HLOOKUP(A_Stammdaten!$B$12-1,$AF$4:$AL$4004,ROW(C3425)-3,FALSE)-$AE3425)</f>
        <v>0</v>
      </c>
      <c r="AE3425" s="109">
        <f>HLOOKUP(A_Stammdaten!$B$12,$AF$4:$AL$4004,ROW(C3425)-3,FALSE)</f>
        <v>0</v>
      </c>
      <c r="AF3425" s="109">
        <f t="shared" si="390"/>
        <v>0</v>
      </c>
      <c r="AG3425" s="109">
        <f t="shared" si="387"/>
        <v>0</v>
      </c>
      <c r="AH3425" s="109">
        <f t="shared" si="387"/>
        <v>0</v>
      </c>
      <c r="AI3425" s="109">
        <f t="shared" si="387"/>
        <v>0</v>
      </c>
      <c r="AJ3425" s="109">
        <f t="shared" si="386"/>
        <v>0</v>
      </c>
      <c r="AK3425" s="109">
        <f t="shared" si="386"/>
        <v>0</v>
      </c>
      <c r="AL3425" s="109">
        <f t="shared" si="386"/>
        <v>0</v>
      </c>
    </row>
    <row r="3426" spans="1:38" x14ac:dyDescent="0.3">
      <c r="A3426" s="421"/>
      <c r="B3426" s="421"/>
      <c r="C3426" s="422"/>
      <c r="D3426" s="423"/>
      <c r="E3426" s="421"/>
      <c r="F3426" s="421"/>
      <c r="G3426" s="421"/>
      <c r="H3426" s="421"/>
      <c r="I3426" s="421"/>
      <c r="J3426" s="421"/>
      <c r="K3426" s="421"/>
      <c r="L3426" s="421"/>
      <c r="M3426" s="423"/>
      <c r="N3426" s="340">
        <f>IF(C3426&gt;A_Stammdaten!$B$12,0,SUM(E3426,F3426,H3426,J3426:K3426)-SUM(G3426,I3426,L3426:M3426))</f>
        <v>0</v>
      </c>
      <c r="O3426" s="421"/>
      <c r="P3426" s="421"/>
      <c r="Q3426" s="421"/>
      <c r="R3426" s="421"/>
      <c r="S3426" s="108">
        <f t="shared" si="391"/>
        <v>0</v>
      </c>
      <c r="T3426" s="341">
        <f>IF(ISBLANK($B3426),0,VLOOKUP($B3426,Listen!$A$2:$C$45,2,FALSE))</f>
        <v>0</v>
      </c>
      <c r="U3426" s="341">
        <f>IF(ISBLANK($B3426),0,VLOOKUP($B3426,Listen!$A$2:$C$45,3,FALSE))</f>
        <v>0</v>
      </c>
      <c r="V3426" s="342">
        <f t="shared" si="389"/>
        <v>0</v>
      </c>
      <c r="W3426" s="342">
        <f t="shared" si="393"/>
        <v>0</v>
      </c>
      <c r="X3426" s="342">
        <f t="shared" si="393"/>
        <v>0</v>
      </c>
      <c r="Y3426" s="342">
        <f t="shared" si="393"/>
        <v>0</v>
      </c>
      <c r="Z3426" s="342">
        <f t="shared" si="393"/>
        <v>0</v>
      </c>
      <c r="AA3426" s="342">
        <f t="shared" si="393"/>
        <v>0</v>
      </c>
      <c r="AB3426" s="342">
        <f t="shared" si="393"/>
        <v>0</v>
      </c>
      <c r="AC3426" s="109">
        <f t="shared" si="392"/>
        <v>0</v>
      </c>
      <c r="AD3426" s="109">
        <f>IF(C3426=A_Stammdaten!$B$12,E_SAV!$S3426-E_SAV!$AE3426,HLOOKUP(A_Stammdaten!$B$12-1,$AF$4:$AL$4004,ROW(C3426)-3,FALSE)-$AE3426)</f>
        <v>0</v>
      </c>
      <c r="AE3426" s="109">
        <f>HLOOKUP(A_Stammdaten!$B$12,$AF$4:$AL$4004,ROW(C3426)-3,FALSE)</f>
        <v>0</v>
      </c>
      <c r="AF3426" s="109">
        <f t="shared" si="390"/>
        <v>0</v>
      </c>
      <c r="AG3426" s="109">
        <f t="shared" si="387"/>
        <v>0</v>
      </c>
      <c r="AH3426" s="109">
        <f t="shared" si="387"/>
        <v>0</v>
      </c>
      <c r="AI3426" s="109">
        <f t="shared" si="387"/>
        <v>0</v>
      </c>
      <c r="AJ3426" s="109">
        <f t="shared" si="386"/>
        <v>0</v>
      </c>
      <c r="AK3426" s="109">
        <f t="shared" si="386"/>
        <v>0</v>
      </c>
      <c r="AL3426" s="109">
        <f t="shared" si="386"/>
        <v>0</v>
      </c>
    </row>
    <row r="3427" spans="1:38" x14ac:dyDescent="0.3">
      <c r="A3427" s="421"/>
      <c r="B3427" s="421"/>
      <c r="C3427" s="422"/>
      <c r="D3427" s="423"/>
      <c r="E3427" s="421"/>
      <c r="F3427" s="421"/>
      <c r="G3427" s="421"/>
      <c r="H3427" s="421"/>
      <c r="I3427" s="421"/>
      <c r="J3427" s="421"/>
      <c r="K3427" s="421"/>
      <c r="L3427" s="421"/>
      <c r="M3427" s="423"/>
      <c r="N3427" s="340">
        <f>IF(C3427&gt;A_Stammdaten!$B$12,0,SUM(E3427,F3427,H3427,J3427:K3427)-SUM(G3427,I3427,L3427:M3427))</f>
        <v>0</v>
      </c>
      <c r="O3427" s="421"/>
      <c r="P3427" s="421"/>
      <c r="Q3427" s="421"/>
      <c r="R3427" s="421"/>
      <c r="S3427" s="108">
        <f t="shared" si="391"/>
        <v>0</v>
      </c>
      <c r="T3427" s="341">
        <f>IF(ISBLANK($B3427),0,VLOOKUP($B3427,Listen!$A$2:$C$45,2,FALSE))</f>
        <v>0</v>
      </c>
      <c r="U3427" s="341">
        <f>IF(ISBLANK($B3427),0,VLOOKUP($B3427,Listen!$A$2:$C$45,3,FALSE))</f>
        <v>0</v>
      </c>
      <c r="V3427" s="342">
        <f t="shared" si="389"/>
        <v>0</v>
      </c>
      <c r="W3427" s="342">
        <f t="shared" si="393"/>
        <v>0</v>
      </c>
      <c r="X3427" s="342">
        <f t="shared" si="393"/>
        <v>0</v>
      </c>
      <c r="Y3427" s="342">
        <f t="shared" si="393"/>
        <v>0</v>
      </c>
      <c r="Z3427" s="342">
        <f t="shared" si="393"/>
        <v>0</v>
      </c>
      <c r="AA3427" s="342">
        <f t="shared" si="393"/>
        <v>0</v>
      </c>
      <c r="AB3427" s="342">
        <f t="shared" si="393"/>
        <v>0</v>
      </c>
      <c r="AC3427" s="109">
        <f t="shared" si="392"/>
        <v>0</v>
      </c>
      <c r="AD3427" s="109">
        <f>IF(C3427=A_Stammdaten!$B$12,E_SAV!$S3427-E_SAV!$AE3427,HLOOKUP(A_Stammdaten!$B$12-1,$AF$4:$AL$4004,ROW(C3427)-3,FALSE)-$AE3427)</f>
        <v>0</v>
      </c>
      <c r="AE3427" s="109">
        <f>HLOOKUP(A_Stammdaten!$B$12,$AF$4:$AL$4004,ROW(C3427)-3,FALSE)</f>
        <v>0</v>
      </c>
      <c r="AF3427" s="109">
        <f t="shared" si="390"/>
        <v>0</v>
      </c>
      <c r="AG3427" s="109">
        <f t="shared" si="387"/>
        <v>0</v>
      </c>
      <c r="AH3427" s="109">
        <f t="shared" si="387"/>
        <v>0</v>
      </c>
      <c r="AI3427" s="109">
        <f t="shared" si="387"/>
        <v>0</v>
      </c>
      <c r="AJ3427" s="109">
        <f t="shared" si="386"/>
        <v>0</v>
      </c>
      <c r="AK3427" s="109">
        <f t="shared" si="386"/>
        <v>0</v>
      </c>
      <c r="AL3427" s="109">
        <f t="shared" si="386"/>
        <v>0</v>
      </c>
    </row>
    <row r="3428" spans="1:38" x14ac:dyDescent="0.3">
      <c r="A3428" s="421"/>
      <c r="B3428" s="421"/>
      <c r="C3428" s="422"/>
      <c r="D3428" s="423"/>
      <c r="E3428" s="421"/>
      <c r="F3428" s="421"/>
      <c r="G3428" s="421"/>
      <c r="H3428" s="421"/>
      <c r="I3428" s="421"/>
      <c r="J3428" s="421"/>
      <c r="K3428" s="421"/>
      <c r="L3428" s="421"/>
      <c r="M3428" s="423"/>
      <c r="N3428" s="340">
        <f>IF(C3428&gt;A_Stammdaten!$B$12,0,SUM(E3428,F3428,H3428,J3428:K3428)-SUM(G3428,I3428,L3428:M3428))</f>
        <v>0</v>
      </c>
      <c r="O3428" s="421"/>
      <c r="P3428" s="421"/>
      <c r="Q3428" s="421"/>
      <c r="R3428" s="421"/>
      <c r="S3428" s="108">
        <f t="shared" si="391"/>
        <v>0</v>
      </c>
      <c r="T3428" s="341">
        <f>IF(ISBLANK($B3428),0,VLOOKUP($B3428,Listen!$A$2:$C$45,2,FALSE))</f>
        <v>0</v>
      </c>
      <c r="U3428" s="341">
        <f>IF(ISBLANK($B3428),0,VLOOKUP($B3428,Listen!$A$2:$C$45,3,FALSE))</f>
        <v>0</v>
      </c>
      <c r="V3428" s="342">
        <f t="shared" si="389"/>
        <v>0</v>
      </c>
      <c r="W3428" s="342">
        <f t="shared" si="393"/>
        <v>0</v>
      </c>
      <c r="X3428" s="342">
        <f t="shared" si="393"/>
        <v>0</v>
      </c>
      <c r="Y3428" s="342">
        <f t="shared" si="393"/>
        <v>0</v>
      </c>
      <c r="Z3428" s="342">
        <f t="shared" si="393"/>
        <v>0</v>
      </c>
      <c r="AA3428" s="342">
        <f t="shared" si="393"/>
        <v>0</v>
      </c>
      <c r="AB3428" s="342">
        <f t="shared" si="393"/>
        <v>0</v>
      </c>
      <c r="AC3428" s="109">
        <f t="shared" si="392"/>
        <v>0</v>
      </c>
      <c r="AD3428" s="109">
        <f>IF(C3428=A_Stammdaten!$B$12,E_SAV!$S3428-E_SAV!$AE3428,HLOOKUP(A_Stammdaten!$B$12-1,$AF$4:$AL$4004,ROW(C3428)-3,FALSE)-$AE3428)</f>
        <v>0</v>
      </c>
      <c r="AE3428" s="109">
        <f>HLOOKUP(A_Stammdaten!$B$12,$AF$4:$AL$4004,ROW(C3428)-3,FALSE)</f>
        <v>0</v>
      </c>
      <c r="AF3428" s="109">
        <f t="shared" si="390"/>
        <v>0</v>
      </c>
      <c r="AG3428" s="109">
        <f t="shared" si="387"/>
        <v>0</v>
      </c>
      <c r="AH3428" s="109">
        <f t="shared" si="387"/>
        <v>0</v>
      </c>
      <c r="AI3428" s="109">
        <f t="shared" si="387"/>
        <v>0</v>
      </c>
      <c r="AJ3428" s="109">
        <f t="shared" si="387"/>
        <v>0</v>
      </c>
      <c r="AK3428" s="109">
        <f t="shared" si="387"/>
        <v>0</v>
      </c>
      <c r="AL3428" s="109">
        <f t="shared" si="387"/>
        <v>0</v>
      </c>
    </row>
    <row r="3429" spans="1:38" x14ac:dyDescent="0.3">
      <c r="A3429" s="421"/>
      <c r="B3429" s="421"/>
      <c r="C3429" s="422"/>
      <c r="D3429" s="423"/>
      <c r="E3429" s="421"/>
      <c r="F3429" s="421"/>
      <c r="G3429" s="421"/>
      <c r="H3429" s="421"/>
      <c r="I3429" s="421"/>
      <c r="J3429" s="421"/>
      <c r="K3429" s="421"/>
      <c r="L3429" s="421"/>
      <c r="M3429" s="423"/>
      <c r="N3429" s="340">
        <f>IF(C3429&gt;A_Stammdaten!$B$12,0,SUM(E3429,F3429,H3429,J3429:K3429)-SUM(G3429,I3429,L3429:M3429))</f>
        <v>0</v>
      </c>
      <c r="O3429" s="421"/>
      <c r="P3429" s="421"/>
      <c r="Q3429" s="421"/>
      <c r="R3429" s="421"/>
      <c r="S3429" s="108">
        <f t="shared" si="391"/>
        <v>0</v>
      </c>
      <c r="T3429" s="341">
        <f>IF(ISBLANK($B3429),0,VLOOKUP($B3429,Listen!$A$2:$C$45,2,FALSE))</f>
        <v>0</v>
      </c>
      <c r="U3429" s="341">
        <f>IF(ISBLANK($B3429),0,VLOOKUP($B3429,Listen!$A$2:$C$45,3,FALSE))</f>
        <v>0</v>
      </c>
      <c r="V3429" s="342">
        <f t="shared" si="389"/>
        <v>0</v>
      </c>
      <c r="W3429" s="342">
        <f t="shared" si="393"/>
        <v>0</v>
      </c>
      <c r="X3429" s="342">
        <f t="shared" si="393"/>
        <v>0</v>
      </c>
      <c r="Y3429" s="342">
        <f t="shared" si="393"/>
        <v>0</v>
      </c>
      <c r="Z3429" s="342">
        <f t="shared" si="393"/>
        <v>0</v>
      </c>
      <c r="AA3429" s="342">
        <f t="shared" si="393"/>
        <v>0</v>
      </c>
      <c r="AB3429" s="342">
        <f t="shared" si="393"/>
        <v>0</v>
      </c>
      <c r="AC3429" s="109">
        <f t="shared" si="392"/>
        <v>0</v>
      </c>
      <c r="AD3429" s="109">
        <f>IF(C3429=A_Stammdaten!$B$12,E_SAV!$S3429-E_SAV!$AE3429,HLOOKUP(A_Stammdaten!$B$12-1,$AF$4:$AL$4004,ROW(C3429)-3,FALSE)-$AE3429)</f>
        <v>0</v>
      </c>
      <c r="AE3429" s="109">
        <f>HLOOKUP(A_Stammdaten!$B$12,$AF$4:$AL$4004,ROW(C3429)-3,FALSE)</f>
        <v>0</v>
      </c>
      <c r="AF3429" s="109">
        <f t="shared" si="390"/>
        <v>0</v>
      </c>
      <c r="AG3429" s="109">
        <f t="shared" ref="AG3429:AL3471" si="394">IF(OR($C3429=0,$S3429=0,W3429-(AG$4-$C3429)=0),0,IF($C3429&lt;AG$4,AF3429-AF3429/(W3429-(AG$4-$C3429)),IF($C3429=AG$4,$S3429-$S3429/W3429,0)))</f>
        <v>0</v>
      </c>
      <c r="AH3429" s="109">
        <f t="shared" si="394"/>
        <v>0</v>
      </c>
      <c r="AI3429" s="109">
        <f t="shared" si="394"/>
        <v>0</v>
      </c>
      <c r="AJ3429" s="109">
        <f t="shared" si="394"/>
        <v>0</v>
      </c>
      <c r="AK3429" s="109">
        <f t="shared" si="394"/>
        <v>0</v>
      </c>
      <c r="AL3429" s="109">
        <f t="shared" si="394"/>
        <v>0</v>
      </c>
    </row>
    <row r="3430" spans="1:38" x14ac:dyDescent="0.3">
      <c r="A3430" s="421"/>
      <c r="B3430" s="421"/>
      <c r="C3430" s="422"/>
      <c r="D3430" s="423"/>
      <c r="E3430" s="421"/>
      <c r="F3430" s="421"/>
      <c r="G3430" s="421"/>
      <c r="H3430" s="421"/>
      <c r="I3430" s="421"/>
      <c r="J3430" s="421"/>
      <c r="K3430" s="421"/>
      <c r="L3430" s="421"/>
      <c r="M3430" s="423"/>
      <c r="N3430" s="340">
        <f>IF(C3430&gt;A_Stammdaten!$B$12,0,SUM(E3430,F3430,H3430,J3430:K3430)-SUM(G3430,I3430,L3430:M3430))</f>
        <v>0</v>
      </c>
      <c r="O3430" s="421"/>
      <c r="P3430" s="421"/>
      <c r="Q3430" s="421"/>
      <c r="R3430" s="421"/>
      <c r="S3430" s="108">
        <f t="shared" si="391"/>
        <v>0</v>
      </c>
      <c r="T3430" s="341">
        <f>IF(ISBLANK($B3430),0,VLOOKUP($B3430,Listen!$A$2:$C$45,2,FALSE))</f>
        <v>0</v>
      </c>
      <c r="U3430" s="341">
        <f>IF(ISBLANK($B3430),0,VLOOKUP($B3430,Listen!$A$2:$C$45,3,FALSE))</f>
        <v>0</v>
      </c>
      <c r="V3430" s="342">
        <f t="shared" si="389"/>
        <v>0</v>
      </c>
      <c r="W3430" s="342">
        <f t="shared" si="393"/>
        <v>0</v>
      </c>
      <c r="X3430" s="342">
        <f t="shared" si="393"/>
        <v>0</v>
      </c>
      <c r="Y3430" s="342">
        <f t="shared" si="393"/>
        <v>0</v>
      </c>
      <c r="Z3430" s="342">
        <f t="shared" si="393"/>
        <v>0</v>
      </c>
      <c r="AA3430" s="342">
        <f t="shared" si="393"/>
        <v>0</v>
      </c>
      <c r="AB3430" s="342">
        <f t="shared" si="393"/>
        <v>0</v>
      </c>
      <c r="AC3430" s="109">
        <f t="shared" si="392"/>
        <v>0</v>
      </c>
      <c r="AD3430" s="109">
        <f>IF(C3430=A_Stammdaten!$B$12,E_SAV!$S3430-E_SAV!$AE3430,HLOOKUP(A_Stammdaten!$B$12-1,$AF$4:$AL$4004,ROW(C3430)-3,FALSE)-$AE3430)</f>
        <v>0</v>
      </c>
      <c r="AE3430" s="109">
        <f>HLOOKUP(A_Stammdaten!$B$12,$AF$4:$AL$4004,ROW(C3430)-3,FALSE)</f>
        <v>0</v>
      </c>
      <c r="AF3430" s="109">
        <f t="shared" si="390"/>
        <v>0</v>
      </c>
      <c r="AG3430" s="109">
        <f t="shared" si="394"/>
        <v>0</v>
      </c>
      <c r="AH3430" s="109">
        <f t="shared" si="394"/>
        <v>0</v>
      </c>
      <c r="AI3430" s="109">
        <f t="shared" si="394"/>
        <v>0</v>
      </c>
      <c r="AJ3430" s="109">
        <f t="shared" si="394"/>
        <v>0</v>
      </c>
      <c r="AK3430" s="109">
        <f t="shared" si="394"/>
        <v>0</v>
      </c>
      <c r="AL3430" s="109">
        <f t="shared" si="394"/>
        <v>0</v>
      </c>
    </row>
    <row r="3431" spans="1:38" x14ac:dyDescent="0.3">
      <c r="A3431" s="421"/>
      <c r="B3431" s="421"/>
      <c r="C3431" s="422"/>
      <c r="D3431" s="423"/>
      <c r="E3431" s="421"/>
      <c r="F3431" s="421"/>
      <c r="G3431" s="421"/>
      <c r="H3431" s="421"/>
      <c r="I3431" s="421"/>
      <c r="J3431" s="421"/>
      <c r="K3431" s="421"/>
      <c r="L3431" s="421"/>
      <c r="M3431" s="423"/>
      <c r="N3431" s="340">
        <f>IF(C3431&gt;A_Stammdaten!$B$12,0,SUM(E3431,F3431,H3431,J3431:K3431)-SUM(G3431,I3431,L3431:M3431))</f>
        <v>0</v>
      </c>
      <c r="O3431" s="421"/>
      <c r="P3431" s="421"/>
      <c r="Q3431" s="421"/>
      <c r="R3431" s="421"/>
      <c r="S3431" s="108">
        <f t="shared" si="391"/>
        <v>0</v>
      </c>
      <c r="T3431" s="341">
        <f>IF(ISBLANK($B3431),0,VLOOKUP($B3431,Listen!$A$2:$C$45,2,FALSE))</f>
        <v>0</v>
      </c>
      <c r="U3431" s="341">
        <f>IF(ISBLANK($B3431),0,VLOOKUP($B3431,Listen!$A$2:$C$45,3,FALSE))</f>
        <v>0</v>
      </c>
      <c r="V3431" s="342">
        <f t="shared" si="389"/>
        <v>0</v>
      </c>
      <c r="W3431" s="342">
        <f t="shared" si="393"/>
        <v>0</v>
      </c>
      <c r="X3431" s="342">
        <f t="shared" si="393"/>
        <v>0</v>
      </c>
      <c r="Y3431" s="342">
        <f t="shared" si="393"/>
        <v>0</v>
      </c>
      <c r="Z3431" s="342">
        <f t="shared" si="393"/>
        <v>0</v>
      </c>
      <c r="AA3431" s="342">
        <f t="shared" si="393"/>
        <v>0</v>
      </c>
      <c r="AB3431" s="342">
        <f t="shared" si="393"/>
        <v>0</v>
      </c>
      <c r="AC3431" s="109">
        <f t="shared" si="392"/>
        <v>0</v>
      </c>
      <c r="AD3431" s="109">
        <f>IF(C3431=A_Stammdaten!$B$12,E_SAV!$S3431-E_SAV!$AE3431,HLOOKUP(A_Stammdaten!$B$12-1,$AF$4:$AL$4004,ROW(C3431)-3,FALSE)-$AE3431)</f>
        <v>0</v>
      </c>
      <c r="AE3431" s="109">
        <f>HLOOKUP(A_Stammdaten!$B$12,$AF$4:$AL$4004,ROW(C3431)-3,FALSE)</f>
        <v>0</v>
      </c>
      <c r="AF3431" s="109">
        <f t="shared" si="390"/>
        <v>0</v>
      </c>
      <c r="AG3431" s="109">
        <f t="shared" si="394"/>
        <v>0</v>
      </c>
      <c r="AH3431" s="109">
        <f t="shared" si="394"/>
        <v>0</v>
      </c>
      <c r="AI3431" s="109">
        <f t="shared" si="394"/>
        <v>0</v>
      </c>
      <c r="AJ3431" s="109">
        <f t="shared" si="394"/>
        <v>0</v>
      </c>
      <c r="AK3431" s="109">
        <f t="shared" si="394"/>
        <v>0</v>
      </c>
      <c r="AL3431" s="109">
        <f t="shared" si="394"/>
        <v>0</v>
      </c>
    </row>
    <row r="3432" spans="1:38" x14ac:dyDescent="0.3">
      <c r="A3432" s="421"/>
      <c r="B3432" s="421"/>
      <c r="C3432" s="422"/>
      <c r="D3432" s="423"/>
      <c r="E3432" s="421"/>
      <c r="F3432" s="421"/>
      <c r="G3432" s="421"/>
      <c r="H3432" s="421"/>
      <c r="I3432" s="421"/>
      <c r="J3432" s="421"/>
      <c r="K3432" s="421"/>
      <c r="L3432" s="421"/>
      <c r="M3432" s="423"/>
      <c r="N3432" s="340">
        <f>IF(C3432&gt;A_Stammdaten!$B$12,0,SUM(E3432,F3432,H3432,J3432:K3432)-SUM(G3432,I3432,L3432:M3432))</f>
        <v>0</v>
      </c>
      <c r="O3432" s="421"/>
      <c r="P3432" s="421"/>
      <c r="Q3432" s="421"/>
      <c r="R3432" s="421"/>
      <c r="S3432" s="108">
        <f t="shared" si="391"/>
        <v>0</v>
      </c>
      <c r="T3432" s="341">
        <f>IF(ISBLANK($B3432),0,VLOOKUP($B3432,Listen!$A$2:$C$45,2,FALSE))</f>
        <v>0</v>
      </c>
      <c r="U3432" s="341">
        <f>IF(ISBLANK($B3432),0,VLOOKUP($B3432,Listen!$A$2:$C$45,3,FALSE))</f>
        <v>0</v>
      </c>
      <c r="V3432" s="342">
        <f t="shared" si="389"/>
        <v>0</v>
      </c>
      <c r="W3432" s="342">
        <f t="shared" si="393"/>
        <v>0</v>
      </c>
      <c r="X3432" s="342">
        <f t="shared" si="393"/>
        <v>0</v>
      </c>
      <c r="Y3432" s="342">
        <f t="shared" si="393"/>
        <v>0</v>
      </c>
      <c r="Z3432" s="342">
        <f t="shared" si="393"/>
        <v>0</v>
      </c>
      <c r="AA3432" s="342">
        <f t="shared" si="393"/>
        <v>0</v>
      </c>
      <c r="AB3432" s="342">
        <f t="shared" si="393"/>
        <v>0</v>
      </c>
      <c r="AC3432" s="109">
        <f t="shared" si="392"/>
        <v>0</v>
      </c>
      <c r="AD3432" s="109">
        <f>IF(C3432=A_Stammdaten!$B$12,E_SAV!$S3432-E_SAV!$AE3432,HLOOKUP(A_Stammdaten!$B$12-1,$AF$4:$AL$4004,ROW(C3432)-3,FALSE)-$AE3432)</f>
        <v>0</v>
      </c>
      <c r="AE3432" s="109">
        <f>HLOOKUP(A_Stammdaten!$B$12,$AF$4:$AL$4004,ROW(C3432)-3,FALSE)</f>
        <v>0</v>
      </c>
      <c r="AF3432" s="109">
        <f t="shared" si="390"/>
        <v>0</v>
      </c>
      <c r="AG3432" s="109">
        <f t="shared" si="394"/>
        <v>0</v>
      </c>
      <c r="AH3432" s="109">
        <f t="shared" si="394"/>
        <v>0</v>
      </c>
      <c r="AI3432" s="109">
        <f t="shared" si="394"/>
        <v>0</v>
      </c>
      <c r="AJ3432" s="109">
        <f t="shared" si="394"/>
        <v>0</v>
      </c>
      <c r="AK3432" s="109">
        <f t="shared" si="394"/>
        <v>0</v>
      </c>
      <c r="AL3432" s="109">
        <f t="shared" si="394"/>
        <v>0</v>
      </c>
    </row>
    <row r="3433" spans="1:38" x14ac:dyDescent="0.3">
      <c r="A3433" s="421"/>
      <c r="B3433" s="421"/>
      <c r="C3433" s="422"/>
      <c r="D3433" s="423"/>
      <c r="E3433" s="421"/>
      <c r="F3433" s="421"/>
      <c r="G3433" s="421"/>
      <c r="H3433" s="421"/>
      <c r="I3433" s="421"/>
      <c r="J3433" s="421"/>
      <c r="K3433" s="421"/>
      <c r="L3433" s="421"/>
      <c r="M3433" s="423"/>
      <c r="N3433" s="340">
        <f>IF(C3433&gt;A_Stammdaten!$B$12,0,SUM(E3433,F3433,H3433,J3433:K3433)-SUM(G3433,I3433,L3433:M3433))</f>
        <v>0</v>
      </c>
      <c r="O3433" s="421"/>
      <c r="P3433" s="421"/>
      <c r="Q3433" s="421"/>
      <c r="R3433" s="421"/>
      <c r="S3433" s="108">
        <f t="shared" si="391"/>
        <v>0</v>
      </c>
      <c r="T3433" s="341">
        <f>IF(ISBLANK($B3433),0,VLOOKUP($B3433,Listen!$A$2:$C$45,2,FALSE))</f>
        <v>0</v>
      </c>
      <c r="U3433" s="341">
        <f>IF(ISBLANK($B3433),0,VLOOKUP($B3433,Listen!$A$2:$C$45,3,FALSE))</f>
        <v>0</v>
      </c>
      <c r="V3433" s="342">
        <f t="shared" si="389"/>
        <v>0</v>
      </c>
      <c r="W3433" s="342">
        <f t="shared" si="393"/>
        <v>0</v>
      </c>
      <c r="X3433" s="342">
        <f t="shared" si="393"/>
        <v>0</v>
      </c>
      <c r="Y3433" s="342">
        <f t="shared" si="393"/>
        <v>0</v>
      </c>
      <c r="Z3433" s="342">
        <f t="shared" si="393"/>
        <v>0</v>
      </c>
      <c r="AA3433" s="342">
        <f t="shared" si="393"/>
        <v>0</v>
      </c>
      <c r="AB3433" s="342">
        <f t="shared" si="393"/>
        <v>0</v>
      </c>
      <c r="AC3433" s="109">
        <f t="shared" si="392"/>
        <v>0</v>
      </c>
      <c r="AD3433" s="109">
        <f>IF(C3433=A_Stammdaten!$B$12,E_SAV!$S3433-E_SAV!$AE3433,HLOOKUP(A_Stammdaten!$B$12-1,$AF$4:$AL$4004,ROW(C3433)-3,FALSE)-$AE3433)</f>
        <v>0</v>
      </c>
      <c r="AE3433" s="109">
        <f>HLOOKUP(A_Stammdaten!$B$12,$AF$4:$AL$4004,ROW(C3433)-3,FALSE)</f>
        <v>0</v>
      </c>
      <c r="AF3433" s="109">
        <f t="shared" si="390"/>
        <v>0</v>
      </c>
      <c r="AG3433" s="109">
        <f t="shared" si="394"/>
        <v>0</v>
      </c>
      <c r="AH3433" s="109">
        <f t="shared" si="394"/>
        <v>0</v>
      </c>
      <c r="AI3433" s="109">
        <f t="shared" si="394"/>
        <v>0</v>
      </c>
      <c r="AJ3433" s="109">
        <f t="shared" si="394"/>
        <v>0</v>
      </c>
      <c r="AK3433" s="109">
        <f t="shared" si="394"/>
        <v>0</v>
      </c>
      <c r="AL3433" s="109">
        <f t="shared" si="394"/>
        <v>0</v>
      </c>
    </row>
    <row r="3434" spans="1:38" x14ac:dyDescent="0.3">
      <c r="A3434" s="421"/>
      <c r="B3434" s="421"/>
      <c r="C3434" s="422"/>
      <c r="D3434" s="423"/>
      <c r="E3434" s="421"/>
      <c r="F3434" s="421"/>
      <c r="G3434" s="421"/>
      <c r="H3434" s="421"/>
      <c r="I3434" s="421"/>
      <c r="J3434" s="421"/>
      <c r="K3434" s="421"/>
      <c r="L3434" s="421"/>
      <c r="M3434" s="423"/>
      <c r="N3434" s="340">
        <f>IF(C3434&gt;A_Stammdaten!$B$12,0,SUM(E3434,F3434,H3434,J3434:K3434)-SUM(G3434,I3434,L3434:M3434))</f>
        <v>0</v>
      </c>
      <c r="O3434" s="421"/>
      <c r="P3434" s="421"/>
      <c r="Q3434" s="421"/>
      <c r="R3434" s="421"/>
      <c r="S3434" s="108">
        <f t="shared" si="391"/>
        <v>0</v>
      </c>
      <c r="T3434" s="341">
        <f>IF(ISBLANK($B3434),0,VLOOKUP($B3434,Listen!$A$2:$C$45,2,FALSE))</f>
        <v>0</v>
      </c>
      <c r="U3434" s="341">
        <f>IF(ISBLANK($B3434),0,VLOOKUP($B3434,Listen!$A$2:$C$45,3,FALSE))</f>
        <v>0</v>
      </c>
      <c r="V3434" s="342">
        <f t="shared" si="389"/>
        <v>0</v>
      </c>
      <c r="W3434" s="342">
        <f t="shared" si="393"/>
        <v>0</v>
      </c>
      <c r="X3434" s="342">
        <f t="shared" si="393"/>
        <v>0</v>
      </c>
      <c r="Y3434" s="342">
        <f t="shared" si="393"/>
        <v>0</v>
      </c>
      <c r="Z3434" s="342">
        <f t="shared" si="393"/>
        <v>0</v>
      </c>
      <c r="AA3434" s="342">
        <f t="shared" si="393"/>
        <v>0</v>
      </c>
      <c r="AB3434" s="342">
        <f t="shared" si="393"/>
        <v>0</v>
      </c>
      <c r="AC3434" s="109">
        <f t="shared" si="392"/>
        <v>0</v>
      </c>
      <c r="AD3434" s="109">
        <f>IF(C3434=A_Stammdaten!$B$12,E_SAV!$S3434-E_SAV!$AE3434,HLOOKUP(A_Stammdaten!$B$12-1,$AF$4:$AL$4004,ROW(C3434)-3,FALSE)-$AE3434)</f>
        <v>0</v>
      </c>
      <c r="AE3434" s="109">
        <f>HLOOKUP(A_Stammdaten!$B$12,$AF$4:$AL$4004,ROW(C3434)-3,FALSE)</f>
        <v>0</v>
      </c>
      <c r="AF3434" s="109">
        <f t="shared" si="390"/>
        <v>0</v>
      </c>
      <c r="AG3434" s="109">
        <f t="shared" si="394"/>
        <v>0</v>
      </c>
      <c r="AH3434" s="109">
        <f t="shared" si="394"/>
        <v>0</v>
      </c>
      <c r="AI3434" s="109">
        <f t="shared" si="394"/>
        <v>0</v>
      </c>
      <c r="AJ3434" s="109">
        <f t="shared" si="394"/>
        <v>0</v>
      </c>
      <c r="AK3434" s="109">
        <f t="shared" si="394"/>
        <v>0</v>
      </c>
      <c r="AL3434" s="109">
        <f t="shared" si="394"/>
        <v>0</v>
      </c>
    </row>
    <row r="3435" spans="1:38" x14ac:dyDescent="0.3">
      <c r="A3435" s="421"/>
      <c r="B3435" s="421"/>
      <c r="C3435" s="422"/>
      <c r="D3435" s="423"/>
      <c r="E3435" s="421"/>
      <c r="F3435" s="421"/>
      <c r="G3435" s="421"/>
      <c r="H3435" s="421"/>
      <c r="I3435" s="421"/>
      <c r="J3435" s="421"/>
      <c r="K3435" s="421"/>
      <c r="L3435" s="421"/>
      <c r="M3435" s="423"/>
      <c r="N3435" s="340">
        <f>IF(C3435&gt;A_Stammdaten!$B$12,0,SUM(E3435,F3435,H3435,J3435:K3435)-SUM(G3435,I3435,L3435:M3435))</f>
        <v>0</v>
      </c>
      <c r="O3435" s="421"/>
      <c r="P3435" s="421"/>
      <c r="Q3435" s="421"/>
      <c r="R3435" s="421"/>
      <c r="S3435" s="108">
        <f t="shared" si="391"/>
        <v>0</v>
      </c>
      <c r="T3435" s="341">
        <f>IF(ISBLANK($B3435),0,VLOOKUP($B3435,Listen!$A$2:$C$45,2,FALSE))</f>
        <v>0</v>
      </c>
      <c r="U3435" s="341">
        <f>IF(ISBLANK($B3435),0,VLOOKUP($B3435,Listen!$A$2:$C$45,3,FALSE))</f>
        <v>0</v>
      </c>
      <c r="V3435" s="342">
        <f t="shared" si="389"/>
        <v>0</v>
      </c>
      <c r="W3435" s="342">
        <f t="shared" si="393"/>
        <v>0</v>
      </c>
      <c r="X3435" s="342">
        <f t="shared" si="393"/>
        <v>0</v>
      </c>
      <c r="Y3435" s="342">
        <f t="shared" si="393"/>
        <v>0</v>
      </c>
      <c r="Z3435" s="342">
        <f t="shared" si="393"/>
        <v>0</v>
      </c>
      <c r="AA3435" s="342">
        <f t="shared" si="393"/>
        <v>0</v>
      </c>
      <c r="AB3435" s="342">
        <f t="shared" si="393"/>
        <v>0</v>
      </c>
      <c r="AC3435" s="109">
        <f t="shared" si="392"/>
        <v>0</v>
      </c>
      <c r="AD3435" s="109">
        <f>IF(C3435=A_Stammdaten!$B$12,E_SAV!$S3435-E_SAV!$AE3435,HLOOKUP(A_Stammdaten!$B$12-1,$AF$4:$AL$4004,ROW(C3435)-3,FALSE)-$AE3435)</f>
        <v>0</v>
      </c>
      <c r="AE3435" s="109">
        <f>HLOOKUP(A_Stammdaten!$B$12,$AF$4:$AL$4004,ROW(C3435)-3,FALSE)</f>
        <v>0</v>
      </c>
      <c r="AF3435" s="109">
        <f t="shared" si="390"/>
        <v>0</v>
      </c>
      <c r="AG3435" s="109">
        <f t="shared" si="394"/>
        <v>0</v>
      </c>
      <c r="AH3435" s="109">
        <f t="shared" si="394"/>
        <v>0</v>
      </c>
      <c r="AI3435" s="109">
        <f t="shared" si="394"/>
        <v>0</v>
      </c>
      <c r="AJ3435" s="109">
        <f t="shared" si="394"/>
        <v>0</v>
      </c>
      <c r="AK3435" s="109">
        <f t="shared" si="394"/>
        <v>0</v>
      </c>
      <c r="AL3435" s="109">
        <f t="shared" si="394"/>
        <v>0</v>
      </c>
    </row>
    <row r="3436" spans="1:38" x14ac:dyDescent="0.3">
      <c r="A3436" s="421"/>
      <c r="B3436" s="421"/>
      <c r="C3436" s="422"/>
      <c r="D3436" s="423"/>
      <c r="E3436" s="421"/>
      <c r="F3436" s="421"/>
      <c r="G3436" s="421"/>
      <c r="H3436" s="421"/>
      <c r="I3436" s="421"/>
      <c r="J3436" s="421"/>
      <c r="K3436" s="421"/>
      <c r="L3436" s="421"/>
      <c r="M3436" s="423"/>
      <c r="N3436" s="340">
        <f>IF(C3436&gt;A_Stammdaten!$B$12,0,SUM(E3436,F3436,H3436,J3436:K3436)-SUM(G3436,I3436,L3436:M3436))</f>
        <v>0</v>
      </c>
      <c r="O3436" s="421"/>
      <c r="P3436" s="421"/>
      <c r="Q3436" s="421"/>
      <c r="R3436" s="421"/>
      <c r="S3436" s="108">
        <f t="shared" si="391"/>
        <v>0</v>
      </c>
      <c r="T3436" s="341">
        <f>IF(ISBLANK($B3436),0,VLOOKUP($B3436,Listen!$A$2:$C$45,2,FALSE))</f>
        <v>0</v>
      </c>
      <c r="U3436" s="341">
        <f>IF(ISBLANK($B3436),0,VLOOKUP($B3436,Listen!$A$2:$C$45,3,FALSE))</f>
        <v>0</v>
      </c>
      <c r="V3436" s="342">
        <f t="shared" si="389"/>
        <v>0</v>
      </c>
      <c r="W3436" s="342">
        <f t="shared" si="393"/>
        <v>0</v>
      </c>
      <c r="X3436" s="342">
        <f t="shared" si="393"/>
        <v>0</v>
      </c>
      <c r="Y3436" s="342">
        <f t="shared" si="393"/>
        <v>0</v>
      </c>
      <c r="Z3436" s="342">
        <f t="shared" si="393"/>
        <v>0</v>
      </c>
      <c r="AA3436" s="342">
        <f t="shared" si="393"/>
        <v>0</v>
      </c>
      <c r="AB3436" s="342">
        <f t="shared" si="393"/>
        <v>0</v>
      </c>
      <c r="AC3436" s="109">
        <f t="shared" si="392"/>
        <v>0</v>
      </c>
      <c r="AD3436" s="109">
        <f>IF(C3436=A_Stammdaten!$B$12,E_SAV!$S3436-E_SAV!$AE3436,HLOOKUP(A_Stammdaten!$B$12-1,$AF$4:$AL$4004,ROW(C3436)-3,FALSE)-$AE3436)</f>
        <v>0</v>
      </c>
      <c r="AE3436" s="109">
        <f>HLOOKUP(A_Stammdaten!$B$12,$AF$4:$AL$4004,ROW(C3436)-3,FALSE)</f>
        <v>0</v>
      </c>
      <c r="AF3436" s="109">
        <f t="shared" si="390"/>
        <v>0</v>
      </c>
      <c r="AG3436" s="109">
        <f t="shared" si="394"/>
        <v>0</v>
      </c>
      <c r="AH3436" s="109">
        <f t="shared" si="394"/>
        <v>0</v>
      </c>
      <c r="AI3436" s="109">
        <f t="shared" si="394"/>
        <v>0</v>
      </c>
      <c r="AJ3436" s="109">
        <f t="shared" si="394"/>
        <v>0</v>
      </c>
      <c r="AK3436" s="109">
        <f t="shared" si="394"/>
        <v>0</v>
      </c>
      <c r="AL3436" s="109">
        <f t="shared" si="394"/>
        <v>0</v>
      </c>
    </row>
    <row r="3437" spans="1:38" x14ac:dyDescent="0.3">
      <c r="A3437" s="421"/>
      <c r="B3437" s="421"/>
      <c r="C3437" s="422"/>
      <c r="D3437" s="423"/>
      <c r="E3437" s="421"/>
      <c r="F3437" s="421"/>
      <c r="G3437" s="421"/>
      <c r="H3437" s="421"/>
      <c r="I3437" s="421"/>
      <c r="J3437" s="421"/>
      <c r="K3437" s="421"/>
      <c r="L3437" s="421"/>
      <c r="M3437" s="423"/>
      <c r="N3437" s="340">
        <f>IF(C3437&gt;A_Stammdaten!$B$12,0,SUM(E3437,F3437,H3437,J3437:K3437)-SUM(G3437,I3437,L3437:M3437))</f>
        <v>0</v>
      </c>
      <c r="O3437" s="421"/>
      <c r="P3437" s="421"/>
      <c r="Q3437" s="421"/>
      <c r="R3437" s="421"/>
      <c r="S3437" s="108">
        <f t="shared" si="391"/>
        <v>0</v>
      </c>
      <c r="T3437" s="341">
        <f>IF(ISBLANK($B3437),0,VLOOKUP($B3437,Listen!$A$2:$C$45,2,FALSE))</f>
        <v>0</v>
      </c>
      <c r="U3437" s="341">
        <f>IF(ISBLANK($B3437),0,VLOOKUP($B3437,Listen!$A$2:$C$45,3,FALSE))</f>
        <v>0</v>
      </c>
      <c r="V3437" s="342">
        <f t="shared" si="389"/>
        <v>0</v>
      </c>
      <c r="W3437" s="342">
        <f t="shared" si="393"/>
        <v>0</v>
      </c>
      <c r="X3437" s="342">
        <f t="shared" si="393"/>
        <v>0</v>
      </c>
      <c r="Y3437" s="342">
        <f t="shared" si="393"/>
        <v>0</v>
      </c>
      <c r="Z3437" s="342">
        <f t="shared" si="393"/>
        <v>0</v>
      </c>
      <c r="AA3437" s="342">
        <f t="shared" si="393"/>
        <v>0</v>
      </c>
      <c r="AB3437" s="342">
        <f t="shared" si="393"/>
        <v>0</v>
      </c>
      <c r="AC3437" s="109">
        <f t="shared" si="392"/>
        <v>0</v>
      </c>
      <c r="AD3437" s="109">
        <f>IF(C3437=A_Stammdaten!$B$12,E_SAV!$S3437-E_SAV!$AE3437,HLOOKUP(A_Stammdaten!$B$12-1,$AF$4:$AL$4004,ROW(C3437)-3,FALSE)-$AE3437)</f>
        <v>0</v>
      </c>
      <c r="AE3437" s="109">
        <f>HLOOKUP(A_Stammdaten!$B$12,$AF$4:$AL$4004,ROW(C3437)-3,FALSE)</f>
        <v>0</v>
      </c>
      <c r="AF3437" s="109">
        <f t="shared" si="390"/>
        <v>0</v>
      </c>
      <c r="AG3437" s="109">
        <f t="shared" si="394"/>
        <v>0</v>
      </c>
      <c r="AH3437" s="109">
        <f t="shared" si="394"/>
        <v>0</v>
      </c>
      <c r="AI3437" s="109">
        <f t="shared" si="394"/>
        <v>0</v>
      </c>
      <c r="AJ3437" s="109">
        <f t="shared" si="394"/>
        <v>0</v>
      </c>
      <c r="AK3437" s="109">
        <f t="shared" si="394"/>
        <v>0</v>
      </c>
      <c r="AL3437" s="109">
        <f t="shared" si="394"/>
        <v>0</v>
      </c>
    </row>
    <row r="3438" spans="1:38" x14ac:dyDescent="0.3">
      <c r="A3438" s="421"/>
      <c r="B3438" s="421"/>
      <c r="C3438" s="422"/>
      <c r="D3438" s="423"/>
      <c r="E3438" s="421"/>
      <c r="F3438" s="421"/>
      <c r="G3438" s="421"/>
      <c r="H3438" s="421"/>
      <c r="I3438" s="421"/>
      <c r="J3438" s="421"/>
      <c r="K3438" s="421"/>
      <c r="L3438" s="421"/>
      <c r="M3438" s="423"/>
      <c r="N3438" s="340">
        <f>IF(C3438&gt;A_Stammdaten!$B$12,0,SUM(E3438,F3438,H3438,J3438:K3438)-SUM(G3438,I3438,L3438:M3438))</f>
        <v>0</v>
      </c>
      <c r="O3438" s="421"/>
      <c r="P3438" s="421"/>
      <c r="Q3438" s="421"/>
      <c r="R3438" s="421"/>
      <c r="S3438" s="108">
        <f t="shared" si="391"/>
        <v>0</v>
      </c>
      <c r="T3438" s="341">
        <f>IF(ISBLANK($B3438),0,VLOOKUP($B3438,Listen!$A$2:$C$45,2,FALSE))</f>
        <v>0</v>
      </c>
      <c r="U3438" s="341">
        <f>IF(ISBLANK($B3438),0,VLOOKUP($B3438,Listen!$A$2:$C$45,3,FALSE))</f>
        <v>0</v>
      </c>
      <c r="V3438" s="342">
        <f t="shared" si="389"/>
        <v>0</v>
      </c>
      <c r="W3438" s="342">
        <f t="shared" si="393"/>
        <v>0</v>
      </c>
      <c r="X3438" s="342">
        <f t="shared" si="393"/>
        <v>0</v>
      </c>
      <c r="Y3438" s="342">
        <f t="shared" si="393"/>
        <v>0</v>
      </c>
      <c r="Z3438" s="342">
        <f t="shared" si="393"/>
        <v>0</v>
      </c>
      <c r="AA3438" s="342">
        <f t="shared" si="393"/>
        <v>0</v>
      </c>
      <c r="AB3438" s="342">
        <f t="shared" si="393"/>
        <v>0</v>
      </c>
      <c r="AC3438" s="109">
        <f t="shared" si="392"/>
        <v>0</v>
      </c>
      <c r="AD3438" s="109">
        <f>IF(C3438=A_Stammdaten!$B$12,E_SAV!$S3438-E_SAV!$AE3438,HLOOKUP(A_Stammdaten!$B$12-1,$AF$4:$AL$4004,ROW(C3438)-3,FALSE)-$AE3438)</f>
        <v>0</v>
      </c>
      <c r="AE3438" s="109">
        <f>HLOOKUP(A_Stammdaten!$B$12,$AF$4:$AL$4004,ROW(C3438)-3,FALSE)</f>
        <v>0</v>
      </c>
      <c r="AF3438" s="109">
        <f t="shared" si="390"/>
        <v>0</v>
      </c>
      <c r="AG3438" s="109">
        <f t="shared" si="394"/>
        <v>0</v>
      </c>
      <c r="AH3438" s="109">
        <f t="shared" si="394"/>
        <v>0</v>
      </c>
      <c r="AI3438" s="109">
        <f t="shared" si="394"/>
        <v>0</v>
      </c>
      <c r="AJ3438" s="109">
        <f t="shared" si="394"/>
        <v>0</v>
      </c>
      <c r="AK3438" s="109">
        <f t="shared" si="394"/>
        <v>0</v>
      </c>
      <c r="AL3438" s="109">
        <f t="shared" si="394"/>
        <v>0</v>
      </c>
    </row>
    <row r="3439" spans="1:38" x14ac:dyDescent="0.3">
      <c r="A3439" s="421"/>
      <c r="B3439" s="421"/>
      <c r="C3439" s="422"/>
      <c r="D3439" s="423"/>
      <c r="E3439" s="421"/>
      <c r="F3439" s="421"/>
      <c r="G3439" s="421"/>
      <c r="H3439" s="421"/>
      <c r="I3439" s="421"/>
      <c r="J3439" s="421"/>
      <c r="K3439" s="421"/>
      <c r="L3439" s="421"/>
      <c r="M3439" s="423"/>
      <c r="N3439" s="340">
        <f>IF(C3439&gt;A_Stammdaten!$B$12,0,SUM(E3439,F3439,H3439,J3439:K3439)-SUM(G3439,I3439,L3439:M3439))</f>
        <v>0</v>
      </c>
      <c r="O3439" s="421"/>
      <c r="P3439" s="421"/>
      <c r="Q3439" s="421"/>
      <c r="R3439" s="421"/>
      <c r="S3439" s="108">
        <f t="shared" si="391"/>
        <v>0</v>
      </c>
      <c r="T3439" s="341">
        <f>IF(ISBLANK($B3439),0,VLOOKUP($B3439,Listen!$A$2:$C$45,2,FALSE))</f>
        <v>0</v>
      </c>
      <c r="U3439" s="341">
        <f>IF(ISBLANK($B3439),0,VLOOKUP($B3439,Listen!$A$2:$C$45,3,FALSE))</f>
        <v>0</v>
      </c>
      <c r="V3439" s="342">
        <f t="shared" si="389"/>
        <v>0</v>
      </c>
      <c r="W3439" s="342">
        <f t="shared" si="393"/>
        <v>0</v>
      </c>
      <c r="X3439" s="342">
        <f t="shared" si="393"/>
        <v>0</v>
      </c>
      <c r="Y3439" s="342">
        <f t="shared" si="393"/>
        <v>0</v>
      </c>
      <c r="Z3439" s="342">
        <f t="shared" si="393"/>
        <v>0</v>
      </c>
      <c r="AA3439" s="342">
        <f t="shared" si="393"/>
        <v>0</v>
      </c>
      <c r="AB3439" s="342">
        <f t="shared" si="393"/>
        <v>0</v>
      </c>
      <c r="AC3439" s="109">
        <f t="shared" si="392"/>
        <v>0</v>
      </c>
      <c r="AD3439" s="109">
        <f>IF(C3439=A_Stammdaten!$B$12,E_SAV!$S3439-E_SAV!$AE3439,HLOOKUP(A_Stammdaten!$B$12-1,$AF$4:$AL$4004,ROW(C3439)-3,FALSE)-$AE3439)</f>
        <v>0</v>
      </c>
      <c r="AE3439" s="109">
        <f>HLOOKUP(A_Stammdaten!$B$12,$AF$4:$AL$4004,ROW(C3439)-3,FALSE)</f>
        <v>0</v>
      </c>
      <c r="AF3439" s="109">
        <f t="shared" si="390"/>
        <v>0</v>
      </c>
      <c r="AG3439" s="109">
        <f t="shared" si="394"/>
        <v>0</v>
      </c>
      <c r="AH3439" s="109">
        <f t="shared" si="394"/>
        <v>0</v>
      </c>
      <c r="AI3439" s="109">
        <f t="shared" si="394"/>
        <v>0</v>
      </c>
      <c r="AJ3439" s="109">
        <f t="shared" si="394"/>
        <v>0</v>
      </c>
      <c r="AK3439" s="109">
        <f t="shared" si="394"/>
        <v>0</v>
      </c>
      <c r="AL3439" s="109">
        <f t="shared" si="394"/>
        <v>0</v>
      </c>
    </row>
    <row r="3440" spans="1:38" x14ac:dyDescent="0.3">
      <c r="A3440" s="421"/>
      <c r="B3440" s="421"/>
      <c r="C3440" s="422"/>
      <c r="D3440" s="423"/>
      <c r="E3440" s="421"/>
      <c r="F3440" s="421"/>
      <c r="G3440" s="421"/>
      <c r="H3440" s="421"/>
      <c r="I3440" s="421"/>
      <c r="J3440" s="421"/>
      <c r="K3440" s="421"/>
      <c r="L3440" s="421"/>
      <c r="M3440" s="423"/>
      <c r="N3440" s="340">
        <f>IF(C3440&gt;A_Stammdaten!$B$12,0,SUM(E3440,F3440,H3440,J3440:K3440)-SUM(G3440,I3440,L3440:M3440))</f>
        <v>0</v>
      </c>
      <c r="O3440" s="421"/>
      <c r="P3440" s="421"/>
      <c r="Q3440" s="421"/>
      <c r="R3440" s="421"/>
      <c r="S3440" s="108">
        <f t="shared" si="391"/>
        <v>0</v>
      </c>
      <c r="T3440" s="341">
        <f>IF(ISBLANK($B3440),0,VLOOKUP($B3440,Listen!$A$2:$C$45,2,FALSE))</f>
        <v>0</v>
      </c>
      <c r="U3440" s="341">
        <f>IF(ISBLANK($B3440),0,VLOOKUP($B3440,Listen!$A$2:$C$45,3,FALSE))</f>
        <v>0</v>
      </c>
      <c r="V3440" s="342">
        <f t="shared" si="389"/>
        <v>0</v>
      </c>
      <c r="W3440" s="342">
        <f t="shared" si="393"/>
        <v>0</v>
      </c>
      <c r="X3440" s="342">
        <f t="shared" si="393"/>
        <v>0</v>
      </c>
      <c r="Y3440" s="342">
        <f t="shared" si="393"/>
        <v>0</v>
      </c>
      <c r="Z3440" s="342">
        <f t="shared" si="393"/>
        <v>0</v>
      </c>
      <c r="AA3440" s="342">
        <f t="shared" si="393"/>
        <v>0</v>
      </c>
      <c r="AB3440" s="342">
        <f t="shared" si="393"/>
        <v>0</v>
      </c>
      <c r="AC3440" s="109">
        <f t="shared" si="392"/>
        <v>0</v>
      </c>
      <c r="AD3440" s="109">
        <f>IF(C3440=A_Stammdaten!$B$12,E_SAV!$S3440-E_SAV!$AE3440,HLOOKUP(A_Stammdaten!$B$12-1,$AF$4:$AL$4004,ROW(C3440)-3,FALSE)-$AE3440)</f>
        <v>0</v>
      </c>
      <c r="AE3440" s="109">
        <f>HLOOKUP(A_Stammdaten!$B$12,$AF$4:$AL$4004,ROW(C3440)-3,FALSE)</f>
        <v>0</v>
      </c>
      <c r="AF3440" s="109">
        <f t="shared" si="390"/>
        <v>0</v>
      </c>
      <c r="AG3440" s="109">
        <f t="shared" si="394"/>
        <v>0</v>
      </c>
      <c r="AH3440" s="109">
        <f t="shared" si="394"/>
        <v>0</v>
      </c>
      <c r="AI3440" s="109">
        <f t="shared" si="394"/>
        <v>0</v>
      </c>
      <c r="AJ3440" s="109">
        <f t="shared" si="394"/>
        <v>0</v>
      </c>
      <c r="AK3440" s="109">
        <f t="shared" si="394"/>
        <v>0</v>
      </c>
      <c r="AL3440" s="109">
        <f t="shared" si="394"/>
        <v>0</v>
      </c>
    </row>
    <row r="3441" spans="1:38" x14ac:dyDescent="0.3">
      <c r="A3441" s="421"/>
      <c r="B3441" s="421"/>
      <c r="C3441" s="422"/>
      <c r="D3441" s="423"/>
      <c r="E3441" s="421"/>
      <c r="F3441" s="421"/>
      <c r="G3441" s="421"/>
      <c r="H3441" s="421"/>
      <c r="I3441" s="421"/>
      <c r="J3441" s="421"/>
      <c r="K3441" s="421"/>
      <c r="L3441" s="421"/>
      <c r="M3441" s="423"/>
      <c r="N3441" s="340">
        <f>IF(C3441&gt;A_Stammdaten!$B$12,0,SUM(E3441,F3441,H3441,J3441:K3441)-SUM(G3441,I3441,L3441:M3441))</f>
        <v>0</v>
      </c>
      <c r="O3441" s="421"/>
      <c r="P3441" s="421"/>
      <c r="Q3441" s="421"/>
      <c r="R3441" s="421"/>
      <c r="S3441" s="108">
        <f t="shared" si="391"/>
        <v>0</v>
      </c>
      <c r="T3441" s="341">
        <f>IF(ISBLANK($B3441),0,VLOOKUP($B3441,Listen!$A$2:$C$45,2,FALSE))</f>
        <v>0</v>
      </c>
      <c r="U3441" s="341">
        <f>IF(ISBLANK($B3441),0,VLOOKUP($B3441,Listen!$A$2:$C$45,3,FALSE))</f>
        <v>0</v>
      </c>
      <c r="V3441" s="342">
        <f t="shared" si="389"/>
        <v>0</v>
      </c>
      <c r="W3441" s="342">
        <f t="shared" si="393"/>
        <v>0</v>
      </c>
      <c r="X3441" s="342">
        <f t="shared" si="393"/>
        <v>0</v>
      </c>
      <c r="Y3441" s="342">
        <f t="shared" si="393"/>
        <v>0</v>
      </c>
      <c r="Z3441" s="342">
        <f t="shared" si="393"/>
        <v>0</v>
      </c>
      <c r="AA3441" s="342">
        <f t="shared" si="393"/>
        <v>0</v>
      </c>
      <c r="AB3441" s="342">
        <f t="shared" si="393"/>
        <v>0</v>
      </c>
      <c r="AC3441" s="109">
        <f t="shared" si="392"/>
        <v>0</v>
      </c>
      <c r="AD3441" s="109">
        <f>IF(C3441=A_Stammdaten!$B$12,E_SAV!$S3441-E_SAV!$AE3441,HLOOKUP(A_Stammdaten!$B$12-1,$AF$4:$AL$4004,ROW(C3441)-3,FALSE)-$AE3441)</f>
        <v>0</v>
      </c>
      <c r="AE3441" s="109">
        <f>HLOOKUP(A_Stammdaten!$B$12,$AF$4:$AL$4004,ROW(C3441)-3,FALSE)</f>
        <v>0</v>
      </c>
      <c r="AF3441" s="109">
        <f t="shared" si="390"/>
        <v>0</v>
      </c>
      <c r="AG3441" s="109">
        <f t="shared" si="394"/>
        <v>0</v>
      </c>
      <c r="AH3441" s="109">
        <f t="shared" si="394"/>
        <v>0</v>
      </c>
      <c r="AI3441" s="109">
        <f t="shared" si="394"/>
        <v>0</v>
      </c>
      <c r="AJ3441" s="109">
        <f t="shared" si="394"/>
        <v>0</v>
      </c>
      <c r="AK3441" s="109">
        <f t="shared" si="394"/>
        <v>0</v>
      </c>
      <c r="AL3441" s="109">
        <f t="shared" si="394"/>
        <v>0</v>
      </c>
    </row>
    <row r="3442" spans="1:38" x14ac:dyDescent="0.3">
      <c r="A3442" s="421"/>
      <c r="B3442" s="421"/>
      <c r="C3442" s="422"/>
      <c r="D3442" s="423"/>
      <c r="E3442" s="421"/>
      <c r="F3442" s="421"/>
      <c r="G3442" s="421"/>
      <c r="H3442" s="421"/>
      <c r="I3442" s="421"/>
      <c r="J3442" s="421"/>
      <c r="K3442" s="421"/>
      <c r="L3442" s="421"/>
      <c r="M3442" s="423"/>
      <c r="N3442" s="340">
        <f>IF(C3442&gt;A_Stammdaten!$B$12,0,SUM(E3442,F3442,H3442,J3442:K3442)-SUM(G3442,I3442,L3442:M3442))</f>
        <v>0</v>
      </c>
      <c r="O3442" s="421"/>
      <c r="P3442" s="421"/>
      <c r="Q3442" s="421"/>
      <c r="R3442" s="421"/>
      <c r="S3442" s="108">
        <f t="shared" si="391"/>
        <v>0</v>
      </c>
      <c r="T3442" s="341">
        <f>IF(ISBLANK($B3442),0,VLOOKUP($B3442,Listen!$A$2:$C$45,2,FALSE))</f>
        <v>0</v>
      </c>
      <c r="U3442" s="341">
        <f>IF(ISBLANK($B3442),0,VLOOKUP($B3442,Listen!$A$2:$C$45,3,FALSE))</f>
        <v>0</v>
      </c>
      <c r="V3442" s="342">
        <f t="shared" si="389"/>
        <v>0</v>
      </c>
      <c r="W3442" s="342">
        <f t="shared" si="393"/>
        <v>0</v>
      </c>
      <c r="X3442" s="342">
        <f t="shared" si="393"/>
        <v>0</v>
      </c>
      <c r="Y3442" s="342">
        <f t="shared" si="393"/>
        <v>0</v>
      </c>
      <c r="Z3442" s="342">
        <f t="shared" si="393"/>
        <v>0</v>
      </c>
      <c r="AA3442" s="342">
        <f t="shared" si="393"/>
        <v>0</v>
      </c>
      <c r="AB3442" s="342">
        <f t="shared" si="393"/>
        <v>0</v>
      </c>
      <c r="AC3442" s="109">
        <f t="shared" si="392"/>
        <v>0</v>
      </c>
      <c r="AD3442" s="109">
        <f>IF(C3442=A_Stammdaten!$B$12,E_SAV!$S3442-E_SAV!$AE3442,HLOOKUP(A_Stammdaten!$B$12-1,$AF$4:$AL$4004,ROW(C3442)-3,FALSE)-$AE3442)</f>
        <v>0</v>
      </c>
      <c r="AE3442" s="109">
        <f>HLOOKUP(A_Stammdaten!$B$12,$AF$4:$AL$4004,ROW(C3442)-3,FALSE)</f>
        <v>0</v>
      </c>
      <c r="AF3442" s="109">
        <f t="shared" si="390"/>
        <v>0</v>
      </c>
      <c r="AG3442" s="109">
        <f t="shared" si="394"/>
        <v>0</v>
      </c>
      <c r="AH3442" s="109">
        <f t="shared" si="394"/>
        <v>0</v>
      </c>
      <c r="AI3442" s="109">
        <f t="shared" si="394"/>
        <v>0</v>
      </c>
      <c r="AJ3442" s="109">
        <f t="shared" si="394"/>
        <v>0</v>
      </c>
      <c r="AK3442" s="109">
        <f t="shared" si="394"/>
        <v>0</v>
      </c>
      <c r="AL3442" s="109">
        <f t="shared" si="394"/>
        <v>0</v>
      </c>
    </row>
    <row r="3443" spans="1:38" x14ac:dyDescent="0.3">
      <c r="A3443" s="421"/>
      <c r="B3443" s="421"/>
      <c r="C3443" s="422"/>
      <c r="D3443" s="423"/>
      <c r="E3443" s="421"/>
      <c r="F3443" s="421"/>
      <c r="G3443" s="421"/>
      <c r="H3443" s="421"/>
      <c r="I3443" s="421"/>
      <c r="J3443" s="421"/>
      <c r="K3443" s="421"/>
      <c r="L3443" s="421"/>
      <c r="M3443" s="423"/>
      <c r="N3443" s="340">
        <f>IF(C3443&gt;A_Stammdaten!$B$12,0,SUM(E3443,F3443,H3443,J3443:K3443)-SUM(G3443,I3443,L3443:M3443))</f>
        <v>0</v>
      </c>
      <c r="O3443" s="421"/>
      <c r="P3443" s="421"/>
      <c r="Q3443" s="421"/>
      <c r="R3443" s="421"/>
      <c r="S3443" s="108">
        <f t="shared" si="391"/>
        <v>0</v>
      </c>
      <c r="T3443" s="341">
        <f>IF(ISBLANK($B3443),0,VLOOKUP($B3443,Listen!$A$2:$C$45,2,FALSE))</f>
        <v>0</v>
      </c>
      <c r="U3443" s="341">
        <f>IF(ISBLANK($B3443),0,VLOOKUP($B3443,Listen!$A$2:$C$45,3,FALSE))</f>
        <v>0</v>
      </c>
      <c r="V3443" s="342">
        <f t="shared" si="389"/>
        <v>0</v>
      </c>
      <c r="W3443" s="342">
        <f t="shared" si="393"/>
        <v>0</v>
      </c>
      <c r="X3443" s="342">
        <f t="shared" si="393"/>
        <v>0</v>
      </c>
      <c r="Y3443" s="342">
        <f t="shared" si="393"/>
        <v>0</v>
      </c>
      <c r="Z3443" s="342">
        <f t="shared" si="393"/>
        <v>0</v>
      </c>
      <c r="AA3443" s="342">
        <f t="shared" si="393"/>
        <v>0</v>
      </c>
      <c r="AB3443" s="342">
        <f t="shared" si="393"/>
        <v>0</v>
      </c>
      <c r="AC3443" s="109">
        <f t="shared" si="392"/>
        <v>0</v>
      </c>
      <c r="AD3443" s="109">
        <f>IF(C3443=A_Stammdaten!$B$12,E_SAV!$S3443-E_SAV!$AE3443,HLOOKUP(A_Stammdaten!$B$12-1,$AF$4:$AL$4004,ROW(C3443)-3,FALSE)-$AE3443)</f>
        <v>0</v>
      </c>
      <c r="AE3443" s="109">
        <f>HLOOKUP(A_Stammdaten!$B$12,$AF$4:$AL$4004,ROW(C3443)-3,FALSE)</f>
        <v>0</v>
      </c>
      <c r="AF3443" s="109">
        <f t="shared" si="390"/>
        <v>0</v>
      </c>
      <c r="AG3443" s="109">
        <f t="shared" si="394"/>
        <v>0</v>
      </c>
      <c r="AH3443" s="109">
        <f t="shared" si="394"/>
        <v>0</v>
      </c>
      <c r="AI3443" s="109">
        <f t="shared" si="394"/>
        <v>0</v>
      </c>
      <c r="AJ3443" s="109">
        <f t="shared" si="394"/>
        <v>0</v>
      </c>
      <c r="AK3443" s="109">
        <f t="shared" si="394"/>
        <v>0</v>
      </c>
      <c r="AL3443" s="109">
        <f t="shared" si="394"/>
        <v>0</v>
      </c>
    </row>
    <row r="3444" spans="1:38" x14ac:dyDescent="0.3">
      <c r="A3444" s="421"/>
      <c r="B3444" s="421"/>
      <c r="C3444" s="422"/>
      <c r="D3444" s="423"/>
      <c r="E3444" s="421"/>
      <c r="F3444" s="421"/>
      <c r="G3444" s="421"/>
      <c r="H3444" s="421"/>
      <c r="I3444" s="421"/>
      <c r="J3444" s="421"/>
      <c r="K3444" s="421"/>
      <c r="L3444" s="421"/>
      <c r="M3444" s="423"/>
      <c r="N3444" s="340">
        <f>IF(C3444&gt;A_Stammdaten!$B$12,0,SUM(E3444,F3444,H3444,J3444:K3444)-SUM(G3444,I3444,L3444:M3444))</f>
        <v>0</v>
      </c>
      <c r="O3444" s="421"/>
      <c r="P3444" s="421"/>
      <c r="Q3444" s="421"/>
      <c r="R3444" s="421"/>
      <c r="S3444" s="108">
        <f t="shared" si="391"/>
        <v>0</v>
      </c>
      <c r="T3444" s="341">
        <f>IF(ISBLANK($B3444),0,VLOOKUP($B3444,Listen!$A$2:$C$45,2,FALSE))</f>
        <v>0</v>
      </c>
      <c r="U3444" s="341">
        <f>IF(ISBLANK($B3444),0,VLOOKUP($B3444,Listen!$A$2:$C$45,3,FALSE))</f>
        <v>0</v>
      </c>
      <c r="V3444" s="342">
        <f t="shared" si="389"/>
        <v>0</v>
      </c>
      <c r="W3444" s="342">
        <f t="shared" si="393"/>
        <v>0</v>
      </c>
      <c r="X3444" s="342">
        <f t="shared" si="393"/>
        <v>0</v>
      </c>
      <c r="Y3444" s="342">
        <f t="shared" si="393"/>
        <v>0</v>
      </c>
      <c r="Z3444" s="342">
        <f t="shared" si="393"/>
        <v>0</v>
      </c>
      <c r="AA3444" s="342">
        <f t="shared" si="393"/>
        <v>0</v>
      </c>
      <c r="AB3444" s="342">
        <f t="shared" si="393"/>
        <v>0</v>
      </c>
      <c r="AC3444" s="109">
        <f t="shared" si="392"/>
        <v>0</v>
      </c>
      <c r="AD3444" s="109">
        <f>IF(C3444=A_Stammdaten!$B$12,E_SAV!$S3444-E_SAV!$AE3444,HLOOKUP(A_Stammdaten!$B$12-1,$AF$4:$AL$4004,ROW(C3444)-3,FALSE)-$AE3444)</f>
        <v>0</v>
      </c>
      <c r="AE3444" s="109">
        <f>HLOOKUP(A_Stammdaten!$B$12,$AF$4:$AL$4004,ROW(C3444)-3,FALSE)</f>
        <v>0</v>
      </c>
      <c r="AF3444" s="109">
        <f t="shared" si="390"/>
        <v>0</v>
      </c>
      <c r="AG3444" s="109">
        <f t="shared" si="394"/>
        <v>0</v>
      </c>
      <c r="AH3444" s="109">
        <f t="shared" si="394"/>
        <v>0</v>
      </c>
      <c r="AI3444" s="109">
        <f t="shared" si="394"/>
        <v>0</v>
      </c>
      <c r="AJ3444" s="109">
        <f t="shared" si="394"/>
        <v>0</v>
      </c>
      <c r="AK3444" s="109">
        <f t="shared" si="394"/>
        <v>0</v>
      </c>
      <c r="AL3444" s="109">
        <f t="shared" si="394"/>
        <v>0</v>
      </c>
    </row>
    <row r="3445" spans="1:38" x14ac:dyDescent="0.3">
      <c r="A3445" s="421"/>
      <c r="B3445" s="421"/>
      <c r="C3445" s="422"/>
      <c r="D3445" s="423"/>
      <c r="E3445" s="421"/>
      <c r="F3445" s="421"/>
      <c r="G3445" s="421"/>
      <c r="H3445" s="421"/>
      <c r="I3445" s="421"/>
      <c r="J3445" s="421"/>
      <c r="K3445" s="421"/>
      <c r="L3445" s="421"/>
      <c r="M3445" s="423"/>
      <c r="N3445" s="340">
        <f>IF(C3445&gt;A_Stammdaten!$B$12,0,SUM(E3445,F3445,H3445,J3445:K3445)-SUM(G3445,I3445,L3445:M3445))</f>
        <v>0</v>
      </c>
      <c r="O3445" s="421"/>
      <c r="P3445" s="421"/>
      <c r="Q3445" s="421"/>
      <c r="R3445" s="421"/>
      <c r="S3445" s="108">
        <f t="shared" si="391"/>
        <v>0</v>
      </c>
      <c r="T3445" s="341">
        <f>IF(ISBLANK($B3445),0,VLOOKUP($B3445,Listen!$A$2:$C$45,2,FALSE))</f>
        <v>0</v>
      </c>
      <c r="U3445" s="341">
        <f>IF(ISBLANK($B3445),0,VLOOKUP($B3445,Listen!$A$2:$C$45,3,FALSE))</f>
        <v>0</v>
      </c>
      <c r="V3445" s="342">
        <f t="shared" si="389"/>
        <v>0</v>
      </c>
      <c r="W3445" s="342">
        <f t="shared" si="393"/>
        <v>0</v>
      </c>
      <c r="X3445" s="342">
        <f t="shared" si="393"/>
        <v>0</v>
      </c>
      <c r="Y3445" s="342">
        <f t="shared" si="393"/>
        <v>0</v>
      </c>
      <c r="Z3445" s="342">
        <f t="shared" si="393"/>
        <v>0</v>
      </c>
      <c r="AA3445" s="342">
        <f t="shared" si="393"/>
        <v>0</v>
      </c>
      <c r="AB3445" s="342">
        <f t="shared" si="393"/>
        <v>0</v>
      </c>
      <c r="AC3445" s="109">
        <f t="shared" si="392"/>
        <v>0</v>
      </c>
      <c r="AD3445" s="109">
        <f>IF(C3445=A_Stammdaten!$B$12,E_SAV!$S3445-E_SAV!$AE3445,HLOOKUP(A_Stammdaten!$B$12-1,$AF$4:$AL$4004,ROW(C3445)-3,FALSE)-$AE3445)</f>
        <v>0</v>
      </c>
      <c r="AE3445" s="109">
        <f>HLOOKUP(A_Stammdaten!$B$12,$AF$4:$AL$4004,ROW(C3445)-3,FALSE)</f>
        <v>0</v>
      </c>
      <c r="AF3445" s="109">
        <f t="shared" si="390"/>
        <v>0</v>
      </c>
      <c r="AG3445" s="109">
        <f t="shared" si="394"/>
        <v>0</v>
      </c>
      <c r="AH3445" s="109">
        <f t="shared" si="394"/>
        <v>0</v>
      </c>
      <c r="AI3445" s="109">
        <f t="shared" si="394"/>
        <v>0</v>
      </c>
      <c r="AJ3445" s="109">
        <f t="shared" si="394"/>
        <v>0</v>
      </c>
      <c r="AK3445" s="109">
        <f t="shared" si="394"/>
        <v>0</v>
      </c>
      <c r="AL3445" s="109">
        <f t="shared" si="394"/>
        <v>0</v>
      </c>
    </row>
    <row r="3446" spans="1:38" x14ac:dyDescent="0.3">
      <c r="A3446" s="421"/>
      <c r="B3446" s="421"/>
      <c r="C3446" s="422"/>
      <c r="D3446" s="423"/>
      <c r="E3446" s="421"/>
      <c r="F3446" s="421"/>
      <c r="G3446" s="421"/>
      <c r="H3446" s="421"/>
      <c r="I3446" s="421"/>
      <c r="J3446" s="421"/>
      <c r="K3446" s="421"/>
      <c r="L3446" s="421"/>
      <c r="M3446" s="423"/>
      <c r="N3446" s="340">
        <f>IF(C3446&gt;A_Stammdaten!$B$12,0,SUM(E3446,F3446,H3446,J3446:K3446)-SUM(G3446,I3446,L3446:M3446))</f>
        <v>0</v>
      </c>
      <c r="O3446" s="421"/>
      <c r="P3446" s="421"/>
      <c r="Q3446" s="421"/>
      <c r="R3446" s="421"/>
      <c r="S3446" s="108">
        <f t="shared" si="391"/>
        <v>0</v>
      </c>
      <c r="T3446" s="341">
        <f>IF(ISBLANK($B3446),0,VLOOKUP($B3446,Listen!$A$2:$C$45,2,FALSE))</f>
        <v>0</v>
      </c>
      <c r="U3446" s="341">
        <f>IF(ISBLANK($B3446),0,VLOOKUP($B3446,Listen!$A$2:$C$45,3,FALSE))</f>
        <v>0</v>
      </c>
      <c r="V3446" s="342">
        <f t="shared" si="389"/>
        <v>0</v>
      </c>
      <c r="W3446" s="342">
        <f t="shared" si="393"/>
        <v>0</v>
      </c>
      <c r="X3446" s="342">
        <f t="shared" si="393"/>
        <v>0</v>
      </c>
      <c r="Y3446" s="342">
        <f t="shared" si="393"/>
        <v>0</v>
      </c>
      <c r="Z3446" s="342">
        <f t="shared" si="393"/>
        <v>0</v>
      </c>
      <c r="AA3446" s="342">
        <f t="shared" si="393"/>
        <v>0</v>
      </c>
      <c r="AB3446" s="342">
        <f t="shared" si="393"/>
        <v>0</v>
      </c>
      <c r="AC3446" s="109">
        <f t="shared" si="392"/>
        <v>0</v>
      </c>
      <c r="AD3446" s="109">
        <f>IF(C3446=A_Stammdaten!$B$12,E_SAV!$S3446-E_SAV!$AE3446,HLOOKUP(A_Stammdaten!$B$12-1,$AF$4:$AL$4004,ROW(C3446)-3,FALSE)-$AE3446)</f>
        <v>0</v>
      </c>
      <c r="AE3446" s="109">
        <f>HLOOKUP(A_Stammdaten!$B$12,$AF$4:$AL$4004,ROW(C3446)-3,FALSE)</f>
        <v>0</v>
      </c>
      <c r="AF3446" s="109">
        <f t="shared" si="390"/>
        <v>0</v>
      </c>
      <c r="AG3446" s="109">
        <f t="shared" si="394"/>
        <v>0</v>
      </c>
      <c r="AH3446" s="109">
        <f t="shared" si="394"/>
        <v>0</v>
      </c>
      <c r="AI3446" s="109">
        <f t="shared" si="394"/>
        <v>0</v>
      </c>
      <c r="AJ3446" s="109">
        <f t="shared" si="394"/>
        <v>0</v>
      </c>
      <c r="AK3446" s="109">
        <f t="shared" si="394"/>
        <v>0</v>
      </c>
      <c r="AL3446" s="109">
        <f t="shared" si="394"/>
        <v>0</v>
      </c>
    </row>
    <row r="3447" spans="1:38" x14ac:dyDescent="0.3">
      <c r="A3447" s="421"/>
      <c r="B3447" s="421"/>
      <c r="C3447" s="422"/>
      <c r="D3447" s="423"/>
      <c r="E3447" s="421"/>
      <c r="F3447" s="421"/>
      <c r="G3447" s="421"/>
      <c r="H3447" s="421"/>
      <c r="I3447" s="421"/>
      <c r="J3447" s="421"/>
      <c r="K3447" s="421"/>
      <c r="L3447" s="421"/>
      <c r="M3447" s="423"/>
      <c r="N3447" s="340">
        <f>IF(C3447&gt;A_Stammdaten!$B$12,0,SUM(E3447,F3447,H3447,J3447:K3447)-SUM(G3447,I3447,L3447:M3447))</f>
        <v>0</v>
      </c>
      <c r="O3447" s="421"/>
      <c r="P3447" s="421"/>
      <c r="Q3447" s="421"/>
      <c r="R3447" s="421"/>
      <c r="S3447" s="108">
        <f t="shared" si="391"/>
        <v>0</v>
      </c>
      <c r="T3447" s="341">
        <f>IF(ISBLANK($B3447),0,VLOOKUP($B3447,Listen!$A$2:$C$45,2,FALSE))</f>
        <v>0</v>
      </c>
      <c r="U3447" s="341">
        <f>IF(ISBLANK($B3447),0,VLOOKUP($B3447,Listen!$A$2:$C$45,3,FALSE))</f>
        <v>0</v>
      </c>
      <c r="V3447" s="342">
        <f t="shared" si="389"/>
        <v>0</v>
      </c>
      <c r="W3447" s="342">
        <f t="shared" si="393"/>
        <v>0</v>
      </c>
      <c r="X3447" s="342">
        <f t="shared" si="393"/>
        <v>0</v>
      </c>
      <c r="Y3447" s="342">
        <f t="shared" si="393"/>
        <v>0</v>
      </c>
      <c r="Z3447" s="342">
        <f t="shared" si="393"/>
        <v>0</v>
      </c>
      <c r="AA3447" s="342">
        <f t="shared" si="393"/>
        <v>0</v>
      </c>
      <c r="AB3447" s="342">
        <f t="shared" si="393"/>
        <v>0</v>
      </c>
      <c r="AC3447" s="109">
        <f t="shared" si="392"/>
        <v>0</v>
      </c>
      <c r="AD3447" s="109">
        <f>IF(C3447=A_Stammdaten!$B$12,E_SAV!$S3447-E_SAV!$AE3447,HLOOKUP(A_Stammdaten!$B$12-1,$AF$4:$AL$4004,ROW(C3447)-3,FALSE)-$AE3447)</f>
        <v>0</v>
      </c>
      <c r="AE3447" s="109">
        <f>HLOOKUP(A_Stammdaten!$B$12,$AF$4:$AL$4004,ROW(C3447)-3,FALSE)</f>
        <v>0</v>
      </c>
      <c r="AF3447" s="109">
        <f t="shared" si="390"/>
        <v>0</v>
      </c>
      <c r="AG3447" s="109">
        <f t="shared" si="394"/>
        <v>0</v>
      </c>
      <c r="AH3447" s="109">
        <f t="shared" si="394"/>
        <v>0</v>
      </c>
      <c r="AI3447" s="109">
        <f t="shared" si="394"/>
        <v>0</v>
      </c>
      <c r="AJ3447" s="109">
        <f t="shared" si="394"/>
        <v>0</v>
      </c>
      <c r="AK3447" s="109">
        <f t="shared" si="394"/>
        <v>0</v>
      </c>
      <c r="AL3447" s="109">
        <f t="shared" si="394"/>
        <v>0</v>
      </c>
    </row>
    <row r="3448" spans="1:38" x14ac:dyDescent="0.3">
      <c r="A3448" s="421"/>
      <c r="B3448" s="421"/>
      <c r="C3448" s="422"/>
      <c r="D3448" s="423"/>
      <c r="E3448" s="421"/>
      <c r="F3448" s="421"/>
      <c r="G3448" s="421"/>
      <c r="H3448" s="421"/>
      <c r="I3448" s="421"/>
      <c r="J3448" s="421"/>
      <c r="K3448" s="421"/>
      <c r="L3448" s="421"/>
      <c r="M3448" s="423"/>
      <c r="N3448" s="340">
        <f>IF(C3448&gt;A_Stammdaten!$B$12,0,SUM(E3448,F3448,H3448,J3448:K3448)-SUM(G3448,I3448,L3448:M3448))</f>
        <v>0</v>
      </c>
      <c r="O3448" s="421"/>
      <c r="P3448" s="421"/>
      <c r="Q3448" s="421"/>
      <c r="R3448" s="421"/>
      <c r="S3448" s="108">
        <f t="shared" si="391"/>
        <v>0</v>
      </c>
      <c r="T3448" s="341">
        <f>IF(ISBLANK($B3448),0,VLOOKUP($B3448,Listen!$A$2:$C$45,2,FALSE))</f>
        <v>0</v>
      </c>
      <c r="U3448" s="341">
        <f>IF(ISBLANK($B3448),0,VLOOKUP($B3448,Listen!$A$2:$C$45,3,FALSE))</f>
        <v>0</v>
      </c>
      <c r="V3448" s="342">
        <f t="shared" si="389"/>
        <v>0</v>
      </c>
      <c r="W3448" s="342">
        <f t="shared" si="393"/>
        <v>0</v>
      </c>
      <c r="X3448" s="342">
        <f t="shared" si="393"/>
        <v>0</v>
      </c>
      <c r="Y3448" s="342">
        <f t="shared" si="393"/>
        <v>0</v>
      </c>
      <c r="Z3448" s="342">
        <f t="shared" si="393"/>
        <v>0</v>
      </c>
      <c r="AA3448" s="342">
        <f t="shared" si="393"/>
        <v>0</v>
      </c>
      <c r="AB3448" s="342">
        <f t="shared" si="393"/>
        <v>0</v>
      </c>
      <c r="AC3448" s="109">
        <f t="shared" si="392"/>
        <v>0</v>
      </c>
      <c r="AD3448" s="109">
        <f>IF(C3448=A_Stammdaten!$B$12,E_SAV!$S3448-E_SAV!$AE3448,HLOOKUP(A_Stammdaten!$B$12-1,$AF$4:$AL$4004,ROW(C3448)-3,FALSE)-$AE3448)</f>
        <v>0</v>
      </c>
      <c r="AE3448" s="109">
        <f>HLOOKUP(A_Stammdaten!$B$12,$AF$4:$AL$4004,ROW(C3448)-3,FALSE)</f>
        <v>0</v>
      </c>
      <c r="AF3448" s="109">
        <f t="shared" si="390"/>
        <v>0</v>
      </c>
      <c r="AG3448" s="109">
        <f t="shared" si="394"/>
        <v>0</v>
      </c>
      <c r="AH3448" s="109">
        <f t="shared" si="394"/>
        <v>0</v>
      </c>
      <c r="AI3448" s="109">
        <f t="shared" si="394"/>
        <v>0</v>
      </c>
      <c r="AJ3448" s="109">
        <f t="shared" si="394"/>
        <v>0</v>
      </c>
      <c r="AK3448" s="109">
        <f t="shared" si="394"/>
        <v>0</v>
      </c>
      <c r="AL3448" s="109">
        <f t="shared" si="394"/>
        <v>0</v>
      </c>
    </row>
    <row r="3449" spans="1:38" x14ac:dyDescent="0.3">
      <c r="A3449" s="421"/>
      <c r="B3449" s="421"/>
      <c r="C3449" s="422"/>
      <c r="D3449" s="423"/>
      <c r="E3449" s="421"/>
      <c r="F3449" s="421"/>
      <c r="G3449" s="421"/>
      <c r="H3449" s="421"/>
      <c r="I3449" s="421"/>
      <c r="J3449" s="421"/>
      <c r="K3449" s="421"/>
      <c r="L3449" s="421"/>
      <c r="M3449" s="423"/>
      <c r="N3449" s="340">
        <f>IF(C3449&gt;A_Stammdaten!$B$12,0,SUM(E3449,F3449,H3449,J3449:K3449)-SUM(G3449,I3449,L3449:M3449))</f>
        <v>0</v>
      </c>
      <c r="O3449" s="421"/>
      <c r="P3449" s="421"/>
      <c r="Q3449" s="421"/>
      <c r="R3449" s="421"/>
      <c r="S3449" s="108">
        <f t="shared" si="391"/>
        <v>0</v>
      </c>
      <c r="T3449" s="341">
        <f>IF(ISBLANK($B3449),0,VLOOKUP($B3449,Listen!$A$2:$C$45,2,FALSE))</f>
        <v>0</v>
      </c>
      <c r="U3449" s="341">
        <f>IF(ISBLANK($B3449),0,VLOOKUP($B3449,Listen!$A$2:$C$45,3,FALSE))</f>
        <v>0</v>
      </c>
      <c r="V3449" s="342">
        <f t="shared" si="389"/>
        <v>0</v>
      </c>
      <c r="W3449" s="342">
        <f t="shared" si="393"/>
        <v>0</v>
      </c>
      <c r="X3449" s="342">
        <f t="shared" si="393"/>
        <v>0</v>
      </c>
      <c r="Y3449" s="342">
        <f t="shared" si="393"/>
        <v>0</v>
      </c>
      <c r="Z3449" s="342">
        <f t="shared" si="393"/>
        <v>0</v>
      </c>
      <c r="AA3449" s="342">
        <f t="shared" si="393"/>
        <v>0</v>
      </c>
      <c r="AB3449" s="342">
        <f t="shared" si="393"/>
        <v>0</v>
      </c>
      <c r="AC3449" s="109">
        <f t="shared" si="392"/>
        <v>0</v>
      </c>
      <c r="AD3449" s="109">
        <f>IF(C3449=A_Stammdaten!$B$12,E_SAV!$S3449-E_SAV!$AE3449,HLOOKUP(A_Stammdaten!$B$12-1,$AF$4:$AL$4004,ROW(C3449)-3,FALSE)-$AE3449)</f>
        <v>0</v>
      </c>
      <c r="AE3449" s="109">
        <f>HLOOKUP(A_Stammdaten!$B$12,$AF$4:$AL$4004,ROW(C3449)-3,FALSE)</f>
        <v>0</v>
      </c>
      <c r="AF3449" s="109">
        <f t="shared" si="390"/>
        <v>0</v>
      </c>
      <c r="AG3449" s="109">
        <f t="shared" si="394"/>
        <v>0</v>
      </c>
      <c r="AH3449" s="109">
        <f t="shared" si="394"/>
        <v>0</v>
      </c>
      <c r="AI3449" s="109">
        <f t="shared" si="394"/>
        <v>0</v>
      </c>
      <c r="AJ3449" s="109">
        <f t="shared" si="394"/>
        <v>0</v>
      </c>
      <c r="AK3449" s="109">
        <f t="shared" si="394"/>
        <v>0</v>
      </c>
      <c r="AL3449" s="109">
        <f t="shared" si="394"/>
        <v>0</v>
      </c>
    </row>
    <row r="3450" spans="1:38" x14ac:dyDescent="0.3">
      <c r="A3450" s="421"/>
      <c r="B3450" s="421"/>
      <c r="C3450" s="422"/>
      <c r="D3450" s="423"/>
      <c r="E3450" s="421"/>
      <c r="F3450" s="421"/>
      <c r="G3450" s="421"/>
      <c r="H3450" s="421"/>
      <c r="I3450" s="421"/>
      <c r="J3450" s="421"/>
      <c r="K3450" s="421"/>
      <c r="L3450" s="421"/>
      <c r="M3450" s="423"/>
      <c r="N3450" s="340">
        <f>IF(C3450&gt;A_Stammdaten!$B$12,0,SUM(E3450,F3450,H3450,J3450:K3450)-SUM(G3450,I3450,L3450:M3450))</f>
        <v>0</v>
      </c>
      <c r="O3450" s="421"/>
      <c r="P3450" s="421"/>
      <c r="Q3450" s="421"/>
      <c r="R3450" s="421"/>
      <c r="S3450" s="108">
        <f t="shared" si="391"/>
        <v>0</v>
      </c>
      <c r="T3450" s="341">
        <f>IF(ISBLANK($B3450),0,VLOOKUP($B3450,Listen!$A$2:$C$45,2,FALSE))</f>
        <v>0</v>
      </c>
      <c r="U3450" s="341">
        <f>IF(ISBLANK($B3450),0,VLOOKUP($B3450,Listen!$A$2:$C$45,3,FALSE))</f>
        <v>0</v>
      </c>
      <c r="V3450" s="342">
        <f t="shared" si="389"/>
        <v>0</v>
      </c>
      <c r="W3450" s="342">
        <f t="shared" si="393"/>
        <v>0</v>
      </c>
      <c r="X3450" s="342">
        <f t="shared" si="393"/>
        <v>0</v>
      </c>
      <c r="Y3450" s="342">
        <f t="shared" si="393"/>
        <v>0</v>
      </c>
      <c r="Z3450" s="342">
        <f t="shared" si="393"/>
        <v>0</v>
      </c>
      <c r="AA3450" s="342">
        <f t="shared" si="393"/>
        <v>0</v>
      </c>
      <c r="AB3450" s="342">
        <f t="shared" si="393"/>
        <v>0</v>
      </c>
      <c r="AC3450" s="109">
        <f t="shared" si="392"/>
        <v>0</v>
      </c>
      <c r="AD3450" s="109">
        <f>IF(C3450=A_Stammdaten!$B$12,E_SAV!$S3450-E_SAV!$AE3450,HLOOKUP(A_Stammdaten!$B$12-1,$AF$4:$AL$4004,ROW(C3450)-3,FALSE)-$AE3450)</f>
        <v>0</v>
      </c>
      <c r="AE3450" s="109">
        <f>HLOOKUP(A_Stammdaten!$B$12,$AF$4:$AL$4004,ROW(C3450)-3,FALSE)</f>
        <v>0</v>
      </c>
      <c r="AF3450" s="109">
        <f t="shared" si="390"/>
        <v>0</v>
      </c>
      <c r="AG3450" s="109">
        <f t="shared" si="394"/>
        <v>0</v>
      </c>
      <c r="AH3450" s="109">
        <f t="shared" si="394"/>
        <v>0</v>
      </c>
      <c r="AI3450" s="109">
        <f t="shared" si="394"/>
        <v>0</v>
      </c>
      <c r="AJ3450" s="109">
        <f t="shared" si="394"/>
        <v>0</v>
      </c>
      <c r="AK3450" s="109">
        <f t="shared" si="394"/>
        <v>0</v>
      </c>
      <c r="AL3450" s="109">
        <f t="shared" si="394"/>
        <v>0</v>
      </c>
    </row>
    <row r="3451" spans="1:38" x14ac:dyDescent="0.3">
      <c r="A3451" s="421"/>
      <c r="B3451" s="421"/>
      <c r="C3451" s="422"/>
      <c r="D3451" s="423"/>
      <c r="E3451" s="421"/>
      <c r="F3451" s="421"/>
      <c r="G3451" s="421"/>
      <c r="H3451" s="421"/>
      <c r="I3451" s="421"/>
      <c r="J3451" s="421"/>
      <c r="K3451" s="421"/>
      <c r="L3451" s="421"/>
      <c r="M3451" s="423"/>
      <c r="N3451" s="340">
        <f>IF(C3451&gt;A_Stammdaten!$B$12,0,SUM(E3451,F3451,H3451,J3451:K3451)-SUM(G3451,I3451,L3451:M3451))</f>
        <v>0</v>
      </c>
      <c r="O3451" s="421"/>
      <c r="P3451" s="421"/>
      <c r="Q3451" s="421"/>
      <c r="R3451" s="421"/>
      <c r="S3451" s="108">
        <f t="shared" si="391"/>
        <v>0</v>
      </c>
      <c r="T3451" s="341">
        <f>IF(ISBLANK($B3451),0,VLOOKUP($B3451,Listen!$A$2:$C$45,2,FALSE))</f>
        <v>0</v>
      </c>
      <c r="U3451" s="341">
        <f>IF(ISBLANK($B3451),0,VLOOKUP($B3451,Listen!$A$2:$C$45,3,FALSE))</f>
        <v>0</v>
      </c>
      <c r="V3451" s="342">
        <f t="shared" si="389"/>
        <v>0</v>
      </c>
      <c r="W3451" s="342">
        <f t="shared" si="393"/>
        <v>0</v>
      </c>
      <c r="X3451" s="342">
        <f t="shared" si="393"/>
        <v>0</v>
      </c>
      <c r="Y3451" s="342">
        <f t="shared" si="393"/>
        <v>0</v>
      </c>
      <c r="Z3451" s="342">
        <f t="shared" si="393"/>
        <v>0</v>
      </c>
      <c r="AA3451" s="342">
        <f t="shared" si="393"/>
        <v>0</v>
      </c>
      <c r="AB3451" s="342">
        <f t="shared" ref="W3451:AB3494" si="395">$T3451</f>
        <v>0</v>
      </c>
      <c r="AC3451" s="109">
        <f t="shared" si="392"/>
        <v>0</v>
      </c>
      <c r="AD3451" s="109">
        <f>IF(C3451=A_Stammdaten!$B$12,E_SAV!$S3451-E_SAV!$AE3451,HLOOKUP(A_Stammdaten!$B$12-1,$AF$4:$AL$4004,ROW(C3451)-3,FALSE)-$AE3451)</f>
        <v>0</v>
      </c>
      <c r="AE3451" s="109">
        <f>HLOOKUP(A_Stammdaten!$B$12,$AF$4:$AL$4004,ROW(C3451)-3,FALSE)</f>
        <v>0</v>
      </c>
      <c r="AF3451" s="109">
        <f t="shared" si="390"/>
        <v>0</v>
      </c>
      <c r="AG3451" s="109">
        <f t="shared" si="394"/>
        <v>0</v>
      </c>
      <c r="AH3451" s="109">
        <f t="shared" si="394"/>
        <v>0</v>
      </c>
      <c r="AI3451" s="109">
        <f t="shared" si="394"/>
        <v>0</v>
      </c>
      <c r="AJ3451" s="109">
        <f t="shared" si="394"/>
        <v>0</v>
      </c>
      <c r="AK3451" s="109">
        <f t="shared" si="394"/>
        <v>0</v>
      </c>
      <c r="AL3451" s="109">
        <f t="shared" si="394"/>
        <v>0</v>
      </c>
    </row>
    <row r="3452" spans="1:38" x14ac:dyDescent="0.3">
      <c r="A3452" s="421"/>
      <c r="B3452" s="421"/>
      <c r="C3452" s="422"/>
      <c r="D3452" s="423"/>
      <c r="E3452" s="421"/>
      <c r="F3452" s="421"/>
      <c r="G3452" s="421"/>
      <c r="H3452" s="421"/>
      <c r="I3452" s="421"/>
      <c r="J3452" s="421"/>
      <c r="K3452" s="421"/>
      <c r="L3452" s="421"/>
      <c r="M3452" s="423"/>
      <c r="N3452" s="340">
        <f>IF(C3452&gt;A_Stammdaten!$B$12,0,SUM(E3452,F3452,H3452,J3452:K3452)-SUM(G3452,I3452,L3452:M3452))</f>
        <v>0</v>
      </c>
      <c r="O3452" s="421"/>
      <c r="P3452" s="421"/>
      <c r="Q3452" s="421"/>
      <c r="R3452" s="421"/>
      <c r="S3452" s="108">
        <f t="shared" si="391"/>
        <v>0</v>
      </c>
      <c r="T3452" s="341">
        <f>IF(ISBLANK($B3452),0,VLOOKUP($B3452,Listen!$A$2:$C$45,2,FALSE))</f>
        <v>0</v>
      </c>
      <c r="U3452" s="341">
        <f>IF(ISBLANK($B3452),0,VLOOKUP($B3452,Listen!$A$2:$C$45,3,FALSE))</f>
        <v>0</v>
      </c>
      <c r="V3452" s="342">
        <f t="shared" si="389"/>
        <v>0</v>
      </c>
      <c r="W3452" s="342">
        <f t="shared" si="395"/>
        <v>0</v>
      </c>
      <c r="X3452" s="342">
        <f t="shared" si="395"/>
        <v>0</v>
      </c>
      <c r="Y3452" s="342">
        <f t="shared" si="395"/>
        <v>0</v>
      </c>
      <c r="Z3452" s="342">
        <f t="shared" si="395"/>
        <v>0</v>
      </c>
      <c r="AA3452" s="342">
        <f t="shared" si="395"/>
        <v>0</v>
      </c>
      <c r="AB3452" s="342">
        <f t="shared" si="395"/>
        <v>0</v>
      </c>
      <c r="AC3452" s="109">
        <f t="shared" si="392"/>
        <v>0</v>
      </c>
      <c r="AD3452" s="109">
        <f>IF(C3452=A_Stammdaten!$B$12,E_SAV!$S3452-E_SAV!$AE3452,HLOOKUP(A_Stammdaten!$B$12-1,$AF$4:$AL$4004,ROW(C3452)-3,FALSE)-$AE3452)</f>
        <v>0</v>
      </c>
      <c r="AE3452" s="109">
        <f>HLOOKUP(A_Stammdaten!$B$12,$AF$4:$AL$4004,ROW(C3452)-3,FALSE)</f>
        <v>0</v>
      </c>
      <c r="AF3452" s="109">
        <f t="shared" si="390"/>
        <v>0</v>
      </c>
      <c r="AG3452" s="109">
        <f t="shared" si="394"/>
        <v>0</v>
      </c>
      <c r="AH3452" s="109">
        <f t="shared" si="394"/>
        <v>0</v>
      </c>
      <c r="AI3452" s="109">
        <f t="shared" si="394"/>
        <v>0</v>
      </c>
      <c r="AJ3452" s="109">
        <f t="shared" si="394"/>
        <v>0</v>
      </c>
      <c r="AK3452" s="109">
        <f t="shared" si="394"/>
        <v>0</v>
      </c>
      <c r="AL3452" s="109">
        <f t="shared" si="394"/>
        <v>0</v>
      </c>
    </row>
    <row r="3453" spans="1:38" x14ac:dyDescent="0.3">
      <c r="A3453" s="421"/>
      <c r="B3453" s="421"/>
      <c r="C3453" s="422"/>
      <c r="D3453" s="423"/>
      <c r="E3453" s="421"/>
      <c r="F3453" s="421"/>
      <c r="G3453" s="421"/>
      <c r="H3453" s="421"/>
      <c r="I3453" s="421"/>
      <c r="J3453" s="421"/>
      <c r="K3453" s="421"/>
      <c r="L3453" s="421"/>
      <c r="M3453" s="423"/>
      <c r="N3453" s="340">
        <f>IF(C3453&gt;A_Stammdaten!$B$12,0,SUM(E3453,F3453,H3453,J3453:K3453)-SUM(G3453,I3453,L3453:M3453))</f>
        <v>0</v>
      </c>
      <c r="O3453" s="421"/>
      <c r="P3453" s="421"/>
      <c r="Q3453" s="421"/>
      <c r="R3453" s="421"/>
      <c r="S3453" s="108">
        <f t="shared" si="391"/>
        <v>0</v>
      </c>
      <c r="T3453" s="341">
        <f>IF(ISBLANK($B3453),0,VLOOKUP($B3453,Listen!$A$2:$C$45,2,FALSE))</f>
        <v>0</v>
      </c>
      <c r="U3453" s="341">
        <f>IF(ISBLANK($B3453),0,VLOOKUP($B3453,Listen!$A$2:$C$45,3,FALSE))</f>
        <v>0</v>
      </c>
      <c r="V3453" s="342">
        <f t="shared" si="389"/>
        <v>0</v>
      </c>
      <c r="W3453" s="342">
        <f t="shared" si="395"/>
        <v>0</v>
      </c>
      <c r="X3453" s="342">
        <f t="shared" si="395"/>
        <v>0</v>
      </c>
      <c r="Y3453" s="342">
        <f t="shared" si="395"/>
        <v>0</v>
      </c>
      <c r="Z3453" s="342">
        <f t="shared" si="395"/>
        <v>0</v>
      </c>
      <c r="AA3453" s="342">
        <f t="shared" si="395"/>
        <v>0</v>
      </c>
      <c r="AB3453" s="342">
        <f t="shared" si="395"/>
        <v>0</v>
      </c>
      <c r="AC3453" s="109">
        <f t="shared" si="392"/>
        <v>0</v>
      </c>
      <c r="AD3453" s="109">
        <f>IF(C3453=A_Stammdaten!$B$12,E_SAV!$S3453-E_SAV!$AE3453,HLOOKUP(A_Stammdaten!$B$12-1,$AF$4:$AL$4004,ROW(C3453)-3,FALSE)-$AE3453)</f>
        <v>0</v>
      </c>
      <c r="AE3453" s="109">
        <f>HLOOKUP(A_Stammdaten!$B$12,$AF$4:$AL$4004,ROW(C3453)-3,FALSE)</f>
        <v>0</v>
      </c>
      <c r="AF3453" s="109">
        <f t="shared" si="390"/>
        <v>0</v>
      </c>
      <c r="AG3453" s="109">
        <f t="shared" si="394"/>
        <v>0</v>
      </c>
      <c r="AH3453" s="109">
        <f t="shared" si="394"/>
        <v>0</v>
      </c>
      <c r="AI3453" s="109">
        <f t="shared" si="394"/>
        <v>0</v>
      </c>
      <c r="AJ3453" s="109">
        <f t="shared" si="394"/>
        <v>0</v>
      </c>
      <c r="AK3453" s="109">
        <f t="shared" si="394"/>
        <v>0</v>
      </c>
      <c r="AL3453" s="109">
        <f t="shared" si="394"/>
        <v>0</v>
      </c>
    </row>
    <row r="3454" spans="1:38" x14ac:dyDescent="0.3">
      <c r="A3454" s="421"/>
      <c r="B3454" s="421"/>
      <c r="C3454" s="422"/>
      <c r="D3454" s="423"/>
      <c r="E3454" s="421"/>
      <c r="F3454" s="421"/>
      <c r="G3454" s="421"/>
      <c r="H3454" s="421"/>
      <c r="I3454" s="421"/>
      <c r="J3454" s="421"/>
      <c r="K3454" s="421"/>
      <c r="L3454" s="421"/>
      <c r="M3454" s="423"/>
      <c r="N3454" s="340">
        <f>IF(C3454&gt;A_Stammdaten!$B$12,0,SUM(E3454,F3454,H3454,J3454:K3454)-SUM(G3454,I3454,L3454:M3454))</f>
        <v>0</v>
      </c>
      <c r="O3454" s="421"/>
      <c r="P3454" s="421"/>
      <c r="Q3454" s="421"/>
      <c r="R3454" s="421"/>
      <c r="S3454" s="108">
        <f t="shared" si="391"/>
        <v>0</v>
      </c>
      <c r="T3454" s="341">
        <f>IF(ISBLANK($B3454),0,VLOOKUP($B3454,Listen!$A$2:$C$45,2,FALSE))</f>
        <v>0</v>
      </c>
      <c r="U3454" s="341">
        <f>IF(ISBLANK($B3454),0,VLOOKUP($B3454,Listen!$A$2:$C$45,3,FALSE))</f>
        <v>0</v>
      </c>
      <c r="V3454" s="342">
        <f t="shared" si="389"/>
        <v>0</v>
      </c>
      <c r="W3454" s="342">
        <f t="shared" si="395"/>
        <v>0</v>
      </c>
      <c r="X3454" s="342">
        <f t="shared" si="395"/>
        <v>0</v>
      </c>
      <c r="Y3454" s="342">
        <f t="shared" si="395"/>
        <v>0</v>
      </c>
      <c r="Z3454" s="342">
        <f t="shared" si="395"/>
        <v>0</v>
      </c>
      <c r="AA3454" s="342">
        <f t="shared" si="395"/>
        <v>0</v>
      </c>
      <c r="AB3454" s="342">
        <f t="shared" si="395"/>
        <v>0</v>
      </c>
      <c r="AC3454" s="109">
        <f t="shared" si="392"/>
        <v>0</v>
      </c>
      <c r="AD3454" s="109">
        <f>IF(C3454=A_Stammdaten!$B$12,E_SAV!$S3454-E_SAV!$AE3454,HLOOKUP(A_Stammdaten!$B$12-1,$AF$4:$AL$4004,ROW(C3454)-3,FALSE)-$AE3454)</f>
        <v>0</v>
      </c>
      <c r="AE3454" s="109">
        <f>HLOOKUP(A_Stammdaten!$B$12,$AF$4:$AL$4004,ROW(C3454)-3,FALSE)</f>
        <v>0</v>
      </c>
      <c r="AF3454" s="109">
        <f t="shared" si="390"/>
        <v>0</v>
      </c>
      <c r="AG3454" s="109">
        <f t="shared" si="394"/>
        <v>0</v>
      </c>
      <c r="AH3454" s="109">
        <f t="shared" si="394"/>
        <v>0</v>
      </c>
      <c r="AI3454" s="109">
        <f t="shared" si="394"/>
        <v>0</v>
      </c>
      <c r="AJ3454" s="109">
        <f t="shared" si="394"/>
        <v>0</v>
      </c>
      <c r="AK3454" s="109">
        <f t="shared" si="394"/>
        <v>0</v>
      </c>
      <c r="AL3454" s="109">
        <f t="shared" si="394"/>
        <v>0</v>
      </c>
    </row>
    <row r="3455" spans="1:38" x14ac:dyDescent="0.3">
      <c r="A3455" s="421"/>
      <c r="B3455" s="421"/>
      <c r="C3455" s="422"/>
      <c r="D3455" s="423"/>
      <c r="E3455" s="421"/>
      <c r="F3455" s="421"/>
      <c r="G3455" s="421"/>
      <c r="H3455" s="421"/>
      <c r="I3455" s="421"/>
      <c r="J3455" s="421"/>
      <c r="K3455" s="421"/>
      <c r="L3455" s="421"/>
      <c r="M3455" s="423"/>
      <c r="N3455" s="340">
        <f>IF(C3455&gt;A_Stammdaten!$B$12,0,SUM(E3455,F3455,H3455,J3455:K3455)-SUM(G3455,I3455,L3455:M3455))</f>
        <v>0</v>
      </c>
      <c r="O3455" s="421"/>
      <c r="P3455" s="421"/>
      <c r="Q3455" s="421"/>
      <c r="R3455" s="421"/>
      <c r="S3455" s="108">
        <f t="shared" si="391"/>
        <v>0</v>
      </c>
      <c r="T3455" s="341">
        <f>IF(ISBLANK($B3455),0,VLOOKUP($B3455,Listen!$A$2:$C$45,2,FALSE))</f>
        <v>0</v>
      </c>
      <c r="U3455" s="341">
        <f>IF(ISBLANK($B3455),0,VLOOKUP($B3455,Listen!$A$2:$C$45,3,FALSE))</f>
        <v>0</v>
      </c>
      <c r="V3455" s="342">
        <f t="shared" si="389"/>
        <v>0</v>
      </c>
      <c r="W3455" s="342">
        <f t="shared" si="395"/>
        <v>0</v>
      </c>
      <c r="X3455" s="342">
        <f t="shared" si="395"/>
        <v>0</v>
      </c>
      <c r="Y3455" s="342">
        <f t="shared" si="395"/>
        <v>0</v>
      </c>
      <c r="Z3455" s="342">
        <f t="shared" si="395"/>
        <v>0</v>
      </c>
      <c r="AA3455" s="342">
        <f t="shared" si="395"/>
        <v>0</v>
      </c>
      <c r="AB3455" s="342">
        <f t="shared" si="395"/>
        <v>0</v>
      </c>
      <c r="AC3455" s="109">
        <f t="shared" si="392"/>
        <v>0</v>
      </c>
      <c r="AD3455" s="109">
        <f>IF(C3455=A_Stammdaten!$B$12,E_SAV!$S3455-E_SAV!$AE3455,HLOOKUP(A_Stammdaten!$B$12-1,$AF$4:$AL$4004,ROW(C3455)-3,FALSE)-$AE3455)</f>
        <v>0</v>
      </c>
      <c r="AE3455" s="109">
        <f>HLOOKUP(A_Stammdaten!$B$12,$AF$4:$AL$4004,ROW(C3455)-3,FALSE)</f>
        <v>0</v>
      </c>
      <c r="AF3455" s="109">
        <f t="shared" si="390"/>
        <v>0</v>
      </c>
      <c r="AG3455" s="109">
        <f t="shared" si="394"/>
        <v>0</v>
      </c>
      <c r="AH3455" s="109">
        <f t="shared" si="394"/>
        <v>0</v>
      </c>
      <c r="AI3455" s="109">
        <f t="shared" si="394"/>
        <v>0</v>
      </c>
      <c r="AJ3455" s="109">
        <f t="shared" si="394"/>
        <v>0</v>
      </c>
      <c r="AK3455" s="109">
        <f t="shared" si="394"/>
        <v>0</v>
      </c>
      <c r="AL3455" s="109">
        <f t="shared" si="394"/>
        <v>0</v>
      </c>
    </row>
    <row r="3456" spans="1:38" x14ac:dyDescent="0.3">
      <c r="A3456" s="421"/>
      <c r="B3456" s="421"/>
      <c r="C3456" s="422"/>
      <c r="D3456" s="423"/>
      <c r="E3456" s="421"/>
      <c r="F3456" s="421"/>
      <c r="G3456" s="421"/>
      <c r="H3456" s="421"/>
      <c r="I3456" s="421"/>
      <c r="J3456" s="421"/>
      <c r="K3456" s="421"/>
      <c r="L3456" s="421"/>
      <c r="M3456" s="423"/>
      <c r="N3456" s="340">
        <f>IF(C3456&gt;A_Stammdaten!$B$12,0,SUM(E3456,F3456,H3456,J3456:K3456)-SUM(G3456,I3456,L3456:M3456))</f>
        <v>0</v>
      </c>
      <c r="O3456" s="421"/>
      <c r="P3456" s="421"/>
      <c r="Q3456" s="421"/>
      <c r="R3456" s="421"/>
      <c r="S3456" s="108">
        <f t="shared" si="391"/>
        <v>0</v>
      </c>
      <c r="T3456" s="341">
        <f>IF(ISBLANK($B3456),0,VLOOKUP($B3456,Listen!$A$2:$C$45,2,FALSE))</f>
        <v>0</v>
      </c>
      <c r="U3456" s="341">
        <f>IF(ISBLANK($B3456),0,VLOOKUP($B3456,Listen!$A$2:$C$45,3,FALSE))</f>
        <v>0</v>
      </c>
      <c r="V3456" s="342">
        <f t="shared" si="389"/>
        <v>0</v>
      </c>
      <c r="W3456" s="342">
        <f t="shared" si="395"/>
        <v>0</v>
      </c>
      <c r="X3456" s="342">
        <f t="shared" si="395"/>
        <v>0</v>
      </c>
      <c r="Y3456" s="342">
        <f t="shared" si="395"/>
        <v>0</v>
      </c>
      <c r="Z3456" s="342">
        <f t="shared" si="395"/>
        <v>0</v>
      </c>
      <c r="AA3456" s="342">
        <f t="shared" si="395"/>
        <v>0</v>
      </c>
      <c r="AB3456" s="342">
        <f t="shared" si="395"/>
        <v>0</v>
      </c>
      <c r="AC3456" s="109">
        <f t="shared" si="392"/>
        <v>0</v>
      </c>
      <c r="AD3456" s="109">
        <f>IF(C3456=A_Stammdaten!$B$12,E_SAV!$S3456-E_SAV!$AE3456,HLOOKUP(A_Stammdaten!$B$12-1,$AF$4:$AL$4004,ROW(C3456)-3,FALSE)-$AE3456)</f>
        <v>0</v>
      </c>
      <c r="AE3456" s="109">
        <f>HLOOKUP(A_Stammdaten!$B$12,$AF$4:$AL$4004,ROW(C3456)-3,FALSE)</f>
        <v>0</v>
      </c>
      <c r="AF3456" s="109">
        <f t="shared" si="390"/>
        <v>0</v>
      </c>
      <c r="AG3456" s="109">
        <f t="shared" si="394"/>
        <v>0</v>
      </c>
      <c r="AH3456" s="109">
        <f t="shared" si="394"/>
        <v>0</v>
      </c>
      <c r="AI3456" s="109">
        <f t="shared" si="394"/>
        <v>0</v>
      </c>
      <c r="AJ3456" s="109">
        <f t="shared" si="394"/>
        <v>0</v>
      </c>
      <c r="AK3456" s="109">
        <f t="shared" si="394"/>
        <v>0</v>
      </c>
      <c r="AL3456" s="109">
        <f t="shared" si="394"/>
        <v>0</v>
      </c>
    </row>
    <row r="3457" spans="1:38" x14ac:dyDescent="0.3">
      <c r="A3457" s="421"/>
      <c r="B3457" s="421"/>
      <c r="C3457" s="422"/>
      <c r="D3457" s="423"/>
      <c r="E3457" s="421"/>
      <c r="F3457" s="421"/>
      <c r="G3457" s="421"/>
      <c r="H3457" s="421"/>
      <c r="I3457" s="421"/>
      <c r="J3457" s="421"/>
      <c r="K3457" s="421"/>
      <c r="L3457" s="421"/>
      <c r="M3457" s="423"/>
      <c r="N3457" s="340">
        <f>IF(C3457&gt;A_Stammdaten!$B$12,0,SUM(E3457,F3457,H3457,J3457:K3457)-SUM(G3457,I3457,L3457:M3457))</f>
        <v>0</v>
      </c>
      <c r="O3457" s="421"/>
      <c r="P3457" s="421"/>
      <c r="Q3457" s="421"/>
      <c r="R3457" s="421"/>
      <c r="S3457" s="108">
        <f t="shared" si="391"/>
        <v>0</v>
      </c>
      <c r="T3457" s="341">
        <f>IF(ISBLANK($B3457),0,VLOOKUP($B3457,Listen!$A$2:$C$45,2,FALSE))</f>
        <v>0</v>
      </c>
      <c r="U3457" s="341">
        <f>IF(ISBLANK($B3457),0,VLOOKUP($B3457,Listen!$A$2:$C$45,3,FALSE))</f>
        <v>0</v>
      </c>
      <c r="V3457" s="342">
        <f t="shared" si="389"/>
        <v>0</v>
      </c>
      <c r="W3457" s="342">
        <f t="shared" si="395"/>
        <v>0</v>
      </c>
      <c r="X3457" s="342">
        <f t="shared" si="395"/>
        <v>0</v>
      </c>
      <c r="Y3457" s="342">
        <f t="shared" si="395"/>
        <v>0</v>
      </c>
      <c r="Z3457" s="342">
        <f t="shared" si="395"/>
        <v>0</v>
      </c>
      <c r="AA3457" s="342">
        <f t="shared" si="395"/>
        <v>0</v>
      </c>
      <c r="AB3457" s="342">
        <f t="shared" si="395"/>
        <v>0</v>
      </c>
      <c r="AC3457" s="109">
        <f t="shared" si="392"/>
        <v>0</v>
      </c>
      <c r="AD3457" s="109">
        <f>IF(C3457=A_Stammdaten!$B$12,E_SAV!$S3457-E_SAV!$AE3457,HLOOKUP(A_Stammdaten!$B$12-1,$AF$4:$AL$4004,ROW(C3457)-3,FALSE)-$AE3457)</f>
        <v>0</v>
      </c>
      <c r="AE3457" s="109">
        <f>HLOOKUP(A_Stammdaten!$B$12,$AF$4:$AL$4004,ROW(C3457)-3,FALSE)</f>
        <v>0</v>
      </c>
      <c r="AF3457" s="109">
        <f t="shared" si="390"/>
        <v>0</v>
      </c>
      <c r="AG3457" s="109">
        <f t="shared" si="394"/>
        <v>0</v>
      </c>
      <c r="AH3457" s="109">
        <f t="shared" si="394"/>
        <v>0</v>
      </c>
      <c r="AI3457" s="109">
        <f t="shared" si="394"/>
        <v>0</v>
      </c>
      <c r="AJ3457" s="109">
        <f t="shared" si="394"/>
        <v>0</v>
      </c>
      <c r="AK3457" s="109">
        <f t="shared" si="394"/>
        <v>0</v>
      </c>
      <c r="AL3457" s="109">
        <f t="shared" si="394"/>
        <v>0</v>
      </c>
    </row>
    <row r="3458" spans="1:38" x14ac:dyDescent="0.3">
      <c r="A3458" s="421"/>
      <c r="B3458" s="421"/>
      <c r="C3458" s="422"/>
      <c r="D3458" s="423"/>
      <c r="E3458" s="421"/>
      <c r="F3458" s="421"/>
      <c r="G3458" s="421"/>
      <c r="H3458" s="421"/>
      <c r="I3458" s="421"/>
      <c r="J3458" s="421"/>
      <c r="K3458" s="421"/>
      <c r="L3458" s="421"/>
      <c r="M3458" s="423"/>
      <c r="N3458" s="340">
        <f>IF(C3458&gt;A_Stammdaten!$B$12,0,SUM(E3458,F3458,H3458,J3458:K3458)-SUM(G3458,I3458,L3458:M3458))</f>
        <v>0</v>
      </c>
      <c r="O3458" s="421"/>
      <c r="P3458" s="421"/>
      <c r="Q3458" s="421"/>
      <c r="R3458" s="421"/>
      <c r="S3458" s="108">
        <f t="shared" si="391"/>
        <v>0</v>
      </c>
      <c r="T3458" s="341">
        <f>IF(ISBLANK($B3458),0,VLOOKUP($B3458,Listen!$A$2:$C$45,2,FALSE))</f>
        <v>0</v>
      </c>
      <c r="U3458" s="341">
        <f>IF(ISBLANK($B3458),0,VLOOKUP($B3458,Listen!$A$2:$C$45,3,FALSE))</f>
        <v>0</v>
      </c>
      <c r="V3458" s="342">
        <f t="shared" ref="V3458:V3521" si="396">$T3458</f>
        <v>0</v>
      </c>
      <c r="W3458" s="342">
        <f t="shared" si="395"/>
        <v>0</v>
      </c>
      <c r="X3458" s="342">
        <f t="shared" si="395"/>
        <v>0</v>
      </c>
      <c r="Y3458" s="342">
        <f t="shared" si="395"/>
        <v>0</v>
      </c>
      <c r="Z3458" s="342">
        <f t="shared" si="395"/>
        <v>0</v>
      </c>
      <c r="AA3458" s="342">
        <f t="shared" si="395"/>
        <v>0</v>
      </c>
      <c r="AB3458" s="342">
        <f t="shared" si="395"/>
        <v>0</v>
      </c>
      <c r="AC3458" s="109">
        <f t="shared" si="392"/>
        <v>0</v>
      </c>
      <c r="AD3458" s="109">
        <f>IF(C3458=A_Stammdaten!$B$12,E_SAV!$S3458-E_SAV!$AE3458,HLOOKUP(A_Stammdaten!$B$12-1,$AF$4:$AL$4004,ROW(C3458)-3,FALSE)-$AE3458)</f>
        <v>0</v>
      </c>
      <c r="AE3458" s="109">
        <f>HLOOKUP(A_Stammdaten!$B$12,$AF$4:$AL$4004,ROW(C3458)-3,FALSE)</f>
        <v>0</v>
      </c>
      <c r="AF3458" s="109">
        <f t="shared" si="390"/>
        <v>0</v>
      </c>
      <c r="AG3458" s="109">
        <f t="shared" si="394"/>
        <v>0</v>
      </c>
      <c r="AH3458" s="109">
        <f t="shared" si="394"/>
        <v>0</v>
      </c>
      <c r="AI3458" s="109">
        <f t="shared" si="394"/>
        <v>0</v>
      </c>
      <c r="AJ3458" s="109">
        <f t="shared" si="394"/>
        <v>0</v>
      </c>
      <c r="AK3458" s="109">
        <f t="shared" si="394"/>
        <v>0</v>
      </c>
      <c r="AL3458" s="109">
        <f t="shared" si="394"/>
        <v>0</v>
      </c>
    </row>
    <row r="3459" spans="1:38" x14ac:dyDescent="0.3">
      <c r="A3459" s="421"/>
      <c r="B3459" s="421"/>
      <c r="C3459" s="422"/>
      <c r="D3459" s="423"/>
      <c r="E3459" s="421"/>
      <c r="F3459" s="421"/>
      <c r="G3459" s="421"/>
      <c r="H3459" s="421"/>
      <c r="I3459" s="421"/>
      <c r="J3459" s="421"/>
      <c r="K3459" s="421"/>
      <c r="L3459" s="421"/>
      <c r="M3459" s="423"/>
      <c r="N3459" s="340">
        <f>IF(C3459&gt;A_Stammdaten!$B$12,0,SUM(E3459,F3459,H3459,J3459:K3459)-SUM(G3459,I3459,L3459:M3459))</f>
        <v>0</v>
      </c>
      <c r="O3459" s="421"/>
      <c r="P3459" s="421"/>
      <c r="Q3459" s="421"/>
      <c r="R3459" s="421"/>
      <c r="S3459" s="108">
        <f t="shared" si="391"/>
        <v>0</v>
      </c>
      <c r="T3459" s="341">
        <f>IF(ISBLANK($B3459),0,VLOOKUP($B3459,Listen!$A$2:$C$45,2,FALSE))</f>
        <v>0</v>
      </c>
      <c r="U3459" s="341">
        <f>IF(ISBLANK($B3459),0,VLOOKUP($B3459,Listen!$A$2:$C$45,3,FALSE))</f>
        <v>0</v>
      </c>
      <c r="V3459" s="342">
        <f t="shared" si="396"/>
        <v>0</v>
      </c>
      <c r="W3459" s="342">
        <f t="shared" si="395"/>
        <v>0</v>
      </c>
      <c r="X3459" s="342">
        <f t="shared" si="395"/>
        <v>0</v>
      </c>
      <c r="Y3459" s="342">
        <f t="shared" si="395"/>
        <v>0</v>
      </c>
      <c r="Z3459" s="342">
        <f t="shared" si="395"/>
        <v>0</v>
      </c>
      <c r="AA3459" s="342">
        <f t="shared" si="395"/>
        <v>0</v>
      </c>
      <c r="AB3459" s="342">
        <f t="shared" si="395"/>
        <v>0</v>
      </c>
      <c r="AC3459" s="109">
        <f t="shared" si="392"/>
        <v>0</v>
      </c>
      <c r="AD3459" s="109">
        <f>IF(C3459=A_Stammdaten!$B$12,E_SAV!$S3459-E_SAV!$AE3459,HLOOKUP(A_Stammdaten!$B$12-1,$AF$4:$AL$4004,ROW(C3459)-3,FALSE)-$AE3459)</f>
        <v>0</v>
      </c>
      <c r="AE3459" s="109">
        <f>HLOOKUP(A_Stammdaten!$B$12,$AF$4:$AL$4004,ROW(C3459)-3,FALSE)</f>
        <v>0</v>
      </c>
      <c r="AF3459" s="109">
        <f t="shared" si="390"/>
        <v>0</v>
      </c>
      <c r="AG3459" s="109">
        <f t="shared" si="394"/>
        <v>0</v>
      </c>
      <c r="AH3459" s="109">
        <f t="shared" si="394"/>
        <v>0</v>
      </c>
      <c r="AI3459" s="109">
        <f t="shared" si="394"/>
        <v>0</v>
      </c>
      <c r="AJ3459" s="109">
        <f t="shared" si="394"/>
        <v>0</v>
      </c>
      <c r="AK3459" s="109">
        <f t="shared" si="394"/>
        <v>0</v>
      </c>
      <c r="AL3459" s="109">
        <f t="shared" si="394"/>
        <v>0</v>
      </c>
    </row>
    <row r="3460" spans="1:38" x14ac:dyDescent="0.3">
      <c r="A3460" s="421"/>
      <c r="B3460" s="421"/>
      <c r="C3460" s="422"/>
      <c r="D3460" s="423"/>
      <c r="E3460" s="421"/>
      <c r="F3460" s="421"/>
      <c r="G3460" s="421"/>
      <c r="H3460" s="421"/>
      <c r="I3460" s="421"/>
      <c r="J3460" s="421"/>
      <c r="K3460" s="421"/>
      <c r="L3460" s="421"/>
      <c r="M3460" s="423"/>
      <c r="N3460" s="340">
        <f>IF(C3460&gt;A_Stammdaten!$B$12,0,SUM(E3460,F3460,H3460,J3460:K3460)-SUM(G3460,I3460,L3460:M3460))</f>
        <v>0</v>
      </c>
      <c r="O3460" s="421"/>
      <c r="P3460" s="421"/>
      <c r="Q3460" s="421"/>
      <c r="R3460" s="421"/>
      <c r="S3460" s="108">
        <f t="shared" si="391"/>
        <v>0</v>
      </c>
      <c r="T3460" s="341">
        <f>IF(ISBLANK($B3460),0,VLOOKUP($B3460,Listen!$A$2:$C$45,2,FALSE))</f>
        <v>0</v>
      </c>
      <c r="U3460" s="341">
        <f>IF(ISBLANK($B3460),0,VLOOKUP($B3460,Listen!$A$2:$C$45,3,FALSE))</f>
        <v>0</v>
      </c>
      <c r="V3460" s="342">
        <f t="shared" si="396"/>
        <v>0</v>
      </c>
      <c r="W3460" s="342">
        <f t="shared" si="395"/>
        <v>0</v>
      </c>
      <c r="X3460" s="342">
        <f t="shared" si="395"/>
        <v>0</v>
      </c>
      <c r="Y3460" s="342">
        <f t="shared" si="395"/>
        <v>0</v>
      </c>
      <c r="Z3460" s="342">
        <f t="shared" si="395"/>
        <v>0</v>
      </c>
      <c r="AA3460" s="342">
        <f t="shared" si="395"/>
        <v>0</v>
      </c>
      <c r="AB3460" s="342">
        <f t="shared" si="395"/>
        <v>0</v>
      </c>
      <c r="AC3460" s="109">
        <f t="shared" si="392"/>
        <v>0</v>
      </c>
      <c r="AD3460" s="109">
        <f>IF(C3460=A_Stammdaten!$B$12,E_SAV!$S3460-E_SAV!$AE3460,HLOOKUP(A_Stammdaten!$B$12-1,$AF$4:$AL$4004,ROW(C3460)-3,FALSE)-$AE3460)</f>
        <v>0</v>
      </c>
      <c r="AE3460" s="109">
        <f>HLOOKUP(A_Stammdaten!$B$12,$AF$4:$AL$4004,ROW(C3460)-3,FALSE)</f>
        <v>0</v>
      </c>
      <c r="AF3460" s="109">
        <f t="shared" si="390"/>
        <v>0</v>
      </c>
      <c r="AG3460" s="109">
        <f t="shared" si="394"/>
        <v>0</v>
      </c>
      <c r="AH3460" s="109">
        <f t="shared" si="394"/>
        <v>0</v>
      </c>
      <c r="AI3460" s="109">
        <f t="shared" si="394"/>
        <v>0</v>
      </c>
      <c r="AJ3460" s="109">
        <f t="shared" si="394"/>
        <v>0</v>
      </c>
      <c r="AK3460" s="109">
        <f t="shared" si="394"/>
        <v>0</v>
      </c>
      <c r="AL3460" s="109">
        <f t="shared" si="394"/>
        <v>0</v>
      </c>
    </row>
    <row r="3461" spans="1:38" x14ac:dyDescent="0.3">
      <c r="A3461" s="421"/>
      <c r="B3461" s="421"/>
      <c r="C3461" s="422"/>
      <c r="D3461" s="423"/>
      <c r="E3461" s="421"/>
      <c r="F3461" s="421"/>
      <c r="G3461" s="421"/>
      <c r="H3461" s="421"/>
      <c r="I3461" s="421"/>
      <c r="J3461" s="421"/>
      <c r="K3461" s="421"/>
      <c r="L3461" s="421"/>
      <c r="M3461" s="423"/>
      <c r="N3461" s="340">
        <f>IF(C3461&gt;A_Stammdaten!$B$12,0,SUM(E3461,F3461,H3461,J3461:K3461)-SUM(G3461,I3461,L3461:M3461))</f>
        <v>0</v>
      </c>
      <c r="O3461" s="421"/>
      <c r="P3461" s="421"/>
      <c r="Q3461" s="421"/>
      <c r="R3461" s="421"/>
      <c r="S3461" s="108">
        <f t="shared" si="391"/>
        <v>0</v>
      </c>
      <c r="T3461" s="341">
        <f>IF(ISBLANK($B3461),0,VLOOKUP($B3461,Listen!$A$2:$C$45,2,FALSE))</f>
        <v>0</v>
      </c>
      <c r="U3461" s="341">
        <f>IF(ISBLANK($B3461),0,VLOOKUP($B3461,Listen!$A$2:$C$45,3,FALSE))</f>
        <v>0</v>
      </c>
      <c r="V3461" s="342">
        <f t="shared" si="396"/>
        <v>0</v>
      </c>
      <c r="W3461" s="342">
        <f t="shared" si="395"/>
        <v>0</v>
      </c>
      <c r="X3461" s="342">
        <f t="shared" si="395"/>
        <v>0</v>
      </c>
      <c r="Y3461" s="342">
        <f t="shared" si="395"/>
        <v>0</v>
      </c>
      <c r="Z3461" s="342">
        <f t="shared" si="395"/>
        <v>0</v>
      </c>
      <c r="AA3461" s="342">
        <f t="shared" si="395"/>
        <v>0</v>
      </c>
      <c r="AB3461" s="342">
        <f t="shared" si="395"/>
        <v>0</v>
      </c>
      <c r="AC3461" s="109">
        <f t="shared" si="392"/>
        <v>0</v>
      </c>
      <c r="AD3461" s="109">
        <f>IF(C3461=A_Stammdaten!$B$12,E_SAV!$S3461-E_SAV!$AE3461,HLOOKUP(A_Stammdaten!$B$12-1,$AF$4:$AL$4004,ROW(C3461)-3,FALSE)-$AE3461)</f>
        <v>0</v>
      </c>
      <c r="AE3461" s="109">
        <f>HLOOKUP(A_Stammdaten!$B$12,$AF$4:$AL$4004,ROW(C3461)-3,FALSE)</f>
        <v>0</v>
      </c>
      <c r="AF3461" s="109">
        <f t="shared" ref="AF3461:AF3524" si="397">IF(OR($C3461=0,$S3461=0),0,IF($C3461&lt;=AF$4,$S3461-$S3461/V3461*(AF$4-$C3461+1),0))</f>
        <v>0</v>
      </c>
      <c r="AG3461" s="109">
        <f t="shared" si="394"/>
        <v>0</v>
      </c>
      <c r="AH3461" s="109">
        <f t="shared" si="394"/>
        <v>0</v>
      </c>
      <c r="AI3461" s="109">
        <f t="shared" si="394"/>
        <v>0</v>
      </c>
      <c r="AJ3461" s="109">
        <f t="shared" si="394"/>
        <v>0</v>
      </c>
      <c r="AK3461" s="109">
        <f t="shared" si="394"/>
        <v>0</v>
      </c>
      <c r="AL3461" s="109">
        <f t="shared" si="394"/>
        <v>0</v>
      </c>
    </row>
    <row r="3462" spans="1:38" x14ac:dyDescent="0.3">
      <c r="A3462" s="421"/>
      <c r="B3462" s="421"/>
      <c r="C3462" s="422"/>
      <c r="D3462" s="423"/>
      <c r="E3462" s="421"/>
      <c r="F3462" s="421"/>
      <c r="G3462" s="421"/>
      <c r="H3462" s="421"/>
      <c r="I3462" s="421"/>
      <c r="J3462" s="421"/>
      <c r="K3462" s="421"/>
      <c r="L3462" s="421"/>
      <c r="M3462" s="423"/>
      <c r="N3462" s="340">
        <f>IF(C3462&gt;A_Stammdaten!$B$12,0,SUM(E3462,F3462,H3462,J3462:K3462)-SUM(G3462,I3462,L3462:M3462))</f>
        <v>0</v>
      </c>
      <c r="O3462" s="421"/>
      <c r="P3462" s="421"/>
      <c r="Q3462" s="421"/>
      <c r="R3462" s="421"/>
      <c r="S3462" s="108">
        <f t="shared" ref="S3462:S3525" si="398">N3462-SUM(O3462:R3462)</f>
        <v>0</v>
      </c>
      <c r="T3462" s="341">
        <f>IF(ISBLANK($B3462),0,VLOOKUP($B3462,Listen!$A$2:$C$45,2,FALSE))</f>
        <v>0</v>
      </c>
      <c r="U3462" s="341">
        <f>IF(ISBLANK($B3462),0,VLOOKUP($B3462,Listen!$A$2:$C$45,3,FALSE))</f>
        <v>0</v>
      </c>
      <c r="V3462" s="342">
        <f t="shared" si="396"/>
        <v>0</v>
      </c>
      <c r="W3462" s="342">
        <f t="shared" si="395"/>
        <v>0</v>
      </c>
      <c r="X3462" s="342">
        <f t="shared" si="395"/>
        <v>0</v>
      </c>
      <c r="Y3462" s="342">
        <f t="shared" si="395"/>
        <v>0</v>
      </c>
      <c r="Z3462" s="342">
        <f t="shared" si="395"/>
        <v>0</v>
      </c>
      <c r="AA3462" s="342">
        <f t="shared" si="395"/>
        <v>0</v>
      </c>
      <c r="AB3462" s="342">
        <f t="shared" si="395"/>
        <v>0</v>
      </c>
      <c r="AC3462" s="109">
        <f t="shared" ref="AC3462:AC3525" si="399">AE3462+AD3462</f>
        <v>0</v>
      </c>
      <c r="AD3462" s="109">
        <f>IF(C3462=A_Stammdaten!$B$12,E_SAV!$S3462-E_SAV!$AE3462,HLOOKUP(A_Stammdaten!$B$12-1,$AF$4:$AL$4004,ROW(C3462)-3,FALSE)-$AE3462)</f>
        <v>0</v>
      </c>
      <c r="AE3462" s="109">
        <f>HLOOKUP(A_Stammdaten!$B$12,$AF$4:$AL$4004,ROW(C3462)-3,FALSE)</f>
        <v>0</v>
      </c>
      <c r="AF3462" s="109">
        <f t="shared" si="397"/>
        <v>0</v>
      </c>
      <c r="AG3462" s="109">
        <f t="shared" si="394"/>
        <v>0</v>
      </c>
      <c r="AH3462" s="109">
        <f t="shared" si="394"/>
        <v>0</v>
      </c>
      <c r="AI3462" s="109">
        <f t="shared" si="394"/>
        <v>0</v>
      </c>
      <c r="AJ3462" s="109">
        <f t="shared" si="394"/>
        <v>0</v>
      </c>
      <c r="AK3462" s="109">
        <f t="shared" si="394"/>
        <v>0</v>
      </c>
      <c r="AL3462" s="109">
        <f t="shared" si="394"/>
        <v>0</v>
      </c>
    </row>
    <row r="3463" spans="1:38" x14ac:dyDescent="0.3">
      <c r="A3463" s="421"/>
      <c r="B3463" s="421"/>
      <c r="C3463" s="422"/>
      <c r="D3463" s="423"/>
      <c r="E3463" s="421"/>
      <c r="F3463" s="421"/>
      <c r="G3463" s="421"/>
      <c r="H3463" s="421"/>
      <c r="I3463" s="421"/>
      <c r="J3463" s="421"/>
      <c r="K3463" s="421"/>
      <c r="L3463" s="421"/>
      <c r="M3463" s="423"/>
      <c r="N3463" s="340">
        <f>IF(C3463&gt;A_Stammdaten!$B$12,0,SUM(E3463,F3463,H3463,J3463:K3463)-SUM(G3463,I3463,L3463:M3463))</f>
        <v>0</v>
      </c>
      <c r="O3463" s="421"/>
      <c r="P3463" s="421"/>
      <c r="Q3463" s="421"/>
      <c r="R3463" s="421"/>
      <c r="S3463" s="108">
        <f t="shared" si="398"/>
        <v>0</v>
      </c>
      <c r="T3463" s="341">
        <f>IF(ISBLANK($B3463),0,VLOOKUP($B3463,Listen!$A$2:$C$45,2,FALSE))</f>
        <v>0</v>
      </c>
      <c r="U3463" s="341">
        <f>IF(ISBLANK($B3463),0,VLOOKUP($B3463,Listen!$A$2:$C$45,3,FALSE))</f>
        <v>0</v>
      </c>
      <c r="V3463" s="342">
        <f t="shared" si="396"/>
        <v>0</v>
      </c>
      <c r="W3463" s="342">
        <f t="shared" si="395"/>
        <v>0</v>
      </c>
      <c r="X3463" s="342">
        <f t="shared" si="395"/>
        <v>0</v>
      </c>
      <c r="Y3463" s="342">
        <f t="shared" si="395"/>
        <v>0</v>
      </c>
      <c r="Z3463" s="342">
        <f t="shared" si="395"/>
        <v>0</v>
      </c>
      <c r="AA3463" s="342">
        <f t="shared" si="395"/>
        <v>0</v>
      </c>
      <c r="AB3463" s="342">
        <f t="shared" si="395"/>
        <v>0</v>
      </c>
      <c r="AC3463" s="109">
        <f t="shared" si="399"/>
        <v>0</v>
      </c>
      <c r="AD3463" s="109">
        <f>IF(C3463=A_Stammdaten!$B$12,E_SAV!$S3463-E_SAV!$AE3463,HLOOKUP(A_Stammdaten!$B$12-1,$AF$4:$AL$4004,ROW(C3463)-3,FALSE)-$AE3463)</f>
        <v>0</v>
      </c>
      <c r="AE3463" s="109">
        <f>HLOOKUP(A_Stammdaten!$B$12,$AF$4:$AL$4004,ROW(C3463)-3,FALSE)</f>
        <v>0</v>
      </c>
      <c r="AF3463" s="109">
        <f t="shared" si="397"/>
        <v>0</v>
      </c>
      <c r="AG3463" s="109">
        <f t="shared" si="394"/>
        <v>0</v>
      </c>
      <c r="AH3463" s="109">
        <f t="shared" si="394"/>
        <v>0</v>
      </c>
      <c r="AI3463" s="109">
        <f t="shared" si="394"/>
        <v>0</v>
      </c>
      <c r="AJ3463" s="109">
        <f t="shared" si="394"/>
        <v>0</v>
      </c>
      <c r="AK3463" s="109">
        <f t="shared" si="394"/>
        <v>0</v>
      </c>
      <c r="AL3463" s="109">
        <f t="shared" si="394"/>
        <v>0</v>
      </c>
    </row>
    <row r="3464" spans="1:38" x14ac:dyDescent="0.3">
      <c r="A3464" s="421"/>
      <c r="B3464" s="421"/>
      <c r="C3464" s="422"/>
      <c r="D3464" s="423"/>
      <c r="E3464" s="421"/>
      <c r="F3464" s="421"/>
      <c r="G3464" s="421"/>
      <c r="H3464" s="421"/>
      <c r="I3464" s="421"/>
      <c r="J3464" s="421"/>
      <c r="K3464" s="421"/>
      <c r="L3464" s="421"/>
      <c r="M3464" s="423"/>
      <c r="N3464" s="340">
        <f>IF(C3464&gt;A_Stammdaten!$B$12,0,SUM(E3464,F3464,H3464,J3464:K3464)-SUM(G3464,I3464,L3464:M3464))</f>
        <v>0</v>
      </c>
      <c r="O3464" s="421"/>
      <c r="P3464" s="421"/>
      <c r="Q3464" s="421"/>
      <c r="R3464" s="421"/>
      <c r="S3464" s="108">
        <f t="shared" si="398"/>
        <v>0</v>
      </c>
      <c r="T3464" s="341">
        <f>IF(ISBLANK($B3464),0,VLOOKUP($B3464,Listen!$A$2:$C$45,2,FALSE))</f>
        <v>0</v>
      </c>
      <c r="U3464" s="341">
        <f>IF(ISBLANK($B3464),0,VLOOKUP($B3464,Listen!$A$2:$C$45,3,FALSE))</f>
        <v>0</v>
      </c>
      <c r="V3464" s="342">
        <f t="shared" si="396"/>
        <v>0</v>
      </c>
      <c r="W3464" s="342">
        <f t="shared" si="395"/>
        <v>0</v>
      </c>
      <c r="X3464" s="342">
        <f t="shared" si="395"/>
        <v>0</v>
      </c>
      <c r="Y3464" s="342">
        <f t="shared" si="395"/>
        <v>0</v>
      </c>
      <c r="Z3464" s="342">
        <f t="shared" si="395"/>
        <v>0</v>
      </c>
      <c r="AA3464" s="342">
        <f t="shared" si="395"/>
        <v>0</v>
      </c>
      <c r="AB3464" s="342">
        <f t="shared" si="395"/>
        <v>0</v>
      </c>
      <c r="AC3464" s="109">
        <f t="shared" si="399"/>
        <v>0</v>
      </c>
      <c r="AD3464" s="109">
        <f>IF(C3464=A_Stammdaten!$B$12,E_SAV!$S3464-E_SAV!$AE3464,HLOOKUP(A_Stammdaten!$B$12-1,$AF$4:$AL$4004,ROW(C3464)-3,FALSE)-$AE3464)</f>
        <v>0</v>
      </c>
      <c r="AE3464" s="109">
        <f>HLOOKUP(A_Stammdaten!$B$12,$AF$4:$AL$4004,ROW(C3464)-3,FALSE)</f>
        <v>0</v>
      </c>
      <c r="AF3464" s="109">
        <f t="shared" si="397"/>
        <v>0</v>
      </c>
      <c r="AG3464" s="109">
        <f t="shared" si="394"/>
        <v>0</v>
      </c>
      <c r="AH3464" s="109">
        <f t="shared" si="394"/>
        <v>0</v>
      </c>
      <c r="AI3464" s="109">
        <f t="shared" si="394"/>
        <v>0</v>
      </c>
      <c r="AJ3464" s="109">
        <f t="shared" si="394"/>
        <v>0</v>
      </c>
      <c r="AK3464" s="109">
        <f t="shared" si="394"/>
        <v>0</v>
      </c>
      <c r="AL3464" s="109">
        <f t="shared" si="394"/>
        <v>0</v>
      </c>
    </row>
    <row r="3465" spans="1:38" x14ac:dyDescent="0.3">
      <c r="A3465" s="421"/>
      <c r="B3465" s="421"/>
      <c r="C3465" s="422"/>
      <c r="D3465" s="423"/>
      <c r="E3465" s="421"/>
      <c r="F3465" s="421"/>
      <c r="G3465" s="421"/>
      <c r="H3465" s="421"/>
      <c r="I3465" s="421"/>
      <c r="J3465" s="421"/>
      <c r="K3465" s="421"/>
      <c r="L3465" s="421"/>
      <c r="M3465" s="423"/>
      <c r="N3465" s="340">
        <f>IF(C3465&gt;A_Stammdaten!$B$12,0,SUM(E3465,F3465,H3465,J3465:K3465)-SUM(G3465,I3465,L3465:M3465))</f>
        <v>0</v>
      </c>
      <c r="O3465" s="421"/>
      <c r="P3465" s="421"/>
      <c r="Q3465" s="421"/>
      <c r="R3465" s="421"/>
      <c r="S3465" s="108">
        <f t="shared" si="398"/>
        <v>0</v>
      </c>
      <c r="T3465" s="341">
        <f>IF(ISBLANK($B3465),0,VLOOKUP($B3465,Listen!$A$2:$C$45,2,FALSE))</f>
        <v>0</v>
      </c>
      <c r="U3465" s="341">
        <f>IF(ISBLANK($B3465),0,VLOOKUP($B3465,Listen!$A$2:$C$45,3,FALSE))</f>
        <v>0</v>
      </c>
      <c r="V3465" s="342">
        <f t="shared" si="396"/>
        <v>0</v>
      </c>
      <c r="W3465" s="342">
        <f t="shared" si="395"/>
        <v>0</v>
      </c>
      <c r="X3465" s="342">
        <f t="shared" si="395"/>
        <v>0</v>
      </c>
      <c r="Y3465" s="342">
        <f t="shared" si="395"/>
        <v>0</v>
      </c>
      <c r="Z3465" s="342">
        <f t="shared" si="395"/>
        <v>0</v>
      </c>
      <c r="AA3465" s="342">
        <f t="shared" si="395"/>
        <v>0</v>
      </c>
      <c r="AB3465" s="342">
        <f t="shared" si="395"/>
        <v>0</v>
      </c>
      <c r="AC3465" s="109">
        <f t="shared" si="399"/>
        <v>0</v>
      </c>
      <c r="AD3465" s="109">
        <f>IF(C3465=A_Stammdaten!$B$12,E_SAV!$S3465-E_SAV!$AE3465,HLOOKUP(A_Stammdaten!$B$12-1,$AF$4:$AL$4004,ROW(C3465)-3,FALSE)-$AE3465)</f>
        <v>0</v>
      </c>
      <c r="AE3465" s="109">
        <f>HLOOKUP(A_Stammdaten!$B$12,$AF$4:$AL$4004,ROW(C3465)-3,FALSE)</f>
        <v>0</v>
      </c>
      <c r="AF3465" s="109">
        <f t="shared" si="397"/>
        <v>0</v>
      </c>
      <c r="AG3465" s="109">
        <f t="shared" si="394"/>
        <v>0</v>
      </c>
      <c r="AH3465" s="109">
        <f t="shared" si="394"/>
        <v>0</v>
      </c>
      <c r="AI3465" s="109">
        <f t="shared" si="394"/>
        <v>0</v>
      </c>
      <c r="AJ3465" s="109">
        <f t="shared" si="394"/>
        <v>0</v>
      </c>
      <c r="AK3465" s="109">
        <f t="shared" si="394"/>
        <v>0</v>
      </c>
      <c r="AL3465" s="109">
        <f t="shared" si="394"/>
        <v>0</v>
      </c>
    </row>
    <row r="3466" spans="1:38" x14ac:dyDescent="0.3">
      <c r="A3466" s="421"/>
      <c r="B3466" s="421"/>
      <c r="C3466" s="422"/>
      <c r="D3466" s="423"/>
      <c r="E3466" s="421"/>
      <c r="F3466" s="421"/>
      <c r="G3466" s="421"/>
      <c r="H3466" s="421"/>
      <c r="I3466" s="421"/>
      <c r="J3466" s="421"/>
      <c r="K3466" s="421"/>
      <c r="L3466" s="421"/>
      <c r="M3466" s="423"/>
      <c r="N3466" s="340">
        <f>IF(C3466&gt;A_Stammdaten!$B$12,0,SUM(E3466,F3466,H3466,J3466:K3466)-SUM(G3466,I3466,L3466:M3466))</f>
        <v>0</v>
      </c>
      <c r="O3466" s="421"/>
      <c r="P3466" s="421"/>
      <c r="Q3466" s="421"/>
      <c r="R3466" s="421"/>
      <c r="S3466" s="108">
        <f t="shared" si="398"/>
        <v>0</v>
      </c>
      <c r="T3466" s="341">
        <f>IF(ISBLANK($B3466),0,VLOOKUP($B3466,Listen!$A$2:$C$45,2,FALSE))</f>
        <v>0</v>
      </c>
      <c r="U3466" s="341">
        <f>IF(ISBLANK($B3466),0,VLOOKUP($B3466,Listen!$A$2:$C$45,3,FALSE))</f>
        <v>0</v>
      </c>
      <c r="V3466" s="342">
        <f t="shared" si="396"/>
        <v>0</v>
      </c>
      <c r="W3466" s="342">
        <f t="shared" si="395"/>
        <v>0</v>
      </c>
      <c r="X3466" s="342">
        <f t="shared" si="395"/>
        <v>0</v>
      </c>
      <c r="Y3466" s="342">
        <f t="shared" si="395"/>
        <v>0</v>
      </c>
      <c r="Z3466" s="342">
        <f t="shared" si="395"/>
        <v>0</v>
      </c>
      <c r="AA3466" s="342">
        <f t="shared" si="395"/>
        <v>0</v>
      </c>
      <c r="AB3466" s="342">
        <f t="shared" si="395"/>
        <v>0</v>
      </c>
      <c r="AC3466" s="109">
        <f t="shared" si="399"/>
        <v>0</v>
      </c>
      <c r="AD3466" s="109">
        <f>IF(C3466=A_Stammdaten!$B$12,E_SAV!$S3466-E_SAV!$AE3466,HLOOKUP(A_Stammdaten!$B$12-1,$AF$4:$AL$4004,ROW(C3466)-3,FALSE)-$AE3466)</f>
        <v>0</v>
      </c>
      <c r="AE3466" s="109">
        <f>HLOOKUP(A_Stammdaten!$B$12,$AF$4:$AL$4004,ROW(C3466)-3,FALSE)</f>
        <v>0</v>
      </c>
      <c r="AF3466" s="109">
        <f t="shared" si="397"/>
        <v>0</v>
      </c>
      <c r="AG3466" s="109">
        <f t="shared" si="394"/>
        <v>0</v>
      </c>
      <c r="AH3466" s="109">
        <f t="shared" si="394"/>
        <v>0</v>
      </c>
      <c r="AI3466" s="109">
        <f t="shared" si="394"/>
        <v>0</v>
      </c>
      <c r="AJ3466" s="109">
        <f t="shared" si="394"/>
        <v>0</v>
      </c>
      <c r="AK3466" s="109">
        <f t="shared" si="394"/>
        <v>0</v>
      </c>
      <c r="AL3466" s="109">
        <f t="shared" si="394"/>
        <v>0</v>
      </c>
    </row>
    <row r="3467" spans="1:38" x14ac:dyDescent="0.3">
      <c r="A3467" s="421"/>
      <c r="B3467" s="421"/>
      <c r="C3467" s="422"/>
      <c r="D3467" s="423"/>
      <c r="E3467" s="421"/>
      <c r="F3467" s="421"/>
      <c r="G3467" s="421"/>
      <c r="H3467" s="421"/>
      <c r="I3467" s="421"/>
      <c r="J3467" s="421"/>
      <c r="K3467" s="421"/>
      <c r="L3467" s="421"/>
      <c r="M3467" s="423"/>
      <c r="N3467" s="340">
        <f>IF(C3467&gt;A_Stammdaten!$B$12,0,SUM(E3467,F3467,H3467,J3467:K3467)-SUM(G3467,I3467,L3467:M3467))</f>
        <v>0</v>
      </c>
      <c r="O3467" s="421"/>
      <c r="P3467" s="421"/>
      <c r="Q3467" s="421"/>
      <c r="R3467" s="421"/>
      <c r="S3467" s="108">
        <f t="shared" si="398"/>
        <v>0</v>
      </c>
      <c r="T3467" s="341">
        <f>IF(ISBLANK($B3467),0,VLOOKUP($B3467,Listen!$A$2:$C$45,2,FALSE))</f>
        <v>0</v>
      </c>
      <c r="U3467" s="341">
        <f>IF(ISBLANK($B3467),0,VLOOKUP($B3467,Listen!$A$2:$C$45,3,FALSE))</f>
        <v>0</v>
      </c>
      <c r="V3467" s="342">
        <f t="shared" si="396"/>
        <v>0</v>
      </c>
      <c r="W3467" s="342">
        <f t="shared" si="395"/>
        <v>0</v>
      </c>
      <c r="X3467" s="342">
        <f t="shared" si="395"/>
        <v>0</v>
      </c>
      <c r="Y3467" s="342">
        <f t="shared" si="395"/>
        <v>0</v>
      </c>
      <c r="Z3467" s="342">
        <f t="shared" si="395"/>
        <v>0</v>
      </c>
      <c r="AA3467" s="342">
        <f t="shared" si="395"/>
        <v>0</v>
      </c>
      <c r="AB3467" s="342">
        <f t="shared" si="395"/>
        <v>0</v>
      </c>
      <c r="AC3467" s="109">
        <f t="shared" si="399"/>
        <v>0</v>
      </c>
      <c r="AD3467" s="109">
        <f>IF(C3467=A_Stammdaten!$B$12,E_SAV!$S3467-E_SAV!$AE3467,HLOOKUP(A_Stammdaten!$B$12-1,$AF$4:$AL$4004,ROW(C3467)-3,FALSE)-$AE3467)</f>
        <v>0</v>
      </c>
      <c r="AE3467" s="109">
        <f>HLOOKUP(A_Stammdaten!$B$12,$AF$4:$AL$4004,ROW(C3467)-3,FALSE)</f>
        <v>0</v>
      </c>
      <c r="AF3467" s="109">
        <f t="shared" si="397"/>
        <v>0</v>
      </c>
      <c r="AG3467" s="109">
        <f t="shared" si="394"/>
        <v>0</v>
      </c>
      <c r="AH3467" s="109">
        <f t="shared" si="394"/>
        <v>0</v>
      </c>
      <c r="AI3467" s="109">
        <f t="shared" si="394"/>
        <v>0</v>
      </c>
      <c r="AJ3467" s="109">
        <f t="shared" si="394"/>
        <v>0</v>
      </c>
      <c r="AK3467" s="109">
        <f t="shared" si="394"/>
        <v>0</v>
      </c>
      <c r="AL3467" s="109">
        <f t="shared" si="394"/>
        <v>0</v>
      </c>
    </row>
    <row r="3468" spans="1:38" x14ac:dyDescent="0.3">
      <c r="A3468" s="421"/>
      <c r="B3468" s="421"/>
      <c r="C3468" s="422"/>
      <c r="D3468" s="423"/>
      <c r="E3468" s="421"/>
      <c r="F3468" s="421"/>
      <c r="G3468" s="421"/>
      <c r="H3468" s="421"/>
      <c r="I3468" s="421"/>
      <c r="J3468" s="421"/>
      <c r="K3468" s="421"/>
      <c r="L3468" s="421"/>
      <c r="M3468" s="423"/>
      <c r="N3468" s="340">
        <f>IF(C3468&gt;A_Stammdaten!$B$12,0,SUM(E3468,F3468,H3468,J3468:K3468)-SUM(G3468,I3468,L3468:M3468))</f>
        <v>0</v>
      </c>
      <c r="O3468" s="421"/>
      <c r="P3468" s="421"/>
      <c r="Q3468" s="421"/>
      <c r="R3468" s="421"/>
      <c r="S3468" s="108">
        <f t="shared" si="398"/>
        <v>0</v>
      </c>
      <c r="T3468" s="341">
        <f>IF(ISBLANK($B3468),0,VLOOKUP($B3468,Listen!$A$2:$C$45,2,FALSE))</f>
        <v>0</v>
      </c>
      <c r="U3468" s="341">
        <f>IF(ISBLANK($B3468),0,VLOOKUP($B3468,Listen!$A$2:$C$45,3,FALSE))</f>
        <v>0</v>
      </c>
      <c r="V3468" s="342">
        <f t="shared" si="396"/>
        <v>0</v>
      </c>
      <c r="W3468" s="342">
        <f t="shared" si="395"/>
        <v>0</v>
      </c>
      <c r="X3468" s="342">
        <f t="shared" si="395"/>
        <v>0</v>
      </c>
      <c r="Y3468" s="342">
        <f t="shared" si="395"/>
        <v>0</v>
      </c>
      <c r="Z3468" s="342">
        <f t="shared" si="395"/>
        <v>0</v>
      </c>
      <c r="AA3468" s="342">
        <f t="shared" si="395"/>
        <v>0</v>
      </c>
      <c r="AB3468" s="342">
        <f t="shared" si="395"/>
        <v>0</v>
      </c>
      <c r="AC3468" s="109">
        <f t="shared" si="399"/>
        <v>0</v>
      </c>
      <c r="AD3468" s="109">
        <f>IF(C3468=A_Stammdaten!$B$12,E_SAV!$S3468-E_SAV!$AE3468,HLOOKUP(A_Stammdaten!$B$12-1,$AF$4:$AL$4004,ROW(C3468)-3,FALSE)-$AE3468)</f>
        <v>0</v>
      </c>
      <c r="AE3468" s="109">
        <f>HLOOKUP(A_Stammdaten!$B$12,$AF$4:$AL$4004,ROW(C3468)-3,FALSE)</f>
        <v>0</v>
      </c>
      <c r="AF3468" s="109">
        <f t="shared" si="397"/>
        <v>0</v>
      </c>
      <c r="AG3468" s="109">
        <f t="shared" si="394"/>
        <v>0</v>
      </c>
      <c r="AH3468" s="109">
        <f t="shared" si="394"/>
        <v>0</v>
      </c>
      <c r="AI3468" s="109">
        <f t="shared" si="394"/>
        <v>0</v>
      </c>
      <c r="AJ3468" s="109">
        <f t="shared" si="394"/>
        <v>0</v>
      </c>
      <c r="AK3468" s="109">
        <f t="shared" si="394"/>
        <v>0</v>
      </c>
      <c r="AL3468" s="109">
        <f t="shared" si="394"/>
        <v>0</v>
      </c>
    </row>
    <row r="3469" spans="1:38" x14ac:dyDescent="0.3">
      <c r="A3469" s="421"/>
      <c r="B3469" s="421"/>
      <c r="C3469" s="422"/>
      <c r="D3469" s="423"/>
      <c r="E3469" s="421"/>
      <c r="F3469" s="421"/>
      <c r="G3469" s="421"/>
      <c r="H3469" s="421"/>
      <c r="I3469" s="421"/>
      <c r="J3469" s="421"/>
      <c r="K3469" s="421"/>
      <c r="L3469" s="421"/>
      <c r="M3469" s="423"/>
      <c r="N3469" s="340">
        <f>IF(C3469&gt;A_Stammdaten!$B$12,0,SUM(E3469,F3469,H3469,J3469:K3469)-SUM(G3469,I3469,L3469:M3469))</f>
        <v>0</v>
      </c>
      <c r="O3469" s="421"/>
      <c r="P3469" s="421"/>
      <c r="Q3469" s="421"/>
      <c r="R3469" s="421"/>
      <c r="S3469" s="108">
        <f t="shared" si="398"/>
        <v>0</v>
      </c>
      <c r="T3469" s="341">
        <f>IF(ISBLANK($B3469),0,VLOOKUP($B3469,Listen!$A$2:$C$45,2,FALSE))</f>
        <v>0</v>
      </c>
      <c r="U3469" s="341">
        <f>IF(ISBLANK($B3469),0,VLOOKUP($B3469,Listen!$A$2:$C$45,3,FALSE))</f>
        <v>0</v>
      </c>
      <c r="V3469" s="342">
        <f t="shared" si="396"/>
        <v>0</v>
      </c>
      <c r="W3469" s="342">
        <f t="shared" si="395"/>
        <v>0</v>
      </c>
      <c r="X3469" s="342">
        <f t="shared" si="395"/>
        <v>0</v>
      </c>
      <c r="Y3469" s="342">
        <f t="shared" si="395"/>
        <v>0</v>
      </c>
      <c r="Z3469" s="342">
        <f t="shared" si="395"/>
        <v>0</v>
      </c>
      <c r="AA3469" s="342">
        <f t="shared" si="395"/>
        <v>0</v>
      </c>
      <c r="AB3469" s="342">
        <f t="shared" si="395"/>
        <v>0</v>
      </c>
      <c r="AC3469" s="109">
        <f t="shared" si="399"/>
        <v>0</v>
      </c>
      <c r="AD3469" s="109">
        <f>IF(C3469=A_Stammdaten!$B$12,E_SAV!$S3469-E_SAV!$AE3469,HLOOKUP(A_Stammdaten!$B$12-1,$AF$4:$AL$4004,ROW(C3469)-3,FALSE)-$AE3469)</f>
        <v>0</v>
      </c>
      <c r="AE3469" s="109">
        <f>HLOOKUP(A_Stammdaten!$B$12,$AF$4:$AL$4004,ROW(C3469)-3,FALSE)</f>
        <v>0</v>
      </c>
      <c r="AF3469" s="109">
        <f t="shared" si="397"/>
        <v>0</v>
      </c>
      <c r="AG3469" s="109">
        <f t="shared" si="394"/>
        <v>0</v>
      </c>
      <c r="AH3469" s="109">
        <f t="shared" si="394"/>
        <v>0</v>
      </c>
      <c r="AI3469" s="109">
        <f t="shared" si="394"/>
        <v>0</v>
      </c>
      <c r="AJ3469" s="109">
        <f t="shared" si="394"/>
        <v>0</v>
      </c>
      <c r="AK3469" s="109">
        <f t="shared" si="394"/>
        <v>0</v>
      </c>
      <c r="AL3469" s="109">
        <f t="shared" si="394"/>
        <v>0</v>
      </c>
    </row>
    <row r="3470" spans="1:38" x14ac:dyDescent="0.3">
      <c r="A3470" s="421"/>
      <c r="B3470" s="421"/>
      <c r="C3470" s="422"/>
      <c r="D3470" s="423"/>
      <c r="E3470" s="421"/>
      <c r="F3470" s="421"/>
      <c r="G3470" s="421"/>
      <c r="H3470" s="421"/>
      <c r="I3470" s="421"/>
      <c r="J3470" s="421"/>
      <c r="K3470" s="421"/>
      <c r="L3470" s="421"/>
      <c r="M3470" s="423"/>
      <c r="N3470" s="340">
        <f>IF(C3470&gt;A_Stammdaten!$B$12,0,SUM(E3470,F3470,H3470,J3470:K3470)-SUM(G3470,I3470,L3470:M3470))</f>
        <v>0</v>
      </c>
      <c r="O3470" s="421"/>
      <c r="P3470" s="421"/>
      <c r="Q3470" s="421"/>
      <c r="R3470" s="421"/>
      <c r="S3470" s="108">
        <f t="shared" si="398"/>
        <v>0</v>
      </c>
      <c r="T3470" s="341">
        <f>IF(ISBLANK($B3470),0,VLOOKUP($B3470,Listen!$A$2:$C$45,2,FALSE))</f>
        <v>0</v>
      </c>
      <c r="U3470" s="341">
        <f>IF(ISBLANK($B3470),0,VLOOKUP($B3470,Listen!$A$2:$C$45,3,FALSE))</f>
        <v>0</v>
      </c>
      <c r="V3470" s="342">
        <f t="shared" si="396"/>
        <v>0</v>
      </c>
      <c r="W3470" s="342">
        <f t="shared" si="395"/>
        <v>0</v>
      </c>
      <c r="X3470" s="342">
        <f t="shared" si="395"/>
        <v>0</v>
      </c>
      <c r="Y3470" s="342">
        <f t="shared" si="395"/>
        <v>0</v>
      </c>
      <c r="Z3470" s="342">
        <f t="shared" si="395"/>
        <v>0</v>
      </c>
      <c r="AA3470" s="342">
        <f t="shared" si="395"/>
        <v>0</v>
      </c>
      <c r="AB3470" s="342">
        <f t="shared" si="395"/>
        <v>0</v>
      </c>
      <c r="AC3470" s="109">
        <f t="shared" si="399"/>
        <v>0</v>
      </c>
      <c r="AD3470" s="109">
        <f>IF(C3470=A_Stammdaten!$B$12,E_SAV!$S3470-E_SAV!$AE3470,HLOOKUP(A_Stammdaten!$B$12-1,$AF$4:$AL$4004,ROW(C3470)-3,FALSE)-$AE3470)</f>
        <v>0</v>
      </c>
      <c r="AE3470" s="109">
        <f>HLOOKUP(A_Stammdaten!$B$12,$AF$4:$AL$4004,ROW(C3470)-3,FALSE)</f>
        <v>0</v>
      </c>
      <c r="AF3470" s="109">
        <f t="shared" si="397"/>
        <v>0</v>
      </c>
      <c r="AG3470" s="109">
        <f t="shared" si="394"/>
        <v>0</v>
      </c>
      <c r="AH3470" s="109">
        <f t="shared" si="394"/>
        <v>0</v>
      </c>
      <c r="AI3470" s="109">
        <f t="shared" si="394"/>
        <v>0</v>
      </c>
      <c r="AJ3470" s="109">
        <f t="shared" si="394"/>
        <v>0</v>
      </c>
      <c r="AK3470" s="109">
        <f t="shared" si="394"/>
        <v>0</v>
      </c>
      <c r="AL3470" s="109">
        <f t="shared" si="394"/>
        <v>0</v>
      </c>
    </row>
    <row r="3471" spans="1:38" x14ac:dyDescent="0.3">
      <c r="A3471" s="421"/>
      <c r="B3471" s="421"/>
      <c r="C3471" s="422"/>
      <c r="D3471" s="423"/>
      <c r="E3471" s="421"/>
      <c r="F3471" s="421"/>
      <c r="G3471" s="421"/>
      <c r="H3471" s="421"/>
      <c r="I3471" s="421"/>
      <c r="J3471" s="421"/>
      <c r="K3471" s="421"/>
      <c r="L3471" s="421"/>
      <c r="M3471" s="423"/>
      <c r="N3471" s="340">
        <f>IF(C3471&gt;A_Stammdaten!$B$12,0,SUM(E3471,F3471,H3471,J3471:K3471)-SUM(G3471,I3471,L3471:M3471))</f>
        <v>0</v>
      </c>
      <c r="O3471" s="421"/>
      <c r="P3471" s="421"/>
      <c r="Q3471" s="421"/>
      <c r="R3471" s="421"/>
      <c r="S3471" s="108">
        <f t="shared" si="398"/>
        <v>0</v>
      </c>
      <c r="T3471" s="341">
        <f>IF(ISBLANK($B3471),0,VLOOKUP($B3471,Listen!$A$2:$C$45,2,FALSE))</f>
        <v>0</v>
      </c>
      <c r="U3471" s="341">
        <f>IF(ISBLANK($B3471),0,VLOOKUP($B3471,Listen!$A$2:$C$45,3,FALSE))</f>
        <v>0</v>
      </c>
      <c r="V3471" s="342">
        <f t="shared" si="396"/>
        <v>0</v>
      </c>
      <c r="W3471" s="342">
        <f t="shared" si="395"/>
        <v>0</v>
      </c>
      <c r="X3471" s="342">
        <f t="shared" si="395"/>
        <v>0</v>
      </c>
      <c r="Y3471" s="342">
        <f t="shared" si="395"/>
        <v>0</v>
      </c>
      <c r="Z3471" s="342">
        <f t="shared" si="395"/>
        <v>0</v>
      </c>
      <c r="AA3471" s="342">
        <f t="shared" si="395"/>
        <v>0</v>
      </c>
      <c r="AB3471" s="342">
        <f t="shared" si="395"/>
        <v>0</v>
      </c>
      <c r="AC3471" s="109">
        <f t="shared" si="399"/>
        <v>0</v>
      </c>
      <c r="AD3471" s="109">
        <f>IF(C3471=A_Stammdaten!$B$12,E_SAV!$S3471-E_SAV!$AE3471,HLOOKUP(A_Stammdaten!$B$12-1,$AF$4:$AL$4004,ROW(C3471)-3,FALSE)-$AE3471)</f>
        <v>0</v>
      </c>
      <c r="AE3471" s="109">
        <f>HLOOKUP(A_Stammdaten!$B$12,$AF$4:$AL$4004,ROW(C3471)-3,FALSE)</f>
        <v>0</v>
      </c>
      <c r="AF3471" s="109">
        <f t="shared" si="397"/>
        <v>0</v>
      </c>
      <c r="AG3471" s="109">
        <f t="shared" si="394"/>
        <v>0</v>
      </c>
      <c r="AH3471" s="109">
        <f t="shared" si="394"/>
        <v>0</v>
      </c>
      <c r="AI3471" s="109">
        <f t="shared" si="394"/>
        <v>0</v>
      </c>
      <c r="AJ3471" s="109">
        <f t="shared" ref="AJ3471:AL3534" si="400">IF(OR($C3471=0,$S3471=0,Z3471-(AJ$4-$C3471)=0),0,IF($C3471&lt;AJ$4,AI3471-AI3471/(Z3471-(AJ$4-$C3471)),IF($C3471=AJ$4,$S3471-$S3471/Z3471,0)))</f>
        <v>0</v>
      </c>
      <c r="AK3471" s="109">
        <f t="shared" si="400"/>
        <v>0</v>
      </c>
      <c r="AL3471" s="109">
        <f t="shared" si="400"/>
        <v>0</v>
      </c>
    </row>
    <row r="3472" spans="1:38" x14ac:dyDescent="0.3">
      <c r="A3472" s="421"/>
      <c r="B3472" s="421"/>
      <c r="C3472" s="422"/>
      <c r="D3472" s="423"/>
      <c r="E3472" s="421"/>
      <c r="F3472" s="421"/>
      <c r="G3472" s="421"/>
      <c r="H3472" s="421"/>
      <c r="I3472" s="421"/>
      <c r="J3472" s="421"/>
      <c r="K3472" s="421"/>
      <c r="L3472" s="421"/>
      <c r="M3472" s="423"/>
      <c r="N3472" s="340">
        <f>IF(C3472&gt;A_Stammdaten!$B$12,0,SUM(E3472,F3472,H3472,J3472:K3472)-SUM(G3472,I3472,L3472:M3472))</f>
        <v>0</v>
      </c>
      <c r="O3472" s="421"/>
      <c r="P3472" s="421"/>
      <c r="Q3472" s="421"/>
      <c r="R3472" s="421"/>
      <c r="S3472" s="108">
        <f t="shared" si="398"/>
        <v>0</v>
      </c>
      <c r="T3472" s="341">
        <f>IF(ISBLANK($B3472),0,VLOOKUP($B3472,Listen!$A$2:$C$45,2,FALSE))</f>
        <v>0</v>
      </c>
      <c r="U3472" s="341">
        <f>IF(ISBLANK($B3472),0,VLOOKUP($B3472,Listen!$A$2:$C$45,3,FALSE))</f>
        <v>0</v>
      </c>
      <c r="V3472" s="342">
        <f t="shared" si="396"/>
        <v>0</v>
      </c>
      <c r="W3472" s="342">
        <f t="shared" si="395"/>
        <v>0</v>
      </c>
      <c r="X3472" s="342">
        <f t="shared" si="395"/>
        <v>0</v>
      </c>
      <c r="Y3472" s="342">
        <f t="shared" si="395"/>
        <v>0</v>
      </c>
      <c r="Z3472" s="342">
        <f t="shared" si="395"/>
        <v>0</v>
      </c>
      <c r="AA3472" s="342">
        <f t="shared" si="395"/>
        <v>0</v>
      </c>
      <c r="AB3472" s="342">
        <f t="shared" si="395"/>
        <v>0</v>
      </c>
      <c r="AC3472" s="109">
        <f t="shared" si="399"/>
        <v>0</v>
      </c>
      <c r="AD3472" s="109">
        <f>IF(C3472=A_Stammdaten!$B$12,E_SAV!$S3472-E_SAV!$AE3472,HLOOKUP(A_Stammdaten!$B$12-1,$AF$4:$AL$4004,ROW(C3472)-3,FALSE)-$AE3472)</f>
        <v>0</v>
      </c>
      <c r="AE3472" s="109">
        <f>HLOOKUP(A_Stammdaten!$B$12,$AF$4:$AL$4004,ROW(C3472)-3,FALSE)</f>
        <v>0</v>
      </c>
      <c r="AF3472" s="109">
        <f t="shared" si="397"/>
        <v>0</v>
      </c>
      <c r="AG3472" s="109">
        <f t="shared" ref="AG3472:AL3535" si="401">IF(OR($C3472=0,$S3472=0,W3472-(AG$4-$C3472)=0),0,IF($C3472&lt;AG$4,AF3472-AF3472/(W3472-(AG$4-$C3472)),IF($C3472=AG$4,$S3472-$S3472/W3472,0)))</f>
        <v>0</v>
      </c>
      <c r="AH3472" s="109">
        <f t="shared" si="401"/>
        <v>0</v>
      </c>
      <c r="AI3472" s="109">
        <f t="shared" si="401"/>
        <v>0</v>
      </c>
      <c r="AJ3472" s="109">
        <f t="shared" si="400"/>
        <v>0</v>
      </c>
      <c r="AK3472" s="109">
        <f t="shared" si="400"/>
        <v>0</v>
      </c>
      <c r="AL3472" s="109">
        <f t="shared" si="400"/>
        <v>0</v>
      </c>
    </row>
    <row r="3473" spans="1:38" x14ac:dyDescent="0.3">
      <c r="A3473" s="421"/>
      <c r="B3473" s="421"/>
      <c r="C3473" s="422"/>
      <c r="D3473" s="423"/>
      <c r="E3473" s="421"/>
      <c r="F3473" s="421"/>
      <c r="G3473" s="421"/>
      <c r="H3473" s="421"/>
      <c r="I3473" s="421"/>
      <c r="J3473" s="421"/>
      <c r="K3473" s="421"/>
      <c r="L3473" s="421"/>
      <c r="M3473" s="423"/>
      <c r="N3473" s="340">
        <f>IF(C3473&gt;A_Stammdaten!$B$12,0,SUM(E3473,F3473,H3473,J3473:K3473)-SUM(G3473,I3473,L3473:M3473))</f>
        <v>0</v>
      </c>
      <c r="O3473" s="421"/>
      <c r="P3473" s="421"/>
      <c r="Q3473" s="421"/>
      <c r="R3473" s="421"/>
      <c r="S3473" s="108">
        <f t="shared" si="398"/>
        <v>0</v>
      </c>
      <c r="T3473" s="341">
        <f>IF(ISBLANK($B3473),0,VLOOKUP($B3473,Listen!$A$2:$C$45,2,FALSE))</f>
        <v>0</v>
      </c>
      <c r="U3473" s="341">
        <f>IF(ISBLANK($B3473),0,VLOOKUP($B3473,Listen!$A$2:$C$45,3,FALSE))</f>
        <v>0</v>
      </c>
      <c r="V3473" s="342">
        <f t="shared" si="396"/>
        <v>0</v>
      </c>
      <c r="W3473" s="342">
        <f t="shared" si="395"/>
        <v>0</v>
      </c>
      <c r="X3473" s="342">
        <f t="shared" si="395"/>
        <v>0</v>
      </c>
      <c r="Y3473" s="342">
        <f t="shared" si="395"/>
        <v>0</v>
      </c>
      <c r="Z3473" s="342">
        <f t="shared" si="395"/>
        <v>0</v>
      </c>
      <c r="AA3473" s="342">
        <f t="shared" si="395"/>
        <v>0</v>
      </c>
      <c r="AB3473" s="342">
        <f t="shared" si="395"/>
        <v>0</v>
      </c>
      <c r="AC3473" s="109">
        <f t="shared" si="399"/>
        <v>0</v>
      </c>
      <c r="AD3473" s="109">
        <f>IF(C3473=A_Stammdaten!$B$12,E_SAV!$S3473-E_SAV!$AE3473,HLOOKUP(A_Stammdaten!$B$12-1,$AF$4:$AL$4004,ROW(C3473)-3,FALSE)-$AE3473)</f>
        <v>0</v>
      </c>
      <c r="AE3473" s="109">
        <f>HLOOKUP(A_Stammdaten!$B$12,$AF$4:$AL$4004,ROW(C3473)-3,FALSE)</f>
        <v>0</v>
      </c>
      <c r="AF3473" s="109">
        <f t="shared" si="397"/>
        <v>0</v>
      </c>
      <c r="AG3473" s="109">
        <f t="shared" si="401"/>
        <v>0</v>
      </c>
      <c r="AH3473" s="109">
        <f t="shared" si="401"/>
        <v>0</v>
      </c>
      <c r="AI3473" s="109">
        <f t="shared" si="401"/>
        <v>0</v>
      </c>
      <c r="AJ3473" s="109">
        <f t="shared" si="400"/>
        <v>0</v>
      </c>
      <c r="AK3473" s="109">
        <f t="shared" si="400"/>
        <v>0</v>
      </c>
      <c r="AL3473" s="109">
        <f t="shared" si="400"/>
        <v>0</v>
      </c>
    </row>
    <row r="3474" spans="1:38" x14ac:dyDescent="0.3">
      <c r="A3474" s="421"/>
      <c r="B3474" s="421"/>
      <c r="C3474" s="422"/>
      <c r="D3474" s="423"/>
      <c r="E3474" s="421"/>
      <c r="F3474" s="421"/>
      <c r="G3474" s="421"/>
      <c r="H3474" s="421"/>
      <c r="I3474" s="421"/>
      <c r="J3474" s="421"/>
      <c r="K3474" s="421"/>
      <c r="L3474" s="421"/>
      <c r="M3474" s="423"/>
      <c r="N3474" s="340">
        <f>IF(C3474&gt;A_Stammdaten!$B$12,0,SUM(E3474,F3474,H3474,J3474:K3474)-SUM(G3474,I3474,L3474:M3474))</f>
        <v>0</v>
      </c>
      <c r="O3474" s="421"/>
      <c r="P3474" s="421"/>
      <c r="Q3474" s="421"/>
      <c r="R3474" s="421"/>
      <c r="S3474" s="108">
        <f t="shared" si="398"/>
        <v>0</v>
      </c>
      <c r="T3474" s="341">
        <f>IF(ISBLANK($B3474),0,VLOOKUP($B3474,Listen!$A$2:$C$45,2,FALSE))</f>
        <v>0</v>
      </c>
      <c r="U3474" s="341">
        <f>IF(ISBLANK($B3474),0,VLOOKUP($B3474,Listen!$A$2:$C$45,3,FALSE))</f>
        <v>0</v>
      </c>
      <c r="V3474" s="342">
        <f t="shared" si="396"/>
        <v>0</v>
      </c>
      <c r="W3474" s="342">
        <f t="shared" si="395"/>
        <v>0</v>
      </c>
      <c r="X3474" s="342">
        <f t="shared" si="395"/>
        <v>0</v>
      </c>
      <c r="Y3474" s="342">
        <f t="shared" si="395"/>
        <v>0</v>
      </c>
      <c r="Z3474" s="342">
        <f t="shared" si="395"/>
        <v>0</v>
      </c>
      <c r="AA3474" s="342">
        <f t="shared" si="395"/>
        <v>0</v>
      </c>
      <c r="AB3474" s="342">
        <f t="shared" si="395"/>
        <v>0</v>
      </c>
      <c r="AC3474" s="109">
        <f t="shared" si="399"/>
        <v>0</v>
      </c>
      <c r="AD3474" s="109">
        <f>IF(C3474=A_Stammdaten!$B$12,E_SAV!$S3474-E_SAV!$AE3474,HLOOKUP(A_Stammdaten!$B$12-1,$AF$4:$AL$4004,ROW(C3474)-3,FALSE)-$AE3474)</f>
        <v>0</v>
      </c>
      <c r="AE3474" s="109">
        <f>HLOOKUP(A_Stammdaten!$B$12,$AF$4:$AL$4004,ROW(C3474)-3,FALSE)</f>
        <v>0</v>
      </c>
      <c r="AF3474" s="109">
        <f t="shared" si="397"/>
        <v>0</v>
      </c>
      <c r="AG3474" s="109">
        <f t="shared" si="401"/>
        <v>0</v>
      </c>
      <c r="AH3474" s="109">
        <f t="shared" si="401"/>
        <v>0</v>
      </c>
      <c r="AI3474" s="109">
        <f t="shared" si="401"/>
        <v>0</v>
      </c>
      <c r="AJ3474" s="109">
        <f t="shared" si="400"/>
        <v>0</v>
      </c>
      <c r="AK3474" s="109">
        <f t="shared" si="400"/>
        <v>0</v>
      </c>
      <c r="AL3474" s="109">
        <f t="shared" si="400"/>
        <v>0</v>
      </c>
    </row>
    <row r="3475" spans="1:38" x14ac:dyDescent="0.3">
      <c r="A3475" s="421"/>
      <c r="B3475" s="421"/>
      <c r="C3475" s="422"/>
      <c r="D3475" s="423"/>
      <c r="E3475" s="421"/>
      <c r="F3475" s="421"/>
      <c r="G3475" s="421"/>
      <c r="H3475" s="421"/>
      <c r="I3475" s="421"/>
      <c r="J3475" s="421"/>
      <c r="K3475" s="421"/>
      <c r="L3475" s="421"/>
      <c r="M3475" s="423"/>
      <c r="N3475" s="340">
        <f>IF(C3475&gt;A_Stammdaten!$B$12,0,SUM(E3475,F3475,H3475,J3475:K3475)-SUM(G3475,I3475,L3475:M3475))</f>
        <v>0</v>
      </c>
      <c r="O3475" s="421"/>
      <c r="P3475" s="421"/>
      <c r="Q3475" s="421"/>
      <c r="R3475" s="421"/>
      <c r="S3475" s="108">
        <f t="shared" si="398"/>
        <v>0</v>
      </c>
      <c r="T3475" s="341">
        <f>IF(ISBLANK($B3475),0,VLOOKUP($B3475,Listen!$A$2:$C$45,2,FALSE))</f>
        <v>0</v>
      </c>
      <c r="U3475" s="341">
        <f>IF(ISBLANK($B3475),0,VLOOKUP($B3475,Listen!$A$2:$C$45,3,FALSE))</f>
        <v>0</v>
      </c>
      <c r="V3475" s="342">
        <f t="shared" si="396"/>
        <v>0</v>
      </c>
      <c r="W3475" s="342">
        <f t="shared" si="395"/>
        <v>0</v>
      </c>
      <c r="X3475" s="342">
        <f t="shared" si="395"/>
        <v>0</v>
      </c>
      <c r="Y3475" s="342">
        <f t="shared" si="395"/>
        <v>0</v>
      </c>
      <c r="Z3475" s="342">
        <f t="shared" si="395"/>
        <v>0</v>
      </c>
      <c r="AA3475" s="342">
        <f t="shared" si="395"/>
        <v>0</v>
      </c>
      <c r="AB3475" s="342">
        <f t="shared" si="395"/>
        <v>0</v>
      </c>
      <c r="AC3475" s="109">
        <f t="shared" si="399"/>
        <v>0</v>
      </c>
      <c r="AD3475" s="109">
        <f>IF(C3475=A_Stammdaten!$B$12,E_SAV!$S3475-E_SAV!$AE3475,HLOOKUP(A_Stammdaten!$B$12-1,$AF$4:$AL$4004,ROW(C3475)-3,FALSE)-$AE3475)</f>
        <v>0</v>
      </c>
      <c r="AE3475" s="109">
        <f>HLOOKUP(A_Stammdaten!$B$12,$AF$4:$AL$4004,ROW(C3475)-3,FALSE)</f>
        <v>0</v>
      </c>
      <c r="AF3475" s="109">
        <f t="shared" si="397"/>
        <v>0</v>
      </c>
      <c r="AG3475" s="109">
        <f t="shared" si="401"/>
        <v>0</v>
      </c>
      <c r="AH3475" s="109">
        <f t="shared" si="401"/>
        <v>0</v>
      </c>
      <c r="AI3475" s="109">
        <f t="shared" si="401"/>
        <v>0</v>
      </c>
      <c r="AJ3475" s="109">
        <f t="shared" si="400"/>
        <v>0</v>
      </c>
      <c r="AK3475" s="109">
        <f t="shared" si="400"/>
        <v>0</v>
      </c>
      <c r="AL3475" s="109">
        <f t="shared" si="400"/>
        <v>0</v>
      </c>
    </row>
    <row r="3476" spans="1:38" x14ac:dyDescent="0.3">
      <c r="A3476" s="421"/>
      <c r="B3476" s="421"/>
      <c r="C3476" s="422"/>
      <c r="D3476" s="423"/>
      <c r="E3476" s="421"/>
      <c r="F3476" s="421"/>
      <c r="G3476" s="421"/>
      <c r="H3476" s="421"/>
      <c r="I3476" s="421"/>
      <c r="J3476" s="421"/>
      <c r="K3476" s="421"/>
      <c r="L3476" s="421"/>
      <c r="M3476" s="423"/>
      <c r="N3476" s="340">
        <f>IF(C3476&gt;A_Stammdaten!$B$12,0,SUM(E3476,F3476,H3476,J3476:K3476)-SUM(G3476,I3476,L3476:M3476))</f>
        <v>0</v>
      </c>
      <c r="O3476" s="421"/>
      <c r="P3476" s="421"/>
      <c r="Q3476" s="421"/>
      <c r="R3476" s="421"/>
      <c r="S3476" s="108">
        <f t="shared" si="398"/>
        <v>0</v>
      </c>
      <c r="T3476" s="341">
        <f>IF(ISBLANK($B3476),0,VLOOKUP($B3476,Listen!$A$2:$C$45,2,FALSE))</f>
        <v>0</v>
      </c>
      <c r="U3476" s="341">
        <f>IF(ISBLANK($B3476),0,VLOOKUP($B3476,Listen!$A$2:$C$45,3,FALSE))</f>
        <v>0</v>
      </c>
      <c r="V3476" s="342">
        <f t="shared" si="396"/>
        <v>0</v>
      </c>
      <c r="W3476" s="342">
        <f t="shared" si="395"/>
        <v>0</v>
      </c>
      <c r="X3476" s="342">
        <f t="shared" si="395"/>
        <v>0</v>
      </c>
      <c r="Y3476" s="342">
        <f t="shared" si="395"/>
        <v>0</v>
      </c>
      <c r="Z3476" s="342">
        <f t="shared" si="395"/>
        <v>0</v>
      </c>
      <c r="AA3476" s="342">
        <f t="shared" si="395"/>
        <v>0</v>
      </c>
      <c r="AB3476" s="342">
        <f t="shared" si="395"/>
        <v>0</v>
      </c>
      <c r="AC3476" s="109">
        <f t="shared" si="399"/>
        <v>0</v>
      </c>
      <c r="AD3476" s="109">
        <f>IF(C3476=A_Stammdaten!$B$12,E_SAV!$S3476-E_SAV!$AE3476,HLOOKUP(A_Stammdaten!$B$12-1,$AF$4:$AL$4004,ROW(C3476)-3,FALSE)-$AE3476)</f>
        <v>0</v>
      </c>
      <c r="AE3476" s="109">
        <f>HLOOKUP(A_Stammdaten!$B$12,$AF$4:$AL$4004,ROW(C3476)-3,FALSE)</f>
        <v>0</v>
      </c>
      <c r="AF3476" s="109">
        <f t="shared" si="397"/>
        <v>0</v>
      </c>
      <c r="AG3476" s="109">
        <f t="shared" si="401"/>
        <v>0</v>
      </c>
      <c r="AH3476" s="109">
        <f t="shared" si="401"/>
        <v>0</v>
      </c>
      <c r="AI3476" s="109">
        <f t="shared" si="401"/>
        <v>0</v>
      </c>
      <c r="AJ3476" s="109">
        <f t="shared" si="400"/>
        <v>0</v>
      </c>
      <c r="AK3476" s="109">
        <f t="shared" si="400"/>
        <v>0</v>
      </c>
      <c r="AL3476" s="109">
        <f t="shared" si="400"/>
        <v>0</v>
      </c>
    </row>
    <row r="3477" spans="1:38" x14ac:dyDescent="0.3">
      <c r="A3477" s="421"/>
      <c r="B3477" s="421"/>
      <c r="C3477" s="422"/>
      <c r="D3477" s="423"/>
      <c r="E3477" s="421"/>
      <c r="F3477" s="421"/>
      <c r="G3477" s="421"/>
      <c r="H3477" s="421"/>
      <c r="I3477" s="421"/>
      <c r="J3477" s="421"/>
      <c r="K3477" s="421"/>
      <c r="L3477" s="421"/>
      <c r="M3477" s="423"/>
      <c r="N3477" s="340">
        <f>IF(C3477&gt;A_Stammdaten!$B$12,0,SUM(E3477,F3477,H3477,J3477:K3477)-SUM(G3477,I3477,L3477:M3477))</f>
        <v>0</v>
      </c>
      <c r="O3477" s="421"/>
      <c r="P3477" s="421"/>
      <c r="Q3477" s="421"/>
      <c r="R3477" s="421"/>
      <c r="S3477" s="108">
        <f t="shared" si="398"/>
        <v>0</v>
      </c>
      <c r="T3477" s="341">
        <f>IF(ISBLANK($B3477),0,VLOOKUP($B3477,Listen!$A$2:$C$45,2,FALSE))</f>
        <v>0</v>
      </c>
      <c r="U3477" s="341">
        <f>IF(ISBLANK($B3477),0,VLOOKUP($B3477,Listen!$A$2:$C$45,3,FALSE))</f>
        <v>0</v>
      </c>
      <c r="V3477" s="342">
        <f t="shared" si="396"/>
        <v>0</v>
      </c>
      <c r="W3477" s="342">
        <f t="shared" si="395"/>
        <v>0</v>
      </c>
      <c r="X3477" s="342">
        <f t="shared" si="395"/>
        <v>0</v>
      </c>
      <c r="Y3477" s="342">
        <f t="shared" si="395"/>
        <v>0</v>
      </c>
      <c r="Z3477" s="342">
        <f t="shared" si="395"/>
        <v>0</v>
      </c>
      <c r="AA3477" s="342">
        <f t="shared" si="395"/>
        <v>0</v>
      </c>
      <c r="AB3477" s="342">
        <f t="shared" si="395"/>
        <v>0</v>
      </c>
      <c r="AC3477" s="109">
        <f t="shared" si="399"/>
        <v>0</v>
      </c>
      <c r="AD3477" s="109">
        <f>IF(C3477=A_Stammdaten!$B$12,E_SAV!$S3477-E_SAV!$AE3477,HLOOKUP(A_Stammdaten!$B$12-1,$AF$4:$AL$4004,ROW(C3477)-3,FALSE)-$AE3477)</f>
        <v>0</v>
      </c>
      <c r="AE3477" s="109">
        <f>HLOOKUP(A_Stammdaten!$B$12,$AF$4:$AL$4004,ROW(C3477)-3,FALSE)</f>
        <v>0</v>
      </c>
      <c r="AF3477" s="109">
        <f t="shared" si="397"/>
        <v>0</v>
      </c>
      <c r="AG3477" s="109">
        <f t="shared" si="401"/>
        <v>0</v>
      </c>
      <c r="AH3477" s="109">
        <f t="shared" si="401"/>
        <v>0</v>
      </c>
      <c r="AI3477" s="109">
        <f t="shared" si="401"/>
        <v>0</v>
      </c>
      <c r="AJ3477" s="109">
        <f t="shared" si="400"/>
        <v>0</v>
      </c>
      <c r="AK3477" s="109">
        <f t="shared" si="400"/>
        <v>0</v>
      </c>
      <c r="AL3477" s="109">
        <f t="shared" si="400"/>
        <v>0</v>
      </c>
    </row>
    <row r="3478" spans="1:38" x14ac:dyDescent="0.3">
      <c r="A3478" s="421"/>
      <c r="B3478" s="421"/>
      <c r="C3478" s="422"/>
      <c r="D3478" s="423"/>
      <c r="E3478" s="421"/>
      <c r="F3478" s="421"/>
      <c r="G3478" s="421"/>
      <c r="H3478" s="421"/>
      <c r="I3478" s="421"/>
      <c r="J3478" s="421"/>
      <c r="K3478" s="421"/>
      <c r="L3478" s="421"/>
      <c r="M3478" s="423"/>
      <c r="N3478" s="340">
        <f>IF(C3478&gt;A_Stammdaten!$B$12,0,SUM(E3478,F3478,H3478,J3478:K3478)-SUM(G3478,I3478,L3478:M3478))</f>
        <v>0</v>
      </c>
      <c r="O3478" s="421"/>
      <c r="P3478" s="421"/>
      <c r="Q3478" s="421"/>
      <c r="R3478" s="421"/>
      <c r="S3478" s="108">
        <f t="shared" si="398"/>
        <v>0</v>
      </c>
      <c r="T3478" s="341">
        <f>IF(ISBLANK($B3478),0,VLOOKUP($B3478,Listen!$A$2:$C$45,2,FALSE))</f>
        <v>0</v>
      </c>
      <c r="U3478" s="341">
        <f>IF(ISBLANK($B3478),0,VLOOKUP($B3478,Listen!$A$2:$C$45,3,FALSE))</f>
        <v>0</v>
      </c>
      <c r="V3478" s="342">
        <f t="shared" si="396"/>
        <v>0</v>
      </c>
      <c r="W3478" s="342">
        <f t="shared" si="395"/>
        <v>0</v>
      </c>
      <c r="X3478" s="342">
        <f t="shared" si="395"/>
        <v>0</v>
      </c>
      <c r="Y3478" s="342">
        <f t="shared" si="395"/>
        <v>0</v>
      </c>
      <c r="Z3478" s="342">
        <f t="shared" si="395"/>
        <v>0</v>
      </c>
      <c r="AA3478" s="342">
        <f t="shared" si="395"/>
        <v>0</v>
      </c>
      <c r="AB3478" s="342">
        <f t="shared" si="395"/>
        <v>0</v>
      </c>
      <c r="AC3478" s="109">
        <f t="shared" si="399"/>
        <v>0</v>
      </c>
      <c r="AD3478" s="109">
        <f>IF(C3478=A_Stammdaten!$B$12,E_SAV!$S3478-E_SAV!$AE3478,HLOOKUP(A_Stammdaten!$B$12-1,$AF$4:$AL$4004,ROW(C3478)-3,FALSE)-$AE3478)</f>
        <v>0</v>
      </c>
      <c r="AE3478" s="109">
        <f>HLOOKUP(A_Stammdaten!$B$12,$AF$4:$AL$4004,ROW(C3478)-3,FALSE)</f>
        <v>0</v>
      </c>
      <c r="AF3478" s="109">
        <f t="shared" si="397"/>
        <v>0</v>
      </c>
      <c r="AG3478" s="109">
        <f t="shared" si="401"/>
        <v>0</v>
      </c>
      <c r="AH3478" s="109">
        <f t="shared" si="401"/>
        <v>0</v>
      </c>
      <c r="AI3478" s="109">
        <f t="shared" si="401"/>
        <v>0</v>
      </c>
      <c r="AJ3478" s="109">
        <f t="shared" si="400"/>
        <v>0</v>
      </c>
      <c r="AK3478" s="109">
        <f t="shared" si="400"/>
        <v>0</v>
      </c>
      <c r="AL3478" s="109">
        <f t="shared" si="400"/>
        <v>0</v>
      </c>
    </row>
    <row r="3479" spans="1:38" x14ac:dyDescent="0.3">
      <c r="A3479" s="421"/>
      <c r="B3479" s="421"/>
      <c r="C3479" s="422"/>
      <c r="D3479" s="423"/>
      <c r="E3479" s="421"/>
      <c r="F3479" s="421"/>
      <c r="G3479" s="421"/>
      <c r="H3479" s="421"/>
      <c r="I3479" s="421"/>
      <c r="J3479" s="421"/>
      <c r="K3479" s="421"/>
      <c r="L3479" s="421"/>
      <c r="M3479" s="423"/>
      <c r="N3479" s="340">
        <f>IF(C3479&gt;A_Stammdaten!$B$12,0,SUM(E3479,F3479,H3479,J3479:K3479)-SUM(G3479,I3479,L3479:M3479))</f>
        <v>0</v>
      </c>
      <c r="O3479" s="421"/>
      <c r="P3479" s="421"/>
      <c r="Q3479" s="421"/>
      <c r="R3479" s="421"/>
      <c r="S3479" s="108">
        <f t="shared" si="398"/>
        <v>0</v>
      </c>
      <c r="T3479" s="341">
        <f>IF(ISBLANK($B3479),0,VLOOKUP($B3479,Listen!$A$2:$C$45,2,FALSE))</f>
        <v>0</v>
      </c>
      <c r="U3479" s="341">
        <f>IF(ISBLANK($B3479),0,VLOOKUP($B3479,Listen!$A$2:$C$45,3,FALSE))</f>
        <v>0</v>
      </c>
      <c r="V3479" s="342">
        <f t="shared" si="396"/>
        <v>0</v>
      </c>
      <c r="W3479" s="342">
        <f t="shared" si="395"/>
        <v>0</v>
      </c>
      <c r="X3479" s="342">
        <f t="shared" si="395"/>
        <v>0</v>
      </c>
      <c r="Y3479" s="342">
        <f t="shared" si="395"/>
        <v>0</v>
      </c>
      <c r="Z3479" s="342">
        <f t="shared" si="395"/>
        <v>0</v>
      </c>
      <c r="AA3479" s="342">
        <f t="shared" si="395"/>
        <v>0</v>
      </c>
      <c r="AB3479" s="342">
        <f t="shared" si="395"/>
        <v>0</v>
      </c>
      <c r="AC3479" s="109">
        <f t="shared" si="399"/>
        <v>0</v>
      </c>
      <c r="AD3479" s="109">
        <f>IF(C3479=A_Stammdaten!$B$12,E_SAV!$S3479-E_SAV!$AE3479,HLOOKUP(A_Stammdaten!$B$12-1,$AF$4:$AL$4004,ROW(C3479)-3,FALSE)-$AE3479)</f>
        <v>0</v>
      </c>
      <c r="AE3479" s="109">
        <f>HLOOKUP(A_Stammdaten!$B$12,$AF$4:$AL$4004,ROW(C3479)-3,FALSE)</f>
        <v>0</v>
      </c>
      <c r="AF3479" s="109">
        <f t="shared" si="397"/>
        <v>0</v>
      </c>
      <c r="AG3479" s="109">
        <f t="shared" si="401"/>
        <v>0</v>
      </c>
      <c r="AH3479" s="109">
        <f t="shared" si="401"/>
        <v>0</v>
      </c>
      <c r="AI3479" s="109">
        <f t="shared" si="401"/>
        <v>0</v>
      </c>
      <c r="AJ3479" s="109">
        <f t="shared" si="400"/>
        <v>0</v>
      </c>
      <c r="AK3479" s="109">
        <f t="shared" si="400"/>
        <v>0</v>
      </c>
      <c r="AL3479" s="109">
        <f t="shared" si="400"/>
        <v>0</v>
      </c>
    </row>
    <row r="3480" spans="1:38" x14ac:dyDescent="0.3">
      <c r="A3480" s="421"/>
      <c r="B3480" s="421"/>
      <c r="C3480" s="422"/>
      <c r="D3480" s="423"/>
      <c r="E3480" s="421"/>
      <c r="F3480" s="421"/>
      <c r="G3480" s="421"/>
      <c r="H3480" s="421"/>
      <c r="I3480" s="421"/>
      <c r="J3480" s="421"/>
      <c r="K3480" s="421"/>
      <c r="L3480" s="421"/>
      <c r="M3480" s="423"/>
      <c r="N3480" s="340">
        <f>IF(C3480&gt;A_Stammdaten!$B$12,0,SUM(E3480,F3480,H3480,J3480:K3480)-SUM(G3480,I3480,L3480:M3480))</f>
        <v>0</v>
      </c>
      <c r="O3480" s="421"/>
      <c r="P3480" s="421"/>
      <c r="Q3480" s="421"/>
      <c r="R3480" s="421"/>
      <c r="S3480" s="108">
        <f t="shared" si="398"/>
        <v>0</v>
      </c>
      <c r="T3480" s="341">
        <f>IF(ISBLANK($B3480),0,VLOOKUP($B3480,Listen!$A$2:$C$45,2,FALSE))</f>
        <v>0</v>
      </c>
      <c r="U3480" s="341">
        <f>IF(ISBLANK($B3480),0,VLOOKUP($B3480,Listen!$A$2:$C$45,3,FALSE))</f>
        <v>0</v>
      </c>
      <c r="V3480" s="342">
        <f t="shared" si="396"/>
        <v>0</v>
      </c>
      <c r="W3480" s="342">
        <f t="shared" si="395"/>
        <v>0</v>
      </c>
      <c r="X3480" s="342">
        <f t="shared" si="395"/>
        <v>0</v>
      </c>
      <c r="Y3480" s="342">
        <f t="shared" si="395"/>
        <v>0</v>
      </c>
      <c r="Z3480" s="342">
        <f t="shared" si="395"/>
        <v>0</v>
      </c>
      <c r="AA3480" s="342">
        <f t="shared" si="395"/>
        <v>0</v>
      </c>
      <c r="AB3480" s="342">
        <f t="shared" si="395"/>
        <v>0</v>
      </c>
      <c r="AC3480" s="109">
        <f t="shared" si="399"/>
        <v>0</v>
      </c>
      <c r="AD3480" s="109">
        <f>IF(C3480=A_Stammdaten!$B$12,E_SAV!$S3480-E_SAV!$AE3480,HLOOKUP(A_Stammdaten!$B$12-1,$AF$4:$AL$4004,ROW(C3480)-3,FALSE)-$AE3480)</f>
        <v>0</v>
      </c>
      <c r="AE3480" s="109">
        <f>HLOOKUP(A_Stammdaten!$B$12,$AF$4:$AL$4004,ROW(C3480)-3,FALSE)</f>
        <v>0</v>
      </c>
      <c r="AF3480" s="109">
        <f t="shared" si="397"/>
        <v>0</v>
      </c>
      <c r="AG3480" s="109">
        <f t="shared" si="401"/>
        <v>0</v>
      </c>
      <c r="AH3480" s="109">
        <f t="shared" si="401"/>
        <v>0</v>
      </c>
      <c r="AI3480" s="109">
        <f t="shared" si="401"/>
        <v>0</v>
      </c>
      <c r="AJ3480" s="109">
        <f t="shared" si="400"/>
        <v>0</v>
      </c>
      <c r="AK3480" s="109">
        <f t="shared" si="400"/>
        <v>0</v>
      </c>
      <c r="AL3480" s="109">
        <f t="shared" si="400"/>
        <v>0</v>
      </c>
    </row>
    <row r="3481" spans="1:38" x14ac:dyDescent="0.3">
      <c r="A3481" s="421"/>
      <c r="B3481" s="421"/>
      <c r="C3481" s="422"/>
      <c r="D3481" s="423"/>
      <c r="E3481" s="421"/>
      <c r="F3481" s="421"/>
      <c r="G3481" s="421"/>
      <c r="H3481" s="421"/>
      <c r="I3481" s="421"/>
      <c r="J3481" s="421"/>
      <c r="K3481" s="421"/>
      <c r="L3481" s="421"/>
      <c r="M3481" s="423"/>
      <c r="N3481" s="340">
        <f>IF(C3481&gt;A_Stammdaten!$B$12,0,SUM(E3481,F3481,H3481,J3481:K3481)-SUM(G3481,I3481,L3481:M3481))</f>
        <v>0</v>
      </c>
      <c r="O3481" s="421"/>
      <c r="P3481" s="421"/>
      <c r="Q3481" s="421"/>
      <c r="R3481" s="421"/>
      <c r="S3481" s="108">
        <f t="shared" si="398"/>
        <v>0</v>
      </c>
      <c r="T3481" s="341">
        <f>IF(ISBLANK($B3481),0,VLOOKUP($B3481,Listen!$A$2:$C$45,2,FALSE))</f>
        <v>0</v>
      </c>
      <c r="U3481" s="341">
        <f>IF(ISBLANK($B3481),0,VLOOKUP($B3481,Listen!$A$2:$C$45,3,FALSE))</f>
        <v>0</v>
      </c>
      <c r="V3481" s="342">
        <f t="shared" si="396"/>
        <v>0</v>
      </c>
      <c r="W3481" s="342">
        <f t="shared" si="395"/>
        <v>0</v>
      </c>
      <c r="X3481" s="342">
        <f t="shared" si="395"/>
        <v>0</v>
      </c>
      <c r="Y3481" s="342">
        <f t="shared" si="395"/>
        <v>0</v>
      </c>
      <c r="Z3481" s="342">
        <f t="shared" si="395"/>
        <v>0</v>
      </c>
      <c r="AA3481" s="342">
        <f t="shared" si="395"/>
        <v>0</v>
      </c>
      <c r="AB3481" s="342">
        <f t="shared" si="395"/>
        <v>0</v>
      </c>
      <c r="AC3481" s="109">
        <f t="shared" si="399"/>
        <v>0</v>
      </c>
      <c r="AD3481" s="109">
        <f>IF(C3481=A_Stammdaten!$B$12,E_SAV!$S3481-E_SAV!$AE3481,HLOOKUP(A_Stammdaten!$B$12-1,$AF$4:$AL$4004,ROW(C3481)-3,FALSE)-$AE3481)</f>
        <v>0</v>
      </c>
      <c r="AE3481" s="109">
        <f>HLOOKUP(A_Stammdaten!$B$12,$AF$4:$AL$4004,ROW(C3481)-3,FALSE)</f>
        <v>0</v>
      </c>
      <c r="AF3481" s="109">
        <f t="shared" si="397"/>
        <v>0</v>
      </c>
      <c r="AG3481" s="109">
        <f t="shared" si="401"/>
        <v>0</v>
      </c>
      <c r="AH3481" s="109">
        <f t="shared" si="401"/>
        <v>0</v>
      </c>
      <c r="AI3481" s="109">
        <f t="shared" si="401"/>
        <v>0</v>
      </c>
      <c r="AJ3481" s="109">
        <f t="shared" si="400"/>
        <v>0</v>
      </c>
      <c r="AK3481" s="109">
        <f t="shared" si="400"/>
        <v>0</v>
      </c>
      <c r="AL3481" s="109">
        <f t="shared" si="400"/>
        <v>0</v>
      </c>
    </row>
    <row r="3482" spans="1:38" x14ac:dyDescent="0.3">
      <c r="A3482" s="421"/>
      <c r="B3482" s="421"/>
      <c r="C3482" s="422"/>
      <c r="D3482" s="423"/>
      <c r="E3482" s="421"/>
      <c r="F3482" s="421"/>
      <c r="G3482" s="421"/>
      <c r="H3482" s="421"/>
      <c r="I3482" s="421"/>
      <c r="J3482" s="421"/>
      <c r="K3482" s="421"/>
      <c r="L3482" s="421"/>
      <c r="M3482" s="423"/>
      <c r="N3482" s="340">
        <f>IF(C3482&gt;A_Stammdaten!$B$12,0,SUM(E3482,F3482,H3482,J3482:K3482)-SUM(G3482,I3482,L3482:M3482))</f>
        <v>0</v>
      </c>
      <c r="O3482" s="421"/>
      <c r="P3482" s="421"/>
      <c r="Q3482" s="421"/>
      <c r="R3482" s="421"/>
      <c r="S3482" s="108">
        <f t="shared" si="398"/>
        <v>0</v>
      </c>
      <c r="T3482" s="341">
        <f>IF(ISBLANK($B3482),0,VLOOKUP($B3482,Listen!$A$2:$C$45,2,FALSE))</f>
        <v>0</v>
      </c>
      <c r="U3482" s="341">
        <f>IF(ISBLANK($B3482),0,VLOOKUP($B3482,Listen!$A$2:$C$45,3,FALSE))</f>
        <v>0</v>
      </c>
      <c r="V3482" s="342">
        <f t="shared" si="396"/>
        <v>0</v>
      </c>
      <c r="W3482" s="342">
        <f t="shared" si="395"/>
        <v>0</v>
      </c>
      <c r="X3482" s="342">
        <f t="shared" si="395"/>
        <v>0</v>
      </c>
      <c r="Y3482" s="342">
        <f t="shared" si="395"/>
        <v>0</v>
      </c>
      <c r="Z3482" s="342">
        <f t="shared" si="395"/>
        <v>0</v>
      </c>
      <c r="AA3482" s="342">
        <f t="shared" si="395"/>
        <v>0</v>
      </c>
      <c r="AB3482" s="342">
        <f t="shared" si="395"/>
        <v>0</v>
      </c>
      <c r="AC3482" s="109">
        <f t="shared" si="399"/>
        <v>0</v>
      </c>
      <c r="AD3482" s="109">
        <f>IF(C3482=A_Stammdaten!$B$12,E_SAV!$S3482-E_SAV!$AE3482,HLOOKUP(A_Stammdaten!$B$12-1,$AF$4:$AL$4004,ROW(C3482)-3,FALSE)-$AE3482)</f>
        <v>0</v>
      </c>
      <c r="AE3482" s="109">
        <f>HLOOKUP(A_Stammdaten!$B$12,$AF$4:$AL$4004,ROW(C3482)-3,FALSE)</f>
        <v>0</v>
      </c>
      <c r="AF3482" s="109">
        <f t="shared" si="397"/>
        <v>0</v>
      </c>
      <c r="AG3482" s="109">
        <f t="shared" si="401"/>
        <v>0</v>
      </c>
      <c r="AH3482" s="109">
        <f t="shared" si="401"/>
        <v>0</v>
      </c>
      <c r="AI3482" s="109">
        <f t="shared" si="401"/>
        <v>0</v>
      </c>
      <c r="AJ3482" s="109">
        <f t="shared" si="400"/>
        <v>0</v>
      </c>
      <c r="AK3482" s="109">
        <f t="shared" si="400"/>
        <v>0</v>
      </c>
      <c r="AL3482" s="109">
        <f t="shared" si="400"/>
        <v>0</v>
      </c>
    </row>
    <row r="3483" spans="1:38" x14ac:dyDescent="0.3">
      <c r="A3483" s="421"/>
      <c r="B3483" s="421"/>
      <c r="C3483" s="422"/>
      <c r="D3483" s="423"/>
      <c r="E3483" s="421"/>
      <c r="F3483" s="421"/>
      <c r="G3483" s="421"/>
      <c r="H3483" s="421"/>
      <c r="I3483" s="421"/>
      <c r="J3483" s="421"/>
      <c r="K3483" s="421"/>
      <c r="L3483" s="421"/>
      <c r="M3483" s="423"/>
      <c r="N3483" s="340">
        <f>IF(C3483&gt;A_Stammdaten!$B$12,0,SUM(E3483,F3483,H3483,J3483:K3483)-SUM(G3483,I3483,L3483:M3483))</f>
        <v>0</v>
      </c>
      <c r="O3483" s="421"/>
      <c r="P3483" s="421"/>
      <c r="Q3483" s="421"/>
      <c r="R3483" s="421"/>
      <c r="S3483" s="108">
        <f t="shared" si="398"/>
        <v>0</v>
      </c>
      <c r="T3483" s="341">
        <f>IF(ISBLANK($B3483),0,VLOOKUP($B3483,Listen!$A$2:$C$45,2,FALSE))</f>
        <v>0</v>
      </c>
      <c r="U3483" s="341">
        <f>IF(ISBLANK($B3483),0,VLOOKUP($B3483,Listen!$A$2:$C$45,3,FALSE))</f>
        <v>0</v>
      </c>
      <c r="V3483" s="342">
        <f t="shared" si="396"/>
        <v>0</v>
      </c>
      <c r="W3483" s="342">
        <f t="shared" si="395"/>
        <v>0</v>
      </c>
      <c r="X3483" s="342">
        <f t="shared" si="395"/>
        <v>0</v>
      </c>
      <c r="Y3483" s="342">
        <f t="shared" si="395"/>
        <v>0</v>
      </c>
      <c r="Z3483" s="342">
        <f t="shared" si="395"/>
        <v>0</v>
      </c>
      <c r="AA3483" s="342">
        <f t="shared" si="395"/>
        <v>0</v>
      </c>
      <c r="AB3483" s="342">
        <f t="shared" si="395"/>
        <v>0</v>
      </c>
      <c r="AC3483" s="109">
        <f t="shared" si="399"/>
        <v>0</v>
      </c>
      <c r="AD3483" s="109">
        <f>IF(C3483=A_Stammdaten!$B$12,E_SAV!$S3483-E_SAV!$AE3483,HLOOKUP(A_Stammdaten!$B$12-1,$AF$4:$AL$4004,ROW(C3483)-3,FALSE)-$AE3483)</f>
        <v>0</v>
      </c>
      <c r="AE3483" s="109">
        <f>HLOOKUP(A_Stammdaten!$B$12,$AF$4:$AL$4004,ROW(C3483)-3,FALSE)</f>
        <v>0</v>
      </c>
      <c r="AF3483" s="109">
        <f t="shared" si="397"/>
        <v>0</v>
      </c>
      <c r="AG3483" s="109">
        <f t="shared" si="401"/>
        <v>0</v>
      </c>
      <c r="AH3483" s="109">
        <f t="shared" si="401"/>
        <v>0</v>
      </c>
      <c r="AI3483" s="109">
        <f t="shared" si="401"/>
        <v>0</v>
      </c>
      <c r="AJ3483" s="109">
        <f t="shared" si="400"/>
        <v>0</v>
      </c>
      <c r="AK3483" s="109">
        <f t="shared" si="400"/>
        <v>0</v>
      </c>
      <c r="AL3483" s="109">
        <f t="shared" si="400"/>
        <v>0</v>
      </c>
    </row>
    <row r="3484" spans="1:38" x14ac:dyDescent="0.3">
      <c r="A3484" s="421"/>
      <c r="B3484" s="421"/>
      <c r="C3484" s="422"/>
      <c r="D3484" s="423"/>
      <c r="E3484" s="421"/>
      <c r="F3484" s="421"/>
      <c r="G3484" s="421"/>
      <c r="H3484" s="421"/>
      <c r="I3484" s="421"/>
      <c r="J3484" s="421"/>
      <c r="K3484" s="421"/>
      <c r="L3484" s="421"/>
      <c r="M3484" s="423"/>
      <c r="N3484" s="340">
        <f>IF(C3484&gt;A_Stammdaten!$B$12,0,SUM(E3484,F3484,H3484,J3484:K3484)-SUM(G3484,I3484,L3484:M3484))</f>
        <v>0</v>
      </c>
      <c r="O3484" s="421"/>
      <c r="P3484" s="421"/>
      <c r="Q3484" s="421"/>
      <c r="R3484" s="421"/>
      <c r="S3484" s="108">
        <f t="shared" si="398"/>
        <v>0</v>
      </c>
      <c r="T3484" s="341">
        <f>IF(ISBLANK($B3484),0,VLOOKUP($B3484,Listen!$A$2:$C$45,2,FALSE))</f>
        <v>0</v>
      </c>
      <c r="U3484" s="341">
        <f>IF(ISBLANK($B3484),0,VLOOKUP($B3484,Listen!$A$2:$C$45,3,FALSE))</f>
        <v>0</v>
      </c>
      <c r="V3484" s="342">
        <f t="shared" si="396"/>
        <v>0</v>
      </c>
      <c r="W3484" s="342">
        <f t="shared" si="395"/>
        <v>0</v>
      </c>
      <c r="X3484" s="342">
        <f t="shared" si="395"/>
        <v>0</v>
      </c>
      <c r="Y3484" s="342">
        <f t="shared" si="395"/>
        <v>0</v>
      </c>
      <c r="Z3484" s="342">
        <f t="shared" si="395"/>
        <v>0</v>
      </c>
      <c r="AA3484" s="342">
        <f t="shared" si="395"/>
        <v>0</v>
      </c>
      <c r="AB3484" s="342">
        <f t="shared" si="395"/>
        <v>0</v>
      </c>
      <c r="AC3484" s="109">
        <f t="shared" si="399"/>
        <v>0</v>
      </c>
      <c r="AD3484" s="109">
        <f>IF(C3484=A_Stammdaten!$B$12,E_SAV!$S3484-E_SAV!$AE3484,HLOOKUP(A_Stammdaten!$B$12-1,$AF$4:$AL$4004,ROW(C3484)-3,FALSE)-$AE3484)</f>
        <v>0</v>
      </c>
      <c r="AE3484" s="109">
        <f>HLOOKUP(A_Stammdaten!$B$12,$AF$4:$AL$4004,ROW(C3484)-3,FALSE)</f>
        <v>0</v>
      </c>
      <c r="AF3484" s="109">
        <f t="shared" si="397"/>
        <v>0</v>
      </c>
      <c r="AG3484" s="109">
        <f t="shared" si="401"/>
        <v>0</v>
      </c>
      <c r="AH3484" s="109">
        <f t="shared" si="401"/>
        <v>0</v>
      </c>
      <c r="AI3484" s="109">
        <f t="shared" si="401"/>
        <v>0</v>
      </c>
      <c r="AJ3484" s="109">
        <f t="shared" si="400"/>
        <v>0</v>
      </c>
      <c r="AK3484" s="109">
        <f t="shared" si="400"/>
        <v>0</v>
      </c>
      <c r="AL3484" s="109">
        <f t="shared" si="400"/>
        <v>0</v>
      </c>
    </row>
    <row r="3485" spans="1:38" x14ac:dyDescent="0.3">
      <c r="A3485" s="421"/>
      <c r="B3485" s="421"/>
      <c r="C3485" s="422"/>
      <c r="D3485" s="423"/>
      <c r="E3485" s="421"/>
      <c r="F3485" s="421"/>
      <c r="G3485" s="421"/>
      <c r="H3485" s="421"/>
      <c r="I3485" s="421"/>
      <c r="J3485" s="421"/>
      <c r="K3485" s="421"/>
      <c r="L3485" s="421"/>
      <c r="M3485" s="423"/>
      <c r="N3485" s="340">
        <f>IF(C3485&gt;A_Stammdaten!$B$12,0,SUM(E3485,F3485,H3485,J3485:K3485)-SUM(G3485,I3485,L3485:M3485))</f>
        <v>0</v>
      </c>
      <c r="O3485" s="421"/>
      <c r="P3485" s="421"/>
      <c r="Q3485" s="421"/>
      <c r="R3485" s="421"/>
      <c r="S3485" s="108">
        <f t="shared" si="398"/>
        <v>0</v>
      </c>
      <c r="T3485" s="341">
        <f>IF(ISBLANK($B3485),0,VLOOKUP($B3485,Listen!$A$2:$C$45,2,FALSE))</f>
        <v>0</v>
      </c>
      <c r="U3485" s="341">
        <f>IF(ISBLANK($B3485),0,VLOOKUP($B3485,Listen!$A$2:$C$45,3,FALSE))</f>
        <v>0</v>
      </c>
      <c r="V3485" s="342">
        <f t="shared" si="396"/>
        <v>0</v>
      </c>
      <c r="W3485" s="342">
        <f t="shared" si="395"/>
        <v>0</v>
      </c>
      <c r="X3485" s="342">
        <f t="shared" si="395"/>
        <v>0</v>
      </c>
      <c r="Y3485" s="342">
        <f t="shared" si="395"/>
        <v>0</v>
      </c>
      <c r="Z3485" s="342">
        <f t="shared" si="395"/>
        <v>0</v>
      </c>
      <c r="AA3485" s="342">
        <f t="shared" si="395"/>
        <v>0</v>
      </c>
      <c r="AB3485" s="342">
        <f t="shared" si="395"/>
        <v>0</v>
      </c>
      <c r="AC3485" s="109">
        <f t="shared" si="399"/>
        <v>0</v>
      </c>
      <c r="AD3485" s="109">
        <f>IF(C3485=A_Stammdaten!$B$12,E_SAV!$S3485-E_SAV!$AE3485,HLOOKUP(A_Stammdaten!$B$12-1,$AF$4:$AL$4004,ROW(C3485)-3,FALSE)-$AE3485)</f>
        <v>0</v>
      </c>
      <c r="AE3485" s="109">
        <f>HLOOKUP(A_Stammdaten!$B$12,$AF$4:$AL$4004,ROW(C3485)-3,FALSE)</f>
        <v>0</v>
      </c>
      <c r="AF3485" s="109">
        <f t="shared" si="397"/>
        <v>0</v>
      </c>
      <c r="AG3485" s="109">
        <f t="shared" si="401"/>
        <v>0</v>
      </c>
      <c r="AH3485" s="109">
        <f t="shared" si="401"/>
        <v>0</v>
      </c>
      <c r="AI3485" s="109">
        <f t="shared" si="401"/>
        <v>0</v>
      </c>
      <c r="AJ3485" s="109">
        <f t="shared" si="400"/>
        <v>0</v>
      </c>
      <c r="AK3485" s="109">
        <f t="shared" si="400"/>
        <v>0</v>
      </c>
      <c r="AL3485" s="109">
        <f t="shared" si="400"/>
        <v>0</v>
      </c>
    </row>
    <row r="3486" spans="1:38" x14ac:dyDescent="0.3">
      <c r="A3486" s="421"/>
      <c r="B3486" s="421"/>
      <c r="C3486" s="422"/>
      <c r="D3486" s="423"/>
      <c r="E3486" s="421"/>
      <c r="F3486" s="421"/>
      <c r="G3486" s="421"/>
      <c r="H3486" s="421"/>
      <c r="I3486" s="421"/>
      <c r="J3486" s="421"/>
      <c r="K3486" s="421"/>
      <c r="L3486" s="421"/>
      <c r="M3486" s="423"/>
      <c r="N3486" s="340">
        <f>IF(C3486&gt;A_Stammdaten!$B$12,0,SUM(E3486,F3486,H3486,J3486:K3486)-SUM(G3486,I3486,L3486:M3486))</f>
        <v>0</v>
      </c>
      <c r="O3486" s="421"/>
      <c r="P3486" s="421"/>
      <c r="Q3486" s="421"/>
      <c r="R3486" s="421"/>
      <c r="S3486" s="108">
        <f t="shared" si="398"/>
        <v>0</v>
      </c>
      <c r="T3486" s="341">
        <f>IF(ISBLANK($B3486),0,VLOOKUP($B3486,Listen!$A$2:$C$45,2,FALSE))</f>
        <v>0</v>
      </c>
      <c r="U3486" s="341">
        <f>IF(ISBLANK($B3486),0,VLOOKUP($B3486,Listen!$A$2:$C$45,3,FALSE))</f>
        <v>0</v>
      </c>
      <c r="V3486" s="342">
        <f t="shared" si="396"/>
        <v>0</v>
      </c>
      <c r="W3486" s="342">
        <f t="shared" si="395"/>
        <v>0</v>
      </c>
      <c r="X3486" s="342">
        <f t="shared" si="395"/>
        <v>0</v>
      </c>
      <c r="Y3486" s="342">
        <f t="shared" si="395"/>
        <v>0</v>
      </c>
      <c r="Z3486" s="342">
        <f t="shared" si="395"/>
        <v>0</v>
      </c>
      <c r="AA3486" s="342">
        <f t="shared" si="395"/>
        <v>0</v>
      </c>
      <c r="AB3486" s="342">
        <f t="shared" si="395"/>
        <v>0</v>
      </c>
      <c r="AC3486" s="109">
        <f t="shared" si="399"/>
        <v>0</v>
      </c>
      <c r="AD3486" s="109">
        <f>IF(C3486=A_Stammdaten!$B$12,E_SAV!$S3486-E_SAV!$AE3486,HLOOKUP(A_Stammdaten!$B$12-1,$AF$4:$AL$4004,ROW(C3486)-3,FALSE)-$AE3486)</f>
        <v>0</v>
      </c>
      <c r="AE3486" s="109">
        <f>HLOOKUP(A_Stammdaten!$B$12,$AF$4:$AL$4004,ROW(C3486)-3,FALSE)</f>
        <v>0</v>
      </c>
      <c r="AF3486" s="109">
        <f t="shared" si="397"/>
        <v>0</v>
      </c>
      <c r="AG3486" s="109">
        <f t="shared" si="401"/>
        <v>0</v>
      </c>
      <c r="AH3486" s="109">
        <f t="shared" si="401"/>
        <v>0</v>
      </c>
      <c r="AI3486" s="109">
        <f t="shared" si="401"/>
        <v>0</v>
      </c>
      <c r="AJ3486" s="109">
        <f t="shared" si="400"/>
        <v>0</v>
      </c>
      <c r="AK3486" s="109">
        <f t="shared" si="400"/>
        <v>0</v>
      </c>
      <c r="AL3486" s="109">
        <f t="shared" si="400"/>
        <v>0</v>
      </c>
    </row>
    <row r="3487" spans="1:38" x14ac:dyDescent="0.3">
      <c r="A3487" s="421"/>
      <c r="B3487" s="421"/>
      <c r="C3487" s="422"/>
      <c r="D3487" s="423"/>
      <c r="E3487" s="421"/>
      <c r="F3487" s="421"/>
      <c r="G3487" s="421"/>
      <c r="H3487" s="421"/>
      <c r="I3487" s="421"/>
      <c r="J3487" s="421"/>
      <c r="K3487" s="421"/>
      <c r="L3487" s="421"/>
      <c r="M3487" s="423"/>
      <c r="N3487" s="340">
        <f>IF(C3487&gt;A_Stammdaten!$B$12,0,SUM(E3487,F3487,H3487,J3487:K3487)-SUM(G3487,I3487,L3487:M3487))</f>
        <v>0</v>
      </c>
      <c r="O3487" s="421"/>
      <c r="P3487" s="421"/>
      <c r="Q3487" s="421"/>
      <c r="R3487" s="421"/>
      <c r="S3487" s="108">
        <f t="shared" si="398"/>
        <v>0</v>
      </c>
      <c r="T3487" s="341">
        <f>IF(ISBLANK($B3487),0,VLOOKUP($B3487,Listen!$A$2:$C$45,2,FALSE))</f>
        <v>0</v>
      </c>
      <c r="U3487" s="341">
        <f>IF(ISBLANK($B3487),0,VLOOKUP($B3487,Listen!$A$2:$C$45,3,FALSE))</f>
        <v>0</v>
      </c>
      <c r="V3487" s="342">
        <f t="shared" si="396"/>
        <v>0</v>
      </c>
      <c r="W3487" s="342">
        <f t="shared" si="395"/>
        <v>0</v>
      </c>
      <c r="X3487" s="342">
        <f t="shared" si="395"/>
        <v>0</v>
      </c>
      <c r="Y3487" s="342">
        <f t="shared" si="395"/>
        <v>0</v>
      </c>
      <c r="Z3487" s="342">
        <f t="shared" si="395"/>
        <v>0</v>
      </c>
      <c r="AA3487" s="342">
        <f t="shared" si="395"/>
        <v>0</v>
      </c>
      <c r="AB3487" s="342">
        <f t="shared" si="395"/>
        <v>0</v>
      </c>
      <c r="AC3487" s="109">
        <f t="shared" si="399"/>
        <v>0</v>
      </c>
      <c r="AD3487" s="109">
        <f>IF(C3487=A_Stammdaten!$B$12,E_SAV!$S3487-E_SAV!$AE3487,HLOOKUP(A_Stammdaten!$B$12-1,$AF$4:$AL$4004,ROW(C3487)-3,FALSE)-$AE3487)</f>
        <v>0</v>
      </c>
      <c r="AE3487" s="109">
        <f>HLOOKUP(A_Stammdaten!$B$12,$AF$4:$AL$4004,ROW(C3487)-3,FALSE)</f>
        <v>0</v>
      </c>
      <c r="AF3487" s="109">
        <f t="shared" si="397"/>
        <v>0</v>
      </c>
      <c r="AG3487" s="109">
        <f t="shared" si="401"/>
        <v>0</v>
      </c>
      <c r="AH3487" s="109">
        <f t="shared" si="401"/>
        <v>0</v>
      </c>
      <c r="AI3487" s="109">
        <f t="shared" si="401"/>
        <v>0</v>
      </c>
      <c r="AJ3487" s="109">
        <f t="shared" si="400"/>
        <v>0</v>
      </c>
      <c r="AK3487" s="109">
        <f t="shared" si="400"/>
        <v>0</v>
      </c>
      <c r="AL3487" s="109">
        <f t="shared" si="400"/>
        <v>0</v>
      </c>
    </row>
    <row r="3488" spans="1:38" x14ac:dyDescent="0.3">
      <c r="A3488" s="421"/>
      <c r="B3488" s="421"/>
      <c r="C3488" s="422"/>
      <c r="D3488" s="423"/>
      <c r="E3488" s="421"/>
      <c r="F3488" s="421"/>
      <c r="G3488" s="421"/>
      <c r="H3488" s="421"/>
      <c r="I3488" s="421"/>
      <c r="J3488" s="421"/>
      <c r="K3488" s="421"/>
      <c r="L3488" s="421"/>
      <c r="M3488" s="423"/>
      <c r="N3488" s="340">
        <f>IF(C3488&gt;A_Stammdaten!$B$12,0,SUM(E3488,F3488,H3488,J3488:K3488)-SUM(G3488,I3488,L3488:M3488))</f>
        <v>0</v>
      </c>
      <c r="O3488" s="421"/>
      <c r="P3488" s="421"/>
      <c r="Q3488" s="421"/>
      <c r="R3488" s="421"/>
      <c r="S3488" s="108">
        <f t="shared" si="398"/>
        <v>0</v>
      </c>
      <c r="T3488" s="341">
        <f>IF(ISBLANK($B3488),0,VLOOKUP($B3488,Listen!$A$2:$C$45,2,FALSE))</f>
        <v>0</v>
      </c>
      <c r="U3488" s="341">
        <f>IF(ISBLANK($B3488),0,VLOOKUP($B3488,Listen!$A$2:$C$45,3,FALSE))</f>
        <v>0</v>
      </c>
      <c r="V3488" s="342">
        <f t="shared" si="396"/>
        <v>0</v>
      </c>
      <c r="W3488" s="342">
        <f t="shared" si="395"/>
        <v>0</v>
      </c>
      <c r="X3488" s="342">
        <f t="shared" si="395"/>
        <v>0</v>
      </c>
      <c r="Y3488" s="342">
        <f t="shared" si="395"/>
        <v>0</v>
      </c>
      <c r="Z3488" s="342">
        <f t="shared" si="395"/>
        <v>0</v>
      </c>
      <c r="AA3488" s="342">
        <f t="shared" si="395"/>
        <v>0</v>
      </c>
      <c r="AB3488" s="342">
        <f t="shared" si="395"/>
        <v>0</v>
      </c>
      <c r="AC3488" s="109">
        <f t="shared" si="399"/>
        <v>0</v>
      </c>
      <c r="AD3488" s="109">
        <f>IF(C3488=A_Stammdaten!$B$12,E_SAV!$S3488-E_SAV!$AE3488,HLOOKUP(A_Stammdaten!$B$12-1,$AF$4:$AL$4004,ROW(C3488)-3,FALSE)-$AE3488)</f>
        <v>0</v>
      </c>
      <c r="AE3488" s="109">
        <f>HLOOKUP(A_Stammdaten!$B$12,$AF$4:$AL$4004,ROW(C3488)-3,FALSE)</f>
        <v>0</v>
      </c>
      <c r="AF3488" s="109">
        <f t="shared" si="397"/>
        <v>0</v>
      </c>
      <c r="AG3488" s="109">
        <f t="shared" si="401"/>
        <v>0</v>
      </c>
      <c r="AH3488" s="109">
        <f t="shared" si="401"/>
        <v>0</v>
      </c>
      <c r="AI3488" s="109">
        <f t="shared" si="401"/>
        <v>0</v>
      </c>
      <c r="AJ3488" s="109">
        <f t="shared" si="400"/>
        <v>0</v>
      </c>
      <c r="AK3488" s="109">
        <f t="shared" si="400"/>
        <v>0</v>
      </c>
      <c r="AL3488" s="109">
        <f t="shared" si="400"/>
        <v>0</v>
      </c>
    </row>
    <row r="3489" spans="1:38" x14ac:dyDescent="0.3">
      <c r="A3489" s="421"/>
      <c r="B3489" s="421"/>
      <c r="C3489" s="422"/>
      <c r="D3489" s="423"/>
      <c r="E3489" s="421"/>
      <c r="F3489" s="421"/>
      <c r="G3489" s="421"/>
      <c r="H3489" s="421"/>
      <c r="I3489" s="421"/>
      <c r="J3489" s="421"/>
      <c r="K3489" s="421"/>
      <c r="L3489" s="421"/>
      <c r="M3489" s="423"/>
      <c r="N3489" s="340">
        <f>IF(C3489&gt;A_Stammdaten!$B$12,0,SUM(E3489,F3489,H3489,J3489:K3489)-SUM(G3489,I3489,L3489:M3489))</f>
        <v>0</v>
      </c>
      <c r="O3489" s="421"/>
      <c r="P3489" s="421"/>
      <c r="Q3489" s="421"/>
      <c r="R3489" s="421"/>
      <c r="S3489" s="108">
        <f t="shared" si="398"/>
        <v>0</v>
      </c>
      <c r="T3489" s="341">
        <f>IF(ISBLANK($B3489),0,VLOOKUP($B3489,Listen!$A$2:$C$45,2,FALSE))</f>
        <v>0</v>
      </c>
      <c r="U3489" s="341">
        <f>IF(ISBLANK($B3489),0,VLOOKUP($B3489,Listen!$A$2:$C$45,3,FALSE))</f>
        <v>0</v>
      </c>
      <c r="V3489" s="342">
        <f t="shared" si="396"/>
        <v>0</v>
      </c>
      <c r="W3489" s="342">
        <f t="shared" si="395"/>
        <v>0</v>
      </c>
      <c r="X3489" s="342">
        <f t="shared" si="395"/>
        <v>0</v>
      </c>
      <c r="Y3489" s="342">
        <f t="shared" si="395"/>
        <v>0</v>
      </c>
      <c r="Z3489" s="342">
        <f t="shared" si="395"/>
        <v>0</v>
      </c>
      <c r="AA3489" s="342">
        <f t="shared" si="395"/>
        <v>0</v>
      </c>
      <c r="AB3489" s="342">
        <f t="shared" si="395"/>
        <v>0</v>
      </c>
      <c r="AC3489" s="109">
        <f t="shared" si="399"/>
        <v>0</v>
      </c>
      <c r="AD3489" s="109">
        <f>IF(C3489=A_Stammdaten!$B$12,E_SAV!$S3489-E_SAV!$AE3489,HLOOKUP(A_Stammdaten!$B$12-1,$AF$4:$AL$4004,ROW(C3489)-3,FALSE)-$AE3489)</f>
        <v>0</v>
      </c>
      <c r="AE3489" s="109">
        <f>HLOOKUP(A_Stammdaten!$B$12,$AF$4:$AL$4004,ROW(C3489)-3,FALSE)</f>
        <v>0</v>
      </c>
      <c r="AF3489" s="109">
        <f t="shared" si="397"/>
        <v>0</v>
      </c>
      <c r="AG3489" s="109">
        <f t="shared" si="401"/>
        <v>0</v>
      </c>
      <c r="AH3489" s="109">
        <f t="shared" si="401"/>
        <v>0</v>
      </c>
      <c r="AI3489" s="109">
        <f t="shared" si="401"/>
        <v>0</v>
      </c>
      <c r="AJ3489" s="109">
        <f t="shared" si="400"/>
        <v>0</v>
      </c>
      <c r="AK3489" s="109">
        <f t="shared" si="400"/>
        <v>0</v>
      </c>
      <c r="AL3489" s="109">
        <f t="shared" si="400"/>
        <v>0</v>
      </c>
    </row>
    <row r="3490" spans="1:38" x14ac:dyDescent="0.3">
      <c r="A3490" s="421"/>
      <c r="B3490" s="421"/>
      <c r="C3490" s="422"/>
      <c r="D3490" s="423"/>
      <c r="E3490" s="421"/>
      <c r="F3490" s="421"/>
      <c r="G3490" s="421"/>
      <c r="H3490" s="421"/>
      <c r="I3490" s="421"/>
      <c r="J3490" s="421"/>
      <c r="K3490" s="421"/>
      <c r="L3490" s="421"/>
      <c r="M3490" s="423"/>
      <c r="N3490" s="340">
        <f>IF(C3490&gt;A_Stammdaten!$B$12,0,SUM(E3490,F3490,H3490,J3490:K3490)-SUM(G3490,I3490,L3490:M3490))</f>
        <v>0</v>
      </c>
      <c r="O3490" s="421"/>
      <c r="P3490" s="421"/>
      <c r="Q3490" s="421"/>
      <c r="R3490" s="421"/>
      <c r="S3490" s="108">
        <f t="shared" si="398"/>
        <v>0</v>
      </c>
      <c r="T3490" s="341">
        <f>IF(ISBLANK($B3490),0,VLOOKUP($B3490,Listen!$A$2:$C$45,2,FALSE))</f>
        <v>0</v>
      </c>
      <c r="U3490" s="341">
        <f>IF(ISBLANK($B3490),0,VLOOKUP($B3490,Listen!$A$2:$C$45,3,FALSE))</f>
        <v>0</v>
      </c>
      <c r="V3490" s="342">
        <f t="shared" si="396"/>
        <v>0</v>
      </c>
      <c r="W3490" s="342">
        <f t="shared" si="395"/>
        <v>0</v>
      </c>
      <c r="X3490" s="342">
        <f t="shared" si="395"/>
        <v>0</v>
      </c>
      <c r="Y3490" s="342">
        <f t="shared" si="395"/>
        <v>0</v>
      </c>
      <c r="Z3490" s="342">
        <f t="shared" si="395"/>
        <v>0</v>
      </c>
      <c r="AA3490" s="342">
        <f t="shared" si="395"/>
        <v>0</v>
      </c>
      <c r="AB3490" s="342">
        <f t="shared" si="395"/>
        <v>0</v>
      </c>
      <c r="AC3490" s="109">
        <f t="shared" si="399"/>
        <v>0</v>
      </c>
      <c r="AD3490" s="109">
        <f>IF(C3490=A_Stammdaten!$B$12,E_SAV!$S3490-E_SAV!$AE3490,HLOOKUP(A_Stammdaten!$B$12-1,$AF$4:$AL$4004,ROW(C3490)-3,FALSE)-$AE3490)</f>
        <v>0</v>
      </c>
      <c r="AE3490" s="109">
        <f>HLOOKUP(A_Stammdaten!$B$12,$AF$4:$AL$4004,ROW(C3490)-3,FALSE)</f>
        <v>0</v>
      </c>
      <c r="AF3490" s="109">
        <f t="shared" si="397"/>
        <v>0</v>
      </c>
      <c r="AG3490" s="109">
        <f t="shared" si="401"/>
        <v>0</v>
      </c>
      <c r="AH3490" s="109">
        <f t="shared" si="401"/>
        <v>0</v>
      </c>
      <c r="AI3490" s="109">
        <f t="shared" si="401"/>
        <v>0</v>
      </c>
      <c r="AJ3490" s="109">
        <f t="shared" si="400"/>
        <v>0</v>
      </c>
      <c r="AK3490" s="109">
        <f t="shared" si="400"/>
        <v>0</v>
      </c>
      <c r="AL3490" s="109">
        <f t="shared" si="400"/>
        <v>0</v>
      </c>
    </row>
    <row r="3491" spans="1:38" x14ac:dyDescent="0.3">
      <c r="A3491" s="421"/>
      <c r="B3491" s="421"/>
      <c r="C3491" s="422"/>
      <c r="D3491" s="423"/>
      <c r="E3491" s="421"/>
      <c r="F3491" s="421"/>
      <c r="G3491" s="421"/>
      <c r="H3491" s="421"/>
      <c r="I3491" s="421"/>
      <c r="J3491" s="421"/>
      <c r="K3491" s="421"/>
      <c r="L3491" s="421"/>
      <c r="M3491" s="423"/>
      <c r="N3491" s="340">
        <f>IF(C3491&gt;A_Stammdaten!$B$12,0,SUM(E3491,F3491,H3491,J3491:K3491)-SUM(G3491,I3491,L3491:M3491))</f>
        <v>0</v>
      </c>
      <c r="O3491" s="421"/>
      <c r="P3491" s="421"/>
      <c r="Q3491" s="421"/>
      <c r="R3491" s="421"/>
      <c r="S3491" s="108">
        <f t="shared" si="398"/>
        <v>0</v>
      </c>
      <c r="T3491" s="341">
        <f>IF(ISBLANK($B3491),0,VLOOKUP($B3491,Listen!$A$2:$C$45,2,FALSE))</f>
        <v>0</v>
      </c>
      <c r="U3491" s="341">
        <f>IF(ISBLANK($B3491),0,VLOOKUP($B3491,Listen!$A$2:$C$45,3,FALSE))</f>
        <v>0</v>
      </c>
      <c r="V3491" s="342">
        <f t="shared" si="396"/>
        <v>0</v>
      </c>
      <c r="W3491" s="342">
        <f t="shared" si="395"/>
        <v>0</v>
      </c>
      <c r="X3491" s="342">
        <f t="shared" si="395"/>
        <v>0</v>
      </c>
      <c r="Y3491" s="342">
        <f t="shared" si="395"/>
        <v>0</v>
      </c>
      <c r="Z3491" s="342">
        <f t="shared" si="395"/>
        <v>0</v>
      </c>
      <c r="AA3491" s="342">
        <f t="shared" si="395"/>
        <v>0</v>
      </c>
      <c r="AB3491" s="342">
        <f t="shared" si="395"/>
        <v>0</v>
      </c>
      <c r="AC3491" s="109">
        <f t="shared" si="399"/>
        <v>0</v>
      </c>
      <c r="AD3491" s="109">
        <f>IF(C3491=A_Stammdaten!$B$12,E_SAV!$S3491-E_SAV!$AE3491,HLOOKUP(A_Stammdaten!$B$12-1,$AF$4:$AL$4004,ROW(C3491)-3,FALSE)-$AE3491)</f>
        <v>0</v>
      </c>
      <c r="AE3491" s="109">
        <f>HLOOKUP(A_Stammdaten!$B$12,$AF$4:$AL$4004,ROW(C3491)-3,FALSE)</f>
        <v>0</v>
      </c>
      <c r="AF3491" s="109">
        <f t="shared" si="397"/>
        <v>0</v>
      </c>
      <c r="AG3491" s="109">
        <f t="shared" si="401"/>
        <v>0</v>
      </c>
      <c r="AH3491" s="109">
        <f t="shared" si="401"/>
        <v>0</v>
      </c>
      <c r="AI3491" s="109">
        <f t="shared" si="401"/>
        <v>0</v>
      </c>
      <c r="AJ3491" s="109">
        <f t="shared" si="400"/>
        <v>0</v>
      </c>
      <c r="AK3491" s="109">
        <f t="shared" si="400"/>
        <v>0</v>
      </c>
      <c r="AL3491" s="109">
        <f t="shared" si="400"/>
        <v>0</v>
      </c>
    </row>
    <row r="3492" spans="1:38" x14ac:dyDescent="0.3">
      <c r="A3492" s="421"/>
      <c r="B3492" s="421"/>
      <c r="C3492" s="422"/>
      <c r="D3492" s="423"/>
      <c r="E3492" s="421"/>
      <c r="F3492" s="421"/>
      <c r="G3492" s="421"/>
      <c r="H3492" s="421"/>
      <c r="I3492" s="421"/>
      <c r="J3492" s="421"/>
      <c r="K3492" s="421"/>
      <c r="L3492" s="421"/>
      <c r="M3492" s="423"/>
      <c r="N3492" s="340">
        <f>IF(C3492&gt;A_Stammdaten!$B$12,0,SUM(E3492,F3492,H3492,J3492:K3492)-SUM(G3492,I3492,L3492:M3492))</f>
        <v>0</v>
      </c>
      <c r="O3492" s="421"/>
      <c r="P3492" s="421"/>
      <c r="Q3492" s="421"/>
      <c r="R3492" s="421"/>
      <c r="S3492" s="108">
        <f t="shared" si="398"/>
        <v>0</v>
      </c>
      <c r="T3492" s="341">
        <f>IF(ISBLANK($B3492),0,VLOOKUP($B3492,Listen!$A$2:$C$45,2,FALSE))</f>
        <v>0</v>
      </c>
      <c r="U3492" s="341">
        <f>IF(ISBLANK($B3492),0,VLOOKUP($B3492,Listen!$A$2:$C$45,3,FALSE))</f>
        <v>0</v>
      </c>
      <c r="V3492" s="342">
        <f t="shared" si="396"/>
        <v>0</v>
      </c>
      <c r="W3492" s="342">
        <f t="shared" si="395"/>
        <v>0</v>
      </c>
      <c r="X3492" s="342">
        <f t="shared" si="395"/>
        <v>0</v>
      </c>
      <c r="Y3492" s="342">
        <f t="shared" si="395"/>
        <v>0</v>
      </c>
      <c r="Z3492" s="342">
        <f t="shared" si="395"/>
        <v>0</v>
      </c>
      <c r="AA3492" s="342">
        <f t="shared" si="395"/>
        <v>0</v>
      </c>
      <c r="AB3492" s="342">
        <f t="shared" si="395"/>
        <v>0</v>
      </c>
      <c r="AC3492" s="109">
        <f t="shared" si="399"/>
        <v>0</v>
      </c>
      <c r="AD3492" s="109">
        <f>IF(C3492=A_Stammdaten!$B$12,E_SAV!$S3492-E_SAV!$AE3492,HLOOKUP(A_Stammdaten!$B$12-1,$AF$4:$AL$4004,ROW(C3492)-3,FALSE)-$AE3492)</f>
        <v>0</v>
      </c>
      <c r="AE3492" s="109">
        <f>HLOOKUP(A_Stammdaten!$B$12,$AF$4:$AL$4004,ROW(C3492)-3,FALSE)</f>
        <v>0</v>
      </c>
      <c r="AF3492" s="109">
        <f t="shared" si="397"/>
        <v>0</v>
      </c>
      <c r="AG3492" s="109">
        <f t="shared" si="401"/>
        <v>0</v>
      </c>
      <c r="AH3492" s="109">
        <f t="shared" si="401"/>
        <v>0</v>
      </c>
      <c r="AI3492" s="109">
        <f t="shared" si="401"/>
        <v>0</v>
      </c>
      <c r="AJ3492" s="109">
        <f t="shared" si="400"/>
        <v>0</v>
      </c>
      <c r="AK3492" s="109">
        <f t="shared" si="400"/>
        <v>0</v>
      </c>
      <c r="AL3492" s="109">
        <f t="shared" si="400"/>
        <v>0</v>
      </c>
    </row>
    <row r="3493" spans="1:38" x14ac:dyDescent="0.3">
      <c r="A3493" s="421"/>
      <c r="B3493" s="421"/>
      <c r="C3493" s="422"/>
      <c r="D3493" s="423"/>
      <c r="E3493" s="421"/>
      <c r="F3493" s="421"/>
      <c r="G3493" s="421"/>
      <c r="H3493" s="421"/>
      <c r="I3493" s="421"/>
      <c r="J3493" s="421"/>
      <c r="K3493" s="421"/>
      <c r="L3493" s="421"/>
      <c r="M3493" s="423"/>
      <c r="N3493" s="340">
        <f>IF(C3493&gt;A_Stammdaten!$B$12,0,SUM(E3493,F3493,H3493,J3493:K3493)-SUM(G3493,I3493,L3493:M3493))</f>
        <v>0</v>
      </c>
      <c r="O3493" s="421"/>
      <c r="P3493" s="421"/>
      <c r="Q3493" s="421"/>
      <c r="R3493" s="421"/>
      <c r="S3493" s="108">
        <f t="shared" si="398"/>
        <v>0</v>
      </c>
      <c r="T3493" s="341">
        <f>IF(ISBLANK($B3493),0,VLOOKUP($B3493,Listen!$A$2:$C$45,2,FALSE))</f>
        <v>0</v>
      </c>
      <c r="U3493" s="341">
        <f>IF(ISBLANK($B3493),0,VLOOKUP($B3493,Listen!$A$2:$C$45,3,FALSE))</f>
        <v>0</v>
      </c>
      <c r="V3493" s="342">
        <f t="shared" si="396"/>
        <v>0</v>
      </c>
      <c r="W3493" s="342">
        <f t="shared" si="395"/>
        <v>0</v>
      </c>
      <c r="X3493" s="342">
        <f t="shared" si="395"/>
        <v>0</v>
      </c>
      <c r="Y3493" s="342">
        <f t="shared" si="395"/>
        <v>0</v>
      </c>
      <c r="Z3493" s="342">
        <f t="shared" si="395"/>
        <v>0</v>
      </c>
      <c r="AA3493" s="342">
        <f t="shared" si="395"/>
        <v>0</v>
      </c>
      <c r="AB3493" s="342">
        <f t="shared" si="395"/>
        <v>0</v>
      </c>
      <c r="AC3493" s="109">
        <f t="shared" si="399"/>
        <v>0</v>
      </c>
      <c r="AD3493" s="109">
        <f>IF(C3493=A_Stammdaten!$B$12,E_SAV!$S3493-E_SAV!$AE3493,HLOOKUP(A_Stammdaten!$B$12-1,$AF$4:$AL$4004,ROW(C3493)-3,FALSE)-$AE3493)</f>
        <v>0</v>
      </c>
      <c r="AE3493" s="109">
        <f>HLOOKUP(A_Stammdaten!$B$12,$AF$4:$AL$4004,ROW(C3493)-3,FALSE)</f>
        <v>0</v>
      </c>
      <c r="AF3493" s="109">
        <f t="shared" si="397"/>
        <v>0</v>
      </c>
      <c r="AG3493" s="109">
        <f t="shared" si="401"/>
        <v>0</v>
      </c>
      <c r="AH3493" s="109">
        <f t="shared" si="401"/>
        <v>0</v>
      </c>
      <c r="AI3493" s="109">
        <f t="shared" si="401"/>
        <v>0</v>
      </c>
      <c r="AJ3493" s="109">
        <f t="shared" si="400"/>
        <v>0</v>
      </c>
      <c r="AK3493" s="109">
        <f t="shared" si="400"/>
        <v>0</v>
      </c>
      <c r="AL3493" s="109">
        <f t="shared" si="400"/>
        <v>0</v>
      </c>
    </row>
    <row r="3494" spans="1:38" x14ac:dyDescent="0.3">
      <c r="A3494" s="421"/>
      <c r="B3494" s="421"/>
      <c r="C3494" s="422"/>
      <c r="D3494" s="423"/>
      <c r="E3494" s="421"/>
      <c r="F3494" s="421"/>
      <c r="G3494" s="421"/>
      <c r="H3494" s="421"/>
      <c r="I3494" s="421"/>
      <c r="J3494" s="421"/>
      <c r="K3494" s="421"/>
      <c r="L3494" s="421"/>
      <c r="M3494" s="423"/>
      <c r="N3494" s="340">
        <f>IF(C3494&gt;A_Stammdaten!$B$12,0,SUM(E3494,F3494,H3494,J3494:K3494)-SUM(G3494,I3494,L3494:M3494))</f>
        <v>0</v>
      </c>
      <c r="O3494" s="421"/>
      <c r="P3494" s="421"/>
      <c r="Q3494" s="421"/>
      <c r="R3494" s="421"/>
      <c r="S3494" s="108">
        <f t="shared" si="398"/>
        <v>0</v>
      </c>
      <c r="T3494" s="341">
        <f>IF(ISBLANK($B3494),0,VLOOKUP($B3494,Listen!$A$2:$C$45,2,FALSE))</f>
        <v>0</v>
      </c>
      <c r="U3494" s="341">
        <f>IF(ISBLANK($B3494),0,VLOOKUP($B3494,Listen!$A$2:$C$45,3,FALSE))</f>
        <v>0</v>
      </c>
      <c r="V3494" s="342">
        <f t="shared" si="396"/>
        <v>0</v>
      </c>
      <c r="W3494" s="342">
        <f t="shared" si="395"/>
        <v>0</v>
      </c>
      <c r="X3494" s="342">
        <f t="shared" si="395"/>
        <v>0</v>
      </c>
      <c r="Y3494" s="342">
        <f t="shared" ref="W3494:AB3536" si="402">$T3494</f>
        <v>0</v>
      </c>
      <c r="Z3494" s="342">
        <f t="shared" si="402"/>
        <v>0</v>
      </c>
      <c r="AA3494" s="342">
        <f t="shared" si="402"/>
        <v>0</v>
      </c>
      <c r="AB3494" s="342">
        <f t="shared" si="402"/>
        <v>0</v>
      </c>
      <c r="AC3494" s="109">
        <f t="shared" si="399"/>
        <v>0</v>
      </c>
      <c r="AD3494" s="109">
        <f>IF(C3494=A_Stammdaten!$B$12,E_SAV!$S3494-E_SAV!$AE3494,HLOOKUP(A_Stammdaten!$B$12-1,$AF$4:$AL$4004,ROW(C3494)-3,FALSE)-$AE3494)</f>
        <v>0</v>
      </c>
      <c r="AE3494" s="109">
        <f>HLOOKUP(A_Stammdaten!$B$12,$AF$4:$AL$4004,ROW(C3494)-3,FALSE)</f>
        <v>0</v>
      </c>
      <c r="AF3494" s="109">
        <f t="shared" si="397"/>
        <v>0</v>
      </c>
      <c r="AG3494" s="109">
        <f t="shared" si="401"/>
        <v>0</v>
      </c>
      <c r="AH3494" s="109">
        <f t="shared" si="401"/>
        <v>0</v>
      </c>
      <c r="AI3494" s="109">
        <f t="shared" si="401"/>
        <v>0</v>
      </c>
      <c r="AJ3494" s="109">
        <f t="shared" si="400"/>
        <v>0</v>
      </c>
      <c r="AK3494" s="109">
        <f t="shared" si="400"/>
        <v>0</v>
      </c>
      <c r="AL3494" s="109">
        <f t="shared" si="400"/>
        <v>0</v>
      </c>
    </row>
    <row r="3495" spans="1:38" x14ac:dyDescent="0.3">
      <c r="A3495" s="421"/>
      <c r="B3495" s="421"/>
      <c r="C3495" s="422"/>
      <c r="D3495" s="423"/>
      <c r="E3495" s="421"/>
      <c r="F3495" s="421"/>
      <c r="G3495" s="421"/>
      <c r="H3495" s="421"/>
      <c r="I3495" s="421"/>
      <c r="J3495" s="421"/>
      <c r="K3495" s="421"/>
      <c r="L3495" s="421"/>
      <c r="M3495" s="423"/>
      <c r="N3495" s="340">
        <f>IF(C3495&gt;A_Stammdaten!$B$12,0,SUM(E3495,F3495,H3495,J3495:K3495)-SUM(G3495,I3495,L3495:M3495))</f>
        <v>0</v>
      </c>
      <c r="O3495" s="421"/>
      <c r="P3495" s="421"/>
      <c r="Q3495" s="421"/>
      <c r="R3495" s="421"/>
      <c r="S3495" s="108">
        <f t="shared" si="398"/>
        <v>0</v>
      </c>
      <c r="T3495" s="341">
        <f>IF(ISBLANK($B3495),0,VLOOKUP($B3495,Listen!$A$2:$C$45,2,FALSE))</f>
        <v>0</v>
      </c>
      <c r="U3495" s="341">
        <f>IF(ISBLANK($B3495),0,VLOOKUP($B3495,Listen!$A$2:$C$45,3,FALSE))</f>
        <v>0</v>
      </c>
      <c r="V3495" s="342">
        <f t="shared" si="396"/>
        <v>0</v>
      </c>
      <c r="W3495" s="342">
        <f t="shared" si="402"/>
        <v>0</v>
      </c>
      <c r="X3495" s="342">
        <f t="shared" si="402"/>
        <v>0</v>
      </c>
      <c r="Y3495" s="342">
        <f t="shared" si="402"/>
        <v>0</v>
      </c>
      <c r="Z3495" s="342">
        <f t="shared" si="402"/>
        <v>0</v>
      </c>
      <c r="AA3495" s="342">
        <f t="shared" si="402"/>
        <v>0</v>
      </c>
      <c r="AB3495" s="342">
        <f t="shared" si="402"/>
        <v>0</v>
      </c>
      <c r="AC3495" s="109">
        <f t="shared" si="399"/>
        <v>0</v>
      </c>
      <c r="AD3495" s="109">
        <f>IF(C3495=A_Stammdaten!$B$12,E_SAV!$S3495-E_SAV!$AE3495,HLOOKUP(A_Stammdaten!$B$12-1,$AF$4:$AL$4004,ROW(C3495)-3,FALSE)-$AE3495)</f>
        <v>0</v>
      </c>
      <c r="AE3495" s="109">
        <f>HLOOKUP(A_Stammdaten!$B$12,$AF$4:$AL$4004,ROW(C3495)-3,FALSE)</f>
        <v>0</v>
      </c>
      <c r="AF3495" s="109">
        <f t="shared" si="397"/>
        <v>0</v>
      </c>
      <c r="AG3495" s="109">
        <f t="shared" si="401"/>
        <v>0</v>
      </c>
      <c r="AH3495" s="109">
        <f t="shared" si="401"/>
        <v>0</v>
      </c>
      <c r="AI3495" s="109">
        <f t="shared" si="401"/>
        <v>0</v>
      </c>
      <c r="AJ3495" s="109">
        <f t="shared" si="400"/>
        <v>0</v>
      </c>
      <c r="AK3495" s="109">
        <f t="shared" si="400"/>
        <v>0</v>
      </c>
      <c r="AL3495" s="109">
        <f t="shared" si="400"/>
        <v>0</v>
      </c>
    </row>
    <row r="3496" spans="1:38" x14ac:dyDescent="0.3">
      <c r="A3496" s="421"/>
      <c r="B3496" s="421"/>
      <c r="C3496" s="422"/>
      <c r="D3496" s="423"/>
      <c r="E3496" s="421"/>
      <c r="F3496" s="421"/>
      <c r="G3496" s="421"/>
      <c r="H3496" s="421"/>
      <c r="I3496" s="421"/>
      <c r="J3496" s="421"/>
      <c r="K3496" s="421"/>
      <c r="L3496" s="421"/>
      <c r="M3496" s="423"/>
      <c r="N3496" s="340">
        <f>IF(C3496&gt;A_Stammdaten!$B$12,0,SUM(E3496,F3496,H3496,J3496:K3496)-SUM(G3496,I3496,L3496:M3496))</f>
        <v>0</v>
      </c>
      <c r="O3496" s="421"/>
      <c r="P3496" s="421"/>
      <c r="Q3496" s="421"/>
      <c r="R3496" s="421"/>
      <c r="S3496" s="108">
        <f t="shared" si="398"/>
        <v>0</v>
      </c>
      <c r="T3496" s="341">
        <f>IF(ISBLANK($B3496),0,VLOOKUP($B3496,Listen!$A$2:$C$45,2,FALSE))</f>
        <v>0</v>
      </c>
      <c r="U3496" s="341">
        <f>IF(ISBLANK($B3496),0,VLOOKUP($B3496,Listen!$A$2:$C$45,3,FALSE))</f>
        <v>0</v>
      </c>
      <c r="V3496" s="342">
        <f t="shared" si="396"/>
        <v>0</v>
      </c>
      <c r="W3496" s="342">
        <f t="shared" si="402"/>
        <v>0</v>
      </c>
      <c r="X3496" s="342">
        <f t="shared" si="402"/>
        <v>0</v>
      </c>
      <c r="Y3496" s="342">
        <f t="shared" si="402"/>
        <v>0</v>
      </c>
      <c r="Z3496" s="342">
        <f t="shared" si="402"/>
        <v>0</v>
      </c>
      <c r="AA3496" s="342">
        <f t="shared" si="402"/>
        <v>0</v>
      </c>
      <c r="AB3496" s="342">
        <f t="shared" si="402"/>
        <v>0</v>
      </c>
      <c r="AC3496" s="109">
        <f t="shared" si="399"/>
        <v>0</v>
      </c>
      <c r="AD3496" s="109">
        <f>IF(C3496=A_Stammdaten!$B$12,E_SAV!$S3496-E_SAV!$AE3496,HLOOKUP(A_Stammdaten!$B$12-1,$AF$4:$AL$4004,ROW(C3496)-3,FALSE)-$AE3496)</f>
        <v>0</v>
      </c>
      <c r="AE3496" s="109">
        <f>HLOOKUP(A_Stammdaten!$B$12,$AF$4:$AL$4004,ROW(C3496)-3,FALSE)</f>
        <v>0</v>
      </c>
      <c r="AF3496" s="109">
        <f t="shared" si="397"/>
        <v>0</v>
      </c>
      <c r="AG3496" s="109">
        <f t="shared" si="401"/>
        <v>0</v>
      </c>
      <c r="AH3496" s="109">
        <f t="shared" si="401"/>
        <v>0</v>
      </c>
      <c r="AI3496" s="109">
        <f t="shared" si="401"/>
        <v>0</v>
      </c>
      <c r="AJ3496" s="109">
        <f t="shared" si="400"/>
        <v>0</v>
      </c>
      <c r="AK3496" s="109">
        <f t="shared" si="400"/>
        <v>0</v>
      </c>
      <c r="AL3496" s="109">
        <f t="shared" si="400"/>
        <v>0</v>
      </c>
    </row>
    <row r="3497" spans="1:38" x14ac:dyDescent="0.3">
      <c r="A3497" s="421"/>
      <c r="B3497" s="421"/>
      <c r="C3497" s="422"/>
      <c r="D3497" s="423"/>
      <c r="E3497" s="421"/>
      <c r="F3497" s="421"/>
      <c r="G3497" s="421"/>
      <c r="H3497" s="421"/>
      <c r="I3497" s="421"/>
      <c r="J3497" s="421"/>
      <c r="K3497" s="421"/>
      <c r="L3497" s="421"/>
      <c r="M3497" s="423"/>
      <c r="N3497" s="340">
        <f>IF(C3497&gt;A_Stammdaten!$B$12,0,SUM(E3497,F3497,H3497,J3497:K3497)-SUM(G3497,I3497,L3497:M3497))</f>
        <v>0</v>
      </c>
      <c r="O3497" s="421"/>
      <c r="P3497" s="421"/>
      <c r="Q3497" s="421"/>
      <c r="R3497" s="421"/>
      <c r="S3497" s="108">
        <f t="shared" si="398"/>
        <v>0</v>
      </c>
      <c r="T3497" s="341">
        <f>IF(ISBLANK($B3497),0,VLOOKUP($B3497,Listen!$A$2:$C$45,2,FALSE))</f>
        <v>0</v>
      </c>
      <c r="U3497" s="341">
        <f>IF(ISBLANK($B3497),0,VLOOKUP($B3497,Listen!$A$2:$C$45,3,FALSE))</f>
        <v>0</v>
      </c>
      <c r="V3497" s="342">
        <f t="shared" si="396"/>
        <v>0</v>
      </c>
      <c r="W3497" s="342">
        <f t="shared" si="402"/>
        <v>0</v>
      </c>
      <c r="X3497" s="342">
        <f t="shared" si="402"/>
        <v>0</v>
      </c>
      <c r="Y3497" s="342">
        <f t="shared" si="402"/>
        <v>0</v>
      </c>
      <c r="Z3497" s="342">
        <f t="shared" si="402"/>
        <v>0</v>
      </c>
      <c r="AA3497" s="342">
        <f t="shared" si="402"/>
        <v>0</v>
      </c>
      <c r="AB3497" s="342">
        <f t="shared" si="402"/>
        <v>0</v>
      </c>
      <c r="AC3497" s="109">
        <f t="shared" si="399"/>
        <v>0</v>
      </c>
      <c r="AD3497" s="109">
        <f>IF(C3497=A_Stammdaten!$B$12,E_SAV!$S3497-E_SAV!$AE3497,HLOOKUP(A_Stammdaten!$B$12-1,$AF$4:$AL$4004,ROW(C3497)-3,FALSE)-$AE3497)</f>
        <v>0</v>
      </c>
      <c r="AE3497" s="109">
        <f>HLOOKUP(A_Stammdaten!$B$12,$AF$4:$AL$4004,ROW(C3497)-3,FALSE)</f>
        <v>0</v>
      </c>
      <c r="AF3497" s="109">
        <f t="shared" si="397"/>
        <v>0</v>
      </c>
      <c r="AG3497" s="109">
        <f t="shared" si="401"/>
        <v>0</v>
      </c>
      <c r="AH3497" s="109">
        <f t="shared" si="401"/>
        <v>0</v>
      </c>
      <c r="AI3497" s="109">
        <f t="shared" si="401"/>
        <v>0</v>
      </c>
      <c r="AJ3497" s="109">
        <f t="shared" si="400"/>
        <v>0</v>
      </c>
      <c r="AK3497" s="109">
        <f t="shared" si="400"/>
        <v>0</v>
      </c>
      <c r="AL3497" s="109">
        <f t="shared" si="400"/>
        <v>0</v>
      </c>
    </row>
    <row r="3498" spans="1:38" x14ac:dyDescent="0.3">
      <c r="A3498" s="421"/>
      <c r="B3498" s="421"/>
      <c r="C3498" s="422"/>
      <c r="D3498" s="423"/>
      <c r="E3498" s="421"/>
      <c r="F3498" s="421"/>
      <c r="G3498" s="421"/>
      <c r="H3498" s="421"/>
      <c r="I3498" s="421"/>
      <c r="J3498" s="421"/>
      <c r="K3498" s="421"/>
      <c r="L3498" s="421"/>
      <c r="M3498" s="423"/>
      <c r="N3498" s="340">
        <f>IF(C3498&gt;A_Stammdaten!$B$12,0,SUM(E3498,F3498,H3498,J3498:K3498)-SUM(G3498,I3498,L3498:M3498))</f>
        <v>0</v>
      </c>
      <c r="O3498" s="421"/>
      <c r="P3498" s="421"/>
      <c r="Q3498" s="421"/>
      <c r="R3498" s="421"/>
      <c r="S3498" s="108">
        <f t="shared" si="398"/>
        <v>0</v>
      </c>
      <c r="T3498" s="341">
        <f>IF(ISBLANK($B3498),0,VLOOKUP($B3498,Listen!$A$2:$C$45,2,FALSE))</f>
        <v>0</v>
      </c>
      <c r="U3498" s="341">
        <f>IF(ISBLANK($B3498),0,VLOOKUP($B3498,Listen!$A$2:$C$45,3,FALSE))</f>
        <v>0</v>
      </c>
      <c r="V3498" s="342">
        <f t="shared" si="396"/>
        <v>0</v>
      </c>
      <c r="W3498" s="342">
        <f t="shared" si="402"/>
        <v>0</v>
      </c>
      <c r="X3498" s="342">
        <f t="shared" si="402"/>
        <v>0</v>
      </c>
      <c r="Y3498" s="342">
        <f t="shared" si="402"/>
        <v>0</v>
      </c>
      <c r="Z3498" s="342">
        <f t="shared" si="402"/>
        <v>0</v>
      </c>
      <c r="AA3498" s="342">
        <f t="shared" si="402"/>
        <v>0</v>
      </c>
      <c r="AB3498" s="342">
        <f t="shared" si="402"/>
        <v>0</v>
      </c>
      <c r="AC3498" s="109">
        <f t="shared" si="399"/>
        <v>0</v>
      </c>
      <c r="AD3498" s="109">
        <f>IF(C3498=A_Stammdaten!$B$12,E_SAV!$S3498-E_SAV!$AE3498,HLOOKUP(A_Stammdaten!$B$12-1,$AF$4:$AL$4004,ROW(C3498)-3,FALSE)-$AE3498)</f>
        <v>0</v>
      </c>
      <c r="AE3498" s="109">
        <f>HLOOKUP(A_Stammdaten!$B$12,$AF$4:$AL$4004,ROW(C3498)-3,FALSE)</f>
        <v>0</v>
      </c>
      <c r="AF3498" s="109">
        <f t="shared" si="397"/>
        <v>0</v>
      </c>
      <c r="AG3498" s="109">
        <f t="shared" si="401"/>
        <v>0</v>
      </c>
      <c r="AH3498" s="109">
        <f t="shared" si="401"/>
        <v>0</v>
      </c>
      <c r="AI3498" s="109">
        <f t="shared" si="401"/>
        <v>0</v>
      </c>
      <c r="AJ3498" s="109">
        <f t="shared" si="400"/>
        <v>0</v>
      </c>
      <c r="AK3498" s="109">
        <f t="shared" si="400"/>
        <v>0</v>
      </c>
      <c r="AL3498" s="109">
        <f t="shared" si="400"/>
        <v>0</v>
      </c>
    </row>
    <row r="3499" spans="1:38" x14ac:dyDescent="0.3">
      <c r="A3499" s="421"/>
      <c r="B3499" s="421"/>
      <c r="C3499" s="422"/>
      <c r="D3499" s="423"/>
      <c r="E3499" s="421"/>
      <c r="F3499" s="421"/>
      <c r="G3499" s="421"/>
      <c r="H3499" s="421"/>
      <c r="I3499" s="421"/>
      <c r="J3499" s="421"/>
      <c r="K3499" s="421"/>
      <c r="L3499" s="421"/>
      <c r="M3499" s="423"/>
      <c r="N3499" s="340">
        <f>IF(C3499&gt;A_Stammdaten!$B$12,0,SUM(E3499,F3499,H3499,J3499:K3499)-SUM(G3499,I3499,L3499:M3499))</f>
        <v>0</v>
      </c>
      <c r="O3499" s="421"/>
      <c r="P3499" s="421"/>
      <c r="Q3499" s="421"/>
      <c r="R3499" s="421"/>
      <c r="S3499" s="108">
        <f t="shared" si="398"/>
        <v>0</v>
      </c>
      <c r="T3499" s="341">
        <f>IF(ISBLANK($B3499),0,VLOOKUP($B3499,Listen!$A$2:$C$45,2,FALSE))</f>
        <v>0</v>
      </c>
      <c r="U3499" s="341">
        <f>IF(ISBLANK($B3499),0,VLOOKUP($B3499,Listen!$A$2:$C$45,3,FALSE))</f>
        <v>0</v>
      </c>
      <c r="V3499" s="342">
        <f t="shared" si="396"/>
        <v>0</v>
      </c>
      <c r="W3499" s="342">
        <f t="shared" si="402"/>
        <v>0</v>
      </c>
      <c r="X3499" s="342">
        <f t="shared" si="402"/>
        <v>0</v>
      </c>
      <c r="Y3499" s="342">
        <f t="shared" si="402"/>
        <v>0</v>
      </c>
      <c r="Z3499" s="342">
        <f t="shared" si="402"/>
        <v>0</v>
      </c>
      <c r="AA3499" s="342">
        <f t="shared" si="402"/>
        <v>0</v>
      </c>
      <c r="AB3499" s="342">
        <f t="shared" si="402"/>
        <v>0</v>
      </c>
      <c r="AC3499" s="109">
        <f t="shared" si="399"/>
        <v>0</v>
      </c>
      <c r="AD3499" s="109">
        <f>IF(C3499=A_Stammdaten!$B$12,E_SAV!$S3499-E_SAV!$AE3499,HLOOKUP(A_Stammdaten!$B$12-1,$AF$4:$AL$4004,ROW(C3499)-3,FALSE)-$AE3499)</f>
        <v>0</v>
      </c>
      <c r="AE3499" s="109">
        <f>HLOOKUP(A_Stammdaten!$B$12,$AF$4:$AL$4004,ROW(C3499)-3,FALSE)</f>
        <v>0</v>
      </c>
      <c r="AF3499" s="109">
        <f t="shared" si="397"/>
        <v>0</v>
      </c>
      <c r="AG3499" s="109">
        <f t="shared" si="401"/>
        <v>0</v>
      </c>
      <c r="AH3499" s="109">
        <f t="shared" si="401"/>
        <v>0</v>
      </c>
      <c r="AI3499" s="109">
        <f t="shared" si="401"/>
        <v>0</v>
      </c>
      <c r="AJ3499" s="109">
        <f t="shared" si="400"/>
        <v>0</v>
      </c>
      <c r="AK3499" s="109">
        <f t="shared" si="400"/>
        <v>0</v>
      </c>
      <c r="AL3499" s="109">
        <f t="shared" si="400"/>
        <v>0</v>
      </c>
    </row>
    <row r="3500" spans="1:38" x14ac:dyDescent="0.3">
      <c r="A3500" s="421"/>
      <c r="B3500" s="421"/>
      <c r="C3500" s="422"/>
      <c r="D3500" s="423"/>
      <c r="E3500" s="421"/>
      <c r="F3500" s="421"/>
      <c r="G3500" s="421"/>
      <c r="H3500" s="421"/>
      <c r="I3500" s="421"/>
      <c r="J3500" s="421"/>
      <c r="K3500" s="421"/>
      <c r="L3500" s="421"/>
      <c r="M3500" s="423"/>
      <c r="N3500" s="340">
        <f>IF(C3500&gt;A_Stammdaten!$B$12,0,SUM(E3500,F3500,H3500,J3500:K3500)-SUM(G3500,I3500,L3500:M3500))</f>
        <v>0</v>
      </c>
      <c r="O3500" s="421"/>
      <c r="P3500" s="421"/>
      <c r="Q3500" s="421"/>
      <c r="R3500" s="421"/>
      <c r="S3500" s="108">
        <f t="shared" si="398"/>
        <v>0</v>
      </c>
      <c r="T3500" s="341">
        <f>IF(ISBLANK($B3500),0,VLOOKUP($B3500,Listen!$A$2:$C$45,2,FALSE))</f>
        <v>0</v>
      </c>
      <c r="U3500" s="341">
        <f>IF(ISBLANK($B3500),0,VLOOKUP($B3500,Listen!$A$2:$C$45,3,FALSE))</f>
        <v>0</v>
      </c>
      <c r="V3500" s="342">
        <f t="shared" si="396"/>
        <v>0</v>
      </c>
      <c r="W3500" s="342">
        <f t="shared" si="402"/>
        <v>0</v>
      </c>
      <c r="X3500" s="342">
        <f t="shared" si="402"/>
        <v>0</v>
      </c>
      <c r="Y3500" s="342">
        <f t="shared" si="402"/>
        <v>0</v>
      </c>
      <c r="Z3500" s="342">
        <f t="shared" si="402"/>
        <v>0</v>
      </c>
      <c r="AA3500" s="342">
        <f t="shared" si="402"/>
        <v>0</v>
      </c>
      <c r="AB3500" s="342">
        <f t="shared" si="402"/>
        <v>0</v>
      </c>
      <c r="AC3500" s="109">
        <f t="shared" si="399"/>
        <v>0</v>
      </c>
      <c r="AD3500" s="109">
        <f>IF(C3500=A_Stammdaten!$B$12,E_SAV!$S3500-E_SAV!$AE3500,HLOOKUP(A_Stammdaten!$B$12-1,$AF$4:$AL$4004,ROW(C3500)-3,FALSE)-$AE3500)</f>
        <v>0</v>
      </c>
      <c r="AE3500" s="109">
        <f>HLOOKUP(A_Stammdaten!$B$12,$AF$4:$AL$4004,ROW(C3500)-3,FALSE)</f>
        <v>0</v>
      </c>
      <c r="AF3500" s="109">
        <f t="shared" si="397"/>
        <v>0</v>
      </c>
      <c r="AG3500" s="109">
        <f t="shared" si="401"/>
        <v>0</v>
      </c>
      <c r="AH3500" s="109">
        <f t="shared" si="401"/>
        <v>0</v>
      </c>
      <c r="AI3500" s="109">
        <f t="shared" si="401"/>
        <v>0</v>
      </c>
      <c r="AJ3500" s="109">
        <f t="shared" si="400"/>
        <v>0</v>
      </c>
      <c r="AK3500" s="109">
        <f t="shared" si="400"/>
        <v>0</v>
      </c>
      <c r="AL3500" s="109">
        <f t="shared" si="400"/>
        <v>0</v>
      </c>
    </row>
    <row r="3501" spans="1:38" x14ac:dyDescent="0.3">
      <c r="A3501" s="421"/>
      <c r="B3501" s="421"/>
      <c r="C3501" s="422"/>
      <c r="D3501" s="423"/>
      <c r="E3501" s="421"/>
      <c r="F3501" s="421"/>
      <c r="G3501" s="421"/>
      <c r="H3501" s="421"/>
      <c r="I3501" s="421"/>
      <c r="J3501" s="421"/>
      <c r="K3501" s="421"/>
      <c r="L3501" s="421"/>
      <c r="M3501" s="423"/>
      <c r="N3501" s="340">
        <f>IF(C3501&gt;A_Stammdaten!$B$12,0,SUM(E3501,F3501,H3501,J3501:K3501)-SUM(G3501,I3501,L3501:M3501))</f>
        <v>0</v>
      </c>
      <c r="O3501" s="421"/>
      <c r="P3501" s="421"/>
      <c r="Q3501" s="421"/>
      <c r="R3501" s="421"/>
      <c r="S3501" s="108">
        <f t="shared" si="398"/>
        <v>0</v>
      </c>
      <c r="T3501" s="341">
        <f>IF(ISBLANK($B3501),0,VLOOKUP($B3501,Listen!$A$2:$C$45,2,FALSE))</f>
        <v>0</v>
      </c>
      <c r="U3501" s="341">
        <f>IF(ISBLANK($B3501),0,VLOOKUP($B3501,Listen!$A$2:$C$45,3,FALSE))</f>
        <v>0</v>
      </c>
      <c r="V3501" s="342">
        <f t="shared" si="396"/>
        <v>0</v>
      </c>
      <c r="W3501" s="342">
        <f t="shared" si="402"/>
        <v>0</v>
      </c>
      <c r="X3501" s="342">
        <f t="shared" si="402"/>
        <v>0</v>
      </c>
      <c r="Y3501" s="342">
        <f t="shared" si="402"/>
        <v>0</v>
      </c>
      <c r="Z3501" s="342">
        <f t="shared" si="402"/>
        <v>0</v>
      </c>
      <c r="AA3501" s="342">
        <f t="shared" si="402"/>
        <v>0</v>
      </c>
      <c r="AB3501" s="342">
        <f t="shared" si="402"/>
        <v>0</v>
      </c>
      <c r="AC3501" s="109">
        <f t="shared" si="399"/>
        <v>0</v>
      </c>
      <c r="AD3501" s="109">
        <f>IF(C3501=A_Stammdaten!$B$12,E_SAV!$S3501-E_SAV!$AE3501,HLOOKUP(A_Stammdaten!$B$12-1,$AF$4:$AL$4004,ROW(C3501)-3,FALSE)-$AE3501)</f>
        <v>0</v>
      </c>
      <c r="AE3501" s="109">
        <f>HLOOKUP(A_Stammdaten!$B$12,$AF$4:$AL$4004,ROW(C3501)-3,FALSE)</f>
        <v>0</v>
      </c>
      <c r="AF3501" s="109">
        <f t="shared" si="397"/>
        <v>0</v>
      </c>
      <c r="AG3501" s="109">
        <f t="shared" si="401"/>
        <v>0</v>
      </c>
      <c r="AH3501" s="109">
        <f t="shared" si="401"/>
        <v>0</v>
      </c>
      <c r="AI3501" s="109">
        <f t="shared" si="401"/>
        <v>0</v>
      </c>
      <c r="AJ3501" s="109">
        <f t="shared" si="400"/>
        <v>0</v>
      </c>
      <c r="AK3501" s="109">
        <f t="shared" si="400"/>
        <v>0</v>
      </c>
      <c r="AL3501" s="109">
        <f t="shared" si="400"/>
        <v>0</v>
      </c>
    </row>
    <row r="3502" spans="1:38" x14ac:dyDescent="0.3">
      <c r="A3502" s="421"/>
      <c r="B3502" s="421"/>
      <c r="C3502" s="422"/>
      <c r="D3502" s="423"/>
      <c r="E3502" s="421"/>
      <c r="F3502" s="421"/>
      <c r="G3502" s="421"/>
      <c r="H3502" s="421"/>
      <c r="I3502" s="421"/>
      <c r="J3502" s="421"/>
      <c r="K3502" s="421"/>
      <c r="L3502" s="421"/>
      <c r="M3502" s="423"/>
      <c r="N3502" s="340">
        <f>IF(C3502&gt;A_Stammdaten!$B$12,0,SUM(E3502,F3502,H3502,J3502:K3502)-SUM(G3502,I3502,L3502:M3502))</f>
        <v>0</v>
      </c>
      <c r="O3502" s="421"/>
      <c r="P3502" s="421"/>
      <c r="Q3502" s="421"/>
      <c r="R3502" s="421"/>
      <c r="S3502" s="108">
        <f t="shared" si="398"/>
        <v>0</v>
      </c>
      <c r="T3502" s="341">
        <f>IF(ISBLANK($B3502),0,VLOOKUP($B3502,Listen!$A$2:$C$45,2,FALSE))</f>
        <v>0</v>
      </c>
      <c r="U3502" s="341">
        <f>IF(ISBLANK($B3502),0,VLOOKUP($B3502,Listen!$A$2:$C$45,3,FALSE))</f>
        <v>0</v>
      </c>
      <c r="V3502" s="342">
        <f t="shared" si="396"/>
        <v>0</v>
      </c>
      <c r="W3502" s="342">
        <f t="shared" si="402"/>
        <v>0</v>
      </c>
      <c r="X3502" s="342">
        <f t="shared" si="402"/>
        <v>0</v>
      </c>
      <c r="Y3502" s="342">
        <f t="shared" si="402"/>
        <v>0</v>
      </c>
      <c r="Z3502" s="342">
        <f t="shared" si="402"/>
        <v>0</v>
      </c>
      <c r="AA3502" s="342">
        <f t="shared" si="402"/>
        <v>0</v>
      </c>
      <c r="AB3502" s="342">
        <f t="shared" si="402"/>
        <v>0</v>
      </c>
      <c r="AC3502" s="109">
        <f t="shared" si="399"/>
        <v>0</v>
      </c>
      <c r="AD3502" s="109">
        <f>IF(C3502=A_Stammdaten!$B$12,E_SAV!$S3502-E_SAV!$AE3502,HLOOKUP(A_Stammdaten!$B$12-1,$AF$4:$AL$4004,ROW(C3502)-3,FALSE)-$AE3502)</f>
        <v>0</v>
      </c>
      <c r="AE3502" s="109">
        <f>HLOOKUP(A_Stammdaten!$B$12,$AF$4:$AL$4004,ROW(C3502)-3,FALSE)</f>
        <v>0</v>
      </c>
      <c r="AF3502" s="109">
        <f t="shared" si="397"/>
        <v>0</v>
      </c>
      <c r="AG3502" s="109">
        <f t="shared" si="401"/>
        <v>0</v>
      </c>
      <c r="AH3502" s="109">
        <f t="shared" si="401"/>
        <v>0</v>
      </c>
      <c r="AI3502" s="109">
        <f t="shared" si="401"/>
        <v>0</v>
      </c>
      <c r="AJ3502" s="109">
        <f t="shared" si="400"/>
        <v>0</v>
      </c>
      <c r="AK3502" s="109">
        <f t="shared" si="400"/>
        <v>0</v>
      </c>
      <c r="AL3502" s="109">
        <f t="shared" si="400"/>
        <v>0</v>
      </c>
    </row>
    <row r="3503" spans="1:38" x14ac:dyDescent="0.3">
      <c r="A3503" s="421"/>
      <c r="B3503" s="421"/>
      <c r="C3503" s="422"/>
      <c r="D3503" s="423"/>
      <c r="E3503" s="421"/>
      <c r="F3503" s="421"/>
      <c r="G3503" s="421"/>
      <c r="H3503" s="421"/>
      <c r="I3503" s="421"/>
      <c r="J3503" s="421"/>
      <c r="K3503" s="421"/>
      <c r="L3503" s="421"/>
      <c r="M3503" s="423"/>
      <c r="N3503" s="340">
        <f>IF(C3503&gt;A_Stammdaten!$B$12,0,SUM(E3503,F3503,H3503,J3503:K3503)-SUM(G3503,I3503,L3503:M3503))</f>
        <v>0</v>
      </c>
      <c r="O3503" s="421"/>
      <c r="P3503" s="421"/>
      <c r="Q3503" s="421"/>
      <c r="R3503" s="421"/>
      <c r="S3503" s="108">
        <f t="shared" si="398"/>
        <v>0</v>
      </c>
      <c r="T3503" s="341">
        <f>IF(ISBLANK($B3503),0,VLOOKUP($B3503,Listen!$A$2:$C$45,2,FALSE))</f>
        <v>0</v>
      </c>
      <c r="U3503" s="341">
        <f>IF(ISBLANK($B3503),0,VLOOKUP($B3503,Listen!$A$2:$C$45,3,FALSE))</f>
        <v>0</v>
      </c>
      <c r="V3503" s="342">
        <f t="shared" si="396"/>
        <v>0</v>
      </c>
      <c r="W3503" s="342">
        <f t="shared" si="402"/>
        <v>0</v>
      </c>
      <c r="X3503" s="342">
        <f t="shared" si="402"/>
        <v>0</v>
      </c>
      <c r="Y3503" s="342">
        <f t="shared" si="402"/>
        <v>0</v>
      </c>
      <c r="Z3503" s="342">
        <f t="shared" si="402"/>
        <v>0</v>
      </c>
      <c r="AA3503" s="342">
        <f t="shared" si="402"/>
        <v>0</v>
      </c>
      <c r="AB3503" s="342">
        <f t="shared" si="402"/>
        <v>0</v>
      </c>
      <c r="AC3503" s="109">
        <f t="shared" si="399"/>
        <v>0</v>
      </c>
      <c r="AD3503" s="109">
        <f>IF(C3503=A_Stammdaten!$B$12,E_SAV!$S3503-E_SAV!$AE3503,HLOOKUP(A_Stammdaten!$B$12-1,$AF$4:$AL$4004,ROW(C3503)-3,FALSE)-$AE3503)</f>
        <v>0</v>
      </c>
      <c r="AE3503" s="109">
        <f>HLOOKUP(A_Stammdaten!$B$12,$AF$4:$AL$4004,ROW(C3503)-3,FALSE)</f>
        <v>0</v>
      </c>
      <c r="AF3503" s="109">
        <f t="shared" si="397"/>
        <v>0</v>
      </c>
      <c r="AG3503" s="109">
        <f t="shared" si="401"/>
        <v>0</v>
      </c>
      <c r="AH3503" s="109">
        <f t="shared" si="401"/>
        <v>0</v>
      </c>
      <c r="AI3503" s="109">
        <f t="shared" si="401"/>
        <v>0</v>
      </c>
      <c r="AJ3503" s="109">
        <f t="shared" si="400"/>
        <v>0</v>
      </c>
      <c r="AK3503" s="109">
        <f t="shared" si="400"/>
        <v>0</v>
      </c>
      <c r="AL3503" s="109">
        <f t="shared" si="400"/>
        <v>0</v>
      </c>
    </row>
    <row r="3504" spans="1:38" x14ac:dyDescent="0.3">
      <c r="A3504" s="421"/>
      <c r="B3504" s="421"/>
      <c r="C3504" s="422"/>
      <c r="D3504" s="423"/>
      <c r="E3504" s="421"/>
      <c r="F3504" s="421"/>
      <c r="G3504" s="421"/>
      <c r="H3504" s="421"/>
      <c r="I3504" s="421"/>
      <c r="J3504" s="421"/>
      <c r="K3504" s="421"/>
      <c r="L3504" s="421"/>
      <c r="M3504" s="423"/>
      <c r="N3504" s="340">
        <f>IF(C3504&gt;A_Stammdaten!$B$12,0,SUM(E3504,F3504,H3504,J3504:K3504)-SUM(G3504,I3504,L3504:M3504))</f>
        <v>0</v>
      </c>
      <c r="O3504" s="421"/>
      <c r="P3504" s="421"/>
      <c r="Q3504" s="421"/>
      <c r="R3504" s="421"/>
      <c r="S3504" s="108">
        <f t="shared" si="398"/>
        <v>0</v>
      </c>
      <c r="T3504" s="341">
        <f>IF(ISBLANK($B3504),0,VLOOKUP($B3504,Listen!$A$2:$C$45,2,FALSE))</f>
        <v>0</v>
      </c>
      <c r="U3504" s="341">
        <f>IF(ISBLANK($B3504),0,VLOOKUP($B3504,Listen!$A$2:$C$45,3,FALSE))</f>
        <v>0</v>
      </c>
      <c r="V3504" s="342">
        <f t="shared" si="396"/>
        <v>0</v>
      </c>
      <c r="W3504" s="342">
        <f t="shared" si="402"/>
        <v>0</v>
      </c>
      <c r="X3504" s="342">
        <f t="shared" si="402"/>
        <v>0</v>
      </c>
      <c r="Y3504" s="342">
        <f t="shared" si="402"/>
        <v>0</v>
      </c>
      <c r="Z3504" s="342">
        <f t="shared" si="402"/>
        <v>0</v>
      </c>
      <c r="AA3504" s="342">
        <f t="shared" si="402"/>
        <v>0</v>
      </c>
      <c r="AB3504" s="342">
        <f t="shared" si="402"/>
        <v>0</v>
      </c>
      <c r="AC3504" s="109">
        <f t="shared" si="399"/>
        <v>0</v>
      </c>
      <c r="AD3504" s="109">
        <f>IF(C3504=A_Stammdaten!$B$12,E_SAV!$S3504-E_SAV!$AE3504,HLOOKUP(A_Stammdaten!$B$12-1,$AF$4:$AL$4004,ROW(C3504)-3,FALSE)-$AE3504)</f>
        <v>0</v>
      </c>
      <c r="AE3504" s="109">
        <f>HLOOKUP(A_Stammdaten!$B$12,$AF$4:$AL$4004,ROW(C3504)-3,FALSE)</f>
        <v>0</v>
      </c>
      <c r="AF3504" s="109">
        <f t="shared" si="397"/>
        <v>0</v>
      </c>
      <c r="AG3504" s="109">
        <f t="shared" si="401"/>
        <v>0</v>
      </c>
      <c r="AH3504" s="109">
        <f t="shared" si="401"/>
        <v>0</v>
      </c>
      <c r="AI3504" s="109">
        <f t="shared" si="401"/>
        <v>0</v>
      </c>
      <c r="AJ3504" s="109">
        <f t="shared" si="400"/>
        <v>0</v>
      </c>
      <c r="AK3504" s="109">
        <f t="shared" si="400"/>
        <v>0</v>
      </c>
      <c r="AL3504" s="109">
        <f t="shared" si="400"/>
        <v>0</v>
      </c>
    </row>
    <row r="3505" spans="1:38" x14ac:dyDescent="0.3">
      <c r="A3505" s="421"/>
      <c r="B3505" s="421"/>
      <c r="C3505" s="422"/>
      <c r="D3505" s="423"/>
      <c r="E3505" s="421"/>
      <c r="F3505" s="421"/>
      <c r="G3505" s="421"/>
      <c r="H3505" s="421"/>
      <c r="I3505" s="421"/>
      <c r="J3505" s="421"/>
      <c r="K3505" s="421"/>
      <c r="L3505" s="421"/>
      <c r="M3505" s="423"/>
      <c r="N3505" s="340">
        <f>IF(C3505&gt;A_Stammdaten!$B$12,0,SUM(E3505,F3505,H3505,J3505:K3505)-SUM(G3505,I3505,L3505:M3505))</f>
        <v>0</v>
      </c>
      <c r="O3505" s="421"/>
      <c r="P3505" s="421"/>
      <c r="Q3505" s="421"/>
      <c r="R3505" s="421"/>
      <c r="S3505" s="108">
        <f t="shared" si="398"/>
        <v>0</v>
      </c>
      <c r="T3505" s="341">
        <f>IF(ISBLANK($B3505),0,VLOOKUP($B3505,Listen!$A$2:$C$45,2,FALSE))</f>
        <v>0</v>
      </c>
      <c r="U3505" s="341">
        <f>IF(ISBLANK($B3505),0,VLOOKUP($B3505,Listen!$A$2:$C$45,3,FALSE))</f>
        <v>0</v>
      </c>
      <c r="V3505" s="342">
        <f t="shared" si="396"/>
        <v>0</v>
      </c>
      <c r="W3505" s="342">
        <f t="shared" si="402"/>
        <v>0</v>
      </c>
      <c r="X3505" s="342">
        <f t="shared" si="402"/>
        <v>0</v>
      </c>
      <c r="Y3505" s="342">
        <f t="shared" si="402"/>
        <v>0</v>
      </c>
      <c r="Z3505" s="342">
        <f t="shared" si="402"/>
        <v>0</v>
      </c>
      <c r="AA3505" s="342">
        <f t="shared" si="402"/>
        <v>0</v>
      </c>
      <c r="AB3505" s="342">
        <f t="shared" si="402"/>
        <v>0</v>
      </c>
      <c r="AC3505" s="109">
        <f t="shared" si="399"/>
        <v>0</v>
      </c>
      <c r="AD3505" s="109">
        <f>IF(C3505=A_Stammdaten!$B$12,E_SAV!$S3505-E_SAV!$AE3505,HLOOKUP(A_Stammdaten!$B$12-1,$AF$4:$AL$4004,ROW(C3505)-3,FALSE)-$AE3505)</f>
        <v>0</v>
      </c>
      <c r="AE3505" s="109">
        <f>HLOOKUP(A_Stammdaten!$B$12,$AF$4:$AL$4004,ROW(C3505)-3,FALSE)</f>
        <v>0</v>
      </c>
      <c r="AF3505" s="109">
        <f t="shared" si="397"/>
        <v>0</v>
      </c>
      <c r="AG3505" s="109">
        <f t="shared" si="401"/>
        <v>0</v>
      </c>
      <c r="AH3505" s="109">
        <f t="shared" si="401"/>
        <v>0</v>
      </c>
      <c r="AI3505" s="109">
        <f t="shared" si="401"/>
        <v>0</v>
      </c>
      <c r="AJ3505" s="109">
        <f t="shared" si="400"/>
        <v>0</v>
      </c>
      <c r="AK3505" s="109">
        <f t="shared" si="400"/>
        <v>0</v>
      </c>
      <c r="AL3505" s="109">
        <f t="shared" si="400"/>
        <v>0</v>
      </c>
    </row>
    <row r="3506" spans="1:38" x14ac:dyDescent="0.3">
      <c r="A3506" s="421"/>
      <c r="B3506" s="421"/>
      <c r="C3506" s="422"/>
      <c r="D3506" s="423"/>
      <c r="E3506" s="421"/>
      <c r="F3506" s="421"/>
      <c r="G3506" s="421"/>
      <c r="H3506" s="421"/>
      <c r="I3506" s="421"/>
      <c r="J3506" s="421"/>
      <c r="K3506" s="421"/>
      <c r="L3506" s="421"/>
      <c r="M3506" s="423"/>
      <c r="N3506" s="340">
        <f>IF(C3506&gt;A_Stammdaten!$B$12,0,SUM(E3506,F3506,H3506,J3506:K3506)-SUM(G3506,I3506,L3506:M3506))</f>
        <v>0</v>
      </c>
      <c r="O3506" s="421"/>
      <c r="P3506" s="421"/>
      <c r="Q3506" s="421"/>
      <c r="R3506" s="421"/>
      <c r="S3506" s="108">
        <f t="shared" si="398"/>
        <v>0</v>
      </c>
      <c r="T3506" s="341">
        <f>IF(ISBLANK($B3506),0,VLOOKUP($B3506,Listen!$A$2:$C$45,2,FALSE))</f>
        <v>0</v>
      </c>
      <c r="U3506" s="341">
        <f>IF(ISBLANK($B3506),0,VLOOKUP($B3506,Listen!$A$2:$C$45,3,FALSE))</f>
        <v>0</v>
      </c>
      <c r="V3506" s="342">
        <f t="shared" si="396"/>
        <v>0</v>
      </c>
      <c r="W3506" s="342">
        <f t="shared" si="402"/>
        <v>0</v>
      </c>
      <c r="X3506" s="342">
        <f t="shared" si="402"/>
        <v>0</v>
      </c>
      <c r="Y3506" s="342">
        <f t="shared" si="402"/>
        <v>0</v>
      </c>
      <c r="Z3506" s="342">
        <f t="shared" si="402"/>
        <v>0</v>
      </c>
      <c r="AA3506" s="342">
        <f t="shared" si="402"/>
        <v>0</v>
      </c>
      <c r="AB3506" s="342">
        <f t="shared" si="402"/>
        <v>0</v>
      </c>
      <c r="AC3506" s="109">
        <f t="shared" si="399"/>
        <v>0</v>
      </c>
      <c r="AD3506" s="109">
        <f>IF(C3506=A_Stammdaten!$B$12,E_SAV!$S3506-E_SAV!$AE3506,HLOOKUP(A_Stammdaten!$B$12-1,$AF$4:$AL$4004,ROW(C3506)-3,FALSE)-$AE3506)</f>
        <v>0</v>
      </c>
      <c r="AE3506" s="109">
        <f>HLOOKUP(A_Stammdaten!$B$12,$AF$4:$AL$4004,ROW(C3506)-3,FALSE)</f>
        <v>0</v>
      </c>
      <c r="AF3506" s="109">
        <f t="shared" si="397"/>
        <v>0</v>
      </c>
      <c r="AG3506" s="109">
        <f t="shared" si="401"/>
        <v>0</v>
      </c>
      <c r="AH3506" s="109">
        <f t="shared" si="401"/>
        <v>0</v>
      </c>
      <c r="AI3506" s="109">
        <f t="shared" si="401"/>
        <v>0</v>
      </c>
      <c r="AJ3506" s="109">
        <f t="shared" si="400"/>
        <v>0</v>
      </c>
      <c r="AK3506" s="109">
        <f t="shared" si="400"/>
        <v>0</v>
      </c>
      <c r="AL3506" s="109">
        <f t="shared" si="400"/>
        <v>0</v>
      </c>
    </row>
    <row r="3507" spans="1:38" x14ac:dyDescent="0.3">
      <c r="A3507" s="421"/>
      <c r="B3507" s="421"/>
      <c r="C3507" s="422"/>
      <c r="D3507" s="423"/>
      <c r="E3507" s="421"/>
      <c r="F3507" s="421"/>
      <c r="G3507" s="421"/>
      <c r="H3507" s="421"/>
      <c r="I3507" s="421"/>
      <c r="J3507" s="421"/>
      <c r="K3507" s="421"/>
      <c r="L3507" s="421"/>
      <c r="M3507" s="423"/>
      <c r="N3507" s="340">
        <f>IF(C3507&gt;A_Stammdaten!$B$12,0,SUM(E3507,F3507,H3507,J3507:K3507)-SUM(G3507,I3507,L3507:M3507))</f>
        <v>0</v>
      </c>
      <c r="O3507" s="421"/>
      <c r="P3507" s="421"/>
      <c r="Q3507" s="421"/>
      <c r="R3507" s="421"/>
      <c r="S3507" s="108">
        <f t="shared" si="398"/>
        <v>0</v>
      </c>
      <c r="T3507" s="341">
        <f>IF(ISBLANK($B3507),0,VLOOKUP($B3507,Listen!$A$2:$C$45,2,FALSE))</f>
        <v>0</v>
      </c>
      <c r="U3507" s="341">
        <f>IF(ISBLANK($B3507),0,VLOOKUP($B3507,Listen!$A$2:$C$45,3,FALSE))</f>
        <v>0</v>
      </c>
      <c r="V3507" s="342">
        <f t="shared" si="396"/>
        <v>0</v>
      </c>
      <c r="W3507" s="342">
        <f t="shared" si="402"/>
        <v>0</v>
      </c>
      <c r="X3507" s="342">
        <f t="shared" si="402"/>
        <v>0</v>
      </c>
      <c r="Y3507" s="342">
        <f t="shared" si="402"/>
        <v>0</v>
      </c>
      <c r="Z3507" s="342">
        <f t="shared" si="402"/>
        <v>0</v>
      </c>
      <c r="AA3507" s="342">
        <f t="shared" si="402"/>
        <v>0</v>
      </c>
      <c r="AB3507" s="342">
        <f t="shared" si="402"/>
        <v>0</v>
      </c>
      <c r="AC3507" s="109">
        <f t="shared" si="399"/>
        <v>0</v>
      </c>
      <c r="AD3507" s="109">
        <f>IF(C3507=A_Stammdaten!$B$12,E_SAV!$S3507-E_SAV!$AE3507,HLOOKUP(A_Stammdaten!$B$12-1,$AF$4:$AL$4004,ROW(C3507)-3,FALSE)-$AE3507)</f>
        <v>0</v>
      </c>
      <c r="AE3507" s="109">
        <f>HLOOKUP(A_Stammdaten!$B$12,$AF$4:$AL$4004,ROW(C3507)-3,FALSE)</f>
        <v>0</v>
      </c>
      <c r="AF3507" s="109">
        <f t="shared" si="397"/>
        <v>0</v>
      </c>
      <c r="AG3507" s="109">
        <f t="shared" si="401"/>
        <v>0</v>
      </c>
      <c r="AH3507" s="109">
        <f t="shared" si="401"/>
        <v>0</v>
      </c>
      <c r="AI3507" s="109">
        <f t="shared" si="401"/>
        <v>0</v>
      </c>
      <c r="AJ3507" s="109">
        <f t="shared" si="400"/>
        <v>0</v>
      </c>
      <c r="AK3507" s="109">
        <f t="shared" si="400"/>
        <v>0</v>
      </c>
      <c r="AL3507" s="109">
        <f t="shared" si="400"/>
        <v>0</v>
      </c>
    </row>
    <row r="3508" spans="1:38" x14ac:dyDescent="0.3">
      <c r="A3508" s="421"/>
      <c r="B3508" s="421"/>
      <c r="C3508" s="422"/>
      <c r="D3508" s="423"/>
      <c r="E3508" s="421"/>
      <c r="F3508" s="421"/>
      <c r="G3508" s="421"/>
      <c r="H3508" s="421"/>
      <c r="I3508" s="421"/>
      <c r="J3508" s="421"/>
      <c r="K3508" s="421"/>
      <c r="L3508" s="421"/>
      <c r="M3508" s="423"/>
      <c r="N3508" s="340">
        <f>IF(C3508&gt;A_Stammdaten!$B$12,0,SUM(E3508,F3508,H3508,J3508:K3508)-SUM(G3508,I3508,L3508:M3508))</f>
        <v>0</v>
      </c>
      <c r="O3508" s="421"/>
      <c r="P3508" s="421"/>
      <c r="Q3508" s="421"/>
      <c r="R3508" s="421"/>
      <c r="S3508" s="108">
        <f t="shared" si="398"/>
        <v>0</v>
      </c>
      <c r="T3508" s="341">
        <f>IF(ISBLANK($B3508),0,VLOOKUP($B3508,Listen!$A$2:$C$45,2,FALSE))</f>
        <v>0</v>
      </c>
      <c r="U3508" s="341">
        <f>IF(ISBLANK($B3508),0,VLOOKUP($B3508,Listen!$A$2:$C$45,3,FALSE))</f>
        <v>0</v>
      </c>
      <c r="V3508" s="342">
        <f t="shared" si="396"/>
        <v>0</v>
      </c>
      <c r="W3508" s="342">
        <f t="shared" si="402"/>
        <v>0</v>
      </c>
      <c r="X3508" s="342">
        <f t="shared" si="402"/>
        <v>0</v>
      </c>
      <c r="Y3508" s="342">
        <f t="shared" si="402"/>
        <v>0</v>
      </c>
      <c r="Z3508" s="342">
        <f t="shared" si="402"/>
        <v>0</v>
      </c>
      <c r="AA3508" s="342">
        <f t="shared" si="402"/>
        <v>0</v>
      </c>
      <c r="AB3508" s="342">
        <f t="shared" si="402"/>
        <v>0</v>
      </c>
      <c r="AC3508" s="109">
        <f t="shared" si="399"/>
        <v>0</v>
      </c>
      <c r="AD3508" s="109">
        <f>IF(C3508=A_Stammdaten!$B$12,E_SAV!$S3508-E_SAV!$AE3508,HLOOKUP(A_Stammdaten!$B$12-1,$AF$4:$AL$4004,ROW(C3508)-3,FALSE)-$AE3508)</f>
        <v>0</v>
      </c>
      <c r="AE3508" s="109">
        <f>HLOOKUP(A_Stammdaten!$B$12,$AF$4:$AL$4004,ROW(C3508)-3,FALSE)</f>
        <v>0</v>
      </c>
      <c r="AF3508" s="109">
        <f t="shared" si="397"/>
        <v>0</v>
      </c>
      <c r="AG3508" s="109">
        <f t="shared" si="401"/>
        <v>0</v>
      </c>
      <c r="AH3508" s="109">
        <f t="shared" si="401"/>
        <v>0</v>
      </c>
      <c r="AI3508" s="109">
        <f t="shared" si="401"/>
        <v>0</v>
      </c>
      <c r="AJ3508" s="109">
        <f t="shared" si="400"/>
        <v>0</v>
      </c>
      <c r="AK3508" s="109">
        <f t="shared" si="400"/>
        <v>0</v>
      </c>
      <c r="AL3508" s="109">
        <f t="shared" si="400"/>
        <v>0</v>
      </c>
    </row>
    <row r="3509" spans="1:38" x14ac:dyDescent="0.3">
      <c r="A3509" s="421"/>
      <c r="B3509" s="421"/>
      <c r="C3509" s="422"/>
      <c r="D3509" s="423"/>
      <c r="E3509" s="421"/>
      <c r="F3509" s="421"/>
      <c r="G3509" s="421"/>
      <c r="H3509" s="421"/>
      <c r="I3509" s="421"/>
      <c r="J3509" s="421"/>
      <c r="K3509" s="421"/>
      <c r="L3509" s="421"/>
      <c r="M3509" s="423"/>
      <c r="N3509" s="340">
        <f>IF(C3509&gt;A_Stammdaten!$B$12,0,SUM(E3509,F3509,H3509,J3509:K3509)-SUM(G3509,I3509,L3509:M3509))</f>
        <v>0</v>
      </c>
      <c r="O3509" s="421"/>
      <c r="P3509" s="421"/>
      <c r="Q3509" s="421"/>
      <c r="R3509" s="421"/>
      <c r="S3509" s="108">
        <f t="shared" si="398"/>
        <v>0</v>
      </c>
      <c r="T3509" s="341">
        <f>IF(ISBLANK($B3509),0,VLOOKUP($B3509,Listen!$A$2:$C$45,2,FALSE))</f>
        <v>0</v>
      </c>
      <c r="U3509" s="341">
        <f>IF(ISBLANK($B3509),0,VLOOKUP($B3509,Listen!$A$2:$C$45,3,FALSE))</f>
        <v>0</v>
      </c>
      <c r="V3509" s="342">
        <f t="shared" si="396"/>
        <v>0</v>
      </c>
      <c r="W3509" s="342">
        <f t="shared" si="402"/>
        <v>0</v>
      </c>
      <c r="X3509" s="342">
        <f t="shared" si="402"/>
        <v>0</v>
      </c>
      <c r="Y3509" s="342">
        <f t="shared" si="402"/>
        <v>0</v>
      </c>
      <c r="Z3509" s="342">
        <f t="shared" si="402"/>
        <v>0</v>
      </c>
      <c r="AA3509" s="342">
        <f t="shared" si="402"/>
        <v>0</v>
      </c>
      <c r="AB3509" s="342">
        <f t="shared" si="402"/>
        <v>0</v>
      </c>
      <c r="AC3509" s="109">
        <f t="shared" si="399"/>
        <v>0</v>
      </c>
      <c r="AD3509" s="109">
        <f>IF(C3509=A_Stammdaten!$B$12,E_SAV!$S3509-E_SAV!$AE3509,HLOOKUP(A_Stammdaten!$B$12-1,$AF$4:$AL$4004,ROW(C3509)-3,FALSE)-$AE3509)</f>
        <v>0</v>
      </c>
      <c r="AE3509" s="109">
        <f>HLOOKUP(A_Stammdaten!$B$12,$AF$4:$AL$4004,ROW(C3509)-3,FALSE)</f>
        <v>0</v>
      </c>
      <c r="AF3509" s="109">
        <f t="shared" si="397"/>
        <v>0</v>
      </c>
      <c r="AG3509" s="109">
        <f t="shared" si="401"/>
        <v>0</v>
      </c>
      <c r="AH3509" s="109">
        <f t="shared" si="401"/>
        <v>0</v>
      </c>
      <c r="AI3509" s="109">
        <f t="shared" si="401"/>
        <v>0</v>
      </c>
      <c r="AJ3509" s="109">
        <f t="shared" si="400"/>
        <v>0</v>
      </c>
      <c r="AK3509" s="109">
        <f t="shared" si="400"/>
        <v>0</v>
      </c>
      <c r="AL3509" s="109">
        <f t="shared" si="400"/>
        <v>0</v>
      </c>
    </row>
    <row r="3510" spans="1:38" x14ac:dyDescent="0.3">
      <c r="A3510" s="421"/>
      <c r="B3510" s="421"/>
      <c r="C3510" s="422"/>
      <c r="D3510" s="423"/>
      <c r="E3510" s="421"/>
      <c r="F3510" s="421"/>
      <c r="G3510" s="421"/>
      <c r="H3510" s="421"/>
      <c r="I3510" s="421"/>
      <c r="J3510" s="421"/>
      <c r="K3510" s="421"/>
      <c r="L3510" s="421"/>
      <c r="M3510" s="423"/>
      <c r="N3510" s="340">
        <f>IF(C3510&gt;A_Stammdaten!$B$12,0,SUM(E3510,F3510,H3510,J3510:K3510)-SUM(G3510,I3510,L3510:M3510))</f>
        <v>0</v>
      </c>
      <c r="O3510" s="421"/>
      <c r="P3510" s="421"/>
      <c r="Q3510" s="421"/>
      <c r="R3510" s="421"/>
      <c r="S3510" s="108">
        <f t="shared" si="398"/>
        <v>0</v>
      </c>
      <c r="T3510" s="341">
        <f>IF(ISBLANK($B3510),0,VLOOKUP($B3510,Listen!$A$2:$C$45,2,FALSE))</f>
        <v>0</v>
      </c>
      <c r="U3510" s="341">
        <f>IF(ISBLANK($B3510),0,VLOOKUP($B3510,Listen!$A$2:$C$45,3,FALSE))</f>
        <v>0</v>
      </c>
      <c r="V3510" s="342">
        <f t="shared" si="396"/>
        <v>0</v>
      </c>
      <c r="W3510" s="342">
        <f t="shared" si="402"/>
        <v>0</v>
      </c>
      <c r="X3510" s="342">
        <f t="shared" si="402"/>
        <v>0</v>
      </c>
      <c r="Y3510" s="342">
        <f t="shared" si="402"/>
        <v>0</v>
      </c>
      <c r="Z3510" s="342">
        <f t="shared" si="402"/>
        <v>0</v>
      </c>
      <c r="AA3510" s="342">
        <f t="shared" si="402"/>
        <v>0</v>
      </c>
      <c r="AB3510" s="342">
        <f t="shared" si="402"/>
        <v>0</v>
      </c>
      <c r="AC3510" s="109">
        <f t="shared" si="399"/>
        <v>0</v>
      </c>
      <c r="AD3510" s="109">
        <f>IF(C3510=A_Stammdaten!$B$12,E_SAV!$S3510-E_SAV!$AE3510,HLOOKUP(A_Stammdaten!$B$12-1,$AF$4:$AL$4004,ROW(C3510)-3,FALSE)-$AE3510)</f>
        <v>0</v>
      </c>
      <c r="AE3510" s="109">
        <f>HLOOKUP(A_Stammdaten!$B$12,$AF$4:$AL$4004,ROW(C3510)-3,FALSE)</f>
        <v>0</v>
      </c>
      <c r="AF3510" s="109">
        <f t="shared" si="397"/>
        <v>0</v>
      </c>
      <c r="AG3510" s="109">
        <f t="shared" si="401"/>
        <v>0</v>
      </c>
      <c r="AH3510" s="109">
        <f t="shared" si="401"/>
        <v>0</v>
      </c>
      <c r="AI3510" s="109">
        <f t="shared" si="401"/>
        <v>0</v>
      </c>
      <c r="AJ3510" s="109">
        <f t="shared" si="400"/>
        <v>0</v>
      </c>
      <c r="AK3510" s="109">
        <f t="shared" si="400"/>
        <v>0</v>
      </c>
      <c r="AL3510" s="109">
        <f t="shared" si="400"/>
        <v>0</v>
      </c>
    </row>
    <row r="3511" spans="1:38" x14ac:dyDescent="0.3">
      <c r="A3511" s="421"/>
      <c r="B3511" s="421"/>
      <c r="C3511" s="422"/>
      <c r="D3511" s="423"/>
      <c r="E3511" s="421"/>
      <c r="F3511" s="421"/>
      <c r="G3511" s="421"/>
      <c r="H3511" s="421"/>
      <c r="I3511" s="421"/>
      <c r="J3511" s="421"/>
      <c r="K3511" s="421"/>
      <c r="L3511" s="421"/>
      <c r="M3511" s="423"/>
      <c r="N3511" s="340">
        <f>IF(C3511&gt;A_Stammdaten!$B$12,0,SUM(E3511,F3511,H3511,J3511:K3511)-SUM(G3511,I3511,L3511:M3511))</f>
        <v>0</v>
      </c>
      <c r="O3511" s="421"/>
      <c r="P3511" s="421"/>
      <c r="Q3511" s="421"/>
      <c r="R3511" s="421"/>
      <c r="S3511" s="108">
        <f t="shared" si="398"/>
        <v>0</v>
      </c>
      <c r="T3511" s="341">
        <f>IF(ISBLANK($B3511),0,VLOOKUP($B3511,Listen!$A$2:$C$45,2,FALSE))</f>
        <v>0</v>
      </c>
      <c r="U3511" s="341">
        <f>IF(ISBLANK($B3511),0,VLOOKUP($B3511,Listen!$A$2:$C$45,3,FALSE))</f>
        <v>0</v>
      </c>
      <c r="V3511" s="342">
        <f t="shared" si="396"/>
        <v>0</v>
      </c>
      <c r="W3511" s="342">
        <f t="shared" si="402"/>
        <v>0</v>
      </c>
      <c r="X3511" s="342">
        <f t="shared" si="402"/>
        <v>0</v>
      </c>
      <c r="Y3511" s="342">
        <f t="shared" si="402"/>
        <v>0</v>
      </c>
      <c r="Z3511" s="342">
        <f t="shared" si="402"/>
        <v>0</v>
      </c>
      <c r="AA3511" s="342">
        <f t="shared" si="402"/>
        <v>0</v>
      </c>
      <c r="AB3511" s="342">
        <f t="shared" si="402"/>
        <v>0</v>
      </c>
      <c r="AC3511" s="109">
        <f t="shared" si="399"/>
        <v>0</v>
      </c>
      <c r="AD3511" s="109">
        <f>IF(C3511=A_Stammdaten!$B$12,E_SAV!$S3511-E_SAV!$AE3511,HLOOKUP(A_Stammdaten!$B$12-1,$AF$4:$AL$4004,ROW(C3511)-3,FALSE)-$AE3511)</f>
        <v>0</v>
      </c>
      <c r="AE3511" s="109">
        <f>HLOOKUP(A_Stammdaten!$B$12,$AF$4:$AL$4004,ROW(C3511)-3,FALSE)</f>
        <v>0</v>
      </c>
      <c r="AF3511" s="109">
        <f t="shared" si="397"/>
        <v>0</v>
      </c>
      <c r="AG3511" s="109">
        <f t="shared" si="401"/>
        <v>0</v>
      </c>
      <c r="AH3511" s="109">
        <f t="shared" si="401"/>
        <v>0</v>
      </c>
      <c r="AI3511" s="109">
        <f t="shared" si="401"/>
        <v>0</v>
      </c>
      <c r="AJ3511" s="109">
        <f t="shared" si="400"/>
        <v>0</v>
      </c>
      <c r="AK3511" s="109">
        <f t="shared" si="400"/>
        <v>0</v>
      </c>
      <c r="AL3511" s="109">
        <f t="shared" si="400"/>
        <v>0</v>
      </c>
    </row>
    <row r="3512" spans="1:38" x14ac:dyDescent="0.3">
      <c r="A3512" s="421"/>
      <c r="B3512" s="421"/>
      <c r="C3512" s="422"/>
      <c r="D3512" s="423"/>
      <c r="E3512" s="421"/>
      <c r="F3512" s="421"/>
      <c r="G3512" s="421"/>
      <c r="H3512" s="421"/>
      <c r="I3512" s="421"/>
      <c r="J3512" s="421"/>
      <c r="K3512" s="421"/>
      <c r="L3512" s="421"/>
      <c r="M3512" s="423"/>
      <c r="N3512" s="340">
        <f>IF(C3512&gt;A_Stammdaten!$B$12,0,SUM(E3512,F3512,H3512,J3512:K3512)-SUM(G3512,I3512,L3512:M3512))</f>
        <v>0</v>
      </c>
      <c r="O3512" s="421"/>
      <c r="P3512" s="421"/>
      <c r="Q3512" s="421"/>
      <c r="R3512" s="421"/>
      <c r="S3512" s="108">
        <f t="shared" si="398"/>
        <v>0</v>
      </c>
      <c r="T3512" s="341">
        <f>IF(ISBLANK($B3512),0,VLOOKUP($B3512,Listen!$A$2:$C$45,2,FALSE))</f>
        <v>0</v>
      </c>
      <c r="U3512" s="341">
        <f>IF(ISBLANK($B3512),0,VLOOKUP($B3512,Listen!$A$2:$C$45,3,FALSE))</f>
        <v>0</v>
      </c>
      <c r="V3512" s="342">
        <f t="shared" si="396"/>
        <v>0</v>
      </c>
      <c r="W3512" s="342">
        <f t="shared" si="402"/>
        <v>0</v>
      </c>
      <c r="X3512" s="342">
        <f t="shared" si="402"/>
        <v>0</v>
      </c>
      <c r="Y3512" s="342">
        <f t="shared" si="402"/>
        <v>0</v>
      </c>
      <c r="Z3512" s="342">
        <f t="shared" si="402"/>
        <v>0</v>
      </c>
      <c r="AA3512" s="342">
        <f t="shared" si="402"/>
        <v>0</v>
      </c>
      <c r="AB3512" s="342">
        <f t="shared" si="402"/>
        <v>0</v>
      </c>
      <c r="AC3512" s="109">
        <f t="shared" si="399"/>
        <v>0</v>
      </c>
      <c r="AD3512" s="109">
        <f>IF(C3512=A_Stammdaten!$B$12,E_SAV!$S3512-E_SAV!$AE3512,HLOOKUP(A_Stammdaten!$B$12-1,$AF$4:$AL$4004,ROW(C3512)-3,FALSE)-$AE3512)</f>
        <v>0</v>
      </c>
      <c r="AE3512" s="109">
        <f>HLOOKUP(A_Stammdaten!$B$12,$AF$4:$AL$4004,ROW(C3512)-3,FALSE)</f>
        <v>0</v>
      </c>
      <c r="AF3512" s="109">
        <f t="shared" si="397"/>
        <v>0</v>
      </c>
      <c r="AG3512" s="109">
        <f t="shared" si="401"/>
        <v>0</v>
      </c>
      <c r="AH3512" s="109">
        <f t="shared" si="401"/>
        <v>0</v>
      </c>
      <c r="AI3512" s="109">
        <f t="shared" si="401"/>
        <v>0</v>
      </c>
      <c r="AJ3512" s="109">
        <f t="shared" si="400"/>
        <v>0</v>
      </c>
      <c r="AK3512" s="109">
        <f t="shared" si="400"/>
        <v>0</v>
      </c>
      <c r="AL3512" s="109">
        <f t="shared" si="400"/>
        <v>0</v>
      </c>
    </row>
    <row r="3513" spans="1:38" x14ac:dyDescent="0.3">
      <c r="A3513" s="421"/>
      <c r="B3513" s="421"/>
      <c r="C3513" s="422"/>
      <c r="D3513" s="423"/>
      <c r="E3513" s="421"/>
      <c r="F3513" s="421"/>
      <c r="G3513" s="421"/>
      <c r="H3513" s="421"/>
      <c r="I3513" s="421"/>
      <c r="J3513" s="421"/>
      <c r="K3513" s="421"/>
      <c r="L3513" s="421"/>
      <c r="M3513" s="423"/>
      <c r="N3513" s="340">
        <f>IF(C3513&gt;A_Stammdaten!$B$12,0,SUM(E3513,F3513,H3513,J3513:K3513)-SUM(G3513,I3513,L3513:M3513))</f>
        <v>0</v>
      </c>
      <c r="O3513" s="421"/>
      <c r="P3513" s="421"/>
      <c r="Q3513" s="421"/>
      <c r="R3513" s="421"/>
      <c r="S3513" s="108">
        <f t="shared" si="398"/>
        <v>0</v>
      </c>
      <c r="T3513" s="341">
        <f>IF(ISBLANK($B3513),0,VLOOKUP($B3513,Listen!$A$2:$C$45,2,FALSE))</f>
        <v>0</v>
      </c>
      <c r="U3513" s="341">
        <f>IF(ISBLANK($B3513),0,VLOOKUP($B3513,Listen!$A$2:$C$45,3,FALSE))</f>
        <v>0</v>
      </c>
      <c r="V3513" s="342">
        <f t="shared" si="396"/>
        <v>0</v>
      </c>
      <c r="W3513" s="342">
        <f t="shared" si="402"/>
        <v>0</v>
      </c>
      <c r="X3513" s="342">
        <f t="shared" si="402"/>
        <v>0</v>
      </c>
      <c r="Y3513" s="342">
        <f t="shared" si="402"/>
        <v>0</v>
      </c>
      <c r="Z3513" s="342">
        <f t="shared" si="402"/>
        <v>0</v>
      </c>
      <c r="AA3513" s="342">
        <f t="shared" si="402"/>
        <v>0</v>
      </c>
      <c r="AB3513" s="342">
        <f t="shared" si="402"/>
        <v>0</v>
      </c>
      <c r="AC3513" s="109">
        <f t="shared" si="399"/>
        <v>0</v>
      </c>
      <c r="AD3513" s="109">
        <f>IF(C3513=A_Stammdaten!$B$12,E_SAV!$S3513-E_SAV!$AE3513,HLOOKUP(A_Stammdaten!$B$12-1,$AF$4:$AL$4004,ROW(C3513)-3,FALSE)-$AE3513)</f>
        <v>0</v>
      </c>
      <c r="AE3513" s="109">
        <f>HLOOKUP(A_Stammdaten!$B$12,$AF$4:$AL$4004,ROW(C3513)-3,FALSE)</f>
        <v>0</v>
      </c>
      <c r="AF3513" s="109">
        <f t="shared" si="397"/>
        <v>0</v>
      </c>
      <c r="AG3513" s="109">
        <f t="shared" si="401"/>
        <v>0</v>
      </c>
      <c r="AH3513" s="109">
        <f t="shared" si="401"/>
        <v>0</v>
      </c>
      <c r="AI3513" s="109">
        <f t="shared" si="401"/>
        <v>0</v>
      </c>
      <c r="AJ3513" s="109">
        <f t="shared" si="400"/>
        <v>0</v>
      </c>
      <c r="AK3513" s="109">
        <f t="shared" si="400"/>
        <v>0</v>
      </c>
      <c r="AL3513" s="109">
        <f t="shared" si="400"/>
        <v>0</v>
      </c>
    </row>
    <row r="3514" spans="1:38" x14ac:dyDescent="0.3">
      <c r="A3514" s="421"/>
      <c r="B3514" s="421"/>
      <c r="C3514" s="422"/>
      <c r="D3514" s="423"/>
      <c r="E3514" s="421"/>
      <c r="F3514" s="421"/>
      <c r="G3514" s="421"/>
      <c r="H3514" s="421"/>
      <c r="I3514" s="421"/>
      <c r="J3514" s="421"/>
      <c r="K3514" s="421"/>
      <c r="L3514" s="421"/>
      <c r="M3514" s="423"/>
      <c r="N3514" s="340">
        <f>IF(C3514&gt;A_Stammdaten!$B$12,0,SUM(E3514,F3514,H3514,J3514:K3514)-SUM(G3514,I3514,L3514:M3514))</f>
        <v>0</v>
      </c>
      <c r="O3514" s="421"/>
      <c r="P3514" s="421"/>
      <c r="Q3514" s="421"/>
      <c r="R3514" s="421"/>
      <c r="S3514" s="108">
        <f t="shared" si="398"/>
        <v>0</v>
      </c>
      <c r="T3514" s="341">
        <f>IF(ISBLANK($B3514),0,VLOOKUP($B3514,Listen!$A$2:$C$45,2,FALSE))</f>
        <v>0</v>
      </c>
      <c r="U3514" s="341">
        <f>IF(ISBLANK($B3514),0,VLOOKUP($B3514,Listen!$A$2:$C$45,3,FALSE))</f>
        <v>0</v>
      </c>
      <c r="V3514" s="342">
        <f t="shared" si="396"/>
        <v>0</v>
      </c>
      <c r="W3514" s="342">
        <f t="shared" si="402"/>
        <v>0</v>
      </c>
      <c r="X3514" s="342">
        <f t="shared" si="402"/>
        <v>0</v>
      </c>
      <c r="Y3514" s="342">
        <f t="shared" si="402"/>
        <v>0</v>
      </c>
      <c r="Z3514" s="342">
        <f t="shared" si="402"/>
        <v>0</v>
      </c>
      <c r="AA3514" s="342">
        <f t="shared" si="402"/>
        <v>0</v>
      </c>
      <c r="AB3514" s="342">
        <f t="shared" si="402"/>
        <v>0</v>
      </c>
      <c r="AC3514" s="109">
        <f t="shared" si="399"/>
        <v>0</v>
      </c>
      <c r="AD3514" s="109">
        <f>IF(C3514=A_Stammdaten!$B$12,E_SAV!$S3514-E_SAV!$AE3514,HLOOKUP(A_Stammdaten!$B$12-1,$AF$4:$AL$4004,ROW(C3514)-3,FALSE)-$AE3514)</f>
        <v>0</v>
      </c>
      <c r="AE3514" s="109">
        <f>HLOOKUP(A_Stammdaten!$B$12,$AF$4:$AL$4004,ROW(C3514)-3,FALSE)</f>
        <v>0</v>
      </c>
      <c r="AF3514" s="109">
        <f t="shared" si="397"/>
        <v>0</v>
      </c>
      <c r="AG3514" s="109">
        <f t="shared" si="401"/>
        <v>0</v>
      </c>
      <c r="AH3514" s="109">
        <f t="shared" si="401"/>
        <v>0</v>
      </c>
      <c r="AI3514" s="109">
        <f t="shared" si="401"/>
        <v>0</v>
      </c>
      <c r="AJ3514" s="109">
        <f t="shared" si="400"/>
        <v>0</v>
      </c>
      <c r="AK3514" s="109">
        <f t="shared" si="400"/>
        <v>0</v>
      </c>
      <c r="AL3514" s="109">
        <f t="shared" si="400"/>
        <v>0</v>
      </c>
    </row>
    <row r="3515" spans="1:38" x14ac:dyDescent="0.3">
      <c r="A3515" s="421"/>
      <c r="B3515" s="421"/>
      <c r="C3515" s="422"/>
      <c r="D3515" s="423"/>
      <c r="E3515" s="421"/>
      <c r="F3515" s="421"/>
      <c r="G3515" s="421"/>
      <c r="H3515" s="421"/>
      <c r="I3515" s="421"/>
      <c r="J3515" s="421"/>
      <c r="K3515" s="421"/>
      <c r="L3515" s="421"/>
      <c r="M3515" s="423"/>
      <c r="N3515" s="340">
        <f>IF(C3515&gt;A_Stammdaten!$B$12,0,SUM(E3515,F3515,H3515,J3515:K3515)-SUM(G3515,I3515,L3515:M3515))</f>
        <v>0</v>
      </c>
      <c r="O3515" s="421"/>
      <c r="P3515" s="421"/>
      <c r="Q3515" s="421"/>
      <c r="R3515" s="421"/>
      <c r="S3515" s="108">
        <f t="shared" si="398"/>
        <v>0</v>
      </c>
      <c r="T3515" s="341">
        <f>IF(ISBLANK($B3515),0,VLOOKUP($B3515,Listen!$A$2:$C$45,2,FALSE))</f>
        <v>0</v>
      </c>
      <c r="U3515" s="341">
        <f>IF(ISBLANK($B3515),0,VLOOKUP($B3515,Listen!$A$2:$C$45,3,FALSE))</f>
        <v>0</v>
      </c>
      <c r="V3515" s="342">
        <f t="shared" si="396"/>
        <v>0</v>
      </c>
      <c r="W3515" s="342">
        <f t="shared" si="402"/>
        <v>0</v>
      </c>
      <c r="X3515" s="342">
        <f t="shared" si="402"/>
        <v>0</v>
      </c>
      <c r="Y3515" s="342">
        <f t="shared" si="402"/>
        <v>0</v>
      </c>
      <c r="Z3515" s="342">
        <f t="shared" si="402"/>
        <v>0</v>
      </c>
      <c r="AA3515" s="342">
        <f t="shared" si="402"/>
        <v>0</v>
      </c>
      <c r="AB3515" s="342">
        <f t="shared" si="402"/>
        <v>0</v>
      </c>
      <c r="AC3515" s="109">
        <f t="shared" si="399"/>
        <v>0</v>
      </c>
      <c r="AD3515" s="109">
        <f>IF(C3515=A_Stammdaten!$B$12,E_SAV!$S3515-E_SAV!$AE3515,HLOOKUP(A_Stammdaten!$B$12-1,$AF$4:$AL$4004,ROW(C3515)-3,FALSE)-$AE3515)</f>
        <v>0</v>
      </c>
      <c r="AE3515" s="109">
        <f>HLOOKUP(A_Stammdaten!$B$12,$AF$4:$AL$4004,ROW(C3515)-3,FALSE)</f>
        <v>0</v>
      </c>
      <c r="AF3515" s="109">
        <f t="shared" si="397"/>
        <v>0</v>
      </c>
      <c r="AG3515" s="109">
        <f t="shared" si="401"/>
        <v>0</v>
      </c>
      <c r="AH3515" s="109">
        <f t="shared" si="401"/>
        <v>0</v>
      </c>
      <c r="AI3515" s="109">
        <f t="shared" si="401"/>
        <v>0</v>
      </c>
      <c r="AJ3515" s="109">
        <f t="shared" si="400"/>
        <v>0</v>
      </c>
      <c r="AK3515" s="109">
        <f t="shared" si="400"/>
        <v>0</v>
      </c>
      <c r="AL3515" s="109">
        <f t="shared" si="400"/>
        <v>0</v>
      </c>
    </row>
    <row r="3516" spans="1:38" x14ac:dyDescent="0.3">
      <c r="A3516" s="421"/>
      <c r="B3516" s="421"/>
      <c r="C3516" s="422"/>
      <c r="D3516" s="423"/>
      <c r="E3516" s="421"/>
      <c r="F3516" s="421"/>
      <c r="G3516" s="421"/>
      <c r="H3516" s="421"/>
      <c r="I3516" s="421"/>
      <c r="J3516" s="421"/>
      <c r="K3516" s="421"/>
      <c r="L3516" s="421"/>
      <c r="M3516" s="423"/>
      <c r="N3516" s="340">
        <f>IF(C3516&gt;A_Stammdaten!$B$12,0,SUM(E3516,F3516,H3516,J3516:K3516)-SUM(G3516,I3516,L3516:M3516))</f>
        <v>0</v>
      </c>
      <c r="O3516" s="421"/>
      <c r="P3516" s="421"/>
      <c r="Q3516" s="421"/>
      <c r="R3516" s="421"/>
      <c r="S3516" s="108">
        <f t="shared" si="398"/>
        <v>0</v>
      </c>
      <c r="T3516" s="341">
        <f>IF(ISBLANK($B3516),0,VLOOKUP($B3516,Listen!$A$2:$C$45,2,FALSE))</f>
        <v>0</v>
      </c>
      <c r="U3516" s="341">
        <f>IF(ISBLANK($B3516),0,VLOOKUP($B3516,Listen!$A$2:$C$45,3,FALSE))</f>
        <v>0</v>
      </c>
      <c r="V3516" s="342">
        <f t="shared" si="396"/>
        <v>0</v>
      </c>
      <c r="W3516" s="342">
        <f t="shared" si="402"/>
        <v>0</v>
      </c>
      <c r="X3516" s="342">
        <f t="shared" si="402"/>
        <v>0</v>
      </c>
      <c r="Y3516" s="342">
        <f t="shared" si="402"/>
        <v>0</v>
      </c>
      <c r="Z3516" s="342">
        <f t="shared" si="402"/>
        <v>0</v>
      </c>
      <c r="AA3516" s="342">
        <f t="shared" si="402"/>
        <v>0</v>
      </c>
      <c r="AB3516" s="342">
        <f t="shared" si="402"/>
        <v>0</v>
      </c>
      <c r="AC3516" s="109">
        <f t="shared" si="399"/>
        <v>0</v>
      </c>
      <c r="AD3516" s="109">
        <f>IF(C3516=A_Stammdaten!$B$12,E_SAV!$S3516-E_SAV!$AE3516,HLOOKUP(A_Stammdaten!$B$12-1,$AF$4:$AL$4004,ROW(C3516)-3,FALSE)-$AE3516)</f>
        <v>0</v>
      </c>
      <c r="AE3516" s="109">
        <f>HLOOKUP(A_Stammdaten!$B$12,$AF$4:$AL$4004,ROW(C3516)-3,FALSE)</f>
        <v>0</v>
      </c>
      <c r="AF3516" s="109">
        <f t="shared" si="397"/>
        <v>0</v>
      </c>
      <c r="AG3516" s="109">
        <f t="shared" si="401"/>
        <v>0</v>
      </c>
      <c r="AH3516" s="109">
        <f t="shared" si="401"/>
        <v>0</v>
      </c>
      <c r="AI3516" s="109">
        <f t="shared" si="401"/>
        <v>0</v>
      </c>
      <c r="AJ3516" s="109">
        <f t="shared" si="400"/>
        <v>0</v>
      </c>
      <c r="AK3516" s="109">
        <f t="shared" si="400"/>
        <v>0</v>
      </c>
      <c r="AL3516" s="109">
        <f t="shared" si="400"/>
        <v>0</v>
      </c>
    </row>
    <row r="3517" spans="1:38" x14ac:dyDescent="0.3">
      <c r="A3517" s="421"/>
      <c r="B3517" s="421"/>
      <c r="C3517" s="422"/>
      <c r="D3517" s="423"/>
      <c r="E3517" s="421"/>
      <c r="F3517" s="421"/>
      <c r="G3517" s="421"/>
      <c r="H3517" s="421"/>
      <c r="I3517" s="421"/>
      <c r="J3517" s="421"/>
      <c r="K3517" s="421"/>
      <c r="L3517" s="421"/>
      <c r="M3517" s="423"/>
      <c r="N3517" s="340">
        <f>IF(C3517&gt;A_Stammdaten!$B$12,0,SUM(E3517,F3517,H3517,J3517:K3517)-SUM(G3517,I3517,L3517:M3517))</f>
        <v>0</v>
      </c>
      <c r="O3517" s="421"/>
      <c r="P3517" s="421"/>
      <c r="Q3517" s="421"/>
      <c r="R3517" s="421"/>
      <c r="S3517" s="108">
        <f t="shared" si="398"/>
        <v>0</v>
      </c>
      <c r="T3517" s="341">
        <f>IF(ISBLANK($B3517),0,VLOOKUP($B3517,Listen!$A$2:$C$45,2,FALSE))</f>
        <v>0</v>
      </c>
      <c r="U3517" s="341">
        <f>IF(ISBLANK($B3517),0,VLOOKUP($B3517,Listen!$A$2:$C$45,3,FALSE))</f>
        <v>0</v>
      </c>
      <c r="V3517" s="342">
        <f t="shared" si="396"/>
        <v>0</v>
      </c>
      <c r="W3517" s="342">
        <f t="shared" si="402"/>
        <v>0</v>
      </c>
      <c r="X3517" s="342">
        <f t="shared" si="402"/>
        <v>0</v>
      </c>
      <c r="Y3517" s="342">
        <f t="shared" si="402"/>
        <v>0</v>
      </c>
      <c r="Z3517" s="342">
        <f t="shared" si="402"/>
        <v>0</v>
      </c>
      <c r="AA3517" s="342">
        <f t="shared" si="402"/>
        <v>0</v>
      </c>
      <c r="AB3517" s="342">
        <f t="shared" si="402"/>
        <v>0</v>
      </c>
      <c r="AC3517" s="109">
        <f t="shared" si="399"/>
        <v>0</v>
      </c>
      <c r="AD3517" s="109">
        <f>IF(C3517=A_Stammdaten!$B$12,E_SAV!$S3517-E_SAV!$AE3517,HLOOKUP(A_Stammdaten!$B$12-1,$AF$4:$AL$4004,ROW(C3517)-3,FALSE)-$AE3517)</f>
        <v>0</v>
      </c>
      <c r="AE3517" s="109">
        <f>HLOOKUP(A_Stammdaten!$B$12,$AF$4:$AL$4004,ROW(C3517)-3,FALSE)</f>
        <v>0</v>
      </c>
      <c r="AF3517" s="109">
        <f t="shared" si="397"/>
        <v>0</v>
      </c>
      <c r="AG3517" s="109">
        <f t="shared" si="401"/>
        <v>0</v>
      </c>
      <c r="AH3517" s="109">
        <f t="shared" si="401"/>
        <v>0</v>
      </c>
      <c r="AI3517" s="109">
        <f t="shared" si="401"/>
        <v>0</v>
      </c>
      <c r="AJ3517" s="109">
        <f t="shared" si="400"/>
        <v>0</v>
      </c>
      <c r="AK3517" s="109">
        <f t="shared" si="400"/>
        <v>0</v>
      </c>
      <c r="AL3517" s="109">
        <f t="shared" si="400"/>
        <v>0</v>
      </c>
    </row>
    <row r="3518" spans="1:38" x14ac:dyDescent="0.3">
      <c r="A3518" s="421"/>
      <c r="B3518" s="421"/>
      <c r="C3518" s="422"/>
      <c r="D3518" s="423"/>
      <c r="E3518" s="421"/>
      <c r="F3518" s="421"/>
      <c r="G3518" s="421"/>
      <c r="H3518" s="421"/>
      <c r="I3518" s="421"/>
      <c r="J3518" s="421"/>
      <c r="K3518" s="421"/>
      <c r="L3518" s="421"/>
      <c r="M3518" s="423"/>
      <c r="N3518" s="340">
        <f>IF(C3518&gt;A_Stammdaten!$B$12,0,SUM(E3518,F3518,H3518,J3518:K3518)-SUM(G3518,I3518,L3518:M3518))</f>
        <v>0</v>
      </c>
      <c r="O3518" s="421"/>
      <c r="P3518" s="421"/>
      <c r="Q3518" s="421"/>
      <c r="R3518" s="421"/>
      <c r="S3518" s="108">
        <f t="shared" si="398"/>
        <v>0</v>
      </c>
      <c r="T3518" s="341">
        <f>IF(ISBLANK($B3518),0,VLOOKUP($B3518,Listen!$A$2:$C$45,2,FALSE))</f>
        <v>0</v>
      </c>
      <c r="U3518" s="341">
        <f>IF(ISBLANK($B3518),0,VLOOKUP($B3518,Listen!$A$2:$C$45,3,FALSE))</f>
        <v>0</v>
      </c>
      <c r="V3518" s="342">
        <f t="shared" si="396"/>
        <v>0</v>
      </c>
      <c r="W3518" s="342">
        <f t="shared" si="402"/>
        <v>0</v>
      </c>
      <c r="X3518" s="342">
        <f t="shared" si="402"/>
        <v>0</v>
      </c>
      <c r="Y3518" s="342">
        <f t="shared" si="402"/>
        <v>0</v>
      </c>
      <c r="Z3518" s="342">
        <f t="shared" si="402"/>
        <v>0</v>
      </c>
      <c r="AA3518" s="342">
        <f t="shared" si="402"/>
        <v>0</v>
      </c>
      <c r="AB3518" s="342">
        <f t="shared" si="402"/>
        <v>0</v>
      </c>
      <c r="AC3518" s="109">
        <f t="shared" si="399"/>
        <v>0</v>
      </c>
      <c r="AD3518" s="109">
        <f>IF(C3518=A_Stammdaten!$B$12,E_SAV!$S3518-E_SAV!$AE3518,HLOOKUP(A_Stammdaten!$B$12-1,$AF$4:$AL$4004,ROW(C3518)-3,FALSE)-$AE3518)</f>
        <v>0</v>
      </c>
      <c r="AE3518" s="109">
        <f>HLOOKUP(A_Stammdaten!$B$12,$AF$4:$AL$4004,ROW(C3518)-3,FALSE)</f>
        <v>0</v>
      </c>
      <c r="AF3518" s="109">
        <f t="shared" si="397"/>
        <v>0</v>
      </c>
      <c r="AG3518" s="109">
        <f t="shared" si="401"/>
        <v>0</v>
      </c>
      <c r="AH3518" s="109">
        <f t="shared" si="401"/>
        <v>0</v>
      </c>
      <c r="AI3518" s="109">
        <f t="shared" si="401"/>
        <v>0</v>
      </c>
      <c r="AJ3518" s="109">
        <f t="shared" si="400"/>
        <v>0</v>
      </c>
      <c r="AK3518" s="109">
        <f t="shared" si="400"/>
        <v>0</v>
      </c>
      <c r="AL3518" s="109">
        <f t="shared" si="400"/>
        <v>0</v>
      </c>
    </row>
    <row r="3519" spans="1:38" x14ac:dyDescent="0.3">
      <c r="A3519" s="421"/>
      <c r="B3519" s="421"/>
      <c r="C3519" s="422"/>
      <c r="D3519" s="423"/>
      <c r="E3519" s="421"/>
      <c r="F3519" s="421"/>
      <c r="G3519" s="421"/>
      <c r="H3519" s="421"/>
      <c r="I3519" s="421"/>
      <c r="J3519" s="421"/>
      <c r="K3519" s="421"/>
      <c r="L3519" s="421"/>
      <c r="M3519" s="423"/>
      <c r="N3519" s="340">
        <f>IF(C3519&gt;A_Stammdaten!$B$12,0,SUM(E3519,F3519,H3519,J3519:K3519)-SUM(G3519,I3519,L3519:M3519))</f>
        <v>0</v>
      </c>
      <c r="O3519" s="421"/>
      <c r="P3519" s="421"/>
      <c r="Q3519" s="421"/>
      <c r="R3519" s="421"/>
      <c r="S3519" s="108">
        <f t="shared" si="398"/>
        <v>0</v>
      </c>
      <c r="T3519" s="341">
        <f>IF(ISBLANK($B3519),0,VLOOKUP($B3519,Listen!$A$2:$C$45,2,FALSE))</f>
        <v>0</v>
      </c>
      <c r="U3519" s="341">
        <f>IF(ISBLANK($B3519),0,VLOOKUP($B3519,Listen!$A$2:$C$45,3,FALSE))</f>
        <v>0</v>
      </c>
      <c r="V3519" s="342">
        <f t="shared" si="396"/>
        <v>0</v>
      </c>
      <c r="W3519" s="342">
        <f t="shared" si="402"/>
        <v>0</v>
      </c>
      <c r="X3519" s="342">
        <f t="shared" si="402"/>
        <v>0</v>
      </c>
      <c r="Y3519" s="342">
        <f t="shared" si="402"/>
        <v>0</v>
      </c>
      <c r="Z3519" s="342">
        <f t="shared" si="402"/>
        <v>0</v>
      </c>
      <c r="AA3519" s="342">
        <f t="shared" si="402"/>
        <v>0</v>
      </c>
      <c r="AB3519" s="342">
        <f t="shared" si="402"/>
        <v>0</v>
      </c>
      <c r="AC3519" s="109">
        <f t="shared" si="399"/>
        <v>0</v>
      </c>
      <c r="AD3519" s="109">
        <f>IF(C3519=A_Stammdaten!$B$12,E_SAV!$S3519-E_SAV!$AE3519,HLOOKUP(A_Stammdaten!$B$12-1,$AF$4:$AL$4004,ROW(C3519)-3,FALSE)-$AE3519)</f>
        <v>0</v>
      </c>
      <c r="AE3519" s="109">
        <f>HLOOKUP(A_Stammdaten!$B$12,$AF$4:$AL$4004,ROW(C3519)-3,FALSE)</f>
        <v>0</v>
      </c>
      <c r="AF3519" s="109">
        <f t="shared" si="397"/>
        <v>0</v>
      </c>
      <c r="AG3519" s="109">
        <f t="shared" si="401"/>
        <v>0</v>
      </c>
      <c r="AH3519" s="109">
        <f t="shared" si="401"/>
        <v>0</v>
      </c>
      <c r="AI3519" s="109">
        <f t="shared" si="401"/>
        <v>0</v>
      </c>
      <c r="AJ3519" s="109">
        <f t="shared" si="400"/>
        <v>0</v>
      </c>
      <c r="AK3519" s="109">
        <f t="shared" si="400"/>
        <v>0</v>
      </c>
      <c r="AL3519" s="109">
        <f t="shared" si="400"/>
        <v>0</v>
      </c>
    </row>
    <row r="3520" spans="1:38" x14ac:dyDescent="0.3">
      <c r="A3520" s="421"/>
      <c r="B3520" s="421"/>
      <c r="C3520" s="422"/>
      <c r="D3520" s="423"/>
      <c r="E3520" s="421"/>
      <c r="F3520" s="421"/>
      <c r="G3520" s="421"/>
      <c r="H3520" s="421"/>
      <c r="I3520" s="421"/>
      <c r="J3520" s="421"/>
      <c r="K3520" s="421"/>
      <c r="L3520" s="421"/>
      <c r="M3520" s="423"/>
      <c r="N3520" s="340">
        <f>IF(C3520&gt;A_Stammdaten!$B$12,0,SUM(E3520,F3520,H3520,J3520:K3520)-SUM(G3520,I3520,L3520:M3520))</f>
        <v>0</v>
      </c>
      <c r="O3520" s="421"/>
      <c r="P3520" s="421"/>
      <c r="Q3520" s="421"/>
      <c r="R3520" s="421"/>
      <c r="S3520" s="108">
        <f t="shared" si="398"/>
        <v>0</v>
      </c>
      <c r="T3520" s="341">
        <f>IF(ISBLANK($B3520),0,VLOOKUP($B3520,Listen!$A$2:$C$45,2,FALSE))</f>
        <v>0</v>
      </c>
      <c r="U3520" s="341">
        <f>IF(ISBLANK($B3520),0,VLOOKUP($B3520,Listen!$A$2:$C$45,3,FALSE))</f>
        <v>0</v>
      </c>
      <c r="V3520" s="342">
        <f t="shared" si="396"/>
        <v>0</v>
      </c>
      <c r="W3520" s="342">
        <f t="shared" si="402"/>
        <v>0</v>
      </c>
      <c r="X3520" s="342">
        <f t="shared" si="402"/>
        <v>0</v>
      </c>
      <c r="Y3520" s="342">
        <f t="shared" si="402"/>
        <v>0</v>
      </c>
      <c r="Z3520" s="342">
        <f t="shared" si="402"/>
        <v>0</v>
      </c>
      <c r="AA3520" s="342">
        <f t="shared" si="402"/>
        <v>0</v>
      </c>
      <c r="AB3520" s="342">
        <f t="shared" si="402"/>
        <v>0</v>
      </c>
      <c r="AC3520" s="109">
        <f t="shared" si="399"/>
        <v>0</v>
      </c>
      <c r="AD3520" s="109">
        <f>IF(C3520=A_Stammdaten!$B$12,E_SAV!$S3520-E_SAV!$AE3520,HLOOKUP(A_Stammdaten!$B$12-1,$AF$4:$AL$4004,ROW(C3520)-3,FALSE)-$AE3520)</f>
        <v>0</v>
      </c>
      <c r="AE3520" s="109">
        <f>HLOOKUP(A_Stammdaten!$B$12,$AF$4:$AL$4004,ROW(C3520)-3,FALSE)</f>
        <v>0</v>
      </c>
      <c r="AF3520" s="109">
        <f t="shared" si="397"/>
        <v>0</v>
      </c>
      <c r="AG3520" s="109">
        <f t="shared" si="401"/>
        <v>0</v>
      </c>
      <c r="AH3520" s="109">
        <f t="shared" si="401"/>
        <v>0</v>
      </c>
      <c r="AI3520" s="109">
        <f t="shared" si="401"/>
        <v>0</v>
      </c>
      <c r="AJ3520" s="109">
        <f t="shared" si="400"/>
        <v>0</v>
      </c>
      <c r="AK3520" s="109">
        <f t="shared" si="400"/>
        <v>0</v>
      </c>
      <c r="AL3520" s="109">
        <f t="shared" si="400"/>
        <v>0</v>
      </c>
    </row>
    <row r="3521" spans="1:38" x14ac:dyDescent="0.3">
      <c r="A3521" s="421"/>
      <c r="B3521" s="421"/>
      <c r="C3521" s="422"/>
      <c r="D3521" s="423"/>
      <c r="E3521" s="421"/>
      <c r="F3521" s="421"/>
      <c r="G3521" s="421"/>
      <c r="H3521" s="421"/>
      <c r="I3521" s="421"/>
      <c r="J3521" s="421"/>
      <c r="K3521" s="421"/>
      <c r="L3521" s="421"/>
      <c r="M3521" s="423"/>
      <c r="N3521" s="340">
        <f>IF(C3521&gt;A_Stammdaten!$B$12,0,SUM(E3521,F3521,H3521,J3521:K3521)-SUM(G3521,I3521,L3521:M3521))</f>
        <v>0</v>
      </c>
      <c r="O3521" s="421"/>
      <c r="P3521" s="421"/>
      <c r="Q3521" s="421"/>
      <c r="R3521" s="421"/>
      <c r="S3521" s="108">
        <f t="shared" si="398"/>
        <v>0</v>
      </c>
      <c r="T3521" s="341">
        <f>IF(ISBLANK($B3521),0,VLOOKUP($B3521,Listen!$A$2:$C$45,2,FALSE))</f>
        <v>0</v>
      </c>
      <c r="U3521" s="341">
        <f>IF(ISBLANK($B3521),0,VLOOKUP($B3521,Listen!$A$2:$C$45,3,FALSE))</f>
        <v>0</v>
      </c>
      <c r="V3521" s="342">
        <f t="shared" si="396"/>
        <v>0</v>
      </c>
      <c r="W3521" s="342">
        <f t="shared" si="402"/>
        <v>0</v>
      </c>
      <c r="X3521" s="342">
        <f t="shared" si="402"/>
        <v>0</v>
      </c>
      <c r="Y3521" s="342">
        <f t="shared" si="402"/>
        <v>0</v>
      </c>
      <c r="Z3521" s="342">
        <f t="shared" si="402"/>
        <v>0</v>
      </c>
      <c r="AA3521" s="342">
        <f t="shared" si="402"/>
        <v>0</v>
      </c>
      <c r="AB3521" s="342">
        <f t="shared" si="402"/>
        <v>0</v>
      </c>
      <c r="AC3521" s="109">
        <f t="shared" si="399"/>
        <v>0</v>
      </c>
      <c r="AD3521" s="109">
        <f>IF(C3521=A_Stammdaten!$B$12,E_SAV!$S3521-E_SAV!$AE3521,HLOOKUP(A_Stammdaten!$B$12-1,$AF$4:$AL$4004,ROW(C3521)-3,FALSE)-$AE3521)</f>
        <v>0</v>
      </c>
      <c r="AE3521" s="109">
        <f>HLOOKUP(A_Stammdaten!$B$12,$AF$4:$AL$4004,ROW(C3521)-3,FALSE)</f>
        <v>0</v>
      </c>
      <c r="AF3521" s="109">
        <f t="shared" si="397"/>
        <v>0</v>
      </c>
      <c r="AG3521" s="109">
        <f t="shared" si="401"/>
        <v>0</v>
      </c>
      <c r="AH3521" s="109">
        <f t="shared" si="401"/>
        <v>0</v>
      </c>
      <c r="AI3521" s="109">
        <f t="shared" si="401"/>
        <v>0</v>
      </c>
      <c r="AJ3521" s="109">
        <f t="shared" si="400"/>
        <v>0</v>
      </c>
      <c r="AK3521" s="109">
        <f t="shared" si="400"/>
        <v>0</v>
      </c>
      <c r="AL3521" s="109">
        <f t="shared" si="400"/>
        <v>0</v>
      </c>
    </row>
    <row r="3522" spans="1:38" x14ac:dyDescent="0.3">
      <c r="A3522" s="421"/>
      <c r="B3522" s="421"/>
      <c r="C3522" s="422"/>
      <c r="D3522" s="423"/>
      <c r="E3522" s="421"/>
      <c r="F3522" s="421"/>
      <c r="G3522" s="421"/>
      <c r="H3522" s="421"/>
      <c r="I3522" s="421"/>
      <c r="J3522" s="421"/>
      <c r="K3522" s="421"/>
      <c r="L3522" s="421"/>
      <c r="M3522" s="423"/>
      <c r="N3522" s="340">
        <f>IF(C3522&gt;A_Stammdaten!$B$12,0,SUM(E3522,F3522,H3522,J3522:K3522)-SUM(G3522,I3522,L3522:M3522))</f>
        <v>0</v>
      </c>
      <c r="O3522" s="421"/>
      <c r="P3522" s="421"/>
      <c r="Q3522" s="421"/>
      <c r="R3522" s="421"/>
      <c r="S3522" s="108">
        <f t="shared" si="398"/>
        <v>0</v>
      </c>
      <c r="T3522" s="341">
        <f>IF(ISBLANK($B3522),0,VLOOKUP($B3522,Listen!$A$2:$C$45,2,FALSE))</f>
        <v>0</v>
      </c>
      <c r="U3522" s="341">
        <f>IF(ISBLANK($B3522),0,VLOOKUP($B3522,Listen!$A$2:$C$45,3,FALSE))</f>
        <v>0</v>
      </c>
      <c r="V3522" s="342">
        <f t="shared" ref="V3522:V3585" si="403">$T3522</f>
        <v>0</v>
      </c>
      <c r="W3522" s="342">
        <f t="shared" si="402"/>
        <v>0</v>
      </c>
      <c r="X3522" s="342">
        <f t="shared" si="402"/>
        <v>0</v>
      </c>
      <c r="Y3522" s="342">
        <f t="shared" si="402"/>
        <v>0</v>
      </c>
      <c r="Z3522" s="342">
        <f t="shared" si="402"/>
        <v>0</v>
      </c>
      <c r="AA3522" s="342">
        <f t="shared" si="402"/>
        <v>0</v>
      </c>
      <c r="AB3522" s="342">
        <f t="shared" si="402"/>
        <v>0</v>
      </c>
      <c r="AC3522" s="109">
        <f t="shared" si="399"/>
        <v>0</v>
      </c>
      <c r="AD3522" s="109">
        <f>IF(C3522=A_Stammdaten!$B$12,E_SAV!$S3522-E_SAV!$AE3522,HLOOKUP(A_Stammdaten!$B$12-1,$AF$4:$AL$4004,ROW(C3522)-3,FALSE)-$AE3522)</f>
        <v>0</v>
      </c>
      <c r="AE3522" s="109">
        <f>HLOOKUP(A_Stammdaten!$B$12,$AF$4:$AL$4004,ROW(C3522)-3,FALSE)</f>
        <v>0</v>
      </c>
      <c r="AF3522" s="109">
        <f t="shared" si="397"/>
        <v>0</v>
      </c>
      <c r="AG3522" s="109">
        <f t="shared" si="401"/>
        <v>0</v>
      </c>
      <c r="AH3522" s="109">
        <f t="shared" si="401"/>
        <v>0</v>
      </c>
      <c r="AI3522" s="109">
        <f t="shared" si="401"/>
        <v>0</v>
      </c>
      <c r="AJ3522" s="109">
        <f t="shared" si="400"/>
        <v>0</v>
      </c>
      <c r="AK3522" s="109">
        <f t="shared" si="400"/>
        <v>0</v>
      </c>
      <c r="AL3522" s="109">
        <f t="shared" si="400"/>
        <v>0</v>
      </c>
    </row>
    <row r="3523" spans="1:38" x14ac:dyDescent="0.3">
      <c r="A3523" s="421"/>
      <c r="B3523" s="421"/>
      <c r="C3523" s="422"/>
      <c r="D3523" s="423"/>
      <c r="E3523" s="421"/>
      <c r="F3523" s="421"/>
      <c r="G3523" s="421"/>
      <c r="H3523" s="421"/>
      <c r="I3523" s="421"/>
      <c r="J3523" s="421"/>
      <c r="K3523" s="421"/>
      <c r="L3523" s="421"/>
      <c r="M3523" s="423"/>
      <c r="N3523" s="340">
        <f>IF(C3523&gt;A_Stammdaten!$B$12,0,SUM(E3523,F3523,H3523,J3523:K3523)-SUM(G3523,I3523,L3523:M3523))</f>
        <v>0</v>
      </c>
      <c r="O3523" s="421"/>
      <c r="P3523" s="421"/>
      <c r="Q3523" s="421"/>
      <c r="R3523" s="421"/>
      <c r="S3523" s="108">
        <f t="shared" si="398"/>
        <v>0</v>
      </c>
      <c r="T3523" s="341">
        <f>IF(ISBLANK($B3523),0,VLOOKUP($B3523,Listen!$A$2:$C$45,2,FALSE))</f>
        <v>0</v>
      </c>
      <c r="U3523" s="341">
        <f>IF(ISBLANK($B3523),0,VLOOKUP($B3523,Listen!$A$2:$C$45,3,FALSE))</f>
        <v>0</v>
      </c>
      <c r="V3523" s="342">
        <f t="shared" si="403"/>
        <v>0</v>
      </c>
      <c r="W3523" s="342">
        <f t="shared" si="402"/>
        <v>0</v>
      </c>
      <c r="X3523" s="342">
        <f t="shared" si="402"/>
        <v>0</v>
      </c>
      <c r="Y3523" s="342">
        <f t="shared" si="402"/>
        <v>0</v>
      </c>
      <c r="Z3523" s="342">
        <f t="shared" si="402"/>
        <v>0</v>
      </c>
      <c r="AA3523" s="342">
        <f t="shared" si="402"/>
        <v>0</v>
      </c>
      <c r="AB3523" s="342">
        <f t="shared" si="402"/>
        <v>0</v>
      </c>
      <c r="AC3523" s="109">
        <f t="shared" si="399"/>
        <v>0</v>
      </c>
      <c r="AD3523" s="109">
        <f>IF(C3523=A_Stammdaten!$B$12,E_SAV!$S3523-E_SAV!$AE3523,HLOOKUP(A_Stammdaten!$B$12-1,$AF$4:$AL$4004,ROW(C3523)-3,FALSE)-$AE3523)</f>
        <v>0</v>
      </c>
      <c r="AE3523" s="109">
        <f>HLOOKUP(A_Stammdaten!$B$12,$AF$4:$AL$4004,ROW(C3523)-3,FALSE)</f>
        <v>0</v>
      </c>
      <c r="AF3523" s="109">
        <f t="shared" si="397"/>
        <v>0</v>
      </c>
      <c r="AG3523" s="109">
        <f t="shared" si="401"/>
        <v>0</v>
      </c>
      <c r="AH3523" s="109">
        <f t="shared" si="401"/>
        <v>0</v>
      </c>
      <c r="AI3523" s="109">
        <f t="shared" si="401"/>
        <v>0</v>
      </c>
      <c r="AJ3523" s="109">
        <f t="shared" si="400"/>
        <v>0</v>
      </c>
      <c r="AK3523" s="109">
        <f t="shared" si="400"/>
        <v>0</v>
      </c>
      <c r="AL3523" s="109">
        <f t="shared" si="400"/>
        <v>0</v>
      </c>
    </row>
    <row r="3524" spans="1:38" x14ac:dyDescent="0.3">
      <c r="A3524" s="421"/>
      <c r="B3524" s="421"/>
      <c r="C3524" s="422"/>
      <c r="D3524" s="423"/>
      <c r="E3524" s="421"/>
      <c r="F3524" s="421"/>
      <c r="G3524" s="421"/>
      <c r="H3524" s="421"/>
      <c r="I3524" s="421"/>
      <c r="J3524" s="421"/>
      <c r="K3524" s="421"/>
      <c r="L3524" s="421"/>
      <c r="M3524" s="423"/>
      <c r="N3524" s="340">
        <f>IF(C3524&gt;A_Stammdaten!$B$12,0,SUM(E3524,F3524,H3524,J3524:K3524)-SUM(G3524,I3524,L3524:M3524))</f>
        <v>0</v>
      </c>
      <c r="O3524" s="421"/>
      <c r="P3524" s="421"/>
      <c r="Q3524" s="421"/>
      <c r="R3524" s="421"/>
      <c r="S3524" s="108">
        <f t="shared" si="398"/>
        <v>0</v>
      </c>
      <c r="T3524" s="341">
        <f>IF(ISBLANK($B3524),0,VLOOKUP($B3524,Listen!$A$2:$C$45,2,FALSE))</f>
        <v>0</v>
      </c>
      <c r="U3524" s="341">
        <f>IF(ISBLANK($B3524),0,VLOOKUP($B3524,Listen!$A$2:$C$45,3,FALSE))</f>
        <v>0</v>
      </c>
      <c r="V3524" s="342">
        <f t="shared" si="403"/>
        <v>0</v>
      </c>
      <c r="W3524" s="342">
        <f t="shared" si="402"/>
        <v>0</v>
      </c>
      <c r="X3524" s="342">
        <f t="shared" si="402"/>
        <v>0</v>
      </c>
      <c r="Y3524" s="342">
        <f t="shared" si="402"/>
        <v>0</v>
      </c>
      <c r="Z3524" s="342">
        <f t="shared" si="402"/>
        <v>0</v>
      </c>
      <c r="AA3524" s="342">
        <f t="shared" si="402"/>
        <v>0</v>
      </c>
      <c r="AB3524" s="342">
        <f t="shared" si="402"/>
        <v>0</v>
      </c>
      <c r="AC3524" s="109">
        <f t="shared" si="399"/>
        <v>0</v>
      </c>
      <c r="AD3524" s="109">
        <f>IF(C3524=A_Stammdaten!$B$12,E_SAV!$S3524-E_SAV!$AE3524,HLOOKUP(A_Stammdaten!$B$12-1,$AF$4:$AL$4004,ROW(C3524)-3,FALSE)-$AE3524)</f>
        <v>0</v>
      </c>
      <c r="AE3524" s="109">
        <f>HLOOKUP(A_Stammdaten!$B$12,$AF$4:$AL$4004,ROW(C3524)-3,FALSE)</f>
        <v>0</v>
      </c>
      <c r="AF3524" s="109">
        <f t="shared" si="397"/>
        <v>0</v>
      </c>
      <c r="AG3524" s="109">
        <f t="shared" si="401"/>
        <v>0</v>
      </c>
      <c r="AH3524" s="109">
        <f t="shared" si="401"/>
        <v>0</v>
      </c>
      <c r="AI3524" s="109">
        <f t="shared" si="401"/>
        <v>0</v>
      </c>
      <c r="AJ3524" s="109">
        <f t="shared" si="400"/>
        <v>0</v>
      </c>
      <c r="AK3524" s="109">
        <f t="shared" si="400"/>
        <v>0</v>
      </c>
      <c r="AL3524" s="109">
        <f t="shared" si="400"/>
        <v>0</v>
      </c>
    </row>
    <row r="3525" spans="1:38" x14ac:dyDescent="0.3">
      <c r="A3525" s="421"/>
      <c r="B3525" s="421"/>
      <c r="C3525" s="422"/>
      <c r="D3525" s="423"/>
      <c r="E3525" s="421"/>
      <c r="F3525" s="421"/>
      <c r="G3525" s="421"/>
      <c r="H3525" s="421"/>
      <c r="I3525" s="421"/>
      <c r="J3525" s="421"/>
      <c r="K3525" s="421"/>
      <c r="L3525" s="421"/>
      <c r="M3525" s="423"/>
      <c r="N3525" s="340">
        <f>IF(C3525&gt;A_Stammdaten!$B$12,0,SUM(E3525,F3525,H3525,J3525:K3525)-SUM(G3525,I3525,L3525:M3525))</f>
        <v>0</v>
      </c>
      <c r="O3525" s="421"/>
      <c r="P3525" s="421"/>
      <c r="Q3525" s="421"/>
      <c r="R3525" s="421"/>
      <c r="S3525" s="108">
        <f t="shared" si="398"/>
        <v>0</v>
      </c>
      <c r="T3525" s="341">
        <f>IF(ISBLANK($B3525),0,VLOOKUP($B3525,Listen!$A$2:$C$45,2,FALSE))</f>
        <v>0</v>
      </c>
      <c r="U3525" s="341">
        <f>IF(ISBLANK($B3525),0,VLOOKUP($B3525,Listen!$A$2:$C$45,3,FALSE))</f>
        <v>0</v>
      </c>
      <c r="V3525" s="342">
        <f t="shared" si="403"/>
        <v>0</v>
      </c>
      <c r="W3525" s="342">
        <f t="shared" si="402"/>
        <v>0</v>
      </c>
      <c r="X3525" s="342">
        <f t="shared" si="402"/>
        <v>0</v>
      </c>
      <c r="Y3525" s="342">
        <f t="shared" si="402"/>
        <v>0</v>
      </c>
      <c r="Z3525" s="342">
        <f t="shared" si="402"/>
        <v>0</v>
      </c>
      <c r="AA3525" s="342">
        <f t="shared" si="402"/>
        <v>0</v>
      </c>
      <c r="AB3525" s="342">
        <f t="shared" si="402"/>
        <v>0</v>
      </c>
      <c r="AC3525" s="109">
        <f t="shared" si="399"/>
        <v>0</v>
      </c>
      <c r="AD3525" s="109">
        <f>IF(C3525=A_Stammdaten!$B$12,E_SAV!$S3525-E_SAV!$AE3525,HLOOKUP(A_Stammdaten!$B$12-1,$AF$4:$AL$4004,ROW(C3525)-3,FALSE)-$AE3525)</f>
        <v>0</v>
      </c>
      <c r="AE3525" s="109">
        <f>HLOOKUP(A_Stammdaten!$B$12,$AF$4:$AL$4004,ROW(C3525)-3,FALSE)</f>
        <v>0</v>
      </c>
      <c r="AF3525" s="109">
        <f t="shared" ref="AF3525:AF3588" si="404">IF(OR($C3525=0,$S3525=0),0,IF($C3525&lt;=AF$4,$S3525-$S3525/V3525*(AF$4-$C3525+1),0))</f>
        <v>0</v>
      </c>
      <c r="AG3525" s="109">
        <f t="shared" si="401"/>
        <v>0</v>
      </c>
      <c r="AH3525" s="109">
        <f t="shared" si="401"/>
        <v>0</v>
      </c>
      <c r="AI3525" s="109">
        <f t="shared" si="401"/>
        <v>0</v>
      </c>
      <c r="AJ3525" s="109">
        <f t="shared" si="400"/>
        <v>0</v>
      </c>
      <c r="AK3525" s="109">
        <f t="shared" si="400"/>
        <v>0</v>
      </c>
      <c r="AL3525" s="109">
        <f t="shared" si="400"/>
        <v>0</v>
      </c>
    </row>
    <row r="3526" spans="1:38" x14ac:dyDescent="0.3">
      <c r="A3526" s="421"/>
      <c r="B3526" s="421"/>
      <c r="C3526" s="422"/>
      <c r="D3526" s="423"/>
      <c r="E3526" s="421"/>
      <c r="F3526" s="421"/>
      <c r="G3526" s="421"/>
      <c r="H3526" s="421"/>
      <c r="I3526" s="421"/>
      <c r="J3526" s="421"/>
      <c r="K3526" s="421"/>
      <c r="L3526" s="421"/>
      <c r="M3526" s="423"/>
      <c r="N3526" s="340">
        <f>IF(C3526&gt;A_Stammdaten!$B$12,0,SUM(E3526,F3526,H3526,J3526:K3526)-SUM(G3526,I3526,L3526:M3526))</f>
        <v>0</v>
      </c>
      <c r="O3526" s="421"/>
      <c r="P3526" s="421"/>
      <c r="Q3526" s="421"/>
      <c r="R3526" s="421"/>
      <c r="S3526" s="108">
        <f t="shared" ref="S3526:S3589" si="405">N3526-SUM(O3526:R3526)</f>
        <v>0</v>
      </c>
      <c r="T3526" s="341">
        <f>IF(ISBLANK($B3526),0,VLOOKUP($B3526,Listen!$A$2:$C$45,2,FALSE))</f>
        <v>0</v>
      </c>
      <c r="U3526" s="341">
        <f>IF(ISBLANK($B3526),0,VLOOKUP($B3526,Listen!$A$2:$C$45,3,FALSE))</f>
        <v>0</v>
      </c>
      <c r="V3526" s="342">
        <f t="shared" si="403"/>
        <v>0</v>
      </c>
      <c r="W3526" s="342">
        <f t="shared" si="402"/>
        <v>0</v>
      </c>
      <c r="X3526" s="342">
        <f t="shared" si="402"/>
        <v>0</v>
      </c>
      <c r="Y3526" s="342">
        <f t="shared" si="402"/>
        <v>0</v>
      </c>
      <c r="Z3526" s="342">
        <f t="shared" si="402"/>
        <v>0</v>
      </c>
      <c r="AA3526" s="342">
        <f t="shared" si="402"/>
        <v>0</v>
      </c>
      <c r="AB3526" s="342">
        <f t="shared" si="402"/>
        <v>0</v>
      </c>
      <c r="AC3526" s="109">
        <f t="shared" ref="AC3526:AC3589" si="406">AE3526+AD3526</f>
        <v>0</v>
      </c>
      <c r="AD3526" s="109">
        <f>IF(C3526=A_Stammdaten!$B$12,E_SAV!$S3526-E_SAV!$AE3526,HLOOKUP(A_Stammdaten!$B$12-1,$AF$4:$AL$4004,ROW(C3526)-3,FALSE)-$AE3526)</f>
        <v>0</v>
      </c>
      <c r="AE3526" s="109">
        <f>HLOOKUP(A_Stammdaten!$B$12,$AF$4:$AL$4004,ROW(C3526)-3,FALSE)</f>
        <v>0</v>
      </c>
      <c r="AF3526" s="109">
        <f t="shared" si="404"/>
        <v>0</v>
      </c>
      <c r="AG3526" s="109">
        <f t="shared" si="401"/>
        <v>0</v>
      </c>
      <c r="AH3526" s="109">
        <f t="shared" si="401"/>
        <v>0</v>
      </c>
      <c r="AI3526" s="109">
        <f t="shared" si="401"/>
        <v>0</v>
      </c>
      <c r="AJ3526" s="109">
        <f t="shared" si="400"/>
        <v>0</v>
      </c>
      <c r="AK3526" s="109">
        <f t="shared" si="400"/>
        <v>0</v>
      </c>
      <c r="AL3526" s="109">
        <f t="shared" si="400"/>
        <v>0</v>
      </c>
    </row>
    <row r="3527" spans="1:38" x14ac:dyDescent="0.3">
      <c r="A3527" s="421"/>
      <c r="B3527" s="421"/>
      <c r="C3527" s="422"/>
      <c r="D3527" s="423"/>
      <c r="E3527" s="421"/>
      <c r="F3527" s="421"/>
      <c r="G3527" s="421"/>
      <c r="H3527" s="421"/>
      <c r="I3527" s="421"/>
      <c r="J3527" s="421"/>
      <c r="K3527" s="421"/>
      <c r="L3527" s="421"/>
      <c r="M3527" s="423"/>
      <c r="N3527" s="340">
        <f>IF(C3527&gt;A_Stammdaten!$B$12,0,SUM(E3527,F3527,H3527,J3527:K3527)-SUM(G3527,I3527,L3527:M3527))</f>
        <v>0</v>
      </c>
      <c r="O3527" s="421"/>
      <c r="P3527" s="421"/>
      <c r="Q3527" s="421"/>
      <c r="R3527" s="421"/>
      <c r="S3527" s="108">
        <f t="shared" si="405"/>
        <v>0</v>
      </c>
      <c r="T3527" s="341">
        <f>IF(ISBLANK($B3527),0,VLOOKUP($B3527,Listen!$A$2:$C$45,2,FALSE))</f>
        <v>0</v>
      </c>
      <c r="U3527" s="341">
        <f>IF(ISBLANK($B3527),0,VLOOKUP($B3527,Listen!$A$2:$C$45,3,FALSE))</f>
        <v>0</v>
      </c>
      <c r="V3527" s="342">
        <f t="shared" si="403"/>
        <v>0</v>
      </c>
      <c r="W3527" s="342">
        <f t="shared" si="402"/>
        <v>0</v>
      </c>
      <c r="X3527" s="342">
        <f t="shared" si="402"/>
        <v>0</v>
      </c>
      <c r="Y3527" s="342">
        <f t="shared" si="402"/>
        <v>0</v>
      </c>
      <c r="Z3527" s="342">
        <f t="shared" si="402"/>
        <v>0</v>
      </c>
      <c r="AA3527" s="342">
        <f t="shared" si="402"/>
        <v>0</v>
      </c>
      <c r="AB3527" s="342">
        <f t="shared" si="402"/>
        <v>0</v>
      </c>
      <c r="AC3527" s="109">
        <f t="shared" si="406"/>
        <v>0</v>
      </c>
      <c r="AD3527" s="109">
        <f>IF(C3527=A_Stammdaten!$B$12,E_SAV!$S3527-E_SAV!$AE3527,HLOOKUP(A_Stammdaten!$B$12-1,$AF$4:$AL$4004,ROW(C3527)-3,FALSE)-$AE3527)</f>
        <v>0</v>
      </c>
      <c r="AE3527" s="109">
        <f>HLOOKUP(A_Stammdaten!$B$12,$AF$4:$AL$4004,ROW(C3527)-3,FALSE)</f>
        <v>0</v>
      </c>
      <c r="AF3527" s="109">
        <f t="shared" si="404"/>
        <v>0</v>
      </c>
      <c r="AG3527" s="109">
        <f t="shared" si="401"/>
        <v>0</v>
      </c>
      <c r="AH3527" s="109">
        <f t="shared" si="401"/>
        <v>0</v>
      </c>
      <c r="AI3527" s="109">
        <f t="shared" si="401"/>
        <v>0</v>
      </c>
      <c r="AJ3527" s="109">
        <f t="shared" si="400"/>
        <v>0</v>
      </c>
      <c r="AK3527" s="109">
        <f t="shared" si="400"/>
        <v>0</v>
      </c>
      <c r="AL3527" s="109">
        <f t="shared" si="400"/>
        <v>0</v>
      </c>
    </row>
    <row r="3528" spans="1:38" x14ac:dyDescent="0.3">
      <c r="A3528" s="421"/>
      <c r="B3528" s="421"/>
      <c r="C3528" s="422"/>
      <c r="D3528" s="423"/>
      <c r="E3528" s="421"/>
      <c r="F3528" s="421"/>
      <c r="G3528" s="421"/>
      <c r="H3528" s="421"/>
      <c r="I3528" s="421"/>
      <c r="J3528" s="421"/>
      <c r="K3528" s="421"/>
      <c r="L3528" s="421"/>
      <c r="M3528" s="423"/>
      <c r="N3528" s="340">
        <f>IF(C3528&gt;A_Stammdaten!$B$12,0,SUM(E3528,F3528,H3528,J3528:K3528)-SUM(G3528,I3528,L3528:M3528))</f>
        <v>0</v>
      </c>
      <c r="O3528" s="421"/>
      <c r="P3528" s="421"/>
      <c r="Q3528" s="421"/>
      <c r="R3528" s="421"/>
      <c r="S3528" s="108">
        <f t="shared" si="405"/>
        <v>0</v>
      </c>
      <c r="T3528" s="341">
        <f>IF(ISBLANK($B3528),0,VLOOKUP($B3528,Listen!$A$2:$C$45,2,FALSE))</f>
        <v>0</v>
      </c>
      <c r="U3528" s="341">
        <f>IF(ISBLANK($B3528),0,VLOOKUP($B3528,Listen!$A$2:$C$45,3,FALSE))</f>
        <v>0</v>
      </c>
      <c r="V3528" s="342">
        <f t="shared" si="403"/>
        <v>0</v>
      </c>
      <c r="W3528" s="342">
        <f t="shared" si="402"/>
        <v>0</v>
      </c>
      <c r="X3528" s="342">
        <f t="shared" si="402"/>
        <v>0</v>
      </c>
      <c r="Y3528" s="342">
        <f t="shared" si="402"/>
        <v>0</v>
      </c>
      <c r="Z3528" s="342">
        <f t="shared" si="402"/>
        <v>0</v>
      </c>
      <c r="AA3528" s="342">
        <f t="shared" si="402"/>
        <v>0</v>
      </c>
      <c r="AB3528" s="342">
        <f t="shared" si="402"/>
        <v>0</v>
      </c>
      <c r="AC3528" s="109">
        <f t="shared" si="406"/>
        <v>0</v>
      </c>
      <c r="AD3528" s="109">
        <f>IF(C3528=A_Stammdaten!$B$12,E_SAV!$S3528-E_SAV!$AE3528,HLOOKUP(A_Stammdaten!$B$12-1,$AF$4:$AL$4004,ROW(C3528)-3,FALSE)-$AE3528)</f>
        <v>0</v>
      </c>
      <c r="AE3528" s="109">
        <f>HLOOKUP(A_Stammdaten!$B$12,$AF$4:$AL$4004,ROW(C3528)-3,FALSE)</f>
        <v>0</v>
      </c>
      <c r="AF3528" s="109">
        <f t="shared" si="404"/>
        <v>0</v>
      </c>
      <c r="AG3528" s="109">
        <f t="shared" si="401"/>
        <v>0</v>
      </c>
      <c r="AH3528" s="109">
        <f t="shared" si="401"/>
        <v>0</v>
      </c>
      <c r="AI3528" s="109">
        <f t="shared" si="401"/>
        <v>0</v>
      </c>
      <c r="AJ3528" s="109">
        <f t="shared" si="400"/>
        <v>0</v>
      </c>
      <c r="AK3528" s="109">
        <f t="shared" si="400"/>
        <v>0</v>
      </c>
      <c r="AL3528" s="109">
        <f t="shared" si="400"/>
        <v>0</v>
      </c>
    </row>
    <row r="3529" spans="1:38" x14ac:dyDescent="0.3">
      <c r="A3529" s="421"/>
      <c r="B3529" s="421"/>
      <c r="C3529" s="422"/>
      <c r="D3529" s="423"/>
      <c r="E3529" s="421"/>
      <c r="F3529" s="421"/>
      <c r="G3529" s="421"/>
      <c r="H3529" s="421"/>
      <c r="I3529" s="421"/>
      <c r="J3529" s="421"/>
      <c r="K3529" s="421"/>
      <c r="L3529" s="421"/>
      <c r="M3529" s="423"/>
      <c r="N3529" s="340">
        <f>IF(C3529&gt;A_Stammdaten!$B$12,0,SUM(E3529,F3529,H3529,J3529:K3529)-SUM(G3529,I3529,L3529:M3529))</f>
        <v>0</v>
      </c>
      <c r="O3529" s="421"/>
      <c r="P3529" s="421"/>
      <c r="Q3529" s="421"/>
      <c r="R3529" s="421"/>
      <c r="S3529" s="108">
        <f t="shared" si="405"/>
        <v>0</v>
      </c>
      <c r="T3529" s="341">
        <f>IF(ISBLANK($B3529),0,VLOOKUP($B3529,Listen!$A$2:$C$45,2,FALSE))</f>
        <v>0</v>
      </c>
      <c r="U3529" s="341">
        <f>IF(ISBLANK($B3529),0,VLOOKUP($B3529,Listen!$A$2:$C$45,3,FALSE))</f>
        <v>0</v>
      </c>
      <c r="V3529" s="342">
        <f t="shared" si="403"/>
        <v>0</v>
      </c>
      <c r="W3529" s="342">
        <f t="shared" si="402"/>
        <v>0</v>
      </c>
      <c r="X3529" s="342">
        <f t="shared" si="402"/>
        <v>0</v>
      </c>
      <c r="Y3529" s="342">
        <f t="shared" si="402"/>
        <v>0</v>
      </c>
      <c r="Z3529" s="342">
        <f t="shared" si="402"/>
        <v>0</v>
      </c>
      <c r="AA3529" s="342">
        <f t="shared" si="402"/>
        <v>0</v>
      </c>
      <c r="AB3529" s="342">
        <f t="shared" si="402"/>
        <v>0</v>
      </c>
      <c r="AC3529" s="109">
        <f t="shared" si="406"/>
        <v>0</v>
      </c>
      <c r="AD3529" s="109">
        <f>IF(C3529=A_Stammdaten!$B$12,E_SAV!$S3529-E_SAV!$AE3529,HLOOKUP(A_Stammdaten!$B$12-1,$AF$4:$AL$4004,ROW(C3529)-3,FALSE)-$AE3529)</f>
        <v>0</v>
      </c>
      <c r="AE3529" s="109">
        <f>HLOOKUP(A_Stammdaten!$B$12,$AF$4:$AL$4004,ROW(C3529)-3,FALSE)</f>
        <v>0</v>
      </c>
      <c r="AF3529" s="109">
        <f t="shared" si="404"/>
        <v>0</v>
      </c>
      <c r="AG3529" s="109">
        <f t="shared" si="401"/>
        <v>0</v>
      </c>
      <c r="AH3529" s="109">
        <f t="shared" si="401"/>
        <v>0</v>
      </c>
      <c r="AI3529" s="109">
        <f t="shared" si="401"/>
        <v>0</v>
      </c>
      <c r="AJ3529" s="109">
        <f t="shared" si="400"/>
        <v>0</v>
      </c>
      <c r="AK3529" s="109">
        <f t="shared" si="400"/>
        <v>0</v>
      </c>
      <c r="AL3529" s="109">
        <f t="shared" si="400"/>
        <v>0</v>
      </c>
    </row>
    <row r="3530" spans="1:38" x14ac:dyDescent="0.3">
      <c r="A3530" s="421"/>
      <c r="B3530" s="421"/>
      <c r="C3530" s="422"/>
      <c r="D3530" s="423"/>
      <c r="E3530" s="421"/>
      <c r="F3530" s="421"/>
      <c r="G3530" s="421"/>
      <c r="H3530" s="421"/>
      <c r="I3530" s="421"/>
      <c r="J3530" s="421"/>
      <c r="K3530" s="421"/>
      <c r="L3530" s="421"/>
      <c r="M3530" s="423"/>
      <c r="N3530" s="340">
        <f>IF(C3530&gt;A_Stammdaten!$B$12,0,SUM(E3530,F3530,H3530,J3530:K3530)-SUM(G3530,I3530,L3530:M3530))</f>
        <v>0</v>
      </c>
      <c r="O3530" s="421"/>
      <c r="P3530" s="421"/>
      <c r="Q3530" s="421"/>
      <c r="R3530" s="421"/>
      <c r="S3530" s="108">
        <f t="shared" si="405"/>
        <v>0</v>
      </c>
      <c r="T3530" s="341">
        <f>IF(ISBLANK($B3530),0,VLOOKUP($B3530,Listen!$A$2:$C$45,2,FALSE))</f>
        <v>0</v>
      </c>
      <c r="U3530" s="341">
        <f>IF(ISBLANK($B3530),0,VLOOKUP($B3530,Listen!$A$2:$C$45,3,FALSE))</f>
        <v>0</v>
      </c>
      <c r="V3530" s="342">
        <f t="shared" si="403"/>
        <v>0</v>
      </c>
      <c r="W3530" s="342">
        <f t="shared" si="402"/>
        <v>0</v>
      </c>
      <c r="X3530" s="342">
        <f t="shared" si="402"/>
        <v>0</v>
      </c>
      <c r="Y3530" s="342">
        <f t="shared" si="402"/>
        <v>0</v>
      </c>
      <c r="Z3530" s="342">
        <f t="shared" si="402"/>
        <v>0</v>
      </c>
      <c r="AA3530" s="342">
        <f t="shared" si="402"/>
        <v>0</v>
      </c>
      <c r="AB3530" s="342">
        <f t="shared" si="402"/>
        <v>0</v>
      </c>
      <c r="AC3530" s="109">
        <f t="shared" si="406"/>
        <v>0</v>
      </c>
      <c r="AD3530" s="109">
        <f>IF(C3530=A_Stammdaten!$B$12,E_SAV!$S3530-E_SAV!$AE3530,HLOOKUP(A_Stammdaten!$B$12-1,$AF$4:$AL$4004,ROW(C3530)-3,FALSE)-$AE3530)</f>
        <v>0</v>
      </c>
      <c r="AE3530" s="109">
        <f>HLOOKUP(A_Stammdaten!$B$12,$AF$4:$AL$4004,ROW(C3530)-3,FALSE)</f>
        <v>0</v>
      </c>
      <c r="AF3530" s="109">
        <f t="shared" si="404"/>
        <v>0</v>
      </c>
      <c r="AG3530" s="109">
        <f t="shared" si="401"/>
        <v>0</v>
      </c>
      <c r="AH3530" s="109">
        <f t="shared" si="401"/>
        <v>0</v>
      </c>
      <c r="AI3530" s="109">
        <f t="shared" si="401"/>
        <v>0</v>
      </c>
      <c r="AJ3530" s="109">
        <f t="shared" si="400"/>
        <v>0</v>
      </c>
      <c r="AK3530" s="109">
        <f t="shared" si="400"/>
        <v>0</v>
      </c>
      <c r="AL3530" s="109">
        <f t="shared" si="400"/>
        <v>0</v>
      </c>
    </row>
    <row r="3531" spans="1:38" x14ac:dyDescent="0.3">
      <c r="A3531" s="421"/>
      <c r="B3531" s="421"/>
      <c r="C3531" s="422"/>
      <c r="D3531" s="423"/>
      <c r="E3531" s="421"/>
      <c r="F3531" s="421"/>
      <c r="G3531" s="421"/>
      <c r="H3531" s="421"/>
      <c r="I3531" s="421"/>
      <c r="J3531" s="421"/>
      <c r="K3531" s="421"/>
      <c r="L3531" s="421"/>
      <c r="M3531" s="423"/>
      <c r="N3531" s="340">
        <f>IF(C3531&gt;A_Stammdaten!$B$12,0,SUM(E3531,F3531,H3531,J3531:K3531)-SUM(G3531,I3531,L3531:M3531))</f>
        <v>0</v>
      </c>
      <c r="O3531" s="421"/>
      <c r="P3531" s="421"/>
      <c r="Q3531" s="421"/>
      <c r="R3531" s="421"/>
      <c r="S3531" s="108">
        <f t="shared" si="405"/>
        <v>0</v>
      </c>
      <c r="T3531" s="341">
        <f>IF(ISBLANK($B3531),0,VLOOKUP($B3531,Listen!$A$2:$C$45,2,FALSE))</f>
        <v>0</v>
      </c>
      <c r="U3531" s="341">
        <f>IF(ISBLANK($B3531),0,VLOOKUP($B3531,Listen!$A$2:$C$45,3,FALSE))</f>
        <v>0</v>
      </c>
      <c r="V3531" s="342">
        <f t="shared" si="403"/>
        <v>0</v>
      </c>
      <c r="W3531" s="342">
        <f t="shared" si="402"/>
        <v>0</v>
      </c>
      <c r="X3531" s="342">
        <f t="shared" si="402"/>
        <v>0</v>
      </c>
      <c r="Y3531" s="342">
        <f t="shared" si="402"/>
        <v>0</v>
      </c>
      <c r="Z3531" s="342">
        <f t="shared" si="402"/>
        <v>0</v>
      </c>
      <c r="AA3531" s="342">
        <f t="shared" si="402"/>
        <v>0</v>
      </c>
      <c r="AB3531" s="342">
        <f t="shared" si="402"/>
        <v>0</v>
      </c>
      <c r="AC3531" s="109">
        <f t="shared" si="406"/>
        <v>0</v>
      </c>
      <c r="AD3531" s="109">
        <f>IF(C3531=A_Stammdaten!$B$12,E_SAV!$S3531-E_SAV!$AE3531,HLOOKUP(A_Stammdaten!$B$12-1,$AF$4:$AL$4004,ROW(C3531)-3,FALSE)-$AE3531)</f>
        <v>0</v>
      </c>
      <c r="AE3531" s="109">
        <f>HLOOKUP(A_Stammdaten!$B$12,$AF$4:$AL$4004,ROW(C3531)-3,FALSE)</f>
        <v>0</v>
      </c>
      <c r="AF3531" s="109">
        <f t="shared" si="404"/>
        <v>0</v>
      </c>
      <c r="AG3531" s="109">
        <f t="shared" si="401"/>
        <v>0</v>
      </c>
      <c r="AH3531" s="109">
        <f t="shared" si="401"/>
        <v>0</v>
      </c>
      <c r="AI3531" s="109">
        <f t="shared" si="401"/>
        <v>0</v>
      </c>
      <c r="AJ3531" s="109">
        <f t="shared" si="400"/>
        <v>0</v>
      </c>
      <c r="AK3531" s="109">
        <f t="shared" si="400"/>
        <v>0</v>
      </c>
      <c r="AL3531" s="109">
        <f t="shared" si="400"/>
        <v>0</v>
      </c>
    </row>
    <row r="3532" spans="1:38" x14ac:dyDescent="0.3">
      <c r="A3532" s="421"/>
      <c r="B3532" s="421"/>
      <c r="C3532" s="422"/>
      <c r="D3532" s="423"/>
      <c r="E3532" s="421"/>
      <c r="F3532" s="421"/>
      <c r="G3532" s="421"/>
      <c r="H3532" s="421"/>
      <c r="I3532" s="421"/>
      <c r="J3532" s="421"/>
      <c r="K3532" s="421"/>
      <c r="L3532" s="421"/>
      <c r="M3532" s="423"/>
      <c r="N3532" s="340">
        <f>IF(C3532&gt;A_Stammdaten!$B$12,0,SUM(E3532,F3532,H3532,J3532:K3532)-SUM(G3532,I3532,L3532:M3532))</f>
        <v>0</v>
      </c>
      <c r="O3532" s="421"/>
      <c r="P3532" s="421"/>
      <c r="Q3532" s="421"/>
      <c r="R3532" s="421"/>
      <c r="S3532" s="108">
        <f t="shared" si="405"/>
        <v>0</v>
      </c>
      <c r="T3532" s="341">
        <f>IF(ISBLANK($B3532),0,VLOOKUP($B3532,Listen!$A$2:$C$45,2,FALSE))</f>
        <v>0</v>
      </c>
      <c r="U3532" s="341">
        <f>IF(ISBLANK($B3532),0,VLOOKUP($B3532,Listen!$A$2:$C$45,3,FALSE))</f>
        <v>0</v>
      </c>
      <c r="V3532" s="342">
        <f t="shared" si="403"/>
        <v>0</v>
      </c>
      <c r="W3532" s="342">
        <f t="shared" si="402"/>
        <v>0</v>
      </c>
      <c r="X3532" s="342">
        <f t="shared" si="402"/>
        <v>0</v>
      </c>
      <c r="Y3532" s="342">
        <f t="shared" si="402"/>
        <v>0</v>
      </c>
      <c r="Z3532" s="342">
        <f t="shared" si="402"/>
        <v>0</v>
      </c>
      <c r="AA3532" s="342">
        <f t="shared" si="402"/>
        <v>0</v>
      </c>
      <c r="AB3532" s="342">
        <f t="shared" si="402"/>
        <v>0</v>
      </c>
      <c r="AC3532" s="109">
        <f t="shared" si="406"/>
        <v>0</v>
      </c>
      <c r="AD3532" s="109">
        <f>IF(C3532=A_Stammdaten!$B$12,E_SAV!$S3532-E_SAV!$AE3532,HLOOKUP(A_Stammdaten!$B$12-1,$AF$4:$AL$4004,ROW(C3532)-3,FALSE)-$AE3532)</f>
        <v>0</v>
      </c>
      <c r="AE3532" s="109">
        <f>HLOOKUP(A_Stammdaten!$B$12,$AF$4:$AL$4004,ROW(C3532)-3,FALSE)</f>
        <v>0</v>
      </c>
      <c r="AF3532" s="109">
        <f t="shared" si="404"/>
        <v>0</v>
      </c>
      <c r="AG3532" s="109">
        <f t="shared" si="401"/>
        <v>0</v>
      </c>
      <c r="AH3532" s="109">
        <f t="shared" si="401"/>
        <v>0</v>
      </c>
      <c r="AI3532" s="109">
        <f t="shared" si="401"/>
        <v>0</v>
      </c>
      <c r="AJ3532" s="109">
        <f t="shared" si="400"/>
        <v>0</v>
      </c>
      <c r="AK3532" s="109">
        <f t="shared" si="400"/>
        <v>0</v>
      </c>
      <c r="AL3532" s="109">
        <f t="shared" si="400"/>
        <v>0</v>
      </c>
    </row>
    <row r="3533" spans="1:38" x14ac:dyDescent="0.3">
      <c r="A3533" s="421"/>
      <c r="B3533" s="421"/>
      <c r="C3533" s="422"/>
      <c r="D3533" s="423"/>
      <c r="E3533" s="421"/>
      <c r="F3533" s="421"/>
      <c r="G3533" s="421"/>
      <c r="H3533" s="421"/>
      <c r="I3533" s="421"/>
      <c r="J3533" s="421"/>
      <c r="K3533" s="421"/>
      <c r="L3533" s="421"/>
      <c r="M3533" s="423"/>
      <c r="N3533" s="340">
        <f>IF(C3533&gt;A_Stammdaten!$B$12,0,SUM(E3533,F3533,H3533,J3533:K3533)-SUM(G3533,I3533,L3533:M3533))</f>
        <v>0</v>
      </c>
      <c r="O3533" s="421"/>
      <c r="P3533" s="421"/>
      <c r="Q3533" s="421"/>
      <c r="R3533" s="421"/>
      <c r="S3533" s="108">
        <f t="shared" si="405"/>
        <v>0</v>
      </c>
      <c r="T3533" s="341">
        <f>IF(ISBLANK($B3533),0,VLOOKUP($B3533,Listen!$A$2:$C$45,2,FALSE))</f>
        <v>0</v>
      </c>
      <c r="U3533" s="341">
        <f>IF(ISBLANK($B3533),0,VLOOKUP($B3533,Listen!$A$2:$C$45,3,FALSE))</f>
        <v>0</v>
      </c>
      <c r="V3533" s="342">
        <f t="shared" si="403"/>
        <v>0</v>
      </c>
      <c r="W3533" s="342">
        <f t="shared" si="402"/>
        <v>0</v>
      </c>
      <c r="X3533" s="342">
        <f t="shared" si="402"/>
        <v>0</v>
      </c>
      <c r="Y3533" s="342">
        <f t="shared" si="402"/>
        <v>0</v>
      </c>
      <c r="Z3533" s="342">
        <f t="shared" si="402"/>
        <v>0</v>
      </c>
      <c r="AA3533" s="342">
        <f t="shared" si="402"/>
        <v>0</v>
      </c>
      <c r="AB3533" s="342">
        <f t="shared" si="402"/>
        <v>0</v>
      </c>
      <c r="AC3533" s="109">
        <f t="shared" si="406"/>
        <v>0</v>
      </c>
      <c r="AD3533" s="109">
        <f>IF(C3533=A_Stammdaten!$B$12,E_SAV!$S3533-E_SAV!$AE3533,HLOOKUP(A_Stammdaten!$B$12-1,$AF$4:$AL$4004,ROW(C3533)-3,FALSE)-$AE3533)</f>
        <v>0</v>
      </c>
      <c r="AE3533" s="109">
        <f>HLOOKUP(A_Stammdaten!$B$12,$AF$4:$AL$4004,ROW(C3533)-3,FALSE)</f>
        <v>0</v>
      </c>
      <c r="AF3533" s="109">
        <f t="shared" si="404"/>
        <v>0</v>
      </c>
      <c r="AG3533" s="109">
        <f t="shared" si="401"/>
        <v>0</v>
      </c>
      <c r="AH3533" s="109">
        <f t="shared" si="401"/>
        <v>0</v>
      </c>
      <c r="AI3533" s="109">
        <f t="shared" si="401"/>
        <v>0</v>
      </c>
      <c r="AJ3533" s="109">
        <f t="shared" si="400"/>
        <v>0</v>
      </c>
      <c r="AK3533" s="109">
        <f t="shared" si="400"/>
        <v>0</v>
      </c>
      <c r="AL3533" s="109">
        <f t="shared" si="400"/>
        <v>0</v>
      </c>
    </row>
    <row r="3534" spans="1:38" x14ac:dyDescent="0.3">
      <c r="A3534" s="421"/>
      <c r="B3534" s="421"/>
      <c r="C3534" s="422"/>
      <c r="D3534" s="423"/>
      <c r="E3534" s="421"/>
      <c r="F3534" s="421"/>
      <c r="G3534" s="421"/>
      <c r="H3534" s="421"/>
      <c r="I3534" s="421"/>
      <c r="J3534" s="421"/>
      <c r="K3534" s="421"/>
      <c r="L3534" s="421"/>
      <c r="M3534" s="423"/>
      <c r="N3534" s="340">
        <f>IF(C3534&gt;A_Stammdaten!$B$12,0,SUM(E3534,F3534,H3534,J3534:K3534)-SUM(G3534,I3534,L3534:M3534))</f>
        <v>0</v>
      </c>
      <c r="O3534" s="421"/>
      <c r="P3534" s="421"/>
      <c r="Q3534" s="421"/>
      <c r="R3534" s="421"/>
      <c r="S3534" s="108">
        <f t="shared" si="405"/>
        <v>0</v>
      </c>
      <c r="T3534" s="341">
        <f>IF(ISBLANK($B3534),0,VLOOKUP($B3534,Listen!$A$2:$C$45,2,FALSE))</f>
        <v>0</v>
      </c>
      <c r="U3534" s="341">
        <f>IF(ISBLANK($B3534),0,VLOOKUP($B3534,Listen!$A$2:$C$45,3,FALSE))</f>
        <v>0</v>
      </c>
      <c r="V3534" s="342">
        <f t="shared" si="403"/>
        <v>0</v>
      </c>
      <c r="W3534" s="342">
        <f t="shared" si="402"/>
        <v>0</v>
      </c>
      <c r="X3534" s="342">
        <f t="shared" si="402"/>
        <v>0</v>
      </c>
      <c r="Y3534" s="342">
        <f t="shared" si="402"/>
        <v>0</v>
      </c>
      <c r="Z3534" s="342">
        <f t="shared" si="402"/>
        <v>0</v>
      </c>
      <c r="AA3534" s="342">
        <f t="shared" si="402"/>
        <v>0</v>
      </c>
      <c r="AB3534" s="342">
        <f t="shared" si="402"/>
        <v>0</v>
      </c>
      <c r="AC3534" s="109">
        <f t="shared" si="406"/>
        <v>0</v>
      </c>
      <c r="AD3534" s="109">
        <f>IF(C3534=A_Stammdaten!$B$12,E_SAV!$S3534-E_SAV!$AE3534,HLOOKUP(A_Stammdaten!$B$12-1,$AF$4:$AL$4004,ROW(C3534)-3,FALSE)-$AE3534)</f>
        <v>0</v>
      </c>
      <c r="AE3534" s="109">
        <f>HLOOKUP(A_Stammdaten!$B$12,$AF$4:$AL$4004,ROW(C3534)-3,FALSE)</f>
        <v>0</v>
      </c>
      <c r="AF3534" s="109">
        <f t="shared" si="404"/>
        <v>0</v>
      </c>
      <c r="AG3534" s="109">
        <f t="shared" si="401"/>
        <v>0</v>
      </c>
      <c r="AH3534" s="109">
        <f t="shared" si="401"/>
        <v>0</v>
      </c>
      <c r="AI3534" s="109">
        <f t="shared" si="401"/>
        <v>0</v>
      </c>
      <c r="AJ3534" s="109">
        <f t="shared" si="400"/>
        <v>0</v>
      </c>
      <c r="AK3534" s="109">
        <f t="shared" si="400"/>
        <v>0</v>
      </c>
      <c r="AL3534" s="109">
        <f t="shared" si="400"/>
        <v>0</v>
      </c>
    </row>
    <row r="3535" spans="1:38" x14ac:dyDescent="0.3">
      <c r="A3535" s="421"/>
      <c r="B3535" s="421"/>
      <c r="C3535" s="422"/>
      <c r="D3535" s="423"/>
      <c r="E3535" s="421"/>
      <c r="F3535" s="421"/>
      <c r="G3535" s="421"/>
      <c r="H3535" s="421"/>
      <c r="I3535" s="421"/>
      <c r="J3535" s="421"/>
      <c r="K3535" s="421"/>
      <c r="L3535" s="421"/>
      <c r="M3535" s="423"/>
      <c r="N3535" s="340">
        <f>IF(C3535&gt;A_Stammdaten!$B$12,0,SUM(E3535,F3535,H3535,J3535:K3535)-SUM(G3535,I3535,L3535:M3535))</f>
        <v>0</v>
      </c>
      <c r="O3535" s="421"/>
      <c r="P3535" s="421"/>
      <c r="Q3535" s="421"/>
      <c r="R3535" s="421"/>
      <c r="S3535" s="108">
        <f t="shared" si="405"/>
        <v>0</v>
      </c>
      <c r="T3535" s="341">
        <f>IF(ISBLANK($B3535),0,VLOOKUP($B3535,Listen!$A$2:$C$45,2,FALSE))</f>
        <v>0</v>
      </c>
      <c r="U3535" s="341">
        <f>IF(ISBLANK($B3535),0,VLOOKUP($B3535,Listen!$A$2:$C$45,3,FALSE))</f>
        <v>0</v>
      </c>
      <c r="V3535" s="342">
        <f t="shared" si="403"/>
        <v>0</v>
      </c>
      <c r="W3535" s="342">
        <f t="shared" si="402"/>
        <v>0</v>
      </c>
      <c r="X3535" s="342">
        <f t="shared" si="402"/>
        <v>0</v>
      </c>
      <c r="Y3535" s="342">
        <f t="shared" si="402"/>
        <v>0</v>
      </c>
      <c r="Z3535" s="342">
        <f t="shared" si="402"/>
        <v>0</v>
      </c>
      <c r="AA3535" s="342">
        <f t="shared" si="402"/>
        <v>0</v>
      </c>
      <c r="AB3535" s="342">
        <f t="shared" si="402"/>
        <v>0</v>
      </c>
      <c r="AC3535" s="109">
        <f t="shared" si="406"/>
        <v>0</v>
      </c>
      <c r="AD3535" s="109">
        <f>IF(C3535=A_Stammdaten!$B$12,E_SAV!$S3535-E_SAV!$AE3535,HLOOKUP(A_Stammdaten!$B$12-1,$AF$4:$AL$4004,ROW(C3535)-3,FALSE)-$AE3535)</f>
        <v>0</v>
      </c>
      <c r="AE3535" s="109">
        <f>HLOOKUP(A_Stammdaten!$B$12,$AF$4:$AL$4004,ROW(C3535)-3,FALSE)</f>
        <v>0</v>
      </c>
      <c r="AF3535" s="109">
        <f t="shared" si="404"/>
        <v>0</v>
      </c>
      <c r="AG3535" s="109">
        <f t="shared" si="401"/>
        <v>0</v>
      </c>
      <c r="AH3535" s="109">
        <f t="shared" si="401"/>
        <v>0</v>
      </c>
      <c r="AI3535" s="109">
        <f t="shared" si="401"/>
        <v>0</v>
      </c>
      <c r="AJ3535" s="109">
        <f t="shared" si="401"/>
        <v>0</v>
      </c>
      <c r="AK3535" s="109">
        <f t="shared" si="401"/>
        <v>0</v>
      </c>
      <c r="AL3535" s="109">
        <f t="shared" si="401"/>
        <v>0</v>
      </c>
    </row>
    <row r="3536" spans="1:38" x14ac:dyDescent="0.3">
      <c r="A3536" s="421"/>
      <c r="B3536" s="421"/>
      <c r="C3536" s="422"/>
      <c r="D3536" s="423"/>
      <c r="E3536" s="421"/>
      <c r="F3536" s="421"/>
      <c r="G3536" s="421"/>
      <c r="H3536" s="421"/>
      <c r="I3536" s="421"/>
      <c r="J3536" s="421"/>
      <c r="K3536" s="421"/>
      <c r="L3536" s="421"/>
      <c r="M3536" s="423"/>
      <c r="N3536" s="340">
        <f>IF(C3536&gt;A_Stammdaten!$B$12,0,SUM(E3536,F3536,H3536,J3536:K3536)-SUM(G3536,I3536,L3536:M3536))</f>
        <v>0</v>
      </c>
      <c r="O3536" s="421"/>
      <c r="P3536" s="421"/>
      <c r="Q3536" s="421"/>
      <c r="R3536" s="421"/>
      <c r="S3536" s="108">
        <f t="shared" si="405"/>
        <v>0</v>
      </c>
      <c r="T3536" s="341">
        <f>IF(ISBLANK($B3536),0,VLOOKUP($B3536,Listen!$A$2:$C$45,2,FALSE))</f>
        <v>0</v>
      </c>
      <c r="U3536" s="341">
        <f>IF(ISBLANK($B3536),0,VLOOKUP($B3536,Listen!$A$2:$C$45,3,FALSE))</f>
        <v>0</v>
      </c>
      <c r="V3536" s="342">
        <f t="shared" si="403"/>
        <v>0</v>
      </c>
      <c r="W3536" s="342">
        <f t="shared" si="402"/>
        <v>0</v>
      </c>
      <c r="X3536" s="342">
        <f t="shared" si="402"/>
        <v>0</v>
      </c>
      <c r="Y3536" s="342">
        <f t="shared" si="402"/>
        <v>0</v>
      </c>
      <c r="Z3536" s="342">
        <f t="shared" si="402"/>
        <v>0</v>
      </c>
      <c r="AA3536" s="342">
        <f t="shared" si="402"/>
        <v>0</v>
      </c>
      <c r="AB3536" s="342">
        <f t="shared" ref="W3536:AB3579" si="407">$T3536</f>
        <v>0</v>
      </c>
      <c r="AC3536" s="109">
        <f t="shared" si="406"/>
        <v>0</v>
      </c>
      <c r="AD3536" s="109">
        <f>IF(C3536=A_Stammdaten!$B$12,E_SAV!$S3536-E_SAV!$AE3536,HLOOKUP(A_Stammdaten!$B$12-1,$AF$4:$AL$4004,ROW(C3536)-3,FALSE)-$AE3536)</f>
        <v>0</v>
      </c>
      <c r="AE3536" s="109">
        <f>HLOOKUP(A_Stammdaten!$B$12,$AF$4:$AL$4004,ROW(C3536)-3,FALSE)</f>
        <v>0</v>
      </c>
      <c r="AF3536" s="109">
        <f t="shared" si="404"/>
        <v>0</v>
      </c>
      <c r="AG3536" s="109">
        <f t="shared" ref="AG3536:AL3578" si="408">IF(OR($C3536=0,$S3536=0,W3536-(AG$4-$C3536)=0),0,IF($C3536&lt;AG$4,AF3536-AF3536/(W3536-(AG$4-$C3536)),IF($C3536=AG$4,$S3536-$S3536/W3536,0)))</f>
        <v>0</v>
      </c>
      <c r="AH3536" s="109">
        <f t="shared" si="408"/>
        <v>0</v>
      </c>
      <c r="AI3536" s="109">
        <f t="shared" si="408"/>
        <v>0</v>
      </c>
      <c r="AJ3536" s="109">
        <f t="shared" si="408"/>
        <v>0</v>
      </c>
      <c r="AK3536" s="109">
        <f t="shared" si="408"/>
        <v>0</v>
      </c>
      <c r="AL3536" s="109">
        <f t="shared" si="408"/>
        <v>0</v>
      </c>
    </row>
    <row r="3537" spans="1:38" x14ac:dyDescent="0.3">
      <c r="A3537" s="421"/>
      <c r="B3537" s="421"/>
      <c r="C3537" s="422"/>
      <c r="D3537" s="423"/>
      <c r="E3537" s="421"/>
      <c r="F3537" s="421"/>
      <c r="G3537" s="421"/>
      <c r="H3537" s="421"/>
      <c r="I3537" s="421"/>
      <c r="J3537" s="421"/>
      <c r="K3537" s="421"/>
      <c r="L3537" s="421"/>
      <c r="M3537" s="423"/>
      <c r="N3537" s="340">
        <f>IF(C3537&gt;A_Stammdaten!$B$12,0,SUM(E3537,F3537,H3537,J3537:K3537)-SUM(G3537,I3537,L3537:M3537))</f>
        <v>0</v>
      </c>
      <c r="O3537" s="421"/>
      <c r="P3537" s="421"/>
      <c r="Q3537" s="421"/>
      <c r="R3537" s="421"/>
      <c r="S3537" s="108">
        <f t="shared" si="405"/>
        <v>0</v>
      </c>
      <c r="T3537" s="341">
        <f>IF(ISBLANK($B3537),0,VLOOKUP($B3537,Listen!$A$2:$C$45,2,FALSE))</f>
        <v>0</v>
      </c>
      <c r="U3537" s="341">
        <f>IF(ISBLANK($B3537),0,VLOOKUP($B3537,Listen!$A$2:$C$45,3,FALSE))</f>
        <v>0</v>
      </c>
      <c r="V3537" s="342">
        <f t="shared" si="403"/>
        <v>0</v>
      </c>
      <c r="W3537" s="342">
        <f t="shared" si="407"/>
        <v>0</v>
      </c>
      <c r="X3537" s="342">
        <f t="shared" si="407"/>
        <v>0</v>
      </c>
      <c r="Y3537" s="342">
        <f t="shared" si="407"/>
        <v>0</v>
      </c>
      <c r="Z3537" s="342">
        <f t="shared" si="407"/>
        <v>0</v>
      </c>
      <c r="AA3537" s="342">
        <f t="shared" si="407"/>
        <v>0</v>
      </c>
      <c r="AB3537" s="342">
        <f t="shared" si="407"/>
        <v>0</v>
      </c>
      <c r="AC3537" s="109">
        <f t="shared" si="406"/>
        <v>0</v>
      </c>
      <c r="AD3537" s="109">
        <f>IF(C3537=A_Stammdaten!$B$12,E_SAV!$S3537-E_SAV!$AE3537,HLOOKUP(A_Stammdaten!$B$12-1,$AF$4:$AL$4004,ROW(C3537)-3,FALSE)-$AE3537)</f>
        <v>0</v>
      </c>
      <c r="AE3537" s="109">
        <f>HLOOKUP(A_Stammdaten!$B$12,$AF$4:$AL$4004,ROW(C3537)-3,FALSE)</f>
        <v>0</v>
      </c>
      <c r="AF3537" s="109">
        <f t="shared" si="404"/>
        <v>0</v>
      </c>
      <c r="AG3537" s="109">
        <f t="shared" si="408"/>
        <v>0</v>
      </c>
      <c r="AH3537" s="109">
        <f t="shared" si="408"/>
        <v>0</v>
      </c>
      <c r="AI3537" s="109">
        <f t="shared" si="408"/>
        <v>0</v>
      </c>
      <c r="AJ3537" s="109">
        <f t="shared" si="408"/>
        <v>0</v>
      </c>
      <c r="AK3537" s="109">
        <f t="shared" si="408"/>
        <v>0</v>
      </c>
      <c r="AL3537" s="109">
        <f t="shared" si="408"/>
        <v>0</v>
      </c>
    </row>
    <row r="3538" spans="1:38" x14ac:dyDescent="0.3">
      <c r="A3538" s="421"/>
      <c r="B3538" s="421"/>
      <c r="C3538" s="422"/>
      <c r="D3538" s="423"/>
      <c r="E3538" s="421"/>
      <c r="F3538" s="421"/>
      <c r="G3538" s="421"/>
      <c r="H3538" s="421"/>
      <c r="I3538" s="421"/>
      <c r="J3538" s="421"/>
      <c r="K3538" s="421"/>
      <c r="L3538" s="421"/>
      <c r="M3538" s="423"/>
      <c r="N3538" s="340">
        <f>IF(C3538&gt;A_Stammdaten!$B$12,0,SUM(E3538,F3538,H3538,J3538:K3538)-SUM(G3538,I3538,L3538:M3538))</f>
        <v>0</v>
      </c>
      <c r="O3538" s="421"/>
      <c r="P3538" s="421"/>
      <c r="Q3538" s="421"/>
      <c r="R3538" s="421"/>
      <c r="S3538" s="108">
        <f t="shared" si="405"/>
        <v>0</v>
      </c>
      <c r="T3538" s="341">
        <f>IF(ISBLANK($B3538),0,VLOOKUP($B3538,Listen!$A$2:$C$45,2,FALSE))</f>
        <v>0</v>
      </c>
      <c r="U3538" s="341">
        <f>IF(ISBLANK($B3538),0,VLOOKUP($B3538,Listen!$A$2:$C$45,3,FALSE))</f>
        <v>0</v>
      </c>
      <c r="V3538" s="342">
        <f t="shared" si="403"/>
        <v>0</v>
      </c>
      <c r="W3538" s="342">
        <f t="shared" si="407"/>
        <v>0</v>
      </c>
      <c r="X3538" s="342">
        <f t="shared" si="407"/>
        <v>0</v>
      </c>
      <c r="Y3538" s="342">
        <f t="shared" si="407"/>
        <v>0</v>
      </c>
      <c r="Z3538" s="342">
        <f t="shared" si="407"/>
        <v>0</v>
      </c>
      <c r="AA3538" s="342">
        <f t="shared" si="407"/>
        <v>0</v>
      </c>
      <c r="AB3538" s="342">
        <f t="shared" si="407"/>
        <v>0</v>
      </c>
      <c r="AC3538" s="109">
        <f t="shared" si="406"/>
        <v>0</v>
      </c>
      <c r="AD3538" s="109">
        <f>IF(C3538=A_Stammdaten!$B$12,E_SAV!$S3538-E_SAV!$AE3538,HLOOKUP(A_Stammdaten!$B$12-1,$AF$4:$AL$4004,ROW(C3538)-3,FALSE)-$AE3538)</f>
        <v>0</v>
      </c>
      <c r="AE3538" s="109">
        <f>HLOOKUP(A_Stammdaten!$B$12,$AF$4:$AL$4004,ROW(C3538)-3,FALSE)</f>
        <v>0</v>
      </c>
      <c r="AF3538" s="109">
        <f t="shared" si="404"/>
        <v>0</v>
      </c>
      <c r="AG3538" s="109">
        <f t="shared" si="408"/>
        <v>0</v>
      </c>
      <c r="AH3538" s="109">
        <f t="shared" si="408"/>
        <v>0</v>
      </c>
      <c r="AI3538" s="109">
        <f t="shared" si="408"/>
        <v>0</v>
      </c>
      <c r="AJ3538" s="109">
        <f t="shared" si="408"/>
        <v>0</v>
      </c>
      <c r="AK3538" s="109">
        <f t="shared" si="408"/>
        <v>0</v>
      </c>
      <c r="AL3538" s="109">
        <f t="shared" si="408"/>
        <v>0</v>
      </c>
    </row>
    <row r="3539" spans="1:38" x14ac:dyDescent="0.3">
      <c r="A3539" s="421"/>
      <c r="B3539" s="421"/>
      <c r="C3539" s="422"/>
      <c r="D3539" s="423"/>
      <c r="E3539" s="421"/>
      <c r="F3539" s="421"/>
      <c r="G3539" s="421"/>
      <c r="H3539" s="421"/>
      <c r="I3539" s="421"/>
      <c r="J3539" s="421"/>
      <c r="K3539" s="421"/>
      <c r="L3539" s="421"/>
      <c r="M3539" s="423"/>
      <c r="N3539" s="340">
        <f>IF(C3539&gt;A_Stammdaten!$B$12,0,SUM(E3539,F3539,H3539,J3539:K3539)-SUM(G3539,I3539,L3539:M3539))</f>
        <v>0</v>
      </c>
      <c r="O3539" s="421"/>
      <c r="P3539" s="421"/>
      <c r="Q3539" s="421"/>
      <c r="R3539" s="421"/>
      <c r="S3539" s="108">
        <f t="shared" si="405"/>
        <v>0</v>
      </c>
      <c r="T3539" s="341">
        <f>IF(ISBLANK($B3539),0,VLOOKUP($B3539,Listen!$A$2:$C$45,2,FALSE))</f>
        <v>0</v>
      </c>
      <c r="U3539" s="341">
        <f>IF(ISBLANK($B3539),0,VLOOKUP($B3539,Listen!$A$2:$C$45,3,FALSE))</f>
        <v>0</v>
      </c>
      <c r="V3539" s="342">
        <f t="shared" si="403"/>
        <v>0</v>
      </c>
      <c r="W3539" s="342">
        <f t="shared" si="407"/>
        <v>0</v>
      </c>
      <c r="X3539" s="342">
        <f t="shared" si="407"/>
        <v>0</v>
      </c>
      <c r="Y3539" s="342">
        <f t="shared" si="407"/>
        <v>0</v>
      </c>
      <c r="Z3539" s="342">
        <f t="shared" si="407"/>
        <v>0</v>
      </c>
      <c r="AA3539" s="342">
        <f t="shared" si="407"/>
        <v>0</v>
      </c>
      <c r="AB3539" s="342">
        <f t="shared" si="407"/>
        <v>0</v>
      </c>
      <c r="AC3539" s="109">
        <f t="shared" si="406"/>
        <v>0</v>
      </c>
      <c r="AD3539" s="109">
        <f>IF(C3539=A_Stammdaten!$B$12,E_SAV!$S3539-E_SAV!$AE3539,HLOOKUP(A_Stammdaten!$B$12-1,$AF$4:$AL$4004,ROW(C3539)-3,FALSE)-$AE3539)</f>
        <v>0</v>
      </c>
      <c r="AE3539" s="109">
        <f>HLOOKUP(A_Stammdaten!$B$12,$AF$4:$AL$4004,ROW(C3539)-3,FALSE)</f>
        <v>0</v>
      </c>
      <c r="AF3539" s="109">
        <f t="shared" si="404"/>
        <v>0</v>
      </c>
      <c r="AG3539" s="109">
        <f t="shared" si="408"/>
        <v>0</v>
      </c>
      <c r="AH3539" s="109">
        <f t="shared" si="408"/>
        <v>0</v>
      </c>
      <c r="AI3539" s="109">
        <f t="shared" si="408"/>
        <v>0</v>
      </c>
      <c r="AJ3539" s="109">
        <f t="shared" si="408"/>
        <v>0</v>
      </c>
      <c r="AK3539" s="109">
        <f t="shared" si="408"/>
        <v>0</v>
      </c>
      <c r="AL3539" s="109">
        <f t="shared" si="408"/>
        <v>0</v>
      </c>
    </row>
    <row r="3540" spans="1:38" x14ac:dyDescent="0.3">
      <c r="A3540" s="421"/>
      <c r="B3540" s="421"/>
      <c r="C3540" s="422"/>
      <c r="D3540" s="423"/>
      <c r="E3540" s="421"/>
      <c r="F3540" s="421"/>
      <c r="G3540" s="421"/>
      <c r="H3540" s="421"/>
      <c r="I3540" s="421"/>
      <c r="J3540" s="421"/>
      <c r="K3540" s="421"/>
      <c r="L3540" s="421"/>
      <c r="M3540" s="423"/>
      <c r="N3540" s="340">
        <f>IF(C3540&gt;A_Stammdaten!$B$12,0,SUM(E3540,F3540,H3540,J3540:K3540)-SUM(G3540,I3540,L3540:M3540))</f>
        <v>0</v>
      </c>
      <c r="O3540" s="421"/>
      <c r="P3540" s="421"/>
      <c r="Q3540" s="421"/>
      <c r="R3540" s="421"/>
      <c r="S3540" s="108">
        <f t="shared" si="405"/>
        <v>0</v>
      </c>
      <c r="T3540" s="341">
        <f>IF(ISBLANK($B3540),0,VLOOKUP($B3540,Listen!$A$2:$C$45,2,FALSE))</f>
        <v>0</v>
      </c>
      <c r="U3540" s="341">
        <f>IF(ISBLANK($B3540),0,VLOOKUP($B3540,Listen!$A$2:$C$45,3,FALSE))</f>
        <v>0</v>
      </c>
      <c r="V3540" s="342">
        <f t="shared" si="403"/>
        <v>0</v>
      </c>
      <c r="W3540" s="342">
        <f t="shared" si="407"/>
        <v>0</v>
      </c>
      <c r="X3540" s="342">
        <f t="shared" si="407"/>
        <v>0</v>
      </c>
      <c r="Y3540" s="342">
        <f t="shared" si="407"/>
        <v>0</v>
      </c>
      <c r="Z3540" s="342">
        <f t="shared" si="407"/>
        <v>0</v>
      </c>
      <c r="AA3540" s="342">
        <f t="shared" si="407"/>
        <v>0</v>
      </c>
      <c r="AB3540" s="342">
        <f t="shared" si="407"/>
        <v>0</v>
      </c>
      <c r="AC3540" s="109">
        <f t="shared" si="406"/>
        <v>0</v>
      </c>
      <c r="AD3540" s="109">
        <f>IF(C3540=A_Stammdaten!$B$12,E_SAV!$S3540-E_SAV!$AE3540,HLOOKUP(A_Stammdaten!$B$12-1,$AF$4:$AL$4004,ROW(C3540)-3,FALSE)-$AE3540)</f>
        <v>0</v>
      </c>
      <c r="AE3540" s="109">
        <f>HLOOKUP(A_Stammdaten!$B$12,$AF$4:$AL$4004,ROW(C3540)-3,FALSE)</f>
        <v>0</v>
      </c>
      <c r="AF3540" s="109">
        <f t="shared" si="404"/>
        <v>0</v>
      </c>
      <c r="AG3540" s="109">
        <f t="shared" si="408"/>
        <v>0</v>
      </c>
      <c r="AH3540" s="109">
        <f t="shared" si="408"/>
        <v>0</v>
      </c>
      <c r="AI3540" s="109">
        <f t="shared" si="408"/>
        <v>0</v>
      </c>
      <c r="AJ3540" s="109">
        <f t="shared" si="408"/>
        <v>0</v>
      </c>
      <c r="AK3540" s="109">
        <f t="shared" si="408"/>
        <v>0</v>
      </c>
      <c r="AL3540" s="109">
        <f t="shared" si="408"/>
        <v>0</v>
      </c>
    </row>
    <row r="3541" spans="1:38" x14ac:dyDescent="0.3">
      <c r="A3541" s="421"/>
      <c r="B3541" s="421"/>
      <c r="C3541" s="422"/>
      <c r="D3541" s="423"/>
      <c r="E3541" s="421"/>
      <c r="F3541" s="421"/>
      <c r="G3541" s="421"/>
      <c r="H3541" s="421"/>
      <c r="I3541" s="421"/>
      <c r="J3541" s="421"/>
      <c r="K3541" s="421"/>
      <c r="L3541" s="421"/>
      <c r="M3541" s="423"/>
      <c r="N3541" s="340">
        <f>IF(C3541&gt;A_Stammdaten!$B$12,0,SUM(E3541,F3541,H3541,J3541:K3541)-SUM(G3541,I3541,L3541:M3541))</f>
        <v>0</v>
      </c>
      <c r="O3541" s="421"/>
      <c r="P3541" s="421"/>
      <c r="Q3541" s="421"/>
      <c r="R3541" s="421"/>
      <c r="S3541" s="108">
        <f t="shared" si="405"/>
        <v>0</v>
      </c>
      <c r="T3541" s="341">
        <f>IF(ISBLANK($B3541),0,VLOOKUP($B3541,Listen!$A$2:$C$45,2,FALSE))</f>
        <v>0</v>
      </c>
      <c r="U3541" s="341">
        <f>IF(ISBLANK($B3541),0,VLOOKUP($B3541,Listen!$A$2:$C$45,3,FALSE))</f>
        <v>0</v>
      </c>
      <c r="V3541" s="342">
        <f t="shared" si="403"/>
        <v>0</v>
      </c>
      <c r="W3541" s="342">
        <f t="shared" si="407"/>
        <v>0</v>
      </c>
      <c r="X3541" s="342">
        <f t="shared" si="407"/>
        <v>0</v>
      </c>
      <c r="Y3541" s="342">
        <f t="shared" si="407"/>
        <v>0</v>
      </c>
      <c r="Z3541" s="342">
        <f t="shared" si="407"/>
        <v>0</v>
      </c>
      <c r="AA3541" s="342">
        <f t="shared" si="407"/>
        <v>0</v>
      </c>
      <c r="AB3541" s="342">
        <f t="shared" si="407"/>
        <v>0</v>
      </c>
      <c r="AC3541" s="109">
        <f t="shared" si="406"/>
        <v>0</v>
      </c>
      <c r="AD3541" s="109">
        <f>IF(C3541=A_Stammdaten!$B$12,E_SAV!$S3541-E_SAV!$AE3541,HLOOKUP(A_Stammdaten!$B$12-1,$AF$4:$AL$4004,ROW(C3541)-3,FALSE)-$AE3541)</f>
        <v>0</v>
      </c>
      <c r="AE3541" s="109">
        <f>HLOOKUP(A_Stammdaten!$B$12,$AF$4:$AL$4004,ROW(C3541)-3,FALSE)</f>
        <v>0</v>
      </c>
      <c r="AF3541" s="109">
        <f t="shared" si="404"/>
        <v>0</v>
      </c>
      <c r="AG3541" s="109">
        <f t="shared" si="408"/>
        <v>0</v>
      </c>
      <c r="AH3541" s="109">
        <f t="shared" si="408"/>
        <v>0</v>
      </c>
      <c r="AI3541" s="109">
        <f t="shared" si="408"/>
        <v>0</v>
      </c>
      <c r="AJ3541" s="109">
        <f t="shared" si="408"/>
        <v>0</v>
      </c>
      <c r="AK3541" s="109">
        <f t="shared" si="408"/>
        <v>0</v>
      </c>
      <c r="AL3541" s="109">
        <f t="shared" si="408"/>
        <v>0</v>
      </c>
    </row>
    <row r="3542" spans="1:38" x14ac:dyDescent="0.3">
      <c r="A3542" s="421"/>
      <c r="B3542" s="421"/>
      <c r="C3542" s="422"/>
      <c r="D3542" s="423"/>
      <c r="E3542" s="421"/>
      <c r="F3542" s="421"/>
      <c r="G3542" s="421"/>
      <c r="H3542" s="421"/>
      <c r="I3542" s="421"/>
      <c r="J3542" s="421"/>
      <c r="K3542" s="421"/>
      <c r="L3542" s="421"/>
      <c r="M3542" s="423"/>
      <c r="N3542" s="340">
        <f>IF(C3542&gt;A_Stammdaten!$B$12,0,SUM(E3542,F3542,H3542,J3542:K3542)-SUM(G3542,I3542,L3542:M3542))</f>
        <v>0</v>
      </c>
      <c r="O3542" s="421"/>
      <c r="P3542" s="421"/>
      <c r="Q3542" s="421"/>
      <c r="R3542" s="421"/>
      <c r="S3542" s="108">
        <f t="shared" si="405"/>
        <v>0</v>
      </c>
      <c r="T3542" s="341">
        <f>IF(ISBLANK($B3542),0,VLOOKUP($B3542,Listen!$A$2:$C$45,2,FALSE))</f>
        <v>0</v>
      </c>
      <c r="U3542" s="341">
        <f>IF(ISBLANK($B3542),0,VLOOKUP($B3542,Listen!$A$2:$C$45,3,FALSE))</f>
        <v>0</v>
      </c>
      <c r="V3542" s="342">
        <f t="shared" si="403"/>
        <v>0</v>
      </c>
      <c r="W3542" s="342">
        <f t="shared" si="407"/>
        <v>0</v>
      </c>
      <c r="X3542" s="342">
        <f t="shared" si="407"/>
        <v>0</v>
      </c>
      <c r="Y3542" s="342">
        <f t="shared" si="407"/>
        <v>0</v>
      </c>
      <c r="Z3542" s="342">
        <f t="shared" si="407"/>
        <v>0</v>
      </c>
      <c r="AA3542" s="342">
        <f t="shared" si="407"/>
        <v>0</v>
      </c>
      <c r="AB3542" s="342">
        <f t="shared" si="407"/>
        <v>0</v>
      </c>
      <c r="AC3542" s="109">
        <f t="shared" si="406"/>
        <v>0</v>
      </c>
      <c r="AD3542" s="109">
        <f>IF(C3542=A_Stammdaten!$B$12,E_SAV!$S3542-E_SAV!$AE3542,HLOOKUP(A_Stammdaten!$B$12-1,$AF$4:$AL$4004,ROW(C3542)-3,FALSE)-$AE3542)</f>
        <v>0</v>
      </c>
      <c r="AE3542" s="109">
        <f>HLOOKUP(A_Stammdaten!$B$12,$AF$4:$AL$4004,ROW(C3542)-3,FALSE)</f>
        <v>0</v>
      </c>
      <c r="AF3542" s="109">
        <f t="shared" si="404"/>
        <v>0</v>
      </c>
      <c r="AG3542" s="109">
        <f t="shared" si="408"/>
        <v>0</v>
      </c>
      <c r="AH3542" s="109">
        <f t="shared" si="408"/>
        <v>0</v>
      </c>
      <c r="AI3542" s="109">
        <f t="shared" si="408"/>
        <v>0</v>
      </c>
      <c r="AJ3542" s="109">
        <f t="shared" si="408"/>
        <v>0</v>
      </c>
      <c r="AK3542" s="109">
        <f t="shared" si="408"/>
        <v>0</v>
      </c>
      <c r="AL3542" s="109">
        <f t="shared" si="408"/>
        <v>0</v>
      </c>
    </row>
    <row r="3543" spans="1:38" x14ac:dyDescent="0.3">
      <c r="A3543" s="421"/>
      <c r="B3543" s="421"/>
      <c r="C3543" s="422"/>
      <c r="D3543" s="423"/>
      <c r="E3543" s="421"/>
      <c r="F3543" s="421"/>
      <c r="G3543" s="421"/>
      <c r="H3543" s="421"/>
      <c r="I3543" s="421"/>
      <c r="J3543" s="421"/>
      <c r="K3543" s="421"/>
      <c r="L3543" s="421"/>
      <c r="M3543" s="423"/>
      <c r="N3543" s="340">
        <f>IF(C3543&gt;A_Stammdaten!$B$12,0,SUM(E3543,F3543,H3543,J3543:K3543)-SUM(G3543,I3543,L3543:M3543))</f>
        <v>0</v>
      </c>
      <c r="O3543" s="421"/>
      <c r="P3543" s="421"/>
      <c r="Q3543" s="421"/>
      <c r="R3543" s="421"/>
      <c r="S3543" s="108">
        <f t="shared" si="405"/>
        <v>0</v>
      </c>
      <c r="T3543" s="341">
        <f>IF(ISBLANK($B3543),0,VLOOKUP($B3543,Listen!$A$2:$C$45,2,FALSE))</f>
        <v>0</v>
      </c>
      <c r="U3543" s="341">
        <f>IF(ISBLANK($B3543),0,VLOOKUP($B3543,Listen!$A$2:$C$45,3,FALSE))</f>
        <v>0</v>
      </c>
      <c r="V3543" s="342">
        <f t="shared" si="403"/>
        <v>0</v>
      </c>
      <c r="W3543" s="342">
        <f t="shared" si="407"/>
        <v>0</v>
      </c>
      <c r="X3543" s="342">
        <f t="shared" si="407"/>
        <v>0</v>
      </c>
      <c r="Y3543" s="342">
        <f t="shared" si="407"/>
        <v>0</v>
      </c>
      <c r="Z3543" s="342">
        <f t="shared" si="407"/>
        <v>0</v>
      </c>
      <c r="AA3543" s="342">
        <f t="shared" si="407"/>
        <v>0</v>
      </c>
      <c r="AB3543" s="342">
        <f t="shared" si="407"/>
        <v>0</v>
      </c>
      <c r="AC3543" s="109">
        <f t="shared" si="406"/>
        <v>0</v>
      </c>
      <c r="AD3543" s="109">
        <f>IF(C3543=A_Stammdaten!$B$12,E_SAV!$S3543-E_SAV!$AE3543,HLOOKUP(A_Stammdaten!$B$12-1,$AF$4:$AL$4004,ROW(C3543)-3,FALSE)-$AE3543)</f>
        <v>0</v>
      </c>
      <c r="AE3543" s="109">
        <f>HLOOKUP(A_Stammdaten!$B$12,$AF$4:$AL$4004,ROW(C3543)-3,FALSE)</f>
        <v>0</v>
      </c>
      <c r="AF3543" s="109">
        <f t="shared" si="404"/>
        <v>0</v>
      </c>
      <c r="AG3543" s="109">
        <f t="shared" si="408"/>
        <v>0</v>
      </c>
      <c r="AH3543" s="109">
        <f t="shared" si="408"/>
        <v>0</v>
      </c>
      <c r="AI3543" s="109">
        <f t="shared" si="408"/>
        <v>0</v>
      </c>
      <c r="AJ3543" s="109">
        <f t="shared" si="408"/>
        <v>0</v>
      </c>
      <c r="AK3543" s="109">
        <f t="shared" si="408"/>
        <v>0</v>
      </c>
      <c r="AL3543" s="109">
        <f t="shared" si="408"/>
        <v>0</v>
      </c>
    </row>
    <row r="3544" spans="1:38" x14ac:dyDescent="0.3">
      <c r="A3544" s="421"/>
      <c r="B3544" s="421"/>
      <c r="C3544" s="422"/>
      <c r="D3544" s="423"/>
      <c r="E3544" s="421"/>
      <c r="F3544" s="421"/>
      <c r="G3544" s="421"/>
      <c r="H3544" s="421"/>
      <c r="I3544" s="421"/>
      <c r="J3544" s="421"/>
      <c r="K3544" s="421"/>
      <c r="L3544" s="421"/>
      <c r="M3544" s="423"/>
      <c r="N3544" s="340">
        <f>IF(C3544&gt;A_Stammdaten!$B$12,0,SUM(E3544,F3544,H3544,J3544:K3544)-SUM(G3544,I3544,L3544:M3544))</f>
        <v>0</v>
      </c>
      <c r="O3544" s="421"/>
      <c r="P3544" s="421"/>
      <c r="Q3544" s="421"/>
      <c r="R3544" s="421"/>
      <c r="S3544" s="108">
        <f t="shared" si="405"/>
        <v>0</v>
      </c>
      <c r="T3544" s="341">
        <f>IF(ISBLANK($B3544),0,VLOOKUP($B3544,Listen!$A$2:$C$45,2,FALSE))</f>
        <v>0</v>
      </c>
      <c r="U3544" s="341">
        <f>IF(ISBLANK($B3544),0,VLOOKUP($B3544,Listen!$A$2:$C$45,3,FALSE))</f>
        <v>0</v>
      </c>
      <c r="V3544" s="342">
        <f t="shared" si="403"/>
        <v>0</v>
      </c>
      <c r="W3544" s="342">
        <f t="shared" si="407"/>
        <v>0</v>
      </c>
      <c r="X3544" s="342">
        <f t="shared" si="407"/>
        <v>0</v>
      </c>
      <c r="Y3544" s="342">
        <f t="shared" si="407"/>
        <v>0</v>
      </c>
      <c r="Z3544" s="342">
        <f t="shared" si="407"/>
        <v>0</v>
      </c>
      <c r="AA3544" s="342">
        <f t="shared" si="407"/>
        <v>0</v>
      </c>
      <c r="AB3544" s="342">
        <f t="shared" si="407"/>
        <v>0</v>
      </c>
      <c r="AC3544" s="109">
        <f t="shared" si="406"/>
        <v>0</v>
      </c>
      <c r="AD3544" s="109">
        <f>IF(C3544=A_Stammdaten!$B$12,E_SAV!$S3544-E_SAV!$AE3544,HLOOKUP(A_Stammdaten!$B$12-1,$AF$4:$AL$4004,ROW(C3544)-3,FALSE)-$AE3544)</f>
        <v>0</v>
      </c>
      <c r="AE3544" s="109">
        <f>HLOOKUP(A_Stammdaten!$B$12,$AF$4:$AL$4004,ROW(C3544)-3,FALSE)</f>
        <v>0</v>
      </c>
      <c r="AF3544" s="109">
        <f t="shared" si="404"/>
        <v>0</v>
      </c>
      <c r="AG3544" s="109">
        <f t="shared" si="408"/>
        <v>0</v>
      </c>
      <c r="AH3544" s="109">
        <f t="shared" si="408"/>
        <v>0</v>
      </c>
      <c r="AI3544" s="109">
        <f t="shared" si="408"/>
        <v>0</v>
      </c>
      <c r="AJ3544" s="109">
        <f t="shared" si="408"/>
        <v>0</v>
      </c>
      <c r="AK3544" s="109">
        <f t="shared" si="408"/>
        <v>0</v>
      </c>
      <c r="AL3544" s="109">
        <f t="shared" si="408"/>
        <v>0</v>
      </c>
    </row>
    <row r="3545" spans="1:38" x14ac:dyDescent="0.3">
      <c r="A3545" s="421"/>
      <c r="B3545" s="421"/>
      <c r="C3545" s="422"/>
      <c r="D3545" s="423"/>
      <c r="E3545" s="421"/>
      <c r="F3545" s="421"/>
      <c r="G3545" s="421"/>
      <c r="H3545" s="421"/>
      <c r="I3545" s="421"/>
      <c r="J3545" s="421"/>
      <c r="K3545" s="421"/>
      <c r="L3545" s="421"/>
      <c r="M3545" s="423"/>
      <c r="N3545" s="340">
        <f>IF(C3545&gt;A_Stammdaten!$B$12,0,SUM(E3545,F3545,H3545,J3545:K3545)-SUM(G3545,I3545,L3545:M3545))</f>
        <v>0</v>
      </c>
      <c r="O3545" s="421"/>
      <c r="P3545" s="421"/>
      <c r="Q3545" s="421"/>
      <c r="R3545" s="421"/>
      <c r="S3545" s="108">
        <f t="shared" si="405"/>
        <v>0</v>
      </c>
      <c r="T3545" s="341">
        <f>IF(ISBLANK($B3545),0,VLOOKUP($B3545,Listen!$A$2:$C$45,2,FALSE))</f>
        <v>0</v>
      </c>
      <c r="U3545" s="341">
        <f>IF(ISBLANK($B3545),0,VLOOKUP($B3545,Listen!$A$2:$C$45,3,FALSE))</f>
        <v>0</v>
      </c>
      <c r="V3545" s="342">
        <f t="shared" si="403"/>
        <v>0</v>
      </c>
      <c r="W3545" s="342">
        <f t="shared" si="407"/>
        <v>0</v>
      </c>
      <c r="X3545" s="342">
        <f t="shared" si="407"/>
        <v>0</v>
      </c>
      <c r="Y3545" s="342">
        <f t="shared" si="407"/>
        <v>0</v>
      </c>
      <c r="Z3545" s="342">
        <f t="shared" si="407"/>
        <v>0</v>
      </c>
      <c r="AA3545" s="342">
        <f t="shared" si="407"/>
        <v>0</v>
      </c>
      <c r="AB3545" s="342">
        <f t="shared" si="407"/>
        <v>0</v>
      </c>
      <c r="AC3545" s="109">
        <f t="shared" si="406"/>
        <v>0</v>
      </c>
      <c r="AD3545" s="109">
        <f>IF(C3545=A_Stammdaten!$B$12,E_SAV!$S3545-E_SAV!$AE3545,HLOOKUP(A_Stammdaten!$B$12-1,$AF$4:$AL$4004,ROW(C3545)-3,FALSE)-$AE3545)</f>
        <v>0</v>
      </c>
      <c r="AE3545" s="109">
        <f>HLOOKUP(A_Stammdaten!$B$12,$AF$4:$AL$4004,ROW(C3545)-3,FALSE)</f>
        <v>0</v>
      </c>
      <c r="AF3545" s="109">
        <f t="shared" si="404"/>
        <v>0</v>
      </c>
      <c r="AG3545" s="109">
        <f t="shared" si="408"/>
        <v>0</v>
      </c>
      <c r="AH3545" s="109">
        <f t="shared" si="408"/>
        <v>0</v>
      </c>
      <c r="AI3545" s="109">
        <f t="shared" si="408"/>
        <v>0</v>
      </c>
      <c r="AJ3545" s="109">
        <f t="shared" si="408"/>
        <v>0</v>
      </c>
      <c r="AK3545" s="109">
        <f t="shared" si="408"/>
        <v>0</v>
      </c>
      <c r="AL3545" s="109">
        <f t="shared" si="408"/>
        <v>0</v>
      </c>
    </row>
    <row r="3546" spans="1:38" x14ac:dyDescent="0.3">
      <c r="A3546" s="421"/>
      <c r="B3546" s="421"/>
      <c r="C3546" s="422"/>
      <c r="D3546" s="423"/>
      <c r="E3546" s="421"/>
      <c r="F3546" s="421"/>
      <c r="G3546" s="421"/>
      <c r="H3546" s="421"/>
      <c r="I3546" s="421"/>
      <c r="J3546" s="421"/>
      <c r="K3546" s="421"/>
      <c r="L3546" s="421"/>
      <c r="M3546" s="423"/>
      <c r="N3546" s="340">
        <f>IF(C3546&gt;A_Stammdaten!$B$12,0,SUM(E3546,F3546,H3546,J3546:K3546)-SUM(G3546,I3546,L3546:M3546))</f>
        <v>0</v>
      </c>
      <c r="O3546" s="421"/>
      <c r="P3546" s="421"/>
      <c r="Q3546" s="421"/>
      <c r="R3546" s="421"/>
      <c r="S3546" s="108">
        <f t="shared" si="405"/>
        <v>0</v>
      </c>
      <c r="T3546" s="341">
        <f>IF(ISBLANK($B3546),0,VLOOKUP($B3546,Listen!$A$2:$C$45,2,FALSE))</f>
        <v>0</v>
      </c>
      <c r="U3546" s="341">
        <f>IF(ISBLANK($B3546),0,VLOOKUP($B3546,Listen!$A$2:$C$45,3,FALSE))</f>
        <v>0</v>
      </c>
      <c r="V3546" s="342">
        <f t="shared" si="403"/>
        <v>0</v>
      </c>
      <c r="W3546" s="342">
        <f t="shared" si="407"/>
        <v>0</v>
      </c>
      <c r="X3546" s="342">
        <f t="shared" si="407"/>
        <v>0</v>
      </c>
      <c r="Y3546" s="342">
        <f t="shared" si="407"/>
        <v>0</v>
      </c>
      <c r="Z3546" s="342">
        <f t="shared" si="407"/>
        <v>0</v>
      </c>
      <c r="AA3546" s="342">
        <f t="shared" si="407"/>
        <v>0</v>
      </c>
      <c r="AB3546" s="342">
        <f t="shared" si="407"/>
        <v>0</v>
      </c>
      <c r="AC3546" s="109">
        <f t="shared" si="406"/>
        <v>0</v>
      </c>
      <c r="AD3546" s="109">
        <f>IF(C3546=A_Stammdaten!$B$12,E_SAV!$S3546-E_SAV!$AE3546,HLOOKUP(A_Stammdaten!$B$12-1,$AF$4:$AL$4004,ROW(C3546)-3,FALSE)-$AE3546)</f>
        <v>0</v>
      </c>
      <c r="AE3546" s="109">
        <f>HLOOKUP(A_Stammdaten!$B$12,$AF$4:$AL$4004,ROW(C3546)-3,FALSE)</f>
        <v>0</v>
      </c>
      <c r="AF3546" s="109">
        <f t="shared" si="404"/>
        <v>0</v>
      </c>
      <c r="AG3546" s="109">
        <f t="shared" si="408"/>
        <v>0</v>
      </c>
      <c r="AH3546" s="109">
        <f t="shared" si="408"/>
        <v>0</v>
      </c>
      <c r="AI3546" s="109">
        <f t="shared" si="408"/>
        <v>0</v>
      </c>
      <c r="AJ3546" s="109">
        <f t="shared" si="408"/>
        <v>0</v>
      </c>
      <c r="AK3546" s="109">
        <f t="shared" si="408"/>
        <v>0</v>
      </c>
      <c r="AL3546" s="109">
        <f t="shared" si="408"/>
        <v>0</v>
      </c>
    </row>
    <row r="3547" spans="1:38" x14ac:dyDescent="0.3">
      <c r="A3547" s="421"/>
      <c r="B3547" s="421"/>
      <c r="C3547" s="422"/>
      <c r="D3547" s="423"/>
      <c r="E3547" s="421"/>
      <c r="F3547" s="421"/>
      <c r="G3547" s="421"/>
      <c r="H3547" s="421"/>
      <c r="I3547" s="421"/>
      <c r="J3547" s="421"/>
      <c r="K3547" s="421"/>
      <c r="L3547" s="421"/>
      <c r="M3547" s="423"/>
      <c r="N3547" s="340">
        <f>IF(C3547&gt;A_Stammdaten!$B$12,0,SUM(E3547,F3547,H3547,J3547:K3547)-SUM(G3547,I3547,L3547:M3547))</f>
        <v>0</v>
      </c>
      <c r="O3547" s="421"/>
      <c r="P3547" s="421"/>
      <c r="Q3547" s="421"/>
      <c r="R3547" s="421"/>
      <c r="S3547" s="108">
        <f t="shared" si="405"/>
        <v>0</v>
      </c>
      <c r="T3547" s="341">
        <f>IF(ISBLANK($B3547),0,VLOOKUP($B3547,Listen!$A$2:$C$45,2,FALSE))</f>
        <v>0</v>
      </c>
      <c r="U3547" s="341">
        <f>IF(ISBLANK($B3547),0,VLOOKUP($B3547,Listen!$A$2:$C$45,3,FALSE))</f>
        <v>0</v>
      </c>
      <c r="V3547" s="342">
        <f t="shared" si="403"/>
        <v>0</v>
      </c>
      <c r="W3547" s="342">
        <f t="shared" si="407"/>
        <v>0</v>
      </c>
      <c r="X3547" s="342">
        <f t="shared" si="407"/>
        <v>0</v>
      </c>
      <c r="Y3547" s="342">
        <f t="shared" si="407"/>
        <v>0</v>
      </c>
      <c r="Z3547" s="342">
        <f t="shared" si="407"/>
        <v>0</v>
      </c>
      <c r="AA3547" s="342">
        <f t="shared" si="407"/>
        <v>0</v>
      </c>
      <c r="AB3547" s="342">
        <f t="shared" si="407"/>
        <v>0</v>
      </c>
      <c r="AC3547" s="109">
        <f t="shared" si="406"/>
        <v>0</v>
      </c>
      <c r="AD3547" s="109">
        <f>IF(C3547=A_Stammdaten!$B$12,E_SAV!$S3547-E_SAV!$AE3547,HLOOKUP(A_Stammdaten!$B$12-1,$AF$4:$AL$4004,ROW(C3547)-3,FALSE)-$AE3547)</f>
        <v>0</v>
      </c>
      <c r="AE3547" s="109">
        <f>HLOOKUP(A_Stammdaten!$B$12,$AF$4:$AL$4004,ROW(C3547)-3,FALSE)</f>
        <v>0</v>
      </c>
      <c r="AF3547" s="109">
        <f t="shared" si="404"/>
        <v>0</v>
      </c>
      <c r="AG3547" s="109">
        <f t="shared" si="408"/>
        <v>0</v>
      </c>
      <c r="AH3547" s="109">
        <f t="shared" si="408"/>
        <v>0</v>
      </c>
      <c r="AI3547" s="109">
        <f t="shared" si="408"/>
        <v>0</v>
      </c>
      <c r="AJ3547" s="109">
        <f t="shared" si="408"/>
        <v>0</v>
      </c>
      <c r="AK3547" s="109">
        <f t="shared" si="408"/>
        <v>0</v>
      </c>
      <c r="AL3547" s="109">
        <f t="shared" si="408"/>
        <v>0</v>
      </c>
    </row>
    <row r="3548" spans="1:38" x14ac:dyDescent="0.3">
      <c r="A3548" s="421"/>
      <c r="B3548" s="421"/>
      <c r="C3548" s="422"/>
      <c r="D3548" s="423"/>
      <c r="E3548" s="421"/>
      <c r="F3548" s="421"/>
      <c r="G3548" s="421"/>
      <c r="H3548" s="421"/>
      <c r="I3548" s="421"/>
      <c r="J3548" s="421"/>
      <c r="K3548" s="421"/>
      <c r="L3548" s="421"/>
      <c r="M3548" s="423"/>
      <c r="N3548" s="340">
        <f>IF(C3548&gt;A_Stammdaten!$B$12,0,SUM(E3548,F3548,H3548,J3548:K3548)-SUM(G3548,I3548,L3548:M3548))</f>
        <v>0</v>
      </c>
      <c r="O3548" s="421"/>
      <c r="P3548" s="421"/>
      <c r="Q3548" s="421"/>
      <c r="R3548" s="421"/>
      <c r="S3548" s="108">
        <f t="shared" si="405"/>
        <v>0</v>
      </c>
      <c r="T3548" s="341">
        <f>IF(ISBLANK($B3548),0,VLOOKUP($B3548,Listen!$A$2:$C$45,2,FALSE))</f>
        <v>0</v>
      </c>
      <c r="U3548" s="341">
        <f>IF(ISBLANK($B3548),0,VLOOKUP($B3548,Listen!$A$2:$C$45,3,FALSE))</f>
        <v>0</v>
      </c>
      <c r="V3548" s="342">
        <f t="shared" si="403"/>
        <v>0</v>
      </c>
      <c r="W3548" s="342">
        <f t="shared" si="407"/>
        <v>0</v>
      </c>
      <c r="X3548" s="342">
        <f t="shared" si="407"/>
        <v>0</v>
      </c>
      <c r="Y3548" s="342">
        <f t="shared" si="407"/>
        <v>0</v>
      </c>
      <c r="Z3548" s="342">
        <f t="shared" si="407"/>
        <v>0</v>
      </c>
      <c r="AA3548" s="342">
        <f t="shared" si="407"/>
        <v>0</v>
      </c>
      <c r="AB3548" s="342">
        <f t="shared" si="407"/>
        <v>0</v>
      </c>
      <c r="AC3548" s="109">
        <f t="shared" si="406"/>
        <v>0</v>
      </c>
      <c r="AD3548" s="109">
        <f>IF(C3548=A_Stammdaten!$B$12,E_SAV!$S3548-E_SAV!$AE3548,HLOOKUP(A_Stammdaten!$B$12-1,$AF$4:$AL$4004,ROW(C3548)-3,FALSE)-$AE3548)</f>
        <v>0</v>
      </c>
      <c r="AE3548" s="109">
        <f>HLOOKUP(A_Stammdaten!$B$12,$AF$4:$AL$4004,ROW(C3548)-3,FALSE)</f>
        <v>0</v>
      </c>
      <c r="AF3548" s="109">
        <f t="shared" si="404"/>
        <v>0</v>
      </c>
      <c r="AG3548" s="109">
        <f t="shared" si="408"/>
        <v>0</v>
      </c>
      <c r="AH3548" s="109">
        <f t="shared" si="408"/>
        <v>0</v>
      </c>
      <c r="AI3548" s="109">
        <f t="shared" si="408"/>
        <v>0</v>
      </c>
      <c r="AJ3548" s="109">
        <f t="shared" si="408"/>
        <v>0</v>
      </c>
      <c r="AK3548" s="109">
        <f t="shared" si="408"/>
        <v>0</v>
      </c>
      <c r="AL3548" s="109">
        <f t="shared" si="408"/>
        <v>0</v>
      </c>
    </row>
    <row r="3549" spans="1:38" x14ac:dyDescent="0.3">
      <c r="A3549" s="421"/>
      <c r="B3549" s="421"/>
      <c r="C3549" s="422"/>
      <c r="D3549" s="423"/>
      <c r="E3549" s="421"/>
      <c r="F3549" s="421"/>
      <c r="G3549" s="421"/>
      <c r="H3549" s="421"/>
      <c r="I3549" s="421"/>
      <c r="J3549" s="421"/>
      <c r="K3549" s="421"/>
      <c r="L3549" s="421"/>
      <c r="M3549" s="423"/>
      <c r="N3549" s="340">
        <f>IF(C3549&gt;A_Stammdaten!$B$12,0,SUM(E3549,F3549,H3549,J3549:K3549)-SUM(G3549,I3549,L3549:M3549))</f>
        <v>0</v>
      </c>
      <c r="O3549" s="421"/>
      <c r="P3549" s="421"/>
      <c r="Q3549" s="421"/>
      <c r="R3549" s="421"/>
      <c r="S3549" s="108">
        <f t="shared" si="405"/>
        <v>0</v>
      </c>
      <c r="T3549" s="341">
        <f>IF(ISBLANK($B3549),0,VLOOKUP($B3549,Listen!$A$2:$C$45,2,FALSE))</f>
        <v>0</v>
      </c>
      <c r="U3549" s="341">
        <f>IF(ISBLANK($B3549),0,VLOOKUP($B3549,Listen!$A$2:$C$45,3,FALSE))</f>
        <v>0</v>
      </c>
      <c r="V3549" s="342">
        <f t="shared" si="403"/>
        <v>0</v>
      </c>
      <c r="W3549" s="342">
        <f t="shared" si="407"/>
        <v>0</v>
      </c>
      <c r="X3549" s="342">
        <f t="shared" si="407"/>
        <v>0</v>
      </c>
      <c r="Y3549" s="342">
        <f t="shared" si="407"/>
        <v>0</v>
      </c>
      <c r="Z3549" s="342">
        <f t="shared" si="407"/>
        <v>0</v>
      </c>
      <c r="AA3549" s="342">
        <f t="shared" si="407"/>
        <v>0</v>
      </c>
      <c r="AB3549" s="342">
        <f t="shared" si="407"/>
        <v>0</v>
      </c>
      <c r="AC3549" s="109">
        <f t="shared" si="406"/>
        <v>0</v>
      </c>
      <c r="AD3549" s="109">
        <f>IF(C3549=A_Stammdaten!$B$12,E_SAV!$S3549-E_SAV!$AE3549,HLOOKUP(A_Stammdaten!$B$12-1,$AF$4:$AL$4004,ROW(C3549)-3,FALSE)-$AE3549)</f>
        <v>0</v>
      </c>
      <c r="AE3549" s="109">
        <f>HLOOKUP(A_Stammdaten!$B$12,$AF$4:$AL$4004,ROW(C3549)-3,FALSE)</f>
        <v>0</v>
      </c>
      <c r="AF3549" s="109">
        <f t="shared" si="404"/>
        <v>0</v>
      </c>
      <c r="AG3549" s="109">
        <f t="shared" si="408"/>
        <v>0</v>
      </c>
      <c r="AH3549" s="109">
        <f t="shared" si="408"/>
        <v>0</v>
      </c>
      <c r="AI3549" s="109">
        <f t="shared" si="408"/>
        <v>0</v>
      </c>
      <c r="AJ3549" s="109">
        <f t="shared" si="408"/>
        <v>0</v>
      </c>
      <c r="AK3549" s="109">
        <f t="shared" si="408"/>
        <v>0</v>
      </c>
      <c r="AL3549" s="109">
        <f t="shared" si="408"/>
        <v>0</v>
      </c>
    </row>
    <row r="3550" spans="1:38" x14ac:dyDescent="0.3">
      <c r="A3550" s="421"/>
      <c r="B3550" s="421"/>
      <c r="C3550" s="422"/>
      <c r="D3550" s="423"/>
      <c r="E3550" s="421"/>
      <c r="F3550" s="421"/>
      <c r="G3550" s="421"/>
      <c r="H3550" s="421"/>
      <c r="I3550" s="421"/>
      <c r="J3550" s="421"/>
      <c r="K3550" s="421"/>
      <c r="L3550" s="421"/>
      <c r="M3550" s="423"/>
      <c r="N3550" s="340">
        <f>IF(C3550&gt;A_Stammdaten!$B$12,0,SUM(E3550,F3550,H3550,J3550:K3550)-SUM(G3550,I3550,L3550:M3550))</f>
        <v>0</v>
      </c>
      <c r="O3550" s="421"/>
      <c r="P3550" s="421"/>
      <c r="Q3550" s="421"/>
      <c r="R3550" s="421"/>
      <c r="S3550" s="108">
        <f t="shared" si="405"/>
        <v>0</v>
      </c>
      <c r="T3550" s="341">
        <f>IF(ISBLANK($B3550),0,VLOOKUP($B3550,Listen!$A$2:$C$45,2,FALSE))</f>
        <v>0</v>
      </c>
      <c r="U3550" s="341">
        <f>IF(ISBLANK($B3550),0,VLOOKUP($B3550,Listen!$A$2:$C$45,3,FALSE))</f>
        <v>0</v>
      </c>
      <c r="V3550" s="342">
        <f t="shared" si="403"/>
        <v>0</v>
      </c>
      <c r="W3550" s="342">
        <f t="shared" si="407"/>
        <v>0</v>
      </c>
      <c r="X3550" s="342">
        <f t="shared" si="407"/>
        <v>0</v>
      </c>
      <c r="Y3550" s="342">
        <f t="shared" si="407"/>
        <v>0</v>
      </c>
      <c r="Z3550" s="342">
        <f t="shared" si="407"/>
        <v>0</v>
      </c>
      <c r="AA3550" s="342">
        <f t="shared" si="407"/>
        <v>0</v>
      </c>
      <c r="AB3550" s="342">
        <f t="shared" si="407"/>
        <v>0</v>
      </c>
      <c r="AC3550" s="109">
        <f t="shared" si="406"/>
        <v>0</v>
      </c>
      <c r="AD3550" s="109">
        <f>IF(C3550=A_Stammdaten!$B$12,E_SAV!$S3550-E_SAV!$AE3550,HLOOKUP(A_Stammdaten!$B$12-1,$AF$4:$AL$4004,ROW(C3550)-3,FALSE)-$AE3550)</f>
        <v>0</v>
      </c>
      <c r="AE3550" s="109">
        <f>HLOOKUP(A_Stammdaten!$B$12,$AF$4:$AL$4004,ROW(C3550)-3,FALSE)</f>
        <v>0</v>
      </c>
      <c r="AF3550" s="109">
        <f t="shared" si="404"/>
        <v>0</v>
      </c>
      <c r="AG3550" s="109">
        <f t="shared" si="408"/>
        <v>0</v>
      </c>
      <c r="AH3550" s="109">
        <f t="shared" si="408"/>
        <v>0</v>
      </c>
      <c r="AI3550" s="109">
        <f t="shared" si="408"/>
        <v>0</v>
      </c>
      <c r="AJ3550" s="109">
        <f t="shared" si="408"/>
        <v>0</v>
      </c>
      <c r="AK3550" s="109">
        <f t="shared" si="408"/>
        <v>0</v>
      </c>
      <c r="AL3550" s="109">
        <f t="shared" si="408"/>
        <v>0</v>
      </c>
    </row>
    <row r="3551" spans="1:38" x14ac:dyDescent="0.3">
      <c r="A3551" s="421"/>
      <c r="B3551" s="421"/>
      <c r="C3551" s="422"/>
      <c r="D3551" s="423"/>
      <c r="E3551" s="421"/>
      <c r="F3551" s="421"/>
      <c r="G3551" s="421"/>
      <c r="H3551" s="421"/>
      <c r="I3551" s="421"/>
      <c r="J3551" s="421"/>
      <c r="K3551" s="421"/>
      <c r="L3551" s="421"/>
      <c r="M3551" s="423"/>
      <c r="N3551" s="340">
        <f>IF(C3551&gt;A_Stammdaten!$B$12,0,SUM(E3551,F3551,H3551,J3551:K3551)-SUM(G3551,I3551,L3551:M3551))</f>
        <v>0</v>
      </c>
      <c r="O3551" s="421"/>
      <c r="P3551" s="421"/>
      <c r="Q3551" s="421"/>
      <c r="R3551" s="421"/>
      <c r="S3551" s="108">
        <f t="shared" si="405"/>
        <v>0</v>
      </c>
      <c r="T3551" s="341">
        <f>IF(ISBLANK($B3551),0,VLOOKUP($B3551,Listen!$A$2:$C$45,2,FALSE))</f>
        <v>0</v>
      </c>
      <c r="U3551" s="341">
        <f>IF(ISBLANK($B3551),0,VLOOKUP($B3551,Listen!$A$2:$C$45,3,FALSE))</f>
        <v>0</v>
      </c>
      <c r="V3551" s="342">
        <f t="shared" si="403"/>
        <v>0</v>
      </c>
      <c r="W3551" s="342">
        <f t="shared" si="407"/>
        <v>0</v>
      </c>
      <c r="X3551" s="342">
        <f t="shared" si="407"/>
        <v>0</v>
      </c>
      <c r="Y3551" s="342">
        <f t="shared" si="407"/>
        <v>0</v>
      </c>
      <c r="Z3551" s="342">
        <f t="shared" si="407"/>
        <v>0</v>
      </c>
      <c r="AA3551" s="342">
        <f t="shared" si="407"/>
        <v>0</v>
      </c>
      <c r="AB3551" s="342">
        <f t="shared" si="407"/>
        <v>0</v>
      </c>
      <c r="AC3551" s="109">
        <f t="shared" si="406"/>
        <v>0</v>
      </c>
      <c r="AD3551" s="109">
        <f>IF(C3551=A_Stammdaten!$B$12,E_SAV!$S3551-E_SAV!$AE3551,HLOOKUP(A_Stammdaten!$B$12-1,$AF$4:$AL$4004,ROW(C3551)-3,FALSE)-$AE3551)</f>
        <v>0</v>
      </c>
      <c r="AE3551" s="109">
        <f>HLOOKUP(A_Stammdaten!$B$12,$AF$4:$AL$4004,ROW(C3551)-3,FALSE)</f>
        <v>0</v>
      </c>
      <c r="AF3551" s="109">
        <f t="shared" si="404"/>
        <v>0</v>
      </c>
      <c r="AG3551" s="109">
        <f t="shared" si="408"/>
        <v>0</v>
      </c>
      <c r="AH3551" s="109">
        <f t="shared" si="408"/>
        <v>0</v>
      </c>
      <c r="AI3551" s="109">
        <f t="shared" si="408"/>
        <v>0</v>
      </c>
      <c r="AJ3551" s="109">
        <f t="shared" si="408"/>
        <v>0</v>
      </c>
      <c r="AK3551" s="109">
        <f t="shared" si="408"/>
        <v>0</v>
      </c>
      <c r="AL3551" s="109">
        <f t="shared" si="408"/>
        <v>0</v>
      </c>
    </row>
    <row r="3552" spans="1:38" x14ac:dyDescent="0.3">
      <c r="A3552" s="421"/>
      <c r="B3552" s="421"/>
      <c r="C3552" s="422"/>
      <c r="D3552" s="423"/>
      <c r="E3552" s="421"/>
      <c r="F3552" s="421"/>
      <c r="G3552" s="421"/>
      <c r="H3552" s="421"/>
      <c r="I3552" s="421"/>
      <c r="J3552" s="421"/>
      <c r="K3552" s="421"/>
      <c r="L3552" s="421"/>
      <c r="M3552" s="423"/>
      <c r="N3552" s="340">
        <f>IF(C3552&gt;A_Stammdaten!$B$12,0,SUM(E3552,F3552,H3552,J3552:K3552)-SUM(G3552,I3552,L3552:M3552))</f>
        <v>0</v>
      </c>
      <c r="O3552" s="421"/>
      <c r="P3552" s="421"/>
      <c r="Q3552" s="421"/>
      <c r="R3552" s="421"/>
      <c r="S3552" s="108">
        <f t="shared" si="405"/>
        <v>0</v>
      </c>
      <c r="T3552" s="341">
        <f>IF(ISBLANK($B3552),0,VLOOKUP($B3552,Listen!$A$2:$C$45,2,FALSE))</f>
        <v>0</v>
      </c>
      <c r="U3552" s="341">
        <f>IF(ISBLANK($B3552),0,VLOOKUP($B3552,Listen!$A$2:$C$45,3,FALSE))</f>
        <v>0</v>
      </c>
      <c r="V3552" s="342">
        <f t="shared" si="403"/>
        <v>0</v>
      </c>
      <c r="W3552" s="342">
        <f t="shared" si="407"/>
        <v>0</v>
      </c>
      <c r="X3552" s="342">
        <f t="shared" si="407"/>
        <v>0</v>
      </c>
      <c r="Y3552" s="342">
        <f t="shared" si="407"/>
        <v>0</v>
      </c>
      <c r="Z3552" s="342">
        <f t="shared" si="407"/>
        <v>0</v>
      </c>
      <c r="AA3552" s="342">
        <f t="shared" si="407"/>
        <v>0</v>
      </c>
      <c r="AB3552" s="342">
        <f t="shared" si="407"/>
        <v>0</v>
      </c>
      <c r="AC3552" s="109">
        <f t="shared" si="406"/>
        <v>0</v>
      </c>
      <c r="AD3552" s="109">
        <f>IF(C3552=A_Stammdaten!$B$12,E_SAV!$S3552-E_SAV!$AE3552,HLOOKUP(A_Stammdaten!$B$12-1,$AF$4:$AL$4004,ROW(C3552)-3,FALSE)-$AE3552)</f>
        <v>0</v>
      </c>
      <c r="AE3552" s="109">
        <f>HLOOKUP(A_Stammdaten!$B$12,$AF$4:$AL$4004,ROW(C3552)-3,FALSE)</f>
        <v>0</v>
      </c>
      <c r="AF3552" s="109">
        <f t="shared" si="404"/>
        <v>0</v>
      </c>
      <c r="AG3552" s="109">
        <f t="shared" si="408"/>
        <v>0</v>
      </c>
      <c r="AH3552" s="109">
        <f t="shared" si="408"/>
        <v>0</v>
      </c>
      <c r="AI3552" s="109">
        <f t="shared" si="408"/>
        <v>0</v>
      </c>
      <c r="AJ3552" s="109">
        <f t="shared" si="408"/>
        <v>0</v>
      </c>
      <c r="AK3552" s="109">
        <f t="shared" si="408"/>
        <v>0</v>
      </c>
      <c r="AL3552" s="109">
        <f t="shared" si="408"/>
        <v>0</v>
      </c>
    </row>
    <row r="3553" spans="1:38" x14ac:dyDescent="0.3">
      <c r="A3553" s="421"/>
      <c r="B3553" s="421"/>
      <c r="C3553" s="422"/>
      <c r="D3553" s="423"/>
      <c r="E3553" s="421"/>
      <c r="F3553" s="421"/>
      <c r="G3553" s="421"/>
      <c r="H3553" s="421"/>
      <c r="I3553" s="421"/>
      <c r="J3553" s="421"/>
      <c r="K3553" s="421"/>
      <c r="L3553" s="421"/>
      <c r="M3553" s="423"/>
      <c r="N3553" s="340">
        <f>IF(C3553&gt;A_Stammdaten!$B$12,0,SUM(E3553,F3553,H3553,J3553:K3553)-SUM(G3553,I3553,L3553:M3553))</f>
        <v>0</v>
      </c>
      <c r="O3553" s="421"/>
      <c r="P3553" s="421"/>
      <c r="Q3553" s="421"/>
      <c r="R3553" s="421"/>
      <c r="S3553" s="108">
        <f t="shared" si="405"/>
        <v>0</v>
      </c>
      <c r="T3553" s="341">
        <f>IF(ISBLANK($B3553),0,VLOOKUP($B3553,Listen!$A$2:$C$45,2,FALSE))</f>
        <v>0</v>
      </c>
      <c r="U3553" s="341">
        <f>IF(ISBLANK($B3553),0,VLOOKUP($B3553,Listen!$A$2:$C$45,3,FALSE))</f>
        <v>0</v>
      </c>
      <c r="V3553" s="342">
        <f t="shared" si="403"/>
        <v>0</v>
      </c>
      <c r="W3553" s="342">
        <f t="shared" si="407"/>
        <v>0</v>
      </c>
      <c r="X3553" s="342">
        <f t="shared" si="407"/>
        <v>0</v>
      </c>
      <c r="Y3553" s="342">
        <f t="shared" si="407"/>
        <v>0</v>
      </c>
      <c r="Z3553" s="342">
        <f t="shared" si="407"/>
        <v>0</v>
      </c>
      <c r="AA3553" s="342">
        <f t="shared" si="407"/>
        <v>0</v>
      </c>
      <c r="AB3553" s="342">
        <f t="shared" si="407"/>
        <v>0</v>
      </c>
      <c r="AC3553" s="109">
        <f t="shared" si="406"/>
        <v>0</v>
      </c>
      <c r="AD3553" s="109">
        <f>IF(C3553=A_Stammdaten!$B$12,E_SAV!$S3553-E_SAV!$AE3553,HLOOKUP(A_Stammdaten!$B$12-1,$AF$4:$AL$4004,ROW(C3553)-3,FALSE)-$AE3553)</f>
        <v>0</v>
      </c>
      <c r="AE3553" s="109">
        <f>HLOOKUP(A_Stammdaten!$B$12,$AF$4:$AL$4004,ROW(C3553)-3,FALSE)</f>
        <v>0</v>
      </c>
      <c r="AF3553" s="109">
        <f t="shared" si="404"/>
        <v>0</v>
      </c>
      <c r="AG3553" s="109">
        <f t="shared" si="408"/>
        <v>0</v>
      </c>
      <c r="AH3553" s="109">
        <f t="shared" si="408"/>
        <v>0</v>
      </c>
      <c r="AI3553" s="109">
        <f t="shared" si="408"/>
        <v>0</v>
      </c>
      <c r="AJ3553" s="109">
        <f t="shared" si="408"/>
        <v>0</v>
      </c>
      <c r="AK3553" s="109">
        <f t="shared" si="408"/>
        <v>0</v>
      </c>
      <c r="AL3553" s="109">
        <f t="shared" si="408"/>
        <v>0</v>
      </c>
    </row>
    <row r="3554" spans="1:38" x14ac:dyDescent="0.3">
      <c r="A3554" s="421"/>
      <c r="B3554" s="421"/>
      <c r="C3554" s="422"/>
      <c r="D3554" s="423"/>
      <c r="E3554" s="421"/>
      <c r="F3554" s="421"/>
      <c r="G3554" s="421"/>
      <c r="H3554" s="421"/>
      <c r="I3554" s="421"/>
      <c r="J3554" s="421"/>
      <c r="K3554" s="421"/>
      <c r="L3554" s="421"/>
      <c r="M3554" s="423"/>
      <c r="N3554" s="340">
        <f>IF(C3554&gt;A_Stammdaten!$B$12,0,SUM(E3554,F3554,H3554,J3554:K3554)-SUM(G3554,I3554,L3554:M3554))</f>
        <v>0</v>
      </c>
      <c r="O3554" s="421"/>
      <c r="P3554" s="421"/>
      <c r="Q3554" s="421"/>
      <c r="R3554" s="421"/>
      <c r="S3554" s="108">
        <f t="shared" si="405"/>
        <v>0</v>
      </c>
      <c r="T3554" s="341">
        <f>IF(ISBLANK($B3554),0,VLOOKUP($B3554,Listen!$A$2:$C$45,2,FALSE))</f>
        <v>0</v>
      </c>
      <c r="U3554" s="341">
        <f>IF(ISBLANK($B3554),0,VLOOKUP($B3554,Listen!$A$2:$C$45,3,FALSE))</f>
        <v>0</v>
      </c>
      <c r="V3554" s="342">
        <f t="shared" si="403"/>
        <v>0</v>
      </c>
      <c r="W3554" s="342">
        <f t="shared" si="407"/>
        <v>0</v>
      </c>
      <c r="X3554" s="342">
        <f t="shared" si="407"/>
        <v>0</v>
      </c>
      <c r="Y3554" s="342">
        <f t="shared" si="407"/>
        <v>0</v>
      </c>
      <c r="Z3554" s="342">
        <f t="shared" si="407"/>
        <v>0</v>
      </c>
      <c r="AA3554" s="342">
        <f t="shared" si="407"/>
        <v>0</v>
      </c>
      <c r="AB3554" s="342">
        <f t="shared" si="407"/>
        <v>0</v>
      </c>
      <c r="AC3554" s="109">
        <f t="shared" si="406"/>
        <v>0</v>
      </c>
      <c r="AD3554" s="109">
        <f>IF(C3554=A_Stammdaten!$B$12,E_SAV!$S3554-E_SAV!$AE3554,HLOOKUP(A_Stammdaten!$B$12-1,$AF$4:$AL$4004,ROW(C3554)-3,FALSE)-$AE3554)</f>
        <v>0</v>
      </c>
      <c r="AE3554" s="109">
        <f>HLOOKUP(A_Stammdaten!$B$12,$AF$4:$AL$4004,ROW(C3554)-3,FALSE)</f>
        <v>0</v>
      </c>
      <c r="AF3554" s="109">
        <f t="shared" si="404"/>
        <v>0</v>
      </c>
      <c r="AG3554" s="109">
        <f t="shared" si="408"/>
        <v>0</v>
      </c>
      <c r="AH3554" s="109">
        <f t="shared" si="408"/>
        <v>0</v>
      </c>
      <c r="AI3554" s="109">
        <f t="shared" si="408"/>
        <v>0</v>
      </c>
      <c r="AJ3554" s="109">
        <f t="shared" si="408"/>
        <v>0</v>
      </c>
      <c r="AK3554" s="109">
        <f t="shared" si="408"/>
        <v>0</v>
      </c>
      <c r="AL3554" s="109">
        <f t="shared" si="408"/>
        <v>0</v>
      </c>
    </row>
    <row r="3555" spans="1:38" x14ac:dyDescent="0.3">
      <c r="A3555" s="421"/>
      <c r="B3555" s="421"/>
      <c r="C3555" s="422"/>
      <c r="D3555" s="423"/>
      <c r="E3555" s="421"/>
      <c r="F3555" s="421"/>
      <c r="G3555" s="421"/>
      <c r="H3555" s="421"/>
      <c r="I3555" s="421"/>
      <c r="J3555" s="421"/>
      <c r="K3555" s="421"/>
      <c r="L3555" s="421"/>
      <c r="M3555" s="423"/>
      <c r="N3555" s="340">
        <f>IF(C3555&gt;A_Stammdaten!$B$12,0,SUM(E3555,F3555,H3555,J3555:K3555)-SUM(G3555,I3555,L3555:M3555))</f>
        <v>0</v>
      </c>
      <c r="O3555" s="421"/>
      <c r="P3555" s="421"/>
      <c r="Q3555" s="421"/>
      <c r="R3555" s="421"/>
      <c r="S3555" s="108">
        <f t="shared" si="405"/>
        <v>0</v>
      </c>
      <c r="T3555" s="341">
        <f>IF(ISBLANK($B3555),0,VLOOKUP($B3555,Listen!$A$2:$C$45,2,FALSE))</f>
        <v>0</v>
      </c>
      <c r="U3555" s="341">
        <f>IF(ISBLANK($B3555),0,VLOOKUP($B3555,Listen!$A$2:$C$45,3,FALSE))</f>
        <v>0</v>
      </c>
      <c r="V3555" s="342">
        <f t="shared" si="403"/>
        <v>0</v>
      </c>
      <c r="W3555" s="342">
        <f t="shared" si="407"/>
        <v>0</v>
      </c>
      <c r="X3555" s="342">
        <f t="shared" si="407"/>
        <v>0</v>
      </c>
      <c r="Y3555" s="342">
        <f t="shared" si="407"/>
        <v>0</v>
      </c>
      <c r="Z3555" s="342">
        <f t="shared" si="407"/>
        <v>0</v>
      </c>
      <c r="AA3555" s="342">
        <f t="shared" si="407"/>
        <v>0</v>
      </c>
      <c r="AB3555" s="342">
        <f t="shared" si="407"/>
        <v>0</v>
      </c>
      <c r="AC3555" s="109">
        <f t="shared" si="406"/>
        <v>0</v>
      </c>
      <c r="AD3555" s="109">
        <f>IF(C3555=A_Stammdaten!$B$12,E_SAV!$S3555-E_SAV!$AE3555,HLOOKUP(A_Stammdaten!$B$12-1,$AF$4:$AL$4004,ROW(C3555)-3,FALSE)-$AE3555)</f>
        <v>0</v>
      </c>
      <c r="AE3555" s="109">
        <f>HLOOKUP(A_Stammdaten!$B$12,$AF$4:$AL$4004,ROW(C3555)-3,FALSE)</f>
        <v>0</v>
      </c>
      <c r="AF3555" s="109">
        <f t="shared" si="404"/>
        <v>0</v>
      </c>
      <c r="AG3555" s="109">
        <f t="shared" si="408"/>
        <v>0</v>
      </c>
      <c r="AH3555" s="109">
        <f t="shared" si="408"/>
        <v>0</v>
      </c>
      <c r="AI3555" s="109">
        <f t="shared" si="408"/>
        <v>0</v>
      </c>
      <c r="AJ3555" s="109">
        <f t="shared" si="408"/>
        <v>0</v>
      </c>
      <c r="AK3555" s="109">
        <f t="shared" si="408"/>
        <v>0</v>
      </c>
      <c r="AL3555" s="109">
        <f t="shared" si="408"/>
        <v>0</v>
      </c>
    </row>
    <row r="3556" spans="1:38" x14ac:dyDescent="0.3">
      <c r="A3556" s="421"/>
      <c r="B3556" s="421"/>
      <c r="C3556" s="422"/>
      <c r="D3556" s="423"/>
      <c r="E3556" s="421"/>
      <c r="F3556" s="421"/>
      <c r="G3556" s="421"/>
      <c r="H3556" s="421"/>
      <c r="I3556" s="421"/>
      <c r="J3556" s="421"/>
      <c r="K3556" s="421"/>
      <c r="L3556" s="421"/>
      <c r="M3556" s="423"/>
      <c r="N3556" s="340">
        <f>IF(C3556&gt;A_Stammdaten!$B$12,0,SUM(E3556,F3556,H3556,J3556:K3556)-SUM(G3556,I3556,L3556:M3556))</f>
        <v>0</v>
      </c>
      <c r="O3556" s="421"/>
      <c r="P3556" s="421"/>
      <c r="Q3556" s="421"/>
      <c r="R3556" s="421"/>
      <c r="S3556" s="108">
        <f t="shared" si="405"/>
        <v>0</v>
      </c>
      <c r="T3556" s="341">
        <f>IF(ISBLANK($B3556),0,VLOOKUP($B3556,Listen!$A$2:$C$45,2,FALSE))</f>
        <v>0</v>
      </c>
      <c r="U3556" s="341">
        <f>IF(ISBLANK($B3556),0,VLOOKUP($B3556,Listen!$A$2:$C$45,3,FALSE))</f>
        <v>0</v>
      </c>
      <c r="V3556" s="342">
        <f t="shared" si="403"/>
        <v>0</v>
      </c>
      <c r="W3556" s="342">
        <f t="shared" si="407"/>
        <v>0</v>
      </c>
      <c r="X3556" s="342">
        <f t="shared" si="407"/>
        <v>0</v>
      </c>
      <c r="Y3556" s="342">
        <f t="shared" si="407"/>
        <v>0</v>
      </c>
      <c r="Z3556" s="342">
        <f t="shared" si="407"/>
        <v>0</v>
      </c>
      <c r="AA3556" s="342">
        <f t="shared" si="407"/>
        <v>0</v>
      </c>
      <c r="AB3556" s="342">
        <f t="shared" si="407"/>
        <v>0</v>
      </c>
      <c r="AC3556" s="109">
        <f t="shared" si="406"/>
        <v>0</v>
      </c>
      <c r="AD3556" s="109">
        <f>IF(C3556=A_Stammdaten!$B$12,E_SAV!$S3556-E_SAV!$AE3556,HLOOKUP(A_Stammdaten!$B$12-1,$AF$4:$AL$4004,ROW(C3556)-3,FALSE)-$AE3556)</f>
        <v>0</v>
      </c>
      <c r="AE3556" s="109">
        <f>HLOOKUP(A_Stammdaten!$B$12,$AF$4:$AL$4004,ROW(C3556)-3,FALSE)</f>
        <v>0</v>
      </c>
      <c r="AF3556" s="109">
        <f t="shared" si="404"/>
        <v>0</v>
      </c>
      <c r="AG3556" s="109">
        <f t="shared" si="408"/>
        <v>0</v>
      </c>
      <c r="AH3556" s="109">
        <f t="shared" si="408"/>
        <v>0</v>
      </c>
      <c r="AI3556" s="109">
        <f t="shared" si="408"/>
        <v>0</v>
      </c>
      <c r="AJ3556" s="109">
        <f t="shared" si="408"/>
        <v>0</v>
      </c>
      <c r="AK3556" s="109">
        <f t="shared" si="408"/>
        <v>0</v>
      </c>
      <c r="AL3556" s="109">
        <f t="shared" si="408"/>
        <v>0</v>
      </c>
    </row>
    <row r="3557" spans="1:38" x14ac:dyDescent="0.3">
      <c r="A3557" s="421"/>
      <c r="B3557" s="421"/>
      <c r="C3557" s="422"/>
      <c r="D3557" s="423"/>
      <c r="E3557" s="421"/>
      <c r="F3557" s="421"/>
      <c r="G3557" s="421"/>
      <c r="H3557" s="421"/>
      <c r="I3557" s="421"/>
      <c r="J3557" s="421"/>
      <c r="K3557" s="421"/>
      <c r="L3557" s="421"/>
      <c r="M3557" s="423"/>
      <c r="N3557" s="340">
        <f>IF(C3557&gt;A_Stammdaten!$B$12,0,SUM(E3557,F3557,H3557,J3557:K3557)-SUM(G3557,I3557,L3557:M3557))</f>
        <v>0</v>
      </c>
      <c r="O3557" s="421"/>
      <c r="P3557" s="421"/>
      <c r="Q3557" s="421"/>
      <c r="R3557" s="421"/>
      <c r="S3557" s="108">
        <f t="shared" si="405"/>
        <v>0</v>
      </c>
      <c r="T3557" s="341">
        <f>IF(ISBLANK($B3557),0,VLOOKUP($B3557,Listen!$A$2:$C$45,2,FALSE))</f>
        <v>0</v>
      </c>
      <c r="U3557" s="341">
        <f>IF(ISBLANK($B3557),0,VLOOKUP($B3557,Listen!$A$2:$C$45,3,FALSE))</f>
        <v>0</v>
      </c>
      <c r="V3557" s="342">
        <f t="shared" si="403"/>
        <v>0</v>
      </c>
      <c r="W3557" s="342">
        <f t="shared" si="407"/>
        <v>0</v>
      </c>
      <c r="X3557" s="342">
        <f t="shared" si="407"/>
        <v>0</v>
      </c>
      <c r="Y3557" s="342">
        <f t="shared" si="407"/>
        <v>0</v>
      </c>
      <c r="Z3557" s="342">
        <f t="shared" si="407"/>
        <v>0</v>
      </c>
      <c r="AA3557" s="342">
        <f t="shared" si="407"/>
        <v>0</v>
      </c>
      <c r="AB3557" s="342">
        <f t="shared" si="407"/>
        <v>0</v>
      </c>
      <c r="AC3557" s="109">
        <f t="shared" si="406"/>
        <v>0</v>
      </c>
      <c r="AD3557" s="109">
        <f>IF(C3557=A_Stammdaten!$B$12,E_SAV!$S3557-E_SAV!$AE3557,HLOOKUP(A_Stammdaten!$B$12-1,$AF$4:$AL$4004,ROW(C3557)-3,FALSE)-$AE3557)</f>
        <v>0</v>
      </c>
      <c r="AE3557" s="109">
        <f>HLOOKUP(A_Stammdaten!$B$12,$AF$4:$AL$4004,ROW(C3557)-3,FALSE)</f>
        <v>0</v>
      </c>
      <c r="AF3557" s="109">
        <f t="shared" si="404"/>
        <v>0</v>
      </c>
      <c r="AG3557" s="109">
        <f t="shared" si="408"/>
        <v>0</v>
      </c>
      <c r="AH3557" s="109">
        <f t="shared" si="408"/>
        <v>0</v>
      </c>
      <c r="AI3557" s="109">
        <f t="shared" si="408"/>
        <v>0</v>
      </c>
      <c r="AJ3557" s="109">
        <f t="shared" si="408"/>
        <v>0</v>
      </c>
      <c r="AK3557" s="109">
        <f t="shared" si="408"/>
        <v>0</v>
      </c>
      <c r="AL3557" s="109">
        <f t="shared" si="408"/>
        <v>0</v>
      </c>
    </row>
    <row r="3558" spans="1:38" x14ac:dyDescent="0.3">
      <c r="A3558" s="421"/>
      <c r="B3558" s="421"/>
      <c r="C3558" s="422"/>
      <c r="D3558" s="423"/>
      <c r="E3558" s="421"/>
      <c r="F3558" s="421"/>
      <c r="G3558" s="421"/>
      <c r="H3558" s="421"/>
      <c r="I3558" s="421"/>
      <c r="J3558" s="421"/>
      <c r="K3558" s="421"/>
      <c r="L3558" s="421"/>
      <c r="M3558" s="423"/>
      <c r="N3558" s="340">
        <f>IF(C3558&gt;A_Stammdaten!$B$12,0,SUM(E3558,F3558,H3558,J3558:K3558)-SUM(G3558,I3558,L3558:M3558))</f>
        <v>0</v>
      </c>
      <c r="O3558" s="421"/>
      <c r="P3558" s="421"/>
      <c r="Q3558" s="421"/>
      <c r="R3558" s="421"/>
      <c r="S3558" s="108">
        <f t="shared" si="405"/>
        <v>0</v>
      </c>
      <c r="T3558" s="341">
        <f>IF(ISBLANK($B3558),0,VLOOKUP($B3558,Listen!$A$2:$C$45,2,FALSE))</f>
        <v>0</v>
      </c>
      <c r="U3558" s="341">
        <f>IF(ISBLANK($B3558),0,VLOOKUP($B3558,Listen!$A$2:$C$45,3,FALSE))</f>
        <v>0</v>
      </c>
      <c r="V3558" s="342">
        <f t="shared" si="403"/>
        <v>0</v>
      </c>
      <c r="W3558" s="342">
        <f t="shared" si="407"/>
        <v>0</v>
      </c>
      <c r="X3558" s="342">
        <f t="shared" si="407"/>
        <v>0</v>
      </c>
      <c r="Y3558" s="342">
        <f t="shared" si="407"/>
        <v>0</v>
      </c>
      <c r="Z3558" s="342">
        <f t="shared" si="407"/>
        <v>0</v>
      </c>
      <c r="AA3558" s="342">
        <f t="shared" si="407"/>
        <v>0</v>
      </c>
      <c r="AB3558" s="342">
        <f t="shared" si="407"/>
        <v>0</v>
      </c>
      <c r="AC3558" s="109">
        <f t="shared" si="406"/>
        <v>0</v>
      </c>
      <c r="AD3558" s="109">
        <f>IF(C3558=A_Stammdaten!$B$12,E_SAV!$S3558-E_SAV!$AE3558,HLOOKUP(A_Stammdaten!$B$12-1,$AF$4:$AL$4004,ROW(C3558)-3,FALSE)-$AE3558)</f>
        <v>0</v>
      </c>
      <c r="AE3558" s="109">
        <f>HLOOKUP(A_Stammdaten!$B$12,$AF$4:$AL$4004,ROW(C3558)-3,FALSE)</f>
        <v>0</v>
      </c>
      <c r="AF3558" s="109">
        <f t="shared" si="404"/>
        <v>0</v>
      </c>
      <c r="AG3558" s="109">
        <f t="shared" si="408"/>
        <v>0</v>
      </c>
      <c r="AH3558" s="109">
        <f t="shared" si="408"/>
        <v>0</v>
      </c>
      <c r="AI3558" s="109">
        <f t="shared" si="408"/>
        <v>0</v>
      </c>
      <c r="AJ3558" s="109">
        <f t="shared" si="408"/>
        <v>0</v>
      </c>
      <c r="AK3558" s="109">
        <f t="shared" si="408"/>
        <v>0</v>
      </c>
      <c r="AL3558" s="109">
        <f t="shared" si="408"/>
        <v>0</v>
      </c>
    </row>
    <row r="3559" spans="1:38" x14ac:dyDescent="0.3">
      <c r="A3559" s="421"/>
      <c r="B3559" s="421"/>
      <c r="C3559" s="422"/>
      <c r="D3559" s="423"/>
      <c r="E3559" s="421"/>
      <c r="F3559" s="421"/>
      <c r="G3559" s="421"/>
      <c r="H3559" s="421"/>
      <c r="I3559" s="421"/>
      <c r="J3559" s="421"/>
      <c r="K3559" s="421"/>
      <c r="L3559" s="421"/>
      <c r="M3559" s="423"/>
      <c r="N3559" s="340">
        <f>IF(C3559&gt;A_Stammdaten!$B$12,0,SUM(E3559,F3559,H3559,J3559:K3559)-SUM(G3559,I3559,L3559:M3559))</f>
        <v>0</v>
      </c>
      <c r="O3559" s="421"/>
      <c r="P3559" s="421"/>
      <c r="Q3559" s="421"/>
      <c r="R3559" s="421"/>
      <c r="S3559" s="108">
        <f t="shared" si="405"/>
        <v>0</v>
      </c>
      <c r="T3559" s="341">
        <f>IF(ISBLANK($B3559),0,VLOOKUP($B3559,Listen!$A$2:$C$45,2,FALSE))</f>
        <v>0</v>
      </c>
      <c r="U3559" s="341">
        <f>IF(ISBLANK($B3559),0,VLOOKUP($B3559,Listen!$A$2:$C$45,3,FALSE))</f>
        <v>0</v>
      </c>
      <c r="V3559" s="342">
        <f t="shared" si="403"/>
        <v>0</v>
      </c>
      <c r="W3559" s="342">
        <f t="shared" si="407"/>
        <v>0</v>
      </c>
      <c r="X3559" s="342">
        <f t="shared" si="407"/>
        <v>0</v>
      </c>
      <c r="Y3559" s="342">
        <f t="shared" si="407"/>
        <v>0</v>
      </c>
      <c r="Z3559" s="342">
        <f t="shared" si="407"/>
        <v>0</v>
      </c>
      <c r="AA3559" s="342">
        <f t="shared" si="407"/>
        <v>0</v>
      </c>
      <c r="AB3559" s="342">
        <f t="shared" si="407"/>
        <v>0</v>
      </c>
      <c r="AC3559" s="109">
        <f t="shared" si="406"/>
        <v>0</v>
      </c>
      <c r="AD3559" s="109">
        <f>IF(C3559=A_Stammdaten!$B$12,E_SAV!$S3559-E_SAV!$AE3559,HLOOKUP(A_Stammdaten!$B$12-1,$AF$4:$AL$4004,ROW(C3559)-3,FALSE)-$AE3559)</f>
        <v>0</v>
      </c>
      <c r="AE3559" s="109">
        <f>HLOOKUP(A_Stammdaten!$B$12,$AF$4:$AL$4004,ROW(C3559)-3,FALSE)</f>
        <v>0</v>
      </c>
      <c r="AF3559" s="109">
        <f t="shared" si="404"/>
        <v>0</v>
      </c>
      <c r="AG3559" s="109">
        <f t="shared" si="408"/>
        <v>0</v>
      </c>
      <c r="AH3559" s="109">
        <f t="shared" si="408"/>
        <v>0</v>
      </c>
      <c r="AI3559" s="109">
        <f t="shared" si="408"/>
        <v>0</v>
      </c>
      <c r="AJ3559" s="109">
        <f t="shared" si="408"/>
        <v>0</v>
      </c>
      <c r="AK3559" s="109">
        <f t="shared" si="408"/>
        <v>0</v>
      </c>
      <c r="AL3559" s="109">
        <f t="shared" si="408"/>
        <v>0</v>
      </c>
    </row>
    <row r="3560" spans="1:38" x14ac:dyDescent="0.3">
      <c r="A3560" s="421"/>
      <c r="B3560" s="421"/>
      <c r="C3560" s="422"/>
      <c r="D3560" s="423"/>
      <c r="E3560" s="421"/>
      <c r="F3560" s="421"/>
      <c r="G3560" s="421"/>
      <c r="H3560" s="421"/>
      <c r="I3560" s="421"/>
      <c r="J3560" s="421"/>
      <c r="K3560" s="421"/>
      <c r="L3560" s="421"/>
      <c r="M3560" s="423"/>
      <c r="N3560" s="340">
        <f>IF(C3560&gt;A_Stammdaten!$B$12,0,SUM(E3560,F3560,H3560,J3560:K3560)-SUM(G3560,I3560,L3560:M3560))</f>
        <v>0</v>
      </c>
      <c r="O3560" s="421"/>
      <c r="P3560" s="421"/>
      <c r="Q3560" s="421"/>
      <c r="R3560" s="421"/>
      <c r="S3560" s="108">
        <f t="shared" si="405"/>
        <v>0</v>
      </c>
      <c r="T3560" s="341">
        <f>IF(ISBLANK($B3560),0,VLOOKUP($B3560,Listen!$A$2:$C$45,2,FALSE))</f>
        <v>0</v>
      </c>
      <c r="U3560" s="341">
        <f>IF(ISBLANK($B3560),0,VLOOKUP($B3560,Listen!$A$2:$C$45,3,FALSE))</f>
        <v>0</v>
      </c>
      <c r="V3560" s="342">
        <f t="shared" si="403"/>
        <v>0</v>
      </c>
      <c r="W3560" s="342">
        <f t="shared" si="407"/>
        <v>0</v>
      </c>
      <c r="X3560" s="342">
        <f t="shared" si="407"/>
        <v>0</v>
      </c>
      <c r="Y3560" s="342">
        <f t="shared" si="407"/>
        <v>0</v>
      </c>
      <c r="Z3560" s="342">
        <f t="shared" si="407"/>
        <v>0</v>
      </c>
      <c r="AA3560" s="342">
        <f t="shared" si="407"/>
        <v>0</v>
      </c>
      <c r="AB3560" s="342">
        <f t="shared" si="407"/>
        <v>0</v>
      </c>
      <c r="AC3560" s="109">
        <f t="shared" si="406"/>
        <v>0</v>
      </c>
      <c r="AD3560" s="109">
        <f>IF(C3560=A_Stammdaten!$B$12,E_SAV!$S3560-E_SAV!$AE3560,HLOOKUP(A_Stammdaten!$B$12-1,$AF$4:$AL$4004,ROW(C3560)-3,FALSE)-$AE3560)</f>
        <v>0</v>
      </c>
      <c r="AE3560" s="109">
        <f>HLOOKUP(A_Stammdaten!$B$12,$AF$4:$AL$4004,ROW(C3560)-3,FALSE)</f>
        <v>0</v>
      </c>
      <c r="AF3560" s="109">
        <f t="shared" si="404"/>
        <v>0</v>
      </c>
      <c r="AG3560" s="109">
        <f t="shared" si="408"/>
        <v>0</v>
      </c>
      <c r="AH3560" s="109">
        <f t="shared" si="408"/>
        <v>0</v>
      </c>
      <c r="AI3560" s="109">
        <f t="shared" si="408"/>
        <v>0</v>
      </c>
      <c r="AJ3560" s="109">
        <f t="shared" si="408"/>
        <v>0</v>
      </c>
      <c r="AK3560" s="109">
        <f t="shared" si="408"/>
        <v>0</v>
      </c>
      <c r="AL3560" s="109">
        <f t="shared" si="408"/>
        <v>0</v>
      </c>
    </row>
    <row r="3561" spans="1:38" x14ac:dyDescent="0.3">
      <c r="A3561" s="421"/>
      <c r="B3561" s="421"/>
      <c r="C3561" s="422"/>
      <c r="D3561" s="423"/>
      <c r="E3561" s="421"/>
      <c r="F3561" s="421"/>
      <c r="G3561" s="421"/>
      <c r="H3561" s="421"/>
      <c r="I3561" s="421"/>
      <c r="J3561" s="421"/>
      <c r="K3561" s="421"/>
      <c r="L3561" s="421"/>
      <c r="M3561" s="423"/>
      <c r="N3561" s="340">
        <f>IF(C3561&gt;A_Stammdaten!$B$12,0,SUM(E3561,F3561,H3561,J3561:K3561)-SUM(G3561,I3561,L3561:M3561))</f>
        <v>0</v>
      </c>
      <c r="O3561" s="421"/>
      <c r="P3561" s="421"/>
      <c r="Q3561" s="421"/>
      <c r="R3561" s="421"/>
      <c r="S3561" s="108">
        <f t="shared" si="405"/>
        <v>0</v>
      </c>
      <c r="T3561" s="341">
        <f>IF(ISBLANK($B3561),0,VLOOKUP($B3561,Listen!$A$2:$C$45,2,FALSE))</f>
        <v>0</v>
      </c>
      <c r="U3561" s="341">
        <f>IF(ISBLANK($B3561),0,VLOOKUP($B3561,Listen!$A$2:$C$45,3,FALSE))</f>
        <v>0</v>
      </c>
      <c r="V3561" s="342">
        <f t="shared" si="403"/>
        <v>0</v>
      </c>
      <c r="W3561" s="342">
        <f t="shared" si="407"/>
        <v>0</v>
      </c>
      <c r="X3561" s="342">
        <f t="shared" si="407"/>
        <v>0</v>
      </c>
      <c r="Y3561" s="342">
        <f t="shared" si="407"/>
        <v>0</v>
      </c>
      <c r="Z3561" s="342">
        <f t="shared" si="407"/>
        <v>0</v>
      </c>
      <c r="AA3561" s="342">
        <f t="shared" si="407"/>
        <v>0</v>
      </c>
      <c r="AB3561" s="342">
        <f t="shared" si="407"/>
        <v>0</v>
      </c>
      <c r="AC3561" s="109">
        <f t="shared" si="406"/>
        <v>0</v>
      </c>
      <c r="AD3561" s="109">
        <f>IF(C3561=A_Stammdaten!$B$12,E_SAV!$S3561-E_SAV!$AE3561,HLOOKUP(A_Stammdaten!$B$12-1,$AF$4:$AL$4004,ROW(C3561)-3,FALSE)-$AE3561)</f>
        <v>0</v>
      </c>
      <c r="AE3561" s="109">
        <f>HLOOKUP(A_Stammdaten!$B$12,$AF$4:$AL$4004,ROW(C3561)-3,FALSE)</f>
        <v>0</v>
      </c>
      <c r="AF3561" s="109">
        <f t="shared" si="404"/>
        <v>0</v>
      </c>
      <c r="AG3561" s="109">
        <f t="shared" si="408"/>
        <v>0</v>
      </c>
      <c r="AH3561" s="109">
        <f t="shared" si="408"/>
        <v>0</v>
      </c>
      <c r="AI3561" s="109">
        <f t="shared" si="408"/>
        <v>0</v>
      </c>
      <c r="AJ3561" s="109">
        <f t="shared" si="408"/>
        <v>0</v>
      </c>
      <c r="AK3561" s="109">
        <f t="shared" si="408"/>
        <v>0</v>
      </c>
      <c r="AL3561" s="109">
        <f t="shared" si="408"/>
        <v>0</v>
      </c>
    </row>
    <row r="3562" spans="1:38" x14ac:dyDescent="0.3">
      <c r="A3562" s="421"/>
      <c r="B3562" s="421"/>
      <c r="C3562" s="422"/>
      <c r="D3562" s="423"/>
      <c r="E3562" s="421"/>
      <c r="F3562" s="421"/>
      <c r="G3562" s="421"/>
      <c r="H3562" s="421"/>
      <c r="I3562" s="421"/>
      <c r="J3562" s="421"/>
      <c r="K3562" s="421"/>
      <c r="L3562" s="421"/>
      <c r="M3562" s="423"/>
      <c r="N3562" s="340">
        <f>IF(C3562&gt;A_Stammdaten!$B$12,0,SUM(E3562,F3562,H3562,J3562:K3562)-SUM(G3562,I3562,L3562:M3562))</f>
        <v>0</v>
      </c>
      <c r="O3562" s="421"/>
      <c r="P3562" s="421"/>
      <c r="Q3562" s="421"/>
      <c r="R3562" s="421"/>
      <c r="S3562" s="108">
        <f t="shared" si="405"/>
        <v>0</v>
      </c>
      <c r="T3562" s="341">
        <f>IF(ISBLANK($B3562),0,VLOOKUP($B3562,Listen!$A$2:$C$45,2,FALSE))</f>
        <v>0</v>
      </c>
      <c r="U3562" s="341">
        <f>IF(ISBLANK($B3562),0,VLOOKUP($B3562,Listen!$A$2:$C$45,3,FALSE))</f>
        <v>0</v>
      </c>
      <c r="V3562" s="342">
        <f t="shared" si="403"/>
        <v>0</v>
      </c>
      <c r="W3562" s="342">
        <f t="shared" si="407"/>
        <v>0</v>
      </c>
      <c r="X3562" s="342">
        <f t="shared" si="407"/>
        <v>0</v>
      </c>
      <c r="Y3562" s="342">
        <f t="shared" si="407"/>
        <v>0</v>
      </c>
      <c r="Z3562" s="342">
        <f t="shared" si="407"/>
        <v>0</v>
      </c>
      <c r="AA3562" s="342">
        <f t="shared" si="407"/>
        <v>0</v>
      </c>
      <c r="AB3562" s="342">
        <f t="shared" si="407"/>
        <v>0</v>
      </c>
      <c r="AC3562" s="109">
        <f t="shared" si="406"/>
        <v>0</v>
      </c>
      <c r="AD3562" s="109">
        <f>IF(C3562=A_Stammdaten!$B$12,E_SAV!$S3562-E_SAV!$AE3562,HLOOKUP(A_Stammdaten!$B$12-1,$AF$4:$AL$4004,ROW(C3562)-3,FALSE)-$AE3562)</f>
        <v>0</v>
      </c>
      <c r="AE3562" s="109">
        <f>HLOOKUP(A_Stammdaten!$B$12,$AF$4:$AL$4004,ROW(C3562)-3,FALSE)</f>
        <v>0</v>
      </c>
      <c r="AF3562" s="109">
        <f t="shared" si="404"/>
        <v>0</v>
      </c>
      <c r="AG3562" s="109">
        <f t="shared" si="408"/>
        <v>0</v>
      </c>
      <c r="AH3562" s="109">
        <f t="shared" si="408"/>
        <v>0</v>
      </c>
      <c r="AI3562" s="109">
        <f t="shared" si="408"/>
        <v>0</v>
      </c>
      <c r="AJ3562" s="109">
        <f t="shared" si="408"/>
        <v>0</v>
      </c>
      <c r="AK3562" s="109">
        <f t="shared" si="408"/>
        <v>0</v>
      </c>
      <c r="AL3562" s="109">
        <f t="shared" si="408"/>
        <v>0</v>
      </c>
    </row>
    <row r="3563" spans="1:38" x14ac:dyDescent="0.3">
      <c r="A3563" s="421"/>
      <c r="B3563" s="421"/>
      <c r="C3563" s="422"/>
      <c r="D3563" s="423"/>
      <c r="E3563" s="421"/>
      <c r="F3563" s="421"/>
      <c r="G3563" s="421"/>
      <c r="H3563" s="421"/>
      <c r="I3563" s="421"/>
      <c r="J3563" s="421"/>
      <c r="K3563" s="421"/>
      <c r="L3563" s="421"/>
      <c r="M3563" s="423"/>
      <c r="N3563" s="340">
        <f>IF(C3563&gt;A_Stammdaten!$B$12,0,SUM(E3563,F3563,H3563,J3563:K3563)-SUM(G3563,I3563,L3563:M3563))</f>
        <v>0</v>
      </c>
      <c r="O3563" s="421"/>
      <c r="P3563" s="421"/>
      <c r="Q3563" s="421"/>
      <c r="R3563" s="421"/>
      <c r="S3563" s="108">
        <f t="shared" si="405"/>
        <v>0</v>
      </c>
      <c r="T3563" s="341">
        <f>IF(ISBLANK($B3563),0,VLOOKUP($B3563,Listen!$A$2:$C$45,2,FALSE))</f>
        <v>0</v>
      </c>
      <c r="U3563" s="341">
        <f>IF(ISBLANK($B3563),0,VLOOKUP($B3563,Listen!$A$2:$C$45,3,FALSE))</f>
        <v>0</v>
      </c>
      <c r="V3563" s="342">
        <f t="shared" si="403"/>
        <v>0</v>
      </c>
      <c r="W3563" s="342">
        <f t="shared" si="407"/>
        <v>0</v>
      </c>
      <c r="X3563" s="342">
        <f t="shared" si="407"/>
        <v>0</v>
      </c>
      <c r="Y3563" s="342">
        <f t="shared" si="407"/>
        <v>0</v>
      </c>
      <c r="Z3563" s="342">
        <f t="shared" si="407"/>
        <v>0</v>
      </c>
      <c r="AA3563" s="342">
        <f t="shared" si="407"/>
        <v>0</v>
      </c>
      <c r="AB3563" s="342">
        <f t="shared" si="407"/>
        <v>0</v>
      </c>
      <c r="AC3563" s="109">
        <f t="shared" si="406"/>
        <v>0</v>
      </c>
      <c r="AD3563" s="109">
        <f>IF(C3563=A_Stammdaten!$B$12,E_SAV!$S3563-E_SAV!$AE3563,HLOOKUP(A_Stammdaten!$B$12-1,$AF$4:$AL$4004,ROW(C3563)-3,FALSE)-$AE3563)</f>
        <v>0</v>
      </c>
      <c r="AE3563" s="109">
        <f>HLOOKUP(A_Stammdaten!$B$12,$AF$4:$AL$4004,ROW(C3563)-3,FALSE)</f>
        <v>0</v>
      </c>
      <c r="AF3563" s="109">
        <f t="shared" si="404"/>
        <v>0</v>
      </c>
      <c r="AG3563" s="109">
        <f t="shared" si="408"/>
        <v>0</v>
      </c>
      <c r="AH3563" s="109">
        <f t="shared" si="408"/>
        <v>0</v>
      </c>
      <c r="AI3563" s="109">
        <f t="shared" si="408"/>
        <v>0</v>
      </c>
      <c r="AJ3563" s="109">
        <f t="shared" si="408"/>
        <v>0</v>
      </c>
      <c r="AK3563" s="109">
        <f t="shared" si="408"/>
        <v>0</v>
      </c>
      <c r="AL3563" s="109">
        <f t="shared" si="408"/>
        <v>0</v>
      </c>
    </row>
    <row r="3564" spans="1:38" x14ac:dyDescent="0.3">
      <c r="A3564" s="421"/>
      <c r="B3564" s="421"/>
      <c r="C3564" s="422"/>
      <c r="D3564" s="423"/>
      <c r="E3564" s="421"/>
      <c r="F3564" s="421"/>
      <c r="G3564" s="421"/>
      <c r="H3564" s="421"/>
      <c r="I3564" s="421"/>
      <c r="J3564" s="421"/>
      <c r="K3564" s="421"/>
      <c r="L3564" s="421"/>
      <c r="M3564" s="423"/>
      <c r="N3564" s="340">
        <f>IF(C3564&gt;A_Stammdaten!$B$12,0,SUM(E3564,F3564,H3564,J3564:K3564)-SUM(G3564,I3564,L3564:M3564))</f>
        <v>0</v>
      </c>
      <c r="O3564" s="421"/>
      <c r="P3564" s="421"/>
      <c r="Q3564" s="421"/>
      <c r="R3564" s="421"/>
      <c r="S3564" s="108">
        <f t="shared" si="405"/>
        <v>0</v>
      </c>
      <c r="T3564" s="341">
        <f>IF(ISBLANK($B3564),0,VLOOKUP($B3564,Listen!$A$2:$C$45,2,FALSE))</f>
        <v>0</v>
      </c>
      <c r="U3564" s="341">
        <f>IF(ISBLANK($B3564),0,VLOOKUP($B3564,Listen!$A$2:$C$45,3,FALSE))</f>
        <v>0</v>
      </c>
      <c r="V3564" s="342">
        <f t="shared" si="403"/>
        <v>0</v>
      </c>
      <c r="W3564" s="342">
        <f t="shared" si="407"/>
        <v>0</v>
      </c>
      <c r="X3564" s="342">
        <f t="shared" si="407"/>
        <v>0</v>
      </c>
      <c r="Y3564" s="342">
        <f t="shared" si="407"/>
        <v>0</v>
      </c>
      <c r="Z3564" s="342">
        <f t="shared" si="407"/>
        <v>0</v>
      </c>
      <c r="AA3564" s="342">
        <f t="shared" si="407"/>
        <v>0</v>
      </c>
      <c r="AB3564" s="342">
        <f t="shared" si="407"/>
        <v>0</v>
      </c>
      <c r="AC3564" s="109">
        <f t="shared" si="406"/>
        <v>0</v>
      </c>
      <c r="AD3564" s="109">
        <f>IF(C3564=A_Stammdaten!$B$12,E_SAV!$S3564-E_SAV!$AE3564,HLOOKUP(A_Stammdaten!$B$12-1,$AF$4:$AL$4004,ROW(C3564)-3,FALSE)-$AE3564)</f>
        <v>0</v>
      </c>
      <c r="AE3564" s="109">
        <f>HLOOKUP(A_Stammdaten!$B$12,$AF$4:$AL$4004,ROW(C3564)-3,FALSE)</f>
        <v>0</v>
      </c>
      <c r="AF3564" s="109">
        <f t="shared" si="404"/>
        <v>0</v>
      </c>
      <c r="AG3564" s="109">
        <f t="shared" si="408"/>
        <v>0</v>
      </c>
      <c r="AH3564" s="109">
        <f t="shared" si="408"/>
        <v>0</v>
      </c>
      <c r="AI3564" s="109">
        <f t="shared" si="408"/>
        <v>0</v>
      </c>
      <c r="AJ3564" s="109">
        <f t="shared" si="408"/>
        <v>0</v>
      </c>
      <c r="AK3564" s="109">
        <f t="shared" si="408"/>
        <v>0</v>
      </c>
      <c r="AL3564" s="109">
        <f t="shared" si="408"/>
        <v>0</v>
      </c>
    </row>
    <row r="3565" spans="1:38" x14ac:dyDescent="0.3">
      <c r="A3565" s="421"/>
      <c r="B3565" s="421"/>
      <c r="C3565" s="422"/>
      <c r="D3565" s="423"/>
      <c r="E3565" s="421"/>
      <c r="F3565" s="421"/>
      <c r="G3565" s="421"/>
      <c r="H3565" s="421"/>
      <c r="I3565" s="421"/>
      <c r="J3565" s="421"/>
      <c r="K3565" s="421"/>
      <c r="L3565" s="421"/>
      <c r="M3565" s="423"/>
      <c r="N3565" s="340">
        <f>IF(C3565&gt;A_Stammdaten!$B$12,0,SUM(E3565,F3565,H3565,J3565:K3565)-SUM(G3565,I3565,L3565:M3565))</f>
        <v>0</v>
      </c>
      <c r="O3565" s="421"/>
      <c r="P3565" s="421"/>
      <c r="Q3565" s="421"/>
      <c r="R3565" s="421"/>
      <c r="S3565" s="108">
        <f t="shared" si="405"/>
        <v>0</v>
      </c>
      <c r="T3565" s="341">
        <f>IF(ISBLANK($B3565),0,VLOOKUP($B3565,Listen!$A$2:$C$45,2,FALSE))</f>
        <v>0</v>
      </c>
      <c r="U3565" s="341">
        <f>IF(ISBLANK($B3565),0,VLOOKUP($B3565,Listen!$A$2:$C$45,3,FALSE))</f>
        <v>0</v>
      </c>
      <c r="V3565" s="342">
        <f t="shared" si="403"/>
        <v>0</v>
      </c>
      <c r="W3565" s="342">
        <f t="shared" si="407"/>
        <v>0</v>
      </c>
      <c r="X3565" s="342">
        <f t="shared" si="407"/>
        <v>0</v>
      </c>
      <c r="Y3565" s="342">
        <f t="shared" si="407"/>
        <v>0</v>
      </c>
      <c r="Z3565" s="342">
        <f t="shared" si="407"/>
        <v>0</v>
      </c>
      <c r="AA3565" s="342">
        <f t="shared" si="407"/>
        <v>0</v>
      </c>
      <c r="AB3565" s="342">
        <f t="shared" si="407"/>
        <v>0</v>
      </c>
      <c r="AC3565" s="109">
        <f t="shared" si="406"/>
        <v>0</v>
      </c>
      <c r="AD3565" s="109">
        <f>IF(C3565=A_Stammdaten!$B$12,E_SAV!$S3565-E_SAV!$AE3565,HLOOKUP(A_Stammdaten!$B$12-1,$AF$4:$AL$4004,ROW(C3565)-3,FALSE)-$AE3565)</f>
        <v>0</v>
      </c>
      <c r="AE3565" s="109">
        <f>HLOOKUP(A_Stammdaten!$B$12,$AF$4:$AL$4004,ROW(C3565)-3,FALSE)</f>
        <v>0</v>
      </c>
      <c r="AF3565" s="109">
        <f t="shared" si="404"/>
        <v>0</v>
      </c>
      <c r="AG3565" s="109">
        <f t="shared" si="408"/>
        <v>0</v>
      </c>
      <c r="AH3565" s="109">
        <f t="shared" si="408"/>
        <v>0</v>
      </c>
      <c r="AI3565" s="109">
        <f t="shared" si="408"/>
        <v>0</v>
      </c>
      <c r="AJ3565" s="109">
        <f t="shared" si="408"/>
        <v>0</v>
      </c>
      <c r="AK3565" s="109">
        <f t="shared" si="408"/>
        <v>0</v>
      </c>
      <c r="AL3565" s="109">
        <f t="shared" si="408"/>
        <v>0</v>
      </c>
    </row>
    <row r="3566" spans="1:38" x14ac:dyDescent="0.3">
      <c r="A3566" s="421"/>
      <c r="B3566" s="421"/>
      <c r="C3566" s="422"/>
      <c r="D3566" s="423"/>
      <c r="E3566" s="421"/>
      <c r="F3566" s="421"/>
      <c r="G3566" s="421"/>
      <c r="H3566" s="421"/>
      <c r="I3566" s="421"/>
      <c r="J3566" s="421"/>
      <c r="K3566" s="421"/>
      <c r="L3566" s="421"/>
      <c r="M3566" s="423"/>
      <c r="N3566" s="340">
        <f>IF(C3566&gt;A_Stammdaten!$B$12,0,SUM(E3566,F3566,H3566,J3566:K3566)-SUM(G3566,I3566,L3566:M3566))</f>
        <v>0</v>
      </c>
      <c r="O3566" s="421"/>
      <c r="P3566" s="421"/>
      <c r="Q3566" s="421"/>
      <c r="R3566" s="421"/>
      <c r="S3566" s="108">
        <f t="shared" si="405"/>
        <v>0</v>
      </c>
      <c r="T3566" s="341">
        <f>IF(ISBLANK($B3566),0,VLOOKUP($B3566,Listen!$A$2:$C$45,2,FALSE))</f>
        <v>0</v>
      </c>
      <c r="U3566" s="341">
        <f>IF(ISBLANK($B3566),0,VLOOKUP($B3566,Listen!$A$2:$C$45,3,FALSE))</f>
        <v>0</v>
      </c>
      <c r="V3566" s="342">
        <f t="shared" si="403"/>
        <v>0</v>
      </c>
      <c r="W3566" s="342">
        <f t="shared" si="407"/>
        <v>0</v>
      </c>
      <c r="X3566" s="342">
        <f t="shared" si="407"/>
        <v>0</v>
      </c>
      <c r="Y3566" s="342">
        <f t="shared" si="407"/>
        <v>0</v>
      </c>
      <c r="Z3566" s="342">
        <f t="shared" si="407"/>
        <v>0</v>
      </c>
      <c r="AA3566" s="342">
        <f t="shared" si="407"/>
        <v>0</v>
      </c>
      <c r="AB3566" s="342">
        <f t="shared" si="407"/>
        <v>0</v>
      </c>
      <c r="AC3566" s="109">
        <f t="shared" si="406"/>
        <v>0</v>
      </c>
      <c r="AD3566" s="109">
        <f>IF(C3566=A_Stammdaten!$B$12,E_SAV!$S3566-E_SAV!$AE3566,HLOOKUP(A_Stammdaten!$B$12-1,$AF$4:$AL$4004,ROW(C3566)-3,FALSE)-$AE3566)</f>
        <v>0</v>
      </c>
      <c r="AE3566" s="109">
        <f>HLOOKUP(A_Stammdaten!$B$12,$AF$4:$AL$4004,ROW(C3566)-3,FALSE)</f>
        <v>0</v>
      </c>
      <c r="AF3566" s="109">
        <f t="shared" si="404"/>
        <v>0</v>
      </c>
      <c r="AG3566" s="109">
        <f t="shared" si="408"/>
        <v>0</v>
      </c>
      <c r="AH3566" s="109">
        <f t="shared" si="408"/>
        <v>0</v>
      </c>
      <c r="AI3566" s="109">
        <f t="shared" si="408"/>
        <v>0</v>
      </c>
      <c r="AJ3566" s="109">
        <f t="shared" si="408"/>
        <v>0</v>
      </c>
      <c r="AK3566" s="109">
        <f t="shared" si="408"/>
        <v>0</v>
      </c>
      <c r="AL3566" s="109">
        <f t="shared" si="408"/>
        <v>0</v>
      </c>
    </row>
    <row r="3567" spans="1:38" x14ac:dyDescent="0.3">
      <c r="A3567" s="421"/>
      <c r="B3567" s="421"/>
      <c r="C3567" s="422"/>
      <c r="D3567" s="423"/>
      <c r="E3567" s="421"/>
      <c r="F3567" s="421"/>
      <c r="G3567" s="421"/>
      <c r="H3567" s="421"/>
      <c r="I3567" s="421"/>
      <c r="J3567" s="421"/>
      <c r="K3567" s="421"/>
      <c r="L3567" s="421"/>
      <c r="M3567" s="423"/>
      <c r="N3567" s="340">
        <f>IF(C3567&gt;A_Stammdaten!$B$12,0,SUM(E3567,F3567,H3567,J3567:K3567)-SUM(G3567,I3567,L3567:M3567))</f>
        <v>0</v>
      </c>
      <c r="O3567" s="421"/>
      <c r="P3567" s="421"/>
      <c r="Q3567" s="421"/>
      <c r="R3567" s="421"/>
      <c r="S3567" s="108">
        <f t="shared" si="405"/>
        <v>0</v>
      </c>
      <c r="T3567" s="341">
        <f>IF(ISBLANK($B3567),0,VLOOKUP($B3567,Listen!$A$2:$C$45,2,FALSE))</f>
        <v>0</v>
      </c>
      <c r="U3567" s="341">
        <f>IF(ISBLANK($B3567),0,VLOOKUP($B3567,Listen!$A$2:$C$45,3,FALSE))</f>
        <v>0</v>
      </c>
      <c r="V3567" s="342">
        <f t="shared" si="403"/>
        <v>0</v>
      </c>
      <c r="W3567" s="342">
        <f t="shared" si="407"/>
        <v>0</v>
      </c>
      <c r="X3567" s="342">
        <f t="shared" si="407"/>
        <v>0</v>
      </c>
      <c r="Y3567" s="342">
        <f t="shared" si="407"/>
        <v>0</v>
      </c>
      <c r="Z3567" s="342">
        <f t="shared" si="407"/>
        <v>0</v>
      </c>
      <c r="AA3567" s="342">
        <f t="shared" si="407"/>
        <v>0</v>
      </c>
      <c r="AB3567" s="342">
        <f t="shared" si="407"/>
        <v>0</v>
      </c>
      <c r="AC3567" s="109">
        <f t="shared" si="406"/>
        <v>0</v>
      </c>
      <c r="AD3567" s="109">
        <f>IF(C3567=A_Stammdaten!$B$12,E_SAV!$S3567-E_SAV!$AE3567,HLOOKUP(A_Stammdaten!$B$12-1,$AF$4:$AL$4004,ROW(C3567)-3,FALSE)-$AE3567)</f>
        <v>0</v>
      </c>
      <c r="AE3567" s="109">
        <f>HLOOKUP(A_Stammdaten!$B$12,$AF$4:$AL$4004,ROW(C3567)-3,FALSE)</f>
        <v>0</v>
      </c>
      <c r="AF3567" s="109">
        <f t="shared" si="404"/>
        <v>0</v>
      </c>
      <c r="AG3567" s="109">
        <f t="shared" si="408"/>
        <v>0</v>
      </c>
      <c r="AH3567" s="109">
        <f t="shared" si="408"/>
        <v>0</v>
      </c>
      <c r="AI3567" s="109">
        <f t="shared" si="408"/>
        <v>0</v>
      </c>
      <c r="AJ3567" s="109">
        <f t="shared" si="408"/>
        <v>0</v>
      </c>
      <c r="AK3567" s="109">
        <f t="shared" si="408"/>
        <v>0</v>
      </c>
      <c r="AL3567" s="109">
        <f t="shared" si="408"/>
        <v>0</v>
      </c>
    </row>
    <row r="3568" spans="1:38" x14ac:dyDescent="0.3">
      <c r="A3568" s="421"/>
      <c r="B3568" s="421"/>
      <c r="C3568" s="422"/>
      <c r="D3568" s="423"/>
      <c r="E3568" s="421"/>
      <c r="F3568" s="421"/>
      <c r="G3568" s="421"/>
      <c r="H3568" s="421"/>
      <c r="I3568" s="421"/>
      <c r="J3568" s="421"/>
      <c r="K3568" s="421"/>
      <c r="L3568" s="421"/>
      <c r="M3568" s="423"/>
      <c r="N3568" s="340">
        <f>IF(C3568&gt;A_Stammdaten!$B$12,0,SUM(E3568,F3568,H3568,J3568:K3568)-SUM(G3568,I3568,L3568:M3568))</f>
        <v>0</v>
      </c>
      <c r="O3568" s="421"/>
      <c r="P3568" s="421"/>
      <c r="Q3568" s="421"/>
      <c r="R3568" s="421"/>
      <c r="S3568" s="108">
        <f t="shared" si="405"/>
        <v>0</v>
      </c>
      <c r="T3568" s="341">
        <f>IF(ISBLANK($B3568),0,VLOOKUP($B3568,Listen!$A$2:$C$45,2,FALSE))</f>
        <v>0</v>
      </c>
      <c r="U3568" s="341">
        <f>IF(ISBLANK($B3568),0,VLOOKUP($B3568,Listen!$A$2:$C$45,3,FALSE))</f>
        <v>0</v>
      </c>
      <c r="V3568" s="342">
        <f t="shared" si="403"/>
        <v>0</v>
      </c>
      <c r="W3568" s="342">
        <f t="shared" si="407"/>
        <v>0</v>
      </c>
      <c r="X3568" s="342">
        <f t="shared" si="407"/>
        <v>0</v>
      </c>
      <c r="Y3568" s="342">
        <f t="shared" si="407"/>
        <v>0</v>
      </c>
      <c r="Z3568" s="342">
        <f t="shared" si="407"/>
        <v>0</v>
      </c>
      <c r="AA3568" s="342">
        <f t="shared" si="407"/>
        <v>0</v>
      </c>
      <c r="AB3568" s="342">
        <f t="shared" si="407"/>
        <v>0</v>
      </c>
      <c r="AC3568" s="109">
        <f t="shared" si="406"/>
        <v>0</v>
      </c>
      <c r="AD3568" s="109">
        <f>IF(C3568=A_Stammdaten!$B$12,E_SAV!$S3568-E_SAV!$AE3568,HLOOKUP(A_Stammdaten!$B$12-1,$AF$4:$AL$4004,ROW(C3568)-3,FALSE)-$AE3568)</f>
        <v>0</v>
      </c>
      <c r="AE3568" s="109">
        <f>HLOOKUP(A_Stammdaten!$B$12,$AF$4:$AL$4004,ROW(C3568)-3,FALSE)</f>
        <v>0</v>
      </c>
      <c r="AF3568" s="109">
        <f t="shared" si="404"/>
        <v>0</v>
      </c>
      <c r="AG3568" s="109">
        <f t="shared" si="408"/>
        <v>0</v>
      </c>
      <c r="AH3568" s="109">
        <f t="shared" si="408"/>
        <v>0</v>
      </c>
      <c r="AI3568" s="109">
        <f t="shared" si="408"/>
        <v>0</v>
      </c>
      <c r="AJ3568" s="109">
        <f t="shared" si="408"/>
        <v>0</v>
      </c>
      <c r="AK3568" s="109">
        <f t="shared" si="408"/>
        <v>0</v>
      </c>
      <c r="AL3568" s="109">
        <f t="shared" si="408"/>
        <v>0</v>
      </c>
    </row>
    <row r="3569" spans="1:38" x14ac:dyDescent="0.3">
      <c r="A3569" s="421"/>
      <c r="B3569" s="421"/>
      <c r="C3569" s="422"/>
      <c r="D3569" s="423"/>
      <c r="E3569" s="421"/>
      <c r="F3569" s="421"/>
      <c r="G3569" s="421"/>
      <c r="H3569" s="421"/>
      <c r="I3569" s="421"/>
      <c r="J3569" s="421"/>
      <c r="K3569" s="421"/>
      <c r="L3569" s="421"/>
      <c r="M3569" s="423"/>
      <c r="N3569" s="340">
        <f>IF(C3569&gt;A_Stammdaten!$B$12,0,SUM(E3569,F3569,H3569,J3569:K3569)-SUM(G3569,I3569,L3569:M3569))</f>
        <v>0</v>
      </c>
      <c r="O3569" s="421"/>
      <c r="P3569" s="421"/>
      <c r="Q3569" s="421"/>
      <c r="R3569" s="421"/>
      <c r="S3569" s="108">
        <f t="shared" si="405"/>
        <v>0</v>
      </c>
      <c r="T3569" s="341">
        <f>IF(ISBLANK($B3569),0,VLOOKUP($B3569,Listen!$A$2:$C$45,2,FALSE))</f>
        <v>0</v>
      </c>
      <c r="U3569" s="341">
        <f>IF(ISBLANK($B3569),0,VLOOKUP($B3569,Listen!$A$2:$C$45,3,FALSE))</f>
        <v>0</v>
      </c>
      <c r="V3569" s="342">
        <f t="shared" si="403"/>
        <v>0</v>
      </c>
      <c r="W3569" s="342">
        <f t="shared" si="407"/>
        <v>0</v>
      </c>
      <c r="X3569" s="342">
        <f t="shared" si="407"/>
        <v>0</v>
      </c>
      <c r="Y3569" s="342">
        <f t="shared" si="407"/>
        <v>0</v>
      </c>
      <c r="Z3569" s="342">
        <f t="shared" si="407"/>
        <v>0</v>
      </c>
      <c r="AA3569" s="342">
        <f t="shared" si="407"/>
        <v>0</v>
      </c>
      <c r="AB3569" s="342">
        <f t="shared" si="407"/>
        <v>0</v>
      </c>
      <c r="AC3569" s="109">
        <f t="shared" si="406"/>
        <v>0</v>
      </c>
      <c r="AD3569" s="109">
        <f>IF(C3569=A_Stammdaten!$B$12,E_SAV!$S3569-E_SAV!$AE3569,HLOOKUP(A_Stammdaten!$B$12-1,$AF$4:$AL$4004,ROW(C3569)-3,FALSE)-$AE3569)</f>
        <v>0</v>
      </c>
      <c r="AE3569" s="109">
        <f>HLOOKUP(A_Stammdaten!$B$12,$AF$4:$AL$4004,ROW(C3569)-3,FALSE)</f>
        <v>0</v>
      </c>
      <c r="AF3569" s="109">
        <f t="shared" si="404"/>
        <v>0</v>
      </c>
      <c r="AG3569" s="109">
        <f t="shared" si="408"/>
        <v>0</v>
      </c>
      <c r="AH3569" s="109">
        <f t="shared" si="408"/>
        <v>0</v>
      </c>
      <c r="AI3569" s="109">
        <f t="shared" si="408"/>
        <v>0</v>
      </c>
      <c r="AJ3569" s="109">
        <f t="shared" si="408"/>
        <v>0</v>
      </c>
      <c r="AK3569" s="109">
        <f t="shared" si="408"/>
        <v>0</v>
      </c>
      <c r="AL3569" s="109">
        <f t="shared" si="408"/>
        <v>0</v>
      </c>
    </row>
    <row r="3570" spans="1:38" x14ac:dyDescent="0.3">
      <c r="A3570" s="421"/>
      <c r="B3570" s="421"/>
      <c r="C3570" s="422"/>
      <c r="D3570" s="423"/>
      <c r="E3570" s="421"/>
      <c r="F3570" s="421"/>
      <c r="G3570" s="421"/>
      <c r="H3570" s="421"/>
      <c r="I3570" s="421"/>
      <c r="J3570" s="421"/>
      <c r="K3570" s="421"/>
      <c r="L3570" s="421"/>
      <c r="M3570" s="423"/>
      <c r="N3570" s="340">
        <f>IF(C3570&gt;A_Stammdaten!$B$12,0,SUM(E3570,F3570,H3570,J3570:K3570)-SUM(G3570,I3570,L3570:M3570))</f>
        <v>0</v>
      </c>
      <c r="O3570" s="421"/>
      <c r="P3570" s="421"/>
      <c r="Q3570" s="421"/>
      <c r="R3570" s="421"/>
      <c r="S3570" s="108">
        <f t="shared" si="405"/>
        <v>0</v>
      </c>
      <c r="T3570" s="341">
        <f>IF(ISBLANK($B3570),0,VLOOKUP($B3570,Listen!$A$2:$C$45,2,FALSE))</f>
        <v>0</v>
      </c>
      <c r="U3570" s="341">
        <f>IF(ISBLANK($B3570),0,VLOOKUP($B3570,Listen!$A$2:$C$45,3,FALSE))</f>
        <v>0</v>
      </c>
      <c r="V3570" s="342">
        <f t="shared" si="403"/>
        <v>0</v>
      </c>
      <c r="W3570" s="342">
        <f t="shared" si="407"/>
        <v>0</v>
      </c>
      <c r="X3570" s="342">
        <f t="shared" si="407"/>
        <v>0</v>
      </c>
      <c r="Y3570" s="342">
        <f t="shared" si="407"/>
        <v>0</v>
      </c>
      <c r="Z3570" s="342">
        <f t="shared" si="407"/>
        <v>0</v>
      </c>
      <c r="AA3570" s="342">
        <f t="shared" si="407"/>
        <v>0</v>
      </c>
      <c r="AB3570" s="342">
        <f t="shared" si="407"/>
        <v>0</v>
      </c>
      <c r="AC3570" s="109">
        <f t="shared" si="406"/>
        <v>0</v>
      </c>
      <c r="AD3570" s="109">
        <f>IF(C3570=A_Stammdaten!$B$12,E_SAV!$S3570-E_SAV!$AE3570,HLOOKUP(A_Stammdaten!$B$12-1,$AF$4:$AL$4004,ROW(C3570)-3,FALSE)-$AE3570)</f>
        <v>0</v>
      </c>
      <c r="AE3570" s="109">
        <f>HLOOKUP(A_Stammdaten!$B$12,$AF$4:$AL$4004,ROW(C3570)-3,FALSE)</f>
        <v>0</v>
      </c>
      <c r="AF3570" s="109">
        <f t="shared" si="404"/>
        <v>0</v>
      </c>
      <c r="AG3570" s="109">
        <f t="shared" si="408"/>
        <v>0</v>
      </c>
      <c r="AH3570" s="109">
        <f t="shared" si="408"/>
        <v>0</v>
      </c>
      <c r="AI3570" s="109">
        <f t="shared" si="408"/>
        <v>0</v>
      </c>
      <c r="AJ3570" s="109">
        <f t="shared" si="408"/>
        <v>0</v>
      </c>
      <c r="AK3570" s="109">
        <f t="shared" si="408"/>
        <v>0</v>
      </c>
      <c r="AL3570" s="109">
        <f t="shared" si="408"/>
        <v>0</v>
      </c>
    </row>
    <row r="3571" spans="1:38" x14ac:dyDescent="0.3">
      <c r="A3571" s="421"/>
      <c r="B3571" s="421"/>
      <c r="C3571" s="422"/>
      <c r="D3571" s="423"/>
      <c r="E3571" s="421"/>
      <c r="F3571" s="421"/>
      <c r="G3571" s="421"/>
      <c r="H3571" s="421"/>
      <c r="I3571" s="421"/>
      <c r="J3571" s="421"/>
      <c r="K3571" s="421"/>
      <c r="L3571" s="421"/>
      <c r="M3571" s="423"/>
      <c r="N3571" s="340">
        <f>IF(C3571&gt;A_Stammdaten!$B$12,0,SUM(E3571,F3571,H3571,J3571:K3571)-SUM(G3571,I3571,L3571:M3571))</f>
        <v>0</v>
      </c>
      <c r="O3571" s="421"/>
      <c r="P3571" s="421"/>
      <c r="Q3571" s="421"/>
      <c r="R3571" s="421"/>
      <c r="S3571" s="108">
        <f t="shared" si="405"/>
        <v>0</v>
      </c>
      <c r="T3571" s="341">
        <f>IF(ISBLANK($B3571),0,VLOOKUP($B3571,Listen!$A$2:$C$45,2,FALSE))</f>
        <v>0</v>
      </c>
      <c r="U3571" s="341">
        <f>IF(ISBLANK($B3571),0,VLOOKUP($B3571,Listen!$A$2:$C$45,3,FALSE))</f>
        <v>0</v>
      </c>
      <c r="V3571" s="342">
        <f t="shared" si="403"/>
        <v>0</v>
      </c>
      <c r="W3571" s="342">
        <f t="shared" si="407"/>
        <v>0</v>
      </c>
      <c r="X3571" s="342">
        <f t="shared" si="407"/>
        <v>0</v>
      </c>
      <c r="Y3571" s="342">
        <f t="shared" si="407"/>
        <v>0</v>
      </c>
      <c r="Z3571" s="342">
        <f t="shared" si="407"/>
        <v>0</v>
      </c>
      <c r="AA3571" s="342">
        <f t="shared" si="407"/>
        <v>0</v>
      </c>
      <c r="AB3571" s="342">
        <f t="shared" si="407"/>
        <v>0</v>
      </c>
      <c r="AC3571" s="109">
        <f t="shared" si="406"/>
        <v>0</v>
      </c>
      <c r="AD3571" s="109">
        <f>IF(C3571=A_Stammdaten!$B$12,E_SAV!$S3571-E_SAV!$AE3571,HLOOKUP(A_Stammdaten!$B$12-1,$AF$4:$AL$4004,ROW(C3571)-3,FALSE)-$AE3571)</f>
        <v>0</v>
      </c>
      <c r="AE3571" s="109">
        <f>HLOOKUP(A_Stammdaten!$B$12,$AF$4:$AL$4004,ROW(C3571)-3,FALSE)</f>
        <v>0</v>
      </c>
      <c r="AF3571" s="109">
        <f t="shared" si="404"/>
        <v>0</v>
      </c>
      <c r="AG3571" s="109">
        <f t="shared" si="408"/>
        <v>0</v>
      </c>
      <c r="AH3571" s="109">
        <f t="shared" si="408"/>
        <v>0</v>
      </c>
      <c r="AI3571" s="109">
        <f t="shared" si="408"/>
        <v>0</v>
      </c>
      <c r="AJ3571" s="109">
        <f t="shared" si="408"/>
        <v>0</v>
      </c>
      <c r="AK3571" s="109">
        <f t="shared" si="408"/>
        <v>0</v>
      </c>
      <c r="AL3571" s="109">
        <f t="shared" si="408"/>
        <v>0</v>
      </c>
    </row>
    <row r="3572" spans="1:38" x14ac:dyDescent="0.3">
      <c r="A3572" s="421"/>
      <c r="B3572" s="421"/>
      <c r="C3572" s="422"/>
      <c r="D3572" s="423"/>
      <c r="E3572" s="421"/>
      <c r="F3572" s="421"/>
      <c r="G3572" s="421"/>
      <c r="H3572" s="421"/>
      <c r="I3572" s="421"/>
      <c r="J3572" s="421"/>
      <c r="K3572" s="421"/>
      <c r="L3572" s="421"/>
      <c r="M3572" s="423"/>
      <c r="N3572" s="340">
        <f>IF(C3572&gt;A_Stammdaten!$B$12,0,SUM(E3572,F3572,H3572,J3572:K3572)-SUM(G3572,I3572,L3572:M3572))</f>
        <v>0</v>
      </c>
      <c r="O3572" s="421"/>
      <c r="P3572" s="421"/>
      <c r="Q3572" s="421"/>
      <c r="R3572" s="421"/>
      <c r="S3572" s="108">
        <f t="shared" si="405"/>
        <v>0</v>
      </c>
      <c r="T3572" s="341">
        <f>IF(ISBLANK($B3572),0,VLOOKUP($B3572,Listen!$A$2:$C$45,2,FALSE))</f>
        <v>0</v>
      </c>
      <c r="U3572" s="341">
        <f>IF(ISBLANK($B3572),0,VLOOKUP($B3572,Listen!$A$2:$C$45,3,FALSE))</f>
        <v>0</v>
      </c>
      <c r="V3572" s="342">
        <f t="shared" si="403"/>
        <v>0</v>
      </c>
      <c r="W3572" s="342">
        <f t="shared" si="407"/>
        <v>0</v>
      </c>
      <c r="X3572" s="342">
        <f t="shared" si="407"/>
        <v>0</v>
      </c>
      <c r="Y3572" s="342">
        <f t="shared" si="407"/>
        <v>0</v>
      </c>
      <c r="Z3572" s="342">
        <f t="shared" si="407"/>
        <v>0</v>
      </c>
      <c r="AA3572" s="342">
        <f t="shared" si="407"/>
        <v>0</v>
      </c>
      <c r="AB3572" s="342">
        <f t="shared" si="407"/>
        <v>0</v>
      </c>
      <c r="AC3572" s="109">
        <f t="shared" si="406"/>
        <v>0</v>
      </c>
      <c r="AD3572" s="109">
        <f>IF(C3572=A_Stammdaten!$B$12,E_SAV!$S3572-E_SAV!$AE3572,HLOOKUP(A_Stammdaten!$B$12-1,$AF$4:$AL$4004,ROW(C3572)-3,FALSE)-$AE3572)</f>
        <v>0</v>
      </c>
      <c r="AE3572" s="109">
        <f>HLOOKUP(A_Stammdaten!$B$12,$AF$4:$AL$4004,ROW(C3572)-3,FALSE)</f>
        <v>0</v>
      </c>
      <c r="AF3572" s="109">
        <f t="shared" si="404"/>
        <v>0</v>
      </c>
      <c r="AG3572" s="109">
        <f t="shared" si="408"/>
        <v>0</v>
      </c>
      <c r="AH3572" s="109">
        <f t="shared" si="408"/>
        <v>0</v>
      </c>
      <c r="AI3572" s="109">
        <f t="shared" si="408"/>
        <v>0</v>
      </c>
      <c r="AJ3572" s="109">
        <f t="shared" si="408"/>
        <v>0</v>
      </c>
      <c r="AK3572" s="109">
        <f t="shared" si="408"/>
        <v>0</v>
      </c>
      <c r="AL3572" s="109">
        <f t="shared" si="408"/>
        <v>0</v>
      </c>
    </row>
    <row r="3573" spans="1:38" x14ac:dyDescent="0.3">
      <c r="A3573" s="421"/>
      <c r="B3573" s="421"/>
      <c r="C3573" s="422"/>
      <c r="D3573" s="423"/>
      <c r="E3573" s="421"/>
      <c r="F3573" s="421"/>
      <c r="G3573" s="421"/>
      <c r="H3573" s="421"/>
      <c r="I3573" s="421"/>
      <c r="J3573" s="421"/>
      <c r="K3573" s="421"/>
      <c r="L3573" s="421"/>
      <c r="M3573" s="423"/>
      <c r="N3573" s="340">
        <f>IF(C3573&gt;A_Stammdaten!$B$12,0,SUM(E3573,F3573,H3573,J3573:K3573)-SUM(G3573,I3573,L3573:M3573))</f>
        <v>0</v>
      </c>
      <c r="O3573" s="421"/>
      <c r="P3573" s="421"/>
      <c r="Q3573" s="421"/>
      <c r="R3573" s="421"/>
      <c r="S3573" s="108">
        <f t="shared" si="405"/>
        <v>0</v>
      </c>
      <c r="T3573" s="341">
        <f>IF(ISBLANK($B3573),0,VLOOKUP($B3573,Listen!$A$2:$C$45,2,FALSE))</f>
        <v>0</v>
      </c>
      <c r="U3573" s="341">
        <f>IF(ISBLANK($B3573),0,VLOOKUP($B3573,Listen!$A$2:$C$45,3,FALSE))</f>
        <v>0</v>
      </c>
      <c r="V3573" s="342">
        <f t="shared" si="403"/>
        <v>0</v>
      </c>
      <c r="W3573" s="342">
        <f t="shared" si="407"/>
        <v>0</v>
      </c>
      <c r="X3573" s="342">
        <f t="shared" si="407"/>
        <v>0</v>
      </c>
      <c r="Y3573" s="342">
        <f t="shared" si="407"/>
        <v>0</v>
      </c>
      <c r="Z3573" s="342">
        <f t="shared" si="407"/>
        <v>0</v>
      </c>
      <c r="AA3573" s="342">
        <f t="shared" si="407"/>
        <v>0</v>
      </c>
      <c r="AB3573" s="342">
        <f t="shared" si="407"/>
        <v>0</v>
      </c>
      <c r="AC3573" s="109">
        <f t="shared" si="406"/>
        <v>0</v>
      </c>
      <c r="AD3573" s="109">
        <f>IF(C3573=A_Stammdaten!$B$12,E_SAV!$S3573-E_SAV!$AE3573,HLOOKUP(A_Stammdaten!$B$12-1,$AF$4:$AL$4004,ROW(C3573)-3,FALSE)-$AE3573)</f>
        <v>0</v>
      </c>
      <c r="AE3573" s="109">
        <f>HLOOKUP(A_Stammdaten!$B$12,$AF$4:$AL$4004,ROW(C3573)-3,FALSE)</f>
        <v>0</v>
      </c>
      <c r="AF3573" s="109">
        <f t="shared" si="404"/>
        <v>0</v>
      </c>
      <c r="AG3573" s="109">
        <f t="shared" si="408"/>
        <v>0</v>
      </c>
      <c r="AH3573" s="109">
        <f t="shared" si="408"/>
        <v>0</v>
      </c>
      <c r="AI3573" s="109">
        <f t="shared" si="408"/>
        <v>0</v>
      </c>
      <c r="AJ3573" s="109">
        <f t="shared" si="408"/>
        <v>0</v>
      </c>
      <c r="AK3573" s="109">
        <f t="shared" si="408"/>
        <v>0</v>
      </c>
      <c r="AL3573" s="109">
        <f t="shared" si="408"/>
        <v>0</v>
      </c>
    </row>
    <row r="3574" spans="1:38" x14ac:dyDescent="0.3">
      <c r="A3574" s="421"/>
      <c r="B3574" s="421"/>
      <c r="C3574" s="422"/>
      <c r="D3574" s="423"/>
      <c r="E3574" s="421"/>
      <c r="F3574" s="421"/>
      <c r="G3574" s="421"/>
      <c r="H3574" s="421"/>
      <c r="I3574" s="421"/>
      <c r="J3574" s="421"/>
      <c r="K3574" s="421"/>
      <c r="L3574" s="421"/>
      <c r="M3574" s="423"/>
      <c r="N3574" s="340">
        <f>IF(C3574&gt;A_Stammdaten!$B$12,0,SUM(E3574,F3574,H3574,J3574:K3574)-SUM(G3574,I3574,L3574:M3574))</f>
        <v>0</v>
      </c>
      <c r="O3574" s="421"/>
      <c r="P3574" s="421"/>
      <c r="Q3574" s="421"/>
      <c r="R3574" s="421"/>
      <c r="S3574" s="108">
        <f t="shared" si="405"/>
        <v>0</v>
      </c>
      <c r="T3574" s="341">
        <f>IF(ISBLANK($B3574),0,VLOOKUP($B3574,Listen!$A$2:$C$45,2,FALSE))</f>
        <v>0</v>
      </c>
      <c r="U3574" s="341">
        <f>IF(ISBLANK($B3574),0,VLOOKUP($B3574,Listen!$A$2:$C$45,3,FALSE))</f>
        <v>0</v>
      </c>
      <c r="V3574" s="342">
        <f t="shared" si="403"/>
        <v>0</v>
      </c>
      <c r="W3574" s="342">
        <f t="shared" si="407"/>
        <v>0</v>
      </c>
      <c r="X3574" s="342">
        <f t="shared" si="407"/>
        <v>0</v>
      </c>
      <c r="Y3574" s="342">
        <f t="shared" si="407"/>
        <v>0</v>
      </c>
      <c r="Z3574" s="342">
        <f t="shared" si="407"/>
        <v>0</v>
      </c>
      <c r="AA3574" s="342">
        <f t="shared" si="407"/>
        <v>0</v>
      </c>
      <c r="AB3574" s="342">
        <f t="shared" si="407"/>
        <v>0</v>
      </c>
      <c r="AC3574" s="109">
        <f t="shared" si="406"/>
        <v>0</v>
      </c>
      <c r="AD3574" s="109">
        <f>IF(C3574=A_Stammdaten!$B$12,E_SAV!$S3574-E_SAV!$AE3574,HLOOKUP(A_Stammdaten!$B$12-1,$AF$4:$AL$4004,ROW(C3574)-3,FALSE)-$AE3574)</f>
        <v>0</v>
      </c>
      <c r="AE3574" s="109">
        <f>HLOOKUP(A_Stammdaten!$B$12,$AF$4:$AL$4004,ROW(C3574)-3,FALSE)</f>
        <v>0</v>
      </c>
      <c r="AF3574" s="109">
        <f t="shared" si="404"/>
        <v>0</v>
      </c>
      <c r="AG3574" s="109">
        <f t="shared" si="408"/>
        <v>0</v>
      </c>
      <c r="AH3574" s="109">
        <f t="shared" si="408"/>
        <v>0</v>
      </c>
      <c r="AI3574" s="109">
        <f t="shared" si="408"/>
        <v>0</v>
      </c>
      <c r="AJ3574" s="109">
        <f t="shared" si="408"/>
        <v>0</v>
      </c>
      <c r="AK3574" s="109">
        <f t="shared" si="408"/>
        <v>0</v>
      </c>
      <c r="AL3574" s="109">
        <f t="shared" si="408"/>
        <v>0</v>
      </c>
    </row>
    <row r="3575" spans="1:38" x14ac:dyDescent="0.3">
      <c r="A3575" s="421"/>
      <c r="B3575" s="421"/>
      <c r="C3575" s="422"/>
      <c r="D3575" s="423"/>
      <c r="E3575" s="421"/>
      <c r="F3575" s="421"/>
      <c r="G3575" s="421"/>
      <c r="H3575" s="421"/>
      <c r="I3575" s="421"/>
      <c r="J3575" s="421"/>
      <c r="K3575" s="421"/>
      <c r="L3575" s="421"/>
      <c r="M3575" s="423"/>
      <c r="N3575" s="340">
        <f>IF(C3575&gt;A_Stammdaten!$B$12,0,SUM(E3575,F3575,H3575,J3575:K3575)-SUM(G3575,I3575,L3575:M3575))</f>
        <v>0</v>
      </c>
      <c r="O3575" s="421"/>
      <c r="P3575" s="421"/>
      <c r="Q3575" s="421"/>
      <c r="R3575" s="421"/>
      <c r="S3575" s="108">
        <f t="shared" si="405"/>
        <v>0</v>
      </c>
      <c r="T3575" s="341">
        <f>IF(ISBLANK($B3575),0,VLOOKUP($B3575,Listen!$A$2:$C$45,2,FALSE))</f>
        <v>0</v>
      </c>
      <c r="U3575" s="341">
        <f>IF(ISBLANK($B3575),0,VLOOKUP($B3575,Listen!$A$2:$C$45,3,FALSE))</f>
        <v>0</v>
      </c>
      <c r="V3575" s="342">
        <f t="shared" si="403"/>
        <v>0</v>
      </c>
      <c r="W3575" s="342">
        <f t="shared" si="407"/>
        <v>0</v>
      </c>
      <c r="X3575" s="342">
        <f t="shared" si="407"/>
        <v>0</v>
      </c>
      <c r="Y3575" s="342">
        <f t="shared" si="407"/>
        <v>0</v>
      </c>
      <c r="Z3575" s="342">
        <f t="shared" si="407"/>
        <v>0</v>
      </c>
      <c r="AA3575" s="342">
        <f t="shared" si="407"/>
        <v>0</v>
      </c>
      <c r="AB3575" s="342">
        <f t="shared" si="407"/>
        <v>0</v>
      </c>
      <c r="AC3575" s="109">
        <f t="shared" si="406"/>
        <v>0</v>
      </c>
      <c r="AD3575" s="109">
        <f>IF(C3575=A_Stammdaten!$B$12,E_SAV!$S3575-E_SAV!$AE3575,HLOOKUP(A_Stammdaten!$B$12-1,$AF$4:$AL$4004,ROW(C3575)-3,FALSE)-$AE3575)</f>
        <v>0</v>
      </c>
      <c r="AE3575" s="109">
        <f>HLOOKUP(A_Stammdaten!$B$12,$AF$4:$AL$4004,ROW(C3575)-3,FALSE)</f>
        <v>0</v>
      </c>
      <c r="AF3575" s="109">
        <f t="shared" si="404"/>
        <v>0</v>
      </c>
      <c r="AG3575" s="109">
        <f t="shared" si="408"/>
        <v>0</v>
      </c>
      <c r="AH3575" s="109">
        <f t="shared" si="408"/>
        <v>0</v>
      </c>
      <c r="AI3575" s="109">
        <f t="shared" si="408"/>
        <v>0</v>
      </c>
      <c r="AJ3575" s="109">
        <f t="shared" si="408"/>
        <v>0</v>
      </c>
      <c r="AK3575" s="109">
        <f t="shared" si="408"/>
        <v>0</v>
      </c>
      <c r="AL3575" s="109">
        <f t="shared" si="408"/>
        <v>0</v>
      </c>
    </row>
    <row r="3576" spans="1:38" x14ac:dyDescent="0.3">
      <c r="A3576" s="421"/>
      <c r="B3576" s="421"/>
      <c r="C3576" s="422"/>
      <c r="D3576" s="423"/>
      <c r="E3576" s="421"/>
      <c r="F3576" s="421"/>
      <c r="G3576" s="421"/>
      <c r="H3576" s="421"/>
      <c r="I3576" s="421"/>
      <c r="J3576" s="421"/>
      <c r="K3576" s="421"/>
      <c r="L3576" s="421"/>
      <c r="M3576" s="423"/>
      <c r="N3576" s="340">
        <f>IF(C3576&gt;A_Stammdaten!$B$12,0,SUM(E3576,F3576,H3576,J3576:K3576)-SUM(G3576,I3576,L3576:M3576))</f>
        <v>0</v>
      </c>
      <c r="O3576" s="421"/>
      <c r="P3576" s="421"/>
      <c r="Q3576" s="421"/>
      <c r="R3576" s="421"/>
      <c r="S3576" s="108">
        <f t="shared" si="405"/>
        <v>0</v>
      </c>
      <c r="T3576" s="341">
        <f>IF(ISBLANK($B3576),0,VLOOKUP($B3576,Listen!$A$2:$C$45,2,FALSE))</f>
        <v>0</v>
      </c>
      <c r="U3576" s="341">
        <f>IF(ISBLANK($B3576),0,VLOOKUP($B3576,Listen!$A$2:$C$45,3,FALSE))</f>
        <v>0</v>
      </c>
      <c r="V3576" s="342">
        <f t="shared" si="403"/>
        <v>0</v>
      </c>
      <c r="W3576" s="342">
        <f t="shared" si="407"/>
        <v>0</v>
      </c>
      <c r="X3576" s="342">
        <f t="shared" si="407"/>
        <v>0</v>
      </c>
      <c r="Y3576" s="342">
        <f t="shared" si="407"/>
        <v>0</v>
      </c>
      <c r="Z3576" s="342">
        <f t="shared" si="407"/>
        <v>0</v>
      </c>
      <c r="AA3576" s="342">
        <f t="shared" si="407"/>
        <v>0</v>
      </c>
      <c r="AB3576" s="342">
        <f t="shared" si="407"/>
        <v>0</v>
      </c>
      <c r="AC3576" s="109">
        <f t="shared" si="406"/>
        <v>0</v>
      </c>
      <c r="AD3576" s="109">
        <f>IF(C3576=A_Stammdaten!$B$12,E_SAV!$S3576-E_SAV!$AE3576,HLOOKUP(A_Stammdaten!$B$12-1,$AF$4:$AL$4004,ROW(C3576)-3,FALSE)-$AE3576)</f>
        <v>0</v>
      </c>
      <c r="AE3576" s="109">
        <f>HLOOKUP(A_Stammdaten!$B$12,$AF$4:$AL$4004,ROW(C3576)-3,FALSE)</f>
        <v>0</v>
      </c>
      <c r="AF3576" s="109">
        <f t="shared" si="404"/>
        <v>0</v>
      </c>
      <c r="AG3576" s="109">
        <f t="shared" si="408"/>
        <v>0</v>
      </c>
      <c r="AH3576" s="109">
        <f t="shared" si="408"/>
        <v>0</v>
      </c>
      <c r="AI3576" s="109">
        <f t="shared" si="408"/>
        <v>0</v>
      </c>
      <c r="AJ3576" s="109">
        <f t="shared" si="408"/>
        <v>0</v>
      </c>
      <c r="AK3576" s="109">
        <f t="shared" si="408"/>
        <v>0</v>
      </c>
      <c r="AL3576" s="109">
        <f t="shared" si="408"/>
        <v>0</v>
      </c>
    </row>
    <row r="3577" spans="1:38" x14ac:dyDescent="0.3">
      <c r="A3577" s="421"/>
      <c r="B3577" s="421"/>
      <c r="C3577" s="422"/>
      <c r="D3577" s="423"/>
      <c r="E3577" s="421"/>
      <c r="F3577" s="421"/>
      <c r="G3577" s="421"/>
      <c r="H3577" s="421"/>
      <c r="I3577" s="421"/>
      <c r="J3577" s="421"/>
      <c r="K3577" s="421"/>
      <c r="L3577" s="421"/>
      <c r="M3577" s="423"/>
      <c r="N3577" s="340">
        <f>IF(C3577&gt;A_Stammdaten!$B$12,0,SUM(E3577,F3577,H3577,J3577:K3577)-SUM(G3577,I3577,L3577:M3577))</f>
        <v>0</v>
      </c>
      <c r="O3577" s="421"/>
      <c r="P3577" s="421"/>
      <c r="Q3577" s="421"/>
      <c r="R3577" s="421"/>
      <c r="S3577" s="108">
        <f t="shared" si="405"/>
        <v>0</v>
      </c>
      <c r="T3577" s="341">
        <f>IF(ISBLANK($B3577),0,VLOOKUP($B3577,Listen!$A$2:$C$45,2,FALSE))</f>
        <v>0</v>
      </c>
      <c r="U3577" s="341">
        <f>IF(ISBLANK($B3577),0,VLOOKUP($B3577,Listen!$A$2:$C$45,3,FALSE))</f>
        <v>0</v>
      </c>
      <c r="V3577" s="342">
        <f t="shared" si="403"/>
        <v>0</v>
      </c>
      <c r="W3577" s="342">
        <f t="shared" si="407"/>
        <v>0</v>
      </c>
      <c r="X3577" s="342">
        <f t="shared" si="407"/>
        <v>0</v>
      </c>
      <c r="Y3577" s="342">
        <f t="shared" si="407"/>
        <v>0</v>
      </c>
      <c r="Z3577" s="342">
        <f t="shared" si="407"/>
        <v>0</v>
      </c>
      <c r="AA3577" s="342">
        <f t="shared" si="407"/>
        <v>0</v>
      </c>
      <c r="AB3577" s="342">
        <f t="shared" si="407"/>
        <v>0</v>
      </c>
      <c r="AC3577" s="109">
        <f t="shared" si="406"/>
        <v>0</v>
      </c>
      <c r="AD3577" s="109">
        <f>IF(C3577=A_Stammdaten!$B$12,E_SAV!$S3577-E_SAV!$AE3577,HLOOKUP(A_Stammdaten!$B$12-1,$AF$4:$AL$4004,ROW(C3577)-3,FALSE)-$AE3577)</f>
        <v>0</v>
      </c>
      <c r="AE3577" s="109">
        <f>HLOOKUP(A_Stammdaten!$B$12,$AF$4:$AL$4004,ROW(C3577)-3,FALSE)</f>
        <v>0</v>
      </c>
      <c r="AF3577" s="109">
        <f t="shared" si="404"/>
        <v>0</v>
      </c>
      <c r="AG3577" s="109">
        <f t="shared" si="408"/>
        <v>0</v>
      </c>
      <c r="AH3577" s="109">
        <f t="shared" si="408"/>
        <v>0</v>
      </c>
      <c r="AI3577" s="109">
        <f t="shared" si="408"/>
        <v>0</v>
      </c>
      <c r="AJ3577" s="109">
        <f t="shared" si="408"/>
        <v>0</v>
      </c>
      <c r="AK3577" s="109">
        <f t="shared" si="408"/>
        <v>0</v>
      </c>
      <c r="AL3577" s="109">
        <f t="shared" si="408"/>
        <v>0</v>
      </c>
    </row>
    <row r="3578" spans="1:38" x14ac:dyDescent="0.3">
      <c r="A3578" s="421"/>
      <c r="B3578" s="421"/>
      <c r="C3578" s="422"/>
      <c r="D3578" s="423"/>
      <c r="E3578" s="421"/>
      <c r="F3578" s="421"/>
      <c r="G3578" s="421"/>
      <c r="H3578" s="421"/>
      <c r="I3578" s="421"/>
      <c r="J3578" s="421"/>
      <c r="K3578" s="421"/>
      <c r="L3578" s="421"/>
      <c r="M3578" s="423"/>
      <c r="N3578" s="340">
        <f>IF(C3578&gt;A_Stammdaten!$B$12,0,SUM(E3578,F3578,H3578,J3578:K3578)-SUM(G3578,I3578,L3578:M3578))</f>
        <v>0</v>
      </c>
      <c r="O3578" s="421"/>
      <c r="P3578" s="421"/>
      <c r="Q3578" s="421"/>
      <c r="R3578" s="421"/>
      <c r="S3578" s="108">
        <f t="shared" si="405"/>
        <v>0</v>
      </c>
      <c r="T3578" s="341">
        <f>IF(ISBLANK($B3578),0,VLOOKUP($B3578,Listen!$A$2:$C$45,2,FALSE))</f>
        <v>0</v>
      </c>
      <c r="U3578" s="341">
        <f>IF(ISBLANK($B3578),0,VLOOKUP($B3578,Listen!$A$2:$C$45,3,FALSE))</f>
        <v>0</v>
      </c>
      <c r="V3578" s="342">
        <f t="shared" si="403"/>
        <v>0</v>
      </c>
      <c r="W3578" s="342">
        <f t="shared" si="407"/>
        <v>0</v>
      </c>
      <c r="X3578" s="342">
        <f t="shared" si="407"/>
        <v>0</v>
      </c>
      <c r="Y3578" s="342">
        <f t="shared" si="407"/>
        <v>0</v>
      </c>
      <c r="Z3578" s="342">
        <f t="shared" si="407"/>
        <v>0</v>
      </c>
      <c r="AA3578" s="342">
        <f t="shared" si="407"/>
        <v>0</v>
      </c>
      <c r="AB3578" s="342">
        <f t="shared" si="407"/>
        <v>0</v>
      </c>
      <c r="AC3578" s="109">
        <f t="shared" si="406"/>
        <v>0</v>
      </c>
      <c r="AD3578" s="109">
        <f>IF(C3578=A_Stammdaten!$B$12,E_SAV!$S3578-E_SAV!$AE3578,HLOOKUP(A_Stammdaten!$B$12-1,$AF$4:$AL$4004,ROW(C3578)-3,FALSE)-$AE3578)</f>
        <v>0</v>
      </c>
      <c r="AE3578" s="109">
        <f>HLOOKUP(A_Stammdaten!$B$12,$AF$4:$AL$4004,ROW(C3578)-3,FALSE)</f>
        <v>0</v>
      </c>
      <c r="AF3578" s="109">
        <f t="shared" si="404"/>
        <v>0</v>
      </c>
      <c r="AG3578" s="109">
        <f t="shared" si="408"/>
        <v>0</v>
      </c>
      <c r="AH3578" s="109">
        <f t="shared" si="408"/>
        <v>0</v>
      </c>
      <c r="AI3578" s="109">
        <f t="shared" si="408"/>
        <v>0</v>
      </c>
      <c r="AJ3578" s="109">
        <f t="shared" ref="AJ3578:AL3641" si="409">IF(OR($C3578=0,$S3578=0,Z3578-(AJ$4-$C3578)=0),0,IF($C3578&lt;AJ$4,AI3578-AI3578/(Z3578-(AJ$4-$C3578)),IF($C3578=AJ$4,$S3578-$S3578/Z3578,0)))</f>
        <v>0</v>
      </c>
      <c r="AK3578" s="109">
        <f t="shared" si="409"/>
        <v>0</v>
      </c>
      <c r="AL3578" s="109">
        <f t="shared" si="409"/>
        <v>0</v>
      </c>
    </row>
    <row r="3579" spans="1:38" x14ac:dyDescent="0.3">
      <c r="A3579" s="421"/>
      <c r="B3579" s="421"/>
      <c r="C3579" s="422"/>
      <c r="D3579" s="423"/>
      <c r="E3579" s="421"/>
      <c r="F3579" s="421"/>
      <c r="G3579" s="421"/>
      <c r="H3579" s="421"/>
      <c r="I3579" s="421"/>
      <c r="J3579" s="421"/>
      <c r="K3579" s="421"/>
      <c r="L3579" s="421"/>
      <c r="M3579" s="423"/>
      <c r="N3579" s="340">
        <f>IF(C3579&gt;A_Stammdaten!$B$12,0,SUM(E3579,F3579,H3579,J3579:K3579)-SUM(G3579,I3579,L3579:M3579))</f>
        <v>0</v>
      </c>
      <c r="O3579" s="421"/>
      <c r="P3579" s="421"/>
      <c r="Q3579" s="421"/>
      <c r="R3579" s="421"/>
      <c r="S3579" s="108">
        <f t="shared" si="405"/>
        <v>0</v>
      </c>
      <c r="T3579" s="341">
        <f>IF(ISBLANK($B3579),0,VLOOKUP($B3579,Listen!$A$2:$C$45,2,FALSE))</f>
        <v>0</v>
      </c>
      <c r="U3579" s="341">
        <f>IF(ISBLANK($B3579),0,VLOOKUP($B3579,Listen!$A$2:$C$45,3,FALSE))</f>
        <v>0</v>
      </c>
      <c r="V3579" s="342">
        <f t="shared" si="403"/>
        <v>0</v>
      </c>
      <c r="W3579" s="342">
        <f t="shared" si="407"/>
        <v>0</v>
      </c>
      <c r="X3579" s="342">
        <f t="shared" si="407"/>
        <v>0</v>
      </c>
      <c r="Y3579" s="342">
        <f t="shared" ref="W3579:AB3621" si="410">$T3579</f>
        <v>0</v>
      </c>
      <c r="Z3579" s="342">
        <f t="shared" si="410"/>
        <v>0</v>
      </c>
      <c r="AA3579" s="342">
        <f t="shared" si="410"/>
        <v>0</v>
      </c>
      <c r="AB3579" s="342">
        <f t="shared" si="410"/>
        <v>0</v>
      </c>
      <c r="AC3579" s="109">
        <f t="shared" si="406"/>
        <v>0</v>
      </c>
      <c r="AD3579" s="109">
        <f>IF(C3579=A_Stammdaten!$B$12,E_SAV!$S3579-E_SAV!$AE3579,HLOOKUP(A_Stammdaten!$B$12-1,$AF$4:$AL$4004,ROW(C3579)-3,FALSE)-$AE3579)</f>
        <v>0</v>
      </c>
      <c r="AE3579" s="109">
        <f>HLOOKUP(A_Stammdaten!$B$12,$AF$4:$AL$4004,ROW(C3579)-3,FALSE)</f>
        <v>0</v>
      </c>
      <c r="AF3579" s="109">
        <f t="shared" si="404"/>
        <v>0</v>
      </c>
      <c r="AG3579" s="109">
        <f t="shared" ref="AG3579:AL3642" si="411">IF(OR($C3579=0,$S3579=0,W3579-(AG$4-$C3579)=0),0,IF($C3579&lt;AG$4,AF3579-AF3579/(W3579-(AG$4-$C3579)),IF($C3579=AG$4,$S3579-$S3579/W3579,0)))</f>
        <v>0</v>
      </c>
      <c r="AH3579" s="109">
        <f t="shared" si="411"/>
        <v>0</v>
      </c>
      <c r="AI3579" s="109">
        <f t="shared" si="411"/>
        <v>0</v>
      </c>
      <c r="AJ3579" s="109">
        <f t="shared" si="409"/>
        <v>0</v>
      </c>
      <c r="AK3579" s="109">
        <f t="shared" si="409"/>
        <v>0</v>
      </c>
      <c r="AL3579" s="109">
        <f t="shared" si="409"/>
        <v>0</v>
      </c>
    </row>
    <row r="3580" spans="1:38" x14ac:dyDescent="0.3">
      <c r="A3580" s="421"/>
      <c r="B3580" s="421"/>
      <c r="C3580" s="422"/>
      <c r="D3580" s="423"/>
      <c r="E3580" s="421"/>
      <c r="F3580" s="421"/>
      <c r="G3580" s="421"/>
      <c r="H3580" s="421"/>
      <c r="I3580" s="421"/>
      <c r="J3580" s="421"/>
      <c r="K3580" s="421"/>
      <c r="L3580" s="421"/>
      <c r="M3580" s="423"/>
      <c r="N3580" s="340">
        <f>IF(C3580&gt;A_Stammdaten!$B$12,0,SUM(E3580,F3580,H3580,J3580:K3580)-SUM(G3580,I3580,L3580:M3580))</f>
        <v>0</v>
      </c>
      <c r="O3580" s="421"/>
      <c r="P3580" s="421"/>
      <c r="Q3580" s="421"/>
      <c r="R3580" s="421"/>
      <c r="S3580" s="108">
        <f t="shared" si="405"/>
        <v>0</v>
      </c>
      <c r="T3580" s="341">
        <f>IF(ISBLANK($B3580),0,VLOOKUP($B3580,Listen!$A$2:$C$45,2,FALSE))</f>
        <v>0</v>
      </c>
      <c r="U3580" s="341">
        <f>IF(ISBLANK($B3580),0,VLOOKUP($B3580,Listen!$A$2:$C$45,3,FALSE))</f>
        <v>0</v>
      </c>
      <c r="V3580" s="342">
        <f t="shared" si="403"/>
        <v>0</v>
      </c>
      <c r="W3580" s="342">
        <f t="shared" si="410"/>
        <v>0</v>
      </c>
      <c r="X3580" s="342">
        <f t="shared" si="410"/>
        <v>0</v>
      </c>
      <c r="Y3580" s="342">
        <f t="shared" si="410"/>
        <v>0</v>
      </c>
      <c r="Z3580" s="342">
        <f t="shared" si="410"/>
        <v>0</v>
      </c>
      <c r="AA3580" s="342">
        <f t="shared" si="410"/>
        <v>0</v>
      </c>
      <c r="AB3580" s="342">
        <f t="shared" si="410"/>
        <v>0</v>
      </c>
      <c r="AC3580" s="109">
        <f t="shared" si="406"/>
        <v>0</v>
      </c>
      <c r="AD3580" s="109">
        <f>IF(C3580=A_Stammdaten!$B$12,E_SAV!$S3580-E_SAV!$AE3580,HLOOKUP(A_Stammdaten!$B$12-1,$AF$4:$AL$4004,ROW(C3580)-3,FALSE)-$AE3580)</f>
        <v>0</v>
      </c>
      <c r="AE3580" s="109">
        <f>HLOOKUP(A_Stammdaten!$B$12,$AF$4:$AL$4004,ROW(C3580)-3,FALSE)</f>
        <v>0</v>
      </c>
      <c r="AF3580" s="109">
        <f t="shared" si="404"/>
        <v>0</v>
      </c>
      <c r="AG3580" s="109">
        <f t="shared" si="411"/>
        <v>0</v>
      </c>
      <c r="AH3580" s="109">
        <f t="shared" si="411"/>
        <v>0</v>
      </c>
      <c r="AI3580" s="109">
        <f t="shared" si="411"/>
        <v>0</v>
      </c>
      <c r="AJ3580" s="109">
        <f t="shared" si="409"/>
        <v>0</v>
      </c>
      <c r="AK3580" s="109">
        <f t="shared" si="409"/>
        <v>0</v>
      </c>
      <c r="AL3580" s="109">
        <f t="shared" si="409"/>
        <v>0</v>
      </c>
    </row>
    <row r="3581" spans="1:38" x14ac:dyDescent="0.3">
      <c r="A3581" s="421"/>
      <c r="B3581" s="421"/>
      <c r="C3581" s="422"/>
      <c r="D3581" s="423"/>
      <c r="E3581" s="421"/>
      <c r="F3581" s="421"/>
      <c r="G3581" s="421"/>
      <c r="H3581" s="421"/>
      <c r="I3581" s="421"/>
      <c r="J3581" s="421"/>
      <c r="K3581" s="421"/>
      <c r="L3581" s="421"/>
      <c r="M3581" s="423"/>
      <c r="N3581" s="340">
        <f>IF(C3581&gt;A_Stammdaten!$B$12,0,SUM(E3581,F3581,H3581,J3581:K3581)-SUM(G3581,I3581,L3581:M3581))</f>
        <v>0</v>
      </c>
      <c r="O3581" s="421"/>
      <c r="P3581" s="421"/>
      <c r="Q3581" s="421"/>
      <c r="R3581" s="421"/>
      <c r="S3581" s="108">
        <f t="shared" si="405"/>
        <v>0</v>
      </c>
      <c r="T3581" s="341">
        <f>IF(ISBLANK($B3581),0,VLOOKUP($B3581,Listen!$A$2:$C$45,2,FALSE))</f>
        <v>0</v>
      </c>
      <c r="U3581" s="341">
        <f>IF(ISBLANK($B3581),0,VLOOKUP($B3581,Listen!$A$2:$C$45,3,FALSE))</f>
        <v>0</v>
      </c>
      <c r="V3581" s="342">
        <f t="shared" si="403"/>
        <v>0</v>
      </c>
      <c r="W3581" s="342">
        <f t="shared" si="410"/>
        <v>0</v>
      </c>
      <c r="X3581" s="342">
        <f t="shared" si="410"/>
        <v>0</v>
      </c>
      <c r="Y3581" s="342">
        <f t="shared" si="410"/>
        <v>0</v>
      </c>
      <c r="Z3581" s="342">
        <f t="shared" si="410"/>
        <v>0</v>
      </c>
      <c r="AA3581" s="342">
        <f t="shared" si="410"/>
        <v>0</v>
      </c>
      <c r="AB3581" s="342">
        <f t="shared" si="410"/>
        <v>0</v>
      </c>
      <c r="AC3581" s="109">
        <f t="shared" si="406"/>
        <v>0</v>
      </c>
      <c r="AD3581" s="109">
        <f>IF(C3581=A_Stammdaten!$B$12,E_SAV!$S3581-E_SAV!$AE3581,HLOOKUP(A_Stammdaten!$B$12-1,$AF$4:$AL$4004,ROW(C3581)-3,FALSE)-$AE3581)</f>
        <v>0</v>
      </c>
      <c r="AE3581" s="109">
        <f>HLOOKUP(A_Stammdaten!$B$12,$AF$4:$AL$4004,ROW(C3581)-3,FALSE)</f>
        <v>0</v>
      </c>
      <c r="AF3581" s="109">
        <f t="shared" si="404"/>
        <v>0</v>
      </c>
      <c r="AG3581" s="109">
        <f t="shared" si="411"/>
        <v>0</v>
      </c>
      <c r="AH3581" s="109">
        <f t="shared" si="411"/>
        <v>0</v>
      </c>
      <c r="AI3581" s="109">
        <f t="shared" si="411"/>
        <v>0</v>
      </c>
      <c r="AJ3581" s="109">
        <f t="shared" si="409"/>
        <v>0</v>
      </c>
      <c r="AK3581" s="109">
        <f t="shared" si="409"/>
        <v>0</v>
      </c>
      <c r="AL3581" s="109">
        <f t="shared" si="409"/>
        <v>0</v>
      </c>
    </row>
    <row r="3582" spans="1:38" x14ac:dyDescent="0.3">
      <c r="A3582" s="421"/>
      <c r="B3582" s="421"/>
      <c r="C3582" s="422"/>
      <c r="D3582" s="423"/>
      <c r="E3582" s="421"/>
      <c r="F3582" s="421"/>
      <c r="G3582" s="421"/>
      <c r="H3582" s="421"/>
      <c r="I3582" s="421"/>
      <c r="J3582" s="421"/>
      <c r="K3582" s="421"/>
      <c r="L3582" s="421"/>
      <c r="M3582" s="423"/>
      <c r="N3582" s="340">
        <f>IF(C3582&gt;A_Stammdaten!$B$12,0,SUM(E3582,F3582,H3582,J3582:K3582)-SUM(G3582,I3582,L3582:M3582))</f>
        <v>0</v>
      </c>
      <c r="O3582" s="421"/>
      <c r="P3582" s="421"/>
      <c r="Q3582" s="421"/>
      <c r="R3582" s="421"/>
      <c r="S3582" s="108">
        <f t="shared" si="405"/>
        <v>0</v>
      </c>
      <c r="T3582" s="341">
        <f>IF(ISBLANK($B3582),0,VLOOKUP($B3582,Listen!$A$2:$C$45,2,FALSE))</f>
        <v>0</v>
      </c>
      <c r="U3582" s="341">
        <f>IF(ISBLANK($B3582),0,VLOOKUP($B3582,Listen!$A$2:$C$45,3,FALSE))</f>
        <v>0</v>
      </c>
      <c r="V3582" s="342">
        <f t="shared" si="403"/>
        <v>0</v>
      </c>
      <c r="W3582" s="342">
        <f t="shared" si="410"/>
        <v>0</v>
      </c>
      <c r="X3582" s="342">
        <f t="shared" si="410"/>
        <v>0</v>
      </c>
      <c r="Y3582" s="342">
        <f t="shared" si="410"/>
        <v>0</v>
      </c>
      <c r="Z3582" s="342">
        <f t="shared" si="410"/>
        <v>0</v>
      </c>
      <c r="AA3582" s="342">
        <f t="shared" si="410"/>
        <v>0</v>
      </c>
      <c r="AB3582" s="342">
        <f t="shared" si="410"/>
        <v>0</v>
      </c>
      <c r="AC3582" s="109">
        <f t="shared" si="406"/>
        <v>0</v>
      </c>
      <c r="AD3582" s="109">
        <f>IF(C3582=A_Stammdaten!$B$12,E_SAV!$S3582-E_SAV!$AE3582,HLOOKUP(A_Stammdaten!$B$12-1,$AF$4:$AL$4004,ROW(C3582)-3,FALSE)-$AE3582)</f>
        <v>0</v>
      </c>
      <c r="AE3582" s="109">
        <f>HLOOKUP(A_Stammdaten!$B$12,$AF$4:$AL$4004,ROW(C3582)-3,FALSE)</f>
        <v>0</v>
      </c>
      <c r="AF3582" s="109">
        <f t="shared" si="404"/>
        <v>0</v>
      </c>
      <c r="AG3582" s="109">
        <f t="shared" si="411"/>
        <v>0</v>
      </c>
      <c r="AH3582" s="109">
        <f t="shared" si="411"/>
        <v>0</v>
      </c>
      <c r="AI3582" s="109">
        <f t="shared" si="411"/>
        <v>0</v>
      </c>
      <c r="AJ3582" s="109">
        <f t="shared" si="409"/>
        <v>0</v>
      </c>
      <c r="AK3582" s="109">
        <f t="shared" si="409"/>
        <v>0</v>
      </c>
      <c r="AL3582" s="109">
        <f t="shared" si="409"/>
        <v>0</v>
      </c>
    </row>
    <row r="3583" spans="1:38" x14ac:dyDescent="0.3">
      <c r="A3583" s="421"/>
      <c r="B3583" s="421"/>
      <c r="C3583" s="422"/>
      <c r="D3583" s="423"/>
      <c r="E3583" s="421"/>
      <c r="F3583" s="421"/>
      <c r="G3583" s="421"/>
      <c r="H3583" s="421"/>
      <c r="I3583" s="421"/>
      <c r="J3583" s="421"/>
      <c r="K3583" s="421"/>
      <c r="L3583" s="421"/>
      <c r="M3583" s="423"/>
      <c r="N3583" s="340">
        <f>IF(C3583&gt;A_Stammdaten!$B$12,0,SUM(E3583,F3583,H3583,J3583:K3583)-SUM(G3583,I3583,L3583:M3583))</f>
        <v>0</v>
      </c>
      <c r="O3583" s="421"/>
      <c r="P3583" s="421"/>
      <c r="Q3583" s="421"/>
      <c r="R3583" s="421"/>
      <c r="S3583" s="108">
        <f t="shared" si="405"/>
        <v>0</v>
      </c>
      <c r="T3583" s="341">
        <f>IF(ISBLANK($B3583),0,VLOOKUP($B3583,Listen!$A$2:$C$45,2,FALSE))</f>
        <v>0</v>
      </c>
      <c r="U3583" s="341">
        <f>IF(ISBLANK($B3583),0,VLOOKUP($B3583,Listen!$A$2:$C$45,3,FALSE))</f>
        <v>0</v>
      </c>
      <c r="V3583" s="342">
        <f t="shared" si="403"/>
        <v>0</v>
      </c>
      <c r="W3583" s="342">
        <f t="shared" si="410"/>
        <v>0</v>
      </c>
      <c r="X3583" s="342">
        <f t="shared" si="410"/>
        <v>0</v>
      </c>
      <c r="Y3583" s="342">
        <f t="shared" si="410"/>
        <v>0</v>
      </c>
      <c r="Z3583" s="342">
        <f t="shared" si="410"/>
        <v>0</v>
      </c>
      <c r="AA3583" s="342">
        <f t="shared" si="410"/>
        <v>0</v>
      </c>
      <c r="AB3583" s="342">
        <f t="shared" si="410"/>
        <v>0</v>
      </c>
      <c r="AC3583" s="109">
        <f t="shared" si="406"/>
        <v>0</v>
      </c>
      <c r="AD3583" s="109">
        <f>IF(C3583=A_Stammdaten!$B$12,E_SAV!$S3583-E_SAV!$AE3583,HLOOKUP(A_Stammdaten!$B$12-1,$AF$4:$AL$4004,ROW(C3583)-3,FALSE)-$AE3583)</f>
        <v>0</v>
      </c>
      <c r="AE3583" s="109">
        <f>HLOOKUP(A_Stammdaten!$B$12,$AF$4:$AL$4004,ROW(C3583)-3,FALSE)</f>
        <v>0</v>
      </c>
      <c r="AF3583" s="109">
        <f t="shared" si="404"/>
        <v>0</v>
      </c>
      <c r="AG3583" s="109">
        <f t="shared" si="411"/>
        <v>0</v>
      </c>
      <c r="AH3583" s="109">
        <f t="shared" si="411"/>
        <v>0</v>
      </c>
      <c r="AI3583" s="109">
        <f t="shared" si="411"/>
        <v>0</v>
      </c>
      <c r="AJ3583" s="109">
        <f t="shared" si="409"/>
        <v>0</v>
      </c>
      <c r="AK3583" s="109">
        <f t="shared" si="409"/>
        <v>0</v>
      </c>
      <c r="AL3583" s="109">
        <f t="shared" si="409"/>
        <v>0</v>
      </c>
    </row>
    <row r="3584" spans="1:38" x14ac:dyDescent="0.3">
      <c r="A3584" s="421"/>
      <c r="B3584" s="421"/>
      <c r="C3584" s="422"/>
      <c r="D3584" s="423"/>
      <c r="E3584" s="421"/>
      <c r="F3584" s="421"/>
      <c r="G3584" s="421"/>
      <c r="H3584" s="421"/>
      <c r="I3584" s="421"/>
      <c r="J3584" s="421"/>
      <c r="K3584" s="421"/>
      <c r="L3584" s="421"/>
      <c r="M3584" s="423"/>
      <c r="N3584" s="340">
        <f>IF(C3584&gt;A_Stammdaten!$B$12,0,SUM(E3584,F3584,H3584,J3584:K3584)-SUM(G3584,I3584,L3584:M3584))</f>
        <v>0</v>
      </c>
      <c r="O3584" s="421"/>
      <c r="P3584" s="421"/>
      <c r="Q3584" s="421"/>
      <c r="R3584" s="421"/>
      <c r="S3584" s="108">
        <f t="shared" si="405"/>
        <v>0</v>
      </c>
      <c r="T3584" s="341">
        <f>IF(ISBLANK($B3584),0,VLOOKUP($B3584,Listen!$A$2:$C$45,2,FALSE))</f>
        <v>0</v>
      </c>
      <c r="U3584" s="341">
        <f>IF(ISBLANK($B3584),0,VLOOKUP($B3584,Listen!$A$2:$C$45,3,FALSE))</f>
        <v>0</v>
      </c>
      <c r="V3584" s="342">
        <f t="shared" si="403"/>
        <v>0</v>
      </c>
      <c r="W3584" s="342">
        <f t="shared" si="410"/>
        <v>0</v>
      </c>
      <c r="X3584" s="342">
        <f t="shared" si="410"/>
        <v>0</v>
      </c>
      <c r="Y3584" s="342">
        <f t="shared" si="410"/>
        <v>0</v>
      </c>
      <c r="Z3584" s="342">
        <f t="shared" si="410"/>
        <v>0</v>
      </c>
      <c r="AA3584" s="342">
        <f t="shared" si="410"/>
        <v>0</v>
      </c>
      <c r="AB3584" s="342">
        <f t="shared" si="410"/>
        <v>0</v>
      </c>
      <c r="AC3584" s="109">
        <f t="shared" si="406"/>
        <v>0</v>
      </c>
      <c r="AD3584" s="109">
        <f>IF(C3584=A_Stammdaten!$B$12,E_SAV!$S3584-E_SAV!$AE3584,HLOOKUP(A_Stammdaten!$B$12-1,$AF$4:$AL$4004,ROW(C3584)-3,FALSE)-$AE3584)</f>
        <v>0</v>
      </c>
      <c r="AE3584" s="109">
        <f>HLOOKUP(A_Stammdaten!$B$12,$AF$4:$AL$4004,ROW(C3584)-3,FALSE)</f>
        <v>0</v>
      </c>
      <c r="AF3584" s="109">
        <f t="shared" si="404"/>
        <v>0</v>
      </c>
      <c r="AG3584" s="109">
        <f t="shared" si="411"/>
        <v>0</v>
      </c>
      <c r="AH3584" s="109">
        <f t="shared" si="411"/>
        <v>0</v>
      </c>
      <c r="AI3584" s="109">
        <f t="shared" si="411"/>
        <v>0</v>
      </c>
      <c r="AJ3584" s="109">
        <f t="shared" si="409"/>
        <v>0</v>
      </c>
      <c r="AK3584" s="109">
        <f t="shared" si="409"/>
        <v>0</v>
      </c>
      <c r="AL3584" s="109">
        <f t="shared" si="409"/>
        <v>0</v>
      </c>
    </row>
    <row r="3585" spans="1:38" x14ac:dyDescent="0.3">
      <c r="A3585" s="421"/>
      <c r="B3585" s="421"/>
      <c r="C3585" s="422"/>
      <c r="D3585" s="423"/>
      <c r="E3585" s="421"/>
      <c r="F3585" s="421"/>
      <c r="G3585" s="421"/>
      <c r="H3585" s="421"/>
      <c r="I3585" s="421"/>
      <c r="J3585" s="421"/>
      <c r="K3585" s="421"/>
      <c r="L3585" s="421"/>
      <c r="M3585" s="423"/>
      <c r="N3585" s="340">
        <f>IF(C3585&gt;A_Stammdaten!$B$12,0,SUM(E3585,F3585,H3585,J3585:K3585)-SUM(G3585,I3585,L3585:M3585))</f>
        <v>0</v>
      </c>
      <c r="O3585" s="421"/>
      <c r="P3585" s="421"/>
      <c r="Q3585" s="421"/>
      <c r="R3585" s="421"/>
      <c r="S3585" s="108">
        <f t="shared" si="405"/>
        <v>0</v>
      </c>
      <c r="T3585" s="341">
        <f>IF(ISBLANK($B3585),0,VLOOKUP($B3585,Listen!$A$2:$C$45,2,FALSE))</f>
        <v>0</v>
      </c>
      <c r="U3585" s="341">
        <f>IF(ISBLANK($B3585),0,VLOOKUP($B3585,Listen!$A$2:$C$45,3,FALSE))</f>
        <v>0</v>
      </c>
      <c r="V3585" s="342">
        <f t="shared" si="403"/>
        <v>0</v>
      </c>
      <c r="W3585" s="342">
        <f t="shared" si="410"/>
        <v>0</v>
      </c>
      <c r="X3585" s="342">
        <f t="shared" si="410"/>
        <v>0</v>
      </c>
      <c r="Y3585" s="342">
        <f t="shared" si="410"/>
        <v>0</v>
      </c>
      <c r="Z3585" s="342">
        <f t="shared" si="410"/>
        <v>0</v>
      </c>
      <c r="AA3585" s="342">
        <f t="shared" si="410"/>
        <v>0</v>
      </c>
      <c r="AB3585" s="342">
        <f t="shared" si="410"/>
        <v>0</v>
      </c>
      <c r="AC3585" s="109">
        <f t="shared" si="406"/>
        <v>0</v>
      </c>
      <c r="AD3585" s="109">
        <f>IF(C3585=A_Stammdaten!$B$12,E_SAV!$S3585-E_SAV!$AE3585,HLOOKUP(A_Stammdaten!$B$12-1,$AF$4:$AL$4004,ROW(C3585)-3,FALSE)-$AE3585)</f>
        <v>0</v>
      </c>
      <c r="AE3585" s="109">
        <f>HLOOKUP(A_Stammdaten!$B$12,$AF$4:$AL$4004,ROW(C3585)-3,FALSE)</f>
        <v>0</v>
      </c>
      <c r="AF3585" s="109">
        <f t="shared" si="404"/>
        <v>0</v>
      </c>
      <c r="AG3585" s="109">
        <f t="shared" si="411"/>
        <v>0</v>
      </c>
      <c r="AH3585" s="109">
        <f t="shared" si="411"/>
        <v>0</v>
      </c>
      <c r="AI3585" s="109">
        <f t="shared" si="411"/>
        <v>0</v>
      </c>
      <c r="AJ3585" s="109">
        <f t="shared" si="409"/>
        <v>0</v>
      </c>
      <c r="AK3585" s="109">
        <f t="shared" si="409"/>
        <v>0</v>
      </c>
      <c r="AL3585" s="109">
        <f t="shared" si="409"/>
        <v>0</v>
      </c>
    </row>
    <row r="3586" spans="1:38" x14ac:dyDescent="0.3">
      <c r="A3586" s="421"/>
      <c r="B3586" s="421"/>
      <c r="C3586" s="422"/>
      <c r="D3586" s="423"/>
      <c r="E3586" s="421"/>
      <c r="F3586" s="421"/>
      <c r="G3586" s="421"/>
      <c r="H3586" s="421"/>
      <c r="I3586" s="421"/>
      <c r="J3586" s="421"/>
      <c r="K3586" s="421"/>
      <c r="L3586" s="421"/>
      <c r="M3586" s="423"/>
      <c r="N3586" s="340">
        <f>IF(C3586&gt;A_Stammdaten!$B$12,0,SUM(E3586,F3586,H3586,J3586:K3586)-SUM(G3586,I3586,L3586:M3586))</f>
        <v>0</v>
      </c>
      <c r="O3586" s="421"/>
      <c r="P3586" s="421"/>
      <c r="Q3586" s="421"/>
      <c r="R3586" s="421"/>
      <c r="S3586" s="108">
        <f t="shared" si="405"/>
        <v>0</v>
      </c>
      <c r="T3586" s="341">
        <f>IF(ISBLANK($B3586),0,VLOOKUP($B3586,Listen!$A$2:$C$45,2,FALSE))</f>
        <v>0</v>
      </c>
      <c r="U3586" s="341">
        <f>IF(ISBLANK($B3586),0,VLOOKUP($B3586,Listen!$A$2:$C$45,3,FALSE))</f>
        <v>0</v>
      </c>
      <c r="V3586" s="342">
        <f t="shared" ref="V3586:V3649" si="412">$T3586</f>
        <v>0</v>
      </c>
      <c r="W3586" s="342">
        <f t="shared" si="410"/>
        <v>0</v>
      </c>
      <c r="X3586" s="342">
        <f t="shared" si="410"/>
        <v>0</v>
      </c>
      <c r="Y3586" s="342">
        <f t="shared" si="410"/>
        <v>0</v>
      </c>
      <c r="Z3586" s="342">
        <f t="shared" si="410"/>
        <v>0</v>
      </c>
      <c r="AA3586" s="342">
        <f t="shared" si="410"/>
        <v>0</v>
      </c>
      <c r="AB3586" s="342">
        <f t="shared" si="410"/>
        <v>0</v>
      </c>
      <c r="AC3586" s="109">
        <f t="shared" si="406"/>
        <v>0</v>
      </c>
      <c r="AD3586" s="109">
        <f>IF(C3586=A_Stammdaten!$B$12,E_SAV!$S3586-E_SAV!$AE3586,HLOOKUP(A_Stammdaten!$B$12-1,$AF$4:$AL$4004,ROW(C3586)-3,FALSE)-$AE3586)</f>
        <v>0</v>
      </c>
      <c r="AE3586" s="109">
        <f>HLOOKUP(A_Stammdaten!$B$12,$AF$4:$AL$4004,ROW(C3586)-3,FALSE)</f>
        <v>0</v>
      </c>
      <c r="AF3586" s="109">
        <f t="shared" si="404"/>
        <v>0</v>
      </c>
      <c r="AG3586" s="109">
        <f t="shared" si="411"/>
        <v>0</v>
      </c>
      <c r="AH3586" s="109">
        <f t="shared" si="411"/>
        <v>0</v>
      </c>
      <c r="AI3586" s="109">
        <f t="shared" si="411"/>
        <v>0</v>
      </c>
      <c r="AJ3586" s="109">
        <f t="shared" si="409"/>
        <v>0</v>
      </c>
      <c r="AK3586" s="109">
        <f t="shared" si="409"/>
        <v>0</v>
      </c>
      <c r="AL3586" s="109">
        <f t="shared" si="409"/>
        <v>0</v>
      </c>
    </row>
    <row r="3587" spans="1:38" x14ac:dyDescent="0.3">
      <c r="A3587" s="421"/>
      <c r="B3587" s="421"/>
      <c r="C3587" s="422"/>
      <c r="D3587" s="423"/>
      <c r="E3587" s="421"/>
      <c r="F3587" s="421"/>
      <c r="G3587" s="421"/>
      <c r="H3587" s="421"/>
      <c r="I3587" s="421"/>
      <c r="J3587" s="421"/>
      <c r="K3587" s="421"/>
      <c r="L3587" s="421"/>
      <c r="M3587" s="423"/>
      <c r="N3587" s="340">
        <f>IF(C3587&gt;A_Stammdaten!$B$12,0,SUM(E3587,F3587,H3587,J3587:K3587)-SUM(G3587,I3587,L3587:M3587))</f>
        <v>0</v>
      </c>
      <c r="O3587" s="421"/>
      <c r="P3587" s="421"/>
      <c r="Q3587" s="421"/>
      <c r="R3587" s="421"/>
      <c r="S3587" s="108">
        <f t="shared" si="405"/>
        <v>0</v>
      </c>
      <c r="T3587" s="341">
        <f>IF(ISBLANK($B3587),0,VLOOKUP($B3587,Listen!$A$2:$C$45,2,FALSE))</f>
        <v>0</v>
      </c>
      <c r="U3587" s="341">
        <f>IF(ISBLANK($B3587),0,VLOOKUP($B3587,Listen!$A$2:$C$45,3,FALSE))</f>
        <v>0</v>
      </c>
      <c r="V3587" s="342">
        <f t="shared" si="412"/>
        <v>0</v>
      </c>
      <c r="W3587" s="342">
        <f t="shared" si="410"/>
        <v>0</v>
      </c>
      <c r="X3587" s="342">
        <f t="shared" si="410"/>
        <v>0</v>
      </c>
      <c r="Y3587" s="342">
        <f t="shared" si="410"/>
        <v>0</v>
      </c>
      <c r="Z3587" s="342">
        <f t="shared" si="410"/>
        <v>0</v>
      </c>
      <c r="AA3587" s="342">
        <f t="shared" si="410"/>
        <v>0</v>
      </c>
      <c r="AB3587" s="342">
        <f t="shared" si="410"/>
        <v>0</v>
      </c>
      <c r="AC3587" s="109">
        <f t="shared" si="406"/>
        <v>0</v>
      </c>
      <c r="AD3587" s="109">
        <f>IF(C3587=A_Stammdaten!$B$12,E_SAV!$S3587-E_SAV!$AE3587,HLOOKUP(A_Stammdaten!$B$12-1,$AF$4:$AL$4004,ROW(C3587)-3,FALSE)-$AE3587)</f>
        <v>0</v>
      </c>
      <c r="AE3587" s="109">
        <f>HLOOKUP(A_Stammdaten!$B$12,$AF$4:$AL$4004,ROW(C3587)-3,FALSE)</f>
        <v>0</v>
      </c>
      <c r="AF3587" s="109">
        <f t="shared" si="404"/>
        <v>0</v>
      </c>
      <c r="AG3587" s="109">
        <f t="shared" si="411"/>
        <v>0</v>
      </c>
      <c r="AH3587" s="109">
        <f t="shared" si="411"/>
        <v>0</v>
      </c>
      <c r="AI3587" s="109">
        <f t="shared" si="411"/>
        <v>0</v>
      </c>
      <c r="AJ3587" s="109">
        <f t="shared" si="409"/>
        <v>0</v>
      </c>
      <c r="AK3587" s="109">
        <f t="shared" si="409"/>
        <v>0</v>
      </c>
      <c r="AL3587" s="109">
        <f t="shared" si="409"/>
        <v>0</v>
      </c>
    </row>
    <row r="3588" spans="1:38" x14ac:dyDescent="0.3">
      <c r="A3588" s="421"/>
      <c r="B3588" s="421"/>
      <c r="C3588" s="422"/>
      <c r="D3588" s="423"/>
      <c r="E3588" s="421"/>
      <c r="F3588" s="421"/>
      <c r="G3588" s="421"/>
      <c r="H3588" s="421"/>
      <c r="I3588" s="421"/>
      <c r="J3588" s="421"/>
      <c r="K3588" s="421"/>
      <c r="L3588" s="421"/>
      <c r="M3588" s="423"/>
      <c r="N3588" s="340">
        <f>IF(C3588&gt;A_Stammdaten!$B$12,0,SUM(E3588,F3588,H3588,J3588:K3588)-SUM(G3588,I3588,L3588:M3588))</f>
        <v>0</v>
      </c>
      <c r="O3588" s="421"/>
      <c r="P3588" s="421"/>
      <c r="Q3588" s="421"/>
      <c r="R3588" s="421"/>
      <c r="S3588" s="108">
        <f t="shared" si="405"/>
        <v>0</v>
      </c>
      <c r="T3588" s="341">
        <f>IF(ISBLANK($B3588),0,VLOOKUP($B3588,Listen!$A$2:$C$45,2,FALSE))</f>
        <v>0</v>
      </c>
      <c r="U3588" s="341">
        <f>IF(ISBLANK($B3588),0,VLOOKUP($B3588,Listen!$A$2:$C$45,3,FALSE))</f>
        <v>0</v>
      </c>
      <c r="V3588" s="342">
        <f t="shared" si="412"/>
        <v>0</v>
      </c>
      <c r="W3588" s="342">
        <f t="shared" si="410"/>
        <v>0</v>
      </c>
      <c r="X3588" s="342">
        <f t="shared" si="410"/>
        <v>0</v>
      </c>
      <c r="Y3588" s="342">
        <f t="shared" si="410"/>
        <v>0</v>
      </c>
      <c r="Z3588" s="342">
        <f t="shared" si="410"/>
        <v>0</v>
      </c>
      <c r="AA3588" s="342">
        <f t="shared" si="410"/>
        <v>0</v>
      </c>
      <c r="AB3588" s="342">
        <f t="shared" si="410"/>
        <v>0</v>
      </c>
      <c r="AC3588" s="109">
        <f t="shared" si="406"/>
        <v>0</v>
      </c>
      <c r="AD3588" s="109">
        <f>IF(C3588=A_Stammdaten!$B$12,E_SAV!$S3588-E_SAV!$AE3588,HLOOKUP(A_Stammdaten!$B$12-1,$AF$4:$AL$4004,ROW(C3588)-3,FALSE)-$AE3588)</f>
        <v>0</v>
      </c>
      <c r="AE3588" s="109">
        <f>HLOOKUP(A_Stammdaten!$B$12,$AF$4:$AL$4004,ROW(C3588)-3,FALSE)</f>
        <v>0</v>
      </c>
      <c r="AF3588" s="109">
        <f t="shared" si="404"/>
        <v>0</v>
      </c>
      <c r="AG3588" s="109">
        <f t="shared" si="411"/>
        <v>0</v>
      </c>
      <c r="AH3588" s="109">
        <f t="shared" si="411"/>
        <v>0</v>
      </c>
      <c r="AI3588" s="109">
        <f t="shared" si="411"/>
        <v>0</v>
      </c>
      <c r="AJ3588" s="109">
        <f t="shared" si="409"/>
        <v>0</v>
      </c>
      <c r="AK3588" s="109">
        <f t="shared" si="409"/>
        <v>0</v>
      </c>
      <c r="AL3588" s="109">
        <f t="shared" si="409"/>
        <v>0</v>
      </c>
    </row>
    <row r="3589" spans="1:38" x14ac:dyDescent="0.3">
      <c r="A3589" s="421"/>
      <c r="B3589" s="421"/>
      <c r="C3589" s="422"/>
      <c r="D3589" s="423"/>
      <c r="E3589" s="421"/>
      <c r="F3589" s="421"/>
      <c r="G3589" s="421"/>
      <c r="H3589" s="421"/>
      <c r="I3589" s="421"/>
      <c r="J3589" s="421"/>
      <c r="K3589" s="421"/>
      <c r="L3589" s="421"/>
      <c r="M3589" s="423"/>
      <c r="N3589" s="340">
        <f>IF(C3589&gt;A_Stammdaten!$B$12,0,SUM(E3589,F3589,H3589,J3589:K3589)-SUM(G3589,I3589,L3589:M3589))</f>
        <v>0</v>
      </c>
      <c r="O3589" s="421"/>
      <c r="P3589" s="421"/>
      <c r="Q3589" s="421"/>
      <c r="R3589" s="421"/>
      <c r="S3589" s="108">
        <f t="shared" si="405"/>
        <v>0</v>
      </c>
      <c r="T3589" s="341">
        <f>IF(ISBLANK($B3589),0,VLOOKUP($B3589,Listen!$A$2:$C$45,2,FALSE))</f>
        <v>0</v>
      </c>
      <c r="U3589" s="341">
        <f>IF(ISBLANK($B3589),0,VLOOKUP($B3589,Listen!$A$2:$C$45,3,FALSE))</f>
        <v>0</v>
      </c>
      <c r="V3589" s="342">
        <f t="shared" si="412"/>
        <v>0</v>
      </c>
      <c r="W3589" s="342">
        <f t="shared" si="410"/>
        <v>0</v>
      </c>
      <c r="X3589" s="342">
        <f t="shared" si="410"/>
        <v>0</v>
      </c>
      <c r="Y3589" s="342">
        <f t="shared" si="410"/>
        <v>0</v>
      </c>
      <c r="Z3589" s="342">
        <f t="shared" si="410"/>
        <v>0</v>
      </c>
      <c r="AA3589" s="342">
        <f t="shared" si="410"/>
        <v>0</v>
      </c>
      <c r="AB3589" s="342">
        <f t="shared" si="410"/>
        <v>0</v>
      </c>
      <c r="AC3589" s="109">
        <f t="shared" si="406"/>
        <v>0</v>
      </c>
      <c r="AD3589" s="109">
        <f>IF(C3589=A_Stammdaten!$B$12,E_SAV!$S3589-E_SAV!$AE3589,HLOOKUP(A_Stammdaten!$B$12-1,$AF$4:$AL$4004,ROW(C3589)-3,FALSE)-$AE3589)</f>
        <v>0</v>
      </c>
      <c r="AE3589" s="109">
        <f>HLOOKUP(A_Stammdaten!$B$12,$AF$4:$AL$4004,ROW(C3589)-3,FALSE)</f>
        <v>0</v>
      </c>
      <c r="AF3589" s="109">
        <f t="shared" ref="AF3589:AF3652" si="413">IF(OR($C3589=0,$S3589=0),0,IF($C3589&lt;=AF$4,$S3589-$S3589/V3589*(AF$4-$C3589+1),0))</f>
        <v>0</v>
      </c>
      <c r="AG3589" s="109">
        <f t="shared" si="411"/>
        <v>0</v>
      </c>
      <c r="AH3589" s="109">
        <f t="shared" si="411"/>
        <v>0</v>
      </c>
      <c r="AI3589" s="109">
        <f t="shared" si="411"/>
        <v>0</v>
      </c>
      <c r="AJ3589" s="109">
        <f t="shared" si="409"/>
        <v>0</v>
      </c>
      <c r="AK3589" s="109">
        <f t="shared" si="409"/>
        <v>0</v>
      </c>
      <c r="AL3589" s="109">
        <f t="shared" si="409"/>
        <v>0</v>
      </c>
    </row>
    <row r="3590" spans="1:38" x14ac:dyDescent="0.3">
      <c r="A3590" s="421"/>
      <c r="B3590" s="421"/>
      <c r="C3590" s="422"/>
      <c r="D3590" s="423"/>
      <c r="E3590" s="421"/>
      <c r="F3590" s="421"/>
      <c r="G3590" s="421"/>
      <c r="H3590" s="421"/>
      <c r="I3590" s="421"/>
      <c r="J3590" s="421"/>
      <c r="K3590" s="421"/>
      <c r="L3590" s="421"/>
      <c r="M3590" s="423"/>
      <c r="N3590" s="340">
        <f>IF(C3590&gt;A_Stammdaten!$B$12,0,SUM(E3590,F3590,H3590,J3590:K3590)-SUM(G3590,I3590,L3590:M3590))</f>
        <v>0</v>
      </c>
      <c r="O3590" s="421"/>
      <c r="P3590" s="421"/>
      <c r="Q3590" s="421"/>
      <c r="R3590" s="421"/>
      <c r="S3590" s="108">
        <f t="shared" ref="S3590:S3653" si="414">N3590-SUM(O3590:R3590)</f>
        <v>0</v>
      </c>
      <c r="T3590" s="341">
        <f>IF(ISBLANK($B3590),0,VLOOKUP($B3590,Listen!$A$2:$C$45,2,FALSE))</f>
        <v>0</v>
      </c>
      <c r="U3590" s="341">
        <f>IF(ISBLANK($B3590),0,VLOOKUP($B3590,Listen!$A$2:$C$45,3,FALSE))</f>
        <v>0</v>
      </c>
      <c r="V3590" s="342">
        <f t="shared" si="412"/>
        <v>0</v>
      </c>
      <c r="W3590" s="342">
        <f t="shared" si="410"/>
        <v>0</v>
      </c>
      <c r="X3590" s="342">
        <f t="shared" si="410"/>
        <v>0</v>
      </c>
      <c r="Y3590" s="342">
        <f t="shared" si="410"/>
        <v>0</v>
      </c>
      <c r="Z3590" s="342">
        <f t="shared" si="410"/>
        <v>0</v>
      </c>
      <c r="AA3590" s="342">
        <f t="shared" si="410"/>
        <v>0</v>
      </c>
      <c r="AB3590" s="342">
        <f t="shared" si="410"/>
        <v>0</v>
      </c>
      <c r="AC3590" s="109">
        <f t="shared" ref="AC3590:AC3653" si="415">AE3590+AD3590</f>
        <v>0</v>
      </c>
      <c r="AD3590" s="109">
        <f>IF(C3590=A_Stammdaten!$B$12,E_SAV!$S3590-E_SAV!$AE3590,HLOOKUP(A_Stammdaten!$B$12-1,$AF$4:$AL$4004,ROW(C3590)-3,FALSE)-$AE3590)</f>
        <v>0</v>
      </c>
      <c r="AE3590" s="109">
        <f>HLOOKUP(A_Stammdaten!$B$12,$AF$4:$AL$4004,ROW(C3590)-3,FALSE)</f>
        <v>0</v>
      </c>
      <c r="AF3590" s="109">
        <f t="shared" si="413"/>
        <v>0</v>
      </c>
      <c r="AG3590" s="109">
        <f t="shared" si="411"/>
        <v>0</v>
      </c>
      <c r="AH3590" s="109">
        <f t="shared" si="411"/>
        <v>0</v>
      </c>
      <c r="AI3590" s="109">
        <f t="shared" si="411"/>
        <v>0</v>
      </c>
      <c r="AJ3590" s="109">
        <f t="shared" si="409"/>
        <v>0</v>
      </c>
      <c r="AK3590" s="109">
        <f t="shared" si="409"/>
        <v>0</v>
      </c>
      <c r="AL3590" s="109">
        <f t="shared" si="409"/>
        <v>0</v>
      </c>
    </row>
    <row r="3591" spans="1:38" x14ac:dyDescent="0.3">
      <c r="A3591" s="421"/>
      <c r="B3591" s="421"/>
      <c r="C3591" s="422"/>
      <c r="D3591" s="423"/>
      <c r="E3591" s="421"/>
      <c r="F3591" s="421"/>
      <c r="G3591" s="421"/>
      <c r="H3591" s="421"/>
      <c r="I3591" s="421"/>
      <c r="J3591" s="421"/>
      <c r="K3591" s="421"/>
      <c r="L3591" s="421"/>
      <c r="M3591" s="423"/>
      <c r="N3591" s="340">
        <f>IF(C3591&gt;A_Stammdaten!$B$12,0,SUM(E3591,F3591,H3591,J3591:K3591)-SUM(G3591,I3591,L3591:M3591))</f>
        <v>0</v>
      </c>
      <c r="O3591" s="421"/>
      <c r="P3591" s="421"/>
      <c r="Q3591" s="421"/>
      <c r="R3591" s="421"/>
      <c r="S3591" s="108">
        <f t="shared" si="414"/>
        <v>0</v>
      </c>
      <c r="T3591" s="341">
        <f>IF(ISBLANK($B3591),0,VLOOKUP($B3591,Listen!$A$2:$C$45,2,FALSE))</f>
        <v>0</v>
      </c>
      <c r="U3591" s="341">
        <f>IF(ISBLANK($B3591),0,VLOOKUP($B3591,Listen!$A$2:$C$45,3,FALSE))</f>
        <v>0</v>
      </c>
      <c r="V3591" s="342">
        <f t="shared" si="412"/>
        <v>0</v>
      </c>
      <c r="W3591" s="342">
        <f t="shared" si="410"/>
        <v>0</v>
      </c>
      <c r="X3591" s="342">
        <f t="shared" si="410"/>
        <v>0</v>
      </c>
      <c r="Y3591" s="342">
        <f t="shared" si="410"/>
        <v>0</v>
      </c>
      <c r="Z3591" s="342">
        <f t="shared" si="410"/>
        <v>0</v>
      </c>
      <c r="AA3591" s="342">
        <f t="shared" si="410"/>
        <v>0</v>
      </c>
      <c r="AB3591" s="342">
        <f t="shared" si="410"/>
        <v>0</v>
      </c>
      <c r="AC3591" s="109">
        <f t="shared" si="415"/>
        <v>0</v>
      </c>
      <c r="AD3591" s="109">
        <f>IF(C3591=A_Stammdaten!$B$12,E_SAV!$S3591-E_SAV!$AE3591,HLOOKUP(A_Stammdaten!$B$12-1,$AF$4:$AL$4004,ROW(C3591)-3,FALSE)-$AE3591)</f>
        <v>0</v>
      </c>
      <c r="AE3591" s="109">
        <f>HLOOKUP(A_Stammdaten!$B$12,$AF$4:$AL$4004,ROW(C3591)-3,FALSE)</f>
        <v>0</v>
      </c>
      <c r="AF3591" s="109">
        <f t="shared" si="413"/>
        <v>0</v>
      </c>
      <c r="AG3591" s="109">
        <f t="shared" si="411"/>
        <v>0</v>
      </c>
      <c r="AH3591" s="109">
        <f t="shared" si="411"/>
        <v>0</v>
      </c>
      <c r="AI3591" s="109">
        <f t="shared" si="411"/>
        <v>0</v>
      </c>
      <c r="AJ3591" s="109">
        <f t="shared" si="409"/>
        <v>0</v>
      </c>
      <c r="AK3591" s="109">
        <f t="shared" si="409"/>
        <v>0</v>
      </c>
      <c r="AL3591" s="109">
        <f t="shared" si="409"/>
        <v>0</v>
      </c>
    </row>
    <row r="3592" spans="1:38" x14ac:dyDescent="0.3">
      <c r="A3592" s="421"/>
      <c r="B3592" s="421"/>
      <c r="C3592" s="422"/>
      <c r="D3592" s="423"/>
      <c r="E3592" s="421"/>
      <c r="F3592" s="421"/>
      <c r="G3592" s="421"/>
      <c r="H3592" s="421"/>
      <c r="I3592" s="421"/>
      <c r="J3592" s="421"/>
      <c r="K3592" s="421"/>
      <c r="L3592" s="421"/>
      <c r="M3592" s="423"/>
      <c r="N3592" s="340">
        <f>IF(C3592&gt;A_Stammdaten!$B$12,0,SUM(E3592,F3592,H3592,J3592:K3592)-SUM(G3592,I3592,L3592:M3592))</f>
        <v>0</v>
      </c>
      <c r="O3592" s="421"/>
      <c r="P3592" s="421"/>
      <c r="Q3592" s="421"/>
      <c r="R3592" s="421"/>
      <c r="S3592" s="108">
        <f t="shared" si="414"/>
        <v>0</v>
      </c>
      <c r="T3592" s="341">
        <f>IF(ISBLANK($B3592),0,VLOOKUP($B3592,Listen!$A$2:$C$45,2,FALSE))</f>
        <v>0</v>
      </c>
      <c r="U3592" s="341">
        <f>IF(ISBLANK($B3592),0,VLOOKUP($B3592,Listen!$A$2:$C$45,3,FALSE))</f>
        <v>0</v>
      </c>
      <c r="V3592" s="342">
        <f t="shared" si="412"/>
        <v>0</v>
      </c>
      <c r="W3592" s="342">
        <f t="shared" si="410"/>
        <v>0</v>
      </c>
      <c r="X3592" s="342">
        <f t="shared" si="410"/>
        <v>0</v>
      </c>
      <c r="Y3592" s="342">
        <f t="shared" si="410"/>
        <v>0</v>
      </c>
      <c r="Z3592" s="342">
        <f t="shared" si="410"/>
        <v>0</v>
      </c>
      <c r="AA3592" s="342">
        <f t="shared" si="410"/>
        <v>0</v>
      </c>
      <c r="AB3592" s="342">
        <f t="shared" si="410"/>
        <v>0</v>
      </c>
      <c r="AC3592" s="109">
        <f t="shared" si="415"/>
        <v>0</v>
      </c>
      <c r="AD3592" s="109">
        <f>IF(C3592=A_Stammdaten!$B$12,E_SAV!$S3592-E_SAV!$AE3592,HLOOKUP(A_Stammdaten!$B$12-1,$AF$4:$AL$4004,ROW(C3592)-3,FALSE)-$AE3592)</f>
        <v>0</v>
      </c>
      <c r="AE3592" s="109">
        <f>HLOOKUP(A_Stammdaten!$B$12,$AF$4:$AL$4004,ROW(C3592)-3,FALSE)</f>
        <v>0</v>
      </c>
      <c r="AF3592" s="109">
        <f t="shared" si="413"/>
        <v>0</v>
      </c>
      <c r="AG3592" s="109">
        <f t="shared" si="411"/>
        <v>0</v>
      </c>
      <c r="AH3592" s="109">
        <f t="shared" si="411"/>
        <v>0</v>
      </c>
      <c r="AI3592" s="109">
        <f t="shared" si="411"/>
        <v>0</v>
      </c>
      <c r="AJ3592" s="109">
        <f t="shared" si="409"/>
        <v>0</v>
      </c>
      <c r="AK3592" s="109">
        <f t="shared" si="409"/>
        <v>0</v>
      </c>
      <c r="AL3592" s="109">
        <f t="shared" si="409"/>
        <v>0</v>
      </c>
    </row>
    <row r="3593" spans="1:38" x14ac:dyDescent="0.3">
      <c r="A3593" s="421"/>
      <c r="B3593" s="421"/>
      <c r="C3593" s="422"/>
      <c r="D3593" s="423"/>
      <c r="E3593" s="421"/>
      <c r="F3593" s="421"/>
      <c r="G3593" s="421"/>
      <c r="H3593" s="421"/>
      <c r="I3593" s="421"/>
      <c r="J3593" s="421"/>
      <c r="K3593" s="421"/>
      <c r="L3593" s="421"/>
      <c r="M3593" s="423"/>
      <c r="N3593" s="340">
        <f>IF(C3593&gt;A_Stammdaten!$B$12,0,SUM(E3593,F3593,H3593,J3593:K3593)-SUM(G3593,I3593,L3593:M3593))</f>
        <v>0</v>
      </c>
      <c r="O3593" s="421"/>
      <c r="P3593" s="421"/>
      <c r="Q3593" s="421"/>
      <c r="R3593" s="421"/>
      <c r="S3593" s="108">
        <f t="shared" si="414"/>
        <v>0</v>
      </c>
      <c r="T3593" s="341">
        <f>IF(ISBLANK($B3593),0,VLOOKUP($B3593,Listen!$A$2:$C$45,2,FALSE))</f>
        <v>0</v>
      </c>
      <c r="U3593" s="341">
        <f>IF(ISBLANK($B3593),0,VLOOKUP($B3593,Listen!$A$2:$C$45,3,FALSE))</f>
        <v>0</v>
      </c>
      <c r="V3593" s="342">
        <f t="shared" si="412"/>
        <v>0</v>
      </c>
      <c r="W3593" s="342">
        <f t="shared" si="410"/>
        <v>0</v>
      </c>
      <c r="X3593" s="342">
        <f t="shared" si="410"/>
        <v>0</v>
      </c>
      <c r="Y3593" s="342">
        <f t="shared" si="410"/>
        <v>0</v>
      </c>
      <c r="Z3593" s="342">
        <f t="shared" si="410"/>
        <v>0</v>
      </c>
      <c r="AA3593" s="342">
        <f t="shared" si="410"/>
        <v>0</v>
      </c>
      <c r="AB3593" s="342">
        <f t="shared" si="410"/>
        <v>0</v>
      </c>
      <c r="AC3593" s="109">
        <f t="shared" si="415"/>
        <v>0</v>
      </c>
      <c r="AD3593" s="109">
        <f>IF(C3593=A_Stammdaten!$B$12,E_SAV!$S3593-E_SAV!$AE3593,HLOOKUP(A_Stammdaten!$B$12-1,$AF$4:$AL$4004,ROW(C3593)-3,FALSE)-$AE3593)</f>
        <v>0</v>
      </c>
      <c r="AE3593" s="109">
        <f>HLOOKUP(A_Stammdaten!$B$12,$AF$4:$AL$4004,ROW(C3593)-3,FALSE)</f>
        <v>0</v>
      </c>
      <c r="AF3593" s="109">
        <f t="shared" si="413"/>
        <v>0</v>
      </c>
      <c r="AG3593" s="109">
        <f t="shared" si="411"/>
        <v>0</v>
      </c>
      <c r="AH3593" s="109">
        <f t="shared" si="411"/>
        <v>0</v>
      </c>
      <c r="AI3593" s="109">
        <f t="shared" si="411"/>
        <v>0</v>
      </c>
      <c r="AJ3593" s="109">
        <f t="shared" si="409"/>
        <v>0</v>
      </c>
      <c r="AK3593" s="109">
        <f t="shared" si="409"/>
        <v>0</v>
      </c>
      <c r="AL3593" s="109">
        <f t="shared" si="409"/>
        <v>0</v>
      </c>
    </row>
    <row r="3594" spans="1:38" x14ac:dyDescent="0.3">
      <c r="A3594" s="421"/>
      <c r="B3594" s="421"/>
      <c r="C3594" s="422"/>
      <c r="D3594" s="423"/>
      <c r="E3594" s="421"/>
      <c r="F3594" s="421"/>
      <c r="G3594" s="421"/>
      <c r="H3594" s="421"/>
      <c r="I3594" s="421"/>
      <c r="J3594" s="421"/>
      <c r="K3594" s="421"/>
      <c r="L3594" s="421"/>
      <c r="M3594" s="423"/>
      <c r="N3594" s="340">
        <f>IF(C3594&gt;A_Stammdaten!$B$12,0,SUM(E3594,F3594,H3594,J3594:K3594)-SUM(G3594,I3594,L3594:M3594))</f>
        <v>0</v>
      </c>
      <c r="O3594" s="421"/>
      <c r="P3594" s="421"/>
      <c r="Q3594" s="421"/>
      <c r="R3594" s="421"/>
      <c r="S3594" s="108">
        <f t="shared" si="414"/>
        <v>0</v>
      </c>
      <c r="T3594" s="341">
        <f>IF(ISBLANK($B3594),0,VLOOKUP($B3594,Listen!$A$2:$C$45,2,FALSE))</f>
        <v>0</v>
      </c>
      <c r="U3594" s="341">
        <f>IF(ISBLANK($B3594),0,VLOOKUP($B3594,Listen!$A$2:$C$45,3,FALSE))</f>
        <v>0</v>
      </c>
      <c r="V3594" s="342">
        <f t="shared" si="412"/>
        <v>0</v>
      </c>
      <c r="W3594" s="342">
        <f t="shared" si="410"/>
        <v>0</v>
      </c>
      <c r="X3594" s="342">
        <f t="shared" si="410"/>
        <v>0</v>
      </c>
      <c r="Y3594" s="342">
        <f t="shared" si="410"/>
        <v>0</v>
      </c>
      <c r="Z3594" s="342">
        <f t="shared" si="410"/>
        <v>0</v>
      </c>
      <c r="AA3594" s="342">
        <f t="shared" si="410"/>
        <v>0</v>
      </c>
      <c r="AB3594" s="342">
        <f t="shared" si="410"/>
        <v>0</v>
      </c>
      <c r="AC3594" s="109">
        <f t="shared" si="415"/>
        <v>0</v>
      </c>
      <c r="AD3594" s="109">
        <f>IF(C3594=A_Stammdaten!$B$12,E_SAV!$S3594-E_SAV!$AE3594,HLOOKUP(A_Stammdaten!$B$12-1,$AF$4:$AL$4004,ROW(C3594)-3,FALSE)-$AE3594)</f>
        <v>0</v>
      </c>
      <c r="AE3594" s="109">
        <f>HLOOKUP(A_Stammdaten!$B$12,$AF$4:$AL$4004,ROW(C3594)-3,FALSE)</f>
        <v>0</v>
      </c>
      <c r="AF3594" s="109">
        <f t="shared" si="413"/>
        <v>0</v>
      </c>
      <c r="AG3594" s="109">
        <f t="shared" si="411"/>
        <v>0</v>
      </c>
      <c r="AH3594" s="109">
        <f t="shared" si="411"/>
        <v>0</v>
      </c>
      <c r="AI3594" s="109">
        <f t="shared" si="411"/>
        <v>0</v>
      </c>
      <c r="AJ3594" s="109">
        <f t="shared" si="409"/>
        <v>0</v>
      </c>
      <c r="AK3594" s="109">
        <f t="shared" si="409"/>
        <v>0</v>
      </c>
      <c r="AL3594" s="109">
        <f t="shared" si="409"/>
        <v>0</v>
      </c>
    </row>
    <row r="3595" spans="1:38" x14ac:dyDescent="0.3">
      <c r="A3595" s="421"/>
      <c r="B3595" s="421"/>
      <c r="C3595" s="422"/>
      <c r="D3595" s="423"/>
      <c r="E3595" s="421"/>
      <c r="F3595" s="421"/>
      <c r="G3595" s="421"/>
      <c r="H3595" s="421"/>
      <c r="I3595" s="421"/>
      <c r="J3595" s="421"/>
      <c r="K3595" s="421"/>
      <c r="L3595" s="421"/>
      <c r="M3595" s="423"/>
      <c r="N3595" s="340">
        <f>IF(C3595&gt;A_Stammdaten!$B$12,0,SUM(E3595,F3595,H3595,J3595:K3595)-SUM(G3595,I3595,L3595:M3595))</f>
        <v>0</v>
      </c>
      <c r="O3595" s="421"/>
      <c r="P3595" s="421"/>
      <c r="Q3595" s="421"/>
      <c r="R3595" s="421"/>
      <c r="S3595" s="108">
        <f t="shared" si="414"/>
        <v>0</v>
      </c>
      <c r="T3595" s="341">
        <f>IF(ISBLANK($B3595),0,VLOOKUP($B3595,Listen!$A$2:$C$45,2,FALSE))</f>
        <v>0</v>
      </c>
      <c r="U3595" s="341">
        <f>IF(ISBLANK($B3595),0,VLOOKUP($B3595,Listen!$A$2:$C$45,3,FALSE))</f>
        <v>0</v>
      </c>
      <c r="V3595" s="342">
        <f t="shared" si="412"/>
        <v>0</v>
      </c>
      <c r="W3595" s="342">
        <f t="shared" si="410"/>
        <v>0</v>
      </c>
      <c r="X3595" s="342">
        <f t="shared" si="410"/>
        <v>0</v>
      </c>
      <c r="Y3595" s="342">
        <f t="shared" si="410"/>
        <v>0</v>
      </c>
      <c r="Z3595" s="342">
        <f t="shared" si="410"/>
        <v>0</v>
      </c>
      <c r="AA3595" s="342">
        <f t="shared" si="410"/>
        <v>0</v>
      </c>
      <c r="AB3595" s="342">
        <f t="shared" si="410"/>
        <v>0</v>
      </c>
      <c r="AC3595" s="109">
        <f t="shared" si="415"/>
        <v>0</v>
      </c>
      <c r="AD3595" s="109">
        <f>IF(C3595=A_Stammdaten!$B$12,E_SAV!$S3595-E_SAV!$AE3595,HLOOKUP(A_Stammdaten!$B$12-1,$AF$4:$AL$4004,ROW(C3595)-3,FALSE)-$AE3595)</f>
        <v>0</v>
      </c>
      <c r="AE3595" s="109">
        <f>HLOOKUP(A_Stammdaten!$B$12,$AF$4:$AL$4004,ROW(C3595)-3,FALSE)</f>
        <v>0</v>
      </c>
      <c r="AF3595" s="109">
        <f t="shared" si="413"/>
        <v>0</v>
      </c>
      <c r="AG3595" s="109">
        <f t="shared" si="411"/>
        <v>0</v>
      </c>
      <c r="AH3595" s="109">
        <f t="shared" si="411"/>
        <v>0</v>
      </c>
      <c r="AI3595" s="109">
        <f t="shared" si="411"/>
        <v>0</v>
      </c>
      <c r="AJ3595" s="109">
        <f t="shared" si="409"/>
        <v>0</v>
      </c>
      <c r="AK3595" s="109">
        <f t="shared" si="409"/>
        <v>0</v>
      </c>
      <c r="AL3595" s="109">
        <f t="shared" si="409"/>
        <v>0</v>
      </c>
    </row>
    <row r="3596" spans="1:38" x14ac:dyDescent="0.3">
      <c r="A3596" s="421"/>
      <c r="B3596" s="421"/>
      <c r="C3596" s="422"/>
      <c r="D3596" s="423"/>
      <c r="E3596" s="421"/>
      <c r="F3596" s="421"/>
      <c r="G3596" s="421"/>
      <c r="H3596" s="421"/>
      <c r="I3596" s="421"/>
      <c r="J3596" s="421"/>
      <c r="K3596" s="421"/>
      <c r="L3596" s="421"/>
      <c r="M3596" s="423"/>
      <c r="N3596" s="340">
        <f>IF(C3596&gt;A_Stammdaten!$B$12,0,SUM(E3596,F3596,H3596,J3596:K3596)-SUM(G3596,I3596,L3596:M3596))</f>
        <v>0</v>
      </c>
      <c r="O3596" s="421"/>
      <c r="P3596" s="421"/>
      <c r="Q3596" s="421"/>
      <c r="R3596" s="421"/>
      <c r="S3596" s="108">
        <f t="shared" si="414"/>
        <v>0</v>
      </c>
      <c r="T3596" s="341">
        <f>IF(ISBLANK($B3596),0,VLOOKUP($B3596,Listen!$A$2:$C$45,2,FALSE))</f>
        <v>0</v>
      </c>
      <c r="U3596" s="341">
        <f>IF(ISBLANK($B3596),0,VLOOKUP($B3596,Listen!$A$2:$C$45,3,FALSE))</f>
        <v>0</v>
      </c>
      <c r="V3596" s="342">
        <f t="shared" si="412"/>
        <v>0</v>
      </c>
      <c r="W3596" s="342">
        <f t="shared" si="410"/>
        <v>0</v>
      </c>
      <c r="X3596" s="342">
        <f t="shared" si="410"/>
        <v>0</v>
      </c>
      <c r="Y3596" s="342">
        <f t="shared" si="410"/>
        <v>0</v>
      </c>
      <c r="Z3596" s="342">
        <f t="shared" si="410"/>
        <v>0</v>
      </c>
      <c r="AA3596" s="342">
        <f t="shared" si="410"/>
        <v>0</v>
      </c>
      <c r="AB3596" s="342">
        <f t="shared" si="410"/>
        <v>0</v>
      </c>
      <c r="AC3596" s="109">
        <f t="shared" si="415"/>
        <v>0</v>
      </c>
      <c r="AD3596" s="109">
        <f>IF(C3596=A_Stammdaten!$B$12,E_SAV!$S3596-E_SAV!$AE3596,HLOOKUP(A_Stammdaten!$B$12-1,$AF$4:$AL$4004,ROW(C3596)-3,FALSE)-$AE3596)</f>
        <v>0</v>
      </c>
      <c r="AE3596" s="109">
        <f>HLOOKUP(A_Stammdaten!$B$12,$AF$4:$AL$4004,ROW(C3596)-3,FALSE)</f>
        <v>0</v>
      </c>
      <c r="AF3596" s="109">
        <f t="shared" si="413"/>
        <v>0</v>
      </c>
      <c r="AG3596" s="109">
        <f t="shared" si="411"/>
        <v>0</v>
      </c>
      <c r="AH3596" s="109">
        <f t="shared" si="411"/>
        <v>0</v>
      </c>
      <c r="AI3596" s="109">
        <f t="shared" si="411"/>
        <v>0</v>
      </c>
      <c r="AJ3596" s="109">
        <f t="shared" si="409"/>
        <v>0</v>
      </c>
      <c r="AK3596" s="109">
        <f t="shared" si="409"/>
        <v>0</v>
      </c>
      <c r="AL3596" s="109">
        <f t="shared" si="409"/>
        <v>0</v>
      </c>
    </row>
    <row r="3597" spans="1:38" x14ac:dyDescent="0.3">
      <c r="A3597" s="421"/>
      <c r="B3597" s="421"/>
      <c r="C3597" s="422"/>
      <c r="D3597" s="423"/>
      <c r="E3597" s="421"/>
      <c r="F3597" s="421"/>
      <c r="G3597" s="421"/>
      <c r="H3597" s="421"/>
      <c r="I3597" s="421"/>
      <c r="J3597" s="421"/>
      <c r="K3597" s="421"/>
      <c r="L3597" s="421"/>
      <c r="M3597" s="423"/>
      <c r="N3597" s="340">
        <f>IF(C3597&gt;A_Stammdaten!$B$12,0,SUM(E3597,F3597,H3597,J3597:K3597)-SUM(G3597,I3597,L3597:M3597))</f>
        <v>0</v>
      </c>
      <c r="O3597" s="421"/>
      <c r="P3597" s="421"/>
      <c r="Q3597" s="421"/>
      <c r="R3597" s="421"/>
      <c r="S3597" s="108">
        <f t="shared" si="414"/>
        <v>0</v>
      </c>
      <c r="T3597" s="341">
        <f>IF(ISBLANK($B3597),0,VLOOKUP($B3597,Listen!$A$2:$C$45,2,FALSE))</f>
        <v>0</v>
      </c>
      <c r="U3597" s="341">
        <f>IF(ISBLANK($B3597),0,VLOOKUP($B3597,Listen!$A$2:$C$45,3,FALSE))</f>
        <v>0</v>
      </c>
      <c r="V3597" s="342">
        <f t="shared" si="412"/>
        <v>0</v>
      </c>
      <c r="W3597" s="342">
        <f t="shared" si="410"/>
        <v>0</v>
      </c>
      <c r="X3597" s="342">
        <f t="shared" si="410"/>
        <v>0</v>
      </c>
      <c r="Y3597" s="342">
        <f t="shared" si="410"/>
        <v>0</v>
      </c>
      <c r="Z3597" s="342">
        <f t="shared" si="410"/>
        <v>0</v>
      </c>
      <c r="AA3597" s="342">
        <f t="shared" si="410"/>
        <v>0</v>
      </c>
      <c r="AB3597" s="342">
        <f t="shared" si="410"/>
        <v>0</v>
      </c>
      <c r="AC3597" s="109">
        <f t="shared" si="415"/>
        <v>0</v>
      </c>
      <c r="AD3597" s="109">
        <f>IF(C3597=A_Stammdaten!$B$12,E_SAV!$S3597-E_SAV!$AE3597,HLOOKUP(A_Stammdaten!$B$12-1,$AF$4:$AL$4004,ROW(C3597)-3,FALSE)-$AE3597)</f>
        <v>0</v>
      </c>
      <c r="AE3597" s="109">
        <f>HLOOKUP(A_Stammdaten!$B$12,$AF$4:$AL$4004,ROW(C3597)-3,FALSE)</f>
        <v>0</v>
      </c>
      <c r="AF3597" s="109">
        <f t="shared" si="413"/>
        <v>0</v>
      </c>
      <c r="AG3597" s="109">
        <f t="shared" si="411"/>
        <v>0</v>
      </c>
      <c r="AH3597" s="109">
        <f t="shared" si="411"/>
        <v>0</v>
      </c>
      <c r="AI3597" s="109">
        <f t="shared" si="411"/>
        <v>0</v>
      </c>
      <c r="AJ3597" s="109">
        <f t="shared" si="409"/>
        <v>0</v>
      </c>
      <c r="AK3597" s="109">
        <f t="shared" si="409"/>
        <v>0</v>
      </c>
      <c r="AL3597" s="109">
        <f t="shared" si="409"/>
        <v>0</v>
      </c>
    </row>
    <row r="3598" spans="1:38" x14ac:dyDescent="0.3">
      <c r="A3598" s="421"/>
      <c r="B3598" s="421"/>
      <c r="C3598" s="422"/>
      <c r="D3598" s="423"/>
      <c r="E3598" s="421"/>
      <c r="F3598" s="421"/>
      <c r="G3598" s="421"/>
      <c r="H3598" s="421"/>
      <c r="I3598" s="421"/>
      <c r="J3598" s="421"/>
      <c r="K3598" s="421"/>
      <c r="L3598" s="421"/>
      <c r="M3598" s="423"/>
      <c r="N3598" s="340">
        <f>IF(C3598&gt;A_Stammdaten!$B$12,0,SUM(E3598,F3598,H3598,J3598:K3598)-SUM(G3598,I3598,L3598:M3598))</f>
        <v>0</v>
      </c>
      <c r="O3598" s="421"/>
      <c r="P3598" s="421"/>
      <c r="Q3598" s="421"/>
      <c r="R3598" s="421"/>
      <c r="S3598" s="108">
        <f t="shared" si="414"/>
        <v>0</v>
      </c>
      <c r="T3598" s="341">
        <f>IF(ISBLANK($B3598),0,VLOOKUP($B3598,Listen!$A$2:$C$45,2,FALSE))</f>
        <v>0</v>
      </c>
      <c r="U3598" s="341">
        <f>IF(ISBLANK($B3598),0,VLOOKUP($B3598,Listen!$A$2:$C$45,3,FALSE))</f>
        <v>0</v>
      </c>
      <c r="V3598" s="342">
        <f t="shared" si="412"/>
        <v>0</v>
      </c>
      <c r="W3598" s="342">
        <f t="shared" si="410"/>
        <v>0</v>
      </c>
      <c r="X3598" s="342">
        <f t="shared" si="410"/>
        <v>0</v>
      </c>
      <c r="Y3598" s="342">
        <f t="shared" si="410"/>
        <v>0</v>
      </c>
      <c r="Z3598" s="342">
        <f t="shared" si="410"/>
        <v>0</v>
      </c>
      <c r="AA3598" s="342">
        <f t="shared" si="410"/>
        <v>0</v>
      </c>
      <c r="AB3598" s="342">
        <f t="shared" si="410"/>
        <v>0</v>
      </c>
      <c r="AC3598" s="109">
        <f t="shared" si="415"/>
        <v>0</v>
      </c>
      <c r="AD3598" s="109">
        <f>IF(C3598=A_Stammdaten!$B$12,E_SAV!$S3598-E_SAV!$AE3598,HLOOKUP(A_Stammdaten!$B$12-1,$AF$4:$AL$4004,ROW(C3598)-3,FALSE)-$AE3598)</f>
        <v>0</v>
      </c>
      <c r="AE3598" s="109">
        <f>HLOOKUP(A_Stammdaten!$B$12,$AF$4:$AL$4004,ROW(C3598)-3,FALSE)</f>
        <v>0</v>
      </c>
      <c r="AF3598" s="109">
        <f t="shared" si="413"/>
        <v>0</v>
      </c>
      <c r="AG3598" s="109">
        <f t="shared" si="411"/>
        <v>0</v>
      </c>
      <c r="AH3598" s="109">
        <f t="shared" si="411"/>
        <v>0</v>
      </c>
      <c r="AI3598" s="109">
        <f t="shared" si="411"/>
        <v>0</v>
      </c>
      <c r="AJ3598" s="109">
        <f t="shared" si="409"/>
        <v>0</v>
      </c>
      <c r="AK3598" s="109">
        <f t="shared" si="409"/>
        <v>0</v>
      </c>
      <c r="AL3598" s="109">
        <f t="shared" si="409"/>
        <v>0</v>
      </c>
    </row>
    <row r="3599" spans="1:38" x14ac:dyDescent="0.3">
      <c r="A3599" s="421"/>
      <c r="B3599" s="421"/>
      <c r="C3599" s="422"/>
      <c r="D3599" s="423"/>
      <c r="E3599" s="421"/>
      <c r="F3599" s="421"/>
      <c r="G3599" s="421"/>
      <c r="H3599" s="421"/>
      <c r="I3599" s="421"/>
      <c r="J3599" s="421"/>
      <c r="K3599" s="421"/>
      <c r="L3599" s="421"/>
      <c r="M3599" s="423"/>
      <c r="N3599" s="340">
        <f>IF(C3599&gt;A_Stammdaten!$B$12,0,SUM(E3599,F3599,H3599,J3599:K3599)-SUM(G3599,I3599,L3599:M3599))</f>
        <v>0</v>
      </c>
      <c r="O3599" s="421"/>
      <c r="P3599" s="421"/>
      <c r="Q3599" s="421"/>
      <c r="R3599" s="421"/>
      <c r="S3599" s="108">
        <f t="shared" si="414"/>
        <v>0</v>
      </c>
      <c r="T3599" s="341">
        <f>IF(ISBLANK($B3599),0,VLOOKUP($B3599,Listen!$A$2:$C$45,2,FALSE))</f>
        <v>0</v>
      </c>
      <c r="U3599" s="341">
        <f>IF(ISBLANK($B3599),0,VLOOKUP($B3599,Listen!$A$2:$C$45,3,FALSE))</f>
        <v>0</v>
      </c>
      <c r="V3599" s="342">
        <f t="shared" si="412"/>
        <v>0</v>
      </c>
      <c r="W3599" s="342">
        <f t="shared" si="410"/>
        <v>0</v>
      </c>
      <c r="X3599" s="342">
        <f t="shared" si="410"/>
        <v>0</v>
      </c>
      <c r="Y3599" s="342">
        <f t="shared" si="410"/>
        <v>0</v>
      </c>
      <c r="Z3599" s="342">
        <f t="shared" si="410"/>
        <v>0</v>
      </c>
      <c r="AA3599" s="342">
        <f t="shared" si="410"/>
        <v>0</v>
      </c>
      <c r="AB3599" s="342">
        <f t="shared" si="410"/>
        <v>0</v>
      </c>
      <c r="AC3599" s="109">
        <f t="shared" si="415"/>
        <v>0</v>
      </c>
      <c r="AD3599" s="109">
        <f>IF(C3599=A_Stammdaten!$B$12,E_SAV!$S3599-E_SAV!$AE3599,HLOOKUP(A_Stammdaten!$B$12-1,$AF$4:$AL$4004,ROW(C3599)-3,FALSE)-$AE3599)</f>
        <v>0</v>
      </c>
      <c r="AE3599" s="109">
        <f>HLOOKUP(A_Stammdaten!$B$12,$AF$4:$AL$4004,ROW(C3599)-3,FALSE)</f>
        <v>0</v>
      </c>
      <c r="AF3599" s="109">
        <f t="shared" si="413"/>
        <v>0</v>
      </c>
      <c r="AG3599" s="109">
        <f t="shared" si="411"/>
        <v>0</v>
      </c>
      <c r="AH3599" s="109">
        <f t="shared" si="411"/>
        <v>0</v>
      </c>
      <c r="AI3599" s="109">
        <f t="shared" si="411"/>
        <v>0</v>
      </c>
      <c r="AJ3599" s="109">
        <f t="shared" si="409"/>
        <v>0</v>
      </c>
      <c r="AK3599" s="109">
        <f t="shared" si="409"/>
        <v>0</v>
      </c>
      <c r="AL3599" s="109">
        <f t="shared" si="409"/>
        <v>0</v>
      </c>
    </row>
    <row r="3600" spans="1:38" x14ac:dyDescent="0.3">
      <c r="A3600" s="421"/>
      <c r="B3600" s="421"/>
      <c r="C3600" s="422"/>
      <c r="D3600" s="423"/>
      <c r="E3600" s="421"/>
      <c r="F3600" s="421"/>
      <c r="G3600" s="421"/>
      <c r="H3600" s="421"/>
      <c r="I3600" s="421"/>
      <c r="J3600" s="421"/>
      <c r="K3600" s="421"/>
      <c r="L3600" s="421"/>
      <c r="M3600" s="423"/>
      <c r="N3600" s="340">
        <f>IF(C3600&gt;A_Stammdaten!$B$12,0,SUM(E3600,F3600,H3600,J3600:K3600)-SUM(G3600,I3600,L3600:M3600))</f>
        <v>0</v>
      </c>
      <c r="O3600" s="421"/>
      <c r="P3600" s="421"/>
      <c r="Q3600" s="421"/>
      <c r="R3600" s="421"/>
      <c r="S3600" s="108">
        <f t="shared" si="414"/>
        <v>0</v>
      </c>
      <c r="T3600" s="341">
        <f>IF(ISBLANK($B3600),0,VLOOKUP($B3600,Listen!$A$2:$C$45,2,FALSE))</f>
        <v>0</v>
      </c>
      <c r="U3600" s="341">
        <f>IF(ISBLANK($B3600),0,VLOOKUP($B3600,Listen!$A$2:$C$45,3,FALSE))</f>
        <v>0</v>
      </c>
      <c r="V3600" s="342">
        <f t="shared" si="412"/>
        <v>0</v>
      </c>
      <c r="W3600" s="342">
        <f t="shared" si="410"/>
        <v>0</v>
      </c>
      <c r="X3600" s="342">
        <f t="shared" si="410"/>
        <v>0</v>
      </c>
      <c r="Y3600" s="342">
        <f t="shared" si="410"/>
        <v>0</v>
      </c>
      <c r="Z3600" s="342">
        <f t="shared" si="410"/>
        <v>0</v>
      </c>
      <c r="AA3600" s="342">
        <f t="shared" si="410"/>
        <v>0</v>
      </c>
      <c r="AB3600" s="342">
        <f t="shared" si="410"/>
        <v>0</v>
      </c>
      <c r="AC3600" s="109">
        <f t="shared" si="415"/>
        <v>0</v>
      </c>
      <c r="AD3600" s="109">
        <f>IF(C3600=A_Stammdaten!$B$12,E_SAV!$S3600-E_SAV!$AE3600,HLOOKUP(A_Stammdaten!$B$12-1,$AF$4:$AL$4004,ROW(C3600)-3,FALSE)-$AE3600)</f>
        <v>0</v>
      </c>
      <c r="AE3600" s="109">
        <f>HLOOKUP(A_Stammdaten!$B$12,$AF$4:$AL$4004,ROW(C3600)-3,FALSE)</f>
        <v>0</v>
      </c>
      <c r="AF3600" s="109">
        <f t="shared" si="413"/>
        <v>0</v>
      </c>
      <c r="AG3600" s="109">
        <f t="shared" si="411"/>
        <v>0</v>
      </c>
      <c r="AH3600" s="109">
        <f t="shared" si="411"/>
        <v>0</v>
      </c>
      <c r="AI3600" s="109">
        <f t="shared" si="411"/>
        <v>0</v>
      </c>
      <c r="AJ3600" s="109">
        <f t="shared" si="409"/>
        <v>0</v>
      </c>
      <c r="AK3600" s="109">
        <f t="shared" si="409"/>
        <v>0</v>
      </c>
      <c r="AL3600" s="109">
        <f t="shared" si="409"/>
        <v>0</v>
      </c>
    </row>
    <row r="3601" spans="1:38" x14ac:dyDescent="0.3">
      <c r="A3601" s="421"/>
      <c r="B3601" s="421"/>
      <c r="C3601" s="422"/>
      <c r="D3601" s="423"/>
      <c r="E3601" s="421"/>
      <c r="F3601" s="421"/>
      <c r="G3601" s="421"/>
      <c r="H3601" s="421"/>
      <c r="I3601" s="421"/>
      <c r="J3601" s="421"/>
      <c r="K3601" s="421"/>
      <c r="L3601" s="421"/>
      <c r="M3601" s="423"/>
      <c r="N3601" s="340">
        <f>IF(C3601&gt;A_Stammdaten!$B$12,0,SUM(E3601,F3601,H3601,J3601:K3601)-SUM(G3601,I3601,L3601:M3601))</f>
        <v>0</v>
      </c>
      <c r="O3601" s="421"/>
      <c r="P3601" s="421"/>
      <c r="Q3601" s="421"/>
      <c r="R3601" s="421"/>
      <c r="S3601" s="108">
        <f t="shared" si="414"/>
        <v>0</v>
      </c>
      <c r="T3601" s="341">
        <f>IF(ISBLANK($B3601),0,VLOOKUP($B3601,Listen!$A$2:$C$45,2,FALSE))</f>
        <v>0</v>
      </c>
      <c r="U3601" s="341">
        <f>IF(ISBLANK($B3601),0,VLOOKUP($B3601,Listen!$A$2:$C$45,3,FALSE))</f>
        <v>0</v>
      </c>
      <c r="V3601" s="342">
        <f t="shared" si="412"/>
        <v>0</v>
      </c>
      <c r="W3601" s="342">
        <f t="shared" si="410"/>
        <v>0</v>
      </c>
      <c r="X3601" s="342">
        <f t="shared" si="410"/>
        <v>0</v>
      </c>
      <c r="Y3601" s="342">
        <f t="shared" si="410"/>
        <v>0</v>
      </c>
      <c r="Z3601" s="342">
        <f t="shared" si="410"/>
        <v>0</v>
      </c>
      <c r="AA3601" s="342">
        <f t="shared" si="410"/>
        <v>0</v>
      </c>
      <c r="AB3601" s="342">
        <f t="shared" si="410"/>
        <v>0</v>
      </c>
      <c r="AC3601" s="109">
        <f t="shared" si="415"/>
        <v>0</v>
      </c>
      <c r="AD3601" s="109">
        <f>IF(C3601=A_Stammdaten!$B$12,E_SAV!$S3601-E_SAV!$AE3601,HLOOKUP(A_Stammdaten!$B$12-1,$AF$4:$AL$4004,ROW(C3601)-3,FALSE)-$AE3601)</f>
        <v>0</v>
      </c>
      <c r="AE3601" s="109">
        <f>HLOOKUP(A_Stammdaten!$B$12,$AF$4:$AL$4004,ROW(C3601)-3,FALSE)</f>
        <v>0</v>
      </c>
      <c r="AF3601" s="109">
        <f t="shared" si="413"/>
        <v>0</v>
      </c>
      <c r="AG3601" s="109">
        <f t="shared" si="411"/>
        <v>0</v>
      </c>
      <c r="AH3601" s="109">
        <f t="shared" si="411"/>
        <v>0</v>
      </c>
      <c r="AI3601" s="109">
        <f t="shared" si="411"/>
        <v>0</v>
      </c>
      <c r="AJ3601" s="109">
        <f t="shared" si="409"/>
        <v>0</v>
      </c>
      <c r="AK3601" s="109">
        <f t="shared" si="409"/>
        <v>0</v>
      </c>
      <c r="AL3601" s="109">
        <f t="shared" si="409"/>
        <v>0</v>
      </c>
    </row>
    <row r="3602" spans="1:38" x14ac:dyDescent="0.3">
      <c r="A3602" s="421"/>
      <c r="B3602" s="421"/>
      <c r="C3602" s="422"/>
      <c r="D3602" s="423"/>
      <c r="E3602" s="421"/>
      <c r="F3602" s="421"/>
      <c r="G3602" s="421"/>
      <c r="H3602" s="421"/>
      <c r="I3602" s="421"/>
      <c r="J3602" s="421"/>
      <c r="K3602" s="421"/>
      <c r="L3602" s="421"/>
      <c r="M3602" s="423"/>
      <c r="N3602" s="340">
        <f>IF(C3602&gt;A_Stammdaten!$B$12,0,SUM(E3602,F3602,H3602,J3602:K3602)-SUM(G3602,I3602,L3602:M3602))</f>
        <v>0</v>
      </c>
      <c r="O3602" s="421"/>
      <c r="P3602" s="421"/>
      <c r="Q3602" s="421"/>
      <c r="R3602" s="421"/>
      <c r="S3602" s="108">
        <f t="shared" si="414"/>
        <v>0</v>
      </c>
      <c r="T3602" s="341">
        <f>IF(ISBLANK($B3602),0,VLOOKUP($B3602,Listen!$A$2:$C$45,2,FALSE))</f>
        <v>0</v>
      </c>
      <c r="U3602" s="341">
        <f>IF(ISBLANK($B3602),0,VLOOKUP($B3602,Listen!$A$2:$C$45,3,FALSE))</f>
        <v>0</v>
      </c>
      <c r="V3602" s="342">
        <f t="shared" si="412"/>
        <v>0</v>
      </c>
      <c r="W3602" s="342">
        <f t="shared" si="410"/>
        <v>0</v>
      </c>
      <c r="X3602" s="342">
        <f t="shared" si="410"/>
        <v>0</v>
      </c>
      <c r="Y3602" s="342">
        <f t="shared" si="410"/>
        <v>0</v>
      </c>
      <c r="Z3602" s="342">
        <f t="shared" si="410"/>
        <v>0</v>
      </c>
      <c r="AA3602" s="342">
        <f t="shared" si="410"/>
        <v>0</v>
      </c>
      <c r="AB3602" s="342">
        <f t="shared" si="410"/>
        <v>0</v>
      </c>
      <c r="AC3602" s="109">
        <f t="shared" si="415"/>
        <v>0</v>
      </c>
      <c r="AD3602" s="109">
        <f>IF(C3602=A_Stammdaten!$B$12,E_SAV!$S3602-E_SAV!$AE3602,HLOOKUP(A_Stammdaten!$B$12-1,$AF$4:$AL$4004,ROW(C3602)-3,FALSE)-$AE3602)</f>
        <v>0</v>
      </c>
      <c r="AE3602" s="109">
        <f>HLOOKUP(A_Stammdaten!$B$12,$AF$4:$AL$4004,ROW(C3602)-3,FALSE)</f>
        <v>0</v>
      </c>
      <c r="AF3602" s="109">
        <f t="shared" si="413"/>
        <v>0</v>
      </c>
      <c r="AG3602" s="109">
        <f t="shared" si="411"/>
        <v>0</v>
      </c>
      <c r="AH3602" s="109">
        <f t="shared" si="411"/>
        <v>0</v>
      </c>
      <c r="AI3602" s="109">
        <f t="shared" si="411"/>
        <v>0</v>
      </c>
      <c r="AJ3602" s="109">
        <f t="shared" si="409"/>
        <v>0</v>
      </c>
      <c r="AK3602" s="109">
        <f t="shared" si="409"/>
        <v>0</v>
      </c>
      <c r="AL3602" s="109">
        <f t="shared" si="409"/>
        <v>0</v>
      </c>
    </row>
    <row r="3603" spans="1:38" x14ac:dyDescent="0.3">
      <c r="A3603" s="421"/>
      <c r="B3603" s="421"/>
      <c r="C3603" s="422"/>
      <c r="D3603" s="423"/>
      <c r="E3603" s="421"/>
      <c r="F3603" s="421"/>
      <c r="G3603" s="421"/>
      <c r="H3603" s="421"/>
      <c r="I3603" s="421"/>
      <c r="J3603" s="421"/>
      <c r="K3603" s="421"/>
      <c r="L3603" s="421"/>
      <c r="M3603" s="423"/>
      <c r="N3603" s="340">
        <f>IF(C3603&gt;A_Stammdaten!$B$12,0,SUM(E3603,F3603,H3603,J3603:K3603)-SUM(G3603,I3603,L3603:M3603))</f>
        <v>0</v>
      </c>
      <c r="O3603" s="421"/>
      <c r="P3603" s="421"/>
      <c r="Q3603" s="421"/>
      <c r="R3603" s="421"/>
      <c r="S3603" s="108">
        <f t="shared" si="414"/>
        <v>0</v>
      </c>
      <c r="T3603" s="341">
        <f>IF(ISBLANK($B3603),0,VLOOKUP($B3603,Listen!$A$2:$C$45,2,FALSE))</f>
        <v>0</v>
      </c>
      <c r="U3603" s="341">
        <f>IF(ISBLANK($B3603),0,VLOOKUP($B3603,Listen!$A$2:$C$45,3,FALSE))</f>
        <v>0</v>
      </c>
      <c r="V3603" s="342">
        <f t="shared" si="412"/>
        <v>0</v>
      </c>
      <c r="W3603" s="342">
        <f t="shared" si="410"/>
        <v>0</v>
      </c>
      <c r="X3603" s="342">
        <f t="shared" si="410"/>
        <v>0</v>
      </c>
      <c r="Y3603" s="342">
        <f t="shared" si="410"/>
        <v>0</v>
      </c>
      <c r="Z3603" s="342">
        <f t="shared" si="410"/>
        <v>0</v>
      </c>
      <c r="AA3603" s="342">
        <f t="shared" si="410"/>
        <v>0</v>
      </c>
      <c r="AB3603" s="342">
        <f t="shared" si="410"/>
        <v>0</v>
      </c>
      <c r="AC3603" s="109">
        <f t="shared" si="415"/>
        <v>0</v>
      </c>
      <c r="AD3603" s="109">
        <f>IF(C3603=A_Stammdaten!$B$12,E_SAV!$S3603-E_SAV!$AE3603,HLOOKUP(A_Stammdaten!$B$12-1,$AF$4:$AL$4004,ROW(C3603)-3,FALSE)-$AE3603)</f>
        <v>0</v>
      </c>
      <c r="AE3603" s="109">
        <f>HLOOKUP(A_Stammdaten!$B$12,$AF$4:$AL$4004,ROW(C3603)-3,FALSE)</f>
        <v>0</v>
      </c>
      <c r="AF3603" s="109">
        <f t="shared" si="413"/>
        <v>0</v>
      </c>
      <c r="AG3603" s="109">
        <f t="shared" si="411"/>
        <v>0</v>
      </c>
      <c r="AH3603" s="109">
        <f t="shared" si="411"/>
        <v>0</v>
      </c>
      <c r="AI3603" s="109">
        <f t="shared" si="411"/>
        <v>0</v>
      </c>
      <c r="AJ3603" s="109">
        <f t="shared" si="409"/>
        <v>0</v>
      </c>
      <c r="AK3603" s="109">
        <f t="shared" si="409"/>
        <v>0</v>
      </c>
      <c r="AL3603" s="109">
        <f t="shared" si="409"/>
        <v>0</v>
      </c>
    </row>
    <row r="3604" spans="1:38" x14ac:dyDescent="0.3">
      <c r="A3604" s="421"/>
      <c r="B3604" s="421"/>
      <c r="C3604" s="422"/>
      <c r="D3604" s="423"/>
      <c r="E3604" s="421"/>
      <c r="F3604" s="421"/>
      <c r="G3604" s="421"/>
      <c r="H3604" s="421"/>
      <c r="I3604" s="421"/>
      <c r="J3604" s="421"/>
      <c r="K3604" s="421"/>
      <c r="L3604" s="421"/>
      <c r="M3604" s="423"/>
      <c r="N3604" s="340">
        <f>IF(C3604&gt;A_Stammdaten!$B$12,0,SUM(E3604,F3604,H3604,J3604:K3604)-SUM(G3604,I3604,L3604:M3604))</f>
        <v>0</v>
      </c>
      <c r="O3604" s="421"/>
      <c r="P3604" s="421"/>
      <c r="Q3604" s="421"/>
      <c r="R3604" s="421"/>
      <c r="S3604" s="108">
        <f t="shared" si="414"/>
        <v>0</v>
      </c>
      <c r="T3604" s="341">
        <f>IF(ISBLANK($B3604),0,VLOOKUP($B3604,Listen!$A$2:$C$45,2,FALSE))</f>
        <v>0</v>
      </c>
      <c r="U3604" s="341">
        <f>IF(ISBLANK($B3604),0,VLOOKUP($B3604,Listen!$A$2:$C$45,3,FALSE))</f>
        <v>0</v>
      </c>
      <c r="V3604" s="342">
        <f t="shared" si="412"/>
        <v>0</v>
      </c>
      <c r="W3604" s="342">
        <f t="shared" si="410"/>
        <v>0</v>
      </c>
      <c r="X3604" s="342">
        <f t="shared" si="410"/>
        <v>0</v>
      </c>
      <c r="Y3604" s="342">
        <f t="shared" si="410"/>
        <v>0</v>
      </c>
      <c r="Z3604" s="342">
        <f t="shared" si="410"/>
        <v>0</v>
      </c>
      <c r="AA3604" s="342">
        <f t="shared" si="410"/>
        <v>0</v>
      </c>
      <c r="AB3604" s="342">
        <f t="shared" si="410"/>
        <v>0</v>
      </c>
      <c r="AC3604" s="109">
        <f t="shared" si="415"/>
        <v>0</v>
      </c>
      <c r="AD3604" s="109">
        <f>IF(C3604=A_Stammdaten!$B$12,E_SAV!$S3604-E_SAV!$AE3604,HLOOKUP(A_Stammdaten!$B$12-1,$AF$4:$AL$4004,ROW(C3604)-3,FALSE)-$AE3604)</f>
        <v>0</v>
      </c>
      <c r="AE3604" s="109">
        <f>HLOOKUP(A_Stammdaten!$B$12,$AF$4:$AL$4004,ROW(C3604)-3,FALSE)</f>
        <v>0</v>
      </c>
      <c r="AF3604" s="109">
        <f t="shared" si="413"/>
        <v>0</v>
      </c>
      <c r="AG3604" s="109">
        <f t="shared" si="411"/>
        <v>0</v>
      </c>
      <c r="AH3604" s="109">
        <f t="shared" si="411"/>
        <v>0</v>
      </c>
      <c r="AI3604" s="109">
        <f t="shared" si="411"/>
        <v>0</v>
      </c>
      <c r="AJ3604" s="109">
        <f t="shared" si="409"/>
        <v>0</v>
      </c>
      <c r="AK3604" s="109">
        <f t="shared" si="409"/>
        <v>0</v>
      </c>
      <c r="AL3604" s="109">
        <f t="shared" si="409"/>
        <v>0</v>
      </c>
    </row>
    <row r="3605" spans="1:38" x14ac:dyDescent="0.3">
      <c r="A3605" s="421"/>
      <c r="B3605" s="421"/>
      <c r="C3605" s="422"/>
      <c r="D3605" s="423"/>
      <c r="E3605" s="421"/>
      <c r="F3605" s="421"/>
      <c r="G3605" s="421"/>
      <c r="H3605" s="421"/>
      <c r="I3605" s="421"/>
      <c r="J3605" s="421"/>
      <c r="K3605" s="421"/>
      <c r="L3605" s="421"/>
      <c r="M3605" s="423"/>
      <c r="N3605" s="340">
        <f>IF(C3605&gt;A_Stammdaten!$B$12,0,SUM(E3605,F3605,H3605,J3605:K3605)-SUM(G3605,I3605,L3605:M3605))</f>
        <v>0</v>
      </c>
      <c r="O3605" s="421"/>
      <c r="P3605" s="421"/>
      <c r="Q3605" s="421"/>
      <c r="R3605" s="421"/>
      <c r="S3605" s="108">
        <f t="shared" si="414"/>
        <v>0</v>
      </c>
      <c r="T3605" s="341">
        <f>IF(ISBLANK($B3605),0,VLOOKUP($B3605,Listen!$A$2:$C$45,2,FALSE))</f>
        <v>0</v>
      </c>
      <c r="U3605" s="341">
        <f>IF(ISBLANK($B3605),0,VLOOKUP($B3605,Listen!$A$2:$C$45,3,FALSE))</f>
        <v>0</v>
      </c>
      <c r="V3605" s="342">
        <f t="shared" si="412"/>
        <v>0</v>
      </c>
      <c r="W3605" s="342">
        <f t="shared" si="410"/>
        <v>0</v>
      </c>
      <c r="X3605" s="342">
        <f t="shared" si="410"/>
        <v>0</v>
      </c>
      <c r="Y3605" s="342">
        <f t="shared" si="410"/>
        <v>0</v>
      </c>
      <c r="Z3605" s="342">
        <f t="shared" si="410"/>
        <v>0</v>
      </c>
      <c r="AA3605" s="342">
        <f t="shared" si="410"/>
        <v>0</v>
      </c>
      <c r="AB3605" s="342">
        <f t="shared" si="410"/>
        <v>0</v>
      </c>
      <c r="AC3605" s="109">
        <f t="shared" si="415"/>
        <v>0</v>
      </c>
      <c r="AD3605" s="109">
        <f>IF(C3605=A_Stammdaten!$B$12,E_SAV!$S3605-E_SAV!$AE3605,HLOOKUP(A_Stammdaten!$B$12-1,$AF$4:$AL$4004,ROW(C3605)-3,FALSE)-$AE3605)</f>
        <v>0</v>
      </c>
      <c r="AE3605" s="109">
        <f>HLOOKUP(A_Stammdaten!$B$12,$AF$4:$AL$4004,ROW(C3605)-3,FALSE)</f>
        <v>0</v>
      </c>
      <c r="AF3605" s="109">
        <f t="shared" si="413"/>
        <v>0</v>
      </c>
      <c r="AG3605" s="109">
        <f t="shared" si="411"/>
        <v>0</v>
      </c>
      <c r="AH3605" s="109">
        <f t="shared" si="411"/>
        <v>0</v>
      </c>
      <c r="AI3605" s="109">
        <f t="shared" si="411"/>
        <v>0</v>
      </c>
      <c r="AJ3605" s="109">
        <f t="shared" si="409"/>
        <v>0</v>
      </c>
      <c r="AK3605" s="109">
        <f t="shared" si="409"/>
        <v>0</v>
      </c>
      <c r="AL3605" s="109">
        <f t="shared" si="409"/>
        <v>0</v>
      </c>
    </row>
    <row r="3606" spans="1:38" x14ac:dyDescent="0.3">
      <c r="A3606" s="421"/>
      <c r="B3606" s="421"/>
      <c r="C3606" s="422"/>
      <c r="D3606" s="423"/>
      <c r="E3606" s="421"/>
      <c r="F3606" s="421"/>
      <c r="G3606" s="421"/>
      <c r="H3606" s="421"/>
      <c r="I3606" s="421"/>
      <c r="J3606" s="421"/>
      <c r="K3606" s="421"/>
      <c r="L3606" s="421"/>
      <c r="M3606" s="423"/>
      <c r="N3606" s="340">
        <f>IF(C3606&gt;A_Stammdaten!$B$12,0,SUM(E3606,F3606,H3606,J3606:K3606)-SUM(G3606,I3606,L3606:M3606))</f>
        <v>0</v>
      </c>
      <c r="O3606" s="421"/>
      <c r="P3606" s="421"/>
      <c r="Q3606" s="421"/>
      <c r="R3606" s="421"/>
      <c r="S3606" s="108">
        <f t="shared" si="414"/>
        <v>0</v>
      </c>
      <c r="T3606" s="341">
        <f>IF(ISBLANK($B3606),0,VLOOKUP($B3606,Listen!$A$2:$C$45,2,FALSE))</f>
        <v>0</v>
      </c>
      <c r="U3606" s="341">
        <f>IF(ISBLANK($B3606),0,VLOOKUP($B3606,Listen!$A$2:$C$45,3,FALSE))</f>
        <v>0</v>
      </c>
      <c r="V3606" s="342">
        <f t="shared" si="412"/>
        <v>0</v>
      </c>
      <c r="W3606" s="342">
        <f t="shared" si="410"/>
        <v>0</v>
      </c>
      <c r="X3606" s="342">
        <f t="shared" si="410"/>
        <v>0</v>
      </c>
      <c r="Y3606" s="342">
        <f t="shared" si="410"/>
        <v>0</v>
      </c>
      <c r="Z3606" s="342">
        <f t="shared" si="410"/>
        <v>0</v>
      </c>
      <c r="AA3606" s="342">
        <f t="shared" si="410"/>
        <v>0</v>
      </c>
      <c r="AB3606" s="342">
        <f t="shared" si="410"/>
        <v>0</v>
      </c>
      <c r="AC3606" s="109">
        <f t="shared" si="415"/>
        <v>0</v>
      </c>
      <c r="AD3606" s="109">
        <f>IF(C3606=A_Stammdaten!$B$12,E_SAV!$S3606-E_SAV!$AE3606,HLOOKUP(A_Stammdaten!$B$12-1,$AF$4:$AL$4004,ROW(C3606)-3,FALSE)-$AE3606)</f>
        <v>0</v>
      </c>
      <c r="AE3606" s="109">
        <f>HLOOKUP(A_Stammdaten!$B$12,$AF$4:$AL$4004,ROW(C3606)-3,FALSE)</f>
        <v>0</v>
      </c>
      <c r="AF3606" s="109">
        <f t="shared" si="413"/>
        <v>0</v>
      </c>
      <c r="AG3606" s="109">
        <f t="shared" si="411"/>
        <v>0</v>
      </c>
      <c r="AH3606" s="109">
        <f t="shared" si="411"/>
        <v>0</v>
      </c>
      <c r="AI3606" s="109">
        <f t="shared" si="411"/>
        <v>0</v>
      </c>
      <c r="AJ3606" s="109">
        <f t="shared" si="409"/>
        <v>0</v>
      </c>
      <c r="AK3606" s="109">
        <f t="shared" si="409"/>
        <v>0</v>
      </c>
      <c r="AL3606" s="109">
        <f t="shared" si="409"/>
        <v>0</v>
      </c>
    </row>
    <row r="3607" spans="1:38" x14ac:dyDescent="0.3">
      <c r="A3607" s="421"/>
      <c r="B3607" s="421"/>
      <c r="C3607" s="422"/>
      <c r="D3607" s="423"/>
      <c r="E3607" s="421"/>
      <c r="F3607" s="421"/>
      <c r="G3607" s="421"/>
      <c r="H3607" s="421"/>
      <c r="I3607" s="421"/>
      <c r="J3607" s="421"/>
      <c r="K3607" s="421"/>
      <c r="L3607" s="421"/>
      <c r="M3607" s="423"/>
      <c r="N3607" s="340">
        <f>IF(C3607&gt;A_Stammdaten!$B$12,0,SUM(E3607,F3607,H3607,J3607:K3607)-SUM(G3607,I3607,L3607:M3607))</f>
        <v>0</v>
      </c>
      <c r="O3607" s="421"/>
      <c r="P3607" s="421"/>
      <c r="Q3607" s="421"/>
      <c r="R3607" s="421"/>
      <c r="S3607" s="108">
        <f t="shared" si="414"/>
        <v>0</v>
      </c>
      <c r="T3607" s="341">
        <f>IF(ISBLANK($B3607),0,VLOOKUP($B3607,Listen!$A$2:$C$45,2,FALSE))</f>
        <v>0</v>
      </c>
      <c r="U3607" s="341">
        <f>IF(ISBLANK($B3607),0,VLOOKUP($B3607,Listen!$A$2:$C$45,3,FALSE))</f>
        <v>0</v>
      </c>
      <c r="V3607" s="342">
        <f t="shared" si="412"/>
        <v>0</v>
      </c>
      <c r="W3607" s="342">
        <f t="shared" si="410"/>
        <v>0</v>
      </c>
      <c r="X3607" s="342">
        <f t="shared" si="410"/>
        <v>0</v>
      </c>
      <c r="Y3607" s="342">
        <f t="shared" si="410"/>
        <v>0</v>
      </c>
      <c r="Z3607" s="342">
        <f t="shared" si="410"/>
        <v>0</v>
      </c>
      <c r="AA3607" s="342">
        <f t="shared" si="410"/>
        <v>0</v>
      </c>
      <c r="AB3607" s="342">
        <f t="shared" si="410"/>
        <v>0</v>
      </c>
      <c r="AC3607" s="109">
        <f t="shared" si="415"/>
        <v>0</v>
      </c>
      <c r="AD3607" s="109">
        <f>IF(C3607=A_Stammdaten!$B$12,E_SAV!$S3607-E_SAV!$AE3607,HLOOKUP(A_Stammdaten!$B$12-1,$AF$4:$AL$4004,ROW(C3607)-3,FALSE)-$AE3607)</f>
        <v>0</v>
      </c>
      <c r="AE3607" s="109">
        <f>HLOOKUP(A_Stammdaten!$B$12,$AF$4:$AL$4004,ROW(C3607)-3,FALSE)</f>
        <v>0</v>
      </c>
      <c r="AF3607" s="109">
        <f t="shared" si="413"/>
        <v>0</v>
      </c>
      <c r="AG3607" s="109">
        <f t="shared" si="411"/>
        <v>0</v>
      </c>
      <c r="AH3607" s="109">
        <f t="shared" si="411"/>
        <v>0</v>
      </c>
      <c r="AI3607" s="109">
        <f t="shared" si="411"/>
        <v>0</v>
      </c>
      <c r="AJ3607" s="109">
        <f t="shared" si="409"/>
        <v>0</v>
      </c>
      <c r="AK3607" s="109">
        <f t="shared" si="409"/>
        <v>0</v>
      </c>
      <c r="AL3607" s="109">
        <f t="shared" si="409"/>
        <v>0</v>
      </c>
    </row>
    <row r="3608" spans="1:38" x14ac:dyDescent="0.3">
      <c r="A3608" s="421"/>
      <c r="B3608" s="421"/>
      <c r="C3608" s="422"/>
      <c r="D3608" s="423"/>
      <c r="E3608" s="421"/>
      <c r="F3608" s="421"/>
      <c r="G3608" s="421"/>
      <c r="H3608" s="421"/>
      <c r="I3608" s="421"/>
      <c r="J3608" s="421"/>
      <c r="K3608" s="421"/>
      <c r="L3608" s="421"/>
      <c r="M3608" s="423"/>
      <c r="N3608" s="340">
        <f>IF(C3608&gt;A_Stammdaten!$B$12,0,SUM(E3608,F3608,H3608,J3608:K3608)-SUM(G3608,I3608,L3608:M3608))</f>
        <v>0</v>
      </c>
      <c r="O3608" s="421"/>
      <c r="P3608" s="421"/>
      <c r="Q3608" s="421"/>
      <c r="R3608" s="421"/>
      <c r="S3608" s="108">
        <f t="shared" si="414"/>
        <v>0</v>
      </c>
      <c r="T3608" s="341">
        <f>IF(ISBLANK($B3608),0,VLOOKUP($B3608,Listen!$A$2:$C$45,2,FALSE))</f>
        <v>0</v>
      </c>
      <c r="U3608" s="341">
        <f>IF(ISBLANK($B3608),0,VLOOKUP($B3608,Listen!$A$2:$C$45,3,FALSE))</f>
        <v>0</v>
      </c>
      <c r="V3608" s="342">
        <f t="shared" si="412"/>
        <v>0</v>
      </c>
      <c r="W3608" s="342">
        <f t="shared" si="410"/>
        <v>0</v>
      </c>
      <c r="X3608" s="342">
        <f t="shared" si="410"/>
        <v>0</v>
      </c>
      <c r="Y3608" s="342">
        <f t="shared" si="410"/>
        <v>0</v>
      </c>
      <c r="Z3608" s="342">
        <f t="shared" si="410"/>
        <v>0</v>
      </c>
      <c r="AA3608" s="342">
        <f t="shared" si="410"/>
        <v>0</v>
      </c>
      <c r="AB3608" s="342">
        <f t="shared" si="410"/>
        <v>0</v>
      </c>
      <c r="AC3608" s="109">
        <f t="shared" si="415"/>
        <v>0</v>
      </c>
      <c r="AD3608" s="109">
        <f>IF(C3608=A_Stammdaten!$B$12,E_SAV!$S3608-E_SAV!$AE3608,HLOOKUP(A_Stammdaten!$B$12-1,$AF$4:$AL$4004,ROW(C3608)-3,FALSE)-$AE3608)</f>
        <v>0</v>
      </c>
      <c r="AE3608" s="109">
        <f>HLOOKUP(A_Stammdaten!$B$12,$AF$4:$AL$4004,ROW(C3608)-3,FALSE)</f>
        <v>0</v>
      </c>
      <c r="AF3608" s="109">
        <f t="shared" si="413"/>
        <v>0</v>
      </c>
      <c r="AG3608" s="109">
        <f t="shared" si="411"/>
        <v>0</v>
      </c>
      <c r="AH3608" s="109">
        <f t="shared" si="411"/>
        <v>0</v>
      </c>
      <c r="AI3608" s="109">
        <f t="shared" si="411"/>
        <v>0</v>
      </c>
      <c r="AJ3608" s="109">
        <f t="shared" si="409"/>
        <v>0</v>
      </c>
      <c r="AK3608" s="109">
        <f t="shared" si="409"/>
        <v>0</v>
      </c>
      <c r="AL3608" s="109">
        <f t="shared" si="409"/>
        <v>0</v>
      </c>
    </row>
    <row r="3609" spans="1:38" x14ac:dyDescent="0.3">
      <c r="A3609" s="421"/>
      <c r="B3609" s="421"/>
      <c r="C3609" s="422"/>
      <c r="D3609" s="423"/>
      <c r="E3609" s="421"/>
      <c r="F3609" s="421"/>
      <c r="G3609" s="421"/>
      <c r="H3609" s="421"/>
      <c r="I3609" s="421"/>
      <c r="J3609" s="421"/>
      <c r="K3609" s="421"/>
      <c r="L3609" s="421"/>
      <c r="M3609" s="423"/>
      <c r="N3609" s="340">
        <f>IF(C3609&gt;A_Stammdaten!$B$12,0,SUM(E3609,F3609,H3609,J3609:K3609)-SUM(G3609,I3609,L3609:M3609))</f>
        <v>0</v>
      </c>
      <c r="O3609" s="421"/>
      <c r="P3609" s="421"/>
      <c r="Q3609" s="421"/>
      <c r="R3609" s="421"/>
      <c r="S3609" s="108">
        <f t="shared" si="414"/>
        <v>0</v>
      </c>
      <c r="T3609" s="341">
        <f>IF(ISBLANK($B3609),0,VLOOKUP($B3609,Listen!$A$2:$C$45,2,FALSE))</f>
        <v>0</v>
      </c>
      <c r="U3609" s="341">
        <f>IF(ISBLANK($B3609),0,VLOOKUP($B3609,Listen!$A$2:$C$45,3,FALSE))</f>
        <v>0</v>
      </c>
      <c r="V3609" s="342">
        <f t="shared" si="412"/>
        <v>0</v>
      </c>
      <c r="W3609" s="342">
        <f t="shared" si="410"/>
        <v>0</v>
      </c>
      <c r="X3609" s="342">
        <f t="shared" si="410"/>
        <v>0</v>
      </c>
      <c r="Y3609" s="342">
        <f t="shared" si="410"/>
        <v>0</v>
      </c>
      <c r="Z3609" s="342">
        <f t="shared" si="410"/>
        <v>0</v>
      </c>
      <c r="AA3609" s="342">
        <f t="shared" si="410"/>
        <v>0</v>
      </c>
      <c r="AB3609" s="342">
        <f t="shared" si="410"/>
        <v>0</v>
      </c>
      <c r="AC3609" s="109">
        <f t="shared" si="415"/>
        <v>0</v>
      </c>
      <c r="AD3609" s="109">
        <f>IF(C3609=A_Stammdaten!$B$12,E_SAV!$S3609-E_SAV!$AE3609,HLOOKUP(A_Stammdaten!$B$12-1,$AF$4:$AL$4004,ROW(C3609)-3,FALSE)-$AE3609)</f>
        <v>0</v>
      </c>
      <c r="AE3609" s="109">
        <f>HLOOKUP(A_Stammdaten!$B$12,$AF$4:$AL$4004,ROW(C3609)-3,FALSE)</f>
        <v>0</v>
      </c>
      <c r="AF3609" s="109">
        <f t="shared" si="413"/>
        <v>0</v>
      </c>
      <c r="AG3609" s="109">
        <f t="shared" si="411"/>
        <v>0</v>
      </c>
      <c r="AH3609" s="109">
        <f t="shared" si="411"/>
        <v>0</v>
      </c>
      <c r="AI3609" s="109">
        <f t="shared" si="411"/>
        <v>0</v>
      </c>
      <c r="AJ3609" s="109">
        <f t="shared" si="409"/>
        <v>0</v>
      </c>
      <c r="AK3609" s="109">
        <f t="shared" si="409"/>
        <v>0</v>
      </c>
      <c r="AL3609" s="109">
        <f t="shared" si="409"/>
        <v>0</v>
      </c>
    </row>
    <row r="3610" spans="1:38" x14ac:dyDescent="0.3">
      <c r="A3610" s="421"/>
      <c r="B3610" s="421"/>
      <c r="C3610" s="422"/>
      <c r="D3610" s="423"/>
      <c r="E3610" s="421"/>
      <c r="F3610" s="421"/>
      <c r="G3610" s="421"/>
      <c r="H3610" s="421"/>
      <c r="I3610" s="421"/>
      <c r="J3610" s="421"/>
      <c r="K3610" s="421"/>
      <c r="L3610" s="421"/>
      <c r="M3610" s="423"/>
      <c r="N3610" s="340">
        <f>IF(C3610&gt;A_Stammdaten!$B$12,0,SUM(E3610,F3610,H3610,J3610:K3610)-SUM(G3610,I3610,L3610:M3610))</f>
        <v>0</v>
      </c>
      <c r="O3610" s="421"/>
      <c r="P3610" s="421"/>
      <c r="Q3610" s="421"/>
      <c r="R3610" s="421"/>
      <c r="S3610" s="108">
        <f t="shared" si="414"/>
        <v>0</v>
      </c>
      <c r="T3610" s="341">
        <f>IF(ISBLANK($B3610),0,VLOOKUP($B3610,Listen!$A$2:$C$45,2,FALSE))</f>
        <v>0</v>
      </c>
      <c r="U3610" s="341">
        <f>IF(ISBLANK($B3610),0,VLOOKUP($B3610,Listen!$A$2:$C$45,3,FALSE))</f>
        <v>0</v>
      </c>
      <c r="V3610" s="342">
        <f t="shared" si="412"/>
        <v>0</v>
      </c>
      <c r="W3610" s="342">
        <f t="shared" si="410"/>
        <v>0</v>
      </c>
      <c r="X3610" s="342">
        <f t="shared" si="410"/>
        <v>0</v>
      </c>
      <c r="Y3610" s="342">
        <f t="shared" si="410"/>
        <v>0</v>
      </c>
      <c r="Z3610" s="342">
        <f t="shared" si="410"/>
        <v>0</v>
      </c>
      <c r="AA3610" s="342">
        <f t="shared" si="410"/>
        <v>0</v>
      </c>
      <c r="AB3610" s="342">
        <f t="shared" si="410"/>
        <v>0</v>
      </c>
      <c r="AC3610" s="109">
        <f t="shared" si="415"/>
        <v>0</v>
      </c>
      <c r="AD3610" s="109">
        <f>IF(C3610=A_Stammdaten!$B$12,E_SAV!$S3610-E_SAV!$AE3610,HLOOKUP(A_Stammdaten!$B$12-1,$AF$4:$AL$4004,ROW(C3610)-3,FALSE)-$AE3610)</f>
        <v>0</v>
      </c>
      <c r="AE3610" s="109">
        <f>HLOOKUP(A_Stammdaten!$B$12,$AF$4:$AL$4004,ROW(C3610)-3,FALSE)</f>
        <v>0</v>
      </c>
      <c r="AF3610" s="109">
        <f t="shared" si="413"/>
        <v>0</v>
      </c>
      <c r="AG3610" s="109">
        <f t="shared" si="411"/>
        <v>0</v>
      </c>
      <c r="AH3610" s="109">
        <f t="shared" si="411"/>
        <v>0</v>
      </c>
      <c r="AI3610" s="109">
        <f t="shared" si="411"/>
        <v>0</v>
      </c>
      <c r="AJ3610" s="109">
        <f t="shared" si="409"/>
        <v>0</v>
      </c>
      <c r="AK3610" s="109">
        <f t="shared" si="409"/>
        <v>0</v>
      </c>
      <c r="AL3610" s="109">
        <f t="shared" si="409"/>
        <v>0</v>
      </c>
    </row>
    <row r="3611" spans="1:38" x14ac:dyDescent="0.3">
      <c r="A3611" s="421"/>
      <c r="B3611" s="421"/>
      <c r="C3611" s="422"/>
      <c r="D3611" s="423"/>
      <c r="E3611" s="421"/>
      <c r="F3611" s="421"/>
      <c r="G3611" s="421"/>
      <c r="H3611" s="421"/>
      <c r="I3611" s="421"/>
      <c r="J3611" s="421"/>
      <c r="K3611" s="421"/>
      <c r="L3611" s="421"/>
      <c r="M3611" s="423"/>
      <c r="N3611" s="340">
        <f>IF(C3611&gt;A_Stammdaten!$B$12,0,SUM(E3611,F3611,H3611,J3611:K3611)-SUM(G3611,I3611,L3611:M3611))</f>
        <v>0</v>
      </c>
      <c r="O3611" s="421"/>
      <c r="P3611" s="421"/>
      <c r="Q3611" s="421"/>
      <c r="R3611" s="421"/>
      <c r="S3611" s="108">
        <f t="shared" si="414"/>
        <v>0</v>
      </c>
      <c r="T3611" s="341">
        <f>IF(ISBLANK($B3611),0,VLOOKUP($B3611,Listen!$A$2:$C$45,2,FALSE))</f>
        <v>0</v>
      </c>
      <c r="U3611" s="341">
        <f>IF(ISBLANK($B3611),0,VLOOKUP($B3611,Listen!$A$2:$C$45,3,FALSE))</f>
        <v>0</v>
      </c>
      <c r="V3611" s="342">
        <f t="shared" si="412"/>
        <v>0</v>
      </c>
      <c r="W3611" s="342">
        <f t="shared" si="410"/>
        <v>0</v>
      </c>
      <c r="X3611" s="342">
        <f t="shared" si="410"/>
        <v>0</v>
      </c>
      <c r="Y3611" s="342">
        <f t="shared" si="410"/>
        <v>0</v>
      </c>
      <c r="Z3611" s="342">
        <f t="shared" si="410"/>
        <v>0</v>
      </c>
      <c r="AA3611" s="342">
        <f t="shared" si="410"/>
        <v>0</v>
      </c>
      <c r="AB3611" s="342">
        <f t="shared" si="410"/>
        <v>0</v>
      </c>
      <c r="AC3611" s="109">
        <f t="shared" si="415"/>
        <v>0</v>
      </c>
      <c r="AD3611" s="109">
        <f>IF(C3611=A_Stammdaten!$B$12,E_SAV!$S3611-E_SAV!$AE3611,HLOOKUP(A_Stammdaten!$B$12-1,$AF$4:$AL$4004,ROW(C3611)-3,FALSE)-$AE3611)</f>
        <v>0</v>
      </c>
      <c r="AE3611" s="109">
        <f>HLOOKUP(A_Stammdaten!$B$12,$AF$4:$AL$4004,ROW(C3611)-3,FALSE)</f>
        <v>0</v>
      </c>
      <c r="AF3611" s="109">
        <f t="shared" si="413"/>
        <v>0</v>
      </c>
      <c r="AG3611" s="109">
        <f t="shared" si="411"/>
        <v>0</v>
      </c>
      <c r="AH3611" s="109">
        <f t="shared" si="411"/>
        <v>0</v>
      </c>
      <c r="AI3611" s="109">
        <f t="shared" si="411"/>
        <v>0</v>
      </c>
      <c r="AJ3611" s="109">
        <f t="shared" si="409"/>
        <v>0</v>
      </c>
      <c r="AK3611" s="109">
        <f t="shared" si="409"/>
        <v>0</v>
      </c>
      <c r="AL3611" s="109">
        <f t="shared" si="409"/>
        <v>0</v>
      </c>
    </row>
    <row r="3612" spans="1:38" x14ac:dyDescent="0.3">
      <c r="A3612" s="421"/>
      <c r="B3612" s="421"/>
      <c r="C3612" s="422"/>
      <c r="D3612" s="423"/>
      <c r="E3612" s="421"/>
      <c r="F3612" s="421"/>
      <c r="G3612" s="421"/>
      <c r="H3612" s="421"/>
      <c r="I3612" s="421"/>
      <c r="J3612" s="421"/>
      <c r="K3612" s="421"/>
      <c r="L3612" s="421"/>
      <c r="M3612" s="423"/>
      <c r="N3612" s="340">
        <f>IF(C3612&gt;A_Stammdaten!$B$12,0,SUM(E3612,F3612,H3612,J3612:K3612)-SUM(G3612,I3612,L3612:M3612))</f>
        <v>0</v>
      </c>
      <c r="O3612" s="421"/>
      <c r="P3612" s="421"/>
      <c r="Q3612" s="421"/>
      <c r="R3612" s="421"/>
      <c r="S3612" s="108">
        <f t="shared" si="414"/>
        <v>0</v>
      </c>
      <c r="T3612" s="341">
        <f>IF(ISBLANK($B3612),0,VLOOKUP($B3612,Listen!$A$2:$C$45,2,FALSE))</f>
        <v>0</v>
      </c>
      <c r="U3612" s="341">
        <f>IF(ISBLANK($B3612),0,VLOOKUP($B3612,Listen!$A$2:$C$45,3,FALSE))</f>
        <v>0</v>
      </c>
      <c r="V3612" s="342">
        <f t="shared" si="412"/>
        <v>0</v>
      </c>
      <c r="W3612" s="342">
        <f t="shared" si="410"/>
        <v>0</v>
      </c>
      <c r="X3612" s="342">
        <f t="shared" si="410"/>
        <v>0</v>
      </c>
      <c r="Y3612" s="342">
        <f t="shared" si="410"/>
        <v>0</v>
      </c>
      <c r="Z3612" s="342">
        <f t="shared" si="410"/>
        <v>0</v>
      </c>
      <c r="AA3612" s="342">
        <f t="shared" si="410"/>
        <v>0</v>
      </c>
      <c r="AB3612" s="342">
        <f t="shared" si="410"/>
        <v>0</v>
      </c>
      <c r="AC3612" s="109">
        <f t="shared" si="415"/>
        <v>0</v>
      </c>
      <c r="AD3612" s="109">
        <f>IF(C3612=A_Stammdaten!$B$12,E_SAV!$S3612-E_SAV!$AE3612,HLOOKUP(A_Stammdaten!$B$12-1,$AF$4:$AL$4004,ROW(C3612)-3,FALSE)-$AE3612)</f>
        <v>0</v>
      </c>
      <c r="AE3612" s="109">
        <f>HLOOKUP(A_Stammdaten!$B$12,$AF$4:$AL$4004,ROW(C3612)-3,FALSE)</f>
        <v>0</v>
      </c>
      <c r="AF3612" s="109">
        <f t="shared" si="413"/>
        <v>0</v>
      </c>
      <c r="AG3612" s="109">
        <f t="shared" si="411"/>
        <v>0</v>
      </c>
      <c r="AH3612" s="109">
        <f t="shared" si="411"/>
        <v>0</v>
      </c>
      <c r="AI3612" s="109">
        <f t="shared" si="411"/>
        <v>0</v>
      </c>
      <c r="AJ3612" s="109">
        <f t="shared" si="409"/>
        <v>0</v>
      </c>
      <c r="AK3612" s="109">
        <f t="shared" si="409"/>
        <v>0</v>
      </c>
      <c r="AL3612" s="109">
        <f t="shared" si="409"/>
        <v>0</v>
      </c>
    </row>
    <row r="3613" spans="1:38" x14ac:dyDescent="0.3">
      <c r="A3613" s="421"/>
      <c r="B3613" s="421"/>
      <c r="C3613" s="422"/>
      <c r="D3613" s="423"/>
      <c r="E3613" s="421"/>
      <c r="F3613" s="421"/>
      <c r="G3613" s="421"/>
      <c r="H3613" s="421"/>
      <c r="I3613" s="421"/>
      <c r="J3613" s="421"/>
      <c r="K3613" s="421"/>
      <c r="L3613" s="421"/>
      <c r="M3613" s="423"/>
      <c r="N3613" s="340">
        <f>IF(C3613&gt;A_Stammdaten!$B$12,0,SUM(E3613,F3613,H3613,J3613:K3613)-SUM(G3613,I3613,L3613:M3613))</f>
        <v>0</v>
      </c>
      <c r="O3613" s="421"/>
      <c r="P3613" s="421"/>
      <c r="Q3613" s="421"/>
      <c r="R3613" s="421"/>
      <c r="S3613" s="108">
        <f t="shared" si="414"/>
        <v>0</v>
      </c>
      <c r="T3613" s="341">
        <f>IF(ISBLANK($B3613),0,VLOOKUP($B3613,Listen!$A$2:$C$45,2,FALSE))</f>
        <v>0</v>
      </c>
      <c r="U3613" s="341">
        <f>IF(ISBLANK($B3613),0,VLOOKUP($B3613,Listen!$A$2:$C$45,3,FALSE))</f>
        <v>0</v>
      </c>
      <c r="V3613" s="342">
        <f t="shared" si="412"/>
        <v>0</v>
      </c>
      <c r="W3613" s="342">
        <f t="shared" si="410"/>
        <v>0</v>
      </c>
      <c r="X3613" s="342">
        <f t="shared" si="410"/>
        <v>0</v>
      </c>
      <c r="Y3613" s="342">
        <f t="shared" si="410"/>
        <v>0</v>
      </c>
      <c r="Z3613" s="342">
        <f t="shared" si="410"/>
        <v>0</v>
      </c>
      <c r="AA3613" s="342">
        <f t="shared" si="410"/>
        <v>0</v>
      </c>
      <c r="AB3613" s="342">
        <f t="shared" si="410"/>
        <v>0</v>
      </c>
      <c r="AC3613" s="109">
        <f t="shared" si="415"/>
        <v>0</v>
      </c>
      <c r="AD3613" s="109">
        <f>IF(C3613=A_Stammdaten!$B$12,E_SAV!$S3613-E_SAV!$AE3613,HLOOKUP(A_Stammdaten!$B$12-1,$AF$4:$AL$4004,ROW(C3613)-3,FALSE)-$AE3613)</f>
        <v>0</v>
      </c>
      <c r="AE3613" s="109">
        <f>HLOOKUP(A_Stammdaten!$B$12,$AF$4:$AL$4004,ROW(C3613)-3,FALSE)</f>
        <v>0</v>
      </c>
      <c r="AF3613" s="109">
        <f t="shared" si="413"/>
        <v>0</v>
      </c>
      <c r="AG3613" s="109">
        <f t="shared" si="411"/>
        <v>0</v>
      </c>
      <c r="AH3613" s="109">
        <f t="shared" si="411"/>
        <v>0</v>
      </c>
      <c r="AI3613" s="109">
        <f t="shared" si="411"/>
        <v>0</v>
      </c>
      <c r="AJ3613" s="109">
        <f t="shared" si="409"/>
        <v>0</v>
      </c>
      <c r="AK3613" s="109">
        <f t="shared" si="409"/>
        <v>0</v>
      </c>
      <c r="AL3613" s="109">
        <f t="shared" si="409"/>
        <v>0</v>
      </c>
    </row>
    <row r="3614" spans="1:38" x14ac:dyDescent="0.3">
      <c r="A3614" s="421"/>
      <c r="B3614" s="421"/>
      <c r="C3614" s="422"/>
      <c r="D3614" s="423"/>
      <c r="E3614" s="421"/>
      <c r="F3614" s="421"/>
      <c r="G3614" s="421"/>
      <c r="H3614" s="421"/>
      <c r="I3614" s="421"/>
      <c r="J3614" s="421"/>
      <c r="K3614" s="421"/>
      <c r="L3614" s="421"/>
      <c r="M3614" s="423"/>
      <c r="N3614" s="340">
        <f>IF(C3614&gt;A_Stammdaten!$B$12,0,SUM(E3614,F3614,H3614,J3614:K3614)-SUM(G3614,I3614,L3614:M3614))</f>
        <v>0</v>
      </c>
      <c r="O3614" s="421"/>
      <c r="P3614" s="421"/>
      <c r="Q3614" s="421"/>
      <c r="R3614" s="421"/>
      <c r="S3614" s="108">
        <f t="shared" si="414"/>
        <v>0</v>
      </c>
      <c r="T3614" s="341">
        <f>IF(ISBLANK($B3614),0,VLOOKUP($B3614,Listen!$A$2:$C$45,2,FALSE))</f>
        <v>0</v>
      </c>
      <c r="U3614" s="341">
        <f>IF(ISBLANK($B3614),0,VLOOKUP($B3614,Listen!$A$2:$C$45,3,FALSE))</f>
        <v>0</v>
      </c>
      <c r="V3614" s="342">
        <f t="shared" si="412"/>
        <v>0</v>
      </c>
      <c r="W3614" s="342">
        <f t="shared" si="410"/>
        <v>0</v>
      </c>
      <c r="X3614" s="342">
        <f t="shared" si="410"/>
        <v>0</v>
      </c>
      <c r="Y3614" s="342">
        <f t="shared" si="410"/>
        <v>0</v>
      </c>
      <c r="Z3614" s="342">
        <f t="shared" si="410"/>
        <v>0</v>
      </c>
      <c r="AA3614" s="342">
        <f t="shared" si="410"/>
        <v>0</v>
      </c>
      <c r="AB3614" s="342">
        <f t="shared" si="410"/>
        <v>0</v>
      </c>
      <c r="AC3614" s="109">
        <f t="shared" si="415"/>
        <v>0</v>
      </c>
      <c r="AD3614" s="109">
        <f>IF(C3614=A_Stammdaten!$B$12,E_SAV!$S3614-E_SAV!$AE3614,HLOOKUP(A_Stammdaten!$B$12-1,$AF$4:$AL$4004,ROW(C3614)-3,FALSE)-$AE3614)</f>
        <v>0</v>
      </c>
      <c r="AE3614" s="109">
        <f>HLOOKUP(A_Stammdaten!$B$12,$AF$4:$AL$4004,ROW(C3614)-3,FALSE)</f>
        <v>0</v>
      </c>
      <c r="AF3614" s="109">
        <f t="shared" si="413"/>
        <v>0</v>
      </c>
      <c r="AG3614" s="109">
        <f t="shared" si="411"/>
        <v>0</v>
      </c>
      <c r="AH3614" s="109">
        <f t="shared" si="411"/>
        <v>0</v>
      </c>
      <c r="AI3614" s="109">
        <f t="shared" si="411"/>
        <v>0</v>
      </c>
      <c r="AJ3614" s="109">
        <f t="shared" si="409"/>
        <v>0</v>
      </c>
      <c r="AK3614" s="109">
        <f t="shared" si="409"/>
        <v>0</v>
      </c>
      <c r="AL3614" s="109">
        <f t="shared" si="409"/>
        <v>0</v>
      </c>
    </row>
    <row r="3615" spans="1:38" x14ac:dyDescent="0.3">
      <c r="A3615" s="421"/>
      <c r="B3615" s="421"/>
      <c r="C3615" s="422"/>
      <c r="D3615" s="423"/>
      <c r="E3615" s="421"/>
      <c r="F3615" s="421"/>
      <c r="G3615" s="421"/>
      <c r="H3615" s="421"/>
      <c r="I3615" s="421"/>
      <c r="J3615" s="421"/>
      <c r="K3615" s="421"/>
      <c r="L3615" s="421"/>
      <c r="M3615" s="423"/>
      <c r="N3615" s="340">
        <f>IF(C3615&gt;A_Stammdaten!$B$12,0,SUM(E3615,F3615,H3615,J3615:K3615)-SUM(G3615,I3615,L3615:M3615))</f>
        <v>0</v>
      </c>
      <c r="O3615" s="421"/>
      <c r="P3615" s="421"/>
      <c r="Q3615" s="421"/>
      <c r="R3615" s="421"/>
      <c r="S3615" s="108">
        <f t="shared" si="414"/>
        <v>0</v>
      </c>
      <c r="T3615" s="341">
        <f>IF(ISBLANK($B3615),0,VLOOKUP($B3615,Listen!$A$2:$C$45,2,FALSE))</f>
        <v>0</v>
      </c>
      <c r="U3615" s="341">
        <f>IF(ISBLANK($B3615),0,VLOOKUP($B3615,Listen!$A$2:$C$45,3,FALSE))</f>
        <v>0</v>
      </c>
      <c r="V3615" s="342">
        <f t="shared" si="412"/>
        <v>0</v>
      </c>
      <c r="W3615" s="342">
        <f t="shared" si="410"/>
        <v>0</v>
      </c>
      <c r="X3615" s="342">
        <f t="shared" si="410"/>
        <v>0</v>
      </c>
      <c r="Y3615" s="342">
        <f t="shared" si="410"/>
        <v>0</v>
      </c>
      <c r="Z3615" s="342">
        <f t="shared" si="410"/>
        <v>0</v>
      </c>
      <c r="AA3615" s="342">
        <f t="shared" si="410"/>
        <v>0</v>
      </c>
      <c r="AB3615" s="342">
        <f t="shared" si="410"/>
        <v>0</v>
      </c>
      <c r="AC3615" s="109">
        <f t="shared" si="415"/>
        <v>0</v>
      </c>
      <c r="AD3615" s="109">
        <f>IF(C3615=A_Stammdaten!$B$12,E_SAV!$S3615-E_SAV!$AE3615,HLOOKUP(A_Stammdaten!$B$12-1,$AF$4:$AL$4004,ROW(C3615)-3,FALSE)-$AE3615)</f>
        <v>0</v>
      </c>
      <c r="AE3615" s="109">
        <f>HLOOKUP(A_Stammdaten!$B$12,$AF$4:$AL$4004,ROW(C3615)-3,FALSE)</f>
        <v>0</v>
      </c>
      <c r="AF3615" s="109">
        <f t="shared" si="413"/>
        <v>0</v>
      </c>
      <c r="AG3615" s="109">
        <f t="shared" si="411"/>
        <v>0</v>
      </c>
      <c r="AH3615" s="109">
        <f t="shared" si="411"/>
        <v>0</v>
      </c>
      <c r="AI3615" s="109">
        <f t="shared" si="411"/>
        <v>0</v>
      </c>
      <c r="AJ3615" s="109">
        <f t="shared" si="409"/>
        <v>0</v>
      </c>
      <c r="AK3615" s="109">
        <f t="shared" si="409"/>
        <v>0</v>
      </c>
      <c r="AL3615" s="109">
        <f t="shared" si="409"/>
        <v>0</v>
      </c>
    </row>
    <row r="3616" spans="1:38" x14ac:dyDescent="0.3">
      <c r="A3616" s="421"/>
      <c r="B3616" s="421"/>
      <c r="C3616" s="422"/>
      <c r="D3616" s="423"/>
      <c r="E3616" s="421"/>
      <c r="F3616" s="421"/>
      <c r="G3616" s="421"/>
      <c r="H3616" s="421"/>
      <c r="I3616" s="421"/>
      <c r="J3616" s="421"/>
      <c r="K3616" s="421"/>
      <c r="L3616" s="421"/>
      <c r="M3616" s="423"/>
      <c r="N3616" s="340">
        <f>IF(C3616&gt;A_Stammdaten!$B$12,0,SUM(E3616,F3616,H3616,J3616:K3616)-SUM(G3616,I3616,L3616:M3616))</f>
        <v>0</v>
      </c>
      <c r="O3616" s="421"/>
      <c r="P3616" s="421"/>
      <c r="Q3616" s="421"/>
      <c r="R3616" s="421"/>
      <c r="S3616" s="108">
        <f t="shared" si="414"/>
        <v>0</v>
      </c>
      <c r="T3616" s="341">
        <f>IF(ISBLANK($B3616),0,VLOOKUP($B3616,Listen!$A$2:$C$45,2,FALSE))</f>
        <v>0</v>
      </c>
      <c r="U3616" s="341">
        <f>IF(ISBLANK($B3616),0,VLOOKUP($B3616,Listen!$A$2:$C$45,3,FALSE))</f>
        <v>0</v>
      </c>
      <c r="V3616" s="342">
        <f t="shared" si="412"/>
        <v>0</v>
      </c>
      <c r="W3616" s="342">
        <f t="shared" si="410"/>
        <v>0</v>
      </c>
      <c r="X3616" s="342">
        <f t="shared" si="410"/>
        <v>0</v>
      </c>
      <c r="Y3616" s="342">
        <f t="shared" si="410"/>
        <v>0</v>
      </c>
      <c r="Z3616" s="342">
        <f t="shared" si="410"/>
        <v>0</v>
      </c>
      <c r="AA3616" s="342">
        <f t="shared" si="410"/>
        <v>0</v>
      </c>
      <c r="AB3616" s="342">
        <f t="shared" si="410"/>
        <v>0</v>
      </c>
      <c r="AC3616" s="109">
        <f t="shared" si="415"/>
        <v>0</v>
      </c>
      <c r="AD3616" s="109">
        <f>IF(C3616=A_Stammdaten!$B$12,E_SAV!$S3616-E_SAV!$AE3616,HLOOKUP(A_Stammdaten!$B$12-1,$AF$4:$AL$4004,ROW(C3616)-3,FALSE)-$AE3616)</f>
        <v>0</v>
      </c>
      <c r="AE3616" s="109">
        <f>HLOOKUP(A_Stammdaten!$B$12,$AF$4:$AL$4004,ROW(C3616)-3,FALSE)</f>
        <v>0</v>
      </c>
      <c r="AF3616" s="109">
        <f t="shared" si="413"/>
        <v>0</v>
      </c>
      <c r="AG3616" s="109">
        <f t="shared" si="411"/>
        <v>0</v>
      </c>
      <c r="AH3616" s="109">
        <f t="shared" si="411"/>
        <v>0</v>
      </c>
      <c r="AI3616" s="109">
        <f t="shared" si="411"/>
        <v>0</v>
      </c>
      <c r="AJ3616" s="109">
        <f t="shared" si="409"/>
        <v>0</v>
      </c>
      <c r="AK3616" s="109">
        <f t="shared" si="409"/>
        <v>0</v>
      </c>
      <c r="AL3616" s="109">
        <f t="shared" si="409"/>
        <v>0</v>
      </c>
    </row>
    <row r="3617" spans="1:38" x14ac:dyDescent="0.3">
      <c r="A3617" s="421"/>
      <c r="B3617" s="421"/>
      <c r="C3617" s="422"/>
      <c r="D3617" s="423"/>
      <c r="E3617" s="421"/>
      <c r="F3617" s="421"/>
      <c r="G3617" s="421"/>
      <c r="H3617" s="421"/>
      <c r="I3617" s="421"/>
      <c r="J3617" s="421"/>
      <c r="K3617" s="421"/>
      <c r="L3617" s="421"/>
      <c r="M3617" s="423"/>
      <c r="N3617" s="340">
        <f>IF(C3617&gt;A_Stammdaten!$B$12,0,SUM(E3617,F3617,H3617,J3617:K3617)-SUM(G3617,I3617,L3617:M3617))</f>
        <v>0</v>
      </c>
      <c r="O3617" s="421"/>
      <c r="P3617" s="421"/>
      <c r="Q3617" s="421"/>
      <c r="R3617" s="421"/>
      <c r="S3617" s="108">
        <f t="shared" si="414"/>
        <v>0</v>
      </c>
      <c r="T3617" s="341">
        <f>IF(ISBLANK($B3617),0,VLOOKUP($B3617,Listen!$A$2:$C$45,2,FALSE))</f>
        <v>0</v>
      </c>
      <c r="U3617" s="341">
        <f>IF(ISBLANK($B3617),0,VLOOKUP($B3617,Listen!$A$2:$C$45,3,FALSE))</f>
        <v>0</v>
      </c>
      <c r="V3617" s="342">
        <f t="shared" si="412"/>
        <v>0</v>
      </c>
      <c r="W3617" s="342">
        <f t="shared" si="410"/>
        <v>0</v>
      </c>
      <c r="X3617" s="342">
        <f t="shared" si="410"/>
        <v>0</v>
      </c>
      <c r="Y3617" s="342">
        <f t="shared" si="410"/>
        <v>0</v>
      </c>
      <c r="Z3617" s="342">
        <f t="shared" si="410"/>
        <v>0</v>
      </c>
      <c r="AA3617" s="342">
        <f t="shared" si="410"/>
        <v>0</v>
      </c>
      <c r="AB3617" s="342">
        <f t="shared" si="410"/>
        <v>0</v>
      </c>
      <c r="AC3617" s="109">
        <f t="shared" si="415"/>
        <v>0</v>
      </c>
      <c r="AD3617" s="109">
        <f>IF(C3617=A_Stammdaten!$B$12,E_SAV!$S3617-E_SAV!$AE3617,HLOOKUP(A_Stammdaten!$B$12-1,$AF$4:$AL$4004,ROW(C3617)-3,FALSE)-$AE3617)</f>
        <v>0</v>
      </c>
      <c r="AE3617" s="109">
        <f>HLOOKUP(A_Stammdaten!$B$12,$AF$4:$AL$4004,ROW(C3617)-3,FALSE)</f>
        <v>0</v>
      </c>
      <c r="AF3617" s="109">
        <f t="shared" si="413"/>
        <v>0</v>
      </c>
      <c r="AG3617" s="109">
        <f t="shared" si="411"/>
        <v>0</v>
      </c>
      <c r="AH3617" s="109">
        <f t="shared" si="411"/>
        <v>0</v>
      </c>
      <c r="AI3617" s="109">
        <f t="shared" si="411"/>
        <v>0</v>
      </c>
      <c r="AJ3617" s="109">
        <f t="shared" si="409"/>
        <v>0</v>
      </c>
      <c r="AK3617" s="109">
        <f t="shared" si="409"/>
        <v>0</v>
      </c>
      <c r="AL3617" s="109">
        <f t="shared" si="409"/>
        <v>0</v>
      </c>
    </row>
    <row r="3618" spans="1:38" x14ac:dyDescent="0.3">
      <c r="A3618" s="421"/>
      <c r="B3618" s="421"/>
      <c r="C3618" s="422"/>
      <c r="D3618" s="423"/>
      <c r="E3618" s="421"/>
      <c r="F3618" s="421"/>
      <c r="G3618" s="421"/>
      <c r="H3618" s="421"/>
      <c r="I3618" s="421"/>
      <c r="J3618" s="421"/>
      <c r="K3618" s="421"/>
      <c r="L3618" s="421"/>
      <c r="M3618" s="423"/>
      <c r="N3618" s="340">
        <f>IF(C3618&gt;A_Stammdaten!$B$12,0,SUM(E3618,F3618,H3618,J3618:K3618)-SUM(G3618,I3618,L3618:M3618))</f>
        <v>0</v>
      </c>
      <c r="O3618" s="421"/>
      <c r="P3618" s="421"/>
      <c r="Q3618" s="421"/>
      <c r="R3618" s="421"/>
      <c r="S3618" s="108">
        <f t="shared" si="414"/>
        <v>0</v>
      </c>
      <c r="T3618" s="341">
        <f>IF(ISBLANK($B3618),0,VLOOKUP($B3618,Listen!$A$2:$C$45,2,FALSE))</f>
        <v>0</v>
      </c>
      <c r="U3618" s="341">
        <f>IF(ISBLANK($B3618),0,VLOOKUP($B3618,Listen!$A$2:$C$45,3,FALSE))</f>
        <v>0</v>
      </c>
      <c r="V3618" s="342">
        <f t="shared" si="412"/>
        <v>0</v>
      </c>
      <c r="W3618" s="342">
        <f t="shared" si="410"/>
        <v>0</v>
      </c>
      <c r="X3618" s="342">
        <f t="shared" si="410"/>
        <v>0</v>
      </c>
      <c r="Y3618" s="342">
        <f t="shared" si="410"/>
        <v>0</v>
      </c>
      <c r="Z3618" s="342">
        <f t="shared" si="410"/>
        <v>0</v>
      </c>
      <c r="AA3618" s="342">
        <f t="shared" si="410"/>
        <v>0</v>
      </c>
      <c r="AB3618" s="342">
        <f t="shared" si="410"/>
        <v>0</v>
      </c>
      <c r="AC3618" s="109">
        <f t="shared" si="415"/>
        <v>0</v>
      </c>
      <c r="AD3618" s="109">
        <f>IF(C3618=A_Stammdaten!$B$12,E_SAV!$S3618-E_SAV!$AE3618,HLOOKUP(A_Stammdaten!$B$12-1,$AF$4:$AL$4004,ROW(C3618)-3,FALSE)-$AE3618)</f>
        <v>0</v>
      </c>
      <c r="AE3618" s="109">
        <f>HLOOKUP(A_Stammdaten!$B$12,$AF$4:$AL$4004,ROW(C3618)-3,FALSE)</f>
        <v>0</v>
      </c>
      <c r="AF3618" s="109">
        <f t="shared" si="413"/>
        <v>0</v>
      </c>
      <c r="AG3618" s="109">
        <f t="shared" si="411"/>
        <v>0</v>
      </c>
      <c r="AH3618" s="109">
        <f t="shared" si="411"/>
        <v>0</v>
      </c>
      <c r="AI3618" s="109">
        <f t="shared" si="411"/>
        <v>0</v>
      </c>
      <c r="AJ3618" s="109">
        <f t="shared" si="409"/>
        <v>0</v>
      </c>
      <c r="AK3618" s="109">
        <f t="shared" si="409"/>
        <v>0</v>
      </c>
      <c r="AL3618" s="109">
        <f t="shared" si="409"/>
        <v>0</v>
      </c>
    </row>
    <row r="3619" spans="1:38" x14ac:dyDescent="0.3">
      <c r="A3619" s="421"/>
      <c r="B3619" s="421"/>
      <c r="C3619" s="422"/>
      <c r="D3619" s="423"/>
      <c r="E3619" s="421"/>
      <c r="F3619" s="421"/>
      <c r="G3619" s="421"/>
      <c r="H3619" s="421"/>
      <c r="I3619" s="421"/>
      <c r="J3619" s="421"/>
      <c r="K3619" s="421"/>
      <c r="L3619" s="421"/>
      <c r="M3619" s="423"/>
      <c r="N3619" s="340">
        <f>IF(C3619&gt;A_Stammdaten!$B$12,0,SUM(E3619,F3619,H3619,J3619:K3619)-SUM(G3619,I3619,L3619:M3619))</f>
        <v>0</v>
      </c>
      <c r="O3619" s="421"/>
      <c r="P3619" s="421"/>
      <c r="Q3619" s="421"/>
      <c r="R3619" s="421"/>
      <c r="S3619" s="108">
        <f t="shared" si="414"/>
        <v>0</v>
      </c>
      <c r="T3619" s="341">
        <f>IF(ISBLANK($B3619),0,VLOOKUP($B3619,Listen!$A$2:$C$45,2,FALSE))</f>
        <v>0</v>
      </c>
      <c r="U3619" s="341">
        <f>IF(ISBLANK($B3619),0,VLOOKUP($B3619,Listen!$A$2:$C$45,3,FALSE))</f>
        <v>0</v>
      </c>
      <c r="V3619" s="342">
        <f t="shared" si="412"/>
        <v>0</v>
      </c>
      <c r="W3619" s="342">
        <f t="shared" si="410"/>
        <v>0</v>
      </c>
      <c r="X3619" s="342">
        <f t="shared" si="410"/>
        <v>0</v>
      </c>
      <c r="Y3619" s="342">
        <f t="shared" si="410"/>
        <v>0</v>
      </c>
      <c r="Z3619" s="342">
        <f t="shared" si="410"/>
        <v>0</v>
      </c>
      <c r="AA3619" s="342">
        <f t="shared" si="410"/>
        <v>0</v>
      </c>
      <c r="AB3619" s="342">
        <f t="shared" si="410"/>
        <v>0</v>
      </c>
      <c r="AC3619" s="109">
        <f t="shared" si="415"/>
        <v>0</v>
      </c>
      <c r="AD3619" s="109">
        <f>IF(C3619=A_Stammdaten!$B$12,E_SAV!$S3619-E_SAV!$AE3619,HLOOKUP(A_Stammdaten!$B$12-1,$AF$4:$AL$4004,ROW(C3619)-3,FALSE)-$AE3619)</f>
        <v>0</v>
      </c>
      <c r="AE3619" s="109">
        <f>HLOOKUP(A_Stammdaten!$B$12,$AF$4:$AL$4004,ROW(C3619)-3,FALSE)</f>
        <v>0</v>
      </c>
      <c r="AF3619" s="109">
        <f t="shared" si="413"/>
        <v>0</v>
      </c>
      <c r="AG3619" s="109">
        <f t="shared" si="411"/>
        <v>0</v>
      </c>
      <c r="AH3619" s="109">
        <f t="shared" si="411"/>
        <v>0</v>
      </c>
      <c r="AI3619" s="109">
        <f t="shared" si="411"/>
        <v>0</v>
      </c>
      <c r="AJ3619" s="109">
        <f t="shared" si="409"/>
        <v>0</v>
      </c>
      <c r="AK3619" s="109">
        <f t="shared" si="409"/>
        <v>0</v>
      </c>
      <c r="AL3619" s="109">
        <f t="shared" si="409"/>
        <v>0</v>
      </c>
    </row>
    <row r="3620" spans="1:38" x14ac:dyDescent="0.3">
      <c r="A3620" s="421"/>
      <c r="B3620" s="421"/>
      <c r="C3620" s="422"/>
      <c r="D3620" s="423"/>
      <c r="E3620" s="421"/>
      <c r="F3620" s="421"/>
      <c r="G3620" s="421"/>
      <c r="H3620" s="421"/>
      <c r="I3620" s="421"/>
      <c r="J3620" s="421"/>
      <c r="K3620" s="421"/>
      <c r="L3620" s="421"/>
      <c r="M3620" s="423"/>
      <c r="N3620" s="340">
        <f>IF(C3620&gt;A_Stammdaten!$B$12,0,SUM(E3620,F3620,H3620,J3620:K3620)-SUM(G3620,I3620,L3620:M3620))</f>
        <v>0</v>
      </c>
      <c r="O3620" s="421"/>
      <c r="P3620" s="421"/>
      <c r="Q3620" s="421"/>
      <c r="R3620" s="421"/>
      <c r="S3620" s="108">
        <f t="shared" si="414"/>
        <v>0</v>
      </c>
      <c r="T3620" s="341">
        <f>IF(ISBLANK($B3620),0,VLOOKUP($B3620,Listen!$A$2:$C$45,2,FALSE))</f>
        <v>0</v>
      </c>
      <c r="U3620" s="341">
        <f>IF(ISBLANK($B3620),0,VLOOKUP($B3620,Listen!$A$2:$C$45,3,FALSE))</f>
        <v>0</v>
      </c>
      <c r="V3620" s="342">
        <f t="shared" si="412"/>
        <v>0</v>
      </c>
      <c r="W3620" s="342">
        <f t="shared" si="410"/>
        <v>0</v>
      </c>
      <c r="X3620" s="342">
        <f t="shared" si="410"/>
        <v>0</v>
      </c>
      <c r="Y3620" s="342">
        <f t="shared" si="410"/>
        <v>0</v>
      </c>
      <c r="Z3620" s="342">
        <f t="shared" si="410"/>
        <v>0</v>
      </c>
      <c r="AA3620" s="342">
        <f t="shared" si="410"/>
        <v>0</v>
      </c>
      <c r="AB3620" s="342">
        <f t="shared" si="410"/>
        <v>0</v>
      </c>
      <c r="AC3620" s="109">
        <f t="shared" si="415"/>
        <v>0</v>
      </c>
      <c r="AD3620" s="109">
        <f>IF(C3620=A_Stammdaten!$B$12,E_SAV!$S3620-E_SAV!$AE3620,HLOOKUP(A_Stammdaten!$B$12-1,$AF$4:$AL$4004,ROW(C3620)-3,FALSE)-$AE3620)</f>
        <v>0</v>
      </c>
      <c r="AE3620" s="109">
        <f>HLOOKUP(A_Stammdaten!$B$12,$AF$4:$AL$4004,ROW(C3620)-3,FALSE)</f>
        <v>0</v>
      </c>
      <c r="AF3620" s="109">
        <f t="shared" si="413"/>
        <v>0</v>
      </c>
      <c r="AG3620" s="109">
        <f t="shared" si="411"/>
        <v>0</v>
      </c>
      <c r="AH3620" s="109">
        <f t="shared" si="411"/>
        <v>0</v>
      </c>
      <c r="AI3620" s="109">
        <f t="shared" si="411"/>
        <v>0</v>
      </c>
      <c r="AJ3620" s="109">
        <f t="shared" si="409"/>
        <v>0</v>
      </c>
      <c r="AK3620" s="109">
        <f t="shared" si="409"/>
        <v>0</v>
      </c>
      <c r="AL3620" s="109">
        <f t="shared" si="409"/>
        <v>0</v>
      </c>
    </row>
    <row r="3621" spans="1:38" x14ac:dyDescent="0.3">
      <c r="A3621" s="421"/>
      <c r="B3621" s="421"/>
      <c r="C3621" s="422"/>
      <c r="D3621" s="423"/>
      <c r="E3621" s="421"/>
      <c r="F3621" s="421"/>
      <c r="G3621" s="421"/>
      <c r="H3621" s="421"/>
      <c r="I3621" s="421"/>
      <c r="J3621" s="421"/>
      <c r="K3621" s="421"/>
      <c r="L3621" s="421"/>
      <c r="M3621" s="423"/>
      <c r="N3621" s="340">
        <f>IF(C3621&gt;A_Stammdaten!$B$12,0,SUM(E3621,F3621,H3621,J3621:K3621)-SUM(G3621,I3621,L3621:M3621))</f>
        <v>0</v>
      </c>
      <c r="O3621" s="421"/>
      <c r="P3621" s="421"/>
      <c r="Q3621" s="421"/>
      <c r="R3621" s="421"/>
      <c r="S3621" s="108">
        <f t="shared" si="414"/>
        <v>0</v>
      </c>
      <c r="T3621" s="341">
        <f>IF(ISBLANK($B3621),0,VLOOKUP($B3621,Listen!$A$2:$C$45,2,FALSE))</f>
        <v>0</v>
      </c>
      <c r="U3621" s="341">
        <f>IF(ISBLANK($B3621),0,VLOOKUP($B3621,Listen!$A$2:$C$45,3,FALSE))</f>
        <v>0</v>
      </c>
      <c r="V3621" s="342">
        <f t="shared" si="412"/>
        <v>0</v>
      </c>
      <c r="W3621" s="342">
        <f t="shared" si="410"/>
        <v>0</v>
      </c>
      <c r="X3621" s="342">
        <f t="shared" si="410"/>
        <v>0</v>
      </c>
      <c r="Y3621" s="342">
        <f t="shared" si="410"/>
        <v>0</v>
      </c>
      <c r="Z3621" s="342">
        <f t="shared" si="410"/>
        <v>0</v>
      </c>
      <c r="AA3621" s="342">
        <f t="shared" si="410"/>
        <v>0</v>
      </c>
      <c r="AB3621" s="342">
        <f t="shared" ref="W3621:AB3664" si="416">$T3621</f>
        <v>0</v>
      </c>
      <c r="AC3621" s="109">
        <f t="shared" si="415"/>
        <v>0</v>
      </c>
      <c r="AD3621" s="109">
        <f>IF(C3621=A_Stammdaten!$B$12,E_SAV!$S3621-E_SAV!$AE3621,HLOOKUP(A_Stammdaten!$B$12-1,$AF$4:$AL$4004,ROW(C3621)-3,FALSE)-$AE3621)</f>
        <v>0</v>
      </c>
      <c r="AE3621" s="109">
        <f>HLOOKUP(A_Stammdaten!$B$12,$AF$4:$AL$4004,ROW(C3621)-3,FALSE)</f>
        <v>0</v>
      </c>
      <c r="AF3621" s="109">
        <f t="shared" si="413"/>
        <v>0</v>
      </c>
      <c r="AG3621" s="109">
        <f t="shared" si="411"/>
        <v>0</v>
      </c>
      <c r="AH3621" s="109">
        <f t="shared" si="411"/>
        <v>0</v>
      </c>
      <c r="AI3621" s="109">
        <f t="shared" si="411"/>
        <v>0</v>
      </c>
      <c r="AJ3621" s="109">
        <f t="shared" si="409"/>
        <v>0</v>
      </c>
      <c r="AK3621" s="109">
        <f t="shared" si="409"/>
        <v>0</v>
      </c>
      <c r="AL3621" s="109">
        <f t="shared" si="409"/>
        <v>0</v>
      </c>
    </row>
    <row r="3622" spans="1:38" x14ac:dyDescent="0.3">
      <c r="A3622" s="421"/>
      <c r="B3622" s="421"/>
      <c r="C3622" s="422"/>
      <c r="D3622" s="423"/>
      <c r="E3622" s="421"/>
      <c r="F3622" s="421"/>
      <c r="G3622" s="421"/>
      <c r="H3622" s="421"/>
      <c r="I3622" s="421"/>
      <c r="J3622" s="421"/>
      <c r="K3622" s="421"/>
      <c r="L3622" s="421"/>
      <c r="M3622" s="423"/>
      <c r="N3622" s="340">
        <f>IF(C3622&gt;A_Stammdaten!$B$12,0,SUM(E3622,F3622,H3622,J3622:K3622)-SUM(G3622,I3622,L3622:M3622))</f>
        <v>0</v>
      </c>
      <c r="O3622" s="421"/>
      <c r="P3622" s="421"/>
      <c r="Q3622" s="421"/>
      <c r="R3622" s="421"/>
      <c r="S3622" s="108">
        <f t="shared" si="414"/>
        <v>0</v>
      </c>
      <c r="T3622" s="341">
        <f>IF(ISBLANK($B3622),0,VLOOKUP($B3622,Listen!$A$2:$C$45,2,FALSE))</f>
        <v>0</v>
      </c>
      <c r="U3622" s="341">
        <f>IF(ISBLANK($B3622),0,VLOOKUP($B3622,Listen!$A$2:$C$45,3,FALSE))</f>
        <v>0</v>
      </c>
      <c r="V3622" s="342">
        <f t="shared" si="412"/>
        <v>0</v>
      </c>
      <c r="W3622" s="342">
        <f t="shared" si="416"/>
        <v>0</v>
      </c>
      <c r="X3622" s="342">
        <f t="shared" si="416"/>
        <v>0</v>
      </c>
      <c r="Y3622" s="342">
        <f t="shared" si="416"/>
        <v>0</v>
      </c>
      <c r="Z3622" s="342">
        <f t="shared" si="416"/>
        <v>0</v>
      </c>
      <c r="AA3622" s="342">
        <f t="shared" si="416"/>
        <v>0</v>
      </c>
      <c r="AB3622" s="342">
        <f t="shared" si="416"/>
        <v>0</v>
      </c>
      <c r="AC3622" s="109">
        <f t="shared" si="415"/>
        <v>0</v>
      </c>
      <c r="AD3622" s="109">
        <f>IF(C3622=A_Stammdaten!$B$12,E_SAV!$S3622-E_SAV!$AE3622,HLOOKUP(A_Stammdaten!$B$12-1,$AF$4:$AL$4004,ROW(C3622)-3,FALSE)-$AE3622)</f>
        <v>0</v>
      </c>
      <c r="AE3622" s="109">
        <f>HLOOKUP(A_Stammdaten!$B$12,$AF$4:$AL$4004,ROW(C3622)-3,FALSE)</f>
        <v>0</v>
      </c>
      <c r="AF3622" s="109">
        <f t="shared" si="413"/>
        <v>0</v>
      </c>
      <c r="AG3622" s="109">
        <f t="shared" si="411"/>
        <v>0</v>
      </c>
      <c r="AH3622" s="109">
        <f t="shared" si="411"/>
        <v>0</v>
      </c>
      <c r="AI3622" s="109">
        <f t="shared" si="411"/>
        <v>0</v>
      </c>
      <c r="AJ3622" s="109">
        <f t="shared" si="409"/>
        <v>0</v>
      </c>
      <c r="AK3622" s="109">
        <f t="shared" si="409"/>
        <v>0</v>
      </c>
      <c r="AL3622" s="109">
        <f t="shared" si="409"/>
        <v>0</v>
      </c>
    </row>
    <row r="3623" spans="1:38" x14ac:dyDescent="0.3">
      <c r="A3623" s="421"/>
      <c r="B3623" s="421"/>
      <c r="C3623" s="422"/>
      <c r="D3623" s="423"/>
      <c r="E3623" s="421"/>
      <c r="F3623" s="421"/>
      <c r="G3623" s="421"/>
      <c r="H3623" s="421"/>
      <c r="I3623" s="421"/>
      <c r="J3623" s="421"/>
      <c r="K3623" s="421"/>
      <c r="L3623" s="421"/>
      <c r="M3623" s="423"/>
      <c r="N3623" s="340">
        <f>IF(C3623&gt;A_Stammdaten!$B$12,0,SUM(E3623,F3623,H3623,J3623:K3623)-SUM(G3623,I3623,L3623:M3623))</f>
        <v>0</v>
      </c>
      <c r="O3623" s="421"/>
      <c r="P3623" s="421"/>
      <c r="Q3623" s="421"/>
      <c r="R3623" s="421"/>
      <c r="S3623" s="108">
        <f t="shared" si="414"/>
        <v>0</v>
      </c>
      <c r="T3623" s="341">
        <f>IF(ISBLANK($B3623),0,VLOOKUP($B3623,Listen!$A$2:$C$45,2,FALSE))</f>
        <v>0</v>
      </c>
      <c r="U3623" s="341">
        <f>IF(ISBLANK($B3623),0,VLOOKUP($B3623,Listen!$A$2:$C$45,3,FALSE))</f>
        <v>0</v>
      </c>
      <c r="V3623" s="342">
        <f t="shared" si="412"/>
        <v>0</v>
      </c>
      <c r="W3623" s="342">
        <f t="shared" si="416"/>
        <v>0</v>
      </c>
      <c r="X3623" s="342">
        <f t="shared" si="416"/>
        <v>0</v>
      </c>
      <c r="Y3623" s="342">
        <f t="shared" si="416"/>
        <v>0</v>
      </c>
      <c r="Z3623" s="342">
        <f t="shared" si="416"/>
        <v>0</v>
      </c>
      <c r="AA3623" s="342">
        <f t="shared" si="416"/>
        <v>0</v>
      </c>
      <c r="AB3623" s="342">
        <f t="shared" si="416"/>
        <v>0</v>
      </c>
      <c r="AC3623" s="109">
        <f t="shared" si="415"/>
        <v>0</v>
      </c>
      <c r="AD3623" s="109">
        <f>IF(C3623=A_Stammdaten!$B$12,E_SAV!$S3623-E_SAV!$AE3623,HLOOKUP(A_Stammdaten!$B$12-1,$AF$4:$AL$4004,ROW(C3623)-3,FALSE)-$AE3623)</f>
        <v>0</v>
      </c>
      <c r="AE3623" s="109">
        <f>HLOOKUP(A_Stammdaten!$B$12,$AF$4:$AL$4004,ROW(C3623)-3,FALSE)</f>
        <v>0</v>
      </c>
      <c r="AF3623" s="109">
        <f t="shared" si="413"/>
        <v>0</v>
      </c>
      <c r="AG3623" s="109">
        <f t="shared" si="411"/>
        <v>0</v>
      </c>
      <c r="AH3623" s="109">
        <f t="shared" si="411"/>
        <v>0</v>
      </c>
      <c r="AI3623" s="109">
        <f t="shared" si="411"/>
        <v>0</v>
      </c>
      <c r="AJ3623" s="109">
        <f t="shared" si="409"/>
        <v>0</v>
      </c>
      <c r="AK3623" s="109">
        <f t="shared" si="409"/>
        <v>0</v>
      </c>
      <c r="AL3623" s="109">
        <f t="shared" si="409"/>
        <v>0</v>
      </c>
    </row>
    <row r="3624" spans="1:38" x14ac:dyDescent="0.3">
      <c r="A3624" s="421"/>
      <c r="B3624" s="421"/>
      <c r="C3624" s="422"/>
      <c r="D3624" s="423"/>
      <c r="E3624" s="421"/>
      <c r="F3624" s="421"/>
      <c r="G3624" s="421"/>
      <c r="H3624" s="421"/>
      <c r="I3624" s="421"/>
      <c r="J3624" s="421"/>
      <c r="K3624" s="421"/>
      <c r="L3624" s="421"/>
      <c r="M3624" s="423"/>
      <c r="N3624" s="340">
        <f>IF(C3624&gt;A_Stammdaten!$B$12,0,SUM(E3624,F3624,H3624,J3624:K3624)-SUM(G3624,I3624,L3624:M3624))</f>
        <v>0</v>
      </c>
      <c r="O3624" s="421"/>
      <c r="P3624" s="421"/>
      <c r="Q3624" s="421"/>
      <c r="R3624" s="421"/>
      <c r="S3624" s="108">
        <f t="shared" si="414"/>
        <v>0</v>
      </c>
      <c r="T3624" s="341">
        <f>IF(ISBLANK($B3624),0,VLOOKUP($B3624,Listen!$A$2:$C$45,2,FALSE))</f>
        <v>0</v>
      </c>
      <c r="U3624" s="341">
        <f>IF(ISBLANK($B3624),0,VLOOKUP($B3624,Listen!$A$2:$C$45,3,FALSE))</f>
        <v>0</v>
      </c>
      <c r="V3624" s="342">
        <f t="shared" si="412"/>
        <v>0</v>
      </c>
      <c r="W3624" s="342">
        <f t="shared" si="416"/>
        <v>0</v>
      </c>
      <c r="X3624" s="342">
        <f t="shared" si="416"/>
        <v>0</v>
      </c>
      <c r="Y3624" s="342">
        <f t="shared" si="416"/>
        <v>0</v>
      </c>
      <c r="Z3624" s="342">
        <f t="shared" si="416"/>
        <v>0</v>
      </c>
      <c r="AA3624" s="342">
        <f t="shared" si="416"/>
        <v>0</v>
      </c>
      <c r="AB3624" s="342">
        <f t="shared" si="416"/>
        <v>0</v>
      </c>
      <c r="AC3624" s="109">
        <f t="shared" si="415"/>
        <v>0</v>
      </c>
      <c r="AD3624" s="109">
        <f>IF(C3624=A_Stammdaten!$B$12,E_SAV!$S3624-E_SAV!$AE3624,HLOOKUP(A_Stammdaten!$B$12-1,$AF$4:$AL$4004,ROW(C3624)-3,FALSE)-$AE3624)</f>
        <v>0</v>
      </c>
      <c r="AE3624" s="109">
        <f>HLOOKUP(A_Stammdaten!$B$12,$AF$4:$AL$4004,ROW(C3624)-3,FALSE)</f>
        <v>0</v>
      </c>
      <c r="AF3624" s="109">
        <f t="shared" si="413"/>
        <v>0</v>
      </c>
      <c r="AG3624" s="109">
        <f t="shared" si="411"/>
        <v>0</v>
      </c>
      <c r="AH3624" s="109">
        <f t="shared" si="411"/>
        <v>0</v>
      </c>
      <c r="AI3624" s="109">
        <f t="shared" si="411"/>
        <v>0</v>
      </c>
      <c r="AJ3624" s="109">
        <f t="shared" si="409"/>
        <v>0</v>
      </c>
      <c r="AK3624" s="109">
        <f t="shared" si="409"/>
        <v>0</v>
      </c>
      <c r="AL3624" s="109">
        <f t="shared" si="409"/>
        <v>0</v>
      </c>
    </row>
    <row r="3625" spans="1:38" x14ac:dyDescent="0.3">
      <c r="A3625" s="421"/>
      <c r="B3625" s="421"/>
      <c r="C3625" s="422"/>
      <c r="D3625" s="423"/>
      <c r="E3625" s="421"/>
      <c r="F3625" s="421"/>
      <c r="G3625" s="421"/>
      <c r="H3625" s="421"/>
      <c r="I3625" s="421"/>
      <c r="J3625" s="421"/>
      <c r="K3625" s="421"/>
      <c r="L3625" s="421"/>
      <c r="M3625" s="423"/>
      <c r="N3625" s="340">
        <f>IF(C3625&gt;A_Stammdaten!$B$12,0,SUM(E3625,F3625,H3625,J3625:K3625)-SUM(G3625,I3625,L3625:M3625))</f>
        <v>0</v>
      </c>
      <c r="O3625" s="421"/>
      <c r="P3625" s="421"/>
      <c r="Q3625" s="421"/>
      <c r="R3625" s="421"/>
      <c r="S3625" s="108">
        <f t="shared" si="414"/>
        <v>0</v>
      </c>
      <c r="T3625" s="341">
        <f>IF(ISBLANK($B3625),0,VLOOKUP($B3625,Listen!$A$2:$C$45,2,FALSE))</f>
        <v>0</v>
      </c>
      <c r="U3625" s="341">
        <f>IF(ISBLANK($B3625),0,VLOOKUP($B3625,Listen!$A$2:$C$45,3,FALSE))</f>
        <v>0</v>
      </c>
      <c r="V3625" s="342">
        <f t="shared" si="412"/>
        <v>0</v>
      </c>
      <c r="W3625" s="342">
        <f t="shared" si="416"/>
        <v>0</v>
      </c>
      <c r="X3625" s="342">
        <f t="shared" si="416"/>
        <v>0</v>
      </c>
      <c r="Y3625" s="342">
        <f t="shared" si="416"/>
        <v>0</v>
      </c>
      <c r="Z3625" s="342">
        <f t="shared" si="416"/>
        <v>0</v>
      </c>
      <c r="AA3625" s="342">
        <f t="shared" si="416"/>
        <v>0</v>
      </c>
      <c r="AB3625" s="342">
        <f t="shared" si="416"/>
        <v>0</v>
      </c>
      <c r="AC3625" s="109">
        <f t="shared" si="415"/>
        <v>0</v>
      </c>
      <c r="AD3625" s="109">
        <f>IF(C3625=A_Stammdaten!$B$12,E_SAV!$S3625-E_SAV!$AE3625,HLOOKUP(A_Stammdaten!$B$12-1,$AF$4:$AL$4004,ROW(C3625)-3,FALSE)-$AE3625)</f>
        <v>0</v>
      </c>
      <c r="AE3625" s="109">
        <f>HLOOKUP(A_Stammdaten!$B$12,$AF$4:$AL$4004,ROW(C3625)-3,FALSE)</f>
        <v>0</v>
      </c>
      <c r="AF3625" s="109">
        <f t="shared" si="413"/>
        <v>0</v>
      </c>
      <c r="AG3625" s="109">
        <f t="shared" si="411"/>
        <v>0</v>
      </c>
      <c r="AH3625" s="109">
        <f t="shared" si="411"/>
        <v>0</v>
      </c>
      <c r="AI3625" s="109">
        <f t="shared" si="411"/>
        <v>0</v>
      </c>
      <c r="AJ3625" s="109">
        <f t="shared" si="409"/>
        <v>0</v>
      </c>
      <c r="AK3625" s="109">
        <f t="shared" si="409"/>
        <v>0</v>
      </c>
      <c r="AL3625" s="109">
        <f t="shared" si="409"/>
        <v>0</v>
      </c>
    </row>
    <row r="3626" spans="1:38" x14ac:dyDescent="0.3">
      <c r="A3626" s="421"/>
      <c r="B3626" s="421"/>
      <c r="C3626" s="422"/>
      <c r="D3626" s="423"/>
      <c r="E3626" s="421"/>
      <c r="F3626" s="421"/>
      <c r="G3626" s="421"/>
      <c r="H3626" s="421"/>
      <c r="I3626" s="421"/>
      <c r="J3626" s="421"/>
      <c r="K3626" s="421"/>
      <c r="L3626" s="421"/>
      <c r="M3626" s="423"/>
      <c r="N3626" s="340">
        <f>IF(C3626&gt;A_Stammdaten!$B$12,0,SUM(E3626,F3626,H3626,J3626:K3626)-SUM(G3626,I3626,L3626:M3626))</f>
        <v>0</v>
      </c>
      <c r="O3626" s="421"/>
      <c r="P3626" s="421"/>
      <c r="Q3626" s="421"/>
      <c r="R3626" s="421"/>
      <c r="S3626" s="108">
        <f t="shared" si="414"/>
        <v>0</v>
      </c>
      <c r="T3626" s="341">
        <f>IF(ISBLANK($B3626),0,VLOOKUP($B3626,Listen!$A$2:$C$45,2,FALSE))</f>
        <v>0</v>
      </c>
      <c r="U3626" s="341">
        <f>IF(ISBLANK($B3626),0,VLOOKUP($B3626,Listen!$A$2:$C$45,3,FALSE))</f>
        <v>0</v>
      </c>
      <c r="V3626" s="342">
        <f t="shared" si="412"/>
        <v>0</v>
      </c>
      <c r="W3626" s="342">
        <f t="shared" si="416"/>
        <v>0</v>
      </c>
      <c r="X3626" s="342">
        <f t="shared" si="416"/>
        <v>0</v>
      </c>
      <c r="Y3626" s="342">
        <f t="shared" si="416"/>
        <v>0</v>
      </c>
      <c r="Z3626" s="342">
        <f t="shared" si="416"/>
        <v>0</v>
      </c>
      <c r="AA3626" s="342">
        <f t="shared" si="416"/>
        <v>0</v>
      </c>
      <c r="AB3626" s="342">
        <f t="shared" si="416"/>
        <v>0</v>
      </c>
      <c r="AC3626" s="109">
        <f t="shared" si="415"/>
        <v>0</v>
      </c>
      <c r="AD3626" s="109">
        <f>IF(C3626=A_Stammdaten!$B$12,E_SAV!$S3626-E_SAV!$AE3626,HLOOKUP(A_Stammdaten!$B$12-1,$AF$4:$AL$4004,ROW(C3626)-3,FALSE)-$AE3626)</f>
        <v>0</v>
      </c>
      <c r="AE3626" s="109">
        <f>HLOOKUP(A_Stammdaten!$B$12,$AF$4:$AL$4004,ROW(C3626)-3,FALSE)</f>
        <v>0</v>
      </c>
      <c r="AF3626" s="109">
        <f t="shared" si="413"/>
        <v>0</v>
      </c>
      <c r="AG3626" s="109">
        <f t="shared" si="411"/>
        <v>0</v>
      </c>
      <c r="AH3626" s="109">
        <f t="shared" si="411"/>
        <v>0</v>
      </c>
      <c r="AI3626" s="109">
        <f t="shared" si="411"/>
        <v>0</v>
      </c>
      <c r="AJ3626" s="109">
        <f t="shared" si="409"/>
        <v>0</v>
      </c>
      <c r="AK3626" s="109">
        <f t="shared" si="409"/>
        <v>0</v>
      </c>
      <c r="AL3626" s="109">
        <f t="shared" si="409"/>
        <v>0</v>
      </c>
    </row>
    <row r="3627" spans="1:38" x14ac:dyDescent="0.3">
      <c r="A3627" s="421"/>
      <c r="B3627" s="421"/>
      <c r="C3627" s="422"/>
      <c r="D3627" s="423"/>
      <c r="E3627" s="421"/>
      <c r="F3627" s="421"/>
      <c r="G3627" s="421"/>
      <c r="H3627" s="421"/>
      <c r="I3627" s="421"/>
      <c r="J3627" s="421"/>
      <c r="K3627" s="421"/>
      <c r="L3627" s="421"/>
      <c r="M3627" s="423"/>
      <c r="N3627" s="340">
        <f>IF(C3627&gt;A_Stammdaten!$B$12,0,SUM(E3627,F3627,H3627,J3627:K3627)-SUM(G3627,I3627,L3627:M3627))</f>
        <v>0</v>
      </c>
      <c r="O3627" s="421"/>
      <c r="P3627" s="421"/>
      <c r="Q3627" s="421"/>
      <c r="R3627" s="421"/>
      <c r="S3627" s="108">
        <f t="shared" si="414"/>
        <v>0</v>
      </c>
      <c r="T3627" s="341">
        <f>IF(ISBLANK($B3627),0,VLOOKUP($B3627,Listen!$A$2:$C$45,2,FALSE))</f>
        <v>0</v>
      </c>
      <c r="U3627" s="341">
        <f>IF(ISBLANK($B3627),0,VLOOKUP($B3627,Listen!$A$2:$C$45,3,FALSE))</f>
        <v>0</v>
      </c>
      <c r="V3627" s="342">
        <f t="shared" si="412"/>
        <v>0</v>
      </c>
      <c r="W3627" s="342">
        <f t="shared" si="416"/>
        <v>0</v>
      </c>
      <c r="X3627" s="342">
        <f t="shared" si="416"/>
        <v>0</v>
      </c>
      <c r="Y3627" s="342">
        <f t="shared" si="416"/>
        <v>0</v>
      </c>
      <c r="Z3627" s="342">
        <f t="shared" si="416"/>
        <v>0</v>
      </c>
      <c r="AA3627" s="342">
        <f t="shared" si="416"/>
        <v>0</v>
      </c>
      <c r="AB3627" s="342">
        <f t="shared" si="416"/>
        <v>0</v>
      </c>
      <c r="AC3627" s="109">
        <f t="shared" si="415"/>
        <v>0</v>
      </c>
      <c r="AD3627" s="109">
        <f>IF(C3627=A_Stammdaten!$B$12,E_SAV!$S3627-E_SAV!$AE3627,HLOOKUP(A_Stammdaten!$B$12-1,$AF$4:$AL$4004,ROW(C3627)-3,FALSE)-$AE3627)</f>
        <v>0</v>
      </c>
      <c r="AE3627" s="109">
        <f>HLOOKUP(A_Stammdaten!$B$12,$AF$4:$AL$4004,ROW(C3627)-3,FALSE)</f>
        <v>0</v>
      </c>
      <c r="AF3627" s="109">
        <f t="shared" si="413"/>
        <v>0</v>
      </c>
      <c r="AG3627" s="109">
        <f t="shared" si="411"/>
        <v>0</v>
      </c>
      <c r="AH3627" s="109">
        <f t="shared" si="411"/>
        <v>0</v>
      </c>
      <c r="AI3627" s="109">
        <f t="shared" si="411"/>
        <v>0</v>
      </c>
      <c r="AJ3627" s="109">
        <f t="shared" si="409"/>
        <v>0</v>
      </c>
      <c r="AK3627" s="109">
        <f t="shared" si="409"/>
        <v>0</v>
      </c>
      <c r="AL3627" s="109">
        <f t="shared" si="409"/>
        <v>0</v>
      </c>
    </row>
    <row r="3628" spans="1:38" x14ac:dyDescent="0.3">
      <c r="A3628" s="421"/>
      <c r="B3628" s="421"/>
      <c r="C3628" s="422"/>
      <c r="D3628" s="423"/>
      <c r="E3628" s="421"/>
      <c r="F3628" s="421"/>
      <c r="G3628" s="421"/>
      <c r="H3628" s="421"/>
      <c r="I3628" s="421"/>
      <c r="J3628" s="421"/>
      <c r="K3628" s="421"/>
      <c r="L3628" s="421"/>
      <c r="M3628" s="423"/>
      <c r="N3628" s="340">
        <f>IF(C3628&gt;A_Stammdaten!$B$12,0,SUM(E3628,F3628,H3628,J3628:K3628)-SUM(G3628,I3628,L3628:M3628))</f>
        <v>0</v>
      </c>
      <c r="O3628" s="421"/>
      <c r="P3628" s="421"/>
      <c r="Q3628" s="421"/>
      <c r="R3628" s="421"/>
      <c r="S3628" s="108">
        <f t="shared" si="414"/>
        <v>0</v>
      </c>
      <c r="T3628" s="341">
        <f>IF(ISBLANK($B3628),0,VLOOKUP($B3628,Listen!$A$2:$C$45,2,FALSE))</f>
        <v>0</v>
      </c>
      <c r="U3628" s="341">
        <f>IF(ISBLANK($B3628),0,VLOOKUP($B3628,Listen!$A$2:$C$45,3,FALSE))</f>
        <v>0</v>
      </c>
      <c r="V3628" s="342">
        <f t="shared" si="412"/>
        <v>0</v>
      </c>
      <c r="W3628" s="342">
        <f t="shared" si="416"/>
        <v>0</v>
      </c>
      <c r="X3628" s="342">
        <f t="shared" si="416"/>
        <v>0</v>
      </c>
      <c r="Y3628" s="342">
        <f t="shared" si="416"/>
        <v>0</v>
      </c>
      <c r="Z3628" s="342">
        <f t="shared" si="416"/>
        <v>0</v>
      </c>
      <c r="AA3628" s="342">
        <f t="shared" si="416"/>
        <v>0</v>
      </c>
      <c r="AB3628" s="342">
        <f t="shared" si="416"/>
        <v>0</v>
      </c>
      <c r="AC3628" s="109">
        <f t="shared" si="415"/>
        <v>0</v>
      </c>
      <c r="AD3628" s="109">
        <f>IF(C3628=A_Stammdaten!$B$12,E_SAV!$S3628-E_SAV!$AE3628,HLOOKUP(A_Stammdaten!$B$12-1,$AF$4:$AL$4004,ROW(C3628)-3,FALSE)-$AE3628)</f>
        <v>0</v>
      </c>
      <c r="AE3628" s="109">
        <f>HLOOKUP(A_Stammdaten!$B$12,$AF$4:$AL$4004,ROW(C3628)-3,FALSE)</f>
        <v>0</v>
      </c>
      <c r="AF3628" s="109">
        <f t="shared" si="413"/>
        <v>0</v>
      </c>
      <c r="AG3628" s="109">
        <f t="shared" si="411"/>
        <v>0</v>
      </c>
      <c r="AH3628" s="109">
        <f t="shared" si="411"/>
        <v>0</v>
      </c>
      <c r="AI3628" s="109">
        <f t="shared" si="411"/>
        <v>0</v>
      </c>
      <c r="AJ3628" s="109">
        <f t="shared" si="409"/>
        <v>0</v>
      </c>
      <c r="AK3628" s="109">
        <f t="shared" si="409"/>
        <v>0</v>
      </c>
      <c r="AL3628" s="109">
        <f t="shared" si="409"/>
        <v>0</v>
      </c>
    </row>
    <row r="3629" spans="1:38" x14ac:dyDescent="0.3">
      <c r="A3629" s="421"/>
      <c r="B3629" s="421"/>
      <c r="C3629" s="422"/>
      <c r="D3629" s="423"/>
      <c r="E3629" s="421"/>
      <c r="F3629" s="421"/>
      <c r="G3629" s="421"/>
      <c r="H3629" s="421"/>
      <c r="I3629" s="421"/>
      <c r="J3629" s="421"/>
      <c r="K3629" s="421"/>
      <c r="L3629" s="421"/>
      <c r="M3629" s="423"/>
      <c r="N3629" s="340">
        <f>IF(C3629&gt;A_Stammdaten!$B$12,0,SUM(E3629,F3629,H3629,J3629:K3629)-SUM(G3629,I3629,L3629:M3629))</f>
        <v>0</v>
      </c>
      <c r="O3629" s="421"/>
      <c r="P3629" s="421"/>
      <c r="Q3629" s="421"/>
      <c r="R3629" s="421"/>
      <c r="S3629" s="108">
        <f t="shared" si="414"/>
        <v>0</v>
      </c>
      <c r="T3629" s="341">
        <f>IF(ISBLANK($B3629),0,VLOOKUP($B3629,Listen!$A$2:$C$45,2,FALSE))</f>
        <v>0</v>
      </c>
      <c r="U3629" s="341">
        <f>IF(ISBLANK($B3629),0,VLOOKUP($B3629,Listen!$A$2:$C$45,3,FALSE))</f>
        <v>0</v>
      </c>
      <c r="V3629" s="342">
        <f t="shared" si="412"/>
        <v>0</v>
      </c>
      <c r="W3629" s="342">
        <f t="shared" si="416"/>
        <v>0</v>
      </c>
      <c r="X3629" s="342">
        <f t="shared" si="416"/>
        <v>0</v>
      </c>
      <c r="Y3629" s="342">
        <f t="shared" si="416"/>
        <v>0</v>
      </c>
      <c r="Z3629" s="342">
        <f t="shared" si="416"/>
        <v>0</v>
      </c>
      <c r="AA3629" s="342">
        <f t="shared" si="416"/>
        <v>0</v>
      </c>
      <c r="AB3629" s="342">
        <f t="shared" si="416"/>
        <v>0</v>
      </c>
      <c r="AC3629" s="109">
        <f t="shared" si="415"/>
        <v>0</v>
      </c>
      <c r="AD3629" s="109">
        <f>IF(C3629=A_Stammdaten!$B$12,E_SAV!$S3629-E_SAV!$AE3629,HLOOKUP(A_Stammdaten!$B$12-1,$AF$4:$AL$4004,ROW(C3629)-3,FALSE)-$AE3629)</f>
        <v>0</v>
      </c>
      <c r="AE3629" s="109">
        <f>HLOOKUP(A_Stammdaten!$B$12,$AF$4:$AL$4004,ROW(C3629)-3,FALSE)</f>
        <v>0</v>
      </c>
      <c r="AF3629" s="109">
        <f t="shared" si="413"/>
        <v>0</v>
      </c>
      <c r="AG3629" s="109">
        <f t="shared" si="411"/>
        <v>0</v>
      </c>
      <c r="AH3629" s="109">
        <f t="shared" si="411"/>
        <v>0</v>
      </c>
      <c r="AI3629" s="109">
        <f t="shared" si="411"/>
        <v>0</v>
      </c>
      <c r="AJ3629" s="109">
        <f t="shared" si="409"/>
        <v>0</v>
      </c>
      <c r="AK3629" s="109">
        <f t="shared" si="409"/>
        <v>0</v>
      </c>
      <c r="AL3629" s="109">
        <f t="shared" si="409"/>
        <v>0</v>
      </c>
    </row>
    <row r="3630" spans="1:38" x14ac:dyDescent="0.3">
      <c r="A3630" s="421"/>
      <c r="B3630" s="421"/>
      <c r="C3630" s="422"/>
      <c r="D3630" s="423"/>
      <c r="E3630" s="421"/>
      <c r="F3630" s="421"/>
      <c r="G3630" s="421"/>
      <c r="H3630" s="421"/>
      <c r="I3630" s="421"/>
      <c r="J3630" s="421"/>
      <c r="K3630" s="421"/>
      <c r="L3630" s="421"/>
      <c r="M3630" s="423"/>
      <c r="N3630" s="340">
        <f>IF(C3630&gt;A_Stammdaten!$B$12,0,SUM(E3630,F3630,H3630,J3630:K3630)-SUM(G3630,I3630,L3630:M3630))</f>
        <v>0</v>
      </c>
      <c r="O3630" s="421"/>
      <c r="P3630" s="421"/>
      <c r="Q3630" s="421"/>
      <c r="R3630" s="421"/>
      <c r="S3630" s="108">
        <f t="shared" si="414"/>
        <v>0</v>
      </c>
      <c r="T3630" s="341">
        <f>IF(ISBLANK($B3630),0,VLOOKUP($B3630,Listen!$A$2:$C$45,2,FALSE))</f>
        <v>0</v>
      </c>
      <c r="U3630" s="341">
        <f>IF(ISBLANK($B3630),0,VLOOKUP($B3630,Listen!$A$2:$C$45,3,FALSE))</f>
        <v>0</v>
      </c>
      <c r="V3630" s="342">
        <f t="shared" si="412"/>
        <v>0</v>
      </c>
      <c r="W3630" s="342">
        <f t="shared" si="416"/>
        <v>0</v>
      </c>
      <c r="X3630" s="342">
        <f t="shared" si="416"/>
        <v>0</v>
      </c>
      <c r="Y3630" s="342">
        <f t="shared" si="416"/>
        <v>0</v>
      </c>
      <c r="Z3630" s="342">
        <f t="shared" si="416"/>
        <v>0</v>
      </c>
      <c r="AA3630" s="342">
        <f t="shared" si="416"/>
        <v>0</v>
      </c>
      <c r="AB3630" s="342">
        <f t="shared" si="416"/>
        <v>0</v>
      </c>
      <c r="AC3630" s="109">
        <f t="shared" si="415"/>
        <v>0</v>
      </c>
      <c r="AD3630" s="109">
        <f>IF(C3630=A_Stammdaten!$B$12,E_SAV!$S3630-E_SAV!$AE3630,HLOOKUP(A_Stammdaten!$B$12-1,$AF$4:$AL$4004,ROW(C3630)-3,FALSE)-$AE3630)</f>
        <v>0</v>
      </c>
      <c r="AE3630" s="109">
        <f>HLOOKUP(A_Stammdaten!$B$12,$AF$4:$AL$4004,ROW(C3630)-3,FALSE)</f>
        <v>0</v>
      </c>
      <c r="AF3630" s="109">
        <f t="shared" si="413"/>
        <v>0</v>
      </c>
      <c r="AG3630" s="109">
        <f t="shared" si="411"/>
        <v>0</v>
      </c>
      <c r="AH3630" s="109">
        <f t="shared" si="411"/>
        <v>0</v>
      </c>
      <c r="AI3630" s="109">
        <f t="shared" si="411"/>
        <v>0</v>
      </c>
      <c r="AJ3630" s="109">
        <f t="shared" si="409"/>
        <v>0</v>
      </c>
      <c r="AK3630" s="109">
        <f t="shared" si="409"/>
        <v>0</v>
      </c>
      <c r="AL3630" s="109">
        <f t="shared" si="409"/>
        <v>0</v>
      </c>
    </row>
    <row r="3631" spans="1:38" x14ac:dyDescent="0.3">
      <c r="A3631" s="421"/>
      <c r="B3631" s="421"/>
      <c r="C3631" s="422"/>
      <c r="D3631" s="423"/>
      <c r="E3631" s="421"/>
      <c r="F3631" s="421"/>
      <c r="G3631" s="421"/>
      <c r="H3631" s="421"/>
      <c r="I3631" s="421"/>
      <c r="J3631" s="421"/>
      <c r="K3631" s="421"/>
      <c r="L3631" s="421"/>
      <c r="M3631" s="423"/>
      <c r="N3631" s="340">
        <f>IF(C3631&gt;A_Stammdaten!$B$12,0,SUM(E3631,F3631,H3631,J3631:K3631)-SUM(G3631,I3631,L3631:M3631))</f>
        <v>0</v>
      </c>
      <c r="O3631" s="421"/>
      <c r="P3631" s="421"/>
      <c r="Q3631" s="421"/>
      <c r="R3631" s="421"/>
      <c r="S3631" s="108">
        <f t="shared" si="414"/>
        <v>0</v>
      </c>
      <c r="T3631" s="341">
        <f>IF(ISBLANK($B3631),0,VLOOKUP($B3631,Listen!$A$2:$C$45,2,FALSE))</f>
        <v>0</v>
      </c>
      <c r="U3631" s="341">
        <f>IF(ISBLANK($B3631),0,VLOOKUP($B3631,Listen!$A$2:$C$45,3,FALSE))</f>
        <v>0</v>
      </c>
      <c r="V3631" s="342">
        <f t="shared" si="412"/>
        <v>0</v>
      </c>
      <c r="W3631" s="342">
        <f t="shared" si="416"/>
        <v>0</v>
      </c>
      <c r="X3631" s="342">
        <f t="shared" si="416"/>
        <v>0</v>
      </c>
      <c r="Y3631" s="342">
        <f t="shared" si="416"/>
        <v>0</v>
      </c>
      <c r="Z3631" s="342">
        <f t="shared" si="416"/>
        <v>0</v>
      </c>
      <c r="AA3631" s="342">
        <f t="shared" si="416"/>
        <v>0</v>
      </c>
      <c r="AB3631" s="342">
        <f t="shared" si="416"/>
        <v>0</v>
      </c>
      <c r="AC3631" s="109">
        <f t="shared" si="415"/>
        <v>0</v>
      </c>
      <c r="AD3631" s="109">
        <f>IF(C3631=A_Stammdaten!$B$12,E_SAV!$S3631-E_SAV!$AE3631,HLOOKUP(A_Stammdaten!$B$12-1,$AF$4:$AL$4004,ROW(C3631)-3,FALSE)-$AE3631)</f>
        <v>0</v>
      </c>
      <c r="AE3631" s="109">
        <f>HLOOKUP(A_Stammdaten!$B$12,$AF$4:$AL$4004,ROW(C3631)-3,FALSE)</f>
        <v>0</v>
      </c>
      <c r="AF3631" s="109">
        <f t="shared" si="413"/>
        <v>0</v>
      </c>
      <c r="AG3631" s="109">
        <f t="shared" si="411"/>
        <v>0</v>
      </c>
      <c r="AH3631" s="109">
        <f t="shared" si="411"/>
        <v>0</v>
      </c>
      <c r="AI3631" s="109">
        <f t="shared" si="411"/>
        <v>0</v>
      </c>
      <c r="AJ3631" s="109">
        <f t="shared" si="409"/>
        <v>0</v>
      </c>
      <c r="AK3631" s="109">
        <f t="shared" si="409"/>
        <v>0</v>
      </c>
      <c r="AL3631" s="109">
        <f t="shared" si="409"/>
        <v>0</v>
      </c>
    </row>
    <row r="3632" spans="1:38" x14ac:dyDescent="0.3">
      <c r="A3632" s="421"/>
      <c r="B3632" s="421"/>
      <c r="C3632" s="422"/>
      <c r="D3632" s="423"/>
      <c r="E3632" s="421"/>
      <c r="F3632" s="421"/>
      <c r="G3632" s="421"/>
      <c r="H3632" s="421"/>
      <c r="I3632" s="421"/>
      <c r="J3632" s="421"/>
      <c r="K3632" s="421"/>
      <c r="L3632" s="421"/>
      <c r="M3632" s="423"/>
      <c r="N3632" s="340">
        <f>IF(C3632&gt;A_Stammdaten!$B$12,0,SUM(E3632,F3632,H3632,J3632:K3632)-SUM(G3632,I3632,L3632:M3632))</f>
        <v>0</v>
      </c>
      <c r="O3632" s="421"/>
      <c r="P3632" s="421"/>
      <c r="Q3632" s="421"/>
      <c r="R3632" s="421"/>
      <c r="S3632" s="108">
        <f t="shared" si="414"/>
        <v>0</v>
      </c>
      <c r="T3632" s="341">
        <f>IF(ISBLANK($B3632),0,VLOOKUP($B3632,Listen!$A$2:$C$45,2,FALSE))</f>
        <v>0</v>
      </c>
      <c r="U3632" s="341">
        <f>IF(ISBLANK($B3632),0,VLOOKUP($B3632,Listen!$A$2:$C$45,3,FALSE))</f>
        <v>0</v>
      </c>
      <c r="V3632" s="342">
        <f t="shared" si="412"/>
        <v>0</v>
      </c>
      <c r="W3632" s="342">
        <f t="shared" si="416"/>
        <v>0</v>
      </c>
      <c r="X3632" s="342">
        <f t="shared" si="416"/>
        <v>0</v>
      </c>
      <c r="Y3632" s="342">
        <f t="shared" si="416"/>
        <v>0</v>
      </c>
      <c r="Z3632" s="342">
        <f t="shared" si="416"/>
        <v>0</v>
      </c>
      <c r="AA3632" s="342">
        <f t="shared" si="416"/>
        <v>0</v>
      </c>
      <c r="AB3632" s="342">
        <f t="shared" si="416"/>
        <v>0</v>
      </c>
      <c r="AC3632" s="109">
        <f t="shared" si="415"/>
        <v>0</v>
      </c>
      <c r="AD3632" s="109">
        <f>IF(C3632=A_Stammdaten!$B$12,E_SAV!$S3632-E_SAV!$AE3632,HLOOKUP(A_Stammdaten!$B$12-1,$AF$4:$AL$4004,ROW(C3632)-3,FALSE)-$AE3632)</f>
        <v>0</v>
      </c>
      <c r="AE3632" s="109">
        <f>HLOOKUP(A_Stammdaten!$B$12,$AF$4:$AL$4004,ROW(C3632)-3,FALSE)</f>
        <v>0</v>
      </c>
      <c r="AF3632" s="109">
        <f t="shared" si="413"/>
        <v>0</v>
      </c>
      <c r="AG3632" s="109">
        <f t="shared" si="411"/>
        <v>0</v>
      </c>
      <c r="AH3632" s="109">
        <f t="shared" si="411"/>
        <v>0</v>
      </c>
      <c r="AI3632" s="109">
        <f t="shared" si="411"/>
        <v>0</v>
      </c>
      <c r="AJ3632" s="109">
        <f t="shared" si="409"/>
        <v>0</v>
      </c>
      <c r="AK3632" s="109">
        <f t="shared" si="409"/>
        <v>0</v>
      </c>
      <c r="AL3632" s="109">
        <f t="shared" si="409"/>
        <v>0</v>
      </c>
    </row>
    <row r="3633" spans="1:38" x14ac:dyDescent="0.3">
      <c r="A3633" s="421"/>
      <c r="B3633" s="421"/>
      <c r="C3633" s="422"/>
      <c r="D3633" s="423"/>
      <c r="E3633" s="421"/>
      <c r="F3633" s="421"/>
      <c r="G3633" s="421"/>
      <c r="H3633" s="421"/>
      <c r="I3633" s="421"/>
      <c r="J3633" s="421"/>
      <c r="K3633" s="421"/>
      <c r="L3633" s="421"/>
      <c r="M3633" s="423"/>
      <c r="N3633" s="340">
        <f>IF(C3633&gt;A_Stammdaten!$B$12,0,SUM(E3633,F3633,H3633,J3633:K3633)-SUM(G3633,I3633,L3633:M3633))</f>
        <v>0</v>
      </c>
      <c r="O3633" s="421"/>
      <c r="P3633" s="421"/>
      <c r="Q3633" s="421"/>
      <c r="R3633" s="421"/>
      <c r="S3633" s="108">
        <f t="shared" si="414"/>
        <v>0</v>
      </c>
      <c r="T3633" s="341">
        <f>IF(ISBLANK($B3633),0,VLOOKUP($B3633,Listen!$A$2:$C$45,2,FALSE))</f>
        <v>0</v>
      </c>
      <c r="U3633" s="341">
        <f>IF(ISBLANK($B3633),0,VLOOKUP($B3633,Listen!$A$2:$C$45,3,FALSE))</f>
        <v>0</v>
      </c>
      <c r="V3633" s="342">
        <f t="shared" si="412"/>
        <v>0</v>
      </c>
      <c r="W3633" s="342">
        <f t="shared" si="416"/>
        <v>0</v>
      </c>
      <c r="X3633" s="342">
        <f t="shared" si="416"/>
        <v>0</v>
      </c>
      <c r="Y3633" s="342">
        <f t="shared" si="416"/>
        <v>0</v>
      </c>
      <c r="Z3633" s="342">
        <f t="shared" si="416"/>
        <v>0</v>
      </c>
      <c r="AA3633" s="342">
        <f t="shared" si="416"/>
        <v>0</v>
      </c>
      <c r="AB3633" s="342">
        <f t="shared" si="416"/>
        <v>0</v>
      </c>
      <c r="AC3633" s="109">
        <f t="shared" si="415"/>
        <v>0</v>
      </c>
      <c r="AD3633" s="109">
        <f>IF(C3633=A_Stammdaten!$B$12,E_SAV!$S3633-E_SAV!$AE3633,HLOOKUP(A_Stammdaten!$B$12-1,$AF$4:$AL$4004,ROW(C3633)-3,FALSE)-$AE3633)</f>
        <v>0</v>
      </c>
      <c r="AE3633" s="109">
        <f>HLOOKUP(A_Stammdaten!$B$12,$AF$4:$AL$4004,ROW(C3633)-3,FALSE)</f>
        <v>0</v>
      </c>
      <c r="AF3633" s="109">
        <f t="shared" si="413"/>
        <v>0</v>
      </c>
      <c r="AG3633" s="109">
        <f t="shared" si="411"/>
        <v>0</v>
      </c>
      <c r="AH3633" s="109">
        <f t="shared" si="411"/>
        <v>0</v>
      </c>
      <c r="AI3633" s="109">
        <f t="shared" si="411"/>
        <v>0</v>
      </c>
      <c r="AJ3633" s="109">
        <f t="shared" si="409"/>
        <v>0</v>
      </c>
      <c r="AK3633" s="109">
        <f t="shared" si="409"/>
        <v>0</v>
      </c>
      <c r="AL3633" s="109">
        <f t="shared" si="409"/>
        <v>0</v>
      </c>
    </row>
    <row r="3634" spans="1:38" x14ac:dyDescent="0.3">
      <c r="A3634" s="421"/>
      <c r="B3634" s="421"/>
      <c r="C3634" s="422"/>
      <c r="D3634" s="423"/>
      <c r="E3634" s="421"/>
      <c r="F3634" s="421"/>
      <c r="G3634" s="421"/>
      <c r="H3634" s="421"/>
      <c r="I3634" s="421"/>
      <c r="J3634" s="421"/>
      <c r="K3634" s="421"/>
      <c r="L3634" s="421"/>
      <c r="M3634" s="423"/>
      <c r="N3634" s="340">
        <f>IF(C3634&gt;A_Stammdaten!$B$12,0,SUM(E3634,F3634,H3634,J3634:K3634)-SUM(G3634,I3634,L3634:M3634))</f>
        <v>0</v>
      </c>
      <c r="O3634" s="421"/>
      <c r="P3634" s="421"/>
      <c r="Q3634" s="421"/>
      <c r="R3634" s="421"/>
      <c r="S3634" s="108">
        <f t="shared" si="414"/>
        <v>0</v>
      </c>
      <c r="T3634" s="341">
        <f>IF(ISBLANK($B3634),0,VLOOKUP($B3634,Listen!$A$2:$C$45,2,FALSE))</f>
        <v>0</v>
      </c>
      <c r="U3634" s="341">
        <f>IF(ISBLANK($B3634),0,VLOOKUP($B3634,Listen!$A$2:$C$45,3,FALSE))</f>
        <v>0</v>
      </c>
      <c r="V3634" s="342">
        <f t="shared" si="412"/>
        <v>0</v>
      </c>
      <c r="W3634" s="342">
        <f t="shared" si="416"/>
        <v>0</v>
      </c>
      <c r="X3634" s="342">
        <f t="shared" si="416"/>
        <v>0</v>
      </c>
      <c r="Y3634" s="342">
        <f t="shared" si="416"/>
        <v>0</v>
      </c>
      <c r="Z3634" s="342">
        <f t="shared" si="416"/>
        <v>0</v>
      </c>
      <c r="AA3634" s="342">
        <f t="shared" si="416"/>
        <v>0</v>
      </c>
      <c r="AB3634" s="342">
        <f t="shared" si="416"/>
        <v>0</v>
      </c>
      <c r="AC3634" s="109">
        <f t="shared" si="415"/>
        <v>0</v>
      </c>
      <c r="AD3634" s="109">
        <f>IF(C3634=A_Stammdaten!$B$12,E_SAV!$S3634-E_SAV!$AE3634,HLOOKUP(A_Stammdaten!$B$12-1,$AF$4:$AL$4004,ROW(C3634)-3,FALSE)-$AE3634)</f>
        <v>0</v>
      </c>
      <c r="AE3634" s="109">
        <f>HLOOKUP(A_Stammdaten!$B$12,$AF$4:$AL$4004,ROW(C3634)-3,FALSE)</f>
        <v>0</v>
      </c>
      <c r="AF3634" s="109">
        <f t="shared" si="413"/>
        <v>0</v>
      </c>
      <c r="AG3634" s="109">
        <f t="shared" si="411"/>
        <v>0</v>
      </c>
      <c r="AH3634" s="109">
        <f t="shared" si="411"/>
        <v>0</v>
      </c>
      <c r="AI3634" s="109">
        <f t="shared" si="411"/>
        <v>0</v>
      </c>
      <c r="AJ3634" s="109">
        <f t="shared" si="409"/>
        <v>0</v>
      </c>
      <c r="AK3634" s="109">
        <f t="shared" si="409"/>
        <v>0</v>
      </c>
      <c r="AL3634" s="109">
        <f t="shared" si="409"/>
        <v>0</v>
      </c>
    </row>
    <row r="3635" spans="1:38" x14ac:dyDescent="0.3">
      <c r="A3635" s="421"/>
      <c r="B3635" s="421"/>
      <c r="C3635" s="422"/>
      <c r="D3635" s="423"/>
      <c r="E3635" s="421"/>
      <c r="F3635" s="421"/>
      <c r="G3635" s="421"/>
      <c r="H3635" s="421"/>
      <c r="I3635" s="421"/>
      <c r="J3635" s="421"/>
      <c r="K3635" s="421"/>
      <c r="L3635" s="421"/>
      <c r="M3635" s="423"/>
      <c r="N3635" s="340">
        <f>IF(C3635&gt;A_Stammdaten!$B$12,0,SUM(E3635,F3635,H3635,J3635:K3635)-SUM(G3635,I3635,L3635:M3635))</f>
        <v>0</v>
      </c>
      <c r="O3635" s="421"/>
      <c r="P3635" s="421"/>
      <c r="Q3635" s="421"/>
      <c r="R3635" s="421"/>
      <c r="S3635" s="108">
        <f t="shared" si="414"/>
        <v>0</v>
      </c>
      <c r="T3635" s="341">
        <f>IF(ISBLANK($B3635),0,VLOOKUP($B3635,Listen!$A$2:$C$45,2,FALSE))</f>
        <v>0</v>
      </c>
      <c r="U3635" s="341">
        <f>IF(ISBLANK($B3635),0,VLOOKUP($B3635,Listen!$A$2:$C$45,3,FALSE))</f>
        <v>0</v>
      </c>
      <c r="V3635" s="342">
        <f t="shared" si="412"/>
        <v>0</v>
      </c>
      <c r="W3635" s="342">
        <f t="shared" si="416"/>
        <v>0</v>
      </c>
      <c r="X3635" s="342">
        <f t="shared" si="416"/>
        <v>0</v>
      </c>
      <c r="Y3635" s="342">
        <f t="shared" si="416"/>
        <v>0</v>
      </c>
      <c r="Z3635" s="342">
        <f t="shared" si="416"/>
        <v>0</v>
      </c>
      <c r="AA3635" s="342">
        <f t="shared" si="416"/>
        <v>0</v>
      </c>
      <c r="AB3635" s="342">
        <f t="shared" si="416"/>
        <v>0</v>
      </c>
      <c r="AC3635" s="109">
        <f t="shared" si="415"/>
        <v>0</v>
      </c>
      <c r="AD3635" s="109">
        <f>IF(C3635=A_Stammdaten!$B$12,E_SAV!$S3635-E_SAV!$AE3635,HLOOKUP(A_Stammdaten!$B$12-1,$AF$4:$AL$4004,ROW(C3635)-3,FALSE)-$AE3635)</f>
        <v>0</v>
      </c>
      <c r="AE3635" s="109">
        <f>HLOOKUP(A_Stammdaten!$B$12,$AF$4:$AL$4004,ROW(C3635)-3,FALSE)</f>
        <v>0</v>
      </c>
      <c r="AF3635" s="109">
        <f t="shared" si="413"/>
        <v>0</v>
      </c>
      <c r="AG3635" s="109">
        <f t="shared" si="411"/>
        <v>0</v>
      </c>
      <c r="AH3635" s="109">
        <f t="shared" si="411"/>
        <v>0</v>
      </c>
      <c r="AI3635" s="109">
        <f t="shared" si="411"/>
        <v>0</v>
      </c>
      <c r="AJ3635" s="109">
        <f t="shared" si="409"/>
        <v>0</v>
      </c>
      <c r="AK3635" s="109">
        <f t="shared" si="409"/>
        <v>0</v>
      </c>
      <c r="AL3635" s="109">
        <f t="shared" si="409"/>
        <v>0</v>
      </c>
    </row>
    <row r="3636" spans="1:38" x14ac:dyDescent="0.3">
      <c r="A3636" s="421"/>
      <c r="B3636" s="421"/>
      <c r="C3636" s="422"/>
      <c r="D3636" s="423"/>
      <c r="E3636" s="421"/>
      <c r="F3636" s="421"/>
      <c r="G3636" s="421"/>
      <c r="H3636" s="421"/>
      <c r="I3636" s="421"/>
      <c r="J3636" s="421"/>
      <c r="K3636" s="421"/>
      <c r="L3636" s="421"/>
      <c r="M3636" s="423"/>
      <c r="N3636" s="340">
        <f>IF(C3636&gt;A_Stammdaten!$B$12,0,SUM(E3636,F3636,H3636,J3636:K3636)-SUM(G3636,I3636,L3636:M3636))</f>
        <v>0</v>
      </c>
      <c r="O3636" s="421"/>
      <c r="P3636" s="421"/>
      <c r="Q3636" s="421"/>
      <c r="R3636" s="421"/>
      <c r="S3636" s="108">
        <f t="shared" si="414"/>
        <v>0</v>
      </c>
      <c r="T3636" s="341">
        <f>IF(ISBLANK($B3636),0,VLOOKUP($B3636,Listen!$A$2:$C$45,2,FALSE))</f>
        <v>0</v>
      </c>
      <c r="U3636" s="341">
        <f>IF(ISBLANK($B3636),0,VLOOKUP($B3636,Listen!$A$2:$C$45,3,FALSE))</f>
        <v>0</v>
      </c>
      <c r="V3636" s="342">
        <f t="shared" si="412"/>
        <v>0</v>
      </c>
      <c r="W3636" s="342">
        <f t="shared" si="416"/>
        <v>0</v>
      </c>
      <c r="X3636" s="342">
        <f t="shared" si="416"/>
        <v>0</v>
      </c>
      <c r="Y3636" s="342">
        <f t="shared" si="416"/>
        <v>0</v>
      </c>
      <c r="Z3636" s="342">
        <f t="shared" si="416"/>
        <v>0</v>
      </c>
      <c r="AA3636" s="342">
        <f t="shared" si="416"/>
        <v>0</v>
      </c>
      <c r="AB3636" s="342">
        <f t="shared" si="416"/>
        <v>0</v>
      </c>
      <c r="AC3636" s="109">
        <f t="shared" si="415"/>
        <v>0</v>
      </c>
      <c r="AD3636" s="109">
        <f>IF(C3636=A_Stammdaten!$B$12,E_SAV!$S3636-E_SAV!$AE3636,HLOOKUP(A_Stammdaten!$B$12-1,$AF$4:$AL$4004,ROW(C3636)-3,FALSE)-$AE3636)</f>
        <v>0</v>
      </c>
      <c r="AE3636" s="109">
        <f>HLOOKUP(A_Stammdaten!$B$12,$AF$4:$AL$4004,ROW(C3636)-3,FALSE)</f>
        <v>0</v>
      </c>
      <c r="AF3636" s="109">
        <f t="shared" si="413"/>
        <v>0</v>
      </c>
      <c r="AG3636" s="109">
        <f t="shared" si="411"/>
        <v>0</v>
      </c>
      <c r="AH3636" s="109">
        <f t="shared" si="411"/>
        <v>0</v>
      </c>
      <c r="AI3636" s="109">
        <f t="shared" si="411"/>
        <v>0</v>
      </c>
      <c r="AJ3636" s="109">
        <f t="shared" si="409"/>
        <v>0</v>
      </c>
      <c r="AK3636" s="109">
        <f t="shared" si="409"/>
        <v>0</v>
      </c>
      <c r="AL3636" s="109">
        <f t="shared" si="409"/>
        <v>0</v>
      </c>
    </row>
    <row r="3637" spans="1:38" x14ac:dyDescent="0.3">
      <c r="A3637" s="421"/>
      <c r="B3637" s="421"/>
      <c r="C3637" s="422"/>
      <c r="D3637" s="423"/>
      <c r="E3637" s="421"/>
      <c r="F3637" s="421"/>
      <c r="G3637" s="421"/>
      <c r="H3637" s="421"/>
      <c r="I3637" s="421"/>
      <c r="J3637" s="421"/>
      <c r="K3637" s="421"/>
      <c r="L3637" s="421"/>
      <c r="M3637" s="423"/>
      <c r="N3637" s="340">
        <f>IF(C3637&gt;A_Stammdaten!$B$12,0,SUM(E3637,F3637,H3637,J3637:K3637)-SUM(G3637,I3637,L3637:M3637))</f>
        <v>0</v>
      </c>
      <c r="O3637" s="421"/>
      <c r="P3637" s="421"/>
      <c r="Q3637" s="421"/>
      <c r="R3637" s="421"/>
      <c r="S3637" s="108">
        <f t="shared" si="414"/>
        <v>0</v>
      </c>
      <c r="T3637" s="341">
        <f>IF(ISBLANK($B3637),0,VLOOKUP($B3637,Listen!$A$2:$C$45,2,FALSE))</f>
        <v>0</v>
      </c>
      <c r="U3637" s="341">
        <f>IF(ISBLANK($B3637),0,VLOOKUP($B3637,Listen!$A$2:$C$45,3,FALSE))</f>
        <v>0</v>
      </c>
      <c r="V3637" s="342">
        <f t="shared" si="412"/>
        <v>0</v>
      </c>
      <c r="W3637" s="342">
        <f t="shared" si="416"/>
        <v>0</v>
      </c>
      <c r="X3637" s="342">
        <f t="shared" si="416"/>
        <v>0</v>
      </c>
      <c r="Y3637" s="342">
        <f t="shared" si="416"/>
        <v>0</v>
      </c>
      <c r="Z3637" s="342">
        <f t="shared" si="416"/>
        <v>0</v>
      </c>
      <c r="AA3637" s="342">
        <f t="shared" si="416"/>
        <v>0</v>
      </c>
      <c r="AB3637" s="342">
        <f t="shared" si="416"/>
        <v>0</v>
      </c>
      <c r="AC3637" s="109">
        <f t="shared" si="415"/>
        <v>0</v>
      </c>
      <c r="AD3637" s="109">
        <f>IF(C3637=A_Stammdaten!$B$12,E_SAV!$S3637-E_SAV!$AE3637,HLOOKUP(A_Stammdaten!$B$12-1,$AF$4:$AL$4004,ROW(C3637)-3,FALSE)-$AE3637)</f>
        <v>0</v>
      </c>
      <c r="AE3637" s="109">
        <f>HLOOKUP(A_Stammdaten!$B$12,$AF$4:$AL$4004,ROW(C3637)-3,FALSE)</f>
        <v>0</v>
      </c>
      <c r="AF3637" s="109">
        <f t="shared" si="413"/>
        <v>0</v>
      </c>
      <c r="AG3637" s="109">
        <f t="shared" si="411"/>
        <v>0</v>
      </c>
      <c r="AH3637" s="109">
        <f t="shared" si="411"/>
        <v>0</v>
      </c>
      <c r="AI3637" s="109">
        <f t="shared" si="411"/>
        <v>0</v>
      </c>
      <c r="AJ3637" s="109">
        <f t="shared" si="409"/>
        <v>0</v>
      </c>
      <c r="AK3637" s="109">
        <f t="shared" si="409"/>
        <v>0</v>
      </c>
      <c r="AL3637" s="109">
        <f t="shared" si="409"/>
        <v>0</v>
      </c>
    </row>
    <row r="3638" spans="1:38" x14ac:dyDescent="0.3">
      <c r="A3638" s="421"/>
      <c r="B3638" s="421"/>
      <c r="C3638" s="422"/>
      <c r="D3638" s="423"/>
      <c r="E3638" s="421"/>
      <c r="F3638" s="421"/>
      <c r="G3638" s="421"/>
      <c r="H3638" s="421"/>
      <c r="I3638" s="421"/>
      <c r="J3638" s="421"/>
      <c r="K3638" s="421"/>
      <c r="L3638" s="421"/>
      <c r="M3638" s="423"/>
      <c r="N3638" s="340">
        <f>IF(C3638&gt;A_Stammdaten!$B$12,0,SUM(E3638,F3638,H3638,J3638:K3638)-SUM(G3638,I3638,L3638:M3638))</f>
        <v>0</v>
      </c>
      <c r="O3638" s="421"/>
      <c r="P3638" s="421"/>
      <c r="Q3638" s="421"/>
      <c r="R3638" s="421"/>
      <c r="S3638" s="108">
        <f t="shared" si="414"/>
        <v>0</v>
      </c>
      <c r="T3638" s="341">
        <f>IF(ISBLANK($B3638),0,VLOOKUP($B3638,Listen!$A$2:$C$45,2,FALSE))</f>
        <v>0</v>
      </c>
      <c r="U3638" s="341">
        <f>IF(ISBLANK($B3638),0,VLOOKUP($B3638,Listen!$A$2:$C$45,3,FALSE))</f>
        <v>0</v>
      </c>
      <c r="V3638" s="342">
        <f t="shared" si="412"/>
        <v>0</v>
      </c>
      <c r="W3638" s="342">
        <f t="shared" si="416"/>
        <v>0</v>
      </c>
      <c r="X3638" s="342">
        <f t="shared" si="416"/>
        <v>0</v>
      </c>
      <c r="Y3638" s="342">
        <f t="shared" si="416"/>
        <v>0</v>
      </c>
      <c r="Z3638" s="342">
        <f t="shared" si="416"/>
        <v>0</v>
      </c>
      <c r="AA3638" s="342">
        <f t="shared" si="416"/>
        <v>0</v>
      </c>
      <c r="AB3638" s="342">
        <f t="shared" si="416"/>
        <v>0</v>
      </c>
      <c r="AC3638" s="109">
        <f t="shared" si="415"/>
        <v>0</v>
      </c>
      <c r="AD3638" s="109">
        <f>IF(C3638=A_Stammdaten!$B$12,E_SAV!$S3638-E_SAV!$AE3638,HLOOKUP(A_Stammdaten!$B$12-1,$AF$4:$AL$4004,ROW(C3638)-3,FALSE)-$AE3638)</f>
        <v>0</v>
      </c>
      <c r="AE3638" s="109">
        <f>HLOOKUP(A_Stammdaten!$B$12,$AF$4:$AL$4004,ROW(C3638)-3,FALSE)</f>
        <v>0</v>
      </c>
      <c r="AF3638" s="109">
        <f t="shared" si="413"/>
        <v>0</v>
      </c>
      <c r="AG3638" s="109">
        <f t="shared" si="411"/>
        <v>0</v>
      </c>
      <c r="AH3638" s="109">
        <f t="shared" si="411"/>
        <v>0</v>
      </c>
      <c r="AI3638" s="109">
        <f t="shared" si="411"/>
        <v>0</v>
      </c>
      <c r="AJ3638" s="109">
        <f t="shared" si="409"/>
        <v>0</v>
      </c>
      <c r="AK3638" s="109">
        <f t="shared" si="409"/>
        <v>0</v>
      </c>
      <c r="AL3638" s="109">
        <f t="shared" si="409"/>
        <v>0</v>
      </c>
    </row>
    <row r="3639" spans="1:38" x14ac:dyDescent="0.3">
      <c r="A3639" s="421"/>
      <c r="B3639" s="421"/>
      <c r="C3639" s="422"/>
      <c r="D3639" s="423"/>
      <c r="E3639" s="421"/>
      <c r="F3639" s="421"/>
      <c r="G3639" s="421"/>
      <c r="H3639" s="421"/>
      <c r="I3639" s="421"/>
      <c r="J3639" s="421"/>
      <c r="K3639" s="421"/>
      <c r="L3639" s="421"/>
      <c r="M3639" s="423"/>
      <c r="N3639" s="340">
        <f>IF(C3639&gt;A_Stammdaten!$B$12,0,SUM(E3639,F3639,H3639,J3639:K3639)-SUM(G3639,I3639,L3639:M3639))</f>
        <v>0</v>
      </c>
      <c r="O3639" s="421"/>
      <c r="P3639" s="421"/>
      <c r="Q3639" s="421"/>
      <c r="R3639" s="421"/>
      <c r="S3639" s="108">
        <f t="shared" si="414"/>
        <v>0</v>
      </c>
      <c r="T3639" s="341">
        <f>IF(ISBLANK($B3639),0,VLOOKUP($B3639,Listen!$A$2:$C$45,2,FALSE))</f>
        <v>0</v>
      </c>
      <c r="U3639" s="341">
        <f>IF(ISBLANK($B3639),0,VLOOKUP($B3639,Listen!$A$2:$C$45,3,FALSE))</f>
        <v>0</v>
      </c>
      <c r="V3639" s="342">
        <f t="shared" si="412"/>
        <v>0</v>
      </c>
      <c r="W3639" s="342">
        <f t="shared" si="416"/>
        <v>0</v>
      </c>
      <c r="X3639" s="342">
        <f t="shared" si="416"/>
        <v>0</v>
      </c>
      <c r="Y3639" s="342">
        <f t="shared" si="416"/>
        <v>0</v>
      </c>
      <c r="Z3639" s="342">
        <f t="shared" si="416"/>
        <v>0</v>
      </c>
      <c r="AA3639" s="342">
        <f t="shared" si="416"/>
        <v>0</v>
      </c>
      <c r="AB3639" s="342">
        <f t="shared" si="416"/>
        <v>0</v>
      </c>
      <c r="AC3639" s="109">
        <f t="shared" si="415"/>
        <v>0</v>
      </c>
      <c r="AD3639" s="109">
        <f>IF(C3639=A_Stammdaten!$B$12,E_SAV!$S3639-E_SAV!$AE3639,HLOOKUP(A_Stammdaten!$B$12-1,$AF$4:$AL$4004,ROW(C3639)-3,FALSE)-$AE3639)</f>
        <v>0</v>
      </c>
      <c r="AE3639" s="109">
        <f>HLOOKUP(A_Stammdaten!$B$12,$AF$4:$AL$4004,ROW(C3639)-3,FALSE)</f>
        <v>0</v>
      </c>
      <c r="AF3639" s="109">
        <f t="shared" si="413"/>
        <v>0</v>
      </c>
      <c r="AG3639" s="109">
        <f t="shared" si="411"/>
        <v>0</v>
      </c>
      <c r="AH3639" s="109">
        <f t="shared" si="411"/>
        <v>0</v>
      </c>
      <c r="AI3639" s="109">
        <f t="shared" si="411"/>
        <v>0</v>
      </c>
      <c r="AJ3639" s="109">
        <f t="shared" si="409"/>
        <v>0</v>
      </c>
      <c r="AK3639" s="109">
        <f t="shared" si="409"/>
        <v>0</v>
      </c>
      <c r="AL3639" s="109">
        <f t="shared" si="409"/>
        <v>0</v>
      </c>
    </row>
    <row r="3640" spans="1:38" x14ac:dyDescent="0.3">
      <c r="A3640" s="421"/>
      <c r="B3640" s="421"/>
      <c r="C3640" s="422"/>
      <c r="D3640" s="423"/>
      <c r="E3640" s="421"/>
      <c r="F3640" s="421"/>
      <c r="G3640" s="421"/>
      <c r="H3640" s="421"/>
      <c r="I3640" s="421"/>
      <c r="J3640" s="421"/>
      <c r="K3640" s="421"/>
      <c r="L3640" s="421"/>
      <c r="M3640" s="423"/>
      <c r="N3640" s="340">
        <f>IF(C3640&gt;A_Stammdaten!$B$12,0,SUM(E3640,F3640,H3640,J3640:K3640)-SUM(G3640,I3640,L3640:M3640))</f>
        <v>0</v>
      </c>
      <c r="O3640" s="421"/>
      <c r="P3640" s="421"/>
      <c r="Q3640" s="421"/>
      <c r="R3640" s="421"/>
      <c r="S3640" s="108">
        <f t="shared" si="414"/>
        <v>0</v>
      </c>
      <c r="T3640" s="341">
        <f>IF(ISBLANK($B3640),0,VLOOKUP($B3640,Listen!$A$2:$C$45,2,FALSE))</f>
        <v>0</v>
      </c>
      <c r="U3640" s="341">
        <f>IF(ISBLANK($B3640),0,VLOOKUP($B3640,Listen!$A$2:$C$45,3,FALSE))</f>
        <v>0</v>
      </c>
      <c r="V3640" s="342">
        <f t="shared" si="412"/>
        <v>0</v>
      </c>
      <c r="W3640" s="342">
        <f t="shared" si="416"/>
        <v>0</v>
      </c>
      <c r="X3640" s="342">
        <f t="shared" si="416"/>
        <v>0</v>
      </c>
      <c r="Y3640" s="342">
        <f t="shared" si="416"/>
        <v>0</v>
      </c>
      <c r="Z3640" s="342">
        <f t="shared" si="416"/>
        <v>0</v>
      </c>
      <c r="AA3640" s="342">
        <f t="shared" si="416"/>
        <v>0</v>
      </c>
      <c r="AB3640" s="342">
        <f t="shared" si="416"/>
        <v>0</v>
      </c>
      <c r="AC3640" s="109">
        <f t="shared" si="415"/>
        <v>0</v>
      </c>
      <c r="AD3640" s="109">
        <f>IF(C3640=A_Stammdaten!$B$12,E_SAV!$S3640-E_SAV!$AE3640,HLOOKUP(A_Stammdaten!$B$12-1,$AF$4:$AL$4004,ROW(C3640)-3,FALSE)-$AE3640)</f>
        <v>0</v>
      </c>
      <c r="AE3640" s="109">
        <f>HLOOKUP(A_Stammdaten!$B$12,$AF$4:$AL$4004,ROW(C3640)-3,FALSE)</f>
        <v>0</v>
      </c>
      <c r="AF3640" s="109">
        <f t="shared" si="413"/>
        <v>0</v>
      </c>
      <c r="AG3640" s="109">
        <f t="shared" si="411"/>
        <v>0</v>
      </c>
      <c r="AH3640" s="109">
        <f t="shared" si="411"/>
        <v>0</v>
      </c>
      <c r="AI3640" s="109">
        <f t="shared" si="411"/>
        <v>0</v>
      </c>
      <c r="AJ3640" s="109">
        <f t="shared" si="409"/>
        <v>0</v>
      </c>
      <c r="AK3640" s="109">
        <f t="shared" si="409"/>
        <v>0</v>
      </c>
      <c r="AL3640" s="109">
        <f t="shared" si="409"/>
        <v>0</v>
      </c>
    </row>
    <row r="3641" spans="1:38" x14ac:dyDescent="0.3">
      <c r="A3641" s="421"/>
      <c r="B3641" s="421"/>
      <c r="C3641" s="422"/>
      <c r="D3641" s="423"/>
      <c r="E3641" s="421"/>
      <c r="F3641" s="421"/>
      <c r="G3641" s="421"/>
      <c r="H3641" s="421"/>
      <c r="I3641" s="421"/>
      <c r="J3641" s="421"/>
      <c r="K3641" s="421"/>
      <c r="L3641" s="421"/>
      <c r="M3641" s="423"/>
      <c r="N3641" s="340">
        <f>IF(C3641&gt;A_Stammdaten!$B$12,0,SUM(E3641,F3641,H3641,J3641:K3641)-SUM(G3641,I3641,L3641:M3641))</f>
        <v>0</v>
      </c>
      <c r="O3641" s="421"/>
      <c r="P3641" s="421"/>
      <c r="Q3641" s="421"/>
      <c r="R3641" s="421"/>
      <c r="S3641" s="108">
        <f t="shared" si="414"/>
        <v>0</v>
      </c>
      <c r="T3641" s="341">
        <f>IF(ISBLANK($B3641),0,VLOOKUP($B3641,Listen!$A$2:$C$45,2,FALSE))</f>
        <v>0</v>
      </c>
      <c r="U3641" s="341">
        <f>IF(ISBLANK($B3641),0,VLOOKUP($B3641,Listen!$A$2:$C$45,3,FALSE))</f>
        <v>0</v>
      </c>
      <c r="V3641" s="342">
        <f t="shared" si="412"/>
        <v>0</v>
      </c>
      <c r="W3641" s="342">
        <f t="shared" si="416"/>
        <v>0</v>
      </c>
      <c r="X3641" s="342">
        <f t="shared" si="416"/>
        <v>0</v>
      </c>
      <c r="Y3641" s="342">
        <f t="shared" si="416"/>
        <v>0</v>
      </c>
      <c r="Z3641" s="342">
        <f t="shared" si="416"/>
        <v>0</v>
      </c>
      <c r="AA3641" s="342">
        <f t="shared" si="416"/>
        <v>0</v>
      </c>
      <c r="AB3641" s="342">
        <f t="shared" si="416"/>
        <v>0</v>
      </c>
      <c r="AC3641" s="109">
        <f t="shared" si="415"/>
        <v>0</v>
      </c>
      <c r="AD3641" s="109">
        <f>IF(C3641=A_Stammdaten!$B$12,E_SAV!$S3641-E_SAV!$AE3641,HLOOKUP(A_Stammdaten!$B$12-1,$AF$4:$AL$4004,ROW(C3641)-3,FALSE)-$AE3641)</f>
        <v>0</v>
      </c>
      <c r="AE3641" s="109">
        <f>HLOOKUP(A_Stammdaten!$B$12,$AF$4:$AL$4004,ROW(C3641)-3,FALSE)</f>
        <v>0</v>
      </c>
      <c r="AF3641" s="109">
        <f t="shared" si="413"/>
        <v>0</v>
      </c>
      <c r="AG3641" s="109">
        <f t="shared" si="411"/>
        <v>0</v>
      </c>
      <c r="AH3641" s="109">
        <f t="shared" si="411"/>
        <v>0</v>
      </c>
      <c r="AI3641" s="109">
        <f t="shared" si="411"/>
        <v>0</v>
      </c>
      <c r="AJ3641" s="109">
        <f t="shared" si="409"/>
        <v>0</v>
      </c>
      <c r="AK3641" s="109">
        <f t="shared" si="409"/>
        <v>0</v>
      </c>
      <c r="AL3641" s="109">
        <f t="shared" si="409"/>
        <v>0</v>
      </c>
    </row>
    <row r="3642" spans="1:38" x14ac:dyDescent="0.3">
      <c r="A3642" s="421"/>
      <c r="B3642" s="421"/>
      <c r="C3642" s="422"/>
      <c r="D3642" s="423"/>
      <c r="E3642" s="421"/>
      <c r="F3642" s="421"/>
      <c r="G3642" s="421"/>
      <c r="H3642" s="421"/>
      <c r="I3642" s="421"/>
      <c r="J3642" s="421"/>
      <c r="K3642" s="421"/>
      <c r="L3642" s="421"/>
      <c r="M3642" s="423"/>
      <c r="N3642" s="340">
        <f>IF(C3642&gt;A_Stammdaten!$B$12,0,SUM(E3642,F3642,H3642,J3642:K3642)-SUM(G3642,I3642,L3642:M3642))</f>
        <v>0</v>
      </c>
      <c r="O3642" s="421"/>
      <c r="P3642" s="421"/>
      <c r="Q3642" s="421"/>
      <c r="R3642" s="421"/>
      <c r="S3642" s="108">
        <f t="shared" si="414"/>
        <v>0</v>
      </c>
      <c r="T3642" s="341">
        <f>IF(ISBLANK($B3642),0,VLOOKUP($B3642,Listen!$A$2:$C$45,2,FALSE))</f>
        <v>0</v>
      </c>
      <c r="U3642" s="341">
        <f>IF(ISBLANK($B3642),0,VLOOKUP($B3642,Listen!$A$2:$C$45,3,FALSE))</f>
        <v>0</v>
      </c>
      <c r="V3642" s="342">
        <f t="shared" si="412"/>
        <v>0</v>
      </c>
      <c r="W3642" s="342">
        <f t="shared" si="416"/>
        <v>0</v>
      </c>
      <c r="X3642" s="342">
        <f t="shared" si="416"/>
        <v>0</v>
      </c>
      <c r="Y3642" s="342">
        <f t="shared" si="416"/>
        <v>0</v>
      </c>
      <c r="Z3642" s="342">
        <f t="shared" si="416"/>
        <v>0</v>
      </c>
      <c r="AA3642" s="342">
        <f t="shared" si="416"/>
        <v>0</v>
      </c>
      <c r="AB3642" s="342">
        <f t="shared" si="416"/>
        <v>0</v>
      </c>
      <c r="AC3642" s="109">
        <f t="shared" si="415"/>
        <v>0</v>
      </c>
      <c r="AD3642" s="109">
        <f>IF(C3642=A_Stammdaten!$B$12,E_SAV!$S3642-E_SAV!$AE3642,HLOOKUP(A_Stammdaten!$B$12-1,$AF$4:$AL$4004,ROW(C3642)-3,FALSE)-$AE3642)</f>
        <v>0</v>
      </c>
      <c r="AE3642" s="109">
        <f>HLOOKUP(A_Stammdaten!$B$12,$AF$4:$AL$4004,ROW(C3642)-3,FALSE)</f>
        <v>0</v>
      </c>
      <c r="AF3642" s="109">
        <f t="shared" si="413"/>
        <v>0</v>
      </c>
      <c r="AG3642" s="109">
        <f t="shared" si="411"/>
        <v>0</v>
      </c>
      <c r="AH3642" s="109">
        <f t="shared" si="411"/>
        <v>0</v>
      </c>
      <c r="AI3642" s="109">
        <f t="shared" si="411"/>
        <v>0</v>
      </c>
      <c r="AJ3642" s="109">
        <f t="shared" si="411"/>
        <v>0</v>
      </c>
      <c r="AK3642" s="109">
        <f t="shared" si="411"/>
        <v>0</v>
      </c>
      <c r="AL3642" s="109">
        <f t="shared" si="411"/>
        <v>0</v>
      </c>
    </row>
    <row r="3643" spans="1:38" x14ac:dyDescent="0.3">
      <c r="A3643" s="421"/>
      <c r="B3643" s="421"/>
      <c r="C3643" s="422"/>
      <c r="D3643" s="423"/>
      <c r="E3643" s="421"/>
      <c r="F3643" s="421"/>
      <c r="G3643" s="421"/>
      <c r="H3643" s="421"/>
      <c r="I3643" s="421"/>
      <c r="J3643" s="421"/>
      <c r="K3643" s="421"/>
      <c r="L3643" s="421"/>
      <c r="M3643" s="423"/>
      <c r="N3643" s="340">
        <f>IF(C3643&gt;A_Stammdaten!$B$12,0,SUM(E3643,F3643,H3643,J3643:K3643)-SUM(G3643,I3643,L3643:M3643))</f>
        <v>0</v>
      </c>
      <c r="O3643" s="421"/>
      <c r="P3643" s="421"/>
      <c r="Q3643" s="421"/>
      <c r="R3643" s="421"/>
      <c r="S3643" s="108">
        <f t="shared" si="414"/>
        <v>0</v>
      </c>
      <c r="T3643" s="341">
        <f>IF(ISBLANK($B3643),0,VLOOKUP($B3643,Listen!$A$2:$C$45,2,FALSE))</f>
        <v>0</v>
      </c>
      <c r="U3643" s="341">
        <f>IF(ISBLANK($B3643),0,VLOOKUP($B3643,Listen!$A$2:$C$45,3,FALSE))</f>
        <v>0</v>
      </c>
      <c r="V3643" s="342">
        <f t="shared" si="412"/>
        <v>0</v>
      </c>
      <c r="W3643" s="342">
        <f t="shared" si="416"/>
        <v>0</v>
      </c>
      <c r="X3643" s="342">
        <f t="shared" si="416"/>
        <v>0</v>
      </c>
      <c r="Y3643" s="342">
        <f t="shared" si="416"/>
        <v>0</v>
      </c>
      <c r="Z3643" s="342">
        <f t="shared" si="416"/>
        <v>0</v>
      </c>
      <c r="AA3643" s="342">
        <f t="shared" si="416"/>
        <v>0</v>
      </c>
      <c r="AB3643" s="342">
        <f t="shared" si="416"/>
        <v>0</v>
      </c>
      <c r="AC3643" s="109">
        <f t="shared" si="415"/>
        <v>0</v>
      </c>
      <c r="AD3643" s="109">
        <f>IF(C3643=A_Stammdaten!$B$12,E_SAV!$S3643-E_SAV!$AE3643,HLOOKUP(A_Stammdaten!$B$12-1,$AF$4:$AL$4004,ROW(C3643)-3,FALSE)-$AE3643)</f>
        <v>0</v>
      </c>
      <c r="AE3643" s="109">
        <f>HLOOKUP(A_Stammdaten!$B$12,$AF$4:$AL$4004,ROW(C3643)-3,FALSE)</f>
        <v>0</v>
      </c>
      <c r="AF3643" s="109">
        <f t="shared" si="413"/>
        <v>0</v>
      </c>
      <c r="AG3643" s="109">
        <f t="shared" ref="AG3643:AL3685" si="417">IF(OR($C3643=0,$S3643=0,W3643-(AG$4-$C3643)=0),0,IF($C3643&lt;AG$4,AF3643-AF3643/(W3643-(AG$4-$C3643)),IF($C3643=AG$4,$S3643-$S3643/W3643,0)))</f>
        <v>0</v>
      </c>
      <c r="AH3643" s="109">
        <f t="shared" si="417"/>
        <v>0</v>
      </c>
      <c r="AI3643" s="109">
        <f t="shared" si="417"/>
        <v>0</v>
      </c>
      <c r="AJ3643" s="109">
        <f t="shared" si="417"/>
        <v>0</v>
      </c>
      <c r="AK3643" s="109">
        <f t="shared" si="417"/>
        <v>0</v>
      </c>
      <c r="AL3643" s="109">
        <f t="shared" si="417"/>
        <v>0</v>
      </c>
    </row>
    <row r="3644" spans="1:38" x14ac:dyDescent="0.3">
      <c r="A3644" s="421"/>
      <c r="B3644" s="421"/>
      <c r="C3644" s="422"/>
      <c r="D3644" s="423"/>
      <c r="E3644" s="421"/>
      <c r="F3644" s="421"/>
      <c r="G3644" s="421"/>
      <c r="H3644" s="421"/>
      <c r="I3644" s="421"/>
      <c r="J3644" s="421"/>
      <c r="K3644" s="421"/>
      <c r="L3644" s="421"/>
      <c r="M3644" s="423"/>
      <c r="N3644" s="340">
        <f>IF(C3644&gt;A_Stammdaten!$B$12,0,SUM(E3644,F3644,H3644,J3644:K3644)-SUM(G3644,I3644,L3644:M3644))</f>
        <v>0</v>
      </c>
      <c r="O3644" s="421"/>
      <c r="P3644" s="421"/>
      <c r="Q3644" s="421"/>
      <c r="R3644" s="421"/>
      <c r="S3644" s="108">
        <f t="shared" si="414"/>
        <v>0</v>
      </c>
      <c r="T3644" s="341">
        <f>IF(ISBLANK($B3644),0,VLOOKUP($B3644,Listen!$A$2:$C$45,2,FALSE))</f>
        <v>0</v>
      </c>
      <c r="U3644" s="341">
        <f>IF(ISBLANK($B3644),0,VLOOKUP($B3644,Listen!$A$2:$C$45,3,FALSE))</f>
        <v>0</v>
      </c>
      <c r="V3644" s="342">
        <f t="shared" si="412"/>
        <v>0</v>
      </c>
      <c r="W3644" s="342">
        <f t="shared" si="416"/>
        <v>0</v>
      </c>
      <c r="X3644" s="342">
        <f t="shared" si="416"/>
        <v>0</v>
      </c>
      <c r="Y3644" s="342">
        <f t="shared" si="416"/>
        <v>0</v>
      </c>
      <c r="Z3644" s="342">
        <f t="shared" si="416"/>
        <v>0</v>
      </c>
      <c r="AA3644" s="342">
        <f t="shared" si="416"/>
        <v>0</v>
      </c>
      <c r="AB3644" s="342">
        <f t="shared" si="416"/>
        <v>0</v>
      </c>
      <c r="AC3644" s="109">
        <f t="shared" si="415"/>
        <v>0</v>
      </c>
      <c r="AD3644" s="109">
        <f>IF(C3644=A_Stammdaten!$B$12,E_SAV!$S3644-E_SAV!$AE3644,HLOOKUP(A_Stammdaten!$B$12-1,$AF$4:$AL$4004,ROW(C3644)-3,FALSE)-$AE3644)</f>
        <v>0</v>
      </c>
      <c r="AE3644" s="109">
        <f>HLOOKUP(A_Stammdaten!$B$12,$AF$4:$AL$4004,ROW(C3644)-3,FALSE)</f>
        <v>0</v>
      </c>
      <c r="AF3644" s="109">
        <f t="shared" si="413"/>
        <v>0</v>
      </c>
      <c r="AG3644" s="109">
        <f t="shared" si="417"/>
        <v>0</v>
      </c>
      <c r="AH3644" s="109">
        <f t="shared" si="417"/>
        <v>0</v>
      </c>
      <c r="AI3644" s="109">
        <f t="shared" si="417"/>
        <v>0</v>
      </c>
      <c r="AJ3644" s="109">
        <f t="shared" si="417"/>
        <v>0</v>
      </c>
      <c r="AK3644" s="109">
        <f t="shared" si="417"/>
        <v>0</v>
      </c>
      <c r="AL3644" s="109">
        <f t="shared" si="417"/>
        <v>0</v>
      </c>
    </row>
    <row r="3645" spans="1:38" x14ac:dyDescent="0.3">
      <c r="A3645" s="421"/>
      <c r="B3645" s="421"/>
      <c r="C3645" s="422"/>
      <c r="D3645" s="423"/>
      <c r="E3645" s="421"/>
      <c r="F3645" s="421"/>
      <c r="G3645" s="421"/>
      <c r="H3645" s="421"/>
      <c r="I3645" s="421"/>
      <c r="J3645" s="421"/>
      <c r="K3645" s="421"/>
      <c r="L3645" s="421"/>
      <c r="M3645" s="423"/>
      <c r="N3645" s="340">
        <f>IF(C3645&gt;A_Stammdaten!$B$12,0,SUM(E3645,F3645,H3645,J3645:K3645)-SUM(G3645,I3645,L3645:M3645))</f>
        <v>0</v>
      </c>
      <c r="O3645" s="421"/>
      <c r="P3645" s="421"/>
      <c r="Q3645" s="421"/>
      <c r="R3645" s="421"/>
      <c r="S3645" s="108">
        <f t="shared" si="414"/>
        <v>0</v>
      </c>
      <c r="T3645" s="341">
        <f>IF(ISBLANK($B3645),0,VLOOKUP($B3645,Listen!$A$2:$C$45,2,FALSE))</f>
        <v>0</v>
      </c>
      <c r="U3645" s="341">
        <f>IF(ISBLANK($B3645),0,VLOOKUP($B3645,Listen!$A$2:$C$45,3,FALSE))</f>
        <v>0</v>
      </c>
      <c r="V3645" s="342">
        <f t="shared" si="412"/>
        <v>0</v>
      </c>
      <c r="W3645" s="342">
        <f t="shared" si="416"/>
        <v>0</v>
      </c>
      <c r="X3645" s="342">
        <f t="shared" si="416"/>
        <v>0</v>
      </c>
      <c r="Y3645" s="342">
        <f t="shared" si="416"/>
        <v>0</v>
      </c>
      <c r="Z3645" s="342">
        <f t="shared" si="416"/>
        <v>0</v>
      </c>
      <c r="AA3645" s="342">
        <f t="shared" si="416"/>
        <v>0</v>
      </c>
      <c r="AB3645" s="342">
        <f t="shared" si="416"/>
        <v>0</v>
      </c>
      <c r="AC3645" s="109">
        <f t="shared" si="415"/>
        <v>0</v>
      </c>
      <c r="AD3645" s="109">
        <f>IF(C3645=A_Stammdaten!$B$12,E_SAV!$S3645-E_SAV!$AE3645,HLOOKUP(A_Stammdaten!$B$12-1,$AF$4:$AL$4004,ROW(C3645)-3,FALSE)-$AE3645)</f>
        <v>0</v>
      </c>
      <c r="AE3645" s="109">
        <f>HLOOKUP(A_Stammdaten!$B$12,$AF$4:$AL$4004,ROW(C3645)-3,FALSE)</f>
        <v>0</v>
      </c>
      <c r="AF3645" s="109">
        <f t="shared" si="413"/>
        <v>0</v>
      </c>
      <c r="AG3645" s="109">
        <f t="shared" si="417"/>
        <v>0</v>
      </c>
      <c r="AH3645" s="109">
        <f t="shared" si="417"/>
        <v>0</v>
      </c>
      <c r="AI3645" s="109">
        <f t="shared" si="417"/>
        <v>0</v>
      </c>
      <c r="AJ3645" s="109">
        <f t="shared" si="417"/>
        <v>0</v>
      </c>
      <c r="AK3645" s="109">
        <f t="shared" si="417"/>
        <v>0</v>
      </c>
      <c r="AL3645" s="109">
        <f t="shared" si="417"/>
        <v>0</v>
      </c>
    </row>
    <row r="3646" spans="1:38" x14ac:dyDescent="0.3">
      <c r="A3646" s="421"/>
      <c r="B3646" s="421"/>
      <c r="C3646" s="422"/>
      <c r="D3646" s="423"/>
      <c r="E3646" s="421"/>
      <c r="F3646" s="421"/>
      <c r="G3646" s="421"/>
      <c r="H3646" s="421"/>
      <c r="I3646" s="421"/>
      <c r="J3646" s="421"/>
      <c r="K3646" s="421"/>
      <c r="L3646" s="421"/>
      <c r="M3646" s="423"/>
      <c r="N3646" s="340">
        <f>IF(C3646&gt;A_Stammdaten!$B$12,0,SUM(E3646,F3646,H3646,J3646:K3646)-SUM(G3646,I3646,L3646:M3646))</f>
        <v>0</v>
      </c>
      <c r="O3646" s="421"/>
      <c r="P3646" s="421"/>
      <c r="Q3646" s="421"/>
      <c r="R3646" s="421"/>
      <c r="S3646" s="108">
        <f t="shared" si="414"/>
        <v>0</v>
      </c>
      <c r="T3646" s="341">
        <f>IF(ISBLANK($B3646),0,VLOOKUP($B3646,Listen!$A$2:$C$45,2,FALSE))</f>
        <v>0</v>
      </c>
      <c r="U3646" s="341">
        <f>IF(ISBLANK($B3646),0,VLOOKUP($B3646,Listen!$A$2:$C$45,3,FALSE))</f>
        <v>0</v>
      </c>
      <c r="V3646" s="342">
        <f t="shared" si="412"/>
        <v>0</v>
      </c>
      <c r="W3646" s="342">
        <f t="shared" si="416"/>
        <v>0</v>
      </c>
      <c r="X3646" s="342">
        <f t="shared" si="416"/>
        <v>0</v>
      </c>
      <c r="Y3646" s="342">
        <f t="shared" si="416"/>
        <v>0</v>
      </c>
      <c r="Z3646" s="342">
        <f t="shared" si="416"/>
        <v>0</v>
      </c>
      <c r="AA3646" s="342">
        <f t="shared" si="416"/>
        <v>0</v>
      </c>
      <c r="AB3646" s="342">
        <f t="shared" si="416"/>
        <v>0</v>
      </c>
      <c r="AC3646" s="109">
        <f t="shared" si="415"/>
        <v>0</v>
      </c>
      <c r="AD3646" s="109">
        <f>IF(C3646=A_Stammdaten!$B$12,E_SAV!$S3646-E_SAV!$AE3646,HLOOKUP(A_Stammdaten!$B$12-1,$AF$4:$AL$4004,ROW(C3646)-3,FALSE)-$AE3646)</f>
        <v>0</v>
      </c>
      <c r="AE3646" s="109">
        <f>HLOOKUP(A_Stammdaten!$B$12,$AF$4:$AL$4004,ROW(C3646)-3,FALSE)</f>
        <v>0</v>
      </c>
      <c r="AF3646" s="109">
        <f t="shared" si="413"/>
        <v>0</v>
      </c>
      <c r="AG3646" s="109">
        <f t="shared" si="417"/>
        <v>0</v>
      </c>
      <c r="AH3646" s="109">
        <f t="shared" si="417"/>
        <v>0</v>
      </c>
      <c r="AI3646" s="109">
        <f t="shared" si="417"/>
        <v>0</v>
      </c>
      <c r="AJ3646" s="109">
        <f t="shared" si="417"/>
        <v>0</v>
      </c>
      <c r="AK3646" s="109">
        <f t="shared" si="417"/>
        <v>0</v>
      </c>
      <c r="AL3646" s="109">
        <f t="shared" si="417"/>
        <v>0</v>
      </c>
    </row>
    <row r="3647" spans="1:38" x14ac:dyDescent="0.3">
      <c r="A3647" s="421"/>
      <c r="B3647" s="421"/>
      <c r="C3647" s="422"/>
      <c r="D3647" s="423"/>
      <c r="E3647" s="421"/>
      <c r="F3647" s="421"/>
      <c r="G3647" s="421"/>
      <c r="H3647" s="421"/>
      <c r="I3647" s="421"/>
      <c r="J3647" s="421"/>
      <c r="K3647" s="421"/>
      <c r="L3647" s="421"/>
      <c r="M3647" s="423"/>
      <c r="N3647" s="340">
        <f>IF(C3647&gt;A_Stammdaten!$B$12,0,SUM(E3647,F3647,H3647,J3647:K3647)-SUM(G3647,I3647,L3647:M3647))</f>
        <v>0</v>
      </c>
      <c r="O3647" s="421"/>
      <c r="P3647" s="421"/>
      <c r="Q3647" s="421"/>
      <c r="R3647" s="421"/>
      <c r="S3647" s="108">
        <f t="shared" si="414"/>
        <v>0</v>
      </c>
      <c r="T3647" s="341">
        <f>IF(ISBLANK($B3647),0,VLOOKUP($B3647,Listen!$A$2:$C$45,2,FALSE))</f>
        <v>0</v>
      </c>
      <c r="U3647" s="341">
        <f>IF(ISBLANK($B3647),0,VLOOKUP($B3647,Listen!$A$2:$C$45,3,FALSE))</f>
        <v>0</v>
      </c>
      <c r="V3647" s="342">
        <f t="shared" si="412"/>
        <v>0</v>
      </c>
      <c r="W3647" s="342">
        <f t="shared" si="416"/>
        <v>0</v>
      </c>
      <c r="X3647" s="342">
        <f t="shared" si="416"/>
        <v>0</v>
      </c>
      <c r="Y3647" s="342">
        <f t="shared" si="416"/>
        <v>0</v>
      </c>
      <c r="Z3647" s="342">
        <f t="shared" si="416"/>
        <v>0</v>
      </c>
      <c r="AA3647" s="342">
        <f t="shared" si="416"/>
        <v>0</v>
      </c>
      <c r="AB3647" s="342">
        <f t="shared" si="416"/>
        <v>0</v>
      </c>
      <c r="AC3647" s="109">
        <f t="shared" si="415"/>
        <v>0</v>
      </c>
      <c r="AD3647" s="109">
        <f>IF(C3647=A_Stammdaten!$B$12,E_SAV!$S3647-E_SAV!$AE3647,HLOOKUP(A_Stammdaten!$B$12-1,$AF$4:$AL$4004,ROW(C3647)-3,FALSE)-$AE3647)</f>
        <v>0</v>
      </c>
      <c r="AE3647" s="109">
        <f>HLOOKUP(A_Stammdaten!$B$12,$AF$4:$AL$4004,ROW(C3647)-3,FALSE)</f>
        <v>0</v>
      </c>
      <c r="AF3647" s="109">
        <f t="shared" si="413"/>
        <v>0</v>
      </c>
      <c r="AG3647" s="109">
        <f t="shared" si="417"/>
        <v>0</v>
      </c>
      <c r="AH3647" s="109">
        <f t="shared" si="417"/>
        <v>0</v>
      </c>
      <c r="AI3647" s="109">
        <f t="shared" si="417"/>
        <v>0</v>
      </c>
      <c r="AJ3647" s="109">
        <f t="shared" si="417"/>
        <v>0</v>
      </c>
      <c r="AK3647" s="109">
        <f t="shared" si="417"/>
        <v>0</v>
      </c>
      <c r="AL3647" s="109">
        <f t="shared" si="417"/>
        <v>0</v>
      </c>
    </row>
    <row r="3648" spans="1:38" x14ac:dyDescent="0.3">
      <c r="A3648" s="421"/>
      <c r="B3648" s="421"/>
      <c r="C3648" s="422"/>
      <c r="D3648" s="423"/>
      <c r="E3648" s="421"/>
      <c r="F3648" s="421"/>
      <c r="G3648" s="421"/>
      <c r="H3648" s="421"/>
      <c r="I3648" s="421"/>
      <c r="J3648" s="421"/>
      <c r="K3648" s="421"/>
      <c r="L3648" s="421"/>
      <c r="M3648" s="423"/>
      <c r="N3648" s="340">
        <f>IF(C3648&gt;A_Stammdaten!$B$12,0,SUM(E3648,F3648,H3648,J3648:K3648)-SUM(G3648,I3648,L3648:M3648))</f>
        <v>0</v>
      </c>
      <c r="O3648" s="421"/>
      <c r="P3648" s="421"/>
      <c r="Q3648" s="421"/>
      <c r="R3648" s="421"/>
      <c r="S3648" s="108">
        <f t="shared" si="414"/>
        <v>0</v>
      </c>
      <c r="T3648" s="341">
        <f>IF(ISBLANK($B3648),0,VLOOKUP($B3648,Listen!$A$2:$C$45,2,FALSE))</f>
        <v>0</v>
      </c>
      <c r="U3648" s="341">
        <f>IF(ISBLANK($B3648),0,VLOOKUP($B3648,Listen!$A$2:$C$45,3,FALSE))</f>
        <v>0</v>
      </c>
      <c r="V3648" s="342">
        <f t="shared" si="412"/>
        <v>0</v>
      </c>
      <c r="W3648" s="342">
        <f t="shared" si="416"/>
        <v>0</v>
      </c>
      <c r="X3648" s="342">
        <f t="shared" si="416"/>
        <v>0</v>
      </c>
      <c r="Y3648" s="342">
        <f t="shared" si="416"/>
        <v>0</v>
      </c>
      <c r="Z3648" s="342">
        <f t="shared" si="416"/>
        <v>0</v>
      </c>
      <c r="AA3648" s="342">
        <f t="shared" si="416"/>
        <v>0</v>
      </c>
      <c r="AB3648" s="342">
        <f t="shared" si="416"/>
        <v>0</v>
      </c>
      <c r="AC3648" s="109">
        <f t="shared" si="415"/>
        <v>0</v>
      </c>
      <c r="AD3648" s="109">
        <f>IF(C3648=A_Stammdaten!$B$12,E_SAV!$S3648-E_SAV!$AE3648,HLOOKUP(A_Stammdaten!$B$12-1,$AF$4:$AL$4004,ROW(C3648)-3,FALSE)-$AE3648)</f>
        <v>0</v>
      </c>
      <c r="AE3648" s="109">
        <f>HLOOKUP(A_Stammdaten!$B$12,$AF$4:$AL$4004,ROW(C3648)-3,FALSE)</f>
        <v>0</v>
      </c>
      <c r="AF3648" s="109">
        <f t="shared" si="413"/>
        <v>0</v>
      </c>
      <c r="AG3648" s="109">
        <f t="shared" si="417"/>
        <v>0</v>
      </c>
      <c r="AH3648" s="109">
        <f t="shared" si="417"/>
        <v>0</v>
      </c>
      <c r="AI3648" s="109">
        <f t="shared" si="417"/>
        <v>0</v>
      </c>
      <c r="AJ3648" s="109">
        <f t="shared" si="417"/>
        <v>0</v>
      </c>
      <c r="AK3648" s="109">
        <f t="shared" si="417"/>
        <v>0</v>
      </c>
      <c r="AL3648" s="109">
        <f t="shared" si="417"/>
        <v>0</v>
      </c>
    </row>
    <row r="3649" spans="1:38" x14ac:dyDescent="0.3">
      <c r="A3649" s="421"/>
      <c r="B3649" s="421"/>
      <c r="C3649" s="422"/>
      <c r="D3649" s="423"/>
      <c r="E3649" s="421"/>
      <c r="F3649" s="421"/>
      <c r="G3649" s="421"/>
      <c r="H3649" s="421"/>
      <c r="I3649" s="421"/>
      <c r="J3649" s="421"/>
      <c r="K3649" s="421"/>
      <c r="L3649" s="421"/>
      <c r="M3649" s="423"/>
      <c r="N3649" s="340">
        <f>IF(C3649&gt;A_Stammdaten!$B$12,0,SUM(E3649,F3649,H3649,J3649:K3649)-SUM(G3649,I3649,L3649:M3649))</f>
        <v>0</v>
      </c>
      <c r="O3649" s="421"/>
      <c r="P3649" s="421"/>
      <c r="Q3649" s="421"/>
      <c r="R3649" s="421"/>
      <c r="S3649" s="108">
        <f t="shared" si="414"/>
        <v>0</v>
      </c>
      <c r="T3649" s="341">
        <f>IF(ISBLANK($B3649),0,VLOOKUP($B3649,Listen!$A$2:$C$45,2,FALSE))</f>
        <v>0</v>
      </c>
      <c r="U3649" s="341">
        <f>IF(ISBLANK($B3649),0,VLOOKUP($B3649,Listen!$A$2:$C$45,3,FALSE))</f>
        <v>0</v>
      </c>
      <c r="V3649" s="342">
        <f t="shared" si="412"/>
        <v>0</v>
      </c>
      <c r="W3649" s="342">
        <f t="shared" si="416"/>
        <v>0</v>
      </c>
      <c r="X3649" s="342">
        <f t="shared" si="416"/>
        <v>0</v>
      </c>
      <c r="Y3649" s="342">
        <f t="shared" si="416"/>
        <v>0</v>
      </c>
      <c r="Z3649" s="342">
        <f t="shared" si="416"/>
        <v>0</v>
      </c>
      <c r="AA3649" s="342">
        <f t="shared" si="416"/>
        <v>0</v>
      </c>
      <c r="AB3649" s="342">
        <f t="shared" si="416"/>
        <v>0</v>
      </c>
      <c r="AC3649" s="109">
        <f t="shared" si="415"/>
        <v>0</v>
      </c>
      <c r="AD3649" s="109">
        <f>IF(C3649=A_Stammdaten!$B$12,E_SAV!$S3649-E_SAV!$AE3649,HLOOKUP(A_Stammdaten!$B$12-1,$AF$4:$AL$4004,ROW(C3649)-3,FALSE)-$AE3649)</f>
        <v>0</v>
      </c>
      <c r="AE3649" s="109">
        <f>HLOOKUP(A_Stammdaten!$B$12,$AF$4:$AL$4004,ROW(C3649)-3,FALSE)</f>
        <v>0</v>
      </c>
      <c r="AF3649" s="109">
        <f t="shared" si="413"/>
        <v>0</v>
      </c>
      <c r="AG3649" s="109">
        <f t="shared" si="417"/>
        <v>0</v>
      </c>
      <c r="AH3649" s="109">
        <f t="shared" si="417"/>
        <v>0</v>
      </c>
      <c r="AI3649" s="109">
        <f t="shared" si="417"/>
        <v>0</v>
      </c>
      <c r="AJ3649" s="109">
        <f t="shared" si="417"/>
        <v>0</v>
      </c>
      <c r="AK3649" s="109">
        <f t="shared" si="417"/>
        <v>0</v>
      </c>
      <c r="AL3649" s="109">
        <f t="shared" si="417"/>
        <v>0</v>
      </c>
    </row>
    <row r="3650" spans="1:38" x14ac:dyDescent="0.3">
      <c r="A3650" s="421"/>
      <c r="B3650" s="421"/>
      <c r="C3650" s="422"/>
      <c r="D3650" s="423"/>
      <c r="E3650" s="421"/>
      <c r="F3650" s="421"/>
      <c r="G3650" s="421"/>
      <c r="H3650" s="421"/>
      <c r="I3650" s="421"/>
      <c r="J3650" s="421"/>
      <c r="K3650" s="421"/>
      <c r="L3650" s="421"/>
      <c r="M3650" s="423"/>
      <c r="N3650" s="340">
        <f>IF(C3650&gt;A_Stammdaten!$B$12,0,SUM(E3650,F3650,H3650,J3650:K3650)-SUM(G3650,I3650,L3650:M3650))</f>
        <v>0</v>
      </c>
      <c r="O3650" s="421"/>
      <c r="P3650" s="421"/>
      <c r="Q3650" s="421"/>
      <c r="R3650" s="421"/>
      <c r="S3650" s="108">
        <f t="shared" si="414"/>
        <v>0</v>
      </c>
      <c r="T3650" s="341">
        <f>IF(ISBLANK($B3650),0,VLOOKUP($B3650,Listen!$A$2:$C$45,2,FALSE))</f>
        <v>0</v>
      </c>
      <c r="U3650" s="341">
        <f>IF(ISBLANK($B3650),0,VLOOKUP($B3650,Listen!$A$2:$C$45,3,FALSE))</f>
        <v>0</v>
      </c>
      <c r="V3650" s="342">
        <f t="shared" ref="V3650:V3713" si="418">$T3650</f>
        <v>0</v>
      </c>
      <c r="W3650" s="342">
        <f t="shared" si="416"/>
        <v>0</v>
      </c>
      <c r="X3650" s="342">
        <f t="shared" si="416"/>
        <v>0</v>
      </c>
      <c r="Y3650" s="342">
        <f t="shared" si="416"/>
        <v>0</v>
      </c>
      <c r="Z3650" s="342">
        <f t="shared" si="416"/>
        <v>0</v>
      </c>
      <c r="AA3650" s="342">
        <f t="shared" si="416"/>
        <v>0</v>
      </c>
      <c r="AB3650" s="342">
        <f t="shared" si="416"/>
        <v>0</v>
      </c>
      <c r="AC3650" s="109">
        <f t="shared" si="415"/>
        <v>0</v>
      </c>
      <c r="AD3650" s="109">
        <f>IF(C3650=A_Stammdaten!$B$12,E_SAV!$S3650-E_SAV!$AE3650,HLOOKUP(A_Stammdaten!$B$12-1,$AF$4:$AL$4004,ROW(C3650)-3,FALSE)-$AE3650)</f>
        <v>0</v>
      </c>
      <c r="AE3650" s="109">
        <f>HLOOKUP(A_Stammdaten!$B$12,$AF$4:$AL$4004,ROW(C3650)-3,FALSE)</f>
        <v>0</v>
      </c>
      <c r="AF3650" s="109">
        <f t="shared" si="413"/>
        <v>0</v>
      </c>
      <c r="AG3650" s="109">
        <f t="shared" si="417"/>
        <v>0</v>
      </c>
      <c r="AH3650" s="109">
        <f t="shared" si="417"/>
        <v>0</v>
      </c>
      <c r="AI3650" s="109">
        <f t="shared" si="417"/>
        <v>0</v>
      </c>
      <c r="AJ3650" s="109">
        <f t="shared" si="417"/>
        <v>0</v>
      </c>
      <c r="AK3650" s="109">
        <f t="shared" si="417"/>
        <v>0</v>
      </c>
      <c r="AL3650" s="109">
        <f t="shared" si="417"/>
        <v>0</v>
      </c>
    </row>
    <row r="3651" spans="1:38" x14ac:dyDescent="0.3">
      <c r="A3651" s="421"/>
      <c r="B3651" s="421"/>
      <c r="C3651" s="422"/>
      <c r="D3651" s="423"/>
      <c r="E3651" s="421"/>
      <c r="F3651" s="421"/>
      <c r="G3651" s="421"/>
      <c r="H3651" s="421"/>
      <c r="I3651" s="421"/>
      <c r="J3651" s="421"/>
      <c r="K3651" s="421"/>
      <c r="L3651" s="421"/>
      <c r="M3651" s="423"/>
      <c r="N3651" s="340">
        <f>IF(C3651&gt;A_Stammdaten!$B$12,0,SUM(E3651,F3651,H3651,J3651:K3651)-SUM(G3651,I3651,L3651:M3651))</f>
        <v>0</v>
      </c>
      <c r="O3651" s="421"/>
      <c r="P3651" s="421"/>
      <c r="Q3651" s="421"/>
      <c r="R3651" s="421"/>
      <c r="S3651" s="108">
        <f t="shared" si="414"/>
        <v>0</v>
      </c>
      <c r="T3651" s="341">
        <f>IF(ISBLANK($B3651),0,VLOOKUP($B3651,Listen!$A$2:$C$45,2,FALSE))</f>
        <v>0</v>
      </c>
      <c r="U3651" s="341">
        <f>IF(ISBLANK($B3651),0,VLOOKUP($B3651,Listen!$A$2:$C$45,3,FALSE))</f>
        <v>0</v>
      </c>
      <c r="V3651" s="342">
        <f t="shared" si="418"/>
        <v>0</v>
      </c>
      <c r="W3651" s="342">
        <f t="shared" si="416"/>
        <v>0</v>
      </c>
      <c r="X3651" s="342">
        <f t="shared" si="416"/>
        <v>0</v>
      </c>
      <c r="Y3651" s="342">
        <f t="shared" si="416"/>
        <v>0</v>
      </c>
      <c r="Z3651" s="342">
        <f t="shared" si="416"/>
        <v>0</v>
      </c>
      <c r="AA3651" s="342">
        <f t="shared" si="416"/>
        <v>0</v>
      </c>
      <c r="AB3651" s="342">
        <f t="shared" si="416"/>
        <v>0</v>
      </c>
      <c r="AC3651" s="109">
        <f t="shared" si="415"/>
        <v>0</v>
      </c>
      <c r="AD3651" s="109">
        <f>IF(C3651=A_Stammdaten!$B$12,E_SAV!$S3651-E_SAV!$AE3651,HLOOKUP(A_Stammdaten!$B$12-1,$AF$4:$AL$4004,ROW(C3651)-3,FALSE)-$AE3651)</f>
        <v>0</v>
      </c>
      <c r="AE3651" s="109">
        <f>HLOOKUP(A_Stammdaten!$B$12,$AF$4:$AL$4004,ROW(C3651)-3,FALSE)</f>
        <v>0</v>
      </c>
      <c r="AF3651" s="109">
        <f t="shared" si="413"/>
        <v>0</v>
      </c>
      <c r="AG3651" s="109">
        <f t="shared" si="417"/>
        <v>0</v>
      </c>
      <c r="AH3651" s="109">
        <f t="shared" si="417"/>
        <v>0</v>
      </c>
      <c r="AI3651" s="109">
        <f t="shared" si="417"/>
        <v>0</v>
      </c>
      <c r="AJ3651" s="109">
        <f t="shared" si="417"/>
        <v>0</v>
      </c>
      <c r="AK3651" s="109">
        <f t="shared" si="417"/>
        <v>0</v>
      </c>
      <c r="AL3651" s="109">
        <f t="shared" si="417"/>
        <v>0</v>
      </c>
    </row>
    <row r="3652" spans="1:38" x14ac:dyDescent="0.3">
      <c r="A3652" s="421"/>
      <c r="B3652" s="421"/>
      <c r="C3652" s="422"/>
      <c r="D3652" s="423"/>
      <c r="E3652" s="421"/>
      <c r="F3652" s="421"/>
      <c r="G3652" s="421"/>
      <c r="H3652" s="421"/>
      <c r="I3652" s="421"/>
      <c r="J3652" s="421"/>
      <c r="K3652" s="421"/>
      <c r="L3652" s="421"/>
      <c r="M3652" s="423"/>
      <c r="N3652" s="340">
        <f>IF(C3652&gt;A_Stammdaten!$B$12,0,SUM(E3652,F3652,H3652,J3652:K3652)-SUM(G3652,I3652,L3652:M3652))</f>
        <v>0</v>
      </c>
      <c r="O3652" s="421"/>
      <c r="P3652" s="421"/>
      <c r="Q3652" s="421"/>
      <c r="R3652" s="421"/>
      <c r="S3652" s="108">
        <f t="shared" si="414"/>
        <v>0</v>
      </c>
      <c r="T3652" s="341">
        <f>IF(ISBLANK($B3652),0,VLOOKUP($B3652,Listen!$A$2:$C$45,2,FALSE))</f>
        <v>0</v>
      </c>
      <c r="U3652" s="341">
        <f>IF(ISBLANK($B3652),0,VLOOKUP($B3652,Listen!$A$2:$C$45,3,FALSE))</f>
        <v>0</v>
      </c>
      <c r="V3652" s="342">
        <f t="shared" si="418"/>
        <v>0</v>
      </c>
      <c r="W3652" s="342">
        <f t="shared" si="416"/>
        <v>0</v>
      </c>
      <c r="X3652" s="342">
        <f t="shared" si="416"/>
        <v>0</v>
      </c>
      <c r="Y3652" s="342">
        <f t="shared" si="416"/>
        <v>0</v>
      </c>
      <c r="Z3652" s="342">
        <f t="shared" si="416"/>
        <v>0</v>
      </c>
      <c r="AA3652" s="342">
        <f t="shared" si="416"/>
        <v>0</v>
      </c>
      <c r="AB3652" s="342">
        <f t="shared" si="416"/>
        <v>0</v>
      </c>
      <c r="AC3652" s="109">
        <f t="shared" si="415"/>
        <v>0</v>
      </c>
      <c r="AD3652" s="109">
        <f>IF(C3652=A_Stammdaten!$B$12,E_SAV!$S3652-E_SAV!$AE3652,HLOOKUP(A_Stammdaten!$B$12-1,$AF$4:$AL$4004,ROW(C3652)-3,FALSE)-$AE3652)</f>
        <v>0</v>
      </c>
      <c r="AE3652" s="109">
        <f>HLOOKUP(A_Stammdaten!$B$12,$AF$4:$AL$4004,ROW(C3652)-3,FALSE)</f>
        <v>0</v>
      </c>
      <c r="AF3652" s="109">
        <f t="shared" si="413"/>
        <v>0</v>
      </c>
      <c r="AG3652" s="109">
        <f t="shared" si="417"/>
        <v>0</v>
      </c>
      <c r="AH3652" s="109">
        <f t="shared" si="417"/>
        <v>0</v>
      </c>
      <c r="AI3652" s="109">
        <f t="shared" si="417"/>
        <v>0</v>
      </c>
      <c r="AJ3652" s="109">
        <f t="shared" si="417"/>
        <v>0</v>
      </c>
      <c r="AK3652" s="109">
        <f t="shared" si="417"/>
        <v>0</v>
      </c>
      <c r="AL3652" s="109">
        <f t="shared" si="417"/>
        <v>0</v>
      </c>
    </row>
    <row r="3653" spans="1:38" x14ac:dyDescent="0.3">
      <c r="A3653" s="421"/>
      <c r="B3653" s="421"/>
      <c r="C3653" s="422"/>
      <c r="D3653" s="423"/>
      <c r="E3653" s="421"/>
      <c r="F3653" s="421"/>
      <c r="G3653" s="421"/>
      <c r="H3653" s="421"/>
      <c r="I3653" s="421"/>
      <c r="J3653" s="421"/>
      <c r="K3653" s="421"/>
      <c r="L3653" s="421"/>
      <c r="M3653" s="423"/>
      <c r="N3653" s="340">
        <f>IF(C3653&gt;A_Stammdaten!$B$12,0,SUM(E3653,F3653,H3653,J3653:K3653)-SUM(G3653,I3653,L3653:M3653))</f>
        <v>0</v>
      </c>
      <c r="O3653" s="421"/>
      <c r="P3653" s="421"/>
      <c r="Q3653" s="421"/>
      <c r="R3653" s="421"/>
      <c r="S3653" s="108">
        <f t="shared" si="414"/>
        <v>0</v>
      </c>
      <c r="T3653" s="341">
        <f>IF(ISBLANK($B3653),0,VLOOKUP($B3653,Listen!$A$2:$C$45,2,FALSE))</f>
        <v>0</v>
      </c>
      <c r="U3653" s="341">
        <f>IF(ISBLANK($B3653),0,VLOOKUP($B3653,Listen!$A$2:$C$45,3,FALSE))</f>
        <v>0</v>
      </c>
      <c r="V3653" s="342">
        <f t="shared" si="418"/>
        <v>0</v>
      </c>
      <c r="W3653" s="342">
        <f t="shared" si="416"/>
        <v>0</v>
      </c>
      <c r="X3653" s="342">
        <f t="shared" si="416"/>
        <v>0</v>
      </c>
      <c r="Y3653" s="342">
        <f t="shared" si="416"/>
        <v>0</v>
      </c>
      <c r="Z3653" s="342">
        <f t="shared" si="416"/>
        <v>0</v>
      </c>
      <c r="AA3653" s="342">
        <f t="shared" si="416"/>
        <v>0</v>
      </c>
      <c r="AB3653" s="342">
        <f t="shared" si="416"/>
        <v>0</v>
      </c>
      <c r="AC3653" s="109">
        <f t="shared" si="415"/>
        <v>0</v>
      </c>
      <c r="AD3653" s="109">
        <f>IF(C3653=A_Stammdaten!$B$12,E_SAV!$S3653-E_SAV!$AE3653,HLOOKUP(A_Stammdaten!$B$12-1,$AF$4:$AL$4004,ROW(C3653)-3,FALSE)-$AE3653)</f>
        <v>0</v>
      </c>
      <c r="AE3653" s="109">
        <f>HLOOKUP(A_Stammdaten!$B$12,$AF$4:$AL$4004,ROW(C3653)-3,FALSE)</f>
        <v>0</v>
      </c>
      <c r="AF3653" s="109">
        <f t="shared" ref="AF3653:AF3716" si="419">IF(OR($C3653=0,$S3653=0),0,IF($C3653&lt;=AF$4,$S3653-$S3653/V3653*(AF$4-$C3653+1),0))</f>
        <v>0</v>
      </c>
      <c r="AG3653" s="109">
        <f t="shared" si="417"/>
        <v>0</v>
      </c>
      <c r="AH3653" s="109">
        <f t="shared" si="417"/>
        <v>0</v>
      </c>
      <c r="AI3653" s="109">
        <f t="shared" si="417"/>
        <v>0</v>
      </c>
      <c r="AJ3653" s="109">
        <f t="shared" si="417"/>
        <v>0</v>
      </c>
      <c r="AK3653" s="109">
        <f t="shared" si="417"/>
        <v>0</v>
      </c>
      <c r="AL3653" s="109">
        <f t="shared" si="417"/>
        <v>0</v>
      </c>
    </row>
    <row r="3654" spans="1:38" x14ac:dyDescent="0.3">
      <c r="A3654" s="421"/>
      <c r="B3654" s="421"/>
      <c r="C3654" s="422"/>
      <c r="D3654" s="423"/>
      <c r="E3654" s="421"/>
      <c r="F3654" s="421"/>
      <c r="G3654" s="421"/>
      <c r="H3654" s="421"/>
      <c r="I3654" s="421"/>
      <c r="J3654" s="421"/>
      <c r="K3654" s="421"/>
      <c r="L3654" s="421"/>
      <c r="M3654" s="423"/>
      <c r="N3654" s="340">
        <f>IF(C3654&gt;A_Stammdaten!$B$12,0,SUM(E3654,F3654,H3654,J3654:K3654)-SUM(G3654,I3654,L3654:M3654))</f>
        <v>0</v>
      </c>
      <c r="O3654" s="421"/>
      <c r="P3654" s="421"/>
      <c r="Q3654" s="421"/>
      <c r="R3654" s="421"/>
      <c r="S3654" s="108">
        <f t="shared" ref="S3654:S3717" si="420">N3654-SUM(O3654:R3654)</f>
        <v>0</v>
      </c>
      <c r="T3654" s="341">
        <f>IF(ISBLANK($B3654),0,VLOOKUP($B3654,Listen!$A$2:$C$45,2,FALSE))</f>
        <v>0</v>
      </c>
      <c r="U3654" s="341">
        <f>IF(ISBLANK($B3654),0,VLOOKUP($B3654,Listen!$A$2:$C$45,3,FALSE))</f>
        <v>0</v>
      </c>
      <c r="V3654" s="342">
        <f t="shared" si="418"/>
        <v>0</v>
      </c>
      <c r="W3654" s="342">
        <f t="shared" si="416"/>
        <v>0</v>
      </c>
      <c r="X3654" s="342">
        <f t="shared" si="416"/>
        <v>0</v>
      </c>
      <c r="Y3654" s="342">
        <f t="shared" si="416"/>
        <v>0</v>
      </c>
      <c r="Z3654" s="342">
        <f t="shared" si="416"/>
        <v>0</v>
      </c>
      <c r="AA3654" s="342">
        <f t="shared" si="416"/>
        <v>0</v>
      </c>
      <c r="AB3654" s="342">
        <f t="shared" si="416"/>
        <v>0</v>
      </c>
      <c r="AC3654" s="109">
        <f t="shared" ref="AC3654:AC3717" si="421">AE3654+AD3654</f>
        <v>0</v>
      </c>
      <c r="AD3654" s="109">
        <f>IF(C3654=A_Stammdaten!$B$12,E_SAV!$S3654-E_SAV!$AE3654,HLOOKUP(A_Stammdaten!$B$12-1,$AF$4:$AL$4004,ROW(C3654)-3,FALSE)-$AE3654)</f>
        <v>0</v>
      </c>
      <c r="AE3654" s="109">
        <f>HLOOKUP(A_Stammdaten!$B$12,$AF$4:$AL$4004,ROW(C3654)-3,FALSE)</f>
        <v>0</v>
      </c>
      <c r="AF3654" s="109">
        <f t="shared" si="419"/>
        <v>0</v>
      </c>
      <c r="AG3654" s="109">
        <f t="shared" si="417"/>
        <v>0</v>
      </c>
      <c r="AH3654" s="109">
        <f t="shared" si="417"/>
        <v>0</v>
      </c>
      <c r="AI3654" s="109">
        <f t="shared" si="417"/>
        <v>0</v>
      </c>
      <c r="AJ3654" s="109">
        <f t="shared" si="417"/>
        <v>0</v>
      </c>
      <c r="AK3654" s="109">
        <f t="shared" si="417"/>
        <v>0</v>
      </c>
      <c r="AL3654" s="109">
        <f t="shared" si="417"/>
        <v>0</v>
      </c>
    </row>
    <row r="3655" spans="1:38" x14ac:dyDescent="0.3">
      <c r="A3655" s="421"/>
      <c r="B3655" s="421"/>
      <c r="C3655" s="422"/>
      <c r="D3655" s="423"/>
      <c r="E3655" s="421"/>
      <c r="F3655" s="421"/>
      <c r="G3655" s="421"/>
      <c r="H3655" s="421"/>
      <c r="I3655" s="421"/>
      <c r="J3655" s="421"/>
      <c r="K3655" s="421"/>
      <c r="L3655" s="421"/>
      <c r="M3655" s="423"/>
      <c r="N3655" s="340">
        <f>IF(C3655&gt;A_Stammdaten!$B$12,0,SUM(E3655,F3655,H3655,J3655:K3655)-SUM(G3655,I3655,L3655:M3655))</f>
        <v>0</v>
      </c>
      <c r="O3655" s="421"/>
      <c r="P3655" s="421"/>
      <c r="Q3655" s="421"/>
      <c r="R3655" s="421"/>
      <c r="S3655" s="108">
        <f t="shared" si="420"/>
        <v>0</v>
      </c>
      <c r="T3655" s="341">
        <f>IF(ISBLANK($B3655),0,VLOOKUP($B3655,Listen!$A$2:$C$45,2,FALSE))</f>
        <v>0</v>
      </c>
      <c r="U3655" s="341">
        <f>IF(ISBLANK($B3655),0,VLOOKUP($B3655,Listen!$A$2:$C$45,3,FALSE))</f>
        <v>0</v>
      </c>
      <c r="V3655" s="342">
        <f t="shared" si="418"/>
        <v>0</v>
      </c>
      <c r="W3655" s="342">
        <f t="shared" si="416"/>
        <v>0</v>
      </c>
      <c r="X3655" s="342">
        <f t="shared" si="416"/>
        <v>0</v>
      </c>
      <c r="Y3655" s="342">
        <f t="shared" si="416"/>
        <v>0</v>
      </c>
      <c r="Z3655" s="342">
        <f t="shared" si="416"/>
        <v>0</v>
      </c>
      <c r="AA3655" s="342">
        <f t="shared" si="416"/>
        <v>0</v>
      </c>
      <c r="AB3655" s="342">
        <f t="shared" si="416"/>
        <v>0</v>
      </c>
      <c r="AC3655" s="109">
        <f t="shared" si="421"/>
        <v>0</v>
      </c>
      <c r="AD3655" s="109">
        <f>IF(C3655=A_Stammdaten!$B$12,E_SAV!$S3655-E_SAV!$AE3655,HLOOKUP(A_Stammdaten!$B$12-1,$AF$4:$AL$4004,ROW(C3655)-3,FALSE)-$AE3655)</f>
        <v>0</v>
      </c>
      <c r="AE3655" s="109">
        <f>HLOOKUP(A_Stammdaten!$B$12,$AF$4:$AL$4004,ROW(C3655)-3,FALSE)</f>
        <v>0</v>
      </c>
      <c r="AF3655" s="109">
        <f t="shared" si="419"/>
        <v>0</v>
      </c>
      <c r="AG3655" s="109">
        <f t="shared" si="417"/>
        <v>0</v>
      </c>
      <c r="AH3655" s="109">
        <f t="shared" si="417"/>
        <v>0</v>
      </c>
      <c r="AI3655" s="109">
        <f t="shared" si="417"/>
        <v>0</v>
      </c>
      <c r="AJ3655" s="109">
        <f t="shared" si="417"/>
        <v>0</v>
      </c>
      <c r="AK3655" s="109">
        <f t="shared" si="417"/>
        <v>0</v>
      </c>
      <c r="AL3655" s="109">
        <f t="shared" si="417"/>
        <v>0</v>
      </c>
    </row>
    <row r="3656" spans="1:38" x14ac:dyDescent="0.3">
      <c r="A3656" s="421"/>
      <c r="B3656" s="421"/>
      <c r="C3656" s="422"/>
      <c r="D3656" s="423"/>
      <c r="E3656" s="421"/>
      <c r="F3656" s="421"/>
      <c r="G3656" s="421"/>
      <c r="H3656" s="421"/>
      <c r="I3656" s="421"/>
      <c r="J3656" s="421"/>
      <c r="K3656" s="421"/>
      <c r="L3656" s="421"/>
      <c r="M3656" s="423"/>
      <c r="N3656" s="340">
        <f>IF(C3656&gt;A_Stammdaten!$B$12,0,SUM(E3656,F3656,H3656,J3656:K3656)-SUM(G3656,I3656,L3656:M3656))</f>
        <v>0</v>
      </c>
      <c r="O3656" s="421"/>
      <c r="P3656" s="421"/>
      <c r="Q3656" s="421"/>
      <c r="R3656" s="421"/>
      <c r="S3656" s="108">
        <f t="shared" si="420"/>
        <v>0</v>
      </c>
      <c r="T3656" s="341">
        <f>IF(ISBLANK($B3656),0,VLOOKUP($B3656,Listen!$A$2:$C$45,2,FALSE))</f>
        <v>0</v>
      </c>
      <c r="U3656" s="341">
        <f>IF(ISBLANK($B3656),0,VLOOKUP($B3656,Listen!$A$2:$C$45,3,FALSE))</f>
        <v>0</v>
      </c>
      <c r="V3656" s="342">
        <f t="shared" si="418"/>
        <v>0</v>
      </c>
      <c r="W3656" s="342">
        <f t="shared" si="416"/>
        <v>0</v>
      </c>
      <c r="X3656" s="342">
        <f t="shared" si="416"/>
        <v>0</v>
      </c>
      <c r="Y3656" s="342">
        <f t="shared" si="416"/>
        <v>0</v>
      </c>
      <c r="Z3656" s="342">
        <f t="shared" si="416"/>
        <v>0</v>
      </c>
      <c r="AA3656" s="342">
        <f t="shared" si="416"/>
        <v>0</v>
      </c>
      <c r="AB3656" s="342">
        <f t="shared" si="416"/>
        <v>0</v>
      </c>
      <c r="AC3656" s="109">
        <f t="shared" si="421"/>
        <v>0</v>
      </c>
      <c r="AD3656" s="109">
        <f>IF(C3656=A_Stammdaten!$B$12,E_SAV!$S3656-E_SAV!$AE3656,HLOOKUP(A_Stammdaten!$B$12-1,$AF$4:$AL$4004,ROW(C3656)-3,FALSE)-$AE3656)</f>
        <v>0</v>
      </c>
      <c r="AE3656" s="109">
        <f>HLOOKUP(A_Stammdaten!$B$12,$AF$4:$AL$4004,ROW(C3656)-3,FALSE)</f>
        <v>0</v>
      </c>
      <c r="AF3656" s="109">
        <f t="shared" si="419"/>
        <v>0</v>
      </c>
      <c r="AG3656" s="109">
        <f t="shared" si="417"/>
        <v>0</v>
      </c>
      <c r="AH3656" s="109">
        <f t="shared" si="417"/>
        <v>0</v>
      </c>
      <c r="AI3656" s="109">
        <f t="shared" si="417"/>
        <v>0</v>
      </c>
      <c r="AJ3656" s="109">
        <f t="shared" si="417"/>
        <v>0</v>
      </c>
      <c r="AK3656" s="109">
        <f t="shared" si="417"/>
        <v>0</v>
      </c>
      <c r="AL3656" s="109">
        <f t="shared" si="417"/>
        <v>0</v>
      </c>
    </row>
    <row r="3657" spans="1:38" x14ac:dyDescent="0.3">
      <c r="A3657" s="421"/>
      <c r="B3657" s="421"/>
      <c r="C3657" s="422"/>
      <c r="D3657" s="423"/>
      <c r="E3657" s="421"/>
      <c r="F3657" s="421"/>
      <c r="G3657" s="421"/>
      <c r="H3657" s="421"/>
      <c r="I3657" s="421"/>
      <c r="J3657" s="421"/>
      <c r="K3657" s="421"/>
      <c r="L3657" s="421"/>
      <c r="M3657" s="423"/>
      <c r="N3657" s="340">
        <f>IF(C3657&gt;A_Stammdaten!$B$12,0,SUM(E3657,F3657,H3657,J3657:K3657)-SUM(G3657,I3657,L3657:M3657))</f>
        <v>0</v>
      </c>
      <c r="O3657" s="421"/>
      <c r="P3657" s="421"/>
      <c r="Q3657" s="421"/>
      <c r="R3657" s="421"/>
      <c r="S3657" s="108">
        <f t="shared" si="420"/>
        <v>0</v>
      </c>
      <c r="T3657" s="341">
        <f>IF(ISBLANK($B3657),0,VLOOKUP($B3657,Listen!$A$2:$C$45,2,FALSE))</f>
        <v>0</v>
      </c>
      <c r="U3657" s="341">
        <f>IF(ISBLANK($B3657),0,VLOOKUP($B3657,Listen!$A$2:$C$45,3,FALSE))</f>
        <v>0</v>
      </c>
      <c r="V3657" s="342">
        <f t="shared" si="418"/>
        <v>0</v>
      </c>
      <c r="W3657" s="342">
        <f t="shared" si="416"/>
        <v>0</v>
      </c>
      <c r="X3657" s="342">
        <f t="shared" si="416"/>
        <v>0</v>
      </c>
      <c r="Y3657" s="342">
        <f t="shared" si="416"/>
        <v>0</v>
      </c>
      <c r="Z3657" s="342">
        <f t="shared" si="416"/>
        <v>0</v>
      </c>
      <c r="AA3657" s="342">
        <f t="shared" si="416"/>
        <v>0</v>
      </c>
      <c r="AB3657" s="342">
        <f t="shared" si="416"/>
        <v>0</v>
      </c>
      <c r="AC3657" s="109">
        <f t="shared" si="421"/>
        <v>0</v>
      </c>
      <c r="AD3657" s="109">
        <f>IF(C3657=A_Stammdaten!$B$12,E_SAV!$S3657-E_SAV!$AE3657,HLOOKUP(A_Stammdaten!$B$12-1,$AF$4:$AL$4004,ROW(C3657)-3,FALSE)-$AE3657)</f>
        <v>0</v>
      </c>
      <c r="AE3657" s="109">
        <f>HLOOKUP(A_Stammdaten!$B$12,$AF$4:$AL$4004,ROW(C3657)-3,FALSE)</f>
        <v>0</v>
      </c>
      <c r="AF3657" s="109">
        <f t="shared" si="419"/>
        <v>0</v>
      </c>
      <c r="AG3657" s="109">
        <f t="shared" si="417"/>
        <v>0</v>
      </c>
      <c r="AH3657" s="109">
        <f t="shared" si="417"/>
        <v>0</v>
      </c>
      <c r="AI3657" s="109">
        <f t="shared" si="417"/>
        <v>0</v>
      </c>
      <c r="AJ3657" s="109">
        <f t="shared" si="417"/>
        <v>0</v>
      </c>
      <c r="AK3657" s="109">
        <f t="shared" si="417"/>
        <v>0</v>
      </c>
      <c r="AL3657" s="109">
        <f t="shared" si="417"/>
        <v>0</v>
      </c>
    </row>
    <row r="3658" spans="1:38" x14ac:dyDescent="0.3">
      <c r="A3658" s="421"/>
      <c r="B3658" s="421"/>
      <c r="C3658" s="422"/>
      <c r="D3658" s="423"/>
      <c r="E3658" s="421"/>
      <c r="F3658" s="421"/>
      <c r="G3658" s="421"/>
      <c r="H3658" s="421"/>
      <c r="I3658" s="421"/>
      <c r="J3658" s="421"/>
      <c r="K3658" s="421"/>
      <c r="L3658" s="421"/>
      <c r="M3658" s="423"/>
      <c r="N3658" s="340">
        <f>IF(C3658&gt;A_Stammdaten!$B$12,0,SUM(E3658,F3658,H3658,J3658:K3658)-SUM(G3658,I3658,L3658:M3658))</f>
        <v>0</v>
      </c>
      <c r="O3658" s="421"/>
      <c r="P3658" s="421"/>
      <c r="Q3658" s="421"/>
      <c r="R3658" s="421"/>
      <c r="S3658" s="108">
        <f t="shared" si="420"/>
        <v>0</v>
      </c>
      <c r="T3658" s="341">
        <f>IF(ISBLANK($B3658),0,VLOOKUP($B3658,Listen!$A$2:$C$45,2,FALSE))</f>
        <v>0</v>
      </c>
      <c r="U3658" s="341">
        <f>IF(ISBLANK($B3658),0,VLOOKUP($B3658,Listen!$A$2:$C$45,3,FALSE))</f>
        <v>0</v>
      </c>
      <c r="V3658" s="342">
        <f t="shared" si="418"/>
        <v>0</v>
      </c>
      <c r="W3658" s="342">
        <f t="shared" si="416"/>
        <v>0</v>
      </c>
      <c r="X3658" s="342">
        <f t="shared" si="416"/>
        <v>0</v>
      </c>
      <c r="Y3658" s="342">
        <f t="shared" si="416"/>
        <v>0</v>
      </c>
      <c r="Z3658" s="342">
        <f t="shared" si="416"/>
        <v>0</v>
      </c>
      <c r="AA3658" s="342">
        <f t="shared" si="416"/>
        <v>0</v>
      </c>
      <c r="AB3658" s="342">
        <f t="shared" si="416"/>
        <v>0</v>
      </c>
      <c r="AC3658" s="109">
        <f t="shared" si="421"/>
        <v>0</v>
      </c>
      <c r="AD3658" s="109">
        <f>IF(C3658=A_Stammdaten!$B$12,E_SAV!$S3658-E_SAV!$AE3658,HLOOKUP(A_Stammdaten!$B$12-1,$AF$4:$AL$4004,ROW(C3658)-3,FALSE)-$AE3658)</f>
        <v>0</v>
      </c>
      <c r="AE3658" s="109">
        <f>HLOOKUP(A_Stammdaten!$B$12,$AF$4:$AL$4004,ROW(C3658)-3,FALSE)</f>
        <v>0</v>
      </c>
      <c r="AF3658" s="109">
        <f t="shared" si="419"/>
        <v>0</v>
      </c>
      <c r="AG3658" s="109">
        <f t="shared" si="417"/>
        <v>0</v>
      </c>
      <c r="AH3658" s="109">
        <f t="shared" si="417"/>
        <v>0</v>
      </c>
      <c r="AI3658" s="109">
        <f t="shared" si="417"/>
        <v>0</v>
      </c>
      <c r="AJ3658" s="109">
        <f t="shared" si="417"/>
        <v>0</v>
      </c>
      <c r="AK3658" s="109">
        <f t="shared" si="417"/>
        <v>0</v>
      </c>
      <c r="AL3658" s="109">
        <f t="shared" si="417"/>
        <v>0</v>
      </c>
    </row>
    <row r="3659" spans="1:38" x14ac:dyDescent="0.3">
      <c r="A3659" s="421"/>
      <c r="B3659" s="421"/>
      <c r="C3659" s="422"/>
      <c r="D3659" s="423"/>
      <c r="E3659" s="421"/>
      <c r="F3659" s="421"/>
      <c r="G3659" s="421"/>
      <c r="H3659" s="421"/>
      <c r="I3659" s="421"/>
      <c r="J3659" s="421"/>
      <c r="K3659" s="421"/>
      <c r="L3659" s="421"/>
      <c r="M3659" s="423"/>
      <c r="N3659" s="340">
        <f>IF(C3659&gt;A_Stammdaten!$B$12,0,SUM(E3659,F3659,H3659,J3659:K3659)-SUM(G3659,I3659,L3659:M3659))</f>
        <v>0</v>
      </c>
      <c r="O3659" s="421"/>
      <c r="P3659" s="421"/>
      <c r="Q3659" s="421"/>
      <c r="R3659" s="421"/>
      <c r="S3659" s="108">
        <f t="shared" si="420"/>
        <v>0</v>
      </c>
      <c r="T3659" s="341">
        <f>IF(ISBLANK($B3659),0,VLOOKUP($B3659,Listen!$A$2:$C$45,2,FALSE))</f>
        <v>0</v>
      </c>
      <c r="U3659" s="341">
        <f>IF(ISBLANK($B3659),0,VLOOKUP($B3659,Listen!$A$2:$C$45,3,FALSE))</f>
        <v>0</v>
      </c>
      <c r="V3659" s="342">
        <f t="shared" si="418"/>
        <v>0</v>
      </c>
      <c r="W3659" s="342">
        <f t="shared" si="416"/>
        <v>0</v>
      </c>
      <c r="X3659" s="342">
        <f t="shared" si="416"/>
        <v>0</v>
      </c>
      <c r="Y3659" s="342">
        <f t="shared" si="416"/>
        <v>0</v>
      </c>
      <c r="Z3659" s="342">
        <f t="shared" si="416"/>
        <v>0</v>
      </c>
      <c r="AA3659" s="342">
        <f t="shared" si="416"/>
        <v>0</v>
      </c>
      <c r="AB3659" s="342">
        <f t="shared" si="416"/>
        <v>0</v>
      </c>
      <c r="AC3659" s="109">
        <f t="shared" si="421"/>
        <v>0</v>
      </c>
      <c r="AD3659" s="109">
        <f>IF(C3659=A_Stammdaten!$B$12,E_SAV!$S3659-E_SAV!$AE3659,HLOOKUP(A_Stammdaten!$B$12-1,$AF$4:$AL$4004,ROW(C3659)-3,FALSE)-$AE3659)</f>
        <v>0</v>
      </c>
      <c r="AE3659" s="109">
        <f>HLOOKUP(A_Stammdaten!$B$12,$AF$4:$AL$4004,ROW(C3659)-3,FALSE)</f>
        <v>0</v>
      </c>
      <c r="AF3659" s="109">
        <f t="shared" si="419"/>
        <v>0</v>
      </c>
      <c r="AG3659" s="109">
        <f t="shared" si="417"/>
        <v>0</v>
      </c>
      <c r="AH3659" s="109">
        <f t="shared" si="417"/>
        <v>0</v>
      </c>
      <c r="AI3659" s="109">
        <f t="shared" si="417"/>
        <v>0</v>
      </c>
      <c r="AJ3659" s="109">
        <f t="shared" si="417"/>
        <v>0</v>
      </c>
      <c r="AK3659" s="109">
        <f t="shared" si="417"/>
        <v>0</v>
      </c>
      <c r="AL3659" s="109">
        <f t="shared" si="417"/>
        <v>0</v>
      </c>
    </row>
    <row r="3660" spans="1:38" x14ac:dyDescent="0.3">
      <c r="A3660" s="421"/>
      <c r="B3660" s="421"/>
      <c r="C3660" s="422"/>
      <c r="D3660" s="423"/>
      <c r="E3660" s="421"/>
      <c r="F3660" s="421"/>
      <c r="G3660" s="421"/>
      <c r="H3660" s="421"/>
      <c r="I3660" s="421"/>
      <c r="J3660" s="421"/>
      <c r="K3660" s="421"/>
      <c r="L3660" s="421"/>
      <c r="M3660" s="423"/>
      <c r="N3660" s="340">
        <f>IF(C3660&gt;A_Stammdaten!$B$12,0,SUM(E3660,F3660,H3660,J3660:K3660)-SUM(G3660,I3660,L3660:M3660))</f>
        <v>0</v>
      </c>
      <c r="O3660" s="421"/>
      <c r="P3660" s="421"/>
      <c r="Q3660" s="421"/>
      <c r="R3660" s="421"/>
      <c r="S3660" s="108">
        <f t="shared" si="420"/>
        <v>0</v>
      </c>
      <c r="T3660" s="341">
        <f>IF(ISBLANK($B3660),0,VLOOKUP($B3660,Listen!$A$2:$C$45,2,FALSE))</f>
        <v>0</v>
      </c>
      <c r="U3660" s="341">
        <f>IF(ISBLANK($B3660),0,VLOOKUP($B3660,Listen!$A$2:$C$45,3,FALSE))</f>
        <v>0</v>
      </c>
      <c r="V3660" s="342">
        <f t="shared" si="418"/>
        <v>0</v>
      </c>
      <c r="W3660" s="342">
        <f t="shared" si="416"/>
        <v>0</v>
      </c>
      <c r="X3660" s="342">
        <f t="shared" si="416"/>
        <v>0</v>
      </c>
      <c r="Y3660" s="342">
        <f t="shared" si="416"/>
        <v>0</v>
      </c>
      <c r="Z3660" s="342">
        <f t="shared" si="416"/>
        <v>0</v>
      </c>
      <c r="AA3660" s="342">
        <f t="shared" si="416"/>
        <v>0</v>
      </c>
      <c r="AB3660" s="342">
        <f t="shared" si="416"/>
        <v>0</v>
      </c>
      <c r="AC3660" s="109">
        <f t="shared" si="421"/>
        <v>0</v>
      </c>
      <c r="AD3660" s="109">
        <f>IF(C3660=A_Stammdaten!$B$12,E_SAV!$S3660-E_SAV!$AE3660,HLOOKUP(A_Stammdaten!$B$12-1,$AF$4:$AL$4004,ROW(C3660)-3,FALSE)-$AE3660)</f>
        <v>0</v>
      </c>
      <c r="AE3660" s="109">
        <f>HLOOKUP(A_Stammdaten!$B$12,$AF$4:$AL$4004,ROW(C3660)-3,FALSE)</f>
        <v>0</v>
      </c>
      <c r="AF3660" s="109">
        <f t="shared" si="419"/>
        <v>0</v>
      </c>
      <c r="AG3660" s="109">
        <f t="shared" si="417"/>
        <v>0</v>
      </c>
      <c r="AH3660" s="109">
        <f t="shared" si="417"/>
        <v>0</v>
      </c>
      <c r="AI3660" s="109">
        <f t="shared" si="417"/>
        <v>0</v>
      </c>
      <c r="AJ3660" s="109">
        <f t="shared" si="417"/>
        <v>0</v>
      </c>
      <c r="AK3660" s="109">
        <f t="shared" si="417"/>
        <v>0</v>
      </c>
      <c r="AL3660" s="109">
        <f t="shared" si="417"/>
        <v>0</v>
      </c>
    </row>
    <row r="3661" spans="1:38" x14ac:dyDescent="0.3">
      <c r="A3661" s="421"/>
      <c r="B3661" s="421"/>
      <c r="C3661" s="422"/>
      <c r="D3661" s="423"/>
      <c r="E3661" s="421"/>
      <c r="F3661" s="421"/>
      <c r="G3661" s="421"/>
      <c r="H3661" s="421"/>
      <c r="I3661" s="421"/>
      <c r="J3661" s="421"/>
      <c r="K3661" s="421"/>
      <c r="L3661" s="421"/>
      <c r="M3661" s="423"/>
      <c r="N3661" s="340">
        <f>IF(C3661&gt;A_Stammdaten!$B$12,0,SUM(E3661,F3661,H3661,J3661:K3661)-SUM(G3661,I3661,L3661:M3661))</f>
        <v>0</v>
      </c>
      <c r="O3661" s="421"/>
      <c r="P3661" s="421"/>
      <c r="Q3661" s="421"/>
      <c r="R3661" s="421"/>
      <c r="S3661" s="108">
        <f t="shared" si="420"/>
        <v>0</v>
      </c>
      <c r="T3661" s="341">
        <f>IF(ISBLANK($B3661),0,VLOOKUP($B3661,Listen!$A$2:$C$45,2,FALSE))</f>
        <v>0</v>
      </c>
      <c r="U3661" s="341">
        <f>IF(ISBLANK($B3661),0,VLOOKUP($B3661,Listen!$A$2:$C$45,3,FALSE))</f>
        <v>0</v>
      </c>
      <c r="V3661" s="342">
        <f t="shared" si="418"/>
        <v>0</v>
      </c>
      <c r="W3661" s="342">
        <f t="shared" si="416"/>
        <v>0</v>
      </c>
      <c r="X3661" s="342">
        <f t="shared" si="416"/>
        <v>0</v>
      </c>
      <c r="Y3661" s="342">
        <f t="shared" si="416"/>
        <v>0</v>
      </c>
      <c r="Z3661" s="342">
        <f t="shared" si="416"/>
        <v>0</v>
      </c>
      <c r="AA3661" s="342">
        <f t="shared" si="416"/>
        <v>0</v>
      </c>
      <c r="AB3661" s="342">
        <f t="shared" si="416"/>
        <v>0</v>
      </c>
      <c r="AC3661" s="109">
        <f t="shared" si="421"/>
        <v>0</v>
      </c>
      <c r="AD3661" s="109">
        <f>IF(C3661=A_Stammdaten!$B$12,E_SAV!$S3661-E_SAV!$AE3661,HLOOKUP(A_Stammdaten!$B$12-1,$AF$4:$AL$4004,ROW(C3661)-3,FALSE)-$AE3661)</f>
        <v>0</v>
      </c>
      <c r="AE3661" s="109">
        <f>HLOOKUP(A_Stammdaten!$B$12,$AF$4:$AL$4004,ROW(C3661)-3,FALSE)</f>
        <v>0</v>
      </c>
      <c r="AF3661" s="109">
        <f t="shared" si="419"/>
        <v>0</v>
      </c>
      <c r="AG3661" s="109">
        <f t="shared" si="417"/>
        <v>0</v>
      </c>
      <c r="AH3661" s="109">
        <f t="shared" si="417"/>
        <v>0</v>
      </c>
      <c r="AI3661" s="109">
        <f t="shared" si="417"/>
        <v>0</v>
      </c>
      <c r="AJ3661" s="109">
        <f t="shared" si="417"/>
        <v>0</v>
      </c>
      <c r="AK3661" s="109">
        <f t="shared" si="417"/>
        <v>0</v>
      </c>
      <c r="AL3661" s="109">
        <f t="shared" si="417"/>
        <v>0</v>
      </c>
    </row>
    <row r="3662" spans="1:38" x14ac:dyDescent="0.3">
      <c r="A3662" s="421"/>
      <c r="B3662" s="421"/>
      <c r="C3662" s="422"/>
      <c r="D3662" s="423"/>
      <c r="E3662" s="421"/>
      <c r="F3662" s="421"/>
      <c r="G3662" s="421"/>
      <c r="H3662" s="421"/>
      <c r="I3662" s="421"/>
      <c r="J3662" s="421"/>
      <c r="K3662" s="421"/>
      <c r="L3662" s="421"/>
      <c r="M3662" s="423"/>
      <c r="N3662" s="340">
        <f>IF(C3662&gt;A_Stammdaten!$B$12,0,SUM(E3662,F3662,H3662,J3662:K3662)-SUM(G3662,I3662,L3662:M3662))</f>
        <v>0</v>
      </c>
      <c r="O3662" s="421"/>
      <c r="P3662" s="421"/>
      <c r="Q3662" s="421"/>
      <c r="R3662" s="421"/>
      <c r="S3662" s="108">
        <f t="shared" si="420"/>
        <v>0</v>
      </c>
      <c r="T3662" s="341">
        <f>IF(ISBLANK($B3662),0,VLOOKUP($B3662,Listen!$A$2:$C$45,2,FALSE))</f>
        <v>0</v>
      </c>
      <c r="U3662" s="341">
        <f>IF(ISBLANK($B3662),0,VLOOKUP($B3662,Listen!$A$2:$C$45,3,FALSE))</f>
        <v>0</v>
      </c>
      <c r="V3662" s="342">
        <f t="shared" si="418"/>
        <v>0</v>
      </c>
      <c r="W3662" s="342">
        <f t="shared" si="416"/>
        <v>0</v>
      </c>
      <c r="X3662" s="342">
        <f t="shared" si="416"/>
        <v>0</v>
      </c>
      <c r="Y3662" s="342">
        <f t="shared" si="416"/>
        <v>0</v>
      </c>
      <c r="Z3662" s="342">
        <f t="shared" si="416"/>
        <v>0</v>
      </c>
      <c r="AA3662" s="342">
        <f t="shared" si="416"/>
        <v>0</v>
      </c>
      <c r="AB3662" s="342">
        <f t="shared" si="416"/>
        <v>0</v>
      </c>
      <c r="AC3662" s="109">
        <f t="shared" si="421"/>
        <v>0</v>
      </c>
      <c r="AD3662" s="109">
        <f>IF(C3662=A_Stammdaten!$B$12,E_SAV!$S3662-E_SAV!$AE3662,HLOOKUP(A_Stammdaten!$B$12-1,$AF$4:$AL$4004,ROW(C3662)-3,FALSE)-$AE3662)</f>
        <v>0</v>
      </c>
      <c r="AE3662" s="109">
        <f>HLOOKUP(A_Stammdaten!$B$12,$AF$4:$AL$4004,ROW(C3662)-3,FALSE)</f>
        <v>0</v>
      </c>
      <c r="AF3662" s="109">
        <f t="shared" si="419"/>
        <v>0</v>
      </c>
      <c r="AG3662" s="109">
        <f t="shared" si="417"/>
        <v>0</v>
      </c>
      <c r="AH3662" s="109">
        <f t="shared" si="417"/>
        <v>0</v>
      </c>
      <c r="AI3662" s="109">
        <f t="shared" si="417"/>
        <v>0</v>
      </c>
      <c r="AJ3662" s="109">
        <f t="shared" si="417"/>
        <v>0</v>
      </c>
      <c r="AK3662" s="109">
        <f t="shared" si="417"/>
        <v>0</v>
      </c>
      <c r="AL3662" s="109">
        <f t="shared" si="417"/>
        <v>0</v>
      </c>
    </row>
    <row r="3663" spans="1:38" x14ac:dyDescent="0.3">
      <c r="A3663" s="421"/>
      <c r="B3663" s="421"/>
      <c r="C3663" s="422"/>
      <c r="D3663" s="423"/>
      <c r="E3663" s="421"/>
      <c r="F3663" s="421"/>
      <c r="G3663" s="421"/>
      <c r="H3663" s="421"/>
      <c r="I3663" s="421"/>
      <c r="J3663" s="421"/>
      <c r="K3663" s="421"/>
      <c r="L3663" s="421"/>
      <c r="M3663" s="423"/>
      <c r="N3663" s="340">
        <f>IF(C3663&gt;A_Stammdaten!$B$12,0,SUM(E3663,F3663,H3663,J3663:K3663)-SUM(G3663,I3663,L3663:M3663))</f>
        <v>0</v>
      </c>
      <c r="O3663" s="421"/>
      <c r="P3663" s="421"/>
      <c r="Q3663" s="421"/>
      <c r="R3663" s="421"/>
      <c r="S3663" s="108">
        <f t="shared" si="420"/>
        <v>0</v>
      </c>
      <c r="T3663" s="341">
        <f>IF(ISBLANK($B3663),0,VLOOKUP($B3663,Listen!$A$2:$C$45,2,FALSE))</f>
        <v>0</v>
      </c>
      <c r="U3663" s="341">
        <f>IF(ISBLANK($B3663),0,VLOOKUP($B3663,Listen!$A$2:$C$45,3,FALSE))</f>
        <v>0</v>
      </c>
      <c r="V3663" s="342">
        <f t="shared" si="418"/>
        <v>0</v>
      </c>
      <c r="W3663" s="342">
        <f t="shared" si="416"/>
        <v>0</v>
      </c>
      <c r="X3663" s="342">
        <f t="shared" si="416"/>
        <v>0</v>
      </c>
      <c r="Y3663" s="342">
        <f t="shared" si="416"/>
        <v>0</v>
      </c>
      <c r="Z3663" s="342">
        <f t="shared" si="416"/>
        <v>0</v>
      </c>
      <c r="AA3663" s="342">
        <f t="shared" si="416"/>
        <v>0</v>
      </c>
      <c r="AB3663" s="342">
        <f t="shared" si="416"/>
        <v>0</v>
      </c>
      <c r="AC3663" s="109">
        <f t="shared" si="421"/>
        <v>0</v>
      </c>
      <c r="AD3663" s="109">
        <f>IF(C3663=A_Stammdaten!$B$12,E_SAV!$S3663-E_SAV!$AE3663,HLOOKUP(A_Stammdaten!$B$12-1,$AF$4:$AL$4004,ROW(C3663)-3,FALSE)-$AE3663)</f>
        <v>0</v>
      </c>
      <c r="AE3663" s="109">
        <f>HLOOKUP(A_Stammdaten!$B$12,$AF$4:$AL$4004,ROW(C3663)-3,FALSE)</f>
        <v>0</v>
      </c>
      <c r="AF3663" s="109">
        <f t="shared" si="419"/>
        <v>0</v>
      </c>
      <c r="AG3663" s="109">
        <f t="shared" si="417"/>
        <v>0</v>
      </c>
      <c r="AH3663" s="109">
        <f t="shared" si="417"/>
        <v>0</v>
      </c>
      <c r="AI3663" s="109">
        <f t="shared" si="417"/>
        <v>0</v>
      </c>
      <c r="AJ3663" s="109">
        <f t="shared" si="417"/>
        <v>0</v>
      </c>
      <c r="AK3663" s="109">
        <f t="shared" si="417"/>
        <v>0</v>
      </c>
      <c r="AL3663" s="109">
        <f t="shared" si="417"/>
        <v>0</v>
      </c>
    </row>
    <row r="3664" spans="1:38" x14ac:dyDescent="0.3">
      <c r="A3664" s="421"/>
      <c r="B3664" s="421"/>
      <c r="C3664" s="422"/>
      <c r="D3664" s="423"/>
      <c r="E3664" s="421"/>
      <c r="F3664" s="421"/>
      <c r="G3664" s="421"/>
      <c r="H3664" s="421"/>
      <c r="I3664" s="421"/>
      <c r="J3664" s="421"/>
      <c r="K3664" s="421"/>
      <c r="L3664" s="421"/>
      <c r="M3664" s="423"/>
      <c r="N3664" s="340">
        <f>IF(C3664&gt;A_Stammdaten!$B$12,0,SUM(E3664,F3664,H3664,J3664:K3664)-SUM(G3664,I3664,L3664:M3664))</f>
        <v>0</v>
      </c>
      <c r="O3664" s="421"/>
      <c r="P3664" s="421"/>
      <c r="Q3664" s="421"/>
      <c r="R3664" s="421"/>
      <c r="S3664" s="108">
        <f t="shared" si="420"/>
        <v>0</v>
      </c>
      <c r="T3664" s="341">
        <f>IF(ISBLANK($B3664),0,VLOOKUP($B3664,Listen!$A$2:$C$45,2,FALSE))</f>
        <v>0</v>
      </c>
      <c r="U3664" s="341">
        <f>IF(ISBLANK($B3664),0,VLOOKUP($B3664,Listen!$A$2:$C$45,3,FALSE))</f>
        <v>0</v>
      </c>
      <c r="V3664" s="342">
        <f t="shared" si="418"/>
        <v>0</v>
      </c>
      <c r="W3664" s="342">
        <f t="shared" si="416"/>
        <v>0</v>
      </c>
      <c r="X3664" s="342">
        <f t="shared" si="416"/>
        <v>0</v>
      </c>
      <c r="Y3664" s="342">
        <f t="shared" ref="W3664:AB3706" si="422">$T3664</f>
        <v>0</v>
      </c>
      <c r="Z3664" s="342">
        <f t="shared" si="422"/>
        <v>0</v>
      </c>
      <c r="AA3664" s="342">
        <f t="shared" si="422"/>
        <v>0</v>
      </c>
      <c r="AB3664" s="342">
        <f t="shared" si="422"/>
        <v>0</v>
      </c>
      <c r="AC3664" s="109">
        <f t="shared" si="421"/>
        <v>0</v>
      </c>
      <c r="AD3664" s="109">
        <f>IF(C3664=A_Stammdaten!$B$12,E_SAV!$S3664-E_SAV!$AE3664,HLOOKUP(A_Stammdaten!$B$12-1,$AF$4:$AL$4004,ROW(C3664)-3,FALSE)-$AE3664)</f>
        <v>0</v>
      </c>
      <c r="AE3664" s="109">
        <f>HLOOKUP(A_Stammdaten!$B$12,$AF$4:$AL$4004,ROW(C3664)-3,FALSE)</f>
        <v>0</v>
      </c>
      <c r="AF3664" s="109">
        <f t="shared" si="419"/>
        <v>0</v>
      </c>
      <c r="AG3664" s="109">
        <f t="shared" si="417"/>
        <v>0</v>
      </c>
      <c r="AH3664" s="109">
        <f t="shared" si="417"/>
        <v>0</v>
      </c>
      <c r="AI3664" s="109">
        <f t="shared" si="417"/>
        <v>0</v>
      </c>
      <c r="AJ3664" s="109">
        <f t="shared" si="417"/>
        <v>0</v>
      </c>
      <c r="AK3664" s="109">
        <f t="shared" si="417"/>
        <v>0</v>
      </c>
      <c r="AL3664" s="109">
        <f t="shared" si="417"/>
        <v>0</v>
      </c>
    </row>
    <row r="3665" spans="1:38" x14ac:dyDescent="0.3">
      <c r="A3665" s="421"/>
      <c r="B3665" s="421"/>
      <c r="C3665" s="422"/>
      <c r="D3665" s="423"/>
      <c r="E3665" s="421"/>
      <c r="F3665" s="421"/>
      <c r="G3665" s="421"/>
      <c r="H3665" s="421"/>
      <c r="I3665" s="421"/>
      <c r="J3665" s="421"/>
      <c r="K3665" s="421"/>
      <c r="L3665" s="421"/>
      <c r="M3665" s="423"/>
      <c r="N3665" s="340">
        <f>IF(C3665&gt;A_Stammdaten!$B$12,0,SUM(E3665,F3665,H3665,J3665:K3665)-SUM(G3665,I3665,L3665:M3665))</f>
        <v>0</v>
      </c>
      <c r="O3665" s="421"/>
      <c r="P3665" s="421"/>
      <c r="Q3665" s="421"/>
      <c r="R3665" s="421"/>
      <c r="S3665" s="108">
        <f t="shared" si="420"/>
        <v>0</v>
      </c>
      <c r="T3665" s="341">
        <f>IF(ISBLANK($B3665),0,VLOOKUP($B3665,Listen!$A$2:$C$45,2,FALSE))</f>
        <v>0</v>
      </c>
      <c r="U3665" s="341">
        <f>IF(ISBLANK($B3665),0,VLOOKUP($B3665,Listen!$A$2:$C$45,3,FALSE))</f>
        <v>0</v>
      </c>
      <c r="V3665" s="342">
        <f t="shared" si="418"/>
        <v>0</v>
      </c>
      <c r="W3665" s="342">
        <f t="shared" si="422"/>
        <v>0</v>
      </c>
      <c r="X3665" s="342">
        <f t="shared" si="422"/>
        <v>0</v>
      </c>
      <c r="Y3665" s="342">
        <f t="shared" si="422"/>
        <v>0</v>
      </c>
      <c r="Z3665" s="342">
        <f t="shared" si="422"/>
        <v>0</v>
      </c>
      <c r="AA3665" s="342">
        <f t="shared" si="422"/>
        <v>0</v>
      </c>
      <c r="AB3665" s="342">
        <f t="shared" si="422"/>
        <v>0</v>
      </c>
      <c r="AC3665" s="109">
        <f t="shared" si="421"/>
        <v>0</v>
      </c>
      <c r="AD3665" s="109">
        <f>IF(C3665=A_Stammdaten!$B$12,E_SAV!$S3665-E_SAV!$AE3665,HLOOKUP(A_Stammdaten!$B$12-1,$AF$4:$AL$4004,ROW(C3665)-3,FALSE)-$AE3665)</f>
        <v>0</v>
      </c>
      <c r="AE3665" s="109">
        <f>HLOOKUP(A_Stammdaten!$B$12,$AF$4:$AL$4004,ROW(C3665)-3,FALSE)</f>
        <v>0</v>
      </c>
      <c r="AF3665" s="109">
        <f t="shared" si="419"/>
        <v>0</v>
      </c>
      <c r="AG3665" s="109">
        <f t="shared" si="417"/>
        <v>0</v>
      </c>
      <c r="AH3665" s="109">
        <f t="shared" si="417"/>
        <v>0</v>
      </c>
      <c r="AI3665" s="109">
        <f t="shared" si="417"/>
        <v>0</v>
      </c>
      <c r="AJ3665" s="109">
        <f t="shared" si="417"/>
        <v>0</v>
      </c>
      <c r="AK3665" s="109">
        <f t="shared" si="417"/>
        <v>0</v>
      </c>
      <c r="AL3665" s="109">
        <f t="shared" si="417"/>
        <v>0</v>
      </c>
    </row>
    <row r="3666" spans="1:38" x14ac:dyDescent="0.3">
      <c r="A3666" s="421"/>
      <c r="B3666" s="421"/>
      <c r="C3666" s="422"/>
      <c r="D3666" s="423"/>
      <c r="E3666" s="421"/>
      <c r="F3666" s="421"/>
      <c r="G3666" s="421"/>
      <c r="H3666" s="421"/>
      <c r="I3666" s="421"/>
      <c r="J3666" s="421"/>
      <c r="K3666" s="421"/>
      <c r="L3666" s="421"/>
      <c r="M3666" s="423"/>
      <c r="N3666" s="340">
        <f>IF(C3666&gt;A_Stammdaten!$B$12,0,SUM(E3666,F3666,H3666,J3666:K3666)-SUM(G3666,I3666,L3666:M3666))</f>
        <v>0</v>
      </c>
      <c r="O3666" s="421"/>
      <c r="P3666" s="421"/>
      <c r="Q3666" s="421"/>
      <c r="R3666" s="421"/>
      <c r="S3666" s="108">
        <f t="shared" si="420"/>
        <v>0</v>
      </c>
      <c r="T3666" s="341">
        <f>IF(ISBLANK($B3666),0,VLOOKUP($B3666,Listen!$A$2:$C$45,2,FALSE))</f>
        <v>0</v>
      </c>
      <c r="U3666" s="341">
        <f>IF(ISBLANK($B3666),0,VLOOKUP($B3666,Listen!$A$2:$C$45,3,FALSE))</f>
        <v>0</v>
      </c>
      <c r="V3666" s="342">
        <f t="shared" si="418"/>
        <v>0</v>
      </c>
      <c r="W3666" s="342">
        <f t="shared" si="422"/>
        <v>0</v>
      </c>
      <c r="X3666" s="342">
        <f t="shared" si="422"/>
        <v>0</v>
      </c>
      <c r="Y3666" s="342">
        <f t="shared" si="422"/>
        <v>0</v>
      </c>
      <c r="Z3666" s="342">
        <f t="shared" si="422"/>
        <v>0</v>
      </c>
      <c r="AA3666" s="342">
        <f t="shared" si="422"/>
        <v>0</v>
      </c>
      <c r="AB3666" s="342">
        <f t="shared" si="422"/>
        <v>0</v>
      </c>
      <c r="AC3666" s="109">
        <f t="shared" si="421"/>
        <v>0</v>
      </c>
      <c r="AD3666" s="109">
        <f>IF(C3666=A_Stammdaten!$B$12,E_SAV!$S3666-E_SAV!$AE3666,HLOOKUP(A_Stammdaten!$B$12-1,$AF$4:$AL$4004,ROW(C3666)-3,FALSE)-$AE3666)</f>
        <v>0</v>
      </c>
      <c r="AE3666" s="109">
        <f>HLOOKUP(A_Stammdaten!$B$12,$AF$4:$AL$4004,ROW(C3666)-3,FALSE)</f>
        <v>0</v>
      </c>
      <c r="AF3666" s="109">
        <f t="shared" si="419"/>
        <v>0</v>
      </c>
      <c r="AG3666" s="109">
        <f t="shared" si="417"/>
        <v>0</v>
      </c>
      <c r="AH3666" s="109">
        <f t="shared" si="417"/>
        <v>0</v>
      </c>
      <c r="AI3666" s="109">
        <f t="shared" si="417"/>
        <v>0</v>
      </c>
      <c r="AJ3666" s="109">
        <f t="shared" si="417"/>
        <v>0</v>
      </c>
      <c r="AK3666" s="109">
        <f t="shared" si="417"/>
        <v>0</v>
      </c>
      <c r="AL3666" s="109">
        <f t="shared" si="417"/>
        <v>0</v>
      </c>
    </row>
    <row r="3667" spans="1:38" x14ac:dyDescent="0.3">
      <c r="A3667" s="421"/>
      <c r="B3667" s="421"/>
      <c r="C3667" s="422"/>
      <c r="D3667" s="423"/>
      <c r="E3667" s="421"/>
      <c r="F3667" s="421"/>
      <c r="G3667" s="421"/>
      <c r="H3667" s="421"/>
      <c r="I3667" s="421"/>
      <c r="J3667" s="421"/>
      <c r="K3667" s="421"/>
      <c r="L3667" s="421"/>
      <c r="M3667" s="423"/>
      <c r="N3667" s="340">
        <f>IF(C3667&gt;A_Stammdaten!$B$12,0,SUM(E3667,F3667,H3667,J3667:K3667)-SUM(G3667,I3667,L3667:M3667))</f>
        <v>0</v>
      </c>
      <c r="O3667" s="421"/>
      <c r="P3667" s="421"/>
      <c r="Q3667" s="421"/>
      <c r="R3667" s="421"/>
      <c r="S3667" s="108">
        <f t="shared" si="420"/>
        <v>0</v>
      </c>
      <c r="T3667" s="341">
        <f>IF(ISBLANK($B3667),0,VLOOKUP($B3667,Listen!$A$2:$C$45,2,FALSE))</f>
        <v>0</v>
      </c>
      <c r="U3667" s="341">
        <f>IF(ISBLANK($B3667),0,VLOOKUP($B3667,Listen!$A$2:$C$45,3,FALSE))</f>
        <v>0</v>
      </c>
      <c r="V3667" s="342">
        <f t="shared" si="418"/>
        <v>0</v>
      </c>
      <c r="W3667" s="342">
        <f t="shared" si="422"/>
        <v>0</v>
      </c>
      <c r="X3667" s="342">
        <f t="shared" si="422"/>
        <v>0</v>
      </c>
      <c r="Y3667" s="342">
        <f t="shared" si="422"/>
        <v>0</v>
      </c>
      <c r="Z3667" s="342">
        <f t="shared" si="422"/>
        <v>0</v>
      </c>
      <c r="AA3667" s="342">
        <f t="shared" si="422"/>
        <v>0</v>
      </c>
      <c r="AB3667" s="342">
        <f t="shared" si="422"/>
        <v>0</v>
      </c>
      <c r="AC3667" s="109">
        <f t="shared" si="421"/>
        <v>0</v>
      </c>
      <c r="AD3667" s="109">
        <f>IF(C3667=A_Stammdaten!$B$12,E_SAV!$S3667-E_SAV!$AE3667,HLOOKUP(A_Stammdaten!$B$12-1,$AF$4:$AL$4004,ROW(C3667)-3,FALSE)-$AE3667)</f>
        <v>0</v>
      </c>
      <c r="AE3667" s="109">
        <f>HLOOKUP(A_Stammdaten!$B$12,$AF$4:$AL$4004,ROW(C3667)-3,FALSE)</f>
        <v>0</v>
      </c>
      <c r="AF3667" s="109">
        <f t="shared" si="419"/>
        <v>0</v>
      </c>
      <c r="AG3667" s="109">
        <f t="shared" si="417"/>
        <v>0</v>
      </c>
      <c r="AH3667" s="109">
        <f t="shared" si="417"/>
        <v>0</v>
      </c>
      <c r="AI3667" s="109">
        <f t="shared" si="417"/>
        <v>0</v>
      </c>
      <c r="AJ3667" s="109">
        <f t="shared" si="417"/>
        <v>0</v>
      </c>
      <c r="AK3667" s="109">
        <f t="shared" si="417"/>
        <v>0</v>
      </c>
      <c r="AL3667" s="109">
        <f t="shared" si="417"/>
        <v>0</v>
      </c>
    </row>
    <row r="3668" spans="1:38" x14ac:dyDescent="0.3">
      <c r="A3668" s="421"/>
      <c r="B3668" s="421"/>
      <c r="C3668" s="422"/>
      <c r="D3668" s="423"/>
      <c r="E3668" s="421"/>
      <c r="F3668" s="421"/>
      <c r="G3668" s="421"/>
      <c r="H3668" s="421"/>
      <c r="I3668" s="421"/>
      <c r="J3668" s="421"/>
      <c r="K3668" s="421"/>
      <c r="L3668" s="421"/>
      <c r="M3668" s="423"/>
      <c r="N3668" s="340">
        <f>IF(C3668&gt;A_Stammdaten!$B$12,0,SUM(E3668,F3668,H3668,J3668:K3668)-SUM(G3668,I3668,L3668:M3668))</f>
        <v>0</v>
      </c>
      <c r="O3668" s="421"/>
      <c r="P3668" s="421"/>
      <c r="Q3668" s="421"/>
      <c r="R3668" s="421"/>
      <c r="S3668" s="108">
        <f t="shared" si="420"/>
        <v>0</v>
      </c>
      <c r="T3668" s="341">
        <f>IF(ISBLANK($B3668),0,VLOOKUP($B3668,Listen!$A$2:$C$45,2,FALSE))</f>
        <v>0</v>
      </c>
      <c r="U3668" s="341">
        <f>IF(ISBLANK($B3668),0,VLOOKUP($B3668,Listen!$A$2:$C$45,3,FALSE))</f>
        <v>0</v>
      </c>
      <c r="V3668" s="342">
        <f t="shared" si="418"/>
        <v>0</v>
      </c>
      <c r="W3668" s="342">
        <f t="shared" si="422"/>
        <v>0</v>
      </c>
      <c r="X3668" s="342">
        <f t="shared" si="422"/>
        <v>0</v>
      </c>
      <c r="Y3668" s="342">
        <f t="shared" si="422"/>
        <v>0</v>
      </c>
      <c r="Z3668" s="342">
        <f t="shared" si="422"/>
        <v>0</v>
      </c>
      <c r="AA3668" s="342">
        <f t="shared" si="422"/>
        <v>0</v>
      </c>
      <c r="AB3668" s="342">
        <f t="shared" si="422"/>
        <v>0</v>
      </c>
      <c r="AC3668" s="109">
        <f t="shared" si="421"/>
        <v>0</v>
      </c>
      <c r="AD3668" s="109">
        <f>IF(C3668=A_Stammdaten!$B$12,E_SAV!$S3668-E_SAV!$AE3668,HLOOKUP(A_Stammdaten!$B$12-1,$AF$4:$AL$4004,ROW(C3668)-3,FALSE)-$AE3668)</f>
        <v>0</v>
      </c>
      <c r="AE3668" s="109">
        <f>HLOOKUP(A_Stammdaten!$B$12,$AF$4:$AL$4004,ROW(C3668)-3,FALSE)</f>
        <v>0</v>
      </c>
      <c r="AF3668" s="109">
        <f t="shared" si="419"/>
        <v>0</v>
      </c>
      <c r="AG3668" s="109">
        <f t="shared" si="417"/>
        <v>0</v>
      </c>
      <c r="AH3668" s="109">
        <f t="shared" si="417"/>
        <v>0</v>
      </c>
      <c r="AI3668" s="109">
        <f t="shared" si="417"/>
        <v>0</v>
      </c>
      <c r="AJ3668" s="109">
        <f t="shared" si="417"/>
        <v>0</v>
      </c>
      <c r="AK3668" s="109">
        <f t="shared" si="417"/>
        <v>0</v>
      </c>
      <c r="AL3668" s="109">
        <f t="shared" si="417"/>
        <v>0</v>
      </c>
    </row>
    <row r="3669" spans="1:38" x14ac:dyDescent="0.3">
      <c r="A3669" s="421"/>
      <c r="B3669" s="421"/>
      <c r="C3669" s="422"/>
      <c r="D3669" s="423"/>
      <c r="E3669" s="421"/>
      <c r="F3669" s="421"/>
      <c r="G3669" s="421"/>
      <c r="H3669" s="421"/>
      <c r="I3669" s="421"/>
      <c r="J3669" s="421"/>
      <c r="K3669" s="421"/>
      <c r="L3669" s="421"/>
      <c r="M3669" s="423"/>
      <c r="N3669" s="340">
        <f>IF(C3669&gt;A_Stammdaten!$B$12,0,SUM(E3669,F3669,H3669,J3669:K3669)-SUM(G3669,I3669,L3669:M3669))</f>
        <v>0</v>
      </c>
      <c r="O3669" s="421"/>
      <c r="P3669" s="421"/>
      <c r="Q3669" s="421"/>
      <c r="R3669" s="421"/>
      <c r="S3669" s="108">
        <f t="shared" si="420"/>
        <v>0</v>
      </c>
      <c r="T3669" s="341">
        <f>IF(ISBLANK($B3669),0,VLOOKUP($B3669,Listen!$A$2:$C$45,2,FALSE))</f>
        <v>0</v>
      </c>
      <c r="U3669" s="341">
        <f>IF(ISBLANK($B3669),0,VLOOKUP($B3669,Listen!$A$2:$C$45,3,FALSE))</f>
        <v>0</v>
      </c>
      <c r="V3669" s="342">
        <f t="shared" si="418"/>
        <v>0</v>
      </c>
      <c r="W3669" s="342">
        <f t="shared" si="422"/>
        <v>0</v>
      </c>
      <c r="X3669" s="342">
        <f t="shared" si="422"/>
        <v>0</v>
      </c>
      <c r="Y3669" s="342">
        <f t="shared" si="422"/>
        <v>0</v>
      </c>
      <c r="Z3669" s="342">
        <f t="shared" si="422"/>
        <v>0</v>
      </c>
      <c r="AA3669" s="342">
        <f t="shared" si="422"/>
        <v>0</v>
      </c>
      <c r="AB3669" s="342">
        <f t="shared" si="422"/>
        <v>0</v>
      </c>
      <c r="AC3669" s="109">
        <f t="shared" si="421"/>
        <v>0</v>
      </c>
      <c r="AD3669" s="109">
        <f>IF(C3669=A_Stammdaten!$B$12,E_SAV!$S3669-E_SAV!$AE3669,HLOOKUP(A_Stammdaten!$B$12-1,$AF$4:$AL$4004,ROW(C3669)-3,FALSE)-$AE3669)</f>
        <v>0</v>
      </c>
      <c r="AE3669" s="109">
        <f>HLOOKUP(A_Stammdaten!$B$12,$AF$4:$AL$4004,ROW(C3669)-3,FALSE)</f>
        <v>0</v>
      </c>
      <c r="AF3669" s="109">
        <f t="shared" si="419"/>
        <v>0</v>
      </c>
      <c r="AG3669" s="109">
        <f t="shared" si="417"/>
        <v>0</v>
      </c>
      <c r="AH3669" s="109">
        <f t="shared" si="417"/>
        <v>0</v>
      </c>
      <c r="AI3669" s="109">
        <f t="shared" si="417"/>
        <v>0</v>
      </c>
      <c r="AJ3669" s="109">
        <f t="shared" si="417"/>
        <v>0</v>
      </c>
      <c r="AK3669" s="109">
        <f t="shared" si="417"/>
        <v>0</v>
      </c>
      <c r="AL3669" s="109">
        <f t="shared" si="417"/>
        <v>0</v>
      </c>
    </row>
    <row r="3670" spans="1:38" x14ac:dyDescent="0.3">
      <c r="A3670" s="421"/>
      <c r="B3670" s="421"/>
      <c r="C3670" s="422"/>
      <c r="D3670" s="423"/>
      <c r="E3670" s="421"/>
      <c r="F3670" s="421"/>
      <c r="G3670" s="421"/>
      <c r="H3670" s="421"/>
      <c r="I3670" s="421"/>
      <c r="J3670" s="421"/>
      <c r="K3670" s="421"/>
      <c r="L3670" s="421"/>
      <c r="M3670" s="423"/>
      <c r="N3670" s="340">
        <f>IF(C3670&gt;A_Stammdaten!$B$12,0,SUM(E3670,F3670,H3670,J3670:K3670)-SUM(G3670,I3670,L3670:M3670))</f>
        <v>0</v>
      </c>
      <c r="O3670" s="421"/>
      <c r="P3670" s="421"/>
      <c r="Q3670" s="421"/>
      <c r="R3670" s="421"/>
      <c r="S3670" s="108">
        <f t="shared" si="420"/>
        <v>0</v>
      </c>
      <c r="T3670" s="341">
        <f>IF(ISBLANK($B3670),0,VLOOKUP($B3670,Listen!$A$2:$C$45,2,FALSE))</f>
        <v>0</v>
      </c>
      <c r="U3670" s="341">
        <f>IF(ISBLANK($B3670),0,VLOOKUP($B3670,Listen!$A$2:$C$45,3,FALSE))</f>
        <v>0</v>
      </c>
      <c r="V3670" s="342">
        <f t="shared" si="418"/>
        <v>0</v>
      </c>
      <c r="W3670" s="342">
        <f t="shared" si="422"/>
        <v>0</v>
      </c>
      <c r="X3670" s="342">
        <f t="shared" si="422"/>
        <v>0</v>
      </c>
      <c r="Y3670" s="342">
        <f t="shared" si="422"/>
        <v>0</v>
      </c>
      <c r="Z3670" s="342">
        <f t="shared" si="422"/>
        <v>0</v>
      </c>
      <c r="AA3670" s="342">
        <f t="shared" si="422"/>
        <v>0</v>
      </c>
      <c r="AB3670" s="342">
        <f t="shared" si="422"/>
        <v>0</v>
      </c>
      <c r="AC3670" s="109">
        <f t="shared" si="421"/>
        <v>0</v>
      </c>
      <c r="AD3670" s="109">
        <f>IF(C3670=A_Stammdaten!$B$12,E_SAV!$S3670-E_SAV!$AE3670,HLOOKUP(A_Stammdaten!$B$12-1,$AF$4:$AL$4004,ROW(C3670)-3,FALSE)-$AE3670)</f>
        <v>0</v>
      </c>
      <c r="AE3670" s="109">
        <f>HLOOKUP(A_Stammdaten!$B$12,$AF$4:$AL$4004,ROW(C3670)-3,FALSE)</f>
        <v>0</v>
      </c>
      <c r="AF3670" s="109">
        <f t="shared" si="419"/>
        <v>0</v>
      </c>
      <c r="AG3670" s="109">
        <f t="shared" si="417"/>
        <v>0</v>
      </c>
      <c r="AH3670" s="109">
        <f t="shared" si="417"/>
        <v>0</v>
      </c>
      <c r="AI3670" s="109">
        <f t="shared" si="417"/>
        <v>0</v>
      </c>
      <c r="AJ3670" s="109">
        <f t="shared" si="417"/>
        <v>0</v>
      </c>
      <c r="AK3670" s="109">
        <f t="shared" si="417"/>
        <v>0</v>
      </c>
      <c r="AL3670" s="109">
        <f t="shared" si="417"/>
        <v>0</v>
      </c>
    </row>
    <row r="3671" spans="1:38" x14ac:dyDescent="0.3">
      <c r="A3671" s="421"/>
      <c r="B3671" s="421"/>
      <c r="C3671" s="422"/>
      <c r="D3671" s="423"/>
      <c r="E3671" s="421"/>
      <c r="F3671" s="421"/>
      <c r="G3671" s="421"/>
      <c r="H3671" s="421"/>
      <c r="I3671" s="421"/>
      <c r="J3671" s="421"/>
      <c r="K3671" s="421"/>
      <c r="L3671" s="421"/>
      <c r="M3671" s="423"/>
      <c r="N3671" s="340">
        <f>IF(C3671&gt;A_Stammdaten!$B$12,0,SUM(E3671,F3671,H3671,J3671:K3671)-SUM(G3671,I3671,L3671:M3671))</f>
        <v>0</v>
      </c>
      <c r="O3671" s="421"/>
      <c r="P3671" s="421"/>
      <c r="Q3671" s="421"/>
      <c r="R3671" s="421"/>
      <c r="S3671" s="108">
        <f t="shared" si="420"/>
        <v>0</v>
      </c>
      <c r="T3671" s="341">
        <f>IF(ISBLANK($B3671),0,VLOOKUP($B3671,Listen!$A$2:$C$45,2,FALSE))</f>
        <v>0</v>
      </c>
      <c r="U3671" s="341">
        <f>IF(ISBLANK($B3671),0,VLOOKUP($B3671,Listen!$A$2:$C$45,3,FALSE))</f>
        <v>0</v>
      </c>
      <c r="V3671" s="342">
        <f t="shared" si="418"/>
        <v>0</v>
      </c>
      <c r="W3671" s="342">
        <f t="shared" si="422"/>
        <v>0</v>
      </c>
      <c r="X3671" s="342">
        <f t="shared" si="422"/>
        <v>0</v>
      </c>
      <c r="Y3671" s="342">
        <f t="shared" si="422"/>
        <v>0</v>
      </c>
      <c r="Z3671" s="342">
        <f t="shared" si="422"/>
        <v>0</v>
      </c>
      <c r="AA3671" s="342">
        <f t="shared" si="422"/>
        <v>0</v>
      </c>
      <c r="AB3671" s="342">
        <f t="shared" si="422"/>
        <v>0</v>
      </c>
      <c r="AC3671" s="109">
        <f t="shared" si="421"/>
        <v>0</v>
      </c>
      <c r="AD3671" s="109">
        <f>IF(C3671=A_Stammdaten!$B$12,E_SAV!$S3671-E_SAV!$AE3671,HLOOKUP(A_Stammdaten!$B$12-1,$AF$4:$AL$4004,ROW(C3671)-3,FALSE)-$AE3671)</f>
        <v>0</v>
      </c>
      <c r="AE3671" s="109">
        <f>HLOOKUP(A_Stammdaten!$B$12,$AF$4:$AL$4004,ROW(C3671)-3,FALSE)</f>
        <v>0</v>
      </c>
      <c r="AF3671" s="109">
        <f t="shared" si="419"/>
        <v>0</v>
      </c>
      <c r="AG3671" s="109">
        <f t="shared" si="417"/>
        <v>0</v>
      </c>
      <c r="AH3671" s="109">
        <f t="shared" si="417"/>
        <v>0</v>
      </c>
      <c r="AI3671" s="109">
        <f t="shared" si="417"/>
        <v>0</v>
      </c>
      <c r="AJ3671" s="109">
        <f t="shared" si="417"/>
        <v>0</v>
      </c>
      <c r="AK3671" s="109">
        <f t="shared" si="417"/>
        <v>0</v>
      </c>
      <c r="AL3671" s="109">
        <f t="shared" si="417"/>
        <v>0</v>
      </c>
    </row>
    <row r="3672" spans="1:38" x14ac:dyDescent="0.3">
      <c r="A3672" s="421"/>
      <c r="B3672" s="421"/>
      <c r="C3672" s="422"/>
      <c r="D3672" s="423"/>
      <c r="E3672" s="421"/>
      <c r="F3672" s="421"/>
      <c r="G3672" s="421"/>
      <c r="H3672" s="421"/>
      <c r="I3672" s="421"/>
      <c r="J3672" s="421"/>
      <c r="K3672" s="421"/>
      <c r="L3672" s="421"/>
      <c r="M3672" s="423"/>
      <c r="N3672" s="340">
        <f>IF(C3672&gt;A_Stammdaten!$B$12,0,SUM(E3672,F3672,H3672,J3672:K3672)-SUM(G3672,I3672,L3672:M3672))</f>
        <v>0</v>
      </c>
      <c r="O3672" s="421"/>
      <c r="P3672" s="421"/>
      <c r="Q3672" s="421"/>
      <c r="R3672" s="421"/>
      <c r="S3672" s="108">
        <f t="shared" si="420"/>
        <v>0</v>
      </c>
      <c r="T3672" s="341">
        <f>IF(ISBLANK($B3672),0,VLOOKUP($B3672,Listen!$A$2:$C$45,2,FALSE))</f>
        <v>0</v>
      </c>
      <c r="U3672" s="341">
        <f>IF(ISBLANK($B3672),0,VLOOKUP($B3672,Listen!$A$2:$C$45,3,FALSE))</f>
        <v>0</v>
      </c>
      <c r="V3672" s="342">
        <f t="shared" si="418"/>
        <v>0</v>
      </c>
      <c r="W3672" s="342">
        <f t="shared" si="422"/>
        <v>0</v>
      </c>
      <c r="X3672" s="342">
        <f t="shared" si="422"/>
        <v>0</v>
      </c>
      <c r="Y3672" s="342">
        <f t="shared" si="422"/>
        <v>0</v>
      </c>
      <c r="Z3672" s="342">
        <f t="shared" si="422"/>
        <v>0</v>
      </c>
      <c r="AA3672" s="342">
        <f t="shared" si="422"/>
        <v>0</v>
      </c>
      <c r="AB3672" s="342">
        <f t="shared" si="422"/>
        <v>0</v>
      </c>
      <c r="AC3672" s="109">
        <f t="shared" si="421"/>
        <v>0</v>
      </c>
      <c r="AD3672" s="109">
        <f>IF(C3672=A_Stammdaten!$B$12,E_SAV!$S3672-E_SAV!$AE3672,HLOOKUP(A_Stammdaten!$B$12-1,$AF$4:$AL$4004,ROW(C3672)-3,FALSE)-$AE3672)</f>
        <v>0</v>
      </c>
      <c r="AE3672" s="109">
        <f>HLOOKUP(A_Stammdaten!$B$12,$AF$4:$AL$4004,ROW(C3672)-3,FALSE)</f>
        <v>0</v>
      </c>
      <c r="AF3672" s="109">
        <f t="shared" si="419"/>
        <v>0</v>
      </c>
      <c r="AG3672" s="109">
        <f t="shared" si="417"/>
        <v>0</v>
      </c>
      <c r="AH3672" s="109">
        <f t="shared" si="417"/>
        <v>0</v>
      </c>
      <c r="AI3672" s="109">
        <f t="shared" si="417"/>
        <v>0</v>
      </c>
      <c r="AJ3672" s="109">
        <f t="shared" si="417"/>
        <v>0</v>
      </c>
      <c r="AK3672" s="109">
        <f t="shared" si="417"/>
        <v>0</v>
      </c>
      <c r="AL3672" s="109">
        <f t="shared" si="417"/>
        <v>0</v>
      </c>
    </row>
    <row r="3673" spans="1:38" x14ac:dyDescent="0.3">
      <c r="A3673" s="421"/>
      <c r="B3673" s="421"/>
      <c r="C3673" s="422"/>
      <c r="D3673" s="423"/>
      <c r="E3673" s="421"/>
      <c r="F3673" s="421"/>
      <c r="G3673" s="421"/>
      <c r="H3673" s="421"/>
      <c r="I3673" s="421"/>
      <c r="J3673" s="421"/>
      <c r="K3673" s="421"/>
      <c r="L3673" s="421"/>
      <c r="M3673" s="423"/>
      <c r="N3673" s="340">
        <f>IF(C3673&gt;A_Stammdaten!$B$12,0,SUM(E3673,F3673,H3673,J3673:K3673)-SUM(G3673,I3673,L3673:M3673))</f>
        <v>0</v>
      </c>
      <c r="O3673" s="421"/>
      <c r="P3673" s="421"/>
      <c r="Q3673" s="421"/>
      <c r="R3673" s="421"/>
      <c r="S3673" s="108">
        <f t="shared" si="420"/>
        <v>0</v>
      </c>
      <c r="T3673" s="341">
        <f>IF(ISBLANK($B3673),0,VLOOKUP($B3673,Listen!$A$2:$C$45,2,FALSE))</f>
        <v>0</v>
      </c>
      <c r="U3673" s="341">
        <f>IF(ISBLANK($B3673),0,VLOOKUP($B3673,Listen!$A$2:$C$45,3,FALSE))</f>
        <v>0</v>
      </c>
      <c r="V3673" s="342">
        <f t="shared" si="418"/>
        <v>0</v>
      </c>
      <c r="W3673" s="342">
        <f t="shared" si="422"/>
        <v>0</v>
      </c>
      <c r="X3673" s="342">
        <f t="shared" si="422"/>
        <v>0</v>
      </c>
      <c r="Y3673" s="342">
        <f t="shared" si="422"/>
        <v>0</v>
      </c>
      <c r="Z3673" s="342">
        <f t="shared" si="422"/>
        <v>0</v>
      </c>
      <c r="AA3673" s="342">
        <f t="shared" si="422"/>
        <v>0</v>
      </c>
      <c r="AB3673" s="342">
        <f t="shared" si="422"/>
        <v>0</v>
      </c>
      <c r="AC3673" s="109">
        <f t="shared" si="421"/>
        <v>0</v>
      </c>
      <c r="AD3673" s="109">
        <f>IF(C3673=A_Stammdaten!$B$12,E_SAV!$S3673-E_SAV!$AE3673,HLOOKUP(A_Stammdaten!$B$12-1,$AF$4:$AL$4004,ROW(C3673)-3,FALSE)-$AE3673)</f>
        <v>0</v>
      </c>
      <c r="AE3673" s="109">
        <f>HLOOKUP(A_Stammdaten!$B$12,$AF$4:$AL$4004,ROW(C3673)-3,FALSE)</f>
        <v>0</v>
      </c>
      <c r="AF3673" s="109">
        <f t="shared" si="419"/>
        <v>0</v>
      </c>
      <c r="AG3673" s="109">
        <f t="shared" si="417"/>
        <v>0</v>
      </c>
      <c r="AH3673" s="109">
        <f t="shared" si="417"/>
        <v>0</v>
      </c>
      <c r="AI3673" s="109">
        <f t="shared" si="417"/>
        <v>0</v>
      </c>
      <c r="AJ3673" s="109">
        <f t="shared" si="417"/>
        <v>0</v>
      </c>
      <c r="AK3673" s="109">
        <f t="shared" si="417"/>
        <v>0</v>
      </c>
      <c r="AL3673" s="109">
        <f t="shared" si="417"/>
        <v>0</v>
      </c>
    </row>
    <row r="3674" spans="1:38" x14ac:dyDescent="0.3">
      <c r="A3674" s="421"/>
      <c r="B3674" s="421"/>
      <c r="C3674" s="422"/>
      <c r="D3674" s="423"/>
      <c r="E3674" s="421"/>
      <c r="F3674" s="421"/>
      <c r="G3674" s="421"/>
      <c r="H3674" s="421"/>
      <c r="I3674" s="421"/>
      <c r="J3674" s="421"/>
      <c r="K3674" s="421"/>
      <c r="L3674" s="421"/>
      <c r="M3674" s="423"/>
      <c r="N3674" s="340">
        <f>IF(C3674&gt;A_Stammdaten!$B$12,0,SUM(E3674,F3674,H3674,J3674:K3674)-SUM(G3674,I3674,L3674:M3674))</f>
        <v>0</v>
      </c>
      <c r="O3674" s="421"/>
      <c r="P3674" s="421"/>
      <c r="Q3674" s="421"/>
      <c r="R3674" s="421"/>
      <c r="S3674" s="108">
        <f t="shared" si="420"/>
        <v>0</v>
      </c>
      <c r="T3674" s="341">
        <f>IF(ISBLANK($B3674),0,VLOOKUP($B3674,Listen!$A$2:$C$45,2,FALSE))</f>
        <v>0</v>
      </c>
      <c r="U3674" s="341">
        <f>IF(ISBLANK($B3674),0,VLOOKUP($B3674,Listen!$A$2:$C$45,3,FALSE))</f>
        <v>0</v>
      </c>
      <c r="V3674" s="342">
        <f t="shared" si="418"/>
        <v>0</v>
      </c>
      <c r="W3674" s="342">
        <f t="shared" si="422"/>
        <v>0</v>
      </c>
      <c r="X3674" s="342">
        <f t="shared" si="422"/>
        <v>0</v>
      </c>
      <c r="Y3674" s="342">
        <f t="shared" si="422"/>
        <v>0</v>
      </c>
      <c r="Z3674" s="342">
        <f t="shared" si="422"/>
        <v>0</v>
      </c>
      <c r="AA3674" s="342">
        <f t="shared" si="422"/>
        <v>0</v>
      </c>
      <c r="AB3674" s="342">
        <f t="shared" si="422"/>
        <v>0</v>
      </c>
      <c r="AC3674" s="109">
        <f t="shared" si="421"/>
        <v>0</v>
      </c>
      <c r="AD3674" s="109">
        <f>IF(C3674=A_Stammdaten!$B$12,E_SAV!$S3674-E_SAV!$AE3674,HLOOKUP(A_Stammdaten!$B$12-1,$AF$4:$AL$4004,ROW(C3674)-3,FALSE)-$AE3674)</f>
        <v>0</v>
      </c>
      <c r="AE3674" s="109">
        <f>HLOOKUP(A_Stammdaten!$B$12,$AF$4:$AL$4004,ROW(C3674)-3,FALSE)</f>
        <v>0</v>
      </c>
      <c r="AF3674" s="109">
        <f t="shared" si="419"/>
        <v>0</v>
      </c>
      <c r="AG3674" s="109">
        <f t="shared" si="417"/>
        <v>0</v>
      </c>
      <c r="AH3674" s="109">
        <f t="shared" si="417"/>
        <v>0</v>
      </c>
      <c r="AI3674" s="109">
        <f t="shared" si="417"/>
        <v>0</v>
      </c>
      <c r="AJ3674" s="109">
        <f t="shared" si="417"/>
        <v>0</v>
      </c>
      <c r="AK3674" s="109">
        <f t="shared" si="417"/>
        <v>0</v>
      </c>
      <c r="AL3674" s="109">
        <f t="shared" si="417"/>
        <v>0</v>
      </c>
    </row>
    <row r="3675" spans="1:38" x14ac:dyDescent="0.3">
      <c r="A3675" s="421"/>
      <c r="B3675" s="421"/>
      <c r="C3675" s="422"/>
      <c r="D3675" s="423"/>
      <c r="E3675" s="421"/>
      <c r="F3675" s="421"/>
      <c r="G3675" s="421"/>
      <c r="H3675" s="421"/>
      <c r="I3675" s="421"/>
      <c r="J3675" s="421"/>
      <c r="K3675" s="421"/>
      <c r="L3675" s="421"/>
      <c r="M3675" s="423"/>
      <c r="N3675" s="340">
        <f>IF(C3675&gt;A_Stammdaten!$B$12,0,SUM(E3675,F3675,H3675,J3675:K3675)-SUM(G3675,I3675,L3675:M3675))</f>
        <v>0</v>
      </c>
      <c r="O3675" s="421"/>
      <c r="P3675" s="421"/>
      <c r="Q3675" s="421"/>
      <c r="R3675" s="421"/>
      <c r="S3675" s="108">
        <f t="shared" si="420"/>
        <v>0</v>
      </c>
      <c r="T3675" s="341">
        <f>IF(ISBLANK($B3675),0,VLOOKUP($B3675,Listen!$A$2:$C$45,2,FALSE))</f>
        <v>0</v>
      </c>
      <c r="U3675" s="341">
        <f>IF(ISBLANK($B3675),0,VLOOKUP($B3675,Listen!$A$2:$C$45,3,FALSE))</f>
        <v>0</v>
      </c>
      <c r="V3675" s="342">
        <f t="shared" si="418"/>
        <v>0</v>
      </c>
      <c r="W3675" s="342">
        <f t="shared" si="422"/>
        <v>0</v>
      </c>
      <c r="X3675" s="342">
        <f t="shared" si="422"/>
        <v>0</v>
      </c>
      <c r="Y3675" s="342">
        <f t="shared" si="422"/>
        <v>0</v>
      </c>
      <c r="Z3675" s="342">
        <f t="shared" si="422"/>
        <v>0</v>
      </c>
      <c r="AA3675" s="342">
        <f t="shared" si="422"/>
        <v>0</v>
      </c>
      <c r="AB3675" s="342">
        <f t="shared" si="422"/>
        <v>0</v>
      </c>
      <c r="AC3675" s="109">
        <f t="shared" si="421"/>
        <v>0</v>
      </c>
      <c r="AD3675" s="109">
        <f>IF(C3675=A_Stammdaten!$B$12,E_SAV!$S3675-E_SAV!$AE3675,HLOOKUP(A_Stammdaten!$B$12-1,$AF$4:$AL$4004,ROW(C3675)-3,FALSE)-$AE3675)</f>
        <v>0</v>
      </c>
      <c r="AE3675" s="109">
        <f>HLOOKUP(A_Stammdaten!$B$12,$AF$4:$AL$4004,ROW(C3675)-3,FALSE)</f>
        <v>0</v>
      </c>
      <c r="AF3675" s="109">
        <f t="shared" si="419"/>
        <v>0</v>
      </c>
      <c r="AG3675" s="109">
        <f t="shared" si="417"/>
        <v>0</v>
      </c>
      <c r="AH3675" s="109">
        <f t="shared" si="417"/>
        <v>0</v>
      </c>
      <c r="AI3675" s="109">
        <f t="shared" si="417"/>
        <v>0</v>
      </c>
      <c r="AJ3675" s="109">
        <f t="shared" si="417"/>
        <v>0</v>
      </c>
      <c r="AK3675" s="109">
        <f t="shared" si="417"/>
        <v>0</v>
      </c>
      <c r="AL3675" s="109">
        <f t="shared" si="417"/>
        <v>0</v>
      </c>
    </row>
    <row r="3676" spans="1:38" x14ac:dyDescent="0.3">
      <c r="A3676" s="421"/>
      <c r="B3676" s="421"/>
      <c r="C3676" s="422"/>
      <c r="D3676" s="423"/>
      <c r="E3676" s="421"/>
      <c r="F3676" s="421"/>
      <c r="G3676" s="421"/>
      <c r="H3676" s="421"/>
      <c r="I3676" s="421"/>
      <c r="J3676" s="421"/>
      <c r="K3676" s="421"/>
      <c r="L3676" s="421"/>
      <c r="M3676" s="423"/>
      <c r="N3676" s="340">
        <f>IF(C3676&gt;A_Stammdaten!$B$12,0,SUM(E3676,F3676,H3676,J3676:K3676)-SUM(G3676,I3676,L3676:M3676))</f>
        <v>0</v>
      </c>
      <c r="O3676" s="421"/>
      <c r="P3676" s="421"/>
      <c r="Q3676" s="421"/>
      <c r="R3676" s="421"/>
      <c r="S3676" s="108">
        <f t="shared" si="420"/>
        <v>0</v>
      </c>
      <c r="T3676" s="341">
        <f>IF(ISBLANK($B3676),0,VLOOKUP($B3676,Listen!$A$2:$C$45,2,FALSE))</f>
        <v>0</v>
      </c>
      <c r="U3676" s="341">
        <f>IF(ISBLANK($B3676),0,VLOOKUP($B3676,Listen!$A$2:$C$45,3,FALSE))</f>
        <v>0</v>
      </c>
      <c r="V3676" s="342">
        <f t="shared" si="418"/>
        <v>0</v>
      </c>
      <c r="W3676" s="342">
        <f t="shared" si="422"/>
        <v>0</v>
      </c>
      <c r="X3676" s="342">
        <f t="shared" si="422"/>
        <v>0</v>
      </c>
      <c r="Y3676" s="342">
        <f t="shared" si="422"/>
        <v>0</v>
      </c>
      <c r="Z3676" s="342">
        <f t="shared" si="422"/>
        <v>0</v>
      </c>
      <c r="AA3676" s="342">
        <f t="shared" si="422"/>
        <v>0</v>
      </c>
      <c r="AB3676" s="342">
        <f t="shared" si="422"/>
        <v>0</v>
      </c>
      <c r="AC3676" s="109">
        <f t="shared" si="421"/>
        <v>0</v>
      </c>
      <c r="AD3676" s="109">
        <f>IF(C3676=A_Stammdaten!$B$12,E_SAV!$S3676-E_SAV!$AE3676,HLOOKUP(A_Stammdaten!$B$12-1,$AF$4:$AL$4004,ROW(C3676)-3,FALSE)-$AE3676)</f>
        <v>0</v>
      </c>
      <c r="AE3676" s="109">
        <f>HLOOKUP(A_Stammdaten!$B$12,$AF$4:$AL$4004,ROW(C3676)-3,FALSE)</f>
        <v>0</v>
      </c>
      <c r="AF3676" s="109">
        <f t="shared" si="419"/>
        <v>0</v>
      </c>
      <c r="AG3676" s="109">
        <f t="shared" si="417"/>
        <v>0</v>
      </c>
      <c r="AH3676" s="109">
        <f t="shared" si="417"/>
        <v>0</v>
      </c>
      <c r="AI3676" s="109">
        <f t="shared" si="417"/>
        <v>0</v>
      </c>
      <c r="AJ3676" s="109">
        <f t="shared" si="417"/>
        <v>0</v>
      </c>
      <c r="AK3676" s="109">
        <f t="shared" si="417"/>
        <v>0</v>
      </c>
      <c r="AL3676" s="109">
        <f t="shared" si="417"/>
        <v>0</v>
      </c>
    </row>
    <row r="3677" spans="1:38" x14ac:dyDescent="0.3">
      <c r="A3677" s="421"/>
      <c r="B3677" s="421"/>
      <c r="C3677" s="422"/>
      <c r="D3677" s="423"/>
      <c r="E3677" s="421"/>
      <c r="F3677" s="421"/>
      <c r="G3677" s="421"/>
      <c r="H3677" s="421"/>
      <c r="I3677" s="421"/>
      <c r="J3677" s="421"/>
      <c r="K3677" s="421"/>
      <c r="L3677" s="421"/>
      <c r="M3677" s="423"/>
      <c r="N3677" s="340">
        <f>IF(C3677&gt;A_Stammdaten!$B$12,0,SUM(E3677,F3677,H3677,J3677:K3677)-SUM(G3677,I3677,L3677:M3677))</f>
        <v>0</v>
      </c>
      <c r="O3677" s="421"/>
      <c r="P3677" s="421"/>
      <c r="Q3677" s="421"/>
      <c r="R3677" s="421"/>
      <c r="S3677" s="108">
        <f t="shared" si="420"/>
        <v>0</v>
      </c>
      <c r="T3677" s="341">
        <f>IF(ISBLANK($B3677),0,VLOOKUP($B3677,Listen!$A$2:$C$45,2,FALSE))</f>
        <v>0</v>
      </c>
      <c r="U3677" s="341">
        <f>IF(ISBLANK($B3677),0,VLOOKUP($B3677,Listen!$A$2:$C$45,3,FALSE))</f>
        <v>0</v>
      </c>
      <c r="V3677" s="342">
        <f t="shared" si="418"/>
        <v>0</v>
      </c>
      <c r="W3677" s="342">
        <f t="shared" si="422"/>
        <v>0</v>
      </c>
      <c r="X3677" s="342">
        <f t="shared" si="422"/>
        <v>0</v>
      </c>
      <c r="Y3677" s="342">
        <f t="shared" si="422"/>
        <v>0</v>
      </c>
      <c r="Z3677" s="342">
        <f t="shared" si="422"/>
        <v>0</v>
      </c>
      <c r="AA3677" s="342">
        <f t="shared" si="422"/>
        <v>0</v>
      </c>
      <c r="AB3677" s="342">
        <f t="shared" si="422"/>
        <v>0</v>
      </c>
      <c r="AC3677" s="109">
        <f t="shared" si="421"/>
        <v>0</v>
      </c>
      <c r="AD3677" s="109">
        <f>IF(C3677=A_Stammdaten!$B$12,E_SAV!$S3677-E_SAV!$AE3677,HLOOKUP(A_Stammdaten!$B$12-1,$AF$4:$AL$4004,ROW(C3677)-3,FALSE)-$AE3677)</f>
        <v>0</v>
      </c>
      <c r="AE3677" s="109">
        <f>HLOOKUP(A_Stammdaten!$B$12,$AF$4:$AL$4004,ROW(C3677)-3,FALSE)</f>
        <v>0</v>
      </c>
      <c r="AF3677" s="109">
        <f t="shared" si="419"/>
        <v>0</v>
      </c>
      <c r="AG3677" s="109">
        <f t="shared" si="417"/>
        <v>0</v>
      </c>
      <c r="AH3677" s="109">
        <f t="shared" si="417"/>
        <v>0</v>
      </c>
      <c r="AI3677" s="109">
        <f t="shared" si="417"/>
        <v>0</v>
      </c>
      <c r="AJ3677" s="109">
        <f t="shared" si="417"/>
        <v>0</v>
      </c>
      <c r="AK3677" s="109">
        <f t="shared" si="417"/>
        <v>0</v>
      </c>
      <c r="AL3677" s="109">
        <f t="shared" si="417"/>
        <v>0</v>
      </c>
    </row>
    <row r="3678" spans="1:38" x14ac:dyDescent="0.3">
      <c r="A3678" s="421"/>
      <c r="B3678" s="421"/>
      <c r="C3678" s="422"/>
      <c r="D3678" s="423"/>
      <c r="E3678" s="421"/>
      <c r="F3678" s="421"/>
      <c r="G3678" s="421"/>
      <c r="H3678" s="421"/>
      <c r="I3678" s="421"/>
      <c r="J3678" s="421"/>
      <c r="K3678" s="421"/>
      <c r="L3678" s="421"/>
      <c r="M3678" s="423"/>
      <c r="N3678" s="340">
        <f>IF(C3678&gt;A_Stammdaten!$B$12,0,SUM(E3678,F3678,H3678,J3678:K3678)-SUM(G3678,I3678,L3678:M3678))</f>
        <v>0</v>
      </c>
      <c r="O3678" s="421"/>
      <c r="P3678" s="421"/>
      <c r="Q3678" s="421"/>
      <c r="R3678" s="421"/>
      <c r="S3678" s="108">
        <f t="shared" si="420"/>
        <v>0</v>
      </c>
      <c r="T3678" s="341">
        <f>IF(ISBLANK($B3678),0,VLOOKUP($B3678,Listen!$A$2:$C$45,2,FALSE))</f>
        <v>0</v>
      </c>
      <c r="U3678" s="341">
        <f>IF(ISBLANK($B3678),0,VLOOKUP($B3678,Listen!$A$2:$C$45,3,FALSE))</f>
        <v>0</v>
      </c>
      <c r="V3678" s="342">
        <f t="shared" si="418"/>
        <v>0</v>
      </c>
      <c r="W3678" s="342">
        <f t="shared" si="422"/>
        <v>0</v>
      </c>
      <c r="X3678" s="342">
        <f t="shared" si="422"/>
        <v>0</v>
      </c>
      <c r="Y3678" s="342">
        <f t="shared" si="422"/>
        <v>0</v>
      </c>
      <c r="Z3678" s="342">
        <f t="shared" si="422"/>
        <v>0</v>
      </c>
      <c r="AA3678" s="342">
        <f t="shared" si="422"/>
        <v>0</v>
      </c>
      <c r="AB3678" s="342">
        <f t="shared" si="422"/>
        <v>0</v>
      </c>
      <c r="AC3678" s="109">
        <f t="shared" si="421"/>
        <v>0</v>
      </c>
      <c r="AD3678" s="109">
        <f>IF(C3678=A_Stammdaten!$B$12,E_SAV!$S3678-E_SAV!$AE3678,HLOOKUP(A_Stammdaten!$B$12-1,$AF$4:$AL$4004,ROW(C3678)-3,FALSE)-$AE3678)</f>
        <v>0</v>
      </c>
      <c r="AE3678" s="109">
        <f>HLOOKUP(A_Stammdaten!$B$12,$AF$4:$AL$4004,ROW(C3678)-3,FALSE)</f>
        <v>0</v>
      </c>
      <c r="AF3678" s="109">
        <f t="shared" si="419"/>
        <v>0</v>
      </c>
      <c r="AG3678" s="109">
        <f t="shared" si="417"/>
        <v>0</v>
      </c>
      <c r="AH3678" s="109">
        <f t="shared" si="417"/>
        <v>0</v>
      </c>
      <c r="AI3678" s="109">
        <f t="shared" si="417"/>
        <v>0</v>
      </c>
      <c r="AJ3678" s="109">
        <f t="shared" si="417"/>
        <v>0</v>
      </c>
      <c r="AK3678" s="109">
        <f t="shared" si="417"/>
        <v>0</v>
      </c>
      <c r="AL3678" s="109">
        <f t="shared" si="417"/>
        <v>0</v>
      </c>
    </row>
    <row r="3679" spans="1:38" x14ac:dyDescent="0.3">
      <c r="A3679" s="421"/>
      <c r="B3679" s="421"/>
      <c r="C3679" s="422"/>
      <c r="D3679" s="423"/>
      <c r="E3679" s="421"/>
      <c r="F3679" s="421"/>
      <c r="G3679" s="421"/>
      <c r="H3679" s="421"/>
      <c r="I3679" s="421"/>
      <c r="J3679" s="421"/>
      <c r="K3679" s="421"/>
      <c r="L3679" s="421"/>
      <c r="M3679" s="423"/>
      <c r="N3679" s="340">
        <f>IF(C3679&gt;A_Stammdaten!$B$12,0,SUM(E3679,F3679,H3679,J3679:K3679)-SUM(G3679,I3679,L3679:M3679))</f>
        <v>0</v>
      </c>
      <c r="O3679" s="421"/>
      <c r="P3679" s="421"/>
      <c r="Q3679" s="421"/>
      <c r="R3679" s="421"/>
      <c r="S3679" s="108">
        <f t="shared" si="420"/>
        <v>0</v>
      </c>
      <c r="T3679" s="341">
        <f>IF(ISBLANK($B3679),0,VLOOKUP($B3679,Listen!$A$2:$C$45,2,FALSE))</f>
        <v>0</v>
      </c>
      <c r="U3679" s="341">
        <f>IF(ISBLANK($B3679),0,VLOOKUP($B3679,Listen!$A$2:$C$45,3,FALSE))</f>
        <v>0</v>
      </c>
      <c r="V3679" s="342">
        <f t="shared" si="418"/>
        <v>0</v>
      </c>
      <c r="W3679" s="342">
        <f t="shared" si="422"/>
        <v>0</v>
      </c>
      <c r="X3679" s="342">
        <f t="shared" si="422"/>
        <v>0</v>
      </c>
      <c r="Y3679" s="342">
        <f t="shared" si="422"/>
        <v>0</v>
      </c>
      <c r="Z3679" s="342">
        <f t="shared" si="422"/>
        <v>0</v>
      </c>
      <c r="AA3679" s="342">
        <f t="shared" si="422"/>
        <v>0</v>
      </c>
      <c r="AB3679" s="342">
        <f t="shared" si="422"/>
        <v>0</v>
      </c>
      <c r="AC3679" s="109">
        <f t="shared" si="421"/>
        <v>0</v>
      </c>
      <c r="AD3679" s="109">
        <f>IF(C3679=A_Stammdaten!$B$12,E_SAV!$S3679-E_SAV!$AE3679,HLOOKUP(A_Stammdaten!$B$12-1,$AF$4:$AL$4004,ROW(C3679)-3,FALSE)-$AE3679)</f>
        <v>0</v>
      </c>
      <c r="AE3679" s="109">
        <f>HLOOKUP(A_Stammdaten!$B$12,$AF$4:$AL$4004,ROW(C3679)-3,FALSE)</f>
        <v>0</v>
      </c>
      <c r="AF3679" s="109">
        <f t="shared" si="419"/>
        <v>0</v>
      </c>
      <c r="AG3679" s="109">
        <f t="shared" si="417"/>
        <v>0</v>
      </c>
      <c r="AH3679" s="109">
        <f t="shared" si="417"/>
        <v>0</v>
      </c>
      <c r="AI3679" s="109">
        <f t="shared" si="417"/>
        <v>0</v>
      </c>
      <c r="AJ3679" s="109">
        <f t="shared" si="417"/>
        <v>0</v>
      </c>
      <c r="AK3679" s="109">
        <f t="shared" si="417"/>
        <v>0</v>
      </c>
      <c r="AL3679" s="109">
        <f t="shared" si="417"/>
        <v>0</v>
      </c>
    </row>
    <row r="3680" spans="1:38" x14ac:dyDescent="0.3">
      <c r="A3680" s="421"/>
      <c r="B3680" s="421"/>
      <c r="C3680" s="422"/>
      <c r="D3680" s="423"/>
      <c r="E3680" s="421"/>
      <c r="F3680" s="421"/>
      <c r="G3680" s="421"/>
      <c r="H3680" s="421"/>
      <c r="I3680" s="421"/>
      <c r="J3680" s="421"/>
      <c r="K3680" s="421"/>
      <c r="L3680" s="421"/>
      <c r="M3680" s="423"/>
      <c r="N3680" s="340">
        <f>IF(C3680&gt;A_Stammdaten!$B$12,0,SUM(E3680,F3680,H3680,J3680:K3680)-SUM(G3680,I3680,L3680:M3680))</f>
        <v>0</v>
      </c>
      <c r="O3680" s="421"/>
      <c r="P3680" s="421"/>
      <c r="Q3680" s="421"/>
      <c r="R3680" s="421"/>
      <c r="S3680" s="108">
        <f t="shared" si="420"/>
        <v>0</v>
      </c>
      <c r="T3680" s="341">
        <f>IF(ISBLANK($B3680),0,VLOOKUP($B3680,Listen!$A$2:$C$45,2,FALSE))</f>
        <v>0</v>
      </c>
      <c r="U3680" s="341">
        <f>IF(ISBLANK($B3680),0,VLOOKUP($B3680,Listen!$A$2:$C$45,3,FALSE))</f>
        <v>0</v>
      </c>
      <c r="V3680" s="342">
        <f t="shared" si="418"/>
        <v>0</v>
      </c>
      <c r="W3680" s="342">
        <f t="shared" si="422"/>
        <v>0</v>
      </c>
      <c r="X3680" s="342">
        <f t="shared" si="422"/>
        <v>0</v>
      </c>
      <c r="Y3680" s="342">
        <f t="shared" si="422"/>
        <v>0</v>
      </c>
      <c r="Z3680" s="342">
        <f t="shared" si="422"/>
        <v>0</v>
      </c>
      <c r="AA3680" s="342">
        <f t="shared" si="422"/>
        <v>0</v>
      </c>
      <c r="AB3680" s="342">
        <f t="shared" si="422"/>
        <v>0</v>
      </c>
      <c r="AC3680" s="109">
        <f t="shared" si="421"/>
        <v>0</v>
      </c>
      <c r="AD3680" s="109">
        <f>IF(C3680=A_Stammdaten!$B$12,E_SAV!$S3680-E_SAV!$AE3680,HLOOKUP(A_Stammdaten!$B$12-1,$AF$4:$AL$4004,ROW(C3680)-3,FALSE)-$AE3680)</f>
        <v>0</v>
      </c>
      <c r="AE3680" s="109">
        <f>HLOOKUP(A_Stammdaten!$B$12,$AF$4:$AL$4004,ROW(C3680)-3,FALSE)</f>
        <v>0</v>
      </c>
      <c r="AF3680" s="109">
        <f t="shared" si="419"/>
        <v>0</v>
      </c>
      <c r="AG3680" s="109">
        <f t="shared" si="417"/>
        <v>0</v>
      </c>
      <c r="AH3680" s="109">
        <f t="shared" si="417"/>
        <v>0</v>
      </c>
      <c r="AI3680" s="109">
        <f t="shared" si="417"/>
        <v>0</v>
      </c>
      <c r="AJ3680" s="109">
        <f t="shared" si="417"/>
        <v>0</v>
      </c>
      <c r="AK3680" s="109">
        <f t="shared" si="417"/>
        <v>0</v>
      </c>
      <c r="AL3680" s="109">
        <f t="shared" si="417"/>
        <v>0</v>
      </c>
    </row>
    <row r="3681" spans="1:38" x14ac:dyDescent="0.3">
      <c r="A3681" s="421"/>
      <c r="B3681" s="421"/>
      <c r="C3681" s="422"/>
      <c r="D3681" s="423"/>
      <c r="E3681" s="421"/>
      <c r="F3681" s="421"/>
      <c r="G3681" s="421"/>
      <c r="H3681" s="421"/>
      <c r="I3681" s="421"/>
      <c r="J3681" s="421"/>
      <c r="K3681" s="421"/>
      <c r="L3681" s="421"/>
      <c r="M3681" s="423"/>
      <c r="N3681" s="340">
        <f>IF(C3681&gt;A_Stammdaten!$B$12,0,SUM(E3681,F3681,H3681,J3681:K3681)-SUM(G3681,I3681,L3681:M3681))</f>
        <v>0</v>
      </c>
      <c r="O3681" s="421"/>
      <c r="P3681" s="421"/>
      <c r="Q3681" s="421"/>
      <c r="R3681" s="421"/>
      <c r="S3681" s="108">
        <f t="shared" si="420"/>
        <v>0</v>
      </c>
      <c r="T3681" s="341">
        <f>IF(ISBLANK($B3681),0,VLOOKUP($B3681,Listen!$A$2:$C$45,2,FALSE))</f>
        <v>0</v>
      </c>
      <c r="U3681" s="341">
        <f>IF(ISBLANK($B3681),0,VLOOKUP($B3681,Listen!$A$2:$C$45,3,FALSE))</f>
        <v>0</v>
      </c>
      <c r="V3681" s="342">
        <f t="shared" si="418"/>
        <v>0</v>
      </c>
      <c r="W3681" s="342">
        <f t="shared" si="422"/>
        <v>0</v>
      </c>
      <c r="X3681" s="342">
        <f t="shared" si="422"/>
        <v>0</v>
      </c>
      <c r="Y3681" s="342">
        <f t="shared" si="422"/>
        <v>0</v>
      </c>
      <c r="Z3681" s="342">
        <f t="shared" si="422"/>
        <v>0</v>
      </c>
      <c r="AA3681" s="342">
        <f t="shared" si="422"/>
        <v>0</v>
      </c>
      <c r="AB3681" s="342">
        <f t="shared" si="422"/>
        <v>0</v>
      </c>
      <c r="AC3681" s="109">
        <f t="shared" si="421"/>
        <v>0</v>
      </c>
      <c r="AD3681" s="109">
        <f>IF(C3681=A_Stammdaten!$B$12,E_SAV!$S3681-E_SAV!$AE3681,HLOOKUP(A_Stammdaten!$B$12-1,$AF$4:$AL$4004,ROW(C3681)-3,FALSE)-$AE3681)</f>
        <v>0</v>
      </c>
      <c r="AE3681" s="109">
        <f>HLOOKUP(A_Stammdaten!$B$12,$AF$4:$AL$4004,ROW(C3681)-3,FALSE)</f>
        <v>0</v>
      </c>
      <c r="AF3681" s="109">
        <f t="shared" si="419"/>
        <v>0</v>
      </c>
      <c r="AG3681" s="109">
        <f t="shared" si="417"/>
        <v>0</v>
      </c>
      <c r="AH3681" s="109">
        <f t="shared" si="417"/>
        <v>0</v>
      </c>
      <c r="AI3681" s="109">
        <f t="shared" si="417"/>
        <v>0</v>
      </c>
      <c r="AJ3681" s="109">
        <f t="shared" si="417"/>
        <v>0</v>
      </c>
      <c r="AK3681" s="109">
        <f t="shared" si="417"/>
        <v>0</v>
      </c>
      <c r="AL3681" s="109">
        <f t="shared" si="417"/>
        <v>0</v>
      </c>
    </row>
    <row r="3682" spans="1:38" x14ac:dyDescent="0.3">
      <c r="A3682" s="421"/>
      <c r="B3682" s="421"/>
      <c r="C3682" s="422"/>
      <c r="D3682" s="423"/>
      <c r="E3682" s="421"/>
      <c r="F3682" s="421"/>
      <c r="G3682" s="421"/>
      <c r="H3682" s="421"/>
      <c r="I3682" s="421"/>
      <c r="J3682" s="421"/>
      <c r="K3682" s="421"/>
      <c r="L3682" s="421"/>
      <c r="M3682" s="423"/>
      <c r="N3682" s="340">
        <f>IF(C3682&gt;A_Stammdaten!$B$12,0,SUM(E3682,F3682,H3682,J3682:K3682)-SUM(G3682,I3682,L3682:M3682))</f>
        <v>0</v>
      </c>
      <c r="O3682" s="421"/>
      <c r="P3682" s="421"/>
      <c r="Q3682" s="421"/>
      <c r="R3682" s="421"/>
      <c r="S3682" s="108">
        <f t="shared" si="420"/>
        <v>0</v>
      </c>
      <c r="T3682" s="341">
        <f>IF(ISBLANK($B3682),0,VLOOKUP($B3682,Listen!$A$2:$C$45,2,FALSE))</f>
        <v>0</v>
      </c>
      <c r="U3682" s="341">
        <f>IF(ISBLANK($B3682),0,VLOOKUP($B3682,Listen!$A$2:$C$45,3,FALSE))</f>
        <v>0</v>
      </c>
      <c r="V3682" s="342">
        <f t="shared" si="418"/>
        <v>0</v>
      </c>
      <c r="W3682" s="342">
        <f t="shared" si="422"/>
        <v>0</v>
      </c>
      <c r="X3682" s="342">
        <f t="shared" si="422"/>
        <v>0</v>
      </c>
      <c r="Y3682" s="342">
        <f t="shared" si="422"/>
        <v>0</v>
      </c>
      <c r="Z3682" s="342">
        <f t="shared" si="422"/>
        <v>0</v>
      </c>
      <c r="AA3682" s="342">
        <f t="shared" si="422"/>
        <v>0</v>
      </c>
      <c r="AB3682" s="342">
        <f t="shared" si="422"/>
        <v>0</v>
      </c>
      <c r="AC3682" s="109">
        <f t="shared" si="421"/>
        <v>0</v>
      </c>
      <c r="AD3682" s="109">
        <f>IF(C3682=A_Stammdaten!$B$12,E_SAV!$S3682-E_SAV!$AE3682,HLOOKUP(A_Stammdaten!$B$12-1,$AF$4:$AL$4004,ROW(C3682)-3,FALSE)-$AE3682)</f>
        <v>0</v>
      </c>
      <c r="AE3682" s="109">
        <f>HLOOKUP(A_Stammdaten!$B$12,$AF$4:$AL$4004,ROW(C3682)-3,FALSE)</f>
        <v>0</v>
      </c>
      <c r="AF3682" s="109">
        <f t="shared" si="419"/>
        <v>0</v>
      </c>
      <c r="AG3682" s="109">
        <f t="shared" si="417"/>
        <v>0</v>
      </c>
      <c r="AH3682" s="109">
        <f t="shared" si="417"/>
        <v>0</v>
      </c>
      <c r="AI3682" s="109">
        <f t="shared" si="417"/>
        <v>0</v>
      </c>
      <c r="AJ3682" s="109">
        <f t="shared" si="417"/>
        <v>0</v>
      </c>
      <c r="AK3682" s="109">
        <f t="shared" si="417"/>
        <v>0</v>
      </c>
      <c r="AL3682" s="109">
        <f t="shared" si="417"/>
        <v>0</v>
      </c>
    </row>
    <row r="3683" spans="1:38" x14ac:dyDescent="0.3">
      <c r="A3683" s="421"/>
      <c r="B3683" s="421"/>
      <c r="C3683" s="422"/>
      <c r="D3683" s="423"/>
      <c r="E3683" s="421"/>
      <c r="F3683" s="421"/>
      <c r="G3683" s="421"/>
      <c r="H3683" s="421"/>
      <c r="I3683" s="421"/>
      <c r="J3683" s="421"/>
      <c r="K3683" s="421"/>
      <c r="L3683" s="421"/>
      <c r="M3683" s="423"/>
      <c r="N3683" s="340">
        <f>IF(C3683&gt;A_Stammdaten!$B$12,0,SUM(E3683,F3683,H3683,J3683:K3683)-SUM(G3683,I3683,L3683:M3683))</f>
        <v>0</v>
      </c>
      <c r="O3683" s="421"/>
      <c r="P3683" s="421"/>
      <c r="Q3683" s="421"/>
      <c r="R3683" s="421"/>
      <c r="S3683" s="108">
        <f t="shared" si="420"/>
        <v>0</v>
      </c>
      <c r="T3683" s="341">
        <f>IF(ISBLANK($B3683),0,VLOOKUP($B3683,Listen!$A$2:$C$45,2,FALSE))</f>
        <v>0</v>
      </c>
      <c r="U3683" s="341">
        <f>IF(ISBLANK($B3683),0,VLOOKUP($B3683,Listen!$A$2:$C$45,3,FALSE))</f>
        <v>0</v>
      </c>
      <c r="V3683" s="342">
        <f t="shared" si="418"/>
        <v>0</v>
      </c>
      <c r="W3683" s="342">
        <f t="shared" si="422"/>
        <v>0</v>
      </c>
      <c r="X3683" s="342">
        <f t="shared" si="422"/>
        <v>0</v>
      </c>
      <c r="Y3683" s="342">
        <f t="shared" si="422"/>
        <v>0</v>
      </c>
      <c r="Z3683" s="342">
        <f t="shared" si="422"/>
        <v>0</v>
      </c>
      <c r="AA3683" s="342">
        <f t="shared" si="422"/>
        <v>0</v>
      </c>
      <c r="AB3683" s="342">
        <f t="shared" si="422"/>
        <v>0</v>
      </c>
      <c r="AC3683" s="109">
        <f t="shared" si="421"/>
        <v>0</v>
      </c>
      <c r="AD3683" s="109">
        <f>IF(C3683=A_Stammdaten!$B$12,E_SAV!$S3683-E_SAV!$AE3683,HLOOKUP(A_Stammdaten!$B$12-1,$AF$4:$AL$4004,ROW(C3683)-3,FALSE)-$AE3683)</f>
        <v>0</v>
      </c>
      <c r="AE3683" s="109">
        <f>HLOOKUP(A_Stammdaten!$B$12,$AF$4:$AL$4004,ROW(C3683)-3,FALSE)</f>
        <v>0</v>
      </c>
      <c r="AF3683" s="109">
        <f t="shared" si="419"/>
        <v>0</v>
      </c>
      <c r="AG3683" s="109">
        <f t="shared" si="417"/>
        <v>0</v>
      </c>
      <c r="AH3683" s="109">
        <f t="shared" si="417"/>
        <v>0</v>
      </c>
      <c r="AI3683" s="109">
        <f t="shared" si="417"/>
        <v>0</v>
      </c>
      <c r="AJ3683" s="109">
        <f t="shared" si="417"/>
        <v>0</v>
      </c>
      <c r="AK3683" s="109">
        <f t="shared" si="417"/>
        <v>0</v>
      </c>
      <c r="AL3683" s="109">
        <f t="shared" si="417"/>
        <v>0</v>
      </c>
    </row>
    <row r="3684" spans="1:38" x14ac:dyDescent="0.3">
      <c r="A3684" s="421"/>
      <c r="B3684" s="421"/>
      <c r="C3684" s="422"/>
      <c r="D3684" s="423"/>
      <c r="E3684" s="421"/>
      <c r="F3684" s="421"/>
      <c r="G3684" s="421"/>
      <c r="H3684" s="421"/>
      <c r="I3684" s="421"/>
      <c r="J3684" s="421"/>
      <c r="K3684" s="421"/>
      <c r="L3684" s="421"/>
      <c r="M3684" s="423"/>
      <c r="N3684" s="340">
        <f>IF(C3684&gt;A_Stammdaten!$B$12,0,SUM(E3684,F3684,H3684,J3684:K3684)-SUM(G3684,I3684,L3684:M3684))</f>
        <v>0</v>
      </c>
      <c r="O3684" s="421"/>
      <c r="P3684" s="421"/>
      <c r="Q3684" s="421"/>
      <c r="R3684" s="421"/>
      <c r="S3684" s="108">
        <f t="shared" si="420"/>
        <v>0</v>
      </c>
      <c r="T3684" s="341">
        <f>IF(ISBLANK($B3684),0,VLOOKUP($B3684,Listen!$A$2:$C$45,2,FALSE))</f>
        <v>0</v>
      </c>
      <c r="U3684" s="341">
        <f>IF(ISBLANK($B3684),0,VLOOKUP($B3684,Listen!$A$2:$C$45,3,FALSE))</f>
        <v>0</v>
      </c>
      <c r="V3684" s="342">
        <f t="shared" si="418"/>
        <v>0</v>
      </c>
      <c r="W3684" s="342">
        <f t="shared" si="422"/>
        <v>0</v>
      </c>
      <c r="X3684" s="342">
        <f t="shared" si="422"/>
        <v>0</v>
      </c>
      <c r="Y3684" s="342">
        <f t="shared" si="422"/>
        <v>0</v>
      </c>
      <c r="Z3684" s="342">
        <f t="shared" si="422"/>
        <v>0</v>
      </c>
      <c r="AA3684" s="342">
        <f t="shared" si="422"/>
        <v>0</v>
      </c>
      <c r="AB3684" s="342">
        <f t="shared" si="422"/>
        <v>0</v>
      </c>
      <c r="AC3684" s="109">
        <f t="shared" si="421"/>
        <v>0</v>
      </c>
      <c r="AD3684" s="109">
        <f>IF(C3684=A_Stammdaten!$B$12,E_SAV!$S3684-E_SAV!$AE3684,HLOOKUP(A_Stammdaten!$B$12-1,$AF$4:$AL$4004,ROW(C3684)-3,FALSE)-$AE3684)</f>
        <v>0</v>
      </c>
      <c r="AE3684" s="109">
        <f>HLOOKUP(A_Stammdaten!$B$12,$AF$4:$AL$4004,ROW(C3684)-3,FALSE)</f>
        <v>0</v>
      </c>
      <c r="AF3684" s="109">
        <f t="shared" si="419"/>
        <v>0</v>
      </c>
      <c r="AG3684" s="109">
        <f t="shared" si="417"/>
        <v>0</v>
      </c>
      <c r="AH3684" s="109">
        <f t="shared" si="417"/>
        <v>0</v>
      </c>
      <c r="AI3684" s="109">
        <f t="shared" si="417"/>
        <v>0</v>
      </c>
      <c r="AJ3684" s="109">
        <f t="shared" si="417"/>
        <v>0</v>
      </c>
      <c r="AK3684" s="109">
        <f t="shared" si="417"/>
        <v>0</v>
      </c>
      <c r="AL3684" s="109">
        <f t="shared" si="417"/>
        <v>0</v>
      </c>
    </row>
    <row r="3685" spans="1:38" x14ac:dyDescent="0.3">
      <c r="A3685" s="421"/>
      <c r="B3685" s="421"/>
      <c r="C3685" s="422"/>
      <c r="D3685" s="423"/>
      <c r="E3685" s="421"/>
      <c r="F3685" s="421"/>
      <c r="G3685" s="421"/>
      <c r="H3685" s="421"/>
      <c r="I3685" s="421"/>
      <c r="J3685" s="421"/>
      <c r="K3685" s="421"/>
      <c r="L3685" s="421"/>
      <c r="M3685" s="423"/>
      <c r="N3685" s="340">
        <f>IF(C3685&gt;A_Stammdaten!$B$12,0,SUM(E3685,F3685,H3685,J3685:K3685)-SUM(G3685,I3685,L3685:M3685))</f>
        <v>0</v>
      </c>
      <c r="O3685" s="421"/>
      <c r="P3685" s="421"/>
      <c r="Q3685" s="421"/>
      <c r="R3685" s="421"/>
      <c r="S3685" s="108">
        <f t="shared" si="420"/>
        <v>0</v>
      </c>
      <c r="T3685" s="341">
        <f>IF(ISBLANK($B3685),0,VLOOKUP($B3685,Listen!$A$2:$C$45,2,FALSE))</f>
        <v>0</v>
      </c>
      <c r="U3685" s="341">
        <f>IF(ISBLANK($B3685),0,VLOOKUP($B3685,Listen!$A$2:$C$45,3,FALSE))</f>
        <v>0</v>
      </c>
      <c r="V3685" s="342">
        <f t="shared" si="418"/>
        <v>0</v>
      </c>
      <c r="W3685" s="342">
        <f t="shared" si="422"/>
        <v>0</v>
      </c>
      <c r="X3685" s="342">
        <f t="shared" si="422"/>
        <v>0</v>
      </c>
      <c r="Y3685" s="342">
        <f t="shared" si="422"/>
        <v>0</v>
      </c>
      <c r="Z3685" s="342">
        <f t="shared" si="422"/>
        <v>0</v>
      </c>
      <c r="AA3685" s="342">
        <f t="shared" si="422"/>
        <v>0</v>
      </c>
      <c r="AB3685" s="342">
        <f t="shared" si="422"/>
        <v>0</v>
      </c>
      <c r="AC3685" s="109">
        <f t="shared" si="421"/>
        <v>0</v>
      </c>
      <c r="AD3685" s="109">
        <f>IF(C3685=A_Stammdaten!$B$12,E_SAV!$S3685-E_SAV!$AE3685,HLOOKUP(A_Stammdaten!$B$12-1,$AF$4:$AL$4004,ROW(C3685)-3,FALSE)-$AE3685)</f>
        <v>0</v>
      </c>
      <c r="AE3685" s="109">
        <f>HLOOKUP(A_Stammdaten!$B$12,$AF$4:$AL$4004,ROW(C3685)-3,FALSE)</f>
        <v>0</v>
      </c>
      <c r="AF3685" s="109">
        <f t="shared" si="419"/>
        <v>0</v>
      </c>
      <c r="AG3685" s="109">
        <f t="shared" si="417"/>
        <v>0</v>
      </c>
      <c r="AH3685" s="109">
        <f t="shared" si="417"/>
        <v>0</v>
      </c>
      <c r="AI3685" s="109">
        <f t="shared" si="417"/>
        <v>0</v>
      </c>
      <c r="AJ3685" s="109">
        <f t="shared" ref="AJ3685:AL3748" si="423">IF(OR($C3685=0,$S3685=0,Z3685-(AJ$4-$C3685)=0),0,IF($C3685&lt;AJ$4,AI3685-AI3685/(Z3685-(AJ$4-$C3685)),IF($C3685=AJ$4,$S3685-$S3685/Z3685,0)))</f>
        <v>0</v>
      </c>
      <c r="AK3685" s="109">
        <f t="shared" si="423"/>
        <v>0</v>
      </c>
      <c r="AL3685" s="109">
        <f t="shared" si="423"/>
        <v>0</v>
      </c>
    </row>
    <row r="3686" spans="1:38" x14ac:dyDescent="0.3">
      <c r="A3686" s="421"/>
      <c r="B3686" s="421"/>
      <c r="C3686" s="422"/>
      <c r="D3686" s="423"/>
      <c r="E3686" s="421"/>
      <c r="F3686" s="421"/>
      <c r="G3686" s="421"/>
      <c r="H3686" s="421"/>
      <c r="I3686" s="421"/>
      <c r="J3686" s="421"/>
      <c r="K3686" s="421"/>
      <c r="L3686" s="421"/>
      <c r="M3686" s="423"/>
      <c r="N3686" s="340">
        <f>IF(C3686&gt;A_Stammdaten!$B$12,0,SUM(E3686,F3686,H3686,J3686:K3686)-SUM(G3686,I3686,L3686:M3686))</f>
        <v>0</v>
      </c>
      <c r="O3686" s="421"/>
      <c r="P3686" s="421"/>
      <c r="Q3686" s="421"/>
      <c r="R3686" s="421"/>
      <c r="S3686" s="108">
        <f t="shared" si="420"/>
        <v>0</v>
      </c>
      <c r="T3686" s="341">
        <f>IF(ISBLANK($B3686),0,VLOOKUP($B3686,Listen!$A$2:$C$45,2,FALSE))</f>
        <v>0</v>
      </c>
      <c r="U3686" s="341">
        <f>IF(ISBLANK($B3686),0,VLOOKUP($B3686,Listen!$A$2:$C$45,3,FALSE))</f>
        <v>0</v>
      </c>
      <c r="V3686" s="342">
        <f t="shared" si="418"/>
        <v>0</v>
      </c>
      <c r="W3686" s="342">
        <f t="shared" si="422"/>
        <v>0</v>
      </c>
      <c r="X3686" s="342">
        <f t="shared" si="422"/>
        <v>0</v>
      </c>
      <c r="Y3686" s="342">
        <f t="shared" si="422"/>
        <v>0</v>
      </c>
      <c r="Z3686" s="342">
        <f t="shared" si="422"/>
        <v>0</v>
      </c>
      <c r="AA3686" s="342">
        <f t="shared" si="422"/>
        <v>0</v>
      </c>
      <c r="AB3686" s="342">
        <f t="shared" si="422"/>
        <v>0</v>
      </c>
      <c r="AC3686" s="109">
        <f t="shared" si="421"/>
        <v>0</v>
      </c>
      <c r="AD3686" s="109">
        <f>IF(C3686=A_Stammdaten!$B$12,E_SAV!$S3686-E_SAV!$AE3686,HLOOKUP(A_Stammdaten!$B$12-1,$AF$4:$AL$4004,ROW(C3686)-3,FALSE)-$AE3686)</f>
        <v>0</v>
      </c>
      <c r="AE3686" s="109">
        <f>HLOOKUP(A_Stammdaten!$B$12,$AF$4:$AL$4004,ROW(C3686)-3,FALSE)</f>
        <v>0</v>
      </c>
      <c r="AF3686" s="109">
        <f t="shared" si="419"/>
        <v>0</v>
      </c>
      <c r="AG3686" s="109">
        <f t="shared" ref="AG3686:AL3749" si="424">IF(OR($C3686=0,$S3686=0,W3686-(AG$4-$C3686)=0),0,IF($C3686&lt;AG$4,AF3686-AF3686/(W3686-(AG$4-$C3686)),IF($C3686=AG$4,$S3686-$S3686/W3686,0)))</f>
        <v>0</v>
      </c>
      <c r="AH3686" s="109">
        <f t="shared" si="424"/>
        <v>0</v>
      </c>
      <c r="AI3686" s="109">
        <f t="shared" si="424"/>
        <v>0</v>
      </c>
      <c r="AJ3686" s="109">
        <f t="shared" si="423"/>
        <v>0</v>
      </c>
      <c r="AK3686" s="109">
        <f t="shared" si="423"/>
        <v>0</v>
      </c>
      <c r="AL3686" s="109">
        <f t="shared" si="423"/>
        <v>0</v>
      </c>
    </row>
    <row r="3687" spans="1:38" x14ac:dyDescent="0.3">
      <c r="A3687" s="421"/>
      <c r="B3687" s="421"/>
      <c r="C3687" s="422"/>
      <c r="D3687" s="423"/>
      <c r="E3687" s="421"/>
      <c r="F3687" s="421"/>
      <c r="G3687" s="421"/>
      <c r="H3687" s="421"/>
      <c r="I3687" s="421"/>
      <c r="J3687" s="421"/>
      <c r="K3687" s="421"/>
      <c r="L3687" s="421"/>
      <c r="M3687" s="423"/>
      <c r="N3687" s="340">
        <f>IF(C3687&gt;A_Stammdaten!$B$12,0,SUM(E3687,F3687,H3687,J3687:K3687)-SUM(G3687,I3687,L3687:M3687))</f>
        <v>0</v>
      </c>
      <c r="O3687" s="421"/>
      <c r="P3687" s="421"/>
      <c r="Q3687" s="421"/>
      <c r="R3687" s="421"/>
      <c r="S3687" s="108">
        <f t="shared" si="420"/>
        <v>0</v>
      </c>
      <c r="T3687" s="341">
        <f>IF(ISBLANK($B3687),0,VLOOKUP($B3687,Listen!$A$2:$C$45,2,FALSE))</f>
        <v>0</v>
      </c>
      <c r="U3687" s="341">
        <f>IF(ISBLANK($B3687),0,VLOOKUP($B3687,Listen!$A$2:$C$45,3,FALSE))</f>
        <v>0</v>
      </c>
      <c r="V3687" s="342">
        <f t="shared" si="418"/>
        <v>0</v>
      </c>
      <c r="W3687" s="342">
        <f t="shared" si="422"/>
        <v>0</v>
      </c>
      <c r="X3687" s="342">
        <f t="shared" si="422"/>
        <v>0</v>
      </c>
      <c r="Y3687" s="342">
        <f t="shared" si="422"/>
        <v>0</v>
      </c>
      <c r="Z3687" s="342">
        <f t="shared" si="422"/>
        <v>0</v>
      </c>
      <c r="AA3687" s="342">
        <f t="shared" si="422"/>
        <v>0</v>
      </c>
      <c r="AB3687" s="342">
        <f t="shared" si="422"/>
        <v>0</v>
      </c>
      <c r="AC3687" s="109">
        <f t="shared" si="421"/>
        <v>0</v>
      </c>
      <c r="AD3687" s="109">
        <f>IF(C3687=A_Stammdaten!$B$12,E_SAV!$S3687-E_SAV!$AE3687,HLOOKUP(A_Stammdaten!$B$12-1,$AF$4:$AL$4004,ROW(C3687)-3,FALSE)-$AE3687)</f>
        <v>0</v>
      </c>
      <c r="AE3687" s="109">
        <f>HLOOKUP(A_Stammdaten!$B$12,$AF$4:$AL$4004,ROW(C3687)-3,FALSE)</f>
        <v>0</v>
      </c>
      <c r="AF3687" s="109">
        <f t="shared" si="419"/>
        <v>0</v>
      </c>
      <c r="AG3687" s="109">
        <f t="shared" si="424"/>
        <v>0</v>
      </c>
      <c r="AH3687" s="109">
        <f t="shared" si="424"/>
        <v>0</v>
      </c>
      <c r="AI3687" s="109">
        <f t="shared" si="424"/>
        <v>0</v>
      </c>
      <c r="AJ3687" s="109">
        <f t="shared" si="423"/>
        <v>0</v>
      </c>
      <c r="AK3687" s="109">
        <f t="shared" si="423"/>
        <v>0</v>
      </c>
      <c r="AL3687" s="109">
        <f t="shared" si="423"/>
        <v>0</v>
      </c>
    </row>
    <row r="3688" spans="1:38" x14ac:dyDescent="0.3">
      <c r="A3688" s="421"/>
      <c r="B3688" s="421"/>
      <c r="C3688" s="422"/>
      <c r="D3688" s="423"/>
      <c r="E3688" s="421"/>
      <c r="F3688" s="421"/>
      <c r="G3688" s="421"/>
      <c r="H3688" s="421"/>
      <c r="I3688" s="421"/>
      <c r="J3688" s="421"/>
      <c r="K3688" s="421"/>
      <c r="L3688" s="421"/>
      <c r="M3688" s="423"/>
      <c r="N3688" s="340">
        <f>IF(C3688&gt;A_Stammdaten!$B$12,0,SUM(E3688,F3688,H3688,J3688:K3688)-SUM(G3688,I3688,L3688:M3688))</f>
        <v>0</v>
      </c>
      <c r="O3688" s="421"/>
      <c r="P3688" s="421"/>
      <c r="Q3688" s="421"/>
      <c r="R3688" s="421"/>
      <c r="S3688" s="108">
        <f t="shared" si="420"/>
        <v>0</v>
      </c>
      <c r="T3688" s="341">
        <f>IF(ISBLANK($B3688),0,VLOOKUP($B3688,Listen!$A$2:$C$45,2,FALSE))</f>
        <v>0</v>
      </c>
      <c r="U3688" s="341">
        <f>IF(ISBLANK($B3688),0,VLOOKUP($B3688,Listen!$A$2:$C$45,3,FALSE))</f>
        <v>0</v>
      </c>
      <c r="V3688" s="342">
        <f t="shared" si="418"/>
        <v>0</v>
      </c>
      <c r="W3688" s="342">
        <f t="shared" si="422"/>
        <v>0</v>
      </c>
      <c r="X3688" s="342">
        <f t="shared" si="422"/>
        <v>0</v>
      </c>
      <c r="Y3688" s="342">
        <f t="shared" si="422"/>
        <v>0</v>
      </c>
      <c r="Z3688" s="342">
        <f t="shared" si="422"/>
        <v>0</v>
      </c>
      <c r="AA3688" s="342">
        <f t="shared" si="422"/>
        <v>0</v>
      </c>
      <c r="AB3688" s="342">
        <f t="shared" si="422"/>
        <v>0</v>
      </c>
      <c r="AC3688" s="109">
        <f t="shared" si="421"/>
        <v>0</v>
      </c>
      <c r="AD3688" s="109">
        <f>IF(C3688=A_Stammdaten!$B$12,E_SAV!$S3688-E_SAV!$AE3688,HLOOKUP(A_Stammdaten!$B$12-1,$AF$4:$AL$4004,ROW(C3688)-3,FALSE)-$AE3688)</f>
        <v>0</v>
      </c>
      <c r="AE3688" s="109">
        <f>HLOOKUP(A_Stammdaten!$B$12,$AF$4:$AL$4004,ROW(C3688)-3,FALSE)</f>
        <v>0</v>
      </c>
      <c r="AF3688" s="109">
        <f t="shared" si="419"/>
        <v>0</v>
      </c>
      <c r="AG3688" s="109">
        <f t="shared" si="424"/>
        <v>0</v>
      </c>
      <c r="AH3688" s="109">
        <f t="shared" si="424"/>
        <v>0</v>
      </c>
      <c r="AI3688" s="109">
        <f t="shared" si="424"/>
        <v>0</v>
      </c>
      <c r="AJ3688" s="109">
        <f t="shared" si="423"/>
        <v>0</v>
      </c>
      <c r="AK3688" s="109">
        <f t="shared" si="423"/>
        <v>0</v>
      </c>
      <c r="AL3688" s="109">
        <f t="shared" si="423"/>
        <v>0</v>
      </c>
    </row>
    <row r="3689" spans="1:38" x14ac:dyDescent="0.3">
      <c r="A3689" s="421"/>
      <c r="B3689" s="421"/>
      <c r="C3689" s="422"/>
      <c r="D3689" s="423"/>
      <c r="E3689" s="421"/>
      <c r="F3689" s="421"/>
      <c r="G3689" s="421"/>
      <c r="H3689" s="421"/>
      <c r="I3689" s="421"/>
      <c r="J3689" s="421"/>
      <c r="K3689" s="421"/>
      <c r="L3689" s="421"/>
      <c r="M3689" s="423"/>
      <c r="N3689" s="340">
        <f>IF(C3689&gt;A_Stammdaten!$B$12,0,SUM(E3689,F3689,H3689,J3689:K3689)-SUM(G3689,I3689,L3689:M3689))</f>
        <v>0</v>
      </c>
      <c r="O3689" s="421"/>
      <c r="P3689" s="421"/>
      <c r="Q3689" s="421"/>
      <c r="R3689" s="421"/>
      <c r="S3689" s="108">
        <f t="shared" si="420"/>
        <v>0</v>
      </c>
      <c r="T3689" s="341">
        <f>IF(ISBLANK($B3689),0,VLOOKUP($B3689,Listen!$A$2:$C$45,2,FALSE))</f>
        <v>0</v>
      </c>
      <c r="U3689" s="341">
        <f>IF(ISBLANK($B3689),0,VLOOKUP($B3689,Listen!$A$2:$C$45,3,FALSE))</f>
        <v>0</v>
      </c>
      <c r="V3689" s="342">
        <f t="shared" si="418"/>
        <v>0</v>
      </c>
      <c r="W3689" s="342">
        <f t="shared" si="422"/>
        <v>0</v>
      </c>
      <c r="X3689" s="342">
        <f t="shared" si="422"/>
        <v>0</v>
      </c>
      <c r="Y3689" s="342">
        <f t="shared" si="422"/>
        <v>0</v>
      </c>
      <c r="Z3689" s="342">
        <f t="shared" si="422"/>
        <v>0</v>
      </c>
      <c r="AA3689" s="342">
        <f t="shared" si="422"/>
        <v>0</v>
      </c>
      <c r="AB3689" s="342">
        <f t="shared" si="422"/>
        <v>0</v>
      </c>
      <c r="AC3689" s="109">
        <f t="shared" si="421"/>
        <v>0</v>
      </c>
      <c r="AD3689" s="109">
        <f>IF(C3689=A_Stammdaten!$B$12,E_SAV!$S3689-E_SAV!$AE3689,HLOOKUP(A_Stammdaten!$B$12-1,$AF$4:$AL$4004,ROW(C3689)-3,FALSE)-$AE3689)</f>
        <v>0</v>
      </c>
      <c r="AE3689" s="109">
        <f>HLOOKUP(A_Stammdaten!$B$12,$AF$4:$AL$4004,ROW(C3689)-3,FALSE)</f>
        <v>0</v>
      </c>
      <c r="AF3689" s="109">
        <f t="shared" si="419"/>
        <v>0</v>
      </c>
      <c r="AG3689" s="109">
        <f t="shared" si="424"/>
        <v>0</v>
      </c>
      <c r="AH3689" s="109">
        <f t="shared" si="424"/>
        <v>0</v>
      </c>
      <c r="AI3689" s="109">
        <f t="shared" si="424"/>
        <v>0</v>
      </c>
      <c r="AJ3689" s="109">
        <f t="shared" si="423"/>
        <v>0</v>
      </c>
      <c r="AK3689" s="109">
        <f t="shared" si="423"/>
        <v>0</v>
      </c>
      <c r="AL3689" s="109">
        <f t="shared" si="423"/>
        <v>0</v>
      </c>
    </row>
    <row r="3690" spans="1:38" x14ac:dyDescent="0.3">
      <c r="A3690" s="421"/>
      <c r="B3690" s="421"/>
      <c r="C3690" s="422"/>
      <c r="D3690" s="423"/>
      <c r="E3690" s="421"/>
      <c r="F3690" s="421"/>
      <c r="G3690" s="421"/>
      <c r="H3690" s="421"/>
      <c r="I3690" s="421"/>
      <c r="J3690" s="421"/>
      <c r="K3690" s="421"/>
      <c r="L3690" s="421"/>
      <c r="M3690" s="423"/>
      <c r="N3690" s="340">
        <f>IF(C3690&gt;A_Stammdaten!$B$12,0,SUM(E3690,F3690,H3690,J3690:K3690)-SUM(G3690,I3690,L3690:M3690))</f>
        <v>0</v>
      </c>
      <c r="O3690" s="421"/>
      <c r="P3690" s="421"/>
      <c r="Q3690" s="421"/>
      <c r="R3690" s="421"/>
      <c r="S3690" s="108">
        <f t="shared" si="420"/>
        <v>0</v>
      </c>
      <c r="T3690" s="341">
        <f>IF(ISBLANK($B3690),0,VLOOKUP($B3690,Listen!$A$2:$C$45,2,FALSE))</f>
        <v>0</v>
      </c>
      <c r="U3690" s="341">
        <f>IF(ISBLANK($B3690),0,VLOOKUP($B3690,Listen!$A$2:$C$45,3,FALSE))</f>
        <v>0</v>
      </c>
      <c r="V3690" s="342">
        <f t="shared" si="418"/>
        <v>0</v>
      </c>
      <c r="W3690" s="342">
        <f t="shared" si="422"/>
        <v>0</v>
      </c>
      <c r="X3690" s="342">
        <f t="shared" si="422"/>
        <v>0</v>
      </c>
      <c r="Y3690" s="342">
        <f t="shared" si="422"/>
        <v>0</v>
      </c>
      <c r="Z3690" s="342">
        <f t="shared" si="422"/>
        <v>0</v>
      </c>
      <c r="AA3690" s="342">
        <f t="shared" si="422"/>
        <v>0</v>
      </c>
      <c r="AB3690" s="342">
        <f t="shared" si="422"/>
        <v>0</v>
      </c>
      <c r="AC3690" s="109">
        <f t="shared" si="421"/>
        <v>0</v>
      </c>
      <c r="AD3690" s="109">
        <f>IF(C3690=A_Stammdaten!$B$12,E_SAV!$S3690-E_SAV!$AE3690,HLOOKUP(A_Stammdaten!$B$12-1,$AF$4:$AL$4004,ROW(C3690)-3,FALSE)-$AE3690)</f>
        <v>0</v>
      </c>
      <c r="AE3690" s="109">
        <f>HLOOKUP(A_Stammdaten!$B$12,$AF$4:$AL$4004,ROW(C3690)-3,FALSE)</f>
        <v>0</v>
      </c>
      <c r="AF3690" s="109">
        <f t="shared" si="419"/>
        <v>0</v>
      </c>
      <c r="AG3690" s="109">
        <f t="shared" si="424"/>
        <v>0</v>
      </c>
      <c r="AH3690" s="109">
        <f t="shared" si="424"/>
        <v>0</v>
      </c>
      <c r="AI3690" s="109">
        <f t="shared" si="424"/>
        <v>0</v>
      </c>
      <c r="AJ3690" s="109">
        <f t="shared" si="423"/>
        <v>0</v>
      </c>
      <c r="AK3690" s="109">
        <f t="shared" si="423"/>
        <v>0</v>
      </c>
      <c r="AL3690" s="109">
        <f t="shared" si="423"/>
        <v>0</v>
      </c>
    </row>
    <row r="3691" spans="1:38" x14ac:dyDescent="0.3">
      <c r="A3691" s="421"/>
      <c r="B3691" s="421"/>
      <c r="C3691" s="422"/>
      <c r="D3691" s="423"/>
      <c r="E3691" s="421"/>
      <c r="F3691" s="421"/>
      <c r="G3691" s="421"/>
      <c r="H3691" s="421"/>
      <c r="I3691" s="421"/>
      <c r="J3691" s="421"/>
      <c r="K3691" s="421"/>
      <c r="L3691" s="421"/>
      <c r="M3691" s="423"/>
      <c r="N3691" s="340">
        <f>IF(C3691&gt;A_Stammdaten!$B$12,0,SUM(E3691,F3691,H3691,J3691:K3691)-SUM(G3691,I3691,L3691:M3691))</f>
        <v>0</v>
      </c>
      <c r="O3691" s="421"/>
      <c r="P3691" s="421"/>
      <c r="Q3691" s="421"/>
      <c r="R3691" s="421"/>
      <c r="S3691" s="108">
        <f t="shared" si="420"/>
        <v>0</v>
      </c>
      <c r="T3691" s="341">
        <f>IF(ISBLANK($B3691),0,VLOOKUP($B3691,Listen!$A$2:$C$45,2,FALSE))</f>
        <v>0</v>
      </c>
      <c r="U3691" s="341">
        <f>IF(ISBLANK($B3691),0,VLOOKUP($B3691,Listen!$A$2:$C$45,3,FALSE))</f>
        <v>0</v>
      </c>
      <c r="V3691" s="342">
        <f t="shared" si="418"/>
        <v>0</v>
      </c>
      <c r="W3691" s="342">
        <f t="shared" si="422"/>
        <v>0</v>
      </c>
      <c r="X3691" s="342">
        <f t="shared" si="422"/>
        <v>0</v>
      </c>
      <c r="Y3691" s="342">
        <f t="shared" si="422"/>
        <v>0</v>
      </c>
      <c r="Z3691" s="342">
        <f t="shared" si="422"/>
        <v>0</v>
      </c>
      <c r="AA3691" s="342">
        <f t="shared" si="422"/>
        <v>0</v>
      </c>
      <c r="AB3691" s="342">
        <f t="shared" si="422"/>
        <v>0</v>
      </c>
      <c r="AC3691" s="109">
        <f t="shared" si="421"/>
        <v>0</v>
      </c>
      <c r="AD3691" s="109">
        <f>IF(C3691=A_Stammdaten!$B$12,E_SAV!$S3691-E_SAV!$AE3691,HLOOKUP(A_Stammdaten!$B$12-1,$AF$4:$AL$4004,ROW(C3691)-3,FALSE)-$AE3691)</f>
        <v>0</v>
      </c>
      <c r="AE3691" s="109">
        <f>HLOOKUP(A_Stammdaten!$B$12,$AF$4:$AL$4004,ROW(C3691)-3,FALSE)</f>
        <v>0</v>
      </c>
      <c r="AF3691" s="109">
        <f t="shared" si="419"/>
        <v>0</v>
      </c>
      <c r="AG3691" s="109">
        <f t="shared" si="424"/>
        <v>0</v>
      </c>
      <c r="AH3691" s="109">
        <f t="shared" si="424"/>
        <v>0</v>
      </c>
      <c r="AI3691" s="109">
        <f t="shared" si="424"/>
        <v>0</v>
      </c>
      <c r="AJ3691" s="109">
        <f t="shared" si="423"/>
        <v>0</v>
      </c>
      <c r="AK3691" s="109">
        <f t="shared" si="423"/>
        <v>0</v>
      </c>
      <c r="AL3691" s="109">
        <f t="shared" si="423"/>
        <v>0</v>
      </c>
    </row>
    <row r="3692" spans="1:38" x14ac:dyDescent="0.3">
      <c r="A3692" s="421"/>
      <c r="B3692" s="421"/>
      <c r="C3692" s="422"/>
      <c r="D3692" s="423"/>
      <c r="E3692" s="421"/>
      <c r="F3692" s="421"/>
      <c r="G3692" s="421"/>
      <c r="H3692" s="421"/>
      <c r="I3692" s="421"/>
      <c r="J3692" s="421"/>
      <c r="K3692" s="421"/>
      <c r="L3692" s="421"/>
      <c r="M3692" s="423"/>
      <c r="N3692" s="340">
        <f>IF(C3692&gt;A_Stammdaten!$B$12,0,SUM(E3692,F3692,H3692,J3692:K3692)-SUM(G3692,I3692,L3692:M3692))</f>
        <v>0</v>
      </c>
      <c r="O3692" s="421"/>
      <c r="P3692" s="421"/>
      <c r="Q3692" s="421"/>
      <c r="R3692" s="421"/>
      <c r="S3692" s="108">
        <f t="shared" si="420"/>
        <v>0</v>
      </c>
      <c r="T3692" s="341">
        <f>IF(ISBLANK($B3692),0,VLOOKUP($B3692,Listen!$A$2:$C$45,2,FALSE))</f>
        <v>0</v>
      </c>
      <c r="U3692" s="341">
        <f>IF(ISBLANK($B3692),0,VLOOKUP($B3692,Listen!$A$2:$C$45,3,FALSE))</f>
        <v>0</v>
      </c>
      <c r="V3692" s="342">
        <f t="shared" si="418"/>
        <v>0</v>
      </c>
      <c r="W3692" s="342">
        <f t="shared" si="422"/>
        <v>0</v>
      </c>
      <c r="X3692" s="342">
        <f t="shared" si="422"/>
        <v>0</v>
      </c>
      <c r="Y3692" s="342">
        <f t="shared" si="422"/>
        <v>0</v>
      </c>
      <c r="Z3692" s="342">
        <f t="shared" si="422"/>
        <v>0</v>
      </c>
      <c r="AA3692" s="342">
        <f t="shared" si="422"/>
        <v>0</v>
      </c>
      <c r="AB3692" s="342">
        <f t="shared" si="422"/>
        <v>0</v>
      </c>
      <c r="AC3692" s="109">
        <f t="shared" si="421"/>
        <v>0</v>
      </c>
      <c r="AD3692" s="109">
        <f>IF(C3692=A_Stammdaten!$B$12,E_SAV!$S3692-E_SAV!$AE3692,HLOOKUP(A_Stammdaten!$B$12-1,$AF$4:$AL$4004,ROW(C3692)-3,FALSE)-$AE3692)</f>
        <v>0</v>
      </c>
      <c r="AE3692" s="109">
        <f>HLOOKUP(A_Stammdaten!$B$12,$AF$4:$AL$4004,ROW(C3692)-3,FALSE)</f>
        <v>0</v>
      </c>
      <c r="AF3692" s="109">
        <f t="shared" si="419"/>
        <v>0</v>
      </c>
      <c r="AG3692" s="109">
        <f t="shared" si="424"/>
        <v>0</v>
      </c>
      <c r="AH3692" s="109">
        <f t="shared" si="424"/>
        <v>0</v>
      </c>
      <c r="AI3692" s="109">
        <f t="shared" si="424"/>
        <v>0</v>
      </c>
      <c r="AJ3692" s="109">
        <f t="shared" si="423"/>
        <v>0</v>
      </c>
      <c r="AK3692" s="109">
        <f t="shared" si="423"/>
        <v>0</v>
      </c>
      <c r="AL3692" s="109">
        <f t="shared" si="423"/>
        <v>0</v>
      </c>
    </row>
    <row r="3693" spans="1:38" x14ac:dyDescent="0.3">
      <c r="A3693" s="421"/>
      <c r="B3693" s="421"/>
      <c r="C3693" s="422"/>
      <c r="D3693" s="423"/>
      <c r="E3693" s="421"/>
      <c r="F3693" s="421"/>
      <c r="G3693" s="421"/>
      <c r="H3693" s="421"/>
      <c r="I3693" s="421"/>
      <c r="J3693" s="421"/>
      <c r="K3693" s="421"/>
      <c r="L3693" s="421"/>
      <c r="M3693" s="423"/>
      <c r="N3693" s="340">
        <f>IF(C3693&gt;A_Stammdaten!$B$12,0,SUM(E3693,F3693,H3693,J3693:K3693)-SUM(G3693,I3693,L3693:M3693))</f>
        <v>0</v>
      </c>
      <c r="O3693" s="421"/>
      <c r="P3693" s="421"/>
      <c r="Q3693" s="421"/>
      <c r="R3693" s="421"/>
      <c r="S3693" s="108">
        <f t="shared" si="420"/>
        <v>0</v>
      </c>
      <c r="T3693" s="341">
        <f>IF(ISBLANK($B3693),0,VLOOKUP($B3693,Listen!$A$2:$C$45,2,FALSE))</f>
        <v>0</v>
      </c>
      <c r="U3693" s="341">
        <f>IF(ISBLANK($B3693),0,VLOOKUP($B3693,Listen!$A$2:$C$45,3,FALSE))</f>
        <v>0</v>
      </c>
      <c r="V3693" s="342">
        <f t="shared" si="418"/>
        <v>0</v>
      </c>
      <c r="W3693" s="342">
        <f t="shared" si="422"/>
        <v>0</v>
      </c>
      <c r="X3693" s="342">
        <f t="shared" si="422"/>
        <v>0</v>
      </c>
      <c r="Y3693" s="342">
        <f t="shared" si="422"/>
        <v>0</v>
      </c>
      <c r="Z3693" s="342">
        <f t="shared" si="422"/>
        <v>0</v>
      </c>
      <c r="AA3693" s="342">
        <f t="shared" si="422"/>
        <v>0</v>
      </c>
      <c r="AB3693" s="342">
        <f t="shared" si="422"/>
        <v>0</v>
      </c>
      <c r="AC3693" s="109">
        <f t="shared" si="421"/>
        <v>0</v>
      </c>
      <c r="AD3693" s="109">
        <f>IF(C3693=A_Stammdaten!$B$12,E_SAV!$S3693-E_SAV!$AE3693,HLOOKUP(A_Stammdaten!$B$12-1,$AF$4:$AL$4004,ROW(C3693)-3,FALSE)-$AE3693)</f>
        <v>0</v>
      </c>
      <c r="AE3693" s="109">
        <f>HLOOKUP(A_Stammdaten!$B$12,$AF$4:$AL$4004,ROW(C3693)-3,FALSE)</f>
        <v>0</v>
      </c>
      <c r="AF3693" s="109">
        <f t="shared" si="419"/>
        <v>0</v>
      </c>
      <c r="AG3693" s="109">
        <f t="shared" si="424"/>
        <v>0</v>
      </c>
      <c r="AH3693" s="109">
        <f t="shared" si="424"/>
        <v>0</v>
      </c>
      <c r="AI3693" s="109">
        <f t="shared" si="424"/>
        <v>0</v>
      </c>
      <c r="AJ3693" s="109">
        <f t="shared" si="423"/>
        <v>0</v>
      </c>
      <c r="AK3693" s="109">
        <f t="shared" si="423"/>
        <v>0</v>
      </c>
      <c r="AL3693" s="109">
        <f t="shared" si="423"/>
        <v>0</v>
      </c>
    </row>
    <row r="3694" spans="1:38" x14ac:dyDescent="0.3">
      <c r="A3694" s="421"/>
      <c r="B3694" s="421"/>
      <c r="C3694" s="422"/>
      <c r="D3694" s="423"/>
      <c r="E3694" s="421"/>
      <c r="F3694" s="421"/>
      <c r="G3694" s="421"/>
      <c r="H3694" s="421"/>
      <c r="I3694" s="421"/>
      <c r="J3694" s="421"/>
      <c r="K3694" s="421"/>
      <c r="L3694" s="421"/>
      <c r="M3694" s="423"/>
      <c r="N3694" s="340">
        <f>IF(C3694&gt;A_Stammdaten!$B$12,0,SUM(E3694,F3694,H3694,J3694:K3694)-SUM(G3694,I3694,L3694:M3694))</f>
        <v>0</v>
      </c>
      <c r="O3694" s="421"/>
      <c r="P3694" s="421"/>
      <c r="Q3694" s="421"/>
      <c r="R3694" s="421"/>
      <c r="S3694" s="108">
        <f t="shared" si="420"/>
        <v>0</v>
      </c>
      <c r="T3694" s="341">
        <f>IF(ISBLANK($B3694),0,VLOOKUP($B3694,Listen!$A$2:$C$45,2,FALSE))</f>
        <v>0</v>
      </c>
      <c r="U3694" s="341">
        <f>IF(ISBLANK($B3694),0,VLOOKUP($B3694,Listen!$A$2:$C$45,3,FALSE))</f>
        <v>0</v>
      </c>
      <c r="V3694" s="342">
        <f t="shared" si="418"/>
        <v>0</v>
      </c>
      <c r="W3694" s="342">
        <f t="shared" si="422"/>
        <v>0</v>
      </c>
      <c r="X3694" s="342">
        <f t="shared" si="422"/>
        <v>0</v>
      </c>
      <c r="Y3694" s="342">
        <f t="shared" si="422"/>
        <v>0</v>
      </c>
      <c r="Z3694" s="342">
        <f t="shared" si="422"/>
        <v>0</v>
      </c>
      <c r="AA3694" s="342">
        <f t="shared" si="422"/>
        <v>0</v>
      </c>
      <c r="AB3694" s="342">
        <f t="shared" si="422"/>
        <v>0</v>
      </c>
      <c r="AC3694" s="109">
        <f t="shared" si="421"/>
        <v>0</v>
      </c>
      <c r="AD3694" s="109">
        <f>IF(C3694=A_Stammdaten!$B$12,E_SAV!$S3694-E_SAV!$AE3694,HLOOKUP(A_Stammdaten!$B$12-1,$AF$4:$AL$4004,ROW(C3694)-3,FALSE)-$AE3694)</f>
        <v>0</v>
      </c>
      <c r="AE3694" s="109">
        <f>HLOOKUP(A_Stammdaten!$B$12,$AF$4:$AL$4004,ROW(C3694)-3,FALSE)</f>
        <v>0</v>
      </c>
      <c r="AF3694" s="109">
        <f t="shared" si="419"/>
        <v>0</v>
      </c>
      <c r="AG3694" s="109">
        <f t="shared" si="424"/>
        <v>0</v>
      </c>
      <c r="AH3694" s="109">
        <f t="shared" si="424"/>
        <v>0</v>
      </c>
      <c r="AI3694" s="109">
        <f t="shared" si="424"/>
        <v>0</v>
      </c>
      <c r="AJ3694" s="109">
        <f t="shared" si="423"/>
        <v>0</v>
      </c>
      <c r="AK3694" s="109">
        <f t="shared" si="423"/>
        <v>0</v>
      </c>
      <c r="AL3694" s="109">
        <f t="shared" si="423"/>
        <v>0</v>
      </c>
    </row>
    <row r="3695" spans="1:38" x14ac:dyDescent="0.3">
      <c r="A3695" s="421"/>
      <c r="B3695" s="421"/>
      <c r="C3695" s="422"/>
      <c r="D3695" s="423"/>
      <c r="E3695" s="421"/>
      <c r="F3695" s="421"/>
      <c r="G3695" s="421"/>
      <c r="H3695" s="421"/>
      <c r="I3695" s="421"/>
      <c r="J3695" s="421"/>
      <c r="K3695" s="421"/>
      <c r="L3695" s="421"/>
      <c r="M3695" s="423"/>
      <c r="N3695" s="340">
        <f>IF(C3695&gt;A_Stammdaten!$B$12,0,SUM(E3695,F3695,H3695,J3695:K3695)-SUM(G3695,I3695,L3695:M3695))</f>
        <v>0</v>
      </c>
      <c r="O3695" s="421"/>
      <c r="P3695" s="421"/>
      <c r="Q3695" s="421"/>
      <c r="R3695" s="421"/>
      <c r="S3695" s="108">
        <f t="shared" si="420"/>
        <v>0</v>
      </c>
      <c r="T3695" s="341">
        <f>IF(ISBLANK($B3695),0,VLOOKUP($B3695,Listen!$A$2:$C$45,2,FALSE))</f>
        <v>0</v>
      </c>
      <c r="U3695" s="341">
        <f>IF(ISBLANK($B3695),0,VLOOKUP($B3695,Listen!$A$2:$C$45,3,FALSE))</f>
        <v>0</v>
      </c>
      <c r="V3695" s="342">
        <f t="shared" si="418"/>
        <v>0</v>
      </c>
      <c r="W3695" s="342">
        <f t="shared" si="422"/>
        <v>0</v>
      </c>
      <c r="X3695" s="342">
        <f t="shared" si="422"/>
        <v>0</v>
      </c>
      <c r="Y3695" s="342">
        <f t="shared" si="422"/>
        <v>0</v>
      </c>
      <c r="Z3695" s="342">
        <f t="shared" si="422"/>
        <v>0</v>
      </c>
      <c r="AA3695" s="342">
        <f t="shared" si="422"/>
        <v>0</v>
      </c>
      <c r="AB3695" s="342">
        <f t="shared" si="422"/>
        <v>0</v>
      </c>
      <c r="AC3695" s="109">
        <f t="shared" si="421"/>
        <v>0</v>
      </c>
      <c r="AD3695" s="109">
        <f>IF(C3695=A_Stammdaten!$B$12,E_SAV!$S3695-E_SAV!$AE3695,HLOOKUP(A_Stammdaten!$B$12-1,$AF$4:$AL$4004,ROW(C3695)-3,FALSE)-$AE3695)</f>
        <v>0</v>
      </c>
      <c r="AE3695" s="109">
        <f>HLOOKUP(A_Stammdaten!$B$12,$AF$4:$AL$4004,ROW(C3695)-3,FALSE)</f>
        <v>0</v>
      </c>
      <c r="AF3695" s="109">
        <f t="shared" si="419"/>
        <v>0</v>
      </c>
      <c r="AG3695" s="109">
        <f t="shared" si="424"/>
        <v>0</v>
      </c>
      <c r="AH3695" s="109">
        <f t="shared" si="424"/>
        <v>0</v>
      </c>
      <c r="AI3695" s="109">
        <f t="shared" si="424"/>
        <v>0</v>
      </c>
      <c r="AJ3695" s="109">
        <f t="shared" si="423"/>
        <v>0</v>
      </c>
      <c r="AK3695" s="109">
        <f t="shared" si="423"/>
        <v>0</v>
      </c>
      <c r="AL3695" s="109">
        <f t="shared" si="423"/>
        <v>0</v>
      </c>
    </row>
    <row r="3696" spans="1:38" x14ac:dyDescent="0.3">
      <c r="A3696" s="421"/>
      <c r="B3696" s="421"/>
      <c r="C3696" s="422"/>
      <c r="D3696" s="423"/>
      <c r="E3696" s="421"/>
      <c r="F3696" s="421"/>
      <c r="G3696" s="421"/>
      <c r="H3696" s="421"/>
      <c r="I3696" s="421"/>
      <c r="J3696" s="421"/>
      <c r="K3696" s="421"/>
      <c r="L3696" s="421"/>
      <c r="M3696" s="423"/>
      <c r="N3696" s="340">
        <f>IF(C3696&gt;A_Stammdaten!$B$12,0,SUM(E3696,F3696,H3696,J3696:K3696)-SUM(G3696,I3696,L3696:M3696))</f>
        <v>0</v>
      </c>
      <c r="O3696" s="421"/>
      <c r="P3696" s="421"/>
      <c r="Q3696" s="421"/>
      <c r="R3696" s="421"/>
      <c r="S3696" s="108">
        <f t="shared" si="420"/>
        <v>0</v>
      </c>
      <c r="T3696" s="341">
        <f>IF(ISBLANK($B3696),0,VLOOKUP($B3696,Listen!$A$2:$C$45,2,FALSE))</f>
        <v>0</v>
      </c>
      <c r="U3696" s="341">
        <f>IF(ISBLANK($B3696),0,VLOOKUP($B3696,Listen!$A$2:$C$45,3,FALSE))</f>
        <v>0</v>
      </c>
      <c r="V3696" s="342">
        <f t="shared" si="418"/>
        <v>0</v>
      </c>
      <c r="W3696" s="342">
        <f t="shared" si="422"/>
        <v>0</v>
      </c>
      <c r="X3696" s="342">
        <f t="shared" si="422"/>
        <v>0</v>
      </c>
      <c r="Y3696" s="342">
        <f t="shared" si="422"/>
        <v>0</v>
      </c>
      <c r="Z3696" s="342">
        <f t="shared" si="422"/>
        <v>0</v>
      </c>
      <c r="AA3696" s="342">
        <f t="shared" si="422"/>
        <v>0</v>
      </c>
      <c r="AB3696" s="342">
        <f t="shared" si="422"/>
        <v>0</v>
      </c>
      <c r="AC3696" s="109">
        <f t="shared" si="421"/>
        <v>0</v>
      </c>
      <c r="AD3696" s="109">
        <f>IF(C3696=A_Stammdaten!$B$12,E_SAV!$S3696-E_SAV!$AE3696,HLOOKUP(A_Stammdaten!$B$12-1,$AF$4:$AL$4004,ROW(C3696)-3,FALSE)-$AE3696)</f>
        <v>0</v>
      </c>
      <c r="AE3696" s="109">
        <f>HLOOKUP(A_Stammdaten!$B$12,$AF$4:$AL$4004,ROW(C3696)-3,FALSE)</f>
        <v>0</v>
      </c>
      <c r="AF3696" s="109">
        <f t="shared" si="419"/>
        <v>0</v>
      </c>
      <c r="AG3696" s="109">
        <f t="shared" si="424"/>
        <v>0</v>
      </c>
      <c r="AH3696" s="109">
        <f t="shared" si="424"/>
        <v>0</v>
      </c>
      <c r="AI3696" s="109">
        <f t="shared" si="424"/>
        <v>0</v>
      </c>
      <c r="AJ3696" s="109">
        <f t="shared" si="423"/>
        <v>0</v>
      </c>
      <c r="AK3696" s="109">
        <f t="shared" si="423"/>
        <v>0</v>
      </c>
      <c r="AL3696" s="109">
        <f t="shared" si="423"/>
        <v>0</v>
      </c>
    </row>
    <row r="3697" spans="1:38" x14ac:dyDescent="0.3">
      <c r="A3697" s="421"/>
      <c r="B3697" s="421"/>
      <c r="C3697" s="422"/>
      <c r="D3697" s="423"/>
      <c r="E3697" s="421"/>
      <c r="F3697" s="421"/>
      <c r="G3697" s="421"/>
      <c r="H3697" s="421"/>
      <c r="I3697" s="421"/>
      <c r="J3697" s="421"/>
      <c r="K3697" s="421"/>
      <c r="L3697" s="421"/>
      <c r="M3697" s="423"/>
      <c r="N3697" s="340">
        <f>IF(C3697&gt;A_Stammdaten!$B$12,0,SUM(E3697,F3697,H3697,J3697:K3697)-SUM(G3697,I3697,L3697:M3697))</f>
        <v>0</v>
      </c>
      <c r="O3697" s="421"/>
      <c r="P3697" s="421"/>
      <c r="Q3697" s="421"/>
      <c r="R3697" s="421"/>
      <c r="S3697" s="108">
        <f t="shared" si="420"/>
        <v>0</v>
      </c>
      <c r="T3697" s="341">
        <f>IF(ISBLANK($B3697),0,VLOOKUP($B3697,Listen!$A$2:$C$45,2,FALSE))</f>
        <v>0</v>
      </c>
      <c r="U3697" s="341">
        <f>IF(ISBLANK($B3697),0,VLOOKUP($B3697,Listen!$A$2:$C$45,3,FALSE))</f>
        <v>0</v>
      </c>
      <c r="V3697" s="342">
        <f t="shared" si="418"/>
        <v>0</v>
      </c>
      <c r="W3697" s="342">
        <f t="shared" si="422"/>
        <v>0</v>
      </c>
      <c r="X3697" s="342">
        <f t="shared" si="422"/>
        <v>0</v>
      </c>
      <c r="Y3697" s="342">
        <f t="shared" si="422"/>
        <v>0</v>
      </c>
      <c r="Z3697" s="342">
        <f t="shared" si="422"/>
        <v>0</v>
      </c>
      <c r="AA3697" s="342">
        <f t="shared" si="422"/>
        <v>0</v>
      </c>
      <c r="AB3697" s="342">
        <f t="shared" si="422"/>
        <v>0</v>
      </c>
      <c r="AC3697" s="109">
        <f t="shared" si="421"/>
        <v>0</v>
      </c>
      <c r="AD3697" s="109">
        <f>IF(C3697=A_Stammdaten!$B$12,E_SAV!$S3697-E_SAV!$AE3697,HLOOKUP(A_Stammdaten!$B$12-1,$AF$4:$AL$4004,ROW(C3697)-3,FALSE)-$AE3697)</f>
        <v>0</v>
      </c>
      <c r="AE3697" s="109">
        <f>HLOOKUP(A_Stammdaten!$B$12,$AF$4:$AL$4004,ROW(C3697)-3,FALSE)</f>
        <v>0</v>
      </c>
      <c r="AF3697" s="109">
        <f t="shared" si="419"/>
        <v>0</v>
      </c>
      <c r="AG3697" s="109">
        <f t="shared" si="424"/>
        <v>0</v>
      </c>
      <c r="AH3697" s="109">
        <f t="shared" si="424"/>
        <v>0</v>
      </c>
      <c r="AI3697" s="109">
        <f t="shared" si="424"/>
        <v>0</v>
      </c>
      <c r="AJ3697" s="109">
        <f t="shared" si="423"/>
        <v>0</v>
      </c>
      <c r="AK3697" s="109">
        <f t="shared" si="423"/>
        <v>0</v>
      </c>
      <c r="AL3697" s="109">
        <f t="shared" si="423"/>
        <v>0</v>
      </c>
    </row>
    <row r="3698" spans="1:38" x14ac:dyDescent="0.3">
      <c r="A3698" s="421"/>
      <c r="B3698" s="421"/>
      <c r="C3698" s="422"/>
      <c r="D3698" s="423"/>
      <c r="E3698" s="421"/>
      <c r="F3698" s="421"/>
      <c r="G3698" s="421"/>
      <c r="H3698" s="421"/>
      <c r="I3698" s="421"/>
      <c r="J3698" s="421"/>
      <c r="K3698" s="421"/>
      <c r="L3698" s="421"/>
      <c r="M3698" s="423"/>
      <c r="N3698" s="340">
        <f>IF(C3698&gt;A_Stammdaten!$B$12,0,SUM(E3698,F3698,H3698,J3698:K3698)-SUM(G3698,I3698,L3698:M3698))</f>
        <v>0</v>
      </c>
      <c r="O3698" s="421"/>
      <c r="P3698" s="421"/>
      <c r="Q3698" s="421"/>
      <c r="R3698" s="421"/>
      <c r="S3698" s="108">
        <f t="shared" si="420"/>
        <v>0</v>
      </c>
      <c r="T3698" s="341">
        <f>IF(ISBLANK($B3698),0,VLOOKUP($B3698,Listen!$A$2:$C$45,2,FALSE))</f>
        <v>0</v>
      </c>
      <c r="U3698" s="341">
        <f>IF(ISBLANK($B3698),0,VLOOKUP($B3698,Listen!$A$2:$C$45,3,FALSE))</f>
        <v>0</v>
      </c>
      <c r="V3698" s="342">
        <f t="shared" si="418"/>
        <v>0</v>
      </c>
      <c r="W3698" s="342">
        <f t="shared" si="422"/>
        <v>0</v>
      </c>
      <c r="X3698" s="342">
        <f t="shared" si="422"/>
        <v>0</v>
      </c>
      <c r="Y3698" s="342">
        <f t="shared" si="422"/>
        <v>0</v>
      </c>
      <c r="Z3698" s="342">
        <f t="shared" si="422"/>
        <v>0</v>
      </c>
      <c r="AA3698" s="342">
        <f t="shared" si="422"/>
        <v>0</v>
      </c>
      <c r="AB3698" s="342">
        <f t="shared" si="422"/>
        <v>0</v>
      </c>
      <c r="AC3698" s="109">
        <f t="shared" si="421"/>
        <v>0</v>
      </c>
      <c r="AD3698" s="109">
        <f>IF(C3698=A_Stammdaten!$B$12,E_SAV!$S3698-E_SAV!$AE3698,HLOOKUP(A_Stammdaten!$B$12-1,$AF$4:$AL$4004,ROW(C3698)-3,FALSE)-$AE3698)</f>
        <v>0</v>
      </c>
      <c r="AE3698" s="109">
        <f>HLOOKUP(A_Stammdaten!$B$12,$AF$4:$AL$4004,ROW(C3698)-3,FALSE)</f>
        <v>0</v>
      </c>
      <c r="AF3698" s="109">
        <f t="shared" si="419"/>
        <v>0</v>
      </c>
      <c r="AG3698" s="109">
        <f t="shared" si="424"/>
        <v>0</v>
      </c>
      <c r="AH3698" s="109">
        <f t="shared" si="424"/>
        <v>0</v>
      </c>
      <c r="AI3698" s="109">
        <f t="shared" si="424"/>
        <v>0</v>
      </c>
      <c r="AJ3698" s="109">
        <f t="shared" si="423"/>
        <v>0</v>
      </c>
      <c r="AK3698" s="109">
        <f t="shared" si="423"/>
        <v>0</v>
      </c>
      <c r="AL3698" s="109">
        <f t="shared" si="423"/>
        <v>0</v>
      </c>
    </row>
    <row r="3699" spans="1:38" x14ac:dyDescent="0.3">
      <c r="A3699" s="421"/>
      <c r="B3699" s="421"/>
      <c r="C3699" s="422"/>
      <c r="D3699" s="423"/>
      <c r="E3699" s="421"/>
      <c r="F3699" s="421"/>
      <c r="G3699" s="421"/>
      <c r="H3699" s="421"/>
      <c r="I3699" s="421"/>
      <c r="J3699" s="421"/>
      <c r="K3699" s="421"/>
      <c r="L3699" s="421"/>
      <c r="M3699" s="423"/>
      <c r="N3699" s="340">
        <f>IF(C3699&gt;A_Stammdaten!$B$12,0,SUM(E3699,F3699,H3699,J3699:K3699)-SUM(G3699,I3699,L3699:M3699))</f>
        <v>0</v>
      </c>
      <c r="O3699" s="421"/>
      <c r="P3699" s="421"/>
      <c r="Q3699" s="421"/>
      <c r="R3699" s="421"/>
      <c r="S3699" s="108">
        <f t="shared" si="420"/>
        <v>0</v>
      </c>
      <c r="T3699" s="341">
        <f>IF(ISBLANK($B3699),0,VLOOKUP($B3699,Listen!$A$2:$C$45,2,FALSE))</f>
        <v>0</v>
      </c>
      <c r="U3699" s="341">
        <f>IF(ISBLANK($B3699),0,VLOOKUP($B3699,Listen!$A$2:$C$45,3,FALSE))</f>
        <v>0</v>
      </c>
      <c r="V3699" s="342">
        <f t="shared" si="418"/>
        <v>0</v>
      </c>
      <c r="W3699" s="342">
        <f t="shared" si="422"/>
        <v>0</v>
      </c>
      <c r="X3699" s="342">
        <f t="shared" si="422"/>
        <v>0</v>
      </c>
      <c r="Y3699" s="342">
        <f t="shared" si="422"/>
        <v>0</v>
      </c>
      <c r="Z3699" s="342">
        <f t="shared" si="422"/>
        <v>0</v>
      </c>
      <c r="AA3699" s="342">
        <f t="shared" si="422"/>
        <v>0</v>
      </c>
      <c r="AB3699" s="342">
        <f t="shared" si="422"/>
        <v>0</v>
      </c>
      <c r="AC3699" s="109">
        <f t="shared" si="421"/>
        <v>0</v>
      </c>
      <c r="AD3699" s="109">
        <f>IF(C3699=A_Stammdaten!$B$12,E_SAV!$S3699-E_SAV!$AE3699,HLOOKUP(A_Stammdaten!$B$12-1,$AF$4:$AL$4004,ROW(C3699)-3,FALSE)-$AE3699)</f>
        <v>0</v>
      </c>
      <c r="AE3699" s="109">
        <f>HLOOKUP(A_Stammdaten!$B$12,$AF$4:$AL$4004,ROW(C3699)-3,FALSE)</f>
        <v>0</v>
      </c>
      <c r="AF3699" s="109">
        <f t="shared" si="419"/>
        <v>0</v>
      </c>
      <c r="AG3699" s="109">
        <f t="shared" si="424"/>
        <v>0</v>
      </c>
      <c r="AH3699" s="109">
        <f t="shared" si="424"/>
        <v>0</v>
      </c>
      <c r="AI3699" s="109">
        <f t="shared" si="424"/>
        <v>0</v>
      </c>
      <c r="AJ3699" s="109">
        <f t="shared" si="423"/>
        <v>0</v>
      </c>
      <c r="AK3699" s="109">
        <f t="shared" si="423"/>
        <v>0</v>
      </c>
      <c r="AL3699" s="109">
        <f t="shared" si="423"/>
        <v>0</v>
      </c>
    </row>
    <row r="3700" spans="1:38" x14ac:dyDescent="0.3">
      <c r="A3700" s="421"/>
      <c r="B3700" s="421"/>
      <c r="C3700" s="422"/>
      <c r="D3700" s="423"/>
      <c r="E3700" s="421"/>
      <c r="F3700" s="421"/>
      <c r="G3700" s="421"/>
      <c r="H3700" s="421"/>
      <c r="I3700" s="421"/>
      <c r="J3700" s="421"/>
      <c r="K3700" s="421"/>
      <c r="L3700" s="421"/>
      <c r="M3700" s="423"/>
      <c r="N3700" s="340">
        <f>IF(C3700&gt;A_Stammdaten!$B$12,0,SUM(E3700,F3700,H3700,J3700:K3700)-SUM(G3700,I3700,L3700:M3700))</f>
        <v>0</v>
      </c>
      <c r="O3700" s="421"/>
      <c r="P3700" s="421"/>
      <c r="Q3700" s="421"/>
      <c r="R3700" s="421"/>
      <c r="S3700" s="108">
        <f t="shared" si="420"/>
        <v>0</v>
      </c>
      <c r="T3700" s="341">
        <f>IF(ISBLANK($B3700),0,VLOOKUP($B3700,Listen!$A$2:$C$45,2,FALSE))</f>
        <v>0</v>
      </c>
      <c r="U3700" s="341">
        <f>IF(ISBLANK($B3700),0,VLOOKUP($B3700,Listen!$A$2:$C$45,3,FALSE))</f>
        <v>0</v>
      </c>
      <c r="V3700" s="342">
        <f t="shared" si="418"/>
        <v>0</v>
      </c>
      <c r="W3700" s="342">
        <f t="shared" si="422"/>
        <v>0</v>
      </c>
      <c r="X3700" s="342">
        <f t="shared" si="422"/>
        <v>0</v>
      </c>
      <c r="Y3700" s="342">
        <f t="shared" si="422"/>
        <v>0</v>
      </c>
      <c r="Z3700" s="342">
        <f t="shared" si="422"/>
        <v>0</v>
      </c>
      <c r="AA3700" s="342">
        <f t="shared" si="422"/>
        <v>0</v>
      </c>
      <c r="AB3700" s="342">
        <f t="shared" si="422"/>
        <v>0</v>
      </c>
      <c r="AC3700" s="109">
        <f t="shared" si="421"/>
        <v>0</v>
      </c>
      <c r="AD3700" s="109">
        <f>IF(C3700=A_Stammdaten!$B$12,E_SAV!$S3700-E_SAV!$AE3700,HLOOKUP(A_Stammdaten!$B$12-1,$AF$4:$AL$4004,ROW(C3700)-3,FALSE)-$AE3700)</f>
        <v>0</v>
      </c>
      <c r="AE3700" s="109">
        <f>HLOOKUP(A_Stammdaten!$B$12,$AF$4:$AL$4004,ROW(C3700)-3,FALSE)</f>
        <v>0</v>
      </c>
      <c r="AF3700" s="109">
        <f t="shared" si="419"/>
        <v>0</v>
      </c>
      <c r="AG3700" s="109">
        <f t="shared" si="424"/>
        <v>0</v>
      </c>
      <c r="AH3700" s="109">
        <f t="shared" si="424"/>
        <v>0</v>
      </c>
      <c r="AI3700" s="109">
        <f t="shared" si="424"/>
        <v>0</v>
      </c>
      <c r="AJ3700" s="109">
        <f t="shared" si="423"/>
        <v>0</v>
      </c>
      <c r="AK3700" s="109">
        <f t="shared" si="423"/>
        <v>0</v>
      </c>
      <c r="AL3700" s="109">
        <f t="shared" si="423"/>
        <v>0</v>
      </c>
    </row>
    <row r="3701" spans="1:38" x14ac:dyDescent="0.3">
      <c r="A3701" s="421"/>
      <c r="B3701" s="421"/>
      <c r="C3701" s="422"/>
      <c r="D3701" s="423"/>
      <c r="E3701" s="421"/>
      <c r="F3701" s="421"/>
      <c r="G3701" s="421"/>
      <c r="H3701" s="421"/>
      <c r="I3701" s="421"/>
      <c r="J3701" s="421"/>
      <c r="K3701" s="421"/>
      <c r="L3701" s="421"/>
      <c r="M3701" s="423"/>
      <c r="N3701" s="340">
        <f>IF(C3701&gt;A_Stammdaten!$B$12,0,SUM(E3701,F3701,H3701,J3701:K3701)-SUM(G3701,I3701,L3701:M3701))</f>
        <v>0</v>
      </c>
      <c r="O3701" s="421"/>
      <c r="P3701" s="421"/>
      <c r="Q3701" s="421"/>
      <c r="R3701" s="421"/>
      <c r="S3701" s="108">
        <f t="shared" si="420"/>
        <v>0</v>
      </c>
      <c r="T3701" s="341">
        <f>IF(ISBLANK($B3701),0,VLOOKUP($B3701,Listen!$A$2:$C$45,2,FALSE))</f>
        <v>0</v>
      </c>
      <c r="U3701" s="341">
        <f>IF(ISBLANK($B3701),0,VLOOKUP($B3701,Listen!$A$2:$C$45,3,FALSE))</f>
        <v>0</v>
      </c>
      <c r="V3701" s="342">
        <f t="shared" si="418"/>
        <v>0</v>
      </c>
      <c r="W3701" s="342">
        <f t="shared" si="422"/>
        <v>0</v>
      </c>
      <c r="X3701" s="342">
        <f t="shared" si="422"/>
        <v>0</v>
      </c>
      <c r="Y3701" s="342">
        <f t="shared" si="422"/>
        <v>0</v>
      </c>
      <c r="Z3701" s="342">
        <f t="shared" si="422"/>
        <v>0</v>
      </c>
      <c r="AA3701" s="342">
        <f t="shared" si="422"/>
        <v>0</v>
      </c>
      <c r="AB3701" s="342">
        <f t="shared" si="422"/>
        <v>0</v>
      </c>
      <c r="AC3701" s="109">
        <f t="shared" si="421"/>
        <v>0</v>
      </c>
      <c r="AD3701" s="109">
        <f>IF(C3701=A_Stammdaten!$B$12,E_SAV!$S3701-E_SAV!$AE3701,HLOOKUP(A_Stammdaten!$B$12-1,$AF$4:$AL$4004,ROW(C3701)-3,FALSE)-$AE3701)</f>
        <v>0</v>
      </c>
      <c r="AE3701" s="109">
        <f>HLOOKUP(A_Stammdaten!$B$12,$AF$4:$AL$4004,ROW(C3701)-3,FALSE)</f>
        <v>0</v>
      </c>
      <c r="AF3701" s="109">
        <f t="shared" si="419"/>
        <v>0</v>
      </c>
      <c r="AG3701" s="109">
        <f t="shared" si="424"/>
        <v>0</v>
      </c>
      <c r="AH3701" s="109">
        <f t="shared" si="424"/>
        <v>0</v>
      </c>
      <c r="AI3701" s="109">
        <f t="shared" si="424"/>
        <v>0</v>
      </c>
      <c r="AJ3701" s="109">
        <f t="shared" si="423"/>
        <v>0</v>
      </c>
      <c r="AK3701" s="109">
        <f t="shared" si="423"/>
        <v>0</v>
      </c>
      <c r="AL3701" s="109">
        <f t="shared" si="423"/>
        <v>0</v>
      </c>
    </row>
    <row r="3702" spans="1:38" x14ac:dyDescent="0.3">
      <c r="A3702" s="421"/>
      <c r="B3702" s="421"/>
      <c r="C3702" s="422"/>
      <c r="D3702" s="423"/>
      <c r="E3702" s="421"/>
      <c r="F3702" s="421"/>
      <c r="G3702" s="421"/>
      <c r="H3702" s="421"/>
      <c r="I3702" s="421"/>
      <c r="J3702" s="421"/>
      <c r="K3702" s="421"/>
      <c r="L3702" s="421"/>
      <c r="M3702" s="423"/>
      <c r="N3702" s="340">
        <f>IF(C3702&gt;A_Stammdaten!$B$12,0,SUM(E3702,F3702,H3702,J3702:K3702)-SUM(G3702,I3702,L3702:M3702))</f>
        <v>0</v>
      </c>
      <c r="O3702" s="421"/>
      <c r="P3702" s="421"/>
      <c r="Q3702" s="421"/>
      <c r="R3702" s="421"/>
      <c r="S3702" s="108">
        <f t="shared" si="420"/>
        <v>0</v>
      </c>
      <c r="T3702" s="341">
        <f>IF(ISBLANK($B3702),0,VLOOKUP($B3702,Listen!$A$2:$C$45,2,FALSE))</f>
        <v>0</v>
      </c>
      <c r="U3702" s="341">
        <f>IF(ISBLANK($B3702),0,VLOOKUP($B3702,Listen!$A$2:$C$45,3,FALSE))</f>
        <v>0</v>
      </c>
      <c r="V3702" s="342">
        <f t="shared" si="418"/>
        <v>0</v>
      </c>
      <c r="W3702" s="342">
        <f t="shared" si="422"/>
        <v>0</v>
      </c>
      <c r="X3702" s="342">
        <f t="shared" si="422"/>
        <v>0</v>
      </c>
      <c r="Y3702" s="342">
        <f t="shared" si="422"/>
        <v>0</v>
      </c>
      <c r="Z3702" s="342">
        <f t="shared" si="422"/>
        <v>0</v>
      </c>
      <c r="AA3702" s="342">
        <f t="shared" si="422"/>
        <v>0</v>
      </c>
      <c r="AB3702" s="342">
        <f t="shared" si="422"/>
        <v>0</v>
      </c>
      <c r="AC3702" s="109">
        <f t="shared" si="421"/>
        <v>0</v>
      </c>
      <c r="AD3702" s="109">
        <f>IF(C3702=A_Stammdaten!$B$12,E_SAV!$S3702-E_SAV!$AE3702,HLOOKUP(A_Stammdaten!$B$12-1,$AF$4:$AL$4004,ROW(C3702)-3,FALSE)-$AE3702)</f>
        <v>0</v>
      </c>
      <c r="AE3702" s="109">
        <f>HLOOKUP(A_Stammdaten!$B$12,$AF$4:$AL$4004,ROW(C3702)-3,FALSE)</f>
        <v>0</v>
      </c>
      <c r="AF3702" s="109">
        <f t="shared" si="419"/>
        <v>0</v>
      </c>
      <c r="AG3702" s="109">
        <f t="shared" si="424"/>
        <v>0</v>
      </c>
      <c r="AH3702" s="109">
        <f t="shared" si="424"/>
        <v>0</v>
      </c>
      <c r="AI3702" s="109">
        <f t="shared" si="424"/>
        <v>0</v>
      </c>
      <c r="AJ3702" s="109">
        <f t="shared" si="423"/>
        <v>0</v>
      </c>
      <c r="AK3702" s="109">
        <f t="shared" si="423"/>
        <v>0</v>
      </c>
      <c r="AL3702" s="109">
        <f t="shared" si="423"/>
        <v>0</v>
      </c>
    </row>
    <row r="3703" spans="1:38" x14ac:dyDescent="0.3">
      <c r="A3703" s="421"/>
      <c r="B3703" s="421"/>
      <c r="C3703" s="422"/>
      <c r="D3703" s="423"/>
      <c r="E3703" s="421"/>
      <c r="F3703" s="421"/>
      <c r="G3703" s="421"/>
      <c r="H3703" s="421"/>
      <c r="I3703" s="421"/>
      <c r="J3703" s="421"/>
      <c r="K3703" s="421"/>
      <c r="L3703" s="421"/>
      <c r="M3703" s="423"/>
      <c r="N3703" s="340">
        <f>IF(C3703&gt;A_Stammdaten!$B$12,0,SUM(E3703,F3703,H3703,J3703:K3703)-SUM(G3703,I3703,L3703:M3703))</f>
        <v>0</v>
      </c>
      <c r="O3703" s="421"/>
      <c r="P3703" s="421"/>
      <c r="Q3703" s="421"/>
      <c r="R3703" s="421"/>
      <c r="S3703" s="108">
        <f t="shared" si="420"/>
        <v>0</v>
      </c>
      <c r="T3703" s="341">
        <f>IF(ISBLANK($B3703),0,VLOOKUP($B3703,Listen!$A$2:$C$45,2,FALSE))</f>
        <v>0</v>
      </c>
      <c r="U3703" s="341">
        <f>IF(ISBLANK($B3703),0,VLOOKUP($B3703,Listen!$A$2:$C$45,3,FALSE))</f>
        <v>0</v>
      </c>
      <c r="V3703" s="342">
        <f t="shared" si="418"/>
        <v>0</v>
      </c>
      <c r="W3703" s="342">
        <f t="shared" si="422"/>
        <v>0</v>
      </c>
      <c r="X3703" s="342">
        <f t="shared" si="422"/>
        <v>0</v>
      </c>
      <c r="Y3703" s="342">
        <f t="shared" si="422"/>
        <v>0</v>
      </c>
      <c r="Z3703" s="342">
        <f t="shared" si="422"/>
        <v>0</v>
      </c>
      <c r="AA3703" s="342">
        <f t="shared" si="422"/>
        <v>0</v>
      </c>
      <c r="AB3703" s="342">
        <f t="shared" si="422"/>
        <v>0</v>
      </c>
      <c r="AC3703" s="109">
        <f t="shared" si="421"/>
        <v>0</v>
      </c>
      <c r="AD3703" s="109">
        <f>IF(C3703=A_Stammdaten!$B$12,E_SAV!$S3703-E_SAV!$AE3703,HLOOKUP(A_Stammdaten!$B$12-1,$AF$4:$AL$4004,ROW(C3703)-3,FALSE)-$AE3703)</f>
        <v>0</v>
      </c>
      <c r="AE3703" s="109">
        <f>HLOOKUP(A_Stammdaten!$B$12,$AF$4:$AL$4004,ROW(C3703)-3,FALSE)</f>
        <v>0</v>
      </c>
      <c r="AF3703" s="109">
        <f t="shared" si="419"/>
        <v>0</v>
      </c>
      <c r="AG3703" s="109">
        <f t="shared" si="424"/>
        <v>0</v>
      </c>
      <c r="AH3703" s="109">
        <f t="shared" si="424"/>
        <v>0</v>
      </c>
      <c r="AI3703" s="109">
        <f t="shared" si="424"/>
        <v>0</v>
      </c>
      <c r="AJ3703" s="109">
        <f t="shared" si="423"/>
        <v>0</v>
      </c>
      <c r="AK3703" s="109">
        <f t="shared" si="423"/>
        <v>0</v>
      </c>
      <c r="AL3703" s="109">
        <f t="shared" si="423"/>
        <v>0</v>
      </c>
    </row>
    <row r="3704" spans="1:38" x14ac:dyDescent="0.3">
      <c r="A3704" s="421"/>
      <c r="B3704" s="421"/>
      <c r="C3704" s="422"/>
      <c r="D3704" s="423"/>
      <c r="E3704" s="421"/>
      <c r="F3704" s="421"/>
      <c r="G3704" s="421"/>
      <c r="H3704" s="421"/>
      <c r="I3704" s="421"/>
      <c r="J3704" s="421"/>
      <c r="K3704" s="421"/>
      <c r="L3704" s="421"/>
      <c r="M3704" s="423"/>
      <c r="N3704" s="340">
        <f>IF(C3704&gt;A_Stammdaten!$B$12,0,SUM(E3704,F3704,H3704,J3704:K3704)-SUM(G3704,I3704,L3704:M3704))</f>
        <v>0</v>
      </c>
      <c r="O3704" s="421"/>
      <c r="P3704" s="421"/>
      <c r="Q3704" s="421"/>
      <c r="R3704" s="421"/>
      <c r="S3704" s="108">
        <f t="shared" si="420"/>
        <v>0</v>
      </c>
      <c r="T3704" s="341">
        <f>IF(ISBLANK($B3704),0,VLOOKUP($B3704,Listen!$A$2:$C$45,2,FALSE))</f>
        <v>0</v>
      </c>
      <c r="U3704" s="341">
        <f>IF(ISBLANK($B3704),0,VLOOKUP($B3704,Listen!$A$2:$C$45,3,FALSE))</f>
        <v>0</v>
      </c>
      <c r="V3704" s="342">
        <f t="shared" si="418"/>
        <v>0</v>
      </c>
      <c r="W3704" s="342">
        <f t="shared" si="422"/>
        <v>0</v>
      </c>
      <c r="X3704" s="342">
        <f t="shared" si="422"/>
        <v>0</v>
      </c>
      <c r="Y3704" s="342">
        <f t="shared" si="422"/>
        <v>0</v>
      </c>
      <c r="Z3704" s="342">
        <f t="shared" si="422"/>
        <v>0</v>
      </c>
      <c r="AA3704" s="342">
        <f t="shared" si="422"/>
        <v>0</v>
      </c>
      <c r="AB3704" s="342">
        <f t="shared" si="422"/>
        <v>0</v>
      </c>
      <c r="AC3704" s="109">
        <f t="shared" si="421"/>
        <v>0</v>
      </c>
      <c r="AD3704" s="109">
        <f>IF(C3704=A_Stammdaten!$B$12,E_SAV!$S3704-E_SAV!$AE3704,HLOOKUP(A_Stammdaten!$B$12-1,$AF$4:$AL$4004,ROW(C3704)-3,FALSE)-$AE3704)</f>
        <v>0</v>
      </c>
      <c r="AE3704" s="109">
        <f>HLOOKUP(A_Stammdaten!$B$12,$AF$4:$AL$4004,ROW(C3704)-3,FALSE)</f>
        <v>0</v>
      </c>
      <c r="AF3704" s="109">
        <f t="shared" si="419"/>
        <v>0</v>
      </c>
      <c r="AG3704" s="109">
        <f t="shared" si="424"/>
        <v>0</v>
      </c>
      <c r="AH3704" s="109">
        <f t="shared" si="424"/>
        <v>0</v>
      </c>
      <c r="AI3704" s="109">
        <f t="shared" si="424"/>
        <v>0</v>
      </c>
      <c r="AJ3704" s="109">
        <f t="shared" si="423"/>
        <v>0</v>
      </c>
      <c r="AK3704" s="109">
        <f t="shared" si="423"/>
        <v>0</v>
      </c>
      <c r="AL3704" s="109">
        <f t="shared" si="423"/>
        <v>0</v>
      </c>
    </row>
    <row r="3705" spans="1:38" x14ac:dyDescent="0.3">
      <c r="A3705" s="421"/>
      <c r="B3705" s="421"/>
      <c r="C3705" s="422"/>
      <c r="D3705" s="423"/>
      <c r="E3705" s="421"/>
      <c r="F3705" s="421"/>
      <c r="G3705" s="421"/>
      <c r="H3705" s="421"/>
      <c r="I3705" s="421"/>
      <c r="J3705" s="421"/>
      <c r="K3705" s="421"/>
      <c r="L3705" s="421"/>
      <c r="M3705" s="423"/>
      <c r="N3705" s="340">
        <f>IF(C3705&gt;A_Stammdaten!$B$12,0,SUM(E3705,F3705,H3705,J3705:K3705)-SUM(G3705,I3705,L3705:M3705))</f>
        <v>0</v>
      </c>
      <c r="O3705" s="421"/>
      <c r="P3705" s="421"/>
      <c r="Q3705" s="421"/>
      <c r="R3705" s="421"/>
      <c r="S3705" s="108">
        <f t="shared" si="420"/>
        <v>0</v>
      </c>
      <c r="T3705" s="341">
        <f>IF(ISBLANK($B3705),0,VLOOKUP($B3705,Listen!$A$2:$C$45,2,FALSE))</f>
        <v>0</v>
      </c>
      <c r="U3705" s="341">
        <f>IF(ISBLANK($B3705),0,VLOOKUP($B3705,Listen!$A$2:$C$45,3,FALSE))</f>
        <v>0</v>
      </c>
      <c r="V3705" s="342">
        <f t="shared" si="418"/>
        <v>0</v>
      </c>
      <c r="W3705" s="342">
        <f t="shared" si="422"/>
        <v>0</v>
      </c>
      <c r="X3705" s="342">
        <f t="shared" si="422"/>
        <v>0</v>
      </c>
      <c r="Y3705" s="342">
        <f t="shared" si="422"/>
        <v>0</v>
      </c>
      <c r="Z3705" s="342">
        <f t="shared" si="422"/>
        <v>0</v>
      </c>
      <c r="AA3705" s="342">
        <f t="shared" si="422"/>
        <v>0</v>
      </c>
      <c r="AB3705" s="342">
        <f t="shared" si="422"/>
        <v>0</v>
      </c>
      <c r="AC3705" s="109">
        <f t="shared" si="421"/>
        <v>0</v>
      </c>
      <c r="AD3705" s="109">
        <f>IF(C3705=A_Stammdaten!$B$12,E_SAV!$S3705-E_SAV!$AE3705,HLOOKUP(A_Stammdaten!$B$12-1,$AF$4:$AL$4004,ROW(C3705)-3,FALSE)-$AE3705)</f>
        <v>0</v>
      </c>
      <c r="AE3705" s="109">
        <f>HLOOKUP(A_Stammdaten!$B$12,$AF$4:$AL$4004,ROW(C3705)-3,FALSE)</f>
        <v>0</v>
      </c>
      <c r="AF3705" s="109">
        <f t="shared" si="419"/>
        <v>0</v>
      </c>
      <c r="AG3705" s="109">
        <f t="shared" si="424"/>
        <v>0</v>
      </c>
      <c r="AH3705" s="109">
        <f t="shared" si="424"/>
        <v>0</v>
      </c>
      <c r="AI3705" s="109">
        <f t="shared" si="424"/>
        <v>0</v>
      </c>
      <c r="AJ3705" s="109">
        <f t="shared" si="423"/>
        <v>0</v>
      </c>
      <c r="AK3705" s="109">
        <f t="shared" si="423"/>
        <v>0</v>
      </c>
      <c r="AL3705" s="109">
        <f t="shared" si="423"/>
        <v>0</v>
      </c>
    </row>
    <row r="3706" spans="1:38" x14ac:dyDescent="0.3">
      <c r="A3706" s="421"/>
      <c r="B3706" s="421"/>
      <c r="C3706" s="422"/>
      <c r="D3706" s="423"/>
      <c r="E3706" s="421"/>
      <c r="F3706" s="421"/>
      <c r="G3706" s="421"/>
      <c r="H3706" s="421"/>
      <c r="I3706" s="421"/>
      <c r="J3706" s="421"/>
      <c r="K3706" s="421"/>
      <c r="L3706" s="421"/>
      <c r="M3706" s="423"/>
      <c r="N3706" s="340">
        <f>IF(C3706&gt;A_Stammdaten!$B$12,0,SUM(E3706,F3706,H3706,J3706:K3706)-SUM(G3706,I3706,L3706:M3706))</f>
        <v>0</v>
      </c>
      <c r="O3706" s="421"/>
      <c r="P3706" s="421"/>
      <c r="Q3706" s="421"/>
      <c r="R3706" s="421"/>
      <c r="S3706" s="108">
        <f t="shared" si="420"/>
        <v>0</v>
      </c>
      <c r="T3706" s="341">
        <f>IF(ISBLANK($B3706),0,VLOOKUP($B3706,Listen!$A$2:$C$45,2,FALSE))</f>
        <v>0</v>
      </c>
      <c r="U3706" s="341">
        <f>IF(ISBLANK($B3706),0,VLOOKUP($B3706,Listen!$A$2:$C$45,3,FALSE))</f>
        <v>0</v>
      </c>
      <c r="V3706" s="342">
        <f t="shared" si="418"/>
        <v>0</v>
      </c>
      <c r="W3706" s="342">
        <f t="shared" si="422"/>
        <v>0</v>
      </c>
      <c r="X3706" s="342">
        <f t="shared" si="422"/>
        <v>0</v>
      </c>
      <c r="Y3706" s="342">
        <f t="shared" si="422"/>
        <v>0</v>
      </c>
      <c r="Z3706" s="342">
        <f t="shared" si="422"/>
        <v>0</v>
      </c>
      <c r="AA3706" s="342">
        <f t="shared" si="422"/>
        <v>0</v>
      </c>
      <c r="AB3706" s="342">
        <f t="shared" ref="W3706:AB3749" si="425">$T3706</f>
        <v>0</v>
      </c>
      <c r="AC3706" s="109">
        <f t="shared" si="421"/>
        <v>0</v>
      </c>
      <c r="AD3706" s="109">
        <f>IF(C3706=A_Stammdaten!$B$12,E_SAV!$S3706-E_SAV!$AE3706,HLOOKUP(A_Stammdaten!$B$12-1,$AF$4:$AL$4004,ROW(C3706)-3,FALSE)-$AE3706)</f>
        <v>0</v>
      </c>
      <c r="AE3706" s="109">
        <f>HLOOKUP(A_Stammdaten!$B$12,$AF$4:$AL$4004,ROW(C3706)-3,FALSE)</f>
        <v>0</v>
      </c>
      <c r="AF3706" s="109">
        <f t="shared" si="419"/>
        <v>0</v>
      </c>
      <c r="AG3706" s="109">
        <f t="shared" si="424"/>
        <v>0</v>
      </c>
      <c r="AH3706" s="109">
        <f t="shared" si="424"/>
        <v>0</v>
      </c>
      <c r="AI3706" s="109">
        <f t="shared" si="424"/>
        <v>0</v>
      </c>
      <c r="AJ3706" s="109">
        <f t="shared" si="423"/>
        <v>0</v>
      </c>
      <c r="AK3706" s="109">
        <f t="shared" si="423"/>
        <v>0</v>
      </c>
      <c r="AL3706" s="109">
        <f t="shared" si="423"/>
        <v>0</v>
      </c>
    </row>
    <row r="3707" spans="1:38" x14ac:dyDescent="0.3">
      <c r="A3707" s="421"/>
      <c r="B3707" s="421"/>
      <c r="C3707" s="422"/>
      <c r="D3707" s="423"/>
      <c r="E3707" s="421"/>
      <c r="F3707" s="421"/>
      <c r="G3707" s="421"/>
      <c r="H3707" s="421"/>
      <c r="I3707" s="421"/>
      <c r="J3707" s="421"/>
      <c r="K3707" s="421"/>
      <c r="L3707" s="421"/>
      <c r="M3707" s="423"/>
      <c r="N3707" s="340">
        <f>IF(C3707&gt;A_Stammdaten!$B$12,0,SUM(E3707,F3707,H3707,J3707:K3707)-SUM(G3707,I3707,L3707:M3707))</f>
        <v>0</v>
      </c>
      <c r="O3707" s="421"/>
      <c r="P3707" s="421"/>
      <c r="Q3707" s="421"/>
      <c r="R3707" s="421"/>
      <c r="S3707" s="108">
        <f t="shared" si="420"/>
        <v>0</v>
      </c>
      <c r="T3707" s="341">
        <f>IF(ISBLANK($B3707),0,VLOOKUP($B3707,Listen!$A$2:$C$45,2,FALSE))</f>
        <v>0</v>
      </c>
      <c r="U3707" s="341">
        <f>IF(ISBLANK($B3707),0,VLOOKUP($B3707,Listen!$A$2:$C$45,3,FALSE))</f>
        <v>0</v>
      </c>
      <c r="V3707" s="342">
        <f t="shared" si="418"/>
        <v>0</v>
      </c>
      <c r="W3707" s="342">
        <f t="shared" si="425"/>
        <v>0</v>
      </c>
      <c r="X3707" s="342">
        <f t="shared" si="425"/>
        <v>0</v>
      </c>
      <c r="Y3707" s="342">
        <f t="shared" si="425"/>
        <v>0</v>
      </c>
      <c r="Z3707" s="342">
        <f t="shared" si="425"/>
        <v>0</v>
      </c>
      <c r="AA3707" s="342">
        <f t="shared" si="425"/>
        <v>0</v>
      </c>
      <c r="AB3707" s="342">
        <f t="shared" si="425"/>
        <v>0</v>
      </c>
      <c r="AC3707" s="109">
        <f t="shared" si="421"/>
        <v>0</v>
      </c>
      <c r="AD3707" s="109">
        <f>IF(C3707=A_Stammdaten!$B$12,E_SAV!$S3707-E_SAV!$AE3707,HLOOKUP(A_Stammdaten!$B$12-1,$AF$4:$AL$4004,ROW(C3707)-3,FALSE)-$AE3707)</f>
        <v>0</v>
      </c>
      <c r="AE3707" s="109">
        <f>HLOOKUP(A_Stammdaten!$B$12,$AF$4:$AL$4004,ROW(C3707)-3,FALSE)</f>
        <v>0</v>
      </c>
      <c r="AF3707" s="109">
        <f t="shared" si="419"/>
        <v>0</v>
      </c>
      <c r="AG3707" s="109">
        <f t="shared" si="424"/>
        <v>0</v>
      </c>
      <c r="AH3707" s="109">
        <f t="shared" si="424"/>
        <v>0</v>
      </c>
      <c r="AI3707" s="109">
        <f t="shared" si="424"/>
        <v>0</v>
      </c>
      <c r="AJ3707" s="109">
        <f t="shared" si="423"/>
        <v>0</v>
      </c>
      <c r="AK3707" s="109">
        <f t="shared" si="423"/>
        <v>0</v>
      </c>
      <c r="AL3707" s="109">
        <f t="shared" si="423"/>
        <v>0</v>
      </c>
    </row>
    <row r="3708" spans="1:38" x14ac:dyDescent="0.3">
      <c r="A3708" s="421"/>
      <c r="B3708" s="421"/>
      <c r="C3708" s="422"/>
      <c r="D3708" s="423"/>
      <c r="E3708" s="421"/>
      <c r="F3708" s="421"/>
      <c r="G3708" s="421"/>
      <c r="H3708" s="421"/>
      <c r="I3708" s="421"/>
      <c r="J3708" s="421"/>
      <c r="K3708" s="421"/>
      <c r="L3708" s="421"/>
      <c r="M3708" s="423"/>
      <c r="N3708" s="340">
        <f>IF(C3708&gt;A_Stammdaten!$B$12,0,SUM(E3708,F3708,H3708,J3708:K3708)-SUM(G3708,I3708,L3708:M3708))</f>
        <v>0</v>
      </c>
      <c r="O3708" s="421"/>
      <c r="P3708" s="421"/>
      <c r="Q3708" s="421"/>
      <c r="R3708" s="421"/>
      <c r="S3708" s="108">
        <f t="shared" si="420"/>
        <v>0</v>
      </c>
      <c r="T3708" s="341">
        <f>IF(ISBLANK($B3708),0,VLOOKUP($B3708,Listen!$A$2:$C$45,2,FALSE))</f>
        <v>0</v>
      </c>
      <c r="U3708" s="341">
        <f>IF(ISBLANK($B3708),0,VLOOKUP($B3708,Listen!$A$2:$C$45,3,FALSE))</f>
        <v>0</v>
      </c>
      <c r="V3708" s="342">
        <f t="shared" si="418"/>
        <v>0</v>
      </c>
      <c r="W3708" s="342">
        <f t="shared" si="425"/>
        <v>0</v>
      </c>
      <c r="X3708" s="342">
        <f t="shared" si="425"/>
        <v>0</v>
      </c>
      <c r="Y3708" s="342">
        <f t="shared" si="425"/>
        <v>0</v>
      </c>
      <c r="Z3708" s="342">
        <f t="shared" si="425"/>
        <v>0</v>
      </c>
      <c r="AA3708" s="342">
        <f t="shared" si="425"/>
        <v>0</v>
      </c>
      <c r="AB3708" s="342">
        <f t="shared" si="425"/>
        <v>0</v>
      </c>
      <c r="AC3708" s="109">
        <f t="shared" si="421"/>
        <v>0</v>
      </c>
      <c r="AD3708" s="109">
        <f>IF(C3708=A_Stammdaten!$B$12,E_SAV!$S3708-E_SAV!$AE3708,HLOOKUP(A_Stammdaten!$B$12-1,$AF$4:$AL$4004,ROW(C3708)-3,FALSE)-$AE3708)</f>
        <v>0</v>
      </c>
      <c r="AE3708" s="109">
        <f>HLOOKUP(A_Stammdaten!$B$12,$AF$4:$AL$4004,ROW(C3708)-3,FALSE)</f>
        <v>0</v>
      </c>
      <c r="AF3708" s="109">
        <f t="shared" si="419"/>
        <v>0</v>
      </c>
      <c r="AG3708" s="109">
        <f t="shared" si="424"/>
        <v>0</v>
      </c>
      <c r="AH3708" s="109">
        <f t="shared" si="424"/>
        <v>0</v>
      </c>
      <c r="AI3708" s="109">
        <f t="shared" si="424"/>
        <v>0</v>
      </c>
      <c r="AJ3708" s="109">
        <f t="shared" si="423"/>
        <v>0</v>
      </c>
      <c r="AK3708" s="109">
        <f t="shared" si="423"/>
        <v>0</v>
      </c>
      <c r="AL3708" s="109">
        <f t="shared" si="423"/>
        <v>0</v>
      </c>
    </row>
    <row r="3709" spans="1:38" x14ac:dyDescent="0.3">
      <c r="A3709" s="421"/>
      <c r="B3709" s="421"/>
      <c r="C3709" s="422"/>
      <c r="D3709" s="423"/>
      <c r="E3709" s="421"/>
      <c r="F3709" s="421"/>
      <c r="G3709" s="421"/>
      <c r="H3709" s="421"/>
      <c r="I3709" s="421"/>
      <c r="J3709" s="421"/>
      <c r="K3709" s="421"/>
      <c r="L3709" s="421"/>
      <c r="M3709" s="423"/>
      <c r="N3709" s="340">
        <f>IF(C3709&gt;A_Stammdaten!$B$12,0,SUM(E3709,F3709,H3709,J3709:K3709)-SUM(G3709,I3709,L3709:M3709))</f>
        <v>0</v>
      </c>
      <c r="O3709" s="421"/>
      <c r="P3709" s="421"/>
      <c r="Q3709" s="421"/>
      <c r="R3709" s="421"/>
      <c r="S3709" s="108">
        <f t="shared" si="420"/>
        <v>0</v>
      </c>
      <c r="T3709" s="341">
        <f>IF(ISBLANK($B3709),0,VLOOKUP($B3709,Listen!$A$2:$C$45,2,FALSE))</f>
        <v>0</v>
      </c>
      <c r="U3709" s="341">
        <f>IF(ISBLANK($B3709),0,VLOOKUP($B3709,Listen!$A$2:$C$45,3,FALSE))</f>
        <v>0</v>
      </c>
      <c r="V3709" s="342">
        <f t="shared" si="418"/>
        <v>0</v>
      </c>
      <c r="W3709" s="342">
        <f t="shared" si="425"/>
        <v>0</v>
      </c>
      <c r="X3709" s="342">
        <f t="shared" si="425"/>
        <v>0</v>
      </c>
      <c r="Y3709" s="342">
        <f t="shared" si="425"/>
        <v>0</v>
      </c>
      <c r="Z3709" s="342">
        <f t="shared" si="425"/>
        <v>0</v>
      </c>
      <c r="AA3709" s="342">
        <f t="shared" si="425"/>
        <v>0</v>
      </c>
      <c r="AB3709" s="342">
        <f t="shared" si="425"/>
        <v>0</v>
      </c>
      <c r="AC3709" s="109">
        <f t="shared" si="421"/>
        <v>0</v>
      </c>
      <c r="AD3709" s="109">
        <f>IF(C3709=A_Stammdaten!$B$12,E_SAV!$S3709-E_SAV!$AE3709,HLOOKUP(A_Stammdaten!$B$12-1,$AF$4:$AL$4004,ROW(C3709)-3,FALSE)-$AE3709)</f>
        <v>0</v>
      </c>
      <c r="AE3709" s="109">
        <f>HLOOKUP(A_Stammdaten!$B$12,$AF$4:$AL$4004,ROW(C3709)-3,FALSE)</f>
        <v>0</v>
      </c>
      <c r="AF3709" s="109">
        <f t="shared" si="419"/>
        <v>0</v>
      </c>
      <c r="AG3709" s="109">
        <f t="shared" si="424"/>
        <v>0</v>
      </c>
      <c r="AH3709" s="109">
        <f t="shared" si="424"/>
        <v>0</v>
      </c>
      <c r="AI3709" s="109">
        <f t="shared" si="424"/>
        <v>0</v>
      </c>
      <c r="AJ3709" s="109">
        <f t="shared" si="423"/>
        <v>0</v>
      </c>
      <c r="AK3709" s="109">
        <f t="shared" si="423"/>
        <v>0</v>
      </c>
      <c r="AL3709" s="109">
        <f t="shared" si="423"/>
        <v>0</v>
      </c>
    </row>
    <row r="3710" spans="1:38" x14ac:dyDescent="0.3">
      <c r="A3710" s="421"/>
      <c r="B3710" s="421"/>
      <c r="C3710" s="422"/>
      <c r="D3710" s="423"/>
      <c r="E3710" s="421"/>
      <c r="F3710" s="421"/>
      <c r="G3710" s="421"/>
      <c r="H3710" s="421"/>
      <c r="I3710" s="421"/>
      <c r="J3710" s="421"/>
      <c r="K3710" s="421"/>
      <c r="L3710" s="421"/>
      <c r="M3710" s="423"/>
      <c r="N3710" s="340">
        <f>IF(C3710&gt;A_Stammdaten!$B$12,0,SUM(E3710,F3710,H3710,J3710:K3710)-SUM(G3710,I3710,L3710:M3710))</f>
        <v>0</v>
      </c>
      <c r="O3710" s="421"/>
      <c r="P3710" s="421"/>
      <c r="Q3710" s="421"/>
      <c r="R3710" s="421"/>
      <c r="S3710" s="108">
        <f t="shared" si="420"/>
        <v>0</v>
      </c>
      <c r="T3710" s="341">
        <f>IF(ISBLANK($B3710),0,VLOOKUP($B3710,Listen!$A$2:$C$45,2,FALSE))</f>
        <v>0</v>
      </c>
      <c r="U3710" s="341">
        <f>IF(ISBLANK($B3710),0,VLOOKUP($B3710,Listen!$A$2:$C$45,3,FALSE))</f>
        <v>0</v>
      </c>
      <c r="V3710" s="342">
        <f t="shared" si="418"/>
        <v>0</v>
      </c>
      <c r="W3710" s="342">
        <f t="shared" si="425"/>
        <v>0</v>
      </c>
      <c r="X3710" s="342">
        <f t="shared" si="425"/>
        <v>0</v>
      </c>
      <c r="Y3710" s="342">
        <f t="shared" si="425"/>
        <v>0</v>
      </c>
      <c r="Z3710" s="342">
        <f t="shared" si="425"/>
        <v>0</v>
      </c>
      <c r="AA3710" s="342">
        <f t="shared" si="425"/>
        <v>0</v>
      </c>
      <c r="AB3710" s="342">
        <f t="shared" si="425"/>
        <v>0</v>
      </c>
      <c r="AC3710" s="109">
        <f t="shared" si="421"/>
        <v>0</v>
      </c>
      <c r="AD3710" s="109">
        <f>IF(C3710=A_Stammdaten!$B$12,E_SAV!$S3710-E_SAV!$AE3710,HLOOKUP(A_Stammdaten!$B$12-1,$AF$4:$AL$4004,ROW(C3710)-3,FALSE)-$AE3710)</f>
        <v>0</v>
      </c>
      <c r="AE3710" s="109">
        <f>HLOOKUP(A_Stammdaten!$B$12,$AF$4:$AL$4004,ROW(C3710)-3,FALSE)</f>
        <v>0</v>
      </c>
      <c r="AF3710" s="109">
        <f t="shared" si="419"/>
        <v>0</v>
      </c>
      <c r="AG3710" s="109">
        <f t="shared" si="424"/>
        <v>0</v>
      </c>
      <c r="AH3710" s="109">
        <f t="shared" si="424"/>
        <v>0</v>
      </c>
      <c r="AI3710" s="109">
        <f t="shared" si="424"/>
        <v>0</v>
      </c>
      <c r="AJ3710" s="109">
        <f t="shared" si="423"/>
        <v>0</v>
      </c>
      <c r="AK3710" s="109">
        <f t="shared" si="423"/>
        <v>0</v>
      </c>
      <c r="AL3710" s="109">
        <f t="shared" si="423"/>
        <v>0</v>
      </c>
    </row>
    <row r="3711" spans="1:38" x14ac:dyDescent="0.3">
      <c r="A3711" s="421"/>
      <c r="B3711" s="421"/>
      <c r="C3711" s="422"/>
      <c r="D3711" s="423"/>
      <c r="E3711" s="421"/>
      <c r="F3711" s="421"/>
      <c r="G3711" s="421"/>
      <c r="H3711" s="421"/>
      <c r="I3711" s="421"/>
      <c r="J3711" s="421"/>
      <c r="K3711" s="421"/>
      <c r="L3711" s="421"/>
      <c r="M3711" s="423"/>
      <c r="N3711" s="340">
        <f>IF(C3711&gt;A_Stammdaten!$B$12,0,SUM(E3711,F3711,H3711,J3711:K3711)-SUM(G3711,I3711,L3711:M3711))</f>
        <v>0</v>
      </c>
      <c r="O3711" s="421"/>
      <c r="P3711" s="421"/>
      <c r="Q3711" s="421"/>
      <c r="R3711" s="421"/>
      <c r="S3711" s="108">
        <f t="shared" si="420"/>
        <v>0</v>
      </c>
      <c r="T3711" s="341">
        <f>IF(ISBLANK($B3711),0,VLOOKUP($B3711,Listen!$A$2:$C$45,2,FALSE))</f>
        <v>0</v>
      </c>
      <c r="U3711" s="341">
        <f>IF(ISBLANK($B3711),0,VLOOKUP($B3711,Listen!$A$2:$C$45,3,FALSE))</f>
        <v>0</v>
      </c>
      <c r="V3711" s="342">
        <f t="shared" si="418"/>
        <v>0</v>
      </c>
      <c r="W3711" s="342">
        <f t="shared" si="425"/>
        <v>0</v>
      </c>
      <c r="X3711" s="342">
        <f t="shared" si="425"/>
        <v>0</v>
      </c>
      <c r="Y3711" s="342">
        <f t="shared" si="425"/>
        <v>0</v>
      </c>
      <c r="Z3711" s="342">
        <f t="shared" si="425"/>
        <v>0</v>
      </c>
      <c r="AA3711" s="342">
        <f t="shared" si="425"/>
        <v>0</v>
      </c>
      <c r="AB3711" s="342">
        <f t="shared" si="425"/>
        <v>0</v>
      </c>
      <c r="AC3711" s="109">
        <f t="shared" si="421"/>
        <v>0</v>
      </c>
      <c r="AD3711" s="109">
        <f>IF(C3711=A_Stammdaten!$B$12,E_SAV!$S3711-E_SAV!$AE3711,HLOOKUP(A_Stammdaten!$B$12-1,$AF$4:$AL$4004,ROW(C3711)-3,FALSE)-$AE3711)</f>
        <v>0</v>
      </c>
      <c r="AE3711" s="109">
        <f>HLOOKUP(A_Stammdaten!$B$12,$AF$4:$AL$4004,ROW(C3711)-3,FALSE)</f>
        <v>0</v>
      </c>
      <c r="AF3711" s="109">
        <f t="shared" si="419"/>
        <v>0</v>
      </c>
      <c r="AG3711" s="109">
        <f t="shared" si="424"/>
        <v>0</v>
      </c>
      <c r="AH3711" s="109">
        <f t="shared" si="424"/>
        <v>0</v>
      </c>
      <c r="AI3711" s="109">
        <f t="shared" si="424"/>
        <v>0</v>
      </c>
      <c r="AJ3711" s="109">
        <f t="shared" si="423"/>
        <v>0</v>
      </c>
      <c r="AK3711" s="109">
        <f t="shared" si="423"/>
        <v>0</v>
      </c>
      <c r="AL3711" s="109">
        <f t="shared" si="423"/>
        <v>0</v>
      </c>
    </row>
    <row r="3712" spans="1:38" x14ac:dyDescent="0.3">
      <c r="A3712" s="421"/>
      <c r="B3712" s="421"/>
      <c r="C3712" s="422"/>
      <c r="D3712" s="423"/>
      <c r="E3712" s="421"/>
      <c r="F3712" s="421"/>
      <c r="G3712" s="421"/>
      <c r="H3712" s="421"/>
      <c r="I3712" s="421"/>
      <c r="J3712" s="421"/>
      <c r="K3712" s="421"/>
      <c r="L3712" s="421"/>
      <c r="M3712" s="423"/>
      <c r="N3712" s="340">
        <f>IF(C3712&gt;A_Stammdaten!$B$12,0,SUM(E3712,F3712,H3712,J3712:K3712)-SUM(G3712,I3712,L3712:M3712))</f>
        <v>0</v>
      </c>
      <c r="O3712" s="421"/>
      <c r="P3712" s="421"/>
      <c r="Q3712" s="421"/>
      <c r="R3712" s="421"/>
      <c r="S3712" s="108">
        <f t="shared" si="420"/>
        <v>0</v>
      </c>
      <c r="T3712" s="341">
        <f>IF(ISBLANK($B3712),0,VLOOKUP($B3712,Listen!$A$2:$C$45,2,FALSE))</f>
        <v>0</v>
      </c>
      <c r="U3712" s="341">
        <f>IF(ISBLANK($B3712),0,VLOOKUP($B3712,Listen!$A$2:$C$45,3,FALSE))</f>
        <v>0</v>
      </c>
      <c r="V3712" s="342">
        <f t="shared" si="418"/>
        <v>0</v>
      </c>
      <c r="W3712" s="342">
        <f t="shared" si="425"/>
        <v>0</v>
      </c>
      <c r="X3712" s="342">
        <f t="shared" si="425"/>
        <v>0</v>
      </c>
      <c r="Y3712" s="342">
        <f t="shared" si="425"/>
        <v>0</v>
      </c>
      <c r="Z3712" s="342">
        <f t="shared" si="425"/>
        <v>0</v>
      </c>
      <c r="AA3712" s="342">
        <f t="shared" si="425"/>
        <v>0</v>
      </c>
      <c r="AB3712" s="342">
        <f t="shared" si="425"/>
        <v>0</v>
      </c>
      <c r="AC3712" s="109">
        <f t="shared" si="421"/>
        <v>0</v>
      </c>
      <c r="AD3712" s="109">
        <f>IF(C3712=A_Stammdaten!$B$12,E_SAV!$S3712-E_SAV!$AE3712,HLOOKUP(A_Stammdaten!$B$12-1,$AF$4:$AL$4004,ROW(C3712)-3,FALSE)-$AE3712)</f>
        <v>0</v>
      </c>
      <c r="AE3712" s="109">
        <f>HLOOKUP(A_Stammdaten!$B$12,$AF$4:$AL$4004,ROW(C3712)-3,FALSE)</f>
        <v>0</v>
      </c>
      <c r="AF3712" s="109">
        <f t="shared" si="419"/>
        <v>0</v>
      </c>
      <c r="AG3712" s="109">
        <f t="shared" si="424"/>
        <v>0</v>
      </c>
      <c r="AH3712" s="109">
        <f t="shared" si="424"/>
        <v>0</v>
      </c>
      <c r="AI3712" s="109">
        <f t="shared" si="424"/>
        <v>0</v>
      </c>
      <c r="AJ3712" s="109">
        <f t="shared" si="423"/>
        <v>0</v>
      </c>
      <c r="AK3712" s="109">
        <f t="shared" si="423"/>
        <v>0</v>
      </c>
      <c r="AL3712" s="109">
        <f t="shared" si="423"/>
        <v>0</v>
      </c>
    </row>
    <row r="3713" spans="1:38" x14ac:dyDescent="0.3">
      <c r="A3713" s="421"/>
      <c r="B3713" s="421"/>
      <c r="C3713" s="422"/>
      <c r="D3713" s="423"/>
      <c r="E3713" s="421"/>
      <c r="F3713" s="421"/>
      <c r="G3713" s="421"/>
      <c r="H3713" s="421"/>
      <c r="I3713" s="421"/>
      <c r="J3713" s="421"/>
      <c r="K3713" s="421"/>
      <c r="L3713" s="421"/>
      <c r="M3713" s="423"/>
      <c r="N3713" s="340">
        <f>IF(C3713&gt;A_Stammdaten!$B$12,0,SUM(E3713,F3713,H3713,J3713:K3713)-SUM(G3713,I3713,L3713:M3713))</f>
        <v>0</v>
      </c>
      <c r="O3713" s="421"/>
      <c r="P3713" s="421"/>
      <c r="Q3713" s="421"/>
      <c r="R3713" s="421"/>
      <c r="S3713" s="108">
        <f t="shared" si="420"/>
        <v>0</v>
      </c>
      <c r="T3713" s="341">
        <f>IF(ISBLANK($B3713),0,VLOOKUP($B3713,Listen!$A$2:$C$45,2,FALSE))</f>
        <v>0</v>
      </c>
      <c r="U3713" s="341">
        <f>IF(ISBLANK($B3713),0,VLOOKUP($B3713,Listen!$A$2:$C$45,3,FALSE))</f>
        <v>0</v>
      </c>
      <c r="V3713" s="342">
        <f t="shared" si="418"/>
        <v>0</v>
      </c>
      <c r="W3713" s="342">
        <f t="shared" si="425"/>
        <v>0</v>
      </c>
      <c r="X3713" s="342">
        <f t="shared" si="425"/>
        <v>0</v>
      </c>
      <c r="Y3713" s="342">
        <f t="shared" si="425"/>
        <v>0</v>
      </c>
      <c r="Z3713" s="342">
        <f t="shared" si="425"/>
        <v>0</v>
      </c>
      <c r="AA3713" s="342">
        <f t="shared" si="425"/>
        <v>0</v>
      </c>
      <c r="AB3713" s="342">
        <f t="shared" si="425"/>
        <v>0</v>
      </c>
      <c r="AC3713" s="109">
        <f t="shared" si="421"/>
        <v>0</v>
      </c>
      <c r="AD3713" s="109">
        <f>IF(C3713=A_Stammdaten!$B$12,E_SAV!$S3713-E_SAV!$AE3713,HLOOKUP(A_Stammdaten!$B$12-1,$AF$4:$AL$4004,ROW(C3713)-3,FALSE)-$AE3713)</f>
        <v>0</v>
      </c>
      <c r="AE3713" s="109">
        <f>HLOOKUP(A_Stammdaten!$B$12,$AF$4:$AL$4004,ROW(C3713)-3,FALSE)</f>
        <v>0</v>
      </c>
      <c r="AF3713" s="109">
        <f t="shared" si="419"/>
        <v>0</v>
      </c>
      <c r="AG3713" s="109">
        <f t="shared" si="424"/>
        <v>0</v>
      </c>
      <c r="AH3713" s="109">
        <f t="shared" si="424"/>
        <v>0</v>
      </c>
      <c r="AI3713" s="109">
        <f t="shared" si="424"/>
        <v>0</v>
      </c>
      <c r="AJ3713" s="109">
        <f t="shared" si="423"/>
        <v>0</v>
      </c>
      <c r="AK3713" s="109">
        <f t="shared" si="423"/>
        <v>0</v>
      </c>
      <c r="AL3713" s="109">
        <f t="shared" si="423"/>
        <v>0</v>
      </c>
    </row>
    <row r="3714" spans="1:38" x14ac:dyDescent="0.3">
      <c r="A3714" s="421"/>
      <c r="B3714" s="421"/>
      <c r="C3714" s="422"/>
      <c r="D3714" s="423"/>
      <c r="E3714" s="421"/>
      <c r="F3714" s="421"/>
      <c r="G3714" s="421"/>
      <c r="H3714" s="421"/>
      <c r="I3714" s="421"/>
      <c r="J3714" s="421"/>
      <c r="K3714" s="421"/>
      <c r="L3714" s="421"/>
      <c r="M3714" s="423"/>
      <c r="N3714" s="340">
        <f>IF(C3714&gt;A_Stammdaten!$B$12,0,SUM(E3714,F3714,H3714,J3714:K3714)-SUM(G3714,I3714,L3714:M3714))</f>
        <v>0</v>
      </c>
      <c r="O3714" s="421"/>
      <c r="P3714" s="421"/>
      <c r="Q3714" s="421"/>
      <c r="R3714" s="421"/>
      <c r="S3714" s="108">
        <f t="shared" si="420"/>
        <v>0</v>
      </c>
      <c r="T3714" s="341">
        <f>IF(ISBLANK($B3714),0,VLOOKUP($B3714,Listen!$A$2:$C$45,2,FALSE))</f>
        <v>0</v>
      </c>
      <c r="U3714" s="341">
        <f>IF(ISBLANK($B3714),0,VLOOKUP($B3714,Listen!$A$2:$C$45,3,FALSE))</f>
        <v>0</v>
      </c>
      <c r="V3714" s="342">
        <f t="shared" ref="V3714:V3777" si="426">$T3714</f>
        <v>0</v>
      </c>
      <c r="W3714" s="342">
        <f t="shared" si="425"/>
        <v>0</v>
      </c>
      <c r="X3714" s="342">
        <f t="shared" si="425"/>
        <v>0</v>
      </c>
      <c r="Y3714" s="342">
        <f t="shared" si="425"/>
        <v>0</v>
      </c>
      <c r="Z3714" s="342">
        <f t="shared" si="425"/>
        <v>0</v>
      </c>
      <c r="AA3714" s="342">
        <f t="shared" si="425"/>
        <v>0</v>
      </c>
      <c r="AB3714" s="342">
        <f t="shared" si="425"/>
        <v>0</v>
      </c>
      <c r="AC3714" s="109">
        <f t="shared" si="421"/>
        <v>0</v>
      </c>
      <c r="AD3714" s="109">
        <f>IF(C3714=A_Stammdaten!$B$12,E_SAV!$S3714-E_SAV!$AE3714,HLOOKUP(A_Stammdaten!$B$12-1,$AF$4:$AL$4004,ROW(C3714)-3,FALSE)-$AE3714)</f>
        <v>0</v>
      </c>
      <c r="AE3714" s="109">
        <f>HLOOKUP(A_Stammdaten!$B$12,$AF$4:$AL$4004,ROW(C3714)-3,FALSE)</f>
        <v>0</v>
      </c>
      <c r="AF3714" s="109">
        <f t="shared" si="419"/>
        <v>0</v>
      </c>
      <c r="AG3714" s="109">
        <f t="shared" si="424"/>
        <v>0</v>
      </c>
      <c r="AH3714" s="109">
        <f t="shared" si="424"/>
        <v>0</v>
      </c>
      <c r="AI3714" s="109">
        <f t="shared" si="424"/>
        <v>0</v>
      </c>
      <c r="AJ3714" s="109">
        <f t="shared" si="423"/>
        <v>0</v>
      </c>
      <c r="AK3714" s="109">
        <f t="shared" si="423"/>
        <v>0</v>
      </c>
      <c r="AL3714" s="109">
        <f t="shared" si="423"/>
        <v>0</v>
      </c>
    </row>
    <row r="3715" spans="1:38" x14ac:dyDescent="0.3">
      <c r="A3715" s="421"/>
      <c r="B3715" s="421"/>
      <c r="C3715" s="422"/>
      <c r="D3715" s="423"/>
      <c r="E3715" s="421"/>
      <c r="F3715" s="421"/>
      <c r="G3715" s="421"/>
      <c r="H3715" s="421"/>
      <c r="I3715" s="421"/>
      <c r="J3715" s="421"/>
      <c r="K3715" s="421"/>
      <c r="L3715" s="421"/>
      <c r="M3715" s="423"/>
      <c r="N3715" s="340">
        <f>IF(C3715&gt;A_Stammdaten!$B$12,0,SUM(E3715,F3715,H3715,J3715:K3715)-SUM(G3715,I3715,L3715:M3715))</f>
        <v>0</v>
      </c>
      <c r="O3715" s="421"/>
      <c r="P3715" s="421"/>
      <c r="Q3715" s="421"/>
      <c r="R3715" s="421"/>
      <c r="S3715" s="108">
        <f t="shared" si="420"/>
        <v>0</v>
      </c>
      <c r="T3715" s="341">
        <f>IF(ISBLANK($B3715),0,VLOOKUP($B3715,Listen!$A$2:$C$45,2,FALSE))</f>
        <v>0</v>
      </c>
      <c r="U3715" s="341">
        <f>IF(ISBLANK($B3715),0,VLOOKUP($B3715,Listen!$A$2:$C$45,3,FALSE))</f>
        <v>0</v>
      </c>
      <c r="V3715" s="342">
        <f t="shared" si="426"/>
        <v>0</v>
      </c>
      <c r="W3715" s="342">
        <f t="shared" si="425"/>
        <v>0</v>
      </c>
      <c r="X3715" s="342">
        <f t="shared" si="425"/>
        <v>0</v>
      </c>
      <c r="Y3715" s="342">
        <f t="shared" si="425"/>
        <v>0</v>
      </c>
      <c r="Z3715" s="342">
        <f t="shared" si="425"/>
        <v>0</v>
      </c>
      <c r="AA3715" s="342">
        <f t="shared" si="425"/>
        <v>0</v>
      </c>
      <c r="AB3715" s="342">
        <f t="shared" si="425"/>
        <v>0</v>
      </c>
      <c r="AC3715" s="109">
        <f t="shared" si="421"/>
        <v>0</v>
      </c>
      <c r="AD3715" s="109">
        <f>IF(C3715=A_Stammdaten!$B$12,E_SAV!$S3715-E_SAV!$AE3715,HLOOKUP(A_Stammdaten!$B$12-1,$AF$4:$AL$4004,ROW(C3715)-3,FALSE)-$AE3715)</f>
        <v>0</v>
      </c>
      <c r="AE3715" s="109">
        <f>HLOOKUP(A_Stammdaten!$B$12,$AF$4:$AL$4004,ROW(C3715)-3,FALSE)</f>
        <v>0</v>
      </c>
      <c r="AF3715" s="109">
        <f t="shared" si="419"/>
        <v>0</v>
      </c>
      <c r="AG3715" s="109">
        <f t="shared" si="424"/>
        <v>0</v>
      </c>
      <c r="AH3715" s="109">
        <f t="shared" si="424"/>
        <v>0</v>
      </c>
      <c r="AI3715" s="109">
        <f t="shared" si="424"/>
        <v>0</v>
      </c>
      <c r="AJ3715" s="109">
        <f t="shared" si="423"/>
        <v>0</v>
      </c>
      <c r="AK3715" s="109">
        <f t="shared" si="423"/>
        <v>0</v>
      </c>
      <c r="AL3715" s="109">
        <f t="shared" si="423"/>
        <v>0</v>
      </c>
    </row>
    <row r="3716" spans="1:38" x14ac:dyDescent="0.3">
      <c r="A3716" s="421"/>
      <c r="B3716" s="421"/>
      <c r="C3716" s="422"/>
      <c r="D3716" s="423"/>
      <c r="E3716" s="421"/>
      <c r="F3716" s="421"/>
      <c r="G3716" s="421"/>
      <c r="H3716" s="421"/>
      <c r="I3716" s="421"/>
      <c r="J3716" s="421"/>
      <c r="K3716" s="421"/>
      <c r="L3716" s="421"/>
      <c r="M3716" s="423"/>
      <c r="N3716" s="340">
        <f>IF(C3716&gt;A_Stammdaten!$B$12,0,SUM(E3716,F3716,H3716,J3716:K3716)-SUM(G3716,I3716,L3716:M3716))</f>
        <v>0</v>
      </c>
      <c r="O3716" s="421"/>
      <c r="P3716" s="421"/>
      <c r="Q3716" s="421"/>
      <c r="R3716" s="421"/>
      <c r="S3716" s="108">
        <f t="shared" si="420"/>
        <v>0</v>
      </c>
      <c r="T3716" s="341">
        <f>IF(ISBLANK($B3716),0,VLOOKUP($B3716,Listen!$A$2:$C$45,2,FALSE))</f>
        <v>0</v>
      </c>
      <c r="U3716" s="341">
        <f>IF(ISBLANK($B3716),0,VLOOKUP($B3716,Listen!$A$2:$C$45,3,FALSE))</f>
        <v>0</v>
      </c>
      <c r="V3716" s="342">
        <f t="shared" si="426"/>
        <v>0</v>
      </c>
      <c r="W3716" s="342">
        <f t="shared" si="425"/>
        <v>0</v>
      </c>
      <c r="X3716" s="342">
        <f t="shared" si="425"/>
        <v>0</v>
      </c>
      <c r="Y3716" s="342">
        <f t="shared" si="425"/>
        <v>0</v>
      </c>
      <c r="Z3716" s="342">
        <f t="shared" si="425"/>
        <v>0</v>
      </c>
      <c r="AA3716" s="342">
        <f t="shared" si="425"/>
        <v>0</v>
      </c>
      <c r="AB3716" s="342">
        <f t="shared" si="425"/>
        <v>0</v>
      </c>
      <c r="AC3716" s="109">
        <f t="shared" si="421"/>
        <v>0</v>
      </c>
      <c r="AD3716" s="109">
        <f>IF(C3716=A_Stammdaten!$B$12,E_SAV!$S3716-E_SAV!$AE3716,HLOOKUP(A_Stammdaten!$B$12-1,$AF$4:$AL$4004,ROW(C3716)-3,FALSE)-$AE3716)</f>
        <v>0</v>
      </c>
      <c r="AE3716" s="109">
        <f>HLOOKUP(A_Stammdaten!$B$12,$AF$4:$AL$4004,ROW(C3716)-3,FALSE)</f>
        <v>0</v>
      </c>
      <c r="AF3716" s="109">
        <f t="shared" si="419"/>
        <v>0</v>
      </c>
      <c r="AG3716" s="109">
        <f t="shared" si="424"/>
        <v>0</v>
      </c>
      <c r="AH3716" s="109">
        <f t="shared" si="424"/>
        <v>0</v>
      </c>
      <c r="AI3716" s="109">
        <f t="shared" si="424"/>
        <v>0</v>
      </c>
      <c r="AJ3716" s="109">
        <f t="shared" si="423"/>
        <v>0</v>
      </c>
      <c r="AK3716" s="109">
        <f t="shared" si="423"/>
        <v>0</v>
      </c>
      <c r="AL3716" s="109">
        <f t="shared" si="423"/>
        <v>0</v>
      </c>
    </row>
    <row r="3717" spans="1:38" x14ac:dyDescent="0.3">
      <c r="A3717" s="421"/>
      <c r="B3717" s="421"/>
      <c r="C3717" s="422"/>
      <c r="D3717" s="423"/>
      <c r="E3717" s="421"/>
      <c r="F3717" s="421"/>
      <c r="G3717" s="421"/>
      <c r="H3717" s="421"/>
      <c r="I3717" s="421"/>
      <c r="J3717" s="421"/>
      <c r="K3717" s="421"/>
      <c r="L3717" s="421"/>
      <c r="M3717" s="423"/>
      <c r="N3717" s="340">
        <f>IF(C3717&gt;A_Stammdaten!$B$12,0,SUM(E3717,F3717,H3717,J3717:K3717)-SUM(G3717,I3717,L3717:M3717))</f>
        <v>0</v>
      </c>
      <c r="O3717" s="421"/>
      <c r="P3717" s="421"/>
      <c r="Q3717" s="421"/>
      <c r="R3717" s="421"/>
      <c r="S3717" s="108">
        <f t="shared" si="420"/>
        <v>0</v>
      </c>
      <c r="T3717" s="341">
        <f>IF(ISBLANK($B3717),0,VLOOKUP($B3717,Listen!$A$2:$C$45,2,FALSE))</f>
        <v>0</v>
      </c>
      <c r="U3717" s="341">
        <f>IF(ISBLANK($B3717),0,VLOOKUP($B3717,Listen!$A$2:$C$45,3,FALSE))</f>
        <v>0</v>
      </c>
      <c r="V3717" s="342">
        <f t="shared" si="426"/>
        <v>0</v>
      </c>
      <c r="W3717" s="342">
        <f t="shared" si="425"/>
        <v>0</v>
      </c>
      <c r="X3717" s="342">
        <f t="shared" si="425"/>
        <v>0</v>
      </c>
      <c r="Y3717" s="342">
        <f t="shared" si="425"/>
        <v>0</v>
      </c>
      <c r="Z3717" s="342">
        <f t="shared" si="425"/>
        <v>0</v>
      </c>
      <c r="AA3717" s="342">
        <f t="shared" si="425"/>
        <v>0</v>
      </c>
      <c r="AB3717" s="342">
        <f t="shared" si="425"/>
        <v>0</v>
      </c>
      <c r="AC3717" s="109">
        <f t="shared" si="421"/>
        <v>0</v>
      </c>
      <c r="AD3717" s="109">
        <f>IF(C3717=A_Stammdaten!$B$12,E_SAV!$S3717-E_SAV!$AE3717,HLOOKUP(A_Stammdaten!$B$12-1,$AF$4:$AL$4004,ROW(C3717)-3,FALSE)-$AE3717)</f>
        <v>0</v>
      </c>
      <c r="AE3717" s="109">
        <f>HLOOKUP(A_Stammdaten!$B$12,$AF$4:$AL$4004,ROW(C3717)-3,FALSE)</f>
        <v>0</v>
      </c>
      <c r="AF3717" s="109">
        <f t="shared" ref="AF3717:AF3780" si="427">IF(OR($C3717=0,$S3717=0),0,IF($C3717&lt;=AF$4,$S3717-$S3717/V3717*(AF$4-$C3717+1),0))</f>
        <v>0</v>
      </c>
      <c r="AG3717" s="109">
        <f t="shared" si="424"/>
        <v>0</v>
      </c>
      <c r="AH3717" s="109">
        <f t="shared" si="424"/>
        <v>0</v>
      </c>
      <c r="AI3717" s="109">
        <f t="shared" si="424"/>
        <v>0</v>
      </c>
      <c r="AJ3717" s="109">
        <f t="shared" si="423"/>
        <v>0</v>
      </c>
      <c r="AK3717" s="109">
        <f t="shared" si="423"/>
        <v>0</v>
      </c>
      <c r="AL3717" s="109">
        <f t="shared" si="423"/>
        <v>0</v>
      </c>
    </row>
    <row r="3718" spans="1:38" x14ac:dyDescent="0.3">
      <c r="A3718" s="421"/>
      <c r="B3718" s="421"/>
      <c r="C3718" s="422"/>
      <c r="D3718" s="423"/>
      <c r="E3718" s="421"/>
      <c r="F3718" s="421"/>
      <c r="G3718" s="421"/>
      <c r="H3718" s="421"/>
      <c r="I3718" s="421"/>
      <c r="J3718" s="421"/>
      <c r="K3718" s="421"/>
      <c r="L3718" s="421"/>
      <c r="M3718" s="423"/>
      <c r="N3718" s="340">
        <f>IF(C3718&gt;A_Stammdaten!$B$12,0,SUM(E3718,F3718,H3718,J3718:K3718)-SUM(G3718,I3718,L3718:M3718))</f>
        <v>0</v>
      </c>
      <c r="O3718" s="421"/>
      <c r="P3718" s="421"/>
      <c r="Q3718" s="421"/>
      <c r="R3718" s="421"/>
      <c r="S3718" s="108">
        <f t="shared" ref="S3718:S3781" si="428">N3718-SUM(O3718:R3718)</f>
        <v>0</v>
      </c>
      <c r="T3718" s="341">
        <f>IF(ISBLANK($B3718),0,VLOOKUP($B3718,Listen!$A$2:$C$45,2,FALSE))</f>
        <v>0</v>
      </c>
      <c r="U3718" s="341">
        <f>IF(ISBLANK($B3718),0,VLOOKUP($B3718,Listen!$A$2:$C$45,3,FALSE))</f>
        <v>0</v>
      </c>
      <c r="V3718" s="342">
        <f t="shared" si="426"/>
        <v>0</v>
      </c>
      <c r="W3718" s="342">
        <f t="shared" si="425"/>
        <v>0</v>
      </c>
      <c r="X3718" s="342">
        <f t="shared" si="425"/>
        <v>0</v>
      </c>
      <c r="Y3718" s="342">
        <f t="shared" si="425"/>
        <v>0</v>
      </c>
      <c r="Z3718" s="342">
        <f t="shared" si="425"/>
        <v>0</v>
      </c>
      <c r="AA3718" s="342">
        <f t="shared" si="425"/>
        <v>0</v>
      </c>
      <c r="AB3718" s="342">
        <f t="shared" si="425"/>
        <v>0</v>
      </c>
      <c r="AC3718" s="109">
        <f t="shared" ref="AC3718:AC3781" si="429">AE3718+AD3718</f>
        <v>0</v>
      </c>
      <c r="AD3718" s="109">
        <f>IF(C3718=A_Stammdaten!$B$12,E_SAV!$S3718-E_SAV!$AE3718,HLOOKUP(A_Stammdaten!$B$12-1,$AF$4:$AL$4004,ROW(C3718)-3,FALSE)-$AE3718)</f>
        <v>0</v>
      </c>
      <c r="AE3718" s="109">
        <f>HLOOKUP(A_Stammdaten!$B$12,$AF$4:$AL$4004,ROW(C3718)-3,FALSE)</f>
        <v>0</v>
      </c>
      <c r="AF3718" s="109">
        <f t="shared" si="427"/>
        <v>0</v>
      </c>
      <c r="AG3718" s="109">
        <f t="shared" si="424"/>
        <v>0</v>
      </c>
      <c r="AH3718" s="109">
        <f t="shared" si="424"/>
        <v>0</v>
      </c>
      <c r="AI3718" s="109">
        <f t="shared" si="424"/>
        <v>0</v>
      </c>
      <c r="AJ3718" s="109">
        <f t="shared" si="423"/>
        <v>0</v>
      </c>
      <c r="AK3718" s="109">
        <f t="shared" si="423"/>
        <v>0</v>
      </c>
      <c r="AL3718" s="109">
        <f t="shared" si="423"/>
        <v>0</v>
      </c>
    </row>
    <row r="3719" spans="1:38" x14ac:dyDescent="0.3">
      <c r="A3719" s="421"/>
      <c r="B3719" s="421"/>
      <c r="C3719" s="422"/>
      <c r="D3719" s="423"/>
      <c r="E3719" s="421"/>
      <c r="F3719" s="421"/>
      <c r="G3719" s="421"/>
      <c r="H3719" s="421"/>
      <c r="I3719" s="421"/>
      <c r="J3719" s="421"/>
      <c r="K3719" s="421"/>
      <c r="L3719" s="421"/>
      <c r="M3719" s="423"/>
      <c r="N3719" s="340">
        <f>IF(C3719&gt;A_Stammdaten!$B$12,0,SUM(E3719,F3719,H3719,J3719:K3719)-SUM(G3719,I3719,L3719:M3719))</f>
        <v>0</v>
      </c>
      <c r="O3719" s="421"/>
      <c r="P3719" s="421"/>
      <c r="Q3719" s="421"/>
      <c r="R3719" s="421"/>
      <c r="S3719" s="108">
        <f t="shared" si="428"/>
        <v>0</v>
      </c>
      <c r="T3719" s="341">
        <f>IF(ISBLANK($B3719),0,VLOOKUP($B3719,Listen!$A$2:$C$45,2,FALSE))</f>
        <v>0</v>
      </c>
      <c r="U3719" s="341">
        <f>IF(ISBLANK($B3719),0,VLOOKUP($B3719,Listen!$A$2:$C$45,3,FALSE))</f>
        <v>0</v>
      </c>
      <c r="V3719" s="342">
        <f t="shared" si="426"/>
        <v>0</v>
      </c>
      <c r="W3719" s="342">
        <f t="shared" si="425"/>
        <v>0</v>
      </c>
      <c r="X3719" s="342">
        <f t="shared" si="425"/>
        <v>0</v>
      </c>
      <c r="Y3719" s="342">
        <f t="shared" si="425"/>
        <v>0</v>
      </c>
      <c r="Z3719" s="342">
        <f t="shared" si="425"/>
        <v>0</v>
      </c>
      <c r="AA3719" s="342">
        <f t="shared" si="425"/>
        <v>0</v>
      </c>
      <c r="AB3719" s="342">
        <f t="shared" si="425"/>
        <v>0</v>
      </c>
      <c r="AC3719" s="109">
        <f t="shared" si="429"/>
        <v>0</v>
      </c>
      <c r="AD3719" s="109">
        <f>IF(C3719=A_Stammdaten!$B$12,E_SAV!$S3719-E_SAV!$AE3719,HLOOKUP(A_Stammdaten!$B$12-1,$AF$4:$AL$4004,ROW(C3719)-3,FALSE)-$AE3719)</f>
        <v>0</v>
      </c>
      <c r="AE3719" s="109">
        <f>HLOOKUP(A_Stammdaten!$B$12,$AF$4:$AL$4004,ROW(C3719)-3,FALSE)</f>
        <v>0</v>
      </c>
      <c r="AF3719" s="109">
        <f t="shared" si="427"/>
        <v>0</v>
      </c>
      <c r="AG3719" s="109">
        <f t="shared" si="424"/>
        <v>0</v>
      </c>
      <c r="AH3719" s="109">
        <f t="shared" si="424"/>
        <v>0</v>
      </c>
      <c r="AI3719" s="109">
        <f t="shared" si="424"/>
        <v>0</v>
      </c>
      <c r="AJ3719" s="109">
        <f t="shared" si="423"/>
        <v>0</v>
      </c>
      <c r="AK3719" s="109">
        <f t="shared" si="423"/>
        <v>0</v>
      </c>
      <c r="AL3719" s="109">
        <f t="shared" si="423"/>
        <v>0</v>
      </c>
    </row>
    <row r="3720" spans="1:38" x14ac:dyDescent="0.3">
      <c r="A3720" s="421"/>
      <c r="B3720" s="421"/>
      <c r="C3720" s="422"/>
      <c r="D3720" s="423"/>
      <c r="E3720" s="421"/>
      <c r="F3720" s="421"/>
      <c r="G3720" s="421"/>
      <c r="H3720" s="421"/>
      <c r="I3720" s="421"/>
      <c r="J3720" s="421"/>
      <c r="K3720" s="421"/>
      <c r="L3720" s="421"/>
      <c r="M3720" s="423"/>
      <c r="N3720" s="340">
        <f>IF(C3720&gt;A_Stammdaten!$B$12,0,SUM(E3720,F3720,H3720,J3720:K3720)-SUM(G3720,I3720,L3720:M3720))</f>
        <v>0</v>
      </c>
      <c r="O3720" s="421"/>
      <c r="P3720" s="421"/>
      <c r="Q3720" s="421"/>
      <c r="R3720" s="421"/>
      <c r="S3720" s="108">
        <f t="shared" si="428"/>
        <v>0</v>
      </c>
      <c r="T3720" s="341">
        <f>IF(ISBLANK($B3720),0,VLOOKUP($B3720,Listen!$A$2:$C$45,2,FALSE))</f>
        <v>0</v>
      </c>
      <c r="U3720" s="341">
        <f>IF(ISBLANK($B3720),0,VLOOKUP($B3720,Listen!$A$2:$C$45,3,FALSE))</f>
        <v>0</v>
      </c>
      <c r="V3720" s="342">
        <f t="shared" si="426"/>
        <v>0</v>
      </c>
      <c r="W3720" s="342">
        <f t="shared" si="425"/>
        <v>0</v>
      </c>
      <c r="X3720" s="342">
        <f t="shared" si="425"/>
        <v>0</v>
      </c>
      <c r="Y3720" s="342">
        <f t="shared" si="425"/>
        <v>0</v>
      </c>
      <c r="Z3720" s="342">
        <f t="shared" si="425"/>
        <v>0</v>
      </c>
      <c r="AA3720" s="342">
        <f t="shared" si="425"/>
        <v>0</v>
      </c>
      <c r="AB3720" s="342">
        <f t="shared" si="425"/>
        <v>0</v>
      </c>
      <c r="AC3720" s="109">
        <f t="shared" si="429"/>
        <v>0</v>
      </c>
      <c r="AD3720" s="109">
        <f>IF(C3720=A_Stammdaten!$B$12,E_SAV!$S3720-E_SAV!$AE3720,HLOOKUP(A_Stammdaten!$B$12-1,$AF$4:$AL$4004,ROW(C3720)-3,FALSE)-$AE3720)</f>
        <v>0</v>
      </c>
      <c r="AE3720" s="109">
        <f>HLOOKUP(A_Stammdaten!$B$12,$AF$4:$AL$4004,ROW(C3720)-3,FALSE)</f>
        <v>0</v>
      </c>
      <c r="AF3720" s="109">
        <f t="shared" si="427"/>
        <v>0</v>
      </c>
      <c r="AG3720" s="109">
        <f t="shared" si="424"/>
        <v>0</v>
      </c>
      <c r="AH3720" s="109">
        <f t="shared" si="424"/>
        <v>0</v>
      </c>
      <c r="AI3720" s="109">
        <f t="shared" si="424"/>
        <v>0</v>
      </c>
      <c r="AJ3720" s="109">
        <f t="shared" si="423"/>
        <v>0</v>
      </c>
      <c r="AK3720" s="109">
        <f t="shared" si="423"/>
        <v>0</v>
      </c>
      <c r="AL3720" s="109">
        <f t="shared" si="423"/>
        <v>0</v>
      </c>
    </row>
    <row r="3721" spans="1:38" x14ac:dyDescent="0.3">
      <c r="A3721" s="421"/>
      <c r="B3721" s="421"/>
      <c r="C3721" s="422"/>
      <c r="D3721" s="423"/>
      <c r="E3721" s="421"/>
      <c r="F3721" s="421"/>
      <c r="G3721" s="421"/>
      <c r="H3721" s="421"/>
      <c r="I3721" s="421"/>
      <c r="J3721" s="421"/>
      <c r="K3721" s="421"/>
      <c r="L3721" s="421"/>
      <c r="M3721" s="423"/>
      <c r="N3721" s="340">
        <f>IF(C3721&gt;A_Stammdaten!$B$12,0,SUM(E3721,F3721,H3721,J3721:K3721)-SUM(G3721,I3721,L3721:M3721))</f>
        <v>0</v>
      </c>
      <c r="O3721" s="421"/>
      <c r="P3721" s="421"/>
      <c r="Q3721" s="421"/>
      <c r="R3721" s="421"/>
      <c r="S3721" s="108">
        <f t="shared" si="428"/>
        <v>0</v>
      </c>
      <c r="T3721" s="341">
        <f>IF(ISBLANK($B3721),0,VLOOKUP($B3721,Listen!$A$2:$C$45,2,FALSE))</f>
        <v>0</v>
      </c>
      <c r="U3721" s="341">
        <f>IF(ISBLANK($B3721),0,VLOOKUP($B3721,Listen!$A$2:$C$45,3,FALSE))</f>
        <v>0</v>
      </c>
      <c r="V3721" s="342">
        <f t="shared" si="426"/>
        <v>0</v>
      </c>
      <c r="W3721" s="342">
        <f t="shared" si="425"/>
        <v>0</v>
      </c>
      <c r="X3721" s="342">
        <f t="shared" si="425"/>
        <v>0</v>
      </c>
      <c r="Y3721" s="342">
        <f t="shared" si="425"/>
        <v>0</v>
      </c>
      <c r="Z3721" s="342">
        <f t="shared" si="425"/>
        <v>0</v>
      </c>
      <c r="AA3721" s="342">
        <f t="shared" si="425"/>
        <v>0</v>
      </c>
      <c r="AB3721" s="342">
        <f t="shared" si="425"/>
        <v>0</v>
      </c>
      <c r="AC3721" s="109">
        <f t="shared" si="429"/>
        <v>0</v>
      </c>
      <c r="AD3721" s="109">
        <f>IF(C3721=A_Stammdaten!$B$12,E_SAV!$S3721-E_SAV!$AE3721,HLOOKUP(A_Stammdaten!$B$12-1,$AF$4:$AL$4004,ROW(C3721)-3,FALSE)-$AE3721)</f>
        <v>0</v>
      </c>
      <c r="AE3721" s="109">
        <f>HLOOKUP(A_Stammdaten!$B$12,$AF$4:$AL$4004,ROW(C3721)-3,FALSE)</f>
        <v>0</v>
      </c>
      <c r="AF3721" s="109">
        <f t="shared" si="427"/>
        <v>0</v>
      </c>
      <c r="AG3721" s="109">
        <f t="shared" si="424"/>
        <v>0</v>
      </c>
      <c r="AH3721" s="109">
        <f t="shared" si="424"/>
        <v>0</v>
      </c>
      <c r="AI3721" s="109">
        <f t="shared" si="424"/>
        <v>0</v>
      </c>
      <c r="AJ3721" s="109">
        <f t="shared" si="423"/>
        <v>0</v>
      </c>
      <c r="AK3721" s="109">
        <f t="shared" si="423"/>
        <v>0</v>
      </c>
      <c r="AL3721" s="109">
        <f t="shared" si="423"/>
        <v>0</v>
      </c>
    </row>
    <row r="3722" spans="1:38" x14ac:dyDescent="0.3">
      <c r="A3722" s="421"/>
      <c r="B3722" s="421"/>
      <c r="C3722" s="422"/>
      <c r="D3722" s="423"/>
      <c r="E3722" s="421"/>
      <c r="F3722" s="421"/>
      <c r="G3722" s="421"/>
      <c r="H3722" s="421"/>
      <c r="I3722" s="421"/>
      <c r="J3722" s="421"/>
      <c r="K3722" s="421"/>
      <c r="L3722" s="421"/>
      <c r="M3722" s="423"/>
      <c r="N3722" s="340">
        <f>IF(C3722&gt;A_Stammdaten!$B$12,0,SUM(E3722,F3722,H3722,J3722:K3722)-SUM(G3722,I3722,L3722:M3722))</f>
        <v>0</v>
      </c>
      <c r="O3722" s="421"/>
      <c r="P3722" s="421"/>
      <c r="Q3722" s="421"/>
      <c r="R3722" s="421"/>
      <c r="S3722" s="108">
        <f t="shared" si="428"/>
        <v>0</v>
      </c>
      <c r="T3722" s="341">
        <f>IF(ISBLANK($B3722),0,VLOOKUP($B3722,Listen!$A$2:$C$45,2,FALSE))</f>
        <v>0</v>
      </c>
      <c r="U3722" s="341">
        <f>IF(ISBLANK($B3722),0,VLOOKUP($B3722,Listen!$A$2:$C$45,3,FALSE))</f>
        <v>0</v>
      </c>
      <c r="V3722" s="342">
        <f t="shared" si="426"/>
        <v>0</v>
      </c>
      <c r="W3722" s="342">
        <f t="shared" si="425"/>
        <v>0</v>
      </c>
      <c r="X3722" s="342">
        <f t="shared" si="425"/>
        <v>0</v>
      </c>
      <c r="Y3722" s="342">
        <f t="shared" si="425"/>
        <v>0</v>
      </c>
      <c r="Z3722" s="342">
        <f t="shared" si="425"/>
        <v>0</v>
      </c>
      <c r="AA3722" s="342">
        <f t="shared" si="425"/>
        <v>0</v>
      </c>
      <c r="AB3722" s="342">
        <f t="shared" si="425"/>
        <v>0</v>
      </c>
      <c r="AC3722" s="109">
        <f t="shared" si="429"/>
        <v>0</v>
      </c>
      <c r="AD3722" s="109">
        <f>IF(C3722=A_Stammdaten!$B$12,E_SAV!$S3722-E_SAV!$AE3722,HLOOKUP(A_Stammdaten!$B$12-1,$AF$4:$AL$4004,ROW(C3722)-3,FALSE)-$AE3722)</f>
        <v>0</v>
      </c>
      <c r="AE3722" s="109">
        <f>HLOOKUP(A_Stammdaten!$B$12,$AF$4:$AL$4004,ROW(C3722)-3,FALSE)</f>
        <v>0</v>
      </c>
      <c r="AF3722" s="109">
        <f t="shared" si="427"/>
        <v>0</v>
      </c>
      <c r="AG3722" s="109">
        <f t="shared" si="424"/>
        <v>0</v>
      </c>
      <c r="AH3722" s="109">
        <f t="shared" si="424"/>
        <v>0</v>
      </c>
      <c r="AI3722" s="109">
        <f t="shared" si="424"/>
        <v>0</v>
      </c>
      <c r="AJ3722" s="109">
        <f t="shared" si="423"/>
        <v>0</v>
      </c>
      <c r="AK3722" s="109">
        <f t="shared" si="423"/>
        <v>0</v>
      </c>
      <c r="AL3722" s="109">
        <f t="shared" si="423"/>
        <v>0</v>
      </c>
    </row>
    <row r="3723" spans="1:38" x14ac:dyDescent="0.3">
      <c r="A3723" s="421"/>
      <c r="B3723" s="421"/>
      <c r="C3723" s="422"/>
      <c r="D3723" s="423"/>
      <c r="E3723" s="421"/>
      <c r="F3723" s="421"/>
      <c r="G3723" s="421"/>
      <c r="H3723" s="421"/>
      <c r="I3723" s="421"/>
      <c r="J3723" s="421"/>
      <c r="K3723" s="421"/>
      <c r="L3723" s="421"/>
      <c r="M3723" s="423"/>
      <c r="N3723" s="340">
        <f>IF(C3723&gt;A_Stammdaten!$B$12,0,SUM(E3723,F3723,H3723,J3723:K3723)-SUM(G3723,I3723,L3723:M3723))</f>
        <v>0</v>
      </c>
      <c r="O3723" s="421"/>
      <c r="P3723" s="421"/>
      <c r="Q3723" s="421"/>
      <c r="R3723" s="421"/>
      <c r="S3723" s="108">
        <f t="shared" si="428"/>
        <v>0</v>
      </c>
      <c r="T3723" s="341">
        <f>IF(ISBLANK($B3723),0,VLOOKUP($B3723,Listen!$A$2:$C$45,2,FALSE))</f>
        <v>0</v>
      </c>
      <c r="U3723" s="341">
        <f>IF(ISBLANK($B3723),0,VLOOKUP($B3723,Listen!$A$2:$C$45,3,FALSE))</f>
        <v>0</v>
      </c>
      <c r="V3723" s="342">
        <f t="shared" si="426"/>
        <v>0</v>
      </c>
      <c r="W3723" s="342">
        <f t="shared" si="425"/>
        <v>0</v>
      </c>
      <c r="X3723" s="342">
        <f t="shared" si="425"/>
        <v>0</v>
      </c>
      <c r="Y3723" s="342">
        <f t="shared" si="425"/>
        <v>0</v>
      </c>
      <c r="Z3723" s="342">
        <f t="shared" si="425"/>
        <v>0</v>
      </c>
      <c r="AA3723" s="342">
        <f t="shared" si="425"/>
        <v>0</v>
      </c>
      <c r="AB3723" s="342">
        <f t="shared" si="425"/>
        <v>0</v>
      </c>
      <c r="AC3723" s="109">
        <f t="shared" si="429"/>
        <v>0</v>
      </c>
      <c r="AD3723" s="109">
        <f>IF(C3723=A_Stammdaten!$B$12,E_SAV!$S3723-E_SAV!$AE3723,HLOOKUP(A_Stammdaten!$B$12-1,$AF$4:$AL$4004,ROW(C3723)-3,FALSE)-$AE3723)</f>
        <v>0</v>
      </c>
      <c r="AE3723" s="109">
        <f>HLOOKUP(A_Stammdaten!$B$12,$AF$4:$AL$4004,ROW(C3723)-3,FALSE)</f>
        <v>0</v>
      </c>
      <c r="AF3723" s="109">
        <f t="shared" si="427"/>
        <v>0</v>
      </c>
      <c r="AG3723" s="109">
        <f t="shared" si="424"/>
        <v>0</v>
      </c>
      <c r="AH3723" s="109">
        <f t="shared" si="424"/>
        <v>0</v>
      </c>
      <c r="AI3723" s="109">
        <f t="shared" si="424"/>
        <v>0</v>
      </c>
      <c r="AJ3723" s="109">
        <f t="shared" si="423"/>
        <v>0</v>
      </c>
      <c r="AK3723" s="109">
        <f t="shared" si="423"/>
        <v>0</v>
      </c>
      <c r="AL3723" s="109">
        <f t="shared" si="423"/>
        <v>0</v>
      </c>
    </row>
    <row r="3724" spans="1:38" x14ac:dyDescent="0.3">
      <c r="A3724" s="421"/>
      <c r="B3724" s="421"/>
      <c r="C3724" s="422"/>
      <c r="D3724" s="423"/>
      <c r="E3724" s="421"/>
      <c r="F3724" s="421"/>
      <c r="G3724" s="421"/>
      <c r="H3724" s="421"/>
      <c r="I3724" s="421"/>
      <c r="J3724" s="421"/>
      <c r="K3724" s="421"/>
      <c r="L3724" s="421"/>
      <c r="M3724" s="423"/>
      <c r="N3724" s="340">
        <f>IF(C3724&gt;A_Stammdaten!$B$12,0,SUM(E3724,F3724,H3724,J3724:K3724)-SUM(G3724,I3724,L3724:M3724))</f>
        <v>0</v>
      </c>
      <c r="O3724" s="421"/>
      <c r="P3724" s="421"/>
      <c r="Q3724" s="421"/>
      <c r="R3724" s="421"/>
      <c r="S3724" s="108">
        <f t="shared" si="428"/>
        <v>0</v>
      </c>
      <c r="T3724" s="341">
        <f>IF(ISBLANK($B3724),0,VLOOKUP($B3724,Listen!$A$2:$C$45,2,FALSE))</f>
        <v>0</v>
      </c>
      <c r="U3724" s="341">
        <f>IF(ISBLANK($B3724),0,VLOOKUP($B3724,Listen!$A$2:$C$45,3,FALSE))</f>
        <v>0</v>
      </c>
      <c r="V3724" s="342">
        <f t="shared" si="426"/>
        <v>0</v>
      </c>
      <c r="W3724" s="342">
        <f t="shared" si="425"/>
        <v>0</v>
      </c>
      <c r="X3724" s="342">
        <f t="shared" si="425"/>
        <v>0</v>
      </c>
      <c r="Y3724" s="342">
        <f t="shared" si="425"/>
        <v>0</v>
      </c>
      <c r="Z3724" s="342">
        <f t="shared" si="425"/>
        <v>0</v>
      </c>
      <c r="AA3724" s="342">
        <f t="shared" si="425"/>
        <v>0</v>
      </c>
      <c r="AB3724" s="342">
        <f t="shared" si="425"/>
        <v>0</v>
      </c>
      <c r="AC3724" s="109">
        <f t="shared" si="429"/>
        <v>0</v>
      </c>
      <c r="AD3724" s="109">
        <f>IF(C3724=A_Stammdaten!$B$12,E_SAV!$S3724-E_SAV!$AE3724,HLOOKUP(A_Stammdaten!$B$12-1,$AF$4:$AL$4004,ROW(C3724)-3,FALSE)-$AE3724)</f>
        <v>0</v>
      </c>
      <c r="AE3724" s="109">
        <f>HLOOKUP(A_Stammdaten!$B$12,$AF$4:$AL$4004,ROW(C3724)-3,FALSE)</f>
        <v>0</v>
      </c>
      <c r="AF3724" s="109">
        <f t="shared" si="427"/>
        <v>0</v>
      </c>
      <c r="AG3724" s="109">
        <f t="shared" si="424"/>
        <v>0</v>
      </c>
      <c r="AH3724" s="109">
        <f t="shared" si="424"/>
        <v>0</v>
      </c>
      <c r="AI3724" s="109">
        <f t="shared" si="424"/>
        <v>0</v>
      </c>
      <c r="AJ3724" s="109">
        <f t="shared" si="423"/>
        <v>0</v>
      </c>
      <c r="AK3724" s="109">
        <f t="shared" si="423"/>
        <v>0</v>
      </c>
      <c r="AL3724" s="109">
        <f t="shared" si="423"/>
        <v>0</v>
      </c>
    </row>
    <row r="3725" spans="1:38" x14ac:dyDescent="0.3">
      <c r="A3725" s="421"/>
      <c r="B3725" s="421"/>
      <c r="C3725" s="422"/>
      <c r="D3725" s="423"/>
      <c r="E3725" s="421"/>
      <c r="F3725" s="421"/>
      <c r="G3725" s="421"/>
      <c r="H3725" s="421"/>
      <c r="I3725" s="421"/>
      <c r="J3725" s="421"/>
      <c r="K3725" s="421"/>
      <c r="L3725" s="421"/>
      <c r="M3725" s="423"/>
      <c r="N3725" s="340">
        <f>IF(C3725&gt;A_Stammdaten!$B$12,0,SUM(E3725,F3725,H3725,J3725:K3725)-SUM(G3725,I3725,L3725:M3725))</f>
        <v>0</v>
      </c>
      <c r="O3725" s="421"/>
      <c r="P3725" s="421"/>
      <c r="Q3725" s="421"/>
      <c r="R3725" s="421"/>
      <c r="S3725" s="108">
        <f t="shared" si="428"/>
        <v>0</v>
      </c>
      <c r="T3725" s="341">
        <f>IF(ISBLANK($B3725),0,VLOOKUP($B3725,Listen!$A$2:$C$45,2,FALSE))</f>
        <v>0</v>
      </c>
      <c r="U3725" s="341">
        <f>IF(ISBLANK($B3725),0,VLOOKUP($B3725,Listen!$A$2:$C$45,3,FALSE))</f>
        <v>0</v>
      </c>
      <c r="V3725" s="342">
        <f t="shared" si="426"/>
        <v>0</v>
      </c>
      <c r="W3725" s="342">
        <f t="shared" si="425"/>
        <v>0</v>
      </c>
      <c r="X3725" s="342">
        <f t="shared" si="425"/>
        <v>0</v>
      </c>
      <c r="Y3725" s="342">
        <f t="shared" si="425"/>
        <v>0</v>
      </c>
      <c r="Z3725" s="342">
        <f t="shared" si="425"/>
        <v>0</v>
      </c>
      <c r="AA3725" s="342">
        <f t="shared" si="425"/>
        <v>0</v>
      </c>
      <c r="AB3725" s="342">
        <f t="shared" si="425"/>
        <v>0</v>
      </c>
      <c r="AC3725" s="109">
        <f t="shared" si="429"/>
        <v>0</v>
      </c>
      <c r="AD3725" s="109">
        <f>IF(C3725=A_Stammdaten!$B$12,E_SAV!$S3725-E_SAV!$AE3725,HLOOKUP(A_Stammdaten!$B$12-1,$AF$4:$AL$4004,ROW(C3725)-3,FALSE)-$AE3725)</f>
        <v>0</v>
      </c>
      <c r="AE3725" s="109">
        <f>HLOOKUP(A_Stammdaten!$B$12,$AF$4:$AL$4004,ROW(C3725)-3,FALSE)</f>
        <v>0</v>
      </c>
      <c r="AF3725" s="109">
        <f t="shared" si="427"/>
        <v>0</v>
      </c>
      <c r="AG3725" s="109">
        <f t="shared" si="424"/>
        <v>0</v>
      </c>
      <c r="AH3725" s="109">
        <f t="shared" si="424"/>
        <v>0</v>
      </c>
      <c r="AI3725" s="109">
        <f t="shared" si="424"/>
        <v>0</v>
      </c>
      <c r="AJ3725" s="109">
        <f t="shared" si="423"/>
        <v>0</v>
      </c>
      <c r="AK3725" s="109">
        <f t="shared" si="423"/>
        <v>0</v>
      </c>
      <c r="AL3725" s="109">
        <f t="shared" si="423"/>
        <v>0</v>
      </c>
    </row>
    <row r="3726" spans="1:38" x14ac:dyDescent="0.3">
      <c r="A3726" s="421"/>
      <c r="B3726" s="421"/>
      <c r="C3726" s="422"/>
      <c r="D3726" s="423"/>
      <c r="E3726" s="421"/>
      <c r="F3726" s="421"/>
      <c r="G3726" s="421"/>
      <c r="H3726" s="421"/>
      <c r="I3726" s="421"/>
      <c r="J3726" s="421"/>
      <c r="K3726" s="421"/>
      <c r="L3726" s="421"/>
      <c r="M3726" s="423"/>
      <c r="N3726" s="340">
        <f>IF(C3726&gt;A_Stammdaten!$B$12,0,SUM(E3726,F3726,H3726,J3726:K3726)-SUM(G3726,I3726,L3726:M3726))</f>
        <v>0</v>
      </c>
      <c r="O3726" s="421"/>
      <c r="P3726" s="421"/>
      <c r="Q3726" s="421"/>
      <c r="R3726" s="421"/>
      <c r="S3726" s="108">
        <f t="shared" si="428"/>
        <v>0</v>
      </c>
      <c r="T3726" s="341">
        <f>IF(ISBLANK($B3726),0,VLOOKUP($B3726,Listen!$A$2:$C$45,2,FALSE))</f>
        <v>0</v>
      </c>
      <c r="U3726" s="341">
        <f>IF(ISBLANK($B3726),0,VLOOKUP($B3726,Listen!$A$2:$C$45,3,FALSE))</f>
        <v>0</v>
      </c>
      <c r="V3726" s="342">
        <f t="shared" si="426"/>
        <v>0</v>
      </c>
      <c r="W3726" s="342">
        <f t="shared" si="425"/>
        <v>0</v>
      </c>
      <c r="X3726" s="342">
        <f t="shared" si="425"/>
        <v>0</v>
      </c>
      <c r="Y3726" s="342">
        <f t="shared" si="425"/>
        <v>0</v>
      </c>
      <c r="Z3726" s="342">
        <f t="shared" si="425"/>
        <v>0</v>
      </c>
      <c r="AA3726" s="342">
        <f t="shared" si="425"/>
        <v>0</v>
      </c>
      <c r="AB3726" s="342">
        <f t="shared" si="425"/>
        <v>0</v>
      </c>
      <c r="AC3726" s="109">
        <f t="shared" si="429"/>
        <v>0</v>
      </c>
      <c r="AD3726" s="109">
        <f>IF(C3726=A_Stammdaten!$B$12,E_SAV!$S3726-E_SAV!$AE3726,HLOOKUP(A_Stammdaten!$B$12-1,$AF$4:$AL$4004,ROW(C3726)-3,FALSE)-$AE3726)</f>
        <v>0</v>
      </c>
      <c r="AE3726" s="109">
        <f>HLOOKUP(A_Stammdaten!$B$12,$AF$4:$AL$4004,ROW(C3726)-3,FALSE)</f>
        <v>0</v>
      </c>
      <c r="AF3726" s="109">
        <f t="shared" si="427"/>
        <v>0</v>
      </c>
      <c r="AG3726" s="109">
        <f t="shared" si="424"/>
        <v>0</v>
      </c>
      <c r="AH3726" s="109">
        <f t="shared" si="424"/>
        <v>0</v>
      </c>
      <c r="AI3726" s="109">
        <f t="shared" si="424"/>
        <v>0</v>
      </c>
      <c r="AJ3726" s="109">
        <f t="shared" si="423"/>
        <v>0</v>
      </c>
      <c r="AK3726" s="109">
        <f t="shared" si="423"/>
        <v>0</v>
      </c>
      <c r="AL3726" s="109">
        <f t="shared" si="423"/>
        <v>0</v>
      </c>
    </row>
    <row r="3727" spans="1:38" x14ac:dyDescent="0.3">
      <c r="A3727" s="421"/>
      <c r="B3727" s="421"/>
      <c r="C3727" s="422"/>
      <c r="D3727" s="423"/>
      <c r="E3727" s="421"/>
      <c r="F3727" s="421"/>
      <c r="G3727" s="421"/>
      <c r="H3727" s="421"/>
      <c r="I3727" s="421"/>
      <c r="J3727" s="421"/>
      <c r="K3727" s="421"/>
      <c r="L3727" s="421"/>
      <c r="M3727" s="423"/>
      <c r="N3727" s="340">
        <f>IF(C3727&gt;A_Stammdaten!$B$12,0,SUM(E3727,F3727,H3727,J3727:K3727)-SUM(G3727,I3727,L3727:M3727))</f>
        <v>0</v>
      </c>
      <c r="O3727" s="421"/>
      <c r="P3727" s="421"/>
      <c r="Q3727" s="421"/>
      <c r="R3727" s="421"/>
      <c r="S3727" s="108">
        <f t="shared" si="428"/>
        <v>0</v>
      </c>
      <c r="T3727" s="341">
        <f>IF(ISBLANK($B3727),0,VLOOKUP($B3727,Listen!$A$2:$C$45,2,FALSE))</f>
        <v>0</v>
      </c>
      <c r="U3727" s="341">
        <f>IF(ISBLANK($B3727),0,VLOOKUP($B3727,Listen!$A$2:$C$45,3,FALSE))</f>
        <v>0</v>
      </c>
      <c r="V3727" s="342">
        <f t="shared" si="426"/>
        <v>0</v>
      </c>
      <c r="W3727" s="342">
        <f t="shared" si="425"/>
        <v>0</v>
      </c>
      <c r="X3727" s="342">
        <f t="shared" si="425"/>
        <v>0</v>
      </c>
      <c r="Y3727" s="342">
        <f t="shared" si="425"/>
        <v>0</v>
      </c>
      <c r="Z3727" s="342">
        <f t="shared" si="425"/>
        <v>0</v>
      </c>
      <c r="AA3727" s="342">
        <f t="shared" si="425"/>
        <v>0</v>
      </c>
      <c r="AB3727" s="342">
        <f t="shared" si="425"/>
        <v>0</v>
      </c>
      <c r="AC3727" s="109">
        <f t="shared" si="429"/>
        <v>0</v>
      </c>
      <c r="AD3727" s="109">
        <f>IF(C3727=A_Stammdaten!$B$12,E_SAV!$S3727-E_SAV!$AE3727,HLOOKUP(A_Stammdaten!$B$12-1,$AF$4:$AL$4004,ROW(C3727)-3,FALSE)-$AE3727)</f>
        <v>0</v>
      </c>
      <c r="AE3727" s="109">
        <f>HLOOKUP(A_Stammdaten!$B$12,$AF$4:$AL$4004,ROW(C3727)-3,FALSE)</f>
        <v>0</v>
      </c>
      <c r="AF3727" s="109">
        <f t="shared" si="427"/>
        <v>0</v>
      </c>
      <c r="AG3727" s="109">
        <f t="shared" si="424"/>
        <v>0</v>
      </c>
      <c r="AH3727" s="109">
        <f t="shared" si="424"/>
        <v>0</v>
      </c>
      <c r="AI3727" s="109">
        <f t="shared" si="424"/>
        <v>0</v>
      </c>
      <c r="AJ3727" s="109">
        <f t="shared" si="423"/>
        <v>0</v>
      </c>
      <c r="AK3727" s="109">
        <f t="shared" si="423"/>
        <v>0</v>
      </c>
      <c r="AL3727" s="109">
        <f t="shared" si="423"/>
        <v>0</v>
      </c>
    </row>
    <row r="3728" spans="1:38" x14ac:dyDescent="0.3">
      <c r="A3728" s="421"/>
      <c r="B3728" s="421"/>
      <c r="C3728" s="422"/>
      <c r="D3728" s="423"/>
      <c r="E3728" s="421"/>
      <c r="F3728" s="421"/>
      <c r="G3728" s="421"/>
      <c r="H3728" s="421"/>
      <c r="I3728" s="421"/>
      <c r="J3728" s="421"/>
      <c r="K3728" s="421"/>
      <c r="L3728" s="421"/>
      <c r="M3728" s="423"/>
      <c r="N3728" s="340">
        <f>IF(C3728&gt;A_Stammdaten!$B$12,0,SUM(E3728,F3728,H3728,J3728:K3728)-SUM(G3728,I3728,L3728:M3728))</f>
        <v>0</v>
      </c>
      <c r="O3728" s="421"/>
      <c r="P3728" s="421"/>
      <c r="Q3728" s="421"/>
      <c r="R3728" s="421"/>
      <c r="S3728" s="108">
        <f t="shared" si="428"/>
        <v>0</v>
      </c>
      <c r="T3728" s="341">
        <f>IF(ISBLANK($B3728),0,VLOOKUP($B3728,Listen!$A$2:$C$45,2,FALSE))</f>
        <v>0</v>
      </c>
      <c r="U3728" s="341">
        <f>IF(ISBLANK($B3728),0,VLOOKUP($B3728,Listen!$A$2:$C$45,3,FALSE))</f>
        <v>0</v>
      </c>
      <c r="V3728" s="342">
        <f t="shared" si="426"/>
        <v>0</v>
      </c>
      <c r="W3728" s="342">
        <f t="shared" si="425"/>
        <v>0</v>
      </c>
      <c r="X3728" s="342">
        <f t="shared" si="425"/>
        <v>0</v>
      </c>
      <c r="Y3728" s="342">
        <f t="shared" si="425"/>
        <v>0</v>
      </c>
      <c r="Z3728" s="342">
        <f t="shared" si="425"/>
        <v>0</v>
      </c>
      <c r="AA3728" s="342">
        <f t="shared" si="425"/>
        <v>0</v>
      </c>
      <c r="AB3728" s="342">
        <f t="shared" si="425"/>
        <v>0</v>
      </c>
      <c r="AC3728" s="109">
        <f t="shared" si="429"/>
        <v>0</v>
      </c>
      <c r="AD3728" s="109">
        <f>IF(C3728=A_Stammdaten!$B$12,E_SAV!$S3728-E_SAV!$AE3728,HLOOKUP(A_Stammdaten!$B$12-1,$AF$4:$AL$4004,ROW(C3728)-3,FALSE)-$AE3728)</f>
        <v>0</v>
      </c>
      <c r="AE3728" s="109">
        <f>HLOOKUP(A_Stammdaten!$B$12,$AF$4:$AL$4004,ROW(C3728)-3,FALSE)</f>
        <v>0</v>
      </c>
      <c r="AF3728" s="109">
        <f t="shared" si="427"/>
        <v>0</v>
      </c>
      <c r="AG3728" s="109">
        <f t="shared" si="424"/>
        <v>0</v>
      </c>
      <c r="AH3728" s="109">
        <f t="shared" si="424"/>
        <v>0</v>
      </c>
      <c r="AI3728" s="109">
        <f t="shared" si="424"/>
        <v>0</v>
      </c>
      <c r="AJ3728" s="109">
        <f t="shared" si="423"/>
        <v>0</v>
      </c>
      <c r="AK3728" s="109">
        <f t="shared" si="423"/>
        <v>0</v>
      </c>
      <c r="AL3728" s="109">
        <f t="shared" si="423"/>
        <v>0</v>
      </c>
    </row>
    <row r="3729" spans="1:38" x14ac:dyDescent="0.3">
      <c r="A3729" s="421"/>
      <c r="B3729" s="421"/>
      <c r="C3729" s="422"/>
      <c r="D3729" s="423"/>
      <c r="E3729" s="421"/>
      <c r="F3729" s="421"/>
      <c r="G3729" s="421"/>
      <c r="H3729" s="421"/>
      <c r="I3729" s="421"/>
      <c r="J3729" s="421"/>
      <c r="K3729" s="421"/>
      <c r="L3729" s="421"/>
      <c r="M3729" s="423"/>
      <c r="N3729" s="340">
        <f>IF(C3729&gt;A_Stammdaten!$B$12,0,SUM(E3729,F3729,H3729,J3729:K3729)-SUM(G3729,I3729,L3729:M3729))</f>
        <v>0</v>
      </c>
      <c r="O3729" s="421"/>
      <c r="P3729" s="421"/>
      <c r="Q3729" s="421"/>
      <c r="R3729" s="421"/>
      <c r="S3729" s="108">
        <f t="shared" si="428"/>
        <v>0</v>
      </c>
      <c r="T3729" s="341">
        <f>IF(ISBLANK($B3729),0,VLOOKUP($B3729,Listen!$A$2:$C$45,2,FALSE))</f>
        <v>0</v>
      </c>
      <c r="U3729" s="341">
        <f>IF(ISBLANK($B3729),0,VLOOKUP($B3729,Listen!$A$2:$C$45,3,FALSE))</f>
        <v>0</v>
      </c>
      <c r="V3729" s="342">
        <f t="shared" si="426"/>
        <v>0</v>
      </c>
      <c r="W3729" s="342">
        <f t="shared" si="425"/>
        <v>0</v>
      </c>
      <c r="X3729" s="342">
        <f t="shared" si="425"/>
        <v>0</v>
      </c>
      <c r="Y3729" s="342">
        <f t="shared" si="425"/>
        <v>0</v>
      </c>
      <c r="Z3729" s="342">
        <f t="shared" si="425"/>
        <v>0</v>
      </c>
      <c r="AA3729" s="342">
        <f t="shared" si="425"/>
        <v>0</v>
      </c>
      <c r="AB3729" s="342">
        <f t="shared" si="425"/>
        <v>0</v>
      </c>
      <c r="AC3729" s="109">
        <f t="shared" si="429"/>
        <v>0</v>
      </c>
      <c r="AD3729" s="109">
        <f>IF(C3729=A_Stammdaten!$B$12,E_SAV!$S3729-E_SAV!$AE3729,HLOOKUP(A_Stammdaten!$B$12-1,$AF$4:$AL$4004,ROW(C3729)-3,FALSE)-$AE3729)</f>
        <v>0</v>
      </c>
      <c r="AE3729" s="109">
        <f>HLOOKUP(A_Stammdaten!$B$12,$AF$4:$AL$4004,ROW(C3729)-3,FALSE)</f>
        <v>0</v>
      </c>
      <c r="AF3729" s="109">
        <f t="shared" si="427"/>
        <v>0</v>
      </c>
      <c r="AG3729" s="109">
        <f t="shared" si="424"/>
        <v>0</v>
      </c>
      <c r="AH3729" s="109">
        <f t="shared" si="424"/>
        <v>0</v>
      </c>
      <c r="AI3729" s="109">
        <f t="shared" si="424"/>
        <v>0</v>
      </c>
      <c r="AJ3729" s="109">
        <f t="shared" si="423"/>
        <v>0</v>
      </c>
      <c r="AK3729" s="109">
        <f t="shared" si="423"/>
        <v>0</v>
      </c>
      <c r="AL3729" s="109">
        <f t="shared" si="423"/>
        <v>0</v>
      </c>
    </row>
    <row r="3730" spans="1:38" x14ac:dyDescent="0.3">
      <c r="A3730" s="421"/>
      <c r="B3730" s="421"/>
      <c r="C3730" s="422"/>
      <c r="D3730" s="423"/>
      <c r="E3730" s="421"/>
      <c r="F3730" s="421"/>
      <c r="G3730" s="421"/>
      <c r="H3730" s="421"/>
      <c r="I3730" s="421"/>
      <c r="J3730" s="421"/>
      <c r="K3730" s="421"/>
      <c r="L3730" s="421"/>
      <c r="M3730" s="423"/>
      <c r="N3730" s="340">
        <f>IF(C3730&gt;A_Stammdaten!$B$12,0,SUM(E3730,F3730,H3730,J3730:K3730)-SUM(G3730,I3730,L3730:M3730))</f>
        <v>0</v>
      </c>
      <c r="O3730" s="421"/>
      <c r="P3730" s="421"/>
      <c r="Q3730" s="421"/>
      <c r="R3730" s="421"/>
      <c r="S3730" s="108">
        <f t="shared" si="428"/>
        <v>0</v>
      </c>
      <c r="T3730" s="341">
        <f>IF(ISBLANK($B3730),0,VLOOKUP($B3730,Listen!$A$2:$C$45,2,FALSE))</f>
        <v>0</v>
      </c>
      <c r="U3730" s="341">
        <f>IF(ISBLANK($B3730),0,VLOOKUP($B3730,Listen!$A$2:$C$45,3,FALSE))</f>
        <v>0</v>
      </c>
      <c r="V3730" s="342">
        <f t="shared" si="426"/>
        <v>0</v>
      </c>
      <c r="W3730" s="342">
        <f t="shared" si="425"/>
        <v>0</v>
      </c>
      <c r="X3730" s="342">
        <f t="shared" si="425"/>
        <v>0</v>
      </c>
      <c r="Y3730" s="342">
        <f t="shared" si="425"/>
        <v>0</v>
      </c>
      <c r="Z3730" s="342">
        <f t="shared" si="425"/>
        <v>0</v>
      </c>
      <c r="AA3730" s="342">
        <f t="shared" si="425"/>
        <v>0</v>
      </c>
      <c r="AB3730" s="342">
        <f t="shared" si="425"/>
        <v>0</v>
      </c>
      <c r="AC3730" s="109">
        <f t="shared" si="429"/>
        <v>0</v>
      </c>
      <c r="AD3730" s="109">
        <f>IF(C3730=A_Stammdaten!$B$12,E_SAV!$S3730-E_SAV!$AE3730,HLOOKUP(A_Stammdaten!$B$12-1,$AF$4:$AL$4004,ROW(C3730)-3,FALSE)-$AE3730)</f>
        <v>0</v>
      </c>
      <c r="AE3730" s="109">
        <f>HLOOKUP(A_Stammdaten!$B$12,$AF$4:$AL$4004,ROW(C3730)-3,FALSE)</f>
        <v>0</v>
      </c>
      <c r="AF3730" s="109">
        <f t="shared" si="427"/>
        <v>0</v>
      </c>
      <c r="AG3730" s="109">
        <f t="shared" si="424"/>
        <v>0</v>
      </c>
      <c r="AH3730" s="109">
        <f t="shared" si="424"/>
        <v>0</v>
      </c>
      <c r="AI3730" s="109">
        <f t="shared" si="424"/>
        <v>0</v>
      </c>
      <c r="AJ3730" s="109">
        <f t="shared" si="423"/>
        <v>0</v>
      </c>
      <c r="AK3730" s="109">
        <f t="shared" si="423"/>
        <v>0</v>
      </c>
      <c r="AL3730" s="109">
        <f t="shared" si="423"/>
        <v>0</v>
      </c>
    </row>
    <row r="3731" spans="1:38" x14ac:dyDescent="0.3">
      <c r="A3731" s="421"/>
      <c r="B3731" s="421"/>
      <c r="C3731" s="422"/>
      <c r="D3731" s="423"/>
      <c r="E3731" s="421"/>
      <c r="F3731" s="421"/>
      <c r="G3731" s="421"/>
      <c r="H3731" s="421"/>
      <c r="I3731" s="421"/>
      <c r="J3731" s="421"/>
      <c r="K3731" s="421"/>
      <c r="L3731" s="421"/>
      <c r="M3731" s="423"/>
      <c r="N3731" s="340">
        <f>IF(C3731&gt;A_Stammdaten!$B$12,0,SUM(E3731,F3731,H3731,J3731:K3731)-SUM(G3731,I3731,L3731:M3731))</f>
        <v>0</v>
      </c>
      <c r="O3731" s="421"/>
      <c r="P3731" s="421"/>
      <c r="Q3731" s="421"/>
      <c r="R3731" s="421"/>
      <c r="S3731" s="108">
        <f t="shared" si="428"/>
        <v>0</v>
      </c>
      <c r="T3731" s="341">
        <f>IF(ISBLANK($B3731),0,VLOOKUP($B3731,Listen!$A$2:$C$45,2,FALSE))</f>
        <v>0</v>
      </c>
      <c r="U3731" s="341">
        <f>IF(ISBLANK($B3731),0,VLOOKUP($B3731,Listen!$A$2:$C$45,3,FALSE))</f>
        <v>0</v>
      </c>
      <c r="V3731" s="342">
        <f t="shared" si="426"/>
        <v>0</v>
      </c>
      <c r="W3731" s="342">
        <f t="shared" si="425"/>
        <v>0</v>
      </c>
      <c r="X3731" s="342">
        <f t="shared" si="425"/>
        <v>0</v>
      </c>
      <c r="Y3731" s="342">
        <f t="shared" si="425"/>
        <v>0</v>
      </c>
      <c r="Z3731" s="342">
        <f t="shared" si="425"/>
        <v>0</v>
      </c>
      <c r="AA3731" s="342">
        <f t="shared" si="425"/>
        <v>0</v>
      </c>
      <c r="AB3731" s="342">
        <f t="shared" si="425"/>
        <v>0</v>
      </c>
      <c r="AC3731" s="109">
        <f t="shared" si="429"/>
        <v>0</v>
      </c>
      <c r="AD3731" s="109">
        <f>IF(C3731=A_Stammdaten!$B$12,E_SAV!$S3731-E_SAV!$AE3731,HLOOKUP(A_Stammdaten!$B$12-1,$AF$4:$AL$4004,ROW(C3731)-3,FALSE)-$AE3731)</f>
        <v>0</v>
      </c>
      <c r="AE3731" s="109">
        <f>HLOOKUP(A_Stammdaten!$B$12,$AF$4:$AL$4004,ROW(C3731)-3,FALSE)</f>
        <v>0</v>
      </c>
      <c r="AF3731" s="109">
        <f t="shared" si="427"/>
        <v>0</v>
      </c>
      <c r="AG3731" s="109">
        <f t="shared" si="424"/>
        <v>0</v>
      </c>
      <c r="AH3731" s="109">
        <f t="shared" si="424"/>
        <v>0</v>
      </c>
      <c r="AI3731" s="109">
        <f t="shared" si="424"/>
        <v>0</v>
      </c>
      <c r="AJ3731" s="109">
        <f t="shared" si="423"/>
        <v>0</v>
      </c>
      <c r="AK3731" s="109">
        <f t="shared" si="423"/>
        <v>0</v>
      </c>
      <c r="AL3731" s="109">
        <f t="shared" si="423"/>
        <v>0</v>
      </c>
    </row>
    <row r="3732" spans="1:38" x14ac:dyDescent="0.3">
      <c r="A3732" s="421"/>
      <c r="B3732" s="421"/>
      <c r="C3732" s="422"/>
      <c r="D3732" s="423"/>
      <c r="E3732" s="421"/>
      <c r="F3732" s="421"/>
      <c r="G3732" s="421"/>
      <c r="H3732" s="421"/>
      <c r="I3732" s="421"/>
      <c r="J3732" s="421"/>
      <c r="K3732" s="421"/>
      <c r="L3732" s="421"/>
      <c r="M3732" s="423"/>
      <c r="N3732" s="340">
        <f>IF(C3732&gt;A_Stammdaten!$B$12,0,SUM(E3732,F3732,H3732,J3732:K3732)-SUM(G3732,I3732,L3732:M3732))</f>
        <v>0</v>
      </c>
      <c r="O3732" s="421"/>
      <c r="P3732" s="421"/>
      <c r="Q3732" s="421"/>
      <c r="R3732" s="421"/>
      <c r="S3732" s="108">
        <f t="shared" si="428"/>
        <v>0</v>
      </c>
      <c r="T3732" s="341">
        <f>IF(ISBLANK($B3732),0,VLOOKUP($B3732,Listen!$A$2:$C$45,2,FALSE))</f>
        <v>0</v>
      </c>
      <c r="U3732" s="341">
        <f>IF(ISBLANK($B3732),0,VLOOKUP($B3732,Listen!$A$2:$C$45,3,FALSE))</f>
        <v>0</v>
      </c>
      <c r="V3732" s="342">
        <f t="shared" si="426"/>
        <v>0</v>
      </c>
      <c r="W3732" s="342">
        <f t="shared" si="425"/>
        <v>0</v>
      </c>
      <c r="X3732" s="342">
        <f t="shared" si="425"/>
        <v>0</v>
      </c>
      <c r="Y3732" s="342">
        <f t="shared" si="425"/>
        <v>0</v>
      </c>
      <c r="Z3732" s="342">
        <f t="shared" si="425"/>
        <v>0</v>
      </c>
      <c r="AA3732" s="342">
        <f t="shared" si="425"/>
        <v>0</v>
      </c>
      <c r="AB3732" s="342">
        <f t="shared" si="425"/>
        <v>0</v>
      </c>
      <c r="AC3732" s="109">
        <f t="shared" si="429"/>
        <v>0</v>
      </c>
      <c r="AD3732" s="109">
        <f>IF(C3732=A_Stammdaten!$B$12,E_SAV!$S3732-E_SAV!$AE3732,HLOOKUP(A_Stammdaten!$B$12-1,$AF$4:$AL$4004,ROW(C3732)-3,FALSE)-$AE3732)</f>
        <v>0</v>
      </c>
      <c r="AE3732" s="109">
        <f>HLOOKUP(A_Stammdaten!$B$12,$AF$4:$AL$4004,ROW(C3732)-3,FALSE)</f>
        <v>0</v>
      </c>
      <c r="AF3732" s="109">
        <f t="shared" si="427"/>
        <v>0</v>
      </c>
      <c r="AG3732" s="109">
        <f t="shared" si="424"/>
        <v>0</v>
      </c>
      <c r="AH3732" s="109">
        <f t="shared" si="424"/>
        <v>0</v>
      </c>
      <c r="AI3732" s="109">
        <f t="shared" si="424"/>
        <v>0</v>
      </c>
      <c r="AJ3732" s="109">
        <f t="shared" si="423"/>
        <v>0</v>
      </c>
      <c r="AK3732" s="109">
        <f t="shared" si="423"/>
        <v>0</v>
      </c>
      <c r="AL3732" s="109">
        <f t="shared" si="423"/>
        <v>0</v>
      </c>
    </row>
    <row r="3733" spans="1:38" x14ac:dyDescent="0.3">
      <c r="A3733" s="421"/>
      <c r="B3733" s="421"/>
      <c r="C3733" s="422"/>
      <c r="D3733" s="423"/>
      <c r="E3733" s="421"/>
      <c r="F3733" s="421"/>
      <c r="G3733" s="421"/>
      <c r="H3733" s="421"/>
      <c r="I3733" s="421"/>
      <c r="J3733" s="421"/>
      <c r="K3733" s="421"/>
      <c r="L3733" s="421"/>
      <c r="M3733" s="423"/>
      <c r="N3733" s="340">
        <f>IF(C3733&gt;A_Stammdaten!$B$12,0,SUM(E3733,F3733,H3733,J3733:K3733)-SUM(G3733,I3733,L3733:M3733))</f>
        <v>0</v>
      </c>
      <c r="O3733" s="421"/>
      <c r="P3733" s="421"/>
      <c r="Q3733" s="421"/>
      <c r="R3733" s="421"/>
      <c r="S3733" s="108">
        <f t="shared" si="428"/>
        <v>0</v>
      </c>
      <c r="T3733" s="341">
        <f>IF(ISBLANK($B3733),0,VLOOKUP($B3733,Listen!$A$2:$C$45,2,FALSE))</f>
        <v>0</v>
      </c>
      <c r="U3733" s="341">
        <f>IF(ISBLANK($B3733),0,VLOOKUP($B3733,Listen!$A$2:$C$45,3,FALSE))</f>
        <v>0</v>
      </c>
      <c r="V3733" s="342">
        <f t="shared" si="426"/>
        <v>0</v>
      </c>
      <c r="W3733" s="342">
        <f t="shared" si="425"/>
        <v>0</v>
      </c>
      <c r="X3733" s="342">
        <f t="shared" si="425"/>
        <v>0</v>
      </c>
      <c r="Y3733" s="342">
        <f t="shared" si="425"/>
        <v>0</v>
      </c>
      <c r="Z3733" s="342">
        <f t="shared" si="425"/>
        <v>0</v>
      </c>
      <c r="AA3733" s="342">
        <f t="shared" si="425"/>
        <v>0</v>
      </c>
      <c r="AB3733" s="342">
        <f t="shared" si="425"/>
        <v>0</v>
      </c>
      <c r="AC3733" s="109">
        <f t="shared" si="429"/>
        <v>0</v>
      </c>
      <c r="AD3733" s="109">
        <f>IF(C3733=A_Stammdaten!$B$12,E_SAV!$S3733-E_SAV!$AE3733,HLOOKUP(A_Stammdaten!$B$12-1,$AF$4:$AL$4004,ROW(C3733)-3,FALSE)-$AE3733)</f>
        <v>0</v>
      </c>
      <c r="AE3733" s="109">
        <f>HLOOKUP(A_Stammdaten!$B$12,$AF$4:$AL$4004,ROW(C3733)-3,FALSE)</f>
        <v>0</v>
      </c>
      <c r="AF3733" s="109">
        <f t="shared" si="427"/>
        <v>0</v>
      </c>
      <c r="AG3733" s="109">
        <f t="shared" si="424"/>
        <v>0</v>
      </c>
      <c r="AH3733" s="109">
        <f t="shared" si="424"/>
        <v>0</v>
      </c>
      <c r="AI3733" s="109">
        <f t="shared" si="424"/>
        <v>0</v>
      </c>
      <c r="AJ3733" s="109">
        <f t="shared" si="423"/>
        <v>0</v>
      </c>
      <c r="AK3733" s="109">
        <f t="shared" si="423"/>
        <v>0</v>
      </c>
      <c r="AL3733" s="109">
        <f t="shared" si="423"/>
        <v>0</v>
      </c>
    </row>
    <row r="3734" spans="1:38" x14ac:dyDescent="0.3">
      <c r="A3734" s="421"/>
      <c r="B3734" s="421"/>
      <c r="C3734" s="422"/>
      <c r="D3734" s="423"/>
      <c r="E3734" s="421"/>
      <c r="F3734" s="421"/>
      <c r="G3734" s="421"/>
      <c r="H3734" s="421"/>
      <c r="I3734" s="421"/>
      <c r="J3734" s="421"/>
      <c r="K3734" s="421"/>
      <c r="L3734" s="421"/>
      <c r="M3734" s="423"/>
      <c r="N3734" s="340">
        <f>IF(C3734&gt;A_Stammdaten!$B$12,0,SUM(E3734,F3734,H3734,J3734:K3734)-SUM(G3734,I3734,L3734:M3734))</f>
        <v>0</v>
      </c>
      <c r="O3734" s="421"/>
      <c r="P3734" s="421"/>
      <c r="Q3734" s="421"/>
      <c r="R3734" s="421"/>
      <c r="S3734" s="108">
        <f t="shared" si="428"/>
        <v>0</v>
      </c>
      <c r="T3734" s="341">
        <f>IF(ISBLANK($B3734),0,VLOOKUP($B3734,Listen!$A$2:$C$45,2,FALSE))</f>
        <v>0</v>
      </c>
      <c r="U3734" s="341">
        <f>IF(ISBLANK($B3734),0,VLOOKUP($B3734,Listen!$A$2:$C$45,3,FALSE))</f>
        <v>0</v>
      </c>
      <c r="V3734" s="342">
        <f t="shared" si="426"/>
        <v>0</v>
      </c>
      <c r="W3734" s="342">
        <f t="shared" si="425"/>
        <v>0</v>
      </c>
      <c r="X3734" s="342">
        <f t="shared" si="425"/>
        <v>0</v>
      </c>
      <c r="Y3734" s="342">
        <f t="shared" si="425"/>
        <v>0</v>
      </c>
      <c r="Z3734" s="342">
        <f t="shared" si="425"/>
        <v>0</v>
      </c>
      <c r="AA3734" s="342">
        <f t="shared" si="425"/>
        <v>0</v>
      </c>
      <c r="AB3734" s="342">
        <f t="shared" si="425"/>
        <v>0</v>
      </c>
      <c r="AC3734" s="109">
        <f t="shared" si="429"/>
        <v>0</v>
      </c>
      <c r="AD3734" s="109">
        <f>IF(C3734=A_Stammdaten!$B$12,E_SAV!$S3734-E_SAV!$AE3734,HLOOKUP(A_Stammdaten!$B$12-1,$AF$4:$AL$4004,ROW(C3734)-3,FALSE)-$AE3734)</f>
        <v>0</v>
      </c>
      <c r="AE3734" s="109">
        <f>HLOOKUP(A_Stammdaten!$B$12,$AF$4:$AL$4004,ROW(C3734)-3,FALSE)</f>
        <v>0</v>
      </c>
      <c r="AF3734" s="109">
        <f t="shared" si="427"/>
        <v>0</v>
      </c>
      <c r="AG3734" s="109">
        <f t="shared" si="424"/>
        <v>0</v>
      </c>
      <c r="AH3734" s="109">
        <f t="shared" si="424"/>
        <v>0</v>
      </c>
      <c r="AI3734" s="109">
        <f t="shared" si="424"/>
        <v>0</v>
      </c>
      <c r="AJ3734" s="109">
        <f t="shared" si="423"/>
        <v>0</v>
      </c>
      <c r="AK3734" s="109">
        <f t="shared" si="423"/>
        <v>0</v>
      </c>
      <c r="AL3734" s="109">
        <f t="shared" si="423"/>
        <v>0</v>
      </c>
    </row>
    <row r="3735" spans="1:38" x14ac:dyDescent="0.3">
      <c r="A3735" s="421"/>
      <c r="B3735" s="421"/>
      <c r="C3735" s="422"/>
      <c r="D3735" s="423"/>
      <c r="E3735" s="421"/>
      <c r="F3735" s="421"/>
      <c r="G3735" s="421"/>
      <c r="H3735" s="421"/>
      <c r="I3735" s="421"/>
      <c r="J3735" s="421"/>
      <c r="K3735" s="421"/>
      <c r="L3735" s="421"/>
      <c r="M3735" s="423"/>
      <c r="N3735" s="340">
        <f>IF(C3735&gt;A_Stammdaten!$B$12,0,SUM(E3735,F3735,H3735,J3735:K3735)-SUM(G3735,I3735,L3735:M3735))</f>
        <v>0</v>
      </c>
      <c r="O3735" s="421"/>
      <c r="P3735" s="421"/>
      <c r="Q3735" s="421"/>
      <c r="R3735" s="421"/>
      <c r="S3735" s="108">
        <f t="shared" si="428"/>
        <v>0</v>
      </c>
      <c r="T3735" s="341">
        <f>IF(ISBLANK($B3735),0,VLOOKUP($B3735,Listen!$A$2:$C$45,2,FALSE))</f>
        <v>0</v>
      </c>
      <c r="U3735" s="341">
        <f>IF(ISBLANK($B3735),0,VLOOKUP($B3735,Listen!$A$2:$C$45,3,FALSE))</f>
        <v>0</v>
      </c>
      <c r="V3735" s="342">
        <f t="shared" si="426"/>
        <v>0</v>
      </c>
      <c r="W3735" s="342">
        <f t="shared" si="425"/>
        <v>0</v>
      </c>
      <c r="X3735" s="342">
        <f t="shared" si="425"/>
        <v>0</v>
      </c>
      <c r="Y3735" s="342">
        <f t="shared" si="425"/>
        <v>0</v>
      </c>
      <c r="Z3735" s="342">
        <f t="shared" si="425"/>
        <v>0</v>
      </c>
      <c r="AA3735" s="342">
        <f t="shared" si="425"/>
        <v>0</v>
      </c>
      <c r="AB3735" s="342">
        <f t="shared" si="425"/>
        <v>0</v>
      </c>
      <c r="AC3735" s="109">
        <f t="shared" si="429"/>
        <v>0</v>
      </c>
      <c r="AD3735" s="109">
        <f>IF(C3735=A_Stammdaten!$B$12,E_SAV!$S3735-E_SAV!$AE3735,HLOOKUP(A_Stammdaten!$B$12-1,$AF$4:$AL$4004,ROW(C3735)-3,FALSE)-$AE3735)</f>
        <v>0</v>
      </c>
      <c r="AE3735" s="109">
        <f>HLOOKUP(A_Stammdaten!$B$12,$AF$4:$AL$4004,ROW(C3735)-3,FALSE)</f>
        <v>0</v>
      </c>
      <c r="AF3735" s="109">
        <f t="shared" si="427"/>
        <v>0</v>
      </c>
      <c r="AG3735" s="109">
        <f t="shared" si="424"/>
        <v>0</v>
      </c>
      <c r="AH3735" s="109">
        <f t="shared" si="424"/>
        <v>0</v>
      </c>
      <c r="AI3735" s="109">
        <f t="shared" si="424"/>
        <v>0</v>
      </c>
      <c r="AJ3735" s="109">
        <f t="shared" si="423"/>
        <v>0</v>
      </c>
      <c r="AK3735" s="109">
        <f t="shared" si="423"/>
        <v>0</v>
      </c>
      <c r="AL3735" s="109">
        <f t="shared" si="423"/>
        <v>0</v>
      </c>
    </row>
    <row r="3736" spans="1:38" x14ac:dyDescent="0.3">
      <c r="A3736" s="421"/>
      <c r="B3736" s="421"/>
      <c r="C3736" s="422"/>
      <c r="D3736" s="423"/>
      <c r="E3736" s="421"/>
      <c r="F3736" s="421"/>
      <c r="G3736" s="421"/>
      <c r="H3736" s="421"/>
      <c r="I3736" s="421"/>
      <c r="J3736" s="421"/>
      <c r="K3736" s="421"/>
      <c r="L3736" s="421"/>
      <c r="M3736" s="423"/>
      <c r="N3736" s="340">
        <f>IF(C3736&gt;A_Stammdaten!$B$12,0,SUM(E3736,F3736,H3736,J3736:K3736)-SUM(G3736,I3736,L3736:M3736))</f>
        <v>0</v>
      </c>
      <c r="O3736" s="421"/>
      <c r="P3736" s="421"/>
      <c r="Q3736" s="421"/>
      <c r="R3736" s="421"/>
      <c r="S3736" s="108">
        <f t="shared" si="428"/>
        <v>0</v>
      </c>
      <c r="T3736" s="341">
        <f>IF(ISBLANK($B3736),0,VLOOKUP($B3736,Listen!$A$2:$C$45,2,FALSE))</f>
        <v>0</v>
      </c>
      <c r="U3736" s="341">
        <f>IF(ISBLANK($B3736),0,VLOOKUP($B3736,Listen!$A$2:$C$45,3,FALSE))</f>
        <v>0</v>
      </c>
      <c r="V3736" s="342">
        <f t="shared" si="426"/>
        <v>0</v>
      </c>
      <c r="W3736" s="342">
        <f t="shared" si="425"/>
        <v>0</v>
      </c>
      <c r="X3736" s="342">
        <f t="shared" si="425"/>
        <v>0</v>
      </c>
      <c r="Y3736" s="342">
        <f t="shared" si="425"/>
        <v>0</v>
      </c>
      <c r="Z3736" s="342">
        <f t="shared" si="425"/>
        <v>0</v>
      </c>
      <c r="AA3736" s="342">
        <f t="shared" si="425"/>
        <v>0</v>
      </c>
      <c r="AB3736" s="342">
        <f t="shared" si="425"/>
        <v>0</v>
      </c>
      <c r="AC3736" s="109">
        <f t="shared" si="429"/>
        <v>0</v>
      </c>
      <c r="AD3736" s="109">
        <f>IF(C3736=A_Stammdaten!$B$12,E_SAV!$S3736-E_SAV!$AE3736,HLOOKUP(A_Stammdaten!$B$12-1,$AF$4:$AL$4004,ROW(C3736)-3,FALSE)-$AE3736)</f>
        <v>0</v>
      </c>
      <c r="AE3736" s="109">
        <f>HLOOKUP(A_Stammdaten!$B$12,$AF$4:$AL$4004,ROW(C3736)-3,FALSE)</f>
        <v>0</v>
      </c>
      <c r="AF3736" s="109">
        <f t="shared" si="427"/>
        <v>0</v>
      </c>
      <c r="AG3736" s="109">
        <f t="shared" si="424"/>
        <v>0</v>
      </c>
      <c r="AH3736" s="109">
        <f t="shared" si="424"/>
        <v>0</v>
      </c>
      <c r="AI3736" s="109">
        <f t="shared" si="424"/>
        <v>0</v>
      </c>
      <c r="AJ3736" s="109">
        <f t="shared" si="423"/>
        <v>0</v>
      </c>
      <c r="AK3736" s="109">
        <f t="shared" si="423"/>
        <v>0</v>
      </c>
      <c r="AL3736" s="109">
        <f t="shared" si="423"/>
        <v>0</v>
      </c>
    </row>
    <row r="3737" spans="1:38" x14ac:dyDescent="0.3">
      <c r="A3737" s="421"/>
      <c r="B3737" s="421"/>
      <c r="C3737" s="422"/>
      <c r="D3737" s="423"/>
      <c r="E3737" s="421"/>
      <c r="F3737" s="421"/>
      <c r="G3737" s="421"/>
      <c r="H3737" s="421"/>
      <c r="I3737" s="421"/>
      <c r="J3737" s="421"/>
      <c r="K3737" s="421"/>
      <c r="L3737" s="421"/>
      <c r="M3737" s="423"/>
      <c r="N3737" s="340">
        <f>IF(C3737&gt;A_Stammdaten!$B$12,0,SUM(E3737,F3737,H3737,J3737:K3737)-SUM(G3737,I3737,L3737:M3737))</f>
        <v>0</v>
      </c>
      <c r="O3737" s="421"/>
      <c r="P3737" s="421"/>
      <c r="Q3737" s="421"/>
      <c r="R3737" s="421"/>
      <c r="S3737" s="108">
        <f t="shared" si="428"/>
        <v>0</v>
      </c>
      <c r="T3737" s="341">
        <f>IF(ISBLANK($B3737),0,VLOOKUP($B3737,Listen!$A$2:$C$45,2,FALSE))</f>
        <v>0</v>
      </c>
      <c r="U3737" s="341">
        <f>IF(ISBLANK($B3737),0,VLOOKUP($B3737,Listen!$A$2:$C$45,3,FALSE))</f>
        <v>0</v>
      </c>
      <c r="V3737" s="342">
        <f t="shared" si="426"/>
        <v>0</v>
      </c>
      <c r="W3737" s="342">
        <f t="shared" si="425"/>
        <v>0</v>
      </c>
      <c r="X3737" s="342">
        <f t="shared" si="425"/>
        <v>0</v>
      </c>
      <c r="Y3737" s="342">
        <f t="shared" si="425"/>
        <v>0</v>
      </c>
      <c r="Z3737" s="342">
        <f t="shared" si="425"/>
        <v>0</v>
      </c>
      <c r="AA3737" s="342">
        <f t="shared" si="425"/>
        <v>0</v>
      </c>
      <c r="AB3737" s="342">
        <f t="shared" si="425"/>
        <v>0</v>
      </c>
      <c r="AC3737" s="109">
        <f t="shared" si="429"/>
        <v>0</v>
      </c>
      <c r="AD3737" s="109">
        <f>IF(C3737=A_Stammdaten!$B$12,E_SAV!$S3737-E_SAV!$AE3737,HLOOKUP(A_Stammdaten!$B$12-1,$AF$4:$AL$4004,ROW(C3737)-3,FALSE)-$AE3737)</f>
        <v>0</v>
      </c>
      <c r="AE3737" s="109">
        <f>HLOOKUP(A_Stammdaten!$B$12,$AF$4:$AL$4004,ROW(C3737)-3,FALSE)</f>
        <v>0</v>
      </c>
      <c r="AF3737" s="109">
        <f t="shared" si="427"/>
        <v>0</v>
      </c>
      <c r="AG3737" s="109">
        <f t="shared" si="424"/>
        <v>0</v>
      </c>
      <c r="AH3737" s="109">
        <f t="shared" si="424"/>
        <v>0</v>
      </c>
      <c r="AI3737" s="109">
        <f t="shared" si="424"/>
        <v>0</v>
      </c>
      <c r="AJ3737" s="109">
        <f t="shared" si="423"/>
        <v>0</v>
      </c>
      <c r="AK3737" s="109">
        <f t="shared" si="423"/>
        <v>0</v>
      </c>
      <c r="AL3737" s="109">
        <f t="shared" si="423"/>
        <v>0</v>
      </c>
    </row>
    <row r="3738" spans="1:38" x14ac:dyDescent="0.3">
      <c r="A3738" s="421"/>
      <c r="B3738" s="421"/>
      <c r="C3738" s="422"/>
      <c r="D3738" s="423"/>
      <c r="E3738" s="421"/>
      <c r="F3738" s="421"/>
      <c r="G3738" s="421"/>
      <c r="H3738" s="421"/>
      <c r="I3738" s="421"/>
      <c r="J3738" s="421"/>
      <c r="K3738" s="421"/>
      <c r="L3738" s="421"/>
      <c r="M3738" s="423"/>
      <c r="N3738" s="340">
        <f>IF(C3738&gt;A_Stammdaten!$B$12,0,SUM(E3738,F3738,H3738,J3738:K3738)-SUM(G3738,I3738,L3738:M3738))</f>
        <v>0</v>
      </c>
      <c r="O3738" s="421"/>
      <c r="P3738" s="421"/>
      <c r="Q3738" s="421"/>
      <c r="R3738" s="421"/>
      <c r="S3738" s="108">
        <f t="shared" si="428"/>
        <v>0</v>
      </c>
      <c r="T3738" s="341">
        <f>IF(ISBLANK($B3738),0,VLOOKUP($B3738,Listen!$A$2:$C$45,2,FALSE))</f>
        <v>0</v>
      </c>
      <c r="U3738" s="341">
        <f>IF(ISBLANK($B3738),0,VLOOKUP($B3738,Listen!$A$2:$C$45,3,FALSE))</f>
        <v>0</v>
      </c>
      <c r="V3738" s="342">
        <f t="shared" si="426"/>
        <v>0</v>
      </c>
      <c r="W3738" s="342">
        <f t="shared" si="425"/>
        <v>0</v>
      </c>
      <c r="X3738" s="342">
        <f t="shared" si="425"/>
        <v>0</v>
      </c>
      <c r="Y3738" s="342">
        <f t="shared" si="425"/>
        <v>0</v>
      </c>
      <c r="Z3738" s="342">
        <f t="shared" si="425"/>
        <v>0</v>
      </c>
      <c r="AA3738" s="342">
        <f t="shared" si="425"/>
        <v>0</v>
      </c>
      <c r="AB3738" s="342">
        <f t="shared" si="425"/>
        <v>0</v>
      </c>
      <c r="AC3738" s="109">
        <f t="shared" si="429"/>
        <v>0</v>
      </c>
      <c r="AD3738" s="109">
        <f>IF(C3738=A_Stammdaten!$B$12,E_SAV!$S3738-E_SAV!$AE3738,HLOOKUP(A_Stammdaten!$B$12-1,$AF$4:$AL$4004,ROW(C3738)-3,FALSE)-$AE3738)</f>
        <v>0</v>
      </c>
      <c r="AE3738" s="109">
        <f>HLOOKUP(A_Stammdaten!$B$12,$AF$4:$AL$4004,ROW(C3738)-3,FALSE)</f>
        <v>0</v>
      </c>
      <c r="AF3738" s="109">
        <f t="shared" si="427"/>
        <v>0</v>
      </c>
      <c r="AG3738" s="109">
        <f t="shared" si="424"/>
        <v>0</v>
      </c>
      <c r="AH3738" s="109">
        <f t="shared" si="424"/>
        <v>0</v>
      </c>
      <c r="AI3738" s="109">
        <f t="shared" si="424"/>
        <v>0</v>
      </c>
      <c r="AJ3738" s="109">
        <f t="shared" si="423"/>
        <v>0</v>
      </c>
      <c r="AK3738" s="109">
        <f t="shared" si="423"/>
        <v>0</v>
      </c>
      <c r="AL3738" s="109">
        <f t="shared" si="423"/>
        <v>0</v>
      </c>
    </row>
    <row r="3739" spans="1:38" x14ac:dyDescent="0.3">
      <c r="A3739" s="421"/>
      <c r="B3739" s="421"/>
      <c r="C3739" s="422"/>
      <c r="D3739" s="423"/>
      <c r="E3739" s="421"/>
      <c r="F3739" s="421"/>
      <c r="G3739" s="421"/>
      <c r="H3739" s="421"/>
      <c r="I3739" s="421"/>
      <c r="J3739" s="421"/>
      <c r="K3739" s="421"/>
      <c r="L3739" s="421"/>
      <c r="M3739" s="423"/>
      <c r="N3739" s="340">
        <f>IF(C3739&gt;A_Stammdaten!$B$12,0,SUM(E3739,F3739,H3739,J3739:K3739)-SUM(G3739,I3739,L3739:M3739))</f>
        <v>0</v>
      </c>
      <c r="O3739" s="421"/>
      <c r="P3739" s="421"/>
      <c r="Q3739" s="421"/>
      <c r="R3739" s="421"/>
      <c r="S3739" s="108">
        <f t="shared" si="428"/>
        <v>0</v>
      </c>
      <c r="T3739" s="341">
        <f>IF(ISBLANK($B3739),0,VLOOKUP($B3739,Listen!$A$2:$C$45,2,FALSE))</f>
        <v>0</v>
      </c>
      <c r="U3739" s="341">
        <f>IF(ISBLANK($B3739),0,VLOOKUP($B3739,Listen!$A$2:$C$45,3,FALSE))</f>
        <v>0</v>
      </c>
      <c r="V3739" s="342">
        <f t="shared" si="426"/>
        <v>0</v>
      </c>
      <c r="W3739" s="342">
        <f t="shared" si="425"/>
        <v>0</v>
      </c>
      <c r="X3739" s="342">
        <f t="shared" si="425"/>
        <v>0</v>
      </c>
      <c r="Y3739" s="342">
        <f t="shared" si="425"/>
        <v>0</v>
      </c>
      <c r="Z3739" s="342">
        <f t="shared" si="425"/>
        <v>0</v>
      </c>
      <c r="AA3739" s="342">
        <f t="shared" si="425"/>
        <v>0</v>
      </c>
      <c r="AB3739" s="342">
        <f t="shared" si="425"/>
        <v>0</v>
      </c>
      <c r="AC3739" s="109">
        <f t="shared" si="429"/>
        <v>0</v>
      </c>
      <c r="AD3739" s="109">
        <f>IF(C3739=A_Stammdaten!$B$12,E_SAV!$S3739-E_SAV!$AE3739,HLOOKUP(A_Stammdaten!$B$12-1,$AF$4:$AL$4004,ROW(C3739)-3,FALSE)-$AE3739)</f>
        <v>0</v>
      </c>
      <c r="AE3739" s="109">
        <f>HLOOKUP(A_Stammdaten!$B$12,$AF$4:$AL$4004,ROW(C3739)-3,FALSE)</f>
        <v>0</v>
      </c>
      <c r="AF3739" s="109">
        <f t="shared" si="427"/>
        <v>0</v>
      </c>
      <c r="AG3739" s="109">
        <f t="shared" si="424"/>
        <v>0</v>
      </c>
      <c r="AH3739" s="109">
        <f t="shared" si="424"/>
        <v>0</v>
      </c>
      <c r="AI3739" s="109">
        <f t="shared" si="424"/>
        <v>0</v>
      </c>
      <c r="AJ3739" s="109">
        <f t="shared" si="423"/>
        <v>0</v>
      </c>
      <c r="AK3739" s="109">
        <f t="shared" si="423"/>
        <v>0</v>
      </c>
      <c r="AL3739" s="109">
        <f t="shared" si="423"/>
        <v>0</v>
      </c>
    </row>
    <row r="3740" spans="1:38" x14ac:dyDescent="0.3">
      <c r="A3740" s="421"/>
      <c r="B3740" s="421"/>
      <c r="C3740" s="422"/>
      <c r="D3740" s="423"/>
      <c r="E3740" s="421"/>
      <c r="F3740" s="421"/>
      <c r="G3740" s="421"/>
      <c r="H3740" s="421"/>
      <c r="I3740" s="421"/>
      <c r="J3740" s="421"/>
      <c r="K3740" s="421"/>
      <c r="L3740" s="421"/>
      <c r="M3740" s="423"/>
      <c r="N3740" s="340">
        <f>IF(C3740&gt;A_Stammdaten!$B$12,0,SUM(E3740,F3740,H3740,J3740:K3740)-SUM(G3740,I3740,L3740:M3740))</f>
        <v>0</v>
      </c>
      <c r="O3740" s="421"/>
      <c r="P3740" s="421"/>
      <c r="Q3740" s="421"/>
      <c r="R3740" s="421"/>
      <c r="S3740" s="108">
        <f t="shared" si="428"/>
        <v>0</v>
      </c>
      <c r="T3740" s="341">
        <f>IF(ISBLANK($B3740),0,VLOOKUP($B3740,Listen!$A$2:$C$45,2,FALSE))</f>
        <v>0</v>
      </c>
      <c r="U3740" s="341">
        <f>IF(ISBLANK($B3740),0,VLOOKUP($B3740,Listen!$A$2:$C$45,3,FALSE))</f>
        <v>0</v>
      </c>
      <c r="V3740" s="342">
        <f t="shared" si="426"/>
        <v>0</v>
      </c>
      <c r="W3740" s="342">
        <f t="shared" si="425"/>
        <v>0</v>
      </c>
      <c r="X3740" s="342">
        <f t="shared" si="425"/>
        <v>0</v>
      </c>
      <c r="Y3740" s="342">
        <f t="shared" si="425"/>
        <v>0</v>
      </c>
      <c r="Z3740" s="342">
        <f t="shared" si="425"/>
        <v>0</v>
      </c>
      <c r="AA3740" s="342">
        <f t="shared" si="425"/>
        <v>0</v>
      </c>
      <c r="AB3740" s="342">
        <f t="shared" si="425"/>
        <v>0</v>
      </c>
      <c r="AC3740" s="109">
        <f t="shared" si="429"/>
        <v>0</v>
      </c>
      <c r="AD3740" s="109">
        <f>IF(C3740=A_Stammdaten!$B$12,E_SAV!$S3740-E_SAV!$AE3740,HLOOKUP(A_Stammdaten!$B$12-1,$AF$4:$AL$4004,ROW(C3740)-3,FALSE)-$AE3740)</f>
        <v>0</v>
      </c>
      <c r="AE3740" s="109">
        <f>HLOOKUP(A_Stammdaten!$B$12,$AF$4:$AL$4004,ROW(C3740)-3,FALSE)</f>
        <v>0</v>
      </c>
      <c r="AF3740" s="109">
        <f t="shared" si="427"/>
        <v>0</v>
      </c>
      <c r="AG3740" s="109">
        <f t="shared" si="424"/>
        <v>0</v>
      </c>
      <c r="AH3740" s="109">
        <f t="shared" si="424"/>
        <v>0</v>
      </c>
      <c r="AI3740" s="109">
        <f t="shared" si="424"/>
        <v>0</v>
      </c>
      <c r="AJ3740" s="109">
        <f t="shared" si="423"/>
        <v>0</v>
      </c>
      <c r="AK3740" s="109">
        <f t="shared" si="423"/>
        <v>0</v>
      </c>
      <c r="AL3740" s="109">
        <f t="shared" si="423"/>
        <v>0</v>
      </c>
    </row>
    <row r="3741" spans="1:38" x14ac:dyDescent="0.3">
      <c r="A3741" s="421"/>
      <c r="B3741" s="421"/>
      <c r="C3741" s="422"/>
      <c r="D3741" s="423"/>
      <c r="E3741" s="421"/>
      <c r="F3741" s="421"/>
      <c r="G3741" s="421"/>
      <c r="H3741" s="421"/>
      <c r="I3741" s="421"/>
      <c r="J3741" s="421"/>
      <c r="K3741" s="421"/>
      <c r="L3741" s="421"/>
      <c r="M3741" s="423"/>
      <c r="N3741" s="340">
        <f>IF(C3741&gt;A_Stammdaten!$B$12,0,SUM(E3741,F3741,H3741,J3741:K3741)-SUM(G3741,I3741,L3741:M3741))</f>
        <v>0</v>
      </c>
      <c r="O3741" s="421"/>
      <c r="P3741" s="421"/>
      <c r="Q3741" s="421"/>
      <c r="R3741" s="421"/>
      <c r="S3741" s="108">
        <f t="shared" si="428"/>
        <v>0</v>
      </c>
      <c r="T3741" s="341">
        <f>IF(ISBLANK($B3741),0,VLOOKUP($B3741,Listen!$A$2:$C$45,2,FALSE))</f>
        <v>0</v>
      </c>
      <c r="U3741" s="341">
        <f>IF(ISBLANK($B3741),0,VLOOKUP($B3741,Listen!$A$2:$C$45,3,FALSE))</f>
        <v>0</v>
      </c>
      <c r="V3741" s="342">
        <f t="shared" si="426"/>
        <v>0</v>
      </c>
      <c r="W3741" s="342">
        <f t="shared" si="425"/>
        <v>0</v>
      </c>
      <c r="X3741" s="342">
        <f t="shared" si="425"/>
        <v>0</v>
      </c>
      <c r="Y3741" s="342">
        <f t="shared" si="425"/>
        <v>0</v>
      </c>
      <c r="Z3741" s="342">
        <f t="shared" si="425"/>
        <v>0</v>
      </c>
      <c r="AA3741" s="342">
        <f t="shared" si="425"/>
        <v>0</v>
      </c>
      <c r="AB3741" s="342">
        <f t="shared" si="425"/>
        <v>0</v>
      </c>
      <c r="AC3741" s="109">
        <f t="shared" si="429"/>
        <v>0</v>
      </c>
      <c r="AD3741" s="109">
        <f>IF(C3741=A_Stammdaten!$B$12,E_SAV!$S3741-E_SAV!$AE3741,HLOOKUP(A_Stammdaten!$B$12-1,$AF$4:$AL$4004,ROW(C3741)-3,FALSE)-$AE3741)</f>
        <v>0</v>
      </c>
      <c r="AE3741" s="109">
        <f>HLOOKUP(A_Stammdaten!$B$12,$AF$4:$AL$4004,ROW(C3741)-3,FALSE)</f>
        <v>0</v>
      </c>
      <c r="AF3741" s="109">
        <f t="shared" si="427"/>
        <v>0</v>
      </c>
      <c r="AG3741" s="109">
        <f t="shared" si="424"/>
        <v>0</v>
      </c>
      <c r="AH3741" s="109">
        <f t="shared" si="424"/>
        <v>0</v>
      </c>
      <c r="AI3741" s="109">
        <f t="shared" si="424"/>
        <v>0</v>
      </c>
      <c r="AJ3741" s="109">
        <f t="shared" si="423"/>
        <v>0</v>
      </c>
      <c r="AK3741" s="109">
        <f t="shared" si="423"/>
        <v>0</v>
      </c>
      <c r="AL3741" s="109">
        <f t="shared" si="423"/>
        <v>0</v>
      </c>
    </row>
    <row r="3742" spans="1:38" x14ac:dyDescent="0.3">
      <c r="A3742" s="421"/>
      <c r="B3742" s="421"/>
      <c r="C3742" s="422"/>
      <c r="D3742" s="423"/>
      <c r="E3742" s="421"/>
      <c r="F3742" s="421"/>
      <c r="G3742" s="421"/>
      <c r="H3742" s="421"/>
      <c r="I3742" s="421"/>
      <c r="J3742" s="421"/>
      <c r="K3742" s="421"/>
      <c r="L3742" s="421"/>
      <c r="M3742" s="423"/>
      <c r="N3742" s="340">
        <f>IF(C3742&gt;A_Stammdaten!$B$12,0,SUM(E3742,F3742,H3742,J3742:K3742)-SUM(G3742,I3742,L3742:M3742))</f>
        <v>0</v>
      </c>
      <c r="O3742" s="421"/>
      <c r="P3742" s="421"/>
      <c r="Q3742" s="421"/>
      <c r="R3742" s="421"/>
      <c r="S3742" s="108">
        <f t="shared" si="428"/>
        <v>0</v>
      </c>
      <c r="T3742" s="341">
        <f>IF(ISBLANK($B3742),0,VLOOKUP($B3742,Listen!$A$2:$C$45,2,FALSE))</f>
        <v>0</v>
      </c>
      <c r="U3742" s="341">
        <f>IF(ISBLANK($B3742),0,VLOOKUP($B3742,Listen!$A$2:$C$45,3,FALSE))</f>
        <v>0</v>
      </c>
      <c r="V3742" s="342">
        <f t="shared" si="426"/>
        <v>0</v>
      </c>
      <c r="W3742" s="342">
        <f t="shared" si="425"/>
        <v>0</v>
      </c>
      <c r="X3742" s="342">
        <f t="shared" si="425"/>
        <v>0</v>
      </c>
      <c r="Y3742" s="342">
        <f t="shared" si="425"/>
        <v>0</v>
      </c>
      <c r="Z3742" s="342">
        <f t="shared" si="425"/>
        <v>0</v>
      </c>
      <c r="AA3742" s="342">
        <f t="shared" si="425"/>
        <v>0</v>
      </c>
      <c r="AB3742" s="342">
        <f t="shared" si="425"/>
        <v>0</v>
      </c>
      <c r="AC3742" s="109">
        <f t="shared" si="429"/>
        <v>0</v>
      </c>
      <c r="AD3742" s="109">
        <f>IF(C3742=A_Stammdaten!$B$12,E_SAV!$S3742-E_SAV!$AE3742,HLOOKUP(A_Stammdaten!$B$12-1,$AF$4:$AL$4004,ROW(C3742)-3,FALSE)-$AE3742)</f>
        <v>0</v>
      </c>
      <c r="AE3742" s="109">
        <f>HLOOKUP(A_Stammdaten!$B$12,$AF$4:$AL$4004,ROW(C3742)-3,FALSE)</f>
        <v>0</v>
      </c>
      <c r="AF3742" s="109">
        <f t="shared" si="427"/>
        <v>0</v>
      </c>
      <c r="AG3742" s="109">
        <f t="shared" si="424"/>
        <v>0</v>
      </c>
      <c r="AH3742" s="109">
        <f t="shared" si="424"/>
        <v>0</v>
      </c>
      <c r="AI3742" s="109">
        <f t="shared" si="424"/>
        <v>0</v>
      </c>
      <c r="AJ3742" s="109">
        <f t="shared" si="423"/>
        <v>0</v>
      </c>
      <c r="AK3742" s="109">
        <f t="shared" si="423"/>
        <v>0</v>
      </c>
      <c r="AL3742" s="109">
        <f t="shared" si="423"/>
        <v>0</v>
      </c>
    </row>
    <row r="3743" spans="1:38" x14ac:dyDescent="0.3">
      <c r="A3743" s="421"/>
      <c r="B3743" s="421"/>
      <c r="C3743" s="422"/>
      <c r="D3743" s="423"/>
      <c r="E3743" s="421"/>
      <c r="F3743" s="421"/>
      <c r="G3743" s="421"/>
      <c r="H3743" s="421"/>
      <c r="I3743" s="421"/>
      <c r="J3743" s="421"/>
      <c r="K3743" s="421"/>
      <c r="L3743" s="421"/>
      <c r="M3743" s="423"/>
      <c r="N3743" s="340">
        <f>IF(C3743&gt;A_Stammdaten!$B$12,0,SUM(E3743,F3743,H3743,J3743:K3743)-SUM(G3743,I3743,L3743:M3743))</f>
        <v>0</v>
      </c>
      <c r="O3743" s="421"/>
      <c r="P3743" s="421"/>
      <c r="Q3743" s="421"/>
      <c r="R3743" s="421"/>
      <c r="S3743" s="108">
        <f t="shared" si="428"/>
        <v>0</v>
      </c>
      <c r="T3743" s="341">
        <f>IF(ISBLANK($B3743),0,VLOOKUP($B3743,Listen!$A$2:$C$45,2,FALSE))</f>
        <v>0</v>
      </c>
      <c r="U3743" s="341">
        <f>IF(ISBLANK($B3743),0,VLOOKUP($B3743,Listen!$A$2:$C$45,3,FALSE))</f>
        <v>0</v>
      </c>
      <c r="V3743" s="342">
        <f t="shared" si="426"/>
        <v>0</v>
      </c>
      <c r="W3743" s="342">
        <f t="shared" si="425"/>
        <v>0</v>
      </c>
      <c r="X3743" s="342">
        <f t="shared" si="425"/>
        <v>0</v>
      </c>
      <c r="Y3743" s="342">
        <f t="shared" si="425"/>
        <v>0</v>
      </c>
      <c r="Z3743" s="342">
        <f t="shared" si="425"/>
        <v>0</v>
      </c>
      <c r="AA3743" s="342">
        <f t="shared" si="425"/>
        <v>0</v>
      </c>
      <c r="AB3743" s="342">
        <f t="shared" si="425"/>
        <v>0</v>
      </c>
      <c r="AC3743" s="109">
        <f t="shared" si="429"/>
        <v>0</v>
      </c>
      <c r="AD3743" s="109">
        <f>IF(C3743=A_Stammdaten!$B$12,E_SAV!$S3743-E_SAV!$AE3743,HLOOKUP(A_Stammdaten!$B$12-1,$AF$4:$AL$4004,ROW(C3743)-3,FALSE)-$AE3743)</f>
        <v>0</v>
      </c>
      <c r="AE3743" s="109">
        <f>HLOOKUP(A_Stammdaten!$B$12,$AF$4:$AL$4004,ROW(C3743)-3,FALSE)</f>
        <v>0</v>
      </c>
      <c r="AF3743" s="109">
        <f t="shared" si="427"/>
        <v>0</v>
      </c>
      <c r="AG3743" s="109">
        <f t="shared" si="424"/>
        <v>0</v>
      </c>
      <c r="AH3743" s="109">
        <f t="shared" si="424"/>
        <v>0</v>
      </c>
      <c r="AI3743" s="109">
        <f t="shared" si="424"/>
        <v>0</v>
      </c>
      <c r="AJ3743" s="109">
        <f t="shared" si="423"/>
        <v>0</v>
      </c>
      <c r="AK3743" s="109">
        <f t="shared" si="423"/>
        <v>0</v>
      </c>
      <c r="AL3743" s="109">
        <f t="shared" si="423"/>
        <v>0</v>
      </c>
    </row>
    <row r="3744" spans="1:38" x14ac:dyDescent="0.3">
      <c r="A3744" s="421"/>
      <c r="B3744" s="421"/>
      <c r="C3744" s="422"/>
      <c r="D3744" s="423"/>
      <c r="E3744" s="421"/>
      <c r="F3744" s="421"/>
      <c r="G3744" s="421"/>
      <c r="H3744" s="421"/>
      <c r="I3744" s="421"/>
      <c r="J3744" s="421"/>
      <c r="K3744" s="421"/>
      <c r="L3744" s="421"/>
      <c r="M3744" s="423"/>
      <c r="N3744" s="340">
        <f>IF(C3744&gt;A_Stammdaten!$B$12,0,SUM(E3744,F3744,H3744,J3744:K3744)-SUM(G3744,I3744,L3744:M3744))</f>
        <v>0</v>
      </c>
      <c r="O3744" s="421"/>
      <c r="P3744" s="421"/>
      <c r="Q3744" s="421"/>
      <c r="R3744" s="421"/>
      <c r="S3744" s="108">
        <f t="shared" si="428"/>
        <v>0</v>
      </c>
      <c r="T3744" s="341">
        <f>IF(ISBLANK($B3744),0,VLOOKUP($B3744,Listen!$A$2:$C$45,2,FALSE))</f>
        <v>0</v>
      </c>
      <c r="U3744" s="341">
        <f>IF(ISBLANK($B3744),0,VLOOKUP($B3744,Listen!$A$2:$C$45,3,FALSE))</f>
        <v>0</v>
      </c>
      <c r="V3744" s="342">
        <f t="shared" si="426"/>
        <v>0</v>
      </c>
      <c r="W3744" s="342">
        <f t="shared" si="425"/>
        <v>0</v>
      </c>
      <c r="X3744" s="342">
        <f t="shared" si="425"/>
        <v>0</v>
      </c>
      <c r="Y3744" s="342">
        <f t="shared" si="425"/>
        <v>0</v>
      </c>
      <c r="Z3744" s="342">
        <f t="shared" si="425"/>
        <v>0</v>
      </c>
      <c r="AA3744" s="342">
        <f t="shared" si="425"/>
        <v>0</v>
      </c>
      <c r="AB3744" s="342">
        <f t="shared" si="425"/>
        <v>0</v>
      </c>
      <c r="AC3744" s="109">
        <f t="shared" si="429"/>
        <v>0</v>
      </c>
      <c r="AD3744" s="109">
        <f>IF(C3744=A_Stammdaten!$B$12,E_SAV!$S3744-E_SAV!$AE3744,HLOOKUP(A_Stammdaten!$B$12-1,$AF$4:$AL$4004,ROW(C3744)-3,FALSE)-$AE3744)</f>
        <v>0</v>
      </c>
      <c r="AE3744" s="109">
        <f>HLOOKUP(A_Stammdaten!$B$12,$AF$4:$AL$4004,ROW(C3744)-3,FALSE)</f>
        <v>0</v>
      </c>
      <c r="AF3744" s="109">
        <f t="shared" si="427"/>
        <v>0</v>
      </c>
      <c r="AG3744" s="109">
        <f t="shared" si="424"/>
        <v>0</v>
      </c>
      <c r="AH3744" s="109">
        <f t="shared" si="424"/>
        <v>0</v>
      </c>
      <c r="AI3744" s="109">
        <f t="shared" si="424"/>
        <v>0</v>
      </c>
      <c r="AJ3744" s="109">
        <f t="shared" si="423"/>
        <v>0</v>
      </c>
      <c r="AK3744" s="109">
        <f t="shared" si="423"/>
        <v>0</v>
      </c>
      <c r="AL3744" s="109">
        <f t="shared" si="423"/>
        <v>0</v>
      </c>
    </row>
    <row r="3745" spans="1:38" x14ac:dyDescent="0.3">
      <c r="A3745" s="421"/>
      <c r="B3745" s="421"/>
      <c r="C3745" s="422"/>
      <c r="D3745" s="423"/>
      <c r="E3745" s="421"/>
      <c r="F3745" s="421"/>
      <c r="G3745" s="421"/>
      <c r="H3745" s="421"/>
      <c r="I3745" s="421"/>
      <c r="J3745" s="421"/>
      <c r="K3745" s="421"/>
      <c r="L3745" s="421"/>
      <c r="M3745" s="423"/>
      <c r="N3745" s="340">
        <f>IF(C3745&gt;A_Stammdaten!$B$12,0,SUM(E3745,F3745,H3745,J3745:K3745)-SUM(G3745,I3745,L3745:M3745))</f>
        <v>0</v>
      </c>
      <c r="O3745" s="421"/>
      <c r="P3745" s="421"/>
      <c r="Q3745" s="421"/>
      <c r="R3745" s="421"/>
      <c r="S3745" s="108">
        <f t="shared" si="428"/>
        <v>0</v>
      </c>
      <c r="T3745" s="341">
        <f>IF(ISBLANK($B3745),0,VLOOKUP($B3745,Listen!$A$2:$C$45,2,FALSE))</f>
        <v>0</v>
      </c>
      <c r="U3745" s="341">
        <f>IF(ISBLANK($B3745),0,VLOOKUP($B3745,Listen!$A$2:$C$45,3,FALSE))</f>
        <v>0</v>
      </c>
      <c r="V3745" s="342">
        <f t="shared" si="426"/>
        <v>0</v>
      </c>
      <c r="W3745" s="342">
        <f t="shared" si="425"/>
        <v>0</v>
      </c>
      <c r="X3745" s="342">
        <f t="shared" si="425"/>
        <v>0</v>
      </c>
      <c r="Y3745" s="342">
        <f t="shared" si="425"/>
        <v>0</v>
      </c>
      <c r="Z3745" s="342">
        <f t="shared" si="425"/>
        <v>0</v>
      </c>
      <c r="AA3745" s="342">
        <f t="shared" si="425"/>
        <v>0</v>
      </c>
      <c r="AB3745" s="342">
        <f t="shared" si="425"/>
        <v>0</v>
      </c>
      <c r="AC3745" s="109">
        <f t="shared" si="429"/>
        <v>0</v>
      </c>
      <c r="AD3745" s="109">
        <f>IF(C3745=A_Stammdaten!$B$12,E_SAV!$S3745-E_SAV!$AE3745,HLOOKUP(A_Stammdaten!$B$12-1,$AF$4:$AL$4004,ROW(C3745)-3,FALSE)-$AE3745)</f>
        <v>0</v>
      </c>
      <c r="AE3745" s="109">
        <f>HLOOKUP(A_Stammdaten!$B$12,$AF$4:$AL$4004,ROW(C3745)-3,FALSE)</f>
        <v>0</v>
      </c>
      <c r="AF3745" s="109">
        <f t="shared" si="427"/>
        <v>0</v>
      </c>
      <c r="AG3745" s="109">
        <f t="shared" si="424"/>
        <v>0</v>
      </c>
      <c r="AH3745" s="109">
        <f t="shared" si="424"/>
        <v>0</v>
      </c>
      <c r="AI3745" s="109">
        <f t="shared" si="424"/>
        <v>0</v>
      </c>
      <c r="AJ3745" s="109">
        <f t="shared" si="423"/>
        <v>0</v>
      </c>
      <c r="AK3745" s="109">
        <f t="shared" si="423"/>
        <v>0</v>
      </c>
      <c r="AL3745" s="109">
        <f t="shared" si="423"/>
        <v>0</v>
      </c>
    </row>
    <row r="3746" spans="1:38" x14ac:dyDescent="0.3">
      <c r="A3746" s="421"/>
      <c r="B3746" s="421"/>
      <c r="C3746" s="422"/>
      <c r="D3746" s="423"/>
      <c r="E3746" s="421"/>
      <c r="F3746" s="421"/>
      <c r="G3746" s="421"/>
      <c r="H3746" s="421"/>
      <c r="I3746" s="421"/>
      <c r="J3746" s="421"/>
      <c r="K3746" s="421"/>
      <c r="L3746" s="421"/>
      <c r="M3746" s="423"/>
      <c r="N3746" s="340">
        <f>IF(C3746&gt;A_Stammdaten!$B$12,0,SUM(E3746,F3746,H3746,J3746:K3746)-SUM(G3746,I3746,L3746:M3746))</f>
        <v>0</v>
      </c>
      <c r="O3746" s="421"/>
      <c r="P3746" s="421"/>
      <c r="Q3746" s="421"/>
      <c r="R3746" s="421"/>
      <c r="S3746" s="108">
        <f t="shared" si="428"/>
        <v>0</v>
      </c>
      <c r="T3746" s="341">
        <f>IF(ISBLANK($B3746),0,VLOOKUP($B3746,Listen!$A$2:$C$45,2,FALSE))</f>
        <v>0</v>
      </c>
      <c r="U3746" s="341">
        <f>IF(ISBLANK($B3746),0,VLOOKUP($B3746,Listen!$A$2:$C$45,3,FALSE))</f>
        <v>0</v>
      </c>
      <c r="V3746" s="342">
        <f t="shared" si="426"/>
        <v>0</v>
      </c>
      <c r="W3746" s="342">
        <f t="shared" si="425"/>
        <v>0</v>
      </c>
      <c r="X3746" s="342">
        <f t="shared" si="425"/>
        <v>0</v>
      </c>
      <c r="Y3746" s="342">
        <f t="shared" si="425"/>
        <v>0</v>
      </c>
      <c r="Z3746" s="342">
        <f t="shared" si="425"/>
        <v>0</v>
      </c>
      <c r="AA3746" s="342">
        <f t="shared" si="425"/>
        <v>0</v>
      </c>
      <c r="AB3746" s="342">
        <f t="shared" si="425"/>
        <v>0</v>
      </c>
      <c r="AC3746" s="109">
        <f t="shared" si="429"/>
        <v>0</v>
      </c>
      <c r="AD3746" s="109">
        <f>IF(C3746=A_Stammdaten!$B$12,E_SAV!$S3746-E_SAV!$AE3746,HLOOKUP(A_Stammdaten!$B$12-1,$AF$4:$AL$4004,ROW(C3746)-3,FALSE)-$AE3746)</f>
        <v>0</v>
      </c>
      <c r="AE3746" s="109">
        <f>HLOOKUP(A_Stammdaten!$B$12,$AF$4:$AL$4004,ROW(C3746)-3,FALSE)</f>
        <v>0</v>
      </c>
      <c r="AF3746" s="109">
        <f t="shared" si="427"/>
        <v>0</v>
      </c>
      <c r="AG3746" s="109">
        <f t="shared" si="424"/>
        <v>0</v>
      </c>
      <c r="AH3746" s="109">
        <f t="shared" si="424"/>
        <v>0</v>
      </c>
      <c r="AI3746" s="109">
        <f t="shared" si="424"/>
        <v>0</v>
      </c>
      <c r="AJ3746" s="109">
        <f t="shared" si="423"/>
        <v>0</v>
      </c>
      <c r="AK3746" s="109">
        <f t="shared" si="423"/>
        <v>0</v>
      </c>
      <c r="AL3746" s="109">
        <f t="shared" si="423"/>
        <v>0</v>
      </c>
    </row>
    <row r="3747" spans="1:38" x14ac:dyDescent="0.3">
      <c r="A3747" s="421"/>
      <c r="B3747" s="421"/>
      <c r="C3747" s="422"/>
      <c r="D3747" s="423"/>
      <c r="E3747" s="421"/>
      <c r="F3747" s="421"/>
      <c r="G3747" s="421"/>
      <c r="H3747" s="421"/>
      <c r="I3747" s="421"/>
      <c r="J3747" s="421"/>
      <c r="K3747" s="421"/>
      <c r="L3747" s="421"/>
      <c r="M3747" s="423"/>
      <c r="N3747" s="340">
        <f>IF(C3747&gt;A_Stammdaten!$B$12,0,SUM(E3747,F3747,H3747,J3747:K3747)-SUM(G3747,I3747,L3747:M3747))</f>
        <v>0</v>
      </c>
      <c r="O3747" s="421"/>
      <c r="P3747" s="421"/>
      <c r="Q3747" s="421"/>
      <c r="R3747" s="421"/>
      <c r="S3747" s="108">
        <f t="shared" si="428"/>
        <v>0</v>
      </c>
      <c r="T3747" s="341">
        <f>IF(ISBLANK($B3747),0,VLOOKUP($B3747,Listen!$A$2:$C$45,2,FALSE))</f>
        <v>0</v>
      </c>
      <c r="U3747" s="341">
        <f>IF(ISBLANK($B3747),0,VLOOKUP($B3747,Listen!$A$2:$C$45,3,FALSE))</f>
        <v>0</v>
      </c>
      <c r="V3747" s="342">
        <f t="shared" si="426"/>
        <v>0</v>
      </c>
      <c r="W3747" s="342">
        <f t="shared" si="425"/>
        <v>0</v>
      </c>
      <c r="X3747" s="342">
        <f t="shared" si="425"/>
        <v>0</v>
      </c>
      <c r="Y3747" s="342">
        <f t="shared" si="425"/>
        <v>0</v>
      </c>
      <c r="Z3747" s="342">
        <f t="shared" si="425"/>
        <v>0</v>
      </c>
      <c r="AA3747" s="342">
        <f t="shared" si="425"/>
        <v>0</v>
      </c>
      <c r="AB3747" s="342">
        <f t="shared" si="425"/>
        <v>0</v>
      </c>
      <c r="AC3747" s="109">
        <f t="shared" si="429"/>
        <v>0</v>
      </c>
      <c r="AD3747" s="109">
        <f>IF(C3747=A_Stammdaten!$B$12,E_SAV!$S3747-E_SAV!$AE3747,HLOOKUP(A_Stammdaten!$B$12-1,$AF$4:$AL$4004,ROW(C3747)-3,FALSE)-$AE3747)</f>
        <v>0</v>
      </c>
      <c r="AE3747" s="109">
        <f>HLOOKUP(A_Stammdaten!$B$12,$AF$4:$AL$4004,ROW(C3747)-3,FALSE)</f>
        <v>0</v>
      </c>
      <c r="AF3747" s="109">
        <f t="shared" si="427"/>
        <v>0</v>
      </c>
      <c r="AG3747" s="109">
        <f t="shared" si="424"/>
        <v>0</v>
      </c>
      <c r="AH3747" s="109">
        <f t="shared" si="424"/>
        <v>0</v>
      </c>
      <c r="AI3747" s="109">
        <f t="shared" si="424"/>
        <v>0</v>
      </c>
      <c r="AJ3747" s="109">
        <f t="shared" si="423"/>
        <v>0</v>
      </c>
      <c r="AK3747" s="109">
        <f t="shared" si="423"/>
        <v>0</v>
      </c>
      <c r="AL3747" s="109">
        <f t="shared" si="423"/>
        <v>0</v>
      </c>
    </row>
    <row r="3748" spans="1:38" x14ac:dyDescent="0.3">
      <c r="A3748" s="421"/>
      <c r="B3748" s="421"/>
      <c r="C3748" s="422"/>
      <c r="D3748" s="423"/>
      <c r="E3748" s="421"/>
      <c r="F3748" s="421"/>
      <c r="G3748" s="421"/>
      <c r="H3748" s="421"/>
      <c r="I3748" s="421"/>
      <c r="J3748" s="421"/>
      <c r="K3748" s="421"/>
      <c r="L3748" s="421"/>
      <c r="M3748" s="423"/>
      <c r="N3748" s="340">
        <f>IF(C3748&gt;A_Stammdaten!$B$12,0,SUM(E3748,F3748,H3748,J3748:K3748)-SUM(G3748,I3748,L3748:M3748))</f>
        <v>0</v>
      </c>
      <c r="O3748" s="421"/>
      <c r="P3748" s="421"/>
      <c r="Q3748" s="421"/>
      <c r="R3748" s="421"/>
      <c r="S3748" s="108">
        <f t="shared" si="428"/>
        <v>0</v>
      </c>
      <c r="T3748" s="341">
        <f>IF(ISBLANK($B3748),0,VLOOKUP($B3748,Listen!$A$2:$C$45,2,FALSE))</f>
        <v>0</v>
      </c>
      <c r="U3748" s="341">
        <f>IF(ISBLANK($B3748),0,VLOOKUP($B3748,Listen!$A$2:$C$45,3,FALSE))</f>
        <v>0</v>
      </c>
      <c r="V3748" s="342">
        <f t="shared" si="426"/>
        <v>0</v>
      </c>
      <c r="W3748" s="342">
        <f t="shared" si="425"/>
        <v>0</v>
      </c>
      <c r="X3748" s="342">
        <f t="shared" si="425"/>
        <v>0</v>
      </c>
      <c r="Y3748" s="342">
        <f t="shared" si="425"/>
        <v>0</v>
      </c>
      <c r="Z3748" s="342">
        <f t="shared" si="425"/>
        <v>0</v>
      </c>
      <c r="AA3748" s="342">
        <f t="shared" si="425"/>
        <v>0</v>
      </c>
      <c r="AB3748" s="342">
        <f t="shared" si="425"/>
        <v>0</v>
      </c>
      <c r="AC3748" s="109">
        <f t="shared" si="429"/>
        <v>0</v>
      </c>
      <c r="AD3748" s="109">
        <f>IF(C3748=A_Stammdaten!$B$12,E_SAV!$S3748-E_SAV!$AE3748,HLOOKUP(A_Stammdaten!$B$12-1,$AF$4:$AL$4004,ROW(C3748)-3,FALSE)-$AE3748)</f>
        <v>0</v>
      </c>
      <c r="AE3748" s="109">
        <f>HLOOKUP(A_Stammdaten!$B$12,$AF$4:$AL$4004,ROW(C3748)-3,FALSE)</f>
        <v>0</v>
      </c>
      <c r="AF3748" s="109">
        <f t="shared" si="427"/>
        <v>0</v>
      </c>
      <c r="AG3748" s="109">
        <f t="shared" si="424"/>
        <v>0</v>
      </c>
      <c r="AH3748" s="109">
        <f t="shared" si="424"/>
        <v>0</v>
      </c>
      <c r="AI3748" s="109">
        <f t="shared" si="424"/>
        <v>0</v>
      </c>
      <c r="AJ3748" s="109">
        <f t="shared" si="423"/>
        <v>0</v>
      </c>
      <c r="AK3748" s="109">
        <f t="shared" si="423"/>
        <v>0</v>
      </c>
      <c r="AL3748" s="109">
        <f t="shared" si="423"/>
        <v>0</v>
      </c>
    </row>
    <row r="3749" spans="1:38" x14ac:dyDescent="0.3">
      <c r="A3749" s="421"/>
      <c r="B3749" s="421"/>
      <c r="C3749" s="422"/>
      <c r="D3749" s="423"/>
      <c r="E3749" s="421"/>
      <c r="F3749" s="421"/>
      <c r="G3749" s="421"/>
      <c r="H3749" s="421"/>
      <c r="I3749" s="421"/>
      <c r="J3749" s="421"/>
      <c r="K3749" s="421"/>
      <c r="L3749" s="421"/>
      <c r="M3749" s="423"/>
      <c r="N3749" s="340">
        <f>IF(C3749&gt;A_Stammdaten!$B$12,0,SUM(E3749,F3749,H3749,J3749:K3749)-SUM(G3749,I3749,L3749:M3749))</f>
        <v>0</v>
      </c>
      <c r="O3749" s="421"/>
      <c r="P3749" s="421"/>
      <c r="Q3749" s="421"/>
      <c r="R3749" s="421"/>
      <c r="S3749" s="108">
        <f t="shared" si="428"/>
        <v>0</v>
      </c>
      <c r="T3749" s="341">
        <f>IF(ISBLANK($B3749),0,VLOOKUP($B3749,Listen!$A$2:$C$45,2,FALSE))</f>
        <v>0</v>
      </c>
      <c r="U3749" s="341">
        <f>IF(ISBLANK($B3749),0,VLOOKUP($B3749,Listen!$A$2:$C$45,3,FALSE))</f>
        <v>0</v>
      </c>
      <c r="V3749" s="342">
        <f t="shared" si="426"/>
        <v>0</v>
      </c>
      <c r="W3749" s="342">
        <f t="shared" si="425"/>
        <v>0</v>
      </c>
      <c r="X3749" s="342">
        <f t="shared" si="425"/>
        <v>0</v>
      </c>
      <c r="Y3749" s="342">
        <f t="shared" ref="W3749:AB3791" si="430">$T3749</f>
        <v>0</v>
      </c>
      <c r="Z3749" s="342">
        <f t="shared" si="430"/>
        <v>0</v>
      </c>
      <c r="AA3749" s="342">
        <f t="shared" si="430"/>
        <v>0</v>
      </c>
      <c r="AB3749" s="342">
        <f t="shared" si="430"/>
        <v>0</v>
      </c>
      <c r="AC3749" s="109">
        <f t="shared" si="429"/>
        <v>0</v>
      </c>
      <c r="AD3749" s="109">
        <f>IF(C3749=A_Stammdaten!$B$12,E_SAV!$S3749-E_SAV!$AE3749,HLOOKUP(A_Stammdaten!$B$12-1,$AF$4:$AL$4004,ROW(C3749)-3,FALSE)-$AE3749)</f>
        <v>0</v>
      </c>
      <c r="AE3749" s="109">
        <f>HLOOKUP(A_Stammdaten!$B$12,$AF$4:$AL$4004,ROW(C3749)-3,FALSE)</f>
        <v>0</v>
      </c>
      <c r="AF3749" s="109">
        <f t="shared" si="427"/>
        <v>0</v>
      </c>
      <c r="AG3749" s="109">
        <f t="shared" si="424"/>
        <v>0</v>
      </c>
      <c r="AH3749" s="109">
        <f t="shared" si="424"/>
        <v>0</v>
      </c>
      <c r="AI3749" s="109">
        <f t="shared" si="424"/>
        <v>0</v>
      </c>
      <c r="AJ3749" s="109">
        <f t="shared" si="424"/>
        <v>0</v>
      </c>
      <c r="AK3749" s="109">
        <f t="shared" si="424"/>
        <v>0</v>
      </c>
      <c r="AL3749" s="109">
        <f t="shared" si="424"/>
        <v>0</v>
      </c>
    </row>
    <row r="3750" spans="1:38" x14ac:dyDescent="0.3">
      <c r="A3750" s="421"/>
      <c r="B3750" s="421"/>
      <c r="C3750" s="422"/>
      <c r="D3750" s="423"/>
      <c r="E3750" s="421"/>
      <c r="F3750" s="421"/>
      <c r="G3750" s="421"/>
      <c r="H3750" s="421"/>
      <c r="I3750" s="421"/>
      <c r="J3750" s="421"/>
      <c r="K3750" s="421"/>
      <c r="L3750" s="421"/>
      <c r="M3750" s="423"/>
      <c r="N3750" s="340">
        <f>IF(C3750&gt;A_Stammdaten!$B$12,0,SUM(E3750,F3750,H3750,J3750:K3750)-SUM(G3750,I3750,L3750:M3750))</f>
        <v>0</v>
      </c>
      <c r="O3750" s="421"/>
      <c r="P3750" s="421"/>
      <c r="Q3750" s="421"/>
      <c r="R3750" s="421"/>
      <c r="S3750" s="108">
        <f t="shared" si="428"/>
        <v>0</v>
      </c>
      <c r="T3750" s="341">
        <f>IF(ISBLANK($B3750),0,VLOOKUP($B3750,Listen!$A$2:$C$45,2,FALSE))</f>
        <v>0</v>
      </c>
      <c r="U3750" s="341">
        <f>IF(ISBLANK($B3750),0,VLOOKUP($B3750,Listen!$A$2:$C$45,3,FALSE))</f>
        <v>0</v>
      </c>
      <c r="V3750" s="342">
        <f t="shared" si="426"/>
        <v>0</v>
      </c>
      <c r="W3750" s="342">
        <f t="shared" si="430"/>
        <v>0</v>
      </c>
      <c r="X3750" s="342">
        <f t="shared" si="430"/>
        <v>0</v>
      </c>
      <c r="Y3750" s="342">
        <f t="shared" si="430"/>
        <v>0</v>
      </c>
      <c r="Z3750" s="342">
        <f t="shared" si="430"/>
        <v>0</v>
      </c>
      <c r="AA3750" s="342">
        <f t="shared" si="430"/>
        <v>0</v>
      </c>
      <c r="AB3750" s="342">
        <f t="shared" si="430"/>
        <v>0</v>
      </c>
      <c r="AC3750" s="109">
        <f t="shared" si="429"/>
        <v>0</v>
      </c>
      <c r="AD3750" s="109">
        <f>IF(C3750=A_Stammdaten!$B$12,E_SAV!$S3750-E_SAV!$AE3750,HLOOKUP(A_Stammdaten!$B$12-1,$AF$4:$AL$4004,ROW(C3750)-3,FALSE)-$AE3750)</f>
        <v>0</v>
      </c>
      <c r="AE3750" s="109">
        <f>HLOOKUP(A_Stammdaten!$B$12,$AF$4:$AL$4004,ROW(C3750)-3,FALSE)</f>
        <v>0</v>
      </c>
      <c r="AF3750" s="109">
        <f t="shared" si="427"/>
        <v>0</v>
      </c>
      <c r="AG3750" s="109">
        <f t="shared" ref="AG3750:AL3792" si="431">IF(OR($C3750=0,$S3750=0,W3750-(AG$4-$C3750)=0),0,IF($C3750&lt;AG$4,AF3750-AF3750/(W3750-(AG$4-$C3750)),IF($C3750=AG$4,$S3750-$S3750/W3750,0)))</f>
        <v>0</v>
      </c>
      <c r="AH3750" s="109">
        <f t="shared" si="431"/>
        <v>0</v>
      </c>
      <c r="AI3750" s="109">
        <f t="shared" si="431"/>
        <v>0</v>
      </c>
      <c r="AJ3750" s="109">
        <f t="shared" si="431"/>
        <v>0</v>
      </c>
      <c r="AK3750" s="109">
        <f t="shared" si="431"/>
        <v>0</v>
      </c>
      <c r="AL3750" s="109">
        <f t="shared" si="431"/>
        <v>0</v>
      </c>
    </row>
    <row r="3751" spans="1:38" x14ac:dyDescent="0.3">
      <c r="A3751" s="421"/>
      <c r="B3751" s="421"/>
      <c r="C3751" s="422"/>
      <c r="D3751" s="423"/>
      <c r="E3751" s="421"/>
      <c r="F3751" s="421"/>
      <c r="G3751" s="421"/>
      <c r="H3751" s="421"/>
      <c r="I3751" s="421"/>
      <c r="J3751" s="421"/>
      <c r="K3751" s="421"/>
      <c r="L3751" s="421"/>
      <c r="M3751" s="423"/>
      <c r="N3751" s="340">
        <f>IF(C3751&gt;A_Stammdaten!$B$12,0,SUM(E3751,F3751,H3751,J3751:K3751)-SUM(G3751,I3751,L3751:M3751))</f>
        <v>0</v>
      </c>
      <c r="O3751" s="421"/>
      <c r="P3751" s="421"/>
      <c r="Q3751" s="421"/>
      <c r="R3751" s="421"/>
      <c r="S3751" s="108">
        <f t="shared" si="428"/>
        <v>0</v>
      </c>
      <c r="T3751" s="341">
        <f>IF(ISBLANK($B3751),0,VLOOKUP($B3751,Listen!$A$2:$C$45,2,FALSE))</f>
        <v>0</v>
      </c>
      <c r="U3751" s="341">
        <f>IF(ISBLANK($B3751),0,VLOOKUP($B3751,Listen!$A$2:$C$45,3,FALSE))</f>
        <v>0</v>
      </c>
      <c r="V3751" s="342">
        <f t="shared" si="426"/>
        <v>0</v>
      </c>
      <c r="W3751" s="342">
        <f t="shared" si="430"/>
        <v>0</v>
      </c>
      <c r="X3751" s="342">
        <f t="shared" si="430"/>
        <v>0</v>
      </c>
      <c r="Y3751" s="342">
        <f t="shared" si="430"/>
        <v>0</v>
      </c>
      <c r="Z3751" s="342">
        <f t="shared" si="430"/>
        <v>0</v>
      </c>
      <c r="AA3751" s="342">
        <f t="shared" si="430"/>
        <v>0</v>
      </c>
      <c r="AB3751" s="342">
        <f t="shared" si="430"/>
        <v>0</v>
      </c>
      <c r="AC3751" s="109">
        <f t="shared" si="429"/>
        <v>0</v>
      </c>
      <c r="AD3751" s="109">
        <f>IF(C3751=A_Stammdaten!$B$12,E_SAV!$S3751-E_SAV!$AE3751,HLOOKUP(A_Stammdaten!$B$12-1,$AF$4:$AL$4004,ROW(C3751)-3,FALSE)-$AE3751)</f>
        <v>0</v>
      </c>
      <c r="AE3751" s="109">
        <f>HLOOKUP(A_Stammdaten!$B$12,$AF$4:$AL$4004,ROW(C3751)-3,FALSE)</f>
        <v>0</v>
      </c>
      <c r="AF3751" s="109">
        <f t="shared" si="427"/>
        <v>0</v>
      </c>
      <c r="AG3751" s="109">
        <f t="shared" si="431"/>
        <v>0</v>
      </c>
      <c r="AH3751" s="109">
        <f t="shared" si="431"/>
        <v>0</v>
      </c>
      <c r="AI3751" s="109">
        <f t="shared" si="431"/>
        <v>0</v>
      </c>
      <c r="AJ3751" s="109">
        <f t="shared" si="431"/>
        <v>0</v>
      </c>
      <c r="AK3751" s="109">
        <f t="shared" si="431"/>
        <v>0</v>
      </c>
      <c r="AL3751" s="109">
        <f t="shared" si="431"/>
        <v>0</v>
      </c>
    </row>
    <row r="3752" spans="1:38" x14ac:dyDescent="0.3">
      <c r="A3752" s="421"/>
      <c r="B3752" s="421"/>
      <c r="C3752" s="422"/>
      <c r="D3752" s="423"/>
      <c r="E3752" s="421"/>
      <c r="F3752" s="421"/>
      <c r="G3752" s="421"/>
      <c r="H3752" s="421"/>
      <c r="I3752" s="421"/>
      <c r="J3752" s="421"/>
      <c r="K3752" s="421"/>
      <c r="L3752" s="421"/>
      <c r="M3752" s="423"/>
      <c r="N3752" s="340">
        <f>IF(C3752&gt;A_Stammdaten!$B$12,0,SUM(E3752,F3752,H3752,J3752:K3752)-SUM(G3752,I3752,L3752:M3752))</f>
        <v>0</v>
      </c>
      <c r="O3752" s="421"/>
      <c r="P3752" s="421"/>
      <c r="Q3752" s="421"/>
      <c r="R3752" s="421"/>
      <c r="S3752" s="108">
        <f t="shared" si="428"/>
        <v>0</v>
      </c>
      <c r="T3752" s="341">
        <f>IF(ISBLANK($B3752),0,VLOOKUP($B3752,Listen!$A$2:$C$45,2,FALSE))</f>
        <v>0</v>
      </c>
      <c r="U3752" s="341">
        <f>IF(ISBLANK($B3752),0,VLOOKUP($B3752,Listen!$A$2:$C$45,3,FALSE))</f>
        <v>0</v>
      </c>
      <c r="V3752" s="342">
        <f t="shared" si="426"/>
        <v>0</v>
      </c>
      <c r="W3752" s="342">
        <f t="shared" si="430"/>
        <v>0</v>
      </c>
      <c r="X3752" s="342">
        <f t="shared" si="430"/>
        <v>0</v>
      </c>
      <c r="Y3752" s="342">
        <f t="shared" si="430"/>
        <v>0</v>
      </c>
      <c r="Z3752" s="342">
        <f t="shared" si="430"/>
        <v>0</v>
      </c>
      <c r="AA3752" s="342">
        <f t="shared" si="430"/>
        <v>0</v>
      </c>
      <c r="AB3752" s="342">
        <f t="shared" si="430"/>
        <v>0</v>
      </c>
      <c r="AC3752" s="109">
        <f t="shared" si="429"/>
        <v>0</v>
      </c>
      <c r="AD3752" s="109">
        <f>IF(C3752=A_Stammdaten!$B$12,E_SAV!$S3752-E_SAV!$AE3752,HLOOKUP(A_Stammdaten!$B$12-1,$AF$4:$AL$4004,ROW(C3752)-3,FALSE)-$AE3752)</f>
        <v>0</v>
      </c>
      <c r="AE3752" s="109">
        <f>HLOOKUP(A_Stammdaten!$B$12,$AF$4:$AL$4004,ROW(C3752)-3,FALSE)</f>
        <v>0</v>
      </c>
      <c r="AF3752" s="109">
        <f t="shared" si="427"/>
        <v>0</v>
      </c>
      <c r="AG3752" s="109">
        <f t="shared" si="431"/>
        <v>0</v>
      </c>
      <c r="AH3752" s="109">
        <f t="shared" si="431"/>
        <v>0</v>
      </c>
      <c r="AI3752" s="109">
        <f t="shared" si="431"/>
        <v>0</v>
      </c>
      <c r="AJ3752" s="109">
        <f t="shared" si="431"/>
        <v>0</v>
      </c>
      <c r="AK3752" s="109">
        <f t="shared" si="431"/>
        <v>0</v>
      </c>
      <c r="AL3752" s="109">
        <f t="shared" si="431"/>
        <v>0</v>
      </c>
    </row>
    <row r="3753" spans="1:38" x14ac:dyDescent="0.3">
      <c r="A3753" s="421"/>
      <c r="B3753" s="421"/>
      <c r="C3753" s="422"/>
      <c r="D3753" s="423"/>
      <c r="E3753" s="421"/>
      <c r="F3753" s="421"/>
      <c r="G3753" s="421"/>
      <c r="H3753" s="421"/>
      <c r="I3753" s="421"/>
      <c r="J3753" s="421"/>
      <c r="K3753" s="421"/>
      <c r="L3753" s="421"/>
      <c r="M3753" s="423"/>
      <c r="N3753" s="340">
        <f>IF(C3753&gt;A_Stammdaten!$B$12,0,SUM(E3753,F3753,H3753,J3753:K3753)-SUM(G3753,I3753,L3753:M3753))</f>
        <v>0</v>
      </c>
      <c r="O3753" s="421"/>
      <c r="P3753" s="421"/>
      <c r="Q3753" s="421"/>
      <c r="R3753" s="421"/>
      <c r="S3753" s="108">
        <f t="shared" si="428"/>
        <v>0</v>
      </c>
      <c r="T3753" s="341">
        <f>IF(ISBLANK($B3753),0,VLOOKUP($B3753,Listen!$A$2:$C$45,2,FALSE))</f>
        <v>0</v>
      </c>
      <c r="U3753" s="341">
        <f>IF(ISBLANK($B3753),0,VLOOKUP($B3753,Listen!$A$2:$C$45,3,FALSE))</f>
        <v>0</v>
      </c>
      <c r="V3753" s="342">
        <f t="shared" si="426"/>
        <v>0</v>
      </c>
      <c r="W3753" s="342">
        <f t="shared" si="430"/>
        <v>0</v>
      </c>
      <c r="X3753" s="342">
        <f t="shared" si="430"/>
        <v>0</v>
      </c>
      <c r="Y3753" s="342">
        <f t="shared" si="430"/>
        <v>0</v>
      </c>
      <c r="Z3753" s="342">
        <f t="shared" si="430"/>
        <v>0</v>
      </c>
      <c r="AA3753" s="342">
        <f t="shared" si="430"/>
        <v>0</v>
      </c>
      <c r="AB3753" s="342">
        <f t="shared" si="430"/>
        <v>0</v>
      </c>
      <c r="AC3753" s="109">
        <f t="shared" si="429"/>
        <v>0</v>
      </c>
      <c r="AD3753" s="109">
        <f>IF(C3753=A_Stammdaten!$B$12,E_SAV!$S3753-E_SAV!$AE3753,HLOOKUP(A_Stammdaten!$B$12-1,$AF$4:$AL$4004,ROW(C3753)-3,FALSE)-$AE3753)</f>
        <v>0</v>
      </c>
      <c r="AE3753" s="109">
        <f>HLOOKUP(A_Stammdaten!$B$12,$AF$4:$AL$4004,ROW(C3753)-3,FALSE)</f>
        <v>0</v>
      </c>
      <c r="AF3753" s="109">
        <f t="shared" si="427"/>
        <v>0</v>
      </c>
      <c r="AG3753" s="109">
        <f t="shared" si="431"/>
        <v>0</v>
      </c>
      <c r="AH3753" s="109">
        <f t="shared" si="431"/>
        <v>0</v>
      </c>
      <c r="AI3753" s="109">
        <f t="shared" si="431"/>
        <v>0</v>
      </c>
      <c r="AJ3753" s="109">
        <f t="shared" si="431"/>
        <v>0</v>
      </c>
      <c r="AK3753" s="109">
        <f t="shared" si="431"/>
        <v>0</v>
      </c>
      <c r="AL3753" s="109">
        <f t="shared" si="431"/>
        <v>0</v>
      </c>
    </row>
    <row r="3754" spans="1:38" x14ac:dyDescent="0.3">
      <c r="A3754" s="421"/>
      <c r="B3754" s="421"/>
      <c r="C3754" s="422"/>
      <c r="D3754" s="423"/>
      <c r="E3754" s="421"/>
      <c r="F3754" s="421"/>
      <c r="G3754" s="421"/>
      <c r="H3754" s="421"/>
      <c r="I3754" s="421"/>
      <c r="J3754" s="421"/>
      <c r="K3754" s="421"/>
      <c r="L3754" s="421"/>
      <c r="M3754" s="423"/>
      <c r="N3754" s="340">
        <f>IF(C3754&gt;A_Stammdaten!$B$12,0,SUM(E3754,F3754,H3754,J3754:K3754)-SUM(G3754,I3754,L3754:M3754))</f>
        <v>0</v>
      </c>
      <c r="O3754" s="421"/>
      <c r="P3754" s="421"/>
      <c r="Q3754" s="421"/>
      <c r="R3754" s="421"/>
      <c r="S3754" s="108">
        <f t="shared" si="428"/>
        <v>0</v>
      </c>
      <c r="T3754" s="341">
        <f>IF(ISBLANK($B3754),0,VLOOKUP($B3754,Listen!$A$2:$C$45,2,FALSE))</f>
        <v>0</v>
      </c>
      <c r="U3754" s="341">
        <f>IF(ISBLANK($B3754),0,VLOOKUP($B3754,Listen!$A$2:$C$45,3,FALSE))</f>
        <v>0</v>
      </c>
      <c r="V3754" s="342">
        <f t="shared" si="426"/>
        <v>0</v>
      </c>
      <c r="W3754" s="342">
        <f t="shared" si="430"/>
        <v>0</v>
      </c>
      <c r="X3754" s="342">
        <f t="shared" si="430"/>
        <v>0</v>
      </c>
      <c r="Y3754" s="342">
        <f t="shared" si="430"/>
        <v>0</v>
      </c>
      <c r="Z3754" s="342">
        <f t="shared" si="430"/>
        <v>0</v>
      </c>
      <c r="AA3754" s="342">
        <f t="shared" si="430"/>
        <v>0</v>
      </c>
      <c r="AB3754" s="342">
        <f t="shared" si="430"/>
        <v>0</v>
      </c>
      <c r="AC3754" s="109">
        <f t="shared" si="429"/>
        <v>0</v>
      </c>
      <c r="AD3754" s="109">
        <f>IF(C3754=A_Stammdaten!$B$12,E_SAV!$S3754-E_SAV!$AE3754,HLOOKUP(A_Stammdaten!$B$12-1,$AF$4:$AL$4004,ROW(C3754)-3,FALSE)-$AE3754)</f>
        <v>0</v>
      </c>
      <c r="AE3754" s="109">
        <f>HLOOKUP(A_Stammdaten!$B$12,$AF$4:$AL$4004,ROW(C3754)-3,FALSE)</f>
        <v>0</v>
      </c>
      <c r="AF3754" s="109">
        <f t="shared" si="427"/>
        <v>0</v>
      </c>
      <c r="AG3754" s="109">
        <f t="shared" si="431"/>
        <v>0</v>
      </c>
      <c r="AH3754" s="109">
        <f t="shared" si="431"/>
        <v>0</v>
      </c>
      <c r="AI3754" s="109">
        <f t="shared" si="431"/>
        <v>0</v>
      </c>
      <c r="AJ3754" s="109">
        <f t="shared" si="431"/>
        <v>0</v>
      </c>
      <c r="AK3754" s="109">
        <f t="shared" si="431"/>
        <v>0</v>
      </c>
      <c r="AL3754" s="109">
        <f t="shared" si="431"/>
        <v>0</v>
      </c>
    </row>
    <row r="3755" spans="1:38" x14ac:dyDescent="0.3">
      <c r="A3755" s="421"/>
      <c r="B3755" s="421"/>
      <c r="C3755" s="422"/>
      <c r="D3755" s="423"/>
      <c r="E3755" s="421"/>
      <c r="F3755" s="421"/>
      <c r="G3755" s="421"/>
      <c r="H3755" s="421"/>
      <c r="I3755" s="421"/>
      <c r="J3755" s="421"/>
      <c r="K3755" s="421"/>
      <c r="L3755" s="421"/>
      <c r="M3755" s="423"/>
      <c r="N3755" s="340">
        <f>IF(C3755&gt;A_Stammdaten!$B$12,0,SUM(E3755,F3755,H3755,J3755:K3755)-SUM(G3755,I3755,L3755:M3755))</f>
        <v>0</v>
      </c>
      <c r="O3755" s="421"/>
      <c r="P3755" s="421"/>
      <c r="Q3755" s="421"/>
      <c r="R3755" s="421"/>
      <c r="S3755" s="108">
        <f t="shared" si="428"/>
        <v>0</v>
      </c>
      <c r="T3755" s="341">
        <f>IF(ISBLANK($B3755),0,VLOOKUP($B3755,Listen!$A$2:$C$45,2,FALSE))</f>
        <v>0</v>
      </c>
      <c r="U3755" s="341">
        <f>IF(ISBLANK($B3755),0,VLOOKUP($B3755,Listen!$A$2:$C$45,3,FALSE))</f>
        <v>0</v>
      </c>
      <c r="V3755" s="342">
        <f t="shared" si="426"/>
        <v>0</v>
      </c>
      <c r="W3755" s="342">
        <f t="shared" si="430"/>
        <v>0</v>
      </c>
      <c r="X3755" s="342">
        <f t="shared" si="430"/>
        <v>0</v>
      </c>
      <c r="Y3755" s="342">
        <f t="shared" si="430"/>
        <v>0</v>
      </c>
      <c r="Z3755" s="342">
        <f t="shared" si="430"/>
        <v>0</v>
      </c>
      <c r="AA3755" s="342">
        <f t="shared" si="430"/>
        <v>0</v>
      </c>
      <c r="AB3755" s="342">
        <f t="shared" si="430"/>
        <v>0</v>
      </c>
      <c r="AC3755" s="109">
        <f t="shared" si="429"/>
        <v>0</v>
      </c>
      <c r="AD3755" s="109">
        <f>IF(C3755=A_Stammdaten!$B$12,E_SAV!$S3755-E_SAV!$AE3755,HLOOKUP(A_Stammdaten!$B$12-1,$AF$4:$AL$4004,ROW(C3755)-3,FALSE)-$AE3755)</f>
        <v>0</v>
      </c>
      <c r="AE3755" s="109">
        <f>HLOOKUP(A_Stammdaten!$B$12,$AF$4:$AL$4004,ROW(C3755)-3,FALSE)</f>
        <v>0</v>
      </c>
      <c r="AF3755" s="109">
        <f t="shared" si="427"/>
        <v>0</v>
      </c>
      <c r="AG3755" s="109">
        <f t="shared" si="431"/>
        <v>0</v>
      </c>
      <c r="AH3755" s="109">
        <f t="shared" si="431"/>
        <v>0</v>
      </c>
      <c r="AI3755" s="109">
        <f t="shared" si="431"/>
        <v>0</v>
      </c>
      <c r="AJ3755" s="109">
        <f t="shared" si="431"/>
        <v>0</v>
      </c>
      <c r="AK3755" s="109">
        <f t="shared" si="431"/>
        <v>0</v>
      </c>
      <c r="AL3755" s="109">
        <f t="shared" si="431"/>
        <v>0</v>
      </c>
    </row>
    <row r="3756" spans="1:38" x14ac:dyDescent="0.3">
      <c r="A3756" s="421"/>
      <c r="B3756" s="421"/>
      <c r="C3756" s="422"/>
      <c r="D3756" s="423"/>
      <c r="E3756" s="421"/>
      <c r="F3756" s="421"/>
      <c r="G3756" s="421"/>
      <c r="H3756" s="421"/>
      <c r="I3756" s="421"/>
      <c r="J3756" s="421"/>
      <c r="K3756" s="421"/>
      <c r="L3756" s="421"/>
      <c r="M3756" s="423"/>
      <c r="N3756" s="340">
        <f>IF(C3756&gt;A_Stammdaten!$B$12,0,SUM(E3756,F3756,H3756,J3756:K3756)-SUM(G3756,I3756,L3756:M3756))</f>
        <v>0</v>
      </c>
      <c r="O3756" s="421"/>
      <c r="P3756" s="421"/>
      <c r="Q3756" s="421"/>
      <c r="R3756" s="421"/>
      <c r="S3756" s="108">
        <f t="shared" si="428"/>
        <v>0</v>
      </c>
      <c r="T3756" s="341">
        <f>IF(ISBLANK($B3756),0,VLOOKUP($B3756,Listen!$A$2:$C$45,2,FALSE))</f>
        <v>0</v>
      </c>
      <c r="U3756" s="341">
        <f>IF(ISBLANK($B3756),0,VLOOKUP($B3756,Listen!$A$2:$C$45,3,FALSE))</f>
        <v>0</v>
      </c>
      <c r="V3756" s="342">
        <f t="shared" si="426"/>
        <v>0</v>
      </c>
      <c r="W3756" s="342">
        <f t="shared" si="430"/>
        <v>0</v>
      </c>
      <c r="X3756" s="342">
        <f t="shared" si="430"/>
        <v>0</v>
      </c>
      <c r="Y3756" s="342">
        <f t="shared" si="430"/>
        <v>0</v>
      </c>
      <c r="Z3756" s="342">
        <f t="shared" si="430"/>
        <v>0</v>
      </c>
      <c r="AA3756" s="342">
        <f t="shared" si="430"/>
        <v>0</v>
      </c>
      <c r="AB3756" s="342">
        <f t="shared" si="430"/>
        <v>0</v>
      </c>
      <c r="AC3756" s="109">
        <f t="shared" si="429"/>
        <v>0</v>
      </c>
      <c r="AD3756" s="109">
        <f>IF(C3756=A_Stammdaten!$B$12,E_SAV!$S3756-E_SAV!$AE3756,HLOOKUP(A_Stammdaten!$B$12-1,$AF$4:$AL$4004,ROW(C3756)-3,FALSE)-$AE3756)</f>
        <v>0</v>
      </c>
      <c r="AE3756" s="109">
        <f>HLOOKUP(A_Stammdaten!$B$12,$AF$4:$AL$4004,ROW(C3756)-3,FALSE)</f>
        <v>0</v>
      </c>
      <c r="AF3756" s="109">
        <f t="shared" si="427"/>
        <v>0</v>
      </c>
      <c r="AG3756" s="109">
        <f t="shared" si="431"/>
        <v>0</v>
      </c>
      <c r="AH3756" s="109">
        <f t="shared" si="431"/>
        <v>0</v>
      </c>
      <c r="AI3756" s="109">
        <f t="shared" si="431"/>
        <v>0</v>
      </c>
      <c r="AJ3756" s="109">
        <f t="shared" si="431"/>
        <v>0</v>
      </c>
      <c r="AK3756" s="109">
        <f t="shared" si="431"/>
        <v>0</v>
      </c>
      <c r="AL3756" s="109">
        <f t="shared" si="431"/>
        <v>0</v>
      </c>
    </row>
    <row r="3757" spans="1:38" x14ac:dyDescent="0.3">
      <c r="A3757" s="421"/>
      <c r="B3757" s="421"/>
      <c r="C3757" s="422"/>
      <c r="D3757" s="423"/>
      <c r="E3757" s="421"/>
      <c r="F3757" s="421"/>
      <c r="G3757" s="421"/>
      <c r="H3757" s="421"/>
      <c r="I3757" s="421"/>
      <c r="J3757" s="421"/>
      <c r="K3757" s="421"/>
      <c r="L3757" s="421"/>
      <c r="M3757" s="423"/>
      <c r="N3757" s="340">
        <f>IF(C3757&gt;A_Stammdaten!$B$12,0,SUM(E3757,F3757,H3757,J3757:K3757)-SUM(G3757,I3757,L3757:M3757))</f>
        <v>0</v>
      </c>
      <c r="O3757" s="421"/>
      <c r="P3757" s="421"/>
      <c r="Q3757" s="421"/>
      <c r="R3757" s="421"/>
      <c r="S3757" s="108">
        <f t="shared" si="428"/>
        <v>0</v>
      </c>
      <c r="T3757" s="341">
        <f>IF(ISBLANK($B3757),0,VLOOKUP($B3757,Listen!$A$2:$C$45,2,FALSE))</f>
        <v>0</v>
      </c>
      <c r="U3757" s="341">
        <f>IF(ISBLANK($B3757),0,VLOOKUP($B3757,Listen!$A$2:$C$45,3,FALSE))</f>
        <v>0</v>
      </c>
      <c r="V3757" s="342">
        <f t="shared" si="426"/>
        <v>0</v>
      </c>
      <c r="W3757" s="342">
        <f t="shared" si="430"/>
        <v>0</v>
      </c>
      <c r="X3757" s="342">
        <f t="shared" si="430"/>
        <v>0</v>
      </c>
      <c r="Y3757" s="342">
        <f t="shared" si="430"/>
        <v>0</v>
      </c>
      <c r="Z3757" s="342">
        <f t="shared" si="430"/>
        <v>0</v>
      </c>
      <c r="AA3757" s="342">
        <f t="shared" si="430"/>
        <v>0</v>
      </c>
      <c r="AB3757" s="342">
        <f t="shared" si="430"/>
        <v>0</v>
      </c>
      <c r="AC3757" s="109">
        <f t="shared" si="429"/>
        <v>0</v>
      </c>
      <c r="AD3757" s="109">
        <f>IF(C3757=A_Stammdaten!$B$12,E_SAV!$S3757-E_SAV!$AE3757,HLOOKUP(A_Stammdaten!$B$12-1,$AF$4:$AL$4004,ROW(C3757)-3,FALSE)-$AE3757)</f>
        <v>0</v>
      </c>
      <c r="AE3757" s="109">
        <f>HLOOKUP(A_Stammdaten!$B$12,$AF$4:$AL$4004,ROW(C3757)-3,FALSE)</f>
        <v>0</v>
      </c>
      <c r="AF3757" s="109">
        <f t="shared" si="427"/>
        <v>0</v>
      </c>
      <c r="AG3757" s="109">
        <f t="shared" si="431"/>
        <v>0</v>
      </c>
      <c r="AH3757" s="109">
        <f t="shared" si="431"/>
        <v>0</v>
      </c>
      <c r="AI3757" s="109">
        <f t="shared" si="431"/>
        <v>0</v>
      </c>
      <c r="AJ3757" s="109">
        <f t="shared" si="431"/>
        <v>0</v>
      </c>
      <c r="AK3757" s="109">
        <f t="shared" si="431"/>
        <v>0</v>
      </c>
      <c r="AL3757" s="109">
        <f t="shared" si="431"/>
        <v>0</v>
      </c>
    </row>
    <row r="3758" spans="1:38" x14ac:dyDescent="0.3">
      <c r="A3758" s="421"/>
      <c r="B3758" s="421"/>
      <c r="C3758" s="422"/>
      <c r="D3758" s="423"/>
      <c r="E3758" s="421"/>
      <c r="F3758" s="421"/>
      <c r="G3758" s="421"/>
      <c r="H3758" s="421"/>
      <c r="I3758" s="421"/>
      <c r="J3758" s="421"/>
      <c r="K3758" s="421"/>
      <c r="L3758" s="421"/>
      <c r="M3758" s="423"/>
      <c r="N3758" s="340">
        <f>IF(C3758&gt;A_Stammdaten!$B$12,0,SUM(E3758,F3758,H3758,J3758:K3758)-SUM(G3758,I3758,L3758:M3758))</f>
        <v>0</v>
      </c>
      <c r="O3758" s="421"/>
      <c r="P3758" s="421"/>
      <c r="Q3758" s="421"/>
      <c r="R3758" s="421"/>
      <c r="S3758" s="108">
        <f t="shared" si="428"/>
        <v>0</v>
      </c>
      <c r="T3758" s="341">
        <f>IF(ISBLANK($B3758),0,VLOOKUP($B3758,Listen!$A$2:$C$45,2,FALSE))</f>
        <v>0</v>
      </c>
      <c r="U3758" s="341">
        <f>IF(ISBLANK($B3758),0,VLOOKUP($B3758,Listen!$A$2:$C$45,3,FALSE))</f>
        <v>0</v>
      </c>
      <c r="V3758" s="342">
        <f t="shared" si="426"/>
        <v>0</v>
      </c>
      <c r="W3758" s="342">
        <f t="shared" si="430"/>
        <v>0</v>
      </c>
      <c r="X3758" s="342">
        <f t="shared" si="430"/>
        <v>0</v>
      </c>
      <c r="Y3758" s="342">
        <f t="shared" si="430"/>
        <v>0</v>
      </c>
      <c r="Z3758" s="342">
        <f t="shared" si="430"/>
        <v>0</v>
      </c>
      <c r="AA3758" s="342">
        <f t="shared" si="430"/>
        <v>0</v>
      </c>
      <c r="AB3758" s="342">
        <f t="shared" si="430"/>
        <v>0</v>
      </c>
      <c r="AC3758" s="109">
        <f t="shared" si="429"/>
        <v>0</v>
      </c>
      <c r="AD3758" s="109">
        <f>IF(C3758=A_Stammdaten!$B$12,E_SAV!$S3758-E_SAV!$AE3758,HLOOKUP(A_Stammdaten!$B$12-1,$AF$4:$AL$4004,ROW(C3758)-3,FALSE)-$AE3758)</f>
        <v>0</v>
      </c>
      <c r="AE3758" s="109">
        <f>HLOOKUP(A_Stammdaten!$B$12,$AF$4:$AL$4004,ROW(C3758)-3,FALSE)</f>
        <v>0</v>
      </c>
      <c r="AF3758" s="109">
        <f t="shared" si="427"/>
        <v>0</v>
      </c>
      <c r="AG3758" s="109">
        <f t="shared" si="431"/>
        <v>0</v>
      </c>
      <c r="AH3758" s="109">
        <f t="shared" si="431"/>
        <v>0</v>
      </c>
      <c r="AI3758" s="109">
        <f t="shared" si="431"/>
        <v>0</v>
      </c>
      <c r="AJ3758" s="109">
        <f t="shared" si="431"/>
        <v>0</v>
      </c>
      <c r="AK3758" s="109">
        <f t="shared" si="431"/>
        <v>0</v>
      </c>
      <c r="AL3758" s="109">
        <f t="shared" si="431"/>
        <v>0</v>
      </c>
    </row>
    <row r="3759" spans="1:38" x14ac:dyDescent="0.3">
      <c r="A3759" s="421"/>
      <c r="B3759" s="421"/>
      <c r="C3759" s="422"/>
      <c r="D3759" s="423"/>
      <c r="E3759" s="421"/>
      <c r="F3759" s="421"/>
      <c r="G3759" s="421"/>
      <c r="H3759" s="421"/>
      <c r="I3759" s="421"/>
      <c r="J3759" s="421"/>
      <c r="K3759" s="421"/>
      <c r="L3759" s="421"/>
      <c r="M3759" s="423"/>
      <c r="N3759" s="340">
        <f>IF(C3759&gt;A_Stammdaten!$B$12,0,SUM(E3759,F3759,H3759,J3759:K3759)-SUM(G3759,I3759,L3759:M3759))</f>
        <v>0</v>
      </c>
      <c r="O3759" s="421"/>
      <c r="P3759" s="421"/>
      <c r="Q3759" s="421"/>
      <c r="R3759" s="421"/>
      <c r="S3759" s="108">
        <f t="shared" si="428"/>
        <v>0</v>
      </c>
      <c r="T3759" s="341">
        <f>IF(ISBLANK($B3759),0,VLOOKUP($B3759,Listen!$A$2:$C$45,2,FALSE))</f>
        <v>0</v>
      </c>
      <c r="U3759" s="341">
        <f>IF(ISBLANK($B3759),0,VLOOKUP($B3759,Listen!$A$2:$C$45,3,FALSE))</f>
        <v>0</v>
      </c>
      <c r="V3759" s="342">
        <f t="shared" si="426"/>
        <v>0</v>
      </c>
      <c r="W3759" s="342">
        <f t="shared" si="430"/>
        <v>0</v>
      </c>
      <c r="X3759" s="342">
        <f t="shared" si="430"/>
        <v>0</v>
      </c>
      <c r="Y3759" s="342">
        <f t="shared" si="430"/>
        <v>0</v>
      </c>
      <c r="Z3759" s="342">
        <f t="shared" si="430"/>
        <v>0</v>
      </c>
      <c r="AA3759" s="342">
        <f t="shared" si="430"/>
        <v>0</v>
      </c>
      <c r="AB3759" s="342">
        <f t="shared" si="430"/>
        <v>0</v>
      </c>
      <c r="AC3759" s="109">
        <f t="shared" si="429"/>
        <v>0</v>
      </c>
      <c r="AD3759" s="109">
        <f>IF(C3759=A_Stammdaten!$B$12,E_SAV!$S3759-E_SAV!$AE3759,HLOOKUP(A_Stammdaten!$B$12-1,$AF$4:$AL$4004,ROW(C3759)-3,FALSE)-$AE3759)</f>
        <v>0</v>
      </c>
      <c r="AE3759" s="109">
        <f>HLOOKUP(A_Stammdaten!$B$12,$AF$4:$AL$4004,ROW(C3759)-3,FALSE)</f>
        <v>0</v>
      </c>
      <c r="AF3759" s="109">
        <f t="shared" si="427"/>
        <v>0</v>
      </c>
      <c r="AG3759" s="109">
        <f t="shared" si="431"/>
        <v>0</v>
      </c>
      <c r="AH3759" s="109">
        <f t="shared" si="431"/>
        <v>0</v>
      </c>
      <c r="AI3759" s="109">
        <f t="shared" si="431"/>
        <v>0</v>
      </c>
      <c r="AJ3759" s="109">
        <f t="shared" si="431"/>
        <v>0</v>
      </c>
      <c r="AK3759" s="109">
        <f t="shared" si="431"/>
        <v>0</v>
      </c>
      <c r="AL3759" s="109">
        <f t="shared" si="431"/>
        <v>0</v>
      </c>
    </row>
    <row r="3760" spans="1:38" x14ac:dyDescent="0.3">
      <c r="A3760" s="421"/>
      <c r="B3760" s="421"/>
      <c r="C3760" s="422"/>
      <c r="D3760" s="423"/>
      <c r="E3760" s="421"/>
      <c r="F3760" s="421"/>
      <c r="G3760" s="421"/>
      <c r="H3760" s="421"/>
      <c r="I3760" s="421"/>
      <c r="J3760" s="421"/>
      <c r="K3760" s="421"/>
      <c r="L3760" s="421"/>
      <c r="M3760" s="423"/>
      <c r="N3760" s="340">
        <f>IF(C3760&gt;A_Stammdaten!$B$12,0,SUM(E3760,F3760,H3760,J3760:K3760)-SUM(G3760,I3760,L3760:M3760))</f>
        <v>0</v>
      </c>
      <c r="O3760" s="421"/>
      <c r="P3760" s="421"/>
      <c r="Q3760" s="421"/>
      <c r="R3760" s="421"/>
      <c r="S3760" s="108">
        <f t="shared" si="428"/>
        <v>0</v>
      </c>
      <c r="T3760" s="341">
        <f>IF(ISBLANK($B3760),0,VLOOKUP($B3760,Listen!$A$2:$C$45,2,FALSE))</f>
        <v>0</v>
      </c>
      <c r="U3760" s="341">
        <f>IF(ISBLANK($B3760),0,VLOOKUP($B3760,Listen!$A$2:$C$45,3,FALSE))</f>
        <v>0</v>
      </c>
      <c r="V3760" s="342">
        <f t="shared" si="426"/>
        <v>0</v>
      </c>
      <c r="W3760" s="342">
        <f t="shared" si="430"/>
        <v>0</v>
      </c>
      <c r="X3760" s="342">
        <f t="shared" si="430"/>
        <v>0</v>
      </c>
      <c r="Y3760" s="342">
        <f t="shared" si="430"/>
        <v>0</v>
      </c>
      <c r="Z3760" s="342">
        <f t="shared" si="430"/>
        <v>0</v>
      </c>
      <c r="AA3760" s="342">
        <f t="shared" si="430"/>
        <v>0</v>
      </c>
      <c r="AB3760" s="342">
        <f t="shared" si="430"/>
        <v>0</v>
      </c>
      <c r="AC3760" s="109">
        <f t="shared" si="429"/>
        <v>0</v>
      </c>
      <c r="AD3760" s="109">
        <f>IF(C3760=A_Stammdaten!$B$12,E_SAV!$S3760-E_SAV!$AE3760,HLOOKUP(A_Stammdaten!$B$12-1,$AF$4:$AL$4004,ROW(C3760)-3,FALSE)-$AE3760)</f>
        <v>0</v>
      </c>
      <c r="AE3760" s="109">
        <f>HLOOKUP(A_Stammdaten!$B$12,$AF$4:$AL$4004,ROW(C3760)-3,FALSE)</f>
        <v>0</v>
      </c>
      <c r="AF3760" s="109">
        <f t="shared" si="427"/>
        <v>0</v>
      </c>
      <c r="AG3760" s="109">
        <f t="shared" si="431"/>
        <v>0</v>
      </c>
      <c r="AH3760" s="109">
        <f t="shared" si="431"/>
        <v>0</v>
      </c>
      <c r="AI3760" s="109">
        <f t="shared" si="431"/>
        <v>0</v>
      </c>
      <c r="AJ3760" s="109">
        <f t="shared" si="431"/>
        <v>0</v>
      </c>
      <c r="AK3760" s="109">
        <f t="shared" si="431"/>
        <v>0</v>
      </c>
      <c r="AL3760" s="109">
        <f t="shared" si="431"/>
        <v>0</v>
      </c>
    </row>
    <row r="3761" spans="1:38" x14ac:dyDescent="0.3">
      <c r="A3761" s="421"/>
      <c r="B3761" s="421"/>
      <c r="C3761" s="422"/>
      <c r="D3761" s="423"/>
      <c r="E3761" s="421"/>
      <c r="F3761" s="421"/>
      <c r="G3761" s="421"/>
      <c r="H3761" s="421"/>
      <c r="I3761" s="421"/>
      <c r="J3761" s="421"/>
      <c r="K3761" s="421"/>
      <c r="L3761" s="421"/>
      <c r="M3761" s="423"/>
      <c r="N3761" s="340">
        <f>IF(C3761&gt;A_Stammdaten!$B$12,0,SUM(E3761,F3761,H3761,J3761:K3761)-SUM(G3761,I3761,L3761:M3761))</f>
        <v>0</v>
      </c>
      <c r="O3761" s="421"/>
      <c r="P3761" s="421"/>
      <c r="Q3761" s="421"/>
      <c r="R3761" s="421"/>
      <c r="S3761" s="108">
        <f t="shared" si="428"/>
        <v>0</v>
      </c>
      <c r="T3761" s="341">
        <f>IF(ISBLANK($B3761),0,VLOOKUP($B3761,Listen!$A$2:$C$45,2,FALSE))</f>
        <v>0</v>
      </c>
      <c r="U3761" s="341">
        <f>IF(ISBLANK($B3761),0,VLOOKUP($B3761,Listen!$A$2:$C$45,3,FALSE))</f>
        <v>0</v>
      </c>
      <c r="V3761" s="342">
        <f t="shared" si="426"/>
        <v>0</v>
      </c>
      <c r="W3761" s="342">
        <f t="shared" si="430"/>
        <v>0</v>
      </c>
      <c r="X3761" s="342">
        <f t="shared" si="430"/>
        <v>0</v>
      </c>
      <c r="Y3761" s="342">
        <f t="shared" si="430"/>
        <v>0</v>
      </c>
      <c r="Z3761" s="342">
        <f t="shared" si="430"/>
        <v>0</v>
      </c>
      <c r="AA3761" s="342">
        <f t="shared" si="430"/>
        <v>0</v>
      </c>
      <c r="AB3761" s="342">
        <f t="shared" si="430"/>
        <v>0</v>
      </c>
      <c r="AC3761" s="109">
        <f t="shared" si="429"/>
        <v>0</v>
      </c>
      <c r="AD3761" s="109">
        <f>IF(C3761=A_Stammdaten!$B$12,E_SAV!$S3761-E_SAV!$AE3761,HLOOKUP(A_Stammdaten!$B$12-1,$AF$4:$AL$4004,ROW(C3761)-3,FALSE)-$AE3761)</f>
        <v>0</v>
      </c>
      <c r="AE3761" s="109">
        <f>HLOOKUP(A_Stammdaten!$B$12,$AF$4:$AL$4004,ROW(C3761)-3,FALSE)</f>
        <v>0</v>
      </c>
      <c r="AF3761" s="109">
        <f t="shared" si="427"/>
        <v>0</v>
      </c>
      <c r="AG3761" s="109">
        <f t="shared" si="431"/>
        <v>0</v>
      </c>
      <c r="AH3761" s="109">
        <f t="shared" si="431"/>
        <v>0</v>
      </c>
      <c r="AI3761" s="109">
        <f t="shared" si="431"/>
        <v>0</v>
      </c>
      <c r="AJ3761" s="109">
        <f t="shared" si="431"/>
        <v>0</v>
      </c>
      <c r="AK3761" s="109">
        <f t="shared" si="431"/>
        <v>0</v>
      </c>
      <c r="AL3761" s="109">
        <f t="shared" si="431"/>
        <v>0</v>
      </c>
    </row>
    <row r="3762" spans="1:38" x14ac:dyDescent="0.3">
      <c r="A3762" s="421"/>
      <c r="B3762" s="421"/>
      <c r="C3762" s="422"/>
      <c r="D3762" s="423"/>
      <c r="E3762" s="421"/>
      <c r="F3762" s="421"/>
      <c r="G3762" s="421"/>
      <c r="H3762" s="421"/>
      <c r="I3762" s="421"/>
      <c r="J3762" s="421"/>
      <c r="K3762" s="421"/>
      <c r="L3762" s="421"/>
      <c r="M3762" s="423"/>
      <c r="N3762" s="340">
        <f>IF(C3762&gt;A_Stammdaten!$B$12,0,SUM(E3762,F3762,H3762,J3762:K3762)-SUM(G3762,I3762,L3762:M3762))</f>
        <v>0</v>
      </c>
      <c r="O3762" s="421"/>
      <c r="P3762" s="421"/>
      <c r="Q3762" s="421"/>
      <c r="R3762" s="421"/>
      <c r="S3762" s="108">
        <f t="shared" si="428"/>
        <v>0</v>
      </c>
      <c r="T3762" s="341">
        <f>IF(ISBLANK($B3762),0,VLOOKUP($B3762,Listen!$A$2:$C$45,2,FALSE))</f>
        <v>0</v>
      </c>
      <c r="U3762" s="341">
        <f>IF(ISBLANK($B3762),0,VLOOKUP($B3762,Listen!$A$2:$C$45,3,FALSE))</f>
        <v>0</v>
      </c>
      <c r="V3762" s="342">
        <f t="shared" si="426"/>
        <v>0</v>
      </c>
      <c r="W3762" s="342">
        <f t="shared" si="430"/>
        <v>0</v>
      </c>
      <c r="X3762" s="342">
        <f t="shared" si="430"/>
        <v>0</v>
      </c>
      <c r="Y3762" s="342">
        <f t="shared" si="430"/>
        <v>0</v>
      </c>
      <c r="Z3762" s="342">
        <f t="shared" si="430"/>
        <v>0</v>
      </c>
      <c r="AA3762" s="342">
        <f t="shared" si="430"/>
        <v>0</v>
      </c>
      <c r="AB3762" s="342">
        <f t="shared" si="430"/>
        <v>0</v>
      </c>
      <c r="AC3762" s="109">
        <f t="shared" si="429"/>
        <v>0</v>
      </c>
      <c r="AD3762" s="109">
        <f>IF(C3762=A_Stammdaten!$B$12,E_SAV!$S3762-E_SAV!$AE3762,HLOOKUP(A_Stammdaten!$B$12-1,$AF$4:$AL$4004,ROW(C3762)-3,FALSE)-$AE3762)</f>
        <v>0</v>
      </c>
      <c r="AE3762" s="109">
        <f>HLOOKUP(A_Stammdaten!$B$12,$AF$4:$AL$4004,ROW(C3762)-3,FALSE)</f>
        <v>0</v>
      </c>
      <c r="AF3762" s="109">
        <f t="shared" si="427"/>
        <v>0</v>
      </c>
      <c r="AG3762" s="109">
        <f t="shared" si="431"/>
        <v>0</v>
      </c>
      <c r="AH3762" s="109">
        <f t="shared" si="431"/>
        <v>0</v>
      </c>
      <c r="AI3762" s="109">
        <f t="shared" si="431"/>
        <v>0</v>
      </c>
      <c r="AJ3762" s="109">
        <f t="shared" si="431"/>
        <v>0</v>
      </c>
      <c r="AK3762" s="109">
        <f t="shared" si="431"/>
        <v>0</v>
      </c>
      <c r="AL3762" s="109">
        <f t="shared" si="431"/>
        <v>0</v>
      </c>
    </row>
    <row r="3763" spans="1:38" x14ac:dyDescent="0.3">
      <c r="A3763" s="421"/>
      <c r="B3763" s="421"/>
      <c r="C3763" s="422"/>
      <c r="D3763" s="423"/>
      <c r="E3763" s="421"/>
      <c r="F3763" s="421"/>
      <c r="G3763" s="421"/>
      <c r="H3763" s="421"/>
      <c r="I3763" s="421"/>
      <c r="J3763" s="421"/>
      <c r="K3763" s="421"/>
      <c r="L3763" s="421"/>
      <c r="M3763" s="423"/>
      <c r="N3763" s="340">
        <f>IF(C3763&gt;A_Stammdaten!$B$12,0,SUM(E3763,F3763,H3763,J3763:K3763)-SUM(G3763,I3763,L3763:M3763))</f>
        <v>0</v>
      </c>
      <c r="O3763" s="421"/>
      <c r="P3763" s="421"/>
      <c r="Q3763" s="421"/>
      <c r="R3763" s="421"/>
      <c r="S3763" s="108">
        <f t="shared" si="428"/>
        <v>0</v>
      </c>
      <c r="T3763" s="341">
        <f>IF(ISBLANK($B3763),0,VLOOKUP($B3763,Listen!$A$2:$C$45,2,FALSE))</f>
        <v>0</v>
      </c>
      <c r="U3763" s="341">
        <f>IF(ISBLANK($B3763),0,VLOOKUP($B3763,Listen!$A$2:$C$45,3,FALSE))</f>
        <v>0</v>
      </c>
      <c r="V3763" s="342">
        <f t="shared" si="426"/>
        <v>0</v>
      </c>
      <c r="W3763" s="342">
        <f t="shared" si="430"/>
        <v>0</v>
      </c>
      <c r="X3763" s="342">
        <f t="shared" si="430"/>
        <v>0</v>
      </c>
      <c r="Y3763" s="342">
        <f t="shared" si="430"/>
        <v>0</v>
      </c>
      <c r="Z3763" s="342">
        <f t="shared" si="430"/>
        <v>0</v>
      </c>
      <c r="AA3763" s="342">
        <f t="shared" si="430"/>
        <v>0</v>
      </c>
      <c r="AB3763" s="342">
        <f t="shared" si="430"/>
        <v>0</v>
      </c>
      <c r="AC3763" s="109">
        <f t="shared" si="429"/>
        <v>0</v>
      </c>
      <c r="AD3763" s="109">
        <f>IF(C3763=A_Stammdaten!$B$12,E_SAV!$S3763-E_SAV!$AE3763,HLOOKUP(A_Stammdaten!$B$12-1,$AF$4:$AL$4004,ROW(C3763)-3,FALSE)-$AE3763)</f>
        <v>0</v>
      </c>
      <c r="AE3763" s="109">
        <f>HLOOKUP(A_Stammdaten!$B$12,$AF$4:$AL$4004,ROW(C3763)-3,FALSE)</f>
        <v>0</v>
      </c>
      <c r="AF3763" s="109">
        <f t="shared" si="427"/>
        <v>0</v>
      </c>
      <c r="AG3763" s="109">
        <f t="shared" si="431"/>
        <v>0</v>
      </c>
      <c r="AH3763" s="109">
        <f t="shared" si="431"/>
        <v>0</v>
      </c>
      <c r="AI3763" s="109">
        <f t="shared" si="431"/>
        <v>0</v>
      </c>
      <c r="AJ3763" s="109">
        <f t="shared" si="431"/>
        <v>0</v>
      </c>
      <c r="AK3763" s="109">
        <f t="shared" si="431"/>
        <v>0</v>
      </c>
      <c r="AL3763" s="109">
        <f t="shared" si="431"/>
        <v>0</v>
      </c>
    </row>
    <row r="3764" spans="1:38" x14ac:dyDescent="0.3">
      <c r="A3764" s="421"/>
      <c r="B3764" s="421"/>
      <c r="C3764" s="422"/>
      <c r="D3764" s="423"/>
      <c r="E3764" s="421"/>
      <c r="F3764" s="421"/>
      <c r="G3764" s="421"/>
      <c r="H3764" s="421"/>
      <c r="I3764" s="421"/>
      <c r="J3764" s="421"/>
      <c r="K3764" s="421"/>
      <c r="L3764" s="421"/>
      <c r="M3764" s="423"/>
      <c r="N3764" s="340">
        <f>IF(C3764&gt;A_Stammdaten!$B$12,0,SUM(E3764,F3764,H3764,J3764:K3764)-SUM(G3764,I3764,L3764:M3764))</f>
        <v>0</v>
      </c>
      <c r="O3764" s="421"/>
      <c r="P3764" s="421"/>
      <c r="Q3764" s="421"/>
      <c r="R3764" s="421"/>
      <c r="S3764" s="108">
        <f t="shared" si="428"/>
        <v>0</v>
      </c>
      <c r="T3764" s="341">
        <f>IF(ISBLANK($B3764),0,VLOOKUP($B3764,Listen!$A$2:$C$45,2,FALSE))</f>
        <v>0</v>
      </c>
      <c r="U3764" s="341">
        <f>IF(ISBLANK($B3764),0,VLOOKUP($B3764,Listen!$A$2:$C$45,3,FALSE))</f>
        <v>0</v>
      </c>
      <c r="V3764" s="342">
        <f t="shared" si="426"/>
        <v>0</v>
      </c>
      <c r="W3764" s="342">
        <f t="shared" si="430"/>
        <v>0</v>
      </c>
      <c r="X3764" s="342">
        <f t="shared" si="430"/>
        <v>0</v>
      </c>
      <c r="Y3764" s="342">
        <f t="shared" si="430"/>
        <v>0</v>
      </c>
      <c r="Z3764" s="342">
        <f t="shared" si="430"/>
        <v>0</v>
      </c>
      <c r="AA3764" s="342">
        <f t="shared" si="430"/>
        <v>0</v>
      </c>
      <c r="AB3764" s="342">
        <f t="shared" si="430"/>
        <v>0</v>
      </c>
      <c r="AC3764" s="109">
        <f t="shared" si="429"/>
        <v>0</v>
      </c>
      <c r="AD3764" s="109">
        <f>IF(C3764=A_Stammdaten!$B$12,E_SAV!$S3764-E_SAV!$AE3764,HLOOKUP(A_Stammdaten!$B$12-1,$AF$4:$AL$4004,ROW(C3764)-3,FALSE)-$AE3764)</f>
        <v>0</v>
      </c>
      <c r="AE3764" s="109">
        <f>HLOOKUP(A_Stammdaten!$B$12,$AF$4:$AL$4004,ROW(C3764)-3,FALSE)</f>
        <v>0</v>
      </c>
      <c r="AF3764" s="109">
        <f t="shared" si="427"/>
        <v>0</v>
      </c>
      <c r="AG3764" s="109">
        <f t="shared" si="431"/>
        <v>0</v>
      </c>
      <c r="AH3764" s="109">
        <f t="shared" si="431"/>
        <v>0</v>
      </c>
      <c r="AI3764" s="109">
        <f t="shared" si="431"/>
        <v>0</v>
      </c>
      <c r="AJ3764" s="109">
        <f t="shared" si="431"/>
        <v>0</v>
      </c>
      <c r="AK3764" s="109">
        <f t="shared" si="431"/>
        <v>0</v>
      </c>
      <c r="AL3764" s="109">
        <f t="shared" si="431"/>
        <v>0</v>
      </c>
    </row>
    <row r="3765" spans="1:38" x14ac:dyDescent="0.3">
      <c r="A3765" s="421"/>
      <c r="B3765" s="421"/>
      <c r="C3765" s="422"/>
      <c r="D3765" s="423"/>
      <c r="E3765" s="421"/>
      <c r="F3765" s="421"/>
      <c r="G3765" s="421"/>
      <c r="H3765" s="421"/>
      <c r="I3765" s="421"/>
      <c r="J3765" s="421"/>
      <c r="K3765" s="421"/>
      <c r="L3765" s="421"/>
      <c r="M3765" s="423"/>
      <c r="N3765" s="340">
        <f>IF(C3765&gt;A_Stammdaten!$B$12,0,SUM(E3765,F3765,H3765,J3765:K3765)-SUM(G3765,I3765,L3765:M3765))</f>
        <v>0</v>
      </c>
      <c r="O3765" s="421"/>
      <c r="P3765" s="421"/>
      <c r="Q3765" s="421"/>
      <c r="R3765" s="421"/>
      <c r="S3765" s="108">
        <f t="shared" si="428"/>
        <v>0</v>
      </c>
      <c r="T3765" s="341">
        <f>IF(ISBLANK($B3765),0,VLOOKUP($B3765,Listen!$A$2:$C$45,2,FALSE))</f>
        <v>0</v>
      </c>
      <c r="U3765" s="341">
        <f>IF(ISBLANK($B3765),0,VLOOKUP($B3765,Listen!$A$2:$C$45,3,FALSE))</f>
        <v>0</v>
      </c>
      <c r="V3765" s="342">
        <f t="shared" si="426"/>
        <v>0</v>
      </c>
      <c r="W3765" s="342">
        <f t="shared" si="430"/>
        <v>0</v>
      </c>
      <c r="X3765" s="342">
        <f t="shared" si="430"/>
        <v>0</v>
      </c>
      <c r="Y3765" s="342">
        <f t="shared" si="430"/>
        <v>0</v>
      </c>
      <c r="Z3765" s="342">
        <f t="shared" si="430"/>
        <v>0</v>
      </c>
      <c r="AA3765" s="342">
        <f t="shared" si="430"/>
        <v>0</v>
      </c>
      <c r="AB3765" s="342">
        <f t="shared" si="430"/>
        <v>0</v>
      </c>
      <c r="AC3765" s="109">
        <f t="shared" si="429"/>
        <v>0</v>
      </c>
      <c r="AD3765" s="109">
        <f>IF(C3765=A_Stammdaten!$B$12,E_SAV!$S3765-E_SAV!$AE3765,HLOOKUP(A_Stammdaten!$B$12-1,$AF$4:$AL$4004,ROW(C3765)-3,FALSE)-$AE3765)</f>
        <v>0</v>
      </c>
      <c r="AE3765" s="109">
        <f>HLOOKUP(A_Stammdaten!$B$12,$AF$4:$AL$4004,ROW(C3765)-3,FALSE)</f>
        <v>0</v>
      </c>
      <c r="AF3765" s="109">
        <f t="shared" si="427"/>
        <v>0</v>
      </c>
      <c r="AG3765" s="109">
        <f t="shared" si="431"/>
        <v>0</v>
      </c>
      <c r="AH3765" s="109">
        <f t="shared" si="431"/>
        <v>0</v>
      </c>
      <c r="AI3765" s="109">
        <f t="shared" si="431"/>
        <v>0</v>
      </c>
      <c r="AJ3765" s="109">
        <f t="shared" si="431"/>
        <v>0</v>
      </c>
      <c r="AK3765" s="109">
        <f t="shared" si="431"/>
        <v>0</v>
      </c>
      <c r="AL3765" s="109">
        <f t="shared" si="431"/>
        <v>0</v>
      </c>
    </row>
    <row r="3766" spans="1:38" x14ac:dyDescent="0.3">
      <c r="A3766" s="421"/>
      <c r="B3766" s="421"/>
      <c r="C3766" s="422"/>
      <c r="D3766" s="423"/>
      <c r="E3766" s="421"/>
      <c r="F3766" s="421"/>
      <c r="G3766" s="421"/>
      <c r="H3766" s="421"/>
      <c r="I3766" s="421"/>
      <c r="J3766" s="421"/>
      <c r="K3766" s="421"/>
      <c r="L3766" s="421"/>
      <c r="M3766" s="423"/>
      <c r="N3766" s="340">
        <f>IF(C3766&gt;A_Stammdaten!$B$12,0,SUM(E3766,F3766,H3766,J3766:K3766)-SUM(G3766,I3766,L3766:M3766))</f>
        <v>0</v>
      </c>
      <c r="O3766" s="421"/>
      <c r="P3766" s="421"/>
      <c r="Q3766" s="421"/>
      <c r="R3766" s="421"/>
      <c r="S3766" s="108">
        <f t="shared" si="428"/>
        <v>0</v>
      </c>
      <c r="T3766" s="341">
        <f>IF(ISBLANK($B3766),0,VLOOKUP($B3766,Listen!$A$2:$C$45,2,FALSE))</f>
        <v>0</v>
      </c>
      <c r="U3766" s="341">
        <f>IF(ISBLANK($B3766),0,VLOOKUP($B3766,Listen!$A$2:$C$45,3,FALSE))</f>
        <v>0</v>
      </c>
      <c r="V3766" s="342">
        <f t="shared" si="426"/>
        <v>0</v>
      </c>
      <c r="W3766" s="342">
        <f t="shared" si="430"/>
        <v>0</v>
      </c>
      <c r="X3766" s="342">
        <f t="shared" si="430"/>
        <v>0</v>
      </c>
      <c r="Y3766" s="342">
        <f t="shared" si="430"/>
        <v>0</v>
      </c>
      <c r="Z3766" s="342">
        <f t="shared" si="430"/>
        <v>0</v>
      </c>
      <c r="AA3766" s="342">
        <f t="shared" si="430"/>
        <v>0</v>
      </c>
      <c r="AB3766" s="342">
        <f t="shared" si="430"/>
        <v>0</v>
      </c>
      <c r="AC3766" s="109">
        <f t="shared" si="429"/>
        <v>0</v>
      </c>
      <c r="AD3766" s="109">
        <f>IF(C3766=A_Stammdaten!$B$12,E_SAV!$S3766-E_SAV!$AE3766,HLOOKUP(A_Stammdaten!$B$12-1,$AF$4:$AL$4004,ROW(C3766)-3,FALSE)-$AE3766)</f>
        <v>0</v>
      </c>
      <c r="AE3766" s="109">
        <f>HLOOKUP(A_Stammdaten!$B$12,$AF$4:$AL$4004,ROW(C3766)-3,FALSE)</f>
        <v>0</v>
      </c>
      <c r="AF3766" s="109">
        <f t="shared" si="427"/>
        <v>0</v>
      </c>
      <c r="AG3766" s="109">
        <f t="shared" si="431"/>
        <v>0</v>
      </c>
      <c r="AH3766" s="109">
        <f t="shared" si="431"/>
        <v>0</v>
      </c>
      <c r="AI3766" s="109">
        <f t="shared" si="431"/>
        <v>0</v>
      </c>
      <c r="AJ3766" s="109">
        <f t="shared" si="431"/>
        <v>0</v>
      </c>
      <c r="AK3766" s="109">
        <f t="shared" si="431"/>
        <v>0</v>
      </c>
      <c r="AL3766" s="109">
        <f t="shared" si="431"/>
        <v>0</v>
      </c>
    </row>
    <row r="3767" spans="1:38" x14ac:dyDescent="0.3">
      <c r="A3767" s="421"/>
      <c r="B3767" s="421"/>
      <c r="C3767" s="422"/>
      <c r="D3767" s="423"/>
      <c r="E3767" s="421"/>
      <c r="F3767" s="421"/>
      <c r="G3767" s="421"/>
      <c r="H3767" s="421"/>
      <c r="I3767" s="421"/>
      <c r="J3767" s="421"/>
      <c r="K3767" s="421"/>
      <c r="L3767" s="421"/>
      <c r="M3767" s="423"/>
      <c r="N3767" s="340">
        <f>IF(C3767&gt;A_Stammdaten!$B$12,0,SUM(E3767,F3767,H3767,J3767:K3767)-SUM(G3767,I3767,L3767:M3767))</f>
        <v>0</v>
      </c>
      <c r="O3767" s="421"/>
      <c r="P3767" s="421"/>
      <c r="Q3767" s="421"/>
      <c r="R3767" s="421"/>
      <c r="S3767" s="108">
        <f t="shared" si="428"/>
        <v>0</v>
      </c>
      <c r="T3767" s="341">
        <f>IF(ISBLANK($B3767),0,VLOOKUP($B3767,Listen!$A$2:$C$45,2,FALSE))</f>
        <v>0</v>
      </c>
      <c r="U3767" s="341">
        <f>IF(ISBLANK($B3767),0,VLOOKUP($B3767,Listen!$A$2:$C$45,3,FALSE))</f>
        <v>0</v>
      </c>
      <c r="V3767" s="342">
        <f t="shared" si="426"/>
        <v>0</v>
      </c>
      <c r="W3767" s="342">
        <f t="shared" si="430"/>
        <v>0</v>
      </c>
      <c r="X3767" s="342">
        <f t="shared" si="430"/>
        <v>0</v>
      </c>
      <c r="Y3767" s="342">
        <f t="shared" si="430"/>
        <v>0</v>
      </c>
      <c r="Z3767" s="342">
        <f t="shared" si="430"/>
        <v>0</v>
      </c>
      <c r="AA3767" s="342">
        <f t="shared" si="430"/>
        <v>0</v>
      </c>
      <c r="AB3767" s="342">
        <f t="shared" si="430"/>
        <v>0</v>
      </c>
      <c r="AC3767" s="109">
        <f t="shared" si="429"/>
        <v>0</v>
      </c>
      <c r="AD3767" s="109">
        <f>IF(C3767=A_Stammdaten!$B$12,E_SAV!$S3767-E_SAV!$AE3767,HLOOKUP(A_Stammdaten!$B$12-1,$AF$4:$AL$4004,ROW(C3767)-3,FALSE)-$AE3767)</f>
        <v>0</v>
      </c>
      <c r="AE3767" s="109">
        <f>HLOOKUP(A_Stammdaten!$B$12,$AF$4:$AL$4004,ROW(C3767)-3,FALSE)</f>
        <v>0</v>
      </c>
      <c r="AF3767" s="109">
        <f t="shared" si="427"/>
        <v>0</v>
      </c>
      <c r="AG3767" s="109">
        <f t="shared" si="431"/>
        <v>0</v>
      </c>
      <c r="AH3767" s="109">
        <f t="shared" si="431"/>
        <v>0</v>
      </c>
      <c r="AI3767" s="109">
        <f t="shared" si="431"/>
        <v>0</v>
      </c>
      <c r="AJ3767" s="109">
        <f t="shared" si="431"/>
        <v>0</v>
      </c>
      <c r="AK3767" s="109">
        <f t="shared" si="431"/>
        <v>0</v>
      </c>
      <c r="AL3767" s="109">
        <f t="shared" si="431"/>
        <v>0</v>
      </c>
    </row>
    <row r="3768" spans="1:38" x14ac:dyDescent="0.3">
      <c r="A3768" s="421"/>
      <c r="B3768" s="421"/>
      <c r="C3768" s="422"/>
      <c r="D3768" s="423"/>
      <c r="E3768" s="421"/>
      <c r="F3768" s="421"/>
      <c r="G3768" s="421"/>
      <c r="H3768" s="421"/>
      <c r="I3768" s="421"/>
      <c r="J3768" s="421"/>
      <c r="K3768" s="421"/>
      <c r="L3768" s="421"/>
      <c r="M3768" s="423"/>
      <c r="N3768" s="340">
        <f>IF(C3768&gt;A_Stammdaten!$B$12,0,SUM(E3768,F3768,H3768,J3768:K3768)-SUM(G3768,I3768,L3768:M3768))</f>
        <v>0</v>
      </c>
      <c r="O3768" s="421"/>
      <c r="P3768" s="421"/>
      <c r="Q3768" s="421"/>
      <c r="R3768" s="421"/>
      <c r="S3768" s="108">
        <f t="shared" si="428"/>
        <v>0</v>
      </c>
      <c r="T3768" s="341">
        <f>IF(ISBLANK($B3768),0,VLOOKUP($B3768,Listen!$A$2:$C$45,2,FALSE))</f>
        <v>0</v>
      </c>
      <c r="U3768" s="341">
        <f>IF(ISBLANK($B3768),0,VLOOKUP($B3768,Listen!$A$2:$C$45,3,FALSE))</f>
        <v>0</v>
      </c>
      <c r="V3768" s="342">
        <f t="shared" si="426"/>
        <v>0</v>
      </c>
      <c r="W3768" s="342">
        <f t="shared" si="430"/>
        <v>0</v>
      </c>
      <c r="X3768" s="342">
        <f t="shared" si="430"/>
        <v>0</v>
      </c>
      <c r="Y3768" s="342">
        <f t="shared" si="430"/>
        <v>0</v>
      </c>
      <c r="Z3768" s="342">
        <f t="shared" si="430"/>
        <v>0</v>
      </c>
      <c r="AA3768" s="342">
        <f t="shared" si="430"/>
        <v>0</v>
      </c>
      <c r="AB3768" s="342">
        <f t="shared" si="430"/>
        <v>0</v>
      </c>
      <c r="AC3768" s="109">
        <f t="shared" si="429"/>
        <v>0</v>
      </c>
      <c r="AD3768" s="109">
        <f>IF(C3768=A_Stammdaten!$B$12,E_SAV!$S3768-E_SAV!$AE3768,HLOOKUP(A_Stammdaten!$B$12-1,$AF$4:$AL$4004,ROW(C3768)-3,FALSE)-$AE3768)</f>
        <v>0</v>
      </c>
      <c r="AE3768" s="109">
        <f>HLOOKUP(A_Stammdaten!$B$12,$AF$4:$AL$4004,ROW(C3768)-3,FALSE)</f>
        <v>0</v>
      </c>
      <c r="AF3768" s="109">
        <f t="shared" si="427"/>
        <v>0</v>
      </c>
      <c r="AG3768" s="109">
        <f t="shared" si="431"/>
        <v>0</v>
      </c>
      <c r="AH3768" s="109">
        <f t="shared" si="431"/>
        <v>0</v>
      </c>
      <c r="AI3768" s="109">
        <f t="shared" si="431"/>
        <v>0</v>
      </c>
      <c r="AJ3768" s="109">
        <f t="shared" si="431"/>
        <v>0</v>
      </c>
      <c r="AK3768" s="109">
        <f t="shared" si="431"/>
        <v>0</v>
      </c>
      <c r="AL3768" s="109">
        <f t="shared" si="431"/>
        <v>0</v>
      </c>
    </row>
    <row r="3769" spans="1:38" x14ac:dyDescent="0.3">
      <c r="A3769" s="421"/>
      <c r="B3769" s="421"/>
      <c r="C3769" s="422"/>
      <c r="D3769" s="423"/>
      <c r="E3769" s="421"/>
      <c r="F3769" s="421"/>
      <c r="G3769" s="421"/>
      <c r="H3769" s="421"/>
      <c r="I3769" s="421"/>
      <c r="J3769" s="421"/>
      <c r="K3769" s="421"/>
      <c r="L3769" s="421"/>
      <c r="M3769" s="423"/>
      <c r="N3769" s="340">
        <f>IF(C3769&gt;A_Stammdaten!$B$12,0,SUM(E3769,F3769,H3769,J3769:K3769)-SUM(G3769,I3769,L3769:M3769))</f>
        <v>0</v>
      </c>
      <c r="O3769" s="421"/>
      <c r="P3769" s="421"/>
      <c r="Q3769" s="421"/>
      <c r="R3769" s="421"/>
      <c r="S3769" s="108">
        <f t="shared" si="428"/>
        <v>0</v>
      </c>
      <c r="T3769" s="341">
        <f>IF(ISBLANK($B3769),0,VLOOKUP($B3769,Listen!$A$2:$C$45,2,FALSE))</f>
        <v>0</v>
      </c>
      <c r="U3769" s="341">
        <f>IF(ISBLANK($B3769),0,VLOOKUP($B3769,Listen!$A$2:$C$45,3,FALSE))</f>
        <v>0</v>
      </c>
      <c r="V3769" s="342">
        <f t="shared" si="426"/>
        <v>0</v>
      </c>
      <c r="W3769" s="342">
        <f t="shared" si="430"/>
        <v>0</v>
      </c>
      <c r="X3769" s="342">
        <f t="shared" si="430"/>
        <v>0</v>
      </c>
      <c r="Y3769" s="342">
        <f t="shared" si="430"/>
        <v>0</v>
      </c>
      <c r="Z3769" s="342">
        <f t="shared" si="430"/>
        <v>0</v>
      </c>
      <c r="AA3769" s="342">
        <f t="shared" si="430"/>
        <v>0</v>
      </c>
      <c r="AB3769" s="342">
        <f t="shared" si="430"/>
        <v>0</v>
      </c>
      <c r="AC3769" s="109">
        <f t="shared" si="429"/>
        <v>0</v>
      </c>
      <c r="AD3769" s="109">
        <f>IF(C3769=A_Stammdaten!$B$12,E_SAV!$S3769-E_SAV!$AE3769,HLOOKUP(A_Stammdaten!$B$12-1,$AF$4:$AL$4004,ROW(C3769)-3,FALSE)-$AE3769)</f>
        <v>0</v>
      </c>
      <c r="AE3769" s="109">
        <f>HLOOKUP(A_Stammdaten!$B$12,$AF$4:$AL$4004,ROW(C3769)-3,FALSE)</f>
        <v>0</v>
      </c>
      <c r="AF3769" s="109">
        <f t="shared" si="427"/>
        <v>0</v>
      </c>
      <c r="AG3769" s="109">
        <f t="shared" si="431"/>
        <v>0</v>
      </c>
      <c r="AH3769" s="109">
        <f t="shared" si="431"/>
        <v>0</v>
      </c>
      <c r="AI3769" s="109">
        <f t="shared" si="431"/>
        <v>0</v>
      </c>
      <c r="AJ3769" s="109">
        <f t="shared" si="431"/>
        <v>0</v>
      </c>
      <c r="AK3769" s="109">
        <f t="shared" si="431"/>
        <v>0</v>
      </c>
      <c r="AL3769" s="109">
        <f t="shared" si="431"/>
        <v>0</v>
      </c>
    </row>
    <row r="3770" spans="1:38" x14ac:dyDescent="0.3">
      <c r="A3770" s="421"/>
      <c r="B3770" s="421"/>
      <c r="C3770" s="422"/>
      <c r="D3770" s="423"/>
      <c r="E3770" s="421"/>
      <c r="F3770" s="421"/>
      <c r="G3770" s="421"/>
      <c r="H3770" s="421"/>
      <c r="I3770" s="421"/>
      <c r="J3770" s="421"/>
      <c r="K3770" s="421"/>
      <c r="L3770" s="421"/>
      <c r="M3770" s="423"/>
      <c r="N3770" s="340">
        <f>IF(C3770&gt;A_Stammdaten!$B$12,0,SUM(E3770,F3770,H3770,J3770:K3770)-SUM(G3770,I3770,L3770:M3770))</f>
        <v>0</v>
      </c>
      <c r="O3770" s="421"/>
      <c r="P3770" s="421"/>
      <c r="Q3770" s="421"/>
      <c r="R3770" s="421"/>
      <c r="S3770" s="108">
        <f t="shared" si="428"/>
        <v>0</v>
      </c>
      <c r="T3770" s="341">
        <f>IF(ISBLANK($B3770),0,VLOOKUP($B3770,Listen!$A$2:$C$45,2,FALSE))</f>
        <v>0</v>
      </c>
      <c r="U3770" s="341">
        <f>IF(ISBLANK($B3770),0,VLOOKUP($B3770,Listen!$A$2:$C$45,3,FALSE))</f>
        <v>0</v>
      </c>
      <c r="V3770" s="342">
        <f t="shared" si="426"/>
        <v>0</v>
      </c>
      <c r="W3770" s="342">
        <f t="shared" si="430"/>
        <v>0</v>
      </c>
      <c r="X3770" s="342">
        <f t="shared" si="430"/>
        <v>0</v>
      </c>
      <c r="Y3770" s="342">
        <f t="shared" si="430"/>
        <v>0</v>
      </c>
      <c r="Z3770" s="342">
        <f t="shared" si="430"/>
        <v>0</v>
      </c>
      <c r="AA3770" s="342">
        <f t="shared" si="430"/>
        <v>0</v>
      </c>
      <c r="AB3770" s="342">
        <f t="shared" si="430"/>
        <v>0</v>
      </c>
      <c r="AC3770" s="109">
        <f t="shared" si="429"/>
        <v>0</v>
      </c>
      <c r="AD3770" s="109">
        <f>IF(C3770=A_Stammdaten!$B$12,E_SAV!$S3770-E_SAV!$AE3770,HLOOKUP(A_Stammdaten!$B$12-1,$AF$4:$AL$4004,ROW(C3770)-3,FALSE)-$AE3770)</f>
        <v>0</v>
      </c>
      <c r="AE3770" s="109">
        <f>HLOOKUP(A_Stammdaten!$B$12,$AF$4:$AL$4004,ROW(C3770)-3,FALSE)</f>
        <v>0</v>
      </c>
      <c r="AF3770" s="109">
        <f t="shared" si="427"/>
        <v>0</v>
      </c>
      <c r="AG3770" s="109">
        <f t="shared" si="431"/>
        <v>0</v>
      </c>
      <c r="AH3770" s="109">
        <f t="shared" si="431"/>
        <v>0</v>
      </c>
      <c r="AI3770" s="109">
        <f t="shared" si="431"/>
        <v>0</v>
      </c>
      <c r="AJ3770" s="109">
        <f t="shared" si="431"/>
        <v>0</v>
      </c>
      <c r="AK3770" s="109">
        <f t="shared" si="431"/>
        <v>0</v>
      </c>
      <c r="AL3770" s="109">
        <f t="shared" si="431"/>
        <v>0</v>
      </c>
    </row>
    <row r="3771" spans="1:38" x14ac:dyDescent="0.3">
      <c r="A3771" s="421"/>
      <c r="B3771" s="421"/>
      <c r="C3771" s="422"/>
      <c r="D3771" s="423"/>
      <c r="E3771" s="421"/>
      <c r="F3771" s="421"/>
      <c r="G3771" s="421"/>
      <c r="H3771" s="421"/>
      <c r="I3771" s="421"/>
      <c r="J3771" s="421"/>
      <c r="K3771" s="421"/>
      <c r="L3771" s="421"/>
      <c r="M3771" s="423"/>
      <c r="N3771" s="340">
        <f>IF(C3771&gt;A_Stammdaten!$B$12,0,SUM(E3771,F3771,H3771,J3771:K3771)-SUM(G3771,I3771,L3771:M3771))</f>
        <v>0</v>
      </c>
      <c r="O3771" s="421"/>
      <c r="P3771" s="421"/>
      <c r="Q3771" s="421"/>
      <c r="R3771" s="421"/>
      <c r="S3771" s="108">
        <f t="shared" si="428"/>
        <v>0</v>
      </c>
      <c r="T3771" s="341">
        <f>IF(ISBLANK($B3771),0,VLOOKUP($B3771,Listen!$A$2:$C$45,2,FALSE))</f>
        <v>0</v>
      </c>
      <c r="U3771" s="341">
        <f>IF(ISBLANK($B3771),0,VLOOKUP($B3771,Listen!$A$2:$C$45,3,FALSE))</f>
        <v>0</v>
      </c>
      <c r="V3771" s="342">
        <f t="shared" si="426"/>
        <v>0</v>
      </c>
      <c r="W3771" s="342">
        <f t="shared" si="430"/>
        <v>0</v>
      </c>
      <c r="X3771" s="342">
        <f t="shared" si="430"/>
        <v>0</v>
      </c>
      <c r="Y3771" s="342">
        <f t="shared" si="430"/>
        <v>0</v>
      </c>
      <c r="Z3771" s="342">
        <f t="shared" si="430"/>
        <v>0</v>
      </c>
      <c r="AA3771" s="342">
        <f t="shared" si="430"/>
        <v>0</v>
      </c>
      <c r="AB3771" s="342">
        <f t="shared" si="430"/>
        <v>0</v>
      </c>
      <c r="AC3771" s="109">
        <f t="shared" si="429"/>
        <v>0</v>
      </c>
      <c r="AD3771" s="109">
        <f>IF(C3771=A_Stammdaten!$B$12,E_SAV!$S3771-E_SAV!$AE3771,HLOOKUP(A_Stammdaten!$B$12-1,$AF$4:$AL$4004,ROW(C3771)-3,FALSE)-$AE3771)</f>
        <v>0</v>
      </c>
      <c r="AE3771" s="109">
        <f>HLOOKUP(A_Stammdaten!$B$12,$AF$4:$AL$4004,ROW(C3771)-3,FALSE)</f>
        <v>0</v>
      </c>
      <c r="AF3771" s="109">
        <f t="shared" si="427"/>
        <v>0</v>
      </c>
      <c r="AG3771" s="109">
        <f t="shared" si="431"/>
        <v>0</v>
      </c>
      <c r="AH3771" s="109">
        <f t="shared" si="431"/>
        <v>0</v>
      </c>
      <c r="AI3771" s="109">
        <f t="shared" si="431"/>
        <v>0</v>
      </c>
      <c r="AJ3771" s="109">
        <f t="shared" si="431"/>
        <v>0</v>
      </c>
      <c r="AK3771" s="109">
        <f t="shared" si="431"/>
        <v>0</v>
      </c>
      <c r="AL3771" s="109">
        <f t="shared" si="431"/>
        <v>0</v>
      </c>
    </row>
    <row r="3772" spans="1:38" x14ac:dyDescent="0.3">
      <c r="A3772" s="421"/>
      <c r="B3772" s="421"/>
      <c r="C3772" s="422"/>
      <c r="D3772" s="423"/>
      <c r="E3772" s="421"/>
      <c r="F3772" s="421"/>
      <c r="G3772" s="421"/>
      <c r="H3772" s="421"/>
      <c r="I3772" s="421"/>
      <c r="J3772" s="421"/>
      <c r="K3772" s="421"/>
      <c r="L3772" s="421"/>
      <c r="M3772" s="423"/>
      <c r="N3772" s="340">
        <f>IF(C3772&gt;A_Stammdaten!$B$12,0,SUM(E3772,F3772,H3772,J3772:K3772)-SUM(G3772,I3772,L3772:M3772))</f>
        <v>0</v>
      </c>
      <c r="O3772" s="421"/>
      <c r="P3772" s="421"/>
      <c r="Q3772" s="421"/>
      <c r="R3772" s="421"/>
      <c r="S3772" s="108">
        <f t="shared" si="428"/>
        <v>0</v>
      </c>
      <c r="T3772" s="341">
        <f>IF(ISBLANK($B3772),0,VLOOKUP($B3772,Listen!$A$2:$C$45,2,FALSE))</f>
        <v>0</v>
      </c>
      <c r="U3772" s="341">
        <f>IF(ISBLANK($B3772),0,VLOOKUP($B3772,Listen!$A$2:$C$45,3,FALSE))</f>
        <v>0</v>
      </c>
      <c r="V3772" s="342">
        <f t="shared" si="426"/>
        <v>0</v>
      </c>
      <c r="W3772" s="342">
        <f t="shared" si="430"/>
        <v>0</v>
      </c>
      <c r="X3772" s="342">
        <f t="shared" si="430"/>
        <v>0</v>
      </c>
      <c r="Y3772" s="342">
        <f t="shared" si="430"/>
        <v>0</v>
      </c>
      <c r="Z3772" s="342">
        <f t="shared" si="430"/>
        <v>0</v>
      </c>
      <c r="AA3772" s="342">
        <f t="shared" si="430"/>
        <v>0</v>
      </c>
      <c r="AB3772" s="342">
        <f t="shared" si="430"/>
        <v>0</v>
      </c>
      <c r="AC3772" s="109">
        <f t="shared" si="429"/>
        <v>0</v>
      </c>
      <c r="AD3772" s="109">
        <f>IF(C3772=A_Stammdaten!$B$12,E_SAV!$S3772-E_SAV!$AE3772,HLOOKUP(A_Stammdaten!$B$12-1,$AF$4:$AL$4004,ROW(C3772)-3,FALSE)-$AE3772)</f>
        <v>0</v>
      </c>
      <c r="AE3772" s="109">
        <f>HLOOKUP(A_Stammdaten!$B$12,$AF$4:$AL$4004,ROW(C3772)-3,FALSE)</f>
        <v>0</v>
      </c>
      <c r="AF3772" s="109">
        <f t="shared" si="427"/>
        <v>0</v>
      </c>
      <c r="AG3772" s="109">
        <f t="shared" si="431"/>
        <v>0</v>
      </c>
      <c r="AH3772" s="109">
        <f t="shared" si="431"/>
        <v>0</v>
      </c>
      <c r="AI3772" s="109">
        <f t="shared" si="431"/>
        <v>0</v>
      </c>
      <c r="AJ3772" s="109">
        <f t="shared" si="431"/>
        <v>0</v>
      </c>
      <c r="AK3772" s="109">
        <f t="shared" si="431"/>
        <v>0</v>
      </c>
      <c r="AL3772" s="109">
        <f t="shared" si="431"/>
        <v>0</v>
      </c>
    </row>
    <row r="3773" spans="1:38" x14ac:dyDescent="0.3">
      <c r="A3773" s="421"/>
      <c r="B3773" s="421"/>
      <c r="C3773" s="422"/>
      <c r="D3773" s="423"/>
      <c r="E3773" s="421"/>
      <c r="F3773" s="421"/>
      <c r="G3773" s="421"/>
      <c r="H3773" s="421"/>
      <c r="I3773" s="421"/>
      <c r="J3773" s="421"/>
      <c r="K3773" s="421"/>
      <c r="L3773" s="421"/>
      <c r="M3773" s="423"/>
      <c r="N3773" s="340">
        <f>IF(C3773&gt;A_Stammdaten!$B$12,0,SUM(E3773,F3773,H3773,J3773:K3773)-SUM(G3773,I3773,L3773:M3773))</f>
        <v>0</v>
      </c>
      <c r="O3773" s="421"/>
      <c r="P3773" s="421"/>
      <c r="Q3773" s="421"/>
      <c r="R3773" s="421"/>
      <c r="S3773" s="108">
        <f t="shared" si="428"/>
        <v>0</v>
      </c>
      <c r="T3773" s="341">
        <f>IF(ISBLANK($B3773),0,VLOOKUP($B3773,Listen!$A$2:$C$45,2,FALSE))</f>
        <v>0</v>
      </c>
      <c r="U3773" s="341">
        <f>IF(ISBLANK($B3773),0,VLOOKUP($B3773,Listen!$A$2:$C$45,3,FALSE))</f>
        <v>0</v>
      </c>
      <c r="V3773" s="342">
        <f t="shared" si="426"/>
        <v>0</v>
      </c>
      <c r="W3773" s="342">
        <f t="shared" si="430"/>
        <v>0</v>
      </c>
      <c r="X3773" s="342">
        <f t="shared" si="430"/>
        <v>0</v>
      </c>
      <c r="Y3773" s="342">
        <f t="shared" si="430"/>
        <v>0</v>
      </c>
      <c r="Z3773" s="342">
        <f t="shared" si="430"/>
        <v>0</v>
      </c>
      <c r="AA3773" s="342">
        <f t="shared" si="430"/>
        <v>0</v>
      </c>
      <c r="AB3773" s="342">
        <f t="shared" si="430"/>
        <v>0</v>
      </c>
      <c r="AC3773" s="109">
        <f t="shared" si="429"/>
        <v>0</v>
      </c>
      <c r="AD3773" s="109">
        <f>IF(C3773=A_Stammdaten!$B$12,E_SAV!$S3773-E_SAV!$AE3773,HLOOKUP(A_Stammdaten!$B$12-1,$AF$4:$AL$4004,ROW(C3773)-3,FALSE)-$AE3773)</f>
        <v>0</v>
      </c>
      <c r="AE3773" s="109">
        <f>HLOOKUP(A_Stammdaten!$B$12,$AF$4:$AL$4004,ROW(C3773)-3,FALSE)</f>
        <v>0</v>
      </c>
      <c r="AF3773" s="109">
        <f t="shared" si="427"/>
        <v>0</v>
      </c>
      <c r="AG3773" s="109">
        <f t="shared" si="431"/>
        <v>0</v>
      </c>
      <c r="AH3773" s="109">
        <f t="shared" si="431"/>
        <v>0</v>
      </c>
      <c r="AI3773" s="109">
        <f t="shared" si="431"/>
        <v>0</v>
      </c>
      <c r="AJ3773" s="109">
        <f t="shared" si="431"/>
        <v>0</v>
      </c>
      <c r="AK3773" s="109">
        <f t="shared" si="431"/>
        <v>0</v>
      </c>
      <c r="AL3773" s="109">
        <f t="shared" si="431"/>
        <v>0</v>
      </c>
    </row>
    <row r="3774" spans="1:38" x14ac:dyDescent="0.3">
      <c r="A3774" s="421"/>
      <c r="B3774" s="421"/>
      <c r="C3774" s="422"/>
      <c r="D3774" s="423"/>
      <c r="E3774" s="421"/>
      <c r="F3774" s="421"/>
      <c r="G3774" s="421"/>
      <c r="H3774" s="421"/>
      <c r="I3774" s="421"/>
      <c r="J3774" s="421"/>
      <c r="K3774" s="421"/>
      <c r="L3774" s="421"/>
      <c r="M3774" s="423"/>
      <c r="N3774" s="340">
        <f>IF(C3774&gt;A_Stammdaten!$B$12,0,SUM(E3774,F3774,H3774,J3774:K3774)-SUM(G3774,I3774,L3774:M3774))</f>
        <v>0</v>
      </c>
      <c r="O3774" s="421"/>
      <c r="P3774" s="421"/>
      <c r="Q3774" s="421"/>
      <c r="R3774" s="421"/>
      <c r="S3774" s="108">
        <f t="shared" si="428"/>
        <v>0</v>
      </c>
      <c r="T3774" s="341">
        <f>IF(ISBLANK($B3774),0,VLOOKUP($B3774,Listen!$A$2:$C$45,2,FALSE))</f>
        <v>0</v>
      </c>
      <c r="U3774" s="341">
        <f>IF(ISBLANK($B3774),0,VLOOKUP($B3774,Listen!$A$2:$C$45,3,FALSE))</f>
        <v>0</v>
      </c>
      <c r="V3774" s="342">
        <f t="shared" si="426"/>
        <v>0</v>
      </c>
      <c r="W3774" s="342">
        <f t="shared" si="430"/>
        <v>0</v>
      </c>
      <c r="X3774" s="342">
        <f t="shared" si="430"/>
        <v>0</v>
      </c>
      <c r="Y3774" s="342">
        <f t="shared" si="430"/>
        <v>0</v>
      </c>
      <c r="Z3774" s="342">
        <f t="shared" si="430"/>
        <v>0</v>
      </c>
      <c r="AA3774" s="342">
        <f t="shared" si="430"/>
        <v>0</v>
      </c>
      <c r="AB3774" s="342">
        <f t="shared" si="430"/>
        <v>0</v>
      </c>
      <c r="AC3774" s="109">
        <f t="shared" si="429"/>
        <v>0</v>
      </c>
      <c r="AD3774" s="109">
        <f>IF(C3774=A_Stammdaten!$B$12,E_SAV!$S3774-E_SAV!$AE3774,HLOOKUP(A_Stammdaten!$B$12-1,$AF$4:$AL$4004,ROW(C3774)-3,FALSE)-$AE3774)</f>
        <v>0</v>
      </c>
      <c r="AE3774" s="109">
        <f>HLOOKUP(A_Stammdaten!$B$12,$AF$4:$AL$4004,ROW(C3774)-3,FALSE)</f>
        <v>0</v>
      </c>
      <c r="AF3774" s="109">
        <f t="shared" si="427"/>
        <v>0</v>
      </c>
      <c r="AG3774" s="109">
        <f t="shared" si="431"/>
        <v>0</v>
      </c>
      <c r="AH3774" s="109">
        <f t="shared" si="431"/>
        <v>0</v>
      </c>
      <c r="AI3774" s="109">
        <f t="shared" si="431"/>
        <v>0</v>
      </c>
      <c r="AJ3774" s="109">
        <f t="shared" si="431"/>
        <v>0</v>
      </c>
      <c r="AK3774" s="109">
        <f t="shared" si="431"/>
        <v>0</v>
      </c>
      <c r="AL3774" s="109">
        <f t="shared" si="431"/>
        <v>0</v>
      </c>
    </row>
    <row r="3775" spans="1:38" x14ac:dyDescent="0.3">
      <c r="A3775" s="421"/>
      <c r="B3775" s="421"/>
      <c r="C3775" s="422"/>
      <c r="D3775" s="423"/>
      <c r="E3775" s="421"/>
      <c r="F3775" s="421"/>
      <c r="G3775" s="421"/>
      <c r="H3775" s="421"/>
      <c r="I3775" s="421"/>
      <c r="J3775" s="421"/>
      <c r="K3775" s="421"/>
      <c r="L3775" s="421"/>
      <c r="M3775" s="423"/>
      <c r="N3775" s="340">
        <f>IF(C3775&gt;A_Stammdaten!$B$12,0,SUM(E3775,F3775,H3775,J3775:K3775)-SUM(G3775,I3775,L3775:M3775))</f>
        <v>0</v>
      </c>
      <c r="O3775" s="421"/>
      <c r="P3775" s="421"/>
      <c r="Q3775" s="421"/>
      <c r="R3775" s="421"/>
      <c r="S3775" s="108">
        <f t="shared" si="428"/>
        <v>0</v>
      </c>
      <c r="T3775" s="341">
        <f>IF(ISBLANK($B3775),0,VLOOKUP($B3775,Listen!$A$2:$C$45,2,FALSE))</f>
        <v>0</v>
      </c>
      <c r="U3775" s="341">
        <f>IF(ISBLANK($B3775),0,VLOOKUP($B3775,Listen!$A$2:$C$45,3,FALSE))</f>
        <v>0</v>
      </c>
      <c r="V3775" s="342">
        <f t="shared" si="426"/>
        <v>0</v>
      </c>
      <c r="W3775" s="342">
        <f t="shared" si="430"/>
        <v>0</v>
      </c>
      <c r="X3775" s="342">
        <f t="shared" si="430"/>
        <v>0</v>
      </c>
      <c r="Y3775" s="342">
        <f t="shared" si="430"/>
        <v>0</v>
      </c>
      <c r="Z3775" s="342">
        <f t="shared" si="430"/>
        <v>0</v>
      </c>
      <c r="AA3775" s="342">
        <f t="shared" si="430"/>
        <v>0</v>
      </c>
      <c r="AB3775" s="342">
        <f t="shared" si="430"/>
        <v>0</v>
      </c>
      <c r="AC3775" s="109">
        <f t="shared" si="429"/>
        <v>0</v>
      </c>
      <c r="AD3775" s="109">
        <f>IF(C3775=A_Stammdaten!$B$12,E_SAV!$S3775-E_SAV!$AE3775,HLOOKUP(A_Stammdaten!$B$12-1,$AF$4:$AL$4004,ROW(C3775)-3,FALSE)-$AE3775)</f>
        <v>0</v>
      </c>
      <c r="AE3775" s="109">
        <f>HLOOKUP(A_Stammdaten!$B$12,$AF$4:$AL$4004,ROW(C3775)-3,FALSE)</f>
        <v>0</v>
      </c>
      <c r="AF3775" s="109">
        <f t="shared" si="427"/>
        <v>0</v>
      </c>
      <c r="AG3775" s="109">
        <f t="shared" si="431"/>
        <v>0</v>
      </c>
      <c r="AH3775" s="109">
        <f t="shared" si="431"/>
        <v>0</v>
      </c>
      <c r="AI3775" s="109">
        <f t="shared" si="431"/>
        <v>0</v>
      </c>
      <c r="AJ3775" s="109">
        <f t="shared" si="431"/>
        <v>0</v>
      </c>
      <c r="AK3775" s="109">
        <f t="shared" si="431"/>
        <v>0</v>
      </c>
      <c r="AL3775" s="109">
        <f t="shared" si="431"/>
        <v>0</v>
      </c>
    </row>
    <row r="3776" spans="1:38" x14ac:dyDescent="0.3">
      <c r="A3776" s="421"/>
      <c r="B3776" s="421"/>
      <c r="C3776" s="422"/>
      <c r="D3776" s="423"/>
      <c r="E3776" s="421"/>
      <c r="F3776" s="421"/>
      <c r="G3776" s="421"/>
      <c r="H3776" s="421"/>
      <c r="I3776" s="421"/>
      <c r="J3776" s="421"/>
      <c r="K3776" s="421"/>
      <c r="L3776" s="421"/>
      <c r="M3776" s="423"/>
      <c r="N3776" s="340">
        <f>IF(C3776&gt;A_Stammdaten!$B$12,0,SUM(E3776,F3776,H3776,J3776:K3776)-SUM(G3776,I3776,L3776:M3776))</f>
        <v>0</v>
      </c>
      <c r="O3776" s="421"/>
      <c r="P3776" s="421"/>
      <c r="Q3776" s="421"/>
      <c r="R3776" s="421"/>
      <c r="S3776" s="108">
        <f t="shared" si="428"/>
        <v>0</v>
      </c>
      <c r="T3776" s="341">
        <f>IF(ISBLANK($B3776),0,VLOOKUP($B3776,Listen!$A$2:$C$45,2,FALSE))</f>
        <v>0</v>
      </c>
      <c r="U3776" s="341">
        <f>IF(ISBLANK($B3776),0,VLOOKUP($B3776,Listen!$A$2:$C$45,3,FALSE))</f>
        <v>0</v>
      </c>
      <c r="V3776" s="342">
        <f t="shared" si="426"/>
        <v>0</v>
      </c>
      <c r="W3776" s="342">
        <f t="shared" si="430"/>
        <v>0</v>
      </c>
      <c r="X3776" s="342">
        <f t="shared" si="430"/>
        <v>0</v>
      </c>
      <c r="Y3776" s="342">
        <f t="shared" si="430"/>
        <v>0</v>
      </c>
      <c r="Z3776" s="342">
        <f t="shared" si="430"/>
        <v>0</v>
      </c>
      <c r="AA3776" s="342">
        <f t="shared" si="430"/>
        <v>0</v>
      </c>
      <c r="AB3776" s="342">
        <f t="shared" si="430"/>
        <v>0</v>
      </c>
      <c r="AC3776" s="109">
        <f t="shared" si="429"/>
        <v>0</v>
      </c>
      <c r="AD3776" s="109">
        <f>IF(C3776=A_Stammdaten!$B$12,E_SAV!$S3776-E_SAV!$AE3776,HLOOKUP(A_Stammdaten!$B$12-1,$AF$4:$AL$4004,ROW(C3776)-3,FALSE)-$AE3776)</f>
        <v>0</v>
      </c>
      <c r="AE3776" s="109">
        <f>HLOOKUP(A_Stammdaten!$B$12,$AF$4:$AL$4004,ROW(C3776)-3,FALSE)</f>
        <v>0</v>
      </c>
      <c r="AF3776" s="109">
        <f t="shared" si="427"/>
        <v>0</v>
      </c>
      <c r="AG3776" s="109">
        <f t="shared" si="431"/>
        <v>0</v>
      </c>
      <c r="AH3776" s="109">
        <f t="shared" si="431"/>
        <v>0</v>
      </c>
      <c r="AI3776" s="109">
        <f t="shared" si="431"/>
        <v>0</v>
      </c>
      <c r="AJ3776" s="109">
        <f t="shared" si="431"/>
        <v>0</v>
      </c>
      <c r="AK3776" s="109">
        <f t="shared" si="431"/>
        <v>0</v>
      </c>
      <c r="AL3776" s="109">
        <f t="shared" si="431"/>
        <v>0</v>
      </c>
    </row>
    <row r="3777" spans="1:38" x14ac:dyDescent="0.3">
      <c r="A3777" s="421"/>
      <c r="B3777" s="421"/>
      <c r="C3777" s="422"/>
      <c r="D3777" s="423"/>
      <c r="E3777" s="421"/>
      <c r="F3777" s="421"/>
      <c r="G3777" s="421"/>
      <c r="H3777" s="421"/>
      <c r="I3777" s="421"/>
      <c r="J3777" s="421"/>
      <c r="K3777" s="421"/>
      <c r="L3777" s="421"/>
      <c r="M3777" s="423"/>
      <c r="N3777" s="340">
        <f>IF(C3777&gt;A_Stammdaten!$B$12,0,SUM(E3777,F3777,H3777,J3777:K3777)-SUM(G3777,I3777,L3777:M3777))</f>
        <v>0</v>
      </c>
      <c r="O3777" s="421"/>
      <c r="P3777" s="421"/>
      <c r="Q3777" s="421"/>
      <c r="R3777" s="421"/>
      <c r="S3777" s="108">
        <f t="shared" si="428"/>
        <v>0</v>
      </c>
      <c r="T3777" s="341">
        <f>IF(ISBLANK($B3777),0,VLOOKUP($B3777,Listen!$A$2:$C$45,2,FALSE))</f>
        <v>0</v>
      </c>
      <c r="U3777" s="341">
        <f>IF(ISBLANK($B3777),0,VLOOKUP($B3777,Listen!$A$2:$C$45,3,FALSE))</f>
        <v>0</v>
      </c>
      <c r="V3777" s="342">
        <f t="shared" si="426"/>
        <v>0</v>
      </c>
      <c r="W3777" s="342">
        <f t="shared" si="430"/>
        <v>0</v>
      </c>
      <c r="X3777" s="342">
        <f t="shared" si="430"/>
        <v>0</v>
      </c>
      <c r="Y3777" s="342">
        <f t="shared" si="430"/>
        <v>0</v>
      </c>
      <c r="Z3777" s="342">
        <f t="shared" si="430"/>
        <v>0</v>
      </c>
      <c r="AA3777" s="342">
        <f t="shared" si="430"/>
        <v>0</v>
      </c>
      <c r="AB3777" s="342">
        <f t="shared" si="430"/>
        <v>0</v>
      </c>
      <c r="AC3777" s="109">
        <f t="shared" si="429"/>
        <v>0</v>
      </c>
      <c r="AD3777" s="109">
        <f>IF(C3777=A_Stammdaten!$B$12,E_SAV!$S3777-E_SAV!$AE3777,HLOOKUP(A_Stammdaten!$B$12-1,$AF$4:$AL$4004,ROW(C3777)-3,FALSE)-$AE3777)</f>
        <v>0</v>
      </c>
      <c r="AE3777" s="109">
        <f>HLOOKUP(A_Stammdaten!$B$12,$AF$4:$AL$4004,ROW(C3777)-3,FALSE)</f>
        <v>0</v>
      </c>
      <c r="AF3777" s="109">
        <f t="shared" si="427"/>
        <v>0</v>
      </c>
      <c r="AG3777" s="109">
        <f t="shared" si="431"/>
        <v>0</v>
      </c>
      <c r="AH3777" s="109">
        <f t="shared" si="431"/>
        <v>0</v>
      </c>
      <c r="AI3777" s="109">
        <f t="shared" si="431"/>
        <v>0</v>
      </c>
      <c r="AJ3777" s="109">
        <f t="shared" si="431"/>
        <v>0</v>
      </c>
      <c r="AK3777" s="109">
        <f t="shared" si="431"/>
        <v>0</v>
      </c>
      <c r="AL3777" s="109">
        <f t="shared" si="431"/>
        <v>0</v>
      </c>
    </row>
    <row r="3778" spans="1:38" x14ac:dyDescent="0.3">
      <c r="A3778" s="421"/>
      <c r="B3778" s="421"/>
      <c r="C3778" s="422"/>
      <c r="D3778" s="423"/>
      <c r="E3778" s="421"/>
      <c r="F3778" s="421"/>
      <c r="G3778" s="421"/>
      <c r="H3778" s="421"/>
      <c r="I3778" s="421"/>
      <c r="J3778" s="421"/>
      <c r="K3778" s="421"/>
      <c r="L3778" s="421"/>
      <c r="M3778" s="423"/>
      <c r="N3778" s="340">
        <f>IF(C3778&gt;A_Stammdaten!$B$12,0,SUM(E3778,F3778,H3778,J3778:K3778)-SUM(G3778,I3778,L3778:M3778))</f>
        <v>0</v>
      </c>
      <c r="O3778" s="421"/>
      <c r="P3778" s="421"/>
      <c r="Q3778" s="421"/>
      <c r="R3778" s="421"/>
      <c r="S3778" s="108">
        <f t="shared" si="428"/>
        <v>0</v>
      </c>
      <c r="T3778" s="341">
        <f>IF(ISBLANK($B3778),0,VLOOKUP($B3778,Listen!$A$2:$C$45,2,FALSE))</f>
        <v>0</v>
      </c>
      <c r="U3778" s="341">
        <f>IF(ISBLANK($B3778),0,VLOOKUP($B3778,Listen!$A$2:$C$45,3,FALSE))</f>
        <v>0</v>
      </c>
      <c r="V3778" s="342">
        <f t="shared" ref="V3778:V3841" si="432">$T3778</f>
        <v>0</v>
      </c>
      <c r="W3778" s="342">
        <f t="shared" si="430"/>
        <v>0</v>
      </c>
      <c r="X3778" s="342">
        <f t="shared" si="430"/>
        <v>0</v>
      </c>
      <c r="Y3778" s="342">
        <f t="shared" si="430"/>
        <v>0</v>
      </c>
      <c r="Z3778" s="342">
        <f t="shared" si="430"/>
        <v>0</v>
      </c>
      <c r="AA3778" s="342">
        <f t="shared" si="430"/>
        <v>0</v>
      </c>
      <c r="AB3778" s="342">
        <f t="shared" si="430"/>
        <v>0</v>
      </c>
      <c r="AC3778" s="109">
        <f t="shared" si="429"/>
        <v>0</v>
      </c>
      <c r="AD3778" s="109">
        <f>IF(C3778=A_Stammdaten!$B$12,E_SAV!$S3778-E_SAV!$AE3778,HLOOKUP(A_Stammdaten!$B$12-1,$AF$4:$AL$4004,ROW(C3778)-3,FALSE)-$AE3778)</f>
        <v>0</v>
      </c>
      <c r="AE3778" s="109">
        <f>HLOOKUP(A_Stammdaten!$B$12,$AF$4:$AL$4004,ROW(C3778)-3,FALSE)</f>
        <v>0</v>
      </c>
      <c r="AF3778" s="109">
        <f t="shared" si="427"/>
        <v>0</v>
      </c>
      <c r="AG3778" s="109">
        <f t="shared" si="431"/>
        <v>0</v>
      </c>
      <c r="AH3778" s="109">
        <f t="shared" si="431"/>
        <v>0</v>
      </c>
      <c r="AI3778" s="109">
        <f t="shared" si="431"/>
        <v>0</v>
      </c>
      <c r="AJ3778" s="109">
        <f t="shared" si="431"/>
        <v>0</v>
      </c>
      <c r="AK3778" s="109">
        <f t="shared" si="431"/>
        <v>0</v>
      </c>
      <c r="AL3778" s="109">
        <f t="shared" si="431"/>
        <v>0</v>
      </c>
    </row>
    <row r="3779" spans="1:38" x14ac:dyDescent="0.3">
      <c r="A3779" s="421"/>
      <c r="B3779" s="421"/>
      <c r="C3779" s="422"/>
      <c r="D3779" s="423"/>
      <c r="E3779" s="421"/>
      <c r="F3779" s="421"/>
      <c r="G3779" s="421"/>
      <c r="H3779" s="421"/>
      <c r="I3779" s="421"/>
      <c r="J3779" s="421"/>
      <c r="K3779" s="421"/>
      <c r="L3779" s="421"/>
      <c r="M3779" s="423"/>
      <c r="N3779" s="340">
        <f>IF(C3779&gt;A_Stammdaten!$B$12,0,SUM(E3779,F3779,H3779,J3779:K3779)-SUM(G3779,I3779,L3779:M3779))</f>
        <v>0</v>
      </c>
      <c r="O3779" s="421"/>
      <c r="P3779" s="421"/>
      <c r="Q3779" s="421"/>
      <c r="R3779" s="421"/>
      <c r="S3779" s="108">
        <f t="shared" si="428"/>
        <v>0</v>
      </c>
      <c r="T3779" s="341">
        <f>IF(ISBLANK($B3779),0,VLOOKUP($B3779,Listen!$A$2:$C$45,2,FALSE))</f>
        <v>0</v>
      </c>
      <c r="U3779" s="341">
        <f>IF(ISBLANK($B3779),0,VLOOKUP($B3779,Listen!$A$2:$C$45,3,FALSE))</f>
        <v>0</v>
      </c>
      <c r="V3779" s="342">
        <f t="shared" si="432"/>
        <v>0</v>
      </c>
      <c r="W3779" s="342">
        <f t="shared" si="430"/>
        <v>0</v>
      </c>
      <c r="X3779" s="342">
        <f t="shared" si="430"/>
        <v>0</v>
      </c>
      <c r="Y3779" s="342">
        <f t="shared" si="430"/>
        <v>0</v>
      </c>
      <c r="Z3779" s="342">
        <f t="shared" si="430"/>
        <v>0</v>
      </c>
      <c r="AA3779" s="342">
        <f t="shared" si="430"/>
        <v>0</v>
      </c>
      <c r="AB3779" s="342">
        <f t="shared" si="430"/>
        <v>0</v>
      </c>
      <c r="AC3779" s="109">
        <f t="shared" si="429"/>
        <v>0</v>
      </c>
      <c r="AD3779" s="109">
        <f>IF(C3779=A_Stammdaten!$B$12,E_SAV!$S3779-E_SAV!$AE3779,HLOOKUP(A_Stammdaten!$B$12-1,$AF$4:$AL$4004,ROW(C3779)-3,FALSE)-$AE3779)</f>
        <v>0</v>
      </c>
      <c r="AE3779" s="109">
        <f>HLOOKUP(A_Stammdaten!$B$12,$AF$4:$AL$4004,ROW(C3779)-3,FALSE)</f>
        <v>0</v>
      </c>
      <c r="AF3779" s="109">
        <f t="shared" si="427"/>
        <v>0</v>
      </c>
      <c r="AG3779" s="109">
        <f t="shared" si="431"/>
        <v>0</v>
      </c>
      <c r="AH3779" s="109">
        <f t="shared" si="431"/>
        <v>0</v>
      </c>
      <c r="AI3779" s="109">
        <f t="shared" si="431"/>
        <v>0</v>
      </c>
      <c r="AJ3779" s="109">
        <f t="shared" si="431"/>
        <v>0</v>
      </c>
      <c r="AK3779" s="109">
        <f t="shared" si="431"/>
        <v>0</v>
      </c>
      <c r="AL3779" s="109">
        <f t="shared" si="431"/>
        <v>0</v>
      </c>
    </row>
    <row r="3780" spans="1:38" x14ac:dyDescent="0.3">
      <c r="A3780" s="421"/>
      <c r="B3780" s="421"/>
      <c r="C3780" s="422"/>
      <c r="D3780" s="423"/>
      <c r="E3780" s="421"/>
      <c r="F3780" s="421"/>
      <c r="G3780" s="421"/>
      <c r="H3780" s="421"/>
      <c r="I3780" s="421"/>
      <c r="J3780" s="421"/>
      <c r="K3780" s="421"/>
      <c r="L3780" s="421"/>
      <c r="M3780" s="423"/>
      <c r="N3780" s="340">
        <f>IF(C3780&gt;A_Stammdaten!$B$12,0,SUM(E3780,F3780,H3780,J3780:K3780)-SUM(G3780,I3780,L3780:M3780))</f>
        <v>0</v>
      </c>
      <c r="O3780" s="421"/>
      <c r="P3780" s="421"/>
      <c r="Q3780" s="421"/>
      <c r="R3780" s="421"/>
      <c r="S3780" s="108">
        <f t="shared" si="428"/>
        <v>0</v>
      </c>
      <c r="T3780" s="341">
        <f>IF(ISBLANK($B3780),0,VLOOKUP($B3780,Listen!$A$2:$C$45,2,FALSE))</f>
        <v>0</v>
      </c>
      <c r="U3780" s="341">
        <f>IF(ISBLANK($B3780),0,VLOOKUP($B3780,Listen!$A$2:$C$45,3,FALSE))</f>
        <v>0</v>
      </c>
      <c r="V3780" s="342">
        <f t="shared" si="432"/>
        <v>0</v>
      </c>
      <c r="W3780" s="342">
        <f t="shared" si="430"/>
        <v>0</v>
      </c>
      <c r="X3780" s="342">
        <f t="shared" si="430"/>
        <v>0</v>
      </c>
      <c r="Y3780" s="342">
        <f t="shared" si="430"/>
        <v>0</v>
      </c>
      <c r="Z3780" s="342">
        <f t="shared" si="430"/>
        <v>0</v>
      </c>
      <c r="AA3780" s="342">
        <f t="shared" si="430"/>
        <v>0</v>
      </c>
      <c r="AB3780" s="342">
        <f t="shared" si="430"/>
        <v>0</v>
      </c>
      <c r="AC3780" s="109">
        <f t="shared" si="429"/>
        <v>0</v>
      </c>
      <c r="AD3780" s="109">
        <f>IF(C3780=A_Stammdaten!$B$12,E_SAV!$S3780-E_SAV!$AE3780,HLOOKUP(A_Stammdaten!$B$12-1,$AF$4:$AL$4004,ROW(C3780)-3,FALSE)-$AE3780)</f>
        <v>0</v>
      </c>
      <c r="AE3780" s="109">
        <f>HLOOKUP(A_Stammdaten!$B$12,$AF$4:$AL$4004,ROW(C3780)-3,FALSE)</f>
        <v>0</v>
      </c>
      <c r="AF3780" s="109">
        <f t="shared" si="427"/>
        <v>0</v>
      </c>
      <c r="AG3780" s="109">
        <f t="shared" si="431"/>
        <v>0</v>
      </c>
      <c r="AH3780" s="109">
        <f t="shared" si="431"/>
        <v>0</v>
      </c>
      <c r="AI3780" s="109">
        <f t="shared" si="431"/>
        <v>0</v>
      </c>
      <c r="AJ3780" s="109">
        <f t="shared" si="431"/>
        <v>0</v>
      </c>
      <c r="AK3780" s="109">
        <f t="shared" si="431"/>
        <v>0</v>
      </c>
      <c r="AL3780" s="109">
        <f t="shared" si="431"/>
        <v>0</v>
      </c>
    </row>
    <row r="3781" spans="1:38" x14ac:dyDescent="0.3">
      <c r="A3781" s="421"/>
      <c r="B3781" s="421"/>
      <c r="C3781" s="422"/>
      <c r="D3781" s="423"/>
      <c r="E3781" s="421"/>
      <c r="F3781" s="421"/>
      <c r="G3781" s="421"/>
      <c r="H3781" s="421"/>
      <c r="I3781" s="421"/>
      <c r="J3781" s="421"/>
      <c r="K3781" s="421"/>
      <c r="L3781" s="421"/>
      <c r="M3781" s="423"/>
      <c r="N3781" s="340">
        <f>IF(C3781&gt;A_Stammdaten!$B$12,0,SUM(E3781,F3781,H3781,J3781:K3781)-SUM(G3781,I3781,L3781:M3781))</f>
        <v>0</v>
      </c>
      <c r="O3781" s="421"/>
      <c r="P3781" s="421"/>
      <c r="Q3781" s="421"/>
      <c r="R3781" s="421"/>
      <c r="S3781" s="108">
        <f t="shared" si="428"/>
        <v>0</v>
      </c>
      <c r="T3781" s="341">
        <f>IF(ISBLANK($B3781),0,VLOOKUP($B3781,Listen!$A$2:$C$45,2,FALSE))</f>
        <v>0</v>
      </c>
      <c r="U3781" s="341">
        <f>IF(ISBLANK($B3781),0,VLOOKUP($B3781,Listen!$A$2:$C$45,3,FALSE))</f>
        <v>0</v>
      </c>
      <c r="V3781" s="342">
        <f t="shared" si="432"/>
        <v>0</v>
      </c>
      <c r="W3781" s="342">
        <f t="shared" si="430"/>
        <v>0</v>
      </c>
      <c r="X3781" s="342">
        <f t="shared" si="430"/>
        <v>0</v>
      </c>
      <c r="Y3781" s="342">
        <f t="shared" si="430"/>
        <v>0</v>
      </c>
      <c r="Z3781" s="342">
        <f t="shared" si="430"/>
        <v>0</v>
      </c>
      <c r="AA3781" s="342">
        <f t="shared" si="430"/>
        <v>0</v>
      </c>
      <c r="AB3781" s="342">
        <f t="shared" si="430"/>
        <v>0</v>
      </c>
      <c r="AC3781" s="109">
        <f t="shared" si="429"/>
        <v>0</v>
      </c>
      <c r="AD3781" s="109">
        <f>IF(C3781=A_Stammdaten!$B$12,E_SAV!$S3781-E_SAV!$AE3781,HLOOKUP(A_Stammdaten!$B$12-1,$AF$4:$AL$4004,ROW(C3781)-3,FALSE)-$AE3781)</f>
        <v>0</v>
      </c>
      <c r="AE3781" s="109">
        <f>HLOOKUP(A_Stammdaten!$B$12,$AF$4:$AL$4004,ROW(C3781)-3,FALSE)</f>
        <v>0</v>
      </c>
      <c r="AF3781" s="109">
        <f t="shared" ref="AF3781:AF3844" si="433">IF(OR($C3781=0,$S3781=0),0,IF($C3781&lt;=AF$4,$S3781-$S3781/V3781*(AF$4-$C3781+1),0))</f>
        <v>0</v>
      </c>
      <c r="AG3781" s="109">
        <f t="shared" si="431"/>
        <v>0</v>
      </c>
      <c r="AH3781" s="109">
        <f t="shared" si="431"/>
        <v>0</v>
      </c>
      <c r="AI3781" s="109">
        <f t="shared" si="431"/>
        <v>0</v>
      </c>
      <c r="AJ3781" s="109">
        <f t="shared" si="431"/>
        <v>0</v>
      </c>
      <c r="AK3781" s="109">
        <f t="shared" si="431"/>
        <v>0</v>
      </c>
      <c r="AL3781" s="109">
        <f t="shared" si="431"/>
        <v>0</v>
      </c>
    </row>
    <row r="3782" spans="1:38" x14ac:dyDescent="0.3">
      <c r="A3782" s="421"/>
      <c r="B3782" s="421"/>
      <c r="C3782" s="422"/>
      <c r="D3782" s="423"/>
      <c r="E3782" s="421"/>
      <c r="F3782" s="421"/>
      <c r="G3782" s="421"/>
      <c r="H3782" s="421"/>
      <c r="I3782" s="421"/>
      <c r="J3782" s="421"/>
      <c r="K3782" s="421"/>
      <c r="L3782" s="421"/>
      <c r="M3782" s="423"/>
      <c r="N3782" s="340">
        <f>IF(C3782&gt;A_Stammdaten!$B$12,0,SUM(E3782,F3782,H3782,J3782:K3782)-SUM(G3782,I3782,L3782:M3782))</f>
        <v>0</v>
      </c>
      <c r="O3782" s="421"/>
      <c r="P3782" s="421"/>
      <c r="Q3782" s="421"/>
      <c r="R3782" s="421"/>
      <c r="S3782" s="108">
        <f t="shared" ref="S3782:S3845" si="434">N3782-SUM(O3782:R3782)</f>
        <v>0</v>
      </c>
      <c r="T3782" s="341">
        <f>IF(ISBLANK($B3782),0,VLOOKUP($B3782,Listen!$A$2:$C$45,2,FALSE))</f>
        <v>0</v>
      </c>
      <c r="U3782" s="341">
        <f>IF(ISBLANK($B3782),0,VLOOKUP($B3782,Listen!$A$2:$C$45,3,FALSE))</f>
        <v>0</v>
      </c>
      <c r="V3782" s="342">
        <f t="shared" si="432"/>
        <v>0</v>
      </c>
      <c r="W3782" s="342">
        <f t="shared" si="430"/>
        <v>0</v>
      </c>
      <c r="X3782" s="342">
        <f t="shared" si="430"/>
        <v>0</v>
      </c>
      <c r="Y3782" s="342">
        <f t="shared" si="430"/>
        <v>0</v>
      </c>
      <c r="Z3782" s="342">
        <f t="shared" si="430"/>
        <v>0</v>
      </c>
      <c r="AA3782" s="342">
        <f t="shared" si="430"/>
        <v>0</v>
      </c>
      <c r="AB3782" s="342">
        <f t="shared" si="430"/>
        <v>0</v>
      </c>
      <c r="AC3782" s="109">
        <f t="shared" ref="AC3782:AC3845" si="435">AE3782+AD3782</f>
        <v>0</v>
      </c>
      <c r="AD3782" s="109">
        <f>IF(C3782=A_Stammdaten!$B$12,E_SAV!$S3782-E_SAV!$AE3782,HLOOKUP(A_Stammdaten!$B$12-1,$AF$4:$AL$4004,ROW(C3782)-3,FALSE)-$AE3782)</f>
        <v>0</v>
      </c>
      <c r="AE3782" s="109">
        <f>HLOOKUP(A_Stammdaten!$B$12,$AF$4:$AL$4004,ROW(C3782)-3,FALSE)</f>
        <v>0</v>
      </c>
      <c r="AF3782" s="109">
        <f t="shared" si="433"/>
        <v>0</v>
      </c>
      <c r="AG3782" s="109">
        <f t="shared" si="431"/>
        <v>0</v>
      </c>
      <c r="AH3782" s="109">
        <f t="shared" si="431"/>
        <v>0</v>
      </c>
      <c r="AI3782" s="109">
        <f t="shared" si="431"/>
        <v>0</v>
      </c>
      <c r="AJ3782" s="109">
        <f t="shared" si="431"/>
        <v>0</v>
      </c>
      <c r="AK3782" s="109">
        <f t="shared" si="431"/>
        <v>0</v>
      </c>
      <c r="AL3782" s="109">
        <f t="shared" si="431"/>
        <v>0</v>
      </c>
    </row>
    <row r="3783" spans="1:38" x14ac:dyDescent="0.3">
      <c r="A3783" s="421"/>
      <c r="B3783" s="421"/>
      <c r="C3783" s="422"/>
      <c r="D3783" s="423"/>
      <c r="E3783" s="421"/>
      <c r="F3783" s="421"/>
      <c r="G3783" s="421"/>
      <c r="H3783" s="421"/>
      <c r="I3783" s="421"/>
      <c r="J3783" s="421"/>
      <c r="K3783" s="421"/>
      <c r="L3783" s="421"/>
      <c r="M3783" s="423"/>
      <c r="N3783" s="340">
        <f>IF(C3783&gt;A_Stammdaten!$B$12,0,SUM(E3783,F3783,H3783,J3783:K3783)-SUM(G3783,I3783,L3783:M3783))</f>
        <v>0</v>
      </c>
      <c r="O3783" s="421"/>
      <c r="P3783" s="421"/>
      <c r="Q3783" s="421"/>
      <c r="R3783" s="421"/>
      <c r="S3783" s="108">
        <f t="shared" si="434"/>
        <v>0</v>
      </c>
      <c r="T3783" s="341">
        <f>IF(ISBLANK($B3783),0,VLOOKUP($B3783,Listen!$A$2:$C$45,2,FALSE))</f>
        <v>0</v>
      </c>
      <c r="U3783" s="341">
        <f>IF(ISBLANK($B3783),0,VLOOKUP($B3783,Listen!$A$2:$C$45,3,FALSE))</f>
        <v>0</v>
      </c>
      <c r="V3783" s="342">
        <f t="shared" si="432"/>
        <v>0</v>
      </c>
      <c r="W3783" s="342">
        <f t="shared" si="430"/>
        <v>0</v>
      </c>
      <c r="X3783" s="342">
        <f t="shared" si="430"/>
        <v>0</v>
      </c>
      <c r="Y3783" s="342">
        <f t="shared" si="430"/>
        <v>0</v>
      </c>
      <c r="Z3783" s="342">
        <f t="shared" si="430"/>
        <v>0</v>
      </c>
      <c r="AA3783" s="342">
        <f t="shared" si="430"/>
        <v>0</v>
      </c>
      <c r="AB3783" s="342">
        <f t="shared" si="430"/>
        <v>0</v>
      </c>
      <c r="AC3783" s="109">
        <f t="shared" si="435"/>
        <v>0</v>
      </c>
      <c r="AD3783" s="109">
        <f>IF(C3783=A_Stammdaten!$B$12,E_SAV!$S3783-E_SAV!$AE3783,HLOOKUP(A_Stammdaten!$B$12-1,$AF$4:$AL$4004,ROW(C3783)-3,FALSE)-$AE3783)</f>
        <v>0</v>
      </c>
      <c r="AE3783" s="109">
        <f>HLOOKUP(A_Stammdaten!$B$12,$AF$4:$AL$4004,ROW(C3783)-3,FALSE)</f>
        <v>0</v>
      </c>
      <c r="AF3783" s="109">
        <f t="shared" si="433"/>
        <v>0</v>
      </c>
      <c r="AG3783" s="109">
        <f t="shared" si="431"/>
        <v>0</v>
      </c>
      <c r="AH3783" s="109">
        <f t="shared" si="431"/>
        <v>0</v>
      </c>
      <c r="AI3783" s="109">
        <f t="shared" si="431"/>
        <v>0</v>
      </c>
      <c r="AJ3783" s="109">
        <f t="shared" si="431"/>
        <v>0</v>
      </c>
      <c r="AK3783" s="109">
        <f t="shared" si="431"/>
        <v>0</v>
      </c>
      <c r="AL3783" s="109">
        <f t="shared" si="431"/>
        <v>0</v>
      </c>
    </row>
    <row r="3784" spans="1:38" x14ac:dyDescent="0.3">
      <c r="A3784" s="421"/>
      <c r="B3784" s="421"/>
      <c r="C3784" s="422"/>
      <c r="D3784" s="423"/>
      <c r="E3784" s="421"/>
      <c r="F3784" s="421"/>
      <c r="G3784" s="421"/>
      <c r="H3784" s="421"/>
      <c r="I3784" s="421"/>
      <c r="J3784" s="421"/>
      <c r="K3784" s="421"/>
      <c r="L3784" s="421"/>
      <c r="M3784" s="423"/>
      <c r="N3784" s="340">
        <f>IF(C3784&gt;A_Stammdaten!$B$12,0,SUM(E3784,F3784,H3784,J3784:K3784)-SUM(G3784,I3784,L3784:M3784))</f>
        <v>0</v>
      </c>
      <c r="O3784" s="421"/>
      <c r="P3784" s="421"/>
      <c r="Q3784" s="421"/>
      <c r="R3784" s="421"/>
      <c r="S3784" s="108">
        <f t="shared" si="434"/>
        <v>0</v>
      </c>
      <c r="T3784" s="341">
        <f>IF(ISBLANK($B3784),0,VLOOKUP($B3784,Listen!$A$2:$C$45,2,FALSE))</f>
        <v>0</v>
      </c>
      <c r="U3784" s="341">
        <f>IF(ISBLANK($B3784),0,VLOOKUP($B3784,Listen!$A$2:$C$45,3,FALSE))</f>
        <v>0</v>
      </c>
      <c r="V3784" s="342">
        <f t="shared" si="432"/>
        <v>0</v>
      </c>
      <c r="W3784" s="342">
        <f t="shared" si="430"/>
        <v>0</v>
      </c>
      <c r="X3784" s="342">
        <f t="shared" si="430"/>
        <v>0</v>
      </c>
      <c r="Y3784" s="342">
        <f t="shared" si="430"/>
        <v>0</v>
      </c>
      <c r="Z3784" s="342">
        <f t="shared" si="430"/>
        <v>0</v>
      </c>
      <c r="AA3784" s="342">
        <f t="shared" si="430"/>
        <v>0</v>
      </c>
      <c r="AB3784" s="342">
        <f t="shared" si="430"/>
        <v>0</v>
      </c>
      <c r="AC3784" s="109">
        <f t="shared" si="435"/>
        <v>0</v>
      </c>
      <c r="AD3784" s="109">
        <f>IF(C3784=A_Stammdaten!$B$12,E_SAV!$S3784-E_SAV!$AE3784,HLOOKUP(A_Stammdaten!$B$12-1,$AF$4:$AL$4004,ROW(C3784)-3,FALSE)-$AE3784)</f>
        <v>0</v>
      </c>
      <c r="AE3784" s="109">
        <f>HLOOKUP(A_Stammdaten!$B$12,$AF$4:$AL$4004,ROW(C3784)-3,FALSE)</f>
        <v>0</v>
      </c>
      <c r="AF3784" s="109">
        <f t="shared" si="433"/>
        <v>0</v>
      </c>
      <c r="AG3784" s="109">
        <f t="shared" si="431"/>
        <v>0</v>
      </c>
      <c r="AH3784" s="109">
        <f t="shared" si="431"/>
        <v>0</v>
      </c>
      <c r="AI3784" s="109">
        <f t="shared" si="431"/>
        <v>0</v>
      </c>
      <c r="AJ3784" s="109">
        <f t="shared" si="431"/>
        <v>0</v>
      </c>
      <c r="AK3784" s="109">
        <f t="shared" si="431"/>
        <v>0</v>
      </c>
      <c r="AL3784" s="109">
        <f t="shared" si="431"/>
        <v>0</v>
      </c>
    </row>
    <row r="3785" spans="1:38" x14ac:dyDescent="0.3">
      <c r="A3785" s="421"/>
      <c r="B3785" s="421"/>
      <c r="C3785" s="422"/>
      <c r="D3785" s="423"/>
      <c r="E3785" s="421"/>
      <c r="F3785" s="421"/>
      <c r="G3785" s="421"/>
      <c r="H3785" s="421"/>
      <c r="I3785" s="421"/>
      <c r="J3785" s="421"/>
      <c r="K3785" s="421"/>
      <c r="L3785" s="421"/>
      <c r="M3785" s="423"/>
      <c r="N3785" s="340">
        <f>IF(C3785&gt;A_Stammdaten!$B$12,0,SUM(E3785,F3785,H3785,J3785:K3785)-SUM(G3785,I3785,L3785:M3785))</f>
        <v>0</v>
      </c>
      <c r="O3785" s="421"/>
      <c r="P3785" s="421"/>
      <c r="Q3785" s="421"/>
      <c r="R3785" s="421"/>
      <c r="S3785" s="108">
        <f t="shared" si="434"/>
        <v>0</v>
      </c>
      <c r="T3785" s="341">
        <f>IF(ISBLANK($B3785),0,VLOOKUP($B3785,Listen!$A$2:$C$45,2,FALSE))</f>
        <v>0</v>
      </c>
      <c r="U3785" s="341">
        <f>IF(ISBLANK($B3785),0,VLOOKUP($B3785,Listen!$A$2:$C$45,3,FALSE))</f>
        <v>0</v>
      </c>
      <c r="V3785" s="342">
        <f t="shared" si="432"/>
        <v>0</v>
      </c>
      <c r="W3785" s="342">
        <f t="shared" si="430"/>
        <v>0</v>
      </c>
      <c r="X3785" s="342">
        <f t="shared" si="430"/>
        <v>0</v>
      </c>
      <c r="Y3785" s="342">
        <f t="shared" si="430"/>
        <v>0</v>
      </c>
      <c r="Z3785" s="342">
        <f t="shared" si="430"/>
        <v>0</v>
      </c>
      <c r="AA3785" s="342">
        <f t="shared" si="430"/>
        <v>0</v>
      </c>
      <c r="AB3785" s="342">
        <f t="shared" si="430"/>
        <v>0</v>
      </c>
      <c r="AC3785" s="109">
        <f t="shared" si="435"/>
        <v>0</v>
      </c>
      <c r="AD3785" s="109">
        <f>IF(C3785=A_Stammdaten!$B$12,E_SAV!$S3785-E_SAV!$AE3785,HLOOKUP(A_Stammdaten!$B$12-1,$AF$4:$AL$4004,ROW(C3785)-3,FALSE)-$AE3785)</f>
        <v>0</v>
      </c>
      <c r="AE3785" s="109">
        <f>HLOOKUP(A_Stammdaten!$B$12,$AF$4:$AL$4004,ROW(C3785)-3,FALSE)</f>
        <v>0</v>
      </c>
      <c r="AF3785" s="109">
        <f t="shared" si="433"/>
        <v>0</v>
      </c>
      <c r="AG3785" s="109">
        <f t="shared" si="431"/>
        <v>0</v>
      </c>
      <c r="AH3785" s="109">
        <f t="shared" si="431"/>
        <v>0</v>
      </c>
      <c r="AI3785" s="109">
        <f t="shared" si="431"/>
        <v>0</v>
      </c>
      <c r="AJ3785" s="109">
        <f t="shared" si="431"/>
        <v>0</v>
      </c>
      <c r="AK3785" s="109">
        <f t="shared" si="431"/>
        <v>0</v>
      </c>
      <c r="AL3785" s="109">
        <f t="shared" si="431"/>
        <v>0</v>
      </c>
    </row>
    <row r="3786" spans="1:38" x14ac:dyDescent="0.3">
      <c r="A3786" s="421"/>
      <c r="B3786" s="421"/>
      <c r="C3786" s="422"/>
      <c r="D3786" s="423"/>
      <c r="E3786" s="421"/>
      <c r="F3786" s="421"/>
      <c r="G3786" s="421"/>
      <c r="H3786" s="421"/>
      <c r="I3786" s="421"/>
      <c r="J3786" s="421"/>
      <c r="K3786" s="421"/>
      <c r="L3786" s="421"/>
      <c r="M3786" s="423"/>
      <c r="N3786" s="340">
        <f>IF(C3786&gt;A_Stammdaten!$B$12,0,SUM(E3786,F3786,H3786,J3786:K3786)-SUM(G3786,I3786,L3786:M3786))</f>
        <v>0</v>
      </c>
      <c r="O3786" s="421"/>
      <c r="P3786" s="421"/>
      <c r="Q3786" s="421"/>
      <c r="R3786" s="421"/>
      <c r="S3786" s="108">
        <f t="shared" si="434"/>
        <v>0</v>
      </c>
      <c r="T3786" s="341">
        <f>IF(ISBLANK($B3786),0,VLOOKUP($B3786,Listen!$A$2:$C$45,2,FALSE))</f>
        <v>0</v>
      </c>
      <c r="U3786" s="341">
        <f>IF(ISBLANK($B3786),0,VLOOKUP($B3786,Listen!$A$2:$C$45,3,FALSE))</f>
        <v>0</v>
      </c>
      <c r="V3786" s="342">
        <f t="shared" si="432"/>
        <v>0</v>
      </c>
      <c r="W3786" s="342">
        <f t="shared" si="430"/>
        <v>0</v>
      </c>
      <c r="X3786" s="342">
        <f t="shared" si="430"/>
        <v>0</v>
      </c>
      <c r="Y3786" s="342">
        <f t="shared" si="430"/>
        <v>0</v>
      </c>
      <c r="Z3786" s="342">
        <f t="shared" si="430"/>
        <v>0</v>
      </c>
      <c r="AA3786" s="342">
        <f t="shared" si="430"/>
        <v>0</v>
      </c>
      <c r="AB3786" s="342">
        <f t="shared" si="430"/>
        <v>0</v>
      </c>
      <c r="AC3786" s="109">
        <f t="shared" si="435"/>
        <v>0</v>
      </c>
      <c r="AD3786" s="109">
        <f>IF(C3786=A_Stammdaten!$B$12,E_SAV!$S3786-E_SAV!$AE3786,HLOOKUP(A_Stammdaten!$B$12-1,$AF$4:$AL$4004,ROW(C3786)-3,FALSE)-$AE3786)</f>
        <v>0</v>
      </c>
      <c r="AE3786" s="109">
        <f>HLOOKUP(A_Stammdaten!$B$12,$AF$4:$AL$4004,ROW(C3786)-3,FALSE)</f>
        <v>0</v>
      </c>
      <c r="AF3786" s="109">
        <f t="shared" si="433"/>
        <v>0</v>
      </c>
      <c r="AG3786" s="109">
        <f t="shared" si="431"/>
        <v>0</v>
      </c>
      <c r="AH3786" s="109">
        <f t="shared" si="431"/>
        <v>0</v>
      </c>
      <c r="AI3786" s="109">
        <f t="shared" si="431"/>
        <v>0</v>
      </c>
      <c r="AJ3786" s="109">
        <f t="shared" si="431"/>
        <v>0</v>
      </c>
      <c r="AK3786" s="109">
        <f t="shared" si="431"/>
        <v>0</v>
      </c>
      <c r="AL3786" s="109">
        <f t="shared" si="431"/>
        <v>0</v>
      </c>
    </row>
    <row r="3787" spans="1:38" x14ac:dyDescent="0.3">
      <c r="A3787" s="421"/>
      <c r="B3787" s="421"/>
      <c r="C3787" s="422"/>
      <c r="D3787" s="423"/>
      <c r="E3787" s="421"/>
      <c r="F3787" s="421"/>
      <c r="G3787" s="421"/>
      <c r="H3787" s="421"/>
      <c r="I3787" s="421"/>
      <c r="J3787" s="421"/>
      <c r="K3787" s="421"/>
      <c r="L3787" s="421"/>
      <c r="M3787" s="423"/>
      <c r="N3787" s="340">
        <f>IF(C3787&gt;A_Stammdaten!$B$12,0,SUM(E3787,F3787,H3787,J3787:K3787)-SUM(G3787,I3787,L3787:M3787))</f>
        <v>0</v>
      </c>
      <c r="O3787" s="421"/>
      <c r="P3787" s="421"/>
      <c r="Q3787" s="421"/>
      <c r="R3787" s="421"/>
      <c r="S3787" s="108">
        <f t="shared" si="434"/>
        <v>0</v>
      </c>
      <c r="T3787" s="341">
        <f>IF(ISBLANK($B3787),0,VLOOKUP($B3787,Listen!$A$2:$C$45,2,FALSE))</f>
        <v>0</v>
      </c>
      <c r="U3787" s="341">
        <f>IF(ISBLANK($B3787),0,VLOOKUP($B3787,Listen!$A$2:$C$45,3,FALSE))</f>
        <v>0</v>
      </c>
      <c r="V3787" s="342">
        <f t="shared" si="432"/>
        <v>0</v>
      </c>
      <c r="W3787" s="342">
        <f t="shared" si="430"/>
        <v>0</v>
      </c>
      <c r="X3787" s="342">
        <f t="shared" si="430"/>
        <v>0</v>
      </c>
      <c r="Y3787" s="342">
        <f t="shared" si="430"/>
        <v>0</v>
      </c>
      <c r="Z3787" s="342">
        <f t="shared" si="430"/>
        <v>0</v>
      </c>
      <c r="AA3787" s="342">
        <f t="shared" si="430"/>
        <v>0</v>
      </c>
      <c r="AB3787" s="342">
        <f t="shared" si="430"/>
        <v>0</v>
      </c>
      <c r="AC3787" s="109">
        <f t="shared" si="435"/>
        <v>0</v>
      </c>
      <c r="AD3787" s="109">
        <f>IF(C3787=A_Stammdaten!$B$12,E_SAV!$S3787-E_SAV!$AE3787,HLOOKUP(A_Stammdaten!$B$12-1,$AF$4:$AL$4004,ROW(C3787)-3,FALSE)-$AE3787)</f>
        <v>0</v>
      </c>
      <c r="AE3787" s="109">
        <f>HLOOKUP(A_Stammdaten!$B$12,$AF$4:$AL$4004,ROW(C3787)-3,FALSE)</f>
        <v>0</v>
      </c>
      <c r="AF3787" s="109">
        <f t="shared" si="433"/>
        <v>0</v>
      </c>
      <c r="AG3787" s="109">
        <f t="shared" si="431"/>
        <v>0</v>
      </c>
      <c r="AH3787" s="109">
        <f t="shared" si="431"/>
        <v>0</v>
      </c>
      <c r="AI3787" s="109">
        <f t="shared" si="431"/>
        <v>0</v>
      </c>
      <c r="AJ3787" s="109">
        <f t="shared" si="431"/>
        <v>0</v>
      </c>
      <c r="AK3787" s="109">
        <f t="shared" si="431"/>
        <v>0</v>
      </c>
      <c r="AL3787" s="109">
        <f t="shared" si="431"/>
        <v>0</v>
      </c>
    </row>
    <row r="3788" spans="1:38" x14ac:dyDescent="0.3">
      <c r="A3788" s="421"/>
      <c r="B3788" s="421"/>
      <c r="C3788" s="422"/>
      <c r="D3788" s="423"/>
      <c r="E3788" s="421"/>
      <c r="F3788" s="421"/>
      <c r="G3788" s="421"/>
      <c r="H3788" s="421"/>
      <c r="I3788" s="421"/>
      <c r="J3788" s="421"/>
      <c r="K3788" s="421"/>
      <c r="L3788" s="421"/>
      <c r="M3788" s="423"/>
      <c r="N3788" s="340">
        <f>IF(C3788&gt;A_Stammdaten!$B$12,0,SUM(E3788,F3788,H3788,J3788:K3788)-SUM(G3788,I3788,L3788:M3788))</f>
        <v>0</v>
      </c>
      <c r="O3788" s="421"/>
      <c r="P3788" s="421"/>
      <c r="Q3788" s="421"/>
      <c r="R3788" s="421"/>
      <c r="S3788" s="108">
        <f t="shared" si="434"/>
        <v>0</v>
      </c>
      <c r="T3788" s="341">
        <f>IF(ISBLANK($B3788),0,VLOOKUP($B3788,Listen!$A$2:$C$45,2,FALSE))</f>
        <v>0</v>
      </c>
      <c r="U3788" s="341">
        <f>IF(ISBLANK($B3788),0,VLOOKUP($B3788,Listen!$A$2:$C$45,3,FALSE))</f>
        <v>0</v>
      </c>
      <c r="V3788" s="342">
        <f t="shared" si="432"/>
        <v>0</v>
      </c>
      <c r="W3788" s="342">
        <f t="shared" si="430"/>
        <v>0</v>
      </c>
      <c r="X3788" s="342">
        <f t="shared" si="430"/>
        <v>0</v>
      </c>
      <c r="Y3788" s="342">
        <f t="shared" si="430"/>
        <v>0</v>
      </c>
      <c r="Z3788" s="342">
        <f t="shared" si="430"/>
        <v>0</v>
      </c>
      <c r="AA3788" s="342">
        <f t="shared" si="430"/>
        <v>0</v>
      </c>
      <c r="AB3788" s="342">
        <f t="shared" si="430"/>
        <v>0</v>
      </c>
      <c r="AC3788" s="109">
        <f t="shared" si="435"/>
        <v>0</v>
      </c>
      <c r="AD3788" s="109">
        <f>IF(C3788=A_Stammdaten!$B$12,E_SAV!$S3788-E_SAV!$AE3788,HLOOKUP(A_Stammdaten!$B$12-1,$AF$4:$AL$4004,ROW(C3788)-3,FALSE)-$AE3788)</f>
        <v>0</v>
      </c>
      <c r="AE3788" s="109">
        <f>HLOOKUP(A_Stammdaten!$B$12,$AF$4:$AL$4004,ROW(C3788)-3,FALSE)</f>
        <v>0</v>
      </c>
      <c r="AF3788" s="109">
        <f t="shared" si="433"/>
        <v>0</v>
      </c>
      <c r="AG3788" s="109">
        <f t="shared" si="431"/>
        <v>0</v>
      </c>
      <c r="AH3788" s="109">
        <f t="shared" si="431"/>
        <v>0</v>
      </c>
      <c r="AI3788" s="109">
        <f t="shared" si="431"/>
        <v>0</v>
      </c>
      <c r="AJ3788" s="109">
        <f t="shared" si="431"/>
        <v>0</v>
      </c>
      <c r="AK3788" s="109">
        <f t="shared" si="431"/>
        <v>0</v>
      </c>
      <c r="AL3788" s="109">
        <f t="shared" si="431"/>
        <v>0</v>
      </c>
    </row>
    <row r="3789" spans="1:38" x14ac:dyDescent="0.3">
      <c r="A3789" s="421"/>
      <c r="B3789" s="421"/>
      <c r="C3789" s="422"/>
      <c r="D3789" s="423"/>
      <c r="E3789" s="421"/>
      <c r="F3789" s="421"/>
      <c r="G3789" s="421"/>
      <c r="H3789" s="421"/>
      <c r="I3789" s="421"/>
      <c r="J3789" s="421"/>
      <c r="K3789" s="421"/>
      <c r="L3789" s="421"/>
      <c r="M3789" s="423"/>
      <c r="N3789" s="340">
        <f>IF(C3789&gt;A_Stammdaten!$B$12,0,SUM(E3789,F3789,H3789,J3789:K3789)-SUM(G3789,I3789,L3789:M3789))</f>
        <v>0</v>
      </c>
      <c r="O3789" s="421"/>
      <c r="P3789" s="421"/>
      <c r="Q3789" s="421"/>
      <c r="R3789" s="421"/>
      <c r="S3789" s="108">
        <f t="shared" si="434"/>
        <v>0</v>
      </c>
      <c r="T3789" s="341">
        <f>IF(ISBLANK($B3789),0,VLOOKUP($B3789,Listen!$A$2:$C$45,2,FALSE))</f>
        <v>0</v>
      </c>
      <c r="U3789" s="341">
        <f>IF(ISBLANK($B3789),0,VLOOKUP($B3789,Listen!$A$2:$C$45,3,FALSE))</f>
        <v>0</v>
      </c>
      <c r="V3789" s="342">
        <f t="shared" si="432"/>
        <v>0</v>
      </c>
      <c r="W3789" s="342">
        <f t="shared" si="430"/>
        <v>0</v>
      </c>
      <c r="X3789" s="342">
        <f t="shared" si="430"/>
        <v>0</v>
      </c>
      <c r="Y3789" s="342">
        <f t="shared" si="430"/>
        <v>0</v>
      </c>
      <c r="Z3789" s="342">
        <f t="shared" si="430"/>
        <v>0</v>
      </c>
      <c r="AA3789" s="342">
        <f t="shared" si="430"/>
        <v>0</v>
      </c>
      <c r="AB3789" s="342">
        <f t="shared" si="430"/>
        <v>0</v>
      </c>
      <c r="AC3789" s="109">
        <f t="shared" si="435"/>
        <v>0</v>
      </c>
      <c r="AD3789" s="109">
        <f>IF(C3789=A_Stammdaten!$B$12,E_SAV!$S3789-E_SAV!$AE3789,HLOOKUP(A_Stammdaten!$B$12-1,$AF$4:$AL$4004,ROW(C3789)-3,FALSE)-$AE3789)</f>
        <v>0</v>
      </c>
      <c r="AE3789" s="109">
        <f>HLOOKUP(A_Stammdaten!$B$12,$AF$4:$AL$4004,ROW(C3789)-3,FALSE)</f>
        <v>0</v>
      </c>
      <c r="AF3789" s="109">
        <f t="shared" si="433"/>
        <v>0</v>
      </c>
      <c r="AG3789" s="109">
        <f t="shared" si="431"/>
        <v>0</v>
      </c>
      <c r="AH3789" s="109">
        <f t="shared" si="431"/>
        <v>0</v>
      </c>
      <c r="AI3789" s="109">
        <f t="shared" si="431"/>
        <v>0</v>
      </c>
      <c r="AJ3789" s="109">
        <f t="shared" si="431"/>
        <v>0</v>
      </c>
      <c r="AK3789" s="109">
        <f t="shared" si="431"/>
        <v>0</v>
      </c>
      <c r="AL3789" s="109">
        <f t="shared" si="431"/>
        <v>0</v>
      </c>
    </row>
    <row r="3790" spans="1:38" x14ac:dyDescent="0.3">
      <c r="A3790" s="421"/>
      <c r="B3790" s="421"/>
      <c r="C3790" s="422"/>
      <c r="D3790" s="423"/>
      <c r="E3790" s="421"/>
      <c r="F3790" s="421"/>
      <c r="G3790" s="421"/>
      <c r="H3790" s="421"/>
      <c r="I3790" s="421"/>
      <c r="J3790" s="421"/>
      <c r="K3790" s="421"/>
      <c r="L3790" s="421"/>
      <c r="M3790" s="423"/>
      <c r="N3790" s="340">
        <f>IF(C3790&gt;A_Stammdaten!$B$12,0,SUM(E3790,F3790,H3790,J3790:K3790)-SUM(G3790,I3790,L3790:M3790))</f>
        <v>0</v>
      </c>
      <c r="O3790" s="421"/>
      <c r="P3790" s="421"/>
      <c r="Q3790" s="421"/>
      <c r="R3790" s="421"/>
      <c r="S3790" s="108">
        <f t="shared" si="434"/>
        <v>0</v>
      </c>
      <c r="T3790" s="341">
        <f>IF(ISBLANK($B3790),0,VLOOKUP($B3790,Listen!$A$2:$C$45,2,FALSE))</f>
        <v>0</v>
      </c>
      <c r="U3790" s="341">
        <f>IF(ISBLANK($B3790),0,VLOOKUP($B3790,Listen!$A$2:$C$45,3,FALSE))</f>
        <v>0</v>
      </c>
      <c r="V3790" s="342">
        <f t="shared" si="432"/>
        <v>0</v>
      </c>
      <c r="W3790" s="342">
        <f t="shared" si="430"/>
        <v>0</v>
      </c>
      <c r="X3790" s="342">
        <f t="shared" si="430"/>
        <v>0</v>
      </c>
      <c r="Y3790" s="342">
        <f t="shared" si="430"/>
        <v>0</v>
      </c>
      <c r="Z3790" s="342">
        <f t="shared" si="430"/>
        <v>0</v>
      </c>
      <c r="AA3790" s="342">
        <f t="shared" si="430"/>
        <v>0</v>
      </c>
      <c r="AB3790" s="342">
        <f t="shared" si="430"/>
        <v>0</v>
      </c>
      <c r="AC3790" s="109">
        <f t="shared" si="435"/>
        <v>0</v>
      </c>
      <c r="AD3790" s="109">
        <f>IF(C3790=A_Stammdaten!$B$12,E_SAV!$S3790-E_SAV!$AE3790,HLOOKUP(A_Stammdaten!$B$12-1,$AF$4:$AL$4004,ROW(C3790)-3,FALSE)-$AE3790)</f>
        <v>0</v>
      </c>
      <c r="AE3790" s="109">
        <f>HLOOKUP(A_Stammdaten!$B$12,$AF$4:$AL$4004,ROW(C3790)-3,FALSE)</f>
        <v>0</v>
      </c>
      <c r="AF3790" s="109">
        <f t="shared" si="433"/>
        <v>0</v>
      </c>
      <c r="AG3790" s="109">
        <f t="shared" si="431"/>
        <v>0</v>
      </c>
      <c r="AH3790" s="109">
        <f t="shared" si="431"/>
        <v>0</v>
      </c>
      <c r="AI3790" s="109">
        <f t="shared" si="431"/>
        <v>0</v>
      </c>
      <c r="AJ3790" s="109">
        <f t="shared" si="431"/>
        <v>0</v>
      </c>
      <c r="AK3790" s="109">
        <f t="shared" si="431"/>
        <v>0</v>
      </c>
      <c r="AL3790" s="109">
        <f t="shared" si="431"/>
        <v>0</v>
      </c>
    </row>
    <row r="3791" spans="1:38" x14ac:dyDescent="0.3">
      <c r="A3791" s="421"/>
      <c r="B3791" s="421"/>
      <c r="C3791" s="422"/>
      <c r="D3791" s="423"/>
      <c r="E3791" s="421"/>
      <c r="F3791" s="421"/>
      <c r="G3791" s="421"/>
      <c r="H3791" s="421"/>
      <c r="I3791" s="421"/>
      <c r="J3791" s="421"/>
      <c r="K3791" s="421"/>
      <c r="L3791" s="421"/>
      <c r="M3791" s="423"/>
      <c r="N3791" s="340">
        <f>IF(C3791&gt;A_Stammdaten!$B$12,0,SUM(E3791,F3791,H3791,J3791:K3791)-SUM(G3791,I3791,L3791:M3791))</f>
        <v>0</v>
      </c>
      <c r="O3791" s="421"/>
      <c r="P3791" s="421"/>
      <c r="Q3791" s="421"/>
      <c r="R3791" s="421"/>
      <c r="S3791" s="108">
        <f t="shared" si="434"/>
        <v>0</v>
      </c>
      <c r="T3791" s="341">
        <f>IF(ISBLANK($B3791),0,VLOOKUP($B3791,Listen!$A$2:$C$45,2,FALSE))</f>
        <v>0</v>
      </c>
      <c r="U3791" s="341">
        <f>IF(ISBLANK($B3791),0,VLOOKUP($B3791,Listen!$A$2:$C$45,3,FALSE))</f>
        <v>0</v>
      </c>
      <c r="V3791" s="342">
        <f t="shared" si="432"/>
        <v>0</v>
      </c>
      <c r="W3791" s="342">
        <f t="shared" si="430"/>
        <v>0</v>
      </c>
      <c r="X3791" s="342">
        <f t="shared" si="430"/>
        <v>0</v>
      </c>
      <c r="Y3791" s="342">
        <f t="shared" si="430"/>
        <v>0</v>
      </c>
      <c r="Z3791" s="342">
        <f t="shared" si="430"/>
        <v>0</v>
      </c>
      <c r="AA3791" s="342">
        <f t="shared" si="430"/>
        <v>0</v>
      </c>
      <c r="AB3791" s="342">
        <f t="shared" ref="W3791:AB3834" si="436">$T3791</f>
        <v>0</v>
      </c>
      <c r="AC3791" s="109">
        <f t="shared" si="435"/>
        <v>0</v>
      </c>
      <c r="AD3791" s="109">
        <f>IF(C3791=A_Stammdaten!$B$12,E_SAV!$S3791-E_SAV!$AE3791,HLOOKUP(A_Stammdaten!$B$12-1,$AF$4:$AL$4004,ROW(C3791)-3,FALSE)-$AE3791)</f>
        <v>0</v>
      </c>
      <c r="AE3791" s="109">
        <f>HLOOKUP(A_Stammdaten!$B$12,$AF$4:$AL$4004,ROW(C3791)-3,FALSE)</f>
        <v>0</v>
      </c>
      <c r="AF3791" s="109">
        <f t="shared" si="433"/>
        <v>0</v>
      </c>
      <c r="AG3791" s="109">
        <f t="shared" si="431"/>
        <v>0</v>
      </c>
      <c r="AH3791" s="109">
        <f t="shared" si="431"/>
        <v>0</v>
      </c>
      <c r="AI3791" s="109">
        <f t="shared" si="431"/>
        <v>0</v>
      </c>
      <c r="AJ3791" s="109">
        <f t="shared" si="431"/>
        <v>0</v>
      </c>
      <c r="AK3791" s="109">
        <f t="shared" si="431"/>
        <v>0</v>
      </c>
      <c r="AL3791" s="109">
        <f t="shared" si="431"/>
        <v>0</v>
      </c>
    </row>
    <row r="3792" spans="1:38" x14ac:dyDescent="0.3">
      <c r="A3792" s="421"/>
      <c r="B3792" s="421"/>
      <c r="C3792" s="422"/>
      <c r="D3792" s="423"/>
      <c r="E3792" s="421"/>
      <c r="F3792" s="421"/>
      <c r="G3792" s="421"/>
      <c r="H3792" s="421"/>
      <c r="I3792" s="421"/>
      <c r="J3792" s="421"/>
      <c r="K3792" s="421"/>
      <c r="L3792" s="421"/>
      <c r="M3792" s="423"/>
      <c r="N3792" s="340">
        <f>IF(C3792&gt;A_Stammdaten!$B$12,0,SUM(E3792,F3792,H3792,J3792:K3792)-SUM(G3792,I3792,L3792:M3792))</f>
        <v>0</v>
      </c>
      <c r="O3792" s="421"/>
      <c r="P3792" s="421"/>
      <c r="Q3792" s="421"/>
      <c r="R3792" s="421"/>
      <c r="S3792" s="108">
        <f t="shared" si="434"/>
        <v>0</v>
      </c>
      <c r="T3792" s="341">
        <f>IF(ISBLANK($B3792),0,VLOOKUP($B3792,Listen!$A$2:$C$45,2,FALSE))</f>
        <v>0</v>
      </c>
      <c r="U3792" s="341">
        <f>IF(ISBLANK($B3792),0,VLOOKUP($B3792,Listen!$A$2:$C$45,3,FALSE))</f>
        <v>0</v>
      </c>
      <c r="V3792" s="342">
        <f t="shared" si="432"/>
        <v>0</v>
      </c>
      <c r="W3792" s="342">
        <f t="shared" si="436"/>
        <v>0</v>
      </c>
      <c r="X3792" s="342">
        <f t="shared" si="436"/>
        <v>0</v>
      </c>
      <c r="Y3792" s="342">
        <f t="shared" si="436"/>
        <v>0</v>
      </c>
      <c r="Z3792" s="342">
        <f t="shared" si="436"/>
        <v>0</v>
      </c>
      <c r="AA3792" s="342">
        <f t="shared" si="436"/>
        <v>0</v>
      </c>
      <c r="AB3792" s="342">
        <f t="shared" si="436"/>
        <v>0</v>
      </c>
      <c r="AC3792" s="109">
        <f t="shared" si="435"/>
        <v>0</v>
      </c>
      <c r="AD3792" s="109">
        <f>IF(C3792=A_Stammdaten!$B$12,E_SAV!$S3792-E_SAV!$AE3792,HLOOKUP(A_Stammdaten!$B$12-1,$AF$4:$AL$4004,ROW(C3792)-3,FALSE)-$AE3792)</f>
        <v>0</v>
      </c>
      <c r="AE3792" s="109">
        <f>HLOOKUP(A_Stammdaten!$B$12,$AF$4:$AL$4004,ROW(C3792)-3,FALSE)</f>
        <v>0</v>
      </c>
      <c r="AF3792" s="109">
        <f t="shared" si="433"/>
        <v>0</v>
      </c>
      <c r="AG3792" s="109">
        <f t="shared" si="431"/>
        <v>0</v>
      </c>
      <c r="AH3792" s="109">
        <f t="shared" si="431"/>
        <v>0</v>
      </c>
      <c r="AI3792" s="109">
        <f t="shared" si="431"/>
        <v>0</v>
      </c>
      <c r="AJ3792" s="109">
        <f t="shared" ref="AJ3792:AL3855" si="437">IF(OR($C3792=0,$S3792=0,Z3792-(AJ$4-$C3792)=0),0,IF($C3792&lt;AJ$4,AI3792-AI3792/(Z3792-(AJ$4-$C3792)),IF($C3792=AJ$4,$S3792-$S3792/Z3792,0)))</f>
        <v>0</v>
      </c>
      <c r="AK3792" s="109">
        <f t="shared" si="437"/>
        <v>0</v>
      </c>
      <c r="AL3792" s="109">
        <f t="shared" si="437"/>
        <v>0</v>
      </c>
    </row>
    <row r="3793" spans="1:38" x14ac:dyDescent="0.3">
      <c r="A3793" s="421"/>
      <c r="B3793" s="421"/>
      <c r="C3793" s="422"/>
      <c r="D3793" s="423"/>
      <c r="E3793" s="421"/>
      <c r="F3793" s="421"/>
      <c r="G3793" s="421"/>
      <c r="H3793" s="421"/>
      <c r="I3793" s="421"/>
      <c r="J3793" s="421"/>
      <c r="K3793" s="421"/>
      <c r="L3793" s="421"/>
      <c r="M3793" s="423"/>
      <c r="N3793" s="340">
        <f>IF(C3793&gt;A_Stammdaten!$B$12,0,SUM(E3793,F3793,H3793,J3793:K3793)-SUM(G3793,I3793,L3793:M3793))</f>
        <v>0</v>
      </c>
      <c r="O3793" s="421"/>
      <c r="P3793" s="421"/>
      <c r="Q3793" s="421"/>
      <c r="R3793" s="421"/>
      <c r="S3793" s="108">
        <f t="shared" si="434"/>
        <v>0</v>
      </c>
      <c r="T3793" s="341">
        <f>IF(ISBLANK($B3793),0,VLOOKUP($B3793,Listen!$A$2:$C$45,2,FALSE))</f>
        <v>0</v>
      </c>
      <c r="U3793" s="341">
        <f>IF(ISBLANK($B3793),0,VLOOKUP($B3793,Listen!$A$2:$C$45,3,FALSE))</f>
        <v>0</v>
      </c>
      <c r="V3793" s="342">
        <f t="shared" si="432"/>
        <v>0</v>
      </c>
      <c r="W3793" s="342">
        <f t="shared" si="436"/>
        <v>0</v>
      </c>
      <c r="X3793" s="342">
        <f t="shared" si="436"/>
        <v>0</v>
      </c>
      <c r="Y3793" s="342">
        <f t="shared" si="436"/>
        <v>0</v>
      </c>
      <c r="Z3793" s="342">
        <f t="shared" si="436"/>
        <v>0</v>
      </c>
      <c r="AA3793" s="342">
        <f t="shared" si="436"/>
        <v>0</v>
      </c>
      <c r="AB3793" s="342">
        <f t="shared" si="436"/>
        <v>0</v>
      </c>
      <c r="AC3793" s="109">
        <f t="shared" si="435"/>
        <v>0</v>
      </c>
      <c r="AD3793" s="109">
        <f>IF(C3793=A_Stammdaten!$B$12,E_SAV!$S3793-E_SAV!$AE3793,HLOOKUP(A_Stammdaten!$B$12-1,$AF$4:$AL$4004,ROW(C3793)-3,FALSE)-$AE3793)</f>
        <v>0</v>
      </c>
      <c r="AE3793" s="109">
        <f>HLOOKUP(A_Stammdaten!$B$12,$AF$4:$AL$4004,ROW(C3793)-3,FALSE)</f>
        <v>0</v>
      </c>
      <c r="AF3793" s="109">
        <f t="shared" si="433"/>
        <v>0</v>
      </c>
      <c r="AG3793" s="109">
        <f t="shared" ref="AG3793:AL3856" si="438">IF(OR($C3793=0,$S3793=0,W3793-(AG$4-$C3793)=0),0,IF($C3793&lt;AG$4,AF3793-AF3793/(W3793-(AG$4-$C3793)),IF($C3793=AG$4,$S3793-$S3793/W3793,0)))</f>
        <v>0</v>
      </c>
      <c r="AH3793" s="109">
        <f t="shared" si="438"/>
        <v>0</v>
      </c>
      <c r="AI3793" s="109">
        <f t="shared" si="438"/>
        <v>0</v>
      </c>
      <c r="AJ3793" s="109">
        <f t="shared" si="437"/>
        <v>0</v>
      </c>
      <c r="AK3793" s="109">
        <f t="shared" si="437"/>
        <v>0</v>
      </c>
      <c r="AL3793" s="109">
        <f t="shared" si="437"/>
        <v>0</v>
      </c>
    </row>
    <row r="3794" spans="1:38" x14ac:dyDescent="0.3">
      <c r="A3794" s="421"/>
      <c r="B3794" s="421"/>
      <c r="C3794" s="422"/>
      <c r="D3794" s="423"/>
      <c r="E3794" s="421"/>
      <c r="F3794" s="421"/>
      <c r="G3794" s="421"/>
      <c r="H3794" s="421"/>
      <c r="I3794" s="421"/>
      <c r="J3794" s="421"/>
      <c r="K3794" s="421"/>
      <c r="L3794" s="421"/>
      <c r="M3794" s="423"/>
      <c r="N3794" s="340">
        <f>IF(C3794&gt;A_Stammdaten!$B$12,0,SUM(E3794,F3794,H3794,J3794:K3794)-SUM(G3794,I3794,L3794:M3794))</f>
        <v>0</v>
      </c>
      <c r="O3794" s="421"/>
      <c r="P3794" s="421"/>
      <c r="Q3794" s="421"/>
      <c r="R3794" s="421"/>
      <c r="S3794" s="108">
        <f t="shared" si="434"/>
        <v>0</v>
      </c>
      <c r="T3794" s="341">
        <f>IF(ISBLANK($B3794),0,VLOOKUP($B3794,Listen!$A$2:$C$45,2,FALSE))</f>
        <v>0</v>
      </c>
      <c r="U3794" s="341">
        <f>IF(ISBLANK($B3794),0,VLOOKUP($B3794,Listen!$A$2:$C$45,3,FALSE))</f>
        <v>0</v>
      </c>
      <c r="V3794" s="342">
        <f t="shared" si="432"/>
        <v>0</v>
      </c>
      <c r="W3794" s="342">
        <f t="shared" si="436"/>
        <v>0</v>
      </c>
      <c r="X3794" s="342">
        <f t="shared" si="436"/>
        <v>0</v>
      </c>
      <c r="Y3794" s="342">
        <f t="shared" si="436"/>
        <v>0</v>
      </c>
      <c r="Z3794" s="342">
        <f t="shared" si="436"/>
        <v>0</v>
      </c>
      <c r="AA3794" s="342">
        <f t="shared" si="436"/>
        <v>0</v>
      </c>
      <c r="AB3794" s="342">
        <f t="shared" si="436"/>
        <v>0</v>
      </c>
      <c r="AC3794" s="109">
        <f t="shared" si="435"/>
        <v>0</v>
      </c>
      <c r="AD3794" s="109">
        <f>IF(C3794=A_Stammdaten!$B$12,E_SAV!$S3794-E_SAV!$AE3794,HLOOKUP(A_Stammdaten!$B$12-1,$AF$4:$AL$4004,ROW(C3794)-3,FALSE)-$AE3794)</f>
        <v>0</v>
      </c>
      <c r="AE3794" s="109">
        <f>HLOOKUP(A_Stammdaten!$B$12,$AF$4:$AL$4004,ROW(C3794)-3,FALSE)</f>
        <v>0</v>
      </c>
      <c r="AF3794" s="109">
        <f t="shared" si="433"/>
        <v>0</v>
      </c>
      <c r="AG3794" s="109">
        <f t="shared" si="438"/>
        <v>0</v>
      </c>
      <c r="AH3794" s="109">
        <f t="shared" si="438"/>
        <v>0</v>
      </c>
      <c r="AI3794" s="109">
        <f t="shared" si="438"/>
        <v>0</v>
      </c>
      <c r="AJ3794" s="109">
        <f t="shared" si="437"/>
        <v>0</v>
      </c>
      <c r="AK3794" s="109">
        <f t="shared" si="437"/>
        <v>0</v>
      </c>
      <c r="AL3794" s="109">
        <f t="shared" si="437"/>
        <v>0</v>
      </c>
    </row>
    <row r="3795" spans="1:38" x14ac:dyDescent="0.3">
      <c r="A3795" s="421"/>
      <c r="B3795" s="421"/>
      <c r="C3795" s="422"/>
      <c r="D3795" s="423"/>
      <c r="E3795" s="421"/>
      <c r="F3795" s="421"/>
      <c r="G3795" s="421"/>
      <c r="H3795" s="421"/>
      <c r="I3795" s="421"/>
      <c r="J3795" s="421"/>
      <c r="K3795" s="421"/>
      <c r="L3795" s="421"/>
      <c r="M3795" s="423"/>
      <c r="N3795" s="340">
        <f>IF(C3795&gt;A_Stammdaten!$B$12,0,SUM(E3795,F3795,H3795,J3795:K3795)-SUM(G3795,I3795,L3795:M3795))</f>
        <v>0</v>
      </c>
      <c r="O3795" s="421"/>
      <c r="P3795" s="421"/>
      <c r="Q3795" s="421"/>
      <c r="R3795" s="421"/>
      <c r="S3795" s="108">
        <f t="shared" si="434"/>
        <v>0</v>
      </c>
      <c r="T3795" s="341">
        <f>IF(ISBLANK($B3795),0,VLOOKUP($B3795,Listen!$A$2:$C$45,2,FALSE))</f>
        <v>0</v>
      </c>
      <c r="U3795" s="341">
        <f>IF(ISBLANK($B3795),0,VLOOKUP($B3795,Listen!$A$2:$C$45,3,FALSE))</f>
        <v>0</v>
      </c>
      <c r="V3795" s="342">
        <f t="shared" si="432"/>
        <v>0</v>
      </c>
      <c r="W3795" s="342">
        <f t="shared" si="436"/>
        <v>0</v>
      </c>
      <c r="X3795" s="342">
        <f t="shared" si="436"/>
        <v>0</v>
      </c>
      <c r="Y3795" s="342">
        <f t="shared" si="436"/>
        <v>0</v>
      </c>
      <c r="Z3795" s="342">
        <f t="shared" si="436"/>
        <v>0</v>
      </c>
      <c r="AA3795" s="342">
        <f t="shared" si="436"/>
        <v>0</v>
      </c>
      <c r="AB3795" s="342">
        <f t="shared" si="436"/>
        <v>0</v>
      </c>
      <c r="AC3795" s="109">
        <f t="shared" si="435"/>
        <v>0</v>
      </c>
      <c r="AD3795" s="109">
        <f>IF(C3795=A_Stammdaten!$B$12,E_SAV!$S3795-E_SAV!$AE3795,HLOOKUP(A_Stammdaten!$B$12-1,$AF$4:$AL$4004,ROW(C3795)-3,FALSE)-$AE3795)</f>
        <v>0</v>
      </c>
      <c r="AE3795" s="109">
        <f>HLOOKUP(A_Stammdaten!$B$12,$AF$4:$AL$4004,ROW(C3795)-3,FALSE)</f>
        <v>0</v>
      </c>
      <c r="AF3795" s="109">
        <f t="shared" si="433"/>
        <v>0</v>
      </c>
      <c r="AG3795" s="109">
        <f t="shared" si="438"/>
        <v>0</v>
      </c>
      <c r="AH3795" s="109">
        <f t="shared" si="438"/>
        <v>0</v>
      </c>
      <c r="AI3795" s="109">
        <f t="shared" si="438"/>
        <v>0</v>
      </c>
      <c r="AJ3795" s="109">
        <f t="shared" si="437"/>
        <v>0</v>
      </c>
      <c r="AK3795" s="109">
        <f t="shared" si="437"/>
        <v>0</v>
      </c>
      <c r="AL3795" s="109">
        <f t="shared" si="437"/>
        <v>0</v>
      </c>
    </row>
    <row r="3796" spans="1:38" x14ac:dyDescent="0.3">
      <c r="A3796" s="421"/>
      <c r="B3796" s="421"/>
      <c r="C3796" s="422"/>
      <c r="D3796" s="423"/>
      <c r="E3796" s="421"/>
      <c r="F3796" s="421"/>
      <c r="G3796" s="421"/>
      <c r="H3796" s="421"/>
      <c r="I3796" s="421"/>
      <c r="J3796" s="421"/>
      <c r="K3796" s="421"/>
      <c r="L3796" s="421"/>
      <c r="M3796" s="423"/>
      <c r="N3796" s="340">
        <f>IF(C3796&gt;A_Stammdaten!$B$12,0,SUM(E3796,F3796,H3796,J3796:K3796)-SUM(G3796,I3796,L3796:M3796))</f>
        <v>0</v>
      </c>
      <c r="O3796" s="421"/>
      <c r="P3796" s="421"/>
      <c r="Q3796" s="421"/>
      <c r="R3796" s="421"/>
      <c r="S3796" s="108">
        <f t="shared" si="434"/>
        <v>0</v>
      </c>
      <c r="T3796" s="341">
        <f>IF(ISBLANK($B3796),0,VLOOKUP($B3796,Listen!$A$2:$C$45,2,FALSE))</f>
        <v>0</v>
      </c>
      <c r="U3796" s="341">
        <f>IF(ISBLANK($B3796),0,VLOOKUP($B3796,Listen!$A$2:$C$45,3,FALSE))</f>
        <v>0</v>
      </c>
      <c r="V3796" s="342">
        <f t="shared" si="432"/>
        <v>0</v>
      </c>
      <c r="W3796" s="342">
        <f t="shared" si="436"/>
        <v>0</v>
      </c>
      <c r="X3796" s="342">
        <f t="shared" si="436"/>
        <v>0</v>
      </c>
      <c r="Y3796" s="342">
        <f t="shared" si="436"/>
        <v>0</v>
      </c>
      <c r="Z3796" s="342">
        <f t="shared" si="436"/>
        <v>0</v>
      </c>
      <c r="AA3796" s="342">
        <f t="shared" si="436"/>
        <v>0</v>
      </c>
      <c r="AB3796" s="342">
        <f t="shared" si="436"/>
        <v>0</v>
      </c>
      <c r="AC3796" s="109">
        <f t="shared" si="435"/>
        <v>0</v>
      </c>
      <c r="AD3796" s="109">
        <f>IF(C3796=A_Stammdaten!$B$12,E_SAV!$S3796-E_SAV!$AE3796,HLOOKUP(A_Stammdaten!$B$12-1,$AF$4:$AL$4004,ROW(C3796)-3,FALSE)-$AE3796)</f>
        <v>0</v>
      </c>
      <c r="AE3796" s="109">
        <f>HLOOKUP(A_Stammdaten!$B$12,$AF$4:$AL$4004,ROW(C3796)-3,FALSE)</f>
        <v>0</v>
      </c>
      <c r="AF3796" s="109">
        <f t="shared" si="433"/>
        <v>0</v>
      </c>
      <c r="AG3796" s="109">
        <f t="shared" si="438"/>
        <v>0</v>
      </c>
      <c r="AH3796" s="109">
        <f t="shared" si="438"/>
        <v>0</v>
      </c>
      <c r="AI3796" s="109">
        <f t="shared" si="438"/>
        <v>0</v>
      </c>
      <c r="AJ3796" s="109">
        <f t="shared" si="437"/>
        <v>0</v>
      </c>
      <c r="AK3796" s="109">
        <f t="shared" si="437"/>
        <v>0</v>
      </c>
      <c r="AL3796" s="109">
        <f t="shared" si="437"/>
        <v>0</v>
      </c>
    </row>
    <row r="3797" spans="1:38" x14ac:dyDescent="0.3">
      <c r="A3797" s="421"/>
      <c r="B3797" s="421"/>
      <c r="C3797" s="422"/>
      <c r="D3797" s="423"/>
      <c r="E3797" s="421"/>
      <c r="F3797" s="421"/>
      <c r="G3797" s="421"/>
      <c r="H3797" s="421"/>
      <c r="I3797" s="421"/>
      <c r="J3797" s="421"/>
      <c r="K3797" s="421"/>
      <c r="L3797" s="421"/>
      <c r="M3797" s="423"/>
      <c r="N3797" s="340">
        <f>IF(C3797&gt;A_Stammdaten!$B$12,0,SUM(E3797,F3797,H3797,J3797:K3797)-SUM(G3797,I3797,L3797:M3797))</f>
        <v>0</v>
      </c>
      <c r="O3797" s="421"/>
      <c r="P3797" s="421"/>
      <c r="Q3797" s="421"/>
      <c r="R3797" s="421"/>
      <c r="S3797" s="108">
        <f t="shared" si="434"/>
        <v>0</v>
      </c>
      <c r="T3797" s="341">
        <f>IF(ISBLANK($B3797),0,VLOOKUP($B3797,Listen!$A$2:$C$45,2,FALSE))</f>
        <v>0</v>
      </c>
      <c r="U3797" s="341">
        <f>IF(ISBLANK($B3797),0,VLOOKUP($B3797,Listen!$A$2:$C$45,3,FALSE))</f>
        <v>0</v>
      </c>
      <c r="V3797" s="342">
        <f t="shared" si="432"/>
        <v>0</v>
      </c>
      <c r="W3797" s="342">
        <f t="shared" si="436"/>
        <v>0</v>
      </c>
      <c r="X3797" s="342">
        <f t="shared" si="436"/>
        <v>0</v>
      </c>
      <c r="Y3797" s="342">
        <f t="shared" si="436"/>
        <v>0</v>
      </c>
      <c r="Z3797" s="342">
        <f t="shared" si="436"/>
        <v>0</v>
      </c>
      <c r="AA3797" s="342">
        <f t="shared" si="436"/>
        <v>0</v>
      </c>
      <c r="AB3797" s="342">
        <f t="shared" si="436"/>
        <v>0</v>
      </c>
      <c r="AC3797" s="109">
        <f t="shared" si="435"/>
        <v>0</v>
      </c>
      <c r="AD3797" s="109">
        <f>IF(C3797=A_Stammdaten!$B$12,E_SAV!$S3797-E_SAV!$AE3797,HLOOKUP(A_Stammdaten!$B$12-1,$AF$4:$AL$4004,ROW(C3797)-3,FALSE)-$AE3797)</f>
        <v>0</v>
      </c>
      <c r="AE3797" s="109">
        <f>HLOOKUP(A_Stammdaten!$B$12,$AF$4:$AL$4004,ROW(C3797)-3,FALSE)</f>
        <v>0</v>
      </c>
      <c r="AF3797" s="109">
        <f t="shared" si="433"/>
        <v>0</v>
      </c>
      <c r="AG3797" s="109">
        <f t="shared" si="438"/>
        <v>0</v>
      </c>
      <c r="AH3797" s="109">
        <f t="shared" si="438"/>
        <v>0</v>
      </c>
      <c r="AI3797" s="109">
        <f t="shared" si="438"/>
        <v>0</v>
      </c>
      <c r="AJ3797" s="109">
        <f t="shared" si="437"/>
        <v>0</v>
      </c>
      <c r="AK3797" s="109">
        <f t="shared" si="437"/>
        <v>0</v>
      </c>
      <c r="AL3797" s="109">
        <f t="shared" si="437"/>
        <v>0</v>
      </c>
    </row>
    <row r="3798" spans="1:38" x14ac:dyDescent="0.3">
      <c r="A3798" s="421"/>
      <c r="B3798" s="421"/>
      <c r="C3798" s="422"/>
      <c r="D3798" s="423"/>
      <c r="E3798" s="421"/>
      <c r="F3798" s="421"/>
      <c r="G3798" s="421"/>
      <c r="H3798" s="421"/>
      <c r="I3798" s="421"/>
      <c r="J3798" s="421"/>
      <c r="K3798" s="421"/>
      <c r="L3798" s="421"/>
      <c r="M3798" s="423"/>
      <c r="N3798" s="340">
        <f>IF(C3798&gt;A_Stammdaten!$B$12,0,SUM(E3798,F3798,H3798,J3798:K3798)-SUM(G3798,I3798,L3798:M3798))</f>
        <v>0</v>
      </c>
      <c r="O3798" s="421"/>
      <c r="P3798" s="421"/>
      <c r="Q3798" s="421"/>
      <c r="R3798" s="421"/>
      <c r="S3798" s="108">
        <f t="shared" si="434"/>
        <v>0</v>
      </c>
      <c r="T3798" s="341">
        <f>IF(ISBLANK($B3798),0,VLOOKUP($B3798,Listen!$A$2:$C$45,2,FALSE))</f>
        <v>0</v>
      </c>
      <c r="U3798" s="341">
        <f>IF(ISBLANK($B3798),0,VLOOKUP($B3798,Listen!$A$2:$C$45,3,FALSE))</f>
        <v>0</v>
      </c>
      <c r="V3798" s="342">
        <f t="shared" si="432"/>
        <v>0</v>
      </c>
      <c r="W3798" s="342">
        <f t="shared" si="436"/>
        <v>0</v>
      </c>
      <c r="X3798" s="342">
        <f t="shared" si="436"/>
        <v>0</v>
      </c>
      <c r="Y3798" s="342">
        <f t="shared" si="436"/>
        <v>0</v>
      </c>
      <c r="Z3798" s="342">
        <f t="shared" si="436"/>
        <v>0</v>
      </c>
      <c r="AA3798" s="342">
        <f t="shared" si="436"/>
        <v>0</v>
      </c>
      <c r="AB3798" s="342">
        <f t="shared" si="436"/>
        <v>0</v>
      </c>
      <c r="AC3798" s="109">
        <f t="shared" si="435"/>
        <v>0</v>
      </c>
      <c r="AD3798" s="109">
        <f>IF(C3798=A_Stammdaten!$B$12,E_SAV!$S3798-E_SAV!$AE3798,HLOOKUP(A_Stammdaten!$B$12-1,$AF$4:$AL$4004,ROW(C3798)-3,FALSE)-$AE3798)</f>
        <v>0</v>
      </c>
      <c r="AE3798" s="109">
        <f>HLOOKUP(A_Stammdaten!$B$12,$AF$4:$AL$4004,ROW(C3798)-3,FALSE)</f>
        <v>0</v>
      </c>
      <c r="AF3798" s="109">
        <f t="shared" si="433"/>
        <v>0</v>
      </c>
      <c r="AG3798" s="109">
        <f t="shared" si="438"/>
        <v>0</v>
      </c>
      <c r="AH3798" s="109">
        <f t="shared" si="438"/>
        <v>0</v>
      </c>
      <c r="AI3798" s="109">
        <f t="shared" si="438"/>
        <v>0</v>
      </c>
      <c r="AJ3798" s="109">
        <f t="shared" si="437"/>
        <v>0</v>
      </c>
      <c r="AK3798" s="109">
        <f t="shared" si="437"/>
        <v>0</v>
      </c>
      <c r="AL3798" s="109">
        <f t="shared" si="437"/>
        <v>0</v>
      </c>
    </row>
    <row r="3799" spans="1:38" x14ac:dyDescent="0.3">
      <c r="A3799" s="421"/>
      <c r="B3799" s="421"/>
      <c r="C3799" s="422"/>
      <c r="D3799" s="423"/>
      <c r="E3799" s="421"/>
      <c r="F3799" s="421"/>
      <c r="G3799" s="421"/>
      <c r="H3799" s="421"/>
      <c r="I3799" s="421"/>
      <c r="J3799" s="421"/>
      <c r="K3799" s="421"/>
      <c r="L3799" s="421"/>
      <c r="M3799" s="423"/>
      <c r="N3799" s="340">
        <f>IF(C3799&gt;A_Stammdaten!$B$12,0,SUM(E3799,F3799,H3799,J3799:K3799)-SUM(G3799,I3799,L3799:M3799))</f>
        <v>0</v>
      </c>
      <c r="O3799" s="421"/>
      <c r="P3799" s="421"/>
      <c r="Q3799" s="421"/>
      <c r="R3799" s="421"/>
      <c r="S3799" s="108">
        <f t="shared" si="434"/>
        <v>0</v>
      </c>
      <c r="T3799" s="341">
        <f>IF(ISBLANK($B3799),0,VLOOKUP($B3799,Listen!$A$2:$C$45,2,FALSE))</f>
        <v>0</v>
      </c>
      <c r="U3799" s="341">
        <f>IF(ISBLANK($B3799),0,VLOOKUP($B3799,Listen!$A$2:$C$45,3,FALSE))</f>
        <v>0</v>
      </c>
      <c r="V3799" s="342">
        <f t="shared" si="432"/>
        <v>0</v>
      </c>
      <c r="W3799" s="342">
        <f t="shared" si="436"/>
        <v>0</v>
      </c>
      <c r="X3799" s="342">
        <f t="shared" si="436"/>
        <v>0</v>
      </c>
      <c r="Y3799" s="342">
        <f t="shared" si="436"/>
        <v>0</v>
      </c>
      <c r="Z3799" s="342">
        <f t="shared" si="436"/>
        <v>0</v>
      </c>
      <c r="AA3799" s="342">
        <f t="shared" si="436"/>
        <v>0</v>
      </c>
      <c r="AB3799" s="342">
        <f t="shared" si="436"/>
        <v>0</v>
      </c>
      <c r="AC3799" s="109">
        <f t="shared" si="435"/>
        <v>0</v>
      </c>
      <c r="AD3799" s="109">
        <f>IF(C3799=A_Stammdaten!$B$12,E_SAV!$S3799-E_SAV!$AE3799,HLOOKUP(A_Stammdaten!$B$12-1,$AF$4:$AL$4004,ROW(C3799)-3,FALSE)-$AE3799)</f>
        <v>0</v>
      </c>
      <c r="AE3799" s="109">
        <f>HLOOKUP(A_Stammdaten!$B$12,$AF$4:$AL$4004,ROW(C3799)-3,FALSE)</f>
        <v>0</v>
      </c>
      <c r="AF3799" s="109">
        <f t="shared" si="433"/>
        <v>0</v>
      </c>
      <c r="AG3799" s="109">
        <f t="shared" si="438"/>
        <v>0</v>
      </c>
      <c r="AH3799" s="109">
        <f t="shared" si="438"/>
        <v>0</v>
      </c>
      <c r="AI3799" s="109">
        <f t="shared" si="438"/>
        <v>0</v>
      </c>
      <c r="AJ3799" s="109">
        <f t="shared" si="437"/>
        <v>0</v>
      </c>
      <c r="AK3799" s="109">
        <f t="shared" si="437"/>
        <v>0</v>
      </c>
      <c r="AL3799" s="109">
        <f t="shared" si="437"/>
        <v>0</v>
      </c>
    </row>
    <row r="3800" spans="1:38" x14ac:dyDescent="0.3">
      <c r="A3800" s="421"/>
      <c r="B3800" s="421"/>
      <c r="C3800" s="422"/>
      <c r="D3800" s="423"/>
      <c r="E3800" s="421"/>
      <c r="F3800" s="421"/>
      <c r="G3800" s="421"/>
      <c r="H3800" s="421"/>
      <c r="I3800" s="421"/>
      <c r="J3800" s="421"/>
      <c r="K3800" s="421"/>
      <c r="L3800" s="421"/>
      <c r="M3800" s="423"/>
      <c r="N3800" s="340">
        <f>IF(C3800&gt;A_Stammdaten!$B$12,0,SUM(E3800,F3800,H3800,J3800:K3800)-SUM(G3800,I3800,L3800:M3800))</f>
        <v>0</v>
      </c>
      <c r="O3800" s="421"/>
      <c r="P3800" s="421"/>
      <c r="Q3800" s="421"/>
      <c r="R3800" s="421"/>
      <c r="S3800" s="108">
        <f t="shared" si="434"/>
        <v>0</v>
      </c>
      <c r="T3800" s="341">
        <f>IF(ISBLANK($B3800),0,VLOOKUP($B3800,Listen!$A$2:$C$45,2,FALSE))</f>
        <v>0</v>
      </c>
      <c r="U3800" s="341">
        <f>IF(ISBLANK($B3800),0,VLOOKUP($B3800,Listen!$A$2:$C$45,3,FALSE))</f>
        <v>0</v>
      </c>
      <c r="V3800" s="342">
        <f t="shared" si="432"/>
        <v>0</v>
      </c>
      <c r="W3800" s="342">
        <f t="shared" si="436"/>
        <v>0</v>
      </c>
      <c r="X3800" s="342">
        <f t="shared" si="436"/>
        <v>0</v>
      </c>
      <c r="Y3800" s="342">
        <f t="shared" si="436"/>
        <v>0</v>
      </c>
      <c r="Z3800" s="342">
        <f t="shared" si="436"/>
        <v>0</v>
      </c>
      <c r="AA3800" s="342">
        <f t="shared" si="436"/>
        <v>0</v>
      </c>
      <c r="AB3800" s="342">
        <f t="shared" si="436"/>
        <v>0</v>
      </c>
      <c r="AC3800" s="109">
        <f t="shared" si="435"/>
        <v>0</v>
      </c>
      <c r="AD3800" s="109">
        <f>IF(C3800=A_Stammdaten!$B$12,E_SAV!$S3800-E_SAV!$AE3800,HLOOKUP(A_Stammdaten!$B$12-1,$AF$4:$AL$4004,ROW(C3800)-3,FALSE)-$AE3800)</f>
        <v>0</v>
      </c>
      <c r="AE3800" s="109">
        <f>HLOOKUP(A_Stammdaten!$B$12,$AF$4:$AL$4004,ROW(C3800)-3,FALSE)</f>
        <v>0</v>
      </c>
      <c r="AF3800" s="109">
        <f t="shared" si="433"/>
        <v>0</v>
      </c>
      <c r="AG3800" s="109">
        <f t="shared" si="438"/>
        <v>0</v>
      </c>
      <c r="AH3800" s="109">
        <f t="shared" si="438"/>
        <v>0</v>
      </c>
      <c r="AI3800" s="109">
        <f t="shared" si="438"/>
        <v>0</v>
      </c>
      <c r="AJ3800" s="109">
        <f t="shared" si="437"/>
        <v>0</v>
      </c>
      <c r="AK3800" s="109">
        <f t="shared" si="437"/>
        <v>0</v>
      </c>
      <c r="AL3800" s="109">
        <f t="shared" si="437"/>
        <v>0</v>
      </c>
    </row>
    <row r="3801" spans="1:38" x14ac:dyDescent="0.3">
      <c r="A3801" s="421"/>
      <c r="B3801" s="421"/>
      <c r="C3801" s="422"/>
      <c r="D3801" s="423"/>
      <c r="E3801" s="421"/>
      <c r="F3801" s="421"/>
      <c r="G3801" s="421"/>
      <c r="H3801" s="421"/>
      <c r="I3801" s="421"/>
      <c r="J3801" s="421"/>
      <c r="K3801" s="421"/>
      <c r="L3801" s="421"/>
      <c r="M3801" s="423"/>
      <c r="N3801" s="340">
        <f>IF(C3801&gt;A_Stammdaten!$B$12,0,SUM(E3801,F3801,H3801,J3801:K3801)-SUM(G3801,I3801,L3801:M3801))</f>
        <v>0</v>
      </c>
      <c r="O3801" s="421"/>
      <c r="P3801" s="421"/>
      <c r="Q3801" s="421"/>
      <c r="R3801" s="421"/>
      <c r="S3801" s="108">
        <f t="shared" si="434"/>
        <v>0</v>
      </c>
      <c r="T3801" s="341">
        <f>IF(ISBLANK($B3801),0,VLOOKUP($B3801,Listen!$A$2:$C$45,2,FALSE))</f>
        <v>0</v>
      </c>
      <c r="U3801" s="341">
        <f>IF(ISBLANK($B3801),0,VLOOKUP($B3801,Listen!$A$2:$C$45,3,FALSE))</f>
        <v>0</v>
      </c>
      <c r="V3801" s="342">
        <f t="shared" si="432"/>
        <v>0</v>
      </c>
      <c r="W3801" s="342">
        <f t="shared" si="436"/>
        <v>0</v>
      </c>
      <c r="X3801" s="342">
        <f t="shared" si="436"/>
        <v>0</v>
      </c>
      <c r="Y3801" s="342">
        <f t="shared" si="436"/>
        <v>0</v>
      </c>
      <c r="Z3801" s="342">
        <f t="shared" si="436"/>
        <v>0</v>
      </c>
      <c r="AA3801" s="342">
        <f t="shared" si="436"/>
        <v>0</v>
      </c>
      <c r="AB3801" s="342">
        <f t="shared" si="436"/>
        <v>0</v>
      </c>
      <c r="AC3801" s="109">
        <f t="shared" si="435"/>
        <v>0</v>
      </c>
      <c r="AD3801" s="109">
        <f>IF(C3801=A_Stammdaten!$B$12,E_SAV!$S3801-E_SAV!$AE3801,HLOOKUP(A_Stammdaten!$B$12-1,$AF$4:$AL$4004,ROW(C3801)-3,FALSE)-$AE3801)</f>
        <v>0</v>
      </c>
      <c r="AE3801" s="109">
        <f>HLOOKUP(A_Stammdaten!$B$12,$AF$4:$AL$4004,ROW(C3801)-3,FALSE)</f>
        <v>0</v>
      </c>
      <c r="AF3801" s="109">
        <f t="shared" si="433"/>
        <v>0</v>
      </c>
      <c r="AG3801" s="109">
        <f t="shared" si="438"/>
        <v>0</v>
      </c>
      <c r="AH3801" s="109">
        <f t="shared" si="438"/>
        <v>0</v>
      </c>
      <c r="AI3801" s="109">
        <f t="shared" si="438"/>
        <v>0</v>
      </c>
      <c r="AJ3801" s="109">
        <f t="shared" si="437"/>
        <v>0</v>
      </c>
      <c r="AK3801" s="109">
        <f t="shared" si="437"/>
        <v>0</v>
      </c>
      <c r="AL3801" s="109">
        <f t="shared" si="437"/>
        <v>0</v>
      </c>
    </row>
    <row r="3802" spans="1:38" x14ac:dyDescent="0.3">
      <c r="A3802" s="421"/>
      <c r="B3802" s="421"/>
      <c r="C3802" s="422"/>
      <c r="D3802" s="423"/>
      <c r="E3802" s="421"/>
      <c r="F3802" s="421"/>
      <c r="G3802" s="421"/>
      <c r="H3802" s="421"/>
      <c r="I3802" s="421"/>
      <c r="J3802" s="421"/>
      <c r="K3802" s="421"/>
      <c r="L3802" s="421"/>
      <c r="M3802" s="423"/>
      <c r="N3802" s="340">
        <f>IF(C3802&gt;A_Stammdaten!$B$12,0,SUM(E3802,F3802,H3802,J3802:K3802)-SUM(G3802,I3802,L3802:M3802))</f>
        <v>0</v>
      </c>
      <c r="O3802" s="421"/>
      <c r="P3802" s="421"/>
      <c r="Q3802" s="421"/>
      <c r="R3802" s="421"/>
      <c r="S3802" s="108">
        <f t="shared" si="434"/>
        <v>0</v>
      </c>
      <c r="T3802" s="341">
        <f>IF(ISBLANK($B3802),0,VLOOKUP($B3802,Listen!$A$2:$C$45,2,FALSE))</f>
        <v>0</v>
      </c>
      <c r="U3802" s="341">
        <f>IF(ISBLANK($B3802),0,VLOOKUP($B3802,Listen!$A$2:$C$45,3,FALSE))</f>
        <v>0</v>
      </c>
      <c r="V3802" s="342">
        <f t="shared" si="432"/>
        <v>0</v>
      </c>
      <c r="W3802" s="342">
        <f t="shared" si="436"/>
        <v>0</v>
      </c>
      <c r="X3802" s="342">
        <f t="shared" si="436"/>
        <v>0</v>
      </c>
      <c r="Y3802" s="342">
        <f t="shared" si="436"/>
        <v>0</v>
      </c>
      <c r="Z3802" s="342">
        <f t="shared" si="436"/>
        <v>0</v>
      </c>
      <c r="AA3802" s="342">
        <f t="shared" si="436"/>
        <v>0</v>
      </c>
      <c r="AB3802" s="342">
        <f t="shared" si="436"/>
        <v>0</v>
      </c>
      <c r="AC3802" s="109">
        <f t="shared" si="435"/>
        <v>0</v>
      </c>
      <c r="AD3802" s="109">
        <f>IF(C3802=A_Stammdaten!$B$12,E_SAV!$S3802-E_SAV!$AE3802,HLOOKUP(A_Stammdaten!$B$12-1,$AF$4:$AL$4004,ROW(C3802)-3,FALSE)-$AE3802)</f>
        <v>0</v>
      </c>
      <c r="AE3802" s="109">
        <f>HLOOKUP(A_Stammdaten!$B$12,$AF$4:$AL$4004,ROW(C3802)-3,FALSE)</f>
        <v>0</v>
      </c>
      <c r="AF3802" s="109">
        <f t="shared" si="433"/>
        <v>0</v>
      </c>
      <c r="AG3802" s="109">
        <f t="shared" si="438"/>
        <v>0</v>
      </c>
      <c r="AH3802" s="109">
        <f t="shared" si="438"/>
        <v>0</v>
      </c>
      <c r="AI3802" s="109">
        <f t="shared" si="438"/>
        <v>0</v>
      </c>
      <c r="AJ3802" s="109">
        <f t="shared" si="437"/>
        <v>0</v>
      </c>
      <c r="AK3802" s="109">
        <f t="shared" si="437"/>
        <v>0</v>
      </c>
      <c r="AL3802" s="109">
        <f t="shared" si="437"/>
        <v>0</v>
      </c>
    </row>
    <row r="3803" spans="1:38" x14ac:dyDescent="0.3">
      <c r="A3803" s="421"/>
      <c r="B3803" s="421"/>
      <c r="C3803" s="422"/>
      <c r="D3803" s="423"/>
      <c r="E3803" s="421"/>
      <c r="F3803" s="421"/>
      <c r="G3803" s="421"/>
      <c r="H3803" s="421"/>
      <c r="I3803" s="421"/>
      <c r="J3803" s="421"/>
      <c r="K3803" s="421"/>
      <c r="L3803" s="421"/>
      <c r="M3803" s="423"/>
      <c r="N3803" s="340">
        <f>IF(C3803&gt;A_Stammdaten!$B$12,0,SUM(E3803,F3803,H3803,J3803:K3803)-SUM(G3803,I3803,L3803:M3803))</f>
        <v>0</v>
      </c>
      <c r="O3803" s="421"/>
      <c r="P3803" s="421"/>
      <c r="Q3803" s="421"/>
      <c r="R3803" s="421"/>
      <c r="S3803" s="108">
        <f t="shared" si="434"/>
        <v>0</v>
      </c>
      <c r="T3803" s="341">
        <f>IF(ISBLANK($B3803),0,VLOOKUP($B3803,Listen!$A$2:$C$45,2,FALSE))</f>
        <v>0</v>
      </c>
      <c r="U3803" s="341">
        <f>IF(ISBLANK($B3803),0,VLOOKUP($B3803,Listen!$A$2:$C$45,3,FALSE))</f>
        <v>0</v>
      </c>
      <c r="V3803" s="342">
        <f t="shared" si="432"/>
        <v>0</v>
      </c>
      <c r="W3803" s="342">
        <f t="shared" si="436"/>
        <v>0</v>
      </c>
      <c r="X3803" s="342">
        <f t="shared" si="436"/>
        <v>0</v>
      </c>
      <c r="Y3803" s="342">
        <f t="shared" si="436"/>
        <v>0</v>
      </c>
      <c r="Z3803" s="342">
        <f t="shared" si="436"/>
        <v>0</v>
      </c>
      <c r="AA3803" s="342">
        <f t="shared" si="436"/>
        <v>0</v>
      </c>
      <c r="AB3803" s="342">
        <f t="shared" si="436"/>
        <v>0</v>
      </c>
      <c r="AC3803" s="109">
        <f t="shared" si="435"/>
        <v>0</v>
      </c>
      <c r="AD3803" s="109">
        <f>IF(C3803=A_Stammdaten!$B$12,E_SAV!$S3803-E_SAV!$AE3803,HLOOKUP(A_Stammdaten!$B$12-1,$AF$4:$AL$4004,ROW(C3803)-3,FALSE)-$AE3803)</f>
        <v>0</v>
      </c>
      <c r="AE3803" s="109">
        <f>HLOOKUP(A_Stammdaten!$B$12,$AF$4:$AL$4004,ROW(C3803)-3,FALSE)</f>
        <v>0</v>
      </c>
      <c r="AF3803" s="109">
        <f t="shared" si="433"/>
        <v>0</v>
      </c>
      <c r="AG3803" s="109">
        <f t="shared" si="438"/>
        <v>0</v>
      </c>
      <c r="AH3803" s="109">
        <f t="shared" si="438"/>
        <v>0</v>
      </c>
      <c r="AI3803" s="109">
        <f t="shared" si="438"/>
        <v>0</v>
      </c>
      <c r="AJ3803" s="109">
        <f t="shared" si="437"/>
        <v>0</v>
      </c>
      <c r="AK3803" s="109">
        <f t="shared" si="437"/>
        <v>0</v>
      </c>
      <c r="AL3803" s="109">
        <f t="shared" si="437"/>
        <v>0</v>
      </c>
    </row>
    <row r="3804" spans="1:38" x14ac:dyDescent="0.3">
      <c r="A3804" s="421"/>
      <c r="B3804" s="421"/>
      <c r="C3804" s="422"/>
      <c r="D3804" s="423"/>
      <c r="E3804" s="421"/>
      <c r="F3804" s="421"/>
      <c r="G3804" s="421"/>
      <c r="H3804" s="421"/>
      <c r="I3804" s="421"/>
      <c r="J3804" s="421"/>
      <c r="K3804" s="421"/>
      <c r="L3804" s="421"/>
      <c r="M3804" s="423"/>
      <c r="N3804" s="340">
        <f>IF(C3804&gt;A_Stammdaten!$B$12,0,SUM(E3804,F3804,H3804,J3804:K3804)-SUM(G3804,I3804,L3804:M3804))</f>
        <v>0</v>
      </c>
      <c r="O3804" s="421"/>
      <c r="P3804" s="421"/>
      <c r="Q3804" s="421"/>
      <c r="R3804" s="421"/>
      <c r="S3804" s="108">
        <f t="shared" si="434"/>
        <v>0</v>
      </c>
      <c r="T3804" s="341">
        <f>IF(ISBLANK($B3804),0,VLOOKUP($B3804,Listen!$A$2:$C$45,2,FALSE))</f>
        <v>0</v>
      </c>
      <c r="U3804" s="341">
        <f>IF(ISBLANK($B3804),0,VLOOKUP($B3804,Listen!$A$2:$C$45,3,FALSE))</f>
        <v>0</v>
      </c>
      <c r="V3804" s="342">
        <f t="shared" si="432"/>
        <v>0</v>
      </c>
      <c r="W3804" s="342">
        <f t="shared" si="436"/>
        <v>0</v>
      </c>
      <c r="X3804" s="342">
        <f t="shared" si="436"/>
        <v>0</v>
      </c>
      <c r="Y3804" s="342">
        <f t="shared" si="436"/>
        <v>0</v>
      </c>
      <c r="Z3804" s="342">
        <f t="shared" si="436"/>
        <v>0</v>
      </c>
      <c r="AA3804" s="342">
        <f t="shared" si="436"/>
        <v>0</v>
      </c>
      <c r="AB3804" s="342">
        <f t="shared" si="436"/>
        <v>0</v>
      </c>
      <c r="AC3804" s="109">
        <f t="shared" si="435"/>
        <v>0</v>
      </c>
      <c r="AD3804" s="109">
        <f>IF(C3804=A_Stammdaten!$B$12,E_SAV!$S3804-E_SAV!$AE3804,HLOOKUP(A_Stammdaten!$B$12-1,$AF$4:$AL$4004,ROW(C3804)-3,FALSE)-$AE3804)</f>
        <v>0</v>
      </c>
      <c r="AE3804" s="109">
        <f>HLOOKUP(A_Stammdaten!$B$12,$AF$4:$AL$4004,ROW(C3804)-3,FALSE)</f>
        <v>0</v>
      </c>
      <c r="AF3804" s="109">
        <f t="shared" si="433"/>
        <v>0</v>
      </c>
      <c r="AG3804" s="109">
        <f t="shared" si="438"/>
        <v>0</v>
      </c>
      <c r="AH3804" s="109">
        <f t="shared" si="438"/>
        <v>0</v>
      </c>
      <c r="AI3804" s="109">
        <f t="shared" si="438"/>
        <v>0</v>
      </c>
      <c r="AJ3804" s="109">
        <f t="shared" si="437"/>
        <v>0</v>
      </c>
      <c r="AK3804" s="109">
        <f t="shared" si="437"/>
        <v>0</v>
      </c>
      <c r="AL3804" s="109">
        <f t="shared" si="437"/>
        <v>0</v>
      </c>
    </row>
    <row r="3805" spans="1:38" x14ac:dyDescent="0.3">
      <c r="A3805" s="421"/>
      <c r="B3805" s="421"/>
      <c r="C3805" s="422"/>
      <c r="D3805" s="423"/>
      <c r="E3805" s="421"/>
      <c r="F3805" s="421"/>
      <c r="G3805" s="421"/>
      <c r="H3805" s="421"/>
      <c r="I3805" s="421"/>
      <c r="J3805" s="421"/>
      <c r="K3805" s="421"/>
      <c r="L3805" s="421"/>
      <c r="M3805" s="423"/>
      <c r="N3805" s="340">
        <f>IF(C3805&gt;A_Stammdaten!$B$12,0,SUM(E3805,F3805,H3805,J3805:K3805)-SUM(G3805,I3805,L3805:M3805))</f>
        <v>0</v>
      </c>
      <c r="O3805" s="421"/>
      <c r="P3805" s="421"/>
      <c r="Q3805" s="421"/>
      <c r="R3805" s="421"/>
      <c r="S3805" s="108">
        <f t="shared" si="434"/>
        <v>0</v>
      </c>
      <c r="T3805" s="341">
        <f>IF(ISBLANK($B3805),0,VLOOKUP($B3805,Listen!$A$2:$C$45,2,FALSE))</f>
        <v>0</v>
      </c>
      <c r="U3805" s="341">
        <f>IF(ISBLANK($B3805),0,VLOOKUP($B3805,Listen!$A$2:$C$45,3,FALSE))</f>
        <v>0</v>
      </c>
      <c r="V3805" s="342">
        <f t="shared" si="432"/>
        <v>0</v>
      </c>
      <c r="W3805" s="342">
        <f t="shared" si="436"/>
        <v>0</v>
      </c>
      <c r="X3805" s="342">
        <f t="shared" si="436"/>
        <v>0</v>
      </c>
      <c r="Y3805" s="342">
        <f t="shared" si="436"/>
        <v>0</v>
      </c>
      <c r="Z3805" s="342">
        <f t="shared" si="436"/>
        <v>0</v>
      </c>
      <c r="AA3805" s="342">
        <f t="shared" si="436"/>
        <v>0</v>
      </c>
      <c r="AB3805" s="342">
        <f t="shared" si="436"/>
        <v>0</v>
      </c>
      <c r="AC3805" s="109">
        <f t="shared" si="435"/>
        <v>0</v>
      </c>
      <c r="AD3805" s="109">
        <f>IF(C3805=A_Stammdaten!$B$12,E_SAV!$S3805-E_SAV!$AE3805,HLOOKUP(A_Stammdaten!$B$12-1,$AF$4:$AL$4004,ROW(C3805)-3,FALSE)-$AE3805)</f>
        <v>0</v>
      </c>
      <c r="AE3805" s="109">
        <f>HLOOKUP(A_Stammdaten!$B$12,$AF$4:$AL$4004,ROW(C3805)-3,FALSE)</f>
        <v>0</v>
      </c>
      <c r="AF3805" s="109">
        <f t="shared" si="433"/>
        <v>0</v>
      </c>
      <c r="AG3805" s="109">
        <f t="shared" si="438"/>
        <v>0</v>
      </c>
      <c r="AH3805" s="109">
        <f t="shared" si="438"/>
        <v>0</v>
      </c>
      <c r="AI3805" s="109">
        <f t="shared" si="438"/>
        <v>0</v>
      </c>
      <c r="AJ3805" s="109">
        <f t="shared" si="437"/>
        <v>0</v>
      </c>
      <c r="AK3805" s="109">
        <f t="shared" si="437"/>
        <v>0</v>
      </c>
      <c r="AL3805" s="109">
        <f t="shared" si="437"/>
        <v>0</v>
      </c>
    </row>
    <row r="3806" spans="1:38" x14ac:dyDescent="0.3">
      <c r="A3806" s="421"/>
      <c r="B3806" s="421"/>
      <c r="C3806" s="422"/>
      <c r="D3806" s="423"/>
      <c r="E3806" s="421"/>
      <c r="F3806" s="421"/>
      <c r="G3806" s="421"/>
      <c r="H3806" s="421"/>
      <c r="I3806" s="421"/>
      <c r="J3806" s="421"/>
      <c r="K3806" s="421"/>
      <c r="L3806" s="421"/>
      <c r="M3806" s="423"/>
      <c r="N3806" s="340">
        <f>IF(C3806&gt;A_Stammdaten!$B$12,0,SUM(E3806,F3806,H3806,J3806:K3806)-SUM(G3806,I3806,L3806:M3806))</f>
        <v>0</v>
      </c>
      <c r="O3806" s="421"/>
      <c r="P3806" s="421"/>
      <c r="Q3806" s="421"/>
      <c r="R3806" s="421"/>
      <c r="S3806" s="108">
        <f t="shared" si="434"/>
        <v>0</v>
      </c>
      <c r="T3806" s="341">
        <f>IF(ISBLANK($B3806),0,VLOOKUP($B3806,Listen!$A$2:$C$45,2,FALSE))</f>
        <v>0</v>
      </c>
      <c r="U3806" s="341">
        <f>IF(ISBLANK($B3806),0,VLOOKUP($B3806,Listen!$A$2:$C$45,3,FALSE))</f>
        <v>0</v>
      </c>
      <c r="V3806" s="342">
        <f t="shared" si="432"/>
        <v>0</v>
      </c>
      <c r="W3806" s="342">
        <f t="shared" si="436"/>
        <v>0</v>
      </c>
      <c r="X3806" s="342">
        <f t="shared" si="436"/>
        <v>0</v>
      </c>
      <c r="Y3806" s="342">
        <f t="shared" si="436"/>
        <v>0</v>
      </c>
      <c r="Z3806" s="342">
        <f t="shared" si="436"/>
        <v>0</v>
      </c>
      <c r="AA3806" s="342">
        <f t="shared" si="436"/>
        <v>0</v>
      </c>
      <c r="AB3806" s="342">
        <f t="shared" si="436"/>
        <v>0</v>
      </c>
      <c r="AC3806" s="109">
        <f t="shared" si="435"/>
        <v>0</v>
      </c>
      <c r="AD3806" s="109">
        <f>IF(C3806=A_Stammdaten!$B$12,E_SAV!$S3806-E_SAV!$AE3806,HLOOKUP(A_Stammdaten!$B$12-1,$AF$4:$AL$4004,ROW(C3806)-3,FALSE)-$AE3806)</f>
        <v>0</v>
      </c>
      <c r="AE3806" s="109">
        <f>HLOOKUP(A_Stammdaten!$B$12,$AF$4:$AL$4004,ROW(C3806)-3,FALSE)</f>
        <v>0</v>
      </c>
      <c r="AF3806" s="109">
        <f t="shared" si="433"/>
        <v>0</v>
      </c>
      <c r="AG3806" s="109">
        <f t="shared" si="438"/>
        <v>0</v>
      </c>
      <c r="AH3806" s="109">
        <f t="shared" si="438"/>
        <v>0</v>
      </c>
      <c r="AI3806" s="109">
        <f t="shared" si="438"/>
        <v>0</v>
      </c>
      <c r="AJ3806" s="109">
        <f t="shared" si="437"/>
        <v>0</v>
      </c>
      <c r="AK3806" s="109">
        <f t="shared" si="437"/>
        <v>0</v>
      </c>
      <c r="AL3806" s="109">
        <f t="shared" si="437"/>
        <v>0</v>
      </c>
    </row>
    <row r="3807" spans="1:38" x14ac:dyDescent="0.3">
      <c r="A3807" s="421"/>
      <c r="B3807" s="421"/>
      <c r="C3807" s="422"/>
      <c r="D3807" s="423"/>
      <c r="E3807" s="421"/>
      <c r="F3807" s="421"/>
      <c r="G3807" s="421"/>
      <c r="H3807" s="421"/>
      <c r="I3807" s="421"/>
      <c r="J3807" s="421"/>
      <c r="K3807" s="421"/>
      <c r="L3807" s="421"/>
      <c r="M3807" s="423"/>
      <c r="N3807" s="340">
        <f>IF(C3807&gt;A_Stammdaten!$B$12,0,SUM(E3807,F3807,H3807,J3807:K3807)-SUM(G3807,I3807,L3807:M3807))</f>
        <v>0</v>
      </c>
      <c r="O3807" s="421"/>
      <c r="P3807" s="421"/>
      <c r="Q3807" s="421"/>
      <c r="R3807" s="421"/>
      <c r="S3807" s="108">
        <f t="shared" si="434"/>
        <v>0</v>
      </c>
      <c r="T3807" s="341">
        <f>IF(ISBLANK($B3807),0,VLOOKUP($B3807,Listen!$A$2:$C$45,2,FALSE))</f>
        <v>0</v>
      </c>
      <c r="U3807" s="341">
        <f>IF(ISBLANK($B3807),0,VLOOKUP($B3807,Listen!$A$2:$C$45,3,FALSE))</f>
        <v>0</v>
      </c>
      <c r="V3807" s="342">
        <f t="shared" si="432"/>
        <v>0</v>
      </c>
      <c r="W3807" s="342">
        <f t="shared" si="436"/>
        <v>0</v>
      </c>
      <c r="X3807" s="342">
        <f t="shared" si="436"/>
        <v>0</v>
      </c>
      <c r="Y3807" s="342">
        <f t="shared" si="436"/>
        <v>0</v>
      </c>
      <c r="Z3807" s="342">
        <f t="shared" si="436"/>
        <v>0</v>
      </c>
      <c r="AA3807" s="342">
        <f t="shared" si="436"/>
        <v>0</v>
      </c>
      <c r="AB3807" s="342">
        <f t="shared" si="436"/>
        <v>0</v>
      </c>
      <c r="AC3807" s="109">
        <f t="shared" si="435"/>
        <v>0</v>
      </c>
      <c r="AD3807" s="109">
        <f>IF(C3807=A_Stammdaten!$B$12,E_SAV!$S3807-E_SAV!$AE3807,HLOOKUP(A_Stammdaten!$B$12-1,$AF$4:$AL$4004,ROW(C3807)-3,FALSE)-$AE3807)</f>
        <v>0</v>
      </c>
      <c r="AE3807" s="109">
        <f>HLOOKUP(A_Stammdaten!$B$12,$AF$4:$AL$4004,ROW(C3807)-3,FALSE)</f>
        <v>0</v>
      </c>
      <c r="AF3807" s="109">
        <f t="shared" si="433"/>
        <v>0</v>
      </c>
      <c r="AG3807" s="109">
        <f t="shared" si="438"/>
        <v>0</v>
      </c>
      <c r="AH3807" s="109">
        <f t="shared" si="438"/>
        <v>0</v>
      </c>
      <c r="AI3807" s="109">
        <f t="shared" si="438"/>
        <v>0</v>
      </c>
      <c r="AJ3807" s="109">
        <f t="shared" si="437"/>
        <v>0</v>
      </c>
      <c r="AK3807" s="109">
        <f t="shared" si="437"/>
        <v>0</v>
      </c>
      <c r="AL3807" s="109">
        <f t="shared" si="437"/>
        <v>0</v>
      </c>
    </row>
    <row r="3808" spans="1:38" x14ac:dyDescent="0.3">
      <c r="A3808" s="421"/>
      <c r="B3808" s="421"/>
      <c r="C3808" s="422"/>
      <c r="D3808" s="423"/>
      <c r="E3808" s="421"/>
      <c r="F3808" s="421"/>
      <c r="G3808" s="421"/>
      <c r="H3808" s="421"/>
      <c r="I3808" s="421"/>
      <c r="J3808" s="421"/>
      <c r="K3808" s="421"/>
      <c r="L3808" s="421"/>
      <c r="M3808" s="423"/>
      <c r="N3808" s="340">
        <f>IF(C3808&gt;A_Stammdaten!$B$12,0,SUM(E3808,F3808,H3808,J3808:K3808)-SUM(G3808,I3808,L3808:M3808))</f>
        <v>0</v>
      </c>
      <c r="O3808" s="421"/>
      <c r="P3808" s="421"/>
      <c r="Q3808" s="421"/>
      <c r="R3808" s="421"/>
      <c r="S3808" s="108">
        <f t="shared" si="434"/>
        <v>0</v>
      </c>
      <c r="T3808" s="341">
        <f>IF(ISBLANK($B3808),0,VLOOKUP($B3808,Listen!$A$2:$C$45,2,FALSE))</f>
        <v>0</v>
      </c>
      <c r="U3808" s="341">
        <f>IF(ISBLANK($B3808),0,VLOOKUP($B3808,Listen!$A$2:$C$45,3,FALSE))</f>
        <v>0</v>
      </c>
      <c r="V3808" s="342">
        <f t="shared" si="432"/>
        <v>0</v>
      </c>
      <c r="W3808" s="342">
        <f t="shared" si="436"/>
        <v>0</v>
      </c>
      <c r="X3808" s="342">
        <f t="shared" si="436"/>
        <v>0</v>
      </c>
      <c r="Y3808" s="342">
        <f t="shared" si="436"/>
        <v>0</v>
      </c>
      <c r="Z3808" s="342">
        <f t="shared" si="436"/>
        <v>0</v>
      </c>
      <c r="AA3808" s="342">
        <f t="shared" si="436"/>
        <v>0</v>
      </c>
      <c r="AB3808" s="342">
        <f t="shared" si="436"/>
        <v>0</v>
      </c>
      <c r="AC3808" s="109">
        <f t="shared" si="435"/>
        <v>0</v>
      </c>
      <c r="AD3808" s="109">
        <f>IF(C3808=A_Stammdaten!$B$12,E_SAV!$S3808-E_SAV!$AE3808,HLOOKUP(A_Stammdaten!$B$12-1,$AF$4:$AL$4004,ROW(C3808)-3,FALSE)-$AE3808)</f>
        <v>0</v>
      </c>
      <c r="AE3808" s="109">
        <f>HLOOKUP(A_Stammdaten!$B$12,$AF$4:$AL$4004,ROW(C3808)-3,FALSE)</f>
        <v>0</v>
      </c>
      <c r="AF3808" s="109">
        <f t="shared" si="433"/>
        <v>0</v>
      </c>
      <c r="AG3808" s="109">
        <f t="shared" si="438"/>
        <v>0</v>
      </c>
      <c r="AH3808" s="109">
        <f t="shared" si="438"/>
        <v>0</v>
      </c>
      <c r="AI3808" s="109">
        <f t="shared" si="438"/>
        <v>0</v>
      </c>
      <c r="AJ3808" s="109">
        <f t="shared" si="437"/>
        <v>0</v>
      </c>
      <c r="AK3808" s="109">
        <f t="shared" si="437"/>
        <v>0</v>
      </c>
      <c r="AL3808" s="109">
        <f t="shared" si="437"/>
        <v>0</v>
      </c>
    </row>
    <row r="3809" spans="1:38" x14ac:dyDescent="0.3">
      <c r="A3809" s="421"/>
      <c r="B3809" s="421"/>
      <c r="C3809" s="422"/>
      <c r="D3809" s="423"/>
      <c r="E3809" s="421"/>
      <c r="F3809" s="421"/>
      <c r="G3809" s="421"/>
      <c r="H3809" s="421"/>
      <c r="I3809" s="421"/>
      <c r="J3809" s="421"/>
      <c r="K3809" s="421"/>
      <c r="L3809" s="421"/>
      <c r="M3809" s="423"/>
      <c r="N3809" s="340">
        <f>IF(C3809&gt;A_Stammdaten!$B$12,0,SUM(E3809,F3809,H3809,J3809:K3809)-SUM(G3809,I3809,L3809:M3809))</f>
        <v>0</v>
      </c>
      <c r="O3809" s="421"/>
      <c r="P3809" s="421"/>
      <c r="Q3809" s="421"/>
      <c r="R3809" s="421"/>
      <c r="S3809" s="108">
        <f t="shared" si="434"/>
        <v>0</v>
      </c>
      <c r="T3809" s="341">
        <f>IF(ISBLANK($B3809),0,VLOOKUP($B3809,Listen!$A$2:$C$45,2,FALSE))</f>
        <v>0</v>
      </c>
      <c r="U3809" s="341">
        <f>IF(ISBLANK($B3809),0,VLOOKUP($B3809,Listen!$A$2:$C$45,3,FALSE))</f>
        <v>0</v>
      </c>
      <c r="V3809" s="342">
        <f t="shared" si="432"/>
        <v>0</v>
      </c>
      <c r="W3809" s="342">
        <f t="shared" si="436"/>
        <v>0</v>
      </c>
      <c r="X3809" s="342">
        <f t="shared" si="436"/>
        <v>0</v>
      </c>
      <c r="Y3809" s="342">
        <f t="shared" si="436"/>
        <v>0</v>
      </c>
      <c r="Z3809" s="342">
        <f t="shared" si="436"/>
        <v>0</v>
      </c>
      <c r="AA3809" s="342">
        <f t="shared" si="436"/>
        <v>0</v>
      </c>
      <c r="AB3809" s="342">
        <f t="shared" si="436"/>
        <v>0</v>
      </c>
      <c r="AC3809" s="109">
        <f t="shared" si="435"/>
        <v>0</v>
      </c>
      <c r="AD3809" s="109">
        <f>IF(C3809=A_Stammdaten!$B$12,E_SAV!$S3809-E_SAV!$AE3809,HLOOKUP(A_Stammdaten!$B$12-1,$AF$4:$AL$4004,ROW(C3809)-3,FALSE)-$AE3809)</f>
        <v>0</v>
      </c>
      <c r="AE3809" s="109">
        <f>HLOOKUP(A_Stammdaten!$B$12,$AF$4:$AL$4004,ROW(C3809)-3,FALSE)</f>
        <v>0</v>
      </c>
      <c r="AF3809" s="109">
        <f t="shared" si="433"/>
        <v>0</v>
      </c>
      <c r="AG3809" s="109">
        <f t="shared" si="438"/>
        <v>0</v>
      </c>
      <c r="AH3809" s="109">
        <f t="shared" si="438"/>
        <v>0</v>
      </c>
      <c r="AI3809" s="109">
        <f t="shared" si="438"/>
        <v>0</v>
      </c>
      <c r="AJ3809" s="109">
        <f t="shared" si="437"/>
        <v>0</v>
      </c>
      <c r="AK3809" s="109">
        <f t="shared" si="437"/>
        <v>0</v>
      </c>
      <c r="AL3809" s="109">
        <f t="shared" si="437"/>
        <v>0</v>
      </c>
    </row>
    <row r="3810" spans="1:38" x14ac:dyDescent="0.3">
      <c r="A3810" s="421"/>
      <c r="B3810" s="421"/>
      <c r="C3810" s="422"/>
      <c r="D3810" s="423"/>
      <c r="E3810" s="421"/>
      <c r="F3810" s="421"/>
      <c r="G3810" s="421"/>
      <c r="H3810" s="421"/>
      <c r="I3810" s="421"/>
      <c r="J3810" s="421"/>
      <c r="K3810" s="421"/>
      <c r="L3810" s="421"/>
      <c r="M3810" s="423"/>
      <c r="N3810" s="340">
        <f>IF(C3810&gt;A_Stammdaten!$B$12,0,SUM(E3810,F3810,H3810,J3810:K3810)-SUM(G3810,I3810,L3810:M3810))</f>
        <v>0</v>
      </c>
      <c r="O3810" s="421"/>
      <c r="P3810" s="421"/>
      <c r="Q3810" s="421"/>
      <c r="R3810" s="421"/>
      <c r="S3810" s="108">
        <f t="shared" si="434"/>
        <v>0</v>
      </c>
      <c r="T3810" s="341">
        <f>IF(ISBLANK($B3810),0,VLOOKUP($B3810,Listen!$A$2:$C$45,2,FALSE))</f>
        <v>0</v>
      </c>
      <c r="U3810" s="341">
        <f>IF(ISBLANK($B3810),0,VLOOKUP($B3810,Listen!$A$2:$C$45,3,FALSE))</f>
        <v>0</v>
      </c>
      <c r="V3810" s="342">
        <f t="shared" si="432"/>
        <v>0</v>
      </c>
      <c r="W3810" s="342">
        <f t="shared" si="436"/>
        <v>0</v>
      </c>
      <c r="X3810" s="342">
        <f t="shared" si="436"/>
        <v>0</v>
      </c>
      <c r="Y3810" s="342">
        <f t="shared" si="436"/>
        <v>0</v>
      </c>
      <c r="Z3810" s="342">
        <f t="shared" si="436"/>
        <v>0</v>
      </c>
      <c r="AA3810" s="342">
        <f t="shared" si="436"/>
        <v>0</v>
      </c>
      <c r="AB3810" s="342">
        <f t="shared" si="436"/>
        <v>0</v>
      </c>
      <c r="AC3810" s="109">
        <f t="shared" si="435"/>
        <v>0</v>
      </c>
      <c r="AD3810" s="109">
        <f>IF(C3810=A_Stammdaten!$B$12,E_SAV!$S3810-E_SAV!$AE3810,HLOOKUP(A_Stammdaten!$B$12-1,$AF$4:$AL$4004,ROW(C3810)-3,FALSE)-$AE3810)</f>
        <v>0</v>
      </c>
      <c r="AE3810" s="109">
        <f>HLOOKUP(A_Stammdaten!$B$12,$AF$4:$AL$4004,ROW(C3810)-3,FALSE)</f>
        <v>0</v>
      </c>
      <c r="AF3810" s="109">
        <f t="shared" si="433"/>
        <v>0</v>
      </c>
      <c r="AG3810" s="109">
        <f t="shared" si="438"/>
        <v>0</v>
      </c>
      <c r="AH3810" s="109">
        <f t="shared" si="438"/>
        <v>0</v>
      </c>
      <c r="AI3810" s="109">
        <f t="shared" si="438"/>
        <v>0</v>
      </c>
      <c r="AJ3810" s="109">
        <f t="shared" si="437"/>
        <v>0</v>
      </c>
      <c r="AK3810" s="109">
        <f t="shared" si="437"/>
        <v>0</v>
      </c>
      <c r="AL3810" s="109">
        <f t="shared" si="437"/>
        <v>0</v>
      </c>
    </row>
    <row r="3811" spans="1:38" x14ac:dyDescent="0.3">
      <c r="A3811" s="421"/>
      <c r="B3811" s="421"/>
      <c r="C3811" s="422"/>
      <c r="D3811" s="423"/>
      <c r="E3811" s="421"/>
      <c r="F3811" s="421"/>
      <c r="G3811" s="421"/>
      <c r="H3811" s="421"/>
      <c r="I3811" s="421"/>
      <c r="J3811" s="421"/>
      <c r="K3811" s="421"/>
      <c r="L3811" s="421"/>
      <c r="M3811" s="423"/>
      <c r="N3811" s="340">
        <f>IF(C3811&gt;A_Stammdaten!$B$12,0,SUM(E3811,F3811,H3811,J3811:K3811)-SUM(G3811,I3811,L3811:M3811))</f>
        <v>0</v>
      </c>
      <c r="O3811" s="421"/>
      <c r="P3811" s="421"/>
      <c r="Q3811" s="421"/>
      <c r="R3811" s="421"/>
      <c r="S3811" s="108">
        <f t="shared" si="434"/>
        <v>0</v>
      </c>
      <c r="T3811" s="341">
        <f>IF(ISBLANK($B3811),0,VLOOKUP($B3811,Listen!$A$2:$C$45,2,FALSE))</f>
        <v>0</v>
      </c>
      <c r="U3811" s="341">
        <f>IF(ISBLANK($B3811),0,VLOOKUP($B3811,Listen!$A$2:$C$45,3,FALSE))</f>
        <v>0</v>
      </c>
      <c r="V3811" s="342">
        <f t="shared" si="432"/>
        <v>0</v>
      </c>
      <c r="W3811" s="342">
        <f t="shared" si="436"/>
        <v>0</v>
      </c>
      <c r="X3811" s="342">
        <f t="shared" si="436"/>
        <v>0</v>
      </c>
      <c r="Y3811" s="342">
        <f t="shared" si="436"/>
        <v>0</v>
      </c>
      <c r="Z3811" s="342">
        <f t="shared" si="436"/>
        <v>0</v>
      </c>
      <c r="AA3811" s="342">
        <f t="shared" si="436"/>
        <v>0</v>
      </c>
      <c r="AB3811" s="342">
        <f t="shared" si="436"/>
        <v>0</v>
      </c>
      <c r="AC3811" s="109">
        <f t="shared" si="435"/>
        <v>0</v>
      </c>
      <c r="AD3811" s="109">
        <f>IF(C3811=A_Stammdaten!$B$12,E_SAV!$S3811-E_SAV!$AE3811,HLOOKUP(A_Stammdaten!$B$12-1,$AF$4:$AL$4004,ROW(C3811)-3,FALSE)-$AE3811)</f>
        <v>0</v>
      </c>
      <c r="AE3811" s="109">
        <f>HLOOKUP(A_Stammdaten!$B$12,$AF$4:$AL$4004,ROW(C3811)-3,FALSE)</f>
        <v>0</v>
      </c>
      <c r="AF3811" s="109">
        <f t="shared" si="433"/>
        <v>0</v>
      </c>
      <c r="AG3811" s="109">
        <f t="shared" si="438"/>
        <v>0</v>
      </c>
      <c r="AH3811" s="109">
        <f t="shared" si="438"/>
        <v>0</v>
      </c>
      <c r="AI3811" s="109">
        <f t="shared" si="438"/>
        <v>0</v>
      </c>
      <c r="AJ3811" s="109">
        <f t="shared" si="437"/>
        <v>0</v>
      </c>
      <c r="AK3811" s="109">
        <f t="shared" si="437"/>
        <v>0</v>
      </c>
      <c r="AL3811" s="109">
        <f t="shared" si="437"/>
        <v>0</v>
      </c>
    </row>
    <row r="3812" spans="1:38" x14ac:dyDescent="0.3">
      <c r="A3812" s="421"/>
      <c r="B3812" s="421"/>
      <c r="C3812" s="422"/>
      <c r="D3812" s="423"/>
      <c r="E3812" s="421"/>
      <c r="F3812" s="421"/>
      <c r="G3812" s="421"/>
      <c r="H3812" s="421"/>
      <c r="I3812" s="421"/>
      <c r="J3812" s="421"/>
      <c r="K3812" s="421"/>
      <c r="L3812" s="421"/>
      <c r="M3812" s="423"/>
      <c r="N3812" s="340">
        <f>IF(C3812&gt;A_Stammdaten!$B$12,0,SUM(E3812,F3812,H3812,J3812:K3812)-SUM(G3812,I3812,L3812:M3812))</f>
        <v>0</v>
      </c>
      <c r="O3812" s="421"/>
      <c r="P3812" s="421"/>
      <c r="Q3812" s="421"/>
      <c r="R3812" s="421"/>
      <c r="S3812" s="108">
        <f t="shared" si="434"/>
        <v>0</v>
      </c>
      <c r="T3812" s="341">
        <f>IF(ISBLANK($B3812),0,VLOOKUP($B3812,Listen!$A$2:$C$45,2,FALSE))</f>
        <v>0</v>
      </c>
      <c r="U3812" s="341">
        <f>IF(ISBLANK($B3812),0,VLOOKUP($B3812,Listen!$A$2:$C$45,3,FALSE))</f>
        <v>0</v>
      </c>
      <c r="V3812" s="342">
        <f t="shared" si="432"/>
        <v>0</v>
      </c>
      <c r="W3812" s="342">
        <f t="shared" si="436"/>
        <v>0</v>
      </c>
      <c r="X3812" s="342">
        <f t="shared" si="436"/>
        <v>0</v>
      </c>
      <c r="Y3812" s="342">
        <f t="shared" si="436"/>
        <v>0</v>
      </c>
      <c r="Z3812" s="342">
        <f t="shared" si="436"/>
        <v>0</v>
      </c>
      <c r="AA3812" s="342">
        <f t="shared" si="436"/>
        <v>0</v>
      </c>
      <c r="AB3812" s="342">
        <f t="shared" si="436"/>
        <v>0</v>
      </c>
      <c r="AC3812" s="109">
        <f t="shared" si="435"/>
        <v>0</v>
      </c>
      <c r="AD3812" s="109">
        <f>IF(C3812=A_Stammdaten!$B$12,E_SAV!$S3812-E_SAV!$AE3812,HLOOKUP(A_Stammdaten!$B$12-1,$AF$4:$AL$4004,ROW(C3812)-3,FALSE)-$AE3812)</f>
        <v>0</v>
      </c>
      <c r="AE3812" s="109">
        <f>HLOOKUP(A_Stammdaten!$B$12,$AF$4:$AL$4004,ROW(C3812)-3,FALSE)</f>
        <v>0</v>
      </c>
      <c r="AF3812" s="109">
        <f t="shared" si="433"/>
        <v>0</v>
      </c>
      <c r="AG3812" s="109">
        <f t="shared" si="438"/>
        <v>0</v>
      </c>
      <c r="AH3812" s="109">
        <f t="shared" si="438"/>
        <v>0</v>
      </c>
      <c r="AI3812" s="109">
        <f t="shared" si="438"/>
        <v>0</v>
      </c>
      <c r="AJ3812" s="109">
        <f t="shared" si="437"/>
        <v>0</v>
      </c>
      <c r="AK3812" s="109">
        <f t="shared" si="437"/>
        <v>0</v>
      </c>
      <c r="AL3812" s="109">
        <f t="shared" si="437"/>
        <v>0</v>
      </c>
    </row>
    <row r="3813" spans="1:38" x14ac:dyDescent="0.3">
      <c r="A3813" s="421"/>
      <c r="B3813" s="421"/>
      <c r="C3813" s="422"/>
      <c r="D3813" s="423"/>
      <c r="E3813" s="421"/>
      <c r="F3813" s="421"/>
      <c r="G3813" s="421"/>
      <c r="H3813" s="421"/>
      <c r="I3813" s="421"/>
      <c r="J3813" s="421"/>
      <c r="K3813" s="421"/>
      <c r="L3813" s="421"/>
      <c r="M3813" s="423"/>
      <c r="N3813" s="340">
        <f>IF(C3813&gt;A_Stammdaten!$B$12,0,SUM(E3813,F3813,H3813,J3813:K3813)-SUM(G3813,I3813,L3813:M3813))</f>
        <v>0</v>
      </c>
      <c r="O3813" s="421"/>
      <c r="P3813" s="421"/>
      <c r="Q3813" s="421"/>
      <c r="R3813" s="421"/>
      <c r="S3813" s="108">
        <f t="shared" si="434"/>
        <v>0</v>
      </c>
      <c r="T3813" s="341">
        <f>IF(ISBLANK($B3813),0,VLOOKUP($B3813,Listen!$A$2:$C$45,2,FALSE))</f>
        <v>0</v>
      </c>
      <c r="U3813" s="341">
        <f>IF(ISBLANK($B3813),0,VLOOKUP($B3813,Listen!$A$2:$C$45,3,FALSE))</f>
        <v>0</v>
      </c>
      <c r="V3813" s="342">
        <f t="shared" si="432"/>
        <v>0</v>
      </c>
      <c r="W3813" s="342">
        <f t="shared" si="436"/>
        <v>0</v>
      </c>
      <c r="X3813" s="342">
        <f t="shared" si="436"/>
        <v>0</v>
      </c>
      <c r="Y3813" s="342">
        <f t="shared" si="436"/>
        <v>0</v>
      </c>
      <c r="Z3813" s="342">
        <f t="shared" si="436"/>
        <v>0</v>
      </c>
      <c r="AA3813" s="342">
        <f t="shared" si="436"/>
        <v>0</v>
      </c>
      <c r="AB3813" s="342">
        <f t="shared" si="436"/>
        <v>0</v>
      </c>
      <c r="AC3813" s="109">
        <f t="shared" si="435"/>
        <v>0</v>
      </c>
      <c r="AD3813" s="109">
        <f>IF(C3813=A_Stammdaten!$B$12,E_SAV!$S3813-E_SAV!$AE3813,HLOOKUP(A_Stammdaten!$B$12-1,$AF$4:$AL$4004,ROW(C3813)-3,FALSE)-$AE3813)</f>
        <v>0</v>
      </c>
      <c r="AE3813" s="109">
        <f>HLOOKUP(A_Stammdaten!$B$12,$AF$4:$AL$4004,ROW(C3813)-3,FALSE)</f>
        <v>0</v>
      </c>
      <c r="AF3813" s="109">
        <f t="shared" si="433"/>
        <v>0</v>
      </c>
      <c r="AG3813" s="109">
        <f t="shared" si="438"/>
        <v>0</v>
      </c>
      <c r="AH3813" s="109">
        <f t="shared" si="438"/>
        <v>0</v>
      </c>
      <c r="AI3813" s="109">
        <f t="shared" si="438"/>
        <v>0</v>
      </c>
      <c r="AJ3813" s="109">
        <f t="shared" si="437"/>
        <v>0</v>
      </c>
      <c r="AK3813" s="109">
        <f t="shared" si="437"/>
        <v>0</v>
      </c>
      <c r="AL3813" s="109">
        <f t="shared" si="437"/>
        <v>0</v>
      </c>
    </row>
    <row r="3814" spans="1:38" x14ac:dyDescent="0.3">
      <c r="A3814" s="421"/>
      <c r="B3814" s="421"/>
      <c r="C3814" s="422"/>
      <c r="D3814" s="423"/>
      <c r="E3814" s="421"/>
      <c r="F3814" s="421"/>
      <c r="G3814" s="421"/>
      <c r="H3814" s="421"/>
      <c r="I3814" s="421"/>
      <c r="J3814" s="421"/>
      <c r="K3814" s="421"/>
      <c r="L3814" s="421"/>
      <c r="M3814" s="423"/>
      <c r="N3814" s="340">
        <f>IF(C3814&gt;A_Stammdaten!$B$12,0,SUM(E3814,F3814,H3814,J3814:K3814)-SUM(G3814,I3814,L3814:M3814))</f>
        <v>0</v>
      </c>
      <c r="O3814" s="421"/>
      <c r="P3814" s="421"/>
      <c r="Q3814" s="421"/>
      <c r="R3814" s="421"/>
      <c r="S3814" s="108">
        <f t="shared" si="434"/>
        <v>0</v>
      </c>
      <c r="T3814" s="341">
        <f>IF(ISBLANK($B3814),0,VLOOKUP($B3814,Listen!$A$2:$C$45,2,FALSE))</f>
        <v>0</v>
      </c>
      <c r="U3814" s="341">
        <f>IF(ISBLANK($B3814),0,VLOOKUP($B3814,Listen!$A$2:$C$45,3,FALSE))</f>
        <v>0</v>
      </c>
      <c r="V3814" s="342">
        <f t="shared" si="432"/>
        <v>0</v>
      </c>
      <c r="W3814" s="342">
        <f t="shared" si="436"/>
        <v>0</v>
      </c>
      <c r="X3814" s="342">
        <f t="shared" si="436"/>
        <v>0</v>
      </c>
      <c r="Y3814" s="342">
        <f t="shared" si="436"/>
        <v>0</v>
      </c>
      <c r="Z3814" s="342">
        <f t="shared" si="436"/>
        <v>0</v>
      </c>
      <c r="AA3814" s="342">
        <f t="shared" si="436"/>
        <v>0</v>
      </c>
      <c r="AB3814" s="342">
        <f t="shared" si="436"/>
        <v>0</v>
      </c>
      <c r="AC3814" s="109">
        <f t="shared" si="435"/>
        <v>0</v>
      </c>
      <c r="AD3814" s="109">
        <f>IF(C3814=A_Stammdaten!$B$12,E_SAV!$S3814-E_SAV!$AE3814,HLOOKUP(A_Stammdaten!$B$12-1,$AF$4:$AL$4004,ROW(C3814)-3,FALSE)-$AE3814)</f>
        <v>0</v>
      </c>
      <c r="AE3814" s="109">
        <f>HLOOKUP(A_Stammdaten!$B$12,$AF$4:$AL$4004,ROW(C3814)-3,FALSE)</f>
        <v>0</v>
      </c>
      <c r="AF3814" s="109">
        <f t="shared" si="433"/>
        <v>0</v>
      </c>
      <c r="AG3814" s="109">
        <f t="shared" si="438"/>
        <v>0</v>
      </c>
      <c r="AH3814" s="109">
        <f t="shared" si="438"/>
        <v>0</v>
      </c>
      <c r="AI3814" s="109">
        <f t="shared" si="438"/>
        <v>0</v>
      </c>
      <c r="AJ3814" s="109">
        <f t="shared" si="437"/>
        <v>0</v>
      </c>
      <c r="AK3814" s="109">
        <f t="shared" si="437"/>
        <v>0</v>
      </c>
      <c r="AL3814" s="109">
        <f t="shared" si="437"/>
        <v>0</v>
      </c>
    </row>
    <row r="3815" spans="1:38" x14ac:dyDescent="0.3">
      <c r="A3815" s="421"/>
      <c r="B3815" s="421"/>
      <c r="C3815" s="422"/>
      <c r="D3815" s="423"/>
      <c r="E3815" s="421"/>
      <c r="F3815" s="421"/>
      <c r="G3815" s="421"/>
      <c r="H3815" s="421"/>
      <c r="I3815" s="421"/>
      <c r="J3815" s="421"/>
      <c r="K3815" s="421"/>
      <c r="L3815" s="421"/>
      <c r="M3815" s="423"/>
      <c r="N3815" s="340">
        <f>IF(C3815&gt;A_Stammdaten!$B$12,0,SUM(E3815,F3815,H3815,J3815:K3815)-SUM(G3815,I3815,L3815:M3815))</f>
        <v>0</v>
      </c>
      <c r="O3815" s="421"/>
      <c r="P3815" s="421"/>
      <c r="Q3815" s="421"/>
      <c r="R3815" s="421"/>
      <c r="S3815" s="108">
        <f t="shared" si="434"/>
        <v>0</v>
      </c>
      <c r="T3815" s="341">
        <f>IF(ISBLANK($B3815),0,VLOOKUP($B3815,Listen!$A$2:$C$45,2,FALSE))</f>
        <v>0</v>
      </c>
      <c r="U3815" s="341">
        <f>IF(ISBLANK($B3815),0,VLOOKUP($B3815,Listen!$A$2:$C$45,3,FALSE))</f>
        <v>0</v>
      </c>
      <c r="V3815" s="342">
        <f t="shared" si="432"/>
        <v>0</v>
      </c>
      <c r="W3815" s="342">
        <f t="shared" si="436"/>
        <v>0</v>
      </c>
      <c r="X3815" s="342">
        <f t="shared" si="436"/>
        <v>0</v>
      </c>
      <c r="Y3815" s="342">
        <f t="shared" si="436"/>
        <v>0</v>
      </c>
      <c r="Z3815" s="342">
        <f t="shared" si="436"/>
        <v>0</v>
      </c>
      <c r="AA3815" s="342">
        <f t="shared" si="436"/>
        <v>0</v>
      </c>
      <c r="AB3815" s="342">
        <f t="shared" si="436"/>
        <v>0</v>
      </c>
      <c r="AC3815" s="109">
        <f t="shared" si="435"/>
        <v>0</v>
      </c>
      <c r="AD3815" s="109">
        <f>IF(C3815=A_Stammdaten!$B$12,E_SAV!$S3815-E_SAV!$AE3815,HLOOKUP(A_Stammdaten!$B$12-1,$AF$4:$AL$4004,ROW(C3815)-3,FALSE)-$AE3815)</f>
        <v>0</v>
      </c>
      <c r="AE3815" s="109">
        <f>HLOOKUP(A_Stammdaten!$B$12,$AF$4:$AL$4004,ROW(C3815)-3,FALSE)</f>
        <v>0</v>
      </c>
      <c r="AF3815" s="109">
        <f t="shared" si="433"/>
        <v>0</v>
      </c>
      <c r="AG3815" s="109">
        <f t="shared" si="438"/>
        <v>0</v>
      </c>
      <c r="AH3815" s="109">
        <f t="shared" si="438"/>
        <v>0</v>
      </c>
      <c r="AI3815" s="109">
        <f t="shared" si="438"/>
        <v>0</v>
      </c>
      <c r="AJ3815" s="109">
        <f t="shared" si="437"/>
        <v>0</v>
      </c>
      <c r="AK3815" s="109">
        <f t="shared" si="437"/>
        <v>0</v>
      </c>
      <c r="AL3815" s="109">
        <f t="shared" si="437"/>
        <v>0</v>
      </c>
    </row>
    <row r="3816" spans="1:38" x14ac:dyDescent="0.3">
      <c r="A3816" s="421"/>
      <c r="B3816" s="421"/>
      <c r="C3816" s="422"/>
      <c r="D3816" s="423"/>
      <c r="E3816" s="421"/>
      <c r="F3816" s="421"/>
      <c r="G3816" s="421"/>
      <c r="H3816" s="421"/>
      <c r="I3816" s="421"/>
      <c r="J3816" s="421"/>
      <c r="K3816" s="421"/>
      <c r="L3816" s="421"/>
      <c r="M3816" s="423"/>
      <c r="N3816" s="340">
        <f>IF(C3816&gt;A_Stammdaten!$B$12,0,SUM(E3816,F3816,H3816,J3816:K3816)-SUM(G3816,I3816,L3816:M3816))</f>
        <v>0</v>
      </c>
      <c r="O3816" s="421"/>
      <c r="P3816" s="421"/>
      <c r="Q3816" s="421"/>
      <c r="R3816" s="421"/>
      <c r="S3816" s="108">
        <f t="shared" si="434"/>
        <v>0</v>
      </c>
      <c r="T3816" s="341">
        <f>IF(ISBLANK($B3816),0,VLOOKUP($B3816,Listen!$A$2:$C$45,2,FALSE))</f>
        <v>0</v>
      </c>
      <c r="U3816" s="341">
        <f>IF(ISBLANK($B3816),0,VLOOKUP($B3816,Listen!$A$2:$C$45,3,FALSE))</f>
        <v>0</v>
      </c>
      <c r="V3816" s="342">
        <f t="shared" si="432"/>
        <v>0</v>
      </c>
      <c r="W3816" s="342">
        <f t="shared" si="436"/>
        <v>0</v>
      </c>
      <c r="X3816" s="342">
        <f t="shared" si="436"/>
        <v>0</v>
      </c>
      <c r="Y3816" s="342">
        <f t="shared" si="436"/>
        <v>0</v>
      </c>
      <c r="Z3816" s="342">
        <f t="shared" si="436"/>
        <v>0</v>
      </c>
      <c r="AA3816" s="342">
        <f t="shared" si="436"/>
        <v>0</v>
      </c>
      <c r="AB3816" s="342">
        <f t="shared" si="436"/>
        <v>0</v>
      </c>
      <c r="AC3816" s="109">
        <f t="shared" si="435"/>
        <v>0</v>
      </c>
      <c r="AD3816" s="109">
        <f>IF(C3816=A_Stammdaten!$B$12,E_SAV!$S3816-E_SAV!$AE3816,HLOOKUP(A_Stammdaten!$B$12-1,$AF$4:$AL$4004,ROW(C3816)-3,FALSE)-$AE3816)</f>
        <v>0</v>
      </c>
      <c r="AE3816" s="109">
        <f>HLOOKUP(A_Stammdaten!$B$12,$AF$4:$AL$4004,ROW(C3816)-3,FALSE)</f>
        <v>0</v>
      </c>
      <c r="AF3816" s="109">
        <f t="shared" si="433"/>
        <v>0</v>
      </c>
      <c r="AG3816" s="109">
        <f t="shared" si="438"/>
        <v>0</v>
      </c>
      <c r="AH3816" s="109">
        <f t="shared" si="438"/>
        <v>0</v>
      </c>
      <c r="AI3816" s="109">
        <f t="shared" si="438"/>
        <v>0</v>
      </c>
      <c r="AJ3816" s="109">
        <f t="shared" si="437"/>
        <v>0</v>
      </c>
      <c r="AK3816" s="109">
        <f t="shared" si="437"/>
        <v>0</v>
      </c>
      <c r="AL3816" s="109">
        <f t="shared" si="437"/>
        <v>0</v>
      </c>
    </row>
    <row r="3817" spans="1:38" x14ac:dyDescent="0.3">
      <c r="A3817" s="421"/>
      <c r="B3817" s="421"/>
      <c r="C3817" s="422"/>
      <c r="D3817" s="423"/>
      <c r="E3817" s="421"/>
      <c r="F3817" s="421"/>
      <c r="G3817" s="421"/>
      <c r="H3817" s="421"/>
      <c r="I3817" s="421"/>
      <c r="J3817" s="421"/>
      <c r="K3817" s="421"/>
      <c r="L3817" s="421"/>
      <c r="M3817" s="423"/>
      <c r="N3817" s="340">
        <f>IF(C3817&gt;A_Stammdaten!$B$12,0,SUM(E3817,F3817,H3817,J3817:K3817)-SUM(G3817,I3817,L3817:M3817))</f>
        <v>0</v>
      </c>
      <c r="O3817" s="421"/>
      <c r="P3817" s="421"/>
      <c r="Q3817" s="421"/>
      <c r="R3817" s="421"/>
      <c r="S3817" s="108">
        <f t="shared" si="434"/>
        <v>0</v>
      </c>
      <c r="T3817" s="341">
        <f>IF(ISBLANK($B3817),0,VLOOKUP($B3817,Listen!$A$2:$C$45,2,FALSE))</f>
        <v>0</v>
      </c>
      <c r="U3817" s="341">
        <f>IF(ISBLANK($B3817),0,VLOOKUP($B3817,Listen!$A$2:$C$45,3,FALSE))</f>
        <v>0</v>
      </c>
      <c r="V3817" s="342">
        <f t="shared" si="432"/>
        <v>0</v>
      </c>
      <c r="W3817" s="342">
        <f t="shared" si="436"/>
        <v>0</v>
      </c>
      <c r="X3817" s="342">
        <f t="shared" si="436"/>
        <v>0</v>
      </c>
      <c r="Y3817" s="342">
        <f t="shared" si="436"/>
        <v>0</v>
      </c>
      <c r="Z3817" s="342">
        <f t="shared" si="436"/>
        <v>0</v>
      </c>
      <c r="AA3817" s="342">
        <f t="shared" si="436"/>
        <v>0</v>
      </c>
      <c r="AB3817" s="342">
        <f t="shared" si="436"/>
        <v>0</v>
      </c>
      <c r="AC3817" s="109">
        <f t="shared" si="435"/>
        <v>0</v>
      </c>
      <c r="AD3817" s="109">
        <f>IF(C3817=A_Stammdaten!$B$12,E_SAV!$S3817-E_SAV!$AE3817,HLOOKUP(A_Stammdaten!$B$12-1,$AF$4:$AL$4004,ROW(C3817)-3,FALSE)-$AE3817)</f>
        <v>0</v>
      </c>
      <c r="AE3817" s="109">
        <f>HLOOKUP(A_Stammdaten!$B$12,$AF$4:$AL$4004,ROW(C3817)-3,FALSE)</f>
        <v>0</v>
      </c>
      <c r="AF3817" s="109">
        <f t="shared" si="433"/>
        <v>0</v>
      </c>
      <c r="AG3817" s="109">
        <f t="shared" si="438"/>
        <v>0</v>
      </c>
      <c r="AH3817" s="109">
        <f t="shared" si="438"/>
        <v>0</v>
      </c>
      <c r="AI3817" s="109">
        <f t="shared" si="438"/>
        <v>0</v>
      </c>
      <c r="AJ3817" s="109">
        <f t="shared" si="437"/>
        <v>0</v>
      </c>
      <c r="AK3817" s="109">
        <f t="shared" si="437"/>
        <v>0</v>
      </c>
      <c r="AL3817" s="109">
        <f t="shared" si="437"/>
        <v>0</v>
      </c>
    </row>
    <row r="3818" spans="1:38" x14ac:dyDescent="0.3">
      <c r="A3818" s="421"/>
      <c r="B3818" s="421"/>
      <c r="C3818" s="422"/>
      <c r="D3818" s="423"/>
      <c r="E3818" s="421"/>
      <c r="F3818" s="421"/>
      <c r="G3818" s="421"/>
      <c r="H3818" s="421"/>
      <c r="I3818" s="421"/>
      <c r="J3818" s="421"/>
      <c r="K3818" s="421"/>
      <c r="L3818" s="421"/>
      <c r="M3818" s="423"/>
      <c r="N3818" s="340">
        <f>IF(C3818&gt;A_Stammdaten!$B$12,0,SUM(E3818,F3818,H3818,J3818:K3818)-SUM(G3818,I3818,L3818:M3818))</f>
        <v>0</v>
      </c>
      <c r="O3818" s="421"/>
      <c r="P3818" s="421"/>
      <c r="Q3818" s="421"/>
      <c r="R3818" s="421"/>
      <c r="S3818" s="108">
        <f t="shared" si="434"/>
        <v>0</v>
      </c>
      <c r="T3818" s="341">
        <f>IF(ISBLANK($B3818),0,VLOOKUP($B3818,Listen!$A$2:$C$45,2,FALSE))</f>
        <v>0</v>
      </c>
      <c r="U3818" s="341">
        <f>IF(ISBLANK($B3818),0,VLOOKUP($B3818,Listen!$A$2:$C$45,3,FALSE))</f>
        <v>0</v>
      </c>
      <c r="V3818" s="342">
        <f t="shared" si="432"/>
        <v>0</v>
      </c>
      <c r="W3818" s="342">
        <f t="shared" si="436"/>
        <v>0</v>
      </c>
      <c r="X3818" s="342">
        <f t="shared" si="436"/>
        <v>0</v>
      </c>
      <c r="Y3818" s="342">
        <f t="shared" si="436"/>
        <v>0</v>
      </c>
      <c r="Z3818" s="342">
        <f t="shared" si="436"/>
        <v>0</v>
      </c>
      <c r="AA3818" s="342">
        <f t="shared" si="436"/>
        <v>0</v>
      </c>
      <c r="AB3818" s="342">
        <f t="shared" si="436"/>
        <v>0</v>
      </c>
      <c r="AC3818" s="109">
        <f t="shared" si="435"/>
        <v>0</v>
      </c>
      <c r="AD3818" s="109">
        <f>IF(C3818=A_Stammdaten!$B$12,E_SAV!$S3818-E_SAV!$AE3818,HLOOKUP(A_Stammdaten!$B$12-1,$AF$4:$AL$4004,ROW(C3818)-3,FALSE)-$AE3818)</f>
        <v>0</v>
      </c>
      <c r="AE3818" s="109">
        <f>HLOOKUP(A_Stammdaten!$B$12,$AF$4:$AL$4004,ROW(C3818)-3,FALSE)</f>
        <v>0</v>
      </c>
      <c r="AF3818" s="109">
        <f t="shared" si="433"/>
        <v>0</v>
      </c>
      <c r="AG3818" s="109">
        <f t="shared" si="438"/>
        <v>0</v>
      </c>
      <c r="AH3818" s="109">
        <f t="shared" si="438"/>
        <v>0</v>
      </c>
      <c r="AI3818" s="109">
        <f t="shared" si="438"/>
        <v>0</v>
      </c>
      <c r="AJ3818" s="109">
        <f t="shared" si="437"/>
        <v>0</v>
      </c>
      <c r="AK3818" s="109">
        <f t="shared" si="437"/>
        <v>0</v>
      </c>
      <c r="AL3818" s="109">
        <f t="shared" si="437"/>
        <v>0</v>
      </c>
    </row>
    <row r="3819" spans="1:38" x14ac:dyDescent="0.3">
      <c r="A3819" s="421"/>
      <c r="B3819" s="421"/>
      <c r="C3819" s="422"/>
      <c r="D3819" s="423"/>
      <c r="E3819" s="421"/>
      <c r="F3819" s="421"/>
      <c r="G3819" s="421"/>
      <c r="H3819" s="421"/>
      <c r="I3819" s="421"/>
      <c r="J3819" s="421"/>
      <c r="K3819" s="421"/>
      <c r="L3819" s="421"/>
      <c r="M3819" s="423"/>
      <c r="N3819" s="340">
        <f>IF(C3819&gt;A_Stammdaten!$B$12,0,SUM(E3819,F3819,H3819,J3819:K3819)-SUM(G3819,I3819,L3819:M3819))</f>
        <v>0</v>
      </c>
      <c r="O3819" s="421"/>
      <c r="P3819" s="421"/>
      <c r="Q3819" s="421"/>
      <c r="R3819" s="421"/>
      <c r="S3819" s="108">
        <f t="shared" si="434"/>
        <v>0</v>
      </c>
      <c r="T3819" s="341">
        <f>IF(ISBLANK($B3819),0,VLOOKUP($B3819,Listen!$A$2:$C$45,2,FALSE))</f>
        <v>0</v>
      </c>
      <c r="U3819" s="341">
        <f>IF(ISBLANK($B3819),0,VLOOKUP($B3819,Listen!$A$2:$C$45,3,FALSE))</f>
        <v>0</v>
      </c>
      <c r="V3819" s="342">
        <f t="shared" si="432"/>
        <v>0</v>
      </c>
      <c r="W3819" s="342">
        <f t="shared" si="436"/>
        <v>0</v>
      </c>
      <c r="X3819" s="342">
        <f t="shared" si="436"/>
        <v>0</v>
      </c>
      <c r="Y3819" s="342">
        <f t="shared" si="436"/>
        <v>0</v>
      </c>
      <c r="Z3819" s="342">
        <f t="shared" si="436"/>
        <v>0</v>
      </c>
      <c r="AA3819" s="342">
        <f t="shared" si="436"/>
        <v>0</v>
      </c>
      <c r="AB3819" s="342">
        <f t="shared" si="436"/>
        <v>0</v>
      </c>
      <c r="AC3819" s="109">
        <f t="shared" si="435"/>
        <v>0</v>
      </c>
      <c r="AD3819" s="109">
        <f>IF(C3819=A_Stammdaten!$B$12,E_SAV!$S3819-E_SAV!$AE3819,HLOOKUP(A_Stammdaten!$B$12-1,$AF$4:$AL$4004,ROW(C3819)-3,FALSE)-$AE3819)</f>
        <v>0</v>
      </c>
      <c r="AE3819" s="109">
        <f>HLOOKUP(A_Stammdaten!$B$12,$AF$4:$AL$4004,ROW(C3819)-3,FALSE)</f>
        <v>0</v>
      </c>
      <c r="AF3819" s="109">
        <f t="shared" si="433"/>
        <v>0</v>
      </c>
      <c r="AG3819" s="109">
        <f t="shared" si="438"/>
        <v>0</v>
      </c>
      <c r="AH3819" s="109">
        <f t="shared" si="438"/>
        <v>0</v>
      </c>
      <c r="AI3819" s="109">
        <f t="shared" si="438"/>
        <v>0</v>
      </c>
      <c r="AJ3819" s="109">
        <f t="shared" si="437"/>
        <v>0</v>
      </c>
      <c r="AK3819" s="109">
        <f t="shared" si="437"/>
        <v>0</v>
      </c>
      <c r="AL3819" s="109">
        <f t="shared" si="437"/>
        <v>0</v>
      </c>
    </row>
    <row r="3820" spans="1:38" x14ac:dyDescent="0.3">
      <c r="A3820" s="421"/>
      <c r="B3820" s="421"/>
      <c r="C3820" s="422"/>
      <c r="D3820" s="423"/>
      <c r="E3820" s="421"/>
      <c r="F3820" s="421"/>
      <c r="G3820" s="421"/>
      <c r="H3820" s="421"/>
      <c r="I3820" s="421"/>
      <c r="J3820" s="421"/>
      <c r="K3820" s="421"/>
      <c r="L3820" s="421"/>
      <c r="M3820" s="423"/>
      <c r="N3820" s="340">
        <f>IF(C3820&gt;A_Stammdaten!$B$12,0,SUM(E3820,F3820,H3820,J3820:K3820)-SUM(G3820,I3820,L3820:M3820))</f>
        <v>0</v>
      </c>
      <c r="O3820" s="421"/>
      <c r="P3820" s="421"/>
      <c r="Q3820" s="421"/>
      <c r="R3820" s="421"/>
      <c r="S3820" s="108">
        <f t="shared" si="434"/>
        <v>0</v>
      </c>
      <c r="T3820" s="341">
        <f>IF(ISBLANK($B3820),0,VLOOKUP($B3820,Listen!$A$2:$C$45,2,FALSE))</f>
        <v>0</v>
      </c>
      <c r="U3820" s="341">
        <f>IF(ISBLANK($B3820),0,VLOOKUP($B3820,Listen!$A$2:$C$45,3,FALSE))</f>
        <v>0</v>
      </c>
      <c r="V3820" s="342">
        <f t="shared" si="432"/>
        <v>0</v>
      </c>
      <c r="W3820" s="342">
        <f t="shared" si="436"/>
        <v>0</v>
      </c>
      <c r="X3820" s="342">
        <f t="shared" si="436"/>
        <v>0</v>
      </c>
      <c r="Y3820" s="342">
        <f t="shared" si="436"/>
        <v>0</v>
      </c>
      <c r="Z3820" s="342">
        <f t="shared" si="436"/>
        <v>0</v>
      </c>
      <c r="AA3820" s="342">
        <f t="shared" si="436"/>
        <v>0</v>
      </c>
      <c r="AB3820" s="342">
        <f t="shared" si="436"/>
        <v>0</v>
      </c>
      <c r="AC3820" s="109">
        <f t="shared" si="435"/>
        <v>0</v>
      </c>
      <c r="AD3820" s="109">
        <f>IF(C3820=A_Stammdaten!$B$12,E_SAV!$S3820-E_SAV!$AE3820,HLOOKUP(A_Stammdaten!$B$12-1,$AF$4:$AL$4004,ROW(C3820)-3,FALSE)-$AE3820)</f>
        <v>0</v>
      </c>
      <c r="AE3820" s="109">
        <f>HLOOKUP(A_Stammdaten!$B$12,$AF$4:$AL$4004,ROW(C3820)-3,FALSE)</f>
        <v>0</v>
      </c>
      <c r="AF3820" s="109">
        <f t="shared" si="433"/>
        <v>0</v>
      </c>
      <c r="AG3820" s="109">
        <f t="shared" si="438"/>
        <v>0</v>
      </c>
      <c r="AH3820" s="109">
        <f t="shared" si="438"/>
        <v>0</v>
      </c>
      <c r="AI3820" s="109">
        <f t="shared" si="438"/>
        <v>0</v>
      </c>
      <c r="AJ3820" s="109">
        <f t="shared" si="437"/>
        <v>0</v>
      </c>
      <c r="AK3820" s="109">
        <f t="shared" si="437"/>
        <v>0</v>
      </c>
      <c r="AL3820" s="109">
        <f t="shared" si="437"/>
        <v>0</v>
      </c>
    </row>
    <row r="3821" spans="1:38" x14ac:dyDescent="0.3">
      <c r="A3821" s="421"/>
      <c r="B3821" s="421"/>
      <c r="C3821" s="422"/>
      <c r="D3821" s="423"/>
      <c r="E3821" s="421"/>
      <c r="F3821" s="421"/>
      <c r="G3821" s="421"/>
      <c r="H3821" s="421"/>
      <c r="I3821" s="421"/>
      <c r="J3821" s="421"/>
      <c r="K3821" s="421"/>
      <c r="L3821" s="421"/>
      <c r="M3821" s="423"/>
      <c r="N3821" s="340">
        <f>IF(C3821&gt;A_Stammdaten!$B$12,0,SUM(E3821,F3821,H3821,J3821:K3821)-SUM(G3821,I3821,L3821:M3821))</f>
        <v>0</v>
      </c>
      <c r="O3821" s="421"/>
      <c r="P3821" s="421"/>
      <c r="Q3821" s="421"/>
      <c r="R3821" s="421"/>
      <c r="S3821" s="108">
        <f t="shared" si="434"/>
        <v>0</v>
      </c>
      <c r="T3821" s="341">
        <f>IF(ISBLANK($B3821),0,VLOOKUP($B3821,Listen!$A$2:$C$45,2,FALSE))</f>
        <v>0</v>
      </c>
      <c r="U3821" s="341">
        <f>IF(ISBLANK($B3821),0,VLOOKUP($B3821,Listen!$A$2:$C$45,3,FALSE))</f>
        <v>0</v>
      </c>
      <c r="V3821" s="342">
        <f t="shared" si="432"/>
        <v>0</v>
      </c>
      <c r="W3821" s="342">
        <f t="shared" si="436"/>
        <v>0</v>
      </c>
      <c r="X3821" s="342">
        <f t="shared" si="436"/>
        <v>0</v>
      </c>
      <c r="Y3821" s="342">
        <f t="shared" si="436"/>
        <v>0</v>
      </c>
      <c r="Z3821" s="342">
        <f t="shared" si="436"/>
        <v>0</v>
      </c>
      <c r="AA3821" s="342">
        <f t="shared" si="436"/>
        <v>0</v>
      </c>
      <c r="AB3821" s="342">
        <f t="shared" si="436"/>
        <v>0</v>
      </c>
      <c r="AC3821" s="109">
        <f t="shared" si="435"/>
        <v>0</v>
      </c>
      <c r="AD3821" s="109">
        <f>IF(C3821=A_Stammdaten!$B$12,E_SAV!$S3821-E_SAV!$AE3821,HLOOKUP(A_Stammdaten!$B$12-1,$AF$4:$AL$4004,ROW(C3821)-3,FALSE)-$AE3821)</f>
        <v>0</v>
      </c>
      <c r="AE3821" s="109">
        <f>HLOOKUP(A_Stammdaten!$B$12,$AF$4:$AL$4004,ROW(C3821)-3,FALSE)</f>
        <v>0</v>
      </c>
      <c r="AF3821" s="109">
        <f t="shared" si="433"/>
        <v>0</v>
      </c>
      <c r="AG3821" s="109">
        <f t="shared" si="438"/>
        <v>0</v>
      </c>
      <c r="AH3821" s="109">
        <f t="shared" si="438"/>
        <v>0</v>
      </c>
      <c r="AI3821" s="109">
        <f t="shared" si="438"/>
        <v>0</v>
      </c>
      <c r="AJ3821" s="109">
        <f t="shared" si="437"/>
        <v>0</v>
      </c>
      <c r="AK3821" s="109">
        <f t="shared" si="437"/>
        <v>0</v>
      </c>
      <c r="AL3821" s="109">
        <f t="shared" si="437"/>
        <v>0</v>
      </c>
    </row>
    <row r="3822" spans="1:38" x14ac:dyDescent="0.3">
      <c r="A3822" s="421"/>
      <c r="B3822" s="421"/>
      <c r="C3822" s="422"/>
      <c r="D3822" s="423"/>
      <c r="E3822" s="421"/>
      <c r="F3822" s="421"/>
      <c r="G3822" s="421"/>
      <c r="H3822" s="421"/>
      <c r="I3822" s="421"/>
      <c r="J3822" s="421"/>
      <c r="K3822" s="421"/>
      <c r="L3822" s="421"/>
      <c r="M3822" s="423"/>
      <c r="N3822" s="340">
        <f>IF(C3822&gt;A_Stammdaten!$B$12,0,SUM(E3822,F3822,H3822,J3822:K3822)-SUM(G3822,I3822,L3822:M3822))</f>
        <v>0</v>
      </c>
      <c r="O3822" s="421"/>
      <c r="P3822" s="421"/>
      <c r="Q3822" s="421"/>
      <c r="R3822" s="421"/>
      <c r="S3822" s="108">
        <f t="shared" si="434"/>
        <v>0</v>
      </c>
      <c r="T3822" s="341">
        <f>IF(ISBLANK($B3822),0,VLOOKUP($B3822,Listen!$A$2:$C$45,2,FALSE))</f>
        <v>0</v>
      </c>
      <c r="U3822" s="341">
        <f>IF(ISBLANK($B3822),0,VLOOKUP($B3822,Listen!$A$2:$C$45,3,FALSE))</f>
        <v>0</v>
      </c>
      <c r="V3822" s="342">
        <f t="shared" si="432"/>
        <v>0</v>
      </c>
      <c r="W3822" s="342">
        <f t="shared" si="436"/>
        <v>0</v>
      </c>
      <c r="X3822" s="342">
        <f t="shared" si="436"/>
        <v>0</v>
      </c>
      <c r="Y3822" s="342">
        <f t="shared" si="436"/>
        <v>0</v>
      </c>
      <c r="Z3822" s="342">
        <f t="shared" si="436"/>
        <v>0</v>
      </c>
      <c r="AA3822" s="342">
        <f t="shared" si="436"/>
        <v>0</v>
      </c>
      <c r="AB3822" s="342">
        <f t="shared" si="436"/>
        <v>0</v>
      </c>
      <c r="AC3822" s="109">
        <f t="shared" si="435"/>
        <v>0</v>
      </c>
      <c r="AD3822" s="109">
        <f>IF(C3822=A_Stammdaten!$B$12,E_SAV!$S3822-E_SAV!$AE3822,HLOOKUP(A_Stammdaten!$B$12-1,$AF$4:$AL$4004,ROW(C3822)-3,FALSE)-$AE3822)</f>
        <v>0</v>
      </c>
      <c r="AE3822" s="109">
        <f>HLOOKUP(A_Stammdaten!$B$12,$AF$4:$AL$4004,ROW(C3822)-3,FALSE)</f>
        <v>0</v>
      </c>
      <c r="AF3822" s="109">
        <f t="shared" si="433"/>
        <v>0</v>
      </c>
      <c r="AG3822" s="109">
        <f t="shared" si="438"/>
        <v>0</v>
      </c>
      <c r="AH3822" s="109">
        <f t="shared" si="438"/>
        <v>0</v>
      </c>
      <c r="AI3822" s="109">
        <f t="shared" si="438"/>
        <v>0</v>
      </c>
      <c r="AJ3822" s="109">
        <f t="shared" si="437"/>
        <v>0</v>
      </c>
      <c r="AK3822" s="109">
        <f t="shared" si="437"/>
        <v>0</v>
      </c>
      <c r="AL3822" s="109">
        <f t="shared" si="437"/>
        <v>0</v>
      </c>
    </row>
    <row r="3823" spans="1:38" x14ac:dyDescent="0.3">
      <c r="A3823" s="421"/>
      <c r="B3823" s="421"/>
      <c r="C3823" s="422"/>
      <c r="D3823" s="423"/>
      <c r="E3823" s="421"/>
      <c r="F3823" s="421"/>
      <c r="G3823" s="421"/>
      <c r="H3823" s="421"/>
      <c r="I3823" s="421"/>
      <c r="J3823" s="421"/>
      <c r="K3823" s="421"/>
      <c r="L3823" s="421"/>
      <c r="M3823" s="423"/>
      <c r="N3823" s="340">
        <f>IF(C3823&gt;A_Stammdaten!$B$12,0,SUM(E3823,F3823,H3823,J3823:K3823)-SUM(G3823,I3823,L3823:M3823))</f>
        <v>0</v>
      </c>
      <c r="O3823" s="421"/>
      <c r="P3823" s="421"/>
      <c r="Q3823" s="421"/>
      <c r="R3823" s="421"/>
      <c r="S3823" s="108">
        <f t="shared" si="434"/>
        <v>0</v>
      </c>
      <c r="T3823" s="341">
        <f>IF(ISBLANK($B3823),0,VLOOKUP($B3823,Listen!$A$2:$C$45,2,FALSE))</f>
        <v>0</v>
      </c>
      <c r="U3823" s="341">
        <f>IF(ISBLANK($B3823),0,VLOOKUP($B3823,Listen!$A$2:$C$45,3,FALSE))</f>
        <v>0</v>
      </c>
      <c r="V3823" s="342">
        <f t="shared" si="432"/>
        <v>0</v>
      </c>
      <c r="W3823" s="342">
        <f t="shared" si="436"/>
        <v>0</v>
      </c>
      <c r="X3823" s="342">
        <f t="shared" si="436"/>
        <v>0</v>
      </c>
      <c r="Y3823" s="342">
        <f t="shared" si="436"/>
        <v>0</v>
      </c>
      <c r="Z3823" s="342">
        <f t="shared" si="436"/>
        <v>0</v>
      </c>
      <c r="AA3823" s="342">
        <f t="shared" si="436"/>
        <v>0</v>
      </c>
      <c r="AB3823" s="342">
        <f t="shared" si="436"/>
        <v>0</v>
      </c>
      <c r="AC3823" s="109">
        <f t="shared" si="435"/>
        <v>0</v>
      </c>
      <c r="AD3823" s="109">
        <f>IF(C3823=A_Stammdaten!$B$12,E_SAV!$S3823-E_SAV!$AE3823,HLOOKUP(A_Stammdaten!$B$12-1,$AF$4:$AL$4004,ROW(C3823)-3,FALSE)-$AE3823)</f>
        <v>0</v>
      </c>
      <c r="AE3823" s="109">
        <f>HLOOKUP(A_Stammdaten!$B$12,$AF$4:$AL$4004,ROW(C3823)-3,FALSE)</f>
        <v>0</v>
      </c>
      <c r="AF3823" s="109">
        <f t="shared" si="433"/>
        <v>0</v>
      </c>
      <c r="AG3823" s="109">
        <f t="shared" si="438"/>
        <v>0</v>
      </c>
      <c r="AH3823" s="109">
        <f t="shared" si="438"/>
        <v>0</v>
      </c>
      <c r="AI3823" s="109">
        <f t="shared" si="438"/>
        <v>0</v>
      </c>
      <c r="AJ3823" s="109">
        <f t="shared" si="437"/>
        <v>0</v>
      </c>
      <c r="AK3823" s="109">
        <f t="shared" si="437"/>
        <v>0</v>
      </c>
      <c r="AL3823" s="109">
        <f t="shared" si="437"/>
        <v>0</v>
      </c>
    </row>
    <row r="3824" spans="1:38" x14ac:dyDescent="0.3">
      <c r="A3824" s="421"/>
      <c r="B3824" s="421"/>
      <c r="C3824" s="422"/>
      <c r="D3824" s="423"/>
      <c r="E3824" s="421"/>
      <c r="F3824" s="421"/>
      <c r="G3824" s="421"/>
      <c r="H3824" s="421"/>
      <c r="I3824" s="421"/>
      <c r="J3824" s="421"/>
      <c r="K3824" s="421"/>
      <c r="L3824" s="421"/>
      <c r="M3824" s="423"/>
      <c r="N3824" s="340">
        <f>IF(C3824&gt;A_Stammdaten!$B$12,0,SUM(E3824,F3824,H3824,J3824:K3824)-SUM(G3824,I3824,L3824:M3824))</f>
        <v>0</v>
      </c>
      <c r="O3824" s="421"/>
      <c r="P3824" s="421"/>
      <c r="Q3824" s="421"/>
      <c r="R3824" s="421"/>
      <c r="S3824" s="108">
        <f t="shared" si="434"/>
        <v>0</v>
      </c>
      <c r="T3824" s="341">
        <f>IF(ISBLANK($B3824),0,VLOOKUP($B3824,Listen!$A$2:$C$45,2,FALSE))</f>
        <v>0</v>
      </c>
      <c r="U3824" s="341">
        <f>IF(ISBLANK($B3824),0,VLOOKUP($B3824,Listen!$A$2:$C$45,3,FALSE))</f>
        <v>0</v>
      </c>
      <c r="V3824" s="342">
        <f t="shared" si="432"/>
        <v>0</v>
      </c>
      <c r="W3824" s="342">
        <f t="shared" si="436"/>
        <v>0</v>
      </c>
      <c r="X3824" s="342">
        <f t="shared" si="436"/>
        <v>0</v>
      </c>
      <c r="Y3824" s="342">
        <f t="shared" si="436"/>
        <v>0</v>
      </c>
      <c r="Z3824" s="342">
        <f t="shared" si="436"/>
        <v>0</v>
      </c>
      <c r="AA3824" s="342">
        <f t="shared" si="436"/>
        <v>0</v>
      </c>
      <c r="AB3824" s="342">
        <f t="shared" si="436"/>
        <v>0</v>
      </c>
      <c r="AC3824" s="109">
        <f t="shared" si="435"/>
        <v>0</v>
      </c>
      <c r="AD3824" s="109">
        <f>IF(C3824=A_Stammdaten!$B$12,E_SAV!$S3824-E_SAV!$AE3824,HLOOKUP(A_Stammdaten!$B$12-1,$AF$4:$AL$4004,ROW(C3824)-3,FALSE)-$AE3824)</f>
        <v>0</v>
      </c>
      <c r="AE3824" s="109">
        <f>HLOOKUP(A_Stammdaten!$B$12,$AF$4:$AL$4004,ROW(C3824)-3,FALSE)</f>
        <v>0</v>
      </c>
      <c r="AF3824" s="109">
        <f t="shared" si="433"/>
        <v>0</v>
      </c>
      <c r="AG3824" s="109">
        <f t="shared" si="438"/>
        <v>0</v>
      </c>
      <c r="AH3824" s="109">
        <f t="shared" si="438"/>
        <v>0</v>
      </c>
      <c r="AI3824" s="109">
        <f t="shared" si="438"/>
        <v>0</v>
      </c>
      <c r="AJ3824" s="109">
        <f t="shared" si="437"/>
        <v>0</v>
      </c>
      <c r="AK3824" s="109">
        <f t="shared" si="437"/>
        <v>0</v>
      </c>
      <c r="AL3824" s="109">
        <f t="shared" si="437"/>
        <v>0</v>
      </c>
    </row>
    <row r="3825" spans="1:38" x14ac:dyDescent="0.3">
      <c r="A3825" s="421"/>
      <c r="B3825" s="421"/>
      <c r="C3825" s="422"/>
      <c r="D3825" s="423"/>
      <c r="E3825" s="421"/>
      <c r="F3825" s="421"/>
      <c r="G3825" s="421"/>
      <c r="H3825" s="421"/>
      <c r="I3825" s="421"/>
      <c r="J3825" s="421"/>
      <c r="K3825" s="421"/>
      <c r="L3825" s="421"/>
      <c r="M3825" s="423"/>
      <c r="N3825" s="340">
        <f>IF(C3825&gt;A_Stammdaten!$B$12,0,SUM(E3825,F3825,H3825,J3825:K3825)-SUM(G3825,I3825,L3825:M3825))</f>
        <v>0</v>
      </c>
      <c r="O3825" s="421"/>
      <c r="P3825" s="421"/>
      <c r="Q3825" s="421"/>
      <c r="R3825" s="421"/>
      <c r="S3825" s="108">
        <f t="shared" si="434"/>
        <v>0</v>
      </c>
      <c r="T3825" s="341">
        <f>IF(ISBLANK($B3825),0,VLOOKUP($B3825,Listen!$A$2:$C$45,2,FALSE))</f>
        <v>0</v>
      </c>
      <c r="U3825" s="341">
        <f>IF(ISBLANK($B3825),0,VLOOKUP($B3825,Listen!$A$2:$C$45,3,FALSE))</f>
        <v>0</v>
      </c>
      <c r="V3825" s="342">
        <f t="shared" si="432"/>
        <v>0</v>
      </c>
      <c r="W3825" s="342">
        <f t="shared" si="436"/>
        <v>0</v>
      </c>
      <c r="X3825" s="342">
        <f t="shared" si="436"/>
        <v>0</v>
      </c>
      <c r="Y3825" s="342">
        <f t="shared" si="436"/>
        <v>0</v>
      </c>
      <c r="Z3825" s="342">
        <f t="shared" si="436"/>
        <v>0</v>
      </c>
      <c r="AA3825" s="342">
        <f t="shared" si="436"/>
        <v>0</v>
      </c>
      <c r="AB3825" s="342">
        <f t="shared" si="436"/>
        <v>0</v>
      </c>
      <c r="AC3825" s="109">
        <f t="shared" si="435"/>
        <v>0</v>
      </c>
      <c r="AD3825" s="109">
        <f>IF(C3825=A_Stammdaten!$B$12,E_SAV!$S3825-E_SAV!$AE3825,HLOOKUP(A_Stammdaten!$B$12-1,$AF$4:$AL$4004,ROW(C3825)-3,FALSE)-$AE3825)</f>
        <v>0</v>
      </c>
      <c r="AE3825" s="109">
        <f>HLOOKUP(A_Stammdaten!$B$12,$AF$4:$AL$4004,ROW(C3825)-3,FALSE)</f>
        <v>0</v>
      </c>
      <c r="AF3825" s="109">
        <f t="shared" si="433"/>
        <v>0</v>
      </c>
      <c r="AG3825" s="109">
        <f t="shared" si="438"/>
        <v>0</v>
      </c>
      <c r="AH3825" s="109">
        <f t="shared" si="438"/>
        <v>0</v>
      </c>
      <c r="AI3825" s="109">
        <f t="shared" si="438"/>
        <v>0</v>
      </c>
      <c r="AJ3825" s="109">
        <f t="shared" si="437"/>
        <v>0</v>
      </c>
      <c r="AK3825" s="109">
        <f t="shared" si="437"/>
        <v>0</v>
      </c>
      <c r="AL3825" s="109">
        <f t="shared" si="437"/>
        <v>0</v>
      </c>
    </row>
    <row r="3826" spans="1:38" x14ac:dyDescent="0.3">
      <c r="A3826" s="421"/>
      <c r="B3826" s="421"/>
      <c r="C3826" s="422"/>
      <c r="D3826" s="423"/>
      <c r="E3826" s="421"/>
      <c r="F3826" s="421"/>
      <c r="G3826" s="421"/>
      <c r="H3826" s="421"/>
      <c r="I3826" s="421"/>
      <c r="J3826" s="421"/>
      <c r="K3826" s="421"/>
      <c r="L3826" s="421"/>
      <c r="M3826" s="423"/>
      <c r="N3826" s="340">
        <f>IF(C3826&gt;A_Stammdaten!$B$12,0,SUM(E3826,F3826,H3826,J3826:K3826)-SUM(G3826,I3826,L3826:M3826))</f>
        <v>0</v>
      </c>
      <c r="O3826" s="421"/>
      <c r="P3826" s="421"/>
      <c r="Q3826" s="421"/>
      <c r="R3826" s="421"/>
      <c r="S3826" s="108">
        <f t="shared" si="434"/>
        <v>0</v>
      </c>
      <c r="T3826" s="341">
        <f>IF(ISBLANK($B3826),0,VLOOKUP($B3826,Listen!$A$2:$C$45,2,FALSE))</f>
        <v>0</v>
      </c>
      <c r="U3826" s="341">
        <f>IF(ISBLANK($B3826),0,VLOOKUP($B3826,Listen!$A$2:$C$45,3,FALSE))</f>
        <v>0</v>
      </c>
      <c r="V3826" s="342">
        <f t="shared" si="432"/>
        <v>0</v>
      </c>
      <c r="W3826" s="342">
        <f t="shared" si="436"/>
        <v>0</v>
      </c>
      <c r="X3826" s="342">
        <f t="shared" si="436"/>
        <v>0</v>
      </c>
      <c r="Y3826" s="342">
        <f t="shared" si="436"/>
        <v>0</v>
      </c>
      <c r="Z3826" s="342">
        <f t="shared" si="436"/>
        <v>0</v>
      </c>
      <c r="AA3826" s="342">
        <f t="shared" si="436"/>
        <v>0</v>
      </c>
      <c r="AB3826" s="342">
        <f t="shared" si="436"/>
        <v>0</v>
      </c>
      <c r="AC3826" s="109">
        <f t="shared" si="435"/>
        <v>0</v>
      </c>
      <c r="AD3826" s="109">
        <f>IF(C3826=A_Stammdaten!$B$12,E_SAV!$S3826-E_SAV!$AE3826,HLOOKUP(A_Stammdaten!$B$12-1,$AF$4:$AL$4004,ROW(C3826)-3,FALSE)-$AE3826)</f>
        <v>0</v>
      </c>
      <c r="AE3826" s="109">
        <f>HLOOKUP(A_Stammdaten!$B$12,$AF$4:$AL$4004,ROW(C3826)-3,FALSE)</f>
        <v>0</v>
      </c>
      <c r="AF3826" s="109">
        <f t="shared" si="433"/>
        <v>0</v>
      </c>
      <c r="AG3826" s="109">
        <f t="shared" si="438"/>
        <v>0</v>
      </c>
      <c r="AH3826" s="109">
        <f t="shared" si="438"/>
        <v>0</v>
      </c>
      <c r="AI3826" s="109">
        <f t="shared" si="438"/>
        <v>0</v>
      </c>
      <c r="AJ3826" s="109">
        <f t="shared" si="437"/>
        <v>0</v>
      </c>
      <c r="AK3826" s="109">
        <f t="shared" si="437"/>
        <v>0</v>
      </c>
      <c r="AL3826" s="109">
        <f t="shared" si="437"/>
        <v>0</v>
      </c>
    </row>
    <row r="3827" spans="1:38" x14ac:dyDescent="0.3">
      <c r="A3827" s="421"/>
      <c r="B3827" s="421"/>
      <c r="C3827" s="422"/>
      <c r="D3827" s="423"/>
      <c r="E3827" s="421"/>
      <c r="F3827" s="421"/>
      <c r="G3827" s="421"/>
      <c r="H3827" s="421"/>
      <c r="I3827" s="421"/>
      <c r="J3827" s="421"/>
      <c r="K3827" s="421"/>
      <c r="L3827" s="421"/>
      <c r="M3827" s="423"/>
      <c r="N3827" s="340">
        <f>IF(C3827&gt;A_Stammdaten!$B$12,0,SUM(E3827,F3827,H3827,J3827:K3827)-SUM(G3827,I3827,L3827:M3827))</f>
        <v>0</v>
      </c>
      <c r="O3827" s="421"/>
      <c r="P3827" s="421"/>
      <c r="Q3827" s="421"/>
      <c r="R3827" s="421"/>
      <c r="S3827" s="108">
        <f t="shared" si="434"/>
        <v>0</v>
      </c>
      <c r="T3827" s="341">
        <f>IF(ISBLANK($B3827),0,VLOOKUP($B3827,Listen!$A$2:$C$45,2,FALSE))</f>
        <v>0</v>
      </c>
      <c r="U3827" s="341">
        <f>IF(ISBLANK($B3827),0,VLOOKUP($B3827,Listen!$A$2:$C$45,3,FALSE))</f>
        <v>0</v>
      </c>
      <c r="V3827" s="342">
        <f t="shared" si="432"/>
        <v>0</v>
      </c>
      <c r="W3827" s="342">
        <f t="shared" si="436"/>
        <v>0</v>
      </c>
      <c r="X3827" s="342">
        <f t="shared" si="436"/>
        <v>0</v>
      </c>
      <c r="Y3827" s="342">
        <f t="shared" si="436"/>
        <v>0</v>
      </c>
      <c r="Z3827" s="342">
        <f t="shared" si="436"/>
        <v>0</v>
      </c>
      <c r="AA3827" s="342">
        <f t="shared" si="436"/>
        <v>0</v>
      </c>
      <c r="AB3827" s="342">
        <f t="shared" si="436"/>
        <v>0</v>
      </c>
      <c r="AC3827" s="109">
        <f t="shared" si="435"/>
        <v>0</v>
      </c>
      <c r="AD3827" s="109">
        <f>IF(C3827=A_Stammdaten!$B$12,E_SAV!$S3827-E_SAV!$AE3827,HLOOKUP(A_Stammdaten!$B$12-1,$AF$4:$AL$4004,ROW(C3827)-3,FALSE)-$AE3827)</f>
        <v>0</v>
      </c>
      <c r="AE3827" s="109">
        <f>HLOOKUP(A_Stammdaten!$B$12,$AF$4:$AL$4004,ROW(C3827)-3,FALSE)</f>
        <v>0</v>
      </c>
      <c r="AF3827" s="109">
        <f t="shared" si="433"/>
        <v>0</v>
      </c>
      <c r="AG3827" s="109">
        <f t="shared" si="438"/>
        <v>0</v>
      </c>
      <c r="AH3827" s="109">
        <f t="shared" si="438"/>
        <v>0</v>
      </c>
      <c r="AI3827" s="109">
        <f t="shared" si="438"/>
        <v>0</v>
      </c>
      <c r="AJ3827" s="109">
        <f t="shared" si="437"/>
        <v>0</v>
      </c>
      <c r="AK3827" s="109">
        <f t="shared" si="437"/>
        <v>0</v>
      </c>
      <c r="AL3827" s="109">
        <f t="shared" si="437"/>
        <v>0</v>
      </c>
    </row>
    <row r="3828" spans="1:38" x14ac:dyDescent="0.3">
      <c r="A3828" s="421"/>
      <c r="B3828" s="421"/>
      <c r="C3828" s="422"/>
      <c r="D3828" s="423"/>
      <c r="E3828" s="421"/>
      <c r="F3828" s="421"/>
      <c r="G3828" s="421"/>
      <c r="H3828" s="421"/>
      <c r="I3828" s="421"/>
      <c r="J3828" s="421"/>
      <c r="K3828" s="421"/>
      <c r="L3828" s="421"/>
      <c r="M3828" s="423"/>
      <c r="N3828" s="340">
        <f>IF(C3828&gt;A_Stammdaten!$B$12,0,SUM(E3828,F3828,H3828,J3828:K3828)-SUM(G3828,I3828,L3828:M3828))</f>
        <v>0</v>
      </c>
      <c r="O3828" s="421"/>
      <c r="P3828" s="421"/>
      <c r="Q3828" s="421"/>
      <c r="R3828" s="421"/>
      <c r="S3828" s="108">
        <f t="shared" si="434"/>
        <v>0</v>
      </c>
      <c r="T3828" s="341">
        <f>IF(ISBLANK($B3828),0,VLOOKUP($B3828,Listen!$A$2:$C$45,2,FALSE))</f>
        <v>0</v>
      </c>
      <c r="U3828" s="341">
        <f>IF(ISBLANK($B3828),0,VLOOKUP($B3828,Listen!$A$2:$C$45,3,FALSE))</f>
        <v>0</v>
      </c>
      <c r="V3828" s="342">
        <f t="shared" si="432"/>
        <v>0</v>
      </c>
      <c r="W3828" s="342">
        <f t="shared" si="436"/>
        <v>0</v>
      </c>
      <c r="X3828" s="342">
        <f t="shared" si="436"/>
        <v>0</v>
      </c>
      <c r="Y3828" s="342">
        <f t="shared" si="436"/>
        <v>0</v>
      </c>
      <c r="Z3828" s="342">
        <f t="shared" si="436"/>
        <v>0</v>
      </c>
      <c r="AA3828" s="342">
        <f t="shared" si="436"/>
        <v>0</v>
      </c>
      <c r="AB3828" s="342">
        <f t="shared" si="436"/>
        <v>0</v>
      </c>
      <c r="AC3828" s="109">
        <f t="shared" si="435"/>
        <v>0</v>
      </c>
      <c r="AD3828" s="109">
        <f>IF(C3828=A_Stammdaten!$B$12,E_SAV!$S3828-E_SAV!$AE3828,HLOOKUP(A_Stammdaten!$B$12-1,$AF$4:$AL$4004,ROW(C3828)-3,FALSE)-$AE3828)</f>
        <v>0</v>
      </c>
      <c r="AE3828" s="109">
        <f>HLOOKUP(A_Stammdaten!$B$12,$AF$4:$AL$4004,ROW(C3828)-3,FALSE)</f>
        <v>0</v>
      </c>
      <c r="AF3828" s="109">
        <f t="shared" si="433"/>
        <v>0</v>
      </c>
      <c r="AG3828" s="109">
        <f t="shared" si="438"/>
        <v>0</v>
      </c>
      <c r="AH3828" s="109">
        <f t="shared" si="438"/>
        <v>0</v>
      </c>
      <c r="AI3828" s="109">
        <f t="shared" si="438"/>
        <v>0</v>
      </c>
      <c r="AJ3828" s="109">
        <f t="shared" si="437"/>
        <v>0</v>
      </c>
      <c r="AK3828" s="109">
        <f t="shared" si="437"/>
        <v>0</v>
      </c>
      <c r="AL3828" s="109">
        <f t="shared" si="437"/>
        <v>0</v>
      </c>
    </row>
    <row r="3829" spans="1:38" x14ac:dyDescent="0.3">
      <c r="A3829" s="421"/>
      <c r="B3829" s="421"/>
      <c r="C3829" s="422"/>
      <c r="D3829" s="423"/>
      <c r="E3829" s="421"/>
      <c r="F3829" s="421"/>
      <c r="G3829" s="421"/>
      <c r="H3829" s="421"/>
      <c r="I3829" s="421"/>
      <c r="J3829" s="421"/>
      <c r="K3829" s="421"/>
      <c r="L3829" s="421"/>
      <c r="M3829" s="423"/>
      <c r="N3829" s="340">
        <f>IF(C3829&gt;A_Stammdaten!$B$12,0,SUM(E3829,F3829,H3829,J3829:K3829)-SUM(G3829,I3829,L3829:M3829))</f>
        <v>0</v>
      </c>
      <c r="O3829" s="421"/>
      <c r="P3829" s="421"/>
      <c r="Q3829" s="421"/>
      <c r="R3829" s="421"/>
      <c r="S3829" s="108">
        <f t="shared" si="434"/>
        <v>0</v>
      </c>
      <c r="T3829" s="341">
        <f>IF(ISBLANK($B3829),0,VLOOKUP($B3829,Listen!$A$2:$C$45,2,FALSE))</f>
        <v>0</v>
      </c>
      <c r="U3829" s="341">
        <f>IF(ISBLANK($B3829),0,VLOOKUP($B3829,Listen!$A$2:$C$45,3,FALSE))</f>
        <v>0</v>
      </c>
      <c r="V3829" s="342">
        <f t="shared" si="432"/>
        <v>0</v>
      </c>
      <c r="W3829" s="342">
        <f t="shared" si="436"/>
        <v>0</v>
      </c>
      <c r="X3829" s="342">
        <f t="shared" si="436"/>
        <v>0</v>
      </c>
      <c r="Y3829" s="342">
        <f t="shared" si="436"/>
        <v>0</v>
      </c>
      <c r="Z3829" s="342">
        <f t="shared" si="436"/>
        <v>0</v>
      </c>
      <c r="AA3829" s="342">
        <f t="shared" si="436"/>
        <v>0</v>
      </c>
      <c r="AB3829" s="342">
        <f t="shared" si="436"/>
        <v>0</v>
      </c>
      <c r="AC3829" s="109">
        <f t="shared" si="435"/>
        <v>0</v>
      </c>
      <c r="AD3829" s="109">
        <f>IF(C3829=A_Stammdaten!$B$12,E_SAV!$S3829-E_SAV!$AE3829,HLOOKUP(A_Stammdaten!$B$12-1,$AF$4:$AL$4004,ROW(C3829)-3,FALSE)-$AE3829)</f>
        <v>0</v>
      </c>
      <c r="AE3829" s="109">
        <f>HLOOKUP(A_Stammdaten!$B$12,$AF$4:$AL$4004,ROW(C3829)-3,FALSE)</f>
        <v>0</v>
      </c>
      <c r="AF3829" s="109">
        <f t="shared" si="433"/>
        <v>0</v>
      </c>
      <c r="AG3829" s="109">
        <f t="shared" si="438"/>
        <v>0</v>
      </c>
      <c r="AH3829" s="109">
        <f t="shared" si="438"/>
        <v>0</v>
      </c>
      <c r="AI3829" s="109">
        <f t="shared" si="438"/>
        <v>0</v>
      </c>
      <c r="AJ3829" s="109">
        <f t="shared" si="437"/>
        <v>0</v>
      </c>
      <c r="AK3829" s="109">
        <f t="shared" si="437"/>
        <v>0</v>
      </c>
      <c r="AL3829" s="109">
        <f t="shared" si="437"/>
        <v>0</v>
      </c>
    </row>
    <row r="3830" spans="1:38" x14ac:dyDescent="0.3">
      <c r="A3830" s="421"/>
      <c r="B3830" s="421"/>
      <c r="C3830" s="422"/>
      <c r="D3830" s="423"/>
      <c r="E3830" s="421"/>
      <c r="F3830" s="421"/>
      <c r="G3830" s="421"/>
      <c r="H3830" s="421"/>
      <c r="I3830" s="421"/>
      <c r="J3830" s="421"/>
      <c r="K3830" s="421"/>
      <c r="L3830" s="421"/>
      <c r="M3830" s="423"/>
      <c r="N3830" s="340">
        <f>IF(C3830&gt;A_Stammdaten!$B$12,0,SUM(E3830,F3830,H3830,J3830:K3830)-SUM(G3830,I3830,L3830:M3830))</f>
        <v>0</v>
      </c>
      <c r="O3830" s="421"/>
      <c r="P3830" s="421"/>
      <c r="Q3830" s="421"/>
      <c r="R3830" s="421"/>
      <c r="S3830" s="108">
        <f t="shared" si="434"/>
        <v>0</v>
      </c>
      <c r="T3830" s="341">
        <f>IF(ISBLANK($B3830),0,VLOOKUP($B3830,Listen!$A$2:$C$45,2,FALSE))</f>
        <v>0</v>
      </c>
      <c r="U3830" s="341">
        <f>IF(ISBLANK($B3830),0,VLOOKUP($B3830,Listen!$A$2:$C$45,3,FALSE))</f>
        <v>0</v>
      </c>
      <c r="V3830" s="342">
        <f t="shared" si="432"/>
        <v>0</v>
      </c>
      <c r="W3830" s="342">
        <f t="shared" si="436"/>
        <v>0</v>
      </c>
      <c r="X3830" s="342">
        <f t="shared" si="436"/>
        <v>0</v>
      </c>
      <c r="Y3830" s="342">
        <f t="shared" si="436"/>
        <v>0</v>
      </c>
      <c r="Z3830" s="342">
        <f t="shared" si="436"/>
        <v>0</v>
      </c>
      <c r="AA3830" s="342">
        <f t="shared" si="436"/>
        <v>0</v>
      </c>
      <c r="AB3830" s="342">
        <f t="shared" si="436"/>
        <v>0</v>
      </c>
      <c r="AC3830" s="109">
        <f t="shared" si="435"/>
        <v>0</v>
      </c>
      <c r="AD3830" s="109">
        <f>IF(C3830=A_Stammdaten!$B$12,E_SAV!$S3830-E_SAV!$AE3830,HLOOKUP(A_Stammdaten!$B$12-1,$AF$4:$AL$4004,ROW(C3830)-3,FALSE)-$AE3830)</f>
        <v>0</v>
      </c>
      <c r="AE3830" s="109">
        <f>HLOOKUP(A_Stammdaten!$B$12,$AF$4:$AL$4004,ROW(C3830)-3,FALSE)</f>
        <v>0</v>
      </c>
      <c r="AF3830" s="109">
        <f t="shared" si="433"/>
        <v>0</v>
      </c>
      <c r="AG3830" s="109">
        <f t="shared" si="438"/>
        <v>0</v>
      </c>
      <c r="AH3830" s="109">
        <f t="shared" si="438"/>
        <v>0</v>
      </c>
      <c r="AI3830" s="109">
        <f t="shared" si="438"/>
        <v>0</v>
      </c>
      <c r="AJ3830" s="109">
        <f t="shared" si="437"/>
        <v>0</v>
      </c>
      <c r="AK3830" s="109">
        <f t="shared" si="437"/>
        <v>0</v>
      </c>
      <c r="AL3830" s="109">
        <f t="shared" si="437"/>
        <v>0</v>
      </c>
    </row>
    <row r="3831" spans="1:38" x14ac:dyDescent="0.3">
      <c r="A3831" s="421"/>
      <c r="B3831" s="421"/>
      <c r="C3831" s="422"/>
      <c r="D3831" s="423"/>
      <c r="E3831" s="421"/>
      <c r="F3831" s="421"/>
      <c r="G3831" s="421"/>
      <c r="H3831" s="421"/>
      <c r="I3831" s="421"/>
      <c r="J3831" s="421"/>
      <c r="K3831" s="421"/>
      <c r="L3831" s="421"/>
      <c r="M3831" s="423"/>
      <c r="N3831" s="340">
        <f>IF(C3831&gt;A_Stammdaten!$B$12,0,SUM(E3831,F3831,H3831,J3831:K3831)-SUM(G3831,I3831,L3831:M3831))</f>
        <v>0</v>
      </c>
      <c r="O3831" s="421"/>
      <c r="P3831" s="421"/>
      <c r="Q3831" s="421"/>
      <c r="R3831" s="421"/>
      <c r="S3831" s="108">
        <f t="shared" si="434"/>
        <v>0</v>
      </c>
      <c r="T3831" s="341">
        <f>IF(ISBLANK($B3831),0,VLOOKUP($B3831,Listen!$A$2:$C$45,2,FALSE))</f>
        <v>0</v>
      </c>
      <c r="U3831" s="341">
        <f>IF(ISBLANK($B3831),0,VLOOKUP($B3831,Listen!$A$2:$C$45,3,FALSE))</f>
        <v>0</v>
      </c>
      <c r="V3831" s="342">
        <f t="shared" si="432"/>
        <v>0</v>
      </c>
      <c r="W3831" s="342">
        <f t="shared" si="436"/>
        <v>0</v>
      </c>
      <c r="X3831" s="342">
        <f t="shared" si="436"/>
        <v>0</v>
      </c>
      <c r="Y3831" s="342">
        <f t="shared" si="436"/>
        <v>0</v>
      </c>
      <c r="Z3831" s="342">
        <f t="shared" si="436"/>
        <v>0</v>
      </c>
      <c r="AA3831" s="342">
        <f t="shared" si="436"/>
        <v>0</v>
      </c>
      <c r="AB3831" s="342">
        <f t="shared" si="436"/>
        <v>0</v>
      </c>
      <c r="AC3831" s="109">
        <f t="shared" si="435"/>
        <v>0</v>
      </c>
      <c r="AD3831" s="109">
        <f>IF(C3831=A_Stammdaten!$B$12,E_SAV!$S3831-E_SAV!$AE3831,HLOOKUP(A_Stammdaten!$B$12-1,$AF$4:$AL$4004,ROW(C3831)-3,FALSE)-$AE3831)</f>
        <v>0</v>
      </c>
      <c r="AE3831" s="109">
        <f>HLOOKUP(A_Stammdaten!$B$12,$AF$4:$AL$4004,ROW(C3831)-3,FALSE)</f>
        <v>0</v>
      </c>
      <c r="AF3831" s="109">
        <f t="shared" si="433"/>
        <v>0</v>
      </c>
      <c r="AG3831" s="109">
        <f t="shared" si="438"/>
        <v>0</v>
      </c>
      <c r="AH3831" s="109">
        <f t="shared" si="438"/>
        <v>0</v>
      </c>
      <c r="AI3831" s="109">
        <f t="shared" si="438"/>
        <v>0</v>
      </c>
      <c r="AJ3831" s="109">
        <f t="shared" si="437"/>
        <v>0</v>
      </c>
      <c r="AK3831" s="109">
        <f t="shared" si="437"/>
        <v>0</v>
      </c>
      <c r="AL3831" s="109">
        <f t="shared" si="437"/>
        <v>0</v>
      </c>
    </row>
    <row r="3832" spans="1:38" x14ac:dyDescent="0.3">
      <c r="A3832" s="421"/>
      <c r="B3832" s="421"/>
      <c r="C3832" s="422"/>
      <c r="D3832" s="423"/>
      <c r="E3832" s="421"/>
      <c r="F3832" s="421"/>
      <c r="G3832" s="421"/>
      <c r="H3832" s="421"/>
      <c r="I3832" s="421"/>
      <c r="J3832" s="421"/>
      <c r="K3832" s="421"/>
      <c r="L3832" s="421"/>
      <c r="M3832" s="423"/>
      <c r="N3832" s="340">
        <f>IF(C3832&gt;A_Stammdaten!$B$12,0,SUM(E3832,F3832,H3832,J3832:K3832)-SUM(G3832,I3832,L3832:M3832))</f>
        <v>0</v>
      </c>
      <c r="O3832" s="421"/>
      <c r="P3832" s="421"/>
      <c r="Q3832" s="421"/>
      <c r="R3832" s="421"/>
      <c r="S3832" s="108">
        <f t="shared" si="434"/>
        <v>0</v>
      </c>
      <c r="T3832" s="341">
        <f>IF(ISBLANK($B3832),0,VLOOKUP($B3832,Listen!$A$2:$C$45,2,FALSE))</f>
        <v>0</v>
      </c>
      <c r="U3832" s="341">
        <f>IF(ISBLANK($B3832),0,VLOOKUP($B3832,Listen!$A$2:$C$45,3,FALSE))</f>
        <v>0</v>
      </c>
      <c r="V3832" s="342">
        <f t="shared" si="432"/>
        <v>0</v>
      </c>
      <c r="W3832" s="342">
        <f t="shared" si="436"/>
        <v>0</v>
      </c>
      <c r="X3832" s="342">
        <f t="shared" si="436"/>
        <v>0</v>
      </c>
      <c r="Y3832" s="342">
        <f t="shared" si="436"/>
        <v>0</v>
      </c>
      <c r="Z3832" s="342">
        <f t="shared" si="436"/>
        <v>0</v>
      </c>
      <c r="AA3832" s="342">
        <f t="shared" si="436"/>
        <v>0</v>
      </c>
      <c r="AB3832" s="342">
        <f t="shared" si="436"/>
        <v>0</v>
      </c>
      <c r="AC3832" s="109">
        <f t="shared" si="435"/>
        <v>0</v>
      </c>
      <c r="AD3832" s="109">
        <f>IF(C3832=A_Stammdaten!$B$12,E_SAV!$S3832-E_SAV!$AE3832,HLOOKUP(A_Stammdaten!$B$12-1,$AF$4:$AL$4004,ROW(C3832)-3,FALSE)-$AE3832)</f>
        <v>0</v>
      </c>
      <c r="AE3832" s="109">
        <f>HLOOKUP(A_Stammdaten!$B$12,$AF$4:$AL$4004,ROW(C3832)-3,FALSE)</f>
        <v>0</v>
      </c>
      <c r="AF3832" s="109">
        <f t="shared" si="433"/>
        <v>0</v>
      </c>
      <c r="AG3832" s="109">
        <f t="shared" si="438"/>
        <v>0</v>
      </c>
      <c r="AH3832" s="109">
        <f t="shared" si="438"/>
        <v>0</v>
      </c>
      <c r="AI3832" s="109">
        <f t="shared" si="438"/>
        <v>0</v>
      </c>
      <c r="AJ3832" s="109">
        <f t="shared" si="437"/>
        <v>0</v>
      </c>
      <c r="AK3832" s="109">
        <f t="shared" si="437"/>
        <v>0</v>
      </c>
      <c r="AL3832" s="109">
        <f t="shared" si="437"/>
        <v>0</v>
      </c>
    </row>
    <row r="3833" spans="1:38" x14ac:dyDescent="0.3">
      <c r="A3833" s="421"/>
      <c r="B3833" s="421"/>
      <c r="C3833" s="422"/>
      <c r="D3833" s="423"/>
      <c r="E3833" s="421"/>
      <c r="F3833" s="421"/>
      <c r="G3833" s="421"/>
      <c r="H3833" s="421"/>
      <c r="I3833" s="421"/>
      <c r="J3833" s="421"/>
      <c r="K3833" s="421"/>
      <c r="L3833" s="421"/>
      <c r="M3833" s="423"/>
      <c r="N3833" s="340">
        <f>IF(C3833&gt;A_Stammdaten!$B$12,0,SUM(E3833,F3833,H3833,J3833:K3833)-SUM(G3833,I3833,L3833:M3833))</f>
        <v>0</v>
      </c>
      <c r="O3833" s="421"/>
      <c r="P3833" s="421"/>
      <c r="Q3833" s="421"/>
      <c r="R3833" s="421"/>
      <c r="S3833" s="108">
        <f t="shared" si="434"/>
        <v>0</v>
      </c>
      <c r="T3833" s="341">
        <f>IF(ISBLANK($B3833),0,VLOOKUP($B3833,Listen!$A$2:$C$45,2,FALSE))</f>
        <v>0</v>
      </c>
      <c r="U3833" s="341">
        <f>IF(ISBLANK($B3833),0,VLOOKUP($B3833,Listen!$A$2:$C$45,3,FALSE))</f>
        <v>0</v>
      </c>
      <c r="V3833" s="342">
        <f t="shared" si="432"/>
        <v>0</v>
      </c>
      <c r="W3833" s="342">
        <f t="shared" si="436"/>
        <v>0</v>
      </c>
      <c r="X3833" s="342">
        <f t="shared" si="436"/>
        <v>0</v>
      </c>
      <c r="Y3833" s="342">
        <f t="shared" si="436"/>
        <v>0</v>
      </c>
      <c r="Z3833" s="342">
        <f t="shared" si="436"/>
        <v>0</v>
      </c>
      <c r="AA3833" s="342">
        <f t="shared" si="436"/>
        <v>0</v>
      </c>
      <c r="AB3833" s="342">
        <f t="shared" si="436"/>
        <v>0</v>
      </c>
      <c r="AC3833" s="109">
        <f t="shared" si="435"/>
        <v>0</v>
      </c>
      <c r="AD3833" s="109">
        <f>IF(C3833=A_Stammdaten!$B$12,E_SAV!$S3833-E_SAV!$AE3833,HLOOKUP(A_Stammdaten!$B$12-1,$AF$4:$AL$4004,ROW(C3833)-3,FALSE)-$AE3833)</f>
        <v>0</v>
      </c>
      <c r="AE3833" s="109">
        <f>HLOOKUP(A_Stammdaten!$B$12,$AF$4:$AL$4004,ROW(C3833)-3,FALSE)</f>
        <v>0</v>
      </c>
      <c r="AF3833" s="109">
        <f t="shared" si="433"/>
        <v>0</v>
      </c>
      <c r="AG3833" s="109">
        <f t="shared" si="438"/>
        <v>0</v>
      </c>
      <c r="AH3833" s="109">
        <f t="shared" si="438"/>
        <v>0</v>
      </c>
      <c r="AI3833" s="109">
        <f t="shared" si="438"/>
        <v>0</v>
      </c>
      <c r="AJ3833" s="109">
        <f t="shared" si="437"/>
        <v>0</v>
      </c>
      <c r="AK3833" s="109">
        <f t="shared" si="437"/>
        <v>0</v>
      </c>
      <c r="AL3833" s="109">
        <f t="shared" si="437"/>
        <v>0</v>
      </c>
    </row>
    <row r="3834" spans="1:38" x14ac:dyDescent="0.3">
      <c r="A3834" s="421"/>
      <c r="B3834" s="421"/>
      <c r="C3834" s="422"/>
      <c r="D3834" s="423"/>
      <c r="E3834" s="421"/>
      <c r="F3834" s="421"/>
      <c r="G3834" s="421"/>
      <c r="H3834" s="421"/>
      <c r="I3834" s="421"/>
      <c r="J3834" s="421"/>
      <c r="K3834" s="421"/>
      <c r="L3834" s="421"/>
      <c r="M3834" s="423"/>
      <c r="N3834" s="340">
        <f>IF(C3834&gt;A_Stammdaten!$B$12,0,SUM(E3834,F3834,H3834,J3834:K3834)-SUM(G3834,I3834,L3834:M3834))</f>
        <v>0</v>
      </c>
      <c r="O3834" s="421"/>
      <c r="P3834" s="421"/>
      <c r="Q3834" s="421"/>
      <c r="R3834" s="421"/>
      <c r="S3834" s="108">
        <f t="shared" si="434"/>
        <v>0</v>
      </c>
      <c r="T3834" s="341">
        <f>IF(ISBLANK($B3834),0,VLOOKUP($B3834,Listen!$A$2:$C$45,2,FALSE))</f>
        <v>0</v>
      </c>
      <c r="U3834" s="341">
        <f>IF(ISBLANK($B3834),0,VLOOKUP($B3834,Listen!$A$2:$C$45,3,FALSE))</f>
        <v>0</v>
      </c>
      <c r="V3834" s="342">
        <f t="shared" si="432"/>
        <v>0</v>
      </c>
      <c r="W3834" s="342">
        <f t="shared" si="436"/>
        <v>0</v>
      </c>
      <c r="X3834" s="342">
        <f t="shared" si="436"/>
        <v>0</v>
      </c>
      <c r="Y3834" s="342">
        <f t="shared" ref="W3834:AB3876" si="439">$T3834</f>
        <v>0</v>
      </c>
      <c r="Z3834" s="342">
        <f t="shared" si="439"/>
        <v>0</v>
      </c>
      <c r="AA3834" s="342">
        <f t="shared" si="439"/>
        <v>0</v>
      </c>
      <c r="AB3834" s="342">
        <f t="shared" si="439"/>
        <v>0</v>
      </c>
      <c r="AC3834" s="109">
        <f t="shared" si="435"/>
        <v>0</v>
      </c>
      <c r="AD3834" s="109">
        <f>IF(C3834=A_Stammdaten!$B$12,E_SAV!$S3834-E_SAV!$AE3834,HLOOKUP(A_Stammdaten!$B$12-1,$AF$4:$AL$4004,ROW(C3834)-3,FALSE)-$AE3834)</f>
        <v>0</v>
      </c>
      <c r="AE3834" s="109">
        <f>HLOOKUP(A_Stammdaten!$B$12,$AF$4:$AL$4004,ROW(C3834)-3,FALSE)</f>
        <v>0</v>
      </c>
      <c r="AF3834" s="109">
        <f t="shared" si="433"/>
        <v>0</v>
      </c>
      <c r="AG3834" s="109">
        <f t="shared" si="438"/>
        <v>0</v>
      </c>
      <c r="AH3834" s="109">
        <f t="shared" si="438"/>
        <v>0</v>
      </c>
      <c r="AI3834" s="109">
        <f t="shared" si="438"/>
        <v>0</v>
      </c>
      <c r="AJ3834" s="109">
        <f t="shared" si="437"/>
        <v>0</v>
      </c>
      <c r="AK3834" s="109">
        <f t="shared" si="437"/>
        <v>0</v>
      </c>
      <c r="AL3834" s="109">
        <f t="shared" si="437"/>
        <v>0</v>
      </c>
    </row>
    <row r="3835" spans="1:38" x14ac:dyDescent="0.3">
      <c r="A3835" s="421"/>
      <c r="B3835" s="421"/>
      <c r="C3835" s="422"/>
      <c r="D3835" s="423"/>
      <c r="E3835" s="421"/>
      <c r="F3835" s="421"/>
      <c r="G3835" s="421"/>
      <c r="H3835" s="421"/>
      <c r="I3835" s="421"/>
      <c r="J3835" s="421"/>
      <c r="K3835" s="421"/>
      <c r="L3835" s="421"/>
      <c r="M3835" s="423"/>
      <c r="N3835" s="340">
        <f>IF(C3835&gt;A_Stammdaten!$B$12,0,SUM(E3835,F3835,H3835,J3835:K3835)-SUM(G3835,I3835,L3835:M3835))</f>
        <v>0</v>
      </c>
      <c r="O3835" s="421"/>
      <c r="P3835" s="421"/>
      <c r="Q3835" s="421"/>
      <c r="R3835" s="421"/>
      <c r="S3835" s="108">
        <f t="shared" si="434"/>
        <v>0</v>
      </c>
      <c r="T3835" s="341">
        <f>IF(ISBLANK($B3835),0,VLOOKUP($B3835,Listen!$A$2:$C$45,2,FALSE))</f>
        <v>0</v>
      </c>
      <c r="U3835" s="341">
        <f>IF(ISBLANK($B3835),0,VLOOKUP($B3835,Listen!$A$2:$C$45,3,FALSE))</f>
        <v>0</v>
      </c>
      <c r="V3835" s="342">
        <f t="shared" si="432"/>
        <v>0</v>
      </c>
      <c r="W3835" s="342">
        <f t="shared" si="439"/>
        <v>0</v>
      </c>
      <c r="X3835" s="342">
        <f t="shared" si="439"/>
        <v>0</v>
      </c>
      <c r="Y3835" s="342">
        <f t="shared" si="439"/>
        <v>0</v>
      </c>
      <c r="Z3835" s="342">
        <f t="shared" si="439"/>
        <v>0</v>
      </c>
      <c r="AA3835" s="342">
        <f t="shared" si="439"/>
        <v>0</v>
      </c>
      <c r="AB3835" s="342">
        <f t="shared" si="439"/>
        <v>0</v>
      </c>
      <c r="AC3835" s="109">
        <f t="shared" si="435"/>
        <v>0</v>
      </c>
      <c r="AD3835" s="109">
        <f>IF(C3835=A_Stammdaten!$B$12,E_SAV!$S3835-E_SAV!$AE3835,HLOOKUP(A_Stammdaten!$B$12-1,$AF$4:$AL$4004,ROW(C3835)-3,FALSE)-$AE3835)</f>
        <v>0</v>
      </c>
      <c r="AE3835" s="109">
        <f>HLOOKUP(A_Stammdaten!$B$12,$AF$4:$AL$4004,ROW(C3835)-3,FALSE)</f>
        <v>0</v>
      </c>
      <c r="AF3835" s="109">
        <f t="shared" si="433"/>
        <v>0</v>
      </c>
      <c r="AG3835" s="109">
        <f t="shared" si="438"/>
        <v>0</v>
      </c>
      <c r="AH3835" s="109">
        <f t="shared" si="438"/>
        <v>0</v>
      </c>
      <c r="AI3835" s="109">
        <f t="shared" si="438"/>
        <v>0</v>
      </c>
      <c r="AJ3835" s="109">
        <f t="shared" si="437"/>
        <v>0</v>
      </c>
      <c r="AK3835" s="109">
        <f t="shared" si="437"/>
        <v>0</v>
      </c>
      <c r="AL3835" s="109">
        <f t="shared" si="437"/>
        <v>0</v>
      </c>
    </row>
    <row r="3836" spans="1:38" x14ac:dyDescent="0.3">
      <c r="A3836" s="421"/>
      <c r="B3836" s="421"/>
      <c r="C3836" s="422"/>
      <c r="D3836" s="423"/>
      <c r="E3836" s="421"/>
      <c r="F3836" s="421"/>
      <c r="G3836" s="421"/>
      <c r="H3836" s="421"/>
      <c r="I3836" s="421"/>
      <c r="J3836" s="421"/>
      <c r="K3836" s="421"/>
      <c r="L3836" s="421"/>
      <c r="M3836" s="423"/>
      <c r="N3836" s="340">
        <f>IF(C3836&gt;A_Stammdaten!$B$12,0,SUM(E3836,F3836,H3836,J3836:K3836)-SUM(G3836,I3836,L3836:M3836))</f>
        <v>0</v>
      </c>
      <c r="O3836" s="421"/>
      <c r="P3836" s="421"/>
      <c r="Q3836" s="421"/>
      <c r="R3836" s="421"/>
      <c r="S3836" s="108">
        <f t="shared" si="434"/>
        <v>0</v>
      </c>
      <c r="T3836" s="341">
        <f>IF(ISBLANK($B3836),0,VLOOKUP($B3836,Listen!$A$2:$C$45,2,FALSE))</f>
        <v>0</v>
      </c>
      <c r="U3836" s="341">
        <f>IF(ISBLANK($B3836),0,VLOOKUP($B3836,Listen!$A$2:$C$45,3,FALSE))</f>
        <v>0</v>
      </c>
      <c r="V3836" s="342">
        <f t="shared" si="432"/>
        <v>0</v>
      </c>
      <c r="W3836" s="342">
        <f t="shared" si="439"/>
        <v>0</v>
      </c>
      <c r="X3836" s="342">
        <f t="shared" si="439"/>
        <v>0</v>
      </c>
      <c r="Y3836" s="342">
        <f t="shared" si="439"/>
        <v>0</v>
      </c>
      <c r="Z3836" s="342">
        <f t="shared" si="439"/>
        <v>0</v>
      </c>
      <c r="AA3836" s="342">
        <f t="shared" si="439"/>
        <v>0</v>
      </c>
      <c r="AB3836" s="342">
        <f t="shared" si="439"/>
        <v>0</v>
      </c>
      <c r="AC3836" s="109">
        <f t="shared" si="435"/>
        <v>0</v>
      </c>
      <c r="AD3836" s="109">
        <f>IF(C3836=A_Stammdaten!$B$12,E_SAV!$S3836-E_SAV!$AE3836,HLOOKUP(A_Stammdaten!$B$12-1,$AF$4:$AL$4004,ROW(C3836)-3,FALSE)-$AE3836)</f>
        <v>0</v>
      </c>
      <c r="AE3836" s="109">
        <f>HLOOKUP(A_Stammdaten!$B$12,$AF$4:$AL$4004,ROW(C3836)-3,FALSE)</f>
        <v>0</v>
      </c>
      <c r="AF3836" s="109">
        <f t="shared" si="433"/>
        <v>0</v>
      </c>
      <c r="AG3836" s="109">
        <f t="shared" si="438"/>
        <v>0</v>
      </c>
      <c r="AH3836" s="109">
        <f t="shared" si="438"/>
        <v>0</v>
      </c>
      <c r="AI3836" s="109">
        <f t="shared" si="438"/>
        <v>0</v>
      </c>
      <c r="AJ3836" s="109">
        <f t="shared" si="437"/>
        <v>0</v>
      </c>
      <c r="AK3836" s="109">
        <f t="shared" si="437"/>
        <v>0</v>
      </c>
      <c r="AL3836" s="109">
        <f t="shared" si="437"/>
        <v>0</v>
      </c>
    </row>
    <row r="3837" spans="1:38" x14ac:dyDescent="0.3">
      <c r="A3837" s="421"/>
      <c r="B3837" s="421"/>
      <c r="C3837" s="422"/>
      <c r="D3837" s="423"/>
      <c r="E3837" s="421"/>
      <c r="F3837" s="421"/>
      <c r="G3837" s="421"/>
      <c r="H3837" s="421"/>
      <c r="I3837" s="421"/>
      <c r="J3837" s="421"/>
      <c r="K3837" s="421"/>
      <c r="L3837" s="421"/>
      <c r="M3837" s="423"/>
      <c r="N3837" s="340">
        <f>IF(C3837&gt;A_Stammdaten!$B$12,0,SUM(E3837,F3837,H3837,J3837:K3837)-SUM(G3837,I3837,L3837:M3837))</f>
        <v>0</v>
      </c>
      <c r="O3837" s="421"/>
      <c r="P3837" s="421"/>
      <c r="Q3837" s="421"/>
      <c r="R3837" s="421"/>
      <c r="S3837" s="108">
        <f t="shared" si="434"/>
        <v>0</v>
      </c>
      <c r="T3837" s="341">
        <f>IF(ISBLANK($B3837),0,VLOOKUP($B3837,Listen!$A$2:$C$45,2,FALSE))</f>
        <v>0</v>
      </c>
      <c r="U3837" s="341">
        <f>IF(ISBLANK($B3837),0,VLOOKUP($B3837,Listen!$A$2:$C$45,3,FALSE))</f>
        <v>0</v>
      </c>
      <c r="V3837" s="342">
        <f t="shared" si="432"/>
        <v>0</v>
      </c>
      <c r="W3837" s="342">
        <f t="shared" si="439"/>
        <v>0</v>
      </c>
      <c r="X3837" s="342">
        <f t="shared" si="439"/>
        <v>0</v>
      </c>
      <c r="Y3837" s="342">
        <f t="shared" si="439"/>
        <v>0</v>
      </c>
      <c r="Z3837" s="342">
        <f t="shared" si="439"/>
        <v>0</v>
      </c>
      <c r="AA3837" s="342">
        <f t="shared" si="439"/>
        <v>0</v>
      </c>
      <c r="AB3837" s="342">
        <f t="shared" si="439"/>
        <v>0</v>
      </c>
      <c r="AC3837" s="109">
        <f t="shared" si="435"/>
        <v>0</v>
      </c>
      <c r="AD3837" s="109">
        <f>IF(C3837=A_Stammdaten!$B$12,E_SAV!$S3837-E_SAV!$AE3837,HLOOKUP(A_Stammdaten!$B$12-1,$AF$4:$AL$4004,ROW(C3837)-3,FALSE)-$AE3837)</f>
        <v>0</v>
      </c>
      <c r="AE3837" s="109">
        <f>HLOOKUP(A_Stammdaten!$B$12,$AF$4:$AL$4004,ROW(C3837)-3,FALSE)</f>
        <v>0</v>
      </c>
      <c r="AF3837" s="109">
        <f t="shared" si="433"/>
        <v>0</v>
      </c>
      <c r="AG3837" s="109">
        <f t="shared" si="438"/>
        <v>0</v>
      </c>
      <c r="AH3837" s="109">
        <f t="shared" si="438"/>
        <v>0</v>
      </c>
      <c r="AI3837" s="109">
        <f t="shared" si="438"/>
        <v>0</v>
      </c>
      <c r="AJ3837" s="109">
        <f t="shared" si="437"/>
        <v>0</v>
      </c>
      <c r="AK3837" s="109">
        <f t="shared" si="437"/>
        <v>0</v>
      </c>
      <c r="AL3837" s="109">
        <f t="shared" si="437"/>
        <v>0</v>
      </c>
    </row>
    <row r="3838" spans="1:38" x14ac:dyDescent="0.3">
      <c r="A3838" s="421"/>
      <c r="B3838" s="421"/>
      <c r="C3838" s="422"/>
      <c r="D3838" s="423"/>
      <c r="E3838" s="421"/>
      <c r="F3838" s="421"/>
      <c r="G3838" s="421"/>
      <c r="H3838" s="421"/>
      <c r="I3838" s="421"/>
      <c r="J3838" s="421"/>
      <c r="K3838" s="421"/>
      <c r="L3838" s="421"/>
      <c r="M3838" s="423"/>
      <c r="N3838" s="340">
        <f>IF(C3838&gt;A_Stammdaten!$B$12,0,SUM(E3838,F3838,H3838,J3838:K3838)-SUM(G3838,I3838,L3838:M3838))</f>
        <v>0</v>
      </c>
      <c r="O3838" s="421"/>
      <c r="P3838" s="421"/>
      <c r="Q3838" s="421"/>
      <c r="R3838" s="421"/>
      <c r="S3838" s="108">
        <f t="shared" si="434"/>
        <v>0</v>
      </c>
      <c r="T3838" s="341">
        <f>IF(ISBLANK($B3838),0,VLOOKUP($B3838,Listen!$A$2:$C$45,2,FALSE))</f>
        <v>0</v>
      </c>
      <c r="U3838" s="341">
        <f>IF(ISBLANK($B3838),0,VLOOKUP($B3838,Listen!$A$2:$C$45,3,FALSE))</f>
        <v>0</v>
      </c>
      <c r="V3838" s="342">
        <f t="shared" si="432"/>
        <v>0</v>
      </c>
      <c r="W3838" s="342">
        <f t="shared" si="439"/>
        <v>0</v>
      </c>
      <c r="X3838" s="342">
        <f t="shared" si="439"/>
        <v>0</v>
      </c>
      <c r="Y3838" s="342">
        <f t="shared" si="439"/>
        <v>0</v>
      </c>
      <c r="Z3838" s="342">
        <f t="shared" si="439"/>
        <v>0</v>
      </c>
      <c r="AA3838" s="342">
        <f t="shared" si="439"/>
        <v>0</v>
      </c>
      <c r="AB3838" s="342">
        <f t="shared" si="439"/>
        <v>0</v>
      </c>
      <c r="AC3838" s="109">
        <f t="shared" si="435"/>
        <v>0</v>
      </c>
      <c r="AD3838" s="109">
        <f>IF(C3838=A_Stammdaten!$B$12,E_SAV!$S3838-E_SAV!$AE3838,HLOOKUP(A_Stammdaten!$B$12-1,$AF$4:$AL$4004,ROW(C3838)-3,FALSE)-$AE3838)</f>
        <v>0</v>
      </c>
      <c r="AE3838" s="109">
        <f>HLOOKUP(A_Stammdaten!$B$12,$AF$4:$AL$4004,ROW(C3838)-3,FALSE)</f>
        <v>0</v>
      </c>
      <c r="AF3838" s="109">
        <f t="shared" si="433"/>
        <v>0</v>
      </c>
      <c r="AG3838" s="109">
        <f t="shared" si="438"/>
        <v>0</v>
      </c>
      <c r="AH3838" s="109">
        <f t="shared" si="438"/>
        <v>0</v>
      </c>
      <c r="AI3838" s="109">
        <f t="shared" si="438"/>
        <v>0</v>
      </c>
      <c r="AJ3838" s="109">
        <f t="shared" si="437"/>
        <v>0</v>
      </c>
      <c r="AK3838" s="109">
        <f t="shared" si="437"/>
        <v>0</v>
      </c>
      <c r="AL3838" s="109">
        <f t="shared" si="437"/>
        <v>0</v>
      </c>
    </row>
    <row r="3839" spans="1:38" x14ac:dyDescent="0.3">
      <c r="A3839" s="421"/>
      <c r="B3839" s="421"/>
      <c r="C3839" s="422"/>
      <c r="D3839" s="423"/>
      <c r="E3839" s="421"/>
      <c r="F3839" s="421"/>
      <c r="G3839" s="421"/>
      <c r="H3839" s="421"/>
      <c r="I3839" s="421"/>
      <c r="J3839" s="421"/>
      <c r="K3839" s="421"/>
      <c r="L3839" s="421"/>
      <c r="M3839" s="423"/>
      <c r="N3839" s="340">
        <f>IF(C3839&gt;A_Stammdaten!$B$12,0,SUM(E3839,F3839,H3839,J3839:K3839)-SUM(G3839,I3839,L3839:M3839))</f>
        <v>0</v>
      </c>
      <c r="O3839" s="421"/>
      <c r="P3839" s="421"/>
      <c r="Q3839" s="421"/>
      <c r="R3839" s="421"/>
      <c r="S3839" s="108">
        <f t="shared" si="434"/>
        <v>0</v>
      </c>
      <c r="T3839" s="341">
        <f>IF(ISBLANK($B3839),0,VLOOKUP($B3839,Listen!$A$2:$C$45,2,FALSE))</f>
        <v>0</v>
      </c>
      <c r="U3839" s="341">
        <f>IF(ISBLANK($B3839),0,VLOOKUP($B3839,Listen!$A$2:$C$45,3,FALSE))</f>
        <v>0</v>
      </c>
      <c r="V3839" s="342">
        <f t="shared" si="432"/>
        <v>0</v>
      </c>
      <c r="W3839" s="342">
        <f t="shared" si="439"/>
        <v>0</v>
      </c>
      <c r="X3839" s="342">
        <f t="shared" si="439"/>
        <v>0</v>
      </c>
      <c r="Y3839" s="342">
        <f t="shared" si="439"/>
        <v>0</v>
      </c>
      <c r="Z3839" s="342">
        <f t="shared" si="439"/>
        <v>0</v>
      </c>
      <c r="AA3839" s="342">
        <f t="shared" si="439"/>
        <v>0</v>
      </c>
      <c r="AB3839" s="342">
        <f t="shared" si="439"/>
        <v>0</v>
      </c>
      <c r="AC3839" s="109">
        <f t="shared" si="435"/>
        <v>0</v>
      </c>
      <c r="AD3839" s="109">
        <f>IF(C3839=A_Stammdaten!$B$12,E_SAV!$S3839-E_SAV!$AE3839,HLOOKUP(A_Stammdaten!$B$12-1,$AF$4:$AL$4004,ROW(C3839)-3,FALSE)-$AE3839)</f>
        <v>0</v>
      </c>
      <c r="AE3839" s="109">
        <f>HLOOKUP(A_Stammdaten!$B$12,$AF$4:$AL$4004,ROW(C3839)-3,FALSE)</f>
        <v>0</v>
      </c>
      <c r="AF3839" s="109">
        <f t="shared" si="433"/>
        <v>0</v>
      </c>
      <c r="AG3839" s="109">
        <f t="shared" si="438"/>
        <v>0</v>
      </c>
      <c r="AH3839" s="109">
        <f t="shared" si="438"/>
        <v>0</v>
      </c>
      <c r="AI3839" s="109">
        <f t="shared" si="438"/>
        <v>0</v>
      </c>
      <c r="AJ3839" s="109">
        <f t="shared" si="437"/>
        <v>0</v>
      </c>
      <c r="AK3839" s="109">
        <f t="shared" si="437"/>
        <v>0</v>
      </c>
      <c r="AL3839" s="109">
        <f t="shared" si="437"/>
        <v>0</v>
      </c>
    </row>
    <row r="3840" spans="1:38" x14ac:dyDescent="0.3">
      <c r="A3840" s="421"/>
      <c r="B3840" s="421"/>
      <c r="C3840" s="422"/>
      <c r="D3840" s="423"/>
      <c r="E3840" s="421"/>
      <c r="F3840" s="421"/>
      <c r="G3840" s="421"/>
      <c r="H3840" s="421"/>
      <c r="I3840" s="421"/>
      <c r="J3840" s="421"/>
      <c r="K3840" s="421"/>
      <c r="L3840" s="421"/>
      <c r="M3840" s="423"/>
      <c r="N3840" s="340">
        <f>IF(C3840&gt;A_Stammdaten!$B$12,0,SUM(E3840,F3840,H3840,J3840:K3840)-SUM(G3840,I3840,L3840:M3840))</f>
        <v>0</v>
      </c>
      <c r="O3840" s="421"/>
      <c r="P3840" s="421"/>
      <c r="Q3840" s="421"/>
      <c r="R3840" s="421"/>
      <c r="S3840" s="108">
        <f t="shared" si="434"/>
        <v>0</v>
      </c>
      <c r="T3840" s="341">
        <f>IF(ISBLANK($B3840),0,VLOOKUP($B3840,Listen!$A$2:$C$45,2,FALSE))</f>
        <v>0</v>
      </c>
      <c r="U3840" s="341">
        <f>IF(ISBLANK($B3840),0,VLOOKUP($B3840,Listen!$A$2:$C$45,3,FALSE))</f>
        <v>0</v>
      </c>
      <c r="V3840" s="342">
        <f t="shared" si="432"/>
        <v>0</v>
      </c>
      <c r="W3840" s="342">
        <f t="shared" si="439"/>
        <v>0</v>
      </c>
      <c r="X3840" s="342">
        <f t="shared" si="439"/>
        <v>0</v>
      </c>
      <c r="Y3840" s="342">
        <f t="shared" si="439"/>
        <v>0</v>
      </c>
      <c r="Z3840" s="342">
        <f t="shared" si="439"/>
        <v>0</v>
      </c>
      <c r="AA3840" s="342">
        <f t="shared" si="439"/>
        <v>0</v>
      </c>
      <c r="AB3840" s="342">
        <f t="shared" si="439"/>
        <v>0</v>
      </c>
      <c r="AC3840" s="109">
        <f t="shared" si="435"/>
        <v>0</v>
      </c>
      <c r="AD3840" s="109">
        <f>IF(C3840=A_Stammdaten!$B$12,E_SAV!$S3840-E_SAV!$AE3840,HLOOKUP(A_Stammdaten!$B$12-1,$AF$4:$AL$4004,ROW(C3840)-3,FALSE)-$AE3840)</f>
        <v>0</v>
      </c>
      <c r="AE3840" s="109">
        <f>HLOOKUP(A_Stammdaten!$B$12,$AF$4:$AL$4004,ROW(C3840)-3,FALSE)</f>
        <v>0</v>
      </c>
      <c r="AF3840" s="109">
        <f t="shared" si="433"/>
        <v>0</v>
      </c>
      <c r="AG3840" s="109">
        <f t="shared" si="438"/>
        <v>0</v>
      </c>
      <c r="AH3840" s="109">
        <f t="shared" si="438"/>
        <v>0</v>
      </c>
      <c r="AI3840" s="109">
        <f t="shared" si="438"/>
        <v>0</v>
      </c>
      <c r="AJ3840" s="109">
        <f t="shared" si="437"/>
        <v>0</v>
      </c>
      <c r="AK3840" s="109">
        <f t="shared" si="437"/>
        <v>0</v>
      </c>
      <c r="AL3840" s="109">
        <f t="shared" si="437"/>
        <v>0</v>
      </c>
    </row>
    <row r="3841" spans="1:38" x14ac:dyDescent="0.3">
      <c r="A3841" s="421"/>
      <c r="B3841" s="421"/>
      <c r="C3841" s="422"/>
      <c r="D3841" s="423"/>
      <c r="E3841" s="421"/>
      <c r="F3841" s="421"/>
      <c r="G3841" s="421"/>
      <c r="H3841" s="421"/>
      <c r="I3841" s="421"/>
      <c r="J3841" s="421"/>
      <c r="K3841" s="421"/>
      <c r="L3841" s="421"/>
      <c r="M3841" s="423"/>
      <c r="N3841" s="340">
        <f>IF(C3841&gt;A_Stammdaten!$B$12,0,SUM(E3841,F3841,H3841,J3841:K3841)-SUM(G3841,I3841,L3841:M3841))</f>
        <v>0</v>
      </c>
      <c r="O3841" s="421"/>
      <c r="P3841" s="421"/>
      <c r="Q3841" s="421"/>
      <c r="R3841" s="421"/>
      <c r="S3841" s="108">
        <f t="shared" si="434"/>
        <v>0</v>
      </c>
      <c r="T3841" s="341">
        <f>IF(ISBLANK($B3841),0,VLOOKUP($B3841,Listen!$A$2:$C$45,2,FALSE))</f>
        <v>0</v>
      </c>
      <c r="U3841" s="341">
        <f>IF(ISBLANK($B3841),0,VLOOKUP($B3841,Listen!$A$2:$C$45,3,FALSE))</f>
        <v>0</v>
      </c>
      <c r="V3841" s="342">
        <f t="shared" si="432"/>
        <v>0</v>
      </c>
      <c r="W3841" s="342">
        <f t="shared" si="439"/>
        <v>0</v>
      </c>
      <c r="X3841" s="342">
        <f t="shared" si="439"/>
        <v>0</v>
      </c>
      <c r="Y3841" s="342">
        <f t="shared" si="439"/>
        <v>0</v>
      </c>
      <c r="Z3841" s="342">
        <f t="shared" si="439"/>
        <v>0</v>
      </c>
      <c r="AA3841" s="342">
        <f t="shared" si="439"/>
        <v>0</v>
      </c>
      <c r="AB3841" s="342">
        <f t="shared" si="439"/>
        <v>0</v>
      </c>
      <c r="AC3841" s="109">
        <f t="shared" si="435"/>
        <v>0</v>
      </c>
      <c r="AD3841" s="109">
        <f>IF(C3841=A_Stammdaten!$B$12,E_SAV!$S3841-E_SAV!$AE3841,HLOOKUP(A_Stammdaten!$B$12-1,$AF$4:$AL$4004,ROW(C3841)-3,FALSE)-$AE3841)</f>
        <v>0</v>
      </c>
      <c r="AE3841" s="109">
        <f>HLOOKUP(A_Stammdaten!$B$12,$AF$4:$AL$4004,ROW(C3841)-3,FALSE)</f>
        <v>0</v>
      </c>
      <c r="AF3841" s="109">
        <f t="shared" si="433"/>
        <v>0</v>
      </c>
      <c r="AG3841" s="109">
        <f t="shared" si="438"/>
        <v>0</v>
      </c>
      <c r="AH3841" s="109">
        <f t="shared" si="438"/>
        <v>0</v>
      </c>
      <c r="AI3841" s="109">
        <f t="shared" si="438"/>
        <v>0</v>
      </c>
      <c r="AJ3841" s="109">
        <f t="shared" si="437"/>
        <v>0</v>
      </c>
      <c r="AK3841" s="109">
        <f t="shared" si="437"/>
        <v>0</v>
      </c>
      <c r="AL3841" s="109">
        <f t="shared" si="437"/>
        <v>0</v>
      </c>
    </row>
    <row r="3842" spans="1:38" x14ac:dyDescent="0.3">
      <c r="A3842" s="421"/>
      <c r="B3842" s="421"/>
      <c r="C3842" s="422"/>
      <c r="D3842" s="423"/>
      <c r="E3842" s="421"/>
      <c r="F3842" s="421"/>
      <c r="G3842" s="421"/>
      <c r="H3842" s="421"/>
      <c r="I3842" s="421"/>
      <c r="J3842" s="421"/>
      <c r="K3842" s="421"/>
      <c r="L3842" s="421"/>
      <c r="M3842" s="423"/>
      <c r="N3842" s="340">
        <f>IF(C3842&gt;A_Stammdaten!$B$12,0,SUM(E3842,F3842,H3842,J3842:K3842)-SUM(G3842,I3842,L3842:M3842))</f>
        <v>0</v>
      </c>
      <c r="O3842" s="421"/>
      <c r="P3842" s="421"/>
      <c r="Q3842" s="421"/>
      <c r="R3842" s="421"/>
      <c r="S3842" s="108">
        <f t="shared" si="434"/>
        <v>0</v>
      </c>
      <c r="T3842" s="341">
        <f>IF(ISBLANK($B3842),0,VLOOKUP($B3842,Listen!$A$2:$C$45,2,FALSE))</f>
        <v>0</v>
      </c>
      <c r="U3842" s="341">
        <f>IF(ISBLANK($B3842),0,VLOOKUP($B3842,Listen!$A$2:$C$45,3,FALSE))</f>
        <v>0</v>
      </c>
      <c r="V3842" s="342">
        <f t="shared" ref="V3842:V3905" si="440">$T3842</f>
        <v>0</v>
      </c>
      <c r="W3842" s="342">
        <f t="shared" si="439"/>
        <v>0</v>
      </c>
      <c r="X3842" s="342">
        <f t="shared" si="439"/>
        <v>0</v>
      </c>
      <c r="Y3842" s="342">
        <f t="shared" si="439"/>
        <v>0</v>
      </c>
      <c r="Z3842" s="342">
        <f t="shared" si="439"/>
        <v>0</v>
      </c>
      <c r="AA3842" s="342">
        <f t="shared" si="439"/>
        <v>0</v>
      </c>
      <c r="AB3842" s="342">
        <f t="shared" si="439"/>
        <v>0</v>
      </c>
      <c r="AC3842" s="109">
        <f t="shared" si="435"/>
        <v>0</v>
      </c>
      <c r="AD3842" s="109">
        <f>IF(C3842=A_Stammdaten!$B$12,E_SAV!$S3842-E_SAV!$AE3842,HLOOKUP(A_Stammdaten!$B$12-1,$AF$4:$AL$4004,ROW(C3842)-3,FALSE)-$AE3842)</f>
        <v>0</v>
      </c>
      <c r="AE3842" s="109">
        <f>HLOOKUP(A_Stammdaten!$B$12,$AF$4:$AL$4004,ROW(C3842)-3,FALSE)</f>
        <v>0</v>
      </c>
      <c r="AF3842" s="109">
        <f t="shared" si="433"/>
        <v>0</v>
      </c>
      <c r="AG3842" s="109">
        <f t="shared" si="438"/>
        <v>0</v>
      </c>
      <c r="AH3842" s="109">
        <f t="shared" si="438"/>
        <v>0</v>
      </c>
      <c r="AI3842" s="109">
        <f t="shared" si="438"/>
        <v>0</v>
      </c>
      <c r="AJ3842" s="109">
        <f t="shared" si="437"/>
        <v>0</v>
      </c>
      <c r="AK3842" s="109">
        <f t="shared" si="437"/>
        <v>0</v>
      </c>
      <c r="AL3842" s="109">
        <f t="shared" si="437"/>
        <v>0</v>
      </c>
    </row>
    <row r="3843" spans="1:38" x14ac:dyDescent="0.3">
      <c r="A3843" s="421"/>
      <c r="B3843" s="421"/>
      <c r="C3843" s="422"/>
      <c r="D3843" s="423"/>
      <c r="E3843" s="421"/>
      <c r="F3843" s="421"/>
      <c r="G3843" s="421"/>
      <c r="H3843" s="421"/>
      <c r="I3843" s="421"/>
      <c r="J3843" s="421"/>
      <c r="K3843" s="421"/>
      <c r="L3843" s="421"/>
      <c r="M3843" s="423"/>
      <c r="N3843" s="340">
        <f>IF(C3843&gt;A_Stammdaten!$B$12,0,SUM(E3843,F3843,H3843,J3843:K3843)-SUM(G3843,I3843,L3843:M3843))</f>
        <v>0</v>
      </c>
      <c r="O3843" s="421"/>
      <c r="P3843" s="421"/>
      <c r="Q3843" s="421"/>
      <c r="R3843" s="421"/>
      <c r="S3843" s="108">
        <f t="shared" si="434"/>
        <v>0</v>
      </c>
      <c r="T3843" s="341">
        <f>IF(ISBLANK($B3843),0,VLOOKUP($B3843,Listen!$A$2:$C$45,2,FALSE))</f>
        <v>0</v>
      </c>
      <c r="U3843" s="341">
        <f>IF(ISBLANK($B3843),0,VLOOKUP($B3843,Listen!$A$2:$C$45,3,FALSE))</f>
        <v>0</v>
      </c>
      <c r="V3843" s="342">
        <f t="shared" si="440"/>
        <v>0</v>
      </c>
      <c r="W3843" s="342">
        <f t="shared" si="439"/>
        <v>0</v>
      </c>
      <c r="X3843" s="342">
        <f t="shared" si="439"/>
        <v>0</v>
      </c>
      <c r="Y3843" s="342">
        <f t="shared" si="439"/>
        <v>0</v>
      </c>
      <c r="Z3843" s="342">
        <f t="shared" si="439"/>
        <v>0</v>
      </c>
      <c r="AA3843" s="342">
        <f t="shared" si="439"/>
        <v>0</v>
      </c>
      <c r="AB3843" s="342">
        <f t="shared" si="439"/>
        <v>0</v>
      </c>
      <c r="AC3843" s="109">
        <f t="shared" si="435"/>
        <v>0</v>
      </c>
      <c r="AD3843" s="109">
        <f>IF(C3843=A_Stammdaten!$B$12,E_SAV!$S3843-E_SAV!$AE3843,HLOOKUP(A_Stammdaten!$B$12-1,$AF$4:$AL$4004,ROW(C3843)-3,FALSE)-$AE3843)</f>
        <v>0</v>
      </c>
      <c r="AE3843" s="109">
        <f>HLOOKUP(A_Stammdaten!$B$12,$AF$4:$AL$4004,ROW(C3843)-3,FALSE)</f>
        <v>0</v>
      </c>
      <c r="AF3843" s="109">
        <f t="shared" si="433"/>
        <v>0</v>
      </c>
      <c r="AG3843" s="109">
        <f t="shared" si="438"/>
        <v>0</v>
      </c>
      <c r="AH3843" s="109">
        <f t="shared" si="438"/>
        <v>0</v>
      </c>
      <c r="AI3843" s="109">
        <f t="shared" si="438"/>
        <v>0</v>
      </c>
      <c r="AJ3843" s="109">
        <f t="shared" si="437"/>
        <v>0</v>
      </c>
      <c r="AK3843" s="109">
        <f t="shared" si="437"/>
        <v>0</v>
      </c>
      <c r="AL3843" s="109">
        <f t="shared" si="437"/>
        <v>0</v>
      </c>
    </row>
    <row r="3844" spans="1:38" x14ac:dyDescent="0.3">
      <c r="A3844" s="421"/>
      <c r="B3844" s="421"/>
      <c r="C3844" s="422"/>
      <c r="D3844" s="423"/>
      <c r="E3844" s="421"/>
      <c r="F3844" s="421"/>
      <c r="G3844" s="421"/>
      <c r="H3844" s="421"/>
      <c r="I3844" s="421"/>
      <c r="J3844" s="421"/>
      <c r="K3844" s="421"/>
      <c r="L3844" s="421"/>
      <c r="M3844" s="423"/>
      <c r="N3844" s="340">
        <f>IF(C3844&gt;A_Stammdaten!$B$12,0,SUM(E3844,F3844,H3844,J3844:K3844)-SUM(G3844,I3844,L3844:M3844))</f>
        <v>0</v>
      </c>
      <c r="O3844" s="421"/>
      <c r="P3844" s="421"/>
      <c r="Q3844" s="421"/>
      <c r="R3844" s="421"/>
      <c r="S3844" s="108">
        <f t="shared" si="434"/>
        <v>0</v>
      </c>
      <c r="T3844" s="341">
        <f>IF(ISBLANK($B3844),0,VLOOKUP($B3844,Listen!$A$2:$C$45,2,FALSE))</f>
        <v>0</v>
      </c>
      <c r="U3844" s="341">
        <f>IF(ISBLANK($B3844),0,VLOOKUP($B3844,Listen!$A$2:$C$45,3,FALSE))</f>
        <v>0</v>
      </c>
      <c r="V3844" s="342">
        <f t="shared" si="440"/>
        <v>0</v>
      </c>
      <c r="W3844" s="342">
        <f t="shared" si="439"/>
        <v>0</v>
      </c>
      <c r="X3844" s="342">
        <f t="shared" si="439"/>
        <v>0</v>
      </c>
      <c r="Y3844" s="342">
        <f t="shared" si="439"/>
        <v>0</v>
      </c>
      <c r="Z3844" s="342">
        <f t="shared" si="439"/>
        <v>0</v>
      </c>
      <c r="AA3844" s="342">
        <f t="shared" si="439"/>
        <v>0</v>
      </c>
      <c r="AB3844" s="342">
        <f t="shared" si="439"/>
        <v>0</v>
      </c>
      <c r="AC3844" s="109">
        <f t="shared" si="435"/>
        <v>0</v>
      </c>
      <c r="AD3844" s="109">
        <f>IF(C3844=A_Stammdaten!$B$12,E_SAV!$S3844-E_SAV!$AE3844,HLOOKUP(A_Stammdaten!$B$12-1,$AF$4:$AL$4004,ROW(C3844)-3,FALSE)-$AE3844)</f>
        <v>0</v>
      </c>
      <c r="AE3844" s="109">
        <f>HLOOKUP(A_Stammdaten!$B$12,$AF$4:$AL$4004,ROW(C3844)-3,FALSE)</f>
        <v>0</v>
      </c>
      <c r="AF3844" s="109">
        <f t="shared" si="433"/>
        <v>0</v>
      </c>
      <c r="AG3844" s="109">
        <f t="shared" si="438"/>
        <v>0</v>
      </c>
      <c r="AH3844" s="109">
        <f t="shared" si="438"/>
        <v>0</v>
      </c>
      <c r="AI3844" s="109">
        <f t="shared" si="438"/>
        <v>0</v>
      </c>
      <c r="AJ3844" s="109">
        <f t="shared" si="437"/>
        <v>0</v>
      </c>
      <c r="AK3844" s="109">
        <f t="shared" si="437"/>
        <v>0</v>
      </c>
      <c r="AL3844" s="109">
        <f t="shared" si="437"/>
        <v>0</v>
      </c>
    </row>
    <row r="3845" spans="1:38" x14ac:dyDescent="0.3">
      <c r="A3845" s="421"/>
      <c r="B3845" s="421"/>
      <c r="C3845" s="422"/>
      <c r="D3845" s="423"/>
      <c r="E3845" s="421"/>
      <c r="F3845" s="421"/>
      <c r="G3845" s="421"/>
      <c r="H3845" s="421"/>
      <c r="I3845" s="421"/>
      <c r="J3845" s="421"/>
      <c r="K3845" s="421"/>
      <c r="L3845" s="421"/>
      <c r="M3845" s="423"/>
      <c r="N3845" s="340">
        <f>IF(C3845&gt;A_Stammdaten!$B$12,0,SUM(E3845,F3845,H3845,J3845:K3845)-SUM(G3845,I3845,L3845:M3845))</f>
        <v>0</v>
      </c>
      <c r="O3845" s="421"/>
      <c r="P3845" s="421"/>
      <c r="Q3845" s="421"/>
      <c r="R3845" s="421"/>
      <c r="S3845" s="108">
        <f t="shared" si="434"/>
        <v>0</v>
      </c>
      <c r="T3845" s="341">
        <f>IF(ISBLANK($B3845),0,VLOOKUP($B3845,Listen!$A$2:$C$45,2,FALSE))</f>
        <v>0</v>
      </c>
      <c r="U3845" s="341">
        <f>IF(ISBLANK($B3845),0,VLOOKUP($B3845,Listen!$A$2:$C$45,3,FALSE))</f>
        <v>0</v>
      </c>
      <c r="V3845" s="342">
        <f t="shared" si="440"/>
        <v>0</v>
      </c>
      <c r="W3845" s="342">
        <f t="shared" si="439"/>
        <v>0</v>
      </c>
      <c r="X3845" s="342">
        <f t="shared" si="439"/>
        <v>0</v>
      </c>
      <c r="Y3845" s="342">
        <f t="shared" si="439"/>
        <v>0</v>
      </c>
      <c r="Z3845" s="342">
        <f t="shared" si="439"/>
        <v>0</v>
      </c>
      <c r="AA3845" s="342">
        <f t="shared" si="439"/>
        <v>0</v>
      </c>
      <c r="AB3845" s="342">
        <f t="shared" si="439"/>
        <v>0</v>
      </c>
      <c r="AC3845" s="109">
        <f t="shared" si="435"/>
        <v>0</v>
      </c>
      <c r="AD3845" s="109">
        <f>IF(C3845=A_Stammdaten!$B$12,E_SAV!$S3845-E_SAV!$AE3845,HLOOKUP(A_Stammdaten!$B$12-1,$AF$4:$AL$4004,ROW(C3845)-3,FALSE)-$AE3845)</f>
        <v>0</v>
      </c>
      <c r="AE3845" s="109">
        <f>HLOOKUP(A_Stammdaten!$B$12,$AF$4:$AL$4004,ROW(C3845)-3,FALSE)</f>
        <v>0</v>
      </c>
      <c r="AF3845" s="109">
        <f t="shared" ref="AF3845:AF3908" si="441">IF(OR($C3845=0,$S3845=0),0,IF($C3845&lt;=AF$4,$S3845-$S3845/V3845*(AF$4-$C3845+1),0))</f>
        <v>0</v>
      </c>
      <c r="AG3845" s="109">
        <f t="shared" si="438"/>
        <v>0</v>
      </c>
      <c r="AH3845" s="109">
        <f t="shared" si="438"/>
        <v>0</v>
      </c>
      <c r="AI3845" s="109">
        <f t="shared" si="438"/>
        <v>0</v>
      </c>
      <c r="AJ3845" s="109">
        <f t="shared" si="437"/>
        <v>0</v>
      </c>
      <c r="AK3845" s="109">
        <f t="shared" si="437"/>
        <v>0</v>
      </c>
      <c r="AL3845" s="109">
        <f t="shared" si="437"/>
        <v>0</v>
      </c>
    </row>
    <row r="3846" spans="1:38" x14ac:dyDescent="0.3">
      <c r="A3846" s="421"/>
      <c r="B3846" s="421"/>
      <c r="C3846" s="422"/>
      <c r="D3846" s="423"/>
      <c r="E3846" s="421"/>
      <c r="F3846" s="421"/>
      <c r="G3846" s="421"/>
      <c r="H3846" s="421"/>
      <c r="I3846" s="421"/>
      <c r="J3846" s="421"/>
      <c r="K3846" s="421"/>
      <c r="L3846" s="421"/>
      <c r="M3846" s="423"/>
      <c r="N3846" s="340">
        <f>IF(C3846&gt;A_Stammdaten!$B$12,0,SUM(E3846,F3846,H3846,J3846:K3846)-SUM(G3846,I3846,L3846:M3846))</f>
        <v>0</v>
      </c>
      <c r="O3846" s="421"/>
      <c r="P3846" s="421"/>
      <c r="Q3846" s="421"/>
      <c r="R3846" s="421"/>
      <c r="S3846" s="108">
        <f t="shared" ref="S3846:S3909" si="442">N3846-SUM(O3846:R3846)</f>
        <v>0</v>
      </c>
      <c r="T3846" s="341">
        <f>IF(ISBLANK($B3846),0,VLOOKUP($B3846,Listen!$A$2:$C$45,2,FALSE))</f>
        <v>0</v>
      </c>
      <c r="U3846" s="341">
        <f>IF(ISBLANK($B3846),0,VLOOKUP($B3846,Listen!$A$2:$C$45,3,FALSE))</f>
        <v>0</v>
      </c>
      <c r="V3846" s="342">
        <f t="shared" si="440"/>
        <v>0</v>
      </c>
      <c r="W3846" s="342">
        <f t="shared" si="439"/>
        <v>0</v>
      </c>
      <c r="X3846" s="342">
        <f t="shared" si="439"/>
        <v>0</v>
      </c>
      <c r="Y3846" s="342">
        <f t="shared" si="439"/>
        <v>0</v>
      </c>
      <c r="Z3846" s="342">
        <f t="shared" si="439"/>
        <v>0</v>
      </c>
      <c r="AA3846" s="342">
        <f t="shared" si="439"/>
        <v>0</v>
      </c>
      <c r="AB3846" s="342">
        <f t="shared" si="439"/>
        <v>0</v>
      </c>
      <c r="AC3846" s="109">
        <f t="shared" ref="AC3846:AC3909" si="443">AE3846+AD3846</f>
        <v>0</v>
      </c>
      <c r="AD3846" s="109">
        <f>IF(C3846=A_Stammdaten!$B$12,E_SAV!$S3846-E_SAV!$AE3846,HLOOKUP(A_Stammdaten!$B$12-1,$AF$4:$AL$4004,ROW(C3846)-3,FALSE)-$AE3846)</f>
        <v>0</v>
      </c>
      <c r="AE3846" s="109">
        <f>HLOOKUP(A_Stammdaten!$B$12,$AF$4:$AL$4004,ROW(C3846)-3,FALSE)</f>
        <v>0</v>
      </c>
      <c r="AF3846" s="109">
        <f t="shared" si="441"/>
        <v>0</v>
      </c>
      <c r="AG3846" s="109">
        <f t="shared" si="438"/>
        <v>0</v>
      </c>
      <c r="AH3846" s="109">
        <f t="shared" si="438"/>
        <v>0</v>
      </c>
      <c r="AI3846" s="109">
        <f t="shared" si="438"/>
        <v>0</v>
      </c>
      <c r="AJ3846" s="109">
        <f t="shared" si="437"/>
        <v>0</v>
      </c>
      <c r="AK3846" s="109">
        <f t="shared" si="437"/>
        <v>0</v>
      </c>
      <c r="AL3846" s="109">
        <f t="shared" si="437"/>
        <v>0</v>
      </c>
    </row>
    <row r="3847" spans="1:38" x14ac:dyDescent="0.3">
      <c r="A3847" s="421"/>
      <c r="B3847" s="421"/>
      <c r="C3847" s="422"/>
      <c r="D3847" s="423"/>
      <c r="E3847" s="421"/>
      <c r="F3847" s="421"/>
      <c r="G3847" s="421"/>
      <c r="H3847" s="421"/>
      <c r="I3847" s="421"/>
      <c r="J3847" s="421"/>
      <c r="K3847" s="421"/>
      <c r="L3847" s="421"/>
      <c r="M3847" s="423"/>
      <c r="N3847" s="340">
        <f>IF(C3847&gt;A_Stammdaten!$B$12,0,SUM(E3847,F3847,H3847,J3847:K3847)-SUM(G3847,I3847,L3847:M3847))</f>
        <v>0</v>
      </c>
      <c r="O3847" s="421"/>
      <c r="P3847" s="421"/>
      <c r="Q3847" s="421"/>
      <c r="R3847" s="421"/>
      <c r="S3847" s="108">
        <f t="shared" si="442"/>
        <v>0</v>
      </c>
      <c r="T3847" s="341">
        <f>IF(ISBLANK($B3847),0,VLOOKUP($B3847,Listen!$A$2:$C$45,2,FALSE))</f>
        <v>0</v>
      </c>
      <c r="U3847" s="341">
        <f>IF(ISBLANK($B3847),0,VLOOKUP($B3847,Listen!$A$2:$C$45,3,FALSE))</f>
        <v>0</v>
      </c>
      <c r="V3847" s="342">
        <f t="shared" si="440"/>
        <v>0</v>
      </c>
      <c r="W3847" s="342">
        <f t="shared" si="439"/>
        <v>0</v>
      </c>
      <c r="X3847" s="342">
        <f t="shared" si="439"/>
        <v>0</v>
      </c>
      <c r="Y3847" s="342">
        <f t="shared" si="439"/>
        <v>0</v>
      </c>
      <c r="Z3847" s="342">
        <f t="shared" si="439"/>
        <v>0</v>
      </c>
      <c r="AA3847" s="342">
        <f t="shared" si="439"/>
        <v>0</v>
      </c>
      <c r="AB3847" s="342">
        <f t="shared" si="439"/>
        <v>0</v>
      </c>
      <c r="AC3847" s="109">
        <f t="shared" si="443"/>
        <v>0</v>
      </c>
      <c r="AD3847" s="109">
        <f>IF(C3847=A_Stammdaten!$B$12,E_SAV!$S3847-E_SAV!$AE3847,HLOOKUP(A_Stammdaten!$B$12-1,$AF$4:$AL$4004,ROW(C3847)-3,FALSE)-$AE3847)</f>
        <v>0</v>
      </c>
      <c r="AE3847" s="109">
        <f>HLOOKUP(A_Stammdaten!$B$12,$AF$4:$AL$4004,ROW(C3847)-3,FALSE)</f>
        <v>0</v>
      </c>
      <c r="AF3847" s="109">
        <f t="shared" si="441"/>
        <v>0</v>
      </c>
      <c r="AG3847" s="109">
        <f t="shared" si="438"/>
        <v>0</v>
      </c>
      <c r="AH3847" s="109">
        <f t="shared" si="438"/>
        <v>0</v>
      </c>
      <c r="AI3847" s="109">
        <f t="shared" si="438"/>
        <v>0</v>
      </c>
      <c r="AJ3847" s="109">
        <f t="shared" si="437"/>
        <v>0</v>
      </c>
      <c r="AK3847" s="109">
        <f t="shared" si="437"/>
        <v>0</v>
      </c>
      <c r="AL3847" s="109">
        <f t="shared" si="437"/>
        <v>0</v>
      </c>
    </row>
    <row r="3848" spans="1:38" x14ac:dyDescent="0.3">
      <c r="A3848" s="421"/>
      <c r="B3848" s="421"/>
      <c r="C3848" s="422"/>
      <c r="D3848" s="423"/>
      <c r="E3848" s="421"/>
      <c r="F3848" s="421"/>
      <c r="G3848" s="421"/>
      <c r="H3848" s="421"/>
      <c r="I3848" s="421"/>
      <c r="J3848" s="421"/>
      <c r="K3848" s="421"/>
      <c r="L3848" s="421"/>
      <c r="M3848" s="423"/>
      <c r="N3848" s="340">
        <f>IF(C3848&gt;A_Stammdaten!$B$12,0,SUM(E3848,F3848,H3848,J3848:K3848)-SUM(G3848,I3848,L3848:M3848))</f>
        <v>0</v>
      </c>
      <c r="O3848" s="421"/>
      <c r="P3848" s="421"/>
      <c r="Q3848" s="421"/>
      <c r="R3848" s="421"/>
      <c r="S3848" s="108">
        <f t="shared" si="442"/>
        <v>0</v>
      </c>
      <c r="T3848" s="341">
        <f>IF(ISBLANK($B3848),0,VLOOKUP($B3848,Listen!$A$2:$C$45,2,FALSE))</f>
        <v>0</v>
      </c>
      <c r="U3848" s="341">
        <f>IF(ISBLANK($B3848),0,VLOOKUP($B3848,Listen!$A$2:$C$45,3,FALSE))</f>
        <v>0</v>
      </c>
      <c r="V3848" s="342">
        <f t="shared" si="440"/>
        <v>0</v>
      </c>
      <c r="W3848" s="342">
        <f t="shared" si="439"/>
        <v>0</v>
      </c>
      <c r="X3848" s="342">
        <f t="shared" si="439"/>
        <v>0</v>
      </c>
      <c r="Y3848" s="342">
        <f t="shared" si="439"/>
        <v>0</v>
      </c>
      <c r="Z3848" s="342">
        <f t="shared" si="439"/>
        <v>0</v>
      </c>
      <c r="AA3848" s="342">
        <f t="shared" si="439"/>
        <v>0</v>
      </c>
      <c r="AB3848" s="342">
        <f t="shared" si="439"/>
        <v>0</v>
      </c>
      <c r="AC3848" s="109">
        <f t="shared" si="443"/>
        <v>0</v>
      </c>
      <c r="AD3848" s="109">
        <f>IF(C3848=A_Stammdaten!$B$12,E_SAV!$S3848-E_SAV!$AE3848,HLOOKUP(A_Stammdaten!$B$12-1,$AF$4:$AL$4004,ROW(C3848)-3,FALSE)-$AE3848)</f>
        <v>0</v>
      </c>
      <c r="AE3848" s="109">
        <f>HLOOKUP(A_Stammdaten!$B$12,$AF$4:$AL$4004,ROW(C3848)-3,FALSE)</f>
        <v>0</v>
      </c>
      <c r="AF3848" s="109">
        <f t="shared" si="441"/>
        <v>0</v>
      </c>
      <c r="AG3848" s="109">
        <f t="shared" si="438"/>
        <v>0</v>
      </c>
      <c r="AH3848" s="109">
        <f t="shared" si="438"/>
        <v>0</v>
      </c>
      <c r="AI3848" s="109">
        <f t="shared" si="438"/>
        <v>0</v>
      </c>
      <c r="AJ3848" s="109">
        <f t="shared" si="437"/>
        <v>0</v>
      </c>
      <c r="AK3848" s="109">
        <f t="shared" si="437"/>
        <v>0</v>
      </c>
      <c r="AL3848" s="109">
        <f t="shared" si="437"/>
        <v>0</v>
      </c>
    </row>
    <row r="3849" spans="1:38" x14ac:dyDescent="0.3">
      <c r="A3849" s="421"/>
      <c r="B3849" s="421"/>
      <c r="C3849" s="422"/>
      <c r="D3849" s="423"/>
      <c r="E3849" s="421"/>
      <c r="F3849" s="421"/>
      <c r="G3849" s="421"/>
      <c r="H3849" s="421"/>
      <c r="I3849" s="421"/>
      <c r="J3849" s="421"/>
      <c r="K3849" s="421"/>
      <c r="L3849" s="421"/>
      <c r="M3849" s="423"/>
      <c r="N3849" s="340">
        <f>IF(C3849&gt;A_Stammdaten!$B$12,0,SUM(E3849,F3849,H3849,J3849:K3849)-SUM(G3849,I3849,L3849:M3849))</f>
        <v>0</v>
      </c>
      <c r="O3849" s="421"/>
      <c r="P3849" s="421"/>
      <c r="Q3849" s="421"/>
      <c r="R3849" s="421"/>
      <c r="S3849" s="108">
        <f t="shared" si="442"/>
        <v>0</v>
      </c>
      <c r="T3849" s="341">
        <f>IF(ISBLANK($B3849),0,VLOOKUP($B3849,Listen!$A$2:$C$45,2,FALSE))</f>
        <v>0</v>
      </c>
      <c r="U3849" s="341">
        <f>IF(ISBLANK($B3849),0,VLOOKUP($B3849,Listen!$A$2:$C$45,3,FALSE))</f>
        <v>0</v>
      </c>
      <c r="V3849" s="342">
        <f t="shared" si="440"/>
        <v>0</v>
      </c>
      <c r="W3849" s="342">
        <f t="shared" si="439"/>
        <v>0</v>
      </c>
      <c r="X3849" s="342">
        <f t="shared" si="439"/>
        <v>0</v>
      </c>
      <c r="Y3849" s="342">
        <f t="shared" si="439"/>
        <v>0</v>
      </c>
      <c r="Z3849" s="342">
        <f t="shared" si="439"/>
        <v>0</v>
      </c>
      <c r="AA3849" s="342">
        <f t="shared" si="439"/>
        <v>0</v>
      </c>
      <c r="AB3849" s="342">
        <f t="shared" si="439"/>
        <v>0</v>
      </c>
      <c r="AC3849" s="109">
        <f t="shared" si="443"/>
        <v>0</v>
      </c>
      <c r="AD3849" s="109">
        <f>IF(C3849=A_Stammdaten!$B$12,E_SAV!$S3849-E_SAV!$AE3849,HLOOKUP(A_Stammdaten!$B$12-1,$AF$4:$AL$4004,ROW(C3849)-3,FALSE)-$AE3849)</f>
        <v>0</v>
      </c>
      <c r="AE3849" s="109">
        <f>HLOOKUP(A_Stammdaten!$B$12,$AF$4:$AL$4004,ROW(C3849)-3,FALSE)</f>
        <v>0</v>
      </c>
      <c r="AF3849" s="109">
        <f t="shared" si="441"/>
        <v>0</v>
      </c>
      <c r="AG3849" s="109">
        <f t="shared" si="438"/>
        <v>0</v>
      </c>
      <c r="AH3849" s="109">
        <f t="shared" si="438"/>
        <v>0</v>
      </c>
      <c r="AI3849" s="109">
        <f t="shared" si="438"/>
        <v>0</v>
      </c>
      <c r="AJ3849" s="109">
        <f t="shared" si="437"/>
        <v>0</v>
      </c>
      <c r="AK3849" s="109">
        <f t="shared" si="437"/>
        <v>0</v>
      </c>
      <c r="AL3849" s="109">
        <f t="shared" si="437"/>
        <v>0</v>
      </c>
    </row>
    <row r="3850" spans="1:38" x14ac:dyDescent="0.3">
      <c r="A3850" s="421"/>
      <c r="B3850" s="421"/>
      <c r="C3850" s="422"/>
      <c r="D3850" s="423"/>
      <c r="E3850" s="421"/>
      <c r="F3850" s="421"/>
      <c r="G3850" s="421"/>
      <c r="H3850" s="421"/>
      <c r="I3850" s="421"/>
      <c r="J3850" s="421"/>
      <c r="K3850" s="421"/>
      <c r="L3850" s="421"/>
      <c r="M3850" s="423"/>
      <c r="N3850" s="340">
        <f>IF(C3850&gt;A_Stammdaten!$B$12,0,SUM(E3850,F3850,H3850,J3850:K3850)-SUM(G3850,I3850,L3850:M3850))</f>
        <v>0</v>
      </c>
      <c r="O3850" s="421"/>
      <c r="P3850" s="421"/>
      <c r="Q3850" s="421"/>
      <c r="R3850" s="421"/>
      <c r="S3850" s="108">
        <f t="shared" si="442"/>
        <v>0</v>
      </c>
      <c r="T3850" s="341">
        <f>IF(ISBLANK($B3850),0,VLOOKUP($B3850,Listen!$A$2:$C$45,2,FALSE))</f>
        <v>0</v>
      </c>
      <c r="U3850" s="341">
        <f>IF(ISBLANK($B3850),0,VLOOKUP($B3850,Listen!$A$2:$C$45,3,FALSE))</f>
        <v>0</v>
      </c>
      <c r="V3850" s="342">
        <f t="shared" si="440"/>
        <v>0</v>
      </c>
      <c r="W3850" s="342">
        <f t="shared" si="439"/>
        <v>0</v>
      </c>
      <c r="X3850" s="342">
        <f t="shared" si="439"/>
        <v>0</v>
      </c>
      <c r="Y3850" s="342">
        <f t="shared" si="439"/>
        <v>0</v>
      </c>
      <c r="Z3850" s="342">
        <f t="shared" si="439"/>
        <v>0</v>
      </c>
      <c r="AA3850" s="342">
        <f t="shared" si="439"/>
        <v>0</v>
      </c>
      <c r="AB3850" s="342">
        <f t="shared" si="439"/>
        <v>0</v>
      </c>
      <c r="AC3850" s="109">
        <f t="shared" si="443"/>
        <v>0</v>
      </c>
      <c r="AD3850" s="109">
        <f>IF(C3850=A_Stammdaten!$B$12,E_SAV!$S3850-E_SAV!$AE3850,HLOOKUP(A_Stammdaten!$B$12-1,$AF$4:$AL$4004,ROW(C3850)-3,FALSE)-$AE3850)</f>
        <v>0</v>
      </c>
      <c r="AE3850" s="109">
        <f>HLOOKUP(A_Stammdaten!$B$12,$AF$4:$AL$4004,ROW(C3850)-3,FALSE)</f>
        <v>0</v>
      </c>
      <c r="AF3850" s="109">
        <f t="shared" si="441"/>
        <v>0</v>
      </c>
      <c r="AG3850" s="109">
        <f t="shared" si="438"/>
        <v>0</v>
      </c>
      <c r="AH3850" s="109">
        <f t="shared" si="438"/>
        <v>0</v>
      </c>
      <c r="AI3850" s="109">
        <f t="shared" si="438"/>
        <v>0</v>
      </c>
      <c r="AJ3850" s="109">
        <f t="shared" si="437"/>
        <v>0</v>
      </c>
      <c r="AK3850" s="109">
        <f t="shared" si="437"/>
        <v>0</v>
      </c>
      <c r="AL3850" s="109">
        <f t="shared" si="437"/>
        <v>0</v>
      </c>
    </row>
    <row r="3851" spans="1:38" x14ac:dyDescent="0.3">
      <c r="A3851" s="421"/>
      <c r="B3851" s="421"/>
      <c r="C3851" s="422"/>
      <c r="D3851" s="423"/>
      <c r="E3851" s="421"/>
      <c r="F3851" s="421"/>
      <c r="G3851" s="421"/>
      <c r="H3851" s="421"/>
      <c r="I3851" s="421"/>
      <c r="J3851" s="421"/>
      <c r="K3851" s="421"/>
      <c r="L3851" s="421"/>
      <c r="M3851" s="423"/>
      <c r="N3851" s="340">
        <f>IF(C3851&gt;A_Stammdaten!$B$12,0,SUM(E3851,F3851,H3851,J3851:K3851)-SUM(G3851,I3851,L3851:M3851))</f>
        <v>0</v>
      </c>
      <c r="O3851" s="421"/>
      <c r="P3851" s="421"/>
      <c r="Q3851" s="421"/>
      <c r="R3851" s="421"/>
      <c r="S3851" s="108">
        <f t="shared" si="442"/>
        <v>0</v>
      </c>
      <c r="T3851" s="341">
        <f>IF(ISBLANK($B3851),0,VLOOKUP($B3851,Listen!$A$2:$C$45,2,FALSE))</f>
        <v>0</v>
      </c>
      <c r="U3851" s="341">
        <f>IF(ISBLANK($B3851),0,VLOOKUP($B3851,Listen!$A$2:$C$45,3,FALSE))</f>
        <v>0</v>
      </c>
      <c r="V3851" s="342">
        <f t="shared" si="440"/>
        <v>0</v>
      </c>
      <c r="W3851" s="342">
        <f t="shared" si="439"/>
        <v>0</v>
      </c>
      <c r="X3851" s="342">
        <f t="shared" si="439"/>
        <v>0</v>
      </c>
      <c r="Y3851" s="342">
        <f t="shared" si="439"/>
        <v>0</v>
      </c>
      <c r="Z3851" s="342">
        <f t="shared" si="439"/>
        <v>0</v>
      </c>
      <c r="AA3851" s="342">
        <f t="shared" si="439"/>
        <v>0</v>
      </c>
      <c r="AB3851" s="342">
        <f t="shared" si="439"/>
        <v>0</v>
      </c>
      <c r="AC3851" s="109">
        <f t="shared" si="443"/>
        <v>0</v>
      </c>
      <c r="AD3851" s="109">
        <f>IF(C3851=A_Stammdaten!$B$12,E_SAV!$S3851-E_SAV!$AE3851,HLOOKUP(A_Stammdaten!$B$12-1,$AF$4:$AL$4004,ROW(C3851)-3,FALSE)-$AE3851)</f>
        <v>0</v>
      </c>
      <c r="AE3851" s="109">
        <f>HLOOKUP(A_Stammdaten!$B$12,$AF$4:$AL$4004,ROW(C3851)-3,FALSE)</f>
        <v>0</v>
      </c>
      <c r="AF3851" s="109">
        <f t="shared" si="441"/>
        <v>0</v>
      </c>
      <c r="AG3851" s="109">
        <f t="shared" si="438"/>
        <v>0</v>
      </c>
      <c r="AH3851" s="109">
        <f t="shared" si="438"/>
        <v>0</v>
      </c>
      <c r="AI3851" s="109">
        <f t="shared" si="438"/>
        <v>0</v>
      </c>
      <c r="AJ3851" s="109">
        <f t="shared" si="437"/>
        <v>0</v>
      </c>
      <c r="AK3851" s="109">
        <f t="shared" si="437"/>
        <v>0</v>
      </c>
      <c r="AL3851" s="109">
        <f t="shared" si="437"/>
        <v>0</v>
      </c>
    </row>
    <row r="3852" spans="1:38" x14ac:dyDescent="0.3">
      <c r="A3852" s="421"/>
      <c r="B3852" s="421"/>
      <c r="C3852" s="422"/>
      <c r="D3852" s="423"/>
      <c r="E3852" s="421"/>
      <c r="F3852" s="421"/>
      <c r="G3852" s="421"/>
      <c r="H3852" s="421"/>
      <c r="I3852" s="421"/>
      <c r="J3852" s="421"/>
      <c r="K3852" s="421"/>
      <c r="L3852" s="421"/>
      <c r="M3852" s="423"/>
      <c r="N3852" s="340">
        <f>IF(C3852&gt;A_Stammdaten!$B$12,0,SUM(E3852,F3852,H3852,J3852:K3852)-SUM(G3852,I3852,L3852:M3852))</f>
        <v>0</v>
      </c>
      <c r="O3852" s="421"/>
      <c r="P3852" s="421"/>
      <c r="Q3852" s="421"/>
      <c r="R3852" s="421"/>
      <c r="S3852" s="108">
        <f t="shared" si="442"/>
        <v>0</v>
      </c>
      <c r="T3852" s="341">
        <f>IF(ISBLANK($B3852),0,VLOOKUP($B3852,Listen!$A$2:$C$45,2,FALSE))</f>
        <v>0</v>
      </c>
      <c r="U3852" s="341">
        <f>IF(ISBLANK($B3852),0,VLOOKUP($B3852,Listen!$A$2:$C$45,3,FALSE))</f>
        <v>0</v>
      </c>
      <c r="V3852" s="342">
        <f t="shared" si="440"/>
        <v>0</v>
      </c>
      <c r="W3852" s="342">
        <f t="shared" si="439"/>
        <v>0</v>
      </c>
      <c r="X3852" s="342">
        <f t="shared" si="439"/>
        <v>0</v>
      </c>
      <c r="Y3852" s="342">
        <f t="shared" si="439"/>
        <v>0</v>
      </c>
      <c r="Z3852" s="342">
        <f t="shared" si="439"/>
        <v>0</v>
      </c>
      <c r="AA3852" s="342">
        <f t="shared" si="439"/>
        <v>0</v>
      </c>
      <c r="AB3852" s="342">
        <f t="shared" si="439"/>
        <v>0</v>
      </c>
      <c r="AC3852" s="109">
        <f t="shared" si="443"/>
        <v>0</v>
      </c>
      <c r="AD3852" s="109">
        <f>IF(C3852=A_Stammdaten!$B$12,E_SAV!$S3852-E_SAV!$AE3852,HLOOKUP(A_Stammdaten!$B$12-1,$AF$4:$AL$4004,ROW(C3852)-3,FALSE)-$AE3852)</f>
        <v>0</v>
      </c>
      <c r="AE3852" s="109">
        <f>HLOOKUP(A_Stammdaten!$B$12,$AF$4:$AL$4004,ROW(C3852)-3,FALSE)</f>
        <v>0</v>
      </c>
      <c r="AF3852" s="109">
        <f t="shared" si="441"/>
        <v>0</v>
      </c>
      <c r="AG3852" s="109">
        <f t="shared" si="438"/>
        <v>0</v>
      </c>
      <c r="AH3852" s="109">
        <f t="shared" si="438"/>
        <v>0</v>
      </c>
      <c r="AI3852" s="109">
        <f t="shared" si="438"/>
        <v>0</v>
      </c>
      <c r="AJ3852" s="109">
        <f t="shared" si="437"/>
        <v>0</v>
      </c>
      <c r="AK3852" s="109">
        <f t="shared" si="437"/>
        <v>0</v>
      </c>
      <c r="AL3852" s="109">
        <f t="shared" si="437"/>
        <v>0</v>
      </c>
    </row>
    <row r="3853" spans="1:38" x14ac:dyDescent="0.3">
      <c r="A3853" s="421"/>
      <c r="B3853" s="421"/>
      <c r="C3853" s="422"/>
      <c r="D3853" s="423"/>
      <c r="E3853" s="421"/>
      <c r="F3853" s="421"/>
      <c r="G3853" s="421"/>
      <c r="H3853" s="421"/>
      <c r="I3853" s="421"/>
      <c r="J3853" s="421"/>
      <c r="K3853" s="421"/>
      <c r="L3853" s="421"/>
      <c r="M3853" s="423"/>
      <c r="N3853" s="340">
        <f>IF(C3853&gt;A_Stammdaten!$B$12,0,SUM(E3853,F3853,H3853,J3853:K3853)-SUM(G3853,I3853,L3853:M3853))</f>
        <v>0</v>
      </c>
      <c r="O3853" s="421"/>
      <c r="P3853" s="421"/>
      <c r="Q3853" s="421"/>
      <c r="R3853" s="421"/>
      <c r="S3853" s="108">
        <f t="shared" si="442"/>
        <v>0</v>
      </c>
      <c r="T3853" s="341">
        <f>IF(ISBLANK($B3853),0,VLOOKUP($B3853,Listen!$A$2:$C$45,2,FALSE))</f>
        <v>0</v>
      </c>
      <c r="U3853" s="341">
        <f>IF(ISBLANK($B3853),0,VLOOKUP($B3853,Listen!$A$2:$C$45,3,FALSE))</f>
        <v>0</v>
      </c>
      <c r="V3853" s="342">
        <f t="shared" si="440"/>
        <v>0</v>
      </c>
      <c r="W3853" s="342">
        <f t="shared" si="439"/>
        <v>0</v>
      </c>
      <c r="X3853" s="342">
        <f t="shared" si="439"/>
        <v>0</v>
      </c>
      <c r="Y3853" s="342">
        <f t="shared" si="439"/>
        <v>0</v>
      </c>
      <c r="Z3853" s="342">
        <f t="shared" si="439"/>
        <v>0</v>
      </c>
      <c r="AA3853" s="342">
        <f t="shared" si="439"/>
        <v>0</v>
      </c>
      <c r="AB3853" s="342">
        <f t="shared" si="439"/>
        <v>0</v>
      </c>
      <c r="AC3853" s="109">
        <f t="shared" si="443"/>
        <v>0</v>
      </c>
      <c r="AD3853" s="109">
        <f>IF(C3853=A_Stammdaten!$B$12,E_SAV!$S3853-E_SAV!$AE3853,HLOOKUP(A_Stammdaten!$B$12-1,$AF$4:$AL$4004,ROW(C3853)-3,FALSE)-$AE3853)</f>
        <v>0</v>
      </c>
      <c r="AE3853" s="109">
        <f>HLOOKUP(A_Stammdaten!$B$12,$AF$4:$AL$4004,ROW(C3853)-3,FALSE)</f>
        <v>0</v>
      </c>
      <c r="AF3853" s="109">
        <f t="shared" si="441"/>
        <v>0</v>
      </c>
      <c r="AG3853" s="109">
        <f t="shared" si="438"/>
        <v>0</v>
      </c>
      <c r="AH3853" s="109">
        <f t="shared" si="438"/>
        <v>0</v>
      </c>
      <c r="AI3853" s="109">
        <f t="shared" si="438"/>
        <v>0</v>
      </c>
      <c r="AJ3853" s="109">
        <f t="shared" si="437"/>
        <v>0</v>
      </c>
      <c r="AK3853" s="109">
        <f t="shared" si="437"/>
        <v>0</v>
      </c>
      <c r="AL3853" s="109">
        <f t="shared" si="437"/>
        <v>0</v>
      </c>
    </row>
    <row r="3854" spans="1:38" x14ac:dyDescent="0.3">
      <c r="A3854" s="421"/>
      <c r="B3854" s="421"/>
      <c r="C3854" s="422"/>
      <c r="D3854" s="423"/>
      <c r="E3854" s="421"/>
      <c r="F3854" s="421"/>
      <c r="G3854" s="421"/>
      <c r="H3854" s="421"/>
      <c r="I3854" s="421"/>
      <c r="J3854" s="421"/>
      <c r="K3854" s="421"/>
      <c r="L3854" s="421"/>
      <c r="M3854" s="423"/>
      <c r="N3854" s="340">
        <f>IF(C3854&gt;A_Stammdaten!$B$12,0,SUM(E3854,F3854,H3854,J3854:K3854)-SUM(G3854,I3854,L3854:M3854))</f>
        <v>0</v>
      </c>
      <c r="O3854" s="421"/>
      <c r="P3854" s="421"/>
      <c r="Q3854" s="421"/>
      <c r="R3854" s="421"/>
      <c r="S3854" s="108">
        <f t="shared" si="442"/>
        <v>0</v>
      </c>
      <c r="T3854" s="341">
        <f>IF(ISBLANK($B3854),0,VLOOKUP($B3854,Listen!$A$2:$C$45,2,FALSE))</f>
        <v>0</v>
      </c>
      <c r="U3854" s="341">
        <f>IF(ISBLANK($B3854),0,VLOOKUP($B3854,Listen!$A$2:$C$45,3,FALSE))</f>
        <v>0</v>
      </c>
      <c r="V3854" s="342">
        <f t="shared" si="440"/>
        <v>0</v>
      </c>
      <c r="W3854" s="342">
        <f t="shared" si="439"/>
        <v>0</v>
      </c>
      <c r="X3854" s="342">
        <f t="shared" si="439"/>
        <v>0</v>
      </c>
      <c r="Y3854" s="342">
        <f t="shared" si="439"/>
        <v>0</v>
      </c>
      <c r="Z3854" s="342">
        <f t="shared" si="439"/>
        <v>0</v>
      </c>
      <c r="AA3854" s="342">
        <f t="shared" si="439"/>
        <v>0</v>
      </c>
      <c r="AB3854" s="342">
        <f t="shared" si="439"/>
        <v>0</v>
      </c>
      <c r="AC3854" s="109">
        <f t="shared" si="443"/>
        <v>0</v>
      </c>
      <c r="AD3854" s="109">
        <f>IF(C3854=A_Stammdaten!$B$12,E_SAV!$S3854-E_SAV!$AE3854,HLOOKUP(A_Stammdaten!$B$12-1,$AF$4:$AL$4004,ROW(C3854)-3,FALSE)-$AE3854)</f>
        <v>0</v>
      </c>
      <c r="AE3854" s="109">
        <f>HLOOKUP(A_Stammdaten!$B$12,$AF$4:$AL$4004,ROW(C3854)-3,FALSE)</f>
        <v>0</v>
      </c>
      <c r="AF3854" s="109">
        <f t="shared" si="441"/>
        <v>0</v>
      </c>
      <c r="AG3854" s="109">
        <f t="shared" si="438"/>
        <v>0</v>
      </c>
      <c r="AH3854" s="109">
        <f t="shared" si="438"/>
        <v>0</v>
      </c>
      <c r="AI3854" s="109">
        <f t="shared" si="438"/>
        <v>0</v>
      </c>
      <c r="AJ3854" s="109">
        <f t="shared" si="437"/>
        <v>0</v>
      </c>
      <c r="AK3854" s="109">
        <f t="shared" si="437"/>
        <v>0</v>
      </c>
      <c r="AL3854" s="109">
        <f t="shared" si="437"/>
        <v>0</v>
      </c>
    </row>
    <row r="3855" spans="1:38" x14ac:dyDescent="0.3">
      <c r="A3855" s="421"/>
      <c r="B3855" s="421"/>
      <c r="C3855" s="422"/>
      <c r="D3855" s="423"/>
      <c r="E3855" s="421"/>
      <c r="F3855" s="421"/>
      <c r="G3855" s="421"/>
      <c r="H3855" s="421"/>
      <c r="I3855" s="421"/>
      <c r="J3855" s="421"/>
      <c r="K3855" s="421"/>
      <c r="L3855" s="421"/>
      <c r="M3855" s="423"/>
      <c r="N3855" s="340">
        <f>IF(C3855&gt;A_Stammdaten!$B$12,0,SUM(E3855,F3855,H3855,J3855:K3855)-SUM(G3855,I3855,L3855:M3855))</f>
        <v>0</v>
      </c>
      <c r="O3855" s="421"/>
      <c r="P3855" s="421"/>
      <c r="Q3855" s="421"/>
      <c r="R3855" s="421"/>
      <c r="S3855" s="108">
        <f t="shared" si="442"/>
        <v>0</v>
      </c>
      <c r="T3855" s="341">
        <f>IF(ISBLANK($B3855),0,VLOOKUP($B3855,Listen!$A$2:$C$45,2,FALSE))</f>
        <v>0</v>
      </c>
      <c r="U3855" s="341">
        <f>IF(ISBLANK($B3855),0,VLOOKUP($B3855,Listen!$A$2:$C$45,3,FALSE))</f>
        <v>0</v>
      </c>
      <c r="V3855" s="342">
        <f t="shared" si="440"/>
        <v>0</v>
      </c>
      <c r="W3855" s="342">
        <f t="shared" si="439"/>
        <v>0</v>
      </c>
      <c r="X3855" s="342">
        <f t="shared" si="439"/>
        <v>0</v>
      </c>
      <c r="Y3855" s="342">
        <f t="shared" si="439"/>
        <v>0</v>
      </c>
      <c r="Z3855" s="342">
        <f t="shared" si="439"/>
        <v>0</v>
      </c>
      <c r="AA3855" s="342">
        <f t="shared" si="439"/>
        <v>0</v>
      </c>
      <c r="AB3855" s="342">
        <f t="shared" si="439"/>
        <v>0</v>
      </c>
      <c r="AC3855" s="109">
        <f t="shared" si="443"/>
        <v>0</v>
      </c>
      <c r="AD3855" s="109">
        <f>IF(C3855=A_Stammdaten!$B$12,E_SAV!$S3855-E_SAV!$AE3855,HLOOKUP(A_Stammdaten!$B$12-1,$AF$4:$AL$4004,ROW(C3855)-3,FALSE)-$AE3855)</f>
        <v>0</v>
      </c>
      <c r="AE3855" s="109">
        <f>HLOOKUP(A_Stammdaten!$B$12,$AF$4:$AL$4004,ROW(C3855)-3,FALSE)</f>
        <v>0</v>
      </c>
      <c r="AF3855" s="109">
        <f t="shared" si="441"/>
        <v>0</v>
      </c>
      <c r="AG3855" s="109">
        <f t="shared" si="438"/>
        <v>0</v>
      </c>
      <c r="AH3855" s="109">
        <f t="shared" si="438"/>
        <v>0</v>
      </c>
      <c r="AI3855" s="109">
        <f t="shared" si="438"/>
        <v>0</v>
      </c>
      <c r="AJ3855" s="109">
        <f t="shared" si="437"/>
        <v>0</v>
      </c>
      <c r="AK3855" s="109">
        <f t="shared" si="437"/>
        <v>0</v>
      </c>
      <c r="AL3855" s="109">
        <f t="shared" si="437"/>
        <v>0</v>
      </c>
    </row>
    <row r="3856" spans="1:38" x14ac:dyDescent="0.3">
      <c r="A3856" s="421"/>
      <c r="B3856" s="421"/>
      <c r="C3856" s="422"/>
      <c r="D3856" s="423"/>
      <c r="E3856" s="421"/>
      <c r="F3856" s="421"/>
      <c r="G3856" s="421"/>
      <c r="H3856" s="421"/>
      <c r="I3856" s="421"/>
      <c r="J3856" s="421"/>
      <c r="K3856" s="421"/>
      <c r="L3856" s="421"/>
      <c r="M3856" s="423"/>
      <c r="N3856" s="340">
        <f>IF(C3856&gt;A_Stammdaten!$B$12,0,SUM(E3856,F3856,H3856,J3856:K3856)-SUM(G3856,I3856,L3856:M3856))</f>
        <v>0</v>
      </c>
      <c r="O3856" s="421"/>
      <c r="P3856" s="421"/>
      <c r="Q3856" s="421"/>
      <c r="R3856" s="421"/>
      <c r="S3856" s="108">
        <f t="shared" si="442"/>
        <v>0</v>
      </c>
      <c r="T3856" s="341">
        <f>IF(ISBLANK($B3856),0,VLOOKUP($B3856,Listen!$A$2:$C$45,2,FALSE))</f>
        <v>0</v>
      </c>
      <c r="U3856" s="341">
        <f>IF(ISBLANK($B3856),0,VLOOKUP($B3856,Listen!$A$2:$C$45,3,FALSE))</f>
        <v>0</v>
      </c>
      <c r="V3856" s="342">
        <f t="shared" si="440"/>
        <v>0</v>
      </c>
      <c r="W3856" s="342">
        <f t="shared" si="439"/>
        <v>0</v>
      </c>
      <c r="X3856" s="342">
        <f t="shared" si="439"/>
        <v>0</v>
      </c>
      <c r="Y3856" s="342">
        <f t="shared" si="439"/>
        <v>0</v>
      </c>
      <c r="Z3856" s="342">
        <f t="shared" si="439"/>
        <v>0</v>
      </c>
      <c r="AA3856" s="342">
        <f t="shared" si="439"/>
        <v>0</v>
      </c>
      <c r="AB3856" s="342">
        <f t="shared" si="439"/>
        <v>0</v>
      </c>
      <c r="AC3856" s="109">
        <f t="shared" si="443"/>
        <v>0</v>
      </c>
      <c r="AD3856" s="109">
        <f>IF(C3856=A_Stammdaten!$B$12,E_SAV!$S3856-E_SAV!$AE3856,HLOOKUP(A_Stammdaten!$B$12-1,$AF$4:$AL$4004,ROW(C3856)-3,FALSE)-$AE3856)</f>
        <v>0</v>
      </c>
      <c r="AE3856" s="109">
        <f>HLOOKUP(A_Stammdaten!$B$12,$AF$4:$AL$4004,ROW(C3856)-3,FALSE)</f>
        <v>0</v>
      </c>
      <c r="AF3856" s="109">
        <f t="shared" si="441"/>
        <v>0</v>
      </c>
      <c r="AG3856" s="109">
        <f t="shared" si="438"/>
        <v>0</v>
      </c>
      <c r="AH3856" s="109">
        <f t="shared" si="438"/>
        <v>0</v>
      </c>
      <c r="AI3856" s="109">
        <f t="shared" si="438"/>
        <v>0</v>
      </c>
      <c r="AJ3856" s="109">
        <f t="shared" si="438"/>
        <v>0</v>
      </c>
      <c r="AK3856" s="109">
        <f t="shared" si="438"/>
        <v>0</v>
      </c>
      <c r="AL3856" s="109">
        <f t="shared" si="438"/>
        <v>0</v>
      </c>
    </row>
    <row r="3857" spans="1:38" x14ac:dyDescent="0.3">
      <c r="A3857" s="421"/>
      <c r="B3857" s="421"/>
      <c r="C3857" s="422"/>
      <c r="D3857" s="423"/>
      <c r="E3857" s="421"/>
      <c r="F3857" s="421"/>
      <c r="G3857" s="421"/>
      <c r="H3857" s="421"/>
      <c r="I3857" s="421"/>
      <c r="J3857" s="421"/>
      <c r="K3857" s="421"/>
      <c r="L3857" s="421"/>
      <c r="M3857" s="423"/>
      <c r="N3857" s="340">
        <f>IF(C3857&gt;A_Stammdaten!$B$12,0,SUM(E3857,F3857,H3857,J3857:K3857)-SUM(G3857,I3857,L3857:M3857))</f>
        <v>0</v>
      </c>
      <c r="O3857" s="421"/>
      <c r="P3857" s="421"/>
      <c r="Q3857" s="421"/>
      <c r="R3857" s="421"/>
      <c r="S3857" s="108">
        <f t="shared" si="442"/>
        <v>0</v>
      </c>
      <c r="T3857" s="341">
        <f>IF(ISBLANK($B3857),0,VLOOKUP($B3857,Listen!$A$2:$C$45,2,FALSE))</f>
        <v>0</v>
      </c>
      <c r="U3857" s="341">
        <f>IF(ISBLANK($B3857),0,VLOOKUP($B3857,Listen!$A$2:$C$45,3,FALSE))</f>
        <v>0</v>
      </c>
      <c r="V3857" s="342">
        <f t="shared" si="440"/>
        <v>0</v>
      </c>
      <c r="W3857" s="342">
        <f t="shared" si="439"/>
        <v>0</v>
      </c>
      <c r="X3857" s="342">
        <f t="shared" si="439"/>
        <v>0</v>
      </c>
      <c r="Y3857" s="342">
        <f t="shared" si="439"/>
        <v>0</v>
      </c>
      <c r="Z3857" s="342">
        <f t="shared" si="439"/>
        <v>0</v>
      </c>
      <c r="AA3857" s="342">
        <f t="shared" si="439"/>
        <v>0</v>
      </c>
      <c r="AB3857" s="342">
        <f t="shared" si="439"/>
        <v>0</v>
      </c>
      <c r="AC3857" s="109">
        <f t="shared" si="443"/>
        <v>0</v>
      </c>
      <c r="AD3857" s="109">
        <f>IF(C3857=A_Stammdaten!$B$12,E_SAV!$S3857-E_SAV!$AE3857,HLOOKUP(A_Stammdaten!$B$12-1,$AF$4:$AL$4004,ROW(C3857)-3,FALSE)-$AE3857)</f>
        <v>0</v>
      </c>
      <c r="AE3857" s="109">
        <f>HLOOKUP(A_Stammdaten!$B$12,$AF$4:$AL$4004,ROW(C3857)-3,FALSE)</f>
        <v>0</v>
      </c>
      <c r="AF3857" s="109">
        <f t="shared" si="441"/>
        <v>0</v>
      </c>
      <c r="AG3857" s="109">
        <f t="shared" ref="AG3857:AL3899" si="444">IF(OR($C3857=0,$S3857=0,W3857-(AG$4-$C3857)=0),0,IF($C3857&lt;AG$4,AF3857-AF3857/(W3857-(AG$4-$C3857)),IF($C3857=AG$4,$S3857-$S3857/W3857,0)))</f>
        <v>0</v>
      </c>
      <c r="AH3857" s="109">
        <f t="shared" si="444"/>
        <v>0</v>
      </c>
      <c r="AI3857" s="109">
        <f t="shared" si="444"/>
        <v>0</v>
      </c>
      <c r="AJ3857" s="109">
        <f t="shared" si="444"/>
        <v>0</v>
      </c>
      <c r="AK3857" s="109">
        <f t="shared" si="444"/>
        <v>0</v>
      </c>
      <c r="AL3857" s="109">
        <f t="shared" si="444"/>
        <v>0</v>
      </c>
    </row>
    <row r="3858" spans="1:38" x14ac:dyDescent="0.3">
      <c r="A3858" s="421"/>
      <c r="B3858" s="421"/>
      <c r="C3858" s="422"/>
      <c r="D3858" s="423"/>
      <c r="E3858" s="421"/>
      <c r="F3858" s="421"/>
      <c r="G3858" s="421"/>
      <c r="H3858" s="421"/>
      <c r="I3858" s="421"/>
      <c r="J3858" s="421"/>
      <c r="K3858" s="421"/>
      <c r="L3858" s="421"/>
      <c r="M3858" s="423"/>
      <c r="N3858" s="340">
        <f>IF(C3858&gt;A_Stammdaten!$B$12,0,SUM(E3858,F3858,H3858,J3858:K3858)-SUM(G3858,I3858,L3858:M3858))</f>
        <v>0</v>
      </c>
      <c r="O3858" s="421"/>
      <c r="P3858" s="421"/>
      <c r="Q3858" s="421"/>
      <c r="R3858" s="421"/>
      <c r="S3858" s="108">
        <f t="shared" si="442"/>
        <v>0</v>
      </c>
      <c r="T3858" s="341">
        <f>IF(ISBLANK($B3858),0,VLOOKUP($B3858,Listen!$A$2:$C$45,2,FALSE))</f>
        <v>0</v>
      </c>
      <c r="U3858" s="341">
        <f>IF(ISBLANK($B3858),0,VLOOKUP($B3858,Listen!$A$2:$C$45,3,FALSE))</f>
        <v>0</v>
      </c>
      <c r="V3858" s="342">
        <f t="shared" si="440"/>
        <v>0</v>
      </c>
      <c r="W3858" s="342">
        <f t="shared" si="439"/>
        <v>0</v>
      </c>
      <c r="X3858" s="342">
        <f t="shared" si="439"/>
        <v>0</v>
      </c>
      <c r="Y3858" s="342">
        <f t="shared" si="439"/>
        <v>0</v>
      </c>
      <c r="Z3858" s="342">
        <f t="shared" si="439"/>
        <v>0</v>
      </c>
      <c r="AA3858" s="342">
        <f t="shared" si="439"/>
        <v>0</v>
      </c>
      <c r="AB3858" s="342">
        <f t="shared" si="439"/>
        <v>0</v>
      </c>
      <c r="AC3858" s="109">
        <f t="shared" si="443"/>
        <v>0</v>
      </c>
      <c r="AD3858" s="109">
        <f>IF(C3858=A_Stammdaten!$B$12,E_SAV!$S3858-E_SAV!$AE3858,HLOOKUP(A_Stammdaten!$B$12-1,$AF$4:$AL$4004,ROW(C3858)-3,FALSE)-$AE3858)</f>
        <v>0</v>
      </c>
      <c r="AE3858" s="109">
        <f>HLOOKUP(A_Stammdaten!$B$12,$AF$4:$AL$4004,ROW(C3858)-3,FALSE)</f>
        <v>0</v>
      </c>
      <c r="AF3858" s="109">
        <f t="shared" si="441"/>
        <v>0</v>
      </c>
      <c r="AG3858" s="109">
        <f t="shared" si="444"/>
        <v>0</v>
      </c>
      <c r="AH3858" s="109">
        <f t="shared" si="444"/>
        <v>0</v>
      </c>
      <c r="AI3858" s="109">
        <f t="shared" si="444"/>
        <v>0</v>
      </c>
      <c r="AJ3858" s="109">
        <f t="shared" si="444"/>
        <v>0</v>
      </c>
      <c r="AK3858" s="109">
        <f t="shared" si="444"/>
        <v>0</v>
      </c>
      <c r="AL3858" s="109">
        <f t="shared" si="444"/>
        <v>0</v>
      </c>
    </row>
    <row r="3859" spans="1:38" x14ac:dyDescent="0.3">
      <c r="A3859" s="421"/>
      <c r="B3859" s="421"/>
      <c r="C3859" s="422"/>
      <c r="D3859" s="423"/>
      <c r="E3859" s="421"/>
      <c r="F3859" s="421"/>
      <c r="G3859" s="421"/>
      <c r="H3859" s="421"/>
      <c r="I3859" s="421"/>
      <c r="J3859" s="421"/>
      <c r="K3859" s="421"/>
      <c r="L3859" s="421"/>
      <c r="M3859" s="423"/>
      <c r="N3859" s="340">
        <f>IF(C3859&gt;A_Stammdaten!$B$12,0,SUM(E3859,F3859,H3859,J3859:K3859)-SUM(G3859,I3859,L3859:M3859))</f>
        <v>0</v>
      </c>
      <c r="O3859" s="421"/>
      <c r="P3859" s="421"/>
      <c r="Q3859" s="421"/>
      <c r="R3859" s="421"/>
      <c r="S3859" s="108">
        <f t="shared" si="442"/>
        <v>0</v>
      </c>
      <c r="T3859" s="341">
        <f>IF(ISBLANK($B3859),0,VLOOKUP($B3859,Listen!$A$2:$C$45,2,FALSE))</f>
        <v>0</v>
      </c>
      <c r="U3859" s="341">
        <f>IF(ISBLANK($B3859),0,VLOOKUP($B3859,Listen!$A$2:$C$45,3,FALSE))</f>
        <v>0</v>
      </c>
      <c r="V3859" s="342">
        <f t="shared" si="440"/>
        <v>0</v>
      </c>
      <c r="W3859" s="342">
        <f t="shared" si="439"/>
        <v>0</v>
      </c>
      <c r="X3859" s="342">
        <f t="shared" si="439"/>
        <v>0</v>
      </c>
      <c r="Y3859" s="342">
        <f t="shared" si="439"/>
        <v>0</v>
      </c>
      <c r="Z3859" s="342">
        <f t="shared" si="439"/>
        <v>0</v>
      </c>
      <c r="AA3859" s="342">
        <f t="shared" si="439"/>
        <v>0</v>
      </c>
      <c r="AB3859" s="342">
        <f t="shared" si="439"/>
        <v>0</v>
      </c>
      <c r="AC3859" s="109">
        <f t="shared" si="443"/>
        <v>0</v>
      </c>
      <c r="AD3859" s="109">
        <f>IF(C3859=A_Stammdaten!$B$12,E_SAV!$S3859-E_SAV!$AE3859,HLOOKUP(A_Stammdaten!$B$12-1,$AF$4:$AL$4004,ROW(C3859)-3,FALSE)-$AE3859)</f>
        <v>0</v>
      </c>
      <c r="AE3859" s="109">
        <f>HLOOKUP(A_Stammdaten!$B$12,$AF$4:$AL$4004,ROW(C3859)-3,FALSE)</f>
        <v>0</v>
      </c>
      <c r="AF3859" s="109">
        <f t="shared" si="441"/>
        <v>0</v>
      </c>
      <c r="AG3859" s="109">
        <f t="shared" si="444"/>
        <v>0</v>
      </c>
      <c r="AH3859" s="109">
        <f t="shared" si="444"/>
        <v>0</v>
      </c>
      <c r="AI3859" s="109">
        <f t="shared" si="444"/>
        <v>0</v>
      </c>
      <c r="AJ3859" s="109">
        <f t="shared" si="444"/>
        <v>0</v>
      </c>
      <c r="AK3859" s="109">
        <f t="shared" si="444"/>
        <v>0</v>
      </c>
      <c r="AL3859" s="109">
        <f t="shared" si="444"/>
        <v>0</v>
      </c>
    </row>
    <row r="3860" spans="1:38" x14ac:dyDescent="0.3">
      <c r="A3860" s="421"/>
      <c r="B3860" s="421"/>
      <c r="C3860" s="422"/>
      <c r="D3860" s="423"/>
      <c r="E3860" s="421"/>
      <c r="F3860" s="421"/>
      <c r="G3860" s="421"/>
      <c r="H3860" s="421"/>
      <c r="I3860" s="421"/>
      <c r="J3860" s="421"/>
      <c r="K3860" s="421"/>
      <c r="L3860" s="421"/>
      <c r="M3860" s="423"/>
      <c r="N3860" s="340">
        <f>IF(C3860&gt;A_Stammdaten!$B$12,0,SUM(E3860,F3860,H3860,J3860:K3860)-SUM(G3860,I3860,L3860:M3860))</f>
        <v>0</v>
      </c>
      <c r="O3860" s="421"/>
      <c r="P3860" s="421"/>
      <c r="Q3860" s="421"/>
      <c r="R3860" s="421"/>
      <c r="S3860" s="108">
        <f t="shared" si="442"/>
        <v>0</v>
      </c>
      <c r="T3860" s="341">
        <f>IF(ISBLANK($B3860),0,VLOOKUP($B3860,Listen!$A$2:$C$45,2,FALSE))</f>
        <v>0</v>
      </c>
      <c r="U3860" s="341">
        <f>IF(ISBLANK($B3860),0,VLOOKUP($B3860,Listen!$A$2:$C$45,3,FALSE))</f>
        <v>0</v>
      </c>
      <c r="V3860" s="342">
        <f t="shared" si="440"/>
        <v>0</v>
      </c>
      <c r="W3860" s="342">
        <f t="shared" si="439"/>
        <v>0</v>
      </c>
      <c r="X3860" s="342">
        <f t="shared" si="439"/>
        <v>0</v>
      </c>
      <c r="Y3860" s="342">
        <f t="shared" si="439"/>
        <v>0</v>
      </c>
      <c r="Z3860" s="342">
        <f t="shared" si="439"/>
        <v>0</v>
      </c>
      <c r="AA3860" s="342">
        <f t="shared" si="439"/>
        <v>0</v>
      </c>
      <c r="AB3860" s="342">
        <f t="shared" si="439"/>
        <v>0</v>
      </c>
      <c r="AC3860" s="109">
        <f t="shared" si="443"/>
        <v>0</v>
      </c>
      <c r="AD3860" s="109">
        <f>IF(C3860=A_Stammdaten!$B$12,E_SAV!$S3860-E_SAV!$AE3860,HLOOKUP(A_Stammdaten!$B$12-1,$AF$4:$AL$4004,ROW(C3860)-3,FALSE)-$AE3860)</f>
        <v>0</v>
      </c>
      <c r="AE3860" s="109">
        <f>HLOOKUP(A_Stammdaten!$B$12,$AF$4:$AL$4004,ROW(C3860)-3,FALSE)</f>
        <v>0</v>
      </c>
      <c r="AF3860" s="109">
        <f t="shared" si="441"/>
        <v>0</v>
      </c>
      <c r="AG3860" s="109">
        <f t="shared" si="444"/>
        <v>0</v>
      </c>
      <c r="AH3860" s="109">
        <f t="shared" si="444"/>
        <v>0</v>
      </c>
      <c r="AI3860" s="109">
        <f t="shared" si="444"/>
        <v>0</v>
      </c>
      <c r="AJ3860" s="109">
        <f t="shared" si="444"/>
        <v>0</v>
      </c>
      <c r="AK3860" s="109">
        <f t="shared" si="444"/>
        <v>0</v>
      </c>
      <c r="AL3860" s="109">
        <f t="shared" si="444"/>
        <v>0</v>
      </c>
    </row>
    <row r="3861" spans="1:38" x14ac:dyDescent="0.3">
      <c r="A3861" s="421"/>
      <c r="B3861" s="421"/>
      <c r="C3861" s="422"/>
      <c r="D3861" s="423"/>
      <c r="E3861" s="421"/>
      <c r="F3861" s="421"/>
      <c r="G3861" s="421"/>
      <c r="H3861" s="421"/>
      <c r="I3861" s="421"/>
      <c r="J3861" s="421"/>
      <c r="K3861" s="421"/>
      <c r="L3861" s="421"/>
      <c r="M3861" s="423"/>
      <c r="N3861" s="340">
        <f>IF(C3861&gt;A_Stammdaten!$B$12,0,SUM(E3861,F3861,H3861,J3861:K3861)-SUM(G3861,I3861,L3861:M3861))</f>
        <v>0</v>
      </c>
      <c r="O3861" s="421"/>
      <c r="P3861" s="421"/>
      <c r="Q3861" s="421"/>
      <c r="R3861" s="421"/>
      <c r="S3861" s="108">
        <f t="shared" si="442"/>
        <v>0</v>
      </c>
      <c r="T3861" s="341">
        <f>IF(ISBLANK($B3861),0,VLOOKUP($B3861,Listen!$A$2:$C$45,2,FALSE))</f>
        <v>0</v>
      </c>
      <c r="U3861" s="341">
        <f>IF(ISBLANK($B3861),0,VLOOKUP($B3861,Listen!$A$2:$C$45,3,FALSE))</f>
        <v>0</v>
      </c>
      <c r="V3861" s="342">
        <f t="shared" si="440"/>
        <v>0</v>
      </c>
      <c r="W3861" s="342">
        <f t="shared" si="439"/>
        <v>0</v>
      </c>
      <c r="X3861" s="342">
        <f t="shared" si="439"/>
        <v>0</v>
      </c>
      <c r="Y3861" s="342">
        <f t="shared" si="439"/>
        <v>0</v>
      </c>
      <c r="Z3861" s="342">
        <f t="shared" si="439"/>
        <v>0</v>
      </c>
      <c r="AA3861" s="342">
        <f t="shared" si="439"/>
        <v>0</v>
      </c>
      <c r="AB3861" s="342">
        <f t="shared" si="439"/>
        <v>0</v>
      </c>
      <c r="AC3861" s="109">
        <f t="shared" si="443"/>
        <v>0</v>
      </c>
      <c r="AD3861" s="109">
        <f>IF(C3861=A_Stammdaten!$B$12,E_SAV!$S3861-E_SAV!$AE3861,HLOOKUP(A_Stammdaten!$B$12-1,$AF$4:$AL$4004,ROW(C3861)-3,FALSE)-$AE3861)</f>
        <v>0</v>
      </c>
      <c r="AE3861" s="109">
        <f>HLOOKUP(A_Stammdaten!$B$12,$AF$4:$AL$4004,ROW(C3861)-3,FALSE)</f>
        <v>0</v>
      </c>
      <c r="AF3861" s="109">
        <f t="shared" si="441"/>
        <v>0</v>
      </c>
      <c r="AG3861" s="109">
        <f t="shared" si="444"/>
        <v>0</v>
      </c>
      <c r="AH3861" s="109">
        <f t="shared" si="444"/>
        <v>0</v>
      </c>
      <c r="AI3861" s="109">
        <f t="shared" si="444"/>
        <v>0</v>
      </c>
      <c r="AJ3861" s="109">
        <f t="shared" si="444"/>
        <v>0</v>
      </c>
      <c r="AK3861" s="109">
        <f t="shared" si="444"/>
        <v>0</v>
      </c>
      <c r="AL3861" s="109">
        <f t="shared" si="444"/>
        <v>0</v>
      </c>
    </row>
    <row r="3862" spans="1:38" x14ac:dyDescent="0.3">
      <c r="A3862" s="421"/>
      <c r="B3862" s="421"/>
      <c r="C3862" s="422"/>
      <c r="D3862" s="423"/>
      <c r="E3862" s="421"/>
      <c r="F3862" s="421"/>
      <c r="G3862" s="421"/>
      <c r="H3862" s="421"/>
      <c r="I3862" s="421"/>
      <c r="J3862" s="421"/>
      <c r="K3862" s="421"/>
      <c r="L3862" s="421"/>
      <c r="M3862" s="423"/>
      <c r="N3862" s="340">
        <f>IF(C3862&gt;A_Stammdaten!$B$12,0,SUM(E3862,F3862,H3862,J3862:K3862)-SUM(G3862,I3862,L3862:M3862))</f>
        <v>0</v>
      </c>
      <c r="O3862" s="421"/>
      <c r="P3862" s="421"/>
      <c r="Q3862" s="421"/>
      <c r="R3862" s="421"/>
      <c r="S3862" s="108">
        <f t="shared" si="442"/>
        <v>0</v>
      </c>
      <c r="T3862" s="341">
        <f>IF(ISBLANK($B3862),0,VLOOKUP($B3862,Listen!$A$2:$C$45,2,FALSE))</f>
        <v>0</v>
      </c>
      <c r="U3862" s="341">
        <f>IF(ISBLANK($B3862),0,VLOOKUP($B3862,Listen!$A$2:$C$45,3,FALSE))</f>
        <v>0</v>
      </c>
      <c r="V3862" s="342">
        <f t="shared" si="440"/>
        <v>0</v>
      </c>
      <c r="W3862" s="342">
        <f t="shared" si="439"/>
        <v>0</v>
      </c>
      <c r="X3862" s="342">
        <f t="shared" si="439"/>
        <v>0</v>
      </c>
      <c r="Y3862" s="342">
        <f t="shared" si="439"/>
        <v>0</v>
      </c>
      <c r="Z3862" s="342">
        <f t="shared" si="439"/>
        <v>0</v>
      </c>
      <c r="AA3862" s="342">
        <f t="shared" si="439"/>
        <v>0</v>
      </c>
      <c r="AB3862" s="342">
        <f t="shared" si="439"/>
        <v>0</v>
      </c>
      <c r="AC3862" s="109">
        <f t="shared" si="443"/>
        <v>0</v>
      </c>
      <c r="AD3862" s="109">
        <f>IF(C3862=A_Stammdaten!$B$12,E_SAV!$S3862-E_SAV!$AE3862,HLOOKUP(A_Stammdaten!$B$12-1,$AF$4:$AL$4004,ROW(C3862)-3,FALSE)-$AE3862)</f>
        <v>0</v>
      </c>
      <c r="AE3862" s="109">
        <f>HLOOKUP(A_Stammdaten!$B$12,$AF$4:$AL$4004,ROW(C3862)-3,FALSE)</f>
        <v>0</v>
      </c>
      <c r="AF3862" s="109">
        <f t="shared" si="441"/>
        <v>0</v>
      </c>
      <c r="AG3862" s="109">
        <f t="shared" si="444"/>
        <v>0</v>
      </c>
      <c r="AH3862" s="109">
        <f t="shared" si="444"/>
        <v>0</v>
      </c>
      <c r="AI3862" s="109">
        <f t="shared" si="444"/>
        <v>0</v>
      </c>
      <c r="AJ3862" s="109">
        <f t="shared" si="444"/>
        <v>0</v>
      </c>
      <c r="AK3862" s="109">
        <f t="shared" si="444"/>
        <v>0</v>
      </c>
      <c r="AL3862" s="109">
        <f t="shared" si="444"/>
        <v>0</v>
      </c>
    </row>
    <row r="3863" spans="1:38" x14ac:dyDescent="0.3">
      <c r="A3863" s="421"/>
      <c r="B3863" s="421"/>
      <c r="C3863" s="422"/>
      <c r="D3863" s="423"/>
      <c r="E3863" s="421"/>
      <c r="F3863" s="421"/>
      <c r="G3863" s="421"/>
      <c r="H3863" s="421"/>
      <c r="I3863" s="421"/>
      <c r="J3863" s="421"/>
      <c r="K3863" s="421"/>
      <c r="L3863" s="421"/>
      <c r="M3863" s="423"/>
      <c r="N3863" s="340">
        <f>IF(C3863&gt;A_Stammdaten!$B$12,0,SUM(E3863,F3863,H3863,J3863:K3863)-SUM(G3863,I3863,L3863:M3863))</f>
        <v>0</v>
      </c>
      <c r="O3863" s="421"/>
      <c r="P3863" s="421"/>
      <c r="Q3863" s="421"/>
      <c r="R3863" s="421"/>
      <c r="S3863" s="108">
        <f t="shared" si="442"/>
        <v>0</v>
      </c>
      <c r="T3863" s="341">
        <f>IF(ISBLANK($B3863),0,VLOOKUP($B3863,Listen!$A$2:$C$45,2,FALSE))</f>
        <v>0</v>
      </c>
      <c r="U3863" s="341">
        <f>IF(ISBLANK($B3863),0,VLOOKUP($B3863,Listen!$A$2:$C$45,3,FALSE))</f>
        <v>0</v>
      </c>
      <c r="V3863" s="342">
        <f t="shared" si="440"/>
        <v>0</v>
      </c>
      <c r="W3863" s="342">
        <f t="shared" si="439"/>
        <v>0</v>
      </c>
      <c r="X3863" s="342">
        <f t="shared" si="439"/>
        <v>0</v>
      </c>
      <c r="Y3863" s="342">
        <f t="shared" si="439"/>
        <v>0</v>
      </c>
      <c r="Z3863" s="342">
        <f t="shared" si="439"/>
        <v>0</v>
      </c>
      <c r="AA3863" s="342">
        <f t="shared" si="439"/>
        <v>0</v>
      </c>
      <c r="AB3863" s="342">
        <f t="shared" si="439"/>
        <v>0</v>
      </c>
      <c r="AC3863" s="109">
        <f t="shared" si="443"/>
        <v>0</v>
      </c>
      <c r="AD3863" s="109">
        <f>IF(C3863=A_Stammdaten!$B$12,E_SAV!$S3863-E_SAV!$AE3863,HLOOKUP(A_Stammdaten!$B$12-1,$AF$4:$AL$4004,ROW(C3863)-3,FALSE)-$AE3863)</f>
        <v>0</v>
      </c>
      <c r="AE3863" s="109">
        <f>HLOOKUP(A_Stammdaten!$B$12,$AF$4:$AL$4004,ROW(C3863)-3,FALSE)</f>
        <v>0</v>
      </c>
      <c r="AF3863" s="109">
        <f t="shared" si="441"/>
        <v>0</v>
      </c>
      <c r="AG3863" s="109">
        <f t="shared" si="444"/>
        <v>0</v>
      </c>
      <c r="AH3863" s="109">
        <f t="shared" si="444"/>
        <v>0</v>
      </c>
      <c r="AI3863" s="109">
        <f t="shared" si="444"/>
        <v>0</v>
      </c>
      <c r="AJ3863" s="109">
        <f t="shared" si="444"/>
        <v>0</v>
      </c>
      <c r="AK3863" s="109">
        <f t="shared" si="444"/>
        <v>0</v>
      </c>
      <c r="AL3863" s="109">
        <f t="shared" si="444"/>
        <v>0</v>
      </c>
    </row>
    <row r="3864" spans="1:38" x14ac:dyDescent="0.3">
      <c r="A3864" s="421"/>
      <c r="B3864" s="421"/>
      <c r="C3864" s="422"/>
      <c r="D3864" s="423"/>
      <c r="E3864" s="421"/>
      <c r="F3864" s="421"/>
      <c r="G3864" s="421"/>
      <c r="H3864" s="421"/>
      <c r="I3864" s="421"/>
      <c r="J3864" s="421"/>
      <c r="K3864" s="421"/>
      <c r="L3864" s="421"/>
      <c r="M3864" s="423"/>
      <c r="N3864" s="340">
        <f>IF(C3864&gt;A_Stammdaten!$B$12,0,SUM(E3864,F3864,H3864,J3864:K3864)-SUM(G3864,I3864,L3864:M3864))</f>
        <v>0</v>
      </c>
      <c r="O3864" s="421"/>
      <c r="P3864" s="421"/>
      <c r="Q3864" s="421"/>
      <c r="R3864" s="421"/>
      <c r="S3864" s="108">
        <f t="shared" si="442"/>
        <v>0</v>
      </c>
      <c r="T3864" s="341">
        <f>IF(ISBLANK($B3864),0,VLOOKUP($B3864,Listen!$A$2:$C$45,2,FALSE))</f>
        <v>0</v>
      </c>
      <c r="U3864" s="341">
        <f>IF(ISBLANK($B3864),0,VLOOKUP($B3864,Listen!$A$2:$C$45,3,FALSE))</f>
        <v>0</v>
      </c>
      <c r="V3864" s="342">
        <f t="shared" si="440"/>
        <v>0</v>
      </c>
      <c r="W3864" s="342">
        <f t="shared" si="439"/>
        <v>0</v>
      </c>
      <c r="X3864" s="342">
        <f t="shared" si="439"/>
        <v>0</v>
      </c>
      <c r="Y3864" s="342">
        <f t="shared" si="439"/>
        <v>0</v>
      </c>
      <c r="Z3864" s="342">
        <f t="shared" si="439"/>
        <v>0</v>
      </c>
      <c r="AA3864" s="342">
        <f t="shared" si="439"/>
        <v>0</v>
      </c>
      <c r="AB3864" s="342">
        <f t="shared" si="439"/>
        <v>0</v>
      </c>
      <c r="AC3864" s="109">
        <f t="shared" si="443"/>
        <v>0</v>
      </c>
      <c r="AD3864" s="109">
        <f>IF(C3864=A_Stammdaten!$B$12,E_SAV!$S3864-E_SAV!$AE3864,HLOOKUP(A_Stammdaten!$B$12-1,$AF$4:$AL$4004,ROW(C3864)-3,FALSE)-$AE3864)</f>
        <v>0</v>
      </c>
      <c r="AE3864" s="109">
        <f>HLOOKUP(A_Stammdaten!$B$12,$AF$4:$AL$4004,ROW(C3864)-3,FALSE)</f>
        <v>0</v>
      </c>
      <c r="AF3864" s="109">
        <f t="shared" si="441"/>
        <v>0</v>
      </c>
      <c r="AG3864" s="109">
        <f t="shared" si="444"/>
        <v>0</v>
      </c>
      <c r="AH3864" s="109">
        <f t="shared" si="444"/>
        <v>0</v>
      </c>
      <c r="AI3864" s="109">
        <f t="shared" si="444"/>
        <v>0</v>
      </c>
      <c r="AJ3864" s="109">
        <f t="shared" si="444"/>
        <v>0</v>
      </c>
      <c r="AK3864" s="109">
        <f t="shared" si="444"/>
        <v>0</v>
      </c>
      <c r="AL3864" s="109">
        <f t="shared" si="444"/>
        <v>0</v>
      </c>
    </row>
    <row r="3865" spans="1:38" x14ac:dyDescent="0.3">
      <c r="A3865" s="421"/>
      <c r="B3865" s="421"/>
      <c r="C3865" s="422"/>
      <c r="D3865" s="423"/>
      <c r="E3865" s="421"/>
      <c r="F3865" s="421"/>
      <c r="G3865" s="421"/>
      <c r="H3865" s="421"/>
      <c r="I3865" s="421"/>
      <c r="J3865" s="421"/>
      <c r="K3865" s="421"/>
      <c r="L3865" s="421"/>
      <c r="M3865" s="423"/>
      <c r="N3865" s="340">
        <f>IF(C3865&gt;A_Stammdaten!$B$12,0,SUM(E3865,F3865,H3865,J3865:K3865)-SUM(G3865,I3865,L3865:M3865))</f>
        <v>0</v>
      </c>
      <c r="O3865" s="421"/>
      <c r="P3865" s="421"/>
      <c r="Q3865" s="421"/>
      <c r="R3865" s="421"/>
      <c r="S3865" s="108">
        <f t="shared" si="442"/>
        <v>0</v>
      </c>
      <c r="T3865" s="341">
        <f>IF(ISBLANK($B3865),0,VLOOKUP($B3865,Listen!$A$2:$C$45,2,FALSE))</f>
        <v>0</v>
      </c>
      <c r="U3865" s="341">
        <f>IF(ISBLANK($B3865),0,VLOOKUP($B3865,Listen!$A$2:$C$45,3,FALSE))</f>
        <v>0</v>
      </c>
      <c r="V3865" s="342">
        <f t="shared" si="440"/>
        <v>0</v>
      </c>
      <c r="W3865" s="342">
        <f t="shared" si="439"/>
        <v>0</v>
      </c>
      <c r="X3865" s="342">
        <f t="shared" si="439"/>
        <v>0</v>
      </c>
      <c r="Y3865" s="342">
        <f t="shared" si="439"/>
        <v>0</v>
      </c>
      <c r="Z3865" s="342">
        <f t="shared" si="439"/>
        <v>0</v>
      </c>
      <c r="AA3865" s="342">
        <f t="shared" si="439"/>
        <v>0</v>
      </c>
      <c r="AB3865" s="342">
        <f t="shared" si="439"/>
        <v>0</v>
      </c>
      <c r="AC3865" s="109">
        <f t="shared" si="443"/>
        <v>0</v>
      </c>
      <c r="AD3865" s="109">
        <f>IF(C3865=A_Stammdaten!$B$12,E_SAV!$S3865-E_SAV!$AE3865,HLOOKUP(A_Stammdaten!$B$12-1,$AF$4:$AL$4004,ROW(C3865)-3,FALSE)-$AE3865)</f>
        <v>0</v>
      </c>
      <c r="AE3865" s="109">
        <f>HLOOKUP(A_Stammdaten!$B$12,$AF$4:$AL$4004,ROW(C3865)-3,FALSE)</f>
        <v>0</v>
      </c>
      <c r="AF3865" s="109">
        <f t="shared" si="441"/>
        <v>0</v>
      </c>
      <c r="AG3865" s="109">
        <f t="shared" si="444"/>
        <v>0</v>
      </c>
      <c r="AH3865" s="109">
        <f t="shared" si="444"/>
        <v>0</v>
      </c>
      <c r="AI3865" s="109">
        <f t="shared" si="444"/>
        <v>0</v>
      </c>
      <c r="AJ3865" s="109">
        <f t="shared" si="444"/>
        <v>0</v>
      </c>
      <c r="AK3865" s="109">
        <f t="shared" si="444"/>
        <v>0</v>
      </c>
      <c r="AL3865" s="109">
        <f t="shared" si="444"/>
        <v>0</v>
      </c>
    </row>
    <row r="3866" spans="1:38" x14ac:dyDescent="0.3">
      <c r="A3866" s="421"/>
      <c r="B3866" s="421"/>
      <c r="C3866" s="422"/>
      <c r="D3866" s="423"/>
      <c r="E3866" s="421"/>
      <c r="F3866" s="421"/>
      <c r="G3866" s="421"/>
      <c r="H3866" s="421"/>
      <c r="I3866" s="421"/>
      <c r="J3866" s="421"/>
      <c r="K3866" s="421"/>
      <c r="L3866" s="421"/>
      <c r="M3866" s="423"/>
      <c r="N3866" s="340">
        <f>IF(C3866&gt;A_Stammdaten!$B$12,0,SUM(E3866,F3866,H3866,J3866:K3866)-SUM(G3866,I3866,L3866:M3866))</f>
        <v>0</v>
      </c>
      <c r="O3866" s="421"/>
      <c r="P3866" s="421"/>
      <c r="Q3866" s="421"/>
      <c r="R3866" s="421"/>
      <c r="S3866" s="108">
        <f t="shared" si="442"/>
        <v>0</v>
      </c>
      <c r="T3866" s="341">
        <f>IF(ISBLANK($B3866),0,VLOOKUP($B3866,Listen!$A$2:$C$45,2,FALSE))</f>
        <v>0</v>
      </c>
      <c r="U3866" s="341">
        <f>IF(ISBLANK($B3866),0,VLOOKUP($B3866,Listen!$A$2:$C$45,3,FALSE))</f>
        <v>0</v>
      </c>
      <c r="V3866" s="342">
        <f t="shared" si="440"/>
        <v>0</v>
      </c>
      <c r="W3866" s="342">
        <f t="shared" si="439"/>
        <v>0</v>
      </c>
      <c r="X3866" s="342">
        <f t="shared" si="439"/>
        <v>0</v>
      </c>
      <c r="Y3866" s="342">
        <f t="shared" si="439"/>
        <v>0</v>
      </c>
      <c r="Z3866" s="342">
        <f t="shared" si="439"/>
        <v>0</v>
      </c>
      <c r="AA3866" s="342">
        <f t="shared" si="439"/>
        <v>0</v>
      </c>
      <c r="AB3866" s="342">
        <f t="shared" si="439"/>
        <v>0</v>
      </c>
      <c r="AC3866" s="109">
        <f t="shared" si="443"/>
        <v>0</v>
      </c>
      <c r="AD3866" s="109">
        <f>IF(C3866=A_Stammdaten!$B$12,E_SAV!$S3866-E_SAV!$AE3866,HLOOKUP(A_Stammdaten!$B$12-1,$AF$4:$AL$4004,ROW(C3866)-3,FALSE)-$AE3866)</f>
        <v>0</v>
      </c>
      <c r="AE3866" s="109">
        <f>HLOOKUP(A_Stammdaten!$B$12,$AF$4:$AL$4004,ROW(C3866)-3,FALSE)</f>
        <v>0</v>
      </c>
      <c r="AF3866" s="109">
        <f t="shared" si="441"/>
        <v>0</v>
      </c>
      <c r="AG3866" s="109">
        <f t="shared" si="444"/>
        <v>0</v>
      </c>
      <c r="AH3866" s="109">
        <f t="shared" si="444"/>
        <v>0</v>
      </c>
      <c r="AI3866" s="109">
        <f t="shared" si="444"/>
        <v>0</v>
      </c>
      <c r="AJ3866" s="109">
        <f t="shared" si="444"/>
        <v>0</v>
      </c>
      <c r="AK3866" s="109">
        <f t="shared" si="444"/>
        <v>0</v>
      </c>
      <c r="AL3866" s="109">
        <f t="shared" si="444"/>
        <v>0</v>
      </c>
    </row>
    <row r="3867" spans="1:38" x14ac:dyDescent="0.3">
      <c r="A3867" s="421"/>
      <c r="B3867" s="421"/>
      <c r="C3867" s="422"/>
      <c r="D3867" s="423"/>
      <c r="E3867" s="421"/>
      <c r="F3867" s="421"/>
      <c r="G3867" s="421"/>
      <c r="H3867" s="421"/>
      <c r="I3867" s="421"/>
      <c r="J3867" s="421"/>
      <c r="K3867" s="421"/>
      <c r="L3867" s="421"/>
      <c r="M3867" s="423"/>
      <c r="N3867" s="340">
        <f>IF(C3867&gt;A_Stammdaten!$B$12,0,SUM(E3867,F3867,H3867,J3867:K3867)-SUM(G3867,I3867,L3867:M3867))</f>
        <v>0</v>
      </c>
      <c r="O3867" s="421"/>
      <c r="P3867" s="421"/>
      <c r="Q3867" s="421"/>
      <c r="R3867" s="421"/>
      <c r="S3867" s="108">
        <f t="shared" si="442"/>
        <v>0</v>
      </c>
      <c r="T3867" s="341">
        <f>IF(ISBLANK($B3867),0,VLOOKUP($B3867,Listen!$A$2:$C$45,2,FALSE))</f>
        <v>0</v>
      </c>
      <c r="U3867" s="341">
        <f>IF(ISBLANK($B3867),0,VLOOKUP($B3867,Listen!$A$2:$C$45,3,FALSE))</f>
        <v>0</v>
      </c>
      <c r="V3867" s="342">
        <f t="shared" si="440"/>
        <v>0</v>
      </c>
      <c r="W3867" s="342">
        <f t="shared" si="439"/>
        <v>0</v>
      </c>
      <c r="X3867" s="342">
        <f t="shared" si="439"/>
        <v>0</v>
      </c>
      <c r="Y3867" s="342">
        <f t="shared" si="439"/>
        <v>0</v>
      </c>
      <c r="Z3867" s="342">
        <f t="shared" si="439"/>
        <v>0</v>
      </c>
      <c r="AA3867" s="342">
        <f t="shared" si="439"/>
        <v>0</v>
      </c>
      <c r="AB3867" s="342">
        <f t="shared" si="439"/>
        <v>0</v>
      </c>
      <c r="AC3867" s="109">
        <f t="shared" si="443"/>
        <v>0</v>
      </c>
      <c r="AD3867" s="109">
        <f>IF(C3867=A_Stammdaten!$B$12,E_SAV!$S3867-E_SAV!$AE3867,HLOOKUP(A_Stammdaten!$B$12-1,$AF$4:$AL$4004,ROW(C3867)-3,FALSE)-$AE3867)</f>
        <v>0</v>
      </c>
      <c r="AE3867" s="109">
        <f>HLOOKUP(A_Stammdaten!$B$12,$AF$4:$AL$4004,ROW(C3867)-3,FALSE)</f>
        <v>0</v>
      </c>
      <c r="AF3867" s="109">
        <f t="shared" si="441"/>
        <v>0</v>
      </c>
      <c r="AG3867" s="109">
        <f t="shared" si="444"/>
        <v>0</v>
      </c>
      <c r="AH3867" s="109">
        <f t="shared" si="444"/>
        <v>0</v>
      </c>
      <c r="AI3867" s="109">
        <f t="shared" si="444"/>
        <v>0</v>
      </c>
      <c r="AJ3867" s="109">
        <f t="shared" si="444"/>
        <v>0</v>
      </c>
      <c r="AK3867" s="109">
        <f t="shared" si="444"/>
        <v>0</v>
      </c>
      <c r="AL3867" s="109">
        <f t="shared" si="444"/>
        <v>0</v>
      </c>
    </row>
    <row r="3868" spans="1:38" x14ac:dyDescent="0.3">
      <c r="A3868" s="421"/>
      <c r="B3868" s="421"/>
      <c r="C3868" s="422"/>
      <c r="D3868" s="423"/>
      <c r="E3868" s="421"/>
      <c r="F3868" s="421"/>
      <c r="G3868" s="421"/>
      <c r="H3868" s="421"/>
      <c r="I3868" s="421"/>
      <c r="J3868" s="421"/>
      <c r="K3868" s="421"/>
      <c r="L3868" s="421"/>
      <c r="M3868" s="423"/>
      <c r="N3868" s="340">
        <f>IF(C3868&gt;A_Stammdaten!$B$12,0,SUM(E3868,F3868,H3868,J3868:K3868)-SUM(G3868,I3868,L3868:M3868))</f>
        <v>0</v>
      </c>
      <c r="O3868" s="421"/>
      <c r="P3868" s="421"/>
      <c r="Q3868" s="421"/>
      <c r="R3868" s="421"/>
      <c r="S3868" s="108">
        <f t="shared" si="442"/>
        <v>0</v>
      </c>
      <c r="T3868" s="341">
        <f>IF(ISBLANK($B3868),0,VLOOKUP($B3868,Listen!$A$2:$C$45,2,FALSE))</f>
        <v>0</v>
      </c>
      <c r="U3868" s="341">
        <f>IF(ISBLANK($B3868),0,VLOOKUP($B3868,Listen!$A$2:$C$45,3,FALSE))</f>
        <v>0</v>
      </c>
      <c r="V3868" s="342">
        <f t="shared" si="440"/>
        <v>0</v>
      </c>
      <c r="W3868" s="342">
        <f t="shared" si="439"/>
        <v>0</v>
      </c>
      <c r="X3868" s="342">
        <f t="shared" si="439"/>
        <v>0</v>
      </c>
      <c r="Y3868" s="342">
        <f t="shared" si="439"/>
        <v>0</v>
      </c>
      <c r="Z3868" s="342">
        <f t="shared" si="439"/>
        <v>0</v>
      </c>
      <c r="AA3868" s="342">
        <f t="shared" si="439"/>
        <v>0</v>
      </c>
      <c r="AB3868" s="342">
        <f t="shared" si="439"/>
        <v>0</v>
      </c>
      <c r="AC3868" s="109">
        <f t="shared" si="443"/>
        <v>0</v>
      </c>
      <c r="AD3868" s="109">
        <f>IF(C3868=A_Stammdaten!$B$12,E_SAV!$S3868-E_SAV!$AE3868,HLOOKUP(A_Stammdaten!$B$12-1,$AF$4:$AL$4004,ROW(C3868)-3,FALSE)-$AE3868)</f>
        <v>0</v>
      </c>
      <c r="AE3868" s="109">
        <f>HLOOKUP(A_Stammdaten!$B$12,$AF$4:$AL$4004,ROW(C3868)-3,FALSE)</f>
        <v>0</v>
      </c>
      <c r="AF3868" s="109">
        <f t="shared" si="441"/>
        <v>0</v>
      </c>
      <c r="AG3868" s="109">
        <f t="shared" si="444"/>
        <v>0</v>
      </c>
      <c r="AH3868" s="109">
        <f t="shared" si="444"/>
        <v>0</v>
      </c>
      <c r="AI3868" s="109">
        <f t="shared" si="444"/>
        <v>0</v>
      </c>
      <c r="AJ3868" s="109">
        <f t="shared" si="444"/>
        <v>0</v>
      </c>
      <c r="AK3868" s="109">
        <f t="shared" si="444"/>
        <v>0</v>
      </c>
      <c r="AL3868" s="109">
        <f t="shared" si="444"/>
        <v>0</v>
      </c>
    </row>
    <row r="3869" spans="1:38" x14ac:dyDescent="0.3">
      <c r="A3869" s="421"/>
      <c r="B3869" s="421"/>
      <c r="C3869" s="422"/>
      <c r="D3869" s="423"/>
      <c r="E3869" s="421"/>
      <c r="F3869" s="421"/>
      <c r="G3869" s="421"/>
      <c r="H3869" s="421"/>
      <c r="I3869" s="421"/>
      <c r="J3869" s="421"/>
      <c r="K3869" s="421"/>
      <c r="L3869" s="421"/>
      <c r="M3869" s="423"/>
      <c r="N3869" s="340">
        <f>IF(C3869&gt;A_Stammdaten!$B$12,0,SUM(E3869,F3869,H3869,J3869:K3869)-SUM(G3869,I3869,L3869:M3869))</f>
        <v>0</v>
      </c>
      <c r="O3869" s="421"/>
      <c r="P3869" s="421"/>
      <c r="Q3869" s="421"/>
      <c r="R3869" s="421"/>
      <c r="S3869" s="108">
        <f t="shared" si="442"/>
        <v>0</v>
      </c>
      <c r="T3869" s="341">
        <f>IF(ISBLANK($B3869),0,VLOOKUP($B3869,Listen!$A$2:$C$45,2,FALSE))</f>
        <v>0</v>
      </c>
      <c r="U3869" s="341">
        <f>IF(ISBLANK($B3869),0,VLOOKUP($B3869,Listen!$A$2:$C$45,3,FALSE))</f>
        <v>0</v>
      </c>
      <c r="V3869" s="342">
        <f t="shared" si="440"/>
        <v>0</v>
      </c>
      <c r="W3869" s="342">
        <f t="shared" si="439"/>
        <v>0</v>
      </c>
      <c r="X3869" s="342">
        <f t="shared" si="439"/>
        <v>0</v>
      </c>
      <c r="Y3869" s="342">
        <f t="shared" si="439"/>
        <v>0</v>
      </c>
      <c r="Z3869" s="342">
        <f t="shared" si="439"/>
        <v>0</v>
      </c>
      <c r="AA3869" s="342">
        <f t="shared" si="439"/>
        <v>0</v>
      </c>
      <c r="AB3869" s="342">
        <f t="shared" si="439"/>
        <v>0</v>
      </c>
      <c r="AC3869" s="109">
        <f t="shared" si="443"/>
        <v>0</v>
      </c>
      <c r="AD3869" s="109">
        <f>IF(C3869=A_Stammdaten!$B$12,E_SAV!$S3869-E_SAV!$AE3869,HLOOKUP(A_Stammdaten!$B$12-1,$AF$4:$AL$4004,ROW(C3869)-3,FALSE)-$AE3869)</f>
        <v>0</v>
      </c>
      <c r="AE3869" s="109">
        <f>HLOOKUP(A_Stammdaten!$B$12,$AF$4:$AL$4004,ROW(C3869)-3,FALSE)</f>
        <v>0</v>
      </c>
      <c r="AF3869" s="109">
        <f t="shared" si="441"/>
        <v>0</v>
      </c>
      <c r="AG3869" s="109">
        <f t="shared" si="444"/>
        <v>0</v>
      </c>
      <c r="AH3869" s="109">
        <f t="shared" si="444"/>
        <v>0</v>
      </c>
      <c r="AI3869" s="109">
        <f t="shared" si="444"/>
        <v>0</v>
      </c>
      <c r="AJ3869" s="109">
        <f t="shared" si="444"/>
        <v>0</v>
      </c>
      <c r="AK3869" s="109">
        <f t="shared" si="444"/>
        <v>0</v>
      </c>
      <c r="AL3869" s="109">
        <f t="shared" si="444"/>
        <v>0</v>
      </c>
    </row>
    <row r="3870" spans="1:38" x14ac:dyDescent="0.3">
      <c r="A3870" s="421"/>
      <c r="B3870" s="421"/>
      <c r="C3870" s="422"/>
      <c r="D3870" s="423"/>
      <c r="E3870" s="421"/>
      <c r="F3870" s="421"/>
      <c r="G3870" s="421"/>
      <c r="H3870" s="421"/>
      <c r="I3870" s="421"/>
      <c r="J3870" s="421"/>
      <c r="K3870" s="421"/>
      <c r="L3870" s="421"/>
      <c r="M3870" s="423"/>
      <c r="N3870" s="340">
        <f>IF(C3870&gt;A_Stammdaten!$B$12,0,SUM(E3870,F3870,H3870,J3870:K3870)-SUM(G3870,I3870,L3870:M3870))</f>
        <v>0</v>
      </c>
      <c r="O3870" s="421"/>
      <c r="P3870" s="421"/>
      <c r="Q3870" s="421"/>
      <c r="R3870" s="421"/>
      <c r="S3870" s="108">
        <f t="shared" si="442"/>
        <v>0</v>
      </c>
      <c r="T3870" s="341">
        <f>IF(ISBLANK($B3870),0,VLOOKUP($B3870,Listen!$A$2:$C$45,2,FALSE))</f>
        <v>0</v>
      </c>
      <c r="U3870" s="341">
        <f>IF(ISBLANK($B3870),0,VLOOKUP($B3870,Listen!$A$2:$C$45,3,FALSE))</f>
        <v>0</v>
      </c>
      <c r="V3870" s="342">
        <f t="shared" si="440"/>
        <v>0</v>
      </c>
      <c r="W3870" s="342">
        <f t="shared" si="439"/>
        <v>0</v>
      </c>
      <c r="X3870" s="342">
        <f t="shared" si="439"/>
        <v>0</v>
      </c>
      <c r="Y3870" s="342">
        <f t="shared" si="439"/>
        <v>0</v>
      </c>
      <c r="Z3870" s="342">
        <f t="shared" si="439"/>
        <v>0</v>
      </c>
      <c r="AA3870" s="342">
        <f t="shared" si="439"/>
        <v>0</v>
      </c>
      <c r="AB3870" s="342">
        <f t="shared" si="439"/>
        <v>0</v>
      </c>
      <c r="AC3870" s="109">
        <f t="shared" si="443"/>
        <v>0</v>
      </c>
      <c r="AD3870" s="109">
        <f>IF(C3870=A_Stammdaten!$B$12,E_SAV!$S3870-E_SAV!$AE3870,HLOOKUP(A_Stammdaten!$B$12-1,$AF$4:$AL$4004,ROW(C3870)-3,FALSE)-$AE3870)</f>
        <v>0</v>
      </c>
      <c r="AE3870" s="109">
        <f>HLOOKUP(A_Stammdaten!$B$12,$AF$4:$AL$4004,ROW(C3870)-3,FALSE)</f>
        <v>0</v>
      </c>
      <c r="AF3870" s="109">
        <f t="shared" si="441"/>
        <v>0</v>
      </c>
      <c r="AG3870" s="109">
        <f t="shared" si="444"/>
        <v>0</v>
      </c>
      <c r="AH3870" s="109">
        <f t="shared" si="444"/>
        <v>0</v>
      </c>
      <c r="AI3870" s="109">
        <f t="shared" si="444"/>
        <v>0</v>
      </c>
      <c r="AJ3870" s="109">
        <f t="shared" si="444"/>
        <v>0</v>
      </c>
      <c r="AK3870" s="109">
        <f t="shared" si="444"/>
        <v>0</v>
      </c>
      <c r="AL3870" s="109">
        <f t="shared" si="444"/>
        <v>0</v>
      </c>
    </row>
    <row r="3871" spans="1:38" x14ac:dyDescent="0.3">
      <c r="A3871" s="421"/>
      <c r="B3871" s="421"/>
      <c r="C3871" s="422"/>
      <c r="D3871" s="423"/>
      <c r="E3871" s="421"/>
      <c r="F3871" s="421"/>
      <c r="G3871" s="421"/>
      <c r="H3871" s="421"/>
      <c r="I3871" s="421"/>
      <c r="J3871" s="421"/>
      <c r="K3871" s="421"/>
      <c r="L3871" s="421"/>
      <c r="M3871" s="423"/>
      <c r="N3871" s="340">
        <f>IF(C3871&gt;A_Stammdaten!$B$12,0,SUM(E3871,F3871,H3871,J3871:K3871)-SUM(G3871,I3871,L3871:M3871))</f>
        <v>0</v>
      </c>
      <c r="O3871" s="421"/>
      <c r="P3871" s="421"/>
      <c r="Q3871" s="421"/>
      <c r="R3871" s="421"/>
      <c r="S3871" s="108">
        <f t="shared" si="442"/>
        <v>0</v>
      </c>
      <c r="T3871" s="341">
        <f>IF(ISBLANK($B3871),0,VLOOKUP($B3871,Listen!$A$2:$C$45,2,FALSE))</f>
        <v>0</v>
      </c>
      <c r="U3871" s="341">
        <f>IF(ISBLANK($B3871),0,VLOOKUP($B3871,Listen!$A$2:$C$45,3,FALSE))</f>
        <v>0</v>
      </c>
      <c r="V3871" s="342">
        <f t="shared" si="440"/>
        <v>0</v>
      </c>
      <c r="W3871" s="342">
        <f t="shared" si="439"/>
        <v>0</v>
      </c>
      <c r="X3871" s="342">
        <f t="shared" si="439"/>
        <v>0</v>
      </c>
      <c r="Y3871" s="342">
        <f t="shared" si="439"/>
        <v>0</v>
      </c>
      <c r="Z3871" s="342">
        <f t="shared" si="439"/>
        <v>0</v>
      </c>
      <c r="AA3871" s="342">
        <f t="shared" si="439"/>
        <v>0</v>
      </c>
      <c r="AB3871" s="342">
        <f t="shared" si="439"/>
        <v>0</v>
      </c>
      <c r="AC3871" s="109">
        <f t="shared" si="443"/>
        <v>0</v>
      </c>
      <c r="AD3871" s="109">
        <f>IF(C3871=A_Stammdaten!$B$12,E_SAV!$S3871-E_SAV!$AE3871,HLOOKUP(A_Stammdaten!$B$12-1,$AF$4:$AL$4004,ROW(C3871)-3,FALSE)-$AE3871)</f>
        <v>0</v>
      </c>
      <c r="AE3871" s="109">
        <f>HLOOKUP(A_Stammdaten!$B$12,$AF$4:$AL$4004,ROW(C3871)-3,FALSE)</f>
        <v>0</v>
      </c>
      <c r="AF3871" s="109">
        <f t="shared" si="441"/>
        <v>0</v>
      </c>
      <c r="AG3871" s="109">
        <f t="shared" si="444"/>
        <v>0</v>
      </c>
      <c r="AH3871" s="109">
        <f t="shared" si="444"/>
        <v>0</v>
      </c>
      <c r="AI3871" s="109">
        <f t="shared" si="444"/>
        <v>0</v>
      </c>
      <c r="AJ3871" s="109">
        <f t="shared" si="444"/>
        <v>0</v>
      </c>
      <c r="AK3871" s="109">
        <f t="shared" si="444"/>
        <v>0</v>
      </c>
      <c r="AL3871" s="109">
        <f t="shared" si="444"/>
        <v>0</v>
      </c>
    </row>
    <row r="3872" spans="1:38" x14ac:dyDescent="0.3">
      <c r="A3872" s="421"/>
      <c r="B3872" s="421"/>
      <c r="C3872" s="422"/>
      <c r="D3872" s="423"/>
      <c r="E3872" s="421"/>
      <c r="F3872" s="421"/>
      <c r="G3872" s="421"/>
      <c r="H3872" s="421"/>
      <c r="I3872" s="421"/>
      <c r="J3872" s="421"/>
      <c r="K3872" s="421"/>
      <c r="L3872" s="421"/>
      <c r="M3872" s="423"/>
      <c r="N3872" s="340">
        <f>IF(C3872&gt;A_Stammdaten!$B$12,0,SUM(E3872,F3872,H3872,J3872:K3872)-SUM(G3872,I3872,L3872:M3872))</f>
        <v>0</v>
      </c>
      <c r="O3872" s="421"/>
      <c r="P3872" s="421"/>
      <c r="Q3872" s="421"/>
      <c r="R3872" s="421"/>
      <c r="S3872" s="108">
        <f t="shared" si="442"/>
        <v>0</v>
      </c>
      <c r="T3872" s="341">
        <f>IF(ISBLANK($B3872),0,VLOOKUP($B3872,Listen!$A$2:$C$45,2,FALSE))</f>
        <v>0</v>
      </c>
      <c r="U3872" s="341">
        <f>IF(ISBLANK($B3872),0,VLOOKUP($B3872,Listen!$A$2:$C$45,3,FALSE))</f>
        <v>0</v>
      </c>
      <c r="V3872" s="342">
        <f t="shared" si="440"/>
        <v>0</v>
      </c>
      <c r="W3872" s="342">
        <f t="shared" si="439"/>
        <v>0</v>
      </c>
      <c r="X3872" s="342">
        <f t="shared" si="439"/>
        <v>0</v>
      </c>
      <c r="Y3872" s="342">
        <f t="shared" si="439"/>
        <v>0</v>
      </c>
      <c r="Z3872" s="342">
        <f t="shared" si="439"/>
        <v>0</v>
      </c>
      <c r="AA3872" s="342">
        <f t="shared" si="439"/>
        <v>0</v>
      </c>
      <c r="AB3872" s="342">
        <f t="shared" si="439"/>
        <v>0</v>
      </c>
      <c r="AC3872" s="109">
        <f t="shared" si="443"/>
        <v>0</v>
      </c>
      <c r="AD3872" s="109">
        <f>IF(C3872=A_Stammdaten!$B$12,E_SAV!$S3872-E_SAV!$AE3872,HLOOKUP(A_Stammdaten!$B$12-1,$AF$4:$AL$4004,ROW(C3872)-3,FALSE)-$AE3872)</f>
        <v>0</v>
      </c>
      <c r="AE3872" s="109">
        <f>HLOOKUP(A_Stammdaten!$B$12,$AF$4:$AL$4004,ROW(C3872)-3,FALSE)</f>
        <v>0</v>
      </c>
      <c r="AF3872" s="109">
        <f t="shared" si="441"/>
        <v>0</v>
      </c>
      <c r="AG3872" s="109">
        <f t="shared" si="444"/>
        <v>0</v>
      </c>
      <c r="AH3872" s="109">
        <f t="shared" si="444"/>
        <v>0</v>
      </c>
      <c r="AI3872" s="109">
        <f t="shared" si="444"/>
        <v>0</v>
      </c>
      <c r="AJ3872" s="109">
        <f t="shared" si="444"/>
        <v>0</v>
      </c>
      <c r="AK3872" s="109">
        <f t="shared" si="444"/>
        <v>0</v>
      </c>
      <c r="AL3872" s="109">
        <f t="shared" si="444"/>
        <v>0</v>
      </c>
    </row>
    <row r="3873" spans="1:38" x14ac:dyDescent="0.3">
      <c r="A3873" s="421"/>
      <c r="B3873" s="421"/>
      <c r="C3873" s="422"/>
      <c r="D3873" s="423"/>
      <c r="E3873" s="421"/>
      <c r="F3873" s="421"/>
      <c r="G3873" s="421"/>
      <c r="H3873" s="421"/>
      <c r="I3873" s="421"/>
      <c r="J3873" s="421"/>
      <c r="K3873" s="421"/>
      <c r="L3873" s="421"/>
      <c r="M3873" s="423"/>
      <c r="N3873" s="340">
        <f>IF(C3873&gt;A_Stammdaten!$B$12,0,SUM(E3873,F3873,H3873,J3873:K3873)-SUM(G3873,I3873,L3873:M3873))</f>
        <v>0</v>
      </c>
      <c r="O3873" s="421"/>
      <c r="P3873" s="421"/>
      <c r="Q3873" s="421"/>
      <c r="R3873" s="421"/>
      <c r="S3873" s="108">
        <f t="shared" si="442"/>
        <v>0</v>
      </c>
      <c r="T3873" s="341">
        <f>IF(ISBLANK($B3873),0,VLOOKUP($B3873,Listen!$A$2:$C$45,2,FALSE))</f>
        <v>0</v>
      </c>
      <c r="U3873" s="341">
        <f>IF(ISBLANK($B3873),0,VLOOKUP($B3873,Listen!$A$2:$C$45,3,FALSE))</f>
        <v>0</v>
      </c>
      <c r="V3873" s="342">
        <f t="shared" si="440"/>
        <v>0</v>
      </c>
      <c r="W3873" s="342">
        <f t="shared" si="439"/>
        <v>0</v>
      </c>
      <c r="X3873" s="342">
        <f t="shared" si="439"/>
        <v>0</v>
      </c>
      <c r="Y3873" s="342">
        <f t="shared" si="439"/>
        <v>0</v>
      </c>
      <c r="Z3873" s="342">
        <f t="shared" si="439"/>
        <v>0</v>
      </c>
      <c r="AA3873" s="342">
        <f t="shared" si="439"/>
        <v>0</v>
      </c>
      <c r="AB3873" s="342">
        <f t="shared" si="439"/>
        <v>0</v>
      </c>
      <c r="AC3873" s="109">
        <f t="shared" si="443"/>
        <v>0</v>
      </c>
      <c r="AD3873" s="109">
        <f>IF(C3873=A_Stammdaten!$B$12,E_SAV!$S3873-E_SAV!$AE3873,HLOOKUP(A_Stammdaten!$B$12-1,$AF$4:$AL$4004,ROW(C3873)-3,FALSE)-$AE3873)</f>
        <v>0</v>
      </c>
      <c r="AE3873" s="109">
        <f>HLOOKUP(A_Stammdaten!$B$12,$AF$4:$AL$4004,ROW(C3873)-3,FALSE)</f>
        <v>0</v>
      </c>
      <c r="AF3873" s="109">
        <f t="shared" si="441"/>
        <v>0</v>
      </c>
      <c r="AG3873" s="109">
        <f t="shared" si="444"/>
        <v>0</v>
      </c>
      <c r="AH3873" s="109">
        <f t="shared" si="444"/>
        <v>0</v>
      </c>
      <c r="AI3873" s="109">
        <f t="shared" si="444"/>
        <v>0</v>
      </c>
      <c r="AJ3873" s="109">
        <f t="shared" si="444"/>
        <v>0</v>
      </c>
      <c r="AK3873" s="109">
        <f t="shared" si="444"/>
        <v>0</v>
      </c>
      <c r="AL3873" s="109">
        <f t="shared" si="444"/>
        <v>0</v>
      </c>
    </row>
    <row r="3874" spans="1:38" x14ac:dyDescent="0.3">
      <c r="A3874" s="421"/>
      <c r="B3874" s="421"/>
      <c r="C3874" s="422"/>
      <c r="D3874" s="423"/>
      <c r="E3874" s="421"/>
      <c r="F3874" s="421"/>
      <c r="G3874" s="421"/>
      <c r="H3874" s="421"/>
      <c r="I3874" s="421"/>
      <c r="J3874" s="421"/>
      <c r="K3874" s="421"/>
      <c r="L3874" s="421"/>
      <c r="M3874" s="423"/>
      <c r="N3874" s="340">
        <f>IF(C3874&gt;A_Stammdaten!$B$12,0,SUM(E3874,F3874,H3874,J3874:K3874)-SUM(G3874,I3874,L3874:M3874))</f>
        <v>0</v>
      </c>
      <c r="O3874" s="421"/>
      <c r="P3874" s="421"/>
      <c r="Q3874" s="421"/>
      <c r="R3874" s="421"/>
      <c r="S3874" s="108">
        <f t="shared" si="442"/>
        <v>0</v>
      </c>
      <c r="T3874" s="341">
        <f>IF(ISBLANK($B3874),0,VLOOKUP($B3874,Listen!$A$2:$C$45,2,FALSE))</f>
        <v>0</v>
      </c>
      <c r="U3874" s="341">
        <f>IF(ISBLANK($B3874),0,VLOOKUP($B3874,Listen!$A$2:$C$45,3,FALSE))</f>
        <v>0</v>
      </c>
      <c r="V3874" s="342">
        <f t="shared" si="440"/>
        <v>0</v>
      </c>
      <c r="W3874" s="342">
        <f t="shared" si="439"/>
        <v>0</v>
      </c>
      <c r="X3874" s="342">
        <f t="shared" si="439"/>
        <v>0</v>
      </c>
      <c r="Y3874" s="342">
        <f t="shared" si="439"/>
        <v>0</v>
      </c>
      <c r="Z3874" s="342">
        <f t="shared" si="439"/>
        <v>0</v>
      </c>
      <c r="AA3874" s="342">
        <f t="shared" si="439"/>
        <v>0</v>
      </c>
      <c r="AB3874" s="342">
        <f t="shared" si="439"/>
        <v>0</v>
      </c>
      <c r="AC3874" s="109">
        <f t="shared" si="443"/>
        <v>0</v>
      </c>
      <c r="AD3874" s="109">
        <f>IF(C3874=A_Stammdaten!$B$12,E_SAV!$S3874-E_SAV!$AE3874,HLOOKUP(A_Stammdaten!$B$12-1,$AF$4:$AL$4004,ROW(C3874)-3,FALSE)-$AE3874)</f>
        <v>0</v>
      </c>
      <c r="AE3874" s="109">
        <f>HLOOKUP(A_Stammdaten!$B$12,$AF$4:$AL$4004,ROW(C3874)-3,FALSE)</f>
        <v>0</v>
      </c>
      <c r="AF3874" s="109">
        <f t="shared" si="441"/>
        <v>0</v>
      </c>
      <c r="AG3874" s="109">
        <f t="shared" si="444"/>
        <v>0</v>
      </c>
      <c r="AH3874" s="109">
        <f t="shared" si="444"/>
        <v>0</v>
      </c>
      <c r="AI3874" s="109">
        <f t="shared" si="444"/>
        <v>0</v>
      </c>
      <c r="AJ3874" s="109">
        <f t="shared" si="444"/>
        <v>0</v>
      </c>
      <c r="AK3874" s="109">
        <f t="shared" si="444"/>
        <v>0</v>
      </c>
      <c r="AL3874" s="109">
        <f t="shared" si="444"/>
        <v>0</v>
      </c>
    </row>
    <row r="3875" spans="1:38" x14ac:dyDescent="0.3">
      <c r="A3875" s="421"/>
      <c r="B3875" s="421"/>
      <c r="C3875" s="422"/>
      <c r="D3875" s="423"/>
      <c r="E3875" s="421"/>
      <c r="F3875" s="421"/>
      <c r="G3875" s="421"/>
      <c r="H3875" s="421"/>
      <c r="I3875" s="421"/>
      <c r="J3875" s="421"/>
      <c r="K3875" s="421"/>
      <c r="L3875" s="421"/>
      <c r="M3875" s="423"/>
      <c r="N3875" s="340">
        <f>IF(C3875&gt;A_Stammdaten!$B$12,0,SUM(E3875,F3875,H3875,J3875:K3875)-SUM(G3875,I3875,L3875:M3875))</f>
        <v>0</v>
      </c>
      <c r="O3875" s="421"/>
      <c r="P3875" s="421"/>
      <c r="Q3875" s="421"/>
      <c r="R3875" s="421"/>
      <c r="S3875" s="108">
        <f t="shared" si="442"/>
        <v>0</v>
      </c>
      <c r="T3875" s="341">
        <f>IF(ISBLANK($B3875),0,VLOOKUP($B3875,Listen!$A$2:$C$45,2,FALSE))</f>
        <v>0</v>
      </c>
      <c r="U3875" s="341">
        <f>IF(ISBLANK($B3875),0,VLOOKUP($B3875,Listen!$A$2:$C$45,3,FALSE))</f>
        <v>0</v>
      </c>
      <c r="V3875" s="342">
        <f t="shared" si="440"/>
        <v>0</v>
      </c>
      <c r="W3875" s="342">
        <f t="shared" si="439"/>
        <v>0</v>
      </c>
      <c r="X3875" s="342">
        <f t="shared" si="439"/>
        <v>0</v>
      </c>
      <c r="Y3875" s="342">
        <f t="shared" si="439"/>
        <v>0</v>
      </c>
      <c r="Z3875" s="342">
        <f t="shared" si="439"/>
        <v>0</v>
      </c>
      <c r="AA3875" s="342">
        <f t="shared" si="439"/>
        <v>0</v>
      </c>
      <c r="AB3875" s="342">
        <f t="shared" si="439"/>
        <v>0</v>
      </c>
      <c r="AC3875" s="109">
        <f t="shared" si="443"/>
        <v>0</v>
      </c>
      <c r="AD3875" s="109">
        <f>IF(C3875=A_Stammdaten!$B$12,E_SAV!$S3875-E_SAV!$AE3875,HLOOKUP(A_Stammdaten!$B$12-1,$AF$4:$AL$4004,ROW(C3875)-3,FALSE)-$AE3875)</f>
        <v>0</v>
      </c>
      <c r="AE3875" s="109">
        <f>HLOOKUP(A_Stammdaten!$B$12,$AF$4:$AL$4004,ROW(C3875)-3,FALSE)</f>
        <v>0</v>
      </c>
      <c r="AF3875" s="109">
        <f t="shared" si="441"/>
        <v>0</v>
      </c>
      <c r="AG3875" s="109">
        <f t="shared" si="444"/>
        <v>0</v>
      </c>
      <c r="AH3875" s="109">
        <f t="shared" si="444"/>
        <v>0</v>
      </c>
      <c r="AI3875" s="109">
        <f t="shared" si="444"/>
        <v>0</v>
      </c>
      <c r="AJ3875" s="109">
        <f t="shared" si="444"/>
        <v>0</v>
      </c>
      <c r="AK3875" s="109">
        <f t="shared" si="444"/>
        <v>0</v>
      </c>
      <c r="AL3875" s="109">
        <f t="shared" si="444"/>
        <v>0</v>
      </c>
    </row>
    <row r="3876" spans="1:38" x14ac:dyDescent="0.3">
      <c r="A3876" s="421"/>
      <c r="B3876" s="421"/>
      <c r="C3876" s="422"/>
      <c r="D3876" s="423"/>
      <c r="E3876" s="421"/>
      <c r="F3876" s="421"/>
      <c r="G3876" s="421"/>
      <c r="H3876" s="421"/>
      <c r="I3876" s="421"/>
      <c r="J3876" s="421"/>
      <c r="K3876" s="421"/>
      <c r="L3876" s="421"/>
      <c r="M3876" s="423"/>
      <c r="N3876" s="340">
        <f>IF(C3876&gt;A_Stammdaten!$B$12,0,SUM(E3876,F3876,H3876,J3876:K3876)-SUM(G3876,I3876,L3876:M3876))</f>
        <v>0</v>
      </c>
      <c r="O3876" s="421"/>
      <c r="P3876" s="421"/>
      <c r="Q3876" s="421"/>
      <c r="R3876" s="421"/>
      <c r="S3876" s="108">
        <f t="shared" si="442"/>
        <v>0</v>
      </c>
      <c r="T3876" s="341">
        <f>IF(ISBLANK($B3876),0,VLOOKUP($B3876,Listen!$A$2:$C$45,2,FALSE))</f>
        <v>0</v>
      </c>
      <c r="U3876" s="341">
        <f>IF(ISBLANK($B3876),0,VLOOKUP($B3876,Listen!$A$2:$C$45,3,FALSE))</f>
        <v>0</v>
      </c>
      <c r="V3876" s="342">
        <f t="shared" si="440"/>
        <v>0</v>
      </c>
      <c r="W3876" s="342">
        <f t="shared" si="439"/>
        <v>0</v>
      </c>
      <c r="X3876" s="342">
        <f t="shared" si="439"/>
        <v>0</v>
      </c>
      <c r="Y3876" s="342">
        <f t="shared" si="439"/>
        <v>0</v>
      </c>
      <c r="Z3876" s="342">
        <f t="shared" si="439"/>
        <v>0</v>
      </c>
      <c r="AA3876" s="342">
        <f t="shared" si="439"/>
        <v>0</v>
      </c>
      <c r="AB3876" s="342">
        <f t="shared" ref="W3876:AB3919" si="445">$T3876</f>
        <v>0</v>
      </c>
      <c r="AC3876" s="109">
        <f t="shared" si="443"/>
        <v>0</v>
      </c>
      <c r="AD3876" s="109">
        <f>IF(C3876=A_Stammdaten!$B$12,E_SAV!$S3876-E_SAV!$AE3876,HLOOKUP(A_Stammdaten!$B$12-1,$AF$4:$AL$4004,ROW(C3876)-3,FALSE)-$AE3876)</f>
        <v>0</v>
      </c>
      <c r="AE3876" s="109">
        <f>HLOOKUP(A_Stammdaten!$B$12,$AF$4:$AL$4004,ROW(C3876)-3,FALSE)</f>
        <v>0</v>
      </c>
      <c r="AF3876" s="109">
        <f t="shared" si="441"/>
        <v>0</v>
      </c>
      <c r="AG3876" s="109">
        <f t="shared" si="444"/>
        <v>0</v>
      </c>
      <c r="AH3876" s="109">
        <f t="shared" si="444"/>
        <v>0</v>
      </c>
      <c r="AI3876" s="109">
        <f t="shared" si="444"/>
        <v>0</v>
      </c>
      <c r="AJ3876" s="109">
        <f t="shared" si="444"/>
        <v>0</v>
      </c>
      <c r="AK3876" s="109">
        <f t="shared" si="444"/>
        <v>0</v>
      </c>
      <c r="AL3876" s="109">
        <f t="shared" si="444"/>
        <v>0</v>
      </c>
    </row>
    <row r="3877" spans="1:38" x14ac:dyDescent="0.3">
      <c r="A3877" s="421"/>
      <c r="B3877" s="421"/>
      <c r="C3877" s="422"/>
      <c r="D3877" s="423"/>
      <c r="E3877" s="421"/>
      <c r="F3877" s="421"/>
      <c r="G3877" s="421"/>
      <c r="H3877" s="421"/>
      <c r="I3877" s="421"/>
      <c r="J3877" s="421"/>
      <c r="K3877" s="421"/>
      <c r="L3877" s="421"/>
      <c r="M3877" s="423"/>
      <c r="N3877" s="340">
        <f>IF(C3877&gt;A_Stammdaten!$B$12,0,SUM(E3877,F3877,H3877,J3877:K3877)-SUM(G3877,I3877,L3877:M3877))</f>
        <v>0</v>
      </c>
      <c r="O3877" s="421"/>
      <c r="P3877" s="421"/>
      <c r="Q3877" s="421"/>
      <c r="R3877" s="421"/>
      <c r="S3877" s="108">
        <f t="shared" si="442"/>
        <v>0</v>
      </c>
      <c r="T3877" s="341">
        <f>IF(ISBLANK($B3877),0,VLOOKUP($B3877,Listen!$A$2:$C$45,2,FALSE))</f>
        <v>0</v>
      </c>
      <c r="U3877" s="341">
        <f>IF(ISBLANK($B3877),0,VLOOKUP($B3877,Listen!$A$2:$C$45,3,FALSE))</f>
        <v>0</v>
      </c>
      <c r="V3877" s="342">
        <f t="shared" si="440"/>
        <v>0</v>
      </c>
      <c r="W3877" s="342">
        <f t="shared" si="445"/>
        <v>0</v>
      </c>
      <c r="X3877" s="342">
        <f t="shared" si="445"/>
        <v>0</v>
      </c>
      <c r="Y3877" s="342">
        <f t="shared" si="445"/>
        <v>0</v>
      </c>
      <c r="Z3877" s="342">
        <f t="shared" si="445"/>
        <v>0</v>
      </c>
      <c r="AA3877" s="342">
        <f t="shared" si="445"/>
        <v>0</v>
      </c>
      <c r="AB3877" s="342">
        <f t="shared" si="445"/>
        <v>0</v>
      </c>
      <c r="AC3877" s="109">
        <f t="shared" si="443"/>
        <v>0</v>
      </c>
      <c r="AD3877" s="109">
        <f>IF(C3877=A_Stammdaten!$B$12,E_SAV!$S3877-E_SAV!$AE3877,HLOOKUP(A_Stammdaten!$B$12-1,$AF$4:$AL$4004,ROW(C3877)-3,FALSE)-$AE3877)</f>
        <v>0</v>
      </c>
      <c r="AE3877" s="109">
        <f>HLOOKUP(A_Stammdaten!$B$12,$AF$4:$AL$4004,ROW(C3877)-3,FALSE)</f>
        <v>0</v>
      </c>
      <c r="AF3877" s="109">
        <f t="shared" si="441"/>
        <v>0</v>
      </c>
      <c r="AG3877" s="109">
        <f t="shared" si="444"/>
        <v>0</v>
      </c>
      <c r="AH3877" s="109">
        <f t="shared" si="444"/>
        <v>0</v>
      </c>
      <c r="AI3877" s="109">
        <f t="shared" si="444"/>
        <v>0</v>
      </c>
      <c r="AJ3877" s="109">
        <f t="shared" si="444"/>
        <v>0</v>
      </c>
      <c r="AK3877" s="109">
        <f t="shared" si="444"/>
        <v>0</v>
      </c>
      <c r="AL3877" s="109">
        <f t="shared" si="444"/>
        <v>0</v>
      </c>
    </row>
    <row r="3878" spans="1:38" x14ac:dyDescent="0.3">
      <c r="A3878" s="421"/>
      <c r="B3878" s="421"/>
      <c r="C3878" s="422"/>
      <c r="D3878" s="423"/>
      <c r="E3878" s="421"/>
      <c r="F3878" s="421"/>
      <c r="G3878" s="421"/>
      <c r="H3878" s="421"/>
      <c r="I3878" s="421"/>
      <c r="J3878" s="421"/>
      <c r="K3878" s="421"/>
      <c r="L3878" s="421"/>
      <c r="M3878" s="423"/>
      <c r="N3878" s="340">
        <f>IF(C3878&gt;A_Stammdaten!$B$12,0,SUM(E3878,F3878,H3878,J3878:K3878)-SUM(G3878,I3878,L3878:M3878))</f>
        <v>0</v>
      </c>
      <c r="O3878" s="421"/>
      <c r="P3878" s="421"/>
      <c r="Q3878" s="421"/>
      <c r="R3878" s="421"/>
      <c r="S3878" s="108">
        <f t="shared" si="442"/>
        <v>0</v>
      </c>
      <c r="T3878" s="341">
        <f>IF(ISBLANK($B3878),0,VLOOKUP($B3878,Listen!$A$2:$C$45,2,FALSE))</f>
        <v>0</v>
      </c>
      <c r="U3878" s="341">
        <f>IF(ISBLANK($B3878),0,VLOOKUP($B3878,Listen!$A$2:$C$45,3,FALSE))</f>
        <v>0</v>
      </c>
      <c r="V3878" s="342">
        <f t="shared" si="440"/>
        <v>0</v>
      </c>
      <c r="W3878" s="342">
        <f t="shared" si="445"/>
        <v>0</v>
      </c>
      <c r="X3878" s="342">
        <f t="shared" si="445"/>
        <v>0</v>
      </c>
      <c r="Y3878" s="342">
        <f t="shared" si="445"/>
        <v>0</v>
      </c>
      <c r="Z3878" s="342">
        <f t="shared" si="445"/>
        <v>0</v>
      </c>
      <c r="AA3878" s="342">
        <f t="shared" si="445"/>
        <v>0</v>
      </c>
      <c r="AB3878" s="342">
        <f t="shared" si="445"/>
        <v>0</v>
      </c>
      <c r="AC3878" s="109">
        <f t="shared" si="443"/>
        <v>0</v>
      </c>
      <c r="AD3878" s="109">
        <f>IF(C3878=A_Stammdaten!$B$12,E_SAV!$S3878-E_SAV!$AE3878,HLOOKUP(A_Stammdaten!$B$12-1,$AF$4:$AL$4004,ROW(C3878)-3,FALSE)-$AE3878)</f>
        <v>0</v>
      </c>
      <c r="AE3878" s="109">
        <f>HLOOKUP(A_Stammdaten!$B$12,$AF$4:$AL$4004,ROW(C3878)-3,FALSE)</f>
        <v>0</v>
      </c>
      <c r="AF3878" s="109">
        <f t="shared" si="441"/>
        <v>0</v>
      </c>
      <c r="AG3878" s="109">
        <f t="shared" si="444"/>
        <v>0</v>
      </c>
      <c r="AH3878" s="109">
        <f t="shared" si="444"/>
        <v>0</v>
      </c>
      <c r="AI3878" s="109">
        <f t="shared" si="444"/>
        <v>0</v>
      </c>
      <c r="AJ3878" s="109">
        <f t="shared" si="444"/>
        <v>0</v>
      </c>
      <c r="AK3878" s="109">
        <f t="shared" si="444"/>
        <v>0</v>
      </c>
      <c r="AL3878" s="109">
        <f t="shared" si="444"/>
        <v>0</v>
      </c>
    </row>
    <row r="3879" spans="1:38" x14ac:dyDescent="0.3">
      <c r="A3879" s="421"/>
      <c r="B3879" s="421"/>
      <c r="C3879" s="422"/>
      <c r="D3879" s="423"/>
      <c r="E3879" s="421"/>
      <c r="F3879" s="421"/>
      <c r="G3879" s="421"/>
      <c r="H3879" s="421"/>
      <c r="I3879" s="421"/>
      <c r="J3879" s="421"/>
      <c r="K3879" s="421"/>
      <c r="L3879" s="421"/>
      <c r="M3879" s="423"/>
      <c r="N3879" s="340">
        <f>IF(C3879&gt;A_Stammdaten!$B$12,0,SUM(E3879,F3879,H3879,J3879:K3879)-SUM(G3879,I3879,L3879:M3879))</f>
        <v>0</v>
      </c>
      <c r="O3879" s="421"/>
      <c r="P3879" s="421"/>
      <c r="Q3879" s="421"/>
      <c r="R3879" s="421"/>
      <c r="S3879" s="108">
        <f t="shared" si="442"/>
        <v>0</v>
      </c>
      <c r="T3879" s="341">
        <f>IF(ISBLANK($B3879),0,VLOOKUP($B3879,Listen!$A$2:$C$45,2,FALSE))</f>
        <v>0</v>
      </c>
      <c r="U3879" s="341">
        <f>IF(ISBLANK($B3879),0,VLOOKUP($B3879,Listen!$A$2:$C$45,3,FALSE))</f>
        <v>0</v>
      </c>
      <c r="V3879" s="342">
        <f t="shared" si="440"/>
        <v>0</v>
      </c>
      <c r="W3879" s="342">
        <f t="shared" si="445"/>
        <v>0</v>
      </c>
      <c r="X3879" s="342">
        <f t="shared" si="445"/>
        <v>0</v>
      </c>
      <c r="Y3879" s="342">
        <f t="shared" si="445"/>
        <v>0</v>
      </c>
      <c r="Z3879" s="342">
        <f t="shared" si="445"/>
        <v>0</v>
      </c>
      <c r="AA3879" s="342">
        <f t="shared" si="445"/>
        <v>0</v>
      </c>
      <c r="AB3879" s="342">
        <f t="shared" si="445"/>
        <v>0</v>
      </c>
      <c r="AC3879" s="109">
        <f t="shared" si="443"/>
        <v>0</v>
      </c>
      <c r="AD3879" s="109">
        <f>IF(C3879=A_Stammdaten!$B$12,E_SAV!$S3879-E_SAV!$AE3879,HLOOKUP(A_Stammdaten!$B$12-1,$AF$4:$AL$4004,ROW(C3879)-3,FALSE)-$AE3879)</f>
        <v>0</v>
      </c>
      <c r="AE3879" s="109">
        <f>HLOOKUP(A_Stammdaten!$B$12,$AF$4:$AL$4004,ROW(C3879)-3,FALSE)</f>
        <v>0</v>
      </c>
      <c r="AF3879" s="109">
        <f t="shared" si="441"/>
        <v>0</v>
      </c>
      <c r="AG3879" s="109">
        <f t="shared" si="444"/>
        <v>0</v>
      </c>
      <c r="AH3879" s="109">
        <f t="shared" si="444"/>
        <v>0</v>
      </c>
      <c r="AI3879" s="109">
        <f t="shared" si="444"/>
        <v>0</v>
      </c>
      <c r="AJ3879" s="109">
        <f t="shared" si="444"/>
        <v>0</v>
      </c>
      <c r="AK3879" s="109">
        <f t="shared" si="444"/>
        <v>0</v>
      </c>
      <c r="AL3879" s="109">
        <f t="shared" si="444"/>
        <v>0</v>
      </c>
    </row>
    <row r="3880" spans="1:38" x14ac:dyDescent="0.3">
      <c r="A3880" s="421"/>
      <c r="B3880" s="421"/>
      <c r="C3880" s="422"/>
      <c r="D3880" s="423"/>
      <c r="E3880" s="421"/>
      <c r="F3880" s="421"/>
      <c r="G3880" s="421"/>
      <c r="H3880" s="421"/>
      <c r="I3880" s="421"/>
      <c r="J3880" s="421"/>
      <c r="K3880" s="421"/>
      <c r="L3880" s="421"/>
      <c r="M3880" s="423"/>
      <c r="N3880" s="340">
        <f>IF(C3880&gt;A_Stammdaten!$B$12,0,SUM(E3880,F3880,H3880,J3880:K3880)-SUM(G3880,I3880,L3880:M3880))</f>
        <v>0</v>
      </c>
      <c r="O3880" s="421"/>
      <c r="P3880" s="421"/>
      <c r="Q3880" s="421"/>
      <c r="R3880" s="421"/>
      <c r="S3880" s="108">
        <f t="shared" si="442"/>
        <v>0</v>
      </c>
      <c r="T3880" s="341">
        <f>IF(ISBLANK($B3880),0,VLOOKUP($B3880,Listen!$A$2:$C$45,2,FALSE))</f>
        <v>0</v>
      </c>
      <c r="U3880" s="341">
        <f>IF(ISBLANK($B3880),0,VLOOKUP($B3880,Listen!$A$2:$C$45,3,FALSE))</f>
        <v>0</v>
      </c>
      <c r="V3880" s="342">
        <f t="shared" si="440"/>
        <v>0</v>
      </c>
      <c r="W3880" s="342">
        <f t="shared" si="445"/>
        <v>0</v>
      </c>
      <c r="X3880" s="342">
        <f t="shared" si="445"/>
        <v>0</v>
      </c>
      <c r="Y3880" s="342">
        <f t="shared" si="445"/>
        <v>0</v>
      </c>
      <c r="Z3880" s="342">
        <f t="shared" si="445"/>
        <v>0</v>
      </c>
      <c r="AA3880" s="342">
        <f t="shared" si="445"/>
        <v>0</v>
      </c>
      <c r="AB3880" s="342">
        <f t="shared" si="445"/>
        <v>0</v>
      </c>
      <c r="AC3880" s="109">
        <f t="shared" si="443"/>
        <v>0</v>
      </c>
      <c r="AD3880" s="109">
        <f>IF(C3880=A_Stammdaten!$B$12,E_SAV!$S3880-E_SAV!$AE3880,HLOOKUP(A_Stammdaten!$B$12-1,$AF$4:$AL$4004,ROW(C3880)-3,FALSE)-$AE3880)</f>
        <v>0</v>
      </c>
      <c r="AE3880" s="109">
        <f>HLOOKUP(A_Stammdaten!$B$12,$AF$4:$AL$4004,ROW(C3880)-3,FALSE)</f>
        <v>0</v>
      </c>
      <c r="AF3880" s="109">
        <f t="shared" si="441"/>
        <v>0</v>
      </c>
      <c r="AG3880" s="109">
        <f t="shared" si="444"/>
        <v>0</v>
      </c>
      <c r="AH3880" s="109">
        <f t="shared" si="444"/>
        <v>0</v>
      </c>
      <c r="AI3880" s="109">
        <f t="shared" si="444"/>
        <v>0</v>
      </c>
      <c r="AJ3880" s="109">
        <f t="shared" si="444"/>
        <v>0</v>
      </c>
      <c r="AK3880" s="109">
        <f t="shared" si="444"/>
        <v>0</v>
      </c>
      <c r="AL3880" s="109">
        <f t="shared" si="444"/>
        <v>0</v>
      </c>
    </row>
    <row r="3881" spans="1:38" x14ac:dyDescent="0.3">
      <c r="A3881" s="421"/>
      <c r="B3881" s="421"/>
      <c r="C3881" s="422"/>
      <c r="D3881" s="423"/>
      <c r="E3881" s="421"/>
      <c r="F3881" s="421"/>
      <c r="G3881" s="421"/>
      <c r="H3881" s="421"/>
      <c r="I3881" s="421"/>
      <c r="J3881" s="421"/>
      <c r="K3881" s="421"/>
      <c r="L3881" s="421"/>
      <c r="M3881" s="423"/>
      <c r="N3881" s="340">
        <f>IF(C3881&gt;A_Stammdaten!$B$12,0,SUM(E3881,F3881,H3881,J3881:K3881)-SUM(G3881,I3881,L3881:M3881))</f>
        <v>0</v>
      </c>
      <c r="O3881" s="421"/>
      <c r="P3881" s="421"/>
      <c r="Q3881" s="421"/>
      <c r="R3881" s="421"/>
      <c r="S3881" s="108">
        <f t="shared" si="442"/>
        <v>0</v>
      </c>
      <c r="T3881" s="341">
        <f>IF(ISBLANK($B3881),0,VLOOKUP($B3881,Listen!$A$2:$C$45,2,FALSE))</f>
        <v>0</v>
      </c>
      <c r="U3881" s="341">
        <f>IF(ISBLANK($B3881),0,VLOOKUP($B3881,Listen!$A$2:$C$45,3,FALSE))</f>
        <v>0</v>
      </c>
      <c r="V3881" s="342">
        <f t="shared" si="440"/>
        <v>0</v>
      </c>
      <c r="W3881" s="342">
        <f t="shared" si="445"/>
        <v>0</v>
      </c>
      <c r="X3881" s="342">
        <f t="shared" si="445"/>
        <v>0</v>
      </c>
      <c r="Y3881" s="342">
        <f t="shared" si="445"/>
        <v>0</v>
      </c>
      <c r="Z3881" s="342">
        <f t="shared" si="445"/>
        <v>0</v>
      </c>
      <c r="AA3881" s="342">
        <f t="shared" si="445"/>
        <v>0</v>
      </c>
      <c r="AB3881" s="342">
        <f t="shared" si="445"/>
        <v>0</v>
      </c>
      <c r="AC3881" s="109">
        <f t="shared" si="443"/>
        <v>0</v>
      </c>
      <c r="AD3881" s="109">
        <f>IF(C3881=A_Stammdaten!$B$12,E_SAV!$S3881-E_SAV!$AE3881,HLOOKUP(A_Stammdaten!$B$12-1,$AF$4:$AL$4004,ROW(C3881)-3,FALSE)-$AE3881)</f>
        <v>0</v>
      </c>
      <c r="AE3881" s="109">
        <f>HLOOKUP(A_Stammdaten!$B$12,$AF$4:$AL$4004,ROW(C3881)-3,FALSE)</f>
        <v>0</v>
      </c>
      <c r="AF3881" s="109">
        <f t="shared" si="441"/>
        <v>0</v>
      </c>
      <c r="AG3881" s="109">
        <f t="shared" si="444"/>
        <v>0</v>
      </c>
      <c r="AH3881" s="109">
        <f t="shared" si="444"/>
        <v>0</v>
      </c>
      <c r="AI3881" s="109">
        <f t="shared" si="444"/>
        <v>0</v>
      </c>
      <c r="AJ3881" s="109">
        <f t="shared" si="444"/>
        <v>0</v>
      </c>
      <c r="AK3881" s="109">
        <f t="shared" si="444"/>
        <v>0</v>
      </c>
      <c r="AL3881" s="109">
        <f t="shared" si="444"/>
        <v>0</v>
      </c>
    </row>
    <row r="3882" spans="1:38" x14ac:dyDescent="0.3">
      <c r="A3882" s="421"/>
      <c r="B3882" s="421"/>
      <c r="C3882" s="422"/>
      <c r="D3882" s="423"/>
      <c r="E3882" s="421"/>
      <c r="F3882" s="421"/>
      <c r="G3882" s="421"/>
      <c r="H3882" s="421"/>
      <c r="I3882" s="421"/>
      <c r="J3882" s="421"/>
      <c r="K3882" s="421"/>
      <c r="L3882" s="421"/>
      <c r="M3882" s="423"/>
      <c r="N3882" s="340">
        <f>IF(C3882&gt;A_Stammdaten!$B$12,0,SUM(E3882,F3882,H3882,J3882:K3882)-SUM(G3882,I3882,L3882:M3882))</f>
        <v>0</v>
      </c>
      <c r="O3882" s="421"/>
      <c r="P3882" s="421"/>
      <c r="Q3882" s="421"/>
      <c r="R3882" s="421"/>
      <c r="S3882" s="108">
        <f t="shared" si="442"/>
        <v>0</v>
      </c>
      <c r="T3882" s="341">
        <f>IF(ISBLANK($B3882),0,VLOOKUP($B3882,Listen!$A$2:$C$45,2,FALSE))</f>
        <v>0</v>
      </c>
      <c r="U3882" s="341">
        <f>IF(ISBLANK($B3882),0,VLOOKUP($B3882,Listen!$A$2:$C$45,3,FALSE))</f>
        <v>0</v>
      </c>
      <c r="V3882" s="342">
        <f t="shared" si="440"/>
        <v>0</v>
      </c>
      <c r="W3882" s="342">
        <f t="shared" si="445"/>
        <v>0</v>
      </c>
      <c r="X3882" s="342">
        <f t="shared" si="445"/>
        <v>0</v>
      </c>
      <c r="Y3882" s="342">
        <f t="shared" si="445"/>
        <v>0</v>
      </c>
      <c r="Z3882" s="342">
        <f t="shared" si="445"/>
        <v>0</v>
      </c>
      <c r="AA3882" s="342">
        <f t="shared" si="445"/>
        <v>0</v>
      </c>
      <c r="AB3882" s="342">
        <f t="shared" si="445"/>
        <v>0</v>
      </c>
      <c r="AC3882" s="109">
        <f t="shared" si="443"/>
        <v>0</v>
      </c>
      <c r="AD3882" s="109">
        <f>IF(C3882=A_Stammdaten!$B$12,E_SAV!$S3882-E_SAV!$AE3882,HLOOKUP(A_Stammdaten!$B$12-1,$AF$4:$AL$4004,ROW(C3882)-3,FALSE)-$AE3882)</f>
        <v>0</v>
      </c>
      <c r="AE3882" s="109">
        <f>HLOOKUP(A_Stammdaten!$B$12,$AF$4:$AL$4004,ROW(C3882)-3,FALSE)</f>
        <v>0</v>
      </c>
      <c r="AF3882" s="109">
        <f t="shared" si="441"/>
        <v>0</v>
      </c>
      <c r="AG3882" s="109">
        <f t="shared" si="444"/>
        <v>0</v>
      </c>
      <c r="AH3882" s="109">
        <f t="shared" si="444"/>
        <v>0</v>
      </c>
      <c r="AI3882" s="109">
        <f t="shared" si="444"/>
        <v>0</v>
      </c>
      <c r="AJ3882" s="109">
        <f t="shared" si="444"/>
        <v>0</v>
      </c>
      <c r="AK3882" s="109">
        <f t="shared" si="444"/>
        <v>0</v>
      </c>
      <c r="AL3882" s="109">
        <f t="shared" si="444"/>
        <v>0</v>
      </c>
    </row>
    <row r="3883" spans="1:38" x14ac:dyDescent="0.3">
      <c r="A3883" s="421"/>
      <c r="B3883" s="421"/>
      <c r="C3883" s="422"/>
      <c r="D3883" s="423"/>
      <c r="E3883" s="421"/>
      <c r="F3883" s="421"/>
      <c r="G3883" s="421"/>
      <c r="H3883" s="421"/>
      <c r="I3883" s="421"/>
      <c r="J3883" s="421"/>
      <c r="K3883" s="421"/>
      <c r="L3883" s="421"/>
      <c r="M3883" s="423"/>
      <c r="N3883" s="340">
        <f>IF(C3883&gt;A_Stammdaten!$B$12,0,SUM(E3883,F3883,H3883,J3883:K3883)-SUM(G3883,I3883,L3883:M3883))</f>
        <v>0</v>
      </c>
      <c r="O3883" s="421"/>
      <c r="P3883" s="421"/>
      <c r="Q3883" s="421"/>
      <c r="R3883" s="421"/>
      <c r="S3883" s="108">
        <f t="shared" si="442"/>
        <v>0</v>
      </c>
      <c r="T3883" s="341">
        <f>IF(ISBLANK($B3883),0,VLOOKUP($B3883,Listen!$A$2:$C$45,2,FALSE))</f>
        <v>0</v>
      </c>
      <c r="U3883" s="341">
        <f>IF(ISBLANK($B3883),0,VLOOKUP($B3883,Listen!$A$2:$C$45,3,FALSE))</f>
        <v>0</v>
      </c>
      <c r="V3883" s="342">
        <f t="shared" si="440"/>
        <v>0</v>
      </c>
      <c r="W3883" s="342">
        <f t="shared" si="445"/>
        <v>0</v>
      </c>
      <c r="X3883" s="342">
        <f t="shared" si="445"/>
        <v>0</v>
      </c>
      <c r="Y3883" s="342">
        <f t="shared" si="445"/>
        <v>0</v>
      </c>
      <c r="Z3883" s="342">
        <f t="shared" si="445"/>
        <v>0</v>
      </c>
      <c r="AA3883" s="342">
        <f t="shared" si="445"/>
        <v>0</v>
      </c>
      <c r="AB3883" s="342">
        <f t="shared" si="445"/>
        <v>0</v>
      </c>
      <c r="AC3883" s="109">
        <f t="shared" si="443"/>
        <v>0</v>
      </c>
      <c r="AD3883" s="109">
        <f>IF(C3883=A_Stammdaten!$B$12,E_SAV!$S3883-E_SAV!$AE3883,HLOOKUP(A_Stammdaten!$B$12-1,$AF$4:$AL$4004,ROW(C3883)-3,FALSE)-$AE3883)</f>
        <v>0</v>
      </c>
      <c r="AE3883" s="109">
        <f>HLOOKUP(A_Stammdaten!$B$12,$AF$4:$AL$4004,ROW(C3883)-3,FALSE)</f>
        <v>0</v>
      </c>
      <c r="AF3883" s="109">
        <f t="shared" si="441"/>
        <v>0</v>
      </c>
      <c r="AG3883" s="109">
        <f t="shared" si="444"/>
        <v>0</v>
      </c>
      <c r="AH3883" s="109">
        <f t="shared" si="444"/>
        <v>0</v>
      </c>
      <c r="AI3883" s="109">
        <f t="shared" si="444"/>
        <v>0</v>
      </c>
      <c r="AJ3883" s="109">
        <f t="shared" si="444"/>
        <v>0</v>
      </c>
      <c r="AK3883" s="109">
        <f t="shared" si="444"/>
        <v>0</v>
      </c>
      <c r="AL3883" s="109">
        <f t="shared" si="444"/>
        <v>0</v>
      </c>
    </row>
    <row r="3884" spans="1:38" x14ac:dyDescent="0.3">
      <c r="A3884" s="421"/>
      <c r="B3884" s="421"/>
      <c r="C3884" s="422"/>
      <c r="D3884" s="423"/>
      <c r="E3884" s="421"/>
      <c r="F3884" s="421"/>
      <c r="G3884" s="421"/>
      <c r="H3884" s="421"/>
      <c r="I3884" s="421"/>
      <c r="J3884" s="421"/>
      <c r="K3884" s="421"/>
      <c r="L3884" s="421"/>
      <c r="M3884" s="423"/>
      <c r="N3884" s="340">
        <f>IF(C3884&gt;A_Stammdaten!$B$12,0,SUM(E3884,F3884,H3884,J3884:K3884)-SUM(G3884,I3884,L3884:M3884))</f>
        <v>0</v>
      </c>
      <c r="O3884" s="421"/>
      <c r="P3884" s="421"/>
      <c r="Q3884" s="421"/>
      <c r="R3884" s="421"/>
      <c r="S3884" s="108">
        <f t="shared" si="442"/>
        <v>0</v>
      </c>
      <c r="T3884" s="341">
        <f>IF(ISBLANK($B3884),0,VLOOKUP($B3884,Listen!$A$2:$C$45,2,FALSE))</f>
        <v>0</v>
      </c>
      <c r="U3884" s="341">
        <f>IF(ISBLANK($B3884),0,VLOOKUP($B3884,Listen!$A$2:$C$45,3,FALSE))</f>
        <v>0</v>
      </c>
      <c r="V3884" s="342">
        <f t="shared" si="440"/>
        <v>0</v>
      </c>
      <c r="W3884" s="342">
        <f t="shared" si="445"/>
        <v>0</v>
      </c>
      <c r="X3884" s="342">
        <f t="shared" si="445"/>
        <v>0</v>
      </c>
      <c r="Y3884" s="342">
        <f t="shared" si="445"/>
        <v>0</v>
      </c>
      <c r="Z3884" s="342">
        <f t="shared" si="445"/>
        <v>0</v>
      </c>
      <c r="AA3884" s="342">
        <f t="shared" si="445"/>
        <v>0</v>
      </c>
      <c r="AB3884" s="342">
        <f t="shared" si="445"/>
        <v>0</v>
      </c>
      <c r="AC3884" s="109">
        <f t="shared" si="443"/>
        <v>0</v>
      </c>
      <c r="AD3884" s="109">
        <f>IF(C3884=A_Stammdaten!$B$12,E_SAV!$S3884-E_SAV!$AE3884,HLOOKUP(A_Stammdaten!$B$12-1,$AF$4:$AL$4004,ROW(C3884)-3,FALSE)-$AE3884)</f>
        <v>0</v>
      </c>
      <c r="AE3884" s="109">
        <f>HLOOKUP(A_Stammdaten!$B$12,$AF$4:$AL$4004,ROW(C3884)-3,FALSE)</f>
        <v>0</v>
      </c>
      <c r="AF3884" s="109">
        <f t="shared" si="441"/>
        <v>0</v>
      </c>
      <c r="AG3884" s="109">
        <f t="shared" si="444"/>
        <v>0</v>
      </c>
      <c r="AH3884" s="109">
        <f t="shared" si="444"/>
        <v>0</v>
      </c>
      <c r="AI3884" s="109">
        <f t="shared" si="444"/>
        <v>0</v>
      </c>
      <c r="AJ3884" s="109">
        <f t="shared" si="444"/>
        <v>0</v>
      </c>
      <c r="AK3884" s="109">
        <f t="shared" si="444"/>
        <v>0</v>
      </c>
      <c r="AL3884" s="109">
        <f t="shared" si="444"/>
        <v>0</v>
      </c>
    </row>
    <row r="3885" spans="1:38" x14ac:dyDescent="0.3">
      <c r="A3885" s="421"/>
      <c r="B3885" s="421"/>
      <c r="C3885" s="422"/>
      <c r="D3885" s="423"/>
      <c r="E3885" s="421"/>
      <c r="F3885" s="421"/>
      <c r="G3885" s="421"/>
      <c r="H3885" s="421"/>
      <c r="I3885" s="421"/>
      <c r="J3885" s="421"/>
      <c r="K3885" s="421"/>
      <c r="L3885" s="421"/>
      <c r="M3885" s="423"/>
      <c r="N3885" s="340">
        <f>IF(C3885&gt;A_Stammdaten!$B$12,0,SUM(E3885,F3885,H3885,J3885:K3885)-SUM(G3885,I3885,L3885:M3885))</f>
        <v>0</v>
      </c>
      <c r="O3885" s="421"/>
      <c r="P3885" s="421"/>
      <c r="Q3885" s="421"/>
      <c r="R3885" s="421"/>
      <c r="S3885" s="108">
        <f t="shared" si="442"/>
        <v>0</v>
      </c>
      <c r="T3885" s="341">
        <f>IF(ISBLANK($B3885),0,VLOOKUP($B3885,Listen!$A$2:$C$45,2,FALSE))</f>
        <v>0</v>
      </c>
      <c r="U3885" s="341">
        <f>IF(ISBLANK($B3885),0,VLOOKUP($B3885,Listen!$A$2:$C$45,3,FALSE))</f>
        <v>0</v>
      </c>
      <c r="V3885" s="342">
        <f t="shared" si="440"/>
        <v>0</v>
      </c>
      <c r="W3885" s="342">
        <f t="shared" si="445"/>
        <v>0</v>
      </c>
      <c r="X3885" s="342">
        <f t="shared" si="445"/>
        <v>0</v>
      </c>
      <c r="Y3885" s="342">
        <f t="shared" si="445"/>
        <v>0</v>
      </c>
      <c r="Z3885" s="342">
        <f t="shared" si="445"/>
        <v>0</v>
      </c>
      <c r="AA3885" s="342">
        <f t="shared" si="445"/>
        <v>0</v>
      </c>
      <c r="AB3885" s="342">
        <f t="shared" si="445"/>
        <v>0</v>
      </c>
      <c r="AC3885" s="109">
        <f t="shared" si="443"/>
        <v>0</v>
      </c>
      <c r="AD3885" s="109">
        <f>IF(C3885=A_Stammdaten!$B$12,E_SAV!$S3885-E_SAV!$AE3885,HLOOKUP(A_Stammdaten!$B$12-1,$AF$4:$AL$4004,ROW(C3885)-3,FALSE)-$AE3885)</f>
        <v>0</v>
      </c>
      <c r="AE3885" s="109">
        <f>HLOOKUP(A_Stammdaten!$B$12,$AF$4:$AL$4004,ROW(C3885)-3,FALSE)</f>
        <v>0</v>
      </c>
      <c r="AF3885" s="109">
        <f t="shared" si="441"/>
        <v>0</v>
      </c>
      <c r="AG3885" s="109">
        <f t="shared" si="444"/>
        <v>0</v>
      </c>
      <c r="AH3885" s="109">
        <f t="shared" si="444"/>
        <v>0</v>
      </c>
      <c r="AI3885" s="109">
        <f t="shared" si="444"/>
        <v>0</v>
      </c>
      <c r="AJ3885" s="109">
        <f t="shared" si="444"/>
        <v>0</v>
      </c>
      <c r="AK3885" s="109">
        <f t="shared" si="444"/>
        <v>0</v>
      </c>
      <c r="AL3885" s="109">
        <f t="shared" si="444"/>
        <v>0</v>
      </c>
    </row>
    <row r="3886" spans="1:38" x14ac:dyDescent="0.3">
      <c r="A3886" s="421"/>
      <c r="B3886" s="421"/>
      <c r="C3886" s="422"/>
      <c r="D3886" s="423"/>
      <c r="E3886" s="421"/>
      <c r="F3886" s="421"/>
      <c r="G3886" s="421"/>
      <c r="H3886" s="421"/>
      <c r="I3886" s="421"/>
      <c r="J3886" s="421"/>
      <c r="K3886" s="421"/>
      <c r="L3886" s="421"/>
      <c r="M3886" s="423"/>
      <c r="N3886" s="340">
        <f>IF(C3886&gt;A_Stammdaten!$B$12,0,SUM(E3886,F3886,H3886,J3886:K3886)-SUM(G3886,I3886,L3886:M3886))</f>
        <v>0</v>
      </c>
      <c r="O3886" s="421"/>
      <c r="P3886" s="421"/>
      <c r="Q3886" s="421"/>
      <c r="R3886" s="421"/>
      <c r="S3886" s="108">
        <f t="shared" si="442"/>
        <v>0</v>
      </c>
      <c r="T3886" s="341">
        <f>IF(ISBLANK($B3886),0,VLOOKUP($B3886,Listen!$A$2:$C$45,2,FALSE))</f>
        <v>0</v>
      </c>
      <c r="U3886" s="341">
        <f>IF(ISBLANK($B3886),0,VLOOKUP($B3886,Listen!$A$2:$C$45,3,FALSE))</f>
        <v>0</v>
      </c>
      <c r="V3886" s="342">
        <f t="shared" si="440"/>
        <v>0</v>
      </c>
      <c r="W3886" s="342">
        <f t="shared" si="445"/>
        <v>0</v>
      </c>
      <c r="X3886" s="342">
        <f t="shared" si="445"/>
        <v>0</v>
      </c>
      <c r="Y3886" s="342">
        <f t="shared" si="445"/>
        <v>0</v>
      </c>
      <c r="Z3886" s="342">
        <f t="shared" si="445"/>
        <v>0</v>
      </c>
      <c r="AA3886" s="342">
        <f t="shared" si="445"/>
        <v>0</v>
      </c>
      <c r="AB3886" s="342">
        <f t="shared" si="445"/>
        <v>0</v>
      </c>
      <c r="AC3886" s="109">
        <f t="shared" si="443"/>
        <v>0</v>
      </c>
      <c r="AD3886" s="109">
        <f>IF(C3886=A_Stammdaten!$B$12,E_SAV!$S3886-E_SAV!$AE3886,HLOOKUP(A_Stammdaten!$B$12-1,$AF$4:$AL$4004,ROW(C3886)-3,FALSE)-$AE3886)</f>
        <v>0</v>
      </c>
      <c r="AE3886" s="109">
        <f>HLOOKUP(A_Stammdaten!$B$12,$AF$4:$AL$4004,ROW(C3886)-3,FALSE)</f>
        <v>0</v>
      </c>
      <c r="AF3886" s="109">
        <f t="shared" si="441"/>
        <v>0</v>
      </c>
      <c r="AG3886" s="109">
        <f t="shared" si="444"/>
        <v>0</v>
      </c>
      <c r="AH3886" s="109">
        <f t="shared" si="444"/>
        <v>0</v>
      </c>
      <c r="AI3886" s="109">
        <f t="shared" si="444"/>
        <v>0</v>
      </c>
      <c r="AJ3886" s="109">
        <f t="shared" si="444"/>
        <v>0</v>
      </c>
      <c r="AK3886" s="109">
        <f t="shared" si="444"/>
        <v>0</v>
      </c>
      <c r="AL3886" s="109">
        <f t="shared" si="444"/>
        <v>0</v>
      </c>
    </row>
    <row r="3887" spans="1:38" x14ac:dyDescent="0.3">
      <c r="A3887" s="421"/>
      <c r="B3887" s="421"/>
      <c r="C3887" s="422"/>
      <c r="D3887" s="423"/>
      <c r="E3887" s="421"/>
      <c r="F3887" s="421"/>
      <c r="G3887" s="421"/>
      <c r="H3887" s="421"/>
      <c r="I3887" s="421"/>
      <c r="J3887" s="421"/>
      <c r="K3887" s="421"/>
      <c r="L3887" s="421"/>
      <c r="M3887" s="423"/>
      <c r="N3887" s="340">
        <f>IF(C3887&gt;A_Stammdaten!$B$12,0,SUM(E3887,F3887,H3887,J3887:K3887)-SUM(G3887,I3887,L3887:M3887))</f>
        <v>0</v>
      </c>
      <c r="O3887" s="421"/>
      <c r="P3887" s="421"/>
      <c r="Q3887" s="421"/>
      <c r="R3887" s="421"/>
      <c r="S3887" s="108">
        <f t="shared" si="442"/>
        <v>0</v>
      </c>
      <c r="T3887" s="341">
        <f>IF(ISBLANK($B3887),0,VLOOKUP($B3887,Listen!$A$2:$C$45,2,FALSE))</f>
        <v>0</v>
      </c>
      <c r="U3887" s="341">
        <f>IF(ISBLANK($B3887),0,VLOOKUP($B3887,Listen!$A$2:$C$45,3,FALSE))</f>
        <v>0</v>
      </c>
      <c r="V3887" s="342">
        <f t="shared" si="440"/>
        <v>0</v>
      </c>
      <c r="W3887" s="342">
        <f t="shared" si="445"/>
        <v>0</v>
      </c>
      <c r="X3887" s="342">
        <f t="shared" si="445"/>
        <v>0</v>
      </c>
      <c r="Y3887" s="342">
        <f t="shared" si="445"/>
        <v>0</v>
      </c>
      <c r="Z3887" s="342">
        <f t="shared" si="445"/>
        <v>0</v>
      </c>
      <c r="AA3887" s="342">
        <f t="shared" si="445"/>
        <v>0</v>
      </c>
      <c r="AB3887" s="342">
        <f t="shared" si="445"/>
        <v>0</v>
      </c>
      <c r="AC3887" s="109">
        <f t="shared" si="443"/>
        <v>0</v>
      </c>
      <c r="AD3887" s="109">
        <f>IF(C3887=A_Stammdaten!$B$12,E_SAV!$S3887-E_SAV!$AE3887,HLOOKUP(A_Stammdaten!$B$12-1,$AF$4:$AL$4004,ROW(C3887)-3,FALSE)-$AE3887)</f>
        <v>0</v>
      </c>
      <c r="AE3887" s="109">
        <f>HLOOKUP(A_Stammdaten!$B$12,$AF$4:$AL$4004,ROW(C3887)-3,FALSE)</f>
        <v>0</v>
      </c>
      <c r="AF3887" s="109">
        <f t="shared" si="441"/>
        <v>0</v>
      </c>
      <c r="AG3887" s="109">
        <f t="shared" si="444"/>
        <v>0</v>
      </c>
      <c r="AH3887" s="109">
        <f t="shared" si="444"/>
        <v>0</v>
      </c>
      <c r="AI3887" s="109">
        <f t="shared" si="444"/>
        <v>0</v>
      </c>
      <c r="AJ3887" s="109">
        <f t="shared" si="444"/>
        <v>0</v>
      </c>
      <c r="AK3887" s="109">
        <f t="shared" si="444"/>
        <v>0</v>
      </c>
      <c r="AL3887" s="109">
        <f t="shared" si="444"/>
        <v>0</v>
      </c>
    </row>
    <row r="3888" spans="1:38" x14ac:dyDescent="0.3">
      <c r="A3888" s="421"/>
      <c r="B3888" s="421"/>
      <c r="C3888" s="422"/>
      <c r="D3888" s="423"/>
      <c r="E3888" s="421"/>
      <c r="F3888" s="421"/>
      <c r="G3888" s="421"/>
      <c r="H3888" s="421"/>
      <c r="I3888" s="421"/>
      <c r="J3888" s="421"/>
      <c r="K3888" s="421"/>
      <c r="L3888" s="421"/>
      <c r="M3888" s="423"/>
      <c r="N3888" s="340">
        <f>IF(C3888&gt;A_Stammdaten!$B$12,0,SUM(E3888,F3888,H3888,J3888:K3888)-SUM(G3888,I3888,L3888:M3888))</f>
        <v>0</v>
      </c>
      <c r="O3888" s="421"/>
      <c r="P3888" s="421"/>
      <c r="Q3888" s="421"/>
      <c r="R3888" s="421"/>
      <c r="S3888" s="108">
        <f t="shared" si="442"/>
        <v>0</v>
      </c>
      <c r="T3888" s="341">
        <f>IF(ISBLANK($B3888),0,VLOOKUP($B3888,Listen!$A$2:$C$45,2,FALSE))</f>
        <v>0</v>
      </c>
      <c r="U3888" s="341">
        <f>IF(ISBLANK($B3888),0,VLOOKUP($B3888,Listen!$A$2:$C$45,3,FALSE))</f>
        <v>0</v>
      </c>
      <c r="V3888" s="342">
        <f t="shared" si="440"/>
        <v>0</v>
      </c>
      <c r="W3888" s="342">
        <f t="shared" si="445"/>
        <v>0</v>
      </c>
      <c r="X3888" s="342">
        <f t="shared" si="445"/>
        <v>0</v>
      </c>
      <c r="Y3888" s="342">
        <f t="shared" si="445"/>
        <v>0</v>
      </c>
      <c r="Z3888" s="342">
        <f t="shared" si="445"/>
        <v>0</v>
      </c>
      <c r="AA3888" s="342">
        <f t="shared" si="445"/>
        <v>0</v>
      </c>
      <c r="AB3888" s="342">
        <f t="shared" si="445"/>
        <v>0</v>
      </c>
      <c r="AC3888" s="109">
        <f t="shared" si="443"/>
        <v>0</v>
      </c>
      <c r="AD3888" s="109">
        <f>IF(C3888=A_Stammdaten!$B$12,E_SAV!$S3888-E_SAV!$AE3888,HLOOKUP(A_Stammdaten!$B$12-1,$AF$4:$AL$4004,ROW(C3888)-3,FALSE)-$AE3888)</f>
        <v>0</v>
      </c>
      <c r="AE3888" s="109">
        <f>HLOOKUP(A_Stammdaten!$B$12,$AF$4:$AL$4004,ROW(C3888)-3,FALSE)</f>
        <v>0</v>
      </c>
      <c r="AF3888" s="109">
        <f t="shared" si="441"/>
        <v>0</v>
      </c>
      <c r="AG3888" s="109">
        <f t="shared" si="444"/>
        <v>0</v>
      </c>
      <c r="AH3888" s="109">
        <f t="shared" si="444"/>
        <v>0</v>
      </c>
      <c r="AI3888" s="109">
        <f t="shared" si="444"/>
        <v>0</v>
      </c>
      <c r="AJ3888" s="109">
        <f t="shared" si="444"/>
        <v>0</v>
      </c>
      <c r="AK3888" s="109">
        <f t="shared" si="444"/>
        <v>0</v>
      </c>
      <c r="AL3888" s="109">
        <f t="shared" si="444"/>
        <v>0</v>
      </c>
    </row>
    <row r="3889" spans="1:38" x14ac:dyDescent="0.3">
      <c r="A3889" s="421"/>
      <c r="B3889" s="421"/>
      <c r="C3889" s="422"/>
      <c r="D3889" s="423"/>
      <c r="E3889" s="421"/>
      <c r="F3889" s="421"/>
      <c r="G3889" s="421"/>
      <c r="H3889" s="421"/>
      <c r="I3889" s="421"/>
      <c r="J3889" s="421"/>
      <c r="K3889" s="421"/>
      <c r="L3889" s="421"/>
      <c r="M3889" s="423"/>
      <c r="N3889" s="340">
        <f>IF(C3889&gt;A_Stammdaten!$B$12,0,SUM(E3889,F3889,H3889,J3889:K3889)-SUM(G3889,I3889,L3889:M3889))</f>
        <v>0</v>
      </c>
      <c r="O3889" s="421"/>
      <c r="P3889" s="421"/>
      <c r="Q3889" s="421"/>
      <c r="R3889" s="421"/>
      <c r="S3889" s="108">
        <f t="shared" si="442"/>
        <v>0</v>
      </c>
      <c r="T3889" s="341">
        <f>IF(ISBLANK($B3889),0,VLOOKUP($B3889,Listen!$A$2:$C$45,2,FALSE))</f>
        <v>0</v>
      </c>
      <c r="U3889" s="341">
        <f>IF(ISBLANK($B3889),0,VLOOKUP($B3889,Listen!$A$2:$C$45,3,FALSE))</f>
        <v>0</v>
      </c>
      <c r="V3889" s="342">
        <f t="shared" si="440"/>
        <v>0</v>
      </c>
      <c r="W3889" s="342">
        <f t="shared" si="445"/>
        <v>0</v>
      </c>
      <c r="X3889" s="342">
        <f t="shared" si="445"/>
        <v>0</v>
      </c>
      <c r="Y3889" s="342">
        <f t="shared" si="445"/>
        <v>0</v>
      </c>
      <c r="Z3889" s="342">
        <f t="shared" si="445"/>
        <v>0</v>
      </c>
      <c r="AA3889" s="342">
        <f t="shared" si="445"/>
        <v>0</v>
      </c>
      <c r="AB3889" s="342">
        <f t="shared" si="445"/>
        <v>0</v>
      </c>
      <c r="AC3889" s="109">
        <f t="shared" si="443"/>
        <v>0</v>
      </c>
      <c r="AD3889" s="109">
        <f>IF(C3889=A_Stammdaten!$B$12,E_SAV!$S3889-E_SAV!$AE3889,HLOOKUP(A_Stammdaten!$B$12-1,$AF$4:$AL$4004,ROW(C3889)-3,FALSE)-$AE3889)</f>
        <v>0</v>
      </c>
      <c r="AE3889" s="109">
        <f>HLOOKUP(A_Stammdaten!$B$12,$AF$4:$AL$4004,ROW(C3889)-3,FALSE)</f>
        <v>0</v>
      </c>
      <c r="AF3889" s="109">
        <f t="shared" si="441"/>
        <v>0</v>
      </c>
      <c r="AG3889" s="109">
        <f t="shared" si="444"/>
        <v>0</v>
      </c>
      <c r="AH3889" s="109">
        <f t="shared" si="444"/>
        <v>0</v>
      </c>
      <c r="AI3889" s="109">
        <f t="shared" si="444"/>
        <v>0</v>
      </c>
      <c r="AJ3889" s="109">
        <f t="shared" si="444"/>
        <v>0</v>
      </c>
      <c r="AK3889" s="109">
        <f t="shared" si="444"/>
        <v>0</v>
      </c>
      <c r="AL3889" s="109">
        <f t="shared" si="444"/>
        <v>0</v>
      </c>
    </row>
    <row r="3890" spans="1:38" x14ac:dyDescent="0.3">
      <c r="A3890" s="421"/>
      <c r="B3890" s="421"/>
      <c r="C3890" s="422"/>
      <c r="D3890" s="423"/>
      <c r="E3890" s="421"/>
      <c r="F3890" s="421"/>
      <c r="G3890" s="421"/>
      <c r="H3890" s="421"/>
      <c r="I3890" s="421"/>
      <c r="J3890" s="421"/>
      <c r="K3890" s="421"/>
      <c r="L3890" s="421"/>
      <c r="M3890" s="423"/>
      <c r="N3890" s="340">
        <f>IF(C3890&gt;A_Stammdaten!$B$12,0,SUM(E3890,F3890,H3890,J3890:K3890)-SUM(G3890,I3890,L3890:M3890))</f>
        <v>0</v>
      </c>
      <c r="O3890" s="421"/>
      <c r="P3890" s="421"/>
      <c r="Q3890" s="421"/>
      <c r="R3890" s="421"/>
      <c r="S3890" s="108">
        <f t="shared" si="442"/>
        <v>0</v>
      </c>
      <c r="T3890" s="341">
        <f>IF(ISBLANK($B3890),0,VLOOKUP($B3890,Listen!$A$2:$C$45,2,FALSE))</f>
        <v>0</v>
      </c>
      <c r="U3890" s="341">
        <f>IF(ISBLANK($B3890),0,VLOOKUP($B3890,Listen!$A$2:$C$45,3,FALSE))</f>
        <v>0</v>
      </c>
      <c r="V3890" s="342">
        <f t="shared" si="440"/>
        <v>0</v>
      </c>
      <c r="W3890" s="342">
        <f t="shared" si="445"/>
        <v>0</v>
      </c>
      <c r="X3890" s="342">
        <f t="shared" si="445"/>
        <v>0</v>
      </c>
      <c r="Y3890" s="342">
        <f t="shared" si="445"/>
        <v>0</v>
      </c>
      <c r="Z3890" s="342">
        <f t="shared" si="445"/>
        <v>0</v>
      </c>
      <c r="AA3890" s="342">
        <f t="shared" si="445"/>
        <v>0</v>
      </c>
      <c r="AB3890" s="342">
        <f t="shared" si="445"/>
        <v>0</v>
      </c>
      <c r="AC3890" s="109">
        <f t="shared" si="443"/>
        <v>0</v>
      </c>
      <c r="AD3890" s="109">
        <f>IF(C3890=A_Stammdaten!$B$12,E_SAV!$S3890-E_SAV!$AE3890,HLOOKUP(A_Stammdaten!$B$12-1,$AF$4:$AL$4004,ROW(C3890)-3,FALSE)-$AE3890)</f>
        <v>0</v>
      </c>
      <c r="AE3890" s="109">
        <f>HLOOKUP(A_Stammdaten!$B$12,$AF$4:$AL$4004,ROW(C3890)-3,FALSE)</f>
        <v>0</v>
      </c>
      <c r="AF3890" s="109">
        <f t="shared" si="441"/>
        <v>0</v>
      </c>
      <c r="AG3890" s="109">
        <f t="shared" si="444"/>
        <v>0</v>
      </c>
      <c r="AH3890" s="109">
        <f t="shared" si="444"/>
        <v>0</v>
      </c>
      <c r="AI3890" s="109">
        <f t="shared" si="444"/>
        <v>0</v>
      </c>
      <c r="AJ3890" s="109">
        <f t="shared" si="444"/>
        <v>0</v>
      </c>
      <c r="AK3890" s="109">
        <f t="shared" si="444"/>
        <v>0</v>
      </c>
      <c r="AL3890" s="109">
        <f t="shared" si="444"/>
        <v>0</v>
      </c>
    </row>
    <row r="3891" spans="1:38" x14ac:dyDescent="0.3">
      <c r="A3891" s="421"/>
      <c r="B3891" s="421"/>
      <c r="C3891" s="422"/>
      <c r="D3891" s="423"/>
      <c r="E3891" s="421"/>
      <c r="F3891" s="421"/>
      <c r="G3891" s="421"/>
      <c r="H3891" s="421"/>
      <c r="I3891" s="421"/>
      <c r="J3891" s="421"/>
      <c r="K3891" s="421"/>
      <c r="L3891" s="421"/>
      <c r="M3891" s="423"/>
      <c r="N3891" s="340">
        <f>IF(C3891&gt;A_Stammdaten!$B$12,0,SUM(E3891,F3891,H3891,J3891:K3891)-SUM(G3891,I3891,L3891:M3891))</f>
        <v>0</v>
      </c>
      <c r="O3891" s="421"/>
      <c r="P3891" s="421"/>
      <c r="Q3891" s="421"/>
      <c r="R3891" s="421"/>
      <c r="S3891" s="108">
        <f t="shared" si="442"/>
        <v>0</v>
      </c>
      <c r="T3891" s="341">
        <f>IF(ISBLANK($B3891),0,VLOOKUP($B3891,Listen!$A$2:$C$45,2,FALSE))</f>
        <v>0</v>
      </c>
      <c r="U3891" s="341">
        <f>IF(ISBLANK($B3891),0,VLOOKUP($B3891,Listen!$A$2:$C$45,3,FALSE))</f>
        <v>0</v>
      </c>
      <c r="V3891" s="342">
        <f t="shared" si="440"/>
        <v>0</v>
      </c>
      <c r="W3891" s="342">
        <f t="shared" si="445"/>
        <v>0</v>
      </c>
      <c r="X3891" s="342">
        <f t="shared" si="445"/>
        <v>0</v>
      </c>
      <c r="Y3891" s="342">
        <f t="shared" si="445"/>
        <v>0</v>
      </c>
      <c r="Z3891" s="342">
        <f t="shared" si="445"/>
        <v>0</v>
      </c>
      <c r="AA3891" s="342">
        <f t="shared" si="445"/>
        <v>0</v>
      </c>
      <c r="AB3891" s="342">
        <f t="shared" si="445"/>
        <v>0</v>
      </c>
      <c r="AC3891" s="109">
        <f t="shared" si="443"/>
        <v>0</v>
      </c>
      <c r="AD3891" s="109">
        <f>IF(C3891=A_Stammdaten!$B$12,E_SAV!$S3891-E_SAV!$AE3891,HLOOKUP(A_Stammdaten!$B$12-1,$AF$4:$AL$4004,ROW(C3891)-3,FALSE)-$AE3891)</f>
        <v>0</v>
      </c>
      <c r="AE3891" s="109">
        <f>HLOOKUP(A_Stammdaten!$B$12,$AF$4:$AL$4004,ROW(C3891)-3,FALSE)</f>
        <v>0</v>
      </c>
      <c r="AF3891" s="109">
        <f t="shared" si="441"/>
        <v>0</v>
      </c>
      <c r="AG3891" s="109">
        <f t="shared" si="444"/>
        <v>0</v>
      </c>
      <c r="AH3891" s="109">
        <f t="shared" si="444"/>
        <v>0</v>
      </c>
      <c r="AI3891" s="109">
        <f t="shared" si="444"/>
        <v>0</v>
      </c>
      <c r="AJ3891" s="109">
        <f t="shared" si="444"/>
        <v>0</v>
      </c>
      <c r="AK3891" s="109">
        <f t="shared" si="444"/>
        <v>0</v>
      </c>
      <c r="AL3891" s="109">
        <f t="shared" si="444"/>
        <v>0</v>
      </c>
    </row>
    <row r="3892" spans="1:38" x14ac:dyDescent="0.3">
      <c r="A3892" s="421"/>
      <c r="B3892" s="421"/>
      <c r="C3892" s="422"/>
      <c r="D3892" s="423"/>
      <c r="E3892" s="421"/>
      <c r="F3892" s="421"/>
      <c r="G3892" s="421"/>
      <c r="H3892" s="421"/>
      <c r="I3892" s="421"/>
      <c r="J3892" s="421"/>
      <c r="K3892" s="421"/>
      <c r="L3892" s="421"/>
      <c r="M3892" s="423"/>
      <c r="N3892" s="340">
        <f>IF(C3892&gt;A_Stammdaten!$B$12,0,SUM(E3892,F3892,H3892,J3892:K3892)-SUM(G3892,I3892,L3892:M3892))</f>
        <v>0</v>
      </c>
      <c r="O3892" s="421"/>
      <c r="P3892" s="421"/>
      <c r="Q3892" s="421"/>
      <c r="R3892" s="421"/>
      <c r="S3892" s="108">
        <f t="shared" si="442"/>
        <v>0</v>
      </c>
      <c r="T3892" s="341">
        <f>IF(ISBLANK($B3892),0,VLOOKUP($B3892,Listen!$A$2:$C$45,2,FALSE))</f>
        <v>0</v>
      </c>
      <c r="U3892" s="341">
        <f>IF(ISBLANK($B3892),0,VLOOKUP($B3892,Listen!$A$2:$C$45,3,FALSE))</f>
        <v>0</v>
      </c>
      <c r="V3892" s="342">
        <f t="shared" si="440"/>
        <v>0</v>
      </c>
      <c r="W3892" s="342">
        <f t="shared" si="445"/>
        <v>0</v>
      </c>
      <c r="X3892" s="342">
        <f t="shared" si="445"/>
        <v>0</v>
      </c>
      <c r="Y3892" s="342">
        <f t="shared" si="445"/>
        <v>0</v>
      </c>
      <c r="Z3892" s="342">
        <f t="shared" si="445"/>
        <v>0</v>
      </c>
      <c r="AA3892" s="342">
        <f t="shared" si="445"/>
        <v>0</v>
      </c>
      <c r="AB3892" s="342">
        <f t="shared" si="445"/>
        <v>0</v>
      </c>
      <c r="AC3892" s="109">
        <f t="shared" si="443"/>
        <v>0</v>
      </c>
      <c r="AD3892" s="109">
        <f>IF(C3892=A_Stammdaten!$B$12,E_SAV!$S3892-E_SAV!$AE3892,HLOOKUP(A_Stammdaten!$B$12-1,$AF$4:$AL$4004,ROW(C3892)-3,FALSE)-$AE3892)</f>
        <v>0</v>
      </c>
      <c r="AE3892" s="109">
        <f>HLOOKUP(A_Stammdaten!$B$12,$AF$4:$AL$4004,ROW(C3892)-3,FALSE)</f>
        <v>0</v>
      </c>
      <c r="AF3892" s="109">
        <f t="shared" si="441"/>
        <v>0</v>
      </c>
      <c r="AG3892" s="109">
        <f t="shared" si="444"/>
        <v>0</v>
      </c>
      <c r="AH3892" s="109">
        <f t="shared" si="444"/>
        <v>0</v>
      </c>
      <c r="AI3892" s="109">
        <f t="shared" si="444"/>
        <v>0</v>
      </c>
      <c r="AJ3892" s="109">
        <f t="shared" si="444"/>
        <v>0</v>
      </c>
      <c r="AK3892" s="109">
        <f t="shared" si="444"/>
        <v>0</v>
      </c>
      <c r="AL3892" s="109">
        <f t="shared" si="444"/>
        <v>0</v>
      </c>
    </row>
    <row r="3893" spans="1:38" x14ac:dyDescent="0.3">
      <c r="A3893" s="421"/>
      <c r="B3893" s="421"/>
      <c r="C3893" s="422"/>
      <c r="D3893" s="423"/>
      <c r="E3893" s="421"/>
      <c r="F3893" s="421"/>
      <c r="G3893" s="421"/>
      <c r="H3893" s="421"/>
      <c r="I3893" s="421"/>
      <c r="J3893" s="421"/>
      <c r="K3893" s="421"/>
      <c r="L3893" s="421"/>
      <c r="M3893" s="423"/>
      <c r="N3893" s="340">
        <f>IF(C3893&gt;A_Stammdaten!$B$12,0,SUM(E3893,F3893,H3893,J3893:K3893)-SUM(G3893,I3893,L3893:M3893))</f>
        <v>0</v>
      </c>
      <c r="O3893" s="421"/>
      <c r="P3893" s="421"/>
      <c r="Q3893" s="421"/>
      <c r="R3893" s="421"/>
      <c r="S3893" s="108">
        <f t="shared" si="442"/>
        <v>0</v>
      </c>
      <c r="T3893" s="341">
        <f>IF(ISBLANK($B3893),0,VLOOKUP($B3893,Listen!$A$2:$C$45,2,FALSE))</f>
        <v>0</v>
      </c>
      <c r="U3893" s="341">
        <f>IF(ISBLANK($B3893),0,VLOOKUP($B3893,Listen!$A$2:$C$45,3,FALSE))</f>
        <v>0</v>
      </c>
      <c r="V3893" s="342">
        <f t="shared" si="440"/>
        <v>0</v>
      </c>
      <c r="W3893" s="342">
        <f t="shared" si="445"/>
        <v>0</v>
      </c>
      <c r="X3893" s="342">
        <f t="shared" si="445"/>
        <v>0</v>
      </c>
      <c r="Y3893" s="342">
        <f t="shared" si="445"/>
        <v>0</v>
      </c>
      <c r="Z3893" s="342">
        <f t="shared" si="445"/>
        <v>0</v>
      </c>
      <c r="AA3893" s="342">
        <f t="shared" si="445"/>
        <v>0</v>
      </c>
      <c r="AB3893" s="342">
        <f t="shared" si="445"/>
        <v>0</v>
      </c>
      <c r="AC3893" s="109">
        <f t="shared" si="443"/>
        <v>0</v>
      </c>
      <c r="AD3893" s="109">
        <f>IF(C3893=A_Stammdaten!$B$12,E_SAV!$S3893-E_SAV!$AE3893,HLOOKUP(A_Stammdaten!$B$12-1,$AF$4:$AL$4004,ROW(C3893)-3,FALSE)-$AE3893)</f>
        <v>0</v>
      </c>
      <c r="AE3893" s="109">
        <f>HLOOKUP(A_Stammdaten!$B$12,$AF$4:$AL$4004,ROW(C3893)-3,FALSE)</f>
        <v>0</v>
      </c>
      <c r="AF3893" s="109">
        <f t="shared" si="441"/>
        <v>0</v>
      </c>
      <c r="AG3893" s="109">
        <f t="shared" si="444"/>
        <v>0</v>
      </c>
      <c r="AH3893" s="109">
        <f t="shared" si="444"/>
        <v>0</v>
      </c>
      <c r="AI3893" s="109">
        <f t="shared" si="444"/>
        <v>0</v>
      </c>
      <c r="AJ3893" s="109">
        <f t="shared" si="444"/>
        <v>0</v>
      </c>
      <c r="AK3893" s="109">
        <f t="shared" si="444"/>
        <v>0</v>
      </c>
      <c r="AL3893" s="109">
        <f t="shared" si="444"/>
        <v>0</v>
      </c>
    </row>
    <row r="3894" spans="1:38" x14ac:dyDescent="0.3">
      <c r="A3894" s="421"/>
      <c r="B3894" s="421"/>
      <c r="C3894" s="422"/>
      <c r="D3894" s="423"/>
      <c r="E3894" s="421"/>
      <c r="F3894" s="421"/>
      <c r="G3894" s="421"/>
      <c r="H3894" s="421"/>
      <c r="I3894" s="421"/>
      <c r="J3894" s="421"/>
      <c r="K3894" s="421"/>
      <c r="L3894" s="421"/>
      <c r="M3894" s="423"/>
      <c r="N3894" s="340">
        <f>IF(C3894&gt;A_Stammdaten!$B$12,0,SUM(E3894,F3894,H3894,J3894:K3894)-SUM(G3894,I3894,L3894:M3894))</f>
        <v>0</v>
      </c>
      <c r="O3894" s="421"/>
      <c r="P3894" s="421"/>
      <c r="Q3894" s="421"/>
      <c r="R3894" s="421"/>
      <c r="S3894" s="108">
        <f t="shared" si="442"/>
        <v>0</v>
      </c>
      <c r="T3894" s="341">
        <f>IF(ISBLANK($B3894),0,VLOOKUP($B3894,Listen!$A$2:$C$45,2,FALSE))</f>
        <v>0</v>
      </c>
      <c r="U3894" s="341">
        <f>IF(ISBLANK($B3894),0,VLOOKUP($B3894,Listen!$A$2:$C$45,3,FALSE))</f>
        <v>0</v>
      </c>
      <c r="V3894" s="342">
        <f t="shared" si="440"/>
        <v>0</v>
      </c>
      <c r="W3894" s="342">
        <f t="shared" si="445"/>
        <v>0</v>
      </c>
      <c r="X3894" s="342">
        <f t="shared" si="445"/>
        <v>0</v>
      </c>
      <c r="Y3894" s="342">
        <f t="shared" si="445"/>
        <v>0</v>
      </c>
      <c r="Z3894" s="342">
        <f t="shared" si="445"/>
        <v>0</v>
      </c>
      <c r="AA3894" s="342">
        <f t="shared" si="445"/>
        <v>0</v>
      </c>
      <c r="AB3894" s="342">
        <f t="shared" si="445"/>
        <v>0</v>
      </c>
      <c r="AC3894" s="109">
        <f t="shared" si="443"/>
        <v>0</v>
      </c>
      <c r="AD3894" s="109">
        <f>IF(C3894=A_Stammdaten!$B$12,E_SAV!$S3894-E_SAV!$AE3894,HLOOKUP(A_Stammdaten!$B$12-1,$AF$4:$AL$4004,ROW(C3894)-3,FALSE)-$AE3894)</f>
        <v>0</v>
      </c>
      <c r="AE3894" s="109">
        <f>HLOOKUP(A_Stammdaten!$B$12,$AF$4:$AL$4004,ROW(C3894)-3,FALSE)</f>
        <v>0</v>
      </c>
      <c r="AF3894" s="109">
        <f t="shared" si="441"/>
        <v>0</v>
      </c>
      <c r="AG3894" s="109">
        <f t="shared" si="444"/>
        <v>0</v>
      </c>
      <c r="AH3894" s="109">
        <f t="shared" si="444"/>
        <v>0</v>
      </c>
      <c r="AI3894" s="109">
        <f t="shared" si="444"/>
        <v>0</v>
      </c>
      <c r="AJ3894" s="109">
        <f t="shared" si="444"/>
        <v>0</v>
      </c>
      <c r="AK3894" s="109">
        <f t="shared" si="444"/>
        <v>0</v>
      </c>
      <c r="AL3894" s="109">
        <f t="shared" si="444"/>
        <v>0</v>
      </c>
    </row>
    <row r="3895" spans="1:38" x14ac:dyDescent="0.3">
      <c r="A3895" s="421"/>
      <c r="B3895" s="421"/>
      <c r="C3895" s="422"/>
      <c r="D3895" s="423"/>
      <c r="E3895" s="421"/>
      <c r="F3895" s="421"/>
      <c r="G3895" s="421"/>
      <c r="H3895" s="421"/>
      <c r="I3895" s="421"/>
      <c r="J3895" s="421"/>
      <c r="K3895" s="421"/>
      <c r="L3895" s="421"/>
      <c r="M3895" s="423"/>
      <c r="N3895" s="340">
        <f>IF(C3895&gt;A_Stammdaten!$B$12,0,SUM(E3895,F3895,H3895,J3895:K3895)-SUM(G3895,I3895,L3895:M3895))</f>
        <v>0</v>
      </c>
      <c r="O3895" s="421"/>
      <c r="P3895" s="421"/>
      <c r="Q3895" s="421"/>
      <c r="R3895" s="421"/>
      <c r="S3895" s="108">
        <f t="shared" si="442"/>
        <v>0</v>
      </c>
      <c r="T3895" s="341">
        <f>IF(ISBLANK($B3895),0,VLOOKUP($B3895,Listen!$A$2:$C$45,2,FALSE))</f>
        <v>0</v>
      </c>
      <c r="U3895" s="341">
        <f>IF(ISBLANK($B3895),0,VLOOKUP($B3895,Listen!$A$2:$C$45,3,FALSE))</f>
        <v>0</v>
      </c>
      <c r="V3895" s="342">
        <f t="shared" si="440"/>
        <v>0</v>
      </c>
      <c r="W3895" s="342">
        <f t="shared" si="445"/>
        <v>0</v>
      </c>
      <c r="X3895" s="342">
        <f t="shared" si="445"/>
        <v>0</v>
      </c>
      <c r="Y3895" s="342">
        <f t="shared" si="445"/>
        <v>0</v>
      </c>
      <c r="Z3895" s="342">
        <f t="shared" si="445"/>
        <v>0</v>
      </c>
      <c r="AA3895" s="342">
        <f t="shared" si="445"/>
        <v>0</v>
      </c>
      <c r="AB3895" s="342">
        <f t="shared" si="445"/>
        <v>0</v>
      </c>
      <c r="AC3895" s="109">
        <f t="shared" si="443"/>
        <v>0</v>
      </c>
      <c r="AD3895" s="109">
        <f>IF(C3895=A_Stammdaten!$B$12,E_SAV!$S3895-E_SAV!$AE3895,HLOOKUP(A_Stammdaten!$B$12-1,$AF$4:$AL$4004,ROW(C3895)-3,FALSE)-$AE3895)</f>
        <v>0</v>
      </c>
      <c r="AE3895" s="109">
        <f>HLOOKUP(A_Stammdaten!$B$12,$AF$4:$AL$4004,ROW(C3895)-3,FALSE)</f>
        <v>0</v>
      </c>
      <c r="AF3895" s="109">
        <f t="shared" si="441"/>
        <v>0</v>
      </c>
      <c r="AG3895" s="109">
        <f t="shared" si="444"/>
        <v>0</v>
      </c>
      <c r="AH3895" s="109">
        <f t="shared" si="444"/>
        <v>0</v>
      </c>
      <c r="AI3895" s="109">
        <f t="shared" si="444"/>
        <v>0</v>
      </c>
      <c r="AJ3895" s="109">
        <f t="shared" si="444"/>
        <v>0</v>
      </c>
      <c r="AK3895" s="109">
        <f t="shared" si="444"/>
        <v>0</v>
      </c>
      <c r="AL3895" s="109">
        <f t="shared" si="444"/>
        <v>0</v>
      </c>
    </row>
    <row r="3896" spans="1:38" x14ac:dyDescent="0.3">
      <c r="A3896" s="421"/>
      <c r="B3896" s="421"/>
      <c r="C3896" s="422"/>
      <c r="D3896" s="423"/>
      <c r="E3896" s="421"/>
      <c r="F3896" s="421"/>
      <c r="G3896" s="421"/>
      <c r="H3896" s="421"/>
      <c r="I3896" s="421"/>
      <c r="J3896" s="421"/>
      <c r="K3896" s="421"/>
      <c r="L3896" s="421"/>
      <c r="M3896" s="423"/>
      <c r="N3896" s="340">
        <f>IF(C3896&gt;A_Stammdaten!$B$12,0,SUM(E3896,F3896,H3896,J3896:K3896)-SUM(G3896,I3896,L3896:M3896))</f>
        <v>0</v>
      </c>
      <c r="O3896" s="421"/>
      <c r="P3896" s="421"/>
      <c r="Q3896" s="421"/>
      <c r="R3896" s="421"/>
      <c r="S3896" s="108">
        <f t="shared" si="442"/>
        <v>0</v>
      </c>
      <c r="T3896" s="341">
        <f>IF(ISBLANK($B3896),0,VLOOKUP($B3896,Listen!$A$2:$C$45,2,FALSE))</f>
        <v>0</v>
      </c>
      <c r="U3896" s="341">
        <f>IF(ISBLANK($B3896),0,VLOOKUP($B3896,Listen!$A$2:$C$45,3,FALSE))</f>
        <v>0</v>
      </c>
      <c r="V3896" s="342">
        <f t="shared" si="440"/>
        <v>0</v>
      </c>
      <c r="W3896" s="342">
        <f t="shared" si="445"/>
        <v>0</v>
      </c>
      <c r="X3896" s="342">
        <f t="shared" si="445"/>
        <v>0</v>
      </c>
      <c r="Y3896" s="342">
        <f t="shared" si="445"/>
        <v>0</v>
      </c>
      <c r="Z3896" s="342">
        <f t="shared" si="445"/>
        <v>0</v>
      </c>
      <c r="AA3896" s="342">
        <f t="shared" si="445"/>
        <v>0</v>
      </c>
      <c r="AB3896" s="342">
        <f t="shared" si="445"/>
        <v>0</v>
      </c>
      <c r="AC3896" s="109">
        <f t="shared" si="443"/>
        <v>0</v>
      </c>
      <c r="AD3896" s="109">
        <f>IF(C3896=A_Stammdaten!$B$12,E_SAV!$S3896-E_SAV!$AE3896,HLOOKUP(A_Stammdaten!$B$12-1,$AF$4:$AL$4004,ROW(C3896)-3,FALSE)-$AE3896)</f>
        <v>0</v>
      </c>
      <c r="AE3896" s="109">
        <f>HLOOKUP(A_Stammdaten!$B$12,$AF$4:$AL$4004,ROW(C3896)-3,FALSE)</f>
        <v>0</v>
      </c>
      <c r="AF3896" s="109">
        <f t="shared" si="441"/>
        <v>0</v>
      </c>
      <c r="AG3896" s="109">
        <f t="shared" si="444"/>
        <v>0</v>
      </c>
      <c r="AH3896" s="109">
        <f t="shared" si="444"/>
        <v>0</v>
      </c>
      <c r="AI3896" s="109">
        <f t="shared" si="444"/>
        <v>0</v>
      </c>
      <c r="AJ3896" s="109">
        <f t="shared" si="444"/>
        <v>0</v>
      </c>
      <c r="AK3896" s="109">
        <f t="shared" si="444"/>
        <v>0</v>
      </c>
      <c r="AL3896" s="109">
        <f t="shared" si="444"/>
        <v>0</v>
      </c>
    </row>
    <row r="3897" spans="1:38" x14ac:dyDescent="0.3">
      <c r="A3897" s="421"/>
      <c r="B3897" s="421"/>
      <c r="C3897" s="422"/>
      <c r="D3897" s="423"/>
      <c r="E3897" s="421"/>
      <c r="F3897" s="421"/>
      <c r="G3897" s="421"/>
      <c r="H3897" s="421"/>
      <c r="I3897" s="421"/>
      <c r="J3897" s="421"/>
      <c r="K3897" s="421"/>
      <c r="L3897" s="421"/>
      <c r="M3897" s="423"/>
      <c r="N3897" s="340">
        <f>IF(C3897&gt;A_Stammdaten!$B$12,0,SUM(E3897,F3897,H3897,J3897:K3897)-SUM(G3897,I3897,L3897:M3897))</f>
        <v>0</v>
      </c>
      <c r="O3897" s="421"/>
      <c r="P3897" s="421"/>
      <c r="Q3897" s="421"/>
      <c r="R3897" s="421"/>
      <c r="S3897" s="108">
        <f t="shared" si="442"/>
        <v>0</v>
      </c>
      <c r="T3897" s="341">
        <f>IF(ISBLANK($B3897),0,VLOOKUP($B3897,Listen!$A$2:$C$45,2,FALSE))</f>
        <v>0</v>
      </c>
      <c r="U3897" s="341">
        <f>IF(ISBLANK($B3897),0,VLOOKUP($B3897,Listen!$A$2:$C$45,3,FALSE))</f>
        <v>0</v>
      </c>
      <c r="V3897" s="342">
        <f t="shared" si="440"/>
        <v>0</v>
      </c>
      <c r="W3897" s="342">
        <f t="shared" si="445"/>
        <v>0</v>
      </c>
      <c r="X3897" s="342">
        <f t="shared" si="445"/>
        <v>0</v>
      </c>
      <c r="Y3897" s="342">
        <f t="shared" si="445"/>
        <v>0</v>
      </c>
      <c r="Z3897" s="342">
        <f t="shared" si="445"/>
        <v>0</v>
      </c>
      <c r="AA3897" s="342">
        <f t="shared" si="445"/>
        <v>0</v>
      </c>
      <c r="AB3897" s="342">
        <f t="shared" si="445"/>
        <v>0</v>
      </c>
      <c r="AC3897" s="109">
        <f t="shared" si="443"/>
        <v>0</v>
      </c>
      <c r="AD3897" s="109">
        <f>IF(C3897=A_Stammdaten!$B$12,E_SAV!$S3897-E_SAV!$AE3897,HLOOKUP(A_Stammdaten!$B$12-1,$AF$4:$AL$4004,ROW(C3897)-3,FALSE)-$AE3897)</f>
        <v>0</v>
      </c>
      <c r="AE3897" s="109">
        <f>HLOOKUP(A_Stammdaten!$B$12,$AF$4:$AL$4004,ROW(C3897)-3,FALSE)</f>
        <v>0</v>
      </c>
      <c r="AF3897" s="109">
        <f t="shared" si="441"/>
        <v>0</v>
      </c>
      <c r="AG3897" s="109">
        <f t="shared" si="444"/>
        <v>0</v>
      </c>
      <c r="AH3897" s="109">
        <f t="shared" si="444"/>
        <v>0</v>
      </c>
      <c r="AI3897" s="109">
        <f t="shared" si="444"/>
        <v>0</v>
      </c>
      <c r="AJ3897" s="109">
        <f t="shared" si="444"/>
        <v>0</v>
      </c>
      <c r="AK3897" s="109">
        <f t="shared" si="444"/>
        <v>0</v>
      </c>
      <c r="AL3897" s="109">
        <f t="shared" si="444"/>
        <v>0</v>
      </c>
    </row>
    <row r="3898" spans="1:38" x14ac:dyDescent="0.3">
      <c r="A3898" s="421"/>
      <c r="B3898" s="421"/>
      <c r="C3898" s="422"/>
      <c r="D3898" s="423"/>
      <c r="E3898" s="421"/>
      <c r="F3898" s="421"/>
      <c r="G3898" s="421"/>
      <c r="H3898" s="421"/>
      <c r="I3898" s="421"/>
      <c r="J3898" s="421"/>
      <c r="K3898" s="421"/>
      <c r="L3898" s="421"/>
      <c r="M3898" s="423"/>
      <c r="N3898" s="340">
        <f>IF(C3898&gt;A_Stammdaten!$B$12,0,SUM(E3898,F3898,H3898,J3898:K3898)-SUM(G3898,I3898,L3898:M3898))</f>
        <v>0</v>
      </c>
      <c r="O3898" s="421"/>
      <c r="P3898" s="421"/>
      <c r="Q3898" s="421"/>
      <c r="R3898" s="421"/>
      <c r="S3898" s="108">
        <f t="shared" si="442"/>
        <v>0</v>
      </c>
      <c r="T3898" s="341">
        <f>IF(ISBLANK($B3898),0,VLOOKUP($B3898,Listen!$A$2:$C$45,2,FALSE))</f>
        <v>0</v>
      </c>
      <c r="U3898" s="341">
        <f>IF(ISBLANK($B3898),0,VLOOKUP($B3898,Listen!$A$2:$C$45,3,FALSE))</f>
        <v>0</v>
      </c>
      <c r="V3898" s="342">
        <f t="shared" si="440"/>
        <v>0</v>
      </c>
      <c r="W3898" s="342">
        <f t="shared" si="445"/>
        <v>0</v>
      </c>
      <c r="X3898" s="342">
        <f t="shared" si="445"/>
        <v>0</v>
      </c>
      <c r="Y3898" s="342">
        <f t="shared" si="445"/>
        <v>0</v>
      </c>
      <c r="Z3898" s="342">
        <f t="shared" si="445"/>
        <v>0</v>
      </c>
      <c r="AA3898" s="342">
        <f t="shared" si="445"/>
        <v>0</v>
      </c>
      <c r="AB3898" s="342">
        <f t="shared" si="445"/>
        <v>0</v>
      </c>
      <c r="AC3898" s="109">
        <f t="shared" si="443"/>
        <v>0</v>
      </c>
      <c r="AD3898" s="109">
        <f>IF(C3898=A_Stammdaten!$B$12,E_SAV!$S3898-E_SAV!$AE3898,HLOOKUP(A_Stammdaten!$B$12-1,$AF$4:$AL$4004,ROW(C3898)-3,FALSE)-$AE3898)</f>
        <v>0</v>
      </c>
      <c r="AE3898" s="109">
        <f>HLOOKUP(A_Stammdaten!$B$12,$AF$4:$AL$4004,ROW(C3898)-3,FALSE)</f>
        <v>0</v>
      </c>
      <c r="AF3898" s="109">
        <f t="shared" si="441"/>
        <v>0</v>
      </c>
      <c r="AG3898" s="109">
        <f t="shared" si="444"/>
        <v>0</v>
      </c>
      <c r="AH3898" s="109">
        <f t="shared" si="444"/>
        <v>0</v>
      </c>
      <c r="AI3898" s="109">
        <f t="shared" si="444"/>
        <v>0</v>
      </c>
      <c r="AJ3898" s="109">
        <f t="shared" si="444"/>
        <v>0</v>
      </c>
      <c r="AK3898" s="109">
        <f t="shared" si="444"/>
        <v>0</v>
      </c>
      <c r="AL3898" s="109">
        <f t="shared" si="444"/>
        <v>0</v>
      </c>
    </row>
    <row r="3899" spans="1:38" x14ac:dyDescent="0.3">
      <c r="A3899" s="421"/>
      <c r="B3899" s="421"/>
      <c r="C3899" s="422"/>
      <c r="D3899" s="423"/>
      <c r="E3899" s="421"/>
      <c r="F3899" s="421"/>
      <c r="G3899" s="421"/>
      <c r="H3899" s="421"/>
      <c r="I3899" s="421"/>
      <c r="J3899" s="421"/>
      <c r="K3899" s="421"/>
      <c r="L3899" s="421"/>
      <c r="M3899" s="423"/>
      <c r="N3899" s="340">
        <f>IF(C3899&gt;A_Stammdaten!$B$12,0,SUM(E3899,F3899,H3899,J3899:K3899)-SUM(G3899,I3899,L3899:M3899))</f>
        <v>0</v>
      </c>
      <c r="O3899" s="421"/>
      <c r="P3899" s="421"/>
      <c r="Q3899" s="421"/>
      <c r="R3899" s="421"/>
      <c r="S3899" s="108">
        <f t="shared" si="442"/>
        <v>0</v>
      </c>
      <c r="T3899" s="341">
        <f>IF(ISBLANK($B3899),0,VLOOKUP($B3899,Listen!$A$2:$C$45,2,FALSE))</f>
        <v>0</v>
      </c>
      <c r="U3899" s="341">
        <f>IF(ISBLANK($B3899),0,VLOOKUP($B3899,Listen!$A$2:$C$45,3,FALSE))</f>
        <v>0</v>
      </c>
      <c r="V3899" s="342">
        <f t="shared" si="440"/>
        <v>0</v>
      </c>
      <c r="W3899" s="342">
        <f t="shared" si="445"/>
        <v>0</v>
      </c>
      <c r="X3899" s="342">
        <f t="shared" si="445"/>
        <v>0</v>
      </c>
      <c r="Y3899" s="342">
        <f t="shared" si="445"/>
        <v>0</v>
      </c>
      <c r="Z3899" s="342">
        <f t="shared" si="445"/>
        <v>0</v>
      </c>
      <c r="AA3899" s="342">
        <f t="shared" si="445"/>
        <v>0</v>
      </c>
      <c r="AB3899" s="342">
        <f t="shared" si="445"/>
        <v>0</v>
      </c>
      <c r="AC3899" s="109">
        <f t="shared" si="443"/>
        <v>0</v>
      </c>
      <c r="AD3899" s="109">
        <f>IF(C3899=A_Stammdaten!$B$12,E_SAV!$S3899-E_SAV!$AE3899,HLOOKUP(A_Stammdaten!$B$12-1,$AF$4:$AL$4004,ROW(C3899)-3,FALSE)-$AE3899)</f>
        <v>0</v>
      </c>
      <c r="AE3899" s="109">
        <f>HLOOKUP(A_Stammdaten!$B$12,$AF$4:$AL$4004,ROW(C3899)-3,FALSE)</f>
        <v>0</v>
      </c>
      <c r="AF3899" s="109">
        <f t="shared" si="441"/>
        <v>0</v>
      </c>
      <c r="AG3899" s="109">
        <f t="shared" si="444"/>
        <v>0</v>
      </c>
      <c r="AH3899" s="109">
        <f t="shared" si="444"/>
        <v>0</v>
      </c>
      <c r="AI3899" s="109">
        <f t="shared" si="444"/>
        <v>0</v>
      </c>
      <c r="AJ3899" s="109">
        <f t="shared" ref="AJ3899:AL3962" si="446">IF(OR($C3899=0,$S3899=0,Z3899-(AJ$4-$C3899)=0),0,IF($C3899&lt;AJ$4,AI3899-AI3899/(Z3899-(AJ$4-$C3899)),IF($C3899=AJ$4,$S3899-$S3899/Z3899,0)))</f>
        <v>0</v>
      </c>
      <c r="AK3899" s="109">
        <f t="shared" si="446"/>
        <v>0</v>
      </c>
      <c r="AL3899" s="109">
        <f t="shared" si="446"/>
        <v>0</v>
      </c>
    </row>
    <row r="3900" spans="1:38" x14ac:dyDescent="0.3">
      <c r="A3900" s="421"/>
      <c r="B3900" s="421"/>
      <c r="C3900" s="422"/>
      <c r="D3900" s="423"/>
      <c r="E3900" s="421"/>
      <c r="F3900" s="421"/>
      <c r="G3900" s="421"/>
      <c r="H3900" s="421"/>
      <c r="I3900" s="421"/>
      <c r="J3900" s="421"/>
      <c r="K3900" s="421"/>
      <c r="L3900" s="421"/>
      <c r="M3900" s="423"/>
      <c r="N3900" s="340">
        <f>IF(C3900&gt;A_Stammdaten!$B$12,0,SUM(E3900,F3900,H3900,J3900:K3900)-SUM(G3900,I3900,L3900:M3900))</f>
        <v>0</v>
      </c>
      <c r="O3900" s="421"/>
      <c r="P3900" s="421"/>
      <c r="Q3900" s="421"/>
      <c r="R3900" s="421"/>
      <c r="S3900" s="108">
        <f t="shared" si="442"/>
        <v>0</v>
      </c>
      <c r="T3900" s="341">
        <f>IF(ISBLANK($B3900),0,VLOOKUP($B3900,Listen!$A$2:$C$45,2,FALSE))</f>
        <v>0</v>
      </c>
      <c r="U3900" s="341">
        <f>IF(ISBLANK($B3900),0,VLOOKUP($B3900,Listen!$A$2:$C$45,3,FALSE))</f>
        <v>0</v>
      </c>
      <c r="V3900" s="342">
        <f t="shared" si="440"/>
        <v>0</v>
      </c>
      <c r="W3900" s="342">
        <f t="shared" si="445"/>
        <v>0</v>
      </c>
      <c r="X3900" s="342">
        <f t="shared" si="445"/>
        <v>0</v>
      </c>
      <c r="Y3900" s="342">
        <f t="shared" si="445"/>
        <v>0</v>
      </c>
      <c r="Z3900" s="342">
        <f t="shared" si="445"/>
        <v>0</v>
      </c>
      <c r="AA3900" s="342">
        <f t="shared" si="445"/>
        <v>0</v>
      </c>
      <c r="AB3900" s="342">
        <f t="shared" si="445"/>
        <v>0</v>
      </c>
      <c r="AC3900" s="109">
        <f t="shared" si="443"/>
        <v>0</v>
      </c>
      <c r="AD3900" s="109">
        <f>IF(C3900=A_Stammdaten!$B$12,E_SAV!$S3900-E_SAV!$AE3900,HLOOKUP(A_Stammdaten!$B$12-1,$AF$4:$AL$4004,ROW(C3900)-3,FALSE)-$AE3900)</f>
        <v>0</v>
      </c>
      <c r="AE3900" s="109">
        <f>HLOOKUP(A_Stammdaten!$B$12,$AF$4:$AL$4004,ROW(C3900)-3,FALSE)</f>
        <v>0</v>
      </c>
      <c r="AF3900" s="109">
        <f t="shared" si="441"/>
        <v>0</v>
      </c>
      <c r="AG3900" s="109">
        <f t="shared" ref="AG3900:AL3963" si="447">IF(OR($C3900=0,$S3900=0,W3900-(AG$4-$C3900)=0),0,IF($C3900&lt;AG$4,AF3900-AF3900/(W3900-(AG$4-$C3900)),IF($C3900=AG$4,$S3900-$S3900/W3900,0)))</f>
        <v>0</v>
      </c>
      <c r="AH3900" s="109">
        <f t="shared" si="447"/>
        <v>0</v>
      </c>
      <c r="AI3900" s="109">
        <f t="shared" si="447"/>
        <v>0</v>
      </c>
      <c r="AJ3900" s="109">
        <f t="shared" si="446"/>
        <v>0</v>
      </c>
      <c r="AK3900" s="109">
        <f t="shared" si="446"/>
        <v>0</v>
      </c>
      <c r="AL3900" s="109">
        <f t="shared" si="446"/>
        <v>0</v>
      </c>
    </row>
    <row r="3901" spans="1:38" x14ac:dyDescent="0.3">
      <c r="A3901" s="421"/>
      <c r="B3901" s="421"/>
      <c r="C3901" s="422"/>
      <c r="D3901" s="423"/>
      <c r="E3901" s="421"/>
      <c r="F3901" s="421"/>
      <c r="G3901" s="421"/>
      <c r="H3901" s="421"/>
      <c r="I3901" s="421"/>
      <c r="J3901" s="421"/>
      <c r="K3901" s="421"/>
      <c r="L3901" s="421"/>
      <c r="M3901" s="423"/>
      <c r="N3901" s="340">
        <f>IF(C3901&gt;A_Stammdaten!$B$12,0,SUM(E3901,F3901,H3901,J3901:K3901)-SUM(G3901,I3901,L3901:M3901))</f>
        <v>0</v>
      </c>
      <c r="O3901" s="421"/>
      <c r="P3901" s="421"/>
      <c r="Q3901" s="421"/>
      <c r="R3901" s="421"/>
      <c r="S3901" s="108">
        <f t="shared" si="442"/>
        <v>0</v>
      </c>
      <c r="T3901" s="341">
        <f>IF(ISBLANK($B3901),0,VLOOKUP($B3901,Listen!$A$2:$C$45,2,FALSE))</f>
        <v>0</v>
      </c>
      <c r="U3901" s="341">
        <f>IF(ISBLANK($B3901),0,VLOOKUP($B3901,Listen!$A$2:$C$45,3,FALSE))</f>
        <v>0</v>
      </c>
      <c r="V3901" s="342">
        <f t="shared" si="440"/>
        <v>0</v>
      </c>
      <c r="W3901" s="342">
        <f t="shared" si="445"/>
        <v>0</v>
      </c>
      <c r="X3901" s="342">
        <f t="shared" si="445"/>
        <v>0</v>
      </c>
      <c r="Y3901" s="342">
        <f t="shared" si="445"/>
        <v>0</v>
      </c>
      <c r="Z3901" s="342">
        <f t="shared" si="445"/>
        <v>0</v>
      </c>
      <c r="AA3901" s="342">
        <f t="shared" si="445"/>
        <v>0</v>
      </c>
      <c r="AB3901" s="342">
        <f t="shared" si="445"/>
        <v>0</v>
      </c>
      <c r="AC3901" s="109">
        <f t="shared" si="443"/>
        <v>0</v>
      </c>
      <c r="AD3901" s="109">
        <f>IF(C3901=A_Stammdaten!$B$12,E_SAV!$S3901-E_SAV!$AE3901,HLOOKUP(A_Stammdaten!$B$12-1,$AF$4:$AL$4004,ROW(C3901)-3,FALSE)-$AE3901)</f>
        <v>0</v>
      </c>
      <c r="AE3901" s="109">
        <f>HLOOKUP(A_Stammdaten!$B$12,$AF$4:$AL$4004,ROW(C3901)-3,FALSE)</f>
        <v>0</v>
      </c>
      <c r="AF3901" s="109">
        <f t="shared" si="441"/>
        <v>0</v>
      </c>
      <c r="AG3901" s="109">
        <f t="shared" si="447"/>
        <v>0</v>
      </c>
      <c r="AH3901" s="109">
        <f t="shared" si="447"/>
        <v>0</v>
      </c>
      <c r="AI3901" s="109">
        <f t="shared" si="447"/>
        <v>0</v>
      </c>
      <c r="AJ3901" s="109">
        <f t="shared" si="446"/>
        <v>0</v>
      </c>
      <c r="AK3901" s="109">
        <f t="shared" si="446"/>
        <v>0</v>
      </c>
      <c r="AL3901" s="109">
        <f t="shared" si="446"/>
        <v>0</v>
      </c>
    </row>
    <row r="3902" spans="1:38" x14ac:dyDescent="0.3">
      <c r="A3902" s="421"/>
      <c r="B3902" s="421"/>
      <c r="C3902" s="422"/>
      <c r="D3902" s="423"/>
      <c r="E3902" s="421"/>
      <c r="F3902" s="421"/>
      <c r="G3902" s="421"/>
      <c r="H3902" s="421"/>
      <c r="I3902" s="421"/>
      <c r="J3902" s="421"/>
      <c r="K3902" s="421"/>
      <c r="L3902" s="421"/>
      <c r="M3902" s="423"/>
      <c r="N3902" s="340">
        <f>IF(C3902&gt;A_Stammdaten!$B$12,0,SUM(E3902,F3902,H3902,J3902:K3902)-SUM(G3902,I3902,L3902:M3902))</f>
        <v>0</v>
      </c>
      <c r="O3902" s="421"/>
      <c r="P3902" s="421"/>
      <c r="Q3902" s="421"/>
      <c r="R3902" s="421"/>
      <c r="S3902" s="108">
        <f t="shared" si="442"/>
        <v>0</v>
      </c>
      <c r="T3902" s="341">
        <f>IF(ISBLANK($B3902),0,VLOOKUP($B3902,Listen!$A$2:$C$45,2,FALSE))</f>
        <v>0</v>
      </c>
      <c r="U3902" s="341">
        <f>IF(ISBLANK($B3902),0,VLOOKUP($B3902,Listen!$A$2:$C$45,3,FALSE))</f>
        <v>0</v>
      </c>
      <c r="V3902" s="342">
        <f t="shared" si="440"/>
        <v>0</v>
      </c>
      <c r="W3902" s="342">
        <f t="shared" si="445"/>
        <v>0</v>
      </c>
      <c r="X3902" s="342">
        <f t="shared" si="445"/>
        <v>0</v>
      </c>
      <c r="Y3902" s="342">
        <f t="shared" si="445"/>
        <v>0</v>
      </c>
      <c r="Z3902" s="342">
        <f t="shared" si="445"/>
        <v>0</v>
      </c>
      <c r="AA3902" s="342">
        <f t="shared" si="445"/>
        <v>0</v>
      </c>
      <c r="AB3902" s="342">
        <f t="shared" si="445"/>
        <v>0</v>
      </c>
      <c r="AC3902" s="109">
        <f t="shared" si="443"/>
        <v>0</v>
      </c>
      <c r="AD3902" s="109">
        <f>IF(C3902=A_Stammdaten!$B$12,E_SAV!$S3902-E_SAV!$AE3902,HLOOKUP(A_Stammdaten!$B$12-1,$AF$4:$AL$4004,ROW(C3902)-3,FALSE)-$AE3902)</f>
        <v>0</v>
      </c>
      <c r="AE3902" s="109">
        <f>HLOOKUP(A_Stammdaten!$B$12,$AF$4:$AL$4004,ROW(C3902)-3,FALSE)</f>
        <v>0</v>
      </c>
      <c r="AF3902" s="109">
        <f t="shared" si="441"/>
        <v>0</v>
      </c>
      <c r="AG3902" s="109">
        <f t="shared" si="447"/>
        <v>0</v>
      </c>
      <c r="AH3902" s="109">
        <f t="shared" si="447"/>
        <v>0</v>
      </c>
      <c r="AI3902" s="109">
        <f t="shared" si="447"/>
        <v>0</v>
      </c>
      <c r="AJ3902" s="109">
        <f t="shared" si="446"/>
        <v>0</v>
      </c>
      <c r="AK3902" s="109">
        <f t="shared" si="446"/>
        <v>0</v>
      </c>
      <c r="AL3902" s="109">
        <f t="shared" si="446"/>
        <v>0</v>
      </c>
    </row>
    <row r="3903" spans="1:38" x14ac:dyDescent="0.3">
      <c r="A3903" s="421"/>
      <c r="B3903" s="421"/>
      <c r="C3903" s="422"/>
      <c r="D3903" s="423"/>
      <c r="E3903" s="421"/>
      <c r="F3903" s="421"/>
      <c r="G3903" s="421"/>
      <c r="H3903" s="421"/>
      <c r="I3903" s="421"/>
      <c r="J3903" s="421"/>
      <c r="K3903" s="421"/>
      <c r="L3903" s="421"/>
      <c r="M3903" s="423"/>
      <c r="N3903" s="340">
        <f>IF(C3903&gt;A_Stammdaten!$B$12,0,SUM(E3903,F3903,H3903,J3903:K3903)-SUM(G3903,I3903,L3903:M3903))</f>
        <v>0</v>
      </c>
      <c r="O3903" s="421"/>
      <c r="P3903" s="421"/>
      <c r="Q3903" s="421"/>
      <c r="R3903" s="421"/>
      <c r="S3903" s="108">
        <f t="shared" si="442"/>
        <v>0</v>
      </c>
      <c r="T3903" s="341">
        <f>IF(ISBLANK($B3903),0,VLOOKUP($B3903,Listen!$A$2:$C$45,2,FALSE))</f>
        <v>0</v>
      </c>
      <c r="U3903" s="341">
        <f>IF(ISBLANK($B3903),0,VLOOKUP($B3903,Listen!$A$2:$C$45,3,FALSE))</f>
        <v>0</v>
      </c>
      <c r="V3903" s="342">
        <f t="shared" si="440"/>
        <v>0</v>
      </c>
      <c r="W3903" s="342">
        <f t="shared" si="445"/>
        <v>0</v>
      </c>
      <c r="X3903" s="342">
        <f t="shared" si="445"/>
        <v>0</v>
      </c>
      <c r="Y3903" s="342">
        <f t="shared" si="445"/>
        <v>0</v>
      </c>
      <c r="Z3903" s="342">
        <f t="shared" si="445"/>
        <v>0</v>
      </c>
      <c r="AA3903" s="342">
        <f t="shared" si="445"/>
        <v>0</v>
      </c>
      <c r="AB3903" s="342">
        <f t="shared" si="445"/>
        <v>0</v>
      </c>
      <c r="AC3903" s="109">
        <f t="shared" si="443"/>
        <v>0</v>
      </c>
      <c r="AD3903" s="109">
        <f>IF(C3903=A_Stammdaten!$B$12,E_SAV!$S3903-E_SAV!$AE3903,HLOOKUP(A_Stammdaten!$B$12-1,$AF$4:$AL$4004,ROW(C3903)-3,FALSE)-$AE3903)</f>
        <v>0</v>
      </c>
      <c r="AE3903" s="109">
        <f>HLOOKUP(A_Stammdaten!$B$12,$AF$4:$AL$4004,ROW(C3903)-3,FALSE)</f>
        <v>0</v>
      </c>
      <c r="AF3903" s="109">
        <f t="shared" si="441"/>
        <v>0</v>
      </c>
      <c r="AG3903" s="109">
        <f t="shared" si="447"/>
        <v>0</v>
      </c>
      <c r="AH3903" s="109">
        <f t="shared" si="447"/>
        <v>0</v>
      </c>
      <c r="AI3903" s="109">
        <f t="shared" si="447"/>
        <v>0</v>
      </c>
      <c r="AJ3903" s="109">
        <f t="shared" si="446"/>
        <v>0</v>
      </c>
      <c r="AK3903" s="109">
        <f t="shared" si="446"/>
        <v>0</v>
      </c>
      <c r="AL3903" s="109">
        <f t="shared" si="446"/>
        <v>0</v>
      </c>
    </row>
    <row r="3904" spans="1:38" x14ac:dyDescent="0.3">
      <c r="A3904" s="421"/>
      <c r="B3904" s="421"/>
      <c r="C3904" s="422"/>
      <c r="D3904" s="423"/>
      <c r="E3904" s="421"/>
      <c r="F3904" s="421"/>
      <c r="G3904" s="421"/>
      <c r="H3904" s="421"/>
      <c r="I3904" s="421"/>
      <c r="J3904" s="421"/>
      <c r="K3904" s="421"/>
      <c r="L3904" s="421"/>
      <c r="M3904" s="423"/>
      <c r="N3904" s="340">
        <f>IF(C3904&gt;A_Stammdaten!$B$12,0,SUM(E3904,F3904,H3904,J3904:K3904)-SUM(G3904,I3904,L3904:M3904))</f>
        <v>0</v>
      </c>
      <c r="O3904" s="421"/>
      <c r="P3904" s="421"/>
      <c r="Q3904" s="421"/>
      <c r="R3904" s="421"/>
      <c r="S3904" s="108">
        <f t="shared" si="442"/>
        <v>0</v>
      </c>
      <c r="T3904" s="341">
        <f>IF(ISBLANK($B3904),0,VLOOKUP($B3904,Listen!$A$2:$C$45,2,FALSE))</f>
        <v>0</v>
      </c>
      <c r="U3904" s="341">
        <f>IF(ISBLANK($B3904),0,VLOOKUP($B3904,Listen!$A$2:$C$45,3,FALSE))</f>
        <v>0</v>
      </c>
      <c r="V3904" s="342">
        <f t="shared" si="440"/>
        <v>0</v>
      </c>
      <c r="W3904" s="342">
        <f t="shared" si="445"/>
        <v>0</v>
      </c>
      <c r="X3904" s="342">
        <f t="shared" si="445"/>
        <v>0</v>
      </c>
      <c r="Y3904" s="342">
        <f t="shared" si="445"/>
        <v>0</v>
      </c>
      <c r="Z3904" s="342">
        <f t="shared" si="445"/>
        <v>0</v>
      </c>
      <c r="AA3904" s="342">
        <f t="shared" si="445"/>
        <v>0</v>
      </c>
      <c r="AB3904" s="342">
        <f t="shared" si="445"/>
        <v>0</v>
      </c>
      <c r="AC3904" s="109">
        <f t="shared" si="443"/>
        <v>0</v>
      </c>
      <c r="AD3904" s="109">
        <f>IF(C3904=A_Stammdaten!$B$12,E_SAV!$S3904-E_SAV!$AE3904,HLOOKUP(A_Stammdaten!$B$12-1,$AF$4:$AL$4004,ROW(C3904)-3,FALSE)-$AE3904)</f>
        <v>0</v>
      </c>
      <c r="AE3904" s="109">
        <f>HLOOKUP(A_Stammdaten!$B$12,$AF$4:$AL$4004,ROW(C3904)-3,FALSE)</f>
        <v>0</v>
      </c>
      <c r="AF3904" s="109">
        <f t="shared" si="441"/>
        <v>0</v>
      </c>
      <c r="AG3904" s="109">
        <f t="shared" si="447"/>
        <v>0</v>
      </c>
      <c r="AH3904" s="109">
        <f t="shared" si="447"/>
        <v>0</v>
      </c>
      <c r="AI3904" s="109">
        <f t="shared" si="447"/>
        <v>0</v>
      </c>
      <c r="AJ3904" s="109">
        <f t="shared" si="446"/>
        <v>0</v>
      </c>
      <c r="AK3904" s="109">
        <f t="shared" si="446"/>
        <v>0</v>
      </c>
      <c r="AL3904" s="109">
        <f t="shared" si="446"/>
        <v>0</v>
      </c>
    </row>
    <row r="3905" spans="1:38" x14ac:dyDescent="0.3">
      <c r="A3905" s="421"/>
      <c r="B3905" s="421"/>
      <c r="C3905" s="422"/>
      <c r="D3905" s="423"/>
      <c r="E3905" s="421"/>
      <c r="F3905" s="421"/>
      <c r="G3905" s="421"/>
      <c r="H3905" s="421"/>
      <c r="I3905" s="421"/>
      <c r="J3905" s="421"/>
      <c r="K3905" s="421"/>
      <c r="L3905" s="421"/>
      <c r="M3905" s="423"/>
      <c r="N3905" s="340">
        <f>IF(C3905&gt;A_Stammdaten!$B$12,0,SUM(E3905,F3905,H3905,J3905:K3905)-SUM(G3905,I3905,L3905:M3905))</f>
        <v>0</v>
      </c>
      <c r="O3905" s="421"/>
      <c r="P3905" s="421"/>
      <c r="Q3905" s="421"/>
      <c r="R3905" s="421"/>
      <c r="S3905" s="108">
        <f t="shared" si="442"/>
        <v>0</v>
      </c>
      <c r="T3905" s="341">
        <f>IF(ISBLANK($B3905),0,VLOOKUP($B3905,Listen!$A$2:$C$45,2,FALSE))</f>
        <v>0</v>
      </c>
      <c r="U3905" s="341">
        <f>IF(ISBLANK($B3905),0,VLOOKUP($B3905,Listen!$A$2:$C$45,3,FALSE))</f>
        <v>0</v>
      </c>
      <c r="V3905" s="342">
        <f t="shared" si="440"/>
        <v>0</v>
      </c>
      <c r="W3905" s="342">
        <f t="shared" si="445"/>
        <v>0</v>
      </c>
      <c r="X3905" s="342">
        <f t="shared" si="445"/>
        <v>0</v>
      </c>
      <c r="Y3905" s="342">
        <f t="shared" si="445"/>
        <v>0</v>
      </c>
      <c r="Z3905" s="342">
        <f t="shared" si="445"/>
        <v>0</v>
      </c>
      <c r="AA3905" s="342">
        <f t="shared" si="445"/>
        <v>0</v>
      </c>
      <c r="AB3905" s="342">
        <f t="shared" si="445"/>
        <v>0</v>
      </c>
      <c r="AC3905" s="109">
        <f t="shared" si="443"/>
        <v>0</v>
      </c>
      <c r="AD3905" s="109">
        <f>IF(C3905=A_Stammdaten!$B$12,E_SAV!$S3905-E_SAV!$AE3905,HLOOKUP(A_Stammdaten!$B$12-1,$AF$4:$AL$4004,ROW(C3905)-3,FALSE)-$AE3905)</f>
        <v>0</v>
      </c>
      <c r="AE3905" s="109">
        <f>HLOOKUP(A_Stammdaten!$B$12,$AF$4:$AL$4004,ROW(C3905)-3,FALSE)</f>
        <v>0</v>
      </c>
      <c r="AF3905" s="109">
        <f t="shared" si="441"/>
        <v>0</v>
      </c>
      <c r="AG3905" s="109">
        <f t="shared" si="447"/>
        <v>0</v>
      </c>
      <c r="AH3905" s="109">
        <f t="shared" si="447"/>
        <v>0</v>
      </c>
      <c r="AI3905" s="109">
        <f t="shared" si="447"/>
        <v>0</v>
      </c>
      <c r="AJ3905" s="109">
        <f t="shared" si="446"/>
        <v>0</v>
      </c>
      <c r="AK3905" s="109">
        <f t="shared" si="446"/>
        <v>0</v>
      </c>
      <c r="AL3905" s="109">
        <f t="shared" si="446"/>
        <v>0</v>
      </c>
    </row>
    <row r="3906" spans="1:38" x14ac:dyDescent="0.3">
      <c r="A3906" s="421"/>
      <c r="B3906" s="421"/>
      <c r="C3906" s="422"/>
      <c r="D3906" s="423"/>
      <c r="E3906" s="421"/>
      <c r="F3906" s="421"/>
      <c r="G3906" s="421"/>
      <c r="H3906" s="421"/>
      <c r="I3906" s="421"/>
      <c r="J3906" s="421"/>
      <c r="K3906" s="421"/>
      <c r="L3906" s="421"/>
      <c r="M3906" s="423"/>
      <c r="N3906" s="340">
        <f>IF(C3906&gt;A_Stammdaten!$B$12,0,SUM(E3906,F3906,H3906,J3906:K3906)-SUM(G3906,I3906,L3906:M3906))</f>
        <v>0</v>
      </c>
      <c r="O3906" s="421"/>
      <c r="P3906" s="421"/>
      <c r="Q3906" s="421"/>
      <c r="R3906" s="421"/>
      <c r="S3906" s="108">
        <f t="shared" si="442"/>
        <v>0</v>
      </c>
      <c r="T3906" s="341">
        <f>IF(ISBLANK($B3906),0,VLOOKUP($B3906,Listen!$A$2:$C$45,2,FALSE))</f>
        <v>0</v>
      </c>
      <c r="U3906" s="341">
        <f>IF(ISBLANK($B3906),0,VLOOKUP($B3906,Listen!$A$2:$C$45,3,FALSE))</f>
        <v>0</v>
      </c>
      <c r="V3906" s="342">
        <f t="shared" ref="V3906:V3969" si="448">$T3906</f>
        <v>0</v>
      </c>
      <c r="W3906" s="342">
        <f t="shared" si="445"/>
        <v>0</v>
      </c>
      <c r="X3906" s="342">
        <f t="shared" si="445"/>
        <v>0</v>
      </c>
      <c r="Y3906" s="342">
        <f t="shared" si="445"/>
        <v>0</v>
      </c>
      <c r="Z3906" s="342">
        <f t="shared" si="445"/>
        <v>0</v>
      </c>
      <c r="AA3906" s="342">
        <f t="shared" si="445"/>
        <v>0</v>
      </c>
      <c r="AB3906" s="342">
        <f t="shared" si="445"/>
        <v>0</v>
      </c>
      <c r="AC3906" s="109">
        <f t="shared" si="443"/>
        <v>0</v>
      </c>
      <c r="AD3906" s="109">
        <f>IF(C3906=A_Stammdaten!$B$12,E_SAV!$S3906-E_SAV!$AE3906,HLOOKUP(A_Stammdaten!$B$12-1,$AF$4:$AL$4004,ROW(C3906)-3,FALSE)-$AE3906)</f>
        <v>0</v>
      </c>
      <c r="AE3906" s="109">
        <f>HLOOKUP(A_Stammdaten!$B$12,$AF$4:$AL$4004,ROW(C3906)-3,FALSE)</f>
        <v>0</v>
      </c>
      <c r="AF3906" s="109">
        <f t="shared" si="441"/>
        <v>0</v>
      </c>
      <c r="AG3906" s="109">
        <f t="shared" si="447"/>
        <v>0</v>
      </c>
      <c r="AH3906" s="109">
        <f t="shared" si="447"/>
        <v>0</v>
      </c>
      <c r="AI3906" s="109">
        <f t="shared" si="447"/>
        <v>0</v>
      </c>
      <c r="AJ3906" s="109">
        <f t="shared" si="446"/>
        <v>0</v>
      </c>
      <c r="AK3906" s="109">
        <f t="shared" si="446"/>
        <v>0</v>
      </c>
      <c r="AL3906" s="109">
        <f t="shared" si="446"/>
        <v>0</v>
      </c>
    </row>
    <row r="3907" spans="1:38" x14ac:dyDescent="0.3">
      <c r="A3907" s="421"/>
      <c r="B3907" s="421"/>
      <c r="C3907" s="422"/>
      <c r="D3907" s="423"/>
      <c r="E3907" s="421"/>
      <c r="F3907" s="421"/>
      <c r="G3907" s="421"/>
      <c r="H3907" s="421"/>
      <c r="I3907" s="421"/>
      <c r="J3907" s="421"/>
      <c r="K3907" s="421"/>
      <c r="L3907" s="421"/>
      <c r="M3907" s="423"/>
      <c r="N3907" s="340">
        <f>IF(C3907&gt;A_Stammdaten!$B$12,0,SUM(E3907,F3907,H3907,J3907:K3907)-SUM(G3907,I3907,L3907:M3907))</f>
        <v>0</v>
      </c>
      <c r="O3907" s="421"/>
      <c r="P3907" s="421"/>
      <c r="Q3907" s="421"/>
      <c r="R3907" s="421"/>
      <c r="S3907" s="108">
        <f t="shared" si="442"/>
        <v>0</v>
      </c>
      <c r="T3907" s="341">
        <f>IF(ISBLANK($B3907),0,VLOOKUP($B3907,Listen!$A$2:$C$45,2,FALSE))</f>
        <v>0</v>
      </c>
      <c r="U3907" s="341">
        <f>IF(ISBLANK($B3907),0,VLOOKUP($B3907,Listen!$A$2:$C$45,3,FALSE))</f>
        <v>0</v>
      </c>
      <c r="V3907" s="342">
        <f t="shared" si="448"/>
        <v>0</v>
      </c>
      <c r="W3907" s="342">
        <f t="shared" si="445"/>
        <v>0</v>
      </c>
      <c r="X3907" s="342">
        <f t="shared" si="445"/>
        <v>0</v>
      </c>
      <c r="Y3907" s="342">
        <f t="shared" si="445"/>
        <v>0</v>
      </c>
      <c r="Z3907" s="342">
        <f t="shared" si="445"/>
        <v>0</v>
      </c>
      <c r="AA3907" s="342">
        <f t="shared" si="445"/>
        <v>0</v>
      </c>
      <c r="AB3907" s="342">
        <f t="shared" si="445"/>
        <v>0</v>
      </c>
      <c r="AC3907" s="109">
        <f t="shared" si="443"/>
        <v>0</v>
      </c>
      <c r="AD3907" s="109">
        <f>IF(C3907=A_Stammdaten!$B$12,E_SAV!$S3907-E_SAV!$AE3907,HLOOKUP(A_Stammdaten!$B$12-1,$AF$4:$AL$4004,ROW(C3907)-3,FALSE)-$AE3907)</f>
        <v>0</v>
      </c>
      <c r="AE3907" s="109">
        <f>HLOOKUP(A_Stammdaten!$B$12,$AF$4:$AL$4004,ROW(C3907)-3,FALSE)</f>
        <v>0</v>
      </c>
      <c r="AF3907" s="109">
        <f t="shared" si="441"/>
        <v>0</v>
      </c>
      <c r="AG3907" s="109">
        <f t="shared" si="447"/>
        <v>0</v>
      </c>
      <c r="AH3907" s="109">
        <f t="shared" si="447"/>
        <v>0</v>
      </c>
      <c r="AI3907" s="109">
        <f t="shared" si="447"/>
        <v>0</v>
      </c>
      <c r="AJ3907" s="109">
        <f t="shared" si="446"/>
        <v>0</v>
      </c>
      <c r="AK3907" s="109">
        <f t="shared" si="446"/>
        <v>0</v>
      </c>
      <c r="AL3907" s="109">
        <f t="shared" si="446"/>
        <v>0</v>
      </c>
    </row>
    <row r="3908" spans="1:38" x14ac:dyDescent="0.3">
      <c r="A3908" s="421"/>
      <c r="B3908" s="421"/>
      <c r="C3908" s="422"/>
      <c r="D3908" s="423"/>
      <c r="E3908" s="421"/>
      <c r="F3908" s="421"/>
      <c r="G3908" s="421"/>
      <c r="H3908" s="421"/>
      <c r="I3908" s="421"/>
      <c r="J3908" s="421"/>
      <c r="K3908" s="421"/>
      <c r="L3908" s="421"/>
      <c r="M3908" s="423"/>
      <c r="N3908" s="340">
        <f>IF(C3908&gt;A_Stammdaten!$B$12,0,SUM(E3908,F3908,H3908,J3908:K3908)-SUM(G3908,I3908,L3908:M3908))</f>
        <v>0</v>
      </c>
      <c r="O3908" s="421"/>
      <c r="P3908" s="421"/>
      <c r="Q3908" s="421"/>
      <c r="R3908" s="421"/>
      <c r="S3908" s="108">
        <f t="shared" si="442"/>
        <v>0</v>
      </c>
      <c r="T3908" s="341">
        <f>IF(ISBLANK($B3908),0,VLOOKUP($B3908,Listen!$A$2:$C$45,2,FALSE))</f>
        <v>0</v>
      </c>
      <c r="U3908" s="341">
        <f>IF(ISBLANK($B3908),0,VLOOKUP($B3908,Listen!$A$2:$C$45,3,FALSE))</f>
        <v>0</v>
      </c>
      <c r="V3908" s="342">
        <f t="shared" si="448"/>
        <v>0</v>
      </c>
      <c r="W3908" s="342">
        <f t="shared" si="445"/>
        <v>0</v>
      </c>
      <c r="X3908" s="342">
        <f t="shared" si="445"/>
        <v>0</v>
      </c>
      <c r="Y3908" s="342">
        <f t="shared" si="445"/>
        <v>0</v>
      </c>
      <c r="Z3908" s="342">
        <f t="shared" si="445"/>
        <v>0</v>
      </c>
      <c r="AA3908" s="342">
        <f t="shared" si="445"/>
        <v>0</v>
      </c>
      <c r="AB3908" s="342">
        <f t="shared" si="445"/>
        <v>0</v>
      </c>
      <c r="AC3908" s="109">
        <f t="shared" si="443"/>
        <v>0</v>
      </c>
      <c r="AD3908" s="109">
        <f>IF(C3908=A_Stammdaten!$B$12,E_SAV!$S3908-E_SAV!$AE3908,HLOOKUP(A_Stammdaten!$B$12-1,$AF$4:$AL$4004,ROW(C3908)-3,FALSE)-$AE3908)</f>
        <v>0</v>
      </c>
      <c r="AE3908" s="109">
        <f>HLOOKUP(A_Stammdaten!$B$12,$AF$4:$AL$4004,ROW(C3908)-3,FALSE)</f>
        <v>0</v>
      </c>
      <c r="AF3908" s="109">
        <f t="shared" si="441"/>
        <v>0</v>
      </c>
      <c r="AG3908" s="109">
        <f t="shared" si="447"/>
        <v>0</v>
      </c>
      <c r="AH3908" s="109">
        <f t="shared" si="447"/>
        <v>0</v>
      </c>
      <c r="AI3908" s="109">
        <f t="shared" si="447"/>
        <v>0</v>
      </c>
      <c r="AJ3908" s="109">
        <f t="shared" si="446"/>
        <v>0</v>
      </c>
      <c r="AK3908" s="109">
        <f t="shared" si="446"/>
        <v>0</v>
      </c>
      <c r="AL3908" s="109">
        <f t="shared" si="446"/>
        <v>0</v>
      </c>
    </row>
    <row r="3909" spans="1:38" x14ac:dyDescent="0.3">
      <c r="A3909" s="421"/>
      <c r="B3909" s="421"/>
      <c r="C3909" s="422"/>
      <c r="D3909" s="423"/>
      <c r="E3909" s="421"/>
      <c r="F3909" s="421"/>
      <c r="G3909" s="421"/>
      <c r="H3909" s="421"/>
      <c r="I3909" s="421"/>
      <c r="J3909" s="421"/>
      <c r="K3909" s="421"/>
      <c r="L3909" s="421"/>
      <c r="M3909" s="423"/>
      <c r="N3909" s="340">
        <f>IF(C3909&gt;A_Stammdaten!$B$12,0,SUM(E3909,F3909,H3909,J3909:K3909)-SUM(G3909,I3909,L3909:M3909))</f>
        <v>0</v>
      </c>
      <c r="O3909" s="421"/>
      <c r="P3909" s="421"/>
      <c r="Q3909" s="421"/>
      <c r="R3909" s="421"/>
      <c r="S3909" s="108">
        <f t="shared" si="442"/>
        <v>0</v>
      </c>
      <c r="T3909" s="341">
        <f>IF(ISBLANK($B3909),0,VLOOKUP($B3909,Listen!$A$2:$C$45,2,FALSE))</f>
        <v>0</v>
      </c>
      <c r="U3909" s="341">
        <f>IF(ISBLANK($B3909),0,VLOOKUP($B3909,Listen!$A$2:$C$45,3,FALSE))</f>
        <v>0</v>
      </c>
      <c r="V3909" s="342">
        <f t="shared" si="448"/>
        <v>0</v>
      </c>
      <c r="W3909" s="342">
        <f t="shared" si="445"/>
        <v>0</v>
      </c>
      <c r="X3909" s="342">
        <f t="shared" si="445"/>
        <v>0</v>
      </c>
      <c r="Y3909" s="342">
        <f t="shared" si="445"/>
        <v>0</v>
      </c>
      <c r="Z3909" s="342">
        <f t="shared" si="445"/>
        <v>0</v>
      </c>
      <c r="AA3909" s="342">
        <f t="shared" si="445"/>
        <v>0</v>
      </c>
      <c r="AB3909" s="342">
        <f t="shared" si="445"/>
        <v>0</v>
      </c>
      <c r="AC3909" s="109">
        <f t="shared" si="443"/>
        <v>0</v>
      </c>
      <c r="AD3909" s="109">
        <f>IF(C3909=A_Stammdaten!$B$12,E_SAV!$S3909-E_SAV!$AE3909,HLOOKUP(A_Stammdaten!$B$12-1,$AF$4:$AL$4004,ROW(C3909)-3,FALSE)-$AE3909)</f>
        <v>0</v>
      </c>
      <c r="AE3909" s="109">
        <f>HLOOKUP(A_Stammdaten!$B$12,$AF$4:$AL$4004,ROW(C3909)-3,FALSE)</f>
        <v>0</v>
      </c>
      <c r="AF3909" s="109">
        <f t="shared" ref="AF3909:AF3972" si="449">IF(OR($C3909=0,$S3909=0),0,IF($C3909&lt;=AF$4,$S3909-$S3909/V3909*(AF$4-$C3909+1),0))</f>
        <v>0</v>
      </c>
      <c r="AG3909" s="109">
        <f t="shared" si="447"/>
        <v>0</v>
      </c>
      <c r="AH3909" s="109">
        <f t="shared" si="447"/>
        <v>0</v>
      </c>
      <c r="AI3909" s="109">
        <f t="shared" si="447"/>
        <v>0</v>
      </c>
      <c r="AJ3909" s="109">
        <f t="shared" si="446"/>
        <v>0</v>
      </c>
      <c r="AK3909" s="109">
        <f t="shared" si="446"/>
        <v>0</v>
      </c>
      <c r="AL3909" s="109">
        <f t="shared" si="446"/>
        <v>0</v>
      </c>
    </row>
    <row r="3910" spans="1:38" x14ac:dyDescent="0.3">
      <c r="A3910" s="421"/>
      <c r="B3910" s="421"/>
      <c r="C3910" s="422"/>
      <c r="D3910" s="423"/>
      <c r="E3910" s="421"/>
      <c r="F3910" s="421"/>
      <c r="G3910" s="421"/>
      <c r="H3910" s="421"/>
      <c r="I3910" s="421"/>
      <c r="J3910" s="421"/>
      <c r="K3910" s="421"/>
      <c r="L3910" s="421"/>
      <c r="M3910" s="423"/>
      <c r="N3910" s="340">
        <f>IF(C3910&gt;A_Stammdaten!$B$12,0,SUM(E3910,F3910,H3910,J3910:K3910)-SUM(G3910,I3910,L3910:M3910))</f>
        <v>0</v>
      </c>
      <c r="O3910" s="421"/>
      <c r="P3910" s="421"/>
      <c r="Q3910" s="421"/>
      <c r="R3910" s="421"/>
      <c r="S3910" s="108">
        <f t="shared" ref="S3910:S3973" si="450">N3910-SUM(O3910:R3910)</f>
        <v>0</v>
      </c>
      <c r="T3910" s="341">
        <f>IF(ISBLANK($B3910),0,VLOOKUP($B3910,Listen!$A$2:$C$45,2,FALSE))</f>
        <v>0</v>
      </c>
      <c r="U3910" s="341">
        <f>IF(ISBLANK($B3910),0,VLOOKUP($B3910,Listen!$A$2:$C$45,3,FALSE))</f>
        <v>0</v>
      </c>
      <c r="V3910" s="342">
        <f t="shared" si="448"/>
        <v>0</v>
      </c>
      <c r="W3910" s="342">
        <f t="shared" si="445"/>
        <v>0</v>
      </c>
      <c r="X3910" s="342">
        <f t="shared" si="445"/>
        <v>0</v>
      </c>
      <c r="Y3910" s="342">
        <f t="shared" si="445"/>
        <v>0</v>
      </c>
      <c r="Z3910" s="342">
        <f t="shared" si="445"/>
        <v>0</v>
      </c>
      <c r="AA3910" s="342">
        <f t="shared" si="445"/>
        <v>0</v>
      </c>
      <c r="AB3910" s="342">
        <f t="shared" si="445"/>
        <v>0</v>
      </c>
      <c r="AC3910" s="109">
        <f t="shared" ref="AC3910:AC3973" si="451">AE3910+AD3910</f>
        <v>0</v>
      </c>
      <c r="AD3910" s="109">
        <f>IF(C3910=A_Stammdaten!$B$12,E_SAV!$S3910-E_SAV!$AE3910,HLOOKUP(A_Stammdaten!$B$12-1,$AF$4:$AL$4004,ROW(C3910)-3,FALSE)-$AE3910)</f>
        <v>0</v>
      </c>
      <c r="AE3910" s="109">
        <f>HLOOKUP(A_Stammdaten!$B$12,$AF$4:$AL$4004,ROW(C3910)-3,FALSE)</f>
        <v>0</v>
      </c>
      <c r="AF3910" s="109">
        <f t="shared" si="449"/>
        <v>0</v>
      </c>
      <c r="AG3910" s="109">
        <f t="shared" si="447"/>
        <v>0</v>
      </c>
      <c r="AH3910" s="109">
        <f t="shared" si="447"/>
        <v>0</v>
      </c>
      <c r="AI3910" s="109">
        <f t="shared" si="447"/>
        <v>0</v>
      </c>
      <c r="AJ3910" s="109">
        <f t="shared" si="446"/>
        <v>0</v>
      </c>
      <c r="AK3910" s="109">
        <f t="shared" si="446"/>
        <v>0</v>
      </c>
      <c r="AL3910" s="109">
        <f t="shared" si="446"/>
        <v>0</v>
      </c>
    </row>
    <row r="3911" spans="1:38" x14ac:dyDescent="0.3">
      <c r="A3911" s="421"/>
      <c r="B3911" s="421"/>
      <c r="C3911" s="422"/>
      <c r="D3911" s="423"/>
      <c r="E3911" s="421"/>
      <c r="F3911" s="421"/>
      <c r="G3911" s="421"/>
      <c r="H3911" s="421"/>
      <c r="I3911" s="421"/>
      <c r="J3911" s="421"/>
      <c r="K3911" s="421"/>
      <c r="L3911" s="421"/>
      <c r="M3911" s="423"/>
      <c r="N3911" s="340">
        <f>IF(C3911&gt;A_Stammdaten!$B$12,0,SUM(E3911,F3911,H3911,J3911:K3911)-SUM(G3911,I3911,L3911:M3911))</f>
        <v>0</v>
      </c>
      <c r="O3911" s="421"/>
      <c r="P3911" s="421"/>
      <c r="Q3911" s="421"/>
      <c r="R3911" s="421"/>
      <c r="S3911" s="108">
        <f t="shared" si="450"/>
        <v>0</v>
      </c>
      <c r="T3911" s="341">
        <f>IF(ISBLANK($B3911),0,VLOOKUP($B3911,Listen!$A$2:$C$45,2,FALSE))</f>
        <v>0</v>
      </c>
      <c r="U3911" s="341">
        <f>IF(ISBLANK($B3911),0,VLOOKUP($B3911,Listen!$A$2:$C$45,3,FALSE))</f>
        <v>0</v>
      </c>
      <c r="V3911" s="342">
        <f t="shared" si="448"/>
        <v>0</v>
      </c>
      <c r="W3911" s="342">
        <f t="shared" si="445"/>
        <v>0</v>
      </c>
      <c r="X3911" s="342">
        <f t="shared" si="445"/>
        <v>0</v>
      </c>
      <c r="Y3911" s="342">
        <f t="shared" si="445"/>
        <v>0</v>
      </c>
      <c r="Z3911" s="342">
        <f t="shared" si="445"/>
        <v>0</v>
      </c>
      <c r="AA3911" s="342">
        <f t="shared" si="445"/>
        <v>0</v>
      </c>
      <c r="AB3911" s="342">
        <f t="shared" si="445"/>
        <v>0</v>
      </c>
      <c r="AC3911" s="109">
        <f t="shared" si="451"/>
        <v>0</v>
      </c>
      <c r="AD3911" s="109">
        <f>IF(C3911=A_Stammdaten!$B$12,E_SAV!$S3911-E_SAV!$AE3911,HLOOKUP(A_Stammdaten!$B$12-1,$AF$4:$AL$4004,ROW(C3911)-3,FALSE)-$AE3911)</f>
        <v>0</v>
      </c>
      <c r="AE3911" s="109">
        <f>HLOOKUP(A_Stammdaten!$B$12,$AF$4:$AL$4004,ROW(C3911)-3,FALSE)</f>
        <v>0</v>
      </c>
      <c r="AF3911" s="109">
        <f t="shared" si="449"/>
        <v>0</v>
      </c>
      <c r="AG3911" s="109">
        <f t="shared" si="447"/>
        <v>0</v>
      </c>
      <c r="AH3911" s="109">
        <f t="shared" si="447"/>
        <v>0</v>
      </c>
      <c r="AI3911" s="109">
        <f t="shared" si="447"/>
        <v>0</v>
      </c>
      <c r="AJ3911" s="109">
        <f t="shared" si="446"/>
        <v>0</v>
      </c>
      <c r="AK3911" s="109">
        <f t="shared" si="446"/>
        <v>0</v>
      </c>
      <c r="AL3911" s="109">
        <f t="shared" si="446"/>
        <v>0</v>
      </c>
    </row>
    <row r="3912" spans="1:38" x14ac:dyDescent="0.3">
      <c r="A3912" s="421"/>
      <c r="B3912" s="421"/>
      <c r="C3912" s="422"/>
      <c r="D3912" s="423"/>
      <c r="E3912" s="421"/>
      <c r="F3912" s="421"/>
      <c r="G3912" s="421"/>
      <c r="H3912" s="421"/>
      <c r="I3912" s="421"/>
      <c r="J3912" s="421"/>
      <c r="K3912" s="421"/>
      <c r="L3912" s="421"/>
      <c r="M3912" s="423"/>
      <c r="N3912" s="340">
        <f>IF(C3912&gt;A_Stammdaten!$B$12,0,SUM(E3912,F3912,H3912,J3912:K3912)-SUM(G3912,I3912,L3912:M3912))</f>
        <v>0</v>
      </c>
      <c r="O3912" s="421"/>
      <c r="P3912" s="421"/>
      <c r="Q3912" s="421"/>
      <c r="R3912" s="421"/>
      <c r="S3912" s="108">
        <f t="shared" si="450"/>
        <v>0</v>
      </c>
      <c r="T3912" s="341">
        <f>IF(ISBLANK($B3912),0,VLOOKUP($B3912,Listen!$A$2:$C$45,2,FALSE))</f>
        <v>0</v>
      </c>
      <c r="U3912" s="341">
        <f>IF(ISBLANK($B3912),0,VLOOKUP($B3912,Listen!$A$2:$C$45,3,FALSE))</f>
        <v>0</v>
      </c>
      <c r="V3912" s="342">
        <f t="shared" si="448"/>
        <v>0</v>
      </c>
      <c r="W3912" s="342">
        <f t="shared" si="445"/>
        <v>0</v>
      </c>
      <c r="X3912" s="342">
        <f t="shared" si="445"/>
        <v>0</v>
      </c>
      <c r="Y3912" s="342">
        <f t="shared" si="445"/>
        <v>0</v>
      </c>
      <c r="Z3912" s="342">
        <f t="shared" si="445"/>
        <v>0</v>
      </c>
      <c r="AA3912" s="342">
        <f t="shared" si="445"/>
        <v>0</v>
      </c>
      <c r="AB3912" s="342">
        <f t="shared" si="445"/>
        <v>0</v>
      </c>
      <c r="AC3912" s="109">
        <f t="shared" si="451"/>
        <v>0</v>
      </c>
      <c r="AD3912" s="109">
        <f>IF(C3912=A_Stammdaten!$B$12,E_SAV!$S3912-E_SAV!$AE3912,HLOOKUP(A_Stammdaten!$B$12-1,$AF$4:$AL$4004,ROW(C3912)-3,FALSE)-$AE3912)</f>
        <v>0</v>
      </c>
      <c r="AE3912" s="109">
        <f>HLOOKUP(A_Stammdaten!$B$12,$AF$4:$AL$4004,ROW(C3912)-3,FALSE)</f>
        <v>0</v>
      </c>
      <c r="AF3912" s="109">
        <f t="shared" si="449"/>
        <v>0</v>
      </c>
      <c r="AG3912" s="109">
        <f t="shared" si="447"/>
        <v>0</v>
      </c>
      <c r="AH3912" s="109">
        <f t="shared" si="447"/>
        <v>0</v>
      </c>
      <c r="AI3912" s="109">
        <f t="shared" si="447"/>
        <v>0</v>
      </c>
      <c r="AJ3912" s="109">
        <f t="shared" si="446"/>
        <v>0</v>
      </c>
      <c r="AK3912" s="109">
        <f t="shared" si="446"/>
        <v>0</v>
      </c>
      <c r="AL3912" s="109">
        <f t="shared" si="446"/>
        <v>0</v>
      </c>
    </row>
    <row r="3913" spans="1:38" x14ac:dyDescent="0.3">
      <c r="A3913" s="421"/>
      <c r="B3913" s="421"/>
      <c r="C3913" s="422"/>
      <c r="D3913" s="423"/>
      <c r="E3913" s="421"/>
      <c r="F3913" s="421"/>
      <c r="G3913" s="421"/>
      <c r="H3913" s="421"/>
      <c r="I3913" s="421"/>
      <c r="J3913" s="421"/>
      <c r="K3913" s="421"/>
      <c r="L3913" s="421"/>
      <c r="M3913" s="423"/>
      <c r="N3913" s="340">
        <f>IF(C3913&gt;A_Stammdaten!$B$12,0,SUM(E3913,F3913,H3913,J3913:K3913)-SUM(G3913,I3913,L3913:M3913))</f>
        <v>0</v>
      </c>
      <c r="O3913" s="421"/>
      <c r="P3913" s="421"/>
      <c r="Q3913" s="421"/>
      <c r="R3913" s="421"/>
      <c r="S3913" s="108">
        <f t="shared" si="450"/>
        <v>0</v>
      </c>
      <c r="T3913" s="341">
        <f>IF(ISBLANK($B3913),0,VLOOKUP($B3913,Listen!$A$2:$C$45,2,FALSE))</f>
        <v>0</v>
      </c>
      <c r="U3913" s="341">
        <f>IF(ISBLANK($B3913),0,VLOOKUP($B3913,Listen!$A$2:$C$45,3,FALSE))</f>
        <v>0</v>
      </c>
      <c r="V3913" s="342">
        <f t="shared" si="448"/>
        <v>0</v>
      </c>
      <c r="W3913" s="342">
        <f t="shared" si="445"/>
        <v>0</v>
      </c>
      <c r="X3913" s="342">
        <f t="shared" si="445"/>
        <v>0</v>
      </c>
      <c r="Y3913" s="342">
        <f t="shared" si="445"/>
        <v>0</v>
      </c>
      <c r="Z3913" s="342">
        <f t="shared" si="445"/>
        <v>0</v>
      </c>
      <c r="AA3913" s="342">
        <f t="shared" si="445"/>
        <v>0</v>
      </c>
      <c r="AB3913" s="342">
        <f t="shared" si="445"/>
        <v>0</v>
      </c>
      <c r="AC3913" s="109">
        <f t="shared" si="451"/>
        <v>0</v>
      </c>
      <c r="AD3913" s="109">
        <f>IF(C3913=A_Stammdaten!$B$12,E_SAV!$S3913-E_SAV!$AE3913,HLOOKUP(A_Stammdaten!$B$12-1,$AF$4:$AL$4004,ROW(C3913)-3,FALSE)-$AE3913)</f>
        <v>0</v>
      </c>
      <c r="AE3913" s="109">
        <f>HLOOKUP(A_Stammdaten!$B$12,$AF$4:$AL$4004,ROW(C3913)-3,FALSE)</f>
        <v>0</v>
      </c>
      <c r="AF3913" s="109">
        <f t="shared" si="449"/>
        <v>0</v>
      </c>
      <c r="AG3913" s="109">
        <f t="shared" si="447"/>
        <v>0</v>
      </c>
      <c r="AH3913" s="109">
        <f t="shared" si="447"/>
        <v>0</v>
      </c>
      <c r="AI3913" s="109">
        <f t="shared" si="447"/>
        <v>0</v>
      </c>
      <c r="AJ3913" s="109">
        <f t="shared" si="446"/>
        <v>0</v>
      </c>
      <c r="AK3913" s="109">
        <f t="shared" si="446"/>
        <v>0</v>
      </c>
      <c r="AL3913" s="109">
        <f t="shared" si="446"/>
        <v>0</v>
      </c>
    </row>
    <row r="3914" spans="1:38" x14ac:dyDescent="0.3">
      <c r="A3914" s="421"/>
      <c r="B3914" s="421"/>
      <c r="C3914" s="422"/>
      <c r="D3914" s="423"/>
      <c r="E3914" s="421"/>
      <c r="F3914" s="421"/>
      <c r="G3914" s="421"/>
      <c r="H3914" s="421"/>
      <c r="I3914" s="421"/>
      <c r="J3914" s="421"/>
      <c r="K3914" s="421"/>
      <c r="L3914" s="421"/>
      <c r="M3914" s="423"/>
      <c r="N3914" s="340">
        <f>IF(C3914&gt;A_Stammdaten!$B$12,0,SUM(E3914,F3914,H3914,J3914:K3914)-SUM(G3914,I3914,L3914:M3914))</f>
        <v>0</v>
      </c>
      <c r="O3914" s="421"/>
      <c r="P3914" s="421"/>
      <c r="Q3914" s="421"/>
      <c r="R3914" s="421"/>
      <c r="S3914" s="108">
        <f t="shared" si="450"/>
        <v>0</v>
      </c>
      <c r="T3914" s="341">
        <f>IF(ISBLANK($B3914),0,VLOOKUP($B3914,Listen!$A$2:$C$45,2,FALSE))</f>
        <v>0</v>
      </c>
      <c r="U3914" s="341">
        <f>IF(ISBLANK($B3914),0,VLOOKUP($B3914,Listen!$A$2:$C$45,3,FALSE))</f>
        <v>0</v>
      </c>
      <c r="V3914" s="342">
        <f t="shared" si="448"/>
        <v>0</v>
      </c>
      <c r="W3914" s="342">
        <f t="shared" si="445"/>
        <v>0</v>
      </c>
      <c r="X3914" s="342">
        <f t="shared" si="445"/>
        <v>0</v>
      </c>
      <c r="Y3914" s="342">
        <f t="shared" si="445"/>
        <v>0</v>
      </c>
      <c r="Z3914" s="342">
        <f t="shared" si="445"/>
        <v>0</v>
      </c>
      <c r="AA3914" s="342">
        <f t="shared" si="445"/>
        <v>0</v>
      </c>
      <c r="AB3914" s="342">
        <f t="shared" si="445"/>
        <v>0</v>
      </c>
      <c r="AC3914" s="109">
        <f t="shared" si="451"/>
        <v>0</v>
      </c>
      <c r="AD3914" s="109">
        <f>IF(C3914=A_Stammdaten!$B$12,E_SAV!$S3914-E_SAV!$AE3914,HLOOKUP(A_Stammdaten!$B$12-1,$AF$4:$AL$4004,ROW(C3914)-3,FALSE)-$AE3914)</f>
        <v>0</v>
      </c>
      <c r="AE3914" s="109">
        <f>HLOOKUP(A_Stammdaten!$B$12,$AF$4:$AL$4004,ROW(C3914)-3,FALSE)</f>
        <v>0</v>
      </c>
      <c r="AF3914" s="109">
        <f t="shared" si="449"/>
        <v>0</v>
      </c>
      <c r="AG3914" s="109">
        <f t="shared" si="447"/>
        <v>0</v>
      </c>
      <c r="AH3914" s="109">
        <f t="shared" si="447"/>
        <v>0</v>
      </c>
      <c r="AI3914" s="109">
        <f t="shared" si="447"/>
        <v>0</v>
      </c>
      <c r="AJ3914" s="109">
        <f t="shared" si="446"/>
        <v>0</v>
      </c>
      <c r="AK3914" s="109">
        <f t="shared" si="446"/>
        <v>0</v>
      </c>
      <c r="AL3914" s="109">
        <f t="shared" si="446"/>
        <v>0</v>
      </c>
    </row>
    <row r="3915" spans="1:38" x14ac:dyDescent="0.3">
      <c r="A3915" s="421"/>
      <c r="B3915" s="421"/>
      <c r="C3915" s="422"/>
      <c r="D3915" s="423"/>
      <c r="E3915" s="421"/>
      <c r="F3915" s="421"/>
      <c r="G3915" s="421"/>
      <c r="H3915" s="421"/>
      <c r="I3915" s="421"/>
      <c r="J3915" s="421"/>
      <c r="K3915" s="421"/>
      <c r="L3915" s="421"/>
      <c r="M3915" s="423"/>
      <c r="N3915" s="340">
        <f>IF(C3915&gt;A_Stammdaten!$B$12,0,SUM(E3915,F3915,H3915,J3915:K3915)-SUM(G3915,I3915,L3915:M3915))</f>
        <v>0</v>
      </c>
      <c r="O3915" s="421"/>
      <c r="P3915" s="421"/>
      <c r="Q3915" s="421"/>
      <c r="R3915" s="421"/>
      <c r="S3915" s="108">
        <f t="shared" si="450"/>
        <v>0</v>
      </c>
      <c r="T3915" s="341">
        <f>IF(ISBLANK($B3915),0,VLOOKUP($B3915,Listen!$A$2:$C$45,2,FALSE))</f>
        <v>0</v>
      </c>
      <c r="U3915" s="341">
        <f>IF(ISBLANK($B3915),0,VLOOKUP($B3915,Listen!$A$2:$C$45,3,FALSE))</f>
        <v>0</v>
      </c>
      <c r="V3915" s="342">
        <f t="shared" si="448"/>
        <v>0</v>
      </c>
      <c r="W3915" s="342">
        <f t="shared" si="445"/>
        <v>0</v>
      </c>
      <c r="X3915" s="342">
        <f t="shared" si="445"/>
        <v>0</v>
      </c>
      <c r="Y3915" s="342">
        <f t="shared" si="445"/>
        <v>0</v>
      </c>
      <c r="Z3915" s="342">
        <f t="shared" si="445"/>
        <v>0</v>
      </c>
      <c r="AA3915" s="342">
        <f t="shared" si="445"/>
        <v>0</v>
      </c>
      <c r="AB3915" s="342">
        <f t="shared" si="445"/>
        <v>0</v>
      </c>
      <c r="AC3915" s="109">
        <f t="shared" si="451"/>
        <v>0</v>
      </c>
      <c r="AD3915" s="109">
        <f>IF(C3915=A_Stammdaten!$B$12,E_SAV!$S3915-E_SAV!$AE3915,HLOOKUP(A_Stammdaten!$B$12-1,$AF$4:$AL$4004,ROW(C3915)-3,FALSE)-$AE3915)</f>
        <v>0</v>
      </c>
      <c r="AE3915" s="109">
        <f>HLOOKUP(A_Stammdaten!$B$12,$AF$4:$AL$4004,ROW(C3915)-3,FALSE)</f>
        <v>0</v>
      </c>
      <c r="AF3915" s="109">
        <f t="shared" si="449"/>
        <v>0</v>
      </c>
      <c r="AG3915" s="109">
        <f t="shared" si="447"/>
        <v>0</v>
      </c>
      <c r="AH3915" s="109">
        <f t="shared" si="447"/>
        <v>0</v>
      </c>
      <c r="AI3915" s="109">
        <f t="shared" si="447"/>
        <v>0</v>
      </c>
      <c r="AJ3915" s="109">
        <f t="shared" si="446"/>
        <v>0</v>
      </c>
      <c r="AK3915" s="109">
        <f t="shared" si="446"/>
        <v>0</v>
      </c>
      <c r="AL3915" s="109">
        <f t="shared" si="446"/>
        <v>0</v>
      </c>
    </row>
    <row r="3916" spans="1:38" x14ac:dyDescent="0.3">
      <c r="A3916" s="421"/>
      <c r="B3916" s="421"/>
      <c r="C3916" s="422"/>
      <c r="D3916" s="423"/>
      <c r="E3916" s="421"/>
      <c r="F3916" s="421"/>
      <c r="G3916" s="421"/>
      <c r="H3916" s="421"/>
      <c r="I3916" s="421"/>
      <c r="J3916" s="421"/>
      <c r="K3916" s="421"/>
      <c r="L3916" s="421"/>
      <c r="M3916" s="423"/>
      <c r="N3916" s="340">
        <f>IF(C3916&gt;A_Stammdaten!$B$12,0,SUM(E3916,F3916,H3916,J3916:K3916)-SUM(G3916,I3916,L3916:M3916))</f>
        <v>0</v>
      </c>
      <c r="O3916" s="421"/>
      <c r="P3916" s="421"/>
      <c r="Q3916" s="421"/>
      <c r="R3916" s="421"/>
      <c r="S3916" s="108">
        <f t="shared" si="450"/>
        <v>0</v>
      </c>
      <c r="T3916" s="341">
        <f>IF(ISBLANK($B3916),0,VLOOKUP($B3916,Listen!$A$2:$C$45,2,FALSE))</f>
        <v>0</v>
      </c>
      <c r="U3916" s="341">
        <f>IF(ISBLANK($B3916),0,VLOOKUP($B3916,Listen!$A$2:$C$45,3,FALSE))</f>
        <v>0</v>
      </c>
      <c r="V3916" s="342">
        <f t="shared" si="448"/>
        <v>0</v>
      </c>
      <c r="W3916" s="342">
        <f t="shared" si="445"/>
        <v>0</v>
      </c>
      <c r="X3916" s="342">
        <f t="shared" si="445"/>
        <v>0</v>
      </c>
      <c r="Y3916" s="342">
        <f t="shared" si="445"/>
        <v>0</v>
      </c>
      <c r="Z3916" s="342">
        <f t="shared" si="445"/>
        <v>0</v>
      </c>
      <c r="AA3916" s="342">
        <f t="shared" si="445"/>
        <v>0</v>
      </c>
      <c r="AB3916" s="342">
        <f t="shared" si="445"/>
        <v>0</v>
      </c>
      <c r="AC3916" s="109">
        <f t="shared" si="451"/>
        <v>0</v>
      </c>
      <c r="AD3916" s="109">
        <f>IF(C3916=A_Stammdaten!$B$12,E_SAV!$S3916-E_SAV!$AE3916,HLOOKUP(A_Stammdaten!$B$12-1,$AF$4:$AL$4004,ROW(C3916)-3,FALSE)-$AE3916)</f>
        <v>0</v>
      </c>
      <c r="AE3916" s="109">
        <f>HLOOKUP(A_Stammdaten!$B$12,$AF$4:$AL$4004,ROW(C3916)-3,FALSE)</f>
        <v>0</v>
      </c>
      <c r="AF3916" s="109">
        <f t="shared" si="449"/>
        <v>0</v>
      </c>
      <c r="AG3916" s="109">
        <f t="shared" si="447"/>
        <v>0</v>
      </c>
      <c r="AH3916" s="109">
        <f t="shared" si="447"/>
        <v>0</v>
      </c>
      <c r="AI3916" s="109">
        <f t="shared" si="447"/>
        <v>0</v>
      </c>
      <c r="AJ3916" s="109">
        <f t="shared" si="446"/>
        <v>0</v>
      </c>
      <c r="AK3916" s="109">
        <f t="shared" si="446"/>
        <v>0</v>
      </c>
      <c r="AL3916" s="109">
        <f t="shared" si="446"/>
        <v>0</v>
      </c>
    </row>
    <row r="3917" spans="1:38" x14ac:dyDescent="0.3">
      <c r="A3917" s="421"/>
      <c r="B3917" s="421"/>
      <c r="C3917" s="422"/>
      <c r="D3917" s="423"/>
      <c r="E3917" s="421"/>
      <c r="F3917" s="421"/>
      <c r="G3917" s="421"/>
      <c r="H3917" s="421"/>
      <c r="I3917" s="421"/>
      <c r="J3917" s="421"/>
      <c r="K3917" s="421"/>
      <c r="L3917" s="421"/>
      <c r="M3917" s="423"/>
      <c r="N3917" s="340">
        <f>IF(C3917&gt;A_Stammdaten!$B$12,0,SUM(E3917,F3917,H3917,J3917:K3917)-SUM(G3917,I3917,L3917:M3917))</f>
        <v>0</v>
      </c>
      <c r="O3917" s="421"/>
      <c r="P3917" s="421"/>
      <c r="Q3917" s="421"/>
      <c r="R3917" s="421"/>
      <c r="S3917" s="108">
        <f t="shared" si="450"/>
        <v>0</v>
      </c>
      <c r="T3917" s="341">
        <f>IF(ISBLANK($B3917),0,VLOOKUP($B3917,Listen!$A$2:$C$45,2,FALSE))</f>
        <v>0</v>
      </c>
      <c r="U3917" s="341">
        <f>IF(ISBLANK($B3917),0,VLOOKUP($B3917,Listen!$A$2:$C$45,3,FALSE))</f>
        <v>0</v>
      </c>
      <c r="V3917" s="342">
        <f t="shared" si="448"/>
        <v>0</v>
      </c>
      <c r="W3917" s="342">
        <f t="shared" si="445"/>
        <v>0</v>
      </c>
      <c r="X3917" s="342">
        <f t="shared" si="445"/>
        <v>0</v>
      </c>
      <c r="Y3917" s="342">
        <f t="shared" si="445"/>
        <v>0</v>
      </c>
      <c r="Z3917" s="342">
        <f t="shared" si="445"/>
        <v>0</v>
      </c>
      <c r="AA3917" s="342">
        <f t="shared" si="445"/>
        <v>0</v>
      </c>
      <c r="AB3917" s="342">
        <f t="shared" si="445"/>
        <v>0</v>
      </c>
      <c r="AC3917" s="109">
        <f t="shared" si="451"/>
        <v>0</v>
      </c>
      <c r="AD3917" s="109">
        <f>IF(C3917=A_Stammdaten!$B$12,E_SAV!$S3917-E_SAV!$AE3917,HLOOKUP(A_Stammdaten!$B$12-1,$AF$4:$AL$4004,ROW(C3917)-3,FALSE)-$AE3917)</f>
        <v>0</v>
      </c>
      <c r="AE3917" s="109">
        <f>HLOOKUP(A_Stammdaten!$B$12,$AF$4:$AL$4004,ROW(C3917)-3,FALSE)</f>
        <v>0</v>
      </c>
      <c r="AF3917" s="109">
        <f t="shared" si="449"/>
        <v>0</v>
      </c>
      <c r="AG3917" s="109">
        <f t="shared" si="447"/>
        <v>0</v>
      </c>
      <c r="AH3917" s="109">
        <f t="shared" si="447"/>
        <v>0</v>
      </c>
      <c r="AI3917" s="109">
        <f t="shared" si="447"/>
        <v>0</v>
      </c>
      <c r="AJ3917" s="109">
        <f t="shared" si="446"/>
        <v>0</v>
      </c>
      <c r="AK3917" s="109">
        <f t="shared" si="446"/>
        <v>0</v>
      </c>
      <c r="AL3917" s="109">
        <f t="shared" si="446"/>
        <v>0</v>
      </c>
    </row>
    <row r="3918" spans="1:38" x14ac:dyDescent="0.3">
      <c r="A3918" s="421"/>
      <c r="B3918" s="421"/>
      <c r="C3918" s="422"/>
      <c r="D3918" s="423"/>
      <c r="E3918" s="421"/>
      <c r="F3918" s="421"/>
      <c r="G3918" s="421"/>
      <c r="H3918" s="421"/>
      <c r="I3918" s="421"/>
      <c r="J3918" s="421"/>
      <c r="K3918" s="421"/>
      <c r="L3918" s="421"/>
      <c r="M3918" s="423"/>
      <c r="N3918" s="340">
        <f>IF(C3918&gt;A_Stammdaten!$B$12,0,SUM(E3918,F3918,H3918,J3918:K3918)-SUM(G3918,I3918,L3918:M3918))</f>
        <v>0</v>
      </c>
      <c r="O3918" s="421"/>
      <c r="P3918" s="421"/>
      <c r="Q3918" s="421"/>
      <c r="R3918" s="421"/>
      <c r="S3918" s="108">
        <f t="shared" si="450"/>
        <v>0</v>
      </c>
      <c r="T3918" s="341">
        <f>IF(ISBLANK($B3918),0,VLOOKUP($B3918,Listen!$A$2:$C$45,2,FALSE))</f>
        <v>0</v>
      </c>
      <c r="U3918" s="341">
        <f>IF(ISBLANK($B3918),0,VLOOKUP($B3918,Listen!$A$2:$C$45,3,FALSE))</f>
        <v>0</v>
      </c>
      <c r="V3918" s="342">
        <f t="shared" si="448"/>
        <v>0</v>
      </c>
      <c r="W3918" s="342">
        <f t="shared" si="445"/>
        <v>0</v>
      </c>
      <c r="X3918" s="342">
        <f t="shared" si="445"/>
        <v>0</v>
      </c>
      <c r="Y3918" s="342">
        <f t="shared" si="445"/>
        <v>0</v>
      </c>
      <c r="Z3918" s="342">
        <f t="shared" si="445"/>
        <v>0</v>
      </c>
      <c r="AA3918" s="342">
        <f t="shared" si="445"/>
        <v>0</v>
      </c>
      <c r="AB3918" s="342">
        <f t="shared" si="445"/>
        <v>0</v>
      </c>
      <c r="AC3918" s="109">
        <f t="shared" si="451"/>
        <v>0</v>
      </c>
      <c r="AD3918" s="109">
        <f>IF(C3918=A_Stammdaten!$B$12,E_SAV!$S3918-E_SAV!$AE3918,HLOOKUP(A_Stammdaten!$B$12-1,$AF$4:$AL$4004,ROW(C3918)-3,FALSE)-$AE3918)</f>
        <v>0</v>
      </c>
      <c r="AE3918" s="109">
        <f>HLOOKUP(A_Stammdaten!$B$12,$AF$4:$AL$4004,ROW(C3918)-3,FALSE)</f>
        <v>0</v>
      </c>
      <c r="AF3918" s="109">
        <f t="shared" si="449"/>
        <v>0</v>
      </c>
      <c r="AG3918" s="109">
        <f t="shared" si="447"/>
        <v>0</v>
      </c>
      <c r="AH3918" s="109">
        <f t="shared" si="447"/>
        <v>0</v>
      </c>
      <c r="AI3918" s="109">
        <f t="shared" si="447"/>
        <v>0</v>
      </c>
      <c r="AJ3918" s="109">
        <f t="shared" si="446"/>
        <v>0</v>
      </c>
      <c r="AK3918" s="109">
        <f t="shared" si="446"/>
        <v>0</v>
      </c>
      <c r="AL3918" s="109">
        <f t="shared" si="446"/>
        <v>0</v>
      </c>
    </row>
    <row r="3919" spans="1:38" x14ac:dyDescent="0.3">
      <c r="A3919" s="421"/>
      <c r="B3919" s="421"/>
      <c r="C3919" s="422"/>
      <c r="D3919" s="423"/>
      <c r="E3919" s="421"/>
      <c r="F3919" s="421"/>
      <c r="G3919" s="421"/>
      <c r="H3919" s="421"/>
      <c r="I3919" s="421"/>
      <c r="J3919" s="421"/>
      <c r="K3919" s="421"/>
      <c r="L3919" s="421"/>
      <c r="M3919" s="423"/>
      <c r="N3919" s="340">
        <f>IF(C3919&gt;A_Stammdaten!$B$12,0,SUM(E3919,F3919,H3919,J3919:K3919)-SUM(G3919,I3919,L3919:M3919))</f>
        <v>0</v>
      </c>
      <c r="O3919" s="421"/>
      <c r="P3919" s="421"/>
      <c r="Q3919" s="421"/>
      <c r="R3919" s="421"/>
      <c r="S3919" s="108">
        <f t="shared" si="450"/>
        <v>0</v>
      </c>
      <c r="T3919" s="341">
        <f>IF(ISBLANK($B3919),0,VLOOKUP($B3919,Listen!$A$2:$C$45,2,FALSE))</f>
        <v>0</v>
      </c>
      <c r="U3919" s="341">
        <f>IF(ISBLANK($B3919),0,VLOOKUP($B3919,Listen!$A$2:$C$45,3,FALSE))</f>
        <v>0</v>
      </c>
      <c r="V3919" s="342">
        <f t="shared" si="448"/>
        <v>0</v>
      </c>
      <c r="W3919" s="342">
        <f t="shared" si="445"/>
        <v>0</v>
      </c>
      <c r="X3919" s="342">
        <f t="shared" si="445"/>
        <v>0</v>
      </c>
      <c r="Y3919" s="342">
        <f t="shared" ref="W3919:AB3961" si="452">$T3919</f>
        <v>0</v>
      </c>
      <c r="Z3919" s="342">
        <f t="shared" si="452"/>
        <v>0</v>
      </c>
      <c r="AA3919" s="342">
        <f t="shared" si="452"/>
        <v>0</v>
      </c>
      <c r="AB3919" s="342">
        <f t="shared" si="452"/>
        <v>0</v>
      </c>
      <c r="AC3919" s="109">
        <f t="shared" si="451"/>
        <v>0</v>
      </c>
      <c r="AD3919" s="109">
        <f>IF(C3919=A_Stammdaten!$B$12,E_SAV!$S3919-E_SAV!$AE3919,HLOOKUP(A_Stammdaten!$B$12-1,$AF$4:$AL$4004,ROW(C3919)-3,FALSE)-$AE3919)</f>
        <v>0</v>
      </c>
      <c r="AE3919" s="109">
        <f>HLOOKUP(A_Stammdaten!$B$12,$AF$4:$AL$4004,ROW(C3919)-3,FALSE)</f>
        <v>0</v>
      </c>
      <c r="AF3919" s="109">
        <f t="shared" si="449"/>
        <v>0</v>
      </c>
      <c r="AG3919" s="109">
        <f t="shared" si="447"/>
        <v>0</v>
      </c>
      <c r="AH3919" s="109">
        <f t="shared" si="447"/>
        <v>0</v>
      </c>
      <c r="AI3919" s="109">
        <f t="shared" si="447"/>
        <v>0</v>
      </c>
      <c r="AJ3919" s="109">
        <f t="shared" si="446"/>
        <v>0</v>
      </c>
      <c r="AK3919" s="109">
        <f t="shared" si="446"/>
        <v>0</v>
      </c>
      <c r="AL3919" s="109">
        <f t="shared" si="446"/>
        <v>0</v>
      </c>
    </row>
    <row r="3920" spans="1:38" x14ac:dyDescent="0.3">
      <c r="A3920" s="421"/>
      <c r="B3920" s="421"/>
      <c r="C3920" s="422"/>
      <c r="D3920" s="423"/>
      <c r="E3920" s="421"/>
      <c r="F3920" s="421"/>
      <c r="G3920" s="421"/>
      <c r="H3920" s="421"/>
      <c r="I3920" s="421"/>
      <c r="J3920" s="421"/>
      <c r="K3920" s="421"/>
      <c r="L3920" s="421"/>
      <c r="M3920" s="423"/>
      <c r="N3920" s="340">
        <f>IF(C3920&gt;A_Stammdaten!$B$12,0,SUM(E3920,F3920,H3920,J3920:K3920)-SUM(G3920,I3920,L3920:M3920))</f>
        <v>0</v>
      </c>
      <c r="O3920" s="421"/>
      <c r="P3920" s="421"/>
      <c r="Q3920" s="421"/>
      <c r="R3920" s="421"/>
      <c r="S3920" s="108">
        <f t="shared" si="450"/>
        <v>0</v>
      </c>
      <c r="T3920" s="341">
        <f>IF(ISBLANK($B3920),0,VLOOKUP($B3920,Listen!$A$2:$C$45,2,FALSE))</f>
        <v>0</v>
      </c>
      <c r="U3920" s="341">
        <f>IF(ISBLANK($B3920),0,VLOOKUP($B3920,Listen!$A$2:$C$45,3,FALSE))</f>
        <v>0</v>
      </c>
      <c r="V3920" s="342">
        <f t="shared" si="448"/>
        <v>0</v>
      </c>
      <c r="W3920" s="342">
        <f t="shared" si="452"/>
        <v>0</v>
      </c>
      <c r="X3920" s="342">
        <f t="shared" si="452"/>
        <v>0</v>
      </c>
      <c r="Y3920" s="342">
        <f t="shared" si="452"/>
        <v>0</v>
      </c>
      <c r="Z3920" s="342">
        <f t="shared" si="452"/>
        <v>0</v>
      </c>
      <c r="AA3920" s="342">
        <f t="shared" si="452"/>
        <v>0</v>
      </c>
      <c r="AB3920" s="342">
        <f t="shared" si="452"/>
        <v>0</v>
      </c>
      <c r="AC3920" s="109">
        <f t="shared" si="451"/>
        <v>0</v>
      </c>
      <c r="AD3920" s="109">
        <f>IF(C3920=A_Stammdaten!$B$12,E_SAV!$S3920-E_SAV!$AE3920,HLOOKUP(A_Stammdaten!$B$12-1,$AF$4:$AL$4004,ROW(C3920)-3,FALSE)-$AE3920)</f>
        <v>0</v>
      </c>
      <c r="AE3920" s="109">
        <f>HLOOKUP(A_Stammdaten!$B$12,$AF$4:$AL$4004,ROW(C3920)-3,FALSE)</f>
        <v>0</v>
      </c>
      <c r="AF3920" s="109">
        <f t="shared" si="449"/>
        <v>0</v>
      </c>
      <c r="AG3920" s="109">
        <f t="shared" si="447"/>
        <v>0</v>
      </c>
      <c r="AH3920" s="109">
        <f t="shared" si="447"/>
        <v>0</v>
      </c>
      <c r="AI3920" s="109">
        <f t="shared" si="447"/>
        <v>0</v>
      </c>
      <c r="AJ3920" s="109">
        <f t="shared" si="446"/>
        <v>0</v>
      </c>
      <c r="AK3920" s="109">
        <f t="shared" si="446"/>
        <v>0</v>
      </c>
      <c r="AL3920" s="109">
        <f t="shared" si="446"/>
        <v>0</v>
      </c>
    </row>
    <row r="3921" spans="1:38" x14ac:dyDescent="0.3">
      <c r="A3921" s="421"/>
      <c r="B3921" s="421"/>
      <c r="C3921" s="422"/>
      <c r="D3921" s="423"/>
      <c r="E3921" s="421"/>
      <c r="F3921" s="421"/>
      <c r="G3921" s="421"/>
      <c r="H3921" s="421"/>
      <c r="I3921" s="421"/>
      <c r="J3921" s="421"/>
      <c r="K3921" s="421"/>
      <c r="L3921" s="421"/>
      <c r="M3921" s="423"/>
      <c r="N3921" s="340">
        <f>IF(C3921&gt;A_Stammdaten!$B$12,0,SUM(E3921,F3921,H3921,J3921:K3921)-SUM(G3921,I3921,L3921:M3921))</f>
        <v>0</v>
      </c>
      <c r="O3921" s="421"/>
      <c r="P3921" s="421"/>
      <c r="Q3921" s="421"/>
      <c r="R3921" s="421"/>
      <c r="S3921" s="108">
        <f t="shared" si="450"/>
        <v>0</v>
      </c>
      <c r="T3921" s="341">
        <f>IF(ISBLANK($B3921),0,VLOOKUP($B3921,Listen!$A$2:$C$45,2,FALSE))</f>
        <v>0</v>
      </c>
      <c r="U3921" s="341">
        <f>IF(ISBLANK($B3921),0,VLOOKUP($B3921,Listen!$A$2:$C$45,3,FALSE))</f>
        <v>0</v>
      </c>
      <c r="V3921" s="342">
        <f t="shared" si="448"/>
        <v>0</v>
      </c>
      <c r="W3921" s="342">
        <f t="shared" si="452"/>
        <v>0</v>
      </c>
      <c r="X3921" s="342">
        <f t="shared" si="452"/>
        <v>0</v>
      </c>
      <c r="Y3921" s="342">
        <f t="shared" si="452"/>
        <v>0</v>
      </c>
      <c r="Z3921" s="342">
        <f t="shared" si="452"/>
        <v>0</v>
      </c>
      <c r="AA3921" s="342">
        <f t="shared" si="452"/>
        <v>0</v>
      </c>
      <c r="AB3921" s="342">
        <f t="shared" si="452"/>
        <v>0</v>
      </c>
      <c r="AC3921" s="109">
        <f t="shared" si="451"/>
        <v>0</v>
      </c>
      <c r="AD3921" s="109">
        <f>IF(C3921=A_Stammdaten!$B$12,E_SAV!$S3921-E_SAV!$AE3921,HLOOKUP(A_Stammdaten!$B$12-1,$AF$4:$AL$4004,ROW(C3921)-3,FALSE)-$AE3921)</f>
        <v>0</v>
      </c>
      <c r="AE3921" s="109">
        <f>HLOOKUP(A_Stammdaten!$B$12,$AF$4:$AL$4004,ROW(C3921)-3,FALSE)</f>
        <v>0</v>
      </c>
      <c r="AF3921" s="109">
        <f t="shared" si="449"/>
        <v>0</v>
      </c>
      <c r="AG3921" s="109">
        <f t="shared" si="447"/>
        <v>0</v>
      </c>
      <c r="AH3921" s="109">
        <f t="shared" si="447"/>
        <v>0</v>
      </c>
      <c r="AI3921" s="109">
        <f t="shared" si="447"/>
        <v>0</v>
      </c>
      <c r="AJ3921" s="109">
        <f t="shared" si="446"/>
        <v>0</v>
      </c>
      <c r="AK3921" s="109">
        <f t="shared" si="446"/>
        <v>0</v>
      </c>
      <c r="AL3921" s="109">
        <f t="shared" si="446"/>
        <v>0</v>
      </c>
    </row>
    <row r="3922" spans="1:38" x14ac:dyDescent="0.3">
      <c r="A3922" s="421"/>
      <c r="B3922" s="421"/>
      <c r="C3922" s="422"/>
      <c r="D3922" s="423"/>
      <c r="E3922" s="421"/>
      <c r="F3922" s="421"/>
      <c r="G3922" s="421"/>
      <c r="H3922" s="421"/>
      <c r="I3922" s="421"/>
      <c r="J3922" s="421"/>
      <c r="K3922" s="421"/>
      <c r="L3922" s="421"/>
      <c r="M3922" s="423"/>
      <c r="N3922" s="340">
        <f>IF(C3922&gt;A_Stammdaten!$B$12,0,SUM(E3922,F3922,H3922,J3922:K3922)-SUM(G3922,I3922,L3922:M3922))</f>
        <v>0</v>
      </c>
      <c r="O3922" s="421"/>
      <c r="P3922" s="421"/>
      <c r="Q3922" s="421"/>
      <c r="R3922" s="421"/>
      <c r="S3922" s="108">
        <f t="shared" si="450"/>
        <v>0</v>
      </c>
      <c r="T3922" s="341">
        <f>IF(ISBLANK($B3922),0,VLOOKUP($B3922,Listen!$A$2:$C$45,2,FALSE))</f>
        <v>0</v>
      </c>
      <c r="U3922" s="341">
        <f>IF(ISBLANK($B3922),0,VLOOKUP($B3922,Listen!$A$2:$C$45,3,FALSE))</f>
        <v>0</v>
      </c>
      <c r="V3922" s="342">
        <f t="shared" si="448"/>
        <v>0</v>
      </c>
      <c r="W3922" s="342">
        <f t="shared" si="452"/>
        <v>0</v>
      </c>
      <c r="X3922" s="342">
        <f t="shared" si="452"/>
        <v>0</v>
      </c>
      <c r="Y3922" s="342">
        <f t="shared" si="452"/>
        <v>0</v>
      </c>
      <c r="Z3922" s="342">
        <f t="shared" si="452"/>
        <v>0</v>
      </c>
      <c r="AA3922" s="342">
        <f t="shared" si="452"/>
        <v>0</v>
      </c>
      <c r="AB3922" s="342">
        <f t="shared" si="452"/>
        <v>0</v>
      </c>
      <c r="AC3922" s="109">
        <f t="shared" si="451"/>
        <v>0</v>
      </c>
      <c r="AD3922" s="109">
        <f>IF(C3922=A_Stammdaten!$B$12,E_SAV!$S3922-E_SAV!$AE3922,HLOOKUP(A_Stammdaten!$B$12-1,$AF$4:$AL$4004,ROW(C3922)-3,FALSE)-$AE3922)</f>
        <v>0</v>
      </c>
      <c r="AE3922" s="109">
        <f>HLOOKUP(A_Stammdaten!$B$12,$AF$4:$AL$4004,ROW(C3922)-3,FALSE)</f>
        <v>0</v>
      </c>
      <c r="AF3922" s="109">
        <f t="shared" si="449"/>
        <v>0</v>
      </c>
      <c r="AG3922" s="109">
        <f t="shared" si="447"/>
        <v>0</v>
      </c>
      <c r="AH3922" s="109">
        <f t="shared" si="447"/>
        <v>0</v>
      </c>
      <c r="AI3922" s="109">
        <f t="shared" si="447"/>
        <v>0</v>
      </c>
      <c r="AJ3922" s="109">
        <f t="shared" si="446"/>
        <v>0</v>
      </c>
      <c r="AK3922" s="109">
        <f t="shared" si="446"/>
        <v>0</v>
      </c>
      <c r="AL3922" s="109">
        <f t="shared" si="446"/>
        <v>0</v>
      </c>
    </row>
    <row r="3923" spans="1:38" x14ac:dyDescent="0.3">
      <c r="A3923" s="421"/>
      <c r="B3923" s="421"/>
      <c r="C3923" s="422"/>
      <c r="D3923" s="423"/>
      <c r="E3923" s="421"/>
      <c r="F3923" s="421"/>
      <c r="G3923" s="421"/>
      <c r="H3923" s="421"/>
      <c r="I3923" s="421"/>
      <c r="J3923" s="421"/>
      <c r="K3923" s="421"/>
      <c r="L3923" s="421"/>
      <c r="M3923" s="423"/>
      <c r="N3923" s="340">
        <f>IF(C3923&gt;A_Stammdaten!$B$12,0,SUM(E3923,F3923,H3923,J3923:K3923)-SUM(G3923,I3923,L3923:M3923))</f>
        <v>0</v>
      </c>
      <c r="O3923" s="421"/>
      <c r="P3923" s="421"/>
      <c r="Q3923" s="421"/>
      <c r="R3923" s="421"/>
      <c r="S3923" s="108">
        <f t="shared" si="450"/>
        <v>0</v>
      </c>
      <c r="T3923" s="341">
        <f>IF(ISBLANK($B3923),0,VLOOKUP($B3923,Listen!$A$2:$C$45,2,FALSE))</f>
        <v>0</v>
      </c>
      <c r="U3923" s="341">
        <f>IF(ISBLANK($B3923),0,VLOOKUP($B3923,Listen!$A$2:$C$45,3,FALSE))</f>
        <v>0</v>
      </c>
      <c r="V3923" s="342">
        <f t="shared" si="448"/>
        <v>0</v>
      </c>
      <c r="W3923" s="342">
        <f t="shared" si="452"/>
        <v>0</v>
      </c>
      <c r="X3923" s="342">
        <f t="shared" si="452"/>
        <v>0</v>
      </c>
      <c r="Y3923" s="342">
        <f t="shared" si="452"/>
        <v>0</v>
      </c>
      <c r="Z3923" s="342">
        <f t="shared" si="452"/>
        <v>0</v>
      </c>
      <c r="AA3923" s="342">
        <f t="shared" si="452"/>
        <v>0</v>
      </c>
      <c r="AB3923" s="342">
        <f t="shared" si="452"/>
        <v>0</v>
      </c>
      <c r="AC3923" s="109">
        <f t="shared" si="451"/>
        <v>0</v>
      </c>
      <c r="AD3923" s="109">
        <f>IF(C3923=A_Stammdaten!$B$12,E_SAV!$S3923-E_SAV!$AE3923,HLOOKUP(A_Stammdaten!$B$12-1,$AF$4:$AL$4004,ROW(C3923)-3,FALSE)-$AE3923)</f>
        <v>0</v>
      </c>
      <c r="AE3923" s="109">
        <f>HLOOKUP(A_Stammdaten!$B$12,$AF$4:$AL$4004,ROW(C3923)-3,FALSE)</f>
        <v>0</v>
      </c>
      <c r="AF3923" s="109">
        <f t="shared" si="449"/>
        <v>0</v>
      </c>
      <c r="AG3923" s="109">
        <f t="shared" si="447"/>
        <v>0</v>
      </c>
      <c r="AH3923" s="109">
        <f t="shared" si="447"/>
        <v>0</v>
      </c>
      <c r="AI3923" s="109">
        <f t="shared" si="447"/>
        <v>0</v>
      </c>
      <c r="AJ3923" s="109">
        <f t="shared" si="446"/>
        <v>0</v>
      </c>
      <c r="AK3923" s="109">
        <f t="shared" si="446"/>
        <v>0</v>
      </c>
      <c r="AL3923" s="109">
        <f t="shared" si="446"/>
        <v>0</v>
      </c>
    </row>
    <row r="3924" spans="1:38" x14ac:dyDescent="0.3">
      <c r="A3924" s="421"/>
      <c r="B3924" s="421"/>
      <c r="C3924" s="422"/>
      <c r="D3924" s="423"/>
      <c r="E3924" s="421"/>
      <c r="F3924" s="421"/>
      <c r="G3924" s="421"/>
      <c r="H3924" s="421"/>
      <c r="I3924" s="421"/>
      <c r="J3924" s="421"/>
      <c r="K3924" s="421"/>
      <c r="L3924" s="421"/>
      <c r="M3924" s="423"/>
      <c r="N3924" s="340">
        <f>IF(C3924&gt;A_Stammdaten!$B$12,0,SUM(E3924,F3924,H3924,J3924:K3924)-SUM(G3924,I3924,L3924:M3924))</f>
        <v>0</v>
      </c>
      <c r="O3924" s="421"/>
      <c r="P3924" s="421"/>
      <c r="Q3924" s="421"/>
      <c r="R3924" s="421"/>
      <c r="S3924" s="108">
        <f t="shared" si="450"/>
        <v>0</v>
      </c>
      <c r="T3924" s="341">
        <f>IF(ISBLANK($B3924),0,VLOOKUP($B3924,Listen!$A$2:$C$45,2,FALSE))</f>
        <v>0</v>
      </c>
      <c r="U3924" s="341">
        <f>IF(ISBLANK($B3924),0,VLOOKUP($B3924,Listen!$A$2:$C$45,3,FALSE))</f>
        <v>0</v>
      </c>
      <c r="V3924" s="342">
        <f t="shared" si="448"/>
        <v>0</v>
      </c>
      <c r="W3924" s="342">
        <f t="shared" si="452"/>
        <v>0</v>
      </c>
      <c r="X3924" s="342">
        <f t="shared" si="452"/>
        <v>0</v>
      </c>
      <c r="Y3924" s="342">
        <f t="shared" si="452"/>
        <v>0</v>
      </c>
      <c r="Z3924" s="342">
        <f t="shared" si="452"/>
        <v>0</v>
      </c>
      <c r="AA3924" s="342">
        <f t="shared" si="452"/>
        <v>0</v>
      </c>
      <c r="AB3924" s="342">
        <f t="shared" si="452"/>
        <v>0</v>
      </c>
      <c r="AC3924" s="109">
        <f t="shared" si="451"/>
        <v>0</v>
      </c>
      <c r="AD3924" s="109">
        <f>IF(C3924=A_Stammdaten!$B$12,E_SAV!$S3924-E_SAV!$AE3924,HLOOKUP(A_Stammdaten!$B$12-1,$AF$4:$AL$4004,ROW(C3924)-3,FALSE)-$AE3924)</f>
        <v>0</v>
      </c>
      <c r="AE3924" s="109">
        <f>HLOOKUP(A_Stammdaten!$B$12,$AF$4:$AL$4004,ROW(C3924)-3,FALSE)</f>
        <v>0</v>
      </c>
      <c r="AF3924" s="109">
        <f t="shared" si="449"/>
        <v>0</v>
      </c>
      <c r="AG3924" s="109">
        <f t="shared" si="447"/>
        <v>0</v>
      </c>
      <c r="AH3924" s="109">
        <f t="shared" si="447"/>
        <v>0</v>
      </c>
      <c r="AI3924" s="109">
        <f t="shared" si="447"/>
        <v>0</v>
      </c>
      <c r="AJ3924" s="109">
        <f t="shared" si="446"/>
        <v>0</v>
      </c>
      <c r="AK3924" s="109">
        <f t="shared" si="446"/>
        <v>0</v>
      </c>
      <c r="AL3924" s="109">
        <f t="shared" si="446"/>
        <v>0</v>
      </c>
    </row>
    <row r="3925" spans="1:38" x14ac:dyDescent="0.3">
      <c r="A3925" s="421"/>
      <c r="B3925" s="421"/>
      <c r="C3925" s="422"/>
      <c r="D3925" s="423"/>
      <c r="E3925" s="421"/>
      <c r="F3925" s="421"/>
      <c r="G3925" s="421"/>
      <c r="H3925" s="421"/>
      <c r="I3925" s="421"/>
      <c r="J3925" s="421"/>
      <c r="K3925" s="421"/>
      <c r="L3925" s="421"/>
      <c r="M3925" s="423"/>
      <c r="N3925" s="340">
        <f>IF(C3925&gt;A_Stammdaten!$B$12,0,SUM(E3925,F3925,H3925,J3925:K3925)-SUM(G3925,I3925,L3925:M3925))</f>
        <v>0</v>
      </c>
      <c r="O3925" s="421"/>
      <c r="P3925" s="421"/>
      <c r="Q3925" s="421"/>
      <c r="R3925" s="421"/>
      <c r="S3925" s="108">
        <f t="shared" si="450"/>
        <v>0</v>
      </c>
      <c r="T3925" s="341">
        <f>IF(ISBLANK($B3925),0,VLOOKUP($B3925,Listen!$A$2:$C$45,2,FALSE))</f>
        <v>0</v>
      </c>
      <c r="U3925" s="341">
        <f>IF(ISBLANK($B3925),0,VLOOKUP($B3925,Listen!$A$2:$C$45,3,FALSE))</f>
        <v>0</v>
      </c>
      <c r="V3925" s="342">
        <f t="shared" si="448"/>
        <v>0</v>
      </c>
      <c r="W3925" s="342">
        <f t="shared" si="452"/>
        <v>0</v>
      </c>
      <c r="X3925" s="342">
        <f t="shared" si="452"/>
        <v>0</v>
      </c>
      <c r="Y3925" s="342">
        <f t="shared" si="452"/>
        <v>0</v>
      </c>
      <c r="Z3925" s="342">
        <f t="shared" si="452"/>
        <v>0</v>
      </c>
      <c r="AA3925" s="342">
        <f t="shared" si="452"/>
        <v>0</v>
      </c>
      <c r="AB3925" s="342">
        <f t="shared" si="452"/>
        <v>0</v>
      </c>
      <c r="AC3925" s="109">
        <f t="shared" si="451"/>
        <v>0</v>
      </c>
      <c r="AD3925" s="109">
        <f>IF(C3925=A_Stammdaten!$B$12,E_SAV!$S3925-E_SAV!$AE3925,HLOOKUP(A_Stammdaten!$B$12-1,$AF$4:$AL$4004,ROW(C3925)-3,FALSE)-$AE3925)</f>
        <v>0</v>
      </c>
      <c r="AE3925" s="109">
        <f>HLOOKUP(A_Stammdaten!$B$12,$AF$4:$AL$4004,ROW(C3925)-3,FALSE)</f>
        <v>0</v>
      </c>
      <c r="AF3925" s="109">
        <f t="shared" si="449"/>
        <v>0</v>
      </c>
      <c r="AG3925" s="109">
        <f t="shared" si="447"/>
        <v>0</v>
      </c>
      <c r="AH3925" s="109">
        <f t="shared" si="447"/>
        <v>0</v>
      </c>
      <c r="AI3925" s="109">
        <f t="shared" si="447"/>
        <v>0</v>
      </c>
      <c r="AJ3925" s="109">
        <f t="shared" si="446"/>
        <v>0</v>
      </c>
      <c r="AK3925" s="109">
        <f t="shared" si="446"/>
        <v>0</v>
      </c>
      <c r="AL3925" s="109">
        <f t="shared" si="446"/>
        <v>0</v>
      </c>
    </row>
    <row r="3926" spans="1:38" x14ac:dyDescent="0.3">
      <c r="A3926" s="421"/>
      <c r="B3926" s="421"/>
      <c r="C3926" s="422"/>
      <c r="D3926" s="423"/>
      <c r="E3926" s="421"/>
      <c r="F3926" s="421"/>
      <c r="G3926" s="421"/>
      <c r="H3926" s="421"/>
      <c r="I3926" s="421"/>
      <c r="J3926" s="421"/>
      <c r="K3926" s="421"/>
      <c r="L3926" s="421"/>
      <c r="M3926" s="423"/>
      <c r="N3926" s="340">
        <f>IF(C3926&gt;A_Stammdaten!$B$12,0,SUM(E3926,F3926,H3926,J3926:K3926)-SUM(G3926,I3926,L3926:M3926))</f>
        <v>0</v>
      </c>
      <c r="O3926" s="421"/>
      <c r="P3926" s="421"/>
      <c r="Q3926" s="421"/>
      <c r="R3926" s="421"/>
      <c r="S3926" s="108">
        <f t="shared" si="450"/>
        <v>0</v>
      </c>
      <c r="T3926" s="341">
        <f>IF(ISBLANK($B3926),0,VLOOKUP($B3926,Listen!$A$2:$C$45,2,FALSE))</f>
        <v>0</v>
      </c>
      <c r="U3926" s="341">
        <f>IF(ISBLANK($B3926),0,VLOOKUP($B3926,Listen!$A$2:$C$45,3,FALSE))</f>
        <v>0</v>
      </c>
      <c r="V3926" s="342">
        <f t="shared" si="448"/>
        <v>0</v>
      </c>
      <c r="W3926" s="342">
        <f t="shared" si="452"/>
        <v>0</v>
      </c>
      <c r="X3926" s="342">
        <f t="shared" si="452"/>
        <v>0</v>
      </c>
      <c r="Y3926" s="342">
        <f t="shared" si="452"/>
        <v>0</v>
      </c>
      <c r="Z3926" s="342">
        <f t="shared" si="452"/>
        <v>0</v>
      </c>
      <c r="AA3926" s="342">
        <f t="shared" si="452"/>
        <v>0</v>
      </c>
      <c r="AB3926" s="342">
        <f t="shared" si="452"/>
        <v>0</v>
      </c>
      <c r="AC3926" s="109">
        <f t="shared" si="451"/>
        <v>0</v>
      </c>
      <c r="AD3926" s="109">
        <f>IF(C3926=A_Stammdaten!$B$12,E_SAV!$S3926-E_SAV!$AE3926,HLOOKUP(A_Stammdaten!$B$12-1,$AF$4:$AL$4004,ROW(C3926)-3,FALSE)-$AE3926)</f>
        <v>0</v>
      </c>
      <c r="AE3926" s="109">
        <f>HLOOKUP(A_Stammdaten!$B$12,$AF$4:$AL$4004,ROW(C3926)-3,FALSE)</f>
        <v>0</v>
      </c>
      <c r="AF3926" s="109">
        <f t="shared" si="449"/>
        <v>0</v>
      </c>
      <c r="AG3926" s="109">
        <f t="shared" si="447"/>
        <v>0</v>
      </c>
      <c r="AH3926" s="109">
        <f t="shared" si="447"/>
        <v>0</v>
      </c>
      <c r="AI3926" s="109">
        <f t="shared" si="447"/>
        <v>0</v>
      </c>
      <c r="AJ3926" s="109">
        <f t="shared" si="446"/>
        <v>0</v>
      </c>
      <c r="AK3926" s="109">
        <f t="shared" si="446"/>
        <v>0</v>
      </c>
      <c r="AL3926" s="109">
        <f t="shared" si="446"/>
        <v>0</v>
      </c>
    </row>
    <row r="3927" spans="1:38" x14ac:dyDescent="0.3">
      <c r="A3927" s="421"/>
      <c r="B3927" s="421"/>
      <c r="C3927" s="422"/>
      <c r="D3927" s="423"/>
      <c r="E3927" s="421"/>
      <c r="F3927" s="421"/>
      <c r="G3927" s="421"/>
      <c r="H3927" s="421"/>
      <c r="I3927" s="421"/>
      <c r="J3927" s="421"/>
      <c r="K3927" s="421"/>
      <c r="L3927" s="421"/>
      <c r="M3927" s="423"/>
      <c r="N3927" s="340">
        <f>IF(C3927&gt;A_Stammdaten!$B$12,0,SUM(E3927,F3927,H3927,J3927:K3927)-SUM(G3927,I3927,L3927:M3927))</f>
        <v>0</v>
      </c>
      <c r="O3927" s="421"/>
      <c r="P3927" s="421"/>
      <c r="Q3927" s="421"/>
      <c r="R3927" s="421"/>
      <c r="S3927" s="108">
        <f t="shared" si="450"/>
        <v>0</v>
      </c>
      <c r="T3927" s="341">
        <f>IF(ISBLANK($B3927),0,VLOOKUP($B3927,Listen!$A$2:$C$45,2,FALSE))</f>
        <v>0</v>
      </c>
      <c r="U3927" s="341">
        <f>IF(ISBLANK($B3927),0,VLOOKUP($B3927,Listen!$A$2:$C$45,3,FALSE))</f>
        <v>0</v>
      </c>
      <c r="V3927" s="342">
        <f t="shared" si="448"/>
        <v>0</v>
      </c>
      <c r="W3927" s="342">
        <f t="shared" si="452"/>
        <v>0</v>
      </c>
      <c r="X3927" s="342">
        <f t="shared" si="452"/>
        <v>0</v>
      </c>
      <c r="Y3927" s="342">
        <f t="shared" si="452"/>
        <v>0</v>
      </c>
      <c r="Z3927" s="342">
        <f t="shared" si="452"/>
        <v>0</v>
      </c>
      <c r="AA3927" s="342">
        <f t="shared" si="452"/>
        <v>0</v>
      </c>
      <c r="AB3927" s="342">
        <f t="shared" si="452"/>
        <v>0</v>
      </c>
      <c r="AC3927" s="109">
        <f t="shared" si="451"/>
        <v>0</v>
      </c>
      <c r="AD3927" s="109">
        <f>IF(C3927=A_Stammdaten!$B$12,E_SAV!$S3927-E_SAV!$AE3927,HLOOKUP(A_Stammdaten!$B$12-1,$AF$4:$AL$4004,ROW(C3927)-3,FALSE)-$AE3927)</f>
        <v>0</v>
      </c>
      <c r="AE3927" s="109">
        <f>HLOOKUP(A_Stammdaten!$B$12,$AF$4:$AL$4004,ROW(C3927)-3,FALSE)</f>
        <v>0</v>
      </c>
      <c r="AF3927" s="109">
        <f t="shared" si="449"/>
        <v>0</v>
      </c>
      <c r="AG3927" s="109">
        <f t="shared" si="447"/>
        <v>0</v>
      </c>
      <c r="AH3927" s="109">
        <f t="shared" si="447"/>
        <v>0</v>
      </c>
      <c r="AI3927" s="109">
        <f t="shared" si="447"/>
        <v>0</v>
      </c>
      <c r="AJ3927" s="109">
        <f t="shared" si="446"/>
        <v>0</v>
      </c>
      <c r="AK3927" s="109">
        <f t="shared" si="446"/>
        <v>0</v>
      </c>
      <c r="AL3927" s="109">
        <f t="shared" si="446"/>
        <v>0</v>
      </c>
    </row>
    <row r="3928" spans="1:38" x14ac:dyDescent="0.3">
      <c r="A3928" s="421"/>
      <c r="B3928" s="421"/>
      <c r="C3928" s="422"/>
      <c r="D3928" s="423"/>
      <c r="E3928" s="421"/>
      <c r="F3928" s="421"/>
      <c r="G3928" s="421"/>
      <c r="H3928" s="421"/>
      <c r="I3928" s="421"/>
      <c r="J3928" s="421"/>
      <c r="K3928" s="421"/>
      <c r="L3928" s="421"/>
      <c r="M3928" s="423"/>
      <c r="N3928" s="340">
        <f>IF(C3928&gt;A_Stammdaten!$B$12,0,SUM(E3928,F3928,H3928,J3928:K3928)-SUM(G3928,I3928,L3928:M3928))</f>
        <v>0</v>
      </c>
      <c r="O3928" s="421"/>
      <c r="P3928" s="421"/>
      <c r="Q3928" s="421"/>
      <c r="R3928" s="421"/>
      <c r="S3928" s="108">
        <f t="shared" si="450"/>
        <v>0</v>
      </c>
      <c r="T3928" s="341">
        <f>IF(ISBLANK($B3928),0,VLOOKUP($B3928,Listen!$A$2:$C$45,2,FALSE))</f>
        <v>0</v>
      </c>
      <c r="U3928" s="341">
        <f>IF(ISBLANK($B3928),0,VLOOKUP($B3928,Listen!$A$2:$C$45,3,FALSE))</f>
        <v>0</v>
      </c>
      <c r="V3928" s="342">
        <f t="shared" si="448"/>
        <v>0</v>
      </c>
      <c r="W3928" s="342">
        <f t="shared" si="452"/>
        <v>0</v>
      </c>
      <c r="X3928" s="342">
        <f t="shared" si="452"/>
        <v>0</v>
      </c>
      <c r="Y3928" s="342">
        <f t="shared" si="452"/>
        <v>0</v>
      </c>
      <c r="Z3928" s="342">
        <f t="shared" si="452"/>
        <v>0</v>
      </c>
      <c r="AA3928" s="342">
        <f t="shared" si="452"/>
        <v>0</v>
      </c>
      <c r="AB3928" s="342">
        <f t="shared" si="452"/>
        <v>0</v>
      </c>
      <c r="AC3928" s="109">
        <f t="shared" si="451"/>
        <v>0</v>
      </c>
      <c r="AD3928" s="109">
        <f>IF(C3928=A_Stammdaten!$B$12,E_SAV!$S3928-E_SAV!$AE3928,HLOOKUP(A_Stammdaten!$B$12-1,$AF$4:$AL$4004,ROW(C3928)-3,FALSE)-$AE3928)</f>
        <v>0</v>
      </c>
      <c r="AE3928" s="109">
        <f>HLOOKUP(A_Stammdaten!$B$12,$AF$4:$AL$4004,ROW(C3928)-3,FALSE)</f>
        <v>0</v>
      </c>
      <c r="AF3928" s="109">
        <f t="shared" si="449"/>
        <v>0</v>
      </c>
      <c r="AG3928" s="109">
        <f t="shared" si="447"/>
        <v>0</v>
      </c>
      <c r="AH3928" s="109">
        <f t="shared" si="447"/>
        <v>0</v>
      </c>
      <c r="AI3928" s="109">
        <f t="shared" si="447"/>
        <v>0</v>
      </c>
      <c r="AJ3928" s="109">
        <f t="shared" si="446"/>
        <v>0</v>
      </c>
      <c r="AK3928" s="109">
        <f t="shared" si="446"/>
        <v>0</v>
      </c>
      <c r="AL3928" s="109">
        <f t="shared" si="446"/>
        <v>0</v>
      </c>
    </row>
    <row r="3929" spans="1:38" x14ac:dyDescent="0.3">
      <c r="A3929" s="421"/>
      <c r="B3929" s="421"/>
      <c r="C3929" s="422"/>
      <c r="D3929" s="423"/>
      <c r="E3929" s="421"/>
      <c r="F3929" s="421"/>
      <c r="G3929" s="421"/>
      <c r="H3929" s="421"/>
      <c r="I3929" s="421"/>
      <c r="J3929" s="421"/>
      <c r="K3929" s="421"/>
      <c r="L3929" s="421"/>
      <c r="M3929" s="423"/>
      <c r="N3929" s="340">
        <f>IF(C3929&gt;A_Stammdaten!$B$12,0,SUM(E3929,F3929,H3929,J3929:K3929)-SUM(G3929,I3929,L3929:M3929))</f>
        <v>0</v>
      </c>
      <c r="O3929" s="421"/>
      <c r="P3929" s="421"/>
      <c r="Q3929" s="421"/>
      <c r="R3929" s="421"/>
      <c r="S3929" s="108">
        <f t="shared" si="450"/>
        <v>0</v>
      </c>
      <c r="T3929" s="341">
        <f>IF(ISBLANK($B3929),0,VLOOKUP($B3929,Listen!$A$2:$C$45,2,FALSE))</f>
        <v>0</v>
      </c>
      <c r="U3929" s="341">
        <f>IF(ISBLANK($B3929),0,VLOOKUP($B3929,Listen!$A$2:$C$45,3,FALSE))</f>
        <v>0</v>
      </c>
      <c r="V3929" s="342">
        <f t="shared" si="448"/>
        <v>0</v>
      </c>
      <c r="W3929" s="342">
        <f t="shared" si="452"/>
        <v>0</v>
      </c>
      <c r="X3929" s="342">
        <f t="shared" si="452"/>
        <v>0</v>
      </c>
      <c r="Y3929" s="342">
        <f t="shared" si="452"/>
        <v>0</v>
      </c>
      <c r="Z3929" s="342">
        <f t="shared" si="452"/>
        <v>0</v>
      </c>
      <c r="AA3929" s="342">
        <f t="shared" si="452"/>
        <v>0</v>
      </c>
      <c r="AB3929" s="342">
        <f t="shared" si="452"/>
        <v>0</v>
      </c>
      <c r="AC3929" s="109">
        <f t="shared" si="451"/>
        <v>0</v>
      </c>
      <c r="AD3929" s="109">
        <f>IF(C3929=A_Stammdaten!$B$12,E_SAV!$S3929-E_SAV!$AE3929,HLOOKUP(A_Stammdaten!$B$12-1,$AF$4:$AL$4004,ROW(C3929)-3,FALSE)-$AE3929)</f>
        <v>0</v>
      </c>
      <c r="AE3929" s="109">
        <f>HLOOKUP(A_Stammdaten!$B$12,$AF$4:$AL$4004,ROW(C3929)-3,FALSE)</f>
        <v>0</v>
      </c>
      <c r="AF3929" s="109">
        <f t="shared" si="449"/>
        <v>0</v>
      </c>
      <c r="AG3929" s="109">
        <f t="shared" si="447"/>
        <v>0</v>
      </c>
      <c r="AH3929" s="109">
        <f t="shared" si="447"/>
        <v>0</v>
      </c>
      <c r="AI3929" s="109">
        <f t="shared" si="447"/>
        <v>0</v>
      </c>
      <c r="AJ3929" s="109">
        <f t="shared" si="446"/>
        <v>0</v>
      </c>
      <c r="AK3929" s="109">
        <f t="shared" si="446"/>
        <v>0</v>
      </c>
      <c r="AL3929" s="109">
        <f t="shared" si="446"/>
        <v>0</v>
      </c>
    </row>
    <row r="3930" spans="1:38" x14ac:dyDescent="0.3">
      <c r="A3930" s="421"/>
      <c r="B3930" s="421"/>
      <c r="C3930" s="422"/>
      <c r="D3930" s="423"/>
      <c r="E3930" s="421"/>
      <c r="F3930" s="421"/>
      <c r="G3930" s="421"/>
      <c r="H3930" s="421"/>
      <c r="I3930" s="421"/>
      <c r="J3930" s="421"/>
      <c r="K3930" s="421"/>
      <c r="L3930" s="421"/>
      <c r="M3930" s="423"/>
      <c r="N3930" s="340">
        <f>IF(C3930&gt;A_Stammdaten!$B$12,0,SUM(E3930,F3930,H3930,J3930:K3930)-SUM(G3930,I3930,L3930:M3930))</f>
        <v>0</v>
      </c>
      <c r="O3930" s="421"/>
      <c r="P3930" s="421"/>
      <c r="Q3930" s="421"/>
      <c r="R3930" s="421"/>
      <c r="S3930" s="108">
        <f t="shared" si="450"/>
        <v>0</v>
      </c>
      <c r="T3930" s="341">
        <f>IF(ISBLANK($B3930),0,VLOOKUP($B3930,Listen!$A$2:$C$45,2,FALSE))</f>
        <v>0</v>
      </c>
      <c r="U3930" s="341">
        <f>IF(ISBLANK($B3930),0,VLOOKUP($B3930,Listen!$A$2:$C$45,3,FALSE))</f>
        <v>0</v>
      </c>
      <c r="V3930" s="342">
        <f t="shared" si="448"/>
        <v>0</v>
      </c>
      <c r="W3930" s="342">
        <f t="shared" si="452"/>
        <v>0</v>
      </c>
      <c r="X3930" s="342">
        <f t="shared" si="452"/>
        <v>0</v>
      </c>
      <c r="Y3930" s="342">
        <f t="shared" si="452"/>
        <v>0</v>
      </c>
      <c r="Z3930" s="342">
        <f t="shared" si="452"/>
        <v>0</v>
      </c>
      <c r="AA3930" s="342">
        <f t="shared" si="452"/>
        <v>0</v>
      </c>
      <c r="AB3930" s="342">
        <f t="shared" si="452"/>
        <v>0</v>
      </c>
      <c r="AC3930" s="109">
        <f t="shared" si="451"/>
        <v>0</v>
      </c>
      <c r="AD3930" s="109">
        <f>IF(C3930=A_Stammdaten!$B$12,E_SAV!$S3930-E_SAV!$AE3930,HLOOKUP(A_Stammdaten!$B$12-1,$AF$4:$AL$4004,ROW(C3930)-3,FALSE)-$AE3930)</f>
        <v>0</v>
      </c>
      <c r="AE3930" s="109">
        <f>HLOOKUP(A_Stammdaten!$B$12,$AF$4:$AL$4004,ROW(C3930)-3,FALSE)</f>
        <v>0</v>
      </c>
      <c r="AF3930" s="109">
        <f t="shared" si="449"/>
        <v>0</v>
      </c>
      <c r="AG3930" s="109">
        <f t="shared" si="447"/>
        <v>0</v>
      </c>
      <c r="AH3930" s="109">
        <f t="shared" si="447"/>
        <v>0</v>
      </c>
      <c r="AI3930" s="109">
        <f t="shared" si="447"/>
        <v>0</v>
      </c>
      <c r="AJ3930" s="109">
        <f t="shared" si="446"/>
        <v>0</v>
      </c>
      <c r="AK3930" s="109">
        <f t="shared" si="446"/>
        <v>0</v>
      </c>
      <c r="AL3930" s="109">
        <f t="shared" si="446"/>
        <v>0</v>
      </c>
    </row>
    <row r="3931" spans="1:38" x14ac:dyDescent="0.3">
      <c r="A3931" s="421"/>
      <c r="B3931" s="421"/>
      <c r="C3931" s="422"/>
      <c r="D3931" s="423"/>
      <c r="E3931" s="421"/>
      <c r="F3931" s="421"/>
      <c r="G3931" s="421"/>
      <c r="H3931" s="421"/>
      <c r="I3931" s="421"/>
      <c r="J3931" s="421"/>
      <c r="K3931" s="421"/>
      <c r="L3931" s="421"/>
      <c r="M3931" s="423"/>
      <c r="N3931" s="340">
        <f>IF(C3931&gt;A_Stammdaten!$B$12,0,SUM(E3931,F3931,H3931,J3931:K3931)-SUM(G3931,I3931,L3931:M3931))</f>
        <v>0</v>
      </c>
      <c r="O3931" s="421"/>
      <c r="P3931" s="421"/>
      <c r="Q3931" s="421"/>
      <c r="R3931" s="421"/>
      <c r="S3931" s="108">
        <f t="shared" si="450"/>
        <v>0</v>
      </c>
      <c r="T3931" s="341">
        <f>IF(ISBLANK($B3931),0,VLOOKUP($B3931,Listen!$A$2:$C$45,2,FALSE))</f>
        <v>0</v>
      </c>
      <c r="U3931" s="341">
        <f>IF(ISBLANK($B3931),0,VLOOKUP($B3931,Listen!$A$2:$C$45,3,FALSE))</f>
        <v>0</v>
      </c>
      <c r="V3931" s="342">
        <f t="shared" si="448"/>
        <v>0</v>
      </c>
      <c r="W3931" s="342">
        <f t="shared" si="452"/>
        <v>0</v>
      </c>
      <c r="X3931" s="342">
        <f t="shared" si="452"/>
        <v>0</v>
      </c>
      <c r="Y3931" s="342">
        <f t="shared" si="452"/>
        <v>0</v>
      </c>
      <c r="Z3931" s="342">
        <f t="shared" si="452"/>
        <v>0</v>
      </c>
      <c r="AA3931" s="342">
        <f t="shared" si="452"/>
        <v>0</v>
      </c>
      <c r="AB3931" s="342">
        <f t="shared" si="452"/>
        <v>0</v>
      </c>
      <c r="AC3931" s="109">
        <f t="shared" si="451"/>
        <v>0</v>
      </c>
      <c r="AD3931" s="109">
        <f>IF(C3931=A_Stammdaten!$B$12,E_SAV!$S3931-E_SAV!$AE3931,HLOOKUP(A_Stammdaten!$B$12-1,$AF$4:$AL$4004,ROW(C3931)-3,FALSE)-$AE3931)</f>
        <v>0</v>
      </c>
      <c r="AE3931" s="109">
        <f>HLOOKUP(A_Stammdaten!$B$12,$AF$4:$AL$4004,ROW(C3931)-3,FALSE)</f>
        <v>0</v>
      </c>
      <c r="AF3931" s="109">
        <f t="shared" si="449"/>
        <v>0</v>
      </c>
      <c r="AG3931" s="109">
        <f t="shared" si="447"/>
        <v>0</v>
      </c>
      <c r="AH3931" s="109">
        <f t="shared" si="447"/>
        <v>0</v>
      </c>
      <c r="AI3931" s="109">
        <f t="shared" si="447"/>
        <v>0</v>
      </c>
      <c r="AJ3931" s="109">
        <f t="shared" si="446"/>
        <v>0</v>
      </c>
      <c r="AK3931" s="109">
        <f t="shared" si="446"/>
        <v>0</v>
      </c>
      <c r="AL3931" s="109">
        <f t="shared" si="446"/>
        <v>0</v>
      </c>
    </row>
    <row r="3932" spans="1:38" x14ac:dyDescent="0.3">
      <c r="A3932" s="421"/>
      <c r="B3932" s="421"/>
      <c r="C3932" s="422"/>
      <c r="D3932" s="423"/>
      <c r="E3932" s="421"/>
      <c r="F3932" s="421"/>
      <c r="G3932" s="421"/>
      <c r="H3932" s="421"/>
      <c r="I3932" s="421"/>
      <c r="J3932" s="421"/>
      <c r="K3932" s="421"/>
      <c r="L3932" s="421"/>
      <c r="M3932" s="423"/>
      <c r="N3932" s="340">
        <f>IF(C3932&gt;A_Stammdaten!$B$12,0,SUM(E3932,F3932,H3932,J3932:K3932)-SUM(G3932,I3932,L3932:M3932))</f>
        <v>0</v>
      </c>
      <c r="O3932" s="421"/>
      <c r="P3932" s="421"/>
      <c r="Q3932" s="421"/>
      <c r="R3932" s="421"/>
      <c r="S3932" s="108">
        <f t="shared" si="450"/>
        <v>0</v>
      </c>
      <c r="T3932" s="341">
        <f>IF(ISBLANK($B3932),0,VLOOKUP($B3932,Listen!$A$2:$C$45,2,FALSE))</f>
        <v>0</v>
      </c>
      <c r="U3932" s="341">
        <f>IF(ISBLANK($B3932),0,VLOOKUP($B3932,Listen!$A$2:$C$45,3,FALSE))</f>
        <v>0</v>
      </c>
      <c r="V3932" s="342">
        <f t="shared" si="448"/>
        <v>0</v>
      </c>
      <c r="W3932" s="342">
        <f t="shared" si="452"/>
        <v>0</v>
      </c>
      <c r="X3932" s="342">
        <f t="shared" si="452"/>
        <v>0</v>
      </c>
      <c r="Y3932" s="342">
        <f t="shared" si="452"/>
        <v>0</v>
      </c>
      <c r="Z3932" s="342">
        <f t="shared" si="452"/>
        <v>0</v>
      </c>
      <c r="AA3932" s="342">
        <f t="shared" si="452"/>
        <v>0</v>
      </c>
      <c r="AB3932" s="342">
        <f t="shared" si="452"/>
        <v>0</v>
      </c>
      <c r="AC3932" s="109">
        <f t="shared" si="451"/>
        <v>0</v>
      </c>
      <c r="AD3932" s="109">
        <f>IF(C3932=A_Stammdaten!$B$12,E_SAV!$S3932-E_SAV!$AE3932,HLOOKUP(A_Stammdaten!$B$12-1,$AF$4:$AL$4004,ROW(C3932)-3,FALSE)-$AE3932)</f>
        <v>0</v>
      </c>
      <c r="AE3932" s="109">
        <f>HLOOKUP(A_Stammdaten!$B$12,$AF$4:$AL$4004,ROW(C3932)-3,FALSE)</f>
        <v>0</v>
      </c>
      <c r="AF3932" s="109">
        <f t="shared" si="449"/>
        <v>0</v>
      </c>
      <c r="AG3932" s="109">
        <f t="shared" si="447"/>
        <v>0</v>
      </c>
      <c r="AH3932" s="109">
        <f t="shared" si="447"/>
        <v>0</v>
      </c>
      <c r="AI3932" s="109">
        <f t="shared" si="447"/>
        <v>0</v>
      </c>
      <c r="AJ3932" s="109">
        <f t="shared" si="446"/>
        <v>0</v>
      </c>
      <c r="AK3932" s="109">
        <f t="shared" si="446"/>
        <v>0</v>
      </c>
      <c r="AL3932" s="109">
        <f t="shared" si="446"/>
        <v>0</v>
      </c>
    </row>
    <row r="3933" spans="1:38" x14ac:dyDescent="0.3">
      <c r="A3933" s="421"/>
      <c r="B3933" s="421"/>
      <c r="C3933" s="422"/>
      <c r="D3933" s="423"/>
      <c r="E3933" s="421"/>
      <c r="F3933" s="421"/>
      <c r="G3933" s="421"/>
      <c r="H3933" s="421"/>
      <c r="I3933" s="421"/>
      <c r="J3933" s="421"/>
      <c r="K3933" s="421"/>
      <c r="L3933" s="421"/>
      <c r="M3933" s="423"/>
      <c r="N3933" s="340">
        <f>IF(C3933&gt;A_Stammdaten!$B$12,0,SUM(E3933,F3933,H3933,J3933:K3933)-SUM(G3933,I3933,L3933:M3933))</f>
        <v>0</v>
      </c>
      <c r="O3933" s="421"/>
      <c r="P3933" s="421"/>
      <c r="Q3933" s="421"/>
      <c r="R3933" s="421"/>
      <c r="S3933" s="108">
        <f t="shared" si="450"/>
        <v>0</v>
      </c>
      <c r="T3933" s="341">
        <f>IF(ISBLANK($B3933),0,VLOOKUP($B3933,Listen!$A$2:$C$45,2,FALSE))</f>
        <v>0</v>
      </c>
      <c r="U3933" s="341">
        <f>IF(ISBLANK($B3933),0,VLOOKUP($B3933,Listen!$A$2:$C$45,3,FALSE))</f>
        <v>0</v>
      </c>
      <c r="V3933" s="342">
        <f t="shared" si="448"/>
        <v>0</v>
      </c>
      <c r="W3933" s="342">
        <f t="shared" si="452"/>
        <v>0</v>
      </c>
      <c r="X3933" s="342">
        <f t="shared" si="452"/>
        <v>0</v>
      </c>
      <c r="Y3933" s="342">
        <f t="shared" si="452"/>
        <v>0</v>
      </c>
      <c r="Z3933" s="342">
        <f t="shared" si="452"/>
        <v>0</v>
      </c>
      <c r="AA3933" s="342">
        <f t="shared" si="452"/>
        <v>0</v>
      </c>
      <c r="AB3933" s="342">
        <f t="shared" si="452"/>
        <v>0</v>
      </c>
      <c r="AC3933" s="109">
        <f t="shared" si="451"/>
        <v>0</v>
      </c>
      <c r="AD3933" s="109">
        <f>IF(C3933=A_Stammdaten!$B$12,E_SAV!$S3933-E_SAV!$AE3933,HLOOKUP(A_Stammdaten!$B$12-1,$AF$4:$AL$4004,ROW(C3933)-3,FALSE)-$AE3933)</f>
        <v>0</v>
      </c>
      <c r="AE3933" s="109">
        <f>HLOOKUP(A_Stammdaten!$B$12,$AF$4:$AL$4004,ROW(C3933)-3,FALSE)</f>
        <v>0</v>
      </c>
      <c r="AF3933" s="109">
        <f t="shared" si="449"/>
        <v>0</v>
      </c>
      <c r="AG3933" s="109">
        <f t="shared" si="447"/>
        <v>0</v>
      </c>
      <c r="AH3933" s="109">
        <f t="shared" si="447"/>
        <v>0</v>
      </c>
      <c r="AI3933" s="109">
        <f t="shared" si="447"/>
        <v>0</v>
      </c>
      <c r="AJ3933" s="109">
        <f t="shared" si="446"/>
        <v>0</v>
      </c>
      <c r="AK3933" s="109">
        <f t="shared" si="446"/>
        <v>0</v>
      </c>
      <c r="AL3933" s="109">
        <f t="shared" si="446"/>
        <v>0</v>
      </c>
    </row>
    <row r="3934" spans="1:38" x14ac:dyDescent="0.3">
      <c r="A3934" s="421"/>
      <c r="B3934" s="421"/>
      <c r="C3934" s="422"/>
      <c r="D3934" s="423"/>
      <c r="E3934" s="421"/>
      <c r="F3934" s="421"/>
      <c r="G3934" s="421"/>
      <c r="H3934" s="421"/>
      <c r="I3934" s="421"/>
      <c r="J3934" s="421"/>
      <c r="K3934" s="421"/>
      <c r="L3934" s="421"/>
      <c r="M3934" s="423"/>
      <c r="N3934" s="340">
        <f>IF(C3934&gt;A_Stammdaten!$B$12,0,SUM(E3934,F3934,H3934,J3934:K3934)-SUM(G3934,I3934,L3934:M3934))</f>
        <v>0</v>
      </c>
      <c r="O3934" s="421"/>
      <c r="P3934" s="421"/>
      <c r="Q3934" s="421"/>
      <c r="R3934" s="421"/>
      <c r="S3934" s="108">
        <f t="shared" si="450"/>
        <v>0</v>
      </c>
      <c r="T3934" s="341">
        <f>IF(ISBLANK($B3934),0,VLOOKUP($B3934,Listen!$A$2:$C$45,2,FALSE))</f>
        <v>0</v>
      </c>
      <c r="U3934" s="341">
        <f>IF(ISBLANK($B3934),0,VLOOKUP($B3934,Listen!$A$2:$C$45,3,FALSE))</f>
        <v>0</v>
      </c>
      <c r="V3934" s="342">
        <f t="shared" si="448"/>
        <v>0</v>
      </c>
      <c r="W3934" s="342">
        <f t="shared" si="452"/>
        <v>0</v>
      </c>
      <c r="X3934" s="342">
        <f t="shared" si="452"/>
        <v>0</v>
      </c>
      <c r="Y3934" s="342">
        <f t="shared" si="452"/>
        <v>0</v>
      </c>
      <c r="Z3934" s="342">
        <f t="shared" si="452"/>
        <v>0</v>
      </c>
      <c r="AA3934" s="342">
        <f t="shared" si="452"/>
        <v>0</v>
      </c>
      <c r="AB3934" s="342">
        <f t="shared" si="452"/>
        <v>0</v>
      </c>
      <c r="AC3934" s="109">
        <f t="shared" si="451"/>
        <v>0</v>
      </c>
      <c r="AD3934" s="109">
        <f>IF(C3934=A_Stammdaten!$B$12,E_SAV!$S3934-E_SAV!$AE3934,HLOOKUP(A_Stammdaten!$B$12-1,$AF$4:$AL$4004,ROW(C3934)-3,FALSE)-$AE3934)</f>
        <v>0</v>
      </c>
      <c r="AE3934" s="109">
        <f>HLOOKUP(A_Stammdaten!$B$12,$AF$4:$AL$4004,ROW(C3934)-3,FALSE)</f>
        <v>0</v>
      </c>
      <c r="AF3934" s="109">
        <f t="shared" si="449"/>
        <v>0</v>
      </c>
      <c r="AG3934" s="109">
        <f t="shared" si="447"/>
        <v>0</v>
      </c>
      <c r="AH3934" s="109">
        <f t="shared" si="447"/>
        <v>0</v>
      </c>
      <c r="AI3934" s="109">
        <f t="shared" si="447"/>
        <v>0</v>
      </c>
      <c r="AJ3934" s="109">
        <f t="shared" si="446"/>
        <v>0</v>
      </c>
      <c r="AK3934" s="109">
        <f t="shared" si="446"/>
        <v>0</v>
      </c>
      <c r="AL3934" s="109">
        <f t="shared" si="446"/>
        <v>0</v>
      </c>
    </row>
    <row r="3935" spans="1:38" x14ac:dyDescent="0.3">
      <c r="A3935" s="421"/>
      <c r="B3935" s="421"/>
      <c r="C3935" s="422"/>
      <c r="D3935" s="423"/>
      <c r="E3935" s="421"/>
      <c r="F3935" s="421"/>
      <c r="G3935" s="421"/>
      <c r="H3935" s="421"/>
      <c r="I3935" s="421"/>
      <c r="J3935" s="421"/>
      <c r="K3935" s="421"/>
      <c r="L3935" s="421"/>
      <c r="M3935" s="423"/>
      <c r="N3935" s="340">
        <f>IF(C3935&gt;A_Stammdaten!$B$12,0,SUM(E3935,F3935,H3935,J3935:K3935)-SUM(G3935,I3935,L3935:M3935))</f>
        <v>0</v>
      </c>
      <c r="O3935" s="421"/>
      <c r="P3935" s="421"/>
      <c r="Q3935" s="421"/>
      <c r="R3935" s="421"/>
      <c r="S3935" s="108">
        <f t="shared" si="450"/>
        <v>0</v>
      </c>
      <c r="T3935" s="341">
        <f>IF(ISBLANK($B3935),0,VLOOKUP($B3935,Listen!$A$2:$C$45,2,FALSE))</f>
        <v>0</v>
      </c>
      <c r="U3935" s="341">
        <f>IF(ISBLANK($B3935),0,VLOOKUP($B3935,Listen!$A$2:$C$45,3,FALSE))</f>
        <v>0</v>
      </c>
      <c r="V3935" s="342">
        <f t="shared" si="448"/>
        <v>0</v>
      </c>
      <c r="W3935" s="342">
        <f t="shared" si="452"/>
        <v>0</v>
      </c>
      <c r="X3935" s="342">
        <f t="shared" si="452"/>
        <v>0</v>
      </c>
      <c r="Y3935" s="342">
        <f t="shared" si="452"/>
        <v>0</v>
      </c>
      <c r="Z3935" s="342">
        <f t="shared" si="452"/>
        <v>0</v>
      </c>
      <c r="AA3935" s="342">
        <f t="shared" si="452"/>
        <v>0</v>
      </c>
      <c r="AB3935" s="342">
        <f t="shared" si="452"/>
        <v>0</v>
      </c>
      <c r="AC3935" s="109">
        <f t="shared" si="451"/>
        <v>0</v>
      </c>
      <c r="AD3935" s="109">
        <f>IF(C3935=A_Stammdaten!$B$12,E_SAV!$S3935-E_SAV!$AE3935,HLOOKUP(A_Stammdaten!$B$12-1,$AF$4:$AL$4004,ROW(C3935)-3,FALSE)-$AE3935)</f>
        <v>0</v>
      </c>
      <c r="AE3935" s="109">
        <f>HLOOKUP(A_Stammdaten!$B$12,$AF$4:$AL$4004,ROW(C3935)-3,FALSE)</f>
        <v>0</v>
      </c>
      <c r="AF3935" s="109">
        <f t="shared" si="449"/>
        <v>0</v>
      </c>
      <c r="AG3935" s="109">
        <f t="shared" si="447"/>
        <v>0</v>
      </c>
      <c r="AH3935" s="109">
        <f t="shared" si="447"/>
        <v>0</v>
      </c>
      <c r="AI3935" s="109">
        <f t="shared" si="447"/>
        <v>0</v>
      </c>
      <c r="AJ3935" s="109">
        <f t="shared" si="446"/>
        <v>0</v>
      </c>
      <c r="AK3935" s="109">
        <f t="shared" si="446"/>
        <v>0</v>
      </c>
      <c r="AL3935" s="109">
        <f t="shared" si="446"/>
        <v>0</v>
      </c>
    </row>
    <row r="3936" spans="1:38" x14ac:dyDescent="0.3">
      <c r="A3936" s="421"/>
      <c r="B3936" s="421"/>
      <c r="C3936" s="422"/>
      <c r="D3936" s="423"/>
      <c r="E3936" s="421"/>
      <c r="F3936" s="421"/>
      <c r="G3936" s="421"/>
      <c r="H3936" s="421"/>
      <c r="I3936" s="421"/>
      <c r="J3936" s="421"/>
      <c r="K3936" s="421"/>
      <c r="L3936" s="421"/>
      <c r="M3936" s="423"/>
      <c r="N3936" s="340">
        <f>IF(C3936&gt;A_Stammdaten!$B$12,0,SUM(E3936,F3936,H3936,J3936:K3936)-SUM(G3936,I3936,L3936:M3936))</f>
        <v>0</v>
      </c>
      <c r="O3936" s="421"/>
      <c r="P3936" s="421"/>
      <c r="Q3936" s="421"/>
      <c r="R3936" s="421"/>
      <c r="S3936" s="108">
        <f t="shared" si="450"/>
        <v>0</v>
      </c>
      <c r="T3936" s="341">
        <f>IF(ISBLANK($B3936),0,VLOOKUP($B3936,Listen!$A$2:$C$45,2,FALSE))</f>
        <v>0</v>
      </c>
      <c r="U3936" s="341">
        <f>IF(ISBLANK($B3936),0,VLOOKUP($B3936,Listen!$A$2:$C$45,3,FALSE))</f>
        <v>0</v>
      </c>
      <c r="V3936" s="342">
        <f t="shared" si="448"/>
        <v>0</v>
      </c>
      <c r="W3936" s="342">
        <f t="shared" si="452"/>
        <v>0</v>
      </c>
      <c r="X3936" s="342">
        <f t="shared" si="452"/>
        <v>0</v>
      </c>
      <c r="Y3936" s="342">
        <f t="shared" si="452"/>
        <v>0</v>
      </c>
      <c r="Z3936" s="342">
        <f t="shared" si="452"/>
        <v>0</v>
      </c>
      <c r="AA3936" s="342">
        <f t="shared" si="452"/>
        <v>0</v>
      </c>
      <c r="AB3936" s="342">
        <f t="shared" si="452"/>
        <v>0</v>
      </c>
      <c r="AC3936" s="109">
        <f t="shared" si="451"/>
        <v>0</v>
      </c>
      <c r="AD3936" s="109">
        <f>IF(C3936=A_Stammdaten!$B$12,E_SAV!$S3936-E_SAV!$AE3936,HLOOKUP(A_Stammdaten!$B$12-1,$AF$4:$AL$4004,ROW(C3936)-3,FALSE)-$AE3936)</f>
        <v>0</v>
      </c>
      <c r="AE3936" s="109">
        <f>HLOOKUP(A_Stammdaten!$B$12,$AF$4:$AL$4004,ROW(C3936)-3,FALSE)</f>
        <v>0</v>
      </c>
      <c r="AF3936" s="109">
        <f t="shared" si="449"/>
        <v>0</v>
      </c>
      <c r="AG3936" s="109">
        <f t="shared" si="447"/>
        <v>0</v>
      </c>
      <c r="AH3936" s="109">
        <f t="shared" si="447"/>
        <v>0</v>
      </c>
      <c r="AI3936" s="109">
        <f t="shared" si="447"/>
        <v>0</v>
      </c>
      <c r="AJ3936" s="109">
        <f t="shared" si="446"/>
        <v>0</v>
      </c>
      <c r="AK3936" s="109">
        <f t="shared" si="446"/>
        <v>0</v>
      </c>
      <c r="AL3936" s="109">
        <f t="shared" si="446"/>
        <v>0</v>
      </c>
    </row>
    <row r="3937" spans="1:38" x14ac:dyDescent="0.3">
      <c r="A3937" s="421"/>
      <c r="B3937" s="421"/>
      <c r="C3937" s="422"/>
      <c r="D3937" s="423"/>
      <c r="E3937" s="421"/>
      <c r="F3937" s="421"/>
      <c r="G3937" s="421"/>
      <c r="H3937" s="421"/>
      <c r="I3937" s="421"/>
      <c r="J3937" s="421"/>
      <c r="K3937" s="421"/>
      <c r="L3937" s="421"/>
      <c r="M3937" s="423"/>
      <c r="N3937" s="340">
        <f>IF(C3937&gt;A_Stammdaten!$B$12,0,SUM(E3937,F3937,H3937,J3937:K3937)-SUM(G3937,I3937,L3937:M3937))</f>
        <v>0</v>
      </c>
      <c r="O3937" s="421"/>
      <c r="P3937" s="421"/>
      <c r="Q3937" s="421"/>
      <c r="R3937" s="421"/>
      <c r="S3937" s="108">
        <f t="shared" si="450"/>
        <v>0</v>
      </c>
      <c r="T3937" s="341">
        <f>IF(ISBLANK($B3937),0,VLOOKUP($B3937,Listen!$A$2:$C$45,2,FALSE))</f>
        <v>0</v>
      </c>
      <c r="U3937" s="341">
        <f>IF(ISBLANK($B3937),0,VLOOKUP($B3937,Listen!$A$2:$C$45,3,FALSE))</f>
        <v>0</v>
      </c>
      <c r="V3937" s="342">
        <f t="shared" si="448"/>
        <v>0</v>
      </c>
      <c r="W3937" s="342">
        <f t="shared" si="452"/>
        <v>0</v>
      </c>
      <c r="X3937" s="342">
        <f t="shared" si="452"/>
        <v>0</v>
      </c>
      <c r="Y3937" s="342">
        <f t="shared" si="452"/>
        <v>0</v>
      </c>
      <c r="Z3937" s="342">
        <f t="shared" si="452"/>
        <v>0</v>
      </c>
      <c r="AA3937" s="342">
        <f t="shared" si="452"/>
        <v>0</v>
      </c>
      <c r="AB3937" s="342">
        <f t="shared" si="452"/>
        <v>0</v>
      </c>
      <c r="AC3937" s="109">
        <f t="shared" si="451"/>
        <v>0</v>
      </c>
      <c r="AD3937" s="109">
        <f>IF(C3937=A_Stammdaten!$B$12,E_SAV!$S3937-E_SAV!$AE3937,HLOOKUP(A_Stammdaten!$B$12-1,$AF$4:$AL$4004,ROW(C3937)-3,FALSE)-$AE3937)</f>
        <v>0</v>
      </c>
      <c r="AE3937" s="109">
        <f>HLOOKUP(A_Stammdaten!$B$12,$AF$4:$AL$4004,ROW(C3937)-3,FALSE)</f>
        <v>0</v>
      </c>
      <c r="AF3937" s="109">
        <f t="shared" si="449"/>
        <v>0</v>
      </c>
      <c r="AG3937" s="109">
        <f t="shared" si="447"/>
        <v>0</v>
      </c>
      <c r="AH3937" s="109">
        <f t="shared" si="447"/>
        <v>0</v>
      </c>
      <c r="AI3937" s="109">
        <f t="shared" si="447"/>
        <v>0</v>
      </c>
      <c r="AJ3937" s="109">
        <f t="shared" si="446"/>
        <v>0</v>
      </c>
      <c r="AK3937" s="109">
        <f t="shared" si="446"/>
        <v>0</v>
      </c>
      <c r="AL3937" s="109">
        <f t="shared" si="446"/>
        <v>0</v>
      </c>
    </row>
    <row r="3938" spans="1:38" x14ac:dyDescent="0.3">
      <c r="A3938" s="421"/>
      <c r="B3938" s="421"/>
      <c r="C3938" s="422"/>
      <c r="D3938" s="423"/>
      <c r="E3938" s="421"/>
      <c r="F3938" s="421"/>
      <c r="G3938" s="421"/>
      <c r="H3938" s="421"/>
      <c r="I3938" s="421"/>
      <c r="J3938" s="421"/>
      <c r="K3938" s="421"/>
      <c r="L3938" s="421"/>
      <c r="M3938" s="423"/>
      <c r="N3938" s="340">
        <f>IF(C3938&gt;A_Stammdaten!$B$12,0,SUM(E3938,F3938,H3938,J3938:K3938)-SUM(G3938,I3938,L3938:M3938))</f>
        <v>0</v>
      </c>
      <c r="O3938" s="421"/>
      <c r="P3938" s="421"/>
      <c r="Q3938" s="421"/>
      <c r="R3938" s="421"/>
      <c r="S3938" s="108">
        <f t="shared" si="450"/>
        <v>0</v>
      </c>
      <c r="T3938" s="341">
        <f>IF(ISBLANK($B3938),0,VLOOKUP($B3938,Listen!$A$2:$C$45,2,FALSE))</f>
        <v>0</v>
      </c>
      <c r="U3938" s="341">
        <f>IF(ISBLANK($B3938),0,VLOOKUP($B3938,Listen!$A$2:$C$45,3,FALSE))</f>
        <v>0</v>
      </c>
      <c r="V3938" s="342">
        <f t="shared" si="448"/>
        <v>0</v>
      </c>
      <c r="W3938" s="342">
        <f t="shared" si="452"/>
        <v>0</v>
      </c>
      <c r="X3938" s="342">
        <f t="shared" si="452"/>
        <v>0</v>
      </c>
      <c r="Y3938" s="342">
        <f t="shared" si="452"/>
        <v>0</v>
      </c>
      <c r="Z3938" s="342">
        <f t="shared" si="452"/>
        <v>0</v>
      </c>
      <c r="AA3938" s="342">
        <f t="shared" si="452"/>
        <v>0</v>
      </c>
      <c r="AB3938" s="342">
        <f t="shared" si="452"/>
        <v>0</v>
      </c>
      <c r="AC3938" s="109">
        <f t="shared" si="451"/>
        <v>0</v>
      </c>
      <c r="AD3938" s="109">
        <f>IF(C3938=A_Stammdaten!$B$12,E_SAV!$S3938-E_SAV!$AE3938,HLOOKUP(A_Stammdaten!$B$12-1,$AF$4:$AL$4004,ROW(C3938)-3,FALSE)-$AE3938)</f>
        <v>0</v>
      </c>
      <c r="AE3938" s="109">
        <f>HLOOKUP(A_Stammdaten!$B$12,$AF$4:$AL$4004,ROW(C3938)-3,FALSE)</f>
        <v>0</v>
      </c>
      <c r="AF3938" s="109">
        <f t="shared" si="449"/>
        <v>0</v>
      </c>
      <c r="AG3938" s="109">
        <f t="shared" si="447"/>
        <v>0</v>
      </c>
      <c r="AH3938" s="109">
        <f t="shared" si="447"/>
        <v>0</v>
      </c>
      <c r="AI3938" s="109">
        <f t="shared" si="447"/>
        <v>0</v>
      </c>
      <c r="AJ3938" s="109">
        <f t="shared" si="446"/>
        <v>0</v>
      </c>
      <c r="AK3938" s="109">
        <f t="shared" si="446"/>
        <v>0</v>
      </c>
      <c r="AL3938" s="109">
        <f t="shared" si="446"/>
        <v>0</v>
      </c>
    </row>
    <row r="3939" spans="1:38" x14ac:dyDescent="0.3">
      <c r="A3939" s="421"/>
      <c r="B3939" s="421"/>
      <c r="C3939" s="422"/>
      <c r="D3939" s="423"/>
      <c r="E3939" s="421"/>
      <c r="F3939" s="421"/>
      <c r="G3939" s="421"/>
      <c r="H3939" s="421"/>
      <c r="I3939" s="421"/>
      <c r="J3939" s="421"/>
      <c r="K3939" s="421"/>
      <c r="L3939" s="421"/>
      <c r="M3939" s="423"/>
      <c r="N3939" s="340">
        <f>IF(C3939&gt;A_Stammdaten!$B$12,0,SUM(E3939,F3939,H3939,J3939:K3939)-SUM(G3939,I3939,L3939:M3939))</f>
        <v>0</v>
      </c>
      <c r="O3939" s="421"/>
      <c r="P3939" s="421"/>
      <c r="Q3939" s="421"/>
      <c r="R3939" s="421"/>
      <c r="S3939" s="108">
        <f t="shared" si="450"/>
        <v>0</v>
      </c>
      <c r="T3939" s="341">
        <f>IF(ISBLANK($B3939),0,VLOOKUP($B3939,Listen!$A$2:$C$45,2,FALSE))</f>
        <v>0</v>
      </c>
      <c r="U3939" s="341">
        <f>IF(ISBLANK($B3939),0,VLOOKUP($B3939,Listen!$A$2:$C$45,3,FALSE))</f>
        <v>0</v>
      </c>
      <c r="V3939" s="342">
        <f t="shared" si="448"/>
        <v>0</v>
      </c>
      <c r="W3939" s="342">
        <f t="shared" si="452"/>
        <v>0</v>
      </c>
      <c r="X3939" s="342">
        <f t="shared" si="452"/>
        <v>0</v>
      </c>
      <c r="Y3939" s="342">
        <f t="shared" si="452"/>
        <v>0</v>
      </c>
      <c r="Z3939" s="342">
        <f t="shared" si="452"/>
        <v>0</v>
      </c>
      <c r="AA3939" s="342">
        <f t="shared" si="452"/>
        <v>0</v>
      </c>
      <c r="AB3939" s="342">
        <f t="shared" si="452"/>
        <v>0</v>
      </c>
      <c r="AC3939" s="109">
        <f t="shared" si="451"/>
        <v>0</v>
      </c>
      <c r="AD3939" s="109">
        <f>IF(C3939=A_Stammdaten!$B$12,E_SAV!$S3939-E_SAV!$AE3939,HLOOKUP(A_Stammdaten!$B$12-1,$AF$4:$AL$4004,ROW(C3939)-3,FALSE)-$AE3939)</f>
        <v>0</v>
      </c>
      <c r="AE3939" s="109">
        <f>HLOOKUP(A_Stammdaten!$B$12,$AF$4:$AL$4004,ROW(C3939)-3,FALSE)</f>
        <v>0</v>
      </c>
      <c r="AF3939" s="109">
        <f t="shared" si="449"/>
        <v>0</v>
      </c>
      <c r="AG3939" s="109">
        <f t="shared" si="447"/>
        <v>0</v>
      </c>
      <c r="AH3939" s="109">
        <f t="shared" si="447"/>
        <v>0</v>
      </c>
      <c r="AI3939" s="109">
        <f t="shared" si="447"/>
        <v>0</v>
      </c>
      <c r="AJ3939" s="109">
        <f t="shared" si="446"/>
        <v>0</v>
      </c>
      <c r="AK3939" s="109">
        <f t="shared" si="446"/>
        <v>0</v>
      </c>
      <c r="AL3939" s="109">
        <f t="shared" si="446"/>
        <v>0</v>
      </c>
    </row>
    <row r="3940" spans="1:38" x14ac:dyDescent="0.3">
      <c r="A3940" s="421"/>
      <c r="B3940" s="421"/>
      <c r="C3940" s="422"/>
      <c r="D3940" s="423"/>
      <c r="E3940" s="421"/>
      <c r="F3940" s="421"/>
      <c r="G3940" s="421"/>
      <c r="H3940" s="421"/>
      <c r="I3940" s="421"/>
      <c r="J3940" s="421"/>
      <c r="K3940" s="421"/>
      <c r="L3940" s="421"/>
      <c r="M3940" s="423"/>
      <c r="N3940" s="340">
        <f>IF(C3940&gt;A_Stammdaten!$B$12,0,SUM(E3940,F3940,H3940,J3940:K3940)-SUM(G3940,I3940,L3940:M3940))</f>
        <v>0</v>
      </c>
      <c r="O3940" s="421"/>
      <c r="P3940" s="421"/>
      <c r="Q3940" s="421"/>
      <c r="R3940" s="421"/>
      <c r="S3940" s="108">
        <f t="shared" si="450"/>
        <v>0</v>
      </c>
      <c r="T3940" s="341">
        <f>IF(ISBLANK($B3940),0,VLOOKUP($B3940,Listen!$A$2:$C$45,2,FALSE))</f>
        <v>0</v>
      </c>
      <c r="U3940" s="341">
        <f>IF(ISBLANK($B3940),0,VLOOKUP($B3940,Listen!$A$2:$C$45,3,FALSE))</f>
        <v>0</v>
      </c>
      <c r="V3940" s="342">
        <f t="shared" si="448"/>
        <v>0</v>
      </c>
      <c r="W3940" s="342">
        <f t="shared" si="452"/>
        <v>0</v>
      </c>
      <c r="X3940" s="342">
        <f t="shared" si="452"/>
        <v>0</v>
      </c>
      <c r="Y3940" s="342">
        <f t="shared" si="452"/>
        <v>0</v>
      </c>
      <c r="Z3940" s="342">
        <f t="shared" si="452"/>
        <v>0</v>
      </c>
      <c r="AA3940" s="342">
        <f t="shared" si="452"/>
        <v>0</v>
      </c>
      <c r="AB3940" s="342">
        <f t="shared" si="452"/>
        <v>0</v>
      </c>
      <c r="AC3940" s="109">
        <f t="shared" si="451"/>
        <v>0</v>
      </c>
      <c r="AD3940" s="109">
        <f>IF(C3940=A_Stammdaten!$B$12,E_SAV!$S3940-E_SAV!$AE3940,HLOOKUP(A_Stammdaten!$B$12-1,$AF$4:$AL$4004,ROW(C3940)-3,FALSE)-$AE3940)</f>
        <v>0</v>
      </c>
      <c r="AE3940" s="109">
        <f>HLOOKUP(A_Stammdaten!$B$12,$AF$4:$AL$4004,ROW(C3940)-3,FALSE)</f>
        <v>0</v>
      </c>
      <c r="AF3940" s="109">
        <f t="shared" si="449"/>
        <v>0</v>
      </c>
      <c r="AG3940" s="109">
        <f t="shared" si="447"/>
        <v>0</v>
      </c>
      <c r="AH3940" s="109">
        <f t="shared" si="447"/>
        <v>0</v>
      </c>
      <c r="AI3940" s="109">
        <f t="shared" si="447"/>
        <v>0</v>
      </c>
      <c r="AJ3940" s="109">
        <f t="shared" si="446"/>
        <v>0</v>
      </c>
      <c r="AK3940" s="109">
        <f t="shared" si="446"/>
        <v>0</v>
      </c>
      <c r="AL3940" s="109">
        <f t="shared" si="446"/>
        <v>0</v>
      </c>
    </row>
    <row r="3941" spans="1:38" x14ac:dyDescent="0.3">
      <c r="A3941" s="421"/>
      <c r="B3941" s="421"/>
      <c r="C3941" s="422"/>
      <c r="D3941" s="423"/>
      <c r="E3941" s="421"/>
      <c r="F3941" s="421"/>
      <c r="G3941" s="421"/>
      <c r="H3941" s="421"/>
      <c r="I3941" s="421"/>
      <c r="J3941" s="421"/>
      <c r="K3941" s="421"/>
      <c r="L3941" s="421"/>
      <c r="M3941" s="423"/>
      <c r="N3941" s="340">
        <f>IF(C3941&gt;A_Stammdaten!$B$12,0,SUM(E3941,F3941,H3941,J3941:K3941)-SUM(G3941,I3941,L3941:M3941))</f>
        <v>0</v>
      </c>
      <c r="O3941" s="421"/>
      <c r="P3941" s="421"/>
      <c r="Q3941" s="421"/>
      <c r="R3941" s="421"/>
      <c r="S3941" s="108">
        <f t="shared" si="450"/>
        <v>0</v>
      </c>
      <c r="T3941" s="341">
        <f>IF(ISBLANK($B3941),0,VLOOKUP($B3941,Listen!$A$2:$C$45,2,FALSE))</f>
        <v>0</v>
      </c>
      <c r="U3941" s="341">
        <f>IF(ISBLANK($B3941),0,VLOOKUP($B3941,Listen!$A$2:$C$45,3,FALSE))</f>
        <v>0</v>
      </c>
      <c r="V3941" s="342">
        <f t="shared" si="448"/>
        <v>0</v>
      </c>
      <c r="W3941" s="342">
        <f t="shared" si="452"/>
        <v>0</v>
      </c>
      <c r="X3941" s="342">
        <f t="shared" si="452"/>
        <v>0</v>
      </c>
      <c r="Y3941" s="342">
        <f t="shared" si="452"/>
        <v>0</v>
      </c>
      <c r="Z3941" s="342">
        <f t="shared" si="452"/>
        <v>0</v>
      </c>
      <c r="AA3941" s="342">
        <f t="shared" si="452"/>
        <v>0</v>
      </c>
      <c r="AB3941" s="342">
        <f t="shared" si="452"/>
        <v>0</v>
      </c>
      <c r="AC3941" s="109">
        <f t="shared" si="451"/>
        <v>0</v>
      </c>
      <c r="AD3941" s="109">
        <f>IF(C3941=A_Stammdaten!$B$12,E_SAV!$S3941-E_SAV!$AE3941,HLOOKUP(A_Stammdaten!$B$12-1,$AF$4:$AL$4004,ROW(C3941)-3,FALSE)-$AE3941)</f>
        <v>0</v>
      </c>
      <c r="AE3941" s="109">
        <f>HLOOKUP(A_Stammdaten!$B$12,$AF$4:$AL$4004,ROW(C3941)-3,FALSE)</f>
        <v>0</v>
      </c>
      <c r="AF3941" s="109">
        <f t="shared" si="449"/>
        <v>0</v>
      </c>
      <c r="AG3941" s="109">
        <f t="shared" si="447"/>
        <v>0</v>
      </c>
      <c r="AH3941" s="109">
        <f t="shared" si="447"/>
        <v>0</v>
      </c>
      <c r="AI3941" s="109">
        <f t="shared" si="447"/>
        <v>0</v>
      </c>
      <c r="AJ3941" s="109">
        <f t="shared" si="446"/>
        <v>0</v>
      </c>
      <c r="AK3941" s="109">
        <f t="shared" si="446"/>
        <v>0</v>
      </c>
      <c r="AL3941" s="109">
        <f t="shared" si="446"/>
        <v>0</v>
      </c>
    </row>
    <row r="3942" spans="1:38" x14ac:dyDescent="0.3">
      <c r="A3942" s="421"/>
      <c r="B3942" s="421"/>
      <c r="C3942" s="422"/>
      <c r="D3942" s="423"/>
      <c r="E3942" s="421"/>
      <c r="F3942" s="421"/>
      <c r="G3942" s="421"/>
      <c r="H3942" s="421"/>
      <c r="I3942" s="421"/>
      <c r="J3942" s="421"/>
      <c r="K3942" s="421"/>
      <c r="L3942" s="421"/>
      <c r="M3942" s="423"/>
      <c r="N3942" s="340">
        <f>IF(C3942&gt;A_Stammdaten!$B$12,0,SUM(E3942,F3942,H3942,J3942:K3942)-SUM(G3942,I3942,L3942:M3942))</f>
        <v>0</v>
      </c>
      <c r="O3942" s="421"/>
      <c r="P3942" s="421"/>
      <c r="Q3942" s="421"/>
      <c r="R3942" s="421"/>
      <c r="S3942" s="108">
        <f t="shared" si="450"/>
        <v>0</v>
      </c>
      <c r="T3942" s="341">
        <f>IF(ISBLANK($B3942),0,VLOOKUP($B3942,Listen!$A$2:$C$45,2,FALSE))</f>
        <v>0</v>
      </c>
      <c r="U3942" s="341">
        <f>IF(ISBLANK($B3942),0,VLOOKUP($B3942,Listen!$A$2:$C$45,3,FALSE))</f>
        <v>0</v>
      </c>
      <c r="V3942" s="342">
        <f t="shared" si="448"/>
        <v>0</v>
      </c>
      <c r="W3942" s="342">
        <f t="shared" si="452"/>
        <v>0</v>
      </c>
      <c r="X3942" s="342">
        <f t="shared" si="452"/>
        <v>0</v>
      </c>
      <c r="Y3942" s="342">
        <f t="shared" si="452"/>
        <v>0</v>
      </c>
      <c r="Z3942" s="342">
        <f t="shared" si="452"/>
        <v>0</v>
      </c>
      <c r="AA3942" s="342">
        <f t="shared" si="452"/>
        <v>0</v>
      </c>
      <c r="AB3942" s="342">
        <f t="shared" si="452"/>
        <v>0</v>
      </c>
      <c r="AC3942" s="109">
        <f t="shared" si="451"/>
        <v>0</v>
      </c>
      <c r="AD3942" s="109">
        <f>IF(C3942=A_Stammdaten!$B$12,E_SAV!$S3942-E_SAV!$AE3942,HLOOKUP(A_Stammdaten!$B$12-1,$AF$4:$AL$4004,ROW(C3942)-3,FALSE)-$AE3942)</f>
        <v>0</v>
      </c>
      <c r="AE3942" s="109">
        <f>HLOOKUP(A_Stammdaten!$B$12,$AF$4:$AL$4004,ROW(C3942)-3,FALSE)</f>
        <v>0</v>
      </c>
      <c r="AF3942" s="109">
        <f t="shared" si="449"/>
        <v>0</v>
      </c>
      <c r="AG3942" s="109">
        <f t="shared" si="447"/>
        <v>0</v>
      </c>
      <c r="AH3942" s="109">
        <f t="shared" si="447"/>
        <v>0</v>
      </c>
      <c r="AI3942" s="109">
        <f t="shared" si="447"/>
        <v>0</v>
      </c>
      <c r="AJ3942" s="109">
        <f t="shared" si="446"/>
        <v>0</v>
      </c>
      <c r="AK3942" s="109">
        <f t="shared" si="446"/>
        <v>0</v>
      </c>
      <c r="AL3942" s="109">
        <f t="shared" si="446"/>
        <v>0</v>
      </c>
    </row>
    <row r="3943" spans="1:38" x14ac:dyDescent="0.3">
      <c r="A3943" s="421"/>
      <c r="B3943" s="421"/>
      <c r="C3943" s="422"/>
      <c r="D3943" s="423"/>
      <c r="E3943" s="421"/>
      <c r="F3943" s="421"/>
      <c r="G3943" s="421"/>
      <c r="H3943" s="421"/>
      <c r="I3943" s="421"/>
      <c r="J3943" s="421"/>
      <c r="K3943" s="421"/>
      <c r="L3943" s="421"/>
      <c r="M3943" s="423"/>
      <c r="N3943" s="340">
        <f>IF(C3943&gt;A_Stammdaten!$B$12,0,SUM(E3943,F3943,H3943,J3943:K3943)-SUM(G3943,I3943,L3943:M3943))</f>
        <v>0</v>
      </c>
      <c r="O3943" s="421"/>
      <c r="P3943" s="421"/>
      <c r="Q3943" s="421"/>
      <c r="R3943" s="421"/>
      <c r="S3943" s="108">
        <f t="shared" si="450"/>
        <v>0</v>
      </c>
      <c r="T3943" s="341">
        <f>IF(ISBLANK($B3943),0,VLOOKUP($B3943,Listen!$A$2:$C$45,2,FALSE))</f>
        <v>0</v>
      </c>
      <c r="U3943" s="341">
        <f>IF(ISBLANK($B3943),0,VLOOKUP($B3943,Listen!$A$2:$C$45,3,FALSE))</f>
        <v>0</v>
      </c>
      <c r="V3943" s="342">
        <f t="shared" si="448"/>
        <v>0</v>
      </c>
      <c r="W3943" s="342">
        <f t="shared" si="452"/>
        <v>0</v>
      </c>
      <c r="X3943" s="342">
        <f t="shared" si="452"/>
        <v>0</v>
      </c>
      <c r="Y3943" s="342">
        <f t="shared" si="452"/>
        <v>0</v>
      </c>
      <c r="Z3943" s="342">
        <f t="shared" si="452"/>
        <v>0</v>
      </c>
      <c r="AA3943" s="342">
        <f t="shared" si="452"/>
        <v>0</v>
      </c>
      <c r="AB3943" s="342">
        <f t="shared" si="452"/>
        <v>0</v>
      </c>
      <c r="AC3943" s="109">
        <f t="shared" si="451"/>
        <v>0</v>
      </c>
      <c r="AD3943" s="109">
        <f>IF(C3943=A_Stammdaten!$B$12,E_SAV!$S3943-E_SAV!$AE3943,HLOOKUP(A_Stammdaten!$B$12-1,$AF$4:$AL$4004,ROW(C3943)-3,FALSE)-$AE3943)</f>
        <v>0</v>
      </c>
      <c r="AE3943" s="109">
        <f>HLOOKUP(A_Stammdaten!$B$12,$AF$4:$AL$4004,ROW(C3943)-3,FALSE)</f>
        <v>0</v>
      </c>
      <c r="AF3943" s="109">
        <f t="shared" si="449"/>
        <v>0</v>
      </c>
      <c r="AG3943" s="109">
        <f t="shared" si="447"/>
        <v>0</v>
      </c>
      <c r="AH3943" s="109">
        <f t="shared" si="447"/>
        <v>0</v>
      </c>
      <c r="AI3943" s="109">
        <f t="shared" si="447"/>
        <v>0</v>
      </c>
      <c r="AJ3943" s="109">
        <f t="shared" si="446"/>
        <v>0</v>
      </c>
      <c r="AK3943" s="109">
        <f t="shared" si="446"/>
        <v>0</v>
      </c>
      <c r="AL3943" s="109">
        <f t="shared" si="446"/>
        <v>0</v>
      </c>
    </row>
    <row r="3944" spans="1:38" x14ac:dyDescent="0.3">
      <c r="A3944" s="421"/>
      <c r="B3944" s="421"/>
      <c r="C3944" s="422"/>
      <c r="D3944" s="423"/>
      <c r="E3944" s="421"/>
      <c r="F3944" s="421"/>
      <c r="G3944" s="421"/>
      <c r="H3944" s="421"/>
      <c r="I3944" s="421"/>
      <c r="J3944" s="421"/>
      <c r="K3944" s="421"/>
      <c r="L3944" s="421"/>
      <c r="M3944" s="423"/>
      <c r="N3944" s="340">
        <f>IF(C3944&gt;A_Stammdaten!$B$12,0,SUM(E3944,F3944,H3944,J3944:K3944)-SUM(G3944,I3944,L3944:M3944))</f>
        <v>0</v>
      </c>
      <c r="O3944" s="421"/>
      <c r="P3944" s="421"/>
      <c r="Q3944" s="421"/>
      <c r="R3944" s="421"/>
      <c r="S3944" s="108">
        <f t="shared" si="450"/>
        <v>0</v>
      </c>
      <c r="T3944" s="341">
        <f>IF(ISBLANK($B3944),0,VLOOKUP($B3944,Listen!$A$2:$C$45,2,FALSE))</f>
        <v>0</v>
      </c>
      <c r="U3944" s="341">
        <f>IF(ISBLANK($B3944),0,VLOOKUP($B3944,Listen!$A$2:$C$45,3,FALSE))</f>
        <v>0</v>
      </c>
      <c r="V3944" s="342">
        <f t="shared" si="448"/>
        <v>0</v>
      </c>
      <c r="W3944" s="342">
        <f t="shared" si="452"/>
        <v>0</v>
      </c>
      <c r="X3944" s="342">
        <f t="shared" si="452"/>
        <v>0</v>
      </c>
      <c r="Y3944" s="342">
        <f t="shared" si="452"/>
        <v>0</v>
      </c>
      <c r="Z3944" s="342">
        <f t="shared" si="452"/>
        <v>0</v>
      </c>
      <c r="AA3944" s="342">
        <f t="shared" si="452"/>
        <v>0</v>
      </c>
      <c r="AB3944" s="342">
        <f t="shared" si="452"/>
        <v>0</v>
      </c>
      <c r="AC3944" s="109">
        <f t="shared" si="451"/>
        <v>0</v>
      </c>
      <c r="AD3944" s="109">
        <f>IF(C3944=A_Stammdaten!$B$12,E_SAV!$S3944-E_SAV!$AE3944,HLOOKUP(A_Stammdaten!$B$12-1,$AF$4:$AL$4004,ROW(C3944)-3,FALSE)-$AE3944)</f>
        <v>0</v>
      </c>
      <c r="AE3944" s="109">
        <f>HLOOKUP(A_Stammdaten!$B$12,$AF$4:$AL$4004,ROW(C3944)-3,FALSE)</f>
        <v>0</v>
      </c>
      <c r="AF3944" s="109">
        <f t="shared" si="449"/>
        <v>0</v>
      </c>
      <c r="AG3944" s="109">
        <f t="shared" si="447"/>
        <v>0</v>
      </c>
      <c r="AH3944" s="109">
        <f t="shared" si="447"/>
        <v>0</v>
      </c>
      <c r="AI3944" s="109">
        <f t="shared" si="447"/>
        <v>0</v>
      </c>
      <c r="AJ3944" s="109">
        <f t="shared" si="446"/>
        <v>0</v>
      </c>
      <c r="AK3944" s="109">
        <f t="shared" si="446"/>
        <v>0</v>
      </c>
      <c r="AL3944" s="109">
        <f t="shared" si="446"/>
        <v>0</v>
      </c>
    </row>
    <row r="3945" spans="1:38" x14ac:dyDescent="0.3">
      <c r="A3945" s="421"/>
      <c r="B3945" s="421"/>
      <c r="C3945" s="422"/>
      <c r="D3945" s="423"/>
      <c r="E3945" s="421"/>
      <c r="F3945" s="421"/>
      <c r="G3945" s="421"/>
      <c r="H3945" s="421"/>
      <c r="I3945" s="421"/>
      <c r="J3945" s="421"/>
      <c r="K3945" s="421"/>
      <c r="L3945" s="421"/>
      <c r="M3945" s="423"/>
      <c r="N3945" s="340">
        <f>IF(C3945&gt;A_Stammdaten!$B$12,0,SUM(E3945,F3945,H3945,J3945:K3945)-SUM(G3945,I3945,L3945:M3945))</f>
        <v>0</v>
      </c>
      <c r="O3945" s="421"/>
      <c r="P3945" s="421"/>
      <c r="Q3945" s="421"/>
      <c r="R3945" s="421"/>
      <c r="S3945" s="108">
        <f t="shared" si="450"/>
        <v>0</v>
      </c>
      <c r="T3945" s="341">
        <f>IF(ISBLANK($B3945),0,VLOOKUP($B3945,Listen!$A$2:$C$45,2,FALSE))</f>
        <v>0</v>
      </c>
      <c r="U3945" s="341">
        <f>IF(ISBLANK($B3945),0,VLOOKUP($B3945,Listen!$A$2:$C$45,3,FALSE))</f>
        <v>0</v>
      </c>
      <c r="V3945" s="342">
        <f t="shared" si="448"/>
        <v>0</v>
      </c>
      <c r="W3945" s="342">
        <f t="shared" si="452"/>
        <v>0</v>
      </c>
      <c r="X3945" s="342">
        <f t="shared" si="452"/>
        <v>0</v>
      </c>
      <c r="Y3945" s="342">
        <f t="shared" si="452"/>
        <v>0</v>
      </c>
      <c r="Z3945" s="342">
        <f t="shared" si="452"/>
        <v>0</v>
      </c>
      <c r="AA3945" s="342">
        <f t="shared" si="452"/>
        <v>0</v>
      </c>
      <c r="AB3945" s="342">
        <f t="shared" si="452"/>
        <v>0</v>
      </c>
      <c r="AC3945" s="109">
        <f t="shared" si="451"/>
        <v>0</v>
      </c>
      <c r="AD3945" s="109">
        <f>IF(C3945=A_Stammdaten!$B$12,E_SAV!$S3945-E_SAV!$AE3945,HLOOKUP(A_Stammdaten!$B$12-1,$AF$4:$AL$4004,ROW(C3945)-3,FALSE)-$AE3945)</f>
        <v>0</v>
      </c>
      <c r="AE3945" s="109">
        <f>HLOOKUP(A_Stammdaten!$B$12,$AF$4:$AL$4004,ROW(C3945)-3,FALSE)</f>
        <v>0</v>
      </c>
      <c r="AF3945" s="109">
        <f t="shared" si="449"/>
        <v>0</v>
      </c>
      <c r="AG3945" s="109">
        <f t="shared" si="447"/>
        <v>0</v>
      </c>
      <c r="AH3945" s="109">
        <f t="shared" si="447"/>
        <v>0</v>
      </c>
      <c r="AI3945" s="109">
        <f t="shared" si="447"/>
        <v>0</v>
      </c>
      <c r="AJ3945" s="109">
        <f t="shared" si="446"/>
        <v>0</v>
      </c>
      <c r="AK3945" s="109">
        <f t="shared" si="446"/>
        <v>0</v>
      </c>
      <c r="AL3945" s="109">
        <f t="shared" si="446"/>
        <v>0</v>
      </c>
    </row>
    <row r="3946" spans="1:38" x14ac:dyDescent="0.3">
      <c r="A3946" s="421"/>
      <c r="B3946" s="421"/>
      <c r="C3946" s="422"/>
      <c r="D3946" s="423"/>
      <c r="E3946" s="421"/>
      <c r="F3946" s="421"/>
      <c r="G3946" s="421"/>
      <c r="H3946" s="421"/>
      <c r="I3946" s="421"/>
      <c r="J3946" s="421"/>
      <c r="K3946" s="421"/>
      <c r="L3946" s="421"/>
      <c r="M3946" s="423"/>
      <c r="N3946" s="340">
        <f>IF(C3946&gt;A_Stammdaten!$B$12,0,SUM(E3946,F3946,H3946,J3946:K3946)-SUM(G3946,I3946,L3946:M3946))</f>
        <v>0</v>
      </c>
      <c r="O3946" s="421"/>
      <c r="P3946" s="421"/>
      <c r="Q3946" s="421"/>
      <c r="R3946" s="421"/>
      <c r="S3946" s="108">
        <f t="shared" si="450"/>
        <v>0</v>
      </c>
      <c r="T3946" s="341">
        <f>IF(ISBLANK($B3946),0,VLOOKUP($B3946,Listen!$A$2:$C$45,2,FALSE))</f>
        <v>0</v>
      </c>
      <c r="U3946" s="341">
        <f>IF(ISBLANK($B3946),0,VLOOKUP($B3946,Listen!$A$2:$C$45,3,FALSE))</f>
        <v>0</v>
      </c>
      <c r="V3946" s="342">
        <f t="shared" si="448"/>
        <v>0</v>
      </c>
      <c r="W3946" s="342">
        <f t="shared" si="452"/>
        <v>0</v>
      </c>
      <c r="X3946" s="342">
        <f t="shared" si="452"/>
        <v>0</v>
      </c>
      <c r="Y3946" s="342">
        <f t="shared" si="452"/>
        <v>0</v>
      </c>
      <c r="Z3946" s="342">
        <f t="shared" si="452"/>
        <v>0</v>
      </c>
      <c r="AA3946" s="342">
        <f t="shared" si="452"/>
        <v>0</v>
      </c>
      <c r="AB3946" s="342">
        <f t="shared" si="452"/>
        <v>0</v>
      </c>
      <c r="AC3946" s="109">
        <f t="shared" si="451"/>
        <v>0</v>
      </c>
      <c r="AD3946" s="109">
        <f>IF(C3946=A_Stammdaten!$B$12,E_SAV!$S3946-E_SAV!$AE3946,HLOOKUP(A_Stammdaten!$B$12-1,$AF$4:$AL$4004,ROW(C3946)-3,FALSE)-$AE3946)</f>
        <v>0</v>
      </c>
      <c r="AE3946" s="109">
        <f>HLOOKUP(A_Stammdaten!$B$12,$AF$4:$AL$4004,ROW(C3946)-3,FALSE)</f>
        <v>0</v>
      </c>
      <c r="AF3946" s="109">
        <f t="shared" si="449"/>
        <v>0</v>
      </c>
      <c r="AG3946" s="109">
        <f t="shared" si="447"/>
        <v>0</v>
      </c>
      <c r="AH3946" s="109">
        <f t="shared" si="447"/>
        <v>0</v>
      </c>
      <c r="AI3946" s="109">
        <f t="shared" si="447"/>
        <v>0</v>
      </c>
      <c r="AJ3946" s="109">
        <f t="shared" si="446"/>
        <v>0</v>
      </c>
      <c r="AK3946" s="109">
        <f t="shared" si="446"/>
        <v>0</v>
      </c>
      <c r="AL3946" s="109">
        <f t="shared" si="446"/>
        <v>0</v>
      </c>
    </row>
    <row r="3947" spans="1:38" x14ac:dyDescent="0.3">
      <c r="A3947" s="421"/>
      <c r="B3947" s="421"/>
      <c r="C3947" s="422"/>
      <c r="D3947" s="423"/>
      <c r="E3947" s="421"/>
      <c r="F3947" s="421"/>
      <c r="G3947" s="421"/>
      <c r="H3947" s="421"/>
      <c r="I3947" s="421"/>
      <c r="J3947" s="421"/>
      <c r="K3947" s="421"/>
      <c r="L3947" s="421"/>
      <c r="M3947" s="423"/>
      <c r="N3947" s="340">
        <f>IF(C3947&gt;A_Stammdaten!$B$12,0,SUM(E3947,F3947,H3947,J3947:K3947)-SUM(G3947,I3947,L3947:M3947))</f>
        <v>0</v>
      </c>
      <c r="O3947" s="421"/>
      <c r="P3947" s="421"/>
      <c r="Q3947" s="421"/>
      <c r="R3947" s="421"/>
      <c r="S3947" s="108">
        <f t="shared" si="450"/>
        <v>0</v>
      </c>
      <c r="T3947" s="341">
        <f>IF(ISBLANK($B3947),0,VLOOKUP($B3947,Listen!$A$2:$C$45,2,FALSE))</f>
        <v>0</v>
      </c>
      <c r="U3947" s="341">
        <f>IF(ISBLANK($B3947),0,VLOOKUP($B3947,Listen!$A$2:$C$45,3,FALSE))</f>
        <v>0</v>
      </c>
      <c r="V3947" s="342">
        <f t="shared" si="448"/>
        <v>0</v>
      </c>
      <c r="W3947" s="342">
        <f t="shared" si="452"/>
        <v>0</v>
      </c>
      <c r="X3947" s="342">
        <f t="shared" si="452"/>
        <v>0</v>
      </c>
      <c r="Y3947" s="342">
        <f t="shared" si="452"/>
        <v>0</v>
      </c>
      <c r="Z3947" s="342">
        <f t="shared" si="452"/>
        <v>0</v>
      </c>
      <c r="AA3947" s="342">
        <f t="shared" si="452"/>
        <v>0</v>
      </c>
      <c r="AB3947" s="342">
        <f t="shared" si="452"/>
        <v>0</v>
      </c>
      <c r="AC3947" s="109">
        <f t="shared" si="451"/>
        <v>0</v>
      </c>
      <c r="AD3947" s="109">
        <f>IF(C3947=A_Stammdaten!$B$12,E_SAV!$S3947-E_SAV!$AE3947,HLOOKUP(A_Stammdaten!$B$12-1,$AF$4:$AL$4004,ROW(C3947)-3,FALSE)-$AE3947)</f>
        <v>0</v>
      </c>
      <c r="AE3947" s="109">
        <f>HLOOKUP(A_Stammdaten!$B$12,$AF$4:$AL$4004,ROW(C3947)-3,FALSE)</f>
        <v>0</v>
      </c>
      <c r="AF3947" s="109">
        <f t="shared" si="449"/>
        <v>0</v>
      </c>
      <c r="AG3947" s="109">
        <f t="shared" si="447"/>
        <v>0</v>
      </c>
      <c r="AH3947" s="109">
        <f t="shared" si="447"/>
        <v>0</v>
      </c>
      <c r="AI3947" s="109">
        <f t="shared" si="447"/>
        <v>0</v>
      </c>
      <c r="AJ3947" s="109">
        <f t="shared" si="446"/>
        <v>0</v>
      </c>
      <c r="AK3947" s="109">
        <f t="shared" si="446"/>
        <v>0</v>
      </c>
      <c r="AL3947" s="109">
        <f t="shared" si="446"/>
        <v>0</v>
      </c>
    </row>
    <row r="3948" spans="1:38" x14ac:dyDescent="0.3">
      <c r="A3948" s="421"/>
      <c r="B3948" s="421"/>
      <c r="C3948" s="422"/>
      <c r="D3948" s="423"/>
      <c r="E3948" s="421"/>
      <c r="F3948" s="421"/>
      <c r="G3948" s="421"/>
      <c r="H3948" s="421"/>
      <c r="I3948" s="421"/>
      <c r="J3948" s="421"/>
      <c r="K3948" s="421"/>
      <c r="L3948" s="421"/>
      <c r="M3948" s="423"/>
      <c r="N3948" s="340">
        <f>IF(C3948&gt;A_Stammdaten!$B$12,0,SUM(E3948,F3948,H3948,J3948:K3948)-SUM(G3948,I3948,L3948:M3948))</f>
        <v>0</v>
      </c>
      <c r="O3948" s="421"/>
      <c r="P3948" s="421"/>
      <c r="Q3948" s="421"/>
      <c r="R3948" s="421"/>
      <c r="S3948" s="108">
        <f t="shared" si="450"/>
        <v>0</v>
      </c>
      <c r="T3948" s="341">
        <f>IF(ISBLANK($B3948),0,VLOOKUP($B3948,Listen!$A$2:$C$45,2,FALSE))</f>
        <v>0</v>
      </c>
      <c r="U3948" s="341">
        <f>IF(ISBLANK($B3948),0,VLOOKUP($B3948,Listen!$A$2:$C$45,3,FALSE))</f>
        <v>0</v>
      </c>
      <c r="V3948" s="342">
        <f t="shared" si="448"/>
        <v>0</v>
      </c>
      <c r="W3948" s="342">
        <f t="shared" si="452"/>
        <v>0</v>
      </c>
      <c r="X3948" s="342">
        <f t="shared" si="452"/>
        <v>0</v>
      </c>
      <c r="Y3948" s="342">
        <f t="shared" si="452"/>
        <v>0</v>
      </c>
      <c r="Z3948" s="342">
        <f t="shared" si="452"/>
        <v>0</v>
      </c>
      <c r="AA3948" s="342">
        <f t="shared" si="452"/>
        <v>0</v>
      </c>
      <c r="AB3948" s="342">
        <f t="shared" si="452"/>
        <v>0</v>
      </c>
      <c r="AC3948" s="109">
        <f t="shared" si="451"/>
        <v>0</v>
      </c>
      <c r="AD3948" s="109">
        <f>IF(C3948=A_Stammdaten!$B$12,E_SAV!$S3948-E_SAV!$AE3948,HLOOKUP(A_Stammdaten!$B$12-1,$AF$4:$AL$4004,ROW(C3948)-3,FALSE)-$AE3948)</f>
        <v>0</v>
      </c>
      <c r="AE3948" s="109">
        <f>HLOOKUP(A_Stammdaten!$B$12,$AF$4:$AL$4004,ROW(C3948)-3,FALSE)</f>
        <v>0</v>
      </c>
      <c r="AF3948" s="109">
        <f t="shared" si="449"/>
        <v>0</v>
      </c>
      <c r="AG3948" s="109">
        <f t="shared" si="447"/>
        <v>0</v>
      </c>
      <c r="AH3948" s="109">
        <f t="shared" si="447"/>
        <v>0</v>
      </c>
      <c r="AI3948" s="109">
        <f t="shared" si="447"/>
        <v>0</v>
      </c>
      <c r="AJ3948" s="109">
        <f t="shared" si="446"/>
        <v>0</v>
      </c>
      <c r="AK3948" s="109">
        <f t="shared" si="446"/>
        <v>0</v>
      </c>
      <c r="AL3948" s="109">
        <f t="shared" si="446"/>
        <v>0</v>
      </c>
    </row>
    <row r="3949" spans="1:38" x14ac:dyDescent="0.3">
      <c r="A3949" s="421"/>
      <c r="B3949" s="421"/>
      <c r="C3949" s="422"/>
      <c r="D3949" s="423"/>
      <c r="E3949" s="421"/>
      <c r="F3949" s="421"/>
      <c r="G3949" s="421"/>
      <c r="H3949" s="421"/>
      <c r="I3949" s="421"/>
      <c r="J3949" s="421"/>
      <c r="K3949" s="421"/>
      <c r="L3949" s="421"/>
      <c r="M3949" s="423"/>
      <c r="N3949" s="340">
        <f>IF(C3949&gt;A_Stammdaten!$B$12,0,SUM(E3949,F3949,H3949,J3949:K3949)-SUM(G3949,I3949,L3949:M3949))</f>
        <v>0</v>
      </c>
      <c r="O3949" s="421"/>
      <c r="P3949" s="421"/>
      <c r="Q3949" s="421"/>
      <c r="R3949" s="421"/>
      <c r="S3949" s="108">
        <f t="shared" si="450"/>
        <v>0</v>
      </c>
      <c r="T3949" s="341">
        <f>IF(ISBLANK($B3949),0,VLOOKUP($B3949,Listen!$A$2:$C$45,2,FALSE))</f>
        <v>0</v>
      </c>
      <c r="U3949" s="341">
        <f>IF(ISBLANK($B3949),0,VLOOKUP($B3949,Listen!$A$2:$C$45,3,FALSE))</f>
        <v>0</v>
      </c>
      <c r="V3949" s="342">
        <f t="shared" si="448"/>
        <v>0</v>
      </c>
      <c r="W3949" s="342">
        <f t="shared" si="452"/>
        <v>0</v>
      </c>
      <c r="X3949" s="342">
        <f t="shared" si="452"/>
        <v>0</v>
      </c>
      <c r="Y3949" s="342">
        <f t="shared" si="452"/>
        <v>0</v>
      </c>
      <c r="Z3949" s="342">
        <f t="shared" si="452"/>
        <v>0</v>
      </c>
      <c r="AA3949" s="342">
        <f t="shared" si="452"/>
        <v>0</v>
      </c>
      <c r="AB3949" s="342">
        <f t="shared" si="452"/>
        <v>0</v>
      </c>
      <c r="AC3949" s="109">
        <f t="shared" si="451"/>
        <v>0</v>
      </c>
      <c r="AD3949" s="109">
        <f>IF(C3949=A_Stammdaten!$B$12,E_SAV!$S3949-E_SAV!$AE3949,HLOOKUP(A_Stammdaten!$B$12-1,$AF$4:$AL$4004,ROW(C3949)-3,FALSE)-$AE3949)</f>
        <v>0</v>
      </c>
      <c r="AE3949" s="109">
        <f>HLOOKUP(A_Stammdaten!$B$12,$AF$4:$AL$4004,ROW(C3949)-3,FALSE)</f>
        <v>0</v>
      </c>
      <c r="AF3949" s="109">
        <f t="shared" si="449"/>
        <v>0</v>
      </c>
      <c r="AG3949" s="109">
        <f t="shared" si="447"/>
        <v>0</v>
      </c>
      <c r="AH3949" s="109">
        <f t="shared" si="447"/>
        <v>0</v>
      </c>
      <c r="AI3949" s="109">
        <f t="shared" si="447"/>
        <v>0</v>
      </c>
      <c r="AJ3949" s="109">
        <f t="shared" si="446"/>
        <v>0</v>
      </c>
      <c r="AK3949" s="109">
        <f t="shared" si="446"/>
        <v>0</v>
      </c>
      <c r="AL3949" s="109">
        <f t="shared" si="446"/>
        <v>0</v>
      </c>
    </row>
    <row r="3950" spans="1:38" x14ac:dyDescent="0.3">
      <c r="A3950" s="421"/>
      <c r="B3950" s="421"/>
      <c r="C3950" s="422"/>
      <c r="D3950" s="423"/>
      <c r="E3950" s="421"/>
      <c r="F3950" s="421"/>
      <c r="G3950" s="421"/>
      <c r="H3950" s="421"/>
      <c r="I3950" s="421"/>
      <c r="J3950" s="421"/>
      <c r="K3950" s="421"/>
      <c r="L3950" s="421"/>
      <c r="M3950" s="423"/>
      <c r="N3950" s="340">
        <f>IF(C3950&gt;A_Stammdaten!$B$12,0,SUM(E3950,F3950,H3950,J3950:K3950)-SUM(G3950,I3950,L3950:M3950))</f>
        <v>0</v>
      </c>
      <c r="O3950" s="421"/>
      <c r="P3950" s="421"/>
      <c r="Q3950" s="421"/>
      <c r="R3950" s="421"/>
      <c r="S3950" s="108">
        <f t="shared" si="450"/>
        <v>0</v>
      </c>
      <c r="T3950" s="341">
        <f>IF(ISBLANK($B3950),0,VLOOKUP($B3950,Listen!$A$2:$C$45,2,FALSE))</f>
        <v>0</v>
      </c>
      <c r="U3950" s="341">
        <f>IF(ISBLANK($B3950),0,VLOOKUP($B3950,Listen!$A$2:$C$45,3,FALSE))</f>
        <v>0</v>
      </c>
      <c r="V3950" s="342">
        <f t="shared" si="448"/>
        <v>0</v>
      </c>
      <c r="W3950" s="342">
        <f t="shared" si="452"/>
        <v>0</v>
      </c>
      <c r="X3950" s="342">
        <f t="shared" si="452"/>
        <v>0</v>
      </c>
      <c r="Y3950" s="342">
        <f t="shared" si="452"/>
        <v>0</v>
      </c>
      <c r="Z3950" s="342">
        <f t="shared" si="452"/>
        <v>0</v>
      </c>
      <c r="AA3950" s="342">
        <f t="shared" si="452"/>
        <v>0</v>
      </c>
      <c r="AB3950" s="342">
        <f t="shared" si="452"/>
        <v>0</v>
      </c>
      <c r="AC3950" s="109">
        <f t="shared" si="451"/>
        <v>0</v>
      </c>
      <c r="AD3950" s="109">
        <f>IF(C3950=A_Stammdaten!$B$12,E_SAV!$S3950-E_SAV!$AE3950,HLOOKUP(A_Stammdaten!$B$12-1,$AF$4:$AL$4004,ROW(C3950)-3,FALSE)-$AE3950)</f>
        <v>0</v>
      </c>
      <c r="AE3950" s="109">
        <f>HLOOKUP(A_Stammdaten!$B$12,$AF$4:$AL$4004,ROW(C3950)-3,FALSE)</f>
        <v>0</v>
      </c>
      <c r="AF3950" s="109">
        <f t="shared" si="449"/>
        <v>0</v>
      </c>
      <c r="AG3950" s="109">
        <f t="shared" si="447"/>
        <v>0</v>
      </c>
      <c r="AH3950" s="109">
        <f t="shared" si="447"/>
        <v>0</v>
      </c>
      <c r="AI3950" s="109">
        <f t="shared" si="447"/>
        <v>0</v>
      </c>
      <c r="AJ3950" s="109">
        <f t="shared" si="446"/>
        <v>0</v>
      </c>
      <c r="AK3950" s="109">
        <f t="shared" si="446"/>
        <v>0</v>
      </c>
      <c r="AL3950" s="109">
        <f t="shared" si="446"/>
        <v>0</v>
      </c>
    </row>
    <row r="3951" spans="1:38" x14ac:dyDescent="0.3">
      <c r="A3951" s="421"/>
      <c r="B3951" s="421"/>
      <c r="C3951" s="422"/>
      <c r="D3951" s="423"/>
      <c r="E3951" s="421"/>
      <c r="F3951" s="421"/>
      <c r="G3951" s="421"/>
      <c r="H3951" s="421"/>
      <c r="I3951" s="421"/>
      <c r="J3951" s="421"/>
      <c r="K3951" s="421"/>
      <c r="L3951" s="421"/>
      <c r="M3951" s="423"/>
      <c r="N3951" s="340">
        <f>IF(C3951&gt;A_Stammdaten!$B$12,0,SUM(E3951,F3951,H3951,J3951:K3951)-SUM(G3951,I3951,L3951:M3951))</f>
        <v>0</v>
      </c>
      <c r="O3951" s="421"/>
      <c r="P3951" s="421"/>
      <c r="Q3951" s="421"/>
      <c r="R3951" s="421"/>
      <c r="S3951" s="108">
        <f t="shared" si="450"/>
        <v>0</v>
      </c>
      <c r="T3951" s="341">
        <f>IF(ISBLANK($B3951),0,VLOOKUP($B3951,Listen!$A$2:$C$45,2,FALSE))</f>
        <v>0</v>
      </c>
      <c r="U3951" s="341">
        <f>IF(ISBLANK($B3951),0,VLOOKUP($B3951,Listen!$A$2:$C$45,3,FALSE))</f>
        <v>0</v>
      </c>
      <c r="V3951" s="342">
        <f t="shared" si="448"/>
        <v>0</v>
      </c>
      <c r="W3951" s="342">
        <f t="shared" si="452"/>
        <v>0</v>
      </c>
      <c r="X3951" s="342">
        <f t="shared" si="452"/>
        <v>0</v>
      </c>
      <c r="Y3951" s="342">
        <f t="shared" si="452"/>
        <v>0</v>
      </c>
      <c r="Z3951" s="342">
        <f t="shared" si="452"/>
        <v>0</v>
      </c>
      <c r="AA3951" s="342">
        <f t="shared" si="452"/>
        <v>0</v>
      </c>
      <c r="AB3951" s="342">
        <f t="shared" si="452"/>
        <v>0</v>
      </c>
      <c r="AC3951" s="109">
        <f t="shared" si="451"/>
        <v>0</v>
      </c>
      <c r="AD3951" s="109">
        <f>IF(C3951=A_Stammdaten!$B$12,E_SAV!$S3951-E_SAV!$AE3951,HLOOKUP(A_Stammdaten!$B$12-1,$AF$4:$AL$4004,ROW(C3951)-3,FALSE)-$AE3951)</f>
        <v>0</v>
      </c>
      <c r="AE3951" s="109">
        <f>HLOOKUP(A_Stammdaten!$B$12,$AF$4:$AL$4004,ROW(C3951)-3,FALSE)</f>
        <v>0</v>
      </c>
      <c r="AF3951" s="109">
        <f t="shared" si="449"/>
        <v>0</v>
      </c>
      <c r="AG3951" s="109">
        <f t="shared" si="447"/>
        <v>0</v>
      </c>
      <c r="AH3951" s="109">
        <f t="shared" si="447"/>
        <v>0</v>
      </c>
      <c r="AI3951" s="109">
        <f t="shared" si="447"/>
        <v>0</v>
      </c>
      <c r="AJ3951" s="109">
        <f t="shared" si="446"/>
        <v>0</v>
      </c>
      <c r="AK3951" s="109">
        <f t="shared" si="446"/>
        <v>0</v>
      </c>
      <c r="AL3951" s="109">
        <f t="shared" si="446"/>
        <v>0</v>
      </c>
    </row>
    <row r="3952" spans="1:38" x14ac:dyDescent="0.3">
      <c r="A3952" s="421"/>
      <c r="B3952" s="421"/>
      <c r="C3952" s="422"/>
      <c r="D3952" s="423"/>
      <c r="E3952" s="421"/>
      <c r="F3952" s="421"/>
      <c r="G3952" s="421"/>
      <c r="H3952" s="421"/>
      <c r="I3952" s="421"/>
      <c r="J3952" s="421"/>
      <c r="K3952" s="421"/>
      <c r="L3952" s="421"/>
      <c r="M3952" s="423"/>
      <c r="N3952" s="340">
        <f>IF(C3952&gt;A_Stammdaten!$B$12,0,SUM(E3952,F3952,H3952,J3952:K3952)-SUM(G3952,I3952,L3952:M3952))</f>
        <v>0</v>
      </c>
      <c r="O3952" s="421"/>
      <c r="P3952" s="421"/>
      <c r="Q3952" s="421"/>
      <c r="R3952" s="421"/>
      <c r="S3952" s="108">
        <f t="shared" si="450"/>
        <v>0</v>
      </c>
      <c r="T3952" s="341">
        <f>IF(ISBLANK($B3952),0,VLOOKUP($B3952,Listen!$A$2:$C$45,2,FALSE))</f>
        <v>0</v>
      </c>
      <c r="U3952" s="341">
        <f>IF(ISBLANK($B3952),0,VLOOKUP($B3952,Listen!$A$2:$C$45,3,FALSE))</f>
        <v>0</v>
      </c>
      <c r="V3952" s="342">
        <f t="shared" si="448"/>
        <v>0</v>
      </c>
      <c r="W3952" s="342">
        <f t="shared" si="452"/>
        <v>0</v>
      </c>
      <c r="X3952" s="342">
        <f t="shared" si="452"/>
        <v>0</v>
      </c>
      <c r="Y3952" s="342">
        <f t="shared" si="452"/>
        <v>0</v>
      </c>
      <c r="Z3952" s="342">
        <f t="shared" si="452"/>
        <v>0</v>
      </c>
      <c r="AA3952" s="342">
        <f t="shared" si="452"/>
        <v>0</v>
      </c>
      <c r="AB3952" s="342">
        <f t="shared" si="452"/>
        <v>0</v>
      </c>
      <c r="AC3952" s="109">
        <f t="shared" si="451"/>
        <v>0</v>
      </c>
      <c r="AD3952" s="109">
        <f>IF(C3952=A_Stammdaten!$B$12,E_SAV!$S3952-E_SAV!$AE3952,HLOOKUP(A_Stammdaten!$B$12-1,$AF$4:$AL$4004,ROW(C3952)-3,FALSE)-$AE3952)</f>
        <v>0</v>
      </c>
      <c r="AE3952" s="109">
        <f>HLOOKUP(A_Stammdaten!$B$12,$AF$4:$AL$4004,ROW(C3952)-3,FALSE)</f>
        <v>0</v>
      </c>
      <c r="AF3952" s="109">
        <f t="shared" si="449"/>
        <v>0</v>
      </c>
      <c r="AG3952" s="109">
        <f t="shared" si="447"/>
        <v>0</v>
      </c>
      <c r="AH3952" s="109">
        <f t="shared" si="447"/>
        <v>0</v>
      </c>
      <c r="AI3952" s="109">
        <f t="shared" si="447"/>
        <v>0</v>
      </c>
      <c r="AJ3952" s="109">
        <f t="shared" si="446"/>
        <v>0</v>
      </c>
      <c r="AK3952" s="109">
        <f t="shared" si="446"/>
        <v>0</v>
      </c>
      <c r="AL3952" s="109">
        <f t="shared" si="446"/>
        <v>0</v>
      </c>
    </row>
    <row r="3953" spans="1:38" x14ac:dyDescent="0.3">
      <c r="A3953" s="421"/>
      <c r="B3953" s="421"/>
      <c r="C3953" s="422"/>
      <c r="D3953" s="423"/>
      <c r="E3953" s="421"/>
      <c r="F3953" s="421"/>
      <c r="G3953" s="421"/>
      <c r="H3953" s="421"/>
      <c r="I3953" s="421"/>
      <c r="J3953" s="421"/>
      <c r="K3953" s="421"/>
      <c r="L3953" s="421"/>
      <c r="M3953" s="423"/>
      <c r="N3953" s="340">
        <f>IF(C3953&gt;A_Stammdaten!$B$12,0,SUM(E3953,F3953,H3953,J3953:K3953)-SUM(G3953,I3953,L3953:M3953))</f>
        <v>0</v>
      </c>
      <c r="O3953" s="421"/>
      <c r="P3953" s="421"/>
      <c r="Q3953" s="421"/>
      <c r="R3953" s="421"/>
      <c r="S3953" s="108">
        <f t="shared" si="450"/>
        <v>0</v>
      </c>
      <c r="T3953" s="341">
        <f>IF(ISBLANK($B3953),0,VLOOKUP($B3953,Listen!$A$2:$C$45,2,FALSE))</f>
        <v>0</v>
      </c>
      <c r="U3953" s="341">
        <f>IF(ISBLANK($B3953),0,VLOOKUP($B3953,Listen!$A$2:$C$45,3,FALSE))</f>
        <v>0</v>
      </c>
      <c r="V3953" s="342">
        <f t="shared" si="448"/>
        <v>0</v>
      </c>
      <c r="W3953" s="342">
        <f t="shared" si="452"/>
        <v>0</v>
      </c>
      <c r="X3953" s="342">
        <f t="shared" si="452"/>
        <v>0</v>
      </c>
      <c r="Y3953" s="342">
        <f t="shared" si="452"/>
        <v>0</v>
      </c>
      <c r="Z3953" s="342">
        <f t="shared" si="452"/>
        <v>0</v>
      </c>
      <c r="AA3953" s="342">
        <f t="shared" si="452"/>
        <v>0</v>
      </c>
      <c r="AB3953" s="342">
        <f t="shared" si="452"/>
        <v>0</v>
      </c>
      <c r="AC3953" s="109">
        <f t="shared" si="451"/>
        <v>0</v>
      </c>
      <c r="AD3953" s="109">
        <f>IF(C3953=A_Stammdaten!$B$12,E_SAV!$S3953-E_SAV!$AE3953,HLOOKUP(A_Stammdaten!$B$12-1,$AF$4:$AL$4004,ROW(C3953)-3,FALSE)-$AE3953)</f>
        <v>0</v>
      </c>
      <c r="AE3953" s="109">
        <f>HLOOKUP(A_Stammdaten!$B$12,$AF$4:$AL$4004,ROW(C3953)-3,FALSE)</f>
        <v>0</v>
      </c>
      <c r="AF3953" s="109">
        <f t="shared" si="449"/>
        <v>0</v>
      </c>
      <c r="AG3953" s="109">
        <f t="shared" si="447"/>
        <v>0</v>
      </c>
      <c r="AH3953" s="109">
        <f t="shared" si="447"/>
        <v>0</v>
      </c>
      <c r="AI3953" s="109">
        <f t="shared" si="447"/>
        <v>0</v>
      </c>
      <c r="AJ3953" s="109">
        <f t="shared" si="446"/>
        <v>0</v>
      </c>
      <c r="AK3953" s="109">
        <f t="shared" si="446"/>
        <v>0</v>
      </c>
      <c r="AL3953" s="109">
        <f t="shared" si="446"/>
        <v>0</v>
      </c>
    </row>
    <row r="3954" spans="1:38" x14ac:dyDescent="0.3">
      <c r="A3954" s="421"/>
      <c r="B3954" s="421"/>
      <c r="C3954" s="422"/>
      <c r="D3954" s="423"/>
      <c r="E3954" s="421"/>
      <c r="F3954" s="421"/>
      <c r="G3954" s="421"/>
      <c r="H3954" s="421"/>
      <c r="I3954" s="421"/>
      <c r="J3954" s="421"/>
      <c r="K3954" s="421"/>
      <c r="L3954" s="421"/>
      <c r="M3954" s="423"/>
      <c r="N3954" s="340">
        <f>IF(C3954&gt;A_Stammdaten!$B$12,0,SUM(E3954,F3954,H3954,J3954:K3954)-SUM(G3954,I3954,L3954:M3954))</f>
        <v>0</v>
      </c>
      <c r="O3954" s="421"/>
      <c r="P3954" s="421"/>
      <c r="Q3954" s="421"/>
      <c r="R3954" s="421"/>
      <c r="S3954" s="108">
        <f t="shared" si="450"/>
        <v>0</v>
      </c>
      <c r="T3954" s="341">
        <f>IF(ISBLANK($B3954),0,VLOOKUP($B3954,Listen!$A$2:$C$45,2,FALSE))</f>
        <v>0</v>
      </c>
      <c r="U3954" s="341">
        <f>IF(ISBLANK($B3954),0,VLOOKUP($B3954,Listen!$A$2:$C$45,3,FALSE))</f>
        <v>0</v>
      </c>
      <c r="V3954" s="342">
        <f t="shared" si="448"/>
        <v>0</v>
      </c>
      <c r="W3954" s="342">
        <f t="shared" si="452"/>
        <v>0</v>
      </c>
      <c r="X3954" s="342">
        <f t="shared" si="452"/>
        <v>0</v>
      </c>
      <c r="Y3954" s="342">
        <f t="shared" si="452"/>
        <v>0</v>
      </c>
      <c r="Z3954" s="342">
        <f t="shared" si="452"/>
        <v>0</v>
      </c>
      <c r="AA3954" s="342">
        <f t="shared" si="452"/>
        <v>0</v>
      </c>
      <c r="AB3954" s="342">
        <f t="shared" si="452"/>
        <v>0</v>
      </c>
      <c r="AC3954" s="109">
        <f t="shared" si="451"/>
        <v>0</v>
      </c>
      <c r="AD3954" s="109">
        <f>IF(C3954=A_Stammdaten!$B$12,E_SAV!$S3954-E_SAV!$AE3954,HLOOKUP(A_Stammdaten!$B$12-1,$AF$4:$AL$4004,ROW(C3954)-3,FALSE)-$AE3954)</f>
        <v>0</v>
      </c>
      <c r="AE3954" s="109">
        <f>HLOOKUP(A_Stammdaten!$B$12,$AF$4:$AL$4004,ROW(C3954)-3,FALSE)</f>
        <v>0</v>
      </c>
      <c r="AF3954" s="109">
        <f t="shared" si="449"/>
        <v>0</v>
      </c>
      <c r="AG3954" s="109">
        <f t="shared" si="447"/>
        <v>0</v>
      </c>
      <c r="AH3954" s="109">
        <f t="shared" si="447"/>
        <v>0</v>
      </c>
      <c r="AI3954" s="109">
        <f t="shared" si="447"/>
        <v>0</v>
      </c>
      <c r="AJ3954" s="109">
        <f t="shared" si="446"/>
        <v>0</v>
      </c>
      <c r="AK3954" s="109">
        <f t="shared" si="446"/>
        <v>0</v>
      </c>
      <c r="AL3954" s="109">
        <f t="shared" si="446"/>
        <v>0</v>
      </c>
    </row>
    <row r="3955" spans="1:38" x14ac:dyDescent="0.3">
      <c r="A3955" s="421"/>
      <c r="B3955" s="421"/>
      <c r="C3955" s="422"/>
      <c r="D3955" s="423"/>
      <c r="E3955" s="421"/>
      <c r="F3955" s="421"/>
      <c r="G3955" s="421"/>
      <c r="H3955" s="421"/>
      <c r="I3955" s="421"/>
      <c r="J3955" s="421"/>
      <c r="K3955" s="421"/>
      <c r="L3955" s="421"/>
      <c r="M3955" s="423"/>
      <c r="N3955" s="340">
        <f>IF(C3955&gt;A_Stammdaten!$B$12,0,SUM(E3955,F3955,H3955,J3955:K3955)-SUM(G3955,I3955,L3955:M3955))</f>
        <v>0</v>
      </c>
      <c r="O3955" s="421"/>
      <c r="P3955" s="421"/>
      <c r="Q3955" s="421"/>
      <c r="R3955" s="421"/>
      <c r="S3955" s="108">
        <f t="shared" si="450"/>
        <v>0</v>
      </c>
      <c r="T3955" s="341">
        <f>IF(ISBLANK($B3955),0,VLOOKUP($B3955,Listen!$A$2:$C$45,2,FALSE))</f>
        <v>0</v>
      </c>
      <c r="U3955" s="341">
        <f>IF(ISBLANK($B3955),0,VLOOKUP($B3955,Listen!$A$2:$C$45,3,FALSE))</f>
        <v>0</v>
      </c>
      <c r="V3955" s="342">
        <f t="shared" si="448"/>
        <v>0</v>
      </c>
      <c r="W3955" s="342">
        <f t="shared" si="452"/>
        <v>0</v>
      </c>
      <c r="X3955" s="342">
        <f t="shared" si="452"/>
        <v>0</v>
      </c>
      <c r="Y3955" s="342">
        <f t="shared" si="452"/>
        <v>0</v>
      </c>
      <c r="Z3955" s="342">
        <f t="shared" si="452"/>
        <v>0</v>
      </c>
      <c r="AA3955" s="342">
        <f t="shared" si="452"/>
        <v>0</v>
      </c>
      <c r="AB3955" s="342">
        <f t="shared" si="452"/>
        <v>0</v>
      </c>
      <c r="AC3955" s="109">
        <f t="shared" si="451"/>
        <v>0</v>
      </c>
      <c r="AD3955" s="109">
        <f>IF(C3955=A_Stammdaten!$B$12,E_SAV!$S3955-E_SAV!$AE3955,HLOOKUP(A_Stammdaten!$B$12-1,$AF$4:$AL$4004,ROW(C3955)-3,FALSE)-$AE3955)</f>
        <v>0</v>
      </c>
      <c r="AE3955" s="109">
        <f>HLOOKUP(A_Stammdaten!$B$12,$AF$4:$AL$4004,ROW(C3955)-3,FALSE)</f>
        <v>0</v>
      </c>
      <c r="AF3955" s="109">
        <f t="shared" si="449"/>
        <v>0</v>
      </c>
      <c r="AG3955" s="109">
        <f t="shared" si="447"/>
        <v>0</v>
      </c>
      <c r="AH3955" s="109">
        <f t="shared" si="447"/>
        <v>0</v>
      </c>
      <c r="AI3955" s="109">
        <f t="shared" si="447"/>
        <v>0</v>
      </c>
      <c r="AJ3955" s="109">
        <f t="shared" si="446"/>
        <v>0</v>
      </c>
      <c r="AK3955" s="109">
        <f t="shared" si="446"/>
        <v>0</v>
      </c>
      <c r="AL3955" s="109">
        <f t="shared" si="446"/>
        <v>0</v>
      </c>
    </row>
    <row r="3956" spans="1:38" x14ac:dyDescent="0.3">
      <c r="A3956" s="421"/>
      <c r="B3956" s="421"/>
      <c r="C3956" s="422"/>
      <c r="D3956" s="423"/>
      <c r="E3956" s="421"/>
      <c r="F3956" s="421"/>
      <c r="G3956" s="421"/>
      <c r="H3956" s="421"/>
      <c r="I3956" s="421"/>
      <c r="J3956" s="421"/>
      <c r="K3956" s="421"/>
      <c r="L3956" s="421"/>
      <c r="M3956" s="423"/>
      <c r="N3956" s="340">
        <f>IF(C3956&gt;A_Stammdaten!$B$12,0,SUM(E3956,F3956,H3956,J3956:K3956)-SUM(G3956,I3956,L3956:M3956))</f>
        <v>0</v>
      </c>
      <c r="O3956" s="421"/>
      <c r="P3956" s="421"/>
      <c r="Q3956" s="421"/>
      <c r="R3956" s="421"/>
      <c r="S3956" s="108">
        <f t="shared" si="450"/>
        <v>0</v>
      </c>
      <c r="T3956" s="341">
        <f>IF(ISBLANK($B3956),0,VLOOKUP($B3956,Listen!$A$2:$C$45,2,FALSE))</f>
        <v>0</v>
      </c>
      <c r="U3956" s="341">
        <f>IF(ISBLANK($B3956),0,VLOOKUP($B3956,Listen!$A$2:$C$45,3,FALSE))</f>
        <v>0</v>
      </c>
      <c r="V3956" s="342">
        <f t="shared" si="448"/>
        <v>0</v>
      </c>
      <c r="W3956" s="342">
        <f t="shared" si="452"/>
        <v>0</v>
      </c>
      <c r="X3956" s="342">
        <f t="shared" si="452"/>
        <v>0</v>
      </c>
      <c r="Y3956" s="342">
        <f t="shared" si="452"/>
        <v>0</v>
      </c>
      <c r="Z3956" s="342">
        <f t="shared" si="452"/>
        <v>0</v>
      </c>
      <c r="AA3956" s="342">
        <f t="shared" si="452"/>
        <v>0</v>
      </c>
      <c r="AB3956" s="342">
        <f t="shared" si="452"/>
        <v>0</v>
      </c>
      <c r="AC3956" s="109">
        <f t="shared" si="451"/>
        <v>0</v>
      </c>
      <c r="AD3956" s="109">
        <f>IF(C3956=A_Stammdaten!$B$12,E_SAV!$S3956-E_SAV!$AE3956,HLOOKUP(A_Stammdaten!$B$12-1,$AF$4:$AL$4004,ROW(C3956)-3,FALSE)-$AE3956)</f>
        <v>0</v>
      </c>
      <c r="AE3956" s="109">
        <f>HLOOKUP(A_Stammdaten!$B$12,$AF$4:$AL$4004,ROW(C3956)-3,FALSE)</f>
        <v>0</v>
      </c>
      <c r="AF3956" s="109">
        <f t="shared" si="449"/>
        <v>0</v>
      </c>
      <c r="AG3956" s="109">
        <f t="shared" si="447"/>
        <v>0</v>
      </c>
      <c r="AH3956" s="109">
        <f t="shared" si="447"/>
        <v>0</v>
      </c>
      <c r="AI3956" s="109">
        <f t="shared" si="447"/>
        <v>0</v>
      </c>
      <c r="AJ3956" s="109">
        <f t="shared" si="446"/>
        <v>0</v>
      </c>
      <c r="AK3956" s="109">
        <f t="shared" si="446"/>
        <v>0</v>
      </c>
      <c r="AL3956" s="109">
        <f t="shared" si="446"/>
        <v>0</v>
      </c>
    </row>
    <row r="3957" spans="1:38" x14ac:dyDescent="0.3">
      <c r="A3957" s="421"/>
      <c r="B3957" s="421"/>
      <c r="C3957" s="422"/>
      <c r="D3957" s="423"/>
      <c r="E3957" s="421"/>
      <c r="F3957" s="421"/>
      <c r="G3957" s="421"/>
      <c r="H3957" s="421"/>
      <c r="I3957" s="421"/>
      <c r="J3957" s="421"/>
      <c r="K3957" s="421"/>
      <c r="L3957" s="421"/>
      <c r="M3957" s="423"/>
      <c r="N3957" s="340">
        <f>IF(C3957&gt;A_Stammdaten!$B$12,0,SUM(E3957,F3957,H3957,J3957:K3957)-SUM(G3957,I3957,L3957:M3957))</f>
        <v>0</v>
      </c>
      <c r="O3957" s="421"/>
      <c r="P3957" s="421"/>
      <c r="Q3957" s="421"/>
      <c r="R3957" s="421"/>
      <c r="S3957" s="108">
        <f t="shared" si="450"/>
        <v>0</v>
      </c>
      <c r="T3957" s="341">
        <f>IF(ISBLANK($B3957),0,VLOOKUP($B3957,Listen!$A$2:$C$45,2,FALSE))</f>
        <v>0</v>
      </c>
      <c r="U3957" s="341">
        <f>IF(ISBLANK($B3957),0,VLOOKUP($B3957,Listen!$A$2:$C$45,3,FALSE))</f>
        <v>0</v>
      </c>
      <c r="V3957" s="342">
        <f t="shared" si="448"/>
        <v>0</v>
      </c>
      <c r="W3957" s="342">
        <f t="shared" si="452"/>
        <v>0</v>
      </c>
      <c r="X3957" s="342">
        <f t="shared" si="452"/>
        <v>0</v>
      </c>
      <c r="Y3957" s="342">
        <f t="shared" si="452"/>
        <v>0</v>
      </c>
      <c r="Z3957" s="342">
        <f t="shared" si="452"/>
        <v>0</v>
      </c>
      <c r="AA3957" s="342">
        <f t="shared" si="452"/>
        <v>0</v>
      </c>
      <c r="AB3957" s="342">
        <f t="shared" si="452"/>
        <v>0</v>
      </c>
      <c r="AC3957" s="109">
        <f t="shared" si="451"/>
        <v>0</v>
      </c>
      <c r="AD3957" s="109">
        <f>IF(C3957=A_Stammdaten!$B$12,E_SAV!$S3957-E_SAV!$AE3957,HLOOKUP(A_Stammdaten!$B$12-1,$AF$4:$AL$4004,ROW(C3957)-3,FALSE)-$AE3957)</f>
        <v>0</v>
      </c>
      <c r="AE3957" s="109">
        <f>HLOOKUP(A_Stammdaten!$B$12,$AF$4:$AL$4004,ROW(C3957)-3,FALSE)</f>
        <v>0</v>
      </c>
      <c r="AF3957" s="109">
        <f t="shared" si="449"/>
        <v>0</v>
      </c>
      <c r="AG3957" s="109">
        <f t="shared" si="447"/>
        <v>0</v>
      </c>
      <c r="AH3957" s="109">
        <f t="shared" si="447"/>
        <v>0</v>
      </c>
      <c r="AI3957" s="109">
        <f t="shared" si="447"/>
        <v>0</v>
      </c>
      <c r="AJ3957" s="109">
        <f t="shared" si="446"/>
        <v>0</v>
      </c>
      <c r="AK3957" s="109">
        <f t="shared" si="446"/>
        <v>0</v>
      </c>
      <c r="AL3957" s="109">
        <f t="shared" si="446"/>
        <v>0</v>
      </c>
    </row>
    <row r="3958" spans="1:38" x14ac:dyDescent="0.3">
      <c r="A3958" s="421"/>
      <c r="B3958" s="421"/>
      <c r="C3958" s="422"/>
      <c r="D3958" s="423"/>
      <c r="E3958" s="421"/>
      <c r="F3958" s="421"/>
      <c r="G3958" s="421"/>
      <c r="H3958" s="421"/>
      <c r="I3958" s="421"/>
      <c r="J3958" s="421"/>
      <c r="K3958" s="421"/>
      <c r="L3958" s="421"/>
      <c r="M3958" s="423"/>
      <c r="N3958" s="340">
        <f>IF(C3958&gt;A_Stammdaten!$B$12,0,SUM(E3958,F3958,H3958,J3958:K3958)-SUM(G3958,I3958,L3958:M3958))</f>
        <v>0</v>
      </c>
      <c r="O3958" s="421"/>
      <c r="P3958" s="421"/>
      <c r="Q3958" s="421"/>
      <c r="R3958" s="421"/>
      <c r="S3958" s="108">
        <f t="shared" si="450"/>
        <v>0</v>
      </c>
      <c r="T3958" s="341">
        <f>IF(ISBLANK($B3958),0,VLOOKUP($B3958,Listen!$A$2:$C$45,2,FALSE))</f>
        <v>0</v>
      </c>
      <c r="U3958" s="341">
        <f>IF(ISBLANK($B3958),0,VLOOKUP($B3958,Listen!$A$2:$C$45,3,FALSE))</f>
        <v>0</v>
      </c>
      <c r="V3958" s="342">
        <f t="shared" si="448"/>
        <v>0</v>
      </c>
      <c r="W3958" s="342">
        <f t="shared" si="452"/>
        <v>0</v>
      </c>
      <c r="X3958" s="342">
        <f t="shared" si="452"/>
        <v>0</v>
      </c>
      <c r="Y3958" s="342">
        <f t="shared" si="452"/>
        <v>0</v>
      </c>
      <c r="Z3958" s="342">
        <f t="shared" si="452"/>
        <v>0</v>
      </c>
      <c r="AA3958" s="342">
        <f t="shared" si="452"/>
        <v>0</v>
      </c>
      <c r="AB3958" s="342">
        <f t="shared" si="452"/>
        <v>0</v>
      </c>
      <c r="AC3958" s="109">
        <f t="shared" si="451"/>
        <v>0</v>
      </c>
      <c r="AD3958" s="109">
        <f>IF(C3958=A_Stammdaten!$B$12,E_SAV!$S3958-E_SAV!$AE3958,HLOOKUP(A_Stammdaten!$B$12-1,$AF$4:$AL$4004,ROW(C3958)-3,FALSE)-$AE3958)</f>
        <v>0</v>
      </c>
      <c r="AE3958" s="109">
        <f>HLOOKUP(A_Stammdaten!$B$12,$AF$4:$AL$4004,ROW(C3958)-3,FALSE)</f>
        <v>0</v>
      </c>
      <c r="AF3958" s="109">
        <f t="shared" si="449"/>
        <v>0</v>
      </c>
      <c r="AG3958" s="109">
        <f t="shared" si="447"/>
        <v>0</v>
      </c>
      <c r="AH3958" s="109">
        <f t="shared" si="447"/>
        <v>0</v>
      </c>
      <c r="AI3958" s="109">
        <f t="shared" si="447"/>
        <v>0</v>
      </c>
      <c r="AJ3958" s="109">
        <f t="shared" si="446"/>
        <v>0</v>
      </c>
      <c r="AK3958" s="109">
        <f t="shared" si="446"/>
        <v>0</v>
      </c>
      <c r="AL3958" s="109">
        <f t="shared" si="446"/>
        <v>0</v>
      </c>
    </row>
    <row r="3959" spans="1:38" x14ac:dyDescent="0.3">
      <c r="A3959" s="421"/>
      <c r="B3959" s="421"/>
      <c r="C3959" s="422"/>
      <c r="D3959" s="423"/>
      <c r="E3959" s="421"/>
      <c r="F3959" s="421"/>
      <c r="G3959" s="421"/>
      <c r="H3959" s="421"/>
      <c r="I3959" s="421"/>
      <c r="J3959" s="421"/>
      <c r="K3959" s="421"/>
      <c r="L3959" s="421"/>
      <c r="M3959" s="423"/>
      <c r="N3959" s="340">
        <f>IF(C3959&gt;A_Stammdaten!$B$12,0,SUM(E3959,F3959,H3959,J3959:K3959)-SUM(G3959,I3959,L3959:M3959))</f>
        <v>0</v>
      </c>
      <c r="O3959" s="421"/>
      <c r="P3959" s="421"/>
      <c r="Q3959" s="421"/>
      <c r="R3959" s="421"/>
      <c r="S3959" s="108">
        <f t="shared" si="450"/>
        <v>0</v>
      </c>
      <c r="T3959" s="341">
        <f>IF(ISBLANK($B3959),0,VLOOKUP($B3959,Listen!$A$2:$C$45,2,FALSE))</f>
        <v>0</v>
      </c>
      <c r="U3959" s="341">
        <f>IF(ISBLANK($B3959),0,VLOOKUP($B3959,Listen!$A$2:$C$45,3,FALSE))</f>
        <v>0</v>
      </c>
      <c r="V3959" s="342">
        <f t="shared" si="448"/>
        <v>0</v>
      </c>
      <c r="W3959" s="342">
        <f t="shared" si="452"/>
        <v>0</v>
      </c>
      <c r="X3959" s="342">
        <f t="shared" si="452"/>
        <v>0</v>
      </c>
      <c r="Y3959" s="342">
        <f t="shared" si="452"/>
        <v>0</v>
      </c>
      <c r="Z3959" s="342">
        <f t="shared" si="452"/>
        <v>0</v>
      </c>
      <c r="AA3959" s="342">
        <f t="shared" si="452"/>
        <v>0</v>
      </c>
      <c r="AB3959" s="342">
        <f t="shared" si="452"/>
        <v>0</v>
      </c>
      <c r="AC3959" s="109">
        <f t="shared" si="451"/>
        <v>0</v>
      </c>
      <c r="AD3959" s="109">
        <f>IF(C3959=A_Stammdaten!$B$12,E_SAV!$S3959-E_SAV!$AE3959,HLOOKUP(A_Stammdaten!$B$12-1,$AF$4:$AL$4004,ROW(C3959)-3,FALSE)-$AE3959)</f>
        <v>0</v>
      </c>
      <c r="AE3959" s="109">
        <f>HLOOKUP(A_Stammdaten!$B$12,$AF$4:$AL$4004,ROW(C3959)-3,FALSE)</f>
        <v>0</v>
      </c>
      <c r="AF3959" s="109">
        <f t="shared" si="449"/>
        <v>0</v>
      </c>
      <c r="AG3959" s="109">
        <f t="shared" si="447"/>
        <v>0</v>
      </c>
      <c r="AH3959" s="109">
        <f t="shared" si="447"/>
        <v>0</v>
      </c>
      <c r="AI3959" s="109">
        <f t="shared" si="447"/>
        <v>0</v>
      </c>
      <c r="AJ3959" s="109">
        <f t="shared" si="446"/>
        <v>0</v>
      </c>
      <c r="AK3959" s="109">
        <f t="shared" si="446"/>
        <v>0</v>
      </c>
      <c r="AL3959" s="109">
        <f t="shared" si="446"/>
        <v>0</v>
      </c>
    </row>
    <row r="3960" spans="1:38" x14ac:dyDescent="0.3">
      <c r="A3960" s="421"/>
      <c r="B3960" s="421"/>
      <c r="C3960" s="422"/>
      <c r="D3960" s="423"/>
      <c r="E3960" s="421"/>
      <c r="F3960" s="421"/>
      <c r="G3960" s="421"/>
      <c r="H3960" s="421"/>
      <c r="I3960" s="421"/>
      <c r="J3960" s="421"/>
      <c r="K3960" s="421"/>
      <c r="L3960" s="421"/>
      <c r="M3960" s="423"/>
      <c r="N3960" s="340">
        <f>IF(C3960&gt;A_Stammdaten!$B$12,0,SUM(E3960,F3960,H3960,J3960:K3960)-SUM(G3960,I3960,L3960:M3960))</f>
        <v>0</v>
      </c>
      <c r="O3960" s="421"/>
      <c r="P3960" s="421"/>
      <c r="Q3960" s="421"/>
      <c r="R3960" s="421"/>
      <c r="S3960" s="108">
        <f t="shared" si="450"/>
        <v>0</v>
      </c>
      <c r="T3960" s="341">
        <f>IF(ISBLANK($B3960),0,VLOOKUP($B3960,Listen!$A$2:$C$45,2,FALSE))</f>
        <v>0</v>
      </c>
      <c r="U3960" s="341">
        <f>IF(ISBLANK($B3960),0,VLOOKUP($B3960,Listen!$A$2:$C$45,3,FALSE))</f>
        <v>0</v>
      </c>
      <c r="V3960" s="342">
        <f t="shared" si="448"/>
        <v>0</v>
      </c>
      <c r="W3960" s="342">
        <f t="shared" si="452"/>
        <v>0</v>
      </c>
      <c r="X3960" s="342">
        <f t="shared" si="452"/>
        <v>0</v>
      </c>
      <c r="Y3960" s="342">
        <f t="shared" si="452"/>
        <v>0</v>
      </c>
      <c r="Z3960" s="342">
        <f t="shared" si="452"/>
        <v>0</v>
      </c>
      <c r="AA3960" s="342">
        <f t="shared" si="452"/>
        <v>0</v>
      </c>
      <c r="AB3960" s="342">
        <f t="shared" si="452"/>
        <v>0</v>
      </c>
      <c r="AC3960" s="109">
        <f t="shared" si="451"/>
        <v>0</v>
      </c>
      <c r="AD3960" s="109">
        <f>IF(C3960=A_Stammdaten!$B$12,E_SAV!$S3960-E_SAV!$AE3960,HLOOKUP(A_Stammdaten!$B$12-1,$AF$4:$AL$4004,ROW(C3960)-3,FALSE)-$AE3960)</f>
        <v>0</v>
      </c>
      <c r="AE3960" s="109">
        <f>HLOOKUP(A_Stammdaten!$B$12,$AF$4:$AL$4004,ROW(C3960)-3,FALSE)</f>
        <v>0</v>
      </c>
      <c r="AF3960" s="109">
        <f t="shared" si="449"/>
        <v>0</v>
      </c>
      <c r="AG3960" s="109">
        <f t="shared" si="447"/>
        <v>0</v>
      </c>
      <c r="AH3960" s="109">
        <f t="shared" si="447"/>
        <v>0</v>
      </c>
      <c r="AI3960" s="109">
        <f t="shared" si="447"/>
        <v>0</v>
      </c>
      <c r="AJ3960" s="109">
        <f t="shared" si="446"/>
        <v>0</v>
      </c>
      <c r="AK3960" s="109">
        <f t="shared" si="446"/>
        <v>0</v>
      </c>
      <c r="AL3960" s="109">
        <f t="shared" si="446"/>
        <v>0</v>
      </c>
    </row>
    <row r="3961" spans="1:38" x14ac:dyDescent="0.3">
      <c r="A3961" s="421"/>
      <c r="B3961" s="421"/>
      <c r="C3961" s="422"/>
      <c r="D3961" s="423"/>
      <c r="E3961" s="421"/>
      <c r="F3961" s="421"/>
      <c r="G3961" s="421"/>
      <c r="H3961" s="421"/>
      <c r="I3961" s="421"/>
      <c r="J3961" s="421"/>
      <c r="K3961" s="421"/>
      <c r="L3961" s="421"/>
      <c r="M3961" s="423"/>
      <c r="N3961" s="340">
        <f>IF(C3961&gt;A_Stammdaten!$B$12,0,SUM(E3961,F3961,H3961,J3961:K3961)-SUM(G3961,I3961,L3961:M3961))</f>
        <v>0</v>
      </c>
      <c r="O3961" s="421"/>
      <c r="P3961" s="421"/>
      <c r="Q3961" s="421"/>
      <c r="R3961" s="421"/>
      <c r="S3961" s="108">
        <f t="shared" si="450"/>
        <v>0</v>
      </c>
      <c r="T3961" s="341">
        <f>IF(ISBLANK($B3961),0,VLOOKUP($B3961,Listen!$A$2:$C$45,2,FALSE))</f>
        <v>0</v>
      </c>
      <c r="U3961" s="341">
        <f>IF(ISBLANK($B3961),0,VLOOKUP($B3961,Listen!$A$2:$C$45,3,FALSE))</f>
        <v>0</v>
      </c>
      <c r="V3961" s="342">
        <f t="shared" si="448"/>
        <v>0</v>
      </c>
      <c r="W3961" s="342">
        <f t="shared" si="452"/>
        <v>0</v>
      </c>
      <c r="X3961" s="342">
        <f t="shared" si="452"/>
        <v>0</v>
      </c>
      <c r="Y3961" s="342">
        <f t="shared" si="452"/>
        <v>0</v>
      </c>
      <c r="Z3961" s="342">
        <f t="shared" si="452"/>
        <v>0</v>
      </c>
      <c r="AA3961" s="342">
        <f t="shared" si="452"/>
        <v>0</v>
      </c>
      <c r="AB3961" s="342">
        <f t="shared" ref="W3961:AB4004" si="453">$T3961</f>
        <v>0</v>
      </c>
      <c r="AC3961" s="109">
        <f t="shared" si="451"/>
        <v>0</v>
      </c>
      <c r="AD3961" s="109">
        <f>IF(C3961=A_Stammdaten!$B$12,E_SAV!$S3961-E_SAV!$AE3961,HLOOKUP(A_Stammdaten!$B$12-1,$AF$4:$AL$4004,ROW(C3961)-3,FALSE)-$AE3961)</f>
        <v>0</v>
      </c>
      <c r="AE3961" s="109">
        <f>HLOOKUP(A_Stammdaten!$B$12,$AF$4:$AL$4004,ROW(C3961)-3,FALSE)</f>
        <v>0</v>
      </c>
      <c r="AF3961" s="109">
        <f t="shared" si="449"/>
        <v>0</v>
      </c>
      <c r="AG3961" s="109">
        <f t="shared" si="447"/>
        <v>0</v>
      </c>
      <c r="AH3961" s="109">
        <f t="shared" si="447"/>
        <v>0</v>
      </c>
      <c r="AI3961" s="109">
        <f t="shared" si="447"/>
        <v>0</v>
      </c>
      <c r="AJ3961" s="109">
        <f t="shared" si="446"/>
        <v>0</v>
      </c>
      <c r="AK3961" s="109">
        <f t="shared" si="446"/>
        <v>0</v>
      </c>
      <c r="AL3961" s="109">
        <f t="shared" si="446"/>
        <v>0</v>
      </c>
    </row>
    <row r="3962" spans="1:38" x14ac:dyDescent="0.3">
      <c r="A3962" s="421"/>
      <c r="B3962" s="421"/>
      <c r="C3962" s="422"/>
      <c r="D3962" s="423"/>
      <c r="E3962" s="421"/>
      <c r="F3962" s="421"/>
      <c r="G3962" s="421"/>
      <c r="H3962" s="421"/>
      <c r="I3962" s="421"/>
      <c r="J3962" s="421"/>
      <c r="K3962" s="421"/>
      <c r="L3962" s="421"/>
      <c r="M3962" s="423"/>
      <c r="N3962" s="340">
        <f>IF(C3962&gt;A_Stammdaten!$B$12,0,SUM(E3962,F3962,H3962,J3962:K3962)-SUM(G3962,I3962,L3962:M3962))</f>
        <v>0</v>
      </c>
      <c r="O3962" s="421"/>
      <c r="P3962" s="421"/>
      <c r="Q3962" s="421"/>
      <c r="R3962" s="421"/>
      <c r="S3962" s="108">
        <f t="shared" si="450"/>
        <v>0</v>
      </c>
      <c r="T3962" s="341">
        <f>IF(ISBLANK($B3962),0,VLOOKUP($B3962,Listen!$A$2:$C$45,2,FALSE))</f>
        <v>0</v>
      </c>
      <c r="U3962" s="341">
        <f>IF(ISBLANK($B3962),0,VLOOKUP($B3962,Listen!$A$2:$C$45,3,FALSE))</f>
        <v>0</v>
      </c>
      <c r="V3962" s="342">
        <f t="shared" si="448"/>
        <v>0</v>
      </c>
      <c r="W3962" s="342">
        <f t="shared" si="453"/>
        <v>0</v>
      </c>
      <c r="X3962" s="342">
        <f t="shared" si="453"/>
        <v>0</v>
      </c>
      <c r="Y3962" s="342">
        <f t="shared" si="453"/>
        <v>0</v>
      </c>
      <c r="Z3962" s="342">
        <f t="shared" si="453"/>
        <v>0</v>
      </c>
      <c r="AA3962" s="342">
        <f t="shared" si="453"/>
        <v>0</v>
      </c>
      <c r="AB3962" s="342">
        <f t="shared" si="453"/>
        <v>0</v>
      </c>
      <c r="AC3962" s="109">
        <f t="shared" si="451"/>
        <v>0</v>
      </c>
      <c r="AD3962" s="109">
        <f>IF(C3962=A_Stammdaten!$B$12,E_SAV!$S3962-E_SAV!$AE3962,HLOOKUP(A_Stammdaten!$B$12-1,$AF$4:$AL$4004,ROW(C3962)-3,FALSE)-$AE3962)</f>
        <v>0</v>
      </c>
      <c r="AE3962" s="109">
        <f>HLOOKUP(A_Stammdaten!$B$12,$AF$4:$AL$4004,ROW(C3962)-3,FALSE)</f>
        <v>0</v>
      </c>
      <c r="AF3962" s="109">
        <f t="shared" si="449"/>
        <v>0</v>
      </c>
      <c r="AG3962" s="109">
        <f t="shared" si="447"/>
        <v>0</v>
      </c>
      <c r="AH3962" s="109">
        <f t="shared" si="447"/>
        <v>0</v>
      </c>
      <c r="AI3962" s="109">
        <f t="shared" si="447"/>
        <v>0</v>
      </c>
      <c r="AJ3962" s="109">
        <f t="shared" si="446"/>
        <v>0</v>
      </c>
      <c r="AK3962" s="109">
        <f t="shared" si="446"/>
        <v>0</v>
      </c>
      <c r="AL3962" s="109">
        <f t="shared" si="446"/>
        <v>0</v>
      </c>
    </row>
    <row r="3963" spans="1:38" x14ac:dyDescent="0.3">
      <c r="A3963" s="421"/>
      <c r="B3963" s="421"/>
      <c r="C3963" s="422"/>
      <c r="D3963" s="423"/>
      <c r="E3963" s="421"/>
      <c r="F3963" s="421"/>
      <c r="G3963" s="421"/>
      <c r="H3963" s="421"/>
      <c r="I3963" s="421"/>
      <c r="J3963" s="421"/>
      <c r="K3963" s="421"/>
      <c r="L3963" s="421"/>
      <c r="M3963" s="423"/>
      <c r="N3963" s="340">
        <f>IF(C3963&gt;A_Stammdaten!$B$12,0,SUM(E3963,F3963,H3963,J3963:K3963)-SUM(G3963,I3963,L3963:M3963))</f>
        <v>0</v>
      </c>
      <c r="O3963" s="421"/>
      <c r="P3963" s="421"/>
      <c r="Q3963" s="421"/>
      <c r="R3963" s="421"/>
      <c r="S3963" s="108">
        <f t="shared" si="450"/>
        <v>0</v>
      </c>
      <c r="T3963" s="341">
        <f>IF(ISBLANK($B3963),0,VLOOKUP($B3963,Listen!$A$2:$C$45,2,FALSE))</f>
        <v>0</v>
      </c>
      <c r="U3963" s="341">
        <f>IF(ISBLANK($B3963),0,VLOOKUP($B3963,Listen!$A$2:$C$45,3,FALSE))</f>
        <v>0</v>
      </c>
      <c r="V3963" s="342">
        <f t="shared" si="448"/>
        <v>0</v>
      </c>
      <c r="W3963" s="342">
        <f t="shared" si="453"/>
        <v>0</v>
      </c>
      <c r="X3963" s="342">
        <f t="shared" si="453"/>
        <v>0</v>
      </c>
      <c r="Y3963" s="342">
        <f t="shared" si="453"/>
        <v>0</v>
      </c>
      <c r="Z3963" s="342">
        <f t="shared" si="453"/>
        <v>0</v>
      </c>
      <c r="AA3963" s="342">
        <f t="shared" si="453"/>
        <v>0</v>
      </c>
      <c r="AB3963" s="342">
        <f t="shared" si="453"/>
        <v>0</v>
      </c>
      <c r="AC3963" s="109">
        <f t="shared" si="451"/>
        <v>0</v>
      </c>
      <c r="AD3963" s="109">
        <f>IF(C3963=A_Stammdaten!$B$12,E_SAV!$S3963-E_SAV!$AE3963,HLOOKUP(A_Stammdaten!$B$12-1,$AF$4:$AL$4004,ROW(C3963)-3,FALSE)-$AE3963)</f>
        <v>0</v>
      </c>
      <c r="AE3963" s="109">
        <f>HLOOKUP(A_Stammdaten!$B$12,$AF$4:$AL$4004,ROW(C3963)-3,FALSE)</f>
        <v>0</v>
      </c>
      <c r="AF3963" s="109">
        <f t="shared" si="449"/>
        <v>0</v>
      </c>
      <c r="AG3963" s="109">
        <f t="shared" si="447"/>
        <v>0</v>
      </c>
      <c r="AH3963" s="109">
        <f t="shared" si="447"/>
        <v>0</v>
      </c>
      <c r="AI3963" s="109">
        <f t="shared" si="447"/>
        <v>0</v>
      </c>
      <c r="AJ3963" s="109">
        <f t="shared" si="447"/>
        <v>0</v>
      </c>
      <c r="AK3963" s="109">
        <f t="shared" si="447"/>
        <v>0</v>
      </c>
      <c r="AL3963" s="109">
        <f t="shared" si="447"/>
        <v>0</v>
      </c>
    </row>
    <row r="3964" spans="1:38" x14ac:dyDescent="0.3">
      <c r="A3964" s="421"/>
      <c r="B3964" s="421"/>
      <c r="C3964" s="422"/>
      <c r="D3964" s="423"/>
      <c r="E3964" s="421"/>
      <c r="F3964" s="421"/>
      <c r="G3964" s="421"/>
      <c r="H3964" s="421"/>
      <c r="I3964" s="421"/>
      <c r="J3964" s="421"/>
      <c r="K3964" s="421"/>
      <c r="L3964" s="421"/>
      <c r="M3964" s="423"/>
      <c r="N3964" s="340">
        <f>IF(C3964&gt;A_Stammdaten!$B$12,0,SUM(E3964,F3964,H3964,J3964:K3964)-SUM(G3964,I3964,L3964:M3964))</f>
        <v>0</v>
      </c>
      <c r="O3964" s="421"/>
      <c r="P3964" s="421"/>
      <c r="Q3964" s="421"/>
      <c r="R3964" s="421"/>
      <c r="S3964" s="108">
        <f t="shared" si="450"/>
        <v>0</v>
      </c>
      <c r="T3964" s="341">
        <f>IF(ISBLANK($B3964),0,VLOOKUP($B3964,Listen!$A$2:$C$45,2,FALSE))</f>
        <v>0</v>
      </c>
      <c r="U3964" s="341">
        <f>IF(ISBLANK($B3964),0,VLOOKUP($B3964,Listen!$A$2:$C$45,3,FALSE))</f>
        <v>0</v>
      </c>
      <c r="V3964" s="342">
        <f t="shared" si="448"/>
        <v>0</v>
      </c>
      <c r="W3964" s="342">
        <f t="shared" si="453"/>
        <v>0</v>
      </c>
      <c r="X3964" s="342">
        <f t="shared" si="453"/>
        <v>0</v>
      </c>
      <c r="Y3964" s="342">
        <f t="shared" si="453"/>
        <v>0</v>
      </c>
      <c r="Z3964" s="342">
        <f t="shared" si="453"/>
        <v>0</v>
      </c>
      <c r="AA3964" s="342">
        <f t="shared" si="453"/>
        <v>0</v>
      </c>
      <c r="AB3964" s="342">
        <f t="shared" si="453"/>
        <v>0</v>
      </c>
      <c r="AC3964" s="109">
        <f t="shared" si="451"/>
        <v>0</v>
      </c>
      <c r="AD3964" s="109">
        <f>IF(C3964=A_Stammdaten!$B$12,E_SAV!$S3964-E_SAV!$AE3964,HLOOKUP(A_Stammdaten!$B$12-1,$AF$4:$AL$4004,ROW(C3964)-3,FALSE)-$AE3964)</f>
        <v>0</v>
      </c>
      <c r="AE3964" s="109">
        <f>HLOOKUP(A_Stammdaten!$B$12,$AF$4:$AL$4004,ROW(C3964)-3,FALSE)</f>
        <v>0</v>
      </c>
      <c r="AF3964" s="109">
        <f t="shared" si="449"/>
        <v>0</v>
      </c>
      <c r="AG3964" s="109">
        <f t="shared" ref="AG3964:AL4004" si="454">IF(OR($C3964=0,$S3964=0,W3964-(AG$4-$C3964)=0),0,IF($C3964&lt;AG$4,AF3964-AF3964/(W3964-(AG$4-$C3964)),IF($C3964=AG$4,$S3964-$S3964/W3964,0)))</f>
        <v>0</v>
      </c>
      <c r="AH3964" s="109">
        <f t="shared" si="454"/>
        <v>0</v>
      </c>
      <c r="AI3964" s="109">
        <f t="shared" si="454"/>
        <v>0</v>
      </c>
      <c r="AJ3964" s="109">
        <f t="shared" si="454"/>
        <v>0</v>
      </c>
      <c r="AK3964" s="109">
        <f t="shared" si="454"/>
        <v>0</v>
      </c>
      <c r="AL3964" s="109">
        <f t="shared" si="454"/>
        <v>0</v>
      </c>
    </row>
    <row r="3965" spans="1:38" x14ac:dyDescent="0.3">
      <c r="A3965" s="421"/>
      <c r="B3965" s="421"/>
      <c r="C3965" s="422"/>
      <c r="D3965" s="423"/>
      <c r="E3965" s="421"/>
      <c r="F3965" s="421"/>
      <c r="G3965" s="421"/>
      <c r="H3965" s="421"/>
      <c r="I3965" s="421"/>
      <c r="J3965" s="421"/>
      <c r="K3965" s="421"/>
      <c r="L3965" s="421"/>
      <c r="M3965" s="423"/>
      <c r="N3965" s="340">
        <f>IF(C3965&gt;A_Stammdaten!$B$12,0,SUM(E3965,F3965,H3965,J3965:K3965)-SUM(G3965,I3965,L3965:M3965))</f>
        <v>0</v>
      </c>
      <c r="O3965" s="421"/>
      <c r="P3965" s="421"/>
      <c r="Q3965" s="421"/>
      <c r="R3965" s="421"/>
      <c r="S3965" s="108">
        <f t="shared" si="450"/>
        <v>0</v>
      </c>
      <c r="T3965" s="341">
        <f>IF(ISBLANK($B3965),0,VLOOKUP($B3965,Listen!$A$2:$C$45,2,FALSE))</f>
        <v>0</v>
      </c>
      <c r="U3965" s="341">
        <f>IF(ISBLANK($B3965),0,VLOOKUP($B3965,Listen!$A$2:$C$45,3,FALSE))</f>
        <v>0</v>
      </c>
      <c r="V3965" s="342">
        <f t="shared" si="448"/>
        <v>0</v>
      </c>
      <c r="W3965" s="342">
        <f t="shared" si="453"/>
        <v>0</v>
      </c>
      <c r="X3965" s="342">
        <f t="shared" si="453"/>
        <v>0</v>
      </c>
      <c r="Y3965" s="342">
        <f t="shared" si="453"/>
        <v>0</v>
      </c>
      <c r="Z3965" s="342">
        <f t="shared" si="453"/>
        <v>0</v>
      </c>
      <c r="AA3965" s="342">
        <f t="shared" si="453"/>
        <v>0</v>
      </c>
      <c r="AB3965" s="342">
        <f t="shared" si="453"/>
        <v>0</v>
      </c>
      <c r="AC3965" s="109">
        <f t="shared" si="451"/>
        <v>0</v>
      </c>
      <c r="AD3965" s="109">
        <f>IF(C3965=A_Stammdaten!$B$12,E_SAV!$S3965-E_SAV!$AE3965,HLOOKUP(A_Stammdaten!$B$12-1,$AF$4:$AL$4004,ROW(C3965)-3,FALSE)-$AE3965)</f>
        <v>0</v>
      </c>
      <c r="AE3965" s="109">
        <f>HLOOKUP(A_Stammdaten!$B$12,$AF$4:$AL$4004,ROW(C3965)-3,FALSE)</f>
        <v>0</v>
      </c>
      <c r="AF3965" s="109">
        <f t="shared" si="449"/>
        <v>0</v>
      </c>
      <c r="AG3965" s="109">
        <f t="shared" si="454"/>
        <v>0</v>
      </c>
      <c r="AH3965" s="109">
        <f t="shared" si="454"/>
        <v>0</v>
      </c>
      <c r="AI3965" s="109">
        <f t="shared" si="454"/>
        <v>0</v>
      </c>
      <c r="AJ3965" s="109">
        <f t="shared" si="454"/>
        <v>0</v>
      </c>
      <c r="AK3965" s="109">
        <f t="shared" si="454"/>
        <v>0</v>
      </c>
      <c r="AL3965" s="109">
        <f t="shared" si="454"/>
        <v>0</v>
      </c>
    </row>
    <row r="3966" spans="1:38" x14ac:dyDescent="0.3">
      <c r="A3966" s="421"/>
      <c r="B3966" s="421"/>
      <c r="C3966" s="422"/>
      <c r="D3966" s="423"/>
      <c r="E3966" s="421"/>
      <c r="F3966" s="421"/>
      <c r="G3966" s="421"/>
      <c r="H3966" s="421"/>
      <c r="I3966" s="421"/>
      <c r="J3966" s="421"/>
      <c r="K3966" s="421"/>
      <c r="L3966" s="421"/>
      <c r="M3966" s="423"/>
      <c r="N3966" s="340">
        <f>IF(C3966&gt;A_Stammdaten!$B$12,0,SUM(E3966,F3966,H3966,J3966:K3966)-SUM(G3966,I3966,L3966:M3966))</f>
        <v>0</v>
      </c>
      <c r="O3966" s="421"/>
      <c r="P3966" s="421"/>
      <c r="Q3966" s="421"/>
      <c r="R3966" s="421"/>
      <c r="S3966" s="108">
        <f t="shared" si="450"/>
        <v>0</v>
      </c>
      <c r="T3966" s="341">
        <f>IF(ISBLANK($B3966),0,VLOOKUP($B3966,Listen!$A$2:$C$45,2,FALSE))</f>
        <v>0</v>
      </c>
      <c r="U3966" s="341">
        <f>IF(ISBLANK($B3966),0,VLOOKUP($B3966,Listen!$A$2:$C$45,3,FALSE))</f>
        <v>0</v>
      </c>
      <c r="V3966" s="342">
        <f t="shared" si="448"/>
        <v>0</v>
      </c>
      <c r="W3966" s="342">
        <f t="shared" si="453"/>
        <v>0</v>
      </c>
      <c r="X3966" s="342">
        <f t="shared" si="453"/>
        <v>0</v>
      </c>
      <c r="Y3966" s="342">
        <f t="shared" si="453"/>
        <v>0</v>
      </c>
      <c r="Z3966" s="342">
        <f t="shared" si="453"/>
        <v>0</v>
      </c>
      <c r="AA3966" s="342">
        <f t="shared" si="453"/>
        <v>0</v>
      </c>
      <c r="AB3966" s="342">
        <f t="shared" si="453"/>
        <v>0</v>
      </c>
      <c r="AC3966" s="109">
        <f t="shared" si="451"/>
        <v>0</v>
      </c>
      <c r="AD3966" s="109">
        <f>IF(C3966=A_Stammdaten!$B$12,E_SAV!$S3966-E_SAV!$AE3966,HLOOKUP(A_Stammdaten!$B$12-1,$AF$4:$AL$4004,ROW(C3966)-3,FALSE)-$AE3966)</f>
        <v>0</v>
      </c>
      <c r="AE3966" s="109">
        <f>HLOOKUP(A_Stammdaten!$B$12,$AF$4:$AL$4004,ROW(C3966)-3,FALSE)</f>
        <v>0</v>
      </c>
      <c r="AF3966" s="109">
        <f t="shared" si="449"/>
        <v>0</v>
      </c>
      <c r="AG3966" s="109">
        <f t="shared" si="454"/>
        <v>0</v>
      </c>
      <c r="AH3966" s="109">
        <f t="shared" si="454"/>
        <v>0</v>
      </c>
      <c r="AI3966" s="109">
        <f t="shared" si="454"/>
        <v>0</v>
      </c>
      <c r="AJ3966" s="109">
        <f t="shared" si="454"/>
        <v>0</v>
      </c>
      <c r="AK3966" s="109">
        <f t="shared" si="454"/>
        <v>0</v>
      </c>
      <c r="AL3966" s="109">
        <f t="shared" si="454"/>
        <v>0</v>
      </c>
    </row>
    <row r="3967" spans="1:38" x14ac:dyDescent="0.3">
      <c r="A3967" s="421"/>
      <c r="B3967" s="421"/>
      <c r="C3967" s="422"/>
      <c r="D3967" s="423"/>
      <c r="E3967" s="421"/>
      <c r="F3967" s="421"/>
      <c r="G3967" s="421"/>
      <c r="H3967" s="421"/>
      <c r="I3967" s="421"/>
      <c r="J3967" s="421"/>
      <c r="K3967" s="421"/>
      <c r="L3967" s="421"/>
      <c r="M3967" s="423"/>
      <c r="N3967" s="340">
        <f>IF(C3967&gt;A_Stammdaten!$B$12,0,SUM(E3967,F3967,H3967,J3967:K3967)-SUM(G3967,I3967,L3967:M3967))</f>
        <v>0</v>
      </c>
      <c r="O3967" s="421"/>
      <c r="P3967" s="421"/>
      <c r="Q3967" s="421"/>
      <c r="R3967" s="421"/>
      <c r="S3967" s="108">
        <f t="shared" si="450"/>
        <v>0</v>
      </c>
      <c r="T3967" s="341">
        <f>IF(ISBLANK($B3967),0,VLOOKUP($B3967,Listen!$A$2:$C$45,2,FALSE))</f>
        <v>0</v>
      </c>
      <c r="U3967" s="341">
        <f>IF(ISBLANK($B3967),0,VLOOKUP($B3967,Listen!$A$2:$C$45,3,FALSE))</f>
        <v>0</v>
      </c>
      <c r="V3967" s="342">
        <f t="shared" si="448"/>
        <v>0</v>
      </c>
      <c r="W3967" s="342">
        <f t="shared" si="453"/>
        <v>0</v>
      </c>
      <c r="X3967" s="342">
        <f t="shared" si="453"/>
        <v>0</v>
      </c>
      <c r="Y3967" s="342">
        <f t="shared" si="453"/>
        <v>0</v>
      </c>
      <c r="Z3967" s="342">
        <f t="shared" si="453"/>
        <v>0</v>
      </c>
      <c r="AA3967" s="342">
        <f t="shared" si="453"/>
        <v>0</v>
      </c>
      <c r="AB3967" s="342">
        <f t="shared" si="453"/>
        <v>0</v>
      </c>
      <c r="AC3967" s="109">
        <f t="shared" si="451"/>
        <v>0</v>
      </c>
      <c r="AD3967" s="109">
        <f>IF(C3967=A_Stammdaten!$B$12,E_SAV!$S3967-E_SAV!$AE3967,HLOOKUP(A_Stammdaten!$B$12-1,$AF$4:$AL$4004,ROW(C3967)-3,FALSE)-$AE3967)</f>
        <v>0</v>
      </c>
      <c r="AE3967" s="109">
        <f>HLOOKUP(A_Stammdaten!$B$12,$AF$4:$AL$4004,ROW(C3967)-3,FALSE)</f>
        <v>0</v>
      </c>
      <c r="AF3967" s="109">
        <f t="shared" si="449"/>
        <v>0</v>
      </c>
      <c r="AG3967" s="109">
        <f t="shared" si="454"/>
        <v>0</v>
      </c>
      <c r="AH3967" s="109">
        <f t="shared" si="454"/>
        <v>0</v>
      </c>
      <c r="AI3967" s="109">
        <f t="shared" si="454"/>
        <v>0</v>
      </c>
      <c r="AJ3967" s="109">
        <f t="shared" si="454"/>
        <v>0</v>
      </c>
      <c r="AK3967" s="109">
        <f t="shared" si="454"/>
        <v>0</v>
      </c>
      <c r="AL3967" s="109">
        <f t="shared" si="454"/>
        <v>0</v>
      </c>
    </row>
    <row r="3968" spans="1:38" x14ac:dyDescent="0.3">
      <c r="A3968" s="421"/>
      <c r="B3968" s="421"/>
      <c r="C3968" s="422"/>
      <c r="D3968" s="423"/>
      <c r="E3968" s="421"/>
      <c r="F3968" s="421"/>
      <c r="G3968" s="421"/>
      <c r="H3968" s="421"/>
      <c r="I3968" s="421"/>
      <c r="J3968" s="421"/>
      <c r="K3968" s="421"/>
      <c r="L3968" s="421"/>
      <c r="M3968" s="423"/>
      <c r="N3968" s="340">
        <f>IF(C3968&gt;A_Stammdaten!$B$12,0,SUM(E3968,F3968,H3968,J3968:K3968)-SUM(G3968,I3968,L3968:M3968))</f>
        <v>0</v>
      </c>
      <c r="O3968" s="421"/>
      <c r="P3968" s="421"/>
      <c r="Q3968" s="421"/>
      <c r="R3968" s="421"/>
      <c r="S3968" s="108">
        <f t="shared" si="450"/>
        <v>0</v>
      </c>
      <c r="T3968" s="341">
        <f>IF(ISBLANK($B3968),0,VLOOKUP($B3968,Listen!$A$2:$C$45,2,FALSE))</f>
        <v>0</v>
      </c>
      <c r="U3968" s="341">
        <f>IF(ISBLANK($B3968),0,VLOOKUP($B3968,Listen!$A$2:$C$45,3,FALSE))</f>
        <v>0</v>
      </c>
      <c r="V3968" s="342">
        <f t="shared" si="448"/>
        <v>0</v>
      </c>
      <c r="W3968" s="342">
        <f t="shared" si="453"/>
        <v>0</v>
      </c>
      <c r="X3968" s="342">
        <f t="shared" si="453"/>
        <v>0</v>
      </c>
      <c r="Y3968" s="342">
        <f t="shared" si="453"/>
        <v>0</v>
      </c>
      <c r="Z3968" s="342">
        <f t="shared" si="453"/>
        <v>0</v>
      </c>
      <c r="AA3968" s="342">
        <f t="shared" si="453"/>
        <v>0</v>
      </c>
      <c r="AB3968" s="342">
        <f t="shared" si="453"/>
        <v>0</v>
      </c>
      <c r="AC3968" s="109">
        <f t="shared" si="451"/>
        <v>0</v>
      </c>
      <c r="AD3968" s="109">
        <f>IF(C3968=A_Stammdaten!$B$12,E_SAV!$S3968-E_SAV!$AE3968,HLOOKUP(A_Stammdaten!$B$12-1,$AF$4:$AL$4004,ROW(C3968)-3,FALSE)-$AE3968)</f>
        <v>0</v>
      </c>
      <c r="AE3968" s="109">
        <f>HLOOKUP(A_Stammdaten!$B$12,$AF$4:$AL$4004,ROW(C3968)-3,FALSE)</f>
        <v>0</v>
      </c>
      <c r="AF3968" s="109">
        <f t="shared" si="449"/>
        <v>0</v>
      </c>
      <c r="AG3968" s="109">
        <f t="shared" si="454"/>
        <v>0</v>
      </c>
      <c r="AH3968" s="109">
        <f t="shared" si="454"/>
        <v>0</v>
      </c>
      <c r="AI3968" s="109">
        <f t="shared" si="454"/>
        <v>0</v>
      </c>
      <c r="AJ3968" s="109">
        <f t="shared" si="454"/>
        <v>0</v>
      </c>
      <c r="AK3968" s="109">
        <f t="shared" si="454"/>
        <v>0</v>
      </c>
      <c r="AL3968" s="109">
        <f t="shared" si="454"/>
        <v>0</v>
      </c>
    </row>
    <row r="3969" spans="1:38" x14ac:dyDescent="0.3">
      <c r="A3969" s="421"/>
      <c r="B3969" s="421"/>
      <c r="C3969" s="422"/>
      <c r="D3969" s="423"/>
      <c r="E3969" s="421"/>
      <c r="F3969" s="421"/>
      <c r="G3969" s="421"/>
      <c r="H3969" s="421"/>
      <c r="I3969" s="421"/>
      <c r="J3969" s="421"/>
      <c r="K3969" s="421"/>
      <c r="L3969" s="421"/>
      <c r="M3969" s="423"/>
      <c r="N3969" s="340">
        <f>IF(C3969&gt;A_Stammdaten!$B$12,0,SUM(E3969,F3969,H3969,J3969:K3969)-SUM(G3969,I3969,L3969:M3969))</f>
        <v>0</v>
      </c>
      <c r="O3969" s="421"/>
      <c r="P3969" s="421"/>
      <c r="Q3969" s="421"/>
      <c r="R3969" s="421"/>
      <c r="S3969" s="108">
        <f t="shared" si="450"/>
        <v>0</v>
      </c>
      <c r="T3969" s="341">
        <f>IF(ISBLANK($B3969),0,VLOOKUP($B3969,Listen!$A$2:$C$45,2,FALSE))</f>
        <v>0</v>
      </c>
      <c r="U3969" s="341">
        <f>IF(ISBLANK($B3969),0,VLOOKUP($B3969,Listen!$A$2:$C$45,3,FALSE))</f>
        <v>0</v>
      </c>
      <c r="V3969" s="342">
        <f t="shared" si="448"/>
        <v>0</v>
      </c>
      <c r="W3969" s="342">
        <f t="shared" si="453"/>
        <v>0</v>
      </c>
      <c r="X3969" s="342">
        <f t="shared" si="453"/>
        <v>0</v>
      </c>
      <c r="Y3969" s="342">
        <f t="shared" si="453"/>
        <v>0</v>
      </c>
      <c r="Z3969" s="342">
        <f t="shared" si="453"/>
        <v>0</v>
      </c>
      <c r="AA3969" s="342">
        <f t="shared" si="453"/>
        <v>0</v>
      </c>
      <c r="AB3969" s="342">
        <f t="shared" si="453"/>
        <v>0</v>
      </c>
      <c r="AC3969" s="109">
        <f t="shared" si="451"/>
        <v>0</v>
      </c>
      <c r="AD3969" s="109">
        <f>IF(C3969=A_Stammdaten!$B$12,E_SAV!$S3969-E_SAV!$AE3969,HLOOKUP(A_Stammdaten!$B$12-1,$AF$4:$AL$4004,ROW(C3969)-3,FALSE)-$AE3969)</f>
        <v>0</v>
      </c>
      <c r="AE3969" s="109">
        <f>HLOOKUP(A_Stammdaten!$B$12,$AF$4:$AL$4004,ROW(C3969)-3,FALSE)</f>
        <v>0</v>
      </c>
      <c r="AF3969" s="109">
        <f t="shared" si="449"/>
        <v>0</v>
      </c>
      <c r="AG3969" s="109">
        <f t="shared" si="454"/>
        <v>0</v>
      </c>
      <c r="AH3969" s="109">
        <f t="shared" si="454"/>
        <v>0</v>
      </c>
      <c r="AI3969" s="109">
        <f t="shared" si="454"/>
        <v>0</v>
      </c>
      <c r="AJ3969" s="109">
        <f t="shared" si="454"/>
        <v>0</v>
      </c>
      <c r="AK3969" s="109">
        <f t="shared" si="454"/>
        <v>0</v>
      </c>
      <c r="AL3969" s="109">
        <f t="shared" si="454"/>
        <v>0</v>
      </c>
    </row>
    <row r="3970" spans="1:38" x14ac:dyDescent="0.3">
      <c r="A3970" s="421"/>
      <c r="B3970" s="421"/>
      <c r="C3970" s="422"/>
      <c r="D3970" s="423"/>
      <c r="E3970" s="421"/>
      <c r="F3970" s="421"/>
      <c r="G3970" s="421"/>
      <c r="H3970" s="421"/>
      <c r="I3970" s="421"/>
      <c r="J3970" s="421"/>
      <c r="K3970" s="421"/>
      <c r="L3970" s="421"/>
      <c r="M3970" s="423"/>
      <c r="N3970" s="340">
        <f>IF(C3970&gt;A_Stammdaten!$B$12,0,SUM(E3970,F3970,H3970,J3970:K3970)-SUM(G3970,I3970,L3970:M3970))</f>
        <v>0</v>
      </c>
      <c r="O3970" s="421"/>
      <c r="P3970" s="421"/>
      <c r="Q3970" s="421"/>
      <c r="R3970" s="421"/>
      <c r="S3970" s="108">
        <f t="shared" si="450"/>
        <v>0</v>
      </c>
      <c r="T3970" s="341">
        <f>IF(ISBLANK($B3970),0,VLOOKUP($B3970,Listen!$A$2:$C$45,2,FALSE))</f>
        <v>0</v>
      </c>
      <c r="U3970" s="341">
        <f>IF(ISBLANK($B3970),0,VLOOKUP($B3970,Listen!$A$2:$C$45,3,FALSE))</f>
        <v>0</v>
      </c>
      <c r="V3970" s="342">
        <f t="shared" ref="V3970:V4004" si="455">$T3970</f>
        <v>0</v>
      </c>
      <c r="W3970" s="342">
        <f t="shared" si="453"/>
        <v>0</v>
      </c>
      <c r="X3970" s="342">
        <f t="shared" si="453"/>
        <v>0</v>
      </c>
      <c r="Y3970" s="342">
        <f t="shared" si="453"/>
        <v>0</v>
      </c>
      <c r="Z3970" s="342">
        <f t="shared" si="453"/>
        <v>0</v>
      </c>
      <c r="AA3970" s="342">
        <f t="shared" si="453"/>
        <v>0</v>
      </c>
      <c r="AB3970" s="342">
        <f t="shared" si="453"/>
        <v>0</v>
      </c>
      <c r="AC3970" s="109">
        <f t="shared" si="451"/>
        <v>0</v>
      </c>
      <c r="AD3970" s="109">
        <f>IF(C3970=A_Stammdaten!$B$12,E_SAV!$S3970-E_SAV!$AE3970,HLOOKUP(A_Stammdaten!$B$12-1,$AF$4:$AL$4004,ROW(C3970)-3,FALSE)-$AE3970)</f>
        <v>0</v>
      </c>
      <c r="AE3970" s="109">
        <f>HLOOKUP(A_Stammdaten!$B$12,$AF$4:$AL$4004,ROW(C3970)-3,FALSE)</f>
        <v>0</v>
      </c>
      <c r="AF3970" s="109">
        <f t="shared" si="449"/>
        <v>0</v>
      </c>
      <c r="AG3970" s="109">
        <f t="shared" si="454"/>
        <v>0</v>
      </c>
      <c r="AH3970" s="109">
        <f t="shared" si="454"/>
        <v>0</v>
      </c>
      <c r="AI3970" s="109">
        <f t="shared" si="454"/>
        <v>0</v>
      </c>
      <c r="AJ3970" s="109">
        <f t="shared" si="454"/>
        <v>0</v>
      </c>
      <c r="AK3970" s="109">
        <f t="shared" si="454"/>
        <v>0</v>
      </c>
      <c r="AL3970" s="109">
        <f t="shared" si="454"/>
        <v>0</v>
      </c>
    </row>
    <row r="3971" spans="1:38" x14ac:dyDescent="0.3">
      <c r="A3971" s="421"/>
      <c r="B3971" s="421"/>
      <c r="C3971" s="422"/>
      <c r="D3971" s="423"/>
      <c r="E3971" s="421"/>
      <c r="F3971" s="421"/>
      <c r="G3971" s="421"/>
      <c r="H3971" s="421"/>
      <c r="I3971" s="421"/>
      <c r="J3971" s="421"/>
      <c r="K3971" s="421"/>
      <c r="L3971" s="421"/>
      <c r="M3971" s="423"/>
      <c r="N3971" s="340">
        <f>IF(C3971&gt;A_Stammdaten!$B$12,0,SUM(E3971,F3971,H3971,J3971:K3971)-SUM(G3971,I3971,L3971:M3971))</f>
        <v>0</v>
      </c>
      <c r="O3971" s="421"/>
      <c r="P3971" s="421"/>
      <c r="Q3971" s="421"/>
      <c r="R3971" s="421"/>
      <c r="S3971" s="108">
        <f t="shared" si="450"/>
        <v>0</v>
      </c>
      <c r="T3971" s="341">
        <f>IF(ISBLANK($B3971),0,VLOOKUP($B3971,Listen!$A$2:$C$45,2,FALSE))</f>
        <v>0</v>
      </c>
      <c r="U3971" s="341">
        <f>IF(ISBLANK($B3971),0,VLOOKUP($B3971,Listen!$A$2:$C$45,3,FALSE))</f>
        <v>0</v>
      </c>
      <c r="V3971" s="342">
        <f t="shared" si="455"/>
        <v>0</v>
      </c>
      <c r="W3971" s="342">
        <f t="shared" si="453"/>
        <v>0</v>
      </c>
      <c r="X3971" s="342">
        <f t="shared" si="453"/>
        <v>0</v>
      </c>
      <c r="Y3971" s="342">
        <f t="shared" si="453"/>
        <v>0</v>
      </c>
      <c r="Z3971" s="342">
        <f t="shared" si="453"/>
        <v>0</v>
      </c>
      <c r="AA3971" s="342">
        <f t="shared" si="453"/>
        <v>0</v>
      </c>
      <c r="AB3971" s="342">
        <f t="shared" si="453"/>
        <v>0</v>
      </c>
      <c r="AC3971" s="109">
        <f t="shared" si="451"/>
        <v>0</v>
      </c>
      <c r="AD3971" s="109">
        <f>IF(C3971=A_Stammdaten!$B$12,E_SAV!$S3971-E_SAV!$AE3971,HLOOKUP(A_Stammdaten!$B$12-1,$AF$4:$AL$4004,ROW(C3971)-3,FALSE)-$AE3971)</f>
        <v>0</v>
      </c>
      <c r="AE3971" s="109">
        <f>HLOOKUP(A_Stammdaten!$B$12,$AF$4:$AL$4004,ROW(C3971)-3,FALSE)</f>
        <v>0</v>
      </c>
      <c r="AF3971" s="109">
        <f t="shared" si="449"/>
        <v>0</v>
      </c>
      <c r="AG3971" s="109">
        <f t="shared" si="454"/>
        <v>0</v>
      </c>
      <c r="AH3971" s="109">
        <f t="shared" si="454"/>
        <v>0</v>
      </c>
      <c r="AI3971" s="109">
        <f t="shared" si="454"/>
        <v>0</v>
      </c>
      <c r="AJ3971" s="109">
        <f t="shared" si="454"/>
        <v>0</v>
      </c>
      <c r="AK3971" s="109">
        <f t="shared" si="454"/>
        <v>0</v>
      </c>
      <c r="AL3971" s="109">
        <f t="shared" si="454"/>
        <v>0</v>
      </c>
    </row>
    <row r="3972" spans="1:38" x14ac:dyDescent="0.3">
      <c r="A3972" s="421"/>
      <c r="B3972" s="421"/>
      <c r="C3972" s="422"/>
      <c r="D3972" s="423"/>
      <c r="E3972" s="421"/>
      <c r="F3972" s="421"/>
      <c r="G3972" s="421"/>
      <c r="H3972" s="421"/>
      <c r="I3972" s="421"/>
      <c r="J3972" s="421"/>
      <c r="K3972" s="421"/>
      <c r="L3972" s="421"/>
      <c r="M3972" s="423"/>
      <c r="N3972" s="340">
        <f>IF(C3972&gt;A_Stammdaten!$B$12,0,SUM(E3972,F3972,H3972,J3972:K3972)-SUM(G3972,I3972,L3972:M3972))</f>
        <v>0</v>
      </c>
      <c r="O3972" s="421"/>
      <c r="P3972" s="421"/>
      <c r="Q3972" s="421"/>
      <c r="R3972" s="421"/>
      <c r="S3972" s="108">
        <f t="shared" si="450"/>
        <v>0</v>
      </c>
      <c r="T3972" s="341">
        <f>IF(ISBLANK($B3972),0,VLOOKUP($B3972,Listen!$A$2:$C$45,2,FALSE))</f>
        <v>0</v>
      </c>
      <c r="U3972" s="341">
        <f>IF(ISBLANK($B3972),0,VLOOKUP($B3972,Listen!$A$2:$C$45,3,FALSE))</f>
        <v>0</v>
      </c>
      <c r="V3972" s="342">
        <f t="shared" si="455"/>
        <v>0</v>
      </c>
      <c r="W3972" s="342">
        <f t="shared" si="453"/>
        <v>0</v>
      </c>
      <c r="X3972" s="342">
        <f t="shared" si="453"/>
        <v>0</v>
      </c>
      <c r="Y3972" s="342">
        <f t="shared" si="453"/>
        <v>0</v>
      </c>
      <c r="Z3972" s="342">
        <f t="shared" si="453"/>
        <v>0</v>
      </c>
      <c r="AA3972" s="342">
        <f t="shared" si="453"/>
        <v>0</v>
      </c>
      <c r="AB3972" s="342">
        <f t="shared" si="453"/>
        <v>0</v>
      </c>
      <c r="AC3972" s="109">
        <f t="shared" si="451"/>
        <v>0</v>
      </c>
      <c r="AD3972" s="109">
        <f>IF(C3972=A_Stammdaten!$B$12,E_SAV!$S3972-E_SAV!$AE3972,HLOOKUP(A_Stammdaten!$B$12-1,$AF$4:$AL$4004,ROW(C3972)-3,FALSE)-$AE3972)</f>
        <v>0</v>
      </c>
      <c r="AE3972" s="109">
        <f>HLOOKUP(A_Stammdaten!$B$12,$AF$4:$AL$4004,ROW(C3972)-3,FALSE)</f>
        <v>0</v>
      </c>
      <c r="AF3972" s="109">
        <f t="shared" si="449"/>
        <v>0</v>
      </c>
      <c r="AG3972" s="109">
        <f t="shared" si="454"/>
        <v>0</v>
      </c>
      <c r="AH3972" s="109">
        <f t="shared" si="454"/>
        <v>0</v>
      </c>
      <c r="AI3972" s="109">
        <f t="shared" si="454"/>
        <v>0</v>
      </c>
      <c r="AJ3972" s="109">
        <f t="shared" si="454"/>
        <v>0</v>
      </c>
      <c r="AK3972" s="109">
        <f t="shared" si="454"/>
        <v>0</v>
      </c>
      <c r="AL3972" s="109">
        <f t="shared" si="454"/>
        <v>0</v>
      </c>
    </row>
    <row r="3973" spans="1:38" x14ac:dyDescent="0.3">
      <c r="A3973" s="421"/>
      <c r="B3973" s="421"/>
      <c r="C3973" s="422"/>
      <c r="D3973" s="423"/>
      <c r="E3973" s="421"/>
      <c r="F3973" s="421"/>
      <c r="G3973" s="421"/>
      <c r="H3973" s="421"/>
      <c r="I3973" s="421"/>
      <c r="J3973" s="421"/>
      <c r="K3973" s="421"/>
      <c r="L3973" s="421"/>
      <c r="M3973" s="423"/>
      <c r="N3973" s="340">
        <f>IF(C3973&gt;A_Stammdaten!$B$12,0,SUM(E3973,F3973,H3973,J3973:K3973)-SUM(G3973,I3973,L3973:M3973))</f>
        <v>0</v>
      </c>
      <c r="O3973" s="421"/>
      <c r="P3973" s="421"/>
      <c r="Q3973" s="421"/>
      <c r="R3973" s="421"/>
      <c r="S3973" s="108">
        <f t="shared" si="450"/>
        <v>0</v>
      </c>
      <c r="T3973" s="341">
        <f>IF(ISBLANK($B3973),0,VLOOKUP($B3973,Listen!$A$2:$C$45,2,FALSE))</f>
        <v>0</v>
      </c>
      <c r="U3973" s="341">
        <f>IF(ISBLANK($B3973),0,VLOOKUP($B3973,Listen!$A$2:$C$45,3,FALSE))</f>
        <v>0</v>
      </c>
      <c r="V3973" s="342">
        <f t="shared" si="455"/>
        <v>0</v>
      </c>
      <c r="W3973" s="342">
        <f t="shared" si="453"/>
        <v>0</v>
      </c>
      <c r="X3973" s="342">
        <f t="shared" si="453"/>
        <v>0</v>
      </c>
      <c r="Y3973" s="342">
        <f t="shared" si="453"/>
        <v>0</v>
      </c>
      <c r="Z3973" s="342">
        <f t="shared" si="453"/>
        <v>0</v>
      </c>
      <c r="AA3973" s="342">
        <f t="shared" si="453"/>
        <v>0</v>
      </c>
      <c r="AB3973" s="342">
        <f t="shared" si="453"/>
        <v>0</v>
      </c>
      <c r="AC3973" s="109">
        <f t="shared" si="451"/>
        <v>0</v>
      </c>
      <c r="AD3973" s="109">
        <f>IF(C3973=A_Stammdaten!$B$12,E_SAV!$S3973-E_SAV!$AE3973,HLOOKUP(A_Stammdaten!$B$12-1,$AF$4:$AL$4004,ROW(C3973)-3,FALSE)-$AE3973)</f>
        <v>0</v>
      </c>
      <c r="AE3973" s="109">
        <f>HLOOKUP(A_Stammdaten!$B$12,$AF$4:$AL$4004,ROW(C3973)-3,FALSE)</f>
        <v>0</v>
      </c>
      <c r="AF3973" s="109">
        <f t="shared" ref="AF3973:AF4004" si="456">IF(OR($C3973=0,$S3973=0),0,IF($C3973&lt;=AF$4,$S3973-$S3973/V3973*(AF$4-$C3973+1),0))</f>
        <v>0</v>
      </c>
      <c r="AG3973" s="109">
        <f t="shared" si="454"/>
        <v>0</v>
      </c>
      <c r="AH3973" s="109">
        <f t="shared" si="454"/>
        <v>0</v>
      </c>
      <c r="AI3973" s="109">
        <f t="shared" si="454"/>
        <v>0</v>
      </c>
      <c r="AJ3973" s="109">
        <f t="shared" si="454"/>
        <v>0</v>
      </c>
      <c r="AK3973" s="109">
        <f t="shared" si="454"/>
        <v>0</v>
      </c>
      <c r="AL3973" s="109">
        <f t="shared" si="454"/>
        <v>0</v>
      </c>
    </row>
    <row r="3974" spans="1:38" x14ac:dyDescent="0.3">
      <c r="A3974" s="421"/>
      <c r="B3974" s="421"/>
      <c r="C3974" s="422"/>
      <c r="D3974" s="423"/>
      <c r="E3974" s="421"/>
      <c r="F3974" s="421"/>
      <c r="G3974" s="421"/>
      <c r="H3974" s="421"/>
      <c r="I3974" s="421"/>
      <c r="J3974" s="421"/>
      <c r="K3974" s="421"/>
      <c r="L3974" s="421"/>
      <c r="M3974" s="423"/>
      <c r="N3974" s="340">
        <f>IF(C3974&gt;A_Stammdaten!$B$12,0,SUM(E3974,F3974,H3974,J3974:K3974)-SUM(G3974,I3974,L3974:M3974))</f>
        <v>0</v>
      </c>
      <c r="O3974" s="421"/>
      <c r="P3974" s="421"/>
      <c r="Q3974" s="421"/>
      <c r="R3974" s="421"/>
      <c r="S3974" s="108">
        <f t="shared" ref="S3974:S4004" si="457">N3974-SUM(O3974:R3974)</f>
        <v>0</v>
      </c>
      <c r="T3974" s="341">
        <f>IF(ISBLANK($B3974),0,VLOOKUP($B3974,Listen!$A$2:$C$45,2,FALSE))</f>
        <v>0</v>
      </c>
      <c r="U3974" s="341">
        <f>IF(ISBLANK($B3974),0,VLOOKUP($B3974,Listen!$A$2:$C$45,3,FALSE))</f>
        <v>0</v>
      </c>
      <c r="V3974" s="342">
        <f t="shared" si="455"/>
        <v>0</v>
      </c>
      <c r="W3974" s="342">
        <f t="shared" si="453"/>
        <v>0</v>
      </c>
      <c r="X3974" s="342">
        <f t="shared" si="453"/>
        <v>0</v>
      </c>
      <c r="Y3974" s="342">
        <f t="shared" si="453"/>
        <v>0</v>
      </c>
      <c r="Z3974" s="342">
        <f t="shared" si="453"/>
        <v>0</v>
      </c>
      <c r="AA3974" s="342">
        <f t="shared" si="453"/>
        <v>0</v>
      </c>
      <c r="AB3974" s="342">
        <f t="shared" si="453"/>
        <v>0</v>
      </c>
      <c r="AC3974" s="109">
        <f t="shared" ref="AC3974:AC4004" si="458">AE3974+AD3974</f>
        <v>0</v>
      </c>
      <c r="AD3974" s="109">
        <f>IF(C3974=A_Stammdaten!$B$12,E_SAV!$S3974-E_SAV!$AE3974,HLOOKUP(A_Stammdaten!$B$12-1,$AF$4:$AL$4004,ROW(C3974)-3,FALSE)-$AE3974)</f>
        <v>0</v>
      </c>
      <c r="AE3974" s="109">
        <f>HLOOKUP(A_Stammdaten!$B$12,$AF$4:$AL$4004,ROW(C3974)-3,FALSE)</f>
        <v>0</v>
      </c>
      <c r="AF3974" s="109">
        <f t="shared" si="456"/>
        <v>0</v>
      </c>
      <c r="AG3974" s="109">
        <f t="shared" si="454"/>
        <v>0</v>
      </c>
      <c r="AH3974" s="109">
        <f t="shared" si="454"/>
        <v>0</v>
      </c>
      <c r="AI3974" s="109">
        <f t="shared" si="454"/>
        <v>0</v>
      </c>
      <c r="AJ3974" s="109">
        <f t="shared" si="454"/>
        <v>0</v>
      </c>
      <c r="AK3974" s="109">
        <f t="shared" si="454"/>
        <v>0</v>
      </c>
      <c r="AL3974" s="109">
        <f t="shared" si="454"/>
        <v>0</v>
      </c>
    </row>
    <row r="3975" spans="1:38" x14ac:dyDescent="0.3">
      <c r="A3975" s="421"/>
      <c r="B3975" s="421"/>
      <c r="C3975" s="422"/>
      <c r="D3975" s="423"/>
      <c r="E3975" s="421"/>
      <c r="F3975" s="421"/>
      <c r="G3975" s="421"/>
      <c r="H3975" s="421"/>
      <c r="I3975" s="421"/>
      <c r="J3975" s="421"/>
      <c r="K3975" s="421"/>
      <c r="L3975" s="421"/>
      <c r="M3975" s="423"/>
      <c r="N3975" s="340">
        <f>IF(C3975&gt;A_Stammdaten!$B$12,0,SUM(E3975,F3975,H3975,J3975:K3975)-SUM(G3975,I3975,L3975:M3975))</f>
        <v>0</v>
      </c>
      <c r="O3975" s="421"/>
      <c r="P3975" s="421"/>
      <c r="Q3975" s="421"/>
      <c r="R3975" s="421"/>
      <c r="S3975" s="108">
        <f t="shared" si="457"/>
        <v>0</v>
      </c>
      <c r="T3975" s="341">
        <f>IF(ISBLANK($B3975),0,VLOOKUP($B3975,Listen!$A$2:$C$45,2,FALSE))</f>
        <v>0</v>
      </c>
      <c r="U3975" s="341">
        <f>IF(ISBLANK($B3975),0,VLOOKUP($B3975,Listen!$A$2:$C$45,3,FALSE))</f>
        <v>0</v>
      </c>
      <c r="V3975" s="342">
        <f t="shared" si="455"/>
        <v>0</v>
      </c>
      <c r="W3975" s="342">
        <f t="shared" si="453"/>
        <v>0</v>
      </c>
      <c r="X3975" s="342">
        <f t="shared" si="453"/>
        <v>0</v>
      </c>
      <c r="Y3975" s="342">
        <f t="shared" si="453"/>
        <v>0</v>
      </c>
      <c r="Z3975" s="342">
        <f t="shared" si="453"/>
        <v>0</v>
      </c>
      <c r="AA3975" s="342">
        <f t="shared" si="453"/>
        <v>0</v>
      </c>
      <c r="AB3975" s="342">
        <f t="shared" si="453"/>
        <v>0</v>
      </c>
      <c r="AC3975" s="109">
        <f t="shared" si="458"/>
        <v>0</v>
      </c>
      <c r="AD3975" s="109">
        <f>IF(C3975=A_Stammdaten!$B$12,E_SAV!$S3975-E_SAV!$AE3975,HLOOKUP(A_Stammdaten!$B$12-1,$AF$4:$AL$4004,ROW(C3975)-3,FALSE)-$AE3975)</f>
        <v>0</v>
      </c>
      <c r="AE3975" s="109">
        <f>HLOOKUP(A_Stammdaten!$B$12,$AF$4:$AL$4004,ROW(C3975)-3,FALSE)</f>
        <v>0</v>
      </c>
      <c r="AF3975" s="109">
        <f t="shared" si="456"/>
        <v>0</v>
      </c>
      <c r="AG3975" s="109">
        <f t="shared" si="454"/>
        <v>0</v>
      </c>
      <c r="AH3975" s="109">
        <f t="shared" si="454"/>
        <v>0</v>
      </c>
      <c r="AI3975" s="109">
        <f t="shared" si="454"/>
        <v>0</v>
      </c>
      <c r="AJ3975" s="109">
        <f t="shared" si="454"/>
        <v>0</v>
      </c>
      <c r="AK3975" s="109">
        <f t="shared" si="454"/>
        <v>0</v>
      </c>
      <c r="AL3975" s="109">
        <f t="shared" si="454"/>
        <v>0</v>
      </c>
    </row>
    <row r="3976" spans="1:38" x14ac:dyDescent="0.3">
      <c r="A3976" s="421"/>
      <c r="B3976" s="421"/>
      <c r="C3976" s="422"/>
      <c r="D3976" s="423"/>
      <c r="E3976" s="421"/>
      <c r="F3976" s="421"/>
      <c r="G3976" s="421"/>
      <c r="H3976" s="421"/>
      <c r="I3976" s="421"/>
      <c r="J3976" s="421"/>
      <c r="K3976" s="421"/>
      <c r="L3976" s="421"/>
      <c r="M3976" s="423"/>
      <c r="N3976" s="340">
        <f>IF(C3976&gt;A_Stammdaten!$B$12,0,SUM(E3976,F3976,H3976,J3976:K3976)-SUM(G3976,I3976,L3976:M3976))</f>
        <v>0</v>
      </c>
      <c r="O3976" s="421"/>
      <c r="P3976" s="421"/>
      <c r="Q3976" s="421"/>
      <c r="R3976" s="421"/>
      <c r="S3976" s="108">
        <f t="shared" si="457"/>
        <v>0</v>
      </c>
      <c r="T3976" s="341">
        <f>IF(ISBLANK($B3976),0,VLOOKUP($B3976,Listen!$A$2:$C$45,2,FALSE))</f>
        <v>0</v>
      </c>
      <c r="U3976" s="341">
        <f>IF(ISBLANK($B3976),0,VLOOKUP($B3976,Listen!$A$2:$C$45,3,FALSE))</f>
        <v>0</v>
      </c>
      <c r="V3976" s="342">
        <f t="shared" si="455"/>
        <v>0</v>
      </c>
      <c r="W3976" s="342">
        <f t="shared" si="453"/>
        <v>0</v>
      </c>
      <c r="X3976" s="342">
        <f t="shared" si="453"/>
        <v>0</v>
      </c>
      <c r="Y3976" s="342">
        <f t="shared" si="453"/>
        <v>0</v>
      </c>
      <c r="Z3976" s="342">
        <f t="shared" si="453"/>
        <v>0</v>
      </c>
      <c r="AA3976" s="342">
        <f t="shared" si="453"/>
        <v>0</v>
      </c>
      <c r="AB3976" s="342">
        <f t="shared" si="453"/>
        <v>0</v>
      </c>
      <c r="AC3976" s="109">
        <f t="shared" si="458"/>
        <v>0</v>
      </c>
      <c r="AD3976" s="109">
        <f>IF(C3976=A_Stammdaten!$B$12,E_SAV!$S3976-E_SAV!$AE3976,HLOOKUP(A_Stammdaten!$B$12-1,$AF$4:$AL$4004,ROW(C3976)-3,FALSE)-$AE3976)</f>
        <v>0</v>
      </c>
      <c r="AE3976" s="109">
        <f>HLOOKUP(A_Stammdaten!$B$12,$AF$4:$AL$4004,ROW(C3976)-3,FALSE)</f>
        <v>0</v>
      </c>
      <c r="AF3976" s="109">
        <f t="shared" si="456"/>
        <v>0</v>
      </c>
      <c r="AG3976" s="109">
        <f t="shared" si="454"/>
        <v>0</v>
      </c>
      <c r="AH3976" s="109">
        <f t="shared" si="454"/>
        <v>0</v>
      </c>
      <c r="AI3976" s="109">
        <f t="shared" si="454"/>
        <v>0</v>
      </c>
      <c r="AJ3976" s="109">
        <f t="shared" si="454"/>
        <v>0</v>
      </c>
      <c r="AK3976" s="109">
        <f t="shared" si="454"/>
        <v>0</v>
      </c>
      <c r="AL3976" s="109">
        <f t="shared" si="454"/>
        <v>0</v>
      </c>
    </row>
    <row r="3977" spans="1:38" x14ac:dyDescent="0.3">
      <c r="A3977" s="421"/>
      <c r="B3977" s="421"/>
      <c r="C3977" s="422"/>
      <c r="D3977" s="423"/>
      <c r="E3977" s="421"/>
      <c r="F3977" s="421"/>
      <c r="G3977" s="421"/>
      <c r="H3977" s="421"/>
      <c r="I3977" s="421"/>
      <c r="J3977" s="421"/>
      <c r="K3977" s="421"/>
      <c r="L3977" s="421"/>
      <c r="M3977" s="423"/>
      <c r="N3977" s="340">
        <f>IF(C3977&gt;A_Stammdaten!$B$12,0,SUM(E3977,F3977,H3977,J3977:K3977)-SUM(G3977,I3977,L3977:M3977))</f>
        <v>0</v>
      </c>
      <c r="O3977" s="421"/>
      <c r="P3977" s="421"/>
      <c r="Q3977" s="421"/>
      <c r="R3977" s="421"/>
      <c r="S3977" s="108">
        <f t="shared" si="457"/>
        <v>0</v>
      </c>
      <c r="T3977" s="341">
        <f>IF(ISBLANK($B3977),0,VLOOKUP($B3977,Listen!$A$2:$C$45,2,FALSE))</f>
        <v>0</v>
      </c>
      <c r="U3977" s="341">
        <f>IF(ISBLANK($B3977),0,VLOOKUP($B3977,Listen!$A$2:$C$45,3,FALSE))</f>
        <v>0</v>
      </c>
      <c r="V3977" s="342">
        <f t="shared" si="455"/>
        <v>0</v>
      </c>
      <c r="W3977" s="342">
        <f t="shared" si="453"/>
        <v>0</v>
      </c>
      <c r="X3977" s="342">
        <f t="shared" si="453"/>
        <v>0</v>
      </c>
      <c r="Y3977" s="342">
        <f t="shared" si="453"/>
        <v>0</v>
      </c>
      <c r="Z3977" s="342">
        <f t="shared" si="453"/>
        <v>0</v>
      </c>
      <c r="AA3977" s="342">
        <f t="shared" si="453"/>
        <v>0</v>
      </c>
      <c r="AB3977" s="342">
        <f t="shared" si="453"/>
        <v>0</v>
      </c>
      <c r="AC3977" s="109">
        <f t="shared" si="458"/>
        <v>0</v>
      </c>
      <c r="AD3977" s="109">
        <f>IF(C3977=A_Stammdaten!$B$12,E_SAV!$S3977-E_SAV!$AE3977,HLOOKUP(A_Stammdaten!$B$12-1,$AF$4:$AL$4004,ROW(C3977)-3,FALSE)-$AE3977)</f>
        <v>0</v>
      </c>
      <c r="AE3977" s="109">
        <f>HLOOKUP(A_Stammdaten!$B$12,$AF$4:$AL$4004,ROW(C3977)-3,FALSE)</f>
        <v>0</v>
      </c>
      <c r="AF3977" s="109">
        <f t="shared" si="456"/>
        <v>0</v>
      </c>
      <c r="AG3977" s="109">
        <f t="shared" si="454"/>
        <v>0</v>
      </c>
      <c r="AH3977" s="109">
        <f t="shared" si="454"/>
        <v>0</v>
      </c>
      <c r="AI3977" s="109">
        <f t="shared" si="454"/>
        <v>0</v>
      </c>
      <c r="AJ3977" s="109">
        <f t="shared" si="454"/>
        <v>0</v>
      </c>
      <c r="AK3977" s="109">
        <f t="shared" si="454"/>
        <v>0</v>
      </c>
      <c r="AL3977" s="109">
        <f t="shared" si="454"/>
        <v>0</v>
      </c>
    </row>
    <row r="3978" spans="1:38" x14ac:dyDescent="0.3">
      <c r="A3978" s="421"/>
      <c r="B3978" s="421"/>
      <c r="C3978" s="422"/>
      <c r="D3978" s="423"/>
      <c r="E3978" s="421"/>
      <c r="F3978" s="421"/>
      <c r="G3978" s="421"/>
      <c r="H3978" s="421"/>
      <c r="I3978" s="421"/>
      <c r="J3978" s="421"/>
      <c r="K3978" s="421"/>
      <c r="L3978" s="421"/>
      <c r="M3978" s="423"/>
      <c r="N3978" s="340">
        <f>IF(C3978&gt;A_Stammdaten!$B$12,0,SUM(E3978,F3978,H3978,J3978:K3978)-SUM(G3978,I3978,L3978:M3978))</f>
        <v>0</v>
      </c>
      <c r="O3978" s="421"/>
      <c r="P3978" s="421"/>
      <c r="Q3978" s="421"/>
      <c r="R3978" s="421"/>
      <c r="S3978" s="108">
        <f t="shared" si="457"/>
        <v>0</v>
      </c>
      <c r="T3978" s="341">
        <f>IF(ISBLANK($B3978),0,VLOOKUP($B3978,Listen!$A$2:$C$45,2,FALSE))</f>
        <v>0</v>
      </c>
      <c r="U3978" s="341">
        <f>IF(ISBLANK($B3978),0,VLOOKUP($B3978,Listen!$A$2:$C$45,3,FALSE))</f>
        <v>0</v>
      </c>
      <c r="V3978" s="342">
        <f t="shared" si="455"/>
        <v>0</v>
      </c>
      <c r="W3978" s="342">
        <f t="shared" si="453"/>
        <v>0</v>
      </c>
      <c r="X3978" s="342">
        <f t="shared" si="453"/>
        <v>0</v>
      </c>
      <c r="Y3978" s="342">
        <f t="shared" si="453"/>
        <v>0</v>
      </c>
      <c r="Z3978" s="342">
        <f t="shared" si="453"/>
        <v>0</v>
      </c>
      <c r="AA3978" s="342">
        <f t="shared" si="453"/>
        <v>0</v>
      </c>
      <c r="AB3978" s="342">
        <f t="shared" si="453"/>
        <v>0</v>
      </c>
      <c r="AC3978" s="109">
        <f t="shared" si="458"/>
        <v>0</v>
      </c>
      <c r="AD3978" s="109">
        <f>IF(C3978=A_Stammdaten!$B$12,E_SAV!$S3978-E_SAV!$AE3978,HLOOKUP(A_Stammdaten!$B$12-1,$AF$4:$AL$4004,ROW(C3978)-3,FALSE)-$AE3978)</f>
        <v>0</v>
      </c>
      <c r="AE3978" s="109">
        <f>HLOOKUP(A_Stammdaten!$B$12,$AF$4:$AL$4004,ROW(C3978)-3,FALSE)</f>
        <v>0</v>
      </c>
      <c r="AF3978" s="109">
        <f t="shared" si="456"/>
        <v>0</v>
      </c>
      <c r="AG3978" s="109">
        <f t="shared" si="454"/>
        <v>0</v>
      </c>
      <c r="AH3978" s="109">
        <f t="shared" si="454"/>
        <v>0</v>
      </c>
      <c r="AI3978" s="109">
        <f t="shared" si="454"/>
        <v>0</v>
      </c>
      <c r="AJ3978" s="109">
        <f t="shared" si="454"/>
        <v>0</v>
      </c>
      <c r="AK3978" s="109">
        <f t="shared" si="454"/>
        <v>0</v>
      </c>
      <c r="AL3978" s="109">
        <f t="shared" si="454"/>
        <v>0</v>
      </c>
    </row>
    <row r="3979" spans="1:38" x14ac:dyDescent="0.3">
      <c r="A3979" s="421"/>
      <c r="B3979" s="421"/>
      <c r="C3979" s="422"/>
      <c r="D3979" s="423"/>
      <c r="E3979" s="421"/>
      <c r="F3979" s="421"/>
      <c r="G3979" s="421"/>
      <c r="H3979" s="421"/>
      <c r="I3979" s="421"/>
      <c r="J3979" s="421"/>
      <c r="K3979" s="421"/>
      <c r="L3979" s="421"/>
      <c r="M3979" s="423"/>
      <c r="N3979" s="340">
        <f>IF(C3979&gt;A_Stammdaten!$B$12,0,SUM(E3979,F3979,H3979,J3979:K3979)-SUM(G3979,I3979,L3979:M3979))</f>
        <v>0</v>
      </c>
      <c r="O3979" s="421"/>
      <c r="P3979" s="421"/>
      <c r="Q3979" s="421"/>
      <c r="R3979" s="421"/>
      <c r="S3979" s="108">
        <f t="shared" si="457"/>
        <v>0</v>
      </c>
      <c r="T3979" s="341">
        <f>IF(ISBLANK($B3979),0,VLOOKUP($B3979,Listen!$A$2:$C$45,2,FALSE))</f>
        <v>0</v>
      </c>
      <c r="U3979" s="341">
        <f>IF(ISBLANK($B3979),0,VLOOKUP($B3979,Listen!$A$2:$C$45,3,FALSE))</f>
        <v>0</v>
      </c>
      <c r="V3979" s="342">
        <f t="shared" si="455"/>
        <v>0</v>
      </c>
      <c r="W3979" s="342">
        <f t="shared" si="453"/>
        <v>0</v>
      </c>
      <c r="X3979" s="342">
        <f t="shared" si="453"/>
        <v>0</v>
      </c>
      <c r="Y3979" s="342">
        <f t="shared" si="453"/>
        <v>0</v>
      </c>
      <c r="Z3979" s="342">
        <f t="shared" si="453"/>
        <v>0</v>
      </c>
      <c r="AA3979" s="342">
        <f t="shared" si="453"/>
        <v>0</v>
      </c>
      <c r="AB3979" s="342">
        <f t="shared" si="453"/>
        <v>0</v>
      </c>
      <c r="AC3979" s="109">
        <f t="shared" si="458"/>
        <v>0</v>
      </c>
      <c r="AD3979" s="109">
        <f>IF(C3979=A_Stammdaten!$B$12,E_SAV!$S3979-E_SAV!$AE3979,HLOOKUP(A_Stammdaten!$B$12-1,$AF$4:$AL$4004,ROW(C3979)-3,FALSE)-$AE3979)</f>
        <v>0</v>
      </c>
      <c r="AE3979" s="109">
        <f>HLOOKUP(A_Stammdaten!$B$12,$AF$4:$AL$4004,ROW(C3979)-3,FALSE)</f>
        <v>0</v>
      </c>
      <c r="AF3979" s="109">
        <f t="shared" si="456"/>
        <v>0</v>
      </c>
      <c r="AG3979" s="109">
        <f t="shared" si="454"/>
        <v>0</v>
      </c>
      <c r="AH3979" s="109">
        <f t="shared" si="454"/>
        <v>0</v>
      </c>
      <c r="AI3979" s="109">
        <f t="shared" si="454"/>
        <v>0</v>
      </c>
      <c r="AJ3979" s="109">
        <f t="shared" si="454"/>
        <v>0</v>
      </c>
      <c r="AK3979" s="109">
        <f t="shared" si="454"/>
        <v>0</v>
      </c>
      <c r="AL3979" s="109">
        <f t="shared" si="454"/>
        <v>0</v>
      </c>
    </row>
    <row r="3980" spans="1:38" x14ac:dyDescent="0.3">
      <c r="A3980" s="421"/>
      <c r="B3980" s="421"/>
      <c r="C3980" s="422"/>
      <c r="D3980" s="423"/>
      <c r="E3980" s="421"/>
      <c r="F3980" s="421"/>
      <c r="G3980" s="421"/>
      <c r="H3980" s="421"/>
      <c r="I3980" s="421"/>
      <c r="J3980" s="421"/>
      <c r="K3980" s="421"/>
      <c r="L3980" s="421"/>
      <c r="M3980" s="423"/>
      <c r="N3980" s="340">
        <f>IF(C3980&gt;A_Stammdaten!$B$12,0,SUM(E3980,F3980,H3980,J3980:K3980)-SUM(G3980,I3980,L3980:M3980))</f>
        <v>0</v>
      </c>
      <c r="O3980" s="421"/>
      <c r="P3980" s="421"/>
      <c r="Q3980" s="421"/>
      <c r="R3980" s="421"/>
      <c r="S3980" s="108">
        <f t="shared" si="457"/>
        <v>0</v>
      </c>
      <c r="T3980" s="341">
        <f>IF(ISBLANK($B3980),0,VLOOKUP($B3980,Listen!$A$2:$C$45,2,FALSE))</f>
        <v>0</v>
      </c>
      <c r="U3980" s="341">
        <f>IF(ISBLANK($B3980),0,VLOOKUP($B3980,Listen!$A$2:$C$45,3,FALSE))</f>
        <v>0</v>
      </c>
      <c r="V3980" s="342">
        <f t="shared" si="455"/>
        <v>0</v>
      </c>
      <c r="W3980" s="342">
        <f t="shared" si="453"/>
        <v>0</v>
      </c>
      <c r="X3980" s="342">
        <f t="shared" si="453"/>
        <v>0</v>
      </c>
      <c r="Y3980" s="342">
        <f t="shared" si="453"/>
        <v>0</v>
      </c>
      <c r="Z3980" s="342">
        <f t="shared" si="453"/>
        <v>0</v>
      </c>
      <c r="AA3980" s="342">
        <f t="shared" si="453"/>
        <v>0</v>
      </c>
      <c r="AB3980" s="342">
        <f t="shared" si="453"/>
        <v>0</v>
      </c>
      <c r="AC3980" s="109">
        <f t="shared" si="458"/>
        <v>0</v>
      </c>
      <c r="AD3980" s="109">
        <f>IF(C3980=A_Stammdaten!$B$12,E_SAV!$S3980-E_SAV!$AE3980,HLOOKUP(A_Stammdaten!$B$12-1,$AF$4:$AL$4004,ROW(C3980)-3,FALSE)-$AE3980)</f>
        <v>0</v>
      </c>
      <c r="AE3980" s="109">
        <f>HLOOKUP(A_Stammdaten!$B$12,$AF$4:$AL$4004,ROW(C3980)-3,FALSE)</f>
        <v>0</v>
      </c>
      <c r="AF3980" s="109">
        <f t="shared" si="456"/>
        <v>0</v>
      </c>
      <c r="AG3980" s="109">
        <f t="shared" si="454"/>
        <v>0</v>
      </c>
      <c r="AH3980" s="109">
        <f t="shared" si="454"/>
        <v>0</v>
      </c>
      <c r="AI3980" s="109">
        <f t="shared" si="454"/>
        <v>0</v>
      </c>
      <c r="AJ3980" s="109">
        <f t="shared" si="454"/>
        <v>0</v>
      </c>
      <c r="AK3980" s="109">
        <f t="shared" si="454"/>
        <v>0</v>
      </c>
      <c r="AL3980" s="109">
        <f t="shared" si="454"/>
        <v>0</v>
      </c>
    </row>
    <row r="3981" spans="1:38" x14ac:dyDescent="0.3">
      <c r="A3981" s="421"/>
      <c r="B3981" s="421"/>
      <c r="C3981" s="422"/>
      <c r="D3981" s="423"/>
      <c r="E3981" s="421"/>
      <c r="F3981" s="421"/>
      <c r="G3981" s="421"/>
      <c r="H3981" s="421"/>
      <c r="I3981" s="421"/>
      <c r="J3981" s="421"/>
      <c r="K3981" s="421"/>
      <c r="L3981" s="421"/>
      <c r="M3981" s="423"/>
      <c r="N3981" s="340">
        <f>IF(C3981&gt;A_Stammdaten!$B$12,0,SUM(E3981,F3981,H3981,J3981:K3981)-SUM(G3981,I3981,L3981:M3981))</f>
        <v>0</v>
      </c>
      <c r="O3981" s="421"/>
      <c r="P3981" s="421"/>
      <c r="Q3981" s="421"/>
      <c r="R3981" s="421"/>
      <c r="S3981" s="108">
        <f t="shared" si="457"/>
        <v>0</v>
      </c>
      <c r="T3981" s="341">
        <f>IF(ISBLANK($B3981),0,VLOOKUP($B3981,Listen!$A$2:$C$45,2,FALSE))</f>
        <v>0</v>
      </c>
      <c r="U3981" s="341">
        <f>IF(ISBLANK($B3981),0,VLOOKUP($B3981,Listen!$A$2:$C$45,3,FALSE))</f>
        <v>0</v>
      </c>
      <c r="V3981" s="342">
        <f t="shared" si="455"/>
        <v>0</v>
      </c>
      <c r="W3981" s="342">
        <f t="shared" si="453"/>
        <v>0</v>
      </c>
      <c r="X3981" s="342">
        <f t="shared" si="453"/>
        <v>0</v>
      </c>
      <c r="Y3981" s="342">
        <f t="shared" si="453"/>
        <v>0</v>
      </c>
      <c r="Z3981" s="342">
        <f t="shared" si="453"/>
        <v>0</v>
      </c>
      <c r="AA3981" s="342">
        <f t="shared" si="453"/>
        <v>0</v>
      </c>
      <c r="AB3981" s="342">
        <f t="shared" si="453"/>
        <v>0</v>
      </c>
      <c r="AC3981" s="109">
        <f t="shared" si="458"/>
        <v>0</v>
      </c>
      <c r="AD3981" s="109">
        <f>IF(C3981=A_Stammdaten!$B$12,E_SAV!$S3981-E_SAV!$AE3981,HLOOKUP(A_Stammdaten!$B$12-1,$AF$4:$AL$4004,ROW(C3981)-3,FALSE)-$AE3981)</f>
        <v>0</v>
      </c>
      <c r="AE3981" s="109">
        <f>HLOOKUP(A_Stammdaten!$B$12,$AF$4:$AL$4004,ROW(C3981)-3,FALSE)</f>
        <v>0</v>
      </c>
      <c r="AF3981" s="109">
        <f t="shared" si="456"/>
        <v>0</v>
      </c>
      <c r="AG3981" s="109">
        <f t="shared" si="454"/>
        <v>0</v>
      </c>
      <c r="AH3981" s="109">
        <f t="shared" si="454"/>
        <v>0</v>
      </c>
      <c r="AI3981" s="109">
        <f t="shared" si="454"/>
        <v>0</v>
      </c>
      <c r="AJ3981" s="109">
        <f t="shared" si="454"/>
        <v>0</v>
      </c>
      <c r="AK3981" s="109">
        <f t="shared" si="454"/>
        <v>0</v>
      </c>
      <c r="AL3981" s="109">
        <f t="shared" si="454"/>
        <v>0</v>
      </c>
    </row>
    <row r="3982" spans="1:38" x14ac:dyDescent="0.3">
      <c r="A3982" s="421"/>
      <c r="B3982" s="421"/>
      <c r="C3982" s="422"/>
      <c r="D3982" s="423"/>
      <c r="E3982" s="421"/>
      <c r="F3982" s="421"/>
      <c r="G3982" s="421"/>
      <c r="H3982" s="421"/>
      <c r="I3982" s="421"/>
      <c r="J3982" s="421"/>
      <c r="K3982" s="421"/>
      <c r="L3982" s="421"/>
      <c r="M3982" s="423"/>
      <c r="N3982" s="340">
        <f>IF(C3982&gt;A_Stammdaten!$B$12,0,SUM(E3982,F3982,H3982,J3982:K3982)-SUM(G3982,I3982,L3982:M3982))</f>
        <v>0</v>
      </c>
      <c r="O3982" s="421"/>
      <c r="P3982" s="421"/>
      <c r="Q3982" s="421"/>
      <c r="R3982" s="421"/>
      <c r="S3982" s="108">
        <f t="shared" si="457"/>
        <v>0</v>
      </c>
      <c r="T3982" s="341">
        <f>IF(ISBLANK($B3982),0,VLOOKUP($B3982,Listen!$A$2:$C$45,2,FALSE))</f>
        <v>0</v>
      </c>
      <c r="U3982" s="341">
        <f>IF(ISBLANK($B3982),0,VLOOKUP($B3982,Listen!$A$2:$C$45,3,FALSE))</f>
        <v>0</v>
      </c>
      <c r="V3982" s="342">
        <f t="shared" si="455"/>
        <v>0</v>
      </c>
      <c r="W3982" s="342">
        <f t="shared" si="453"/>
        <v>0</v>
      </c>
      <c r="X3982" s="342">
        <f t="shared" si="453"/>
        <v>0</v>
      </c>
      <c r="Y3982" s="342">
        <f t="shared" si="453"/>
        <v>0</v>
      </c>
      <c r="Z3982" s="342">
        <f t="shared" si="453"/>
        <v>0</v>
      </c>
      <c r="AA3982" s="342">
        <f t="shared" si="453"/>
        <v>0</v>
      </c>
      <c r="AB3982" s="342">
        <f t="shared" si="453"/>
        <v>0</v>
      </c>
      <c r="AC3982" s="109">
        <f t="shared" si="458"/>
        <v>0</v>
      </c>
      <c r="AD3982" s="109">
        <f>IF(C3982=A_Stammdaten!$B$12,E_SAV!$S3982-E_SAV!$AE3982,HLOOKUP(A_Stammdaten!$B$12-1,$AF$4:$AL$4004,ROW(C3982)-3,FALSE)-$AE3982)</f>
        <v>0</v>
      </c>
      <c r="AE3982" s="109">
        <f>HLOOKUP(A_Stammdaten!$B$12,$AF$4:$AL$4004,ROW(C3982)-3,FALSE)</f>
        <v>0</v>
      </c>
      <c r="AF3982" s="109">
        <f t="shared" si="456"/>
        <v>0</v>
      </c>
      <c r="AG3982" s="109">
        <f t="shared" si="454"/>
        <v>0</v>
      </c>
      <c r="AH3982" s="109">
        <f t="shared" si="454"/>
        <v>0</v>
      </c>
      <c r="AI3982" s="109">
        <f t="shared" si="454"/>
        <v>0</v>
      </c>
      <c r="AJ3982" s="109">
        <f t="shared" si="454"/>
        <v>0</v>
      </c>
      <c r="AK3982" s="109">
        <f t="shared" si="454"/>
        <v>0</v>
      </c>
      <c r="AL3982" s="109">
        <f t="shared" si="454"/>
        <v>0</v>
      </c>
    </row>
    <row r="3983" spans="1:38" x14ac:dyDescent="0.3">
      <c r="A3983" s="421"/>
      <c r="B3983" s="421"/>
      <c r="C3983" s="422"/>
      <c r="D3983" s="423"/>
      <c r="E3983" s="421"/>
      <c r="F3983" s="421"/>
      <c r="G3983" s="421"/>
      <c r="H3983" s="421"/>
      <c r="I3983" s="421"/>
      <c r="J3983" s="421"/>
      <c r="K3983" s="421"/>
      <c r="L3983" s="421"/>
      <c r="M3983" s="423"/>
      <c r="N3983" s="340">
        <f>IF(C3983&gt;A_Stammdaten!$B$12,0,SUM(E3983,F3983,H3983,J3983:K3983)-SUM(G3983,I3983,L3983:M3983))</f>
        <v>0</v>
      </c>
      <c r="O3983" s="421"/>
      <c r="P3983" s="421"/>
      <c r="Q3983" s="421"/>
      <c r="R3983" s="421"/>
      <c r="S3983" s="108">
        <f t="shared" si="457"/>
        <v>0</v>
      </c>
      <c r="T3983" s="341">
        <f>IF(ISBLANK($B3983),0,VLOOKUP($B3983,Listen!$A$2:$C$45,2,FALSE))</f>
        <v>0</v>
      </c>
      <c r="U3983" s="341">
        <f>IF(ISBLANK($B3983),0,VLOOKUP($B3983,Listen!$A$2:$C$45,3,FALSE))</f>
        <v>0</v>
      </c>
      <c r="V3983" s="342">
        <f t="shared" si="455"/>
        <v>0</v>
      </c>
      <c r="W3983" s="342">
        <f t="shared" si="453"/>
        <v>0</v>
      </c>
      <c r="X3983" s="342">
        <f t="shared" si="453"/>
        <v>0</v>
      </c>
      <c r="Y3983" s="342">
        <f t="shared" si="453"/>
        <v>0</v>
      </c>
      <c r="Z3983" s="342">
        <f t="shared" si="453"/>
        <v>0</v>
      </c>
      <c r="AA3983" s="342">
        <f t="shared" si="453"/>
        <v>0</v>
      </c>
      <c r="AB3983" s="342">
        <f t="shared" si="453"/>
        <v>0</v>
      </c>
      <c r="AC3983" s="109">
        <f t="shared" si="458"/>
        <v>0</v>
      </c>
      <c r="AD3983" s="109">
        <f>IF(C3983=A_Stammdaten!$B$12,E_SAV!$S3983-E_SAV!$AE3983,HLOOKUP(A_Stammdaten!$B$12-1,$AF$4:$AL$4004,ROW(C3983)-3,FALSE)-$AE3983)</f>
        <v>0</v>
      </c>
      <c r="AE3983" s="109">
        <f>HLOOKUP(A_Stammdaten!$B$12,$AF$4:$AL$4004,ROW(C3983)-3,FALSE)</f>
        <v>0</v>
      </c>
      <c r="AF3983" s="109">
        <f t="shared" si="456"/>
        <v>0</v>
      </c>
      <c r="AG3983" s="109">
        <f t="shared" si="454"/>
        <v>0</v>
      </c>
      <c r="AH3983" s="109">
        <f t="shared" si="454"/>
        <v>0</v>
      </c>
      <c r="AI3983" s="109">
        <f t="shared" si="454"/>
        <v>0</v>
      </c>
      <c r="AJ3983" s="109">
        <f t="shared" si="454"/>
        <v>0</v>
      </c>
      <c r="AK3983" s="109">
        <f t="shared" si="454"/>
        <v>0</v>
      </c>
      <c r="AL3983" s="109">
        <f t="shared" si="454"/>
        <v>0</v>
      </c>
    </row>
    <row r="3984" spans="1:38" x14ac:dyDescent="0.3">
      <c r="A3984" s="421"/>
      <c r="B3984" s="421"/>
      <c r="C3984" s="422"/>
      <c r="D3984" s="423"/>
      <c r="E3984" s="421"/>
      <c r="F3984" s="421"/>
      <c r="G3984" s="421"/>
      <c r="H3984" s="421"/>
      <c r="I3984" s="421"/>
      <c r="J3984" s="421"/>
      <c r="K3984" s="421"/>
      <c r="L3984" s="421"/>
      <c r="M3984" s="423"/>
      <c r="N3984" s="340">
        <f>IF(C3984&gt;A_Stammdaten!$B$12,0,SUM(E3984,F3984,H3984,J3984:K3984)-SUM(G3984,I3984,L3984:M3984))</f>
        <v>0</v>
      </c>
      <c r="O3984" s="421"/>
      <c r="P3984" s="421"/>
      <c r="Q3984" s="421"/>
      <c r="R3984" s="421"/>
      <c r="S3984" s="108">
        <f t="shared" si="457"/>
        <v>0</v>
      </c>
      <c r="T3984" s="341">
        <f>IF(ISBLANK($B3984),0,VLOOKUP($B3984,Listen!$A$2:$C$45,2,FALSE))</f>
        <v>0</v>
      </c>
      <c r="U3984" s="341">
        <f>IF(ISBLANK($B3984),0,VLOOKUP($B3984,Listen!$A$2:$C$45,3,FALSE))</f>
        <v>0</v>
      </c>
      <c r="V3984" s="342">
        <f t="shared" si="455"/>
        <v>0</v>
      </c>
      <c r="W3984" s="342">
        <f t="shared" si="453"/>
        <v>0</v>
      </c>
      <c r="X3984" s="342">
        <f t="shared" si="453"/>
        <v>0</v>
      </c>
      <c r="Y3984" s="342">
        <f t="shared" si="453"/>
        <v>0</v>
      </c>
      <c r="Z3984" s="342">
        <f t="shared" si="453"/>
        <v>0</v>
      </c>
      <c r="AA3984" s="342">
        <f t="shared" si="453"/>
        <v>0</v>
      </c>
      <c r="AB3984" s="342">
        <f t="shared" si="453"/>
        <v>0</v>
      </c>
      <c r="AC3984" s="109">
        <f t="shared" si="458"/>
        <v>0</v>
      </c>
      <c r="AD3984" s="109">
        <f>IF(C3984=A_Stammdaten!$B$12,E_SAV!$S3984-E_SAV!$AE3984,HLOOKUP(A_Stammdaten!$B$12-1,$AF$4:$AL$4004,ROW(C3984)-3,FALSE)-$AE3984)</f>
        <v>0</v>
      </c>
      <c r="AE3984" s="109">
        <f>HLOOKUP(A_Stammdaten!$B$12,$AF$4:$AL$4004,ROW(C3984)-3,FALSE)</f>
        <v>0</v>
      </c>
      <c r="AF3984" s="109">
        <f t="shared" si="456"/>
        <v>0</v>
      </c>
      <c r="AG3984" s="109">
        <f t="shared" si="454"/>
        <v>0</v>
      </c>
      <c r="AH3984" s="109">
        <f t="shared" si="454"/>
        <v>0</v>
      </c>
      <c r="AI3984" s="109">
        <f t="shared" si="454"/>
        <v>0</v>
      </c>
      <c r="AJ3984" s="109">
        <f t="shared" si="454"/>
        <v>0</v>
      </c>
      <c r="AK3984" s="109">
        <f t="shared" si="454"/>
        <v>0</v>
      </c>
      <c r="AL3984" s="109">
        <f t="shared" si="454"/>
        <v>0</v>
      </c>
    </row>
    <row r="3985" spans="1:38" x14ac:dyDescent="0.3">
      <c r="A3985" s="421"/>
      <c r="B3985" s="421"/>
      <c r="C3985" s="422"/>
      <c r="D3985" s="423"/>
      <c r="E3985" s="421"/>
      <c r="F3985" s="421"/>
      <c r="G3985" s="421"/>
      <c r="H3985" s="421"/>
      <c r="I3985" s="421"/>
      <c r="J3985" s="421"/>
      <c r="K3985" s="421"/>
      <c r="L3985" s="421"/>
      <c r="M3985" s="423"/>
      <c r="N3985" s="340">
        <f>IF(C3985&gt;A_Stammdaten!$B$12,0,SUM(E3985,F3985,H3985,J3985:K3985)-SUM(G3985,I3985,L3985:M3985))</f>
        <v>0</v>
      </c>
      <c r="O3985" s="421"/>
      <c r="P3985" s="421"/>
      <c r="Q3985" s="421"/>
      <c r="R3985" s="421"/>
      <c r="S3985" s="108">
        <f t="shared" si="457"/>
        <v>0</v>
      </c>
      <c r="T3985" s="341">
        <f>IF(ISBLANK($B3985),0,VLOOKUP($B3985,Listen!$A$2:$C$45,2,FALSE))</f>
        <v>0</v>
      </c>
      <c r="U3985" s="341">
        <f>IF(ISBLANK($B3985),0,VLOOKUP($B3985,Listen!$A$2:$C$45,3,FALSE))</f>
        <v>0</v>
      </c>
      <c r="V3985" s="342">
        <f t="shared" si="455"/>
        <v>0</v>
      </c>
      <c r="W3985" s="342">
        <f t="shared" si="453"/>
        <v>0</v>
      </c>
      <c r="X3985" s="342">
        <f t="shared" si="453"/>
        <v>0</v>
      </c>
      <c r="Y3985" s="342">
        <f t="shared" si="453"/>
        <v>0</v>
      </c>
      <c r="Z3985" s="342">
        <f t="shared" si="453"/>
        <v>0</v>
      </c>
      <c r="AA3985" s="342">
        <f t="shared" si="453"/>
        <v>0</v>
      </c>
      <c r="AB3985" s="342">
        <f t="shared" si="453"/>
        <v>0</v>
      </c>
      <c r="AC3985" s="109">
        <f t="shared" si="458"/>
        <v>0</v>
      </c>
      <c r="AD3985" s="109">
        <f>IF(C3985=A_Stammdaten!$B$12,E_SAV!$S3985-E_SAV!$AE3985,HLOOKUP(A_Stammdaten!$B$12-1,$AF$4:$AL$4004,ROW(C3985)-3,FALSE)-$AE3985)</f>
        <v>0</v>
      </c>
      <c r="AE3985" s="109">
        <f>HLOOKUP(A_Stammdaten!$B$12,$AF$4:$AL$4004,ROW(C3985)-3,FALSE)</f>
        <v>0</v>
      </c>
      <c r="AF3985" s="109">
        <f t="shared" si="456"/>
        <v>0</v>
      </c>
      <c r="AG3985" s="109">
        <f t="shared" si="454"/>
        <v>0</v>
      </c>
      <c r="AH3985" s="109">
        <f t="shared" si="454"/>
        <v>0</v>
      </c>
      <c r="AI3985" s="109">
        <f t="shared" si="454"/>
        <v>0</v>
      </c>
      <c r="AJ3985" s="109">
        <f t="shared" si="454"/>
        <v>0</v>
      </c>
      <c r="AK3985" s="109">
        <f t="shared" si="454"/>
        <v>0</v>
      </c>
      <c r="AL3985" s="109">
        <f t="shared" si="454"/>
        <v>0</v>
      </c>
    </row>
    <row r="3986" spans="1:38" x14ac:dyDescent="0.3">
      <c r="A3986" s="421"/>
      <c r="B3986" s="421"/>
      <c r="C3986" s="422"/>
      <c r="D3986" s="423"/>
      <c r="E3986" s="421"/>
      <c r="F3986" s="421"/>
      <c r="G3986" s="421"/>
      <c r="H3986" s="421"/>
      <c r="I3986" s="421"/>
      <c r="J3986" s="421"/>
      <c r="K3986" s="421"/>
      <c r="L3986" s="421"/>
      <c r="M3986" s="423"/>
      <c r="N3986" s="340">
        <f>IF(C3986&gt;A_Stammdaten!$B$12,0,SUM(E3986,F3986,H3986,J3986:K3986)-SUM(G3986,I3986,L3986:M3986))</f>
        <v>0</v>
      </c>
      <c r="O3986" s="421"/>
      <c r="P3986" s="421"/>
      <c r="Q3986" s="421"/>
      <c r="R3986" s="421"/>
      <c r="S3986" s="108">
        <f t="shared" si="457"/>
        <v>0</v>
      </c>
      <c r="T3986" s="341">
        <f>IF(ISBLANK($B3986),0,VLOOKUP($B3986,Listen!$A$2:$C$45,2,FALSE))</f>
        <v>0</v>
      </c>
      <c r="U3986" s="341">
        <f>IF(ISBLANK($B3986),0,VLOOKUP($B3986,Listen!$A$2:$C$45,3,FALSE))</f>
        <v>0</v>
      </c>
      <c r="V3986" s="342">
        <f t="shared" si="455"/>
        <v>0</v>
      </c>
      <c r="W3986" s="342">
        <f t="shared" si="453"/>
        <v>0</v>
      </c>
      <c r="X3986" s="342">
        <f t="shared" si="453"/>
        <v>0</v>
      </c>
      <c r="Y3986" s="342">
        <f t="shared" si="453"/>
        <v>0</v>
      </c>
      <c r="Z3986" s="342">
        <f t="shared" si="453"/>
        <v>0</v>
      </c>
      <c r="AA3986" s="342">
        <f t="shared" si="453"/>
        <v>0</v>
      </c>
      <c r="AB3986" s="342">
        <f t="shared" si="453"/>
        <v>0</v>
      </c>
      <c r="AC3986" s="109">
        <f t="shared" si="458"/>
        <v>0</v>
      </c>
      <c r="AD3986" s="109">
        <f>IF(C3986=A_Stammdaten!$B$12,E_SAV!$S3986-E_SAV!$AE3986,HLOOKUP(A_Stammdaten!$B$12-1,$AF$4:$AL$4004,ROW(C3986)-3,FALSE)-$AE3986)</f>
        <v>0</v>
      </c>
      <c r="AE3986" s="109">
        <f>HLOOKUP(A_Stammdaten!$B$12,$AF$4:$AL$4004,ROW(C3986)-3,FALSE)</f>
        <v>0</v>
      </c>
      <c r="AF3986" s="109">
        <f t="shared" si="456"/>
        <v>0</v>
      </c>
      <c r="AG3986" s="109">
        <f t="shared" si="454"/>
        <v>0</v>
      </c>
      <c r="AH3986" s="109">
        <f t="shared" si="454"/>
        <v>0</v>
      </c>
      <c r="AI3986" s="109">
        <f t="shared" si="454"/>
        <v>0</v>
      </c>
      <c r="AJ3986" s="109">
        <f t="shared" si="454"/>
        <v>0</v>
      </c>
      <c r="AK3986" s="109">
        <f t="shared" si="454"/>
        <v>0</v>
      </c>
      <c r="AL3986" s="109">
        <f t="shared" si="454"/>
        <v>0</v>
      </c>
    </row>
    <row r="3987" spans="1:38" x14ac:dyDescent="0.3">
      <c r="A3987" s="421"/>
      <c r="B3987" s="421"/>
      <c r="C3987" s="422"/>
      <c r="D3987" s="423"/>
      <c r="E3987" s="421"/>
      <c r="F3987" s="421"/>
      <c r="G3987" s="421"/>
      <c r="H3987" s="421"/>
      <c r="I3987" s="421"/>
      <c r="J3987" s="421"/>
      <c r="K3987" s="421"/>
      <c r="L3987" s="421"/>
      <c r="M3987" s="423"/>
      <c r="N3987" s="340">
        <f>IF(C3987&gt;A_Stammdaten!$B$12,0,SUM(E3987,F3987,H3987,J3987:K3987)-SUM(G3987,I3987,L3987:M3987))</f>
        <v>0</v>
      </c>
      <c r="O3987" s="421"/>
      <c r="P3987" s="421"/>
      <c r="Q3987" s="421"/>
      <c r="R3987" s="421"/>
      <c r="S3987" s="108">
        <f t="shared" si="457"/>
        <v>0</v>
      </c>
      <c r="T3987" s="341">
        <f>IF(ISBLANK($B3987),0,VLOOKUP($B3987,Listen!$A$2:$C$45,2,FALSE))</f>
        <v>0</v>
      </c>
      <c r="U3987" s="341">
        <f>IF(ISBLANK($B3987),0,VLOOKUP($B3987,Listen!$A$2:$C$45,3,FALSE))</f>
        <v>0</v>
      </c>
      <c r="V3987" s="342">
        <f t="shared" si="455"/>
        <v>0</v>
      </c>
      <c r="W3987" s="342">
        <f t="shared" si="453"/>
        <v>0</v>
      </c>
      <c r="X3987" s="342">
        <f t="shared" si="453"/>
        <v>0</v>
      </c>
      <c r="Y3987" s="342">
        <f t="shared" si="453"/>
        <v>0</v>
      </c>
      <c r="Z3987" s="342">
        <f t="shared" si="453"/>
        <v>0</v>
      </c>
      <c r="AA3987" s="342">
        <f t="shared" si="453"/>
        <v>0</v>
      </c>
      <c r="AB3987" s="342">
        <f t="shared" si="453"/>
        <v>0</v>
      </c>
      <c r="AC3987" s="109">
        <f t="shared" si="458"/>
        <v>0</v>
      </c>
      <c r="AD3987" s="109">
        <f>IF(C3987=A_Stammdaten!$B$12,E_SAV!$S3987-E_SAV!$AE3987,HLOOKUP(A_Stammdaten!$B$12-1,$AF$4:$AL$4004,ROW(C3987)-3,FALSE)-$AE3987)</f>
        <v>0</v>
      </c>
      <c r="AE3987" s="109">
        <f>HLOOKUP(A_Stammdaten!$B$12,$AF$4:$AL$4004,ROW(C3987)-3,FALSE)</f>
        <v>0</v>
      </c>
      <c r="AF3987" s="109">
        <f t="shared" si="456"/>
        <v>0</v>
      </c>
      <c r="AG3987" s="109">
        <f t="shared" si="454"/>
        <v>0</v>
      </c>
      <c r="AH3987" s="109">
        <f t="shared" si="454"/>
        <v>0</v>
      </c>
      <c r="AI3987" s="109">
        <f t="shared" si="454"/>
        <v>0</v>
      </c>
      <c r="AJ3987" s="109">
        <f t="shared" si="454"/>
        <v>0</v>
      </c>
      <c r="AK3987" s="109">
        <f t="shared" si="454"/>
        <v>0</v>
      </c>
      <c r="AL3987" s="109">
        <f t="shared" si="454"/>
        <v>0</v>
      </c>
    </row>
    <row r="3988" spans="1:38" x14ac:dyDescent="0.3">
      <c r="A3988" s="421"/>
      <c r="B3988" s="421"/>
      <c r="C3988" s="422"/>
      <c r="D3988" s="423"/>
      <c r="E3988" s="421"/>
      <c r="F3988" s="421"/>
      <c r="G3988" s="421"/>
      <c r="H3988" s="421"/>
      <c r="I3988" s="421"/>
      <c r="J3988" s="421"/>
      <c r="K3988" s="421"/>
      <c r="L3988" s="421"/>
      <c r="M3988" s="423"/>
      <c r="N3988" s="340">
        <f>IF(C3988&gt;A_Stammdaten!$B$12,0,SUM(E3988,F3988,H3988,J3988:K3988)-SUM(G3988,I3988,L3988:M3988))</f>
        <v>0</v>
      </c>
      <c r="O3988" s="421"/>
      <c r="P3988" s="421"/>
      <c r="Q3988" s="421"/>
      <c r="R3988" s="421"/>
      <c r="S3988" s="108">
        <f t="shared" si="457"/>
        <v>0</v>
      </c>
      <c r="T3988" s="341">
        <f>IF(ISBLANK($B3988),0,VLOOKUP($B3988,Listen!$A$2:$C$45,2,FALSE))</f>
        <v>0</v>
      </c>
      <c r="U3988" s="341">
        <f>IF(ISBLANK($B3988),0,VLOOKUP($B3988,Listen!$A$2:$C$45,3,FALSE))</f>
        <v>0</v>
      </c>
      <c r="V3988" s="342">
        <f t="shared" si="455"/>
        <v>0</v>
      </c>
      <c r="W3988" s="342">
        <f t="shared" si="453"/>
        <v>0</v>
      </c>
      <c r="X3988" s="342">
        <f t="shared" si="453"/>
        <v>0</v>
      </c>
      <c r="Y3988" s="342">
        <f t="shared" si="453"/>
        <v>0</v>
      </c>
      <c r="Z3988" s="342">
        <f t="shared" si="453"/>
        <v>0</v>
      </c>
      <c r="AA3988" s="342">
        <f t="shared" si="453"/>
        <v>0</v>
      </c>
      <c r="AB3988" s="342">
        <f t="shared" si="453"/>
        <v>0</v>
      </c>
      <c r="AC3988" s="109">
        <f t="shared" si="458"/>
        <v>0</v>
      </c>
      <c r="AD3988" s="109">
        <f>IF(C3988=A_Stammdaten!$B$12,E_SAV!$S3988-E_SAV!$AE3988,HLOOKUP(A_Stammdaten!$B$12-1,$AF$4:$AL$4004,ROW(C3988)-3,FALSE)-$AE3988)</f>
        <v>0</v>
      </c>
      <c r="AE3988" s="109">
        <f>HLOOKUP(A_Stammdaten!$B$12,$AF$4:$AL$4004,ROW(C3988)-3,FALSE)</f>
        <v>0</v>
      </c>
      <c r="AF3988" s="109">
        <f t="shared" si="456"/>
        <v>0</v>
      </c>
      <c r="AG3988" s="109">
        <f t="shared" si="454"/>
        <v>0</v>
      </c>
      <c r="AH3988" s="109">
        <f t="shared" si="454"/>
        <v>0</v>
      </c>
      <c r="AI3988" s="109">
        <f t="shared" si="454"/>
        <v>0</v>
      </c>
      <c r="AJ3988" s="109">
        <f t="shared" si="454"/>
        <v>0</v>
      </c>
      <c r="AK3988" s="109">
        <f t="shared" si="454"/>
        <v>0</v>
      </c>
      <c r="AL3988" s="109">
        <f t="shared" si="454"/>
        <v>0</v>
      </c>
    </row>
    <row r="3989" spans="1:38" x14ac:dyDescent="0.3">
      <c r="A3989" s="421"/>
      <c r="B3989" s="421"/>
      <c r="C3989" s="422"/>
      <c r="D3989" s="423"/>
      <c r="E3989" s="421"/>
      <c r="F3989" s="421"/>
      <c r="G3989" s="421"/>
      <c r="H3989" s="421"/>
      <c r="I3989" s="421"/>
      <c r="J3989" s="421"/>
      <c r="K3989" s="421"/>
      <c r="L3989" s="421"/>
      <c r="M3989" s="423"/>
      <c r="N3989" s="340">
        <f>IF(C3989&gt;A_Stammdaten!$B$12,0,SUM(E3989,F3989,H3989,J3989:K3989)-SUM(G3989,I3989,L3989:M3989))</f>
        <v>0</v>
      </c>
      <c r="O3989" s="421"/>
      <c r="P3989" s="421"/>
      <c r="Q3989" s="421"/>
      <c r="R3989" s="421"/>
      <c r="S3989" s="108">
        <f t="shared" si="457"/>
        <v>0</v>
      </c>
      <c r="T3989" s="341">
        <f>IF(ISBLANK($B3989),0,VLOOKUP($B3989,Listen!$A$2:$C$45,2,FALSE))</f>
        <v>0</v>
      </c>
      <c r="U3989" s="341">
        <f>IF(ISBLANK($B3989),0,VLOOKUP($B3989,Listen!$A$2:$C$45,3,FALSE))</f>
        <v>0</v>
      </c>
      <c r="V3989" s="342">
        <f t="shared" si="455"/>
        <v>0</v>
      </c>
      <c r="W3989" s="342">
        <f t="shared" si="453"/>
        <v>0</v>
      </c>
      <c r="X3989" s="342">
        <f t="shared" si="453"/>
        <v>0</v>
      </c>
      <c r="Y3989" s="342">
        <f t="shared" si="453"/>
        <v>0</v>
      </c>
      <c r="Z3989" s="342">
        <f t="shared" si="453"/>
        <v>0</v>
      </c>
      <c r="AA3989" s="342">
        <f t="shared" si="453"/>
        <v>0</v>
      </c>
      <c r="AB3989" s="342">
        <f t="shared" si="453"/>
        <v>0</v>
      </c>
      <c r="AC3989" s="109">
        <f t="shared" si="458"/>
        <v>0</v>
      </c>
      <c r="AD3989" s="109">
        <f>IF(C3989=A_Stammdaten!$B$12,E_SAV!$S3989-E_SAV!$AE3989,HLOOKUP(A_Stammdaten!$B$12-1,$AF$4:$AL$4004,ROW(C3989)-3,FALSE)-$AE3989)</f>
        <v>0</v>
      </c>
      <c r="AE3989" s="109">
        <f>HLOOKUP(A_Stammdaten!$B$12,$AF$4:$AL$4004,ROW(C3989)-3,FALSE)</f>
        <v>0</v>
      </c>
      <c r="AF3989" s="109">
        <f t="shared" si="456"/>
        <v>0</v>
      </c>
      <c r="AG3989" s="109">
        <f t="shared" si="454"/>
        <v>0</v>
      </c>
      <c r="AH3989" s="109">
        <f t="shared" si="454"/>
        <v>0</v>
      </c>
      <c r="AI3989" s="109">
        <f t="shared" si="454"/>
        <v>0</v>
      </c>
      <c r="AJ3989" s="109">
        <f t="shared" si="454"/>
        <v>0</v>
      </c>
      <c r="AK3989" s="109">
        <f t="shared" si="454"/>
        <v>0</v>
      </c>
      <c r="AL3989" s="109">
        <f t="shared" si="454"/>
        <v>0</v>
      </c>
    </row>
    <row r="3990" spans="1:38" x14ac:dyDescent="0.3">
      <c r="A3990" s="421"/>
      <c r="B3990" s="421"/>
      <c r="C3990" s="422"/>
      <c r="D3990" s="423"/>
      <c r="E3990" s="421"/>
      <c r="F3990" s="421"/>
      <c r="G3990" s="421"/>
      <c r="H3990" s="421"/>
      <c r="I3990" s="421"/>
      <c r="J3990" s="421"/>
      <c r="K3990" s="421"/>
      <c r="L3990" s="421"/>
      <c r="M3990" s="423"/>
      <c r="N3990" s="340">
        <f>IF(C3990&gt;A_Stammdaten!$B$12,0,SUM(E3990,F3990,H3990,J3990:K3990)-SUM(G3990,I3990,L3990:M3990))</f>
        <v>0</v>
      </c>
      <c r="O3990" s="421"/>
      <c r="P3990" s="421"/>
      <c r="Q3990" s="421"/>
      <c r="R3990" s="421"/>
      <c r="S3990" s="108">
        <f t="shared" si="457"/>
        <v>0</v>
      </c>
      <c r="T3990" s="341">
        <f>IF(ISBLANK($B3990),0,VLOOKUP($B3990,Listen!$A$2:$C$45,2,FALSE))</f>
        <v>0</v>
      </c>
      <c r="U3990" s="341">
        <f>IF(ISBLANK($B3990),0,VLOOKUP($B3990,Listen!$A$2:$C$45,3,FALSE))</f>
        <v>0</v>
      </c>
      <c r="V3990" s="342">
        <f t="shared" si="455"/>
        <v>0</v>
      </c>
      <c r="W3990" s="342">
        <f t="shared" si="453"/>
        <v>0</v>
      </c>
      <c r="X3990" s="342">
        <f t="shared" si="453"/>
        <v>0</v>
      </c>
      <c r="Y3990" s="342">
        <f t="shared" si="453"/>
        <v>0</v>
      </c>
      <c r="Z3990" s="342">
        <f t="shared" si="453"/>
        <v>0</v>
      </c>
      <c r="AA3990" s="342">
        <f t="shared" si="453"/>
        <v>0</v>
      </c>
      <c r="AB3990" s="342">
        <f t="shared" si="453"/>
        <v>0</v>
      </c>
      <c r="AC3990" s="109">
        <f t="shared" si="458"/>
        <v>0</v>
      </c>
      <c r="AD3990" s="109">
        <f>IF(C3990=A_Stammdaten!$B$12,E_SAV!$S3990-E_SAV!$AE3990,HLOOKUP(A_Stammdaten!$B$12-1,$AF$4:$AL$4004,ROW(C3990)-3,FALSE)-$AE3990)</f>
        <v>0</v>
      </c>
      <c r="AE3990" s="109">
        <f>HLOOKUP(A_Stammdaten!$B$12,$AF$4:$AL$4004,ROW(C3990)-3,FALSE)</f>
        <v>0</v>
      </c>
      <c r="AF3990" s="109">
        <f t="shared" si="456"/>
        <v>0</v>
      </c>
      <c r="AG3990" s="109">
        <f t="shared" si="454"/>
        <v>0</v>
      </c>
      <c r="AH3990" s="109">
        <f t="shared" si="454"/>
        <v>0</v>
      </c>
      <c r="AI3990" s="109">
        <f t="shared" si="454"/>
        <v>0</v>
      </c>
      <c r="AJ3990" s="109">
        <f t="shared" si="454"/>
        <v>0</v>
      </c>
      <c r="AK3990" s="109">
        <f t="shared" si="454"/>
        <v>0</v>
      </c>
      <c r="AL3990" s="109">
        <f t="shared" si="454"/>
        <v>0</v>
      </c>
    </row>
    <row r="3991" spans="1:38" x14ac:dyDescent="0.3">
      <c r="A3991" s="421"/>
      <c r="B3991" s="421"/>
      <c r="C3991" s="422"/>
      <c r="D3991" s="423"/>
      <c r="E3991" s="421"/>
      <c r="F3991" s="421"/>
      <c r="G3991" s="421"/>
      <c r="H3991" s="421"/>
      <c r="I3991" s="421"/>
      <c r="J3991" s="421"/>
      <c r="K3991" s="421"/>
      <c r="L3991" s="421"/>
      <c r="M3991" s="423"/>
      <c r="N3991" s="340">
        <f>IF(C3991&gt;A_Stammdaten!$B$12,0,SUM(E3991,F3991,H3991,J3991:K3991)-SUM(G3991,I3991,L3991:M3991))</f>
        <v>0</v>
      </c>
      <c r="O3991" s="421"/>
      <c r="P3991" s="421"/>
      <c r="Q3991" s="421"/>
      <c r="R3991" s="421"/>
      <c r="S3991" s="108">
        <f t="shared" si="457"/>
        <v>0</v>
      </c>
      <c r="T3991" s="341">
        <f>IF(ISBLANK($B3991),0,VLOOKUP($B3991,Listen!$A$2:$C$45,2,FALSE))</f>
        <v>0</v>
      </c>
      <c r="U3991" s="341">
        <f>IF(ISBLANK($B3991),0,VLOOKUP($B3991,Listen!$A$2:$C$45,3,FALSE))</f>
        <v>0</v>
      </c>
      <c r="V3991" s="342">
        <f t="shared" si="455"/>
        <v>0</v>
      </c>
      <c r="W3991" s="342">
        <f t="shared" si="453"/>
        <v>0</v>
      </c>
      <c r="X3991" s="342">
        <f t="shared" si="453"/>
        <v>0</v>
      </c>
      <c r="Y3991" s="342">
        <f t="shared" si="453"/>
        <v>0</v>
      </c>
      <c r="Z3991" s="342">
        <f t="shared" si="453"/>
        <v>0</v>
      </c>
      <c r="AA3991" s="342">
        <f t="shared" si="453"/>
        <v>0</v>
      </c>
      <c r="AB3991" s="342">
        <f t="shared" si="453"/>
        <v>0</v>
      </c>
      <c r="AC3991" s="109">
        <f t="shared" si="458"/>
        <v>0</v>
      </c>
      <c r="AD3991" s="109">
        <f>IF(C3991=A_Stammdaten!$B$12,E_SAV!$S3991-E_SAV!$AE3991,HLOOKUP(A_Stammdaten!$B$12-1,$AF$4:$AL$4004,ROW(C3991)-3,FALSE)-$AE3991)</f>
        <v>0</v>
      </c>
      <c r="AE3991" s="109">
        <f>HLOOKUP(A_Stammdaten!$B$12,$AF$4:$AL$4004,ROW(C3991)-3,FALSE)</f>
        <v>0</v>
      </c>
      <c r="AF3991" s="109">
        <f t="shared" si="456"/>
        <v>0</v>
      </c>
      <c r="AG3991" s="109">
        <f t="shared" si="454"/>
        <v>0</v>
      </c>
      <c r="AH3991" s="109">
        <f t="shared" si="454"/>
        <v>0</v>
      </c>
      <c r="AI3991" s="109">
        <f t="shared" si="454"/>
        <v>0</v>
      </c>
      <c r="AJ3991" s="109">
        <f t="shared" si="454"/>
        <v>0</v>
      </c>
      <c r="AK3991" s="109">
        <f t="shared" si="454"/>
        <v>0</v>
      </c>
      <c r="AL3991" s="109">
        <f t="shared" si="454"/>
        <v>0</v>
      </c>
    </row>
    <row r="3992" spans="1:38" x14ac:dyDescent="0.3">
      <c r="A3992" s="421"/>
      <c r="B3992" s="421"/>
      <c r="C3992" s="422"/>
      <c r="D3992" s="423"/>
      <c r="E3992" s="421"/>
      <c r="F3992" s="421"/>
      <c r="G3992" s="421"/>
      <c r="H3992" s="421"/>
      <c r="I3992" s="421"/>
      <c r="J3992" s="421"/>
      <c r="K3992" s="421"/>
      <c r="L3992" s="421"/>
      <c r="M3992" s="423"/>
      <c r="N3992" s="340">
        <f>IF(C3992&gt;A_Stammdaten!$B$12,0,SUM(E3992,F3992,H3992,J3992:K3992)-SUM(G3992,I3992,L3992:M3992))</f>
        <v>0</v>
      </c>
      <c r="O3992" s="421"/>
      <c r="P3992" s="421"/>
      <c r="Q3992" s="421"/>
      <c r="R3992" s="421"/>
      <c r="S3992" s="108">
        <f t="shared" si="457"/>
        <v>0</v>
      </c>
      <c r="T3992" s="341">
        <f>IF(ISBLANK($B3992),0,VLOOKUP($B3992,Listen!$A$2:$C$45,2,FALSE))</f>
        <v>0</v>
      </c>
      <c r="U3992" s="341">
        <f>IF(ISBLANK($B3992),0,VLOOKUP($B3992,Listen!$A$2:$C$45,3,FALSE))</f>
        <v>0</v>
      </c>
      <c r="V3992" s="342">
        <f t="shared" si="455"/>
        <v>0</v>
      </c>
      <c r="W3992" s="342">
        <f t="shared" si="453"/>
        <v>0</v>
      </c>
      <c r="X3992" s="342">
        <f t="shared" si="453"/>
        <v>0</v>
      </c>
      <c r="Y3992" s="342">
        <f t="shared" si="453"/>
        <v>0</v>
      </c>
      <c r="Z3992" s="342">
        <f t="shared" si="453"/>
        <v>0</v>
      </c>
      <c r="AA3992" s="342">
        <f t="shared" si="453"/>
        <v>0</v>
      </c>
      <c r="AB3992" s="342">
        <f t="shared" si="453"/>
        <v>0</v>
      </c>
      <c r="AC3992" s="109">
        <f t="shared" si="458"/>
        <v>0</v>
      </c>
      <c r="AD3992" s="109">
        <f>IF(C3992=A_Stammdaten!$B$12,E_SAV!$S3992-E_SAV!$AE3992,HLOOKUP(A_Stammdaten!$B$12-1,$AF$4:$AL$4004,ROW(C3992)-3,FALSE)-$AE3992)</f>
        <v>0</v>
      </c>
      <c r="AE3992" s="109">
        <f>HLOOKUP(A_Stammdaten!$B$12,$AF$4:$AL$4004,ROW(C3992)-3,FALSE)</f>
        <v>0</v>
      </c>
      <c r="AF3992" s="109">
        <f t="shared" si="456"/>
        <v>0</v>
      </c>
      <c r="AG3992" s="109">
        <f t="shared" si="454"/>
        <v>0</v>
      </c>
      <c r="AH3992" s="109">
        <f t="shared" si="454"/>
        <v>0</v>
      </c>
      <c r="AI3992" s="109">
        <f t="shared" si="454"/>
        <v>0</v>
      </c>
      <c r="AJ3992" s="109">
        <f t="shared" si="454"/>
        <v>0</v>
      </c>
      <c r="AK3992" s="109">
        <f t="shared" si="454"/>
        <v>0</v>
      </c>
      <c r="AL3992" s="109">
        <f t="shared" si="454"/>
        <v>0</v>
      </c>
    </row>
    <row r="3993" spans="1:38" x14ac:dyDescent="0.3">
      <c r="A3993" s="421"/>
      <c r="B3993" s="421"/>
      <c r="C3993" s="422"/>
      <c r="D3993" s="423"/>
      <c r="E3993" s="421"/>
      <c r="F3993" s="421"/>
      <c r="G3993" s="421"/>
      <c r="H3993" s="421"/>
      <c r="I3993" s="421"/>
      <c r="J3993" s="421"/>
      <c r="K3993" s="421"/>
      <c r="L3993" s="421"/>
      <c r="M3993" s="423"/>
      <c r="N3993" s="340">
        <f>IF(C3993&gt;A_Stammdaten!$B$12,0,SUM(E3993,F3993,H3993,J3993:K3993)-SUM(G3993,I3993,L3993:M3993))</f>
        <v>0</v>
      </c>
      <c r="O3993" s="421"/>
      <c r="P3993" s="421"/>
      <c r="Q3993" s="421"/>
      <c r="R3993" s="421"/>
      <c r="S3993" s="108">
        <f t="shared" si="457"/>
        <v>0</v>
      </c>
      <c r="T3993" s="341">
        <f>IF(ISBLANK($B3993),0,VLOOKUP($B3993,Listen!$A$2:$C$45,2,FALSE))</f>
        <v>0</v>
      </c>
      <c r="U3993" s="341">
        <f>IF(ISBLANK($B3993),0,VLOOKUP($B3993,Listen!$A$2:$C$45,3,FALSE))</f>
        <v>0</v>
      </c>
      <c r="V3993" s="342">
        <f t="shared" si="455"/>
        <v>0</v>
      </c>
      <c r="W3993" s="342">
        <f t="shared" si="453"/>
        <v>0</v>
      </c>
      <c r="X3993" s="342">
        <f t="shared" si="453"/>
        <v>0</v>
      </c>
      <c r="Y3993" s="342">
        <f t="shared" si="453"/>
        <v>0</v>
      </c>
      <c r="Z3993" s="342">
        <f t="shared" si="453"/>
        <v>0</v>
      </c>
      <c r="AA3993" s="342">
        <f t="shared" si="453"/>
        <v>0</v>
      </c>
      <c r="AB3993" s="342">
        <f t="shared" si="453"/>
        <v>0</v>
      </c>
      <c r="AC3993" s="109">
        <f t="shared" si="458"/>
        <v>0</v>
      </c>
      <c r="AD3993" s="109">
        <f>IF(C3993=A_Stammdaten!$B$12,E_SAV!$S3993-E_SAV!$AE3993,HLOOKUP(A_Stammdaten!$B$12-1,$AF$4:$AL$4004,ROW(C3993)-3,FALSE)-$AE3993)</f>
        <v>0</v>
      </c>
      <c r="AE3993" s="109">
        <f>HLOOKUP(A_Stammdaten!$B$12,$AF$4:$AL$4004,ROW(C3993)-3,FALSE)</f>
        <v>0</v>
      </c>
      <c r="AF3993" s="109">
        <f t="shared" si="456"/>
        <v>0</v>
      </c>
      <c r="AG3993" s="109">
        <f t="shared" si="454"/>
        <v>0</v>
      </c>
      <c r="AH3993" s="109">
        <f t="shared" si="454"/>
        <v>0</v>
      </c>
      <c r="AI3993" s="109">
        <f t="shared" si="454"/>
        <v>0</v>
      </c>
      <c r="AJ3993" s="109">
        <f t="shared" si="454"/>
        <v>0</v>
      </c>
      <c r="AK3993" s="109">
        <f t="shared" si="454"/>
        <v>0</v>
      </c>
      <c r="AL3993" s="109">
        <f t="shared" si="454"/>
        <v>0</v>
      </c>
    </row>
    <row r="3994" spans="1:38" x14ac:dyDescent="0.3">
      <c r="A3994" s="421"/>
      <c r="B3994" s="421"/>
      <c r="C3994" s="422"/>
      <c r="D3994" s="423"/>
      <c r="E3994" s="421"/>
      <c r="F3994" s="421"/>
      <c r="G3994" s="421"/>
      <c r="H3994" s="421"/>
      <c r="I3994" s="421"/>
      <c r="J3994" s="421"/>
      <c r="K3994" s="421"/>
      <c r="L3994" s="421"/>
      <c r="M3994" s="423"/>
      <c r="N3994" s="340">
        <f>IF(C3994&gt;A_Stammdaten!$B$12,0,SUM(E3994,F3994,H3994,J3994:K3994)-SUM(G3994,I3994,L3994:M3994))</f>
        <v>0</v>
      </c>
      <c r="O3994" s="421"/>
      <c r="P3994" s="421"/>
      <c r="Q3994" s="421"/>
      <c r="R3994" s="421"/>
      <c r="S3994" s="108">
        <f t="shared" si="457"/>
        <v>0</v>
      </c>
      <c r="T3994" s="341">
        <f>IF(ISBLANK($B3994),0,VLOOKUP($B3994,Listen!$A$2:$C$45,2,FALSE))</f>
        <v>0</v>
      </c>
      <c r="U3994" s="341">
        <f>IF(ISBLANK($B3994),0,VLOOKUP($B3994,Listen!$A$2:$C$45,3,FALSE))</f>
        <v>0</v>
      </c>
      <c r="V3994" s="342">
        <f t="shared" si="455"/>
        <v>0</v>
      </c>
      <c r="W3994" s="342">
        <f t="shared" si="453"/>
        <v>0</v>
      </c>
      <c r="X3994" s="342">
        <f t="shared" si="453"/>
        <v>0</v>
      </c>
      <c r="Y3994" s="342">
        <f t="shared" si="453"/>
        <v>0</v>
      </c>
      <c r="Z3994" s="342">
        <f t="shared" si="453"/>
        <v>0</v>
      </c>
      <c r="AA3994" s="342">
        <f t="shared" si="453"/>
        <v>0</v>
      </c>
      <c r="AB3994" s="342">
        <f t="shared" si="453"/>
        <v>0</v>
      </c>
      <c r="AC3994" s="109">
        <f t="shared" si="458"/>
        <v>0</v>
      </c>
      <c r="AD3994" s="109">
        <f>IF(C3994=A_Stammdaten!$B$12,E_SAV!$S3994-E_SAV!$AE3994,HLOOKUP(A_Stammdaten!$B$12-1,$AF$4:$AL$4004,ROW(C3994)-3,FALSE)-$AE3994)</f>
        <v>0</v>
      </c>
      <c r="AE3994" s="109">
        <f>HLOOKUP(A_Stammdaten!$B$12,$AF$4:$AL$4004,ROW(C3994)-3,FALSE)</f>
        <v>0</v>
      </c>
      <c r="AF3994" s="109">
        <f t="shared" si="456"/>
        <v>0</v>
      </c>
      <c r="AG3994" s="109">
        <f t="shared" si="454"/>
        <v>0</v>
      </c>
      <c r="AH3994" s="109">
        <f t="shared" si="454"/>
        <v>0</v>
      </c>
      <c r="AI3994" s="109">
        <f t="shared" si="454"/>
        <v>0</v>
      </c>
      <c r="AJ3994" s="109">
        <f t="shared" si="454"/>
        <v>0</v>
      </c>
      <c r="AK3994" s="109">
        <f t="shared" si="454"/>
        <v>0</v>
      </c>
      <c r="AL3994" s="109">
        <f t="shared" si="454"/>
        <v>0</v>
      </c>
    </row>
    <row r="3995" spans="1:38" x14ac:dyDescent="0.3">
      <c r="A3995" s="421"/>
      <c r="B3995" s="421"/>
      <c r="C3995" s="422"/>
      <c r="D3995" s="423"/>
      <c r="E3995" s="421"/>
      <c r="F3995" s="421"/>
      <c r="G3995" s="421"/>
      <c r="H3995" s="421"/>
      <c r="I3995" s="421"/>
      <c r="J3995" s="421"/>
      <c r="K3995" s="421"/>
      <c r="L3995" s="421"/>
      <c r="M3995" s="423"/>
      <c r="N3995" s="340">
        <f>IF(C3995&gt;A_Stammdaten!$B$12,0,SUM(E3995,F3995,H3995,J3995:K3995)-SUM(G3995,I3995,L3995:M3995))</f>
        <v>0</v>
      </c>
      <c r="O3995" s="421"/>
      <c r="P3995" s="421"/>
      <c r="Q3995" s="421"/>
      <c r="R3995" s="421"/>
      <c r="S3995" s="108">
        <f t="shared" si="457"/>
        <v>0</v>
      </c>
      <c r="T3995" s="341">
        <f>IF(ISBLANK($B3995),0,VLOOKUP($B3995,Listen!$A$2:$C$45,2,FALSE))</f>
        <v>0</v>
      </c>
      <c r="U3995" s="341">
        <f>IF(ISBLANK($B3995),0,VLOOKUP($B3995,Listen!$A$2:$C$45,3,FALSE))</f>
        <v>0</v>
      </c>
      <c r="V3995" s="342">
        <f t="shared" si="455"/>
        <v>0</v>
      </c>
      <c r="W3995" s="342">
        <f t="shared" si="453"/>
        <v>0</v>
      </c>
      <c r="X3995" s="342">
        <f t="shared" si="453"/>
        <v>0</v>
      </c>
      <c r="Y3995" s="342">
        <f t="shared" si="453"/>
        <v>0</v>
      </c>
      <c r="Z3995" s="342">
        <f t="shared" si="453"/>
        <v>0</v>
      </c>
      <c r="AA3995" s="342">
        <f t="shared" si="453"/>
        <v>0</v>
      </c>
      <c r="AB3995" s="342">
        <f t="shared" si="453"/>
        <v>0</v>
      </c>
      <c r="AC3995" s="109">
        <f t="shared" si="458"/>
        <v>0</v>
      </c>
      <c r="AD3995" s="109">
        <f>IF(C3995=A_Stammdaten!$B$12,E_SAV!$S3995-E_SAV!$AE3995,HLOOKUP(A_Stammdaten!$B$12-1,$AF$4:$AL$4004,ROW(C3995)-3,FALSE)-$AE3995)</f>
        <v>0</v>
      </c>
      <c r="AE3995" s="109">
        <f>HLOOKUP(A_Stammdaten!$B$12,$AF$4:$AL$4004,ROW(C3995)-3,FALSE)</f>
        <v>0</v>
      </c>
      <c r="AF3995" s="109">
        <f t="shared" si="456"/>
        <v>0</v>
      </c>
      <c r="AG3995" s="109">
        <f t="shared" si="454"/>
        <v>0</v>
      </c>
      <c r="AH3995" s="109">
        <f t="shared" si="454"/>
        <v>0</v>
      </c>
      <c r="AI3995" s="109">
        <f t="shared" si="454"/>
        <v>0</v>
      </c>
      <c r="AJ3995" s="109">
        <f t="shared" si="454"/>
        <v>0</v>
      </c>
      <c r="AK3995" s="109">
        <f t="shared" si="454"/>
        <v>0</v>
      </c>
      <c r="AL3995" s="109">
        <f t="shared" si="454"/>
        <v>0</v>
      </c>
    </row>
    <row r="3996" spans="1:38" x14ac:dyDescent="0.3">
      <c r="A3996" s="421"/>
      <c r="B3996" s="421"/>
      <c r="C3996" s="422"/>
      <c r="D3996" s="423"/>
      <c r="E3996" s="421"/>
      <c r="F3996" s="421"/>
      <c r="G3996" s="421"/>
      <c r="H3996" s="421"/>
      <c r="I3996" s="421"/>
      <c r="J3996" s="421"/>
      <c r="K3996" s="421"/>
      <c r="L3996" s="421"/>
      <c r="M3996" s="423"/>
      <c r="N3996" s="340">
        <f>IF(C3996&gt;A_Stammdaten!$B$12,0,SUM(E3996,F3996,H3996,J3996:K3996)-SUM(G3996,I3996,L3996:M3996))</f>
        <v>0</v>
      </c>
      <c r="O3996" s="421"/>
      <c r="P3996" s="421"/>
      <c r="Q3996" s="421"/>
      <c r="R3996" s="421"/>
      <c r="S3996" s="108">
        <f t="shared" si="457"/>
        <v>0</v>
      </c>
      <c r="T3996" s="341">
        <f>IF(ISBLANK($B3996),0,VLOOKUP($B3996,Listen!$A$2:$C$45,2,FALSE))</f>
        <v>0</v>
      </c>
      <c r="U3996" s="341">
        <f>IF(ISBLANK($B3996),0,VLOOKUP($B3996,Listen!$A$2:$C$45,3,FALSE))</f>
        <v>0</v>
      </c>
      <c r="V3996" s="342">
        <f t="shared" si="455"/>
        <v>0</v>
      </c>
      <c r="W3996" s="342">
        <f t="shared" si="453"/>
        <v>0</v>
      </c>
      <c r="X3996" s="342">
        <f t="shared" si="453"/>
        <v>0</v>
      </c>
      <c r="Y3996" s="342">
        <f t="shared" si="453"/>
        <v>0</v>
      </c>
      <c r="Z3996" s="342">
        <f t="shared" si="453"/>
        <v>0</v>
      </c>
      <c r="AA3996" s="342">
        <f t="shared" si="453"/>
        <v>0</v>
      </c>
      <c r="AB3996" s="342">
        <f t="shared" si="453"/>
        <v>0</v>
      </c>
      <c r="AC3996" s="109">
        <f t="shared" si="458"/>
        <v>0</v>
      </c>
      <c r="AD3996" s="109">
        <f>IF(C3996=A_Stammdaten!$B$12,E_SAV!$S3996-E_SAV!$AE3996,HLOOKUP(A_Stammdaten!$B$12-1,$AF$4:$AL$4004,ROW(C3996)-3,FALSE)-$AE3996)</f>
        <v>0</v>
      </c>
      <c r="AE3996" s="109">
        <f>HLOOKUP(A_Stammdaten!$B$12,$AF$4:$AL$4004,ROW(C3996)-3,FALSE)</f>
        <v>0</v>
      </c>
      <c r="AF3996" s="109">
        <f t="shared" si="456"/>
        <v>0</v>
      </c>
      <c r="AG3996" s="109">
        <f t="shared" si="454"/>
        <v>0</v>
      </c>
      <c r="AH3996" s="109">
        <f t="shared" si="454"/>
        <v>0</v>
      </c>
      <c r="AI3996" s="109">
        <f t="shared" si="454"/>
        <v>0</v>
      </c>
      <c r="AJ3996" s="109">
        <f t="shared" si="454"/>
        <v>0</v>
      </c>
      <c r="AK3996" s="109">
        <f t="shared" si="454"/>
        <v>0</v>
      </c>
      <c r="AL3996" s="109">
        <f t="shared" si="454"/>
        <v>0</v>
      </c>
    </row>
    <row r="3997" spans="1:38" x14ac:dyDescent="0.3">
      <c r="A3997" s="421"/>
      <c r="B3997" s="421"/>
      <c r="C3997" s="422"/>
      <c r="D3997" s="423"/>
      <c r="E3997" s="421"/>
      <c r="F3997" s="421"/>
      <c r="G3997" s="421"/>
      <c r="H3997" s="421"/>
      <c r="I3997" s="421"/>
      <c r="J3997" s="421"/>
      <c r="K3997" s="421"/>
      <c r="L3997" s="421"/>
      <c r="M3997" s="423"/>
      <c r="N3997" s="340">
        <f>IF(C3997&gt;A_Stammdaten!$B$12,0,SUM(E3997,F3997,H3997,J3997:K3997)-SUM(G3997,I3997,L3997:M3997))</f>
        <v>0</v>
      </c>
      <c r="O3997" s="421"/>
      <c r="P3997" s="421"/>
      <c r="Q3997" s="421"/>
      <c r="R3997" s="421"/>
      <c r="S3997" s="108">
        <f t="shared" si="457"/>
        <v>0</v>
      </c>
      <c r="T3997" s="341">
        <f>IF(ISBLANK($B3997),0,VLOOKUP($B3997,Listen!$A$2:$C$45,2,FALSE))</f>
        <v>0</v>
      </c>
      <c r="U3997" s="341">
        <f>IF(ISBLANK($B3997),0,VLOOKUP($B3997,Listen!$A$2:$C$45,3,FALSE))</f>
        <v>0</v>
      </c>
      <c r="V3997" s="342">
        <f t="shared" si="455"/>
        <v>0</v>
      </c>
      <c r="W3997" s="342">
        <f t="shared" si="453"/>
        <v>0</v>
      </c>
      <c r="X3997" s="342">
        <f t="shared" si="453"/>
        <v>0</v>
      </c>
      <c r="Y3997" s="342">
        <f t="shared" si="453"/>
        <v>0</v>
      </c>
      <c r="Z3997" s="342">
        <f t="shared" si="453"/>
        <v>0</v>
      </c>
      <c r="AA3997" s="342">
        <f t="shared" si="453"/>
        <v>0</v>
      </c>
      <c r="AB3997" s="342">
        <f t="shared" si="453"/>
        <v>0</v>
      </c>
      <c r="AC3997" s="109">
        <f t="shared" si="458"/>
        <v>0</v>
      </c>
      <c r="AD3997" s="109">
        <f>IF(C3997=A_Stammdaten!$B$12,E_SAV!$S3997-E_SAV!$AE3997,HLOOKUP(A_Stammdaten!$B$12-1,$AF$4:$AL$4004,ROW(C3997)-3,FALSE)-$AE3997)</f>
        <v>0</v>
      </c>
      <c r="AE3997" s="109">
        <f>HLOOKUP(A_Stammdaten!$B$12,$AF$4:$AL$4004,ROW(C3997)-3,FALSE)</f>
        <v>0</v>
      </c>
      <c r="AF3997" s="109">
        <f t="shared" si="456"/>
        <v>0</v>
      </c>
      <c r="AG3997" s="109">
        <f t="shared" si="454"/>
        <v>0</v>
      </c>
      <c r="AH3997" s="109">
        <f t="shared" si="454"/>
        <v>0</v>
      </c>
      <c r="AI3997" s="109">
        <f t="shared" si="454"/>
        <v>0</v>
      </c>
      <c r="AJ3997" s="109">
        <f t="shared" si="454"/>
        <v>0</v>
      </c>
      <c r="AK3997" s="109">
        <f t="shared" si="454"/>
        <v>0</v>
      </c>
      <c r="AL3997" s="109">
        <f t="shared" si="454"/>
        <v>0</v>
      </c>
    </row>
    <row r="3998" spans="1:38" x14ac:dyDescent="0.3">
      <c r="A3998" s="421"/>
      <c r="B3998" s="421"/>
      <c r="C3998" s="422"/>
      <c r="D3998" s="423"/>
      <c r="E3998" s="421"/>
      <c r="F3998" s="421"/>
      <c r="G3998" s="421"/>
      <c r="H3998" s="421"/>
      <c r="I3998" s="421"/>
      <c r="J3998" s="421"/>
      <c r="K3998" s="421"/>
      <c r="L3998" s="421"/>
      <c r="M3998" s="423"/>
      <c r="N3998" s="340">
        <f>IF(C3998&gt;A_Stammdaten!$B$12,0,SUM(E3998,F3998,H3998,J3998:K3998)-SUM(G3998,I3998,L3998:M3998))</f>
        <v>0</v>
      </c>
      <c r="O3998" s="421"/>
      <c r="P3998" s="421"/>
      <c r="Q3998" s="421"/>
      <c r="R3998" s="421"/>
      <c r="S3998" s="108">
        <f t="shared" si="457"/>
        <v>0</v>
      </c>
      <c r="T3998" s="341">
        <f>IF(ISBLANK($B3998),0,VLOOKUP($B3998,Listen!$A$2:$C$45,2,FALSE))</f>
        <v>0</v>
      </c>
      <c r="U3998" s="341">
        <f>IF(ISBLANK($B3998),0,VLOOKUP($B3998,Listen!$A$2:$C$45,3,FALSE))</f>
        <v>0</v>
      </c>
      <c r="V3998" s="342">
        <f t="shared" si="455"/>
        <v>0</v>
      </c>
      <c r="W3998" s="342">
        <f t="shared" si="453"/>
        <v>0</v>
      </c>
      <c r="X3998" s="342">
        <f t="shared" si="453"/>
        <v>0</v>
      </c>
      <c r="Y3998" s="342">
        <f t="shared" si="453"/>
        <v>0</v>
      </c>
      <c r="Z3998" s="342">
        <f t="shared" si="453"/>
        <v>0</v>
      </c>
      <c r="AA3998" s="342">
        <f t="shared" si="453"/>
        <v>0</v>
      </c>
      <c r="AB3998" s="342">
        <f t="shared" si="453"/>
        <v>0</v>
      </c>
      <c r="AC3998" s="109">
        <f t="shared" si="458"/>
        <v>0</v>
      </c>
      <c r="AD3998" s="109">
        <f>IF(C3998=A_Stammdaten!$B$12,E_SAV!$S3998-E_SAV!$AE3998,HLOOKUP(A_Stammdaten!$B$12-1,$AF$4:$AL$4004,ROW(C3998)-3,FALSE)-$AE3998)</f>
        <v>0</v>
      </c>
      <c r="AE3998" s="109">
        <f>HLOOKUP(A_Stammdaten!$B$12,$AF$4:$AL$4004,ROW(C3998)-3,FALSE)</f>
        <v>0</v>
      </c>
      <c r="AF3998" s="109">
        <f t="shared" si="456"/>
        <v>0</v>
      </c>
      <c r="AG3998" s="109">
        <f t="shared" si="454"/>
        <v>0</v>
      </c>
      <c r="AH3998" s="109">
        <f t="shared" si="454"/>
        <v>0</v>
      </c>
      <c r="AI3998" s="109">
        <f t="shared" si="454"/>
        <v>0</v>
      </c>
      <c r="AJ3998" s="109">
        <f t="shared" si="454"/>
        <v>0</v>
      </c>
      <c r="AK3998" s="109">
        <f t="shared" si="454"/>
        <v>0</v>
      </c>
      <c r="AL3998" s="109">
        <f t="shared" si="454"/>
        <v>0</v>
      </c>
    </row>
    <row r="3999" spans="1:38" x14ac:dyDescent="0.3">
      <c r="A3999" s="421"/>
      <c r="B3999" s="421"/>
      <c r="C3999" s="422"/>
      <c r="D3999" s="423"/>
      <c r="E3999" s="421"/>
      <c r="F3999" s="421"/>
      <c r="G3999" s="421"/>
      <c r="H3999" s="421"/>
      <c r="I3999" s="421"/>
      <c r="J3999" s="421"/>
      <c r="K3999" s="421"/>
      <c r="L3999" s="421"/>
      <c r="M3999" s="423"/>
      <c r="N3999" s="340">
        <f>IF(C3999&gt;A_Stammdaten!$B$12,0,SUM(E3999,F3999,H3999,J3999:K3999)-SUM(G3999,I3999,L3999:M3999))</f>
        <v>0</v>
      </c>
      <c r="O3999" s="421"/>
      <c r="P3999" s="421"/>
      <c r="Q3999" s="421"/>
      <c r="R3999" s="421"/>
      <c r="S3999" s="108">
        <f t="shared" si="457"/>
        <v>0</v>
      </c>
      <c r="T3999" s="341">
        <f>IF(ISBLANK($B3999),0,VLOOKUP($B3999,Listen!$A$2:$C$45,2,FALSE))</f>
        <v>0</v>
      </c>
      <c r="U3999" s="341">
        <f>IF(ISBLANK($B3999),0,VLOOKUP($B3999,Listen!$A$2:$C$45,3,FALSE))</f>
        <v>0</v>
      </c>
      <c r="V3999" s="342">
        <f t="shared" si="455"/>
        <v>0</v>
      </c>
      <c r="W3999" s="342">
        <f t="shared" si="453"/>
        <v>0</v>
      </c>
      <c r="X3999" s="342">
        <f t="shared" si="453"/>
        <v>0</v>
      </c>
      <c r="Y3999" s="342">
        <f t="shared" si="453"/>
        <v>0</v>
      </c>
      <c r="Z3999" s="342">
        <f t="shared" si="453"/>
        <v>0</v>
      </c>
      <c r="AA3999" s="342">
        <f t="shared" si="453"/>
        <v>0</v>
      </c>
      <c r="AB3999" s="342">
        <f t="shared" si="453"/>
        <v>0</v>
      </c>
      <c r="AC3999" s="109">
        <f t="shared" si="458"/>
        <v>0</v>
      </c>
      <c r="AD3999" s="109">
        <f>IF(C3999=A_Stammdaten!$B$12,E_SAV!$S3999-E_SAV!$AE3999,HLOOKUP(A_Stammdaten!$B$12-1,$AF$4:$AL$4004,ROW(C3999)-3,FALSE)-$AE3999)</f>
        <v>0</v>
      </c>
      <c r="AE3999" s="109">
        <f>HLOOKUP(A_Stammdaten!$B$12,$AF$4:$AL$4004,ROW(C3999)-3,FALSE)</f>
        <v>0</v>
      </c>
      <c r="AF3999" s="109">
        <f t="shared" si="456"/>
        <v>0</v>
      </c>
      <c r="AG3999" s="109">
        <f t="shared" si="454"/>
        <v>0</v>
      </c>
      <c r="AH3999" s="109">
        <f t="shared" si="454"/>
        <v>0</v>
      </c>
      <c r="AI3999" s="109">
        <f t="shared" si="454"/>
        <v>0</v>
      </c>
      <c r="AJ3999" s="109">
        <f t="shared" si="454"/>
        <v>0</v>
      </c>
      <c r="AK3999" s="109">
        <f t="shared" si="454"/>
        <v>0</v>
      </c>
      <c r="AL3999" s="109">
        <f t="shared" si="454"/>
        <v>0</v>
      </c>
    </row>
    <row r="4000" spans="1:38" x14ac:dyDescent="0.3">
      <c r="A4000" s="421"/>
      <c r="B4000" s="421"/>
      <c r="C4000" s="422"/>
      <c r="D4000" s="423"/>
      <c r="E4000" s="421"/>
      <c r="F4000" s="421"/>
      <c r="G4000" s="421"/>
      <c r="H4000" s="421"/>
      <c r="I4000" s="421"/>
      <c r="J4000" s="421"/>
      <c r="K4000" s="421"/>
      <c r="L4000" s="421"/>
      <c r="M4000" s="423"/>
      <c r="N4000" s="340">
        <f>IF(C4000&gt;A_Stammdaten!$B$12,0,SUM(E4000,F4000,H4000,J4000:K4000)-SUM(G4000,I4000,L4000:M4000))</f>
        <v>0</v>
      </c>
      <c r="O4000" s="421"/>
      <c r="P4000" s="421"/>
      <c r="Q4000" s="421"/>
      <c r="R4000" s="421"/>
      <c r="S4000" s="108">
        <f t="shared" si="457"/>
        <v>0</v>
      </c>
      <c r="T4000" s="341">
        <f>IF(ISBLANK($B4000),0,VLOOKUP($B4000,Listen!$A$2:$C$45,2,FALSE))</f>
        <v>0</v>
      </c>
      <c r="U4000" s="341">
        <f>IF(ISBLANK($B4000),0,VLOOKUP($B4000,Listen!$A$2:$C$45,3,FALSE))</f>
        <v>0</v>
      </c>
      <c r="V4000" s="342">
        <f t="shared" si="455"/>
        <v>0</v>
      </c>
      <c r="W4000" s="342">
        <f t="shared" si="453"/>
        <v>0</v>
      </c>
      <c r="X4000" s="342">
        <f t="shared" si="453"/>
        <v>0</v>
      </c>
      <c r="Y4000" s="342">
        <f t="shared" si="453"/>
        <v>0</v>
      </c>
      <c r="Z4000" s="342">
        <f t="shared" si="453"/>
        <v>0</v>
      </c>
      <c r="AA4000" s="342">
        <f t="shared" si="453"/>
        <v>0</v>
      </c>
      <c r="AB4000" s="342">
        <f t="shared" si="453"/>
        <v>0</v>
      </c>
      <c r="AC4000" s="109">
        <f t="shared" si="458"/>
        <v>0</v>
      </c>
      <c r="AD4000" s="109">
        <f>IF(C4000=A_Stammdaten!$B$12,E_SAV!$S4000-E_SAV!$AE4000,HLOOKUP(A_Stammdaten!$B$12-1,$AF$4:$AL$4004,ROW(C4000)-3,FALSE)-$AE4000)</f>
        <v>0</v>
      </c>
      <c r="AE4000" s="109">
        <f>HLOOKUP(A_Stammdaten!$B$12,$AF$4:$AL$4004,ROW(C4000)-3,FALSE)</f>
        <v>0</v>
      </c>
      <c r="AF4000" s="109">
        <f t="shared" si="456"/>
        <v>0</v>
      </c>
      <c r="AG4000" s="109">
        <f t="shared" si="454"/>
        <v>0</v>
      </c>
      <c r="AH4000" s="109">
        <f t="shared" si="454"/>
        <v>0</v>
      </c>
      <c r="AI4000" s="109">
        <f t="shared" si="454"/>
        <v>0</v>
      </c>
      <c r="AJ4000" s="109">
        <f t="shared" si="454"/>
        <v>0</v>
      </c>
      <c r="AK4000" s="109">
        <f t="shared" si="454"/>
        <v>0</v>
      </c>
      <c r="AL4000" s="109">
        <f t="shared" si="454"/>
        <v>0</v>
      </c>
    </row>
    <row r="4001" spans="1:38" x14ac:dyDescent="0.3">
      <c r="A4001" s="421"/>
      <c r="B4001" s="421"/>
      <c r="C4001" s="422"/>
      <c r="D4001" s="423"/>
      <c r="E4001" s="421"/>
      <c r="F4001" s="421"/>
      <c r="G4001" s="421"/>
      <c r="H4001" s="421"/>
      <c r="I4001" s="421"/>
      <c r="J4001" s="421"/>
      <c r="K4001" s="421"/>
      <c r="L4001" s="421"/>
      <c r="M4001" s="423"/>
      <c r="N4001" s="340">
        <f>IF(C4001&gt;A_Stammdaten!$B$12,0,SUM(E4001,F4001,H4001,J4001:K4001)-SUM(G4001,I4001,L4001:M4001))</f>
        <v>0</v>
      </c>
      <c r="O4001" s="421"/>
      <c r="P4001" s="421"/>
      <c r="Q4001" s="421"/>
      <c r="R4001" s="421"/>
      <c r="S4001" s="108">
        <f t="shared" si="457"/>
        <v>0</v>
      </c>
      <c r="T4001" s="341">
        <f>IF(ISBLANK($B4001),0,VLOOKUP($B4001,Listen!$A$2:$C$45,2,FALSE))</f>
        <v>0</v>
      </c>
      <c r="U4001" s="341">
        <f>IF(ISBLANK($B4001),0,VLOOKUP($B4001,Listen!$A$2:$C$45,3,FALSE))</f>
        <v>0</v>
      </c>
      <c r="V4001" s="342">
        <f t="shared" si="455"/>
        <v>0</v>
      </c>
      <c r="W4001" s="342">
        <f t="shared" si="453"/>
        <v>0</v>
      </c>
      <c r="X4001" s="342">
        <f t="shared" si="453"/>
        <v>0</v>
      </c>
      <c r="Y4001" s="342">
        <f t="shared" si="453"/>
        <v>0</v>
      </c>
      <c r="Z4001" s="342">
        <f t="shared" si="453"/>
        <v>0</v>
      </c>
      <c r="AA4001" s="342">
        <f t="shared" si="453"/>
        <v>0</v>
      </c>
      <c r="AB4001" s="342">
        <f t="shared" si="453"/>
        <v>0</v>
      </c>
      <c r="AC4001" s="109">
        <f t="shared" si="458"/>
        <v>0</v>
      </c>
      <c r="AD4001" s="109">
        <f>IF(C4001=A_Stammdaten!$B$12,E_SAV!$S4001-E_SAV!$AE4001,HLOOKUP(A_Stammdaten!$B$12-1,$AF$4:$AL$4004,ROW(C4001)-3,FALSE)-$AE4001)</f>
        <v>0</v>
      </c>
      <c r="AE4001" s="109">
        <f>HLOOKUP(A_Stammdaten!$B$12,$AF$4:$AL$4004,ROW(C4001)-3,FALSE)</f>
        <v>0</v>
      </c>
      <c r="AF4001" s="109">
        <f t="shared" si="456"/>
        <v>0</v>
      </c>
      <c r="AG4001" s="109">
        <f t="shared" si="454"/>
        <v>0</v>
      </c>
      <c r="AH4001" s="109">
        <f t="shared" si="454"/>
        <v>0</v>
      </c>
      <c r="AI4001" s="109">
        <f t="shared" si="454"/>
        <v>0</v>
      </c>
      <c r="AJ4001" s="109">
        <f t="shared" si="454"/>
        <v>0</v>
      </c>
      <c r="AK4001" s="109">
        <f t="shared" si="454"/>
        <v>0</v>
      </c>
      <c r="AL4001" s="109">
        <f t="shared" si="454"/>
        <v>0</v>
      </c>
    </row>
    <row r="4002" spans="1:38" x14ac:dyDescent="0.3">
      <c r="A4002" s="421"/>
      <c r="B4002" s="421"/>
      <c r="C4002" s="422"/>
      <c r="D4002" s="423"/>
      <c r="E4002" s="421"/>
      <c r="F4002" s="421"/>
      <c r="G4002" s="421"/>
      <c r="H4002" s="421"/>
      <c r="I4002" s="421"/>
      <c r="J4002" s="421"/>
      <c r="K4002" s="421"/>
      <c r="L4002" s="421"/>
      <c r="M4002" s="423"/>
      <c r="N4002" s="340">
        <f>IF(C4002&gt;A_Stammdaten!$B$12,0,SUM(E4002,F4002,H4002,J4002:K4002)-SUM(G4002,I4002,L4002:M4002))</f>
        <v>0</v>
      </c>
      <c r="O4002" s="421"/>
      <c r="P4002" s="421"/>
      <c r="Q4002" s="421"/>
      <c r="R4002" s="421"/>
      <c r="S4002" s="108">
        <f t="shared" si="457"/>
        <v>0</v>
      </c>
      <c r="T4002" s="341">
        <f>IF(ISBLANK($B4002),0,VLOOKUP($B4002,Listen!$A$2:$C$45,2,FALSE))</f>
        <v>0</v>
      </c>
      <c r="U4002" s="341">
        <f>IF(ISBLANK($B4002),0,VLOOKUP($B4002,Listen!$A$2:$C$45,3,FALSE))</f>
        <v>0</v>
      </c>
      <c r="V4002" s="342">
        <f t="shared" si="455"/>
        <v>0</v>
      </c>
      <c r="W4002" s="342">
        <f t="shared" si="453"/>
        <v>0</v>
      </c>
      <c r="X4002" s="342">
        <f t="shared" si="453"/>
        <v>0</v>
      </c>
      <c r="Y4002" s="342">
        <f t="shared" si="453"/>
        <v>0</v>
      </c>
      <c r="Z4002" s="342">
        <f t="shared" si="453"/>
        <v>0</v>
      </c>
      <c r="AA4002" s="342">
        <f t="shared" si="453"/>
        <v>0</v>
      </c>
      <c r="AB4002" s="342">
        <f t="shared" si="453"/>
        <v>0</v>
      </c>
      <c r="AC4002" s="109">
        <f t="shared" si="458"/>
        <v>0</v>
      </c>
      <c r="AD4002" s="109">
        <f>IF(C4002=A_Stammdaten!$B$12,E_SAV!$S4002-E_SAV!$AE4002,HLOOKUP(A_Stammdaten!$B$12-1,$AF$4:$AL$4004,ROW(C4002)-3,FALSE)-$AE4002)</f>
        <v>0</v>
      </c>
      <c r="AE4002" s="109">
        <f>HLOOKUP(A_Stammdaten!$B$12,$AF$4:$AL$4004,ROW(C4002)-3,FALSE)</f>
        <v>0</v>
      </c>
      <c r="AF4002" s="109">
        <f t="shared" si="456"/>
        <v>0</v>
      </c>
      <c r="AG4002" s="109">
        <f t="shared" si="454"/>
        <v>0</v>
      </c>
      <c r="AH4002" s="109">
        <f t="shared" si="454"/>
        <v>0</v>
      </c>
      <c r="AI4002" s="109">
        <f t="shared" si="454"/>
        <v>0</v>
      </c>
      <c r="AJ4002" s="109">
        <f t="shared" si="454"/>
        <v>0</v>
      </c>
      <c r="AK4002" s="109">
        <f t="shared" si="454"/>
        <v>0</v>
      </c>
      <c r="AL4002" s="109">
        <f t="shared" si="454"/>
        <v>0</v>
      </c>
    </row>
    <row r="4003" spans="1:38" x14ac:dyDescent="0.3">
      <c r="A4003" s="421"/>
      <c r="B4003" s="421"/>
      <c r="C4003" s="422"/>
      <c r="D4003" s="423"/>
      <c r="E4003" s="421"/>
      <c r="F4003" s="421"/>
      <c r="G4003" s="421"/>
      <c r="H4003" s="421"/>
      <c r="I4003" s="421"/>
      <c r="J4003" s="421"/>
      <c r="K4003" s="421"/>
      <c r="L4003" s="421"/>
      <c r="M4003" s="423"/>
      <c r="N4003" s="340">
        <f>IF(C4003&gt;A_Stammdaten!$B$12,0,SUM(E4003,F4003,H4003,J4003:K4003)-SUM(G4003,I4003,L4003:M4003))</f>
        <v>0</v>
      </c>
      <c r="O4003" s="421"/>
      <c r="P4003" s="421"/>
      <c r="Q4003" s="421"/>
      <c r="R4003" s="421"/>
      <c r="S4003" s="108">
        <f t="shared" si="457"/>
        <v>0</v>
      </c>
      <c r="T4003" s="341">
        <f>IF(ISBLANK($B4003),0,VLOOKUP($B4003,Listen!$A$2:$C$45,2,FALSE))</f>
        <v>0</v>
      </c>
      <c r="U4003" s="341">
        <f>IF(ISBLANK($B4003),0,VLOOKUP($B4003,Listen!$A$2:$C$45,3,FALSE))</f>
        <v>0</v>
      </c>
      <c r="V4003" s="342">
        <f t="shared" si="455"/>
        <v>0</v>
      </c>
      <c r="W4003" s="342">
        <f t="shared" si="453"/>
        <v>0</v>
      </c>
      <c r="X4003" s="342">
        <f t="shared" si="453"/>
        <v>0</v>
      </c>
      <c r="Y4003" s="342">
        <f t="shared" si="453"/>
        <v>0</v>
      </c>
      <c r="Z4003" s="342">
        <f t="shared" si="453"/>
        <v>0</v>
      </c>
      <c r="AA4003" s="342">
        <f t="shared" si="453"/>
        <v>0</v>
      </c>
      <c r="AB4003" s="342">
        <f t="shared" si="453"/>
        <v>0</v>
      </c>
      <c r="AC4003" s="109">
        <f t="shared" si="458"/>
        <v>0</v>
      </c>
      <c r="AD4003" s="109">
        <f>IF(C4003=A_Stammdaten!$B$12,E_SAV!$S4003-E_SAV!$AE4003,HLOOKUP(A_Stammdaten!$B$12-1,$AF$4:$AL$4004,ROW(C4003)-3,FALSE)-$AE4003)</f>
        <v>0</v>
      </c>
      <c r="AE4003" s="109">
        <f>HLOOKUP(A_Stammdaten!$B$12,$AF$4:$AL$4004,ROW(C4003)-3,FALSE)</f>
        <v>0</v>
      </c>
      <c r="AF4003" s="109">
        <f t="shared" si="456"/>
        <v>0</v>
      </c>
      <c r="AG4003" s="109">
        <f t="shared" si="454"/>
        <v>0</v>
      </c>
      <c r="AH4003" s="109">
        <f t="shared" si="454"/>
        <v>0</v>
      </c>
      <c r="AI4003" s="109">
        <f t="shared" si="454"/>
        <v>0</v>
      </c>
      <c r="AJ4003" s="109">
        <f t="shared" si="454"/>
        <v>0</v>
      </c>
      <c r="AK4003" s="109">
        <f t="shared" si="454"/>
        <v>0</v>
      </c>
      <c r="AL4003" s="109">
        <f t="shared" si="454"/>
        <v>0</v>
      </c>
    </row>
    <row r="4004" spans="1:38" x14ac:dyDescent="0.3">
      <c r="A4004" s="421"/>
      <c r="B4004" s="421"/>
      <c r="C4004" s="422"/>
      <c r="D4004" s="423"/>
      <c r="E4004" s="421"/>
      <c r="F4004" s="421"/>
      <c r="G4004" s="421"/>
      <c r="H4004" s="421"/>
      <c r="I4004" s="421"/>
      <c r="J4004" s="421"/>
      <c r="K4004" s="421"/>
      <c r="L4004" s="421"/>
      <c r="M4004" s="423"/>
      <c r="N4004" s="340">
        <f>IF(C4004&gt;A_Stammdaten!$B$12,0,SUM(E4004,F4004,H4004,J4004:K4004)-SUM(G4004,I4004,L4004:M4004))</f>
        <v>0</v>
      </c>
      <c r="O4004" s="421"/>
      <c r="P4004" s="421"/>
      <c r="Q4004" s="421"/>
      <c r="R4004" s="421"/>
      <c r="S4004" s="108">
        <f t="shared" si="457"/>
        <v>0</v>
      </c>
      <c r="T4004" s="341">
        <f>IF(ISBLANK($B4004),0,VLOOKUP($B4004,Listen!$A$2:$C$45,2,FALSE))</f>
        <v>0</v>
      </c>
      <c r="U4004" s="341">
        <f>IF(ISBLANK($B4004),0,VLOOKUP($B4004,Listen!$A$2:$C$45,3,FALSE))</f>
        <v>0</v>
      </c>
      <c r="V4004" s="342">
        <f t="shared" si="455"/>
        <v>0</v>
      </c>
      <c r="W4004" s="342">
        <f t="shared" si="453"/>
        <v>0</v>
      </c>
      <c r="X4004" s="342">
        <f t="shared" si="453"/>
        <v>0</v>
      </c>
      <c r="Y4004" s="342">
        <f t="shared" ref="Y4004:AB4004" si="459">$T4004</f>
        <v>0</v>
      </c>
      <c r="Z4004" s="342">
        <f t="shared" si="459"/>
        <v>0</v>
      </c>
      <c r="AA4004" s="342">
        <f t="shared" si="459"/>
        <v>0</v>
      </c>
      <c r="AB4004" s="342">
        <f t="shared" si="459"/>
        <v>0</v>
      </c>
      <c r="AC4004" s="109">
        <f t="shared" si="458"/>
        <v>0</v>
      </c>
      <c r="AD4004" s="109">
        <f>IF(C4004=A_Stammdaten!$B$12,E_SAV!$S4004-E_SAV!$AE4004,HLOOKUP(A_Stammdaten!$B$12-1,$AF$4:$AL$4004,ROW(C4004)-3,FALSE)-$AE4004)</f>
        <v>0</v>
      </c>
      <c r="AE4004" s="109">
        <f>HLOOKUP(A_Stammdaten!$B$12,$AF$4:$AL$4004,ROW(C4004)-3,FALSE)</f>
        <v>0</v>
      </c>
      <c r="AF4004" s="109">
        <f t="shared" si="456"/>
        <v>0</v>
      </c>
      <c r="AG4004" s="109">
        <f t="shared" si="454"/>
        <v>0</v>
      </c>
      <c r="AH4004" s="109">
        <f t="shared" si="454"/>
        <v>0</v>
      </c>
      <c r="AI4004" s="109">
        <f t="shared" si="454"/>
        <v>0</v>
      </c>
      <c r="AJ4004" s="109">
        <f t="shared" si="454"/>
        <v>0</v>
      </c>
      <c r="AK4004" s="109">
        <f t="shared" si="454"/>
        <v>0</v>
      </c>
      <c r="AL4004" s="109">
        <f t="shared" si="454"/>
        <v>0</v>
      </c>
    </row>
  </sheetData>
  <sheetProtection algorithmName="SHA-512" hashValue="VnbpXrrgEmGlBM8EjPEL1Buw9xpgMS4XZxHj2uYRCH8OmW3saqAWwClHG7NhlPmdutM+cDkZFNviixv2gfckmQ==" saltValue="Dx13GAmBRQfJSUmACkHuNw==" spinCount="100000" sheet="1" objects="1" scenarios="1" formatCells="0" formatColumns="0" formatRows="0"/>
  <autoFilter ref="A4:AB2004" xr:uid="{00000000-0009-0000-0000-000003000000}"/>
  <dataValidations count="3">
    <dataValidation type="list" allowBlank="1" showInputMessage="1" showErrorMessage="1" sqref="B5:B4004" xr:uid="{7711469B-2AD3-4A2C-A21C-C2D9992AA701}">
      <formula1>Anlagengruppen</formula1>
    </dataValidation>
    <dataValidation type="list" allowBlank="1" showInputMessage="1" showErrorMessage="1" sqref="A5:A4004" xr:uid="{4CDB32DE-8B58-4E83-9D39-C77DDEA39713}">
      <formula1>NetzIds</formula1>
    </dataValidation>
    <dataValidation type="list" allowBlank="1" showInputMessage="1" showErrorMessage="1" sqref="C5:C4004" xr:uid="{4A6DF22A-C424-4B78-8048-9D86CA3E6B09}">
      <formula1>Investitionsjahre</formula1>
    </dataValidation>
  </dataValidations>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57DAB0-4F91-40B0-8972-8B3253A95C22}">
  <sheetPr codeName="Tabelle10">
    <tabColor theme="9"/>
    <outlinePr summaryBelow="0" summaryRight="0"/>
  </sheetPr>
  <dimension ref="A1:AIE138"/>
  <sheetViews>
    <sheetView showGridLines="0" zoomScale="70" zoomScaleNormal="70" zoomScaleSheetLayoutView="100" workbookViewId="0">
      <pane xSplit="2" ySplit="4" topLeftCell="C5" activePane="bottomRight" state="frozen"/>
      <selection activeCell="N8" sqref="N8"/>
      <selection pane="topRight" activeCell="N8" sqref="N8"/>
      <selection pane="bottomLeft" activeCell="N8" sqref="N8"/>
      <selection pane="bottomRight" activeCell="C6" sqref="C6"/>
    </sheetView>
  </sheetViews>
  <sheetFormatPr baseColWidth="10" defaultColWidth="11.44140625" defaultRowHeight="14.4" x14ac:dyDescent="0.3"/>
  <cols>
    <col min="1" max="1" customWidth="true" style="26" width="5.0"/>
    <col min="2" max="2" bestFit="true" customWidth="true" style="26" width="58.44140625"/>
    <col min="3" max="3" bestFit="true" customWidth="true" style="26" width="26.44140625" collapsed="true"/>
    <col min="4" max="4" bestFit="true" customWidth="true" style="26" width="8.109375"/>
    <col min="5" max="16" customWidth="true" style="26" width="16.88671875"/>
    <col min="17" max="17" customWidth="true" style="26" width="16.88671875" collapsed="true"/>
    <col min="18" max="30" customWidth="true" style="26" width="16.88671875"/>
    <col min="31" max="31" customWidth="true" style="63" width="5.109375"/>
    <col min="32" max="32" customWidth="true" style="26" width="16.88671875" collapsed="true"/>
    <col min="33" max="44" customWidth="true" style="26" width="16.88671875"/>
    <col min="45" max="45" customWidth="true" style="26" width="11.44140625"/>
    <col min="46" max="46" customWidth="true" style="26" width="3.6640625"/>
    <col min="47" max="47" customWidth="true" style="26" width="16.88671875" collapsed="true"/>
    <col min="48" max="60" customWidth="true" style="26" width="16.88671875"/>
    <col min="61" max="61" customWidth="true" style="26" width="3.33203125"/>
    <col min="62" max="62" customWidth="true" style="26" width="16.88671875" collapsed="true"/>
    <col min="63" max="75" customWidth="true" style="26" width="16.88671875"/>
    <col min="76" max="76" customWidth="true" style="26" width="3.33203125"/>
    <col min="77" max="77" customWidth="true" style="26" width="16.88671875" collapsed="true"/>
    <col min="78" max="90" customWidth="true" style="26" width="16.88671875"/>
    <col min="91" max="91" customWidth="true" style="26" width="3.33203125"/>
    <col min="92" max="92" customWidth="true" style="26" width="16.88671875" collapsed="true"/>
    <col min="93" max="105" customWidth="true" style="26" width="16.88671875"/>
    <col min="106" max="106" customWidth="true" style="26" width="3.33203125"/>
    <col min="107" max="107" customWidth="true" style="26" width="16.88671875" collapsed="true"/>
    <col min="108" max="120" customWidth="true" style="26" width="16.88671875"/>
    <col min="121" max="121" customWidth="true" style="26" width="3.33203125"/>
    <col min="122" max="122" customWidth="true" style="26" width="16.88671875" collapsed="true"/>
    <col min="123" max="135" customWidth="true" style="26" width="16.88671875"/>
    <col min="136" max="136" customWidth="true" style="26" width="3.33203125"/>
    <col min="137" max="137" customWidth="true" style="26" width="16.88671875" collapsed="true"/>
    <col min="138" max="150" customWidth="true" style="26" width="16.88671875"/>
    <col min="151" max="151" customWidth="true" style="26" width="3.33203125"/>
    <col min="152" max="152" customWidth="true" style="26" width="16.88671875" collapsed="true"/>
    <col min="153" max="165" customWidth="true" style="26" width="16.88671875"/>
    <col min="166" max="166" customWidth="true" style="26" width="3.33203125"/>
    <col min="167" max="167" customWidth="true" style="26" width="16.88671875" collapsed="true"/>
    <col min="168" max="180" customWidth="true" style="26" width="16.88671875"/>
    <col min="181" max="181" customWidth="true" style="26" width="3.33203125"/>
    <col min="182" max="182" customWidth="true" style="26" width="16.88671875" collapsed="true"/>
    <col min="183" max="195" customWidth="true" style="26" width="16.88671875"/>
    <col min="196" max="196" customWidth="true" style="26" width="3.33203125"/>
    <col min="197" max="197" customWidth="true" style="26" width="16.88671875" collapsed="true"/>
    <col min="198" max="210" customWidth="true" style="26" width="16.88671875"/>
    <col min="211" max="211" customWidth="true" style="26" width="3.33203125"/>
    <col min="212" max="212" customWidth="true" style="26" width="16.88671875" collapsed="true"/>
    <col min="213" max="225" customWidth="true" style="26" width="16.88671875"/>
    <col min="226" max="226" customWidth="true" style="26" width="3.33203125"/>
    <col min="227" max="227" customWidth="true" style="26" width="16.88671875" collapsed="true"/>
    <col min="228" max="240" customWidth="true" style="26" width="16.88671875"/>
    <col min="241" max="241" customWidth="true" style="26" width="3.33203125"/>
    <col min="242" max="242" customWidth="true" style="26" width="16.88671875" collapsed="true"/>
    <col min="243" max="255" customWidth="true" style="26" width="16.88671875"/>
    <col min="256" max="256" customWidth="true" style="26" width="3.33203125"/>
    <col min="257" max="257" customWidth="true" style="26" width="16.88671875" collapsed="true"/>
    <col min="258" max="270" customWidth="true" style="26" width="16.88671875"/>
    <col min="271" max="271" customWidth="true" style="26" width="3.33203125"/>
    <col min="272" max="272" customWidth="true" style="26" width="16.88671875" collapsed="true"/>
    <col min="273" max="285" customWidth="true" style="26" width="16.88671875"/>
    <col min="286" max="286" customWidth="true" style="26" width="3.33203125"/>
    <col min="287" max="287" customWidth="true" style="26" width="16.88671875" collapsed="true"/>
    <col min="288" max="300" customWidth="true" style="26" width="16.88671875"/>
    <col min="301" max="301" customWidth="true" style="26" width="3.33203125"/>
    <col min="302" max="302" customWidth="true" style="26" width="16.88671875" collapsed="true"/>
    <col min="303" max="315" customWidth="true" style="26" width="16.88671875"/>
    <col min="316" max="316" customWidth="true" style="26" width="3.33203125"/>
    <col min="317" max="317" customWidth="true" style="26" width="16.88671875" collapsed="true"/>
    <col min="318" max="330" customWidth="true" style="26" width="16.88671875"/>
    <col min="331" max="331" customWidth="true" style="26" width="3.33203125"/>
    <col min="332" max="345" style="26" width="11.44140625"/>
    <col min="346" max="346" customWidth="true" style="26" width="3.0"/>
    <col min="347" max="16384" style="26" width="11.44140625"/>
  </cols>
  <sheetData>
    <row r="1" spans="1:915" s="63" customFormat="1" ht="18" x14ac:dyDescent="0.35">
      <c r="A1" s="221" t="s">
        <v>477</v>
      </c>
    </row>
    <row r="2" spans="1:915" s="52" customFormat="1" x14ac:dyDescent="0.3">
      <c r="A2" s="86"/>
      <c r="B2" s="86"/>
      <c r="C2" s="185"/>
      <c r="D2" s="185"/>
      <c r="E2" s="186"/>
      <c r="F2" s="185"/>
      <c r="G2" s="186"/>
      <c r="H2" s="186"/>
      <c r="I2" s="186"/>
      <c r="J2" s="186"/>
      <c r="K2" s="186"/>
      <c r="L2" s="186"/>
      <c r="M2" s="186"/>
      <c r="N2" s="186"/>
      <c r="O2" s="186"/>
      <c r="P2" s="186"/>
      <c r="Q2" s="185"/>
      <c r="R2" s="185"/>
      <c r="S2" s="185"/>
      <c r="T2" s="185"/>
      <c r="U2" s="185"/>
      <c r="V2" s="185"/>
      <c r="W2" s="185"/>
      <c r="X2" s="185"/>
      <c r="Y2" s="185"/>
      <c r="Z2" s="185"/>
      <c r="AA2" s="185"/>
      <c r="AB2" s="185"/>
      <c r="AC2" s="185"/>
      <c r="AD2" s="185"/>
      <c r="AF2" s="185"/>
      <c r="AG2" s="185"/>
      <c r="AH2" s="185"/>
      <c r="AI2" s="185"/>
      <c r="AJ2" s="185"/>
      <c r="AK2" s="185"/>
      <c r="AL2" s="185"/>
      <c r="AM2" s="185"/>
      <c r="AN2" s="185"/>
      <c r="AO2" s="185"/>
      <c r="AP2" s="185"/>
      <c r="AQ2" s="185"/>
      <c r="AR2" s="185"/>
      <c r="AS2" s="185"/>
      <c r="AU2" s="185"/>
      <c r="AV2" s="185"/>
      <c r="AW2" s="185"/>
      <c r="AX2" s="185"/>
      <c r="AY2" s="185"/>
      <c r="AZ2" s="185"/>
      <c r="BA2" s="185"/>
      <c r="BB2" s="185"/>
      <c r="BC2" s="185"/>
      <c r="BD2" s="185"/>
      <c r="BE2" s="185"/>
      <c r="BF2" s="185"/>
      <c r="BG2" s="185"/>
      <c r="BH2" s="185"/>
      <c r="BJ2" s="185"/>
      <c r="BK2" s="185"/>
      <c r="BL2" s="185"/>
      <c r="BM2" s="185"/>
      <c r="BN2" s="185"/>
      <c r="BO2" s="185"/>
      <c r="BP2" s="185"/>
      <c r="BQ2" s="185"/>
      <c r="BR2" s="185"/>
      <c r="BS2" s="185"/>
      <c r="BT2" s="185"/>
      <c r="BU2" s="185"/>
      <c r="BV2" s="185"/>
      <c r="BW2" s="185"/>
      <c r="BY2" s="185"/>
      <c r="BZ2" s="185"/>
      <c r="CA2" s="185"/>
      <c r="CB2" s="185"/>
      <c r="CC2" s="185"/>
      <c r="CD2" s="185"/>
      <c r="CE2" s="185"/>
      <c r="CF2" s="185"/>
      <c r="CG2" s="185"/>
      <c r="CH2" s="185"/>
      <c r="CI2" s="185"/>
      <c r="CJ2" s="185"/>
      <c r="CK2" s="185"/>
      <c r="CL2" s="185"/>
      <c r="CN2" s="185"/>
      <c r="CO2" s="185"/>
      <c r="CP2" s="185"/>
      <c r="CQ2" s="185"/>
      <c r="CR2" s="185"/>
      <c r="CS2" s="185"/>
      <c r="CT2" s="185"/>
      <c r="CU2" s="185"/>
      <c r="CV2" s="185"/>
      <c r="CW2" s="185"/>
      <c r="CX2" s="185"/>
      <c r="CY2" s="185"/>
      <c r="CZ2" s="185"/>
      <c r="DA2" s="185"/>
      <c r="DC2" s="185"/>
      <c r="DD2" s="185"/>
      <c r="DE2" s="185"/>
      <c r="DF2" s="185"/>
      <c r="DG2" s="185"/>
      <c r="DH2" s="185"/>
      <c r="DI2" s="185"/>
      <c r="DJ2" s="185"/>
      <c r="DK2" s="185"/>
      <c r="DL2" s="185"/>
      <c r="DM2" s="185"/>
      <c r="DN2" s="185"/>
      <c r="DO2" s="185"/>
      <c r="DP2" s="185"/>
      <c r="DR2" s="185"/>
      <c r="DS2" s="185"/>
      <c r="DT2" s="185"/>
      <c r="DU2" s="185"/>
      <c r="DV2" s="185"/>
      <c r="DW2" s="185"/>
      <c r="DX2" s="185"/>
      <c r="DY2" s="185"/>
      <c r="DZ2" s="185"/>
      <c r="EA2" s="185"/>
      <c r="EB2" s="185"/>
      <c r="EC2" s="185"/>
      <c r="ED2" s="185"/>
      <c r="EE2" s="185"/>
      <c r="EG2" s="185"/>
      <c r="EH2" s="185"/>
      <c r="EI2" s="185"/>
      <c r="EJ2" s="185"/>
      <c r="EK2" s="185"/>
      <c r="EL2" s="185"/>
      <c r="EM2" s="185"/>
      <c r="EN2" s="185"/>
      <c r="EO2" s="185"/>
      <c r="EP2" s="185"/>
      <c r="EQ2" s="185"/>
      <c r="ER2" s="185"/>
      <c r="ES2" s="185"/>
      <c r="ET2" s="185"/>
      <c r="EV2" s="185"/>
      <c r="EW2" s="185"/>
      <c r="EX2" s="185"/>
      <c r="EY2" s="185"/>
      <c r="EZ2" s="185"/>
      <c r="FA2" s="185"/>
      <c r="FB2" s="185"/>
      <c r="FC2" s="185"/>
      <c r="FD2" s="185"/>
      <c r="FE2" s="185"/>
      <c r="FF2" s="185"/>
      <c r="FG2" s="185"/>
      <c r="FH2" s="185"/>
      <c r="FI2" s="185"/>
      <c r="FK2" s="185"/>
      <c r="FL2" s="185"/>
      <c r="FM2" s="185"/>
      <c r="FN2" s="185"/>
      <c r="FO2" s="185"/>
      <c r="FP2" s="185"/>
      <c r="FQ2" s="185"/>
      <c r="FR2" s="185"/>
      <c r="FS2" s="185"/>
      <c r="FT2" s="185"/>
      <c r="FU2" s="185"/>
      <c r="FV2" s="185"/>
      <c r="FW2" s="185"/>
      <c r="FX2" s="185"/>
      <c r="FZ2" s="185"/>
      <c r="GA2" s="185"/>
      <c r="GB2" s="185"/>
      <c r="GC2" s="185"/>
      <c r="GD2" s="185"/>
      <c r="GE2" s="185"/>
      <c r="GF2" s="185"/>
      <c r="GG2" s="185"/>
      <c r="GH2" s="185"/>
      <c r="GI2" s="185"/>
      <c r="GJ2" s="185"/>
      <c r="GK2" s="185"/>
      <c r="GL2" s="185"/>
      <c r="GM2" s="185"/>
      <c r="GO2" s="185"/>
      <c r="GP2" s="185"/>
      <c r="GQ2" s="185"/>
      <c r="GR2" s="185"/>
      <c r="GS2" s="185"/>
      <c r="GT2" s="185"/>
      <c r="GU2" s="185"/>
      <c r="GV2" s="185"/>
      <c r="GW2" s="185"/>
      <c r="GX2" s="185"/>
      <c r="GY2" s="185"/>
      <c r="GZ2" s="185"/>
      <c r="HA2" s="185"/>
      <c r="HB2" s="185"/>
      <c r="HD2" s="185"/>
      <c r="HE2" s="185"/>
      <c r="HF2" s="185"/>
      <c r="HG2" s="185"/>
      <c r="HH2" s="185"/>
      <c r="HI2" s="185"/>
      <c r="HJ2" s="185"/>
      <c r="HK2" s="185"/>
      <c r="HL2" s="185"/>
      <c r="HM2" s="185"/>
      <c r="HN2" s="185"/>
      <c r="HO2" s="185"/>
      <c r="HP2" s="185"/>
      <c r="HQ2" s="185"/>
      <c r="HS2" s="185"/>
      <c r="HT2" s="185"/>
      <c r="HU2" s="185"/>
      <c r="HV2" s="185"/>
      <c r="HW2" s="185"/>
      <c r="HX2" s="185"/>
      <c r="HY2" s="185"/>
      <c r="HZ2" s="185"/>
      <c r="IA2" s="185"/>
      <c r="IB2" s="185"/>
      <c r="IC2" s="185"/>
      <c r="ID2" s="185"/>
      <c r="IE2" s="185"/>
      <c r="IF2" s="185"/>
      <c r="IH2" s="185"/>
      <c r="II2" s="185"/>
      <c r="IJ2" s="185"/>
      <c r="IK2" s="185"/>
      <c r="IL2" s="185"/>
      <c r="IM2" s="185"/>
      <c r="IN2" s="185"/>
      <c r="IO2" s="185"/>
      <c r="IP2" s="185"/>
      <c r="IQ2" s="185"/>
      <c r="IR2" s="185"/>
      <c r="IS2" s="185"/>
      <c r="IT2" s="185"/>
      <c r="IU2" s="185"/>
      <c r="IW2" s="185"/>
      <c r="IX2" s="185"/>
      <c r="IY2" s="185"/>
      <c r="IZ2" s="185"/>
      <c r="JA2" s="185"/>
      <c r="JB2" s="185"/>
      <c r="JC2" s="185"/>
      <c r="JD2" s="185"/>
      <c r="JE2" s="185"/>
      <c r="JF2" s="185"/>
      <c r="JG2" s="185"/>
      <c r="JH2" s="185"/>
      <c r="JI2" s="185"/>
      <c r="JJ2" s="185"/>
      <c r="JL2" s="185"/>
      <c r="JM2" s="185"/>
      <c r="JN2" s="185"/>
      <c r="JO2" s="185"/>
      <c r="JP2" s="185"/>
      <c r="JQ2" s="185"/>
      <c r="JR2" s="185"/>
      <c r="JS2" s="185"/>
      <c r="JT2" s="185"/>
      <c r="JU2" s="185"/>
      <c r="JV2" s="185"/>
      <c r="JW2" s="185"/>
      <c r="JX2" s="185"/>
      <c r="JY2" s="185"/>
      <c r="KA2" s="185"/>
      <c r="KB2" s="185"/>
      <c r="KC2" s="185"/>
      <c r="KD2" s="185"/>
      <c r="KE2" s="185"/>
      <c r="KF2" s="185"/>
      <c r="KG2" s="185"/>
      <c r="KH2" s="185"/>
      <c r="KI2" s="185"/>
      <c r="KJ2" s="185"/>
      <c r="KK2" s="185"/>
      <c r="KL2" s="185"/>
      <c r="KM2" s="185"/>
      <c r="KN2" s="185"/>
      <c r="KP2" s="185"/>
      <c r="KQ2" s="185"/>
      <c r="KR2" s="185"/>
      <c r="KS2" s="185"/>
      <c r="KT2" s="185"/>
      <c r="KU2" s="185"/>
      <c r="KV2" s="185"/>
      <c r="KW2" s="185"/>
      <c r="KX2" s="185"/>
      <c r="KY2" s="185"/>
      <c r="KZ2" s="185"/>
      <c r="LA2" s="185"/>
      <c r="LB2" s="185"/>
      <c r="LC2" s="185"/>
      <c r="LE2" s="185"/>
      <c r="LF2" s="185"/>
      <c r="LG2" s="185"/>
      <c r="LH2" s="185"/>
      <c r="LI2" s="185"/>
      <c r="LJ2" s="185"/>
      <c r="LK2" s="185"/>
      <c r="LL2" s="185"/>
      <c r="LM2" s="185"/>
      <c r="LN2" s="185"/>
      <c r="LO2" s="185"/>
      <c r="LP2" s="185"/>
      <c r="LQ2" s="185"/>
      <c r="LR2" s="185"/>
    </row>
    <row r="3" spans="1:915" s="27" customFormat="1" ht="18" x14ac:dyDescent="0.35">
      <c r="A3" s="431"/>
      <c r="B3" s="432"/>
      <c r="C3" s="429" t="str">
        <f>CONCATENATE("Gesamtunternehmen für ",A_Stammdaten!A19)</f>
        <v>Gesamtunternehmen für NB1</v>
      </c>
      <c r="D3" s="430"/>
      <c r="E3" s="430"/>
      <c r="F3" s="430"/>
      <c r="G3" s="430"/>
      <c r="H3" s="430"/>
      <c r="I3" s="430"/>
      <c r="J3" s="430"/>
      <c r="K3" s="430"/>
      <c r="L3" s="430"/>
      <c r="M3" s="430"/>
      <c r="N3" s="430"/>
      <c r="O3" s="430"/>
      <c r="P3" s="327"/>
      <c r="Q3" s="351" t="str">
        <f>CONCATENATE("Tätigkeit Gasverteilung für ",A_Stammdaten!A19)</f>
        <v>Tätigkeit Gasverteilung für NB1</v>
      </c>
      <c r="R3" s="433"/>
      <c r="S3" s="433"/>
      <c r="T3" s="433"/>
      <c r="U3" s="433"/>
      <c r="V3" s="433"/>
      <c r="W3" s="433"/>
      <c r="X3" s="433"/>
      <c r="Y3" s="433"/>
      <c r="Z3" s="433"/>
      <c r="AA3" s="433"/>
      <c r="AB3" s="433"/>
      <c r="AC3" s="433"/>
      <c r="AD3" s="432"/>
      <c r="AE3" s="187"/>
      <c r="AF3" s="246" t="str">
        <f>CONCATENATE("Tätigkeit Gasverteilung für ",A_Stammdaten!A20)</f>
        <v xml:space="preserve">Tätigkeit Gasverteilung für </v>
      </c>
      <c r="AG3" s="247"/>
      <c r="AH3" s="247"/>
      <c r="AI3" s="247"/>
      <c r="AJ3" s="247"/>
      <c r="AK3" s="247"/>
      <c r="AL3" s="247"/>
      <c r="AM3" s="247"/>
      <c r="AN3" s="247"/>
      <c r="AO3" s="247"/>
      <c r="AP3" s="247"/>
      <c r="AQ3" s="247"/>
      <c r="AR3" s="247"/>
      <c r="AS3" s="248"/>
      <c r="AU3" s="246" t="str">
        <f>CONCATENATE("Tätigkeit Gasverteilung für ",A_Stammdaten!A21)</f>
        <v xml:space="preserve">Tätigkeit Gasverteilung für </v>
      </c>
      <c r="AV3" s="247"/>
      <c r="AW3" s="247"/>
      <c r="AX3" s="247"/>
      <c r="AY3" s="247"/>
      <c r="AZ3" s="247"/>
      <c r="BA3" s="247"/>
      <c r="BB3" s="247"/>
      <c r="BC3" s="247"/>
      <c r="BD3" s="247"/>
      <c r="BE3" s="247"/>
      <c r="BF3" s="247"/>
      <c r="BG3" s="247"/>
      <c r="BH3" s="248"/>
      <c r="BJ3" s="246" t="str">
        <f>CONCATENATE("Tätigkeit Gasverteilung für ",A_Stammdaten!A22)</f>
        <v xml:space="preserve">Tätigkeit Gasverteilung für </v>
      </c>
      <c r="BK3" s="247"/>
      <c r="BL3" s="247"/>
      <c r="BM3" s="247"/>
      <c r="BN3" s="247"/>
      <c r="BO3" s="247"/>
      <c r="BP3" s="247"/>
      <c r="BQ3" s="247"/>
      <c r="BR3" s="247"/>
      <c r="BS3" s="247"/>
      <c r="BT3" s="247"/>
      <c r="BU3" s="247"/>
      <c r="BV3" s="247"/>
      <c r="BW3" s="248"/>
      <c r="BY3" s="246" t="str">
        <f>CONCATENATE("Tätigkeit Gasverteilung für ",A_Stammdaten!A23)</f>
        <v xml:space="preserve">Tätigkeit Gasverteilung für </v>
      </c>
      <c r="BZ3" s="247"/>
      <c r="CA3" s="247"/>
      <c r="CB3" s="247"/>
      <c r="CC3" s="247"/>
      <c r="CD3" s="247"/>
      <c r="CE3" s="247"/>
      <c r="CF3" s="247"/>
      <c r="CG3" s="247"/>
      <c r="CH3" s="247"/>
      <c r="CI3" s="247"/>
      <c r="CJ3" s="247"/>
      <c r="CK3" s="247"/>
      <c r="CL3" s="248"/>
      <c r="CN3" s="246" t="str">
        <f>CONCATENATE("Tätigkeit Gasverteilung für ",A_Stammdaten!A24)</f>
        <v xml:space="preserve">Tätigkeit Gasverteilung für </v>
      </c>
      <c r="CO3" s="247"/>
      <c r="CP3" s="247"/>
      <c r="CQ3" s="247"/>
      <c r="CR3" s="247"/>
      <c r="CS3" s="247"/>
      <c r="CT3" s="247"/>
      <c r="CU3" s="247"/>
      <c r="CV3" s="247"/>
      <c r="CW3" s="247"/>
      <c r="CX3" s="247"/>
      <c r="CY3" s="247"/>
      <c r="CZ3" s="247"/>
      <c r="DA3" s="248"/>
      <c r="DC3" s="246" t="str">
        <f>CONCATENATE("Tätigkeit Gasverteilung für ",A_Stammdaten!A25)</f>
        <v xml:space="preserve">Tätigkeit Gasverteilung für </v>
      </c>
      <c r="DD3" s="247"/>
      <c r="DE3" s="247"/>
      <c r="DF3" s="247"/>
      <c r="DG3" s="247"/>
      <c r="DH3" s="247"/>
      <c r="DI3" s="247"/>
      <c r="DJ3" s="247"/>
      <c r="DK3" s="247"/>
      <c r="DL3" s="247"/>
      <c r="DM3" s="247"/>
      <c r="DN3" s="247"/>
      <c r="DO3" s="247"/>
      <c r="DP3" s="248"/>
      <c r="DR3" s="246" t="str">
        <f>CONCATENATE("Tätigkeit Gasverteilung für ",A_Stammdaten!A26)</f>
        <v xml:space="preserve">Tätigkeit Gasverteilung für </v>
      </c>
      <c r="DS3" s="247"/>
      <c r="DT3" s="247"/>
      <c r="DU3" s="247"/>
      <c r="DV3" s="247"/>
      <c r="DW3" s="247"/>
      <c r="DX3" s="247"/>
      <c r="DY3" s="247"/>
      <c r="DZ3" s="247"/>
      <c r="EA3" s="247"/>
      <c r="EB3" s="247"/>
      <c r="EC3" s="247"/>
      <c r="ED3" s="247"/>
      <c r="EE3" s="248"/>
      <c r="EG3" s="246" t="str">
        <f>CONCATENATE("Tätigkeit Gasverteilung für ",A_Stammdaten!A27)</f>
        <v xml:space="preserve">Tätigkeit Gasverteilung für </v>
      </c>
      <c r="EH3" s="247"/>
      <c r="EI3" s="247"/>
      <c r="EJ3" s="247"/>
      <c r="EK3" s="247"/>
      <c r="EL3" s="247"/>
      <c r="EM3" s="247"/>
      <c r="EN3" s="247"/>
      <c r="EO3" s="247"/>
      <c r="EP3" s="247"/>
      <c r="EQ3" s="247"/>
      <c r="ER3" s="247"/>
      <c r="ES3" s="247"/>
      <c r="ET3" s="248"/>
      <c r="EV3" s="246" t="str">
        <f>CONCATENATE("Tätigkeit Gasverteilung für ",A_Stammdaten!A28)</f>
        <v xml:space="preserve">Tätigkeit Gasverteilung für </v>
      </c>
      <c r="EW3" s="247"/>
      <c r="EX3" s="247"/>
      <c r="EY3" s="247"/>
      <c r="EZ3" s="247"/>
      <c r="FA3" s="247"/>
      <c r="FB3" s="247"/>
      <c r="FC3" s="247"/>
      <c r="FD3" s="247"/>
      <c r="FE3" s="247"/>
      <c r="FF3" s="247"/>
      <c r="FG3" s="247"/>
      <c r="FH3" s="247"/>
      <c r="FI3" s="248"/>
      <c r="FK3" s="246" t="str">
        <f>CONCATENATE("Tätigkeit Gasverteilung für ",A_Stammdaten!A29)</f>
        <v xml:space="preserve">Tätigkeit Gasverteilung für </v>
      </c>
      <c r="FL3" s="247"/>
      <c r="FM3" s="247"/>
      <c r="FN3" s="247"/>
      <c r="FO3" s="247"/>
      <c r="FP3" s="247"/>
      <c r="FQ3" s="247"/>
      <c r="FR3" s="247"/>
      <c r="FS3" s="247"/>
      <c r="FT3" s="247"/>
      <c r="FU3" s="247"/>
      <c r="FV3" s="247"/>
      <c r="FW3" s="247"/>
      <c r="FX3" s="248"/>
      <c r="FZ3" s="246" t="str">
        <f>CONCATENATE("Tätigkeit Gasverteilung für ",A_Stammdaten!A30)</f>
        <v xml:space="preserve">Tätigkeit Gasverteilung für </v>
      </c>
      <c r="GA3" s="247"/>
      <c r="GB3" s="247"/>
      <c r="GC3" s="247"/>
      <c r="GD3" s="247"/>
      <c r="GE3" s="247"/>
      <c r="GF3" s="247"/>
      <c r="GG3" s="247"/>
      <c r="GH3" s="247"/>
      <c r="GI3" s="247"/>
      <c r="GJ3" s="247"/>
      <c r="GK3" s="247"/>
      <c r="GL3" s="247"/>
      <c r="GM3" s="248"/>
      <c r="GO3" s="246" t="str">
        <f>CONCATENATE("Tätigkeit Gasverteilung für ",A_Stammdaten!A31)</f>
        <v xml:space="preserve">Tätigkeit Gasverteilung für </v>
      </c>
      <c r="GP3" s="247"/>
      <c r="GQ3" s="247"/>
      <c r="GR3" s="247"/>
      <c r="GS3" s="247"/>
      <c r="GT3" s="247"/>
      <c r="GU3" s="247"/>
      <c r="GV3" s="247"/>
      <c r="GW3" s="247"/>
      <c r="GX3" s="247"/>
      <c r="GY3" s="247"/>
      <c r="GZ3" s="247"/>
      <c r="HA3" s="247"/>
      <c r="HB3" s="248"/>
      <c r="HD3" s="246" t="str">
        <f>CONCATENATE("Tätigkeit Gasverteilung für ",A_Stammdaten!A32)</f>
        <v xml:space="preserve">Tätigkeit Gasverteilung für </v>
      </c>
      <c r="HE3" s="247"/>
      <c r="HF3" s="247"/>
      <c r="HG3" s="247"/>
      <c r="HH3" s="247"/>
      <c r="HI3" s="247"/>
      <c r="HJ3" s="247"/>
      <c r="HK3" s="247"/>
      <c r="HL3" s="247"/>
      <c r="HM3" s="247"/>
      <c r="HN3" s="247"/>
      <c r="HO3" s="247"/>
      <c r="HP3" s="247"/>
      <c r="HQ3" s="248"/>
      <c r="HS3" s="246" t="str">
        <f>CONCATENATE("Tätigkeit Gasverteilung für ",A_Stammdaten!A33)</f>
        <v xml:space="preserve">Tätigkeit Gasverteilung für </v>
      </c>
      <c r="HT3" s="247"/>
      <c r="HU3" s="247"/>
      <c r="HV3" s="247"/>
      <c r="HW3" s="247"/>
      <c r="HX3" s="247"/>
      <c r="HY3" s="247"/>
      <c r="HZ3" s="247"/>
      <c r="IA3" s="247"/>
      <c r="IB3" s="247"/>
      <c r="IC3" s="247"/>
      <c r="ID3" s="247"/>
      <c r="IE3" s="247"/>
      <c r="IF3" s="248"/>
      <c r="IH3" s="246" t="str">
        <f>CONCATENATE("Tätigkeit Gasverteilung für ",A_Stammdaten!A34)</f>
        <v xml:space="preserve">Tätigkeit Gasverteilung für </v>
      </c>
      <c r="II3" s="247"/>
      <c r="IJ3" s="247"/>
      <c r="IK3" s="247"/>
      <c r="IL3" s="247"/>
      <c r="IM3" s="247"/>
      <c r="IN3" s="247"/>
      <c r="IO3" s="247"/>
      <c r="IP3" s="247"/>
      <c r="IQ3" s="247"/>
      <c r="IR3" s="247"/>
      <c r="IS3" s="247"/>
      <c r="IT3" s="247"/>
      <c r="IU3" s="248"/>
      <c r="IW3" s="246" t="str">
        <f>CONCATENATE("Tätigkeit Gasverteilung für ",A_Stammdaten!A35)</f>
        <v xml:space="preserve">Tätigkeit Gasverteilung für </v>
      </c>
      <c r="IX3" s="247"/>
      <c r="IY3" s="247"/>
      <c r="IZ3" s="247"/>
      <c r="JA3" s="247"/>
      <c r="JB3" s="247"/>
      <c r="JC3" s="247"/>
      <c r="JD3" s="247"/>
      <c r="JE3" s="247"/>
      <c r="JF3" s="247"/>
      <c r="JG3" s="247"/>
      <c r="JH3" s="247"/>
      <c r="JI3" s="247"/>
      <c r="JJ3" s="248"/>
      <c r="JL3" s="246" t="str">
        <f>CONCATENATE("Tätigkeit Gasverteilung für ",A_Stammdaten!A36)</f>
        <v xml:space="preserve">Tätigkeit Gasverteilung für </v>
      </c>
      <c r="JM3" s="247"/>
      <c r="JN3" s="247"/>
      <c r="JO3" s="247"/>
      <c r="JP3" s="247"/>
      <c r="JQ3" s="247"/>
      <c r="JR3" s="247"/>
      <c r="JS3" s="247"/>
      <c r="JT3" s="247"/>
      <c r="JU3" s="247"/>
      <c r="JV3" s="247"/>
      <c r="JW3" s="247"/>
      <c r="JX3" s="247"/>
      <c r="JY3" s="248"/>
      <c r="KA3" s="246" t="str">
        <f>CONCATENATE("Tätigkeit Gasverteilung für ",A_Stammdaten!A37)</f>
        <v xml:space="preserve">Tätigkeit Gasverteilung für </v>
      </c>
      <c r="KB3" s="247"/>
      <c r="KC3" s="247"/>
      <c r="KD3" s="247"/>
      <c r="KE3" s="247"/>
      <c r="KF3" s="247"/>
      <c r="KG3" s="247"/>
      <c r="KH3" s="247"/>
      <c r="KI3" s="247"/>
      <c r="KJ3" s="247"/>
      <c r="KK3" s="247"/>
      <c r="KL3" s="247"/>
      <c r="KM3" s="247"/>
      <c r="KN3" s="248"/>
      <c r="KP3" s="246" t="str">
        <f>CONCATENATE("Tätigkeit Gasverteilung für ",A_Stammdaten!A38)</f>
        <v xml:space="preserve">Tätigkeit Gasverteilung für </v>
      </c>
      <c r="KQ3" s="247"/>
      <c r="KR3" s="247"/>
      <c r="KS3" s="247"/>
      <c r="KT3" s="247"/>
      <c r="KU3" s="247"/>
      <c r="KV3" s="247"/>
      <c r="KW3" s="247"/>
      <c r="KX3" s="247"/>
      <c r="KY3" s="247"/>
      <c r="KZ3" s="247"/>
      <c r="LA3" s="247"/>
      <c r="LB3" s="247"/>
      <c r="LC3" s="248"/>
      <c r="LE3" s="246" t="str">
        <f>CONCATENATE("Tätigkeit Gasverteilung für ",A_Stammdaten!$A39)</f>
        <v xml:space="preserve">Tätigkeit Gasverteilung für </v>
      </c>
      <c r="LF3" s="247"/>
      <c r="LG3" s="247"/>
      <c r="LH3" s="247"/>
      <c r="LI3" s="247"/>
      <c r="LJ3" s="247"/>
      <c r="LK3" s="247"/>
      <c r="LL3" s="247"/>
      <c r="LM3" s="247"/>
      <c r="LN3" s="247"/>
      <c r="LO3" s="247"/>
      <c r="LP3" s="247"/>
      <c r="LQ3" s="247"/>
      <c r="LR3" s="248"/>
      <c r="LT3" s="246" t="str">
        <f>CONCATENATE("Tätigkeit Gasverteilung für ",A_Stammdaten!$A40)</f>
        <v xml:space="preserve">Tätigkeit Gasverteilung für </v>
      </c>
      <c r="LU3" s="247"/>
      <c r="LV3" s="247"/>
      <c r="LW3" s="247"/>
      <c r="LX3" s="247"/>
      <c r="LY3" s="247"/>
      <c r="LZ3" s="247"/>
      <c r="MA3" s="247"/>
      <c r="MB3" s="247"/>
      <c r="MC3" s="247"/>
      <c r="MD3" s="247"/>
      <c r="ME3" s="247"/>
      <c r="MF3" s="247"/>
      <c r="MG3" s="248"/>
      <c r="MI3" s="246" t="str">
        <f>CONCATENATE("Tätigkeit Gasverteilung für ",A_Stammdaten!$A41)</f>
        <v xml:space="preserve">Tätigkeit Gasverteilung für </v>
      </c>
      <c r="MJ3" s="247"/>
      <c r="MK3" s="247"/>
      <c r="ML3" s="247"/>
      <c r="MM3" s="247"/>
      <c r="MN3" s="247"/>
      <c r="MO3" s="247"/>
      <c r="MP3" s="247"/>
      <c r="MQ3" s="247"/>
      <c r="MR3" s="247"/>
      <c r="MS3" s="247"/>
      <c r="MT3" s="247"/>
      <c r="MU3" s="247"/>
      <c r="MV3" s="248"/>
      <c r="MX3" s="246" t="str">
        <f>CONCATENATE("Tätigkeit Gasverteilung für ",A_Stammdaten!$A42)</f>
        <v xml:space="preserve">Tätigkeit Gasverteilung für </v>
      </c>
      <c r="MY3" s="247"/>
      <c r="MZ3" s="247"/>
      <c r="NA3" s="247"/>
      <c r="NB3" s="247"/>
      <c r="NC3" s="247"/>
      <c r="ND3" s="247"/>
      <c r="NE3" s="247"/>
      <c r="NF3" s="247"/>
      <c r="NG3" s="247"/>
      <c r="NH3" s="247"/>
      <c r="NI3" s="247"/>
      <c r="NJ3" s="247"/>
      <c r="NK3" s="248"/>
      <c r="NM3" s="246" t="str">
        <f>CONCATENATE("Tätigkeit Gasverteilung für ",A_Stammdaten!$A43)</f>
        <v xml:space="preserve">Tätigkeit Gasverteilung für </v>
      </c>
      <c r="NN3" s="247"/>
      <c r="NO3" s="247"/>
      <c r="NP3" s="247"/>
      <c r="NQ3" s="247"/>
      <c r="NR3" s="247"/>
      <c r="NS3" s="247"/>
      <c r="NT3" s="247"/>
      <c r="NU3" s="247"/>
      <c r="NV3" s="247"/>
      <c r="NW3" s="247"/>
      <c r="NX3" s="247"/>
      <c r="NY3" s="247"/>
      <c r="NZ3" s="248"/>
      <c r="OB3" s="246" t="str">
        <f>CONCATENATE("Tätigkeit Gasverteilung für ",A_Stammdaten!$A44)</f>
        <v xml:space="preserve">Tätigkeit Gasverteilung für </v>
      </c>
      <c r="OC3" s="247"/>
      <c r="OD3" s="247"/>
      <c r="OE3" s="247"/>
      <c r="OF3" s="247"/>
      <c r="OG3" s="247"/>
      <c r="OH3" s="247"/>
      <c r="OI3" s="247"/>
      <c r="OJ3" s="247"/>
      <c r="OK3" s="247"/>
      <c r="OL3" s="247"/>
      <c r="OM3" s="247"/>
      <c r="ON3" s="247"/>
      <c r="OO3" s="248"/>
      <c r="OQ3" s="246" t="str">
        <f>CONCATENATE("Tätigkeit Gasverteilung für ",A_Stammdaten!$A45)</f>
        <v xml:space="preserve">Tätigkeit Gasverteilung für </v>
      </c>
      <c r="OR3" s="247"/>
      <c r="OS3" s="247"/>
      <c r="OT3" s="247"/>
      <c r="OU3" s="247"/>
      <c r="OV3" s="247"/>
      <c r="OW3" s="247"/>
      <c r="OX3" s="247"/>
      <c r="OY3" s="247"/>
      <c r="OZ3" s="247"/>
      <c r="PA3" s="247"/>
      <c r="PB3" s="247"/>
      <c r="PC3" s="247"/>
      <c r="PD3" s="248"/>
      <c r="PF3" s="246" t="str">
        <f>CONCATENATE("Tätigkeit Gasverteilung für ",A_Stammdaten!$A46)</f>
        <v xml:space="preserve">Tätigkeit Gasverteilung für </v>
      </c>
      <c r="PG3" s="247"/>
      <c r="PH3" s="247"/>
      <c r="PI3" s="247"/>
      <c r="PJ3" s="247"/>
      <c r="PK3" s="247"/>
      <c r="PL3" s="247"/>
      <c r="PM3" s="247"/>
      <c r="PN3" s="247"/>
      <c r="PO3" s="247"/>
      <c r="PP3" s="247"/>
      <c r="PQ3" s="247"/>
      <c r="PR3" s="247"/>
      <c r="PS3" s="248"/>
      <c r="PU3" s="246" t="str">
        <f>CONCATENATE("Tätigkeit Gasverteilung für ",A_Stammdaten!$A47)</f>
        <v xml:space="preserve">Tätigkeit Gasverteilung für </v>
      </c>
      <c r="PV3" s="247"/>
      <c r="PW3" s="247"/>
      <c r="PX3" s="247"/>
      <c r="PY3" s="247"/>
      <c r="PZ3" s="247"/>
      <c r="QA3" s="247"/>
      <c r="QB3" s="247"/>
      <c r="QC3" s="247"/>
      <c r="QD3" s="247"/>
      <c r="QE3" s="247"/>
      <c r="QF3" s="247"/>
      <c r="QG3" s="247"/>
      <c r="QH3" s="248"/>
      <c r="QJ3" s="246" t="str">
        <f>CONCATENATE("Tätigkeit Gasverteilung für ",A_Stammdaten!$A48)</f>
        <v xml:space="preserve">Tätigkeit Gasverteilung für </v>
      </c>
      <c r="QK3" s="247"/>
      <c r="QL3" s="247"/>
      <c r="QM3" s="247"/>
      <c r="QN3" s="247"/>
      <c r="QO3" s="247"/>
      <c r="QP3" s="247"/>
      <c r="QQ3" s="247"/>
      <c r="QR3" s="247"/>
      <c r="QS3" s="247"/>
      <c r="QT3" s="247"/>
      <c r="QU3" s="247"/>
      <c r="QV3" s="247"/>
      <c r="QW3" s="248"/>
      <c r="QY3" s="246" t="str">
        <f>CONCATENATE("Tätigkeit Gasverteilung für ",A_Stammdaten!$A49)</f>
        <v xml:space="preserve">Tätigkeit Gasverteilung für </v>
      </c>
      <c r="QZ3" s="247"/>
      <c r="RA3" s="247"/>
      <c r="RB3" s="247"/>
      <c r="RC3" s="247"/>
      <c r="RD3" s="247"/>
      <c r="RE3" s="247"/>
      <c r="RF3" s="247"/>
      <c r="RG3" s="247"/>
      <c r="RH3" s="247"/>
      <c r="RI3" s="247"/>
      <c r="RJ3" s="247"/>
      <c r="RK3" s="247"/>
      <c r="RL3" s="248"/>
      <c r="RN3" s="246" t="str">
        <f>CONCATENATE("Tätigkeit Gasverteilung für ",A_Stammdaten!$A50)</f>
        <v xml:space="preserve">Tätigkeit Gasverteilung für </v>
      </c>
      <c r="RO3" s="247"/>
      <c r="RP3" s="247"/>
      <c r="RQ3" s="247"/>
      <c r="RR3" s="247"/>
      <c r="RS3" s="247"/>
      <c r="RT3" s="247"/>
      <c r="RU3" s="247"/>
      <c r="RV3" s="247"/>
      <c r="RW3" s="247"/>
      <c r="RX3" s="247"/>
      <c r="RY3" s="247"/>
      <c r="RZ3" s="247"/>
      <c r="SA3" s="248"/>
      <c r="SC3" s="246" t="str">
        <f>CONCATENATE("Tätigkeit Gasverteilung für ",A_Stammdaten!$A51)</f>
        <v xml:space="preserve">Tätigkeit Gasverteilung für </v>
      </c>
      <c r="SD3" s="247"/>
      <c r="SE3" s="247"/>
      <c r="SF3" s="247"/>
      <c r="SG3" s="247"/>
      <c r="SH3" s="247"/>
      <c r="SI3" s="247"/>
      <c r="SJ3" s="247"/>
      <c r="SK3" s="247"/>
      <c r="SL3" s="247"/>
      <c r="SM3" s="247"/>
      <c r="SN3" s="247"/>
      <c r="SO3" s="247"/>
      <c r="SP3" s="248"/>
      <c r="SR3" s="246" t="str">
        <f>CONCATENATE("Tätigkeit Gasverteilung für ",A_Stammdaten!$A52)</f>
        <v xml:space="preserve">Tätigkeit Gasverteilung für </v>
      </c>
      <c r="SS3" s="247"/>
      <c r="ST3" s="247"/>
      <c r="SU3" s="247"/>
      <c r="SV3" s="247"/>
      <c r="SW3" s="247"/>
      <c r="SX3" s="247"/>
      <c r="SY3" s="247"/>
      <c r="SZ3" s="247"/>
      <c r="TA3" s="247"/>
      <c r="TB3" s="247"/>
      <c r="TC3" s="247"/>
      <c r="TD3" s="247"/>
      <c r="TE3" s="248"/>
      <c r="TG3" s="246" t="str">
        <f>CONCATENATE("Tätigkeit Gasverteilung für ",A_Stammdaten!$A53)</f>
        <v xml:space="preserve">Tätigkeit Gasverteilung für </v>
      </c>
      <c r="TH3" s="247"/>
      <c r="TI3" s="247"/>
      <c r="TJ3" s="247"/>
      <c r="TK3" s="247"/>
      <c r="TL3" s="247"/>
      <c r="TM3" s="247"/>
      <c r="TN3" s="247"/>
      <c r="TO3" s="247"/>
      <c r="TP3" s="247"/>
      <c r="TQ3" s="247"/>
      <c r="TR3" s="247"/>
      <c r="TS3" s="247"/>
      <c r="TT3" s="248"/>
      <c r="TV3" s="246" t="str">
        <f>CONCATENATE("Tätigkeit Gasverteilung für ",A_Stammdaten!$A54)</f>
        <v xml:space="preserve">Tätigkeit Gasverteilung für </v>
      </c>
      <c r="TW3" s="247"/>
      <c r="TX3" s="247"/>
      <c r="TY3" s="247"/>
      <c r="TZ3" s="247"/>
      <c r="UA3" s="247"/>
      <c r="UB3" s="247"/>
      <c r="UC3" s="247"/>
      <c r="UD3" s="247"/>
      <c r="UE3" s="247"/>
      <c r="UF3" s="247"/>
      <c r="UG3" s="247"/>
      <c r="UH3" s="247"/>
      <c r="UI3" s="248"/>
      <c r="UK3" s="246" t="str">
        <f>CONCATENATE("Tätigkeit Gasverteilung für ",A_Stammdaten!$A55)</f>
        <v xml:space="preserve">Tätigkeit Gasverteilung für </v>
      </c>
      <c r="UL3" s="247"/>
      <c r="UM3" s="247"/>
      <c r="UN3" s="247"/>
      <c r="UO3" s="247"/>
      <c r="UP3" s="247"/>
      <c r="UQ3" s="247"/>
      <c r="UR3" s="247"/>
      <c r="US3" s="247"/>
      <c r="UT3" s="247"/>
      <c r="UU3" s="247"/>
      <c r="UV3" s="247"/>
      <c r="UW3" s="247"/>
      <c r="UX3" s="248"/>
      <c r="UZ3" s="246" t="str">
        <f>CONCATENATE("Tätigkeit Gasverteilung für ",A_Stammdaten!$A56)</f>
        <v xml:space="preserve">Tätigkeit Gasverteilung für </v>
      </c>
      <c r="VA3" s="247"/>
      <c r="VB3" s="247"/>
      <c r="VC3" s="247"/>
      <c r="VD3" s="247"/>
      <c r="VE3" s="247"/>
      <c r="VF3" s="247"/>
      <c r="VG3" s="247"/>
      <c r="VH3" s="247"/>
      <c r="VI3" s="247"/>
      <c r="VJ3" s="247"/>
      <c r="VK3" s="247"/>
      <c r="VL3" s="247"/>
      <c r="VM3" s="248"/>
      <c r="VO3" s="246" t="str">
        <f>CONCATENATE("Tätigkeit Gasverteilung für ",A_Stammdaten!$A57)</f>
        <v xml:space="preserve">Tätigkeit Gasverteilung für </v>
      </c>
      <c r="VP3" s="247"/>
      <c r="VQ3" s="247"/>
      <c r="VR3" s="247"/>
      <c r="VS3" s="247"/>
      <c r="VT3" s="247"/>
      <c r="VU3" s="247"/>
      <c r="VV3" s="247"/>
      <c r="VW3" s="247"/>
      <c r="VX3" s="247"/>
      <c r="VY3" s="247"/>
      <c r="VZ3" s="247"/>
      <c r="WA3" s="247"/>
      <c r="WB3" s="248"/>
      <c r="WD3" s="246" t="str">
        <f>CONCATENATE("Tätigkeit Gasverteilung für ",A_Stammdaten!$A58)</f>
        <v xml:space="preserve">Tätigkeit Gasverteilung für </v>
      </c>
      <c r="WE3" s="247"/>
      <c r="WF3" s="247"/>
      <c r="WG3" s="247"/>
      <c r="WH3" s="247"/>
      <c r="WI3" s="247"/>
      <c r="WJ3" s="247"/>
      <c r="WK3" s="247"/>
      <c r="WL3" s="247"/>
      <c r="WM3" s="247"/>
      <c r="WN3" s="247"/>
      <c r="WO3" s="247"/>
      <c r="WP3" s="247"/>
      <c r="WQ3" s="248"/>
      <c r="WS3" s="246" t="str">
        <f>CONCATENATE("Tätigkeit Gasverteilung für ",A_Stammdaten!$A59)</f>
        <v xml:space="preserve">Tätigkeit Gasverteilung für </v>
      </c>
      <c r="WT3" s="247"/>
      <c r="WU3" s="247"/>
      <c r="WV3" s="247"/>
      <c r="WW3" s="247"/>
      <c r="WX3" s="247"/>
      <c r="WY3" s="247"/>
      <c r="WZ3" s="247"/>
      <c r="XA3" s="247"/>
      <c r="XB3" s="247"/>
      <c r="XC3" s="247"/>
      <c r="XD3" s="247"/>
      <c r="XE3" s="247"/>
      <c r="XF3" s="248"/>
      <c r="XH3" s="246" t="str">
        <f>CONCATENATE("Tätigkeit Gasverteilung für ",A_Stammdaten!$A60)</f>
        <v xml:space="preserve">Tätigkeit Gasverteilung für </v>
      </c>
      <c r="XI3" s="247"/>
      <c r="XJ3" s="247"/>
      <c r="XK3" s="247"/>
      <c r="XL3" s="247"/>
      <c r="XM3" s="247"/>
      <c r="XN3" s="247"/>
      <c r="XO3" s="247"/>
      <c r="XP3" s="247"/>
      <c r="XQ3" s="247"/>
      <c r="XR3" s="247"/>
      <c r="XS3" s="247"/>
      <c r="XT3" s="247"/>
      <c r="XU3" s="248"/>
      <c r="XW3" s="246" t="str">
        <f>CONCATENATE("Tätigkeit Gasverteilung für ",A_Stammdaten!$A61)</f>
        <v xml:space="preserve">Tätigkeit Gasverteilung für </v>
      </c>
      <c r="XX3" s="247"/>
      <c r="XY3" s="247"/>
      <c r="XZ3" s="247"/>
      <c r="YA3" s="247"/>
      <c r="YB3" s="247"/>
      <c r="YC3" s="247"/>
      <c r="YD3" s="247"/>
      <c r="YE3" s="247"/>
      <c r="YF3" s="247"/>
      <c r="YG3" s="247"/>
      <c r="YH3" s="247"/>
      <c r="YI3" s="247"/>
      <c r="YJ3" s="248"/>
      <c r="YL3" s="246" t="str">
        <f>CONCATENATE("Tätigkeit Gasverteilung für ",A_Stammdaten!$A62)</f>
        <v xml:space="preserve">Tätigkeit Gasverteilung für </v>
      </c>
      <c r="YM3" s="247"/>
      <c r="YN3" s="247"/>
      <c r="YO3" s="247"/>
      <c r="YP3" s="247"/>
      <c r="YQ3" s="247"/>
      <c r="YR3" s="247"/>
      <c r="YS3" s="247"/>
      <c r="YT3" s="247"/>
      <c r="YU3" s="247"/>
      <c r="YV3" s="247"/>
      <c r="YW3" s="247"/>
      <c r="YX3" s="247"/>
      <c r="YY3" s="248"/>
      <c r="ZA3" s="246" t="str">
        <f>CONCATENATE("Tätigkeit Gasverteilung für ",A_Stammdaten!$A63)</f>
        <v xml:space="preserve">Tätigkeit Gasverteilung für </v>
      </c>
      <c r="ZB3" s="247"/>
      <c r="ZC3" s="247"/>
      <c r="ZD3" s="247"/>
      <c r="ZE3" s="247"/>
      <c r="ZF3" s="247"/>
      <c r="ZG3" s="247"/>
      <c r="ZH3" s="247"/>
      <c r="ZI3" s="247"/>
      <c r="ZJ3" s="247"/>
      <c r="ZK3" s="247"/>
      <c r="ZL3" s="247"/>
      <c r="ZM3" s="247"/>
      <c r="ZN3" s="248"/>
      <c r="ZP3" s="246" t="str">
        <f>CONCATENATE("Tätigkeit Gasverteilung für ",A_Stammdaten!$A64)</f>
        <v xml:space="preserve">Tätigkeit Gasverteilung für </v>
      </c>
      <c r="ZQ3" s="247"/>
      <c r="ZR3" s="247"/>
      <c r="ZS3" s="247"/>
      <c r="ZT3" s="247"/>
      <c r="ZU3" s="247"/>
      <c r="ZV3" s="247"/>
      <c r="ZW3" s="247"/>
      <c r="ZX3" s="247"/>
      <c r="ZY3" s="247"/>
      <c r="ZZ3" s="247"/>
      <c r="AAA3" s="247"/>
      <c r="AAB3" s="247"/>
      <c r="AAC3" s="248"/>
      <c r="AAE3" s="246" t="str">
        <f>CONCATENATE("Tätigkeit Gasverteilung für ",A_Stammdaten!$A65)</f>
        <v xml:space="preserve">Tätigkeit Gasverteilung für </v>
      </c>
      <c r="AAF3" s="247"/>
      <c r="AAG3" s="247"/>
      <c r="AAH3" s="247"/>
      <c r="AAI3" s="247"/>
      <c r="AAJ3" s="247"/>
      <c r="AAK3" s="247"/>
      <c r="AAL3" s="247"/>
      <c r="AAM3" s="247"/>
      <c r="AAN3" s="247"/>
      <c r="AAO3" s="247"/>
      <c r="AAP3" s="247"/>
      <c r="AAQ3" s="247"/>
      <c r="AAR3" s="248"/>
      <c r="AAT3" s="246" t="str">
        <f>CONCATENATE("Tätigkeit Gasverteilung für ",A_Stammdaten!$A66)</f>
        <v xml:space="preserve">Tätigkeit Gasverteilung für </v>
      </c>
      <c r="AAU3" s="247"/>
      <c r="AAV3" s="247"/>
      <c r="AAW3" s="247"/>
      <c r="AAX3" s="247"/>
      <c r="AAY3" s="247"/>
      <c r="AAZ3" s="247"/>
      <c r="ABA3" s="247"/>
      <c r="ABB3" s="247"/>
      <c r="ABC3" s="247"/>
      <c r="ABD3" s="247"/>
      <c r="ABE3" s="247"/>
      <c r="ABF3" s="247"/>
      <c r="ABG3" s="248"/>
      <c r="ABI3" s="246" t="str">
        <f>CONCATENATE("Tätigkeit Gasverteilung für ",A_Stammdaten!$A67)</f>
        <v xml:space="preserve">Tätigkeit Gasverteilung für </v>
      </c>
      <c r="ABJ3" s="247"/>
      <c r="ABK3" s="247"/>
      <c r="ABL3" s="247"/>
      <c r="ABM3" s="247"/>
      <c r="ABN3" s="247"/>
      <c r="ABO3" s="247"/>
      <c r="ABP3" s="247"/>
      <c r="ABQ3" s="247"/>
      <c r="ABR3" s="247"/>
      <c r="ABS3" s="247"/>
      <c r="ABT3" s="247"/>
      <c r="ABU3" s="247"/>
      <c r="ABV3" s="248"/>
      <c r="ABX3" s="246" t="str">
        <f>CONCATENATE("Tätigkeit Gasverteilung für ",A_Stammdaten!$A68)</f>
        <v xml:space="preserve">Tätigkeit Gasverteilung für </v>
      </c>
      <c r="ABY3" s="247"/>
      <c r="ABZ3" s="247"/>
      <c r="ACA3" s="247"/>
      <c r="ACB3" s="247"/>
      <c r="ACC3" s="247"/>
      <c r="ACD3" s="247"/>
      <c r="ACE3" s="247"/>
      <c r="ACF3" s="247"/>
      <c r="ACG3" s="247"/>
      <c r="ACH3" s="247"/>
      <c r="ACI3" s="247"/>
      <c r="ACJ3" s="247"/>
      <c r="ACK3" s="248"/>
      <c r="ACM3" s="246" t="str">
        <f>CONCATENATE("Tätigkeit Gasverteilung für ",A_Stammdaten!$A69)</f>
        <v xml:space="preserve">Tätigkeit Gasverteilung für </v>
      </c>
      <c r="ACN3" s="247"/>
      <c r="ACO3" s="247"/>
      <c r="ACP3" s="247"/>
      <c r="ACQ3" s="247"/>
      <c r="ACR3" s="247"/>
      <c r="ACS3" s="247"/>
      <c r="ACT3" s="247"/>
      <c r="ACU3" s="247"/>
      <c r="ACV3" s="247"/>
      <c r="ACW3" s="247"/>
      <c r="ACX3" s="247"/>
      <c r="ACY3" s="247"/>
      <c r="ACZ3" s="248"/>
      <c r="ADB3" s="246" t="str">
        <f>CONCATENATE("Tätigkeit Gasverteilung für ",A_Stammdaten!$A70)</f>
        <v xml:space="preserve">Tätigkeit Gasverteilung für </v>
      </c>
      <c r="ADC3" s="247"/>
      <c r="ADD3" s="247"/>
      <c r="ADE3" s="247"/>
      <c r="ADF3" s="247"/>
      <c r="ADG3" s="247"/>
      <c r="ADH3" s="247"/>
      <c r="ADI3" s="247"/>
      <c r="ADJ3" s="247"/>
      <c r="ADK3" s="247"/>
      <c r="ADL3" s="247"/>
      <c r="ADM3" s="247"/>
      <c r="ADN3" s="247"/>
      <c r="ADO3" s="248"/>
      <c r="ADQ3" s="246" t="str">
        <f>CONCATENATE("Tätigkeit Gasverteilung für ",A_Stammdaten!$A71)</f>
        <v xml:space="preserve">Tätigkeit Gasverteilung für </v>
      </c>
      <c r="ADR3" s="247"/>
      <c r="ADS3" s="247"/>
      <c r="ADT3" s="247"/>
      <c r="ADU3" s="247"/>
      <c r="ADV3" s="247"/>
      <c r="ADW3" s="247"/>
      <c r="ADX3" s="247"/>
      <c r="ADY3" s="247"/>
      <c r="ADZ3" s="247"/>
      <c r="AEA3" s="247"/>
      <c r="AEB3" s="247"/>
      <c r="AEC3" s="247"/>
      <c r="AED3" s="248"/>
      <c r="AEF3" s="246" t="str">
        <f>CONCATENATE("Tätigkeit Gasverteilung für ",A_Stammdaten!$A72)</f>
        <v xml:space="preserve">Tätigkeit Gasverteilung für </v>
      </c>
      <c r="AEG3" s="247"/>
      <c r="AEH3" s="247"/>
      <c r="AEI3" s="247"/>
      <c r="AEJ3" s="247"/>
      <c r="AEK3" s="247"/>
      <c r="AEL3" s="247"/>
      <c r="AEM3" s="247"/>
      <c r="AEN3" s="247"/>
      <c r="AEO3" s="247"/>
      <c r="AEP3" s="247"/>
      <c r="AEQ3" s="247"/>
      <c r="AER3" s="247"/>
      <c r="AES3" s="248"/>
      <c r="AEU3" s="246" t="str">
        <f>CONCATENATE("Tätigkeit Gasverteilung für ",A_Stammdaten!$A73)</f>
        <v xml:space="preserve">Tätigkeit Gasverteilung für </v>
      </c>
      <c r="AEV3" s="247"/>
      <c r="AEW3" s="247"/>
      <c r="AEX3" s="247"/>
      <c r="AEY3" s="247"/>
      <c r="AEZ3" s="247"/>
      <c r="AFA3" s="247"/>
      <c r="AFB3" s="247"/>
      <c r="AFC3" s="247"/>
      <c r="AFD3" s="247"/>
      <c r="AFE3" s="247"/>
      <c r="AFF3" s="247"/>
      <c r="AFG3" s="247"/>
      <c r="AFH3" s="248"/>
      <c r="AFJ3" s="246" t="str">
        <f>CONCATENATE("Tätigkeit Gasverteilung für ",A_Stammdaten!$A74)</f>
        <v xml:space="preserve">Tätigkeit Gasverteilung für </v>
      </c>
      <c r="AFK3" s="247"/>
      <c r="AFL3" s="247"/>
      <c r="AFM3" s="247"/>
      <c r="AFN3" s="247"/>
      <c r="AFO3" s="247"/>
      <c r="AFP3" s="247"/>
      <c r="AFQ3" s="247"/>
      <c r="AFR3" s="247"/>
      <c r="AFS3" s="247"/>
      <c r="AFT3" s="247"/>
      <c r="AFU3" s="247"/>
      <c r="AFV3" s="247"/>
      <c r="AFW3" s="248"/>
      <c r="AFY3" s="246" t="str">
        <f>CONCATENATE("Tätigkeit Gasverteilung für ",A_Stammdaten!$A75)</f>
        <v xml:space="preserve">Tätigkeit Gasverteilung für </v>
      </c>
      <c r="AFZ3" s="247"/>
      <c r="AGA3" s="247"/>
      <c r="AGB3" s="247"/>
      <c r="AGC3" s="247"/>
      <c r="AGD3" s="247"/>
      <c r="AGE3" s="247"/>
      <c r="AGF3" s="247"/>
      <c r="AGG3" s="247"/>
      <c r="AGH3" s="247"/>
      <c r="AGI3" s="247"/>
      <c r="AGJ3" s="247"/>
      <c r="AGK3" s="247"/>
      <c r="AGL3" s="248"/>
      <c r="AGN3" s="246" t="str">
        <f>CONCATENATE("Tätigkeit Gasverteilung für ",A_Stammdaten!$A76)</f>
        <v xml:space="preserve">Tätigkeit Gasverteilung für </v>
      </c>
      <c r="AGO3" s="247"/>
      <c r="AGP3" s="247"/>
      <c r="AGQ3" s="247"/>
      <c r="AGR3" s="247"/>
      <c r="AGS3" s="247"/>
      <c r="AGT3" s="247"/>
      <c r="AGU3" s="247"/>
      <c r="AGV3" s="247"/>
      <c r="AGW3" s="247"/>
      <c r="AGX3" s="247"/>
      <c r="AGY3" s="247"/>
      <c r="AGZ3" s="247"/>
      <c r="AHA3" s="248"/>
      <c r="AHC3" s="246" t="str">
        <f>CONCATENATE("Tätigkeit Gasverteilung für ",A_Stammdaten!$A77)</f>
        <v xml:space="preserve">Tätigkeit Gasverteilung für </v>
      </c>
      <c r="AHD3" s="247"/>
      <c r="AHE3" s="247"/>
      <c r="AHF3" s="247"/>
      <c r="AHG3" s="247"/>
      <c r="AHH3" s="247"/>
      <c r="AHI3" s="247"/>
      <c r="AHJ3" s="247"/>
      <c r="AHK3" s="247"/>
      <c r="AHL3" s="247"/>
      <c r="AHM3" s="247"/>
      <c r="AHN3" s="247"/>
      <c r="AHO3" s="247"/>
      <c r="AHP3" s="248"/>
      <c r="AHR3" s="246" t="str">
        <f>CONCATENATE("Tätigkeit Gasverteilung für ",A_Stammdaten!$A78)</f>
        <v xml:space="preserve">Tätigkeit Gasverteilung für </v>
      </c>
      <c r="AHS3" s="247"/>
      <c r="AHT3" s="247"/>
      <c r="AHU3" s="247"/>
      <c r="AHV3" s="247"/>
      <c r="AHW3" s="247"/>
      <c r="AHX3" s="247"/>
      <c r="AHY3" s="247"/>
      <c r="AHZ3" s="247"/>
      <c r="AIA3" s="247"/>
      <c r="AIB3" s="247"/>
      <c r="AIC3" s="247"/>
      <c r="AID3" s="247"/>
      <c r="AIE3" s="248"/>
    </row>
    <row r="4" spans="1:915" ht="98.25" customHeight="1" x14ac:dyDescent="0.3">
      <c r="A4" s="434"/>
      <c r="B4" s="435"/>
      <c r="C4" s="337" t="s">
        <v>116</v>
      </c>
      <c r="D4" s="337" t="s">
        <v>77</v>
      </c>
      <c r="E4" s="337" t="s">
        <v>117</v>
      </c>
      <c r="F4" s="337" t="s">
        <v>118</v>
      </c>
      <c r="G4" s="337" t="s">
        <v>119</v>
      </c>
      <c r="H4" s="337" t="s">
        <v>120</v>
      </c>
      <c r="I4" s="337" t="s">
        <v>77</v>
      </c>
      <c r="J4" s="337" t="s">
        <v>117</v>
      </c>
      <c r="K4" s="337" t="s">
        <v>121</v>
      </c>
      <c r="L4" s="337" t="s">
        <v>122</v>
      </c>
      <c r="M4" s="337" t="s">
        <v>123</v>
      </c>
      <c r="N4" s="337" t="s">
        <v>124</v>
      </c>
      <c r="O4" s="337" t="s">
        <v>125</v>
      </c>
      <c r="P4" s="337" t="s">
        <v>126</v>
      </c>
      <c r="Q4" s="337" t="s">
        <v>116</v>
      </c>
      <c r="R4" s="337" t="s">
        <v>77</v>
      </c>
      <c r="S4" s="337" t="s">
        <v>117</v>
      </c>
      <c r="T4" s="337" t="s">
        <v>118</v>
      </c>
      <c r="U4" s="337" t="s">
        <v>119</v>
      </c>
      <c r="V4" s="337" t="s">
        <v>120</v>
      </c>
      <c r="W4" s="337" t="s">
        <v>77</v>
      </c>
      <c r="X4" s="337" t="s">
        <v>117</v>
      </c>
      <c r="Y4" s="337" t="s">
        <v>121</v>
      </c>
      <c r="Z4" s="337" t="s">
        <v>122</v>
      </c>
      <c r="AA4" s="337" t="s">
        <v>123</v>
      </c>
      <c r="AB4" s="337" t="s">
        <v>124</v>
      </c>
      <c r="AC4" s="337" t="s">
        <v>125</v>
      </c>
      <c r="AD4" s="337" t="s">
        <v>126</v>
      </c>
      <c r="AE4" s="476"/>
      <c r="AF4" s="337" t="s">
        <v>116</v>
      </c>
      <c r="AG4" s="337" t="s">
        <v>77</v>
      </c>
      <c r="AH4" s="337" t="s">
        <v>117</v>
      </c>
      <c r="AI4" s="337" t="s">
        <v>118</v>
      </c>
      <c r="AJ4" s="337" t="s">
        <v>119</v>
      </c>
      <c r="AK4" s="337" t="s">
        <v>120</v>
      </c>
      <c r="AL4" s="337" t="s">
        <v>77</v>
      </c>
      <c r="AM4" s="337" t="s">
        <v>117</v>
      </c>
      <c r="AN4" s="337" t="s">
        <v>121</v>
      </c>
      <c r="AO4" s="337" t="s">
        <v>122</v>
      </c>
      <c r="AP4" s="337" t="s">
        <v>123</v>
      </c>
      <c r="AQ4" s="337" t="s">
        <v>124</v>
      </c>
      <c r="AR4" s="337" t="s">
        <v>125</v>
      </c>
      <c r="AS4" s="337" t="s">
        <v>126</v>
      </c>
      <c r="AU4" s="337" t="s">
        <v>116</v>
      </c>
      <c r="AV4" s="337" t="s">
        <v>77</v>
      </c>
      <c r="AW4" s="337" t="s">
        <v>117</v>
      </c>
      <c r="AX4" s="337" t="s">
        <v>118</v>
      </c>
      <c r="AY4" s="337" t="s">
        <v>119</v>
      </c>
      <c r="AZ4" s="337" t="s">
        <v>120</v>
      </c>
      <c r="BA4" s="337" t="s">
        <v>77</v>
      </c>
      <c r="BB4" s="337" t="s">
        <v>117</v>
      </c>
      <c r="BC4" s="337" t="s">
        <v>121</v>
      </c>
      <c r="BD4" s="337" t="s">
        <v>122</v>
      </c>
      <c r="BE4" s="337" t="s">
        <v>123</v>
      </c>
      <c r="BF4" s="337" t="s">
        <v>124</v>
      </c>
      <c r="BG4" s="337" t="s">
        <v>125</v>
      </c>
      <c r="BH4" s="337" t="s">
        <v>126</v>
      </c>
      <c r="BJ4" s="337" t="s">
        <v>116</v>
      </c>
      <c r="BK4" s="337" t="s">
        <v>77</v>
      </c>
      <c r="BL4" s="337" t="s">
        <v>117</v>
      </c>
      <c r="BM4" s="337" t="s">
        <v>118</v>
      </c>
      <c r="BN4" s="337" t="s">
        <v>119</v>
      </c>
      <c r="BO4" s="337" t="s">
        <v>120</v>
      </c>
      <c r="BP4" s="337" t="s">
        <v>77</v>
      </c>
      <c r="BQ4" s="337" t="s">
        <v>117</v>
      </c>
      <c r="BR4" s="337" t="s">
        <v>121</v>
      </c>
      <c r="BS4" s="337" t="s">
        <v>122</v>
      </c>
      <c r="BT4" s="337" t="s">
        <v>123</v>
      </c>
      <c r="BU4" s="337" t="s">
        <v>124</v>
      </c>
      <c r="BV4" s="337" t="s">
        <v>125</v>
      </c>
      <c r="BW4" s="337" t="s">
        <v>126</v>
      </c>
      <c r="BY4" s="337" t="s">
        <v>116</v>
      </c>
      <c r="BZ4" s="337" t="s">
        <v>77</v>
      </c>
      <c r="CA4" s="337" t="s">
        <v>117</v>
      </c>
      <c r="CB4" s="337" t="s">
        <v>118</v>
      </c>
      <c r="CC4" s="337" t="s">
        <v>119</v>
      </c>
      <c r="CD4" s="337" t="s">
        <v>120</v>
      </c>
      <c r="CE4" s="337" t="s">
        <v>77</v>
      </c>
      <c r="CF4" s="337" t="s">
        <v>117</v>
      </c>
      <c r="CG4" s="337" t="s">
        <v>121</v>
      </c>
      <c r="CH4" s="337" t="s">
        <v>122</v>
      </c>
      <c r="CI4" s="337" t="s">
        <v>123</v>
      </c>
      <c r="CJ4" s="337" t="s">
        <v>124</v>
      </c>
      <c r="CK4" s="337" t="s">
        <v>125</v>
      </c>
      <c r="CL4" s="337" t="s">
        <v>126</v>
      </c>
      <c r="CN4" s="337" t="s">
        <v>116</v>
      </c>
      <c r="CO4" s="337" t="s">
        <v>77</v>
      </c>
      <c r="CP4" s="337" t="s">
        <v>117</v>
      </c>
      <c r="CQ4" s="337" t="s">
        <v>118</v>
      </c>
      <c r="CR4" s="337" t="s">
        <v>119</v>
      </c>
      <c r="CS4" s="337" t="s">
        <v>120</v>
      </c>
      <c r="CT4" s="337" t="s">
        <v>77</v>
      </c>
      <c r="CU4" s="337" t="s">
        <v>117</v>
      </c>
      <c r="CV4" s="337" t="s">
        <v>121</v>
      </c>
      <c r="CW4" s="337" t="s">
        <v>122</v>
      </c>
      <c r="CX4" s="337" t="s">
        <v>123</v>
      </c>
      <c r="CY4" s="337" t="s">
        <v>124</v>
      </c>
      <c r="CZ4" s="337" t="s">
        <v>125</v>
      </c>
      <c r="DA4" s="337" t="s">
        <v>126</v>
      </c>
      <c r="DC4" s="337" t="s">
        <v>116</v>
      </c>
      <c r="DD4" s="337" t="s">
        <v>77</v>
      </c>
      <c r="DE4" s="337" t="s">
        <v>117</v>
      </c>
      <c r="DF4" s="337" t="s">
        <v>118</v>
      </c>
      <c r="DG4" s="337" t="s">
        <v>119</v>
      </c>
      <c r="DH4" s="337" t="s">
        <v>120</v>
      </c>
      <c r="DI4" s="337" t="s">
        <v>77</v>
      </c>
      <c r="DJ4" s="337" t="s">
        <v>117</v>
      </c>
      <c r="DK4" s="337" t="s">
        <v>121</v>
      </c>
      <c r="DL4" s="337" t="s">
        <v>122</v>
      </c>
      <c r="DM4" s="337" t="s">
        <v>123</v>
      </c>
      <c r="DN4" s="337" t="s">
        <v>124</v>
      </c>
      <c r="DO4" s="337" t="s">
        <v>125</v>
      </c>
      <c r="DP4" s="337" t="s">
        <v>126</v>
      </c>
      <c r="DR4" s="337" t="s">
        <v>116</v>
      </c>
      <c r="DS4" s="337" t="s">
        <v>77</v>
      </c>
      <c r="DT4" s="337" t="s">
        <v>117</v>
      </c>
      <c r="DU4" s="337" t="s">
        <v>118</v>
      </c>
      <c r="DV4" s="337" t="s">
        <v>119</v>
      </c>
      <c r="DW4" s="337" t="s">
        <v>120</v>
      </c>
      <c r="DX4" s="337" t="s">
        <v>77</v>
      </c>
      <c r="DY4" s="337" t="s">
        <v>117</v>
      </c>
      <c r="DZ4" s="337" t="s">
        <v>121</v>
      </c>
      <c r="EA4" s="337" t="s">
        <v>122</v>
      </c>
      <c r="EB4" s="337" t="s">
        <v>123</v>
      </c>
      <c r="EC4" s="337" t="s">
        <v>124</v>
      </c>
      <c r="ED4" s="337" t="s">
        <v>125</v>
      </c>
      <c r="EE4" s="337" t="s">
        <v>126</v>
      </c>
      <c r="EG4" s="337" t="s">
        <v>116</v>
      </c>
      <c r="EH4" s="337" t="s">
        <v>77</v>
      </c>
      <c r="EI4" s="337" t="s">
        <v>117</v>
      </c>
      <c r="EJ4" s="337" t="s">
        <v>118</v>
      </c>
      <c r="EK4" s="337" t="s">
        <v>119</v>
      </c>
      <c r="EL4" s="337" t="s">
        <v>120</v>
      </c>
      <c r="EM4" s="337" t="s">
        <v>77</v>
      </c>
      <c r="EN4" s="337" t="s">
        <v>117</v>
      </c>
      <c r="EO4" s="337" t="s">
        <v>121</v>
      </c>
      <c r="EP4" s="337" t="s">
        <v>122</v>
      </c>
      <c r="EQ4" s="337" t="s">
        <v>123</v>
      </c>
      <c r="ER4" s="337" t="s">
        <v>124</v>
      </c>
      <c r="ES4" s="337" t="s">
        <v>125</v>
      </c>
      <c r="ET4" s="337" t="s">
        <v>126</v>
      </c>
      <c r="EV4" s="337" t="s">
        <v>116</v>
      </c>
      <c r="EW4" s="337" t="s">
        <v>77</v>
      </c>
      <c r="EX4" s="337" t="s">
        <v>117</v>
      </c>
      <c r="EY4" s="337" t="s">
        <v>118</v>
      </c>
      <c r="EZ4" s="337" t="s">
        <v>119</v>
      </c>
      <c r="FA4" s="337" t="s">
        <v>120</v>
      </c>
      <c r="FB4" s="337" t="s">
        <v>77</v>
      </c>
      <c r="FC4" s="337" t="s">
        <v>117</v>
      </c>
      <c r="FD4" s="337" t="s">
        <v>121</v>
      </c>
      <c r="FE4" s="337" t="s">
        <v>122</v>
      </c>
      <c r="FF4" s="337" t="s">
        <v>123</v>
      </c>
      <c r="FG4" s="337" t="s">
        <v>124</v>
      </c>
      <c r="FH4" s="337" t="s">
        <v>125</v>
      </c>
      <c r="FI4" s="337" t="s">
        <v>126</v>
      </c>
      <c r="FK4" s="337" t="s">
        <v>116</v>
      </c>
      <c r="FL4" s="337" t="s">
        <v>77</v>
      </c>
      <c r="FM4" s="337" t="s">
        <v>117</v>
      </c>
      <c r="FN4" s="337" t="s">
        <v>118</v>
      </c>
      <c r="FO4" s="337" t="s">
        <v>119</v>
      </c>
      <c r="FP4" s="337" t="s">
        <v>120</v>
      </c>
      <c r="FQ4" s="337" t="s">
        <v>77</v>
      </c>
      <c r="FR4" s="337" t="s">
        <v>117</v>
      </c>
      <c r="FS4" s="337" t="s">
        <v>121</v>
      </c>
      <c r="FT4" s="337" t="s">
        <v>122</v>
      </c>
      <c r="FU4" s="337" t="s">
        <v>123</v>
      </c>
      <c r="FV4" s="337" t="s">
        <v>124</v>
      </c>
      <c r="FW4" s="337" t="s">
        <v>125</v>
      </c>
      <c r="FX4" s="337" t="s">
        <v>126</v>
      </c>
      <c r="FZ4" s="337" t="s">
        <v>116</v>
      </c>
      <c r="GA4" s="337" t="s">
        <v>77</v>
      </c>
      <c r="GB4" s="337" t="s">
        <v>117</v>
      </c>
      <c r="GC4" s="337" t="s">
        <v>118</v>
      </c>
      <c r="GD4" s="337" t="s">
        <v>119</v>
      </c>
      <c r="GE4" s="337" t="s">
        <v>120</v>
      </c>
      <c r="GF4" s="337" t="s">
        <v>77</v>
      </c>
      <c r="GG4" s="337" t="s">
        <v>117</v>
      </c>
      <c r="GH4" s="337" t="s">
        <v>121</v>
      </c>
      <c r="GI4" s="337" t="s">
        <v>122</v>
      </c>
      <c r="GJ4" s="337" t="s">
        <v>123</v>
      </c>
      <c r="GK4" s="337" t="s">
        <v>124</v>
      </c>
      <c r="GL4" s="337" t="s">
        <v>125</v>
      </c>
      <c r="GM4" s="337" t="s">
        <v>126</v>
      </c>
      <c r="GO4" s="337" t="s">
        <v>116</v>
      </c>
      <c r="GP4" s="337" t="s">
        <v>77</v>
      </c>
      <c r="GQ4" s="337" t="s">
        <v>117</v>
      </c>
      <c r="GR4" s="337" t="s">
        <v>118</v>
      </c>
      <c r="GS4" s="337" t="s">
        <v>119</v>
      </c>
      <c r="GT4" s="337" t="s">
        <v>120</v>
      </c>
      <c r="GU4" s="337" t="s">
        <v>77</v>
      </c>
      <c r="GV4" s="337" t="s">
        <v>117</v>
      </c>
      <c r="GW4" s="337" t="s">
        <v>121</v>
      </c>
      <c r="GX4" s="337" t="s">
        <v>122</v>
      </c>
      <c r="GY4" s="337" t="s">
        <v>123</v>
      </c>
      <c r="GZ4" s="337" t="s">
        <v>124</v>
      </c>
      <c r="HA4" s="337" t="s">
        <v>125</v>
      </c>
      <c r="HB4" s="337" t="s">
        <v>126</v>
      </c>
      <c r="HD4" s="337" t="s">
        <v>116</v>
      </c>
      <c r="HE4" s="337" t="s">
        <v>77</v>
      </c>
      <c r="HF4" s="337" t="s">
        <v>117</v>
      </c>
      <c r="HG4" s="337" t="s">
        <v>118</v>
      </c>
      <c r="HH4" s="337" t="s">
        <v>119</v>
      </c>
      <c r="HI4" s="337" t="s">
        <v>120</v>
      </c>
      <c r="HJ4" s="337" t="s">
        <v>77</v>
      </c>
      <c r="HK4" s="337" t="s">
        <v>117</v>
      </c>
      <c r="HL4" s="337" t="s">
        <v>121</v>
      </c>
      <c r="HM4" s="337" t="s">
        <v>122</v>
      </c>
      <c r="HN4" s="337" t="s">
        <v>123</v>
      </c>
      <c r="HO4" s="337" t="s">
        <v>124</v>
      </c>
      <c r="HP4" s="337" t="s">
        <v>125</v>
      </c>
      <c r="HQ4" s="337" t="s">
        <v>126</v>
      </c>
      <c r="HS4" s="337" t="s">
        <v>116</v>
      </c>
      <c r="HT4" s="337" t="s">
        <v>77</v>
      </c>
      <c r="HU4" s="337" t="s">
        <v>117</v>
      </c>
      <c r="HV4" s="337" t="s">
        <v>118</v>
      </c>
      <c r="HW4" s="337" t="s">
        <v>119</v>
      </c>
      <c r="HX4" s="337" t="s">
        <v>120</v>
      </c>
      <c r="HY4" s="337" t="s">
        <v>77</v>
      </c>
      <c r="HZ4" s="337" t="s">
        <v>117</v>
      </c>
      <c r="IA4" s="337" t="s">
        <v>121</v>
      </c>
      <c r="IB4" s="337" t="s">
        <v>122</v>
      </c>
      <c r="IC4" s="337" t="s">
        <v>123</v>
      </c>
      <c r="ID4" s="337" t="s">
        <v>124</v>
      </c>
      <c r="IE4" s="337" t="s">
        <v>125</v>
      </c>
      <c r="IF4" s="337" t="s">
        <v>126</v>
      </c>
      <c r="IH4" s="337" t="s">
        <v>116</v>
      </c>
      <c r="II4" s="337" t="s">
        <v>77</v>
      </c>
      <c r="IJ4" s="337" t="s">
        <v>117</v>
      </c>
      <c r="IK4" s="337" t="s">
        <v>118</v>
      </c>
      <c r="IL4" s="337" t="s">
        <v>119</v>
      </c>
      <c r="IM4" s="337" t="s">
        <v>120</v>
      </c>
      <c r="IN4" s="337" t="s">
        <v>77</v>
      </c>
      <c r="IO4" s="337" t="s">
        <v>117</v>
      </c>
      <c r="IP4" s="337" t="s">
        <v>121</v>
      </c>
      <c r="IQ4" s="337" t="s">
        <v>122</v>
      </c>
      <c r="IR4" s="337" t="s">
        <v>123</v>
      </c>
      <c r="IS4" s="337" t="s">
        <v>124</v>
      </c>
      <c r="IT4" s="337" t="s">
        <v>125</v>
      </c>
      <c r="IU4" s="337" t="s">
        <v>126</v>
      </c>
      <c r="IW4" s="337" t="s">
        <v>116</v>
      </c>
      <c r="IX4" s="337" t="s">
        <v>77</v>
      </c>
      <c r="IY4" s="337" t="s">
        <v>117</v>
      </c>
      <c r="IZ4" s="337" t="s">
        <v>118</v>
      </c>
      <c r="JA4" s="337" t="s">
        <v>119</v>
      </c>
      <c r="JB4" s="337" t="s">
        <v>120</v>
      </c>
      <c r="JC4" s="337" t="s">
        <v>77</v>
      </c>
      <c r="JD4" s="337" t="s">
        <v>117</v>
      </c>
      <c r="JE4" s="337" t="s">
        <v>121</v>
      </c>
      <c r="JF4" s="337" t="s">
        <v>122</v>
      </c>
      <c r="JG4" s="337" t="s">
        <v>123</v>
      </c>
      <c r="JH4" s="337" t="s">
        <v>124</v>
      </c>
      <c r="JI4" s="337" t="s">
        <v>125</v>
      </c>
      <c r="JJ4" s="337" t="s">
        <v>126</v>
      </c>
      <c r="JL4" s="337" t="s">
        <v>116</v>
      </c>
      <c r="JM4" s="337" t="s">
        <v>77</v>
      </c>
      <c r="JN4" s="337" t="s">
        <v>117</v>
      </c>
      <c r="JO4" s="337" t="s">
        <v>118</v>
      </c>
      <c r="JP4" s="337" t="s">
        <v>119</v>
      </c>
      <c r="JQ4" s="337" t="s">
        <v>120</v>
      </c>
      <c r="JR4" s="337" t="s">
        <v>77</v>
      </c>
      <c r="JS4" s="337" t="s">
        <v>117</v>
      </c>
      <c r="JT4" s="337" t="s">
        <v>121</v>
      </c>
      <c r="JU4" s="337" t="s">
        <v>122</v>
      </c>
      <c r="JV4" s="337" t="s">
        <v>123</v>
      </c>
      <c r="JW4" s="337" t="s">
        <v>124</v>
      </c>
      <c r="JX4" s="337" t="s">
        <v>125</v>
      </c>
      <c r="JY4" s="337" t="s">
        <v>126</v>
      </c>
      <c r="KA4" s="337" t="s">
        <v>116</v>
      </c>
      <c r="KB4" s="337" t="s">
        <v>77</v>
      </c>
      <c r="KC4" s="337" t="s">
        <v>117</v>
      </c>
      <c r="KD4" s="337" t="s">
        <v>118</v>
      </c>
      <c r="KE4" s="337" t="s">
        <v>119</v>
      </c>
      <c r="KF4" s="337" t="s">
        <v>120</v>
      </c>
      <c r="KG4" s="337" t="s">
        <v>77</v>
      </c>
      <c r="KH4" s="337" t="s">
        <v>117</v>
      </c>
      <c r="KI4" s="337" t="s">
        <v>121</v>
      </c>
      <c r="KJ4" s="337" t="s">
        <v>122</v>
      </c>
      <c r="KK4" s="337" t="s">
        <v>123</v>
      </c>
      <c r="KL4" s="337" t="s">
        <v>124</v>
      </c>
      <c r="KM4" s="337" t="s">
        <v>125</v>
      </c>
      <c r="KN4" s="337" t="s">
        <v>126</v>
      </c>
      <c r="KP4" s="337" t="s">
        <v>116</v>
      </c>
      <c r="KQ4" s="337" t="s">
        <v>77</v>
      </c>
      <c r="KR4" s="337" t="s">
        <v>117</v>
      </c>
      <c r="KS4" s="337" t="s">
        <v>118</v>
      </c>
      <c r="KT4" s="337" t="s">
        <v>119</v>
      </c>
      <c r="KU4" s="337" t="s">
        <v>120</v>
      </c>
      <c r="KV4" s="337" t="s">
        <v>77</v>
      </c>
      <c r="KW4" s="337" t="s">
        <v>117</v>
      </c>
      <c r="KX4" s="337" t="s">
        <v>121</v>
      </c>
      <c r="KY4" s="337" t="s">
        <v>122</v>
      </c>
      <c r="KZ4" s="337" t="s">
        <v>123</v>
      </c>
      <c r="LA4" s="337" t="s">
        <v>124</v>
      </c>
      <c r="LB4" s="337" t="s">
        <v>125</v>
      </c>
      <c r="LC4" s="337" t="s">
        <v>126</v>
      </c>
      <c r="LE4" s="337" t="s">
        <v>116</v>
      </c>
      <c r="LF4" s="337" t="s">
        <v>77</v>
      </c>
      <c r="LG4" s="337" t="s">
        <v>117</v>
      </c>
      <c r="LH4" s="337" t="s">
        <v>118</v>
      </c>
      <c r="LI4" s="337" t="s">
        <v>119</v>
      </c>
      <c r="LJ4" s="337" t="s">
        <v>120</v>
      </c>
      <c r="LK4" s="337" t="s">
        <v>77</v>
      </c>
      <c r="LL4" s="337" t="s">
        <v>117</v>
      </c>
      <c r="LM4" s="337" t="s">
        <v>121</v>
      </c>
      <c r="LN4" s="337" t="s">
        <v>122</v>
      </c>
      <c r="LO4" s="337" t="s">
        <v>123</v>
      </c>
      <c r="LP4" s="337" t="s">
        <v>124</v>
      </c>
      <c r="LQ4" s="337" t="s">
        <v>125</v>
      </c>
      <c r="LR4" s="337" t="s">
        <v>126</v>
      </c>
      <c r="LT4" s="337" t="s">
        <v>116</v>
      </c>
      <c r="LU4" s="337" t="s">
        <v>77</v>
      </c>
      <c r="LV4" s="337" t="s">
        <v>117</v>
      </c>
      <c r="LW4" s="337" t="s">
        <v>118</v>
      </c>
      <c r="LX4" s="337" t="s">
        <v>119</v>
      </c>
      <c r="LY4" s="337" t="s">
        <v>120</v>
      </c>
      <c r="LZ4" s="337" t="s">
        <v>77</v>
      </c>
      <c r="MA4" s="337" t="s">
        <v>117</v>
      </c>
      <c r="MB4" s="337" t="s">
        <v>121</v>
      </c>
      <c r="MC4" s="337" t="s">
        <v>122</v>
      </c>
      <c r="MD4" s="337" t="s">
        <v>123</v>
      </c>
      <c r="ME4" s="337" t="s">
        <v>124</v>
      </c>
      <c r="MF4" s="337" t="s">
        <v>125</v>
      </c>
      <c r="MG4" s="337" t="s">
        <v>126</v>
      </c>
      <c r="MI4" s="337" t="s">
        <v>116</v>
      </c>
      <c r="MJ4" s="337" t="s">
        <v>77</v>
      </c>
      <c r="MK4" s="337" t="s">
        <v>117</v>
      </c>
      <c r="ML4" s="337" t="s">
        <v>118</v>
      </c>
      <c r="MM4" s="337" t="s">
        <v>119</v>
      </c>
      <c r="MN4" s="337" t="s">
        <v>120</v>
      </c>
      <c r="MO4" s="337" t="s">
        <v>77</v>
      </c>
      <c r="MP4" s="337" t="s">
        <v>117</v>
      </c>
      <c r="MQ4" s="337" t="s">
        <v>121</v>
      </c>
      <c r="MR4" s="337" t="s">
        <v>122</v>
      </c>
      <c r="MS4" s="337" t="s">
        <v>123</v>
      </c>
      <c r="MT4" s="337" t="s">
        <v>124</v>
      </c>
      <c r="MU4" s="337" t="s">
        <v>125</v>
      </c>
      <c r="MV4" s="337" t="s">
        <v>126</v>
      </c>
      <c r="MX4" s="337" t="s">
        <v>116</v>
      </c>
      <c r="MY4" s="337" t="s">
        <v>77</v>
      </c>
      <c r="MZ4" s="337" t="s">
        <v>117</v>
      </c>
      <c r="NA4" s="337" t="s">
        <v>118</v>
      </c>
      <c r="NB4" s="337" t="s">
        <v>119</v>
      </c>
      <c r="NC4" s="337" t="s">
        <v>120</v>
      </c>
      <c r="ND4" s="337" t="s">
        <v>77</v>
      </c>
      <c r="NE4" s="337" t="s">
        <v>117</v>
      </c>
      <c r="NF4" s="337" t="s">
        <v>121</v>
      </c>
      <c r="NG4" s="337" t="s">
        <v>122</v>
      </c>
      <c r="NH4" s="337" t="s">
        <v>123</v>
      </c>
      <c r="NI4" s="337" t="s">
        <v>124</v>
      </c>
      <c r="NJ4" s="337" t="s">
        <v>125</v>
      </c>
      <c r="NK4" s="337" t="s">
        <v>126</v>
      </c>
      <c r="NM4" s="337" t="s">
        <v>116</v>
      </c>
      <c r="NN4" s="337" t="s">
        <v>77</v>
      </c>
      <c r="NO4" s="337" t="s">
        <v>117</v>
      </c>
      <c r="NP4" s="337" t="s">
        <v>118</v>
      </c>
      <c r="NQ4" s="337" t="s">
        <v>119</v>
      </c>
      <c r="NR4" s="337" t="s">
        <v>120</v>
      </c>
      <c r="NS4" s="337" t="s">
        <v>77</v>
      </c>
      <c r="NT4" s="337" t="s">
        <v>117</v>
      </c>
      <c r="NU4" s="337" t="s">
        <v>121</v>
      </c>
      <c r="NV4" s="337" t="s">
        <v>122</v>
      </c>
      <c r="NW4" s="337" t="s">
        <v>123</v>
      </c>
      <c r="NX4" s="337" t="s">
        <v>124</v>
      </c>
      <c r="NY4" s="337" t="s">
        <v>125</v>
      </c>
      <c r="NZ4" s="337" t="s">
        <v>126</v>
      </c>
      <c r="OB4" s="337" t="s">
        <v>116</v>
      </c>
      <c r="OC4" s="337" t="s">
        <v>77</v>
      </c>
      <c r="OD4" s="337" t="s">
        <v>117</v>
      </c>
      <c r="OE4" s="337" t="s">
        <v>118</v>
      </c>
      <c r="OF4" s="337" t="s">
        <v>119</v>
      </c>
      <c r="OG4" s="337" t="s">
        <v>120</v>
      </c>
      <c r="OH4" s="337" t="s">
        <v>77</v>
      </c>
      <c r="OI4" s="337" t="s">
        <v>117</v>
      </c>
      <c r="OJ4" s="337" t="s">
        <v>121</v>
      </c>
      <c r="OK4" s="337" t="s">
        <v>122</v>
      </c>
      <c r="OL4" s="337" t="s">
        <v>123</v>
      </c>
      <c r="OM4" s="337" t="s">
        <v>124</v>
      </c>
      <c r="ON4" s="337" t="s">
        <v>125</v>
      </c>
      <c r="OO4" s="337" t="s">
        <v>126</v>
      </c>
      <c r="OQ4" s="337" t="s">
        <v>116</v>
      </c>
      <c r="OR4" s="337" t="s">
        <v>77</v>
      </c>
      <c r="OS4" s="337" t="s">
        <v>117</v>
      </c>
      <c r="OT4" s="337" t="s">
        <v>118</v>
      </c>
      <c r="OU4" s="337" t="s">
        <v>119</v>
      </c>
      <c r="OV4" s="337" t="s">
        <v>120</v>
      </c>
      <c r="OW4" s="337" t="s">
        <v>77</v>
      </c>
      <c r="OX4" s="337" t="s">
        <v>117</v>
      </c>
      <c r="OY4" s="337" t="s">
        <v>121</v>
      </c>
      <c r="OZ4" s="337" t="s">
        <v>122</v>
      </c>
      <c r="PA4" s="337" t="s">
        <v>123</v>
      </c>
      <c r="PB4" s="337" t="s">
        <v>124</v>
      </c>
      <c r="PC4" s="337" t="s">
        <v>125</v>
      </c>
      <c r="PD4" s="337" t="s">
        <v>126</v>
      </c>
      <c r="PF4" s="337" t="s">
        <v>116</v>
      </c>
      <c r="PG4" s="337" t="s">
        <v>77</v>
      </c>
      <c r="PH4" s="337" t="s">
        <v>117</v>
      </c>
      <c r="PI4" s="337" t="s">
        <v>118</v>
      </c>
      <c r="PJ4" s="337" t="s">
        <v>119</v>
      </c>
      <c r="PK4" s="337" t="s">
        <v>120</v>
      </c>
      <c r="PL4" s="337" t="s">
        <v>77</v>
      </c>
      <c r="PM4" s="337" t="s">
        <v>117</v>
      </c>
      <c r="PN4" s="337" t="s">
        <v>121</v>
      </c>
      <c r="PO4" s="337" t="s">
        <v>122</v>
      </c>
      <c r="PP4" s="337" t="s">
        <v>123</v>
      </c>
      <c r="PQ4" s="337" t="s">
        <v>124</v>
      </c>
      <c r="PR4" s="337" t="s">
        <v>125</v>
      </c>
      <c r="PS4" s="337" t="s">
        <v>126</v>
      </c>
      <c r="PU4" s="337" t="s">
        <v>116</v>
      </c>
      <c r="PV4" s="337" t="s">
        <v>77</v>
      </c>
      <c r="PW4" s="337" t="s">
        <v>117</v>
      </c>
      <c r="PX4" s="337" t="s">
        <v>118</v>
      </c>
      <c r="PY4" s="337" t="s">
        <v>119</v>
      </c>
      <c r="PZ4" s="337" t="s">
        <v>120</v>
      </c>
      <c r="QA4" s="337" t="s">
        <v>77</v>
      </c>
      <c r="QB4" s="337" t="s">
        <v>117</v>
      </c>
      <c r="QC4" s="337" t="s">
        <v>121</v>
      </c>
      <c r="QD4" s="337" t="s">
        <v>122</v>
      </c>
      <c r="QE4" s="337" t="s">
        <v>123</v>
      </c>
      <c r="QF4" s="337" t="s">
        <v>124</v>
      </c>
      <c r="QG4" s="337" t="s">
        <v>125</v>
      </c>
      <c r="QH4" s="337" t="s">
        <v>126</v>
      </c>
      <c r="QJ4" s="337" t="s">
        <v>116</v>
      </c>
      <c r="QK4" s="337" t="s">
        <v>77</v>
      </c>
      <c r="QL4" s="337" t="s">
        <v>117</v>
      </c>
      <c r="QM4" s="337" t="s">
        <v>118</v>
      </c>
      <c r="QN4" s="337" t="s">
        <v>119</v>
      </c>
      <c r="QO4" s="337" t="s">
        <v>120</v>
      </c>
      <c r="QP4" s="337" t="s">
        <v>77</v>
      </c>
      <c r="QQ4" s="337" t="s">
        <v>117</v>
      </c>
      <c r="QR4" s="337" t="s">
        <v>121</v>
      </c>
      <c r="QS4" s="337" t="s">
        <v>122</v>
      </c>
      <c r="QT4" s="337" t="s">
        <v>123</v>
      </c>
      <c r="QU4" s="337" t="s">
        <v>124</v>
      </c>
      <c r="QV4" s="337" t="s">
        <v>125</v>
      </c>
      <c r="QW4" s="337" t="s">
        <v>126</v>
      </c>
      <c r="QY4" s="337" t="s">
        <v>116</v>
      </c>
      <c r="QZ4" s="337" t="s">
        <v>77</v>
      </c>
      <c r="RA4" s="337" t="s">
        <v>117</v>
      </c>
      <c r="RB4" s="337" t="s">
        <v>118</v>
      </c>
      <c r="RC4" s="337" t="s">
        <v>119</v>
      </c>
      <c r="RD4" s="337" t="s">
        <v>120</v>
      </c>
      <c r="RE4" s="337" t="s">
        <v>77</v>
      </c>
      <c r="RF4" s="337" t="s">
        <v>117</v>
      </c>
      <c r="RG4" s="337" t="s">
        <v>121</v>
      </c>
      <c r="RH4" s="337" t="s">
        <v>122</v>
      </c>
      <c r="RI4" s="337" t="s">
        <v>123</v>
      </c>
      <c r="RJ4" s="337" t="s">
        <v>124</v>
      </c>
      <c r="RK4" s="337" t="s">
        <v>125</v>
      </c>
      <c r="RL4" s="337" t="s">
        <v>126</v>
      </c>
      <c r="RN4" s="337" t="s">
        <v>116</v>
      </c>
      <c r="RO4" s="337" t="s">
        <v>77</v>
      </c>
      <c r="RP4" s="337" t="s">
        <v>117</v>
      </c>
      <c r="RQ4" s="337" t="s">
        <v>118</v>
      </c>
      <c r="RR4" s="337" t="s">
        <v>119</v>
      </c>
      <c r="RS4" s="337" t="s">
        <v>120</v>
      </c>
      <c r="RT4" s="337" t="s">
        <v>77</v>
      </c>
      <c r="RU4" s="337" t="s">
        <v>117</v>
      </c>
      <c r="RV4" s="337" t="s">
        <v>121</v>
      </c>
      <c r="RW4" s="337" t="s">
        <v>122</v>
      </c>
      <c r="RX4" s="337" t="s">
        <v>123</v>
      </c>
      <c r="RY4" s="337" t="s">
        <v>124</v>
      </c>
      <c r="RZ4" s="337" t="s">
        <v>125</v>
      </c>
      <c r="SA4" s="337" t="s">
        <v>126</v>
      </c>
      <c r="SC4" s="337" t="s">
        <v>116</v>
      </c>
      <c r="SD4" s="337" t="s">
        <v>77</v>
      </c>
      <c r="SE4" s="337" t="s">
        <v>117</v>
      </c>
      <c r="SF4" s="337" t="s">
        <v>118</v>
      </c>
      <c r="SG4" s="337" t="s">
        <v>119</v>
      </c>
      <c r="SH4" s="337" t="s">
        <v>120</v>
      </c>
      <c r="SI4" s="337" t="s">
        <v>77</v>
      </c>
      <c r="SJ4" s="337" t="s">
        <v>117</v>
      </c>
      <c r="SK4" s="337" t="s">
        <v>121</v>
      </c>
      <c r="SL4" s="337" t="s">
        <v>122</v>
      </c>
      <c r="SM4" s="337" t="s">
        <v>123</v>
      </c>
      <c r="SN4" s="337" t="s">
        <v>124</v>
      </c>
      <c r="SO4" s="337" t="s">
        <v>125</v>
      </c>
      <c r="SP4" s="337" t="s">
        <v>126</v>
      </c>
      <c r="SR4" s="337" t="s">
        <v>116</v>
      </c>
      <c r="SS4" s="337" t="s">
        <v>77</v>
      </c>
      <c r="ST4" s="337" t="s">
        <v>117</v>
      </c>
      <c r="SU4" s="337" t="s">
        <v>118</v>
      </c>
      <c r="SV4" s="337" t="s">
        <v>119</v>
      </c>
      <c r="SW4" s="337" t="s">
        <v>120</v>
      </c>
      <c r="SX4" s="337" t="s">
        <v>77</v>
      </c>
      <c r="SY4" s="337" t="s">
        <v>117</v>
      </c>
      <c r="SZ4" s="337" t="s">
        <v>121</v>
      </c>
      <c r="TA4" s="337" t="s">
        <v>122</v>
      </c>
      <c r="TB4" s="337" t="s">
        <v>123</v>
      </c>
      <c r="TC4" s="337" t="s">
        <v>124</v>
      </c>
      <c r="TD4" s="337" t="s">
        <v>125</v>
      </c>
      <c r="TE4" s="337" t="s">
        <v>126</v>
      </c>
      <c r="TG4" s="337" t="s">
        <v>116</v>
      </c>
      <c r="TH4" s="337" t="s">
        <v>77</v>
      </c>
      <c r="TI4" s="337" t="s">
        <v>117</v>
      </c>
      <c r="TJ4" s="337" t="s">
        <v>118</v>
      </c>
      <c r="TK4" s="337" t="s">
        <v>119</v>
      </c>
      <c r="TL4" s="337" t="s">
        <v>120</v>
      </c>
      <c r="TM4" s="337" t="s">
        <v>77</v>
      </c>
      <c r="TN4" s="337" t="s">
        <v>117</v>
      </c>
      <c r="TO4" s="337" t="s">
        <v>121</v>
      </c>
      <c r="TP4" s="337" t="s">
        <v>122</v>
      </c>
      <c r="TQ4" s="337" t="s">
        <v>123</v>
      </c>
      <c r="TR4" s="337" t="s">
        <v>124</v>
      </c>
      <c r="TS4" s="337" t="s">
        <v>125</v>
      </c>
      <c r="TT4" s="337" t="s">
        <v>126</v>
      </c>
      <c r="TV4" s="337" t="s">
        <v>116</v>
      </c>
      <c r="TW4" s="337" t="s">
        <v>77</v>
      </c>
      <c r="TX4" s="337" t="s">
        <v>117</v>
      </c>
      <c r="TY4" s="337" t="s">
        <v>118</v>
      </c>
      <c r="TZ4" s="337" t="s">
        <v>119</v>
      </c>
      <c r="UA4" s="337" t="s">
        <v>120</v>
      </c>
      <c r="UB4" s="337" t="s">
        <v>77</v>
      </c>
      <c r="UC4" s="337" t="s">
        <v>117</v>
      </c>
      <c r="UD4" s="337" t="s">
        <v>121</v>
      </c>
      <c r="UE4" s="337" t="s">
        <v>122</v>
      </c>
      <c r="UF4" s="337" t="s">
        <v>123</v>
      </c>
      <c r="UG4" s="337" t="s">
        <v>124</v>
      </c>
      <c r="UH4" s="337" t="s">
        <v>125</v>
      </c>
      <c r="UI4" s="337" t="s">
        <v>126</v>
      </c>
      <c r="UK4" s="337" t="s">
        <v>116</v>
      </c>
      <c r="UL4" s="337" t="s">
        <v>77</v>
      </c>
      <c r="UM4" s="337" t="s">
        <v>117</v>
      </c>
      <c r="UN4" s="337" t="s">
        <v>118</v>
      </c>
      <c r="UO4" s="337" t="s">
        <v>119</v>
      </c>
      <c r="UP4" s="337" t="s">
        <v>120</v>
      </c>
      <c r="UQ4" s="337" t="s">
        <v>77</v>
      </c>
      <c r="UR4" s="337" t="s">
        <v>117</v>
      </c>
      <c r="US4" s="337" t="s">
        <v>121</v>
      </c>
      <c r="UT4" s="337" t="s">
        <v>122</v>
      </c>
      <c r="UU4" s="337" t="s">
        <v>123</v>
      </c>
      <c r="UV4" s="337" t="s">
        <v>124</v>
      </c>
      <c r="UW4" s="337" t="s">
        <v>125</v>
      </c>
      <c r="UX4" s="337" t="s">
        <v>126</v>
      </c>
      <c r="UZ4" s="337" t="s">
        <v>116</v>
      </c>
      <c r="VA4" s="337" t="s">
        <v>77</v>
      </c>
      <c r="VB4" s="337" t="s">
        <v>117</v>
      </c>
      <c r="VC4" s="337" t="s">
        <v>118</v>
      </c>
      <c r="VD4" s="337" t="s">
        <v>119</v>
      </c>
      <c r="VE4" s="337" t="s">
        <v>120</v>
      </c>
      <c r="VF4" s="337" t="s">
        <v>77</v>
      </c>
      <c r="VG4" s="337" t="s">
        <v>117</v>
      </c>
      <c r="VH4" s="337" t="s">
        <v>121</v>
      </c>
      <c r="VI4" s="337" t="s">
        <v>122</v>
      </c>
      <c r="VJ4" s="337" t="s">
        <v>123</v>
      </c>
      <c r="VK4" s="337" t="s">
        <v>124</v>
      </c>
      <c r="VL4" s="337" t="s">
        <v>125</v>
      </c>
      <c r="VM4" s="337" t="s">
        <v>126</v>
      </c>
      <c r="VO4" s="337" t="s">
        <v>116</v>
      </c>
      <c r="VP4" s="337" t="s">
        <v>77</v>
      </c>
      <c r="VQ4" s="337" t="s">
        <v>117</v>
      </c>
      <c r="VR4" s="337" t="s">
        <v>118</v>
      </c>
      <c r="VS4" s="337" t="s">
        <v>119</v>
      </c>
      <c r="VT4" s="337" t="s">
        <v>120</v>
      </c>
      <c r="VU4" s="337" t="s">
        <v>77</v>
      </c>
      <c r="VV4" s="337" t="s">
        <v>117</v>
      </c>
      <c r="VW4" s="337" t="s">
        <v>121</v>
      </c>
      <c r="VX4" s="337" t="s">
        <v>122</v>
      </c>
      <c r="VY4" s="337" t="s">
        <v>123</v>
      </c>
      <c r="VZ4" s="337" t="s">
        <v>124</v>
      </c>
      <c r="WA4" s="337" t="s">
        <v>125</v>
      </c>
      <c r="WB4" s="337" t="s">
        <v>126</v>
      </c>
      <c r="WD4" s="337" t="s">
        <v>116</v>
      </c>
      <c r="WE4" s="337" t="s">
        <v>77</v>
      </c>
      <c r="WF4" s="337" t="s">
        <v>117</v>
      </c>
      <c r="WG4" s="337" t="s">
        <v>118</v>
      </c>
      <c r="WH4" s="337" t="s">
        <v>119</v>
      </c>
      <c r="WI4" s="337" t="s">
        <v>120</v>
      </c>
      <c r="WJ4" s="337" t="s">
        <v>77</v>
      </c>
      <c r="WK4" s="337" t="s">
        <v>117</v>
      </c>
      <c r="WL4" s="337" t="s">
        <v>121</v>
      </c>
      <c r="WM4" s="337" t="s">
        <v>122</v>
      </c>
      <c r="WN4" s="337" t="s">
        <v>123</v>
      </c>
      <c r="WO4" s="337" t="s">
        <v>124</v>
      </c>
      <c r="WP4" s="337" t="s">
        <v>125</v>
      </c>
      <c r="WQ4" s="337" t="s">
        <v>126</v>
      </c>
      <c r="WS4" s="337" t="s">
        <v>116</v>
      </c>
      <c r="WT4" s="337" t="s">
        <v>77</v>
      </c>
      <c r="WU4" s="337" t="s">
        <v>117</v>
      </c>
      <c r="WV4" s="337" t="s">
        <v>118</v>
      </c>
      <c r="WW4" s="337" t="s">
        <v>119</v>
      </c>
      <c r="WX4" s="337" t="s">
        <v>120</v>
      </c>
      <c r="WY4" s="337" t="s">
        <v>77</v>
      </c>
      <c r="WZ4" s="337" t="s">
        <v>117</v>
      </c>
      <c r="XA4" s="337" t="s">
        <v>121</v>
      </c>
      <c r="XB4" s="337" t="s">
        <v>122</v>
      </c>
      <c r="XC4" s="337" t="s">
        <v>123</v>
      </c>
      <c r="XD4" s="337" t="s">
        <v>124</v>
      </c>
      <c r="XE4" s="337" t="s">
        <v>125</v>
      </c>
      <c r="XF4" s="337" t="s">
        <v>126</v>
      </c>
      <c r="XH4" s="337" t="s">
        <v>116</v>
      </c>
      <c r="XI4" s="337" t="s">
        <v>77</v>
      </c>
      <c r="XJ4" s="337" t="s">
        <v>117</v>
      </c>
      <c r="XK4" s="337" t="s">
        <v>118</v>
      </c>
      <c r="XL4" s="337" t="s">
        <v>119</v>
      </c>
      <c r="XM4" s="337" t="s">
        <v>120</v>
      </c>
      <c r="XN4" s="337" t="s">
        <v>77</v>
      </c>
      <c r="XO4" s="337" t="s">
        <v>117</v>
      </c>
      <c r="XP4" s="337" t="s">
        <v>121</v>
      </c>
      <c r="XQ4" s="337" t="s">
        <v>122</v>
      </c>
      <c r="XR4" s="337" t="s">
        <v>123</v>
      </c>
      <c r="XS4" s="337" t="s">
        <v>124</v>
      </c>
      <c r="XT4" s="337" t="s">
        <v>125</v>
      </c>
      <c r="XU4" s="337" t="s">
        <v>126</v>
      </c>
      <c r="XW4" s="337" t="s">
        <v>116</v>
      </c>
      <c r="XX4" s="337" t="s">
        <v>77</v>
      </c>
      <c r="XY4" s="337" t="s">
        <v>117</v>
      </c>
      <c r="XZ4" s="337" t="s">
        <v>118</v>
      </c>
      <c r="YA4" s="337" t="s">
        <v>119</v>
      </c>
      <c r="YB4" s="337" t="s">
        <v>120</v>
      </c>
      <c r="YC4" s="337" t="s">
        <v>77</v>
      </c>
      <c r="YD4" s="337" t="s">
        <v>117</v>
      </c>
      <c r="YE4" s="337" t="s">
        <v>121</v>
      </c>
      <c r="YF4" s="337" t="s">
        <v>122</v>
      </c>
      <c r="YG4" s="337" t="s">
        <v>123</v>
      </c>
      <c r="YH4" s="337" t="s">
        <v>124</v>
      </c>
      <c r="YI4" s="337" t="s">
        <v>125</v>
      </c>
      <c r="YJ4" s="337" t="s">
        <v>126</v>
      </c>
      <c r="YL4" s="337" t="s">
        <v>116</v>
      </c>
      <c r="YM4" s="337" t="s">
        <v>77</v>
      </c>
      <c r="YN4" s="337" t="s">
        <v>117</v>
      </c>
      <c r="YO4" s="337" t="s">
        <v>118</v>
      </c>
      <c r="YP4" s="337" t="s">
        <v>119</v>
      </c>
      <c r="YQ4" s="337" t="s">
        <v>120</v>
      </c>
      <c r="YR4" s="337" t="s">
        <v>77</v>
      </c>
      <c r="YS4" s="337" t="s">
        <v>117</v>
      </c>
      <c r="YT4" s="337" t="s">
        <v>121</v>
      </c>
      <c r="YU4" s="337" t="s">
        <v>122</v>
      </c>
      <c r="YV4" s="337" t="s">
        <v>123</v>
      </c>
      <c r="YW4" s="337" t="s">
        <v>124</v>
      </c>
      <c r="YX4" s="337" t="s">
        <v>125</v>
      </c>
      <c r="YY4" s="337" t="s">
        <v>126</v>
      </c>
      <c r="ZA4" s="337" t="s">
        <v>116</v>
      </c>
      <c r="ZB4" s="337" t="s">
        <v>77</v>
      </c>
      <c r="ZC4" s="337" t="s">
        <v>117</v>
      </c>
      <c r="ZD4" s="337" t="s">
        <v>118</v>
      </c>
      <c r="ZE4" s="337" t="s">
        <v>119</v>
      </c>
      <c r="ZF4" s="337" t="s">
        <v>120</v>
      </c>
      <c r="ZG4" s="337" t="s">
        <v>77</v>
      </c>
      <c r="ZH4" s="337" t="s">
        <v>117</v>
      </c>
      <c r="ZI4" s="337" t="s">
        <v>121</v>
      </c>
      <c r="ZJ4" s="337" t="s">
        <v>122</v>
      </c>
      <c r="ZK4" s="337" t="s">
        <v>123</v>
      </c>
      <c r="ZL4" s="337" t="s">
        <v>124</v>
      </c>
      <c r="ZM4" s="337" t="s">
        <v>125</v>
      </c>
      <c r="ZN4" s="337" t="s">
        <v>126</v>
      </c>
      <c r="ZP4" s="337" t="s">
        <v>116</v>
      </c>
      <c r="ZQ4" s="337" t="s">
        <v>77</v>
      </c>
      <c r="ZR4" s="337" t="s">
        <v>117</v>
      </c>
      <c r="ZS4" s="337" t="s">
        <v>118</v>
      </c>
      <c r="ZT4" s="337" t="s">
        <v>119</v>
      </c>
      <c r="ZU4" s="337" t="s">
        <v>120</v>
      </c>
      <c r="ZV4" s="337" t="s">
        <v>77</v>
      </c>
      <c r="ZW4" s="337" t="s">
        <v>117</v>
      </c>
      <c r="ZX4" s="337" t="s">
        <v>121</v>
      </c>
      <c r="ZY4" s="337" t="s">
        <v>122</v>
      </c>
      <c r="ZZ4" s="337" t="s">
        <v>123</v>
      </c>
      <c r="AAA4" s="337" t="s">
        <v>124</v>
      </c>
      <c r="AAB4" s="337" t="s">
        <v>125</v>
      </c>
      <c r="AAC4" s="337" t="s">
        <v>126</v>
      </c>
      <c r="AAE4" s="337" t="s">
        <v>116</v>
      </c>
      <c r="AAF4" s="337" t="s">
        <v>77</v>
      </c>
      <c r="AAG4" s="337" t="s">
        <v>117</v>
      </c>
      <c r="AAH4" s="337" t="s">
        <v>118</v>
      </c>
      <c r="AAI4" s="337" t="s">
        <v>119</v>
      </c>
      <c r="AAJ4" s="337" t="s">
        <v>120</v>
      </c>
      <c r="AAK4" s="337" t="s">
        <v>77</v>
      </c>
      <c r="AAL4" s="337" t="s">
        <v>117</v>
      </c>
      <c r="AAM4" s="337" t="s">
        <v>121</v>
      </c>
      <c r="AAN4" s="337" t="s">
        <v>122</v>
      </c>
      <c r="AAO4" s="337" t="s">
        <v>123</v>
      </c>
      <c r="AAP4" s="337" t="s">
        <v>124</v>
      </c>
      <c r="AAQ4" s="337" t="s">
        <v>125</v>
      </c>
      <c r="AAR4" s="337" t="s">
        <v>126</v>
      </c>
      <c r="AAT4" s="337" t="s">
        <v>116</v>
      </c>
      <c r="AAU4" s="337" t="s">
        <v>77</v>
      </c>
      <c r="AAV4" s="337" t="s">
        <v>117</v>
      </c>
      <c r="AAW4" s="337" t="s">
        <v>118</v>
      </c>
      <c r="AAX4" s="337" t="s">
        <v>119</v>
      </c>
      <c r="AAY4" s="337" t="s">
        <v>120</v>
      </c>
      <c r="AAZ4" s="337" t="s">
        <v>77</v>
      </c>
      <c r="ABA4" s="337" t="s">
        <v>117</v>
      </c>
      <c r="ABB4" s="337" t="s">
        <v>121</v>
      </c>
      <c r="ABC4" s="337" t="s">
        <v>122</v>
      </c>
      <c r="ABD4" s="337" t="s">
        <v>123</v>
      </c>
      <c r="ABE4" s="337" t="s">
        <v>124</v>
      </c>
      <c r="ABF4" s="337" t="s">
        <v>125</v>
      </c>
      <c r="ABG4" s="337" t="s">
        <v>126</v>
      </c>
      <c r="ABI4" s="337" t="s">
        <v>116</v>
      </c>
      <c r="ABJ4" s="337" t="s">
        <v>77</v>
      </c>
      <c r="ABK4" s="337" t="s">
        <v>117</v>
      </c>
      <c r="ABL4" s="337" t="s">
        <v>118</v>
      </c>
      <c r="ABM4" s="337" t="s">
        <v>119</v>
      </c>
      <c r="ABN4" s="337" t="s">
        <v>120</v>
      </c>
      <c r="ABO4" s="337" t="s">
        <v>77</v>
      </c>
      <c r="ABP4" s="337" t="s">
        <v>117</v>
      </c>
      <c r="ABQ4" s="337" t="s">
        <v>121</v>
      </c>
      <c r="ABR4" s="337" t="s">
        <v>122</v>
      </c>
      <c r="ABS4" s="337" t="s">
        <v>123</v>
      </c>
      <c r="ABT4" s="337" t="s">
        <v>124</v>
      </c>
      <c r="ABU4" s="337" t="s">
        <v>125</v>
      </c>
      <c r="ABV4" s="337" t="s">
        <v>126</v>
      </c>
      <c r="ABX4" s="337" t="s">
        <v>116</v>
      </c>
      <c r="ABY4" s="337" t="s">
        <v>77</v>
      </c>
      <c r="ABZ4" s="337" t="s">
        <v>117</v>
      </c>
      <c r="ACA4" s="337" t="s">
        <v>118</v>
      </c>
      <c r="ACB4" s="337" t="s">
        <v>119</v>
      </c>
      <c r="ACC4" s="337" t="s">
        <v>120</v>
      </c>
      <c r="ACD4" s="337" t="s">
        <v>77</v>
      </c>
      <c r="ACE4" s="337" t="s">
        <v>117</v>
      </c>
      <c r="ACF4" s="337" t="s">
        <v>121</v>
      </c>
      <c r="ACG4" s="337" t="s">
        <v>122</v>
      </c>
      <c r="ACH4" s="337" t="s">
        <v>123</v>
      </c>
      <c r="ACI4" s="337" t="s">
        <v>124</v>
      </c>
      <c r="ACJ4" s="337" t="s">
        <v>125</v>
      </c>
      <c r="ACK4" s="337" t="s">
        <v>126</v>
      </c>
      <c r="ACM4" s="337" t="s">
        <v>116</v>
      </c>
      <c r="ACN4" s="337" t="s">
        <v>77</v>
      </c>
      <c r="ACO4" s="337" t="s">
        <v>117</v>
      </c>
      <c r="ACP4" s="337" t="s">
        <v>118</v>
      </c>
      <c r="ACQ4" s="337" t="s">
        <v>119</v>
      </c>
      <c r="ACR4" s="337" t="s">
        <v>120</v>
      </c>
      <c r="ACS4" s="337" t="s">
        <v>77</v>
      </c>
      <c r="ACT4" s="337" t="s">
        <v>117</v>
      </c>
      <c r="ACU4" s="337" t="s">
        <v>121</v>
      </c>
      <c r="ACV4" s="337" t="s">
        <v>122</v>
      </c>
      <c r="ACW4" s="337" t="s">
        <v>123</v>
      </c>
      <c r="ACX4" s="337" t="s">
        <v>124</v>
      </c>
      <c r="ACY4" s="337" t="s">
        <v>125</v>
      </c>
      <c r="ACZ4" s="337" t="s">
        <v>126</v>
      </c>
      <c r="ADB4" s="337" t="s">
        <v>116</v>
      </c>
      <c r="ADC4" s="337" t="s">
        <v>77</v>
      </c>
      <c r="ADD4" s="337" t="s">
        <v>117</v>
      </c>
      <c r="ADE4" s="337" t="s">
        <v>118</v>
      </c>
      <c r="ADF4" s="337" t="s">
        <v>119</v>
      </c>
      <c r="ADG4" s="337" t="s">
        <v>120</v>
      </c>
      <c r="ADH4" s="337" t="s">
        <v>77</v>
      </c>
      <c r="ADI4" s="337" t="s">
        <v>117</v>
      </c>
      <c r="ADJ4" s="337" t="s">
        <v>121</v>
      </c>
      <c r="ADK4" s="337" t="s">
        <v>122</v>
      </c>
      <c r="ADL4" s="337" t="s">
        <v>123</v>
      </c>
      <c r="ADM4" s="337" t="s">
        <v>124</v>
      </c>
      <c r="ADN4" s="337" t="s">
        <v>125</v>
      </c>
      <c r="ADO4" s="337" t="s">
        <v>126</v>
      </c>
      <c r="ADQ4" s="337" t="s">
        <v>116</v>
      </c>
      <c r="ADR4" s="337" t="s">
        <v>77</v>
      </c>
      <c r="ADS4" s="337" t="s">
        <v>117</v>
      </c>
      <c r="ADT4" s="337" t="s">
        <v>118</v>
      </c>
      <c r="ADU4" s="337" t="s">
        <v>119</v>
      </c>
      <c r="ADV4" s="337" t="s">
        <v>120</v>
      </c>
      <c r="ADW4" s="337" t="s">
        <v>77</v>
      </c>
      <c r="ADX4" s="337" t="s">
        <v>117</v>
      </c>
      <c r="ADY4" s="337" t="s">
        <v>121</v>
      </c>
      <c r="ADZ4" s="337" t="s">
        <v>122</v>
      </c>
      <c r="AEA4" s="337" t="s">
        <v>123</v>
      </c>
      <c r="AEB4" s="337" t="s">
        <v>124</v>
      </c>
      <c r="AEC4" s="337" t="s">
        <v>125</v>
      </c>
      <c r="AED4" s="337" t="s">
        <v>126</v>
      </c>
      <c r="AEF4" s="337" t="s">
        <v>116</v>
      </c>
      <c r="AEG4" s="337" t="s">
        <v>77</v>
      </c>
      <c r="AEH4" s="337" t="s">
        <v>117</v>
      </c>
      <c r="AEI4" s="337" t="s">
        <v>118</v>
      </c>
      <c r="AEJ4" s="337" t="s">
        <v>119</v>
      </c>
      <c r="AEK4" s="337" t="s">
        <v>120</v>
      </c>
      <c r="AEL4" s="337" t="s">
        <v>77</v>
      </c>
      <c r="AEM4" s="337" t="s">
        <v>117</v>
      </c>
      <c r="AEN4" s="337" t="s">
        <v>121</v>
      </c>
      <c r="AEO4" s="337" t="s">
        <v>122</v>
      </c>
      <c r="AEP4" s="337" t="s">
        <v>123</v>
      </c>
      <c r="AEQ4" s="337" t="s">
        <v>124</v>
      </c>
      <c r="AER4" s="337" t="s">
        <v>125</v>
      </c>
      <c r="AES4" s="337" t="s">
        <v>126</v>
      </c>
      <c r="AEU4" s="337" t="s">
        <v>116</v>
      </c>
      <c r="AEV4" s="337" t="s">
        <v>77</v>
      </c>
      <c r="AEW4" s="337" t="s">
        <v>117</v>
      </c>
      <c r="AEX4" s="337" t="s">
        <v>118</v>
      </c>
      <c r="AEY4" s="337" t="s">
        <v>119</v>
      </c>
      <c r="AEZ4" s="337" t="s">
        <v>120</v>
      </c>
      <c r="AFA4" s="337" t="s">
        <v>77</v>
      </c>
      <c r="AFB4" s="337" t="s">
        <v>117</v>
      </c>
      <c r="AFC4" s="337" t="s">
        <v>121</v>
      </c>
      <c r="AFD4" s="337" t="s">
        <v>122</v>
      </c>
      <c r="AFE4" s="337" t="s">
        <v>123</v>
      </c>
      <c r="AFF4" s="337" t="s">
        <v>124</v>
      </c>
      <c r="AFG4" s="337" t="s">
        <v>125</v>
      </c>
      <c r="AFH4" s="337" t="s">
        <v>126</v>
      </c>
      <c r="AFJ4" s="337" t="s">
        <v>116</v>
      </c>
      <c r="AFK4" s="337" t="s">
        <v>77</v>
      </c>
      <c r="AFL4" s="337" t="s">
        <v>117</v>
      </c>
      <c r="AFM4" s="337" t="s">
        <v>118</v>
      </c>
      <c r="AFN4" s="337" t="s">
        <v>119</v>
      </c>
      <c r="AFO4" s="337" t="s">
        <v>120</v>
      </c>
      <c r="AFP4" s="337" t="s">
        <v>77</v>
      </c>
      <c r="AFQ4" s="337" t="s">
        <v>117</v>
      </c>
      <c r="AFR4" s="337" t="s">
        <v>121</v>
      </c>
      <c r="AFS4" s="337" t="s">
        <v>122</v>
      </c>
      <c r="AFT4" s="337" t="s">
        <v>123</v>
      </c>
      <c r="AFU4" s="337" t="s">
        <v>124</v>
      </c>
      <c r="AFV4" s="337" t="s">
        <v>125</v>
      </c>
      <c r="AFW4" s="337" t="s">
        <v>126</v>
      </c>
      <c r="AFY4" s="337" t="s">
        <v>116</v>
      </c>
      <c r="AFZ4" s="337" t="s">
        <v>77</v>
      </c>
      <c r="AGA4" s="337" t="s">
        <v>117</v>
      </c>
      <c r="AGB4" s="337" t="s">
        <v>118</v>
      </c>
      <c r="AGC4" s="337" t="s">
        <v>119</v>
      </c>
      <c r="AGD4" s="337" t="s">
        <v>120</v>
      </c>
      <c r="AGE4" s="337" t="s">
        <v>77</v>
      </c>
      <c r="AGF4" s="337" t="s">
        <v>117</v>
      </c>
      <c r="AGG4" s="337" t="s">
        <v>121</v>
      </c>
      <c r="AGH4" s="337" t="s">
        <v>122</v>
      </c>
      <c r="AGI4" s="337" t="s">
        <v>123</v>
      </c>
      <c r="AGJ4" s="337" t="s">
        <v>124</v>
      </c>
      <c r="AGK4" s="337" t="s">
        <v>125</v>
      </c>
      <c r="AGL4" s="337" t="s">
        <v>126</v>
      </c>
      <c r="AGN4" s="337" t="s">
        <v>116</v>
      </c>
      <c r="AGO4" s="337" t="s">
        <v>77</v>
      </c>
      <c r="AGP4" s="337" t="s">
        <v>117</v>
      </c>
      <c r="AGQ4" s="337" t="s">
        <v>118</v>
      </c>
      <c r="AGR4" s="337" t="s">
        <v>119</v>
      </c>
      <c r="AGS4" s="337" t="s">
        <v>120</v>
      </c>
      <c r="AGT4" s="337" t="s">
        <v>77</v>
      </c>
      <c r="AGU4" s="337" t="s">
        <v>117</v>
      </c>
      <c r="AGV4" s="337" t="s">
        <v>121</v>
      </c>
      <c r="AGW4" s="337" t="s">
        <v>122</v>
      </c>
      <c r="AGX4" s="337" t="s">
        <v>123</v>
      </c>
      <c r="AGY4" s="337" t="s">
        <v>124</v>
      </c>
      <c r="AGZ4" s="337" t="s">
        <v>125</v>
      </c>
      <c r="AHA4" s="337" t="s">
        <v>126</v>
      </c>
      <c r="AHC4" s="337" t="s">
        <v>116</v>
      </c>
      <c r="AHD4" s="337" t="s">
        <v>77</v>
      </c>
      <c r="AHE4" s="337" t="s">
        <v>117</v>
      </c>
      <c r="AHF4" s="337" t="s">
        <v>118</v>
      </c>
      <c r="AHG4" s="337" t="s">
        <v>119</v>
      </c>
      <c r="AHH4" s="337" t="s">
        <v>120</v>
      </c>
      <c r="AHI4" s="337" t="s">
        <v>77</v>
      </c>
      <c r="AHJ4" s="337" t="s">
        <v>117</v>
      </c>
      <c r="AHK4" s="337" t="s">
        <v>121</v>
      </c>
      <c r="AHL4" s="337" t="s">
        <v>122</v>
      </c>
      <c r="AHM4" s="337" t="s">
        <v>123</v>
      </c>
      <c r="AHN4" s="337" t="s">
        <v>124</v>
      </c>
      <c r="AHO4" s="337" t="s">
        <v>125</v>
      </c>
      <c r="AHP4" s="337" t="s">
        <v>126</v>
      </c>
      <c r="AHR4" s="337" t="s">
        <v>116</v>
      </c>
      <c r="AHS4" s="337" t="s">
        <v>77</v>
      </c>
      <c r="AHT4" s="337" t="s">
        <v>117</v>
      </c>
      <c r="AHU4" s="337" t="s">
        <v>118</v>
      </c>
      <c r="AHV4" s="337" t="s">
        <v>119</v>
      </c>
      <c r="AHW4" s="337" t="s">
        <v>120</v>
      </c>
      <c r="AHX4" s="337" t="s">
        <v>77</v>
      </c>
      <c r="AHY4" s="337" t="s">
        <v>117</v>
      </c>
      <c r="AHZ4" s="337" t="s">
        <v>121</v>
      </c>
      <c r="AIA4" s="337" t="s">
        <v>122</v>
      </c>
      <c r="AIB4" s="337" t="s">
        <v>123</v>
      </c>
      <c r="AIC4" s="337" t="s">
        <v>124</v>
      </c>
      <c r="AID4" s="337" t="s">
        <v>125</v>
      </c>
      <c r="AIE4" s="337" t="s">
        <v>126</v>
      </c>
    </row>
    <row r="5" spans="1:915" s="72" customFormat="1" ht="18" x14ac:dyDescent="0.35">
      <c r="A5" s="188">
        <v>2021</v>
      </c>
      <c r="B5" s="436" t="str">
        <f>CONCATENATE("Anlagenspiegel des Jahres ",A5)</f>
        <v>Anlagenspiegel des Jahres 2021</v>
      </c>
      <c r="AE5" s="39"/>
      <c r="AU5" s="279"/>
      <c r="AV5" s="279"/>
      <c r="AW5" s="279"/>
      <c r="AX5" s="279"/>
      <c r="AY5" s="279"/>
      <c r="AZ5" s="279"/>
      <c r="BA5" s="279"/>
      <c r="BB5" s="279"/>
      <c r="BC5" s="279"/>
      <c r="BD5" s="279"/>
      <c r="BE5" s="279"/>
      <c r="BF5" s="279"/>
      <c r="BG5" s="279"/>
      <c r="BH5" s="279"/>
      <c r="BJ5" s="279"/>
      <c r="BK5" s="279"/>
      <c r="BL5" s="279"/>
      <c r="BM5" s="279"/>
      <c r="BN5" s="279"/>
      <c r="BO5" s="279"/>
      <c r="BP5" s="279"/>
      <c r="BQ5" s="279"/>
      <c r="BR5" s="279"/>
      <c r="BS5" s="279"/>
      <c r="BT5" s="279"/>
      <c r="BU5" s="279"/>
      <c r="BV5" s="279"/>
      <c r="BW5" s="279"/>
      <c r="BY5" s="279"/>
      <c r="BZ5" s="279"/>
      <c r="CA5" s="279"/>
      <c r="CB5" s="279"/>
      <c r="CC5" s="279"/>
      <c r="CD5" s="279"/>
      <c r="CE5" s="279"/>
      <c r="CF5" s="279"/>
      <c r="CG5" s="279"/>
      <c r="CH5" s="279"/>
      <c r="CI5" s="279"/>
      <c r="CJ5" s="279"/>
      <c r="CK5" s="279"/>
      <c r="CL5" s="279"/>
      <c r="CN5" s="279"/>
      <c r="CO5" s="279"/>
      <c r="CP5" s="279"/>
      <c r="CQ5" s="279"/>
      <c r="CR5" s="279"/>
      <c r="CS5" s="279"/>
      <c r="CT5" s="279"/>
      <c r="CU5" s="279"/>
      <c r="CV5" s="279"/>
      <c r="CW5" s="279"/>
      <c r="CX5" s="279"/>
      <c r="CY5" s="279"/>
      <c r="CZ5" s="279"/>
      <c r="DA5" s="279"/>
      <c r="DC5" s="279"/>
      <c r="DD5" s="279"/>
      <c r="DE5" s="279"/>
      <c r="DF5" s="279"/>
      <c r="DG5" s="279"/>
      <c r="DH5" s="279"/>
      <c r="DI5" s="279"/>
      <c r="DJ5" s="279"/>
      <c r="DK5" s="279"/>
      <c r="DL5" s="279"/>
      <c r="DM5" s="279"/>
      <c r="DN5" s="279"/>
      <c r="DO5" s="279"/>
      <c r="DP5" s="279"/>
      <c r="DR5" s="279"/>
      <c r="DS5" s="279"/>
      <c r="DT5" s="279"/>
      <c r="DU5" s="279"/>
      <c r="DV5" s="279"/>
      <c r="DW5" s="279"/>
      <c r="DX5" s="279"/>
      <c r="DY5" s="279"/>
      <c r="DZ5" s="279"/>
      <c r="EA5" s="279"/>
      <c r="EB5" s="279"/>
      <c r="EC5" s="279"/>
      <c r="ED5" s="279"/>
      <c r="EE5" s="279"/>
      <c r="EG5" s="279"/>
      <c r="EH5" s="279"/>
      <c r="EI5" s="279"/>
      <c r="EJ5" s="279"/>
      <c r="EK5" s="279"/>
      <c r="EL5" s="279"/>
      <c r="EM5" s="279"/>
      <c r="EN5" s="279"/>
      <c r="EO5" s="279"/>
      <c r="EP5" s="279"/>
      <c r="EQ5" s="279"/>
      <c r="ER5" s="279"/>
      <c r="ES5" s="279"/>
      <c r="ET5" s="279"/>
      <c r="EV5" s="279"/>
      <c r="EW5" s="279"/>
      <c r="EX5" s="279"/>
      <c r="EY5" s="279"/>
      <c r="EZ5" s="279"/>
      <c r="FA5" s="279"/>
      <c r="FB5" s="279"/>
      <c r="FC5" s="279"/>
      <c r="FD5" s="279"/>
      <c r="FE5" s="279"/>
      <c r="FF5" s="279"/>
      <c r="FG5" s="279"/>
      <c r="FH5" s="279"/>
      <c r="FI5" s="279"/>
      <c r="FK5" s="279"/>
      <c r="FL5" s="279"/>
      <c r="FM5" s="279"/>
      <c r="FN5" s="279"/>
      <c r="FO5" s="279"/>
      <c r="FP5" s="279"/>
      <c r="FQ5" s="279"/>
      <c r="FR5" s="279"/>
      <c r="FS5" s="279"/>
      <c r="FT5" s="279"/>
      <c r="FU5" s="279"/>
      <c r="FV5" s="279"/>
      <c r="FW5" s="279"/>
      <c r="FX5" s="279"/>
      <c r="FZ5" s="279"/>
      <c r="GA5" s="279"/>
      <c r="GB5" s="279"/>
      <c r="GC5" s="279"/>
      <c r="GD5" s="279"/>
      <c r="GE5" s="279"/>
      <c r="GF5" s="279"/>
      <c r="GG5" s="279"/>
      <c r="GH5" s="279"/>
      <c r="GI5" s="279"/>
      <c r="GJ5" s="279"/>
      <c r="GK5" s="279"/>
      <c r="GL5" s="279"/>
      <c r="GM5" s="279"/>
      <c r="GO5" s="279"/>
      <c r="GP5" s="279"/>
      <c r="GQ5" s="279"/>
      <c r="GR5" s="279"/>
      <c r="GS5" s="279"/>
      <c r="GT5" s="279"/>
      <c r="GU5" s="279"/>
      <c r="GV5" s="279"/>
      <c r="GW5" s="279"/>
      <c r="GX5" s="279"/>
      <c r="GY5" s="279"/>
      <c r="GZ5" s="279"/>
      <c r="HA5" s="279"/>
      <c r="HB5" s="279"/>
      <c r="HD5" s="279"/>
      <c r="HE5" s="279"/>
      <c r="HF5" s="279"/>
      <c r="HG5" s="279"/>
      <c r="HH5" s="279"/>
      <c r="HI5" s="279"/>
      <c r="HJ5" s="279"/>
      <c r="HK5" s="279"/>
      <c r="HL5" s="279"/>
      <c r="HM5" s="279"/>
      <c r="HN5" s="279"/>
      <c r="HO5" s="279"/>
      <c r="HP5" s="279"/>
      <c r="HQ5" s="279"/>
      <c r="HS5" s="279"/>
      <c r="HT5" s="279"/>
      <c r="HU5" s="279"/>
      <c r="HV5" s="279"/>
      <c r="HW5" s="279"/>
      <c r="HX5" s="279"/>
      <c r="HY5" s="279"/>
      <c r="HZ5" s="279"/>
      <c r="IA5" s="279"/>
      <c r="IB5" s="279"/>
      <c r="IC5" s="279"/>
      <c r="ID5" s="279"/>
      <c r="IE5" s="279"/>
      <c r="IF5" s="279"/>
      <c r="IH5" s="279"/>
      <c r="II5" s="279"/>
      <c r="IJ5" s="279"/>
      <c r="IK5" s="279"/>
      <c r="IL5" s="279"/>
      <c r="IM5" s="279"/>
      <c r="IN5" s="279"/>
      <c r="IO5" s="279"/>
      <c r="IP5" s="279"/>
      <c r="IQ5" s="279"/>
      <c r="IR5" s="279"/>
      <c r="IS5" s="279"/>
      <c r="IT5" s="279"/>
      <c r="IU5" s="279"/>
      <c r="IW5" s="279"/>
      <c r="IX5" s="279"/>
      <c r="IY5" s="279"/>
      <c r="IZ5" s="279"/>
      <c r="JA5" s="279"/>
      <c r="JB5" s="279"/>
      <c r="JC5" s="279"/>
      <c r="JD5" s="279"/>
      <c r="JE5" s="279"/>
      <c r="JF5" s="279"/>
      <c r="JG5" s="279"/>
      <c r="JH5" s="279"/>
      <c r="JI5" s="279"/>
      <c r="JJ5" s="279"/>
      <c r="JL5" s="279"/>
      <c r="JM5" s="279"/>
      <c r="JN5" s="279"/>
      <c r="JO5" s="279"/>
      <c r="JP5" s="279"/>
      <c r="JQ5" s="279"/>
      <c r="JR5" s="279"/>
      <c r="JS5" s="279"/>
      <c r="JT5" s="279"/>
      <c r="JU5" s="279"/>
      <c r="JV5" s="279"/>
      <c r="JW5" s="279"/>
      <c r="JX5" s="279"/>
      <c r="JY5" s="279"/>
      <c r="KA5" s="279"/>
      <c r="KB5" s="279"/>
      <c r="KC5" s="279"/>
      <c r="KD5" s="279"/>
      <c r="KE5" s="279"/>
      <c r="KF5" s="279"/>
      <c r="KG5" s="279"/>
      <c r="KH5" s="279"/>
      <c r="KI5" s="279"/>
      <c r="KJ5" s="279"/>
      <c r="KK5" s="279"/>
      <c r="KL5" s="279"/>
      <c r="KM5" s="279"/>
      <c r="KN5" s="279"/>
      <c r="KP5" s="279"/>
      <c r="KQ5" s="279"/>
      <c r="KR5" s="279"/>
      <c r="KS5" s="279"/>
      <c r="KT5" s="279"/>
      <c r="KU5" s="279"/>
      <c r="KV5" s="279"/>
      <c r="KW5" s="279"/>
      <c r="KX5" s="279"/>
      <c r="KY5" s="279"/>
      <c r="KZ5" s="279"/>
      <c r="LA5" s="279"/>
      <c r="LB5" s="279"/>
      <c r="LC5" s="279"/>
      <c r="LE5" s="279"/>
      <c r="LF5" s="279"/>
      <c r="LG5" s="279"/>
      <c r="LH5" s="279"/>
      <c r="LI5" s="279"/>
      <c r="LJ5" s="279"/>
      <c r="LK5" s="279"/>
      <c r="LL5" s="279"/>
      <c r="LM5" s="279"/>
      <c r="LN5" s="279"/>
      <c r="LO5" s="279"/>
      <c r="LP5" s="279"/>
      <c r="LQ5" s="279"/>
      <c r="LR5" s="279"/>
      <c r="LT5" s="279"/>
      <c r="LU5" s="279"/>
      <c r="LV5" s="279"/>
      <c r="LW5" s="279"/>
      <c r="LX5" s="279"/>
      <c r="LY5" s="279"/>
      <c r="LZ5" s="279"/>
      <c r="MA5" s="279"/>
      <c r="MB5" s="279"/>
      <c r="MC5" s="279"/>
      <c r="MD5" s="279"/>
      <c r="ME5" s="279"/>
      <c r="MF5" s="279"/>
      <c r="MG5" s="279"/>
      <c r="MI5" s="279"/>
      <c r="MJ5" s="279"/>
      <c r="MK5" s="279"/>
      <c r="ML5" s="279"/>
      <c r="MM5" s="279"/>
      <c r="MN5" s="279"/>
      <c r="MO5" s="279"/>
      <c r="MP5" s="279"/>
      <c r="MQ5" s="279"/>
      <c r="MR5" s="279"/>
      <c r="MS5" s="279"/>
      <c r="MT5" s="279"/>
      <c r="MU5" s="279"/>
      <c r="MV5" s="279"/>
      <c r="MX5" s="279"/>
      <c r="MY5" s="279"/>
      <c r="MZ5" s="279"/>
      <c r="NA5" s="279"/>
      <c r="NB5" s="279"/>
      <c r="NC5" s="279"/>
      <c r="ND5" s="279"/>
      <c r="NE5" s="279"/>
      <c r="NF5" s="279"/>
      <c r="NG5" s="279"/>
      <c r="NH5" s="279"/>
      <c r="NI5" s="279"/>
      <c r="NJ5" s="279"/>
      <c r="NK5" s="279"/>
      <c r="NM5" s="279"/>
      <c r="NN5" s="279"/>
      <c r="NO5" s="279"/>
      <c r="NP5" s="279"/>
      <c r="NQ5" s="279"/>
      <c r="NR5" s="279"/>
      <c r="NS5" s="279"/>
      <c r="NT5" s="279"/>
      <c r="NU5" s="279"/>
      <c r="NV5" s="279"/>
      <c r="NW5" s="279"/>
      <c r="NX5" s="279"/>
      <c r="NY5" s="279"/>
      <c r="NZ5" s="279"/>
      <c r="OB5" s="279"/>
      <c r="OC5" s="279"/>
      <c r="OD5" s="279"/>
      <c r="OE5" s="279"/>
      <c r="OF5" s="279"/>
      <c r="OG5" s="279"/>
      <c r="OH5" s="279"/>
      <c r="OI5" s="279"/>
      <c r="OJ5" s="279"/>
      <c r="OK5" s="279"/>
      <c r="OL5" s="279"/>
      <c r="OM5" s="279"/>
      <c r="ON5" s="279"/>
      <c r="OO5" s="279"/>
      <c r="OQ5" s="279"/>
      <c r="OR5" s="279"/>
      <c r="OS5" s="279"/>
      <c r="OT5" s="279"/>
      <c r="OU5" s="279"/>
      <c r="OV5" s="279"/>
      <c r="OW5" s="279"/>
      <c r="OX5" s="279"/>
      <c r="OY5" s="279"/>
      <c r="OZ5" s="279"/>
      <c r="PA5" s="279"/>
      <c r="PB5" s="279"/>
      <c r="PC5" s="279"/>
      <c r="PD5" s="279"/>
      <c r="PF5" s="279"/>
      <c r="PG5" s="279"/>
      <c r="PH5" s="279"/>
      <c r="PI5" s="279"/>
      <c r="PJ5" s="279"/>
      <c r="PK5" s="279"/>
      <c r="PL5" s="279"/>
      <c r="PM5" s="279"/>
      <c r="PN5" s="279"/>
      <c r="PO5" s="279"/>
      <c r="PP5" s="279"/>
      <c r="PQ5" s="279"/>
      <c r="PR5" s="279"/>
      <c r="PS5" s="279"/>
      <c r="PU5" s="279"/>
      <c r="PV5" s="279"/>
      <c r="PW5" s="279"/>
      <c r="PX5" s="279"/>
      <c r="PY5" s="279"/>
      <c r="PZ5" s="279"/>
      <c r="QA5" s="279"/>
      <c r="QB5" s="279"/>
      <c r="QC5" s="279"/>
      <c r="QD5" s="279"/>
      <c r="QE5" s="279"/>
      <c r="QF5" s="279"/>
      <c r="QG5" s="279"/>
      <c r="QH5" s="279"/>
      <c r="QJ5" s="279"/>
      <c r="QK5" s="279"/>
      <c r="QL5" s="279"/>
      <c r="QM5" s="279"/>
      <c r="QN5" s="279"/>
      <c r="QO5" s="279"/>
      <c r="QP5" s="279"/>
      <c r="QQ5" s="279"/>
      <c r="QR5" s="279"/>
      <c r="QS5" s="279"/>
      <c r="QT5" s="279"/>
      <c r="QU5" s="279"/>
      <c r="QV5" s="279"/>
      <c r="QW5" s="279"/>
      <c r="QY5" s="279"/>
      <c r="QZ5" s="279"/>
      <c r="RA5" s="279"/>
      <c r="RB5" s="279"/>
      <c r="RC5" s="279"/>
      <c r="RD5" s="279"/>
      <c r="RE5" s="279"/>
      <c r="RF5" s="279"/>
      <c r="RG5" s="279"/>
      <c r="RH5" s="279"/>
      <c r="RI5" s="279"/>
      <c r="RJ5" s="279"/>
      <c r="RK5" s="279"/>
      <c r="RL5" s="279"/>
      <c r="RN5" s="279"/>
      <c r="RO5" s="279"/>
      <c r="RP5" s="279"/>
      <c r="RQ5" s="279"/>
      <c r="RR5" s="279"/>
      <c r="RS5" s="279"/>
      <c r="RT5" s="279"/>
      <c r="RU5" s="279"/>
      <c r="RV5" s="279"/>
      <c r="RW5" s="279"/>
      <c r="RX5" s="279"/>
      <c r="RY5" s="279"/>
      <c r="RZ5" s="279"/>
      <c r="SA5" s="279"/>
      <c r="SC5" s="279"/>
      <c r="SD5" s="279"/>
      <c r="SE5" s="279"/>
      <c r="SF5" s="279"/>
      <c r="SG5" s="279"/>
      <c r="SH5" s="279"/>
      <c r="SI5" s="279"/>
      <c r="SJ5" s="279"/>
      <c r="SK5" s="279"/>
      <c r="SL5" s="279"/>
      <c r="SM5" s="279"/>
      <c r="SN5" s="279"/>
      <c r="SO5" s="279"/>
      <c r="SP5" s="279"/>
      <c r="SR5" s="279"/>
      <c r="SS5" s="279"/>
      <c r="ST5" s="279"/>
      <c r="SU5" s="279"/>
      <c r="SV5" s="279"/>
      <c r="SW5" s="279"/>
      <c r="SX5" s="279"/>
      <c r="SY5" s="279"/>
      <c r="SZ5" s="279"/>
      <c r="TA5" s="279"/>
      <c r="TB5" s="279"/>
      <c r="TC5" s="279"/>
      <c r="TD5" s="279"/>
      <c r="TE5" s="279"/>
      <c r="TG5" s="279"/>
      <c r="TH5" s="279"/>
      <c r="TI5" s="279"/>
      <c r="TJ5" s="279"/>
      <c r="TK5" s="279"/>
      <c r="TL5" s="279"/>
      <c r="TM5" s="279"/>
      <c r="TN5" s="279"/>
      <c r="TO5" s="279"/>
      <c r="TP5" s="279"/>
      <c r="TQ5" s="279"/>
      <c r="TR5" s="279"/>
      <c r="TS5" s="279"/>
      <c r="TT5" s="279"/>
      <c r="TV5" s="279"/>
      <c r="TW5" s="279"/>
      <c r="TX5" s="279"/>
      <c r="TY5" s="279"/>
      <c r="TZ5" s="279"/>
      <c r="UA5" s="279"/>
      <c r="UB5" s="279"/>
      <c r="UC5" s="279"/>
      <c r="UD5" s="279"/>
      <c r="UE5" s="279"/>
      <c r="UF5" s="279"/>
      <c r="UG5" s="279"/>
      <c r="UH5" s="279"/>
      <c r="UI5" s="279"/>
      <c r="UK5" s="279"/>
      <c r="UL5" s="279"/>
      <c r="UM5" s="279"/>
      <c r="UN5" s="279"/>
      <c r="UO5" s="279"/>
      <c r="UP5" s="279"/>
      <c r="UQ5" s="279"/>
      <c r="UR5" s="279"/>
      <c r="US5" s="279"/>
      <c r="UT5" s="279"/>
      <c r="UU5" s="279"/>
      <c r="UV5" s="279"/>
      <c r="UW5" s="279"/>
      <c r="UX5" s="279"/>
      <c r="UZ5" s="279"/>
      <c r="VA5" s="279"/>
      <c r="VB5" s="279"/>
      <c r="VC5" s="279"/>
      <c r="VD5" s="279"/>
      <c r="VE5" s="279"/>
      <c r="VF5" s="279"/>
      <c r="VG5" s="279"/>
      <c r="VH5" s="279"/>
      <c r="VI5" s="279"/>
      <c r="VJ5" s="279"/>
      <c r="VK5" s="279"/>
      <c r="VL5" s="279"/>
      <c r="VM5" s="279"/>
      <c r="VO5" s="279"/>
      <c r="VP5" s="279"/>
      <c r="VQ5" s="279"/>
      <c r="VR5" s="279"/>
      <c r="VS5" s="279"/>
      <c r="VT5" s="279"/>
      <c r="VU5" s="279"/>
      <c r="VV5" s="279"/>
      <c r="VW5" s="279"/>
      <c r="VX5" s="279"/>
      <c r="VY5" s="279"/>
      <c r="VZ5" s="279"/>
      <c r="WA5" s="279"/>
      <c r="WB5" s="279"/>
      <c r="WD5" s="279"/>
      <c r="WE5" s="279"/>
      <c r="WF5" s="279"/>
      <c r="WG5" s="279"/>
      <c r="WH5" s="279"/>
      <c r="WI5" s="279"/>
      <c r="WJ5" s="279"/>
      <c r="WK5" s="279"/>
      <c r="WL5" s="279"/>
      <c r="WM5" s="279"/>
      <c r="WN5" s="279"/>
      <c r="WO5" s="279"/>
      <c r="WP5" s="279"/>
      <c r="WQ5" s="279"/>
      <c r="WS5" s="279"/>
      <c r="WT5" s="279"/>
      <c r="WU5" s="279"/>
      <c r="WV5" s="279"/>
      <c r="WW5" s="279"/>
      <c r="WX5" s="279"/>
      <c r="WY5" s="279"/>
      <c r="WZ5" s="279"/>
      <c r="XA5" s="279"/>
      <c r="XB5" s="279"/>
      <c r="XC5" s="279"/>
      <c r="XD5" s="279"/>
      <c r="XE5" s="279"/>
      <c r="XF5" s="279"/>
      <c r="XH5" s="279"/>
      <c r="XI5" s="279"/>
      <c r="XJ5" s="279"/>
      <c r="XK5" s="279"/>
      <c r="XL5" s="279"/>
      <c r="XM5" s="279"/>
      <c r="XN5" s="279"/>
      <c r="XO5" s="279"/>
      <c r="XP5" s="279"/>
      <c r="XQ5" s="279"/>
      <c r="XR5" s="279"/>
      <c r="XS5" s="279"/>
      <c r="XT5" s="279"/>
      <c r="XU5" s="279"/>
      <c r="XW5" s="279"/>
      <c r="XX5" s="279"/>
      <c r="XY5" s="279"/>
      <c r="XZ5" s="279"/>
      <c r="YA5" s="279"/>
      <c r="YB5" s="279"/>
      <c r="YC5" s="279"/>
      <c r="YD5" s="279"/>
      <c r="YE5" s="279"/>
      <c r="YF5" s="279"/>
      <c r="YG5" s="279"/>
      <c r="YH5" s="279"/>
      <c r="YI5" s="279"/>
      <c r="YJ5" s="279"/>
      <c r="YL5" s="279"/>
      <c r="YM5" s="279"/>
      <c r="YN5" s="279"/>
      <c r="YO5" s="279"/>
      <c r="YP5" s="279"/>
      <c r="YQ5" s="279"/>
      <c r="YR5" s="279"/>
      <c r="YS5" s="279"/>
      <c r="YT5" s="279"/>
      <c r="YU5" s="279"/>
      <c r="YV5" s="279"/>
      <c r="YW5" s="279"/>
      <c r="YX5" s="279"/>
      <c r="YY5" s="279"/>
      <c r="ZA5" s="279"/>
      <c r="ZB5" s="279"/>
      <c r="ZC5" s="279"/>
      <c r="ZD5" s="279"/>
      <c r="ZE5" s="279"/>
      <c r="ZF5" s="279"/>
      <c r="ZG5" s="279"/>
      <c r="ZH5" s="279"/>
      <c r="ZI5" s="279"/>
      <c r="ZJ5" s="279"/>
      <c r="ZK5" s="279"/>
      <c r="ZL5" s="279"/>
      <c r="ZM5" s="279"/>
      <c r="ZN5" s="279"/>
      <c r="ZP5" s="279"/>
      <c r="ZQ5" s="279"/>
      <c r="ZR5" s="279"/>
      <c r="ZS5" s="279"/>
      <c r="ZT5" s="279"/>
      <c r="ZU5" s="279"/>
      <c r="ZV5" s="279"/>
      <c r="ZW5" s="279"/>
      <c r="ZX5" s="279"/>
      <c r="ZY5" s="279"/>
      <c r="ZZ5" s="279"/>
      <c r="AAA5" s="279"/>
      <c r="AAB5" s="279"/>
      <c r="AAC5" s="279"/>
      <c r="AAE5" s="279"/>
      <c r="AAF5" s="279"/>
      <c r="AAG5" s="279"/>
      <c r="AAH5" s="279"/>
      <c r="AAI5" s="279"/>
      <c r="AAJ5" s="279"/>
      <c r="AAK5" s="279"/>
      <c r="AAL5" s="279"/>
      <c r="AAM5" s="279"/>
      <c r="AAN5" s="279"/>
      <c r="AAO5" s="279"/>
      <c r="AAP5" s="279"/>
      <c r="AAQ5" s="279"/>
      <c r="AAR5" s="279"/>
      <c r="AAT5" s="279"/>
      <c r="AAU5" s="279"/>
      <c r="AAV5" s="279"/>
      <c r="AAW5" s="279"/>
      <c r="AAX5" s="279"/>
      <c r="AAY5" s="279"/>
      <c r="AAZ5" s="279"/>
      <c r="ABA5" s="279"/>
      <c r="ABB5" s="279"/>
      <c r="ABC5" s="279"/>
      <c r="ABD5" s="279"/>
      <c r="ABE5" s="279"/>
      <c r="ABF5" s="279"/>
      <c r="ABG5" s="279"/>
      <c r="ABI5" s="279"/>
      <c r="ABJ5" s="279"/>
      <c r="ABK5" s="279"/>
      <c r="ABL5" s="279"/>
      <c r="ABM5" s="279"/>
      <c r="ABN5" s="279"/>
      <c r="ABO5" s="279"/>
      <c r="ABP5" s="279"/>
      <c r="ABQ5" s="279"/>
      <c r="ABR5" s="279"/>
      <c r="ABS5" s="279"/>
      <c r="ABT5" s="279"/>
      <c r="ABU5" s="279"/>
      <c r="ABV5" s="279"/>
      <c r="ABX5" s="279"/>
      <c r="ABY5" s="279"/>
      <c r="ABZ5" s="279"/>
      <c r="ACA5" s="279"/>
      <c r="ACB5" s="279"/>
      <c r="ACC5" s="279"/>
      <c r="ACD5" s="279"/>
      <c r="ACE5" s="279"/>
      <c r="ACF5" s="279"/>
      <c r="ACG5" s="279"/>
      <c r="ACH5" s="279"/>
      <c r="ACI5" s="279"/>
      <c r="ACJ5" s="279"/>
      <c r="ACK5" s="279"/>
      <c r="ACM5" s="279"/>
      <c r="ACN5" s="279"/>
      <c r="ACO5" s="279"/>
      <c r="ACP5" s="279"/>
      <c r="ACQ5" s="279"/>
      <c r="ACR5" s="279"/>
      <c r="ACS5" s="279"/>
      <c r="ACT5" s="279"/>
      <c r="ACU5" s="279"/>
      <c r="ACV5" s="279"/>
      <c r="ACW5" s="279"/>
      <c r="ACX5" s="279"/>
      <c r="ACY5" s="279"/>
      <c r="ACZ5" s="279"/>
      <c r="ADB5" s="279"/>
      <c r="ADC5" s="279"/>
      <c r="ADD5" s="279"/>
      <c r="ADE5" s="279"/>
      <c r="ADF5" s="279"/>
      <c r="ADG5" s="279"/>
      <c r="ADH5" s="279"/>
      <c r="ADI5" s="279"/>
      <c r="ADJ5" s="279"/>
      <c r="ADK5" s="279"/>
      <c r="ADL5" s="279"/>
      <c r="ADM5" s="279"/>
      <c r="ADN5" s="279"/>
      <c r="ADO5" s="279"/>
      <c r="ADQ5" s="279"/>
      <c r="ADR5" s="279"/>
      <c r="ADS5" s="279"/>
      <c r="ADT5" s="279"/>
      <c r="ADU5" s="279"/>
      <c r="ADV5" s="279"/>
      <c r="ADW5" s="279"/>
      <c r="ADX5" s="279"/>
      <c r="ADY5" s="279"/>
      <c r="ADZ5" s="279"/>
      <c r="AEA5" s="279"/>
      <c r="AEB5" s="279"/>
      <c r="AEC5" s="279"/>
      <c r="AED5" s="279"/>
      <c r="AEF5" s="279"/>
      <c r="AEG5" s="279"/>
      <c r="AEH5" s="279"/>
      <c r="AEI5" s="279"/>
      <c r="AEJ5" s="279"/>
      <c r="AEK5" s="279"/>
      <c r="AEL5" s="279"/>
      <c r="AEM5" s="279"/>
      <c r="AEN5" s="279"/>
      <c r="AEO5" s="279"/>
      <c r="AEP5" s="279"/>
      <c r="AEQ5" s="279"/>
      <c r="AER5" s="279"/>
      <c r="AES5" s="279"/>
      <c r="AEU5" s="279"/>
      <c r="AEV5" s="279"/>
      <c r="AEW5" s="279"/>
      <c r="AEX5" s="279"/>
      <c r="AEY5" s="279"/>
      <c r="AEZ5" s="279"/>
      <c r="AFA5" s="279"/>
      <c r="AFB5" s="279"/>
      <c r="AFC5" s="279"/>
      <c r="AFD5" s="279"/>
      <c r="AFE5" s="279"/>
      <c r="AFF5" s="279"/>
      <c r="AFG5" s="279"/>
      <c r="AFH5" s="279"/>
      <c r="AFJ5" s="279"/>
      <c r="AFK5" s="279"/>
      <c r="AFL5" s="279"/>
      <c r="AFM5" s="279"/>
      <c r="AFN5" s="279"/>
      <c r="AFO5" s="279"/>
      <c r="AFP5" s="279"/>
      <c r="AFQ5" s="279"/>
      <c r="AFR5" s="279"/>
      <c r="AFS5" s="279"/>
      <c r="AFT5" s="279"/>
      <c r="AFU5" s="279"/>
      <c r="AFV5" s="279"/>
      <c r="AFW5" s="279"/>
      <c r="AFY5" s="279"/>
      <c r="AFZ5" s="279"/>
      <c r="AGA5" s="279"/>
      <c r="AGB5" s="279"/>
      <c r="AGC5" s="279"/>
      <c r="AGD5" s="279"/>
      <c r="AGE5" s="279"/>
      <c r="AGF5" s="279"/>
      <c r="AGG5" s="279"/>
      <c r="AGH5" s="279"/>
      <c r="AGI5" s="279"/>
      <c r="AGJ5" s="279"/>
      <c r="AGK5" s="279"/>
      <c r="AGL5" s="279"/>
      <c r="AGN5" s="279"/>
      <c r="AGO5" s="279"/>
      <c r="AGP5" s="279"/>
      <c r="AGQ5" s="279"/>
      <c r="AGR5" s="279"/>
      <c r="AGS5" s="279"/>
      <c r="AGT5" s="279"/>
      <c r="AGU5" s="279"/>
      <c r="AGV5" s="279"/>
      <c r="AGW5" s="279"/>
      <c r="AGX5" s="279"/>
      <c r="AGY5" s="279"/>
      <c r="AGZ5" s="279"/>
      <c r="AHA5" s="279"/>
      <c r="AHC5" s="279"/>
      <c r="AHD5" s="279"/>
      <c r="AHE5" s="279"/>
      <c r="AHF5" s="279"/>
      <c r="AHG5" s="279"/>
      <c r="AHH5" s="279"/>
      <c r="AHI5" s="279"/>
      <c r="AHJ5" s="279"/>
      <c r="AHK5" s="279"/>
      <c r="AHL5" s="279"/>
      <c r="AHM5" s="279"/>
      <c r="AHN5" s="279"/>
      <c r="AHO5" s="279"/>
      <c r="AHP5" s="279"/>
      <c r="AHR5" s="279"/>
      <c r="AHS5" s="279"/>
      <c r="AHT5" s="279"/>
      <c r="AHU5" s="279"/>
      <c r="AHV5" s="279"/>
      <c r="AHW5" s="279"/>
      <c r="AHX5" s="279"/>
      <c r="AHY5" s="279"/>
      <c r="AHZ5" s="279"/>
      <c r="AIA5" s="279"/>
      <c r="AIB5" s="279"/>
      <c r="AIC5" s="279"/>
      <c r="AID5" s="279"/>
      <c r="AIE5" s="279"/>
    </row>
    <row r="6" spans="1:915" s="31" customFormat="1" x14ac:dyDescent="0.3">
      <c r="A6" s="29" t="s">
        <v>127</v>
      </c>
      <c r="B6" s="30" t="s">
        <v>128</v>
      </c>
      <c r="C6" s="110">
        <f>SUM(C7+C11+C16)</f>
        <v>0</v>
      </c>
      <c r="D6" s="110">
        <f t="shared" ref="D6:AD6" si="0">SUM(D7+D11+D16)</f>
        <v>0</v>
      </c>
      <c r="E6" s="110">
        <f t="shared" si="0"/>
        <v>0</v>
      </c>
      <c r="F6" s="110">
        <f t="shared" si="0"/>
        <v>0</v>
      </c>
      <c r="G6" s="110">
        <f t="shared" si="0"/>
        <v>0</v>
      </c>
      <c r="H6" s="110">
        <f t="shared" si="0"/>
        <v>0</v>
      </c>
      <c r="I6" s="110">
        <f t="shared" si="0"/>
        <v>0</v>
      </c>
      <c r="J6" s="110">
        <f t="shared" si="0"/>
        <v>0</v>
      </c>
      <c r="K6" s="110">
        <f t="shared" si="0"/>
        <v>0</v>
      </c>
      <c r="L6" s="110">
        <f t="shared" si="0"/>
        <v>0</v>
      </c>
      <c r="M6" s="110">
        <f t="shared" si="0"/>
        <v>0</v>
      </c>
      <c r="N6" s="110">
        <f t="shared" si="0"/>
        <v>0</v>
      </c>
      <c r="O6" s="110">
        <f t="shared" si="0"/>
        <v>0</v>
      </c>
      <c r="P6" s="110">
        <f t="shared" si="0"/>
        <v>0</v>
      </c>
      <c r="Q6" s="110">
        <f t="shared" si="0"/>
        <v>0</v>
      </c>
      <c r="R6" s="110">
        <f t="shared" si="0"/>
        <v>0</v>
      </c>
      <c r="S6" s="110">
        <f t="shared" si="0"/>
        <v>0</v>
      </c>
      <c r="T6" s="110">
        <f t="shared" si="0"/>
        <v>0</v>
      </c>
      <c r="U6" s="110">
        <f t="shared" si="0"/>
        <v>0</v>
      </c>
      <c r="V6" s="110">
        <f t="shared" si="0"/>
        <v>0</v>
      </c>
      <c r="W6" s="110">
        <f t="shared" si="0"/>
        <v>0</v>
      </c>
      <c r="X6" s="110">
        <f t="shared" si="0"/>
        <v>0</v>
      </c>
      <c r="Y6" s="110">
        <f t="shared" si="0"/>
        <v>0</v>
      </c>
      <c r="Z6" s="110">
        <f t="shared" si="0"/>
        <v>0</v>
      </c>
      <c r="AA6" s="110">
        <f t="shared" si="0"/>
        <v>0</v>
      </c>
      <c r="AB6" s="110">
        <f t="shared" si="0"/>
        <v>0</v>
      </c>
      <c r="AC6" s="110">
        <f t="shared" si="0"/>
        <v>0</v>
      </c>
      <c r="AD6" s="110">
        <f t="shared" si="0"/>
        <v>0</v>
      </c>
      <c r="AE6" s="190"/>
      <c r="AF6" s="110">
        <f t="shared" ref="AF6:AS6" si="1">SUM(AF7+AF11+AF16)</f>
        <v>0</v>
      </c>
      <c r="AG6" s="110">
        <f t="shared" si="1"/>
        <v>0</v>
      </c>
      <c r="AH6" s="110">
        <f t="shared" si="1"/>
        <v>0</v>
      </c>
      <c r="AI6" s="110">
        <f t="shared" si="1"/>
        <v>0</v>
      </c>
      <c r="AJ6" s="110">
        <f t="shared" si="1"/>
        <v>0</v>
      </c>
      <c r="AK6" s="110">
        <f t="shared" si="1"/>
        <v>0</v>
      </c>
      <c r="AL6" s="110">
        <f t="shared" si="1"/>
        <v>0</v>
      </c>
      <c r="AM6" s="110">
        <f t="shared" si="1"/>
        <v>0</v>
      </c>
      <c r="AN6" s="110">
        <f t="shared" si="1"/>
        <v>0</v>
      </c>
      <c r="AO6" s="110">
        <f t="shared" si="1"/>
        <v>0</v>
      </c>
      <c r="AP6" s="110">
        <f t="shared" si="1"/>
        <v>0</v>
      </c>
      <c r="AQ6" s="110">
        <f t="shared" si="1"/>
        <v>0</v>
      </c>
      <c r="AR6" s="110">
        <f t="shared" si="1"/>
        <v>0</v>
      </c>
      <c r="AS6" s="110">
        <f t="shared" si="1"/>
        <v>0</v>
      </c>
      <c r="AU6" s="110">
        <f t="shared" ref="AU6:BH6" si="2">SUM(AU7+AU11+AU16)</f>
        <v>0</v>
      </c>
      <c r="AV6" s="110">
        <f t="shared" si="2"/>
        <v>0</v>
      </c>
      <c r="AW6" s="110">
        <f t="shared" si="2"/>
        <v>0</v>
      </c>
      <c r="AX6" s="110">
        <f t="shared" si="2"/>
        <v>0</v>
      </c>
      <c r="AY6" s="110">
        <f t="shared" si="2"/>
        <v>0</v>
      </c>
      <c r="AZ6" s="110">
        <f t="shared" si="2"/>
        <v>0</v>
      </c>
      <c r="BA6" s="110">
        <f t="shared" si="2"/>
        <v>0</v>
      </c>
      <c r="BB6" s="110">
        <f t="shared" si="2"/>
        <v>0</v>
      </c>
      <c r="BC6" s="110">
        <f t="shared" si="2"/>
        <v>0</v>
      </c>
      <c r="BD6" s="110">
        <f t="shared" si="2"/>
        <v>0</v>
      </c>
      <c r="BE6" s="110">
        <f t="shared" si="2"/>
        <v>0</v>
      </c>
      <c r="BF6" s="110">
        <f t="shared" si="2"/>
        <v>0</v>
      </c>
      <c r="BG6" s="110">
        <f t="shared" si="2"/>
        <v>0</v>
      </c>
      <c r="BH6" s="110">
        <f t="shared" si="2"/>
        <v>0</v>
      </c>
      <c r="BJ6" s="110">
        <f t="shared" ref="BJ6:BW6" si="3">SUM(BJ7+BJ11+BJ16)</f>
        <v>0</v>
      </c>
      <c r="BK6" s="110">
        <f t="shared" si="3"/>
        <v>0</v>
      </c>
      <c r="BL6" s="110">
        <f t="shared" si="3"/>
        <v>0</v>
      </c>
      <c r="BM6" s="110">
        <f t="shared" si="3"/>
        <v>0</v>
      </c>
      <c r="BN6" s="110">
        <f t="shared" si="3"/>
        <v>0</v>
      </c>
      <c r="BO6" s="110">
        <f t="shared" si="3"/>
        <v>0</v>
      </c>
      <c r="BP6" s="110">
        <f t="shared" si="3"/>
        <v>0</v>
      </c>
      <c r="BQ6" s="110">
        <f t="shared" si="3"/>
        <v>0</v>
      </c>
      <c r="BR6" s="110">
        <f t="shared" si="3"/>
        <v>0</v>
      </c>
      <c r="BS6" s="110">
        <f t="shared" si="3"/>
        <v>0</v>
      </c>
      <c r="BT6" s="110">
        <f t="shared" si="3"/>
        <v>0</v>
      </c>
      <c r="BU6" s="110">
        <f t="shared" si="3"/>
        <v>0</v>
      </c>
      <c r="BV6" s="110">
        <f t="shared" si="3"/>
        <v>0</v>
      </c>
      <c r="BW6" s="110">
        <f t="shared" si="3"/>
        <v>0</v>
      </c>
      <c r="BY6" s="110">
        <f t="shared" ref="BY6:CL6" si="4">SUM(BY7+BY11+BY16)</f>
        <v>0</v>
      </c>
      <c r="BZ6" s="110">
        <f t="shared" si="4"/>
        <v>0</v>
      </c>
      <c r="CA6" s="110">
        <f t="shared" si="4"/>
        <v>0</v>
      </c>
      <c r="CB6" s="110">
        <f t="shared" si="4"/>
        <v>0</v>
      </c>
      <c r="CC6" s="110">
        <f t="shared" si="4"/>
        <v>0</v>
      </c>
      <c r="CD6" s="110">
        <f t="shared" si="4"/>
        <v>0</v>
      </c>
      <c r="CE6" s="110">
        <f t="shared" si="4"/>
        <v>0</v>
      </c>
      <c r="CF6" s="110">
        <f t="shared" si="4"/>
        <v>0</v>
      </c>
      <c r="CG6" s="110">
        <f t="shared" si="4"/>
        <v>0</v>
      </c>
      <c r="CH6" s="110">
        <f t="shared" si="4"/>
        <v>0</v>
      </c>
      <c r="CI6" s="110">
        <f t="shared" si="4"/>
        <v>0</v>
      </c>
      <c r="CJ6" s="110">
        <f t="shared" si="4"/>
        <v>0</v>
      </c>
      <c r="CK6" s="110">
        <f t="shared" si="4"/>
        <v>0</v>
      </c>
      <c r="CL6" s="110">
        <f t="shared" si="4"/>
        <v>0</v>
      </c>
      <c r="CN6" s="110">
        <f t="shared" ref="CN6:DA6" si="5">SUM(CN7+CN11+CN16)</f>
        <v>0</v>
      </c>
      <c r="CO6" s="110">
        <f t="shared" si="5"/>
        <v>0</v>
      </c>
      <c r="CP6" s="110">
        <f t="shared" si="5"/>
        <v>0</v>
      </c>
      <c r="CQ6" s="110">
        <f t="shared" si="5"/>
        <v>0</v>
      </c>
      <c r="CR6" s="110">
        <f t="shared" si="5"/>
        <v>0</v>
      </c>
      <c r="CS6" s="110">
        <f t="shared" si="5"/>
        <v>0</v>
      </c>
      <c r="CT6" s="110">
        <f t="shared" si="5"/>
        <v>0</v>
      </c>
      <c r="CU6" s="110">
        <f t="shared" si="5"/>
        <v>0</v>
      </c>
      <c r="CV6" s="110">
        <f t="shared" si="5"/>
        <v>0</v>
      </c>
      <c r="CW6" s="110">
        <f t="shared" si="5"/>
        <v>0</v>
      </c>
      <c r="CX6" s="110">
        <f t="shared" si="5"/>
        <v>0</v>
      </c>
      <c r="CY6" s="110">
        <f t="shared" si="5"/>
        <v>0</v>
      </c>
      <c r="CZ6" s="110">
        <f t="shared" si="5"/>
        <v>0</v>
      </c>
      <c r="DA6" s="110">
        <f t="shared" si="5"/>
        <v>0</v>
      </c>
      <c r="DC6" s="110">
        <f t="shared" ref="DC6:DP6" si="6">SUM(DC7+DC11+DC16)</f>
        <v>0</v>
      </c>
      <c r="DD6" s="110">
        <f t="shared" si="6"/>
        <v>0</v>
      </c>
      <c r="DE6" s="110">
        <f t="shared" si="6"/>
        <v>0</v>
      </c>
      <c r="DF6" s="110">
        <f t="shared" si="6"/>
        <v>0</v>
      </c>
      <c r="DG6" s="110">
        <f t="shared" si="6"/>
        <v>0</v>
      </c>
      <c r="DH6" s="110">
        <f t="shared" si="6"/>
        <v>0</v>
      </c>
      <c r="DI6" s="110">
        <f t="shared" si="6"/>
        <v>0</v>
      </c>
      <c r="DJ6" s="110">
        <f t="shared" si="6"/>
        <v>0</v>
      </c>
      <c r="DK6" s="110">
        <f t="shared" si="6"/>
        <v>0</v>
      </c>
      <c r="DL6" s="110">
        <f t="shared" si="6"/>
        <v>0</v>
      </c>
      <c r="DM6" s="110">
        <f t="shared" si="6"/>
        <v>0</v>
      </c>
      <c r="DN6" s="110">
        <f t="shared" si="6"/>
        <v>0</v>
      </c>
      <c r="DO6" s="110">
        <f t="shared" si="6"/>
        <v>0</v>
      </c>
      <c r="DP6" s="110">
        <f t="shared" si="6"/>
        <v>0</v>
      </c>
      <c r="DR6" s="110">
        <f t="shared" ref="DR6:EE6" si="7">SUM(DR7+DR11+DR16)</f>
        <v>0</v>
      </c>
      <c r="DS6" s="110">
        <f t="shared" si="7"/>
        <v>0</v>
      </c>
      <c r="DT6" s="110">
        <f t="shared" si="7"/>
        <v>0</v>
      </c>
      <c r="DU6" s="110">
        <f t="shared" si="7"/>
        <v>0</v>
      </c>
      <c r="DV6" s="110">
        <f t="shared" si="7"/>
        <v>0</v>
      </c>
      <c r="DW6" s="110">
        <f t="shared" si="7"/>
        <v>0</v>
      </c>
      <c r="DX6" s="110">
        <f t="shared" si="7"/>
        <v>0</v>
      </c>
      <c r="DY6" s="110">
        <f t="shared" si="7"/>
        <v>0</v>
      </c>
      <c r="DZ6" s="110">
        <f t="shared" si="7"/>
        <v>0</v>
      </c>
      <c r="EA6" s="110">
        <f t="shared" si="7"/>
        <v>0</v>
      </c>
      <c r="EB6" s="110">
        <f t="shared" si="7"/>
        <v>0</v>
      </c>
      <c r="EC6" s="110">
        <f t="shared" si="7"/>
        <v>0</v>
      </c>
      <c r="ED6" s="110">
        <f t="shared" si="7"/>
        <v>0</v>
      </c>
      <c r="EE6" s="110">
        <f t="shared" si="7"/>
        <v>0</v>
      </c>
      <c r="EG6" s="110">
        <f t="shared" ref="EG6:ET6" si="8">SUM(EG7+EG11+EG16)</f>
        <v>0</v>
      </c>
      <c r="EH6" s="110">
        <f t="shared" si="8"/>
        <v>0</v>
      </c>
      <c r="EI6" s="110">
        <f t="shared" si="8"/>
        <v>0</v>
      </c>
      <c r="EJ6" s="110">
        <f t="shared" si="8"/>
        <v>0</v>
      </c>
      <c r="EK6" s="110">
        <f t="shared" si="8"/>
        <v>0</v>
      </c>
      <c r="EL6" s="110">
        <f t="shared" si="8"/>
        <v>0</v>
      </c>
      <c r="EM6" s="110">
        <f t="shared" si="8"/>
        <v>0</v>
      </c>
      <c r="EN6" s="110">
        <f t="shared" si="8"/>
        <v>0</v>
      </c>
      <c r="EO6" s="110">
        <f t="shared" si="8"/>
        <v>0</v>
      </c>
      <c r="EP6" s="110">
        <f t="shared" si="8"/>
        <v>0</v>
      </c>
      <c r="EQ6" s="110">
        <f t="shared" si="8"/>
        <v>0</v>
      </c>
      <c r="ER6" s="110">
        <f t="shared" si="8"/>
        <v>0</v>
      </c>
      <c r="ES6" s="110">
        <f t="shared" si="8"/>
        <v>0</v>
      </c>
      <c r="ET6" s="110">
        <f t="shared" si="8"/>
        <v>0</v>
      </c>
      <c r="EV6" s="110">
        <f t="shared" ref="EV6:FI6" si="9">SUM(EV7+EV11+EV16)</f>
        <v>0</v>
      </c>
      <c r="EW6" s="110">
        <f t="shared" si="9"/>
        <v>0</v>
      </c>
      <c r="EX6" s="110">
        <f t="shared" si="9"/>
        <v>0</v>
      </c>
      <c r="EY6" s="110">
        <f t="shared" si="9"/>
        <v>0</v>
      </c>
      <c r="EZ6" s="110">
        <f t="shared" si="9"/>
        <v>0</v>
      </c>
      <c r="FA6" s="110">
        <f t="shared" si="9"/>
        <v>0</v>
      </c>
      <c r="FB6" s="110">
        <f t="shared" si="9"/>
        <v>0</v>
      </c>
      <c r="FC6" s="110">
        <f t="shared" si="9"/>
        <v>0</v>
      </c>
      <c r="FD6" s="110">
        <f t="shared" si="9"/>
        <v>0</v>
      </c>
      <c r="FE6" s="110">
        <f t="shared" si="9"/>
        <v>0</v>
      </c>
      <c r="FF6" s="110">
        <f t="shared" si="9"/>
        <v>0</v>
      </c>
      <c r="FG6" s="110">
        <f t="shared" si="9"/>
        <v>0</v>
      </c>
      <c r="FH6" s="110">
        <f t="shared" si="9"/>
        <v>0</v>
      </c>
      <c r="FI6" s="110">
        <f t="shared" si="9"/>
        <v>0</v>
      </c>
      <c r="FK6" s="110">
        <f t="shared" ref="FK6:FX6" si="10">SUM(FK7+FK11+FK16)</f>
        <v>0</v>
      </c>
      <c r="FL6" s="110">
        <f t="shared" si="10"/>
        <v>0</v>
      </c>
      <c r="FM6" s="110">
        <f t="shared" si="10"/>
        <v>0</v>
      </c>
      <c r="FN6" s="110">
        <f t="shared" si="10"/>
        <v>0</v>
      </c>
      <c r="FO6" s="110">
        <f t="shared" si="10"/>
        <v>0</v>
      </c>
      <c r="FP6" s="110">
        <f t="shared" si="10"/>
        <v>0</v>
      </c>
      <c r="FQ6" s="110">
        <f t="shared" si="10"/>
        <v>0</v>
      </c>
      <c r="FR6" s="110">
        <f t="shared" si="10"/>
        <v>0</v>
      </c>
      <c r="FS6" s="110">
        <f t="shared" si="10"/>
        <v>0</v>
      </c>
      <c r="FT6" s="110">
        <f t="shared" si="10"/>
        <v>0</v>
      </c>
      <c r="FU6" s="110">
        <f t="shared" si="10"/>
        <v>0</v>
      </c>
      <c r="FV6" s="110">
        <f t="shared" si="10"/>
        <v>0</v>
      </c>
      <c r="FW6" s="110">
        <f t="shared" si="10"/>
        <v>0</v>
      </c>
      <c r="FX6" s="110">
        <f t="shared" si="10"/>
        <v>0</v>
      </c>
      <c r="FZ6" s="110">
        <f t="shared" ref="FZ6:GM6" si="11">SUM(FZ7+FZ11+FZ16)</f>
        <v>0</v>
      </c>
      <c r="GA6" s="110">
        <f t="shared" si="11"/>
        <v>0</v>
      </c>
      <c r="GB6" s="110">
        <f t="shared" si="11"/>
        <v>0</v>
      </c>
      <c r="GC6" s="110">
        <f t="shared" si="11"/>
        <v>0</v>
      </c>
      <c r="GD6" s="110">
        <f t="shared" si="11"/>
        <v>0</v>
      </c>
      <c r="GE6" s="110">
        <f t="shared" si="11"/>
        <v>0</v>
      </c>
      <c r="GF6" s="110">
        <f t="shared" si="11"/>
        <v>0</v>
      </c>
      <c r="GG6" s="110">
        <f t="shared" si="11"/>
        <v>0</v>
      </c>
      <c r="GH6" s="110">
        <f t="shared" si="11"/>
        <v>0</v>
      </c>
      <c r="GI6" s="110">
        <f t="shared" si="11"/>
        <v>0</v>
      </c>
      <c r="GJ6" s="110">
        <f t="shared" si="11"/>
        <v>0</v>
      </c>
      <c r="GK6" s="110">
        <f t="shared" si="11"/>
        <v>0</v>
      </c>
      <c r="GL6" s="110">
        <f t="shared" si="11"/>
        <v>0</v>
      </c>
      <c r="GM6" s="110">
        <f t="shared" si="11"/>
        <v>0</v>
      </c>
      <c r="GO6" s="110">
        <f t="shared" ref="GO6:HB6" si="12">SUM(GO7+GO11+GO16)</f>
        <v>0</v>
      </c>
      <c r="GP6" s="110">
        <f t="shared" si="12"/>
        <v>0</v>
      </c>
      <c r="GQ6" s="110">
        <f t="shared" si="12"/>
        <v>0</v>
      </c>
      <c r="GR6" s="110">
        <f t="shared" si="12"/>
        <v>0</v>
      </c>
      <c r="GS6" s="110">
        <f t="shared" si="12"/>
        <v>0</v>
      </c>
      <c r="GT6" s="110">
        <f t="shared" si="12"/>
        <v>0</v>
      </c>
      <c r="GU6" s="110">
        <f t="shared" si="12"/>
        <v>0</v>
      </c>
      <c r="GV6" s="110">
        <f t="shared" si="12"/>
        <v>0</v>
      </c>
      <c r="GW6" s="110">
        <f t="shared" si="12"/>
        <v>0</v>
      </c>
      <c r="GX6" s="110">
        <f t="shared" si="12"/>
        <v>0</v>
      </c>
      <c r="GY6" s="110">
        <f t="shared" si="12"/>
        <v>0</v>
      </c>
      <c r="GZ6" s="110">
        <f t="shared" si="12"/>
        <v>0</v>
      </c>
      <c r="HA6" s="110">
        <f t="shared" si="12"/>
        <v>0</v>
      </c>
      <c r="HB6" s="110">
        <f t="shared" si="12"/>
        <v>0</v>
      </c>
      <c r="HD6" s="110">
        <f t="shared" ref="HD6:HQ6" si="13">SUM(HD7+HD11+HD16)</f>
        <v>0</v>
      </c>
      <c r="HE6" s="110">
        <f t="shared" si="13"/>
        <v>0</v>
      </c>
      <c r="HF6" s="110">
        <f t="shared" si="13"/>
        <v>0</v>
      </c>
      <c r="HG6" s="110">
        <f t="shared" si="13"/>
        <v>0</v>
      </c>
      <c r="HH6" s="110">
        <f t="shared" si="13"/>
        <v>0</v>
      </c>
      <c r="HI6" s="110">
        <f t="shared" si="13"/>
        <v>0</v>
      </c>
      <c r="HJ6" s="110">
        <f t="shared" si="13"/>
        <v>0</v>
      </c>
      <c r="HK6" s="110">
        <f t="shared" si="13"/>
        <v>0</v>
      </c>
      <c r="HL6" s="110">
        <f t="shared" si="13"/>
        <v>0</v>
      </c>
      <c r="HM6" s="110">
        <f t="shared" si="13"/>
        <v>0</v>
      </c>
      <c r="HN6" s="110">
        <f t="shared" si="13"/>
        <v>0</v>
      </c>
      <c r="HO6" s="110">
        <f t="shared" si="13"/>
        <v>0</v>
      </c>
      <c r="HP6" s="110">
        <f t="shared" si="13"/>
        <v>0</v>
      </c>
      <c r="HQ6" s="110">
        <f t="shared" si="13"/>
        <v>0</v>
      </c>
      <c r="HS6" s="110">
        <f t="shared" ref="HS6:IF6" si="14">SUM(HS7+HS11+HS16)</f>
        <v>0</v>
      </c>
      <c r="HT6" s="110">
        <f t="shared" si="14"/>
        <v>0</v>
      </c>
      <c r="HU6" s="110">
        <f t="shared" si="14"/>
        <v>0</v>
      </c>
      <c r="HV6" s="110">
        <f t="shared" si="14"/>
        <v>0</v>
      </c>
      <c r="HW6" s="110">
        <f t="shared" si="14"/>
        <v>0</v>
      </c>
      <c r="HX6" s="110">
        <f t="shared" si="14"/>
        <v>0</v>
      </c>
      <c r="HY6" s="110">
        <f t="shared" si="14"/>
        <v>0</v>
      </c>
      <c r="HZ6" s="110">
        <f t="shared" si="14"/>
        <v>0</v>
      </c>
      <c r="IA6" s="110">
        <f t="shared" si="14"/>
        <v>0</v>
      </c>
      <c r="IB6" s="110">
        <f t="shared" si="14"/>
        <v>0</v>
      </c>
      <c r="IC6" s="110">
        <f t="shared" si="14"/>
        <v>0</v>
      </c>
      <c r="ID6" s="110">
        <f t="shared" si="14"/>
        <v>0</v>
      </c>
      <c r="IE6" s="110">
        <f t="shared" si="14"/>
        <v>0</v>
      </c>
      <c r="IF6" s="110">
        <f t="shared" si="14"/>
        <v>0</v>
      </c>
      <c r="IH6" s="110">
        <f t="shared" ref="IH6:IU6" si="15">SUM(IH7+IH11+IH16)</f>
        <v>0</v>
      </c>
      <c r="II6" s="110">
        <f t="shared" si="15"/>
        <v>0</v>
      </c>
      <c r="IJ6" s="110">
        <f t="shared" si="15"/>
        <v>0</v>
      </c>
      <c r="IK6" s="110">
        <f t="shared" si="15"/>
        <v>0</v>
      </c>
      <c r="IL6" s="110">
        <f t="shared" si="15"/>
        <v>0</v>
      </c>
      <c r="IM6" s="110">
        <f t="shared" si="15"/>
        <v>0</v>
      </c>
      <c r="IN6" s="110">
        <f t="shared" si="15"/>
        <v>0</v>
      </c>
      <c r="IO6" s="110">
        <f t="shared" si="15"/>
        <v>0</v>
      </c>
      <c r="IP6" s="110">
        <f t="shared" si="15"/>
        <v>0</v>
      </c>
      <c r="IQ6" s="110">
        <f t="shared" si="15"/>
        <v>0</v>
      </c>
      <c r="IR6" s="110">
        <f t="shared" si="15"/>
        <v>0</v>
      </c>
      <c r="IS6" s="110">
        <f t="shared" si="15"/>
        <v>0</v>
      </c>
      <c r="IT6" s="110">
        <f t="shared" si="15"/>
        <v>0</v>
      </c>
      <c r="IU6" s="110">
        <f t="shared" si="15"/>
        <v>0</v>
      </c>
      <c r="IW6" s="110">
        <f t="shared" ref="IW6:JJ6" si="16">SUM(IW7+IW11+IW16)</f>
        <v>0</v>
      </c>
      <c r="IX6" s="110">
        <f t="shared" si="16"/>
        <v>0</v>
      </c>
      <c r="IY6" s="110">
        <f t="shared" si="16"/>
        <v>0</v>
      </c>
      <c r="IZ6" s="110">
        <f t="shared" si="16"/>
        <v>0</v>
      </c>
      <c r="JA6" s="110">
        <f t="shared" si="16"/>
        <v>0</v>
      </c>
      <c r="JB6" s="110">
        <f t="shared" si="16"/>
        <v>0</v>
      </c>
      <c r="JC6" s="110">
        <f t="shared" si="16"/>
        <v>0</v>
      </c>
      <c r="JD6" s="110">
        <f t="shared" si="16"/>
        <v>0</v>
      </c>
      <c r="JE6" s="110">
        <f t="shared" si="16"/>
        <v>0</v>
      </c>
      <c r="JF6" s="110">
        <f t="shared" si="16"/>
        <v>0</v>
      </c>
      <c r="JG6" s="110">
        <f t="shared" si="16"/>
        <v>0</v>
      </c>
      <c r="JH6" s="110">
        <f t="shared" si="16"/>
        <v>0</v>
      </c>
      <c r="JI6" s="110">
        <f t="shared" si="16"/>
        <v>0</v>
      </c>
      <c r="JJ6" s="110">
        <f t="shared" si="16"/>
        <v>0</v>
      </c>
      <c r="JL6" s="110">
        <f t="shared" ref="JL6:JY6" si="17">SUM(JL7+JL11+JL16)</f>
        <v>0</v>
      </c>
      <c r="JM6" s="110">
        <f t="shared" si="17"/>
        <v>0</v>
      </c>
      <c r="JN6" s="110">
        <f t="shared" si="17"/>
        <v>0</v>
      </c>
      <c r="JO6" s="110">
        <f t="shared" si="17"/>
        <v>0</v>
      </c>
      <c r="JP6" s="110">
        <f t="shared" si="17"/>
        <v>0</v>
      </c>
      <c r="JQ6" s="110">
        <f t="shared" si="17"/>
        <v>0</v>
      </c>
      <c r="JR6" s="110">
        <f t="shared" si="17"/>
        <v>0</v>
      </c>
      <c r="JS6" s="110">
        <f t="shared" si="17"/>
        <v>0</v>
      </c>
      <c r="JT6" s="110">
        <f t="shared" si="17"/>
        <v>0</v>
      </c>
      <c r="JU6" s="110">
        <f t="shared" si="17"/>
        <v>0</v>
      </c>
      <c r="JV6" s="110">
        <f t="shared" si="17"/>
        <v>0</v>
      </c>
      <c r="JW6" s="110">
        <f t="shared" si="17"/>
        <v>0</v>
      </c>
      <c r="JX6" s="110">
        <f t="shared" si="17"/>
        <v>0</v>
      </c>
      <c r="JY6" s="110">
        <f t="shared" si="17"/>
        <v>0</v>
      </c>
      <c r="KA6" s="110">
        <f t="shared" ref="KA6:KN6" si="18">SUM(KA7+KA11+KA16)</f>
        <v>0</v>
      </c>
      <c r="KB6" s="110">
        <f t="shared" si="18"/>
        <v>0</v>
      </c>
      <c r="KC6" s="110">
        <f t="shared" si="18"/>
        <v>0</v>
      </c>
      <c r="KD6" s="110">
        <f t="shared" si="18"/>
        <v>0</v>
      </c>
      <c r="KE6" s="110">
        <f t="shared" si="18"/>
        <v>0</v>
      </c>
      <c r="KF6" s="110">
        <f t="shared" si="18"/>
        <v>0</v>
      </c>
      <c r="KG6" s="110">
        <f t="shared" si="18"/>
        <v>0</v>
      </c>
      <c r="KH6" s="110">
        <f t="shared" si="18"/>
        <v>0</v>
      </c>
      <c r="KI6" s="110">
        <f t="shared" si="18"/>
        <v>0</v>
      </c>
      <c r="KJ6" s="110">
        <f t="shared" si="18"/>
        <v>0</v>
      </c>
      <c r="KK6" s="110">
        <f t="shared" si="18"/>
        <v>0</v>
      </c>
      <c r="KL6" s="110">
        <f t="shared" si="18"/>
        <v>0</v>
      </c>
      <c r="KM6" s="110">
        <f t="shared" si="18"/>
        <v>0</v>
      </c>
      <c r="KN6" s="110">
        <f t="shared" si="18"/>
        <v>0</v>
      </c>
      <c r="KP6" s="110">
        <f t="shared" ref="KP6:LC6" si="19">SUM(KP7+KP11+KP16)</f>
        <v>0</v>
      </c>
      <c r="KQ6" s="110">
        <f t="shared" si="19"/>
        <v>0</v>
      </c>
      <c r="KR6" s="110">
        <f t="shared" si="19"/>
        <v>0</v>
      </c>
      <c r="KS6" s="110">
        <f t="shared" si="19"/>
        <v>0</v>
      </c>
      <c r="KT6" s="110">
        <f t="shared" si="19"/>
        <v>0</v>
      </c>
      <c r="KU6" s="110">
        <f t="shared" si="19"/>
        <v>0</v>
      </c>
      <c r="KV6" s="110">
        <f t="shared" si="19"/>
        <v>0</v>
      </c>
      <c r="KW6" s="110">
        <f t="shared" si="19"/>
        <v>0</v>
      </c>
      <c r="KX6" s="110">
        <f t="shared" si="19"/>
        <v>0</v>
      </c>
      <c r="KY6" s="110">
        <f t="shared" si="19"/>
        <v>0</v>
      </c>
      <c r="KZ6" s="110">
        <f t="shared" si="19"/>
        <v>0</v>
      </c>
      <c r="LA6" s="110">
        <f t="shared" si="19"/>
        <v>0</v>
      </c>
      <c r="LB6" s="110">
        <f t="shared" si="19"/>
        <v>0</v>
      </c>
      <c r="LC6" s="110">
        <f t="shared" si="19"/>
        <v>0</v>
      </c>
      <c r="LE6" s="110">
        <f t="shared" ref="LE6:LR6" si="20">SUM(LE7+LE11+LE16)</f>
        <v>0</v>
      </c>
      <c r="LF6" s="110">
        <f t="shared" si="20"/>
        <v>0</v>
      </c>
      <c r="LG6" s="110">
        <f t="shared" si="20"/>
        <v>0</v>
      </c>
      <c r="LH6" s="110">
        <f t="shared" si="20"/>
        <v>0</v>
      </c>
      <c r="LI6" s="110">
        <f t="shared" si="20"/>
        <v>0</v>
      </c>
      <c r="LJ6" s="110">
        <f t="shared" si="20"/>
        <v>0</v>
      </c>
      <c r="LK6" s="110">
        <f t="shared" si="20"/>
        <v>0</v>
      </c>
      <c r="LL6" s="110">
        <f t="shared" si="20"/>
        <v>0</v>
      </c>
      <c r="LM6" s="110">
        <f t="shared" si="20"/>
        <v>0</v>
      </c>
      <c r="LN6" s="110">
        <f t="shared" si="20"/>
        <v>0</v>
      </c>
      <c r="LO6" s="110">
        <f t="shared" si="20"/>
        <v>0</v>
      </c>
      <c r="LP6" s="110">
        <f t="shared" si="20"/>
        <v>0</v>
      </c>
      <c r="LQ6" s="110">
        <f t="shared" si="20"/>
        <v>0</v>
      </c>
      <c r="LR6" s="110">
        <f t="shared" si="20"/>
        <v>0</v>
      </c>
      <c r="LT6" s="110">
        <f t="shared" ref="LT6:MG6" si="21">SUM(LT7+LT11+LT16)</f>
        <v>0</v>
      </c>
      <c r="LU6" s="110">
        <f t="shared" si="21"/>
        <v>0</v>
      </c>
      <c r="LV6" s="110">
        <f t="shared" si="21"/>
        <v>0</v>
      </c>
      <c r="LW6" s="110">
        <f t="shared" si="21"/>
        <v>0</v>
      </c>
      <c r="LX6" s="110">
        <f t="shared" si="21"/>
        <v>0</v>
      </c>
      <c r="LY6" s="110">
        <f t="shared" si="21"/>
        <v>0</v>
      </c>
      <c r="LZ6" s="110">
        <f t="shared" si="21"/>
        <v>0</v>
      </c>
      <c r="MA6" s="110">
        <f t="shared" si="21"/>
        <v>0</v>
      </c>
      <c r="MB6" s="110">
        <f t="shared" si="21"/>
        <v>0</v>
      </c>
      <c r="MC6" s="110">
        <f t="shared" si="21"/>
        <v>0</v>
      </c>
      <c r="MD6" s="110">
        <f t="shared" si="21"/>
        <v>0</v>
      </c>
      <c r="ME6" s="110">
        <f t="shared" si="21"/>
        <v>0</v>
      </c>
      <c r="MF6" s="110">
        <f t="shared" si="21"/>
        <v>0</v>
      </c>
      <c r="MG6" s="110">
        <f t="shared" si="21"/>
        <v>0</v>
      </c>
      <c r="MI6" s="110">
        <f t="shared" ref="MI6:MV6" si="22">SUM(MI7+MI11+MI16)</f>
        <v>0</v>
      </c>
      <c r="MJ6" s="110">
        <f t="shared" si="22"/>
        <v>0</v>
      </c>
      <c r="MK6" s="110">
        <f t="shared" si="22"/>
        <v>0</v>
      </c>
      <c r="ML6" s="110">
        <f t="shared" si="22"/>
        <v>0</v>
      </c>
      <c r="MM6" s="110">
        <f t="shared" si="22"/>
        <v>0</v>
      </c>
      <c r="MN6" s="110">
        <f t="shared" si="22"/>
        <v>0</v>
      </c>
      <c r="MO6" s="110">
        <f t="shared" si="22"/>
        <v>0</v>
      </c>
      <c r="MP6" s="110">
        <f t="shared" si="22"/>
        <v>0</v>
      </c>
      <c r="MQ6" s="110">
        <f t="shared" si="22"/>
        <v>0</v>
      </c>
      <c r="MR6" s="110">
        <f t="shared" si="22"/>
        <v>0</v>
      </c>
      <c r="MS6" s="110">
        <f t="shared" si="22"/>
        <v>0</v>
      </c>
      <c r="MT6" s="110">
        <f t="shared" si="22"/>
        <v>0</v>
      </c>
      <c r="MU6" s="110">
        <f t="shared" si="22"/>
        <v>0</v>
      </c>
      <c r="MV6" s="110">
        <f t="shared" si="22"/>
        <v>0</v>
      </c>
      <c r="MX6" s="110">
        <f t="shared" ref="MX6:NK6" si="23">SUM(MX7+MX11+MX16)</f>
        <v>0</v>
      </c>
      <c r="MY6" s="110">
        <f t="shared" si="23"/>
        <v>0</v>
      </c>
      <c r="MZ6" s="110">
        <f t="shared" si="23"/>
        <v>0</v>
      </c>
      <c r="NA6" s="110">
        <f t="shared" si="23"/>
        <v>0</v>
      </c>
      <c r="NB6" s="110">
        <f t="shared" si="23"/>
        <v>0</v>
      </c>
      <c r="NC6" s="110">
        <f t="shared" si="23"/>
        <v>0</v>
      </c>
      <c r="ND6" s="110">
        <f t="shared" si="23"/>
        <v>0</v>
      </c>
      <c r="NE6" s="110">
        <f t="shared" si="23"/>
        <v>0</v>
      </c>
      <c r="NF6" s="110">
        <f t="shared" si="23"/>
        <v>0</v>
      </c>
      <c r="NG6" s="110">
        <f t="shared" si="23"/>
        <v>0</v>
      </c>
      <c r="NH6" s="110">
        <f t="shared" si="23"/>
        <v>0</v>
      </c>
      <c r="NI6" s="110">
        <f t="shared" si="23"/>
        <v>0</v>
      </c>
      <c r="NJ6" s="110">
        <f t="shared" si="23"/>
        <v>0</v>
      </c>
      <c r="NK6" s="110">
        <f t="shared" si="23"/>
        <v>0</v>
      </c>
      <c r="NM6" s="110">
        <f t="shared" ref="NM6:NZ6" si="24">SUM(NM7+NM11+NM16)</f>
        <v>0</v>
      </c>
      <c r="NN6" s="110">
        <f t="shared" si="24"/>
        <v>0</v>
      </c>
      <c r="NO6" s="110">
        <f t="shared" si="24"/>
        <v>0</v>
      </c>
      <c r="NP6" s="110">
        <f t="shared" si="24"/>
        <v>0</v>
      </c>
      <c r="NQ6" s="110">
        <f t="shared" si="24"/>
        <v>0</v>
      </c>
      <c r="NR6" s="110">
        <f t="shared" si="24"/>
        <v>0</v>
      </c>
      <c r="NS6" s="110">
        <f t="shared" si="24"/>
        <v>0</v>
      </c>
      <c r="NT6" s="110">
        <f t="shared" si="24"/>
        <v>0</v>
      </c>
      <c r="NU6" s="110">
        <f t="shared" si="24"/>
        <v>0</v>
      </c>
      <c r="NV6" s="110">
        <f t="shared" si="24"/>
        <v>0</v>
      </c>
      <c r="NW6" s="110">
        <f t="shared" si="24"/>
        <v>0</v>
      </c>
      <c r="NX6" s="110">
        <f t="shared" si="24"/>
        <v>0</v>
      </c>
      <c r="NY6" s="110">
        <f t="shared" si="24"/>
        <v>0</v>
      </c>
      <c r="NZ6" s="110">
        <f t="shared" si="24"/>
        <v>0</v>
      </c>
      <c r="OB6" s="110">
        <f t="shared" ref="OB6:OO6" si="25">SUM(OB7+OB11+OB16)</f>
        <v>0</v>
      </c>
      <c r="OC6" s="110">
        <f t="shared" si="25"/>
        <v>0</v>
      </c>
      <c r="OD6" s="110">
        <f t="shared" si="25"/>
        <v>0</v>
      </c>
      <c r="OE6" s="110">
        <f t="shared" si="25"/>
        <v>0</v>
      </c>
      <c r="OF6" s="110">
        <f t="shared" si="25"/>
        <v>0</v>
      </c>
      <c r="OG6" s="110">
        <f t="shared" si="25"/>
        <v>0</v>
      </c>
      <c r="OH6" s="110">
        <f t="shared" si="25"/>
        <v>0</v>
      </c>
      <c r="OI6" s="110">
        <f t="shared" si="25"/>
        <v>0</v>
      </c>
      <c r="OJ6" s="110">
        <f t="shared" si="25"/>
        <v>0</v>
      </c>
      <c r="OK6" s="110">
        <f t="shared" si="25"/>
        <v>0</v>
      </c>
      <c r="OL6" s="110">
        <f t="shared" si="25"/>
        <v>0</v>
      </c>
      <c r="OM6" s="110">
        <f t="shared" si="25"/>
        <v>0</v>
      </c>
      <c r="ON6" s="110">
        <f t="shared" si="25"/>
        <v>0</v>
      </c>
      <c r="OO6" s="110">
        <f t="shared" si="25"/>
        <v>0</v>
      </c>
      <c r="OQ6" s="110">
        <f t="shared" ref="OQ6:PD6" si="26">SUM(OQ7+OQ11+OQ16)</f>
        <v>0</v>
      </c>
      <c r="OR6" s="110">
        <f t="shared" si="26"/>
        <v>0</v>
      </c>
      <c r="OS6" s="110">
        <f t="shared" si="26"/>
        <v>0</v>
      </c>
      <c r="OT6" s="110">
        <f t="shared" si="26"/>
        <v>0</v>
      </c>
      <c r="OU6" s="110">
        <f t="shared" si="26"/>
        <v>0</v>
      </c>
      <c r="OV6" s="110">
        <f t="shared" si="26"/>
        <v>0</v>
      </c>
      <c r="OW6" s="110">
        <f t="shared" si="26"/>
        <v>0</v>
      </c>
      <c r="OX6" s="110">
        <f t="shared" si="26"/>
        <v>0</v>
      </c>
      <c r="OY6" s="110">
        <f t="shared" si="26"/>
        <v>0</v>
      </c>
      <c r="OZ6" s="110">
        <f t="shared" si="26"/>
        <v>0</v>
      </c>
      <c r="PA6" s="110">
        <f t="shared" si="26"/>
        <v>0</v>
      </c>
      <c r="PB6" s="110">
        <f t="shared" si="26"/>
        <v>0</v>
      </c>
      <c r="PC6" s="110">
        <f t="shared" si="26"/>
        <v>0</v>
      </c>
      <c r="PD6" s="110">
        <f t="shared" si="26"/>
        <v>0</v>
      </c>
      <c r="PF6" s="110">
        <f t="shared" ref="PF6:PS6" si="27">SUM(PF7+PF11+PF16)</f>
        <v>0</v>
      </c>
      <c r="PG6" s="110">
        <f t="shared" si="27"/>
        <v>0</v>
      </c>
      <c r="PH6" s="110">
        <f t="shared" si="27"/>
        <v>0</v>
      </c>
      <c r="PI6" s="110">
        <f t="shared" si="27"/>
        <v>0</v>
      </c>
      <c r="PJ6" s="110">
        <f t="shared" si="27"/>
        <v>0</v>
      </c>
      <c r="PK6" s="110">
        <f t="shared" si="27"/>
        <v>0</v>
      </c>
      <c r="PL6" s="110">
        <f t="shared" si="27"/>
        <v>0</v>
      </c>
      <c r="PM6" s="110">
        <f t="shared" si="27"/>
        <v>0</v>
      </c>
      <c r="PN6" s="110">
        <f t="shared" si="27"/>
        <v>0</v>
      </c>
      <c r="PO6" s="110">
        <f t="shared" si="27"/>
        <v>0</v>
      </c>
      <c r="PP6" s="110">
        <f t="shared" si="27"/>
        <v>0</v>
      </c>
      <c r="PQ6" s="110">
        <f t="shared" si="27"/>
        <v>0</v>
      </c>
      <c r="PR6" s="110">
        <f t="shared" si="27"/>
        <v>0</v>
      </c>
      <c r="PS6" s="110">
        <f t="shared" si="27"/>
        <v>0</v>
      </c>
      <c r="PU6" s="110">
        <f t="shared" ref="PU6:QH6" si="28">SUM(PU7+PU11+PU16)</f>
        <v>0</v>
      </c>
      <c r="PV6" s="110">
        <f t="shared" si="28"/>
        <v>0</v>
      </c>
      <c r="PW6" s="110">
        <f t="shared" si="28"/>
        <v>0</v>
      </c>
      <c r="PX6" s="110">
        <f t="shared" si="28"/>
        <v>0</v>
      </c>
      <c r="PY6" s="110">
        <f t="shared" si="28"/>
        <v>0</v>
      </c>
      <c r="PZ6" s="110">
        <f t="shared" si="28"/>
        <v>0</v>
      </c>
      <c r="QA6" s="110">
        <f t="shared" si="28"/>
        <v>0</v>
      </c>
      <c r="QB6" s="110">
        <f t="shared" si="28"/>
        <v>0</v>
      </c>
      <c r="QC6" s="110">
        <f t="shared" si="28"/>
        <v>0</v>
      </c>
      <c r="QD6" s="110">
        <f t="shared" si="28"/>
        <v>0</v>
      </c>
      <c r="QE6" s="110">
        <f t="shared" si="28"/>
        <v>0</v>
      </c>
      <c r="QF6" s="110">
        <f t="shared" si="28"/>
        <v>0</v>
      </c>
      <c r="QG6" s="110">
        <f t="shared" si="28"/>
        <v>0</v>
      </c>
      <c r="QH6" s="110">
        <f t="shared" si="28"/>
        <v>0</v>
      </c>
      <c r="QJ6" s="110">
        <f t="shared" ref="QJ6:QW6" si="29">SUM(QJ7+QJ11+QJ16)</f>
        <v>0</v>
      </c>
      <c r="QK6" s="110">
        <f t="shared" si="29"/>
        <v>0</v>
      </c>
      <c r="QL6" s="110">
        <f t="shared" si="29"/>
        <v>0</v>
      </c>
      <c r="QM6" s="110">
        <f t="shared" si="29"/>
        <v>0</v>
      </c>
      <c r="QN6" s="110">
        <f t="shared" si="29"/>
        <v>0</v>
      </c>
      <c r="QO6" s="110">
        <f t="shared" si="29"/>
        <v>0</v>
      </c>
      <c r="QP6" s="110">
        <f t="shared" si="29"/>
        <v>0</v>
      </c>
      <c r="QQ6" s="110">
        <f t="shared" si="29"/>
        <v>0</v>
      </c>
      <c r="QR6" s="110">
        <f t="shared" si="29"/>
        <v>0</v>
      </c>
      <c r="QS6" s="110">
        <f t="shared" si="29"/>
        <v>0</v>
      </c>
      <c r="QT6" s="110">
        <f t="shared" si="29"/>
        <v>0</v>
      </c>
      <c r="QU6" s="110">
        <f t="shared" si="29"/>
        <v>0</v>
      </c>
      <c r="QV6" s="110">
        <f t="shared" si="29"/>
        <v>0</v>
      </c>
      <c r="QW6" s="110">
        <f t="shared" si="29"/>
        <v>0</v>
      </c>
      <c r="QY6" s="110">
        <f t="shared" ref="QY6:RL6" si="30">SUM(QY7+QY11+QY16)</f>
        <v>0</v>
      </c>
      <c r="QZ6" s="110">
        <f t="shared" si="30"/>
        <v>0</v>
      </c>
      <c r="RA6" s="110">
        <f t="shared" si="30"/>
        <v>0</v>
      </c>
      <c r="RB6" s="110">
        <f t="shared" si="30"/>
        <v>0</v>
      </c>
      <c r="RC6" s="110">
        <f t="shared" si="30"/>
        <v>0</v>
      </c>
      <c r="RD6" s="110">
        <f t="shared" si="30"/>
        <v>0</v>
      </c>
      <c r="RE6" s="110">
        <f t="shared" si="30"/>
        <v>0</v>
      </c>
      <c r="RF6" s="110">
        <f t="shared" si="30"/>
        <v>0</v>
      </c>
      <c r="RG6" s="110">
        <f t="shared" si="30"/>
        <v>0</v>
      </c>
      <c r="RH6" s="110">
        <f t="shared" si="30"/>
        <v>0</v>
      </c>
      <c r="RI6" s="110">
        <f t="shared" si="30"/>
        <v>0</v>
      </c>
      <c r="RJ6" s="110">
        <f t="shared" si="30"/>
        <v>0</v>
      </c>
      <c r="RK6" s="110">
        <f t="shared" si="30"/>
        <v>0</v>
      </c>
      <c r="RL6" s="110">
        <f t="shared" si="30"/>
        <v>0</v>
      </c>
      <c r="RN6" s="110">
        <f t="shared" ref="RN6:SA6" si="31">SUM(RN7+RN11+RN16)</f>
        <v>0</v>
      </c>
      <c r="RO6" s="110">
        <f t="shared" si="31"/>
        <v>0</v>
      </c>
      <c r="RP6" s="110">
        <f t="shared" si="31"/>
        <v>0</v>
      </c>
      <c r="RQ6" s="110">
        <f t="shared" si="31"/>
        <v>0</v>
      </c>
      <c r="RR6" s="110">
        <f t="shared" si="31"/>
        <v>0</v>
      </c>
      <c r="RS6" s="110">
        <f t="shared" si="31"/>
        <v>0</v>
      </c>
      <c r="RT6" s="110">
        <f t="shared" si="31"/>
        <v>0</v>
      </c>
      <c r="RU6" s="110">
        <f t="shared" si="31"/>
        <v>0</v>
      </c>
      <c r="RV6" s="110">
        <f t="shared" si="31"/>
        <v>0</v>
      </c>
      <c r="RW6" s="110">
        <f t="shared" si="31"/>
        <v>0</v>
      </c>
      <c r="RX6" s="110">
        <f t="shared" si="31"/>
        <v>0</v>
      </c>
      <c r="RY6" s="110">
        <f t="shared" si="31"/>
        <v>0</v>
      </c>
      <c r="RZ6" s="110">
        <f t="shared" si="31"/>
        <v>0</v>
      </c>
      <c r="SA6" s="110">
        <f t="shared" si="31"/>
        <v>0</v>
      </c>
      <c r="SC6" s="110">
        <f t="shared" ref="SC6:SP6" si="32">SUM(SC7+SC11+SC16)</f>
        <v>0</v>
      </c>
      <c r="SD6" s="110">
        <f t="shared" si="32"/>
        <v>0</v>
      </c>
      <c r="SE6" s="110">
        <f t="shared" si="32"/>
        <v>0</v>
      </c>
      <c r="SF6" s="110">
        <f t="shared" si="32"/>
        <v>0</v>
      </c>
      <c r="SG6" s="110">
        <f t="shared" si="32"/>
        <v>0</v>
      </c>
      <c r="SH6" s="110">
        <f t="shared" si="32"/>
        <v>0</v>
      </c>
      <c r="SI6" s="110">
        <f t="shared" si="32"/>
        <v>0</v>
      </c>
      <c r="SJ6" s="110">
        <f t="shared" si="32"/>
        <v>0</v>
      </c>
      <c r="SK6" s="110">
        <f t="shared" si="32"/>
        <v>0</v>
      </c>
      <c r="SL6" s="110">
        <f t="shared" si="32"/>
        <v>0</v>
      </c>
      <c r="SM6" s="110">
        <f t="shared" si="32"/>
        <v>0</v>
      </c>
      <c r="SN6" s="110">
        <f t="shared" si="32"/>
        <v>0</v>
      </c>
      <c r="SO6" s="110">
        <f t="shared" si="32"/>
        <v>0</v>
      </c>
      <c r="SP6" s="110">
        <f t="shared" si="32"/>
        <v>0</v>
      </c>
      <c r="SR6" s="110">
        <f t="shared" ref="SR6:TE6" si="33">SUM(SR7+SR11+SR16)</f>
        <v>0</v>
      </c>
      <c r="SS6" s="110">
        <f t="shared" si="33"/>
        <v>0</v>
      </c>
      <c r="ST6" s="110">
        <f t="shared" si="33"/>
        <v>0</v>
      </c>
      <c r="SU6" s="110">
        <f t="shared" si="33"/>
        <v>0</v>
      </c>
      <c r="SV6" s="110">
        <f t="shared" si="33"/>
        <v>0</v>
      </c>
      <c r="SW6" s="110">
        <f t="shared" si="33"/>
        <v>0</v>
      </c>
      <c r="SX6" s="110">
        <f t="shared" si="33"/>
        <v>0</v>
      </c>
      <c r="SY6" s="110">
        <f t="shared" si="33"/>
        <v>0</v>
      </c>
      <c r="SZ6" s="110">
        <f t="shared" si="33"/>
        <v>0</v>
      </c>
      <c r="TA6" s="110">
        <f t="shared" si="33"/>
        <v>0</v>
      </c>
      <c r="TB6" s="110">
        <f t="shared" si="33"/>
        <v>0</v>
      </c>
      <c r="TC6" s="110">
        <f t="shared" si="33"/>
        <v>0</v>
      </c>
      <c r="TD6" s="110">
        <f t="shared" si="33"/>
        <v>0</v>
      </c>
      <c r="TE6" s="110">
        <f t="shared" si="33"/>
        <v>0</v>
      </c>
      <c r="TG6" s="110">
        <f t="shared" ref="TG6:TT6" si="34">SUM(TG7+TG11+TG16)</f>
        <v>0</v>
      </c>
      <c r="TH6" s="110">
        <f t="shared" si="34"/>
        <v>0</v>
      </c>
      <c r="TI6" s="110">
        <f t="shared" si="34"/>
        <v>0</v>
      </c>
      <c r="TJ6" s="110">
        <f t="shared" si="34"/>
        <v>0</v>
      </c>
      <c r="TK6" s="110">
        <f t="shared" si="34"/>
        <v>0</v>
      </c>
      <c r="TL6" s="110">
        <f t="shared" si="34"/>
        <v>0</v>
      </c>
      <c r="TM6" s="110">
        <f t="shared" si="34"/>
        <v>0</v>
      </c>
      <c r="TN6" s="110">
        <f t="shared" si="34"/>
        <v>0</v>
      </c>
      <c r="TO6" s="110">
        <f t="shared" si="34"/>
        <v>0</v>
      </c>
      <c r="TP6" s="110">
        <f t="shared" si="34"/>
        <v>0</v>
      </c>
      <c r="TQ6" s="110">
        <f t="shared" si="34"/>
        <v>0</v>
      </c>
      <c r="TR6" s="110">
        <f t="shared" si="34"/>
        <v>0</v>
      </c>
      <c r="TS6" s="110">
        <f t="shared" si="34"/>
        <v>0</v>
      </c>
      <c r="TT6" s="110">
        <f t="shared" si="34"/>
        <v>0</v>
      </c>
      <c r="TV6" s="110">
        <f t="shared" ref="TV6:UI6" si="35">SUM(TV7+TV11+TV16)</f>
        <v>0</v>
      </c>
      <c r="TW6" s="110">
        <f t="shared" si="35"/>
        <v>0</v>
      </c>
      <c r="TX6" s="110">
        <f t="shared" si="35"/>
        <v>0</v>
      </c>
      <c r="TY6" s="110">
        <f t="shared" si="35"/>
        <v>0</v>
      </c>
      <c r="TZ6" s="110">
        <f t="shared" si="35"/>
        <v>0</v>
      </c>
      <c r="UA6" s="110">
        <f t="shared" si="35"/>
        <v>0</v>
      </c>
      <c r="UB6" s="110">
        <f t="shared" si="35"/>
        <v>0</v>
      </c>
      <c r="UC6" s="110">
        <f t="shared" si="35"/>
        <v>0</v>
      </c>
      <c r="UD6" s="110">
        <f t="shared" si="35"/>
        <v>0</v>
      </c>
      <c r="UE6" s="110">
        <f t="shared" si="35"/>
        <v>0</v>
      </c>
      <c r="UF6" s="110">
        <f t="shared" si="35"/>
        <v>0</v>
      </c>
      <c r="UG6" s="110">
        <f t="shared" si="35"/>
        <v>0</v>
      </c>
      <c r="UH6" s="110">
        <f t="shared" si="35"/>
        <v>0</v>
      </c>
      <c r="UI6" s="110">
        <f t="shared" si="35"/>
        <v>0</v>
      </c>
      <c r="UK6" s="110">
        <f t="shared" ref="UK6:UX6" si="36">SUM(UK7+UK11+UK16)</f>
        <v>0</v>
      </c>
      <c r="UL6" s="110">
        <f t="shared" si="36"/>
        <v>0</v>
      </c>
      <c r="UM6" s="110">
        <f t="shared" si="36"/>
        <v>0</v>
      </c>
      <c r="UN6" s="110">
        <f t="shared" si="36"/>
        <v>0</v>
      </c>
      <c r="UO6" s="110">
        <f t="shared" si="36"/>
        <v>0</v>
      </c>
      <c r="UP6" s="110">
        <f t="shared" si="36"/>
        <v>0</v>
      </c>
      <c r="UQ6" s="110">
        <f t="shared" si="36"/>
        <v>0</v>
      </c>
      <c r="UR6" s="110">
        <f t="shared" si="36"/>
        <v>0</v>
      </c>
      <c r="US6" s="110">
        <f t="shared" si="36"/>
        <v>0</v>
      </c>
      <c r="UT6" s="110">
        <f t="shared" si="36"/>
        <v>0</v>
      </c>
      <c r="UU6" s="110">
        <f t="shared" si="36"/>
        <v>0</v>
      </c>
      <c r="UV6" s="110">
        <f t="shared" si="36"/>
        <v>0</v>
      </c>
      <c r="UW6" s="110">
        <f t="shared" si="36"/>
        <v>0</v>
      </c>
      <c r="UX6" s="110">
        <f t="shared" si="36"/>
        <v>0</v>
      </c>
      <c r="UZ6" s="110">
        <f t="shared" ref="UZ6:VM6" si="37">SUM(UZ7+UZ11+UZ16)</f>
        <v>0</v>
      </c>
      <c r="VA6" s="110">
        <f t="shared" si="37"/>
        <v>0</v>
      </c>
      <c r="VB6" s="110">
        <f t="shared" si="37"/>
        <v>0</v>
      </c>
      <c r="VC6" s="110">
        <f t="shared" si="37"/>
        <v>0</v>
      </c>
      <c r="VD6" s="110">
        <f t="shared" si="37"/>
        <v>0</v>
      </c>
      <c r="VE6" s="110">
        <f t="shared" si="37"/>
        <v>0</v>
      </c>
      <c r="VF6" s="110">
        <f t="shared" si="37"/>
        <v>0</v>
      </c>
      <c r="VG6" s="110">
        <f t="shared" si="37"/>
        <v>0</v>
      </c>
      <c r="VH6" s="110">
        <f t="shared" si="37"/>
        <v>0</v>
      </c>
      <c r="VI6" s="110">
        <f t="shared" si="37"/>
        <v>0</v>
      </c>
      <c r="VJ6" s="110">
        <f t="shared" si="37"/>
        <v>0</v>
      </c>
      <c r="VK6" s="110">
        <f t="shared" si="37"/>
        <v>0</v>
      </c>
      <c r="VL6" s="110">
        <f t="shared" si="37"/>
        <v>0</v>
      </c>
      <c r="VM6" s="110">
        <f t="shared" si="37"/>
        <v>0</v>
      </c>
      <c r="VO6" s="110">
        <f t="shared" ref="VO6:WB6" si="38">SUM(VO7+VO11+VO16)</f>
        <v>0</v>
      </c>
      <c r="VP6" s="110">
        <f t="shared" si="38"/>
        <v>0</v>
      </c>
      <c r="VQ6" s="110">
        <f t="shared" si="38"/>
        <v>0</v>
      </c>
      <c r="VR6" s="110">
        <f t="shared" si="38"/>
        <v>0</v>
      </c>
      <c r="VS6" s="110">
        <f t="shared" si="38"/>
        <v>0</v>
      </c>
      <c r="VT6" s="110">
        <f t="shared" si="38"/>
        <v>0</v>
      </c>
      <c r="VU6" s="110">
        <f t="shared" si="38"/>
        <v>0</v>
      </c>
      <c r="VV6" s="110">
        <f t="shared" si="38"/>
        <v>0</v>
      </c>
      <c r="VW6" s="110">
        <f t="shared" si="38"/>
        <v>0</v>
      </c>
      <c r="VX6" s="110">
        <f t="shared" si="38"/>
        <v>0</v>
      </c>
      <c r="VY6" s="110">
        <f t="shared" si="38"/>
        <v>0</v>
      </c>
      <c r="VZ6" s="110">
        <f t="shared" si="38"/>
        <v>0</v>
      </c>
      <c r="WA6" s="110">
        <f t="shared" si="38"/>
        <v>0</v>
      </c>
      <c r="WB6" s="110">
        <f t="shared" si="38"/>
        <v>0</v>
      </c>
      <c r="WD6" s="110">
        <f t="shared" ref="WD6:WQ6" si="39">SUM(WD7+WD11+WD16)</f>
        <v>0</v>
      </c>
      <c r="WE6" s="110">
        <f t="shared" si="39"/>
        <v>0</v>
      </c>
      <c r="WF6" s="110">
        <f t="shared" si="39"/>
        <v>0</v>
      </c>
      <c r="WG6" s="110">
        <f t="shared" si="39"/>
        <v>0</v>
      </c>
      <c r="WH6" s="110">
        <f t="shared" si="39"/>
        <v>0</v>
      </c>
      <c r="WI6" s="110">
        <f t="shared" si="39"/>
        <v>0</v>
      </c>
      <c r="WJ6" s="110">
        <f t="shared" si="39"/>
        <v>0</v>
      </c>
      <c r="WK6" s="110">
        <f t="shared" si="39"/>
        <v>0</v>
      </c>
      <c r="WL6" s="110">
        <f t="shared" si="39"/>
        <v>0</v>
      </c>
      <c r="WM6" s="110">
        <f t="shared" si="39"/>
        <v>0</v>
      </c>
      <c r="WN6" s="110">
        <f t="shared" si="39"/>
        <v>0</v>
      </c>
      <c r="WO6" s="110">
        <f t="shared" si="39"/>
        <v>0</v>
      </c>
      <c r="WP6" s="110">
        <f t="shared" si="39"/>
        <v>0</v>
      </c>
      <c r="WQ6" s="110">
        <f t="shared" si="39"/>
        <v>0</v>
      </c>
      <c r="WS6" s="110">
        <f t="shared" ref="WS6:XF6" si="40">SUM(WS7+WS11+WS16)</f>
        <v>0</v>
      </c>
      <c r="WT6" s="110">
        <f t="shared" si="40"/>
        <v>0</v>
      </c>
      <c r="WU6" s="110">
        <f t="shared" si="40"/>
        <v>0</v>
      </c>
      <c r="WV6" s="110">
        <f t="shared" si="40"/>
        <v>0</v>
      </c>
      <c r="WW6" s="110">
        <f t="shared" si="40"/>
        <v>0</v>
      </c>
      <c r="WX6" s="110">
        <f t="shared" si="40"/>
        <v>0</v>
      </c>
      <c r="WY6" s="110">
        <f t="shared" si="40"/>
        <v>0</v>
      </c>
      <c r="WZ6" s="110">
        <f t="shared" si="40"/>
        <v>0</v>
      </c>
      <c r="XA6" s="110">
        <f t="shared" si="40"/>
        <v>0</v>
      </c>
      <c r="XB6" s="110">
        <f t="shared" si="40"/>
        <v>0</v>
      </c>
      <c r="XC6" s="110">
        <f t="shared" si="40"/>
        <v>0</v>
      </c>
      <c r="XD6" s="110">
        <f t="shared" si="40"/>
        <v>0</v>
      </c>
      <c r="XE6" s="110">
        <f t="shared" si="40"/>
        <v>0</v>
      </c>
      <c r="XF6" s="110">
        <f t="shared" si="40"/>
        <v>0</v>
      </c>
      <c r="XH6" s="110">
        <f t="shared" ref="XH6:XU6" si="41">SUM(XH7+XH11+XH16)</f>
        <v>0</v>
      </c>
      <c r="XI6" s="110">
        <f t="shared" si="41"/>
        <v>0</v>
      </c>
      <c r="XJ6" s="110">
        <f t="shared" si="41"/>
        <v>0</v>
      </c>
      <c r="XK6" s="110">
        <f t="shared" si="41"/>
        <v>0</v>
      </c>
      <c r="XL6" s="110">
        <f t="shared" si="41"/>
        <v>0</v>
      </c>
      <c r="XM6" s="110">
        <f t="shared" si="41"/>
        <v>0</v>
      </c>
      <c r="XN6" s="110">
        <f t="shared" si="41"/>
        <v>0</v>
      </c>
      <c r="XO6" s="110">
        <f t="shared" si="41"/>
        <v>0</v>
      </c>
      <c r="XP6" s="110">
        <f t="shared" si="41"/>
        <v>0</v>
      </c>
      <c r="XQ6" s="110">
        <f t="shared" si="41"/>
        <v>0</v>
      </c>
      <c r="XR6" s="110">
        <f t="shared" si="41"/>
        <v>0</v>
      </c>
      <c r="XS6" s="110">
        <f t="shared" si="41"/>
        <v>0</v>
      </c>
      <c r="XT6" s="110">
        <f t="shared" si="41"/>
        <v>0</v>
      </c>
      <c r="XU6" s="110">
        <f t="shared" si="41"/>
        <v>0</v>
      </c>
      <c r="XW6" s="110">
        <f t="shared" ref="XW6:YJ6" si="42">SUM(XW7+XW11+XW16)</f>
        <v>0</v>
      </c>
      <c r="XX6" s="110">
        <f t="shared" si="42"/>
        <v>0</v>
      </c>
      <c r="XY6" s="110">
        <f t="shared" si="42"/>
        <v>0</v>
      </c>
      <c r="XZ6" s="110">
        <f t="shared" si="42"/>
        <v>0</v>
      </c>
      <c r="YA6" s="110">
        <f t="shared" si="42"/>
        <v>0</v>
      </c>
      <c r="YB6" s="110">
        <f t="shared" si="42"/>
        <v>0</v>
      </c>
      <c r="YC6" s="110">
        <f t="shared" si="42"/>
        <v>0</v>
      </c>
      <c r="YD6" s="110">
        <f t="shared" si="42"/>
        <v>0</v>
      </c>
      <c r="YE6" s="110">
        <f t="shared" si="42"/>
        <v>0</v>
      </c>
      <c r="YF6" s="110">
        <f t="shared" si="42"/>
        <v>0</v>
      </c>
      <c r="YG6" s="110">
        <f t="shared" si="42"/>
        <v>0</v>
      </c>
      <c r="YH6" s="110">
        <f t="shared" si="42"/>
        <v>0</v>
      </c>
      <c r="YI6" s="110">
        <f t="shared" si="42"/>
        <v>0</v>
      </c>
      <c r="YJ6" s="110">
        <f t="shared" si="42"/>
        <v>0</v>
      </c>
      <c r="YL6" s="110">
        <f t="shared" ref="YL6:YY6" si="43">SUM(YL7+YL11+YL16)</f>
        <v>0</v>
      </c>
      <c r="YM6" s="110">
        <f t="shared" si="43"/>
        <v>0</v>
      </c>
      <c r="YN6" s="110">
        <f t="shared" si="43"/>
        <v>0</v>
      </c>
      <c r="YO6" s="110">
        <f t="shared" si="43"/>
        <v>0</v>
      </c>
      <c r="YP6" s="110">
        <f t="shared" si="43"/>
        <v>0</v>
      </c>
      <c r="YQ6" s="110">
        <f t="shared" si="43"/>
        <v>0</v>
      </c>
      <c r="YR6" s="110">
        <f t="shared" si="43"/>
        <v>0</v>
      </c>
      <c r="YS6" s="110">
        <f t="shared" si="43"/>
        <v>0</v>
      </c>
      <c r="YT6" s="110">
        <f t="shared" si="43"/>
        <v>0</v>
      </c>
      <c r="YU6" s="110">
        <f t="shared" si="43"/>
        <v>0</v>
      </c>
      <c r="YV6" s="110">
        <f t="shared" si="43"/>
        <v>0</v>
      </c>
      <c r="YW6" s="110">
        <f t="shared" si="43"/>
        <v>0</v>
      </c>
      <c r="YX6" s="110">
        <f t="shared" si="43"/>
        <v>0</v>
      </c>
      <c r="YY6" s="110">
        <f t="shared" si="43"/>
        <v>0</v>
      </c>
      <c r="ZA6" s="110">
        <f t="shared" ref="ZA6:ZN6" si="44">SUM(ZA7+ZA11+ZA16)</f>
        <v>0</v>
      </c>
      <c r="ZB6" s="110">
        <f t="shared" si="44"/>
        <v>0</v>
      </c>
      <c r="ZC6" s="110">
        <f t="shared" si="44"/>
        <v>0</v>
      </c>
      <c r="ZD6" s="110">
        <f t="shared" si="44"/>
        <v>0</v>
      </c>
      <c r="ZE6" s="110">
        <f t="shared" si="44"/>
        <v>0</v>
      </c>
      <c r="ZF6" s="110">
        <f t="shared" si="44"/>
        <v>0</v>
      </c>
      <c r="ZG6" s="110">
        <f t="shared" si="44"/>
        <v>0</v>
      </c>
      <c r="ZH6" s="110">
        <f t="shared" si="44"/>
        <v>0</v>
      </c>
      <c r="ZI6" s="110">
        <f t="shared" si="44"/>
        <v>0</v>
      </c>
      <c r="ZJ6" s="110">
        <f t="shared" si="44"/>
        <v>0</v>
      </c>
      <c r="ZK6" s="110">
        <f t="shared" si="44"/>
        <v>0</v>
      </c>
      <c r="ZL6" s="110">
        <f t="shared" si="44"/>
        <v>0</v>
      </c>
      <c r="ZM6" s="110">
        <f t="shared" si="44"/>
        <v>0</v>
      </c>
      <c r="ZN6" s="110">
        <f t="shared" si="44"/>
        <v>0</v>
      </c>
      <c r="ZP6" s="110">
        <f t="shared" ref="ZP6:AAC6" si="45">SUM(ZP7+ZP11+ZP16)</f>
        <v>0</v>
      </c>
      <c r="ZQ6" s="110">
        <f t="shared" si="45"/>
        <v>0</v>
      </c>
      <c r="ZR6" s="110">
        <f t="shared" si="45"/>
        <v>0</v>
      </c>
      <c r="ZS6" s="110">
        <f t="shared" si="45"/>
        <v>0</v>
      </c>
      <c r="ZT6" s="110">
        <f t="shared" si="45"/>
        <v>0</v>
      </c>
      <c r="ZU6" s="110">
        <f t="shared" si="45"/>
        <v>0</v>
      </c>
      <c r="ZV6" s="110">
        <f t="shared" si="45"/>
        <v>0</v>
      </c>
      <c r="ZW6" s="110">
        <f t="shared" si="45"/>
        <v>0</v>
      </c>
      <c r="ZX6" s="110">
        <f t="shared" si="45"/>
        <v>0</v>
      </c>
      <c r="ZY6" s="110">
        <f t="shared" si="45"/>
        <v>0</v>
      </c>
      <c r="ZZ6" s="110">
        <f t="shared" si="45"/>
        <v>0</v>
      </c>
      <c r="AAA6" s="110">
        <f t="shared" si="45"/>
        <v>0</v>
      </c>
      <c r="AAB6" s="110">
        <f t="shared" si="45"/>
        <v>0</v>
      </c>
      <c r="AAC6" s="110">
        <f t="shared" si="45"/>
        <v>0</v>
      </c>
      <c r="AAE6" s="110">
        <f t="shared" ref="AAE6:AAR6" si="46">SUM(AAE7+AAE11+AAE16)</f>
        <v>0</v>
      </c>
      <c r="AAF6" s="110">
        <f t="shared" si="46"/>
        <v>0</v>
      </c>
      <c r="AAG6" s="110">
        <f t="shared" si="46"/>
        <v>0</v>
      </c>
      <c r="AAH6" s="110">
        <f t="shared" si="46"/>
        <v>0</v>
      </c>
      <c r="AAI6" s="110">
        <f t="shared" si="46"/>
        <v>0</v>
      </c>
      <c r="AAJ6" s="110">
        <f t="shared" si="46"/>
        <v>0</v>
      </c>
      <c r="AAK6" s="110">
        <f t="shared" si="46"/>
        <v>0</v>
      </c>
      <c r="AAL6" s="110">
        <f t="shared" si="46"/>
        <v>0</v>
      </c>
      <c r="AAM6" s="110">
        <f t="shared" si="46"/>
        <v>0</v>
      </c>
      <c r="AAN6" s="110">
        <f t="shared" si="46"/>
        <v>0</v>
      </c>
      <c r="AAO6" s="110">
        <f t="shared" si="46"/>
        <v>0</v>
      </c>
      <c r="AAP6" s="110">
        <f t="shared" si="46"/>
        <v>0</v>
      </c>
      <c r="AAQ6" s="110">
        <f t="shared" si="46"/>
        <v>0</v>
      </c>
      <c r="AAR6" s="110">
        <f t="shared" si="46"/>
        <v>0</v>
      </c>
      <c r="AAT6" s="110">
        <f t="shared" ref="AAT6:ABG6" si="47">SUM(AAT7+AAT11+AAT16)</f>
        <v>0</v>
      </c>
      <c r="AAU6" s="110">
        <f t="shared" si="47"/>
        <v>0</v>
      </c>
      <c r="AAV6" s="110">
        <f t="shared" si="47"/>
        <v>0</v>
      </c>
      <c r="AAW6" s="110">
        <f t="shared" si="47"/>
        <v>0</v>
      </c>
      <c r="AAX6" s="110">
        <f t="shared" si="47"/>
        <v>0</v>
      </c>
      <c r="AAY6" s="110">
        <f t="shared" si="47"/>
        <v>0</v>
      </c>
      <c r="AAZ6" s="110">
        <f t="shared" si="47"/>
        <v>0</v>
      </c>
      <c r="ABA6" s="110">
        <f t="shared" si="47"/>
        <v>0</v>
      </c>
      <c r="ABB6" s="110">
        <f t="shared" si="47"/>
        <v>0</v>
      </c>
      <c r="ABC6" s="110">
        <f t="shared" si="47"/>
        <v>0</v>
      </c>
      <c r="ABD6" s="110">
        <f t="shared" si="47"/>
        <v>0</v>
      </c>
      <c r="ABE6" s="110">
        <f t="shared" si="47"/>
        <v>0</v>
      </c>
      <c r="ABF6" s="110">
        <f t="shared" si="47"/>
        <v>0</v>
      </c>
      <c r="ABG6" s="110">
        <f t="shared" si="47"/>
        <v>0</v>
      </c>
      <c r="ABI6" s="110">
        <f t="shared" ref="ABI6:ABV6" si="48">SUM(ABI7+ABI11+ABI16)</f>
        <v>0</v>
      </c>
      <c r="ABJ6" s="110">
        <f t="shared" si="48"/>
        <v>0</v>
      </c>
      <c r="ABK6" s="110">
        <f t="shared" si="48"/>
        <v>0</v>
      </c>
      <c r="ABL6" s="110">
        <f t="shared" si="48"/>
        <v>0</v>
      </c>
      <c r="ABM6" s="110">
        <f t="shared" si="48"/>
        <v>0</v>
      </c>
      <c r="ABN6" s="110">
        <f t="shared" si="48"/>
        <v>0</v>
      </c>
      <c r="ABO6" s="110">
        <f t="shared" si="48"/>
        <v>0</v>
      </c>
      <c r="ABP6" s="110">
        <f t="shared" si="48"/>
        <v>0</v>
      </c>
      <c r="ABQ6" s="110">
        <f t="shared" si="48"/>
        <v>0</v>
      </c>
      <c r="ABR6" s="110">
        <f t="shared" si="48"/>
        <v>0</v>
      </c>
      <c r="ABS6" s="110">
        <f t="shared" si="48"/>
        <v>0</v>
      </c>
      <c r="ABT6" s="110">
        <f t="shared" si="48"/>
        <v>0</v>
      </c>
      <c r="ABU6" s="110">
        <f t="shared" si="48"/>
        <v>0</v>
      </c>
      <c r="ABV6" s="110">
        <f t="shared" si="48"/>
        <v>0</v>
      </c>
      <c r="ABX6" s="110">
        <f t="shared" ref="ABX6:ACK6" si="49">SUM(ABX7+ABX11+ABX16)</f>
        <v>0</v>
      </c>
      <c r="ABY6" s="110">
        <f t="shared" si="49"/>
        <v>0</v>
      </c>
      <c r="ABZ6" s="110">
        <f t="shared" si="49"/>
        <v>0</v>
      </c>
      <c r="ACA6" s="110">
        <f t="shared" si="49"/>
        <v>0</v>
      </c>
      <c r="ACB6" s="110">
        <f t="shared" si="49"/>
        <v>0</v>
      </c>
      <c r="ACC6" s="110">
        <f t="shared" si="49"/>
        <v>0</v>
      </c>
      <c r="ACD6" s="110">
        <f t="shared" si="49"/>
        <v>0</v>
      </c>
      <c r="ACE6" s="110">
        <f t="shared" si="49"/>
        <v>0</v>
      </c>
      <c r="ACF6" s="110">
        <f t="shared" si="49"/>
        <v>0</v>
      </c>
      <c r="ACG6" s="110">
        <f t="shared" si="49"/>
        <v>0</v>
      </c>
      <c r="ACH6" s="110">
        <f t="shared" si="49"/>
        <v>0</v>
      </c>
      <c r="ACI6" s="110">
        <f t="shared" si="49"/>
        <v>0</v>
      </c>
      <c r="ACJ6" s="110">
        <f t="shared" si="49"/>
        <v>0</v>
      </c>
      <c r="ACK6" s="110">
        <f t="shared" si="49"/>
        <v>0</v>
      </c>
      <c r="ACM6" s="110">
        <f t="shared" ref="ACM6:ACZ6" si="50">SUM(ACM7+ACM11+ACM16)</f>
        <v>0</v>
      </c>
      <c r="ACN6" s="110">
        <f t="shared" si="50"/>
        <v>0</v>
      </c>
      <c r="ACO6" s="110">
        <f t="shared" si="50"/>
        <v>0</v>
      </c>
      <c r="ACP6" s="110">
        <f t="shared" si="50"/>
        <v>0</v>
      </c>
      <c r="ACQ6" s="110">
        <f t="shared" si="50"/>
        <v>0</v>
      </c>
      <c r="ACR6" s="110">
        <f t="shared" si="50"/>
        <v>0</v>
      </c>
      <c r="ACS6" s="110">
        <f t="shared" si="50"/>
        <v>0</v>
      </c>
      <c r="ACT6" s="110">
        <f t="shared" si="50"/>
        <v>0</v>
      </c>
      <c r="ACU6" s="110">
        <f t="shared" si="50"/>
        <v>0</v>
      </c>
      <c r="ACV6" s="110">
        <f t="shared" si="50"/>
        <v>0</v>
      </c>
      <c r="ACW6" s="110">
        <f t="shared" si="50"/>
        <v>0</v>
      </c>
      <c r="ACX6" s="110">
        <f t="shared" si="50"/>
        <v>0</v>
      </c>
      <c r="ACY6" s="110">
        <f t="shared" si="50"/>
        <v>0</v>
      </c>
      <c r="ACZ6" s="110">
        <f t="shared" si="50"/>
        <v>0</v>
      </c>
      <c r="ADB6" s="110">
        <f t="shared" ref="ADB6:ADO6" si="51">SUM(ADB7+ADB11+ADB16)</f>
        <v>0</v>
      </c>
      <c r="ADC6" s="110">
        <f t="shared" si="51"/>
        <v>0</v>
      </c>
      <c r="ADD6" s="110">
        <f t="shared" si="51"/>
        <v>0</v>
      </c>
      <c r="ADE6" s="110">
        <f t="shared" si="51"/>
        <v>0</v>
      </c>
      <c r="ADF6" s="110">
        <f t="shared" si="51"/>
        <v>0</v>
      </c>
      <c r="ADG6" s="110">
        <f t="shared" si="51"/>
        <v>0</v>
      </c>
      <c r="ADH6" s="110">
        <f t="shared" si="51"/>
        <v>0</v>
      </c>
      <c r="ADI6" s="110">
        <f t="shared" si="51"/>
        <v>0</v>
      </c>
      <c r="ADJ6" s="110">
        <f t="shared" si="51"/>
        <v>0</v>
      </c>
      <c r="ADK6" s="110">
        <f t="shared" si="51"/>
        <v>0</v>
      </c>
      <c r="ADL6" s="110">
        <f t="shared" si="51"/>
        <v>0</v>
      </c>
      <c r="ADM6" s="110">
        <f t="shared" si="51"/>
        <v>0</v>
      </c>
      <c r="ADN6" s="110">
        <f t="shared" si="51"/>
        <v>0</v>
      </c>
      <c r="ADO6" s="110">
        <f t="shared" si="51"/>
        <v>0</v>
      </c>
      <c r="ADQ6" s="110">
        <f t="shared" ref="ADQ6:AED6" si="52">SUM(ADQ7+ADQ11+ADQ16)</f>
        <v>0</v>
      </c>
      <c r="ADR6" s="110">
        <f t="shared" si="52"/>
        <v>0</v>
      </c>
      <c r="ADS6" s="110">
        <f t="shared" si="52"/>
        <v>0</v>
      </c>
      <c r="ADT6" s="110">
        <f t="shared" si="52"/>
        <v>0</v>
      </c>
      <c r="ADU6" s="110">
        <f t="shared" si="52"/>
        <v>0</v>
      </c>
      <c r="ADV6" s="110">
        <f t="shared" si="52"/>
        <v>0</v>
      </c>
      <c r="ADW6" s="110">
        <f t="shared" si="52"/>
        <v>0</v>
      </c>
      <c r="ADX6" s="110">
        <f t="shared" si="52"/>
        <v>0</v>
      </c>
      <c r="ADY6" s="110">
        <f t="shared" si="52"/>
        <v>0</v>
      </c>
      <c r="ADZ6" s="110">
        <f t="shared" si="52"/>
        <v>0</v>
      </c>
      <c r="AEA6" s="110">
        <f t="shared" si="52"/>
        <v>0</v>
      </c>
      <c r="AEB6" s="110">
        <f t="shared" si="52"/>
        <v>0</v>
      </c>
      <c r="AEC6" s="110">
        <f t="shared" si="52"/>
        <v>0</v>
      </c>
      <c r="AED6" s="110">
        <f t="shared" si="52"/>
        <v>0</v>
      </c>
      <c r="AEF6" s="110">
        <f t="shared" ref="AEF6:AES6" si="53">SUM(AEF7+AEF11+AEF16)</f>
        <v>0</v>
      </c>
      <c r="AEG6" s="110">
        <f t="shared" si="53"/>
        <v>0</v>
      </c>
      <c r="AEH6" s="110">
        <f t="shared" si="53"/>
        <v>0</v>
      </c>
      <c r="AEI6" s="110">
        <f t="shared" si="53"/>
        <v>0</v>
      </c>
      <c r="AEJ6" s="110">
        <f t="shared" si="53"/>
        <v>0</v>
      </c>
      <c r="AEK6" s="110">
        <f t="shared" si="53"/>
        <v>0</v>
      </c>
      <c r="AEL6" s="110">
        <f t="shared" si="53"/>
        <v>0</v>
      </c>
      <c r="AEM6" s="110">
        <f t="shared" si="53"/>
        <v>0</v>
      </c>
      <c r="AEN6" s="110">
        <f t="shared" si="53"/>
        <v>0</v>
      </c>
      <c r="AEO6" s="110">
        <f t="shared" si="53"/>
        <v>0</v>
      </c>
      <c r="AEP6" s="110">
        <f t="shared" si="53"/>
        <v>0</v>
      </c>
      <c r="AEQ6" s="110">
        <f t="shared" si="53"/>
        <v>0</v>
      </c>
      <c r="AER6" s="110">
        <f t="shared" si="53"/>
        <v>0</v>
      </c>
      <c r="AES6" s="110">
        <f t="shared" si="53"/>
        <v>0</v>
      </c>
      <c r="AEU6" s="110">
        <f t="shared" ref="AEU6:AFH6" si="54">SUM(AEU7+AEU11+AEU16)</f>
        <v>0</v>
      </c>
      <c r="AEV6" s="110">
        <f t="shared" si="54"/>
        <v>0</v>
      </c>
      <c r="AEW6" s="110">
        <f t="shared" si="54"/>
        <v>0</v>
      </c>
      <c r="AEX6" s="110">
        <f t="shared" si="54"/>
        <v>0</v>
      </c>
      <c r="AEY6" s="110">
        <f t="shared" si="54"/>
        <v>0</v>
      </c>
      <c r="AEZ6" s="110">
        <f t="shared" si="54"/>
        <v>0</v>
      </c>
      <c r="AFA6" s="110">
        <f t="shared" si="54"/>
        <v>0</v>
      </c>
      <c r="AFB6" s="110">
        <f t="shared" si="54"/>
        <v>0</v>
      </c>
      <c r="AFC6" s="110">
        <f t="shared" si="54"/>
        <v>0</v>
      </c>
      <c r="AFD6" s="110">
        <f t="shared" si="54"/>
        <v>0</v>
      </c>
      <c r="AFE6" s="110">
        <f t="shared" si="54"/>
        <v>0</v>
      </c>
      <c r="AFF6" s="110">
        <f t="shared" si="54"/>
        <v>0</v>
      </c>
      <c r="AFG6" s="110">
        <f t="shared" si="54"/>
        <v>0</v>
      </c>
      <c r="AFH6" s="110">
        <f t="shared" si="54"/>
        <v>0</v>
      </c>
      <c r="AFJ6" s="110">
        <f t="shared" ref="AFJ6:AFW6" si="55">SUM(AFJ7+AFJ11+AFJ16)</f>
        <v>0</v>
      </c>
      <c r="AFK6" s="110">
        <f t="shared" si="55"/>
        <v>0</v>
      </c>
      <c r="AFL6" s="110">
        <f t="shared" si="55"/>
        <v>0</v>
      </c>
      <c r="AFM6" s="110">
        <f t="shared" si="55"/>
        <v>0</v>
      </c>
      <c r="AFN6" s="110">
        <f t="shared" si="55"/>
        <v>0</v>
      </c>
      <c r="AFO6" s="110">
        <f t="shared" si="55"/>
        <v>0</v>
      </c>
      <c r="AFP6" s="110">
        <f t="shared" si="55"/>
        <v>0</v>
      </c>
      <c r="AFQ6" s="110">
        <f t="shared" si="55"/>
        <v>0</v>
      </c>
      <c r="AFR6" s="110">
        <f t="shared" si="55"/>
        <v>0</v>
      </c>
      <c r="AFS6" s="110">
        <f t="shared" si="55"/>
        <v>0</v>
      </c>
      <c r="AFT6" s="110">
        <f t="shared" si="55"/>
        <v>0</v>
      </c>
      <c r="AFU6" s="110">
        <f t="shared" si="55"/>
        <v>0</v>
      </c>
      <c r="AFV6" s="110">
        <f t="shared" si="55"/>
        <v>0</v>
      </c>
      <c r="AFW6" s="110">
        <f t="shared" si="55"/>
        <v>0</v>
      </c>
      <c r="AFY6" s="110">
        <f t="shared" ref="AFY6:AGL6" si="56">SUM(AFY7+AFY11+AFY16)</f>
        <v>0</v>
      </c>
      <c r="AFZ6" s="110">
        <f t="shared" si="56"/>
        <v>0</v>
      </c>
      <c r="AGA6" s="110">
        <f t="shared" si="56"/>
        <v>0</v>
      </c>
      <c r="AGB6" s="110">
        <f t="shared" si="56"/>
        <v>0</v>
      </c>
      <c r="AGC6" s="110">
        <f t="shared" si="56"/>
        <v>0</v>
      </c>
      <c r="AGD6" s="110">
        <f t="shared" si="56"/>
        <v>0</v>
      </c>
      <c r="AGE6" s="110">
        <f t="shared" si="56"/>
        <v>0</v>
      </c>
      <c r="AGF6" s="110">
        <f t="shared" si="56"/>
        <v>0</v>
      </c>
      <c r="AGG6" s="110">
        <f t="shared" si="56"/>
        <v>0</v>
      </c>
      <c r="AGH6" s="110">
        <f t="shared" si="56"/>
        <v>0</v>
      </c>
      <c r="AGI6" s="110">
        <f t="shared" si="56"/>
        <v>0</v>
      </c>
      <c r="AGJ6" s="110">
        <f t="shared" si="56"/>
        <v>0</v>
      </c>
      <c r="AGK6" s="110">
        <f t="shared" si="56"/>
        <v>0</v>
      </c>
      <c r="AGL6" s="110">
        <f t="shared" si="56"/>
        <v>0</v>
      </c>
      <c r="AGN6" s="110">
        <f t="shared" ref="AGN6:AHA6" si="57">SUM(AGN7+AGN11+AGN16)</f>
        <v>0</v>
      </c>
      <c r="AGO6" s="110">
        <f t="shared" si="57"/>
        <v>0</v>
      </c>
      <c r="AGP6" s="110">
        <f t="shared" si="57"/>
        <v>0</v>
      </c>
      <c r="AGQ6" s="110">
        <f t="shared" si="57"/>
        <v>0</v>
      </c>
      <c r="AGR6" s="110">
        <f t="shared" si="57"/>
        <v>0</v>
      </c>
      <c r="AGS6" s="110">
        <f t="shared" si="57"/>
        <v>0</v>
      </c>
      <c r="AGT6" s="110">
        <f t="shared" si="57"/>
        <v>0</v>
      </c>
      <c r="AGU6" s="110">
        <f t="shared" si="57"/>
        <v>0</v>
      </c>
      <c r="AGV6" s="110">
        <f t="shared" si="57"/>
        <v>0</v>
      </c>
      <c r="AGW6" s="110">
        <f t="shared" si="57"/>
        <v>0</v>
      </c>
      <c r="AGX6" s="110">
        <f t="shared" si="57"/>
        <v>0</v>
      </c>
      <c r="AGY6" s="110">
        <f t="shared" si="57"/>
        <v>0</v>
      </c>
      <c r="AGZ6" s="110">
        <f t="shared" si="57"/>
        <v>0</v>
      </c>
      <c r="AHA6" s="110">
        <f t="shared" si="57"/>
        <v>0</v>
      </c>
      <c r="AHC6" s="110">
        <f t="shared" ref="AHC6:AHP6" si="58">SUM(AHC7+AHC11+AHC16)</f>
        <v>0</v>
      </c>
      <c r="AHD6" s="110">
        <f t="shared" si="58"/>
        <v>0</v>
      </c>
      <c r="AHE6" s="110">
        <f t="shared" si="58"/>
        <v>0</v>
      </c>
      <c r="AHF6" s="110">
        <f t="shared" si="58"/>
        <v>0</v>
      </c>
      <c r="AHG6" s="110">
        <f t="shared" si="58"/>
        <v>0</v>
      </c>
      <c r="AHH6" s="110">
        <f t="shared" si="58"/>
        <v>0</v>
      </c>
      <c r="AHI6" s="110">
        <f t="shared" si="58"/>
        <v>0</v>
      </c>
      <c r="AHJ6" s="110">
        <f t="shared" si="58"/>
        <v>0</v>
      </c>
      <c r="AHK6" s="110">
        <f t="shared" si="58"/>
        <v>0</v>
      </c>
      <c r="AHL6" s="110">
        <f t="shared" si="58"/>
        <v>0</v>
      </c>
      <c r="AHM6" s="110">
        <f t="shared" si="58"/>
        <v>0</v>
      </c>
      <c r="AHN6" s="110">
        <f t="shared" si="58"/>
        <v>0</v>
      </c>
      <c r="AHO6" s="110">
        <f t="shared" si="58"/>
        <v>0</v>
      </c>
      <c r="AHP6" s="110">
        <f t="shared" si="58"/>
        <v>0</v>
      </c>
      <c r="AHR6" s="110">
        <f t="shared" ref="AHR6:AIE6" si="59">SUM(AHR7+AHR11+AHR16)</f>
        <v>0</v>
      </c>
      <c r="AHS6" s="110">
        <f t="shared" si="59"/>
        <v>0</v>
      </c>
      <c r="AHT6" s="110">
        <f t="shared" si="59"/>
        <v>0</v>
      </c>
      <c r="AHU6" s="110">
        <f t="shared" si="59"/>
        <v>0</v>
      </c>
      <c r="AHV6" s="110">
        <f t="shared" si="59"/>
        <v>0</v>
      </c>
      <c r="AHW6" s="110">
        <f t="shared" si="59"/>
        <v>0</v>
      </c>
      <c r="AHX6" s="110">
        <f t="shared" si="59"/>
        <v>0</v>
      </c>
      <c r="AHY6" s="110">
        <f t="shared" si="59"/>
        <v>0</v>
      </c>
      <c r="AHZ6" s="110">
        <f t="shared" si="59"/>
        <v>0</v>
      </c>
      <c r="AIA6" s="110">
        <f t="shared" si="59"/>
        <v>0</v>
      </c>
      <c r="AIB6" s="110">
        <f t="shared" si="59"/>
        <v>0</v>
      </c>
      <c r="AIC6" s="110">
        <f t="shared" si="59"/>
        <v>0</v>
      </c>
      <c r="AID6" s="110">
        <f t="shared" si="59"/>
        <v>0</v>
      </c>
      <c r="AIE6" s="110">
        <f t="shared" si="59"/>
        <v>0</v>
      </c>
    </row>
    <row r="7" spans="1:915" s="31" customFormat="1" x14ac:dyDescent="0.3">
      <c r="A7" s="29" t="s">
        <v>87</v>
      </c>
      <c r="B7" s="30" t="s">
        <v>129</v>
      </c>
      <c r="C7" s="110">
        <f>SUM(C8:C10)</f>
        <v>0</v>
      </c>
      <c r="D7" s="110">
        <f t="shared" ref="D7:AD7" si="60">SUM(D8:D10)</f>
        <v>0</v>
      </c>
      <c r="E7" s="110">
        <f t="shared" si="60"/>
        <v>0</v>
      </c>
      <c r="F7" s="110">
        <f t="shared" si="60"/>
        <v>0</v>
      </c>
      <c r="G7" s="110">
        <f t="shared" si="60"/>
        <v>0</v>
      </c>
      <c r="H7" s="110">
        <f t="shared" si="60"/>
        <v>0</v>
      </c>
      <c r="I7" s="110">
        <f t="shared" si="60"/>
        <v>0</v>
      </c>
      <c r="J7" s="110">
        <f t="shared" si="60"/>
        <v>0</v>
      </c>
      <c r="K7" s="110">
        <f t="shared" si="60"/>
        <v>0</v>
      </c>
      <c r="L7" s="110">
        <f t="shared" si="60"/>
        <v>0</v>
      </c>
      <c r="M7" s="110">
        <f t="shared" si="60"/>
        <v>0</v>
      </c>
      <c r="N7" s="110">
        <f t="shared" si="60"/>
        <v>0</v>
      </c>
      <c r="O7" s="110">
        <f t="shared" si="60"/>
        <v>0</v>
      </c>
      <c r="P7" s="110">
        <f t="shared" si="60"/>
        <v>0</v>
      </c>
      <c r="Q7" s="110">
        <f t="shared" si="60"/>
        <v>0</v>
      </c>
      <c r="R7" s="110">
        <f t="shared" si="60"/>
        <v>0</v>
      </c>
      <c r="S7" s="110">
        <f t="shared" si="60"/>
        <v>0</v>
      </c>
      <c r="T7" s="110">
        <f t="shared" si="60"/>
        <v>0</v>
      </c>
      <c r="U7" s="110">
        <f t="shared" si="60"/>
        <v>0</v>
      </c>
      <c r="V7" s="110">
        <f t="shared" si="60"/>
        <v>0</v>
      </c>
      <c r="W7" s="110">
        <f t="shared" si="60"/>
        <v>0</v>
      </c>
      <c r="X7" s="110">
        <f t="shared" si="60"/>
        <v>0</v>
      </c>
      <c r="Y7" s="110">
        <f t="shared" si="60"/>
        <v>0</v>
      </c>
      <c r="Z7" s="110">
        <f t="shared" si="60"/>
        <v>0</v>
      </c>
      <c r="AA7" s="110">
        <f t="shared" si="60"/>
        <v>0</v>
      </c>
      <c r="AB7" s="110">
        <f t="shared" si="60"/>
        <v>0</v>
      </c>
      <c r="AC7" s="110">
        <f t="shared" si="60"/>
        <v>0</v>
      </c>
      <c r="AD7" s="110">
        <f t="shared" si="60"/>
        <v>0</v>
      </c>
      <c r="AE7" s="190"/>
      <c r="AF7" s="110">
        <f t="shared" ref="AF7:AS7" si="61">SUM(AF8:AF10)</f>
        <v>0</v>
      </c>
      <c r="AG7" s="110">
        <f t="shared" si="61"/>
        <v>0</v>
      </c>
      <c r="AH7" s="110">
        <f t="shared" si="61"/>
        <v>0</v>
      </c>
      <c r="AI7" s="110">
        <f t="shared" si="61"/>
        <v>0</v>
      </c>
      <c r="AJ7" s="110">
        <f t="shared" si="61"/>
        <v>0</v>
      </c>
      <c r="AK7" s="110">
        <f t="shared" si="61"/>
        <v>0</v>
      </c>
      <c r="AL7" s="110">
        <f t="shared" si="61"/>
        <v>0</v>
      </c>
      <c r="AM7" s="110">
        <f t="shared" si="61"/>
        <v>0</v>
      </c>
      <c r="AN7" s="110">
        <f t="shared" si="61"/>
        <v>0</v>
      </c>
      <c r="AO7" s="110">
        <f t="shared" si="61"/>
        <v>0</v>
      </c>
      <c r="AP7" s="110">
        <f t="shared" si="61"/>
        <v>0</v>
      </c>
      <c r="AQ7" s="110">
        <f t="shared" si="61"/>
        <v>0</v>
      </c>
      <c r="AR7" s="110">
        <f t="shared" si="61"/>
        <v>0</v>
      </c>
      <c r="AS7" s="110">
        <f t="shared" si="61"/>
        <v>0</v>
      </c>
      <c r="AU7" s="110">
        <f t="shared" ref="AU7:BH7" si="62">SUM(AU8:AU10)</f>
        <v>0</v>
      </c>
      <c r="AV7" s="110">
        <f t="shared" si="62"/>
        <v>0</v>
      </c>
      <c r="AW7" s="110">
        <f t="shared" si="62"/>
        <v>0</v>
      </c>
      <c r="AX7" s="110">
        <f t="shared" si="62"/>
        <v>0</v>
      </c>
      <c r="AY7" s="110">
        <f t="shared" si="62"/>
        <v>0</v>
      </c>
      <c r="AZ7" s="110">
        <f t="shared" si="62"/>
        <v>0</v>
      </c>
      <c r="BA7" s="110">
        <f t="shared" si="62"/>
        <v>0</v>
      </c>
      <c r="BB7" s="110">
        <f t="shared" si="62"/>
        <v>0</v>
      </c>
      <c r="BC7" s="110">
        <f t="shared" si="62"/>
        <v>0</v>
      </c>
      <c r="BD7" s="110">
        <f t="shared" si="62"/>
        <v>0</v>
      </c>
      <c r="BE7" s="110">
        <f t="shared" si="62"/>
        <v>0</v>
      </c>
      <c r="BF7" s="110">
        <f t="shared" si="62"/>
        <v>0</v>
      </c>
      <c r="BG7" s="110">
        <f t="shared" si="62"/>
        <v>0</v>
      </c>
      <c r="BH7" s="110">
        <f t="shared" si="62"/>
        <v>0</v>
      </c>
      <c r="BJ7" s="110">
        <f t="shared" ref="BJ7:BW7" si="63">SUM(BJ8:BJ10)</f>
        <v>0</v>
      </c>
      <c r="BK7" s="110">
        <f t="shared" si="63"/>
        <v>0</v>
      </c>
      <c r="BL7" s="110">
        <f t="shared" si="63"/>
        <v>0</v>
      </c>
      <c r="BM7" s="110">
        <f t="shared" si="63"/>
        <v>0</v>
      </c>
      <c r="BN7" s="110">
        <f t="shared" si="63"/>
        <v>0</v>
      </c>
      <c r="BO7" s="110">
        <f t="shared" si="63"/>
        <v>0</v>
      </c>
      <c r="BP7" s="110">
        <f t="shared" si="63"/>
        <v>0</v>
      </c>
      <c r="BQ7" s="110">
        <f t="shared" si="63"/>
        <v>0</v>
      </c>
      <c r="BR7" s="110">
        <f t="shared" si="63"/>
        <v>0</v>
      </c>
      <c r="BS7" s="110">
        <f t="shared" si="63"/>
        <v>0</v>
      </c>
      <c r="BT7" s="110">
        <f t="shared" si="63"/>
        <v>0</v>
      </c>
      <c r="BU7" s="110">
        <f t="shared" si="63"/>
        <v>0</v>
      </c>
      <c r="BV7" s="110">
        <f t="shared" si="63"/>
        <v>0</v>
      </c>
      <c r="BW7" s="110">
        <f t="shared" si="63"/>
        <v>0</v>
      </c>
      <c r="BY7" s="110">
        <f t="shared" ref="BY7:CL7" si="64">SUM(BY8:BY10)</f>
        <v>0</v>
      </c>
      <c r="BZ7" s="110">
        <f t="shared" si="64"/>
        <v>0</v>
      </c>
      <c r="CA7" s="110">
        <f t="shared" si="64"/>
        <v>0</v>
      </c>
      <c r="CB7" s="110">
        <f t="shared" si="64"/>
        <v>0</v>
      </c>
      <c r="CC7" s="110">
        <f t="shared" si="64"/>
        <v>0</v>
      </c>
      <c r="CD7" s="110">
        <f t="shared" si="64"/>
        <v>0</v>
      </c>
      <c r="CE7" s="110">
        <f t="shared" si="64"/>
        <v>0</v>
      </c>
      <c r="CF7" s="110">
        <f t="shared" si="64"/>
        <v>0</v>
      </c>
      <c r="CG7" s="110">
        <f t="shared" si="64"/>
        <v>0</v>
      </c>
      <c r="CH7" s="110">
        <f t="shared" si="64"/>
        <v>0</v>
      </c>
      <c r="CI7" s="110">
        <f t="shared" si="64"/>
        <v>0</v>
      </c>
      <c r="CJ7" s="110">
        <f t="shared" si="64"/>
        <v>0</v>
      </c>
      <c r="CK7" s="110">
        <f t="shared" si="64"/>
        <v>0</v>
      </c>
      <c r="CL7" s="110">
        <f t="shared" si="64"/>
        <v>0</v>
      </c>
      <c r="CN7" s="110">
        <f t="shared" ref="CN7:DA7" si="65">SUM(CN8:CN10)</f>
        <v>0</v>
      </c>
      <c r="CO7" s="110">
        <f t="shared" si="65"/>
        <v>0</v>
      </c>
      <c r="CP7" s="110">
        <f t="shared" si="65"/>
        <v>0</v>
      </c>
      <c r="CQ7" s="110">
        <f t="shared" si="65"/>
        <v>0</v>
      </c>
      <c r="CR7" s="110">
        <f t="shared" si="65"/>
        <v>0</v>
      </c>
      <c r="CS7" s="110">
        <f t="shared" si="65"/>
        <v>0</v>
      </c>
      <c r="CT7" s="110">
        <f t="shared" si="65"/>
        <v>0</v>
      </c>
      <c r="CU7" s="110">
        <f t="shared" si="65"/>
        <v>0</v>
      </c>
      <c r="CV7" s="110">
        <f t="shared" si="65"/>
        <v>0</v>
      </c>
      <c r="CW7" s="110">
        <f t="shared" si="65"/>
        <v>0</v>
      </c>
      <c r="CX7" s="110">
        <f t="shared" si="65"/>
        <v>0</v>
      </c>
      <c r="CY7" s="110">
        <f t="shared" si="65"/>
        <v>0</v>
      </c>
      <c r="CZ7" s="110">
        <f t="shared" si="65"/>
        <v>0</v>
      </c>
      <c r="DA7" s="110">
        <f t="shared" si="65"/>
        <v>0</v>
      </c>
      <c r="DC7" s="110">
        <f t="shared" ref="DC7:DP7" si="66">SUM(DC8:DC10)</f>
        <v>0</v>
      </c>
      <c r="DD7" s="110">
        <f t="shared" si="66"/>
        <v>0</v>
      </c>
      <c r="DE7" s="110">
        <f t="shared" si="66"/>
        <v>0</v>
      </c>
      <c r="DF7" s="110">
        <f t="shared" si="66"/>
        <v>0</v>
      </c>
      <c r="DG7" s="110">
        <f t="shared" si="66"/>
        <v>0</v>
      </c>
      <c r="DH7" s="110">
        <f t="shared" si="66"/>
        <v>0</v>
      </c>
      <c r="DI7" s="110">
        <f t="shared" si="66"/>
        <v>0</v>
      </c>
      <c r="DJ7" s="110">
        <f t="shared" si="66"/>
        <v>0</v>
      </c>
      <c r="DK7" s="110">
        <f t="shared" si="66"/>
        <v>0</v>
      </c>
      <c r="DL7" s="110">
        <f t="shared" si="66"/>
        <v>0</v>
      </c>
      <c r="DM7" s="110">
        <f t="shared" si="66"/>
        <v>0</v>
      </c>
      <c r="DN7" s="110">
        <f t="shared" si="66"/>
        <v>0</v>
      </c>
      <c r="DO7" s="110">
        <f t="shared" si="66"/>
        <v>0</v>
      </c>
      <c r="DP7" s="110">
        <f t="shared" si="66"/>
        <v>0</v>
      </c>
      <c r="DR7" s="110">
        <f t="shared" ref="DR7:EE7" si="67">SUM(DR8:DR10)</f>
        <v>0</v>
      </c>
      <c r="DS7" s="110">
        <f t="shared" si="67"/>
        <v>0</v>
      </c>
      <c r="DT7" s="110">
        <f t="shared" si="67"/>
        <v>0</v>
      </c>
      <c r="DU7" s="110">
        <f t="shared" si="67"/>
        <v>0</v>
      </c>
      <c r="DV7" s="110">
        <f t="shared" si="67"/>
        <v>0</v>
      </c>
      <c r="DW7" s="110">
        <f t="shared" si="67"/>
        <v>0</v>
      </c>
      <c r="DX7" s="110">
        <f t="shared" si="67"/>
        <v>0</v>
      </c>
      <c r="DY7" s="110">
        <f t="shared" si="67"/>
        <v>0</v>
      </c>
      <c r="DZ7" s="110">
        <f t="shared" si="67"/>
        <v>0</v>
      </c>
      <c r="EA7" s="110">
        <f t="shared" si="67"/>
        <v>0</v>
      </c>
      <c r="EB7" s="110">
        <f t="shared" si="67"/>
        <v>0</v>
      </c>
      <c r="EC7" s="110">
        <f t="shared" si="67"/>
        <v>0</v>
      </c>
      <c r="ED7" s="110">
        <f t="shared" si="67"/>
        <v>0</v>
      </c>
      <c r="EE7" s="110">
        <f t="shared" si="67"/>
        <v>0</v>
      </c>
      <c r="EG7" s="110">
        <f t="shared" ref="EG7:ET7" si="68">SUM(EG8:EG10)</f>
        <v>0</v>
      </c>
      <c r="EH7" s="110">
        <f t="shared" si="68"/>
        <v>0</v>
      </c>
      <c r="EI7" s="110">
        <f t="shared" si="68"/>
        <v>0</v>
      </c>
      <c r="EJ7" s="110">
        <f t="shared" si="68"/>
        <v>0</v>
      </c>
      <c r="EK7" s="110">
        <f t="shared" si="68"/>
        <v>0</v>
      </c>
      <c r="EL7" s="110">
        <f t="shared" si="68"/>
        <v>0</v>
      </c>
      <c r="EM7" s="110">
        <f t="shared" si="68"/>
        <v>0</v>
      </c>
      <c r="EN7" s="110">
        <f t="shared" si="68"/>
        <v>0</v>
      </c>
      <c r="EO7" s="110">
        <f t="shared" si="68"/>
        <v>0</v>
      </c>
      <c r="EP7" s="110">
        <f t="shared" si="68"/>
        <v>0</v>
      </c>
      <c r="EQ7" s="110">
        <f t="shared" si="68"/>
        <v>0</v>
      </c>
      <c r="ER7" s="110">
        <f t="shared" si="68"/>
        <v>0</v>
      </c>
      <c r="ES7" s="110">
        <f t="shared" si="68"/>
        <v>0</v>
      </c>
      <c r="ET7" s="110">
        <f t="shared" si="68"/>
        <v>0</v>
      </c>
      <c r="EV7" s="110">
        <f t="shared" ref="EV7:FI7" si="69">SUM(EV8:EV10)</f>
        <v>0</v>
      </c>
      <c r="EW7" s="110">
        <f t="shared" si="69"/>
        <v>0</v>
      </c>
      <c r="EX7" s="110">
        <f t="shared" si="69"/>
        <v>0</v>
      </c>
      <c r="EY7" s="110">
        <f t="shared" si="69"/>
        <v>0</v>
      </c>
      <c r="EZ7" s="110">
        <f t="shared" si="69"/>
        <v>0</v>
      </c>
      <c r="FA7" s="110">
        <f t="shared" si="69"/>
        <v>0</v>
      </c>
      <c r="FB7" s="110">
        <f t="shared" si="69"/>
        <v>0</v>
      </c>
      <c r="FC7" s="110">
        <f t="shared" si="69"/>
        <v>0</v>
      </c>
      <c r="FD7" s="110">
        <f t="shared" si="69"/>
        <v>0</v>
      </c>
      <c r="FE7" s="110">
        <f t="shared" si="69"/>
        <v>0</v>
      </c>
      <c r="FF7" s="110">
        <f t="shared" si="69"/>
        <v>0</v>
      </c>
      <c r="FG7" s="110">
        <f t="shared" si="69"/>
        <v>0</v>
      </c>
      <c r="FH7" s="110">
        <f t="shared" si="69"/>
        <v>0</v>
      </c>
      <c r="FI7" s="110">
        <f t="shared" si="69"/>
        <v>0</v>
      </c>
      <c r="FK7" s="110">
        <f t="shared" ref="FK7:FX7" si="70">SUM(FK8:FK10)</f>
        <v>0</v>
      </c>
      <c r="FL7" s="110">
        <f t="shared" si="70"/>
        <v>0</v>
      </c>
      <c r="FM7" s="110">
        <f t="shared" si="70"/>
        <v>0</v>
      </c>
      <c r="FN7" s="110">
        <f t="shared" si="70"/>
        <v>0</v>
      </c>
      <c r="FO7" s="110">
        <f t="shared" si="70"/>
        <v>0</v>
      </c>
      <c r="FP7" s="110">
        <f t="shared" si="70"/>
        <v>0</v>
      </c>
      <c r="FQ7" s="110">
        <f t="shared" si="70"/>
        <v>0</v>
      </c>
      <c r="FR7" s="110">
        <f t="shared" si="70"/>
        <v>0</v>
      </c>
      <c r="FS7" s="110">
        <f t="shared" si="70"/>
        <v>0</v>
      </c>
      <c r="FT7" s="110">
        <f t="shared" si="70"/>
        <v>0</v>
      </c>
      <c r="FU7" s="110">
        <f t="shared" si="70"/>
        <v>0</v>
      </c>
      <c r="FV7" s="110">
        <f t="shared" si="70"/>
        <v>0</v>
      </c>
      <c r="FW7" s="110">
        <f t="shared" si="70"/>
        <v>0</v>
      </c>
      <c r="FX7" s="110">
        <f t="shared" si="70"/>
        <v>0</v>
      </c>
      <c r="FZ7" s="110">
        <f t="shared" ref="FZ7:GM7" si="71">SUM(FZ8:FZ10)</f>
        <v>0</v>
      </c>
      <c r="GA7" s="110">
        <f t="shared" si="71"/>
        <v>0</v>
      </c>
      <c r="GB7" s="110">
        <f t="shared" si="71"/>
        <v>0</v>
      </c>
      <c r="GC7" s="110">
        <f t="shared" si="71"/>
        <v>0</v>
      </c>
      <c r="GD7" s="110">
        <f t="shared" si="71"/>
        <v>0</v>
      </c>
      <c r="GE7" s="110">
        <f t="shared" si="71"/>
        <v>0</v>
      </c>
      <c r="GF7" s="110">
        <f t="shared" si="71"/>
        <v>0</v>
      </c>
      <c r="GG7" s="110">
        <f t="shared" si="71"/>
        <v>0</v>
      </c>
      <c r="GH7" s="110">
        <f t="shared" si="71"/>
        <v>0</v>
      </c>
      <c r="GI7" s="110">
        <f t="shared" si="71"/>
        <v>0</v>
      </c>
      <c r="GJ7" s="110">
        <f t="shared" si="71"/>
        <v>0</v>
      </c>
      <c r="GK7" s="110">
        <f t="shared" si="71"/>
        <v>0</v>
      </c>
      <c r="GL7" s="110">
        <f t="shared" si="71"/>
        <v>0</v>
      </c>
      <c r="GM7" s="110">
        <f t="shared" si="71"/>
        <v>0</v>
      </c>
      <c r="GO7" s="110">
        <f t="shared" ref="GO7:HB7" si="72">SUM(GO8:GO10)</f>
        <v>0</v>
      </c>
      <c r="GP7" s="110">
        <f t="shared" si="72"/>
        <v>0</v>
      </c>
      <c r="GQ7" s="110">
        <f t="shared" si="72"/>
        <v>0</v>
      </c>
      <c r="GR7" s="110">
        <f t="shared" si="72"/>
        <v>0</v>
      </c>
      <c r="GS7" s="110">
        <f t="shared" si="72"/>
        <v>0</v>
      </c>
      <c r="GT7" s="110">
        <f t="shared" si="72"/>
        <v>0</v>
      </c>
      <c r="GU7" s="110">
        <f t="shared" si="72"/>
        <v>0</v>
      </c>
      <c r="GV7" s="110">
        <f t="shared" si="72"/>
        <v>0</v>
      </c>
      <c r="GW7" s="110">
        <f t="shared" si="72"/>
        <v>0</v>
      </c>
      <c r="GX7" s="110">
        <f t="shared" si="72"/>
        <v>0</v>
      </c>
      <c r="GY7" s="110">
        <f t="shared" si="72"/>
        <v>0</v>
      </c>
      <c r="GZ7" s="110">
        <f t="shared" si="72"/>
        <v>0</v>
      </c>
      <c r="HA7" s="110">
        <f t="shared" si="72"/>
        <v>0</v>
      </c>
      <c r="HB7" s="110">
        <f t="shared" si="72"/>
        <v>0</v>
      </c>
      <c r="HD7" s="110">
        <f t="shared" ref="HD7:HQ7" si="73">SUM(HD8:HD10)</f>
        <v>0</v>
      </c>
      <c r="HE7" s="110">
        <f t="shared" si="73"/>
        <v>0</v>
      </c>
      <c r="HF7" s="110">
        <f t="shared" si="73"/>
        <v>0</v>
      </c>
      <c r="HG7" s="110">
        <f t="shared" si="73"/>
        <v>0</v>
      </c>
      <c r="HH7" s="110">
        <f t="shared" si="73"/>
        <v>0</v>
      </c>
      <c r="HI7" s="110">
        <f t="shared" si="73"/>
        <v>0</v>
      </c>
      <c r="HJ7" s="110">
        <f t="shared" si="73"/>
        <v>0</v>
      </c>
      <c r="HK7" s="110">
        <f t="shared" si="73"/>
        <v>0</v>
      </c>
      <c r="HL7" s="110">
        <f t="shared" si="73"/>
        <v>0</v>
      </c>
      <c r="HM7" s="110">
        <f t="shared" si="73"/>
        <v>0</v>
      </c>
      <c r="HN7" s="110">
        <f t="shared" si="73"/>
        <v>0</v>
      </c>
      <c r="HO7" s="110">
        <f t="shared" si="73"/>
        <v>0</v>
      </c>
      <c r="HP7" s="110">
        <f t="shared" si="73"/>
        <v>0</v>
      </c>
      <c r="HQ7" s="110">
        <f t="shared" si="73"/>
        <v>0</v>
      </c>
      <c r="HS7" s="110">
        <f t="shared" ref="HS7:IF7" si="74">SUM(HS8:HS10)</f>
        <v>0</v>
      </c>
      <c r="HT7" s="110">
        <f t="shared" si="74"/>
        <v>0</v>
      </c>
      <c r="HU7" s="110">
        <f t="shared" si="74"/>
        <v>0</v>
      </c>
      <c r="HV7" s="110">
        <f t="shared" si="74"/>
        <v>0</v>
      </c>
      <c r="HW7" s="110">
        <f t="shared" si="74"/>
        <v>0</v>
      </c>
      <c r="HX7" s="110">
        <f t="shared" si="74"/>
        <v>0</v>
      </c>
      <c r="HY7" s="110">
        <f t="shared" si="74"/>
        <v>0</v>
      </c>
      <c r="HZ7" s="110">
        <f t="shared" si="74"/>
        <v>0</v>
      </c>
      <c r="IA7" s="110">
        <f t="shared" si="74"/>
        <v>0</v>
      </c>
      <c r="IB7" s="110">
        <f t="shared" si="74"/>
        <v>0</v>
      </c>
      <c r="IC7" s="110">
        <f t="shared" si="74"/>
        <v>0</v>
      </c>
      <c r="ID7" s="110">
        <f t="shared" si="74"/>
        <v>0</v>
      </c>
      <c r="IE7" s="110">
        <f t="shared" si="74"/>
        <v>0</v>
      </c>
      <c r="IF7" s="110">
        <f t="shared" si="74"/>
        <v>0</v>
      </c>
      <c r="IH7" s="110">
        <f t="shared" ref="IH7:IU7" si="75">SUM(IH8:IH10)</f>
        <v>0</v>
      </c>
      <c r="II7" s="110">
        <f t="shared" si="75"/>
        <v>0</v>
      </c>
      <c r="IJ7" s="110">
        <f t="shared" si="75"/>
        <v>0</v>
      </c>
      <c r="IK7" s="110">
        <f t="shared" si="75"/>
        <v>0</v>
      </c>
      <c r="IL7" s="110">
        <f t="shared" si="75"/>
        <v>0</v>
      </c>
      <c r="IM7" s="110">
        <f t="shared" si="75"/>
        <v>0</v>
      </c>
      <c r="IN7" s="110">
        <f t="shared" si="75"/>
        <v>0</v>
      </c>
      <c r="IO7" s="110">
        <f t="shared" si="75"/>
        <v>0</v>
      </c>
      <c r="IP7" s="110">
        <f t="shared" si="75"/>
        <v>0</v>
      </c>
      <c r="IQ7" s="110">
        <f t="shared" si="75"/>
        <v>0</v>
      </c>
      <c r="IR7" s="110">
        <f t="shared" si="75"/>
        <v>0</v>
      </c>
      <c r="IS7" s="110">
        <f t="shared" si="75"/>
        <v>0</v>
      </c>
      <c r="IT7" s="110">
        <f t="shared" si="75"/>
        <v>0</v>
      </c>
      <c r="IU7" s="110">
        <f t="shared" si="75"/>
        <v>0</v>
      </c>
      <c r="IW7" s="110">
        <f t="shared" ref="IW7:JJ7" si="76">SUM(IW8:IW10)</f>
        <v>0</v>
      </c>
      <c r="IX7" s="110">
        <f t="shared" si="76"/>
        <v>0</v>
      </c>
      <c r="IY7" s="110">
        <f t="shared" si="76"/>
        <v>0</v>
      </c>
      <c r="IZ7" s="110">
        <f t="shared" si="76"/>
        <v>0</v>
      </c>
      <c r="JA7" s="110">
        <f t="shared" si="76"/>
        <v>0</v>
      </c>
      <c r="JB7" s="110">
        <f t="shared" si="76"/>
        <v>0</v>
      </c>
      <c r="JC7" s="110">
        <f t="shared" si="76"/>
        <v>0</v>
      </c>
      <c r="JD7" s="110">
        <f t="shared" si="76"/>
        <v>0</v>
      </c>
      <c r="JE7" s="110">
        <f t="shared" si="76"/>
        <v>0</v>
      </c>
      <c r="JF7" s="110">
        <f t="shared" si="76"/>
        <v>0</v>
      </c>
      <c r="JG7" s="110">
        <f t="shared" si="76"/>
        <v>0</v>
      </c>
      <c r="JH7" s="110">
        <f t="shared" si="76"/>
        <v>0</v>
      </c>
      <c r="JI7" s="110">
        <f t="shared" si="76"/>
        <v>0</v>
      </c>
      <c r="JJ7" s="110">
        <f t="shared" si="76"/>
        <v>0</v>
      </c>
      <c r="JL7" s="110">
        <f t="shared" ref="JL7:JY7" si="77">SUM(JL8:JL10)</f>
        <v>0</v>
      </c>
      <c r="JM7" s="110">
        <f t="shared" si="77"/>
        <v>0</v>
      </c>
      <c r="JN7" s="110">
        <f t="shared" si="77"/>
        <v>0</v>
      </c>
      <c r="JO7" s="110">
        <f t="shared" si="77"/>
        <v>0</v>
      </c>
      <c r="JP7" s="110">
        <f t="shared" si="77"/>
        <v>0</v>
      </c>
      <c r="JQ7" s="110">
        <f t="shared" si="77"/>
        <v>0</v>
      </c>
      <c r="JR7" s="110">
        <f t="shared" si="77"/>
        <v>0</v>
      </c>
      <c r="JS7" s="110">
        <f t="shared" si="77"/>
        <v>0</v>
      </c>
      <c r="JT7" s="110">
        <f t="shared" si="77"/>
        <v>0</v>
      </c>
      <c r="JU7" s="110">
        <f t="shared" si="77"/>
        <v>0</v>
      </c>
      <c r="JV7" s="110">
        <f t="shared" si="77"/>
        <v>0</v>
      </c>
      <c r="JW7" s="110">
        <f t="shared" si="77"/>
        <v>0</v>
      </c>
      <c r="JX7" s="110">
        <f t="shared" si="77"/>
        <v>0</v>
      </c>
      <c r="JY7" s="110">
        <f t="shared" si="77"/>
        <v>0</v>
      </c>
      <c r="KA7" s="110">
        <f t="shared" ref="KA7:KN7" si="78">SUM(KA8:KA10)</f>
        <v>0</v>
      </c>
      <c r="KB7" s="110">
        <f t="shared" si="78"/>
        <v>0</v>
      </c>
      <c r="KC7" s="110">
        <f t="shared" si="78"/>
        <v>0</v>
      </c>
      <c r="KD7" s="110">
        <f t="shared" si="78"/>
        <v>0</v>
      </c>
      <c r="KE7" s="110">
        <f t="shared" si="78"/>
        <v>0</v>
      </c>
      <c r="KF7" s="110">
        <f t="shared" si="78"/>
        <v>0</v>
      </c>
      <c r="KG7" s="110">
        <f t="shared" si="78"/>
        <v>0</v>
      </c>
      <c r="KH7" s="110">
        <f t="shared" si="78"/>
        <v>0</v>
      </c>
      <c r="KI7" s="110">
        <f t="shared" si="78"/>
        <v>0</v>
      </c>
      <c r="KJ7" s="110">
        <f t="shared" si="78"/>
        <v>0</v>
      </c>
      <c r="KK7" s="110">
        <f t="shared" si="78"/>
        <v>0</v>
      </c>
      <c r="KL7" s="110">
        <f t="shared" si="78"/>
        <v>0</v>
      </c>
      <c r="KM7" s="110">
        <f t="shared" si="78"/>
        <v>0</v>
      </c>
      <c r="KN7" s="110">
        <f t="shared" si="78"/>
        <v>0</v>
      </c>
      <c r="KP7" s="110">
        <f t="shared" ref="KP7:LC7" si="79">SUM(KP8:KP10)</f>
        <v>0</v>
      </c>
      <c r="KQ7" s="110">
        <f t="shared" si="79"/>
        <v>0</v>
      </c>
      <c r="KR7" s="110">
        <f t="shared" si="79"/>
        <v>0</v>
      </c>
      <c r="KS7" s="110">
        <f t="shared" si="79"/>
        <v>0</v>
      </c>
      <c r="KT7" s="110">
        <f t="shared" si="79"/>
        <v>0</v>
      </c>
      <c r="KU7" s="110">
        <f t="shared" si="79"/>
        <v>0</v>
      </c>
      <c r="KV7" s="110">
        <f t="shared" si="79"/>
        <v>0</v>
      </c>
      <c r="KW7" s="110">
        <f t="shared" si="79"/>
        <v>0</v>
      </c>
      <c r="KX7" s="110">
        <f t="shared" si="79"/>
        <v>0</v>
      </c>
      <c r="KY7" s="110">
        <f t="shared" si="79"/>
        <v>0</v>
      </c>
      <c r="KZ7" s="110">
        <f t="shared" si="79"/>
        <v>0</v>
      </c>
      <c r="LA7" s="110">
        <f t="shared" si="79"/>
        <v>0</v>
      </c>
      <c r="LB7" s="110">
        <f t="shared" si="79"/>
        <v>0</v>
      </c>
      <c r="LC7" s="110">
        <f t="shared" si="79"/>
        <v>0</v>
      </c>
      <c r="LE7" s="110">
        <f t="shared" ref="LE7:LR7" si="80">SUM(LE8:LE10)</f>
        <v>0</v>
      </c>
      <c r="LF7" s="110">
        <f t="shared" si="80"/>
        <v>0</v>
      </c>
      <c r="LG7" s="110">
        <f t="shared" si="80"/>
        <v>0</v>
      </c>
      <c r="LH7" s="110">
        <f t="shared" si="80"/>
        <v>0</v>
      </c>
      <c r="LI7" s="110">
        <f t="shared" si="80"/>
        <v>0</v>
      </c>
      <c r="LJ7" s="110">
        <f t="shared" si="80"/>
        <v>0</v>
      </c>
      <c r="LK7" s="110">
        <f t="shared" si="80"/>
        <v>0</v>
      </c>
      <c r="LL7" s="110">
        <f t="shared" si="80"/>
        <v>0</v>
      </c>
      <c r="LM7" s="110">
        <f t="shared" si="80"/>
        <v>0</v>
      </c>
      <c r="LN7" s="110">
        <f t="shared" si="80"/>
        <v>0</v>
      </c>
      <c r="LO7" s="110">
        <f t="shared" si="80"/>
        <v>0</v>
      </c>
      <c r="LP7" s="110">
        <f t="shared" si="80"/>
        <v>0</v>
      </c>
      <c r="LQ7" s="110">
        <f t="shared" si="80"/>
        <v>0</v>
      </c>
      <c r="LR7" s="110">
        <f t="shared" si="80"/>
        <v>0</v>
      </c>
      <c r="LT7" s="110">
        <f t="shared" ref="LT7:MG7" si="81">SUM(LT8:LT10)</f>
        <v>0</v>
      </c>
      <c r="LU7" s="110">
        <f t="shared" si="81"/>
        <v>0</v>
      </c>
      <c r="LV7" s="110">
        <f t="shared" si="81"/>
        <v>0</v>
      </c>
      <c r="LW7" s="110">
        <f t="shared" si="81"/>
        <v>0</v>
      </c>
      <c r="LX7" s="110">
        <f t="shared" si="81"/>
        <v>0</v>
      </c>
      <c r="LY7" s="110">
        <f t="shared" si="81"/>
        <v>0</v>
      </c>
      <c r="LZ7" s="110">
        <f t="shared" si="81"/>
        <v>0</v>
      </c>
      <c r="MA7" s="110">
        <f t="shared" si="81"/>
        <v>0</v>
      </c>
      <c r="MB7" s="110">
        <f t="shared" si="81"/>
        <v>0</v>
      </c>
      <c r="MC7" s="110">
        <f t="shared" si="81"/>
        <v>0</v>
      </c>
      <c r="MD7" s="110">
        <f t="shared" si="81"/>
        <v>0</v>
      </c>
      <c r="ME7" s="110">
        <f t="shared" si="81"/>
        <v>0</v>
      </c>
      <c r="MF7" s="110">
        <f t="shared" si="81"/>
        <v>0</v>
      </c>
      <c r="MG7" s="110">
        <f t="shared" si="81"/>
        <v>0</v>
      </c>
      <c r="MI7" s="110">
        <f t="shared" ref="MI7:MV7" si="82">SUM(MI8:MI10)</f>
        <v>0</v>
      </c>
      <c r="MJ7" s="110">
        <f t="shared" si="82"/>
        <v>0</v>
      </c>
      <c r="MK7" s="110">
        <f t="shared" si="82"/>
        <v>0</v>
      </c>
      <c r="ML7" s="110">
        <f t="shared" si="82"/>
        <v>0</v>
      </c>
      <c r="MM7" s="110">
        <f t="shared" si="82"/>
        <v>0</v>
      </c>
      <c r="MN7" s="110">
        <f t="shared" si="82"/>
        <v>0</v>
      </c>
      <c r="MO7" s="110">
        <f t="shared" si="82"/>
        <v>0</v>
      </c>
      <c r="MP7" s="110">
        <f t="shared" si="82"/>
        <v>0</v>
      </c>
      <c r="MQ7" s="110">
        <f t="shared" si="82"/>
        <v>0</v>
      </c>
      <c r="MR7" s="110">
        <f t="shared" si="82"/>
        <v>0</v>
      </c>
      <c r="MS7" s="110">
        <f t="shared" si="82"/>
        <v>0</v>
      </c>
      <c r="MT7" s="110">
        <f t="shared" si="82"/>
        <v>0</v>
      </c>
      <c r="MU7" s="110">
        <f t="shared" si="82"/>
        <v>0</v>
      </c>
      <c r="MV7" s="110">
        <f t="shared" si="82"/>
        <v>0</v>
      </c>
      <c r="MX7" s="110">
        <f t="shared" ref="MX7:NK7" si="83">SUM(MX8:MX10)</f>
        <v>0</v>
      </c>
      <c r="MY7" s="110">
        <f t="shared" si="83"/>
        <v>0</v>
      </c>
      <c r="MZ7" s="110">
        <f t="shared" si="83"/>
        <v>0</v>
      </c>
      <c r="NA7" s="110">
        <f t="shared" si="83"/>
        <v>0</v>
      </c>
      <c r="NB7" s="110">
        <f t="shared" si="83"/>
        <v>0</v>
      </c>
      <c r="NC7" s="110">
        <f t="shared" si="83"/>
        <v>0</v>
      </c>
      <c r="ND7" s="110">
        <f t="shared" si="83"/>
        <v>0</v>
      </c>
      <c r="NE7" s="110">
        <f t="shared" si="83"/>
        <v>0</v>
      </c>
      <c r="NF7" s="110">
        <f t="shared" si="83"/>
        <v>0</v>
      </c>
      <c r="NG7" s="110">
        <f t="shared" si="83"/>
        <v>0</v>
      </c>
      <c r="NH7" s="110">
        <f t="shared" si="83"/>
        <v>0</v>
      </c>
      <c r="NI7" s="110">
        <f t="shared" si="83"/>
        <v>0</v>
      </c>
      <c r="NJ7" s="110">
        <f t="shared" si="83"/>
        <v>0</v>
      </c>
      <c r="NK7" s="110">
        <f t="shared" si="83"/>
        <v>0</v>
      </c>
      <c r="NM7" s="110">
        <f t="shared" ref="NM7:NZ7" si="84">SUM(NM8:NM10)</f>
        <v>0</v>
      </c>
      <c r="NN7" s="110">
        <f t="shared" si="84"/>
        <v>0</v>
      </c>
      <c r="NO7" s="110">
        <f t="shared" si="84"/>
        <v>0</v>
      </c>
      <c r="NP7" s="110">
        <f t="shared" si="84"/>
        <v>0</v>
      </c>
      <c r="NQ7" s="110">
        <f t="shared" si="84"/>
        <v>0</v>
      </c>
      <c r="NR7" s="110">
        <f t="shared" si="84"/>
        <v>0</v>
      </c>
      <c r="NS7" s="110">
        <f t="shared" si="84"/>
        <v>0</v>
      </c>
      <c r="NT7" s="110">
        <f t="shared" si="84"/>
        <v>0</v>
      </c>
      <c r="NU7" s="110">
        <f t="shared" si="84"/>
        <v>0</v>
      </c>
      <c r="NV7" s="110">
        <f t="shared" si="84"/>
        <v>0</v>
      </c>
      <c r="NW7" s="110">
        <f t="shared" si="84"/>
        <v>0</v>
      </c>
      <c r="NX7" s="110">
        <f t="shared" si="84"/>
        <v>0</v>
      </c>
      <c r="NY7" s="110">
        <f t="shared" si="84"/>
        <v>0</v>
      </c>
      <c r="NZ7" s="110">
        <f t="shared" si="84"/>
        <v>0</v>
      </c>
      <c r="OB7" s="110">
        <f t="shared" ref="OB7:OO7" si="85">SUM(OB8:OB10)</f>
        <v>0</v>
      </c>
      <c r="OC7" s="110">
        <f t="shared" si="85"/>
        <v>0</v>
      </c>
      <c r="OD7" s="110">
        <f t="shared" si="85"/>
        <v>0</v>
      </c>
      <c r="OE7" s="110">
        <f t="shared" si="85"/>
        <v>0</v>
      </c>
      <c r="OF7" s="110">
        <f t="shared" si="85"/>
        <v>0</v>
      </c>
      <c r="OG7" s="110">
        <f t="shared" si="85"/>
        <v>0</v>
      </c>
      <c r="OH7" s="110">
        <f t="shared" si="85"/>
        <v>0</v>
      </c>
      <c r="OI7" s="110">
        <f t="shared" si="85"/>
        <v>0</v>
      </c>
      <c r="OJ7" s="110">
        <f t="shared" si="85"/>
        <v>0</v>
      </c>
      <c r="OK7" s="110">
        <f t="shared" si="85"/>
        <v>0</v>
      </c>
      <c r="OL7" s="110">
        <f t="shared" si="85"/>
        <v>0</v>
      </c>
      <c r="OM7" s="110">
        <f t="shared" si="85"/>
        <v>0</v>
      </c>
      <c r="ON7" s="110">
        <f t="shared" si="85"/>
        <v>0</v>
      </c>
      <c r="OO7" s="110">
        <f t="shared" si="85"/>
        <v>0</v>
      </c>
      <c r="OQ7" s="110">
        <f t="shared" ref="OQ7:PD7" si="86">SUM(OQ8:OQ10)</f>
        <v>0</v>
      </c>
      <c r="OR7" s="110">
        <f t="shared" si="86"/>
        <v>0</v>
      </c>
      <c r="OS7" s="110">
        <f t="shared" si="86"/>
        <v>0</v>
      </c>
      <c r="OT7" s="110">
        <f t="shared" si="86"/>
        <v>0</v>
      </c>
      <c r="OU7" s="110">
        <f t="shared" si="86"/>
        <v>0</v>
      </c>
      <c r="OV7" s="110">
        <f t="shared" si="86"/>
        <v>0</v>
      </c>
      <c r="OW7" s="110">
        <f t="shared" si="86"/>
        <v>0</v>
      </c>
      <c r="OX7" s="110">
        <f t="shared" si="86"/>
        <v>0</v>
      </c>
      <c r="OY7" s="110">
        <f t="shared" si="86"/>
        <v>0</v>
      </c>
      <c r="OZ7" s="110">
        <f t="shared" si="86"/>
        <v>0</v>
      </c>
      <c r="PA7" s="110">
        <f t="shared" si="86"/>
        <v>0</v>
      </c>
      <c r="PB7" s="110">
        <f t="shared" si="86"/>
        <v>0</v>
      </c>
      <c r="PC7" s="110">
        <f t="shared" si="86"/>
        <v>0</v>
      </c>
      <c r="PD7" s="110">
        <f t="shared" si="86"/>
        <v>0</v>
      </c>
      <c r="PF7" s="110">
        <f t="shared" ref="PF7:PS7" si="87">SUM(PF8:PF10)</f>
        <v>0</v>
      </c>
      <c r="PG7" s="110">
        <f t="shared" si="87"/>
        <v>0</v>
      </c>
      <c r="PH7" s="110">
        <f t="shared" si="87"/>
        <v>0</v>
      </c>
      <c r="PI7" s="110">
        <f t="shared" si="87"/>
        <v>0</v>
      </c>
      <c r="PJ7" s="110">
        <f t="shared" si="87"/>
        <v>0</v>
      </c>
      <c r="PK7" s="110">
        <f t="shared" si="87"/>
        <v>0</v>
      </c>
      <c r="PL7" s="110">
        <f t="shared" si="87"/>
        <v>0</v>
      </c>
      <c r="PM7" s="110">
        <f t="shared" si="87"/>
        <v>0</v>
      </c>
      <c r="PN7" s="110">
        <f t="shared" si="87"/>
        <v>0</v>
      </c>
      <c r="PO7" s="110">
        <f t="shared" si="87"/>
        <v>0</v>
      </c>
      <c r="PP7" s="110">
        <f t="shared" si="87"/>
        <v>0</v>
      </c>
      <c r="PQ7" s="110">
        <f t="shared" si="87"/>
        <v>0</v>
      </c>
      <c r="PR7" s="110">
        <f t="shared" si="87"/>
        <v>0</v>
      </c>
      <c r="PS7" s="110">
        <f t="shared" si="87"/>
        <v>0</v>
      </c>
      <c r="PU7" s="110">
        <f t="shared" ref="PU7:QH7" si="88">SUM(PU8:PU10)</f>
        <v>0</v>
      </c>
      <c r="PV7" s="110">
        <f t="shared" si="88"/>
        <v>0</v>
      </c>
      <c r="PW7" s="110">
        <f t="shared" si="88"/>
        <v>0</v>
      </c>
      <c r="PX7" s="110">
        <f t="shared" si="88"/>
        <v>0</v>
      </c>
      <c r="PY7" s="110">
        <f t="shared" si="88"/>
        <v>0</v>
      </c>
      <c r="PZ7" s="110">
        <f t="shared" si="88"/>
        <v>0</v>
      </c>
      <c r="QA7" s="110">
        <f t="shared" si="88"/>
        <v>0</v>
      </c>
      <c r="QB7" s="110">
        <f t="shared" si="88"/>
        <v>0</v>
      </c>
      <c r="QC7" s="110">
        <f t="shared" si="88"/>
        <v>0</v>
      </c>
      <c r="QD7" s="110">
        <f t="shared" si="88"/>
        <v>0</v>
      </c>
      <c r="QE7" s="110">
        <f t="shared" si="88"/>
        <v>0</v>
      </c>
      <c r="QF7" s="110">
        <f t="shared" si="88"/>
        <v>0</v>
      </c>
      <c r="QG7" s="110">
        <f t="shared" si="88"/>
        <v>0</v>
      </c>
      <c r="QH7" s="110">
        <f t="shared" si="88"/>
        <v>0</v>
      </c>
      <c r="QJ7" s="110">
        <f t="shared" ref="QJ7:QW7" si="89">SUM(QJ8:QJ10)</f>
        <v>0</v>
      </c>
      <c r="QK7" s="110">
        <f t="shared" si="89"/>
        <v>0</v>
      </c>
      <c r="QL7" s="110">
        <f t="shared" si="89"/>
        <v>0</v>
      </c>
      <c r="QM7" s="110">
        <f t="shared" si="89"/>
        <v>0</v>
      </c>
      <c r="QN7" s="110">
        <f t="shared" si="89"/>
        <v>0</v>
      </c>
      <c r="QO7" s="110">
        <f t="shared" si="89"/>
        <v>0</v>
      </c>
      <c r="QP7" s="110">
        <f t="shared" si="89"/>
        <v>0</v>
      </c>
      <c r="QQ7" s="110">
        <f t="shared" si="89"/>
        <v>0</v>
      </c>
      <c r="QR7" s="110">
        <f t="shared" si="89"/>
        <v>0</v>
      </c>
      <c r="QS7" s="110">
        <f t="shared" si="89"/>
        <v>0</v>
      </c>
      <c r="QT7" s="110">
        <f t="shared" si="89"/>
        <v>0</v>
      </c>
      <c r="QU7" s="110">
        <f t="shared" si="89"/>
        <v>0</v>
      </c>
      <c r="QV7" s="110">
        <f t="shared" si="89"/>
        <v>0</v>
      </c>
      <c r="QW7" s="110">
        <f t="shared" si="89"/>
        <v>0</v>
      </c>
      <c r="QY7" s="110">
        <f t="shared" ref="QY7:RL7" si="90">SUM(QY8:QY10)</f>
        <v>0</v>
      </c>
      <c r="QZ7" s="110">
        <f t="shared" si="90"/>
        <v>0</v>
      </c>
      <c r="RA7" s="110">
        <f t="shared" si="90"/>
        <v>0</v>
      </c>
      <c r="RB7" s="110">
        <f t="shared" si="90"/>
        <v>0</v>
      </c>
      <c r="RC7" s="110">
        <f t="shared" si="90"/>
        <v>0</v>
      </c>
      <c r="RD7" s="110">
        <f t="shared" si="90"/>
        <v>0</v>
      </c>
      <c r="RE7" s="110">
        <f t="shared" si="90"/>
        <v>0</v>
      </c>
      <c r="RF7" s="110">
        <f t="shared" si="90"/>
        <v>0</v>
      </c>
      <c r="RG7" s="110">
        <f t="shared" si="90"/>
        <v>0</v>
      </c>
      <c r="RH7" s="110">
        <f t="shared" si="90"/>
        <v>0</v>
      </c>
      <c r="RI7" s="110">
        <f t="shared" si="90"/>
        <v>0</v>
      </c>
      <c r="RJ7" s="110">
        <f t="shared" si="90"/>
        <v>0</v>
      </c>
      <c r="RK7" s="110">
        <f t="shared" si="90"/>
        <v>0</v>
      </c>
      <c r="RL7" s="110">
        <f t="shared" si="90"/>
        <v>0</v>
      </c>
      <c r="RN7" s="110">
        <f t="shared" ref="RN7:SA7" si="91">SUM(RN8:RN10)</f>
        <v>0</v>
      </c>
      <c r="RO7" s="110">
        <f t="shared" si="91"/>
        <v>0</v>
      </c>
      <c r="RP7" s="110">
        <f t="shared" si="91"/>
        <v>0</v>
      </c>
      <c r="RQ7" s="110">
        <f t="shared" si="91"/>
        <v>0</v>
      </c>
      <c r="RR7" s="110">
        <f t="shared" si="91"/>
        <v>0</v>
      </c>
      <c r="RS7" s="110">
        <f t="shared" si="91"/>
        <v>0</v>
      </c>
      <c r="RT7" s="110">
        <f t="shared" si="91"/>
        <v>0</v>
      </c>
      <c r="RU7" s="110">
        <f t="shared" si="91"/>
        <v>0</v>
      </c>
      <c r="RV7" s="110">
        <f t="shared" si="91"/>
        <v>0</v>
      </c>
      <c r="RW7" s="110">
        <f t="shared" si="91"/>
        <v>0</v>
      </c>
      <c r="RX7" s="110">
        <f t="shared" si="91"/>
        <v>0</v>
      </c>
      <c r="RY7" s="110">
        <f t="shared" si="91"/>
        <v>0</v>
      </c>
      <c r="RZ7" s="110">
        <f t="shared" si="91"/>
        <v>0</v>
      </c>
      <c r="SA7" s="110">
        <f t="shared" si="91"/>
        <v>0</v>
      </c>
      <c r="SC7" s="110">
        <f t="shared" ref="SC7:SP7" si="92">SUM(SC8:SC10)</f>
        <v>0</v>
      </c>
      <c r="SD7" s="110">
        <f t="shared" si="92"/>
        <v>0</v>
      </c>
      <c r="SE7" s="110">
        <f t="shared" si="92"/>
        <v>0</v>
      </c>
      <c r="SF7" s="110">
        <f t="shared" si="92"/>
        <v>0</v>
      </c>
      <c r="SG7" s="110">
        <f t="shared" si="92"/>
        <v>0</v>
      </c>
      <c r="SH7" s="110">
        <f t="shared" si="92"/>
        <v>0</v>
      </c>
      <c r="SI7" s="110">
        <f t="shared" si="92"/>
        <v>0</v>
      </c>
      <c r="SJ7" s="110">
        <f t="shared" si="92"/>
        <v>0</v>
      </c>
      <c r="SK7" s="110">
        <f t="shared" si="92"/>
        <v>0</v>
      </c>
      <c r="SL7" s="110">
        <f t="shared" si="92"/>
        <v>0</v>
      </c>
      <c r="SM7" s="110">
        <f t="shared" si="92"/>
        <v>0</v>
      </c>
      <c r="SN7" s="110">
        <f t="shared" si="92"/>
        <v>0</v>
      </c>
      <c r="SO7" s="110">
        <f t="shared" si="92"/>
        <v>0</v>
      </c>
      <c r="SP7" s="110">
        <f t="shared" si="92"/>
        <v>0</v>
      </c>
      <c r="SR7" s="110">
        <f t="shared" ref="SR7:TE7" si="93">SUM(SR8:SR10)</f>
        <v>0</v>
      </c>
      <c r="SS7" s="110">
        <f t="shared" si="93"/>
        <v>0</v>
      </c>
      <c r="ST7" s="110">
        <f t="shared" si="93"/>
        <v>0</v>
      </c>
      <c r="SU7" s="110">
        <f t="shared" si="93"/>
        <v>0</v>
      </c>
      <c r="SV7" s="110">
        <f t="shared" si="93"/>
        <v>0</v>
      </c>
      <c r="SW7" s="110">
        <f t="shared" si="93"/>
        <v>0</v>
      </c>
      <c r="SX7" s="110">
        <f t="shared" si="93"/>
        <v>0</v>
      </c>
      <c r="SY7" s="110">
        <f t="shared" si="93"/>
        <v>0</v>
      </c>
      <c r="SZ7" s="110">
        <f t="shared" si="93"/>
        <v>0</v>
      </c>
      <c r="TA7" s="110">
        <f t="shared" si="93"/>
        <v>0</v>
      </c>
      <c r="TB7" s="110">
        <f t="shared" si="93"/>
        <v>0</v>
      </c>
      <c r="TC7" s="110">
        <f t="shared" si="93"/>
        <v>0</v>
      </c>
      <c r="TD7" s="110">
        <f t="shared" si="93"/>
        <v>0</v>
      </c>
      <c r="TE7" s="110">
        <f t="shared" si="93"/>
        <v>0</v>
      </c>
      <c r="TG7" s="110">
        <f t="shared" ref="TG7:TT7" si="94">SUM(TG8:TG10)</f>
        <v>0</v>
      </c>
      <c r="TH7" s="110">
        <f t="shared" si="94"/>
        <v>0</v>
      </c>
      <c r="TI7" s="110">
        <f t="shared" si="94"/>
        <v>0</v>
      </c>
      <c r="TJ7" s="110">
        <f t="shared" si="94"/>
        <v>0</v>
      </c>
      <c r="TK7" s="110">
        <f t="shared" si="94"/>
        <v>0</v>
      </c>
      <c r="TL7" s="110">
        <f t="shared" si="94"/>
        <v>0</v>
      </c>
      <c r="TM7" s="110">
        <f t="shared" si="94"/>
        <v>0</v>
      </c>
      <c r="TN7" s="110">
        <f t="shared" si="94"/>
        <v>0</v>
      </c>
      <c r="TO7" s="110">
        <f t="shared" si="94"/>
        <v>0</v>
      </c>
      <c r="TP7" s="110">
        <f t="shared" si="94"/>
        <v>0</v>
      </c>
      <c r="TQ7" s="110">
        <f t="shared" si="94"/>
        <v>0</v>
      </c>
      <c r="TR7" s="110">
        <f t="shared" si="94"/>
        <v>0</v>
      </c>
      <c r="TS7" s="110">
        <f t="shared" si="94"/>
        <v>0</v>
      </c>
      <c r="TT7" s="110">
        <f t="shared" si="94"/>
        <v>0</v>
      </c>
      <c r="TV7" s="110">
        <f t="shared" ref="TV7:UI7" si="95">SUM(TV8:TV10)</f>
        <v>0</v>
      </c>
      <c r="TW7" s="110">
        <f t="shared" si="95"/>
        <v>0</v>
      </c>
      <c r="TX7" s="110">
        <f t="shared" si="95"/>
        <v>0</v>
      </c>
      <c r="TY7" s="110">
        <f t="shared" si="95"/>
        <v>0</v>
      </c>
      <c r="TZ7" s="110">
        <f t="shared" si="95"/>
        <v>0</v>
      </c>
      <c r="UA7" s="110">
        <f t="shared" si="95"/>
        <v>0</v>
      </c>
      <c r="UB7" s="110">
        <f t="shared" si="95"/>
        <v>0</v>
      </c>
      <c r="UC7" s="110">
        <f t="shared" si="95"/>
        <v>0</v>
      </c>
      <c r="UD7" s="110">
        <f t="shared" si="95"/>
        <v>0</v>
      </c>
      <c r="UE7" s="110">
        <f t="shared" si="95"/>
        <v>0</v>
      </c>
      <c r="UF7" s="110">
        <f t="shared" si="95"/>
        <v>0</v>
      </c>
      <c r="UG7" s="110">
        <f t="shared" si="95"/>
        <v>0</v>
      </c>
      <c r="UH7" s="110">
        <f t="shared" si="95"/>
        <v>0</v>
      </c>
      <c r="UI7" s="110">
        <f t="shared" si="95"/>
        <v>0</v>
      </c>
      <c r="UK7" s="110">
        <f t="shared" ref="UK7:UX7" si="96">SUM(UK8:UK10)</f>
        <v>0</v>
      </c>
      <c r="UL7" s="110">
        <f t="shared" si="96"/>
        <v>0</v>
      </c>
      <c r="UM7" s="110">
        <f t="shared" si="96"/>
        <v>0</v>
      </c>
      <c r="UN7" s="110">
        <f t="shared" si="96"/>
        <v>0</v>
      </c>
      <c r="UO7" s="110">
        <f t="shared" si="96"/>
        <v>0</v>
      </c>
      <c r="UP7" s="110">
        <f t="shared" si="96"/>
        <v>0</v>
      </c>
      <c r="UQ7" s="110">
        <f t="shared" si="96"/>
        <v>0</v>
      </c>
      <c r="UR7" s="110">
        <f t="shared" si="96"/>
        <v>0</v>
      </c>
      <c r="US7" s="110">
        <f t="shared" si="96"/>
        <v>0</v>
      </c>
      <c r="UT7" s="110">
        <f t="shared" si="96"/>
        <v>0</v>
      </c>
      <c r="UU7" s="110">
        <f t="shared" si="96"/>
        <v>0</v>
      </c>
      <c r="UV7" s="110">
        <f t="shared" si="96"/>
        <v>0</v>
      </c>
      <c r="UW7" s="110">
        <f t="shared" si="96"/>
        <v>0</v>
      </c>
      <c r="UX7" s="110">
        <f t="shared" si="96"/>
        <v>0</v>
      </c>
      <c r="UZ7" s="110">
        <f t="shared" ref="UZ7:VM7" si="97">SUM(UZ8:UZ10)</f>
        <v>0</v>
      </c>
      <c r="VA7" s="110">
        <f t="shared" si="97"/>
        <v>0</v>
      </c>
      <c r="VB7" s="110">
        <f t="shared" si="97"/>
        <v>0</v>
      </c>
      <c r="VC7" s="110">
        <f t="shared" si="97"/>
        <v>0</v>
      </c>
      <c r="VD7" s="110">
        <f t="shared" si="97"/>
        <v>0</v>
      </c>
      <c r="VE7" s="110">
        <f t="shared" si="97"/>
        <v>0</v>
      </c>
      <c r="VF7" s="110">
        <f t="shared" si="97"/>
        <v>0</v>
      </c>
      <c r="VG7" s="110">
        <f t="shared" si="97"/>
        <v>0</v>
      </c>
      <c r="VH7" s="110">
        <f t="shared" si="97"/>
        <v>0</v>
      </c>
      <c r="VI7" s="110">
        <f t="shared" si="97"/>
        <v>0</v>
      </c>
      <c r="VJ7" s="110">
        <f t="shared" si="97"/>
        <v>0</v>
      </c>
      <c r="VK7" s="110">
        <f t="shared" si="97"/>
        <v>0</v>
      </c>
      <c r="VL7" s="110">
        <f t="shared" si="97"/>
        <v>0</v>
      </c>
      <c r="VM7" s="110">
        <f t="shared" si="97"/>
        <v>0</v>
      </c>
      <c r="VO7" s="110">
        <f t="shared" ref="VO7:WB7" si="98">SUM(VO8:VO10)</f>
        <v>0</v>
      </c>
      <c r="VP7" s="110">
        <f t="shared" si="98"/>
        <v>0</v>
      </c>
      <c r="VQ7" s="110">
        <f t="shared" si="98"/>
        <v>0</v>
      </c>
      <c r="VR7" s="110">
        <f t="shared" si="98"/>
        <v>0</v>
      </c>
      <c r="VS7" s="110">
        <f t="shared" si="98"/>
        <v>0</v>
      </c>
      <c r="VT7" s="110">
        <f t="shared" si="98"/>
        <v>0</v>
      </c>
      <c r="VU7" s="110">
        <f t="shared" si="98"/>
        <v>0</v>
      </c>
      <c r="VV7" s="110">
        <f t="shared" si="98"/>
        <v>0</v>
      </c>
      <c r="VW7" s="110">
        <f t="shared" si="98"/>
        <v>0</v>
      </c>
      <c r="VX7" s="110">
        <f t="shared" si="98"/>
        <v>0</v>
      </c>
      <c r="VY7" s="110">
        <f t="shared" si="98"/>
        <v>0</v>
      </c>
      <c r="VZ7" s="110">
        <f t="shared" si="98"/>
        <v>0</v>
      </c>
      <c r="WA7" s="110">
        <f t="shared" si="98"/>
        <v>0</v>
      </c>
      <c r="WB7" s="110">
        <f t="shared" si="98"/>
        <v>0</v>
      </c>
      <c r="WD7" s="110">
        <f t="shared" ref="WD7:WQ7" si="99">SUM(WD8:WD10)</f>
        <v>0</v>
      </c>
      <c r="WE7" s="110">
        <f t="shared" si="99"/>
        <v>0</v>
      </c>
      <c r="WF7" s="110">
        <f t="shared" si="99"/>
        <v>0</v>
      </c>
      <c r="WG7" s="110">
        <f t="shared" si="99"/>
        <v>0</v>
      </c>
      <c r="WH7" s="110">
        <f t="shared" si="99"/>
        <v>0</v>
      </c>
      <c r="WI7" s="110">
        <f t="shared" si="99"/>
        <v>0</v>
      </c>
      <c r="WJ7" s="110">
        <f t="shared" si="99"/>
        <v>0</v>
      </c>
      <c r="WK7" s="110">
        <f t="shared" si="99"/>
        <v>0</v>
      </c>
      <c r="WL7" s="110">
        <f t="shared" si="99"/>
        <v>0</v>
      </c>
      <c r="WM7" s="110">
        <f t="shared" si="99"/>
        <v>0</v>
      </c>
      <c r="WN7" s="110">
        <f t="shared" si="99"/>
        <v>0</v>
      </c>
      <c r="WO7" s="110">
        <f t="shared" si="99"/>
        <v>0</v>
      </c>
      <c r="WP7" s="110">
        <f t="shared" si="99"/>
        <v>0</v>
      </c>
      <c r="WQ7" s="110">
        <f t="shared" si="99"/>
        <v>0</v>
      </c>
      <c r="WS7" s="110">
        <f t="shared" ref="WS7:XF7" si="100">SUM(WS8:WS10)</f>
        <v>0</v>
      </c>
      <c r="WT7" s="110">
        <f t="shared" si="100"/>
        <v>0</v>
      </c>
      <c r="WU7" s="110">
        <f t="shared" si="100"/>
        <v>0</v>
      </c>
      <c r="WV7" s="110">
        <f t="shared" si="100"/>
        <v>0</v>
      </c>
      <c r="WW7" s="110">
        <f t="shared" si="100"/>
        <v>0</v>
      </c>
      <c r="WX7" s="110">
        <f t="shared" si="100"/>
        <v>0</v>
      </c>
      <c r="WY7" s="110">
        <f t="shared" si="100"/>
        <v>0</v>
      </c>
      <c r="WZ7" s="110">
        <f t="shared" si="100"/>
        <v>0</v>
      </c>
      <c r="XA7" s="110">
        <f t="shared" si="100"/>
        <v>0</v>
      </c>
      <c r="XB7" s="110">
        <f t="shared" si="100"/>
        <v>0</v>
      </c>
      <c r="XC7" s="110">
        <f t="shared" si="100"/>
        <v>0</v>
      </c>
      <c r="XD7" s="110">
        <f t="shared" si="100"/>
        <v>0</v>
      </c>
      <c r="XE7" s="110">
        <f t="shared" si="100"/>
        <v>0</v>
      </c>
      <c r="XF7" s="110">
        <f t="shared" si="100"/>
        <v>0</v>
      </c>
      <c r="XH7" s="110">
        <f t="shared" ref="XH7:XU7" si="101">SUM(XH8:XH10)</f>
        <v>0</v>
      </c>
      <c r="XI7" s="110">
        <f t="shared" si="101"/>
        <v>0</v>
      </c>
      <c r="XJ7" s="110">
        <f t="shared" si="101"/>
        <v>0</v>
      </c>
      <c r="XK7" s="110">
        <f t="shared" si="101"/>
        <v>0</v>
      </c>
      <c r="XL7" s="110">
        <f t="shared" si="101"/>
        <v>0</v>
      </c>
      <c r="XM7" s="110">
        <f t="shared" si="101"/>
        <v>0</v>
      </c>
      <c r="XN7" s="110">
        <f t="shared" si="101"/>
        <v>0</v>
      </c>
      <c r="XO7" s="110">
        <f t="shared" si="101"/>
        <v>0</v>
      </c>
      <c r="XP7" s="110">
        <f t="shared" si="101"/>
        <v>0</v>
      </c>
      <c r="XQ7" s="110">
        <f t="shared" si="101"/>
        <v>0</v>
      </c>
      <c r="XR7" s="110">
        <f t="shared" si="101"/>
        <v>0</v>
      </c>
      <c r="XS7" s="110">
        <f t="shared" si="101"/>
        <v>0</v>
      </c>
      <c r="XT7" s="110">
        <f t="shared" si="101"/>
        <v>0</v>
      </c>
      <c r="XU7" s="110">
        <f t="shared" si="101"/>
        <v>0</v>
      </c>
      <c r="XW7" s="110">
        <f t="shared" ref="XW7:YJ7" si="102">SUM(XW8:XW10)</f>
        <v>0</v>
      </c>
      <c r="XX7" s="110">
        <f t="shared" si="102"/>
        <v>0</v>
      </c>
      <c r="XY7" s="110">
        <f t="shared" si="102"/>
        <v>0</v>
      </c>
      <c r="XZ7" s="110">
        <f t="shared" si="102"/>
        <v>0</v>
      </c>
      <c r="YA7" s="110">
        <f t="shared" si="102"/>
        <v>0</v>
      </c>
      <c r="YB7" s="110">
        <f t="shared" si="102"/>
        <v>0</v>
      </c>
      <c r="YC7" s="110">
        <f t="shared" si="102"/>
        <v>0</v>
      </c>
      <c r="YD7" s="110">
        <f t="shared" si="102"/>
        <v>0</v>
      </c>
      <c r="YE7" s="110">
        <f t="shared" si="102"/>
        <v>0</v>
      </c>
      <c r="YF7" s="110">
        <f t="shared" si="102"/>
        <v>0</v>
      </c>
      <c r="YG7" s="110">
        <f t="shared" si="102"/>
        <v>0</v>
      </c>
      <c r="YH7" s="110">
        <f t="shared" si="102"/>
        <v>0</v>
      </c>
      <c r="YI7" s="110">
        <f t="shared" si="102"/>
        <v>0</v>
      </c>
      <c r="YJ7" s="110">
        <f t="shared" si="102"/>
        <v>0</v>
      </c>
      <c r="YL7" s="110">
        <f t="shared" ref="YL7:YY7" si="103">SUM(YL8:YL10)</f>
        <v>0</v>
      </c>
      <c r="YM7" s="110">
        <f t="shared" si="103"/>
        <v>0</v>
      </c>
      <c r="YN7" s="110">
        <f t="shared" si="103"/>
        <v>0</v>
      </c>
      <c r="YO7" s="110">
        <f t="shared" si="103"/>
        <v>0</v>
      </c>
      <c r="YP7" s="110">
        <f t="shared" si="103"/>
        <v>0</v>
      </c>
      <c r="YQ7" s="110">
        <f t="shared" si="103"/>
        <v>0</v>
      </c>
      <c r="YR7" s="110">
        <f t="shared" si="103"/>
        <v>0</v>
      </c>
      <c r="YS7" s="110">
        <f t="shared" si="103"/>
        <v>0</v>
      </c>
      <c r="YT7" s="110">
        <f t="shared" si="103"/>
        <v>0</v>
      </c>
      <c r="YU7" s="110">
        <f t="shared" si="103"/>
        <v>0</v>
      </c>
      <c r="YV7" s="110">
        <f t="shared" si="103"/>
        <v>0</v>
      </c>
      <c r="YW7" s="110">
        <f t="shared" si="103"/>
        <v>0</v>
      </c>
      <c r="YX7" s="110">
        <f t="shared" si="103"/>
        <v>0</v>
      </c>
      <c r="YY7" s="110">
        <f t="shared" si="103"/>
        <v>0</v>
      </c>
      <c r="ZA7" s="110">
        <f t="shared" ref="ZA7:ZN7" si="104">SUM(ZA8:ZA10)</f>
        <v>0</v>
      </c>
      <c r="ZB7" s="110">
        <f t="shared" si="104"/>
        <v>0</v>
      </c>
      <c r="ZC7" s="110">
        <f t="shared" si="104"/>
        <v>0</v>
      </c>
      <c r="ZD7" s="110">
        <f t="shared" si="104"/>
        <v>0</v>
      </c>
      <c r="ZE7" s="110">
        <f t="shared" si="104"/>
        <v>0</v>
      </c>
      <c r="ZF7" s="110">
        <f t="shared" si="104"/>
        <v>0</v>
      </c>
      <c r="ZG7" s="110">
        <f t="shared" si="104"/>
        <v>0</v>
      </c>
      <c r="ZH7" s="110">
        <f t="shared" si="104"/>
        <v>0</v>
      </c>
      <c r="ZI7" s="110">
        <f t="shared" si="104"/>
        <v>0</v>
      </c>
      <c r="ZJ7" s="110">
        <f t="shared" si="104"/>
        <v>0</v>
      </c>
      <c r="ZK7" s="110">
        <f t="shared" si="104"/>
        <v>0</v>
      </c>
      <c r="ZL7" s="110">
        <f t="shared" si="104"/>
        <v>0</v>
      </c>
      <c r="ZM7" s="110">
        <f t="shared" si="104"/>
        <v>0</v>
      </c>
      <c r="ZN7" s="110">
        <f t="shared" si="104"/>
        <v>0</v>
      </c>
      <c r="ZP7" s="110">
        <f t="shared" ref="ZP7:AAC7" si="105">SUM(ZP8:ZP10)</f>
        <v>0</v>
      </c>
      <c r="ZQ7" s="110">
        <f t="shared" si="105"/>
        <v>0</v>
      </c>
      <c r="ZR7" s="110">
        <f t="shared" si="105"/>
        <v>0</v>
      </c>
      <c r="ZS7" s="110">
        <f t="shared" si="105"/>
        <v>0</v>
      </c>
      <c r="ZT7" s="110">
        <f t="shared" si="105"/>
        <v>0</v>
      </c>
      <c r="ZU7" s="110">
        <f t="shared" si="105"/>
        <v>0</v>
      </c>
      <c r="ZV7" s="110">
        <f t="shared" si="105"/>
        <v>0</v>
      </c>
      <c r="ZW7" s="110">
        <f t="shared" si="105"/>
        <v>0</v>
      </c>
      <c r="ZX7" s="110">
        <f t="shared" si="105"/>
        <v>0</v>
      </c>
      <c r="ZY7" s="110">
        <f t="shared" si="105"/>
        <v>0</v>
      </c>
      <c r="ZZ7" s="110">
        <f t="shared" si="105"/>
        <v>0</v>
      </c>
      <c r="AAA7" s="110">
        <f t="shared" si="105"/>
        <v>0</v>
      </c>
      <c r="AAB7" s="110">
        <f t="shared" si="105"/>
        <v>0</v>
      </c>
      <c r="AAC7" s="110">
        <f t="shared" si="105"/>
        <v>0</v>
      </c>
      <c r="AAE7" s="110">
        <f t="shared" ref="AAE7:AAR7" si="106">SUM(AAE8:AAE10)</f>
        <v>0</v>
      </c>
      <c r="AAF7" s="110">
        <f t="shared" si="106"/>
        <v>0</v>
      </c>
      <c r="AAG7" s="110">
        <f t="shared" si="106"/>
        <v>0</v>
      </c>
      <c r="AAH7" s="110">
        <f t="shared" si="106"/>
        <v>0</v>
      </c>
      <c r="AAI7" s="110">
        <f t="shared" si="106"/>
        <v>0</v>
      </c>
      <c r="AAJ7" s="110">
        <f t="shared" si="106"/>
        <v>0</v>
      </c>
      <c r="AAK7" s="110">
        <f t="shared" si="106"/>
        <v>0</v>
      </c>
      <c r="AAL7" s="110">
        <f t="shared" si="106"/>
        <v>0</v>
      </c>
      <c r="AAM7" s="110">
        <f t="shared" si="106"/>
        <v>0</v>
      </c>
      <c r="AAN7" s="110">
        <f t="shared" si="106"/>
        <v>0</v>
      </c>
      <c r="AAO7" s="110">
        <f t="shared" si="106"/>
        <v>0</v>
      </c>
      <c r="AAP7" s="110">
        <f t="shared" si="106"/>
        <v>0</v>
      </c>
      <c r="AAQ7" s="110">
        <f t="shared" si="106"/>
        <v>0</v>
      </c>
      <c r="AAR7" s="110">
        <f t="shared" si="106"/>
        <v>0</v>
      </c>
      <c r="AAT7" s="110">
        <f t="shared" ref="AAT7:ABG7" si="107">SUM(AAT8:AAT10)</f>
        <v>0</v>
      </c>
      <c r="AAU7" s="110">
        <f t="shared" si="107"/>
        <v>0</v>
      </c>
      <c r="AAV7" s="110">
        <f t="shared" si="107"/>
        <v>0</v>
      </c>
      <c r="AAW7" s="110">
        <f t="shared" si="107"/>
        <v>0</v>
      </c>
      <c r="AAX7" s="110">
        <f t="shared" si="107"/>
        <v>0</v>
      </c>
      <c r="AAY7" s="110">
        <f t="shared" si="107"/>
        <v>0</v>
      </c>
      <c r="AAZ7" s="110">
        <f t="shared" si="107"/>
        <v>0</v>
      </c>
      <c r="ABA7" s="110">
        <f t="shared" si="107"/>
        <v>0</v>
      </c>
      <c r="ABB7" s="110">
        <f t="shared" si="107"/>
        <v>0</v>
      </c>
      <c r="ABC7" s="110">
        <f t="shared" si="107"/>
        <v>0</v>
      </c>
      <c r="ABD7" s="110">
        <f t="shared" si="107"/>
        <v>0</v>
      </c>
      <c r="ABE7" s="110">
        <f t="shared" si="107"/>
        <v>0</v>
      </c>
      <c r="ABF7" s="110">
        <f t="shared" si="107"/>
        <v>0</v>
      </c>
      <c r="ABG7" s="110">
        <f t="shared" si="107"/>
        <v>0</v>
      </c>
      <c r="ABI7" s="110">
        <f t="shared" ref="ABI7:ABV7" si="108">SUM(ABI8:ABI10)</f>
        <v>0</v>
      </c>
      <c r="ABJ7" s="110">
        <f t="shared" si="108"/>
        <v>0</v>
      </c>
      <c r="ABK7" s="110">
        <f t="shared" si="108"/>
        <v>0</v>
      </c>
      <c r="ABL7" s="110">
        <f t="shared" si="108"/>
        <v>0</v>
      </c>
      <c r="ABM7" s="110">
        <f t="shared" si="108"/>
        <v>0</v>
      </c>
      <c r="ABN7" s="110">
        <f t="shared" si="108"/>
        <v>0</v>
      </c>
      <c r="ABO7" s="110">
        <f t="shared" si="108"/>
        <v>0</v>
      </c>
      <c r="ABP7" s="110">
        <f t="shared" si="108"/>
        <v>0</v>
      </c>
      <c r="ABQ7" s="110">
        <f t="shared" si="108"/>
        <v>0</v>
      </c>
      <c r="ABR7" s="110">
        <f t="shared" si="108"/>
        <v>0</v>
      </c>
      <c r="ABS7" s="110">
        <f t="shared" si="108"/>
        <v>0</v>
      </c>
      <c r="ABT7" s="110">
        <f t="shared" si="108"/>
        <v>0</v>
      </c>
      <c r="ABU7" s="110">
        <f t="shared" si="108"/>
        <v>0</v>
      </c>
      <c r="ABV7" s="110">
        <f t="shared" si="108"/>
        <v>0</v>
      </c>
      <c r="ABX7" s="110">
        <f t="shared" ref="ABX7:ACK7" si="109">SUM(ABX8:ABX10)</f>
        <v>0</v>
      </c>
      <c r="ABY7" s="110">
        <f t="shared" si="109"/>
        <v>0</v>
      </c>
      <c r="ABZ7" s="110">
        <f t="shared" si="109"/>
        <v>0</v>
      </c>
      <c r="ACA7" s="110">
        <f t="shared" si="109"/>
        <v>0</v>
      </c>
      <c r="ACB7" s="110">
        <f t="shared" si="109"/>
        <v>0</v>
      </c>
      <c r="ACC7" s="110">
        <f t="shared" si="109"/>
        <v>0</v>
      </c>
      <c r="ACD7" s="110">
        <f t="shared" si="109"/>
        <v>0</v>
      </c>
      <c r="ACE7" s="110">
        <f t="shared" si="109"/>
        <v>0</v>
      </c>
      <c r="ACF7" s="110">
        <f t="shared" si="109"/>
        <v>0</v>
      </c>
      <c r="ACG7" s="110">
        <f t="shared" si="109"/>
        <v>0</v>
      </c>
      <c r="ACH7" s="110">
        <f t="shared" si="109"/>
        <v>0</v>
      </c>
      <c r="ACI7" s="110">
        <f t="shared" si="109"/>
        <v>0</v>
      </c>
      <c r="ACJ7" s="110">
        <f t="shared" si="109"/>
        <v>0</v>
      </c>
      <c r="ACK7" s="110">
        <f t="shared" si="109"/>
        <v>0</v>
      </c>
      <c r="ACM7" s="110">
        <f t="shared" ref="ACM7:ACZ7" si="110">SUM(ACM8:ACM10)</f>
        <v>0</v>
      </c>
      <c r="ACN7" s="110">
        <f t="shared" si="110"/>
        <v>0</v>
      </c>
      <c r="ACO7" s="110">
        <f t="shared" si="110"/>
        <v>0</v>
      </c>
      <c r="ACP7" s="110">
        <f t="shared" si="110"/>
        <v>0</v>
      </c>
      <c r="ACQ7" s="110">
        <f t="shared" si="110"/>
        <v>0</v>
      </c>
      <c r="ACR7" s="110">
        <f t="shared" si="110"/>
        <v>0</v>
      </c>
      <c r="ACS7" s="110">
        <f t="shared" si="110"/>
        <v>0</v>
      </c>
      <c r="ACT7" s="110">
        <f t="shared" si="110"/>
        <v>0</v>
      </c>
      <c r="ACU7" s="110">
        <f t="shared" si="110"/>
        <v>0</v>
      </c>
      <c r="ACV7" s="110">
        <f t="shared" si="110"/>
        <v>0</v>
      </c>
      <c r="ACW7" s="110">
        <f t="shared" si="110"/>
        <v>0</v>
      </c>
      <c r="ACX7" s="110">
        <f t="shared" si="110"/>
        <v>0</v>
      </c>
      <c r="ACY7" s="110">
        <f t="shared" si="110"/>
        <v>0</v>
      </c>
      <c r="ACZ7" s="110">
        <f t="shared" si="110"/>
        <v>0</v>
      </c>
      <c r="ADB7" s="110">
        <f t="shared" ref="ADB7:ADO7" si="111">SUM(ADB8:ADB10)</f>
        <v>0</v>
      </c>
      <c r="ADC7" s="110">
        <f t="shared" si="111"/>
        <v>0</v>
      </c>
      <c r="ADD7" s="110">
        <f t="shared" si="111"/>
        <v>0</v>
      </c>
      <c r="ADE7" s="110">
        <f t="shared" si="111"/>
        <v>0</v>
      </c>
      <c r="ADF7" s="110">
        <f t="shared" si="111"/>
        <v>0</v>
      </c>
      <c r="ADG7" s="110">
        <f t="shared" si="111"/>
        <v>0</v>
      </c>
      <c r="ADH7" s="110">
        <f t="shared" si="111"/>
        <v>0</v>
      </c>
      <c r="ADI7" s="110">
        <f t="shared" si="111"/>
        <v>0</v>
      </c>
      <c r="ADJ7" s="110">
        <f t="shared" si="111"/>
        <v>0</v>
      </c>
      <c r="ADK7" s="110">
        <f t="shared" si="111"/>
        <v>0</v>
      </c>
      <c r="ADL7" s="110">
        <f t="shared" si="111"/>
        <v>0</v>
      </c>
      <c r="ADM7" s="110">
        <f t="shared" si="111"/>
        <v>0</v>
      </c>
      <c r="ADN7" s="110">
        <f t="shared" si="111"/>
        <v>0</v>
      </c>
      <c r="ADO7" s="110">
        <f t="shared" si="111"/>
        <v>0</v>
      </c>
      <c r="ADQ7" s="110">
        <f t="shared" ref="ADQ7:AED7" si="112">SUM(ADQ8:ADQ10)</f>
        <v>0</v>
      </c>
      <c r="ADR7" s="110">
        <f t="shared" si="112"/>
        <v>0</v>
      </c>
      <c r="ADS7" s="110">
        <f t="shared" si="112"/>
        <v>0</v>
      </c>
      <c r="ADT7" s="110">
        <f t="shared" si="112"/>
        <v>0</v>
      </c>
      <c r="ADU7" s="110">
        <f t="shared" si="112"/>
        <v>0</v>
      </c>
      <c r="ADV7" s="110">
        <f t="shared" si="112"/>
        <v>0</v>
      </c>
      <c r="ADW7" s="110">
        <f t="shared" si="112"/>
        <v>0</v>
      </c>
      <c r="ADX7" s="110">
        <f t="shared" si="112"/>
        <v>0</v>
      </c>
      <c r="ADY7" s="110">
        <f t="shared" si="112"/>
        <v>0</v>
      </c>
      <c r="ADZ7" s="110">
        <f t="shared" si="112"/>
        <v>0</v>
      </c>
      <c r="AEA7" s="110">
        <f t="shared" si="112"/>
        <v>0</v>
      </c>
      <c r="AEB7" s="110">
        <f t="shared" si="112"/>
        <v>0</v>
      </c>
      <c r="AEC7" s="110">
        <f t="shared" si="112"/>
        <v>0</v>
      </c>
      <c r="AED7" s="110">
        <f t="shared" si="112"/>
        <v>0</v>
      </c>
      <c r="AEF7" s="110">
        <f t="shared" ref="AEF7:AES7" si="113">SUM(AEF8:AEF10)</f>
        <v>0</v>
      </c>
      <c r="AEG7" s="110">
        <f t="shared" si="113"/>
        <v>0</v>
      </c>
      <c r="AEH7" s="110">
        <f t="shared" si="113"/>
        <v>0</v>
      </c>
      <c r="AEI7" s="110">
        <f t="shared" si="113"/>
        <v>0</v>
      </c>
      <c r="AEJ7" s="110">
        <f t="shared" si="113"/>
        <v>0</v>
      </c>
      <c r="AEK7" s="110">
        <f t="shared" si="113"/>
        <v>0</v>
      </c>
      <c r="AEL7" s="110">
        <f t="shared" si="113"/>
        <v>0</v>
      </c>
      <c r="AEM7" s="110">
        <f t="shared" si="113"/>
        <v>0</v>
      </c>
      <c r="AEN7" s="110">
        <f t="shared" si="113"/>
        <v>0</v>
      </c>
      <c r="AEO7" s="110">
        <f t="shared" si="113"/>
        <v>0</v>
      </c>
      <c r="AEP7" s="110">
        <f t="shared" si="113"/>
        <v>0</v>
      </c>
      <c r="AEQ7" s="110">
        <f t="shared" si="113"/>
        <v>0</v>
      </c>
      <c r="AER7" s="110">
        <f t="shared" si="113"/>
        <v>0</v>
      </c>
      <c r="AES7" s="110">
        <f t="shared" si="113"/>
        <v>0</v>
      </c>
      <c r="AEU7" s="110">
        <f t="shared" ref="AEU7:AFH7" si="114">SUM(AEU8:AEU10)</f>
        <v>0</v>
      </c>
      <c r="AEV7" s="110">
        <f t="shared" si="114"/>
        <v>0</v>
      </c>
      <c r="AEW7" s="110">
        <f t="shared" si="114"/>
        <v>0</v>
      </c>
      <c r="AEX7" s="110">
        <f t="shared" si="114"/>
        <v>0</v>
      </c>
      <c r="AEY7" s="110">
        <f t="shared" si="114"/>
        <v>0</v>
      </c>
      <c r="AEZ7" s="110">
        <f t="shared" si="114"/>
        <v>0</v>
      </c>
      <c r="AFA7" s="110">
        <f t="shared" si="114"/>
        <v>0</v>
      </c>
      <c r="AFB7" s="110">
        <f t="shared" si="114"/>
        <v>0</v>
      </c>
      <c r="AFC7" s="110">
        <f t="shared" si="114"/>
        <v>0</v>
      </c>
      <c r="AFD7" s="110">
        <f t="shared" si="114"/>
        <v>0</v>
      </c>
      <c r="AFE7" s="110">
        <f t="shared" si="114"/>
        <v>0</v>
      </c>
      <c r="AFF7" s="110">
        <f t="shared" si="114"/>
        <v>0</v>
      </c>
      <c r="AFG7" s="110">
        <f t="shared" si="114"/>
        <v>0</v>
      </c>
      <c r="AFH7" s="110">
        <f t="shared" si="114"/>
        <v>0</v>
      </c>
      <c r="AFJ7" s="110">
        <f t="shared" ref="AFJ7:AFW7" si="115">SUM(AFJ8:AFJ10)</f>
        <v>0</v>
      </c>
      <c r="AFK7" s="110">
        <f t="shared" si="115"/>
        <v>0</v>
      </c>
      <c r="AFL7" s="110">
        <f t="shared" si="115"/>
        <v>0</v>
      </c>
      <c r="AFM7" s="110">
        <f t="shared" si="115"/>
        <v>0</v>
      </c>
      <c r="AFN7" s="110">
        <f t="shared" si="115"/>
        <v>0</v>
      </c>
      <c r="AFO7" s="110">
        <f t="shared" si="115"/>
        <v>0</v>
      </c>
      <c r="AFP7" s="110">
        <f t="shared" si="115"/>
        <v>0</v>
      </c>
      <c r="AFQ7" s="110">
        <f t="shared" si="115"/>
        <v>0</v>
      </c>
      <c r="AFR7" s="110">
        <f t="shared" si="115"/>
        <v>0</v>
      </c>
      <c r="AFS7" s="110">
        <f t="shared" si="115"/>
        <v>0</v>
      </c>
      <c r="AFT7" s="110">
        <f t="shared" si="115"/>
        <v>0</v>
      </c>
      <c r="AFU7" s="110">
        <f t="shared" si="115"/>
        <v>0</v>
      </c>
      <c r="AFV7" s="110">
        <f t="shared" si="115"/>
        <v>0</v>
      </c>
      <c r="AFW7" s="110">
        <f t="shared" si="115"/>
        <v>0</v>
      </c>
      <c r="AFY7" s="110">
        <f t="shared" ref="AFY7:AGL7" si="116">SUM(AFY8:AFY10)</f>
        <v>0</v>
      </c>
      <c r="AFZ7" s="110">
        <f t="shared" si="116"/>
        <v>0</v>
      </c>
      <c r="AGA7" s="110">
        <f t="shared" si="116"/>
        <v>0</v>
      </c>
      <c r="AGB7" s="110">
        <f t="shared" si="116"/>
        <v>0</v>
      </c>
      <c r="AGC7" s="110">
        <f t="shared" si="116"/>
        <v>0</v>
      </c>
      <c r="AGD7" s="110">
        <f t="shared" si="116"/>
        <v>0</v>
      </c>
      <c r="AGE7" s="110">
        <f t="shared" si="116"/>
        <v>0</v>
      </c>
      <c r="AGF7" s="110">
        <f t="shared" si="116"/>
        <v>0</v>
      </c>
      <c r="AGG7" s="110">
        <f t="shared" si="116"/>
        <v>0</v>
      </c>
      <c r="AGH7" s="110">
        <f t="shared" si="116"/>
        <v>0</v>
      </c>
      <c r="AGI7" s="110">
        <f t="shared" si="116"/>
        <v>0</v>
      </c>
      <c r="AGJ7" s="110">
        <f t="shared" si="116"/>
        <v>0</v>
      </c>
      <c r="AGK7" s="110">
        <f t="shared" si="116"/>
        <v>0</v>
      </c>
      <c r="AGL7" s="110">
        <f t="shared" si="116"/>
        <v>0</v>
      </c>
      <c r="AGN7" s="110">
        <f t="shared" ref="AGN7:AHA7" si="117">SUM(AGN8:AGN10)</f>
        <v>0</v>
      </c>
      <c r="AGO7" s="110">
        <f t="shared" si="117"/>
        <v>0</v>
      </c>
      <c r="AGP7" s="110">
        <f t="shared" si="117"/>
        <v>0</v>
      </c>
      <c r="AGQ7" s="110">
        <f t="shared" si="117"/>
        <v>0</v>
      </c>
      <c r="AGR7" s="110">
        <f t="shared" si="117"/>
        <v>0</v>
      </c>
      <c r="AGS7" s="110">
        <f t="shared" si="117"/>
        <v>0</v>
      </c>
      <c r="AGT7" s="110">
        <f t="shared" si="117"/>
        <v>0</v>
      </c>
      <c r="AGU7" s="110">
        <f t="shared" si="117"/>
        <v>0</v>
      </c>
      <c r="AGV7" s="110">
        <f t="shared" si="117"/>
        <v>0</v>
      </c>
      <c r="AGW7" s="110">
        <f t="shared" si="117"/>
        <v>0</v>
      </c>
      <c r="AGX7" s="110">
        <f t="shared" si="117"/>
        <v>0</v>
      </c>
      <c r="AGY7" s="110">
        <f t="shared" si="117"/>
        <v>0</v>
      </c>
      <c r="AGZ7" s="110">
        <f t="shared" si="117"/>
        <v>0</v>
      </c>
      <c r="AHA7" s="110">
        <f t="shared" si="117"/>
        <v>0</v>
      </c>
      <c r="AHC7" s="110">
        <f t="shared" ref="AHC7:AHP7" si="118">SUM(AHC8:AHC10)</f>
        <v>0</v>
      </c>
      <c r="AHD7" s="110">
        <f t="shared" si="118"/>
        <v>0</v>
      </c>
      <c r="AHE7" s="110">
        <f t="shared" si="118"/>
        <v>0</v>
      </c>
      <c r="AHF7" s="110">
        <f t="shared" si="118"/>
        <v>0</v>
      </c>
      <c r="AHG7" s="110">
        <f t="shared" si="118"/>
        <v>0</v>
      </c>
      <c r="AHH7" s="110">
        <f t="shared" si="118"/>
        <v>0</v>
      </c>
      <c r="AHI7" s="110">
        <f t="shared" si="118"/>
        <v>0</v>
      </c>
      <c r="AHJ7" s="110">
        <f t="shared" si="118"/>
        <v>0</v>
      </c>
      <c r="AHK7" s="110">
        <f t="shared" si="118"/>
        <v>0</v>
      </c>
      <c r="AHL7" s="110">
        <f t="shared" si="118"/>
        <v>0</v>
      </c>
      <c r="AHM7" s="110">
        <f t="shared" si="118"/>
        <v>0</v>
      </c>
      <c r="AHN7" s="110">
        <f t="shared" si="118"/>
        <v>0</v>
      </c>
      <c r="AHO7" s="110">
        <f t="shared" si="118"/>
        <v>0</v>
      </c>
      <c r="AHP7" s="110">
        <f t="shared" si="118"/>
        <v>0</v>
      </c>
      <c r="AHR7" s="110">
        <f t="shared" ref="AHR7:AIE7" si="119">SUM(AHR8:AHR10)</f>
        <v>0</v>
      </c>
      <c r="AHS7" s="110">
        <f t="shared" si="119"/>
        <v>0</v>
      </c>
      <c r="AHT7" s="110">
        <f t="shared" si="119"/>
        <v>0</v>
      </c>
      <c r="AHU7" s="110">
        <f t="shared" si="119"/>
        <v>0</v>
      </c>
      <c r="AHV7" s="110">
        <f t="shared" si="119"/>
        <v>0</v>
      </c>
      <c r="AHW7" s="110">
        <f t="shared" si="119"/>
        <v>0</v>
      </c>
      <c r="AHX7" s="110">
        <f t="shared" si="119"/>
        <v>0</v>
      </c>
      <c r="AHY7" s="110">
        <f t="shared" si="119"/>
        <v>0</v>
      </c>
      <c r="AHZ7" s="110">
        <f t="shared" si="119"/>
        <v>0</v>
      </c>
      <c r="AIA7" s="110">
        <f t="shared" si="119"/>
        <v>0</v>
      </c>
      <c r="AIB7" s="110">
        <f t="shared" si="119"/>
        <v>0</v>
      </c>
      <c r="AIC7" s="110">
        <f t="shared" si="119"/>
        <v>0</v>
      </c>
      <c r="AID7" s="110">
        <f t="shared" si="119"/>
        <v>0</v>
      </c>
      <c r="AIE7" s="110">
        <f t="shared" si="119"/>
        <v>0</v>
      </c>
    </row>
    <row r="8" spans="1:915" s="32" customFormat="1" ht="28.8" x14ac:dyDescent="0.3">
      <c r="A8" s="87" t="s">
        <v>130</v>
      </c>
      <c r="B8" s="88" t="s">
        <v>131</v>
      </c>
      <c r="C8" s="437"/>
      <c r="D8" s="438"/>
      <c r="E8" s="438"/>
      <c r="F8" s="438"/>
      <c r="G8" s="111">
        <f t="shared" ref="G8:G22" si="120">C8+D8-E8+F8</f>
        <v>0</v>
      </c>
      <c r="H8" s="438"/>
      <c r="I8" s="438"/>
      <c r="J8" s="438"/>
      <c r="K8" s="438"/>
      <c r="L8" s="438"/>
      <c r="M8" s="438"/>
      <c r="N8" s="111">
        <f>H8+I8-J8+K8-L8+M8</f>
        <v>0</v>
      </c>
      <c r="O8" s="438"/>
      <c r="P8" s="438"/>
      <c r="Q8" s="438"/>
      <c r="R8" s="438"/>
      <c r="S8" s="438"/>
      <c r="T8" s="438"/>
      <c r="U8" s="111">
        <f t="shared" ref="U8:U22" si="121">Q8+R8-S8+T8</f>
        <v>0</v>
      </c>
      <c r="V8" s="438"/>
      <c r="W8" s="438"/>
      <c r="X8" s="438"/>
      <c r="Y8" s="438"/>
      <c r="Z8" s="438"/>
      <c r="AA8" s="438"/>
      <c r="AB8" s="111">
        <f>V8+W8-X8+Y8-Z8+AA8</f>
        <v>0</v>
      </c>
      <c r="AC8" s="438"/>
      <c r="AD8" s="438"/>
      <c r="AE8" s="191"/>
      <c r="AF8" s="438"/>
      <c r="AG8" s="438"/>
      <c r="AH8" s="438"/>
      <c r="AI8" s="438"/>
      <c r="AJ8" s="111">
        <f t="shared" ref="AJ8:AJ10" si="122">AF8+AG8-AH8+AI8</f>
        <v>0</v>
      </c>
      <c r="AK8" s="438"/>
      <c r="AL8" s="438"/>
      <c r="AM8" s="438"/>
      <c r="AN8" s="438"/>
      <c r="AO8" s="438"/>
      <c r="AP8" s="438"/>
      <c r="AQ8" s="111">
        <f>AK8+AL8-AM8+AN8-AO8+AP8</f>
        <v>0</v>
      </c>
      <c r="AR8" s="438"/>
      <c r="AS8" s="438"/>
      <c r="AU8" s="438"/>
      <c r="AV8" s="438"/>
      <c r="AW8" s="438"/>
      <c r="AX8" s="438"/>
      <c r="AY8" s="111">
        <f t="shared" ref="AY8:AY10" si="123">AU8+AV8-AW8+AX8</f>
        <v>0</v>
      </c>
      <c r="AZ8" s="438"/>
      <c r="BA8" s="438"/>
      <c r="BB8" s="438"/>
      <c r="BC8" s="438"/>
      <c r="BD8" s="438"/>
      <c r="BE8" s="438"/>
      <c r="BF8" s="111">
        <f>AZ8+BA8-BB8+BC8-BD8+BE8</f>
        <v>0</v>
      </c>
      <c r="BG8" s="438"/>
      <c r="BH8" s="438"/>
      <c r="BJ8" s="438"/>
      <c r="BK8" s="438"/>
      <c r="BL8" s="438"/>
      <c r="BM8" s="438"/>
      <c r="BN8" s="111">
        <f t="shared" ref="BN8:BN10" si="124">BJ8+BK8-BL8+BM8</f>
        <v>0</v>
      </c>
      <c r="BO8" s="438"/>
      <c r="BP8" s="438"/>
      <c r="BQ8" s="438"/>
      <c r="BR8" s="438"/>
      <c r="BS8" s="438"/>
      <c r="BT8" s="438"/>
      <c r="BU8" s="111">
        <f>BO8+BP8-BQ8+BR8-BS8+BT8</f>
        <v>0</v>
      </c>
      <c r="BV8" s="438"/>
      <c r="BW8" s="438"/>
      <c r="BY8" s="438"/>
      <c r="BZ8" s="438"/>
      <c r="CA8" s="438"/>
      <c r="CB8" s="438"/>
      <c r="CC8" s="111">
        <f t="shared" ref="CC8:CC10" si="125">BY8+BZ8-CA8+CB8</f>
        <v>0</v>
      </c>
      <c r="CD8" s="438"/>
      <c r="CE8" s="438"/>
      <c r="CF8" s="438"/>
      <c r="CG8" s="438"/>
      <c r="CH8" s="438"/>
      <c r="CI8" s="438"/>
      <c r="CJ8" s="111">
        <f>CD8+CE8-CF8+CG8-CH8+CI8</f>
        <v>0</v>
      </c>
      <c r="CK8" s="438"/>
      <c r="CL8" s="438"/>
      <c r="CN8" s="438"/>
      <c r="CO8" s="438"/>
      <c r="CP8" s="438"/>
      <c r="CQ8" s="438"/>
      <c r="CR8" s="111">
        <f t="shared" ref="CR8:CR10" si="126">CN8+CO8-CP8+CQ8</f>
        <v>0</v>
      </c>
      <c r="CS8" s="438"/>
      <c r="CT8" s="438"/>
      <c r="CU8" s="438"/>
      <c r="CV8" s="438"/>
      <c r="CW8" s="438"/>
      <c r="CX8" s="438"/>
      <c r="CY8" s="111">
        <f>CS8+CT8-CU8+CV8-CW8+CX8</f>
        <v>0</v>
      </c>
      <c r="CZ8" s="438"/>
      <c r="DA8" s="438"/>
      <c r="DC8" s="438"/>
      <c r="DD8" s="438"/>
      <c r="DE8" s="438"/>
      <c r="DF8" s="438"/>
      <c r="DG8" s="111">
        <f t="shared" ref="DG8:DG10" si="127">DC8+DD8-DE8+DF8</f>
        <v>0</v>
      </c>
      <c r="DH8" s="438"/>
      <c r="DI8" s="438"/>
      <c r="DJ8" s="438"/>
      <c r="DK8" s="438"/>
      <c r="DL8" s="438"/>
      <c r="DM8" s="438"/>
      <c r="DN8" s="111">
        <f>DH8+DI8-DJ8+DK8-DL8+DM8</f>
        <v>0</v>
      </c>
      <c r="DO8" s="438"/>
      <c r="DP8" s="438"/>
      <c r="DR8" s="438"/>
      <c r="DS8" s="438"/>
      <c r="DT8" s="438"/>
      <c r="DU8" s="438"/>
      <c r="DV8" s="111">
        <f t="shared" ref="DV8:DV10" si="128">DR8+DS8-DT8+DU8</f>
        <v>0</v>
      </c>
      <c r="DW8" s="438"/>
      <c r="DX8" s="438"/>
      <c r="DY8" s="438"/>
      <c r="DZ8" s="438"/>
      <c r="EA8" s="438"/>
      <c r="EB8" s="438"/>
      <c r="EC8" s="111">
        <f>DW8+DX8-DY8+DZ8-EA8+EB8</f>
        <v>0</v>
      </c>
      <c r="ED8" s="438"/>
      <c r="EE8" s="438"/>
      <c r="EG8" s="438"/>
      <c r="EH8" s="438"/>
      <c r="EI8" s="438"/>
      <c r="EJ8" s="438"/>
      <c r="EK8" s="111">
        <f t="shared" ref="EK8:EK10" si="129">EG8+EH8-EI8+EJ8</f>
        <v>0</v>
      </c>
      <c r="EL8" s="438"/>
      <c r="EM8" s="438"/>
      <c r="EN8" s="438"/>
      <c r="EO8" s="438"/>
      <c r="EP8" s="438"/>
      <c r="EQ8" s="438"/>
      <c r="ER8" s="111">
        <f>EL8+EM8-EN8+EO8-EP8+EQ8</f>
        <v>0</v>
      </c>
      <c r="ES8" s="438"/>
      <c r="ET8" s="438"/>
      <c r="EV8" s="438"/>
      <c r="EW8" s="438"/>
      <c r="EX8" s="438"/>
      <c r="EY8" s="438"/>
      <c r="EZ8" s="111">
        <f t="shared" ref="EZ8:EZ10" si="130">EV8+EW8-EX8+EY8</f>
        <v>0</v>
      </c>
      <c r="FA8" s="438"/>
      <c r="FB8" s="438"/>
      <c r="FC8" s="438"/>
      <c r="FD8" s="438"/>
      <c r="FE8" s="438"/>
      <c r="FF8" s="438"/>
      <c r="FG8" s="111">
        <f>FA8+FB8-FC8+FD8-FE8+FF8</f>
        <v>0</v>
      </c>
      <c r="FH8" s="438"/>
      <c r="FI8" s="438"/>
      <c r="FK8" s="438"/>
      <c r="FL8" s="438"/>
      <c r="FM8" s="438"/>
      <c r="FN8" s="438"/>
      <c r="FO8" s="111">
        <f t="shared" ref="FO8:FO10" si="131">FK8+FL8-FM8+FN8</f>
        <v>0</v>
      </c>
      <c r="FP8" s="438"/>
      <c r="FQ8" s="438"/>
      <c r="FR8" s="438"/>
      <c r="FS8" s="438"/>
      <c r="FT8" s="438"/>
      <c r="FU8" s="438"/>
      <c r="FV8" s="111">
        <f>FP8+FQ8-FR8+FS8-FT8+FU8</f>
        <v>0</v>
      </c>
      <c r="FW8" s="438"/>
      <c r="FX8" s="438"/>
      <c r="FZ8" s="438"/>
      <c r="GA8" s="438"/>
      <c r="GB8" s="438"/>
      <c r="GC8" s="438"/>
      <c r="GD8" s="111">
        <f t="shared" ref="GD8:GD10" si="132">FZ8+GA8-GB8+GC8</f>
        <v>0</v>
      </c>
      <c r="GE8" s="438"/>
      <c r="GF8" s="438"/>
      <c r="GG8" s="438"/>
      <c r="GH8" s="438"/>
      <c r="GI8" s="438"/>
      <c r="GJ8" s="438"/>
      <c r="GK8" s="111">
        <f>GE8+GF8-GG8+GH8-GI8+GJ8</f>
        <v>0</v>
      </c>
      <c r="GL8" s="438"/>
      <c r="GM8" s="438"/>
      <c r="GO8" s="438"/>
      <c r="GP8" s="438"/>
      <c r="GQ8" s="438"/>
      <c r="GR8" s="438"/>
      <c r="GS8" s="111">
        <f t="shared" ref="GS8:GS10" si="133">GO8+GP8-GQ8+GR8</f>
        <v>0</v>
      </c>
      <c r="GT8" s="438"/>
      <c r="GU8" s="438"/>
      <c r="GV8" s="438"/>
      <c r="GW8" s="438"/>
      <c r="GX8" s="438"/>
      <c r="GY8" s="438"/>
      <c r="GZ8" s="111">
        <f>GT8+GU8-GV8+GW8-GX8+GY8</f>
        <v>0</v>
      </c>
      <c r="HA8" s="438"/>
      <c r="HB8" s="438"/>
      <c r="HD8" s="438"/>
      <c r="HE8" s="438"/>
      <c r="HF8" s="438"/>
      <c r="HG8" s="438"/>
      <c r="HH8" s="111">
        <f t="shared" ref="HH8:HH10" si="134">HD8+HE8-HF8+HG8</f>
        <v>0</v>
      </c>
      <c r="HI8" s="438"/>
      <c r="HJ8" s="438"/>
      <c r="HK8" s="438"/>
      <c r="HL8" s="438"/>
      <c r="HM8" s="438"/>
      <c r="HN8" s="438"/>
      <c r="HO8" s="111">
        <f>HI8+HJ8-HK8+HL8-HM8+HN8</f>
        <v>0</v>
      </c>
      <c r="HP8" s="438"/>
      <c r="HQ8" s="438"/>
      <c r="HS8" s="438"/>
      <c r="HT8" s="438"/>
      <c r="HU8" s="438"/>
      <c r="HV8" s="438"/>
      <c r="HW8" s="111">
        <f t="shared" ref="HW8:HW10" si="135">HS8+HT8-HU8+HV8</f>
        <v>0</v>
      </c>
      <c r="HX8" s="438"/>
      <c r="HY8" s="438"/>
      <c r="HZ8" s="438"/>
      <c r="IA8" s="438"/>
      <c r="IB8" s="438"/>
      <c r="IC8" s="438"/>
      <c r="ID8" s="111">
        <f>HX8+HY8-HZ8+IA8-IB8+IC8</f>
        <v>0</v>
      </c>
      <c r="IE8" s="438"/>
      <c r="IF8" s="438"/>
      <c r="IH8" s="438"/>
      <c r="II8" s="438"/>
      <c r="IJ8" s="438"/>
      <c r="IK8" s="438"/>
      <c r="IL8" s="111">
        <f t="shared" ref="IL8:IL10" si="136">IH8+II8-IJ8+IK8</f>
        <v>0</v>
      </c>
      <c r="IM8" s="438"/>
      <c r="IN8" s="438"/>
      <c r="IO8" s="438"/>
      <c r="IP8" s="438"/>
      <c r="IQ8" s="438"/>
      <c r="IR8" s="438"/>
      <c r="IS8" s="111">
        <f>IM8+IN8-IO8+IP8-IQ8+IR8</f>
        <v>0</v>
      </c>
      <c r="IT8" s="438"/>
      <c r="IU8" s="438"/>
      <c r="IW8" s="438"/>
      <c r="IX8" s="438"/>
      <c r="IY8" s="438"/>
      <c r="IZ8" s="438"/>
      <c r="JA8" s="111">
        <f t="shared" ref="JA8:JA10" si="137">IW8+IX8-IY8+IZ8</f>
        <v>0</v>
      </c>
      <c r="JB8" s="438"/>
      <c r="JC8" s="438"/>
      <c r="JD8" s="438"/>
      <c r="JE8" s="438"/>
      <c r="JF8" s="438"/>
      <c r="JG8" s="438"/>
      <c r="JH8" s="111">
        <f>JB8+JC8-JD8+JE8-JF8+JG8</f>
        <v>0</v>
      </c>
      <c r="JI8" s="438"/>
      <c r="JJ8" s="438"/>
      <c r="JL8" s="438"/>
      <c r="JM8" s="438"/>
      <c r="JN8" s="438"/>
      <c r="JO8" s="438"/>
      <c r="JP8" s="111">
        <f t="shared" ref="JP8:JP10" si="138">JL8+JM8-JN8+JO8</f>
        <v>0</v>
      </c>
      <c r="JQ8" s="438"/>
      <c r="JR8" s="438"/>
      <c r="JS8" s="438"/>
      <c r="JT8" s="438"/>
      <c r="JU8" s="438"/>
      <c r="JV8" s="438"/>
      <c r="JW8" s="111">
        <f>JQ8+JR8-JS8+JT8-JU8+JV8</f>
        <v>0</v>
      </c>
      <c r="JX8" s="438"/>
      <c r="JY8" s="438"/>
      <c r="KA8" s="438"/>
      <c r="KB8" s="438"/>
      <c r="KC8" s="438"/>
      <c r="KD8" s="438"/>
      <c r="KE8" s="111">
        <f t="shared" ref="KE8:KE10" si="139">KA8+KB8-KC8+KD8</f>
        <v>0</v>
      </c>
      <c r="KF8" s="438"/>
      <c r="KG8" s="438"/>
      <c r="KH8" s="438"/>
      <c r="KI8" s="438"/>
      <c r="KJ8" s="438"/>
      <c r="KK8" s="438"/>
      <c r="KL8" s="111">
        <f>KF8+KG8-KH8+KI8-KJ8+KK8</f>
        <v>0</v>
      </c>
      <c r="KM8" s="438"/>
      <c r="KN8" s="438"/>
      <c r="KP8" s="438"/>
      <c r="KQ8" s="438"/>
      <c r="KR8" s="438"/>
      <c r="KS8" s="438"/>
      <c r="KT8" s="111">
        <f t="shared" ref="KT8:KT10" si="140">KP8+KQ8-KR8+KS8</f>
        <v>0</v>
      </c>
      <c r="KU8" s="438"/>
      <c r="KV8" s="438"/>
      <c r="KW8" s="438"/>
      <c r="KX8" s="438"/>
      <c r="KY8" s="438"/>
      <c r="KZ8" s="438"/>
      <c r="LA8" s="111">
        <f>KU8+KV8-KW8+KX8-KY8+KZ8</f>
        <v>0</v>
      </c>
      <c r="LB8" s="438"/>
      <c r="LC8" s="438"/>
      <c r="LE8" s="438"/>
      <c r="LF8" s="438"/>
      <c r="LG8" s="438"/>
      <c r="LH8" s="438"/>
      <c r="LI8" s="111">
        <f t="shared" ref="LI8:LI10" si="141">LE8+LF8-LG8+LH8</f>
        <v>0</v>
      </c>
      <c r="LJ8" s="438"/>
      <c r="LK8" s="438"/>
      <c r="LL8" s="438"/>
      <c r="LM8" s="438"/>
      <c r="LN8" s="438"/>
      <c r="LO8" s="438"/>
      <c r="LP8" s="111">
        <f>LJ8+LK8-LL8+LM8-LN8+LO8</f>
        <v>0</v>
      </c>
      <c r="LQ8" s="438"/>
      <c r="LR8" s="438"/>
      <c r="LT8" s="438"/>
      <c r="LU8" s="438"/>
      <c r="LV8" s="438"/>
      <c r="LW8" s="438"/>
      <c r="LX8" s="111">
        <f t="shared" ref="LX8:LX10" si="142">LT8+LU8-LV8+LW8</f>
        <v>0</v>
      </c>
      <c r="LY8" s="438"/>
      <c r="LZ8" s="438"/>
      <c r="MA8" s="438"/>
      <c r="MB8" s="438"/>
      <c r="MC8" s="438"/>
      <c r="MD8" s="438"/>
      <c r="ME8" s="111">
        <f>LY8+LZ8-MA8+MB8-MC8+MD8</f>
        <v>0</v>
      </c>
      <c r="MF8" s="438"/>
      <c r="MG8" s="438"/>
      <c r="MI8" s="438"/>
      <c r="MJ8" s="438"/>
      <c r="MK8" s="438"/>
      <c r="ML8" s="438"/>
      <c r="MM8" s="111">
        <f t="shared" ref="MM8:MM10" si="143">MI8+MJ8-MK8+ML8</f>
        <v>0</v>
      </c>
      <c r="MN8" s="438"/>
      <c r="MO8" s="438"/>
      <c r="MP8" s="438"/>
      <c r="MQ8" s="438"/>
      <c r="MR8" s="438"/>
      <c r="MS8" s="438"/>
      <c r="MT8" s="111">
        <f>MN8+MO8-MP8+MQ8-MR8+MS8</f>
        <v>0</v>
      </c>
      <c r="MU8" s="438"/>
      <c r="MV8" s="438"/>
      <c r="MX8" s="438"/>
      <c r="MY8" s="438"/>
      <c r="MZ8" s="438"/>
      <c r="NA8" s="438"/>
      <c r="NB8" s="111">
        <f t="shared" ref="NB8:NB10" si="144">MX8+MY8-MZ8+NA8</f>
        <v>0</v>
      </c>
      <c r="NC8" s="438"/>
      <c r="ND8" s="438"/>
      <c r="NE8" s="438"/>
      <c r="NF8" s="438"/>
      <c r="NG8" s="438"/>
      <c r="NH8" s="438"/>
      <c r="NI8" s="111">
        <f>NC8+ND8-NE8+NF8-NG8+NH8</f>
        <v>0</v>
      </c>
      <c r="NJ8" s="438"/>
      <c r="NK8" s="438"/>
      <c r="NM8" s="438"/>
      <c r="NN8" s="438"/>
      <c r="NO8" s="438"/>
      <c r="NP8" s="438"/>
      <c r="NQ8" s="111">
        <f t="shared" ref="NQ8:NQ10" si="145">NM8+NN8-NO8+NP8</f>
        <v>0</v>
      </c>
      <c r="NR8" s="438"/>
      <c r="NS8" s="438"/>
      <c r="NT8" s="438"/>
      <c r="NU8" s="438"/>
      <c r="NV8" s="438"/>
      <c r="NW8" s="438"/>
      <c r="NX8" s="111">
        <f>NR8+NS8-NT8+NU8-NV8+NW8</f>
        <v>0</v>
      </c>
      <c r="NY8" s="438"/>
      <c r="NZ8" s="438"/>
      <c r="OB8" s="438"/>
      <c r="OC8" s="438"/>
      <c r="OD8" s="438"/>
      <c r="OE8" s="438"/>
      <c r="OF8" s="111">
        <f t="shared" ref="OF8:OF10" si="146">OB8+OC8-OD8+OE8</f>
        <v>0</v>
      </c>
      <c r="OG8" s="438"/>
      <c r="OH8" s="438"/>
      <c r="OI8" s="438"/>
      <c r="OJ8" s="438"/>
      <c r="OK8" s="438"/>
      <c r="OL8" s="438"/>
      <c r="OM8" s="111">
        <f>OG8+OH8-OI8+OJ8-OK8+OL8</f>
        <v>0</v>
      </c>
      <c r="ON8" s="438"/>
      <c r="OO8" s="438"/>
      <c r="OQ8" s="438"/>
      <c r="OR8" s="438"/>
      <c r="OS8" s="438"/>
      <c r="OT8" s="438"/>
      <c r="OU8" s="111">
        <f t="shared" ref="OU8:OU10" si="147">OQ8+OR8-OS8+OT8</f>
        <v>0</v>
      </c>
      <c r="OV8" s="438"/>
      <c r="OW8" s="438"/>
      <c r="OX8" s="438"/>
      <c r="OY8" s="438"/>
      <c r="OZ8" s="438"/>
      <c r="PA8" s="438"/>
      <c r="PB8" s="111">
        <f>OV8+OW8-OX8+OY8-OZ8+PA8</f>
        <v>0</v>
      </c>
      <c r="PC8" s="438"/>
      <c r="PD8" s="438"/>
      <c r="PF8" s="438"/>
      <c r="PG8" s="438"/>
      <c r="PH8" s="438"/>
      <c r="PI8" s="438"/>
      <c r="PJ8" s="111">
        <f t="shared" ref="PJ8:PJ10" si="148">PF8+PG8-PH8+PI8</f>
        <v>0</v>
      </c>
      <c r="PK8" s="438"/>
      <c r="PL8" s="438"/>
      <c r="PM8" s="438"/>
      <c r="PN8" s="438"/>
      <c r="PO8" s="438"/>
      <c r="PP8" s="438"/>
      <c r="PQ8" s="111">
        <f>PK8+PL8-PM8+PN8-PO8+PP8</f>
        <v>0</v>
      </c>
      <c r="PR8" s="438"/>
      <c r="PS8" s="438"/>
      <c r="PU8" s="438"/>
      <c r="PV8" s="438"/>
      <c r="PW8" s="438"/>
      <c r="PX8" s="438"/>
      <c r="PY8" s="111">
        <f t="shared" ref="PY8:PY10" si="149">PU8+PV8-PW8+PX8</f>
        <v>0</v>
      </c>
      <c r="PZ8" s="438"/>
      <c r="QA8" s="438"/>
      <c r="QB8" s="438"/>
      <c r="QC8" s="438"/>
      <c r="QD8" s="438"/>
      <c r="QE8" s="438"/>
      <c r="QF8" s="111">
        <f>PZ8+QA8-QB8+QC8-QD8+QE8</f>
        <v>0</v>
      </c>
      <c r="QG8" s="438"/>
      <c r="QH8" s="438"/>
      <c r="QJ8" s="438"/>
      <c r="QK8" s="438"/>
      <c r="QL8" s="438"/>
      <c r="QM8" s="438"/>
      <c r="QN8" s="111">
        <f t="shared" ref="QN8:QN10" si="150">QJ8+QK8-QL8+QM8</f>
        <v>0</v>
      </c>
      <c r="QO8" s="438"/>
      <c r="QP8" s="438"/>
      <c r="QQ8" s="438"/>
      <c r="QR8" s="438"/>
      <c r="QS8" s="438"/>
      <c r="QT8" s="438"/>
      <c r="QU8" s="111">
        <f>QO8+QP8-QQ8+QR8-QS8+QT8</f>
        <v>0</v>
      </c>
      <c r="QV8" s="438"/>
      <c r="QW8" s="438"/>
      <c r="QY8" s="438"/>
      <c r="QZ8" s="438"/>
      <c r="RA8" s="438"/>
      <c r="RB8" s="438"/>
      <c r="RC8" s="111">
        <f t="shared" ref="RC8:RC10" si="151">QY8+QZ8-RA8+RB8</f>
        <v>0</v>
      </c>
      <c r="RD8" s="438"/>
      <c r="RE8" s="438"/>
      <c r="RF8" s="438"/>
      <c r="RG8" s="438"/>
      <c r="RH8" s="438"/>
      <c r="RI8" s="438"/>
      <c r="RJ8" s="111">
        <f>RD8+RE8-RF8+RG8-RH8+RI8</f>
        <v>0</v>
      </c>
      <c r="RK8" s="438"/>
      <c r="RL8" s="438"/>
      <c r="RN8" s="438"/>
      <c r="RO8" s="438"/>
      <c r="RP8" s="438"/>
      <c r="RQ8" s="438"/>
      <c r="RR8" s="111">
        <f t="shared" ref="RR8:RR10" si="152">RN8+RO8-RP8+RQ8</f>
        <v>0</v>
      </c>
      <c r="RS8" s="438"/>
      <c r="RT8" s="438"/>
      <c r="RU8" s="438"/>
      <c r="RV8" s="438"/>
      <c r="RW8" s="438"/>
      <c r="RX8" s="438"/>
      <c r="RY8" s="111">
        <f>RS8+RT8-RU8+RV8-RW8+RX8</f>
        <v>0</v>
      </c>
      <c r="RZ8" s="438"/>
      <c r="SA8" s="438"/>
      <c r="SC8" s="438"/>
      <c r="SD8" s="438"/>
      <c r="SE8" s="438"/>
      <c r="SF8" s="438"/>
      <c r="SG8" s="111">
        <f t="shared" ref="SG8:SG10" si="153">SC8+SD8-SE8+SF8</f>
        <v>0</v>
      </c>
      <c r="SH8" s="438"/>
      <c r="SI8" s="438"/>
      <c r="SJ8" s="438"/>
      <c r="SK8" s="438"/>
      <c r="SL8" s="438"/>
      <c r="SM8" s="438"/>
      <c r="SN8" s="111">
        <f>SH8+SI8-SJ8+SK8-SL8+SM8</f>
        <v>0</v>
      </c>
      <c r="SO8" s="438"/>
      <c r="SP8" s="438"/>
      <c r="SR8" s="438"/>
      <c r="SS8" s="438"/>
      <c r="ST8" s="438"/>
      <c r="SU8" s="438"/>
      <c r="SV8" s="111">
        <f t="shared" ref="SV8:SV10" si="154">SR8+SS8-ST8+SU8</f>
        <v>0</v>
      </c>
      <c r="SW8" s="438"/>
      <c r="SX8" s="438"/>
      <c r="SY8" s="438"/>
      <c r="SZ8" s="438"/>
      <c r="TA8" s="438"/>
      <c r="TB8" s="438"/>
      <c r="TC8" s="111">
        <f>SW8+SX8-SY8+SZ8-TA8+TB8</f>
        <v>0</v>
      </c>
      <c r="TD8" s="438"/>
      <c r="TE8" s="438"/>
      <c r="TG8" s="438"/>
      <c r="TH8" s="438"/>
      <c r="TI8" s="438"/>
      <c r="TJ8" s="438"/>
      <c r="TK8" s="111">
        <f t="shared" ref="TK8:TK10" si="155">TG8+TH8-TI8+TJ8</f>
        <v>0</v>
      </c>
      <c r="TL8" s="438"/>
      <c r="TM8" s="438"/>
      <c r="TN8" s="438"/>
      <c r="TO8" s="438"/>
      <c r="TP8" s="438"/>
      <c r="TQ8" s="438"/>
      <c r="TR8" s="111">
        <f>TL8+TM8-TN8+TO8-TP8+TQ8</f>
        <v>0</v>
      </c>
      <c r="TS8" s="438"/>
      <c r="TT8" s="438"/>
      <c r="TV8" s="438"/>
      <c r="TW8" s="438"/>
      <c r="TX8" s="438"/>
      <c r="TY8" s="438"/>
      <c r="TZ8" s="111">
        <f t="shared" ref="TZ8:TZ10" si="156">TV8+TW8-TX8+TY8</f>
        <v>0</v>
      </c>
      <c r="UA8" s="438"/>
      <c r="UB8" s="438"/>
      <c r="UC8" s="438"/>
      <c r="UD8" s="438"/>
      <c r="UE8" s="438"/>
      <c r="UF8" s="438"/>
      <c r="UG8" s="111">
        <f>UA8+UB8-UC8+UD8-UE8+UF8</f>
        <v>0</v>
      </c>
      <c r="UH8" s="438"/>
      <c r="UI8" s="438"/>
      <c r="UK8" s="438"/>
      <c r="UL8" s="438"/>
      <c r="UM8" s="438"/>
      <c r="UN8" s="438"/>
      <c r="UO8" s="111">
        <f t="shared" ref="UO8:UO10" si="157">UK8+UL8-UM8+UN8</f>
        <v>0</v>
      </c>
      <c r="UP8" s="438"/>
      <c r="UQ8" s="438"/>
      <c r="UR8" s="438"/>
      <c r="US8" s="438"/>
      <c r="UT8" s="438"/>
      <c r="UU8" s="438"/>
      <c r="UV8" s="111">
        <f>UP8+UQ8-UR8+US8-UT8+UU8</f>
        <v>0</v>
      </c>
      <c r="UW8" s="438"/>
      <c r="UX8" s="438"/>
      <c r="UZ8" s="438"/>
      <c r="VA8" s="438"/>
      <c r="VB8" s="438"/>
      <c r="VC8" s="438"/>
      <c r="VD8" s="111">
        <f t="shared" ref="VD8:VD10" si="158">UZ8+VA8-VB8+VC8</f>
        <v>0</v>
      </c>
      <c r="VE8" s="438"/>
      <c r="VF8" s="438"/>
      <c r="VG8" s="438"/>
      <c r="VH8" s="438"/>
      <c r="VI8" s="438"/>
      <c r="VJ8" s="438"/>
      <c r="VK8" s="111">
        <f>VE8+VF8-VG8+VH8-VI8+VJ8</f>
        <v>0</v>
      </c>
      <c r="VL8" s="438"/>
      <c r="VM8" s="438"/>
      <c r="VO8" s="438"/>
      <c r="VP8" s="438"/>
      <c r="VQ8" s="438"/>
      <c r="VR8" s="438"/>
      <c r="VS8" s="111">
        <f t="shared" ref="VS8:VS10" si="159">VO8+VP8-VQ8+VR8</f>
        <v>0</v>
      </c>
      <c r="VT8" s="438"/>
      <c r="VU8" s="438"/>
      <c r="VV8" s="438"/>
      <c r="VW8" s="438"/>
      <c r="VX8" s="438"/>
      <c r="VY8" s="438"/>
      <c r="VZ8" s="111">
        <f>VT8+VU8-VV8+VW8-VX8+VY8</f>
        <v>0</v>
      </c>
      <c r="WA8" s="438"/>
      <c r="WB8" s="438"/>
      <c r="WD8" s="438"/>
      <c r="WE8" s="438"/>
      <c r="WF8" s="438"/>
      <c r="WG8" s="438"/>
      <c r="WH8" s="111">
        <f t="shared" ref="WH8:WH10" si="160">WD8+WE8-WF8+WG8</f>
        <v>0</v>
      </c>
      <c r="WI8" s="438"/>
      <c r="WJ8" s="438"/>
      <c r="WK8" s="438"/>
      <c r="WL8" s="438"/>
      <c r="WM8" s="438"/>
      <c r="WN8" s="438"/>
      <c r="WO8" s="111">
        <f>WI8+WJ8-WK8+WL8-WM8+WN8</f>
        <v>0</v>
      </c>
      <c r="WP8" s="438"/>
      <c r="WQ8" s="438"/>
      <c r="WS8" s="438"/>
      <c r="WT8" s="438"/>
      <c r="WU8" s="438"/>
      <c r="WV8" s="438"/>
      <c r="WW8" s="111">
        <f t="shared" ref="WW8:WW10" si="161">WS8+WT8-WU8+WV8</f>
        <v>0</v>
      </c>
      <c r="WX8" s="438"/>
      <c r="WY8" s="438"/>
      <c r="WZ8" s="438"/>
      <c r="XA8" s="438"/>
      <c r="XB8" s="438"/>
      <c r="XC8" s="438"/>
      <c r="XD8" s="111">
        <f>WX8+WY8-WZ8+XA8-XB8+XC8</f>
        <v>0</v>
      </c>
      <c r="XE8" s="438"/>
      <c r="XF8" s="438"/>
      <c r="XH8" s="438"/>
      <c r="XI8" s="438"/>
      <c r="XJ8" s="438"/>
      <c r="XK8" s="438"/>
      <c r="XL8" s="111">
        <f t="shared" ref="XL8:XL10" si="162">XH8+XI8-XJ8+XK8</f>
        <v>0</v>
      </c>
      <c r="XM8" s="438"/>
      <c r="XN8" s="438"/>
      <c r="XO8" s="438"/>
      <c r="XP8" s="438"/>
      <c r="XQ8" s="438"/>
      <c r="XR8" s="438"/>
      <c r="XS8" s="111">
        <f>XM8+XN8-XO8+XP8-XQ8+XR8</f>
        <v>0</v>
      </c>
      <c r="XT8" s="438"/>
      <c r="XU8" s="438"/>
      <c r="XW8" s="438"/>
      <c r="XX8" s="438"/>
      <c r="XY8" s="438"/>
      <c r="XZ8" s="438"/>
      <c r="YA8" s="111">
        <f t="shared" ref="YA8:YA10" si="163">XW8+XX8-XY8+XZ8</f>
        <v>0</v>
      </c>
      <c r="YB8" s="438"/>
      <c r="YC8" s="438"/>
      <c r="YD8" s="438"/>
      <c r="YE8" s="438"/>
      <c r="YF8" s="438"/>
      <c r="YG8" s="438"/>
      <c r="YH8" s="111">
        <f>YB8+YC8-YD8+YE8-YF8+YG8</f>
        <v>0</v>
      </c>
      <c r="YI8" s="438"/>
      <c r="YJ8" s="438"/>
      <c r="YL8" s="438"/>
      <c r="YM8" s="438"/>
      <c r="YN8" s="438"/>
      <c r="YO8" s="438"/>
      <c r="YP8" s="111">
        <f t="shared" ref="YP8:YP10" si="164">YL8+YM8-YN8+YO8</f>
        <v>0</v>
      </c>
      <c r="YQ8" s="438"/>
      <c r="YR8" s="438"/>
      <c r="YS8" s="438"/>
      <c r="YT8" s="438"/>
      <c r="YU8" s="438"/>
      <c r="YV8" s="438"/>
      <c r="YW8" s="111">
        <f>YQ8+YR8-YS8+YT8-YU8+YV8</f>
        <v>0</v>
      </c>
      <c r="YX8" s="438"/>
      <c r="YY8" s="438"/>
      <c r="ZA8" s="438"/>
      <c r="ZB8" s="438"/>
      <c r="ZC8" s="438"/>
      <c r="ZD8" s="438"/>
      <c r="ZE8" s="111">
        <f t="shared" ref="ZE8:ZE10" si="165">ZA8+ZB8-ZC8+ZD8</f>
        <v>0</v>
      </c>
      <c r="ZF8" s="438"/>
      <c r="ZG8" s="438"/>
      <c r="ZH8" s="438"/>
      <c r="ZI8" s="438"/>
      <c r="ZJ8" s="438"/>
      <c r="ZK8" s="438"/>
      <c r="ZL8" s="111">
        <f>ZF8+ZG8-ZH8+ZI8-ZJ8+ZK8</f>
        <v>0</v>
      </c>
      <c r="ZM8" s="438"/>
      <c r="ZN8" s="438"/>
      <c r="ZP8" s="438"/>
      <c r="ZQ8" s="438"/>
      <c r="ZR8" s="438"/>
      <c r="ZS8" s="438"/>
      <c r="ZT8" s="111">
        <f t="shared" ref="ZT8:ZT10" si="166">ZP8+ZQ8-ZR8+ZS8</f>
        <v>0</v>
      </c>
      <c r="ZU8" s="438"/>
      <c r="ZV8" s="438"/>
      <c r="ZW8" s="438"/>
      <c r="ZX8" s="438"/>
      <c r="ZY8" s="438"/>
      <c r="ZZ8" s="438"/>
      <c r="AAA8" s="111">
        <f>ZU8+ZV8-ZW8+ZX8-ZY8+ZZ8</f>
        <v>0</v>
      </c>
      <c r="AAB8" s="438"/>
      <c r="AAC8" s="438"/>
      <c r="AAE8" s="438"/>
      <c r="AAF8" s="438"/>
      <c r="AAG8" s="438"/>
      <c r="AAH8" s="438"/>
      <c r="AAI8" s="111">
        <f t="shared" ref="AAI8:AAI10" si="167">AAE8+AAF8-AAG8+AAH8</f>
        <v>0</v>
      </c>
      <c r="AAJ8" s="438"/>
      <c r="AAK8" s="438"/>
      <c r="AAL8" s="438"/>
      <c r="AAM8" s="438"/>
      <c r="AAN8" s="438"/>
      <c r="AAO8" s="438"/>
      <c r="AAP8" s="111">
        <f>AAJ8+AAK8-AAL8+AAM8-AAN8+AAO8</f>
        <v>0</v>
      </c>
      <c r="AAQ8" s="438"/>
      <c r="AAR8" s="438"/>
      <c r="AAT8" s="438"/>
      <c r="AAU8" s="438"/>
      <c r="AAV8" s="438"/>
      <c r="AAW8" s="438"/>
      <c r="AAX8" s="111">
        <f t="shared" ref="AAX8:AAX10" si="168">AAT8+AAU8-AAV8+AAW8</f>
        <v>0</v>
      </c>
      <c r="AAY8" s="438"/>
      <c r="AAZ8" s="438"/>
      <c r="ABA8" s="438"/>
      <c r="ABB8" s="438"/>
      <c r="ABC8" s="438"/>
      <c r="ABD8" s="438"/>
      <c r="ABE8" s="111">
        <f>AAY8+AAZ8-ABA8+ABB8-ABC8+ABD8</f>
        <v>0</v>
      </c>
      <c r="ABF8" s="438"/>
      <c r="ABG8" s="438"/>
      <c r="ABI8" s="438"/>
      <c r="ABJ8" s="438"/>
      <c r="ABK8" s="438"/>
      <c r="ABL8" s="438"/>
      <c r="ABM8" s="111">
        <f t="shared" ref="ABM8:ABM10" si="169">ABI8+ABJ8-ABK8+ABL8</f>
        <v>0</v>
      </c>
      <c r="ABN8" s="438"/>
      <c r="ABO8" s="438"/>
      <c r="ABP8" s="438"/>
      <c r="ABQ8" s="438"/>
      <c r="ABR8" s="438"/>
      <c r="ABS8" s="438"/>
      <c r="ABT8" s="111">
        <f>ABN8+ABO8-ABP8+ABQ8-ABR8+ABS8</f>
        <v>0</v>
      </c>
      <c r="ABU8" s="438"/>
      <c r="ABV8" s="438"/>
      <c r="ABX8" s="438"/>
      <c r="ABY8" s="438"/>
      <c r="ABZ8" s="438"/>
      <c r="ACA8" s="438"/>
      <c r="ACB8" s="111">
        <f t="shared" ref="ACB8:ACB10" si="170">ABX8+ABY8-ABZ8+ACA8</f>
        <v>0</v>
      </c>
      <c r="ACC8" s="438"/>
      <c r="ACD8" s="438"/>
      <c r="ACE8" s="438"/>
      <c r="ACF8" s="438"/>
      <c r="ACG8" s="438"/>
      <c r="ACH8" s="438"/>
      <c r="ACI8" s="111">
        <f>ACC8+ACD8-ACE8+ACF8-ACG8+ACH8</f>
        <v>0</v>
      </c>
      <c r="ACJ8" s="438"/>
      <c r="ACK8" s="438"/>
      <c r="ACM8" s="438"/>
      <c r="ACN8" s="438"/>
      <c r="ACO8" s="438"/>
      <c r="ACP8" s="438"/>
      <c r="ACQ8" s="111">
        <f t="shared" ref="ACQ8:ACQ10" si="171">ACM8+ACN8-ACO8+ACP8</f>
        <v>0</v>
      </c>
      <c r="ACR8" s="438"/>
      <c r="ACS8" s="438"/>
      <c r="ACT8" s="438"/>
      <c r="ACU8" s="438"/>
      <c r="ACV8" s="438"/>
      <c r="ACW8" s="438"/>
      <c r="ACX8" s="111">
        <f>ACR8+ACS8-ACT8+ACU8-ACV8+ACW8</f>
        <v>0</v>
      </c>
      <c r="ACY8" s="438"/>
      <c r="ACZ8" s="438"/>
      <c r="ADB8" s="438"/>
      <c r="ADC8" s="438"/>
      <c r="ADD8" s="438"/>
      <c r="ADE8" s="438"/>
      <c r="ADF8" s="111">
        <f t="shared" ref="ADF8:ADF10" si="172">ADB8+ADC8-ADD8+ADE8</f>
        <v>0</v>
      </c>
      <c r="ADG8" s="438"/>
      <c r="ADH8" s="438"/>
      <c r="ADI8" s="438"/>
      <c r="ADJ8" s="438"/>
      <c r="ADK8" s="438"/>
      <c r="ADL8" s="438"/>
      <c r="ADM8" s="111">
        <f>ADG8+ADH8-ADI8+ADJ8-ADK8+ADL8</f>
        <v>0</v>
      </c>
      <c r="ADN8" s="438"/>
      <c r="ADO8" s="438"/>
      <c r="ADQ8" s="438"/>
      <c r="ADR8" s="438"/>
      <c r="ADS8" s="438"/>
      <c r="ADT8" s="438"/>
      <c r="ADU8" s="111">
        <f t="shared" ref="ADU8:ADU10" si="173">ADQ8+ADR8-ADS8+ADT8</f>
        <v>0</v>
      </c>
      <c r="ADV8" s="438"/>
      <c r="ADW8" s="438"/>
      <c r="ADX8" s="438"/>
      <c r="ADY8" s="438"/>
      <c r="ADZ8" s="438"/>
      <c r="AEA8" s="438"/>
      <c r="AEB8" s="111">
        <f>ADV8+ADW8-ADX8+ADY8-ADZ8+AEA8</f>
        <v>0</v>
      </c>
      <c r="AEC8" s="438"/>
      <c r="AED8" s="438"/>
      <c r="AEF8" s="438"/>
      <c r="AEG8" s="438"/>
      <c r="AEH8" s="438"/>
      <c r="AEI8" s="438"/>
      <c r="AEJ8" s="111">
        <f t="shared" ref="AEJ8:AEJ10" si="174">AEF8+AEG8-AEH8+AEI8</f>
        <v>0</v>
      </c>
      <c r="AEK8" s="438"/>
      <c r="AEL8" s="438"/>
      <c r="AEM8" s="438"/>
      <c r="AEN8" s="438"/>
      <c r="AEO8" s="438"/>
      <c r="AEP8" s="438"/>
      <c r="AEQ8" s="111">
        <f>AEK8+AEL8-AEM8+AEN8-AEO8+AEP8</f>
        <v>0</v>
      </c>
      <c r="AER8" s="438"/>
      <c r="AES8" s="438"/>
      <c r="AEU8" s="438"/>
      <c r="AEV8" s="438"/>
      <c r="AEW8" s="438"/>
      <c r="AEX8" s="438"/>
      <c r="AEY8" s="111">
        <f t="shared" ref="AEY8:AEY10" si="175">AEU8+AEV8-AEW8+AEX8</f>
        <v>0</v>
      </c>
      <c r="AEZ8" s="438"/>
      <c r="AFA8" s="438"/>
      <c r="AFB8" s="438"/>
      <c r="AFC8" s="438"/>
      <c r="AFD8" s="438"/>
      <c r="AFE8" s="438"/>
      <c r="AFF8" s="111">
        <f>AEZ8+AFA8-AFB8+AFC8-AFD8+AFE8</f>
        <v>0</v>
      </c>
      <c r="AFG8" s="438"/>
      <c r="AFH8" s="438"/>
      <c r="AFJ8" s="438"/>
      <c r="AFK8" s="438"/>
      <c r="AFL8" s="438"/>
      <c r="AFM8" s="438"/>
      <c r="AFN8" s="111">
        <f t="shared" ref="AFN8:AFN10" si="176">AFJ8+AFK8-AFL8+AFM8</f>
        <v>0</v>
      </c>
      <c r="AFO8" s="438"/>
      <c r="AFP8" s="438"/>
      <c r="AFQ8" s="438"/>
      <c r="AFR8" s="438"/>
      <c r="AFS8" s="438"/>
      <c r="AFT8" s="438"/>
      <c r="AFU8" s="111">
        <f>AFO8+AFP8-AFQ8+AFR8-AFS8+AFT8</f>
        <v>0</v>
      </c>
      <c r="AFV8" s="438"/>
      <c r="AFW8" s="438"/>
      <c r="AFY8" s="438"/>
      <c r="AFZ8" s="438"/>
      <c r="AGA8" s="438"/>
      <c r="AGB8" s="438"/>
      <c r="AGC8" s="111">
        <f t="shared" ref="AGC8:AGC10" si="177">AFY8+AFZ8-AGA8+AGB8</f>
        <v>0</v>
      </c>
      <c r="AGD8" s="438"/>
      <c r="AGE8" s="438"/>
      <c r="AGF8" s="438"/>
      <c r="AGG8" s="438"/>
      <c r="AGH8" s="438"/>
      <c r="AGI8" s="438"/>
      <c r="AGJ8" s="111">
        <f>AGD8+AGE8-AGF8+AGG8-AGH8+AGI8</f>
        <v>0</v>
      </c>
      <c r="AGK8" s="438"/>
      <c r="AGL8" s="438"/>
      <c r="AGN8" s="438"/>
      <c r="AGO8" s="438"/>
      <c r="AGP8" s="438"/>
      <c r="AGQ8" s="438"/>
      <c r="AGR8" s="111">
        <f t="shared" ref="AGR8:AGR10" si="178">AGN8+AGO8-AGP8+AGQ8</f>
        <v>0</v>
      </c>
      <c r="AGS8" s="438"/>
      <c r="AGT8" s="438"/>
      <c r="AGU8" s="438"/>
      <c r="AGV8" s="438"/>
      <c r="AGW8" s="438"/>
      <c r="AGX8" s="438"/>
      <c r="AGY8" s="111">
        <f>AGS8+AGT8-AGU8+AGV8-AGW8+AGX8</f>
        <v>0</v>
      </c>
      <c r="AGZ8" s="438"/>
      <c r="AHA8" s="438"/>
      <c r="AHC8" s="438"/>
      <c r="AHD8" s="438"/>
      <c r="AHE8" s="438"/>
      <c r="AHF8" s="438"/>
      <c r="AHG8" s="111">
        <f t="shared" ref="AHG8:AHG10" si="179">AHC8+AHD8-AHE8+AHF8</f>
        <v>0</v>
      </c>
      <c r="AHH8" s="438"/>
      <c r="AHI8" s="438"/>
      <c r="AHJ8" s="438"/>
      <c r="AHK8" s="438"/>
      <c r="AHL8" s="438"/>
      <c r="AHM8" s="438"/>
      <c r="AHN8" s="111">
        <f>AHH8+AHI8-AHJ8+AHK8-AHL8+AHM8</f>
        <v>0</v>
      </c>
      <c r="AHO8" s="438"/>
      <c r="AHP8" s="438"/>
      <c r="AHR8" s="438"/>
      <c r="AHS8" s="438"/>
      <c r="AHT8" s="438"/>
      <c r="AHU8" s="438"/>
      <c r="AHV8" s="111">
        <f t="shared" ref="AHV8:AHV10" si="180">AHR8+AHS8-AHT8+AHU8</f>
        <v>0</v>
      </c>
      <c r="AHW8" s="438"/>
      <c r="AHX8" s="438"/>
      <c r="AHY8" s="438"/>
      <c r="AHZ8" s="438"/>
      <c r="AIA8" s="438"/>
      <c r="AIB8" s="438"/>
      <c r="AIC8" s="111">
        <f>AHW8+AHX8-AHY8+AHZ8-AIA8+AIB8</f>
        <v>0</v>
      </c>
      <c r="AID8" s="438"/>
      <c r="AIE8" s="438"/>
    </row>
    <row r="9" spans="1:915" s="31" customFormat="1" x14ac:dyDescent="0.3">
      <c r="A9" s="33" t="s">
        <v>132</v>
      </c>
      <c r="B9" s="34" t="s">
        <v>133</v>
      </c>
      <c r="C9" s="439"/>
      <c r="D9" s="440"/>
      <c r="E9" s="440"/>
      <c r="F9" s="440"/>
      <c r="G9" s="110">
        <f t="shared" si="120"/>
        <v>0</v>
      </c>
      <c r="H9" s="440"/>
      <c r="I9" s="440"/>
      <c r="J9" s="440"/>
      <c r="K9" s="440"/>
      <c r="L9" s="440"/>
      <c r="M9" s="440"/>
      <c r="N9" s="111">
        <f t="shared" ref="N9:N22" si="181">H9+I9-J9+K9-L9+M9</f>
        <v>0</v>
      </c>
      <c r="O9" s="440"/>
      <c r="P9" s="440"/>
      <c r="Q9" s="440"/>
      <c r="R9" s="440"/>
      <c r="S9" s="440"/>
      <c r="T9" s="440"/>
      <c r="U9" s="110">
        <f t="shared" si="121"/>
        <v>0</v>
      </c>
      <c r="V9" s="440"/>
      <c r="W9" s="440"/>
      <c r="X9" s="440"/>
      <c r="Y9" s="440"/>
      <c r="Z9" s="440"/>
      <c r="AA9" s="440"/>
      <c r="AB9" s="111">
        <f t="shared" ref="AB9:AB22" si="182">V9+W9-X9+Y9-Z9+AA9</f>
        <v>0</v>
      </c>
      <c r="AC9" s="440"/>
      <c r="AD9" s="440"/>
      <c r="AE9" s="190"/>
      <c r="AF9" s="440"/>
      <c r="AG9" s="440"/>
      <c r="AH9" s="440"/>
      <c r="AI9" s="440"/>
      <c r="AJ9" s="110">
        <f t="shared" si="122"/>
        <v>0</v>
      </c>
      <c r="AK9" s="440"/>
      <c r="AL9" s="440"/>
      <c r="AM9" s="440"/>
      <c r="AN9" s="440"/>
      <c r="AO9" s="440"/>
      <c r="AP9" s="440"/>
      <c r="AQ9" s="111">
        <f t="shared" ref="AQ9:AQ10" si="183">AK9+AL9-AM9+AN9-AO9+AP9</f>
        <v>0</v>
      </c>
      <c r="AR9" s="440"/>
      <c r="AS9" s="440"/>
      <c r="AU9" s="440"/>
      <c r="AV9" s="440"/>
      <c r="AW9" s="440"/>
      <c r="AX9" s="440"/>
      <c r="AY9" s="110">
        <f t="shared" si="123"/>
        <v>0</v>
      </c>
      <c r="AZ9" s="440"/>
      <c r="BA9" s="440"/>
      <c r="BB9" s="440"/>
      <c r="BC9" s="440"/>
      <c r="BD9" s="440"/>
      <c r="BE9" s="440"/>
      <c r="BF9" s="111">
        <f t="shared" ref="BF9:BF10" si="184">AZ9+BA9-BB9+BC9-BD9+BE9</f>
        <v>0</v>
      </c>
      <c r="BG9" s="440"/>
      <c r="BH9" s="440"/>
      <c r="BJ9" s="440"/>
      <c r="BK9" s="440"/>
      <c r="BL9" s="440"/>
      <c r="BM9" s="440"/>
      <c r="BN9" s="110">
        <f t="shared" si="124"/>
        <v>0</v>
      </c>
      <c r="BO9" s="440"/>
      <c r="BP9" s="440"/>
      <c r="BQ9" s="440"/>
      <c r="BR9" s="440"/>
      <c r="BS9" s="440"/>
      <c r="BT9" s="440"/>
      <c r="BU9" s="111">
        <f t="shared" ref="BU9:BU10" si="185">BO9+BP9-BQ9+BR9-BS9+BT9</f>
        <v>0</v>
      </c>
      <c r="BV9" s="440"/>
      <c r="BW9" s="440"/>
      <c r="BY9" s="440"/>
      <c r="BZ9" s="440"/>
      <c r="CA9" s="440"/>
      <c r="CB9" s="440"/>
      <c r="CC9" s="110">
        <f t="shared" si="125"/>
        <v>0</v>
      </c>
      <c r="CD9" s="440"/>
      <c r="CE9" s="440"/>
      <c r="CF9" s="440"/>
      <c r="CG9" s="440"/>
      <c r="CH9" s="440"/>
      <c r="CI9" s="440"/>
      <c r="CJ9" s="111">
        <f t="shared" ref="CJ9:CJ10" si="186">CD9+CE9-CF9+CG9-CH9+CI9</f>
        <v>0</v>
      </c>
      <c r="CK9" s="440"/>
      <c r="CL9" s="440"/>
      <c r="CN9" s="440"/>
      <c r="CO9" s="440"/>
      <c r="CP9" s="440"/>
      <c r="CQ9" s="440"/>
      <c r="CR9" s="110">
        <f t="shared" si="126"/>
        <v>0</v>
      </c>
      <c r="CS9" s="440"/>
      <c r="CT9" s="440"/>
      <c r="CU9" s="440"/>
      <c r="CV9" s="440"/>
      <c r="CW9" s="440"/>
      <c r="CX9" s="440"/>
      <c r="CY9" s="111">
        <f t="shared" ref="CY9:CY10" si="187">CS9+CT9-CU9+CV9-CW9+CX9</f>
        <v>0</v>
      </c>
      <c r="CZ9" s="440"/>
      <c r="DA9" s="440"/>
      <c r="DC9" s="440"/>
      <c r="DD9" s="440"/>
      <c r="DE9" s="440"/>
      <c r="DF9" s="440"/>
      <c r="DG9" s="110">
        <f t="shared" si="127"/>
        <v>0</v>
      </c>
      <c r="DH9" s="440"/>
      <c r="DI9" s="440"/>
      <c r="DJ9" s="440"/>
      <c r="DK9" s="440"/>
      <c r="DL9" s="440"/>
      <c r="DM9" s="440"/>
      <c r="DN9" s="111">
        <f t="shared" ref="DN9:DN10" si="188">DH9+DI9-DJ9+DK9-DL9+DM9</f>
        <v>0</v>
      </c>
      <c r="DO9" s="440"/>
      <c r="DP9" s="440"/>
      <c r="DR9" s="440"/>
      <c r="DS9" s="440"/>
      <c r="DT9" s="440"/>
      <c r="DU9" s="440"/>
      <c r="DV9" s="110">
        <f t="shared" si="128"/>
        <v>0</v>
      </c>
      <c r="DW9" s="440"/>
      <c r="DX9" s="440"/>
      <c r="DY9" s="440"/>
      <c r="DZ9" s="440"/>
      <c r="EA9" s="440"/>
      <c r="EB9" s="440"/>
      <c r="EC9" s="111">
        <f t="shared" ref="EC9:EC10" si="189">DW9+DX9-DY9+DZ9-EA9+EB9</f>
        <v>0</v>
      </c>
      <c r="ED9" s="440"/>
      <c r="EE9" s="440"/>
      <c r="EG9" s="440"/>
      <c r="EH9" s="440"/>
      <c r="EI9" s="440"/>
      <c r="EJ9" s="440"/>
      <c r="EK9" s="110">
        <f t="shared" si="129"/>
        <v>0</v>
      </c>
      <c r="EL9" s="440"/>
      <c r="EM9" s="440"/>
      <c r="EN9" s="440"/>
      <c r="EO9" s="440"/>
      <c r="EP9" s="440"/>
      <c r="EQ9" s="440"/>
      <c r="ER9" s="111">
        <f t="shared" ref="ER9:ER10" si="190">EL9+EM9-EN9+EO9-EP9+EQ9</f>
        <v>0</v>
      </c>
      <c r="ES9" s="440"/>
      <c r="ET9" s="440"/>
      <c r="EV9" s="440"/>
      <c r="EW9" s="440"/>
      <c r="EX9" s="440"/>
      <c r="EY9" s="440"/>
      <c r="EZ9" s="110">
        <f t="shared" si="130"/>
        <v>0</v>
      </c>
      <c r="FA9" s="440"/>
      <c r="FB9" s="440"/>
      <c r="FC9" s="440"/>
      <c r="FD9" s="440"/>
      <c r="FE9" s="440"/>
      <c r="FF9" s="440"/>
      <c r="FG9" s="111">
        <f t="shared" ref="FG9:FG10" si="191">FA9+FB9-FC9+FD9-FE9+FF9</f>
        <v>0</v>
      </c>
      <c r="FH9" s="440"/>
      <c r="FI9" s="440"/>
      <c r="FK9" s="440"/>
      <c r="FL9" s="440"/>
      <c r="FM9" s="440"/>
      <c r="FN9" s="440"/>
      <c r="FO9" s="110">
        <f t="shared" si="131"/>
        <v>0</v>
      </c>
      <c r="FP9" s="440"/>
      <c r="FQ9" s="440"/>
      <c r="FR9" s="440"/>
      <c r="FS9" s="440"/>
      <c r="FT9" s="440"/>
      <c r="FU9" s="440"/>
      <c r="FV9" s="111">
        <f t="shared" ref="FV9:FV10" si="192">FP9+FQ9-FR9+FS9-FT9+FU9</f>
        <v>0</v>
      </c>
      <c r="FW9" s="440"/>
      <c r="FX9" s="440"/>
      <c r="FZ9" s="440"/>
      <c r="GA9" s="440"/>
      <c r="GB9" s="440"/>
      <c r="GC9" s="440"/>
      <c r="GD9" s="110">
        <f t="shared" si="132"/>
        <v>0</v>
      </c>
      <c r="GE9" s="440"/>
      <c r="GF9" s="440"/>
      <c r="GG9" s="440"/>
      <c r="GH9" s="440"/>
      <c r="GI9" s="440"/>
      <c r="GJ9" s="440"/>
      <c r="GK9" s="111">
        <f t="shared" ref="GK9:GK10" si="193">GE9+GF9-GG9+GH9-GI9+GJ9</f>
        <v>0</v>
      </c>
      <c r="GL9" s="440"/>
      <c r="GM9" s="440"/>
      <c r="GO9" s="440"/>
      <c r="GP9" s="440"/>
      <c r="GQ9" s="440"/>
      <c r="GR9" s="440"/>
      <c r="GS9" s="110">
        <f t="shared" si="133"/>
        <v>0</v>
      </c>
      <c r="GT9" s="440"/>
      <c r="GU9" s="440"/>
      <c r="GV9" s="440"/>
      <c r="GW9" s="440"/>
      <c r="GX9" s="440"/>
      <c r="GY9" s="440"/>
      <c r="GZ9" s="111">
        <f t="shared" ref="GZ9:GZ10" si="194">GT9+GU9-GV9+GW9-GX9+GY9</f>
        <v>0</v>
      </c>
      <c r="HA9" s="440"/>
      <c r="HB9" s="440"/>
      <c r="HD9" s="440"/>
      <c r="HE9" s="440"/>
      <c r="HF9" s="440"/>
      <c r="HG9" s="440"/>
      <c r="HH9" s="110">
        <f t="shared" si="134"/>
        <v>0</v>
      </c>
      <c r="HI9" s="440"/>
      <c r="HJ9" s="440"/>
      <c r="HK9" s="440"/>
      <c r="HL9" s="440"/>
      <c r="HM9" s="440"/>
      <c r="HN9" s="440"/>
      <c r="HO9" s="111">
        <f t="shared" ref="HO9:HO10" si="195">HI9+HJ9-HK9+HL9-HM9+HN9</f>
        <v>0</v>
      </c>
      <c r="HP9" s="440"/>
      <c r="HQ9" s="440"/>
      <c r="HS9" s="440"/>
      <c r="HT9" s="440"/>
      <c r="HU9" s="440"/>
      <c r="HV9" s="440"/>
      <c r="HW9" s="110">
        <f t="shared" si="135"/>
        <v>0</v>
      </c>
      <c r="HX9" s="440"/>
      <c r="HY9" s="440"/>
      <c r="HZ9" s="440"/>
      <c r="IA9" s="440"/>
      <c r="IB9" s="440"/>
      <c r="IC9" s="440"/>
      <c r="ID9" s="111">
        <f t="shared" ref="ID9:ID10" si="196">HX9+HY9-HZ9+IA9-IB9+IC9</f>
        <v>0</v>
      </c>
      <c r="IE9" s="440"/>
      <c r="IF9" s="440"/>
      <c r="IH9" s="440"/>
      <c r="II9" s="440"/>
      <c r="IJ9" s="440"/>
      <c r="IK9" s="440"/>
      <c r="IL9" s="110">
        <f t="shared" si="136"/>
        <v>0</v>
      </c>
      <c r="IM9" s="440"/>
      <c r="IN9" s="440"/>
      <c r="IO9" s="440"/>
      <c r="IP9" s="440"/>
      <c r="IQ9" s="440"/>
      <c r="IR9" s="440"/>
      <c r="IS9" s="111">
        <f t="shared" ref="IS9:IS10" si="197">IM9+IN9-IO9+IP9-IQ9+IR9</f>
        <v>0</v>
      </c>
      <c r="IT9" s="440"/>
      <c r="IU9" s="440"/>
      <c r="IW9" s="440"/>
      <c r="IX9" s="440"/>
      <c r="IY9" s="440"/>
      <c r="IZ9" s="440"/>
      <c r="JA9" s="110">
        <f t="shared" si="137"/>
        <v>0</v>
      </c>
      <c r="JB9" s="440"/>
      <c r="JC9" s="440"/>
      <c r="JD9" s="440"/>
      <c r="JE9" s="440"/>
      <c r="JF9" s="440"/>
      <c r="JG9" s="440"/>
      <c r="JH9" s="111">
        <f t="shared" ref="JH9:JH10" si="198">JB9+JC9-JD9+JE9-JF9+JG9</f>
        <v>0</v>
      </c>
      <c r="JI9" s="440"/>
      <c r="JJ9" s="440"/>
      <c r="JL9" s="440"/>
      <c r="JM9" s="440"/>
      <c r="JN9" s="440"/>
      <c r="JO9" s="440"/>
      <c r="JP9" s="110">
        <f t="shared" si="138"/>
        <v>0</v>
      </c>
      <c r="JQ9" s="440"/>
      <c r="JR9" s="440"/>
      <c r="JS9" s="440"/>
      <c r="JT9" s="440"/>
      <c r="JU9" s="440"/>
      <c r="JV9" s="440"/>
      <c r="JW9" s="111">
        <f t="shared" ref="JW9:JW10" si="199">JQ9+JR9-JS9+JT9-JU9+JV9</f>
        <v>0</v>
      </c>
      <c r="JX9" s="440"/>
      <c r="JY9" s="440"/>
      <c r="KA9" s="440"/>
      <c r="KB9" s="440"/>
      <c r="KC9" s="440"/>
      <c r="KD9" s="440"/>
      <c r="KE9" s="110">
        <f t="shared" si="139"/>
        <v>0</v>
      </c>
      <c r="KF9" s="440"/>
      <c r="KG9" s="440"/>
      <c r="KH9" s="440"/>
      <c r="KI9" s="440"/>
      <c r="KJ9" s="440"/>
      <c r="KK9" s="440"/>
      <c r="KL9" s="111">
        <f t="shared" ref="KL9:KL10" si="200">KF9+KG9-KH9+KI9-KJ9+KK9</f>
        <v>0</v>
      </c>
      <c r="KM9" s="440"/>
      <c r="KN9" s="440"/>
      <c r="KP9" s="440"/>
      <c r="KQ9" s="440"/>
      <c r="KR9" s="440"/>
      <c r="KS9" s="440"/>
      <c r="KT9" s="110">
        <f t="shared" si="140"/>
        <v>0</v>
      </c>
      <c r="KU9" s="440"/>
      <c r="KV9" s="440"/>
      <c r="KW9" s="440"/>
      <c r="KX9" s="440"/>
      <c r="KY9" s="440"/>
      <c r="KZ9" s="440"/>
      <c r="LA9" s="111">
        <f t="shared" ref="LA9:LA10" si="201">KU9+KV9-KW9+KX9-KY9+KZ9</f>
        <v>0</v>
      </c>
      <c r="LB9" s="440"/>
      <c r="LC9" s="440"/>
      <c r="LE9" s="440"/>
      <c r="LF9" s="440"/>
      <c r="LG9" s="440"/>
      <c r="LH9" s="440"/>
      <c r="LI9" s="110">
        <f t="shared" si="141"/>
        <v>0</v>
      </c>
      <c r="LJ9" s="440"/>
      <c r="LK9" s="440"/>
      <c r="LL9" s="440"/>
      <c r="LM9" s="440"/>
      <c r="LN9" s="440"/>
      <c r="LO9" s="440"/>
      <c r="LP9" s="111">
        <f t="shared" ref="LP9:LP10" si="202">LJ9+LK9-LL9+LM9-LN9+LO9</f>
        <v>0</v>
      </c>
      <c r="LQ9" s="440"/>
      <c r="LR9" s="440"/>
      <c r="LT9" s="440"/>
      <c r="LU9" s="440"/>
      <c r="LV9" s="440"/>
      <c r="LW9" s="440"/>
      <c r="LX9" s="110">
        <f t="shared" si="142"/>
        <v>0</v>
      </c>
      <c r="LY9" s="440"/>
      <c r="LZ9" s="440"/>
      <c r="MA9" s="440"/>
      <c r="MB9" s="440"/>
      <c r="MC9" s="440"/>
      <c r="MD9" s="440"/>
      <c r="ME9" s="111">
        <f t="shared" ref="ME9:ME10" si="203">LY9+LZ9-MA9+MB9-MC9+MD9</f>
        <v>0</v>
      </c>
      <c r="MF9" s="440"/>
      <c r="MG9" s="440"/>
      <c r="MI9" s="440"/>
      <c r="MJ9" s="440"/>
      <c r="MK9" s="440"/>
      <c r="ML9" s="440"/>
      <c r="MM9" s="110">
        <f t="shared" si="143"/>
        <v>0</v>
      </c>
      <c r="MN9" s="440"/>
      <c r="MO9" s="440"/>
      <c r="MP9" s="440"/>
      <c r="MQ9" s="440"/>
      <c r="MR9" s="440"/>
      <c r="MS9" s="440"/>
      <c r="MT9" s="111">
        <f t="shared" ref="MT9:MT10" si="204">MN9+MO9-MP9+MQ9-MR9+MS9</f>
        <v>0</v>
      </c>
      <c r="MU9" s="440"/>
      <c r="MV9" s="440"/>
      <c r="MX9" s="440"/>
      <c r="MY9" s="440"/>
      <c r="MZ9" s="440"/>
      <c r="NA9" s="440"/>
      <c r="NB9" s="110">
        <f t="shared" si="144"/>
        <v>0</v>
      </c>
      <c r="NC9" s="440"/>
      <c r="ND9" s="440"/>
      <c r="NE9" s="440"/>
      <c r="NF9" s="440"/>
      <c r="NG9" s="440"/>
      <c r="NH9" s="440"/>
      <c r="NI9" s="111">
        <f t="shared" ref="NI9:NI10" si="205">NC9+ND9-NE9+NF9-NG9+NH9</f>
        <v>0</v>
      </c>
      <c r="NJ9" s="440"/>
      <c r="NK9" s="440"/>
      <c r="NM9" s="440"/>
      <c r="NN9" s="440"/>
      <c r="NO9" s="440"/>
      <c r="NP9" s="440"/>
      <c r="NQ9" s="110">
        <f t="shared" si="145"/>
        <v>0</v>
      </c>
      <c r="NR9" s="440"/>
      <c r="NS9" s="440"/>
      <c r="NT9" s="440"/>
      <c r="NU9" s="440"/>
      <c r="NV9" s="440"/>
      <c r="NW9" s="440"/>
      <c r="NX9" s="111">
        <f t="shared" ref="NX9:NX10" si="206">NR9+NS9-NT9+NU9-NV9+NW9</f>
        <v>0</v>
      </c>
      <c r="NY9" s="440"/>
      <c r="NZ9" s="440"/>
      <c r="OB9" s="440"/>
      <c r="OC9" s="440"/>
      <c r="OD9" s="440"/>
      <c r="OE9" s="440"/>
      <c r="OF9" s="110">
        <f t="shared" si="146"/>
        <v>0</v>
      </c>
      <c r="OG9" s="440"/>
      <c r="OH9" s="440"/>
      <c r="OI9" s="440"/>
      <c r="OJ9" s="440"/>
      <c r="OK9" s="440"/>
      <c r="OL9" s="440"/>
      <c r="OM9" s="111">
        <f t="shared" ref="OM9:OM10" si="207">OG9+OH9-OI9+OJ9-OK9+OL9</f>
        <v>0</v>
      </c>
      <c r="ON9" s="440"/>
      <c r="OO9" s="440"/>
      <c r="OQ9" s="440"/>
      <c r="OR9" s="440"/>
      <c r="OS9" s="440"/>
      <c r="OT9" s="440"/>
      <c r="OU9" s="110">
        <f t="shared" si="147"/>
        <v>0</v>
      </c>
      <c r="OV9" s="440"/>
      <c r="OW9" s="440"/>
      <c r="OX9" s="440"/>
      <c r="OY9" s="440"/>
      <c r="OZ9" s="440"/>
      <c r="PA9" s="440"/>
      <c r="PB9" s="111">
        <f t="shared" ref="PB9:PB10" si="208">OV9+OW9-OX9+OY9-OZ9+PA9</f>
        <v>0</v>
      </c>
      <c r="PC9" s="440"/>
      <c r="PD9" s="440"/>
      <c r="PF9" s="440"/>
      <c r="PG9" s="440"/>
      <c r="PH9" s="440"/>
      <c r="PI9" s="440"/>
      <c r="PJ9" s="110">
        <f t="shared" si="148"/>
        <v>0</v>
      </c>
      <c r="PK9" s="440"/>
      <c r="PL9" s="440"/>
      <c r="PM9" s="440"/>
      <c r="PN9" s="440"/>
      <c r="PO9" s="440"/>
      <c r="PP9" s="440"/>
      <c r="PQ9" s="111">
        <f t="shared" ref="PQ9:PQ10" si="209">PK9+PL9-PM9+PN9-PO9+PP9</f>
        <v>0</v>
      </c>
      <c r="PR9" s="440"/>
      <c r="PS9" s="440"/>
      <c r="PU9" s="440"/>
      <c r="PV9" s="440"/>
      <c r="PW9" s="440"/>
      <c r="PX9" s="440"/>
      <c r="PY9" s="110">
        <f t="shared" si="149"/>
        <v>0</v>
      </c>
      <c r="PZ9" s="440"/>
      <c r="QA9" s="440"/>
      <c r="QB9" s="440"/>
      <c r="QC9" s="440"/>
      <c r="QD9" s="440"/>
      <c r="QE9" s="440"/>
      <c r="QF9" s="111">
        <f t="shared" ref="QF9:QF10" si="210">PZ9+QA9-QB9+QC9-QD9+QE9</f>
        <v>0</v>
      </c>
      <c r="QG9" s="440"/>
      <c r="QH9" s="440"/>
      <c r="QJ9" s="440"/>
      <c r="QK9" s="440"/>
      <c r="QL9" s="440"/>
      <c r="QM9" s="440"/>
      <c r="QN9" s="110">
        <f t="shared" si="150"/>
        <v>0</v>
      </c>
      <c r="QO9" s="440"/>
      <c r="QP9" s="440"/>
      <c r="QQ9" s="440"/>
      <c r="QR9" s="440"/>
      <c r="QS9" s="440"/>
      <c r="QT9" s="440"/>
      <c r="QU9" s="111">
        <f t="shared" ref="QU9:QU10" si="211">QO9+QP9-QQ9+QR9-QS9+QT9</f>
        <v>0</v>
      </c>
      <c r="QV9" s="440"/>
      <c r="QW9" s="440"/>
      <c r="QY9" s="440"/>
      <c r="QZ9" s="440"/>
      <c r="RA9" s="440"/>
      <c r="RB9" s="440"/>
      <c r="RC9" s="110">
        <f t="shared" si="151"/>
        <v>0</v>
      </c>
      <c r="RD9" s="440"/>
      <c r="RE9" s="440"/>
      <c r="RF9" s="440"/>
      <c r="RG9" s="440"/>
      <c r="RH9" s="440"/>
      <c r="RI9" s="440"/>
      <c r="RJ9" s="111">
        <f t="shared" ref="RJ9:RJ10" si="212">RD9+RE9-RF9+RG9-RH9+RI9</f>
        <v>0</v>
      </c>
      <c r="RK9" s="440"/>
      <c r="RL9" s="440"/>
      <c r="RN9" s="440"/>
      <c r="RO9" s="440"/>
      <c r="RP9" s="440"/>
      <c r="RQ9" s="440"/>
      <c r="RR9" s="110">
        <f t="shared" si="152"/>
        <v>0</v>
      </c>
      <c r="RS9" s="440"/>
      <c r="RT9" s="440"/>
      <c r="RU9" s="440"/>
      <c r="RV9" s="440"/>
      <c r="RW9" s="440"/>
      <c r="RX9" s="440"/>
      <c r="RY9" s="111">
        <f t="shared" ref="RY9:RY10" si="213">RS9+RT9-RU9+RV9-RW9+RX9</f>
        <v>0</v>
      </c>
      <c r="RZ9" s="440"/>
      <c r="SA9" s="440"/>
      <c r="SC9" s="440"/>
      <c r="SD9" s="440"/>
      <c r="SE9" s="440"/>
      <c r="SF9" s="440"/>
      <c r="SG9" s="110">
        <f t="shared" si="153"/>
        <v>0</v>
      </c>
      <c r="SH9" s="440"/>
      <c r="SI9" s="440"/>
      <c r="SJ9" s="440"/>
      <c r="SK9" s="440"/>
      <c r="SL9" s="440"/>
      <c r="SM9" s="440"/>
      <c r="SN9" s="111">
        <f t="shared" ref="SN9:SN10" si="214">SH9+SI9-SJ9+SK9-SL9+SM9</f>
        <v>0</v>
      </c>
      <c r="SO9" s="440"/>
      <c r="SP9" s="440"/>
      <c r="SR9" s="440"/>
      <c r="SS9" s="440"/>
      <c r="ST9" s="440"/>
      <c r="SU9" s="440"/>
      <c r="SV9" s="110">
        <f t="shared" si="154"/>
        <v>0</v>
      </c>
      <c r="SW9" s="440"/>
      <c r="SX9" s="440"/>
      <c r="SY9" s="440"/>
      <c r="SZ9" s="440"/>
      <c r="TA9" s="440"/>
      <c r="TB9" s="440"/>
      <c r="TC9" s="111">
        <f t="shared" ref="TC9:TC10" si="215">SW9+SX9-SY9+SZ9-TA9+TB9</f>
        <v>0</v>
      </c>
      <c r="TD9" s="440"/>
      <c r="TE9" s="440"/>
      <c r="TG9" s="440"/>
      <c r="TH9" s="440"/>
      <c r="TI9" s="440"/>
      <c r="TJ9" s="440"/>
      <c r="TK9" s="110">
        <f t="shared" si="155"/>
        <v>0</v>
      </c>
      <c r="TL9" s="440"/>
      <c r="TM9" s="440"/>
      <c r="TN9" s="440"/>
      <c r="TO9" s="440"/>
      <c r="TP9" s="440"/>
      <c r="TQ9" s="440"/>
      <c r="TR9" s="111">
        <f t="shared" ref="TR9:TR10" si="216">TL9+TM9-TN9+TO9-TP9+TQ9</f>
        <v>0</v>
      </c>
      <c r="TS9" s="440"/>
      <c r="TT9" s="440"/>
      <c r="TV9" s="440"/>
      <c r="TW9" s="440"/>
      <c r="TX9" s="440"/>
      <c r="TY9" s="440"/>
      <c r="TZ9" s="110">
        <f t="shared" si="156"/>
        <v>0</v>
      </c>
      <c r="UA9" s="440"/>
      <c r="UB9" s="440"/>
      <c r="UC9" s="440"/>
      <c r="UD9" s="440"/>
      <c r="UE9" s="440"/>
      <c r="UF9" s="440"/>
      <c r="UG9" s="111">
        <f t="shared" ref="UG9:UG10" si="217">UA9+UB9-UC9+UD9-UE9+UF9</f>
        <v>0</v>
      </c>
      <c r="UH9" s="440"/>
      <c r="UI9" s="440"/>
      <c r="UK9" s="440"/>
      <c r="UL9" s="440"/>
      <c r="UM9" s="440"/>
      <c r="UN9" s="440"/>
      <c r="UO9" s="110">
        <f t="shared" si="157"/>
        <v>0</v>
      </c>
      <c r="UP9" s="440"/>
      <c r="UQ9" s="440"/>
      <c r="UR9" s="440"/>
      <c r="US9" s="440"/>
      <c r="UT9" s="440"/>
      <c r="UU9" s="440"/>
      <c r="UV9" s="111">
        <f t="shared" ref="UV9:UV10" si="218">UP9+UQ9-UR9+US9-UT9+UU9</f>
        <v>0</v>
      </c>
      <c r="UW9" s="440"/>
      <c r="UX9" s="440"/>
      <c r="UZ9" s="440"/>
      <c r="VA9" s="440"/>
      <c r="VB9" s="440"/>
      <c r="VC9" s="440"/>
      <c r="VD9" s="110">
        <f t="shared" si="158"/>
        <v>0</v>
      </c>
      <c r="VE9" s="440"/>
      <c r="VF9" s="440"/>
      <c r="VG9" s="440"/>
      <c r="VH9" s="440"/>
      <c r="VI9" s="440"/>
      <c r="VJ9" s="440"/>
      <c r="VK9" s="111">
        <f t="shared" ref="VK9:VK10" si="219">VE9+VF9-VG9+VH9-VI9+VJ9</f>
        <v>0</v>
      </c>
      <c r="VL9" s="440"/>
      <c r="VM9" s="440"/>
      <c r="VO9" s="440"/>
      <c r="VP9" s="440"/>
      <c r="VQ9" s="440"/>
      <c r="VR9" s="440"/>
      <c r="VS9" s="110">
        <f t="shared" si="159"/>
        <v>0</v>
      </c>
      <c r="VT9" s="440"/>
      <c r="VU9" s="440"/>
      <c r="VV9" s="440"/>
      <c r="VW9" s="440"/>
      <c r="VX9" s="440"/>
      <c r="VY9" s="440"/>
      <c r="VZ9" s="111">
        <f t="shared" ref="VZ9:VZ10" si="220">VT9+VU9-VV9+VW9-VX9+VY9</f>
        <v>0</v>
      </c>
      <c r="WA9" s="440"/>
      <c r="WB9" s="440"/>
      <c r="WD9" s="440"/>
      <c r="WE9" s="440"/>
      <c r="WF9" s="440"/>
      <c r="WG9" s="440"/>
      <c r="WH9" s="110">
        <f t="shared" si="160"/>
        <v>0</v>
      </c>
      <c r="WI9" s="440"/>
      <c r="WJ9" s="440"/>
      <c r="WK9" s="440"/>
      <c r="WL9" s="440"/>
      <c r="WM9" s="440"/>
      <c r="WN9" s="440"/>
      <c r="WO9" s="111">
        <f t="shared" ref="WO9:WO10" si="221">WI9+WJ9-WK9+WL9-WM9+WN9</f>
        <v>0</v>
      </c>
      <c r="WP9" s="440"/>
      <c r="WQ9" s="440"/>
      <c r="WS9" s="440"/>
      <c r="WT9" s="440"/>
      <c r="WU9" s="440"/>
      <c r="WV9" s="440"/>
      <c r="WW9" s="110">
        <f t="shared" si="161"/>
        <v>0</v>
      </c>
      <c r="WX9" s="440"/>
      <c r="WY9" s="440"/>
      <c r="WZ9" s="440"/>
      <c r="XA9" s="440"/>
      <c r="XB9" s="440"/>
      <c r="XC9" s="440"/>
      <c r="XD9" s="111">
        <f t="shared" ref="XD9:XD10" si="222">WX9+WY9-WZ9+XA9-XB9+XC9</f>
        <v>0</v>
      </c>
      <c r="XE9" s="440"/>
      <c r="XF9" s="440"/>
      <c r="XH9" s="440"/>
      <c r="XI9" s="440"/>
      <c r="XJ9" s="440"/>
      <c r="XK9" s="440"/>
      <c r="XL9" s="110">
        <f t="shared" si="162"/>
        <v>0</v>
      </c>
      <c r="XM9" s="440"/>
      <c r="XN9" s="440"/>
      <c r="XO9" s="440"/>
      <c r="XP9" s="440"/>
      <c r="XQ9" s="440"/>
      <c r="XR9" s="440"/>
      <c r="XS9" s="111">
        <f t="shared" ref="XS9:XS10" si="223">XM9+XN9-XO9+XP9-XQ9+XR9</f>
        <v>0</v>
      </c>
      <c r="XT9" s="440"/>
      <c r="XU9" s="440"/>
      <c r="XW9" s="440"/>
      <c r="XX9" s="440"/>
      <c r="XY9" s="440"/>
      <c r="XZ9" s="440"/>
      <c r="YA9" s="110">
        <f t="shared" si="163"/>
        <v>0</v>
      </c>
      <c r="YB9" s="440"/>
      <c r="YC9" s="440"/>
      <c r="YD9" s="440"/>
      <c r="YE9" s="440"/>
      <c r="YF9" s="440"/>
      <c r="YG9" s="440"/>
      <c r="YH9" s="111">
        <f t="shared" ref="YH9:YH10" si="224">YB9+YC9-YD9+YE9-YF9+YG9</f>
        <v>0</v>
      </c>
      <c r="YI9" s="440"/>
      <c r="YJ9" s="440"/>
      <c r="YL9" s="440"/>
      <c r="YM9" s="440"/>
      <c r="YN9" s="440"/>
      <c r="YO9" s="440"/>
      <c r="YP9" s="110">
        <f t="shared" si="164"/>
        <v>0</v>
      </c>
      <c r="YQ9" s="440"/>
      <c r="YR9" s="440"/>
      <c r="YS9" s="440"/>
      <c r="YT9" s="440"/>
      <c r="YU9" s="440"/>
      <c r="YV9" s="440"/>
      <c r="YW9" s="111">
        <f t="shared" ref="YW9:YW10" si="225">YQ9+YR9-YS9+YT9-YU9+YV9</f>
        <v>0</v>
      </c>
      <c r="YX9" s="440"/>
      <c r="YY9" s="440"/>
      <c r="ZA9" s="440"/>
      <c r="ZB9" s="440"/>
      <c r="ZC9" s="440"/>
      <c r="ZD9" s="440"/>
      <c r="ZE9" s="110">
        <f t="shared" si="165"/>
        <v>0</v>
      </c>
      <c r="ZF9" s="440"/>
      <c r="ZG9" s="440"/>
      <c r="ZH9" s="440"/>
      <c r="ZI9" s="440"/>
      <c r="ZJ9" s="440"/>
      <c r="ZK9" s="440"/>
      <c r="ZL9" s="111">
        <f t="shared" ref="ZL9:ZL10" si="226">ZF9+ZG9-ZH9+ZI9-ZJ9+ZK9</f>
        <v>0</v>
      </c>
      <c r="ZM9" s="440"/>
      <c r="ZN9" s="440"/>
      <c r="ZP9" s="440"/>
      <c r="ZQ9" s="440"/>
      <c r="ZR9" s="440"/>
      <c r="ZS9" s="440"/>
      <c r="ZT9" s="110">
        <f t="shared" si="166"/>
        <v>0</v>
      </c>
      <c r="ZU9" s="440"/>
      <c r="ZV9" s="440"/>
      <c r="ZW9" s="440"/>
      <c r="ZX9" s="440"/>
      <c r="ZY9" s="440"/>
      <c r="ZZ9" s="440"/>
      <c r="AAA9" s="111">
        <f t="shared" ref="AAA9:AAA10" si="227">ZU9+ZV9-ZW9+ZX9-ZY9+ZZ9</f>
        <v>0</v>
      </c>
      <c r="AAB9" s="440"/>
      <c r="AAC9" s="440"/>
      <c r="AAE9" s="440"/>
      <c r="AAF9" s="440"/>
      <c r="AAG9" s="440"/>
      <c r="AAH9" s="440"/>
      <c r="AAI9" s="110">
        <f t="shared" si="167"/>
        <v>0</v>
      </c>
      <c r="AAJ9" s="440"/>
      <c r="AAK9" s="440"/>
      <c r="AAL9" s="440"/>
      <c r="AAM9" s="440"/>
      <c r="AAN9" s="440"/>
      <c r="AAO9" s="440"/>
      <c r="AAP9" s="111">
        <f t="shared" ref="AAP9:AAP10" si="228">AAJ9+AAK9-AAL9+AAM9-AAN9+AAO9</f>
        <v>0</v>
      </c>
      <c r="AAQ9" s="440"/>
      <c r="AAR9" s="440"/>
      <c r="AAT9" s="440"/>
      <c r="AAU9" s="440"/>
      <c r="AAV9" s="440"/>
      <c r="AAW9" s="440"/>
      <c r="AAX9" s="110">
        <f t="shared" si="168"/>
        <v>0</v>
      </c>
      <c r="AAY9" s="440"/>
      <c r="AAZ9" s="440"/>
      <c r="ABA9" s="440"/>
      <c r="ABB9" s="440"/>
      <c r="ABC9" s="440"/>
      <c r="ABD9" s="440"/>
      <c r="ABE9" s="111">
        <f t="shared" ref="ABE9:ABE10" si="229">AAY9+AAZ9-ABA9+ABB9-ABC9+ABD9</f>
        <v>0</v>
      </c>
      <c r="ABF9" s="440"/>
      <c r="ABG9" s="440"/>
      <c r="ABI9" s="440"/>
      <c r="ABJ9" s="440"/>
      <c r="ABK9" s="440"/>
      <c r="ABL9" s="440"/>
      <c r="ABM9" s="110">
        <f t="shared" si="169"/>
        <v>0</v>
      </c>
      <c r="ABN9" s="440"/>
      <c r="ABO9" s="440"/>
      <c r="ABP9" s="440"/>
      <c r="ABQ9" s="440"/>
      <c r="ABR9" s="440"/>
      <c r="ABS9" s="440"/>
      <c r="ABT9" s="111">
        <f t="shared" ref="ABT9:ABT10" si="230">ABN9+ABO9-ABP9+ABQ9-ABR9+ABS9</f>
        <v>0</v>
      </c>
      <c r="ABU9" s="440"/>
      <c r="ABV9" s="440"/>
      <c r="ABX9" s="440"/>
      <c r="ABY9" s="440"/>
      <c r="ABZ9" s="440"/>
      <c r="ACA9" s="440"/>
      <c r="ACB9" s="110">
        <f t="shared" si="170"/>
        <v>0</v>
      </c>
      <c r="ACC9" s="440"/>
      <c r="ACD9" s="440"/>
      <c r="ACE9" s="440"/>
      <c r="ACF9" s="440"/>
      <c r="ACG9" s="440"/>
      <c r="ACH9" s="440"/>
      <c r="ACI9" s="111">
        <f t="shared" ref="ACI9:ACI10" si="231">ACC9+ACD9-ACE9+ACF9-ACG9+ACH9</f>
        <v>0</v>
      </c>
      <c r="ACJ9" s="440"/>
      <c r="ACK9" s="440"/>
      <c r="ACM9" s="440"/>
      <c r="ACN9" s="440"/>
      <c r="ACO9" s="440"/>
      <c r="ACP9" s="440"/>
      <c r="ACQ9" s="110">
        <f t="shared" si="171"/>
        <v>0</v>
      </c>
      <c r="ACR9" s="440"/>
      <c r="ACS9" s="440"/>
      <c r="ACT9" s="440"/>
      <c r="ACU9" s="440"/>
      <c r="ACV9" s="440"/>
      <c r="ACW9" s="440"/>
      <c r="ACX9" s="111">
        <f t="shared" ref="ACX9:ACX10" si="232">ACR9+ACS9-ACT9+ACU9-ACV9+ACW9</f>
        <v>0</v>
      </c>
      <c r="ACY9" s="440"/>
      <c r="ACZ9" s="440"/>
      <c r="ADB9" s="440"/>
      <c r="ADC9" s="440"/>
      <c r="ADD9" s="440"/>
      <c r="ADE9" s="440"/>
      <c r="ADF9" s="110">
        <f t="shared" si="172"/>
        <v>0</v>
      </c>
      <c r="ADG9" s="440"/>
      <c r="ADH9" s="440"/>
      <c r="ADI9" s="440"/>
      <c r="ADJ9" s="440"/>
      <c r="ADK9" s="440"/>
      <c r="ADL9" s="440"/>
      <c r="ADM9" s="111">
        <f t="shared" ref="ADM9:ADM10" si="233">ADG9+ADH9-ADI9+ADJ9-ADK9+ADL9</f>
        <v>0</v>
      </c>
      <c r="ADN9" s="440"/>
      <c r="ADO9" s="440"/>
      <c r="ADQ9" s="440"/>
      <c r="ADR9" s="440"/>
      <c r="ADS9" s="440"/>
      <c r="ADT9" s="440"/>
      <c r="ADU9" s="110">
        <f t="shared" si="173"/>
        <v>0</v>
      </c>
      <c r="ADV9" s="440"/>
      <c r="ADW9" s="440"/>
      <c r="ADX9" s="440"/>
      <c r="ADY9" s="440"/>
      <c r="ADZ9" s="440"/>
      <c r="AEA9" s="440"/>
      <c r="AEB9" s="111">
        <f t="shared" ref="AEB9:AEB10" si="234">ADV9+ADW9-ADX9+ADY9-ADZ9+AEA9</f>
        <v>0</v>
      </c>
      <c r="AEC9" s="440"/>
      <c r="AED9" s="440"/>
      <c r="AEF9" s="440"/>
      <c r="AEG9" s="440"/>
      <c r="AEH9" s="440"/>
      <c r="AEI9" s="440"/>
      <c r="AEJ9" s="110">
        <f t="shared" si="174"/>
        <v>0</v>
      </c>
      <c r="AEK9" s="440"/>
      <c r="AEL9" s="440"/>
      <c r="AEM9" s="440"/>
      <c r="AEN9" s="440"/>
      <c r="AEO9" s="440"/>
      <c r="AEP9" s="440"/>
      <c r="AEQ9" s="111">
        <f t="shared" ref="AEQ9:AEQ10" si="235">AEK9+AEL9-AEM9+AEN9-AEO9+AEP9</f>
        <v>0</v>
      </c>
      <c r="AER9" s="440"/>
      <c r="AES9" s="440"/>
      <c r="AEU9" s="440"/>
      <c r="AEV9" s="440"/>
      <c r="AEW9" s="440"/>
      <c r="AEX9" s="440"/>
      <c r="AEY9" s="110">
        <f t="shared" si="175"/>
        <v>0</v>
      </c>
      <c r="AEZ9" s="440"/>
      <c r="AFA9" s="440"/>
      <c r="AFB9" s="440"/>
      <c r="AFC9" s="440"/>
      <c r="AFD9" s="440"/>
      <c r="AFE9" s="440"/>
      <c r="AFF9" s="111">
        <f t="shared" ref="AFF9:AFF10" si="236">AEZ9+AFA9-AFB9+AFC9-AFD9+AFE9</f>
        <v>0</v>
      </c>
      <c r="AFG9" s="440"/>
      <c r="AFH9" s="440"/>
      <c r="AFJ9" s="440"/>
      <c r="AFK9" s="440"/>
      <c r="AFL9" s="440"/>
      <c r="AFM9" s="440"/>
      <c r="AFN9" s="110">
        <f t="shared" si="176"/>
        <v>0</v>
      </c>
      <c r="AFO9" s="440"/>
      <c r="AFP9" s="440"/>
      <c r="AFQ9" s="440"/>
      <c r="AFR9" s="440"/>
      <c r="AFS9" s="440"/>
      <c r="AFT9" s="440"/>
      <c r="AFU9" s="111">
        <f t="shared" ref="AFU9:AFU10" si="237">AFO9+AFP9-AFQ9+AFR9-AFS9+AFT9</f>
        <v>0</v>
      </c>
      <c r="AFV9" s="440"/>
      <c r="AFW9" s="440"/>
      <c r="AFY9" s="440"/>
      <c r="AFZ9" s="440"/>
      <c r="AGA9" s="440"/>
      <c r="AGB9" s="440"/>
      <c r="AGC9" s="110">
        <f t="shared" si="177"/>
        <v>0</v>
      </c>
      <c r="AGD9" s="440"/>
      <c r="AGE9" s="440"/>
      <c r="AGF9" s="440"/>
      <c r="AGG9" s="440"/>
      <c r="AGH9" s="440"/>
      <c r="AGI9" s="440"/>
      <c r="AGJ9" s="111">
        <f t="shared" ref="AGJ9:AGJ10" si="238">AGD9+AGE9-AGF9+AGG9-AGH9+AGI9</f>
        <v>0</v>
      </c>
      <c r="AGK9" s="440"/>
      <c r="AGL9" s="440"/>
      <c r="AGN9" s="440"/>
      <c r="AGO9" s="440"/>
      <c r="AGP9" s="440"/>
      <c r="AGQ9" s="440"/>
      <c r="AGR9" s="110">
        <f t="shared" si="178"/>
        <v>0</v>
      </c>
      <c r="AGS9" s="440"/>
      <c r="AGT9" s="440"/>
      <c r="AGU9" s="440"/>
      <c r="AGV9" s="440"/>
      <c r="AGW9" s="440"/>
      <c r="AGX9" s="440"/>
      <c r="AGY9" s="111">
        <f t="shared" ref="AGY9:AGY10" si="239">AGS9+AGT9-AGU9+AGV9-AGW9+AGX9</f>
        <v>0</v>
      </c>
      <c r="AGZ9" s="440"/>
      <c r="AHA9" s="440"/>
      <c r="AHC9" s="440"/>
      <c r="AHD9" s="440"/>
      <c r="AHE9" s="440"/>
      <c r="AHF9" s="440"/>
      <c r="AHG9" s="110">
        <f t="shared" si="179"/>
        <v>0</v>
      </c>
      <c r="AHH9" s="440"/>
      <c r="AHI9" s="440"/>
      <c r="AHJ9" s="440"/>
      <c r="AHK9" s="440"/>
      <c r="AHL9" s="440"/>
      <c r="AHM9" s="440"/>
      <c r="AHN9" s="111">
        <f t="shared" ref="AHN9:AHN10" si="240">AHH9+AHI9-AHJ9+AHK9-AHL9+AHM9</f>
        <v>0</v>
      </c>
      <c r="AHO9" s="440"/>
      <c r="AHP9" s="440"/>
      <c r="AHR9" s="440"/>
      <c r="AHS9" s="440"/>
      <c r="AHT9" s="440"/>
      <c r="AHU9" s="440"/>
      <c r="AHV9" s="110">
        <f t="shared" si="180"/>
        <v>0</v>
      </c>
      <c r="AHW9" s="440"/>
      <c r="AHX9" s="440"/>
      <c r="AHY9" s="440"/>
      <c r="AHZ9" s="440"/>
      <c r="AIA9" s="440"/>
      <c r="AIB9" s="440"/>
      <c r="AIC9" s="111">
        <f t="shared" ref="AIC9:AIC10" si="241">AHW9+AHX9-AHY9+AHZ9-AIA9+AIB9</f>
        <v>0</v>
      </c>
      <c r="AID9" s="440"/>
      <c r="AIE9" s="440"/>
    </row>
    <row r="10" spans="1:915" s="31" customFormat="1" x14ac:dyDescent="0.3">
      <c r="A10" s="33" t="s">
        <v>134</v>
      </c>
      <c r="B10" s="34" t="s">
        <v>135</v>
      </c>
      <c r="C10" s="439"/>
      <c r="D10" s="440"/>
      <c r="E10" s="440"/>
      <c r="F10" s="440"/>
      <c r="G10" s="110">
        <f t="shared" si="120"/>
        <v>0</v>
      </c>
      <c r="H10" s="440"/>
      <c r="I10" s="440"/>
      <c r="J10" s="440"/>
      <c r="K10" s="440"/>
      <c r="L10" s="440"/>
      <c r="M10" s="440"/>
      <c r="N10" s="111">
        <f t="shared" si="181"/>
        <v>0</v>
      </c>
      <c r="O10" s="440"/>
      <c r="P10" s="440"/>
      <c r="Q10" s="440"/>
      <c r="R10" s="440"/>
      <c r="S10" s="440"/>
      <c r="T10" s="440"/>
      <c r="U10" s="110">
        <f t="shared" si="121"/>
        <v>0</v>
      </c>
      <c r="V10" s="440"/>
      <c r="W10" s="440"/>
      <c r="X10" s="440"/>
      <c r="Y10" s="440"/>
      <c r="Z10" s="440"/>
      <c r="AA10" s="440"/>
      <c r="AB10" s="111">
        <f t="shared" si="182"/>
        <v>0</v>
      </c>
      <c r="AC10" s="440"/>
      <c r="AD10" s="440"/>
      <c r="AE10" s="190"/>
      <c r="AF10" s="440"/>
      <c r="AG10" s="440"/>
      <c r="AH10" s="440"/>
      <c r="AI10" s="440"/>
      <c r="AJ10" s="110">
        <f t="shared" si="122"/>
        <v>0</v>
      </c>
      <c r="AK10" s="440"/>
      <c r="AL10" s="440"/>
      <c r="AM10" s="440"/>
      <c r="AN10" s="440"/>
      <c r="AO10" s="440"/>
      <c r="AP10" s="440"/>
      <c r="AQ10" s="111">
        <f t="shared" si="183"/>
        <v>0</v>
      </c>
      <c r="AR10" s="440"/>
      <c r="AS10" s="440"/>
      <c r="AU10" s="440"/>
      <c r="AV10" s="440"/>
      <c r="AW10" s="440"/>
      <c r="AX10" s="440"/>
      <c r="AY10" s="110">
        <f t="shared" si="123"/>
        <v>0</v>
      </c>
      <c r="AZ10" s="440"/>
      <c r="BA10" s="440"/>
      <c r="BB10" s="440"/>
      <c r="BC10" s="440"/>
      <c r="BD10" s="440"/>
      <c r="BE10" s="440"/>
      <c r="BF10" s="111">
        <f t="shared" si="184"/>
        <v>0</v>
      </c>
      <c r="BG10" s="440"/>
      <c r="BH10" s="440"/>
      <c r="BJ10" s="440"/>
      <c r="BK10" s="440"/>
      <c r="BL10" s="440"/>
      <c r="BM10" s="440"/>
      <c r="BN10" s="110">
        <f t="shared" si="124"/>
        <v>0</v>
      </c>
      <c r="BO10" s="440"/>
      <c r="BP10" s="440"/>
      <c r="BQ10" s="440"/>
      <c r="BR10" s="440"/>
      <c r="BS10" s="440"/>
      <c r="BT10" s="440"/>
      <c r="BU10" s="111">
        <f t="shared" si="185"/>
        <v>0</v>
      </c>
      <c r="BV10" s="440"/>
      <c r="BW10" s="440"/>
      <c r="BY10" s="440"/>
      <c r="BZ10" s="440"/>
      <c r="CA10" s="440"/>
      <c r="CB10" s="440"/>
      <c r="CC10" s="110">
        <f t="shared" si="125"/>
        <v>0</v>
      </c>
      <c r="CD10" s="440"/>
      <c r="CE10" s="440"/>
      <c r="CF10" s="440"/>
      <c r="CG10" s="440"/>
      <c r="CH10" s="440"/>
      <c r="CI10" s="440"/>
      <c r="CJ10" s="111">
        <f t="shared" si="186"/>
        <v>0</v>
      </c>
      <c r="CK10" s="440"/>
      <c r="CL10" s="440"/>
      <c r="CN10" s="440"/>
      <c r="CO10" s="440"/>
      <c r="CP10" s="440"/>
      <c r="CQ10" s="440"/>
      <c r="CR10" s="110">
        <f t="shared" si="126"/>
        <v>0</v>
      </c>
      <c r="CS10" s="440"/>
      <c r="CT10" s="440"/>
      <c r="CU10" s="440"/>
      <c r="CV10" s="440"/>
      <c r="CW10" s="440"/>
      <c r="CX10" s="440"/>
      <c r="CY10" s="111">
        <f t="shared" si="187"/>
        <v>0</v>
      </c>
      <c r="CZ10" s="440"/>
      <c r="DA10" s="440"/>
      <c r="DC10" s="440"/>
      <c r="DD10" s="440"/>
      <c r="DE10" s="440"/>
      <c r="DF10" s="440"/>
      <c r="DG10" s="110">
        <f t="shared" si="127"/>
        <v>0</v>
      </c>
      <c r="DH10" s="440"/>
      <c r="DI10" s="440"/>
      <c r="DJ10" s="440"/>
      <c r="DK10" s="440"/>
      <c r="DL10" s="440"/>
      <c r="DM10" s="440"/>
      <c r="DN10" s="111">
        <f t="shared" si="188"/>
        <v>0</v>
      </c>
      <c r="DO10" s="440"/>
      <c r="DP10" s="440"/>
      <c r="DR10" s="440"/>
      <c r="DS10" s="440"/>
      <c r="DT10" s="440"/>
      <c r="DU10" s="440"/>
      <c r="DV10" s="110">
        <f t="shared" si="128"/>
        <v>0</v>
      </c>
      <c r="DW10" s="440"/>
      <c r="DX10" s="440"/>
      <c r="DY10" s="440"/>
      <c r="DZ10" s="440"/>
      <c r="EA10" s="440"/>
      <c r="EB10" s="440"/>
      <c r="EC10" s="111">
        <f t="shared" si="189"/>
        <v>0</v>
      </c>
      <c r="ED10" s="440"/>
      <c r="EE10" s="440"/>
      <c r="EG10" s="440"/>
      <c r="EH10" s="440"/>
      <c r="EI10" s="440"/>
      <c r="EJ10" s="440"/>
      <c r="EK10" s="110">
        <f t="shared" si="129"/>
        <v>0</v>
      </c>
      <c r="EL10" s="440"/>
      <c r="EM10" s="440"/>
      <c r="EN10" s="440"/>
      <c r="EO10" s="440"/>
      <c r="EP10" s="440"/>
      <c r="EQ10" s="440"/>
      <c r="ER10" s="111">
        <f t="shared" si="190"/>
        <v>0</v>
      </c>
      <c r="ES10" s="440"/>
      <c r="ET10" s="440"/>
      <c r="EV10" s="440"/>
      <c r="EW10" s="440"/>
      <c r="EX10" s="440"/>
      <c r="EY10" s="440"/>
      <c r="EZ10" s="110">
        <f t="shared" si="130"/>
        <v>0</v>
      </c>
      <c r="FA10" s="440"/>
      <c r="FB10" s="440"/>
      <c r="FC10" s="440"/>
      <c r="FD10" s="440"/>
      <c r="FE10" s="440"/>
      <c r="FF10" s="440"/>
      <c r="FG10" s="111">
        <f t="shared" si="191"/>
        <v>0</v>
      </c>
      <c r="FH10" s="440"/>
      <c r="FI10" s="440"/>
      <c r="FK10" s="440"/>
      <c r="FL10" s="440"/>
      <c r="FM10" s="440"/>
      <c r="FN10" s="440"/>
      <c r="FO10" s="110">
        <f t="shared" si="131"/>
        <v>0</v>
      </c>
      <c r="FP10" s="440"/>
      <c r="FQ10" s="440"/>
      <c r="FR10" s="440"/>
      <c r="FS10" s="440"/>
      <c r="FT10" s="440"/>
      <c r="FU10" s="440"/>
      <c r="FV10" s="111">
        <f t="shared" si="192"/>
        <v>0</v>
      </c>
      <c r="FW10" s="440"/>
      <c r="FX10" s="440"/>
      <c r="FZ10" s="440"/>
      <c r="GA10" s="440"/>
      <c r="GB10" s="440"/>
      <c r="GC10" s="440"/>
      <c r="GD10" s="110">
        <f t="shared" si="132"/>
        <v>0</v>
      </c>
      <c r="GE10" s="440"/>
      <c r="GF10" s="440"/>
      <c r="GG10" s="440"/>
      <c r="GH10" s="440"/>
      <c r="GI10" s="440"/>
      <c r="GJ10" s="440"/>
      <c r="GK10" s="111">
        <f t="shared" si="193"/>
        <v>0</v>
      </c>
      <c r="GL10" s="440"/>
      <c r="GM10" s="440"/>
      <c r="GO10" s="440"/>
      <c r="GP10" s="440"/>
      <c r="GQ10" s="440"/>
      <c r="GR10" s="440"/>
      <c r="GS10" s="110">
        <f t="shared" si="133"/>
        <v>0</v>
      </c>
      <c r="GT10" s="440"/>
      <c r="GU10" s="440"/>
      <c r="GV10" s="440"/>
      <c r="GW10" s="440"/>
      <c r="GX10" s="440"/>
      <c r="GY10" s="440"/>
      <c r="GZ10" s="111">
        <f t="shared" si="194"/>
        <v>0</v>
      </c>
      <c r="HA10" s="440"/>
      <c r="HB10" s="440"/>
      <c r="HD10" s="440"/>
      <c r="HE10" s="440"/>
      <c r="HF10" s="440"/>
      <c r="HG10" s="440"/>
      <c r="HH10" s="110">
        <f t="shared" si="134"/>
        <v>0</v>
      </c>
      <c r="HI10" s="440"/>
      <c r="HJ10" s="440"/>
      <c r="HK10" s="440"/>
      <c r="HL10" s="440"/>
      <c r="HM10" s="440"/>
      <c r="HN10" s="440"/>
      <c r="HO10" s="111">
        <f t="shared" si="195"/>
        <v>0</v>
      </c>
      <c r="HP10" s="440"/>
      <c r="HQ10" s="440"/>
      <c r="HS10" s="440"/>
      <c r="HT10" s="440"/>
      <c r="HU10" s="440"/>
      <c r="HV10" s="440"/>
      <c r="HW10" s="110">
        <f t="shared" si="135"/>
        <v>0</v>
      </c>
      <c r="HX10" s="440"/>
      <c r="HY10" s="440"/>
      <c r="HZ10" s="440"/>
      <c r="IA10" s="440"/>
      <c r="IB10" s="440"/>
      <c r="IC10" s="440"/>
      <c r="ID10" s="111">
        <f t="shared" si="196"/>
        <v>0</v>
      </c>
      <c r="IE10" s="440"/>
      <c r="IF10" s="440"/>
      <c r="IH10" s="440"/>
      <c r="II10" s="440"/>
      <c r="IJ10" s="440"/>
      <c r="IK10" s="440"/>
      <c r="IL10" s="110">
        <f t="shared" si="136"/>
        <v>0</v>
      </c>
      <c r="IM10" s="440"/>
      <c r="IN10" s="440"/>
      <c r="IO10" s="440"/>
      <c r="IP10" s="440"/>
      <c r="IQ10" s="440"/>
      <c r="IR10" s="440"/>
      <c r="IS10" s="111">
        <f t="shared" si="197"/>
        <v>0</v>
      </c>
      <c r="IT10" s="440"/>
      <c r="IU10" s="440"/>
      <c r="IW10" s="440"/>
      <c r="IX10" s="440"/>
      <c r="IY10" s="440"/>
      <c r="IZ10" s="440"/>
      <c r="JA10" s="110">
        <f t="shared" si="137"/>
        <v>0</v>
      </c>
      <c r="JB10" s="440"/>
      <c r="JC10" s="440"/>
      <c r="JD10" s="440"/>
      <c r="JE10" s="440"/>
      <c r="JF10" s="440"/>
      <c r="JG10" s="440"/>
      <c r="JH10" s="111">
        <f t="shared" si="198"/>
        <v>0</v>
      </c>
      <c r="JI10" s="440"/>
      <c r="JJ10" s="440"/>
      <c r="JL10" s="440"/>
      <c r="JM10" s="440"/>
      <c r="JN10" s="440"/>
      <c r="JO10" s="440"/>
      <c r="JP10" s="110">
        <f t="shared" si="138"/>
        <v>0</v>
      </c>
      <c r="JQ10" s="440"/>
      <c r="JR10" s="440"/>
      <c r="JS10" s="440"/>
      <c r="JT10" s="440"/>
      <c r="JU10" s="440"/>
      <c r="JV10" s="440"/>
      <c r="JW10" s="111">
        <f t="shared" si="199"/>
        <v>0</v>
      </c>
      <c r="JX10" s="440"/>
      <c r="JY10" s="440"/>
      <c r="KA10" s="440"/>
      <c r="KB10" s="440"/>
      <c r="KC10" s="440"/>
      <c r="KD10" s="440"/>
      <c r="KE10" s="110">
        <f t="shared" si="139"/>
        <v>0</v>
      </c>
      <c r="KF10" s="440"/>
      <c r="KG10" s="440"/>
      <c r="KH10" s="440"/>
      <c r="KI10" s="440"/>
      <c r="KJ10" s="440"/>
      <c r="KK10" s="440"/>
      <c r="KL10" s="111">
        <f t="shared" si="200"/>
        <v>0</v>
      </c>
      <c r="KM10" s="440"/>
      <c r="KN10" s="440"/>
      <c r="KP10" s="440"/>
      <c r="KQ10" s="440"/>
      <c r="KR10" s="440"/>
      <c r="KS10" s="440"/>
      <c r="KT10" s="110">
        <f t="shared" si="140"/>
        <v>0</v>
      </c>
      <c r="KU10" s="440"/>
      <c r="KV10" s="440"/>
      <c r="KW10" s="440"/>
      <c r="KX10" s="440"/>
      <c r="KY10" s="440"/>
      <c r="KZ10" s="440"/>
      <c r="LA10" s="111">
        <f t="shared" si="201"/>
        <v>0</v>
      </c>
      <c r="LB10" s="440"/>
      <c r="LC10" s="440"/>
      <c r="LE10" s="440"/>
      <c r="LF10" s="440"/>
      <c r="LG10" s="440"/>
      <c r="LH10" s="440"/>
      <c r="LI10" s="110">
        <f t="shared" si="141"/>
        <v>0</v>
      </c>
      <c r="LJ10" s="440"/>
      <c r="LK10" s="440"/>
      <c r="LL10" s="440"/>
      <c r="LM10" s="440"/>
      <c r="LN10" s="440"/>
      <c r="LO10" s="440"/>
      <c r="LP10" s="111">
        <f t="shared" si="202"/>
        <v>0</v>
      </c>
      <c r="LQ10" s="440"/>
      <c r="LR10" s="440"/>
      <c r="LT10" s="440"/>
      <c r="LU10" s="440"/>
      <c r="LV10" s="440"/>
      <c r="LW10" s="440"/>
      <c r="LX10" s="110">
        <f t="shared" si="142"/>
        <v>0</v>
      </c>
      <c r="LY10" s="440"/>
      <c r="LZ10" s="440"/>
      <c r="MA10" s="440"/>
      <c r="MB10" s="440"/>
      <c r="MC10" s="440"/>
      <c r="MD10" s="440"/>
      <c r="ME10" s="111">
        <f t="shared" si="203"/>
        <v>0</v>
      </c>
      <c r="MF10" s="440"/>
      <c r="MG10" s="440"/>
      <c r="MI10" s="440"/>
      <c r="MJ10" s="440"/>
      <c r="MK10" s="440"/>
      <c r="ML10" s="440"/>
      <c r="MM10" s="110">
        <f t="shared" si="143"/>
        <v>0</v>
      </c>
      <c r="MN10" s="440"/>
      <c r="MO10" s="440"/>
      <c r="MP10" s="440"/>
      <c r="MQ10" s="440"/>
      <c r="MR10" s="440"/>
      <c r="MS10" s="440"/>
      <c r="MT10" s="111">
        <f t="shared" si="204"/>
        <v>0</v>
      </c>
      <c r="MU10" s="440"/>
      <c r="MV10" s="440"/>
      <c r="MX10" s="440"/>
      <c r="MY10" s="440"/>
      <c r="MZ10" s="440"/>
      <c r="NA10" s="440"/>
      <c r="NB10" s="110">
        <f t="shared" si="144"/>
        <v>0</v>
      </c>
      <c r="NC10" s="440"/>
      <c r="ND10" s="440"/>
      <c r="NE10" s="440"/>
      <c r="NF10" s="440"/>
      <c r="NG10" s="440"/>
      <c r="NH10" s="440"/>
      <c r="NI10" s="111">
        <f t="shared" si="205"/>
        <v>0</v>
      </c>
      <c r="NJ10" s="440"/>
      <c r="NK10" s="440"/>
      <c r="NM10" s="440"/>
      <c r="NN10" s="440"/>
      <c r="NO10" s="440"/>
      <c r="NP10" s="440"/>
      <c r="NQ10" s="110">
        <f t="shared" si="145"/>
        <v>0</v>
      </c>
      <c r="NR10" s="440"/>
      <c r="NS10" s="440"/>
      <c r="NT10" s="440"/>
      <c r="NU10" s="440"/>
      <c r="NV10" s="440"/>
      <c r="NW10" s="440"/>
      <c r="NX10" s="111">
        <f t="shared" si="206"/>
        <v>0</v>
      </c>
      <c r="NY10" s="440"/>
      <c r="NZ10" s="440"/>
      <c r="OB10" s="440"/>
      <c r="OC10" s="440"/>
      <c r="OD10" s="440"/>
      <c r="OE10" s="440"/>
      <c r="OF10" s="110">
        <f t="shared" si="146"/>
        <v>0</v>
      </c>
      <c r="OG10" s="440"/>
      <c r="OH10" s="440"/>
      <c r="OI10" s="440"/>
      <c r="OJ10" s="440"/>
      <c r="OK10" s="440"/>
      <c r="OL10" s="440"/>
      <c r="OM10" s="111">
        <f t="shared" si="207"/>
        <v>0</v>
      </c>
      <c r="ON10" s="440"/>
      <c r="OO10" s="440"/>
      <c r="OQ10" s="440"/>
      <c r="OR10" s="440"/>
      <c r="OS10" s="440"/>
      <c r="OT10" s="440"/>
      <c r="OU10" s="110">
        <f t="shared" si="147"/>
        <v>0</v>
      </c>
      <c r="OV10" s="440"/>
      <c r="OW10" s="440"/>
      <c r="OX10" s="440"/>
      <c r="OY10" s="440"/>
      <c r="OZ10" s="440"/>
      <c r="PA10" s="440"/>
      <c r="PB10" s="111">
        <f t="shared" si="208"/>
        <v>0</v>
      </c>
      <c r="PC10" s="440"/>
      <c r="PD10" s="440"/>
      <c r="PF10" s="440"/>
      <c r="PG10" s="440"/>
      <c r="PH10" s="440"/>
      <c r="PI10" s="440"/>
      <c r="PJ10" s="110">
        <f t="shared" si="148"/>
        <v>0</v>
      </c>
      <c r="PK10" s="440"/>
      <c r="PL10" s="440"/>
      <c r="PM10" s="440"/>
      <c r="PN10" s="440"/>
      <c r="PO10" s="440"/>
      <c r="PP10" s="440"/>
      <c r="PQ10" s="111">
        <f t="shared" si="209"/>
        <v>0</v>
      </c>
      <c r="PR10" s="440"/>
      <c r="PS10" s="440"/>
      <c r="PU10" s="440"/>
      <c r="PV10" s="440"/>
      <c r="PW10" s="440"/>
      <c r="PX10" s="440"/>
      <c r="PY10" s="110">
        <f t="shared" si="149"/>
        <v>0</v>
      </c>
      <c r="PZ10" s="440"/>
      <c r="QA10" s="440"/>
      <c r="QB10" s="440"/>
      <c r="QC10" s="440"/>
      <c r="QD10" s="440"/>
      <c r="QE10" s="440"/>
      <c r="QF10" s="111">
        <f t="shared" si="210"/>
        <v>0</v>
      </c>
      <c r="QG10" s="440"/>
      <c r="QH10" s="440"/>
      <c r="QJ10" s="440"/>
      <c r="QK10" s="440"/>
      <c r="QL10" s="440"/>
      <c r="QM10" s="440"/>
      <c r="QN10" s="110">
        <f t="shared" si="150"/>
        <v>0</v>
      </c>
      <c r="QO10" s="440"/>
      <c r="QP10" s="440"/>
      <c r="QQ10" s="440"/>
      <c r="QR10" s="440"/>
      <c r="QS10" s="440"/>
      <c r="QT10" s="440"/>
      <c r="QU10" s="111">
        <f t="shared" si="211"/>
        <v>0</v>
      </c>
      <c r="QV10" s="440"/>
      <c r="QW10" s="440"/>
      <c r="QY10" s="440"/>
      <c r="QZ10" s="440"/>
      <c r="RA10" s="440"/>
      <c r="RB10" s="440"/>
      <c r="RC10" s="110">
        <f t="shared" si="151"/>
        <v>0</v>
      </c>
      <c r="RD10" s="440"/>
      <c r="RE10" s="440"/>
      <c r="RF10" s="440"/>
      <c r="RG10" s="440"/>
      <c r="RH10" s="440"/>
      <c r="RI10" s="440"/>
      <c r="RJ10" s="111">
        <f t="shared" si="212"/>
        <v>0</v>
      </c>
      <c r="RK10" s="440"/>
      <c r="RL10" s="440"/>
      <c r="RN10" s="440"/>
      <c r="RO10" s="440"/>
      <c r="RP10" s="440"/>
      <c r="RQ10" s="440"/>
      <c r="RR10" s="110">
        <f t="shared" si="152"/>
        <v>0</v>
      </c>
      <c r="RS10" s="440"/>
      <c r="RT10" s="440"/>
      <c r="RU10" s="440"/>
      <c r="RV10" s="440"/>
      <c r="RW10" s="440"/>
      <c r="RX10" s="440"/>
      <c r="RY10" s="111">
        <f t="shared" si="213"/>
        <v>0</v>
      </c>
      <c r="RZ10" s="440"/>
      <c r="SA10" s="440"/>
      <c r="SC10" s="440"/>
      <c r="SD10" s="440"/>
      <c r="SE10" s="440"/>
      <c r="SF10" s="440"/>
      <c r="SG10" s="110">
        <f t="shared" si="153"/>
        <v>0</v>
      </c>
      <c r="SH10" s="440"/>
      <c r="SI10" s="440"/>
      <c r="SJ10" s="440"/>
      <c r="SK10" s="440"/>
      <c r="SL10" s="440"/>
      <c r="SM10" s="440"/>
      <c r="SN10" s="111">
        <f t="shared" si="214"/>
        <v>0</v>
      </c>
      <c r="SO10" s="440"/>
      <c r="SP10" s="440"/>
      <c r="SR10" s="440"/>
      <c r="SS10" s="440"/>
      <c r="ST10" s="440"/>
      <c r="SU10" s="440"/>
      <c r="SV10" s="110">
        <f t="shared" si="154"/>
        <v>0</v>
      </c>
      <c r="SW10" s="440"/>
      <c r="SX10" s="440"/>
      <c r="SY10" s="440"/>
      <c r="SZ10" s="440"/>
      <c r="TA10" s="440"/>
      <c r="TB10" s="440"/>
      <c r="TC10" s="111">
        <f t="shared" si="215"/>
        <v>0</v>
      </c>
      <c r="TD10" s="440"/>
      <c r="TE10" s="440"/>
      <c r="TG10" s="440"/>
      <c r="TH10" s="440"/>
      <c r="TI10" s="440"/>
      <c r="TJ10" s="440"/>
      <c r="TK10" s="110">
        <f t="shared" si="155"/>
        <v>0</v>
      </c>
      <c r="TL10" s="440"/>
      <c r="TM10" s="440"/>
      <c r="TN10" s="440"/>
      <c r="TO10" s="440"/>
      <c r="TP10" s="440"/>
      <c r="TQ10" s="440"/>
      <c r="TR10" s="111">
        <f t="shared" si="216"/>
        <v>0</v>
      </c>
      <c r="TS10" s="440"/>
      <c r="TT10" s="440"/>
      <c r="TV10" s="440"/>
      <c r="TW10" s="440"/>
      <c r="TX10" s="440"/>
      <c r="TY10" s="440"/>
      <c r="TZ10" s="110">
        <f t="shared" si="156"/>
        <v>0</v>
      </c>
      <c r="UA10" s="440"/>
      <c r="UB10" s="440"/>
      <c r="UC10" s="440"/>
      <c r="UD10" s="440"/>
      <c r="UE10" s="440"/>
      <c r="UF10" s="440"/>
      <c r="UG10" s="111">
        <f t="shared" si="217"/>
        <v>0</v>
      </c>
      <c r="UH10" s="440"/>
      <c r="UI10" s="440"/>
      <c r="UK10" s="440"/>
      <c r="UL10" s="440"/>
      <c r="UM10" s="440"/>
      <c r="UN10" s="440"/>
      <c r="UO10" s="110">
        <f t="shared" si="157"/>
        <v>0</v>
      </c>
      <c r="UP10" s="440"/>
      <c r="UQ10" s="440"/>
      <c r="UR10" s="440"/>
      <c r="US10" s="440"/>
      <c r="UT10" s="440"/>
      <c r="UU10" s="440"/>
      <c r="UV10" s="111">
        <f t="shared" si="218"/>
        <v>0</v>
      </c>
      <c r="UW10" s="440"/>
      <c r="UX10" s="440"/>
      <c r="UZ10" s="440"/>
      <c r="VA10" s="440"/>
      <c r="VB10" s="440"/>
      <c r="VC10" s="440"/>
      <c r="VD10" s="110">
        <f t="shared" si="158"/>
        <v>0</v>
      </c>
      <c r="VE10" s="440"/>
      <c r="VF10" s="440"/>
      <c r="VG10" s="440"/>
      <c r="VH10" s="440"/>
      <c r="VI10" s="440"/>
      <c r="VJ10" s="440"/>
      <c r="VK10" s="111">
        <f t="shared" si="219"/>
        <v>0</v>
      </c>
      <c r="VL10" s="440"/>
      <c r="VM10" s="440"/>
      <c r="VO10" s="440"/>
      <c r="VP10" s="440"/>
      <c r="VQ10" s="440"/>
      <c r="VR10" s="440"/>
      <c r="VS10" s="110">
        <f t="shared" si="159"/>
        <v>0</v>
      </c>
      <c r="VT10" s="440"/>
      <c r="VU10" s="440"/>
      <c r="VV10" s="440"/>
      <c r="VW10" s="440"/>
      <c r="VX10" s="440"/>
      <c r="VY10" s="440"/>
      <c r="VZ10" s="111">
        <f t="shared" si="220"/>
        <v>0</v>
      </c>
      <c r="WA10" s="440"/>
      <c r="WB10" s="440"/>
      <c r="WD10" s="440"/>
      <c r="WE10" s="440"/>
      <c r="WF10" s="440"/>
      <c r="WG10" s="440"/>
      <c r="WH10" s="110">
        <f t="shared" si="160"/>
        <v>0</v>
      </c>
      <c r="WI10" s="440"/>
      <c r="WJ10" s="440"/>
      <c r="WK10" s="440"/>
      <c r="WL10" s="440"/>
      <c r="WM10" s="440"/>
      <c r="WN10" s="440"/>
      <c r="WO10" s="111">
        <f t="shared" si="221"/>
        <v>0</v>
      </c>
      <c r="WP10" s="440"/>
      <c r="WQ10" s="440"/>
      <c r="WS10" s="440"/>
      <c r="WT10" s="440"/>
      <c r="WU10" s="440"/>
      <c r="WV10" s="440"/>
      <c r="WW10" s="110">
        <f t="shared" si="161"/>
        <v>0</v>
      </c>
      <c r="WX10" s="440"/>
      <c r="WY10" s="440"/>
      <c r="WZ10" s="440"/>
      <c r="XA10" s="440"/>
      <c r="XB10" s="440"/>
      <c r="XC10" s="440"/>
      <c r="XD10" s="111">
        <f t="shared" si="222"/>
        <v>0</v>
      </c>
      <c r="XE10" s="440"/>
      <c r="XF10" s="440"/>
      <c r="XH10" s="440"/>
      <c r="XI10" s="440"/>
      <c r="XJ10" s="440"/>
      <c r="XK10" s="440"/>
      <c r="XL10" s="110">
        <f t="shared" si="162"/>
        <v>0</v>
      </c>
      <c r="XM10" s="440"/>
      <c r="XN10" s="440"/>
      <c r="XO10" s="440"/>
      <c r="XP10" s="440"/>
      <c r="XQ10" s="440"/>
      <c r="XR10" s="440"/>
      <c r="XS10" s="111">
        <f t="shared" si="223"/>
        <v>0</v>
      </c>
      <c r="XT10" s="440"/>
      <c r="XU10" s="440"/>
      <c r="XW10" s="440"/>
      <c r="XX10" s="440"/>
      <c r="XY10" s="440"/>
      <c r="XZ10" s="440"/>
      <c r="YA10" s="110">
        <f t="shared" si="163"/>
        <v>0</v>
      </c>
      <c r="YB10" s="440"/>
      <c r="YC10" s="440"/>
      <c r="YD10" s="440"/>
      <c r="YE10" s="440"/>
      <c r="YF10" s="440"/>
      <c r="YG10" s="440"/>
      <c r="YH10" s="111">
        <f t="shared" si="224"/>
        <v>0</v>
      </c>
      <c r="YI10" s="440"/>
      <c r="YJ10" s="440"/>
      <c r="YL10" s="440"/>
      <c r="YM10" s="440"/>
      <c r="YN10" s="440"/>
      <c r="YO10" s="440"/>
      <c r="YP10" s="110">
        <f t="shared" si="164"/>
        <v>0</v>
      </c>
      <c r="YQ10" s="440"/>
      <c r="YR10" s="440"/>
      <c r="YS10" s="440"/>
      <c r="YT10" s="440"/>
      <c r="YU10" s="440"/>
      <c r="YV10" s="440"/>
      <c r="YW10" s="111">
        <f t="shared" si="225"/>
        <v>0</v>
      </c>
      <c r="YX10" s="440"/>
      <c r="YY10" s="440"/>
      <c r="ZA10" s="440"/>
      <c r="ZB10" s="440"/>
      <c r="ZC10" s="440"/>
      <c r="ZD10" s="440"/>
      <c r="ZE10" s="110">
        <f t="shared" si="165"/>
        <v>0</v>
      </c>
      <c r="ZF10" s="440"/>
      <c r="ZG10" s="440"/>
      <c r="ZH10" s="440"/>
      <c r="ZI10" s="440"/>
      <c r="ZJ10" s="440"/>
      <c r="ZK10" s="440"/>
      <c r="ZL10" s="111">
        <f t="shared" si="226"/>
        <v>0</v>
      </c>
      <c r="ZM10" s="440"/>
      <c r="ZN10" s="440"/>
      <c r="ZP10" s="440"/>
      <c r="ZQ10" s="440"/>
      <c r="ZR10" s="440"/>
      <c r="ZS10" s="440"/>
      <c r="ZT10" s="110">
        <f t="shared" si="166"/>
        <v>0</v>
      </c>
      <c r="ZU10" s="440"/>
      <c r="ZV10" s="440"/>
      <c r="ZW10" s="440"/>
      <c r="ZX10" s="440"/>
      <c r="ZY10" s="440"/>
      <c r="ZZ10" s="440"/>
      <c r="AAA10" s="111">
        <f t="shared" si="227"/>
        <v>0</v>
      </c>
      <c r="AAB10" s="440"/>
      <c r="AAC10" s="440"/>
      <c r="AAE10" s="440"/>
      <c r="AAF10" s="440"/>
      <c r="AAG10" s="440"/>
      <c r="AAH10" s="440"/>
      <c r="AAI10" s="110">
        <f t="shared" si="167"/>
        <v>0</v>
      </c>
      <c r="AAJ10" s="440"/>
      <c r="AAK10" s="440"/>
      <c r="AAL10" s="440"/>
      <c r="AAM10" s="440"/>
      <c r="AAN10" s="440"/>
      <c r="AAO10" s="440"/>
      <c r="AAP10" s="111">
        <f t="shared" si="228"/>
        <v>0</v>
      </c>
      <c r="AAQ10" s="440"/>
      <c r="AAR10" s="440"/>
      <c r="AAT10" s="440"/>
      <c r="AAU10" s="440"/>
      <c r="AAV10" s="440"/>
      <c r="AAW10" s="440"/>
      <c r="AAX10" s="110">
        <f t="shared" si="168"/>
        <v>0</v>
      </c>
      <c r="AAY10" s="440"/>
      <c r="AAZ10" s="440"/>
      <c r="ABA10" s="440"/>
      <c r="ABB10" s="440"/>
      <c r="ABC10" s="440"/>
      <c r="ABD10" s="440"/>
      <c r="ABE10" s="111">
        <f t="shared" si="229"/>
        <v>0</v>
      </c>
      <c r="ABF10" s="440"/>
      <c r="ABG10" s="440"/>
      <c r="ABI10" s="440"/>
      <c r="ABJ10" s="440"/>
      <c r="ABK10" s="440"/>
      <c r="ABL10" s="440"/>
      <c r="ABM10" s="110">
        <f t="shared" si="169"/>
        <v>0</v>
      </c>
      <c r="ABN10" s="440"/>
      <c r="ABO10" s="440"/>
      <c r="ABP10" s="440"/>
      <c r="ABQ10" s="440"/>
      <c r="ABR10" s="440"/>
      <c r="ABS10" s="440"/>
      <c r="ABT10" s="111">
        <f t="shared" si="230"/>
        <v>0</v>
      </c>
      <c r="ABU10" s="440"/>
      <c r="ABV10" s="440"/>
      <c r="ABX10" s="440"/>
      <c r="ABY10" s="440"/>
      <c r="ABZ10" s="440"/>
      <c r="ACA10" s="440"/>
      <c r="ACB10" s="110">
        <f t="shared" si="170"/>
        <v>0</v>
      </c>
      <c r="ACC10" s="440"/>
      <c r="ACD10" s="440"/>
      <c r="ACE10" s="440"/>
      <c r="ACF10" s="440"/>
      <c r="ACG10" s="440"/>
      <c r="ACH10" s="440"/>
      <c r="ACI10" s="111">
        <f t="shared" si="231"/>
        <v>0</v>
      </c>
      <c r="ACJ10" s="440"/>
      <c r="ACK10" s="440"/>
      <c r="ACM10" s="440"/>
      <c r="ACN10" s="440"/>
      <c r="ACO10" s="440"/>
      <c r="ACP10" s="440"/>
      <c r="ACQ10" s="110">
        <f t="shared" si="171"/>
        <v>0</v>
      </c>
      <c r="ACR10" s="440"/>
      <c r="ACS10" s="440"/>
      <c r="ACT10" s="440"/>
      <c r="ACU10" s="440"/>
      <c r="ACV10" s="440"/>
      <c r="ACW10" s="440"/>
      <c r="ACX10" s="111">
        <f t="shared" si="232"/>
        <v>0</v>
      </c>
      <c r="ACY10" s="440"/>
      <c r="ACZ10" s="440"/>
      <c r="ADB10" s="440"/>
      <c r="ADC10" s="440"/>
      <c r="ADD10" s="440"/>
      <c r="ADE10" s="440"/>
      <c r="ADF10" s="110">
        <f t="shared" si="172"/>
        <v>0</v>
      </c>
      <c r="ADG10" s="440"/>
      <c r="ADH10" s="440"/>
      <c r="ADI10" s="440"/>
      <c r="ADJ10" s="440"/>
      <c r="ADK10" s="440"/>
      <c r="ADL10" s="440"/>
      <c r="ADM10" s="111">
        <f t="shared" si="233"/>
        <v>0</v>
      </c>
      <c r="ADN10" s="440"/>
      <c r="ADO10" s="440"/>
      <c r="ADQ10" s="440"/>
      <c r="ADR10" s="440"/>
      <c r="ADS10" s="440"/>
      <c r="ADT10" s="440"/>
      <c r="ADU10" s="110">
        <f t="shared" si="173"/>
        <v>0</v>
      </c>
      <c r="ADV10" s="440"/>
      <c r="ADW10" s="440"/>
      <c r="ADX10" s="440"/>
      <c r="ADY10" s="440"/>
      <c r="ADZ10" s="440"/>
      <c r="AEA10" s="440"/>
      <c r="AEB10" s="111">
        <f t="shared" si="234"/>
        <v>0</v>
      </c>
      <c r="AEC10" s="440"/>
      <c r="AED10" s="440"/>
      <c r="AEF10" s="440"/>
      <c r="AEG10" s="440"/>
      <c r="AEH10" s="440"/>
      <c r="AEI10" s="440"/>
      <c r="AEJ10" s="110">
        <f t="shared" si="174"/>
        <v>0</v>
      </c>
      <c r="AEK10" s="440"/>
      <c r="AEL10" s="440"/>
      <c r="AEM10" s="440"/>
      <c r="AEN10" s="440"/>
      <c r="AEO10" s="440"/>
      <c r="AEP10" s="440"/>
      <c r="AEQ10" s="111">
        <f t="shared" si="235"/>
        <v>0</v>
      </c>
      <c r="AER10" s="440"/>
      <c r="AES10" s="440"/>
      <c r="AEU10" s="440"/>
      <c r="AEV10" s="440"/>
      <c r="AEW10" s="440"/>
      <c r="AEX10" s="440"/>
      <c r="AEY10" s="110">
        <f t="shared" si="175"/>
        <v>0</v>
      </c>
      <c r="AEZ10" s="440"/>
      <c r="AFA10" s="440"/>
      <c r="AFB10" s="440"/>
      <c r="AFC10" s="440"/>
      <c r="AFD10" s="440"/>
      <c r="AFE10" s="440"/>
      <c r="AFF10" s="111">
        <f t="shared" si="236"/>
        <v>0</v>
      </c>
      <c r="AFG10" s="440"/>
      <c r="AFH10" s="440"/>
      <c r="AFJ10" s="440"/>
      <c r="AFK10" s="440"/>
      <c r="AFL10" s="440"/>
      <c r="AFM10" s="440"/>
      <c r="AFN10" s="110">
        <f t="shared" si="176"/>
        <v>0</v>
      </c>
      <c r="AFO10" s="440"/>
      <c r="AFP10" s="440"/>
      <c r="AFQ10" s="440"/>
      <c r="AFR10" s="440"/>
      <c r="AFS10" s="440"/>
      <c r="AFT10" s="440"/>
      <c r="AFU10" s="111">
        <f t="shared" si="237"/>
        <v>0</v>
      </c>
      <c r="AFV10" s="440"/>
      <c r="AFW10" s="440"/>
      <c r="AFY10" s="440"/>
      <c r="AFZ10" s="440"/>
      <c r="AGA10" s="440"/>
      <c r="AGB10" s="440"/>
      <c r="AGC10" s="110">
        <f t="shared" si="177"/>
        <v>0</v>
      </c>
      <c r="AGD10" s="440"/>
      <c r="AGE10" s="440"/>
      <c r="AGF10" s="440"/>
      <c r="AGG10" s="440"/>
      <c r="AGH10" s="440"/>
      <c r="AGI10" s="440"/>
      <c r="AGJ10" s="111">
        <f t="shared" si="238"/>
        <v>0</v>
      </c>
      <c r="AGK10" s="440"/>
      <c r="AGL10" s="440"/>
      <c r="AGN10" s="440"/>
      <c r="AGO10" s="440"/>
      <c r="AGP10" s="440"/>
      <c r="AGQ10" s="440"/>
      <c r="AGR10" s="110">
        <f t="shared" si="178"/>
        <v>0</v>
      </c>
      <c r="AGS10" s="440"/>
      <c r="AGT10" s="440"/>
      <c r="AGU10" s="440"/>
      <c r="AGV10" s="440"/>
      <c r="AGW10" s="440"/>
      <c r="AGX10" s="440"/>
      <c r="AGY10" s="111">
        <f t="shared" si="239"/>
        <v>0</v>
      </c>
      <c r="AGZ10" s="440"/>
      <c r="AHA10" s="440"/>
      <c r="AHC10" s="440"/>
      <c r="AHD10" s="440"/>
      <c r="AHE10" s="440"/>
      <c r="AHF10" s="440"/>
      <c r="AHG10" s="110">
        <f t="shared" si="179"/>
        <v>0</v>
      </c>
      <c r="AHH10" s="440"/>
      <c r="AHI10" s="440"/>
      <c r="AHJ10" s="440"/>
      <c r="AHK10" s="440"/>
      <c r="AHL10" s="440"/>
      <c r="AHM10" s="440"/>
      <c r="AHN10" s="111">
        <f t="shared" si="240"/>
        <v>0</v>
      </c>
      <c r="AHO10" s="440"/>
      <c r="AHP10" s="440"/>
      <c r="AHR10" s="440"/>
      <c r="AHS10" s="440"/>
      <c r="AHT10" s="440"/>
      <c r="AHU10" s="440"/>
      <c r="AHV10" s="110">
        <f t="shared" si="180"/>
        <v>0</v>
      </c>
      <c r="AHW10" s="440"/>
      <c r="AHX10" s="440"/>
      <c r="AHY10" s="440"/>
      <c r="AHZ10" s="440"/>
      <c r="AIA10" s="440"/>
      <c r="AIB10" s="440"/>
      <c r="AIC10" s="111">
        <f t="shared" si="241"/>
        <v>0</v>
      </c>
      <c r="AID10" s="440"/>
      <c r="AIE10" s="440"/>
    </row>
    <row r="11" spans="1:915" s="31" customFormat="1" x14ac:dyDescent="0.3">
      <c r="A11" s="29" t="s">
        <v>91</v>
      </c>
      <c r="B11" s="30" t="s">
        <v>136</v>
      </c>
      <c r="C11" s="110">
        <f t="shared" ref="C11:AC11" si="242">SUM(C12:C15)</f>
        <v>0</v>
      </c>
      <c r="D11" s="110">
        <f t="shared" si="242"/>
        <v>0</v>
      </c>
      <c r="E11" s="110">
        <f t="shared" si="242"/>
        <v>0</v>
      </c>
      <c r="F11" s="110">
        <f t="shared" si="242"/>
        <v>0</v>
      </c>
      <c r="G11" s="110">
        <f t="shared" si="242"/>
        <v>0</v>
      </c>
      <c r="H11" s="110">
        <f t="shared" si="242"/>
        <v>0</v>
      </c>
      <c r="I11" s="110">
        <f t="shared" si="242"/>
        <v>0</v>
      </c>
      <c r="J11" s="110">
        <f t="shared" si="242"/>
        <v>0</v>
      </c>
      <c r="K11" s="110">
        <f t="shared" si="242"/>
        <v>0</v>
      </c>
      <c r="L11" s="110">
        <f t="shared" si="242"/>
        <v>0</v>
      </c>
      <c r="M11" s="110">
        <f t="shared" si="242"/>
        <v>0</v>
      </c>
      <c r="N11" s="110">
        <f t="shared" si="242"/>
        <v>0</v>
      </c>
      <c r="O11" s="110">
        <f t="shared" si="242"/>
        <v>0</v>
      </c>
      <c r="P11" s="110">
        <f t="shared" si="242"/>
        <v>0</v>
      </c>
      <c r="Q11" s="110">
        <f t="shared" si="242"/>
        <v>0</v>
      </c>
      <c r="R11" s="110">
        <f t="shared" si="242"/>
        <v>0</v>
      </c>
      <c r="S11" s="110">
        <f t="shared" si="242"/>
        <v>0</v>
      </c>
      <c r="T11" s="110">
        <f t="shared" si="242"/>
        <v>0</v>
      </c>
      <c r="U11" s="110">
        <f t="shared" si="242"/>
        <v>0</v>
      </c>
      <c r="V11" s="110">
        <f t="shared" si="242"/>
        <v>0</v>
      </c>
      <c r="W11" s="110">
        <f t="shared" si="242"/>
        <v>0</v>
      </c>
      <c r="X11" s="110">
        <f t="shared" si="242"/>
        <v>0</v>
      </c>
      <c r="Y11" s="110">
        <f t="shared" si="242"/>
        <v>0</v>
      </c>
      <c r="Z11" s="110">
        <f t="shared" si="242"/>
        <v>0</v>
      </c>
      <c r="AA11" s="110">
        <f t="shared" si="242"/>
        <v>0</v>
      </c>
      <c r="AB11" s="110">
        <f t="shared" si="242"/>
        <v>0</v>
      </c>
      <c r="AC11" s="110">
        <f t="shared" si="242"/>
        <v>0</v>
      </c>
      <c r="AD11" s="110">
        <f>SUM(AD12:AD15)</f>
        <v>0</v>
      </c>
      <c r="AE11" s="190"/>
      <c r="AF11" s="110">
        <f t="shared" ref="AF11:AR11" si="243">SUM(AF12:AF15)</f>
        <v>0</v>
      </c>
      <c r="AG11" s="110">
        <f t="shared" si="243"/>
        <v>0</v>
      </c>
      <c r="AH11" s="110">
        <f t="shared" si="243"/>
        <v>0</v>
      </c>
      <c r="AI11" s="110">
        <f t="shared" si="243"/>
        <v>0</v>
      </c>
      <c r="AJ11" s="110">
        <f t="shared" si="243"/>
        <v>0</v>
      </c>
      <c r="AK11" s="110">
        <f t="shared" si="243"/>
        <v>0</v>
      </c>
      <c r="AL11" s="110">
        <f t="shared" si="243"/>
        <v>0</v>
      </c>
      <c r="AM11" s="110">
        <f t="shared" si="243"/>
        <v>0</v>
      </c>
      <c r="AN11" s="110">
        <f t="shared" si="243"/>
        <v>0</v>
      </c>
      <c r="AO11" s="110">
        <f t="shared" si="243"/>
        <v>0</v>
      </c>
      <c r="AP11" s="110">
        <f t="shared" si="243"/>
        <v>0</v>
      </c>
      <c r="AQ11" s="110">
        <f t="shared" si="243"/>
        <v>0</v>
      </c>
      <c r="AR11" s="110">
        <f t="shared" si="243"/>
        <v>0</v>
      </c>
      <c r="AS11" s="110">
        <f>SUM(AS12:AS15)</f>
        <v>0</v>
      </c>
      <c r="AU11" s="110">
        <f t="shared" ref="AU11:BG11" si="244">SUM(AU12:AU15)</f>
        <v>0</v>
      </c>
      <c r="AV11" s="110">
        <f t="shared" si="244"/>
        <v>0</v>
      </c>
      <c r="AW11" s="110">
        <f t="shared" si="244"/>
        <v>0</v>
      </c>
      <c r="AX11" s="110">
        <f t="shared" si="244"/>
        <v>0</v>
      </c>
      <c r="AY11" s="110">
        <f t="shared" si="244"/>
        <v>0</v>
      </c>
      <c r="AZ11" s="110">
        <f t="shared" si="244"/>
        <v>0</v>
      </c>
      <c r="BA11" s="110">
        <f t="shared" si="244"/>
        <v>0</v>
      </c>
      <c r="BB11" s="110">
        <f t="shared" si="244"/>
        <v>0</v>
      </c>
      <c r="BC11" s="110">
        <f t="shared" si="244"/>
        <v>0</v>
      </c>
      <c r="BD11" s="110">
        <f t="shared" si="244"/>
        <v>0</v>
      </c>
      <c r="BE11" s="110">
        <f t="shared" si="244"/>
        <v>0</v>
      </c>
      <c r="BF11" s="110">
        <f t="shared" si="244"/>
        <v>0</v>
      </c>
      <c r="BG11" s="110">
        <f t="shared" si="244"/>
        <v>0</v>
      </c>
      <c r="BH11" s="110">
        <f>SUM(BH12:BH15)</f>
        <v>0</v>
      </c>
      <c r="BJ11" s="110">
        <f t="shared" ref="BJ11:BV11" si="245">SUM(BJ12:BJ15)</f>
        <v>0</v>
      </c>
      <c r="BK11" s="110">
        <f t="shared" si="245"/>
        <v>0</v>
      </c>
      <c r="BL11" s="110">
        <f t="shared" si="245"/>
        <v>0</v>
      </c>
      <c r="BM11" s="110">
        <f t="shared" si="245"/>
        <v>0</v>
      </c>
      <c r="BN11" s="110">
        <f t="shared" si="245"/>
        <v>0</v>
      </c>
      <c r="BO11" s="110">
        <f t="shared" si="245"/>
        <v>0</v>
      </c>
      <c r="BP11" s="110">
        <f t="shared" si="245"/>
        <v>0</v>
      </c>
      <c r="BQ11" s="110">
        <f t="shared" si="245"/>
        <v>0</v>
      </c>
      <c r="BR11" s="110">
        <f t="shared" si="245"/>
        <v>0</v>
      </c>
      <c r="BS11" s="110">
        <f t="shared" si="245"/>
        <v>0</v>
      </c>
      <c r="BT11" s="110">
        <f t="shared" si="245"/>
        <v>0</v>
      </c>
      <c r="BU11" s="110">
        <f t="shared" si="245"/>
        <v>0</v>
      </c>
      <c r="BV11" s="110">
        <f t="shared" si="245"/>
        <v>0</v>
      </c>
      <c r="BW11" s="110">
        <f>SUM(BW12:BW15)</f>
        <v>0</v>
      </c>
      <c r="BY11" s="110">
        <f t="shared" ref="BY11:CK11" si="246">SUM(BY12:BY15)</f>
        <v>0</v>
      </c>
      <c r="BZ11" s="110">
        <f t="shared" si="246"/>
        <v>0</v>
      </c>
      <c r="CA11" s="110">
        <f t="shared" si="246"/>
        <v>0</v>
      </c>
      <c r="CB11" s="110">
        <f t="shared" si="246"/>
        <v>0</v>
      </c>
      <c r="CC11" s="110">
        <f t="shared" si="246"/>
        <v>0</v>
      </c>
      <c r="CD11" s="110">
        <f t="shared" si="246"/>
        <v>0</v>
      </c>
      <c r="CE11" s="110">
        <f t="shared" si="246"/>
        <v>0</v>
      </c>
      <c r="CF11" s="110">
        <f t="shared" si="246"/>
        <v>0</v>
      </c>
      <c r="CG11" s="110">
        <f t="shared" si="246"/>
        <v>0</v>
      </c>
      <c r="CH11" s="110">
        <f t="shared" si="246"/>
        <v>0</v>
      </c>
      <c r="CI11" s="110">
        <f t="shared" si="246"/>
        <v>0</v>
      </c>
      <c r="CJ11" s="110">
        <f t="shared" si="246"/>
        <v>0</v>
      </c>
      <c r="CK11" s="110">
        <f t="shared" si="246"/>
        <v>0</v>
      </c>
      <c r="CL11" s="110">
        <f>SUM(CL12:CL15)</f>
        <v>0</v>
      </c>
      <c r="CN11" s="110">
        <f t="shared" ref="CN11:CZ11" si="247">SUM(CN12:CN15)</f>
        <v>0</v>
      </c>
      <c r="CO11" s="110">
        <f t="shared" si="247"/>
        <v>0</v>
      </c>
      <c r="CP11" s="110">
        <f t="shared" si="247"/>
        <v>0</v>
      </c>
      <c r="CQ11" s="110">
        <f t="shared" si="247"/>
        <v>0</v>
      </c>
      <c r="CR11" s="110">
        <f t="shared" si="247"/>
        <v>0</v>
      </c>
      <c r="CS11" s="110">
        <f t="shared" si="247"/>
        <v>0</v>
      </c>
      <c r="CT11" s="110">
        <f t="shared" si="247"/>
        <v>0</v>
      </c>
      <c r="CU11" s="110">
        <f t="shared" si="247"/>
        <v>0</v>
      </c>
      <c r="CV11" s="110">
        <f t="shared" si="247"/>
        <v>0</v>
      </c>
      <c r="CW11" s="110">
        <f t="shared" si="247"/>
        <v>0</v>
      </c>
      <c r="CX11" s="110">
        <f t="shared" si="247"/>
        <v>0</v>
      </c>
      <c r="CY11" s="110">
        <f t="shared" si="247"/>
        <v>0</v>
      </c>
      <c r="CZ11" s="110">
        <f t="shared" si="247"/>
        <v>0</v>
      </c>
      <c r="DA11" s="110">
        <f>SUM(DA12:DA15)</f>
        <v>0</v>
      </c>
      <c r="DC11" s="110">
        <f t="shared" ref="DC11:DO11" si="248">SUM(DC12:DC15)</f>
        <v>0</v>
      </c>
      <c r="DD11" s="110">
        <f t="shared" si="248"/>
        <v>0</v>
      </c>
      <c r="DE11" s="110">
        <f t="shared" si="248"/>
        <v>0</v>
      </c>
      <c r="DF11" s="110">
        <f t="shared" si="248"/>
        <v>0</v>
      </c>
      <c r="DG11" s="110">
        <f t="shared" si="248"/>
        <v>0</v>
      </c>
      <c r="DH11" s="110">
        <f t="shared" si="248"/>
        <v>0</v>
      </c>
      <c r="DI11" s="110">
        <f t="shared" si="248"/>
        <v>0</v>
      </c>
      <c r="DJ11" s="110">
        <f t="shared" si="248"/>
        <v>0</v>
      </c>
      <c r="DK11" s="110">
        <f t="shared" si="248"/>
        <v>0</v>
      </c>
      <c r="DL11" s="110">
        <f t="shared" si="248"/>
        <v>0</v>
      </c>
      <c r="DM11" s="110">
        <f t="shared" si="248"/>
        <v>0</v>
      </c>
      <c r="DN11" s="110">
        <f t="shared" si="248"/>
        <v>0</v>
      </c>
      <c r="DO11" s="110">
        <f t="shared" si="248"/>
        <v>0</v>
      </c>
      <c r="DP11" s="110">
        <f>SUM(DP12:DP15)</f>
        <v>0</v>
      </c>
      <c r="DR11" s="110">
        <f t="shared" ref="DR11:ED11" si="249">SUM(DR12:DR15)</f>
        <v>0</v>
      </c>
      <c r="DS11" s="110">
        <f t="shared" si="249"/>
        <v>0</v>
      </c>
      <c r="DT11" s="110">
        <f t="shared" si="249"/>
        <v>0</v>
      </c>
      <c r="DU11" s="110">
        <f t="shared" si="249"/>
        <v>0</v>
      </c>
      <c r="DV11" s="110">
        <f t="shared" si="249"/>
        <v>0</v>
      </c>
      <c r="DW11" s="110">
        <f t="shared" si="249"/>
        <v>0</v>
      </c>
      <c r="DX11" s="110">
        <f t="shared" si="249"/>
        <v>0</v>
      </c>
      <c r="DY11" s="110">
        <f t="shared" si="249"/>
        <v>0</v>
      </c>
      <c r="DZ11" s="110">
        <f t="shared" si="249"/>
        <v>0</v>
      </c>
      <c r="EA11" s="110">
        <f t="shared" si="249"/>
        <v>0</v>
      </c>
      <c r="EB11" s="110">
        <f t="shared" si="249"/>
        <v>0</v>
      </c>
      <c r="EC11" s="110">
        <f t="shared" si="249"/>
        <v>0</v>
      </c>
      <c r="ED11" s="110">
        <f t="shared" si="249"/>
        <v>0</v>
      </c>
      <c r="EE11" s="110">
        <f>SUM(EE12:EE15)</f>
        <v>0</v>
      </c>
      <c r="EG11" s="110">
        <f t="shared" ref="EG11:ES11" si="250">SUM(EG12:EG15)</f>
        <v>0</v>
      </c>
      <c r="EH11" s="110">
        <f t="shared" si="250"/>
        <v>0</v>
      </c>
      <c r="EI11" s="110">
        <f t="shared" si="250"/>
        <v>0</v>
      </c>
      <c r="EJ11" s="110">
        <f t="shared" si="250"/>
        <v>0</v>
      </c>
      <c r="EK11" s="110">
        <f t="shared" si="250"/>
        <v>0</v>
      </c>
      <c r="EL11" s="110">
        <f t="shared" si="250"/>
        <v>0</v>
      </c>
      <c r="EM11" s="110">
        <f t="shared" si="250"/>
        <v>0</v>
      </c>
      <c r="EN11" s="110">
        <f t="shared" si="250"/>
        <v>0</v>
      </c>
      <c r="EO11" s="110">
        <f t="shared" si="250"/>
        <v>0</v>
      </c>
      <c r="EP11" s="110">
        <f t="shared" si="250"/>
        <v>0</v>
      </c>
      <c r="EQ11" s="110">
        <f t="shared" si="250"/>
        <v>0</v>
      </c>
      <c r="ER11" s="110">
        <f t="shared" si="250"/>
        <v>0</v>
      </c>
      <c r="ES11" s="110">
        <f t="shared" si="250"/>
        <v>0</v>
      </c>
      <c r="ET11" s="110">
        <f>SUM(ET12:ET15)</f>
        <v>0</v>
      </c>
      <c r="EV11" s="110">
        <f t="shared" ref="EV11:FH11" si="251">SUM(EV12:EV15)</f>
        <v>0</v>
      </c>
      <c r="EW11" s="110">
        <f t="shared" si="251"/>
        <v>0</v>
      </c>
      <c r="EX11" s="110">
        <f t="shared" si="251"/>
        <v>0</v>
      </c>
      <c r="EY11" s="110">
        <f t="shared" si="251"/>
        <v>0</v>
      </c>
      <c r="EZ11" s="110">
        <f t="shared" si="251"/>
        <v>0</v>
      </c>
      <c r="FA11" s="110">
        <f t="shared" si="251"/>
        <v>0</v>
      </c>
      <c r="FB11" s="110">
        <f t="shared" si="251"/>
        <v>0</v>
      </c>
      <c r="FC11" s="110">
        <f t="shared" si="251"/>
        <v>0</v>
      </c>
      <c r="FD11" s="110">
        <f t="shared" si="251"/>
        <v>0</v>
      </c>
      <c r="FE11" s="110">
        <f t="shared" si="251"/>
        <v>0</v>
      </c>
      <c r="FF11" s="110">
        <f t="shared" si="251"/>
        <v>0</v>
      </c>
      <c r="FG11" s="110">
        <f t="shared" si="251"/>
        <v>0</v>
      </c>
      <c r="FH11" s="110">
        <f t="shared" si="251"/>
        <v>0</v>
      </c>
      <c r="FI11" s="110">
        <f>SUM(FI12:FI15)</f>
        <v>0</v>
      </c>
      <c r="FK11" s="110">
        <f t="shared" ref="FK11:FW11" si="252">SUM(FK12:FK15)</f>
        <v>0</v>
      </c>
      <c r="FL11" s="110">
        <f t="shared" si="252"/>
        <v>0</v>
      </c>
      <c r="FM11" s="110">
        <f t="shared" si="252"/>
        <v>0</v>
      </c>
      <c r="FN11" s="110">
        <f t="shared" si="252"/>
        <v>0</v>
      </c>
      <c r="FO11" s="110">
        <f t="shared" si="252"/>
        <v>0</v>
      </c>
      <c r="FP11" s="110">
        <f t="shared" si="252"/>
        <v>0</v>
      </c>
      <c r="FQ11" s="110">
        <f t="shared" si="252"/>
        <v>0</v>
      </c>
      <c r="FR11" s="110">
        <f t="shared" si="252"/>
        <v>0</v>
      </c>
      <c r="FS11" s="110">
        <f t="shared" si="252"/>
        <v>0</v>
      </c>
      <c r="FT11" s="110">
        <f t="shared" si="252"/>
        <v>0</v>
      </c>
      <c r="FU11" s="110">
        <f t="shared" si="252"/>
        <v>0</v>
      </c>
      <c r="FV11" s="110">
        <f t="shared" si="252"/>
        <v>0</v>
      </c>
      <c r="FW11" s="110">
        <f t="shared" si="252"/>
        <v>0</v>
      </c>
      <c r="FX11" s="110">
        <f>SUM(FX12:FX15)</f>
        <v>0</v>
      </c>
      <c r="FZ11" s="110">
        <f t="shared" ref="FZ11:GL11" si="253">SUM(FZ12:FZ15)</f>
        <v>0</v>
      </c>
      <c r="GA11" s="110">
        <f t="shared" si="253"/>
        <v>0</v>
      </c>
      <c r="GB11" s="110">
        <f t="shared" si="253"/>
        <v>0</v>
      </c>
      <c r="GC11" s="110">
        <f t="shared" si="253"/>
        <v>0</v>
      </c>
      <c r="GD11" s="110">
        <f t="shared" si="253"/>
        <v>0</v>
      </c>
      <c r="GE11" s="110">
        <f t="shared" si="253"/>
        <v>0</v>
      </c>
      <c r="GF11" s="110">
        <f t="shared" si="253"/>
        <v>0</v>
      </c>
      <c r="GG11" s="110">
        <f t="shared" si="253"/>
        <v>0</v>
      </c>
      <c r="GH11" s="110">
        <f t="shared" si="253"/>
        <v>0</v>
      </c>
      <c r="GI11" s="110">
        <f t="shared" si="253"/>
        <v>0</v>
      </c>
      <c r="GJ11" s="110">
        <f t="shared" si="253"/>
        <v>0</v>
      </c>
      <c r="GK11" s="110">
        <f t="shared" si="253"/>
        <v>0</v>
      </c>
      <c r="GL11" s="110">
        <f t="shared" si="253"/>
        <v>0</v>
      </c>
      <c r="GM11" s="110">
        <f>SUM(GM12:GM15)</f>
        <v>0</v>
      </c>
      <c r="GO11" s="110">
        <f t="shared" ref="GO11:HA11" si="254">SUM(GO12:GO15)</f>
        <v>0</v>
      </c>
      <c r="GP11" s="110">
        <f t="shared" si="254"/>
        <v>0</v>
      </c>
      <c r="GQ11" s="110">
        <f t="shared" si="254"/>
        <v>0</v>
      </c>
      <c r="GR11" s="110">
        <f t="shared" si="254"/>
        <v>0</v>
      </c>
      <c r="GS11" s="110">
        <f t="shared" si="254"/>
        <v>0</v>
      </c>
      <c r="GT11" s="110">
        <f t="shared" si="254"/>
        <v>0</v>
      </c>
      <c r="GU11" s="110">
        <f t="shared" si="254"/>
        <v>0</v>
      </c>
      <c r="GV11" s="110">
        <f t="shared" si="254"/>
        <v>0</v>
      </c>
      <c r="GW11" s="110">
        <f t="shared" si="254"/>
        <v>0</v>
      </c>
      <c r="GX11" s="110">
        <f t="shared" si="254"/>
        <v>0</v>
      </c>
      <c r="GY11" s="110">
        <f t="shared" si="254"/>
        <v>0</v>
      </c>
      <c r="GZ11" s="110">
        <f t="shared" si="254"/>
        <v>0</v>
      </c>
      <c r="HA11" s="110">
        <f t="shared" si="254"/>
        <v>0</v>
      </c>
      <c r="HB11" s="110">
        <f>SUM(HB12:HB15)</f>
        <v>0</v>
      </c>
      <c r="HD11" s="110">
        <f t="shared" ref="HD11:HP11" si="255">SUM(HD12:HD15)</f>
        <v>0</v>
      </c>
      <c r="HE11" s="110">
        <f t="shared" si="255"/>
        <v>0</v>
      </c>
      <c r="HF11" s="110">
        <f t="shared" si="255"/>
        <v>0</v>
      </c>
      <c r="HG11" s="110">
        <f t="shared" si="255"/>
        <v>0</v>
      </c>
      <c r="HH11" s="110">
        <f t="shared" si="255"/>
        <v>0</v>
      </c>
      <c r="HI11" s="110">
        <f t="shared" si="255"/>
        <v>0</v>
      </c>
      <c r="HJ11" s="110">
        <f t="shared" si="255"/>
        <v>0</v>
      </c>
      <c r="HK11" s="110">
        <f t="shared" si="255"/>
        <v>0</v>
      </c>
      <c r="HL11" s="110">
        <f t="shared" si="255"/>
        <v>0</v>
      </c>
      <c r="HM11" s="110">
        <f t="shared" si="255"/>
        <v>0</v>
      </c>
      <c r="HN11" s="110">
        <f t="shared" si="255"/>
        <v>0</v>
      </c>
      <c r="HO11" s="110">
        <f t="shared" si="255"/>
        <v>0</v>
      </c>
      <c r="HP11" s="110">
        <f t="shared" si="255"/>
        <v>0</v>
      </c>
      <c r="HQ11" s="110">
        <f>SUM(HQ12:HQ15)</f>
        <v>0</v>
      </c>
      <c r="HS11" s="110">
        <f t="shared" ref="HS11:IE11" si="256">SUM(HS12:HS15)</f>
        <v>0</v>
      </c>
      <c r="HT11" s="110">
        <f t="shared" si="256"/>
        <v>0</v>
      </c>
      <c r="HU11" s="110">
        <f t="shared" si="256"/>
        <v>0</v>
      </c>
      <c r="HV11" s="110">
        <f t="shared" si="256"/>
        <v>0</v>
      </c>
      <c r="HW11" s="110">
        <f t="shared" si="256"/>
        <v>0</v>
      </c>
      <c r="HX11" s="110">
        <f t="shared" si="256"/>
        <v>0</v>
      </c>
      <c r="HY11" s="110">
        <f t="shared" si="256"/>
        <v>0</v>
      </c>
      <c r="HZ11" s="110">
        <f t="shared" si="256"/>
        <v>0</v>
      </c>
      <c r="IA11" s="110">
        <f t="shared" si="256"/>
        <v>0</v>
      </c>
      <c r="IB11" s="110">
        <f t="shared" si="256"/>
        <v>0</v>
      </c>
      <c r="IC11" s="110">
        <f t="shared" si="256"/>
        <v>0</v>
      </c>
      <c r="ID11" s="110">
        <f t="shared" si="256"/>
        <v>0</v>
      </c>
      <c r="IE11" s="110">
        <f t="shared" si="256"/>
        <v>0</v>
      </c>
      <c r="IF11" s="110">
        <f>SUM(IF12:IF15)</f>
        <v>0</v>
      </c>
      <c r="IH11" s="110">
        <f t="shared" ref="IH11:IT11" si="257">SUM(IH12:IH15)</f>
        <v>0</v>
      </c>
      <c r="II11" s="110">
        <f t="shared" si="257"/>
        <v>0</v>
      </c>
      <c r="IJ11" s="110">
        <f t="shared" si="257"/>
        <v>0</v>
      </c>
      <c r="IK11" s="110">
        <f t="shared" si="257"/>
        <v>0</v>
      </c>
      <c r="IL11" s="110">
        <f t="shared" si="257"/>
        <v>0</v>
      </c>
      <c r="IM11" s="110">
        <f t="shared" si="257"/>
        <v>0</v>
      </c>
      <c r="IN11" s="110">
        <f t="shared" si="257"/>
        <v>0</v>
      </c>
      <c r="IO11" s="110">
        <f t="shared" si="257"/>
        <v>0</v>
      </c>
      <c r="IP11" s="110">
        <f t="shared" si="257"/>
        <v>0</v>
      </c>
      <c r="IQ11" s="110">
        <f t="shared" si="257"/>
        <v>0</v>
      </c>
      <c r="IR11" s="110">
        <f t="shared" si="257"/>
        <v>0</v>
      </c>
      <c r="IS11" s="110">
        <f t="shared" si="257"/>
        <v>0</v>
      </c>
      <c r="IT11" s="110">
        <f t="shared" si="257"/>
        <v>0</v>
      </c>
      <c r="IU11" s="110">
        <f>SUM(IU12:IU15)</f>
        <v>0</v>
      </c>
      <c r="IW11" s="110">
        <f t="shared" ref="IW11:JI11" si="258">SUM(IW12:IW15)</f>
        <v>0</v>
      </c>
      <c r="IX11" s="110">
        <f t="shared" si="258"/>
        <v>0</v>
      </c>
      <c r="IY11" s="110">
        <f t="shared" si="258"/>
        <v>0</v>
      </c>
      <c r="IZ11" s="110">
        <f t="shared" si="258"/>
        <v>0</v>
      </c>
      <c r="JA11" s="110">
        <f t="shared" si="258"/>
        <v>0</v>
      </c>
      <c r="JB11" s="110">
        <f t="shared" si="258"/>
        <v>0</v>
      </c>
      <c r="JC11" s="110">
        <f t="shared" si="258"/>
        <v>0</v>
      </c>
      <c r="JD11" s="110">
        <f t="shared" si="258"/>
        <v>0</v>
      </c>
      <c r="JE11" s="110">
        <f t="shared" si="258"/>
        <v>0</v>
      </c>
      <c r="JF11" s="110">
        <f t="shared" si="258"/>
        <v>0</v>
      </c>
      <c r="JG11" s="110">
        <f t="shared" si="258"/>
        <v>0</v>
      </c>
      <c r="JH11" s="110">
        <f t="shared" si="258"/>
        <v>0</v>
      </c>
      <c r="JI11" s="110">
        <f t="shared" si="258"/>
        <v>0</v>
      </c>
      <c r="JJ11" s="110">
        <f>SUM(JJ12:JJ15)</f>
        <v>0</v>
      </c>
      <c r="JL11" s="110">
        <f t="shared" ref="JL11:JX11" si="259">SUM(JL12:JL15)</f>
        <v>0</v>
      </c>
      <c r="JM11" s="110">
        <f t="shared" si="259"/>
        <v>0</v>
      </c>
      <c r="JN11" s="110">
        <f t="shared" si="259"/>
        <v>0</v>
      </c>
      <c r="JO11" s="110">
        <f t="shared" si="259"/>
        <v>0</v>
      </c>
      <c r="JP11" s="110">
        <f t="shared" si="259"/>
        <v>0</v>
      </c>
      <c r="JQ11" s="110">
        <f t="shared" si="259"/>
        <v>0</v>
      </c>
      <c r="JR11" s="110">
        <f t="shared" si="259"/>
        <v>0</v>
      </c>
      <c r="JS11" s="110">
        <f t="shared" si="259"/>
        <v>0</v>
      </c>
      <c r="JT11" s="110">
        <f t="shared" si="259"/>
        <v>0</v>
      </c>
      <c r="JU11" s="110">
        <f t="shared" si="259"/>
        <v>0</v>
      </c>
      <c r="JV11" s="110">
        <f t="shared" si="259"/>
        <v>0</v>
      </c>
      <c r="JW11" s="110">
        <f t="shared" si="259"/>
        <v>0</v>
      </c>
      <c r="JX11" s="110">
        <f t="shared" si="259"/>
        <v>0</v>
      </c>
      <c r="JY11" s="110">
        <f>SUM(JY12:JY15)</f>
        <v>0</v>
      </c>
      <c r="KA11" s="110">
        <f t="shared" ref="KA11:KM11" si="260">SUM(KA12:KA15)</f>
        <v>0</v>
      </c>
      <c r="KB11" s="110">
        <f t="shared" si="260"/>
        <v>0</v>
      </c>
      <c r="KC11" s="110">
        <f t="shared" si="260"/>
        <v>0</v>
      </c>
      <c r="KD11" s="110">
        <f t="shared" si="260"/>
        <v>0</v>
      </c>
      <c r="KE11" s="110">
        <f t="shared" si="260"/>
        <v>0</v>
      </c>
      <c r="KF11" s="110">
        <f t="shared" si="260"/>
        <v>0</v>
      </c>
      <c r="KG11" s="110">
        <f t="shared" si="260"/>
        <v>0</v>
      </c>
      <c r="KH11" s="110">
        <f t="shared" si="260"/>
        <v>0</v>
      </c>
      <c r="KI11" s="110">
        <f t="shared" si="260"/>
        <v>0</v>
      </c>
      <c r="KJ11" s="110">
        <f t="shared" si="260"/>
        <v>0</v>
      </c>
      <c r="KK11" s="110">
        <f t="shared" si="260"/>
        <v>0</v>
      </c>
      <c r="KL11" s="110">
        <f t="shared" si="260"/>
        <v>0</v>
      </c>
      <c r="KM11" s="110">
        <f t="shared" si="260"/>
        <v>0</v>
      </c>
      <c r="KN11" s="110">
        <f>SUM(KN12:KN15)</f>
        <v>0</v>
      </c>
      <c r="KP11" s="110">
        <f t="shared" ref="KP11:LB11" si="261">SUM(KP12:KP15)</f>
        <v>0</v>
      </c>
      <c r="KQ11" s="110">
        <f t="shared" si="261"/>
        <v>0</v>
      </c>
      <c r="KR11" s="110">
        <f t="shared" si="261"/>
        <v>0</v>
      </c>
      <c r="KS11" s="110">
        <f t="shared" si="261"/>
        <v>0</v>
      </c>
      <c r="KT11" s="110">
        <f t="shared" si="261"/>
        <v>0</v>
      </c>
      <c r="KU11" s="110">
        <f t="shared" si="261"/>
        <v>0</v>
      </c>
      <c r="KV11" s="110">
        <f t="shared" si="261"/>
        <v>0</v>
      </c>
      <c r="KW11" s="110">
        <f t="shared" si="261"/>
        <v>0</v>
      </c>
      <c r="KX11" s="110">
        <f t="shared" si="261"/>
        <v>0</v>
      </c>
      <c r="KY11" s="110">
        <f t="shared" si="261"/>
        <v>0</v>
      </c>
      <c r="KZ11" s="110">
        <f t="shared" si="261"/>
        <v>0</v>
      </c>
      <c r="LA11" s="110">
        <f t="shared" si="261"/>
        <v>0</v>
      </c>
      <c r="LB11" s="110">
        <f t="shared" si="261"/>
        <v>0</v>
      </c>
      <c r="LC11" s="110">
        <f>SUM(LC12:LC15)</f>
        <v>0</v>
      </c>
      <c r="LE11" s="110">
        <f t="shared" ref="LE11:LQ11" si="262">SUM(LE12:LE15)</f>
        <v>0</v>
      </c>
      <c r="LF11" s="110">
        <f t="shared" si="262"/>
        <v>0</v>
      </c>
      <c r="LG11" s="110">
        <f t="shared" si="262"/>
        <v>0</v>
      </c>
      <c r="LH11" s="110">
        <f t="shared" si="262"/>
        <v>0</v>
      </c>
      <c r="LI11" s="110">
        <f t="shared" si="262"/>
        <v>0</v>
      </c>
      <c r="LJ11" s="110">
        <f t="shared" si="262"/>
        <v>0</v>
      </c>
      <c r="LK11" s="110">
        <f t="shared" si="262"/>
        <v>0</v>
      </c>
      <c r="LL11" s="110">
        <f t="shared" si="262"/>
        <v>0</v>
      </c>
      <c r="LM11" s="110">
        <f t="shared" si="262"/>
        <v>0</v>
      </c>
      <c r="LN11" s="110">
        <f t="shared" si="262"/>
        <v>0</v>
      </c>
      <c r="LO11" s="110">
        <f t="shared" si="262"/>
        <v>0</v>
      </c>
      <c r="LP11" s="110">
        <f t="shared" si="262"/>
        <v>0</v>
      </c>
      <c r="LQ11" s="110">
        <f t="shared" si="262"/>
        <v>0</v>
      </c>
      <c r="LR11" s="110">
        <f>SUM(LR12:LR15)</f>
        <v>0</v>
      </c>
      <c r="LT11" s="110">
        <f t="shared" ref="LT11:MF11" si="263">SUM(LT12:LT15)</f>
        <v>0</v>
      </c>
      <c r="LU11" s="110">
        <f t="shared" si="263"/>
        <v>0</v>
      </c>
      <c r="LV11" s="110">
        <f t="shared" si="263"/>
        <v>0</v>
      </c>
      <c r="LW11" s="110">
        <f t="shared" si="263"/>
        <v>0</v>
      </c>
      <c r="LX11" s="110">
        <f t="shared" si="263"/>
        <v>0</v>
      </c>
      <c r="LY11" s="110">
        <f t="shared" si="263"/>
        <v>0</v>
      </c>
      <c r="LZ11" s="110">
        <f t="shared" si="263"/>
        <v>0</v>
      </c>
      <c r="MA11" s="110">
        <f t="shared" si="263"/>
        <v>0</v>
      </c>
      <c r="MB11" s="110">
        <f t="shared" si="263"/>
        <v>0</v>
      </c>
      <c r="MC11" s="110">
        <f t="shared" si="263"/>
        <v>0</v>
      </c>
      <c r="MD11" s="110">
        <f t="shared" si="263"/>
        <v>0</v>
      </c>
      <c r="ME11" s="110">
        <f t="shared" si="263"/>
        <v>0</v>
      </c>
      <c r="MF11" s="110">
        <f t="shared" si="263"/>
        <v>0</v>
      </c>
      <c r="MG11" s="110">
        <f>SUM(MG12:MG15)</f>
        <v>0</v>
      </c>
      <c r="MI11" s="110">
        <f t="shared" ref="MI11:MU11" si="264">SUM(MI12:MI15)</f>
        <v>0</v>
      </c>
      <c r="MJ11" s="110">
        <f t="shared" si="264"/>
        <v>0</v>
      </c>
      <c r="MK11" s="110">
        <f t="shared" si="264"/>
        <v>0</v>
      </c>
      <c r="ML11" s="110">
        <f t="shared" si="264"/>
        <v>0</v>
      </c>
      <c r="MM11" s="110">
        <f t="shared" si="264"/>
        <v>0</v>
      </c>
      <c r="MN11" s="110">
        <f t="shared" si="264"/>
        <v>0</v>
      </c>
      <c r="MO11" s="110">
        <f t="shared" si="264"/>
        <v>0</v>
      </c>
      <c r="MP11" s="110">
        <f t="shared" si="264"/>
        <v>0</v>
      </c>
      <c r="MQ11" s="110">
        <f t="shared" si="264"/>
        <v>0</v>
      </c>
      <c r="MR11" s="110">
        <f t="shared" si="264"/>
        <v>0</v>
      </c>
      <c r="MS11" s="110">
        <f t="shared" si="264"/>
        <v>0</v>
      </c>
      <c r="MT11" s="110">
        <f t="shared" si="264"/>
        <v>0</v>
      </c>
      <c r="MU11" s="110">
        <f t="shared" si="264"/>
        <v>0</v>
      </c>
      <c r="MV11" s="110">
        <f>SUM(MV12:MV15)</f>
        <v>0</v>
      </c>
      <c r="MX11" s="110">
        <f t="shared" ref="MX11:NJ11" si="265">SUM(MX12:MX15)</f>
        <v>0</v>
      </c>
      <c r="MY11" s="110">
        <f t="shared" si="265"/>
        <v>0</v>
      </c>
      <c r="MZ11" s="110">
        <f t="shared" si="265"/>
        <v>0</v>
      </c>
      <c r="NA11" s="110">
        <f t="shared" si="265"/>
        <v>0</v>
      </c>
      <c r="NB11" s="110">
        <f t="shared" si="265"/>
        <v>0</v>
      </c>
      <c r="NC11" s="110">
        <f t="shared" si="265"/>
        <v>0</v>
      </c>
      <c r="ND11" s="110">
        <f t="shared" si="265"/>
        <v>0</v>
      </c>
      <c r="NE11" s="110">
        <f t="shared" si="265"/>
        <v>0</v>
      </c>
      <c r="NF11" s="110">
        <f t="shared" si="265"/>
        <v>0</v>
      </c>
      <c r="NG11" s="110">
        <f t="shared" si="265"/>
        <v>0</v>
      </c>
      <c r="NH11" s="110">
        <f t="shared" si="265"/>
        <v>0</v>
      </c>
      <c r="NI11" s="110">
        <f t="shared" si="265"/>
        <v>0</v>
      </c>
      <c r="NJ11" s="110">
        <f t="shared" si="265"/>
        <v>0</v>
      </c>
      <c r="NK11" s="110">
        <f>SUM(NK12:NK15)</f>
        <v>0</v>
      </c>
      <c r="NM11" s="110">
        <f t="shared" ref="NM11:NY11" si="266">SUM(NM12:NM15)</f>
        <v>0</v>
      </c>
      <c r="NN11" s="110">
        <f t="shared" si="266"/>
        <v>0</v>
      </c>
      <c r="NO11" s="110">
        <f t="shared" si="266"/>
        <v>0</v>
      </c>
      <c r="NP11" s="110">
        <f t="shared" si="266"/>
        <v>0</v>
      </c>
      <c r="NQ11" s="110">
        <f t="shared" si="266"/>
        <v>0</v>
      </c>
      <c r="NR11" s="110">
        <f t="shared" si="266"/>
        <v>0</v>
      </c>
      <c r="NS11" s="110">
        <f t="shared" si="266"/>
        <v>0</v>
      </c>
      <c r="NT11" s="110">
        <f t="shared" si="266"/>
        <v>0</v>
      </c>
      <c r="NU11" s="110">
        <f t="shared" si="266"/>
        <v>0</v>
      </c>
      <c r="NV11" s="110">
        <f t="shared" si="266"/>
        <v>0</v>
      </c>
      <c r="NW11" s="110">
        <f t="shared" si="266"/>
        <v>0</v>
      </c>
      <c r="NX11" s="110">
        <f t="shared" si="266"/>
        <v>0</v>
      </c>
      <c r="NY11" s="110">
        <f t="shared" si="266"/>
        <v>0</v>
      </c>
      <c r="NZ11" s="110">
        <f>SUM(NZ12:NZ15)</f>
        <v>0</v>
      </c>
      <c r="OB11" s="110">
        <f t="shared" ref="OB11:ON11" si="267">SUM(OB12:OB15)</f>
        <v>0</v>
      </c>
      <c r="OC11" s="110">
        <f t="shared" si="267"/>
        <v>0</v>
      </c>
      <c r="OD11" s="110">
        <f t="shared" si="267"/>
        <v>0</v>
      </c>
      <c r="OE11" s="110">
        <f t="shared" si="267"/>
        <v>0</v>
      </c>
      <c r="OF11" s="110">
        <f t="shared" si="267"/>
        <v>0</v>
      </c>
      <c r="OG11" s="110">
        <f t="shared" si="267"/>
        <v>0</v>
      </c>
      <c r="OH11" s="110">
        <f t="shared" si="267"/>
        <v>0</v>
      </c>
      <c r="OI11" s="110">
        <f t="shared" si="267"/>
        <v>0</v>
      </c>
      <c r="OJ11" s="110">
        <f t="shared" si="267"/>
        <v>0</v>
      </c>
      <c r="OK11" s="110">
        <f t="shared" si="267"/>
        <v>0</v>
      </c>
      <c r="OL11" s="110">
        <f t="shared" si="267"/>
        <v>0</v>
      </c>
      <c r="OM11" s="110">
        <f t="shared" si="267"/>
        <v>0</v>
      </c>
      <c r="ON11" s="110">
        <f t="shared" si="267"/>
        <v>0</v>
      </c>
      <c r="OO11" s="110">
        <f>SUM(OO12:OO15)</f>
        <v>0</v>
      </c>
      <c r="OQ11" s="110">
        <f t="shared" ref="OQ11:PC11" si="268">SUM(OQ12:OQ15)</f>
        <v>0</v>
      </c>
      <c r="OR11" s="110">
        <f t="shared" si="268"/>
        <v>0</v>
      </c>
      <c r="OS11" s="110">
        <f t="shared" si="268"/>
        <v>0</v>
      </c>
      <c r="OT11" s="110">
        <f t="shared" si="268"/>
        <v>0</v>
      </c>
      <c r="OU11" s="110">
        <f t="shared" si="268"/>
        <v>0</v>
      </c>
      <c r="OV11" s="110">
        <f t="shared" si="268"/>
        <v>0</v>
      </c>
      <c r="OW11" s="110">
        <f t="shared" si="268"/>
        <v>0</v>
      </c>
      <c r="OX11" s="110">
        <f t="shared" si="268"/>
        <v>0</v>
      </c>
      <c r="OY11" s="110">
        <f t="shared" si="268"/>
        <v>0</v>
      </c>
      <c r="OZ11" s="110">
        <f t="shared" si="268"/>
        <v>0</v>
      </c>
      <c r="PA11" s="110">
        <f t="shared" si="268"/>
        <v>0</v>
      </c>
      <c r="PB11" s="110">
        <f t="shared" si="268"/>
        <v>0</v>
      </c>
      <c r="PC11" s="110">
        <f t="shared" si="268"/>
        <v>0</v>
      </c>
      <c r="PD11" s="110">
        <f>SUM(PD12:PD15)</f>
        <v>0</v>
      </c>
      <c r="PF11" s="110">
        <f t="shared" ref="PF11:PR11" si="269">SUM(PF12:PF15)</f>
        <v>0</v>
      </c>
      <c r="PG11" s="110">
        <f t="shared" si="269"/>
        <v>0</v>
      </c>
      <c r="PH11" s="110">
        <f t="shared" si="269"/>
        <v>0</v>
      </c>
      <c r="PI11" s="110">
        <f t="shared" si="269"/>
        <v>0</v>
      </c>
      <c r="PJ11" s="110">
        <f t="shared" si="269"/>
        <v>0</v>
      </c>
      <c r="PK11" s="110">
        <f t="shared" si="269"/>
        <v>0</v>
      </c>
      <c r="PL11" s="110">
        <f t="shared" si="269"/>
        <v>0</v>
      </c>
      <c r="PM11" s="110">
        <f t="shared" si="269"/>
        <v>0</v>
      </c>
      <c r="PN11" s="110">
        <f t="shared" si="269"/>
        <v>0</v>
      </c>
      <c r="PO11" s="110">
        <f t="shared" si="269"/>
        <v>0</v>
      </c>
      <c r="PP11" s="110">
        <f t="shared" si="269"/>
        <v>0</v>
      </c>
      <c r="PQ11" s="110">
        <f t="shared" si="269"/>
        <v>0</v>
      </c>
      <c r="PR11" s="110">
        <f t="shared" si="269"/>
        <v>0</v>
      </c>
      <c r="PS11" s="110">
        <f>SUM(PS12:PS15)</f>
        <v>0</v>
      </c>
      <c r="PU11" s="110">
        <f t="shared" ref="PU11:QG11" si="270">SUM(PU12:PU15)</f>
        <v>0</v>
      </c>
      <c r="PV11" s="110">
        <f t="shared" si="270"/>
        <v>0</v>
      </c>
      <c r="PW11" s="110">
        <f t="shared" si="270"/>
        <v>0</v>
      </c>
      <c r="PX11" s="110">
        <f t="shared" si="270"/>
        <v>0</v>
      </c>
      <c r="PY11" s="110">
        <f t="shared" si="270"/>
        <v>0</v>
      </c>
      <c r="PZ11" s="110">
        <f t="shared" si="270"/>
        <v>0</v>
      </c>
      <c r="QA11" s="110">
        <f t="shared" si="270"/>
        <v>0</v>
      </c>
      <c r="QB11" s="110">
        <f t="shared" si="270"/>
        <v>0</v>
      </c>
      <c r="QC11" s="110">
        <f t="shared" si="270"/>
        <v>0</v>
      </c>
      <c r="QD11" s="110">
        <f t="shared" si="270"/>
        <v>0</v>
      </c>
      <c r="QE11" s="110">
        <f t="shared" si="270"/>
        <v>0</v>
      </c>
      <c r="QF11" s="110">
        <f t="shared" si="270"/>
        <v>0</v>
      </c>
      <c r="QG11" s="110">
        <f t="shared" si="270"/>
        <v>0</v>
      </c>
      <c r="QH11" s="110">
        <f>SUM(QH12:QH15)</f>
        <v>0</v>
      </c>
      <c r="QJ11" s="110">
        <f t="shared" ref="QJ11:QV11" si="271">SUM(QJ12:QJ15)</f>
        <v>0</v>
      </c>
      <c r="QK11" s="110">
        <f t="shared" si="271"/>
        <v>0</v>
      </c>
      <c r="QL11" s="110">
        <f t="shared" si="271"/>
        <v>0</v>
      </c>
      <c r="QM11" s="110">
        <f t="shared" si="271"/>
        <v>0</v>
      </c>
      <c r="QN11" s="110">
        <f t="shared" si="271"/>
        <v>0</v>
      </c>
      <c r="QO11" s="110">
        <f t="shared" si="271"/>
        <v>0</v>
      </c>
      <c r="QP11" s="110">
        <f t="shared" si="271"/>
        <v>0</v>
      </c>
      <c r="QQ11" s="110">
        <f t="shared" si="271"/>
        <v>0</v>
      </c>
      <c r="QR11" s="110">
        <f t="shared" si="271"/>
        <v>0</v>
      </c>
      <c r="QS11" s="110">
        <f t="shared" si="271"/>
        <v>0</v>
      </c>
      <c r="QT11" s="110">
        <f t="shared" si="271"/>
        <v>0</v>
      </c>
      <c r="QU11" s="110">
        <f t="shared" si="271"/>
        <v>0</v>
      </c>
      <c r="QV11" s="110">
        <f t="shared" si="271"/>
        <v>0</v>
      </c>
      <c r="QW11" s="110">
        <f>SUM(QW12:QW15)</f>
        <v>0</v>
      </c>
      <c r="QY11" s="110">
        <f t="shared" ref="QY11:RK11" si="272">SUM(QY12:QY15)</f>
        <v>0</v>
      </c>
      <c r="QZ11" s="110">
        <f t="shared" si="272"/>
        <v>0</v>
      </c>
      <c r="RA11" s="110">
        <f t="shared" si="272"/>
        <v>0</v>
      </c>
      <c r="RB11" s="110">
        <f t="shared" si="272"/>
        <v>0</v>
      </c>
      <c r="RC11" s="110">
        <f t="shared" si="272"/>
        <v>0</v>
      </c>
      <c r="RD11" s="110">
        <f t="shared" si="272"/>
        <v>0</v>
      </c>
      <c r="RE11" s="110">
        <f t="shared" si="272"/>
        <v>0</v>
      </c>
      <c r="RF11" s="110">
        <f t="shared" si="272"/>
        <v>0</v>
      </c>
      <c r="RG11" s="110">
        <f t="shared" si="272"/>
        <v>0</v>
      </c>
      <c r="RH11" s="110">
        <f t="shared" si="272"/>
        <v>0</v>
      </c>
      <c r="RI11" s="110">
        <f t="shared" si="272"/>
        <v>0</v>
      </c>
      <c r="RJ11" s="110">
        <f t="shared" si="272"/>
        <v>0</v>
      </c>
      <c r="RK11" s="110">
        <f t="shared" si="272"/>
        <v>0</v>
      </c>
      <c r="RL11" s="110">
        <f>SUM(RL12:RL15)</f>
        <v>0</v>
      </c>
      <c r="RN11" s="110">
        <f t="shared" ref="RN11:RZ11" si="273">SUM(RN12:RN15)</f>
        <v>0</v>
      </c>
      <c r="RO11" s="110">
        <f t="shared" si="273"/>
        <v>0</v>
      </c>
      <c r="RP11" s="110">
        <f t="shared" si="273"/>
        <v>0</v>
      </c>
      <c r="RQ11" s="110">
        <f t="shared" si="273"/>
        <v>0</v>
      </c>
      <c r="RR11" s="110">
        <f t="shared" si="273"/>
        <v>0</v>
      </c>
      <c r="RS11" s="110">
        <f t="shared" si="273"/>
        <v>0</v>
      </c>
      <c r="RT11" s="110">
        <f t="shared" si="273"/>
        <v>0</v>
      </c>
      <c r="RU11" s="110">
        <f t="shared" si="273"/>
        <v>0</v>
      </c>
      <c r="RV11" s="110">
        <f t="shared" si="273"/>
        <v>0</v>
      </c>
      <c r="RW11" s="110">
        <f t="shared" si="273"/>
        <v>0</v>
      </c>
      <c r="RX11" s="110">
        <f t="shared" si="273"/>
        <v>0</v>
      </c>
      <c r="RY11" s="110">
        <f t="shared" si="273"/>
        <v>0</v>
      </c>
      <c r="RZ11" s="110">
        <f t="shared" si="273"/>
        <v>0</v>
      </c>
      <c r="SA11" s="110">
        <f>SUM(SA12:SA15)</f>
        <v>0</v>
      </c>
      <c r="SC11" s="110">
        <f t="shared" ref="SC11:SO11" si="274">SUM(SC12:SC15)</f>
        <v>0</v>
      </c>
      <c r="SD11" s="110">
        <f t="shared" si="274"/>
        <v>0</v>
      </c>
      <c r="SE11" s="110">
        <f t="shared" si="274"/>
        <v>0</v>
      </c>
      <c r="SF11" s="110">
        <f t="shared" si="274"/>
        <v>0</v>
      </c>
      <c r="SG11" s="110">
        <f t="shared" si="274"/>
        <v>0</v>
      </c>
      <c r="SH11" s="110">
        <f t="shared" si="274"/>
        <v>0</v>
      </c>
      <c r="SI11" s="110">
        <f t="shared" si="274"/>
        <v>0</v>
      </c>
      <c r="SJ11" s="110">
        <f t="shared" si="274"/>
        <v>0</v>
      </c>
      <c r="SK11" s="110">
        <f t="shared" si="274"/>
        <v>0</v>
      </c>
      <c r="SL11" s="110">
        <f t="shared" si="274"/>
        <v>0</v>
      </c>
      <c r="SM11" s="110">
        <f t="shared" si="274"/>
        <v>0</v>
      </c>
      <c r="SN11" s="110">
        <f t="shared" si="274"/>
        <v>0</v>
      </c>
      <c r="SO11" s="110">
        <f t="shared" si="274"/>
        <v>0</v>
      </c>
      <c r="SP11" s="110">
        <f>SUM(SP12:SP15)</f>
        <v>0</v>
      </c>
      <c r="SR11" s="110">
        <f t="shared" ref="SR11:TD11" si="275">SUM(SR12:SR15)</f>
        <v>0</v>
      </c>
      <c r="SS11" s="110">
        <f t="shared" si="275"/>
        <v>0</v>
      </c>
      <c r="ST11" s="110">
        <f t="shared" si="275"/>
        <v>0</v>
      </c>
      <c r="SU11" s="110">
        <f t="shared" si="275"/>
        <v>0</v>
      </c>
      <c r="SV11" s="110">
        <f t="shared" si="275"/>
        <v>0</v>
      </c>
      <c r="SW11" s="110">
        <f t="shared" si="275"/>
        <v>0</v>
      </c>
      <c r="SX11" s="110">
        <f t="shared" si="275"/>
        <v>0</v>
      </c>
      <c r="SY11" s="110">
        <f t="shared" si="275"/>
        <v>0</v>
      </c>
      <c r="SZ11" s="110">
        <f t="shared" si="275"/>
        <v>0</v>
      </c>
      <c r="TA11" s="110">
        <f t="shared" si="275"/>
        <v>0</v>
      </c>
      <c r="TB11" s="110">
        <f t="shared" si="275"/>
        <v>0</v>
      </c>
      <c r="TC11" s="110">
        <f t="shared" si="275"/>
        <v>0</v>
      </c>
      <c r="TD11" s="110">
        <f t="shared" si="275"/>
        <v>0</v>
      </c>
      <c r="TE11" s="110">
        <f>SUM(TE12:TE15)</f>
        <v>0</v>
      </c>
      <c r="TG11" s="110">
        <f t="shared" ref="TG11:TS11" si="276">SUM(TG12:TG15)</f>
        <v>0</v>
      </c>
      <c r="TH11" s="110">
        <f t="shared" si="276"/>
        <v>0</v>
      </c>
      <c r="TI11" s="110">
        <f t="shared" si="276"/>
        <v>0</v>
      </c>
      <c r="TJ11" s="110">
        <f t="shared" si="276"/>
        <v>0</v>
      </c>
      <c r="TK11" s="110">
        <f t="shared" si="276"/>
        <v>0</v>
      </c>
      <c r="TL11" s="110">
        <f t="shared" si="276"/>
        <v>0</v>
      </c>
      <c r="TM11" s="110">
        <f t="shared" si="276"/>
        <v>0</v>
      </c>
      <c r="TN11" s="110">
        <f t="shared" si="276"/>
        <v>0</v>
      </c>
      <c r="TO11" s="110">
        <f t="shared" si="276"/>
        <v>0</v>
      </c>
      <c r="TP11" s="110">
        <f t="shared" si="276"/>
        <v>0</v>
      </c>
      <c r="TQ11" s="110">
        <f t="shared" si="276"/>
        <v>0</v>
      </c>
      <c r="TR11" s="110">
        <f t="shared" si="276"/>
        <v>0</v>
      </c>
      <c r="TS11" s="110">
        <f t="shared" si="276"/>
        <v>0</v>
      </c>
      <c r="TT11" s="110">
        <f>SUM(TT12:TT15)</f>
        <v>0</v>
      </c>
      <c r="TV11" s="110">
        <f t="shared" ref="TV11:UH11" si="277">SUM(TV12:TV15)</f>
        <v>0</v>
      </c>
      <c r="TW11" s="110">
        <f t="shared" si="277"/>
        <v>0</v>
      </c>
      <c r="TX11" s="110">
        <f t="shared" si="277"/>
        <v>0</v>
      </c>
      <c r="TY11" s="110">
        <f t="shared" si="277"/>
        <v>0</v>
      </c>
      <c r="TZ11" s="110">
        <f t="shared" si="277"/>
        <v>0</v>
      </c>
      <c r="UA11" s="110">
        <f t="shared" si="277"/>
        <v>0</v>
      </c>
      <c r="UB11" s="110">
        <f t="shared" si="277"/>
        <v>0</v>
      </c>
      <c r="UC11" s="110">
        <f t="shared" si="277"/>
        <v>0</v>
      </c>
      <c r="UD11" s="110">
        <f t="shared" si="277"/>
        <v>0</v>
      </c>
      <c r="UE11" s="110">
        <f t="shared" si="277"/>
        <v>0</v>
      </c>
      <c r="UF11" s="110">
        <f t="shared" si="277"/>
        <v>0</v>
      </c>
      <c r="UG11" s="110">
        <f t="shared" si="277"/>
        <v>0</v>
      </c>
      <c r="UH11" s="110">
        <f t="shared" si="277"/>
        <v>0</v>
      </c>
      <c r="UI11" s="110">
        <f>SUM(UI12:UI15)</f>
        <v>0</v>
      </c>
      <c r="UK11" s="110">
        <f t="shared" ref="UK11:UW11" si="278">SUM(UK12:UK15)</f>
        <v>0</v>
      </c>
      <c r="UL11" s="110">
        <f t="shared" si="278"/>
        <v>0</v>
      </c>
      <c r="UM11" s="110">
        <f t="shared" si="278"/>
        <v>0</v>
      </c>
      <c r="UN11" s="110">
        <f t="shared" si="278"/>
        <v>0</v>
      </c>
      <c r="UO11" s="110">
        <f t="shared" si="278"/>
        <v>0</v>
      </c>
      <c r="UP11" s="110">
        <f t="shared" si="278"/>
        <v>0</v>
      </c>
      <c r="UQ11" s="110">
        <f t="shared" si="278"/>
        <v>0</v>
      </c>
      <c r="UR11" s="110">
        <f t="shared" si="278"/>
        <v>0</v>
      </c>
      <c r="US11" s="110">
        <f t="shared" si="278"/>
        <v>0</v>
      </c>
      <c r="UT11" s="110">
        <f t="shared" si="278"/>
        <v>0</v>
      </c>
      <c r="UU11" s="110">
        <f t="shared" si="278"/>
        <v>0</v>
      </c>
      <c r="UV11" s="110">
        <f t="shared" si="278"/>
        <v>0</v>
      </c>
      <c r="UW11" s="110">
        <f t="shared" si="278"/>
        <v>0</v>
      </c>
      <c r="UX11" s="110">
        <f>SUM(UX12:UX15)</f>
        <v>0</v>
      </c>
      <c r="UZ11" s="110">
        <f t="shared" ref="UZ11:VL11" si="279">SUM(UZ12:UZ15)</f>
        <v>0</v>
      </c>
      <c r="VA11" s="110">
        <f t="shared" si="279"/>
        <v>0</v>
      </c>
      <c r="VB11" s="110">
        <f t="shared" si="279"/>
        <v>0</v>
      </c>
      <c r="VC11" s="110">
        <f t="shared" si="279"/>
        <v>0</v>
      </c>
      <c r="VD11" s="110">
        <f t="shared" si="279"/>
        <v>0</v>
      </c>
      <c r="VE11" s="110">
        <f t="shared" si="279"/>
        <v>0</v>
      </c>
      <c r="VF11" s="110">
        <f t="shared" si="279"/>
        <v>0</v>
      </c>
      <c r="VG11" s="110">
        <f t="shared" si="279"/>
        <v>0</v>
      </c>
      <c r="VH11" s="110">
        <f t="shared" si="279"/>
        <v>0</v>
      </c>
      <c r="VI11" s="110">
        <f t="shared" si="279"/>
        <v>0</v>
      </c>
      <c r="VJ11" s="110">
        <f t="shared" si="279"/>
        <v>0</v>
      </c>
      <c r="VK11" s="110">
        <f t="shared" si="279"/>
        <v>0</v>
      </c>
      <c r="VL11" s="110">
        <f t="shared" si="279"/>
        <v>0</v>
      </c>
      <c r="VM11" s="110">
        <f>SUM(VM12:VM15)</f>
        <v>0</v>
      </c>
      <c r="VO11" s="110">
        <f t="shared" ref="VO11:WA11" si="280">SUM(VO12:VO15)</f>
        <v>0</v>
      </c>
      <c r="VP11" s="110">
        <f t="shared" si="280"/>
        <v>0</v>
      </c>
      <c r="VQ11" s="110">
        <f t="shared" si="280"/>
        <v>0</v>
      </c>
      <c r="VR11" s="110">
        <f t="shared" si="280"/>
        <v>0</v>
      </c>
      <c r="VS11" s="110">
        <f t="shared" si="280"/>
        <v>0</v>
      </c>
      <c r="VT11" s="110">
        <f t="shared" si="280"/>
        <v>0</v>
      </c>
      <c r="VU11" s="110">
        <f t="shared" si="280"/>
        <v>0</v>
      </c>
      <c r="VV11" s="110">
        <f t="shared" si="280"/>
        <v>0</v>
      </c>
      <c r="VW11" s="110">
        <f t="shared" si="280"/>
        <v>0</v>
      </c>
      <c r="VX11" s="110">
        <f t="shared" si="280"/>
        <v>0</v>
      </c>
      <c r="VY11" s="110">
        <f t="shared" si="280"/>
        <v>0</v>
      </c>
      <c r="VZ11" s="110">
        <f t="shared" si="280"/>
        <v>0</v>
      </c>
      <c r="WA11" s="110">
        <f t="shared" si="280"/>
        <v>0</v>
      </c>
      <c r="WB11" s="110">
        <f>SUM(WB12:WB15)</f>
        <v>0</v>
      </c>
      <c r="WD11" s="110">
        <f t="shared" ref="WD11:WP11" si="281">SUM(WD12:WD15)</f>
        <v>0</v>
      </c>
      <c r="WE11" s="110">
        <f t="shared" si="281"/>
        <v>0</v>
      </c>
      <c r="WF11" s="110">
        <f t="shared" si="281"/>
        <v>0</v>
      </c>
      <c r="WG11" s="110">
        <f t="shared" si="281"/>
        <v>0</v>
      </c>
      <c r="WH11" s="110">
        <f t="shared" si="281"/>
        <v>0</v>
      </c>
      <c r="WI11" s="110">
        <f t="shared" si="281"/>
        <v>0</v>
      </c>
      <c r="WJ11" s="110">
        <f t="shared" si="281"/>
        <v>0</v>
      </c>
      <c r="WK11" s="110">
        <f t="shared" si="281"/>
        <v>0</v>
      </c>
      <c r="WL11" s="110">
        <f t="shared" si="281"/>
        <v>0</v>
      </c>
      <c r="WM11" s="110">
        <f t="shared" si="281"/>
        <v>0</v>
      </c>
      <c r="WN11" s="110">
        <f t="shared" si="281"/>
        <v>0</v>
      </c>
      <c r="WO11" s="110">
        <f t="shared" si="281"/>
        <v>0</v>
      </c>
      <c r="WP11" s="110">
        <f t="shared" si="281"/>
        <v>0</v>
      </c>
      <c r="WQ11" s="110">
        <f>SUM(WQ12:WQ15)</f>
        <v>0</v>
      </c>
      <c r="WS11" s="110">
        <f t="shared" ref="WS11:XE11" si="282">SUM(WS12:WS15)</f>
        <v>0</v>
      </c>
      <c r="WT11" s="110">
        <f t="shared" si="282"/>
        <v>0</v>
      </c>
      <c r="WU11" s="110">
        <f t="shared" si="282"/>
        <v>0</v>
      </c>
      <c r="WV11" s="110">
        <f t="shared" si="282"/>
        <v>0</v>
      </c>
      <c r="WW11" s="110">
        <f t="shared" si="282"/>
        <v>0</v>
      </c>
      <c r="WX11" s="110">
        <f t="shared" si="282"/>
        <v>0</v>
      </c>
      <c r="WY11" s="110">
        <f t="shared" si="282"/>
        <v>0</v>
      </c>
      <c r="WZ11" s="110">
        <f t="shared" si="282"/>
        <v>0</v>
      </c>
      <c r="XA11" s="110">
        <f t="shared" si="282"/>
        <v>0</v>
      </c>
      <c r="XB11" s="110">
        <f t="shared" si="282"/>
        <v>0</v>
      </c>
      <c r="XC11" s="110">
        <f t="shared" si="282"/>
        <v>0</v>
      </c>
      <c r="XD11" s="110">
        <f t="shared" si="282"/>
        <v>0</v>
      </c>
      <c r="XE11" s="110">
        <f t="shared" si="282"/>
        <v>0</v>
      </c>
      <c r="XF11" s="110">
        <f>SUM(XF12:XF15)</f>
        <v>0</v>
      </c>
      <c r="XH11" s="110">
        <f t="shared" ref="XH11:XT11" si="283">SUM(XH12:XH15)</f>
        <v>0</v>
      </c>
      <c r="XI11" s="110">
        <f t="shared" si="283"/>
        <v>0</v>
      </c>
      <c r="XJ11" s="110">
        <f t="shared" si="283"/>
        <v>0</v>
      </c>
      <c r="XK11" s="110">
        <f t="shared" si="283"/>
        <v>0</v>
      </c>
      <c r="XL11" s="110">
        <f t="shared" si="283"/>
        <v>0</v>
      </c>
      <c r="XM11" s="110">
        <f t="shared" si="283"/>
        <v>0</v>
      </c>
      <c r="XN11" s="110">
        <f t="shared" si="283"/>
        <v>0</v>
      </c>
      <c r="XO11" s="110">
        <f t="shared" si="283"/>
        <v>0</v>
      </c>
      <c r="XP11" s="110">
        <f t="shared" si="283"/>
        <v>0</v>
      </c>
      <c r="XQ11" s="110">
        <f t="shared" si="283"/>
        <v>0</v>
      </c>
      <c r="XR11" s="110">
        <f t="shared" si="283"/>
        <v>0</v>
      </c>
      <c r="XS11" s="110">
        <f t="shared" si="283"/>
        <v>0</v>
      </c>
      <c r="XT11" s="110">
        <f t="shared" si="283"/>
        <v>0</v>
      </c>
      <c r="XU11" s="110">
        <f>SUM(XU12:XU15)</f>
        <v>0</v>
      </c>
      <c r="XW11" s="110">
        <f t="shared" ref="XW11:YI11" si="284">SUM(XW12:XW15)</f>
        <v>0</v>
      </c>
      <c r="XX11" s="110">
        <f t="shared" si="284"/>
        <v>0</v>
      </c>
      <c r="XY11" s="110">
        <f t="shared" si="284"/>
        <v>0</v>
      </c>
      <c r="XZ11" s="110">
        <f t="shared" si="284"/>
        <v>0</v>
      </c>
      <c r="YA11" s="110">
        <f t="shared" si="284"/>
        <v>0</v>
      </c>
      <c r="YB11" s="110">
        <f t="shared" si="284"/>
        <v>0</v>
      </c>
      <c r="YC11" s="110">
        <f t="shared" si="284"/>
        <v>0</v>
      </c>
      <c r="YD11" s="110">
        <f t="shared" si="284"/>
        <v>0</v>
      </c>
      <c r="YE11" s="110">
        <f t="shared" si="284"/>
        <v>0</v>
      </c>
      <c r="YF11" s="110">
        <f t="shared" si="284"/>
        <v>0</v>
      </c>
      <c r="YG11" s="110">
        <f t="shared" si="284"/>
        <v>0</v>
      </c>
      <c r="YH11" s="110">
        <f t="shared" si="284"/>
        <v>0</v>
      </c>
      <c r="YI11" s="110">
        <f t="shared" si="284"/>
        <v>0</v>
      </c>
      <c r="YJ11" s="110">
        <f>SUM(YJ12:YJ15)</f>
        <v>0</v>
      </c>
      <c r="YL11" s="110">
        <f t="shared" ref="YL11:YX11" si="285">SUM(YL12:YL15)</f>
        <v>0</v>
      </c>
      <c r="YM11" s="110">
        <f t="shared" si="285"/>
        <v>0</v>
      </c>
      <c r="YN11" s="110">
        <f t="shared" si="285"/>
        <v>0</v>
      </c>
      <c r="YO11" s="110">
        <f t="shared" si="285"/>
        <v>0</v>
      </c>
      <c r="YP11" s="110">
        <f t="shared" si="285"/>
        <v>0</v>
      </c>
      <c r="YQ11" s="110">
        <f t="shared" si="285"/>
        <v>0</v>
      </c>
      <c r="YR11" s="110">
        <f t="shared" si="285"/>
        <v>0</v>
      </c>
      <c r="YS11" s="110">
        <f t="shared" si="285"/>
        <v>0</v>
      </c>
      <c r="YT11" s="110">
        <f t="shared" si="285"/>
        <v>0</v>
      </c>
      <c r="YU11" s="110">
        <f t="shared" si="285"/>
        <v>0</v>
      </c>
      <c r="YV11" s="110">
        <f t="shared" si="285"/>
        <v>0</v>
      </c>
      <c r="YW11" s="110">
        <f t="shared" si="285"/>
        <v>0</v>
      </c>
      <c r="YX11" s="110">
        <f t="shared" si="285"/>
        <v>0</v>
      </c>
      <c r="YY11" s="110">
        <f>SUM(YY12:YY15)</f>
        <v>0</v>
      </c>
      <c r="ZA11" s="110">
        <f t="shared" ref="ZA11:ZM11" si="286">SUM(ZA12:ZA15)</f>
        <v>0</v>
      </c>
      <c r="ZB11" s="110">
        <f t="shared" si="286"/>
        <v>0</v>
      </c>
      <c r="ZC11" s="110">
        <f t="shared" si="286"/>
        <v>0</v>
      </c>
      <c r="ZD11" s="110">
        <f t="shared" si="286"/>
        <v>0</v>
      </c>
      <c r="ZE11" s="110">
        <f t="shared" si="286"/>
        <v>0</v>
      </c>
      <c r="ZF11" s="110">
        <f t="shared" si="286"/>
        <v>0</v>
      </c>
      <c r="ZG11" s="110">
        <f t="shared" si="286"/>
        <v>0</v>
      </c>
      <c r="ZH11" s="110">
        <f t="shared" si="286"/>
        <v>0</v>
      </c>
      <c r="ZI11" s="110">
        <f t="shared" si="286"/>
        <v>0</v>
      </c>
      <c r="ZJ11" s="110">
        <f t="shared" si="286"/>
        <v>0</v>
      </c>
      <c r="ZK11" s="110">
        <f t="shared" si="286"/>
        <v>0</v>
      </c>
      <c r="ZL11" s="110">
        <f t="shared" si="286"/>
        <v>0</v>
      </c>
      <c r="ZM11" s="110">
        <f t="shared" si="286"/>
        <v>0</v>
      </c>
      <c r="ZN11" s="110">
        <f>SUM(ZN12:ZN15)</f>
        <v>0</v>
      </c>
      <c r="ZP11" s="110">
        <f t="shared" ref="ZP11:AAB11" si="287">SUM(ZP12:ZP15)</f>
        <v>0</v>
      </c>
      <c r="ZQ11" s="110">
        <f t="shared" si="287"/>
        <v>0</v>
      </c>
      <c r="ZR11" s="110">
        <f t="shared" si="287"/>
        <v>0</v>
      </c>
      <c r="ZS11" s="110">
        <f t="shared" si="287"/>
        <v>0</v>
      </c>
      <c r="ZT11" s="110">
        <f t="shared" si="287"/>
        <v>0</v>
      </c>
      <c r="ZU11" s="110">
        <f t="shared" si="287"/>
        <v>0</v>
      </c>
      <c r="ZV11" s="110">
        <f t="shared" si="287"/>
        <v>0</v>
      </c>
      <c r="ZW11" s="110">
        <f t="shared" si="287"/>
        <v>0</v>
      </c>
      <c r="ZX11" s="110">
        <f t="shared" si="287"/>
        <v>0</v>
      </c>
      <c r="ZY11" s="110">
        <f t="shared" si="287"/>
        <v>0</v>
      </c>
      <c r="ZZ11" s="110">
        <f t="shared" si="287"/>
        <v>0</v>
      </c>
      <c r="AAA11" s="110">
        <f t="shared" si="287"/>
        <v>0</v>
      </c>
      <c r="AAB11" s="110">
        <f t="shared" si="287"/>
        <v>0</v>
      </c>
      <c r="AAC11" s="110">
        <f>SUM(AAC12:AAC15)</f>
        <v>0</v>
      </c>
      <c r="AAE11" s="110">
        <f t="shared" ref="AAE11:AAQ11" si="288">SUM(AAE12:AAE15)</f>
        <v>0</v>
      </c>
      <c r="AAF11" s="110">
        <f t="shared" si="288"/>
        <v>0</v>
      </c>
      <c r="AAG11" s="110">
        <f t="shared" si="288"/>
        <v>0</v>
      </c>
      <c r="AAH11" s="110">
        <f t="shared" si="288"/>
        <v>0</v>
      </c>
      <c r="AAI11" s="110">
        <f t="shared" si="288"/>
        <v>0</v>
      </c>
      <c r="AAJ11" s="110">
        <f t="shared" si="288"/>
        <v>0</v>
      </c>
      <c r="AAK11" s="110">
        <f t="shared" si="288"/>
        <v>0</v>
      </c>
      <c r="AAL11" s="110">
        <f t="shared" si="288"/>
        <v>0</v>
      </c>
      <c r="AAM11" s="110">
        <f t="shared" si="288"/>
        <v>0</v>
      </c>
      <c r="AAN11" s="110">
        <f t="shared" si="288"/>
        <v>0</v>
      </c>
      <c r="AAO11" s="110">
        <f t="shared" si="288"/>
        <v>0</v>
      </c>
      <c r="AAP11" s="110">
        <f t="shared" si="288"/>
        <v>0</v>
      </c>
      <c r="AAQ11" s="110">
        <f t="shared" si="288"/>
        <v>0</v>
      </c>
      <c r="AAR11" s="110">
        <f>SUM(AAR12:AAR15)</f>
        <v>0</v>
      </c>
      <c r="AAT11" s="110">
        <f t="shared" ref="AAT11:ABF11" si="289">SUM(AAT12:AAT15)</f>
        <v>0</v>
      </c>
      <c r="AAU11" s="110">
        <f t="shared" si="289"/>
        <v>0</v>
      </c>
      <c r="AAV11" s="110">
        <f t="shared" si="289"/>
        <v>0</v>
      </c>
      <c r="AAW11" s="110">
        <f t="shared" si="289"/>
        <v>0</v>
      </c>
      <c r="AAX11" s="110">
        <f t="shared" si="289"/>
        <v>0</v>
      </c>
      <c r="AAY11" s="110">
        <f t="shared" si="289"/>
        <v>0</v>
      </c>
      <c r="AAZ11" s="110">
        <f t="shared" si="289"/>
        <v>0</v>
      </c>
      <c r="ABA11" s="110">
        <f t="shared" si="289"/>
        <v>0</v>
      </c>
      <c r="ABB11" s="110">
        <f t="shared" si="289"/>
        <v>0</v>
      </c>
      <c r="ABC11" s="110">
        <f t="shared" si="289"/>
        <v>0</v>
      </c>
      <c r="ABD11" s="110">
        <f t="shared" si="289"/>
        <v>0</v>
      </c>
      <c r="ABE11" s="110">
        <f t="shared" si="289"/>
        <v>0</v>
      </c>
      <c r="ABF11" s="110">
        <f t="shared" si="289"/>
        <v>0</v>
      </c>
      <c r="ABG11" s="110">
        <f>SUM(ABG12:ABG15)</f>
        <v>0</v>
      </c>
      <c r="ABI11" s="110">
        <f t="shared" ref="ABI11:ABU11" si="290">SUM(ABI12:ABI15)</f>
        <v>0</v>
      </c>
      <c r="ABJ11" s="110">
        <f t="shared" si="290"/>
        <v>0</v>
      </c>
      <c r="ABK11" s="110">
        <f t="shared" si="290"/>
        <v>0</v>
      </c>
      <c r="ABL11" s="110">
        <f t="shared" si="290"/>
        <v>0</v>
      </c>
      <c r="ABM11" s="110">
        <f t="shared" si="290"/>
        <v>0</v>
      </c>
      <c r="ABN11" s="110">
        <f t="shared" si="290"/>
        <v>0</v>
      </c>
      <c r="ABO11" s="110">
        <f t="shared" si="290"/>
        <v>0</v>
      </c>
      <c r="ABP11" s="110">
        <f t="shared" si="290"/>
        <v>0</v>
      </c>
      <c r="ABQ11" s="110">
        <f t="shared" si="290"/>
        <v>0</v>
      </c>
      <c r="ABR11" s="110">
        <f t="shared" si="290"/>
        <v>0</v>
      </c>
      <c r="ABS11" s="110">
        <f t="shared" si="290"/>
        <v>0</v>
      </c>
      <c r="ABT11" s="110">
        <f t="shared" si="290"/>
        <v>0</v>
      </c>
      <c r="ABU11" s="110">
        <f t="shared" si="290"/>
        <v>0</v>
      </c>
      <c r="ABV11" s="110">
        <f>SUM(ABV12:ABV15)</f>
        <v>0</v>
      </c>
      <c r="ABX11" s="110">
        <f t="shared" ref="ABX11:ACJ11" si="291">SUM(ABX12:ABX15)</f>
        <v>0</v>
      </c>
      <c r="ABY11" s="110">
        <f t="shared" si="291"/>
        <v>0</v>
      </c>
      <c r="ABZ11" s="110">
        <f t="shared" si="291"/>
        <v>0</v>
      </c>
      <c r="ACA11" s="110">
        <f t="shared" si="291"/>
        <v>0</v>
      </c>
      <c r="ACB11" s="110">
        <f t="shared" si="291"/>
        <v>0</v>
      </c>
      <c r="ACC11" s="110">
        <f t="shared" si="291"/>
        <v>0</v>
      </c>
      <c r="ACD11" s="110">
        <f t="shared" si="291"/>
        <v>0</v>
      </c>
      <c r="ACE11" s="110">
        <f t="shared" si="291"/>
        <v>0</v>
      </c>
      <c r="ACF11" s="110">
        <f t="shared" si="291"/>
        <v>0</v>
      </c>
      <c r="ACG11" s="110">
        <f t="shared" si="291"/>
        <v>0</v>
      </c>
      <c r="ACH11" s="110">
        <f t="shared" si="291"/>
        <v>0</v>
      </c>
      <c r="ACI11" s="110">
        <f t="shared" si="291"/>
        <v>0</v>
      </c>
      <c r="ACJ11" s="110">
        <f t="shared" si="291"/>
        <v>0</v>
      </c>
      <c r="ACK11" s="110">
        <f>SUM(ACK12:ACK15)</f>
        <v>0</v>
      </c>
      <c r="ACM11" s="110">
        <f t="shared" ref="ACM11:ACY11" si="292">SUM(ACM12:ACM15)</f>
        <v>0</v>
      </c>
      <c r="ACN11" s="110">
        <f t="shared" si="292"/>
        <v>0</v>
      </c>
      <c r="ACO11" s="110">
        <f t="shared" si="292"/>
        <v>0</v>
      </c>
      <c r="ACP11" s="110">
        <f t="shared" si="292"/>
        <v>0</v>
      </c>
      <c r="ACQ11" s="110">
        <f t="shared" si="292"/>
        <v>0</v>
      </c>
      <c r="ACR11" s="110">
        <f t="shared" si="292"/>
        <v>0</v>
      </c>
      <c r="ACS11" s="110">
        <f t="shared" si="292"/>
        <v>0</v>
      </c>
      <c r="ACT11" s="110">
        <f t="shared" si="292"/>
        <v>0</v>
      </c>
      <c r="ACU11" s="110">
        <f t="shared" si="292"/>
        <v>0</v>
      </c>
      <c r="ACV11" s="110">
        <f t="shared" si="292"/>
        <v>0</v>
      </c>
      <c r="ACW11" s="110">
        <f t="shared" si="292"/>
        <v>0</v>
      </c>
      <c r="ACX11" s="110">
        <f t="shared" si="292"/>
        <v>0</v>
      </c>
      <c r="ACY11" s="110">
        <f t="shared" si="292"/>
        <v>0</v>
      </c>
      <c r="ACZ11" s="110">
        <f>SUM(ACZ12:ACZ15)</f>
        <v>0</v>
      </c>
      <c r="ADB11" s="110">
        <f t="shared" ref="ADB11:ADN11" si="293">SUM(ADB12:ADB15)</f>
        <v>0</v>
      </c>
      <c r="ADC11" s="110">
        <f t="shared" si="293"/>
        <v>0</v>
      </c>
      <c r="ADD11" s="110">
        <f t="shared" si="293"/>
        <v>0</v>
      </c>
      <c r="ADE11" s="110">
        <f t="shared" si="293"/>
        <v>0</v>
      </c>
      <c r="ADF11" s="110">
        <f t="shared" si="293"/>
        <v>0</v>
      </c>
      <c r="ADG11" s="110">
        <f t="shared" si="293"/>
        <v>0</v>
      </c>
      <c r="ADH11" s="110">
        <f t="shared" si="293"/>
        <v>0</v>
      </c>
      <c r="ADI11" s="110">
        <f t="shared" si="293"/>
        <v>0</v>
      </c>
      <c r="ADJ11" s="110">
        <f t="shared" si="293"/>
        <v>0</v>
      </c>
      <c r="ADK11" s="110">
        <f t="shared" si="293"/>
        <v>0</v>
      </c>
      <c r="ADL11" s="110">
        <f t="shared" si="293"/>
        <v>0</v>
      </c>
      <c r="ADM11" s="110">
        <f t="shared" si="293"/>
        <v>0</v>
      </c>
      <c r="ADN11" s="110">
        <f t="shared" si="293"/>
        <v>0</v>
      </c>
      <c r="ADO11" s="110">
        <f>SUM(ADO12:ADO15)</f>
        <v>0</v>
      </c>
      <c r="ADQ11" s="110">
        <f t="shared" ref="ADQ11:AEC11" si="294">SUM(ADQ12:ADQ15)</f>
        <v>0</v>
      </c>
      <c r="ADR11" s="110">
        <f t="shared" si="294"/>
        <v>0</v>
      </c>
      <c r="ADS11" s="110">
        <f t="shared" si="294"/>
        <v>0</v>
      </c>
      <c r="ADT11" s="110">
        <f t="shared" si="294"/>
        <v>0</v>
      </c>
      <c r="ADU11" s="110">
        <f t="shared" si="294"/>
        <v>0</v>
      </c>
      <c r="ADV11" s="110">
        <f t="shared" si="294"/>
        <v>0</v>
      </c>
      <c r="ADW11" s="110">
        <f t="shared" si="294"/>
        <v>0</v>
      </c>
      <c r="ADX11" s="110">
        <f t="shared" si="294"/>
        <v>0</v>
      </c>
      <c r="ADY11" s="110">
        <f t="shared" si="294"/>
        <v>0</v>
      </c>
      <c r="ADZ11" s="110">
        <f t="shared" si="294"/>
        <v>0</v>
      </c>
      <c r="AEA11" s="110">
        <f t="shared" si="294"/>
        <v>0</v>
      </c>
      <c r="AEB11" s="110">
        <f t="shared" si="294"/>
        <v>0</v>
      </c>
      <c r="AEC11" s="110">
        <f t="shared" si="294"/>
        <v>0</v>
      </c>
      <c r="AED11" s="110">
        <f>SUM(AED12:AED15)</f>
        <v>0</v>
      </c>
      <c r="AEF11" s="110">
        <f t="shared" ref="AEF11:AER11" si="295">SUM(AEF12:AEF15)</f>
        <v>0</v>
      </c>
      <c r="AEG11" s="110">
        <f t="shared" si="295"/>
        <v>0</v>
      </c>
      <c r="AEH11" s="110">
        <f t="shared" si="295"/>
        <v>0</v>
      </c>
      <c r="AEI11" s="110">
        <f t="shared" si="295"/>
        <v>0</v>
      </c>
      <c r="AEJ11" s="110">
        <f t="shared" si="295"/>
        <v>0</v>
      </c>
      <c r="AEK11" s="110">
        <f t="shared" si="295"/>
        <v>0</v>
      </c>
      <c r="AEL11" s="110">
        <f t="shared" si="295"/>
        <v>0</v>
      </c>
      <c r="AEM11" s="110">
        <f t="shared" si="295"/>
        <v>0</v>
      </c>
      <c r="AEN11" s="110">
        <f t="shared" si="295"/>
        <v>0</v>
      </c>
      <c r="AEO11" s="110">
        <f t="shared" si="295"/>
        <v>0</v>
      </c>
      <c r="AEP11" s="110">
        <f t="shared" si="295"/>
        <v>0</v>
      </c>
      <c r="AEQ11" s="110">
        <f t="shared" si="295"/>
        <v>0</v>
      </c>
      <c r="AER11" s="110">
        <f t="shared" si="295"/>
        <v>0</v>
      </c>
      <c r="AES11" s="110">
        <f>SUM(AES12:AES15)</f>
        <v>0</v>
      </c>
      <c r="AEU11" s="110">
        <f t="shared" ref="AEU11:AFG11" si="296">SUM(AEU12:AEU15)</f>
        <v>0</v>
      </c>
      <c r="AEV11" s="110">
        <f t="shared" si="296"/>
        <v>0</v>
      </c>
      <c r="AEW11" s="110">
        <f t="shared" si="296"/>
        <v>0</v>
      </c>
      <c r="AEX11" s="110">
        <f t="shared" si="296"/>
        <v>0</v>
      </c>
      <c r="AEY11" s="110">
        <f t="shared" si="296"/>
        <v>0</v>
      </c>
      <c r="AEZ11" s="110">
        <f t="shared" si="296"/>
        <v>0</v>
      </c>
      <c r="AFA11" s="110">
        <f t="shared" si="296"/>
        <v>0</v>
      </c>
      <c r="AFB11" s="110">
        <f t="shared" si="296"/>
        <v>0</v>
      </c>
      <c r="AFC11" s="110">
        <f t="shared" si="296"/>
        <v>0</v>
      </c>
      <c r="AFD11" s="110">
        <f t="shared" si="296"/>
        <v>0</v>
      </c>
      <c r="AFE11" s="110">
        <f t="shared" si="296"/>
        <v>0</v>
      </c>
      <c r="AFF11" s="110">
        <f t="shared" si="296"/>
        <v>0</v>
      </c>
      <c r="AFG11" s="110">
        <f t="shared" si="296"/>
        <v>0</v>
      </c>
      <c r="AFH11" s="110">
        <f>SUM(AFH12:AFH15)</f>
        <v>0</v>
      </c>
      <c r="AFJ11" s="110">
        <f t="shared" ref="AFJ11:AFV11" si="297">SUM(AFJ12:AFJ15)</f>
        <v>0</v>
      </c>
      <c r="AFK11" s="110">
        <f t="shared" si="297"/>
        <v>0</v>
      </c>
      <c r="AFL11" s="110">
        <f t="shared" si="297"/>
        <v>0</v>
      </c>
      <c r="AFM11" s="110">
        <f t="shared" si="297"/>
        <v>0</v>
      </c>
      <c r="AFN11" s="110">
        <f t="shared" si="297"/>
        <v>0</v>
      </c>
      <c r="AFO11" s="110">
        <f t="shared" si="297"/>
        <v>0</v>
      </c>
      <c r="AFP11" s="110">
        <f t="shared" si="297"/>
        <v>0</v>
      </c>
      <c r="AFQ11" s="110">
        <f t="shared" si="297"/>
        <v>0</v>
      </c>
      <c r="AFR11" s="110">
        <f t="shared" si="297"/>
        <v>0</v>
      </c>
      <c r="AFS11" s="110">
        <f t="shared" si="297"/>
        <v>0</v>
      </c>
      <c r="AFT11" s="110">
        <f t="shared" si="297"/>
        <v>0</v>
      </c>
      <c r="AFU11" s="110">
        <f t="shared" si="297"/>
        <v>0</v>
      </c>
      <c r="AFV11" s="110">
        <f t="shared" si="297"/>
        <v>0</v>
      </c>
      <c r="AFW11" s="110">
        <f>SUM(AFW12:AFW15)</f>
        <v>0</v>
      </c>
      <c r="AFY11" s="110">
        <f t="shared" ref="AFY11:AGK11" si="298">SUM(AFY12:AFY15)</f>
        <v>0</v>
      </c>
      <c r="AFZ11" s="110">
        <f t="shared" si="298"/>
        <v>0</v>
      </c>
      <c r="AGA11" s="110">
        <f t="shared" si="298"/>
        <v>0</v>
      </c>
      <c r="AGB11" s="110">
        <f t="shared" si="298"/>
        <v>0</v>
      </c>
      <c r="AGC11" s="110">
        <f t="shared" si="298"/>
        <v>0</v>
      </c>
      <c r="AGD11" s="110">
        <f t="shared" si="298"/>
        <v>0</v>
      </c>
      <c r="AGE11" s="110">
        <f t="shared" si="298"/>
        <v>0</v>
      </c>
      <c r="AGF11" s="110">
        <f t="shared" si="298"/>
        <v>0</v>
      </c>
      <c r="AGG11" s="110">
        <f t="shared" si="298"/>
        <v>0</v>
      </c>
      <c r="AGH11" s="110">
        <f t="shared" si="298"/>
        <v>0</v>
      </c>
      <c r="AGI11" s="110">
        <f t="shared" si="298"/>
        <v>0</v>
      </c>
      <c r="AGJ11" s="110">
        <f t="shared" si="298"/>
        <v>0</v>
      </c>
      <c r="AGK11" s="110">
        <f t="shared" si="298"/>
        <v>0</v>
      </c>
      <c r="AGL11" s="110">
        <f>SUM(AGL12:AGL15)</f>
        <v>0</v>
      </c>
      <c r="AGN11" s="110">
        <f t="shared" ref="AGN11:AGZ11" si="299">SUM(AGN12:AGN15)</f>
        <v>0</v>
      </c>
      <c r="AGO11" s="110">
        <f t="shared" si="299"/>
        <v>0</v>
      </c>
      <c r="AGP11" s="110">
        <f t="shared" si="299"/>
        <v>0</v>
      </c>
      <c r="AGQ11" s="110">
        <f t="shared" si="299"/>
        <v>0</v>
      </c>
      <c r="AGR11" s="110">
        <f t="shared" si="299"/>
        <v>0</v>
      </c>
      <c r="AGS11" s="110">
        <f t="shared" si="299"/>
        <v>0</v>
      </c>
      <c r="AGT11" s="110">
        <f t="shared" si="299"/>
        <v>0</v>
      </c>
      <c r="AGU11" s="110">
        <f t="shared" si="299"/>
        <v>0</v>
      </c>
      <c r="AGV11" s="110">
        <f t="shared" si="299"/>
        <v>0</v>
      </c>
      <c r="AGW11" s="110">
        <f t="shared" si="299"/>
        <v>0</v>
      </c>
      <c r="AGX11" s="110">
        <f t="shared" si="299"/>
        <v>0</v>
      </c>
      <c r="AGY11" s="110">
        <f t="shared" si="299"/>
        <v>0</v>
      </c>
      <c r="AGZ11" s="110">
        <f t="shared" si="299"/>
        <v>0</v>
      </c>
      <c r="AHA11" s="110">
        <f>SUM(AHA12:AHA15)</f>
        <v>0</v>
      </c>
      <c r="AHC11" s="110">
        <f t="shared" ref="AHC11:AHO11" si="300">SUM(AHC12:AHC15)</f>
        <v>0</v>
      </c>
      <c r="AHD11" s="110">
        <f t="shared" si="300"/>
        <v>0</v>
      </c>
      <c r="AHE11" s="110">
        <f t="shared" si="300"/>
        <v>0</v>
      </c>
      <c r="AHF11" s="110">
        <f t="shared" si="300"/>
        <v>0</v>
      </c>
      <c r="AHG11" s="110">
        <f t="shared" si="300"/>
        <v>0</v>
      </c>
      <c r="AHH11" s="110">
        <f t="shared" si="300"/>
        <v>0</v>
      </c>
      <c r="AHI11" s="110">
        <f t="shared" si="300"/>
        <v>0</v>
      </c>
      <c r="AHJ11" s="110">
        <f t="shared" si="300"/>
        <v>0</v>
      </c>
      <c r="AHK11" s="110">
        <f t="shared" si="300"/>
        <v>0</v>
      </c>
      <c r="AHL11" s="110">
        <f t="shared" si="300"/>
        <v>0</v>
      </c>
      <c r="AHM11" s="110">
        <f t="shared" si="300"/>
        <v>0</v>
      </c>
      <c r="AHN11" s="110">
        <f t="shared" si="300"/>
        <v>0</v>
      </c>
      <c r="AHO11" s="110">
        <f t="shared" si="300"/>
        <v>0</v>
      </c>
      <c r="AHP11" s="110">
        <f>SUM(AHP12:AHP15)</f>
        <v>0</v>
      </c>
      <c r="AHR11" s="110">
        <f t="shared" ref="AHR11:AID11" si="301">SUM(AHR12:AHR15)</f>
        <v>0</v>
      </c>
      <c r="AHS11" s="110">
        <f t="shared" si="301"/>
        <v>0</v>
      </c>
      <c r="AHT11" s="110">
        <f t="shared" si="301"/>
        <v>0</v>
      </c>
      <c r="AHU11" s="110">
        <f t="shared" si="301"/>
        <v>0</v>
      </c>
      <c r="AHV11" s="110">
        <f t="shared" si="301"/>
        <v>0</v>
      </c>
      <c r="AHW11" s="110">
        <f t="shared" si="301"/>
        <v>0</v>
      </c>
      <c r="AHX11" s="110">
        <f t="shared" si="301"/>
        <v>0</v>
      </c>
      <c r="AHY11" s="110">
        <f t="shared" si="301"/>
        <v>0</v>
      </c>
      <c r="AHZ11" s="110">
        <f t="shared" si="301"/>
        <v>0</v>
      </c>
      <c r="AIA11" s="110">
        <f t="shared" si="301"/>
        <v>0</v>
      </c>
      <c r="AIB11" s="110">
        <f t="shared" si="301"/>
        <v>0</v>
      </c>
      <c r="AIC11" s="110">
        <f t="shared" si="301"/>
        <v>0</v>
      </c>
      <c r="AID11" s="110">
        <f t="shared" si="301"/>
        <v>0</v>
      </c>
      <c r="AIE11" s="110">
        <f>SUM(AIE12:AIE15)</f>
        <v>0</v>
      </c>
    </row>
    <row r="12" spans="1:915" s="31" customFormat="1" ht="28.8" x14ac:dyDescent="0.3">
      <c r="A12" s="33" t="s">
        <v>130</v>
      </c>
      <c r="B12" s="34" t="s">
        <v>137</v>
      </c>
      <c r="C12" s="439"/>
      <c r="D12" s="440"/>
      <c r="E12" s="440"/>
      <c r="F12" s="440"/>
      <c r="G12" s="110">
        <f t="shared" si="120"/>
        <v>0</v>
      </c>
      <c r="H12" s="440"/>
      <c r="I12" s="440"/>
      <c r="J12" s="440"/>
      <c r="K12" s="440"/>
      <c r="L12" s="440"/>
      <c r="M12" s="440"/>
      <c r="N12" s="111">
        <f t="shared" si="181"/>
        <v>0</v>
      </c>
      <c r="O12" s="440"/>
      <c r="P12" s="440"/>
      <c r="Q12" s="440"/>
      <c r="R12" s="440"/>
      <c r="S12" s="440"/>
      <c r="T12" s="440"/>
      <c r="U12" s="110">
        <f t="shared" si="121"/>
        <v>0</v>
      </c>
      <c r="V12" s="440"/>
      <c r="W12" s="440"/>
      <c r="X12" s="440"/>
      <c r="Y12" s="440"/>
      <c r="Z12" s="440"/>
      <c r="AA12" s="440"/>
      <c r="AB12" s="111">
        <f t="shared" si="182"/>
        <v>0</v>
      </c>
      <c r="AC12" s="440"/>
      <c r="AD12" s="440"/>
      <c r="AE12" s="190"/>
      <c r="AF12" s="440"/>
      <c r="AG12" s="440"/>
      <c r="AH12" s="440"/>
      <c r="AI12" s="440"/>
      <c r="AJ12" s="110">
        <f t="shared" ref="AJ12:AJ15" si="302">AF12+AG12-AH12+AI12</f>
        <v>0</v>
      </c>
      <c r="AK12" s="440"/>
      <c r="AL12" s="440"/>
      <c r="AM12" s="440"/>
      <c r="AN12" s="440"/>
      <c r="AO12" s="440"/>
      <c r="AP12" s="440"/>
      <c r="AQ12" s="111">
        <f t="shared" ref="AQ12:AQ15" si="303">AK12+AL12-AM12+AN12-AO12+AP12</f>
        <v>0</v>
      </c>
      <c r="AR12" s="440"/>
      <c r="AS12" s="440"/>
      <c r="AU12" s="440"/>
      <c r="AV12" s="440"/>
      <c r="AW12" s="440"/>
      <c r="AX12" s="440"/>
      <c r="AY12" s="110">
        <f t="shared" ref="AY12:AY15" si="304">AU12+AV12-AW12+AX12</f>
        <v>0</v>
      </c>
      <c r="AZ12" s="440"/>
      <c r="BA12" s="440"/>
      <c r="BB12" s="440"/>
      <c r="BC12" s="440"/>
      <c r="BD12" s="440"/>
      <c r="BE12" s="440"/>
      <c r="BF12" s="111">
        <f t="shared" ref="BF12:BF15" si="305">AZ12+BA12-BB12+BC12-BD12+BE12</f>
        <v>0</v>
      </c>
      <c r="BG12" s="440"/>
      <c r="BH12" s="440"/>
      <c r="BJ12" s="440"/>
      <c r="BK12" s="440"/>
      <c r="BL12" s="440"/>
      <c r="BM12" s="440"/>
      <c r="BN12" s="110">
        <f t="shared" ref="BN12:BN15" si="306">BJ12+BK12-BL12+BM12</f>
        <v>0</v>
      </c>
      <c r="BO12" s="440"/>
      <c r="BP12" s="440"/>
      <c r="BQ12" s="440"/>
      <c r="BR12" s="440"/>
      <c r="BS12" s="440"/>
      <c r="BT12" s="440"/>
      <c r="BU12" s="111">
        <f t="shared" ref="BU12:BU15" si="307">BO12+BP12-BQ12+BR12-BS12+BT12</f>
        <v>0</v>
      </c>
      <c r="BV12" s="440"/>
      <c r="BW12" s="440"/>
      <c r="BY12" s="440"/>
      <c r="BZ12" s="440"/>
      <c r="CA12" s="440"/>
      <c r="CB12" s="440"/>
      <c r="CC12" s="110">
        <f t="shared" ref="CC12:CC15" si="308">BY12+BZ12-CA12+CB12</f>
        <v>0</v>
      </c>
      <c r="CD12" s="440"/>
      <c r="CE12" s="440"/>
      <c r="CF12" s="440"/>
      <c r="CG12" s="440"/>
      <c r="CH12" s="440"/>
      <c r="CI12" s="440"/>
      <c r="CJ12" s="111">
        <f t="shared" ref="CJ12:CJ15" si="309">CD12+CE12-CF12+CG12-CH12+CI12</f>
        <v>0</v>
      </c>
      <c r="CK12" s="440"/>
      <c r="CL12" s="440"/>
      <c r="CN12" s="440"/>
      <c r="CO12" s="440"/>
      <c r="CP12" s="440"/>
      <c r="CQ12" s="440"/>
      <c r="CR12" s="110">
        <f t="shared" ref="CR12:CR15" si="310">CN12+CO12-CP12+CQ12</f>
        <v>0</v>
      </c>
      <c r="CS12" s="440"/>
      <c r="CT12" s="440"/>
      <c r="CU12" s="440"/>
      <c r="CV12" s="440"/>
      <c r="CW12" s="440"/>
      <c r="CX12" s="440"/>
      <c r="CY12" s="111">
        <f t="shared" ref="CY12:CY15" si="311">CS12+CT12-CU12+CV12-CW12+CX12</f>
        <v>0</v>
      </c>
      <c r="CZ12" s="440"/>
      <c r="DA12" s="440"/>
      <c r="DC12" s="440"/>
      <c r="DD12" s="440"/>
      <c r="DE12" s="440"/>
      <c r="DF12" s="440"/>
      <c r="DG12" s="110">
        <f t="shared" ref="DG12:DG15" si="312">DC12+DD12-DE12+DF12</f>
        <v>0</v>
      </c>
      <c r="DH12" s="440"/>
      <c r="DI12" s="440"/>
      <c r="DJ12" s="440"/>
      <c r="DK12" s="440"/>
      <c r="DL12" s="440"/>
      <c r="DM12" s="440"/>
      <c r="DN12" s="111">
        <f t="shared" ref="DN12:DN15" si="313">DH12+DI12-DJ12+DK12-DL12+DM12</f>
        <v>0</v>
      </c>
      <c r="DO12" s="440"/>
      <c r="DP12" s="440"/>
      <c r="DR12" s="440"/>
      <c r="DS12" s="440"/>
      <c r="DT12" s="440"/>
      <c r="DU12" s="440"/>
      <c r="DV12" s="110">
        <f t="shared" ref="DV12:DV15" si="314">DR12+DS12-DT12+DU12</f>
        <v>0</v>
      </c>
      <c r="DW12" s="440"/>
      <c r="DX12" s="440"/>
      <c r="DY12" s="440"/>
      <c r="DZ12" s="440"/>
      <c r="EA12" s="440"/>
      <c r="EB12" s="440"/>
      <c r="EC12" s="111">
        <f t="shared" ref="EC12:EC15" si="315">DW12+DX12-DY12+DZ12-EA12+EB12</f>
        <v>0</v>
      </c>
      <c r="ED12" s="440"/>
      <c r="EE12" s="440"/>
      <c r="EG12" s="440"/>
      <c r="EH12" s="440"/>
      <c r="EI12" s="440"/>
      <c r="EJ12" s="440"/>
      <c r="EK12" s="110">
        <f t="shared" ref="EK12:EK15" si="316">EG12+EH12-EI12+EJ12</f>
        <v>0</v>
      </c>
      <c r="EL12" s="440"/>
      <c r="EM12" s="440"/>
      <c r="EN12" s="440"/>
      <c r="EO12" s="440"/>
      <c r="EP12" s="440"/>
      <c r="EQ12" s="440"/>
      <c r="ER12" s="111">
        <f t="shared" ref="ER12:ER15" si="317">EL12+EM12-EN12+EO12-EP12+EQ12</f>
        <v>0</v>
      </c>
      <c r="ES12" s="440"/>
      <c r="ET12" s="440"/>
      <c r="EV12" s="440"/>
      <c r="EW12" s="440"/>
      <c r="EX12" s="440"/>
      <c r="EY12" s="440"/>
      <c r="EZ12" s="110">
        <f t="shared" ref="EZ12:EZ15" si="318">EV12+EW12-EX12+EY12</f>
        <v>0</v>
      </c>
      <c r="FA12" s="440"/>
      <c r="FB12" s="440"/>
      <c r="FC12" s="440"/>
      <c r="FD12" s="440"/>
      <c r="FE12" s="440"/>
      <c r="FF12" s="440"/>
      <c r="FG12" s="111">
        <f t="shared" ref="FG12:FG15" si="319">FA12+FB12-FC12+FD12-FE12+FF12</f>
        <v>0</v>
      </c>
      <c r="FH12" s="440"/>
      <c r="FI12" s="440"/>
      <c r="FK12" s="440"/>
      <c r="FL12" s="440"/>
      <c r="FM12" s="440"/>
      <c r="FN12" s="440"/>
      <c r="FO12" s="110">
        <f t="shared" ref="FO12:FO15" si="320">FK12+FL12-FM12+FN12</f>
        <v>0</v>
      </c>
      <c r="FP12" s="440"/>
      <c r="FQ12" s="440"/>
      <c r="FR12" s="440"/>
      <c r="FS12" s="440"/>
      <c r="FT12" s="440"/>
      <c r="FU12" s="440"/>
      <c r="FV12" s="111">
        <f t="shared" ref="FV12:FV15" si="321">FP12+FQ12-FR12+FS12-FT12+FU12</f>
        <v>0</v>
      </c>
      <c r="FW12" s="440"/>
      <c r="FX12" s="440"/>
      <c r="FZ12" s="440"/>
      <c r="GA12" s="440"/>
      <c r="GB12" s="440"/>
      <c r="GC12" s="440"/>
      <c r="GD12" s="110">
        <f t="shared" ref="GD12:GD15" si="322">FZ12+GA12-GB12+GC12</f>
        <v>0</v>
      </c>
      <c r="GE12" s="440"/>
      <c r="GF12" s="440"/>
      <c r="GG12" s="440"/>
      <c r="GH12" s="440"/>
      <c r="GI12" s="440"/>
      <c r="GJ12" s="440"/>
      <c r="GK12" s="111">
        <f t="shared" ref="GK12:GK15" si="323">GE12+GF12-GG12+GH12-GI12+GJ12</f>
        <v>0</v>
      </c>
      <c r="GL12" s="440"/>
      <c r="GM12" s="440"/>
      <c r="GO12" s="440"/>
      <c r="GP12" s="440"/>
      <c r="GQ12" s="440"/>
      <c r="GR12" s="440"/>
      <c r="GS12" s="110">
        <f t="shared" ref="GS12:GS15" si="324">GO12+GP12-GQ12+GR12</f>
        <v>0</v>
      </c>
      <c r="GT12" s="440"/>
      <c r="GU12" s="440"/>
      <c r="GV12" s="440"/>
      <c r="GW12" s="440"/>
      <c r="GX12" s="440"/>
      <c r="GY12" s="440"/>
      <c r="GZ12" s="111">
        <f t="shared" ref="GZ12:GZ15" si="325">GT12+GU12-GV12+GW12-GX12+GY12</f>
        <v>0</v>
      </c>
      <c r="HA12" s="440"/>
      <c r="HB12" s="440"/>
      <c r="HD12" s="440"/>
      <c r="HE12" s="440"/>
      <c r="HF12" s="440"/>
      <c r="HG12" s="440"/>
      <c r="HH12" s="110">
        <f t="shared" ref="HH12:HH15" si="326">HD12+HE12-HF12+HG12</f>
        <v>0</v>
      </c>
      <c r="HI12" s="440"/>
      <c r="HJ12" s="440"/>
      <c r="HK12" s="440"/>
      <c r="HL12" s="440"/>
      <c r="HM12" s="440"/>
      <c r="HN12" s="440"/>
      <c r="HO12" s="111">
        <f t="shared" ref="HO12:HO15" si="327">HI12+HJ12-HK12+HL12-HM12+HN12</f>
        <v>0</v>
      </c>
      <c r="HP12" s="440"/>
      <c r="HQ12" s="440"/>
      <c r="HS12" s="440"/>
      <c r="HT12" s="440"/>
      <c r="HU12" s="440"/>
      <c r="HV12" s="440"/>
      <c r="HW12" s="110">
        <f t="shared" ref="HW12:HW15" si="328">HS12+HT12-HU12+HV12</f>
        <v>0</v>
      </c>
      <c r="HX12" s="440"/>
      <c r="HY12" s="440"/>
      <c r="HZ12" s="440"/>
      <c r="IA12" s="440"/>
      <c r="IB12" s="440"/>
      <c r="IC12" s="440"/>
      <c r="ID12" s="111">
        <f t="shared" ref="ID12:ID15" si="329">HX12+HY12-HZ12+IA12-IB12+IC12</f>
        <v>0</v>
      </c>
      <c r="IE12" s="440"/>
      <c r="IF12" s="440"/>
      <c r="IH12" s="440"/>
      <c r="II12" s="440"/>
      <c r="IJ12" s="440"/>
      <c r="IK12" s="440"/>
      <c r="IL12" s="110">
        <f t="shared" ref="IL12:IL15" si="330">IH12+II12-IJ12+IK12</f>
        <v>0</v>
      </c>
      <c r="IM12" s="440"/>
      <c r="IN12" s="440"/>
      <c r="IO12" s="440"/>
      <c r="IP12" s="440"/>
      <c r="IQ12" s="440"/>
      <c r="IR12" s="440"/>
      <c r="IS12" s="111">
        <f t="shared" ref="IS12:IS15" si="331">IM12+IN12-IO12+IP12-IQ12+IR12</f>
        <v>0</v>
      </c>
      <c r="IT12" s="440"/>
      <c r="IU12" s="440"/>
      <c r="IW12" s="440"/>
      <c r="IX12" s="440"/>
      <c r="IY12" s="440"/>
      <c r="IZ12" s="440"/>
      <c r="JA12" s="110">
        <f t="shared" ref="JA12:JA15" si="332">IW12+IX12-IY12+IZ12</f>
        <v>0</v>
      </c>
      <c r="JB12" s="440"/>
      <c r="JC12" s="440"/>
      <c r="JD12" s="440"/>
      <c r="JE12" s="440"/>
      <c r="JF12" s="440"/>
      <c r="JG12" s="440"/>
      <c r="JH12" s="111">
        <f t="shared" ref="JH12:JH15" si="333">JB12+JC12-JD12+JE12-JF12+JG12</f>
        <v>0</v>
      </c>
      <c r="JI12" s="440"/>
      <c r="JJ12" s="440"/>
      <c r="JL12" s="440"/>
      <c r="JM12" s="440"/>
      <c r="JN12" s="440"/>
      <c r="JO12" s="440"/>
      <c r="JP12" s="110">
        <f t="shared" ref="JP12:JP15" si="334">JL12+JM12-JN12+JO12</f>
        <v>0</v>
      </c>
      <c r="JQ12" s="440"/>
      <c r="JR12" s="440"/>
      <c r="JS12" s="440"/>
      <c r="JT12" s="440"/>
      <c r="JU12" s="440"/>
      <c r="JV12" s="440"/>
      <c r="JW12" s="111">
        <f t="shared" ref="JW12:JW15" si="335">JQ12+JR12-JS12+JT12-JU12+JV12</f>
        <v>0</v>
      </c>
      <c r="JX12" s="440"/>
      <c r="JY12" s="440"/>
      <c r="KA12" s="440"/>
      <c r="KB12" s="440"/>
      <c r="KC12" s="440"/>
      <c r="KD12" s="440"/>
      <c r="KE12" s="110">
        <f t="shared" ref="KE12:KE15" si="336">KA12+KB12-KC12+KD12</f>
        <v>0</v>
      </c>
      <c r="KF12" s="440"/>
      <c r="KG12" s="440"/>
      <c r="KH12" s="440"/>
      <c r="KI12" s="440"/>
      <c r="KJ12" s="440"/>
      <c r="KK12" s="440"/>
      <c r="KL12" s="111">
        <f t="shared" ref="KL12:KL15" si="337">KF12+KG12-KH12+KI12-KJ12+KK12</f>
        <v>0</v>
      </c>
      <c r="KM12" s="440"/>
      <c r="KN12" s="440"/>
      <c r="KP12" s="440"/>
      <c r="KQ12" s="440"/>
      <c r="KR12" s="440"/>
      <c r="KS12" s="440"/>
      <c r="KT12" s="110">
        <f t="shared" ref="KT12:KT15" si="338">KP12+KQ12-KR12+KS12</f>
        <v>0</v>
      </c>
      <c r="KU12" s="440"/>
      <c r="KV12" s="440"/>
      <c r="KW12" s="440"/>
      <c r="KX12" s="440"/>
      <c r="KY12" s="440"/>
      <c r="KZ12" s="440"/>
      <c r="LA12" s="111">
        <f t="shared" ref="LA12:LA15" si="339">KU12+KV12-KW12+KX12-KY12+KZ12</f>
        <v>0</v>
      </c>
      <c r="LB12" s="440"/>
      <c r="LC12" s="440"/>
      <c r="LE12" s="440"/>
      <c r="LF12" s="440"/>
      <c r="LG12" s="440"/>
      <c r="LH12" s="440"/>
      <c r="LI12" s="110">
        <f t="shared" ref="LI12:LI15" si="340">LE12+LF12-LG12+LH12</f>
        <v>0</v>
      </c>
      <c r="LJ12" s="440"/>
      <c r="LK12" s="440"/>
      <c r="LL12" s="440"/>
      <c r="LM12" s="440"/>
      <c r="LN12" s="440"/>
      <c r="LO12" s="440"/>
      <c r="LP12" s="111">
        <f t="shared" ref="LP12:LP15" si="341">LJ12+LK12-LL12+LM12-LN12+LO12</f>
        <v>0</v>
      </c>
      <c r="LQ12" s="440"/>
      <c r="LR12" s="440"/>
      <c r="LT12" s="440"/>
      <c r="LU12" s="440"/>
      <c r="LV12" s="440"/>
      <c r="LW12" s="440"/>
      <c r="LX12" s="110">
        <f t="shared" ref="LX12:LX15" si="342">LT12+LU12-LV12+LW12</f>
        <v>0</v>
      </c>
      <c r="LY12" s="440"/>
      <c r="LZ12" s="440"/>
      <c r="MA12" s="440"/>
      <c r="MB12" s="440"/>
      <c r="MC12" s="440"/>
      <c r="MD12" s="440"/>
      <c r="ME12" s="111">
        <f t="shared" ref="ME12:ME15" si="343">LY12+LZ12-MA12+MB12-MC12+MD12</f>
        <v>0</v>
      </c>
      <c r="MF12" s="440"/>
      <c r="MG12" s="440"/>
      <c r="MI12" s="440"/>
      <c r="MJ12" s="440"/>
      <c r="MK12" s="440"/>
      <c r="ML12" s="440"/>
      <c r="MM12" s="110">
        <f t="shared" ref="MM12:MM15" si="344">MI12+MJ12-MK12+ML12</f>
        <v>0</v>
      </c>
      <c r="MN12" s="440"/>
      <c r="MO12" s="440"/>
      <c r="MP12" s="440"/>
      <c r="MQ12" s="440"/>
      <c r="MR12" s="440"/>
      <c r="MS12" s="440"/>
      <c r="MT12" s="111">
        <f t="shared" ref="MT12:MT15" si="345">MN12+MO12-MP12+MQ12-MR12+MS12</f>
        <v>0</v>
      </c>
      <c r="MU12" s="440"/>
      <c r="MV12" s="440"/>
      <c r="MX12" s="440"/>
      <c r="MY12" s="440"/>
      <c r="MZ12" s="440"/>
      <c r="NA12" s="440"/>
      <c r="NB12" s="110">
        <f t="shared" ref="NB12:NB15" si="346">MX12+MY12-MZ12+NA12</f>
        <v>0</v>
      </c>
      <c r="NC12" s="440"/>
      <c r="ND12" s="440"/>
      <c r="NE12" s="440"/>
      <c r="NF12" s="440"/>
      <c r="NG12" s="440"/>
      <c r="NH12" s="440"/>
      <c r="NI12" s="111">
        <f t="shared" ref="NI12:NI15" si="347">NC12+ND12-NE12+NF12-NG12+NH12</f>
        <v>0</v>
      </c>
      <c r="NJ12" s="440"/>
      <c r="NK12" s="440"/>
      <c r="NM12" s="440"/>
      <c r="NN12" s="440"/>
      <c r="NO12" s="440"/>
      <c r="NP12" s="440"/>
      <c r="NQ12" s="110">
        <f t="shared" ref="NQ12:NQ15" si="348">NM12+NN12-NO12+NP12</f>
        <v>0</v>
      </c>
      <c r="NR12" s="440"/>
      <c r="NS12" s="440"/>
      <c r="NT12" s="440"/>
      <c r="NU12" s="440"/>
      <c r="NV12" s="440"/>
      <c r="NW12" s="440"/>
      <c r="NX12" s="111">
        <f t="shared" ref="NX12:NX15" si="349">NR12+NS12-NT12+NU12-NV12+NW12</f>
        <v>0</v>
      </c>
      <c r="NY12" s="440"/>
      <c r="NZ12" s="440"/>
      <c r="OB12" s="440"/>
      <c r="OC12" s="440"/>
      <c r="OD12" s="440"/>
      <c r="OE12" s="440"/>
      <c r="OF12" s="110">
        <f t="shared" ref="OF12:OF15" si="350">OB12+OC12-OD12+OE12</f>
        <v>0</v>
      </c>
      <c r="OG12" s="440"/>
      <c r="OH12" s="440"/>
      <c r="OI12" s="440"/>
      <c r="OJ12" s="440"/>
      <c r="OK12" s="440"/>
      <c r="OL12" s="440"/>
      <c r="OM12" s="111">
        <f t="shared" ref="OM12:OM15" si="351">OG12+OH12-OI12+OJ12-OK12+OL12</f>
        <v>0</v>
      </c>
      <c r="ON12" s="440"/>
      <c r="OO12" s="440"/>
      <c r="OQ12" s="440"/>
      <c r="OR12" s="440"/>
      <c r="OS12" s="440"/>
      <c r="OT12" s="440"/>
      <c r="OU12" s="110">
        <f t="shared" ref="OU12:OU15" si="352">OQ12+OR12-OS12+OT12</f>
        <v>0</v>
      </c>
      <c r="OV12" s="440"/>
      <c r="OW12" s="440"/>
      <c r="OX12" s="440"/>
      <c r="OY12" s="440"/>
      <c r="OZ12" s="440"/>
      <c r="PA12" s="440"/>
      <c r="PB12" s="111">
        <f t="shared" ref="PB12:PB15" si="353">OV12+OW12-OX12+OY12-OZ12+PA12</f>
        <v>0</v>
      </c>
      <c r="PC12" s="440"/>
      <c r="PD12" s="440"/>
      <c r="PF12" s="440"/>
      <c r="PG12" s="440"/>
      <c r="PH12" s="440"/>
      <c r="PI12" s="440"/>
      <c r="PJ12" s="110">
        <f t="shared" ref="PJ12:PJ15" si="354">PF12+PG12-PH12+PI12</f>
        <v>0</v>
      </c>
      <c r="PK12" s="440"/>
      <c r="PL12" s="440"/>
      <c r="PM12" s="440"/>
      <c r="PN12" s="440"/>
      <c r="PO12" s="440"/>
      <c r="PP12" s="440"/>
      <c r="PQ12" s="111">
        <f t="shared" ref="PQ12:PQ15" si="355">PK12+PL12-PM12+PN12-PO12+PP12</f>
        <v>0</v>
      </c>
      <c r="PR12" s="440"/>
      <c r="PS12" s="440"/>
      <c r="PU12" s="440"/>
      <c r="PV12" s="440"/>
      <c r="PW12" s="440"/>
      <c r="PX12" s="440"/>
      <c r="PY12" s="110">
        <f t="shared" ref="PY12:PY15" si="356">PU12+PV12-PW12+PX12</f>
        <v>0</v>
      </c>
      <c r="PZ12" s="440"/>
      <c r="QA12" s="440"/>
      <c r="QB12" s="440"/>
      <c r="QC12" s="440"/>
      <c r="QD12" s="440"/>
      <c r="QE12" s="440"/>
      <c r="QF12" s="111">
        <f t="shared" ref="QF12:QF15" si="357">PZ12+QA12-QB12+QC12-QD12+QE12</f>
        <v>0</v>
      </c>
      <c r="QG12" s="440"/>
      <c r="QH12" s="440"/>
      <c r="QJ12" s="440"/>
      <c r="QK12" s="440"/>
      <c r="QL12" s="440"/>
      <c r="QM12" s="440"/>
      <c r="QN12" s="110">
        <f t="shared" ref="QN12:QN15" si="358">QJ12+QK12-QL12+QM12</f>
        <v>0</v>
      </c>
      <c r="QO12" s="440"/>
      <c r="QP12" s="440"/>
      <c r="QQ12" s="440"/>
      <c r="QR12" s="440"/>
      <c r="QS12" s="440"/>
      <c r="QT12" s="440"/>
      <c r="QU12" s="111">
        <f t="shared" ref="QU12:QU15" si="359">QO12+QP12-QQ12+QR12-QS12+QT12</f>
        <v>0</v>
      </c>
      <c r="QV12" s="440"/>
      <c r="QW12" s="440"/>
      <c r="QY12" s="440"/>
      <c r="QZ12" s="440"/>
      <c r="RA12" s="440"/>
      <c r="RB12" s="440"/>
      <c r="RC12" s="110">
        <f t="shared" ref="RC12:RC15" si="360">QY12+QZ12-RA12+RB12</f>
        <v>0</v>
      </c>
      <c r="RD12" s="440"/>
      <c r="RE12" s="440"/>
      <c r="RF12" s="440"/>
      <c r="RG12" s="440"/>
      <c r="RH12" s="440"/>
      <c r="RI12" s="440"/>
      <c r="RJ12" s="111">
        <f t="shared" ref="RJ12:RJ15" si="361">RD12+RE12-RF12+RG12-RH12+RI12</f>
        <v>0</v>
      </c>
      <c r="RK12" s="440"/>
      <c r="RL12" s="440"/>
      <c r="RN12" s="440"/>
      <c r="RO12" s="440"/>
      <c r="RP12" s="440"/>
      <c r="RQ12" s="440"/>
      <c r="RR12" s="110">
        <f t="shared" ref="RR12:RR15" si="362">RN12+RO12-RP12+RQ12</f>
        <v>0</v>
      </c>
      <c r="RS12" s="440"/>
      <c r="RT12" s="440"/>
      <c r="RU12" s="440"/>
      <c r="RV12" s="440"/>
      <c r="RW12" s="440"/>
      <c r="RX12" s="440"/>
      <c r="RY12" s="111">
        <f t="shared" ref="RY12:RY15" si="363">RS12+RT12-RU12+RV12-RW12+RX12</f>
        <v>0</v>
      </c>
      <c r="RZ12" s="440"/>
      <c r="SA12" s="440"/>
      <c r="SC12" s="440"/>
      <c r="SD12" s="440"/>
      <c r="SE12" s="440"/>
      <c r="SF12" s="440"/>
      <c r="SG12" s="110">
        <f t="shared" ref="SG12:SG15" si="364">SC12+SD12-SE12+SF12</f>
        <v>0</v>
      </c>
      <c r="SH12" s="440"/>
      <c r="SI12" s="440"/>
      <c r="SJ12" s="440"/>
      <c r="SK12" s="440"/>
      <c r="SL12" s="440"/>
      <c r="SM12" s="440"/>
      <c r="SN12" s="111">
        <f t="shared" ref="SN12:SN15" si="365">SH12+SI12-SJ12+SK12-SL12+SM12</f>
        <v>0</v>
      </c>
      <c r="SO12" s="440"/>
      <c r="SP12" s="440"/>
      <c r="SR12" s="440"/>
      <c r="SS12" s="440"/>
      <c r="ST12" s="440"/>
      <c r="SU12" s="440"/>
      <c r="SV12" s="110">
        <f t="shared" ref="SV12:SV15" si="366">SR12+SS12-ST12+SU12</f>
        <v>0</v>
      </c>
      <c r="SW12" s="440"/>
      <c r="SX12" s="440"/>
      <c r="SY12" s="440"/>
      <c r="SZ12" s="440"/>
      <c r="TA12" s="440"/>
      <c r="TB12" s="440"/>
      <c r="TC12" s="111">
        <f t="shared" ref="TC12:TC15" si="367">SW12+SX12-SY12+SZ12-TA12+TB12</f>
        <v>0</v>
      </c>
      <c r="TD12" s="440"/>
      <c r="TE12" s="440"/>
      <c r="TG12" s="440"/>
      <c r="TH12" s="440"/>
      <c r="TI12" s="440"/>
      <c r="TJ12" s="440"/>
      <c r="TK12" s="110">
        <f t="shared" ref="TK12:TK15" si="368">TG12+TH12-TI12+TJ12</f>
        <v>0</v>
      </c>
      <c r="TL12" s="440"/>
      <c r="TM12" s="440"/>
      <c r="TN12" s="440"/>
      <c r="TO12" s="440"/>
      <c r="TP12" s="440"/>
      <c r="TQ12" s="440"/>
      <c r="TR12" s="111">
        <f t="shared" ref="TR12:TR15" si="369">TL12+TM12-TN12+TO12-TP12+TQ12</f>
        <v>0</v>
      </c>
      <c r="TS12" s="440"/>
      <c r="TT12" s="440"/>
      <c r="TV12" s="440"/>
      <c r="TW12" s="440"/>
      <c r="TX12" s="440"/>
      <c r="TY12" s="440"/>
      <c r="TZ12" s="110">
        <f t="shared" ref="TZ12:TZ15" si="370">TV12+TW12-TX12+TY12</f>
        <v>0</v>
      </c>
      <c r="UA12" s="440"/>
      <c r="UB12" s="440"/>
      <c r="UC12" s="440"/>
      <c r="UD12" s="440"/>
      <c r="UE12" s="440"/>
      <c r="UF12" s="440"/>
      <c r="UG12" s="111">
        <f t="shared" ref="UG12:UG15" si="371">UA12+UB12-UC12+UD12-UE12+UF12</f>
        <v>0</v>
      </c>
      <c r="UH12" s="440"/>
      <c r="UI12" s="440"/>
      <c r="UK12" s="440"/>
      <c r="UL12" s="440"/>
      <c r="UM12" s="440"/>
      <c r="UN12" s="440"/>
      <c r="UO12" s="110">
        <f t="shared" ref="UO12:UO15" si="372">UK12+UL12-UM12+UN12</f>
        <v>0</v>
      </c>
      <c r="UP12" s="440"/>
      <c r="UQ12" s="440"/>
      <c r="UR12" s="440"/>
      <c r="US12" s="440"/>
      <c r="UT12" s="440"/>
      <c r="UU12" s="440"/>
      <c r="UV12" s="111">
        <f t="shared" ref="UV12:UV15" si="373">UP12+UQ12-UR12+US12-UT12+UU12</f>
        <v>0</v>
      </c>
      <c r="UW12" s="440"/>
      <c r="UX12" s="440"/>
      <c r="UZ12" s="440"/>
      <c r="VA12" s="440"/>
      <c r="VB12" s="440"/>
      <c r="VC12" s="440"/>
      <c r="VD12" s="110">
        <f t="shared" ref="VD12:VD15" si="374">UZ12+VA12-VB12+VC12</f>
        <v>0</v>
      </c>
      <c r="VE12" s="440"/>
      <c r="VF12" s="440"/>
      <c r="VG12" s="440"/>
      <c r="VH12" s="440"/>
      <c r="VI12" s="440"/>
      <c r="VJ12" s="440"/>
      <c r="VK12" s="111">
        <f t="shared" ref="VK12:VK15" si="375">VE12+VF12-VG12+VH12-VI12+VJ12</f>
        <v>0</v>
      </c>
      <c r="VL12" s="440"/>
      <c r="VM12" s="440"/>
      <c r="VO12" s="440"/>
      <c r="VP12" s="440"/>
      <c r="VQ12" s="440"/>
      <c r="VR12" s="440"/>
      <c r="VS12" s="110">
        <f t="shared" ref="VS12:VS15" si="376">VO12+VP12-VQ12+VR12</f>
        <v>0</v>
      </c>
      <c r="VT12" s="440"/>
      <c r="VU12" s="440"/>
      <c r="VV12" s="440"/>
      <c r="VW12" s="440"/>
      <c r="VX12" s="440"/>
      <c r="VY12" s="440"/>
      <c r="VZ12" s="111">
        <f t="shared" ref="VZ12:VZ15" si="377">VT12+VU12-VV12+VW12-VX12+VY12</f>
        <v>0</v>
      </c>
      <c r="WA12" s="440"/>
      <c r="WB12" s="440"/>
      <c r="WD12" s="440"/>
      <c r="WE12" s="440"/>
      <c r="WF12" s="440"/>
      <c r="WG12" s="440"/>
      <c r="WH12" s="110">
        <f t="shared" ref="WH12:WH15" si="378">WD12+WE12-WF12+WG12</f>
        <v>0</v>
      </c>
      <c r="WI12" s="440"/>
      <c r="WJ12" s="440"/>
      <c r="WK12" s="440"/>
      <c r="WL12" s="440"/>
      <c r="WM12" s="440"/>
      <c r="WN12" s="440"/>
      <c r="WO12" s="111">
        <f t="shared" ref="WO12:WO15" si="379">WI12+WJ12-WK12+WL12-WM12+WN12</f>
        <v>0</v>
      </c>
      <c r="WP12" s="440"/>
      <c r="WQ12" s="440"/>
      <c r="WS12" s="440"/>
      <c r="WT12" s="440"/>
      <c r="WU12" s="440"/>
      <c r="WV12" s="440"/>
      <c r="WW12" s="110">
        <f t="shared" ref="WW12:WW15" si="380">WS12+WT12-WU12+WV12</f>
        <v>0</v>
      </c>
      <c r="WX12" s="440"/>
      <c r="WY12" s="440"/>
      <c r="WZ12" s="440"/>
      <c r="XA12" s="440"/>
      <c r="XB12" s="440"/>
      <c r="XC12" s="440"/>
      <c r="XD12" s="111">
        <f t="shared" ref="XD12:XD15" si="381">WX12+WY12-WZ12+XA12-XB12+XC12</f>
        <v>0</v>
      </c>
      <c r="XE12" s="440"/>
      <c r="XF12" s="440"/>
      <c r="XH12" s="440"/>
      <c r="XI12" s="440"/>
      <c r="XJ12" s="440"/>
      <c r="XK12" s="440"/>
      <c r="XL12" s="110">
        <f t="shared" ref="XL12:XL15" si="382">XH12+XI12-XJ12+XK12</f>
        <v>0</v>
      </c>
      <c r="XM12" s="440"/>
      <c r="XN12" s="440"/>
      <c r="XO12" s="440"/>
      <c r="XP12" s="440"/>
      <c r="XQ12" s="440"/>
      <c r="XR12" s="440"/>
      <c r="XS12" s="111">
        <f t="shared" ref="XS12:XS15" si="383">XM12+XN12-XO12+XP12-XQ12+XR12</f>
        <v>0</v>
      </c>
      <c r="XT12" s="440"/>
      <c r="XU12" s="440"/>
      <c r="XW12" s="440"/>
      <c r="XX12" s="440"/>
      <c r="XY12" s="440"/>
      <c r="XZ12" s="440"/>
      <c r="YA12" s="110">
        <f t="shared" ref="YA12:YA15" si="384">XW12+XX12-XY12+XZ12</f>
        <v>0</v>
      </c>
      <c r="YB12" s="440"/>
      <c r="YC12" s="440"/>
      <c r="YD12" s="440"/>
      <c r="YE12" s="440"/>
      <c r="YF12" s="440"/>
      <c r="YG12" s="440"/>
      <c r="YH12" s="111">
        <f t="shared" ref="YH12:YH15" si="385">YB12+YC12-YD12+YE12-YF12+YG12</f>
        <v>0</v>
      </c>
      <c r="YI12" s="440"/>
      <c r="YJ12" s="440"/>
      <c r="YL12" s="440"/>
      <c r="YM12" s="440"/>
      <c r="YN12" s="440"/>
      <c r="YO12" s="440"/>
      <c r="YP12" s="110">
        <f t="shared" ref="YP12:YP15" si="386">YL12+YM12-YN12+YO12</f>
        <v>0</v>
      </c>
      <c r="YQ12" s="440"/>
      <c r="YR12" s="440"/>
      <c r="YS12" s="440"/>
      <c r="YT12" s="440"/>
      <c r="YU12" s="440"/>
      <c r="YV12" s="440"/>
      <c r="YW12" s="111">
        <f t="shared" ref="YW12:YW15" si="387">YQ12+YR12-YS12+YT12-YU12+YV12</f>
        <v>0</v>
      </c>
      <c r="YX12" s="440"/>
      <c r="YY12" s="440"/>
      <c r="ZA12" s="440"/>
      <c r="ZB12" s="440"/>
      <c r="ZC12" s="440"/>
      <c r="ZD12" s="440"/>
      <c r="ZE12" s="110">
        <f t="shared" ref="ZE12:ZE15" si="388">ZA12+ZB12-ZC12+ZD12</f>
        <v>0</v>
      </c>
      <c r="ZF12" s="440"/>
      <c r="ZG12" s="440"/>
      <c r="ZH12" s="440"/>
      <c r="ZI12" s="440"/>
      <c r="ZJ12" s="440"/>
      <c r="ZK12" s="440"/>
      <c r="ZL12" s="111">
        <f t="shared" ref="ZL12:ZL15" si="389">ZF12+ZG12-ZH12+ZI12-ZJ12+ZK12</f>
        <v>0</v>
      </c>
      <c r="ZM12" s="440"/>
      <c r="ZN12" s="440"/>
      <c r="ZP12" s="440"/>
      <c r="ZQ12" s="440"/>
      <c r="ZR12" s="440"/>
      <c r="ZS12" s="440"/>
      <c r="ZT12" s="110">
        <f t="shared" ref="ZT12:ZT15" si="390">ZP12+ZQ12-ZR12+ZS12</f>
        <v>0</v>
      </c>
      <c r="ZU12" s="440"/>
      <c r="ZV12" s="440"/>
      <c r="ZW12" s="440"/>
      <c r="ZX12" s="440"/>
      <c r="ZY12" s="440"/>
      <c r="ZZ12" s="440"/>
      <c r="AAA12" s="111">
        <f t="shared" ref="AAA12:AAA15" si="391">ZU12+ZV12-ZW12+ZX12-ZY12+ZZ12</f>
        <v>0</v>
      </c>
      <c r="AAB12" s="440"/>
      <c r="AAC12" s="440"/>
      <c r="AAE12" s="440"/>
      <c r="AAF12" s="440"/>
      <c r="AAG12" s="440"/>
      <c r="AAH12" s="440"/>
      <c r="AAI12" s="110">
        <f t="shared" ref="AAI12:AAI15" si="392">AAE12+AAF12-AAG12+AAH12</f>
        <v>0</v>
      </c>
      <c r="AAJ12" s="440"/>
      <c r="AAK12" s="440"/>
      <c r="AAL12" s="440"/>
      <c r="AAM12" s="440"/>
      <c r="AAN12" s="440"/>
      <c r="AAO12" s="440"/>
      <c r="AAP12" s="111">
        <f t="shared" ref="AAP12:AAP15" si="393">AAJ12+AAK12-AAL12+AAM12-AAN12+AAO12</f>
        <v>0</v>
      </c>
      <c r="AAQ12" s="440"/>
      <c r="AAR12" s="440"/>
      <c r="AAT12" s="440"/>
      <c r="AAU12" s="440"/>
      <c r="AAV12" s="440"/>
      <c r="AAW12" s="440"/>
      <c r="AAX12" s="110">
        <f t="shared" ref="AAX12:AAX15" si="394">AAT12+AAU12-AAV12+AAW12</f>
        <v>0</v>
      </c>
      <c r="AAY12" s="440"/>
      <c r="AAZ12" s="440"/>
      <c r="ABA12" s="440"/>
      <c r="ABB12" s="440"/>
      <c r="ABC12" s="440"/>
      <c r="ABD12" s="440"/>
      <c r="ABE12" s="111">
        <f t="shared" ref="ABE12:ABE15" si="395">AAY12+AAZ12-ABA12+ABB12-ABC12+ABD12</f>
        <v>0</v>
      </c>
      <c r="ABF12" s="440"/>
      <c r="ABG12" s="440"/>
      <c r="ABI12" s="440"/>
      <c r="ABJ12" s="440"/>
      <c r="ABK12" s="440"/>
      <c r="ABL12" s="440"/>
      <c r="ABM12" s="110">
        <f t="shared" ref="ABM12:ABM15" si="396">ABI12+ABJ12-ABK12+ABL12</f>
        <v>0</v>
      </c>
      <c r="ABN12" s="440"/>
      <c r="ABO12" s="440"/>
      <c r="ABP12" s="440"/>
      <c r="ABQ12" s="440"/>
      <c r="ABR12" s="440"/>
      <c r="ABS12" s="440"/>
      <c r="ABT12" s="111">
        <f t="shared" ref="ABT12:ABT15" si="397">ABN12+ABO12-ABP12+ABQ12-ABR12+ABS12</f>
        <v>0</v>
      </c>
      <c r="ABU12" s="440"/>
      <c r="ABV12" s="440"/>
      <c r="ABX12" s="440"/>
      <c r="ABY12" s="440"/>
      <c r="ABZ12" s="440"/>
      <c r="ACA12" s="440"/>
      <c r="ACB12" s="110">
        <f t="shared" ref="ACB12:ACB15" si="398">ABX12+ABY12-ABZ12+ACA12</f>
        <v>0</v>
      </c>
      <c r="ACC12" s="440"/>
      <c r="ACD12" s="440"/>
      <c r="ACE12" s="440"/>
      <c r="ACF12" s="440"/>
      <c r="ACG12" s="440"/>
      <c r="ACH12" s="440"/>
      <c r="ACI12" s="111">
        <f t="shared" ref="ACI12:ACI15" si="399">ACC12+ACD12-ACE12+ACF12-ACG12+ACH12</f>
        <v>0</v>
      </c>
      <c r="ACJ12" s="440"/>
      <c r="ACK12" s="440"/>
      <c r="ACM12" s="440"/>
      <c r="ACN12" s="440"/>
      <c r="ACO12" s="440"/>
      <c r="ACP12" s="440"/>
      <c r="ACQ12" s="110">
        <f t="shared" ref="ACQ12:ACQ15" si="400">ACM12+ACN12-ACO12+ACP12</f>
        <v>0</v>
      </c>
      <c r="ACR12" s="440"/>
      <c r="ACS12" s="440"/>
      <c r="ACT12" s="440"/>
      <c r="ACU12" s="440"/>
      <c r="ACV12" s="440"/>
      <c r="ACW12" s="440"/>
      <c r="ACX12" s="111">
        <f t="shared" ref="ACX12:ACX15" si="401">ACR12+ACS12-ACT12+ACU12-ACV12+ACW12</f>
        <v>0</v>
      </c>
      <c r="ACY12" s="440"/>
      <c r="ACZ12" s="440"/>
      <c r="ADB12" s="440"/>
      <c r="ADC12" s="440"/>
      <c r="ADD12" s="440"/>
      <c r="ADE12" s="440"/>
      <c r="ADF12" s="110">
        <f t="shared" ref="ADF12:ADF15" si="402">ADB12+ADC12-ADD12+ADE12</f>
        <v>0</v>
      </c>
      <c r="ADG12" s="440"/>
      <c r="ADH12" s="440"/>
      <c r="ADI12" s="440"/>
      <c r="ADJ12" s="440"/>
      <c r="ADK12" s="440"/>
      <c r="ADL12" s="440"/>
      <c r="ADM12" s="111">
        <f t="shared" ref="ADM12:ADM15" si="403">ADG12+ADH12-ADI12+ADJ12-ADK12+ADL12</f>
        <v>0</v>
      </c>
      <c r="ADN12" s="440"/>
      <c r="ADO12" s="440"/>
      <c r="ADQ12" s="440"/>
      <c r="ADR12" s="440"/>
      <c r="ADS12" s="440"/>
      <c r="ADT12" s="440"/>
      <c r="ADU12" s="110">
        <f t="shared" ref="ADU12:ADU15" si="404">ADQ12+ADR12-ADS12+ADT12</f>
        <v>0</v>
      </c>
      <c r="ADV12" s="440"/>
      <c r="ADW12" s="440"/>
      <c r="ADX12" s="440"/>
      <c r="ADY12" s="440"/>
      <c r="ADZ12" s="440"/>
      <c r="AEA12" s="440"/>
      <c r="AEB12" s="111">
        <f t="shared" ref="AEB12:AEB15" si="405">ADV12+ADW12-ADX12+ADY12-ADZ12+AEA12</f>
        <v>0</v>
      </c>
      <c r="AEC12" s="440"/>
      <c r="AED12" s="440"/>
      <c r="AEF12" s="440"/>
      <c r="AEG12" s="440"/>
      <c r="AEH12" s="440"/>
      <c r="AEI12" s="440"/>
      <c r="AEJ12" s="110">
        <f t="shared" ref="AEJ12:AEJ15" si="406">AEF12+AEG12-AEH12+AEI12</f>
        <v>0</v>
      </c>
      <c r="AEK12" s="440"/>
      <c r="AEL12" s="440"/>
      <c r="AEM12" s="440"/>
      <c r="AEN12" s="440"/>
      <c r="AEO12" s="440"/>
      <c r="AEP12" s="440"/>
      <c r="AEQ12" s="111">
        <f t="shared" ref="AEQ12:AEQ15" si="407">AEK12+AEL12-AEM12+AEN12-AEO12+AEP12</f>
        <v>0</v>
      </c>
      <c r="AER12" s="440"/>
      <c r="AES12" s="440"/>
      <c r="AEU12" s="440"/>
      <c r="AEV12" s="440"/>
      <c r="AEW12" s="440"/>
      <c r="AEX12" s="440"/>
      <c r="AEY12" s="110">
        <f t="shared" ref="AEY12:AEY15" si="408">AEU12+AEV12-AEW12+AEX12</f>
        <v>0</v>
      </c>
      <c r="AEZ12" s="440"/>
      <c r="AFA12" s="440"/>
      <c r="AFB12" s="440"/>
      <c r="AFC12" s="440"/>
      <c r="AFD12" s="440"/>
      <c r="AFE12" s="440"/>
      <c r="AFF12" s="111">
        <f t="shared" ref="AFF12:AFF15" si="409">AEZ12+AFA12-AFB12+AFC12-AFD12+AFE12</f>
        <v>0</v>
      </c>
      <c r="AFG12" s="440"/>
      <c r="AFH12" s="440"/>
      <c r="AFJ12" s="440"/>
      <c r="AFK12" s="440"/>
      <c r="AFL12" s="440"/>
      <c r="AFM12" s="440"/>
      <c r="AFN12" s="110">
        <f t="shared" ref="AFN12:AFN15" si="410">AFJ12+AFK12-AFL12+AFM12</f>
        <v>0</v>
      </c>
      <c r="AFO12" s="440"/>
      <c r="AFP12" s="440"/>
      <c r="AFQ12" s="440"/>
      <c r="AFR12" s="440"/>
      <c r="AFS12" s="440"/>
      <c r="AFT12" s="440"/>
      <c r="AFU12" s="111">
        <f t="shared" ref="AFU12:AFU15" si="411">AFO12+AFP12-AFQ12+AFR12-AFS12+AFT12</f>
        <v>0</v>
      </c>
      <c r="AFV12" s="440"/>
      <c r="AFW12" s="440"/>
      <c r="AFY12" s="440"/>
      <c r="AFZ12" s="440"/>
      <c r="AGA12" s="440"/>
      <c r="AGB12" s="440"/>
      <c r="AGC12" s="110">
        <f t="shared" ref="AGC12:AGC15" si="412">AFY12+AFZ12-AGA12+AGB12</f>
        <v>0</v>
      </c>
      <c r="AGD12" s="440"/>
      <c r="AGE12" s="440"/>
      <c r="AGF12" s="440"/>
      <c r="AGG12" s="440"/>
      <c r="AGH12" s="440"/>
      <c r="AGI12" s="440"/>
      <c r="AGJ12" s="111">
        <f t="shared" ref="AGJ12:AGJ15" si="413">AGD12+AGE12-AGF12+AGG12-AGH12+AGI12</f>
        <v>0</v>
      </c>
      <c r="AGK12" s="440"/>
      <c r="AGL12" s="440"/>
      <c r="AGN12" s="440"/>
      <c r="AGO12" s="440"/>
      <c r="AGP12" s="440"/>
      <c r="AGQ12" s="440"/>
      <c r="AGR12" s="110">
        <f t="shared" ref="AGR12:AGR15" si="414">AGN12+AGO12-AGP12+AGQ12</f>
        <v>0</v>
      </c>
      <c r="AGS12" s="440"/>
      <c r="AGT12" s="440"/>
      <c r="AGU12" s="440"/>
      <c r="AGV12" s="440"/>
      <c r="AGW12" s="440"/>
      <c r="AGX12" s="440"/>
      <c r="AGY12" s="111">
        <f t="shared" ref="AGY12:AGY15" si="415">AGS12+AGT12-AGU12+AGV12-AGW12+AGX12</f>
        <v>0</v>
      </c>
      <c r="AGZ12" s="440"/>
      <c r="AHA12" s="440"/>
      <c r="AHC12" s="440"/>
      <c r="AHD12" s="440"/>
      <c r="AHE12" s="440"/>
      <c r="AHF12" s="440"/>
      <c r="AHG12" s="110">
        <f t="shared" ref="AHG12:AHG15" si="416">AHC12+AHD12-AHE12+AHF12</f>
        <v>0</v>
      </c>
      <c r="AHH12" s="440"/>
      <c r="AHI12" s="440"/>
      <c r="AHJ12" s="440"/>
      <c r="AHK12" s="440"/>
      <c r="AHL12" s="440"/>
      <c r="AHM12" s="440"/>
      <c r="AHN12" s="111">
        <f t="shared" ref="AHN12:AHN15" si="417">AHH12+AHI12-AHJ12+AHK12-AHL12+AHM12</f>
        <v>0</v>
      </c>
      <c r="AHO12" s="440"/>
      <c r="AHP12" s="440"/>
      <c r="AHR12" s="440"/>
      <c r="AHS12" s="440"/>
      <c r="AHT12" s="440"/>
      <c r="AHU12" s="440"/>
      <c r="AHV12" s="110">
        <f t="shared" ref="AHV12:AHV15" si="418">AHR12+AHS12-AHT12+AHU12</f>
        <v>0</v>
      </c>
      <c r="AHW12" s="440"/>
      <c r="AHX12" s="440"/>
      <c r="AHY12" s="440"/>
      <c r="AHZ12" s="440"/>
      <c r="AIA12" s="440"/>
      <c r="AIB12" s="440"/>
      <c r="AIC12" s="111">
        <f t="shared" ref="AIC12:AIC15" si="419">AHW12+AHX12-AHY12+AHZ12-AIA12+AIB12</f>
        <v>0</v>
      </c>
      <c r="AID12" s="440"/>
      <c r="AIE12" s="440"/>
    </row>
    <row r="13" spans="1:915" s="31" customFormat="1" x14ac:dyDescent="0.3">
      <c r="A13" s="33" t="s">
        <v>132</v>
      </c>
      <c r="B13" s="34" t="s">
        <v>138</v>
      </c>
      <c r="C13" s="439"/>
      <c r="D13" s="440"/>
      <c r="E13" s="440"/>
      <c r="F13" s="440"/>
      <c r="G13" s="110">
        <f t="shared" si="120"/>
        <v>0</v>
      </c>
      <c r="H13" s="440"/>
      <c r="I13" s="440"/>
      <c r="J13" s="440"/>
      <c r="K13" s="440"/>
      <c r="L13" s="440"/>
      <c r="M13" s="440"/>
      <c r="N13" s="111">
        <f t="shared" si="181"/>
        <v>0</v>
      </c>
      <c r="O13" s="440"/>
      <c r="P13" s="440"/>
      <c r="Q13" s="440"/>
      <c r="R13" s="440"/>
      <c r="S13" s="440"/>
      <c r="T13" s="440"/>
      <c r="U13" s="110">
        <f t="shared" si="121"/>
        <v>0</v>
      </c>
      <c r="V13" s="440"/>
      <c r="W13" s="440"/>
      <c r="X13" s="440"/>
      <c r="Y13" s="440"/>
      <c r="Z13" s="440"/>
      <c r="AA13" s="440"/>
      <c r="AB13" s="111">
        <f t="shared" si="182"/>
        <v>0</v>
      </c>
      <c r="AC13" s="440"/>
      <c r="AD13" s="440"/>
      <c r="AE13" s="190"/>
      <c r="AF13" s="440"/>
      <c r="AG13" s="440"/>
      <c r="AH13" s="440"/>
      <c r="AI13" s="440"/>
      <c r="AJ13" s="110">
        <f t="shared" si="302"/>
        <v>0</v>
      </c>
      <c r="AK13" s="440"/>
      <c r="AL13" s="440"/>
      <c r="AM13" s="440"/>
      <c r="AN13" s="440"/>
      <c r="AO13" s="440"/>
      <c r="AP13" s="440"/>
      <c r="AQ13" s="111">
        <f t="shared" si="303"/>
        <v>0</v>
      </c>
      <c r="AR13" s="440"/>
      <c r="AS13" s="440"/>
      <c r="AU13" s="440"/>
      <c r="AV13" s="440"/>
      <c r="AW13" s="440"/>
      <c r="AX13" s="440"/>
      <c r="AY13" s="110">
        <f t="shared" si="304"/>
        <v>0</v>
      </c>
      <c r="AZ13" s="440"/>
      <c r="BA13" s="440"/>
      <c r="BB13" s="440"/>
      <c r="BC13" s="440"/>
      <c r="BD13" s="440"/>
      <c r="BE13" s="440"/>
      <c r="BF13" s="111">
        <f t="shared" si="305"/>
        <v>0</v>
      </c>
      <c r="BG13" s="440"/>
      <c r="BH13" s="440"/>
      <c r="BJ13" s="440"/>
      <c r="BK13" s="440"/>
      <c r="BL13" s="440"/>
      <c r="BM13" s="440"/>
      <c r="BN13" s="110">
        <f t="shared" si="306"/>
        <v>0</v>
      </c>
      <c r="BO13" s="440"/>
      <c r="BP13" s="440"/>
      <c r="BQ13" s="440"/>
      <c r="BR13" s="440"/>
      <c r="BS13" s="440"/>
      <c r="BT13" s="440"/>
      <c r="BU13" s="111">
        <f t="shared" si="307"/>
        <v>0</v>
      </c>
      <c r="BV13" s="440"/>
      <c r="BW13" s="440"/>
      <c r="BY13" s="440"/>
      <c r="BZ13" s="440"/>
      <c r="CA13" s="440"/>
      <c r="CB13" s="440"/>
      <c r="CC13" s="110">
        <f t="shared" si="308"/>
        <v>0</v>
      </c>
      <c r="CD13" s="440"/>
      <c r="CE13" s="440"/>
      <c r="CF13" s="440"/>
      <c r="CG13" s="440"/>
      <c r="CH13" s="440"/>
      <c r="CI13" s="440"/>
      <c r="CJ13" s="111">
        <f t="shared" si="309"/>
        <v>0</v>
      </c>
      <c r="CK13" s="440"/>
      <c r="CL13" s="440"/>
      <c r="CN13" s="440"/>
      <c r="CO13" s="440"/>
      <c r="CP13" s="440"/>
      <c r="CQ13" s="440"/>
      <c r="CR13" s="110">
        <f t="shared" si="310"/>
        <v>0</v>
      </c>
      <c r="CS13" s="440"/>
      <c r="CT13" s="440"/>
      <c r="CU13" s="440"/>
      <c r="CV13" s="440"/>
      <c r="CW13" s="440"/>
      <c r="CX13" s="440"/>
      <c r="CY13" s="111">
        <f t="shared" si="311"/>
        <v>0</v>
      </c>
      <c r="CZ13" s="440"/>
      <c r="DA13" s="440"/>
      <c r="DC13" s="440"/>
      <c r="DD13" s="440"/>
      <c r="DE13" s="440"/>
      <c r="DF13" s="440"/>
      <c r="DG13" s="110">
        <f t="shared" si="312"/>
        <v>0</v>
      </c>
      <c r="DH13" s="440"/>
      <c r="DI13" s="440"/>
      <c r="DJ13" s="440"/>
      <c r="DK13" s="440"/>
      <c r="DL13" s="440"/>
      <c r="DM13" s="440"/>
      <c r="DN13" s="111">
        <f t="shared" si="313"/>
        <v>0</v>
      </c>
      <c r="DO13" s="440"/>
      <c r="DP13" s="440"/>
      <c r="DR13" s="440"/>
      <c r="DS13" s="440"/>
      <c r="DT13" s="440"/>
      <c r="DU13" s="440"/>
      <c r="DV13" s="110">
        <f t="shared" si="314"/>
        <v>0</v>
      </c>
      <c r="DW13" s="440"/>
      <c r="DX13" s="440"/>
      <c r="DY13" s="440"/>
      <c r="DZ13" s="440"/>
      <c r="EA13" s="440"/>
      <c r="EB13" s="440"/>
      <c r="EC13" s="111">
        <f t="shared" si="315"/>
        <v>0</v>
      </c>
      <c r="ED13" s="440"/>
      <c r="EE13" s="440"/>
      <c r="EG13" s="440"/>
      <c r="EH13" s="440"/>
      <c r="EI13" s="440"/>
      <c r="EJ13" s="440"/>
      <c r="EK13" s="110">
        <f t="shared" si="316"/>
        <v>0</v>
      </c>
      <c r="EL13" s="440"/>
      <c r="EM13" s="440"/>
      <c r="EN13" s="440"/>
      <c r="EO13" s="440"/>
      <c r="EP13" s="440"/>
      <c r="EQ13" s="440"/>
      <c r="ER13" s="111">
        <f t="shared" si="317"/>
        <v>0</v>
      </c>
      <c r="ES13" s="440"/>
      <c r="ET13" s="440"/>
      <c r="EV13" s="440"/>
      <c r="EW13" s="440"/>
      <c r="EX13" s="440"/>
      <c r="EY13" s="440"/>
      <c r="EZ13" s="110">
        <f t="shared" si="318"/>
        <v>0</v>
      </c>
      <c r="FA13" s="440"/>
      <c r="FB13" s="440"/>
      <c r="FC13" s="440"/>
      <c r="FD13" s="440"/>
      <c r="FE13" s="440"/>
      <c r="FF13" s="440"/>
      <c r="FG13" s="111">
        <f t="shared" si="319"/>
        <v>0</v>
      </c>
      <c r="FH13" s="440"/>
      <c r="FI13" s="440"/>
      <c r="FK13" s="440"/>
      <c r="FL13" s="440"/>
      <c r="FM13" s="440"/>
      <c r="FN13" s="440"/>
      <c r="FO13" s="110">
        <f t="shared" si="320"/>
        <v>0</v>
      </c>
      <c r="FP13" s="440"/>
      <c r="FQ13" s="440"/>
      <c r="FR13" s="440"/>
      <c r="FS13" s="440"/>
      <c r="FT13" s="440"/>
      <c r="FU13" s="440"/>
      <c r="FV13" s="111">
        <f t="shared" si="321"/>
        <v>0</v>
      </c>
      <c r="FW13" s="440"/>
      <c r="FX13" s="440"/>
      <c r="FZ13" s="440"/>
      <c r="GA13" s="440"/>
      <c r="GB13" s="440"/>
      <c r="GC13" s="440"/>
      <c r="GD13" s="110">
        <f t="shared" si="322"/>
        <v>0</v>
      </c>
      <c r="GE13" s="440"/>
      <c r="GF13" s="440"/>
      <c r="GG13" s="440"/>
      <c r="GH13" s="440"/>
      <c r="GI13" s="440"/>
      <c r="GJ13" s="440"/>
      <c r="GK13" s="111">
        <f t="shared" si="323"/>
        <v>0</v>
      </c>
      <c r="GL13" s="440"/>
      <c r="GM13" s="440"/>
      <c r="GO13" s="440"/>
      <c r="GP13" s="440"/>
      <c r="GQ13" s="440"/>
      <c r="GR13" s="440"/>
      <c r="GS13" s="110">
        <f t="shared" si="324"/>
        <v>0</v>
      </c>
      <c r="GT13" s="440"/>
      <c r="GU13" s="440"/>
      <c r="GV13" s="440"/>
      <c r="GW13" s="440"/>
      <c r="GX13" s="440"/>
      <c r="GY13" s="440"/>
      <c r="GZ13" s="111">
        <f t="shared" si="325"/>
        <v>0</v>
      </c>
      <c r="HA13" s="440"/>
      <c r="HB13" s="440"/>
      <c r="HD13" s="440"/>
      <c r="HE13" s="440"/>
      <c r="HF13" s="440"/>
      <c r="HG13" s="440"/>
      <c r="HH13" s="110">
        <f t="shared" si="326"/>
        <v>0</v>
      </c>
      <c r="HI13" s="440"/>
      <c r="HJ13" s="440"/>
      <c r="HK13" s="440"/>
      <c r="HL13" s="440"/>
      <c r="HM13" s="440"/>
      <c r="HN13" s="440"/>
      <c r="HO13" s="111">
        <f t="shared" si="327"/>
        <v>0</v>
      </c>
      <c r="HP13" s="440"/>
      <c r="HQ13" s="440"/>
      <c r="HS13" s="440"/>
      <c r="HT13" s="440"/>
      <c r="HU13" s="440"/>
      <c r="HV13" s="440"/>
      <c r="HW13" s="110">
        <f t="shared" si="328"/>
        <v>0</v>
      </c>
      <c r="HX13" s="440"/>
      <c r="HY13" s="440"/>
      <c r="HZ13" s="440"/>
      <c r="IA13" s="440"/>
      <c r="IB13" s="440"/>
      <c r="IC13" s="440"/>
      <c r="ID13" s="111">
        <f t="shared" si="329"/>
        <v>0</v>
      </c>
      <c r="IE13" s="440"/>
      <c r="IF13" s="440"/>
      <c r="IH13" s="440"/>
      <c r="II13" s="440"/>
      <c r="IJ13" s="440"/>
      <c r="IK13" s="440"/>
      <c r="IL13" s="110">
        <f t="shared" si="330"/>
        <v>0</v>
      </c>
      <c r="IM13" s="440"/>
      <c r="IN13" s="440"/>
      <c r="IO13" s="440"/>
      <c r="IP13" s="440"/>
      <c r="IQ13" s="440"/>
      <c r="IR13" s="440"/>
      <c r="IS13" s="111">
        <f t="shared" si="331"/>
        <v>0</v>
      </c>
      <c r="IT13" s="440"/>
      <c r="IU13" s="440"/>
      <c r="IW13" s="440"/>
      <c r="IX13" s="440"/>
      <c r="IY13" s="440"/>
      <c r="IZ13" s="440"/>
      <c r="JA13" s="110">
        <f t="shared" si="332"/>
        <v>0</v>
      </c>
      <c r="JB13" s="440"/>
      <c r="JC13" s="440"/>
      <c r="JD13" s="440"/>
      <c r="JE13" s="440"/>
      <c r="JF13" s="440"/>
      <c r="JG13" s="440"/>
      <c r="JH13" s="111">
        <f t="shared" si="333"/>
        <v>0</v>
      </c>
      <c r="JI13" s="440"/>
      <c r="JJ13" s="440"/>
      <c r="JL13" s="440"/>
      <c r="JM13" s="440"/>
      <c r="JN13" s="440"/>
      <c r="JO13" s="440"/>
      <c r="JP13" s="110">
        <f t="shared" si="334"/>
        <v>0</v>
      </c>
      <c r="JQ13" s="440"/>
      <c r="JR13" s="440"/>
      <c r="JS13" s="440"/>
      <c r="JT13" s="440"/>
      <c r="JU13" s="440"/>
      <c r="JV13" s="440"/>
      <c r="JW13" s="111">
        <f t="shared" si="335"/>
        <v>0</v>
      </c>
      <c r="JX13" s="440"/>
      <c r="JY13" s="440"/>
      <c r="KA13" s="440"/>
      <c r="KB13" s="440"/>
      <c r="KC13" s="440"/>
      <c r="KD13" s="440"/>
      <c r="KE13" s="110">
        <f t="shared" si="336"/>
        <v>0</v>
      </c>
      <c r="KF13" s="440"/>
      <c r="KG13" s="440"/>
      <c r="KH13" s="440"/>
      <c r="KI13" s="440"/>
      <c r="KJ13" s="440"/>
      <c r="KK13" s="440"/>
      <c r="KL13" s="111">
        <f t="shared" si="337"/>
        <v>0</v>
      </c>
      <c r="KM13" s="440"/>
      <c r="KN13" s="440"/>
      <c r="KP13" s="440"/>
      <c r="KQ13" s="440"/>
      <c r="KR13" s="440"/>
      <c r="KS13" s="440"/>
      <c r="KT13" s="110">
        <f t="shared" si="338"/>
        <v>0</v>
      </c>
      <c r="KU13" s="440"/>
      <c r="KV13" s="440"/>
      <c r="KW13" s="440"/>
      <c r="KX13" s="440"/>
      <c r="KY13" s="440"/>
      <c r="KZ13" s="440"/>
      <c r="LA13" s="111">
        <f t="shared" si="339"/>
        <v>0</v>
      </c>
      <c r="LB13" s="440"/>
      <c r="LC13" s="440"/>
      <c r="LE13" s="440"/>
      <c r="LF13" s="440"/>
      <c r="LG13" s="440"/>
      <c r="LH13" s="440"/>
      <c r="LI13" s="110">
        <f t="shared" si="340"/>
        <v>0</v>
      </c>
      <c r="LJ13" s="440"/>
      <c r="LK13" s="440"/>
      <c r="LL13" s="440"/>
      <c r="LM13" s="440"/>
      <c r="LN13" s="440"/>
      <c r="LO13" s="440"/>
      <c r="LP13" s="111">
        <f t="shared" si="341"/>
        <v>0</v>
      </c>
      <c r="LQ13" s="440"/>
      <c r="LR13" s="440"/>
      <c r="LT13" s="440"/>
      <c r="LU13" s="440"/>
      <c r="LV13" s="440"/>
      <c r="LW13" s="440"/>
      <c r="LX13" s="110">
        <f t="shared" si="342"/>
        <v>0</v>
      </c>
      <c r="LY13" s="440"/>
      <c r="LZ13" s="440"/>
      <c r="MA13" s="440"/>
      <c r="MB13" s="440"/>
      <c r="MC13" s="440"/>
      <c r="MD13" s="440"/>
      <c r="ME13" s="111">
        <f t="shared" si="343"/>
        <v>0</v>
      </c>
      <c r="MF13" s="440"/>
      <c r="MG13" s="440"/>
      <c r="MI13" s="440"/>
      <c r="MJ13" s="440"/>
      <c r="MK13" s="440"/>
      <c r="ML13" s="440"/>
      <c r="MM13" s="110">
        <f t="shared" si="344"/>
        <v>0</v>
      </c>
      <c r="MN13" s="440"/>
      <c r="MO13" s="440"/>
      <c r="MP13" s="440"/>
      <c r="MQ13" s="440"/>
      <c r="MR13" s="440"/>
      <c r="MS13" s="440"/>
      <c r="MT13" s="111">
        <f t="shared" si="345"/>
        <v>0</v>
      </c>
      <c r="MU13" s="440"/>
      <c r="MV13" s="440"/>
      <c r="MX13" s="440"/>
      <c r="MY13" s="440"/>
      <c r="MZ13" s="440"/>
      <c r="NA13" s="440"/>
      <c r="NB13" s="110">
        <f t="shared" si="346"/>
        <v>0</v>
      </c>
      <c r="NC13" s="440"/>
      <c r="ND13" s="440"/>
      <c r="NE13" s="440"/>
      <c r="NF13" s="440"/>
      <c r="NG13" s="440"/>
      <c r="NH13" s="440"/>
      <c r="NI13" s="111">
        <f t="shared" si="347"/>
        <v>0</v>
      </c>
      <c r="NJ13" s="440"/>
      <c r="NK13" s="440"/>
      <c r="NM13" s="440"/>
      <c r="NN13" s="440"/>
      <c r="NO13" s="440"/>
      <c r="NP13" s="440"/>
      <c r="NQ13" s="110">
        <f t="shared" si="348"/>
        <v>0</v>
      </c>
      <c r="NR13" s="440"/>
      <c r="NS13" s="440"/>
      <c r="NT13" s="440"/>
      <c r="NU13" s="440"/>
      <c r="NV13" s="440"/>
      <c r="NW13" s="440"/>
      <c r="NX13" s="111">
        <f t="shared" si="349"/>
        <v>0</v>
      </c>
      <c r="NY13" s="440"/>
      <c r="NZ13" s="440"/>
      <c r="OB13" s="440"/>
      <c r="OC13" s="440"/>
      <c r="OD13" s="440"/>
      <c r="OE13" s="440"/>
      <c r="OF13" s="110">
        <f t="shared" si="350"/>
        <v>0</v>
      </c>
      <c r="OG13" s="440"/>
      <c r="OH13" s="440"/>
      <c r="OI13" s="440"/>
      <c r="OJ13" s="440"/>
      <c r="OK13" s="440"/>
      <c r="OL13" s="440"/>
      <c r="OM13" s="111">
        <f t="shared" si="351"/>
        <v>0</v>
      </c>
      <c r="ON13" s="440"/>
      <c r="OO13" s="440"/>
      <c r="OQ13" s="440"/>
      <c r="OR13" s="440"/>
      <c r="OS13" s="440"/>
      <c r="OT13" s="440"/>
      <c r="OU13" s="110">
        <f t="shared" si="352"/>
        <v>0</v>
      </c>
      <c r="OV13" s="440"/>
      <c r="OW13" s="440"/>
      <c r="OX13" s="440"/>
      <c r="OY13" s="440"/>
      <c r="OZ13" s="440"/>
      <c r="PA13" s="440"/>
      <c r="PB13" s="111">
        <f t="shared" si="353"/>
        <v>0</v>
      </c>
      <c r="PC13" s="440"/>
      <c r="PD13" s="440"/>
      <c r="PF13" s="440"/>
      <c r="PG13" s="440"/>
      <c r="PH13" s="440"/>
      <c r="PI13" s="440"/>
      <c r="PJ13" s="110">
        <f t="shared" si="354"/>
        <v>0</v>
      </c>
      <c r="PK13" s="440"/>
      <c r="PL13" s="440"/>
      <c r="PM13" s="440"/>
      <c r="PN13" s="440"/>
      <c r="PO13" s="440"/>
      <c r="PP13" s="440"/>
      <c r="PQ13" s="111">
        <f t="shared" si="355"/>
        <v>0</v>
      </c>
      <c r="PR13" s="440"/>
      <c r="PS13" s="440"/>
      <c r="PU13" s="440"/>
      <c r="PV13" s="440"/>
      <c r="PW13" s="440"/>
      <c r="PX13" s="440"/>
      <c r="PY13" s="110">
        <f t="shared" si="356"/>
        <v>0</v>
      </c>
      <c r="PZ13" s="440"/>
      <c r="QA13" s="440"/>
      <c r="QB13" s="440"/>
      <c r="QC13" s="440"/>
      <c r="QD13" s="440"/>
      <c r="QE13" s="440"/>
      <c r="QF13" s="111">
        <f t="shared" si="357"/>
        <v>0</v>
      </c>
      <c r="QG13" s="440"/>
      <c r="QH13" s="440"/>
      <c r="QJ13" s="440"/>
      <c r="QK13" s="440"/>
      <c r="QL13" s="440"/>
      <c r="QM13" s="440"/>
      <c r="QN13" s="110">
        <f t="shared" si="358"/>
        <v>0</v>
      </c>
      <c r="QO13" s="440"/>
      <c r="QP13" s="440"/>
      <c r="QQ13" s="440"/>
      <c r="QR13" s="440"/>
      <c r="QS13" s="440"/>
      <c r="QT13" s="440"/>
      <c r="QU13" s="111">
        <f t="shared" si="359"/>
        <v>0</v>
      </c>
      <c r="QV13" s="440"/>
      <c r="QW13" s="440"/>
      <c r="QY13" s="440"/>
      <c r="QZ13" s="440"/>
      <c r="RA13" s="440"/>
      <c r="RB13" s="440"/>
      <c r="RC13" s="110">
        <f t="shared" si="360"/>
        <v>0</v>
      </c>
      <c r="RD13" s="440"/>
      <c r="RE13" s="440"/>
      <c r="RF13" s="440"/>
      <c r="RG13" s="440"/>
      <c r="RH13" s="440"/>
      <c r="RI13" s="440"/>
      <c r="RJ13" s="111">
        <f t="shared" si="361"/>
        <v>0</v>
      </c>
      <c r="RK13" s="440"/>
      <c r="RL13" s="440"/>
      <c r="RN13" s="440"/>
      <c r="RO13" s="440"/>
      <c r="RP13" s="440"/>
      <c r="RQ13" s="440"/>
      <c r="RR13" s="110">
        <f t="shared" si="362"/>
        <v>0</v>
      </c>
      <c r="RS13" s="440"/>
      <c r="RT13" s="440"/>
      <c r="RU13" s="440"/>
      <c r="RV13" s="440"/>
      <c r="RW13" s="440"/>
      <c r="RX13" s="440"/>
      <c r="RY13" s="111">
        <f t="shared" si="363"/>
        <v>0</v>
      </c>
      <c r="RZ13" s="440"/>
      <c r="SA13" s="440"/>
      <c r="SC13" s="440"/>
      <c r="SD13" s="440"/>
      <c r="SE13" s="440"/>
      <c r="SF13" s="440"/>
      <c r="SG13" s="110">
        <f t="shared" si="364"/>
        <v>0</v>
      </c>
      <c r="SH13" s="440"/>
      <c r="SI13" s="440"/>
      <c r="SJ13" s="440"/>
      <c r="SK13" s="440"/>
      <c r="SL13" s="440"/>
      <c r="SM13" s="440"/>
      <c r="SN13" s="111">
        <f t="shared" si="365"/>
        <v>0</v>
      </c>
      <c r="SO13" s="440"/>
      <c r="SP13" s="440"/>
      <c r="SR13" s="440"/>
      <c r="SS13" s="440"/>
      <c r="ST13" s="440"/>
      <c r="SU13" s="440"/>
      <c r="SV13" s="110">
        <f t="shared" si="366"/>
        <v>0</v>
      </c>
      <c r="SW13" s="440"/>
      <c r="SX13" s="440"/>
      <c r="SY13" s="440"/>
      <c r="SZ13" s="440"/>
      <c r="TA13" s="440"/>
      <c r="TB13" s="440"/>
      <c r="TC13" s="111">
        <f t="shared" si="367"/>
        <v>0</v>
      </c>
      <c r="TD13" s="440"/>
      <c r="TE13" s="440"/>
      <c r="TG13" s="440"/>
      <c r="TH13" s="440"/>
      <c r="TI13" s="440"/>
      <c r="TJ13" s="440"/>
      <c r="TK13" s="110">
        <f t="shared" si="368"/>
        <v>0</v>
      </c>
      <c r="TL13" s="440"/>
      <c r="TM13" s="440"/>
      <c r="TN13" s="440"/>
      <c r="TO13" s="440"/>
      <c r="TP13" s="440"/>
      <c r="TQ13" s="440"/>
      <c r="TR13" s="111">
        <f t="shared" si="369"/>
        <v>0</v>
      </c>
      <c r="TS13" s="440"/>
      <c r="TT13" s="440"/>
      <c r="TV13" s="440"/>
      <c r="TW13" s="440"/>
      <c r="TX13" s="440"/>
      <c r="TY13" s="440"/>
      <c r="TZ13" s="110">
        <f t="shared" si="370"/>
        <v>0</v>
      </c>
      <c r="UA13" s="440"/>
      <c r="UB13" s="440"/>
      <c r="UC13" s="440"/>
      <c r="UD13" s="440"/>
      <c r="UE13" s="440"/>
      <c r="UF13" s="440"/>
      <c r="UG13" s="111">
        <f t="shared" si="371"/>
        <v>0</v>
      </c>
      <c r="UH13" s="440"/>
      <c r="UI13" s="440"/>
      <c r="UK13" s="440"/>
      <c r="UL13" s="440"/>
      <c r="UM13" s="440"/>
      <c r="UN13" s="440"/>
      <c r="UO13" s="110">
        <f t="shared" si="372"/>
        <v>0</v>
      </c>
      <c r="UP13" s="440"/>
      <c r="UQ13" s="440"/>
      <c r="UR13" s="440"/>
      <c r="US13" s="440"/>
      <c r="UT13" s="440"/>
      <c r="UU13" s="440"/>
      <c r="UV13" s="111">
        <f t="shared" si="373"/>
        <v>0</v>
      </c>
      <c r="UW13" s="440"/>
      <c r="UX13" s="440"/>
      <c r="UZ13" s="440"/>
      <c r="VA13" s="440"/>
      <c r="VB13" s="440"/>
      <c r="VC13" s="440"/>
      <c r="VD13" s="110">
        <f t="shared" si="374"/>
        <v>0</v>
      </c>
      <c r="VE13" s="440"/>
      <c r="VF13" s="440"/>
      <c r="VG13" s="440"/>
      <c r="VH13" s="440"/>
      <c r="VI13" s="440"/>
      <c r="VJ13" s="440"/>
      <c r="VK13" s="111">
        <f t="shared" si="375"/>
        <v>0</v>
      </c>
      <c r="VL13" s="440"/>
      <c r="VM13" s="440"/>
      <c r="VO13" s="440"/>
      <c r="VP13" s="440"/>
      <c r="VQ13" s="440"/>
      <c r="VR13" s="440"/>
      <c r="VS13" s="110">
        <f t="shared" si="376"/>
        <v>0</v>
      </c>
      <c r="VT13" s="440"/>
      <c r="VU13" s="440"/>
      <c r="VV13" s="440"/>
      <c r="VW13" s="440"/>
      <c r="VX13" s="440"/>
      <c r="VY13" s="440"/>
      <c r="VZ13" s="111">
        <f t="shared" si="377"/>
        <v>0</v>
      </c>
      <c r="WA13" s="440"/>
      <c r="WB13" s="440"/>
      <c r="WD13" s="440"/>
      <c r="WE13" s="440"/>
      <c r="WF13" s="440"/>
      <c r="WG13" s="440"/>
      <c r="WH13" s="110">
        <f t="shared" si="378"/>
        <v>0</v>
      </c>
      <c r="WI13" s="440"/>
      <c r="WJ13" s="440"/>
      <c r="WK13" s="440"/>
      <c r="WL13" s="440"/>
      <c r="WM13" s="440"/>
      <c r="WN13" s="440"/>
      <c r="WO13" s="111">
        <f t="shared" si="379"/>
        <v>0</v>
      </c>
      <c r="WP13" s="440"/>
      <c r="WQ13" s="440"/>
      <c r="WS13" s="440"/>
      <c r="WT13" s="440"/>
      <c r="WU13" s="440"/>
      <c r="WV13" s="440"/>
      <c r="WW13" s="110">
        <f t="shared" si="380"/>
        <v>0</v>
      </c>
      <c r="WX13" s="440"/>
      <c r="WY13" s="440"/>
      <c r="WZ13" s="440"/>
      <c r="XA13" s="440"/>
      <c r="XB13" s="440"/>
      <c r="XC13" s="440"/>
      <c r="XD13" s="111">
        <f t="shared" si="381"/>
        <v>0</v>
      </c>
      <c r="XE13" s="440"/>
      <c r="XF13" s="440"/>
      <c r="XH13" s="440"/>
      <c r="XI13" s="440"/>
      <c r="XJ13" s="440"/>
      <c r="XK13" s="440"/>
      <c r="XL13" s="110">
        <f t="shared" si="382"/>
        <v>0</v>
      </c>
      <c r="XM13" s="440"/>
      <c r="XN13" s="440"/>
      <c r="XO13" s="440"/>
      <c r="XP13" s="440"/>
      <c r="XQ13" s="440"/>
      <c r="XR13" s="440"/>
      <c r="XS13" s="111">
        <f t="shared" si="383"/>
        <v>0</v>
      </c>
      <c r="XT13" s="440"/>
      <c r="XU13" s="440"/>
      <c r="XW13" s="440"/>
      <c r="XX13" s="440"/>
      <c r="XY13" s="440"/>
      <c r="XZ13" s="440"/>
      <c r="YA13" s="110">
        <f t="shared" si="384"/>
        <v>0</v>
      </c>
      <c r="YB13" s="440"/>
      <c r="YC13" s="440"/>
      <c r="YD13" s="440"/>
      <c r="YE13" s="440"/>
      <c r="YF13" s="440"/>
      <c r="YG13" s="440"/>
      <c r="YH13" s="111">
        <f t="shared" si="385"/>
        <v>0</v>
      </c>
      <c r="YI13" s="440"/>
      <c r="YJ13" s="440"/>
      <c r="YL13" s="440"/>
      <c r="YM13" s="440"/>
      <c r="YN13" s="440"/>
      <c r="YO13" s="440"/>
      <c r="YP13" s="110">
        <f t="shared" si="386"/>
        <v>0</v>
      </c>
      <c r="YQ13" s="440"/>
      <c r="YR13" s="440"/>
      <c r="YS13" s="440"/>
      <c r="YT13" s="440"/>
      <c r="YU13" s="440"/>
      <c r="YV13" s="440"/>
      <c r="YW13" s="111">
        <f t="shared" si="387"/>
        <v>0</v>
      </c>
      <c r="YX13" s="440"/>
      <c r="YY13" s="440"/>
      <c r="ZA13" s="440"/>
      <c r="ZB13" s="440"/>
      <c r="ZC13" s="440"/>
      <c r="ZD13" s="440"/>
      <c r="ZE13" s="110">
        <f t="shared" si="388"/>
        <v>0</v>
      </c>
      <c r="ZF13" s="440"/>
      <c r="ZG13" s="440"/>
      <c r="ZH13" s="440"/>
      <c r="ZI13" s="440"/>
      <c r="ZJ13" s="440"/>
      <c r="ZK13" s="440"/>
      <c r="ZL13" s="111">
        <f t="shared" si="389"/>
        <v>0</v>
      </c>
      <c r="ZM13" s="440"/>
      <c r="ZN13" s="440"/>
      <c r="ZP13" s="440"/>
      <c r="ZQ13" s="440"/>
      <c r="ZR13" s="440"/>
      <c r="ZS13" s="440"/>
      <c r="ZT13" s="110">
        <f t="shared" si="390"/>
        <v>0</v>
      </c>
      <c r="ZU13" s="440"/>
      <c r="ZV13" s="440"/>
      <c r="ZW13" s="440"/>
      <c r="ZX13" s="440"/>
      <c r="ZY13" s="440"/>
      <c r="ZZ13" s="440"/>
      <c r="AAA13" s="111">
        <f t="shared" si="391"/>
        <v>0</v>
      </c>
      <c r="AAB13" s="440"/>
      <c r="AAC13" s="440"/>
      <c r="AAE13" s="440"/>
      <c r="AAF13" s="440"/>
      <c r="AAG13" s="440"/>
      <c r="AAH13" s="440"/>
      <c r="AAI13" s="110">
        <f t="shared" si="392"/>
        <v>0</v>
      </c>
      <c r="AAJ13" s="440"/>
      <c r="AAK13" s="440"/>
      <c r="AAL13" s="440"/>
      <c r="AAM13" s="440"/>
      <c r="AAN13" s="440"/>
      <c r="AAO13" s="440"/>
      <c r="AAP13" s="111">
        <f t="shared" si="393"/>
        <v>0</v>
      </c>
      <c r="AAQ13" s="440"/>
      <c r="AAR13" s="440"/>
      <c r="AAT13" s="440"/>
      <c r="AAU13" s="440"/>
      <c r="AAV13" s="440"/>
      <c r="AAW13" s="440"/>
      <c r="AAX13" s="110">
        <f t="shared" si="394"/>
        <v>0</v>
      </c>
      <c r="AAY13" s="440"/>
      <c r="AAZ13" s="440"/>
      <c r="ABA13" s="440"/>
      <c r="ABB13" s="440"/>
      <c r="ABC13" s="440"/>
      <c r="ABD13" s="440"/>
      <c r="ABE13" s="111">
        <f t="shared" si="395"/>
        <v>0</v>
      </c>
      <c r="ABF13" s="440"/>
      <c r="ABG13" s="440"/>
      <c r="ABI13" s="440"/>
      <c r="ABJ13" s="440"/>
      <c r="ABK13" s="440"/>
      <c r="ABL13" s="440"/>
      <c r="ABM13" s="110">
        <f t="shared" si="396"/>
        <v>0</v>
      </c>
      <c r="ABN13" s="440"/>
      <c r="ABO13" s="440"/>
      <c r="ABP13" s="440"/>
      <c r="ABQ13" s="440"/>
      <c r="ABR13" s="440"/>
      <c r="ABS13" s="440"/>
      <c r="ABT13" s="111">
        <f t="shared" si="397"/>
        <v>0</v>
      </c>
      <c r="ABU13" s="440"/>
      <c r="ABV13" s="440"/>
      <c r="ABX13" s="440"/>
      <c r="ABY13" s="440"/>
      <c r="ABZ13" s="440"/>
      <c r="ACA13" s="440"/>
      <c r="ACB13" s="110">
        <f t="shared" si="398"/>
        <v>0</v>
      </c>
      <c r="ACC13" s="440"/>
      <c r="ACD13" s="440"/>
      <c r="ACE13" s="440"/>
      <c r="ACF13" s="440"/>
      <c r="ACG13" s="440"/>
      <c r="ACH13" s="440"/>
      <c r="ACI13" s="111">
        <f t="shared" si="399"/>
        <v>0</v>
      </c>
      <c r="ACJ13" s="440"/>
      <c r="ACK13" s="440"/>
      <c r="ACM13" s="440"/>
      <c r="ACN13" s="440"/>
      <c r="ACO13" s="440"/>
      <c r="ACP13" s="440"/>
      <c r="ACQ13" s="110">
        <f t="shared" si="400"/>
        <v>0</v>
      </c>
      <c r="ACR13" s="440"/>
      <c r="ACS13" s="440"/>
      <c r="ACT13" s="440"/>
      <c r="ACU13" s="440"/>
      <c r="ACV13" s="440"/>
      <c r="ACW13" s="440"/>
      <c r="ACX13" s="111">
        <f t="shared" si="401"/>
        <v>0</v>
      </c>
      <c r="ACY13" s="440"/>
      <c r="ACZ13" s="440"/>
      <c r="ADB13" s="440"/>
      <c r="ADC13" s="440"/>
      <c r="ADD13" s="440"/>
      <c r="ADE13" s="440"/>
      <c r="ADF13" s="110">
        <f t="shared" si="402"/>
        <v>0</v>
      </c>
      <c r="ADG13" s="440"/>
      <c r="ADH13" s="440"/>
      <c r="ADI13" s="440"/>
      <c r="ADJ13" s="440"/>
      <c r="ADK13" s="440"/>
      <c r="ADL13" s="440"/>
      <c r="ADM13" s="111">
        <f t="shared" si="403"/>
        <v>0</v>
      </c>
      <c r="ADN13" s="440"/>
      <c r="ADO13" s="440"/>
      <c r="ADQ13" s="440"/>
      <c r="ADR13" s="440"/>
      <c r="ADS13" s="440"/>
      <c r="ADT13" s="440"/>
      <c r="ADU13" s="110">
        <f t="shared" si="404"/>
        <v>0</v>
      </c>
      <c r="ADV13" s="440"/>
      <c r="ADW13" s="440"/>
      <c r="ADX13" s="440"/>
      <c r="ADY13" s="440"/>
      <c r="ADZ13" s="440"/>
      <c r="AEA13" s="440"/>
      <c r="AEB13" s="111">
        <f t="shared" si="405"/>
        <v>0</v>
      </c>
      <c r="AEC13" s="440"/>
      <c r="AED13" s="440"/>
      <c r="AEF13" s="440"/>
      <c r="AEG13" s="440"/>
      <c r="AEH13" s="440"/>
      <c r="AEI13" s="440"/>
      <c r="AEJ13" s="110">
        <f t="shared" si="406"/>
        <v>0</v>
      </c>
      <c r="AEK13" s="440"/>
      <c r="AEL13" s="440"/>
      <c r="AEM13" s="440"/>
      <c r="AEN13" s="440"/>
      <c r="AEO13" s="440"/>
      <c r="AEP13" s="440"/>
      <c r="AEQ13" s="111">
        <f t="shared" si="407"/>
        <v>0</v>
      </c>
      <c r="AER13" s="440"/>
      <c r="AES13" s="440"/>
      <c r="AEU13" s="440"/>
      <c r="AEV13" s="440"/>
      <c r="AEW13" s="440"/>
      <c r="AEX13" s="440"/>
      <c r="AEY13" s="110">
        <f t="shared" si="408"/>
        <v>0</v>
      </c>
      <c r="AEZ13" s="440"/>
      <c r="AFA13" s="440"/>
      <c r="AFB13" s="440"/>
      <c r="AFC13" s="440"/>
      <c r="AFD13" s="440"/>
      <c r="AFE13" s="440"/>
      <c r="AFF13" s="111">
        <f t="shared" si="409"/>
        <v>0</v>
      </c>
      <c r="AFG13" s="440"/>
      <c r="AFH13" s="440"/>
      <c r="AFJ13" s="440"/>
      <c r="AFK13" s="440"/>
      <c r="AFL13" s="440"/>
      <c r="AFM13" s="440"/>
      <c r="AFN13" s="110">
        <f t="shared" si="410"/>
        <v>0</v>
      </c>
      <c r="AFO13" s="440"/>
      <c r="AFP13" s="440"/>
      <c r="AFQ13" s="440"/>
      <c r="AFR13" s="440"/>
      <c r="AFS13" s="440"/>
      <c r="AFT13" s="440"/>
      <c r="AFU13" s="111">
        <f t="shared" si="411"/>
        <v>0</v>
      </c>
      <c r="AFV13" s="440"/>
      <c r="AFW13" s="440"/>
      <c r="AFY13" s="440"/>
      <c r="AFZ13" s="440"/>
      <c r="AGA13" s="440"/>
      <c r="AGB13" s="440"/>
      <c r="AGC13" s="110">
        <f t="shared" si="412"/>
        <v>0</v>
      </c>
      <c r="AGD13" s="440"/>
      <c r="AGE13" s="440"/>
      <c r="AGF13" s="440"/>
      <c r="AGG13" s="440"/>
      <c r="AGH13" s="440"/>
      <c r="AGI13" s="440"/>
      <c r="AGJ13" s="111">
        <f t="shared" si="413"/>
        <v>0</v>
      </c>
      <c r="AGK13" s="440"/>
      <c r="AGL13" s="440"/>
      <c r="AGN13" s="440"/>
      <c r="AGO13" s="440"/>
      <c r="AGP13" s="440"/>
      <c r="AGQ13" s="440"/>
      <c r="AGR13" s="110">
        <f t="shared" si="414"/>
        <v>0</v>
      </c>
      <c r="AGS13" s="440"/>
      <c r="AGT13" s="440"/>
      <c r="AGU13" s="440"/>
      <c r="AGV13" s="440"/>
      <c r="AGW13" s="440"/>
      <c r="AGX13" s="440"/>
      <c r="AGY13" s="111">
        <f t="shared" si="415"/>
        <v>0</v>
      </c>
      <c r="AGZ13" s="440"/>
      <c r="AHA13" s="440"/>
      <c r="AHC13" s="440"/>
      <c r="AHD13" s="440"/>
      <c r="AHE13" s="440"/>
      <c r="AHF13" s="440"/>
      <c r="AHG13" s="110">
        <f t="shared" si="416"/>
        <v>0</v>
      </c>
      <c r="AHH13" s="440"/>
      <c r="AHI13" s="440"/>
      <c r="AHJ13" s="440"/>
      <c r="AHK13" s="440"/>
      <c r="AHL13" s="440"/>
      <c r="AHM13" s="440"/>
      <c r="AHN13" s="111">
        <f t="shared" si="417"/>
        <v>0</v>
      </c>
      <c r="AHO13" s="440"/>
      <c r="AHP13" s="440"/>
      <c r="AHR13" s="440"/>
      <c r="AHS13" s="440"/>
      <c r="AHT13" s="440"/>
      <c r="AHU13" s="440"/>
      <c r="AHV13" s="110">
        <f t="shared" si="418"/>
        <v>0</v>
      </c>
      <c r="AHW13" s="440"/>
      <c r="AHX13" s="440"/>
      <c r="AHY13" s="440"/>
      <c r="AHZ13" s="440"/>
      <c r="AIA13" s="440"/>
      <c r="AIB13" s="440"/>
      <c r="AIC13" s="111">
        <f t="shared" si="419"/>
        <v>0</v>
      </c>
      <c r="AID13" s="440"/>
      <c r="AIE13" s="440"/>
    </row>
    <row r="14" spans="1:915" s="31" customFormat="1" x14ac:dyDescent="0.3">
      <c r="A14" s="33" t="s">
        <v>134</v>
      </c>
      <c r="B14" s="34" t="s">
        <v>139</v>
      </c>
      <c r="C14" s="439"/>
      <c r="D14" s="440"/>
      <c r="E14" s="440"/>
      <c r="F14" s="440"/>
      <c r="G14" s="110">
        <f t="shared" si="120"/>
        <v>0</v>
      </c>
      <c r="H14" s="440"/>
      <c r="I14" s="440"/>
      <c r="J14" s="440"/>
      <c r="K14" s="440"/>
      <c r="L14" s="440"/>
      <c r="M14" s="440"/>
      <c r="N14" s="111">
        <f t="shared" si="181"/>
        <v>0</v>
      </c>
      <c r="O14" s="440"/>
      <c r="P14" s="440"/>
      <c r="Q14" s="440"/>
      <c r="R14" s="440"/>
      <c r="S14" s="440"/>
      <c r="T14" s="440"/>
      <c r="U14" s="110">
        <f t="shared" si="121"/>
        <v>0</v>
      </c>
      <c r="V14" s="440"/>
      <c r="W14" s="440"/>
      <c r="X14" s="440"/>
      <c r="Y14" s="440"/>
      <c r="Z14" s="440"/>
      <c r="AA14" s="440"/>
      <c r="AB14" s="111">
        <f t="shared" si="182"/>
        <v>0</v>
      </c>
      <c r="AC14" s="440"/>
      <c r="AD14" s="440"/>
      <c r="AE14" s="190"/>
      <c r="AF14" s="440"/>
      <c r="AG14" s="440"/>
      <c r="AH14" s="440"/>
      <c r="AI14" s="440"/>
      <c r="AJ14" s="110">
        <f t="shared" si="302"/>
        <v>0</v>
      </c>
      <c r="AK14" s="440"/>
      <c r="AL14" s="440"/>
      <c r="AM14" s="440"/>
      <c r="AN14" s="440"/>
      <c r="AO14" s="440"/>
      <c r="AP14" s="440"/>
      <c r="AQ14" s="111">
        <f t="shared" si="303"/>
        <v>0</v>
      </c>
      <c r="AR14" s="440"/>
      <c r="AS14" s="440"/>
      <c r="AU14" s="440"/>
      <c r="AV14" s="440"/>
      <c r="AW14" s="440"/>
      <c r="AX14" s="440"/>
      <c r="AY14" s="110">
        <f t="shared" si="304"/>
        <v>0</v>
      </c>
      <c r="AZ14" s="440"/>
      <c r="BA14" s="440"/>
      <c r="BB14" s="440"/>
      <c r="BC14" s="440"/>
      <c r="BD14" s="440"/>
      <c r="BE14" s="440"/>
      <c r="BF14" s="111">
        <f t="shared" si="305"/>
        <v>0</v>
      </c>
      <c r="BG14" s="440"/>
      <c r="BH14" s="440"/>
      <c r="BJ14" s="440"/>
      <c r="BK14" s="440"/>
      <c r="BL14" s="440"/>
      <c r="BM14" s="440"/>
      <c r="BN14" s="110">
        <f t="shared" si="306"/>
        <v>0</v>
      </c>
      <c r="BO14" s="440"/>
      <c r="BP14" s="440"/>
      <c r="BQ14" s="440"/>
      <c r="BR14" s="440"/>
      <c r="BS14" s="440"/>
      <c r="BT14" s="440"/>
      <c r="BU14" s="111">
        <f t="shared" si="307"/>
        <v>0</v>
      </c>
      <c r="BV14" s="440"/>
      <c r="BW14" s="440"/>
      <c r="BY14" s="440"/>
      <c r="BZ14" s="440"/>
      <c r="CA14" s="440"/>
      <c r="CB14" s="440"/>
      <c r="CC14" s="110">
        <f t="shared" si="308"/>
        <v>0</v>
      </c>
      <c r="CD14" s="440"/>
      <c r="CE14" s="440"/>
      <c r="CF14" s="440"/>
      <c r="CG14" s="440"/>
      <c r="CH14" s="440"/>
      <c r="CI14" s="440"/>
      <c r="CJ14" s="111">
        <f t="shared" si="309"/>
        <v>0</v>
      </c>
      <c r="CK14" s="440"/>
      <c r="CL14" s="440"/>
      <c r="CN14" s="440"/>
      <c r="CO14" s="440"/>
      <c r="CP14" s="440"/>
      <c r="CQ14" s="440"/>
      <c r="CR14" s="110">
        <f t="shared" si="310"/>
        <v>0</v>
      </c>
      <c r="CS14" s="440"/>
      <c r="CT14" s="440"/>
      <c r="CU14" s="440"/>
      <c r="CV14" s="440"/>
      <c r="CW14" s="440"/>
      <c r="CX14" s="440"/>
      <c r="CY14" s="111">
        <f t="shared" si="311"/>
        <v>0</v>
      </c>
      <c r="CZ14" s="440"/>
      <c r="DA14" s="440"/>
      <c r="DC14" s="440"/>
      <c r="DD14" s="440"/>
      <c r="DE14" s="440"/>
      <c r="DF14" s="440"/>
      <c r="DG14" s="110">
        <f t="shared" si="312"/>
        <v>0</v>
      </c>
      <c r="DH14" s="440"/>
      <c r="DI14" s="440"/>
      <c r="DJ14" s="440"/>
      <c r="DK14" s="440"/>
      <c r="DL14" s="440"/>
      <c r="DM14" s="440"/>
      <c r="DN14" s="111">
        <f t="shared" si="313"/>
        <v>0</v>
      </c>
      <c r="DO14" s="440"/>
      <c r="DP14" s="440"/>
      <c r="DR14" s="440"/>
      <c r="DS14" s="440"/>
      <c r="DT14" s="440"/>
      <c r="DU14" s="440"/>
      <c r="DV14" s="110">
        <f t="shared" si="314"/>
        <v>0</v>
      </c>
      <c r="DW14" s="440"/>
      <c r="DX14" s="440"/>
      <c r="DY14" s="440"/>
      <c r="DZ14" s="440"/>
      <c r="EA14" s="440"/>
      <c r="EB14" s="440"/>
      <c r="EC14" s="111">
        <f t="shared" si="315"/>
        <v>0</v>
      </c>
      <c r="ED14" s="440"/>
      <c r="EE14" s="440"/>
      <c r="EG14" s="440"/>
      <c r="EH14" s="440"/>
      <c r="EI14" s="440"/>
      <c r="EJ14" s="440"/>
      <c r="EK14" s="110">
        <f t="shared" si="316"/>
        <v>0</v>
      </c>
      <c r="EL14" s="440"/>
      <c r="EM14" s="440"/>
      <c r="EN14" s="440"/>
      <c r="EO14" s="440"/>
      <c r="EP14" s="440"/>
      <c r="EQ14" s="440"/>
      <c r="ER14" s="111">
        <f t="shared" si="317"/>
        <v>0</v>
      </c>
      <c r="ES14" s="440"/>
      <c r="ET14" s="440"/>
      <c r="EV14" s="440"/>
      <c r="EW14" s="440"/>
      <c r="EX14" s="440"/>
      <c r="EY14" s="440"/>
      <c r="EZ14" s="110">
        <f t="shared" si="318"/>
        <v>0</v>
      </c>
      <c r="FA14" s="440"/>
      <c r="FB14" s="440"/>
      <c r="FC14" s="440"/>
      <c r="FD14" s="440"/>
      <c r="FE14" s="440"/>
      <c r="FF14" s="440"/>
      <c r="FG14" s="111">
        <f t="shared" si="319"/>
        <v>0</v>
      </c>
      <c r="FH14" s="440"/>
      <c r="FI14" s="440"/>
      <c r="FK14" s="440"/>
      <c r="FL14" s="440"/>
      <c r="FM14" s="440"/>
      <c r="FN14" s="440"/>
      <c r="FO14" s="110">
        <f t="shared" si="320"/>
        <v>0</v>
      </c>
      <c r="FP14" s="440"/>
      <c r="FQ14" s="440"/>
      <c r="FR14" s="440"/>
      <c r="FS14" s="440"/>
      <c r="FT14" s="440"/>
      <c r="FU14" s="440"/>
      <c r="FV14" s="111">
        <f t="shared" si="321"/>
        <v>0</v>
      </c>
      <c r="FW14" s="440"/>
      <c r="FX14" s="440"/>
      <c r="FZ14" s="440"/>
      <c r="GA14" s="440"/>
      <c r="GB14" s="440"/>
      <c r="GC14" s="440"/>
      <c r="GD14" s="110">
        <f t="shared" si="322"/>
        <v>0</v>
      </c>
      <c r="GE14" s="440"/>
      <c r="GF14" s="440"/>
      <c r="GG14" s="440"/>
      <c r="GH14" s="440"/>
      <c r="GI14" s="440"/>
      <c r="GJ14" s="440"/>
      <c r="GK14" s="111">
        <f t="shared" si="323"/>
        <v>0</v>
      </c>
      <c r="GL14" s="440"/>
      <c r="GM14" s="440"/>
      <c r="GO14" s="440"/>
      <c r="GP14" s="440"/>
      <c r="GQ14" s="440"/>
      <c r="GR14" s="440"/>
      <c r="GS14" s="110">
        <f t="shared" si="324"/>
        <v>0</v>
      </c>
      <c r="GT14" s="440"/>
      <c r="GU14" s="440"/>
      <c r="GV14" s="440"/>
      <c r="GW14" s="440"/>
      <c r="GX14" s="440"/>
      <c r="GY14" s="440"/>
      <c r="GZ14" s="111">
        <f t="shared" si="325"/>
        <v>0</v>
      </c>
      <c r="HA14" s="440"/>
      <c r="HB14" s="440"/>
      <c r="HD14" s="440"/>
      <c r="HE14" s="440"/>
      <c r="HF14" s="440"/>
      <c r="HG14" s="440"/>
      <c r="HH14" s="110">
        <f t="shared" si="326"/>
        <v>0</v>
      </c>
      <c r="HI14" s="440"/>
      <c r="HJ14" s="440"/>
      <c r="HK14" s="440"/>
      <c r="HL14" s="440"/>
      <c r="HM14" s="440"/>
      <c r="HN14" s="440"/>
      <c r="HO14" s="111">
        <f t="shared" si="327"/>
        <v>0</v>
      </c>
      <c r="HP14" s="440"/>
      <c r="HQ14" s="440"/>
      <c r="HS14" s="440"/>
      <c r="HT14" s="440"/>
      <c r="HU14" s="440"/>
      <c r="HV14" s="440"/>
      <c r="HW14" s="110">
        <f t="shared" si="328"/>
        <v>0</v>
      </c>
      <c r="HX14" s="440"/>
      <c r="HY14" s="440"/>
      <c r="HZ14" s="440"/>
      <c r="IA14" s="440"/>
      <c r="IB14" s="440"/>
      <c r="IC14" s="440"/>
      <c r="ID14" s="111">
        <f t="shared" si="329"/>
        <v>0</v>
      </c>
      <c r="IE14" s="440"/>
      <c r="IF14" s="440"/>
      <c r="IH14" s="440"/>
      <c r="II14" s="440"/>
      <c r="IJ14" s="440"/>
      <c r="IK14" s="440"/>
      <c r="IL14" s="110">
        <f t="shared" si="330"/>
        <v>0</v>
      </c>
      <c r="IM14" s="440"/>
      <c r="IN14" s="440"/>
      <c r="IO14" s="440"/>
      <c r="IP14" s="440"/>
      <c r="IQ14" s="440"/>
      <c r="IR14" s="440"/>
      <c r="IS14" s="111">
        <f t="shared" si="331"/>
        <v>0</v>
      </c>
      <c r="IT14" s="440"/>
      <c r="IU14" s="440"/>
      <c r="IW14" s="440"/>
      <c r="IX14" s="440"/>
      <c r="IY14" s="440"/>
      <c r="IZ14" s="440"/>
      <c r="JA14" s="110">
        <f t="shared" si="332"/>
        <v>0</v>
      </c>
      <c r="JB14" s="440"/>
      <c r="JC14" s="440"/>
      <c r="JD14" s="440"/>
      <c r="JE14" s="440"/>
      <c r="JF14" s="440"/>
      <c r="JG14" s="440"/>
      <c r="JH14" s="111">
        <f t="shared" si="333"/>
        <v>0</v>
      </c>
      <c r="JI14" s="440"/>
      <c r="JJ14" s="440"/>
      <c r="JL14" s="440"/>
      <c r="JM14" s="440"/>
      <c r="JN14" s="440"/>
      <c r="JO14" s="440"/>
      <c r="JP14" s="110">
        <f t="shared" si="334"/>
        <v>0</v>
      </c>
      <c r="JQ14" s="440"/>
      <c r="JR14" s="440"/>
      <c r="JS14" s="440"/>
      <c r="JT14" s="440"/>
      <c r="JU14" s="440"/>
      <c r="JV14" s="440"/>
      <c r="JW14" s="111">
        <f t="shared" si="335"/>
        <v>0</v>
      </c>
      <c r="JX14" s="440"/>
      <c r="JY14" s="440"/>
      <c r="KA14" s="440"/>
      <c r="KB14" s="440"/>
      <c r="KC14" s="440"/>
      <c r="KD14" s="440"/>
      <c r="KE14" s="110">
        <f t="shared" si="336"/>
        <v>0</v>
      </c>
      <c r="KF14" s="440"/>
      <c r="KG14" s="440"/>
      <c r="KH14" s="440"/>
      <c r="KI14" s="440"/>
      <c r="KJ14" s="440"/>
      <c r="KK14" s="440"/>
      <c r="KL14" s="111">
        <f t="shared" si="337"/>
        <v>0</v>
      </c>
      <c r="KM14" s="440"/>
      <c r="KN14" s="440"/>
      <c r="KP14" s="440"/>
      <c r="KQ14" s="440"/>
      <c r="KR14" s="440"/>
      <c r="KS14" s="440"/>
      <c r="KT14" s="110">
        <f t="shared" si="338"/>
        <v>0</v>
      </c>
      <c r="KU14" s="440"/>
      <c r="KV14" s="440"/>
      <c r="KW14" s="440"/>
      <c r="KX14" s="440"/>
      <c r="KY14" s="440"/>
      <c r="KZ14" s="440"/>
      <c r="LA14" s="111">
        <f t="shared" si="339"/>
        <v>0</v>
      </c>
      <c r="LB14" s="440"/>
      <c r="LC14" s="440"/>
      <c r="LE14" s="440"/>
      <c r="LF14" s="440"/>
      <c r="LG14" s="440"/>
      <c r="LH14" s="440"/>
      <c r="LI14" s="110">
        <f t="shared" si="340"/>
        <v>0</v>
      </c>
      <c r="LJ14" s="440"/>
      <c r="LK14" s="440"/>
      <c r="LL14" s="440"/>
      <c r="LM14" s="440"/>
      <c r="LN14" s="440"/>
      <c r="LO14" s="440"/>
      <c r="LP14" s="111">
        <f t="shared" si="341"/>
        <v>0</v>
      </c>
      <c r="LQ14" s="440"/>
      <c r="LR14" s="440"/>
      <c r="LT14" s="440"/>
      <c r="LU14" s="440"/>
      <c r="LV14" s="440"/>
      <c r="LW14" s="440"/>
      <c r="LX14" s="110">
        <f t="shared" si="342"/>
        <v>0</v>
      </c>
      <c r="LY14" s="440"/>
      <c r="LZ14" s="440"/>
      <c r="MA14" s="440"/>
      <c r="MB14" s="440"/>
      <c r="MC14" s="440"/>
      <c r="MD14" s="440"/>
      <c r="ME14" s="111">
        <f t="shared" si="343"/>
        <v>0</v>
      </c>
      <c r="MF14" s="440"/>
      <c r="MG14" s="440"/>
      <c r="MI14" s="440"/>
      <c r="MJ14" s="440"/>
      <c r="MK14" s="440"/>
      <c r="ML14" s="440"/>
      <c r="MM14" s="110">
        <f t="shared" si="344"/>
        <v>0</v>
      </c>
      <c r="MN14" s="440"/>
      <c r="MO14" s="440"/>
      <c r="MP14" s="440"/>
      <c r="MQ14" s="440"/>
      <c r="MR14" s="440"/>
      <c r="MS14" s="440"/>
      <c r="MT14" s="111">
        <f t="shared" si="345"/>
        <v>0</v>
      </c>
      <c r="MU14" s="440"/>
      <c r="MV14" s="440"/>
      <c r="MX14" s="440"/>
      <c r="MY14" s="440"/>
      <c r="MZ14" s="440"/>
      <c r="NA14" s="440"/>
      <c r="NB14" s="110">
        <f t="shared" si="346"/>
        <v>0</v>
      </c>
      <c r="NC14" s="440"/>
      <c r="ND14" s="440"/>
      <c r="NE14" s="440"/>
      <c r="NF14" s="440"/>
      <c r="NG14" s="440"/>
      <c r="NH14" s="440"/>
      <c r="NI14" s="111">
        <f t="shared" si="347"/>
        <v>0</v>
      </c>
      <c r="NJ14" s="440"/>
      <c r="NK14" s="440"/>
      <c r="NM14" s="440"/>
      <c r="NN14" s="440"/>
      <c r="NO14" s="440"/>
      <c r="NP14" s="440"/>
      <c r="NQ14" s="110">
        <f t="shared" si="348"/>
        <v>0</v>
      </c>
      <c r="NR14" s="440"/>
      <c r="NS14" s="440"/>
      <c r="NT14" s="440"/>
      <c r="NU14" s="440"/>
      <c r="NV14" s="440"/>
      <c r="NW14" s="440"/>
      <c r="NX14" s="111">
        <f t="shared" si="349"/>
        <v>0</v>
      </c>
      <c r="NY14" s="440"/>
      <c r="NZ14" s="440"/>
      <c r="OB14" s="440"/>
      <c r="OC14" s="440"/>
      <c r="OD14" s="440"/>
      <c r="OE14" s="440"/>
      <c r="OF14" s="110">
        <f t="shared" si="350"/>
        <v>0</v>
      </c>
      <c r="OG14" s="440"/>
      <c r="OH14" s="440"/>
      <c r="OI14" s="440"/>
      <c r="OJ14" s="440"/>
      <c r="OK14" s="440"/>
      <c r="OL14" s="440"/>
      <c r="OM14" s="111">
        <f t="shared" si="351"/>
        <v>0</v>
      </c>
      <c r="ON14" s="440"/>
      <c r="OO14" s="440"/>
      <c r="OQ14" s="440"/>
      <c r="OR14" s="440"/>
      <c r="OS14" s="440"/>
      <c r="OT14" s="440"/>
      <c r="OU14" s="110">
        <f t="shared" si="352"/>
        <v>0</v>
      </c>
      <c r="OV14" s="440"/>
      <c r="OW14" s="440"/>
      <c r="OX14" s="440"/>
      <c r="OY14" s="440"/>
      <c r="OZ14" s="440"/>
      <c r="PA14" s="440"/>
      <c r="PB14" s="111">
        <f t="shared" si="353"/>
        <v>0</v>
      </c>
      <c r="PC14" s="440"/>
      <c r="PD14" s="440"/>
      <c r="PF14" s="440"/>
      <c r="PG14" s="440"/>
      <c r="PH14" s="440"/>
      <c r="PI14" s="440"/>
      <c r="PJ14" s="110">
        <f t="shared" si="354"/>
        <v>0</v>
      </c>
      <c r="PK14" s="440"/>
      <c r="PL14" s="440"/>
      <c r="PM14" s="440"/>
      <c r="PN14" s="440"/>
      <c r="PO14" s="440"/>
      <c r="PP14" s="440"/>
      <c r="PQ14" s="111">
        <f t="shared" si="355"/>
        <v>0</v>
      </c>
      <c r="PR14" s="440"/>
      <c r="PS14" s="440"/>
      <c r="PU14" s="440"/>
      <c r="PV14" s="440"/>
      <c r="PW14" s="440"/>
      <c r="PX14" s="440"/>
      <c r="PY14" s="110">
        <f t="shared" si="356"/>
        <v>0</v>
      </c>
      <c r="PZ14" s="440"/>
      <c r="QA14" s="440"/>
      <c r="QB14" s="440"/>
      <c r="QC14" s="440"/>
      <c r="QD14" s="440"/>
      <c r="QE14" s="440"/>
      <c r="QF14" s="111">
        <f t="shared" si="357"/>
        <v>0</v>
      </c>
      <c r="QG14" s="440"/>
      <c r="QH14" s="440"/>
      <c r="QJ14" s="440"/>
      <c r="QK14" s="440"/>
      <c r="QL14" s="440"/>
      <c r="QM14" s="440"/>
      <c r="QN14" s="110">
        <f t="shared" si="358"/>
        <v>0</v>
      </c>
      <c r="QO14" s="440"/>
      <c r="QP14" s="440"/>
      <c r="QQ14" s="440"/>
      <c r="QR14" s="440"/>
      <c r="QS14" s="440"/>
      <c r="QT14" s="440"/>
      <c r="QU14" s="111">
        <f t="shared" si="359"/>
        <v>0</v>
      </c>
      <c r="QV14" s="440"/>
      <c r="QW14" s="440"/>
      <c r="QY14" s="440"/>
      <c r="QZ14" s="440"/>
      <c r="RA14" s="440"/>
      <c r="RB14" s="440"/>
      <c r="RC14" s="110">
        <f t="shared" si="360"/>
        <v>0</v>
      </c>
      <c r="RD14" s="440"/>
      <c r="RE14" s="440"/>
      <c r="RF14" s="440"/>
      <c r="RG14" s="440"/>
      <c r="RH14" s="440"/>
      <c r="RI14" s="440"/>
      <c r="RJ14" s="111">
        <f t="shared" si="361"/>
        <v>0</v>
      </c>
      <c r="RK14" s="440"/>
      <c r="RL14" s="440"/>
      <c r="RN14" s="440"/>
      <c r="RO14" s="440"/>
      <c r="RP14" s="440"/>
      <c r="RQ14" s="440"/>
      <c r="RR14" s="110">
        <f t="shared" si="362"/>
        <v>0</v>
      </c>
      <c r="RS14" s="440"/>
      <c r="RT14" s="440"/>
      <c r="RU14" s="440"/>
      <c r="RV14" s="440"/>
      <c r="RW14" s="440"/>
      <c r="RX14" s="440"/>
      <c r="RY14" s="111">
        <f t="shared" si="363"/>
        <v>0</v>
      </c>
      <c r="RZ14" s="440"/>
      <c r="SA14" s="440"/>
      <c r="SC14" s="440"/>
      <c r="SD14" s="440"/>
      <c r="SE14" s="440"/>
      <c r="SF14" s="440"/>
      <c r="SG14" s="110">
        <f t="shared" si="364"/>
        <v>0</v>
      </c>
      <c r="SH14" s="440"/>
      <c r="SI14" s="440"/>
      <c r="SJ14" s="440"/>
      <c r="SK14" s="440"/>
      <c r="SL14" s="440"/>
      <c r="SM14" s="440"/>
      <c r="SN14" s="111">
        <f t="shared" si="365"/>
        <v>0</v>
      </c>
      <c r="SO14" s="440"/>
      <c r="SP14" s="440"/>
      <c r="SR14" s="440"/>
      <c r="SS14" s="440"/>
      <c r="ST14" s="440"/>
      <c r="SU14" s="440"/>
      <c r="SV14" s="110">
        <f t="shared" si="366"/>
        <v>0</v>
      </c>
      <c r="SW14" s="440"/>
      <c r="SX14" s="440"/>
      <c r="SY14" s="440"/>
      <c r="SZ14" s="440"/>
      <c r="TA14" s="440"/>
      <c r="TB14" s="440"/>
      <c r="TC14" s="111">
        <f t="shared" si="367"/>
        <v>0</v>
      </c>
      <c r="TD14" s="440"/>
      <c r="TE14" s="440"/>
      <c r="TG14" s="440"/>
      <c r="TH14" s="440"/>
      <c r="TI14" s="440"/>
      <c r="TJ14" s="440"/>
      <c r="TK14" s="110">
        <f t="shared" si="368"/>
        <v>0</v>
      </c>
      <c r="TL14" s="440"/>
      <c r="TM14" s="440"/>
      <c r="TN14" s="440"/>
      <c r="TO14" s="440"/>
      <c r="TP14" s="440"/>
      <c r="TQ14" s="440"/>
      <c r="TR14" s="111">
        <f t="shared" si="369"/>
        <v>0</v>
      </c>
      <c r="TS14" s="440"/>
      <c r="TT14" s="440"/>
      <c r="TV14" s="440"/>
      <c r="TW14" s="440"/>
      <c r="TX14" s="440"/>
      <c r="TY14" s="440"/>
      <c r="TZ14" s="110">
        <f t="shared" si="370"/>
        <v>0</v>
      </c>
      <c r="UA14" s="440"/>
      <c r="UB14" s="440"/>
      <c r="UC14" s="440"/>
      <c r="UD14" s="440"/>
      <c r="UE14" s="440"/>
      <c r="UF14" s="440"/>
      <c r="UG14" s="111">
        <f t="shared" si="371"/>
        <v>0</v>
      </c>
      <c r="UH14" s="440"/>
      <c r="UI14" s="440"/>
      <c r="UK14" s="440"/>
      <c r="UL14" s="440"/>
      <c r="UM14" s="440"/>
      <c r="UN14" s="440"/>
      <c r="UO14" s="110">
        <f t="shared" si="372"/>
        <v>0</v>
      </c>
      <c r="UP14" s="440"/>
      <c r="UQ14" s="440"/>
      <c r="UR14" s="440"/>
      <c r="US14" s="440"/>
      <c r="UT14" s="440"/>
      <c r="UU14" s="440"/>
      <c r="UV14" s="111">
        <f t="shared" si="373"/>
        <v>0</v>
      </c>
      <c r="UW14" s="440"/>
      <c r="UX14" s="440"/>
      <c r="UZ14" s="440"/>
      <c r="VA14" s="440"/>
      <c r="VB14" s="440"/>
      <c r="VC14" s="440"/>
      <c r="VD14" s="110">
        <f t="shared" si="374"/>
        <v>0</v>
      </c>
      <c r="VE14" s="440"/>
      <c r="VF14" s="440"/>
      <c r="VG14" s="440"/>
      <c r="VH14" s="440"/>
      <c r="VI14" s="440"/>
      <c r="VJ14" s="440"/>
      <c r="VK14" s="111">
        <f t="shared" si="375"/>
        <v>0</v>
      </c>
      <c r="VL14" s="440"/>
      <c r="VM14" s="440"/>
      <c r="VO14" s="440"/>
      <c r="VP14" s="440"/>
      <c r="VQ14" s="440"/>
      <c r="VR14" s="440"/>
      <c r="VS14" s="110">
        <f t="shared" si="376"/>
        <v>0</v>
      </c>
      <c r="VT14" s="440"/>
      <c r="VU14" s="440"/>
      <c r="VV14" s="440"/>
      <c r="VW14" s="440"/>
      <c r="VX14" s="440"/>
      <c r="VY14" s="440"/>
      <c r="VZ14" s="111">
        <f t="shared" si="377"/>
        <v>0</v>
      </c>
      <c r="WA14" s="440"/>
      <c r="WB14" s="440"/>
      <c r="WD14" s="440"/>
      <c r="WE14" s="440"/>
      <c r="WF14" s="440"/>
      <c r="WG14" s="440"/>
      <c r="WH14" s="110">
        <f t="shared" si="378"/>
        <v>0</v>
      </c>
      <c r="WI14" s="440"/>
      <c r="WJ14" s="440"/>
      <c r="WK14" s="440"/>
      <c r="WL14" s="440"/>
      <c r="WM14" s="440"/>
      <c r="WN14" s="440"/>
      <c r="WO14" s="111">
        <f t="shared" si="379"/>
        <v>0</v>
      </c>
      <c r="WP14" s="440"/>
      <c r="WQ14" s="440"/>
      <c r="WS14" s="440"/>
      <c r="WT14" s="440"/>
      <c r="WU14" s="440"/>
      <c r="WV14" s="440"/>
      <c r="WW14" s="110">
        <f t="shared" si="380"/>
        <v>0</v>
      </c>
      <c r="WX14" s="440"/>
      <c r="WY14" s="440"/>
      <c r="WZ14" s="440"/>
      <c r="XA14" s="440"/>
      <c r="XB14" s="440"/>
      <c r="XC14" s="440"/>
      <c r="XD14" s="111">
        <f t="shared" si="381"/>
        <v>0</v>
      </c>
      <c r="XE14" s="440"/>
      <c r="XF14" s="440"/>
      <c r="XH14" s="440"/>
      <c r="XI14" s="440"/>
      <c r="XJ14" s="440"/>
      <c r="XK14" s="440"/>
      <c r="XL14" s="110">
        <f t="shared" si="382"/>
        <v>0</v>
      </c>
      <c r="XM14" s="440"/>
      <c r="XN14" s="440"/>
      <c r="XO14" s="440"/>
      <c r="XP14" s="440"/>
      <c r="XQ14" s="440"/>
      <c r="XR14" s="440"/>
      <c r="XS14" s="111">
        <f t="shared" si="383"/>
        <v>0</v>
      </c>
      <c r="XT14" s="440"/>
      <c r="XU14" s="440"/>
      <c r="XW14" s="440"/>
      <c r="XX14" s="440"/>
      <c r="XY14" s="440"/>
      <c r="XZ14" s="440"/>
      <c r="YA14" s="110">
        <f t="shared" si="384"/>
        <v>0</v>
      </c>
      <c r="YB14" s="440"/>
      <c r="YC14" s="440"/>
      <c r="YD14" s="440"/>
      <c r="YE14" s="440"/>
      <c r="YF14" s="440"/>
      <c r="YG14" s="440"/>
      <c r="YH14" s="111">
        <f t="shared" si="385"/>
        <v>0</v>
      </c>
      <c r="YI14" s="440"/>
      <c r="YJ14" s="440"/>
      <c r="YL14" s="440"/>
      <c r="YM14" s="440"/>
      <c r="YN14" s="440"/>
      <c r="YO14" s="440"/>
      <c r="YP14" s="110">
        <f t="shared" si="386"/>
        <v>0</v>
      </c>
      <c r="YQ14" s="440"/>
      <c r="YR14" s="440"/>
      <c r="YS14" s="440"/>
      <c r="YT14" s="440"/>
      <c r="YU14" s="440"/>
      <c r="YV14" s="440"/>
      <c r="YW14" s="111">
        <f t="shared" si="387"/>
        <v>0</v>
      </c>
      <c r="YX14" s="440"/>
      <c r="YY14" s="440"/>
      <c r="ZA14" s="440"/>
      <c r="ZB14" s="440"/>
      <c r="ZC14" s="440"/>
      <c r="ZD14" s="440"/>
      <c r="ZE14" s="110">
        <f t="shared" si="388"/>
        <v>0</v>
      </c>
      <c r="ZF14" s="440"/>
      <c r="ZG14" s="440"/>
      <c r="ZH14" s="440"/>
      <c r="ZI14" s="440"/>
      <c r="ZJ14" s="440"/>
      <c r="ZK14" s="440"/>
      <c r="ZL14" s="111">
        <f t="shared" si="389"/>
        <v>0</v>
      </c>
      <c r="ZM14" s="440"/>
      <c r="ZN14" s="440"/>
      <c r="ZP14" s="440"/>
      <c r="ZQ14" s="440"/>
      <c r="ZR14" s="440"/>
      <c r="ZS14" s="440"/>
      <c r="ZT14" s="110">
        <f t="shared" si="390"/>
        <v>0</v>
      </c>
      <c r="ZU14" s="440"/>
      <c r="ZV14" s="440"/>
      <c r="ZW14" s="440"/>
      <c r="ZX14" s="440"/>
      <c r="ZY14" s="440"/>
      <c r="ZZ14" s="440"/>
      <c r="AAA14" s="111">
        <f t="shared" si="391"/>
        <v>0</v>
      </c>
      <c r="AAB14" s="440"/>
      <c r="AAC14" s="440"/>
      <c r="AAE14" s="440"/>
      <c r="AAF14" s="440"/>
      <c r="AAG14" s="440"/>
      <c r="AAH14" s="440"/>
      <c r="AAI14" s="110">
        <f t="shared" si="392"/>
        <v>0</v>
      </c>
      <c r="AAJ14" s="440"/>
      <c r="AAK14" s="440"/>
      <c r="AAL14" s="440"/>
      <c r="AAM14" s="440"/>
      <c r="AAN14" s="440"/>
      <c r="AAO14" s="440"/>
      <c r="AAP14" s="111">
        <f t="shared" si="393"/>
        <v>0</v>
      </c>
      <c r="AAQ14" s="440"/>
      <c r="AAR14" s="440"/>
      <c r="AAT14" s="440"/>
      <c r="AAU14" s="440"/>
      <c r="AAV14" s="440"/>
      <c r="AAW14" s="440"/>
      <c r="AAX14" s="110">
        <f t="shared" si="394"/>
        <v>0</v>
      </c>
      <c r="AAY14" s="440"/>
      <c r="AAZ14" s="440"/>
      <c r="ABA14" s="440"/>
      <c r="ABB14" s="440"/>
      <c r="ABC14" s="440"/>
      <c r="ABD14" s="440"/>
      <c r="ABE14" s="111">
        <f t="shared" si="395"/>
        <v>0</v>
      </c>
      <c r="ABF14" s="440"/>
      <c r="ABG14" s="440"/>
      <c r="ABI14" s="440"/>
      <c r="ABJ14" s="440"/>
      <c r="ABK14" s="440"/>
      <c r="ABL14" s="440"/>
      <c r="ABM14" s="110">
        <f t="shared" si="396"/>
        <v>0</v>
      </c>
      <c r="ABN14" s="440"/>
      <c r="ABO14" s="440"/>
      <c r="ABP14" s="440"/>
      <c r="ABQ14" s="440"/>
      <c r="ABR14" s="440"/>
      <c r="ABS14" s="440"/>
      <c r="ABT14" s="111">
        <f t="shared" si="397"/>
        <v>0</v>
      </c>
      <c r="ABU14" s="440"/>
      <c r="ABV14" s="440"/>
      <c r="ABX14" s="440"/>
      <c r="ABY14" s="440"/>
      <c r="ABZ14" s="440"/>
      <c r="ACA14" s="440"/>
      <c r="ACB14" s="110">
        <f t="shared" si="398"/>
        <v>0</v>
      </c>
      <c r="ACC14" s="440"/>
      <c r="ACD14" s="440"/>
      <c r="ACE14" s="440"/>
      <c r="ACF14" s="440"/>
      <c r="ACG14" s="440"/>
      <c r="ACH14" s="440"/>
      <c r="ACI14" s="111">
        <f t="shared" si="399"/>
        <v>0</v>
      </c>
      <c r="ACJ14" s="440"/>
      <c r="ACK14" s="440"/>
      <c r="ACM14" s="440"/>
      <c r="ACN14" s="440"/>
      <c r="ACO14" s="440"/>
      <c r="ACP14" s="440"/>
      <c r="ACQ14" s="110">
        <f t="shared" si="400"/>
        <v>0</v>
      </c>
      <c r="ACR14" s="440"/>
      <c r="ACS14" s="440"/>
      <c r="ACT14" s="440"/>
      <c r="ACU14" s="440"/>
      <c r="ACV14" s="440"/>
      <c r="ACW14" s="440"/>
      <c r="ACX14" s="111">
        <f t="shared" si="401"/>
        <v>0</v>
      </c>
      <c r="ACY14" s="440"/>
      <c r="ACZ14" s="440"/>
      <c r="ADB14" s="440"/>
      <c r="ADC14" s="440"/>
      <c r="ADD14" s="440"/>
      <c r="ADE14" s="440"/>
      <c r="ADF14" s="110">
        <f t="shared" si="402"/>
        <v>0</v>
      </c>
      <c r="ADG14" s="440"/>
      <c r="ADH14" s="440"/>
      <c r="ADI14" s="440"/>
      <c r="ADJ14" s="440"/>
      <c r="ADK14" s="440"/>
      <c r="ADL14" s="440"/>
      <c r="ADM14" s="111">
        <f t="shared" si="403"/>
        <v>0</v>
      </c>
      <c r="ADN14" s="440"/>
      <c r="ADO14" s="440"/>
      <c r="ADQ14" s="440"/>
      <c r="ADR14" s="440"/>
      <c r="ADS14" s="440"/>
      <c r="ADT14" s="440"/>
      <c r="ADU14" s="110">
        <f t="shared" si="404"/>
        <v>0</v>
      </c>
      <c r="ADV14" s="440"/>
      <c r="ADW14" s="440"/>
      <c r="ADX14" s="440"/>
      <c r="ADY14" s="440"/>
      <c r="ADZ14" s="440"/>
      <c r="AEA14" s="440"/>
      <c r="AEB14" s="111">
        <f t="shared" si="405"/>
        <v>0</v>
      </c>
      <c r="AEC14" s="440"/>
      <c r="AED14" s="440"/>
      <c r="AEF14" s="440"/>
      <c r="AEG14" s="440"/>
      <c r="AEH14" s="440"/>
      <c r="AEI14" s="440"/>
      <c r="AEJ14" s="110">
        <f t="shared" si="406"/>
        <v>0</v>
      </c>
      <c r="AEK14" s="440"/>
      <c r="AEL14" s="440"/>
      <c r="AEM14" s="440"/>
      <c r="AEN14" s="440"/>
      <c r="AEO14" s="440"/>
      <c r="AEP14" s="440"/>
      <c r="AEQ14" s="111">
        <f t="shared" si="407"/>
        <v>0</v>
      </c>
      <c r="AER14" s="440"/>
      <c r="AES14" s="440"/>
      <c r="AEU14" s="440"/>
      <c r="AEV14" s="440"/>
      <c r="AEW14" s="440"/>
      <c r="AEX14" s="440"/>
      <c r="AEY14" s="110">
        <f t="shared" si="408"/>
        <v>0</v>
      </c>
      <c r="AEZ14" s="440"/>
      <c r="AFA14" s="440"/>
      <c r="AFB14" s="440"/>
      <c r="AFC14" s="440"/>
      <c r="AFD14" s="440"/>
      <c r="AFE14" s="440"/>
      <c r="AFF14" s="111">
        <f t="shared" si="409"/>
        <v>0</v>
      </c>
      <c r="AFG14" s="440"/>
      <c r="AFH14" s="440"/>
      <c r="AFJ14" s="440"/>
      <c r="AFK14" s="440"/>
      <c r="AFL14" s="440"/>
      <c r="AFM14" s="440"/>
      <c r="AFN14" s="110">
        <f t="shared" si="410"/>
        <v>0</v>
      </c>
      <c r="AFO14" s="440"/>
      <c r="AFP14" s="440"/>
      <c r="AFQ14" s="440"/>
      <c r="AFR14" s="440"/>
      <c r="AFS14" s="440"/>
      <c r="AFT14" s="440"/>
      <c r="AFU14" s="111">
        <f t="shared" si="411"/>
        <v>0</v>
      </c>
      <c r="AFV14" s="440"/>
      <c r="AFW14" s="440"/>
      <c r="AFY14" s="440"/>
      <c r="AFZ14" s="440"/>
      <c r="AGA14" s="440"/>
      <c r="AGB14" s="440"/>
      <c r="AGC14" s="110">
        <f t="shared" si="412"/>
        <v>0</v>
      </c>
      <c r="AGD14" s="440"/>
      <c r="AGE14" s="440"/>
      <c r="AGF14" s="440"/>
      <c r="AGG14" s="440"/>
      <c r="AGH14" s="440"/>
      <c r="AGI14" s="440"/>
      <c r="AGJ14" s="111">
        <f t="shared" si="413"/>
        <v>0</v>
      </c>
      <c r="AGK14" s="440"/>
      <c r="AGL14" s="440"/>
      <c r="AGN14" s="440"/>
      <c r="AGO14" s="440"/>
      <c r="AGP14" s="440"/>
      <c r="AGQ14" s="440"/>
      <c r="AGR14" s="110">
        <f t="shared" si="414"/>
        <v>0</v>
      </c>
      <c r="AGS14" s="440"/>
      <c r="AGT14" s="440"/>
      <c r="AGU14" s="440"/>
      <c r="AGV14" s="440"/>
      <c r="AGW14" s="440"/>
      <c r="AGX14" s="440"/>
      <c r="AGY14" s="111">
        <f t="shared" si="415"/>
        <v>0</v>
      </c>
      <c r="AGZ14" s="440"/>
      <c r="AHA14" s="440"/>
      <c r="AHC14" s="440"/>
      <c r="AHD14" s="440"/>
      <c r="AHE14" s="440"/>
      <c r="AHF14" s="440"/>
      <c r="AHG14" s="110">
        <f t="shared" si="416"/>
        <v>0</v>
      </c>
      <c r="AHH14" s="440"/>
      <c r="AHI14" s="440"/>
      <c r="AHJ14" s="440"/>
      <c r="AHK14" s="440"/>
      <c r="AHL14" s="440"/>
      <c r="AHM14" s="440"/>
      <c r="AHN14" s="111">
        <f t="shared" si="417"/>
        <v>0</v>
      </c>
      <c r="AHO14" s="440"/>
      <c r="AHP14" s="440"/>
      <c r="AHR14" s="440"/>
      <c r="AHS14" s="440"/>
      <c r="AHT14" s="440"/>
      <c r="AHU14" s="440"/>
      <c r="AHV14" s="110">
        <f t="shared" si="418"/>
        <v>0</v>
      </c>
      <c r="AHW14" s="440"/>
      <c r="AHX14" s="440"/>
      <c r="AHY14" s="440"/>
      <c r="AHZ14" s="440"/>
      <c r="AIA14" s="440"/>
      <c r="AIB14" s="440"/>
      <c r="AIC14" s="111">
        <f t="shared" si="419"/>
        <v>0</v>
      </c>
      <c r="AID14" s="440"/>
      <c r="AIE14" s="440"/>
    </row>
    <row r="15" spans="1:915" s="31" customFormat="1" x14ac:dyDescent="0.3">
      <c r="A15" s="33" t="s">
        <v>140</v>
      </c>
      <c r="B15" s="34" t="s">
        <v>141</v>
      </c>
      <c r="C15" s="439"/>
      <c r="D15" s="440"/>
      <c r="E15" s="440"/>
      <c r="F15" s="440"/>
      <c r="G15" s="110">
        <f t="shared" si="120"/>
        <v>0</v>
      </c>
      <c r="H15" s="440"/>
      <c r="I15" s="440"/>
      <c r="J15" s="440"/>
      <c r="K15" s="440"/>
      <c r="L15" s="440"/>
      <c r="M15" s="440"/>
      <c r="N15" s="111">
        <f t="shared" si="181"/>
        <v>0</v>
      </c>
      <c r="O15" s="440"/>
      <c r="P15" s="440"/>
      <c r="Q15" s="440"/>
      <c r="R15" s="440"/>
      <c r="S15" s="440"/>
      <c r="T15" s="440"/>
      <c r="U15" s="110">
        <f t="shared" si="121"/>
        <v>0</v>
      </c>
      <c r="V15" s="440"/>
      <c r="W15" s="440"/>
      <c r="X15" s="440"/>
      <c r="Y15" s="440"/>
      <c r="Z15" s="440"/>
      <c r="AA15" s="440"/>
      <c r="AB15" s="111">
        <f t="shared" si="182"/>
        <v>0</v>
      </c>
      <c r="AC15" s="440"/>
      <c r="AD15" s="440"/>
      <c r="AE15" s="190"/>
      <c r="AF15" s="440"/>
      <c r="AG15" s="440"/>
      <c r="AH15" s="440"/>
      <c r="AI15" s="440"/>
      <c r="AJ15" s="110">
        <f t="shared" si="302"/>
        <v>0</v>
      </c>
      <c r="AK15" s="440"/>
      <c r="AL15" s="440"/>
      <c r="AM15" s="440"/>
      <c r="AN15" s="440"/>
      <c r="AO15" s="440"/>
      <c r="AP15" s="440"/>
      <c r="AQ15" s="111">
        <f t="shared" si="303"/>
        <v>0</v>
      </c>
      <c r="AR15" s="440"/>
      <c r="AS15" s="440"/>
      <c r="AU15" s="440"/>
      <c r="AV15" s="440"/>
      <c r="AW15" s="440"/>
      <c r="AX15" s="440"/>
      <c r="AY15" s="110">
        <f t="shared" si="304"/>
        <v>0</v>
      </c>
      <c r="AZ15" s="440"/>
      <c r="BA15" s="440"/>
      <c r="BB15" s="440"/>
      <c r="BC15" s="440"/>
      <c r="BD15" s="440"/>
      <c r="BE15" s="440"/>
      <c r="BF15" s="111">
        <f t="shared" si="305"/>
        <v>0</v>
      </c>
      <c r="BG15" s="440"/>
      <c r="BH15" s="440"/>
      <c r="BJ15" s="440"/>
      <c r="BK15" s="440"/>
      <c r="BL15" s="440"/>
      <c r="BM15" s="440"/>
      <c r="BN15" s="110">
        <f t="shared" si="306"/>
        <v>0</v>
      </c>
      <c r="BO15" s="440"/>
      <c r="BP15" s="440"/>
      <c r="BQ15" s="440"/>
      <c r="BR15" s="440"/>
      <c r="BS15" s="440"/>
      <c r="BT15" s="440"/>
      <c r="BU15" s="111">
        <f t="shared" si="307"/>
        <v>0</v>
      </c>
      <c r="BV15" s="440"/>
      <c r="BW15" s="440"/>
      <c r="BY15" s="440"/>
      <c r="BZ15" s="440"/>
      <c r="CA15" s="440"/>
      <c r="CB15" s="440"/>
      <c r="CC15" s="110">
        <f t="shared" si="308"/>
        <v>0</v>
      </c>
      <c r="CD15" s="440"/>
      <c r="CE15" s="440"/>
      <c r="CF15" s="440"/>
      <c r="CG15" s="440"/>
      <c r="CH15" s="440"/>
      <c r="CI15" s="440"/>
      <c r="CJ15" s="111">
        <f t="shared" si="309"/>
        <v>0</v>
      </c>
      <c r="CK15" s="440"/>
      <c r="CL15" s="440"/>
      <c r="CN15" s="440"/>
      <c r="CO15" s="440"/>
      <c r="CP15" s="440"/>
      <c r="CQ15" s="440"/>
      <c r="CR15" s="110">
        <f t="shared" si="310"/>
        <v>0</v>
      </c>
      <c r="CS15" s="440"/>
      <c r="CT15" s="440"/>
      <c r="CU15" s="440"/>
      <c r="CV15" s="440"/>
      <c r="CW15" s="440"/>
      <c r="CX15" s="440"/>
      <c r="CY15" s="111">
        <f t="shared" si="311"/>
        <v>0</v>
      </c>
      <c r="CZ15" s="440"/>
      <c r="DA15" s="440"/>
      <c r="DC15" s="440"/>
      <c r="DD15" s="440"/>
      <c r="DE15" s="440"/>
      <c r="DF15" s="440"/>
      <c r="DG15" s="110">
        <f t="shared" si="312"/>
        <v>0</v>
      </c>
      <c r="DH15" s="440"/>
      <c r="DI15" s="440"/>
      <c r="DJ15" s="440"/>
      <c r="DK15" s="440"/>
      <c r="DL15" s="440"/>
      <c r="DM15" s="440"/>
      <c r="DN15" s="111">
        <f t="shared" si="313"/>
        <v>0</v>
      </c>
      <c r="DO15" s="440"/>
      <c r="DP15" s="440"/>
      <c r="DR15" s="440"/>
      <c r="DS15" s="440"/>
      <c r="DT15" s="440"/>
      <c r="DU15" s="440"/>
      <c r="DV15" s="110">
        <f t="shared" si="314"/>
        <v>0</v>
      </c>
      <c r="DW15" s="440"/>
      <c r="DX15" s="440"/>
      <c r="DY15" s="440"/>
      <c r="DZ15" s="440"/>
      <c r="EA15" s="440"/>
      <c r="EB15" s="440"/>
      <c r="EC15" s="111">
        <f t="shared" si="315"/>
        <v>0</v>
      </c>
      <c r="ED15" s="440"/>
      <c r="EE15" s="440"/>
      <c r="EG15" s="440"/>
      <c r="EH15" s="440"/>
      <c r="EI15" s="440"/>
      <c r="EJ15" s="440"/>
      <c r="EK15" s="110">
        <f t="shared" si="316"/>
        <v>0</v>
      </c>
      <c r="EL15" s="440"/>
      <c r="EM15" s="440"/>
      <c r="EN15" s="440"/>
      <c r="EO15" s="440"/>
      <c r="EP15" s="440"/>
      <c r="EQ15" s="440"/>
      <c r="ER15" s="111">
        <f t="shared" si="317"/>
        <v>0</v>
      </c>
      <c r="ES15" s="440"/>
      <c r="ET15" s="440"/>
      <c r="EV15" s="440"/>
      <c r="EW15" s="440"/>
      <c r="EX15" s="440"/>
      <c r="EY15" s="440"/>
      <c r="EZ15" s="110">
        <f t="shared" si="318"/>
        <v>0</v>
      </c>
      <c r="FA15" s="440"/>
      <c r="FB15" s="440"/>
      <c r="FC15" s="440"/>
      <c r="FD15" s="440"/>
      <c r="FE15" s="440"/>
      <c r="FF15" s="440"/>
      <c r="FG15" s="111">
        <f t="shared" si="319"/>
        <v>0</v>
      </c>
      <c r="FH15" s="440"/>
      <c r="FI15" s="440"/>
      <c r="FK15" s="440"/>
      <c r="FL15" s="440"/>
      <c r="FM15" s="440"/>
      <c r="FN15" s="440"/>
      <c r="FO15" s="110">
        <f t="shared" si="320"/>
        <v>0</v>
      </c>
      <c r="FP15" s="440"/>
      <c r="FQ15" s="440"/>
      <c r="FR15" s="440"/>
      <c r="FS15" s="440"/>
      <c r="FT15" s="440"/>
      <c r="FU15" s="440"/>
      <c r="FV15" s="111">
        <f t="shared" si="321"/>
        <v>0</v>
      </c>
      <c r="FW15" s="440"/>
      <c r="FX15" s="440"/>
      <c r="FZ15" s="440"/>
      <c r="GA15" s="440"/>
      <c r="GB15" s="440"/>
      <c r="GC15" s="440"/>
      <c r="GD15" s="110">
        <f t="shared" si="322"/>
        <v>0</v>
      </c>
      <c r="GE15" s="440"/>
      <c r="GF15" s="440"/>
      <c r="GG15" s="440"/>
      <c r="GH15" s="440"/>
      <c r="GI15" s="440"/>
      <c r="GJ15" s="440"/>
      <c r="GK15" s="111">
        <f t="shared" si="323"/>
        <v>0</v>
      </c>
      <c r="GL15" s="440"/>
      <c r="GM15" s="440"/>
      <c r="GO15" s="440"/>
      <c r="GP15" s="440"/>
      <c r="GQ15" s="440"/>
      <c r="GR15" s="440"/>
      <c r="GS15" s="110">
        <f t="shared" si="324"/>
        <v>0</v>
      </c>
      <c r="GT15" s="440"/>
      <c r="GU15" s="440"/>
      <c r="GV15" s="440"/>
      <c r="GW15" s="440"/>
      <c r="GX15" s="440"/>
      <c r="GY15" s="440"/>
      <c r="GZ15" s="111">
        <f t="shared" si="325"/>
        <v>0</v>
      </c>
      <c r="HA15" s="440"/>
      <c r="HB15" s="440"/>
      <c r="HD15" s="440"/>
      <c r="HE15" s="440"/>
      <c r="HF15" s="440"/>
      <c r="HG15" s="440"/>
      <c r="HH15" s="110">
        <f t="shared" si="326"/>
        <v>0</v>
      </c>
      <c r="HI15" s="440"/>
      <c r="HJ15" s="440"/>
      <c r="HK15" s="440"/>
      <c r="HL15" s="440"/>
      <c r="HM15" s="440"/>
      <c r="HN15" s="440"/>
      <c r="HO15" s="111">
        <f t="shared" si="327"/>
        <v>0</v>
      </c>
      <c r="HP15" s="440"/>
      <c r="HQ15" s="440"/>
      <c r="HS15" s="440"/>
      <c r="HT15" s="440"/>
      <c r="HU15" s="440"/>
      <c r="HV15" s="440"/>
      <c r="HW15" s="110">
        <f t="shared" si="328"/>
        <v>0</v>
      </c>
      <c r="HX15" s="440"/>
      <c r="HY15" s="440"/>
      <c r="HZ15" s="440"/>
      <c r="IA15" s="440"/>
      <c r="IB15" s="440"/>
      <c r="IC15" s="440"/>
      <c r="ID15" s="111">
        <f t="shared" si="329"/>
        <v>0</v>
      </c>
      <c r="IE15" s="440"/>
      <c r="IF15" s="440"/>
      <c r="IH15" s="440"/>
      <c r="II15" s="440"/>
      <c r="IJ15" s="440"/>
      <c r="IK15" s="440"/>
      <c r="IL15" s="110">
        <f t="shared" si="330"/>
        <v>0</v>
      </c>
      <c r="IM15" s="440"/>
      <c r="IN15" s="440"/>
      <c r="IO15" s="440"/>
      <c r="IP15" s="440"/>
      <c r="IQ15" s="440"/>
      <c r="IR15" s="440"/>
      <c r="IS15" s="111">
        <f t="shared" si="331"/>
        <v>0</v>
      </c>
      <c r="IT15" s="440"/>
      <c r="IU15" s="440"/>
      <c r="IW15" s="440"/>
      <c r="IX15" s="440"/>
      <c r="IY15" s="440"/>
      <c r="IZ15" s="440"/>
      <c r="JA15" s="110">
        <f t="shared" si="332"/>
        <v>0</v>
      </c>
      <c r="JB15" s="440"/>
      <c r="JC15" s="440"/>
      <c r="JD15" s="440"/>
      <c r="JE15" s="440"/>
      <c r="JF15" s="440"/>
      <c r="JG15" s="440"/>
      <c r="JH15" s="111">
        <f t="shared" si="333"/>
        <v>0</v>
      </c>
      <c r="JI15" s="440"/>
      <c r="JJ15" s="440"/>
      <c r="JL15" s="440"/>
      <c r="JM15" s="440"/>
      <c r="JN15" s="440"/>
      <c r="JO15" s="440"/>
      <c r="JP15" s="110">
        <f t="shared" si="334"/>
        <v>0</v>
      </c>
      <c r="JQ15" s="440"/>
      <c r="JR15" s="440"/>
      <c r="JS15" s="440"/>
      <c r="JT15" s="440"/>
      <c r="JU15" s="440"/>
      <c r="JV15" s="440"/>
      <c r="JW15" s="111">
        <f t="shared" si="335"/>
        <v>0</v>
      </c>
      <c r="JX15" s="440"/>
      <c r="JY15" s="440"/>
      <c r="KA15" s="440"/>
      <c r="KB15" s="440"/>
      <c r="KC15" s="440"/>
      <c r="KD15" s="440"/>
      <c r="KE15" s="110">
        <f t="shared" si="336"/>
        <v>0</v>
      </c>
      <c r="KF15" s="440"/>
      <c r="KG15" s="440"/>
      <c r="KH15" s="440"/>
      <c r="KI15" s="440"/>
      <c r="KJ15" s="440"/>
      <c r="KK15" s="440"/>
      <c r="KL15" s="111">
        <f t="shared" si="337"/>
        <v>0</v>
      </c>
      <c r="KM15" s="440"/>
      <c r="KN15" s="440"/>
      <c r="KP15" s="440"/>
      <c r="KQ15" s="440"/>
      <c r="KR15" s="440"/>
      <c r="KS15" s="440"/>
      <c r="KT15" s="110">
        <f t="shared" si="338"/>
        <v>0</v>
      </c>
      <c r="KU15" s="440"/>
      <c r="KV15" s="440"/>
      <c r="KW15" s="440"/>
      <c r="KX15" s="440"/>
      <c r="KY15" s="440"/>
      <c r="KZ15" s="440"/>
      <c r="LA15" s="111">
        <f t="shared" si="339"/>
        <v>0</v>
      </c>
      <c r="LB15" s="440"/>
      <c r="LC15" s="440"/>
      <c r="LE15" s="440"/>
      <c r="LF15" s="440"/>
      <c r="LG15" s="440"/>
      <c r="LH15" s="440"/>
      <c r="LI15" s="110">
        <f t="shared" si="340"/>
        <v>0</v>
      </c>
      <c r="LJ15" s="440"/>
      <c r="LK15" s="440"/>
      <c r="LL15" s="440"/>
      <c r="LM15" s="440"/>
      <c r="LN15" s="440"/>
      <c r="LO15" s="440"/>
      <c r="LP15" s="111">
        <f t="shared" si="341"/>
        <v>0</v>
      </c>
      <c r="LQ15" s="440"/>
      <c r="LR15" s="440"/>
      <c r="LT15" s="440"/>
      <c r="LU15" s="440"/>
      <c r="LV15" s="440"/>
      <c r="LW15" s="440"/>
      <c r="LX15" s="110">
        <f t="shared" si="342"/>
        <v>0</v>
      </c>
      <c r="LY15" s="440"/>
      <c r="LZ15" s="440"/>
      <c r="MA15" s="440"/>
      <c r="MB15" s="440"/>
      <c r="MC15" s="440"/>
      <c r="MD15" s="440"/>
      <c r="ME15" s="111">
        <f t="shared" si="343"/>
        <v>0</v>
      </c>
      <c r="MF15" s="440"/>
      <c r="MG15" s="440"/>
      <c r="MI15" s="440"/>
      <c r="MJ15" s="440"/>
      <c r="MK15" s="440"/>
      <c r="ML15" s="440"/>
      <c r="MM15" s="110">
        <f t="shared" si="344"/>
        <v>0</v>
      </c>
      <c r="MN15" s="440"/>
      <c r="MO15" s="440"/>
      <c r="MP15" s="440"/>
      <c r="MQ15" s="440"/>
      <c r="MR15" s="440"/>
      <c r="MS15" s="440"/>
      <c r="MT15" s="111">
        <f t="shared" si="345"/>
        <v>0</v>
      </c>
      <c r="MU15" s="440"/>
      <c r="MV15" s="440"/>
      <c r="MX15" s="440"/>
      <c r="MY15" s="440"/>
      <c r="MZ15" s="440"/>
      <c r="NA15" s="440"/>
      <c r="NB15" s="110">
        <f t="shared" si="346"/>
        <v>0</v>
      </c>
      <c r="NC15" s="440"/>
      <c r="ND15" s="440"/>
      <c r="NE15" s="440"/>
      <c r="NF15" s="440"/>
      <c r="NG15" s="440"/>
      <c r="NH15" s="440"/>
      <c r="NI15" s="111">
        <f t="shared" si="347"/>
        <v>0</v>
      </c>
      <c r="NJ15" s="440"/>
      <c r="NK15" s="440"/>
      <c r="NM15" s="440"/>
      <c r="NN15" s="440"/>
      <c r="NO15" s="440"/>
      <c r="NP15" s="440"/>
      <c r="NQ15" s="110">
        <f t="shared" si="348"/>
        <v>0</v>
      </c>
      <c r="NR15" s="440"/>
      <c r="NS15" s="440"/>
      <c r="NT15" s="440"/>
      <c r="NU15" s="440"/>
      <c r="NV15" s="440"/>
      <c r="NW15" s="440"/>
      <c r="NX15" s="111">
        <f t="shared" si="349"/>
        <v>0</v>
      </c>
      <c r="NY15" s="440"/>
      <c r="NZ15" s="440"/>
      <c r="OB15" s="440"/>
      <c r="OC15" s="440"/>
      <c r="OD15" s="440"/>
      <c r="OE15" s="440"/>
      <c r="OF15" s="110">
        <f t="shared" si="350"/>
        <v>0</v>
      </c>
      <c r="OG15" s="440"/>
      <c r="OH15" s="440"/>
      <c r="OI15" s="440"/>
      <c r="OJ15" s="440"/>
      <c r="OK15" s="440"/>
      <c r="OL15" s="440"/>
      <c r="OM15" s="111">
        <f t="shared" si="351"/>
        <v>0</v>
      </c>
      <c r="ON15" s="440"/>
      <c r="OO15" s="440"/>
      <c r="OQ15" s="440"/>
      <c r="OR15" s="440"/>
      <c r="OS15" s="440"/>
      <c r="OT15" s="440"/>
      <c r="OU15" s="110">
        <f t="shared" si="352"/>
        <v>0</v>
      </c>
      <c r="OV15" s="440"/>
      <c r="OW15" s="440"/>
      <c r="OX15" s="440"/>
      <c r="OY15" s="440"/>
      <c r="OZ15" s="440"/>
      <c r="PA15" s="440"/>
      <c r="PB15" s="111">
        <f t="shared" si="353"/>
        <v>0</v>
      </c>
      <c r="PC15" s="440"/>
      <c r="PD15" s="440"/>
      <c r="PF15" s="440"/>
      <c r="PG15" s="440"/>
      <c r="PH15" s="440"/>
      <c r="PI15" s="440"/>
      <c r="PJ15" s="110">
        <f t="shared" si="354"/>
        <v>0</v>
      </c>
      <c r="PK15" s="440"/>
      <c r="PL15" s="440"/>
      <c r="PM15" s="440"/>
      <c r="PN15" s="440"/>
      <c r="PO15" s="440"/>
      <c r="PP15" s="440"/>
      <c r="PQ15" s="111">
        <f t="shared" si="355"/>
        <v>0</v>
      </c>
      <c r="PR15" s="440"/>
      <c r="PS15" s="440"/>
      <c r="PU15" s="440"/>
      <c r="PV15" s="440"/>
      <c r="PW15" s="440"/>
      <c r="PX15" s="440"/>
      <c r="PY15" s="110">
        <f t="shared" si="356"/>
        <v>0</v>
      </c>
      <c r="PZ15" s="440"/>
      <c r="QA15" s="440"/>
      <c r="QB15" s="440"/>
      <c r="QC15" s="440"/>
      <c r="QD15" s="440"/>
      <c r="QE15" s="440"/>
      <c r="QF15" s="111">
        <f t="shared" si="357"/>
        <v>0</v>
      </c>
      <c r="QG15" s="440"/>
      <c r="QH15" s="440"/>
      <c r="QJ15" s="440"/>
      <c r="QK15" s="440"/>
      <c r="QL15" s="440"/>
      <c r="QM15" s="440"/>
      <c r="QN15" s="110">
        <f t="shared" si="358"/>
        <v>0</v>
      </c>
      <c r="QO15" s="440"/>
      <c r="QP15" s="440"/>
      <c r="QQ15" s="440"/>
      <c r="QR15" s="440"/>
      <c r="QS15" s="440"/>
      <c r="QT15" s="440"/>
      <c r="QU15" s="111">
        <f t="shared" si="359"/>
        <v>0</v>
      </c>
      <c r="QV15" s="440"/>
      <c r="QW15" s="440"/>
      <c r="QY15" s="440"/>
      <c r="QZ15" s="440"/>
      <c r="RA15" s="440"/>
      <c r="RB15" s="440"/>
      <c r="RC15" s="110">
        <f t="shared" si="360"/>
        <v>0</v>
      </c>
      <c r="RD15" s="440"/>
      <c r="RE15" s="440"/>
      <c r="RF15" s="440"/>
      <c r="RG15" s="440"/>
      <c r="RH15" s="440"/>
      <c r="RI15" s="440"/>
      <c r="RJ15" s="111">
        <f t="shared" si="361"/>
        <v>0</v>
      </c>
      <c r="RK15" s="440"/>
      <c r="RL15" s="440"/>
      <c r="RN15" s="440"/>
      <c r="RO15" s="440"/>
      <c r="RP15" s="440"/>
      <c r="RQ15" s="440"/>
      <c r="RR15" s="110">
        <f t="shared" si="362"/>
        <v>0</v>
      </c>
      <c r="RS15" s="440"/>
      <c r="RT15" s="440"/>
      <c r="RU15" s="440"/>
      <c r="RV15" s="440"/>
      <c r="RW15" s="440"/>
      <c r="RX15" s="440"/>
      <c r="RY15" s="111">
        <f t="shared" si="363"/>
        <v>0</v>
      </c>
      <c r="RZ15" s="440"/>
      <c r="SA15" s="440"/>
      <c r="SC15" s="440"/>
      <c r="SD15" s="440"/>
      <c r="SE15" s="440"/>
      <c r="SF15" s="440"/>
      <c r="SG15" s="110">
        <f t="shared" si="364"/>
        <v>0</v>
      </c>
      <c r="SH15" s="440"/>
      <c r="SI15" s="440"/>
      <c r="SJ15" s="440"/>
      <c r="SK15" s="440"/>
      <c r="SL15" s="440"/>
      <c r="SM15" s="440"/>
      <c r="SN15" s="111">
        <f t="shared" si="365"/>
        <v>0</v>
      </c>
      <c r="SO15" s="440"/>
      <c r="SP15" s="440"/>
      <c r="SR15" s="440"/>
      <c r="SS15" s="440"/>
      <c r="ST15" s="440"/>
      <c r="SU15" s="440"/>
      <c r="SV15" s="110">
        <f t="shared" si="366"/>
        <v>0</v>
      </c>
      <c r="SW15" s="440"/>
      <c r="SX15" s="440"/>
      <c r="SY15" s="440"/>
      <c r="SZ15" s="440"/>
      <c r="TA15" s="440"/>
      <c r="TB15" s="440"/>
      <c r="TC15" s="111">
        <f t="shared" si="367"/>
        <v>0</v>
      </c>
      <c r="TD15" s="440"/>
      <c r="TE15" s="440"/>
      <c r="TG15" s="440"/>
      <c r="TH15" s="440"/>
      <c r="TI15" s="440"/>
      <c r="TJ15" s="440"/>
      <c r="TK15" s="110">
        <f t="shared" si="368"/>
        <v>0</v>
      </c>
      <c r="TL15" s="440"/>
      <c r="TM15" s="440"/>
      <c r="TN15" s="440"/>
      <c r="TO15" s="440"/>
      <c r="TP15" s="440"/>
      <c r="TQ15" s="440"/>
      <c r="TR15" s="111">
        <f t="shared" si="369"/>
        <v>0</v>
      </c>
      <c r="TS15" s="440"/>
      <c r="TT15" s="440"/>
      <c r="TV15" s="440"/>
      <c r="TW15" s="440"/>
      <c r="TX15" s="440"/>
      <c r="TY15" s="440"/>
      <c r="TZ15" s="110">
        <f t="shared" si="370"/>
        <v>0</v>
      </c>
      <c r="UA15" s="440"/>
      <c r="UB15" s="440"/>
      <c r="UC15" s="440"/>
      <c r="UD15" s="440"/>
      <c r="UE15" s="440"/>
      <c r="UF15" s="440"/>
      <c r="UG15" s="111">
        <f t="shared" si="371"/>
        <v>0</v>
      </c>
      <c r="UH15" s="440"/>
      <c r="UI15" s="440"/>
      <c r="UK15" s="440"/>
      <c r="UL15" s="440"/>
      <c r="UM15" s="440"/>
      <c r="UN15" s="440"/>
      <c r="UO15" s="110">
        <f t="shared" si="372"/>
        <v>0</v>
      </c>
      <c r="UP15" s="440"/>
      <c r="UQ15" s="440"/>
      <c r="UR15" s="440"/>
      <c r="US15" s="440"/>
      <c r="UT15" s="440"/>
      <c r="UU15" s="440"/>
      <c r="UV15" s="111">
        <f t="shared" si="373"/>
        <v>0</v>
      </c>
      <c r="UW15" s="440"/>
      <c r="UX15" s="440"/>
      <c r="UZ15" s="440"/>
      <c r="VA15" s="440"/>
      <c r="VB15" s="440"/>
      <c r="VC15" s="440"/>
      <c r="VD15" s="110">
        <f t="shared" si="374"/>
        <v>0</v>
      </c>
      <c r="VE15" s="440"/>
      <c r="VF15" s="440"/>
      <c r="VG15" s="440"/>
      <c r="VH15" s="440"/>
      <c r="VI15" s="440"/>
      <c r="VJ15" s="440"/>
      <c r="VK15" s="111">
        <f t="shared" si="375"/>
        <v>0</v>
      </c>
      <c r="VL15" s="440"/>
      <c r="VM15" s="440"/>
      <c r="VO15" s="440"/>
      <c r="VP15" s="440"/>
      <c r="VQ15" s="440"/>
      <c r="VR15" s="440"/>
      <c r="VS15" s="110">
        <f t="shared" si="376"/>
        <v>0</v>
      </c>
      <c r="VT15" s="440"/>
      <c r="VU15" s="440"/>
      <c r="VV15" s="440"/>
      <c r="VW15" s="440"/>
      <c r="VX15" s="440"/>
      <c r="VY15" s="440"/>
      <c r="VZ15" s="111">
        <f t="shared" si="377"/>
        <v>0</v>
      </c>
      <c r="WA15" s="440"/>
      <c r="WB15" s="440"/>
      <c r="WD15" s="440"/>
      <c r="WE15" s="440"/>
      <c r="WF15" s="440"/>
      <c r="WG15" s="440"/>
      <c r="WH15" s="110">
        <f t="shared" si="378"/>
        <v>0</v>
      </c>
      <c r="WI15" s="440"/>
      <c r="WJ15" s="440"/>
      <c r="WK15" s="440"/>
      <c r="WL15" s="440"/>
      <c r="WM15" s="440"/>
      <c r="WN15" s="440"/>
      <c r="WO15" s="111">
        <f t="shared" si="379"/>
        <v>0</v>
      </c>
      <c r="WP15" s="440"/>
      <c r="WQ15" s="440"/>
      <c r="WS15" s="440"/>
      <c r="WT15" s="440"/>
      <c r="WU15" s="440"/>
      <c r="WV15" s="440"/>
      <c r="WW15" s="110">
        <f t="shared" si="380"/>
        <v>0</v>
      </c>
      <c r="WX15" s="440"/>
      <c r="WY15" s="440"/>
      <c r="WZ15" s="440"/>
      <c r="XA15" s="440"/>
      <c r="XB15" s="440"/>
      <c r="XC15" s="440"/>
      <c r="XD15" s="111">
        <f t="shared" si="381"/>
        <v>0</v>
      </c>
      <c r="XE15" s="440"/>
      <c r="XF15" s="440"/>
      <c r="XH15" s="440"/>
      <c r="XI15" s="440"/>
      <c r="XJ15" s="440"/>
      <c r="XK15" s="440"/>
      <c r="XL15" s="110">
        <f t="shared" si="382"/>
        <v>0</v>
      </c>
      <c r="XM15" s="440"/>
      <c r="XN15" s="440"/>
      <c r="XO15" s="440"/>
      <c r="XP15" s="440"/>
      <c r="XQ15" s="440"/>
      <c r="XR15" s="440"/>
      <c r="XS15" s="111">
        <f t="shared" si="383"/>
        <v>0</v>
      </c>
      <c r="XT15" s="440"/>
      <c r="XU15" s="440"/>
      <c r="XW15" s="440"/>
      <c r="XX15" s="440"/>
      <c r="XY15" s="440"/>
      <c r="XZ15" s="440"/>
      <c r="YA15" s="110">
        <f t="shared" si="384"/>
        <v>0</v>
      </c>
      <c r="YB15" s="440"/>
      <c r="YC15" s="440"/>
      <c r="YD15" s="440"/>
      <c r="YE15" s="440"/>
      <c r="YF15" s="440"/>
      <c r="YG15" s="440"/>
      <c r="YH15" s="111">
        <f t="shared" si="385"/>
        <v>0</v>
      </c>
      <c r="YI15" s="440"/>
      <c r="YJ15" s="440"/>
      <c r="YL15" s="440"/>
      <c r="YM15" s="440"/>
      <c r="YN15" s="440"/>
      <c r="YO15" s="440"/>
      <c r="YP15" s="110">
        <f t="shared" si="386"/>
        <v>0</v>
      </c>
      <c r="YQ15" s="440"/>
      <c r="YR15" s="440"/>
      <c r="YS15" s="440"/>
      <c r="YT15" s="440"/>
      <c r="YU15" s="440"/>
      <c r="YV15" s="440"/>
      <c r="YW15" s="111">
        <f t="shared" si="387"/>
        <v>0</v>
      </c>
      <c r="YX15" s="440"/>
      <c r="YY15" s="440"/>
      <c r="ZA15" s="440"/>
      <c r="ZB15" s="440"/>
      <c r="ZC15" s="440"/>
      <c r="ZD15" s="440"/>
      <c r="ZE15" s="110">
        <f t="shared" si="388"/>
        <v>0</v>
      </c>
      <c r="ZF15" s="440"/>
      <c r="ZG15" s="440"/>
      <c r="ZH15" s="440"/>
      <c r="ZI15" s="440"/>
      <c r="ZJ15" s="440"/>
      <c r="ZK15" s="440"/>
      <c r="ZL15" s="111">
        <f t="shared" si="389"/>
        <v>0</v>
      </c>
      <c r="ZM15" s="440"/>
      <c r="ZN15" s="440"/>
      <c r="ZP15" s="440"/>
      <c r="ZQ15" s="440"/>
      <c r="ZR15" s="440"/>
      <c r="ZS15" s="440"/>
      <c r="ZT15" s="110">
        <f t="shared" si="390"/>
        <v>0</v>
      </c>
      <c r="ZU15" s="440"/>
      <c r="ZV15" s="440"/>
      <c r="ZW15" s="440"/>
      <c r="ZX15" s="440"/>
      <c r="ZY15" s="440"/>
      <c r="ZZ15" s="440"/>
      <c r="AAA15" s="111">
        <f t="shared" si="391"/>
        <v>0</v>
      </c>
      <c r="AAB15" s="440"/>
      <c r="AAC15" s="440"/>
      <c r="AAE15" s="440"/>
      <c r="AAF15" s="440"/>
      <c r="AAG15" s="440"/>
      <c r="AAH15" s="440"/>
      <c r="AAI15" s="110">
        <f t="shared" si="392"/>
        <v>0</v>
      </c>
      <c r="AAJ15" s="440"/>
      <c r="AAK15" s="440"/>
      <c r="AAL15" s="440"/>
      <c r="AAM15" s="440"/>
      <c r="AAN15" s="440"/>
      <c r="AAO15" s="440"/>
      <c r="AAP15" s="111">
        <f t="shared" si="393"/>
        <v>0</v>
      </c>
      <c r="AAQ15" s="440"/>
      <c r="AAR15" s="440"/>
      <c r="AAT15" s="440"/>
      <c r="AAU15" s="440"/>
      <c r="AAV15" s="440"/>
      <c r="AAW15" s="440"/>
      <c r="AAX15" s="110">
        <f t="shared" si="394"/>
        <v>0</v>
      </c>
      <c r="AAY15" s="440"/>
      <c r="AAZ15" s="440"/>
      <c r="ABA15" s="440"/>
      <c r="ABB15" s="440"/>
      <c r="ABC15" s="440"/>
      <c r="ABD15" s="440"/>
      <c r="ABE15" s="111">
        <f t="shared" si="395"/>
        <v>0</v>
      </c>
      <c r="ABF15" s="440"/>
      <c r="ABG15" s="440"/>
      <c r="ABI15" s="440"/>
      <c r="ABJ15" s="440"/>
      <c r="ABK15" s="440"/>
      <c r="ABL15" s="440"/>
      <c r="ABM15" s="110">
        <f t="shared" si="396"/>
        <v>0</v>
      </c>
      <c r="ABN15" s="440"/>
      <c r="ABO15" s="440"/>
      <c r="ABP15" s="440"/>
      <c r="ABQ15" s="440"/>
      <c r="ABR15" s="440"/>
      <c r="ABS15" s="440"/>
      <c r="ABT15" s="111">
        <f t="shared" si="397"/>
        <v>0</v>
      </c>
      <c r="ABU15" s="440"/>
      <c r="ABV15" s="440"/>
      <c r="ABX15" s="440"/>
      <c r="ABY15" s="440"/>
      <c r="ABZ15" s="440"/>
      <c r="ACA15" s="440"/>
      <c r="ACB15" s="110">
        <f t="shared" si="398"/>
        <v>0</v>
      </c>
      <c r="ACC15" s="440"/>
      <c r="ACD15" s="440"/>
      <c r="ACE15" s="440"/>
      <c r="ACF15" s="440"/>
      <c r="ACG15" s="440"/>
      <c r="ACH15" s="440"/>
      <c r="ACI15" s="111">
        <f t="shared" si="399"/>
        <v>0</v>
      </c>
      <c r="ACJ15" s="440"/>
      <c r="ACK15" s="440"/>
      <c r="ACM15" s="440"/>
      <c r="ACN15" s="440"/>
      <c r="ACO15" s="440"/>
      <c r="ACP15" s="440"/>
      <c r="ACQ15" s="110">
        <f t="shared" si="400"/>
        <v>0</v>
      </c>
      <c r="ACR15" s="440"/>
      <c r="ACS15" s="440"/>
      <c r="ACT15" s="440"/>
      <c r="ACU15" s="440"/>
      <c r="ACV15" s="440"/>
      <c r="ACW15" s="440"/>
      <c r="ACX15" s="111">
        <f t="shared" si="401"/>
        <v>0</v>
      </c>
      <c r="ACY15" s="440"/>
      <c r="ACZ15" s="440"/>
      <c r="ADB15" s="440"/>
      <c r="ADC15" s="440"/>
      <c r="ADD15" s="440"/>
      <c r="ADE15" s="440"/>
      <c r="ADF15" s="110">
        <f t="shared" si="402"/>
        <v>0</v>
      </c>
      <c r="ADG15" s="440"/>
      <c r="ADH15" s="440"/>
      <c r="ADI15" s="440"/>
      <c r="ADJ15" s="440"/>
      <c r="ADK15" s="440"/>
      <c r="ADL15" s="440"/>
      <c r="ADM15" s="111">
        <f t="shared" si="403"/>
        <v>0</v>
      </c>
      <c r="ADN15" s="440"/>
      <c r="ADO15" s="440"/>
      <c r="ADQ15" s="440"/>
      <c r="ADR15" s="440"/>
      <c r="ADS15" s="440"/>
      <c r="ADT15" s="440"/>
      <c r="ADU15" s="110">
        <f t="shared" si="404"/>
        <v>0</v>
      </c>
      <c r="ADV15" s="440"/>
      <c r="ADW15" s="440"/>
      <c r="ADX15" s="440"/>
      <c r="ADY15" s="440"/>
      <c r="ADZ15" s="440"/>
      <c r="AEA15" s="440"/>
      <c r="AEB15" s="111">
        <f t="shared" si="405"/>
        <v>0</v>
      </c>
      <c r="AEC15" s="440"/>
      <c r="AED15" s="440"/>
      <c r="AEF15" s="440"/>
      <c r="AEG15" s="440"/>
      <c r="AEH15" s="440"/>
      <c r="AEI15" s="440"/>
      <c r="AEJ15" s="110">
        <f t="shared" si="406"/>
        <v>0</v>
      </c>
      <c r="AEK15" s="440"/>
      <c r="AEL15" s="440"/>
      <c r="AEM15" s="440"/>
      <c r="AEN15" s="440"/>
      <c r="AEO15" s="440"/>
      <c r="AEP15" s="440"/>
      <c r="AEQ15" s="111">
        <f t="shared" si="407"/>
        <v>0</v>
      </c>
      <c r="AER15" s="440"/>
      <c r="AES15" s="440"/>
      <c r="AEU15" s="440"/>
      <c r="AEV15" s="440"/>
      <c r="AEW15" s="440"/>
      <c r="AEX15" s="440"/>
      <c r="AEY15" s="110">
        <f t="shared" si="408"/>
        <v>0</v>
      </c>
      <c r="AEZ15" s="440"/>
      <c r="AFA15" s="440"/>
      <c r="AFB15" s="440"/>
      <c r="AFC15" s="440"/>
      <c r="AFD15" s="440"/>
      <c r="AFE15" s="440"/>
      <c r="AFF15" s="111">
        <f t="shared" si="409"/>
        <v>0</v>
      </c>
      <c r="AFG15" s="440"/>
      <c r="AFH15" s="440"/>
      <c r="AFJ15" s="440"/>
      <c r="AFK15" s="440"/>
      <c r="AFL15" s="440"/>
      <c r="AFM15" s="440"/>
      <c r="AFN15" s="110">
        <f t="shared" si="410"/>
        <v>0</v>
      </c>
      <c r="AFO15" s="440"/>
      <c r="AFP15" s="440"/>
      <c r="AFQ15" s="440"/>
      <c r="AFR15" s="440"/>
      <c r="AFS15" s="440"/>
      <c r="AFT15" s="440"/>
      <c r="AFU15" s="111">
        <f t="shared" si="411"/>
        <v>0</v>
      </c>
      <c r="AFV15" s="440"/>
      <c r="AFW15" s="440"/>
      <c r="AFY15" s="440"/>
      <c r="AFZ15" s="440"/>
      <c r="AGA15" s="440"/>
      <c r="AGB15" s="440"/>
      <c r="AGC15" s="110">
        <f t="shared" si="412"/>
        <v>0</v>
      </c>
      <c r="AGD15" s="440"/>
      <c r="AGE15" s="440"/>
      <c r="AGF15" s="440"/>
      <c r="AGG15" s="440"/>
      <c r="AGH15" s="440"/>
      <c r="AGI15" s="440"/>
      <c r="AGJ15" s="111">
        <f t="shared" si="413"/>
        <v>0</v>
      </c>
      <c r="AGK15" s="440"/>
      <c r="AGL15" s="440"/>
      <c r="AGN15" s="440"/>
      <c r="AGO15" s="440"/>
      <c r="AGP15" s="440"/>
      <c r="AGQ15" s="440"/>
      <c r="AGR15" s="110">
        <f t="shared" si="414"/>
        <v>0</v>
      </c>
      <c r="AGS15" s="440"/>
      <c r="AGT15" s="440"/>
      <c r="AGU15" s="440"/>
      <c r="AGV15" s="440"/>
      <c r="AGW15" s="440"/>
      <c r="AGX15" s="440"/>
      <c r="AGY15" s="111">
        <f t="shared" si="415"/>
        <v>0</v>
      </c>
      <c r="AGZ15" s="440"/>
      <c r="AHA15" s="440"/>
      <c r="AHC15" s="440"/>
      <c r="AHD15" s="440"/>
      <c r="AHE15" s="440"/>
      <c r="AHF15" s="440"/>
      <c r="AHG15" s="110">
        <f t="shared" si="416"/>
        <v>0</v>
      </c>
      <c r="AHH15" s="440"/>
      <c r="AHI15" s="440"/>
      <c r="AHJ15" s="440"/>
      <c r="AHK15" s="440"/>
      <c r="AHL15" s="440"/>
      <c r="AHM15" s="440"/>
      <c r="AHN15" s="111">
        <f t="shared" si="417"/>
        <v>0</v>
      </c>
      <c r="AHO15" s="440"/>
      <c r="AHP15" s="440"/>
      <c r="AHR15" s="440"/>
      <c r="AHS15" s="440"/>
      <c r="AHT15" s="440"/>
      <c r="AHU15" s="440"/>
      <c r="AHV15" s="110">
        <f t="shared" si="418"/>
        <v>0</v>
      </c>
      <c r="AHW15" s="440"/>
      <c r="AHX15" s="440"/>
      <c r="AHY15" s="440"/>
      <c r="AHZ15" s="440"/>
      <c r="AIA15" s="440"/>
      <c r="AIB15" s="440"/>
      <c r="AIC15" s="111">
        <f t="shared" si="419"/>
        <v>0</v>
      </c>
      <c r="AID15" s="440"/>
      <c r="AIE15" s="440"/>
    </row>
    <row r="16" spans="1:915" s="31" customFormat="1" x14ac:dyDescent="0.3">
      <c r="A16" s="29" t="s">
        <v>93</v>
      </c>
      <c r="B16" s="30" t="s">
        <v>142</v>
      </c>
      <c r="C16" s="110">
        <f>SUM(C17:C22)</f>
        <v>0</v>
      </c>
      <c r="D16" s="110">
        <f t="shared" ref="D16:AD16" si="420">SUM(D17:D22)</f>
        <v>0</v>
      </c>
      <c r="E16" s="110">
        <f t="shared" si="420"/>
        <v>0</v>
      </c>
      <c r="F16" s="110">
        <f t="shared" si="420"/>
        <v>0</v>
      </c>
      <c r="G16" s="110">
        <f t="shared" si="420"/>
        <v>0</v>
      </c>
      <c r="H16" s="110">
        <f t="shared" si="420"/>
        <v>0</v>
      </c>
      <c r="I16" s="110">
        <f t="shared" si="420"/>
        <v>0</v>
      </c>
      <c r="J16" s="110">
        <f t="shared" si="420"/>
        <v>0</v>
      </c>
      <c r="K16" s="110">
        <f t="shared" si="420"/>
        <v>0</v>
      </c>
      <c r="L16" s="110">
        <f t="shared" si="420"/>
        <v>0</v>
      </c>
      <c r="M16" s="110">
        <f t="shared" si="420"/>
        <v>0</v>
      </c>
      <c r="N16" s="110">
        <f t="shared" si="420"/>
        <v>0</v>
      </c>
      <c r="O16" s="110">
        <f t="shared" si="420"/>
        <v>0</v>
      </c>
      <c r="P16" s="110">
        <f t="shared" si="420"/>
        <v>0</v>
      </c>
      <c r="Q16" s="110">
        <f t="shared" si="420"/>
        <v>0</v>
      </c>
      <c r="R16" s="110">
        <f t="shared" si="420"/>
        <v>0</v>
      </c>
      <c r="S16" s="110">
        <f t="shared" si="420"/>
        <v>0</v>
      </c>
      <c r="T16" s="110">
        <f t="shared" si="420"/>
        <v>0</v>
      </c>
      <c r="U16" s="110">
        <f t="shared" si="420"/>
        <v>0</v>
      </c>
      <c r="V16" s="110">
        <f t="shared" si="420"/>
        <v>0</v>
      </c>
      <c r="W16" s="110">
        <f t="shared" si="420"/>
        <v>0</v>
      </c>
      <c r="X16" s="110">
        <f t="shared" si="420"/>
        <v>0</v>
      </c>
      <c r="Y16" s="110">
        <f t="shared" si="420"/>
        <v>0</v>
      </c>
      <c r="Z16" s="110">
        <f t="shared" si="420"/>
        <v>0</v>
      </c>
      <c r="AA16" s="110">
        <f t="shared" si="420"/>
        <v>0</v>
      </c>
      <c r="AB16" s="110">
        <f t="shared" si="420"/>
        <v>0</v>
      </c>
      <c r="AC16" s="110">
        <f t="shared" si="420"/>
        <v>0</v>
      </c>
      <c r="AD16" s="110">
        <f t="shared" si="420"/>
        <v>0</v>
      </c>
      <c r="AE16" s="190"/>
      <c r="AF16" s="110">
        <f t="shared" ref="AF16:AS16" si="421">SUM(AF17:AF22)</f>
        <v>0</v>
      </c>
      <c r="AG16" s="110">
        <f t="shared" si="421"/>
        <v>0</v>
      </c>
      <c r="AH16" s="110">
        <f t="shared" si="421"/>
        <v>0</v>
      </c>
      <c r="AI16" s="110">
        <f t="shared" si="421"/>
        <v>0</v>
      </c>
      <c r="AJ16" s="110">
        <f t="shared" si="421"/>
        <v>0</v>
      </c>
      <c r="AK16" s="110">
        <f t="shared" si="421"/>
        <v>0</v>
      </c>
      <c r="AL16" s="110">
        <f t="shared" si="421"/>
        <v>0</v>
      </c>
      <c r="AM16" s="110">
        <f t="shared" si="421"/>
        <v>0</v>
      </c>
      <c r="AN16" s="110">
        <f t="shared" si="421"/>
        <v>0</v>
      </c>
      <c r="AO16" s="110">
        <f t="shared" si="421"/>
        <v>0</v>
      </c>
      <c r="AP16" s="110">
        <f t="shared" si="421"/>
        <v>0</v>
      </c>
      <c r="AQ16" s="110">
        <f t="shared" si="421"/>
        <v>0</v>
      </c>
      <c r="AR16" s="110">
        <f t="shared" si="421"/>
        <v>0</v>
      </c>
      <c r="AS16" s="110">
        <f t="shared" si="421"/>
        <v>0</v>
      </c>
      <c r="AU16" s="110">
        <f t="shared" ref="AU16:BH16" si="422">SUM(AU17:AU22)</f>
        <v>0</v>
      </c>
      <c r="AV16" s="110">
        <f t="shared" si="422"/>
        <v>0</v>
      </c>
      <c r="AW16" s="110">
        <f t="shared" si="422"/>
        <v>0</v>
      </c>
      <c r="AX16" s="110">
        <f t="shared" si="422"/>
        <v>0</v>
      </c>
      <c r="AY16" s="110">
        <f t="shared" si="422"/>
        <v>0</v>
      </c>
      <c r="AZ16" s="110">
        <f t="shared" si="422"/>
        <v>0</v>
      </c>
      <c r="BA16" s="110">
        <f t="shared" si="422"/>
        <v>0</v>
      </c>
      <c r="BB16" s="110">
        <f t="shared" si="422"/>
        <v>0</v>
      </c>
      <c r="BC16" s="110">
        <f t="shared" si="422"/>
        <v>0</v>
      </c>
      <c r="BD16" s="110">
        <f t="shared" si="422"/>
        <v>0</v>
      </c>
      <c r="BE16" s="110">
        <f t="shared" si="422"/>
        <v>0</v>
      </c>
      <c r="BF16" s="110">
        <f t="shared" si="422"/>
        <v>0</v>
      </c>
      <c r="BG16" s="110">
        <f t="shared" si="422"/>
        <v>0</v>
      </c>
      <c r="BH16" s="110">
        <f t="shared" si="422"/>
        <v>0</v>
      </c>
      <c r="BJ16" s="110">
        <f t="shared" ref="BJ16:BW16" si="423">SUM(BJ17:BJ22)</f>
        <v>0</v>
      </c>
      <c r="BK16" s="110">
        <f t="shared" si="423"/>
        <v>0</v>
      </c>
      <c r="BL16" s="110">
        <f t="shared" si="423"/>
        <v>0</v>
      </c>
      <c r="BM16" s="110">
        <f t="shared" si="423"/>
        <v>0</v>
      </c>
      <c r="BN16" s="110">
        <f t="shared" si="423"/>
        <v>0</v>
      </c>
      <c r="BO16" s="110">
        <f t="shared" si="423"/>
        <v>0</v>
      </c>
      <c r="BP16" s="110">
        <f t="shared" si="423"/>
        <v>0</v>
      </c>
      <c r="BQ16" s="110">
        <f t="shared" si="423"/>
        <v>0</v>
      </c>
      <c r="BR16" s="110">
        <f t="shared" si="423"/>
        <v>0</v>
      </c>
      <c r="BS16" s="110">
        <f t="shared" si="423"/>
        <v>0</v>
      </c>
      <c r="BT16" s="110">
        <f t="shared" si="423"/>
        <v>0</v>
      </c>
      <c r="BU16" s="110">
        <f t="shared" si="423"/>
        <v>0</v>
      </c>
      <c r="BV16" s="110">
        <f t="shared" si="423"/>
        <v>0</v>
      </c>
      <c r="BW16" s="110">
        <f t="shared" si="423"/>
        <v>0</v>
      </c>
      <c r="BY16" s="110">
        <f t="shared" ref="BY16:CL16" si="424">SUM(BY17:BY22)</f>
        <v>0</v>
      </c>
      <c r="BZ16" s="110">
        <f t="shared" si="424"/>
        <v>0</v>
      </c>
      <c r="CA16" s="110">
        <f t="shared" si="424"/>
        <v>0</v>
      </c>
      <c r="CB16" s="110">
        <f t="shared" si="424"/>
        <v>0</v>
      </c>
      <c r="CC16" s="110">
        <f t="shared" si="424"/>
        <v>0</v>
      </c>
      <c r="CD16" s="110">
        <f t="shared" si="424"/>
        <v>0</v>
      </c>
      <c r="CE16" s="110">
        <f t="shared" si="424"/>
        <v>0</v>
      </c>
      <c r="CF16" s="110">
        <f t="shared" si="424"/>
        <v>0</v>
      </c>
      <c r="CG16" s="110">
        <f t="shared" si="424"/>
        <v>0</v>
      </c>
      <c r="CH16" s="110">
        <f t="shared" si="424"/>
        <v>0</v>
      </c>
      <c r="CI16" s="110">
        <f t="shared" si="424"/>
        <v>0</v>
      </c>
      <c r="CJ16" s="110">
        <f t="shared" si="424"/>
        <v>0</v>
      </c>
      <c r="CK16" s="110">
        <f t="shared" si="424"/>
        <v>0</v>
      </c>
      <c r="CL16" s="110">
        <f t="shared" si="424"/>
        <v>0</v>
      </c>
      <c r="CN16" s="110">
        <f t="shared" ref="CN16:DA16" si="425">SUM(CN17:CN22)</f>
        <v>0</v>
      </c>
      <c r="CO16" s="110">
        <f t="shared" si="425"/>
        <v>0</v>
      </c>
      <c r="CP16" s="110">
        <f t="shared" si="425"/>
        <v>0</v>
      </c>
      <c r="CQ16" s="110">
        <f t="shared" si="425"/>
        <v>0</v>
      </c>
      <c r="CR16" s="110">
        <f t="shared" si="425"/>
        <v>0</v>
      </c>
      <c r="CS16" s="110">
        <f t="shared" si="425"/>
        <v>0</v>
      </c>
      <c r="CT16" s="110">
        <f t="shared" si="425"/>
        <v>0</v>
      </c>
      <c r="CU16" s="110">
        <f t="shared" si="425"/>
        <v>0</v>
      </c>
      <c r="CV16" s="110">
        <f t="shared" si="425"/>
        <v>0</v>
      </c>
      <c r="CW16" s="110">
        <f t="shared" si="425"/>
        <v>0</v>
      </c>
      <c r="CX16" s="110">
        <f t="shared" si="425"/>
        <v>0</v>
      </c>
      <c r="CY16" s="110">
        <f t="shared" si="425"/>
        <v>0</v>
      </c>
      <c r="CZ16" s="110">
        <f t="shared" si="425"/>
        <v>0</v>
      </c>
      <c r="DA16" s="110">
        <f t="shared" si="425"/>
        <v>0</v>
      </c>
      <c r="DC16" s="110">
        <f t="shared" ref="DC16:DP16" si="426">SUM(DC17:DC22)</f>
        <v>0</v>
      </c>
      <c r="DD16" s="110">
        <f t="shared" si="426"/>
        <v>0</v>
      </c>
      <c r="DE16" s="110">
        <f t="shared" si="426"/>
        <v>0</v>
      </c>
      <c r="DF16" s="110">
        <f t="shared" si="426"/>
        <v>0</v>
      </c>
      <c r="DG16" s="110">
        <f t="shared" si="426"/>
        <v>0</v>
      </c>
      <c r="DH16" s="110">
        <f t="shared" si="426"/>
        <v>0</v>
      </c>
      <c r="DI16" s="110">
        <f t="shared" si="426"/>
        <v>0</v>
      </c>
      <c r="DJ16" s="110">
        <f t="shared" si="426"/>
        <v>0</v>
      </c>
      <c r="DK16" s="110">
        <f t="shared" si="426"/>
        <v>0</v>
      </c>
      <c r="DL16" s="110">
        <f t="shared" si="426"/>
        <v>0</v>
      </c>
      <c r="DM16" s="110">
        <f t="shared" si="426"/>
        <v>0</v>
      </c>
      <c r="DN16" s="110">
        <f t="shared" si="426"/>
        <v>0</v>
      </c>
      <c r="DO16" s="110">
        <f t="shared" si="426"/>
        <v>0</v>
      </c>
      <c r="DP16" s="110">
        <f t="shared" si="426"/>
        <v>0</v>
      </c>
      <c r="DR16" s="110">
        <f t="shared" ref="DR16:EE16" si="427">SUM(DR17:DR22)</f>
        <v>0</v>
      </c>
      <c r="DS16" s="110">
        <f t="shared" si="427"/>
        <v>0</v>
      </c>
      <c r="DT16" s="110">
        <f t="shared" si="427"/>
        <v>0</v>
      </c>
      <c r="DU16" s="110">
        <f t="shared" si="427"/>
        <v>0</v>
      </c>
      <c r="DV16" s="110">
        <f t="shared" si="427"/>
        <v>0</v>
      </c>
      <c r="DW16" s="110">
        <f t="shared" si="427"/>
        <v>0</v>
      </c>
      <c r="DX16" s="110">
        <f t="shared" si="427"/>
        <v>0</v>
      </c>
      <c r="DY16" s="110">
        <f t="shared" si="427"/>
        <v>0</v>
      </c>
      <c r="DZ16" s="110">
        <f t="shared" si="427"/>
        <v>0</v>
      </c>
      <c r="EA16" s="110">
        <f t="shared" si="427"/>
        <v>0</v>
      </c>
      <c r="EB16" s="110">
        <f t="shared" si="427"/>
        <v>0</v>
      </c>
      <c r="EC16" s="110">
        <f t="shared" si="427"/>
        <v>0</v>
      </c>
      <c r="ED16" s="110">
        <f t="shared" si="427"/>
        <v>0</v>
      </c>
      <c r="EE16" s="110">
        <f t="shared" si="427"/>
        <v>0</v>
      </c>
      <c r="EG16" s="110">
        <f t="shared" ref="EG16:ET16" si="428">SUM(EG17:EG22)</f>
        <v>0</v>
      </c>
      <c r="EH16" s="110">
        <f t="shared" si="428"/>
        <v>0</v>
      </c>
      <c r="EI16" s="110">
        <f t="shared" si="428"/>
        <v>0</v>
      </c>
      <c r="EJ16" s="110">
        <f t="shared" si="428"/>
        <v>0</v>
      </c>
      <c r="EK16" s="110">
        <f t="shared" si="428"/>
        <v>0</v>
      </c>
      <c r="EL16" s="110">
        <f t="shared" si="428"/>
        <v>0</v>
      </c>
      <c r="EM16" s="110">
        <f t="shared" si="428"/>
        <v>0</v>
      </c>
      <c r="EN16" s="110">
        <f t="shared" si="428"/>
        <v>0</v>
      </c>
      <c r="EO16" s="110">
        <f t="shared" si="428"/>
        <v>0</v>
      </c>
      <c r="EP16" s="110">
        <f t="shared" si="428"/>
        <v>0</v>
      </c>
      <c r="EQ16" s="110">
        <f t="shared" si="428"/>
        <v>0</v>
      </c>
      <c r="ER16" s="110">
        <f t="shared" si="428"/>
        <v>0</v>
      </c>
      <c r="ES16" s="110">
        <f t="shared" si="428"/>
        <v>0</v>
      </c>
      <c r="ET16" s="110">
        <f t="shared" si="428"/>
        <v>0</v>
      </c>
      <c r="EV16" s="110">
        <f t="shared" ref="EV16:FI16" si="429">SUM(EV17:EV22)</f>
        <v>0</v>
      </c>
      <c r="EW16" s="110">
        <f t="shared" si="429"/>
        <v>0</v>
      </c>
      <c r="EX16" s="110">
        <f t="shared" si="429"/>
        <v>0</v>
      </c>
      <c r="EY16" s="110">
        <f t="shared" si="429"/>
        <v>0</v>
      </c>
      <c r="EZ16" s="110">
        <f t="shared" si="429"/>
        <v>0</v>
      </c>
      <c r="FA16" s="110">
        <f t="shared" si="429"/>
        <v>0</v>
      </c>
      <c r="FB16" s="110">
        <f t="shared" si="429"/>
        <v>0</v>
      </c>
      <c r="FC16" s="110">
        <f t="shared" si="429"/>
        <v>0</v>
      </c>
      <c r="FD16" s="110">
        <f t="shared" si="429"/>
        <v>0</v>
      </c>
      <c r="FE16" s="110">
        <f t="shared" si="429"/>
        <v>0</v>
      </c>
      <c r="FF16" s="110">
        <f t="shared" si="429"/>
        <v>0</v>
      </c>
      <c r="FG16" s="110">
        <f t="shared" si="429"/>
        <v>0</v>
      </c>
      <c r="FH16" s="110">
        <f t="shared" si="429"/>
        <v>0</v>
      </c>
      <c r="FI16" s="110">
        <f t="shared" si="429"/>
        <v>0</v>
      </c>
      <c r="FK16" s="110">
        <f t="shared" ref="FK16:FX16" si="430">SUM(FK17:FK22)</f>
        <v>0</v>
      </c>
      <c r="FL16" s="110">
        <f t="shared" si="430"/>
        <v>0</v>
      </c>
      <c r="FM16" s="110">
        <f t="shared" si="430"/>
        <v>0</v>
      </c>
      <c r="FN16" s="110">
        <f t="shared" si="430"/>
        <v>0</v>
      </c>
      <c r="FO16" s="110">
        <f t="shared" si="430"/>
        <v>0</v>
      </c>
      <c r="FP16" s="110">
        <f t="shared" si="430"/>
        <v>0</v>
      </c>
      <c r="FQ16" s="110">
        <f t="shared" si="430"/>
        <v>0</v>
      </c>
      <c r="FR16" s="110">
        <f t="shared" si="430"/>
        <v>0</v>
      </c>
      <c r="FS16" s="110">
        <f t="shared" si="430"/>
        <v>0</v>
      </c>
      <c r="FT16" s="110">
        <f t="shared" si="430"/>
        <v>0</v>
      </c>
      <c r="FU16" s="110">
        <f t="shared" si="430"/>
        <v>0</v>
      </c>
      <c r="FV16" s="110">
        <f t="shared" si="430"/>
        <v>0</v>
      </c>
      <c r="FW16" s="110">
        <f t="shared" si="430"/>
        <v>0</v>
      </c>
      <c r="FX16" s="110">
        <f t="shared" si="430"/>
        <v>0</v>
      </c>
      <c r="FZ16" s="110">
        <f t="shared" ref="FZ16:GM16" si="431">SUM(FZ17:FZ22)</f>
        <v>0</v>
      </c>
      <c r="GA16" s="110">
        <f t="shared" si="431"/>
        <v>0</v>
      </c>
      <c r="GB16" s="110">
        <f t="shared" si="431"/>
        <v>0</v>
      </c>
      <c r="GC16" s="110">
        <f t="shared" si="431"/>
        <v>0</v>
      </c>
      <c r="GD16" s="110">
        <f t="shared" si="431"/>
        <v>0</v>
      </c>
      <c r="GE16" s="110">
        <f t="shared" si="431"/>
        <v>0</v>
      </c>
      <c r="GF16" s="110">
        <f t="shared" si="431"/>
        <v>0</v>
      </c>
      <c r="GG16" s="110">
        <f t="shared" si="431"/>
        <v>0</v>
      </c>
      <c r="GH16" s="110">
        <f t="shared" si="431"/>
        <v>0</v>
      </c>
      <c r="GI16" s="110">
        <f t="shared" si="431"/>
        <v>0</v>
      </c>
      <c r="GJ16" s="110">
        <f t="shared" si="431"/>
        <v>0</v>
      </c>
      <c r="GK16" s="110">
        <f t="shared" si="431"/>
        <v>0</v>
      </c>
      <c r="GL16" s="110">
        <f t="shared" si="431"/>
        <v>0</v>
      </c>
      <c r="GM16" s="110">
        <f t="shared" si="431"/>
        <v>0</v>
      </c>
      <c r="GO16" s="110">
        <f t="shared" ref="GO16:HB16" si="432">SUM(GO17:GO22)</f>
        <v>0</v>
      </c>
      <c r="GP16" s="110">
        <f t="shared" si="432"/>
        <v>0</v>
      </c>
      <c r="GQ16" s="110">
        <f t="shared" si="432"/>
        <v>0</v>
      </c>
      <c r="GR16" s="110">
        <f t="shared" si="432"/>
        <v>0</v>
      </c>
      <c r="GS16" s="110">
        <f t="shared" si="432"/>
        <v>0</v>
      </c>
      <c r="GT16" s="110">
        <f t="shared" si="432"/>
        <v>0</v>
      </c>
      <c r="GU16" s="110">
        <f t="shared" si="432"/>
        <v>0</v>
      </c>
      <c r="GV16" s="110">
        <f t="shared" si="432"/>
        <v>0</v>
      </c>
      <c r="GW16" s="110">
        <f t="shared" si="432"/>
        <v>0</v>
      </c>
      <c r="GX16" s="110">
        <f t="shared" si="432"/>
        <v>0</v>
      </c>
      <c r="GY16" s="110">
        <f t="shared" si="432"/>
        <v>0</v>
      </c>
      <c r="GZ16" s="110">
        <f t="shared" si="432"/>
        <v>0</v>
      </c>
      <c r="HA16" s="110">
        <f t="shared" si="432"/>
        <v>0</v>
      </c>
      <c r="HB16" s="110">
        <f t="shared" si="432"/>
        <v>0</v>
      </c>
      <c r="HD16" s="110">
        <f t="shared" ref="HD16:HQ16" si="433">SUM(HD17:HD22)</f>
        <v>0</v>
      </c>
      <c r="HE16" s="110">
        <f t="shared" si="433"/>
        <v>0</v>
      </c>
      <c r="HF16" s="110">
        <f t="shared" si="433"/>
        <v>0</v>
      </c>
      <c r="HG16" s="110">
        <f t="shared" si="433"/>
        <v>0</v>
      </c>
      <c r="HH16" s="110">
        <f t="shared" si="433"/>
        <v>0</v>
      </c>
      <c r="HI16" s="110">
        <f t="shared" si="433"/>
        <v>0</v>
      </c>
      <c r="HJ16" s="110">
        <f t="shared" si="433"/>
        <v>0</v>
      </c>
      <c r="HK16" s="110">
        <f t="shared" si="433"/>
        <v>0</v>
      </c>
      <c r="HL16" s="110">
        <f t="shared" si="433"/>
        <v>0</v>
      </c>
      <c r="HM16" s="110">
        <f t="shared" si="433"/>
        <v>0</v>
      </c>
      <c r="HN16" s="110">
        <f t="shared" si="433"/>
        <v>0</v>
      </c>
      <c r="HO16" s="110">
        <f t="shared" si="433"/>
        <v>0</v>
      </c>
      <c r="HP16" s="110">
        <f t="shared" si="433"/>
        <v>0</v>
      </c>
      <c r="HQ16" s="110">
        <f t="shared" si="433"/>
        <v>0</v>
      </c>
      <c r="HS16" s="110">
        <f t="shared" ref="HS16:IF16" si="434">SUM(HS17:HS22)</f>
        <v>0</v>
      </c>
      <c r="HT16" s="110">
        <f t="shared" si="434"/>
        <v>0</v>
      </c>
      <c r="HU16" s="110">
        <f t="shared" si="434"/>
        <v>0</v>
      </c>
      <c r="HV16" s="110">
        <f t="shared" si="434"/>
        <v>0</v>
      </c>
      <c r="HW16" s="110">
        <f t="shared" si="434"/>
        <v>0</v>
      </c>
      <c r="HX16" s="110">
        <f t="shared" si="434"/>
        <v>0</v>
      </c>
      <c r="HY16" s="110">
        <f t="shared" si="434"/>
        <v>0</v>
      </c>
      <c r="HZ16" s="110">
        <f t="shared" si="434"/>
        <v>0</v>
      </c>
      <c r="IA16" s="110">
        <f t="shared" si="434"/>
        <v>0</v>
      </c>
      <c r="IB16" s="110">
        <f t="shared" si="434"/>
        <v>0</v>
      </c>
      <c r="IC16" s="110">
        <f t="shared" si="434"/>
        <v>0</v>
      </c>
      <c r="ID16" s="110">
        <f t="shared" si="434"/>
        <v>0</v>
      </c>
      <c r="IE16" s="110">
        <f t="shared" si="434"/>
        <v>0</v>
      </c>
      <c r="IF16" s="110">
        <f t="shared" si="434"/>
        <v>0</v>
      </c>
      <c r="IH16" s="110">
        <f t="shared" ref="IH16:IU16" si="435">SUM(IH17:IH22)</f>
        <v>0</v>
      </c>
      <c r="II16" s="110">
        <f t="shared" si="435"/>
        <v>0</v>
      </c>
      <c r="IJ16" s="110">
        <f t="shared" si="435"/>
        <v>0</v>
      </c>
      <c r="IK16" s="110">
        <f t="shared" si="435"/>
        <v>0</v>
      </c>
      <c r="IL16" s="110">
        <f t="shared" si="435"/>
        <v>0</v>
      </c>
      <c r="IM16" s="110">
        <f t="shared" si="435"/>
        <v>0</v>
      </c>
      <c r="IN16" s="110">
        <f t="shared" si="435"/>
        <v>0</v>
      </c>
      <c r="IO16" s="110">
        <f t="shared" si="435"/>
        <v>0</v>
      </c>
      <c r="IP16" s="110">
        <f t="shared" si="435"/>
        <v>0</v>
      </c>
      <c r="IQ16" s="110">
        <f t="shared" si="435"/>
        <v>0</v>
      </c>
      <c r="IR16" s="110">
        <f t="shared" si="435"/>
        <v>0</v>
      </c>
      <c r="IS16" s="110">
        <f t="shared" si="435"/>
        <v>0</v>
      </c>
      <c r="IT16" s="110">
        <f t="shared" si="435"/>
        <v>0</v>
      </c>
      <c r="IU16" s="110">
        <f t="shared" si="435"/>
        <v>0</v>
      </c>
      <c r="IW16" s="110">
        <f t="shared" ref="IW16:JJ16" si="436">SUM(IW17:IW22)</f>
        <v>0</v>
      </c>
      <c r="IX16" s="110">
        <f t="shared" si="436"/>
        <v>0</v>
      </c>
      <c r="IY16" s="110">
        <f t="shared" si="436"/>
        <v>0</v>
      </c>
      <c r="IZ16" s="110">
        <f t="shared" si="436"/>
        <v>0</v>
      </c>
      <c r="JA16" s="110">
        <f t="shared" si="436"/>
        <v>0</v>
      </c>
      <c r="JB16" s="110">
        <f t="shared" si="436"/>
        <v>0</v>
      </c>
      <c r="JC16" s="110">
        <f t="shared" si="436"/>
        <v>0</v>
      </c>
      <c r="JD16" s="110">
        <f t="shared" si="436"/>
        <v>0</v>
      </c>
      <c r="JE16" s="110">
        <f t="shared" si="436"/>
        <v>0</v>
      </c>
      <c r="JF16" s="110">
        <f t="shared" si="436"/>
        <v>0</v>
      </c>
      <c r="JG16" s="110">
        <f t="shared" si="436"/>
        <v>0</v>
      </c>
      <c r="JH16" s="110">
        <f t="shared" si="436"/>
        <v>0</v>
      </c>
      <c r="JI16" s="110">
        <f t="shared" si="436"/>
        <v>0</v>
      </c>
      <c r="JJ16" s="110">
        <f t="shared" si="436"/>
        <v>0</v>
      </c>
      <c r="JL16" s="110">
        <f t="shared" ref="JL16:JY16" si="437">SUM(JL17:JL22)</f>
        <v>0</v>
      </c>
      <c r="JM16" s="110">
        <f t="shared" si="437"/>
        <v>0</v>
      </c>
      <c r="JN16" s="110">
        <f t="shared" si="437"/>
        <v>0</v>
      </c>
      <c r="JO16" s="110">
        <f t="shared" si="437"/>
        <v>0</v>
      </c>
      <c r="JP16" s="110">
        <f t="shared" si="437"/>
        <v>0</v>
      </c>
      <c r="JQ16" s="110">
        <f t="shared" si="437"/>
        <v>0</v>
      </c>
      <c r="JR16" s="110">
        <f t="shared" si="437"/>
        <v>0</v>
      </c>
      <c r="JS16" s="110">
        <f t="shared" si="437"/>
        <v>0</v>
      </c>
      <c r="JT16" s="110">
        <f t="shared" si="437"/>
        <v>0</v>
      </c>
      <c r="JU16" s="110">
        <f t="shared" si="437"/>
        <v>0</v>
      </c>
      <c r="JV16" s="110">
        <f t="shared" si="437"/>
        <v>0</v>
      </c>
      <c r="JW16" s="110">
        <f t="shared" si="437"/>
        <v>0</v>
      </c>
      <c r="JX16" s="110">
        <f t="shared" si="437"/>
        <v>0</v>
      </c>
      <c r="JY16" s="110">
        <f t="shared" si="437"/>
        <v>0</v>
      </c>
      <c r="KA16" s="110">
        <f t="shared" ref="KA16:KN16" si="438">SUM(KA17:KA22)</f>
        <v>0</v>
      </c>
      <c r="KB16" s="110">
        <f t="shared" si="438"/>
        <v>0</v>
      </c>
      <c r="KC16" s="110">
        <f t="shared" si="438"/>
        <v>0</v>
      </c>
      <c r="KD16" s="110">
        <f t="shared" si="438"/>
        <v>0</v>
      </c>
      <c r="KE16" s="110">
        <f t="shared" si="438"/>
        <v>0</v>
      </c>
      <c r="KF16" s="110">
        <f t="shared" si="438"/>
        <v>0</v>
      </c>
      <c r="KG16" s="110">
        <f t="shared" si="438"/>
        <v>0</v>
      </c>
      <c r="KH16" s="110">
        <f t="shared" si="438"/>
        <v>0</v>
      </c>
      <c r="KI16" s="110">
        <f t="shared" si="438"/>
        <v>0</v>
      </c>
      <c r="KJ16" s="110">
        <f t="shared" si="438"/>
        <v>0</v>
      </c>
      <c r="KK16" s="110">
        <f t="shared" si="438"/>
        <v>0</v>
      </c>
      <c r="KL16" s="110">
        <f t="shared" si="438"/>
        <v>0</v>
      </c>
      <c r="KM16" s="110">
        <f t="shared" si="438"/>
        <v>0</v>
      </c>
      <c r="KN16" s="110">
        <f t="shared" si="438"/>
        <v>0</v>
      </c>
      <c r="KP16" s="110">
        <f t="shared" ref="KP16:LC16" si="439">SUM(KP17:KP22)</f>
        <v>0</v>
      </c>
      <c r="KQ16" s="110">
        <f t="shared" si="439"/>
        <v>0</v>
      </c>
      <c r="KR16" s="110">
        <f t="shared" si="439"/>
        <v>0</v>
      </c>
      <c r="KS16" s="110">
        <f t="shared" si="439"/>
        <v>0</v>
      </c>
      <c r="KT16" s="110">
        <f t="shared" si="439"/>
        <v>0</v>
      </c>
      <c r="KU16" s="110">
        <f t="shared" si="439"/>
        <v>0</v>
      </c>
      <c r="KV16" s="110">
        <f t="shared" si="439"/>
        <v>0</v>
      </c>
      <c r="KW16" s="110">
        <f t="shared" si="439"/>
        <v>0</v>
      </c>
      <c r="KX16" s="110">
        <f t="shared" si="439"/>
        <v>0</v>
      </c>
      <c r="KY16" s="110">
        <f t="shared" si="439"/>
        <v>0</v>
      </c>
      <c r="KZ16" s="110">
        <f t="shared" si="439"/>
        <v>0</v>
      </c>
      <c r="LA16" s="110">
        <f t="shared" si="439"/>
        <v>0</v>
      </c>
      <c r="LB16" s="110">
        <f t="shared" si="439"/>
        <v>0</v>
      </c>
      <c r="LC16" s="110">
        <f t="shared" si="439"/>
        <v>0</v>
      </c>
      <c r="LE16" s="110">
        <f t="shared" ref="LE16:LR16" si="440">SUM(LE17:LE22)</f>
        <v>0</v>
      </c>
      <c r="LF16" s="110">
        <f t="shared" si="440"/>
        <v>0</v>
      </c>
      <c r="LG16" s="110">
        <f t="shared" si="440"/>
        <v>0</v>
      </c>
      <c r="LH16" s="110">
        <f t="shared" si="440"/>
        <v>0</v>
      </c>
      <c r="LI16" s="110">
        <f t="shared" si="440"/>
        <v>0</v>
      </c>
      <c r="LJ16" s="110">
        <f t="shared" si="440"/>
        <v>0</v>
      </c>
      <c r="LK16" s="110">
        <f t="shared" si="440"/>
        <v>0</v>
      </c>
      <c r="LL16" s="110">
        <f t="shared" si="440"/>
        <v>0</v>
      </c>
      <c r="LM16" s="110">
        <f t="shared" si="440"/>
        <v>0</v>
      </c>
      <c r="LN16" s="110">
        <f t="shared" si="440"/>
        <v>0</v>
      </c>
      <c r="LO16" s="110">
        <f t="shared" si="440"/>
        <v>0</v>
      </c>
      <c r="LP16" s="110">
        <f t="shared" si="440"/>
        <v>0</v>
      </c>
      <c r="LQ16" s="110">
        <f t="shared" si="440"/>
        <v>0</v>
      </c>
      <c r="LR16" s="110">
        <f t="shared" si="440"/>
        <v>0</v>
      </c>
      <c r="LT16" s="110">
        <f t="shared" ref="LT16:MG16" si="441">SUM(LT17:LT22)</f>
        <v>0</v>
      </c>
      <c r="LU16" s="110">
        <f t="shared" si="441"/>
        <v>0</v>
      </c>
      <c r="LV16" s="110">
        <f t="shared" si="441"/>
        <v>0</v>
      </c>
      <c r="LW16" s="110">
        <f t="shared" si="441"/>
        <v>0</v>
      </c>
      <c r="LX16" s="110">
        <f t="shared" si="441"/>
        <v>0</v>
      </c>
      <c r="LY16" s="110">
        <f t="shared" si="441"/>
        <v>0</v>
      </c>
      <c r="LZ16" s="110">
        <f t="shared" si="441"/>
        <v>0</v>
      </c>
      <c r="MA16" s="110">
        <f t="shared" si="441"/>
        <v>0</v>
      </c>
      <c r="MB16" s="110">
        <f t="shared" si="441"/>
        <v>0</v>
      </c>
      <c r="MC16" s="110">
        <f t="shared" si="441"/>
        <v>0</v>
      </c>
      <c r="MD16" s="110">
        <f t="shared" si="441"/>
        <v>0</v>
      </c>
      <c r="ME16" s="110">
        <f t="shared" si="441"/>
        <v>0</v>
      </c>
      <c r="MF16" s="110">
        <f t="shared" si="441"/>
        <v>0</v>
      </c>
      <c r="MG16" s="110">
        <f t="shared" si="441"/>
        <v>0</v>
      </c>
      <c r="MI16" s="110">
        <f t="shared" ref="MI16:MV16" si="442">SUM(MI17:MI22)</f>
        <v>0</v>
      </c>
      <c r="MJ16" s="110">
        <f t="shared" si="442"/>
        <v>0</v>
      </c>
      <c r="MK16" s="110">
        <f t="shared" si="442"/>
        <v>0</v>
      </c>
      <c r="ML16" s="110">
        <f t="shared" si="442"/>
        <v>0</v>
      </c>
      <c r="MM16" s="110">
        <f t="shared" si="442"/>
        <v>0</v>
      </c>
      <c r="MN16" s="110">
        <f t="shared" si="442"/>
        <v>0</v>
      </c>
      <c r="MO16" s="110">
        <f t="shared" si="442"/>
        <v>0</v>
      </c>
      <c r="MP16" s="110">
        <f t="shared" si="442"/>
        <v>0</v>
      </c>
      <c r="MQ16" s="110">
        <f t="shared" si="442"/>
        <v>0</v>
      </c>
      <c r="MR16" s="110">
        <f t="shared" si="442"/>
        <v>0</v>
      </c>
      <c r="MS16" s="110">
        <f t="shared" si="442"/>
        <v>0</v>
      </c>
      <c r="MT16" s="110">
        <f t="shared" si="442"/>
        <v>0</v>
      </c>
      <c r="MU16" s="110">
        <f t="shared" si="442"/>
        <v>0</v>
      </c>
      <c r="MV16" s="110">
        <f t="shared" si="442"/>
        <v>0</v>
      </c>
      <c r="MX16" s="110">
        <f t="shared" ref="MX16:NK16" si="443">SUM(MX17:MX22)</f>
        <v>0</v>
      </c>
      <c r="MY16" s="110">
        <f t="shared" si="443"/>
        <v>0</v>
      </c>
      <c r="MZ16" s="110">
        <f t="shared" si="443"/>
        <v>0</v>
      </c>
      <c r="NA16" s="110">
        <f t="shared" si="443"/>
        <v>0</v>
      </c>
      <c r="NB16" s="110">
        <f t="shared" si="443"/>
        <v>0</v>
      </c>
      <c r="NC16" s="110">
        <f t="shared" si="443"/>
        <v>0</v>
      </c>
      <c r="ND16" s="110">
        <f t="shared" si="443"/>
        <v>0</v>
      </c>
      <c r="NE16" s="110">
        <f t="shared" si="443"/>
        <v>0</v>
      </c>
      <c r="NF16" s="110">
        <f t="shared" si="443"/>
        <v>0</v>
      </c>
      <c r="NG16" s="110">
        <f t="shared" si="443"/>
        <v>0</v>
      </c>
      <c r="NH16" s="110">
        <f t="shared" si="443"/>
        <v>0</v>
      </c>
      <c r="NI16" s="110">
        <f t="shared" si="443"/>
        <v>0</v>
      </c>
      <c r="NJ16" s="110">
        <f t="shared" si="443"/>
        <v>0</v>
      </c>
      <c r="NK16" s="110">
        <f t="shared" si="443"/>
        <v>0</v>
      </c>
      <c r="NM16" s="110">
        <f t="shared" ref="NM16:NZ16" si="444">SUM(NM17:NM22)</f>
        <v>0</v>
      </c>
      <c r="NN16" s="110">
        <f t="shared" si="444"/>
        <v>0</v>
      </c>
      <c r="NO16" s="110">
        <f t="shared" si="444"/>
        <v>0</v>
      </c>
      <c r="NP16" s="110">
        <f t="shared" si="444"/>
        <v>0</v>
      </c>
      <c r="NQ16" s="110">
        <f t="shared" si="444"/>
        <v>0</v>
      </c>
      <c r="NR16" s="110">
        <f t="shared" si="444"/>
        <v>0</v>
      </c>
      <c r="NS16" s="110">
        <f t="shared" si="444"/>
        <v>0</v>
      </c>
      <c r="NT16" s="110">
        <f t="shared" si="444"/>
        <v>0</v>
      </c>
      <c r="NU16" s="110">
        <f t="shared" si="444"/>
        <v>0</v>
      </c>
      <c r="NV16" s="110">
        <f t="shared" si="444"/>
        <v>0</v>
      </c>
      <c r="NW16" s="110">
        <f t="shared" si="444"/>
        <v>0</v>
      </c>
      <c r="NX16" s="110">
        <f t="shared" si="444"/>
        <v>0</v>
      </c>
      <c r="NY16" s="110">
        <f t="shared" si="444"/>
        <v>0</v>
      </c>
      <c r="NZ16" s="110">
        <f t="shared" si="444"/>
        <v>0</v>
      </c>
      <c r="OB16" s="110">
        <f t="shared" ref="OB16:OO16" si="445">SUM(OB17:OB22)</f>
        <v>0</v>
      </c>
      <c r="OC16" s="110">
        <f t="shared" si="445"/>
        <v>0</v>
      </c>
      <c r="OD16" s="110">
        <f t="shared" si="445"/>
        <v>0</v>
      </c>
      <c r="OE16" s="110">
        <f t="shared" si="445"/>
        <v>0</v>
      </c>
      <c r="OF16" s="110">
        <f t="shared" si="445"/>
        <v>0</v>
      </c>
      <c r="OG16" s="110">
        <f t="shared" si="445"/>
        <v>0</v>
      </c>
      <c r="OH16" s="110">
        <f t="shared" si="445"/>
        <v>0</v>
      </c>
      <c r="OI16" s="110">
        <f t="shared" si="445"/>
        <v>0</v>
      </c>
      <c r="OJ16" s="110">
        <f t="shared" si="445"/>
        <v>0</v>
      </c>
      <c r="OK16" s="110">
        <f t="shared" si="445"/>
        <v>0</v>
      </c>
      <c r="OL16" s="110">
        <f t="shared" si="445"/>
        <v>0</v>
      </c>
      <c r="OM16" s="110">
        <f t="shared" si="445"/>
        <v>0</v>
      </c>
      <c r="ON16" s="110">
        <f t="shared" si="445"/>
        <v>0</v>
      </c>
      <c r="OO16" s="110">
        <f t="shared" si="445"/>
        <v>0</v>
      </c>
      <c r="OQ16" s="110">
        <f t="shared" ref="OQ16:PD16" si="446">SUM(OQ17:OQ22)</f>
        <v>0</v>
      </c>
      <c r="OR16" s="110">
        <f t="shared" si="446"/>
        <v>0</v>
      </c>
      <c r="OS16" s="110">
        <f t="shared" si="446"/>
        <v>0</v>
      </c>
      <c r="OT16" s="110">
        <f t="shared" si="446"/>
        <v>0</v>
      </c>
      <c r="OU16" s="110">
        <f t="shared" si="446"/>
        <v>0</v>
      </c>
      <c r="OV16" s="110">
        <f t="shared" si="446"/>
        <v>0</v>
      </c>
      <c r="OW16" s="110">
        <f t="shared" si="446"/>
        <v>0</v>
      </c>
      <c r="OX16" s="110">
        <f t="shared" si="446"/>
        <v>0</v>
      </c>
      <c r="OY16" s="110">
        <f t="shared" si="446"/>
        <v>0</v>
      </c>
      <c r="OZ16" s="110">
        <f t="shared" si="446"/>
        <v>0</v>
      </c>
      <c r="PA16" s="110">
        <f t="shared" si="446"/>
        <v>0</v>
      </c>
      <c r="PB16" s="110">
        <f t="shared" si="446"/>
        <v>0</v>
      </c>
      <c r="PC16" s="110">
        <f t="shared" si="446"/>
        <v>0</v>
      </c>
      <c r="PD16" s="110">
        <f t="shared" si="446"/>
        <v>0</v>
      </c>
      <c r="PF16" s="110">
        <f t="shared" ref="PF16:PS16" si="447">SUM(PF17:PF22)</f>
        <v>0</v>
      </c>
      <c r="PG16" s="110">
        <f t="shared" si="447"/>
        <v>0</v>
      </c>
      <c r="PH16" s="110">
        <f t="shared" si="447"/>
        <v>0</v>
      </c>
      <c r="PI16" s="110">
        <f t="shared" si="447"/>
        <v>0</v>
      </c>
      <c r="PJ16" s="110">
        <f t="shared" si="447"/>
        <v>0</v>
      </c>
      <c r="PK16" s="110">
        <f t="shared" si="447"/>
        <v>0</v>
      </c>
      <c r="PL16" s="110">
        <f t="shared" si="447"/>
        <v>0</v>
      </c>
      <c r="PM16" s="110">
        <f t="shared" si="447"/>
        <v>0</v>
      </c>
      <c r="PN16" s="110">
        <f t="shared" si="447"/>
        <v>0</v>
      </c>
      <c r="PO16" s="110">
        <f t="shared" si="447"/>
        <v>0</v>
      </c>
      <c r="PP16" s="110">
        <f t="shared" si="447"/>
        <v>0</v>
      </c>
      <c r="PQ16" s="110">
        <f t="shared" si="447"/>
        <v>0</v>
      </c>
      <c r="PR16" s="110">
        <f t="shared" si="447"/>
        <v>0</v>
      </c>
      <c r="PS16" s="110">
        <f t="shared" si="447"/>
        <v>0</v>
      </c>
      <c r="PU16" s="110">
        <f t="shared" ref="PU16:QH16" si="448">SUM(PU17:PU22)</f>
        <v>0</v>
      </c>
      <c r="PV16" s="110">
        <f t="shared" si="448"/>
        <v>0</v>
      </c>
      <c r="PW16" s="110">
        <f t="shared" si="448"/>
        <v>0</v>
      </c>
      <c r="PX16" s="110">
        <f t="shared" si="448"/>
        <v>0</v>
      </c>
      <c r="PY16" s="110">
        <f t="shared" si="448"/>
        <v>0</v>
      </c>
      <c r="PZ16" s="110">
        <f t="shared" si="448"/>
        <v>0</v>
      </c>
      <c r="QA16" s="110">
        <f t="shared" si="448"/>
        <v>0</v>
      </c>
      <c r="QB16" s="110">
        <f t="shared" si="448"/>
        <v>0</v>
      </c>
      <c r="QC16" s="110">
        <f t="shared" si="448"/>
        <v>0</v>
      </c>
      <c r="QD16" s="110">
        <f t="shared" si="448"/>
        <v>0</v>
      </c>
      <c r="QE16" s="110">
        <f t="shared" si="448"/>
        <v>0</v>
      </c>
      <c r="QF16" s="110">
        <f t="shared" si="448"/>
        <v>0</v>
      </c>
      <c r="QG16" s="110">
        <f t="shared" si="448"/>
        <v>0</v>
      </c>
      <c r="QH16" s="110">
        <f t="shared" si="448"/>
        <v>0</v>
      </c>
      <c r="QJ16" s="110">
        <f t="shared" ref="QJ16:QW16" si="449">SUM(QJ17:QJ22)</f>
        <v>0</v>
      </c>
      <c r="QK16" s="110">
        <f t="shared" si="449"/>
        <v>0</v>
      </c>
      <c r="QL16" s="110">
        <f t="shared" si="449"/>
        <v>0</v>
      </c>
      <c r="QM16" s="110">
        <f t="shared" si="449"/>
        <v>0</v>
      </c>
      <c r="QN16" s="110">
        <f t="shared" si="449"/>
        <v>0</v>
      </c>
      <c r="QO16" s="110">
        <f t="shared" si="449"/>
        <v>0</v>
      </c>
      <c r="QP16" s="110">
        <f t="shared" si="449"/>
        <v>0</v>
      </c>
      <c r="QQ16" s="110">
        <f t="shared" si="449"/>
        <v>0</v>
      </c>
      <c r="QR16" s="110">
        <f t="shared" si="449"/>
        <v>0</v>
      </c>
      <c r="QS16" s="110">
        <f t="shared" si="449"/>
        <v>0</v>
      </c>
      <c r="QT16" s="110">
        <f t="shared" si="449"/>
        <v>0</v>
      </c>
      <c r="QU16" s="110">
        <f t="shared" si="449"/>
        <v>0</v>
      </c>
      <c r="QV16" s="110">
        <f t="shared" si="449"/>
        <v>0</v>
      </c>
      <c r="QW16" s="110">
        <f t="shared" si="449"/>
        <v>0</v>
      </c>
      <c r="QY16" s="110">
        <f t="shared" ref="QY16:RL16" si="450">SUM(QY17:QY22)</f>
        <v>0</v>
      </c>
      <c r="QZ16" s="110">
        <f t="shared" si="450"/>
        <v>0</v>
      </c>
      <c r="RA16" s="110">
        <f t="shared" si="450"/>
        <v>0</v>
      </c>
      <c r="RB16" s="110">
        <f t="shared" si="450"/>
        <v>0</v>
      </c>
      <c r="RC16" s="110">
        <f t="shared" si="450"/>
        <v>0</v>
      </c>
      <c r="RD16" s="110">
        <f t="shared" si="450"/>
        <v>0</v>
      </c>
      <c r="RE16" s="110">
        <f t="shared" si="450"/>
        <v>0</v>
      </c>
      <c r="RF16" s="110">
        <f t="shared" si="450"/>
        <v>0</v>
      </c>
      <c r="RG16" s="110">
        <f t="shared" si="450"/>
        <v>0</v>
      </c>
      <c r="RH16" s="110">
        <f t="shared" si="450"/>
        <v>0</v>
      </c>
      <c r="RI16" s="110">
        <f t="shared" si="450"/>
        <v>0</v>
      </c>
      <c r="RJ16" s="110">
        <f t="shared" si="450"/>
        <v>0</v>
      </c>
      <c r="RK16" s="110">
        <f t="shared" si="450"/>
        <v>0</v>
      </c>
      <c r="RL16" s="110">
        <f t="shared" si="450"/>
        <v>0</v>
      </c>
      <c r="RN16" s="110">
        <f t="shared" ref="RN16:SA16" si="451">SUM(RN17:RN22)</f>
        <v>0</v>
      </c>
      <c r="RO16" s="110">
        <f t="shared" si="451"/>
        <v>0</v>
      </c>
      <c r="RP16" s="110">
        <f t="shared" si="451"/>
        <v>0</v>
      </c>
      <c r="RQ16" s="110">
        <f t="shared" si="451"/>
        <v>0</v>
      </c>
      <c r="RR16" s="110">
        <f t="shared" si="451"/>
        <v>0</v>
      </c>
      <c r="RS16" s="110">
        <f t="shared" si="451"/>
        <v>0</v>
      </c>
      <c r="RT16" s="110">
        <f t="shared" si="451"/>
        <v>0</v>
      </c>
      <c r="RU16" s="110">
        <f t="shared" si="451"/>
        <v>0</v>
      </c>
      <c r="RV16" s="110">
        <f t="shared" si="451"/>
        <v>0</v>
      </c>
      <c r="RW16" s="110">
        <f t="shared" si="451"/>
        <v>0</v>
      </c>
      <c r="RX16" s="110">
        <f t="shared" si="451"/>
        <v>0</v>
      </c>
      <c r="RY16" s="110">
        <f t="shared" si="451"/>
        <v>0</v>
      </c>
      <c r="RZ16" s="110">
        <f t="shared" si="451"/>
        <v>0</v>
      </c>
      <c r="SA16" s="110">
        <f t="shared" si="451"/>
        <v>0</v>
      </c>
      <c r="SC16" s="110">
        <f t="shared" ref="SC16:SP16" si="452">SUM(SC17:SC22)</f>
        <v>0</v>
      </c>
      <c r="SD16" s="110">
        <f t="shared" si="452"/>
        <v>0</v>
      </c>
      <c r="SE16" s="110">
        <f t="shared" si="452"/>
        <v>0</v>
      </c>
      <c r="SF16" s="110">
        <f t="shared" si="452"/>
        <v>0</v>
      </c>
      <c r="SG16" s="110">
        <f t="shared" si="452"/>
        <v>0</v>
      </c>
      <c r="SH16" s="110">
        <f t="shared" si="452"/>
        <v>0</v>
      </c>
      <c r="SI16" s="110">
        <f t="shared" si="452"/>
        <v>0</v>
      </c>
      <c r="SJ16" s="110">
        <f t="shared" si="452"/>
        <v>0</v>
      </c>
      <c r="SK16" s="110">
        <f t="shared" si="452"/>
        <v>0</v>
      </c>
      <c r="SL16" s="110">
        <f t="shared" si="452"/>
        <v>0</v>
      </c>
      <c r="SM16" s="110">
        <f t="shared" si="452"/>
        <v>0</v>
      </c>
      <c r="SN16" s="110">
        <f t="shared" si="452"/>
        <v>0</v>
      </c>
      <c r="SO16" s="110">
        <f t="shared" si="452"/>
        <v>0</v>
      </c>
      <c r="SP16" s="110">
        <f t="shared" si="452"/>
        <v>0</v>
      </c>
      <c r="SR16" s="110">
        <f t="shared" ref="SR16:TE16" si="453">SUM(SR17:SR22)</f>
        <v>0</v>
      </c>
      <c r="SS16" s="110">
        <f t="shared" si="453"/>
        <v>0</v>
      </c>
      <c r="ST16" s="110">
        <f t="shared" si="453"/>
        <v>0</v>
      </c>
      <c r="SU16" s="110">
        <f t="shared" si="453"/>
        <v>0</v>
      </c>
      <c r="SV16" s="110">
        <f t="shared" si="453"/>
        <v>0</v>
      </c>
      <c r="SW16" s="110">
        <f t="shared" si="453"/>
        <v>0</v>
      </c>
      <c r="SX16" s="110">
        <f t="shared" si="453"/>
        <v>0</v>
      </c>
      <c r="SY16" s="110">
        <f t="shared" si="453"/>
        <v>0</v>
      </c>
      <c r="SZ16" s="110">
        <f t="shared" si="453"/>
        <v>0</v>
      </c>
      <c r="TA16" s="110">
        <f t="shared" si="453"/>
        <v>0</v>
      </c>
      <c r="TB16" s="110">
        <f t="shared" si="453"/>
        <v>0</v>
      </c>
      <c r="TC16" s="110">
        <f t="shared" si="453"/>
        <v>0</v>
      </c>
      <c r="TD16" s="110">
        <f t="shared" si="453"/>
        <v>0</v>
      </c>
      <c r="TE16" s="110">
        <f t="shared" si="453"/>
        <v>0</v>
      </c>
      <c r="TG16" s="110">
        <f t="shared" ref="TG16:TT16" si="454">SUM(TG17:TG22)</f>
        <v>0</v>
      </c>
      <c r="TH16" s="110">
        <f t="shared" si="454"/>
        <v>0</v>
      </c>
      <c r="TI16" s="110">
        <f t="shared" si="454"/>
        <v>0</v>
      </c>
      <c r="TJ16" s="110">
        <f t="shared" si="454"/>
        <v>0</v>
      </c>
      <c r="TK16" s="110">
        <f t="shared" si="454"/>
        <v>0</v>
      </c>
      <c r="TL16" s="110">
        <f t="shared" si="454"/>
        <v>0</v>
      </c>
      <c r="TM16" s="110">
        <f t="shared" si="454"/>
        <v>0</v>
      </c>
      <c r="TN16" s="110">
        <f t="shared" si="454"/>
        <v>0</v>
      </c>
      <c r="TO16" s="110">
        <f t="shared" si="454"/>
        <v>0</v>
      </c>
      <c r="TP16" s="110">
        <f t="shared" si="454"/>
        <v>0</v>
      </c>
      <c r="TQ16" s="110">
        <f t="shared" si="454"/>
        <v>0</v>
      </c>
      <c r="TR16" s="110">
        <f t="shared" si="454"/>
        <v>0</v>
      </c>
      <c r="TS16" s="110">
        <f t="shared" si="454"/>
        <v>0</v>
      </c>
      <c r="TT16" s="110">
        <f t="shared" si="454"/>
        <v>0</v>
      </c>
      <c r="TV16" s="110">
        <f t="shared" ref="TV16:UI16" si="455">SUM(TV17:TV22)</f>
        <v>0</v>
      </c>
      <c r="TW16" s="110">
        <f t="shared" si="455"/>
        <v>0</v>
      </c>
      <c r="TX16" s="110">
        <f t="shared" si="455"/>
        <v>0</v>
      </c>
      <c r="TY16" s="110">
        <f t="shared" si="455"/>
        <v>0</v>
      </c>
      <c r="TZ16" s="110">
        <f t="shared" si="455"/>
        <v>0</v>
      </c>
      <c r="UA16" s="110">
        <f t="shared" si="455"/>
        <v>0</v>
      </c>
      <c r="UB16" s="110">
        <f t="shared" si="455"/>
        <v>0</v>
      </c>
      <c r="UC16" s="110">
        <f t="shared" si="455"/>
        <v>0</v>
      </c>
      <c r="UD16" s="110">
        <f t="shared" si="455"/>
        <v>0</v>
      </c>
      <c r="UE16" s="110">
        <f t="shared" si="455"/>
        <v>0</v>
      </c>
      <c r="UF16" s="110">
        <f t="shared" si="455"/>
        <v>0</v>
      </c>
      <c r="UG16" s="110">
        <f t="shared" si="455"/>
        <v>0</v>
      </c>
      <c r="UH16" s="110">
        <f t="shared" si="455"/>
        <v>0</v>
      </c>
      <c r="UI16" s="110">
        <f t="shared" si="455"/>
        <v>0</v>
      </c>
      <c r="UK16" s="110">
        <f t="shared" ref="UK16:UX16" si="456">SUM(UK17:UK22)</f>
        <v>0</v>
      </c>
      <c r="UL16" s="110">
        <f t="shared" si="456"/>
        <v>0</v>
      </c>
      <c r="UM16" s="110">
        <f t="shared" si="456"/>
        <v>0</v>
      </c>
      <c r="UN16" s="110">
        <f t="shared" si="456"/>
        <v>0</v>
      </c>
      <c r="UO16" s="110">
        <f t="shared" si="456"/>
        <v>0</v>
      </c>
      <c r="UP16" s="110">
        <f t="shared" si="456"/>
        <v>0</v>
      </c>
      <c r="UQ16" s="110">
        <f t="shared" si="456"/>
        <v>0</v>
      </c>
      <c r="UR16" s="110">
        <f t="shared" si="456"/>
        <v>0</v>
      </c>
      <c r="US16" s="110">
        <f t="shared" si="456"/>
        <v>0</v>
      </c>
      <c r="UT16" s="110">
        <f t="shared" si="456"/>
        <v>0</v>
      </c>
      <c r="UU16" s="110">
        <f t="shared" si="456"/>
        <v>0</v>
      </c>
      <c r="UV16" s="110">
        <f t="shared" si="456"/>
        <v>0</v>
      </c>
      <c r="UW16" s="110">
        <f t="shared" si="456"/>
        <v>0</v>
      </c>
      <c r="UX16" s="110">
        <f t="shared" si="456"/>
        <v>0</v>
      </c>
      <c r="UZ16" s="110">
        <f t="shared" ref="UZ16:VM16" si="457">SUM(UZ17:UZ22)</f>
        <v>0</v>
      </c>
      <c r="VA16" s="110">
        <f t="shared" si="457"/>
        <v>0</v>
      </c>
      <c r="VB16" s="110">
        <f t="shared" si="457"/>
        <v>0</v>
      </c>
      <c r="VC16" s="110">
        <f t="shared" si="457"/>
        <v>0</v>
      </c>
      <c r="VD16" s="110">
        <f t="shared" si="457"/>
        <v>0</v>
      </c>
      <c r="VE16" s="110">
        <f t="shared" si="457"/>
        <v>0</v>
      </c>
      <c r="VF16" s="110">
        <f t="shared" si="457"/>
        <v>0</v>
      </c>
      <c r="VG16" s="110">
        <f t="shared" si="457"/>
        <v>0</v>
      </c>
      <c r="VH16" s="110">
        <f t="shared" si="457"/>
        <v>0</v>
      </c>
      <c r="VI16" s="110">
        <f t="shared" si="457"/>
        <v>0</v>
      </c>
      <c r="VJ16" s="110">
        <f t="shared" si="457"/>
        <v>0</v>
      </c>
      <c r="VK16" s="110">
        <f t="shared" si="457"/>
        <v>0</v>
      </c>
      <c r="VL16" s="110">
        <f t="shared" si="457"/>
        <v>0</v>
      </c>
      <c r="VM16" s="110">
        <f t="shared" si="457"/>
        <v>0</v>
      </c>
      <c r="VO16" s="110">
        <f t="shared" ref="VO16:WB16" si="458">SUM(VO17:VO22)</f>
        <v>0</v>
      </c>
      <c r="VP16" s="110">
        <f t="shared" si="458"/>
        <v>0</v>
      </c>
      <c r="VQ16" s="110">
        <f t="shared" si="458"/>
        <v>0</v>
      </c>
      <c r="VR16" s="110">
        <f t="shared" si="458"/>
        <v>0</v>
      </c>
      <c r="VS16" s="110">
        <f t="shared" si="458"/>
        <v>0</v>
      </c>
      <c r="VT16" s="110">
        <f t="shared" si="458"/>
        <v>0</v>
      </c>
      <c r="VU16" s="110">
        <f t="shared" si="458"/>
        <v>0</v>
      </c>
      <c r="VV16" s="110">
        <f t="shared" si="458"/>
        <v>0</v>
      </c>
      <c r="VW16" s="110">
        <f t="shared" si="458"/>
        <v>0</v>
      </c>
      <c r="VX16" s="110">
        <f t="shared" si="458"/>
        <v>0</v>
      </c>
      <c r="VY16" s="110">
        <f t="shared" si="458"/>
        <v>0</v>
      </c>
      <c r="VZ16" s="110">
        <f t="shared" si="458"/>
        <v>0</v>
      </c>
      <c r="WA16" s="110">
        <f t="shared" si="458"/>
        <v>0</v>
      </c>
      <c r="WB16" s="110">
        <f t="shared" si="458"/>
        <v>0</v>
      </c>
      <c r="WD16" s="110">
        <f t="shared" ref="WD16:WQ16" si="459">SUM(WD17:WD22)</f>
        <v>0</v>
      </c>
      <c r="WE16" s="110">
        <f t="shared" si="459"/>
        <v>0</v>
      </c>
      <c r="WF16" s="110">
        <f t="shared" si="459"/>
        <v>0</v>
      </c>
      <c r="WG16" s="110">
        <f t="shared" si="459"/>
        <v>0</v>
      </c>
      <c r="WH16" s="110">
        <f t="shared" si="459"/>
        <v>0</v>
      </c>
      <c r="WI16" s="110">
        <f t="shared" si="459"/>
        <v>0</v>
      </c>
      <c r="WJ16" s="110">
        <f t="shared" si="459"/>
        <v>0</v>
      </c>
      <c r="WK16" s="110">
        <f t="shared" si="459"/>
        <v>0</v>
      </c>
      <c r="WL16" s="110">
        <f t="shared" si="459"/>
        <v>0</v>
      </c>
      <c r="WM16" s="110">
        <f t="shared" si="459"/>
        <v>0</v>
      </c>
      <c r="WN16" s="110">
        <f t="shared" si="459"/>
        <v>0</v>
      </c>
      <c r="WO16" s="110">
        <f t="shared" si="459"/>
        <v>0</v>
      </c>
      <c r="WP16" s="110">
        <f t="shared" si="459"/>
        <v>0</v>
      </c>
      <c r="WQ16" s="110">
        <f t="shared" si="459"/>
        <v>0</v>
      </c>
      <c r="WS16" s="110">
        <f t="shared" ref="WS16:XF16" si="460">SUM(WS17:WS22)</f>
        <v>0</v>
      </c>
      <c r="WT16" s="110">
        <f t="shared" si="460"/>
        <v>0</v>
      </c>
      <c r="WU16" s="110">
        <f t="shared" si="460"/>
        <v>0</v>
      </c>
      <c r="WV16" s="110">
        <f t="shared" si="460"/>
        <v>0</v>
      </c>
      <c r="WW16" s="110">
        <f t="shared" si="460"/>
        <v>0</v>
      </c>
      <c r="WX16" s="110">
        <f t="shared" si="460"/>
        <v>0</v>
      </c>
      <c r="WY16" s="110">
        <f t="shared" si="460"/>
        <v>0</v>
      </c>
      <c r="WZ16" s="110">
        <f t="shared" si="460"/>
        <v>0</v>
      </c>
      <c r="XA16" s="110">
        <f t="shared" si="460"/>
        <v>0</v>
      </c>
      <c r="XB16" s="110">
        <f t="shared" si="460"/>
        <v>0</v>
      </c>
      <c r="XC16" s="110">
        <f t="shared" si="460"/>
        <v>0</v>
      </c>
      <c r="XD16" s="110">
        <f t="shared" si="460"/>
        <v>0</v>
      </c>
      <c r="XE16" s="110">
        <f t="shared" si="460"/>
        <v>0</v>
      </c>
      <c r="XF16" s="110">
        <f t="shared" si="460"/>
        <v>0</v>
      </c>
      <c r="XH16" s="110">
        <f t="shared" ref="XH16:XU16" si="461">SUM(XH17:XH22)</f>
        <v>0</v>
      </c>
      <c r="XI16" s="110">
        <f t="shared" si="461"/>
        <v>0</v>
      </c>
      <c r="XJ16" s="110">
        <f t="shared" si="461"/>
        <v>0</v>
      </c>
      <c r="XK16" s="110">
        <f t="shared" si="461"/>
        <v>0</v>
      </c>
      <c r="XL16" s="110">
        <f t="shared" si="461"/>
        <v>0</v>
      </c>
      <c r="XM16" s="110">
        <f t="shared" si="461"/>
        <v>0</v>
      </c>
      <c r="XN16" s="110">
        <f t="shared" si="461"/>
        <v>0</v>
      </c>
      <c r="XO16" s="110">
        <f t="shared" si="461"/>
        <v>0</v>
      </c>
      <c r="XP16" s="110">
        <f t="shared" si="461"/>
        <v>0</v>
      </c>
      <c r="XQ16" s="110">
        <f t="shared" si="461"/>
        <v>0</v>
      </c>
      <c r="XR16" s="110">
        <f t="shared" si="461"/>
        <v>0</v>
      </c>
      <c r="XS16" s="110">
        <f t="shared" si="461"/>
        <v>0</v>
      </c>
      <c r="XT16" s="110">
        <f t="shared" si="461"/>
        <v>0</v>
      </c>
      <c r="XU16" s="110">
        <f t="shared" si="461"/>
        <v>0</v>
      </c>
      <c r="XW16" s="110">
        <f t="shared" ref="XW16:YJ16" si="462">SUM(XW17:XW22)</f>
        <v>0</v>
      </c>
      <c r="XX16" s="110">
        <f t="shared" si="462"/>
        <v>0</v>
      </c>
      <c r="XY16" s="110">
        <f t="shared" si="462"/>
        <v>0</v>
      </c>
      <c r="XZ16" s="110">
        <f t="shared" si="462"/>
        <v>0</v>
      </c>
      <c r="YA16" s="110">
        <f t="shared" si="462"/>
        <v>0</v>
      </c>
      <c r="YB16" s="110">
        <f t="shared" si="462"/>
        <v>0</v>
      </c>
      <c r="YC16" s="110">
        <f t="shared" si="462"/>
        <v>0</v>
      </c>
      <c r="YD16" s="110">
        <f t="shared" si="462"/>
        <v>0</v>
      </c>
      <c r="YE16" s="110">
        <f t="shared" si="462"/>
        <v>0</v>
      </c>
      <c r="YF16" s="110">
        <f t="shared" si="462"/>
        <v>0</v>
      </c>
      <c r="YG16" s="110">
        <f t="shared" si="462"/>
        <v>0</v>
      </c>
      <c r="YH16" s="110">
        <f t="shared" si="462"/>
        <v>0</v>
      </c>
      <c r="YI16" s="110">
        <f t="shared" si="462"/>
        <v>0</v>
      </c>
      <c r="YJ16" s="110">
        <f t="shared" si="462"/>
        <v>0</v>
      </c>
      <c r="YL16" s="110">
        <f t="shared" ref="YL16:YY16" si="463">SUM(YL17:YL22)</f>
        <v>0</v>
      </c>
      <c r="YM16" s="110">
        <f t="shared" si="463"/>
        <v>0</v>
      </c>
      <c r="YN16" s="110">
        <f t="shared" si="463"/>
        <v>0</v>
      </c>
      <c r="YO16" s="110">
        <f t="shared" si="463"/>
        <v>0</v>
      </c>
      <c r="YP16" s="110">
        <f t="shared" si="463"/>
        <v>0</v>
      </c>
      <c r="YQ16" s="110">
        <f t="shared" si="463"/>
        <v>0</v>
      </c>
      <c r="YR16" s="110">
        <f t="shared" si="463"/>
        <v>0</v>
      </c>
      <c r="YS16" s="110">
        <f t="shared" si="463"/>
        <v>0</v>
      </c>
      <c r="YT16" s="110">
        <f t="shared" si="463"/>
        <v>0</v>
      </c>
      <c r="YU16" s="110">
        <f t="shared" si="463"/>
        <v>0</v>
      </c>
      <c r="YV16" s="110">
        <f t="shared" si="463"/>
        <v>0</v>
      </c>
      <c r="YW16" s="110">
        <f t="shared" si="463"/>
        <v>0</v>
      </c>
      <c r="YX16" s="110">
        <f t="shared" si="463"/>
        <v>0</v>
      </c>
      <c r="YY16" s="110">
        <f t="shared" si="463"/>
        <v>0</v>
      </c>
      <c r="ZA16" s="110">
        <f t="shared" ref="ZA16:ZN16" si="464">SUM(ZA17:ZA22)</f>
        <v>0</v>
      </c>
      <c r="ZB16" s="110">
        <f t="shared" si="464"/>
        <v>0</v>
      </c>
      <c r="ZC16" s="110">
        <f t="shared" si="464"/>
        <v>0</v>
      </c>
      <c r="ZD16" s="110">
        <f t="shared" si="464"/>
        <v>0</v>
      </c>
      <c r="ZE16" s="110">
        <f t="shared" si="464"/>
        <v>0</v>
      </c>
      <c r="ZF16" s="110">
        <f t="shared" si="464"/>
        <v>0</v>
      </c>
      <c r="ZG16" s="110">
        <f t="shared" si="464"/>
        <v>0</v>
      </c>
      <c r="ZH16" s="110">
        <f t="shared" si="464"/>
        <v>0</v>
      </c>
      <c r="ZI16" s="110">
        <f t="shared" si="464"/>
        <v>0</v>
      </c>
      <c r="ZJ16" s="110">
        <f t="shared" si="464"/>
        <v>0</v>
      </c>
      <c r="ZK16" s="110">
        <f t="shared" si="464"/>
        <v>0</v>
      </c>
      <c r="ZL16" s="110">
        <f t="shared" si="464"/>
        <v>0</v>
      </c>
      <c r="ZM16" s="110">
        <f t="shared" si="464"/>
        <v>0</v>
      </c>
      <c r="ZN16" s="110">
        <f t="shared" si="464"/>
        <v>0</v>
      </c>
      <c r="ZP16" s="110">
        <f t="shared" ref="ZP16:AAC16" si="465">SUM(ZP17:ZP22)</f>
        <v>0</v>
      </c>
      <c r="ZQ16" s="110">
        <f t="shared" si="465"/>
        <v>0</v>
      </c>
      <c r="ZR16" s="110">
        <f t="shared" si="465"/>
        <v>0</v>
      </c>
      <c r="ZS16" s="110">
        <f t="shared" si="465"/>
        <v>0</v>
      </c>
      <c r="ZT16" s="110">
        <f t="shared" si="465"/>
        <v>0</v>
      </c>
      <c r="ZU16" s="110">
        <f t="shared" si="465"/>
        <v>0</v>
      </c>
      <c r="ZV16" s="110">
        <f t="shared" si="465"/>
        <v>0</v>
      </c>
      <c r="ZW16" s="110">
        <f t="shared" si="465"/>
        <v>0</v>
      </c>
      <c r="ZX16" s="110">
        <f t="shared" si="465"/>
        <v>0</v>
      </c>
      <c r="ZY16" s="110">
        <f t="shared" si="465"/>
        <v>0</v>
      </c>
      <c r="ZZ16" s="110">
        <f t="shared" si="465"/>
        <v>0</v>
      </c>
      <c r="AAA16" s="110">
        <f t="shared" si="465"/>
        <v>0</v>
      </c>
      <c r="AAB16" s="110">
        <f t="shared" si="465"/>
        <v>0</v>
      </c>
      <c r="AAC16" s="110">
        <f t="shared" si="465"/>
        <v>0</v>
      </c>
      <c r="AAE16" s="110">
        <f t="shared" ref="AAE16:AAR16" si="466">SUM(AAE17:AAE22)</f>
        <v>0</v>
      </c>
      <c r="AAF16" s="110">
        <f t="shared" si="466"/>
        <v>0</v>
      </c>
      <c r="AAG16" s="110">
        <f t="shared" si="466"/>
        <v>0</v>
      </c>
      <c r="AAH16" s="110">
        <f t="shared" si="466"/>
        <v>0</v>
      </c>
      <c r="AAI16" s="110">
        <f t="shared" si="466"/>
        <v>0</v>
      </c>
      <c r="AAJ16" s="110">
        <f t="shared" si="466"/>
        <v>0</v>
      </c>
      <c r="AAK16" s="110">
        <f t="shared" si="466"/>
        <v>0</v>
      </c>
      <c r="AAL16" s="110">
        <f t="shared" si="466"/>
        <v>0</v>
      </c>
      <c r="AAM16" s="110">
        <f t="shared" si="466"/>
        <v>0</v>
      </c>
      <c r="AAN16" s="110">
        <f t="shared" si="466"/>
        <v>0</v>
      </c>
      <c r="AAO16" s="110">
        <f t="shared" si="466"/>
        <v>0</v>
      </c>
      <c r="AAP16" s="110">
        <f t="shared" si="466"/>
        <v>0</v>
      </c>
      <c r="AAQ16" s="110">
        <f t="shared" si="466"/>
        <v>0</v>
      </c>
      <c r="AAR16" s="110">
        <f t="shared" si="466"/>
        <v>0</v>
      </c>
      <c r="AAT16" s="110">
        <f t="shared" ref="AAT16:ABG16" si="467">SUM(AAT17:AAT22)</f>
        <v>0</v>
      </c>
      <c r="AAU16" s="110">
        <f t="shared" si="467"/>
        <v>0</v>
      </c>
      <c r="AAV16" s="110">
        <f t="shared" si="467"/>
        <v>0</v>
      </c>
      <c r="AAW16" s="110">
        <f t="shared" si="467"/>
        <v>0</v>
      </c>
      <c r="AAX16" s="110">
        <f t="shared" si="467"/>
        <v>0</v>
      </c>
      <c r="AAY16" s="110">
        <f t="shared" si="467"/>
        <v>0</v>
      </c>
      <c r="AAZ16" s="110">
        <f t="shared" si="467"/>
        <v>0</v>
      </c>
      <c r="ABA16" s="110">
        <f t="shared" si="467"/>
        <v>0</v>
      </c>
      <c r="ABB16" s="110">
        <f t="shared" si="467"/>
        <v>0</v>
      </c>
      <c r="ABC16" s="110">
        <f t="shared" si="467"/>
        <v>0</v>
      </c>
      <c r="ABD16" s="110">
        <f t="shared" si="467"/>
        <v>0</v>
      </c>
      <c r="ABE16" s="110">
        <f t="shared" si="467"/>
        <v>0</v>
      </c>
      <c r="ABF16" s="110">
        <f t="shared" si="467"/>
        <v>0</v>
      </c>
      <c r="ABG16" s="110">
        <f t="shared" si="467"/>
        <v>0</v>
      </c>
      <c r="ABI16" s="110">
        <f t="shared" ref="ABI16:ABV16" si="468">SUM(ABI17:ABI22)</f>
        <v>0</v>
      </c>
      <c r="ABJ16" s="110">
        <f t="shared" si="468"/>
        <v>0</v>
      </c>
      <c r="ABK16" s="110">
        <f t="shared" si="468"/>
        <v>0</v>
      </c>
      <c r="ABL16" s="110">
        <f t="shared" si="468"/>
        <v>0</v>
      </c>
      <c r="ABM16" s="110">
        <f t="shared" si="468"/>
        <v>0</v>
      </c>
      <c r="ABN16" s="110">
        <f t="shared" si="468"/>
        <v>0</v>
      </c>
      <c r="ABO16" s="110">
        <f t="shared" si="468"/>
        <v>0</v>
      </c>
      <c r="ABP16" s="110">
        <f t="shared" si="468"/>
        <v>0</v>
      </c>
      <c r="ABQ16" s="110">
        <f t="shared" si="468"/>
        <v>0</v>
      </c>
      <c r="ABR16" s="110">
        <f t="shared" si="468"/>
        <v>0</v>
      </c>
      <c r="ABS16" s="110">
        <f t="shared" si="468"/>
        <v>0</v>
      </c>
      <c r="ABT16" s="110">
        <f t="shared" si="468"/>
        <v>0</v>
      </c>
      <c r="ABU16" s="110">
        <f t="shared" si="468"/>
        <v>0</v>
      </c>
      <c r="ABV16" s="110">
        <f t="shared" si="468"/>
        <v>0</v>
      </c>
      <c r="ABX16" s="110">
        <f t="shared" ref="ABX16:ACK16" si="469">SUM(ABX17:ABX22)</f>
        <v>0</v>
      </c>
      <c r="ABY16" s="110">
        <f t="shared" si="469"/>
        <v>0</v>
      </c>
      <c r="ABZ16" s="110">
        <f t="shared" si="469"/>
        <v>0</v>
      </c>
      <c r="ACA16" s="110">
        <f t="shared" si="469"/>
        <v>0</v>
      </c>
      <c r="ACB16" s="110">
        <f t="shared" si="469"/>
        <v>0</v>
      </c>
      <c r="ACC16" s="110">
        <f t="shared" si="469"/>
        <v>0</v>
      </c>
      <c r="ACD16" s="110">
        <f t="shared" si="469"/>
        <v>0</v>
      </c>
      <c r="ACE16" s="110">
        <f t="shared" si="469"/>
        <v>0</v>
      </c>
      <c r="ACF16" s="110">
        <f t="shared" si="469"/>
        <v>0</v>
      </c>
      <c r="ACG16" s="110">
        <f t="shared" si="469"/>
        <v>0</v>
      </c>
      <c r="ACH16" s="110">
        <f t="shared" si="469"/>
        <v>0</v>
      </c>
      <c r="ACI16" s="110">
        <f t="shared" si="469"/>
        <v>0</v>
      </c>
      <c r="ACJ16" s="110">
        <f t="shared" si="469"/>
        <v>0</v>
      </c>
      <c r="ACK16" s="110">
        <f t="shared" si="469"/>
        <v>0</v>
      </c>
      <c r="ACM16" s="110">
        <f t="shared" ref="ACM16:ACZ16" si="470">SUM(ACM17:ACM22)</f>
        <v>0</v>
      </c>
      <c r="ACN16" s="110">
        <f t="shared" si="470"/>
        <v>0</v>
      </c>
      <c r="ACO16" s="110">
        <f t="shared" si="470"/>
        <v>0</v>
      </c>
      <c r="ACP16" s="110">
        <f t="shared" si="470"/>
        <v>0</v>
      </c>
      <c r="ACQ16" s="110">
        <f t="shared" si="470"/>
        <v>0</v>
      </c>
      <c r="ACR16" s="110">
        <f t="shared" si="470"/>
        <v>0</v>
      </c>
      <c r="ACS16" s="110">
        <f t="shared" si="470"/>
        <v>0</v>
      </c>
      <c r="ACT16" s="110">
        <f t="shared" si="470"/>
        <v>0</v>
      </c>
      <c r="ACU16" s="110">
        <f t="shared" si="470"/>
        <v>0</v>
      </c>
      <c r="ACV16" s="110">
        <f t="shared" si="470"/>
        <v>0</v>
      </c>
      <c r="ACW16" s="110">
        <f t="shared" si="470"/>
        <v>0</v>
      </c>
      <c r="ACX16" s="110">
        <f t="shared" si="470"/>
        <v>0</v>
      </c>
      <c r="ACY16" s="110">
        <f t="shared" si="470"/>
        <v>0</v>
      </c>
      <c r="ACZ16" s="110">
        <f t="shared" si="470"/>
        <v>0</v>
      </c>
      <c r="ADB16" s="110">
        <f t="shared" ref="ADB16:ADO16" si="471">SUM(ADB17:ADB22)</f>
        <v>0</v>
      </c>
      <c r="ADC16" s="110">
        <f t="shared" si="471"/>
        <v>0</v>
      </c>
      <c r="ADD16" s="110">
        <f t="shared" si="471"/>
        <v>0</v>
      </c>
      <c r="ADE16" s="110">
        <f t="shared" si="471"/>
        <v>0</v>
      </c>
      <c r="ADF16" s="110">
        <f t="shared" si="471"/>
        <v>0</v>
      </c>
      <c r="ADG16" s="110">
        <f t="shared" si="471"/>
        <v>0</v>
      </c>
      <c r="ADH16" s="110">
        <f t="shared" si="471"/>
        <v>0</v>
      </c>
      <c r="ADI16" s="110">
        <f t="shared" si="471"/>
        <v>0</v>
      </c>
      <c r="ADJ16" s="110">
        <f t="shared" si="471"/>
        <v>0</v>
      </c>
      <c r="ADK16" s="110">
        <f t="shared" si="471"/>
        <v>0</v>
      </c>
      <c r="ADL16" s="110">
        <f t="shared" si="471"/>
        <v>0</v>
      </c>
      <c r="ADM16" s="110">
        <f t="shared" si="471"/>
        <v>0</v>
      </c>
      <c r="ADN16" s="110">
        <f t="shared" si="471"/>
        <v>0</v>
      </c>
      <c r="ADO16" s="110">
        <f t="shared" si="471"/>
        <v>0</v>
      </c>
      <c r="ADQ16" s="110">
        <f t="shared" ref="ADQ16:AED16" si="472">SUM(ADQ17:ADQ22)</f>
        <v>0</v>
      </c>
      <c r="ADR16" s="110">
        <f t="shared" si="472"/>
        <v>0</v>
      </c>
      <c r="ADS16" s="110">
        <f t="shared" si="472"/>
        <v>0</v>
      </c>
      <c r="ADT16" s="110">
        <f t="shared" si="472"/>
        <v>0</v>
      </c>
      <c r="ADU16" s="110">
        <f t="shared" si="472"/>
        <v>0</v>
      </c>
      <c r="ADV16" s="110">
        <f t="shared" si="472"/>
        <v>0</v>
      </c>
      <c r="ADW16" s="110">
        <f t="shared" si="472"/>
        <v>0</v>
      </c>
      <c r="ADX16" s="110">
        <f t="shared" si="472"/>
        <v>0</v>
      </c>
      <c r="ADY16" s="110">
        <f t="shared" si="472"/>
        <v>0</v>
      </c>
      <c r="ADZ16" s="110">
        <f t="shared" si="472"/>
        <v>0</v>
      </c>
      <c r="AEA16" s="110">
        <f t="shared" si="472"/>
        <v>0</v>
      </c>
      <c r="AEB16" s="110">
        <f t="shared" si="472"/>
        <v>0</v>
      </c>
      <c r="AEC16" s="110">
        <f t="shared" si="472"/>
        <v>0</v>
      </c>
      <c r="AED16" s="110">
        <f t="shared" si="472"/>
        <v>0</v>
      </c>
      <c r="AEF16" s="110">
        <f t="shared" ref="AEF16:AES16" si="473">SUM(AEF17:AEF22)</f>
        <v>0</v>
      </c>
      <c r="AEG16" s="110">
        <f t="shared" si="473"/>
        <v>0</v>
      </c>
      <c r="AEH16" s="110">
        <f t="shared" si="473"/>
        <v>0</v>
      </c>
      <c r="AEI16" s="110">
        <f t="shared" si="473"/>
        <v>0</v>
      </c>
      <c r="AEJ16" s="110">
        <f t="shared" si="473"/>
        <v>0</v>
      </c>
      <c r="AEK16" s="110">
        <f t="shared" si="473"/>
        <v>0</v>
      </c>
      <c r="AEL16" s="110">
        <f t="shared" si="473"/>
        <v>0</v>
      </c>
      <c r="AEM16" s="110">
        <f t="shared" si="473"/>
        <v>0</v>
      </c>
      <c r="AEN16" s="110">
        <f t="shared" si="473"/>
        <v>0</v>
      </c>
      <c r="AEO16" s="110">
        <f t="shared" si="473"/>
        <v>0</v>
      </c>
      <c r="AEP16" s="110">
        <f t="shared" si="473"/>
        <v>0</v>
      </c>
      <c r="AEQ16" s="110">
        <f t="shared" si="473"/>
        <v>0</v>
      </c>
      <c r="AER16" s="110">
        <f t="shared" si="473"/>
        <v>0</v>
      </c>
      <c r="AES16" s="110">
        <f t="shared" si="473"/>
        <v>0</v>
      </c>
      <c r="AEU16" s="110">
        <f t="shared" ref="AEU16:AFH16" si="474">SUM(AEU17:AEU22)</f>
        <v>0</v>
      </c>
      <c r="AEV16" s="110">
        <f t="shared" si="474"/>
        <v>0</v>
      </c>
      <c r="AEW16" s="110">
        <f t="shared" si="474"/>
        <v>0</v>
      </c>
      <c r="AEX16" s="110">
        <f t="shared" si="474"/>
        <v>0</v>
      </c>
      <c r="AEY16" s="110">
        <f t="shared" si="474"/>
        <v>0</v>
      </c>
      <c r="AEZ16" s="110">
        <f t="shared" si="474"/>
        <v>0</v>
      </c>
      <c r="AFA16" s="110">
        <f t="shared" si="474"/>
        <v>0</v>
      </c>
      <c r="AFB16" s="110">
        <f t="shared" si="474"/>
        <v>0</v>
      </c>
      <c r="AFC16" s="110">
        <f t="shared" si="474"/>
        <v>0</v>
      </c>
      <c r="AFD16" s="110">
        <f t="shared" si="474"/>
        <v>0</v>
      </c>
      <c r="AFE16" s="110">
        <f t="shared" si="474"/>
        <v>0</v>
      </c>
      <c r="AFF16" s="110">
        <f t="shared" si="474"/>
        <v>0</v>
      </c>
      <c r="AFG16" s="110">
        <f t="shared" si="474"/>
        <v>0</v>
      </c>
      <c r="AFH16" s="110">
        <f t="shared" si="474"/>
        <v>0</v>
      </c>
      <c r="AFJ16" s="110">
        <f t="shared" ref="AFJ16:AFW16" si="475">SUM(AFJ17:AFJ22)</f>
        <v>0</v>
      </c>
      <c r="AFK16" s="110">
        <f t="shared" si="475"/>
        <v>0</v>
      </c>
      <c r="AFL16" s="110">
        <f t="shared" si="475"/>
        <v>0</v>
      </c>
      <c r="AFM16" s="110">
        <f t="shared" si="475"/>
        <v>0</v>
      </c>
      <c r="AFN16" s="110">
        <f t="shared" si="475"/>
        <v>0</v>
      </c>
      <c r="AFO16" s="110">
        <f t="shared" si="475"/>
        <v>0</v>
      </c>
      <c r="AFP16" s="110">
        <f t="shared" si="475"/>
        <v>0</v>
      </c>
      <c r="AFQ16" s="110">
        <f t="shared" si="475"/>
        <v>0</v>
      </c>
      <c r="AFR16" s="110">
        <f t="shared" si="475"/>
        <v>0</v>
      </c>
      <c r="AFS16" s="110">
        <f t="shared" si="475"/>
        <v>0</v>
      </c>
      <c r="AFT16" s="110">
        <f t="shared" si="475"/>
        <v>0</v>
      </c>
      <c r="AFU16" s="110">
        <f t="shared" si="475"/>
        <v>0</v>
      </c>
      <c r="AFV16" s="110">
        <f t="shared" si="475"/>
        <v>0</v>
      </c>
      <c r="AFW16" s="110">
        <f t="shared" si="475"/>
        <v>0</v>
      </c>
      <c r="AFY16" s="110">
        <f t="shared" ref="AFY16:AGL16" si="476">SUM(AFY17:AFY22)</f>
        <v>0</v>
      </c>
      <c r="AFZ16" s="110">
        <f t="shared" si="476"/>
        <v>0</v>
      </c>
      <c r="AGA16" s="110">
        <f t="shared" si="476"/>
        <v>0</v>
      </c>
      <c r="AGB16" s="110">
        <f t="shared" si="476"/>
        <v>0</v>
      </c>
      <c r="AGC16" s="110">
        <f t="shared" si="476"/>
        <v>0</v>
      </c>
      <c r="AGD16" s="110">
        <f t="shared" si="476"/>
        <v>0</v>
      </c>
      <c r="AGE16" s="110">
        <f t="shared" si="476"/>
        <v>0</v>
      </c>
      <c r="AGF16" s="110">
        <f t="shared" si="476"/>
        <v>0</v>
      </c>
      <c r="AGG16" s="110">
        <f t="shared" si="476"/>
        <v>0</v>
      </c>
      <c r="AGH16" s="110">
        <f t="shared" si="476"/>
        <v>0</v>
      </c>
      <c r="AGI16" s="110">
        <f t="shared" si="476"/>
        <v>0</v>
      </c>
      <c r="AGJ16" s="110">
        <f t="shared" si="476"/>
        <v>0</v>
      </c>
      <c r="AGK16" s="110">
        <f t="shared" si="476"/>
        <v>0</v>
      </c>
      <c r="AGL16" s="110">
        <f t="shared" si="476"/>
        <v>0</v>
      </c>
      <c r="AGN16" s="110">
        <f t="shared" ref="AGN16:AHA16" si="477">SUM(AGN17:AGN22)</f>
        <v>0</v>
      </c>
      <c r="AGO16" s="110">
        <f t="shared" si="477"/>
        <v>0</v>
      </c>
      <c r="AGP16" s="110">
        <f t="shared" si="477"/>
        <v>0</v>
      </c>
      <c r="AGQ16" s="110">
        <f t="shared" si="477"/>
        <v>0</v>
      </c>
      <c r="AGR16" s="110">
        <f t="shared" si="477"/>
        <v>0</v>
      </c>
      <c r="AGS16" s="110">
        <f t="shared" si="477"/>
        <v>0</v>
      </c>
      <c r="AGT16" s="110">
        <f t="shared" si="477"/>
        <v>0</v>
      </c>
      <c r="AGU16" s="110">
        <f t="shared" si="477"/>
        <v>0</v>
      </c>
      <c r="AGV16" s="110">
        <f t="shared" si="477"/>
        <v>0</v>
      </c>
      <c r="AGW16" s="110">
        <f t="shared" si="477"/>
        <v>0</v>
      </c>
      <c r="AGX16" s="110">
        <f t="shared" si="477"/>
        <v>0</v>
      </c>
      <c r="AGY16" s="110">
        <f t="shared" si="477"/>
        <v>0</v>
      </c>
      <c r="AGZ16" s="110">
        <f t="shared" si="477"/>
        <v>0</v>
      </c>
      <c r="AHA16" s="110">
        <f t="shared" si="477"/>
        <v>0</v>
      </c>
      <c r="AHC16" s="110">
        <f t="shared" ref="AHC16:AHP16" si="478">SUM(AHC17:AHC22)</f>
        <v>0</v>
      </c>
      <c r="AHD16" s="110">
        <f t="shared" si="478"/>
        <v>0</v>
      </c>
      <c r="AHE16" s="110">
        <f t="shared" si="478"/>
        <v>0</v>
      </c>
      <c r="AHF16" s="110">
        <f t="shared" si="478"/>
        <v>0</v>
      </c>
      <c r="AHG16" s="110">
        <f t="shared" si="478"/>
        <v>0</v>
      </c>
      <c r="AHH16" s="110">
        <f t="shared" si="478"/>
        <v>0</v>
      </c>
      <c r="AHI16" s="110">
        <f t="shared" si="478"/>
        <v>0</v>
      </c>
      <c r="AHJ16" s="110">
        <f t="shared" si="478"/>
        <v>0</v>
      </c>
      <c r="AHK16" s="110">
        <f t="shared" si="478"/>
        <v>0</v>
      </c>
      <c r="AHL16" s="110">
        <f t="shared" si="478"/>
        <v>0</v>
      </c>
      <c r="AHM16" s="110">
        <f t="shared" si="478"/>
        <v>0</v>
      </c>
      <c r="AHN16" s="110">
        <f t="shared" si="478"/>
        <v>0</v>
      </c>
      <c r="AHO16" s="110">
        <f t="shared" si="478"/>
        <v>0</v>
      </c>
      <c r="AHP16" s="110">
        <f t="shared" si="478"/>
        <v>0</v>
      </c>
      <c r="AHR16" s="110">
        <f t="shared" ref="AHR16:AIE16" si="479">SUM(AHR17:AHR22)</f>
        <v>0</v>
      </c>
      <c r="AHS16" s="110">
        <f t="shared" si="479"/>
        <v>0</v>
      </c>
      <c r="AHT16" s="110">
        <f t="shared" si="479"/>
        <v>0</v>
      </c>
      <c r="AHU16" s="110">
        <f t="shared" si="479"/>
        <v>0</v>
      </c>
      <c r="AHV16" s="110">
        <f t="shared" si="479"/>
        <v>0</v>
      </c>
      <c r="AHW16" s="110">
        <f t="shared" si="479"/>
        <v>0</v>
      </c>
      <c r="AHX16" s="110">
        <f t="shared" si="479"/>
        <v>0</v>
      </c>
      <c r="AHY16" s="110">
        <f t="shared" si="479"/>
        <v>0</v>
      </c>
      <c r="AHZ16" s="110">
        <f t="shared" si="479"/>
        <v>0</v>
      </c>
      <c r="AIA16" s="110">
        <f t="shared" si="479"/>
        <v>0</v>
      </c>
      <c r="AIB16" s="110">
        <f t="shared" si="479"/>
        <v>0</v>
      </c>
      <c r="AIC16" s="110">
        <f t="shared" si="479"/>
        <v>0</v>
      </c>
      <c r="AID16" s="110">
        <f t="shared" si="479"/>
        <v>0</v>
      </c>
      <c r="AIE16" s="110">
        <f t="shared" si="479"/>
        <v>0</v>
      </c>
    </row>
    <row r="17" spans="1:915" s="31" customFormat="1" x14ac:dyDescent="0.3">
      <c r="A17" s="33" t="s">
        <v>130</v>
      </c>
      <c r="B17" s="34" t="s">
        <v>143</v>
      </c>
      <c r="C17" s="439"/>
      <c r="D17" s="440"/>
      <c r="E17" s="440"/>
      <c r="F17" s="440"/>
      <c r="G17" s="110">
        <f t="shared" si="120"/>
        <v>0</v>
      </c>
      <c r="H17" s="440"/>
      <c r="I17" s="440"/>
      <c r="J17" s="440"/>
      <c r="K17" s="440"/>
      <c r="L17" s="440"/>
      <c r="M17" s="440"/>
      <c r="N17" s="111">
        <f t="shared" si="181"/>
        <v>0</v>
      </c>
      <c r="O17" s="440"/>
      <c r="P17" s="440"/>
      <c r="Q17" s="440"/>
      <c r="R17" s="440"/>
      <c r="S17" s="440"/>
      <c r="T17" s="440"/>
      <c r="U17" s="110">
        <f t="shared" si="121"/>
        <v>0</v>
      </c>
      <c r="V17" s="440"/>
      <c r="W17" s="440"/>
      <c r="X17" s="440"/>
      <c r="Y17" s="440"/>
      <c r="Z17" s="440"/>
      <c r="AA17" s="440"/>
      <c r="AB17" s="111">
        <f t="shared" si="182"/>
        <v>0</v>
      </c>
      <c r="AC17" s="440"/>
      <c r="AD17" s="440"/>
      <c r="AE17" s="190"/>
      <c r="AF17" s="440"/>
      <c r="AG17" s="440"/>
      <c r="AH17" s="440"/>
      <c r="AI17" s="440"/>
      <c r="AJ17" s="110">
        <f t="shared" ref="AJ17:AJ22" si="480">AF17+AG17-AH17+AI17</f>
        <v>0</v>
      </c>
      <c r="AK17" s="440"/>
      <c r="AL17" s="440"/>
      <c r="AM17" s="440"/>
      <c r="AN17" s="440"/>
      <c r="AO17" s="440"/>
      <c r="AP17" s="440"/>
      <c r="AQ17" s="111">
        <f t="shared" ref="AQ17:AQ22" si="481">AK17+AL17-AM17+AN17-AO17+AP17</f>
        <v>0</v>
      </c>
      <c r="AR17" s="440"/>
      <c r="AS17" s="440"/>
      <c r="AU17" s="440"/>
      <c r="AV17" s="440"/>
      <c r="AW17" s="440"/>
      <c r="AX17" s="440"/>
      <c r="AY17" s="110">
        <f t="shared" ref="AY17:AY22" si="482">AU17+AV17-AW17+AX17</f>
        <v>0</v>
      </c>
      <c r="AZ17" s="440"/>
      <c r="BA17" s="440"/>
      <c r="BB17" s="440"/>
      <c r="BC17" s="440"/>
      <c r="BD17" s="440"/>
      <c r="BE17" s="440"/>
      <c r="BF17" s="111">
        <f t="shared" ref="BF17:BF22" si="483">AZ17+BA17-BB17+BC17-BD17+BE17</f>
        <v>0</v>
      </c>
      <c r="BG17" s="440"/>
      <c r="BH17" s="440"/>
      <c r="BJ17" s="440"/>
      <c r="BK17" s="440"/>
      <c r="BL17" s="440"/>
      <c r="BM17" s="440"/>
      <c r="BN17" s="110">
        <f t="shared" ref="BN17:BN22" si="484">BJ17+BK17-BL17+BM17</f>
        <v>0</v>
      </c>
      <c r="BO17" s="440"/>
      <c r="BP17" s="440"/>
      <c r="BQ17" s="440"/>
      <c r="BR17" s="440"/>
      <c r="BS17" s="440"/>
      <c r="BT17" s="440"/>
      <c r="BU17" s="111">
        <f t="shared" ref="BU17:BU22" si="485">BO17+BP17-BQ17+BR17-BS17+BT17</f>
        <v>0</v>
      </c>
      <c r="BV17" s="440"/>
      <c r="BW17" s="440"/>
      <c r="BY17" s="440"/>
      <c r="BZ17" s="440"/>
      <c r="CA17" s="440"/>
      <c r="CB17" s="440"/>
      <c r="CC17" s="110">
        <f t="shared" ref="CC17:CC22" si="486">BY17+BZ17-CA17+CB17</f>
        <v>0</v>
      </c>
      <c r="CD17" s="440"/>
      <c r="CE17" s="440"/>
      <c r="CF17" s="440"/>
      <c r="CG17" s="440"/>
      <c r="CH17" s="440"/>
      <c r="CI17" s="440"/>
      <c r="CJ17" s="111">
        <f t="shared" ref="CJ17:CJ22" si="487">CD17+CE17-CF17+CG17-CH17+CI17</f>
        <v>0</v>
      </c>
      <c r="CK17" s="440"/>
      <c r="CL17" s="440"/>
      <c r="CN17" s="440"/>
      <c r="CO17" s="440"/>
      <c r="CP17" s="440"/>
      <c r="CQ17" s="440"/>
      <c r="CR17" s="110">
        <f t="shared" ref="CR17:CR22" si="488">CN17+CO17-CP17+CQ17</f>
        <v>0</v>
      </c>
      <c r="CS17" s="440"/>
      <c r="CT17" s="440"/>
      <c r="CU17" s="440"/>
      <c r="CV17" s="440"/>
      <c r="CW17" s="440"/>
      <c r="CX17" s="440"/>
      <c r="CY17" s="111">
        <f t="shared" ref="CY17:CY22" si="489">CS17+CT17-CU17+CV17-CW17+CX17</f>
        <v>0</v>
      </c>
      <c r="CZ17" s="440"/>
      <c r="DA17" s="440"/>
      <c r="DC17" s="440"/>
      <c r="DD17" s="440"/>
      <c r="DE17" s="440"/>
      <c r="DF17" s="440"/>
      <c r="DG17" s="110">
        <f t="shared" ref="DG17:DG22" si="490">DC17+DD17-DE17+DF17</f>
        <v>0</v>
      </c>
      <c r="DH17" s="440"/>
      <c r="DI17" s="440"/>
      <c r="DJ17" s="440"/>
      <c r="DK17" s="440"/>
      <c r="DL17" s="440"/>
      <c r="DM17" s="440"/>
      <c r="DN17" s="111">
        <f t="shared" ref="DN17:DN22" si="491">DH17+DI17-DJ17+DK17-DL17+DM17</f>
        <v>0</v>
      </c>
      <c r="DO17" s="440"/>
      <c r="DP17" s="440"/>
      <c r="DR17" s="440"/>
      <c r="DS17" s="440"/>
      <c r="DT17" s="440"/>
      <c r="DU17" s="440"/>
      <c r="DV17" s="110">
        <f t="shared" ref="DV17:DV22" si="492">DR17+DS17-DT17+DU17</f>
        <v>0</v>
      </c>
      <c r="DW17" s="440"/>
      <c r="DX17" s="440"/>
      <c r="DY17" s="440"/>
      <c r="DZ17" s="440"/>
      <c r="EA17" s="440"/>
      <c r="EB17" s="440"/>
      <c r="EC17" s="111">
        <f t="shared" ref="EC17:EC22" si="493">DW17+DX17-DY17+DZ17-EA17+EB17</f>
        <v>0</v>
      </c>
      <c r="ED17" s="440"/>
      <c r="EE17" s="440"/>
      <c r="EG17" s="440"/>
      <c r="EH17" s="440"/>
      <c r="EI17" s="440"/>
      <c r="EJ17" s="440"/>
      <c r="EK17" s="110">
        <f t="shared" ref="EK17:EK22" si="494">EG17+EH17-EI17+EJ17</f>
        <v>0</v>
      </c>
      <c r="EL17" s="440"/>
      <c r="EM17" s="440"/>
      <c r="EN17" s="440"/>
      <c r="EO17" s="440"/>
      <c r="EP17" s="440"/>
      <c r="EQ17" s="440"/>
      <c r="ER17" s="111">
        <f t="shared" ref="ER17:ER22" si="495">EL17+EM17-EN17+EO17-EP17+EQ17</f>
        <v>0</v>
      </c>
      <c r="ES17" s="440"/>
      <c r="ET17" s="440"/>
      <c r="EV17" s="440"/>
      <c r="EW17" s="440"/>
      <c r="EX17" s="440"/>
      <c r="EY17" s="440"/>
      <c r="EZ17" s="110">
        <f t="shared" ref="EZ17:EZ22" si="496">EV17+EW17-EX17+EY17</f>
        <v>0</v>
      </c>
      <c r="FA17" s="440"/>
      <c r="FB17" s="440"/>
      <c r="FC17" s="440"/>
      <c r="FD17" s="440"/>
      <c r="FE17" s="440"/>
      <c r="FF17" s="440"/>
      <c r="FG17" s="111">
        <f t="shared" ref="FG17:FG22" si="497">FA17+FB17-FC17+FD17-FE17+FF17</f>
        <v>0</v>
      </c>
      <c r="FH17" s="440"/>
      <c r="FI17" s="440"/>
      <c r="FK17" s="440"/>
      <c r="FL17" s="440"/>
      <c r="FM17" s="440"/>
      <c r="FN17" s="440"/>
      <c r="FO17" s="110">
        <f t="shared" ref="FO17:FO22" si="498">FK17+FL17-FM17+FN17</f>
        <v>0</v>
      </c>
      <c r="FP17" s="440"/>
      <c r="FQ17" s="440"/>
      <c r="FR17" s="440"/>
      <c r="FS17" s="440"/>
      <c r="FT17" s="440"/>
      <c r="FU17" s="440"/>
      <c r="FV17" s="111">
        <f t="shared" ref="FV17:FV22" si="499">FP17+FQ17-FR17+FS17-FT17+FU17</f>
        <v>0</v>
      </c>
      <c r="FW17" s="440"/>
      <c r="FX17" s="440"/>
      <c r="FZ17" s="440"/>
      <c r="GA17" s="440"/>
      <c r="GB17" s="440"/>
      <c r="GC17" s="440"/>
      <c r="GD17" s="110">
        <f t="shared" ref="GD17:GD22" si="500">FZ17+GA17-GB17+GC17</f>
        <v>0</v>
      </c>
      <c r="GE17" s="440"/>
      <c r="GF17" s="440"/>
      <c r="GG17" s="440"/>
      <c r="GH17" s="440"/>
      <c r="GI17" s="440"/>
      <c r="GJ17" s="440"/>
      <c r="GK17" s="111">
        <f t="shared" ref="GK17:GK22" si="501">GE17+GF17-GG17+GH17-GI17+GJ17</f>
        <v>0</v>
      </c>
      <c r="GL17" s="440"/>
      <c r="GM17" s="440"/>
      <c r="GO17" s="440"/>
      <c r="GP17" s="440"/>
      <c r="GQ17" s="440"/>
      <c r="GR17" s="440"/>
      <c r="GS17" s="110">
        <f t="shared" ref="GS17:GS22" si="502">GO17+GP17-GQ17+GR17</f>
        <v>0</v>
      </c>
      <c r="GT17" s="440"/>
      <c r="GU17" s="440"/>
      <c r="GV17" s="440"/>
      <c r="GW17" s="440"/>
      <c r="GX17" s="440"/>
      <c r="GY17" s="440"/>
      <c r="GZ17" s="111">
        <f t="shared" ref="GZ17:GZ22" si="503">GT17+GU17-GV17+GW17-GX17+GY17</f>
        <v>0</v>
      </c>
      <c r="HA17" s="440"/>
      <c r="HB17" s="440"/>
      <c r="HD17" s="440"/>
      <c r="HE17" s="440"/>
      <c r="HF17" s="440"/>
      <c r="HG17" s="440"/>
      <c r="HH17" s="110">
        <f t="shared" ref="HH17:HH22" si="504">HD17+HE17-HF17+HG17</f>
        <v>0</v>
      </c>
      <c r="HI17" s="440"/>
      <c r="HJ17" s="440"/>
      <c r="HK17" s="440"/>
      <c r="HL17" s="440"/>
      <c r="HM17" s="440"/>
      <c r="HN17" s="440"/>
      <c r="HO17" s="111">
        <f t="shared" ref="HO17:HO22" si="505">HI17+HJ17-HK17+HL17-HM17+HN17</f>
        <v>0</v>
      </c>
      <c r="HP17" s="440"/>
      <c r="HQ17" s="440"/>
      <c r="HS17" s="440"/>
      <c r="HT17" s="440"/>
      <c r="HU17" s="440"/>
      <c r="HV17" s="440"/>
      <c r="HW17" s="110">
        <f t="shared" ref="HW17:HW22" si="506">HS17+HT17-HU17+HV17</f>
        <v>0</v>
      </c>
      <c r="HX17" s="440"/>
      <c r="HY17" s="440"/>
      <c r="HZ17" s="440"/>
      <c r="IA17" s="440"/>
      <c r="IB17" s="440"/>
      <c r="IC17" s="440"/>
      <c r="ID17" s="111">
        <f t="shared" ref="ID17:ID22" si="507">HX17+HY17-HZ17+IA17-IB17+IC17</f>
        <v>0</v>
      </c>
      <c r="IE17" s="440"/>
      <c r="IF17" s="440"/>
      <c r="IH17" s="440"/>
      <c r="II17" s="440"/>
      <c r="IJ17" s="440"/>
      <c r="IK17" s="440"/>
      <c r="IL17" s="110">
        <f t="shared" ref="IL17:IL22" si="508">IH17+II17-IJ17+IK17</f>
        <v>0</v>
      </c>
      <c r="IM17" s="440"/>
      <c r="IN17" s="440"/>
      <c r="IO17" s="440"/>
      <c r="IP17" s="440"/>
      <c r="IQ17" s="440"/>
      <c r="IR17" s="440"/>
      <c r="IS17" s="111">
        <f t="shared" ref="IS17:IS22" si="509">IM17+IN17-IO17+IP17-IQ17+IR17</f>
        <v>0</v>
      </c>
      <c r="IT17" s="440"/>
      <c r="IU17" s="440"/>
      <c r="IW17" s="440"/>
      <c r="IX17" s="440"/>
      <c r="IY17" s="440"/>
      <c r="IZ17" s="440"/>
      <c r="JA17" s="110">
        <f t="shared" ref="JA17:JA22" si="510">IW17+IX17-IY17+IZ17</f>
        <v>0</v>
      </c>
      <c r="JB17" s="440"/>
      <c r="JC17" s="440"/>
      <c r="JD17" s="440"/>
      <c r="JE17" s="440"/>
      <c r="JF17" s="440"/>
      <c r="JG17" s="440"/>
      <c r="JH17" s="111">
        <f t="shared" ref="JH17:JH22" si="511">JB17+JC17-JD17+JE17-JF17+JG17</f>
        <v>0</v>
      </c>
      <c r="JI17" s="440"/>
      <c r="JJ17" s="440"/>
      <c r="JL17" s="440"/>
      <c r="JM17" s="440"/>
      <c r="JN17" s="440"/>
      <c r="JO17" s="440"/>
      <c r="JP17" s="110">
        <f t="shared" ref="JP17:JP22" si="512">JL17+JM17-JN17+JO17</f>
        <v>0</v>
      </c>
      <c r="JQ17" s="440"/>
      <c r="JR17" s="440"/>
      <c r="JS17" s="440"/>
      <c r="JT17" s="440"/>
      <c r="JU17" s="440"/>
      <c r="JV17" s="440"/>
      <c r="JW17" s="111">
        <f t="shared" ref="JW17:JW22" si="513">JQ17+JR17-JS17+JT17-JU17+JV17</f>
        <v>0</v>
      </c>
      <c r="JX17" s="440"/>
      <c r="JY17" s="440"/>
      <c r="KA17" s="440"/>
      <c r="KB17" s="440"/>
      <c r="KC17" s="440"/>
      <c r="KD17" s="440"/>
      <c r="KE17" s="110">
        <f t="shared" ref="KE17:KE22" si="514">KA17+KB17-KC17+KD17</f>
        <v>0</v>
      </c>
      <c r="KF17" s="440"/>
      <c r="KG17" s="440"/>
      <c r="KH17" s="440"/>
      <c r="KI17" s="440"/>
      <c r="KJ17" s="440"/>
      <c r="KK17" s="440"/>
      <c r="KL17" s="111">
        <f t="shared" ref="KL17:KL22" si="515">KF17+KG17-KH17+KI17-KJ17+KK17</f>
        <v>0</v>
      </c>
      <c r="KM17" s="440"/>
      <c r="KN17" s="440"/>
      <c r="KP17" s="440"/>
      <c r="KQ17" s="440"/>
      <c r="KR17" s="440"/>
      <c r="KS17" s="440"/>
      <c r="KT17" s="110">
        <f t="shared" ref="KT17:KT22" si="516">KP17+KQ17-KR17+KS17</f>
        <v>0</v>
      </c>
      <c r="KU17" s="440"/>
      <c r="KV17" s="440"/>
      <c r="KW17" s="440"/>
      <c r="KX17" s="440"/>
      <c r="KY17" s="440"/>
      <c r="KZ17" s="440"/>
      <c r="LA17" s="111">
        <f t="shared" ref="LA17:LA22" si="517">KU17+KV17-KW17+KX17-KY17+KZ17</f>
        <v>0</v>
      </c>
      <c r="LB17" s="440"/>
      <c r="LC17" s="440"/>
      <c r="LE17" s="440"/>
      <c r="LF17" s="440"/>
      <c r="LG17" s="440"/>
      <c r="LH17" s="440"/>
      <c r="LI17" s="110">
        <f t="shared" ref="LI17:LI22" si="518">LE17+LF17-LG17+LH17</f>
        <v>0</v>
      </c>
      <c r="LJ17" s="440"/>
      <c r="LK17" s="440"/>
      <c r="LL17" s="440"/>
      <c r="LM17" s="440"/>
      <c r="LN17" s="440"/>
      <c r="LO17" s="440"/>
      <c r="LP17" s="111">
        <f t="shared" ref="LP17:LP22" si="519">LJ17+LK17-LL17+LM17-LN17+LO17</f>
        <v>0</v>
      </c>
      <c r="LQ17" s="440"/>
      <c r="LR17" s="440"/>
      <c r="LT17" s="440"/>
      <c r="LU17" s="440"/>
      <c r="LV17" s="440"/>
      <c r="LW17" s="440"/>
      <c r="LX17" s="110">
        <f t="shared" ref="LX17:LX22" si="520">LT17+LU17-LV17+LW17</f>
        <v>0</v>
      </c>
      <c r="LY17" s="440"/>
      <c r="LZ17" s="440"/>
      <c r="MA17" s="440"/>
      <c r="MB17" s="440"/>
      <c r="MC17" s="440"/>
      <c r="MD17" s="440"/>
      <c r="ME17" s="111">
        <f t="shared" ref="ME17:ME22" si="521">LY17+LZ17-MA17+MB17-MC17+MD17</f>
        <v>0</v>
      </c>
      <c r="MF17" s="440"/>
      <c r="MG17" s="440"/>
      <c r="MI17" s="440"/>
      <c r="MJ17" s="440"/>
      <c r="MK17" s="440"/>
      <c r="ML17" s="440"/>
      <c r="MM17" s="110">
        <f t="shared" ref="MM17:MM22" si="522">MI17+MJ17-MK17+ML17</f>
        <v>0</v>
      </c>
      <c r="MN17" s="440"/>
      <c r="MO17" s="440"/>
      <c r="MP17" s="440"/>
      <c r="MQ17" s="440"/>
      <c r="MR17" s="440"/>
      <c r="MS17" s="440"/>
      <c r="MT17" s="111">
        <f t="shared" ref="MT17:MT22" si="523">MN17+MO17-MP17+MQ17-MR17+MS17</f>
        <v>0</v>
      </c>
      <c r="MU17" s="440"/>
      <c r="MV17" s="440"/>
      <c r="MX17" s="440"/>
      <c r="MY17" s="440"/>
      <c r="MZ17" s="440"/>
      <c r="NA17" s="440"/>
      <c r="NB17" s="110">
        <f t="shared" ref="NB17:NB22" si="524">MX17+MY17-MZ17+NA17</f>
        <v>0</v>
      </c>
      <c r="NC17" s="440"/>
      <c r="ND17" s="440"/>
      <c r="NE17" s="440"/>
      <c r="NF17" s="440"/>
      <c r="NG17" s="440"/>
      <c r="NH17" s="440"/>
      <c r="NI17" s="111">
        <f t="shared" ref="NI17:NI22" si="525">NC17+ND17-NE17+NF17-NG17+NH17</f>
        <v>0</v>
      </c>
      <c r="NJ17" s="440"/>
      <c r="NK17" s="440"/>
      <c r="NM17" s="440"/>
      <c r="NN17" s="440"/>
      <c r="NO17" s="440"/>
      <c r="NP17" s="440"/>
      <c r="NQ17" s="110">
        <f t="shared" ref="NQ17:NQ22" si="526">NM17+NN17-NO17+NP17</f>
        <v>0</v>
      </c>
      <c r="NR17" s="440"/>
      <c r="NS17" s="440"/>
      <c r="NT17" s="440"/>
      <c r="NU17" s="440"/>
      <c r="NV17" s="440"/>
      <c r="NW17" s="440"/>
      <c r="NX17" s="111">
        <f t="shared" ref="NX17:NX22" si="527">NR17+NS17-NT17+NU17-NV17+NW17</f>
        <v>0</v>
      </c>
      <c r="NY17" s="440"/>
      <c r="NZ17" s="440"/>
      <c r="OB17" s="440"/>
      <c r="OC17" s="440"/>
      <c r="OD17" s="440"/>
      <c r="OE17" s="440"/>
      <c r="OF17" s="110">
        <f t="shared" ref="OF17:OF22" si="528">OB17+OC17-OD17+OE17</f>
        <v>0</v>
      </c>
      <c r="OG17" s="440"/>
      <c r="OH17" s="440"/>
      <c r="OI17" s="440"/>
      <c r="OJ17" s="440"/>
      <c r="OK17" s="440"/>
      <c r="OL17" s="440"/>
      <c r="OM17" s="111">
        <f t="shared" ref="OM17:OM22" si="529">OG17+OH17-OI17+OJ17-OK17+OL17</f>
        <v>0</v>
      </c>
      <c r="ON17" s="440"/>
      <c r="OO17" s="440"/>
      <c r="OQ17" s="440"/>
      <c r="OR17" s="440"/>
      <c r="OS17" s="440"/>
      <c r="OT17" s="440"/>
      <c r="OU17" s="110">
        <f t="shared" ref="OU17:OU22" si="530">OQ17+OR17-OS17+OT17</f>
        <v>0</v>
      </c>
      <c r="OV17" s="440"/>
      <c r="OW17" s="440"/>
      <c r="OX17" s="440"/>
      <c r="OY17" s="440"/>
      <c r="OZ17" s="440"/>
      <c r="PA17" s="440"/>
      <c r="PB17" s="111">
        <f t="shared" ref="PB17:PB22" si="531">OV17+OW17-OX17+OY17-OZ17+PA17</f>
        <v>0</v>
      </c>
      <c r="PC17" s="440"/>
      <c r="PD17" s="440"/>
      <c r="PF17" s="440"/>
      <c r="PG17" s="440"/>
      <c r="PH17" s="440"/>
      <c r="PI17" s="440"/>
      <c r="PJ17" s="110">
        <f t="shared" ref="PJ17:PJ22" si="532">PF17+PG17-PH17+PI17</f>
        <v>0</v>
      </c>
      <c r="PK17" s="440"/>
      <c r="PL17" s="440"/>
      <c r="PM17" s="440"/>
      <c r="PN17" s="440"/>
      <c r="PO17" s="440"/>
      <c r="PP17" s="440"/>
      <c r="PQ17" s="111">
        <f t="shared" ref="PQ17:PQ22" si="533">PK17+PL17-PM17+PN17-PO17+PP17</f>
        <v>0</v>
      </c>
      <c r="PR17" s="440"/>
      <c r="PS17" s="440"/>
      <c r="PU17" s="440"/>
      <c r="PV17" s="440"/>
      <c r="PW17" s="440"/>
      <c r="PX17" s="440"/>
      <c r="PY17" s="110">
        <f t="shared" ref="PY17:PY22" si="534">PU17+PV17-PW17+PX17</f>
        <v>0</v>
      </c>
      <c r="PZ17" s="440"/>
      <c r="QA17" s="440"/>
      <c r="QB17" s="440"/>
      <c r="QC17" s="440"/>
      <c r="QD17" s="440"/>
      <c r="QE17" s="440"/>
      <c r="QF17" s="111">
        <f t="shared" ref="QF17:QF22" si="535">PZ17+QA17-QB17+QC17-QD17+QE17</f>
        <v>0</v>
      </c>
      <c r="QG17" s="440"/>
      <c r="QH17" s="440"/>
      <c r="QJ17" s="440"/>
      <c r="QK17" s="440"/>
      <c r="QL17" s="440"/>
      <c r="QM17" s="440"/>
      <c r="QN17" s="110">
        <f t="shared" ref="QN17:QN22" si="536">QJ17+QK17-QL17+QM17</f>
        <v>0</v>
      </c>
      <c r="QO17" s="440"/>
      <c r="QP17" s="440"/>
      <c r="QQ17" s="440"/>
      <c r="QR17" s="440"/>
      <c r="QS17" s="440"/>
      <c r="QT17" s="440"/>
      <c r="QU17" s="111">
        <f t="shared" ref="QU17:QU22" si="537">QO17+QP17-QQ17+QR17-QS17+QT17</f>
        <v>0</v>
      </c>
      <c r="QV17" s="440"/>
      <c r="QW17" s="440"/>
      <c r="QY17" s="440"/>
      <c r="QZ17" s="440"/>
      <c r="RA17" s="440"/>
      <c r="RB17" s="440"/>
      <c r="RC17" s="110">
        <f t="shared" ref="RC17:RC22" si="538">QY17+QZ17-RA17+RB17</f>
        <v>0</v>
      </c>
      <c r="RD17" s="440"/>
      <c r="RE17" s="440"/>
      <c r="RF17" s="440"/>
      <c r="RG17" s="440"/>
      <c r="RH17" s="440"/>
      <c r="RI17" s="440"/>
      <c r="RJ17" s="111">
        <f t="shared" ref="RJ17:RJ22" si="539">RD17+RE17-RF17+RG17-RH17+RI17</f>
        <v>0</v>
      </c>
      <c r="RK17" s="440"/>
      <c r="RL17" s="440"/>
      <c r="RN17" s="440"/>
      <c r="RO17" s="440"/>
      <c r="RP17" s="440"/>
      <c r="RQ17" s="440"/>
      <c r="RR17" s="110">
        <f t="shared" ref="RR17:RR22" si="540">RN17+RO17-RP17+RQ17</f>
        <v>0</v>
      </c>
      <c r="RS17" s="440"/>
      <c r="RT17" s="440"/>
      <c r="RU17" s="440"/>
      <c r="RV17" s="440"/>
      <c r="RW17" s="440"/>
      <c r="RX17" s="440"/>
      <c r="RY17" s="111">
        <f t="shared" ref="RY17:RY22" si="541">RS17+RT17-RU17+RV17-RW17+RX17</f>
        <v>0</v>
      </c>
      <c r="RZ17" s="440"/>
      <c r="SA17" s="440"/>
      <c r="SC17" s="440"/>
      <c r="SD17" s="440"/>
      <c r="SE17" s="440"/>
      <c r="SF17" s="440"/>
      <c r="SG17" s="110">
        <f t="shared" ref="SG17:SG22" si="542">SC17+SD17-SE17+SF17</f>
        <v>0</v>
      </c>
      <c r="SH17" s="440"/>
      <c r="SI17" s="440"/>
      <c r="SJ17" s="440"/>
      <c r="SK17" s="440"/>
      <c r="SL17" s="440"/>
      <c r="SM17" s="440"/>
      <c r="SN17" s="111">
        <f t="shared" ref="SN17:SN22" si="543">SH17+SI17-SJ17+SK17-SL17+SM17</f>
        <v>0</v>
      </c>
      <c r="SO17" s="440"/>
      <c r="SP17" s="440"/>
      <c r="SR17" s="440"/>
      <c r="SS17" s="440"/>
      <c r="ST17" s="440"/>
      <c r="SU17" s="440"/>
      <c r="SV17" s="110">
        <f t="shared" ref="SV17:SV22" si="544">SR17+SS17-ST17+SU17</f>
        <v>0</v>
      </c>
      <c r="SW17" s="440"/>
      <c r="SX17" s="440"/>
      <c r="SY17" s="440"/>
      <c r="SZ17" s="440"/>
      <c r="TA17" s="440"/>
      <c r="TB17" s="440"/>
      <c r="TC17" s="111">
        <f t="shared" ref="TC17:TC22" si="545">SW17+SX17-SY17+SZ17-TA17+TB17</f>
        <v>0</v>
      </c>
      <c r="TD17" s="440"/>
      <c r="TE17" s="440"/>
      <c r="TG17" s="440"/>
      <c r="TH17" s="440"/>
      <c r="TI17" s="440"/>
      <c r="TJ17" s="440"/>
      <c r="TK17" s="110">
        <f t="shared" ref="TK17:TK22" si="546">TG17+TH17-TI17+TJ17</f>
        <v>0</v>
      </c>
      <c r="TL17" s="440"/>
      <c r="TM17" s="440"/>
      <c r="TN17" s="440"/>
      <c r="TO17" s="440"/>
      <c r="TP17" s="440"/>
      <c r="TQ17" s="440"/>
      <c r="TR17" s="111">
        <f t="shared" ref="TR17:TR22" si="547">TL17+TM17-TN17+TO17-TP17+TQ17</f>
        <v>0</v>
      </c>
      <c r="TS17" s="440"/>
      <c r="TT17" s="440"/>
      <c r="TV17" s="440"/>
      <c r="TW17" s="440"/>
      <c r="TX17" s="440"/>
      <c r="TY17" s="440"/>
      <c r="TZ17" s="110">
        <f t="shared" ref="TZ17:TZ22" si="548">TV17+TW17-TX17+TY17</f>
        <v>0</v>
      </c>
      <c r="UA17" s="440"/>
      <c r="UB17" s="440"/>
      <c r="UC17" s="440"/>
      <c r="UD17" s="440"/>
      <c r="UE17" s="440"/>
      <c r="UF17" s="440"/>
      <c r="UG17" s="111">
        <f t="shared" ref="UG17:UG22" si="549">UA17+UB17-UC17+UD17-UE17+UF17</f>
        <v>0</v>
      </c>
      <c r="UH17" s="440"/>
      <c r="UI17" s="440"/>
      <c r="UK17" s="440"/>
      <c r="UL17" s="440"/>
      <c r="UM17" s="440"/>
      <c r="UN17" s="440"/>
      <c r="UO17" s="110">
        <f t="shared" ref="UO17:UO22" si="550">UK17+UL17-UM17+UN17</f>
        <v>0</v>
      </c>
      <c r="UP17" s="440"/>
      <c r="UQ17" s="440"/>
      <c r="UR17" s="440"/>
      <c r="US17" s="440"/>
      <c r="UT17" s="440"/>
      <c r="UU17" s="440"/>
      <c r="UV17" s="111">
        <f t="shared" ref="UV17:UV22" si="551">UP17+UQ17-UR17+US17-UT17+UU17</f>
        <v>0</v>
      </c>
      <c r="UW17" s="440"/>
      <c r="UX17" s="440"/>
      <c r="UZ17" s="440"/>
      <c r="VA17" s="440"/>
      <c r="VB17" s="440"/>
      <c r="VC17" s="440"/>
      <c r="VD17" s="110">
        <f t="shared" ref="VD17:VD22" si="552">UZ17+VA17-VB17+VC17</f>
        <v>0</v>
      </c>
      <c r="VE17" s="440"/>
      <c r="VF17" s="440"/>
      <c r="VG17" s="440"/>
      <c r="VH17" s="440"/>
      <c r="VI17" s="440"/>
      <c r="VJ17" s="440"/>
      <c r="VK17" s="111">
        <f t="shared" ref="VK17:VK22" si="553">VE17+VF17-VG17+VH17-VI17+VJ17</f>
        <v>0</v>
      </c>
      <c r="VL17" s="440"/>
      <c r="VM17" s="440"/>
      <c r="VO17" s="440"/>
      <c r="VP17" s="440"/>
      <c r="VQ17" s="440"/>
      <c r="VR17" s="440"/>
      <c r="VS17" s="110">
        <f t="shared" ref="VS17:VS22" si="554">VO17+VP17-VQ17+VR17</f>
        <v>0</v>
      </c>
      <c r="VT17" s="440"/>
      <c r="VU17" s="440"/>
      <c r="VV17" s="440"/>
      <c r="VW17" s="440"/>
      <c r="VX17" s="440"/>
      <c r="VY17" s="440"/>
      <c r="VZ17" s="111">
        <f t="shared" ref="VZ17:VZ22" si="555">VT17+VU17-VV17+VW17-VX17+VY17</f>
        <v>0</v>
      </c>
      <c r="WA17" s="440"/>
      <c r="WB17" s="440"/>
      <c r="WD17" s="440"/>
      <c r="WE17" s="440"/>
      <c r="WF17" s="440"/>
      <c r="WG17" s="440"/>
      <c r="WH17" s="110">
        <f t="shared" ref="WH17:WH22" si="556">WD17+WE17-WF17+WG17</f>
        <v>0</v>
      </c>
      <c r="WI17" s="440"/>
      <c r="WJ17" s="440"/>
      <c r="WK17" s="440"/>
      <c r="WL17" s="440"/>
      <c r="WM17" s="440"/>
      <c r="WN17" s="440"/>
      <c r="WO17" s="111">
        <f t="shared" ref="WO17:WO22" si="557">WI17+WJ17-WK17+WL17-WM17+WN17</f>
        <v>0</v>
      </c>
      <c r="WP17" s="440"/>
      <c r="WQ17" s="440"/>
      <c r="WS17" s="440"/>
      <c r="WT17" s="440"/>
      <c r="WU17" s="440"/>
      <c r="WV17" s="440"/>
      <c r="WW17" s="110">
        <f t="shared" ref="WW17:WW22" si="558">WS17+WT17-WU17+WV17</f>
        <v>0</v>
      </c>
      <c r="WX17" s="440"/>
      <c r="WY17" s="440"/>
      <c r="WZ17" s="440"/>
      <c r="XA17" s="440"/>
      <c r="XB17" s="440"/>
      <c r="XC17" s="440"/>
      <c r="XD17" s="111">
        <f t="shared" ref="XD17:XD22" si="559">WX17+WY17-WZ17+XA17-XB17+XC17</f>
        <v>0</v>
      </c>
      <c r="XE17" s="440"/>
      <c r="XF17" s="440"/>
      <c r="XH17" s="440"/>
      <c r="XI17" s="440"/>
      <c r="XJ17" s="440"/>
      <c r="XK17" s="440"/>
      <c r="XL17" s="110">
        <f t="shared" ref="XL17:XL22" si="560">XH17+XI17-XJ17+XK17</f>
        <v>0</v>
      </c>
      <c r="XM17" s="440"/>
      <c r="XN17" s="440"/>
      <c r="XO17" s="440"/>
      <c r="XP17" s="440"/>
      <c r="XQ17" s="440"/>
      <c r="XR17" s="440"/>
      <c r="XS17" s="111">
        <f t="shared" ref="XS17:XS22" si="561">XM17+XN17-XO17+XP17-XQ17+XR17</f>
        <v>0</v>
      </c>
      <c r="XT17" s="440"/>
      <c r="XU17" s="440"/>
      <c r="XW17" s="440"/>
      <c r="XX17" s="440"/>
      <c r="XY17" s="440"/>
      <c r="XZ17" s="440"/>
      <c r="YA17" s="110">
        <f t="shared" ref="YA17:YA22" si="562">XW17+XX17-XY17+XZ17</f>
        <v>0</v>
      </c>
      <c r="YB17" s="440"/>
      <c r="YC17" s="440"/>
      <c r="YD17" s="440"/>
      <c r="YE17" s="440"/>
      <c r="YF17" s="440"/>
      <c r="YG17" s="440"/>
      <c r="YH17" s="111">
        <f t="shared" ref="YH17:YH22" si="563">YB17+YC17-YD17+YE17-YF17+YG17</f>
        <v>0</v>
      </c>
      <c r="YI17" s="440"/>
      <c r="YJ17" s="440"/>
      <c r="YL17" s="440"/>
      <c r="YM17" s="440"/>
      <c r="YN17" s="440"/>
      <c r="YO17" s="440"/>
      <c r="YP17" s="110">
        <f t="shared" ref="YP17:YP22" si="564">YL17+YM17-YN17+YO17</f>
        <v>0</v>
      </c>
      <c r="YQ17" s="440"/>
      <c r="YR17" s="440"/>
      <c r="YS17" s="440"/>
      <c r="YT17" s="440"/>
      <c r="YU17" s="440"/>
      <c r="YV17" s="440"/>
      <c r="YW17" s="111">
        <f t="shared" ref="YW17:YW22" si="565">YQ17+YR17-YS17+YT17-YU17+YV17</f>
        <v>0</v>
      </c>
      <c r="YX17" s="440"/>
      <c r="YY17" s="440"/>
      <c r="ZA17" s="440"/>
      <c r="ZB17" s="440"/>
      <c r="ZC17" s="440"/>
      <c r="ZD17" s="440"/>
      <c r="ZE17" s="110">
        <f t="shared" ref="ZE17:ZE22" si="566">ZA17+ZB17-ZC17+ZD17</f>
        <v>0</v>
      </c>
      <c r="ZF17" s="440"/>
      <c r="ZG17" s="440"/>
      <c r="ZH17" s="440"/>
      <c r="ZI17" s="440"/>
      <c r="ZJ17" s="440"/>
      <c r="ZK17" s="440"/>
      <c r="ZL17" s="111">
        <f t="shared" ref="ZL17:ZL22" si="567">ZF17+ZG17-ZH17+ZI17-ZJ17+ZK17</f>
        <v>0</v>
      </c>
      <c r="ZM17" s="440"/>
      <c r="ZN17" s="440"/>
      <c r="ZP17" s="440"/>
      <c r="ZQ17" s="440"/>
      <c r="ZR17" s="440"/>
      <c r="ZS17" s="440"/>
      <c r="ZT17" s="110">
        <f t="shared" ref="ZT17:ZT22" si="568">ZP17+ZQ17-ZR17+ZS17</f>
        <v>0</v>
      </c>
      <c r="ZU17" s="440"/>
      <c r="ZV17" s="440"/>
      <c r="ZW17" s="440"/>
      <c r="ZX17" s="440"/>
      <c r="ZY17" s="440"/>
      <c r="ZZ17" s="440"/>
      <c r="AAA17" s="111">
        <f t="shared" ref="AAA17:AAA22" si="569">ZU17+ZV17-ZW17+ZX17-ZY17+ZZ17</f>
        <v>0</v>
      </c>
      <c r="AAB17" s="440"/>
      <c r="AAC17" s="440"/>
      <c r="AAE17" s="440"/>
      <c r="AAF17" s="440"/>
      <c r="AAG17" s="440"/>
      <c r="AAH17" s="440"/>
      <c r="AAI17" s="110">
        <f t="shared" ref="AAI17:AAI22" si="570">AAE17+AAF17-AAG17+AAH17</f>
        <v>0</v>
      </c>
      <c r="AAJ17" s="440"/>
      <c r="AAK17" s="440"/>
      <c r="AAL17" s="440"/>
      <c r="AAM17" s="440"/>
      <c r="AAN17" s="440"/>
      <c r="AAO17" s="440"/>
      <c r="AAP17" s="111">
        <f t="shared" ref="AAP17:AAP22" si="571">AAJ17+AAK17-AAL17+AAM17-AAN17+AAO17</f>
        <v>0</v>
      </c>
      <c r="AAQ17" s="440"/>
      <c r="AAR17" s="440"/>
      <c r="AAT17" s="440"/>
      <c r="AAU17" s="440"/>
      <c r="AAV17" s="440"/>
      <c r="AAW17" s="440"/>
      <c r="AAX17" s="110">
        <f t="shared" ref="AAX17:AAX22" si="572">AAT17+AAU17-AAV17+AAW17</f>
        <v>0</v>
      </c>
      <c r="AAY17" s="440"/>
      <c r="AAZ17" s="440"/>
      <c r="ABA17" s="440"/>
      <c r="ABB17" s="440"/>
      <c r="ABC17" s="440"/>
      <c r="ABD17" s="440"/>
      <c r="ABE17" s="111">
        <f t="shared" ref="ABE17:ABE22" si="573">AAY17+AAZ17-ABA17+ABB17-ABC17+ABD17</f>
        <v>0</v>
      </c>
      <c r="ABF17" s="440"/>
      <c r="ABG17" s="440"/>
      <c r="ABI17" s="440"/>
      <c r="ABJ17" s="440"/>
      <c r="ABK17" s="440"/>
      <c r="ABL17" s="440"/>
      <c r="ABM17" s="110">
        <f t="shared" ref="ABM17:ABM22" si="574">ABI17+ABJ17-ABK17+ABL17</f>
        <v>0</v>
      </c>
      <c r="ABN17" s="440"/>
      <c r="ABO17" s="440"/>
      <c r="ABP17" s="440"/>
      <c r="ABQ17" s="440"/>
      <c r="ABR17" s="440"/>
      <c r="ABS17" s="440"/>
      <c r="ABT17" s="111">
        <f t="shared" ref="ABT17:ABT22" si="575">ABN17+ABO17-ABP17+ABQ17-ABR17+ABS17</f>
        <v>0</v>
      </c>
      <c r="ABU17" s="440"/>
      <c r="ABV17" s="440"/>
      <c r="ABX17" s="440"/>
      <c r="ABY17" s="440"/>
      <c r="ABZ17" s="440"/>
      <c r="ACA17" s="440"/>
      <c r="ACB17" s="110">
        <f t="shared" ref="ACB17:ACB22" si="576">ABX17+ABY17-ABZ17+ACA17</f>
        <v>0</v>
      </c>
      <c r="ACC17" s="440"/>
      <c r="ACD17" s="440"/>
      <c r="ACE17" s="440"/>
      <c r="ACF17" s="440"/>
      <c r="ACG17" s="440"/>
      <c r="ACH17" s="440"/>
      <c r="ACI17" s="111">
        <f t="shared" ref="ACI17:ACI22" si="577">ACC17+ACD17-ACE17+ACF17-ACG17+ACH17</f>
        <v>0</v>
      </c>
      <c r="ACJ17" s="440"/>
      <c r="ACK17" s="440"/>
      <c r="ACM17" s="440"/>
      <c r="ACN17" s="440"/>
      <c r="ACO17" s="440"/>
      <c r="ACP17" s="440"/>
      <c r="ACQ17" s="110">
        <f t="shared" ref="ACQ17:ACQ22" si="578">ACM17+ACN17-ACO17+ACP17</f>
        <v>0</v>
      </c>
      <c r="ACR17" s="440"/>
      <c r="ACS17" s="440"/>
      <c r="ACT17" s="440"/>
      <c r="ACU17" s="440"/>
      <c r="ACV17" s="440"/>
      <c r="ACW17" s="440"/>
      <c r="ACX17" s="111">
        <f t="shared" ref="ACX17:ACX22" si="579">ACR17+ACS17-ACT17+ACU17-ACV17+ACW17</f>
        <v>0</v>
      </c>
      <c r="ACY17" s="440"/>
      <c r="ACZ17" s="440"/>
      <c r="ADB17" s="440"/>
      <c r="ADC17" s="440"/>
      <c r="ADD17" s="440"/>
      <c r="ADE17" s="440"/>
      <c r="ADF17" s="110">
        <f t="shared" ref="ADF17:ADF22" si="580">ADB17+ADC17-ADD17+ADE17</f>
        <v>0</v>
      </c>
      <c r="ADG17" s="440"/>
      <c r="ADH17" s="440"/>
      <c r="ADI17" s="440"/>
      <c r="ADJ17" s="440"/>
      <c r="ADK17" s="440"/>
      <c r="ADL17" s="440"/>
      <c r="ADM17" s="111">
        <f t="shared" ref="ADM17:ADM22" si="581">ADG17+ADH17-ADI17+ADJ17-ADK17+ADL17</f>
        <v>0</v>
      </c>
      <c r="ADN17" s="440"/>
      <c r="ADO17" s="440"/>
      <c r="ADQ17" s="440"/>
      <c r="ADR17" s="440"/>
      <c r="ADS17" s="440"/>
      <c r="ADT17" s="440"/>
      <c r="ADU17" s="110">
        <f t="shared" ref="ADU17:ADU22" si="582">ADQ17+ADR17-ADS17+ADT17</f>
        <v>0</v>
      </c>
      <c r="ADV17" s="440"/>
      <c r="ADW17" s="440"/>
      <c r="ADX17" s="440"/>
      <c r="ADY17" s="440"/>
      <c r="ADZ17" s="440"/>
      <c r="AEA17" s="440"/>
      <c r="AEB17" s="111">
        <f t="shared" ref="AEB17:AEB22" si="583">ADV17+ADW17-ADX17+ADY17-ADZ17+AEA17</f>
        <v>0</v>
      </c>
      <c r="AEC17" s="440"/>
      <c r="AED17" s="440"/>
      <c r="AEF17" s="440"/>
      <c r="AEG17" s="440"/>
      <c r="AEH17" s="440"/>
      <c r="AEI17" s="440"/>
      <c r="AEJ17" s="110">
        <f t="shared" ref="AEJ17:AEJ22" si="584">AEF17+AEG17-AEH17+AEI17</f>
        <v>0</v>
      </c>
      <c r="AEK17" s="440"/>
      <c r="AEL17" s="440"/>
      <c r="AEM17" s="440"/>
      <c r="AEN17" s="440"/>
      <c r="AEO17" s="440"/>
      <c r="AEP17" s="440"/>
      <c r="AEQ17" s="111">
        <f t="shared" ref="AEQ17:AEQ22" si="585">AEK17+AEL17-AEM17+AEN17-AEO17+AEP17</f>
        <v>0</v>
      </c>
      <c r="AER17" s="440"/>
      <c r="AES17" s="440"/>
      <c r="AEU17" s="440"/>
      <c r="AEV17" s="440"/>
      <c r="AEW17" s="440"/>
      <c r="AEX17" s="440"/>
      <c r="AEY17" s="110">
        <f t="shared" ref="AEY17:AEY22" si="586">AEU17+AEV17-AEW17+AEX17</f>
        <v>0</v>
      </c>
      <c r="AEZ17" s="440"/>
      <c r="AFA17" s="440"/>
      <c r="AFB17" s="440"/>
      <c r="AFC17" s="440"/>
      <c r="AFD17" s="440"/>
      <c r="AFE17" s="440"/>
      <c r="AFF17" s="111">
        <f t="shared" ref="AFF17:AFF22" si="587">AEZ17+AFA17-AFB17+AFC17-AFD17+AFE17</f>
        <v>0</v>
      </c>
      <c r="AFG17" s="440"/>
      <c r="AFH17" s="440"/>
      <c r="AFJ17" s="440"/>
      <c r="AFK17" s="440"/>
      <c r="AFL17" s="440"/>
      <c r="AFM17" s="440"/>
      <c r="AFN17" s="110">
        <f t="shared" ref="AFN17:AFN22" si="588">AFJ17+AFK17-AFL17+AFM17</f>
        <v>0</v>
      </c>
      <c r="AFO17" s="440"/>
      <c r="AFP17" s="440"/>
      <c r="AFQ17" s="440"/>
      <c r="AFR17" s="440"/>
      <c r="AFS17" s="440"/>
      <c r="AFT17" s="440"/>
      <c r="AFU17" s="111">
        <f t="shared" ref="AFU17:AFU22" si="589">AFO17+AFP17-AFQ17+AFR17-AFS17+AFT17</f>
        <v>0</v>
      </c>
      <c r="AFV17" s="440"/>
      <c r="AFW17" s="440"/>
      <c r="AFY17" s="440"/>
      <c r="AFZ17" s="440"/>
      <c r="AGA17" s="440"/>
      <c r="AGB17" s="440"/>
      <c r="AGC17" s="110">
        <f t="shared" ref="AGC17:AGC22" si="590">AFY17+AFZ17-AGA17+AGB17</f>
        <v>0</v>
      </c>
      <c r="AGD17" s="440"/>
      <c r="AGE17" s="440"/>
      <c r="AGF17" s="440"/>
      <c r="AGG17" s="440"/>
      <c r="AGH17" s="440"/>
      <c r="AGI17" s="440"/>
      <c r="AGJ17" s="111">
        <f t="shared" ref="AGJ17:AGJ22" si="591">AGD17+AGE17-AGF17+AGG17-AGH17+AGI17</f>
        <v>0</v>
      </c>
      <c r="AGK17" s="440"/>
      <c r="AGL17" s="440"/>
      <c r="AGN17" s="440"/>
      <c r="AGO17" s="440"/>
      <c r="AGP17" s="440"/>
      <c r="AGQ17" s="440"/>
      <c r="AGR17" s="110">
        <f t="shared" ref="AGR17:AGR22" si="592">AGN17+AGO17-AGP17+AGQ17</f>
        <v>0</v>
      </c>
      <c r="AGS17" s="440"/>
      <c r="AGT17" s="440"/>
      <c r="AGU17" s="440"/>
      <c r="AGV17" s="440"/>
      <c r="AGW17" s="440"/>
      <c r="AGX17" s="440"/>
      <c r="AGY17" s="111">
        <f t="shared" ref="AGY17:AGY22" si="593">AGS17+AGT17-AGU17+AGV17-AGW17+AGX17</f>
        <v>0</v>
      </c>
      <c r="AGZ17" s="440"/>
      <c r="AHA17" s="440"/>
      <c r="AHC17" s="440"/>
      <c r="AHD17" s="440"/>
      <c r="AHE17" s="440"/>
      <c r="AHF17" s="440"/>
      <c r="AHG17" s="110">
        <f t="shared" ref="AHG17:AHG22" si="594">AHC17+AHD17-AHE17+AHF17</f>
        <v>0</v>
      </c>
      <c r="AHH17" s="440"/>
      <c r="AHI17" s="440"/>
      <c r="AHJ17" s="440"/>
      <c r="AHK17" s="440"/>
      <c r="AHL17" s="440"/>
      <c r="AHM17" s="440"/>
      <c r="AHN17" s="111">
        <f t="shared" ref="AHN17:AHN22" si="595">AHH17+AHI17-AHJ17+AHK17-AHL17+AHM17</f>
        <v>0</v>
      </c>
      <c r="AHO17" s="440"/>
      <c r="AHP17" s="440"/>
      <c r="AHR17" s="440"/>
      <c r="AHS17" s="440"/>
      <c r="AHT17" s="440"/>
      <c r="AHU17" s="440"/>
      <c r="AHV17" s="110">
        <f t="shared" ref="AHV17:AHV22" si="596">AHR17+AHS17-AHT17+AHU17</f>
        <v>0</v>
      </c>
      <c r="AHW17" s="440"/>
      <c r="AHX17" s="440"/>
      <c r="AHY17" s="440"/>
      <c r="AHZ17" s="440"/>
      <c r="AIA17" s="440"/>
      <c r="AIB17" s="440"/>
      <c r="AIC17" s="111">
        <f t="shared" ref="AIC17:AIC22" si="597">AHW17+AHX17-AHY17+AHZ17-AIA17+AIB17</f>
        <v>0</v>
      </c>
      <c r="AID17" s="440"/>
      <c r="AIE17" s="440"/>
    </row>
    <row r="18" spans="1:915" s="31" customFormat="1" x14ac:dyDescent="0.3">
      <c r="A18" s="33" t="s">
        <v>132</v>
      </c>
      <c r="B18" s="34" t="s">
        <v>144</v>
      </c>
      <c r="C18" s="439"/>
      <c r="D18" s="440"/>
      <c r="E18" s="440"/>
      <c r="F18" s="440"/>
      <c r="G18" s="110">
        <f t="shared" si="120"/>
        <v>0</v>
      </c>
      <c r="H18" s="440"/>
      <c r="I18" s="440"/>
      <c r="J18" s="440"/>
      <c r="K18" s="440"/>
      <c r="L18" s="440"/>
      <c r="M18" s="440"/>
      <c r="N18" s="111">
        <f t="shared" si="181"/>
        <v>0</v>
      </c>
      <c r="O18" s="440"/>
      <c r="P18" s="440"/>
      <c r="Q18" s="440"/>
      <c r="R18" s="440"/>
      <c r="S18" s="440"/>
      <c r="T18" s="440"/>
      <c r="U18" s="110">
        <f t="shared" si="121"/>
        <v>0</v>
      </c>
      <c r="V18" s="440"/>
      <c r="W18" s="440"/>
      <c r="X18" s="440"/>
      <c r="Y18" s="440"/>
      <c r="Z18" s="440"/>
      <c r="AA18" s="440"/>
      <c r="AB18" s="111">
        <f t="shared" si="182"/>
        <v>0</v>
      </c>
      <c r="AC18" s="440"/>
      <c r="AD18" s="440"/>
      <c r="AE18" s="190"/>
      <c r="AF18" s="440"/>
      <c r="AG18" s="440"/>
      <c r="AH18" s="440"/>
      <c r="AI18" s="440"/>
      <c r="AJ18" s="110">
        <f t="shared" si="480"/>
        <v>0</v>
      </c>
      <c r="AK18" s="440"/>
      <c r="AL18" s="440"/>
      <c r="AM18" s="440"/>
      <c r="AN18" s="440"/>
      <c r="AO18" s="440"/>
      <c r="AP18" s="440"/>
      <c r="AQ18" s="111">
        <f t="shared" si="481"/>
        <v>0</v>
      </c>
      <c r="AR18" s="440"/>
      <c r="AS18" s="440"/>
      <c r="AU18" s="440"/>
      <c r="AV18" s="440"/>
      <c r="AW18" s="440"/>
      <c r="AX18" s="440"/>
      <c r="AY18" s="110">
        <f t="shared" si="482"/>
        <v>0</v>
      </c>
      <c r="AZ18" s="440"/>
      <c r="BA18" s="440"/>
      <c r="BB18" s="440"/>
      <c r="BC18" s="440"/>
      <c r="BD18" s="440"/>
      <c r="BE18" s="440"/>
      <c r="BF18" s="111">
        <f t="shared" si="483"/>
        <v>0</v>
      </c>
      <c r="BG18" s="440"/>
      <c r="BH18" s="440"/>
      <c r="BJ18" s="440"/>
      <c r="BK18" s="440"/>
      <c r="BL18" s="440"/>
      <c r="BM18" s="440"/>
      <c r="BN18" s="110">
        <f t="shared" si="484"/>
        <v>0</v>
      </c>
      <c r="BO18" s="440"/>
      <c r="BP18" s="440"/>
      <c r="BQ18" s="440"/>
      <c r="BR18" s="440"/>
      <c r="BS18" s="440"/>
      <c r="BT18" s="440"/>
      <c r="BU18" s="111">
        <f t="shared" si="485"/>
        <v>0</v>
      </c>
      <c r="BV18" s="440"/>
      <c r="BW18" s="440"/>
      <c r="BY18" s="440"/>
      <c r="BZ18" s="440"/>
      <c r="CA18" s="440"/>
      <c r="CB18" s="440"/>
      <c r="CC18" s="110">
        <f t="shared" si="486"/>
        <v>0</v>
      </c>
      <c r="CD18" s="440"/>
      <c r="CE18" s="440"/>
      <c r="CF18" s="440"/>
      <c r="CG18" s="440"/>
      <c r="CH18" s="440"/>
      <c r="CI18" s="440"/>
      <c r="CJ18" s="111">
        <f t="shared" si="487"/>
        <v>0</v>
      </c>
      <c r="CK18" s="440"/>
      <c r="CL18" s="440"/>
      <c r="CN18" s="440"/>
      <c r="CO18" s="440"/>
      <c r="CP18" s="440"/>
      <c r="CQ18" s="440"/>
      <c r="CR18" s="110">
        <f t="shared" si="488"/>
        <v>0</v>
      </c>
      <c r="CS18" s="440"/>
      <c r="CT18" s="440"/>
      <c r="CU18" s="440"/>
      <c r="CV18" s="440"/>
      <c r="CW18" s="440"/>
      <c r="CX18" s="440"/>
      <c r="CY18" s="111">
        <f t="shared" si="489"/>
        <v>0</v>
      </c>
      <c r="CZ18" s="440"/>
      <c r="DA18" s="440"/>
      <c r="DC18" s="440"/>
      <c r="DD18" s="440"/>
      <c r="DE18" s="440"/>
      <c r="DF18" s="440"/>
      <c r="DG18" s="110">
        <f t="shared" si="490"/>
        <v>0</v>
      </c>
      <c r="DH18" s="440"/>
      <c r="DI18" s="440"/>
      <c r="DJ18" s="440"/>
      <c r="DK18" s="440"/>
      <c r="DL18" s="440"/>
      <c r="DM18" s="440"/>
      <c r="DN18" s="111">
        <f t="shared" si="491"/>
        <v>0</v>
      </c>
      <c r="DO18" s="440"/>
      <c r="DP18" s="440"/>
      <c r="DR18" s="440"/>
      <c r="DS18" s="440"/>
      <c r="DT18" s="440"/>
      <c r="DU18" s="440"/>
      <c r="DV18" s="110">
        <f t="shared" si="492"/>
        <v>0</v>
      </c>
      <c r="DW18" s="440"/>
      <c r="DX18" s="440"/>
      <c r="DY18" s="440"/>
      <c r="DZ18" s="440"/>
      <c r="EA18" s="440"/>
      <c r="EB18" s="440"/>
      <c r="EC18" s="111">
        <f t="shared" si="493"/>
        <v>0</v>
      </c>
      <c r="ED18" s="440"/>
      <c r="EE18" s="440"/>
      <c r="EG18" s="440"/>
      <c r="EH18" s="440"/>
      <c r="EI18" s="440"/>
      <c r="EJ18" s="440"/>
      <c r="EK18" s="110">
        <f t="shared" si="494"/>
        <v>0</v>
      </c>
      <c r="EL18" s="440"/>
      <c r="EM18" s="440"/>
      <c r="EN18" s="440"/>
      <c r="EO18" s="440"/>
      <c r="EP18" s="440"/>
      <c r="EQ18" s="440"/>
      <c r="ER18" s="111">
        <f t="shared" si="495"/>
        <v>0</v>
      </c>
      <c r="ES18" s="440"/>
      <c r="ET18" s="440"/>
      <c r="EV18" s="440"/>
      <c r="EW18" s="440"/>
      <c r="EX18" s="440"/>
      <c r="EY18" s="440"/>
      <c r="EZ18" s="110">
        <f t="shared" si="496"/>
        <v>0</v>
      </c>
      <c r="FA18" s="440"/>
      <c r="FB18" s="440"/>
      <c r="FC18" s="440"/>
      <c r="FD18" s="440"/>
      <c r="FE18" s="440"/>
      <c r="FF18" s="440"/>
      <c r="FG18" s="111">
        <f t="shared" si="497"/>
        <v>0</v>
      </c>
      <c r="FH18" s="440"/>
      <c r="FI18" s="440"/>
      <c r="FK18" s="440"/>
      <c r="FL18" s="440"/>
      <c r="FM18" s="440"/>
      <c r="FN18" s="440"/>
      <c r="FO18" s="110">
        <f t="shared" si="498"/>
        <v>0</v>
      </c>
      <c r="FP18" s="440"/>
      <c r="FQ18" s="440"/>
      <c r="FR18" s="440"/>
      <c r="FS18" s="440"/>
      <c r="FT18" s="440"/>
      <c r="FU18" s="440"/>
      <c r="FV18" s="111">
        <f t="shared" si="499"/>
        <v>0</v>
      </c>
      <c r="FW18" s="440"/>
      <c r="FX18" s="440"/>
      <c r="FZ18" s="440"/>
      <c r="GA18" s="440"/>
      <c r="GB18" s="440"/>
      <c r="GC18" s="440"/>
      <c r="GD18" s="110">
        <f t="shared" si="500"/>
        <v>0</v>
      </c>
      <c r="GE18" s="440"/>
      <c r="GF18" s="440"/>
      <c r="GG18" s="440"/>
      <c r="GH18" s="440"/>
      <c r="GI18" s="440"/>
      <c r="GJ18" s="440"/>
      <c r="GK18" s="111">
        <f t="shared" si="501"/>
        <v>0</v>
      </c>
      <c r="GL18" s="440"/>
      <c r="GM18" s="440"/>
      <c r="GO18" s="440"/>
      <c r="GP18" s="440"/>
      <c r="GQ18" s="440"/>
      <c r="GR18" s="440"/>
      <c r="GS18" s="110">
        <f t="shared" si="502"/>
        <v>0</v>
      </c>
      <c r="GT18" s="440"/>
      <c r="GU18" s="440"/>
      <c r="GV18" s="440"/>
      <c r="GW18" s="440"/>
      <c r="GX18" s="440"/>
      <c r="GY18" s="440"/>
      <c r="GZ18" s="111">
        <f t="shared" si="503"/>
        <v>0</v>
      </c>
      <c r="HA18" s="440"/>
      <c r="HB18" s="440"/>
      <c r="HD18" s="440"/>
      <c r="HE18" s="440"/>
      <c r="HF18" s="440"/>
      <c r="HG18" s="440"/>
      <c r="HH18" s="110">
        <f t="shared" si="504"/>
        <v>0</v>
      </c>
      <c r="HI18" s="440"/>
      <c r="HJ18" s="440"/>
      <c r="HK18" s="440"/>
      <c r="HL18" s="440"/>
      <c r="HM18" s="440"/>
      <c r="HN18" s="440"/>
      <c r="HO18" s="111">
        <f t="shared" si="505"/>
        <v>0</v>
      </c>
      <c r="HP18" s="440"/>
      <c r="HQ18" s="440"/>
      <c r="HS18" s="440"/>
      <c r="HT18" s="440"/>
      <c r="HU18" s="440"/>
      <c r="HV18" s="440"/>
      <c r="HW18" s="110">
        <f t="shared" si="506"/>
        <v>0</v>
      </c>
      <c r="HX18" s="440"/>
      <c r="HY18" s="440"/>
      <c r="HZ18" s="440"/>
      <c r="IA18" s="440"/>
      <c r="IB18" s="440"/>
      <c r="IC18" s="440"/>
      <c r="ID18" s="111">
        <f t="shared" si="507"/>
        <v>0</v>
      </c>
      <c r="IE18" s="440"/>
      <c r="IF18" s="440"/>
      <c r="IH18" s="440"/>
      <c r="II18" s="440"/>
      <c r="IJ18" s="440"/>
      <c r="IK18" s="440"/>
      <c r="IL18" s="110">
        <f t="shared" si="508"/>
        <v>0</v>
      </c>
      <c r="IM18" s="440"/>
      <c r="IN18" s="440"/>
      <c r="IO18" s="440"/>
      <c r="IP18" s="440"/>
      <c r="IQ18" s="440"/>
      <c r="IR18" s="440"/>
      <c r="IS18" s="111">
        <f t="shared" si="509"/>
        <v>0</v>
      </c>
      <c r="IT18" s="440"/>
      <c r="IU18" s="440"/>
      <c r="IW18" s="440"/>
      <c r="IX18" s="440"/>
      <c r="IY18" s="440"/>
      <c r="IZ18" s="440"/>
      <c r="JA18" s="110">
        <f t="shared" si="510"/>
        <v>0</v>
      </c>
      <c r="JB18" s="440"/>
      <c r="JC18" s="440"/>
      <c r="JD18" s="440"/>
      <c r="JE18" s="440"/>
      <c r="JF18" s="440"/>
      <c r="JG18" s="440"/>
      <c r="JH18" s="111">
        <f t="shared" si="511"/>
        <v>0</v>
      </c>
      <c r="JI18" s="440"/>
      <c r="JJ18" s="440"/>
      <c r="JL18" s="440"/>
      <c r="JM18" s="440"/>
      <c r="JN18" s="440"/>
      <c r="JO18" s="440"/>
      <c r="JP18" s="110">
        <f t="shared" si="512"/>
        <v>0</v>
      </c>
      <c r="JQ18" s="440"/>
      <c r="JR18" s="440"/>
      <c r="JS18" s="440"/>
      <c r="JT18" s="440"/>
      <c r="JU18" s="440"/>
      <c r="JV18" s="440"/>
      <c r="JW18" s="111">
        <f t="shared" si="513"/>
        <v>0</v>
      </c>
      <c r="JX18" s="440"/>
      <c r="JY18" s="440"/>
      <c r="KA18" s="440"/>
      <c r="KB18" s="440"/>
      <c r="KC18" s="440"/>
      <c r="KD18" s="440"/>
      <c r="KE18" s="110">
        <f t="shared" si="514"/>
        <v>0</v>
      </c>
      <c r="KF18" s="440"/>
      <c r="KG18" s="440"/>
      <c r="KH18" s="440"/>
      <c r="KI18" s="440"/>
      <c r="KJ18" s="440"/>
      <c r="KK18" s="440"/>
      <c r="KL18" s="111">
        <f t="shared" si="515"/>
        <v>0</v>
      </c>
      <c r="KM18" s="440"/>
      <c r="KN18" s="440"/>
      <c r="KP18" s="440"/>
      <c r="KQ18" s="440"/>
      <c r="KR18" s="440"/>
      <c r="KS18" s="440"/>
      <c r="KT18" s="110">
        <f t="shared" si="516"/>
        <v>0</v>
      </c>
      <c r="KU18" s="440"/>
      <c r="KV18" s="440"/>
      <c r="KW18" s="440"/>
      <c r="KX18" s="440"/>
      <c r="KY18" s="440"/>
      <c r="KZ18" s="440"/>
      <c r="LA18" s="111">
        <f t="shared" si="517"/>
        <v>0</v>
      </c>
      <c r="LB18" s="440"/>
      <c r="LC18" s="440"/>
      <c r="LE18" s="440"/>
      <c r="LF18" s="440"/>
      <c r="LG18" s="440"/>
      <c r="LH18" s="440"/>
      <c r="LI18" s="110">
        <f t="shared" si="518"/>
        <v>0</v>
      </c>
      <c r="LJ18" s="440"/>
      <c r="LK18" s="440"/>
      <c r="LL18" s="440"/>
      <c r="LM18" s="440"/>
      <c r="LN18" s="440"/>
      <c r="LO18" s="440"/>
      <c r="LP18" s="111">
        <f t="shared" si="519"/>
        <v>0</v>
      </c>
      <c r="LQ18" s="440"/>
      <c r="LR18" s="440"/>
      <c r="LT18" s="440"/>
      <c r="LU18" s="440"/>
      <c r="LV18" s="440"/>
      <c r="LW18" s="440"/>
      <c r="LX18" s="110">
        <f t="shared" si="520"/>
        <v>0</v>
      </c>
      <c r="LY18" s="440"/>
      <c r="LZ18" s="440"/>
      <c r="MA18" s="440"/>
      <c r="MB18" s="440"/>
      <c r="MC18" s="440"/>
      <c r="MD18" s="440"/>
      <c r="ME18" s="111">
        <f t="shared" si="521"/>
        <v>0</v>
      </c>
      <c r="MF18" s="440"/>
      <c r="MG18" s="440"/>
      <c r="MI18" s="440"/>
      <c r="MJ18" s="440"/>
      <c r="MK18" s="440"/>
      <c r="ML18" s="440"/>
      <c r="MM18" s="110">
        <f t="shared" si="522"/>
        <v>0</v>
      </c>
      <c r="MN18" s="440"/>
      <c r="MO18" s="440"/>
      <c r="MP18" s="440"/>
      <c r="MQ18" s="440"/>
      <c r="MR18" s="440"/>
      <c r="MS18" s="440"/>
      <c r="MT18" s="111">
        <f t="shared" si="523"/>
        <v>0</v>
      </c>
      <c r="MU18" s="440"/>
      <c r="MV18" s="440"/>
      <c r="MX18" s="440"/>
      <c r="MY18" s="440"/>
      <c r="MZ18" s="440"/>
      <c r="NA18" s="440"/>
      <c r="NB18" s="110">
        <f t="shared" si="524"/>
        <v>0</v>
      </c>
      <c r="NC18" s="440"/>
      <c r="ND18" s="440"/>
      <c r="NE18" s="440"/>
      <c r="NF18" s="440"/>
      <c r="NG18" s="440"/>
      <c r="NH18" s="440"/>
      <c r="NI18" s="111">
        <f t="shared" si="525"/>
        <v>0</v>
      </c>
      <c r="NJ18" s="440"/>
      <c r="NK18" s="440"/>
      <c r="NM18" s="440"/>
      <c r="NN18" s="440"/>
      <c r="NO18" s="440"/>
      <c r="NP18" s="440"/>
      <c r="NQ18" s="110">
        <f t="shared" si="526"/>
        <v>0</v>
      </c>
      <c r="NR18" s="440"/>
      <c r="NS18" s="440"/>
      <c r="NT18" s="440"/>
      <c r="NU18" s="440"/>
      <c r="NV18" s="440"/>
      <c r="NW18" s="440"/>
      <c r="NX18" s="111">
        <f t="shared" si="527"/>
        <v>0</v>
      </c>
      <c r="NY18" s="440"/>
      <c r="NZ18" s="440"/>
      <c r="OB18" s="440"/>
      <c r="OC18" s="440"/>
      <c r="OD18" s="440"/>
      <c r="OE18" s="440"/>
      <c r="OF18" s="110">
        <f t="shared" si="528"/>
        <v>0</v>
      </c>
      <c r="OG18" s="440"/>
      <c r="OH18" s="440"/>
      <c r="OI18" s="440"/>
      <c r="OJ18" s="440"/>
      <c r="OK18" s="440"/>
      <c r="OL18" s="440"/>
      <c r="OM18" s="111">
        <f t="shared" si="529"/>
        <v>0</v>
      </c>
      <c r="ON18" s="440"/>
      <c r="OO18" s="440"/>
      <c r="OQ18" s="440"/>
      <c r="OR18" s="440"/>
      <c r="OS18" s="440"/>
      <c r="OT18" s="440"/>
      <c r="OU18" s="110">
        <f t="shared" si="530"/>
        <v>0</v>
      </c>
      <c r="OV18" s="440"/>
      <c r="OW18" s="440"/>
      <c r="OX18" s="440"/>
      <c r="OY18" s="440"/>
      <c r="OZ18" s="440"/>
      <c r="PA18" s="440"/>
      <c r="PB18" s="111">
        <f t="shared" si="531"/>
        <v>0</v>
      </c>
      <c r="PC18" s="440"/>
      <c r="PD18" s="440"/>
      <c r="PF18" s="440"/>
      <c r="PG18" s="440"/>
      <c r="PH18" s="440"/>
      <c r="PI18" s="440"/>
      <c r="PJ18" s="110">
        <f t="shared" si="532"/>
        <v>0</v>
      </c>
      <c r="PK18" s="440"/>
      <c r="PL18" s="440"/>
      <c r="PM18" s="440"/>
      <c r="PN18" s="440"/>
      <c r="PO18" s="440"/>
      <c r="PP18" s="440"/>
      <c r="PQ18" s="111">
        <f t="shared" si="533"/>
        <v>0</v>
      </c>
      <c r="PR18" s="440"/>
      <c r="PS18" s="440"/>
      <c r="PU18" s="440"/>
      <c r="PV18" s="440"/>
      <c r="PW18" s="440"/>
      <c r="PX18" s="440"/>
      <c r="PY18" s="110">
        <f t="shared" si="534"/>
        <v>0</v>
      </c>
      <c r="PZ18" s="440"/>
      <c r="QA18" s="440"/>
      <c r="QB18" s="440"/>
      <c r="QC18" s="440"/>
      <c r="QD18" s="440"/>
      <c r="QE18" s="440"/>
      <c r="QF18" s="111">
        <f t="shared" si="535"/>
        <v>0</v>
      </c>
      <c r="QG18" s="440"/>
      <c r="QH18" s="440"/>
      <c r="QJ18" s="440"/>
      <c r="QK18" s="440"/>
      <c r="QL18" s="440"/>
      <c r="QM18" s="440"/>
      <c r="QN18" s="110">
        <f t="shared" si="536"/>
        <v>0</v>
      </c>
      <c r="QO18" s="440"/>
      <c r="QP18" s="440"/>
      <c r="QQ18" s="440"/>
      <c r="QR18" s="440"/>
      <c r="QS18" s="440"/>
      <c r="QT18" s="440"/>
      <c r="QU18" s="111">
        <f t="shared" si="537"/>
        <v>0</v>
      </c>
      <c r="QV18" s="440"/>
      <c r="QW18" s="440"/>
      <c r="QY18" s="440"/>
      <c r="QZ18" s="440"/>
      <c r="RA18" s="440"/>
      <c r="RB18" s="440"/>
      <c r="RC18" s="110">
        <f t="shared" si="538"/>
        <v>0</v>
      </c>
      <c r="RD18" s="440"/>
      <c r="RE18" s="440"/>
      <c r="RF18" s="440"/>
      <c r="RG18" s="440"/>
      <c r="RH18" s="440"/>
      <c r="RI18" s="440"/>
      <c r="RJ18" s="111">
        <f t="shared" si="539"/>
        <v>0</v>
      </c>
      <c r="RK18" s="440"/>
      <c r="RL18" s="440"/>
      <c r="RN18" s="440"/>
      <c r="RO18" s="440"/>
      <c r="RP18" s="440"/>
      <c r="RQ18" s="440"/>
      <c r="RR18" s="110">
        <f t="shared" si="540"/>
        <v>0</v>
      </c>
      <c r="RS18" s="440"/>
      <c r="RT18" s="440"/>
      <c r="RU18" s="440"/>
      <c r="RV18" s="440"/>
      <c r="RW18" s="440"/>
      <c r="RX18" s="440"/>
      <c r="RY18" s="111">
        <f t="shared" si="541"/>
        <v>0</v>
      </c>
      <c r="RZ18" s="440"/>
      <c r="SA18" s="440"/>
      <c r="SC18" s="440"/>
      <c r="SD18" s="440"/>
      <c r="SE18" s="440"/>
      <c r="SF18" s="440"/>
      <c r="SG18" s="110">
        <f t="shared" si="542"/>
        <v>0</v>
      </c>
      <c r="SH18" s="440"/>
      <c r="SI18" s="440"/>
      <c r="SJ18" s="440"/>
      <c r="SK18" s="440"/>
      <c r="SL18" s="440"/>
      <c r="SM18" s="440"/>
      <c r="SN18" s="111">
        <f t="shared" si="543"/>
        <v>0</v>
      </c>
      <c r="SO18" s="440"/>
      <c r="SP18" s="440"/>
      <c r="SR18" s="440"/>
      <c r="SS18" s="440"/>
      <c r="ST18" s="440"/>
      <c r="SU18" s="440"/>
      <c r="SV18" s="110">
        <f t="shared" si="544"/>
        <v>0</v>
      </c>
      <c r="SW18" s="440"/>
      <c r="SX18" s="440"/>
      <c r="SY18" s="440"/>
      <c r="SZ18" s="440"/>
      <c r="TA18" s="440"/>
      <c r="TB18" s="440"/>
      <c r="TC18" s="111">
        <f t="shared" si="545"/>
        <v>0</v>
      </c>
      <c r="TD18" s="440"/>
      <c r="TE18" s="440"/>
      <c r="TG18" s="440"/>
      <c r="TH18" s="440"/>
      <c r="TI18" s="440"/>
      <c r="TJ18" s="440"/>
      <c r="TK18" s="110">
        <f t="shared" si="546"/>
        <v>0</v>
      </c>
      <c r="TL18" s="440"/>
      <c r="TM18" s="440"/>
      <c r="TN18" s="440"/>
      <c r="TO18" s="440"/>
      <c r="TP18" s="440"/>
      <c r="TQ18" s="440"/>
      <c r="TR18" s="111">
        <f t="shared" si="547"/>
        <v>0</v>
      </c>
      <c r="TS18" s="440"/>
      <c r="TT18" s="440"/>
      <c r="TV18" s="440"/>
      <c r="TW18" s="440"/>
      <c r="TX18" s="440"/>
      <c r="TY18" s="440"/>
      <c r="TZ18" s="110">
        <f t="shared" si="548"/>
        <v>0</v>
      </c>
      <c r="UA18" s="440"/>
      <c r="UB18" s="440"/>
      <c r="UC18" s="440"/>
      <c r="UD18" s="440"/>
      <c r="UE18" s="440"/>
      <c r="UF18" s="440"/>
      <c r="UG18" s="111">
        <f t="shared" si="549"/>
        <v>0</v>
      </c>
      <c r="UH18" s="440"/>
      <c r="UI18" s="440"/>
      <c r="UK18" s="440"/>
      <c r="UL18" s="440"/>
      <c r="UM18" s="440"/>
      <c r="UN18" s="440"/>
      <c r="UO18" s="110">
        <f t="shared" si="550"/>
        <v>0</v>
      </c>
      <c r="UP18" s="440"/>
      <c r="UQ18" s="440"/>
      <c r="UR18" s="440"/>
      <c r="US18" s="440"/>
      <c r="UT18" s="440"/>
      <c r="UU18" s="440"/>
      <c r="UV18" s="111">
        <f t="shared" si="551"/>
        <v>0</v>
      </c>
      <c r="UW18" s="440"/>
      <c r="UX18" s="440"/>
      <c r="UZ18" s="440"/>
      <c r="VA18" s="440"/>
      <c r="VB18" s="440"/>
      <c r="VC18" s="440"/>
      <c r="VD18" s="110">
        <f t="shared" si="552"/>
        <v>0</v>
      </c>
      <c r="VE18" s="440"/>
      <c r="VF18" s="440"/>
      <c r="VG18" s="440"/>
      <c r="VH18" s="440"/>
      <c r="VI18" s="440"/>
      <c r="VJ18" s="440"/>
      <c r="VK18" s="111">
        <f t="shared" si="553"/>
        <v>0</v>
      </c>
      <c r="VL18" s="440"/>
      <c r="VM18" s="440"/>
      <c r="VO18" s="440"/>
      <c r="VP18" s="440"/>
      <c r="VQ18" s="440"/>
      <c r="VR18" s="440"/>
      <c r="VS18" s="110">
        <f t="shared" si="554"/>
        <v>0</v>
      </c>
      <c r="VT18" s="440"/>
      <c r="VU18" s="440"/>
      <c r="VV18" s="440"/>
      <c r="VW18" s="440"/>
      <c r="VX18" s="440"/>
      <c r="VY18" s="440"/>
      <c r="VZ18" s="111">
        <f t="shared" si="555"/>
        <v>0</v>
      </c>
      <c r="WA18" s="440"/>
      <c r="WB18" s="440"/>
      <c r="WD18" s="440"/>
      <c r="WE18" s="440"/>
      <c r="WF18" s="440"/>
      <c r="WG18" s="440"/>
      <c r="WH18" s="110">
        <f t="shared" si="556"/>
        <v>0</v>
      </c>
      <c r="WI18" s="440"/>
      <c r="WJ18" s="440"/>
      <c r="WK18" s="440"/>
      <c r="WL18" s="440"/>
      <c r="WM18" s="440"/>
      <c r="WN18" s="440"/>
      <c r="WO18" s="111">
        <f t="shared" si="557"/>
        <v>0</v>
      </c>
      <c r="WP18" s="440"/>
      <c r="WQ18" s="440"/>
      <c r="WS18" s="440"/>
      <c r="WT18" s="440"/>
      <c r="WU18" s="440"/>
      <c r="WV18" s="440"/>
      <c r="WW18" s="110">
        <f t="shared" si="558"/>
        <v>0</v>
      </c>
      <c r="WX18" s="440"/>
      <c r="WY18" s="440"/>
      <c r="WZ18" s="440"/>
      <c r="XA18" s="440"/>
      <c r="XB18" s="440"/>
      <c r="XC18" s="440"/>
      <c r="XD18" s="111">
        <f t="shared" si="559"/>
        <v>0</v>
      </c>
      <c r="XE18" s="440"/>
      <c r="XF18" s="440"/>
      <c r="XH18" s="440"/>
      <c r="XI18" s="440"/>
      <c r="XJ18" s="440"/>
      <c r="XK18" s="440"/>
      <c r="XL18" s="110">
        <f t="shared" si="560"/>
        <v>0</v>
      </c>
      <c r="XM18" s="440"/>
      <c r="XN18" s="440"/>
      <c r="XO18" s="440"/>
      <c r="XP18" s="440"/>
      <c r="XQ18" s="440"/>
      <c r="XR18" s="440"/>
      <c r="XS18" s="111">
        <f t="shared" si="561"/>
        <v>0</v>
      </c>
      <c r="XT18" s="440"/>
      <c r="XU18" s="440"/>
      <c r="XW18" s="440"/>
      <c r="XX18" s="440"/>
      <c r="XY18" s="440"/>
      <c r="XZ18" s="440"/>
      <c r="YA18" s="110">
        <f t="shared" si="562"/>
        <v>0</v>
      </c>
      <c r="YB18" s="440"/>
      <c r="YC18" s="440"/>
      <c r="YD18" s="440"/>
      <c r="YE18" s="440"/>
      <c r="YF18" s="440"/>
      <c r="YG18" s="440"/>
      <c r="YH18" s="111">
        <f t="shared" si="563"/>
        <v>0</v>
      </c>
      <c r="YI18" s="440"/>
      <c r="YJ18" s="440"/>
      <c r="YL18" s="440"/>
      <c r="YM18" s="440"/>
      <c r="YN18" s="440"/>
      <c r="YO18" s="440"/>
      <c r="YP18" s="110">
        <f t="shared" si="564"/>
        <v>0</v>
      </c>
      <c r="YQ18" s="440"/>
      <c r="YR18" s="440"/>
      <c r="YS18" s="440"/>
      <c r="YT18" s="440"/>
      <c r="YU18" s="440"/>
      <c r="YV18" s="440"/>
      <c r="YW18" s="111">
        <f t="shared" si="565"/>
        <v>0</v>
      </c>
      <c r="YX18" s="440"/>
      <c r="YY18" s="440"/>
      <c r="ZA18" s="440"/>
      <c r="ZB18" s="440"/>
      <c r="ZC18" s="440"/>
      <c r="ZD18" s="440"/>
      <c r="ZE18" s="110">
        <f t="shared" si="566"/>
        <v>0</v>
      </c>
      <c r="ZF18" s="440"/>
      <c r="ZG18" s="440"/>
      <c r="ZH18" s="440"/>
      <c r="ZI18" s="440"/>
      <c r="ZJ18" s="440"/>
      <c r="ZK18" s="440"/>
      <c r="ZL18" s="111">
        <f t="shared" si="567"/>
        <v>0</v>
      </c>
      <c r="ZM18" s="440"/>
      <c r="ZN18" s="440"/>
      <c r="ZP18" s="440"/>
      <c r="ZQ18" s="440"/>
      <c r="ZR18" s="440"/>
      <c r="ZS18" s="440"/>
      <c r="ZT18" s="110">
        <f t="shared" si="568"/>
        <v>0</v>
      </c>
      <c r="ZU18" s="440"/>
      <c r="ZV18" s="440"/>
      <c r="ZW18" s="440"/>
      <c r="ZX18" s="440"/>
      <c r="ZY18" s="440"/>
      <c r="ZZ18" s="440"/>
      <c r="AAA18" s="111">
        <f t="shared" si="569"/>
        <v>0</v>
      </c>
      <c r="AAB18" s="440"/>
      <c r="AAC18" s="440"/>
      <c r="AAE18" s="440"/>
      <c r="AAF18" s="440"/>
      <c r="AAG18" s="440"/>
      <c r="AAH18" s="440"/>
      <c r="AAI18" s="110">
        <f t="shared" si="570"/>
        <v>0</v>
      </c>
      <c r="AAJ18" s="440"/>
      <c r="AAK18" s="440"/>
      <c r="AAL18" s="440"/>
      <c r="AAM18" s="440"/>
      <c r="AAN18" s="440"/>
      <c r="AAO18" s="440"/>
      <c r="AAP18" s="111">
        <f t="shared" si="571"/>
        <v>0</v>
      </c>
      <c r="AAQ18" s="440"/>
      <c r="AAR18" s="440"/>
      <c r="AAT18" s="440"/>
      <c r="AAU18" s="440"/>
      <c r="AAV18" s="440"/>
      <c r="AAW18" s="440"/>
      <c r="AAX18" s="110">
        <f t="shared" si="572"/>
        <v>0</v>
      </c>
      <c r="AAY18" s="440"/>
      <c r="AAZ18" s="440"/>
      <c r="ABA18" s="440"/>
      <c r="ABB18" s="440"/>
      <c r="ABC18" s="440"/>
      <c r="ABD18" s="440"/>
      <c r="ABE18" s="111">
        <f t="shared" si="573"/>
        <v>0</v>
      </c>
      <c r="ABF18" s="440"/>
      <c r="ABG18" s="440"/>
      <c r="ABI18" s="440"/>
      <c r="ABJ18" s="440"/>
      <c r="ABK18" s="440"/>
      <c r="ABL18" s="440"/>
      <c r="ABM18" s="110">
        <f t="shared" si="574"/>
        <v>0</v>
      </c>
      <c r="ABN18" s="440"/>
      <c r="ABO18" s="440"/>
      <c r="ABP18" s="440"/>
      <c r="ABQ18" s="440"/>
      <c r="ABR18" s="440"/>
      <c r="ABS18" s="440"/>
      <c r="ABT18" s="111">
        <f t="shared" si="575"/>
        <v>0</v>
      </c>
      <c r="ABU18" s="440"/>
      <c r="ABV18" s="440"/>
      <c r="ABX18" s="440"/>
      <c r="ABY18" s="440"/>
      <c r="ABZ18" s="440"/>
      <c r="ACA18" s="440"/>
      <c r="ACB18" s="110">
        <f t="shared" si="576"/>
        <v>0</v>
      </c>
      <c r="ACC18" s="440"/>
      <c r="ACD18" s="440"/>
      <c r="ACE18" s="440"/>
      <c r="ACF18" s="440"/>
      <c r="ACG18" s="440"/>
      <c r="ACH18" s="440"/>
      <c r="ACI18" s="111">
        <f t="shared" si="577"/>
        <v>0</v>
      </c>
      <c r="ACJ18" s="440"/>
      <c r="ACK18" s="440"/>
      <c r="ACM18" s="440"/>
      <c r="ACN18" s="440"/>
      <c r="ACO18" s="440"/>
      <c r="ACP18" s="440"/>
      <c r="ACQ18" s="110">
        <f t="shared" si="578"/>
        <v>0</v>
      </c>
      <c r="ACR18" s="440"/>
      <c r="ACS18" s="440"/>
      <c r="ACT18" s="440"/>
      <c r="ACU18" s="440"/>
      <c r="ACV18" s="440"/>
      <c r="ACW18" s="440"/>
      <c r="ACX18" s="111">
        <f t="shared" si="579"/>
        <v>0</v>
      </c>
      <c r="ACY18" s="440"/>
      <c r="ACZ18" s="440"/>
      <c r="ADB18" s="440"/>
      <c r="ADC18" s="440"/>
      <c r="ADD18" s="440"/>
      <c r="ADE18" s="440"/>
      <c r="ADF18" s="110">
        <f t="shared" si="580"/>
        <v>0</v>
      </c>
      <c r="ADG18" s="440"/>
      <c r="ADH18" s="440"/>
      <c r="ADI18" s="440"/>
      <c r="ADJ18" s="440"/>
      <c r="ADK18" s="440"/>
      <c r="ADL18" s="440"/>
      <c r="ADM18" s="111">
        <f t="shared" si="581"/>
        <v>0</v>
      </c>
      <c r="ADN18" s="440"/>
      <c r="ADO18" s="440"/>
      <c r="ADQ18" s="440"/>
      <c r="ADR18" s="440"/>
      <c r="ADS18" s="440"/>
      <c r="ADT18" s="440"/>
      <c r="ADU18" s="110">
        <f t="shared" si="582"/>
        <v>0</v>
      </c>
      <c r="ADV18" s="440"/>
      <c r="ADW18" s="440"/>
      <c r="ADX18" s="440"/>
      <c r="ADY18" s="440"/>
      <c r="ADZ18" s="440"/>
      <c r="AEA18" s="440"/>
      <c r="AEB18" s="111">
        <f t="shared" si="583"/>
        <v>0</v>
      </c>
      <c r="AEC18" s="440"/>
      <c r="AED18" s="440"/>
      <c r="AEF18" s="440"/>
      <c r="AEG18" s="440"/>
      <c r="AEH18" s="440"/>
      <c r="AEI18" s="440"/>
      <c r="AEJ18" s="110">
        <f t="shared" si="584"/>
        <v>0</v>
      </c>
      <c r="AEK18" s="440"/>
      <c r="AEL18" s="440"/>
      <c r="AEM18" s="440"/>
      <c r="AEN18" s="440"/>
      <c r="AEO18" s="440"/>
      <c r="AEP18" s="440"/>
      <c r="AEQ18" s="111">
        <f t="shared" si="585"/>
        <v>0</v>
      </c>
      <c r="AER18" s="440"/>
      <c r="AES18" s="440"/>
      <c r="AEU18" s="440"/>
      <c r="AEV18" s="440"/>
      <c r="AEW18" s="440"/>
      <c r="AEX18" s="440"/>
      <c r="AEY18" s="110">
        <f t="shared" si="586"/>
        <v>0</v>
      </c>
      <c r="AEZ18" s="440"/>
      <c r="AFA18" s="440"/>
      <c r="AFB18" s="440"/>
      <c r="AFC18" s="440"/>
      <c r="AFD18" s="440"/>
      <c r="AFE18" s="440"/>
      <c r="AFF18" s="111">
        <f t="shared" si="587"/>
        <v>0</v>
      </c>
      <c r="AFG18" s="440"/>
      <c r="AFH18" s="440"/>
      <c r="AFJ18" s="440"/>
      <c r="AFK18" s="440"/>
      <c r="AFL18" s="440"/>
      <c r="AFM18" s="440"/>
      <c r="AFN18" s="110">
        <f t="shared" si="588"/>
        <v>0</v>
      </c>
      <c r="AFO18" s="440"/>
      <c r="AFP18" s="440"/>
      <c r="AFQ18" s="440"/>
      <c r="AFR18" s="440"/>
      <c r="AFS18" s="440"/>
      <c r="AFT18" s="440"/>
      <c r="AFU18" s="111">
        <f t="shared" si="589"/>
        <v>0</v>
      </c>
      <c r="AFV18" s="440"/>
      <c r="AFW18" s="440"/>
      <c r="AFY18" s="440"/>
      <c r="AFZ18" s="440"/>
      <c r="AGA18" s="440"/>
      <c r="AGB18" s="440"/>
      <c r="AGC18" s="110">
        <f t="shared" si="590"/>
        <v>0</v>
      </c>
      <c r="AGD18" s="440"/>
      <c r="AGE18" s="440"/>
      <c r="AGF18" s="440"/>
      <c r="AGG18" s="440"/>
      <c r="AGH18" s="440"/>
      <c r="AGI18" s="440"/>
      <c r="AGJ18" s="111">
        <f t="shared" si="591"/>
        <v>0</v>
      </c>
      <c r="AGK18" s="440"/>
      <c r="AGL18" s="440"/>
      <c r="AGN18" s="440"/>
      <c r="AGO18" s="440"/>
      <c r="AGP18" s="440"/>
      <c r="AGQ18" s="440"/>
      <c r="AGR18" s="110">
        <f t="shared" si="592"/>
        <v>0</v>
      </c>
      <c r="AGS18" s="440"/>
      <c r="AGT18" s="440"/>
      <c r="AGU18" s="440"/>
      <c r="AGV18" s="440"/>
      <c r="AGW18" s="440"/>
      <c r="AGX18" s="440"/>
      <c r="AGY18" s="111">
        <f t="shared" si="593"/>
        <v>0</v>
      </c>
      <c r="AGZ18" s="440"/>
      <c r="AHA18" s="440"/>
      <c r="AHC18" s="440"/>
      <c r="AHD18" s="440"/>
      <c r="AHE18" s="440"/>
      <c r="AHF18" s="440"/>
      <c r="AHG18" s="110">
        <f t="shared" si="594"/>
        <v>0</v>
      </c>
      <c r="AHH18" s="440"/>
      <c r="AHI18" s="440"/>
      <c r="AHJ18" s="440"/>
      <c r="AHK18" s="440"/>
      <c r="AHL18" s="440"/>
      <c r="AHM18" s="440"/>
      <c r="AHN18" s="111">
        <f t="shared" si="595"/>
        <v>0</v>
      </c>
      <c r="AHO18" s="440"/>
      <c r="AHP18" s="440"/>
      <c r="AHR18" s="440"/>
      <c r="AHS18" s="440"/>
      <c r="AHT18" s="440"/>
      <c r="AHU18" s="440"/>
      <c r="AHV18" s="110">
        <f t="shared" si="596"/>
        <v>0</v>
      </c>
      <c r="AHW18" s="440"/>
      <c r="AHX18" s="440"/>
      <c r="AHY18" s="440"/>
      <c r="AHZ18" s="440"/>
      <c r="AIA18" s="440"/>
      <c r="AIB18" s="440"/>
      <c r="AIC18" s="111">
        <f t="shared" si="597"/>
        <v>0</v>
      </c>
      <c r="AID18" s="440"/>
      <c r="AIE18" s="440"/>
    </row>
    <row r="19" spans="1:915" s="31" customFormat="1" x14ac:dyDescent="0.3">
      <c r="A19" s="33" t="s">
        <v>134</v>
      </c>
      <c r="B19" s="34" t="s">
        <v>145</v>
      </c>
      <c r="C19" s="439"/>
      <c r="D19" s="440"/>
      <c r="E19" s="440"/>
      <c r="F19" s="440"/>
      <c r="G19" s="110">
        <f t="shared" si="120"/>
        <v>0</v>
      </c>
      <c r="H19" s="440"/>
      <c r="I19" s="440"/>
      <c r="J19" s="440"/>
      <c r="K19" s="440"/>
      <c r="L19" s="440"/>
      <c r="M19" s="440"/>
      <c r="N19" s="111">
        <f t="shared" si="181"/>
        <v>0</v>
      </c>
      <c r="O19" s="440"/>
      <c r="P19" s="440"/>
      <c r="Q19" s="440"/>
      <c r="R19" s="440"/>
      <c r="S19" s="440"/>
      <c r="T19" s="440"/>
      <c r="U19" s="110">
        <f t="shared" si="121"/>
        <v>0</v>
      </c>
      <c r="V19" s="440"/>
      <c r="W19" s="440"/>
      <c r="X19" s="440"/>
      <c r="Y19" s="440"/>
      <c r="Z19" s="440"/>
      <c r="AA19" s="440"/>
      <c r="AB19" s="111">
        <f t="shared" si="182"/>
        <v>0</v>
      </c>
      <c r="AC19" s="440"/>
      <c r="AD19" s="440"/>
      <c r="AE19" s="190"/>
      <c r="AF19" s="440"/>
      <c r="AG19" s="440"/>
      <c r="AH19" s="440"/>
      <c r="AI19" s="440"/>
      <c r="AJ19" s="110">
        <f t="shared" si="480"/>
        <v>0</v>
      </c>
      <c r="AK19" s="440"/>
      <c r="AL19" s="440"/>
      <c r="AM19" s="440"/>
      <c r="AN19" s="440"/>
      <c r="AO19" s="440"/>
      <c r="AP19" s="440"/>
      <c r="AQ19" s="111">
        <f t="shared" si="481"/>
        <v>0</v>
      </c>
      <c r="AR19" s="440"/>
      <c r="AS19" s="440"/>
      <c r="AU19" s="440"/>
      <c r="AV19" s="440"/>
      <c r="AW19" s="440"/>
      <c r="AX19" s="440"/>
      <c r="AY19" s="110">
        <f t="shared" si="482"/>
        <v>0</v>
      </c>
      <c r="AZ19" s="440"/>
      <c r="BA19" s="440"/>
      <c r="BB19" s="440"/>
      <c r="BC19" s="440"/>
      <c r="BD19" s="440"/>
      <c r="BE19" s="440"/>
      <c r="BF19" s="111">
        <f t="shared" si="483"/>
        <v>0</v>
      </c>
      <c r="BG19" s="440"/>
      <c r="BH19" s="440"/>
      <c r="BJ19" s="440"/>
      <c r="BK19" s="440"/>
      <c r="BL19" s="440"/>
      <c r="BM19" s="440"/>
      <c r="BN19" s="110">
        <f t="shared" si="484"/>
        <v>0</v>
      </c>
      <c r="BO19" s="440"/>
      <c r="BP19" s="440"/>
      <c r="BQ19" s="440"/>
      <c r="BR19" s="440"/>
      <c r="BS19" s="440"/>
      <c r="BT19" s="440"/>
      <c r="BU19" s="111">
        <f t="shared" si="485"/>
        <v>0</v>
      </c>
      <c r="BV19" s="440"/>
      <c r="BW19" s="440"/>
      <c r="BY19" s="440"/>
      <c r="BZ19" s="440"/>
      <c r="CA19" s="440"/>
      <c r="CB19" s="440"/>
      <c r="CC19" s="110">
        <f t="shared" si="486"/>
        <v>0</v>
      </c>
      <c r="CD19" s="440"/>
      <c r="CE19" s="440"/>
      <c r="CF19" s="440"/>
      <c r="CG19" s="440"/>
      <c r="CH19" s="440"/>
      <c r="CI19" s="440"/>
      <c r="CJ19" s="111">
        <f t="shared" si="487"/>
        <v>0</v>
      </c>
      <c r="CK19" s="440"/>
      <c r="CL19" s="440"/>
      <c r="CN19" s="440"/>
      <c r="CO19" s="440"/>
      <c r="CP19" s="440"/>
      <c r="CQ19" s="440"/>
      <c r="CR19" s="110">
        <f t="shared" si="488"/>
        <v>0</v>
      </c>
      <c r="CS19" s="440"/>
      <c r="CT19" s="440"/>
      <c r="CU19" s="440"/>
      <c r="CV19" s="440"/>
      <c r="CW19" s="440"/>
      <c r="CX19" s="440"/>
      <c r="CY19" s="111">
        <f t="shared" si="489"/>
        <v>0</v>
      </c>
      <c r="CZ19" s="440"/>
      <c r="DA19" s="440"/>
      <c r="DC19" s="440"/>
      <c r="DD19" s="440"/>
      <c r="DE19" s="440"/>
      <c r="DF19" s="440"/>
      <c r="DG19" s="110">
        <f t="shared" si="490"/>
        <v>0</v>
      </c>
      <c r="DH19" s="440"/>
      <c r="DI19" s="440"/>
      <c r="DJ19" s="440"/>
      <c r="DK19" s="440"/>
      <c r="DL19" s="440"/>
      <c r="DM19" s="440"/>
      <c r="DN19" s="111">
        <f t="shared" si="491"/>
        <v>0</v>
      </c>
      <c r="DO19" s="440"/>
      <c r="DP19" s="440"/>
      <c r="DR19" s="440"/>
      <c r="DS19" s="440"/>
      <c r="DT19" s="440"/>
      <c r="DU19" s="440"/>
      <c r="DV19" s="110">
        <f t="shared" si="492"/>
        <v>0</v>
      </c>
      <c r="DW19" s="440"/>
      <c r="DX19" s="440"/>
      <c r="DY19" s="440"/>
      <c r="DZ19" s="440"/>
      <c r="EA19" s="440"/>
      <c r="EB19" s="440"/>
      <c r="EC19" s="111">
        <f t="shared" si="493"/>
        <v>0</v>
      </c>
      <c r="ED19" s="440"/>
      <c r="EE19" s="440"/>
      <c r="EG19" s="440"/>
      <c r="EH19" s="440"/>
      <c r="EI19" s="440"/>
      <c r="EJ19" s="440"/>
      <c r="EK19" s="110">
        <f t="shared" si="494"/>
        <v>0</v>
      </c>
      <c r="EL19" s="440"/>
      <c r="EM19" s="440"/>
      <c r="EN19" s="440"/>
      <c r="EO19" s="440"/>
      <c r="EP19" s="440"/>
      <c r="EQ19" s="440"/>
      <c r="ER19" s="111">
        <f t="shared" si="495"/>
        <v>0</v>
      </c>
      <c r="ES19" s="440"/>
      <c r="ET19" s="440"/>
      <c r="EV19" s="440"/>
      <c r="EW19" s="440"/>
      <c r="EX19" s="440"/>
      <c r="EY19" s="440"/>
      <c r="EZ19" s="110">
        <f t="shared" si="496"/>
        <v>0</v>
      </c>
      <c r="FA19" s="440"/>
      <c r="FB19" s="440"/>
      <c r="FC19" s="440"/>
      <c r="FD19" s="440"/>
      <c r="FE19" s="440"/>
      <c r="FF19" s="440"/>
      <c r="FG19" s="111">
        <f t="shared" si="497"/>
        <v>0</v>
      </c>
      <c r="FH19" s="440"/>
      <c r="FI19" s="440"/>
      <c r="FK19" s="440"/>
      <c r="FL19" s="440"/>
      <c r="FM19" s="440"/>
      <c r="FN19" s="440"/>
      <c r="FO19" s="110">
        <f t="shared" si="498"/>
        <v>0</v>
      </c>
      <c r="FP19" s="440"/>
      <c r="FQ19" s="440"/>
      <c r="FR19" s="440"/>
      <c r="FS19" s="440"/>
      <c r="FT19" s="440"/>
      <c r="FU19" s="440"/>
      <c r="FV19" s="111">
        <f t="shared" si="499"/>
        <v>0</v>
      </c>
      <c r="FW19" s="440"/>
      <c r="FX19" s="440"/>
      <c r="FZ19" s="440"/>
      <c r="GA19" s="440"/>
      <c r="GB19" s="440"/>
      <c r="GC19" s="440"/>
      <c r="GD19" s="110">
        <f t="shared" si="500"/>
        <v>0</v>
      </c>
      <c r="GE19" s="440"/>
      <c r="GF19" s="440"/>
      <c r="GG19" s="440"/>
      <c r="GH19" s="440"/>
      <c r="GI19" s="440"/>
      <c r="GJ19" s="440"/>
      <c r="GK19" s="111">
        <f t="shared" si="501"/>
        <v>0</v>
      </c>
      <c r="GL19" s="440"/>
      <c r="GM19" s="440"/>
      <c r="GO19" s="440"/>
      <c r="GP19" s="440"/>
      <c r="GQ19" s="440"/>
      <c r="GR19" s="440"/>
      <c r="GS19" s="110">
        <f t="shared" si="502"/>
        <v>0</v>
      </c>
      <c r="GT19" s="440"/>
      <c r="GU19" s="440"/>
      <c r="GV19" s="440"/>
      <c r="GW19" s="440"/>
      <c r="GX19" s="440"/>
      <c r="GY19" s="440"/>
      <c r="GZ19" s="111">
        <f t="shared" si="503"/>
        <v>0</v>
      </c>
      <c r="HA19" s="440"/>
      <c r="HB19" s="440"/>
      <c r="HD19" s="440"/>
      <c r="HE19" s="440"/>
      <c r="HF19" s="440"/>
      <c r="HG19" s="440"/>
      <c r="HH19" s="110">
        <f t="shared" si="504"/>
        <v>0</v>
      </c>
      <c r="HI19" s="440"/>
      <c r="HJ19" s="440"/>
      <c r="HK19" s="440"/>
      <c r="HL19" s="440"/>
      <c r="HM19" s="440"/>
      <c r="HN19" s="440"/>
      <c r="HO19" s="111">
        <f t="shared" si="505"/>
        <v>0</v>
      </c>
      <c r="HP19" s="440"/>
      <c r="HQ19" s="440"/>
      <c r="HS19" s="440"/>
      <c r="HT19" s="440"/>
      <c r="HU19" s="440"/>
      <c r="HV19" s="440"/>
      <c r="HW19" s="110">
        <f t="shared" si="506"/>
        <v>0</v>
      </c>
      <c r="HX19" s="440"/>
      <c r="HY19" s="440"/>
      <c r="HZ19" s="440"/>
      <c r="IA19" s="440"/>
      <c r="IB19" s="440"/>
      <c r="IC19" s="440"/>
      <c r="ID19" s="111">
        <f t="shared" si="507"/>
        <v>0</v>
      </c>
      <c r="IE19" s="440"/>
      <c r="IF19" s="440"/>
      <c r="IH19" s="440"/>
      <c r="II19" s="440"/>
      <c r="IJ19" s="440"/>
      <c r="IK19" s="440"/>
      <c r="IL19" s="110">
        <f t="shared" si="508"/>
        <v>0</v>
      </c>
      <c r="IM19" s="440"/>
      <c r="IN19" s="440"/>
      <c r="IO19" s="440"/>
      <c r="IP19" s="440"/>
      <c r="IQ19" s="440"/>
      <c r="IR19" s="440"/>
      <c r="IS19" s="111">
        <f t="shared" si="509"/>
        <v>0</v>
      </c>
      <c r="IT19" s="440"/>
      <c r="IU19" s="440"/>
      <c r="IW19" s="440"/>
      <c r="IX19" s="440"/>
      <c r="IY19" s="440"/>
      <c r="IZ19" s="440"/>
      <c r="JA19" s="110">
        <f t="shared" si="510"/>
        <v>0</v>
      </c>
      <c r="JB19" s="440"/>
      <c r="JC19" s="440"/>
      <c r="JD19" s="440"/>
      <c r="JE19" s="440"/>
      <c r="JF19" s="440"/>
      <c r="JG19" s="440"/>
      <c r="JH19" s="111">
        <f t="shared" si="511"/>
        <v>0</v>
      </c>
      <c r="JI19" s="440"/>
      <c r="JJ19" s="440"/>
      <c r="JL19" s="440"/>
      <c r="JM19" s="440"/>
      <c r="JN19" s="440"/>
      <c r="JO19" s="440"/>
      <c r="JP19" s="110">
        <f t="shared" si="512"/>
        <v>0</v>
      </c>
      <c r="JQ19" s="440"/>
      <c r="JR19" s="440"/>
      <c r="JS19" s="440"/>
      <c r="JT19" s="440"/>
      <c r="JU19" s="440"/>
      <c r="JV19" s="440"/>
      <c r="JW19" s="111">
        <f t="shared" si="513"/>
        <v>0</v>
      </c>
      <c r="JX19" s="440"/>
      <c r="JY19" s="440"/>
      <c r="KA19" s="440"/>
      <c r="KB19" s="440"/>
      <c r="KC19" s="440"/>
      <c r="KD19" s="440"/>
      <c r="KE19" s="110">
        <f t="shared" si="514"/>
        <v>0</v>
      </c>
      <c r="KF19" s="440"/>
      <c r="KG19" s="440"/>
      <c r="KH19" s="440"/>
      <c r="KI19" s="440"/>
      <c r="KJ19" s="440"/>
      <c r="KK19" s="440"/>
      <c r="KL19" s="111">
        <f t="shared" si="515"/>
        <v>0</v>
      </c>
      <c r="KM19" s="440"/>
      <c r="KN19" s="440"/>
      <c r="KP19" s="440"/>
      <c r="KQ19" s="440"/>
      <c r="KR19" s="440"/>
      <c r="KS19" s="440"/>
      <c r="KT19" s="110">
        <f t="shared" si="516"/>
        <v>0</v>
      </c>
      <c r="KU19" s="440"/>
      <c r="KV19" s="440"/>
      <c r="KW19" s="440"/>
      <c r="KX19" s="440"/>
      <c r="KY19" s="440"/>
      <c r="KZ19" s="440"/>
      <c r="LA19" s="111">
        <f t="shared" si="517"/>
        <v>0</v>
      </c>
      <c r="LB19" s="440"/>
      <c r="LC19" s="440"/>
      <c r="LE19" s="440"/>
      <c r="LF19" s="440"/>
      <c r="LG19" s="440"/>
      <c r="LH19" s="440"/>
      <c r="LI19" s="110">
        <f t="shared" si="518"/>
        <v>0</v>
      </c>
      <c r="LJ19" s="440"/>
      <c r="LK19" s="440"/>
      <c r="LL19" s="440"/>
      <c r="LM19" s="440"/>
      <c r="LN19" s="440"/>
      <c r="LO19" s="440"/>
      <c r="LP19" s="111">
        <f t="shared" si="519"/>
        <v>0</v>
      </c>
      <c r="LQ19" s="440"/>
      <c r="LR19" s="440"/>
      <c r="LT19" s="440"/>
      <c r="LU19" s="440"/>
      <c r="LV19" s="440"/>
      <c r="LW19" s="440"/>
      <c r="LX19" s="110">
        <f t="shared" si="520"/>
        <v>0</v>
      </c>
      <c r="LY19" s="440"/>
      <c r="LZ19" s="440"/>
      <c r="MA19" s="440"/>
      <c r="MB19" s="440"/>
      <c r="MC19" s="440"/>
      <c r="MD19" s="440"/>
      <c r="ME19" s="111">
        <f t="shared" si="521"/>
        <v>0</v>
      </c>
      <c r="MF19" s="440"/>
      <c r="MG19" s="440"/>
      <c r="MI19" s="440"/>
      <c r="MJ19" s="440"/>
      <c r="MK19" s="440"/>
      <c r="ML19" s="440"/>
      <c r="MM19" s="110">
        <f t="shared" si="522"/>
        <v>0</v>
      </c>
      <c r="MN19" s="440"/>
      <c r="MO19" s="440"/>
      <c r="MP19" s="440"/>
      <c r="MQ19" s="440"/>
      <c r="MR19" s="440"/>
      <c r="MS19" s="440"/>
      <c r="MT19" s="111">
        <f t="shared" si="523"/>
        <v>0</v>
      </c>
      <c r="MU19" s="440"/>
      <c r="MV19" s="440"/>
      <c r="MX19" s="440"/>
      <c r="MY19" s="440"/>
      <c r="MZ19" s="440"/>
      <c r="NA19" s="440"/>
      <c r="NB19" s="110">
        <f t="shared" si="524"/>
        <v>0</v>
      </c>
      <c r="NC19" s="440"/>
      <c r="ND19" s="440"/>
      <c r="NE19" s="440"/>
      <c r="NF19" s="440"/>
      <c r="NG19" s="440"/>
      <c r="NH19" s="440"/>
      <c r="NI19" s="111">
        <f t="shared" si="525"/>
        <v>0</v>
      </c>
      <c r="NJ19" s="440"/>
      <c r="NK19" s="440"/>
      <c r="NM19" s="440"/>
      <c r="NN19" s="440"/>
      <c r="NO19" s="440"/>
      <c r="NP19" s="440"/>
      <c r="NQ19" s="110">
        <f t="shared" si="526"/>
        <v>0</v>
      </c>
      <c r="NR19" s="440"/>
      <c r="NS19" s="440"/>
      <c r="NT19" s="440"/>
      <c r="NU19" s="440"/>
      <c r="NV19" s="440"/>
      <c r="NW19" s="440"/>
      <c r="NX19" s="111">
        <f t="shared" si="527"/>
        <v>0</v>
      </c>
      <c r="NY19" s="440"/>
      <c r="NZ19" s="440"/>
      <c r="OB19" s="440"/>
      <c r="OC19" s="440"/>
      <c r="OD19" s="440"/>
      <c r="OE19" s="440"/>
      <c r="OF19" s="110">
        <f t="shared" si="528"/>
        <v>0</v>
      </c>
      <c r="OG19" s="440"/>
      <c r="OH19" s="440"/>
      <c r="OI19" s="440"/>
      <c r="OJ19" s="440"/>
      <c r="OK19" s="440"/>
      <c r="OL19" s="440"/>
      <c r="OM19" s="111">
        <f t="shared" si="529"/>
        <v>0</v>
      </c>
      <c r="ON19" s="440"/>
      <c r="OO19" s="440"/>
      <c r="OQ19" s="440"/>
      <c r="OR19" s="440"/>
      <c r="OS19" s="440"/>
      <c r="OT19" s="440"/>
      <c r="OU19" s="110">
        <f t="shared" si="530"/>
        <v>0</v>
      </c>
      <c r="OV19" s="440"/>
      <c r="OW19" s="440"/>
      <c r="OX19" s="440"/>
      <c r="OY19" s="440"/>
      <c r="OZ19" s="440"/>
      <c r="PA19" s="440"/>
      <c r="PB19" s="111">
        <f t="shared" si="531"/>
        <v>0</v>
      </c>
      <c r="PC19" s="440"/>
      <c r="PD19" s="440"/>
      <c r="PF19" s="440"/>
      <c r="PG19" s="440"/>
      <c r="PH19" s="440"/>
      <c r="PI19" s="440"/>
      <c r="PJ19" s="110">
        <f t="shared" si="532"/>
        <v>0</v>
      </c>
      <c r="PK19" s="440"/>
      <c r="PL19" s="440"/>
      <c r="PM19" s="440"/>
      <c r="PN19" s="440"/>
      <c r="PO19" s="440"/>
      <c r="PP19" s="440"/>
      <c r="PQ19" s="111">
        <f t="shared" si="533"/>
        <v>0</v>
      </c>
      <c r="PR19" s="440"/>
      <c r="PS19" s="440"/>
      <c r="PU19" s="440"/>
      <c r="PV19" s="440"/>
      <c r="PW19" s="440"/>
      <c r="PX19" s="440"/>
      <c r="PY19" s="110">
        <f t="shared" si="534"/>
        <v>0</v>
      </c>
      <c r="PZ19" s="440"/>
      <c r="QA19" s="440"/>
      <c r="QB19" s="440"/>
      <c r="QC19" s="440"/>
      <c r="QD19" s="440"/>
      <c r="QE19" s="440"/>
      <c r="QF19" s="111">
        <f t="shared" si="535"/>
        <v>0</v>
      </c>
      <c r="QG19" s="440"/>
      <c r="QH19" s="440"/>
      <c r="QJ19" s="440"/>
      <c r="QK19" s="440"/>
      <c r="QL19" s="440"/>
      <c r="QM19" s="440"/>
      <c r="QN19" s="110">
        <f t="shared" si="536"/>
        <v>0</v>
      </c>
      <c r="QO19" s="440"/>
      <c r="QP19" s="440"/>
      <c r="QQ19" s="440"/>
      <c r="QR19" s="440"/>
      <c r="QS19" s="440"/>
      <c r="QT19" s="440"/>
      <c r="QU19" s="111">
        <f t="shared" si="537"/>
        <v>0</v>
      </c>
      <c r="QV19" s="440"/>
      <c r="QW19" s="440"/>
      <c r="QY19" s="440"/>
      <c r="QZ19" s="440"/>
      <c r="RA19" s="440"/>
      <c r="RB19" s="440"/>
      <c r="RC19" s="110">
        <f t="shared" si="538"/>
        <v>0</v>
      </c>
      <c r="RD19" s="440"/>
      <c r="RE19" s="440"/>
      <c r="RF19" s="440"/>
      <c r="RG19" s="440"/>
      <c r="RH19" s="440"/>
      <c r="RI19" s="440"/>
      <c r="RJ19" s="111">
        <f t="shared" si="539"/>
        <v>0</v>
      </c>
      <c r="RK19" s="440"/>
      <c r="RL19" s="440"/>
      <c r="RN19" s="440"/>
      <c r="RO19" s="440"/>
      <c r="RP19" s="440"/>
      <c r="RQ19" s="440"/>
      <c r="RR19" s="110">
        <f t="shared" si="540"/>
        <v>0</v>
      </c>
      <c r="RS19" s="440"/>
      <c r="RT19" s="440"/>
      <c r="RU19" s="440"/>
      <c r="RV19" s="440"/>
      <c r="RW19" s="440"/>
      <c r="RX19" s="440"/>
      <c r="RY19" s="111">
        <f t="shared" si="541"/>
        <v>0</v>
      </c>
      <c r="RZ19" s="440"/>
      <c r="SA19" s="440"/>
      <c r="SC19" s="440"/>
      <c r="SD19" s="440"/>
      <c r="SE19" s="440"/>
      <c r="SF19" s="440"/>
      <c r="SG19" s="110">
        <f t="shared" si="542"/>
        <v>0</v>
      </c>
      <c r="SH19" s="440"/>
      <c r="SI19" s="440"/>
      <c r="SJ19" s="440"/>
      <c r="SK19" s="440"/>
      <c r="SL19" s="440"/>
      <c r="SM19" s="440"/>
      <c r="SN19" s="111">
        <f t="shared" si="543"/>
        <v>0</v>
      </c>
      <c r="SO19" s="440"/>
      <c r="SP19" s="440"/>
      <c r="SR19" s="440"/>
      <c r="SS19" s="440"/>
      <c r="ST19" s="440"/>
      <c r="SU19" s="440"/>
      <c r="SV19" s="110">
        <f t="shared" si="544"/>
        <v>0</v>
      </c>
      <c r="SW19" s="440"/>
      <c r="SX19" s="440"/>
      <c r="SY19" s="440"/>
      <c r="SZ19" s="440"/>
      <c r="TA19" s="440"/>
      <c r="TB19" s="440"/>
      <c r="TC19" s="111">
        <f t="shared" si="545"/>
        <v>0</v>
      </c>
      <c r="TD19" s="440"/>
      <c r="TE19" s="440"/>
      <c r="TG19" s="440"/>
      <c r="TH19" s="440"/>
      <c r="TI19" s="440"/>
      <c r="TJ19" s="440"/>
      <c r="TK19" s="110">
        <f t="shared" si="546"/>
        <v>0</v>
      </c>
      <c r="TL19" s="440"/>
      <c r="TM19" s="440"/>
      <c r="TN19" s="440"/>
      <c r="TO19" s="440"/>
      <c r="TP19" s="440"/>
      <c r="TQ19" s="440"/>
      <c r="TR19" s="111">
        <f t="shared" si="547"/>
        <v>0</v>
      </c>
      <c r="TS19" s="440"/>
      <c r="TT19" s="440"/>
      <c r="TV19" s="440"/>
      <c r="TW19" s="440"/>
      <c r="TX19" s="440"/>
      <c r="TY19" s="440"/>
      <c r="TZ19" s="110">
        <f t="shared" si="548"/>
        <v>0</v>
      </c>
      <c r="UA19" s="440"/>
      <c r="UB19" s="440"/>
      <c r="UC19" s="440"/>
      <c r="UD19" s="440"/>
      <c r="UE19" s="440"/>
      <c r="UF19" s="440"/>
      <c r="UG19" s="111">
        <f t="shared" si="549"/>
        <v>0</v>
      </c>
      <c r="UH19" s="440"/>
      <c r="UI19" s="440"/>
      <c r="UK19" s="440"/>
      <c r="UL19" s="440"/>
      <c r="UM19" s="440"/>
      <c r="UN19" s="440"/>
      <c r="UO19" s="110">
        <f t="shared" si="550"/>
        <v>0</v>
      </c>
      <c r="UP19" s="440"/>
      <c r="UQ19" s="440"/>
      <c r="UR19" s="440"/>
      <c r="US19" s="440"/>
      <c r="UT19" s="440"/>
      <c r="UU19" s="440"/>
      <c r="UV19" s="111">
        <f t="shared" si="551"/>
        <v>0</v>
      </c>
      <c r="UW19" s="440"/>
      <c r="UX19" s="440"/>
      <c r="UZ19" s="440"/>
      <c r="VA19" s="440"/>
      <c r="VB19" s="440"/>
      <c r="VC19" s="440"/>
      <c r="VD19" s="110">
        <f t="shared" si="552"/>
        <v>0</v>
      </c>
      <c r="VE19" s="440"/>
      <c r="VF19" s="440"/>
      <c r="VG19" s="440"/>
      <c r="VH19" s="440"/>
      <c r="VI19" s="440"/>
      <c r="VJ19" s="440"/>
      <c r="VK19" s="111">
        <f t="shared" si="553"/>
        <v>0</v>
      </c>
      <c r="VL19" s="440"/>
      <c r="VM19" s="440"/>
      <c r="VO19" s="440"/>
      <c r="VP19" s="440"/>
      <c r="VQ19" s="440"/>
      <c r="VR19" s="440"/>
      <c r="VS19" s="110">
        <f t="shared" si="554"/>
        <v>0</v>
      </c>
      <c r="VT19" s="440"/>
      <c r="VU19" s="440"/>
      <c r="VV19" s="440"/>
      <c r="VW19" s="440"/>
      <c r="VX19" s="440"/>
      <c r="VY19" s="440"/>
      <c r="VZ19" s="111">
        <f t="shared" si="555"/>
        <v>0</v>
      </c>
      <c r="WA19" s="440"/>
      <c r="WB19" s="440"/>
      <c r="WD19" s="440"/>
      <c r="WE19" s="440"/>
      <c r="WF19" s="440"/>
      <c r="WG19" s="440"/>
      <c r="WH19" s="110">
        <f t="shared" si="556"/>
        <v>0</v>
      </c>
      <c r="WI19" s="440"/>
      <c r="WJ19" s="440"/>
      <c r="WK19" s="440"/>
      <c r="WL19" s="440"/>
      <c r="WM19" s="440"/>
      <c r="WN19" s="440"/>
      <c r="WO19" s="111">
        <f t="shared" si="557"/>
        <v>0</v>
      </c>
      <c r="WP19" s="440"/>
      <c r="WQ19" s="440"/>
      <c r="WS19" s="440"/>
      <c r="WT19" s="440"/>
      <c r="WU19" s="440"/>
      <c r="WV19" s="440"/>
      <c r="WW19" s="110">
        <f t="shared" si="558"/>
        <v>0</v>
      </c>
      <c r="WX19" s="440"/>
      <c r="WY19" s="440"/>
      <c r="WZ19" s="440"/>
      <c r="XA19" s="440"/>
      <c r="XB19" s="440"/>
      <c r="XC19" s="440"/>
      <c r="XD19" s="111">
        <f t="shared" si="559"/>
        <v>0</v>
      </c>
      <c r="XE19" s="440"/>
      <c r="XF19" s="440"/>
      <c r="XH19" s="440"/>
      <c r="XI19" s="440"/>
      <c r="XJ19" s="440"/>
      <c r="XK19" s="440"/>
      <c r="XL19" s="110">
        <f t="shared" si="560"/>
        <v>0</v>
      </c>
      <c r="XM19" s="440"/>
      <c r="XN19" s="440"/>
      <c r="XO19" s="440"/>
      <c r="XP19" s="440"/>
      <c r="XQ19" s="440"/>
      <c r="XR19" s="440"/>
      <c r="XS19" s="111">
        <f t="shared" si="561"/>
        <v>0</v>
      </c>
      <c r="XT19" s="440"/>
      <c r="XU19" s="440"/>
      <c r="XW19" s="440"/>
      <c r="XX19" s="440"/>
      <c r="XY19" s="440"/>
      <c r="XZ19" s="440"/>
      <c r="YA19" s="110">
        <f t="shared" si="562"/>
        <v>0</v>
      </c>
      <c r="YB19" s="440"/>
      <c r="YC19" s="440"/>
      <c r="YD19" s="440"/>
      <c r="YE19" s="440"/>
      <c r="YF19" s="440"/>
      <c r="YG19" s="440"/>
      <c r="YH19" s="111">
        <f t="shared" si="563"/>
        <v>0</v>
      </c>
      <c r="YI19" s="440"/>
      <c r="YJ19" s="440"/>
      <c r="YL19" s="440"/>
      <c r="YM19" s="440"/>
      <c r="YN19" s="440"/>
      <c r="YO19" s="440"/>
      <c r="YP19" s="110">
        <f t="shared" si="564"/>
        <v>0</v>
      </c>
      <c r="YQ19" s="440"/>
      <c r="YR19" s="440"/>
      <c r="YS19" s="440"/>
      <c r="YT19" s="440"/>
      <c r="YU19" s="440"/>
      <c r="YV19" s="440"/>
      <c r="YW19" s="111">
        <f t="shared" si="565"/>
        <v>0</v>
      </c>
      <c r="YX19" s="440"/>
      <c r="YY19" s="440"/>
      <c r="ZA19" s="440"/>
      <c r="ZB19" s="440"/>
      <c r="ZC19" s="440"/>
      <c r="ZD19" s="440"/>
      <c r="ZE19" s="110">
        <f t="shared" si="566"/>
        <v>0</v>
      </c>
      <c r="ZF19" s="440"/>
      <c r="ZG19" s="440"/>
      <c r="ZH19" s="440"/>
      <c r="ZI19" s="440"/>
      <c r="ZJ19" s="440"/>
      <c r="ZK19" s="440"/>
      <c r="ZL19" s="111">
        <f t="shared" si="567"/>
        <v>0</v>
      </c>
      <c r="ZM19" s="440"/>
      <c r="ZN19" s="440"/>
      <c r="ZP19" s="440"/>
      <c r="ZQ19" s="440"/>
      <c r="ZR19" s="440"/>
      <c r="ZS19" s="440"/>
      <c r="ZT19" s="110">
        <f t="shared" si="568"/>
        <v>0</v>
      </c>
      <c r="ZU19" s="440"/>
      <c r="ZV19" s="440"/>
      <c r="ZW19" s="440"/>
      <c r="ZX19" s="440"/>
      <c r="ZY19" s="440"/>
      <c r="ZZ19" s="440"/>
      <c r="AAA19" s="111">
        <f t="shared" si="569"/>
        <v>0</v>
      </c>
      <c r="AAB19" s="440"/>
      <c r="AAC19" s="440"/>
      <c r="AAE19" s="440"/>
      <c r="AAF19" s="440"/>
      <c r="AAG19" s="440"/>
      <c r="AAH19" s="440"/>
      <c r="AAI19" s="110">
        <f t="shared" si="570"/>
        <v>0</v>
      </c>
      <c r="AAJ19" s="440"/>
      <c r="AAK19" s="440"/>
      <c r="AAL19" s="440"/>
      <c r="AAM19" s="440"/>
      <c r="AAN19" s="440"/>
      <c r="AAO19" s="440"/>
      <c r="AAP19" s="111">
        <f t="shared" si="571"/>
        <v>0</v>
      </c>
      <c r="AAQ19" s="440"/>
      <c r="AAR19" s="440"/>
      <c r="AAT19" s="440"/>
      <c r="AAU19" s="440"/>
      <c r="AAV19" s="440"/>
      <c r="AAW19" s="440"/>
      <c r="AAX19" s="110">
        <f t="shared" si="572"/>
        <v>0</v>
      </c>
      <c r="AAY19" s="440"/>
      <c r="AAZ19" s="440"/>
      <c r="ABA19" s="440"/>
      <c r="ABB19" s="440"/>
      <c r="ABC19" s="440"/>
      <c r="ABD19" s="440"/>
      <c r="ABE19" s="111">
        <f t="shared" si="573"/>
        <v>0</v>
      </c>
      <c r="ABF19" s="440"/>
      <c r="ABG19" s="440"/>
      <c r="ABI19" s="440"/>
      <c r="ABJ19" s="440"/>
      <c r="ABK19" s="440"/>
      <c r="ABL19" s="440"/>
      <c r="ABM19" s="110">
        <f t="shared" si="574"/>
        <v>0</v>
      </c>
      <c r="ABN19" s="440"/>
      <c r="ABO19" s="440"/>
      <c r="ABP19" s="440"/>
      <c r="ABQ19" s="440"/>
      <c r="ABR19" s="440"/>
      <c r="ABS19" s="440"/>
      <c r="ABT19" s="111">
        <f t="shared" si="575"/>
        <v>0</v>
      </c>
      <c r="ABU19" s="440"/>
      <c r="ABV19" s="440"/>
      <c r="ABX19" s="440"/>
      <c r="ABY19" s="440"/>
      <c r="ABZ19" s="440"/>
      <c r="ACA19" s="440"/>
      <c r="ACB19" s="110">
        <f t="shared" si="576"/>
        <v>0</v>
      </c>
      <c r="ACC19" s="440"/>
      <c r="ACD19" s="440"/>
      <c r="ACE19" s="440"/>
      <c r="ACF19" s="440"/>
      <c r="ACG19" s="440"/>
      <c r="ACH19" s="440"/>
      <c r="ACI19" s="111">
        <f t="shared" si="577"/>
        <v>0</v>
      </c>
      <c r="ACJ19" s="440"/>
      <c r="ACK19" s="440"/>
      <c r="ACM19" s="440"/>
      <c r="ACN19" s="440"/>
      <c r="ACO19" s="440"/>
      <c r="ACP19" s="440"/>
      <c r="ACQ19" s="110">
        <f t="shared" si="578"/>
        <v>0</v>
      </c>
      <c r="ACR19" s="440"/>
      <c r="ACS19" s="440"/>
      <c r="ACT19" s="440"/>
      <c r="ACU19" s="440"/>
      <c r="ACV19" s="440"/>
      <c r="ACW19" s="440"/>
      <c r="ACX19" s="111">
        <f t="shared" si="579"/>
        <v>0</v>
      </c>
      <c r="ACY19" s="440"/>
      <c r="ACZ19" s="440"/>
      <c r="ADB19" s="440"/>
      <c r="ADC19" s="440"/>
      <c r="ADD19" s="440"/>
      <c r="ADE19" s="440"/>
      <c r="ADF19" s="110">
        <f t="shared" si="580"/>
        <v>0</v>
      </c>
      <c r="ADG19" s="440"/>
      <c r="ADH19" s="440"/>
      <c r="ADI19" s="440"/>
      <c r="ADJ19" s="440"/>
      <c r="ADK19" s="440"/>
      <c r="ADL19" s="440"/>
      <c r="ADM19" s="111">
        <f t="shared" si="581"/>
        <v>0</v>
      </c>
      <c r="ADN19" s="440"/>
      <c r="ADO19" s="440"/>
      <c r="ADQ19" s="440"/>
      <c r="ADR19" s="440"/>
      <c r="ADS19" s="440"/>
      <c r="ADT19" s="440"/>
      <c r="ADU19" s="110">
        <f t="shared" si="582"/>
        <v>0</v>
      </c>
      <c r="ADV19" s="440"/>
      <c r="ADW19" s="440"/>
      <c r="ADX19" s="440"/>
      <c r="ADY19" s="440"/>
      <c r="ADZ19" s="440"/>
      <c r="AEA19" s="440"/>
      <c r="AEB19" s="111">
        <f t="shared" si="583"/>
        <v>0</v>
      </c>
      <c r="AEC19" s="440"/>
      <c r="AED19" s="440"/>
      <c r="AEF19" s="440"/>
      <c r="AEG19" s="440"/>
      <c r="AEH19" s="440"/>
      <c r="AEI19" s="440"/>
      <c r="AEJ19" s="110">
        <f t="shared" si="584"/>
        <v>0</v>
      </c>
      <c r="AEK19" s="440"/>
      <c r="AEL19" s="440"/>
      <c r="AEM19" s="440"/>
      <c r="AEN19" s="440"/>
      <c r="AEO19" s="440"/>
      <c r="AEP19" s="440"/>
      <c r="AEQ19" s="111">
        <f t="shared" si="585"/>
        <v>0</v>
      </c>
      <c r="AER19" s="440"/>
      <c r="AES19" s="440"/>
      <c r="AEU19" s="440"/>
      <c r="AEV19" s="440"/>
      <c r="AEW19" s="440"/>
      <c r="AEX19" s="440"/>
      <c r="AEY19" s="110">
        <f t="shared" si="586"/>
        <v>0</v>
      </c>
      <c r="AEZ19" s="440"/>
      <c r="AFA19" s="440"/>
      <c r="AFB19" s="440"/>
      <c r="AFC19" s="440"/>
      <c r="AFD19" s="440"/>
      <c r="AFE19" s="440"/>
      <c r="AFF19" s="111">
        <f t="shared" si="587"/>
        <v>0</v>
      </c>
      <c r="AFG19" s="440"/>
      <c r="AFH19" s="440"/>
      <c r="AFJ19" s="440"/>
      <c r="AFK19" s="440"/>
      <c r="AFL19" s="440"/>
      <c r="AFM19" s="440"/>
      <c r="AFN19" s="110">
        <f t="shared" si="588"/>
        <v>0</v>
      </c>
      <c r="AFO19" s="440"/>
      <c r="AFP19" s="440"/>
      <c r="AFQ19" s="440"/>
      <c r="AFR19" s="440"/>
      <c r="AFS19" s="440"/>
      <c r="AFT19" s="440"/>
      <c r="AFU19" s="111">
        <f t="shared" si="589"/>
        <v>0</v>
      </c>
      <c r="AFV19" s="440"/>
      <c r="AFW19" s="440"/>
      <c r="AFY19" s="440"/>
      <c r="AFZ19" s="440"/>
      <c r="AGA19" s="440"/>
      <c r="AGB19" s="440"/>
      <c r="AGC19" s="110">
        <f t="shared" si="590"/>
        <v>0</v>
      </c>
      <c r="AGD19" s="440"/>
      <c r="AGE19" s="440"/>
      <c r="AGF19" s="440"/>
      <c r="AGG19" s="440"/>
      <c r="AGH19" s="440"/>
      <c r="AGI19" s="440"/>
      <c r="AGJ19" s="111">
        <f t="shared" si="591"/>
        <v>0</v>
      </c>
      <c r="AGK19" s="440"/>
      <c r="AGL19" s="440"/>
      <c r="AGN19" s="440"/>
      <c r="AGO19" s="440"/>
      <c r="AGP19" s="440"/>
      <c r="AGQ19" s="440"/>
      <c r="AGR19" s="110">
        <f t="shared" si="592"/>
        <v>0</v>
      </c>
      <c r="AGS19" s="440"/>
      <c r="AGT19" s="440"/>
      <c r="AGU19" s="440"/>
      <c r="AGV19" s="440"/>
      <c r="AGW19" s="440"/>
      <c r="AGX19" s="440"/>
      <c r="AGY19" s="111">
        <f t="shared" si="593"/>
        <v>0</v>
      </c>
      <c r="AGZ19" s="440"/>
      <c r="AHA19" s="440"/>
      <c r="AHC19" s="440"/>
      <c r="AHD19" s="440"/>
      <c r="AHE19" s="440"/>
      <c r="AHF19" s="440"/>
      <c r="AHG19" s="110">
        <f t="shared" si="594"/>
        <v>0</v>
      </c>
      <c r="AHH19" s="440"/>
      <c r="AHI19" s="440"/>
      <c r="AHJ19" s="440"/>
      <c r="AHK19" s="440"/>
      <c r="AHL19" s="440"/>
      <c r="AHM19" s="440"/>
      <c r="AHN19" s="111">
        <f t="shared" si="595"/>
        <v>0</v>
      </c>
      <c r="AHO19" s="440"/>
      <c r="AHP19" s="440"/>
      <c r="AHR19" s="440"/>
      <c r="AHS19" s="440"/>
      <c r="AHT19" s="440"/>
      <c r="AHU19" s="440"/>
      <c r="AHV19" s="110">
        <f t="shared" si="596"/>
        <v>0</v>
      </c>
      <c r="AHW19" s="440"/>
      <c r="AHX19" s="440"/>
      <c r="AHY19" s="440"/>
      <c r="AHZ19" s="440"/>
      <c r="AIA19" s="440"/>
      <c r="AIB19" s="440"/>
      <c r="AIC19" s="111">
        <f t="shared" si="597"/>
        <v>0</v>
      </c>
      <c r="AID19" s="440"/>
      <c r="AIE19" s="440"/>
    </row>
    <row r="20" spans="1:915" s="31" customFormat="1" ht="28.8" x14ac:dyDescent="0.3">
      <c r="A20" s="33" t="s">
        <v>140</v>
      </c>
      <c r="B20" s="34" t="s">
        <v>146</v>
      </c>
      <c r="C20" s="439"/>
      <c r="D20" s="440"/>
      <c r="E20" s="440"/>
      <c r="F20" s="440"/>
      <c r="G20" s="110">
        <f t="shared" si="120"/>
        <v>0</v>
      </c>
      <c r="H20" s="440"/>
      <c r="I20" s="440"/>
      <c r="J20" s="440"/>
      <c r="K20" s="440"/>
      <c r="L20" s="440"/>
      <c r="M20" s="440"/>
      <c r="N20" s="111">
        <f t="shared" si="181"/>
        <v>0</v>
      </c>
      <c r="O20" s="440"/>
      <c r="P20" s="440"/>
      <c r="Q20" s="440"/>
      <c r="R20" s="440"/>
      <c r="S20" s="440"/>
      <c r="T20" s="440"/>
      <c r="U20" s="110">
        <f t="shared" si="121"/>
        <v>0</v>
      </c>
      <c r="V20" s="440"/>
      <c r="W20" s="440"/>
      <c r="X20" s="440"/>
      <c r="Y20" s="440"/>
      <c r="Z20" s="440"/>
      <c r="AA20" s="440"/>
      <c r="AB20" s="111">
        <f t="shared" si="182"/>
        <v>0</v>
      </c>
      <c r="AC20" s="440"/>
      <c r="AD20" s="440"/>
      <c r="AE20" s="190"/>
      <c r="AF20" s="440"/>
      <c r="AG20" s="440"/>
      <c r="AH20" s="440"/>
      <c r="AI20" s="440"/>
      <c r="AJ20" s="110">
        <f t="shared" si="480"/>
        <v>0</v>
      </c>
      <c r="AK20" s="440"/>
      <c r="AL20" s="440"/>
      <c r="AM20" s="440"/>
      <c r="AN20" s="440"/>
      <c r="AO20" s="440"/>
      <c r="AP20" s="440"/>
      <c r="AQ20" s="111">
        <f t="shared" si="481"/>
        <v>0</v>
      </c>
      <c r="AR20" s="440"/>
      <c r="AS20" s="440"/>
      <c r="AU20" s="440"/>
      <c r="AV20" s="440"/>
      <c r="AW20" s="440"/>
      <c r="AX20" s="440"/>
      <c r="AY20" s="110">
        <f t="shared" si="482"/>
        <v>0</v>
      </c>
      <c r="AZ20" s="440"/>
      <c r="BA20" s="440"/>
      <c r="BB20" s="440"/>
      <c r="BC20" s="440"/>
      <c r="BD20" s="440"/>
      <c r="BE20" s="440"/>
      <c r="BF20" s="111">
        <f t="shared" si="483"/>
        <v>0</v>
      </c>
      <c r="BG20" s="440"/>
      <c r="BH20" s="440"/>
      <c r="BJ20" s="440"/>
      <c r="BK20" s="440"/>
      <c r="BL20" s="440"/>
      <c r="BM20" s="440"/>
      <c r="BN20" s="110">
        <f t="shared" si="484"/>
        <v>0</v>
      </c>
      <c r="BO20" s="440"/>
      <c r="BP20" s="440"/>
      <c r="BQ20" s="440"/>
      <c r="BR20" s="440"/>
      <c r="BS20" s="440"/>
      <c r="BT20" s="440"/>
      <c r="BU20" s="111">
        <f t="shared" si="485"/>
        <v>0</v>
      </c>
      <c r="BV20" s="440"/>
      <c r="BW20" s="440"/>
      <c r="BY20" s="440"/>
      <c r="BZ20" s="440"/>
      <c r="CA20" s="440"/>
      <c r="CB20" s="440"/>
      <c r="CC20" s="110">
        <f t="shared" si="486"/>
        <v>0</v>
      </c>
      <c r="CD20" s="440"/>
      <c r="CE20" s="440"/>
      <c r="CF20" s="440"/>
      <c r="CG20" s="440"/>
      <c r="CH20" s="440"/>
      <c r="CI20" s="440"/>
      <c r="CJ20" s="111">
        <f t="shared" si="487"/>
        <v>0</v>
      </c>
      <c r="CK20" s="440"/>
      <c r="CL20" s="440"/>
      <c r="CN20" s="440"/>
      <c r="CO20" s="440"/>
      <c r="CP20" s="440"/>
      <c r="CQ20" s="440"/>
      <c r="CR20" s="110">
        <f t="shared" si="488"/>
        <v>0</v>
      </c>
      <c r="CS20" s="440"/>
      <c r="CT20" s="440"/>
      <c r="CU20" s="440"/>
      <c r="CV20" s="440"/>
      <c r="CW20" s="440"/>
      <c r="CX20" s="440"/>
      <c r="CY20" s="111">
        <f t="shared" si="489"/>
        <v>0</v>
      </c>
      <c r="CZ20" s="440"/>
      <c r="DA20" s="440"/>
      <c r="DC20" s="440"/>
      <c r="DD20" s="440"/>
      <c r="DE20" s="440"/>
      <c r="DF20" s="440"/>
      <c r="DG20" s="110">
        <f t="shared" si="490"/>
        <v>0</v>
      </c>
      <c r="DH20" s="440"/>
      <c r="DI20" s="440"/>
      <c r="DJ20" s="440"/>
      <c r="DK20" s="440"/>
      <c r="DL20" s="440"/>
      <c r="DM20" s="440"/>
      <c r="DN20" s="111">
        <f t="shared" si="491"/>
        <v>0</v>
      </c>
      <c r="DO20" s="440"/>
      <c r="DP20" s="440"/>
      <c r="DR20" s="440"/>
      <c r="DS20" s="440"/>
      <c r="DT20" s="440"/>
      <c r="DU20" s="440"/>
      <c r="DV20" s="110">
        <f t="shared" si="492"/>
        <v>0</v>
      </c>
      <c r="DW20" s="440"/>
      <c r="DX20" s="440"/>
      <c r="DY20" s="440"/>
      <c r="DZ20" s="440"/>
      <c r="EA20" s="440"/>
      <c r="EB20" s="440"/>
      <c r="EC20" s="111">
        <f t="shared" si="493"/>
        <v>0</v>
      </c>
      <c r="ED20" s="440"/>
      <c r="EE20" s="440"/>
      <c r="EG20" s="440"/>
      <c r="EH20" s="440"/>
      <c r="EI20" s="440"/>
      <c r="EJ20" s="440"/>
      <c r="EK20" s="110">
        <f t="shared" si="494"/>
        <v>0</v>
      </c>
      <c r="EL20" s="440"/>
      <c r="EM20" s="440"/>
      <c r="EN20" s="440"/>
      <c r="EO20" s="440"/>
      <c r="EP20" s="440"/>
      <c r="EQ20" s="440"/>
      <c r="ER20" s="111">
        <f t="shared" si="495"/>
        <v>0</v>
      </c>
      <c r="ES20" s="440"/>
      <c r="ET20" s="440"/>
      <c r="EV20" s="440"/>
      <c r="EW20" s="440"/>
      <c r="EX20" s="440"/>
      <c r="EY20" s="440"/>
      <c r="EZ20" s="110">
        <f t="shared" si="496"/>
        <v>0</v>
      </c>
      <c r="FA20" s="440"/>
      <c r="FB20" s="440"/>
      <c r="FC20" s="440"/>
      <c r="FD20" s="440"/>
      <c r="FE20" s="440"/>
      <c r="FF20" s="440"/>
      <c r="FG20" s="111">
        <f t="shared" si="497"/>
        <v>0</v>
      </c>
      <c r="FH20" s="440"/>
      <c r="FI20" s="440"/>
      <c r="FK20" s="440"/>
      <c r="FL20" s="440"/>
      <c r="FM20" s="440"/>
      <c r="FN20" s="440"/>
      <c r="FO20" s="110">
        <f t="shared" si="498"/>
        <v>0</v>
      </c>
      <c r="FP20" s="440"/>
      <c r="FQ20" s="440"/>
      <c r="FR20" s="440"/>
      <c r="FS20" s="440"/>
      <c r="FT20" s="440"/>
      <c r="FU20" s="440"/>
      <c r="FV20" s="111">
        <f t="shared" si="499"/>
        <v>0</v>
      </c>
      <c r="FW20" s="440"/>
      <c r="FX20" s="440"/>
      <c r="FZ20" s="440"/>
      <c r="GA20" s="440"/>
      <c r="GB20" s="440"/>
      <c r="GC20" s="440"/>
      <c r="GD20" s="110">
        <f t="shared" si="500"/>
        <v>0</v>
      </c>
      <c r="GE20" s="440"/>
      <c r="GF20" s="440"/>
      <c r="GG20" s="440"/>
      <c r="GH20" s="440"/>
      <c r="GI20" s="440"/>
      <c r="GJ20" s="440"/>
      <c r="GK20" s="111">
        <f t="shared" si="501"/>
        <v>0</v>
      </c>
      <c r="GL20" s="440"/>
      <c r="GM20" s="440"/>
      <c r="GO20" s="440"/>
      <c r="GP20" s="440"/>
      <c r="GQ20" s="440"/>
      <c r="GR20" s="440"/>
      <c r="GS20" s="110">
        <f t="shared" si="502"/>
        <v>0</v>
      </c>
      <c r="GT20" s="440"/>
      <c r="GU20" s="440"/>
      <c r="GV20" s="440"/>
      <c r="GW20" s="440"/>
      <c r="GX20" s="440"/>
      <c r="GY20" s="440"/>
      <c r="GZ20" s="111">
        <f t="shared" si="503"/>
        <v>0</v>
      </c>
      <c r="HA20" s="440"/>
      <c r="HB20" s="440"/>
      <c r="HD20" s="440"/>
      <c r="HE20" s="440"/>
      <c r="HF20" s="440"/>
      <c r="HG20" s="440"/>
      <c r="HH20" s="110">
        <f t="shared" si="504"/>
        <v>0</v>
      </c>
      <c r="HI20" s="440"/>
      <c r="HJ20" s="440"/>
      <c r="HK20" s="440"/>
      <c r="HL20" s="440"/>
      <c r="HM20" s="440"/>
      <c r="HN20" s="440"/>
      <c r="HO20" s="111">
        <f t="shared" si="505"/>
        <v>0</v>
      </c>
      <c r="HP20" s="440"/>
      <c r="HQ20" s="440"/>
      <c r="HS20" s="440"/>
      <c r="HT20" s="440"/>
      <c r="HU20" s="440"/>
      <c r="HV20" s="440"/>
      <c r="HW20" s="110">
        <f t="shared" si="506"/>
        <v>0</v>
      </c>
      <c r="HX20" s="440"/>
      <c r="HY20" s="440"/>
      <c r="HZ20" s="440"/>
      <c r="IA20" s="440"/>
      <c r="IB20" s="440"/>
      <c r="IC20" s="440"/>
      <c r="ID20" s="111">
        <f t="shared" si="507"/>
        <v>0</v>
      </c>
      <c r="IE20" s="440"/>
      <c r="IF20" s="440"/>
      <c r="IH20" s="440"/>
      <c r="II20" s="440"/>
      <c r="IJ20" s="440"/>
      <c r="IK20" s="440"/>
      <c r="IL20" s="110">
        <f t="shared" si="508"/>
        <v>0</v>
      </c>
      <c r="IM20" s="440"/>
      <c r="IN20" s="440"/>
      <c r="IO20" s="440"/>
      <c r="IP20" s="440"/>
      <c r="IQ20" s="440"/>
      <c r="IR20" s="440"/>
      <c r="IS20" s="111">
        <f t="shared" si="509"/>
        <v>0</v>
      </c>
      <c r="IT20" s="440"/>
      <c r="IU20" s="440"/>
      <c r="IW20" s="440"/>
      <c r="IX20" s="440"/>
      <c r="IY20" s="440"/>
      <c r="IZ20" s="440"/>
      <c r="JA20" s="110">
        <f t="shared" si="510"/>
        <v>0</v>
      </c>
      <c r="JB20" s="440"/>
      <c r="JC20" s="440"/>
      <c r="JD20" s="440"/>
      <c r="JE20" s="440"/>
      <c r="JF20" s="440"/>
      <c r="JG20" s="440"/>
      <c r="JH20" s="111">
        <f t="shared" si="511"/>
        <v>0</v>
      </c>
      <c r="JI20" s="440"/>
      <c r="JJ20" s="440"/>
      <c r="JL20" s="440"/>
      <c r="JM20" s="440"/>
      <c r="JN20" s="440"/>
      <c r="JO20" s="440"/>
      <c r="JP20" s="110">
        <f t="shared" si="512"/>
        <v>0</v>
      </c>
      <c r="JQ20" s="440"/>
      <c r="JR20" s="440"/>
      <c r="JS20" s="440"/>
      <c r="JT20" s="440"/>
      <c r="JU20" s="440"/>
      <c r="JV20" s="440"/>
      <c r="JW20" s="111">
        <f t="shared" si="513"/>
        <v>0</v>
      </c>
      <c r="JX20" s="440"/>
      <c r="JY20" s="440"/>
      <c r="KA20" s="440"/>
      <c r="KB20" s="440"/>
      <c r="KC20" s="440"/>
      <c r="KD20" s="440"/>
      <c r="KE20" s="110">
        <f t="shared" si="514"/>
        <v>0</v>
      </c>
      <c r="KF20" s="440"/>
      <c r="KG20" s="440"/>
      <c r="KH20" s="440"/>
      <c r="KI20" s="440"/>
      <c r="KJ20" s="440"/>
      <c r="KK20" s="440"/>
      <c r="KL20" s="111">
        <f t="shared" si="515"/>
        <v>0</v>
      </c>
      <c r="KM20" s="440"/>
      <c r="KN20" s="440"/>
      <c r="KP20" s="440"/>
      <c r="KQ20" s="440"/>
      <c r="KR20" s="440"/>
      <c r="KS20" s="440"/>
      <c r="KT20" s="110">
        <f t="shared" si="516"/>
        <v>0</v>
      </c>
      <c r="KU20" s="440"/>
      <c r="KV20" s="440"/>
      <c r="KW20" s="440"/>
      <c r="KX20" s="440"/>
      <c r="KY20" s="440"/>
      <c r="KZ20" s="440"/>
      <c r="LA20" s="111">
        <f t="shared" si="517"/>
        <v>0</v>
      </c>
      <c r="LB20" s="440"/>
      <c r="LC20" s="440"/>
      <c r="LE20" s="440"/>
      <c r="LF20" s="440"/>
      <c r="LG20" s="440"/>
      <c r="LH20" s="440"/>
      <c r="LI20" s="110">
        <f t="shared" si="518"/>
        <v>0</v>
      </c>
      <c r="LJ20" s="440"/>
      <c r="LK20" s="440"/>
      <c r="LL20" s="440"/>
      <c r="LM20" s="440"/>
      <c r="LN20" s="440"/>
      <c r="LO20" s="440"/>
      <c r="LP20" s="111">
        <f t="shared" si="519"/>
        <v>0</v>
      </c>
      <c r="LQ20" s="440"/>
      <c r="LR20" s="440"/>
      <c r="LT20" s="440"/>
      <c r="LU20" s="440"/>
      <c r="LV20" s="440"/>
      <c r="LW20" s="440"/>
      <c r="LX20" s="110">
        <f t="shared" si="520"/>
        <v>0</v>
      </c>
      <c r="LY20" s="440"/>
      <c r="LZ20" s="440"/>
      <c r="MA20" s="440"/>
      <c r="MB20" s="440"/>
      <c r="MC20" s="440"/>
      <c r="MD20" s="440"/>
      <c r="ME20" s="111">
        <f t="shared" si="521"/>
        <v>0</v>
      </c>
      <c r="MF20" s="440"/>
      <c r="MG20" s="440"/>
      <c r="MI20" s="440"/>
      <c r="MJ20" s="440"/>
      <c r="MK20" s="440"/>
      <c r="ML20" s="440"/>
      <c r="MM20" s="110">
        <f t="shared" si="522"/>
        <v>0</v>
      </c>
      <c r="MN20" s="440"/>
      <c r="MO20" s="440"/>
      <c r="MP20" s="440"/>
      <c r="MQ20" s="440"/>
      <c r="MR20" s="440"/>
      <c r="MS20" s="440"/>
      <c r="MT20" s="111">
        <f t="shared" si="523"/>
        <v>0</v>
      </c>
      <c r="MU20" s="440"/>
      <c r="MV20" s="440"/>
      <c r="MX20" s="440"/>
      <c r="MY20" s="440"/>
      <c r="MZ20" s="440"/>
      <c r="NA20" s="440"/>
      <c r="NB20" s="110">
        <f t="shared" si="524"/>
        <v>0</v>
      </c>
      <c r="NC20" s="440"/>
      <c r="ND20" s="440"/>
      <c r="NE20" s="440"/>
      <c r="NF20" s="440"/>
      <c r="NG20" s="440"/>
      <c r="NH20" s="440"/>
      <c r="NI20" s="111">
        <f t="shared" si="525"/>
        <v>0</v>
      </c>
      <c r="NJ20" s="440"/>
      <c r="NK20" s="440"/>
      <c r="NM20" s="440"/>
      <c r="NN20" s="440"/>
      <c r="NO20" s="440"/>
      <c r="NP20" s="440"/>
      <c r="NQ20" s="110">
        <f t="shared" si="526"/>
        <v>0</v>
      </c>
      <c r="NR20" s="440"/>
      <c r="NS20" s="440"/>
      <c r="NT20" s="440"/>
      <c r="NU20" s="440"/>
      <c r="NV20" s="440"/>
      <c r="NW20" s="440"/>
      <c r="NX20" s="111">
        <f t="shared" si="527"/>
        <v>0</v>
      </c>
      <c r="NY20" s="440"/>
      <c r="NZ20" s="440"/>
      <c r="OB20" s="440"/>
      <c r="OC20" s="440"/>
      <c r="OD20" s="440"/>
      <c r="OE20" s="440"/>
      <c r="OF20" s="110">
        <f t="shared" si="528"/>
        <v>0</v>
      </c>
      <c r="OG20" s="440"/>
      <c r="OH20" s="440"/>
      <c r="OI20" s="440"/>
      <c r="OJ20" s="440"/>
      <c r="OK20" s="440"/>
      <c r="OL20" s="440"/>
      <c r="OM20" s="111">
        <f t="shared" si="529"/>
        <v>0</v>
      </c>
      <c r="ON20" s="440"/>
      <c r="OO20" s="440"/>
      <c r="OQ20" s="440"/>
      <c r="OR20" s="440"/>
      <c r="OS20" s="440"/>
      <c r="OT20" s="440"/>
      <c r="OU20" s="110">
        <f t="shared" si="530"/>
        <v>0</v>
      </c>
      <c r="OV20" s="440"/>
      <c r="OW20" s="440"/>
      <c r="OX20" s="440"/>
      <c r="OY20" s="440"/>
      <c r="OZ20" s="440"/>
      <c r="PA20" s="440"/>
      <c r="PB20" s="111">
        <f t="shared" si="531"/>
        <v>0</v>
      </c>
      <c r="PC20" s="440"/>
      <c r="PD20" s="440"/>
      <c r="PF20" s="440"/>
      <c r="PG20" s="440"/>
      <c r="PH20" s="440"/>
      <c r="PI20" s="440"/>
      <c r="PJ20" s="110">
        <f t="shared" si="532"/>
        <v>0</v>
      </c>
      <c r="PK20" s="440"/>
      <c r="PL20" s="440"/>
      <c r="PM20" s="440"/>
      <c r="PN20" s="440"/>
      <c r="PO20" s="440"/>
      <c r="PP20" s="440"/>
      <c r="PQ20" s="111">
        <f t="shared" si="533"/>
        <v>0</v>
      </c>
      <c r="PR20" s="440"/>
      <c r="PS20" s="440"/>
      <c r="PU20" s="440"/>
      <c r="PV20" s="440"/>
      <c r="PW20" s="440"/>
      <c r="PX20" s="440"/>
      <c r="PY20" s="110">
        <f t="shared" si="534"/>
        <v>0</v>
      </c>
      <c r="PZ20" s="440"/>
      <c r="QA20" s="440"/>
      <c r="QB20" s="440"/>
      <c r="QC20" s="440"/>
      <c r="QD20" s="440"/>
      <c r="QE20" s="440"/>
      <c r="QF20" s="111">
        <f t="shared" si="535"/>
        <v>0</v>
      </c>
      <c r="QG20" s="440"/>
      <c r="QH20" s="440"/>
      <c r="QJ20" s="440"/>
      <c r="QK20" s="440"/>
      <c r="QL20" s="440"/>
      <c r="QM20" s="440"/>
      <c r="QN20" s="110">
        <f t="shared" si="536"/>
        <v>0</v>
      </c>
      <c r="QO20" s="440"/>
      <c r="QP20" s="440"/>
      <c r="QQ20" s="440"/>
      <c r="QR20" s="440"/>
      <c r="QS20" s="440"/>
      <c r="QT20" s="440"/>
      <c r="QU20" s="111">
        <f t="shared" si="537"/>
        <v>0</v>
      </c>
      <c r="QV20" s="440"/>
      <c r="QW20" s="440"/>
      <c r="QY20" s="440"/>
      <c r="QZ20" s="440"/>
      <c r="RA20" s="440"/>
      <c r="RB20" s="440"/>
      <c r="RC20" s="110">
        <f t="shared" si="538"/>
        <v>0</v>
      </c>
      <c r="RD20" s="440"/>
      <c r="RE20" s="440"/>
      <c r="RF20" s="440"/>
      <c r="RG20" s="440"/>
      <c r="RH20" s="440"/>
      <c r="RI20" s="440"/>
      <c r="RJ20" s="111">
        <f t="shared" si="539"/>
        <v>0</v>
      </c>
      <c r="RK20" s="440"/>
      <c r="RL20" s="440"/>
      <c r="RN20" s="440"/>
      <c r="RO20" s="440"/>
      <c r="RP20" s="440"/>
      <c r="RQ20" s="440"/>
      <c r="RR20" s="110">
        <f t="shared" si="540"/>
        <v>0</v>
      </c>
      <c r="RS20" s="440"/>
      <c r="RT20" s="440"/>
      <c r="RU20" s="440"/>
      <c r="RV20" s="440"/>
      <c r="RW20" s="440"/>
      <c r="RX20" s="440"/>
      <c r="RY20" s="111">
        <f t="shared" si="541"/>
        <v>0</v>
      </c>
      <c r="RZ20" s="440"/>
      <c r="SA20" s="440"/>
      <c r="SC20" s="440"/>
      <c r="SD20" s="440"/>
      <c r="SE20" s="440"/>
      <c r="SF20" s="440"/>
      <c r="SG20" s="110">
        <f t="shared" si="542"/>
        <v>0</v>
      </c>
      <c r="SH20" s="440"/>
      <c r="SI20" s="440"/>
      <c r="SJ20" s="440"/>
      <c r="SK20" s="440"/>
      <c r="SL20" s="440"/>
      <c r="SM20" s="440"/>
      <c r="SN20" s="111">
        <f t="shared" si="543"/>
        <v>0</v>
      </c>
      <c r="SO20" s="440"/>
      <c r="SP20" s="440"/>
      <c r="SR20" s="440"/>
      <c r="SS20" s="440"/>
      <c r="ST20" s="440"/>
      <c r="SU20" s="440"/>
      <c r="SV20" s="110">
        <f t="shared" si="544"/>
        <v>0</v>
      </c>
      <c r="SW20" s="440"/>
      <c r="SX20" s="440"/>
      <c r="SY20" s="440"/>
      <c r="SZ20" s="440"/>
      <c r="TA20" s="440"/>
      <c r="TB20" s="440"/>
      <c r="TC20" s="111">
        <f t="shared" si="545"/>
        <v>0</v>
      </c>
      <c r="TD20" s="440"/>
      <c r="TE20" s="440"/>
      <c r="TG20" s="440"/>
      <c r="TH20" s="440"/>
      <c r="TI20" s="440"/>
      <c r="TJ20" s="440"/>
      <c r="TK20" s="110">
        <f t="shared" si="546"/>
        <v>0</v>
      </c>
      <c r="TL20" s="440"/>
      <c r="TM20" s="440"/>
      <c r="TN20" s="440"/>
      <c r="TO20" s="440"/>
      <c r="TP20" s="440"/>
      <c r="TQ20" s="440"/>
      <c r="TR20" s="111">
        <f t="shared" si="547"/>
        <v>0</v>
      </c>
      <c r="TS20" s="440"/>
      <c r="TT20" s="440"/>
      <c r="TV20" s="440"/>
      <c r="TW20" s="440"/>
      <c r="TX20" s="440"/>
      <c r="TY20" s="440"/>
      <c r="TZ20" s="110">
        <f t="shared" si="548"/>
        <v>0</v>
      </c>
      <c r="UA20" s="440"/>
      <c r="UB20" s="440"/>
      <c r="UC20" s="440"/>
      <c r="UD20" s="440"/>
      <c r="UE20" s="440"/>
      <c r="UF20" s="440"/>
      <c r="UG20" s="111">
        <f t="shared" si="549"/>
        <v>0</v>
      </c>
      <c r="UH20" s="440"/>
      <c r="UI20" s="440"/>
      <c r="UK20" s="440"/>
      <c r="UL20" s="440"/>
      <c r="UM20" s="440"/>
      <c r="UN20" s="440"/>
      <c r="UO20" s="110">
        <f t="shared" si="550"/>
        <v>0</v>
      </c>
      <c r="UP20" s="440"/>
      <c r="UQ20" s="440"/>
      <c r="UR20" s="440"/>
      <c r="US20" s="440"/>
      <c r="UT20" s="440"/>
      <c r="UU20" s="440"/>
      <c r="UV20" s="111">
        <f t="shared" si="551"/>
        <v>0</v>
      </c>
      <c r="UW20" s="440"/>
      <c r="UX20" s="440"/>
      <c r="UZ20" s="440"/>
      <c r="VA20" s="440"/>
      <c r="VB20" s="440"/>
      <c r="VC20" s="440"/>
      <c r="VD20" s="110">
        <f t="shared" si="552"/>
        <v>0</v>
      </c>
      <c r="VE20" s="440"/>
      <c r="VF20" s="440"/>
      <c r="VG20" s="440"/>
      <c r="VH20" s="440"/>
      <c r="VI20" s="440"/>
      <c r="VJ20" s="440"/>
      <c r="VK20" s="111">
        <f t="shared" si="553"/>
        <v>0</v>
      </c>
      <c r="VL20" s="440"/>
      <c r="VM20" s="440"/>
      <c r="VO20" s="440"/>
      <c r="VP20" s="440"/>
      <c r="VQ20" s="440"/>
      <c r="VR20" s="440"/>
      <c r="VS20" s="110">
        <f t="shared" si="554"/>
        <v>0</v>
      </c>
      <c r="VT20" s="440"/>
      <c r="VU20" s="440"/>
      <c r="VV20" s="440"/>
      <c r="VW20" s="440"/>
      <c r="VX20" s="440"/>
      <c r="VY20" s="440"/>
      <c r="VZ20" s="111">
        <f t="shared" si="555"/>
        <v>0</v>
      </c>
      <c r="WA20" s="440"/>
      <c r="WB20" s="440"/>
      <c r="WD20" s="440"/>
      <c r="WE20" s="440"/>
      <c r="WF20" s="440"/>
      <c r="WG20" s="440"/>
      <c r="WH20" s="110">
        <f t="shared" si="556"/>
        <v>0</v>
      </c>
      <c r="WI20" s="440"/>
      <c r="WJ20" s="440"/>
      <c r="WK20" s="440"/>
      <c r="WL20" s="440"/>
      <c r="WM20" s="440"/>
      <c r="WN20" s="440"/>
      <c r="WO20" s="111">
        <f t="shared" si="557"/>
        <v>0</v>
      </c>
      <c r="WP20" s="440"/>
      <c r="WQ20" s="440"/>
      <c r="WS20" s="440"/>
      <c r="WT20" s="440"/>
      <c r="WU20" s="440"/>
      <c r="WV20" s="440"/>
      <c r="WW20" s="110">
        <f t="shared" si="558"/>
        <v>0</v>
      </c>
      <c r="WX20" s="440"/>
      <c r="WY20" s="440"/>
      <c r="WZ20" s="440"/>
      <c r="XA20" s="440"/>
      <c r="XB20" s="440"/>
      <c r="XC20" s="440"/>
      <c r="XD20" s="111">
        <f t="shared" si="559"/>
        <v>0</v>
      </c>
      <c r="XE20" s="440"/>
      <c r="XF20" s="440"/>
      <c r="XH20" s="440"/>
      <c r="XI20" s="440"/>
      <c r="XJ20" s="440"/>
      <c r="XK20" s="440"/>
      <c r="XL20" s="110">
        <f t="shared" si="560"/>
        <v>0</v>
      </c>
      <c r="XM20" s="440"/>
      <c r="XN20" s="440"/>
      <c r="XO20" s="440"/>
      <c r="XP20" s="440"/>
      <c r="XQ20" s="440"/>
      <c r="XR20" s="440"/>
      <c r="XS20" s="111">
        <f t="shared" si="561"/>
        <v>0</v>
      </c>
      <c r="XT20" s="440"/>
      <c r="XU20" s="440"/>
      <c r="XW20" s="440"/>
      <c r="XX20" s="440"/>
      <c r="XY20" s="440"/>
      <c r="XZ20" s="440"/>
      <c r="YA20" s="110">
        <f t="shared" si="562"/>
        <v>0</v>
      </c>
      <c r="YB20" s="440"/>
      <c r="YC20" s="440"/>
      <c r="YD20" s="440"/>
      <c r="YE20" s="440"/>
      <c r="YF20" s="440"/>
      <c r="YG20" s="440"/>
      <c r="YH20" s="111">
        <f t="shared" si="563"/>
        <v>0</v>
      </c>
      <c r="YI20" s="440"/>
      <c r="YJ20" s="440"/>
      <c r="YL20" s="440"/>
      <c r="YM20" s="440"/>
      <c r="YN20" s="440"/>
      <c r="YO20" s="440"/>
      <c r="YP20" s="110">
        <f t="shared" si="564"/>
        <v>0</v>
      </c>
      <c r="YQ20" s="440"/>
      <c r="YR20" s="440"/>
      <c r="YS20" s="440"/>
      <c r="YT20" s="440"/>
      <c r="YU20" s="440"/>
      <c r="YV20" s="440"/>
      <c r="YW20" s="111">
        <f t="shared" si="565"/>
        <v>0</v>
      </c>
      <c r="YX20" s="440"/>
      <c r="YY20" s="440"/>
      <c r="ZA20" s="440"/>
      <c r="ZB20" s="440"/>
      <c r="ZC20" s="440"/>
      <c r="ZD20" s="440"/>
      <c r="ZE20" s="110">
        <f t="shared" si="566"/>
        <v>0</v>
      </c>
      <c r="ZF20" s="440"/>
      <c r="ZG20" s="440"/>
      <c r="ZH20" s="440"/>
      <c r="ZI20" s="440"/>
      <c r="ZJ20" s="440"/>
      <c r="ZK20" s="440"/>
      <c r="ZL20" s="111">
        <f t="shared" si="567"/>
        <v>0</v>
      </c>
      <c r="ZM20" s="440"/>
      <c r="ZN20" s="440"/>
      <c r="ZP20" s="440"/>
      <c r="ZQ20" s="440"/>
      <c r="ZR20" s="440"/>
      <c r="ZS20" s="440"/>
      <c r="ZT20" s="110">
        <f t="shared" si="568"/>
        <v>0</v>
      </c>
      <c r="ZU20" s="440"/>
      <c r="ZV20" s="440"/>
      <c r="ZW20" s="440"/>
      <c r="ZX20" s="440"/>
      <c r="ZY20" s="440"/>
      <c r="ZZ20" s="440"/>
      <c r="AAA20" s="111">
        <f t="shared" si="569"/>
        <v>0</v>
      </c>
      <c r="AAB20" s="440"/>
      <c r="AAC20" s="440"/>
      <c r="AAE20" s="440"/>
      <c r="AAF20" s="440"/>
      <c r="AAG20" s="440"/>
      <c r="AAH20" s="440"/>
      <c r="AAI20" s="110">
        <f t="shared" si="570"/>
        <v>0</v>
      </c>
      <c r="AAJ20" s="440"/>
      <c r="AAK20" s="440"/>
      <c r="AAL20" s="440"/>
      <c r="AAM20" s="440"/>
      <c r="AAN20" s="440"/>
      <c r="AAO20" s="440"/>
      <c r="AAP20" s="111">
        <f t="shared" si="571"/>
        <v>0</v>
      </c>
      <c r="AAQ20" s="440"/>
      <c r="AAR20" s="440"/>
      <c r="AAT20" s="440"/>
      <c r="AAU20" s="440"/>
      <c r="AAV20" s="440"/>
      <c r="AAW20" s="440"/>
      <c r="AAX20" s="110">
        <f t="shared" si="572"/>
        <v>0</v>
      </c>
      <c r="AAY20" s="440"/>
      <c r="AAZ20" s="440"/>
      <c r="ABA20" s="440"/>
      <c r="ABB20" s="440"/>
      <c r="ABC20" s="440"/>
      <c r="ABD20" s="440"/>
      <c r="ABE20" s="111">
        <f t="shared" si="573"/>
        <v>0</v>
      </c>
      <c r="ABF20" s="440"/>
      <c r="ABG20" s="440"/>
      <c r="ABI20" s="440"/>
      <c r="ABJ20" s="440"/>
      <c r="ABK20" s="440"/>
      <c r="ABL20" s="440"/>
      <c r="ABM20" s="110">
        <f t="shared" si="574"/>
        <v>0</v>
      </c>
      <c r="ABN20" s="440"/>
      <c r="ABO20" s="440"/>
      <c r="ABP20" s="440"/>
      <c r="ABQ20" s="440"/>
      <c r="ABR20" s="440"/>
      <c r="ABS20" s="440"/>
      <c r="ABT20" s="111">
        <f t="shared" si="575"/>
        <v>0</v>
      </c>
      <c r="ABU20" s="440"/>
      <c r="ABV20" s="440"/>
      <c r="ABX20" s="440"/>
      <c r="ABY20" s="440"/>
      <c r="ABZ20" s="440"/>
      <c r="ACA20" s="440"/>
      <c r="ACB20" s="110">
        <f t="shared" si="576"/>
        <v>0</v>
      </c>
      <c r="ACC20" s="440"/>
      <c r="ACD20" s="440"/>
      <c r="ACE20" s="440"/>
      <c r="ACF20" s="440"/>
      <c r="ACG20" s="440"/>
      <c r="ACH20" s="440"/>
      <c r="ACI20" s="111">
        <f t="shared" si="577"/>
        <v>0</v>
      </c>
      <c r="ACJ20" s="440"/>
      <c r="ACK20" s="440"/>
      <c r="ACM20" s="440"/>
      <c r="ACN20" s="440"/>
      <c r="ACO20" s="440"/>
      <c r="ACP20" s="440"/>
      <c r="ACQ20" s="110">
        <f t="shared" si="578"/>
        <v>0</v>
      </c>
      <c r="ACR20" s="440"/>
      <c r="ACS20" s="440"/>
      <c r="ACT20" s="440"/>
      <c r="ACU20" s="440"/>
      <c r="ACV20" s="440"/>
      <c r="ACW20" s="440"/>
      <c r="ACX20" s="111">
        <f t="shared" si="579"/>
        <v>0</v>
      </c>
      <c r="ACY20" s="440"/>
      <c r="ACZ20" s="440"/>
      <c r="ADB20" s="440"/>
      <c r="ADC20" s="440"/>
      <c r="ADD20" s="440"/>
      <c r="ADE20" s="440"/>
      <c r="ADF20" s="110">
        <f t="shared" si="580"/>
        <v>0</v>
      </c>
      <c r="ADG20" s="440"/>
      <c r="ADH20" s="440"/>
      <c r="ADI20" s="440"/>
      <c r="ADJ20" s="440"/>
      <c r="ADK20" s="440"/>
      <c r="ADL20" s="440"/>
      <c r="ADM20" s="111">
        <f t="shared" si="581"/>
        <v>0</v>
      </c>
      <c r="ADN20" s="440"/>
      <c r="ADO20" s="440"/>
      <c r="ADQ20" s="440"/>
      <c r="ADR20" s="440"/>
      <c r="ADS20" s="440"/>
      <c r="ADT20" s="440"/>
      <c r="ADU20" s="110">
        <f t="shared" si="582"/>
        <v>0</v>
      </c>
      <c r="ADV20" s="440"/>
      <c r="ADW20" s="440"/>
      <c r="ADX20" s="440"/>
      <c r="ADY20" s="440"/>
      <c r="ADZ20" s="440"/>
      <c r="AEA20" s="440"/>
      <c r="AEB20" s="111">
        <f t="shared" si="583"/>
        <v>0</v>
      </c>
      <c r="AEC20" s="440"/>
      <c r="AED20" s="440"/>
      <c r="AEF20" s="440"/>
      <c r="AEG20" s="440"/>
      <c r="AEH20" s="440"/>
      <c r="AEI20" s="440"/>
      <c r="AEJ20" s="110">
        <f t="shared" si="584"/>
        <v>0</v>
      </c>
      <c r="AEK20" s="440"/>
      <c r="AEL20" s="440"/>
      <c r="AEM20" s="440"/>
      <c r="AEN20" s="440"/>
      <c r="AEO20" s="440"/>
      <c r="AEP20" s="440"/>
      <c r="AEQ20" s="111">
        <f t="shared" si="585"/>
        <v>0</v>
      </c>
      <c r="AER20" s="440"/>
      <c r="AES20" s="440"/>
      <c r="AEU20" s="440"/>
      <c r="AEV20" s="440"/>
      <c r="AEW20" s="440"/>
      <c r="AEX20" s="440"/>
      <c r="AEY20" s="110">
        <f t="shared" si="586"/>
        <v>0</v>
      </c>
      <c r="AEZ20" s="440"/>
      <c r="AFA20" s="440"/>
      <c r="AFB20" s="440"/>
      <c r="AFC20" s="440"/>
      <c r="AFD20" s="440"/>
      <c r="AFE20" s="440"/>
      <c r="AFF20" s="111">
        <f t="shared" si="587"/>
        <v>0</v>
      </c>
      <c r="AFG20" s="440"/>
      <c r="AFH20" s="440"/>
      <c r="AFJ20" s="440"/>
      <c r="AFK20" s="440"/>
      <c r="AFL20" s="440"/>
      <c r="AFM20" s="440"/>
      <c r="AFN20" s="110">
        <f t="shared" si="588"/>
        <v>0</v>
      </c>
      <c r="AFO20" s="440"/>
      <c r="AFP20" s="440"/>
      <c r="AFQ20" s="440"/>
      <c r="AFR20" s="440"/>
      <c r="AFS20" s="440"/>
      <c r="AFT20" s="440"/>
      <c r="AFU20" s="111">
        <f t="shared" si="589"/>
        <v>0</v>
      </c>
      <c r="AFV20" s="440"/>
      <c r="AFW20" s="440"/>
      <c r="AFY20" s="440"/>
      <c r="AFZ20" s="440"/>
      <c r="AGA20" s="440"/>
      <c r="AGB20" s="440"/>
      <c r="AGC20" s="110">
        <f t="shared" si="590"/>
        <v>0</v>
      </c>
      <c r="AGD20" s="440"/>
      <c r="AGE20" s="440"/>
      <c r="AGF20" s="440"/>
      <c r="AGG20" s="440"/>
      <c r="AGH20" s="440"/>
      <c r="AGI20" s="440"/>
      <c r="AGJ20" s="111">
        <f t="shared" si="591"/>
        <v>0</v>
      </c>
      <c r="AGK20" s="440"/>
      <c r="AGL20" s="440"/>
      <c r="AGN20" s="440"/>
      <c r="AGO20" s="440"/>
      <c r="AGP20" s="440"/>
      <c r="AGQ20" s="440"/>
      <c r="AGR20" s="110">
        <f t="shared" si="592"/>
        <v>0</v>
      </c>
      <c r="AGS20" s="440"/>
      <c r="AGT20" s="440"/>
      <c r="AGU20" s="440"/>
      <c r="AGV20" s="440"/>
      <c r="AGW20" s="440"/>
      <c r="AGX20" s="440"/>
      <c r="AGY20" s="111">
        <f t="shared" si="593"/>
        <v>0</v>
      </c>
      <c r="AGZ20" s="440"/>
      <c r="AHA20" s="440"/>
      <c r="AHC20" s="440"/>
      <c r="AHD20" s="440"/>
      <c r="AHE20" s="440"/>
      <c r="AHF20" s="440"/>
      <c r="AHG20" s="110">
        <f t="shared" si="594"/>
        <v>0</v>
      </c>
      <c r="AHH20" s="440"/>
      <c r="AHI20" s="440"/>
      <c r="AHJ20" s="440"/>
      <c r="AHK20" s="440"/>
      <c r="AHL20" s="440"/>
      <c r="AHM20" s="440"/>
      <c r="AHN20" s="111">
        <f t="shared" si="595"/>
        <v>0</v>
      </c>
      <c r="AHO20" s="440"/>
      <c r="AHP20" s="440"/>
      <c r="AHR20" s="440"/>
      <c r="AHS20" s="440"/>
      <c r="AHT20" s="440"/>
      <c r="AHU20" s="440"/>
      <c r="AHV20" s="110">
        <f t="shared" si="596"/>
        <v>0</v>
      </c>
      <c r="AHW20" s="440"/>
      <c r="AHX20" s="440"/>
      <c r="AHY20" s="440"/>
      <c r="AHZ20" s="440"/>
      <c r="AIA20" s="440"/>
      <c r="AIB20" s="440"/>
      <c r="AIC20" s="111">
        <f t="shared" si="597"/>
        <v>0</v>
      </c>
      <c r="AID20" s="440"/>
      <c r="AIE20" s="440"/>
    </row>
    <row r="21" spans="1:915" s="31" customFormat="1" x14ac:dyDescent="0.3">
      <c r="A21" s="33" t="s">
        <v>147</v>
      </c>
      <c r="B21" s="34" t="s">
        <v>148</v>
      </c>
      <c r="C21" s="439"/>
      <c r="D21" s="440"/>
      <c r="E21" s="440"/>
      <c r="F21" s="440"/>
      <c r="G21" s="110">
        <f t="shared" si="120"/>
        <v>0</v>
      </c>
      <c r="H21" s="440"/>
      <c r="I21" s="440"/>
      <c r="J21" s="440"/>
      <c r="K21" s="440"/>
      <c r="L21" s="440"/>
      <c r="M21" s="440"/>
      <c r="N21" s="111">
        <f t="shared" si="181"/>
        <v>0</v>
      </c>
      <c r="O21" s="440"/>
      <c r="P21" s="440"/>
      <c r="Q21" s="440"/>
      <c r="R21" s="440"/>
      <c r="S21" s="440"/>
      <c r="T21" s="440"/>
      <c r="U21" s="110">
        <f t="shared" si="121"/>
        <v>0</v>
      </c>
      <c r="V21" s="440"/>
      <c r="W21" s="440"/>
      <c r="X21" s="440"/>
      <c r="Y21" s="440"/>
      <c r="Z21" s="440"/>
      <c r="AA21" s="440"/>
      <c r="AB21" s="111">
        <f t="shared" si="182"/>
        <v>0</v>
      </c>
      <c r="AC21" s="440"/>
      <c r="AD21" s="440"/>
      <c r="AE21" s="190"/>
      <c r="AF21" s="440"/>
      <c r="AG21" s="440"/>
      <c r="AH21" s="440"/>
      <c r="AI21" s="440"/>
      <c r="AJ21" s="110">
        <f t="shared" si="480"/>
        <v>0</v>
      </c>
      <c r="AK21" s="440"/>
      <c r="AL21" s="440"/>
      <c r="AM21" s="440"/>
      <c r="AN21" s="440"/>
      <c r="AO21" s="440"/>
      <c r="AP21" s="440"/>
      <c r="AQ21" s="111">
        <f t="shared" si="481"/>
        <v>0</v>
      </c>
      <c r="AR21" s="440"/>
      <c r="AS21" s="440"/>
      <c r="AU21" s="440"/>
      <c r="AV21" s="440"/>
      <c r="AW21" s="440"/>
      <c r="AX21" s="440"/>
      <c r="AY21" s="110">
        <f t="shared" si="482"/>
        <v>0</v>
      </c>
      <c r="AZ21" s="440"/>
      <c r="BA21" s="440"/>
      <c r="BB21" s="440"/>
      <c r="BC21" s="440"/>
      <c r="BD21" s="440"/>
      <c r="BE21" s="440"/>
      <c r="BF21" s="111">
        <f t="shared" si="483"/>
        <v>0</v>
      </c>
      <c r="BG21" s="440"/>
      <c r="BH21" s="440"/>
      <c r="BJ21" s="440"/>
      <c r="BK21" s="440"/>
      <c r="BL21" s="440"/>
      <c r="BM21" s="440"/>
      <c r="BN21" s="110">
        <f t="shared" si="484"/>
        <v>0</v>
      </c>
      <c r="BO21" s="440"/>
      <c r="BP21" s="440"/>
      <c r="BQ21" s="440"/>
      <c r="BR21" s="440"/>
      <c r="BS21" s="440"/>
      <c r="BT21" s="440"/>
      <c r="BU21" s="111">
        <f t="shared" si="485"/>
        <v>0</v>
      </c>
      <c r="BV21" s="440"/>
      <c r="BW21" s="440"/>
      <c r="BY21" s="440"/>
      <c r="BZ21" s="440"/>
      <c r="CA21" s="440"/>
      <c r="CB21" s="440"/>
      <c r="CC21" s="110">
        <f t="shared" si="486"/>
        <v>0</v>
      </c>
      <c r="CD21" s="440"/>
      <c r="CE21" s="440"/>
      <c r="CF21" s="440"/>
      <c r="CG21" s="440"/>
      <c r="CH21" s="440"/>
      <c r="CI21" s="440"/>
      <c r="CJ21" s="111">
        <f t="shared" si="487"/>
        <v>0</v>
      </c>
      <c r="CK21" s="440"/>
      <c r="CL21" s="440"/>
      <c r="CN21" s="440"/>
      <c r="CO21" s="440"/>
      <c r="CP21" s="440"/>
      <c r="CQ21" s="440"/>
      <c r="CR21" s="110">
        <f t="shared" si="488"/>
        <v>0</v>
      </c>
      <c r="CS21" s="440"/>
      <c r="CT21" s="440"/>
      <c r="CU21" s="440"/>
      <c r="CV21" s="440"/>
      <c r="CW21" s="440"/>
      <c r="CX21" s="440"/>
      <c r="CY21" s="111">
        <f t="shared" si="489"/>
        <v>0</v>
      </c>
      <c r="CZ21" s="440"/>
      <c r="DA21" s="440"/>
      <c r="DC21" s="440"/>
      <c r="DD21" s="440"/>
      <c r="DE21" s="440"/>
      <c r="DF21" s="440"/>
      <c r="DG21" s="110">
        <f t="shared" si="490"/>
        <v>0</v>
      </c>
      <c r="DH21" s="440"/>
      <c r="DI21" s="440"/>
      <c r="DJ21" s="440"/>
      <c r="DK21" s="440"/>
      <c r="DL21" s="440"/>
      <c r="DM21" s="440"/>
      <c r="DN21" s="111">
        <f t="shared" si="491"/>
        <v>0</v>
      </c>
      <c r="DO21" s="440"/>
      <c r="DP21" s="440"/>
      <c r="DR21" s="440"/>
      <c r="DS21" s="440"/>
      <c r="DT21" s="440"/>
      <c r="DU21" s="440"/>
      <c r="DV21" s="110">
        <f t="shared" si="492"/>
        <v>0</v>
      </c>
      <c r="DW21" s="440"/>
      <c r="DX21" s="440"/>
      <c r="DY21" s="440"/>
      <c r="DZ21" s="440"/>
      <c r="EA21" s="440"/>
      <c r="EB21" s="440"/>
      <c r="EC21" s="111">
        <f t="shared" si="493"/>
        <v>0</v>
      </c>
      <c r="ED21" s="440"/>
      <c r="EE21" s="440"/>
      <c r="EG21" s="440"/>
      <c r="EH21" s="440"/>
      <c r="EI21" s="440"/>
      <c r="EJ21" s="440"/>
      <c r="EK21" s="110">
        <f t="shared" si="494"/>
        <v>0</v>
      </c>
      <c r="EL21" s="440"/>
      <c r="EM21" s="440"/>
      <c r="EN21" s="440"/>
      <c r="EO21" s="440"/>
      <c r="EP21" s="440"/>
      <c r="EQ21" s="440"/>
      <c r="ER21" s="111">
        <f t="shared" si="495"/>
        <v>0</v>
      </c>
      <c r="ES21" s="440"/>
      <c r="ET21" s="440"/>
      <c r="EV21" s="440"/>
      <c r="EW21" s="440"/>
      <c r="EX21" s="440"/>
      <c r="EY21" s="440"/>
      <c r="EZ21" s="110">
        <f t="shared" si="496"/>
        <v>0</v>
      </c>
      <c r="FA21" s="440"/>
      <c r="FB21" s="440"/>
      <c r="FC21" s="440"/>
      <c r="FD21" s="440"/>
      <c r="FE21" s="440"/>
      <c r="FF21" s="440"/>
      <c r="FG21" s="111">
        <f t="shared" si="497"/>
        <v>0</v>
      </c>
      <c r="FH21" s="440"/>
      <c r="FI21" s="440"/>
      <c r="FK21" s="440"/>
      <c r="FL21" s="440"/>
      <c r="FM21" s="440"/>
      <c r="FN21" s="440"/>
      <c r="FO21" s="110">
        <f t="shared" si="498"/>
        <v>0</v>
      </c>
      <c r="FP21" s="440"/>
      <c r="FQ21" s="440"/>
      <c r="FR21" s="440"/>
      <c r="FS21" s="440"/>
      <c r="FT21" s="440"/>
      <c r="FU21" s="440"/>
      <c r="FV21" s="111">
        <f t="shared" si="499"/>
        <v>0</v>
      </c>
      <c r="FW21" s="440"/>
      <c r="FX21" s="440"/>
      <c r="FZ21" s="440"/>
      <c r="GA21" s="440"/>
      <c r="GB21" s="440"/>
      <c r="GC21" s="440"/>
      <c r="GD21" s="110">
        <f t="shared" si="500"/>
        <v>0</v>
      </c>
      <c r="GE21" s="440"/>
      <c r="GF21" s="440"/>
      <c r="GG21" s="440"/>
      <c r="GH21" s="440"/>
      <c r="GI21" s="440"/>
      <c r="GJ21" s="440"/>
      <c r="GK21" s="111">
        <f t="shared" si="501"/>
        <v>0</v>
      </c>
      <c r="GL21" s="440"/>
      <c r="GM21" s="440"/>
      <c r="GO21" s="440"/>
      <c r="GP21" s="440"/>
      <c r="GQ21" s="440"/>
      <c r="GR21" s="440"/>
      <c r="GS21" s="110">
        <f t="shared" si="502"/>
        <v>0</v>
      </c>
      <c r="GT21" s="440"/>
      <c r="GU21" s="440"/>
      <c r="GV21" s="440"/>
      <c r="GW21" s="440"/>
      <c r="GX21" s="440"/>
      <c r="GY21" s="440"/>
      <c r="GZ21" s="111">
        <f t="shared" si="503"/>
        <v>0</v>
      </c>
      <c r="HA21" s="440"/>
      <c r="HB21" s="440"/>
      <c r="HD21" s="440"/>
      <c r="HE21" s="440"/>
      <c r="HF21" s="440"/>
      <c r="HG21" s="440"/>
      <c r="HH21" s="110">
        <f t="shared" si="504"/>
        <v>0</v>
      </c>
      <c r="HI21" s="440"/>
      <c r="HJ21" s="440"/>
      <c r="HK21" s="440"/>
      <c r="HL21" s="440"/>
      <c r="HM21" s="440"/>
      <c r="HN21" s="440"/>
      <c r="HO21" s="111">
        <f t="shared" si="505"/>
        <v>0</v>
      </c>
      <c r="HP21" s="440"/>
      <c r="HQ21" s="440"/>
      <c r="HS21" s="440"/>
      <c r="HT21" s="440"/>
      <c r="HU21" s="440"/>
      <c r="HV21" s="440"/>
      <c r="HW21" s="110">
        <f t="shared" si="506"/>
        <v>0</v>
      </c>
      <c r="HX21" s="440"/>
      <c r="HY21" s="440"/>
      <c r="HZ21" s="440"/>
      <c r="IA21" s="440"/>
      <c r="IB21" s="440"/>
      <c r="IC21" s="440"/>
      <c r="ID21" s="111">
        <f t="shared" si="507"/>
        <v>0</v>
      </c>
      <c r="IE21" s="440"/>
      <c r="IF21" s="440"/>
      <c r="IH21" s="440"/>
      <c r="II21" s="440"/>
      <c r="IJ21" s="440"/>
      <c r="IK21" s="440"/>
      <c r="IL21" s="110">
        <f t="shared" si="508"/>
        <v>0</v>
      </c>
      <c r="IM21" s="440"/>
      <c r="IN21" s="440"/>
      <c r="IO21" s="440"/>
      <c r="IP21" s="440"/>
      <c r="IQ21" s="440"/>
      <c r="IR21" s="440"/>
      <c r="IS21" s="111">
        <f t="shared" si="509"/>
        <v>0</v>
      </c>
      <c r="IT21" s="440"/>
      <c r="IU21" s="440"/>
      <c r="IW21" s="440"/>
      <c r="IX21" s="440"/>
      <c r="IY21" s="440"/>
      <c r="IZ21" s="440"/>
      <c r="JA21" s="110">
        <f t="shared" si="510"/>
        <v>0</v>
      </c>
      <c r="JB21" s="440"/>
      <c r="JC21" s="440"/>
      <c r="JD21" s="440"/>
      <c r="JE21" s="440"/>
      <c r="JF21" s="440"/>
      <c r="JG21" s="440"/>
      <c r="JH21" s="111">
        <f t="shared" si="511"/>
        <v>0</v>
      </c>
      <c r="JI21" s="440"/>
      <c r="JJ21" s="440"/>
      <c r="JL21" s="440"/>
      <c r="JM21" s="440"/>
      <c r="JN21" s="440"/>
      <c r="JO21" s="440"/>
      <c r="JP21" s="110">
        <f t="shared" si="512"/>
        <v>0</v>
      </c>
      <c r="JQ21" s="440"/>
      <c r="JR21" s="440"/>
      <c r="JS21" s="440"/>
      <c r="JT21" s="440"/>
      <c r="JU21" s="440"/>
      <c r="JV21" s="440"/>
      <c r="JW21" s="111">
        <f t="shared" si="513"/>
        <v>0</v>
      </c>
      <c r="JX21" s="440"/>
      <c r="JY21" s="440"/>
      <c r="KA21" s="440"/>
      <c r="KB21" s="440"/>
      <c r="KC21" s="440"/>
      <c r="KD21" s="440"/>
      <c r="KE21" s="110">
        <f t="shared" si="514"/>
        <v>0</v>
      </c>
      <c r="KF21" s="440"/>
      <c r="KG21" s="440"/>
      <c r="KH21" s="440"/>
      <c r="KI21" s="440"/>
      <c r="KJ21" s="440"/>
      <c r="KK21" s="440"/>
      <c r="KL21" s="111">
        <f t="shared" si="515"/>
        <v>0</v>
      </c>
      <c r="KM21" s="440"/>
      <c r="KN21" s="440"/>
      <c r="KP21" s="440"/>
      <c r="KQ21" s="440"/>
      <c r="KR21" s="440"/>
      <c r="KS21" s="440"/>
      <c r="KT21" s="110">
        <f t="shared" si="516"/>
        <v>0</v>
      </c>
      <c r="KU21" s="440"/>
      <c r="KV21" s="440"/>
      <c r="KW21" s="440"/>
      <c r="KX21" s="440"/>
      <c r="KY21" s="440"/>
      <c r="KZ21" s="440"/>
      <c r="LA21" s="111">
        <f t="shared" si="517"/>
        <v>0</v>
      </c>
      <c r="LB21" s="440"/>
      <c r="LC21" s="440"/>
      <c r="LE21" s="440"/>
      <c r="LF21" s="440"/>
      <c r="LG21" s="440"/>
      <c r="LH21" s="440"/>
      <c r="LI21" s="110">
        <f t="shared" si="518"/>
        <v>0</v>
      </c>
      <c r="LJ21" s="440"/>
      <c r="LK21" s="440"/>
      <c r="LL21" s="440"/>
      <c r="LM21" s="440"/>
      <c r="LN21" s="440"/>
      <c r="LO21" s="440"/>
      <c r="LP21" s="111">
        <f t="shared" si="519"/>
        <v>0</v>
      </c>
      <c r="LQ21" s="440"/>
      <c r="LR21" s="440"/>
      <c r="LT21" s="440"/>
      <c r="LU21" s="440"/>
      <c r="LV21" s="440"/>
      <c r="LW21" s="440"/>
      <c r="LX21" s="110">
        <f t="shared" si="520"/>
        <v>0</v>
      </c>
      <c r="LY21" s="440"/>
      <c r="LZ21" s="440"/>
      <c r="MA21" s="440"/>
      <c r="MB21" s="440"/>
      <c r="MC21" s="440"/>
      <c r="MD21" s="440"/>
      <c r="ME21" s="111">
        <f t="shared" si="521"/>
        <v>0</v>
      </c>
      <c r="MF21" s="440"/>
      <c r="MG21" s="440"/>
      <c r="MI21" s="440"/>
      <c r="MJ21" s="440"/>
      <c r="MK21" s="440"/>
      <c r="ML21" s="440"/>
      <c r="MM21" s="110">
        <f t="shared" si="522"/>
        <v>0</v>
      </c>
      <c r="MN21" s="440"/>
      <c r="MO21" s="440"/>
      <c r="MP21" s="440"/>
      <c r="MQ21" s="440"/>
      <c r="MR21" s="440"/>
      <c r="MS21" s="440"/>
      <c r="MT21" s="111">
        <f t="shared" si="523"/>
        <v>0</v>
      </c>
      <c r="MU21" s="440"/>
      <c r="MV21" s="440"/>
      <c r="MX21" s="440"/>
      <c r="MY21" s="440"/>
      <c r="MZ21" s="440"/>
      <c r="NA21" s="440"/>
      <c r="NB21" s="110">
        <f t="shared" si="524"/>
        <v>0</v>
      </c>
      <c r="NC21" s="440"/>
      <c r="ND21" s="440"/>
      <c r="NE21" s="440"/>
      <c r="NF21" s="440"/>
      <c r="NG21" s="440"/>
      <c r="NH21" s="440"/>
      <c r="NI21" s="111">
        <f t="shared" si="525"/>
        <v>0</v>
      </c>
      <c r="NJ21" s="440"/>
      <c r="NK21" s="440"/>
      <c r="NM21" s="440"/>
      <c r="NN21" s="440"/>
      <c r="NO21" s="440"/>
      <c r="NP21" s="440"/>
      <c r="NQ21" s="110">
        <f t="shared" si="526"/>
        <v>0</v>
      </c>
      <c r="NR21" s="440"/>
      <c r="NS21" s="440"/>
      <c r="NT21" s="440"/>
      <c r="NU21" s="440"/>
      <c r="NV21" s="440"/>
      <c r="NW21" s="440"/>
      <c r="NX21" s="111">
        <f t="shared" si="527"/>
        <v>0</v>
      </c>
      <c r="NY21" s="440"/>
      <c r="NZ21" s="440"/>
      <c r="OB21" s="440"/>
      <c r="OC21" s="440"/>
      <c r="OD21" s="440"/>
      <c r="OE21" s="440"/>
      <c r="OF21" s="110">
        <f t="shared" si="528"/>
        <v>0</v>
      </c>
      <c r="OG21" s="440"/>
      <c r="OH21" s="440"/>
      <c r="OI21" s="440"/>
      <c r="OJ21" s="440"/>
      <c r="OK21" s="440"/>
      <c r="OL21" s="440"/>
      <c r="OM21" s="111">
        <f t="shared" si="529"/>
        <v>0</v>
      </c>
      <c r="ON21" s="440"/>
      <c r="OO21" s="440"/>
      <c r="OQ21" s="440"/>
      <c r="OR21" s="440"/>
      <c r="OS21" s="440"/>
      <c r="OT21" s="440"/>
      <c r="OU21" s="110">
        <f t="shared" si="530"/>
        <v>0</v>
      </c>
      <c r="OV21" s="440"/>
      <c r="OW21" s="440"/>
      <c r="OX21" s="440"/>
      <c r="OY21" s="440"/>
      <c r="OZ21" s="440"/>
      <c r="PA21" s="440"/>
      <c r="PB21" s="111">
        <f t="shared" si="531"/>
        <v>0</v>
      </c>
      <c r="PC21" s="440"/>
      <c r="PD21" s="440"/>
      <c r="PF21" s="440"/>
      <c r="PG21" s="440"/>
      <c r="PH21" s="440"/>
      <c r="PI21" s="440"/>
      <c r="PJ21" s="110">
        <f t="shared" si="532"/>
        <v>0</v>
      </c>
      <c r="PK21" s="440"/>
      <c r="PL21" s="440"/>
      <c r="PM21" s="440"/>
      <c r="PN21" s="440"/>
      <c r="PO21" s="440"/>
      <c r="PP21" s="440"/>
      <c r="PQ21" s="111">
        <f t="shared" si="533"/>
        <v>0</v>
      </c>
      <c r="PR21" s="440"/>
      <c r="PS21" s="440"/>
      <c r="PU21" s="440"/>
      <c r="PV21" s="440"/>
      <c r="PW21" s="440"/>
      <c r="PX21" s="440"/>
      <c r="PY21" s="110">
        <f t="shared" si="534"/>
        <v>0</v>
      </c>
      <c r="PZ21" s="440"/>
      <c r="QA21" s="440"/>
      <c r="QB21" s="440"/>
      <c r="QC21" s="440"/>
      <c r="QD21" s="440"/>
      <c r="QE21" s="440"/>
      <c r="QF21" s="111">
        <f t="shared" si="535"/>
        <v>0</v>
      </c>
      <c r="QG21" s="440"/>
      <c r="QH21" s="440"/>
      <c r="QJ21" s="440"/>
      <c r="QK21" s="440"/>
      <c r="QL21" s="440"/>
      <c r="QM21" s="440"/>
      <c r="QN21" s="110">
        <f t="shared" si="536"/>
        <v>0</v>
      </c>
      <c r="QO21" s="440"/>
      <c r="QP21" s="440"/>
      <c r="QQ21" s="440"/>
      <c r="QR21" s="440"/>
      <c r="QS21" s="440"/>
      <c r="QT21" s="440"/>
      <c r="QU21" s="111">
        <f t="shared" si="537"/>
        <v>0</v>
      </c>
      <c r="QV21" s="440"/>
      <c r="QW21" s="440"/>
      <c r="QY21" s="440"/>
      <c r="QZ21" s="440"/>
      <c r="RA21" s="440"/>
      <c r="RB21" s="440"/>
      <c r="RC21" s="110">
        <f t="shared" si="538"/>
        <v>0</v>
      </c>
      <c r="RD21" s="440"/>
      <c r="RE21" s="440"/>
      <c r="RF21" s="440"/>
      <c r="RG21" s="440"/>
      <c r="RH21" s="440"/>
      <c r="RI21" s="440"/>
      <c r="RJ21" s="111">
        <f t="shared" si="539"/>
        <v>0</v>
      </c>
      <c r="RK21" s="440"/>
      <c r="RL21" s="440"/>
      <c r="RN21" s="440"/>
      <c r="RO21" s="440"/>
      <c r="RP21" s="440"/>
      <c r="RQ21" s="440"/>
      <c r="RR21" s="110">
        <f t="shared" si="540"/>
        <v>0</v>
      </c>
      <c r="RS21" s="440"/>
      <c r="RT21" s="440"/>
      <c r="RU21" s="440"/>
      <c r="RV21" s="440"/>
      <c r="RW21" s="440"/>
      <c r="RX21" s="440"/>
      <c r="RY21" s="111">
        <f t="shared" si="541"/>
        <v>0</v>
      </c>
      <c r="RZ21" s="440"/>
      <c r="SA21" s="440"/>
      <c r="SC21" s="440"/>
      <c r="SD21" s="440"/>
      <c r="SE21" s="440"/>
      <c r="SF21" s="440"/>
      <c r="SG21" s="110">
        <f t="shared" si="542"/>
        <v>0</v>
      </c>
      <c r="SH21" s="440"/>
      <c r="SI21" s="440"/>
      <c r="SJ21" s="440"/>
      <c r="SK21" s="440"/>
      <c r="SL21" s="440"/>
      <c r="SM21" s="440"/>
      <c r="SN21" s="111">
        <f t="shared" si="543"/>
        <v>0</v>
      </c>
      <c r="SO21" s="440"/>
      <c r="SP21" s="440"/>
      <c r="SR21" s="440"/>
      <c r="SS21" s="440"/>
      <c r="ST21" s="440"/>
      <c r="SU21" s="440"/>
      <c r="SV21" s="110">
        <f t="shared" si="544"/>
        <v>0</v>
      </c>
      <c r="SW21" s="440"/>
      <c r="SX21" s="440"/>
      <c r="SY21" s="440"/>
      <c r="SZ21" s="440"/>
      <c r="TA21" s="440"/>
      <c r="TB21" s="440"/>
      <c r="TC21" s="111">
        <f t="shared" si="545"/>
        <v>0</v>
      </c>
      <c r="TD21" s="440"/>
      <c r="TE21" s="440"/>
      <c r="TG21" s="440"/>
      <c r="TH21" s="440"/>
      <c r="TI21" s="440"/>
      <c r="TJ21" s="440"/>
      <c r="TK21" s="110">
        <f t="shared" si="546"/>
        <v>0</v>
      </c>
      <c r="TL21" s="440"/>
      <c r="TM21" s="440"/>
      <c r="TN21" s="440"/>
      <c r="TO21" s="440"/>
      <c r="TP21" s="440"/>
      <c r="TQ21" s="440"/>
      <c r="TR21" s="111">
        <f t="shared" si="547"/>
        <v>0</v>
      </c>
      <c r="TS21" s="440"/>
      <c r="TT21" s="440"/>
      <c r="TV21" s="440"/>
      <c r="TW21" s="440"/>
      <c r="TX21" s="440"/>
      <c r="TY21" s="440"/>
      <c r="TZ21" s="110">
        <f t="shared" si="548"/>
        <v>0</v>
      </c>
      <c r="UA21" s="440"/>
      <c r="UB21" s="440"/>
      <c r="UC21" s="440"/>
      <c r="UD21" s="440"/>
      <c r="UE21" s="440"/>
      <c r="UF21" s="440"/>
      <c r="UG21" s="111">
        <f t="shared" si="549"/>
        <v>0</v>
      </c>
      <c r="UH21" s="440"/>
      <c r="UI21" s="440"/>
      <c r="UK21" s="440"/>
      <c r="UL21" s="440"/>
      <c r="UM21" s="440"/>
      <c r="UN21" s="440"/>
      <c r="UO21" s="110">
        <f t="shared" si="550"/>
        <v>0</v>
      </c>
      <c r="UP21" s="440"/>
      <c r="UQ21" s="440"/>
      <c r="UR21" s="440"/>
      <c r="US21" s="440"/>
      <c r="UT21" s="440"/>
      <c r="UU21" s="440"/>
      <c r="UV21" s="111">
        <f t="shared" si="551"/>
        <v>0</v>
      </c>
      <c r="UW21" s="440"/>
      <c r="UX21" s="440"/>
      <c r="UZ21" s="440"/>
      <c r="VA21" s="440"/>
      <c r="VB21" s="440"/>
      <c r="VC21" s="440"/>
      <c r="VD21" s="110">
        <f t="shared" si="552"/>
        <v>0</v>
      </c>
      <c r="VE21" s="440"/>
      <c r="VF21" s="440"/>
      <c r="VG21" s="440"/>
      <c r="VH21" s="440"/>
      <c r="VI21" s="440"/>
      <c r="VJ21" s="440"/>
      <c r="VK21" s="111">
        <f t="shared" si="553"/>
        <v>0</v>
      </c>
      <c r="VL21" s="440"/>
      <c r="VM21" s="440"/>
      <c r="VO21" s="440"/>
      <c r="VP21" s="440"/>
      <c r="VQ21" s="440"/>
      <c r="VR21" s="440"/>
      <c r="VS21" s="110">
        <f t="shared" si="554"/>
        <v>0</v>
      </c>
      <c r="VT21" s="440"/>
      <c r="VU21" s="440"/>
      <c r="VV21" s="440"/>
      <c r="VW21" s="440"/>
      <c r="VX21" s="440"/>
      <c r="VY21" s="440"/>
      <c r="VZ21" s="111">
        <f t="shared" si="555"/>
        <v>0</v>
      </c>
      <c r="WA21" s="440"/>
      <c r="WB21" s="440"/>
      <c r="WD21" s="440"/>
      <c r="WE21" s="440"/>
      <c r="WF21" s="440"/>
      <c r="WG21" s="440"/>
      <c r="WH21" s="110">
        <f t="shared" si="556"/>
        <v>0</v>
      </c>
      <c r="WI21" s="440"/>
      <c r="WJ21" s="440"/>
      <c r="WK21" s="440"/>
      <c r="WL21" s="440"/>
      <c r="WM21" s="440"/>
      <c r="WN21" s="440"/>
      <c r="WO21" s="111">
        <f t="shared" si="557"/>
        <v>0</v>
      </c>
      <c r="WP21" s="440"/>
      <c r="WQ21" s="440"/>
      <c r="WS21" s="440"/>
      <c r="WT21" s="440"/>
      <c r="WU21" s="440"/>
      <c r="WV21" s="440"/>
      <c r="WW21" s="110">
        <f t="shared" si="558"/>
        <v>0</v>
      </c>
      <c r="WX21" s="440"/>
      <c r="WY21" s="440"/>
      <c r="WZ21" s="440"/>
      <c r="XA21" s="440"/>
      <c r="XB21" s="440"/>
      <c r="XC21" s="440"/>
      <c r="XD21" s="111">
        <f t="shared" si="559"/>
        <v>0</v>
      </c>
      <c r="XE21" s="440"/>
      <c r="XF21" s="440"/>
      <c r="XH21" s="440"/>
      <c r="XI21" s="440"/>
      <c r="XJ21" s="440"/>
      <c r="XK21" s="440"/>
      <c r="XL21" s="110">
        <f t="shared" si="560"/>
        <v>0</v>
      </c>
      <c r="XM21" s="440"/>
      <c r="XN21" s="440"/>
      <c r="XO21" s="440"/>
      <c r="XP21" s="440"/>
      <c r="XQ21" s="440"/>
      <c r="XR21" s="440"/>
      <c r="XS21" s="111">
        <f t="shared" si="561"/>
        <v>0</v>
      </c>
      <c r="XT21" s="440"/>
      <c r="XU21" s="440"/>
      <c r="XW21" s="440"/>
      <c r="XX21" s="440"/>
      <c r="XY21" s="440"/>
      <c r="XZ21" s="440"/>
      <c r="YA21" s="110">
        <f t="shared" si="562"/>
        <v>0</v>
      </c>
      <c r="YB21" s="440"/>
      <c r="YC21" s="440"/>
      <c r="YD21" s="440"/>
      <c r="YE21" s="440"/>
      <c r="YF21" s="440"/>
      <c r="YG21" s="440"/>
      <c r="YH21" s="111">
        <f t="shared" si="563"/>
        <v>0</v>
      </c>
      <c r="YI21" s="440"/>
      <c r="YJ21" s="440"/>
      <c r="YL21" s="440"/>
      <c r="YM21" s="440"/>
      <c r="YN21" s="440"/>
      <c r="YO21" s="440"/>
      <c r="YP21" s="110">
        <f t="shared" si="564"/>
        <v>0</v>
      </c>
      <c r="YQ21" s="440"/>
      <c r="YR21" s="440"/>
      <c r="YS21" s="440"/>
      <c r="YT21" s="440"/>
      <c r="YU21" s="440"/>
      <c r="YV21" s="440"/>
      <c r="YW21" s="111">
        <f t="shared" si="565"/>
        <v>0</v>
      </c>
      <c r="YX21" s="440"/>
      <c r="YY21" s="440"/>
      <c r="ZA21" s="440"/>
      <c r="ZB21" s="440"/>
      <c r="ZC21" s="440"/>
      <c r="ZD21" s="440"/>
      <c r="ZE21" s="110">
        <f t="shared" si="566"/>
        <v>0</v>
      </c>
      <c r="ZF21" s="440"/>
      <c r="ZG21" s="440"/>
      <c r="ZH21" s="440"/>
      <c r="ZI21" s="440"/>
      <c r="ZJ21" s="440"/>
      <c r="ZK21" s="440"/>
      <c r="ZL21" s="111">
        <f t="shared" si="567"/>
        <v>0</v>
      </c>
      <c r="ZM21" s="440"/>
      <c r="ZN21" s="440"/>
      <c r="ZP21" s="440"/>
      <c r="ZQ21" s="440"/>
      <c r="ZR21" s="440"/>
      <c r="ZS21" s="440"/>
      <c r="ZT21" s="110">
        <f t="shared" si="568"/>
        <v>0</v>
      </c>
      <c r="ZU21" s="440"/>
      <c r="ZV21" s="440"/>
      <c r="ZW21" s="440"/>
      <c r="ZX21" s="440"/>
      <c r="ZY21" s="440"/>
      <c r="ZZ21" s="440"/>
      <c r="AAA21" s="111">
        <f t="shared" si="569"/>
        <v>0</v>
      </c>
      <c r="AAB21" s="440"/>
      <c r="AAC21" s="440"/>
      <c r="AAE21" s="440"/>
      <c r="AAF21" s="440"/>
      <c r="AAG21" s="440"/>
      <c r="AAH21" s="440"/>
      <c r="AAI21" s="110">
        <f t="shared" si="570"/>
        <v>0</v>
      </c>
      <c r="AAJ21" s="440"/>
      <c r="AAK21" s="440"/>
      <c r="AAL21" s="440"/>
      <c r="AAM21" s="440"/>
      <c r="AAN21" s="440"/>
      <c r="AAO21" s="440"/>
      <c r="AAP21" s="111">
        <f t="shared" si="571"/>
        <v>0</v>
      </c>
      <c r="AAQ21" s="440"/>
      <c r="AAR21" s="440"/>
      <c r="AAT21" s="440"/>
      <c r="AAU21" s="440"/>
      <c r="AAV21" s="440"/>
      <c r="AAW21" s="440"/>
      <c r="AAX21" s="110">
        <f t="shared" si="572"/>
        <v>0</v>
      </c>
      <c r="AAY21" s="440"/>
      <c r="AAZ21" s="440"/>
      <c r="ABA21" s="440"/>
      <c r="ABB21" s="440"/>
      <c r="ABC21" s="440"/>
      <c r="ABD21" s="440"/>
      <c r="ABE21" s="111">
        <f t="shared" si="573"/>
        <v>0</v>
      </c>
      <c r="ABF21" s="440"/>
      <c r="ABG21" s="440"/>
      <c r="ABI21" s="440"/>
      <c r="ABJ21" s="440"/>
      <c r="ABK21" s="440"/>
      <c r="ABL21" s="440"/>
      <c r="ABM21" s="110">
        <f t="shared" si="574"/>
        <v>0</v>
      </c>
      <c r="ABN21" s="440"/>
      <c r="ABO21" s="440"/>
      <c r="ABP21" s="440"/>
      <c r="ABQ21" s="440"/>
      <c r="ABR21" s="440"/>
      <c r="ABS21" s="440"/>
      <c r="ABT21" s="111">
        <f t="shared" si="575"/>
        <v>0</v>
      </c>
      <c r="ABU21" s="440"/>
      <c r="ABV21" s="440"/>
      <c r="ABX21" s="440"/>
      <c r="ABY21" s="440"/>
      <c r="ABZ21" s="440"/>
      <c r="ACA21" s="440"/>
      <c r="ACB21" s="110">
        <f t="shared" si="576"/>
        <v>0</v>
      </c>
      <c r="ACC21" s="440"/>
      <c r="ACD21" s="440"/>
      <c r="ACE21" s="440"/>
      <c r="ACF21" s="440"/>
      <c r="ACG21" s="440"/>
      <c r="ACH21" s="440"/>
      <c r="ACI21" s="111">
        <f t="shared" si="577"/>
        <v>0</v>
      </c>
      <c r="ACJ21" s="440"/>
      <c r="ACK21" s="440"/>
      <c r="ACM21" s="440"/>
      <c r="ACN21" s="440"/>
      <c r="ACO21" s="440"/>
      <c r="ACP21" s="440"/>
      <c r="ACQ21" s="110">
        <f t="shared" si="578"/>
        <v>0</v>
      </c>
      <c r="ACR21" s="440"/>
      <c r="ACS21" s="440"/>
      <c r="ACT21" s="440"/>
      <c r="ACU21" s="440"/>
      <c r="ACV21" s="440"/>
      <c r="ACW21" s="440"/>
      <c r="ACX21" s="111">
        <f t="shared" si="579"/>
        <v>0</v>
      </c>
      <c r="ACY21" s="440"/>
      <c r="ACZ21" s="440"/>
      <c r="ADB21" s="440"/>
      <c r="ADC21" s="440"/>
      <c r="ADD21" s="440"/>
      <c r="ADE21" s="440"/>
      <c r="ADF21" s="110">
        <f t="shared" si="580"/>
        <v>0</v>
      </c>
      <c r="ADG21" s="440"/>
      <c r="ADH21" s="440"/>
      <c r="ADI21" s="440"/>
      <c r="ADJ21" s="440"/>
      <c r="ADK21" s="440"/>
      <c r="ADL21" s="440"/>
      <c r="ADM21" s="111">
        <f t="shared" si="581"/>
        <v>0</v>
      </c>
      <c r="ADN21" s="440"/>
      <c r="ADO21" s="440"/>
      <c r="ADQ21" s="440"/>
      <c r="ADR21" s="440"/>
      <c r="ADS21" s="440"/>
      <c r="ADT21" s="440"/>
      <c r="ADU21" s="110">
        <f t="shared" si="582"/>
        <v>0</v>
      </c>
      <c r="ADV21" s="440"/>
      <c r="ADW21" s="440"/>
      <c r="ADX21" s="440"/>
      <c r="ADY21" s="440"/>
      <c r="ADZ21" s="440"/>
      <c r="AEA21" s="440"/>
      <c r="AEB21" s="111">
        <f t="shared" si="583"/>
        <v>0</v>
      </c>
      <c r="AEC21" s="440"/>
      <c r="AED21" s="440"/>
      <c r="AEF21" s="440"/>
      <c r="AEG21" s="440"/>
      <c r="AEH21" s="440"/>
      <c r="AEI21" s="440"/>
      <c r="AEJ21" s="110">
        <f t="shared" si="584"/>
        <v>0</v>
      </c>
      <c r="AEK21" s="440"/>
      <c r="AEL21" s="440"/>
      <c r="AEM21" s="440"/>
      <c r="AEN21" s="440"/>
      <c r="AEO21" s="440"/>
      <c r="AEP21" s="440"/>
      <c r="AEQ21" s="111">
        <f t="shared" si="585"/>
        <v>0</v>
      </c>
      <c r="AER21" s="440"/>
      <c r="AES21" s="440"/>
      <c r="AEU21" s="440"/>
      <c r="AEV21" s="440"/>
      <c r="AEW21" s="440"/>
      <c r="AEX21" s="440"/>
      <c r="AEY21" s="110">
        <f t="shared" si="586"/>
        <v>0</v>
      </c>
      <c r="AEZ21" s="440"/>
      <c r="AFA21" s="440"/>
      <c r="AFB21" s="440"/>
      <c r="AFC21" s="440"/>
      <c r="AFD21" s="440"/>
      <c r="AFE21" s="440"/>
      <c r="AFF21" s="111">
        <f t="shared" si="587"/>
        <v>0</v>
      </c>
      <c r="AFG21" s="440"/>
      <c r="AFH21" s="440"/>
      <c r="AFJ21" s="440"/>
      <c r="AFK21" s="440"/>
      <c r="AFL21" s="440"/>
      <c r="AFM21" s="440"/>
      <c r="AFN21" s="110">
        <f t="shared" si="588"/>
        <v>0</v>
      </c>
      <c r="AFO21" s="440"/>
      <c r="AFP21" s="440"/>
      <c r="AFQ21" s="440"/>
      <c r="AFR21" s="440"/>
      <c r="AFS21" s="440"/>
      <c r="AFT21" s="440"/>
      <c r="AFU21" s="111">
        <f t="shared" si="589"/>
        <v>0</v>
      </c>
      <c r="AFV21" s="440"/>
      <c r="AFW21" s="440"/>
      <c r="AFY21" s="440"/>
      <c r="AFZ21" s="440"/>
      <c r="AGA21" s="440"/>
      <c r="AGB21" s="440"/>
      <c r="AGC21" s="110">
        <f t="shared" si="590"/>
        <v>0</v>
      </c>
      <c r="AGD21" s="440"/>
      <c r="AGE21" s="440"/>
      <c r="AGF21" s="440"/>
      <c r="AGG21" s="440"/>
      <c r="AGH21" s="440"/>
      <c r="AGI21" s="440"/>
      <c r="AGJ21" s="111">
        <f t="shared" si="591"/>
        <v>0</v>
      </c>
      <c r="AGK21" s="440"/>
      <c r="AGL21" s="440"/>
      <c r="AGN21" s="440"/>
      <c r="AGO21" s="440"/>
      <c r="AGP21" s="440"/>
      <c r="AGQ21" s="440"/>
      <c r="AGR21" s="110">
        <f t="shared" si="592"/>
        <v>0</v>
      </c>
      <c r="AGS21" s="440"/>
      <c r="AGT21" s="440"/>
      <c r="AGU21" s="440"/>
      <c r="AGV21" s="440"/>
      <c r="AGW21" s="440"/>
      <c r="AGX21" s="440"/>
      <c r="AGY21" s="111">
        <f t="shared" si="593"/>
        <v>0</v>
      </c>
      <c r="AGZ21" s="440"/>
      <c r="AHA21" s="440"/>
      <c r="AHC21" s="440"/>
      <c r="AHD21" s="440"/>
      <c r="AHE21" s="440"/>
      <c r="AHF21" s="440"/>
      <c r="AHG21" s="110">
        <f t="shared" si="594"/>
        <v>0</v>
      </c>
      <c r="AHH21" s="440"/>
      <c r="AHI21" s="440"/>
      <c r="AHJ21" s="440"/>
      <c r="AHK21" s="440"/>
      <c r="AHL21" s="440"/>
      <c r="AHM21" s="440"/>
      <c r="AHN21" s="111">
        <f t="shared" si="595"/>
        <v>0</v>
      </c>
      <c r="AHO21" s="440"/>
      <c r="AHP21" s="440"/>
      <c r="AHR21" s="440"/>
      <c r="AHS21" s="440"/>
      <c r="AHT21" s="440"/>
      <c r="AHU21" s="440"/>
      <c r="AHV21" s="110">
        <f t="shared" si="596"/>
        <v>0</v>
      </c>
      <c r="AHW21" s="440"/>
      <c r="AHX21" s="440"/>
      <c r="AHY21" s="440"/>
      <c r="AHZ21" s="440"/>
      <c r="AIA21" s="440"/>
      <c r="AIB21" s="440"/>
      <c r="AIC21" s="111">
        <f t="shared" si="597"/>
        <v>0</v>
      </c>
      <c r="AID21" s="440"/>
      <c r="AIE21" s="440"/>
    </row>
    <row r="22" spans="1:915" s="31" customFormat="1" x14ac:dyDescent="0.3">
      <c r="A22" s="33" t="s">
        <v>149</v>
      </c>
      <c r="B22" s="34" t="s">
        <v>150</v>
      </c>
      <c r="C22" s="439"/>
      <c r="D22" s="440"/>
      <c r="E22" s="440"/>
      <c r="F22" s="440"/>
      <c r="G22" s="110">
        <f t="shared" si="120"/>
        <v>0</v>
      </c>
      <c r="H22" s="440"/>
      <c r="I22" s="440"/>
      <c r="J22" s="440"/>
      <c r="K22" s="440"/>
      <c r="L22" s="440"/>
      <c r="M22" s="440"/>
      <c r="N22" s="111">
        <f t="shared" si="181"/>
        <v>0</v>
      </c>
      <c r="O22" s="440"/>
      <c r="P22" s="440"/>
      <c r="Q22" s="440"/>
      <c r="R22" s="440"/>
      <c r="S22" s="440"/>
      <c r="T22" s="440"/>
      <c r="U22" s="110">
        <f t="shared" si="121"/>
        <v>0</v>
      </c>
      <c r="V22" s="440"/>
      <c r="W22" s="440"/>
      <c r="X22" s="440"/>
      <c r="Y22" s="440"/>
      <c r="Z22" s="440"/>
      <c r="AA22" s="440"/>
      <c r="AB22" s="111">
        <f t="shared" si="182"/>
        <v>0</v>
      </c>
      <c r="AC22" s="440"/>
      <c r="AD22" s="440"/>
      <c r="AE22" s="190"/>
      <c r="AF22" s="440"/>
      <c r="AG22" s="440"/>
      <c r="AH22" s="440"/>
      <c r="AI22" s="440"/>
      <c r="AJ22" s="110">
        <f t="shared" si="480"/>
        <v>0</v>
      </c>
      <c r="AK22" s="440"/>
      <c r="AL22" s="440"/>
      <c r="AM22" s="440"/>
      <c r="AN22" s="440"/>
      <c r="AO22" s="440"/>
      <c r="AP22" s="440"/>
      <c r="AQ22" s="111">
        <f t="shared" si="481"/>
        <v>0</v>
      </c>
      <c r="AR22" s="440"/>
      <c r="AS22" s="440"/>
      <c r="AU22" s="440"/>
      <c r="AV22" s="440"/>
      <c r="AW22" s="440"/>
      <c r="AX22" s="440"/>
      <c r="AY22" s="110">
        <f t="shared" si="482"/>
        <v>0</v>
      </c>
      <c r="AZ22" s="440"/>
      <c r="BA22" s="440"/>
      <c r="BB22" s="440"/>
      <c r="BC22" s="440"/>
      <c r="BD22" s="440"/>
      <c r="BE22" s="440"/>
      <c r="BF22" s="111">
        <f t="shared" si="483"/>
        <v>0</v>
      </c>
      <c r="BG22" s="440"/>
      <c r="BH22" s="440"/>
      <c r="BJ22" s="440"/>
      <c r="BK22" s="440"/>
      <c r="BL22" s="440"/>
      <c r="BM22" s="440"/>
      <c r="BN22" s="110">
        <f t="shared" si="484"/>
        <v>0</v>
      </c>
      <c r="BO22" s="440"/>
      <c r="BP22" s="440"/>
      <c r="BQ22" s="440"/>
      <c r="BR22" s="440"/>
      <c r="BS22" s="440"/>
      <c r="BT22" s="440"/>
      <c r="BU22" s="111">
        <f t="shared" si="485"/>
        <v>0</v>
      </c>
      <c r="BV22" s="440"/>
      <c r="BW22" s="440"/>
      <c r="BY22" s="440"/>
      <c r="BZ22" s="440"/>
      <c r="CA22" s="440"/>
      <c r="CB22" s="440"/>
      <c r="CC22" s="110">
        <f t="shared" si="486"/>
        <v>0</v>
      </c>
      <c r="CD22" s="440"/>
      <c r="CE22" s="440"/>
      <c r="CF22" s="440"/>
      <c r="CG22" s="440"/>
      <c r="CH22" s="440"/>
      <c r="CI22" s="440"/>
      <c r="CJ22" s="111">
        <f t="shared" si="487"/>
        <v>0</v>
      </c>
      <c r="CK22" s="440"/>
      <c r="CL22" s="440"/>
      <c r="CN22" s="440"/>
      <c r="CO22" s="440"/>
      <c r="CP22" s="440"/>
      <c r="CQ22" s="440"/>
      <c r="CR22" s="110">
        <f t="shared" si="488"/>
        <v>0</v>
      </c>
      <c r="CS22" s="440"/>
      <c r="CT22" s="440"/>
      <c r="CU22" s="440"/>
      <c r="CV22" s="440"/>
      <c r="CW22" s="440"/>
      <c r="CX22" s="440"/>
      <c r="CY22" s="111">
        <f t="shared" si="489"/>
        <v>0</v>
      </c>
      <c r="CZ22" s="440"/>
      <c r="DA22" s="440"/>
      <c r="DC22" s="440"/>
      <c r="DD22" s="440"/>
      <c r="DE22" s="440"/>
      <c r="DF22" s="440"/>
      <c r="DG22" s="110">
        <f t="shared" si="490"/>
        <v>0</v>
      </c>
      <c r="DH22" s="440"/>
      <c r="DI22" s="440"/>
      <c r="DJ22" s="440"/>
      <c r="DK22" s="440"/>
      <c r="DL22" s="440"/>
      <c r="DM22" s="440"/>
      <c r="DN22" s="111">
        <f t="shared" si="491"/>
        <v>0</v>
      </c>
      <c r="DO22" s="440"/>
      <c r="DP22" s="440"/>
      <c r="DR22" s="440"/>
      <c r="DS22" s="440"/>
      <c r="DT22" s="440"/>
      <c r="DU22" s="440"/>
      <c r="DV22" s="110">
        <f t="shared" si="492"/>
        <v>0</v>
      </c>
      <c r="DW22" s="440"/>
      <c r="DX22" s="440"/>
      <c r="DY22" s="440"/>
      <c r="DZ22" s="440"/>
      <c r="EA22" s="440"/>
      <c r="EB22" s="440"/>
      <c r="EC22" s="111">
        <f t="shared" si="493"/>
        <v>0</v>
      </c>
      <c r="ED22" s="440"/>
      <c r="EE22" s="440"/>
      <c r="EG22" s="440"/>
      <c r="EH22" s="440"/>
      <c r="EI22" s="440"/>
      <c r="EJ22" s="440"/>
      <c r="EK22" s="110">
        <f t="shared" si="494"/>
        <v>0</v>
      </c>
      <c r="EL22" s="440"/>
      <c r="EM22" s="440"/>
      <c r="EN22" s="440"/>
      <c r="EO22" s="440"/>
      <c r="EP22" s="440"/>
      <c r="EQ22" s="440"/>
      <c r="ER22" s="111">
        <f t="shared" si="495"/>
        <v>0</v>
      </c>
      <c r="ES22" s="440"/>
      <c r="ET22" s="440"/>
      <c r="EV22" s="440"/>
      <c r="EW22" s="440"/>
      <c r="EX22" s="440"/>
      <c r="EY22" s="440"/>
      <c r="EZ22" s="110">
        <f t="shared" si="496"/>
        <v>0</v>
      </c>
      <c r="FA22" s="440"/>
      <c r="FB22" s="440"/>
      <c r="FC22" s="440"/>
      <c r="FD22" s="440"/>
      <c r="FE22" s="440"/>
      <c r="FF22" s="440"/>
      <c r="FG22" s="111">
        <f t="shared" si="497"/>
        <v>0</v>
      </c>
      <c r="FH22" s="440"/>
      <c r="FI22" s="440"/>
      <c r="FK22" s="440"/>
      <c r="FL22" s="440"/>
      <c r="FM22" s="440"/>
      <c r="FN22" s="440"/>
      <c r="FO22" s="110">
        <f t="shared" si="498"/>
        <v>0</v>
      </c>
      <c r="FP22" s="440"/>
      <c r="FQ22" s="440"/>
      <c r="FR22" s="440"/>
      <c r="FS22" s="440"/>
      <c r="FT22" s="440"/>
      <c r="FU22" s="440"/>
      <c r="FV22" s="111">
        <f t="shared" si="499"/>
        <v>0</v>
      </c>
      <c r="FW22" s="440"/>
      <c r="FX22" s="440"/>
      <c r="FZ22" s="440"/>
      <c r="GA22" s="440"/>
      <c r="GB22" s="440"/>
      <c r="GC22" s="440"/>
      <c r="GD22" s="110">
        <f t="shared" si="500"/>
        <v>0</v>
      </c>
      <c r="GE22" s="440"/>
      <c r="GF22" s="440"/>
      <c r="GG22" s="440"/>
      <c r="GH22" s="440"/>
      <c r="GI22" s="440"/>
      <c r="GJ22" s="440"/>
      <c r="GK22" s="111">
        <f t="shared" si="501"/>
        <v>0</v>
      </c>
      <c r="GL22" s="440"/>
      <c r="GM22" s="440"/>
      <c r="GO22" s="440"/>
      <c r="GP22" s="440"/>
      <c r="GQ22" s="440"/>
      <c r="GR22" s="440"/>
      <c r="GS22" s="110">
        <f t="shared" si="502"/>
        <v>0</v>
      </c>
      <c r="GT22" s="440"/>
      <c r="GU22" s="440"/>
      <c r="GV22" s="440"/>
      <c r="GW22" s="440"/>
      <c r="GX22" s="440"/>
      <c r="GY22" s="440"/>
      <c r="GZ22" s="111">
        <f t="shared" si="503"/>
        <v>0</v>
      </c>
      <c r="HA22" s="440"/>
      <c r="HB22" s="440"/>
      <c r="HD22" s="440"/>
      <c r="HE22" s="440"/>
      <c r="HF22" s="440"/>
      <c r="HG22" s="440"/>
      <c r="HH22" s="110">
        <f t="shared" si="504"/>
        <v>0</v>
      </c>
      <c r="HI22" s="440"/>
      <c r="HJ22" s="440"/>
      <c r="HK22" s="440"/>
      <c r="HL22" s="440"/>
      <c r="HM22" s="440"/>
      <c r="HN22" s="440"/>
      <c r="HO22" s="111">
        <f t="shared" si="505"/>
        <v>0</v>
      </c>
      <c r="HP22" s="440"/>
      <c r="HQ22" s="440"/>
      <c r="HS22" s="440"/>
      <c r="HT22" s="440"/>
      <c r="HU22" s="440"/>
      <c r="HV22" s="440"/>
      <c r="HW22" s="110">
        <f t="shared" si="506"/>
        <v>0</v>
      </c>
      <c r="HX22" s="440"/>
      <c r="HY22" s="440"/>
      <c r="HZ22" s="440"/>
      <c r="IA22" s="440"/>
      <c r="IB22" s="440"/>
      <c r="IC22" s="440"/>
      <c r="ID22" s="111">
        <f t="shared" si="507"/>
        <v>0</v>
      </c>
      <c r="IE22" s="440"/>
      <c r="IF22" s="440"/>
      <c r="IH22" s="440"/>
      <c r="II22" s="440"/>
      <c r="IJ22" s="440"/>
      <c r="IK22" s="440"/>
      <c r="IL22" s="110">
        <f t="shared" si="508"/>
        <v>0</v>
      </c>
      <c r="IM22" s="440"/>
      <c r="IN22" s="440"/>
      <c r="IO22" s="440"/>
      <c r="IP22" s="440"/>
      <c r="IQ22" s="440"/>
      <c r="IR22" s="440"/>
      <c r="IS22" s="111">
        <f t="shared" si="509"/>
        <v>0</v>
      </c>
      <c r="IT22" s="440"/>
      <c r="IU22" s="440"/>
      <c r="IW22" s="440"/>
      <c r="IX22" s="440"/>
      <c r="IY22" s="440"/>
      <c r="IZ22" s="440"/>
      <c r="JA22" s="110">
        <f t="shared" si="510"/>
        <v>0</v>
      </c>
      <c r="JB22" s="440"/>
      <c r="JC22" s="440"/>
      <c r="JD22" s="440"/>
      <c r="JE22" s="440"/>
      <c r="JF22" s="440"/>
      <c r="JG22" s="440"/>
      <c r="JH22" s="111">
        <f t="shared" si="511"/>
        <v>0</v>
      </c>
      <c r="JI22" s="440"/>
      <c r="JJ22" s="440"/>
      <c r="JL22" s="440"/>
      <c r="JM22" s="440"/>
      <c r="JN22" s="440"/>
      <c r="JO22" s="440"/>
      <c r="JP22" s="110">
        <f t="shared" si="512"/>
        <v>0</v>
      </c>
      <c r="JQ22" s="440"/>
      <c r="JR22" s="440"/>
      <c r="JS22" s="440"/>
      <c r="JT22" s="440"/>
      <c r="JU22" s="440"/>
      <c r="JV22" s="440"/>
      <c r="JW22" s="111">
        <f t="shared" si="513"/>
        <v>0</v>
      </c>
      <c r="JX22" s="440"/>
      <c r="JY22" s="440"/>
      <c r="KA22" s="440"/>
      <c r="KB22" s="440"/>
      <c r="KC22" s="440"/>
      <c r="KD22" s="440"/>
      <c r="KE22" s="110">
        <f t="shared" si="514"/>
        <v>0</v>
      </c>
      <c r="KF22" s="440"/>
      <c r="KG22" s="440"/>
      <c r="KH22" s="440"/>
      <c r="KI22" s="440"/>
      <c r="KJ22" s="440"/>
      <c r="KK22" s="440"/>
      <c r="KL22" s="111">
        <f t="shared" si="515"/>
        <v>0</v>
      </c>
      <c r="KM22" s="440"/>
      <c r="KN22" s="440"/>
      <c r="KP22" s="440"/>
      <c r="KQ22" s="440"/>
      <c r="KR22" s="440"/>
      <c r="KS22" s="440"/>
      <c r="KT22" s="110">
        <f t="shared" si="516"/>
        <v>0</v>
      </c>
      <c r="KU22" s="440"/>
      <c r="KV22" s="440"/>
      <c r="KW22" s="440"/>
      <c r="KX22" s="440"/>
      <c r="KY22" s="440"/>
      <c r="KZ22" s="440"/>
      <c r="LA22" s="111">
        <f t="shared" si="517"/>
        <v>0</v>
      </c>
      <c r="LB22" s="440"/>
      <c r="LC22" s="440"/>
      <c r="LE22" s="440"/>
      <c r="LF22" s="440"/>
      <c r="LG22" s="440"/>
      <c r="LH22" s="440"/>
      <c r="LI22" s="110">
        <f t="shared" si="518"/>
        <v>0</v>
      </c>
      <c r="LJ22" s="440"/>
      <c r="LK22" s="440"/>
      <c r="LL22" s="440"/>
      <c r="LM22" s="440"/>
      <c r="LN22" s="440"/>
      <c r="LO22" s="440"/>
      <c r="LP22" s="111">
        <f t="shared" si="519"/>
        <v>0</v>
      </c>
      <c r="LQ22" s="440"/>
      <c r="LR22" s="440"/>
      <c r="LT22" s="440"/>
      <c r="LU22" s="440"/>
      <c r="LV22" s="440"/>
      <c r="LW22" s="440"/>
      <c r="LX22" s="110">
        <f t="shared" si="520"/>
        <v>0</v>
      </c>
      <c r="LY22" s="440"/>
      <c r="LZ22" s="440"/>
      <c r="MA22" s="440"/>
      <c r="MB22" s="440"/>
      <c r="MC22" s="440"/>
      <c r="MD22" s="440"/>
      <c r="ME22" s="111">
        <f t="shared" si="521"/>
        <v>0</v>
      </c>
      <c r="MF22" s="440"/>
      <c r="MG22" s="440"/>
      <c r="MI22" s="440"/>
      <c r="MJ22" s="440"/>
      <c r="MK22" s="440"/>
      <c r="ML22" s="440"/>
      <c r="MM22" s="110">
        <f t="shared" si="522"/>
        <v>0</v>
      </c>
      <c r="MN22" s="440"/>
      <c r="MO22" s="440"/>
      <c r="MP22" s="440"/>
      <c r="MQ22" s="440"/>
      <c r="MR22" s="440"/>
      <c r="MS22" s="440"/>
      <c r="MT22" s="111">
        <f t="shared" si="523"/>
        <v>0</v>
      </c>
      <c r="MU22" s="440"/>
      <c r="MV22" s="440"/>
      <c r="MX22" s="440"/>
      <c r="MY22" s="440"/>
      <c r="MZ22" s="440"/>
      <c r="NA22" s="440"/>
      <c r="NB22" s="110">
        <f t="shared" si="524"/>
        <v>0</v>
      </c>
      <c r="NC22" s="440"/>
      <c r="ND22" s="440"/>
      <c r="NE22" s="440"/>
      <c r="NF22" s="440"/>
      <c r="NG22" s="440"/>
      <c r="NH22" s="440"/>
      <c r="NI22" s="111">
        <f t="shared" si="525"/>
        <v>0</v>
      </c>
      <c r="NJ22" s="440"/>
      <c r="NK22" s="440"/>
      <c r="NM22" s="440"/>
      <c r="NN22" s="440"/>
      <c r="NO22" s="440"/>
      <c r="NP22" s="440"/>
      <c r="NQ22" s="110">
        <f t="shared" si="526"/>
        <v>0</v>
      </c>
      <c r="NR22" s="440"/>
      <c r="NS22" s="440"/>
      <c r="NT22" s="440"/>
      <c r="NU22" s="440"/>
      <c r="NV22" s="440"/>
      <c r="NW22" s="440"/>
      <c r="NX22" s="111">
        <f t="shared" si="527"/>
        <v>0</v>
      </c>
      <c r="NY22" s="440"/>
      <c r="NZ22" s="440"/>
      <c r="OB22" s="440"/>
      <c r="OC22" s="440"/>
      <c r="OD22" s="440"/>
      <c r="OE22" s="440"/>
      <c r="OF22" s="110">
        <f t="shared" si="528"/>
        <v>0</v>
      </c>
      <c r="OG22" s="440"/>
      <c r="OH22" s="440"/>
      <c r="OI22" s="440"/>
      <c r="OJ22" s="440"/>
      <c r="OK22" s="440"/>
      <c r="OL22" s="440"/>
      <c r="OM22" s="111">
        <f t="shared" si="529"/>
        <v>0</v>
      </c>
      <c r="ON22" s="440"/>
      <c r="OO22" s="440"/>
      <c r="OQ22" s="440"/>
      <c r="OR22" s="440"/>
      <c r="OS22" s="440"/>
      <c r="OT22" s="440"/>
      <c r="OU22" s="110">
        <f t="shared" si="530"/>
        <v>0</v>
      </c>
      <c r="OV22" s="440"/>
      <c r="OW22" s="440"/>
      <c r="OX22" s="440"/>
      <c r="OY22" s="440"/>
      <c r="OZ22" s="440"/>
      <c r="PA22" s="440"/>
      <c r="PB22" s="111">
        <f t="shared" si="531"/>
        <v>0</v>
      </c>
      <c r="PC22" s="440"/>
      <c r="PD22" s="440"/>
      <c r="PF22" s="440"/>
      <c r="PG22" s="440"/>
      <c r="PH22" s="440"/>
      <c r="PI22" s="440"/>
      <c r="PJ22" s="110">
        <f t="shared" si="532"/>
        <v>0</v>
      </c>
      <c r="PK22" s="440"/>
      <c r="PL22" s="440"/>
      <c r="PM22" s="440"/>
      <c r="PN22" s="440"/>
      <c r="PO22" s="440"/>
      <c r="PP22" s="440"/>
      <c r="PQ22" s="111">
        <f t="shared" si="533"/>
        <v>0</v>
      </c>
      <c r="PR22" s="440"/>
      <c r="PS22" s="440"/>
      <c r="PU22" s="440"/>
      <c r="PV22" s="440"/>
      <c r="PW22" s="440"/>
      <c r="PX22" s="440"/>
      <c r="PY22" s="110">
        <f t="shared" si="534"/>
        <v>0</v>
      </c>
      <c r="PZ22" s="440"/>
      <c r="QA22" s="440"/>
      <c r="QB22" s="440"/>
      <c r="QC22" s="440"/>
      <c r="QD22" s="440"/>
      <c r="QE22" s="440"/>
      <c r="QF22" s="111">
        <f t="shared" si="535"/>
        <v>0</v>
      </c>
      <c r="QG22" s="440"/>
      <c r="QH22" s="440"/>
      <c r="QJ22" s="440"/>
      <c r="QK22" s="440"/>
      <c r="QL22" s="440"/>
      <c r="QM22" s="440"/>
      <c r="QN22" s="110">
        <f t="shared" si="536"/>
        <v>0</v>
      </c>
      <c r="QO22" s="440"/>
      <c r="QP22" s="440"/>
      <c r="QQ22" s="440"/>
      <c r="QR22" s="440"/>
      <c r="QS22" s="440"/>
      <c r="QT22" s="440"/>
      <c r="QU22" s="111">
        <f t="shared" si="537"/>
        <v>0</v>
      </c>
      <c r="QV22" s="440"/>
      <c r="QW22" s="440"/>
      <c r="QY22" s="440"/>
      <c r="QZ22" s="440"/>
      <c r="RA22" s="440"/>
      <c r="RB22" s="440"/>
      <c r="RC22" s="110">
        <f t="shared" si="538"/>
        <v>0</v>
      </c>
      <c r="RD22" s="440"/>
      <c r="RE22" s="440"/>
      <c r="RF22" s="440"/>
      <c r="RG22" s="440"/>
      <c r="RH22" s="440"/>
      <c r="RI22" s="440"/>
      <c r="RJ22" s="111">
        <f t="shared" si="539"/>
        <v>0</v>
      </c>
      <c r="RK22" s="440"/>
      <c r="RL22" s="440"/>
      <c r="RN22" s="440"/>
      <c r="RO22" s="440"/>
      <c r="RP22" s="440"/>
      <c r="RQ22" s="440"/>
      <c r="RR22" s="110">
        <f t="shared" si="540"/>
        <v>0</v>
      </c>
      <c r="RS22" s="440"/>
      <c r="RT22" s="440"/>
      <c r="RU22" s="440"/>
      <c r="RV22" s="440"/>
      <c r="RW22" s="440"/>
      <c r="RX22" s="440"/>
      <c r="RY22" s="111">
        <f t="shared" si="541"/>
        <v>0</v>
      </c>
      <c r="RZ22" s="440"/>
      <c r="SA22" s="440"/>
      <c r="SC22" s="440"/>
      <c r="SD22" s="440"/>
      <c r="SE22" s="440"/>
      <c r="SF22" s="440"/>
      <c r="SG22" s="110">
        <f t="shared" si="542"/>
        <v>0</v>
      </c>
      <c r="SH22" s="440"/>
      <c r="SI22" s="440"/>
      <c r="SJ22" s="440"/>
      <c r="SK22" s="440"/>
      <c r="SL22" s="440"/>
      <c r="SM22" s="440"/>
      <c r="SN22" s="111">
        <f t="shared" si="543"/>
        <v>0</v>
      </c>
      <c r="SO22" s="440"/>
      <c r="SP22" s="440"/>
      <c r="SR22" s="440"/>
      <c r="SS22" s="440"/>
      <c r="ST22" s="440"/>
      <c r="SU22" s="440"/>
      <c r="SV22" s="110">
        <f t="shared" si="544"/>
        <v>0</v>
      </c>
      <c r="SW22" s="440"/>
      <c r="SX22" s="440"/>
      <c r="SY22" s="440"/>
      <c r="SZ22" s="440"/>
      <c r="TA22" s="440"/>
      <c r="TB22" s="440"/>
      <c r="TC22" s="111">
        <f t="shared" si="545"/>
        <v>0</v>
      </c>
      <c r="TD22" s="440"/>
      <c r="TE22" s="440"/>
      <c r="TG22" s="440"/>
      <c r="TH22" s="440"/>
      <c r="TI22" s="440"/>
      <c r="TJ22" s="440"/>
      <c r="TK22" s="110">
        <f t="shared" si="546"/>
        <v>0</v>
      </c>
      <c r="TL22" s="440"/>
      <c r="TM22" s="440"/>
      <c r="TN22" s="440"/>
      <c r="TO22" s="440"/>
      <c r="TP22" s="440"/>
      <c r="TQ22" s="440"/>
      <c r="TR22" s="111">
        <f t="shared" si="547"/>
        <v>0</v>
      </c>
      <c r="TS22" s="440"/>
      <c r="TT22" s="440"/>
      <c r="TV22" s="440"/>
      <c r="TW22" s="440"/>
      <c r="TX22" s="440"/>
      <c r="TY22" s="440"/>
      <c r="TZ22" s="110">
        <f t="shared" si="548"/>
        <v>0</v>
      </c>
      <c r="UA22" s="440"/>
      <c r="UB22" s="440"/>
      <c r="UC22" s="440"/>
      <c r="UD22" s="440"/>
      <c r="UE22" s="440"/>
      <c r="UF22" s="440"/>
      <c r="UG22" s="111">
        <f t="shared" si="549"/>
        <v>0</v>
      </c>
      <c r="UH22" s="440"/>
      <c r="UI22" s="440"/>
      <c r="UK22" s="440"/>
      <c r="UL22" s="440"/>
      <c r="UM22" s="440"/>
      <c r="UN22" s="440"/>
      <c r="UO22" s="110">
        <f t="shared" si="550"/>
        <v>0</v>
      </c>
      <c r="UP22" s="440"/>
      <c r="UQ22" s="440"/>
      <c r="UR22" s="440"/>
      <c r="US22" s="440"/>
      <c r="UT22" s="440"/>
      <c r="UU22" s="440"/>
      <c r="UV22" s="111">
        <f t="shared" si="551"/>
        <v>0</v>
      </c>
      <c r="UW22" s="440"/>
      <c r="UX22" s="440"/>
      <c r="UZ22" s="440"/>
      <c r="VA22" s="440"/>
      <c r="VB22" s="440"/>
      <c r="VC22" s="440"/>
      <c r="VD22" s="110">
        <f t="shared" si="552"/>
        <v>0</v>
      </c>
      <c r="VE22" s="440"/>
      <c r="VF22" s="440"/>
      <c r="VG22" s="440"/>
      <c r="VH22" s="440"/>
      <c r="VI22" s="440"/>
      <c r="VJ22" s="440"/>
      <c r="VK22" s="111">
        <f t="shared" si="553"/>
        <v>0</v>
      </c>
      <c r="VL22" s="440"/>
      <c r="VM22" s="440"/>
      <c r="VO22" s="440"/>
      <c r="VP22" s="440"/>
      <c r="VQ22" s="440"/>
      <c r="VR22" s="440"/>
      <c r="VS22" s="110">
        <f t="shared" si="554"/>
        <v>0</v>
      </c>
      <c r="VT22" s="440"/>
      <c r="VU22" s="440"/>
      <c r="VV22" s="440"/>
      <c r="VW22" s="440"/>
      <c r="VX22" s="440"/>
      <c r="VY22" s="440"/>
      <c r="VZ22" s="111">
        <f t="shared" si="555"/>
        <v>0</v>
      </c>
      <c r="WA22" s="440"/>
      <c r="WB22" s="440"/>
      <c r="WD22" s="440"/>
      <c r="WE22" s="440"/>
      <c r="WF22" s="440"/>
      <c r="WG22" s="440"/>
      <c r="WH22" s="110">
        <f t="shared" si="556"/>
        <v>0</v>
      </c>
      <c r="WI22" s="440"/>
      <c r="WJ22" s="440"/>
      <c r="WK22" s="440"/>
      <c r="WL22" s="440"/>
      <c r="WM22" s="440"/>
      <c r="WN22" s="440"/>
      <c r="WO22" s="111">
        <f t="shared" si="557"/>
        <v>0</v>
      </c>
      <c r="WP22" s="440"/>
      <c r="WQ22" s="440"/>
      <c r="WS22" s="440"/>
      <c r="WT22" s="440"/>
      <c r="WU22" s="440"/>
      <c r="WV22" s="440"/>
      <c r="WW22" s="110">
        <f t="shared" si="558"/>
        <v>0</v>
      </c>
      <c r="WX22" s="440"/>
      <c r="WY22" s="440"/>
      <c r="WZ22" s="440"/>
      <c r="XA22" s="440"/>
      <c r="XB22" s="440"/>
      <c r="XC22" s="440"/>
      <c r="XD22" s="111">
        <f t="shared" si="559"/>
        <v>0</v>
      </c>
      <c r="XE22" s="440"/>
      <c r="XF22" s="440"/>
      <c r="XH22" s="440"/>
      <c r="XI22" s="440"/>
      <c r="XJ22" s="440"/>
      <c r="XK22" s="440"/>
      <c r="XL22" s="110">
        <f t="shared" si="560"/>
        <v>0</v>
      </c>
      <c r="XM22" s="440"/>
      <c r="XN22" s="440"/>
      <c r="XO22" s="440"/>
      <c r="XP22" s="440"/>
      <c r="XQ22" s="440"/>
      <c r="XR22" s="440"/>
      <c r="XS22" s="111">
        <f t="shared" si="561"/>
        <v>0</v>
      </c>
      <c r="XT22" s="440"/>
      <c r="XU22" s="440"/>
      <c r="XW22" s="440"/>
      <c r="XX22" s="440"/>
      <c r="XY22" s="440"/>
      <c r="XZ22" s="440"/>
      <c r="YA22" s="110">
        <f t="shared" si="562"/>
        <v>0</v>
      </c>
      <c r="YB22" s="440"/>
      <c r="YC22" s="440"/>
      <c r="YD22" s="440"/>
      <c r="YE22" s="440"/>
      <c r="YF22" s="440"/>
      <c r="YG22" s="440"/>
      <c r="YH22" s="111">
        <f t="shared" si="563"/>
        <v>0</v>
      </c>
      <c r="YI22" s="440"/>
      <c r="YJ22" s="440"/>
      <c r="YL22" s="440"/>
      <c r="YM22" s="440"/>
      <c r="YN22" s="440"/>
      <c r="YO22" s="440"/>
      <c r="YP22" s="110">
        <f t="shared" si="564"/>
        <v>0</v>
      </c>
      <c r="YQ22" s="440"/>
      <c r="YR22" s="440"/>
      <c r="YS22" s="440"/>
      <c r="YT22" s="440"/>
      <c r="YU22" s="440"/>
      <c r="YV22" s="440"/>
      <c r="YW22" s="111">
        <f t="shared" si="565"/>
        <v>0</v>
      </c>
      <c r="YX22" s="440"/>
      <c r="YY22" s="440"/>
      <c r="ZA22" s="440"/>
      <c r="ZB22" s="440"/>
      <c r="ZC22" s="440"/>
      <c r="ZD22" s="440"/>
      <c r="ZE22" s="110">
        <f t="shared" si="566"/>
        <v>0</v>
      </c>
      <c r="ZF22" s="440"/>
      <c r="ZG22" s="440"/>
      <c r="ZH22" s="440"/>
      <c r="ZI22" s="440"/>
      <c r="ZJ22" s="440"/>
      <c r="ZK22" s="440"/>
      <c r="ZL22" s="111">
        <f t="shared" si="567"/>
        <v>0</v>
      </c>
      <c r="ZM22" s="440"/>
      <c r="ZN22" s="440"/>
      <c r="ZP22" s="440"/>
      <c r="ZQ22" s="440"/>
      <c r="ZR22" s="440"/>
      <c r="ZS22" s="440"/>
      <c r="ZT22" s="110">
        <f t="shared" si="568"/>
        <v>0</v>
      </c>
      <c r="ZU22" s="440"/>
      <c r="ZV22" s="440"/>
      <c r="ZW22" s="440"/>
      <c r="ZX22" s="440"/>
      <c r="ZY22" s="440"/>
      <c r="ZZ22" s="440"/>
      <c r="AAA22" s="111">
        <f t="shared" si="569"/>
        <v>0</v>
      </c>
      <c r="AAB22" s="440"/>
      <c r="AAC22" s="440"/>
      <c r="AAE22" s="440"/>
      <c r="AAF22" s="440"/>
      <c r="AAG22" s="440"/>
      <c r="AAH22" s="440"/>
      <c r="AAI22" s="110">
        <f t="shared" si="570"/>
        <v>0</v>
      </c>
      <c r="AAJ22" s="440"/>
      <c r="AAK22" s="440"/>
      <c r="AAL22" s="440"/>
      <c r="AAM22" s="440"/>
      <c r="AAN22" s="440"/>
      <c r="AAO22" s="440"/>
      <c r="AAP22" s="111">
        <f t="shared" si="571"/>
        <v>0</v>
      </c>
      <c r="AAQ22" s="440"/>
      <c r="AAR22" s="440"/>
      <c r="AAT22" s="440"/>
      <c r="AAU22" s="440"/>
      <c r="AAV22" s="440"/>
      <c r="AAW22" s="440"/>
      <c r="AAX22" s="110">
        <f t="shared" si="572"/>
        <v>0</v>
      </c>
      <c r="AAY22" s="440"/>
      <c r="AAZ22" s="440"/>
      <c r="ABA22" s="440"/>
      <c r="ABB22" s="440"/>
      <c r="ABC22" s="440"/>
      <c r="ABD22" s="440"/>
      <c r="ABE22" s="111">
        <f t="shared" si="573"/>
        <v>0</v>
      </c>
      <c r="ABF22" s="440"/>
      <c r="ABG22" s="440"/>
      <c r="ABI22" s="440"/>
      <c r="ABJ22" s="440"/>
      <c r="ABK22" s="440"/>
      <c r="ABL22" s="440"/>
      <c r="ABM22" s="110">
        <f t="shared" si="574"/>
        <v>0</v>
      </c>
      <c r="ABN22" s="440"/>
      <c r="ABO22" s="440"/>
      <c r="ABP22" s="440"/>
      <c r="ABQ22" s="440"/>
      <c r="ABR22" s="440"/>
      <c r="ABS22" s="440"/>
      <c r="ABT22" s="111">
        <f t="shared" si="575"/>
        <v>0</v>
      </c>
      <c r="ABU22" s="440"/>
      <c r="ABV22" s="440"/>
      <c r="ABX22" s="440"/>
      <c r="ABY22" s="440"/>
      <c r="ABZ22" s="440"/>
      <c r="ACA22" s="440"/>
      <c r="ACB22" s="110">
        <f t="shared" si="576"/>
        <v>0</v>
      </c>
      <c r="ACC22" s="440"/>
      <c r="ACD22" s="440"/>
      <c r="ACE22" s="440"/>
      <c r="ACF22" s="440"/>
      <c r="ACG22" s="440"/>
      <c r="ACH22" s="440"/>
      <c r="ACI22" s="111">
        <f t="shared" si="577"/>
        <v>0</v>
      </c>
      <c r="ACJ22" s="440"/>
      <c r="ACK22" s="440"/>
      <c r="ACM22" s="440"/>
      <c r="ACN22" s="440"/>
      <c r="ACO22" s="440"/>
      <c r="ACP22" s="440"/>
      <c r="ACQ22" s="110">
        <f t="shared" si="578"/>
        <v>0</v>
      </c>
      <c r="ACR22" s="440"/>
      <c r="ACS22" s="440"/>
      <c r="ACT22" s="440"/>
      <c r="ACU22" s="440"/>
      <c r="ACV22" s="440"/>
      <c r="ACW22" s="440"/>
      <c r="ACX22" s="111">
        <f t="shared" si="579"/>
        <v>0</v>
      </c>
      <c r="ACY22" s="440"/>
      <c r="ACZ22" s="440"/>
      <c r="ADB22" s="440"/>
      <c r="ADC22" s="440"/>
      <c r="ADD22" s="440"/>
      <c r="ADE22" s="440"/>
      <c r="ADF22" s="110">
        <f t="shared" si="580"/>
        <v>0</v>
      </c>
      <c r="ADG22" s="440"/>
      <c r="ADH22" s="440"/>
      <c r="ADI22" s="440"/>
      <c r="ADJ22" s="440"/>
      <c r="ADK22" s="440"/>
      <c r="ADL22" s="440"/>
      <c r="ADM22" s="111">
        <f t="shared" si="581"/>
        <v>0</v>
      </c>
      <c r="ADN22" s="440"/>
      <c r="ADO22" s="440"/>
      <c r="ADQ22" s="440"/>
      <c r="ADR22" s="440"/>
      <c r="ADS22" s="440"/>
      <c r="ADT22" s="440"/>
      <c r="ADU22" s="110">
        <f t="shared" si="582"/>
        <v>0</v>
      </c>
      <c r="ADV22" s="440"/>
      <c r="ADW22" s="440"/>
      <c r="ADX22" s="440"/>
      <c r="ADY22" s="440"/>
      <c r="ADZ22" s="440"/>
      <c r="AEA22" s="440"/>
      <c r="AEB22" s="111">
        <f t="shared" si="583"/>
        <v>0</v>
      </c>
      <c r="AEC22" s="440"/>
      <c r="AED22" s="440"/>
      <c r="AEF22" s="440"/>
      <c r="AEG22" s="440"/>
      <c r="AEH22" s="440"/>
      <c r="AEI22" s="440"/>
      <c r="AEJ22" s="110">
        <f t="shared" si="584"/>
        <v>0</v>
      </c>
      <c r="AEK22" s="440"/>
      <c r="AEL22" s="440"/>
      <c r="AEM22" s="440"/>
      <c r="AEN22" s="440"/>
      <c r="AEO22" s="440"/>
      <c r="AEP22" s="440"/>
      <c r="AEQ22" s="111">
        <f t="shared" si="585"/>
        <v>0</v>
      </c>
      <c r="AER22" s="440"/>
      <c r="AES22" s="440"/>
      <c r="AEU22" s="440"/>
      <c r="AEV22" s="440"/>
      <c r="AEW22" s="440"/>
      <c r="AEX22" s="440"/>
      <c r="AEY22" s="110">
        <f t="shared" si="586"/>
        <v>0</v>
      </c>
      <c r="AEZ22" s="440"/>
      <c r="AFA22" s="440"/>
      <c r="AFB22" s="440"/>
      <c r="AFC22" s="440"/>
      <c r="AFD22" s="440"/>
      <c r="AFE22" s="440"/>
      <c r="AFF22" s="111">
        <f t="shared" si="587"/>
        <v>0</v>
      </c>
      <c r="AFG22" s="440"/>
      <c r="AFH22" s="440"/>
      <c r="AFJ22" s="440"/>
      <c r="AFK22" s="440"/>
      <c r="AFL22" s="440"/>
      <c r="AFM22" s="440"/>
      <c r="AFN22" s="110">
        <f t="shared" si="588"/>
        <v>0</v>
      </c>
      <c r="AFO22" s="440"/>
      <c r="AFP22" s="440"/>
      <c r="AFQ22" s="440"/>
      <c r="AFR22" s="440"/>
      <c r="AFS22" s="440"/>
      <c r="AFT22" s="440"/>
      <c r="AFU22" s="111">
        <f t="shared" si="589"/>
        <v>0</v>
      </c>
      <c r="AFV22" s="440"/>
      <c r="AFW22" s="440"/>
      <c r="AFY22" s="440"/>
      <c r="AFZ22" s="440"/>
      <c r="AGA22" s="440"/>
      <c r="AGB22" s="440"/>
      <c r="AGC22" s="110">
        <f t="shared" si="590"/>
        <v>0</v>
      </c>
      <c r="AGD22" s="440"/>
      <c r="AGE22" s="440"/>
      <c r="AGF22" s="440"/>
      <c r="AGG22" s="440"/>
      <c r="AGH22" s="440"/>
      <c r="AGI22" s="440"/>
      <c r="AGJ22" s="111">
        <f t="shared" si="591"/>
        <v>0</v>
      </c>
      <c r="AGK22" s="440"/>
      <c r="AGL22" s="440"/>
      <c r="AGN22" s="440"/>
      <c r="AGO22" s="440"/>
      <c r="AGP22" s="440"/>
      <c r="AGQ22" s="440"/>
      <c r="AGR22" s="110">
        <f t="shared" si="592"/>
        <v>0</v>
      </c>
      <c r="AGS22" s="440"/>
      <c r="AGT22" s="440"/>
      <c r="AGU22" s="440"/>
      <c r="AGV22" s="440"/>
      <c r="AGW22" s="440"/>
      <c r="AGX22" s="440"/>
      <c r="AGY22" s="111">
        <f t="shared" si="593"/>
        <v>0</v>
      </c>
      <c r="AGZ22" s="440"/>
      <c r="AHA22" s="440"/>
      <c r="AHC22" s="440"/>
      <c r="AHD22" s="440"/>
      <c r="AHE22" s="440"/>
      <c r="AHF22" s="440"/>
      <c r="AHG22" s="110">
        <f t="shared" si="594"/>
        <v>0</v>
      </c>
      <c r="AHH22" s="440"/>
      <c r="AHI22" s="440"/>
      <c r="AHJ22" s="440"/>
      <c r="AHK22" s="440"/>
      <c r="AHL22" s="440"/>
      <c r="AHM22" s="440"/>
      <c r="AHN22" s="111">
        <f t="shared" si="595"/>
        <v>0</v>
      </c>
      <c r="AHO22" s="440"/>
      <c r="AHP22" s="440"/>
      <c r="AHR22" s="440"/>
      <c r="AHS22" s="440"/>
      <c r="AHT22" s="440"/>
      <c r="AHU22" s="440"/>
      <c r="AHV22" s="110">
        <f t="shared" si="596"/>
        <v>0</v>
      </c>
      <c r="AHW22" s="440"/>
      <c r="AHX22" s="440"/>
      <c r="AHY22" s="440"/>
      <c r="AHZ22" s="440"/>
      <c r="AIA22" s="440"/>
      <c r="AIB22" s="440"/>
      <c r="AIC22" s="111">
        <f t="shared" si="597"/>
        <v>0</v>
      </c>
      <c r="AID22" s="440"/>
      <c r="AIE22" s="440"/>
    </row>
    <row r="23" spans="1:915" s="31" customFormat="1" x14ac:dyDescent="0.3">
      <c r="A23" s="28"/>
      <c r="B23" s="35" t="s">
        <v>151</v>
      </c>
      <c r="C23" s="37"/>
      <c r="D23" s="37"/>
      <c r="E23" s="37"/>
      <c r="F23" s="37"/>
      <c r="G23" s="38"/>
      <c r="H23" s="440"/>
      <c r="I23" s="440"/>
      <c r="J23" s="36"/>
      <c r="K23" s="37"/>
      <c r="L23" s="37"/>
      <c r="M23" s="37"/>
      <c r="N23" s="37"/>
      <c r="O23" s="37"/>
      <c r="P23" s="37"/>
      <c r="Q23" s="37"/>
      <c r="R23" s="37"/>
      <c r="S23" s="37"/>
      <c r="T23" s="37"/>
      <c r="U23" s="38"/>
      <c r="V23" s="440"/>
      <c r="W23" s="441"/>
      <c r="X23" s="36"/>
      <c r="Y23" s="37"/>
      <c r="Z23" s="37"/>
      <c r="AA23" s="37"/>
      <c r="AB23" s="37"/>
      <c r="AC23" s="37"/>
      <c r="AD23" s="38"/>
      <c r="AE23" s="190"/>
      <c r="AF23" s="37"/>
      <c r="AG23" s="37"/>
      <c r="AH23" s="37"/>
      <c r="AI23" s="37"/>
      <c r="AJ23" s="38"/>
      <c r="AK23" s="440"/>
      <c r="AL23" s="441"/>
      <c r="AM23" s="36"/>
      <c r="AN23" s="37"/>
      <c r="AO23" s="37"/>
      <c r="AP23" s="37"/>
      <c r="AQ23" s="37"/>
      <c r="AR23" s="37"/>
      <c r="AS23" s="38"/>
      <c r="AU23" s="37"/>
      <c r="AV23" s="37"/>
      <c r="AW23" s="37"/>
      <c r="AX23" s="37"/>
      <c r="AY23" s="38"/>
      <c r="AZ23" s="440"/>
      <c r="BA23" s="441"/>
      <c r="BB23" s="36"/>
      <c r="BC23" s="37"/>
      <c r="BD23" s="37"/>
      <c r="BE23" s="37"/>
      <c r="BF23" s="37"/>
      <c r="BG23" s="37"/>
      <c r="BH23" s="38"/>
      <c r="BJ23" s="37"/>
      <c r="BK23" s="37"/>
      <c r="BL23" s="37"/>
      <c r="BM23" s="37"/>
      <c r="BN23" s="38"/>
      <c r="BO23" s="440"/>
      <c r="BP23" s="441"/>
      <c r="BQ23" s="36"/>
      <c r="BR23" s="37"/>
      <c r="BS23" s="37"/>
      <c r="BT23" s="37"/>
      <c r="BU23" s="37"/>
      <c r="BV23" s="37"/>
      <c r="BW23" s="38"/>
      <c r="BY23" s="37"/>
      <c r="BZ23" s="37"/>
      <c r="CA23" s="37"/>
      <c r="CB23" s="37"/>
      <c r="CC23" s="38"/>
      <c r="CD23" s="440"/>
      <c r="CE23" s="441"/>
      <c r="CF23" s="36"/>
      <c r="CG23" s="37"/>
      <c r="CH23" s="37"/>
      <c r="CI23" s="37"/>
      <c r="CJ23" s="37"/>
      <c r="CK23" s="37"/>
      <c r="CL23" s="38"/>
      <c r="CN23" s="37"/>
      <c r="CO23" s="37"/>
      <c r="CP23" s="37"/>
      <c r="CQ23" s="37"/>
      <c r="CR23" s="38"/>
      <c r="CS23" s="440"/>
      <c r="CT23" s="441"/>
      <c r="CU23" s="36"/>
      <c r="CV23" s="37"/>
      <c r="CW23" s="37"/>
      <c r="CX23" s="37"/>
      <c r="CY23" s="37"/>
      <c r="CZ23" s="37"/>
      <c r="DA23" s="38"/>
      <c r="DC23" s="37"/>
      <c r="DD23" s="37"/>
      <c r="DE23" s="37"/>
      <c r="DF23" s="37"/>
      <c r="DG23" s="38"/>
      <c r="DH23" s="440"/>
      <c r="DI23" s="441"/>
      <c r="DJ23" s="36"/>
      <c r="DK23" s="37"/>
      <c r="DL23" s="37"/>
      <c r="DM23" s="37"/>
      <c r="DN23" s="37"/>
      <c r="DO23" s="37"/>
      <c r="DP23" s="38"/>
      <c r="DR23" s="37"/>
      <c r="DS23" s="37"/>
      <c r="DT23" s="37"/>
      <c r="DU23" s="37"/>
      <c r="DV23" s="38"/>
      <c r="DW23" s="440"/>
      <c r="DX23" s="441"/>
      <c r="DY23" s="36"/>
      <c r="DZ23" s="37"/>
      <c r="EA23" s="37"/>
      <c r="EB23" s="37"/>
      <c r="EC23" s="37"/>
      <c r="ED23" s="37"/>
      <c r="EE23" s="38"/>
      <c r="EG23" s="37"/>
      <c r="EH23" s="37"/>
      <c r="EI23" s="37"/>
      <c r="EJ23" s="37"/>
      <c r="EK23" s="38"/>
      <c r="EL23" s="440"/>
      <c r="EM23" s="441"/>
      <c r="EN23" s="36"/>
      <c r="EO23" s="37"/>
      <c r="EP23" s="37"/>
      <c r="EQ23" s="37"/>
      <c r="ER23" s="37"/>
      <c r="ES23" s="37"/>
      <c r="ET23" s="38"/>
      <c r="EV23" s="37"/>
      <c r="EW23" s="37"/>
      <c r="EX23" s="37"/>
      <c r="EY23" s="37"/>
      <c r="EZ23" s="38"/>
      <c r="FA23" s="440"/>
      <c r="FB23" s="441"/>
      <c r="FC23" s="36"/>
      <c r="FD23" s="37"/>
      <c r="FE23" s="37"/>
      <c r="FF23" s="37"/>
      <c r="FG23" s="37"/>
      <c r="FH23" s="37"/>
      <c r="FI23" s="38"/>
      <c r="FK23" s="37"/>
      <c r="FL23" s="37"/>
      <c r="FM23" s="37"/>
      <c r="FN23" s="37"/>
      <c r="FO23" s="38"/>
      <c r="FP23" s="440"/>
      <c r="FQ23" s="441"/>
      <c r="FR23" s="36"/>
      <c r="FS23" s="37"/>
      <c r="FT23" s="37"/>
      <c r="FU23" s="37"/>
      <c r="FV23" s="37"/>
      <c r="FW23" s="37"/>
      <c r="FX23" s="38"/>
      <c r="FZ23" s="37"/>
      <c r="GA23" s="37"/>
      <c r="GB23" s="37"/>
      <c r="GC23" s="37"/>
      <c r="GD23" s="38"/>
      <c r="GE23" s="440"/>
      <c r="GF23" s="441"/>
      <c r="GG23" s="36"/>
      <c r="GH23" s="37"/>
      <c r="GI23" s="37"/>
      <c r="GJ23" s="37"/>
      <c r="GK23" s="37"/>
      <c r="GL23" s="37"/>
      <c r="GM23" s="38"/>
      <c r="GO23" s="37"/>
      <c r="GP23" s="37"/>
      <c r="GQ23" s="37"/>
      <c r="GR23" s="37"/>
      <c r="GS23" s="38"/>
      <c r="GT23" s="440"/>
      <c r="GU23" s="441"/>
      <c r="GV23" s="36"/>
      <c r="GW23" s="37"/>
      <c r="GX23" s="37"/>
      <c r="GY23" s="37"/>
      <c r="GZ23" s="37"/>
      <c r="HA23" s="37"/>
      <c r="HB23" s="38"/>
      <c r="HD23" s="37"/>
      <c r="HE23" s="37"/>
      <c r="HF23" s="37"/>
      <c r="HG23" s="37"/>
      <c r="HH23" s="38"/>
      <c r="HI23" s="440"/>
      <c r="HJ23" s="441"/>
      <c r="HK23" s="36"/>
      <c r="HL23" s="37"/>
      <c r="HM23" s="37"/>
      <c r="HN23" s="37"/>
      <c r="HO23" s="37"/>
      <c r="HP23" s="37"/>
      <c r="HQ23" s="38"/>
      <c r="HS23" s="37"/>
      <c r="HT23" s="37"/>
      <c r="HU23" s="37"/>
      <c r="HV23" s="37"/>
      <c r="HW23" s="38"/>
      <c r="HX23" s="440"/>
      <c r="HY23" s="441"/>
      <c r="HZ23" s="36"/>
      <c r="IA23" s="37"/>
      <c r="IB23" s="37"/>
      <c r="IC23" s="37"/>
      <c r="ID23" s="37"/>
      <c r="IE23" s="37"/>
      <c r="IF23" s="38"/>
      <c r="IH23" s="37"/>
      <c r="II23" s="37"/>
      <c r="IJ23" s="37"/>
      <c r="IK23" s="37"/>
      <c r="IL23" s="38"/>
      <c r="IM23" s="440"/>
      <c r="IN23" s="441"/>
      <c r="IO23" s="36"/>
      <c r="IP23" s="37"/>
      <c r="IQ23" s="37"/>
      <c r="IR23" s="37"/>
      <c r="IS23" s="37"/>
      <c r="IT23" s="37"/>
      <c r="IU23" s="38"/>
      <c r="IW23" s="37"/>
      <c r="IX23" s="37"/>
      <c r="IY23" s="37"/>
      <c r="IZ23" s="37"/>
      <c r="JA23" s="38"/>
      <c r="JB23" s="440"/>
      <c r="JC23" s="441"/>
      <c r="JD23" s="36"/>
      <c r="JE23" s="37"/>
      <c r="JF23" s="37"/>
      <c r="JG23" s="37"/>
      <c r="JH23" s="37"/>
      <c r="JI23" s="37"/>
      <c r="JJ23" s="38"/>
      <c r="JL23" s="37"/>
      <c r="JM23" s="37"/>
      <c r="JN23" s="37"/>
      <c r="JO23" s="37"/>
      <c r="JP23" s="38"/>
      <c r="JQ23" s="440"/>
      <c r="JR23" s="441"/>
      <c r="JS23" s="36"/>
      <c r="JT23" s="37"/>
      <c r="JU23" s="37"/>
      <c r="JV23" s="37"/>
      <c r="JW23" s="37"/>
      <c r="JX23" s="37"/>
      <c r="JY23" s="38"/>
      <c r="KA23" s="37"/>
      <c r="KB23" s="37"/>
      <c r="KC23" s="37"/>
      <c r="KD23" s="37"/>
      <c r="KE23" s="38"/>
      <c r="KF23" s="440"/>
      <c r="KG23" s="441"/>
      <c r="KH23" s="36"/>
      <c r="KI23" s="37"/>
      <c r="KJ23" s="37"/>
      <c r="KK23" s="37"/>
      <c r="KL23" s="37"/>
      <c r="KM23" s="37"/>
      <c r="KN23" s="38"/>
      <c r="KP23" s="37"/>
      <c r="KQ23" s="37"/>
      <c r="KR23" s="37"/>
      <c r="KS23" s="37"/>
      <c r="KT23" s="38"/>
      <c r="KU23" s="440"/>
      <c r="KV23" s="441"/>
      <c r="KW23" s="36"/>
      <c r="KX23" s="37"/>
      <c r="KY23" s="37"/>
      <c r="KZ23" s="37"/>
      <c r="LA23" s="37"/>
      <c r="LB23" s="37"/>
      <c r="LC23" s="38"/>
      <c r="LE23" s="37"/>
      <c r="LF23" s="37"/>
      <c r="LG23" s="37"/>
      <c r="LH23" s="37"/>
      <c r="LI23" s="38"/>
      <c r="LJ23" s="440"/>
      <c r="LK23" s="441"/>
      <c r="LL23" s="36"/>
      <c r="LM23" s="37"/>
      <c r="LN23" s="37"/>
      <c r="LO23" s="37"/>
      <c r="LP23" s="37"/>
      <c r="LQ23" s="37"/>
      <c r="LR23" s="38"/>
      <c r="LT23" s="37"/>
      <c r="LU23" s="37"/>
      <c r="LV23" s="37"/>
      <c r="LW23" s="37"/>
      <c r="LX23" s="38"/>
      <c r="LY23" s="440"/>
      <c r="LZ23" s="441"/>
      <c r="MA23" s="36"/>
      <c r="MB23" s="37"/>
      <c r="MC23" s="37"/>
      <c r="MD23" s="37"/>
      <c r="ME23" s="37"/>
      <c r="MF23" s="37"/>
      <c r="MG23" s="38"/>
      <c r="MI23" s="37"/>
      <c r="MJ23" s="37"/>
      <c r="MK23" s="37"/>
      <c r="ML23" s="37"/>
      <c r="MM23" s="38"/>
      <c r="MN23" s="440"/>
      <c r="MO23" s="441"/>
      <c r="MP23" s="36"/>
      <c r="MQ23" s="37"/>
      <c r="MR23" s="37"/>
      <c r="MS23" s="37"/>
      <c r="MT23" s="37"/>
      <c r="MU23" s="37"/>
      <c r="MV23" s="38"/>
      <c r="MX23" s="37"/>
      <c r="MY23" s="37"/>
      <c r="MZ23" s="37"/>
      <c r="NA23" s="37"/>
      <c r="NB23" s="38"/>
      <c r="NC23" s="440"/>
      <c r="ND23" s="441"/>
      <c r="NE23" s="36"/>
      <c r="NF23" s="37"/>
      <c r="NG23" s="37"/>
      <c r="NH23" s="37"/>
      <c r="NI23" s="37"/>
      <c r="NJ23" s="37"/>
      <c r="NK23" s="38"/>
      <c r="NM23" s="37"/>
      <c r="NN23" s="37"/>
      <c r="NO23" s="37"/>
      <c r="NP23" s="37"/>
      <c r="NQ23" s="38"/>
      <c r="NR23" s="440"/>
      <c r="NS23" s="441"/>
      <c r="NT23" s="36"/>
      <c r="NU23" s="37"/>
      <c r="NV23" s="37"/>
      <c r="NW23" s="37"/>
      <c r="NX23" s="37"/>
      <c r="NY23" s="37"/>
      <c r="NZ23" s="38"/>
      <c r="OB23" s="37"/>
      <c r="OC23" s="37"/>
      <c r="OD23" s="37"/>
      <c r="OE23" s="37"/>
      <c r="OF23" s="38"/>
      <c r="OG23" s="440"/>
      <c r="OH23" s="441"/>
      <c r="OI23" s="36"/>
      <c r="OJ23" s="37"/>
      <c r="OK23" s="37"/>
      <c r="OL23" s="37"/>
      <c r="OM23" s="37"/>
      <c r="ON23" s="37"/>
      <c r="OO23" s="38"/>
      <c r="OQ23" s="37"/>
      <c r="OR23" s="37"/>
      <c r="OS23" s="37"/>
      <c r="OT23" s="37"/>
      <c r="OU23" s="38"/>
      <c r="OV23" s="440"/>
      <c r="OW23" s="441"/>
      <c r="OX23" s="36"/>
      <c r="OY23" s="37"/>
      <c r="OZ23" s="37"/>
      <c r="PA23" s="37"/>
      <c r="PB23" s="37"/>
      <c r="PC23" s="37"/>
      <c r="PD23" s="38"/>
      <c r="PF23" s="37"/>
      <c r="PG23" s="37"/>
      <c r="PH23" s="37"/>
      <c r="PI23" s="37"/>
      <c r="PJ23" s="38"/>
      <c r="PK23" s="440"/>
      <c r="PL23" s="441"/>
      <c r="PM23" s="36"/>
      <c r="PN23" s="37"/>
      <c r="PO23" s="37"/>
      <c r="PP23" s="37"/>
      <c r="PQ23" s="37"/>
      <c r="PR23" s="37"/>
      <c r="PS23" s="38"/>
      <c r="PU23" s="37"/>
      <c r="PV23" s="37"/>
      <c r="PW23" s="37"/>
      <c r="PX23" s="37"/>
      <c r="PY23" s="38"/>
      <c r="PZ23" s="440"/>
      <c r="QA23" s="441"/>
      <c r="QB23" s="36"/>
      <c r="QC23" s="37"/>
      <c r="QD23" s="37"/>
      <c r="QE23" s="37"/>
      <c r="QF23" s="37"/>
      <c r="QG23" s="37"/>
      <c r="QH23" s="38"/>
      <c r="QJ23" s="37"/>
      <c r="QK23" s="37"/>
      <c r="QL23" s="37"/>
      <c r="QM23" s="37"/>
      <c r="QN23" s="38"/>
      <c r="QO23" s="440"/>
      <c r="QP23" s="441"/>
      <c r="QQ23" s="36"/>
      <c r="QR23" s="37"/>
      <c r="QS23" s="37"/>
      <c r="QT23" s="37"/>
      <c r="QU23" s="37"/>
      <c r="QV23" s="37"/>
      <c r="QW23" s="38"/>
      <c r="QY23" s="37"/>
      <c r="QZ23" s="37"/>
      <c r="RA23" s="37"/>
      <c r="RB23" s="37"/>
      <c r="RC23" s="38"/>
      <c r="RD23" s="440"/>
      <c r="RE23" s="441"/>
      <c r="RF23" s="36"/>
      <c r="RG23" s="37"/>
      <c r="RH23" s="37"/>
      <c r="RI23" s="37"/>
      <c r="RJ23" s="37"/>
      <c r="RK23" s="37"/>
      <c r="RL23" s="38"/>
      <c r="RN23" s="37"/>
      <c r="RO23" s="37"/>
      <c r="RP23" s="37"/>
      <c r="RQ23" s="37"/>
      <c r="RR23" s="38"/>
      <c r="RS23" s="440"/>
      <c r="RT23" s="441"/>
      <c r="RU23" s="36"/>
      <c r="RV23" s="37"/>
      <c r="RW23" s="37"/>
      <c r="RX23" s="37"/>
      <c r="RY23" s="37"/>
      <c r="RZ23" s="37"/>
      <c r="SA23" s="38"/>
      <c r="SC23" s="37"/>
      <c r="SD23" s="37"/>
      <c r="SE23" s="37"/>
      <c r="SF23" s="37"/>
      <c r="SG23" s="38"/>
      <c r="SH23" s="440"/>
      <c r="SI23" s="441"/>
      <c r="SJ23" s="36"/>
      <c r="SK23" s="37"/>
      <c r="SL23" s="37"/>
      <c r="SM23" s="37"/>
      <c r="SN23" s="37"/>
      <c r="SO23" s="37"/>
      <c r="SP23" s="38"/>
      <c r="SR23" s="37"/>
      <c r="SS23" s="37"/>
      <c r="ST23" s="37"/>
      <c r="SU23" s="37"/>
      <c r="SV23" s="38"/>
      <c r="SW23" s="440"/>
      <c r="SX23" s="441"/>
      <c r="SY23" s="36"/>
      <c r="SZ23" s="37"/>
      <c r="TA23" s="37"/>
      <c r="TB23" s="37"/>
      <c r="TC23" s="37"/>
      <c r="TD23" s="37"/>
      <c r="TE23" s="38"/>
      <c r="TG23" s="37"/>
      <c r="TH23" s="37"/>
      <c r="TI23" s="37"/>
      <c r="TJ23" s="37"/>
      <c r="TK23" s="38"/>
      <c r="TL23" s="440"/>
      <c r="TM23" s="441"/>
      <c r="TN23" s="36"/>
      <c r="TO23" s="37"/>
      <c r="TP23" s="37"/>
      <c r="TQ23" s="37"/>
      <c r="TR23" s="37"/>
      <c r="TS23" s="37"/>
      <c r="TT23" s="38"/>
      <c r="TV23" s="37"/>
      <c r="TW23" s="37"/>
      <c r="TX23" s="37"/>
      <c r="TY23" s="37"/>
      <c r="TZ23" s="38"/>
      <c r="UA23" s="440"/>
      <c r="UB23" s="441"/>
      <c r="UC23" s="36"/>
      <c r="UD23" s="37"/>
      <c r="UE23" s="37"/>
      <c r="UF23" s="37"/>
      <c r="UG23" s="37"/>
      <c r="UH23" s="37"/>
      <c r="UI23" s="38"/>
      <c r="UK23" s="37"/>
      <c r="UL23" s="37"/>
      <c r="UM23" s="37"/>
      <c r="UN23" s="37"/>
      <c r="UO23" s="38"/>
      <c r="UP23" s="440"/>
      <c r="UQ23" s="441"/>
      <c r="UR23" s="36"/>
      <c r="US23" s="37"/>
      <c r="UT23" s="37"/>
      <c r="UU23" s="37"/>
      <c r="UV23" s="37"/>
      <c r="UW23" s="37"/>
      <c r="UX23" s="38"/>
      <c r="UZ23" s="37"/>
      <c r="VA23" s="37"/>
      <c r="VB23" s="37"/>
      <c r="VC23" s="37"/>
      <c r="VD23" s="38"/>
      <c r="VE23" s="440"/>
      <c r="VF23" s="441"/>
      <c r="VG23" s="36"/>
      <c r="VH23" s="37"/>
      <c r="VI23" s="37"/>
      <c r="VJ23" s="37"/>
      <c r="VK23" s="37"/>
      <c r="VL23" s="37"/>
      <c r="VM23" s="38"/>
      <c r="VO23" s="37"/>
      <c r="VP23" s="37"/>
      <c r="VQ23" s="37"/>
      <c r="VR23" s="37"/>
      <c r="VS23" s="38"/>
      <c r="VT23" s="440"/>
      <c r="VU23" s="441"/>
      <c r="VV23" s="36"/>
      <c r="VW23" s="37"/>
      <c r="VX23" s="37"/>
      <c r="VY23" s="37"/>
      <c r="VZ23" s="37"/>
      <c r="WA23" s="37"/>
      <c r="WB23" s="38"/>
      <c r="WD23" s="37"/>
      <c r="WE23" s="37"/>
      <c r="WF23" s="37"/>
      <c r="WG23" s="37"/>
      <c r="WH23" s="38"/>
      <c r="WI23" s="440"/>
      <c r="WJ23" s="441"/>
      <c r="WK23" s="36"/>
      <c r="WL23" s="37"/>
      <c r="WM23" s="37"/>
      <c r="WN23" s="37"/>
      <c r="WO23" s="37"/>
      <c r="WP23" s="37"/>
      <c r="WQ23" s="38"/>
      <c r="WS23" s="37"/>
      <c r="WT23" s="37"/>
      <c r="WU23" s="37"/>
      <c r="WV23" s="37"/>
      <c r="WW23" s="38"/>
      <c r="WX23" s="440"/>
      <c r="WY23" s="441"/>
      <c r="WZ23" s="36"/>
      <c r="XA23" s="37"/>
      <c r="XB23" s="37"/>
      <c r="XC23" s="37"/>
      <c r="XD23" s="37"/>
      <c r="XE23" s="37"/>
      <c r="XF23" s="38"/>
      <c r="XH23" s="37"/>
      <c r="XI23" s="37"/>
      <c r="XJ23" s="37"/>
      <c r="XK23" s="37"/>
      <c r="XL23" s="38"/>
      <c r="XM23" s="440"/>
      <c r="XN23" s="441"/>
      <c r="XO23" s="36"/>
      <c r="XP23" s="37"/>
      <c r="XQ23" s="37"/>
      <c r="XR23" s="37"/>
      <c r="XS23" s="37"/>
      <c r="XT23" s="37"/>
      <c r="XU23" s="38"/>
      <c r="XW23" s="37"/>
      <c r="XX23" s="37"/>
      <c r="XY23" s="37"/>
      <c r="XZ23" s="37"/>
      <c r="YA23" s="38"/>
      <c r="YB23" s="440"/>
      <c r="YC23" s="441"/>
      <c r="YD23" s="36"/>
      <c r="YE23" s="37"/>
      <c r="YF23" s="37"/>
      <c r="YG23" s="37"/>
      <c r="YH23" s="37"/>
      <c r="YI23" s="37"/>
      <c r="YJ23" s="38"/>
      <c r="YL23" s="37"/>
      <c r="YM23" s="37"/>
      <c r="YN23" s="37"/>
      <c r="YO23" s="37"/>
      <c r="YP23" s="38"/>
      <c r="YQ23" s="440"/>
      <c r="YR23" s="441"/>
      <c r="YS23" s="36"/>
      <c r="YT23" s="37"/>
      <c r="YU23" s="37"/>
      <c r="YV23" s="37"/>
      <c r="YW23" s="37"/>
      <c r="YX23" s="37"/>
      <c r="YY23" s="38"/>
      <c r="ZA23" s="37"/>
      <c r="ZB23" s="37"/>
      <c r="ZC23" s="37"/>
      <c r="ZD23" s="37"/>
      <c r="ZE23" s="38"/>
      <c r="ZF23" s="440"/>
      <c r="ZG23" s="441"/>
      <c r="ZH23" s="36"/>
      <c r="ZI23" s="37"/>
      <c r="ZJ23" s="37"/>
      <c r="ZK23" s="37"/>
      <c r="ZL23" s="37"/>
      <c r="ZM23" s="37"/>
      <c r="ZN23" s="38"/>
      <c r="ZP23" s="37"/>
      <c r="ZQ23" s="37"/>
      <c r="ZR23" s="37"/>
      <c r="ZS23" s="37"/>
      <c r="ZT23" s="38"/>
      <c r="ZU23" s="440"/>
      <c r="ZV23" s="441"/>
      <c r="ZW23" s="36"/>
      <c r="ZX23" s="37"/>
      <c r="ZY23" s="37"/>
      <c r="ZZ23" s="37"/>
      <c r="AAA23" s="37"/>
      <c r="AAB23" s="37"/>
      <c r="AAC23" s="38"/>
      <c r="AAE23" s="37"/>
      <c r="AAF23" s="37"/>
      <c r="AAG23" s="37"/>
      <c r="AAH23" s="37"/>
      <c r="AAI23" s="38"/>
      <c r="AAJ23" s="440"/>
      <c r="AAK23" s="441"/>
      <c r="AAL23" s="36"/>
      <c r="AAM23" s="37"/>
      <c r="AAN23" s="37"/>
      <c r="AAO23" s="37"/>
      <c r="AAP23" s="37"/>
      <c r="AAQ23" s="37"/>
      <c r="AAR23" s="38"/>
      <c r="AAT23" s="37"/>
      <c r="AAU23" s="37"/>
      <c r="AAV23" s="37"/>
      <c r="AAW23" s="37"/>
      <c r="AAX23" s="38"/>
      <c r="AAY23" s="440"/>
      <c r="AAZ23" s="441"/>
      <c r="ABA23" s="36"/>
      <c r="ABB23" s="37"/>
      <c r="ABC23" s="37"/>
      <c r="ABD23" s="37"/>
      <c r="ABE23" s="37"/>
      <c r="ABF23" s="37"/>
      <c r="ABG23" s="38"/>
      <c r="ABI23" s="37"/>
      <c r="ABJ23" s="37"/>
      <c r="ABK23" s="37"/>
      <c r="ABL23" s="37"/>
      <c r="ABM23" s="38"/>
      <c r="ABN23" s="440"/>
      <c r="ABO23" s="441"/>
      <c r="ABP23" s="36"/>
      <c r="ABQ23" s="37"/>
      <c r="ABR23" s="37"/>
      <c r="ABS23" s="37"/>
      <c r="ABT23" s="37"/>
      <c r="ABU23" s="37"/>
      <c r="ABV23" s="38"/>
      <c r="ABX23" s="37"/>
      <c r="ABY23" s="37"/>
      <c r="ABZ23" s="37"/>
      <c r="ACA23" s="37"/>
      <c r="ACB23" s="38"/>
      <c r="ACC23" s="440"/>
      <c r="ACD23" s="441"/>
      <c r="ACE23" s="36"/>
      <c r="ACF23" s="37"/>
      <c r="ACG23" s="37"/>
      <c r="ACH23" s="37"/>
      <c r="ACI23" s="37"/>
      <c r="ACJ23" s="37"/>
      <c r="ACK23" s="38"/>
      <c r="ACM23" s="37"/>
      <c r="ACN23" s="37"/>
      <c r="ACO23" s="37"/>
      <c r="ACP23" s="37"/>
      <c r="ACQ23" s="38"/>
      <c r="ACR23" s="440"/>
      <c r="ACS23" s="441"/>
      <c r="ACT23" s="36"/>
      <c r="ACU23" s="37"/>
      <c r="ACV23" s="37"/>
      <c r="ACW23" s="37"/>
      <c r="ACX23" s="37"/>
      <c r="ACY23" s="37"/>
      <c r="ACZ23" s="38"/>
      <c r="ADB23" s="37"/>
      <c r="ADC23" s="37"/>
      <c r="ADD23" s="37"/>
      <c r="ADE23" s="37"/>
      <c r="ADF23" s="38"/>
      <c r="ADG23" s="440"/>
      <c r="ADH23" s="441"/>
      <c r="ADI23" s="36"/>
      <c r="ADJ23" s="37"/>
      <c r="ADK23" s="37"/>
      <c r="ADL23" s="37"/>
      <c r="ADM23" s="37"/>
      <c r="ADN23" s="37"/>
      <c r="ADO23" s="38"/>
      <c r="ADQ23" s="37"/>
      <c r="ADR23" s="37"/>
      <c r="ADS23" s="37"/>
      <c r="ADT23" s="37"/>
      <c r="ADU23" s="38"/>
      <c r="ADV23" s="440"/>
      <c r="ADW23" s="441"/>
      <c r="ADX23" s="36"/>
      <c r="ADY23" s="37"/>
      <c r="ADZ23" s="37"/>
      <c r="AEA23" s="37"/>
      <c r="AEB23" s="37"/>
      <c r="AEC23" s="37"/>
      <c r="AED23" s="38"/>
      <c r="AEF23" s="37"/>
      <c r="AEG23" s="37"/>
      <c r="AEH23" s="37"/>
      <c r="AEI23" s="37"/>
      <c r="AEJ23" s="38"/>
      <c r="AEK23" s="440"/>
      <c r="AEL23" s="441"/>
      <c r="AEM23" s="36"/>
      <c r="AEN23" s="37"/>
      <c r="AEO23" s="37"/>
      <c r="AEP23" s="37"/>
      <c r="AEQ23" s="37"/>
      <c r="AER23" s="37"/>
      <c r="AES23" s="38"/>
      <c r="AEU23" s="37"/>
      <c r="AEV23" s="37"/>
      <c r="AEW23" s="37"/>
      <c r="AEX23" s="37"/>
      <c r="AEY23" s="38"/>
      <c r="AEZ23" s="440"/>
      <c r="AFA23" s="441"/>
      <c r="AFB23" s="36"/>
      <c r="AFC23" s="37"/>
      <c r="AFD23" s="37"/>
      <c r="AFE23" s="37"/>
      <c r="AFF23" s="37"/>
      <c r="AFG23" s="37"/>
      <c r="AFH23" s="38"/>
      <c r="AFJ23" s="37"/>
      <c r="AFK23" s="37"/>
      <c r="AFL23" s="37"/>
      <c r="AFM23" s="37"/>
      <c r="AFN23" s="38"/>
      <c r="AFO23" s="440"/>
      <c r="AFP23" s="441"/>
      <c r="AFQ23" s="36"/>
      <c r="AFR23" s="37"/>
      <c r="AFS23" s="37"/>
      <c r="AFT23" s="37"/>
      <c r="AFU23" s="37"/>
      <c r="AFV23" s="37"/>
      <c r="AFW23" s="38"/>
      <c r="AFY23" s="37"/>
      <c r="AFZ23" s="37"/>
      <c r="AGA23" s="37"/>
      <c r="AGB23" s="37"/>
      <c r="AGC23" s="38"/>
      <c r="AGD23" s="440"/>
      <c r="AGE23" s="441"/>
      <c r="AGF23" s="36"/>
      <c r="AGG23" s="37"/>
      <c r="AGH23" s="37"/>
      <c r="AGI23" s="37"/>
      <c r="AGJ23" s="37"/>
      <c r="AGK23" s="37"/>
      <c r="AGL23" s="38"/>
      <c r="AGN23" s="37"/>
      <c r="AGO23" s="37"/>
      <c r="AGP23" s="37"/>
      <c r="AGQ23" s="37"/>
      <c r="AGR23" s="38"/>
      <c r="AGS23" s="440"/>
      <c r="AGT23" s="441"/>
      <c r="AGU23" s="36"/>
      <c r="AGV23" s="37"/>
      <c r="AGW23" s="37"/>
      <c r="AGX23" s="37"/>
      <c r="AGY23" s="37"/>
      <c r="AGZ23" s="37"/>
      <c r="AHA23" s="38"/>
      <c r="AHC23" s="37"/>
      <c r="AHD23" s="37"/>
      <c r="AHE23" s="37"/>
      <c r="AHF23" s="37"/>
      <c r="AHG23" s="38"/>
      <c r="AHH23" s="440"/>
      <c r="AHI23" s="441"/>
      <c r="AHJ23" s="36"/>
      <c r="AHK23" s="37"/>
      <c r="AHL23" s="37"/>
      <c r="AHM23" s="37"/>
      <c r="AHN23" s="37"/>
      <c r="AHO23" s="37"/>
      <c r="AHP23" s="38"/>
      <c r="AHR23" s="37"/>
      <c r="AHS23" s="37"/>
      <c r="AHT23" s="37"/>
      <c r="AHU23" s="37"/>
      <c r="AHV23" s="38"/>
      <c r="AHW23" s="440"/>
      <c r="AHX23" s="441"/>
      <c r="AHY23" s="36"/>
      <c r="AHZ23" s="37"/>
      <c r="AIA23" s="37"/>
      <c r="AIB23" s="37"/>
      <c r="AIC23" s="37"/>
      <c r="AID23" s="37"/>
      <c r="AIE23" s="38"/>
    </row>
    <row r="24" spans="1:915" s="89" customFormat="1" ht="18" x14ac:dyDescent="0.35">
      <c r="A24" s="188">
        <v>2022</v>
      </c>
      <c r="B24" s="436" t="str">
        <f>CONCATENATE("Anlagenspiegel des Jahres ",A24)</f>
        <v>Anlagenspiegel des Jahres 2022</v>
      </c>
      <c r="C24" s="90"/>
      <c r="D24" s="90"/>
      <c r="E24" s="90"/>
      <c r="F24" s="90"/>
      <c r="G24" s="90"/>
      <c r="H24" s="90"/>
      <c r="I24" s="90"/>
      <c r="J24" s="90"/>
      <c r="K24" s="90"/>
      <c r="L24" s="90"/>
      <c r="M24" s="90"/>
      <c r="N24" s="90"/>
      <c r="O24" s="90"/>
      <c r="P24" s="90"/>
      <c r="Q24" s="90"/>
      <c r="R24" s="90"/>
      <c r="S24" s="90"/>
      <c r="T24" s="189"/>
      <c r="U24" s="189"/>
      <c r="V24" s="189"/>
      <c r="W24" s="189"/>
      <c r="X24" s="189"/>
      <c r="Y24" s="189"/>
      <c r="Z24" s="189"/>
      <c r="AA24" s="189"/>
      <c r="AB24" s="189"/>
      <c r="AC24" s="189"/>
      <c r="AD24" s="189"/>
      <c r="AE24" s="63"/>
      <c r="AF24" s="90"/>
      <c r="AG24" s="90"/>
      <c r="AH24" s="90"/>
      <c r="AI24" s="189"/>
      <c r="AJ24" s="189"/>
      <c r="AK24" s="189"/>
      <c r="AL24" s="189"/>
      <c r="AM24" s="189"/>
      <c r="AN24" s="189"/>
      <c r="AO24" s="189"/>
      <c r="AP24" s="189"/>
      <c r="AQ24" s="189"/>
      <c r="AR24" s="189"/>
      <c r="AS24" s="189"/>
      <c r="AU24" s="90"/>
      <c r="AV24" s="90"/>
      <c r="AW24" s="90"/>
      <c r="AX24" s="189"/>
      <c r="AY24" s="189"/>
      <c r="AZ24" s="189"/>
      <c r="BA24" s="189"/>
      <c r="BB24" s="189"/>
      <c r="BC24" s="189"/>
      <c r="BD24" s="189"/>
      <c r="BE24" s="189"/>
      <c r="BF24" s="189"/>
      <c r="BG24" s="189"/>
      <c r="BH24" s="189"/>
      <c r="BJ24" s="90"/>
      <c r="BK24" s="90"/>
      <c r="BL24" s="90"/>
      <c r="BM24" s="189"/>
      <c r="BN24" s="189"/>
      <c r="BO24" s="189"/>
      <c r="BP24" s="189"/>
      <c r="BQ24" s="189"/>
      <c r="BR24" s="189"/>
      <c r="BS24" s="189"/>
      <c r="BT24" s="189"/>
      <c r="BU24" s="189"/>
      <c r="BV24" s="189"/>
      <c r="BW24" s="189"/>
      <c r="BY24" s="90"/>
      <c r="BZ24" s="90"/>
      <c r="CA24" s="90"/>
      <c r="CB24" s="189"/>
      <c r="CC24" s="189"/>
      <c r="CD24" s="189"/>
      <c r="CE24" s="189"/>
      <c r="CF24" s="189"/>
      <c r="CG24" s="189"/>
      <c r="CH24" s="189"/>
      <c r="CI24" s="189"/>
      <c r="CJ24" s="189"/>
      <c r="CK24" s="189"/>
      <c r="CL24" s="189"/>
      <c r="CN24" s="90"/>
      <c r="CO24" s="90"/>
      <c r="CP24" s="90"/>
      <c r="CQ24" s="189"/>
      <c r="CR24" s="189"/>
      <c r="CS24" s="189"/>
      <c r="CT24" s="189"/>
      <c r="CU24" s="189"/>
      <c r="CV24" s="189"/>
      <c r="CW24" s="189"/>
      <c r="CX24" s="189"/>
      <c r="CY24" s="189"/>
      <c r="CZ24" s="189"/>
      <c r="DA24" s="189"/>
      <c r="DC24" s="90"/>
      <c r="DD24" s="90"/>
      <c r="DE24" s="90"/>
      <c r="DF24" s="189"/>
      <c r="DG24" s="189"/>
      <c r="DH24" s="189"/>
      <c r="DI24" s="189"/>
      <c r="DJ24" s="189"/>
      <c r="DK24" s="189"/>
      <c r="DL24" s="189"/>
      <c r="DM24" s="189"/>
      <c r="DN24" s="189"/>
      <c r="DO24" s="189"/>
      <c r="DP24" s="189"/>
      <c r="DR24" s="90"/>
      <c r="DS24" s="90"/>
      <c r="DT24" s="90"/>
      <c r="DU24" s="189"/>
      <c r="DV24" s="189"/>
      <c r="DW24" s="189"/>
      <c r="DX24" s="189"/>
      <c r="DY24" s="189"/>
      <c r="DZ24" s="189"/>
      <c r="EA24" s="189"/>
      <c r="EB24" s="189"/>
      <c r="EC24" s="189"/>
      <c r="ED24" s="189"/>
      <c r="EE24" s="189"/>
      <c r="EG24" s="90"/>
      <c r="EH24" s="90"/>
      <c r="EI24" s="90"/>
      <c r="EJ24" s="189"/>
      <c r="EK24" s="189"/>
      <c r="EL24" s="189"/>
      <c r="EM24" s="189"/>
      <c r="EN24" s="189"/>
      <c r="EO24" s="189"/>
      <c r="EP24" s="189"/>
      <c r="EQ24" s="189"/>
      <c r="ER24" s="189"/>
      <c r="ES24" s="189"/>
      <c r="ET24" s="189"/>
      <c r="EV24" s="90"/>
      <c r="EW24" s="90"/>
      <c r="EX24" s="90"/>
      <c r="EY24" s="189"/>
      <c r="EZ24" s="189"/>
      <c r="FA24" s="189"/>
      <c r="FB24" s="189"/>
      <c r="FC24" s="189"/>
      <c r="FD24" s="189"/>
      <c r="FE24" s="189"/>
      <c r="FF24" s="189"/>
      <c r="FG24" s="189"/>
      <c r="FH24" s="189"/>
      <c r="FI24" s="189"/>
      <c r="FK24" s="90"/>
      <c r="FL24" s="90"/>
      <c r="FM24" s="90"/>
      <c r="FN24" s="189"/>
      <c r="FO24" s="189"/>
      <c r="FP24" s="189"/>
      <c r="FQ24" s="189"/>
      <c r="FR24" s="189"/>
      <c r="FS24" s="189"/>
      <c r="FT24" s="189"/>
      <c r="FU24" s="189"/>
      <c r="FV24" s="189"/>
      <c r="FW24" s="189"/>
      <c r="FX24" s="189"/>
      <c r="FZ24" s="90"/>
      <c r="GA24" s="90"/>
      <c r="GB24" s="90"/>
      <c r="GC24" s="189"/>
      <c r="GD24" s="189"/>
      <c r="GE24" s="189"/>
      <c r="GF24" s="189"/>
      <c r="GG24" s="189"/>
      <c r="GH24" s="189"/>
      <c r="GI24" s="189"/>
      <c r="GJ24" s="189"/>
      <c r="GK24" s="189"/>
      <c r="GL24" s="189"/>
      <c r="GM24" s="189"/>
      <c r="GO24" s="90"/>
      <c r="GP24" s="90"/>
      <c r="GQ24" s="90"/>
      <c r="GR24" s="189"/>
      <c r="GS24" s="189"/>
      <c r="GT24" s="189"/>
      <c r="GU24" s="189"/>
      <c r="GV24" s="189"/>
      <c r="GW24" s="189"/>
      <c r="GX24" s="189"/>
      <c r="GY24" s="189"/>
      <c r="GZ24" s="189"/>
      <c r="HA24" s="189"/>
      <c r="HB24" s="189"/>
      <c r="HD24" s="90"/>
      <c r="HE24" s="90"/>
      <c r="HF24" s="90"/>
      <c r="HG24" s="189"/>
      <c r="HH24" s="189"/>
      <c r="HI24" s="189"/>
      <c r="HJ24" s="189"/>
      <c r="HK24" s="189"/>
      <c r="HL24" s="189"/>
      <c r="HM24" s="189"/>
      <c r="HN24" s="189"/>
      <c r="HO24" s="189"/>
      <c r="HP24" s="189"/>
      <c r="HQ24" s="189"/>
      <c r="HS24" s="90"/>
      <c r="HT24" s="90"/>
      <c r="HU24" s="90"/>
      <c r="HV24" s="189"/>
      <c r="HW24" s="189"/>
      <c r="HX24" s="189"/>
      <c r="HY24" s="189"/>
      <c r="HZ24" s="189"/>
      <c r="IA24" s="189"/>
      <c r="IB24" s="189"/>
      <c r="IC24" s="189"/>
      <c r="ID24" s="189"/>
      <c r="IE24" s="189"/>
      <c r="IF24" s="189"/>
      <c r="IH24" s="90"/>
      <c r="II24" s="90"/>
      <c r="IJ24" s="90"/>
      <c r="IK24" s="189"/>
      <c r="IL24" s="189"/>
      <c r="IM24" s="189"/>
      <c r="IN24" s="189"/>
      <c r="IO24" s="189"/>
      <c r="IP24" s="189"/>
      <c r="IQ24" s="189"/>
      <c r="IR24" s="189"/>
      <c r="IS24" s="189"/>
      <c r="IT24" s="189"/>
      <c r="IU24" s="189"/>
      <c r="IW24" s="90"/>
      <c r="IX24" s="90"/>
      <c r="IY24" s="90"/>
      <c r="IZ24" s="189"/>
      <c r="JA24" s="189"/>
      <c r="JB24" s="189"/>
      <c r="JC24" s="189"/>
      <c r="JD24" s="189"/>
      <c r="JE24" s="189"/>
      <c r="JF24" s="189"/>
      <c r="JG24" s="189"/>
      <c r="JH24" s="189"/>
      <c r="JI24" s="189"/>
      <c r="JJ24" s="189"/>
      <c r="JL24" s="90"/>
      <c r="JM24" s="90"/>
      <c r="JN24" s="90"/>
      <c r="JO24" s="189"/>
      <c r="JP24" s="189"/>
      <c r="JQ24" s="189"/>
      <c r="JR24" s="189"/>
      <c r="JS24" s="189"/>
      <c r="JT24" s="189"/>
      <c r="JU24" s="189"/>
      <c r="JV24" s="189"/>
      <c r="JW24" s="189"/>
      <c r="JX24" s="189"/>
      <c r="JY24" s="189"/>
      <c r="KA24" s="90"/>
      <c r="KB24" s="90"/>
      <c r="KC24" s="90"/>
      <c r="KD24" s="189"/>
      <c r="KE24" s="189"/>
      <c r="KF24" s="189"/>
      <c r="KG24" s="189"/>
      <c r="KH24" s="189"/>
      <c r="KI24" s="189"/>
      <c r="KJ24" s="189"/>
      <c r="KK24" s="189"/>
      <c r="KL24" s="189"/>
      <c r="KM24" s="189"/>
      <c r="KN24" s="189"/>
      <c r="KP24" s="90"/>
      <c r="KQ24" s="90"/>
      <c r="KR24" s="90"/>
      <c r="KS24" s="189"/>
      <c r="KT24" s="189"/>
      <c r="KU24" s="189"/>
      <c r="KV24" s="189"/>
      <c r="KW24" s="189"/>
      <c r="KX24" s="189"/>
      <c r="KY24" s="189"/>
      <c r="KZ24" s="189"/>
      <c r="LA24" s="189"/>
      <c r="LB24" s="189"/>
      <c r="LC24" s="189"/>
      <c r="LE24" s="90"/>
      <c r="LF24" s="90"/>
      <c r="LG24" s="90"/>
      <c r="LH24" s="189"/>
      <c r="LI24" s="189"/>
      <c r="LJ24" s="189"/>
      <c r="LK24" s="189"/>
      <c r="LL24" s="189"/>
      <c r="LM24" s="189"/>
      <c r="LN24" s="189"/>
      <c r="LO24" s="189"/>
      <c r="LP24" s="189"/>
      <c r="LQ24" s="189"/>
      <c r="LR24" s="189"/>
      <c r="LT24" s="90"/>
      <c r="LU24" s="90"/>
      <c r="LV24" s="90"/>
      <c r="LW24" s="189"/>
      <c r="LX24" s="189"/>
      <c r="LY24" s="189"/>
      <c r="LZ24" s="189"/>
      <c r="MA24" s="189"/>
      <c r="MB24" s="189"/>
      <c r="MC24" s="189"/>
      <c r="MD24" s="189"/>
      <c r="ME24" s="189"/>
      <c r="MF24" s="189"/>
      <c r="MG24" s="189"/>
      <c r="MI24" s="90"/>
      <c r="MJ24" s="90"/>
      <c r="MK24" s="90"/>
      <c r="ML24" s="189"/>
      <c r="MM24" s="189"/>
      <c r="MN24" s="189"/>
      <c r="MO24" s="189"/>
      <c r="MP24" s="189"/>
      <c r="MQ24" s="189"/>
      <c r="MR24" s="189"/>
      <c r="MS24" s="189"/>
      <c r="MT24" s="189"/>
      <c r="MU24" s="189"/>
      <c r="MV24" s="189"/>
      <c r="MX24" s="90"/>
      <c r="MY24" s="90"/>
      <c r="MZ24" s="90"/>
      <c r="NA24" s="189"/>
      <c r="NB24" s="189"/>
      <c r="NC24" s="189"/>
      <c r="ND24" s="189"/>
      <c r="NE24" s="189"/>
      <c r="NF24" s="189"/>
      <c r="NG24" s="189"/>
      <c r="NH24" s="189"/>
      <c r="NI24" s="189"/>
      <c r="NJ24" s="189"/>
      <c r="NK24" s="189"/>
      <c r="NM24" s="90"/>
      <c r="NN24" s="90"/>
      <c r="NO24" s="90"/>
      <c r="NP24" s="189"/>
      <c r="NQ24" s="189"/>
      <c r="NR24" s="189"/>
      <c r="NS24" s="189"/>
      <c r="NT24" s="189"/>
      <c r="NU24" s="189"/>
      <c r="NV24" s="189"/>
      <c r="NW24" s="189"/>
      <c r="NX24" s="189"/>
      <c r="NY24" s="189"/>
      <c r="NZ24" s="189"/>
      <c r="OB24" s="90"/>
      <c r="OC24" s="90"/>
      <c r="OD24" s="90"/>
      <c r="OE24" s="189"/>
      <c r="OF24" s="189"/>
      <c r="OG24" s="189"/>
      <c r="OH24" s="189"/>
      <c r="OI24" s="189"/>
      <c r="OJ24" s="189"/>
      <c r="OK24" s="189"/>
      <c r="OL24" s="189"/>
      <c r="OM24" s="189"/>
      <c r="ON24" s="189"/>
      <c r="OO24" s="189"/>
      <c r="OQ24" s="90"/>
      <c r="OR24" s="90"/>
      <c r="OS24" s="90"/>
      <c r="OT24" s="189"/>
      <c r="OU24" s="189"/>
      <c r="OV24" s="189"/>
      <c r="OW24" s="189"/>
      <c r="OX24" s="189"/>
      <c r="OY24" s="189"/>
      <c r="OZ24" s="189"/>
      <c r="PA24" s="189"/>
      <c r="PB24" s="189"/>
      <c r="PC24" s="189"/>
      <c r="PD24" s="189"/>
      <c r="PF24" s="90"/>
      <c r="PG24" s="90"/>
      <c r="PH24" s="90"/>
      <c r="PI24" s="189"/>
      <c r="PJ24" s="189"/>
      <c r="PK24" s="189"/>
      <c r="PL24" s="189"/>
      <c r="PM24" s="189"/>
      <c r="PN24" s="189"/>
      <c r="PO24" s="189"/>
      <c r="PP24" s="189"/>
      <c r="PQ24" s="189"/>
      <c r="PR24" s="189"/>
      <c r="PS24" s="189"/>
      <c r="PU24" s="90"/>
      <c r="PV24" s="90"/>
      <c r="PW24" s="90"/>
      <c r="PX24" s="189"/>
      <c r="PY24" s="189"/>
      <c r="PZ24" s="189"/>
      <c r="QA24" s="189"/>
      <c r="QB24" s="189"/>
      <c r="QC24" s="189"/>
      <c r="QD24" s="189"/>
      <c r="QE24" s="189"/>
      <c r="QF24" s="189"/>
      <c r="QG24" s="189"/>
      <c r="QH24" s="189"/>
      <c r="QJ24" s="90"/>
      <c r="QK24" s="90"/>
      <c r="QL24" s="90"/>
      <c r="QM24" s="189"/>
      <c r="QN24" s="189"/>
      <c r="QO24" s="189"/>
      <c r="QP24" s="189"/>
      <c r="QQ24" s="189"/>
      <c r="QR24" s="189"/>
      <c r="QS24" s="189"/>
      <c r="QT24" s="189"/>
      <c r="QU24" s="189"/>
      <c r="QV24" s="189"/>
      <c r="QW24" s="189"/>
      <c r="QY24" s="90"/>
      <c r="QZ24" s="90"/>
      <c r="RA24" s="90"/>
      <c r="RB24" s="189"/>
      <c r="RC24" s="189"/>
      <c r="RD24" s="189"/>
      <c r="RE24" s="189"/>
      <c r="RF24" s="189"/>
      <c r="RG24" s="189"/>
      <c r="RH24" s="189"/>
      <c r="RI24" s="189"/>
      <c r="RJ24" s="189"/>
      <c r="RK24" s="189"/>
      <c r="RL24" s="189"/>
      <c r="RN24" s="90"/>
      <c r="RO24" s="90"/>
      <c r="RP24" s="90"/>
      <c r="RQ24" s="189"/>
      <c r="RR24" s="189"/>
      <c r="RS24" s="189"/>
      <c r="RT24" s="189"/>
      <c r="RU24" s="189"/>
      <c r="RV24" s="189"/>
      <c r="RW24" s="189"/>
      <c r="RX24" s="189"/>
      <c r="RY24" s="189"/>
      <c r="RZ24" s="189"/>
      <c r="SA24" s="189"/>
      <c r="SC24" s="90"/>
      <c r="SD24" s="90"/>
      <c r="SE24" s="90"/>
      <c r="SF24" s="189"/>
      <c r="SG24" s="189"/>
      <c r="SH24" s="189"/>
      <c r="SI24" s="189"/>
      <c r="SJ24" s="189"/>
      <c r="SK24" s="189"/>
      <c r="SL24" s="189"/>
      <c r="SM24" s="189"/>
      <c r="SN24" s="189"/>
      <c r="SO24" s="189"/>
      <c r="SP24" s="189"/>
      <c r="SR24" s="90"/>
      <c r="SS24" s="90"/>
      <c r="ST24" s="90"/>
      <c r="SU24" s="189"/>
      <c r="SV24" s="189"/>
      <c r="SW24" s="189"/>
      <c r="SX24" s="189"/>
      <c r="SY24" s="189"/>
      <c r="SZ24" s="189"/>
      <c r="TA24" s="189"/>
      <c r="TB24" s="189"/>
      <c r="TC24" s="189"/>
      <c r="TD24" s="189"/>
      <c r="TE24" s="189"/>
      <c r="TG24" s="90"/>
      <c r="TH24" s="90"/>
      <c r="TI24" s="90"/>
      <c r="TJ24" s="189"/>
      <c r="TK24" s="189"/>
      <c r="TL24" s="189"/>
      <c r="TM24" s="189"/>
      <c r="TN24" s="189"/>
      <c r="TO24" s="189"/>
      <c r="TP24" s="189"/>
      <c r="TQ24" s="189"/>
      <c r="TR24" s="189"/>
      <c r="TS24" s="189"/>
      <c r="TT24" s="189"/>
      <c r="TV24" s="90"/>
      <c r="TW24" s="90"/>
      <c r="TX24" s="90"/>
      <c r="TY24" s="189"/>
      <c r="TZ24" s="189"/>
      <c r="UA24" s="189"/>
      <c r="UB24" s="189"/>
      <c r="UC24" s="189"/>
      <c r="UD24" s="189"/>
      <c r="UE24" s="189"/>
      <c r="UF24" s="189"/>
      <c r="UG24" s="189"/>
      <c r="UH24" s="189"/>
      <c r="UI24" s="189"/>
      <c r="UK24" s="90"/>
      <c r="UL24" s="90"/>
      <c r="UM24" s="90"/>
      <c r="UN24" s="189"/>
      <c r="UO24" s="189"/>
      <c r="UP24" s="189"/>
      <c r="UQ24" s="189"/>
      <c r="UR24" s="189"/>
      <c r="US24" s="189"/>
      <c r="UT24" s="189"/>
      <c r="UU24" s="189"/>
      <c r="UV24" s="189"/>
      <c r="UW24" s="189"/>
      <c r="UX24" s="189"/>
      <c r="UZ24" s="90"/>
      <c r="VA24" s="90"/>
      <c r="VB24" s="90"/>
      <c r="VC24" s="189"/>
      <c r="VD24" s="189"/>
      <c r="VE24" s="189"/>
      <c r="VF24" s="189"/>
      <c r="VG24" s="189"/>
      <c r="VH24" s="189"/>
      <c r="VI24" s="189"/>
      <c r="VJ24" s="189"/>
      <c r="VK24" s="189"/>
      <c r="VL24" s="189"/>
      <c r="VM24" s="189"/>
      <c r="VO24" s="90"/>
      <c r="VP24" s="90"/>
      <c r="VQ24" s="90"/>
      <c r="VR24" s="189"/>
      <c r="VS24" s="189"/>
      <c r="VT24" s="189"/>
      <c r="VU24" s="189"/>
      <c r="VV24" s="189"/>
      <c r="VW24" s="189"/>
      <c r="VX24" s="189"/>
      <c r="VY24" s="189"/>
      <c r="VZ24" s="189"/>
      <c r="WA24" s="189"/>
      <c r="WB24" s="189"/>
      <c r="WD24" s="90"/>
      <c r="WE24" s="90"/>
      <c r="WF24" s="90"/>
      <c r="WG24" s="189"/>
      <c r="WH24" s="189"/>
      <c r="WI24" s="189"/>
      <c r="WJ24" s="189"/>
      <c r="WK24" s="189"/>
      <c r="WL24" s="189"/>
      <c r="WM24" s="189"/>
      <c r="WN24" s="189"/>
      <c r="WO24" s="189"/>
      <c r="WP24" s="189"/>
      <c r="WQ24" s="189"/>
      <c r="WS24" s="90"/>
      <c r="WT24" s="90"/>
      <c r="WU24" s="90"/>
      <c r="WV24" s="189"/>
      <c r="WW24" s="189"/>
      <c r="WX24" s="189"/>
      <c r="WY24" s="189"/>
      <c r="WZ24" s="189"/>
      <c r="XA24" s="189"/>
      <c r="XB24" s="189"/>
      <c r="XC24" s="189"/>
      <c r="XD24" s="189"/>
      <c r="XE24" s="189"/>
      <c r="XF24" s="189"/>
      <c r="XH24" s="90"/>
      <c r="XI24" s="90"/>
      <c r="XJ24" s="90"/>
      <c r="XK24" s="189"/>
      <c r="XL24" s="189"/>
      <c r="XM24" s="189"/>
      <c r="XN24" s="189"/>
      <c r="XO24" s="189"/>
      <c r="XP24" s="189"/>
      <c r="XQ24" s="189"/>
      <c r="XR24" s="189"/>
      <c r="XS24" s="189"/>
      <c r="XT24" s="189"/>
      <c r="XU24" s="189"/>
      <c r="XW24" s="90"/>
      <c r="XX24" s="90"/>
      <c r="XY24" s="90"/>
      <c r="XZ24" s="189"/>
      <c r="YA24" s="189"/>
      <c r="YB24" s="189"/>
      <c r="YC24" s="189"/>
      <c r="YD24" s="189"/>
      <c r="YE24" s="189"/>
      <c r="YF24" s="189"/>
      <c r="YG24" s="189"/>
      <c r="YH24" s="189"/>
      <c r="YI24" s="189"/>
      <c r="YJ24" s="189"/>
      <c r="YL24" s="90"/>
      <c r="YM24" s="90"/>
      <c r="YN24" s="90"/>
      <c r="YO24" s="189"/>
      <c r="YP24" s="189"/>
      <c r="YQ24" s="189"/>
      <c r="YR24" s="189"/>
      <c r="YS24" s="189"/>
      <c r="YT24" s="189"/>
      <c r="YU24" s="189"/>
      <c r="YV24" s="189"/>
      <c r="YW24" s="189"/>
      <c r="YX24" s="189"/>
      <c r="YY24" s="189"/>
      <c r="ZA24" s="90"/>
      <c r="ZB24" s="90"/>
      <c r="ZC24" s="90"/>
      <c r="ZD24" s="189"/>
      <c r="ZE24" s="189"/>
      <c r="ZF24" s="189"/>
      <c r="ZG24" s="189"/>
      <c r="ZH24" s="189"/>
      <c r="ZI24" s="189"/>
      <c r="ZJ24" s="189"/>
      <c r="ZK24" s="189"/>
      <c r="ZL24" s="189"/>
      <c r="ZM24" s="189"/>
      <c r="ZN24" s="189"/>
      <c r="ZP24" s="90"/>
      <c r="ZQ24" s="90"/>
      <c r="ZR24" s="90"/>
      <c r="ZS24" s="189"/>
      <c r="ZT24" s="189"/>
      <c r="ZU24" s="189"/>
      <c r="ZV24" s="189"/>
      <c r="ZW24" s="189"/>
      <c r="ZX24" s="189"/>
      <c r="ZY24" s="189"/>
      <c r="ZZ24" s="189"/>
      <c r="AAA24" s="189"/>
      <c r="AAB24" s="189"/>
      <c r="AAC24" s="189"/>
      <c r="AAE24" s="90"/>
      <c r="AAF24" s="90"/>
      <c r="AAG24" s="90"/>
      <c r="AAH24" s="189"/>
      <c r="AAI24" s="189"/>
      <c r="AAJ24" s="189"/>
      <c r="AAK24" s="189"/>
      <c r="AAL24" s="189"/>
      <c r="AAM24" s="189"/>
      <c r="AAN24" s="189"/>
      <c r="AAO24" s="189"/>
      <c r="AAP24" s="189"/>
      <c r="AAQ24" s="189"/>
      <c r="AAR24" s="189"/>
      <c r="AAT24" s="90"/>
      <c r="AAU24" s="90"/>
      <c r="AAV24" s="90"/>
      <c r="AAW24" s="189"/>
      <c r="AAX24" s="189"/>
      <c r="AAY24" s="189"/>
      <c r="AAZ24" s="189"/>
      <c r="ABA24" s="189"/>
      <c r="ABB24" s="189"/>
      <c r="ABC24" s="189"/>
      <c r="ABD24" s="189"/>
      <c r="ABE24" s="189"/>
      <c r="ABF24" s="189"/>
      <c r="ABG24" s="189"/>
      <c r="ABI24" s="90"/>
      <c r="ABJ24" s="90"/>
      <c r="ABK24" s="90"/>
      <c r="ABL24" s="189"/>
      <c r="ABM24" s="189"/>
      <c r="ABN24" s="189"/>
      <c r="ABO24" s="189"/>
      <c r="ABP24" s="189"/>
      <c r="ABQ24" s="189"/>
      <c r="ABR24" s="189"/>
      <c r="ABS24" s="189"/>
      <c r="ABT24" s="189"/>
      <c r="ABU24" s="189"/>
      <c r="ABV24" s="189"/>
      <c r="ABX24" s="90"/>
      <c r="ABY24" s="90"/>
      <c r="ABZ24" s="90"/>
      <c r="ACA24" s="189"/>
      <c r="ACB24" s="189"/>
      <c r="ACC24" s="189"/>
      <c r="ACD24" s="189"/>
      <c r="ACE24" s="189"/>
      <c r="ACF24" s="189"/>
      <c r="ACG24" s="189"/>
      <c r="ACH24" s="189"/>
      <c r="ACI24" s="189"/>
      <c r="ACJ24" s="189"/>
      <c r="ACK24" s="189"/>
      <c r="ACM24" s="90"/>
      <c r="ACN24" s="90"/>
      <c r="ACO24" s="90"/>
      <c r="ACP24" s="189"/>
      <c r="ACQ24" s="189"/>
      <c r="ACR24" s="189"/>
      <c r="ACS24" s="189"/>
      <c r="ACT24" s="189"/>
      <c r="ACU24" s="189"/>
      <c r="ACV24" s="189"/>
      <c r="ACW24" s="189"/>
      <c r="ACX24" s="189"/>
      <c r="ACY24" s="189"/>
      <c r="ACZ24" s="189"/>
      <c r="ADB24" s="90"/>
      <c r="ADC24" s="90"/>
      <c r="ADD24" s="90"/>
      <c r="ADE24" s="189"/>
      <c r="ADF24" s="189"/>
      <c r="ADG24" s="189"/>
      <c r="ADH24" s="189"/>
      <c r="ADI24" s="189"/>
      <c r="ADJ24" s="189"/>
      <c r="ADK24" s="189"/>
      <c r="ADL24" s="189"/>
      <c r="ADM24" s="189"/>
      <c r="ADN24" s="189"/>
      <c r="ADO24" s="189"/>
      <c r="ADQ24" s="90"/>
      <c r="ADR24" s="90"/>
      <c r="ADS24" s="90"/>
      <c r="ADT24" s="189"/>
      <c r="ADU24" s="189"/>
      <c r="ADV24" s="189"/>
      <c r="ADW24" s="189"/>
      <c r="ADX24" s="189"/>
      <c r="ADY24" s="189"/>
      <c r="ADZ24" s="189"/>
      <c r="AEA24" s="189"/>
      <c r="AEB24" s="189"/>
      <c r="AEC24" s="189"/>
      <c r="AED24" s="189"/>
      <c r="AEF24" s="90"/>
      <c r="AEG24" s="90"/>
      <c r="AEH24" s="90"/>
      <c r="AEI24" s="189"/>
      <c r="AEJ24" s="189"/>
      <c r="AEK24" s="189"/>
      <c r="AEL24" s="189"/>
      <c r="AEM24" s="189"/>
      <c r="AEN24" s="189"/>
      <c r="AEO24" s="189"/>
      <c r="AEP24" s="189"/>
      <c r="AEQ24" s="189"/>
      <c r="AER24" s="189"/>
      <c r="AES24" s="189"/>
      <c r="AEU24" s="90"/>
      <c r="AEV24" s="90"/>
      <c r="AEW24" s="90"/>
      <c r="AEX24" s="189"/>
      <c r="AEY24" s="189"/>
      <c r="AEZ24" s="189"/>
      <c r="AFA24" s="189"/>
      <c r="AFB24" s="189"/>
      <c r="AFC24" s="189"/>
      <c r="AFD24" s="189"/>
      <c r="AFE24" s="189"/>
      <c r="AFF24" s="189"/>
      <c r="AFG24" s="189"/>
      <c r="AFH24" s="189"/>
      <c r="AFJ24" s="90"/>
      <c r="AFK24" s="90"/>
      <c r="AFL24" s="90"/>
      <c r="AFM24" s="189"/>
      <c r="AFN24" s="189"/>
      <c r="AFO24" s="189"/>
      <c r="AFP24" s="189"/>
      <c r="AFQ24" s="189"/>
      <c r="AFR24" s="189"/>
      <c r="AFS24" s="189"/>
      <c r="AFT24" s="189"/>
      <c r="AFU24" s="189"/>
      <c r="AFV24" s="189"/>
      <c r="AFW24" s="189"/>
      <c r="AFY24" s="90"/>
      <c r="AFZ24" s="90"/>
      <c r="AGA24" s="90"/>
      <c r="AGB24" s="189"/>
      <c r="AGC24" s="189"/>
      <c r="AGD24" s="189"/>
      <c r="AGE24" s="189"/>
      <c r="AGF24" s="189"/>
      <c r="AGG24" s="189"/>
      <c r="AGH24" s="189"/>
      <c r="AGI24" s="189"/>
      <c r="AGJ24" s="189"/>
      <c r="AGK24" s="189"/>
      <c r="AGL24" s="189"/>
      <c r="AGN24" s="90"/>
      <c r="AGO24" s="90"/>
      <c r="AGP24" s="90"/>
      <c r="AGQ24" s="189"/>
      <c r="AGR24" s="189"/>
      <c r="AGS24" s="189"/>
      <c r="AGT24" s="189"/>
      <c r="AGU24" s="189"/>
      <c r="AGV24" s="189"/>
      <c r="AGW24" s="189"/>
      <c r="AGX24" s="189"/>
      <c r="AGY24" s="189"/>
      <c r="AGZ24" s="189"/>
      <c r="AHA24" s="189"/>
      <c r="AHC24" s="90"/>
      <c r="AHD24" s="90"/>
      <c r="AHE24" s="90"/>
      <c r="AHF24" s="189"/>
      <c r="AHG24" s="189"/>
      <c r="AHH24" s="189"/>
      <c r="AHI24" s="189"/>
      <c r="AHJ24" s="189"/>
      <c r="AHK24" s="189"/>
      <c r="AHL24" s="189"/>
      <c r="AHM24" s="189"/>
      <c r="AHN24" s="189"/>
      <c r="AHO24" s="189"/>
      <c r="AHP24" s="189"/>
      <c r="AHR24" s="90"/>
      <c r="AHS24" s="90"/>
      <c r="AHT24" s="90"/>
      <c r="AHU24" s="189"/>
      <c r="AHV24" s="189"/>
      <c r="AHW24" s="189"/>
      <c r="AHX24" s="189"/>
      <c r="AHY24" s="189"/>
      <c r="AHZ24" s="189"/>
      <c r="AIA24" s="189"/>
      <c r="AIB24" s="189"/>
      <c r="AIC24" s="189"/>
      <c r="AID24" s="189"/>
      <c r="AIE24" s="189"/>
    </row>
    <row r="25" spans="1:915" x14ac:dyDescent="0.3">
      <c r="A25" s="29" t="s">
        <v>127</v>
      </c>
      <c r="B25" s="30" t="s">
        <v>128</v>
      </c>
      <c r="C25" s="110">
        <f t="shared" ref="C25:AC25" si="598">SUM(C26+C30+C35)</f>
        <v>0</v>
      </c>
      <c r="D25" s="110">
        <f t="shared" si="598"/>
        <v>0</v>
      </c>
      <c r="E25" s="110">
        <f t="shared" si="598"/>
        <v>0</v>
      </c>
      <c r="F25" s="110">
        <f t="shared" si="598"/>
        <v>0</v>
      </c>
      <c r="G25" s="110">
        <f t="shared" si="598"/>
        <v>0</v>
      </c>
      <c r="H25" s="110">
        <f t="shared" si="598"/>
        <v>0</v>
      </c>
      <c r="I25" s="110">
        <f t="shared" si="598"/>
        <v>0</v>
      </c>
      <c r="J25" s="110">
        <f t="shared" si="598"/>
        <v>0</v>
      </c>
      <c r="K25" s="110">
        <f t="shared" si="598"/>
        <v>0</v>
      </c>
      <c r="L25" s="110">
        <f t="shared" si="598"/>
        <v>0</v>
      </c>
      <c r="M25" s="110">
        <f t="shared" si="598"/>
        <v>0</v>
      </c>
      <c r="N25" s="110">
        <f t="shared" si="598"/>
        <v>0</v>
      </c>
      <c r="O25" s="110">
        <f t="shared" si="598"/>
        <v>0</v>
      </c>
      <c r="P25" s="110">
        <f t="shared" si="598"/>
        <v>0</v>
      </c>
      <c r="Q25" s="110">
        <f t="shared" si="598"/>
        <v>0</v>
      </c>
      <c r="R25" s="110">
        <f t="shared" si="598"/>
        <v>0</v>
      </c>
      <c r="S25" s="110">
        <f t="shared" si="598"/>
        <v>0</v>
      </c>
      <c r="T25" s="110">
        <f t="shared" si="598"/>
        <v>0</v>
      </c>
      <c r="U25" s="110">
        <f t="shared" si="598"/>
        <v>0</v>
      </c>
      <c r="V25" s="110">
        <f t="shared" si="598"/>
        <v>0</v>
      </c>
      <c r="W25" s="110">
        <f t="shared" si="598"/>
        <v>0</v>
      </c>
      <c r="X25" s="110">
        <f t="shared" si="598"/>
        <v>0</v>
      </c>
      <c r="Y25" s="110">
        <f t="shared" si="598"/>
        <v>0</v>
      </c>
      <c r="Z25" s="110">
        <f t="shared" si="598"/>
        <v>0</v>
      </c>
      <c r="AA25" s="110">
        <f t="shared" si="598"/>
        <v>0</v>
      </c>
      <c r="AB25" s="110">
        <f t="shared" si="598"/>
        <v>0</v>
      </c>
      <c r="AC25" s="110">
        <f t="shared" si="598"/>
        <v>0</v>
      </c>
      <c r="AD25" s="110">
        <f>SUM(AD26+AD30+AD35)</f>
        <v>0</v>
      </c>
      <c r="AF25" s="110">
        <f t="shared" ref="AF25:AR25" si="599">SUM(AF26+AF30+AF35)</f>
        <v>0</v>
      </c>
      <c r="AG25" s="110">
        <f t="shared" si="599"/>
        <v>0</v>
      </c>
      <c r="AH25" s="110">
        <f t="shared" si="599"/>
        <v>0</v>
      </c>
      <c r="AI25" s="110">
        <f t="shared" si="599"/>
        <v>0</v>
      </c>
      <c r="AJ25" s="110">
        <f t="shared" si="599"/>
        <v>0</v>
      </c>
      <c r="AK25" s="110">
        <f t="shared" si="599"/>
        <v>0</v>
      </c>
      <c r="AL25" s="110">
        <f t="shared" si="599"/>
        <v>0</v>
      </c>
      <c r="AM25" s="110">
        <f t="shared" si="599"/>
        <v>0</v>
      </c>
      <c r="AN25" s="110">
        <f t="shared" si="599"/>
        <v>0</v>
      </c>
      <c r="AO25" s="110">
        <f t="shared" si="599"/>
        <v>0</v>
      </c>
      <c r="AP25" s="110">
        <f t="shared" si="599"/>
        <v>0</v>
      </c>
      <c r="AQ25" s="110">
        <f t="shared" si="599"/>
        <v>0</v>
      </c>
      <c r="AR25" s="110">
        <f t="shared" si="599"/>
        <v>0</v>
      </c>
      <c r="AS25" s="110">
        <f>SUM(AS26+AS30+AS35)</f>
        <v>0</v>
      </c>
      <c r="AU25" s="110">
        <f t="shared" ref="AU25:BG25" si="600">SUM(AU26+AU30+AU35)</f>
        <v>0</v>
      </c>
      <c r="AV25" s="110">
        <f t="shared" si="600"/>
        <v>0</v>
      </c>
      <c r="AW25" s="110">
        <f t="shared" si="600"/>
        <v>0</v>
      </c>
      <c r="AX25" s="110">
        <f t="shared" si="600"/>
        <v>0</v>
      </c>
      <c r="AY25" s="110">
        <f t="shared" si="600"/>
        <v>0</v>
      </c>
      <c r="AZ25" s="110">
        <f t="shared" si="600"/>
        <v>0</v>
      </c>
      <c r="BA25" s="110">
        <f t="shared" si="600"/>
        <v>0</v>
      </c>
      <c r="BB25" s="110">
        <f t="shared" si="600"/>
        <v>0</v>
      </c>
      <c r="BC25" s="110">
        <f t="shared" si="600"/>
        <v>0</v>
      </c>
      <c r="BD25" s="110">
        <f t="shared" si="600"/>
        <v>0</v>
      </c>
      <c r="BE25" s="110">
        <f t="shared" si="600"/>
        <v>0</v>
      </c>
      <c r="BF25" s="110">
        <f t="shared" si="600"/>
        <v>0</v>
      </c>
      <c r="BG25" s="110">
        <f t="shared" si="600"/>
        <v>0</v>
      </c>
      <c r="BH25" s="110">
        <f>SUM(BH26+BH30+BH35)</f>
        <v>0</v>
      </c>
      <c r="BJ25" s="110">
        <f t="shared" ref="BJ25:BV25" si="601">SUM(BJ26+BJ30+BJ35)</f>
        <v>0</v>
      </c>
      <c r="BK25" s="110">
        <f t="shared" si="601"/>
        <v>0</v>
      </c>
      <c r="BL25" s="110">
        <f t="shared" si="601"/>
        <v>0</v>
      </c>
      <c r="BM25" s="110">
        <f t="shared" si="601"/>
        <v>0</v>
      </c>
      <c r="BN25" s="110">
        <f t="shared" si="601"/>
        <v>0</v>
      </c>
      <c r="BO25" s="110">
        <f t="shared" si="601"/>
        <v>0</v>
      </c>
      <c r="BP25" s="110">
        <f t="shared" si="601"/>
        <v>0</v>
      </c>
      <c r="BQ25" s="110">
        <f t="shared" si="601"/>
        <v>0</v>
      </c>
      <c r="BR25" s="110">
        <f t="shared" si="601"/>
        <v>0</v>
      </c>
      <c r="BS25" s="110">
        <f t="shared" si="601"/>
        <v>0</v>
      </c>
      <c r="BT25" s="110">
        <f t="shared" si="601"/>
        <v>0</v>
      </c>
      <c r="BU25" s="110">
        <f t="shared" si="601"/>
        <v>0</v>
      </c>
      <c r="BV25" s="110">
        <f t="shared" si="601"/>
        <v>0</v>
      </c>
      <c r="BW25" s="110">
        <f>SUM(BW26+BW30+BW35)</f>
        <v>0</v>
      </c>
      <c r="BY25" s="110">
        <f t="shared" ref="BY25:CK25" si="602">SUM(BY26+BY30+BY35)</f>
        <v>0</v>
      </c>
      <c r="BZ25" s="110">
        <f t="shared" si="602"/>
        <v>0</v>
      </c>
      <c r="CA25" s="110">
        <f t="shared" si="602"/>
        <v>0</v>
      </c>
      <c r="CB25" s="110">
        <f t="shared" si="602"/>
        <v>0</v>
      </c>
      <c r="CC25" s="110">
        <f t="shared" si="602"/>
        <v>0</v>
      </c>
      <c r="CD25" s="110">
        <f t="shared" si="602"/>
        <v>0</v>
      </c>
      <c r="CE25" s="110">
        <f t="shared" si="602"/>
        <v>0</v>
      </c>
      <c r="CF25" s="110">
        <f t="shared" si="602"/>
        <v>0</v>
      </c>
      <c r="CG25" s="110">
        <f t="shared" si="602"/>
        <v>0</v>
      </c>
      <c r="CH25" s="110">
        <f t="shared" si="602"/>
        <v>0</v>
      </c>
      <c r="CI25" s="110">
        <f t="shared" si="602"/>
        <v>0</v>
      </c>
      <c r="CJ25" s="110">
        <f t="shared" si="602"/>
        <v>0</v>
      </c>
      <c r="CK25" s="110">
        <f t="shared" si="602"/>
        <v>0</v>
      </c>
      <c r="CL25" s="110">
        <f>SUM(CL26+CL30+CL35)</f>
        <v>0</v>
      </c>
      <c r="CN25" s="110">
        <f t="shared" ref="CN25:CZ25" si="603">SUM(CN26+CN30+CN35)</f>
        <v>0</v>
      </c>
      <c r="CO25" s="110">
        <f t="shared" si="603"/>
        <v>0</v>
      </c>
      <c r="CP25" s="110">
        <f t="shared" si="603"/>
        <v>0</v>
      </c>
      <c r="CQ25" s="110">
        <f t="shared" si="603"/>
        <v>0</v>
      </c>
      <c r="CR25" s="110">
        <f t="shared" si="603"/>
        <v>0</v>
      </c>
      <c r="CS25" s="110">
        <f t="shared" si="603"/>
        <v>0</v>
      </c>
      <c r="CT25" s="110">
        <f t="shared" si="603"/>
        <v>0</v>
      </c>
      <c r="CU25" s="110">
        <f t="shared" si="603"/>
        <v>0</v>
      </c>
      <c r="CV25" s="110">
        <f t="shared" si="603"/>
        <v>0</v>
      </c>
      <c r="CW25" s="110">
        <f t="shared" si="603"/>
        <v>0</v>
      </c>
      <c r="CX25" s="110">
        <f t="shared" si="603"/>
        <v>0</v>
      </c>
      <c r="CY25" s="110">
        <f t="shared" si="603"/>
        <v>0</v>
      </c>
      <c r="CZ25" s="110">
        <f t="shared" si="603"/>
        <v>0</v>
      </c>
      <c r="DA25" s="110">
        <f>SUM(DA26+DA30+DA35)</f>
        <v>0</v>
      </c>
      <c r="DC25" s="110">
        <f t="shared" ref="DC25:DO25" si="604">SUM(DC26+DC30+DC35)</f>
        <v>0</v>
      </c>
      <c r="DD25" s="110">
        <f t="shared" si="604"/>
        <v>0</v>
      </c>
      <c r="DE25" s="110">
        <f t="shared" si="604"/>
        <v>0</v>
      </c>
      <c r="DF25" s="110">
        <f t="shared" si="604"/>
        <v>0</v>
      </c>
      <c r="DG25" s="110">
        <f t="shared" si="604"/>
        <v>0</v>
      </c>
      <c r="DH25" s="110">
        <f t="shared" si="604"/>
        <v>0</v>
      </c>
      <c r="DI25" s="110">
        <f t="shared" si="604"/>
        <v>0</v>
      </c>
      <c r="DJ25" s="110">
        <f t="shared" si="604"/>
        <v>0</v>
      </c>
      <c r="DK25" s="110">
        <f t="shared" si="604"/>
        <v>0</v>
      </c>
      <c r="DL25" s="110">
        <f t="shared" si="604"/>
        <v>0</v>
      </c>
      <c r="DM25" s="110">
        <f t="shared" si="604"/>
        <v>0</v>
      </c>
      <c r="DN25" s="110">
        <f t="shared" si="604"/>
        <v>0</v>
      </c>
      <c r="DO25" s="110">
        <f t="shared" si="604"/>
        <v>0</v>
      </c>
      <c r="DP25" s="110">
        <f>SUM(DP26+DP30+DP35)</f>
        <v>0</v>
      </c>
      <c r="DR25" s="110">
        <f t="shared" ref="DR25:ED25" si="605">SUM(DR26+DR30+DR35)</f>
        <v>0</v>
      </c>
      <c r="DS25" s="110">
        <f t="shared" si="605"/>
        <v>0</v>
      </c>
      <c r="DT25" s="110">
        <f t="shared" si="605"/>
        <v>0</v>
      </c>
      <c r="DU25" s="110">
        <f t="shared" si="605"/>
        <v>0</v>
      </c>
      <c r="DV25" s="110">
        <f t="shared" si="605"/>
        <v>0</v>
      </c>
      <c r="DW25" s="110">
        <f t="shared" si="605"/>
        <v>0</v>
      </c>
      <c r="DX25" s="110">
        <f t="shared" si="605"/>
        <v>0</v>
      </c>
      <c r="DY25" s="110">
        <f t="shared" si="605"/>
        <v>0</v>
      </c>
      <c r="DZ25" s="110">
        <f t="shared" si="605"/>
        <v>0</v>
      </c>
      <c r="EA25" s="110">
        <f t="shared" si="605"/>
        <v>0</v>
      </c>
      <c r="EB25" s="110">
        <f t="shared" si="605"/>
        <v>0</v>
      </c>
      <c r="EC25" s="110">
        <f t="shared" si="605"/>
        <v>0</v>
      </c>
      <c r="ED25" s="110">
        <f t="shared" si="605"/>
        <v>0</v>
      </c>
      <c r="EE25" s="110">
        <f>SUM(EE26+EE30+EE35)</f>
        <v>0</v>
      </c>
      <c r="EG25" s="110">
        <f t="shared" ref="EG25:ES25" si="606">SUM(EG26+EG30+EG35)</f>
        <v>0</v>
      </c>
      <c r="EH25" s="110">
        <f t="shared" si="606"/>
        <v>0</v>
      </c>
      <c r="EI25" s="110">
        <f t="shared" si="606"/>
        <v>0</v>
      </c>
      <c r="EJ25" s="110">
        <f t="shared" si="606"/>
        <v>0</v>
      </c>
      <c r="EK25" s="110">
        <f t="shared" si="606"/>
        <v>0</v>
      </c>
      <c r="EL25" s="110">
        <f t="shared" si="606"/>
        <v>0</v>
      </c>
      <c r="EM25" s="110">
        <f t="shared" si="606"/>
        <v>0</v>
      </c>
      <c r="EN25" s="110">
        <f t="shared" si="606"/>
        <v>0</v>
      </c>
      <c r="EO25" s="110">
        <f t="shared" si="606"/>
        <v>0</v>
      </c>
      <c r="EP25" s="110">
        <f t="shared" si="606"/>
        <v>0</v>
      </c>
      <c r="EQ25" s="110">
        <f t="shared" si="606"/>
        <v>0</v>
      </c>
      <c r="ER25" s="110">
        <f t="shared" si="606"/>
        <v>0</v>
      </c>
      <c r="ES25" s="110">
        <f t="shared" si="606"/>
        <v>0</v>
      </c>
      <c r="ET25" s="110">
        <f>SUM(ET26+ET30+ET35)</f>
        <v>0</v>
      </c>
      <c r="EV25" s="110">
        <f t="shared" ref="EV25:FH25" si="607">SUM(EV26+EV30+EV35)</f>
        <v>0</v>
      </c>
      <c r="EW25" s="110">
        <f t="shared" si="607"/>
        <v>0</v>
      </c>
      <c r="EX25" s="110">
        <f t="shared" si="607"/>
        <v>0</v>
      </c>
      <c r="EY25" s="110">
        <f t="shared" si="607"/>
        <v>0</v>
      </c>
      <c r="EZ25" s="110">
        <f t="shared" si="607"/>
        <v>0</v>
      </c>
      <c r="FA25" s="110">
        <f t="shared" si="607"/>
        <v>0</v>
      </c>
      <c r="FB25" s="110">
        <f t="shared" si="607"/>
        <v>0</v>
      </c>
      <c r="FC25" s="110">
        <f t="shared" si="607"/>
        <v>0</v>
      </c>
      <c r="FD25" s="110">
        <f t="shared" si="607"/>
        <v>0</v>
      </c>
      <c r="FE25" s="110">
        <f t="shared" si="607"/>
        <v>0</v>
      </c>
      <c r="FF25" s="110">
        <f t="shared" si="607"/>
        <v>0</v>
      </c>
      <c r="FG25" s="110">
        <f t="shared" si="607"/>
        <v>0</v>
      </c>
      <c r="FH25" s="110">
        <f t="shared" si="607"/>
        <v>0</v>
      </c>
      <c r="FI25" s="110">
        <f>SUM(FI26+FI30+FI35)</f>
        <v>0</v>
      </c>
      <c r="FK25" s="110">
        <f t="shared" ref="FK25:FW25" si="608">SUM(FK26+FK30+FK35)</f>
        <v>0</v>
      </c>
      <c r="FL25" s="110">
        <f t="shared" si="608"/>
        <v>0</v>
      </c>
      <c r="FM25" s="110">
        <f t="shared" si="608"/>
        <v>0</v>
      </c>
      <c r="FN25" s="110">
        <f t="shared" si="608"/>
        <v>0</v>
      </c>
      <c r="FO25" s="110">
        <f t="shared" si="608"/>
        <v>0</v>
      </c>
      <c r="FP25" s="110">
        <f t="shared" si="608"/>
        <v>0</v>
      </c>
      <c r="FQ25" s="110">
        <f t="shared" si="608"/>
        <v>0</v>
      </c>
      <c r="FR25" s="110">
        <f t="shared" si="608"/>
        <v>0</v>
      </c>
      <c r="FS25" s="110">
        <f t="shared" si="608"/>
        <v>0</v>
      </c>
      <c r="FT25" s="110">
        <f t="shared" si="608"/>
        <v>0</v>
      </c>
      <c r="FU25" s="110">
        <f t="shared" si="608"/>
        <v>0</v>
      </c>
      <c r="FV25" s="110">
        <f t="shared" si="608"/>
        <v>0</v>
      </c>
      <c r="FW25" s="110">
        <f t="shared" si="608"/>
        <v>0</v>
      </c>
      <c r="FX25" s="110">
        <f>SUM(FX26+FX30+FX35)</f>
        <v>0</v>
      </c>
      <c r="FZ25" s="110">
        <f t="shared" ref="FZ25:GL25" si="609">SUM(FZ26+FZ30+FZ35)</f>
        <v>0</v>
      </c>
      <c r="GA25" s="110">
        <f t="shared" si="609"/>
        <v>0</v>
      </c>
      <c r="GB25" s="110">
        <f t="shared" si="609"/>
        <v>0</v>
      </c>
      <c r="GC25" s="110">
        <f t="shared" si="609"/>
        <v>0</v>
      </c>
      <c r="GD25" s="110">
        <f t="shared" si="609"/>
        <v>0</v>
      </c>
      <c r="GE25" s="110">
        <f t="shared" si="609"/>
        <v>0</v>
      </c>
      <c r="GF25" s="110">
        <f t="shared" si="609"/>
        <v>0</v>
      </c>
      <c r="GG25" s="110">
        <f t="shared" si="609"/>
        <v>0</v>
      </c>
      <c r="GH25" s="110">
        <f t="shared" si="609"/>
        <v>0</v>
      </c>
      <c r="GI25" s="110">
        <f t="shared" si="609"/>
        <v>0</v>
      </c>
      <c r="GJ25" s="110">
        <f t="shared" si="609"/>
        <v>0</v>
      </c>
      <c r="GK25" s="110">
        <f t="shared" si="609"/>
        <v>0</v>
      </c>
      <c r="GL25" s="110">
        <f t="shared" si="609"/>
        <v>0</v>
      </c>
      <c r="GM25" s="110">
        <f>SUM(GM26+GM30+GM35)</f>
        <v>0</v>
      </c>
      <c r="GO25" s="110">
        <f t="shared" ref="GO25:HA25" si="610">SUM(GO26+GO30+GO35)</f>
        <v>0</v>
      </c>
      <c r="GP25" s="110">
        <f t="shared" si="610"/>
        <v>0</v>
      </c>
      <c r="GQ25" s="110">
        <f t="shared" si="610"/>
        <v>0</v>
      </c>
      <c r="GR25" s="110">
        <f t="shared" si="610"/>
        <v>0</v>
      </c>
      <c r="GS25" s="110">
        <f t="shared" si="610"/>
        <v>0</v>
      </c>
      <c r="GT25" s="110">
        <f t="shared" si="610"/>
        <v>0</v>
      </c>
      <c r="GU25" s="110">
        <f t="shared" si="610"/>
        <v>0</v>
      </c>
      <c r="GV25" s="110">
        <f t="shared" si="610"/>
        <v>0</v>
      </c>
      <c r="GW25" s="110">
        <f t="shared" si="610"/>
        <v>0</v>
      </c>
      <c r="GX25" s="110">
        <f t="shared" si="610"/>
        <v>0</v>
      </c>
      <c r="GY25" s="110">
        <f t="shared" si="610"/>
        <v>0</v>
      </c>
      <c r="GZ25" s="110">
        <f t="shared" si="610"/>
        <v>0</v>
      </c>
      <c r="HA25" s="110">
        <f t="shared" si="610"/>
        <v>0</v>
      </c>
      <c r="HB25" s="110">
        <f>SUM(HB26+HB30+HB35)</f>
        <v>0</v>
      </c>
      <c r="HD25" s="110">
        <f t="shared" ref="HD25:HP25" si="611">SUM(HD26+HD30+HD35)</f>
        <v>0</v>
      </c>
      <c r="HE25" s="110">
        <f t="shared" si="611"/>
        <v>0</v>
      </c>
      <c r="HF25" s="110">
        <f t="shared" si="611"/>
        <v>0</v>
      </c>
      <c r="HG25" s="110">
        <f t="shared" si="611"/>
        <v>0</v>
      </c>
      <c r="HH25" s="110">
        <f t="shared" si="611"/>
        <v>0</v>
      </c>
      <c r="HI25" s="110">
        <f t="shared" si="611"/>
        <v>0</v>
      </c>
      <c r="HJ25" s="110">
        <f t="shared" si="611"/>
        <v>0</v>
      </c>
      <c r="HK25" s="110">
        <f t="shared" si="611"/>
        <v>0</v>
      </c>
      <c r="HL25" s="110">
        <f t="shared" si="611"/>
        <v>0</v>
      </c>
      <c r="HM25" s="110">
        <f t="shared" si="611"/>
        <v>0</v>
      </c>
      <c r="HN25" s="110">
        <f t="shared" si="611"/>
        <v>0</v>
      </c>
      <c r="HO25" s="110">
        <f t="shared" si="611"/>
        <v>0</v>
      </c>
      <c r="HP25" s="110">
        <f t="shared" si="611"/>
        <v>0</v>
      </c>
      <c r="HQ25" s="110">
        <f>SUM(HQ26+HQ30+HQ35)</f>
        <v>0</v>
      </c>
      <c r="HS25" s="110">
        <f t="shared" ref="HS25:IE25" si="612">SUM(HS26+HS30+HS35)</f>
        <v>0</v>
      </c>
      <c r="HT25" s="110">
        <f t="shared" si="612"/>
        <v>0</v>
      </c>
      <c r="HU25" s="110">
        <f t="shared" si="612"/>
        <v>0</v>
      </c>
      <c r="HV25" s="110">
        <f t="shared" si="612"/>
        <v>0</v>
      </c>
      <c r="HW25" s="110">
        <f t="shared" si="612"/>
        <v>0</v>
      </c>
      <c r="HX25" s="110">
        <f t="shared" si="612"/>
        <v>0</v>
      </c>
      <c r="HY25" s="110">
        <f t="shared" si="612"/>
        <v>0</v>
      </c>
      <c r="HZ25" s="110">
        <f t="shared" si="612"/>
        <v>0</v>
      </c>
      <c r="IA25" s="110">
        <f t="shared" si="612"/>
        <v>0</v>
      </c>
      <c r="IB25" s="110">
        <f t="shared" si="612"/>
        <v>0</v>
      </c>
      <c r="IC25" s="110">
        <f t="shared" si="612"/>
        <v>0</v>
      </c>
      <c r="ID25" s="110">
        <f t="shared" si="612"/>
        <v>0</v>
      </c>
      <c r="IE25" s="110">
        <f t="shared" si="612"/>
        <v>0</v>
      </c>
      <c r="IF25" s="110">
        <f>SUM(IF26+IF30+IF35)</f>
        <v>0</v>
      </c>
      <c r="IH25" s="110">
        <f t="shared" ref="IH25:IT25" si="613">SUM(IH26+IH30+IH35)</f>
        <v>0</v>
      </c>
      <c r="II25" s="110">
        <f t="shared" si="613"/>
        <v>0</v>
      </c>
      <c r="IJ25" s="110">
        <f t="shared" si="613"/>
        <v>0</v>
      </c>
      <c r="IK25" s="110">
        <f t="shared" si="613"/>
        <v>0</v>
      </c>
      <c r="IL25" s="110">
        <f t="shared" si="613"/>
        <v>0</v>
      </c>
      <c r="IM25" s="110">
        <f t="shared" si="613"/>
        <v>0</v>
      </c>
      <c r="IN25" s="110">
        <f t="shared" si="613"/>
        <v>0</v>
      </c>
      <c r="IO25" s="110">
        <f t="shared" si="613"/>
        <v>0</v>
      </c>
      <c r="IP25" s="110">
        <f t="shared" si="613"/>
        <v>0</v>
      </c>
      <c r="IQ25" s="110">
        <f t="shared" si="613"/>
        <v>0</v>
      </c>
      <c r="IR25" s="110">
        <f t="shared" si="613"/>
        <v>0</v>
      </c>
      <c r="IS25" s="110">
        <f t="shared" si="613"/>
        <v>0</v>
      </c>
      <c r="IT25" s="110">
        <f t="shared" si="613"/>
        <v>0</v>
      </c>
      <c r="IU25" s="110">
        <f>SUM(IU26+IU30+IU35)</f>
        <v>0</v>
      </c>
      <c r="IW25" s="110">
        <f t="shared" ref="IW25:JI25" si="614">SUM(IW26+IW30+IW35)</f>
        <v>0</v>
      </c>
      <c r="IX25" s="110">
        <f t="shared" si="614"/>
        <v>0</v>
      </c>
      <c r="IY25" s="110">
        <f t="shared" si="614"/>
        <v>0</v>
      </c>
      <c r="IZ25" s="110">
        <f t="shared" si="614"/>
        <v>0</v>
      </c>
      <c r="JA25" s="110">
        <f t="shared" si="614"/>
        <v>0</v>
      </c>
      <c r="JB25" s="110">
        <f t="shared" si="614"/>
        <v>0</v>
      </c>
      <c r="JC25" s="110">
        <f t="shared" si="614"/>
        <v>0</v>
      </c>
      <c r="JD25" s="110">
        <f t="shared" si="614"/>
        <v>0</v>
      </c>
      <c r="JE25" s="110">
        <f t="shared" si="614"/>
        <v>0</v>
      </c>
      <c r="JF25" s="110">
        <f t="shared" si="614"/>
        <v>0</v>
      </c>
      <c r="JG25" s="110">
        <f t="shared" si="614"/>
        <v>0</v>
      </c>
      <c r="JH25" s="110">
        <f t="shared" si="614"/>
        <v>0</v>
      </c>
      <c r="JI25" s="110">
        <f t="shared" si="614"/>
        <v>0</v>
      </c>
      <c r="JJ25" s="110">
        <f>SUM(JJ26+JJ30+JJ35)</f>
        <v>0</v>
      </c>
      <c r="JL25" s="110">
        <f t="shared" ref="JL25:JX25" si="615">SUM(JL26+JL30+JL35)</f>
        <v>0</v>
      </c>
      <c r="JM25" s="110">
        <f t="shared" si="615"/>
        <v>0</v>
      </c>
      <c r="JN25" s="110">
        <f t="shared" si="615"/>
        <v>0</v>
      </c>
      <c r="JO25" s="110">
        <f t="shared" si="615"/>
        <v>0</v>
      </c>
      <c r="JP25" s="110">
        <f t="shared" si="615"/>
        <v>0</v>
      </c>
      <c r="JQ25" s="110">
        <f t="shared" si="615"/>
        <v>0</v>
      </c>
      <c r="JR25" s="110">
        <f t="shared" si="615"/>
        <v>0</v>
      </c>
      <c r="JS25" s="110">
        <f t="shared" si="615"/>
        <v>0</v>
      </c>
      <c r="JT25" s="110">
        <f t="shared" si="615"/>
        <v>0</v>
      </c>
      <c r="JU25" s="110">
        <f t="shared" si="615"/>
        <v>0</v>
      </c>
      <c r="JV25" s="110">
        <f t="shared" si="615"/>
        <v>0</v>
      </c>
      <c r="JW25" s="110">
        <f t="shared" si="615"/>
        <v>0</v>
      </c>
      <c r="JX25" s="110">
        <f t="shared" si="615"/>
        <v>0</v>
      </c>
      <c r="JY25" s="110">
        <f>SUM(JY26+JY30+JY35)</f>
        <v>0</v>
      </c>
      <c r="KA25" s="110">
        <f t="shared" ref="KA25:KM25" si="616">SUM(KA26+KA30+KA35)</f>
        <v>0</v>
      </c>
      <c r="KB25" s="110">
        <f t="shared" si="616"/>
        <v>0</v>
      </c>
      <c r="KC25" s="110">
        <f t="shared" si="616"/>
        <v>0</v>
      </c>
      <c r="KD25" s="110">
        <f t="shared" si="616"/>
        <v>0</v>
      </c>
      <c r="KE25" s="110">
        <f t="shared" si="616"/>
        <v>0</v>
      </c>
      <c r="KF25" s="110">
        <f t="shared" si="616"/>
        <v>0</v>
      </c>
      <c r="KG25" s="110">
        <f t="shared" si="616"/>
        <v>0</v>
      </c>
      <c r="KH25" s="110">
        <f t="shared" si="616"/>
        <v>0</v>
      </c>
      <c r="KI25" s="110">
        <f t="shared" si="616"/>
        <v>0</v>
      </c>
      <c r="KJ25" s="110">
        <f t="shared" si="616"/>
        <v>0</v>
      </c>
      <c r="KK25" s="110">
        <f t="shared" si="616"/>
        <v>0</v>
      </c>
      <c r="KL25" s="110">
        <f t="shared" si="616"/>
        <v>0</v>
      </c>
      <c r="KM25" s="110">
        <f t="shared" si="616"/>
        <v>0</v>
      </c>
      <c r="KN25" s="110">
        <f>SUM(KN26+KN30+KN35)</f>
        <v>0</v>
      </c>
      <c r="KP25" s="110">
        <f t="shared" ref="KP25:LB25" si="617">SUM(KP26+KP30+KP35)</f>
        <v>0</v>
      </c>
      <c r="KQ25" s="110">
        <f t="shared" si="617"/>
        <v>0</v>
      </c>
      <c r="KR25" s="110">
        <f t="shared" si="617"/>
        <v>0</v>
      </c>
      <c r="KS25" s="110">
        <f t="shared" si="617"/>
        <v>0</v>
      </c>
      <c r="KT25" s="110">
        <f t="shared" si="617"/>
        <v>0</v>
      </c>
      <c r="KU25" s="110">
        <f t="shared" si="617"/>
        <v>0</v>
      </c>
      <c r="KV25" s="110">
        <f t="shared" si="617"/>
        <v>0</v>
      </c>
      <c r="KW25" s="110">
        <f t="shared" si="617"/>
        <v>0</v>
      </c>
      <c r="KX25" s="110">
        <f t="shared" si="617"/>
        <v>0</v>
      </c>
      <c r="KY25" s="110">
        <f t="shared" si="617"/>
        <v>0</v>
      </c>
      <c r="KZ25" s="110">
        <f t="shared" si="617"/>
        <v>0</v>
      </c>
      <c r="LA25" s="110">
        <f t="shared" si="617"/>
        <v>0</v>
      </c>
      <c r="LB25" s="110">
        <f t="shared" si="617"/>
        <v>0</v>
      </c>
      <c r="LC25" s="110">
        <f>SUM(LC26+LC30+LC35)</f>
        <v>0</v>
      </c>
      <c r="LE25" s="110">
        <f t="shared" ref="LE25:LQ25" si="618">SUM(LE26+LE30+LE35)</f>
        <v>0</v>
      </c>
      <c r="LF25" s="110">
        <f t="shared" si="618"/>
        <v>0</v>
      </c>
      <c r="LG25" s="110">
        <f t="shared" si="618"/>
        <v>0</v>
      </c>
      <c r="LH25" s="110">
        <f t="shared" si="618"/>
        <v>0</v>
      </c>
      <c r="LI25" s="110">
        <f t="shared" si="618"/>
        <v>0</v>
      </c>
      <c r="LJ25" s="110">
        <f t="shared" si="618"/>
        <v>0</v>
      </c>
      <c r="LK25" s="110">
        <f t="shared" si="618"/>
        <v>0</v>
      </c>
      <c r="LL25" s="110">
        <f t="shared" si="618"/>
        <v>0</v>
      </c>
      <c r="LM25" s="110">
        <f t="shared" si="618"/>
        <v>0</v>
      </c>
      <c r="LN25" s="110">
        <f t="shared" si="618"/>
        <v>0</v>
      </c>
      <c r="LO25" s="110">
        <f t="shared" si="618"/>
        <v>0</v>
      </c>
      <c r="LP25" s="110">
        <f t="shared" si="618"/>
        <v>0</v>
      </c>
      <c r="LQ25" s="110">
        <f t="shared" si="618"/>
        <v>0</v>
      </c>
      <c r="LR25" s="110">
        <f>SUM(LR26+LR30+LR35)</f>
        <v>0</v>
      </c>
      <c r="LT25" s="110">
        <f t="shared" ref="LT25:MF25" si="619">SUM(LT26+LT30+LT35)</f>
        <v>0</v>
      </c>
      <c r="LU25" s="110">
        <f t="shared" si="619"/>
        <v>0</v>
      </c>
      <c r="LV25" s="110">
        <f t="shared" si="619"/>
        <v>0</v>
      </c>
      <c r="LW25" s="110">
        <f t="shared" si="619"/>
        <v>0</v>
      </c>
      <c r="LX25" s="110">
        <f t="shared" si="619"/>
        <v>0</v>
      </c>
      <c r="LY25" s="110">
        <f t="shared" si="619"/>
        <v>0</v>
      </c>
      <c r="LZ25" s="110">
        <f t="shared" si="619"/>
        <v>0</v>
      </c>
      <c r="MA25" s="110">
        <f t="shared" si="619"/>
        <v>0</v>
      </c>
      <c r="MB25" s="110">
        <f t="shared" si="619"/>
        <v>0</v>
      </c>
      <c r="MC25" s="110">
        <f t="shared" si="619"/>
        <v>0</v>
      </c>
      <c r="MD25" s="110">
        <f t="shared" si="619"/>
        <v>0</v>
      </c>
      <c r="ME25" s="110">
        <f t="shared" si="619"/>
        <v>0</v>
      </c>
      <c r="MF25" s="110">
        <f t="shared" si="619"/>
        <v>0</v>
      </c>
      <c r="MG25" s="110">
        <f>SUM(MG26+MG30+MG35)</f>
        <v>0</v>
      </c>
      <c r="MI25" s="110">
        <f t="shared" ref="MI25:MU25" si="620">SUM(MI26+MI30+MI35)</f>
        <v>0</v>
      </c>
      <c r="MJ25" s="110">
        <f t="shared" si="620"/>
        <v>0</v>
      </c>
      <c r="MK25" s="110">
        <f t="shared" si="620"/>
        <v>0</v>
      </c>
      <c r="ML25" s="110">
        <f t="shared" si="620"/>
        <v>0</v>
      </c>
      <c r="MM25" s="110">
        <f t="shared" si="620"/>
        <v>0</v>
      </c>
      <c r="MN25" s="110">
        <f t="shared" si="620"/>
        <v>0</v>
      </c>
      <c r="MO25" s="110">
        <f t="shared" si="620"/>
        <v>0</v>
      </c>
      <c r="MP25" s="110">
        <f t="shared" si="620"/>
        <v>0</v>
      </c>
      <c r="MQ25" s="110">
        <f t="shared" si="620"/>
        <v>0</v>
      </c>
      <c r="MR25" s="110">
        <f t="shared" si="620"/>
        <v>0</v>
      </c>
      <c r="MS25" s="110">
        <f t="shared" si="620"/>
        <v>0</v>
      </c>
      <c r="MT25" s="110">
        <f t="shared" si="620"/>
        <v>0</v>
      </c>
      <c r="MU25" s="110">
        <f t="shared" si="620"/>
        <v>0</v>
      </c>
      <c r="MV25" s="110">
        <f>SUM(MV26+MV30+MV35)</f>
        <v>0</v>
      </c>
      <c r="MX25" s="110">
        <f t="shared" ref="MX25:NJ25" si="621">SUM(MX26+MX30+MX35)</f>
        <v>0</v>
      </c>
      <c r="MY25" s="110">
        <f t="shared" si="621"/>
        <v>0</v>
      </c>
      <c r="MZ25" s="110">
        <f t="shared" si="621"/>
        <v>0</v>
      </c>
      <c r="NA25" s="110">
        <f t="shared" si="621"/>
        <v>0</v>
      </c>
      <c r="NB25" s="110">
        <f t="shared" si="621"/>
        <v>0</v>
      </c>
      <c r="NC25" s="110">
        <f t="shared" si="621"/>
        <v>0</v>
      </c>
      <c r="ND25" s="110">
        <f t="shared" si="621"/>
        <v>0</v>
      </c>
      <c r="NE25" s="110">
        <f t="shared" si="621"/>
        <v>0</v>
      </c>
      <c r="NF25" s="110">
        <f t="shared" si="621"/>
        <v>0</v>
      </c>
      <c r="NG25" s="110">
        <f t="shared" si="621"/>
        <v>0</v>
      </c>
      <c r="NH25" s="110">
        <f t="shared" si="621"/>
        <v>0</v>
      </c>
      <c r="NI25" s="110">
        <f t="shared" si="621"/>
        <v>0</v>
      </c>
      <c r="NJ25" s="110">
        <f t="shared" si="621"/>
        <v>0</v>
      </c>
      <c r="NK25" s="110">
        <f>SUM(NK26+NK30+NK35)</f>
        <v>0</v>
      </c>
      <c r="NM25" s="110">
        <f t="shared" ref="NM25:NY25" si="622">SUM(NM26+NM30+NM35)</f>
        <v>0</v>
      </c>
      <c r="NN25" s="110">
        <f t="shared" si="622"/>
        <v>0</v>
      </c>
      <c r="NO25" s="110">
        <f t="shared" si="622"/>
        <v>0</v>
      </c>
      <c r="NP25" s="110">
        <f t="shared" si="622"/>
        <v>0</v>
      </c>
      <c r="NQ25" s="110">
        <f t="shared" si="622"/>
        <v>0</v>
      </c>
      <c r="NR25" s="110">
        <f t="shared" si="622"/>
        <v>0</v>
      </c>
      <c r="NS25" s="110">
        <f t="shared" si="622"/>
        <v>0</v>
      </c>
      <c r="NT25" s="110">
        <f t="shared" si="622"/>
        <v>0</v>
      </c>
      <c r="NU25" s="110">
        <f t="shared" si="622"/>
        <v>0</v>
      </c>
      <c r="NV25" s="110">
        <f t="shared" si="622"/>
        <v>0</v>
      </c>
      <c r="NW25" s="110">
        <f t="shared" si="622"/>
        <v>0</v>
      </c>
      <c r="NX25" s="110">
        <f t="shared" si="622"/>
        <v>0</v>
      </c>
      <c r="NY25" s="110">
        <f t="shared" si="622"/>
        <v>0</v>
      </c>
      <c r="NZ25" s="110">
        <f>SUM(NZ26+NZ30+NZ35)</f>
        <v>0</v>
      </c>
      <c r="OB25" s="110">
        <f t="shared" ref="OB25:ON25" si="623">SUM(OB26+OB30+OB35)</f>
        <v>0</v>
      </c>
      <c r="OC25" s="110">
        <f t="shared" si="623"/>
        <v>0</v>
      </c>
      <c r="OD25" s="110">
        <f t="shared" si="623"/>
        <v>0</v>
      </c>
      <c r="OE25" s="110">
        <f t="shared" si="623"/>
        <v>0</v>
      </c>
      <c r="OF25" s="110">
        <f t="shared" si="623"/>
        <v>0</v>
      </c>
      <c r="OG25" s="110">
        <f t="shared" si="623"/>
        <v>0</v>
      </c>
      <c r="OH25" s="110">
        <f t="shared" si="623"/>
        <v>0</v>
      </c>
      <c r="OI25" s="110">
        <f t="shared" si="623"/>
        <v>0</v>
      </c>
      <c r="OJ25" s="110">
        <f t="shared" si="623"/>
        <v>0</v>
      </c>
      <c r="OK25" s="110">
        <f t="shared" si="623"/>
        <v>0</v>
      </c>
      <c r="OL25" s="110">
        <f t="shared" si="623"/>
        <v>0</v>
      </c>
      <c r="OM25" s="110">
        <f t="shared" si="623"/>
        <v>0</v>
      </c>
      <c r="ON25" s="110">
        <f t="shared" si="623"/>
        <v>0</v>
      </c>
      <c r="OO25" s="110">
        <f>SUM(OO26+OO30+OO35)</f>
        <v>0</v>
      </c>
      <c r="OQ25" s="110">
        <f t="shared" ref="OQ25:PC25" si="624">SUM(OQ26+OQ30+OQ35)</f>
        <v>0</v>
      </c>
      <c r="OR25" s="110">
        <f t="shared" si="624"/>
        <v>0</v>
      </c>
      <c r="OS25" s="110">
        <f t="shared" si="624"/>
        <v>0</v>
      </c>
      <c r="OT25" s="110">
        <f t="shared" si="624"/>
        <v>0</v>
      </c>
      <c r="OU25" s="110">
        <f t="shared" si="624"/>
        <v>0</v>
      </c>
      <c r="OV25" s="110">
        <f t="shared" si="624"/>
        <v>0</v>
      </c>
      <c r="OW25" s="110">
        <f t="shared" si="624"/>
        <v>0</v>
      </c>
      <c r="OX25" s="110">
        <f t="shared" si="624"/>
        <v>0</v>
      </c>
      <c r="OY25" s="110">
        <f t="shared" si="624"/>
        <v>0</v>
      </c>
      <c r="OZ25" s="110">
        <f t="shared" si="624"/>
        <v>0</v>
      </c>
      <c r="PA25" s="110">
        <f t="shared" si="624"/>
        <v>0</v>
      </c>
      <c r="PB25" s="110">
        <f t="shared" si="624"/>
        <v>0</v>
      </c>
      <c r="PC25" s="110">
        <f t="shared" si="624"/>
        <v>0</v>
      </c>
      <c r="PD25" s="110">
        <f>SUM(PD26+PD30+PD35)</f>
        <v>0</v>
      </c>
      <c r="PF25" s="110">
        <f t="shared" ref="PF25:PR25" si="625">SUM(PF26+PF30+PF35)</f>
        <v>0</v>
      </c>
      <c r="PG25" s="110">
        <f t="shared" si="625"/>
        <v>0</v>
      </c>
      <c r="PH25" s="110">
        <f t="shared" si="625"/>
        <v>0</v>
      </c>
      <c r="PI25" s="110">
        <f t="shared" si="625"/>
        <v>0</v>
      </c>
      <c r="PJ25" s="110">
        <f t="shared" si="625"/>
        <v>0</v>
      </c>
      <c r="PK25" s="110">
        <f t="shared" si="625"/>
        <v>0</v>
      </c>
      <c r="PL25" s="110">
        <f t="shared" si="625"/>
        <v>0</v>
      </c>
      <c r="PM25" s="110">
        <f t="shared" si="625"/>
        <v>0</v>
      </c>
      <c r="PN25" s="110">
        <f t="shared" si="625"/>
        <v>0</v>
      </c>
      <c r="PO25" s="110">
        <f t="shared" si="625"/>
        <v>0</v>
      </c>
      <c r="PP25" s="110">
        <f t="shared" si="625"/>
        <v>0</v>
      </c>
      <c r="PQ25" s="110">
        <f t="shared" si="625"/>
        <v>0</v>
      </c>
      <c r="PR25" s="110">
        <f t="shared" si="625"/>
        <v>0</v>
      </c>
      <c r="PS25" s="110">
        <f>SUM(PS26+PS30+PS35)</f>
        <v>0</v>
      </c>
      <c r="PU25" s="110">
        <f t="shared" ref="PU25:QG25" si="626">SUM(PU26+PU30+PU35)</f>
        <v>0</v>
      </c>
      <c r="PV25" s="110">
        <f t="shared" si="626"/>
        <v>0</v>
      </c>
      <c r="PW25" s="110">
        <f t="shared" si="626"/>
        <v>0</v>
      </c>
      <c r="PX25" s="110">
        <f t="shared" si="626"/>
        <v>0</v>
      </c>
      <c r="PY25" s="110">
        <f t="shared" si="626"/>
        <v>0</v>
      </c>
      <c r="PZ25" s="110">
        <f t="shared" si="626"/>
        <v>0</v>
      </c>
      <c r="QA25" s="110">
        <f t="shared" si="626"/>
        <v>0</v>
      </c>
      <c r="QB25" s="110">
        <f t="shared" si="626"/>
        <v>0</v>
      </c>
      <c r="QC25" s="110">
        <f t="shared" si="626"/>
        <v>0</v>
      </c>
      <c r="QD25" s="110">
        <f t="shared" si="626"/>
        <v>0</v>
      </c>
      <c r="QE25" s="110">
        <f t="shared" si="626"/>
        <v>0</v>
      </c>
      <c r="QF25" s="110">
        <f t="shared" si="626"/>
        <v>0</v>
      </c>
      <c r="QG25" s="110">
        <f t="shared" si="626"/>
        <v>0</v>
      </c>
      <c r="QH25" s="110">
        <f>SUM(QH26+QH30+QH35)</f>
        <v>0</v>
      </c>
      <c r="QJ25" s="110">
        <f t="shared" ref="QJ25:QV25" si="627">SUM(QJ26+QJ30+QJ35)</f>
        <v>0</v>
      </c>
      <c r="QK25" s="110">
        <f t="shared" si="627"/>
        <v>0</v>
      </c>
      <c r="QL25" s="110">
        <f t="shared" si="627"/>
        <v>0</v>
      </c>
      <c r="QM25" s="110">
        <f t="shared" si="627"/>
        <v>0</v>
      </c>
      <c r="QN25" s="110">
        <f t="shared" si="627"/>
        <v>0</v>
      </c>
      <c r="QO25" s="110">
        <f t="shared" si="627"/>
        <v>0</v>
      </c>
      <c r="QP25" s="110">
        <f t="shared" si="627"/>
        <v>0</v>
      </c>
      <c r="QQ25" s="110">
        <f t="shared" si="627"/>
        <v>0</v>
      </c>
      <c r="QR25" s="110">
        <f t="shared" si="627"/>
        <v>0</v>
      </c>
      <c r="QS25" s="110">
        <f t="shared" si="627"/>
        <v>0</v>
      </c>
      <c r="QT25" s="110">
        <f t="shared" si="627"/>
        <v>0</v>
      </c>
      <c r="QU25" s="110">
        <f t="shared" si="627"/>
        <v>0</v>
      </c>
      <c r="QV25" s="110">
        <f t="shared" si="627"/>
        <v>0</v>
      </c>
      <c r="QW25" s="110">
        <f>SUM(QW26+QW30+QW35)</f>
        <v>0</v>
      </c>
      <c r="QY25" s="110">
        <f t="shared" ref="QY25:RK25" si="628">SUM(QY26+QY30+QY35)</f>
        <v>0</v>
      </c>
      <c r="QZ25" s="110">
        <f t="shared" si="628"/>
        <v>0</v>
      </c>
      <c r="RA25" s="110">
        <f t="shared" si="628"/>
        <v>0</v>
      </c>
      <c r="RB25" s="110">
        <f t="shared" si="628"/>
        <v>0</v>
      </c>
      <c r="RC25" s="110">
        <f t="shared" si="628"/>
        <v>0</v>
      </c>
      <c r="RD25" s="110">
        <f t="shared" si="628"/>
        <v>0</v>
      </c>
      <c r="RE25" s="110">
        <f t="shared" si="628"/>
        <v>0</v>
      </c>
      <c r="RF25" s="110">
        <f t="shared" si="628"/>
        <v>0</v>
      </c>
      <c r="RG25" s="110">
        <f t="shared" si="628"/>
        <v>0</v>
      </c>
      <c r="RH25" s="110">
        <f t="shared" si="628"/>
        <v>0</v>
      </c>
      <c r="RI25" s="110">
        <f t="shared" si="628"/>
        <v>0</v>
      </c>
      <c r="RJ25" s="110">
        <f t="shared" si="628"/>
        <v>0</v>
      </c>
      <c r="RK25" s="110">
        <f t="shared" si="628"/>
        <v>0</v>
      </c>
      <c r="RL25" s="110">
        <f>SUM(RL26+RL30+RL35)</f>
        <v>0</v>
      </c>
      <c r="RN25" s="110">
        <f t="shared" ref="RN25:RZ25" si="629">SUM(RN26+RN30+RN35)</f>
        <v>0</v>
      </c>
      <c r="RO25" s="110">
        <f t="shared" si="629"/>
        <v>0</v>
      </c>
      <c r="RP25" s="110">
        <f t="shared" si="629"/>
        <v>0</v>
      </c>
      <c r="RQ25" s="110">
        <f t="shared" si="629"/>
        <v>0</v>
      </c>
      <c r="RR25" s="110">
        <f t="shared" si="629"/>
        <v>0</v>
      </c>
      <c r="RS25" s="110">
        <f t="shared" si="629"/>
        <v>0</v>
      </c>
      <c r="RT25" s="110">
        <f t="shared" si="629"/>
        <v>0</v>
      </c>
      <c r="RU25" s="110">
        <f t="shared" si="629"/>
        <v>0</v>
      </c>
      <c r="RV25" s="110">
        <f t="shared" si="629"/>
        <v>0</v>
      </c>
      <c r="RW25" s="110">
        <f t="shared" si="629"/>
        <v>0</v>
      </c>
      <c r="RX25" s="110">
        <f t="shared" si="629"/>
        <v>0</v>
      </c>
      <c r="RY25" s="110">
        <f t="shared" si="629"/>
        <v>0</v>
      </c>
      <c r="RZ25" s="110">
        <f t="shared" si="629"/>
        <v>0</v>
      </c>
      <c r="SA25" s="110">
        <f>SUM(SA26+SA30+SA35)</f>
        <v>0</v>
      </c>
      <c r="SC25" s="110">
        <f t="shared" ref="SC25:SO25" si="630">SUM(SC26+SC30+SC35)</f>
        <v>0</v>
      </c>
      <c r="SD25" s="110">
        <f t="shared" si="630"/>
        <v>0</v>
      </c>
      <c r="SE25" s="110">
        <f t="shared" si="630"/>
        <v>0</v>
      </c>
      <c r="SF25" s="110">
        <f t="shared" si="630"/>
        <v>0</v>
      </c>
      <c r="SG25" s="110">
        <f t="shared" si="630"/>
        <v>0</v>
      </c>
      <c r="SH25" s="110">
        <f t="shared" si="630"/>
        <v>0</v>
      </c>
      <c r="SI25" s="110">
        <f t="shared" si="630"/>
        <v>0</v>
      </c>
      <c r="SJ25" s="110">
        <f t="shared" si="630"/>
        <v>0</v>
      </c>
      <c r="SK25" s="110">
        <f t="shared" si="630"/>
        <v>0</v>
      </c>
      <c r="SL25" s="110">
        <f t="shared" si="630"/>
        <v>0</v>
      </c>
      <c r="SM25" s="110">
        <f t="shared" si="630"/>
        <v>0</v>
      </c>
      <c r="SN25" s="110">
        <f t="shared" si="630"/>
        <v>0</v>
      </c>
      <c r="SO25" s="110">
        <f t="shared" si="630"/>
        <v>0</v>
      </c>
      <c r="SP25" s="110">
        <f>SUM(SP26+SP30+SP35)</f>
        <v>0</v>
      </c>
      <c r="SR25" s="110">
        <f t="shared" ref="SR25:TD25" si="631">SUM(SR26+SR30+SR35)</f>
        <v>0</v>
      </c>
      <c r="SS25" s="110">
        <f t="shared" si="631"/>
        <v>0</v>
      </c>
      <c r="ST25" s="110">
        <f t="shared" si="631"/>
        <v>0</v>
      </c>
      <c r="SU25" s="110">
        <f t="shared" si="631"/>
        <v>0</v>
      </c>
      <c r="SV25" s="110">
        <f t="shared" si="631"/>
        <v>0</v>
      </c>
      <c r="SW25" s="110">
        <f t="shared" si="631"/>
        <v>0</v>
      </c>
      <c r="SX25" s="110">
        <f t="shared" si="631"/>
        <v>0</v>
      </c>
      <c r="SY25" s="110">
        <f t="shared" si="631"/>
        <v>0</v>
      </c>
      <c r="SZ25" s="110">
        <f t="shared" si="631"/>
        <v>0</v>
      </c>
      <c r="TA25" s="110">
        <f t="shared" si="631"/>
        <v>0</v>
      </c>
      <c r="TB25" s="110">
        <f t="shared" si="631"/>
        <v>0</v>
      </c>
      <c r="TC25" s="110">
        <f t="shared" si="631"/>
        <v>0</v>
      </c>
      <c r="TD25" s="110">
        <f t="shared" si="631"/>
        <v>0</v>
      </c>
      <c r="TE25" s="110">
        <f>SUM(TE26+TE30+TE35)</f>
        <v>0</v>
      </c>
      <c r="TG25" s="110">
        <f t="shared" ref="TG25:TS25" si="632">SUM(TG26+TG30+TG35)</f>
        <v>0</v>
      </c>
      <c r="TH25" s="110">
        <f t="shared" si="632"/>
        <v>0</v>
      </c>
      <c r="TI25" s="110">
        <f t="shared" si="632"/>
        <v>0</v>
      </c>
      <c r="TJ25" s="110">
        <f t="shared" si="632"/>
        <v>0</v>
      </c>
      <c r="TK25" s="110">
        <f t="shared" si="632"/>
        <v>0</v>
      </c>
      <c r="TL25" s="110">
        <f t="shared" si="632"/>
        <v>0</v>
      </c>
      <c r="TM25" s="110">
        <f t="shared" si="632"/>
        <v>0</v>
      </c>
      <c r="TN25" s="110">
        <f t="shared" si="632"/>
        <v>0</v>
      </c>
      <c r="TO25" s="110">
        <f t="shared" si="632"/>
        <v>0</v>
      </c>
      <c r="TP25" s="110">
        <f t="shared" si="632"/>
        <v>0</v>
      </c>
      <c r="TQ25" s="110">
        <f t="shared" si="632"/>
        <v>0</v>
      </c>
      <c r="TR25" s="110">
        <f t="shared" si="632"/>
        <v>0</v>
      </c>
      <c r="TS25" s="110">
        <f t="shared" si="632"/>
        <v>0</v>
      </c>
      <c r="TT25" s="110">
        <f>SUM(TT26+TT30+TT35)</f>
        <v>0</v>
      </c>
      <c r="TV25" s="110">
        <f t="shared" ref="TV25:UH25" si="633">SUM(TV26+TV30+TV35)</f>
        <v>0</v>
      </c>
      <c r="TW25" s="110">
        <f t="shared" si="633"/>
        <v>0</v>
      </c>
      <c r="TX25" s="110">
        <f t="shared" si="633"/>
        <v>0</v>
      </c>
      <c r="TY25" s="110">
        <f t="shared" si="633"/>
        <v>0</v>
      </c>
      <c r="TZ25" s="110">
        <f t="shared" si="633"/>
        <v>0</v>
      </c>
      <c r="UA25" s="110">
        <f t="shared" si="633"/>
        <v>0</v>
      </c>
      <c r="UB25" s="110">
        <f t="shared" si="633"/>
        <v>0</v>
      </c>
      <c r="UC25" s="110">
        <f t="shared" si="633"/>
        <v>0</v>
      </c>
      <c r="UD25" s="110">
        <f t="shared" si="633"/>
        <v>0</v>
      </c>
      <c r="UE25" s="110">
        <f t="shared" si="633"/>
        <v>0</v>
      </c>
      <c r="UF25" s="110">
        <f t="shared" si="633"/>
        <v>0</v>
      </c>
      <c r="UG25" s="110">
        <f t="shared" si="633"/>
        <v>0</v>
      </c>
      <c r="UH25" s="110">
        <f t="shared" si="633"/>
        <v>0</v>
      </c>
      <c r="UI25" s="110">
        <f>SUM(UI26+UI30+UI35)</f>
        <v>0</v>
      </c>
      <c r="UK25" s="110">
        <f t="shared" ref="UK25:UW25" si="634">SUM(UK26+UK30+UK35)</f>
        <v>0</v>
      </c>
      <c r="UL25" s="110">
        <f t="shared" si="634"/>
        <v>0</v>
      </c>
      <c r="UM25" s="110">
        <f t="shared" si="634"/>
        <v>0</v>
      </c>
      <c r="UN25" s="110">
        <f t="shared" si="634"/>
        <v>0</v>
      </c>
      <c r="UO25" s="110">
        <f t="shared" si="634"/>
        <v>0</v>
      </c>
      <c r="UP25" s="110">
        <f t="shared" si="634"/>
        <v>0</v>
      </c>
      <c r="UQ25" s="110">
        <f t="shared" si="634"/>
        <v>0</v>
      </c>
      <c r="UR25" s="110">
        <f t="shared" si="634"/>
        <v>0</v>
      </c>
      <c r="US25" s="110">
        <f t="shared" si="634"/>
        <v>0</v>
      </c>
      <c r="UT25" s="110">
        <f t="shared" si="634"/>
        <v>0</v>
      </c>
      <c r="UU25" s="110">
        <f t="shared" si="634"/>
        <v>0</v>
      </c>
      <c r="UV25" s="110">
        <f t="shared" si="634"/>
        <v>0</v>
      </c>
      <c r="UW25" s="110">
        <f t="shared" si="634"/>
        <v>0</v>
      </c>
      <c r="UX25" s="110">
        <f>SUM(UX26+UX30+UX35)</f>
        <v>0</v>
      </c>
      <c r="UZ25" s="110">
        <f t="shared" ref="UZ25:VL25" si="635">SUM(UZ26+UZ30+UZ35)</f>
        <v>0</v>
      </c>
      <c r="VA25" s="110">
        <f t="shared" si="635"/>
        <v>0</v>
      </c>
      <c r="VB25" s="110">
        <f t="shared" si="635"/>
        <v>0</v>
      </c>
      <c r="VC25" s="110">
        <f t="shared" si="635"/>
        <v>0</v>
      </c>
      <c r="VD25" s="110">
        <f t="shared" si="635"/>
        <v>0</v>
      </c>
      <c r="VE25" s="110">
        <f t="shared" si="635"/>
        <v>0</v>
      </c>
      <c r="VF25" s="110">
        <f t="shared" si="635"/>
        <v>0</v>
      </c>
      <c r="VG25" s="110">
        <f t="shared" si="635"/>
        <v>0</v>
      </c>
      <c r="VH25" s="110">
        <f t="shared" si="635"/>
        <v>0</v>
      </c>
      <c r="VI25" s="110">
        <f t="shared" si="635"/>
        <v>0</v>
      </c>
      <c r="VJ25" s="110">
        <f t="shared" si="635"/>
        <v>0</v>
      </c>
      <c r="VK25" s="110">
        <f t="shared" si="635"/>
        <v>0</v>
      </c>
      <c r="VL25" s="110">
        <f t="shared" si="635"/>
        <v>0</v>
      </c>
      <c r="VM25" s="110">
        <f>SUM(VM26+VM30+VM35)</f>
        <v>0</v>
      </c>
      <c r="VO25" s="110">
        <f t="shared" ref="VO25:WA25" si="636">SUM(VO26+VO30+VO35)</f>
        <v>0</v>
      </c>
      <c r="VP25" s="110">
        <f t="shared" si="636"/>
        <v>0</v>
      </c>
      <c r="VQ25" s="110">
        <f t="shared" si="636"/>
        <v>0</v>
      </c>
      <c r="VR25" s="110">
        <f t="shared" si="636"/>
        <v>0</v>
      </c>
      <c r="VS25" s="110">
        <f t="shared" si="636"/>
        <v>0</v>
      </c>
      <c r="VT25" s="110">
        <f t="shared" si="636"/>
        <v>0</v>
      </c>
      <c r="VU25" s="110">
        <f t="shared" si="636"/>
        <v>0</v>
      </c>
      <c r="VV25" s="110">
        <f t="shared" si="636"/>
        <v>0</v>
      </c>
      <c r="VW25" s="110">
        <f t="shared" si="636"/>
        <v>0</v>
      </c>
      <c r="VX25" s="110">
        <f t="shared" si="636"/>
        <v>0</v>
      </c>
      <c r="VY25" s="110">
        <f t="shared" si="636"/>
        <v>0</v>
      </c>
      <c r="VZ25" s="110">
        <f t="shared" si="636"/>
        <v>0</v>
      </c>
      <c r="WA25" s="110">
        <f t="shared" si="636"/>
        <v>0</v>
      </c>
      <c r="WB25" s="110">
        <f>SUM(WB26+WB30+WB35)</f>
        <v>0</v>
      </c>
      <c r="WD25" s="110">
        <f t="shared" ref="WD25:WP25" si="637">SUM(WD26+WD30+WD35)</f>
        <v>0</v>
      </c>
      <c r="WE25" s="110">
        <f t="shared" si="637"/>
        <v>0</v>
      </c>
      <c r="WF25" s="110">
        <f t="shared" si="637"/>
        <v>0</v>
      </c>
      <c r="WG25" s="110">
        <f t="shared" si="637"/>
        <v>0</v>
      </c>
      <c r="WH25" s="110">
        <f t="shared" si="637"/>
        <v>0</v>
      </c>
      <c r="WI25" s="110">
        <f t="shared" si="637"/>
        <v>0</v>
      </c>
      <c r="WJ25" s="110">
        <f t="shared" si="637"/>
        <v>0</v>
      </c>
      <c r="WK25" s="110">
        <f t="shared" si="637"/>
        <v>0</v>
      </c>
      <c r="WL25" s="110">
        <f t="shared" si="637"/>
        <v>0</v>
      </c>
      <c r="WM25" s="110">
        <f t="shared" si="637"/>
        <v>0</v>
      </c>
      <c r="WN25" s="110">
        <f t="shared" si="637"/>
        <v>0</v>
      </c>
      <c r="WO25" s="110">
        <f t="shared" si="637"/>
        <v>0</v>
      </c>
      <c r="WP25" s="110">
        <f t="shared" si="637"/>
        <v>0</v>
      </c>
      <c r="WQ25" s="110">
        <f>SUM(WQ26+WQ30+WQ35)</f>
        <v>0</v>
      </c>
      <c r="WS25" s="110">
        <f t="shared" ref="WS25:XE25" si="638">SUM(WS26+WS30+WS35)</f>
        <v>0</v>
      </c>
      <c r="WT25" s="110">
        <f t="shared" si="638"/>
        <v>0</v>
      </c>
      <c r="WU25" s="110">
        <f t="shared" si="638"/>
        <v>0</v>
      </c>
      <c r="WV25" s="110">
        <f t="shared" si="638"/>
        <v>0</v>
      </c>
      <c r="WW25" s="110">
        <f t="shared" si="638"/>
        <v>0</v>
      </c>
      <c r="WX25" s="110">
        <f t="shared" si="638"/>
        <v>0</v>
      </c>
      <c r="WY25" s="110">
        <f t="shared" si="638"/>
        <v>0</v>
      </c>
      <c r="WZ25" s="110">
        <f t="shared" si="638"/>
        <v>0</v>
      </c>
      <c r="XA25" s="110">
        <f t="shared" si="638"/>
        <v>0</v>
      </c>
      <c r="XB25" s="110">
        <f t="shared" si="638"/>
        <v>0</v>
      </c>
      <c r="XC25" s="110">
        <f t="shared" si="638"/>
        <v>0</v>
      </c>
      <c r="XD25" s="110">
        <f t="shared" si="638"/>
        <v>0</v>
      </c>
      <c r="XE25" s="110">
        <f t="shared" si="638"/>
        <v>0</v>
      </c>
      <c r="XF25" s="110">
        <f>SUM(XF26+XF30+XF35)</f>
        <v>0</v>
      </c>
      <c r="XH25" s="110">
        <f t="shared" ref="XH25:XT25" si="639">SUM(XH26+XH30+XH35)</f>
        <v>0</v>
      </c>
      <c r="XI25" s="110">
        <f t="shared" si="639"/>
        <v>0</v>
      </c>
      <c r="XJ25" s="110">
        <f t="shared" si="639"/>
        <v>0</v>
      </c>
      <c r="XK25" s="110">
        <f t="shared" si="639"/>
        <v>0</v>
      </c>
      <c r="XL25" s="110">
        <f t="shared" si="639"/>
        <v>0</v>
      </c>
      <c r="XM25" s="110">
        <f t="shared" si="639"/>
        <v>0</v>
      </c>
      <c r="XN25" s="110">
        <f t="shared" si="639"/>
        <v>0</v>
      </c>
      <c r="XO25" s="110">
        <f t="shared" si="639"/>
        <v>0</v>
      </c>
      <c r="XP25" s="110">
        <f t="shared" si="639"/>
        <v>0</v>
      </c>
      <c r="XQ25" s="110">
        <f t="shared" si="639"/>
        <v>0</v>
      </c>
      <c r="XR25" s="110">
        <f t="shared" si="639"/>
        <v>0</v>
      </c>
      <c r="XS25" s="110">
        <f t="shared" si="639"/>
        <v>0</v>
      </c>
      <c r="XT25" s="110">
        <f t="shared" si="639"/>
        <v>0</v>
      </c>
      <c r="XU25" s="110">
        <f>SUM(XU26+XU30+XU35)</f>
        <v>0</v>
      </c>
      <c r="XW25" s="110">
        <f t="shared" ref="XW25:YI25" si="640">SUM(XW26+XW30+XW35)</f>
        <v>0</v>
      </c>
      <c r="XX25" s="110">
        <f t="shared" si="640"/>
        <v>0</v>
      </c>
      <c r="XY25" s="110">
        <f t="shared" si="640"/>
        <v>0</v>
      </c>
      <c r="XZ25" s="110">
        <f t="shared" si="640"/>
        <v>0</v>
      </c>
      <c r="YA25" s="110">
        <f t="shared" si="640"/>
        <v>0</v>
      </c>
      <c r="YB25" s="110">
        <f t="shared" si="640"/>
        <v>0</v>
      </c>
      <c r="YC25" s="110">
        <f t="shared" si="640"/>
        <v>0</v>
      </c>
      <c r="YD25" s="110">
        <f t="shared" si="640"/>
        <v>0</v>
      </c>
      <c r="YE25" s="110">
        <f t="shared" si="640"/>
        <v>0</v>
      </c>
      <c r="YF25" s="110">
        <f t="shared" si="640"/>
        <v>0</v>
      </c>
      <c r="YG25" s="110">
        <f t="shared" si="640"/>
        <v>0</v>
      </c>
      <c r="YH25" s="110">
        <f t="shared" si="640"/>
        <v>0</v>
      </c>
      <c r="YI25" s="110">
        <f t="shared" si="640"/>
        <v>0</v>
      </c>
      <c r="YJ25" s="110">
        <f>SUM(YJ26+YJ30+YJ35)</f>
        <v>0</v>
      </c>
      <c r="YL25" s="110">
        <f t="shared" ref="YL25:YX25" si="641">SUM(YL26+YL30+YL35)</f>
        <v>0</v>
      </c>
      <c r="YM25" s="110">
        <f t="shared" si="641"/>
        <v>0</v>
      </c>
      <c r="YN25" s="110">
        <f t="shared" si="641"/>
        <v>0</v>
      </c>
      <c r="YO25" s="110">
        <f t="shared" si="641"/>
        <v>0</v>
      </c>
      <c r="YP25" s="110">
        <f t="shared" si="641"/>
        <v>0</v>
      </c>
      <c r="YQ25" s="110">
        <f t="shared" si="641"/>
        <v>0</v>
      </c>
      <c r="YR25" s="110">
        <f t="shared" si="641"/>
        <v>0</v>
      </c>
      <c r="YS25" s="110">
        <f t="shared" si="641"/>
        <v>0</v>
      </c>
      <c r="YT25" s="110">
        <f t="shared" si="641"/>
        <v>0</v>
      </c>
      <c r="YU25" s="110">
        <f t="shared" si="641"/>
        <v>0</v>
      </c>
      <c r="YV25" s="110">
        <f t="shared" si="641"/>
        <v>0</v>
      </c>
      <c r="YW25" s="110">
        <f t="shared" si="641"/>
        <v>0</v>
      </c>
      <c r="YX25" s="110">
        <f t="shared" si="641"/>
        <v>0</v>
      </c>
      <c r="YY25" s="110">
        <f>SUM(YY26+YY30+YY35)</f>
        <v>0</v>
      </c>
      <c r="ZA25" s="110">
        <f t="shared" ref="ZA25:ZM25" si="642">SUM(ZA26+ZA30+ZA35)</f>
        <v>0</v>
      </c>
      <c r="ZB25" s="110">
        <f t="shared" si="642"/>
        <v>0</v>
      </c>
      <c r="ZC25" s="110">
        <f t="shared" si="642"/>
        <v>0</v>
      </c>
      <c r="ZD25" s="110">
        <f t="shared" si="642"/>
        <v>0</v>
      </c>
      <c r="ZE25" s="110">
        <f t="shared" si="642"/>
        <v>0</v>
      </c>
      <c r="ZF25" s="110">
        <f t="shared" si="642"/>
        <v>0</v>
      </c>
      <c r="ZG25" s="110">
        <f t="shared" si="642"/>
        <v>0</v>
      </c>
      <c r="ZH25" s="110">
        <f t="shared" si="642"/>
        <v>0</v>
      </c>
      <c r="ZI25" s="110">
        <f t="shared" si="642"/>
        <v>0</v>
      </c>
      <c r="ZJ25" s="110">
        <f t="shared" si="642"/>
        <v>0</v>
      </c>
      <c r="ZK25" s="110">
        <f t="shared" si="642"/>
        <v>0</v>
      </c>
      <c r="ZL25" s="110">
        <f t="shared" si="642"/>
        <v>0</v>
      </c>
      <c r="ZM25" s="110">
        <f t="shared" si="642"/>
        <v>0</v>
      </c>
      <c r="ZN25" s="110">
        <f>SUM(ZN26+ZN30+ZN35)</f>
        <v>0</v>
      </c>
      <c r="ZP25" s="110">
        <f t="shared" ref="ZP25:AAB25" si="643">SUM(ZP26+ZP30+ZP35)</f>
        <v>0</v>
      </c>
      <c r="ZQ25" s="110">
        <f t="shared" si="643"/>
        <v>0</v>
      </c>
      <c r="ZR25" s="110">
        <f t="shared" si="643"/>
        <v>0</v>
      </c>
      <c r="ZS25" s="110">
        <f t="shared" si="643"/>
        <v>0</v>
      </c>
      <c r="ZT25" s="110">
        <f t="shared" si="643"/>
        <v>0</v>
      </c>
      <c r="ZU25" s="110">
        <f t="shared" si="643"/>
        <v>0</v>
      </c>
      <c r="ZV25" s="110">
        <f t="shared" si="643"/>
        <v>0</v>
      </c>
      <c r="ZW25" s="110">
        <f t="shared" si="643"/>
        <v>0</v>
      </c>
      <c r="ZX25" s="110">
        <f t="shared" si="643"/>
        <v>0</v>
      </c>
      <c r="ZY25" s="110">
        <f t="shared" si="643"/>
        <v>0</v>
      </c>
      <c r="ZZ25" s="110">
        <f t="shared" si="643"/>
        <v>0</v>
      </c>
      <c r="AAA25" s="110">
        <f t="shared" si="643"/>
        <v>0</v>
      </c>
      <c r="AAB25" s="110">
        <f t="shared" si="643"/>
        <v>0</v>
      </c>
      <c r="AAC25" s="110">
        <f>SUM(AAC26+AAC30+AAC35)</f>
        <v>0</v>
      </c>
      <c r="AAE25" s="110">
        <f t="shared" ref="AAE25:AAQ25" si="644">SUM(AAE26+AAE30+AAE35)</f>
        <v>0</v>
      </c>
      <c r="AAF25" s="110">
        <f t="shared" si="644"/>
        <v>0</v>
      </c>
      <c r="AAG25" s="110">
        <f t="shared" si="644"/>
        <v>0</v>
      </c>
      <c r="AAH25" s="110">
        <f t="shared" si="644"/>
        <v>0</v>
      </c>
      <c r="AAI25" s="110">
        <f t="shared" si="644"/>
        <v>0</v>
      </c>
      <c r="AAJ25" s="110">
        <f t="shared" si="644"/>
        <v>0</v>
      </c>
      <c r="AAK25" s="110">
        <f t="shared" si="644"/>
        <v>0</v>
      </c>
      <c r="AAL25" s="110">
        <f t="shared" si="644"/>
        <v>0</v>
      </c>
      <c r="AAM25" s="110">
        <f t="shared" si="644"/>
        <v>0</v>
      </c>
      <c r="AAN25" s="110">
        <f t="shared" si="644"/>
        <v>0</v>
      </c>
      <c r="AAO25" s="110">
        <f t="shared" si="644"/>
        <v>0</v>
      </c>
      <c r="AAP25" s="110">
        <f t="shared" si="644"/>
        <v>0</v>
      </c>
      <c r="AAQ25" s="110">
        <f t="shared" si="644"/>
        <v>0</v>
      </c>
      <c r="AAR25" s="110">
        <f>SUM(AAR26+AAR30+AAR35)</f>
        <v>0</v>
      </c>
      <c r="AAT25" s="110">
        <f t="shared" ref="AAT25:ABF25" si="645">SUM(AAT26+AAT30+AAT35)</f>
        <v>0</v>
      </c>
      <c r="AAU25" s="110">
        <f t="shared" si="645"/>
        <v>0</v>
      </c>
      <c r="AAV25" s="110">
        <f t="shared" si="645"/>
        <v>0</v>
      </c>
      <c r="AAW25" s="110">
        <f t="shared" si="645"/>
        <v>0</v>
      </c>
      <c r="AAX25" s="110">
        <f t="shared" si="645"/>
        <v>0</v>
      </c>
      <c r="AAY25" s="110">
        <f t="shared" si="645"/>
        <v>0</v>
      </c>
      <c r="AAZ25" s="110">
        <f t="shared" si="645"/>
        <v>0</v>
      </c>
      <c r="ABA25" s="110">
        <f t="shared" si="645"/>
        <v>0</v>
      </c>
      <c r="ABB25" s="110">
        <f t="shared" si="645"/>
        <v>0</v>
      </c>
      <c r="ABC25" s="110">
        <f t="shared" si="645"/>
        <v>0</v>
      </c>
      <c r="ABD25" s="110">
        <f t="shared" si="645"/>
        <v>0</v>
      </c>
      <c r="ABE25" s="110">
        <f t="shared" si="645"/>
        <v>0</v>
      </c>
      <c r="ABF25" s="110">
        <f t="shared" si="645"/>
        <v>0</v>
      </c>
      <c r="ABG25" s="110">
        <f>SUM(ABG26+ABG30+ABG35)</f>
        <v>0</v>
      </c>
      <c r="ABI25" s="110">
        <f t="shared" ref="ABI25:ABU25" si="646">SUM(ABI26+ABI30+ABI35)</f>
        <v>0</v>
      </c>
      <c r="ABJ25" s="110">
        <f t="shared" si="646"/>
        <v>0</v>
      </c>
      <c r="ABK25" s="110">
        <f t="shared" si="646"/>
        <v>0</v>
      </c>
      <c r="ABL25" s="110">
        <f t="shared" si="646"/>
        <v>0</v>
      </c>
      <c r="ABM25" s="110">
        <f t="shared" si="646"/>
        <v>0</v>
      </c>
      <c r="ABN25" s="110">
        <f t="shared" si="646"/>
        <v>0</v>
      </c>
      <c r="ABO25" s="110">
        <f t="shared" si="646"/>
        <v>0</v>
      </c>
      <c r="ABP25" s="110">
        <f t="shared" si="646"/>
        <v>0</v>
      </c>
      <c r="ABQ25" s="110">
        <f t="shared" si="646"/>
        <v>0</v>
      </c>
      <c r="ABR25" s="110">
        <f t="shared" si="646"/>
        <v>0</v>
      </c>
      <c r="ABS25" s="110">
        <f t="shared" si="646"/>
        <v>0</v>
      </c>
      <c r="ABT25" s="110">
        <f t="shared" si="646"/>
        <v>0</v>
      </c>
      <c r="ABU25" s="110">
        <f t="shared" si="646"/>
        <v>0</v>
      </c>
      <c r="ABV25" s="110">
        <f>SUM(ABV26+ABV30+ABV35)</f>
        <v>0</v>
      </c>
      <c r="ABX25" s="110">
        <f t="shared" ref="ABX25:ACJ25" si="647">SUM(ABX26+ABX30+ABX35)</f>
        <v>0</v>
      </c>
      <c r="ABY25" s="110">
        <f t="shared" si="647"/>
        <v>0</v>
      </c>
      <c r="ABZ25" s="110">
        <f t="shared" si="647"/>
        <v>0</v>
      </c>
      <c r="ACA25" s="110">
        <f t="shared" si="647"/>
        <v>0</v>
      </c>
      <c r="ACB25" s="110">
        <f t="shared" si="647"/>
        <v>0</v>
      </c>
      <c r="ACC25" s="110">
        <f t="shared" si="647"/>
        <v>0</v>
      </c>
      <c r="ACD25" s="110">
        <f t="shared" si="647"/>
        <v>0</v>
      </c>
      <c r="ACE25" s="110">
        <f t="shared" si="647"/>
        <v>0</v>
      </c>
      <c r="ACF25" s="110">
        <f t="shared" si="647"/>
        <v>0</v>
      </c>
      <c r="ACG25" s="110">
        <f t="shared" si="647"/>
        <v>0</v>
      </c>
      <c r="ACH25" s="110">
        <f t="shared" si="647"/>
        <v>0</v>
      </c>
      <c r="ACI25" s="110">
        <f t="shared" si="647"/>
        <v>0</v>
      </c>
      <c r="ACJ25" s="110">
        <f t="shared" si="647"/>
        <v>0</v>
      </c>
      <c r="ACK25" s="110">
        <f>SUM(ACK26+ACK30+ACK35)</f>
        <v>0</v>
      </c>
      <c r="ACM25" s="110">
        <f t="shared" ref="ACM25:ACY25" si="648">SUM(ACM26+ACM30+ACM35)</f>
        <v>0</v>
      </c>
      <c r="ACN25" s="110">
        <f t="shared" si="648"/>
        <v>0</v>
      </c>
      <c r="ACO25" s="110">
        <f t="shared" si="648"/>
        <v>0</v>
      </c>
      <c r="ACP25" s="110">
        <f t="shared" si="648"/>
        <v>0</v>
      </c>
      <c r="ACQ25" s="110">
        <f t="shared" si="648"/>
        <v>0</v>
      </c>
      <c r="ACR25" s="110">
        <f t="shared" si="648"/>
        <v>0</v>
      </c>
      <c r="ACS25" s="110">
        <f t="shared" si="648"/>
        <v>0</v>
      </c>
      <c r="ACT25" s="110">
        <f t="shared" si="648"/>
        <v>0</v>
      </c>
      <c r="ACU25" s="110">
        <f t="shared" si="648"/>
        <v>0</v>
      </c>
      <c r="ACV25" s="110">
        <f t="shared" si="648"/>
        <v>0</v>
      </c>
      <c r="ACW25" s="110">
        <f t="shared" si="648"/>
        <v>0</v>
      </c>
      <c r="ACX25" s="110">
        <f t="shared" si="648"/>
        <v>0</v>
      </c>
      <c r="ACY25" s="110">
        <f t="shared" si="648"/>
        <v>0</v>
      </c>
      <c r="ACZ25" s="110">
        <f>SUM(ACZ26+ACZ30+ACZ35)</f>
        <v>0</v>
      </c>
      <c r="ADB25" s="110">
        <f t="shared" ref="ADB25:ADN25" si="649">SUM(ADB26+ADB30+ADB35)</f>
        <v>0</v>
      </c>
      <c r="ADC25" s="110">
        <f t="shared" si="649"/>
        <v>0</v>
      </c>
      <c r="ADD25" s="110">
        <f t="shared" si="649"/>
        <v>0</v>
      </c>
      <c r="ADE25" s="110">
        <f t="shared" si="649"/>
        <v>0</v>
      </c>
      <c r="ADF25" s="110">
        <f t="shared" si="649"/>
        <v>0</v>
      </c>
      <c r="ADG25" s="110">
        <f t="shared" si="649"/>
        <v>0</v>
      </c>
      <c r="ADH25" s="110">
        <f t="shared" si="649"/>
        <v>0</v>
      </c>
      <c r="ADI25" s="110">
        <f t="shared" si="649"/>
        <v>0</v>
      </c>
      <c r="ADJ25" s="110">
        <f t="shared" si="649"/>
        <v>0</v>
      </c>
      <c r="ADK25" s="110">
        <f t="shared" si="649"/>
        <v>0</v>
      </c>
      <c r="ADL25" s="110">
        <f t="shared" si="649"/>
        <v>0</v>
      </c>
      <c r="ADM25" s="110">
        <f t="shared" si="649"/>
        <v>0</v>
      </c>
      <c r="ADN25" s="110">
        <f t="shared" si="649"/>
        <v>0</v>
      </c>
      <c r="ADO25" s="110">
        <f>SUM(ADO26+ADO30+ADO35)</f>
        <v>0</v>
      </c>
      <c r="ADQ25" s="110">
        <f t="shared" ref="ADQ25:AEC25" si="650">SUM(ADQ26+ADQ30+ADQ35)</f>
        <v>0</v>
      </c>
      <c r="ADR25" s="110">
        <f t="shared" si="650"/>
        <v>0</v>
      </c>
      <c r="ADS25" s="110">
        <f t="shared" si="650"/>
        <v>0</v>
      </c>
      <c r="ADT25" s="110">
        <f t="shared" si="650"/>
        <v>0</v>
      </c>
      <c r="ADU25" s="110">
        <f t="shared" si="650"/>
        <v>0</v>
      </c>
      <c r="ADV25" s="110">
        <f t="shared" si="650"/>
        <v>0</v>
      </c>
      <c r="ADW25" s="110">
        <f t="shared" si="650"/>
        <v>0</v>
      </c>
      <c r="ADX25" s="110">
        <f t="shared" si="650"/>
        <v>0</v>
      </c>
      <c r="ADY25" s="110">
        <f t="shared" si="650"/>
        <v>0</v>
      </c>
      <c r="ADZ25" s="110">
        <f t="shared" si="650"/>
        <v>0</v>
      </c>
      <c r="AEA25" s="110">
        <f t="shared" si="650"/>
        <v>0</v>
      </c>
      <c r="AEB25" s="110">
        <f t="shared" si="650"/>
        <v>0</v>
      </c>
      <c r="AEC25" s="110">
        <f t="shared" si="650"/>
        <v>0</v>
      </c>
      <c r="AED25" s="110">
        <f>SUM(AED26+AED30+AED35)</f>
        <v>0</v>
      </c>
      <c r="AEF25" s="110">
        <f t="shared" ref="AEF25:AER25" si="651">SUM(AEF26+AEF30+AEF35)</f>
        <v>0</v>
      </c>
      <c r="AEG25" s="110">
        <f t="shared" si="651"/>
        <v>0</v>
      </c>
      <c r="AEH25" s="110">
        <f t="shared" si="651"/>
        <v>0</v>
      </c>
      <c r="AEI25" s="110">
        <f t="shared" si="651"/>
        <v>0</v>
      </c>
      <c r="AEJ25" s="110">
        <f t="shared" si="651"/>
        <v>0</v>
      </c>
      <c r="AEK25" s="110">
        <f t="shared" si="651"/>
        <v>0</v>
      </c>
      <c r="AEL25" s="110">
        <f t="shared" si="651"/>
        <v>0</v>
      </c>
      <c r="AEM25" s="110">
        <f t="shared" si="651"/>
        <v>0</v>
      </c>
      <c r="AEN25" s="110">
        <f t="shared" si="651"/>
        <v>0</v>
      </c>
      <c r="AEO25" s="110">
        <f t="shared" si="651"/>
        <v>0</v>
      </c>
      <c r="AEP25" s="110">
        <f t="shared" si="651"/>
        <v>0</v>
      </c>
      <c r="AEQ25" s="110">
        <f t="shared" si="651"/>
        <v>0</v>
      </c>
      <c r="AER25" s="110">
        <f t="shared" si="651"/>
        <v>0</v>
      </c>
      <c r="AES25" s="110">
        <f>SUM(AES26+AES30+AES35)</f>
        <v>0</v>
      </c>
      <c r="AEU25" s="110">
        <f t="shared" ref="AEU25:AFG25" si="652">SUM(AEU26+AEU30+AEU35)</f>
        <v>0</v>
      </c>
      <c r="AEV25" s="110">
        <f t="shared" si="652"/>
        <v>0</v>
      </c>
      <c r="AEW25" s="110">
        <f t="shared" si="652"/>
        <v>0</v>
      </c>
      <c r="AEX25" s="110">
        <f t="shared" si="652"/>
        <v>0</v>
      </c>
      <c r="AEY25" s="110">
        <f t="shared" si="652"/>
        <v>0</v>
      </c>
      <c r="AEZ25" s="110">
        <f t="shared" si="652"/>
        <v>0</v>
      </c>
      <c r="AFA25" s="110">
        <f t="shared" si="652"/>
        <v>0</v>
      </c>
      <c r="AFB25" s="110">
        <f t="shared" si="652"/>
        <v>0</v>
      </c>
      <c r="AFC25" s="110">
        <f t="shared" si="652"/>
        <v>0</v>
      </c>
      <c r="AFD25" s="110">
        <f t="shared" si="652"/>
        <v>0</v>
      </c>
      <c r="AFE25" s="110">
        <f t="shared" si="652"/>
        <v>0</v>
      </c>
      <c r="AFF25" s="110">
        <f t="shared" si="652"/>
        <v>0</v>
      </c>
      <c r="AFG25" s="110">
        <f t="shared" si="652"/>
        <v>0</v>
      </c>
      <c r="AFH25" s="110">
        <f>SUM(AFH26+AFH30+AFH35)</f>
        <v>0</v>
      </c>
      <c r="AFJ25" s="110">
        <f t="shared" ref="AFJ25:AFV25" si="653">SUM(AFJ26+AFJ30+AFJ35)</f>
        <v>0</v>
      </c>
      <c r="AFK25" s="110">
        <f t="shared" si="653"/>
        <v>0</v>
      </c>
      <c r="AFL25" s="110">
        <f t="shared" si="653"/>
        <v>0</v>
      </c>
      <c r="AFM25" s="110">
        <f t="shared" si="653"/>
        <v>0</v>
      </c>
      <c r="AFN25" s="110">
        <f t="shared" si="653"/>
        <v>0</v>
      </c>
      <c r="AFO25" s="110">
        <f t="shared" si="653"/>
        <v>0</v>
      </c>
      <c r="AFP25" s="110">
        <f t="shared" si="653"/>
        <v>0</v>
      </c>
      <c r="AFQ25" s="110">
        <f t="shared" si="653"/>
        <v>0</v>
      </c>
      <c r="AFR25" s="110">
        <f t="shared" si="653"/>
        <v>0</v>
      </c>
      <c r="AFS25" s="110">
        <f t="shared" si="653"/>
        <v>0</v>
      </c>
      <c r="AFT25" s="110">
        <f t="shared" si="653"/>
        <v>0</v>
      </c>
      <c r="AFU25" s="110">
        <f t="shared" si="653"/>
        <v>0</v>
      </c>
      <c r="AFV25" s="110">
        <f t="shared" si="653"/>
        <v>0</v>
      </c>
      <c r="AFW25" s="110">
        <f>SUM(AFW26+AFW30+AFW35)</f>
        <v>0</v>
      </c>
      <c r="AFY25" s="110">
        <f t="shared" ref="AFY25:AGK25" si="654">SUM(AFY26+AFY30+AFY35)</f>
        <v>0</v>
      </c>
      <c r="AFZ25" s="110">
        <f t="shared" si="654"/>
        <v>0</v>
      </c>
      <c r="AGA25" s="110">
        <f t="shared" si="654"/>
        <v>0</v>
      </c>
      <c r="AGB25" s="110">
        <f t="shared" si="654"/>
        <v>0</v>
      </c>
      <c r="AGC25" s="110">
        <f t="shared" si="654"/>
        <v>0</v>
      </c>
      <c r="AGD25" s="110">
        <f t="shared" si="654"/>
        <v>0</v>
      </c>
      <c r="AGE25" s="110">
        <f t="shared" si="654"/>
        <v>0</v>
      </c>
      <c r="AGF25" s="110">
        <f t="shared" si="654"/>
        <v>0</v>
      </c>
      <c r="AGG25" s="110">
        <f t="shared" si="654"/>
        <v>0</v>
      </c>
      <c r="AGH25" s="110">
        <f t="shared" si="654"/>
        <v>0</v>
      </c>
      <c r="AGI25" s="110">
        <f t="shared" si="654"/>
        <v>0</v>
      </c>
      <c r="AGJ25" s="110">
        <f t="shared" si="654"/>
        <v>0</v>
      </c>
      <c r="AGK25" s="110">
        <f t="shared" si="654"/>
        <v>0</v>
      </c>
      <c r="AGL25" s="110">
        <f>SUM(AGL26+AGL30+AGL35)</f>
        <v>0</v>
      </c>
      <c r="AGN25" s="110">
        <f t="shared" ref="AGN25:AGZ25" si="655">SUM(AGN26+AGN30+AGN35)</f>
        <v>0</v>
      </c>
      <c r="AGO25" s="110">
        <f t="shared" si="655"/>
        <v>0</v>
      </c>
      <c r="AGP25" s="110">
        <f t="shared" si="655"/>
        <v>0</v>
      </c>
      <c r="AGQ25" s="110">
        <f t="shared" si="655"/>
        <v>0</v>
      </c>
      <c r="AGR25" s="110">
        <f t="shared" si="655"/>
        <v>0</v>
      </c>
      <c r="AGS25" s="110">
        <f t="shared" si="655"/>
        <v>0</v>
      </c>
      <c r="AGT25" s="110">
        <f t="shared" si="655"/>
        <v>0</v>
      </c>
      <c r="AGU25" s="110">
        <f t="shared" si="655"/>
        <v>0</v>
      </c>
      <c r="AGV25" s="110">
        <f t="shared" si="655"/>
        <v>0</v>
      </c>
      <c r="AGW25" s="110">
        <f t="shared" si="655"/>
        <v>0</v>
      </c>
      <c r="AGX25" s="110">
        <f t="shared" si="655"/>
        <v>0</v>
      </c>
      <c r="AGY25" s="110">
        <f t="shared" si="655"/>
        <v>0</v>
      </c>
      <c r="AGZ25" s="110">
        <f t="shared" si="655"/>
        <v>0</v>
      </c>
      <c r="AHA25" s="110">
        <f>SUM(AHA26+AHA30+AHA35)</f>
        <v>0</v>
      </c>
      <c r="AHC25" s="110">
        <f t="shared" ref="AHC25:AHO25" si="656">SUM(AHC26+AHC30+AHC35)</f>
        <v>0</v>
      </c>
      <c r="AHD25" s="110">
        <f t="shared" si="656"/>
        <v>0</v>
      </c>
      <c r="AHE25" s="110">
        <f t="shared" si="656"/>
        <v>0</v>
      </c>
      <c r="AHF25" s="110">
        <f t="shared" si="656"/>
        <v>0</v>
      </c>
      <c r="AHG25" s="110">
        <f t="shared" si="656"/>
        <v>0</v>
      </c>
      <c r="AHH25" s="110">
        <f t="shared" si="656"/>
        <v>0</v>
      </c>
      <c r="AHI25" s="110">
        <f t="shared" si="656"/>
        <v>0</v>
      </c>
      <c r="AHJ25" s="110">
        <f t="shared" si="656"/>
        <v>0</v>
      </c>
      <c r="AHK25" s="110">
        <f t="shared" si="656"/>
        <v>0</v>
      </c>
      <c r="AHL25" s="110">
        <f t="shared" si="656"/>
        <v>0</v>
      </c>
      <c r="AHM25" s="110">
        <f t="shared" si="656"/>
        <v>0</v>
      </c>
      <c r="AHN25" s="110">
        <f t="shared" si="656"/>
        <v>0</v>
      </c>
      <c r="AHO25" s="110">
        <f t="shared" si="656"/>
        <v>0</v>
      </c>
      <c r="AHP25" s="110">
        <f>SUM(AHP26+AHP30+AHP35)</f>
        <v>0</v>
      </c>
      <c r="AHR25" s="110">
        <f t="shared" ref="AHR25:AID25" si="657">SUM(AHR26+AHR30+AHR35)</f>
        <v>0</v>
      </c>
      <c r="AHS25" s="110">
        <f t="shared" si="657"/>
        <v>0</v>
      </c>
      <c r="AHT25" s="110">
        <f t="shared" si="657"/>
        <v>0</v>
      </c>
      <c r="AHU25" s="110">
        <f t="shared" si="657"/>
        <v>0</v>
      </c>
      <c r="AHV25" s="110">
        <f t="shared" si="657"/>
        <v>0</v>
      </c>
      <c r="AHW25" s="110">
        <f t="shared" si="657"/>
        <v>0</v>
      </c>
      <c r="AHX25" s="110">
        <f t="shared" si="657"/>
        <v>0</v>
      </c>
      <c r="AHY25" s="110">
        <f t="shared" si="657"/>
        <v>0</v>
      </c>
      <c r="AHZ25" s="110">
        <f t="shared" si="657"/>
        <v>0</v>
      </c>
      <c r="AIA25" s="110">
        <f t="shared" si="657"/>
        <v>0</v>
      </c>
      <c r="AIB25" s="110">
        <f t="shared" si="657"/>
        <v>0</v>
      </c>
      <c r="AIC25" s="110">
        <f t="shared" si="657"/>
        <v>0</v>
      </c>
      <c r="AID25" s="110">
        <f t="shared" si="657"/>
        <v>0</v>
      </c>
      <c r="AIE25" s="110">
        <f>SUM(AIE26+AIE30+AIE35)</f>
        <v>0</v>
      </c>
    </row>
    <row r="26" spans="1:915" x14ac:dyDescent="0.3">
      <c r="A26" s="29" t="s">
        <v>87</v>
      </c>
      <c r="B26" s="30" t="s">
        <v>129</v>
      </c>
      <c r="C26" s="110">
        <f t="shared" ref="C26:AC26" si="658">SUM(C27:C29)</f>
        <v>0</v>
      </c>
      <c r="D26" s="110">
        <f t="shared" si="658"/>
        <v>0</v>
      </c>
      <c r="E26" s="110">
        <f t="shared" si="658"/>
        <v>0</v>
      </c>
      <c r="F26" s="110">
        <f t="shared" si="658"/>
        <v>0</v>
      </c>
      <c r="G26" s="110">
        <f t="shared" si="658"/>
        <v>0</v>
      </c>
      <c r="H26" s="110">
        <f t="shared" si="658"/>
        <v>0</v>
      </c>
      <c r="I26" s="110">
        <f t="shared" si="658"/>
        <v>0</v>
      </c>
      <c r="J26" s="110">
        <f t="shared" si="658"/>
        <v>0</v>
      </c>
      <c r="K26" s="110">
        <f t="shared" si="658"/>
        <v>0</v>
      </c>
      <c r="L26" s="110">
        <f t="shared" si="658"/>
        <v>0</v>
      </c>
      <c r="M26" s="110">
        <f t="shared" si="658"/>
        <v>0</v>
      </c>
      <c r="N26" s="110">
        <f t="shared" si="658"/>
        <v>0</v>
      </c>
      <c r="O26" s="110">
        <f t="shared" si="658"/>
        <v>0</v>
      </c>
      <c r="P26" s="110">
        <f t="shared" si="658"/>
        <v>0</v>
      </c>
      <c r="Q26" s="110">
        <f t="shared" si="658"/>
        <v>0</v>
      </c>
      <c r="R26" s="110">
        <f t="shared" si="658"/>
        <v>0</v>
      </c>
      <c r="S26" s="110">
        <f t="shared" si="658"/>
        <v>0</v>
      </c>
      <c r="T26" s="110">
        <f t="shared" si="658"/>
        <v>0</v>
      </c>
      <c r="U26" s="110">
        <f t="shared" si="658"/>
        <v>0</v>
      </c>
      <c r="V26" s="110">
        <f t="shared" si="658"/>
        <v>0</v>
      </c>
      <c r="W26" s="110">
        <f t="shared" si="658"/>
        <v>0</v>
      </c>
      <c r="X26" s="110">
        <f t="shared" si="658"/>
        <v>0</v>
      </c>
      <c r="Y26" s="110">
        <f t="shared" si="658"/>
        <v>0</v>
      </c>
      <c r="Z26" s="110">
        <f t="shared" si="658"/>
        <v>0</v>
      </c>
      <c r="AA26" s="110">
        <f t="shared" si="658"/>
        <v>0</v>
      </c>
      <c r="AB26" s="110">
        <f t="shared" si="658"/>
        <v>0</v>
      </c>
      <c r="AC26" s="110">
        <f t="shared" si="658"/>
        <v>0</v>
      </c>
      <c r="AD26" s="110">
        <f>SUM(AD27:AD29)</f>
        <v>0</v>
      </c>
      <c r="AF26" s="110">
        <f t="shared" ref="AF26:AR26" si="659">SUM(AF27:AF29)</f>
        <v>0</v>
      </c>
      <c r="AG26" s="110">
        <f t="shared" si="659"/>
        <v>0</v>
      </c>
      <c r="AH26" s="110">
        <f t="shared" si="659"/>
        <v>0</v>
      </c>
      <c r="AI26" s="110">
        <f t="shared" si="659"/>
        <v>0</v>
      </c>
      <c r="AJ26" s="110">
        <f t="shared" si="659"/>
        <v>0</v>
      </c>
      <c r="AK26" s="110">
        <f t="shared" si="659"/>
        <v>0</v>
      </c>
      <c r="AL26" s="110">
        <f t="shared" si="659"/>
        <v>0</v>
      </c>
      <c r="AM26" s="110">
        <f t="shared" si="659"/>
        <v>0</v>
      </c>
      <c r="AN26" s="110">
        <f t="shared" si="659"/>
        <v>0</v>
      </c>
      <c r="AO26" s="110">
        <f t="shared" si="659"/>
        <v>0</v>
      </c>
      <c r="AP26" s="110">
        <f t="shared" si="659"/>
        <v>0</v>
      </c>
      <c r="AQ26" s="110">
        <f t="shared" si="659"/>
        <v>0</v>
      </c>
      <c r="AR26" s="110">
        <f t="shared" si="659"/>
        <v>0</v>
      </c>
      <c r="AS26" s="110">
        <f>SUM(AS27:AS29)</f>
        <v>0</v>
      </c>
      <c r="AU26" s="110">
        <f t="shared" ref="AU26:BG26" si="660">SUM(AU27:AU29)</f>
        <v>0</v>
      </c>
      <c r="AV26" s="110">
        <f t="shared" si="660"/>
        <v>0</v>
      </c>
      <c r="AW26" s="110">
        <f t="shared" si="660"/>
        <v>0</v>
      </c>
      <c r="AX26" s="110">
        <f t="shared" si="660"/>
        <v>0</v>
      </c>
      <c r="AY26" s="110">
        <f t="shared" si="660"/>
        <v>0</v>
      </c>
      <c r="AZ26" s="110">
        <f t="shared" si="660"/>
        <v>0</v>
      </c>
      <c r="BA26" s="110">
        <f t="shared" si="660"/>
        <v>0</v>
      </c>
      <c r="BB26" s="110">
        <f t="shared" si="660"/>
        <v>0</v>
      </c>
      <c r="BC26" s="110">
        <f t="shared" si="660"/>
        <v>0</v>
      </c>
      <c r="BD26" s="110">
        <f t="shared" si="660"/>
        <v>0</v>
      </c>
      <c r="BE26" s="110">
        <f t="shared" si="660"/>
        <v>0</v>
      </c>
      <c r="BF26" s="110">
        <f t="shared" si="660"/>
        <v>0</v>
      </c>
      <c r="BG26" s="110">
        <f t="shared" si="660"/>
        <v>0</v>
      </c>
      <c r="BH26" s="110">
        <f>SUM(BH27:BH29)</f>
        <v>0</v>
      </c>
      <c r="BJ26" s="110">
        <f t="shared" ref="BJ26:BV26" si="661">SUM(BJ27:BJ29)</f>
        <v>0</v>
      </c>
      <c r="BK26" s="110">
        <f t="shared" si="661"/>
        <v>0</v>
      </c>
      <c r="BL26" s="110">
        <f t="shared" si="661"/>
        <v>0</v>
      </c>
      <c r="BM26" s="110">
        <f t="shared" si="661"/>
        <v>0</v>
      </c>
      <c r="BN26" s="110">
        <f t="shared" si="661"/>
        <v>0</v>
      </c>
      <c r="BO26" s="110">
        <f t="shared" si="661"/>
        <v>0</v>
      </c>
      <c r="BP26" s="110">
        <f t="shared" si="661"/>
        <v>0</v>
      </c>
      <c r="BQ26" s="110">
        <f t="shared" si="661"/>
        <v>0</v>
      </c>
      <c r="BR26" s="110">
        <f t="shared" si="661"/>
        <v>0</v>
      </c>
      <c r="BS26" s="110">
        <f t="shared" si="661"/>
        <v>0</v>
      </c>
      <c r="BT26" s="110">
        <f t="shared" si="661"/>
        <v>0</v>
      </c>
      <c r="BU26" s="110">
        <f t="shared" si="661"/>
        <v>0</v>
      </c>
      <c r="BV26" s="110">
        <f t="shared" si="661"/>
        <v>0</v>
      </c>
      <c r="BW26" s="110">
        <f>SUM(BW27:BW29)</f>
        <v>0</v>
      </c>
      <c r="BY26" s="110">
        <f t="shared" ref="BY26:CK26" si="662">SUM(BY27:BY29)</f>
        <v>0</v>
      </c>
      <c r="BZ26" s="110">
        <f t="shared" si="662"/>
        <v>0</v>
      </c>
      <c r="CA26" s="110">
        <f t="shared" si="662"/>
        <v>0</v>
      </c>
      <c r="CB26" s="110">
        <f t="shared" si="662"/>
        <v>0</v>
      </c>
      <c r="CC26" s="110">
        <f t="shared" si="662"/>
        <v>0</v>
      </c>
      <c r="CD26" s="110">
        <f t="shared" si="662"/>
        <v>0</v>
      </c>
      <c r="CE26" s="110">
        <f t="shared" si="662"/>
        <v>0</v>
      </c>
      <c r="CF26" s="110">
        <f t="shared" si="662"/>
        <v>0</v>
      </c>
      <c r="CG26" s="110">
        <f t="shared" si="662"/>
        <v>0</v>
      </c>
      <c r="CH26" s="110">
        <f t="shared" si="662"/>
        <v>0</v>
      </c>
      <c r="CI26" s="110">
        <f t="shared" si="662"/>
        <v>0</v>
      </c>
      <c r="CJ26" s="110">
        <f t="shared" si="662"/>
        <v>0</v>
      </c>
      <c r="CK26" s="110">
        <f t="shared" si="662"/>
        <v>0</v>
      </c>
      <c r="CL26" s="110">
        <f>SUM(CL27:CL29)</f>
        <v>0</v>
      </c>
      <c r="CN26" s="110">
        <f t="shared" ref="CN26:CZ26" si="663">SUM(CN27:CN29)</f>
        <v>0</v>
      </c>
      <c r="CO26" s="110">
        <f t="shared" si="663"/>
        <v>0</v>
      </c>
      <c r="CP26" s="110">
        <f t="shared" si="663"/>
        <v>0</v>
      </c>
      <c r="CQ26" s="110">
        <f t="shared" si="663"/>
        <v>0</v>
      </c>
      <c r="CR26" s="110">
        <f t="shared" si="663"/>
        <v>0</v>
      </c>
      <c r="CS26" s="110">
        <f t="shared" si="663"/>
        <v>0</v>
      </c>
      <c r="CT26" s="110">
        <f t="shared" si="663"/>
        <v>0</v>
      </c>
      <c r="CU26" s="110">
        <f t="shared" si="663"/>
        <v>0</v>
      </c>
      <c r="CV26" s="110">
        <f t="shared" si="663"/>
        <v>0</v>
      </c>
      <c r="CW26" s="110">
        <f t="shared" si="663"/>
        <v>0</v>
      </c>
      <c r="CX26" s="110">
        <f t="shared" si="663"/>
        <v>0</v>
      </c>
      <c r="CY26" s="110">
        <f t="shared" si="663"/>
        <v>0</v>
      </c>
      <c r="CZ26" s="110">
        <f t="shared" si="663"/>
        <v>0</v>
      </c>
      <c r="DA26" s="110">
        <f>SUM(DA27:DA29)</f>
        <v>0</v>
      </c>
      <c r="DC26" s="110">
        <f t="shared" ref="DC26:DO26" si="664">SUM(DC27:DC29)</f>
        <v>0</v>
      </c>
      <c r="DD26" s="110">
        <f t="shared" si="664"/>
        <v>0</v>
      </c>
      <c r="DE26" s="110">
        <f t="shared" si="664"/>
        <v>0</v>
      </c>
      <c r="DF26" s="110">
        <f t="shared" si="664"/>
        <v>0</v>
      </c>
      <c r="DG26" s="110">
        <f t="shared" si="664"/>
        <v>0</v>
      </c>
      <c r="DH26" s="110">
        <f t="shared" si="664"/>
        <v>0</v>
      </c>
      <c r="DI26" s="110">
        <f t="shared" si="664"/>
        <v>0</v>
      </c>
      <c r="DJ26" s="110">
        <f t="shared" si="664"/>
        <v>0</v>
      </c>
      <c r="DK26" s="110">
        <f t="shared" si="664"/>
        <v>0</v>
      </c>
      <c r="DL26" s="110">
        <f t="shared" si="664"/>
        <v>0</v>
      </c>
      <c r="DM26" s="110">
        <f t="shared" si="664"/>
        <v>0</v>
      </c>
      <c r="DN26" s="110">
        <f t="shared" si="664"/>
        <v>0</v>
      </c>
      <c r="DO26" s="110">
        <f t="shared" si="664"/>
        <v>0</v>
      </c>
      <c r="DP26" s="110">
        <f>SUM(DP27:DP29)</f>
        <v>0</v>
      </c>
      <c r="DR26" s="110">
        <f t="shared" ref="DR26:ED26" si="665">SUM(DR27:DR29)</f>
        <v>0</v>
      </c>
      <c r="DS26" s="110">
        <f t="shared" si="665"/>
        <v>0</v>
      </c>
      <c r="DT26" s="110">
        <f t="shared" si="665"/>
        <v>0</v>
      </c>
      <c r="DU26" s="110">
        <f t="shared" si="665"/>
        <v>0</v>
      </c>
      <c r="DV26" s="110">
        <f t="shared" si="665"/>
        <v>0</v>
      </c>
      <c r="DW26" s="110">
        <f t="shared" si="665"/>
        <v>0</v>
      </c>
      <c r="DX26" s="110">
        <f t="shared" si="665"/>
        <v>0</v>
      </c>
      <c r="DY26" s="110">
        <f t="shared" si="665"/>
        <v>0</v>
      </c>
      <c r="DZ26" s="110">
        <f t="shared" si="665"/>
        <v>0</v>
      </c>
      <c r="EA26" s="110">
        <f t="shared" si="665"/>
        <v>0</v>
      </c>
      <c r="EB26" s="110">
        <f t="shared" si="665"/>
        <v>0</v>
      </c>
      <c r="EC26" s="110">
        <f t="shared" si="665"/>
        <v>0</v>
      </c>
      <c r="ED26" s="110">
        <f t="shared" si="665"/>
        <v>0</v>
      </c>
      <c r="EE26" s="110">
        <f>SUM(EE27:EE29)</f>
        <v>0</v>
      </c>
      <c r="EG26" s="110">
        <f t="shared" ref="EG26:ES26" si="666">SUM(EG27:EG29)</f>
        <v>0</v>
      </c>
      <c r="EH26" s="110">
        <f t="shared" si="666"/>
        <v>0</v>
      </c>
      <c r="EI26" s="110">
        <f t="shared" si="666"/>
        <v>0</v>
      </c>
      <c r="EJ26" s="110">
        <f t="shared" si="666"/>
        <v>0</v>
      </c>
      <c r="EK26" s="110">
        <f t="shared" si="666"/>
        <v>0</v>
      </c>
      <c r="EL26" s="110">
        <f t="shared" si="666"/>
        <v>0</v>
      </c>
      <c r="EM26" s="110">
        <f t="shared" si="666"/>
        <v>0</v>
      </c>
      <c r="EN26" s="110">
        <f t="shared" si="666"/>
        <v>0</v>
      </c>
      <c r="EO26" s="110">
        <f t="shared" si="666"/>
        <v>0</v>
      </c>
      <c r="EP26" s="110">
        <f t="shared" si="666"/>
        <v>0</v>
      </c>
      <c r="EQ26" s="110">
        <f t="shared" si="666"/>
        <v>0</v>
      </c>
      <c r="ER26" s="110">
        <f t="shared" si="666"/>
        <v>0</v>
      </c>
      <c r="ES26" s="110">
        <f t="shared" si="666"/>
        <v>0</v>
      </c>
      <c r="ET26" s="110">
        <f>SUM(ET27:ET29)</f>
        <v>0</v>
      </c>
      <c r="EV26" s="110">
        <f t="shared" ref="EV26:FH26" si="667">SUM(EV27:EV29)</f>
        <v>0</v>
      </c>
      <c r="EW26" s="110">
        <f t="shared" si="667"/>
        <v>0</v>
      </c>
      <c r="EX26" s="110">
        <f t="shared" si="667"/>
        <v>0</v>
      </c>
      <c r="EY26" s="110">
        <f t="shared" si="667"/>
        <v>0</v>
      </c>
      <c r="EZ26" s="110">
        <f t="shared" si="667"/>
        <v>0</v>
      </c>
      <c r="FA26" s="110">
        <f t="shared" si="667"/>
        <v>0</v>
      </c>
      <c r="FB26" s="110">
        <f t="shared" si="667"/>
        <v>0</v>
      </c>
      <c r="FC26" s="110">
        <f t="shared" si="667"/>
        <v>0</v>
      </c>
      <c r="FD26" s="110">
        <f t="shared" si="667"/>
        <v>0</v>
      </c>
      <c r="FE26" s="110">
        <f t="shared" si="667"/>
        <v>0</v>
      </c>
      <c r="FF26" s="110">
        <f t="shared" si="667"/>
        <v>0</v>
      </c>
      <c r="FG26" s="110">
        <f t="shared" si="667"/>
        <v>0</v>
      </c>
      <c r="FH26" s="110">
        <f t="shared" si="667"/>
        <v>0</v>
      </c>
      <c r="FI26" s="110">
        <f>SUM(FI27:FI29)</f>
        <v>0</v>
      </c>
      <c r="FK26" s="110">
        <f t="shared" ref="FK26:FW26" si="668">SUM(FK27:FK29)</f>
        <v>0</v>
      </c>
      <c r="FL26" s="110">
        <f t="shared" si="668"/>
        <v>0</v>
      </c>
      <c r="FM26" s="110">
        <f t="shared" si="668"/>
        <v>0</v>
      </c>
      <c r="FN26" s="110">
        <f t="shared" si="668"/>
        <v>0</v>
      </c>
      <c r="FO26" s="110">
        <f t="shared" si="668"/>
        <v>0</v>
      </c>
      <c r="FP26" s="110">
        <f t="shared" si="668"/>
        <v>0</v>
      </c>
      <c r="FQ26" s="110">
        <f t="shared" si="668"/>
        <v>0</v>
      </c>
      <c r="FR26" s="110">
        <f t="shared" si="668"/>
        <v>0</v>
      </c>
      <c r="FS26" s="110">
        <f t="shared" si="668"/>
        <v>0</v>
      </c>
      <c r="FT26" s="110">
        <f t="shared" si="668"/>
        <v>0</v>
      </c>
      <c r="FU26" s="110">
        <f t="shared" si="668"/>
        <v>0</v>
      </c>
      <c r="FV26" s="110">
        <f t="shared" si="668"/>
        <v>0</v>
      </c>
      <c r="FW26" s="110">
        <f t="shared" si="668"/>
        <v>0</v>
      </c>
      <c r="FX26" s="110">
        <f>SUM(FX27:FX29)</f>
        <v>0</v>
      </c>
      <c r="FZ26" s="110">
        <f t="shared" ref="FZ26:GL26" si="669">SUM(FZ27:FZ29)</f>
        <v>0</v>
      </c>
      <c r="GA26" s="110">
        <f t="shared" si="669"/>
        <v>0</v>
      </c>
      <c r="GB26" s="110">
        <f t="shared" si="669"/>
        <v>0</v>
      </c>
      <c r="GC26" s="110">
        <f t="shared" si="669"/>
        <v>0</v>
      </c>
      <c r="GD26" s="110">
        <f t="shared" si="669"/>
        <v>0</v>
      </c>
      <c r="GE26" s="110">
        <f t="shared" si="669"/>
        <v>0</v>
      </c>
      <c r="GF26" s="110">
        <f t="shared" si="669"/>
        <v>0</v>
      </c>
      <c r="GG26" s="110">
        <f t="shared" si="669"/>
        <v>0</v>
      </c>
      <c r="GH26" s="110">
        <f t="shared" si="669"/>
        <v>0</v>
      </c>
      <c r="GI26" s="110">
        <f t="shared" si="669"/>
        <v>0</v>
      </c>
      <c r="GJ26" s="110">
        <f t="shared" si="669"/>
        <v>0</v>
      </c>
      <c r="GK26" s="110">
        <f t="shared" si="669"/>
        <v>0</v>
      </c>
      <c r="GL26" s="110">
        <f t="shared" si="669"/>
        <v>0</v>
      </c>
      <c r="GM26" s="110">
        <f>SUM(GM27:GM29)</f>
        <v>0</v>
      </c>
      <c r="GO26" s="110">
        <f t="shared" ref="GO26:HA26" si="670">SUM(GO27:GO29)</f>
        <v>0</v>
      </c>
      <c r="GP26" s="110">
        <f t="shared" si="670"/>
        <v>0</v>
      </c>
      <c r="GQ26" s="110">
        <f t="shared" si="670"/>
        <v>0</v>
      </c>
      <c r="GR26" s="110">
        <f t="shared" si="670"/>
        <v>0</v>
      </c>
      <c r="GS26" s="110">
        <f t="shared" si="670"/>
        <v>0</v>
      </c>
      <c r="GT26" s="110">
        <f t="shared" si="670"/>
        <v>0</v>
      </c>
      <c r="GU26" s="110">
        <f t="shared" si="670"/>
        <v>0</v>
      </c>
      <c r="GV26" s="110">
        <f t="shared" si="670"/>
        <v>0</v>
      </c>
      <c r="GW26" s="110">
        <f t="shared" si="670"/>
        <v>0</v>
      </c>
      <c r="GX26" s="110">
        <f t="shared" si="670"/>
        <v>0</v>
      </c>
      <c r="GY26" s="110">
        <f t="shared" si="670"/>
        <v>0</v>
      </c>
      <c r="GZ26" s="110">
        <f t="shared" si="670"/>
        <v>0</v>
      </c>
      <c r="HA26" s="110">
        <f t="shared" si="670"/>
        <v>0</v>
      </c>
      <c r="HB26" s="110">
        <f>SUM(HB27:HB29)</f>
        <v>0</v>
      </c>
      <c r="HD26" s="110">
        <f t="shared" ref="HD26:HP26" si="671">SUM(HD27:HD29)</f>
        <v>0</v>
      </c>
      <c r="HE26" s="110">
        <f t="shared" si="671"/>
        <v>0</v>
      </c>
      <c r="HF26" s="110">
        <f t="shared" si="671"/>
        <v>0</v>
      </c>
      <c r="HG26" s="110">
        <f t="shared" si="671"/>
        <v>0</v>
      </c>
      <c r="HH26" s="110">
        <f t="shared" si="671"/>
        <v>0</v>
      </c>
      <c r="HI26" s="110">
        <f t="shared" si="671"/>
        <v>0</v>
      </c>
      <c r="HJ26" s="110">
        <f t="shared" si="671"/>
        <v>0</v>
      </c>
      <c r="HK26" s="110">
        <f t="shared" si="671"/>
        <v>0</v>
      </c>
      <c r="HL26" s="110">
        <f t="shared" si="671"/>
        <v>0</v>
      </c>
      <c r="HM26" s="110">
        <f t="shared" si="671"/>
        <v>0</v>
      </c>
      <c r="HN26" s="110">
        <f t="shared" si="671"/>
        <v>0</v>
      </c>
      <c r="HO26" s="110">
        <f t="shared" si="671"/>
        <v>0</v>
      </c>
      <c r="HP26" s="110">
        <f t="shared" si="671"/>
        <v>0</v>
      </c>
      <c r="HQ26" s="110">
        <f>SUM(HQ27:HQ29)</f>
        <v>0</v>
      </c>
      <c r="HS26" s="110">
        <f t="shared" ref="HS26:IE26" si="672">SUM(HS27:HS29)</f>
        <v>0</v>
      </c>
      <c r="HT26" s="110">
        <f t="shared" si="672"/>
        <v>0</v>
      </c>
      <c r="HU26" s="110">
        <f t="shared" si="672"/>
        <v>0</v>
      </c>
      <c r="HV26" s="110">
        <f t="shared" si="672"/>
        <v>0</v>
      </c>
      <c r="HW26" s="110">
        <f t="shared" si="672"/>
        <v>0</v>
      </c>
      <c r="HX26" s="110">
        <f t="shared" si="672"/>
        <v>0</v>
      </c>
      <c r="HY26" s="110">
        <f t="shared" si="672"/>
        <v>0</v>
      </c>
      <c r="HZ26" s="110">
        <f t="shared" si="672"/>
        <v>0</v>
      </c>
      <c r="IA26" s="110">
        <f t="shared" si="672"/>
        <v>0</v>
      </c>
      <c r="IB26" s="110">
        <f t="shared" si="672"/>
        <v>0</v>
      </c>
      <c r="IC26" s="110">
        <f t="shared" si="672"/>
        <v>0</v>
      </c>
      <c r="ID26" s="110">
        <f t="shared" si="672"/>
        <v>0</v>
      </c>
      <c r="IE26" s="110">
        <f t="shared" si="672"/>
        <v>0</v>
      </c>
      <c r="IF26" s="110">
        <f>SUM(IF27:IF29)</f>
        <v>0</v>
      </c>
      <c r="IH26" s="110">
        <f t="shared" ref="IH26:IT26" si="673">SUM(IH27:IH29)</f>
        <v>0</v>
      </c>
      <c r="II26" s="110">
        <f t="shared" si="673"/>
        <v>0</v>
      </c>
      <c r="IJ26" s="110">
        <f t="shared" si="673"/>
        <v>0</v>
      </c>
      <c r="IK26" s="110">
        <f t="shared" si="673"/>
        <v>0</v>
      </c>
      <c r="IL26" s="110">
        <f t="shared" si="673"/>
        <v>0</v>
      </c>
      <c r="IM26" s="110">
        <f t="shared" si="673"/>
        <v>0</v>
      </c>
      <c r="IN26" s="110">
        <f t="shared" si="673"/>
        <v>0</v>
      </c>
      <c r="IO26" s="110">
        <f t="shared" si="673"/>
        <v>0</v>
      </c>
      <c r="IP26" s="110">
        <f t="shared" si="673"/>
        <v>0</v>
      </c>
      <c r="IQ26" s="110">
        <f t="shared" si="673"/>
        <v>0</v>
      </c>
      <c r="IR26" s="110">
        <f t="shared" si="673"/>
        <v>0</v>
      </c>
      <c r="IS26" s="110">
        <f t="shared" si="673"/>
        <v>0</v>
      </c>
      <c r="IT26" s="110">
        <f t="shared" si="673"/>
        <v>0</v>
      </c>
      <c r="IU26" s="110">
        <f>SUM(IU27:IU29)</f>
        <v>0</v>
      </c>
      <c r="IW26" s="110">
        <f t="shared" ref="IW26:JI26" si="674">SUM(IW27:IW29)</f>
        <v>0</v>
      </c>
      <c r="IX26" s="110">
        <f t="shared" si="674"/>
        <v>0</v>
      </c>
      <c r="IY26" s="110">
        <f t="shared" si="674"/>
        <v>0</v>
      </c>
      <c r="IZ26" s="110">
        <f t="shared" si="674"/>
        <v>0</v>
      </c>
      <c r="JA26" s="110">
        <f t="shared" si="674"/>
        <v>0</v>
      </c>
      <c r="JB26" s="110">
        <f t="shared" si="674"/>
        <v>0</v>
      </c>
      <c r="JC26" s="110">
        <f t="shared" si="674"/>
        <v>0</v>
      </c>
      <c r="JD26" s="110">
        <f t="shared" si="674"/>
        <v>0</v>
      </c>
      <c r="JE26" s="110">
        <f t="shared" si="674"/>
        <v>0</v>
      </c>
      <c r="JF26" s="110">
        <f t="shared" si="674"/>
        <v>0</v>
      </c>
      <c r="JG26" s="110">
        <f t="shared" si="674"/>
        <v>0</v>
      </c>
      <c r="JH26" s="110">
        <f t="shared" si="674"/>
        <v>0</v>
      </c>
      <c r="JI26" s="110">
        <f t="shared" si="674"/>
        <v>0</v>
      </c>
      <c r="JJ26" s="110">
        <f>SUM(JJ27:JJ29)</f>
        <v>0</v>
      </c>
      <c r="JL26" s="110">
        <f t="shared" ref="JL26:JX26" si="675">SUM(JL27:JL29)</f>
        <v>0</v>
      </c>
      <c r="JM26" s="110">
        <f t="shared" si="675"/>
        <v>0</v>
      </c>
      <c r="JN26" s="110">
        <f t="shared" si="675"/>
        <v>0</v>
      </c>
      <c r="JO26" s="110">
        <f t="shared" si="675"/>
        <v>0</v>
      </c>
      <c r="JP26" s="110">
        <f t="shared" si="675"/>
        <v>0</v>
      </c>
      <c r="JQ26" s="110">
        <f t="shared" si="675"/>
        <v>0</v>
      </c>
      <c r="JR26" s="110">
        <f t="shared" si="675"/>
        <v>0</v>
      </c>
      <c r="JS26" s="110">
        <f t="shared" si="675"/>
        <v>0</v>
      </c>
      <c r="JT26" s="110">
        <f t="shared" si="675"/>
        <v>0</v>
      </c>
      <c r="JU26" s="110">
        <f t="shared" si="675"/>
        <v>0</v>
      </c>
      <c r="JV26" s="110">
        <f t="shared" si="675"/>
        <v>0</v>
      </c>
      <c r="JW26" s="110">
        <f t="shared" si="675"/>
        <v>0</v>
      </c>
      <c r="JX26" s="110">
        <f t="shared" si="675"/>
        <v>0</v>
      </c>
      <c r="JY26" s="110">
        <f>SUM(JY27:JY29)</f>
        <v>0</v>
      </c>
      <c r="KA26" s="110">
        <f t="shared" ref="KA26:KM26" si="676">SUM(KA27:KA29)</f>
        <v>0</v>
      </c>
      <c r="KB26" s="110">
        <f t="shared" si="676"/>
        <v>0</v>
      </c>
      <c r="KC26" s="110">
        <f t="shared" si="676"/>
        <v>0</v>
      </c>
      <c r="KD26" s="110">
        <f t="shared" si="676"/>
        <v>0</v>
      </c>
      <c r="KE26" s="110">
        <f t="shared" si="676"/>
        <v>0</v>
      </c>
      <c r="KF26" s="110">
        <f t="shared" si="676"/>
        <v>0</v>
      </c>
      <c r="KG26" s="110">
        <f t="shared" si="676"/>
        <v>0</v>
      </c>
      <c r="KH26" s="110">
        <f t="shared" si="676"/>
        <v>0</v>
      </c>
      <c r="KI26" s="110">
        <f t="shared" si="676"/>
        <v>0</v>
      </c>
      <c r="KJ26" s="110">
        <f t="shared" si="676"/>
        <v>0</v>
      </c>
      <c r="KK26" s="110">
        <f t="shared" si="676"/>
        <v>0</v>
      </c>
      <c r="KL26" s="110">
        <f t="shared" si="676"/>
        <v>0</v>
      </c>
      <c r="KM26" s="110">
        <f t="shared" si="676"/>
        <v>0</v>
      </c>
      <c r="KN26" s="110">
        <f>SUM(KN27:KN29)</f>
        <v>0</v>
      </c>
      <c r="KP26" s="110">
        <f t="shared" ref="KP26:LB26" si="677">SUM(KP27:KP29)</f>
        <v>0</v>
      </c>
      <c r="KQ26" s="110">
        <f t="shared" si="677"/>
        <v>0</v>
      </c>
      <c r="KR26" s="110">
        <f t="shared" si="677"/>
        <v>0</v>
      </c>
      <c r="KS26" s="110">
        <f t="shared" si="677"/>
        <v>0</v>
      </c>
      <c r="KT26" s="110">
        <f t="shared" si="677"/>
        <v>0</v>
      </c>
      <c r="KU26" s="110">
        <f t="shared" si="677"/>
        <v>0</v>
      </c>
      <c r="KV26" s="110">
        <f t="shared" si="677"/>
        <v>0</v>
      </c>
      <c r="KW26" s="110">
        <f t="shared" si="677"/>
        <v>0</v>
      </c>
      <c r="KX26" s="110">
        <f t="shared" si="677"/>
        <v>0</v>
      </c>
      <c r="KY26" s="110">
        <f t="shared" si="677"/>
        <v>0</v>
      </c>
      <c r="KZ26" s="110">
        <f t="shared" si="677"/>
        <v>0</v>
      </c>
      <c r="LA26" s="110">
        <f t="shared" si="677"/>
        <v>0</v>
      </c>
      <c r="LB26" s="110">
        <f t="shared" si="677"/>
        <v>0</v>
      </c>
      <c r="LC26" s="110">
        <f>SUM(LC27:LC29)</f>
        <v>0</v>
      </c>
      <c r="LE26" s="110">
        <f t="shared" ref="LE26:LQ26" si="678">SUM(LE27:LE29)</f>
        <v>0</v>
      </c>
      <c r="LF26" s="110">
        <f t="shared" si="678"/>
        <v>0</v>
      </c>
      <c r="LG26" s="110">
        <f t="shared" si="678"/>
        <v>0</v>
      </c>
      <c r="LH26" s="110">
        <f t="shared" si="678"/>
        <v>0</v>
      </c>
      <c r="LI26" s="110">
        <f t="shared" si="678"/>
        <v>0</v>
      </c>
      <c r="LJ26" s="110">
        <f t="shared" si="678"/>
        <v>0</v>
      </c>
      <c r="LK26" s="110">
        <f t="shared" si="678"/>
        <v>0</v>
      </c>
      <c r="LL26" s="110">
        <f t="shared" si="678"/>
        <v>0</v>
      </c>
      <c r="LM26" s="110">
        <f t="shared" si="678"/>
        <v>0</v>
      </c>
      <c r="LN26" s="110">
        <f t="shared" si="678"/>
        <v>0</v>
      </c>
      <c r="LO26" s="110">
        <f t="shared" si="678"/>
        <v>0</v>
      </c>
      <c r="LP26" s="110">
        <f t="shared" si="678"/>
        <v>0</v>
      </c>
      <c r="LQ26" s="110">
        <f t="shared" si="678"/>
        <v>0</v>
      </c>
      <c r="LR26" s="110">
        <f>SUM(LR27:LR29)</f>
        <v>0</v>
      </c>
      <c r="LT26" s="110">
        <f t="shared" ref="LT26:MF26" si="679">SUM(LT27:LT29)</f>
        <v>0</v>
      </c>
      <c r="LU26" s="110">
        <f t="shared" si="679"/>
        <v>0</v>
      </c>
      <c r="LV26" s="110">
        <f t="shared" si="679"/>
        <v>0</v>
      </c>
      <c r="LW26" s="110">
        <f t="shared" si="679"/>
        <v>0</v>
      </c>
      <c r="LX26" s="110">
        <f t="shared" si="679"/>
        <v>0</v>
      </c>
      <c r="LY26" s="110">
        <f t="shared" si="679"/>
        <v>0</v>
      </c>
      <c r="LZ26" s="110">
        <f t="shared" si="679"/>
        <v>0</v>
      </c>
      <c r="MA26" s="110">
        <f t="shared" si="679"/>
        <v>0</v>
      </c>
      <c r="MB26" s="110">
        <f t="shared" si="679"/>
        <v>0</v>
      </c>
      <c r="MC26" s="110">
        <f t="shared" si="679"/>
        <v>0</v>
      </c>
      <c r="MD26" s="110">
        <f t="shared" si="679"/>
        <v>0</v>
      </c>
      <c r="ME26" s="110">
        <f t="shared" si="679"/>
        <v>0</v>
      </c>
      <c r="MF26" s="110">
        <f t="shared" si="679"/>
        <v>0</v>
      </c>
      <c r="MG26" s="110">
        <f>SUM(MG27:MG29)</f>
        <v>0</v>
      </c>
      <c r="MI26" s="110">
        <f t="shared" ref="MI26:MU26" si="680">SUM(MI27:MI29)</f>
        <v>0</v>
      </c>
      <c r="MJ26" s="110">
        <f t="shared" si="680"/>
        <v>0</v>
      </c>
      <c r="MK26" s="110">
        <f t="shared" si="680"/>
        <v>0</v>
      </c>
      <c r="ML26" s="110">
        <f t="shared" si="680"/>
        <v>0</v>
      </c>
      <c r="MM26" s="110">
        <f t="shared" si="680"/>
        <v>0</v>
      </c>
      <c r="MN26" s="110">
        <f t="shared" si="680"/>
        <v>0</v>
      </c>
      <c r="MO26" s="110">
        <f t="shared" si="680"/>
        <v>0</v>
      </c>
      <c r="MP26" s="110">
        <f t="shared" si="680"/>
        <v>0</v>
      </c>
      <c r="MQ26" s="110">
        <f t="shared" si="680"/>
        <v>0</v>
      </c>
      <c r="MR26" s="110">
        <f t="shared" si="680"/>
        <v>0</v>
      </c>
      <c r="MS26" s="110">
        <f t="shared" si="680"/>
        <v>0</v>
      </c>
      <c r="MT26" s="110">
        <f t="shared" si="680"/>
        <v>0</v>
      </c>
      <c r="MU26" s="110">
        <f t="shared" si="680"/>
        <v>0</v>
      </c>
      <c r="MV26" s="110">
        <f>SUM(MV27:MV29)</f>
        <v>0</v>
      </c>
      <c r="MX26" s="110">
        <f t="shared" ref="MX26:NJ26" si="681">SUM(MX27:MX29)</f>
        <v>0</v>
      </c>
      <c r="MY26" s="110">
        <f t="shared" si="681"/>
        <v>0</v>
      </c>
      <c r="MZ26" s="110">
        <f t="shared" si="681"/>
        <v>0</v>
      </c>
      <c r="NA26" s="110">
        <f t="shared" si="681"/>
        <v>0</v>
      </c>
      <c r="NB26" s="110">
        <f t="shared" si="681"/>
        <v>0</v>
      </c>
      <c r="NC26" s="110">
        <f t="shared" si="681"/>
        <v>0</v>
      </c>
      <c r="ND26" s="110">
        <f t="shared" si="681"/>
        <v>0</v>
      </c>
      <c r="NE26" s="110">
        <f t="shared" si="681"/>
        <v>0</v>
      </c>
      <c r="NF26" s="110">
        <f t="shared" si="681"/>
        <v>0</v>
      </c>
      <c r="NG26" s="110">
        <f t="shared" si="681"/>
        <v>0</v>
      </c>
      <c r="NH26" s="110">
        <f t="shared" si="681"/>
        <v>0</v>
      </c>
      <c r="NI26" s="110">
        <f t="shared" si="681"/>
        <v>0</v>
      </c>
      <c r="NJ26" s="110">
        <f t="shared" si="681"/>
        <v>0</v>
      </c>
      <c r="NK26" s="110">
        <f>SUM(NK27:NK29)</f>
        <v>0</v>
      </c>
      <c r="NM26" s="110">
        <f t="shared" ref="NM26:NY26" si="682">SUM(NM27:NM29)</f>
        <v>0</v>
      </c>
      <c r="NN26" s="110">
        <f t="shared" si="682"/>
        <v>0</v>
      </c>
      <c r="NO26" s="110">
        <f t="shared" si="682"/>
        <v>0</v>
      </c>
      <c r="NP26" s="110">
        <f t="shared" si="682"/>
        <v>0</v>
      </c>
      <c r="NQ26" s="110">
        <f t="shared" si="682"/>
        <v>0</v>
      </c>
      <c r="NR26" s="110">
        <f t="shared" si="682"/>
        <v>0</v>
      </c>
      <c r="NS26" s="110">
        <f t="shared" si="682"/>
        <v>0</v>
      </c>
      <c r="NT26" s="110">
        <f t="shared" si="682"/>
        <v>0</v>
      </c>
      <c r="NU26" s="110">
        <f t="shared" si="682"/>
        <v>0</v>
      </c>
      <c r="NV26" s="110">
        <f t="shared" si="682"/>
        <v>0</v>
      </c>
      <c r="NW26" s="110">
        <f t="shared" si="682"/>
        <v>0</v>
      </c>
      <c r="NX26" s="110">
        <f t="shared" si="682"/>
        <v>0</v>
      </c>
      <c r="NY26" s="110">
        <f t="shared" si="682"/>
        <v>0</v>
      </c>
      <c r="NZ26" s="110">
        <f>SUM(NZ27:NZ29)</f>
        <v>0</v>
      </c>
      <c r="OB26" s="110">
        <f t="shared" ref="OB26:ON26" si="683">SUM(OB27:OB29)</f>
        <v>0</v>
      </c>
      <c r="OC26" s="110">
        <f t="shared" si="683"/>
        <v>0</v>
      </c>
      <c r="OD26" s="110">
        <f t="shared" si="683"/>
        <v>0</v>
      </c>
      <c r="OE26" s="110">
        <f t="shared" si="683"/>
        <v>0</v>
      </c>
      <c r="OF26" s="110">
        <f t="shared" si="683"/>
        <v>0</v>
      </c>
      <c r="OG26" s="110">
        <f t="shared" si="683"/>
        <v>0</v>
      </c>
      <c r="OH26" s="110">
        <f t="shared" si="683"/>
        <v>0</v>
      </c>
      <c r="OI26" s="110">
        <f t="shared" si="683"/>
        <v>0</v>
      </c>
      <c r="OJ26" s="110">
        <f t="shared" si="683"/>
        <v>0</v>
      </c>
      <c r="OK26" s="110">
        <f t="shared" si="683"/>
        <v>0</v>
      </c>
      <c r="OL26" s="110">
        <f t="shared" si="683"/>
        <v>0</v>
      </c>
      <c r="OM26" s="110">
        <f t="shared" si="683"/>
        <v>0</v>
      </c>
      <c r="ON26" s="110">
        <f t="shared" si="683"/>
        <v>0</v>
      </c>
      <c r="OO26" s="110">
        <f>SUM(OO27:OO29)</f>
        <v>0</v>
      </c>
      <c r="OQ26" s="110">
        <f t="shared" ref="OQ26:PC26" si="684">SUM(OQ27:OQ29)</f>
        <v>0</v>
      </c>
      <c r="OR26" s="110">
        <f t="shared" si="684"/>
        <v>0</v>
      </c>
      <c r="OS26" s="110">
        <f t="shared" si="684"/>
        <v>0</v>
      </c>
      <c r="OT26" s="110">
        <f t="shared" si="684"/>
        <v>0</v>
      </c>
      <c r="OU26" s="110">
        <f t="shared" si="684"/>
        <v>0</v>
      </c>
      <c r="OV26" s="110">
        <f t="shared" si="684"/>
        <v>0</v>
      </c>
      <c r="OW26" s="110">
        <f t="shared" si="684"/>
        <v>0</v>
      </c>
      <c r="OX26" s="110">
        <f t="shared" si="684"/>
        <v>0</v>
      </c>
      <c r="OY26" s="110">
        <f t="shared" si="684"/>
        <v>0</v>
      </c>
      <c r="OZ26" s="110">
        <f t="shared" si="684"/>
        <v>0</v>
      </c>
      <c r="PA26" s="110">
        <f t="shared" si="684"/>
        <v>0</v>
      </c>
      <c r="PB26" s="110">
        <f t="shared" si="684"/>
        <v>0</v>
      </c>
      <c r="PC26" s="110">
        <f t="shared" si="684"/>
        <v>0</v>
      </c>
      <c r="PD26" s="110">
        <f>SUM(PD27:PD29)</f>
        <v>0</v>
      </c>
      <c r="PF26" s="110">
        <f t="shared" ref="PF26:PR26" si="685">SUM(PF27:PF29)</f>
        <v>0</v>
      </c>
      <c r="PG26" s="110">
        <f t="shared" si="685"/>
        <v>0</v>
      </c>
      <c r="PH26" s="110">
        <f t="shared" si="685"/>
        <v>0</v>
      </c>
      <c r="PI26" s="110">
        <f t="shared" si="685"/>
        <v>0</v>
      </c>
      <c r="PJ26" s="110">
        <f t="shared" si="685"/>
        <v>0</v>
      </c>
      <c r="PK26" s="110">
        <f t="shared" si="685"/>
        <v>0</v>
      </c>
      <c r="PL26" s="110">
        <f t="shared" si="685"/>
        <v>0</v>
      </c>
      <c r="PM26" s="110">
        <f t="shared" si="685"/>
        <v>0</v>
      </c>
      <c r="PN26" s="110">
        <f t="shared" si="685"/>
        <v>0</v>
      </c>
      <c r="PO26" s="110">
        <f t="shared" si="685"/>
        <v>0</v>
      </c>
      <c r="PP26" s="110">
        <f t="shared" si="685"/>
        <v>0</v>
      </c>
      <c r="PQ26" s="110">
        <f t="shared" si="685"/>
        <v>0</v>
      </c>
      <c r="PR26" s="110">
        <f t="shared" si="685"/>
        <v>0</v>
      </c>
      <c r="PS26" s="110">
        <f>SUM(PS27:PS29)</f>
        <v>0</v>
      </c>
      <c r="PU26" s="110">
        <f t="shared" ref="PU26:QG26" si="686">SUM(PU27:PU29)</f>
        <v>0</v>
      </c>
      <c r="PV26" s="110">
        <f t="shared" si="686"/>
        <v>0</v>
      </c>
      <c r="PW26" s="110">
        <f t="shared" si="686"/>
        <v>0</v>
      </c>
      <c r="PX26" s="110">
        <f t="shared" si="686"/>
        <v>0</v>
      </c>
      <c r="PY26" s="110">
        <f t="shared" si="686"/>
        <v>0</v>
      </c>
      <c r="PZ26" s="110">
        <f t="shared" si="686"/>
        <v>0</v>
      </c>
      <c r="QA26" s="110">
        <f t="shared" si="686"/>
        <v>0</v>
      </c>
      <c r="QB26" s="110">
        <f t="shared" si="686"/>
        <v>0</v>
      </c>
      <c r="QC26" s="110">
        <f t="shared" si="686"/>
        <v>0</v>
      </c>
      <c r="QD26" s="110">
        <f t="shared" si="686"/>
        <v>0</v>
      </c>
      <c r="QE26" s="110">
        <f t="shared" si="686"/>
        <v>0</v>
      </c>
      <c r="QF26" s="110">
        <f t="shared" si="686"/>
        <v>0</v>
      </c>
      <c r="QG26" s="110">
        <f t="shared" si="686"/>
        <v>0</v>
      </c>
      <c r="QH26" s="110">
        <f>SUM(QH27:QH29)</f>
        <v>0</v>
      </c>
      <c r="QJ26" s="110">
        <f t="shared" ref="QJ26:QV26" si="687">SUM(QJ27:QJ29)</f>
        <v>0</v>
      </c>
      <c r="QK26" s="110">
        <f t="shared" si="687"/>
        <v>0</v>
      </c>
      <c r="QL26" s="110">
        <f t="shared" si="687"/>
        <v>0</v>
      </c>
      <c r="QM26" s="110">
        <f t="shared" si="687"/>
        <v>0</v>
      </c>
      <c r="QN26" s="110">
        <f t="shared" si="687"/>
        <v>0</v>
      </c>
      <c r="QO26" s="110">
        <f t="shared" si="687"/>
        <v>0</v>
      </c>
      <c r="QP26" s="110">
        <f t="shared" si="687"/>
        <v>0</v>
      </c>
      <c r="QQ26" s="110">
        <f t="shared" si="687"/>
        <v>0</v>
      </c>
      <c r="QR26" s="110">
        <f t="shared" si="687"/>
        <v>0</v>
      </c>
      <c r="QS26" s="110">
        <f t="shared" si="687"/>
        <v>0</v>
      </c>
      <c r="QT26" s="110">
        <f t="shared" si="687"/>
        <v>0</v>
      </c>
      <c r="QU26" s="110">
        <f t="shared" si="687"/>
        <v>0</v>
      </c>
      <c r="QV26" s="110">
        <f t="shared" si="687"/>
        <v>0</v>
      </c>
      <c r="QW26" s="110">
        <f>SUM(QW27:QW29)</f>
        <v>0</v>
      </c>
      <c r="QY26" s="110">
        <f t="shared" ref="QY26:RK26" si="688">SUM(QY27:QY29)</f>
        <v>0</v>
      </c>
      <c r="QZ26" s="110">
        <f t="shared" si="688"/>
        <v>0</v>
      </c>
      <c r="RA26" s="110">
        <f t="shared" si="688"/>
        <v>0</v>
      </c>
      <c r="RB26" s="110">
        <f t="shared" si="688"/>
        <v>0</v>
      </c>
      <c r="RC26" s="110">
        <f t="shared" si="688"/>
        <v>0</v>
      </c>
      <c r="RD26" s="110">
        <f t="shared" si="688"/>
        <v>0</v>
      </c>
      <c r="RE26" s="110">
        <f t="shared" si="688"/>
        <v>0</v>
      </c>
      <c r="RF26" s="110">
        <f t="shared" si="688"/>
        <v>0</v>
      </c>
      <c r="RG26" s="110">
        <f t="shared" si="688"/>
        <v>0</v>
      </c>
      <c r="RH26" s="110">
        <f t="shared" si="688"/>
        <v>0</v>
      </c>
      <c r="RI26" s="110">
        <f t="shared" si="688"/>
        <v>0</v>
      </c>
      <c r="RJ26" s="110">
        <f t="shared" si="688"/>
        <v>0</v>
      </c>
      <c r="RK26" s="110">
        <f t="shared" si="688"/>
        <v>0</v>
      </c>
      <c r="RL26" s="110">
        <f>SUM(RL27:RL29)</f>
        <v>0</v>
      </c>
      <c r="RN26" s="110">
        <f t="shared" ref="RN26:RZ26" si="689">SUM(RN27:RN29)</f>
        <v>0</v>
      </c>
      <c r="RO26" s="110">
        <f t="shared" si="689"/>
        <v>0</v>
      </c>
      <c r="RP26" s="110">
        <f t="shared" si="689"/>
        <v>0</v>
      </c>
      <c r="RQ26" s="110">
        <f t="shared" si="689"/>
        <v>0</v>
      </c>
      <c r="RR26" s="110">
        <f t="shared" si="689"/>
        <v>0</v>
      </c>
      <c r="RS26" s="110">
        <f t="shared" si="689"/>
        <v>0</v>
      </c>
      <c r="RT26" s="110">
        <f t="shared" si="689"/>
        <v>0</v>
      </c>
      <c r="RU26" s="110">
        <f t="shared" si="689"/>
        <v>0</v>
      </c>
      <c r="RV26" s="110">
        <f t="shared" si="689"/>
        <v>0</v>
      </c>
      <c r="RW26" s="110">
        <f t="shared" si="689"/>
        <v>0</v>
      </c>
      <c r="RX26" s="110">
        <f t="shared" si="689"/>
        <v>0</v>
      </c>
      <c r="RY26" s="110">
        <f t="shared" si="689"/>
        <v>0</v>
      </c>
      <c r="RZ26" s="110">
        <f t="shared" si="689"/>
        <v>0</v>
      </c>
      <c r="SA26" s="110">
        <f>SUM(SA27:SA29)</f>
        <v>0</v>
      </c>
      <c r="SC26" s="110">
        <f t="shared" ref="SC26:SO26" si="690">SUM(SC27:SC29)</f>
        <v>0</v>
      </c>
      <c r="SD26" s="110">
        <f t="shared" si="690"/>
        <v>0</v>
      </c>
      <c r="SE26" s="110">
        <f t="shared" si="690"/>
        <v>0</v>
      </c>
      <c r="SF26" s="110">
        <f t="shared" si="690"/>
        <v>0</v>
      </c>
      <c r="SG26" s="110">
        <f t="shared" si="690"/>
        <v>0</v>
      </c>
      <c r="SH26" s="110">
        <f t="shared" si="690"/>
        <v>0</v>
      </c>
      <c r="SI26" s="110">
        <f t="shared" si="690"/>
        <v>0</v>
      </c>
      <c r="SJ26" s="110">
        <f t="shared" si="690"/>
        <v>0</v>
      </c>
      <c r="SK26" s="110">
        <f t="shared" si="690"/>
        <v>0</v>
      </c>
      <c r="SL26" s="110">
        <f t="shared" si="690"/>
        <v>0</v>
      </c>
      <c r="SM26" s="110">
        <f t="shared" si="690"/>
        <v>0</v>
      </c>
      <c r="SN26" s="110">
        <f t="shared" si="690"/>
        <v>0</v>
      </c>
      <c r="SO26" s="110">
        <f t="shared" si="690"/>
        <v>0</v>
      </c>
      <c r="SP26" s="110">
        <f>SUM(SP27:SP29)</f>
        <v>0</v>
      </c>
      <c r="SR26" s="110">
        <f t="shared" ref="SR26:TD26" si="691">SUM(SR27:SR29)</f>
        <v>0</v>
      </c>
      <c r="SS26" s="110">
        <f t="shared" si="691"/>
        <v>0</v>
      </c>
      <c r="ST26" s="110">
        <f t="shared" si="691"/>
        <v>0</v>
      </c>
      <c r="SU26" s="110">
        <f t="shared" si="691"/>
        <v>0</v>
      </c>
      <c r="SV26" s="110">
        <f t="shared" si="691"/>
        <v>0</v>
      </c>
      <c r="SW26" s="110">
        <f t="shared" si="691"/>
        <v>0</v>
      </c>
      <c r="SX26" s="110">
        <f t="shared" si="691"/>
        <v>0</v>
      </c>
      <c r="SY26" s="110">
        <f t="shared" si="691"/>
        <v>0</v>
      </c>
      <c r="SZ26" s="110">
        <f t="shared" si="691"/>
        <v>0</v>
      </c>
      <c r="TA26" s="110">
        <f t="shared" si="691"/>
        <v>0</v>
      </c>
      <c r="TB26" s="110">
        <f t="shared" si="691"/>
        <v>0</v>
      </c>
      <c r="TC26" s="110">
        <f t="shared" si="691"/>
        <v>0</v>
      </c>
      <c r="TD26" s="110">
        <f t="shared" si="691"/>
        <v>0</v>
      </c>
      <c r="TE26" s="110">
        <f>SUM(TE27:TE29)</f>
        <v>0</v>
      </c>
      <c r="TG26" s="110">
        <f t="shared" ref="TG26:TS26" si="692">SUM(TG27:TG29)</f>
        <v>0</v>
      </c>
      <c r="TH26" s="110">
        <f t="shared" si="692"/>
        <v>0</v>
      </c>
      <c r="TI26" s="110">
        <f t="shared" si="692"/>
        <v>0</v>
      </c>
      <c r="TJ26" s="110">
        <f t="shared" si="692"/>
        <v>0</v>
      </c>
      <c r="TK26" s="110">
        <f t="shared" si="692"/>
        <v>0</v>
      </c>
      <c r="TL26" s="110">
        <f t="shared" si="692"/>
        <v>0</v>
      </c>
      <c r="TM26" s="110">
        <f t="shared" si="692"/>
        <v>0</v>
      </c>
      <c r="TN26" s="110">
        <f t="shared" si="692"/>
        <v>0</v>
      </c>
      <c r="TO26" s="110">
        <f t="shared" si="692"/>
        <v>0</v>
      </c>
      <c r="TP26" s="110">
        <f t="shared" si="692"/>
        <v>0</v>
      </c>
      <c r="TQ26" s="110">
        <f t="shared" si="692"/>
        <v>0</v>
      </c>
      <c r="TR26" s="110">
        <f t="shared" si="692"/>
        <v>0</v>
      </c>
      <c r="TS26" s="110">
        <f t="shared" si="692"/>
        <v>0</v>
      </c>
      <c r="TT26" s="110">
        <f>SUM(TT27:TT29)</f>
        <v>0</v>
      </c>
      <c r="TV26" s="110">
        <f t="shared" ref="TV26:UH26" si="693">SUM(TV27:TV29)</f>
        <v>0</v>
      </c>
      <c r="TW26" s="110">
        <f t="shared" si="693"/>
        <v>0</v>
      </c>
      <c r="TX26" s="110">
        <f t="shared" si="693"/>
        <v>0</v>
      </c>
      <c r="TY26" s="110">
        <f t="shared" si="693"/>
        <v>0</v>
      </c>
      <c r="TZ26" s="110">
        <f t="shared" si="693"/>
        <v>0</v>
      </c>
      <c r="UA26" s="110">
        <f t="shared" si="693"/>
        <v>0</v>
      </c>
      <c r="UB26" s="110">
        <f t="shared" si="693"/>
        <v>0</v>
      </c>
      <c r="UC26" s="110">
        <f t="shared" si="693"/>
        <v>0</v>
      </c>
      <c r="UD26" s="110">
        <f t="shared" si="693"/>
        <v>0</v>
      </c>
      <c r="UE26" s="110">
        <f t="shared" si="693"/>
        <v>0</v>
      </c>
      <c r="UF26" s="110">
        <f t="shared" si="693"/>
        <v>0</v>
      </c>
      <c r="UG26" s="110">
        <f t="shared" si="693"/>
        <v>0</v>
      </c>
      <c r="UH26" s="110">
        <f t="shared" si="693"/>
        <v>0</v>
      </c>
      <c r="UI26" s="110">
        <f>SUM(UI27:UI29)</f>
        <v>0</v>
      </c>
      <c r="UK26" s="110">
        <f t="shared" ref="UK26:UW26" si="694">SUM(UK27:UK29)</f>
        <v>0</v>
      </c>
      <c r="UL26" s="110">
        <f t="shared" si="694"/>
        <v>0</v>
      </c>
      <c r="UM26" s="110">
        <f t="shared" si="694"/>
        <v>0</v>
      </c>
      <c r="UN26" s="110">
        <f t="shared" si="694"/>
        <v>0</v>
      </c>
      <c r="UO26" s="110">
        <f t="shared" si="694"/>
        <v>0</v>
      </c>
      <c r="UP26" s="110">
        <f t="shared" si="694"/>
        <v>0</v>
      </c>
      <c r="UQ26" s="110">
        <f t="shared" si="694"/>
        <v>0</v>
      </c>
      <c r="UR26" s="110">
        <f t="shared" si="694"/>
        <v>0</v>
      </c>
      <c r="US26" s="110">
        <f t="shared" si="694"/>
        <v>0</v>
      </c>
      <c r="UT26" s="110">
        <f t="shared" si="694"/>
        <v>0</v>
      </c>
      <c r="UU26" s="110">
        <f t="shared" si="694"/>
        <v>0</v>
      </c>
      <c r="UV26" s="110">
        <f t="shared" si="694"/>
        <v>0</v>
      </c>
      <c r="UW26" s="110">
        <f t="shared" si="694"/>
        <v>0</v>
      </c>
      <c r="UX26" s="110">
        <f>SUM(UX27:UX29)</f>
        <v>0</v>
      </c>
      <c r="UZ26" s="110">
        <f t="shared" ref="UZ26:VL26" si="695">SUM(UZ27:UZ29)</f>
        <v>0</v>
      </c>
      <c r="VA26" s="110">
        <f t="shared" si="695"/>
        <v>0</v>
      </c>
      <c r="VB26" s="110">
        <f t="shared" si="695"/>
        <v>0</v>
      </c>
      <c r="VC26" s="110">
        <f t="shared" si="695"/>
        <v>0</v>
      </c>
      <c r="VD26" s="110">
        <f t="shared" si="695"/>
        <v>0</v>
      </c>
      <c r="VE26" s="110">
        <f t="shared" si="695"/>
        <v>0</v>
      </c>
      <c r="VF26" s="110">
        <f t="shared" si="695"/>
        <v>0</v>
      </c>
      <c r="VG26" s="110">
        <f t="shared" si="695"/>
        <v>0</v>
      </c>
      <c r="VH26" s="110">
        <f t="shared" si="695"/>
        <v>0</v>
      </c>
      <c r="VI26" s="110">
        <f t="shared" si="695"/>
        <v>0</v>
      </c>
      <c r="VJ26" s="110">
        <f t="shared" si="695"/>
        <v>0</v>
      </c>
      <c r="VK26" s="110">
        <f t="shared" si="695"/>
        <v>0</v>
      </c>
      <c r="VL26" s="110">
        <f t="shared" si="695"/>
        <v>0</v>
      </c>
      <c r="VM26" s="110">
        <f>SUM(VM27:VM29)</f>
        <v>0</v>
      </c>
      <c r="VO26" s="110">
        <f t="shared" ref="VO26:WA26" si="696">SUM(VO27:VO29)</f>
        <v>0</v>
      </c>
      <c r="VP26" s="110">
        <f t="shared" si="696"/>
        <v>0</v>
      </c>
      <c r="VQ26" s="110">
        <f t="shared" si="696"/>
        <v>0</v>
      </c>
      <c r="VR26" s="110">
        <f t="shared" si="696"/>
        <v>0</v>
      </c>
      <c r="VS26" s="110">
        <f t="shared" si="696"/>
        <v>0</v>
      </c>
      <c r="VT26" s="110">
        <f t="shared" si="696"/>
        <v>0</v>
      </c>
      <c r="VU26" s="110">
        <f t="shared" si="696"/>
        <v>0</v>
      </c>
      <c r="VV26" s="110">
        <f t="shared" si="696"/>
        <v>0</v>
      </c>
      <c r="VW26" s="110">
        <f t="shared" si="696"/>
        <v>0</v>
      </c>
      <c r="VX26" s="110">
        <f t="shared" si="696"/>
        <v>0</v>
      </c>
      <c r="VY26" s="110">
        <f t="shared" si="696"/>
        <v>0</v>
      </c>
      <c r="VZ26" s="110">
        <f t="shared" si="696"/>
        <v>0</v>
      </c>
      <c r="WA26" s="110">
        <f t="shared" si="696"/>
        <v>0</v>
      </c>
      <c r="WB26" s="110">
        <f>SUM(WB27:WB29)</f>
        <v>0</v>
      </c>
      <c r="WD26" s="110">
        <f t="shared" ref="WD26:WP26" si="697">SUM(WD27:WD29)</f>
        <v>0</v>
      </c>
      <c r="WE26" s="110">
        <f t="shared" si="697"/>
        <v>0</v>
      </c>
      <c r="WF26" s="110">
        <f t="shared" si="697"/>
        <v>0</v>
      </c>
      <c r="WG26" s="110">
        <f t="shared" si="697"/>
        <v>0</v>
      </c>
      <c r="WH26" s="110">
        <f t="shared" si="697"/>
        <v>0</v>
      </c>
      <c r="WI26" s="110">
        <f t="shared" si="697"/>
        <v>0</v>
      </c>
      <c r="WJ26" s="110">
        <f t="shared" si="697"/>
        <v>0</v>
      </c>
      <c r="WK26" s="110">
        <f t="shared" si="697"/>
        <v>0</v>
      </c>
      <c r="WL26" s="110">
        <f t="shared" si="697"/>
        <v>0</v>
      </c>
      <c r="WM26" s="110">
        <f t="shared" si="697"/>
        <v>0</v>
      </c>
      <c r="WN26" s="110">
        <f t="shared" si="697"/>
        <v>0</v>
      </c>
      <c r="WO26" s="110">
        <f t="shared" si="697"/>
        <v>0</v>
      </c>
      <c r="WP26" s="110">
        <f t="shared" si="697"/>
        <v>0</v>
      </c>
      <c r="WQ26" s="110">
        <f>SUM(WQ27:WQ29)</f>
        <v>0</v>
      </c>
      <c r="WS26" s="110">
        <f t="shared" ref="WS26:XE26" si="698">SUM(WS27:WS29)</f>
        <v>0</v>
      </c>
      <c r="WT26" s="110">
        <f t="shared" si="698"/>
        <v>0</v>
      </c>
      <c r="WU26" s="110">
        <f t="shared" si="698"/>
        <v>0</v>
      </c>
      <c r="WV26" s="110">
        <f t="shared" si="698"/>
        <v>0</v>
      </c>
      <c r="WW26" s="110">
        <f t="shared" si="698"/>
        <v>0</v>
      </c>
      <c r="WX26" s="110">
        <f t="shared" si="698"/>
        <v>0</v>
      </c>
      <c r="WY26" s="110">
        <f t="shared" si="698"/>
        <v>0</v>
      </c>
      <c r="WZ26" s="110">
        <f t="shared" si="698"/>
        <v>0</v>
      </c>
      <c r="XA26" s="110">
        <f t="shared" si="698"/>
        <v>0</v>
      </c>
      <c r="XB26" s="110">
        <f t="shared" si="698"/>
        <v>0</v>
      </c>
      <c r="XC26" s="110">
        <f t="shared" si="698"/>
        <v>0</v>
      </c>
      <c r="XD26" s="110">
        <f t="shared" si="698"/>
        <v>0</v>
      </c>
      <c r="XE26" s="110">
        <f t="shared" si="698"/>
        <v>0</v>
      </c>
      <c r="XF26" s="110">
        <f>SUM(XF27:XF29)</f>
        <v>0</v>
      </c>
      <c r="XH26" s="110">
        <f t="shared" ref="XH26:XT26" si="699">SUM(XH27:XH29)</f>
        <v>0</v>
      </c>
      <c r="XI26" s="110">
        <f t="shared" si="699"/>
        <v>0</v>
      </c>
      <c r="XJ26" s="110">
        <f t="shared" si="699"/>
        <v>0</v>
      </c>
      <c r="XK26" s="110">
        <f t="shared" si="699"/>
        <v>0</v>
      </c>
      <c r="XL26" s="110">
        <f t="shared" si="699"/>
        <v>0</v>
      </c>
      <c r="XM26" s="110">
        <f t="shared" si="699"/>
        <v>0</v>
      </c>
      <c r="XN26" s="110">
        <f t="shared" si="699"/>
        <v>0</v>
      </c>
      <c r="XO26" s="110">
        <f t="shared" si="699"/>
        <v>0</v>
      </c>
      <c r="XP26" s="110">
        <f t="shared" si="699"/>
        <v>0</v>
      </c>
      <c r="XQ26" s="110">
        <f t="shared" si="699"/>
        <v>0</v>
      </c>
      <c r="XR26" s="110">
        <f t="shared" si="699"/>
        <v>0</v>
      </c>
      <c r="XS26" s="110">
        <f t="shared" si="699"/>
        <v>0</v>
      </c>
      <c r="XT26" s="110">
        <f t="shared" si="699"/>
        <v>0</v>
      </c>
      <c r="XU26" s="110">
        <f>SUM(XU27:XU29)</f>
        <v>0</v>
      </c>
      <c r="XW26" s="110">
        <f t="shared" ref="XW26:YI26" si="700">SUM(XW27:XW29)</f>
        <v>0</v>
      </c>
      <c r="XX26" s="110">
        <f t="shared" si="700"/>
        <v>0</v>
      </c>
      <c r="XY26" s="110">
        <f t="shared" si="700"/>
        <v>0</v>
      </c>
      <c r="XZ26" s="110">
        <f t="shared" si="700"/>
        <v>0</v>
      </c>
      <c r="YA26" s="110">
        <f t="shared" si="700"/>
        <v>0</v>
      </c>
      <c r="YB26" s="110">
        <f t="shared" si="700"/>
        <v>0</v>
      </c>
      <c r="YC26" s="110">
        <f t="shared" si="700"/>
        <v>0</v>
      </c>
      <c r="YD26" s="110">
        <f t="shared" si="700"/>
        <v>0</v>
      </c>
      <c r="YE26" s="110">
        <f t="shared" si="700"/>
        <v>0</v>
      </c>
      <c r="YF26" s="110">
        <f t="shared" si="700"/>
        <v>0</v>
      </c>
      <c r="YG26" s="110">
        <f t="shared" si="700"/>
        <v>0</v>
      </c>
      <c r="YH26" s="110">
        <f t="shared" si="700"/>
        <v>0</v>
      </c>
      <c r="YI26" s="110">
        <f t="shared" si="700"/>
        <v>0</v>
      </c>
      <c r="YJ26" s="110">
        <f>SUM(YJ27:YJ29)</f>
        <v>0</v>
      </c>
      <c r="YL26" s="110">
        <f t="shared" ref="YL26:YX26" si="701">SUM(YL27:YL29)</f>
        <v>0</v>
      </c>
      <c r="YM26" s="110">
        <f t="shared" si="701"/>
        <v>0</v>
      </c>
      <c r="YN26" s="110">
        <f t="shared" si="701"/>
        <v>0</v>
      </c>
      <c r="YO26" s="110">
        <f t="shared" si="701"/>
        <v>0</v>
      </c>
      <c r="YP26" s="110">
        <f t="shared" si="701"/>
        <v>0</v>
      </c>
      <c r="YQ26" s="110">
        <f t="shared" si="701"/>
        <v>0</v>
      </c>
      <c r="YR26" s="110">
        <f t="shared" si="701"/>
        <v>0</v>
      </c>
      <c r="YS26" s="110">
        <f t="shared" si="701"/>
        <v>0</v>
      </c>
      <c r="YT26" s="110">
        <f t="shared" si="701"/>
        <v>0</v>
      </c>
      <c r="YU26" s="110">
        <f t="shared" si="701"/>
        <v>0</v>
      </c>
      <c r="YV26" s="110">
        <f t="shared" si="701"/>
        <v>0</v>
      </c>
      <c r="YW26" s="110">
        <f t="shared" si="701"/>
        <v>0</v>
      </c>
      <c r="YX26" s="110">
        <f t="shared" si="701"/>
        <v>0</v>
      </c>
      <c r="YY26" s="110">
        <f>SUM(YY27:YY29)</f>
        <v>0</v>
      </c>
      <c r="ZA26" s="110">
        <f t="shared" ref="ZA26:ZM26" si="702">SUM(ZA27:ZA29)</f>
        <v>0</v>
      </c>
      <c r="ZB26" s="110">
        <f t="shared" si="702"/>
        <v>0</v>
      </c>
      <c r="ZC26" s="110">
        <f t="shared" si="702"/>
        <v>0</v>
      </c>
      <c r="ZD26" s="110">
        <f t="shared" si="702"/>
        <v>0</v>
      </c>
      <c r="ZE26" s="110">
        <f t="shared" si="702"/>
        <v>0</v>
      </c>
      <c r="ZF26" s="110">
        <f t="shared" si="702"/>
        <v>0</v>
      </c>
      <c r="ZG26" s="110">
        <f t="shared" si="702"/>
        <v>0</v>
      </c>
      <c r="ZH26" s="110">
        <f t="shared" si="702"/>
        <v>0</v>
      </c>
      <c r="ZI26" s="110">
        <f t="shared" si="702"/>
        <v>0</v>
      </c>
      <c r="ZJ26" s="110">
        <f t="shared" si="702"/>
        <v>0</v>
      </c>
      <c r="ZK26" s="110">
        <f t="shared" si="702"/>
        <v>0</v>
      </c>
      <c r="ZL26" s="110">
        <f t="shared" si="702"/>
        <v>0</v>
      </c>
      <c r="ZM26" s="110">
        <f t="shared" si="702"/>
        <v>0</v>
      </c>
      <c r="ZN26" s="110">
        <f>SUM(ZN27:ZN29)</f>
        <v>0</v>
      </c>
      <c r="ZP26" s="110">
        <f t="shared" ref="ZP26:AAB26" si="703">SUM(ZP27:ZP29)</f>
        <v>0</v>
      </c>
      <c r="ZQ26" s="110">
        <f t="shared" si="703"/>
        <v>0</v>
      </c>
      <c r="ZR26" s="110">
        <f t="shared" si="703"/>
        <v>0</v>
      </c>
      <c r="ZS26" s="110">
        <f t="shared" si="703"/>
        <v>0</v>
      </c>
      <c r="ZT26" s="110">
        <f t="shared" si="703"/>
        <v>0</v>
      </c>
      <c r="ZU26" s="110">
        <f t="shared" si="703"/>
        <v>0</v>
      </c>
      <c r="ZV26" s="110">
        <f t="shared" si="703"/>
        <v>0</v>
      </c>
      <c r="ZW26" s="110">
        <f t="shared" si="703"/>
        <v>0</v>
      </c>
      <c r="ZX26" s="110">
        <f t="shared" si="703"/>
        <v>0</v>
      </c>
      <c r="ZY26" s="110">
        <f t="shared" si="703"/>
        <v>0</v>
      </c>
      <c r="ZZ26" s="110">
        <f t="shared" si="703"/>
        <v>0</v>
      </c>
      <c r="AAA26" s="110">
        <f t="shared" si="703"/>
        <v>0</v>
      </c>
      <c r="AAB26" s="110">
        <f t="shared" si="703"/>
        <v>0</v>
      </c>
      <c r="AAC26" s="110">
        <f>SUM(AAC27:AAC29)</f>
        <v>0</v>
      </c>
      <c r="AAE26" s="110">
        <f t="shared" ref="AAE26:AAQ26" si="704">SUM(AAE27:AAE29)</f>
        <v>0</v>
      </c>
      <c r="AAF26" s="110">
        <f t="shared" si="704"/>
        <v>0</v>
      </c>
      <c r="AAG26" s="110">
        <f t="shared" si="704"/>
        <v>0</v>
      </c>
      <c r="AAH26" s="110">
        <f t="shared" si="704"/>
        <v>0</v>
      </c>
      <c r="AAI26" s="110">
        <f t="shared" si="704"/>
        <v>0</v>
      </c>
      <c r="AAJ26" s="110">
        <f t="shared" si="704"/>
        <v>0</v>
      </c>
      <c r="AAK26" s="110">
        <f t="shared" si="704"/>
        <v>0</v>
      </c>
      <c r="AAL26" s="110">
        <f t="shared" si="704"/>
        <v>0</v>
      </c>
      <c r="AAM26" s="110">
        <f t="shared" si="704"/>
        <v>0</v>
      </c>
      <c r="AAN26" s="110">
        <f t="shared" si="704"/>
        <v>0</v>
      </c>
      <c r="AAO26" s="110">
        <f t="shared" si="704"/>
        <v>0</v>
      </c>
      <c r="AAP26" s="110">
        <f t="shared" si="704"/>
        <v>0</v>
      </c>
      <c r="AAQ26" s="110">
        <f t="shared" si="704"/>
        <v>0</v>
      </c>
      <c r="AAR26" s="110">
        <f>SUM(AAR27:AAR29)</f>
        <v>0</v>
      </c>
      <c r="AAT26" s="110">
        <f t="shared" ref="AAT26:ABF26" si="705">SUM(AAT27:AAT29)</f>
        <v>0</v>
      </c>
      <c r="AAU26" s="110">
        <f t="shared" si="705"/>
        <v>0</v>
      </c>
      <c r="AAV26" s="110">
        <f t="shared" si="705"/>
        <v>0</v>
      </c>
      <c r="AAW26" s="110">
        <f t="shared" si="705"/>
        <v>0</v>
      </c>
      <c r="AAX26" s="110">
        <f t="shared" si="705"/>
        <v>0</v>
      </c>
      <c r="AAY26" s="110">
        <f t="shared" si="705"/>
        <v>0</v>
      </c>
      <c r="AAZ26" s="110">
        <f t="shared" si="705"/>
        <v>0</v>
      </c>
      <c r="ABA26" s="110">
        <f t="shared" si="705"/>
        <v>0</v>
      </c>
      <c r="ABB26" s="110">
        <f t="shared" si="705"/>
        <v>0</v>
      </c>
      <c r="ABC26" s="110">
        <f t="shared" si="705"/>
        <v>0</v>
      </c>
      <c r="ABD26" s="110">
        <f t="shared" si="705"/>
        <v>0</v>
      </c>
      <c r="ABE26" s="110">
        <f t="shared" si="705"/>
        <v>0</v>
      </c>
      <c r="ABF26" s="110">
        <f t="shared" si="705"/>
        <v>0</v>
      </c>
      <c r="ABG26" s="110">
        <f>SUM(ABG27:ABG29)</f>
        <v>0</v>
      </c>
      <c r="ABI26" s="110">
        <f t="shared" ref="ABI26:ABU26" si="706">SUM(ABI27:ABI29)</f>
        <v>0</v>
      </c>
      <c r="ABJ26" s="110">
        <f t="shared" si="706"/>
        <v>0</v>
      </c>
      <c r="ABK26" s="110">
        <f t="shared" si="706"/>
        <v>0</v>
      </c>
      <c r="ABL26" s="110">
        <f t="shared" si="706"/>
        <v>0</v>
      </c>
      <c r="ABM26" s="110">
        <f t="shared" si="706"/>
        <v>0</v>
      </c>
      <c r="ABN26" s="110">
        <f t="shared" si="706"/>
        <v>0</v>
      </c>
      <c r="ABO26" s="110">
        <f t="shared" si="706"/>
        <v>0</v>
      </c>
      <c r="ABP26" s="110">
        <f t="shared" si="706"/>
        <v>0</v>
      </c>
      <c r="ABQ26" s="110">
        <f t="shared" si="706"/>
        <v>0</v>
      </c>
      <c r="ABR26" s="110">
        <f t="shared" si="706"/>
        <v>0</v>
      </c>
      <c r="ABS26" s="110">
        <f t="shared" si="706"/>
        <v>0</v>
      </c>
      <c r="ABT26" s="110">
        <f t="shared" si="706"/>
        <v>0</v>
      </c>
      <c r="ABU26" s="110">
        <f t="shared" si="706"/>
        <v>0</v>
      </c>
      <c r="ABV26" s="110">
        <f>SUM(ABV27:ABV29)</f>
        <v>0</v>
      </c>
      <c r="ABX26" s="110">
        <f t="shared" ref="ABX26:ACJ26" si="707">SUM(ABX27:ABX29)</f>
        <v>0</v>
      </c>
      <c r="ABY26" s="110">
        <f t="shared" si="707"/>
        <v>0</v>
      </c>
      <c r="ABZ26" s="110">
        <f t="shared" si="707"/>
        <v>0</v>
      </c>
      <c r="ACA26" s="110">
        <f t="shared" si="707"/>
        <v>0</v>
      </c>
      <c r="ACB26" s="110">
        <f t="shared" si="707"/>
        <v>0</v>
      </c>
      <c r="ACC26" s="110">
        <f t="shared" si="707"/>
        <v>0</v>
      </c>
      <c r="ACD26" s="110">
        <f t="shared" si="707"/>
        <v>0</v>
      </c>
      <c r="ACE26" s="110">
        <f t="shared" si="707"/>
        <v>0</v>
      </c>
      <c r="ACF26" s="110">
        <f t="shared" si="707"/>
        <v>0</v>
      </c>
      <c r="ACG26" s="110">
        <f t="shared" si="707"/>
        <v>0</v>
      </c>
      <c r="ACH26" s="110">
        <f t="shared" si="707"/>
        <v>0</v>
      </c>
      <c r="ACI26" s="110">
        <f t="shared" si="707"/>
        <v>0</v>
      </c>
      <c r="ACJ26" s="110">
        <f t="shared" si="707"/>
        <v>0</v>
      </c>
      <c r="ACK26" s="110">
        <f>SUM(ACK27:ACK29)</f>
        <v>0</v>
      </c>
      <c r="ACM26" s="110">
        <f t="shared" ref="ACM26:ACY26" si="708">SUM(ACM27:ACM29)</f>
        <v>0</v>
      </c>
      <c r="ACN26" s="110">
        <f t="shared" si="708"/>
        <v>0</v>
      </c>
      <c r="ACO26" s="110">
        <f t="shared" si="708"/>
        <v>0</v>
      </c>
      <c r="ACP26" s="110">
        <f t="shared" si="708"/>
        <v>0</v>
      </c>
      <c r="ACQ26" s="110">
        <f t="shared" si="708"/>
        <v>0</v>
      </c>
      <c r="ACR26" s="110">
        <f t="shared" si="708"/>
        <v>0</v>
      </c>
      <c r="ACS26" s="110">
        <f t="shared" si="708"/>
        <v>0</v>
      </c>
      <c r="ACT26" s="110">
        <f t="shared" si="708"/>
        <v>0</v>
      </c>
      <c r="ACU26" s="110">
        <f t="shared" si="708"/>
        <v>0</v>
      </c>
      <c r="ACV26" s="110">
        <f t="shared" si="708"/>
        <v>0</v>
      </c>
      <c r="ACW26" s="110">
        <f t="shared" si="708"/>
        <v>0</v>
      </c>
      <c r="ACX26" s="110">
        <f t="shared" si="708"/>
        <v>0</v>
      </c>
      <c r="ACY26" s="110">
        <f t="shared" si="708"/>
        <v>0</v>
      </c>
      <c r="ACZ26" s="110">
        <f>SUM(ACZ27:ACZ29)</f>
        <v>0</v>
      </c>
      <c r="ADB26" s="110">
        <f t="shared" ref="ADB26:ADN26" si="709">SUM(ADB27:ADB29)</f>
        <v>0</v>
      </c>
      <c r="ADC26" s="110">
        <f t="shared" si="709"/>
        <v>0</v>
      </c>
      <c r="ADD26" s="110">
        <f t="shared" si="709"/>
        <v>0</v>
      </c>
      <c r="ADE26" s="110">
        <f t="shared" si="709"/>
        <v>0</v>
      </c>
      <c r="ADF26" s="110">
        <f t="shared" si="709"/>
        <v>0</v>
      </c>
      <c r="ADG26" s="110">
        <f t="shared" si="709"/>
        <v>0</v>
      </c>
      <c r="ADH26" s="110">
        <f t="shared" si="709"/>
        <v>0</v>
      </c>
      <c r="ADI26" s="110">
        <f t="shared" si="709"/>
        <v>0</v>
      </c>
      <c r="ADJ26" s="110">
        <f t="shared" si="709"/>
        <v>0</v>
      </c>
      <c r="ADK26" s="110">
        <f t="shared" si="709"/>
        <v>0</v>
      </c>
      <c r="ADL26" s="110">
        <f t="shared" si="709"/>
        <v>0</v>
      </c>
      <c r="ADM26" s="110">
        <f t="shared" si="709"/>
        <v>0</v>
      </c>
      <c r="ADN26" s="110">
        <f t="shared" si="709"/>
        <v>0</v>
      </c>
      <c r="ADO26" s="110">
        <f>SUM(ADO27:ADO29)</f>
        <v>0</v>
      </c>
      <c r="ADQ26" s="110">
        <f t="shared" ref="ADQ26:AEC26" si="710">SUM(ADQ27:ADQ29)</f>
        <v>0</v>
      </c>
      <c r="ADR26" s="110">
        <f t="shared" si="710"/>
        <v>0</v>
      </c>
      <c r="ADS26" s="110">
        <f t="shared" si="710"/>
        <v>0</v>
      </c>
      <c r="ADT26" s="110">
        <f t="shared" si="710"/>
        <v>0</v>
      </c>
      <c r="ADU26" s="110">
        <f t="shared" si="710"/>
        <v>0</v>
      </c>
      <c r="ADV26" s="110">
        <f t="shared" si="710"/>
        <v>0</v>
      </c>
      <c r="ADW26" s="110">
        <f t="shared" si="710"/>
        <v>0</v>
      </c>
      <c r="ADX26" s="110">
        <f t="shared" si="710"/>
        <v>0</v>
      </c>
      <c r="ADY26" s="110">
        <f t="shared" si="710"/>
        <v>0</v>
      </c>
      <c r="ADZ26" s="110">
        <f t="shared" si="710"/>
        <v>0</v>
      </c>
      <c r="AEA26" s="110">
        <f t="shared" si="710"/>
        <v>0</v>
      </c>
      <c r="AEB26" s="110">
        <f t="shared" si="710"/>
        <v>0</v>
      </c>
      <c r="AEC26" s="110">
        <f t="shared" si="710"/>
        <v>0</v>
      </c>
      <c r="AED26" s="110">
        <f>SUM(AED27:AED29)</f>
        <v>0</v>
      </c>
      <c r="AEF26" s="110">
        <f t="shared" ref="AEF26:AER26" si="711">SUM(AEF27:AEF29)</f>
        <v>0</v>
      </c>
      <c r="AEG26" s="110">
        <f t="shared" si="711"/>
        <v>0</v>
      </c>
      <c r="AEH26" s="110">
        <f t="shared" si="711"/>
        <v>0</v>
      </c>
      <c r="AEI26" s="110">
        <f t="shared" si="711"/>
        <v>0</v>
      </c>
      <c r="AEJ26" s="110">
        <f t="shared" si="711"/>
        <v>0</v>
      </c>
      <c r="AEK26" s="110">
        <f t="shared" si="711"/>
        <v>0</v>
      </c>
      <c r="AEL26" s="110">
        <f t="shared" si="711"/>
        <v>0</v>
      </c>
      <c r="AEM26" s="110">
        <f t="shared" si="711"/>
        <v>0</v>
      </c>
      <c r="AEN26" s="110">
        <f t="shared" si="711"/>
        <v>0</v>
      </c>
      <c r="AEO26" s="110">
        <f t="shared" si="711"/>
        <v>0</v>
      </c>
      <c r="AEP26" s="110">
        <f t="shared" si="711"/>
        <v>0</v>
      </c>
      <c r="AEQ26" s="110">
        <f t="shared" si="711"/>
        <v>0</v>
      </c>
      <c r="AER26" s="110">
        <f t="shared" si="711"/>
        <v>0</v>
      </c>
      <c r="AES26" s="110">
        <f>SUM(AES27:AES29)</f>
        <v>0</v>
      </c>
      <c r="AEU26" s="110">
        <f t="shared" ref="AEU26:AFG26" si="712">SUM(AEU27:AEU29)</f>
        <v>0</v>
      </c>
      <c r="AEV26" s="110">
        <f t="shared" si="712"/>
        <v>0</v>
      </c>
      <c r="AEW26" s="110">
        <f t="shared" si="712"/>
        <v>0</v>
      </c>
      <c r="AEX26" s="110">
        <f t="shared" si="712"/>
        <v>0</v>
      </c>
      <c r="AEY26" s="110">
        <f t="shared" si="712"/>
        <v>0</v>
      </c>
      <c r="AEZ26" s="110">
        <f t="shared" si="712"/>
        <v>0</v>
      </c>
      <c r="AFA26" s="110">
        <f t="shared" si="712"/>
        <v>0</v>
      </c>
      <c r="AFB26" s="110">
        <f t="shared" si="712"/>
        <v>0</v>
      </c>
      <c r="AFC26" s="110">
        <f t="shared" si="712"/>
        <v>0</v>
      </c>
      <c r="AFD26" s="110">
        <f t="shared" si="712"/>
        <v>0</v>
      </c>
      <c r="AFE26" s="110">
        <f t="shared" si="712"/>
        <v>0</v>
      </c>
      <c r="AFF26" s="110">
        <f t="shared" si="712"/>
        <v>0</v>
      </c>
      <c r="AFG26" s="110">
        <f t="shared" si="712"/>
        <v>0</v>
      </c>
      <c r="AFH26" s="110">
        <f>SUM(AFH27:AFH29)</f>
        <v>0</v>
      </c>
      <c r="AFJ26" s="110">
        <f t="shared" ref="AFJ26:AFV26" si="713">SUM(AFJ27:AFJ29)</f>
        <v>0</v>
      </c>
      <c r="AFK26" s="110">
        <f t="shared" si="713"/>
        <v>0</v>
      </c>
      <c r="AFL26" s="110">
        <f t="shared" si="713"/>
        <v>0</v>
      </c>
      <c r="AFM26" s="110">
        <f t="shared" si="713"/>
        <v>0</v>
      </c>
      <c r="AFN26" s="110">
        <f t="shared" si="713"/>
        <v>0</v>
      </c>
      <c r="AFO26" s="110">
        <f t="shared" si="713"/>
        <v>0</v>
      </c>
      <c r="AFP26" s="110">
        <f t="shared" si="713"/>
        <v>0</v>
      </c>
      <c r="AFQ26" s="110">
        <f t="shared" si="713"/>
        <v>0</v>
      </c>
      <c r="AFR26" s="110">
        <f t="shared" si="713"/>
        <v>0</v>
      </c>
      <c r="AFS26" s="110">
        <f t="shared" si="713"/>
        <v>0</v>
      </c>
      <c r="AFT26" s="110">
        <f t="shared" si="713"/>
        <v>0</v>
      </c>
      <c r="AFU26" s="110">
        <f t="shared" si="713"/>
        <v>0</v>
      </c>
      <c r="AFV26" s="110">
        <f t="shared" si="713"/>
        <v>0</v>
      </c>
      <c r="AFW26" s="110">
        <f>SUM(AFW27:AFW29)</f>
        <v>0</v>
      </c>
      <c r="AFY26" s="110">
        <f t="shared" ref="AFY26:AGK26" si="714">SUM(AFY27:AFY29)</f>
        <v>0</v>
      </c>
      <c r="AFZ26" s="110">
        <f t="shared" si="714"/>
        <v>0</v>
      </c>
      <c r="AGA26" s="110">
        <f t="shared" si="714"/>
        <v>0</v>
      </c>
      <c r="AGB26" s="110">
        <f t="shared" si="714"/>
        <v>0</v>
      </c>
      <c r="AGC26" s="110">
        <f t="shared" si="714"/>
        <v>0</v>
      </c>
      <c r="AGD26" s="110">
        <f t="shared" si="714"/>
        <v>0</v>
      </c>
      <c r="AGE26" s="110">
        <f t="shared" si="714"/>
        <v>0</v>
      </c>
      <c r="AGF26" s="110">
        <f t="shared" si="714"/>
        <v>0</v>
      </c>
      <c r="AGG26" s="110">
        <f t="shared" si="714"/>
        <v>0</v>
      </c>
      <c r="AGH26" s="110">
        <f t="shared" si="714"/>
        <v>0</v>
      </c>
      <c r="AGI26" s="110">
        <f t="shared" si="714"/>
        <v>0</v>
      </c>
      <c r="AGJ26" s="110">
        <f t="shared" si="714"/>
        <v>0</v>
      </c>
      <c r="AGK26" s="110">
        <f t="shared" si="714"/>
        <v>0</v>
      </c>
      <c r="AGL26" s="110">
        <f>SUM(AGL27:AGL29)</f>
        <v>0</v>
      </c>
      <c r="AGN26" s="110">
        <f t="shared" ref="AGN26:AGZ26" si="715">SUM(AGN27:AGN29)</f>
        <v>0</v>
      </c>
      <c r="AGO26" s="110">
        <f t="shared" si="715"/>
        <v>0</v>
      </c>
      <c r="AGP26" s="110">
        <f t="shared" si="715"/>
        <v>0</v>
      </c>
      <c r="AGQ26" s="110">
        <f t="shared" si="715"/>
        <v>0</v>
      </c>
      <c r="AGR26" s="110">
        <f t="shared" si="715"/>
        <v>0</v>
      </c>
      <c r="AGS26" s="110">
        <f t="shared" si="715"/>
        <v>0</v>
      </c>
      <c r="AGT26" s="110">
        <f t="shared" si="715"/>
        <v>0</v>
      </c>
      <c r="AGU26" s="110">
        <f t="shared" si="715"/>
        <v>0</v>
      </c>
      <c r="AGV26" s="110">
        <f t="shared" si="715"/>
        <v>0</v>
      </c>
      <c r="AGW26" s="110">
        <f t="shared" si="715"/>
        <v>0</v>
      </c>
      <c r="AGX26" s="110">
        <f t="shared" si="715"/>
        <v>0</v>
      </c>
      <c r="AGY26" s="110">
        <f t="shared" si="715"/>
        <v>0</v>
      </c>
      <c r="AGZ26" s="110">
        <f t="shared" si="715"/>
        <v>0</v>
      </c>
      <c r="AHA26" s="110">
        <f>SUM(AHA27:AHA29)</f>
        <v>0</v>
      </c>
      <c r="AHC26" s="110">
        <f t="shared" ref="AHC26:AHO26" si="716">SUM(AHC27:AHC29)</f>
        <v>0</v>
      </c>
      <c r="AHD26" s="110">
        <f t="shared" si="716"/>
        <v>0</v>
      </c>
      <c r="AHE26" s="110">
        <f t="shared" si="716"/>
        <v>0</v>
      </c>
      <c r="AHF26" s="110">
        <f t="shared" si="716"/>
        <v>0</v>
      </c>
      <c r="AHG26" s="110">
        <f t="shared" si="716"/>
        <v>0</v>
      </c>
      <c r="AHH26" s="110">
        <f t="shared" si="716"/>
        <v>0</v>
      </c>
      <c r="AHI26" s="110">
        <f t="shared" si="716"/>
        <v>0</v>
      </c>
      <c r="AHJ26" s="110">
        <f t="shared" si="716"/>
        <v>0</v>
      </c>
      <c r="AHK26" s="110">
        <f t="shared" si="716"/>
        <v>0</v>
      </c>
      <c r="AHL26" s="110">
        <f t="shared" si="716"/>
        <v>0</v>
      </c>
      <c r="AHM26" s="110">
        <f t="shared" si="716"/>
        <v>0</v>
      </c>
      <c r="AHN26" s="110">
        <f t="shared" si="716"/>
        <v>0</v>
      </c>
      <c r="AHO26" s="110">
        <f t="shared" si="716"/>
        <v>0</v>
      </c>
      <c r="AHP26" s="110">
        <f>SUM(AHP27:AHP29)</f>
        <v>0</v>
      </c>
      <c r="AHR26" s="110">
        <f t="shared" ref="AHR26:AID26" si="717">SUM(AHR27:AHR29)</f>
        <v>0</v>
      </c>
      <c r="AHS26" s="110">
        <f t="shared" si="717"/>
        <v>0</v>
      </c>
      <c r="AHT26" s="110">
        <f t="shared" si="717"/>
        <v>0</v>
      </c>
      <c r="AHU26" s="110">
        <f t="shared" si="717"/>
        <v>0</v>
      </c>
      <c r="AHV26" s="110">
        <f t="shared" si="717"/>
        <v>0</v>
      </c>
      <c r="AHW26" s="110">
        <f t="shared" si="717"/>
        <v>0</v>
      </c>
      <c r="AHX26" s="110">
        <f t="shared" si="717"/>
        <v>0</v>
      </c>
      <c r="AHY26" s="110">
        <f t="shared" si="717"/>
        <v>0</v>
      </c>
      <c r="AHZ26" s="110">
        <f t="shared" si="717"/>
        <v>0</v>
      </c>
      <c r="AIA26" s="110">
        <f t="shared" si="717"/>
        <v>0</v>
      </c>
      <c r="AIB26" s="110">
        <f t="shared" si="717"/>
        <v>0</v>
      </c>
      <c r="AIC26" s="110">
        <f t="shared" si="717"/>
        <v>0</v>
      </c>
      <c r="AID26" s="110">
        <f t="shared" si="717"/>
        <v>0</v>
      </c>
      <c r="AIE26" s="110">
        <f>SUM(AIE27:AIE29)</f>
        <v>0</v>
      </c>
    </row>
    <row r="27" spans="1:915" ht="28.8" x14ac:dyDescent="0.3">
      <c r="A27" s="87" t="s">
        <v>130</v>
      </c>
      <c r="B27" s="88" t="s">
        <v>131</v>
      </c>
      <c r="C27" s="437"/>
      <c r="D27" s="438"/>
      <c r="E27" s="438"/>
      <c r="F27" s="438"/>
      <c r="G27" s="111">
        <f t="shared" ref="G27:G41" si="718">C27+D27-E27+F27</f>
        <v>0</v>
      </c>
      <c r="H27" s="438"/>
      <c r="I27" s="438"/>
      <c r="J27" s="438"/>
      <c r="K27" s="438"/>
      <c r="L27" s="438"/>
      <c r="M27" s="438"/>
      <c r="N27" s="111">
        <f>H27+I27-J27+K27-L27+M27</f>
        <v>0</v>
      </c>
      <c r="O27" s="438"/>
      <c r="P27" s="438"/>
      <c r="Q27" s="438"/>
      <c r="R27" s="438"/>
      <c r="S27" s="438"/>
      <c r="T27" s="438"/>
      <c r="U27" s="111">
        <f t="shared" ref="U27:U41" si="719">Q27+R27-S27+T27</f>
        <v>0</v>
      </c>
      <c r="V27" s="438"/>
      <c r="W27" s="438"/>
      <c r="X27" s="438"/>
      <c r="Y27" s="438"/>
      <c r="Z27" s="438"/>
      <c r="AA27" s="438"/>
      <c r="AB27" s="111">
        <f>V27+W27-X27+Y27-Z27+AA27</f>
        <v>0</v>
      </c>
      <c r="AC27" s="438"/>
      <c r="AD27" s="438"/>
      <c r="AF27" s="438"/>
      <c r="AG27" s="438"/>
      <c r="AH27" s="438"/>
      <c r="AI27" s="438"/>
      <c r="AJ27" s="111">
        <f t="shared" ref="AJ27:AJ29" si="720">AF27+AG27-AH27+AI27</f>
        <v>0</v>
      </c>
      <c r="AK27" s="438"/>
      <c r="AL27" s="438"/>
      <c r="AM27" s="438"/>
      <c r="AN27" s="438"/>
      <c r="AO27" s="438"/>
      <c r="AP27" s="438"/>
      <c r="AQ27" s="111">
        <f>AK27+AL27-AM27+AN27-AO27+AP27</f>
        <v>0</v>
      </c>
      <c r="AR27" s="438"/>
      <c r="AS27" s="438"/>
      <c r="AU27" s="438"/>
      <c r="AV27" s="438"/>
      <c r="AW27" s="438"/>
      <c r="AX27" s="438"/>
      <c r="AY27" s="111">
        <f t="shared" ref="AY27:AY29" si="721">AU27+AV27-AW27+AX27</f>
        <v>0</v>
      </c>
      <c r="AZ27" s="438"/>
      <c r="BA27" s="438"/>
      <c r="BB27" s="438"/>
      <c r="BC27" s="438"/>
      <c r="BD27" s="438"/>
      <c r="BE27" s="438"/>
      <c r="BF27" s="111">
        <f>AZ27+BA27-BB27+BC27-BD27+BE27</f>
        <v>0</v>
      </c>
      <c r="BG27" s="438"/>
      <c r="BH27" s="438"/>
      <c r="BJ27" s="438"/>
      <c r="BK27" s="438"/>
      <c r="BL27" s="438"/>
      <c r="BM27" s="438"/>
      <c r="BN27" s="111">
        <f t="shared" ref="BN27:BN29" si="722">BJ27+BK27-BL27+BM27</f>
        <v>0</v>
      </c>
      <c r="BO27" s="438"/>
      <c r="BP27" s="438"/>
      <c r="BQ27" s="438"/>
      <c r="BR27" s="438"/>
      <c r="BS27" s="438"/>
      <c r="BT27" s="438"/>
      <c r="BU27" s="111">
        <f>BO27+BP27-BQ27+BR27-BS27+BT27</f>
        <v>0</v>
      </c>
      <c r="BV27" s="438"/>
      <c r="BW27" s="438"/>
      <c r="BY27" s="438"/>
      <c r="BZ27" s="438"/>
      <c r="CA27" s="438"/>
      <c r="CB27" s="438"/>
      <c r="CC27" s="111">
        <f t="shared" ref="CC27:CC29" si="723">BY27+BZ27-CA27+CB27</f>
        <v>0</v>
      </c>
      <c r="CD27" s="438"/>
      <c r="CE27" s="438"/>
      <c r="CF27" s="438"/>
      <c r="CG27" s="438"/>
      <c r="CH27" s="438"/>
      <c r="CI27" s="438"/>
      <c r="CJ27" s="111">
        <f>CD27+CE27-CF27+CG27-CH27+CI27</f>
        <v>0</v>
      </c>
      <c r="CK27" s="438"/>
      <c r="CL27" s="438"/>
      <c r="CN27" s="438"/>
      <c r="CO27" s="438"/>
      <c r="CP27" s="438"/>
      <c r="CQ27" s="438"/>
      <c r="CR27" s="111">
        <f t="shared" ref="CR27:CR29" si="724">CN27+CO27-CP27+CQ27</f>
        <v>0</v>
      </c>
      <c r="CS27" s="438"/>
      <c r="CT27" s="438"/>
      <c r="CU27" s="438"/>
      <c r="CV27" s="438"/>
      <c r="CW27" s="438"/>
      <c r="CX27" s="438"/>
      <c r="CY27" s="111">
        <f>CS27+CT27-CU27+CV27-CW27+CX27</f>
        <v>0</v>
      </c>
      <c r="CZ27" s="438"/>
      <c r="DA27" s="438"/>
      <c r="DC27" s="438"/>
      <c r="DD27" s="438"/>
      <c r="DE27" s="438"/>
      <c r="DF27" s="438"/>
      <c r="DG27" s="111">
        <f t="shared" ref="DG27:DG29" si="725">DC27+DD27-DE27+DF27</f>
        <v>0</v>
      </c>
      <c r="DH27" s="438"/>
      <c r="DI27" s="438"/>
      <c r="DJ27" s="438"/>
      <c r="DK27" s="438"/>
      <c r="DL27" s="438"/>
      <c r="DM27" s="438"/>
      <c r="DN27" s="111">
        <f>DH27+DI27-DJ27+DK27-DL27+DM27</f>
        <v>0</v>
      </c>
      <c r="DO27" s="438"/>
      <c r="DP27" s="438"/>
      <c r="DR27" s="438"/>
      <c r="DS27" s="438"/>
      <c r="DT27" s="438"/>
      <c r="DU27" s="438"/>
      <c r="DV27" s="111">
        <f t="shared" ref="DV27:DV29" si="726">DR27+DS27-DT27+DU27</f>
        <v>0</v>
      </c>
      <c r="DW27" s="438"/>
      <c r="DX27" s="438"/>
      <c r="DY27" s="438"/>
      <c r="DZ27" s="438"/>
      <c r="EA27" s="438"/>
      <c r="EB27" s="438"/>
      <c r="EC27" s="111">
        <f>DW27+DX27-DY27+DZ27-EA27+EB27</f>
        <v>0</v>
      </c>
      <c r="ED27" s="438"/>
      <c r="EE27" s="438"/>
      <c r="EG27" s="438"/>
      <c r="EH27" s="438"/>
      <c r="EI27" s="438"/>
      <c r="EJ27" s="438"/>
      <c r="EK27" s="111">
        <f t="shared" ref="EK27:EK29" si="727">EG27+EH27-EI27+EJ27</f>
        <v>0</v>
      </c>
      <c r="EL27" s="438"/>
      <c r="EM27" s="438"/>
      <c r="EN27" s="438"/>
      <c r="EO27" s="438"/>
      <c r="EP27" s="438"/>
      <c r="EQ27" s="438"/>
      <c r="ER27" s="111">
        <f>EL27+EM27-EN27+EO27-EP27+EQ27</f>
        <v>0</v>
      </c>
      <c r="ES27" s="438"/>
      <c r="ET27" s="438"/>
      <c r="EV27" s="438"/>
      <c r="EW27" s="438"/>
      <c r="EX27" s="438"/>
      <c r="EY27" s="438"/>
      <c r="EZ27" s="111">
        <f t="shared" ref="EZ27:EZ29" si="728">EV27+EW27-EX27+EY27</f>
        <v>0</v>
      </c>
      <c r="FA27" s="438"/>
      <c r="FB27" s="438"/>
      <c r="FC27" s="438"/>
      <c r="FD27" s="438"/>
      <c r="FE27" s="438"/>
      <c r="FF27" s="438"/>
      <c r="FG27" s="111">
        <f>FA27+FB27-FC27+FD27-FE27+FF27</f>
        <v>0</v>
      </c>
      <c r="FH27" s="438"/>
      <c r="FI27" s="438"/>
      <c r="FK27" s="438"/>
      <c r="FL27" s="438"/>
      <c r="FM27" s="438"/>
      <c r="FN27" s="438"/>
      <c r="FO27" s="111">
        <f t="shared" ref="FO27:FO29" si="729">FK27+FL27-FM27+FN27</f>
        <v>0</v>
      </c>
      <c r="FP27" s="438"/>
      <c r="FQ27" s="438"/>
      <c r="FR27" s="438"/>
      <c r="FS27" s="438"/>
      <c r="FT27" s="438"/>
      <c r="FU27" s="438"/>
      <c r="FV27" s="111">
        <f>FP27+FQ27-FR27+FS27-FT27+FU27</f>
        <v>0</v>
      </c>
      <c r="FW27" s="438"/>
      <c r="FX27" s="438"/>
      <c r="FZ27" s="438"/>
      <c r="GA27" s="438"/>
      <c r="GB27" s="438"/>
      <c r="GC27" s="438"/>
      <c r="GD27" s="111">
        <f t="shared" ref="GD27:GD29" si="730">FZ27+GA27-GB27+GC27</f>
        <v>0</v>
      </c>
      <c r="GE27" s="438"/>
      <c r="GF27" s="438"/>
      <c r="GG27" s="438"/>
      <c r="GH27" s="438"/>
      <c r="GI27" s="438"/>
      <c r="GJ27" s="438"/>
      <c r="GK27" s="111">
        <f>GE27+GF27-GG27+GH27-GI27+GJ27</f>
        <v>0</v>
      </c>
      <c r="GL27" s="438"/>
      <c r="GM27" s="438"/>
      <c r="GO27" s="438"/>
      <c r="GP27" s="438"/>
      <c r="GQ27" s="438"/>
      <c r="GR27" s="438"/>
      <c r="GS27" s="111">
        <f t="shared" ref="GS27:GS29" si="731">GO27+GP27-GQ27+GR27</f>
        <v>0</v>
      </c>
      <c r="GT27" s="438"/>
      <c r="GU27" s="438"/>
      <c r="GV27" s="438"/>
      <c r="GW27" s="438"/>
      <c r="GX27" s="438"/>
      <c r="GY27" s="438"/>
      <c r="GZ27" s="111">
        <f>GT27+GU27-GV27+GW27-GX27+GY27</f>
        <v>0</v>
      </c>
      <c r="HA27" s="438"/>
      <c r="HB27" s="438"/>
      <c r="HD27" s="438"/>
      <c r="HE27" s="438"/>
      <c r="HF27" s="438"/>
      <c r="HG27" s="438"/>
      <c r="HH27" s="111">
        <f t="shared" ref="HH27:HH29" si="732">HD27+HE27-HF27+HG27</f>
        <v>0</v>
      </c>
      <c r="HI27" s="438"/>
      <c r="HJ27" s="438"/>
      <c r="HK27" s="438"/>
      <c r="HL27" s="438"/>
      <c r="HM27" s="438"/>
      <c r="HN27" s="438"/>
      <c r="HO27" s="111">
        <f>HI27+HJ27-HK27+HL27-HM27+HN27</f>
        <v>0</v>
      </c>
      <c r="HP27" s="438"/>
      <c r="HQ27" s="438"/>
      <c r="HS27" s="438"/>
      <c r="HT27" s="438"/>
      <c r="HU27" s="438"/>
      <c r="HV27" s="438"/>
      <c r="HW27" s="111">
        <f t="shared" ref="HW27:HW29" si="733">HS27+HT27-HU27+HV27</f>
        <v>0</v>
      </c>
      <c r="HX27" s="438"/>
      <c r="HY27" s="438"/>
      <c r="HZ27" s="438"/>
      <c r="IA27" s="438"/>
      <c r="IB27" s="438"/>
      <c r="IC27" s="438"/>
      <c r="ID27" s="111">
        <f>HX27+HY27-HZ27+IA27-IB27+IC27</f>
        <v>0</v>
      </c>
      <c r="IE27" s="438"/>
      <c r="IF27" s="438"/>
      <c r="IH27" s="438"/>
      <c r="II27" s="438"/>
      <c r="IJ27" s="438"/>
      <c r="IK27" s="438"/>
      <c r="IL27" s="111">
        <f t="shared" ref="IL27:IL29" si="734">IH27+II27-IJ27+IK27</f>
        <v>0</v>
      </c>
      <c r="IM27" s="438"/>
      <c r="IN27" s="438"/>
      <c r="IO27" s="438"/>
      <c r="IP27" s="438"/>
      <c r="IQ27" s="438"/>
      <c r="IR27" s="438"/>
      <c r="IS27" s="111">
        <f>IM27+IN27-IO27+IP27-IQ27+IR27</f>
        <v>0</v>
      </c>
      <c r="IT27" s="438"/>
      <c r="IU27" s="438"/>
      <c r="IW27" s="438"/>
      <c r="IX27" s="438"/>
      <c r="IY27" s="438"/>
      <c r="IZ27" s="438"/>
      <c r="JA27" s="111">
        <f t="shared" ref="JA27:JA29" si="735">IW27+IX27-IY27+IZ27</f>
        <v>0</v>
      </c>
      <c r="JB27" s="438"/>
      <c r="JC27" s="438"/>
      <c r="JD27" s="438"/>
      <c r="JE27" s="438"/>
      <c r="JF27" s="438"/>
      <c r="JG27" s="438"/>
      <c r="JH27" s="111">
        <f>JB27+JC27-JD27+JE27-JF27+JG27</f>
        <v>0</v>
      </c>
      <c r="JI27" s="438"/>
      <c r="JJ27" s="438"/>
      <c r="JL27" s="438"/>
      <c r="JM27" s="438"/>
      <c r="JN27" s="438"/>
      <c r="JO27" s="438"/>
      <c r="JP27" s="111">
        <f t="shared" ref="JP27:JP29" si="736">JL27+JM27-JN27+JO27</f>
        <v>0</v>
      </c>
      <c r="JQ27" s="438"/>
      <c r="JR27" s="438"/>
      <c r="JS27" s="438"/>
      <c r="JT27" s="438"/>
      <c r="JU27" s="438"/>
      <c r="JV27" s="438"/>
      <c r="JW27" s="111">
        <f>JQ27+JR27-JS27+JT27-JU27+JV27</f>
        <v>0</v>
      </c>
      <c r="JX27" s="438"/>
      <c r="JY27" s="438"/>
      <c r="KA27" s="438"/>
      <c r="KB27" s="438"/>
      <c r="KC27" s="438"/>
      <c r="KD27" s="438"/>
      <c r="KE27" s="111">
        <f t="shared" ref="KE27:KE29" si="737">KA27+KB27-KC27+KD27</f>
        <v>0</v>
      </c>
      <c r="KF27" s="438"/>
      <c r="KG27" s="438"/>
      <c r="KH27" s="438"/>
      <c r="KI27" s="438"/>
      <c r="KJ27" s="438"/>
      <c r="KK27" s="438"/>
      <c r="KL27" s="111">
        <f>KF27+KG27-KH27+KI27-KJ27+KK27</f>
        <v>0</v>
      </c>
      <c r="KM27" s="438"/>
      <c r="KN27" s="438"/>
      <c r="KP27" s="438"/>
      <c r="KQ27" s="438"/>
      <c r="KR27" s="438"/>
      <c r="KS27" s="438"/>
      <c r="KT27" s="111">
        <f t="shared" ref="KT27:KT29" si="738">KP27+KQ27-KR27+KS27</f>
        <v>0</v>
      </c>
      <c r="KU27" s="438"/>
      <c r="KV27" s="438"/>
      <c r="KW27" s="438"/>
      <c r="KX27" s="438"/>
      <c r="KY27" s="438"/>
      <c r="KZ27" s="438"/>
      <c r="LA27" s="111">
        <f>KU27+KV27-KW27+KX27-KY27+KZ27</f>
        <v>0</v>
      </c>
      <c r="LB27" s="438"/>
      <c r="LC27" s="438"/>
      <c r="LE27" s="438"/>
      <c r="LF27" s="438"/>
      <c r="LG27" s="438"/>
      <c r="LH27" s="438"/>
      <c r="LI27" s="111">
        <f t="shared" ref="LI27:LI29" si="739">LE27+LF27-LG27+LH27</f>
        <v>0</v>
      </c>
      <c r="LJ27" s="438"/>
      <c r="LK27" s="438"/>
      <c r="LL27" s="438"/>
      <c r="LM27" s="438"/>
      <c r="LN27" s="438"/>
      <c r="LO27" s="438"/>
      <c r="LP27" s="111">
        <f>LJ27+LK27-LL27+LM27-LN27+LO27</f>
        <v>0</v>
      </c>
      <c r="LQ27" s="438"/>
      <c r="LR27" s="438"/>
      <c r="LT27" s="438"/>
      <c r="LU27" s="438"/>
      <c r="LV27" s="438"/>
      <c r="LW27" s="438"/>
      <c r="LX27" s="111">
        <f t="shared" ref="LX27:LX29" si="740">LT27+LU27-LV27+LW27</f>
        <v>0</v>
      </c>
      <c r="LY27" s="438"/>
      <c r="LZ27" s="438"/>
      <c r="MA27" s="438"/>
      <c r="MB27" s="438"/>
      <c r="MC27" s="438"/>
      <c r="MD27" s="438"/>
      <c r="ME27" s="111">
        <f>LY27+LZ27-MA27+MB27-MC27+MD27</f>
        <v>0</v>
      </c>
      <c r="MF27" s="438"/>
      <c r="MG27" s="438"/>
      <c r="MI27" s="438"/>
      <c r="MJ27" s="438"/>
      <c r="MK27" s="438"/>
      <c r="ML27" s="438"/>
      <c r="MM27" s="111">
        <f t="shared" ref="MM27:MM29" si="741">MI27+MJ27-MK27+ML27</f>
        <v>0</v>
      </c>
      <c r="MN27" s="438"/>
      <c r="MO27" s="438"/>
      <c r="MP27" s="438"/>
      <c r="MQ27" s="438"/>
      <c r="MR27" s="438"/>
      <c r="MS27" s="438"/>
      <c r="MT27" s="111">
        <f>MN27+MO27-MP27+MQ27-MR27+MS27</f>
        <v>0</v>
      </c>
      <c r="MU27" s="438"/>
      <c r="MV27" s="438"/>
      <c r="MX27" s="438"/>
      <c r="MY27" s="438"/>
      <c r="MZ27" s="438"/>
      <c r="NA27" s="438"/>
      <c r="NB27" s="111">
        <f t="shared" ref="NB27:NB29" si="742">MX27+MY27-MZ27+NA27</f>
        <v>0</v>
      </c>
      <c r="NC27" s="438"/>
      <c r="ND27" s="438"/>
      <c r="NE27" s="438"/>
      <c r="NF27" s="438"/>
      <c r="NG27" s="438"/>
      <c r="NH27" s="438"/>
      <c r="NI27" s="111">
        <f>NC27+ND27-NE27+NF27-NG27+NH27</f>
        <v>0</v>
      </c>
      <c r="NJ27" s="438"/>
      <c r="NK27" s="438"/>
      <c r="NM27" s="438"/>
      <c r="NN27" s="438"/>
      <c r="NO27" s="438"/>
      <c r="NP27" s="438"/>
      <c r="NQ27" s="111">
        <f t="shared" ref="NQ27:NQ29" si="743">NM27+NN27-NO27+NP27</f>
        <v>0</v>
      </c>
      <c r="NR27" s="438"/>
      <c r="NS27" s="438"/>
      <c r="NT27" s="438"/>
      <c r="NU27" s="438"/>
      <c r="NV27" s="438"/>
      <c r="NW27" s="438"/>
      <c r="NX27" s="111">
        <f>NR27+NS27-NT27+NU27-NV27+NW27</f>
        <v>0</v>
      </c>
      <c r="NY27" s="438"/>
      <c r="NZ27" s="438"/>
      <c r="OB27" s="438"/>
      <c r="OC27" s="438"/>
      <c r="OD27" s="438"/>
      <c r="OE27" s="438"/>
      <c r="OF27" s="111">
        <f t="shared" ref="OF27:OF29" si="744">OB27+OC27-OD27+OE27</f>
        <v>0</v>
      </c>
      <c r="OG27" s="438"/>
      <c r="OH27" s="438"/>
      <c r="OI27" s="438"/>
      <c r="OJ27" s="438"/>
      <c r="OK27" s="438"/>
      <c r="OL27" s="438"/>
      <c r="OM27" s="111">
        <f>OG27+OH27-OI27+OJ27-OK27+OL27</f>
        <v>0</v>
      </c>
      <c r="ON27" s="438"/>
      <c r="OO27" s="438"/>
      <c r="OQ27" s="438"/>
      <c r="OR27" s="438"/>
      <c r="OS27" s="438"/>
      <c r="OT27" s="438"/>
      <c r="OU27" s="111">
        <f t="shared" ref="OU27:OU29" si="745">OQ27+OR27-OS27+OT27</f>
        <v>0</v>
      </c>
      <c r="OV27" s="438"/>
      <c r="OW27" s="438"/>
      <c r="OX27" s="438"/>
      <c r="OY27" s="438"/>
      <c r="OZ27" s="438"/>
      <c r="PA27" s="438"/>
      <c r="PB27" s="111">
        <f>OV27+OW27-OX27+OY27-OZ27+PA27</f>
        <v>0</v>
      </c>
      <c r="PC27" s="438"/>
      <c r="PD27" s="438"/>
      <c r="PF27" s="438"/>
      <c r="PG27" s="438"/>
      <c r="PH27" s="438"/>
      <c r="PI27" s="438"/>
      <c r="PJ27" s="111">
        <f t="shared" ref="PJ27:PJ29" si="746">PF27+PG27-PH27+PI27</f>
        <v>0</v>
      </c>
      <c r="PK27" s="438"/>
      <c r="PL27" s="438"/>
      <c r="PM27" s="438"/>
      <c r="PN27" s="438"/>
      <c r="PO27" s="438"/>
      <c r="PP27" s="438"/>
      <c r="PQ27" s="111">
        <f>PK27+PL27-PM27+PN27-PO27+PP27</f>
        <v>0</v>
      </c>
      <c r="PR27" s="438"/>
      <c r="PS27" s="438"/>
      <c r="PU27" s="438"/>
      <c r="PV27" s="438"/>
      <c r="PW27" s="438"/>
      <c r="PX27" s="438"/>
      <c r="PY27" s="111">
        <f t="shared" ref="PY27:PY29" si="747">PU27+PV27-PW27+PX27</f>
        <v>0</v>
      </c>
      <c r="PZ27" s="438"/>
      <c r="QA27" s="438"/>
      <c r="QB27" s="438"/>
      <c r="QC27" s="438"/>
      <c r="QD27" s="438"/>
      <c r="QE27" s="438"/>
      <c r="QF27" s="111">
        <f>PZ27+QA27-QB27+QC27-QD27+QE27</f>
        <v>0</v>
      </c>
      <c r="QG27" s="438"/>
      <c r="QH27" s="438"/>
      <c r="QJ27" s="438"/>
      <c r="QK27" s="438"/>
      <c r="QL27" s="438"/>
      <c r="QM27" s="438"/>
      <c r="QN27" s="111">
        <f t="shared" ref="QN27:QN29" si="748">QJ27+QK27-QL27+QM27</f>
        <v>0</v>
      </c>
      <c r="QO27" s="438"/>
      <c r="QP27" s="438"/>
      <c r="QQ27" s="438"/>
      <c r="QR27" s="438"/>
      <c r="QS27" s="438"/>
      <c r="QT27" s="438"/>
      <c r="QU27" s="111">
        <f>QO27+QP27-QQ27+QR27-QS27+QT27</f>
        <v>0</v>
      </c>
      <c r="QV27" s="438"/>
      <c r="QW27" s="438"/>
      <c r="QY27" s="438"/>
      <c r="QZ27" s="438"/>
      <c r="RA27" s="438"/>
      <c r="RB27" s="438"/>
      <c r="RC27" s="111">
        <f t="shared" ref="RC27:RC29" si="749">QY27+QZ27-RA27+RB27</f>
        <v>0</v>
      </c>
      <c r="RD27" s="438"/>
      <c r="RE27" s="438"/>
      <c r="RF27" s="438"/>
      <c r="RG27" s="438"/>
      <c r="RH27" s="438"/>
      <c r="RI27" s="438"/>
      <c r="RJ27" s="111">
        <f>RD27+RE27-RF27+RG27-RH27+RI27</f>
        <v>0</v>
      </c>
      <c r="RK27" s="438"/>
      <c r="RL27" s="438"/>
      <c r="RN27" s="438"/>
      <c r="RO27" s="438"/>
      <c r="RP27" s="438"/>
      <c r="RQ27" s="438"/>
      <c r="RR27" s="111">
        <f t="shared" ref="RR27:RR29" si="750">RN27+RO27-RP27+RQ27</f>
        <v>0</v>
      </c>
      <c r="RS27" s="438"/>
      <c r="RT27" s="438"/>
      <c r="RU27" s="438"/>
      <c r="RV27" s="438"/>
      <c r="RW27" s="438"/>
      <c r="RX27" s="438"/>
      <c r="RY27" s="111">
        <f>RS27+RT27-RU27+RV27-RW27+RX27</f>
        <v>0</v>
      </c>
      <c r="RZ27" s="438"/>
      <c r="SA27" s="438"/>
      <c r="SC27" s="438"/>
      <c r="SD27" s="438"/>
      <c r="SE27" s="438"/>
      <c r="SF27" s="438"/>
      <c r="SG27" s="111">
        <f t="shared" ref="SG27:SG29" si="751">SC27+SD27-SE27+SF27</f>
        <v>0</v>
      </c>
      <c r="SH27" s="438"/>
      <c r="SI27" s="438"/>
      <c r="SJ27" s="438"/>
      <c r="SK27" s="438"/>
      <c r="SL27" s="438"/>
      <c r="SM27" s="438"/>
      <c r="SN27" s="111">
        <f>SH27+SI27-SJ27+SK27-SL27+SM27</f>
        <v>0</v>
      </c>
      <c r="SO27" s="438"/>
      <c r="SP27" s="438"/>
      <c r="SR27" s="438"/>
      <c r="SS27" s="438"/>
      <c r="ST27" s="438"/>
      <c r="SU27" s="438"/>
      <c r="SV27" s="111">
        <f t="shared" ref="SV27:SV29" si="752">SR27+SS27-ST27+SU27</f>
        <v>0</v>
      </c>
      <c r="SW27" s="438"/>
      <c r="SX27" s="438"/>
      <c r="SY27" s="438"/>
      <c r="SZ27" s="438"/>
      <c r="TA27" s="438"/>
      <c r="TB27" s="438"/>
      <c r="TC27" s="111">
        <f>SW27+SX27-SY27+SZ27-TA27+TB27</f>
        <v>0</v>
      </c>
      <c r="TD27" s="438"/>
      <c r="TE27" s="438"/>
      <c r="TG27" s="438"/>
      <c r="TH27" s="438"/>
      <c r="TI27" s="438"/>
      <c r="TJ27" s="438"/>
      <c r="TK27" s="111">
        <f t="shared" ref="TK27:TK29" si="753">TG27+TH27-TI27+TJ27</f>
        <v>0</v>
      </c>
      <c r="TL27" s="438"/>
      <c r="TM27" s="438"/>
      <c r="TN27" s="438"/>
      <c r="TO27" s="438"/>
      <c r="TP27" s="438"/>
      <c r="TQ27" s="438"/>
      <c r="TR27" s="111">
        <f>TL27+TM27-TN27+TO27-TP27+TQ27</f>
        <v>0</v>
      </c>
      <c r="TS27" s="438"/>
      <c r="TT27" s="438"/>
      <c r="TV27" s="438"/>
      <c r="TW27" s="438"/>
      <c r="TX27" s="438"/>
      <c r="TY27" s="438"/>
      <c r="TZ27" s="111">
        <f t="shared" ref="TZ27:TZ29" si="754">TV27+TW27-TX27+TY27</f>
        <v>0</v>
      </c>
      <c r="UA27" s="438"/>
      <c r="UB27" s="438"/>
      <c r="UC27" s="438"/>
      <c r="UD27" s="438"/>
      <c r="UE27" s="438"/>
      <c r="UF27" s="438"/>
      <c r="UG27" s="111">
        <f>UA27+UB27-UC27+UD27-UE27+UF27</f>
        <v>0</v>
      </c>
      <c r="UH27" s="438"/>
      <c r="UI27" s="438"/>
      <c r="UK27" s="438"/>
      <c r="UL27" s="438"/>
      <c r="UM27" s="438"/>
      <c r="UN27" s="438"/>
      <c r="UO27" s="111">
        <f t="shared" ref="UO27:UO29" si="755">UK27+UL27-UM27+UN27</f>
        <v>0</v>
      </c>
      <c r="UP27" s="438"/>
      <c r="UQ27" s="438"/>
      <c r="UR27" s="438"/>
      <c r="US27" s="438"/>
      <c r="UT27" s="438"/>
      <c r="UU27" s="438"/>
      <c r="UV27" s="111">
        <f>UP27+UQ27-UR27+US27-UT27+UU27</f>
        <v>0</v>
      </c>
      <c r="UW27" s="438"/>
      <c r="UX27" s="438"/>
      <c r="UZ27" s="438"/>
      <c r="VA27" s="438"/>
      <c r="VB27" s="438"/>
      <c r="VC27" s="438"/>
      <c r="VD27" s="111">
        <f t="shared" ref="VD27:VD29" si="756">UZ27+VA27-VB27+VC27</f>
        <v>0</v>
      </c>
      <c r="VE27" s="438"/>
      <c r="VF27" s="438"/>
      <c r="VG27" s="438"/>
      <c r="VH27" s="438"/>
      <c r="VI27" s="438"/>
      <c r="VJ27" s="438"/>
      <c r="VK27" s="111">
        <f>VE27+VF27-VG27+VH27-VI27+VJ27</f>
        <v>0</v>
      </c>
      <c r="VL27" s="438"/>
      <c r="VM27" s="438"/>
      <c r="VO27" s="438"/>
      <c r="VP27" s="438"/>
      <c r="VQ27" s="438"/>
      <c r="VR27" s="438"/>
      <c r="VS27" s="111">
        <f t="shared" ref="VS27:VS29" si="757">VO27+VP27-VQ27+VR27</f>
        <v>0</v>
      </c>
      <c r="VT27" s="438"/>
      <c r="VU27" s="438"/>
      <c r="VV27" s="438"/>
      <c r="VW27" s="438"/>
      <c r="VX27" s="438"/>
      <c r="VY27" s="438"/>
      <c r="VZ27" s="111">
        <f>VT27+VU27-VV27+VW27-VX27+VY27</f>
        <v>0</v>
      </c>
      <c r="WA27" s="438"/>
      <c r="WB27" s="438"/>
      <c r="WD27" s="438"/>
      <c r="WE27" s="438"/>
      <c r="WF27" s="438"/>
      <c r="WG27" s="438"/>
      <c r="WH27" s="111">
        <f t="shared" ref="WH27:WH29" si="758">WD27+WE27-WF27+WG27</f>
        <v>0</v>
      </c>
      <c r="WI27" s="438"/>
      <c r="WJ27" s="438"/>
      <c r="WK27" s="438"/>
      <c r="WL27" s="438"/>
      <c r="WM27" s="438"/>
      <c r="WN27" s="438"/>
      <c r="WO27" s="111">
        <f>WI27+WJ27-WK27+WL27-WM27+WN27</f>
        <v>0</v>
      </c>
      <c r="WP27" s="438"/>
      <c r="WQ27" s="438"/>
      <c r="WS27" s="438"/>
      <c r="WT27" s="438"/>
      <c r="WU27" s="438"/>
      <c r="WV27" s="438"/>
      <c r="WW27" s="111">
        <f t="shared" ref="WW27:WW29" si="759">WS27+WT27-WU27+WV27</f>
        <v>0</v>
      </c>
      <c r="WX27" s="438"/>
      <c r="WY27" s="438"/>
      <c r="WZ27" s="438"/>
      <c r="XA27" s="438"/>
      <c r="XB27" s="438"/>
      <c r="XC27" s="438"/>
      <c r="XD27" s="111">
        <f>WX27+WY27-WZ27+XA27-XB27+XC27</f>
        <v>0</v>
      </c>
      <c r="XE27" s="438"/>
      <c r="XF27" s="438"/>
      <c r="XH27" s="438"/>
      <c r="XI27" s="438"/>
      <c r="XJ27" s="438"/>
      <c r="XK27" s="438"/>
      <c r="XL27" s="111">
        <f t="shared" ref="XL27:XL29" si="760">XH27+XI27-XJ27+XK27</f>
        <v>0</v>
      </c>
      <c r="XM27" s="438"/>
      <c r="XN27" s="438"/>
      <c r="XO27" s="438"/>
      <c r="XP27" s="438"/>
      <c r="XQ27" s="438"/>
      <c r="XR27" s="438"/>
      <c r="XS27" s="111">
        <f>XM27+XN27-XO27+XP27-XQ27+XR27</f>
        <v>0</v>
      </c>
      <c r="XT27" s="438"/>
      <c r="XU27" s="438"/>
      <c r="XW27" s="438"/>
      <c r="XX27" s="438"/>
      <c r="XY27" s="438"/>
      <c r="XZ27" s="438"/>
      <c r="YA27" s="111">
        <f t="shared" ref="YA27:YA29" si="761">XW27+XX27-XY27+XZ27</f>
        <v>0</v>
      </c>
      <c r="YB27" s="438"/>
      <c r="YC27" s="438"/>
      <c r="YD27" s="438"/>
      <c r="YE27" s="438"/>
      <c r="YF27" s="438"/>
      <c r="YG27" s="438"/>
      <c r="YH27" s="111">
        <f>YB27+YC27-YD27+YE27-YF27+YG27</f>
        <v>0</v>
      </c>
      <c r="YI27" s="438"/>
      <c r="YJ27" s="438"/>
      <c r="YL27" s="438"/>
      <c r="YM27" s="438"/>
      <c r="YN27" s="438"/>
      <c r="YO27" s="438"/>
      <c r="YP27" s="111">
        <f t="shared" ref="YP27:YP29" si="762">YL27+YM27-YN27+YO27</f>
        <v>0</v>
      </c>
      <c r="YQ27" s="438"/>
      <c r="YR27" s="438"/>
      <c r="YS27" s="438"/>
      <c r="YT27" s="438"/>
      <c r="YU27" s="438"/>
      <c r="YV27" s="438"/>
      <c r="YW27" s="111">
        <f>YQ27+YR27-YS27+YT27-YU27+YV27</f>
        <v>0</v>
      </c>
      <c r="YX27" s="438"/>
      <c r="YY27" s="438"/>
      <c r="ZA27" s="438"/>
      <c r="ZB27" s="438"/>
      <c r="ZC27" s="438"/>
      <c r="ZD27" s="438"/>
      <c r="ZE27" s="111">
        <f t="shared" ref="ZE27:ZE29" si="763">ZA27+ZB27-ZC27+ZD27</f>
        <v>0</v>
      </c>
      <c r="ZF27" s="438"/>
      <c r="ZG27" s="438"/>
      <c r="ZH27" s="438"/>
      <c r="ZI27" s="438"/>
      <c r="ZJ27" s="438"/>
      <c r="ZK27" s="438"/>
      <c r="ZL27" s="111">
        <f>ZF27+ZG27-ZH27+ZI27-ZJ27+ZK27</f>
        <v>0</v>
      </c>
      <c r="ZM27" s="438"/>
      <c r="ZN27" s="438"/>
      <c r="ZP27" s="438"/>
      <c r="ZQ27" s="438"/>
      <c r="ZR27" s="438"/>
      <c r="ZS27" s="438"/>
      <c r="ZT27" s="111">
        <f t="shared" ref="ZT27:ZT29" si="764">ZP27+ZQ27-ZR27+ZS27</f>
        <v>0</v>
      </c>
      <c r="ZU27" s="438"/>
      <c r="ZV27" s="438"/>
      <c r="ZW27" s="438"/>
      <c r="ZX27" s="438"/>
      <c r="ZY27" s="438"/>
      <c r="ZZ27" s="438"/>
      <c r="AAA27" s="111">
        <f>ZU27+ZV27-ZW27+ZX27-ZY27+ZZ27</f>
        <v>0</v>
      </c>
      <c r="AAB27" s="438"/>
      <c r="AAC27" s="438"/>
      <c r="AAE27" s="438"/>
      <c r="AAF27" s="438"/>
      <c r="AAG27" s="438"/>
      <c r="AAH27" s="438"/>
      <c r="AAI27" s="111">
        <f t="shared" ref="AAI27:AAI29" si="765">AAE27+AAF27-AAG27+AAH27</f>
        <v>0</v>
      </c>
      <c r="AAJ27" s="438"/>
      <c r="AAK27" s="438"/>
      <c r="AAL27" s="438"/>
      <c r="AAM27" s="438"/>
      <c r="AAN27" s="438"/>
      <c r="AAO27" s="438"/>
      <c r="AAP27" s="111">
        <f>AAJ27+AAK27-AAL27+AAM27-AAN27+AAO27</f>
        <v>0</v>
      </c>
      <c r="AAQ27" s="438"/>
      <c r="AAR27" s="438"/>
      <c r="AAT27" s="438"/>
      <c r="AAU27" s="438"/>
      <c r="AAV27" s="438"/>
      <c r="AAW27" s="438"/>
      <c r="AAX27" s="111">
        <f t="shared" ref="AAX27:AAX29" si="766">AAT27+AAU27-AAV27+AAW27</f>
        <v>0</v>
      </c>
      <c r="AAY27" s="438"/>
      <c r="AAZ27" s="438"/>
      <c r="ABA27" s="438"/>
      <c r="ABB27" s="438"/>
      <c r="ABC27" s="438"/>
      <c r="ABD27" s="438"/>
      <c r="ABE27" s="111">
        <f>AAY27+AAZ27-ABA27+ABB27-ABC27+ABD27</f>
        <v>0</v>
      </c>
      <c r="ABF27" s="438"/>
      <c r="ABG27" s="438"/>
      <c r="ABI27" s="438"/>
      <c r="ABJ27" s="438"/>
      <c r="ABK27" s="438"/>
      <c r="ABL27" s="438"/>
      <c r="ABM27" s="111">
        <f t="shared" ref="ABM27:ABM29" si="767">ABI27+ABJ27-ABK27+ABL27</f>
        <v>0</v>
      </c>
      <c r="ABN27" s="438"/>
      <c r="ABO27" s="438"/>
      <c r="ABP27" s="438"/>
      <c r="ABQ27" s="438"/>
      <c r="ABR27" s="438"/>
      <c r="ABS27" s="438"/>
      <c r="ABT27" s="111">
        <f>ABN27+ABO27-ABP27+ABQ27-ABR27+ABS27</f>
        <v>0</v>
      </c>
      <c r="ABU27" s="438"/>
      <c r="ABV27" s="438"/>
      <c r="ABX27" s="438"/>
      <c r="ABY27" s="438"/>
      <c r="ABZ27" s="438"/>
      <c r="ACA27" s="438"/>
      <c r="ACB27" s="111">
        <f t="shared" ref="ACB27:ACB29" si="768">ABX27+ABY27-ABZ27+ACA27</f>
        <v>0</v>
      </c>
      <c r="ACC27" s="438"/>
      <c r="ACD27" s="438"/>
      <c r="ACE27" s="438"/>
      <c r="ACF27" s="438"/>
      <c r="ACG27" s="438"/>
      <c r="ACH27" s="438"/>
      <c r="ACI27" s="111">
        <f>ACC27+ACD27-ACE27+ACF27-ACG27+ACH27</f>
        <v>0</v>
      </c>
      <c r="ACJ27" s="438"/>
      <c r="ACK27" s="438"/>
      <c r="ACM27" s="438"/>
      <c r="ACN27" s="438"/>
      <c r="ACO27" s="438"/>
      <c r="ACP27" s="438"/>
      <c r="ACQ27" s="111">
        <f t="shared" ref="ACQ27:ACQ29" si="769">ACM27+ACN27-ACO27+ACP27</f>
        <v>0</v>
      </c>
      <c r="ACR27" s="438"/>
      <c r="ACS27" s="438"/>
      <c r="ACT27" s="438"/>
      <c r="ACU27" s="438"/>
      <c r="ACV27" s="438"/>
      <c r="ACW27" s="438"/>
      <c r="ACX27" s="111">
        <f>ACR27+ACS27-ACT27+ACU27-ACV27+ACW27</f>
        <v>0</v>
      </c>
      <c r="ACY27" s="438"/>
      <c r="ACZ27" s="438"/>
      <c r="ADB27" s="438"/>
      <c r="ADC27" s="438"/>
      <c r="ADD27" s="438"/>
      <c r="ADE27" s="438"/>
      <c r="ADF27" s="111">
        <f t="shared" ref="ADF27:ADF29" si="770">ADB27+ADC27-ADD27+ADE27</f>
        <v>0</v>
      </c>
      <c r="ADG27" s="438"/>
      <c r="ADH27" s="438"/>
      <c r="ADI27" s="438"/>
      <c r="ADJ27" s="438"/>
      <c r="ADK27" s="438"/>
      <c r="ADL27" s="438"/>
      <c r="ADM27" s="111">
        <f>ADG27+ADH27-ADI27+ADJ27-ADK27+ADL27</f>
        <v>0</v>
      </c>
      <c r="ADN27" s="438"/>
      <c r="ADO27" s="438"/>
      <c r="ADQ27" s="438"/>
      <c r="ADR27" s="438"/>
      <c r="ADS27" s="438"/>
      <c r="ADT27" s="438"/>
      <c r="ADU27" s="111">
        <f t="shared" ref="ADU27:ADU29" si="771">ADQ27+ADR27-ADS27+ADT27</f>
        <v>0</v>
      </c>
      <c r="ADV27" s="438"/>
      <c r="ADW27" s="438"/>
      <c r="ADX27" s="438"/>
      <c r="ADY27" s="438"/>
      <c r="ADZ27" s="438"/>
      <c r="AEA27" s="438"/>
      <c r="AEB27" s="111">
        <f>ADV27+ADW27-ADX27+ADY27-ADZ27+AEA27</f>
        <v>0</v>
      </c>
      <c r="AEC27" s="438"/>
      <c r="AED27" s="438"/>
      <c r="AEF27" s="438"/>
      <c r="AEG27" s="438"/>
      <c r="AEH27" s="438"/>
      <c r="AEI27" s="438"/>
      <c r="AEJ27" s="111">
        <f t="shared" ref="AEJ27:AEJ29" si="772">AEF27+AEG27-AEH27+AEI27</f>
        <v>0</v>
      </c>
      <c r="AEK27" s="438"/>
      <c r="AEL27" s="438"/>
      <c r="AEM27" s="438"/>
      <c r="AEN27" s="438"/>
      <c r="AEO27" s="438"/>
      <c r="AEP27" s="438"/>
      <c r="AEQ27" s="111">
        <f>AEK27+AEL27-AEM27+AEN27-AEO27+AEP27</f>
        <v>0</v>
      </c>
      <c r="AER27" s="438"/>
      <c r="AES27" s="438"/>
      <c r="AEU27" s="438"/>
      <c r="AEV27" s="438"/>
      <c r="AEW27" s="438"/>
      <c r="AEX27" s="438"/>
      <c r="AEY27" s="111">
        <f t="shared" ref="AEY27:AEY29" si="773">AEU27+AEV27-AEW27+AEX27</f>
        <v>0</v>
      </c>
      <c r="AEZ27" s="438"/>
      <c r="AFA27" s="438"/>
      <c r="AFB27" s="438"/>
      <c r="AFC27" s="438"/>
      <c r="AFD27" s="438"/>
      <c r="AFE27" s="438"/>
      <c r="AFF27" s="111">
        <f>AEZ27+AFA27-AFB27+AFC27-AFD27+AFE27</f>
        <v>0</v>
      </c>
      <c r="AFG27" s="438"/>
      <c r="AFH27" s="438"/>
      <c r="AFJ27" s="438"/>
      <c r="AFK27" s="438"/>
      <c r="AFL27" s="438"/>
      <c r="AFM27" s="438"/>
      <c r="AFN27" s="111">
        <f t="shared" ref="AFN27:AFN29" si="774">AFJ27+AFK27-AFL27+AFM27</f>
        <v>0</v>
      </c>
      <c r="AFO27" s="438"/>
      <c r="AFP27" s="438"/>
      <c r="AFQ27" s="438"/>
      <c r="AFR27" s="438"/>
      <c r="AFS27" s="438"/>
      <c r="AFT27" s="438"/>
      <c r="AFU27" s="111">
        <f>AFO27+AFP27-AFQ27+AFR27-AFS27+AFT27</f>
        <v>0</v>
      </c>
      <c r="AFV27" s="438"/>
      <c r="AFW27" s="438"/>
      <c r="AFY27" s="438"/>
      <c r="AFZ27" s="438"/>
      <c r="AGA27" s="438"/>
      <c r="AGB27" s="438"/>
      <c r="AGC27" s="111">
        <f t="shared" ref="AGC27:AGC29" si="775">AFY27+AFZ27-AGA27+AGB27</f>
        <v>0</v>
      </c>
      <c r="AGD27" s="438"/>
      <c r="AGE27" s="438"/>
      <c r="AGF27" s="438"/>
      <c r="AGG27" s="438"/>
      <c r="AGH27" s="438"/>
      <c r="AGI27" s="438"/>
      <c r="AGJ27" s="111">
        <f>AGD27+AGE27-AGF27+AGG27-AGH27+AGI27</f>
        <v>0</v>
      </c>
      <c r="AGK27" s="438"/>
      <c r="AGL27" s="438"/>
      <c r="AGN27" s="438"/>
      <c r="AGO27" s="438"/>
      <c r="AGP27" s="438"/>
      <c r="AGQ27" s="438"/>
      <c r="AGR27" s="111">
        <f t="shared" ref="AGR27:AGR29" si="776">AGN27+AGO27-AGP27+AGQ27</f>
        <v>0</v>
      </c>
      <c r="AGS27" s="438"/>
      <c r="AGT27" s="438"/>
      <c r="AGU27" s="438"/>
      <c r="AGV27" s="438"/>
      <c r="AGW27" s="438"/>
      <c r="AGX27" s="438"/>
      <c r="AGY27" s="111">
        <f>AGS27+AGT27-AGU27+AGV27-AGW27+AGX27</f>
        <v>0</v>
      </c>
      <c r="AGZ27" s="438"/>
      <c r="AHA27" s="438"/>
      <c r="AHC27" s="438"/>
      <c r="AHD27" s="438"/>
      <c r="AHE27" s="438"/>
      <c r="AHF27" s="438"/>
      <c r="AHG27" s="111">
        <f t="shared" ref="AHG27:AHG29" si="777">AHC27+AHD27-AHE27+AHF27</f>
        <v>0</v>
      </c>
      <c r="AHH27" s="438"/>
      <c r="AHI27" s="438"/>
      <c r="AHJ27" s="438"/>
      <c r="AHK27" s="438"/>
      <c r="AHL27" s="438"/>
      <c r="AHM27" s="438"/>
      <c r="AHN27" s="111">
        <f>AHH27+AHI27-AHJ27+AHK27-AHL27+AHM27</f>
        <v>0</v>
      </c>
      <c r="AHO27" s="438"/>
      <c r="AHP27" s="438"/>
      <c r="AHR27" s="438"/>
      <c r="AHS27" s="438"/>
      <c r="AHT27" s="438"/>
      <c r="AHU27" s="438"/>
      <c r="AHV27" s="111">
        <f t="shared" ref="AHV27:AHV29" si="778">AHR27+AHS27-AHT27+AHU27</f>
        <v>0</v>
      </c>
      <c r="AHW27" s="438"/>
      <c r="AHX27" s="438"/>
      <c r="AHY27" s="438"/>
      <c r="AHZ27" s="438"/>
      <c r="AIA27" s="438"/>
      <c r="AIB27" s="438"/>
      <c r="AIC27" s="111">
        <f>AHW27+AHX27-AHY27+AHZ27-AIA27+AIB27</f>
        <v>0</v>
      </c>
      <c r="AID27" s="438"/>
      <c r="AIE27" s="438"/>
    </row>
    <row r="28" spans="1:915" x14ac:dyDescent="0.3">
      <c r="A28" s="33" t="s">
        <v>132</v>
      </c>
      <c r="B28" s="34" t="s">
        <v>133</v>
      </c>
      <c r="C28" s="439"/>
      <c r="D28" s="440"/>
      <c r="E28" s="440"/>
      <c r="F28" s="440"/>
      <c r="G28" s="110">
        <f t="shared" si="718"/>
        <v>0</v>
      </c>
      <c r="H28" s="440"/>
      <c r="I28" s="440"/>
      <c r="J28" s="440"/>
      <c r="K28" s="440"/>
      <c r="L28" s="440"/>
      <c r="M28" s="440"/>
      <c r="N28" s="111">
        <f>H28+I28-J28+K28-L28+M28</f>
        <v>0</v>
      </c>
      <c r="O28" s="440"/>
      <c r="P28" s="440"/>
      <c r="Q28" s="440"/>
      <c r="R28" s="440"/>
      <c r="S28" s="440"/>
      <c r="T28" s="440"/>
      <c r="U28" s="110">
        <f t="shared" si="719"/>
        <v>0</v>
      </c>
      <c r="V28" s="440"/>
      <c r="W28" s="440"/>
      <c r="X28" s="440"/>
      <c r="Y28" s="440"/>
      <c r="Z28" s="440"/>
      <c r="AA28" s="440"/>
      <c r="AB28" s="111">
        <f>V28+W28-X28+Y28-Z28+AA28</f>
        <v>0</v>
      </c>
      <c r="AC28" s="440"/>
      <c r="AD28" s="440"/>
      <c r="AF28" s="440"/>
      <c r="AG28" s="440"/>
      <c r="AH28" s="440"/>
      <c r="AI28" s="440"/>
      <c r="AJ28" s="110">
        <f t="shared" si="720"/>
        <v>0</v>
      </c>
      <c r="AK28" s="440"/>
      <c r="AL28" s="440"/>
      <c r="AM28" s="440"/>
      <c r="AN28" s="440"/>
      <c r="AO28" s="440"/>
      <c r="AP28" s="440"/>
      <c r="AQ28" s="111">
        <f>AK28+AL28-AM28+AN28-AO28+AP28</f>
        <v>0</v>
      </c>
      <c r="AR28" s="440"/>
      <c r="AS28" s="440"/>
      <c r="AU28" s="440"/>
      <c r="AV28" s="440"/>
      <c r="AW28" s="440"/>
      <c r="AX28" s="440"/>
      <c r="AY28" s="110">
        <f t="shared" si="721"/>
        <v>0</v>
      </c>
      <c r="AZ28" s="440"/>
      <c r="BA28" s="440"/>
      <c r="BB28" s="440"/>
      <c r="BC28" s="440"/>
      <c r="BD28" s="440"/>
      <c r="BE28" s="440"/>
      <c r="BF28" s="111">
        <f>AZ28+BA28-BB28+BC28-BD28+BE28</f>
        <v>0</v>
      </c>
      <c r="BG28" s="440"/>
      <c r="BH28" s="440"/>
      <c r="BJ28" s="440"/>
      <c r="BK28" s="440"/>
      <c r="BL28" s="440"/>
      <c r="BM28" s="440"/>
      <c r="BN28" s="110">
        <f t="shared" si="722"/>
        <v>0</v>
      </c>
      <c r="BO28" s="440"/>
      <c r="BP28" s="440"/>
      <c r="BQ28" s="440"/>
      <c r="BR28" s="440"/>
      <c r="BS28" s="440"/>
      <c r="BT28" s="440"/>
      <c r="BU28" s="111">
        <f>BO28+BP28-BQ28+BR28-BS28+BT28</f>
        <v>0</v>
      </c>
      <c r="BV28" s="440"/>
      <c r="BW28" s="440"/>
      <c r="BY28" s="440"/>
      <c r="BZ28" s="440"/>
      <c r="CA28" s="440"/>
      <c r="CB28" s="440"/>
      <c r="CC28" s="110">
        <f t="shared" si="723"/>
        <v>0</v>
      </c>
      <c r="CD28" s="440"/>
      <c r="CE28" s="440"/>
      <c r="CF28" s="440"/>
      <c r="CG28" s="440"/>
      <c r="CH28" s="440"/>
      <c r="CI28" s="440"/>
      <c r="CJ28" s="111">
        <f>CD28+CE28-CF28+CG28-CH28+CI28</f>
        <v>0</v>
      </c>
      <c r="CK28" s="440"/>
      <c r="CL28" s="440"/>
      <c r="CN28" s="440"/>
      <c r="CO28" s="440"/>
      <c r="CP28" s="440"/>
      <c r="CQ28" s="440"/>
      <c r="CR28" s="110">
        <f t="shared" si="724"/>
        <v>0</v>
      </c>
      <c r="CS28" s="440"/>
      <c r="CT28" s="440"/>
      <c r="CU28" s="440"/>
      <c r="CV28" s="440"/>
      <c r="CW28" s="440"/>
      <c r="CX28" s="440"/>
      <c r="CY28" s="111">
        <f>CS28+CT28-CU28+CV28-CW28+CX28</f>
        <v>0</v>
      </c>
      <c r="CZ28" s="440"/>
      <c r="DA28" s="440"/>
      <c r="DC28" s="440"/>
      <c r="DD28" s="440"/>
      <c r="DE28" s="440"/>
      <c r="DF28" s="440"/>
      <c r="DG28" s="110">
        <f t="shared" si="725"/>
        <v>0</v>
      </c>
      <c r="DH28" s="440"/>
      <c r="DI28" s="440"/>
      <c r="DJ28" s="440"/>
      <c r="DK28" s="440"/>
      <c r="DL28" s="440"/>
      <c r="DM28" s="440"/>
      <c r="DN28" s="111">
        <f>DH28+DI28-DJ28+DK28-DL28+DM28</f>
        <v>0</v>
      </c>
      <c r="DO28" s="440"/>
      <c r="DP28" s="440"/>
      <c r="DR28" s="440"/>
      <c r="DS28" s="440"/>
      <c r="DT28" s="440"/>
      <c r="DU28" s="440"/>
      <c r="DV28" s="110">
        <f t="shared" si="726"/>
        <v>0</v>
      </c>
      <c r="DW28" s="440"/>
      <c r="DX28" s="440"/>
      <c r="DY28" s="440"/>
      <c r="DZ28" s="440"/>
      <c r="EA28" s="440"/>
      <c r="EB28" s="440"/>
      <c r="EC28" s="111">
        <f>DW28+DX28-DY28+DZ28-EA28+EB28</f>
        <v>0</v>
      </c>
      <c r="ED28" s="440"/>
      <c r="EE28" s="440"/>
      <c r="EG28" s="440"/>
      <c r="EH28" s="440"/>
      <c r="EI28" s="440"/>
      <c r="EJ28" s="440"/>
      <c r="EK28" s="110">
        <f t="shared" si="727"/>
        <v>0</v>
      </c>
      <c r="EL28" s="440"/>
      <c r="EM28" s="440"/>
      <c r="EN28" s="440"/>
      <c r="EO28" s="440"/>
      <c r="EP28" s="440"/>
      <c r="EQ28" s="440"/>
      <c r="ER28" s="111">
        <f>EL28+EM28-EN28+EO28-EP28+EQ28</f>
        <v>0</v>
      </c>
      <c r="ES28" s="440"/>
      <c r="ET28" s="440"/>
      <c r="EV28" s="440"/>
      <c r="EW28" s="440"/>
      <c r="EX28" s="440"/>
      <c r="EY28" s="440"/>
      <c r="EZ28" s="110">
        <f t="shared" si="728"/>
        <v>0</v>
      </c>
      <c r="FA28" s="440"/>
      <c r="FB28" s="440"/>
      <c r="FC28" s="440"/>
      <c r="FD28" s="440"/>
      <c r="FE28" s="440"/>
      <c r="FF28" s="440"/>
      <c r="FG28" s="111">
        <f>FA28+FB28-FC28+FD28-FE28+FF28</f>
        <v>0</v>
      </c>
      <c r="FH28" s="440"/>
      <c r="FI28" s="440"/>
      <c r="FK28" s="440"/>
      <c r="FL28" s="440"/>
      <c r="FM28" s="440"/>
      <c r="FN28" s="440"/>
      <c r="FO28" s="110">
        <f t="shared" si="729"/>
        <v>0</v>
      </c>
      <c r="FP28" s="440"/>
      <c r="FQ28" s="440"/>
      <c r="FR28" s="440"/>
      <c r="FS28" s="440"/>
      <c r="FT28" s="440"/>
      <c r="FU28" s="440"/>
      <c r="FV28" s="111">
        <f>FP28+FQ28-FR28+FS28-FT28+FU28</f>
        <v>0</v>
      </c>
      <c r="FW28" s="440"/>
      <c r="FX28" s="440"/>
      <c r="FZ28" s="440"/>
      <c r="GA28" s="440"/>
      <c r="GB28" s="440"/>
      <c r="GC28" s="440"/>
      <c r="GD28" s="110">
        <f t="shared" si="730"/>
        <v>0</v>
      </c>
      <c r="GE28" s="440"/>
      <c r="GF28" s="440"/>
      <c r="GG28" s="440"/>
      <c r="GH28" s="440"/>
      <c r="GI28" s="440"/>
      <c r="GJ28" s="440"/>
      <c r="GK28" s="111">
        <f>GE28+GF28-GG28+GH28-GI28+GJ28</f>
        <v>0</v>
      </c>
      <c r="GL28" s="440"/>
      <c r="GM28" s="440"/>
      <c r="GO28" s="440"/>
      <c r="GP28" s="440"/>
      <c r="GQ28" s="440"/>
      <c r="GR28" s="440"/>
      <c r="GS28" s="110">
        <f t="shared" si="731"/>
        <v>0</v>
      </c>
      <c r="GT28" s="440"/>
      <c r="GU28" s="440"/>
      <c r="GV28" s="440"/>
      <c r="GW28" s="440"/>
      <c r="GX28" s="440"/>
      <c r="GY28" s="440"/>
      <c r="GZ28" s="111">
        <f>GT28+GU28-GV28+GW28-GX28+GY28</f>
        <v>0</v>
      </c>
      <c r="HA28" s="440"/>
      <c r="HB28" s="440"/>
      <c r="HD28" s="440"/>
      <c r="HE28" s="440"/>
      <c r="HF28" s="440"/>
      <c r="HG28" s="440"/>
      <c r="HH28" s="110">
        <f t="shared" si="732"/>
        <v>0</v>
      </c>
      <c r="HI28" s="440"/>
      <c r="HJ28" s="440"/>
      <c r="HK28" s="440"/>
      <c r="HL28" s="440"/>
      <c r="HM28" s="440"/>
      <c r="HN28" s="440"/>
      <c r="HO28" s="111">
        <f>HI28+HJ28-HK28+HL28-HM28+HN28</f>
        <v>0</v>
      </c>
      <c r="HP28" s="440"/>
      <c r="HQ28" s="440"/>
      <c r="HS28" s="440"/>
      <c r="HT28" s="440"/>
      <c r="HU28" s="440"/>
      <c r="HV28" s="440"/>
      <c r="HW28" s="110">
        <f t="shared" si="733"/>
        <v>0</v>
      </c>
      <c r="HX28" s="440"/>
      <c r="HY28" s="440"/>
      <c r="HZ28" s="440"/>
      <c r="IA28" s="440"/>
      <c r="IB28" s="440"/>
      <c r="IC28" s="440"/>
      <c r="ID28" s="111">
        <f>HX28+HY28-HZ28+IA28-IB28+IC28</f>
        <v>0</v>
      </c>
      <c r="IE28" s="440"/>
      <c r="IF28" s="440"/>
      <c r="IH28" s="440"/>
      <c r="II28" s="440"/>
      <c r="IJ28" s="440"/>
      <c r="IK28" s="440"/>
      <c r="IL28" s="110">
        <f t="shared" si="734"/>
        <v>0</v>
      </c>
      <c r="IM28" s="440"/>
      <c r="IN28" s="440"/>
      <c r="IO28" s="440"/>
      <c r="IP28" s="440"/>
      <c r="IQ28" s="440"/>
      <c r="IR28" s="440"/>
      <c r="IS28" s="111">
        <f>IM28+IN28-IO28+IP28-IQ28+IR28</f>
        <v>0</v>
      </c>
      <c r="IT28" s="440"/>
      <c r="IU28" s="440"/>
      <c r="IW28" s="440"/>
      <c r="IX28" s="440"/>
      <c r="IY28" s="440"/>
      <c r="IZ28" s="440"/>
      <c r="JA28" s="110">
        <f t="shared" si="735"/>
        <v>0</v>
      </c>
      <c r="JB28" s="440"/>
      <c r="JC28" s="440"/>
      <c r="JD28" s="440"/>
      <c r="JE28" s="440"/>
      <c r="JF28" s="440"/>
      <c r="JG28" s="440"/>
      <c r="JH28" s="111">
        <f>JB28+JC28-JD28+JE28-JF28+JG28</f>
        <v>0</v>
      </c>
      <c r="JI28" s="440"/>
      <c r="JJ28" s="440"/>
      <c r="JL28" s="440"/>
      <c r="JM28" s="440"/>
      <c r="JN28" s="440"/>
      <c r="JO28" s="440"/>
      <c r="JP28" s="110">
        <f t="shared" si="736"/>
        <v>0</v>
      </c>
      <c r="JQ28" s="440"/>
      <c r="JR28" s="440"/>
      <c r="JS28" s="440"/>
      <c r="JT28" s="440"/>
      <c r="JU28" s="440"/>
      <c r="JV28" s="440"/>
      <c r="JW28" s="111">
        <f>JQ28+JR28-JS28+JT28-JU28+JV28</f>
        <v>0</v>
      </c>
      <c r="JX28" s="440"/>
      <c r="JY28" s="440"/>
      <c r="KA28" s="440"/>
      <c r="KB28" s="440"/>
      <c r="KC28" s="440"/>
      <c r="KD28" s="440"/>
      <c r="KE28" s="110">
        <f t="shared" si="737"/>
        <v>0</v>
      </c>
      <c r="KF28" s="440"/>
      <c r="KG28" s="440"/>
      <c r="KH28" s="440"/>
      <c r="KI28" s="440"/>
      <c r="KJ28" s="440"/>
      <c r="KK28" s="440"/>
      <c r="KL28" s="111">
        <f>KF28+KG28-KH28+KI28-KJ28+KK28</f>
        <v>0</v>
      </c>
      <c r="KM28" s="440"/>
      <c r="KN28" s="440"/>
      <c r="KP28" s="440"/>
      <c r="KQ28" s="440"/>
      <c r="KR28" s="440"/>
      <c r="KS28" s="440"/>
      <c r="KT28" s="110">
        <f t="shared" si="738"/>
        <v>0</v>
      </c>
      <c r="KU28" s="440"/>
      <c r="KV28" s="440"/>
      <c r="KW28" s="440"/>
      <c r="KX28" s="440"/>
      <c r="KY28" s="440"/>
      <c r="KZ28" s="440"/>
      <c r="LA28" s="111">
        <f>KU28+KV28-KW28+KX28-KY28+KZ28</f>
        <v>0</v>
      </c>
      <c r="LB28" s="440"/>
      <c r="LC28" s="440"/>
      <c r="LE28" s="440"/>
      <c r="LF28" s="440"/>
      <c r="LG28" s="440"/>
      <c r="LH28" s="440"/>
      <c r="LI28" s="110">
        <f t="shared" si="739"/>
        <v>0</v>
      </c>
      <c r="LJ28" s="440"/>
      <c r="LK28" s="440"/>
      <c r="LL28" s="440"/>
      <c r="LM28" s="440"/>
      <c r="LN28" s="440"/>
      <c r="LO28" s="440"/>
      <c r="LP28" s="111">
        <f>LJ28+LK28-LL28+LM28-LN28+LO28</f>
        <v>0</v>
      </c>
      <c r="LQ28" s="440"/>
      <c r="LR28" s="440"/>
      <c r="LT28" s="440"/>
      <c r="LU28" s="440"/>
      <c r="LV28" s="440"/>
      <c r="LW28" s="440"/>
      <c r="LX28" s="110">
        <f t="shared" si="740"/>
        <v>0</v>
      </c>
      <c r="LY28" s="440"/>
      <c r="LZ28" s="440"/>
      <c r="MA28" s="440"/>
      <c r="MB28" s="440"/>
      <c r="MC28" s="440"/>
      <c r="MD28" s="440"/>
      <c r="ME28" s="111">
        <f>LY28+LZ28-MA28+MB28-MC28+MD28</f>
        <v>0</v>
      </c>
      <c r="MF28" s="440"/>
      <c r="MG28" s="440"/>
      <c r="MI28" s="440"/>
      <c r="MJ28" s="440"/>
      <c r="MK28" s="440"/>
      <c r="ML28" s="440"/>
      <c r="MM28" s="110">
        <f t="shared" si="741"/>
        <v>0</v>
      </c>
      <c r="MN28" s="440"/>
      <c r="MO28" s="440"/>
      <c r="MP28" s="440"/>
      <c r="MQ28" s="440"/>
      <c r="MR28" s="440"/>
      <c r="MS28" s="440"/>
      <c r="MT28" s="111">
        <f>MN28+MO28-MP28+MQ28-MR28+MS28</f>
        <v>0</v>
      </c>
      <c r="MU28" s="440"/>
      <c r="MV28" s="440"/>
      <c r="MX28" s="440"/>
      <c r="MY28" s="440"/>
      <c r="MZ28" s="440"/>
      <c r="NA28" s="440"/>
      <c r="NB28" s="110">
        <f t="shared" si="742"/>
        <v>0</v>
      </c>
      <c r="NC28" s="440"/>
      <c r="ND28" s="440"/>
      <c r="NE28" s="440"/>
      <c r="NF28" s="440"/>
      <c r="NG28" s="440"/>
      <c r="NH28" s="440"/>
      <c r="NI28" s="111">
        <f>NC28+ND28-NE28+NF28-NG28+NH28</f>
        <v>0</v>
      </c>
      <c r="NJ28" s="440"/>
      <c r="NK28" s="440"/>
      <c r="NM28" s="440"/>
      <c r="NN28" s="440"/>
      <c r="NO28" s="440"/>
      <c r="NP28" s="440"/>
      <c r="NQ28" s="110">
        <f t="shared" si="743"/>
        <v>0</v>
      </c>
      <c r="NR28" s="440"/>
      <c r="NS28" s="440"/>
      <c r="NT28" s="440"/>
      <c r="NU28" s="440"/>
      <c r="NV28" s="440"/>
      <c r="NW28" s="440"/>
      <c r="NX28" s="111">
        <f>NR28+NS28-NT28+NU28-NV28+NW28</f>
        <v>0</v>
      </c>
      <c r="NY28" s="440"/>
      <c r="NZ28" s="440"/>
      <c r="OB28" s="440"/>
      <c r="OC28" s="440"/>
      <c r="OD28" s="440"/>
      <c r="OE28" s="440"/>
      <c r="OF28" s="110">
        <f t="shared" si="744"/>
        <v>0</v>
      </c>
      <c r="OG28" s="440"/>
      <c r="OH28" s="440"/>
      <c r="OI28" s="440"/>
      <c r="OJ28" s="440"/>
      <c r="OK28" s="440"/>
      <c r="OL28" s="440"/>
      <c r="OM28" s="111">
        <f>OG28+OH28-OI28+OJ28-OK28+OL28</f>
        <v>0</v>
      </c>
      <c r="ON28" s="440"/>
      <c r="OO28" s="440"/>
      <c r="OQ28" s="440"/>
      <c r="OR28" s="440"/>
      <c r="OS28" s="440"/>
      <c r="OT28" s="440"/>
      <c r="OU28" s="110">
        <f t="shared" si="745"/>
        <v>0</v>
      </c>
      <c r="OV28" s="440"/>
      <c r="OW28" s="440"/>
      <c r="OX28" s="440"/>
      <c r="OY28" s="440"/>
      <c r="OZ28" s="440"/>
      <c r="PA28" s="440"/>
      <c r="PB28" s="111">
        <f>OV28+OW28-OX28+OY28-OZ28+PA28</f>
        <v>0</v>
      </c>
      <c r="PC28" s="440"/>
      <c r="PD28" s="440"/>
      <c r="PF28" s="440"/>
      <c r="PG28" s="440"/>
      <c r="PH28" s="440"/>
      <c r="PI28" s="440"/>
      <c r="PJ28" s="110">
        <f t="shared" si="746"/>
        <v>0</v>
      </c>
      <c r="PK28" s="440"/>
      <c r="PL28" s="440"/>
      <c r="PM28" s="440"/>
      <c r="PN28" s="440"/>
      <c r="PO28" s="440"/>
      <c r="PP28" s="440"/>
      <c r="PQ28" s="111">
        <f>PK28+PL28-PM28+PN28-PO28+PP28</f>
        <v>0</v>
      </c>
      <c r="PR28" s="440"/>
      <c r="PS28" s="440"/>
      <c r="PU28" s="440"/>
      <c r="PV28" s="440"/>
      <c r="PW28" s="440"/>
      <c r="PX28" s="440"/>
      <c r="PY28" s="110">
        <f t="shared" si="747"/>
        <v>0</v>
      </c>
      <c r="PZ28" s="440"/>
      <c r="QA28" s="440"/>
      <c r="QB28" s="440"/>
      <c r="QC28" s="440"/>
      <c r="QD28" s="440"/>
      <c r="QE28" s="440"/>
      <c r="QF28" s="111">
        <f>PZ28+QA28-QB28+QC28-QD28+QE28</f>
        <v>0</v>
      </c>
      <c r="QG28" s="440"/>
      <c r="QH28" s="440"/>
      <c r="QJ28" s="440"/>
      <c r="QK28" s="440"/>
      <c r="QL28" s="440"/>
      <c r="QM28" s="440"/>
      <c r="QN28" s="110">
        <f t="shared" si="748"/>
        <v>0</v>
      </c>
      <c r="QO28" s="440"/>
      <c r="QP28" s="440"/>
      <c r="QQ28" s="440"/>
      <c r="QR28" s="440"/>
      <c r="QS28" s="440"/>
      <c r="QT28" s="440"/>
      <c r="QU28" s="111">
        <f>QO28+QP28-QQ28+QR28-QS28+QT28</f>
        <v>0</v>
      </c>
      <c r="QV28" s="440"/>
      <c r="QW28" s="440"/>
      <c r="QY28" s="440"/>
      <c r="QZ28" s="440"/>
      <c r="RA28" s="440"/>
      <c r="RB28" s="440"/>
      <c r="RC28" s="110">
        <f t="shared" si="749"/>
        <v>0</v>
      </c>
      <c r="RD28" s="440"/>
      <c r="RE28" s="440"/>
      <c r="RF28" s="440"/>
      <c r="RG28" s="440"/>
      <c r="RH28" s="440"/>
      <c r="RI28" s="440"/>
      <c r="RJ28" s="111">
        <f>RD28+RE28-RF28+RG28-RH28+RI28</f>
        <v>0</v>
      </c>
      <c r="RK28" s="440"/>
      <c r="RL28" s="440"/>
      <c r="RN28" s="440"/>
      <c r="RO28" s="440"/>
      <c r="RP28" s="440"/>
      <c r="RQ28" s="440"/>
      <c r="RR28" s="110">
        <f t="shared" si="750"/>
        <v>0</v>
      </c>
      <c r="RS28" s="440"/>
      <c r="RT28" s="440"/>
      <c r="RU28" s="440"/>
      <c r="RV28" s="440"/>
      <c r="RW28" s="440"/>
      <c r="RX28" s="440"/>
      <c r="RY28" s="111">
        <f>RS28+RT28-RU28+RV28-RW28+RX28</f>
        <v>0</v>
      </c>
      <c r="RZ28" s="440"/>
      <c r="SA28" s="440"/>
      <c r="SC28" s="440"/>
      <c r="SD28" s="440"/>
      <c r="SE28" s="440"/>
      <c r="SF28" s="440"/>
      <c r="SG28" s="110">
        <f t="shared" si="751"/>
        <v>0</v>
      </c>
      <c r="SH28" s="440"/>
      <c r="SI28" s="440"/>
      <c r="SJ28" s="440"/>
      <c r="SK28" s="440"/>
      <c r="SL28" s="440"/>
      <c r="SM28" s="440"/>
      <c r="SN28" s="111">
        <f>SH28+SI28-SJ28+SK28-SL28+SM28</f>
        <v>0</v>
      </c>
      <c r="SO28" s="440"/>
      <c r="SP28" s="440"/>
      <c r="SR28" s="440"/>
      <c r="SS28" s="440"/>
      <c r="ST28" s="440"/>
      <c r="SU28" s="440"/>
      <c r="SV28" s="110">
        <f t="shared" si="752"/>
        <v>0</v>
      </c>
      <c r="SW28" s="440"/>
      <c r="SX28" s="440"/>
      <c r="SY28" s="440"/>
      <c r="SZ28" s="440"/>
      <c r="TA28" s="440"/>
      <c r="TB28" s="440"/>
      <c r="TC28" s="111">
        <f>SW28+SX28-SY28+SZ28-TA28+TB28</f>
        <v>0</v>
      </c>
      <c r="TD28" s="440"/>
      <c r="TE28" s="440"/>
      <c r="TG28" s="440"/>
      <c r="TH28" s="440"/>
      <c r="TI28" s="440"/>
      <c r="TJ28" s="440"/>
      <c r="TK28" s="110">
        <f t="shared" si="753"/>
        <v>0</v>
      </c>
      <c r="TL28" s="440"/>
      <c r="TM28" s="440"/>
      <c r="TN28" s="440"/>
      <c r="TO28" s="440"/>
      <c r="TP28" s="440"/>
      <c r="TQ28" s="440"/>
      <c r="TR28" s="111">
        <f>TL28+TM28-TN28+TO28-TP28+TQ28</f>
        <v>0</v>
      </c>
      <c r="TS28" s="440"/>
      <c r="TT28" s="440"/>
      <c r="TV28" s="440"/>
      <c r="TW28" s="440"/>
      <c r="TX28" s="440"/>
      <c r="TY28" s="440"/>
      <c r="TZ28" s="110">
        <f t="shared" si="754"/>
        <v>0</v>
      </c>
      <c r="UA28" s="440"/>
      <c r="UB28" s="440"/>
      <c r="UC28" s="440"/>
      <c r="UD28" s="440"/>
      <c r="UE28" s="440"/>
      <c r="UF28" s="440"/>
      <c r="UG28" s="111">
        <f>UA28+UB28-UC28+UD28-UE28+UF28</f>
        <v>0</v>
      </c>
      <c r="UH28" s="440"/>
      <c r="UI28" s="440"/>
      <c r="UK28" s="440"/>
      <c r="UL28" s="440"/>
      <c r="UM28" s="440"/>
      <c r="UN28" s="440"/>
      <c r="UO28" s="110">
        <f t="shared" si="755"/>
        <v>0</v>
      </c>
      <c r="UP28" s="440"/>
      <c r="UQ28" s="440"/>
      <c r="UR28" s="440"/>
      <c r="US28" s="440"/>
      <c r="UT28" s="440"/>
      <c r="UU28" s="440"/>
      <c r="UV28" s="111">
        <f>UP28+UQ28-UR28+US28-UT28+UU28</f>
        <v>0</v>
      </c>
      <c r="UW28" s="440"/>
      <c r="UX28" s="440"/>
      <c r="UZ28" s="440"/>
      <c r="VA28" s="440"/>
      <c r="VB28" s="440"/>
      <c r="VC28" s="440"/>
      <c r="VD28" s="110">
        <f t="shared" si="756"/>
        <v>0</v>
      </c>
      <c r="VE28" s="440"/>
      <c r="VF28" s="440"/>
      <c r="VG28" s="440"/>
      <c r="VH28" s="440"/>
      <c r="VI28" s="440"/>
      <c r="VJ28" s="440"/>
      <c r="VK28" s="111">
        <f>VE28+VF28-VG28+VH28-VI28+VJ28</f>
        <v>0</v>
      </c>
      <c r="VL28" s="440"/>
      <c r="VM28" s="440"/>
      <c r="VO28" s="440"/>
      <c r="VP28" s="440"/>
      <c r="VQ28" s="440"/>
      <c r="VR28" s="440"/>
      <c r="VS28" s="110">
        <f t="shared" si="757"/>
        <v>0</v>
      </c>
      <c r="VT28" s="440"/>
      <c r="VU28" s="440"/>
      <c r="VV28" s="440"/>
      <c r="VW28" s="440"/>
      <c r="VX28" s="440"/>
      <c r="VY28" s="440"/>
      <c r="VZ28" s="111">
        <f>VT28+VU28-VV28+VW28-VX28+VY28</f>
        <v>0</v>
      </c>
      <c r="WA28" s="440"/>
      <c r="WB28" s="440"/>
      <c r="WD28" s="440"/>
      <c r="WE28" s="440"/>
      <c r="WF28" s="440"/>
      <c r="WG28" s="440"/>
      <c r="WH28" s="110">
        <f t="shared" si="758"/>
        <v>0</v>
      </c>
      <c r="WI28" s="440"/>
      <c r="WJ28" s="440"/>
      <c r="WK28" s="440"/>
      <c r="WL28" s="440"/>
      <c r="WM28" s="440"/>
      <c r="WN28" s="440"/>
      <c r="WO28" s="111">
        <f>WI28+WJ28-WK28+WL28-WM28+WN28</f>
        <v>0</v>
      </c>
      <c r="WP28" s="440"/>
      <c r="WQ28" s="440"/>
      <c r="WS28" s="440"/>
      <c r="WT28" s="440"/>
      <c r="WU28" s="440"/>
      <c r="WV28" s="440"/>
      <c r="WW28" s="110">
        <f t="shared" si="759"/>
        <v>0</v>
      </c>
      <c r="WX28" s="440"/>
      <c r="WY28" s="440"/>
      <c r="WZ28" s="440"/>
      <c r="XA28" s="440"/>
      <c r="XB28" s="440"/>
      <c r="XC28" s="440"/>
      <c r="XD28" s="111">
        <f>WX28+WY28-WZ28+XA28-XB28+XC28</f>
        <v>0</v>
      </c>
      <c r="XE28" s="440"/>
      <c r="XF28" s="440"/>
      <c r="XH28" s="440"/>
      <c r="XI28" s="440"/>
      <c r="XJ28" s="440"/>
      <c r="XK28" s="440"/>
      <c r="XL28" s="110">
        <f t="shared" si="760"/>
        <v>0</v>
      </c>
      <c r="XM28" s="440"/>
      <c r="XN28" s="440"/>
      <c r="XO28" s="440"/>
      <c r="XP28" s="440"/>
      <c r="XQ28" s="440"/>
      <c r="XR28" s="440"/>
      <c r="XS28" s="111">
        <f>XM28+XN28-XO28+XP28-XQ28+XR28</f>
        <v>0</v>
      </c>
      <c r="XT28" s="440"/>
      <c r="XU28" s="440"/>
      <c r="XW28" s="440"/>
      <c r="XX28" s="440"/>
      <c r="XY28" s="440"/>
      <c r="XZ28" s="440"/>
      <c r="YA28" s="110">
        <f t="shared" si="761"/>
        <v>0</v>
      </c>
      <c r="YB28" s="440"/>
      <c r="YC28" s="440"/>
      <c r="YD28" s="440"/>
      <c r="YE28" s="440"/>
      <c r="YF28" s="440"/>
      <c r="YG28" s="440"/>
      <c r="YH28" s="111">
        <f>YB28+YC28-YD28+YE28-YF28+YG28</f>
        <v>0</v>
      </c>
      <c r="YI28" s="440"/>
      <c r="YJ28" s="440"/>
      <c r="YL28" s="440"/>
      <c r="YM28" s="440"/>
      <c r="YN28" s="440"/>
      <c r="YO28" s="440"/>
      <c r="YP28" s="110">
        <f t="shared" si="762"/>
        <v>0</v>
      </c>
      <c r="YQ28" s="440"/>
      <c r="YR28" s="440"/>
      <c r="YS28" s="440"/>
      <c r="YT28" s="440"/>
      <c r="YU28" s="440"/>
      <c r="YV28" s="440"/>
      <c r="YW28" s="111">
        <f>YQ28+YR28-YS28+YT28-YU28+YV28</f>
        <v>0</v>
      </c>
      <c r="YX28" s="440"/>
      <c r="YY28" s="440"/>
      <c r="ZA28" s="440"/>
      <c r="ZB28" s="440"/>
      <c r="ZC28" s="440"/>
      <c r="ZD28" s="440"/>
      <c r="ZE28" s="110">
        <f t="shared" si="763"/>
        <v>0</v>
      </c>
      <c r="ZF28" s="440"/>
      <c r="ZG28" s="440"/>
      <c r="ZH28" s="440"/>
      <c r="ZI28" s="440"/>
      <c r="ZJ28" s="440"/>
      <c r="ZK28" s="440"/>
      <c r="ZL28" s="111">
        <f>ZF28+ZG28-ZH28+ZI28-ZJ28+ZK28</f>
        <v>0</v>
      </c>
      <c r="ZM28" s="440"/>
      <c r="ZN28" s="440"/>
      <c r="ZP28" s="440"/>
      <c r="ZQ28" s="440"/>
      <c r="ZR28" s="440"/>
      <c r="ZS28" s="440"/>
      <c r="ZT28" s="110">
        <f t="shared" si="764"/>
        <v>0</v>
      </c>
      <c r="ZU28" s="440"/>
      <c r="ZV28" s="440"/>
      <c r="ZW28" s="440"/>
      <c r="ZX28" s="440"/>
      <c r="ZY28" s="440"/>
      <c r="ZZ28" s="440"/>
      <c r="AAA28" s="111">
        <f>ZU28+ZV28-ZW28+ZX28-ZY28+ZZ28</f>
        <v>0</v>
      </c>
      <c r="AAB28" s="440"/>
      <c r="AAC28" s="440"/>
      <c r="AAE28" s="440"/>
      <c r="AAF28" s="440"/>
      <c r="AAG28" s="440"/>
      <c r="AAH28" s="440"/>
      <c r="AAI28" s="110">
        <f t="shared" si="765"/>
        <v>0</v>
      </c>
      <c r="AAJ28" s="440"/>
      <c r="AAK28" s="440"/>
      <c r="AAL28" s="440"/>
      <c r="AAM28" s="440"/>
      <c r="AAN28" s="440"/>
      <c r="AAO28" s="440"/>
      <c r="AAP28" s="111">
        <f>AAJ28+AAK28-AAL28+AAM28-AAN28+AAO28</f>
        <v>0</v>
      </c>
      <c r="AAQ28" s="440"/>
      <c r="AAR28" s="440"/>
      <c r="AAT28" s="440"/>
      <c r="AAU28" s="440"/>
      <c r="AAV28" s="440"/>
      <c r="AAW28" s="440"/>
      <c r="AAX28" s="110">
        <f t="shared" si="766"/>
        <v>0</v>
      </c>
      <c r="AAY28" s="440"/>
      <c r="AAZ28" s="440"/>
      <c r="ABA28" s="440"/>
      <c r="ABB28" s="440"/>
      <c r="ABC28" s="440"/>
      <c r="ABD28" s="440"/>
      <c r="ABE28" s="111">
        <f>AAY28+AAZ28-ABA28+ABB28-ABC28+ABD28</f>
        <v>0</v>
      </c>
      <c r="ABF28" s="440"/>
      <c r="ABG28" s="440"/>
      <c r="ABI28" s="440"/>
      <c r="ABJ28" s="440"/>
      <c r="ABK28" s="440"/>
      <c r="ABL28" s="440"/>
      <c r="ABM28" s="110">
        <f t="shared" si="767"/>
        <v>0</v>
      </c>
      <c r="ABN28" s="440"/>
      <c r="ABO28" s="440"/>
      <c r="ABP28" s="440"/>
      <c r="ABQ28" s="440"/>
      <c r="ABR28" s="440"/>
      <c r="ABS28" s="440"/>
      <c r="ABT28" s="111">
        <f>ABN28+ABO28-ABP28+ABQ28-ABR28+ABS28</f>
        <v>0</v>
      </c>
      <c r="ABU28" s="440"/>
      <c r="ABV28" s="440"/>
      <c r="ABX28" s="440"/>
      <c r="ABY28" s="440"/>
      <c r="ABZ28" s="440"/>
      <c r="ACA28" s="440"/>
      <c r="ACB28" s="110">
        <f t="shared" si="768"/>
        <v>0</v>
      </c>
      <c r="ACC28" s="440"/>
      <c r="ACD28" s="440"/>
      <c r="ACE28" s="440"/>
      <c r="ACF28" s="440"/>
      <c r="ACG28" s="440"/>
      <c r="ACH28" s="440"/>
      <c r="ACI28" s="111">
        <f>ACC28+ACD28-ACE28+ACF28-ACG28+ACH28</f>
        <v>0</v>
      </c>
      <c r="ACJ28" s="440"/>
      <c r="ACK28" s="440"/>
      <c r="ACM28" s="440"/>
      <c r="ACN28" s="440"/>
      <c r="ACO28" s="440"/>
      <c r="ACP28" s="440"/>
      <c r="ACQ28" s="110">
        <f t="shared" si="769"/>
        <v>0</v>
      </c>
      <c r="ACR28" s="440"/>
      <c r="ACS28" s="440"/>
      <c r="ACT28" s="440"/>
      <c r="ACU28" s="440"/>
      <c r="ACV28" s="440"/>
      <c r="ACW28" s="440"/>
      <c r="ACX28" s="111">
        <f>ACR28+ACS28-ACT28+ACU28-ACV28+ACW28</f>
        <v>0</v>
      </c>
      <c r="ACY28" s="440"/>
      <c r="ACZ28" s="440"/>
      <c r="ADB28" s="440"/>
      <c r="ADC28" s="440"/>
      <c r="ADD28" s="440"/>
      <c r="ADE28" s="440"/>
      <c r="ADF28" s="110">
        <f t="shared" si="770"/>
        <v>0</v>
      </c>
      <c r="ADG28" s="440"/>
      <c r="ADH28" s="440"/>
      <c r="ADI28" s="440"/>
      <c r="ADJ28" s="440"/>
      <c r="ADK28" s="440"/>
      <c r="ADL28" s="440"/>
      <c r="ADM28" s="111">
        <f>ADG28+ADH28-ADI28+ADJ28-ADK28+ADL28</f>
        <v>0</v>
      </c>
      <c r="ADN28" s="440"/>
      <c r="ADO28" s="440"/>
      <c r="ADQ28" s="440"/>
      <c r="ADR28" s="440"/>
      <c r="ADS28" s="440"/>
      <c r="ADT28" s="440"/>
      <c r="ADU28" s="110">
        <f t="shared" si="771"/>
        <v>0</v>
      </c>
      <c r="ADV28" s="440"/>
      <c r="ADW28" s="440"/>
      <c r="ADX28" s="440"/>
      <c r="ADY28" s="440"/>
      <c r="ADZ28" s="440"/>
      <c r="AEA28" s="440"/>
      <c r="AEB28" s="111">
        <f>ADV28+ADW28-ADX28+ADY28-ADZ28+AEA28</f>
        <v>0</v>
      </c>
      <c r="AEC28" s="440"/>
      <c r="AED28" s="440"/>
      <c r="AEF28" s="440"/>
      <c r="AEG28" s="440"/>
      <c r="AEH28" s="440"/>
      <c r="AEI28" s="440"/>
      <c r="AEJ28" s="110">
        <f t="shared" si="772"/>
        <v>0</v>
      </c>
      <c r="AEK28" s="440"/>
      <c r="AEL28" s="440"/>
      <c r="AEM28" s="440"/>
      <c r="AEN28" s="440"/>
      <c r="AEO28" s="440"/>
      <c r="AEP28" s="440"/>
      <c r="AEQ28" s="111">
        <f>AEK28+AEL28-AEM28+AEN28-AEO28+AEP28</f>
        <v>0</v>
      </c>
      <c r="AER28" s="440"/>
      <c r="AES28" s="440"/>
      <c r="AEU28" s="440"/>
      <c r="AEV28" s="440"/>
      <c r="AEW28" s="440"/>
      <c r="AEX28" s="440"/>
      <c r="AEY28" s="110">
        <f t="shared" si="773"/>
        <v>0</v>
      </c>
      <c r="AEZ28" s="440"/>
      <c r="AFA28" s="440"/>
      <c r="AFB28" s="440"/>
      <c r="AFC28" s="440"/>
      <c r="AFD28" s="440"/>
      <c r="AFE28" s="440"/>
      <c r="AFF28" s="111">
        <f>AEZ28+AFA28-AFB28+AFC28-AFD28+AFE28</f>
        <v>0</v>
      </c>
      <c r="AFG28" s="440"/>
      <c r="AFH28" s="440"/>
      <c r="AFJ28" s="440"/>
      <c r="AFK28" s="440"/>
      <c r="AFL28" s="440"/>
      <c r="AFM28" s="440"/>
      <c r="AFN28" s="110">
        <f t="shared" si="774"/>
        <v>0</v>
      </c>
      <c r="AFO28" s="440"/>
      <c r="AFP28" s="440"/>
      <c r="AFQ28" s="440"/>
      <c r="AFR28" s="440"/>
      <c r="AFS28" s="440"/>
      <c r="AFT28" s="440"/>
      <c r="AFU28" s="111">
        <f>AFO28+AFP28-AFQ28+AFR28-AFS28+AFT28</f>
        <v>0</v>
      </c>
      <c r="AFV28" s="440"/>
      <c r="AFW28" s="440"/>
      <c r="AFY28" s="440"/>
      <c r="AFZ28" s="440"/>
      <c r="AGA28" s="440"/>
      <c r="AGB28" s="440"/>
      <c r="AGC28" s="110">
        <f t="shared" si="775"/>
        <v>0</v>
      </c>
      <c r="AGD28" s="440"/>
      <c r="AGE28" s="440"/>
      <c r="AGF28" s="440"/>
      <c r="AGG28" s="440"/>
      <c r="AGH28" s="440"/>
      <c r="AGI28" s="440"/>
      <c r="AGJ28" s="111">
        <f>AGD28+AGE28-AGF28+AGG28-AGH28+AGI28</f>
        <v>0</v>
      </c>
      <c r="AGK28" s="440"/>
      <c r="AGL28" s="440"/>
      <c r="AGN28" s="440"/>
      <c r="AGO28" s="440"/>
      <c r="AGP28" s="440"/>
      <c r="AGQ28" s="440"/>
      <c r="AGR28" s="110">
        <f t="shared" si="776"/>
        <v>0</v>
      </c>
      <c r="AGS28" s="440"/>
      <c r="AGT28" s="440"/>
      <c r="AGU28" s="440"/>
      <c r="AGV28" s="440"/>
      <c r="AGW28" s="440"/>
      <c r="AGX28" s="440"/>
      <c r="AGY28" s="111">
        <f>AGS28+AGT28-AGU28+AGV28-AGW28+AGX28</f>
        <v>0</v>
      </c>
      <c r="AGZ28" s="440"/>
      <c r="AHA28" s="440"/>
      <c r="AHC28" s="440"/>
      <c r="AHD28" s="440"/>
      <c r="AHE28" s="440"/>
      <c r="AHF28" s="440"/>
      <c r="AHG28" s="110">
        <f t="shared" si="777"/>
        <v>0</v>
      </c>
      <c r="AHH28" s="440"/>
      <c r="AHI28" s="440"/>
      <c r="AHJ28" s="440"/>
      <c r="AHK28" s="440"/>
      <c r="AHL28" s="440"/>
      <c r="AHM28" s="440"/>
      <c r="AHN28" s="111">
        <f>AHH28+AHI28-AHJ28+AHK28-AHL28+AHM28</f>
        <v>0</v>
      </c>
      <c r="AHO28" s="440"/>
      <c r="AHP28" s="440"/>
      <c r="AHR28" s="440"/>
      <c r="AHS28" s="440"/>
      <c r="AHT28" s="440"/>
      <c r="AHU28" s="440"/>
      <c r="AHV28" s="110">
        <f t="shared" si="778"/>
        <v>0</v>
      </c>
      <c r="AHW28" s="440"/>
      <c r="AHX28" s="440"/>
      <c r="AHY28" s="440"/>
      <c r="AHZ28" s="440"/>
      <c r="AIA28" s="440"/>
      <c r="AIB28" s="440"/>
      <c r="AIC28" s="111">
        <f>AHW28+AHX28-AHY28+AHZ28-AIA28+AIB28</f>
        <v>0</v>
      </c>
      <c r="AID28" s="440"/>
      <c r="AIE28" s="440"/>
    </row>
    <row r="29" spans="1:915" x14ac:dyDescent="0.3">
      <c r="A29" s="33" t="s">
        <v>134</v>
      </c>
      <c r="B29" s="34" t="s">
        <v>135</v>
      </c>
      <c r="C29" s="439"/>
      <c r="D29" s="440"/>
      <c r="E29" s="440"/>
      <c r="F29" s="440"/>
      <c r="G29" s="110">
        <f t="shared" si="718"/>
        <v>0</v>
      </c>
      <c r="H29" s="440"/>
      <c r="I29" s="440"/>
      <c r="J29" s="440"/>
      <c r="K29" s="440"/>
      <c r="L29" s="440"/>
      <c r="M29" s="440"/>
      <c r="N29" s="111">
        <f>H29+I29-J29+K29-L29+M29</f>
        <v>0</v>
      </c>
      <c r="O29" s="440"/>
      <c r="P29" s="440"/>
      <c r="Q29" s="440"/>
      <c r="R29" s="440"/>
      <c r="S29" s="440"/>
      <c r="T29" s="440"/>
      <c r="U29" s="110">
        <f t="shared" si="719"/>
        <v>0</v>
      </c>
      <c r="V29" s="440"/>
      <c r="W29" s="440"/>
      <c r="X29" s="440"/>
      <c r="Y29" s="440"/>
      <c r="Z29" s="440"/>
      <c r="AA29" s="440"/>
      <c r="AB29" s="111">
        <f>V29+W29-X29+Y29-Z29+AA29</f>
        <v>0</v>
      </c>
      <c r="AC29" s="440"/>
      <c r="AD29" s="440"/>
      <c r="AF29" s="440"/>
      <c r="AG29" s="440"/>
      <c r="AH29" s="440"/>
      <c r="AI29" s="440"/>
      <c r="AJ29" s="110">
        <f t="shared" si="720"/>
        <v>0</v>
      </c>
      <c r="AK29" s="440"/>
      <c r="AL29" s="440"/>
      <c r="AM29" s="440"/>
      <c r="AN29" s="440"/>
      <c r="AO29" s="440"/>
      <c r="AP29" s="440"/>
      <c r="AQ29" s="111">
        <f>AK29+AL29-AM29+AN29-AO29+AP29</f>
        <v>0</v>
      </c>
      <c r="AR29" s="440"/>
      <c r="AS29" s="440"/>
      <c r="AU29" s="440"/>
      <c r="AV29" s="440"/>
      <c r="AW29" s="440"/>
      <c r="AX29" s="440"/>
      <c r="AY29" s="110">
        <f t="shared" si="721"/>
        <v>0</v>
      </c>
      <c r="AZ29" s="440"/>
      <c r="BA29" s="440"/>
      <c r="BB29" s="440"/>
      <c r="BC29" s="440"/>
      <c r="BD29" s="440"/>
      <c r="BE29" s="440"/>
      <c r="BF29" s="111">
        <f>AZ29+BA29-BB29+BC29-BD29+BE29</f>
        <v>0</v>
      </c>
      <c r="BG29" s="440"/>
      <c r="BH29" s="440"/>
      <c r="BJ29" s="440"/>
      <c r="BK29" s="440"/>
      <c r="BL29" s="440"/>
      <c r="BM29" s="440"/>
      <c r="BN29" s="110">
        <f t="shared" si="722"/>
        <v>0</v>
      </c>
      <c r="BO29" s="440"/>
      <c r="BP29" s="440"/>
      <c r="BQ29" s="440"/>
      <c r="BR29" s="440"/>
      <c r="BS29" s="440"/>
      <c r="BT29" s="440"/>
      <c r="BU29" s="111">
        <f>BO29+BP29-BQ29+BR29-BS29+BT29</f>
        <v>0</v>
      </c>
      <c r="BV29" s="440"/>
      <c r="BW29" s="440"/>
      <c r="BY29" s="440"/>
      <c r="BZ29" s="440"/>
      <c r="CA29" s="440"/>
      <c r="CB29" s="440"/>
      <c r="CC29" s="110">
        <f t="shared" si="723"/>
        <v>0</v>
      </c>
      <c r="CD29" s="440"/>
      <c r="CE29" s="440"/>
      <c r="CF29" s="440"/>
      <c r="CG29" s="440"/>
      <c r="CH29" s="440"/>
      <c r="CI29" s="440"/>
      <c r="CJ29" s="111">
        <f>CD29+CE29-CF29+CG29-CH29+CI29</f>
        <v>0</v>
      </c>
      <c r="CK29" s="440"/>
      <c r="CL29" s="440"/>
      <c r="CN29" s="440"/>
      <c r="CO29" s="440"/>
      <c r="CP29" s="440"/>
      <c r="CQ29" s="440"/>
      <c r="CR29" s="110">
        <f t="shared" si="724"/>
        <v>0</v>
      </c>
      <c r="CS29" s="440"/>
      <c r="CT29" s="440"/>
      <c r="CU29" s="440"/>
      <c r="CV29" s="440"/>
      <c r="CW29" s="440"/>
      <c r="CX29" s="440"/>
      <c r="CY29" s="111">
        <f>CS29+CT29-CU29+CV29-CW29+CX29</f>
        <v>0</v>
      </c>
      <c r="CZ29" s="440"/>
      <c r="DA29" s="440"/>
      <c r="DC29" s="440"/>
      <c r="DD29" s="440"/>
      <c r="DE29" s="440"/>
      <c r="DF29" s="440"/>
      <c r="DG29" s="110">
        <f t="shared" si="725"/>
        <v>0</v>
      </c>
      <c r="DH29" s="440"/>
      <c r="DI29" s="440"/>
      <c r="DJ29" s="440"/>
      <c r="DK29" s="440"/>
      <c r="DL29" s="440"/>
      <c r="DM29" s="440"/>
      <c r="DN29" s="111">
        <f>DH29+DI29-DJ29+DK29-DL29+DM29</f>
        <v>0</v>
      </c>
      <c r="DO29" s="440"/>
      <c r="DP29" s="440"/>
      <c r="DR29" s="440"/>
      <c r="DS29" s="440"/>
      <c r="DT29" s="440"/>
      <c r="DU29" s="440"/>
      <c r="DV29" s="110">
        <f t="shared" si="726"/>
        <v>0</v>
      </c>
      <c r="DW29" s="440"/>
      <c r="DX29" s="440"/>
      <c r="DY29" s="440"/>
      <c r="DZ29" s="440"/>
      <c r="EA29" s="440"/>
      <c r="EB29" s="440"/>
      <c r="EC29" s="111">
        <f>DW29+DX29-DY29+DZ29-EA29+EB29</f>
        <v>0</v>
      </c>
      <c r="ED29" s="440"/>
      <c r="EE29" s="440"/>
      <c r="EG29" s="440"/>
      <c r="EH29" s="440"/>
      <c r="EI29" s="440"/>
      <c r="EJ29" s="440"/>
      <c r="EK29" s="110">
        <f t="shared" si="727"/>
        <v>0</v>
      </c>
      <c r="EL29" s="440"/>
      <c r="EM29" s="440"/>
      <c r="EN29" s="440"/>
      <c r="EO29" s="440"/>
      <c r="EP29" s="440"/>
      <c r="EQ29" s="440"/>
      <c r="ER29" s="111">
        <f>EL29+EM29-EN29+EO29-EP29+EQ29</f>
        <v>0</v>
      </c>
      <c r="ES29" s="440"/>
      <c r="ET29" s="440"/>
      <c r="EV29" s="440"/>
      <c r="EW29" s="440"/>
      <c r="EX29" s="440"/>
      <c r="EY29" s="440"/>
      <c r="EZ29" s="110">
        <f t="shared" si="728"/>
        <v>0</v>
      </c>
      <c r="FA29" s="440"/>
      <c r="FB29" s="440"/>
      <c r="FC29" s="440"/>
      <c r="FD29" s="440"/>
      <c r="FE29" s="440"/>
      <c r="FF29" s="440"/>
      <c r="FG29" s="111">
        <f>FA29+FB29-FC29+FD29-FE29+FF29</f>
        <v>0</v>
      </c>
      <c r="FH29" s="440"/>
      <c r="FI29" s="440"/>
      <c r="FK29" s="440"/>
      <c r="FL29" s="440"/>
      <c r="FM29" s="440"/>
      <c r="FN29" s="440"/>
      <c r="FO29" s="110">
        <f t="shared" si="729"/>
        <v>0</v>
      </c>
      <c r="FP29" s="440"/>
      <c r="FQ29" s="440"/>
      <c r="FR29" s="440"/>
      <c r="FS29" s="440"/>
      <c r="FT29" s="440"/>
      <c r="FU29" s="440"/>
      <c r="FV29" s="111">
        <f>FP29+FQ29-FR29+FS29-FT29+FU29</f>
        <v>0</v>
      </c>
      <c r="FW29" s="440"/>
      <c r="FX29" s="440"/>
      <c r="FZ29" s="440"/>
      <c r="GA29" s="440"/>
      <c r="GB29" s="440"/>
      <c r="GC29" s="440"/>
      <c r="GD29" s="110">
        <f t="shared" si="730"/>
        <v>0</v>
      </c>
      <c r="GE29" s="440"/>
      <c r="GF29" s="440"/>
      <c r="GG29" s="440"/>
      <c r="GH29" s="440"/>
      <c r="GI29" s="440"/>
      <c r="GJ29" s="440"/>
      <c r="GK29" s="111">
        <f>GE29+GF29-GG29+GH29-GI29+GJ29</f>
        <v>0</v>
      </c>
      <c r="GL29" s="440"/>
      <c r="GM29" s="440"/>
      <c r="GO29" s="440"/>
      <c r="GP29" s="440"/>
      <c r="GQ29" s="440"/>
      <c r="GR29" s="440"/>
      <c r="GS29" s="110">
        <f t="shared" si="731"/>
        <v>0</v>
      </c>
      <c r="GT29" s="440"/>
      <c r="GU29" s="440"/>
      <c r="GV29" s="440"/>
      <c r="GW29" s="440"/>
      <c r="GX29" s="440"/>
      <c r="GY29" s="440"/>
      <c r="GZ29" s="111">
        <f>GT29+GU29-GV29+GW29-GX29+GY29</f>
        <v>0</v>
      </c>
      <c r="HA29" s="440"/>
      <c r="HB29" s="440"/>
      <c r="HD29" s="440"/>
      <c r="HE29" s="440"/>
      <c r="HF29" s="440"/>
      <c r="HG29" s="440"/>
      <c r="HH29" s="110">
        <f t="shared" si="732"/>
        <v>0</v>
      </c>
      <c r="HI29" s="440"/>
      <c r="HJ29" s="440"/>
      <c r="HK29" s="440"/>
      <c r="HL29" s="440"/>
      <c r="HM29" s="440"/>
      <c r="HN29" s="440"/>
      <c r="HO29" s="111">
        <f>HI29+HJ29-HK29+HL29-HM29+HN29</f>
        <v>0</v>
      </c>
      <c r="HP29" s="440"/>
      <c r="HQ29" s="440"/>
      <c r="HS29" s="440"/>
      <c r="HT29" s="440"/>
      <c r="HU29" s="440"/>
      <c r="HV29" s="440"/>
      <c r="HW29" s="110">
        <f t="shared" si="733"/>
        <v>0</v>
      </c>
      <c r="HX29" s="440"/>
      <c r="HY29" s="440"/>
      <c r="HZ29" s="440"/>
      <c r="IA29" s="440"/>
      <c r="IB29" s="440"/>
      <c r="IC29" s="440"/>
      <c r="ID29" s="111">
        <f>HX29+HY29-HZ29+IA29-IB29+IC29</f>
        <v>0</v>
      </c>
      <c r="IE29" s="440"/>
      <c r="IF29" s="440"/>
      <c r="IH29" s="440"/>
      <c r="II29" s="440"/>
      <c r="IJ29" s="440"/>
      <c r="IK29" s="440"/>
      <c r="IL29" s="110">
        <f t="shared" si="734"/>
        <v>0</v>
      </c>
      <c r="IM29" s="440"/>
      <c r="IN29" s="440"/>
      <c r="IO29" s="440"/>
      <c r="IP29" s="440"/>
      <c r="IQ29" s="440"/>
      <c r="IR29" s="440"/>
      <c r="IS29" s="111">
        <f>IM29+IN29-IO29+IP29-IQ29+IR29</f>
        <v>0</v>
      </c>
      <c r="IT29" s="440"/>
      <c r="IU29" s="440"/>
      <c r="IW29" s="440"/>
      <c r="IX29" s="440"/>
      <c r="IY29" s="440"/>
      <c r="IZ29" s="440"/>
      <c r="JA29" s="110">
        <f t="shared" si="735"/>
        <v>0</v>
      </c>
      <c r="JB29" s="440"/>
      <c r="JC29" s="440"/>
      <c r="JD29" s="440"/>
      <c r="JE29" s="440"/>
      <c r="JF29" s="440"/>
      <c r="JG29" s="440"/>
      <c r="JH29" s="111">
        <f>JB29+JC29-JD29+JE29-JF29+JG29</f>
        <v>0</v>
      </c>
      <c r="JI29" s="440"/>
      <c r="JJ29" s="440"/>
      <c r="JL29" s="440"/>
      <c r="JM29" s="440"/>
      <c r="JN29" s="440"/>
      <c r="JO29" s="440"/>
      <c r="JP29" s="110">
        <f t="shared" si="736"/>
        <v>0</v>
      </c>
      <c r="JQ29" s="440"/>
      <c r="JR29" s="440"/>
      <c r="JS29" s="440"/>
      <c r="JT29" s="440"/>
      <c r="JU29" s="440"/>
      <c r="JV29" s="440"/>
      <c r="JW29" s="111">
        <f>JQ29+JR29-JS29+JT29-JU29+JV29</f>
        <v>0</v>
      </c>
      <c r="JX29" s="440"/>
      <c r="JY29" s="440"/>
      <c r="KA29" s="440"/>
      <c r="KB29" s="440"/>
      <c r="KC29" s="440"/>
      <c r="KD29" s="440"/>
      <c r="KE29" s="110">
        <f t="shared" si="737"/>
        <v>0</v>
      </c>
      <c r="KF29" s="440"/>
      <c r="KG29" s="440"/>
      <c r="KH29" s="440"/>
      <c r="KI29" s="440"/>
      <c r="KJ29" s="440"/>
      <c r="KK29" s="440"/>
      <c r="KL29" s="111">
        <f>KF29+KG29-KH29+KI29-KJ29+KK29</f>
        <v>0</v>
      </c>
      <c r="KM29" s="440"/>
      <c r="KN29" s="440"/>
      <c r="KP29" s="440"/>
      <c r="KQ29" s="440"/>
      <c r="KR29" s="440"/>
      <c r="KS29" s="440"/>
      <c r="KT29" s="110">
        <f t="shared" si="738"/>
        <v>0</v>
      </c>
      <c r="KU29" s="440"/>
      <c r="KV29" s="440"/>
      <c r="KW29" s="440"/>
      <c r="KX29" s="440"/>
      <c r="KY29" s="440"/>
      <c r="KZ29" s="440"/>
      <c r="LA29" s="111">
        <f>KU29+KV29-KW29+KX29-KY29+KZ29</f>
        <v>0</v>
      </c>
      <c r="LB29" s="440"/>
      <c r="LC29" s="440"/>
      <c r="LE29" s="440"/>
      <c r="LF29" s="440"/>
      <c r="LG29" s="440"/>
      <c r="LH29" s="440"/>
      <c r="LI29" s="110">
        <f t="shared" si="739"/>
        <v>0</v>
      </c>
      <c r="LJ29" s="440"/>
      <c r="LK29" s="440"/>
      <c r="LL29" s="440"/>
      <c r="LM29" s="440"/>
      <c r="LN29" s="440"/>
      <c r="LO29" s="440"/>
      <c r="LP29" s="111">
        <f>LJ29+LK29-LL29+LM29-LN29+LO29</f>
        <v>0</v>
      </c>
      <c r="LQ29" s="440"/>
      <c r="LR29" s="440"/>
      <c r="LT29" s="440"/>
      <c r="LU29" s="440"/>
      <c r="LV29" s="440"/>
      <c r="LW29" s="440"/>
      <c r="LX29" s="110">
        <f t="shared" si="740"/>
        <v>0</v>
      </c>
      <c r="LY29" s="440"/>
      <c r="LZ29" s="440"/>
      <c r="MA29" s="440"/>
      <c r="MB29" s="440"/>
      <c r="MC29" s="440"/>
      <c r="MD29" s="440"/>
      <c r="ME29" s="111">
        <f>LY29+LZ29-MA29+MB29-MC29+MD29</f>
        <v>0</v>
      </c>
      <c r="MF29" s="440"/>
      <c r="MG29" s="440"/>
      <c r="MI29" s="440"/>
      <c r="MJ29" s="440"/>
      <c r="MK29" s="440"/>
      <c r="ML29" s="440"/>
      <c r="MM29" s="110">
        <f t="shared" si="741"/>
        <v>0</v>
      </c>
      <c r="MN29" s="440"/>
      <c r="MO29" s="440"/>
      <c r="MP29" s="440"/>
      <c r="MQ29" s="440"/>
      <c r="MR29" s="440"/>
      <c r="MS29" s="440"/>
      <c r="MT29" s="111">
        <f>MN29+MO29-MP29+MQ29-MR29+MS29</f>
        <v>0</v>
      </c>
      <c r="MU29" s="440"/>
      <c r="MV29" s="440"/>
      <c r="MX29" s="440"/>
      <c r="MY29" s="440"/>
      <c r="MZ29" s="440"/>
      <c r="NA29" s="440"/>
      <c r="NB29" s="110">
        <f t="shared" si="742"/>
        <v>0</v>
      </c>
      <c r="NC29" s="440"/>
      <c r="ND29" s="440"/>
      <c r="NE29" s="440"/>
      <c r="NF29" s="440"/>
      <c r="NG29" s="440"/>
      <c r="NH29" s="440"/>
      <c r="NI29" s="111">
        <f>NC29+ND29-NE29+NF29-NG29+NH29</f>
        <v>0</v>
      </c>
      <c r="NJ29" s="440"/>
      <c r="NK29" s="440"/>
      <c r="NM29" s="440"/>
      <c r="NN29" s="440"/>
      <c r="NO29" s="440"/>
      <c r="NP29" s="440"/>
      <c r="NQ29" s="110">
        <f t="shared" si="743"/>
        <v>0</v>
      </c>
      <c r="NR29" s="440"/>
      <c r="NS29" s="440"/>
      <c r="NT29" s="440"/>
      <c r="NU29" s="440"/>
      <c r="NV29" s="440"/>
      <c r="NW29" s="440"/>
      <c r="NX29" s="111">
        <f>NR29+NS29-NT29+NU29-NV29+NW29</f>
        <v>0</v>
      </c>
      <c r="NY29" s="440"/>
      <c r="NZ29" s="440"/>
      <c r="OB29" s="440"/>
      <c r="OC29" s="440"/>
      <c r="OD29" s="440"/>
      <c r="OE29" s="440"/>
      <c r="OF29" s="110">
        <f t="shared" si="744"/>
        <v>0</v>
      </c>
      <c r="OG29" s="440"/>
      <c r="OH29" s="440"/>
      <c r="OI29" s="440"/>
      <c r="OJ29" s="440"/>
      <c r="OK29" s="440"/>
      <c r="OL29" s="440"/>
      <c r="OM29" s="111">
        <f>OG29+OH29-OI29+OJ29-OK29+OL29</f>
        <v>0</v>
      </c>
      <c r="ON29" s="440"/>
      <c r="OO29" s="440"/>
      <c r="OQ29" s="440"/>
      <c r="OR29" s="440"/>
      <c r="OS29" s="440"/>
      <c r="OT29" s="440"/>
      <c r="OU29" s="110">
        <f t="shared" si="745"/>
        <v>0</v>
      </c>
      <c r="OV29" s="440"/>
      <c r="OW29" s="440"/>
      <c r="OX29" s="440"/>
      <c r="OY29" s="440"/>
      <c r="OZ29" s="440"/>
      <c r="PA29" s="440"/>
      <c r="PB29" s="111">
        <f>OV29+OW29-OX29+OY29-OZ29+PA29</f>
        <v>0</v>
      </c>
      <c r="PC29" s="440"/>
      <c r="PD29" s="440"/>
      <c r="PF29" s="440"/>
      <c r="PG29" s="440"/>
      <c r="PH29" s="440"/>
      <c r="PI29" s="440"/>
      <c r="PJ29" s="110">
        <f t="shared" si="746"/>
        <v>0</v>
      </c>
      <c r="PK29" s="440"/>
      <c r="PL29" s="440"/>
      <c r="PM29" s="440"/>
      <c r="PN29" s="440"/>
      <c r="PO29" s="440"/>
      <c r="PP29" s="440"/>
      <c r="PQ29" s="111">
        <f>PK29+PL29-PM29+PN29-PO29+PP29</f>
        <v>0</v>
      </c>
      <c r="PR29" s="440"/>
      <c r="PS29" s="440"/>
      <c r="PU29" s="440"/>
      <c r="PV29" s="440"/>
      <c r="PW29" s="440"/>
      <c r="PX29" s="440"/>
      <c r="PY29" s="110">
        <f t="shared" si="747"/>
        <v>0</v>
      </c>
      <c r="PZ29" s="440"/>
      <c r="QA29" s="440"/>
      <c r="QB29" s="440"/>
      <c r="QC29" s="440"/>
      <c r="QD29" s="440"/>
      <c r="QE29" s="440"/>
      <c r="QF29" s="111">
        <f>PZ29+QA29-QB29+QC29-QD29+QE29</f>
        <v>0</v>
      </c>
      <c r="QG29" s="440"/>
      <c r="QH29" s="440"/>
      <c r="QJ29" s="440"/>
      <c r="QK29" s="440"/>
      <c r="QL29" s="440"/>
      <c r="QM29" s="440"/>
      <c r="QN29" s="110">
        <f t="shared" si="748"/>
        <v>0</v>
      </c>
      <c r="QO29" s="440"/>
      <c r="QP29" s="440"/>
      <c r="QQ29" s="440"/>
      <c r="QR29" s="440"/>
      <c r="QS29" s="440"/>
      <c r="QT29" s="440"/>
      <c r="QU29" s="111">
        <f>QO29+QP29-QQ29+QR29-QS29+QT29</f>
        <v>0</v>
      </c>
      <c r="QV29" s="440"/>
      <c r="QW29" s="440"/>
      <c r="QY29" s="440"/>
      <c r="QZ29" s="440"/>
      <c r="RA29" s="440"/>
      <c r="RB29" s="440"/>
      <c r="RC29" s="110">
        <f t="shared" si="749"/>
        <v>0</v>
      </c>
      <c r="RD29" s="440"/>
      <c r="RE29" s="440"/>
      <c r="RF29" s="440"/>
      <c r="RG29" s="440"/>
      <c r="RH29" s="440"/>
      <c r="RI29" s="440"/>
      <c r="RJ29" s="111">
        <f>RD29+RE29-RF29+RG29-RH29+RI29</f>
        <v>0</v>
      </c>
      <c r="RK29" s="440"/>
      <c r="RL29" s="440"/>
      <c r="RN29" s="440"/>
      <c r="RO29" s="440"/>
      <c r="RP29" s="440"/>
      <c r="RQ29" s="440"/>
      <c r="RR29" s="110">
        <f t="shared" si="750"/>
        <v>0</v>
      </c>
      <c r="RS29" s="440"/>
      <c r="RT29" s="440"/>
      <c r="RU29" s="440"/>
      <c r="RV29" s="440"/>
      <c r="RW29" s="440"/>
      <c r="RX29" s="440"/>
      <c r="RY29" s="111">
        <f>RS29+RT29-RU29+RV29-RW29+RX29</f>
        <v>0</v>
      </c>
      <c r="RZ29" s="440"/>
      <c r="SA29" s="440"/>
      <c r="SC29" s="440"/>
      <c r="SD29" s="440"/>
      <c r="SE29" s="440"/>
      <c r="SF29" s="440"/>
      <c r="SG29" s="110">
        <f t="shared" si="751"/>
        <v>0</v>
      </c>
      <c r="SH29" s="440"/>
      <c r="SI29" s="440"/>
      <c r="SJ29" s="440"/>
      <c r="SK29" s="440"/>
      <c r="SL29" s="440"/>
      <c r="SM29" s="440"/>
      <c r="SN29" s="111">
        <f>SH29+SI29-SJ29+SK29-SL29+SM29</f>
        <v>0</v>
      </c>
      <c r="SO29" s="440"/>
      <c r="SP29" s="440"/>
      <c r="SR29" s="440"/>
      <c r="SS29" s="440"/>
      <c r="ST29" s="440"/>
      <c r="SU29" s="440"/>
      <c r="SV29" s="110">
        <f t="shared" si="752"/>
        <v>0</v>
      </c>
      <c r="SW29" s="440"/>
      <c r="SX29" s="440"/>
      <c r="SY29" s="440"/>
      <c r="SZ29" s="440"/>
      <c r="TA29" s="440"/>
      <c r="TB29" s="440"/>
      <c r="TC29" s="111">
        <f>SW29+SX29-SY29+SZ29-TA29+TB29</f>
        <v>0</v>
      </c>
      <c r="TD29" s="440"/>
      <c r="TE29" s="440"/>
      <c r="TG29" s="440"/>
      <c r="TH29" s="440"/>
      <c r="TI29" s="440"/>
      <c r="TJ29" s="440"/>
      <c r="TK29" s="110">
        <f t="shared" si="753"/>
        <v>0</v>
      </c>
      <c r="TL29" s="440"/>
      <c r="TM29" s="440"/>
      <c r="TN29" s="440"/>
      <c r="TO29" s="440"/>
      <c r="TP29" s="440"/>
      <c r="TQ29" s="440"/>
      <c r="TR29" s="111">
        <f>TL29+TM29-TN29+TO29-TP29+TQ29</f>
        <v>0</v>
      </c>
      <c r="TS29" s="440"/>
      <c r="TT29" s="440"/>
      <c r="TV29" s="440"/>
      <c r="TW29" s="440"/>
      <c r="TX29" s="440"/>
      <c r="TY29" s="440"/>
      <c r="TZ29" s="110">
        <f t="shared" si="754"/>
        <v>0</v>
      </c>
      <c r="UA29" s="440"/>
      <c r="UB29" s="440"/>
      <c r="UC29" s="440"/>
      <c r="UD29" s="440"/>
      <c r="UE29" s="440"/>
      <c r="UF29" s="440"/>
      <c r="UG29" s="111">
        <f>UA29+UB29-UC29+UD29-UE29+UF29</f>
        <v>0</v>
      </c>
      <c r="UH29" s="440"/>
      <c r="UI29" s="440"/>
      <c r="UK29" s="440"/>
      <c r="UL29" s="440"/>
      <c r="UM29" s="440"/>
      <c r="UN29" s="440"/>
      <c r="UO29" s="110">
        <f t="shared" si="755"/>
        <v>0</v>
      </c>
      <c r="UP29" s="440"/>
      <c r="UQ29" s="440"/>
      <c r="UR29" s="440"/>
      <c r="US29" s="440"/>
      <c r="UT29" s="440"/>
      <c r="UU29" s="440"/>
      <c r="UV29" s="111">
        <f>UP29+UQ29-UR29+US29-UT29+UU29</f>
        <v>0</v>
      </c>
      <c r="UW29" s="440"/>
      <c r="UX29" s="440"/>
      <c r="UZ29" s="440"/>
      <c r="VA29" s="440"/>
      <c r="VB29" s="440"/>
      <c r="VC29" s="440"/>
      <c r="VD29" s="110">
        <f t="shared" si="756"/>
        <v>0</v>
      </c>
      <c r="VE29" s="440"/>
      <c r="VF29" s="440"/>
      <c r="VG29" s="440"/>
      <c r="VH29" s="440"/>
      <c r="VI29" s="440"/>
      <c r="VJ29" s="440"/>
      <c r="VK29" s="111">
        <f>VE29+VF29-VG29+VH29-VI29+VJ29</f>
        <v>0</v>
      </c>
      <c r="VL29" s="440"/>
      <c r="VM29" s="440"/>
      <c r="VO29" s="440"/>
      <c r="VP29" s="440"/>
      <c r="VQ29" s="440"/>
      <c r="VR29" s="440"/>
      <c r="VS29" s="110">
        <f t="shared" si="757"/>
        <v>0</v>
      </c>
      <c r="VT29" s="440"/>
      <c r="VU29" s="440"/>
      <c r="VV29" s="440"/>
      <c r="VW29" s="440"/>
      <c r="VX29" s="440"/>
      <c r="VY29" s="440"/>
      <c r="VZ29" s="111">
        <f>VT29+VU29-VV29+VW29-VX29+VY29</f>
        <v>0</v>
      </c>
      <c r="WA29" s="440"/>
      <c r="WB29" s="440"/>
      <c r="WD29" s="440"/>
      <c r="WE29" s="440"/>
      <c r="WF29" s="440"/>
      <c r="WG29" s="440"/>
      <c r="WH29" s="110">
        <f t="shared" si="758"/>
        <v>0</v>
      </c>
      <c r="WI29" s="440"/>
      <c r="WJ29" s="440"/>
      <c r="WK29" s="440"/>
      <c r="WL29" s="440"/>
      <c r="WM29" s="440"/>
      <c r="WN29" s="440"/>
      <c r="WO29" s="111">
        <f>WI29+WJ29-WK29+WL29-WM29+WN29</f>
        <v>0</v>
      </c>
      <c r="WP29" s="440"/>
      <c r="WQ29" s="440"/>
      <c r="WS29" s="440"/>
      <c r="WT29" s="440"/>
      <c r="WU29" s="440"/>
      <c r="WV29" s="440"/>
      <c r="WW29" s="110">
        <f t="shared" si="759"/>
        <v>0</v>
      </c>
      <c r="WX29" s="440"/>
      <c r="WY29" s="440"/>
      <c r="WZ29" s="440"/>
      <c r="XA29" s="440"/>
      <c r="XB29" s="440"/>
      <c r="XC29" s="440"/>
      <c r="XD29" s="111">
        <f>WX29+WY29-WZ29+XA29-XB29+XC29</f>
        <v>0</v>
      </c>
      <c r="XE29" s="440"/>
      <c r="XF29" s="440"/>
      <c r="XH29" s="440"/>
      <c r="XI29" s="440"/>
      <c r="XJ29" s="440"/>
      <c r="XK29" s="440"/>
      <c r="XL29" s="110">
        <f t="shared" si="760"/>
        <v>0</v>
      </c>
      <c r="XM29" s="440"/>
      <c r="XN29" s="440"/>
      <c r="XO29" s="440"/>
      <c r="XP29" s="440"/>
      <c r="XQ29" s="440"/>
      <c r="XR29" s="440"/>
      <c r="XS29" s="111">
        <f>XM29+XN29-XO29+XP29-XQ29+XR29</f>
        <v>0</v>
      </c>
      <c r="XT29" s="440"/>
      <c r="XU29" s="440"/>
      <c r="XW29" s="440"/>
      <c r="XX29" s="440"/>
      <c r="XY29" s="440"/>
      <c r="XZ29" s="440"/>
      <c r="YA29" s="110">
        <f t="shared" si="761"/>
        <v>0</v>
      </c>
      <c r="YB29" s="440"/>
      <c r="YC29" s="440"/>
      <c r="YD29" s="440"/>
      <c r="YE29" s="440"/>
      <c r="YF29" s="440"/>
      <c r="YG29" s="440"/>
      <c r="YH29" s="111">
        <f>YB29+YC29-YD29+YE29-YF29+YG29</f>
        <v>0</v>
      </c>
      <c r="YI29" s="440"/>
      <c r="YJ29" s="440"/>
      <c r="YL29" s="440"/>
      <c r="YM29" s="440"/>
      <c r="YN29" s="440"/>
      <c r="YO29" s="440"/>
      <c r="YP29" s="110">
        <f t="shared" si="762"/>
        <v>0</v>
      </c>
      <c r="YQ29" s="440"/>
      <c r="YR29" s="440"/>
      <c r="YS29" s="440"/>
      <c r="YT29" s="440"/>
      <c r="YU29" s="440"/>
      <c r="YV29" s="440"/>
      <c r="YW29" s="111">
        <f>YQ29+YR29-YS29+YT29-YU29+YV29</f>
        <v>0</v>
      </c>
      <c r="YX29" s="440"/>
      <c r="YY29" s="440"/>
      <c r="ZA29" s="440"/>
      <c r="ZB29" s="440"/>
      <c r="ZC29" s="440"/>
      <c r="ZD29" s="440"/>
      <c r="ZE29" s="110">
        <f t="shared" si="763"/>
        <v>0</v>
      </c>
      <c r="ZF29" s="440"/>
      <c r="ZG29" s="440"/>
      <c r="ZH29" s="440"/>
      <c r="ZI29" s="440"/>
      <c r="ZJ29" s="440"/>
      <c r="ZK29" s="440"/>
      <c r="ZL29" s="111">
        <f>ZF29+ZG29-ZH29+ZI29-ZJ29+ZK29</f>
        <v>0</v>
      </c>
      <c r="ZM29" s="440"/>
      <c r="ZN29" s="440"/>
      <c r="ZP29" s="440"/>
      <c r="ZQ29" s="440"/>
      <c r="ZR29" s="440"/>
      <c r="ZS29" s="440"/>
      <c r="ZT29" s="110">
        <f t="shared" si="764"/>
        <v>0</v>
      </c>
      <c r="ZU29" s="440"/>
      <c r="ZV29" s="440"/>
      <c r="ZW29" s="440"/>
      <c r="ZX29" s="440"/>
      <c r="ZY29" s="440"/>
      <c r="ZZ29" s="440"/>
      <c r="AAA29" s="111">
        <f>ZU29+ZV29-ZW29+ZX29-ZY29+ZZ29</f>
        <v>0</v>
      </c>
      <c r="AAB29" s="440"/>
      <c r="AAC29" s="440"/>
      <c r="AAE29" s="440"/>
      <c r="AAF29" s="440"/>
      <c r="AAG29" s="440"/>
      <c r="AAH29" s="440"/>
      <c r="AAI29" s="110">
        <f t="shared" si="765"/>
        <v>0</v>
      </c>
      <c r="AAJ29" s="440"/>
      <c r="AAK29" s="440"/>
      <c r="AAL29" s="440"/>
      <c r="AAM29" s="440"/>
      <c r="AAN29" s="440"/>
      <c r="AAO29" s="440"/>
      <c r="AAP29" s="111">
        <f>AAJ29+AAK29-AAL29+AAM29-AAN29+AAO29</f>
        <v>0</v>
      </c>
      <c r="AAQ29" s="440"/>
      <c r="AAR29" s="440"/>
      <c r="AAT29" s="440"/>
      <c r="AAU29" s="440"/>
      <c r="AAV29" s="440"/>
      <c r="AAW29" s="440"/>
      <c r="AAX29" s="110">
        <f t="shared" si="766"/>
        <v>0</v>
      </c>
      <c r="AAY29" s="440"/>
      <c r="AAZ29" s="440"/>
      <c r="ABA29" s="440"/>
      <c r="ABB29" s="440"/>
      <c r="ABC29" s="440"/>
      <c r="ABD29" s="440"/>
      <c r="ABE29" s="111">
        <f>AAY29+AAZ29-ABA29+ABB29-ABC29+ABD29</f>
        <v>0</v>
      </c>
      <c r="ABF29" s="440"/>
      <c r="ABG29" s="440"/>
      <c r="ABI29" s="440"/>
      <c r="ABJ29" s="440"/>
      <c r="ABK29" s="440"/>
      <c r="ABL29" s="440"/>
      <c r="ABM29" s="110">
        <f t="shared" si="767"/>
        <v>0</v>
      </c>
      <c r="ABN29" s="440"/>
      <c r="ABO29" s="440"/>
      <c r="ABP29" s="440"/>
      <c r="ABQ29" s="440"/>
      <c r="ABR29" s="440"/>
      <c r="ABS29" s="440"/>
      <c r="ABT29" s="111">
        <f>ABN29+ABO29-ABP29+ABQ29-ABR29+ABS29</f>
        <v>0</v>
      </c>
      <c r="ABU29" s="440"/>
      <c r="ABV29" s="440"/>
      <c r="ABX29" s="440"/>
      <c r="ABY29" s="440"/>
      <c r="ABZ29" s="440"/>
      <c r="ACA29" s="440"/>
      <c r="ACB29" s="110">
        <f t="shared" si="768"/>
        <v>0</v>
      </c>
      <c r="ACC29" s="440"/>
      <c r="ACD29" s="440"/>
      <c r="ACE29" s="440"/>
      <c r="ACF29" s="440"/>
      <c r="ACG29" s="440"/>
      <c r="ACH29" s="440"/>
      <c r="ACI29" s="111">
        <f>ACC29+ACD29-ACE29+ACF29-ACG29+ACH29</f>
        <v>0</v>
      </c>
      <c r="ACJ29" s="440"/>
      <c r="ACK29" s="440"/>
      <c r="ACM29" s="440"/>
      <c r="ACN29" s="440"/>
      <c r="ACO29" s="440"/>
      <c r="ACP29" s="440"/>
      <c r="ACQ29" s="110">
        <f t="shared" si="769"/>
        <v>0</v>
      </c>
      <c r="ACR29" s="440"/>
      <c r="ACS29" s="440"/>
      <c r="ACT29" s="440"/>
      <c r="ACU29" s="440"/>
      <c r="ACV29" s="440"/>
      <c r="ACW29" s="440"/>
      <c r="ACX29" s="111">
        <f>ACR29+ACS29-ACT29+ACU29-ACV29+ACW29</f>
        <v>0</v>
      </c>
      <c r="ACY29" s="440"/>
      <c r="ACZ29" s="440"/>
      <c r="ADB29" s="440"/>
      <c r="ADC29" s="440"/>
      <c r="ADD29" s="440"/>
      <c r="ADE29" s="440"/>
      <c r="ADF29" s="110">
        <f t="shared" si="770"/>
        <v>0</v>
      </c>
      <c r="ADG29" s="440"/>
      <c r="ADH29" s="440"/>
      <c r="ADI29" s="440"/>
      <c r="ADJ29" s="440"/>
      <c r="ADK29" s="440"/>
      <c r="ADL29" s="440"/>
      <c r="ADM29" s="111">
        <f>ADG29+ADH29-ADI29+ADJ29-ADK29+ADL29</f>
        <v>0</v>
      </c>
      <c r="ADN29" s="440"/>
      <c r="ADO29" s="440"/>
      <c r="ADQ29" s="440"/>
      <c r="ADR29" s="440"/>
      <c r="ADS29" s="440"/>
      <c r="ADT29" s="440"/>
      <c r="ADU29" s="110">
        <f t="shared" si="771"/>
        <v>0</v>
      </c>
      <c r="ADV29" s="440"/>
      <c r="ADW29" s="440"/>
      <c r="ADX29" s="440"/>
      <c r="ADY29" s="440"/>
      <c r="ADZ29" s="440"/>
      <c r="AEA29" s="440"/>
      <c r="AEB29" s="111">
        <f>ADV29+ADW29-ADX29+ADY29-ADZ29+AEA29</f>
        <v>0</v>
      </c>
      <c r="AEC29" s="440"/>
      <c r="AED29" s="440"/>
      <c r="AEF29" s="440"/>
      <c r="AEG29" s="440"/>
      <c r="AEH29" s="440"/>
      <c r="AEI29" s="440"/>
      <c r="AEJ29" s="110">
        <f t="shared" si="772"/>
        <v>0</v>
      </c>
      <c r="AEK29" s="440"/>
      <c r="AEL29" s="440"/>
      <c r="AEM29" s="440"/>
      <c r="AEN29" s="440"/>
      <c r="AEO29" s="440"/>
      <c r="AEP29" s="440"/>
      <c r="AEQ29" s="111">
        <f>AEK29+AEL29-AEM29+AEN29-AEO29+AEP29</f>
        <v>0</v>
      </c>
      <c r="AER29" s="440"/>
      <c r="AES29" s="440"/>
      <c r="AEU29" s="440"/>
      <c r="AEV29" s="440"/>
      <c r="AEW29" s="440"/>
      <c r="AEX29" s="440"/>
      <c r="AEY29" s="110">
        <f t="shared" si="773"/>
        <v>0</v>
      </c>
      <c r="AEZ29" s="440"/>
      <c r="AFA29" s="440"/>
      <c r="AFB29" s="440"/>
      <c r="AFC29" s="440"/>
      <c r="AFD29" s="440"/>
      <c r="AFE29" s="440"/>
      <c r="AFF29" s="111">
        <f>AEZ29+AFA29-AFB29+AFC29-AFD29+AFE29</f>
        <v>0</v>
      </c>
      <c r="AFG29" s="440"/>
      <c r="AFH29" s="440"/>
      <c r="AFJ29" s="440"/>
      <c r="AFK29" s="440"/>
      <c r="AFL29" s="440"/>
      <c r="AFM29" s="440"/>
      <c r="AFN29" s="110">
        <f t="shared" si="774"/>
        <v>0</v>
      </c>
      <c r="AFO29" s="440"/>
      <c r="AFP29" s="440"/>
      <c r="AFQ29" s="440"/>
      <c r="AFR29" s="440"/>
      <c r="AFS29" s="440"/>
      <c r="AFT29" s="440"/>
      <c r="AFU29" s="111">
        <f>AFO29+AFP29-AFQ29+AFR29-AFS29+AFT29</f>
        <v>0</v>
      </c>
      <c r="AFV29" s="440"/>
      <c r="AFW29" s="440"/>
      <c r="AFY29" s="440"/>
      <c r="AFZ29" s="440"/>
      <c r="AGA29" s="440"/>
      <c r="AGB29" s="440"/>
      <c r="AGC29" s="110">
        <f t="shared" si="775"/>
        <v>0</v>
      </c>
      <c r="AGD29" s="440"/>
      <c r="AGE29" s="440"/>
      <c r="AGF29" s="440"/>
      <c r="AGG29" s="440"/>
      <c r="AGH29" s="440"/>
      <c r="AGI29" s="440"/>
      <c r="AGJ29" s="111">
        <f>AGD29+AGE29-AGF29+AGG29-AGH29+AGI29</f>
        <v>0</v>
      </c>
      <c r="AGK29" s="440"/>
      <c r="AGL29" s="440"/>
      <c r="AGN29" s="440"/>
      <c r="AGO29" s="440"/>
      <c r="AGP29" s="440"/>
      <c r="AGQ29" s="440"/>
      <c r="AGR29" s="110">
        <f t="shared" si="776"/>
        <v>0</v>
      </c>
      <c r="AGS29" s="440"/>
      <c r="AGT29" s="440"/>
      <c r="AGU29" s="440"/>
      <c r="AGV29" s="440"/>
      <c r="AGW29" s="440"/>
      <c r="AGX29" s="440"/>
      <c r="AGY29" s="111">
        <f>AGS29+AGT29-AGU29+AGV29-AGW29+AGX29</f>
        <v>0</v>
      </c>
      <c r="AGZ29" s="440"/>
      <c r="AHA29" s="440"/>
      <c r="AHC29" s="440"/>
      <c r="AHD29" s="440"/>
      <c r="AHE29" s="440"/>
      <c r="AHF29" s="440"/>
      <c r="AHG29" s="110">
        <f t="shared" si="777"/>
        <v>0</v>
      </c>
      <c r="AHH29" s="440"/>
      <c r="AHI29" s="440"/>
      <c r="AHJ29" s="440"/>
      <c r="AHK29" s="440"/>
      <c r="AHL29" s="440"/>
      <c r="AHM29" s="440"/>
      <c r="AHN29" s="111">
        <f>AHH29+AHI29-AHJ29+AHK29-AHL29+AHM29</f>
        <v>0</v>
      </c>
      <c r="AHO29" s="440"/>
      <c r="AHP29" s="440"/>
      <c r="AHR29" s="440"/>
      <c r="AHS29" s="440"/>
      <c r="AHT29" s="440"/>
      <c r="AHU29" s="440"/>
      <c r="AHV29" s="110">
        <f t="shared" si="778"/>
        <v>0</v>
      </c>
      <c r="AHW29" s="440"/>
      <c r="AHX29" s="440"/>
      <c r="AHY29" s="440"/>
      <c r="AHZ29" s="440"/>
      <c r="AIA29" s="440"/>
      <c r="AIB29" s="440"/>
      <c r="AIC29" s="111">
        <f>AHW29+AHX29-AHY29+AHZ29-AIA29+AIB29</f>
        <v>0</v>
      </c>
      <c r="AID29" s="440"/>
      <c r="AIE29" s="440"/>
    </row>
    <row r="30" spans="1:915" x14ac:dyDescent="0.3">
      <c r="A30" s="29" t="s">
        <v>91</v>
      </c>
      <c r="B30" s="30" t="s">
        <v>136</v>
      </c>
      <c r="C30" s="110">
        <f>SUM(C31:C34)</f>
        <v>0</v>
      </c>
      <c r="D30" s="110">
        <f t="shared" ref="D30:AD30" si="779">SUM(D31:D34)</f>
        <v>0</v>
      </c>
      <c r="E30" s="110">
        <f t="shared" si="779"/>
        <v>0</v>
      </c>
      <c r="F30" s="110">
        <f t="shared" si="779"/>
        <v>0</v>
      </c>
      <c r="G30" s="110">
        <f t="shared" si="779"/>
        <v>0</v>
      </c>
      <c r="H30" s="110">
        <f t="shared" si="779"/>
        <v>0</v>
      </c>
      <c r="I30" s="110">
        <f t="shared" si="779"/>
        <v>0</v>
      </c>
      <c r="J30" s="110">
        <f t="shared" si="779"/>
        <v>0</v>
      </c>
      <c r="K30" s="110">
        <f t="shared" si="779"/>
        <v>0</v>
      </c>
      <c r="L30" s="110">
        <f t="shared" si="779"/>
        <v>0</v>
      </c>
      <c r="M30" s="110">
        <f t="shared" si="779"/>
        <v>0</v>
      </c>
      <c r="N30" s="110">
        <f t="shared" si="779"/>
        <v>0</v>
      </c>
      <c r="O30" s="110">
        <f t="shared" si="779"/>
        <v>0</v>
      </c>
      <c r="P30" s="110">
        <f t="shared" si="779"/>
        <v>0</v>
      </c>
      <c r="Q30" s="110">
        <f t="shared" si="779"/>
        <v>0</v>
      </c>
      <c r="R30" s="110">
        <f t="shared" si="779"/>
        <v>0</v>
      </c>
      <c r="S30" s="110">
        <f t="shared" si="779"/>
        <v>0</v>
      </c>
      <c r="T30" s="110">
        <f t="shared" si="779"/>
        <v>0</v>
      </c>
      <c r="U30" s="110">
        <f t="shared" si="779"/>
        <v>0</v>
      </c>
      <c r="V30" s="110">
        <f t="shared" si="779"/>
        <v>0</v>
      </c>
      <c r="W30" s="110">
        <f t="shared" si="779"/>
        <v>0</v>
      </c>
      <c r="X30" s="110">
        <f t="shared" si="779"/>
        <v>0</v>
      </c>
      <c r="Y30" s="110">
        <f t="shared" si="779"/>
        <v>0</v>
      </c>
      <c r="Z30" s="110">
        <f t="shared" si="779"/>
        <v>0</v>
      </c>
      <c r="AA30" s="110">
        <f t="shared" si="779"/>
        <v>0</v>
      </c>
      <c r="AB30" s="110">
        <f t="shared" si="779"/>
        <v>0</v>
      </c>
      <c r="AC30" s="110">
        <f t="shared" si="779"/>
        <v>0</v>
      </c>
      <c r="AD30" s="110">
        <f t="shared" si="779"/>
        <v>0</v>
      </c>
      <c r="AF30" s="110">
        <f t="shared" ref="AF30:AS30" si="780">SUM(AF31:AF34)</f>
        <v>0</v>
      </c>
      <c r="AG30" s="110">
        <f t="shared" si="780"/>
        <v>0</v>
      </c>
      <c r="AH30" s="110">
        <f t="shared" si="780"/>
        <v>0</v>
      </c>
      <c r="AI30" s="110">
        <f t="shared" si="780"/>
        <v>0</v>
      </c>
      <c r="AJ30" s="110">
        <f t="shared" si="780"/>
        <v>0</v>
      </c>
      <c r="AK30" s="110">
        <f t="shared" si="780"/>
        <v>0</v>
      </c>
      <c r="AL30" s="110">
        <f t="shared" si="780"/>
        <v>0</v>
      </c>
      <c r="AM30" s="110">
        <f t="shared" si="780"/>
        <v>0</v>
      </c>
      <c r="AN30" s="110">
        <f t="shared" si="780"/>
        <v>0</v>
      </c>
      <c r="AO30" s="110">
        <f t="shared" si="780"/>
        <v>0</v>
      </c>
      <c r="AP30" s="110">
        <f t="shared" si="780"/>
        <v>0</v>
      </c>
      <c r="AQ30" s="110">
        <f t="shared" si="780"/>
        <v>0</v>
      </c>
      <c r="AR30" s="110">
        <f t="shared" si="780"/>
        <v>0</v>
      </c>
      <c r="AS30" s="110">
        <f t="shared" si="780"/>
        <v>0</v>
      </c>
      <c r="AU30" s="110">
        <f t="shared" ref="AU30:BH30" si="781">SUM(AU31:AU34)</f>
        <v>0</v>
      </c>
      <c r="AV30" s="110">
        <f t="shared" si="781"/>
        <v>0</v>
      </c>
      <c r="AW30" s="110">
        <f t="shared" si="781"/>
        <v>0</v>
      </c>
      <c r="AX30" s="110">
        <f t="shared" si="781"/>
        <v>0</v>
      </c>
      <c r="AY30" s="110">
        <f t="shared" si="781"/>
        <v>0</v>
      </c>
      <c r="AZ30" s="110">
        <f t="shared" si="781"/>
        <v>0</v>
      </c>
      <c r="BA30" s="110">
        <f t="shared" si="781"/>
        <v>0</v>
      </c>
      <c r="BB30" s="110">
        <f t="shared" si="781"/>
        <v>0</v>
      </c>
      <c r="BC30" s="110">
        <f t="shared" si="781"/>
        <v>0</v>
      </c>
      <c r="BD30" s="110">
        <f t="shared" si="781"/>
        <v>0</v>
      </c>
      <c r="BE30" s="110">
        <f t="shared" si="781"/>
        <v>0</v>
      </c>
      <c r="BF30" s="110">
        <f t="shared" si="781"/>
        <v>0</v>
      </c>
      <c r="BG30" s="110">
        <f t="shared" si="781"/>
        <v>0</v>
      </c>
      <c r="BH30" s="110">
        <f t="shared" si="781"/>
        <v>0</v>
      </c>
      <c r="BJ30" s="110">
        <f t="shared" ref="BJ30:BW30" si="782">SUM(BJ31:BJ34)</f>
        <v>0</v>
      </c>
      <c r="BK30" s="110">
        <f t="shared" si="782"/>
        <v>0</v>
      </c>
      <c r="BL30" s="110">
        <f t="shared" si="782"/>
        <v>0</v>
      </c>
      <c r="BM30" s="110">
        <f t="shared" si="782"/>
        <v>0</v>
      </c>
      <c r="BN30" s="110">
        <f t="shared" si="782"/>
        <v>0</v>
      </c>
      <c r="BO30" s="110">
        <f t="shared" si="782"/>
        <v>0</v>
      </c>
      <c r="BP30" s="110">
        <f t="shared" si="782"/>
        <v>0</v>
      </c>
      <c r="BQ30" s="110">
        <f t="shared" si="782"/>
        <v>0</v>
      </c>
      <c r="BR30" s="110">
        <f t="shared" si="782"/>
        <v>0</v>
      </c>
      <c r="BS30" s="110">
        <f t="shared" si="782"/>
        <v>0</v>
      </c>
      <c r="BT30" s="110">
        <f t="shared" si="782"/>
        <v>0</v>
      </c>
      <c r="BU30" s="110">
        <f t="shared" si="782"/>
        <v>0</v>
      </c>
      <c r="BV30" s="110">
        <f t="shared" si="782"/>
        <v>0</v>
      </c>
      <c r="BW30" s="110">
        <f t="shared" si="782"/>
        <v>0</v>
      </c>
      <c r="BY30" s="110">
        <f t="shared" ref="BY30:CL30" si="783">SUM(BY31:BY34)</f>
        <v>0</v>
      </c>
      <c r="BZ30" s="110">
        <f t="shared" si="783"/>
        <v>0</v>
      </c>
      <c r="CA30" s="110">
        <f t="shared" si="783"/>
        <v>0</v>
      </c>
      <c r="CB30" s="110">
        <f t="shared" si="783"/>
        <v>0</v>
      </c>
      <c r="CC30" s="110">
        <f t="shared" si="783"/>
        <v>0</v>
      </c>
      <c r="CD30" s="110">
        <f t="shared" si="783"/>
        <v>0</v>
      </c>
      <c r="CE30" s="110">
        <f t="shared" si="783"/>
        <v>0</v>
      </c>
      <c r="CF30" s="110">
        <f t="shared" si="783"/>
        <v>0</v>
      </c>
      <c r="CG30" s="110">
        <f t="shared" si="783"/>
        <v>0</v>
      </c>
      <c r="CH30" s="110">
        <f t="shared" si="783"/>
        <v>0</v>
      </c>
      <c r="CI30" s="110">
        <f t="shared" si="783"/>
        <v>0</v>
      </c>
      <c r="CJ30" s="110">
        <f t="shared" si="783"/>
        <v>0</v>
      </c>
      <c r="CK30" s="110">
        <f t="shared" si="783"/>
        <v>0</v>
      </c>
      <c r="CL30" s="110">
        <f t="shared" si="783"/>
        <v>0</v>
      </c>
      <c r="CN30" s="110">
        <f t="shared" ref="CN30:DA30" si="784">SUM(CN31:CN34)</f>
        <v>0</v>
      </c>
      <c r="CO30" s="110">
        <f t="shared" si="784"/>
        <v>0</v>
      </c>
      <c r="CP30" s="110">
        <f t="shared" si="784"/>
        <v>0</v>
      </c>
      <c r="CQ30" s="110">
        <f t="shared" si="784"/>
        <v>0</v>
      </c>
      <c r="CR30" s="110">
        <f t="shared" si="784"/>
        <v>0</v>
      </c>
      <c r="CS30" s="110">
        <f t="shared" si="784"/>
        <v>0</v>
      </c>
      <c r="CT30" s="110">
        <f t="shared" si="784"/>
        <v>0</v>
      </c>
      <c r="CU30" s="110">
        <f t="shared" si="784"/>
        <v>0</v>
      </c>
      <c r="CV30" s="110">
        <f t="shared" si="784"/>
        <v>0</v>
      </c>
      <c r="CW30" s="110">
        <f t="shared" si="784"/>
        <v>0</v>
      </c>
      <c r="CX30" s="110">
        <f t="shared" si="784"/>
        <v>0</v>
      </c>
      <c r="CY30" s="110">
        <f t="shared" si="784"/>
        <v>0</v>
      </c>
      <c r="CZ30" s="110">
        <f t="shared" si="784"/>
        <v>0</v>
      </c>
      <c r="DA30" s="110">
        <f t="shared" si="784"/>
        <v>0</v>
      </c>
      <c r="DC30" s="110">
        <f t="shared" ref="DC30:DP30" si="785">SUM(DC31:DC34)</f>
        <v>0</v>
      </c>
      <c r="DD30" s="110">
        <f t="shared" si="785"/>
        <v>0</v>
      </c>
      <c r="DE30" s="110">
        <f t="shared" si="785"/>
        <v>0</v>
      </c>
      <c r="DF30" s="110">
        <f t="shared" si="785"/>
        <v>0</v>
      </c>
      <c r="DG30" s="110">
        <f t="shared" si="785"/>
        <v>0</v>
      </c>
      <c r="DH30" s="110">
        <f t="shared" si="785"/>
        <v>0</v>
      </c>
      <c r="DI30" s="110">
        <f t="shared" si="785"/>
        <v>0</v>
      </c>
      <c r="DJ30" s="110">
        <f t="shared" si="785"/>
        <v>0</v>
      </c>
      <c r="DK30" s="110">
        <f t="shared" si="785"/>
        <v>0</v>
      </c>
      <c r="DL30" s="110">
        <f t="shared" si="785"/>
        <v>0</v>
      </c>
      <c r="DM30" s="110">
        <f t="shared" si="785"/>
        <v>0</v>
      </c>
      <c r="DN30" s="110">
        <f t="shared" si="785"/>
        <v>0</v>
      </c>
      <c r="DO30" s="110">
        <f t="shared" si="785"/>
        <v>0</v>
      </c>
      <c r="DP30" s="110">
        <f t="shared" si="785"/>
        <v>0</v>
      </c>
      <c r="DR30" s="110">
        <f t="shared" ref="DR30:EE30" si="786">SUM(DR31:DR34)</f>
        <v>0</v>
      </c>
      <c r="DS30" s="110">
        <f t="shared" si="786"/>
        <v>0</v>
      </c>
      <c r="DT30" s="110">
        <f t="shared" si="786"/>
        <v>0</v>
      </c>
      <c r="DU30" s="110">
        <f t="shared" si="786"/>
        <v>0</v>
      </c>
      <c r="DV30" s="110">
        <f t="shared" si="786"/>
        <v>0</v>
      </c>
      <c r="DW30" s="110">
        <f t="shared" si="786"/>
        <v>0</v>
      </c>
      <c r="DX30" s="110">
        <f t="shared" si="786"/>
        <v>0</v>
      </c>
      <c r="DY30" s="110">
        <f t="shared" si="786"/>
        <v>0</v>
      </c>
      <c r="DZ30" s="110">
        <f t="shared" si="786"/>
        <v>0</v>
      </c>
      <c r="EA30" s="110">
        <f t="shared" si="786"/>
        <v>0</v>
      </c>
      <c r="EB30" s="110">
        <f t="shared" si="786"/>
        <v>0</v>
      </c>
      <c r="EC30" s="110">
        <f t="shared" si="786"/>
        <v>0</v>
      </c>
      <c r="ED30" s="110">
        <f t="shared" si="786"/>
        <v>0</v>
      </c>
      <c r="EE30" s="110">
        <f t="shared" si="786"/>
        <v>0</v>
      </c>
      <c r="EG30" s="110">
        <f t="shared" ref="EG30:ET30" si="787">SUM(EG31:EG34)</f>
        <v>0</v>
      </c>
      <c r="EH30" s="110">
        <f t="shared" si="787"/>
        <v>0</v>
      </c>
      <c r="EI30" s="110">
        <f t="shared" si="787"/>
        <v>0</v>
      </c>
      <c r="EJ30" s="110">
        <f t="shared" si="787"/>
        <v>0</v>
      </c>
      <c r="EK30" s="110">
        <f t="shared" si="787"/>
        <v>0</v>
      </c>
      <c r="EL30" s="110">
        <f t="shared" si="787"/>
        <v>0</v>
      </c>
      <c r="EM30" s="110">
        <f t="shared" si="787"/>
        <v>0</v>
      </c>
      <c r="EN30" s="110">
        <f t="shared" si="787"/>
        <v>0</v>
      </c>
      <c r="EO30" s="110">
        <f t="shared" si="787"/>
        <v>0</v>
      </c>
      <c r="EP30" s="110">
        <f t="shared" si="787"/>
        <v>0</v>
      </c>
      <c r="EQ30" s="110">
        <f t="shared" si="787"/>
        <v>0</v>
      </c>
      <c r="ER30" s="110">
        <f t="shared" si="787"/>
        <v>0</v>
      </c>
      <c r="ES30" s="110">
        <f t="shared" si="787"/>
        <v>0</v>
      </c>
      <c r="ET30" s="110">
        <f t="shared" si="787"/>
        <v>0</v>
      </c>
      <c r="EV30" s="110">
        <f t="shared" ref="EV30:FI30" si="788">SUM(EV31:EV34)</f>
        <v>0</v>
      </c>
      <c r="EW30" s="110">
        <f t="shared" si="788"/>
        <v>0</v>
      </c>
      <c r="EX30" s="110">
        <f t="shared" si="788"/>
        <v>0</v>
      </c>
      <c r="EY30" s="110">
        <f t="shared" si="788"/>
        <v>0</v>
      </c>
      <c r="EZ30" s="110">
        <f t="shared" si="788"/>
        <v>0</v>
      </c>
      <c r="FA30" s="110">
        <f t="shared" si="788"/>
        <v>0</v>
      </c>
      <c r="FB30" s="110">
        <f t="shared" si="788"/>
        <v>0</v>
      </c>
      <c r="FC30" s="110">
        <f t="shared" si="788"/>
        <v>0</v>
      </c>
      <c r="FD30" s="110">
        <f t="shared" si="788"/>
        <v>0</v>
      </c>
      <c r="FE30" s="110">
        <f t="shared" si="788"/>
        <v>0</v>
      </c>
      <c r="FF30" s="110">
        <f t="shared" si="788"/>
        <v>0</v>
      </c>
      <c r="FG30" s="110">
        <f t="shared" si="788"/>
        <v>0</v>
      </c>
      <c r="FH30" s="110">
        <f t="shared" si="788"/>
        <v>0</v>
      </c>
      <c r="FI30" s="110">
        <f t="shared" si="788"/>
        <v>0</v>
      </c>
      <c r="FK30" s="110">
        <f t="shared" ref="FK30:FX30" si="789">SUM(FK31:FK34)</f>
        <v>0</v>
      </c>
      <c r="FL30" s="110">
        <f t="shared" si="789"/>
        <v>0</v>
      </c>
      <c r="FM30" s="110">
        <f t="shared" si="789"/>
        <v>0</v>
      </c>
      <c r="FN30" s="110">
        <f t="shared" si="789"/>
        <v>0</v>
      </c>
      <c r="FO30" s="110">
        <f t="shared" si="789"/>
        <v>0</v>
      </c>
      <c r="FP30" s="110">
        <f t="shared" si="789"/>
        <v>0</v>
      </c>
      <c r="FQ30" s="110">
        <f t="shared" si="789"/>
        <v>0</v>
      </c>
      <c r="FR30" s="110">
        <f t="shared" si="789"/>
        <v>0</v>
      </c>
      <c r="FS30" s="110">
        <f t="shared" si="789"/>
        <v>0</v>
      </c>
      <c r="FT30" s="110">
        <f t="shared" si="789"/>
        <v>0</v>
      </c>
      <c r="FU30" s="110">
        <f t="shared" si="789"/>
        <v>0</v>
      </c>
      <c r="FV30" s="110">
        <f t="shared" si="789"/>
        <v>0</v>
      </c>
      <c r="FW30" s="110">
        <f t="shared" si="789"/>
        <v>0</v>
      </c>
      <c r="FX30" s="110">
        <f t="shared" si="789"/>
        <v>0</v>
      </c>
      <c r="FZ30" s="110">
        <f t="shared" ref="FZ30:GM30" si="790">SUM(FZ31:FZ34)</f>
        <v>0</v>
      </c>
      <c r="GA30" s="110">
        <f t="shared" si="790"/>
        <v>0</v>
      </c>
      <c r="GB30" s="110">
        <f t="shared" si="790"/>
        <v>0</v>
      </c>
      <c r="GC30" s="110">
        <f t="shared" si="790"/>
        <v>0</v>
      </c>
      <c r="GD30" s="110">
        <f t="shared" si="790"/>
        <v>0</v>
      </c>
      <c r="GE30" s="110">
        <f t="shared" si="790"/>
        <v>0</v>
      </c>
      <c r="GF30" s="110">
        <f t="shared" si="790"/>
        <v>0</v>
      </c>
      <c r="GG30" s="110">
        <f t="shared" si="790"/>
        <v>0</v>
      </c>
      <c r="GH30" s="110">
        <f t="shared" si="790"/>
        <v>0</v>
      </c>
      <c r="GI30" s="110">
        <f t="shared" si="790"/>
        <v>0</v>
      </c>
      <c r="GJ30" s="110">
        <f t="shared" si="790"/>
        <v>0</v>
      </c>
      <c r="GK30" s="110">
        <f t="shared" si="790"/>
        <v>0</v>
      </c>
      <c r="GL30" s="110">
        <f t="shared" si="790"/>
        <v>0</v>
      </c>
      <c r="GM30" s="110">
        <f t="shared" si="790"/>
        <v>0</v>
      </c>
      <c r="GO30" s="110">
        <f t="shared" ref="GO30:HB30" si="791">SUM(GO31:GO34)</f>
        <v>0</v>
      </c>
      <c r="GP30" s="110">
        <f t="shared" si="791"/>
        <v>0</v>
      </c>
      <c r="GQ30" s="110">
        <f t="shared" si="791"/>
        <v>0</v>
      </c>
      <c r="GR30" s="110">
        <f t="shared" si="791"/>
        <v>0</v>
      </c>
      <c r="GS30" s="110">
        <f t="shared" si="791"/>
        <v>0</v>
      </c>
      <c r="GT30" s="110">
        <f t="shared" si="791"/>
        <v>0</v>
      </c>
      <c r="GU30" s="110">
        <f t="shared" si="791"/>
        <v>0</v>
      </c>
      <c r="GV30" s="110">
        <f t="shared" si="791"/>
        <v>0</v>
      </c>
      <c r="GW30" s="110">
        <f t="shared" si="791"/>
        <v>0</v>
      </c>
      <c r="GX30" s="110">
        <f t="shared" si="791"/>
        <v>0</v>
      </c>
      <c r="GY30" s="110">
        <f t="shared" si="791"/>
        <v>0</v>
      </c>
      <c r="GZ30" s="110">
        <f t="shared" si="791"/>
        <v>0</v>
      </c>
      <c r="HA30" s="110">
        <f t="shared" si="791"/>
        <v>0</v>
      </c>
      <c r="HB30" s="110">
        <f t="shared" si="791"/>
        <v>0</v>
      </c>
      <c r="HD30" s="110">
        <f t="shared" ref="HD30:HQ30" si="792">SUM(HD31:HD34)</f>
        <v>0</v>
      </c>
      <c r="HE30" s="110">
        <f t="shared" si="792"/>
        <v>0</v>
      </c>
      <c r="HF30" s="110">
        <f t="shared" si="792"/>
        <v>0</v>
      </c>
      <c r="HG30" s="110">
        <f t="shared" si="792"/>
        <v>0</v>
      </c>
      <c r="HH30" s="110">
        <f t="shared" si="792"/>
        <v>0</v>
      </c>
      <c r="HI30" s="110">
        <f t="shared" si="792"/>
        <v>0</v>
      </c>
      <c r="HJ30" s="110">
        <f t="shared" si="792"/>
        <v>0</v>
      </c>
      <c r="HK30" s="110">
        <f t="shared" si="792"/>
        <v>0</v>
      </c>
      <c r="HL30" s="110">
        <f t="shared" si="792"/>
        <v>0</v>
      </c>
      <c r="HM30" s="110">
        <f t="shared" si="792"/>
        <v>0</v>
      </c>
      <c r="HN30" s="110">
        <f t="shared" si="792"/>
        <v>0</v>
      </c>
      <c r="HO30" s="110">
        <f t="shared" si="792"/>
        <v>0</v>
      </c>
      <c r="HP30" s="110">
        <f t="shared" si="792"/>
        <v>0</v>
      </c>
      <c r="HQ30" s="110">
        <f t="shared" si="792"/>
        <v>0</v>
      </c>
      <c r="HS30" s="110">
        <f t="shared" ref="HS30:IF30" si="793">SUM(HS31:HS34)</f>
        <v>0</v>
      </c>
      <c r="HT30" s="110">
        <f t="shared" si="793"/>
        <v>0</v>
      </c>
      <c r="HU30" s="110">
        <f t="shared" si="793"/>
        <v>0</v>
      </c>
      <c r="HV30" s="110">
        <f t="shared" si="793"/>
        <v>0</v>
      </c>
      <c r="HW30" s="110">
        <f t="shared" si="793"/>
        <v>0</v>
      </c>
      <c r="HX30" s="110">
        <f t="shared" si="793"/>
        <v>0</v>
      </c>
      <c r="HY30" s="110">
        <f t="shared" si="793"/>
        <v>0</v>
      </c>
      <c r="HZ30" s="110">
        <f t="shared" si="793"/>
        <v>0</v>
      </c>
      <c r="IA30" s="110">
        <f t="shared" si="793"/>
        <v>0</v>
      </c>
      <c r="IB30" s="110">
        <f t="shared" si="793"/>
        <v>0</v>
      </c>
      <c r="IC30" s="110">
        <f t="shared" si="793"/>
        <v>0</v>
      </c>
      <c r="ID30" s="110">
        <f t="shared" si="793"/>
        <v>0</v>
      </c>
      <c r="IE30" s="110">
        <f t="shared" si="793"/>
        <v>0</v>
      </c>
      <c r="IF30" s="110">
        <f t="shared" si="793"/>
        <v>0</v>
      </c>
      <c r="IH30" s="110">
        <f t="shared" ref="IH30:IU30" si="794">SUM(IH31:IH34)</f>
        <v>0</v>
      </c>
      <c r="II30" s="110">
        <f t="shared" si="794"/>
        <v>0</v>
      </c>
      <c r="IJ30" s="110">
        <f t="shared" si="794"/>
        <v>0</v>
      </c>
      <c r="IK30" s="110">
        <f t="shared" si="794"/>
        <v>0</v>
      </c>
      <c r="IL30" s="110">
        <f t="shared" si="794"/>
        <v>0</v>
      </c>
      <c r="IM30" s="110">
        <f t="shared" si="794"/>
        <v>0</v>
      </c>
      <c r="IN30" s="110">
        <f t="shared" si="794"/>
        <v>0</v>
      </c>
      <c r="IO30" s="110">
        <f t="shared" si="794"/>
        <v>0</v>
      </c>
      <c r="IP30" s="110">
        <f t="shared" si="794"/>
        <v>0</v>
      </c>
      <c r="IQ30" s="110">
        <f t="shared" si="794"/>
        <v>0</v>
      </c>
      <c r="IR30" s="110">
        <f t="shared" si="794"/>
        <v>0</v>
      </c>
      <c r="IS30" s="110">
        <f t="shared" si="794"/>
        <v>0</v>
      </c>
      <c r="IT30" s="110">
        <f t="shared" si="794"/>
        <v>0</v>
      </c>
      <c r="IU30" s="110">
        <f t="shared" si="794"/>
        <v>0</v>
      </c>
      <c r="IW30" s="110">
        <f t="shared" ref="IW30:JJ30" si="795">SUM(IW31:IW34)</f>
        <v>0</v>
      </c>
      <c r="IX30" s="110">
        <f t="shared" si="795"/>
        <v>0</v>
      </c>
      <c r="IY30" s="110">
        <f t="shared" si="795"/>
        <v>0</v>
      </c>
      <c r="IZ30" s="110">
        <f t="shared" si="795"/>
        <v>0</v>
      </c>
      <c r="JA30" s="110">
        <f t="shared" si="795"/>
        <v>0</v>
      </c>
      <c r="JB30" s="110">
        <f t="shared" si="795"/>
        <v>0</v>
      </c>
      <c r="JC30" s="110">
        <f t="shared" si="795"/>
        <v>0</v>
      </c>
      <c r="JD30" s="110">
        <f t="shared" si="795"/>
        <v>0</v>
      </c>
      <c r="JE30" s="110">
        <f t="shared" si="795"/>
        <v>0</v>
      </c>
      <c r="JF30" s="110">
        <f t="shared" si="795"/>
        <v>0</v>
      </c>
      <c r="JG30" s="110">
        <f t="shared" si="795"/>
        <v>0</v>
      </c>
      <c r="JH30" s="110">
        <f t="shared" si="795"/>
        <v>0</v>
      </c>
      <c r="JI30" s="110">
        <f t="shared" si="795"/>
        <v>0</v>
      </c>
      <c r="JJ30" s="110">
        <f t="shared" si="795"/>
        <v>0</v>
      </c>
      <c r="JL30" s="110">
        <f t="shared" ref="JL30:JY30" si="796">SUM(JL31:JL34)</f>
        <v>0</v>
      </c>
      <c r="JM30" s="110">
        <f t="shared" si="796"/>
        <v>0</v>
      </c>
      <c r="JN30" s="110">
        <f t="shared" si="796"/>
        <v>0</v>
      </c>
      <c r="JO30" s="110">
        <f t="shared" si="796"/>
        <v>0</v>
      </c>
      <c r="JP30" s="110">
        <f t="shared" si="796"/>
        <v>0</v>
      </c>
      <c r="JQ30" s="110">
        <f t="shared" si="796"/>
        <v>0</v>
      </c>
      <c r="JR30" s="110">
        <f t="shared" si="796"/>
        <v>0</v>
      </c>
      <c r="JS30" s="110">
        <f t="shared" si="796"/>
        <v>0</v>
      </c>
      <c r="JT30" s="110">
        <f t="shared" si="796"/>
        <v>0</v>
      </c>
      <c r="JU30" s="110">
        <f t="shared" si="796"/>
        <v>0</v>
      </c>
      <c r="JV30" s="110">
        <f t="shared" si="796"/>
        <v>0</v>
      </c>
      <c r="JW30" s="110">
        <f t="shared" si="796"/>
        <v>0</v>
      </c>
      <c r="JX30" s="110">
        <f t="shared" si="796"/>
        <v>0</v>
      </c>
      <c r="JY30" s="110">
        <f t="shared" si="796"/>
        <v>0</v>
      </c>
      <c r="KA30" s="110">
        <f t="shared" ref="KA30:KN30" si="797">SUM(KA31:KA34)</f>
        <v>0</v>
      </c>
      <c r="KB30" s="110">
        <f t="shared" si="797"/>
        <v>0</v>
      </c>
      <c r="KC30" s="110">
        <f t="shared" si="797"/>
        <v>0</v>
      </c>
      <c r="KD30" s="110">
        <f t="shared" si="797"/>
        <v>0</v>
      </c>
      <c r="KE30" s="110">
        <f t="shared" si="797"/>
        <v>0</v>
      </c>
      <c r="KF30" s="110">
        <f t="shared" si="797"/>
        <v>0</v>
      </c>
      <c r="KG30" s="110">
        <f t="shared" si="797"/>
        <v>0</v>
      </c>
      <c r="KH30" s="110">
        <f t="shared" si="797"/>
        <v>0</v>
      </c>
      <c r="KI30" s="110">
        <f t="shared" si="797"/>
        <v>0</v>
      </c>
      <c r="KJ30" s="110">
        <f t="shared" si="797"/>
        <v>0</v>
      </c>
      <c r="KK30" s="110">
        <f t="shared" si="797"/>
        <v>0</v>
      </c>
      <c r="KL30" s="110">
        <f t="shared" si="797"/>
        <v>0</v>
      </c>
      <c r="KM30" s="110">
        <f t="shared" si="797"/>
        <v>0</v>
      </c>
      <c r="KN30" s="110">
        <f t="shared" si="797"/>
        <v>0</v>
      </c>
      <c r="KP30" s="110">
        <f t="shared" ref="KP30:LC30" si="798">SUM(KP31:KP34)</f>
        <v>0</v>
      </c>
      <c r="KQ30" s="110">
        <f t="shared" si="798"/>
        <v>0</v>
      </c>
      <c r="KR30" s="110">
        <f t="shared" si="798"/>
        <v>0</v>
      </c>
      <c r="KS30" s="110">
        <f t="shared" si="798"/>
        <v>0</v>
      </c>
      <c r="KT30" s="110">
        <f t="shared" si="798"/>
        <v>0</v>
      </c>
      <c r="KU30" s="110">
        <f t="shared" si="798"/>
        <v>0</v>
      </c>
      <c r="KV30" s="110">
        <f t="shared" si="798"/>
        <v>0</v>
      </c>
      <c r="KW30" s="110">
        <f t="shared" si="798"/>
        <v>0</v>
      </c>
      <c r="KX30" s="110">
        <f t="shared" si="798"/>
        <v>0</v>
      </c>
      <c r="KY30" s="110">
        <f t="shared" si="798"/>
        <v>0</v>
      </c>
      <c r="KZ30" s="110">
        <f t="shared" si="798"/>
        <v>0</v>
      </c>
      <c r="LA30" s="110">
        <f t="shared" si="798"/>
        <v>0</v>
      </c>
      <c r="LB30" s="110">
        <f t="shared" si="798"/>
        <v>0</v>
      </c>
      <c r="LC30" s="110">
        <f t="shared" si="798"/>
        <v>0</v>
      </c>
      <c r="LE30" s="110">
        <f t="shared" ref="LE30:LR30" si="799">SUM(LE31:LE34)</f>
        <v>0</v>
      </c>
      <c r="LF30" s="110">
        <f t="shared" si="799"/>
        <v>0</v>
      </c>
      <c r="LG30" s="110">
        <f t="shared" si="799"/>
        <v>0</v>
      </c>
      <c r="LH30" s="110">
        <f t="shared" si="799"/>
        <v>0</v>
      </c>
      <c r="LI30" s="110">
        <f t="shared" si="799"/>
        <v>0</v>
      </c>
      <c r="LJ30" s="110">
        <f t="shared" si="799"/>
        <v>0</v>
      </c>
      <c r="LK30" s="110">
        <f t="shared" si="799"/>
        <v>0</v>
      </c>
      <c r="LL30" s="110">
        <f t="shared" si="799"/>
        <v>0</v>
      </c>
      <c r="LM30" s="110">
        <f t="shared" si="799"/>
        <v>0</v>
      </c>
      <c r="LN30" s="110">
        <f t="shared" si="799"/>
        <v>0</v>
      </c>
      <c r="LO30" s="110">
        <f t="shared" si="799"/>
        <v>0</v>
      </c>
      <c r="LP30" s="110">
        <f t="shared" si="799"/>
        <v>0</v>
      </c>
      <c r="LQ30" s="110">
        <f t="shared" si="799"/>
        <v>0</v>
      </c>
      <c r="LR30" s="110">
        <f t="shared" si="799"/>
        <v>0</v>
      </c>
      <c r="LT30" s="110">
        <f t="shared" ref="LT30:MG30" si="800">SUM(LT31:LT34)</f>
        <v>0</v>
      </c>
      <c r="LU30" s="110">
        <f t="shared" si="800"/>
        <v>0</v>
      </c>
      <c r="LV30" s="110">
        <f t="shared" si="800"/>
        <v>0</v>
      </c>
      <c r="LW30" s="110">
        <f t="shared" si="800"/>
        <v>0</v>
      </c>
      <c r="LX30" s="110">
        <f t="shared" si="800"/>
        <v>0</v>
      </c>
      <c r="LY30" s="110">
        <f t="shared" si="800"/>
        <v>0</v>
      </c>
      <c r="LZ30" s="110">
        <f t="shared" si="800"/>
        <v>0</v>
      </c>
      <c r="MA30" s="110">
        <f t="shared" si="800"/>
        <v>0</v>
      </c>
      <c r="MB30" s="110">
        <f t="shared" si="800"/>
        <v>0</v>
      </c>
      <c r="MC30" s="110">
        <f t="shared" si="800"/>
        <v>0</v>
      </c>
      <c r="MD30" s="110">
        <f t="shared" si="800"/>
        <v>0</v>
      </c>
      <c r="ME30" s="110">
        <f t="shared" si="800"/>
        <v>0</v>
      </c>
      <c r="MF30" s="110">
        <f t="shared" si="800"/>
        <v>0</v>
      </c>
      <c r="MG30" s="110">
        <f t="shared" si="800"/>
        <v>0</v>
      </c>
      <c r="MI30" s="110">
        <f t="shared" ref="MI30:MV30" si="801">SUM(MI31:MI34)</f>
        <v>0</v>
      </c>
      <c r="MJ30" s="110">
        <f t="shared" si="801"/>
        <v>0</v>
      </c>
      <c r="MK30" s="110">
        <f t="shared" si="801"/>
        <v>0</v>
      </c>
      <c r="ML30" s="110">
        <f t="shared" si="801"/>
        <v>0</v>
      </c>
      <c r="MM30" s="110">
        <f t="shared" si="801"/>
        <v>0</v>
      </c>
      <c r="MN30" s="110">
        <f t="shared" si="801"/>
        <v>0</v>
      </c>
      <c r="MO30" s="110">
        <f t="shared" si="801"/>
        <v>0</v>
      </c>
      <c r="MP30" s="110">
        <f t="shared" si="801"/>
        <v>0</v>
      </c>
      <c r="MQ30" s="110">
        <f t="shared" si="801"/>
        <v>0</v>
      </c>
      <c r="MR30" s="110">
        <f t="shared" si="801"/>
        <v>0</v>
      </c>
      <c r="MS30" s="110">
        <f t="shared" si="801"/>
        <v>0</v>
      </c>
      <c r="MT30" s="110">
        <f t="shared" si="801"/>
        <v>0</v>
      </c>
      <c r="MU30" s="110">
        <f t="shared" si="801"/>
        <v>0</v>
      </c>
      <c r="MV30" s="110">
        <f t="shared" si="801"/>
        <v>0</v>
      </c>
      <c r="MX30" s="110">
        <f t="shared" ref="MX30:NK30" si="802">SUM(MX31:MX34)</f>
        <v>0</v>
      </c>
      <c r="MY30" s="110">
        <f t="shared" si="802"/>
        <v>0</v>
      </c>
      <c r="MZ30" s="110">
        <f t="shared" si="802"/>
        <v>0</v>
      </c>
      <c r="NA30" s="110">
        <f t="shared" si="802"/>
        <v>0</v>
      </c>
      <c r="NB30" s="110">
        <f t="shared" si="802"/>
        <v>0</v>
      </c>
      <c r="NC30" s="110">
        <f t="shared" si="802"/>
        <v>0</v>
      </c>
      <c r="ND30" s="110">
        <f t="shared" si="802"/>
        <v>0</v>
      </c>
      <c r="NE30" s="110">
        <f t="shared" si="802"/>
        <v>0</v>
      </c>
      <c r="NF30" s="110">
        <f t="shared" si="802"/>
        <v>0</v>
      </c>
      <c r="NG30" s="110">
        <f t="shared" si="802"/>
        <v>0</v>
      </c>
      <c r="NH30" s="110">
        <f t="shared" si="802"/>
        <v>0</v>
      </c>
      <c r="NI30" s="110">
        <f t="shared" si="802"/>
        <v>0</v>
      </c>
      <c r="NJ30" s="110">
        <f t="shared" si="802"/>
        <v>0</v>
      </c>
      <c r="NK30" s="110">
        <f t="shared" si="802"/>
        <v>0</v>
      </c>
      <c r="NM30" s="110">
        <f t="shared" ref="NM30:NZ30" si="803">SUM(NM31:NM34)</f>
        <v>0</v>
      </c>
      <c r="NN30" s="110">
        <f t="shared" si="803"/>
        <v>0</v>
      </c>
      <c r="NO30" s="110">
        <f t="shared" si="803"/>
        <v>0</v>
      </c>
      <c r="NP30" s="110">
        <f t="shared" si="803"/>
        <v>0</v>
      </c>
      <c r="NQ30" s="110">
        <f t="shared" si="803"/>
        <v>0</v>
      </c>
      <c r="NR30" s="110">
        <f t="shared" si="803"/>
        <v>0</v>
      </c>
      <c r="NS30" s="110">
        <f t="shared" si="803"/>
        <v>0</v>
      </c>
      <c r="NT30" s="110">
        <f t="shared" si="803"/>
        <v>0</v>
      </c>
      <c r="NU30" s="110">
        <f t="shared" si="803"/>
        <v>0</v>
      </c>
      <c r="NV30" s="110">
        <f t="shared" si="803"/>
        <v>0</v>
      </c>
      <c r="NW30" s="110">
        <f t="shared" si="803"/>
        <v>0</v>
      </c>
      <c r="NX30" s="110">
        <f t="shared" si="803"/>
        <v>0</v>
      </c>
      <c r="NY30" s="110">
        <f t="shared" si="803"/>
        <v>0</v>
      </c>
      <c r="NZ30" s="110">
        <f t="shared" si="803"/>
        <v>0</v>
      </c>
      <c r="OB30" s="110">
        <f t="shared" ref="OB30:OO30" si="804">SUM(OB31:OB34)</f>
        <v>0</v>
      </c>
      <c r="OC30" s="110">
        <f t="shared" si="804"/>
        <v>0</v>
      </c>
      <c r="OD30" s="110">
        <f t="shared" si="804"/>
        <v>0</v>
      </c>
      <c r="OE30" s="110">
        <f t="shared" si="804"/>
        <v>0</v>
      </c>
      <c r="OF30" s="110">
        <f t="shared" si="804"/>
        <v>0</v>
      </c>
      <c r="OG30" s="110">
        <f t="shared" si="804"/>
        <v>0</v>
      </c>
      <c r="OH30" s="110">
        <f t="shared" si="804"/>
        <v>0</v>
      </c>
      <c r="OI30" s="110">
        <f t="shared" si="804"/>
        <v>0</v>
      </c>
      <c r="OJ30" s="110">
        <f t="shared" si="804"/>
        <v>0</v>
      </c>
      <c r="OK30" s="110">
        <f t="shared" si="804"/>
        <v>0</v>
      </c>
      <c r="OL30" s="110">
        <f t="shared" si="804"/>
        <v>0</v>
      </c>
      <c r="OM30" s="110">
        <f t="shared" si="804"/>
        <v>0</v>
      </c>
      <c r="ON30" s="110">
        <f t="shared" si="804"/>
        <v>0</v>
      </c>
      <c r="OO30" s="110">
        <f t="shared" si="804"/>
        <v>0</v>
      </c>
      <c r="OQ30" s="110">
        <f t="shared" ref="OQ30:PD30" si="805">SUM(OQ31:OQ34)</f>
        <v>0</v>
      </c>
      <c r="OR30" s="110">
        <f t="shared" si="805"/>
        <v>0</v>
      </c>
      <c r="OS30" s="110">
        <f t="shared" si="805"/>
        <v>0</v>
      </c>
      <c r="OT30" s="110">
        <f t="shared" si="805"/>
        <v>0</v>
      </c>
      <c r="OU30" s="110">
        <f t="shared" si="805"/>
        <v>0</v>
      </c>
      <c r="OV30" s="110">
        <f t="shared" si="805"/>
        <v>0</v>
      </c>
      <c r="OW30" s="110">
        <f t="shared" si="805"/>
        <v>0</v>
      </c>
      <c r="OX30" s="110">
        <f t="shared" si="805"/>
        <v>0</v>
      </c>
      <c r="OY30" s="110">
        <f t="shared" si="805"/>
        <v>0</v>
      </c>
      <c r="OZ30" s="110">
        <f t="shared" si="805"/>
        <v>0</v>
      </c>
      <c r="PA30" s="110">
        <f t="shared" si="805"/>
        <v>0</v>
      </c>
      <c r="PB30" s="110">
        <f t="shared" si="805"/>
        <v>0</v>
      </c>
      <c r="PC30" s="110">
        <f t="shared" si="805"/>
        <v>0</v>
      </c>
      <c r="PD30" s="110">
        <f t="shared" si="805"/>
        <v>0</v>
      </c>
      <c r="PF30" s="110">
        <f t="shared" ref="PF30:PS30" si="806">SUM(PF31:PF34)</f>
        <v>0</v>
      </c>
      <c r="PG30" s="110">
        <f t="shared" si="806"/>
        <v>0</v>
      </c>
      <c r="PH30" s="110">
        <f t="shared" si="806"/>
        <v>0</v>
      </c>
      <c r="PI30" s="110">
        <f t="shared" si="806"/>
        <v>0</v>
      </c>
      <c r="PJ30" s="110">
        <f t="shared" si="806"/>
        <v>0</v>
      </c>
      <c r="PK30" s="110">
        <f t="shared" si="806"/>
        <v>0</v>
      </c>
      <c r="PL30" s="110">
        <f t="shared" si="806"/>
        <v>0</v>
      </c>
      <c r="PM30" s="110">
        <f t="shared" si="806"/>
        <v>0</v>
      </c>
      <c r="PN30" s="110">
        <f t="shared" si="806"/>
        <v>0</v>
      </c>
      <c r="PO30" s="110">
        <f t="shared" si="806"/>
        <v>0</v>
      </c>
      <c r="PP30" s="110">
        <f t="shared" si="806"/>
        <v>0</v>
      </c>
      <c r="PQ30" s="110">
        <f t="shared" si="806"/>
        <v>0</v>
      </c>
      <c r="PR30" s="110">
        <f t="shared" si="806"/>
        <v>0</v>
      </c>
      <c r="PS30" s="110">
        <f t="shared" si="806"/>
        <v>0</v>
      </c>
      <c r="PU30" s="110">
        <f t="shared" ref="PU30:QH30" si="807">SUM(PU31:PU34)</f>
        <v>0</v>
      </c>
      <c r="PV30" s="110">
        <f t="shared" si="807"/>
        <v>0</v>
      </c>
      <c r="PW30" s="110">
        <f t="shared" si="807"/>
        <v>0</v>
      </c>
      <c r="PX30" s="110">
        <f t="shared" si="807"/>
        <v>0</v>
      </c>
      <c r="PY30" s="110">
        <f t="shared" si="807"/>
        <v>0</v>
      </c>
      <c r="PZ30" s="110">
        <f t="shared" si="807"/>
        <v>0</v>
      </c>
      <c r="QA30" s="110">
        <f t="shared" si="807"/>
        <v>0</v>
      </c>
      <c r="QB30" s="110">
        <f t="shared" si="807"/>
        <v>0</v>
      </c>
      <c r="QC30" s="110">
        <f t="shared" si="807"/>
        <v>0</v>
      </c>
      <c r="QD30" s="110">
        <f t="shared" si="807"/>
        <v>0</v>
      </c>
      <c r="QE30" s="110">
        <f t="shared" si="807"/>
        <v>0</v>
      </c>
      <c r="QF30" s="110">
        <f t="shared" si="807"/>
        <v>0</v>
      </c>
      <c r="QG30" s="110">
        <f t="shared" si="807"/>
        <v>0</v>
      </c>
      <c r="QH30" s="110">
        <f t="shared" si="807"/>
        <v>0</v>
      </c>
      <c r="QJ30" s="110">
        <f t="shared" ref="QJ30:QW30" si="808">SUM(QJ31:QJ34)</f>
        <v>0</v>
      </c>
      <c r="QK30" s="110">
        <f t="shared" si="808"/>
        <v>0</v>
      </c>
      <c r="QL30" s="110">
        <f t="shared" si="808"/>
        <v>0</v>
      </c>
      <c r="QM30" s="110">
        <f t="shared" si="808"/>
        <v>0</v>
      </c>
      <c r="QN30" s="110">
        <f t="shared" si="808"/>
        <v>0</v>
      </c>
      <c r="QO30" s="110">
        <f t="shared" si="808"/>
        <v>0</v>
      </c>
      <c r="QP30" s="110">
        <f t="shared" si="808"/>
        <v>0</v>
      </c>
      <c r="QQ30" s="110">
        <f t="shared" si="808"/>
        <v>0</v>
      </c>
      <c r="QR30" s="110">
        <f t="shared" si="808"/>
        <v>0</v>
      </c>
      <c r="QS30" s="110">
        <f t="shared" si="808"/>
        <v>0</v>
      </c>
      <c r="QT30" s="110">
        <f t="shared" si="808"/>
        <v>0</v>
      </c>
      <c r="QU30" s="110">
        <f t="shared" si="808"/>
        <v>0</v>
      </c>
      <c r="QV30" s="110">
        <f t="shared" si="808"/>
        <v>0</v>
      </c>
      <c r="QW30" s="110">
        <f t="shared" si="808"/>
        <v>0</v>
      </c>
      <c r="QY30" s="110">
        <f t="shared" ref="QY30:RL30" si="809">SUM(QY31:QY34)</f>
        <v>0</v>
      </c>
      <c r="QZ30" s="110">
        <f t="shared" si="809"/>
        <v>0</v>
      </c>
      <c r="RA30" s="110">
        <f t="shared" si="809"/>
        <v>0</v>
      </c>
      <c r="RB30" s="110">
        <f t="shared" si="809"/>
        <v>0</v>
      </c>
      <c r="RC30" s="110">
        <f t="shared" si="809"/>
        <v>0</v>
      </c>
      <c r="RD30" s="110">
        <f t="shared" si="809"/>
        <v>0</v>
      </c>
      <c r="RE30" s="110">
        <f t="shared" si="809"/>
        <v>0</v>
      </c>
      <c r="RF30" s="110">
        <f t="shared" si="809"/>
        <v>0</v>
      </c>
      <c r="RG30" s="110">
        <f t="shared" si="809"/>
        <v>0</v>
      </c>
      <c r="RH30" s="110">
        <f t="shared" si="809"/>
        <v>0</v>
      </c>
      <c r="RI30" s="110">
        <f t="shared" si="809"/>
        <v>0</v>
      </c>
      <c r="RJ30" s="110">
        <f t="shared" si="809"/>
        <v>0</v>
      </c>
      <c r="RK30" s="110">
        <f t="shared" si="809"/>
        <v>0</v>
      </c>
      <c r="RL30" s="110">
        <f t="shared" si="809"/>
        <v>0</v>
      </c>
      <c r="RN30" s="110">
        <f t="shared" ref="RN30:SA30" si="810">SUM(RN31:RN34)</f>
        <v>0</v>
      </c>
      <c r="RO30" s="110">
        <f t="shared" si="810"/>
        <v>0</v>
      </c>
      <c r="RP30" s="110">
        <f t="shared" si="810"/>
        <v>0</v>
      </c>
      <c r="RQ30" s="110">
        <f t="shared" si="810"/>
        <v>0</v>
      </c>
      <c r="RR30" s="110">
        <f t="shared" si="810"/>
        <v>0</v>
      </c>
      <c r="RS30" s="110">
        <f t="shared" si="810"/>
        <v>0</v>
      </c>
      <c r="RT30" s="110">
        <f t="shared" si="810"/>
        <v>0</v>
      </c>
      <c r="RU30" s="110">
        <f t="shared" si="810"/>
        <v>0</v>
      </c>
      <c r="RV30" s="110">
        <f t="shared" si="810"/>
        <v>0</v>
      </c>
      <c r="RW30" s="110">
        <f t="shared" si="810"/>
        <v>0</v>
      </c>
      <c r="RX30" s="110">
        <f t="shared" si="810"/>
        <v>0</v>
      </c>
      <c r="RY30" s="110">
        <f t="shared" si="810"/>
        <v>0</v>
      </c>
      <c r="RZ30" s="110">
        <f t="shared" si="810"/>
        <v>0</v>
      </c>
      <c r="SA30" s="110">
        <f t="shared" si="810"/>
        <v>0</v>
      </c>
      <c r="SC30" s="110">
        <f t="shared" ref="SC30:SP30" si="811">SUM(SC31:SC34)</f>
        <v>0</v>
      </c>
      <c r="SD30" s="110">
        <f t="shared" si="811"/>
        <v>0</v>
      </c>
      <c r="SE30" s="110">
        <f t="shared" si="811"/>
        <v>0</v>
      </c>
      <c r="SF30" s="110">
        <f t="shared" si="811"/>
        <v>0</v>
      </c>
      <c r="SG30" s="110">
        <f t="shared" si="811"/>
        <v>0</v>
      </c>
      <c r="SH30" s="110">
        <f t="shared" si="811"/>
        <v>0</v>
      </c>
      <c r="SI30" s="110">
        <f t="shared" si="811"/>
        <v>0</v>
      </c>
      <c r="SJ30" s="110">
        <f t="shared" si="811"/>
        <v>0</v>
      </c>
      <c r="SK30" s="110">
        <f t="shared" si="811"/>
        <v>0</v>
      </c>
      <c r="SL30" s="110">
        <f t="shared" si="811"/>
        <v>0</v>
      </c>
      <c r="SM30" s="110">
        <f t="shared" si="811"/>
        <v>0</v>
      </c>
      <c r="SN30" s="110">
        <f t="shared" si="811"/>
        <v>0</v>
      </c>
      <c r="SO30" s="110">
        <f t="shared" si="811"/>
        <v>0</v>
      </c>
      <c r="SP30" s="110">
        <f t="shared" si="811"/>
        <v>0</v>
      </c>
      <c r="SR30" s="110">
        <f t="shared" ref="SR30:TE30" si="812">SUM(SR31:SR34)</f>
        <v>0</v>
      </c>
      <c r="SS30" s="110">
        <f t="shared" si="812"/>
        <v>0</v>
      </c>
      <c r="ST30" s="110">
        <f t="shared" si="812"/>
        <v>0</v>
      </c>
      <c r="SU30" s="110">
        <f t="shared" si="812"/>
        <v>0</v>
      </c>
      <c r="SV30" s="110">
        <f t="shared" si="812"/>
        <v>0</v>
      </c>
      <c r="SW30" s="110">
        <f t="shared" si="812"/>
        <v>0</v>
      </c>
      <c r="SX30" s="110">
        <f t="shared" si="812"/>
        <v>0</v>
      </c>
      <c r="SY30" s="110">
        <f t="shared" si="812"/>
        <v>0</v>
      </c>
      <c r="SZ30" s="110">
        <f t="shared" si="812"/>
        <v>0</v>
      </c>
      <c r="TA30" s="110">
        <f t="shared" si="812"/>
        <v>0</v>
      </c>
      <c r="TB30" s="110">
        <f t="shared" si="812"/>
        <v>0</v>
      </c>
      <c r="TC30" s="110">
        <f t="shared" si="812"/>
        <v>0</v>
      </c>
      <c r="TD30" s="110">
        <f t="shared" si="812"/>
        <v>0</v>
      </c>
      <c r="TE30" s="110">
        <f t="shared" si="812"/>
        <v>0</v>
      </c>
      <c r="TG30" s="110">
        <f t="shared" ref="TG30:TT30" si="813">SUM(TG31:TG34)</f>
        <v>0</v>
      </c>
      <c r="TH30" s="110">
        <f t="shared" si="813"/>
        <v>0</v>
      </c>
      <c r="TI30" s="110">
        <f t="shared" si="813"/>
        <v>0</v>
      </c>
      <c r="TJ30" s="110">
        <f t="shared" si="813"/>
        <v>0</v>
      </c>
      <c r="TK30" s="110">
        <f t="shared" si="813"/>
        <v>0</v>
      </c>
      <c r="TL30" s="110">
        <f t="shared" si="813"/>
        <v>0</v>
      </c>
      <c r="TM30" s="110">
        <f t="shared" si="813"/>
        <v>0</v>
      </c>
      <c r="TN30" s="110">
        <f t="shared" si="813"/>
        <v>0</v>
      </c>
      <c r="TO30" s="110">
        <f t="shared" si="813"/>
        <v>0</v>
      </c>
      <c r="TP30" s="110">
        <f t="shared" si="813"/>
        <v>0</v>
      </c>
      <c r="TQ30" s="110">
        <f t="shared" si="813"/>
        <v>0</v>
      </c>
      <c r="TR30" s="110">
        <f t="shared" si="813"/>
        <v>0</v>
      </c>
      <c r="TS30" s="110">
        <f t="shared" si="813"/>
        <v>0</v>
      </c>
      <c r="TT30" s="110">
        <f t="shared" si="813"/>
        <v>0</v>
      </c>
      <c r="TV30" s="110">
        <f t="shared" ref="TV30:UI30" si="814">SUM(TV31:TV34)</f>
        <v>0</v>
      </c>
      <c r="TW30" s="110">
        <f t="shared" si="814"/>
        <v>0</v>
      </c>
      <c r="TX30" s="110">
        <f t="shared" si="814"/>
        <v>0</v>
      </c>
      <c r="TY30" s="110">
        <f t="shared" si="814"/>
        <v>0</v>
      </c>
      <c r="TZ30" s="110">
        <f t="shared" si="814"/>
        <v>0</v>
      </c>
      <c r="UA30" s="110">
        <f t="shared" si="814"/>
        <v>0</v>
      </c>
      <c r="UB30" s="110">
        <f t="shared" si="814"/>
        <v>0</v>
      </c>
      <c r="UC30" s="110">
        <f t="shared" si="814"/>
        <v>0</v>
      </c>
      <c r="UD30" s="110">
        <f t="shared" si="814"/>
        <v>0</v>
      </c>
      <c r="UE30" s="110">
        <f t="shared" si="814"/>
        <v>0</v>
      </c>
      <c r="UF30" s="110">
        <f t="shared" si="814"/>
        <v>0</v>
      </c>
      <c r="UG30" s="110">
        <f t="shared" si="814"/>
        <v>0</v>
      </c>
      <c r="UH30" s="110">
        <f t="shared" si="814"/>
        <v>0</v>
      </c>
      <c r="UI30" s="110">
        <f t="shared" si="814"/>
        <v>0</v>
      </c>
      <c r="UK30" s="110">
        <f t="shared" ref="UK30:UX30" si="815">SUM(UK31:UK34)</f>
        <v>0</v>
      </c>
      <c r="UL30" s="110">
        <f t="shared" si="815"/>
        <v>0</v>
      </c>
      <c r="UM30" s="110">
        <f t="shared" si="815"/>
        <v>0</v>
      </c>
      <c r="UN30" s="110">
        <f t="shared" si="815"/>
        <v>0</v>
      </c>
      <c r="UO30" s="110">
        <f t="shared" si="815"/>
        <v>0</v>
      </c>
      <c r="UP30" s="110">
        <f t="shared" si="815"/>
        <v>0</v>
      </c>
      <c r="UQ30" s="110">
        <f t="shared" si="815"/>
        <v>0</v>
      </c>
      <c r="UR30" s="110">
        <f t="shared" si="815"/>
        <v>0</v>
      </c>
      <c r="US30" s="110">
        <f t="shared" si="815"/>
        <v>0</v>
      </c>
      <c r="UT30" s="110">
        <f t="shared" si="815"/>
        <v>0</v>
      </c>
      <c r="UU30" s="110">
        <f t="shared" si="815"/>
        <v>0</v>
      </c>
      <c r="UV30" s="110">
        <f t="shared" si="815"/>
        <v>0</v>
      </c>
      <c r="UW30" s="110">
        <f t="shared" si="815"/>
        <v>0</v>
      </c>
      <c r="UX30" s="110">
        <f t="shared" si="815"/>
        <v>0</v>
      </c>
      <c r="UZ30" s="110">
        <f t="shared" ref="UZ30:VM30" si="816">SUM(UZ31:UZ34)</f>
        <v>0</v>
      </c>
      <c r="VA30" s="110">
        <f t="shared" si="816"/>
        <v>0</v>
      </c>
      <c r="VB30" s="110">
        <f t="shared" si="816"/>
        <v>0</v>
      </c>
      <c r="VC30" s="110">
        <f t="shared" si="816"/>
        <v>0</v>
      </c>
      <c r="VD30" s="110">
        <f t="shared" si="816"/>
        <v>0</v>
      </c>
      <c r="VE30" s="110">
        <f t="shared" si="816"/>
        <v>0</v>
      </c>
      <c r="VF30" s="110">
        <f t="shared" si="816"/>
        <v>0</v>
      </c>
      <c r="VG30" s="110">
        <f t="shared" si="816"/>
        <v>0</v>
      </c>
      <c r="VH30" s="110">
        <f t="shared" si="816"/>
        <v>0</v>
      </c>
      <c r="VI30" s="110">
        <f t="shared" si="816"/>
        <v>0</v>
      </c>
      <c r="VJ30" s="110">
        <f t="shared" si="816"/>
        <v>0</v>
      </c>
      <c r="VK30" s="110">
        <f t="shared" si="816"/>
        <v>0</v>
      </c>
      <c r="VL30" s="110">
        <f t="shared" si="816"/>
        <v>0</v>
      </c>
      <c r="VM30" s="110">
        <f t="shared" si="816"/>
        <v>0</v>
      </c>
      <c r="VO30" s="110">
        <f t="shared" ref="VO30:WB30" si="817">SUM(VO31:VO34)</f>
        <v>0</v>
      </c>
      <c r="VP30" s="110">
        <f t="shared" si="817"/>
        <v>0</v>
      </c>
      <c r="VQ30" s="110">
        <f t="shared" si="817"/>
        <v>0</v>
      </c>
      <c r="VR30" s="110">
        <f t="shared" si="817"/>
        <v>0</v>
      </c>
      <c r="VS30" s="110">
        <f t="shared" si="817"/>
        <v>0</v>
      </c>
      <c r="VT30" s="110">
        <f t="shared" si="817"/>
        <v>0</v>
      </c>
      <c r="VU30" s="110">
        <f t="shared" si="817"/>
        <v>0</v>
      </c>
      <c r="VV30" s="110">
        <f t="shared" si="817"/>
        <v>0</v>
      </c>
      <c r="VW30" s="110">
        <f t="shared" si="817"/>
        <v>0</v>
      </c>
      <c r="VX30" s="110">
        <f t="shared" si="817"/>
        <v>0</v>
      </c>
      <c r="VY30" s="110">
        <f t="shared" si="817"/>
        <v>0</v>
      </c>
      <c r="VZ30" s="110">
        <f t="shared" si="817"/>
        <v>0</v>
      </c>
      <c r="WA30" s="110">
        <f t="shared" si="817"/>
        <v>0</v>
      </c>
      <c r="WB30" s="110">
        <f t="shared" si="817"/>
        <v>0</v>
      </c>
      <c r="WD30" s="110">
        <f t="shared" ref="WD30:WQ30" si="818">SUM(WD31:WD34)</f>
        <v>0</v>
      </c>
      <c r="WE30" s="110">
        <f t="shared" si="818"/>
        <v>0</v>
      </c>
      <c r="WF30" s="110">
        <f t="shared" si="818"/>
        <v>0</v>
      </c>
      <c r="WG30" s="110">
        <f t="shared" si="818"/>
        <v>0</v>
      </c>
      <c r="WH30" s="110">
        <f t="shared" si="818"/>
        <v>0</v>
      </c>
      <c r="WI30" s="110">
        <f t="shared" si="818"/>
        <v>0</v>
      </c>
      <c r="WJ30" s="110">
        <f t="shared" si="818"/>
        <v>0</v>
      </c>
      <c r="WK30" s="110">
        <f t="shared" si="818"/>
        <v>0</v>
      </c>
      <c r="WL30" s="110">
        <f t="shared" si="818"/>
        <v>0</v>
      </c>
      <c r="WM30" s="110">
        <f t="shared" si="818"/>
        <v>0</v>
      </c>
      <c r="WN30" s="110">
        <f t="shared" si="818"/>
        <v>0</v>
      </c>
      <c r="WO30" s="110">
        <f t="shared" si="818"/>
        <v>0</v>
      </c>
      <c r="WP30" s="110">
        <f t="shared" si="818"/>
        <v>0</v>
      </c>
      <c r="WQ30" s="110">
        <f t="shared" si="818"/>
        <v>0</v>
      </c>
      <c r="WS30" s="110">
        <f t="shared" ref="WS30:XF30" si="819">SUM(WS31:WS34)</f>
        <v>0</v>
      </c>
      <c r="WT30" s="110">
        <f t="shared" si="819"/>
        <v>0</v>
      </c>
      <c r="WU30" s="110">
        <f t="shared" si="819"/>
        <v>0</v>
      </c>
      <c r="WV30" s="110">
        <f t="shared" si="819"/>
        <v>0</v>
      </c>
      <c r="WW30" s="110">
        <f t="shared" si="819"/>
        <v>0</v>
      </c>
      <c r="WX30" s="110">
        <f t="shared" si="819"/>
        <v>0</v>
      </c>
      <c r="WY30" s="110">
        <f t="shared" si="819"/>
        <v>0</v>
      </c>
      <c r="WZ30" s="110">
        <f t="shared" si="819"/>
        <v>0</v>
      </c>
      <c r="XA30" s="110">
        <f t="shared" si="819"/>
        <v>0</v>
      </c>
      <c r="XB30" s="110">
        <f t="shared" si="819"/>
        <v>0</v>
      </c>
      <c r="XC30" s="110">
        <f t="shared" si="819"/>
        <v>0</v>
      </c>
      <c r="XD30" s="110">
        <f t="shared" si="819"/>
        <v>0</v>
      </c>
      <c r="XE30" s="110">
        <f t="shared" si="819"/>
        <v>0</v>
      </c>
      <c r="XF30" s="110">
        <f t="shared" si="819"/>
        <v>0</v>
      </c>
      <c r="XH30" s="110">
        <f t="shared" ref="XH30:XU30" si="820">SUM(XH31:XH34)</f>
        <v>0</v>
      </c>
      <c r="XI30" s="110">
        <f t="shared" si="820"/>
        <v>0</v>
      </c>
      <c r="XJ30" s="110">
        <f t="shared" si="820"/>
        <v>0</v>
      </c>
      <c r="XK30" s="110">
        <f t="shared" si="820"/>
        <v>0</v>
      </c>
      <c r="XL30" s="110">
        <f t="shared" si="820"/>
        <v>0</v>
      </c>
      <c r="XM30" s="110">
        <f t="shared" si="820"/>
        <v>0</v>
      </c>
      <c r="XN30" s="110">
        <f t="shared" si="820"/>
        <v>0</v>
      </c>
      <c r="XO30" s="110">
        <f t="shared" si="820"/>
        <v>0</v>
      </c>
      <c r="XP30" s="110">
        <f t="shared" si="820"/>
        <v>0</v>
      </c>
      <c r="XQ30" s="110">
        <f t="shared" si="820"/>
        <v>0</v>
      </c>
      <c r="XR30" s="110">
        <f t="shared" si="820"/>
        <v>0</v>
      </c>
      <c r="XS30" s="110">
        <f t="shared" si="820"/>
        <v>0</v>
      </c>
      <c r="XT30" s="110">
        <f t="shared" si="820"/>
        <v>0</v>
      </c>
      <c r="XU30" s="110">
        <f t="shared" si="820"/>
        <v>0</v>
      </c>
      <c r="XW30" s="110">
        <f t="shared" ref="XW30:YJ30" si="821">SUM(XW31:XW34)</f>
        <v>0</v>
      </c>
      <c r="XX30" s="110">
        <f t="shared" si="821"/>
        <v>0</v>
      </c>
      <c r="XY30" s="110">
        <f t="shared" si="821"/>
        <v>0</v>
      </c>
      <c r="XZ30" s="110">
        <f t="shared" si="821"/>
        <v>0</v>
      </c>
      <c r="YA30" s="110">
        <f t="shared" si="821"/>
        <v>0</v>
      </c>
      <c r="YB30" s="110">
        <f t="shared" si="821"/>
        <v>0</v>
      </c>
      <c r="YC30" s="110">
        <f t="shared" si="821"/>
        <v>0</v>
      </c>
      <c r="YD30" s="110">
        <f t="shared" si="821"/>
        <v>0</v>
      </c>
      <c r="YE30" s="110">
        <f t="shared" si="821"/>
        <v>0</v>
      </c>
      <c r="YF30" s="110">
        <f t="shared" si="821"/>
        <v>0</v>
      </c>
      <c r="YG30" s="110">
        <f t="shared" si="821"/>
        <v>0</v>
      </c>
      <c r="YH30" s="110">
        <f t="shared" si="821"/>
        <v>0</v>
      </c>
      <c r="YI30" s="110">
        <f t="shared" si="821"/>
        <v>0</v>
      </c>
      <c r="YJ30" s="110">
        <f t="shared" si="821"/>
        <v>0</v>
      </c>
      <c r="YL30" s="110">
        <f t="shared" ref="YL30:YY30" si="822">SUM(YL31:YL34)</f>
        <v>0</v>
      </c>
      <c r="YM30" s="110">
        <f t="shared" si="822"/>
        <v>0</v>
      </c>
      <c r="YN30" s="110">
        <f t="shared" si="822"/>
        <v>0</v>
      </c>
      <c r="YO30" s="110">
        <f t="shared" si="822"/>
        <v>0</v>
      </c>
      <c r="YP30" s="110">
        <f t="shared" si="822"/>
        <v>0</v>
      </c>
      <c r="YQ30" s="110">
        <f t="shared" si="822"/>
        <v>0</v>
      </c>
      <c r="YR30" s="110">
        <f t="shared" si="822"/>
        <v>0</v>
      </c>
      <c r="YS30" s="110">
        <f t="shared" si="822"/>
        <v>0</v>
      </c>
      <c r="YT30" s="110">
        <f t="shared" si="822"/>
        <v>0</v>
      </c>
      <c r="YU30" s="110">
        <f t="shared" si="822"/>
        <v>0</v>
      </c>
      <c r="YV30" s="110">
        <f t="shared" si="822"/>
        <v>0</v>
      </c>
      <c r="YW30" s="110">
        <f t="shared" si="822"/>
        <v>0</v>
      </c>
      <c r="YX30" s="110">
        <f t="shared" si="822"/>
        <v>0</v>
      </c>
      <c r="YY30" s="110">
        <f t="shared" si="822"/>
        <v>0</v>
      </c>
      <c r="ZA30" s="110">
        <f t="shared" ref="ZA30:ZN30" si="823">SUM(ZA31:ZA34)</f>
        <v>0</v>
      </c>
      <c r="ZB30" s="110">
        <f t="shared" si="823"/>
        <v>0</v>
      </c>
      <c r="ZC30" s="110">
        <f t="shared" si="823"/>
        <v>0</v>
      </c>
      <c r="ZD30" s="110">
        <f t="shared" si="823"/>
        <v>0</v>
      </c>
      <c r="ZE30" s="110">
        <f t="shared" si="823"/>
        <v>0</v>
      </c>
      <c r="ZF30" s="110">
        <f t="shared" si="823"/>
        <v>0</v>
      </c>
      <c r="ZG30" s="110">
        <f t="shared" si="823"/>
        <v>0</v>
      </c>
      <c r="ZH30" s="110">
        <f t="shared" si="823"/>
        <v>0</v>
      </c>
      <c r="ZI30" s="110">
        <f t="shared" si="823"/>
        <v>0</v>
      </c>
      <c r="ZJ30" s="110">
        <f t="shared" si="823"/>
        <v>0</v>
      </c>
      <c r="ZK30" s="110">
        <f t="shared" si="823"/>
        <v>0</v>
      </c>
      <c r="ZL30" s="110">
        <f t="shared" si="823"/>
        <v>0</v>
      </c>
      <c r="ZM30" s="110">
        <f t="shared" si="823"/>
        <v>0</v>
      </c>
      <c r="ZN30" s="110">
        <f t="shared" si="823"/>
        <v>0</v>
      </c>
      <c r="ZP30" s="110">
        <f t="shared" ref="ZP30:AAC30" si="824">SUM(ZP31:ZP34)</f>
        <v>0</v>
      </c>
      <c r="ZQ30" s="110">
        <f t="shared" si="824"/>
        <v>0</v>
      </c>
      <c r="ZR30" s="110">
        <f t="shared" si="824"/>
        <v>0</v>
      </c>
      <c r="ZS30" s="110">
        <f t="shared" si="824"/>
        <v>0</v>
      </c>
      <c r="ZT30" s="110">
        <f t="shared" si="824"/>
        <v>0</v>
      </c>
      <c r="ZU30" s="110">
        <f t="shared" si="824"/>
        <v>0</v>
      </c>
      <c r="ZV30" s="110">
        <f t="shared" si="824"/>
        <v>0</v>
      </c>
      <c r="ZW30" s="110">
        <f t="shared" si="824"/>
        <v>0</v>
      </c>
      <c r="ZX30" s="110">
        <f t="shared" si="824"/>
        <v>0</v>
      </c>
      <c r="ZY30" s="110">
        <f t="shared" si="824"/>
        <v>0</v>
      </c>
      <c r="ZZ30" s="110">
        <f t="shared" si="824"/>
        <v>0</v>
      </c>
      <c r="AAA30" s="110">
        <f t="shared" si="824"/>
        <v>0</v>
      </c>
      <c r="AAB30" s="110">
        <f t="shared" si="824"/>
        <v>0</v>
      </c>
      <c r="AAC30" s="110">
        <f t="shared" si="824"/>
        <v>0</v>
      </c>
      <c r="AAE30" s="110">
        <f t="shared" ref="AAE30:AAR30" si="825">SUM(AAE31:AAE34)</f>
        <v>0</v>
      </c>
      <c r="AAF30" s="110">
        <f t="shared" si="825"/>
        <v>0</v>
      </c>
      <c r="AAG30" s="110">
        <f t="shared" si="825"/>
        <v>0</v>
      </c>
      <c r="AAH30" s="110">
        <f t="shared" si="825"/>
        <v>0</v>
      </c>
      <c r="AAI30" s="110">
        <f t="shared" si="825"/>
        <v>0</v>
      </c>
      <c r="AAJ30" s="110">
        <f t="shared" si="825"/>
        <v>0</v>
      </c>
      <c r="AAK30" s="110">
        <f t="shared" si="825"/>
        <v>0</v>
      </c>
      <c r="AAL30" s="110">
        <f t="shared" si="825"/>
        <v>0</v>
      </c>
      <c r="AAM30" s="110">
        <f t="shared" si="825"/>
        <v>0</v>
      </c>
      <c r="AAN30" s="110">
        <f t="shared" si="825"/>
        <v>0</v>
      </c>
      <c r="AAO30" s="110">
        <f t="shared" si="825"/>
        <v>0</v>
      </c>
      <c r="AAP30" s="110">
        <f t="shared" si="825"/>
        <v>0</v>
      </c>
      <c r="AAQ30" s="110">
        <f t="shared" si="825"/>
        <v>0</v>
      </c>
      <c r="AAR30" s="110">
        <f t="shared" si="825"/>
        <v>0</v>
      </c>
      <c r="AAT30" s="110">
        <f t="shared" ref="AAT30:ABG30" si="826">SUM(AAT31:AAT34)</f>
        <v>0</v>
      </c>
      <c r="AAU30" s="110">
        <f t="shared" si="826"/>
        <v>0</v>
      </c>
      <c r="AAV30" s="110">
        <f t="shared" si="826"/>
        <v>0</v>
      </c>
      <c r="AAW30" s="110">
        <f t="shared" si="826"/>
        <v>0</v>
      </c>
      <c r="AAX30" s="110">
        <f t="shared" si="826"/>
        <v>0</v>
      </c>
      <c r="AAY30" s="110">
        <f t="shared" si="826"/>
        <v>0</v>
      </c>
      <c r="AAZ30" s="110">
        <f t="shared" si="826"/>
        <v>0</v>
      </c>
      <c r="ABA30" s="110">
        <f t="shared" si="826"/>
        <v>0</v>
      </c>
      <c r="ABB30" s="110">
        <f t="shared" si="826"/>
        <v>0</v>
      </c>
      <c r="ABC30" s="110">
        <f t="shared" si="826"/>
        <v>0</v>
      </c>
      <c r="ABD30" s="110">
        <f t="shared" si="826"/>
        <v>0</v>
      </c>
      <c r="ABE30" s="110">
        <f t="shared" si="826"/>
        <v>0</v>
      </c>
      <c r="ABF30" s="110">
        <f t="shared" si="826"/>
        <v>0</v>
      </c>
      <c r="ABG30" s="110">
        <f t="shared" si="826"/>
        <v>0</v>
      </c>
      <c r="ABI30" s="110">
        <f t="shared" ref="ABI30:ABV30" si="827">SUM(ABI31:ABI34)</f>
        <v>0</v>
      </c>
      <c r="ABJ30" s="110">
        <f t="shared" si="827"/>
        <v>0</v>
      </c>
      <c r="ABK30" s="110">
        <f t="shared" si="827"/>
        <v>0</v>
      </c>
      <c r="ABL30" s="110">
        <f t="shared" si="827"/>
        <v>0</v>
      </c>
      <c r="ABM30" s="110">
        <f t="shared" si="827"/>
        <v>0</v>
      </c>
      <c r="ABN30" s="110">
        <f t="shared" si="827"/>
        <v>0</v>
      </c>
      <c r="ABO30" s="110">
        <f t="shared" si="827"/>
        <v>0</v>
      </c>
      <c r="ABP30" s="110">
        <f t="shared" si="827"/>
        <v>0</v>
      </c>
      <c r="ABQ30" s="110">
        <f t="shared" si="827"/>
        <v>0</v>
      </c>
      <c r="ABR30" s="110">
        <f t="shared" si="827"/>
        <v>0</v>
      </c>
      <c r="ABS30" s="110">
        <f t="shared" si="827"/>
        <v>0</v>
      </c>
      <c r="ABT30" s="110">
        <f t="shared" si="827"/>
        <v>0</v>
      </c>
      <c r="ABU30" s="110">
        <f t="shared" si="827"/>
        <v>0</v>
      </c>
      <c r="ABV30" s="110">
        <f t="shared" si="827"/>
        <v>0</v>
      </c>
      <c r="ABX30" s="110">
        <f t="shared" ref="ABX30:ACK30" si="828">SUM(ABX31:ABX34)</f>
        <v>0</v>
      </c>
      <c r="ABY30" s="110">
        <f t="shared" si="828"/>
        <v>0</v>
      </c>
      <c r="ABZ30" s="110">
        <f t="shared" si="828"/>
        <v>0</v>
      </c>
      <c r="ACA30" s="110">
        <f t="shared" si="828"/>
        <v>0</v>
      </c>
      <c r="ACB30" s="110">
        <f t="shared" si="828"/>
        <v>0</v>
      </c>
      <c r="ACC30" s="110">
        <f t="shared" si="828"/>
        <v>0</v>
      </c>
      <c r="ACD30" s="110">
        <f t="shared" si="828"/>
        <v>0</v>
      </c>
      <c r="ACE30" s="110">
        <f t="shared" si="828"/>
        <v>0</v>
      </c>
      <c r="ACF30" s="110">
        <f t="shared" si="828"/>
        <v>0</v>
      </c>
      <c r="ACG30" s="110">
        <f t="shared" si="828"/>
        <v>0</v>
      </c>
      <c r="ACH30" s="110">
        <f t="shared" si="828"/>
        <v>0</v>
      </c>
      <c r="ACI30" s="110">
        <f t="shared" si="828"/>
        <v>0</v>
      </c>
      <c r="ACJ30" s="110">
        <f t="shared" si="828"/>
        <v>0</v>
      </c>
      <c r="ACK30" s="110">
        <f t="shared" si="828"/>
        <v>0</v>
      </c>
      <c r="ACM30" s="110">
        <f t="shared" ref="ACM30:ACZ30" si="829">SUM(ACM31:ACM34)</f>
        <v>0</v>
      </c>
      <c r="ACN30" s="110">
        <f t="shared" si="829"/>
        <v>0</v>
      </c>
      <c r="ACO30" s="110">
        <f t="shared" si="829"/>
        <v>0</v>
      </c>
      <c r="ACP30" s="110">
        <f t="shared" si="829"/>
        <v>0</v>
      </c>
      <c r="ACQ30" s="110">
        <f t="shared" si="829"/>
        <v>0</v>
      </c>
      <c r="ACR30" s="110">
        <f t="shared" si="829"/>
        <v>0</v>
      </c>
      <c r="ACS30" s="110">
        <f t="shared" si="829"/>
        <v>0</v>
      </c>
      <c r="ACT30" s="110">
        <f t="shared" si="829"/>
        <v>0</v>
      </c>
      <c r="ACU30" s="110">
        <f t="shared" si="829"/>
        <v>0</v>
      </c>
      <c r="ACV30" s="110">
        <f t="shared" si="829"/>
        <v>0</v>
      </c>
      <c r="ACW30" s="110">
        <f t="shared" si="829"/>
        <v>0</v>
      </c>
      <c r="ACX30" s="110">
        <f t="shared" si="829"/>
        <v>0</v>
      </c>
      <c r="ACY30" s="110">
        <f t="shared" si="829"/>
        <v>0</v>
      </c>
      <c r="ACZ30" s="110">
        <f t="shared" si="829"/>
        <v>0</v>
      </c>
      <c r="ADB30" s="110">
        <f t="shared" ref="ADB30:ADO30" si="830">SUM(ADB31:ADB34)</f>
        <v>0</v>
      </c>
      <c r="ADC30" s="110">
        <f t="shared" si="830"/>
        <v>0</v>
      </c>
      <c r="ADD30" s="110">
        <f t="shared" si="830"/>
        <v>0</v>
      </c>
      <c r="ADE30" s="110">
        <f t="shared" si="830"/>
        <v>0</v>
      </c>
      <c r="ADF30" s="110">
        <f t="shared" si="830"/>
        <v>0</v>
      </c>
      <c r="ADG30" s="110">
        <f t="shared" si="830"/>
        <v>0</v>
      </c>
      <c r="ADH30" s="110">
        <f t="shared" si="830"/>
        <v>0</v>
      </c>
      <c r="ADI30" s="110">
        <f t="shared" si="830"/>
        <v>0</v>
      </c>
      <c r="ADJ30" s="110">
        <f t="shared" si="830"/>
        <v>0</v>
      </c>
      <c r="ADK30" s="110">
        <f t="shared" si="830"/>
        <v>0</v>
      </c>
      <c r="ADL30" s="110">
        <f t="shared" si="830"/>
        <v>0</v>
      </c>
      <c r="ADM30" s="110">
        <f t="shared" si="830"/>
        <v>0</v>
      </c>
      <c r="ADN30" s="110">
        <f t="shared" si="830"/>
        <v>0</v>
      </c>
      <c r="ADO30" s="110">
        <f t="shared" si="830"/>
        <v>0</v>
      </c>
      <c r="ADQ30" s="110">
        <f t="shared" ref="ADQ30:AED30" si="831">SUM(ADQ31:ADQ34)</f>
        <v>0</v>
      </c>
      <c r="ADR30" s="110">
        <f t="shared" si="831"/>
        <v>0</v>
      </c>
      <c r="ADS30" s="110">
        <f t="shared" si="831"/>
        <v>0</v>
      </c>
      <c r="ADT30" s="110">
        <f t="shared" si="831"/>
        <v>0</v>
      </c>
      <c r="ADU30" s="110">
        <f t="shared" si="831"/>
        <v>0</v>
      </c>
      <c r="ADV30" s="110">
        <f t="shared" si="831"/>
        <v>0</v>
      </c>
      <c r="ADW30" s="110">
        <f t="shared" si="831"/>
        <v>0</v>
      </c>
      <c r="ADX30" s="110">
        <f t="shared" si="831"/>
        <v>0</v>
      </c>
      <c r="ADY30" s="110">
        <f t="shared" si="831"/>
        <v>0</v>
      </c>
      <c r="ADZ30" s="110">
        <f t="shared" si="831"/>
        <v>0</v>
      </c>
      <c r="AEA30" s="110">
        <f t="shared" si="831"/>
        <v>0</v>
      </c>
      <c r="AEB30" s="110">
        <f t="shared" si="831"/>
        <v>0</v>
      </c>
      <c r="AEC30" s="110">
        <f t="shared" si="831"/>
        <v>0</v>
      </c>
      <c r="AED30" s="110">
        <f t="shared" si="831"/>
        <v>0</v>
      </c>
      <c r="AEF30" s="110">
        <f t="shared" ref="AEF30:AES30" si="832">SUM(AEF31:AEF34)</f>
        <v>0</v>
      </c>
      <c r="AEG30" s="110">
        <f t="shared" si="832"/>
        <v>0</v>
      </c>
      <c r="AEH30" s="110">
        <f t="shared" si="832"/>
        <v>0</v>
      </c>
      <c r="AEI30" s="110">
        <f t="shared" si="832"/>
        <v>0</v>
      </c>
      <c r="AEJ30" s="110">
        <f t="shared" si="832"/>
        <v>0</v>
      </c>
      <c r="AEK30" s="110">
        <f t="shared" si="832"/>
        <v>0</v>
      </c>
      <c r="AEL30" s="110">
        <f t="shared" si="832"/>
        <v>0</v>
      </c>
      <c r="AEM30" s="110">
        <f t="shared" si="832"/>
        <v>0</v>
      </c>
      <c r="AEN30" s="110">
        <f t="shared" si="832"/>
        <v>0</v>
      </c>
      <c r="AEO30" s="110">
        <f t="shared" si="832"/>
        <v>0</v>
      </c>
      <c r="AEP30" s="110">
        <f t="shared" si="832"/>
        <v>0</v>
      </c>
      <c r="AEQ30" s="110">
        <f t="shared" si="832"/>
        <v>0</v>
      </c>
      <c r="AER30" s="110">
        <f t="shared" si="832"/>
        <v>0</v>
      </c>
      <c r="AES30" s="110">
        <f t="shared" si="832"/>
        <v>0</v>
      </c>
      <c r="AEU30" s="110">
        <f t="shared" ref="AEU30:AFH30" si="833">SUM(AEU31:AEU34)</f>
        <v>0</v>
      </c>
      <c r="AEV30" s="110">
        <f t="shared" si="833"/>
        <v>0</v>
      </c>
      <c r="AEW30" s="110">
        <f t="shared" si="833"/>
        <v>0</v>
      </c>
      <c r="AEX30" s="110">
        <f t="shared" si="833"/>
        <v>0</v>
      </c>
      <c r="AEY30" s="110">
        <f t="shared" si="833"/>
        <v>0</v>
      </c>
      <c r="AEZ30" s="110">
        <f t="shared" si="833"/>
        <v>0</v>
      </c>
      <c r="AFA30" s="110">
        <f t="shared" si="833"/>
        <v>0</v>
      </c>
      <c r="AFB30" s="110">
        <f t="shared" si="833"/>
        <v>0</v>
      </c>
      <c r="AFC30" s="110">
        <f t="shared" si="833"/>
        <v>0</v>
      </c>
      <c r="AFD30" s="110">
        <f t="shared" si="833"/>
        <v>0</v>
      </c>
      <c r="AFE30" s="110">
        <f t="shared" si="833"/>
        <v>0</v>
      </c>
      <c r="AFF30" s="110">
        <f t="shared" si="833"/>
        <v>0</v>
      </c>
      <c r="AFG30" s="110">
        <f t="shared" si="833"/>
        <v>0</v>
      </c>
      <c r="AFH30" s="110">
        <f t="shared" si="833"/>
        <v>0</v>
      </c>
      <c r="AFJ30" s="110">
        <f t="shared" ref="AFJ30:AFW30" si="834">SUM(AFJ31:AFJ34)</f>
        <v>0</v>
      </c>
      <c r="AFK30" s="110">
        <f t="shared" si="834"/>
        <v>0</v>
      </c>
      <c r="AFL30" s="110">
        <f t="shared" si="834"/>
        <v>0</v>
      </c>
      <c r="AFM30" s="110">
        <f t="shared" si="834"/>
        <v>0</v>
      </c>
      <c r="AFN30" s="110">
        <f t="shared" si="834"/>
        <v>0</v>
      </c>
      <c r="AFO30" s="110">
        <f t="shared" si="834"/>
        <v>0</v>
      </c>
      <c r="AFP30" s="110">
        <f t="shared" si="834"/>
        <v>0</v>
      </c>
      <c r="AFQ30" s="110">
        <f t="shared" si="834"/>
        <v>0</v>
      </c>
      <c r="AFR30" s="110">
        <f t="shared" si="834"/>
        <v>0</v>
      </c>
      <c r="AFS30" s="110">
        <f t="shared" si="834"/>
        <v>0</v>
      </c>
      <c r="AFT30" s="110">
        <f t="shared" si="834"/>
        <v>0</v>
      </c>
      <c r="AFU30" s="110">
        <f t="shared" si="834"/>
        <v>0</v>
      </c>
      <c r="AFV30" s="110">
        <f t="shared" si="834"/>
        <v>0</v>
      </c>
      <c r="AFW30" s="110">
        <f t="shared" si="834"/>
        <v>0</v>
      </c>
      <c r="AFY30" s="110">
        <f t="shared" ref="AFY30:AGL30" si="835">SUM(AFY31:AFY34)</f>
        <v>0</v>
      </c>
      <c r="AFZ30" s="110">
        <f t="shared" si="835"/>
        <v>0</v>
      </c>
      <c r="AGA30" s="110">
        <f t="shared" si="835"/>
        <v>0</v>
      </c>
      <c r="AGB30" s="110">
        <f t="shared" si="835"/>
        <v>0</v>
      </c>
      <c r="AGC30" s="110">
        <f t="shared" si="835"/>
        <v>0</v>
      </c>
      <c r="AGD30" s="110">
        <f t="shared" si="835"/>
        <v>0</v>
      </c>
      <c r="AGE30" s="110">
        <f t="shared" si="835"/>
        <v>0</v>
      </c>
      <c r="AGF30" s="110">
        <f t="shared" si="835"/>
        <v>0</v>
      </c>
      <c r="AGG30" s="110">
        <f t="shared" si="835"/>
        <v>0</v>
      </c>
      <c r="AGH30" s="110">
        <f t="shared" si="835"/>
        <v>0</v>
      </c>
      <c r="AGI30" s="110">
        <f t="shared" si="835"/>
        <v>0</v>
      </c>
      <c r="AGJ30" s="110">
        <f t="shared" si="835"/>
        <v>0</v>
      </c>
      <c r="AGK30" s="110">
        <f t="shared" si="835"/>
        <v>0</v>
      </c>
      <c r="AGL30" s="110">
        <f t="shared" si="835"/>
        <v>0</v>
      </c>
      <c r="AGN30" s="110">
        <f t="shared" ref="AGN30:AHA30" si="836">SUM(AGN31:AGN34)</f>
        <v>0</v>
      </c>
      <c r="AGO30" s="110">
        <f t="shared" si="836"/>
        <v>0</v>
      </c>
      <c r="AGP30" s="110">
        <f t="shared" si="836"/>
        <v>0</v>
      </c>
      <c r="AGQ30" s="110">
        <f t="shared" si="836"/>
        <v>0</v>
      </c>
      <c r="AGR30" s="110">
        <f t="shared" si="836"/>
        <v>0</v>
      </c>
      <c r="AGS30" s="110">
        <f t="shared" si="836"/>
        <v>0</v>
      </c>
      <c r="AGT30" s="110">
        <f t="shared" si="836"/>
        <v>0</v>
      </c>
      <c r="AGU30" s="110">
        <f t="shared" si="836"/>
        <v>0</v>
      </c>
      <c r="AGV30" s="110">
        <f t="shared" si="836"/>
        <v>0</v>
      </c>
      <c r="AGW30" s="110">
        <f t="shared" si="836"/>
        <v>0</v>
      </c>
      <c r="AGX30" s="110">
        <f t="shared" si="836"/>
        <v>0</v>
      </c>
      <c r="AGY30" s="110">
        <f t="shared" si="836"/>
        <v>0</v>
      </c>
      <c r="AGZ30" s="110">
        <f t="shared" si="836"/>
        <v>0</v>
      </c>
      <c r="AHA30" s="110">
        <f t="shared" si="836"/>
        <v>0</v>
      </c>
      <c r="AHC30" s="110">
        <f t="shared" ref="AHC30:AHP30" si="837">SUM(AHC31:AHC34)</f>
        <v>0</v>
      </c>
      <c r="AHD30" s="110">
        <f t="shared" si="837"/>
        <v>0</v>
      </c>
      <c r="AHE30" s="110">
        <f t="shared" si="837"/>
        <v>0</v>
      </c>
      <c r="AHF30" s="110">
        <f t="shared" si="837"/>
        <v>0</v>
      </c>
      <c r="AHG30" s="110">
        <f t="shared" si="837"/>
        <v>0</v>
      </c>
      <c r="AHH30" s="110">
        <f t="shared" si="837"/>
        <v>0</v>
      </c>
      <c r="AHI30" s="110">
        <f t="shared" si="837"/>
        <v>0</v>
      </c>
      <c r="AHJ30" s="110">
        <f t="shared" si="837"/>
        <v>0</v>
      </c>
      <c r="AHK30" s="110">
        <f t="shared" si="837"/>
        <v>0</v>
      </c>
      <c r="AHL30" s="110">
        <f t="shared" si="837"/>
        <v>0</v>
      </c>
      <c r="AHM30" s="110">
        <f t="shared" si="837"/>
        <v>0</v>
      </c>
      <c r="AHN30" s="110">
        <f t="shared" si="837"/>
        <v>0</v>
      </c>
      <c r="AHO30" s="110">
        <f t="shared" si="837"/>
        <v>0</v>
      </c>
      <c r="AHP30" s="110">
        <f t="shared" si="837"/>
        <v>0</v>
      </c>
      <c r="AHR30" s="110">
        <f t="shared" ref="AHR30:AIE30" si="838">SUM(AHR31:AHR34)</f>
        <v>0</v>
      </c>
      <c r="AHS30" s="110">
        <f t="shared" si="838"/>
        <v>0</v>
      </c>
      <c r="AHT30" s="110">
        <f t="shared" si="838"/>
        <v>0</v>
      </c>
      <c r="AHU30" s="110">
        <f t="shared" si="838"/>
        <v>0</v>
      </c>
      <c r="AHV30" s="110">
        <f t="shared" si="838"/>
        <v>0</v>
      </c>
      <c r="AHW30" s="110">
        <f t="shared" si="838"/>
        <v>0</v>
      </c>
      <c r="AHX30" s="110">
        <f t="shared" si="838"/>
        <v>0</v>
      </c>
      <c r="AHY30" s="110">
        <f t="shared" si="838"/>
        <v>0</v>
      </c>
      <c r="AHZ30" s="110">
        <f t="shared" si="838"/>
        <v>0</v>
      </c>
      <c r="AIA30" s="110">
        <f t="shared" si="838"/>
        <v>0</v>
      </c>
      <c r="AIB30" s="110">
        <f t="shared" si="838"/>
        <v>0</v>
      </c>
      <c r="AIC30" s="110">
        <f t="shared" si="838"/>
        <v>0</v>
      </c>
      <c r="AID30" s="110">
        <f t="shared" si="838"/>
        <v>0</v>
      </c>
      <c r="AIE30" s="110">
        <f t="shared" si="838"/>
        <v>0</v>
      </c>
    </row>
    <row r="31" spans="1:915" ht="28.8" x14ac:dyDescent="0.3">
      <c r="A31" s="33" t="s">
        <v>130</v>
      </c>
      <c r="B31" s="34" t="s">
        <v>137</v>
      </c>
      <c r="C31" s="439"/>
      <c r="D31" s="440"/>
      <c r="E31" s="440"/>
      <c r="F31" s="440"/>
      <c r="G31" s="110">
        <f t="shared" si="718"/>
        <v>0</v>
      </c>
      <c r="H31" s="440"/>
      <c r="I31" s="440"/>
      <c r="J31" s="440"/>
      <c r="K31" s="440"/>
      <c r="L31" s="440"/>
      <c r="M31" s="440"/>
      <c r="N31" s="111">
        <f>H31+I31-J31+K31-L31+M31</f>
        <v>0</v>
      </c>
      <c r="O31" s="440"/>
      <c r="P31" s="440"/>
      <c r="Q31" s="440"/>
      <c r="R31" s="440"/>
      <c r="S31" s="440"/>
      <c r="T31" s="440"/>
      <c r="U31" s="110">
        <f t="shared" si="719"/>
        <v>0</v>
      </c>
      <c r="V31" s="440"/>
      <c r="W31" s="440"/>
      <c r="X31" s="440"/>
      <c r="Y31" s="440"/>
      <c r="Z31" s="440"/>
      <c r="AA31" s="440"/>
      <c r="AB31" s="111">
        <f>V31+W31-X31+Y31-Z31+AA31</f>
        <v>0</v>
      </c>
      <c r="AC31" s="440"/>
      <c r="AD31" s="440"/>
      <c r="AF31" s="440"/>
      <c r="AG31" s="440"/>
      <c r="AH31" s="440"/>
      <c r="AI31" s="440"/>
      <c r="AJ31" s="110">
        <f t="shared" ref="AJ31:AJ34" si="839">AF31+AG31-AH31+AI31</f>
        <v>0</v>
      </c>
      <c r="AK31" s="440"/>
      <c r="AL31" s="440"/>
      <c r="AM31" s="440"/>
      <c r="AN31" s="440"/>
      <c r="AO31" s="440"/>
      <c r="AP31" s="440"/>
      <c r="AQ31" s="111">
        <f>AK31+AL31-AM31+AN31-AO31+AP31</f>
        <v>0</v>
      </c>
      <c r="AR31" s="440"/>
      <c r="AS31" s="440"/>
      <c r="AU31" s="440"/>
      <c r="AV31" s="440"/>
      <c r="AW31" s="440"/>
      <c r="AX31" s="440"/>
      <c r="AY31" s="110">
        <f t="shared" ref="AY31:AY34" si="840">AU31+AV31-AW31+AX31</f>
        <v>0</v>
      </c>
      <c r="AZ31" s="440"/>
      <c r="BA31" s="440"/>
      <c r="BB31" s="440"/>
      <c r="BC31" s="440"/>
      <c r="BD31" s="440"/>
      <c r="BE31" s="440"/>
      <c r="BF31" s="111">
        <f>AZ31+BA31-BB31+BC31-BD31+BE31</f>
        <v>0</v>
      </c>
      <c r="BG31" s="440"/>
      <c r="BH31" s="440"/>
      <c r="BJ31" s="440"/>
      <c r="BK31" s="440"/>
      <c r="BL31" s="440"/>
      <c r="BM31" s="440"/>
      <c r="BN31" s="110">
        <f t="shared" ref="BN31:BN34" si="841">BJ31+BK31-BL31+BM31</f>
        <v>0</v>
      </c>
      <c r="BO31" s="440"/>
      <c r="BP31" s="440"/>
      <c r="BQ31" s="440"/>
      <c r="BR31" s="440"/>
      <c r="BS31" s="440"/>
      <c r="BT31" s="440"/>
      <c r="BU31" s="111">
        <f>BO31+BP31-BQ31+BR31-BS31+BT31</f>
        <v>0</v>
      </c>
      <c r="BV31" s="440"/>
      <c r="BW31" s="440"/>
      <c r="BY31" s="440"/>
      <c r="BZ31" s="440"/>
      <c r="CA31" s="440"/>
      <c r="CB31" s="440"/>
      <c r="CC31" s="110">
        <f t="shared" ref="CC31:CC34" si="842">BY31+BZ31-CA31+CB31</f>
        <v>0</v>
      </c>
      <c r="CD31" s="440"/>
      <c r="CE31" s="440"/>
      <c r="CF31" s="440"/>
      <c r="CG31" s="440"/>
      <c r="CH31" s="440"/>
      <c r="CI31" s="440"/>
      <c r="CJ31" s="111">
        <f>CD31+CE31-CF31+CG31-CH31+CI31</f>
        <v>0</v>
      </c>
      <c r="CK31" s="440"/>
      <c r="CL31" s="440"/>
      <c r="CN31" s="440"/>
      <c r="CO31" s="440"/>
      <c r="CP31" s="440"/>
      <c r="CQ31" s="440"/>
      <c r="CR31" s="110">
        <f t="shared" ref="CR31:CR34" si="843">CN31+CO31-CP31+CQ31</f>
        <v>0</v>
      </c>
      <c r="CS31" s="440"/>
      <c r="CT31" s="440"/>
      <c r="CU31" s="440"/>
      <c r="CV31" s="440"/>
      <c r="CW31" s="440"/>
      <c r="CX31" s="440"/>
      <c r="CY31" s="111">
        <f>CS31+CT31-CU31+CV31-CW31+CX31</f>
        <v>0</v>
      </c>
      <c r="CZ31" s="440"/>
      <c r="DA31" s="440"/>
      <c r="DC31" s="440"/>
      <c r="DD31" s="440"/>
      <c r="DE31" s="440"/>
      <c r="DF31" s="440"/>
      <c r="DG31" s="110">
        <f t="shared" ref="DG31:DG34" si="844">DC31+DD31-DE31+DF31</f>
        <v>0</v>
      </c>
      <c r="DH31" s="440"/>
      <c r="DI31" s="440"/>
      <c r="DJ31" s="440"/>
      <c r="DK31" s="440"/>
      <c r="DL31" s="440"/>
      <c r="DM31" s="440"/>
      <c r="DN31" s="111">
        <f>DH31+DI31-DJ31+DK31-DL31+DM31</f>
        <v>0</v>
      </c>
      <c r="DO31" s="440"/>
      <c r="DP31" s="440"/>
      <c r="DR31" s="440"/>
      <c r="DS31" s="440"/>
      <c r="DT31" s="440"/>
      <c r="DU31" s="440"/>
      <c r="DV31" s="110">
        <f t="shared" ref="DV31:DV34" si="845">DR31+DS31-DT31+DU31</f>
        <v>0</v>
      </c>
      <c r="DW31" s="440"/>
      <c r="DX31" s="440"/>
      <c r="DY31" s="440"/>
      <c r="DZ31" s="440"/>
      <c r="EA31" s="440"/>
      <c r="EB31" s="440"/>
      <c r="EC31" s="111">
        <f>DW31+DX31-DY31+DZ31-EA31+EB31</f>
        <v>0</v>
      </c>
      <c r="ED31" s="440"/>
      <c r="EE31" s="440"/>
      <c r="EG31" s="440"/>
      <c r="EH31" s="440"/>
      <c r="EI31" s="440"/>
      <c r="EJ31" s="440"/>
      <c r="EK31" s="110">
        <f t="shared" ref="EK31:EK34" si="846">EG31+EH31-EI31+EJ31</f>
        <v>0</v>
      </c>
      <c r="EL31" s="440"/>
      <c r="EM31" s="440"/>
      <c r="EN31" s="440"/>
      <c r="EO31" s="440"/>
      <c r="EP31" s="440"/>
      <c r="EQ31" s="440"/>
      <c r="ER31" s="111">
        <f>EL31+EM31-EN31+EO31-EP31+EQ31</f>
        <v>0</v>
      </c>
      <c r="ES31" s="440"/>
      <c r="ET31" s="440"/>
      <c r="EV31" s="440"/>
      <c r="EW31" s="440"/>
      <c r="EX31" s="440"/>
      <c r="EY31" s="440"/>
      <c r="EZ31" s="110">
        <f t="shared" ref="EZ31:EZ34" si="847">EV31+EW31-EX31+EY31</f>
        <v>0</v>
      </c>
      <c r="FA31" s="440"/>
      <c r="FB31" s="440"/>
      <c r="FC31" s="440"/>
      <c r="FD31" s="440"/>
      <c r="FE31" s="440"/>
      <c r="FF31" s="440"/>
      <c r="FG31" s="111">
        <f>FA31+FB31-FC31+FD31-FE31+FF31</f>
        <v>0</v>
      </c>
      <c r="FH31" s="440"/>
      <c r="FI31" s="440"/>
      <c r="FK31" s="440"/>
      <c r="FL31" s="440"/>
      <c r="FM31" s="440"/>
      <c r="FN31" s="440"/>
      <c r="FO31" s="110">
        <f t="shared" ref="FO31:FO34" si="848">FK31+FL31-FM31+FN31</f>
        <v>0</v>
      </c>
      <c r="FP31" s="440"/>
      <c r="FQ31" s="440"/>
      <c r="FR31" s="440"/>
      <c r="FS31" s="440"/>
      <c r="FT31" s="440"/>
      <c r="FU31" s="440"/>
      <c r="FV31" s="111">
        <f>FP31+FQ31-FR31+FS31-FT31+FU31</f>
        <v>0</v>
      </c>
      <c r="FW31" s="440"/>
      <c r="FX31" s="440"/>
      <c r="FZ31" s="440"/>
      <c r="GA31" s="440"/>
      <c r="GB31" s="440"/>
      <c r="GC31" s="440"/>
      <c r="GD31" s="110">
        <f t="shared" ref="GD31:GD34" si="849">FZ31+GA31-GB31+GC31</f>
        <v>0</v>
      </c>
      <c r="GE31" s="440"/>
      <c r="GF31" s="440"/>
      <c r="GG31" s="440"/>
      <c r="GH31" s="440"/>
      <c r="GI31" s="440"/>
      <c r="GJ31" s="440"/>
      <c r="GK31" s="111">
        <f>GE31+GF31-GG31+GH31-GI31+GJ31</f>
        <v>0</v>
      </c>
      <c r="GL31" s="440"/>
      <c r="GM31" s="440"/>
      <c r="GO31" s="440"/>
      <c r="GP31" s="440"/>
      <c r="GQ31" s="440"/>
      <c r="GR31" s="440"/>
      <c r="GS31" s="110">
        <f t="shared" ref="GS31:GS34" si="850">GO31+GP31-GQ31+GR31</f>
        <v>0</v>
      </c>
      <c r="GT31" s="440"/>
      <c r="GU31" s="440"/>
      <c r="GV31" s="440"/>
      <c r="GW31" s="440"/>
      <c r="GX31" s="440"/>
      <c r="GY31" s="440"/>
      <c r="GZ31" s="111">
        <f>GT31+GU31-GV31+GW31-GX31+GY31</f>
        <v>0</v>
      </c>
      <c r="HA31" s="440"/>
      <c r="HB31" s="440"/>
      <c r="HD31" s="440"/>
      <c r="HE31" s="440"/>
      <c r="HF31" s="440"/>
      <c r="HG31" s="440"/>
      <c r="HH31" s="110">
        <f t="shared" ref="HH31:HH34" si="851">HD31+HE31-HF31+HG31</f>
        <v>0</v>
      </c>
      <c r="HI31" s="440"/>
      <c r="HJ31" s="440"/>
      <c r="HK31" s="440"/>
      <c r="HL31" s="440"/>
      <c r="HM31" s="440"/>
      <c r="HN31" s="440"/>
      <c r="HO31" s="111">
        <f>HI31+HJ31-HK31+HL31-HM31+HN31</f>
        <v>0</v>
      </c>
      <c r="HP31" s="440"/>
      <c r="HQ31" s="440"/>
      <c r="HS31" s="440"/>
      <c r="HT31" s="440"/>
      <c r="HU31" s="440"/>
      <c r="HV31" s="440"/>
      <c r="HW31" s="110">
        <f t="shared" ref="HW31:HW34" si="852">HS31+HT31-HU31+HV31</f>
        <v>0</v>
      </c>
      <c r="HX31" s="440"/>
      <c r="HY31" s="440"/>
      <c r="HZ31" s="440"/>
      <c r="IA31" s="440"/>
      <c r="IB31" s="440"/>
      <c r="IC31" s="440"/>
      <c r="ID31" s="111">
        <f>HX31+HY31-HZ31+IA31-IB31+IC31</f>
        <v>0</v>
      </c>
      <c r="IE31" s="440"/>
      <c r="IF31" s="440"/>
      <c r="IH31" s="440"/>
      <c r="II31" s="440"/>
      <c r="IJ31" s="440"/>
      <c r="IK31" s="440"/>
      <c r="IL31" s="110">
        <f t="shared" ref="IL31:IL34" si="853">IH31+II31-IJ31+IK31</f>
        <v>0</v>
      </c>
      <c r="IM31" s="440"/>
      <c r="IN31" s="440"/>
      <c r="IO31" s="440"/>
      <c r="IP31" s="440"/>
      <c r="IQ31" s="440"/>
      <c r="IR31" s="440"/>
      <c r="IS31" s="111">
        <f>IM31+IN31-IO31+IP31-IQ31+IR31</f>
        <v>0</v>
      </c>
      <c r="IT31" s="440"/>
      <c r="IU31" s="440"/>
      <c r="IW31" s="440"/>
      <c r="IX31" s="440"/>
      <c r="IY31" s="440"/>
      <c r="IZ31" s="440"/>
      <c r="JA31" s="110">
        <f t="shared" ref="JA31:JA34" si="854">IW31+IX31-IY31+IZ31</f>
        <v>0</v>
      </c>
      <c r="JB31" s="440"/>
      <c r="JC31" s="440"/>
      <c r="JD31" s="440"/>
      <c r="JE31" s="440"/>
      <c r="JF31" s="440"/>
      <c r="JG31" s="440"/>
      <c r="JH31" s="111">
        <f>JB31+JC31-JD31+JE31-JF31+JG31</f>
        <v>0</v>
      </c>
      <c r="JI31" s="440"/>
      <c r="JJ31" s="440"/>
      <c r="JL31" s="440"/>
      <c r="JM31" s="440"/>
      <c r="JN31" s="440"/>
      <c r="JO31" s="440"/>
      <c r="JP31" s="110">
        <f t="shared" ref="JP31:JP34" si="855">JL31+JM31-JN31+JO31</f>
        <v>0</v>
      </c>
      <c r="JQ31" s="440"/>
      <c r="JR31" s="440"/>
      <c r="JS31" s="440"/>
      <c r="JT31" s="440"/>
      <c r="JU31" s="440"/>
      <c r="JV31" s="440"/>
      <c r="JW31" s="111">
        <f>JQ31+JR31-JS31+JT31-JU31+JV31</f>
        <v>0</v>
      </c>
      <c r="JX31" s="440"/>
      <c r="JY31" s="440"/>
      <c r="KA31" s="440"/>
      <c r="KB31" s="440"/>
      <c r="KC31" s="440"/>
      <c r="KD31" s="440"/>
      <c r="KE31" s="110">
        <f t="shared" ref="KE31:KE34" si="856">KA31+KB31-KC31+KD31</f>
        <v>0</v>
      </c>
      <c r="KF31" s="440"/>
      <c r="KG31" s="440"/>
      <c r="KH31" s="440"/>
      <c r="KI31" s="440"/>
      <c r="KJ31" s="440"/>
      <c r="KK31" s="440"/>
      <c r="KL31" s="111">
        <f>KF31+KG31-KH31+KI31-KJ31+KK31</f>
        <v>0</v>
      </c>
      <c r="KM31" s="440"/>
      <c r="KN31" s="440"/>
      <c r="KP31" s="440"/>
      <c r="KQ31" s="440"/>
      <c r="KR31" s="440"/>
      <c r="KS31" s="440"/>
      <c r="KT31" s="110">
        <f t="shared" ref="KT31:KT34" si="857">KP31+KQ31-KR31+KS31</f>
        <v>0</v>
      </c>
      <c r="KU31" s="440"/>
      <c r="KV31" s="440"/>
      <c r="KW31" s="440"/>
      <c r="KX31" s="440"/>
      <c r="KY31" s="440"/>
      <c r="KZ31" s="440"/>
      <c r="LA31" s="111">
        <f>KU31+KV31-KW31+KX31-KY31+KZ31</f>
        <v>0</v>
      </c>
      <c r="LB31" s="440"/>
      <c r="LC31" s="440"/>
      <c r="LE31" s="440"/>
      <c r="LF31" s="440"/>
      <c r="LG31" s="440"/>
      <c r="LH31" s="440"/>
      <c r="LI31" s="110">
        <f t="shared" ref="LI31:LI34" si="858">LE31+LF31-LG31+LH31</f>
        <v>0</v>
      </c>
      <c r="LJ31" s="440"/>
      <c r="LK31" s="440"/>
      <c r="LL31" s="440"/>
      <c r="LM31" s="440"/>
      <c r="LN31" s="440"/>
      <c r="LO31" s="440"/>
      <c r="LP31" s="111">
        <f>LJ31+LK31-LL31+LM31-LN31+LO31</f>
        <v>0</v>
      </c>
      <c r="LQ31" s="440"/>
      <c r="LR31" s="440"/>
      <c r="LT31" s="440"/>
      <c r="LU31" s="440"/>
      <c r="LV31" s="440"/>
      <c r="LW31" s="440"/>
      <c r="LX31" s="110">
        <f t="shared" ref="LX31:LX34" si="859">LT31+LU31-LV31+LW31</f>
        <v>0</v>
      </c>
      <c r="LY31" s="440"/>
      <c r="LZ31" s="440"/>
      <c r="MA31" s="440"/>
      <c r="MB31" s="440"/>
      <c r="MC31" s="440"/>
      <c r="MD31" s="440"/>
      <c r="ME31" s="111">
        <f>LY31+LZ31-MA31+MB31-MC31+MD31</f>
        <v>0</v>
      </c>
      <c r="MF31" s="440"/>
      <c r="MG31" s="440"/>
      <c r="MI31" s="440"/>
      <c r="MJ31" s="440"/>
      <c r="MK31" s="440"/>
      <c r="ML31" s="440"/>
      <c r="MM31" s="110">
        <f t="shared" ref="MM31:MM34" si="860">MI31+MJ31-MK31+ML31</f>
        <v>0</v>
      </c>
      <c r="MN31" s="440"/>
      <c r="MO31" s="440"/>
      <c r="MP31" s="440"/>
      <c r="MQ31" s="440"/>
      <c r="MR31" s="440"/>
      <c r="MS31" s="440"/>
      <c r="MT31" s="111">
        <f>MN31+MO31-MP31+MQ31-MR31+MS31</f>
        <v>0</v>
      </c>
      <c r="MU31" s="440"/>
      <c r="MV31" s="440"/>
      <c r="MX31" s="440"/>
      <c r="MY31" s="440"/>
      <c r="MZ31" s="440"/>
      <c r="NA31" s="440"/>
      <c r="NB31" s="110">
        <f t="shared" ref="NB31:NB34" si="861">MX31+MY31-MZ31+NA31</f>
        <v>0</v>
      </c>
      <c r="NC31" s="440"/>
      <c r="ND31" s="440"/>
      <c r="NE31" s="440"/>
      <c r="NF31" s="440"/>
      <c r="NG31" s="440"/>
      <c r="NH31" s="440"/>
      <c r="NI31" s="111">
        <f>NC31+ND31-NE31+NF31-NG31+NH31</f>
        <v>0</v>
      </c>
      <c r="NJ31" s="440"/>
      <c r="NK31" s="440"/>
      <c r="NM31" s="440"/>
      <c r="NN31" s="440"/>
      <c r="NO31" s="440"/>
      <c r="NP31" s="440"/>
      <c r="NQ31" s="110">
        <f t="shared" ref="NQ31:NQ34" si="862">NM31+NN31-NO31+NP31</f>
        <v>0</v>
      </c>
      <c r="NR31" s="440"/>
      <c r="NS31" s="440"/>
      <c r="NT31" s="440"/>
      <c r="NU31" s="440"/>
      <c r="NV31" s="440"/>
      <c r="NW31" s="440"/>
      <c r="NX31" s="111">
        <f>NR31+NS31-NT31+NU31-NV31+NW31</f>
        <v>0</v>
      </c>
      <c r="NY31" s="440"/>
      <c r="NZ31" s="440"/>
      <c r="OB31" s="440"/>
      <c r="OC31" s="440"/>
      <c r="OD31" s="440"/>
      <c r="OE31" s="440"/>
      <c r="OF31" s="110">
        <f t="shared" ref="OF31:OF34" si="863">OB31+OC31-OD31+OE31</f>
        <v>0</v>
      </c>
      <c r="OG31" s="440"/>
      <c r="OH31" s="440"/>
      <c r="OI31" s="440"/>
      <c r="OJ31" s="440"/>
      <c r="OK31" s="440"/>
      <c r="OL31" s="440"/>
      <c r="OM31" s="111">
        <f>OG31+OH31-OI31+OJ31-OK31+OL31</f>
        <v>0</v>
      </c>
      <c r="ON31" s="440"/>
      <c r="OO31" s="440"/>
      <c r="OQ31" s="440"/>
      <c r="OR31" s="440"/>
      <c r="OS31" s="440"/>
      <c r="OT31" s="440"/>
      <c r="OU31" s="110">
        <f t="shared" ref="OU31:OU34" si="864">OQ31+OR31-OS31+OT31</f>
        <v>0</v>
      </c>
      <c r="OV31" s="440"/>
      <c r="OW31" s="440"/>
      <c r="OX31" s="440"/>
      <c r="OY31" s="440"/>
      <c r="OZ31" s="440"/>
      <c r="PA31" s="440"/>
      <c r="PB31" s="111">
        <f>OV31+OW31-OX31+OY31-OZ31+PA31</f>
        <v>0</v>
      </c>
      <c r="PC31" s="440"/>
      <c r="PD31" s="440"/>
      <c r="PF31" s="440"/>
      <c r="PG31" s="440"/>
      <c r="PH31" s="440"/>
      <c r="PI31" s="440"/>
      <c r="PJ31" s="110">
        <f t="shared" ref="PJ31:PJ34" si="865">PF31+PG31-PH31+PI31</f>
        <v>0</v>
      </c>
      <c r="PK31" s="440"/>
      <c r="PL31" s="440"/>
      <c r="PM31" s="440"/>
      <c r="PN31" s="440"/>
      <c r="PO31" s="440"/>
      <c r="PP31" s="440"/>
      <c r="PQ31" s="111">
        <f>PK31+PL31-PM31+PN31-PO31+PP31</f>
        <v>0</v>
      </c>
      <c r="PR31" s="440"/>
      <c r="PS31" s="440"/>
      <c r="PU31" s="440"/>
      <c r="PV31" s="440"/>
      <c r="PW31" s="440"/>
      <c r="PX31" s="440"/>
      <c r="PY31" s="110">
        <f t="shared" ref="PY31:PY34" si="866">PU31+PV31-PW31+PX31</f>
        <v>0</v>
      </c>
      <c r="PZ31" s="440"/>
      <c r="QA31" s="440"/>
      <c r="QB31" s="440"/>
      <c r="QC31" s="440"/>
      <c r="QD31" s="440"/>
      <c r="QE31" s="440"/>
      <c r="QF31" s="111">
        <f>PZ31+QA31-QB31+QC31-QD31+QE31</f>
        <v>0</v>
      </c>
      <c r="QG31" s="440"/>
      <c r="QH31" s="440"/>
      <c r="QJ31" s="440"/>
      <c r="QK31" s="440"/>
      <c r="QL31" s="440"/>
      <c r="QM31" s="440"/>
      <c r="QN31" s="110">
        <f t="shared" ref="QN31:QN34" si="867">QJ31+QK31-QL31+QM31</f>
        <v>0</v>
      </c>
      <c r="QO31" s="440"/>
      <c r="QP31" s="440"/>
      <c r="QQ31" s="440"/>
      <c r="QR31" s="440"/>
      <c r="QS31" s="440"/>
      <c r="QT31" s="440"/>
      <c r="QU31" s="111">
        <f>QO31+QP31-QQ31+QR31-QS31+QT31</f>
        <v>0</v>
      </c>
      <c r="QV31" s="440"/>
      <c r="QW31" s="440"/>
      <c r="QY31" s="440"/>
      <c r="QZ31" s="440"/>
      <c r="RA31" s="440"/>
      <c r="RB31" s="440"/>
      <c r="RC31" s="110">
        <f t="shared" ref="RC31:RC34" si="868">QY31+QZ31-RA31+RB31</f>
        <v>0</v>
      </c>
      <c r="RD31" s="440"/>
      <c r="RE31" s="440"/>
      <c r="RF31" s="440"/>
      <c r="RG31" s="440"/>
      <c r="RH31" s="440"/>
      <c r="RI31" s="440"/>
      <c r="RJ31" s="111">
        <f>RD31+RE31-RF31+RG31-RH31+RI31</f>
        <v>0</v>
      </c>
      <c r="RK31" s="440"/>
      <c r="RL31" s="440"/>
      <c r="RN31" s="440"/>
      <c r="RO31" s="440"/>
      <c r="RP31" s="440"/>
      <c r="RQ31" s="440"/>
      <c r="RR31" s="110">
        <f t="shared" ref="RR31:RR34" si="869">RN31+RO31-RP31+RQ31</f>
        <v>0</v>
      </c>
      <c r="RS31" s="440"/>
      <c r="RT31" s="440"/>
      <c r="RU31" s="440"/>
      <c r="RV31" s="440"/>
      <c r="RW31" s="440"/>
      <c r="RX31" s="440"/>
      <c r="RY31" s="111">
        <f>RS31+RT31-RU31+RV31-RW31+RX31</f>
        <v>0</v>
      </c>
      <c r="RZ31" s="440"/>
      <c r="SA31" s="440"/>
      <c r="SC31" s="440"/>
      <c r="SD31" s="440"/>
      <c r="SE31" s="440"/>
      <c r="SF31" s="440"/>
      <c r="SG31" s="110">
        <f t="shared" ref="SG31:SG34" si="870">SC31+SD31-SE31+SF31</f>
        <v>0</v>
      </c>
      <c r="SH31" s="440"/>
      <c r="SI31" s="440"/>
      <c r="SJ31" s="440"/>
      <c r="SK31" s="440"/>
      <c r="SL31" s="440"/>
      <c r="SM31" s="440"/>
      <c r="SN31" s="111">
        <f>SH31+SI31-SJ31+SK31-SL31+SM31</f>
        <v>0</v>
      </c>
      <c r="SO31" s="440"/>
      <c r="SP31" s="440"/>
      <c r="SR31" s="440"/>
      <c r="SS31" s="440"/>
      <c r="ST31" s="440"/>
      <c r="SU31" s="440"/>
      <c r="SV31" s="110">
        <f t="shared" ref="SV31:SV34" si="871">SR31+SS31-ST31+SU31</f>
        <v>0</v>
      </c>
      <c r="SW31" s="440"/>
      <c r="SX31" s="440"/>
      <c r="SY31" s="440"/>
      <c r="SZ31" s="440"/>
      <c r="TA31" s="440"/>
      <c r="TB31" s="440"/>
      <c r="TC31" s="111">
        <f>SW31+SX31-SY31+SZ31-TA31+TB31</f>
        <v>0</v>
      </c>
      <c r="TD31" s="440"/>
      <c r="TE31" s="440"/>
      <c r="TG31" s="440"/>
      <c r="TH31" s="440"/>
      <c r="TI31" s="440"/>
      <c r="TJ31" s="440"/>
      <c r="TK31" s="110">
        <f t="shared" ref="TK31:TK34" si="872">TG31+TH31-TI31+TJ31</f>
        <v>0</v>
      </c>
      <c r="TL31" s="440"/>
      <c r="TM31" s="440"/>
      <c r="TN31" s="440"/>
      <c r="TO31" s="440"/>
      <c r="TP31" s="440"/>
      <c r="TQ31" s="440"/>
      <c r="TR31" s="111">
        <f>TL31+TM31-TN31+TO31-TP31+TQ31</f>
        <v>0</v>
      </c>
      <c r="TS31" s="440"/>
      <c r="TT31" s="440"/>
      <c r="TV31" s="440"/>
      <c r="TW31" s="440"/>
      <c r="TX31" s="440"/>
      <c r="TY31" s="440"/>
      <c r="TZ31" s="110">
        <f t="shared" ref="TZ31:TZ34" si="873">TV31+TW31-TX31+TY31</f>
        <v>0</v>
      </c>
      <c r="UA31" s="440"/>
      <c r="UB31" s="440"/>
      <c r="UC31" s="440"/>
      <c r="UD31" s="440"/>
      <c r="UE31" s="440"/>
      <c r="UF31" s="440"/>
      <c r="UG31" s="111">
        <f>UA31+UB31-UC31+UD31-UE31+UF31</f>
        <v>0</v>
      </c>
      <c r="UH31" s="440"/>
      <c r="UI31" s="440"/>
      <c r="UK31" s="440"/>
      <c r="UL31" s="440"/>
      <c r="UM31" s="440"/>
      <c r="UN31" s="440"/>
      <c r="UO31" s="110">
        <f t="shared" ref="UO31:UO34" si="874">UK31+UL31-UM31+UN31</f>
        <v>0</v>
      </c>
      <c r="UP31" s="440"/>
      <c r="UQ31" s="440"/>
      <c r="UR31" s="440"/>
      <c r="US31" s="440"/>
      <c r="UT31" s="440"/>
      <c r="UU31" s="440"/>
      <c r="UV31" s="111">
        <f>UP31+UQ31-UR31+US31-UT31+UU31</f>
        <v>0</v>
      </c>
      <c r="UW31" s="440"/>
      <c r="UX31" s="440"/>
      <c r="UZ31" s="440"/>
      <c r="VA31" s="440"/>
      <c r="VB31" s="440"/>
      <c r="VC31" s="440"/>
      <c r="VD31" s="110">
        <f t="shared" ref="VD31:VD34" si="875">UZ31+VA31-VB31+VC31</f>
        <v>0</v>
      </c>
      <c r="VE31" s="440"/>
      <c r="VF31" s="440"/>
      <c r="VG31" s="440"/>
      <c r="VH31" s="440"/>
      <c r="VI31" s="440"/>
      <c r="VJ31" s="440"/>
      <c r="VK31" s="111">
        <f>VE31+VF31-VG31+VH31-VI31+VJ31</f>
        <v>0</v>
      </c>
      <c r="VL31" s="440"/>
      <c r="VM31" s="440"/>
      <c r="VO31" s="440"/>
      <c r="VP31" s="440"/>
      <c r="VQ31" s="440"/>
      <c r="VR31" s="440"/>
      <c r="VS31" s="110">
        <f t="shared" ref="VS31:VS34" si="876">VO31+VP31-VQ31+VR31</f>
        <v>0</v>
      </c>
      <c r="VT31" s="440"/>
      <c r="VU31" s="440"/>
      <c r="VV31" s="440"/>
      <c r="VW31" s="440"/>
      <c r="VX31" s="440"/>
      <c r="VY31" s="440"/>
      <c r="VZ31" s="111">
        <f>VT31+VU31-VV31+VW31-VX31+VY31</f>
        <v>0</v>
      </c>
      <c r="WA31" s="440"/>
      <c r="WB31" s="440"/>
      <c r="WD31" s="440"/>
      <c r="WE31" s="440"/>
      <c r="WF31" s="440"/>
      <c r="WG31" s="440"/>
      <c r="WH31" s="110">
        <f t="shared" ref="WH31:WH34" si="877">WD31+WE31-WF31+WG31</f>
        <v>0</v>
      </c>
      <c r="WI31" s="440"/>
      <c r="WJ31" s="440"/>
      <c r="WK31" s="440"/>
      <c r="WL31" s="440"/>
      <c r="WM31" s="440"/>
      <c r="WN31" s="440"/>
      <c r="WO31" s="111">
        <f>WI31+WJ31-WK31+WL31-WM31+WN31</f>
        <v>0</v>
      </c>
      <c r="WP31" s="440"/>
      <c r="WQ31" s="440"/>
      <c r="WS31" s="440"/>
      <c r="WT31" s="440"/>
      <c r="WU31" s="440"/>
      <c r="WV31" s="440"/>
      <c r="WW31" s="110">
        <f t="shared" ref="WW31:WW34" si="878">WS31+WT31-WU31+WV31</f>
        <v>0</v>
      </c>
      <c r="WX31" s="440"/>
      <c r="WY31" s="440"/>
      <c r="WZ31" s="440"/>
      <c r="XA31" s="440"/>
      <c r="XB31" s="440"/>
      <c r="XC31" s="440"/>
      <c r="XD31" s="111">
        <f>WX31+WY31-WZ31+XA31-XB31+XC31</f>
        <v>0</v>
      </c>
      <c r="XE31" s="440"/>
      <c r="XF31" s="440"/>
      <c r="XH31" s="440"/>
      <c r="XI31" s="440"/>
      <c r="XJ31" s="440"/>
      <c r="XK31" s="440"/>
      <c r="XL31" s="110">
        <f t="shared" ref="XL31:XL34" si="879">XH31+XI31-XJ31+XK31</f>
        <v>0</v>
      </c>
      <c r="XM31" s="440"/>
      <c r="XN31" s="440"/>
      <c r="XO31" s="440"/>
      <c r="XP31" s="440"/>
      <c r="XQ31" s="440"/>
      <c r="XR31" s="440"/>
      <c r="XS31" s="111">
        <f>XM31+XN31-XO31+XP31-XQ31+XR31</f>
        <v>0</v>
      </c>
      <c r="XT31" s="440"/>
      <c r="XU31" s="440"/>
      <c r="XW31" s="440"/>
      <c r="XX31" s="440"/>
      <c r="XY31" s="440"/>
      <c r="XZ31" s="440"/>
      <c r="YA31" s="110">
        <f t="shared" ref="YA31:YA34" si="880">XW31+XX31-XY31+XZ31</f>
        <v>0</v>
      </c>
      <c r="YB31" s="440"/>
      <c r="YC31" s="440"/>
      <c r="YD31" s="440"/>
      <c r="YE31" s="440"/>
      <c r="YF31" s="440"/>
      <c r="YG31" s="440"/>
      <c r="YH31" s="111">
        <f>YB31+YC31-YD31+YE31-YF31+YG31</f>
        <v>0</v>
      </c>
      <c r="YI31" s="440"/>
      <c r="YJ31" s="440"/>
      <c r="YL31" s="440"/>
      <c r="YM31" s="440"/>
      <c r="YN31" s="440"/>
      <c r="YO31" s="440"/>
      <c r="YP31" s="110">
        <f t="shared" ref="YP31:YP34" si="881">YL31+YM31-YN31+YO31</f>
        <v>0</v>
      </c>
      <c r="YQ31" s="440"/>
      <c r="YR31" s="440"/>
      <c r="YS31" s="440"/>
      <c r="YT31" s="440"/>
      <c r="YU31" s="440"/>
      <c r="YV31" s="440"/>
      <c r="YW31" s="111">
        <f>YQ31+YR31-YS31+YT31-YU31+YV31</f>
        <v>0</v>
      </c>
      <c r="YX31" s="440"/>
      <c r="YY31" s="440"/>
      <c r="ZA31" s="440"/>
      <c r="ZB31" s="440"/>
      <c r="ZC31" s="440"/>
      <c r="ZD31" s="440"/>
      <c r="ZE31" s="110">
        <f t="shared" ref="ZE31:ZE34" si="882">ZA31+ZB31-ZC31+ZD31</f>
        <v>0</v>
      </c>
      <c r="ZF31" s="440"/>
      <c r="ZG31" s="440"/>
      <c r="ZH31" s="440"/>
      <c r="ZI31" s="440"/>
      <c r="ZJ31" s="440"/>
      <c r="ZK31" s="440"/>
      <c r="ZL31" s="111">
        <f>ZF31+ZG31-ZH31+ZI31-ZJ31+ZK31</f>
        <v>0</v>
      </c>
      <c r="ZM31" s="440"/>
      <c r="ZN31" s="440"/>
      <c r="ZP31" s="440"/>
      <c r="ZQ31" s="440"/>
      <c r="ZR31" s="440"/>
      <c r="ZS31" s="440"/>
      <c r="ZT31" s="110">
        <f t="shared" ref="ZT31:ZT34" si="883">ZP31+ZQ31-ZR31+ZS31</f>
        <v>0</v>
      </c>
      <c r="ZU31" s="440"/>
      <c r="ZV31" s="440"/>
      <c r="ZW31" s="440"/>
      <c r="ZX31" s="440"/>
      <c r="ZY31" s="440"/>
      <c r="ZZ31" s="440"/>
      <c r="AAA31" s="111">
        <f>ZU31+ZV31-ZW31+ZX31-ZY31+ZZ31</f>
        <v>0</v>
      </c>
      <c r="AAB31" s="440"/>
      <c r="AAC31" s="440"/>
      <c r="AAE31" s="440"/>
      <c r="AAF31" s="440"/>
      <c r="AAG31" s="440"/>
      <c r="AAH31" s="440"/>
      <c r="AAI31" s="110">
        <f t="shared" ref="AAI31:AAI34" si="884">AAE31+AAF31-AAG31+AAH31</f>
        <v>0</v>
      </c>
      <c r="AAJ31" s="440"/>
      <c r="AAK31" s="440"/>
      <c r="AAL31" s="440"/>
      <c r="AAM31" s="440"/>
      <c r="AAN31" s="440"/>
      <c r="AAO31" s="440"/>
      <c r="AAP31" s="111">
        <f>AAJ31+AAK31-AAL31+AAM31-AAN31+AAO31</f>
        <v>0</v>
      </c>
      <c r="AAQ31" s="440"/>
      <c r="AAR31" s="440"/>
      <c r="AAT31" s="440"/>
      <c r="AAU31" s="440"/>
      <c r="AAV31" s="440"/>
      <c r="AAW31" s="440"/>
      <c r="AAX31" s="110">
        <f t="shared" ref="AAX31:AAX34" si="885">AAT31+AAU31-AAV31+AAW31</f>
        <v>0</v>
      </c>
      <c r="AAY31" s="440"/>
      <c r="AAZ31" s="440"/>
      <c r="ABA31" s="440"/>
      <c r="ABB31" s="440"/>
      <c r="ABC31" s="440"/>
      <c r="ABD31" s="440"/>
      <c r="ABE31" s="111">
        <f>AAY31+AAZ31-ABA31+ABB31-ABC31+ABD31</f>
        <v>0</v>
      </c>
      <c r="ABF31" s="440"/>
      <c r="ABG31" s="440"/>
      <c r="ABI31" s="440"/>
      <c r="ABJ31" s="440"/>
      <c r="ABK31" s="440"/>
      <c r="ABL31" s="440"/>
      <c r="ABM31" s="110">
        <f t="shared" ref="ABM31:ABM34" si="886">ABI31+ABJ31-ABK31+ABL31</f>
        <v>0</v>
      </c>
      <c r="ABN31" s="440"/>
      <c r="ABO31" s="440"/>
      <c r="ABP31" s="440"/>
      <c r="ABQ31" s="440"/>
      <c r="ABR31" s="440"/>
      <c r="ABS31" s="440"/>
      <c r="ABT31" s="111">
        <f>ABN31+ABO31-ABP31+ABQ31-ABR31+ABS31</f>
        <v>0</v>
      </c>
      <c r="ABU31" s="440"/>
      <c r="ABV31" s="440"/>
      <c r="ABX31" s="440"/>
      <c r="ABY31" s="440"/>
      <c r="ABZ31" s="440"/>
      <c r="ACA31" s="440"/>
      <c r="ACB31" s="110">
        <f t="shared" ref="ACB31:ACB34" si="887">ABX31+ABY31-ABZ31+ACA31</f>
        <v>0</v>
      </c>
      <c r="ACC31" s="440"/>
      <c r="ACD31" s="440"/>
      <c r="ACE31" s="440"/>
      <c r="ACF31" s="440"/>
      <c r="ACG31" s="440"/>
      <c r="ACH31" s="440"/>
      <c r="ACI31" s="111">
        <f>ACC31+ACD31-ACE31+ACF31-ACG31+ACH31</f>
        <v>0</v>
      </c>
      <c r="ACJ31" s="440"/>
      <c r="ACK31" s="440"/>
      <c r="ACM31" s="440"/>
      <c r="ACN31" s="440"/>
      <c r="ACO31" s="440"/>
      <c r="ACP31" s="440"/>
      <c r="ACQ31" s="110">
        <f t="shared" ref="ACQ31:ACQ34" si="888">ACM31+ACN31-ACO31+ACP31</f>
        <v>0</v>
      </c>
      <c r="ACR31" s="440"/>
      <c r="ACS31" s="440"/>
      <c r="ACT31" s="440"/>
      <c r="ACU31" s="440"/>
      <c r="ACV31" s="440"/>
      <c r="ACW31" s="440"/>
      <c r="ACX31" s="111">
        <f>ACR31+ACS31-ACT31+ACU31-ACV31+ACW31</f>
        <v>0</v>
      </c>
      <c r="ACY31" s="440"/>
      <c r="ACZ31" s="440"/>
      <c r="ADB31" s="440"/>
      <c r="ADC31" s="440"/>
      <c r="ADD31" s="440"/>
      <c r="ADE31" s="440"/>
      <c r="ADF31" s="110">
        <f t="shared" ref="ADF31:ADF34" si="889">ADB31+ADC31-ADD31+ADE31</f>
        <v>0</v>
      </c>
      <c r="ADG31" s="440"/>
      <c r="ADH31" s="440"/>
      <c r="ADI31" s="440"/>
      <c r="ADJ31" s="440"/>
      <c r="ADK31" s="440"/>
      <c r="ADL31" s="440"/>
      <c r="ADM31" s="111">
        <f>ADG31+ADH31-ADI31+ADJ31-ADK31+ADL31</f>
        <v>0</v>
      </c>
      <c r="ADN31" s="440"/>
      <c r="ADO31" s="440"/>
      <c r="ADQ31" s="440"/>
      <c r="ADR31" s="440"/>
      <c r="ADS31" s="440"/>
      <c r="ADT31" s="440"/>
      <c r="ADU31" s="110">
        <f t="shared" ref="ADU31:ADU34" si="890">ADQ31+ADR31-ADS31+ADT31</f>
        <v>0</v>
      </c>
      <c r="ADV31" s="440"/>
      <c r="ADW31" s="440"/>
      <c r="ADX31" s="440"/>
      <c r="ADY31" s="440"/>
      <c r="ADZ31" s="440"/>
      <c r="AEA31" s="440"/>
      <c r="AEB31" s="111">
        <f>ADV31+ADW31-ADX31+ADY31-ADZ31+AEA31</f>
        <v>0</v>
      </c>
      <c r="AEC31" s="440"/>
      <c r="AED31" s="440"/>
      <c r="AEF31" s="440"/>
      <c r="AEG31" s="440"/>
      <c r="AEH31" s="440"/>
      <c r="AEI31" s="440"/>
      <c r="AEJ31" s="110">
        <f t="shared" ref="AEJ31:AEJ34" si="891">AEF31+AEG31-AEH31+AEI31</f>
        <v>0</v>
      </c>
      <c r="AEK31" s="440"/>
      <c r="AEL31" s="440"/>
      <c r="AEM31" s="440"/>
      <c r="AEN31" s="440"/>
      <c r="AEO31" s="440"/>
      <c r="AEP31" s="440"/>
      <c r="AEQ31" s="111">
        <f>AEK31+AEL31-AEM31+AEN31-AEO31+AEP31</f>
        <v>0</v>
      </c>
      <c r="AER31" s="440"/>
      <c r="AES31" s="440"/>
      <c r="AEU31" s="440"/>
      <c r="AEV31" s="440"/>
      <c r="AEW31" s="440"/>
      <c r="AEX31" s="440"/>
      <c r="AEY31" s="110">
        <f t="shared" ref="AEY31:AEY34" si="892">AEU31+AEV31-AEW31+AEX31</f>
        <v>0</v>
      </c>
      <c r="AEZ31" s="440"/>
      <c r="AFA31" s="440"/>
      <c r="AFB31" s="440"/>
      <c r="AFC31" s="440"/>
      <c r="AFD31" s="440"/>
      <c r="AFE31" s="440"/>
      <c r="AFF31" s="111">
        <f>AEZ31+AFA31-AFB31+AFC31-AFD31+AFE31</f>
        <v>0</v>
      </c>
      <c r="AFG31" s="440"/>
      <c r="AFH31" s="440"/>
      <c r="AFJ31" s="440"/>
      <c r="AFK31" s="440"/>
      <c r="AFL31" s="440"/>
      <c r="AFM31" s="440"/>
      <c r="AFN31" s="110">
        <f t="shared" ref="AFN31:AFN34" si="893">AFJ31+AFK31-AFL31+AFM31</f>
        <v>0</v>
      </c>
      <c r="AFO31" s="440"/>
      <c r="AFP31" s="440"/>
      <c r="AFQ31" s="440"/>
      <c r="AFR31" s="440"/>
      <c r="AFS31" s="440"/>
      <c r="AFT31" s="440"/>
      <c r="AFU31" s="111">
        <f>AFO31+AFP31-AFQ31+AFR31-AFS31+AFT31</f>
        <v>0</v>
      </c>
      <c r="AFV31" s="440"/>
      <c r="AFW31" s="440"/>
      <c r="AFY31" s="440"/>
      <c r="AFZ31" s="440"/>
      <c r="AGA31" s="440"/>
      <c r="AGB31" s="440"/>
      <c r="AGC31" s="110">
        <f t="shared" ref="AGC31:AGC34" si="894">AFY31+AFZ31-AGA31+AGB31</f>
        <v>0</v>
      </c>
      <c r="AGD31" s="440"/>
      <c r="AGE31" s="440"/>
      <c r="AGF31" s="440"/>
      <c r="AGG31" s="440"/>
      <c r="AGH31" s="440"/>
      <c r="AGI31" s="440"/>
      <c r="AGJ31" s="111">
        <f>AGD31+AGE31-AGF31+AGG31-AGH31+AGI31</f>
        <v>0</v>
      </c>
      <c r="AGK31" s="440"/>
      <c r="AGL31" s="440"/>
      <c r="AGN31" s="440"/>
      <c r="AGO31" s="440"/>
      <c r="AGP31" s="440"/>
      <c r="AGQ31" s="440"/>
      <c r="AGR31" s="110">
        <f t="shared" ref="AGR31:AGR34" si="895">AGN31+AGO31-AGP31+AGQ31</f>
        <v>0</v>
      </c>
      <c r="AGS31" s="440"/>
      <c r="AGT31" s="440"/>
      <c r="AGU31" s="440"/>
      <c r="AGV31" s="440"/>
      <c r="AGW31" s="440"/>
      <c r="AGX31" s="440"/>
      <c r="AGY31" s="111">
        <f>AGS31+AGT31-AGU31+AGV31-AGW31+AGX31</f>
        <v>0</v>
      </c>
      <c r="AGZ31" s="440"/>
      <c r="AHA31" s="440"/>
      <c r="AHC31" s="440"/>
      <c r="AHD31" s="440"/>
      <c r="AHE31" s="440"/>
      <c r="AHF31" s="440"/>
      <c r="AHG31" s="110">
        <f t="shared" ref="AHG31:AHG34" si="896">AHC31+AHD31-AHE31+AHF31</f>
        <v>0</v>
      </c>
      <c r="AHH31" s="440"/>
      <c r="AHI31" s="440"/>
      <c r="AHJ31" s="440"/>
      <c r="AHK31" s="440"/>
      <c r="AHL31" s="440"/>
      <c r="AHM31" s="440"/>
      <c r="AHN31" s="111">
        <f>AHH31+AHI31-AHJ31+AHK31-AHL31+AHM31</f>
        <v>0</v>
      </c>
      <c r="AHO31" s="440"/>
      <c r="AHP31" s="440"/>
      <c r="AHR31" s="440"/>
      <c r="AHS31" s="440"/>
      <c r="AHT31" s="440"/>
      <c r="AHU31" s="440"/>
      <c r="AHV31" s="110">
        <f t="shared" ref="AHV31:AHV34" si="897">AHR31+AHS31-AHT31+AHU31</f>
        <v>0</v>
      </c>
      <c r="AHW31" s="440"/>
      <c r="AHX31" s="440"/>
      <c r="AHY31" s="440"/>
      <c r="AHZ31" s="440"/>
      <c r="AIA31" s="440"/>
      <c r="AIB31" s="440"/>
      <c r="AIC31" s="111">
        <f>AHW31+AHX31-AHY31+AHZ31-AIA31+AIB31</f>
        <v>0</v>
      </c>
      <c r="AID31" s="440"/>
      <c r="AIE31" s="440"/>
    </row>
    <row r="32" spans="1:915" x14ac:dyDescent="0.3">
      <c r="A32" s="33" t="s">
        <v>132</v>
      </c>
      <c r="B32" s="34" t="s">
        <v>138</v>
      </c>
      <c r="C32" s="439"/>
      <c r="D32" s="440"/>
      <c r="E32" s="440"/>
      <c r="F32" s="440"/>
      <c r="G32" s="110">
        <f t="shared" si="718"/>
        <v>0</v>
      </c>
      <c r="H32" s="440"/>
      <c r="I32" s="440"/>
      <c r="J32" s="440"/>
      <c r="K32" s="440"/>
      <c r="L32" s="440"/>
      <c r="M32" s="440"/>
      <c r="N32" s="111">
        <f>H32+I32-J32+K32-L32+M32</f>
        <v>0</v>
      </c>
      <c r="O32" s="440"/>
      <c r="P32" s="440"/>
      <c r="Q32" s="440"/>
      <c r="R32" s="440"/>
      <c r="S32" s="440"/>
      <c r="T32" s="440"/>
      <c r="U32" s="110">
        <f t="shared" si="719"/>
        <v>0</v>
      </c>
      <c r="V32" s="440"/>
      <c r="W32" s="440"/>
      <c r="X32" s="440"/>
      <c r="Y32" s="440"/>
      <c r="Z32" s="440"/>
      <c r="AA32" s="440"/>
      <c r="AB32" s="111">
        <f>V32+W32-X32+Y32-Z32+AA32</f>
        <v>0</v>
      </c>
      <c r="AC32" s="440"/>
      <c r="AD32" s="440"/>
      <c r="AF32" s="440"/>
      <c r="AG32" s="440"/>
      <c r="AH32" s="440"/>
      <c r="AI32" s="440"/>
      <c r="AJ32" s="110">
        <f t="shared" si="839"/>
        <v>0</v>
      </c>
      <c r="AK32" s="440"/>
      <c r="AL32" s="440"/>
      <c r="AM32" s="440"/>
      <c r="AN32" s="440"/>
      <c r="AO32" s="440"/>
      <c r="AP32" s="440"/>
      <c r="AQ32" s="111">
        <f>AK32+AL32-AM32+AN32-AO32+AP32</f>
        <v>0</v>
      </c>
      <c r="AR32" s="440"/>
      <c r="AS32" s="440"/>
      <c r="AU32" s="440"/>
      <c r="AV32" s="440"/>
      <c r="AW32" s="440"/>
      <c r="AX32" s="440"/>
      <c r="AY32" s="110">
        <f t="shared" si="840"/>
        <v>0</v>
      </c>
      <c r="AZ32" s="440"/>
      <c r="BA32" s="440"/>
      <c r="BB32" s="440"/>
      <c r="BC32" s="440"/>
      <c r="BD32" s="440"/>
      <c r="BE32" s="440"/>
      <c r="BF32" s="111">
        <f>AZ32+BA32-BB32+BC32-BD32+BE32</f>
        <v>0</v>
      </c>
      <c r="BG32" s="440"/>
      <c r="BH32" s="440"/>
      <c r="BJ32" s="440"/>
      <c r="BK32" s="440"/>
      <c r="BL32" s="440"/>
      <c r="BM32" s="440"/>
      <c r="BN32" s="110">
        <f t="shared" si="841"/>
        <v>0</v>
      </c>
      <c r="BO32" s="440"/>
      <c r="BP32" s="440"/>
      <c r="BQ32" s="440"/>
      <c r="BR32" s="440"/>
      <c r="BS32" s="440"/>
      <c r="BT32" s="440"/>
      <c r="BU32" s="111">
        <f>BO32+BP32-BQ32+BR32-BS32+BT32</f>
        <v>0</v>
      </c>
      <c r="BV32" s="440"/>
      <c r="BW32" s="440"/>
      <c r="BY32" s="440"/>
      <c r="BZ32" s="440"/>
      <c r="CA32" s="440"/>
      <c r="CB32" s="440"/>
      <c r="CC32" s="110">
        <f t="shared" si="842"/>
        <v>0</v>
      </c>
      <c r="CD32" s="440"/>
      <c r="CE32" s="440"/>
      <c r="CF32" s="440"/>
      <c r="CG32" s="440"/>
      <c r="CH32" s="440"/>
      <c r="CI32" s="440"/>
      <c r="CJ32" s="111">
        <f>CD32+CE32-CF32+CG32-CH32+CI32</f>
        <v>0</v>
      </c>
      <c r="CK32" s="440"/>
      <c r="CL32" s="440"/>
      <c r="CN32" s="440"/>
      <c r="CO32" s="440"/>
      <c r="CP32" s="440"/>
      <c r="CQ32" s="440"/>
      <c r="CR32" s="110">
        <f t="shared" si="843"/>
        <v>0</v>
      </c>
      <c r="CS32" s="440"/>
      <c r="CT32" s="440"/>
      <c r="CU32" s="440"/>
      <c r="CV32" s="440"/>
      <c r="CW32" s="440"/>
      <c r="CX32" s="440"/>
      <c r="CY32" s="111">
        <f>CS32+CT32-CU32+CV32-CW32+CX32</f>
        <v>0</v>
      </c>
      <c r="CZ32" s="440"/>
      <c r="DA32" s="440"/>
      <c r="DC32" s="440"/>
      <c r="DD32" s="440"/>
      <c r="DE32" s="440"/>
      <c r="DF32" s="440"/>
      <c r="DG32" s="110">
        <f t="shared" si="844"/>
        <v>0</v>
      </c>
      <c r="DH32" s="440"/>
      <c r="DI32" s="440"/>
      <c r="DJ32" s="440"/>
      <c r="DK32" s="440"/>
      <c r="DL32" s="440"/>
      <c r="DM32" s="440"/>
      <c r="DN32" s="111">
        <f>DH32+DI32-DJ32+DK32-DL32+DM32</f>
        <v>0</v>
      </c>
      <c r="DO32" s="440"/>
      <c r="DP32" s="440"/>
      <c r="DR32" s="440"/>
      <c r="DS32" s="440"/>
      <c r="DT32" s="440"/>
      <c r="DU32" s="440"/>
      <c r="DV32" s="110">
        <f t="shared" si="845"/>
        <v>0</v>
      </c>
      <c r="DW32" s="440"/>
      <c r="DX32" s="440"/>
      <c r="DY32" s="440"/>
      <c r="DZ32" s="440"/>
      <c r="EA32" s="440"/>
      <c r="EB32" s="440"/>
      <c r="EC32" s="111">
        <f>DW32+DX32-DY32+DZ32-EA32+EB32</f>
        <v>0</v>
      </c>
      <c r="ED32" s="440"/>
      <c r="EE32" s="440"/>
      <c r="EG32" s="440"/>
      <c r="EH32" s="440"/>
      <c r="EI32" s="440"/>
      <c r="EJ32" s="440"/>
      <c r="EK32" s="110">
        <f t="shared" si="846"/>
        <v>0</v>
      </c>
      <c r="EL32" s="440"/>
      <c r="EM32" s="440"/>
      <c r="EN32" s="440"/>
      <c r="EO32" s="440"/>
      <c r="EP32" s="440"/>
      <c r="EQ32" s="440"/>
      <c r="ER32" s="111">
        <f>EL32+EM32-EN32+EO32-EP32+EQ32</f>
        <v>0</v>
      </c>
      <c r="ES32" s="440"/>
      <c r="ET32" s="440"/>
      <c r="EV32" s="440"/>
      <c r="EW32" s="440"/>
      <c r="EX32" s="440"/>
      <c r="EY32" s="440"/>
      <c r="EZ32" s="110">
        <f t="shared" si="847"/>
        <v>0</v>
      </c>
      <c r="FA32" s="440"/>
      <c r="FB32" s="440"/>
      <c r="FC32" s="440"/>
      <c r="FD32" s="440"/>
      <c r="FE32" s="440"/>
      <c r="FF32" s="440"/>
      <c r="FG32" s="111">
        <f>FA32+FB32-FC32+FD32-FE32+FF32</f>
        <v>0</v>
      </c>
      <c r="FH32" s="440"/>
      <c r="FI32" s="440"/>
      <c r="FK32" s="440"/>
      <c r="FL32" s="440"/>
      <c r="FM32" s="440"/>
      <c r="FN32" s="440"/>
      <c r="FO32" s="110">
        <f t="shared" si="848"/>
        <v>0</v>
      </c>
      <c r="FP32" s="440"/>
      <c r="FQ32" s="440"/>
      <c r="FR32" s="440"/>
      <c r="FS32" s="440"/>
      <c r="FT32" s="440"/>
      <c r="FU32" s="440"/>
      <c r="FV32" s="111">
        <f>FP32+FQ32-FR32+FS32-FT32+FU32</f>
        <v>0</v>
      </c>
      <c r="FW32" s="440"/>
      <c r="FX32" s="440"/>
      <c r="FZ32" s="440"/>
      <c r="GA32" s="440"/>
      <c r="GB32" s="440"/>
      <c r="GC32" s="440"/>
      <c r="GD32" s="110">
        <f t="shared" si="849"/>
        <v>0</v>
      </c>
      <c r="GE32" s="440"/>
      <c r="GF32" s="440"/>
      <c r="GG32" s="440"/>
      <c r="GH32" s="440"/>
      <c r="GI32" s="440"/>
      <c r="GJ32" s="440"/>
      <c r="GK32" s="111">
        <f>GE32+GF32-GG32+GH32-GI32+GJ32</f>
        <v>0</v>
      </c>
      <c r="GL32" s="440"/>
      <c r="GM32" s="440"/>
      <c r="GO32" s="440"/>
      <c r="GP32" s="440"/>
      <c r="GQ32" s="440"/>
      <c r="GR32" s="440"/>
      <c r="GS32" s="110">
        <f t="shared" si="850"/>
        <v>0</v>
      </c>
      <c r="GT32" s="440"/>
      <c r="GU32" s="440"/>
      <c r="GV32" s="440"/>
      <c r="GW32" s="440"/>
      <c r="GX32" s="440"/>
      <c r="GY32" s="440"/>
      <c r="GZ32" s="111">
        <f>GT32+GU32-GV32+GW32-GX32+GY32</f>
        <v>0</v>
      </c>
      <c r="HA32" s="440"/>
      <c r="HB32" s="440"/>
      <c r="HD32" s="440"/>
      <c r="HE32" s="440"/>
      <c r="HF32" s="440"/>
      <c r="HG32" s="440"/>
      <c r="HH32" s="110">
        <f t="shared" si="851"/>
        <v>0</v>
      </c>
      <c r="HI32" s="440"/>
      <c r="HJ32" s="440"/>
      <c r="HK32" s="440"/>
      <c r="HL32" s="440"/>
      <c r="HM32" s="440"/>
      <c r="HN32" s="440"/>
      <c r="HO32" s="111">
        <f>HI32+HJ32-HK32+HL32-HM32+HN32</f>
        <v>0</v>
      </c>
      <c r="HP32" s="440"/>
      <c r="HQ32" s="440"/>
      <c r="HS32" s="440"/>
      <c r="HT32" s="440"/>
      <c r="HU32" s="440"/>
      <c r="HV32" s="440"/>
      <c r="HW32" s="110">
        <f t="shared" si="852"/>
        <v>0</v>
      </c>
      <c r="HX32" s="440"/>
      <c r="HY32" s="440"/>
      <c r="HZ32" s="440"/>
      <c r="IA32" s="440"/>
      <c r="IB32" s="440"/>
      <c r="IC32" s="440"/>
      <c r="ID32" s="111">
        <f>HX32+HY32-HZ32+IA32-IB32+IC32</f>
        <v>0</v>
      </c>
      <c r="IE32" s="440"/>
      <c r="IF32" s="440"/>
      <c r="IH32" s="440"/>
      <c r="II32" s="440"/>
      <c r="IJ32" s="440"/>
      <c r="IK32" s="440"/>
      <c r="IL32" s="110">
        <f t="shared" si="853"/>
        <v>0</v>
      </c>
      <c r="IM32" s="440"/>
      <c r="IN32" s="440"/>
      <c r="IO32" s="440"/>
      <c r="IP32" s="440"/>
      <c r="IQ32" s="440"/>
      <c r="IR32" s="440"/>
      <c r="IS32" s="111">
        <f>IM32+IN32-IO32+IP32-IQ32+IR32</f>
        <v>0</v>
      </c>
      <c r="IT32" s="440"/>
      <c r="IU32" s="440"/>
      <c r="IW32" s="440"/>
      <c r="IX32" s="440"/>
      <c r="IY32" s="440"/>
      <c r="IZ32" s="440"/>
      <c r="JA32" s="110">
        <f t="shared" si="854"/>
        <v>0</v>
      </c>
      <c r="JB32" s="440"/>
      <c r="JC32" s="440"/>
      <c r="JD32" s="440"/>
      <c r="JE32" s="440"/>
      <c r="JF32" s="440"/>
      <c r="JG32" s="440"/>
      <c r="JH32" s="111">
        <f>JB32+JC32-JD32+JE32-JF32+JG32</f>
        <v>0</v>
      </c>
      <c r="JI32" s="440"/>
      <c r="JJ32" s="440"/>
      <c r="JL32" s="440"/>
      <c r="JM32" s="440"/>
      <c r="JN32" s="440"/>
      <c r="JO32" s="440"/>
      <c r="JP32" s="110">
        <f t="shared" si="855"/>
        <v>0</v>
      </c>
      <c r="JQ32" s="440"/>
      <c r="JR32" s="440"/>
      <c r="JS32" s="440"/>
      <c r="JT32" s="440"/>
      <c r="JU32" s="440"/>
      <c r="JV32" s="440"/>
      <c r="JW32" s="111">
        <f>JQ32+JR32-JS32+JT32-JU32+JV32</f>
        <v>0</v>
      </c>
      <c r="JX32" s="440"/>
      <c r="JY32" s="440"/>
      <c r="KA32" s="440"/>
      <c r="KB32" s="440"/>
      <c r="KC32" s="440"/>
      <c r="KD32" s="440"/>
      <c r="KE32" s="110">
        <f t="shared" si="856"/>
        <v>0</v>
      </c>
      <c r="KF32" s="440"/>
      <c r="KG32" s="440"/>
      <c r="KH32" s="440"/>
      <c r="KI32" s="440"/>
      <c r="KJ32" s="440"/>
      <c r="KK32" s="440"/>
      <c r="KL32" s="111">
        <f>KF32+KG32-KH32+KI32-KJ32+KK32</f>
        <v>0</v>
      </c>
      <c r="KM32" s="440"/>
      <c r="KN32" s="440"/>
      <c r="KP32" s="440"/>
      <c r="KQ32" s="440"/>
      <c r="KR32" s="440"/>
      <c r="KS32" s="440"/>
      <c r="KT32" s="110">
        <f t="shared" si="857"/>
        <v>0</v>
      </c>
      <c r="KU32" s="440"/>
      <c r="KV32" s="440"/>
      <c r="KW32" s="440"/>
      <c r="KX32" s="440"/>
      <c r="KY32" s="440"/>
      <c r="KZ32" s="440"/>
      <c r="LA32" s="111">
        <f>KU32+KV32-KW32+KX32-KY32+KZ32</f>
        <v>0</v>
      </c>
      <c r="LB32" s="440"/>
      <c r="LC32" s="440"/>
      <c r="LE32" s="440"/>
      <c r="LF32" s="440"/>
      <c r="LG32" s="440"/>
      <c r="LH32" s="440"/>
      <c r="LI32" s="110">
        <f t="shared" si="858"/>
        <v>0</v>
      </c>
      <c r="LJ32" s="440"/>
      <c r="LK32" s="440"/>
      <c r="LL32" s="440"/>
      <c r="LM32" s="440"/>
      <c r="LN32" s="440"/>
      <c r="LO32" s="440"/>
      <c r="LP32" s="111">
        <f>LJ32+LK32-LL32+LM32-LN32+LO32</f>
        <v>0</v>
      </c>
      <c r="LQ32" s="440"/>
      <c r="LR32" s="440"/>
      <c r="LT32" s="440"/>
      <c r="LU32" s="440"/>
      <c r="LV32" s="440"/>
      <c r="LW32" s="440"/>
      <c r="LX32" s="110">
        <f t="shared" si="859"/>
        <v>0</v>
      </c>
      <c r="LY32" s="440"/>
      <c r="LZ32" s="440"/>
      <c r="MA32" s="440"/>
      <c r="MB32" s="440"/>
      <c r="MC32" s="440"/>
      <c r="MD32" s="440"/>
      <c r="ME32" s="111">
        <f>LY32+LZ32-MA32+MB32-MC32+MD32</f>
        <v>0</v>
      </c>
      <c r="MF32" s="440"/>
      <c r="MG32" s="440"/>
      <c r="MI32" s="440"/>
      <c r="MJ32" s="440"/>
      <c r="MK32" s="440"/>
      <c r="ML32" s="440"/>
      <c r="MM32" s="110">
        <f t="shared" si="860"/>
        <v>0</v>
      </c>
      <c r="MN32" s="440"/>
      <c r="MO32" s="440"/>
      <c r="MP32" s="440"/>
      <c r="MQ32" s="440"/>
      <c r="MR32" s="440"/>
      <c r="MS32" s="440"/>
      <c r="MT32" s="111">
        <f>MN32+MO32-MP32+MQ32-MR32+MS32</f>
        <v>0</v>
      </c>
      <c r="MU32" s="440"/>
      <c r="MV32" s="440"/>
      <c r="MX32" s="440"/>
      <c r="MY32" s="440"/>
      <c r="MZ32" s="440"/>
      <c r="NA32" s="440"/>
      <c r="NB32" s="110">
        <f t="shared" si="861"/>
        <v>0</v>
      </c>
      <c r="NC32" s="440"/>
      <c r="ND32" s="440"/>
      <c r="NE32" s="440"/>
      <c r="NF32" s="440"/>
      <c r="NG32" s="440"/>
      <c r="NH32" s="440"/>
      <c r="NI32" s="111">
        <f>NC32+ND32-NE32+NF32-NG32+NH32</f>
        <v>0</v>
      </c>
      <c r="NJ32" s="440"/>
      <c r="NK32" s="440"/>
      <c r="NM32" s="440"/>
      <c r="NN32" s="440"/>
      <c r="NO32" s="440"/>
      <c r="NP32" s="440"/>
      <c r="NQ32" s="110">
        <f t="shared" si="862"/>
        <v>0</v>
      </c>
      <c r="NR32" s="440"/>
      <c r="NS32" s="440"/>
      <c r="NT32" s="440"/>
      <c r="NU32" s="440"/>
      <c r="NV32" s="440"/>
      <c r="NW32" s="440"/>
      <c r="NX32" s="111">
        <f>NR32+NS32-NT32+NU32-NV32+NW32</f>
        <v>0</v>
      </c>
      <c r="NY32" s="440"/>
      <c r="NZ32" s="440"/>
      <c r="OB32" s="440"/>
      <c r="OC32" s="440"/>
      <c r="OD32" s="440"/>
      <c r="OE32" s="440"/>
      <c r="OF32" s="110">
        <f t="shared" si="863"/>
        <v>0</v>
      </c>
      <c r="OG32" s="440"/>
      <c r="OH32" s="440"/>
      <c r="OI32" s="440"/>
      <c r="OJ32" s="440"/>
      <c r="OK32" s="440"/>
      <c r="OL32" s="440"/>
      <c r="OM32" s="111">
        <f>OG32+OH32-OI32+OJ32-OK32+OL32</f>
        <v>0</v>
      </c>
      <c r="ON32" s="440"/>
      <c r="OO32" s="440"/>
      <c r="OQ32" s="440"/>
      <c r="OR32" s="440"/>
      <c r="OS32" s="440"/>
      <c r="OT32" s="440"/>
      <c r="OU32" s="110">
        <f t="shared" si="864"/>
        <v>0</v>
      </c>
      <c r="OV32" s="440"/>
      <c r="OW32" s="440"/>
      <c r="OX32" s="440"/>
      <c r="OY32" s="440"/>
      <c r="OZ32" s="440"/>
      <c r="PA32" s="440"/>
      <c r="PB32" s="111">
        <f>OV32+OW32-OX32+OY32-OZ32+PA32</f>
        <v>0</v>
      </c>
      <c r="PC32" s="440"/>
      <c r="PD32" s="440"/>
      <c r="PF32" s="440"/>
      <c r="PG32" s="440"/>
      <c r="PH32" s="440"/>
      <c r="PI32" s="440"/>
      <c r="PJ32" s="110">
        <f t="shared" si="865"/>
        <v>0</v>
      </c>
      <c r="PK32" s="440"/>
      <c r="PL32" s="440"/>
      <c r="PM32" s="440"/>
      <c r="PN32" s="440"/>
      <c r="PO32" s="440"/>
      <c r="PP32" s="440"/>
      <c r="PQ32" s="111">
        <f>PK32+PL32-PM32+PN32-PO32+PP32</f>
        <v>0</v>
      </c>
      <c r="PR32" s="440"/>
      <c r="PS32" s="440"/>
      <c r="PU32" s="440"/>
      <c r="PV32" s="440"/>
      <c r="PW32" s="440"/>
      <c r="PX32" s="440"/>
      <c r="PY32" s="110">
        <f t="shared" si="866"/>
        <v>0</v>
      </c>
      <c r="PZ32" s="440"/>
      <c r="QA32" s="440"/>
      <c r="QB32" s="440"/>
      <c r="QC32" s="440"/>
      <c r="QD32" s="440"/>
      <c r="QE32" s="440"/>
      <c r="QF32" s="111">
        <f>PZ32+QA32-QB32+QC32-QD32+QE32</f>
        <v>0</v>
      </c>
      <c r="QG32" s="440"/>
      <c r="QH32" s="440"/>
      <c r="QJ32" s="440"/>
      <c r="QK32" s="440"/>
      <c r="QL32" s="440"/>
      <c r="QM32" s="440"/>
      <c r="QN32" s="110">
        <f t="shared" si="867"/>
        <v>0</v>
      </c>
      <c r="QO32" s="440"/>
      <c r="QP32" s="440"/>
      <c r="QQ32" s="440"/>
      <c r="QR32" s="440"/>
      <c r="QS32" s="440"/>
      <c r="QT32" s="440"/>
      <c r="QU32" s="111">
        <f>QO32+QP32-QQ32+QR32-QS32+QT32</f>
        <v>0</v>
      </c>
      <c r="QV32" s="440"/>
      <c r="QW32" s="440"/>
      <c r="QY32" s="440"/>
      <c r="QZ32" s="440"/>
      <c r="RA32" s="440"/>
      <c r="RB32" s="440"/>
      <c r="RC32" s="110">
        <f t="shared" si="868"/>
        <v>0</v>
      </c>
      <c r="RD32" s="440"/>
      <c r="RE32" s="440"/>
      <c r="RF32" s="440"/>
      <c r="RG32" s="440"/>
      <c r="RH32" s="440"/>
      <c r="RI32" s="440"/>
      <c r="RJ32" s="111">
        <f>RD32+RE32-RF32+RG32-RH32+RI32</f>
        <v>0</v>
      </c>
      <c r="RK32" s="440"/>
      <c r="RL32" s="440"/>
      <c r="RN32" s="440"/>
      <c r="RO32" s="440"/>
      <c r="RP32" s="440"/>
      <c r="RQ32" s="440"/>
      <c r="RR32" s="110">
        <f t="shared" si="869"/>
        <v>0</v>
      </c>
      <c r="RS32" s="440"/>
      <c r="RT32" s="440"/>
      <c r="RU32" s="440"/>
      <c r="RV32" s="440"/>
      <c r="RW32" s="440"/>
      <c r="RX32" s="440"/>
      <c r="RY32" s="111">
        <f>RS32+RT32-RU32+RV32-RW32+RX32</f>
        <v>0</v>
      </c>
      <c r="RZ32" s="440"/>
      <c r="SA32" s="440"/>
      <c r="SC32" s="440"/>
      <c r="SD32" s="440"/>
      <c r="SE32" s="440"/>
      <c r="SF32" s="440"/>
      <c r="SG32" s="110">
        <f t="shared" si="870"/>
        <v>0</v>
      </c>
      <c r="SH32" s="440"/>
      <c r="SI32" s="440"/>
      <c r="SJ32" s="440"/>
      <c r="SK32" s="440"/>
      <c r="SL32" s="440"/>
      <c r="SM32" s="440"/>
      <c r="SN32" s="111">
        <f>SH32+SI32-SJ32+SK32-SL32+SM32</f>
        <v>0</v>
      </c>
      <c r="SO32" s="440"/>
      <c r="SP32" s="440"/>
      <c r="SR32" s="440"/>
      <c r="SS32" s="440"/>
      <c r="ST32" s="440"/>
      <c r="SU32" s="440"/>
      <c r="SV32" s="110">
        <f t="shared" si="871"/>
        <v>0</v>
      </c>
      <c r="SW32" s="440"/>
      <c r="SX32" s="440"/>
      <c r="SY32" s="440"/>
      <c r="SZ32" s="440"/>
      <c r="TA32" s="440"/>
      <c r="TB32" s="440"/>
      <c r="TC32" s="111">
        <f>SW32+SX32-SY32+SZ32-TA32+TB32</f>
        <v>0</v>
      </c>
      <c r="TD32" s="440"/>
      <c r="TE32" s="440"/>
      <c r="TG32" s="440"/>
      <c r="TH32" s="440"/>
      <c r="TI32" s="440"/>
      <c r="TJ32" s="440"/>
      <c r="TK32" s="110">
        <f t="shared" si="872"/>
        <v>0</v>
      </c>
      <c r="TL32" s="440"/>
      <c r="TM32" s="440"/>
      <c r="TN32" s="440"/>
      <c r="TO32" s="440"/>
      <c r="TP32" s="440"/>
      <c r="TQ32" s="440"/>
      <c r="TR32" s="111">
        <f>TL32+TM32-TN32+TO32-TP32+TQ32</f>
        <v>0</v>
      </c>
      <c r="TS32" s="440"/>
      <c r="TT32" s="440"/>
      <c r="TV32" s="440"/>
      <c r="TW32" s="440"/>
      <c r="TX32" s="440"/>
      <c r="TY32" s="440"/>
      <c r="TZ32" s="110">
        <f t="shared" si="873"/>
        <v>0</v>
      </c>
      <c r="UA32" s="440"/>
      <c r="UB32" s="440"/>
      <c r="UC32" s="440"/>
      <c r="UD32" s="440"/>
      <c r="UE32" s="440"/>
      <c r="UF32" s="440"/>
      <c r="UG32" s="111">
        <f>UA32+UB32-UC32+UD32-UE32+UF32</f>
        <v>0</v>
      </c>
      <c r="UH32" s="440"/>
      <c r="UI32" s="440"/>
      <c r="UK32" s="440"/>
      <c r="UL32" s="440"/>
      <c r="UM32" s="440"/>
      <c r="UN32" s="440"/>
      <c r="UO32" s="110">
        <f t="shared" si="874"/>
        <v>0</v>
      </c>
      <c r="UP32" s="440"/>
      <c r="UQ32" s="440"/>
      <c r="UR32" s="440"/>
      <c r="US32" s="440"/>
      <c r="UT32" s="440"/>
      <c r="UU32" s="440"/>
      <c r="UV32" s="111">
        <f>UP32+UQ32-UR32+US32-UT32+UU32</f>
        <v>0</v>
      </c>
      <c r="UW32" s="440"/>
      <c r="UX32" s="440"/>
      <c r="UZ32" s="440"/>
      <c r="VA32" s="440"/>
      <c r="VB32" s="440"/>
      <c r="VC32" s="440"/>
      <c r="VD32" s="110">
        <f t="shared" si="875"/>
        <v>0</v>
      </c>
      <c r="VE32" s="440"/>
      <c r="VF32" s="440"/>
      <c r="VG32" s="440"/>
      <c r="VH32" s="440"/>
      <c r="VI32" s="440"/>
      <c r="VJ32" s="440"/>
      <c r="VK32" s="111">
        <f>VE32+VF32-VG32+VH32-VI32+VJ32</f>
        <v>0</v>
      </c>
      <c r="VL32" s="440"/>
      <c r="VM32" s="440"/>
      <c r="VO32" s="440"/>
      <c r="VP32" s="440"/>
      <c r="VQ32" s="440"/>
      <c r="VR32" s="440"/>
      <c r="VS32" s="110">
        <f t="shared" si="876"/>
        <v>0</v>
      </c>
      <c r="VT32" s="440"/>
      <c r="VU32" s="440"/>
      <c r="VV32" s="440"/>
      <c r="VW32" s="440"/>
      <c r="VX32" s="440"/>
      <c r="VY32" s="440"/>
      <c r="VZ32" s="111">
        <f>VT32+VU32-VV32+VW32-VX32+VY32</f>
        <v>0</v>
      </c>
      <c r="WA32" s="440"/>
      <c r="WB32" s="440"/>
      <c r="WD32" s="440"/>
      <c r="WE32" s="440"/>
      <c r="WF32" s="440"/>
      <c r="WG32" s="440"/>
      <c r="WH32" s="110">
        <f t="shared" si="877"/>
        <v>0</v>
      </c>
      <c r="WI32" s="440"/>
      <c r="WJ32" s="440"/>
      <c r="WK32" s="440"/>
      <c r="WL32" s="440"/>
      <c r="WM32" s="440"/>
      <c r="WN32" s="440"/>
      <c r="WO32" s="111">
        <f>WI32+WJ32-WK32+WL32-WM32+WN32</f>
        <v>0</v>
      </c>
      <c r="WP32" s="440"/>
      <c r="WQ32" s="440"/>
      <c r="WS32" s="440"/>
      <c r="WT32" s="440"/>
      <c r="WU32" s="440"/>
      <c r="WV32" s="440"/>
      <c r="WW32" s="110">
        <f t="shared" si="878"/>
        <v>0</v>
      </c>
      <c r="WX32" s="440"/>
      <c r="WY32" s="440"/>
      <c r="WZ32" s="440"/>
      <c r="XA32" s="440"/>
      <c r="XB32" s="440"/>
      <c r="XC32" s="440"/>
      <c r="XD32" s="111">
        <f>WX32+WY32-WZ32+XA32-XB32+XC32</f>
        <v>0</v>
      </c>
      <c r="XE32" s="440"/>
      <c r="XF32" s="440"/>
      <c r="XH32" s="440"/>
      <c r="XI32" s="440"/>
      <c r="XJ32" s="440"/>
      <c r="XK32" s="440"/>
      <c r="XL32" s="110">
        <f t="shared" si="879"/>
        <v>0</v>
      </c>
      <c r="XM32" s="440"/>
      <c r="XN32" s="440"/>
      <c r="XO32" s="440"/>
      <c r="XP32" s="440"/>
      <c r="XQ32" s="440"/>
      <c r="XR32" s="440"/>
      <c r="XS32" s="111">
        <f>XM32+XN32-XO32+XP32-XQ32+XR32</f>
        <v>0</v>
      </c>
      <c r="XT32" s="440"/>
      <c r="XU32" s="440"/>
      <c r="XW32" s="440"/>
      <c r="XX32" s="440"/>
      <c r="XY32" s="440"/>
      <c r="XZ32" s="440"/>
      <c r="YA32" s="110">
        <f t="shared" si="880"/>
        <v>0</v>
      </c>
      <c r="YB32" s="440"/>
      <c r="YC32" s="440"/>
      <c r="YD32" s="440"/>
      <c r="YE32" s="440"/>
      <c r="YF32" s="440"/>
      <c r="YG32" s="440"/>
      <c r="YH32" s="111">
        <f>YB32+YC32-YD32+YE32-YF32+YG32</f>
        <v>0</v>
      </c>
      <c r="YI32" s="440"/>
      <c r="YJ32" s="440"/>
      <c r="YL32" s="440"/>
      <c r="YM32" s="440"/>
      <c r="YN32" s="440"/>
      <c r="YO32" s="440"/>
      <c r="YP32" s="110">
        <f t="shared" si="881"/>
        <v>0</v>
      </c>
      <c r="YQ32" s="440"/>
      <c r="YR32" s="440"/>
      <c r="YS32" s="440"/>
      <c r="YT32" s="440"/>
      <c r="YU32" s="440"/>
      <c r="YV32" s="440"/>
      <c r="YW32" s="111">
        <f>YQ32+YR32-YS32+YT32-YU32+YV32</f>
        <v>0</v>
      </c>
      <c r="YX32" s="440"/>
      <c r="YY32" s="440"/>
      <c r="ZA32" s="440"/>
      <c r="ZB32" s="440"/>
      <c r="ZC32" s="440"/>
      <c r="ZD32" s="440"/>
      <c r="ZE32" s="110">
        <f t="shared" si="882"/>
        <v>0</v>
      </c>
      <c r="ZF32" s="440"/>
      <c r="ZG32" s="440"/>
      <c r="ZH32" s="440"/>
      <c r="ZI32" s="440"/>
      <c r="ZJ32" s="440"/>
      <c r="ZK32" s="440"/>
      <c r="ZL32" s="111">
        <f>ZF32+ZG32-ZH32+ZI32-ZJ32+ZK32</f>
        <v>0</v>
      </c>
      <c r="ZM32" s="440"/>
      <c r="ZN32" s="440"/>
      <c r="ZP32" s="440"/>
      <c r="ZQ32" s="440"/>
      <c r="ZR32" s="440"/>
      <c r="ZS32" s="440"/>
      <c r="ZT32" s="110">
        <f t="shared" si="883"/>
        <v>0</v>
      </c>
      <c r="ZU32" s="440"/>
      <c r="ZV32" s="440"/>
      <c r="ZW32" s="440"/>
      <c r="ZX32" s="440"/>
      <c r="ZY32" s="440"/>
      <c r="ZZ32" s="440"/>
      <c r="AAA32" s="111">
        <f>ZU32+ZV32-ZW32+ZX32-ZY32+ZZ32</f>
        <v>0</v>
      </c>
      <c r="AAB32" s="440"/>
      <c r="AAC32" s="440"/>
      <c r="AAE32" s="440"/>
      <c r="AAF32" s="440"/>
      <c r="AAG32" s="440"/>
      <c r="AAH32" s="440"/>
      <c r="AAI32" s="110">
        <f t="shared" si="884"/>
        <v>0</v>
      </c>
      <c r="AAJ32" s="440"/>
      <c r="AAK32" s="440"/>
      <c r="AAL32" s="440"/>
      <c r="AAM32" s="440"/>
      <c r="AAN32" s="440"/>
      <c r="AAO32" s="440"/>
      <c r="AAP32" s="111">
        <f>AAJ32+AAK32-AAL32+AAM32-AAN32+AAO32</f>
        <v>0</v>
      </c>
      <c r="AAQ32" s="440"/>
      <c r="AAR32" s="440"/>
      <c r="AAT32" s="440"/>
      <c r="AAU32" s="440"/>
      <c r="AAV32" s="440"/>
      <c r="AAW32" s="440"/>
      <c r="AAX32" s="110">
        <f t="shared" si="885"/>
        <v>0</v>
      </c>
      <c r="AAY32" s="440"/>
      <c r="AAZ32" s="440"/>
      <c r="ABA32" s="440"/>
      <c r="ABB32" s="440"/>
      <c r="ABC32" s="440"/>
      <c r="ABD32" s="440"/>
      <c r="ABE32" s="111">
        <f>AAY32+AAZ32-ABA32+ABB32-ABC32+ABD32</f>
        <v>0</v>
      </c>
      <c r="ABF32" s="440"/>
      <c r="ABG32" s="440"/>
      <c r="ABI32" s="440"/>
      <c r="ABJ32" s="440"/>
      <c r="ABK32" s="440"/>
      <c r="ABL32" s="440"/>
      <c r="ABM32" s="110">
        <f t="shared" si="886"/>
        <v>0</v>
      </c>
      <c r="ABN32" s="440"/>
      <c r="ABO32" s="440"/>
      <c r="ABP32" s="440"/>
      <c r="ABQ32" s="440"/>
      <c r="ABR32" s="440"/>
      <c r="ABS32" s="440"/>
      <c r="ABT32" s="111">
        <f>ABN32+ABO32-ABP32+ABQ32-ABR32+ABS32</f>
        <v>0</v>
      </c>
      <c r="ABU32" s="440"/>
      <c r="ABV32" s="440"/>
      <c r="ABX32" s="440"/>
      <c r="ABY32" s="440"/>
      <c r="ABZ32" s="440"/>
      <c r="ACA32" s="440"/>
      <c r="ACB32" s="110">
        <f t="shared" si="887"/>
        <v>0</v>
      </c>
      <c r="ACC32" s="440"/>
      <c r="ACD32" s="440"/>
      <c r="ACE32" s="440"/>
      <c r="ACF32" s="440"/>
      <c r="ACG32" s="440"/>
      <c r="ACH32" s="440"/>
      <c r="ACI32" s="111">
        <f>ACC32+ACD32-ACE32+ACF32-ACG32+ACH32</f>
        <v>0</v>
      </c>
      <c r="ACJ32" s="440"/>
      <c r="ACK32" s="440"/>
      <c r="ACM32" s="440"/>
      <c r="ACN32" s="440"/>
      <c r="ACO32" s="440"/>
      <c r="ACP32" s="440"/>
      <c r="ACQ32" s="110">
        <f t="shared" si="888"/>
        <v>0</v>
      </c>
      <c r="ACR32" s="440"/>
      <c r="ACS32" s="440"/>
      <c r="ACT32" s="440"/>
      <c r="ACU32" s="440"/>
      <c r="ACV32" s="440"/>
      <c r="ACW32" s="440"/>
      <c r="ACX32" s="111">
        <f>ACR32+ACS32-ACT32+ACU32-ACV32+ACW32</f>
        <v>0</v>
      </c>
      <c r="ACY32" s="440"/>
      <c r="ACZ32" s="440"/>
      <c r="ADB32" s="440"/>
      <c r="ADC32" s="440"/>
      <c r="ADD32" s="440"/>
      <c r="ADE32" s="440"/>
      <c r="ADF32" s="110">
        <f t="shared" si="889"/>
        <v>0</v>
      </c>
      <c r="ADG32" s="440"/>
      <c r="ADH32" s="440"/>
      <c r="ADI32" s="440"/>
      <c r="ADJ32" s="440"/>
      <c r="ADK32" s="440"/>
      <c r="ADL32" s="440"/>
      <c r="ADM32" s="111">
        <f>ADG32+ADH32-ADI32+ADJ32-ADK32+ADL32</f>
        <v>0</v>
      </c>
      <c r="ADN32" s="440"/>
      <c r="ADO32" s="440"/>
      <c r="ADQ32" s="440"/>
      <c r="ADR32" s="440"/>
      <c r="ADS32" s="440"/>
      <c r="ADT32" s="440"/>
      <c r="ADU32" s="110">
        <f t="shared" si="890"/>
        <v>0</v>
      </c>
      <c r="ADV32" s="440"/>
      <c r="ADW32" s="440"/>
      <c r="ADX32" s="440"/>
      <c r="ADY32" s="440"/>
      <c r="ADZ32" s="440"/>
      <c r="AEA32" s="440"/>
      <c r="AEB32" s="111">
        <f>ADV32+ADW32-ADX32+ADY32-ADZ32+AEA32</f>
        <v>0</v>
      </c>
      <c r="AEC32" s="440"/>
      <c r="AED32" s="440"/>
      <c r="AEF32" s="440"/>
      <c r="AEG32" s="440"/>
      <c r="AEH32" s="440"/>
      <c r="AEI32" s="440"/>
      <c r="AEJ32" s="110">
        <f t="shared" si="891"/>
        <v>0</v>
      </c>
      <c r="AEK32" s="440"/>
      <c r="AEL32" s="440"/>
      <c r="AEM32" s="440"/>
      <c r="AEN32" s="440"/>
      <c r="AEO32" s="440"/>
      <c r="AEP32" s="440"/>
      <c r="AEQ32" s="111">
        <f>AEK32+AEL32-AEM32+AEN32-AEO32+AEP32</f>
        <v>0</v>
      </c>
      <c r="AER32" s="440"/>
      <c r="AES32" s="440"/>
      <c r="AEU32" s="440"/>
      <c r="AEV32" s="440"/>
      <c r="AEW32" s="440"/>
      <c r="AEX32" s="440"/>
      <c r="AEY32" s="110">
        <f t="shared" si="892"/>
        <v>0</v>
      </c>
      <c r="AEZ32" s="440"/>
      <c r="AFA32" s="440"/>
      <c r="AFB32" s="440"/>
      <c r="AFC32" s="440"/>
      <c r="AFD32" s="440"/>
      <c r="AFE32" s="440"/>
      <c r="AFF32" s="111">
        <f>AEZ32+AFA32-AFB32+AFC32-AFD32+AFE32</f>
        <v>0</v>
      </c>
      <c r="AFG32" s="440"/>
      <c r="AFH32" s="440"/>
      <c r="AFJ32" s="440"/>
      <c r="AFK32" s="440"/>
      <c r="AFL32" s="440"/>
      <c r="AFM32" s="440"/>
      <c r="AFN32" s="110">
        <f t="shared" si="893"/>
        <v>0</v>
      </c>
      <c r="AFO32" s="440"/>
      <c r="AFP32" s="440"/>
      <c r="AFQ32" s="440"/>
      <c r="AFR32" s="440"/>
      <c r="AFS32" s="440"/>
      <c r="AFT32" s="440"/>
      <c r="AFU32" s="111">
        <f>AFO32+AFP32-AFQ32+AFR32-AFS32+AFT32</f>
        <v>0</v>
      </c>
      <c r="AFV32" s="440"/>
      <c r="AFW32" s="440"/>
      <c r="AFY32" s="440"/>
      <c r="AFZ32" s="440"/>
      <c r="AGA32" s="440"/>
      <c r="AGB32" s="440"/>
      <c r="AGC32" s="110">
        <f t="shared" si="894"/>
        <v>0</v>
      </c>
      <c r="AGD32" s="440"/>
      <c r="AGE32" s="440"/>
      <c r="AGF32" s="440"/>
      <c r="AGG32" s="440"/>
      <c r="AGH32" s="440"/>
      <c r="AGI32" s="440"/>
      <c r="AGJ32" s="111">
        <f>AGD32+AGE32-AGF32+AGG32-AGH32+AGI32</f>
        <v>0</v>
      </c>
      <c r="AGK32" s="440"/>
      <c r="AGL32" s="440"/>
      <c r="AGN32" s="440"/>
      <c r="AGO32" s="440"/>
      <c r="AGP32" s="440"/>
      <c r="AGQ32" s="440"/>
      <c r="AGR32" s="110">
        <f t="shared" si="895"/>
        <v>0</v>
      </c>
      <c r="AGS32" s="440"/>
      <c r="AGT32" s="440"/>
      <c r="AGU32" s="440"/>
      <c r="AGV32" s="440"/>
      <c r="AGW32" s="440"/>
      <c r="AGX32" s="440"/>
      <c r="AGY32" s="111">
        <f>AGS32+AGT32-AGU32+AGV32-AGW32+AGX32</f>
        <v>0</v>
      </c>
      <c r="AGZ32" s="440"/>
      <c r="AHA32" s="440"/>
      <c r="AHC32" s="440"/>
      <c r="AHD32" s="440"/>
      <c r="AHE32" s="440"/>
      <c r="AHF32" s="440"/>
      <c r="AHG32" s="110">
        <f t="shared" si="896"/>
        <v>0</v>
      </c>
      <c r="AHH32" s="440"/>
      <c r="AHI32" s="440"/>
      <c r="AHJ32" s="440"/>
      <c r="AHK32" s="440"/>
      <c r="AHL32" s="440"/>
      <c r="AHM32" s="440"/>
      <c r="AHN32" s="111">
        <f>AHH32+AHI32-AHJ32+AHK32-AHL32+AHM32</f>
        <v>0</v>
      </c>
      <c r="AHO32" s="440"/>
      <c r="AHP32" s="440"/>
      <c r="AHR32" s="440"/>
      <c r="AHS32" s="440"/>
      <c r="AHT32" s="440"/>
      <c r="AHU32" s="440"/>
      <c r="AHV32" s="110">
        <f t="shared" si="897"/>
        <v>0</v>
      </c>
      <c r="AHW32" s="440"/>
      <c r="AHX32" s="440"/>
      <c r="AHY32" s="440"/>
      <c r="AHZ32" s="440"/>
      <c r="AIA32" s="440"/>
      <c r="AIB32" s="440"/>
      <c r="AIC32" s="111">
        <f>AHW32+AHX32-AHY32+AHZ32-AIA32+AIB32</f>
        <v>0</v>
      </c>
      <c r="AID32" s="440"/>
      <c r="AIE32" s="440"/>
    </row>
    <row r="33" spans="1:915" x14ac:dyDescent="0.3">
      <c r="A33" s="33" t="s">
        <v>134</v>
      </c>
      <c r="B33" s="34" t="s">
        <v>139</v>
      </c>
      <c r="C33" s="439"/>
      <c r="D33" s="440"/>
      <c r="E33" s="440"/>
      <c r="F33" s="440"/>
      <c r="G33" s="110">
        <f t="shared" si="718"/>
        <v>0</v>
      </c>
      <c r="H33" s="440"/>
      <c r="I33" s="440"/>
      <c r="J33" s="440"/>
      <c r="K33" s="440"/>
      <c r="L33" s="440"/>
      <c r="M33" s="440"/>
      <c r="N33" s="111">
        <f>H33+I33-J33+K33-L33+M33</f>
        <v>0</v>
      </c>
      <c r="O33" s="440"/>
      <c r="P33" s="440"/>
      <c r="Q33" s="440"/>
      <c r="R33" s="440"/>
      <c r="S33" s="440"/>
      <c r="T33" s="440"/>
      <c r="U33" s="110">
        <f t="shared" si="719"/>
        <v>0</v>
      </c>
      <c r="V33" s="440"/>
      <c r="W33" s="440"/>
      <c r="X33" s="440"/>
      <c r="Y33" s="440"/>
      <c r="Z33" s="440"/>
      <c r="AA33" s="440"/>
      <c r="AB33" s="111">
        <f>V33+W33-X33+Y33-Z33+AA33</f>
        <v>0</v>
      </c>
      <c r="AC33" s="440"/>
      <c r="AD33" s="440"/>
      <c r="AF33" s="440"/>
      <c r="AG33" s="440"/>
      <c r="AH33" s="440"/>
      <c r="AI33" s="440"/>
      <c r="AJ33" s="110">
        <f t="shared" si="839"/>
        <v>0</v>
      </c>
      <c r="AK33" s="440"/>
      <c r="AL33" s="440"/>
      <c r="AM33" s="440"/>
      <c r="AN33" s="440"/>
      <c r="AO33" s="440"/>
      <c r="AP33" s="440"/>
      <c r="AQ33" s="111">
        <f>AK33+AL33-AM33+AN33-AO33+AP33</f>
        <v>0</v>
      </c>
      <c r="AR33" s="440"/>
      <c r="AS33" s="440"/>
      <c r="AU33" s="440"/>
      <c r="AV33" s="440"/>
      <c r="AW33" s="440"/>
      <c r="AX33" s="440"/>
      <c r="AY33" s="110">
        <f t="shared" si="840"/>
        <v>0</v>
      </c>
      <c r="AZ33" s="440"/>
      <c r="BA33" s="440"/>
      <c r="BB33" s="440"/>
      <c r="BC33" s="440"/>
      <c r="BD33" s="440"/>
      <c r="BE33" s="440"/>
      <c r="BF33" s="111">
        <f>AZ33+BA33-BB33+BC33-BD33+BE33</f>
        <v>0</v>
      </c>
      <c r="BG33" s="440"/>
      <c r="BH33" s="440"/>
      <c r="BJ33" s="440"/>
      <c r="BK33" s="440"/>
      <c r="BL33" s="440"/>
      <c r="BM33" s="440"/>
      <c r="BN33" s="110">
        <f t="shared" si="841"/>
        <v>0</v>
      </c>
      <c r="BO33" s="440"/>
      <c r="BP33" s="440"/>
      <c r="BQ33" s="440"/>
      <c r="BR33" s="440"/>
      <c r="BS33" s="440"/>
      <c r="BT33" s="440"/>
      <c r="BU33" s="111">
        <f>BO33+BP33-BQ33+BR33-BS33+BT33</f>
        <v>0</v>
      </c>
      <c r="BV33" s="440"/>
      <c r="BW33" s="440"/>
      <c r="BY33" s="440"/>
      <c r="BZ33" s="440"/>
      <c r="CA33" s="440"/>
      <c r="CB33" s="440"/>
      <c r="CC33" s="110">
        <f t="shared" si="842"/>
        <v>0</v>
      </c>
      <c r="CD33" s="440"/>
      <c r="CE33" s="440"/>
      <c r="CF33" s="440"/>
      <c r="CG33" s="440"/>
      <c r="CH33" s="440"/>
      <c r="CI33" s="440"/>
      <c r="CJ33" s="111">
        <f>CD33+CE33-CF33+CG33-CH33+CI33</f>
        <v>0</v>
      </c>
      <c r="CK33" s="440"/>
      <c r="CL33" s="440"/>
      <c r="CN33" s="440"/>
      <c r="CO33" s="440"/>
      <c r="CP33" s="440"/>
      <c r="CQ33" s="440"/>
      <c r="CR33" s="110">
        <f t="shared" si="843"/>
        <v>0</v>
      </c>
      <c r="CS33" s="440"/>
      <c r="CT33" s="440"/>
      <c r="CU33" s="440"/>
      <c r="CV33" s="440"/>
      <c r="CW33" s="440"/>
      <c r="CX33" s="440"/>
      <c r="CY33" s="111">
        <f>CS33+CT33-CU33+CV33-CW33+CX33</f>
        <v>0</v>
      </c>
      <c r="CZ33" s="440"/>
      <c r="DA33" s="440"/>
      <c r="DC33" s="440"/>
      <c r="DD33" s="440"/>
      <c r="DE33" s="440"/>
      <c r="DF33" s="440"/>
      <c r="DG33" s="110">
        <f t="shared" si="844"/>
        <v>0</v>
      </c>
      <c r="DH33" s="440"/>
      <c r="DI33" s="440"/>
      <c r="DJ33" s="440"/>
      <c r="DK33" s="440"/>
      <c r="DL33" s="440"/>
      <c r="DM33" s="440"/>
      <c r="DN33" s="111">
        <f>DH33+DI33-DJ33+DK33-DL33+DM33</f>
        <v>0</v>
      </c>
      <c r="DO33" s="440"/>
      <c r="DP33" s="440"/>
      <c r="DR33" s="440"/>
      <c r="DS33" s="440"/>
      <c r="DT33" s="440"/>
      <c r="DU33" s="440"/>
      <c r="DV33" s="110">
        <f t="shared" si="845"/>
        <v>0</v>
      </c>
      <c r="DW33" s="440"/>
      <c r="DX33" s="440"/>
      <c r="DY33" s="440"/>
      <c r="DZ33" s="440"/>
      <c r="EA33" s="440"/>
      <c r="EB33" s="440"/>
      <c r="EC33" s="111">
        <f>DW33+DX33-DY33+DZ33-EA33+EB33</f>
        <v>0</v>
      </c>
      <c r="ED33" s="440"/>
      <c r="EE33" s="440"/>
      <c r="EG33" s="440"/>
      <c r="EH33" s="440"/>
      <c r="EI33" s="440"/>
      <c r="EJ33" s="440"/>
      <c r="EK33" s="110">
        <f t="shared" si="846"/>
        <v>0</v>
      </c>
      <c r="EL33" s="440"/>
      <c r="EM33" s="440"/>
      <c r="EN33" s="440"/>
      <c r="EO33" s="440"/>
      <c r="EP33" s="440"/>
      <c r="EQ33" s="440"/>
      <c r="ER33" s="111">
        <f>EL33+EM33-EN33+EO33-EP33+EQ33</f>
        <v>0</v>
      </c>
      <c r="ES33" s="440"/>
      <c r="ET33" s="440"/>
      <c r="EV33" s="440"/>
      <c r="EW33" s="440"/>
      <c r="EX33" s="440"/>
      <c r="EY33" s="440"/>
      <c r="EZ33" s="110">
        <f t="shared" si="847"/>
        <v>0</v>
      </c>
      <c r="FA33" s="440"/>
      <c r="FB33" s="440"/>
      <c r="FC33" s="440"/>
      <c r="FD33" s="440"/>
      <c r="FE33" s="440"/>
      <c r="FF33" s="440"/>
      <c r="FG33" s="111">
        <f>FA33+FB33-FC33+FD33-FE33+FF33</f>
        <v>0</v>
      </c>
      <c r="FH33" s="440"/>
      <c r="FI33" s="440"/>
      <c r="FK33" s="440"/>
      <c r="FL33" s="440"/>
      <c r="FM33" s="440"/>
      <c r="FN33" s="440"/>
      <c r="FO33" s="110">
        <f t="shared" si="848"/>
        <v>0</v>
      </c>
      <c r="FP33" s="440"/>
      <c r="FQ33" s="440"/>
      <c r="FR33" s="440"/>
      <c r="FS33" s="440"/>
      <c r="FT33" s="440"/>
      <c r="FU33" s="440"/>
      <c r="FV33" s="111">
        <f>FP33+FQ33-FR33+FS33-FT33+FU33</f>
        <v>0</v>
      </c>
      <c r="FW33" s="440"/>
      <c r="FX33" s="440"/>
      <c r="FZ33" s="440"/>
      <c r="GA33" s="440"/>
      <c r="GB33" s="440"/>
      <c r="GC33" s="440"/>
      <c r="GD33" s="110">
        <f t="shared" si="849"/>
        <v>0</v>
      </c>
      <c r="GE33" s="440"/>
      <c r="GF33" s="440"/>
      <c r="GG33" s="440"/>
      <c r="GH33" s="440"/>
      <c r="GI33" s="440"/>
      <c r="GJ33" s="440"/>
      <c r="GK33" s="111">
        <f>GE33+GF33-GG33+GH33-GI33+GJ33</f>
        <v>0</v>
      </c>
      <c r="GL33" s="440"/>
      <c r="GM33" s="440"/>
      <c r="GO33" s="440"/>
      <c r="GP33" s="440"/>
      <c r="GQ33" s="440"/>
      <c r="GR33" s="440"/>
      <c r="GS33" s="110">
        <f t="shared" si="850"/>
        <v>0</v>
      </c>
      <c r="GT33" s="440"/>
      <c r="GU33" s="440"/>
      <c r="GV33" s="440"/>
      <c r="GW33" s="440"/>
      <c r="GX33" s="440"/>
      <c r="GY33" s="440"/>
      <c r="GZ33" s="111">
        <f>GT33+GU33-GV33+GW33-GX33+GY33</f>
        <v>0</v>
      </c>
      <c r="HA33" s="440"/>
      <c r="HB33" s="440"/>
      <c r="HD33" s="440"/>
      <c r="HE33" s="440"/>
      <c r="HF33" s="440"/>
      <c r="HG33" s="440"/>
      <c r="HH33" s="110">
        <f t="shared" si="851"/>
        <v>0</v>
      </c>
      <c r="HI33" s="440"/>
      <c r="HJ33" s="440"/>
      <c r="HK33" s="440"/>
      <c r="HL33" s="440"/>
      <c r="HM33" s="440"/>
      <c r="HN33" s="440"/>
      <c r="HO33" s="111">
        <f>HI33+HJ33-HK33+HL33-HM33+HN33</f>
        <v>0</v>
      </c>
      <c r="HP33" s="440"/>
      <c r="HQ33" s="440"/>
      <c r="HS33" s="440"/>
      <c r="HT33" s="440"/>
      <c r="HU33" s="440"/>
      <c r="HV33" s="440"/>
      <c r="HW33" s="110">
        <f t="shared" si="852"/>
        <v>0</v>
      </c>
      <c r="HX33" s="440"/>
      <c r="HY33" s="440"/>
      <c r="HZ33" s="440"/>
      <c r="IA33" s="440"/>
      <c r="IB33" s="440"/>
      <c r="IC33" s="440"/>
      <c r="ID33" s="111">
        <f>HX33+HY33-HZ33+IA33-IB33+IC33</f>
        <v>0</v>
      </c>
      <c r="IE33" s="440"/>
      <c r="IF33" s="440"/>
      <c r="IH33" s="440"/>
      <c r="II33" s="440"/>
      <c r="IJ33" s="440"/>
      <c r="IK33" s="440"/>
      <c r="IL33" s="110">
        <f t="shared" si="853"/>
        <v>0</v>
      </c>
      <c r="IM33" s="440"/>
      <c r="IN33" s="440"/>
      <c r="IO33" s="440"/>
      <c r="IP33" s="440"/>
      <c r="IQ33" s="440"/>
      <c r="IR33" s="440"/>
      <c r="IS33" s="111">
        <f>IM33+IN33-IO33+IP33-IQ33+IR33</f>
        <v>0</v>
      </c>
      <c r="IT33" s="440"/>
      <c r="IU33" s="440"/>
      <c r="IW33" s="440"/>
      <c r="IX33" s="440"/>
      <c r="IY33" s="440"/>
      <c r="IZ33" s="440"/>
      <c r="JA33" s="110">
        <f t="shared" si="854"/>
        <v>0</v>
      </c>
      <c r="JB33" s="440"/>
      <c r="JC33" s="440"/>
      <c r="JD33" s="440"/>
      <c r="JE33" s="440"/>
      <c r="JF33" s="440"/>
      <c r="JG33" s="440"/>
      <c r="JH33" s="111">
        <f>JB33+JC33-JD33+JE33-JF33+JG33</f>
        <v>0</v>
      </c>
      <c r="JI33" s="440"/>
      <c r="JJ33" s="440"/>
      <c r="JL33" s="440"/>
      <c r="JM33" s="440"/>
      <c r="JN33" s="440"/>
      <c r="JO33" s="440"/>
      <c r="JP33" s="110">
        <f t="shared" si="855"/>
        <v>0</v>
      </c>
      <c r="JQ33" s="440"/>
      <c r="JR33" s="440"/>
      <c r="JS33" s="440"/>
      <c r="JT33" s="440"/>
      <c r="JU33" s="440"/>
      <c r="JV33" s="440"/>
      <c r="JW33" s="111">
        <f>JQ33+JR33-JS33+JT33-JU33+JV33</f>
        <v>0</v>
      </c>
      <c r="JX33" s="440"/>
      <c r="JY33" s="440"/>
      <c r="KA33" s="440"/>
      <c r="KB33" s="440"/>
      <c r="KC33" s="440"/>
      <c r="KD33" s="440"/>
      <c r="KE33" s="110">
        <f t="shared" si="856"/>
        <v>0</v>
      </c>
      <c r="KF33" s="440"/>
      <c r="KG33" s="440"/>
      <c r="KH33" s="440"/>
      <c r="KI33" s="440"/>
      <c r="KJ33" s="440"/>
      <c r="KK33" s="440"/>
      <c r="KL33" s="111">
        <f>KF33+KG33-KH33+KI33-KJ33+KK33</f>
        <v>0</v>
      </c>
      <c r="KM33" s="440"/>
      <c r="KN33" s="440"/>
      <c r="KP33" s="440"/>
      <c r="KQ33" s="440"/>
      <c r="KR33" s="440"/>
      <c r="KS33" s="440"/>
      <c r="KT33" s="110">
        <f t="shared" si="857"/>
        <v>0</v>
      </c>
      <c r="KU33" s="440"/>
      <c r="KV33" s="440"/>
      <c r="KW33" s="440"/>
      <c r="KX33" s="440"/>
      <c r="KY33" s="440"/>
      <c r="KZ33" s="440"/>
      <c r="LA33" s="111">
        <f>KU33+KV33-KW33+KX33-KY33+KZ33</f>
        <v>0</v>
      </c>
      <c r="LB33" s="440"/>
      <c r="LC33" s="440"/>
      <c r="LE33" s="440"/>
      <c r="LF33" s="440"/>
      <c r="LG33" s="440"/>
      <c r="LH33" s="440"/>
      <c r="LI33" s="110">
        <f t="shared" si="858"/>
        <v>0</v>
      </c>
      <c r="LJ33" s="440"/>
      <c r="LK33" s="440"/>
      <c r="LL33" s="440"/>
      <c r="LM33" s="440"/>
      <c r="LN33" s="440"/>
      <c r="LO33" s="440"/>
      <c r="LP33" s="111">
        <f>LJ33+LK33-LL33+LM33-LN33+LO33</f>
        <v>0</v>
      </c>
      <c r="LQ33" s="440"/>
      <c r="LR33" s="440"/>
      <c r="LT33" s="440"/>
      <c r="LU33" s="440"/>
      <c r="LV33" s="440"/>
      <c r="LW33" s="440"/>
      <c r="LX33" s="110">
        <f t="shared" si="859"/>
        <v>0</v>
      </c>
      <c r="LY33" s="440"/>
      <c r="LZ33" s="440"/>
      <c r="MA33" s="440"/>
      <c r="MB33" s="440"/>
      <c r="MC33" s="440"/>
      <c r="MD33" s="440"/>
      <c r="ME33" s="111">
        <f>LY33+LZ33-MA33+MB33-MC33+MD33</f>
        <v>0</v>
      </c>
      <c r="MF33" s="440"/>
      <c r="MG33" s="440"/>
      <c r="MI33" s="440"/>
      <c r="MJ33" s="440"/>
      <c r="MK33" s="440"/>
      <c r="ML33" s="440"/>
      <c r="MM33" s="110">
        <f t="shared" si="860"/>
        <v>0</v>
      </c>
      <c r="MN33" s="440"/>
      <c r="MO33" s="440"/>
      <c r="MP33" s="440"/>
      <c r="MQ33" s="440"/>
      <c r="MR33" s="440"/>
      <c r="MS33" s="440"/>
      <c r="MT33" s="111">
        <f>MN33+MO33-MP33+MQ33-MR33+MS33</f>
        <v>0</v>
      </c>
      <c r="MU33" s="440"/>
      <c r="MV33" s="440"/>
      <c r="MX33" s="440"/>
      <c r="MY33" s="440"/>
      <c r="MZ33" s="440"/>
      <c r="NA33" s="440"/>
      <c r="NB33" s="110">
        <f t="shared" si="861"/>
        <v>0</v>
      </c>
      <c r="NC33" s="440"/>
      <c r="ND33" s="440"/>
      <c r="NE33" s="440"/>
      <c r="NF33" s="440"/>
      <c r="NG33" s="440"/>
      <c r="NH33" s="440"/>
      <c r="NI33" s="111">
        <f>NC33+ND33-NE33+NF33-NG33+NH33</f>
        <v>0</v>
      </c>
      <c r="NJ33" s="440"/>
      <c r="NK33" s="440"/>
      <c r="NM33" s="440"/>
      <c r="NN33" s="440"/>
      <c r="NO33" s="440"/>
      <c r="NP33" s="440"/>
      <c r="NQ33" s="110">
        <f t="shared" si="862"/>
        <v>0</v>
      </c>
      <c r="NR33" s="440"/>
      <c r="NS33" s="440"/>
      <c r="NT33" s="440"/>
      <c r="NU33" s="440"/>
      <c r="NV33" s="440"/>
      <c r="NW33" s="440"/>
      <c r="NX33" s="111">
        <f>NR33+NS33-NT33+NU33-NV33+NW33</f>
        <v>0</v>
      </c>
      <c r="NY33" s="440"/>
      <c r="NZ33" s="440"/>
      <c r="OB33" s="440"/>
      <c r="OC33" s="440"/>
      <c r="OD33" s="440"/>
      <c r="OE33" s="440"/>
      <c r="OF33" s="110">
        <f t="shared" si="863"/>
        <v>0</v>
      </c>
      <c r="OG33" s="440"/>
      <c r="OH33" s="440"/>
      <c r="OI33" s="440"/>
      <c r="OJ33" s="440"/>
      <c r="OK33" s="440"/>
      <c r="OL33" s="440"/>
      <c r="OM33" s="111">
        <f>OG33+OH33-OI33+OJ33-OK33+OL33</f>
        <v>0</v>
      </c>
      <c r="ON33" s="440"/>
      <c r="OO33" s="440"/>
      <c r="OQ33" s="440"/>
      <c r="OR33" s="440"/>
      <c r="OS33" s="440"/>
      <c r="OT33" s="440"/>
      <c r="OU33" s="110">
        <f t="shared" si="864"/>
        <v>0</v>
      </c>
      <c r="OV33" s="440"/>
      <c r="OW33" s="440"/>
      <c r="OX33" s="440"/>
      <c r="OY33" s="440"/>
      <c r="OZ33" s="440"/>
      <c r="PA33" s="440"/>
      <c r="PB33" s="111">
        <f>OV33+OW33-OX33+OY33-OZ33+PA33</f>
        <v>0</v>
      </c>
      <c r="PC33" s="440"/>
      <c r="PD33" s="440"/>
      <c r="PF33" s="440"/>
      <c r="PG33" s="440"/>
      <c r="PH33" s="440"/>
      <c r="PI33" s="440"/>
      <c r="PJ33" s="110">
        <f t="shared" si="865"/>
        <v>0</v>
      </c>
      <c r="PK33" s="440"/>
      <c r="PL33" s="440"/>
      <c r="PM33" s="440"/>
      <c r="PN33" s="440"/>
      <c r="PO33" s="440"/>
      <c r="PP33" s="440"/>
      <c r="PQ33" s="111">
        <f>PK33+PL33-PM33+PN33-PO33+PP33</f>
        <v>0</v>
      </c>
      <c r="PR33" s="440"/>
      <c r="PS33" s="440"/>
      <c r="PU33" s="440"/>
      <c r="PV33" s="440"/>
      <c r="PW33" s="440"/>
      <c r="PX33" s="440"/>
      <c r="PY33" s="110">
        <f t="shared" si="866"/>
        <v>0</v>
      </c>
      <c r="PZ33" s="440"/>
      <c r="QA33" s="440"/>
      <c r="QB33" s="440"/>
      <c r="QC33" s="440"/>
      <c r="QD33" s="440"/>
      <c r="QE33" s="440"/>
      <c r="QF33" s="111">
        <f>PZ33+QA33-QB33+QC33-QD33+QE33</f>
        <v>0</v>
      </c>
      <c r="QG33" s="440"/>
      <c r="QH33" s="440"/>
      <c r="QJ33" s="440"/>
      <c r="QK33" s="440"/>
      <c r="QL33" s="440"/>
      <c r="QM33" s="440"/>
      <c r="QN33" s="110">
        <f t="shared" si="867"/>
        <v>0</v>
      </c>
      <c r="QO33" s="440"/>
      <c r="QP33" s="440"/>
      <c r="QQ33" s="440"/>
      <c r="QR33" s="440"/>
      <c r="QS33" s="440"/>
      <c r="QT33" s="440"/>
      <c r="QU33" s="111">
        <f>QO33+QP33-QQ33+QR33-QS33+QT33</f>
        <v>0</v>
      </c>
      <c r="QV33" s="440"/>
      <c r="QW33" s="440"/>
      <c r="QY33" s="440"/>
      <c r="QZ33" s="440"/>
      <c r="RA33" s="440"/>
      <c r="RB33" s="440"/>
      <c r="RC33" s="110">
        <f t="shared" si="868"/>
        <v>0</v>
      </c>
      <c r="RD33" s="440"/>
      <c r="RE33" s="440"/>
      <c r="RF33" s="440"/>
      <c r="RG33" s="440"/>
      <c r="RH33" s="440"/>
      <c r="RI33" s="440"/>
      <c r="RJ33" s="111">
        <f>RD33+RE33-RF33+RG33-RH33+RI33</f>
        <v>0</v>
      </c>
      <c r="RK33" s="440"/>
      <c r="RL33" s="440"/>
      <c r="RN33" s="440"/>
      <c r="RO33" s="440"/>
      <c r="RP33" s="440"/>
      <c r="RQ33" s="440"/>
      <c r="RR33" s="110">
        <f t="shared" si="869"/>
        <v>0</v>
      </c>
      <c r="RS33" s="440"/>
      <c r="RT33" s="440"/>
      <c r="RU33" s="440"/>
      <c r="RV33" s="440"/>
      <c r="RW33" s="440"/>
      <c r="RX33" s="440"/>
      <c r="RY33" s="111">
        <f>RS33+RT33-RU33+RV33-RW33+RX33</f>
        <v>0</v>
      </c>
      <c r="RZ33" s="440"/>
      <c r="SA33" s="440"/>
      <c r="SC33" s="440"/>
      <c r="SD33" s="440"/>
      <c r="SE33" s="440"/>
      <c r="SF33" s="440"/>
      <c r="SG33" s="110">
        <f t="shared" si="870"/>
        <v>0</v>
      </c>
      <c r="SH33" s="440"/>
      <c r="SI33" s="440"/>
      <c r="SJ33" s="440"/>
      <c r="SK33" s="440"/>
      <c r="SL33" s="440"/>
      <c r="SM33" s="440"/>
      <c r="SN33" s="111">
        <f>SH33+SI33-SJ33+SK33-SL33+SM33</f>
        <v>0</v>
      </c>
      <c r="SO33" s="440"/>
      <c r="SP33" s="440"/>
      <c r="SR33" s="440"/>
      <c r="SS33" s="440"/>
      <c r="ST33" s="440"/>
      <c r="SU33" s="440"/>
      <c r="SV33" s="110">
        <f t="shared" si="871"/>
        <v>0</v>
      </c>
      <c r="SW33" s="440"/>
      <c r="SX33" s="440"/>
      <c r="SY33" s="440"/>
      <c r="SZ33" s="440"/>
      <c r="TA33" s="440"/>
      <c r="TB33" s="440"/>
      <c r="TC33" s="111">
        <f>SW33+SX33-SY33+SZ33-TA33+TB33</f>
        <v>0</v>
      </c>
      <c r="TD33" s="440"/>
      <c r="TE33" s="440"/>
      <c r="TG33" s="440"/>
      <c r="TH33" s="440"/>
      <c r="TI33" s="440"/>
      <c r="TJ33" s="440"/>
      <c r="TK33" s="110">
        <f t="shared" si="872"/>
        <v>0</v>
      </c>
      <c r="TL33" s="440"/>
      <c r="TM33" s="440"/>
      <c r="TN33" s="440"/>
      <c r="TO33" s="440"/>
      <c r="TP33" s="440"/>
      <c r="TQ33" s="440"/>
      <c r="TR33" s="111">
        <f>TL33+TM33-TN33+TO33-TP33+TQ33</f>
        <v>0</v>
      </c>
      <c r="TS33" s="440"/>
      <c r="TT33" s="440"/>
      <c r="TV33" s="440"/>
      <c r="TW33" s="440"/>
      <c r="TX33" s="440"/>
      <c r="TY33" s="440"/>
      <c r="TZ33" s="110">
        <f t="shared" si="873"/>
        <v>0</v>
      </c>
      <c r="UA33" s="440"/>
      <c r="UB33" s="440"/>
      <c r="UC33" s="440"/>
      <c r="UD33" s="440"/>
      <c r="UE33" s="440"/>
      <c r="UF33" s="440"/>
      <c r="UG33" s="111">
        <f>UA33+UB33-UC33+UD33-UE33+UF33</f>
        <v>0</v>
      </c>
      <c r="UH33" s="440"/>
      <c r="UI33" s="440"/>
      <c r="UK33" s="440"/>
      <c r="UL33" s="440"/>
      <c r="UM33" s="440"/>
      <c r="UN33" s="440"/>
      <c r="UO33" s="110">
        <f t="shared" si="874"/>
        <v>0</v>
      </c>
      <c r="UP33" s="440"/>
      <c r="UQ33" s="440"/>
      <c r="UR33" s="440"/>
      <c r="US33" s="440"/>
      <c r="UT33" s="440"/>
      <c r="UU33" s="440"/>
      <c r="UV33" s="111">
        <f>UP33+UQ33-UR33+US33-UT33+UU33</f>
        <v>0</v>
      </c>
      <c r="UW33" s="440"/>
      <c r="UX33" s="440"/>
      <c r="UZ33" s="440"/>
      <c r="VA33" s="440"/>
      <c r="VB33" s="440"/>
      <c r="VC33" s="440"/>
      <c r="VD33" s="110">
        <f t="shared" si="875"/>
        <v>0</v>
      </c>
      <c r="VE33" s="440"/>
      <c r="VF33" s="440"/>
      <c r="VG33" s="440"/>
      <c r="VH33" s="440"/>
      <c r="VI33" s="440"/>
      <c r="VJ33" s="440"/>
      <c r="VK33" s="111">
        <f>VE33+VF33-VG33+VH33-VI33+VJ33</f>
        <v>0</v>
      </c>
      <c r="VL33" s="440"/>
      <c r="VM33" s="440"/>
      <c r="VO33" s="440"/>
      <c r="VP33" s="440"/>
      <c r="VQ33" s="440"/>
      <c r="VR33" s="440"/>
      <c r="VS33" s="110">
        <f t="shared" si="876"/>
        <v>0</v>
      </c>
      <c r="VT33" s="440"/>
      <c r="VU33" s="440"/>
      <c r="VV33" s="440"/>
      <c r="VW33" s="440"/>
      <c r="VX33" s="440"/>
      <c r="VY33" s="440"/>
      <c r="VZ33" s="111">
        <f>VT33+VU33-VV33+VW33-VX33+VY33</f>
        <v>0</v>
      </c>
      <c r="WA33" s="440"/>
      <c r="WB33" s="440"/>
      <c r="WD33" s="440"/>
      <c r="WE33" s="440"/>
      <c r="WF33" s="440"/>
      <c r="WG33" s="440"/>
      <c r="WH33" s="110">
        <f t="shared" si="877"/>
        <v>0</v>
      </c>
      <c r="WI33" s="440"/>
      <c r="WJ33" s="440"/>
      <c r="WK33" s="440"/>
      <c r="WL33" s="440"/>
      <c r="WM33" s="440"/>
      <c r="WN33" s="440"/>
      <c r="WO33" s="111">
        <f>WI33+WJ33-WK33+WL33-WM33+WN33</f>
        <v>0</v>
      </c>
      <c r="WP33" s="440"/>
      <c r="WQ33" s="440"/>
      <c r="WS33" s="440"/>
      <c r="WT33" s="440"/>
      <c r="WU33" s="440"/>
      <c r="WV33" s="440"/>
      <c r="WW33" s="110">
        <f t="shared" si="878"/>
        <v>0</v>
      </c>
      <c r="WX33" s="440"/>
      <c r="WY33" s="440"/>
      <c r="WZ33" s="440"/>
      <c r="XA33" s="440"/>
      <c r="XB33" s="440"/>
      <c r="XC33" s="440"/>
      <c r="XD33" s="111">
        <f>WX33+WY33-WZ33+XA33-XB33+XC33</f>
        <v>0</v>
      </c>
      <c r="XE33" s="440"/>
      <c r="XF33" s="440"/>
      <c r="XH33" s="440"/>
      <c r="XI33" s="440"/>
      <c r="XJ33" s="440"/>
      <c r="XK33" s="440"/>
      <c r="XL33" s="110">
        <f t="shared" si="879"/>
        <v>0</v>
      </c>
      <c r="XM33" s="440"/>
      <c r="XN33" s="440"/>
      <c r="XO33" s="440"/>
      <c r="XP33" s="440"/>
      <c r="XQ33" s="440"/>
      <c r="XR33" s="440"/>
      <c r="XS33" s="111">
        <f>XM33+XN33-XO33+XP33-XQ33+XR33</f>
        <v>0</v>
      </c>
      <c r="XT33" s="440"/>
      <c r="XU33" s="440"/>
      <c r="XW33" s="440"/>
      <c r="XX33" s="440"/>
      <c r="XY33" s="440"/>
      <c r="XZ33" s="440"/>
      <c r="YA33" s="110">
        <f t="shared" si="880"/>
        <v>0</v>
      </c>
      <c r="YB33" s="440"/>
      <c r="YC33" s="440"/>
      <c r="YD33" s="440"/>
      <c r="YE33" s="440"/>
      <c r="YF33" s="440"/>
      <c r="YG33" s="440"/>
      <c r="YH33" s="111">
        <f>YB33+YC33-YD33+YE33-YF33+YG33</f>
        <v>0</v>
      </c>
      <c r="YI33" s="440"/>
      <c r="YJ33" s="440"/>
      <c r="YL33" s="440"/>
      <c r="YM33" s="440"/>
      <c r="YN33" s="440"/>
      <c r="YO33" s="440"/>
      <c r="YP33" s="110">
        <f t="shared" si="881"/>
        <v>0</v>
      </c>
      <c r="YQ33" s="440"/>
      <c r="YR33" s="440"/>
      <c r="YS33" s="440"/>
      <c r="YT33" s="440"/>
      <c r="YU33" s="440"/>
      <c r="YV33" s="440"/>
      <c r="YW33" s="111">
        <f>YQ33+YR33-YS33+YT33-YU33+YV33</f>
        <v>0</v>
      </c>
      <c r="YX33" s="440"/>
      <c r="YY33" s="440"/>
      <c r="ZA33" s="440"/>
      <c r="ZB33" s="440"/>
      <c r="ZC33" s="440"/>
      <c r="ZD33" s="440"/>
      <c r="ZE33" s="110">
        <f t="shared" si="882"/>
        <v>0</v>
      </c>
      <c r="ZF33" s="440"/>
      <c r="ZG33" s="440"/>
      <c r="ZH33" s="440"/>
      <c r="ZI33" s="440"/>
      <c r="ZJ33" s="440"/>
      <c r="ZK33" s="440"/>
      <c r="ZL33" s="111">
        <f>ZF33+ZG33-ZH33+ZI33-ZJ33+ZK33</f>
        <v>0</v>
      </c>
      <c r="ZM33" s="440"/>
      <c r="ZN33" s="440"/>
      <c r="ZP33" s="440"/>
      <c r="ZQ33" s="440"/>
      <c r="ZR33" s="440"/>
      <c r="ZS33" s="440"/>
      <c r="ZT33" s="110">
        <f t="shared" si="883"/>
        <v>0</v>
      </c>
      <c r="ZU33" s="440"/>
      <c r="ZV33" s="440"/>
      <c r="ZW33" s="440"/>
      <c r="ZX33" s="440"/>
      <c r="ZY33" s="440"/>
      <c r="ZZ33" s="440"/>
      <c r="AAA33" s="111">
        <f>ZU33+ZV33-ZW33+ZX33-ZY33+ZZ33</f>
        <v>0</v>
      </c>
      <c r="AAB33" s="440"/>
      <c r="AAC33" s="440"/>
      <c r="AAE33" s="440"/>
      <c r="AAF33" s="440"/>
      <c r="AAG33" s="440"/>
      <c r="AAH33" s="440"/>
      <c r="AAI33" s="110">
        <f t="shared" si="884"/>
        <v>0</v>
      </c>
      <c r="AAJ33" s="440"/>
      <c r="AAK33" s="440"/>
      <c r="AAL33" s="440"/>
      <c r="AAM33" s="440"/>
      <c r="AAN33" s="440"/>
      <c r="AAO33" s="440"/>
      <c r="AAP33" s="111">
        <f>AAJ33+AAK33-AAL33+AAM33-AAN33+AAO33</f>
        <v>0</v>
      </c>
      <c r="AAQ33" s="440"/>
      <c r="AAR33" s="440"/>
      <c r="AAT33" s="440"/>
      <c r="AAU33" s="440"/>
      <c r="AAV33" s="440"/>
      <c r="AAW33" s="440"/>
      <c r="AAX33" s="110">
        <f t="shared" si="885"/>
        <v>0</v>
      </c>
      <c r="AAY33" s="440"/>
      <c r="AAZ33" s="440"/>
      <c r="ABA33" s="440"/>
      <c r="ABB33" s="440"/>
      <c r="ABC33" s="440"/>
      <c r="ABD33" s="440"/>
      <c r="ABE33" s="111">
        <f>AAY33+AAZ33-ABA33+ABB33-ABC33+ABD33</f>
        <v>0</v>
      </c>
      <c r="ABF33" s="440"/>
      <c r="ABG33" s="440"/>
      <c r="ABI33" s="440"/>
      <c r="ABJ33" s="440"/>
      <c r="ABK33" s="440"/>
      <c r="ABL33" s="440"/>
      <c r="ABM33" s="110">
        <f t="shared" si="886"/>
        <v>0</v>
      </c>
      <c r="ABN33" s="440"/>
      <c r="ABO33" s="440"/>
      <c r="ABP33" s="440"/>
      <c r="ABQ33" s="440"/>
      <c r="ABR33" s="440"/>
      <c r="ABS33" s="440"/>
      <c r="ABT33" s="111">
        <f>ABN33+ABO33-ABP33+ABQ33-ABR33+ABS33</f>
        <v>0</v>
      </c>
      <c r="ABU33" s="440"/>
      <c r="ABV33" s="440"/>
      <c r="ABX33" s="440"/>
      <c r="ABY33" s="440"/>
      <c r="ABZ33" s="440"/>
      <c r="ACA33" s="440"/>
      <c r="ACB33" s="110">
        <f t="shared" si="887"/>
        <v>0</v>
      </c>
      <c r="ACC33" s="440"/>
      <c r="ACD33" s="440"/>
      <c r="ACE33" s="440"/>
      <c r="ACF33" s="440"/>
      <c r="ACG33" s="440"/>
      <c r="ACH33" s="440"/>
      <c r="ACI33" s="111">
        <f>ACC33+ACD33-ACE33+ACF33-ACG33+ACH33</f>
        <v>0</v>
      </c>
      <c r="ACJ33" s="440"/>
      <c r="ACK33" s="440"/>
      <c r="ACM33" s="440"/>
      <c r="ACN33" s="440"/>
      <c r="ACO33" s="440"/>
      <c r="ACP33" s="440"/>
      <c r="ACQ33" s="110">
        <f t="shared" si="888"/>
        <v>0</v>
      </c>
      <c r="ACR33" s="440"/>
      <c r="ACS33" s="440"/>
      <c r="ACT33" s="440"/>
      <c r="ACU33" s="440"/>
      <c r="ACV33" s="440"/>
      <c r="ACW33" s="440"/>
      <c r="ACX33" s="111">
        <f>ACR33+ACS33-ACT33+ACU33-ACV33+ACW33</f>
        <v>0</v>
      </c>
      <c r="ACY33" s="440"/>
      <c r="ACZ33" s="440"/>
      <c r="ADB33" s="440"/>
      <c r="ADC33" s="440"/>
      <c r="ADD33" s="440"/>
      <c r="ADE33" s="440"/>
      <c r="ADF33" s="110">
        <f t="shared" si="889"/>
        <v>0</v>
      </c>
      <c r="ADG33" s="440"/>
      <c r="ADH33" s="440"/>
      <c r="ADI33" s="440"/>
      <c r="ADJ33" s="440"/>
      <c r="ADK33" s="440"/>
      <c r="ADL33" s="440"/>
      <c r="ADM33" s="111">
        <f>ADG33+ADH33-ADI33+ADJ33-ADK33+ADL33</f>
        <v>0</v>
      </c>
      <c r="ADN33" s="440"/>
      <c r="ADO33" s="440"/>
      <c r="ADQ33" s="440"/>
      <c r="ADR33" s="440"/>
      <c r="ADS33" s="440"/>
      <c r="ADT33" s="440"/>
      <c r="ADU33" s="110">
        <f t="shared" si="890"/>
        <v>0</v>
      </c>
      <c r="ADV33" s="440"/>
      <c r="ADW33" s="440"/>
      <c r="ADX33" s="440"/>
      <c r="ADY33" s="440"/>
      <c r="ADZ33" s="440"/>
      <c r="AEA33" s="440"/>
      <c r="AEB33" s="111">
        <f>ADV33+ADW33-ADX33+ADY33-ADZ33+AEA33</f>
        <v>0</v>
      </c>
      <c r="AEC33" s="440"/>
      <c r="AED33" s="440"/>
      <c r="AEF33" s="440"/>
      <c r="AEG33" s="440"/>
      <c r="AEH33" s="440"/>
      <c r="AEI33" s="440"/>
      <c r="AEJ33" s="110">
        <f t="shared" si="891"/>
        <v>0</v>
      </c>
      <c r="AEK33" s="440"/>
      <c r="AEL33" s="440"/>
      <c r="AEM33" s="440"/>
      <c r="AEN33" s="440"/>
      <c r="AEO33" s="440"/>
      <c r="AEP33" s="440"/>
      <c r="AEQ33" s="111">
        <f>AEK33+AEL33-AEM33+AEN33-AEO33+AEP33</f>
        <v>0</v>
      </c>
      <c r="AER33" s="440"/>
      <c r="AES33" s="440"/>
      <c r="AEU33" s="440"/>
      <c r="AEV33" s="440"/>
      <c r="AEW33" s="440"/>
      <c r="AEX33" s="440"/>
      <c r="AEY33" s="110">
        <f t="shared" si="892"/>
        <v>0</v>
      </c>
      <c r="AEZ33" s="440"/>
      <c r="AFA33" s="440"/>
      <c r="AFB33" s="440"/>
      <c r="AFC33" s="440"/>
      <c r="AFD33" s="440"/>
      <c r="AFE33" s="440"/>
      <c r="AFF33" s="111">
        <f>AEZ33+AFA33-AFB33+AFC33-AFD33+AFE33</f>
        <v>0</v>
      </c>
      <c r="AFG33" s="440"/>
      <c r="AFH33" s="440"/>
      <c r="AFJ33" s="440"/>
      <c r="AFK33" s="440"/>
      <c r="AFL33" s="440"/>
      <c r="AFM33" s="440"/>
      <c r="AFN33" s="110">
        <f t="shared" si="893"/>
        <v>0</v>
      </c>
      <c r="AFO33" s="440"/>
      <c r="AFP33" s="440"/>
      <c r="AFQ33" s="440"/>
      <c r="AFR33" s="440"/>
      <c r="AFS33" s="440"/>
      <c r="AFT33" s="440"/>
      <c r="AFU33" s="111">
        <f>AFO33+AFP33-AFQ33+AFR33-AFS33+AFT33</f>
        <v>0</v>
      </c>
      <c r="AFV33" s="440"/>
      <c r="AFW33" s="440"/>
      <c r="AFY33" s="440"/>
      <c r="AFZ33" s="440"/>
      <c r="AGA33" s="440"/>
      <c r="AGB33" s="440"/>
      <c r="AGC33" s="110">
        <f t="shared" si="894"/>
        <v>0</v>
      </c>
      <c r="AGD33" s="440"/>
      <c r="AGE33" s="440"/>
      <c r="AGF33" s="440"/>
      <c r="AGG33" s="440"/>
      <c r="AGH33" s="440"/>
      <c r="AGI33" s="440"/>
      <c r="AGJ33" s="111">
        <f>AGD33+AGE33-AGF33+AGG33-AGH33+AGI33</f>
        <v>0</v>
      </c>
      <c r="AGK33" s="440"/>
      <c r="AGL33" s="440"/>
      <c r="AGN33" s="440"/>
      <c r="AGO33" s="440"/>
      <c r="AGP33" s="440"/>
      <c r="AGQ33" s="440"/>
      <c r="AGR33" s="110">
        <f t="shared" si="895"/>
        <v>0</v>
      </c>
      <c r="AGS33" s="440"/>
      <c r="AGT33" s="440"/>
      <c r="AGU33" s="440"/>
      <c r="AGV33" s="440"/>
      <c r="AGW33" s="440"/>
      <c r="AGX33" s="440"/>
      <c r="AGY33" s="111">
        <f>AGS33+AGT33-AGU33+AGV33-AGW33+AGX33</f>
        <v>0</v>
      </c>
      <c r="AGZ33" s="440"/>
      <c r="AHA33" s="440"/>
      <c r="AHC33" s="440"/>
      <c r="AHD33" s="440"/>
      <c r="AHE33" s="440"/>
      <c r="AHF33" s="440"/>
      <c r="AHG33" s="110">
        <f t="shared" si="896"/>
        <v>0</v>
      </c>
      <c r="AHH33" s="440"/>
      <c r="AHI33" s="440"/>
      <c r="AHJ33" s="440"/>
      <c r="AHK33" s="440"/>
      <c r="AHL33" s="440"/>
      <c r="AHM33" s="440"/>
      <c r="AHN33" s="111">
        <f>AHH33+AHI33-AHJ33+AHK33-AHL33+AHM33</f>
        <v>0</v>
      </c>
      <c r="AHO33" s="440"/>
      <c r="AHP33" s="440"/>
      <c r="AHR33" s="440"/>
      <c r="AHS33" s="440"/>
      <c r="AHT33" s="440"/>
      <c r="AHU33" s="440"/>
      <c r="AHV33" s="110">
        <f t="shared" si="897"/>
        <v>0</v>
      </c>
      <c r="AHW33" s="440"/>
      <c r="AHX33" s="440"/>
      <c r="AHY33" s="440"/>
      <c r="AHZ33" s="440"/>
      <c r="AIA33" s="440"/>
      <c r="AIB33" s="440"/>
      <c r="AIC33" s="111">
        <f>AHW33+AHX33-AHY33+AHZ33-AIA33+AIB33</f>
        <v>0</v>
      </c>
      <c r="AID33" s="440"/>
      <c r="AIE33" s="440"/>
    </row>
    <row r="34" spans="1:915" x14ac:dyDescent="0.3">
      <c r="A34" s="33" t="s">
        <v>140</v>
      </c>
      <c r="B34" s="34" t="s">
        <v>141</v>
      </c>
      <c r="C34" s="439"/>
      <c r="D34" s="440"/>
      <c r="E34" s="440"/>
      <c r="F34" s="440"/>
      <c r="G34" s="110">
        <f t="shared" si="718"/>
        <v>0</v>
      </c>
      <c r="H34" s="440"/>
      <c r="I34" s="440"/>
      <c r="J34" s="440"/>
      <c r="K34" s="440"/>
      <c r="L34" s="440"/>
      <c r="M34" s="440"/>
      <c r="N34" s="111">
        <f>H34+I34-J34+K34-L34+M34</f>
        <v>0</v>
      </c>
      <c r="O34" s="440"/>
      <c r="P34" s="440"/>
      <c r="Q34" s="440"/>
      <c r="R34" s="440"/>
      <c r="S34" s="440"/>
      <c r="T34" s="440"/>
      <c r="U34" s="110">
        <f t="shared" si="719"/>
        <v>0</v>
      </c>
      <c r="V34" s="440"/>
      <c r="W34" s="440"/>
      <c r="X34" s="440"/>
      <c r="Y34" s="440"/>
      <c r="Z34" s="440"/>
      <c r="AA34" s="440"/>
      <c r="AB34" s="111">
        <f>V34+W34-X34+Y34-Z34+AA34</f>
        <v>0</v>
      </c>
      <c r="AC34" s="440"/>
      <c r="AD34" s="440"/>
      <c r="AF34" s="440"/>
      <c r="AG34" s="440"/>
      <c r="AH34" s="440"/>
      <c r="AI34" s="440"/>
      <c r="AJ34" s="110">
        <f t="shared" si="839"/>
        <v>0</v>
      </c>
      <c r="AK34" s="440"/>
      <c r="AL34" s="440"/>
      <c r="AM34" s="440"/>
      <c r="AN34" s="440"/>
      <c r="AO34" s="440"/>
      <c r="AP34" s="440"/>
      <c r="AQ34" s="111">
        <f>AK34+AL34-AM34+AN34-AO34+AP34</f>
        <v>0</v>
      </c>
      <c r="AR34" s="440"/>
      <c r="AS34" s="440"/>
      <c r="AU34" s="440"/>
      <c r="AV34" s="440"/>
      <c r="AW34" s="440"/>
      <c r="AX34" s="440"/>
      <c r="AY34" s="110">
        <f t="shared" si="840"/>
        <v>0</v>
      </c>
      <c r="AZ34" s="440"/>
      <c r="BA34" s="440"/>
      <c r="BB34" s="440"/>
      <c r="BC34" s="440"/>
      <c r="BD34" s="440"/>
      <c r="BE34" s="440"/>
      <c r="BF34" s="111">
        <f>AZ34+BA34-BB34+BC34-BD34+BE34</f>
        <v>0</v>
      </c>
      <c r="BG34" s="440"/>
      <c r="BH34" s="440"/>
      <c r="BJ34" s="440"/>
      <c r="BK34" s="440"/>
      <c r="BL34" s="440"/>
      <c r="BM34" s="440"/>
      <c r="BN34" s="110">
        <f t="shared" si="841"/>
        <v>0</v>
      </c>
      <c r="BO34" s="440"/>
      <c r="BP34" s="440"/>
      <c r="BQ34" s="440"/>
      <c r="BR34" s="440"/>
      <c r="BS34" s="440"/>
      <c r="BT34" s="440"/>
      <c r="BU34" s="111">
        <f>BO34+BP34-BQ34+BR34-BS34+BT34</f>
        <v>0</v>
      </c>
      <c r="BV34" s="440"/>
      <c r="BW34" s="440"/>
      <c r="BY34" s="440"/>
      <c r="BZ34" s="440"/>
      <c r="CA34" s="440"/>
      <c r="CB34" s="440"/>
      <c r="CC34" s="110">
        <f t="shared" si="842"/>
        <v>0</v>
      </c>
      <c r="CD34" s="440"/>
      <c r="CE34" s="440"/>
      <c r="CF34" s="440"/>
      <c r="CG34" s="440"/>
      <c r="CH34" s="440"/>
      <c r="CI34" s="440"/>
      <c r="CJ34" s="111">
        <f>CD34+CE34-CF34+CG34-CH34+CI34</f>
        <v>0</v>
      </c>
      <c r="CK34" s="440"/>
      <c r="CL34" s="440"/>
      <c r="CN34" s="440"/>
      <c r="CO34" s="440"/>
      <c r="CP34" s="440"/>
      <c r="CQ34" s="440"/>
      <c r="CR34" s="110">
        <f t="shared" si="843"/>
        <v>0</v>
      </c>
      <c r="CS34" s="440"/>
      <c r="CT34" s="440"/>
      <c r="CU34" s="440"/>
      <c r="CV34" s="440"/>
      <c r="CW34" s="440"/>
      <c r="CX34" s="440"/>
      <c r="CY34" s="111">
        <f>CS34+CT34-CU34+CV34-CW34+CX34</f>
        <v>0</v>
      </c>
      <c r="CZ34" s="440"/>
      <c r="DA34" s="440"/>
      <c r="DC34" s="440"/>
      <c r="DD34" s="440"/>
      <c r="DE34" s="440"/>
      <c r="DF34" s="440"/>
      <c r="DG34" s="110">
        <f t="shared" si="844"/>
        <v>0</v>
      </c>
      <c r="DH34" s="440"/>
      <c r="DI34" s="440"/>
      <c r="DJ34" s="440"/>
      <c r="DK34" s="440"/>
      <c r="DL34" s="440"/>
      <c r="DM34" s="440"/>
      <c r="DN34" s="111">
        <f>DH34+DI34-DJ34+DK34-DL34+DM34</f>
        <v>0</v>
      </c>
      <c r="DO34" s="440"/>
      <c r="DP34" s="440"/>
      <c r="DR34" s="440"/>
      <c r="DS34" s="440"/>
      <c r="DT34" s="440"/>
      <c r="DU34" s="440"/>
      <c r="DV34" s="110">
        <f t="shared" si="845"/>
        <v>0</v>
      </c>
      <c r="DW34" s="440"/>
      <c r="DX34" s="440"/>
      <c r="DY34" s="440"/>
      <c r="DZ34" s="440"/>
      <c r="EA34" s="440"/>
      <c r="EB34" s="440"/>
      <c r="EC34" s="111">
        <f>DW34+DX34-DY34+DZ34-EA34+EB34</f>
        <v>0</v>
      </c>
      <c r="ED34" s="440"/>
      <c r="EE34" s="440"/>
      <c r="EG34" s="440"/>
      <c r="EH34" s="440"/>
      <c r="EI34" s="440"/>
      <c r="EJ34" s="440"/>
      <c r="EK34" s="110">
        <f t="shared" si="846"/>
        <v>0</v>
      </c>
      <c r="EL34" s="440"/>
      <c r="EM34" s="440"/>
      <c r="EN34" s="440"/>
      <c r="EO34" s="440"/>
      <c r="EP34" s="440"/>
      <c r="EQ34" s="440"/>
      <c r="ER34" s="111">
        <f>EL34+EM34-EN34+EO34-EP34+EQ34</f>
        <v>0</v>
      </c>
      <c r="ES34" s="440"/>
      <c r="ET34" s="440"/>
      <c r="EV34" s="440"/>
      <c r="EW34" s="440"/>
      <c r="EX34" s="440"/>
      <c r="EY34" s="440"/>
      <c r="EZ34" s="110">
        <f t="shared" si="847"/>
        <v>0</v>
      </c>
      <c r="FA34" s="440"/>
      <c r="FB34" s="440"/>
      <c r="FC34" s="440"/>
      <c r="FD34" s="440"/>
      <c r="FE34" s="440"/>
      <c r="FF34" s="440"/>
      <c r="FG34" s="111">
        <f>FA34+FB34-FC34+FD34-FE34+FF34</f>
        <v>0</v>
      </c>
      <c r="FH34" s="440"/>
      <c r="FI34" s="440"/>
      <c r="FK34" s="440"/>
      <c r="FL34" s="440"/>
      <c r="FM34" s="440"/>
      <c r="FN34" s="440"/>
      <c r="FO34" s="110">
        <f t="shared" si="848"/>
        <v>0</v>
      </c>
      <c r="FP34" s="440"/>
      <c r="FQ34" s="440"/>
      <c r="FR34" s="440"/>
      <c r="FS34" s="440"/>
      <c r="FT34" s="440"/>
      <c r="FU34" s="440"/>
      <c r="FV34" s="111">
        <f>FP34+FQ34-FR34+FS34-FT34+FU34</f>
        <v>0</v>
      </c>
      <c r="FW34" s="440"/>
      <c r="FX34" s="440"/>
      <c r="FZ34" s="440"/>
      <c r="GA34" s="440"/>
      <c r="GB34" s="440"/>
      <c r="GC34" s="440"/>
      <c r="GD34" s="110">
        <f t="shared" si="849"/>
        <v>0</v>
      </c>
      <c r="GE34" s="440"/>
      <c r="GF34" s="440"/>
      <c r="GG34" s="440"/>
      <c r="GH34" s="440"/>
      <c r="GI34" s="440"/>
      <c r="GJ34" s="440"/>
      <c r="GK34" s="111">
        <f>GE34+GF34-GG34+GH34-GI34+GJ34</f>
        <v>0</v>
      </c>
      <c r="GL34" s="440"/>
      <c r="GM34" s="440"/>
      <c r="GO34" s="440"/>
      <c r="GP34" s="440"/>
      <c r="GQ34" s="440"/>
      <c r="GR34" s="440"/>
      <c r="GS34" s="110">
        <f t="shared" si="850"/>
        <v>0</v>
      </c>
      <c r="GT34" s="440"/>
      <c r="GU34" s="440"/>
      <c r="GV34" s="440"/>
      <c r="GW34" s="440"/>
      <c r="GX34" s="440"/>
      <c r="GY34" s="440"/>
      <c r="GZ34" s="111">
        <f>GT34+GU34-GV34+GW34-GX34+GY34</f>
        <v>0</v>
      </c>
      <c r="HA34" s="440"/>
      <c r="HB34" s="440"/>
      <c r="HD34" s="440"/>
      <c r="HE34" s="440"/>
      <c r="HF34" s="440"/>
      <c r="HG34" s="440"/>
      <c r="HH34" s="110">
        <f t="shared" si="851"/>
        <v>0</v>
      </c>
      <c r="HI34" s="440"/>
      <c r="HJ34" s="440"/>
      <c r="HK34" s="440"/>
      <c r="HL34" s="440"/>
      <c r="HM34" s="440"/>
      <c r="HN34" s="440"/>
      <c r="HO34" s="111">
        <f>HI34+HJ34-HK34+HL34-HM34+HN34</f>
        <v>0</v>
      </c>
      <c r="HP34" s="440"/>
      <c r="HQ34" s="440"/>
      <c r="HS34" s="440"/>
      <c r="HT34" s="440"/>
      <c r="HU34" s="440"/>
      <c r="HV34" s="440"/>
      <c r="HW34" s="110">
        <f t="shared" si="852"/>
        <v>0</v>
      </c>
      <c r="HX34" s="440"/>
      <c r="HY34" s="440"/>
      <c r="HZ34" s="440"/>
      <c r="IA34" s="440"/>
      <c r="IB34" s="440"/>
      <c r="IC34" s="440"/>
      <c r="ID34" s="111">
        <f>HX34+HY34-HZ34+IA34-IB34+IC34</f>
        <v>0</v>
      </c>
      <c r="IE34" s="440"/>
      <c r="IF34" s="440"/>
      <c r="IH34" s="440"/>
      <c r="II34" s="440"/>
      <c r="IJ34" s="440"/>
      <c r="IK34" s="440"/>
      <c r="IL34" s="110">
        <f t="shared" si="853"/>
        <v>0</v>
      </c>
      <c r="IM34" s="440"/>
      <c r="IN34" s="440"/>
      <c r="IO34" s="440"/>
      <c r="IP34" s="440"/>
      <c r="IQ34" s="440"/>
      <c r="IR34" s="440"/>
      <c r="IS34" s="111">
        <f>IM34+IN34-IO34+IP34-IQ34+IR34</f>
        <v>0</v>
      </c>
      <c r="IT34" s="440"/>
      <c r="IU34" s="440"/>
      <c r="IW34" s="440"/>
      <c r="IX34" s="440"/>
      <c r="IY34" s="440"/>
      <c r="IZ34" s="440"/>
      <c r="JA34" s="110">
        <f t="shared" si="854"/>
        <v>0</v>
      </c>
      <c r="JB34" s="440"/>
      <c r="JC34" s="440"/>
      <c r="JD34" s="440"/>
      <c r="JE34" s="440"/>
      <c r="JF34" s="440"/>
      <c r="JG34" s="440"/>
      <c r="JH34" s="111">
        <f>JB34+JC34-JD34+JE34-JF34+JG34</f>
        <v>0</v>
      </c>
      <c r="JI34" s="440"/>
      <c r="JJ34" s="440"/>
      <c r="JL34" s="440"/>
      <c r="JM34" s="440"/>
      <c r="JN34" s="440"/>
      <c r="JO34" s="440"/>
      <c r="JP34" s="110">
        <f t="shared" si="855"/>
        <v>0</v>
      </c>
      <c r="JQ34" s="440"/>
      <c r="JR34" s="440"/>
      <c r="JS34" s="440"/>
      <c r="JT34" s="440"/>
      <c r="JU34" s="440"/>
      <c r="JV34" s="440"/>
      <c r="JW34" s="111">
        <f>JQ34+JR34-JS34+JT34-JU34+JV34</f>
        <v>0</v>
      </c>
      <c r="JX34" s="440"/>
      <c r="JY34" s="440"/>
      <c r="KA34" s="440"/>
      <c r="KB34" s="440"/>
      <c r="KC34" s="440"/>
      <c r="KD34" s="440"/>
      <c r="KE34" s="110">
        <f t="shared" si="856"/>
        <v>0</v>
      </c>
      <c r="KF34" s="440"/>
      <c r="KG34" s="440"/>
      <c r="KH34" s="440"/>
      <c r="KI34" s="440"/>
      <c r="KJ34" s="440"/>
      <c r="KK34" s="440"/>
      <c r="KL34" s="111">
        <f>KF34+KG34-KH34+KI34-KJ34+KK34</f>
        <v>0</v>
      </c>
      <c r="KM34" s="440"/>
      <c r="KN34" s="440"/>
      <c r="KP34" s="440"/>
      <c r="KQ34" s="440"/>
      <c r="KR34" s="440"/>
      <c r="KS34" s="440"/>
      <c r="KT34" s="110">
        <f t="shared" si="857"/>
        <v>0</v>
      </c>
      <c r="KU34" s="440"/>
      <c r="KV34" s="440"/>
      <c r="KW34" s="440"/>
      <c r="KX34" s="440"/>
      <c r="KY34" s="440"/>
      <c r="KZ34" s="440"/>
      <c r="LA34" s="111">
        <f>KU34+KV34-KW34+KX34-KY34+KZ34</f>
        <v>0</v>
      </c>
      <c r="LB34" s="440"/>
      <c r="LC34" s="440"/>
      <c r="LE34" s="440"/>
      <c r="LF34" s="440"/>
      <c r="LG34" s="440"/>
      <c r="LH34" s="440"/>
      <c r="LI34" s="110">
        <f t="shared" si="858"/>
        <v>0</v>
      </c>
      <c r="LJ34" s="440"/>
      <c r="LK34" s="440"/>
      <c r="LL34" s="440"/>
      <c r="LM34" s="440"/>
      <c r="LN34" s="440"/>
      <c r="LO34" s="440"/>
      <c r="LP34" s="111">
        <f>LJ34+LK34-LL34+LM34-LN34+LO34</f>
        <v>0</v>
      </c>
      <c r="LQ34" s="440"/>
      <c r="LR34" s="440"/>
      <c r="LT34" s="440"/>
      <c r="LU34" s="440"/>
      <c r="LV34" s="440"/>
      <c r="LW34" s="440"/>
      <c r="LX34" s="110">
        <f t="shared" si="859"/>
        <v>0</v>
      </c>
      <c r="LY34" s="440"/>
      <c r="LZ34" s="440"/>
      <c r="MA34" s="440"/>
      <c r="MB34" s="440"/>
      <c r="MC34" s="440"/>
      <c r="MD34" s="440"/>
      <c r="ME34" s="111">
        <f>LY34+LZ34-MA34+MB34-MC34+MD34</f>
        <v>0</v>
      </c>
      <c r="MF34" s="440"/>
      <c r="MG34" s="440"/>
      <c r="MI34" s="440"/>
      <c r="MJ34" s="440"/>
      <c r="MK34" s="440"/>
      <c r="ML34" s="440"/>
      <c r="MM34" s="110">
        <f t="shared" si="860"/>
        <v>0</v>
      </c>
      <c r="MN34" s="440"/>
      <c r="MO34" s="440"/>
      <c r="MP34" s="440"/>
      <c r="MQ34" s="440"/>
      <c r="MR34" s="440"/>
      <c r="MS34" s="440"/>
      <c r="MT34" s="111">
        <f>MN34+MO34-MP34+MQ34-MR34+MS34</f>
        <v>0</v>
      </c>
      <c r="MU34" s="440"/>
      <c r="MV34" s="440"/>
      <c r="MX34" s="440"/>
      <c r="MY34" s="440"/>
      <c r="MZ34" s="440"/>
      <c r="NA34" s="440"/>
      <c r="NB34" s="110">
        <f t="shared" si="861"/>
        <v>0</v>
      </c>
      <c r="NC34" s="440"/>
      <c r="ND34" s="440"/>
      <c r="NE34" s="440"/>
      <c r="NF34" s="440"/>
      <c r="NG34" s="440"/>
      <c r="NH34" s="440"/>
      <c r="NI34" s="111">
        <f>NC34+ND34-NE34+NF34-NG34+NH34</f>
        <v>0</v>
      </c>
      <c r="NJ34" s="440"/>
      <c r="NK34" s="440"/>
      <c r="NM34" s="440"/>
      <c r="NN34" s="440"/>
      <c r="NO34" s="440"/>
      <c r="NP34" s="440"/>
      <c r="NQ34" s="110">
        <f t="shared" si="862"/>
        <v>0</v>
      </c>
      <c r="NR34" s="440"/>
      <c r="NS34" s="440"/>
      <c r="NT34" s="440"/>
      <c r="NU34" s="440"/>
      <c r="NV34" s="440"/>
      <c r="NW34" s="440"/>
      <c r="NX34" s="111">
        <f>NR34+NS34-NT34+NU34-NV34+NW34</f>
        <v>0</v>
      </c>
      <c r="NY34" s="440"/>
      <c r="NZ34" s="440"/>
      <c r="OB34" s="440"/>
      <c r="OC34" s="440"/>
      <c r="OD34" s="440"/>
      <c r="OE34" s="440"/>
      <c r="OF34" s="110">
        <f t="shared" si="863"/>
        <v>0</v>
      </c>
      <c r="OG34" s="440"/>
      <c r="OH34" s="440"/>
      <c r="OI34" s="440"/>
      <c r="OJ34" s="440"/>
      <c r="OK34" s="440"/>
      <c r="OL34" s="440"/>
      <c r="OM34" s="111">
        <f>OG34+OH34-OI34+OJ34-OK34+OL34</f>
        <v>0</v>
      </c>
      <c r="ON34" s="440"/>
      <c r="OO34" s="440"/>
      <c r="OQ34" s="440"/>
      <c r="OR34" s="440"/>
      <c r="OS34" s="440"/>
      <c r="OT34" s="440"/>
      <c r="OU34" s="110">
        <f t="shared" si="864"/>
        <v>0</v>
      </c>
      <c r="OV34" s="440"/>
      <c r="OW34" s="440"/>
      <c r="OX34" s="440"/>
      <c r="OY34" s="440"/>
      <c r="OZ34" s="440"/>
      <c r="PA34" s="440"/>
      <c r="PB34" s="111">
        <f>OV34+OW34-OX34+OY34-OZ34+PA34</f>
        <v>0</v>
      </c>
      <c r="PC34" s="440"/>
      <c r="PD34" s="440"/>
      <c r="PF34" s="440"/>
      <c r="PG34" s="440"/>
      <c r="PH34" s="440"/>
      <c r="PI34" s="440"/>
      <c r="PJ34" s="110">
        <f t="shared" si="865"/>
        <v>0</v>
      </c>
      <c r="PK34" s="440"/>
      <c r="PL34" s="440"/>
      <c r="PM34" s="440"/>
      <c r="PN34" s="440"/>
      <c r="PO34" s="440"/>
      <c r="PP34" s="440"/>
      <c r="PQ34" s="111">
        <f>PK34+PL34-PM34+PN34-PO34+PP34</f>
        <v>0</v>
      </c>
      <c r="PR34" s="440"/>
      <c r="PS34" s="440"/>
      <c r="PU34" s="440"/>
      <c r="PV34" s="440"/>
      <c r="PW34" s="440"/>
      <c r="PX34" s="440"/>
      <c r="PY34" s="110">
        <f t="shared" si="866"/>
        <v>0</v>
      </c>
      <c r="PZ34" s="440"/>
      <c r="QA34" s="440"/>
      <c r="QB34" s="440"/>
      <c r="QC34" s="440"/>
      <c r="QD34" s="440"/>
      <c r="QE34" s="440"/>
      <c r="QF34" s="111">
        <f>PZ34+QA34-QB34+QC34-QD34+QE34</f>
        <v>0</v>
      </c>
      <c r="QG34" s="440"/>
      <c r="QH34" s="440"/>
      <c r="QJ34" s="440"/>
      <c r="QK34" s="440"/>
      <c r="QL34" s="440"/>
      <c r="QM34" s="440"/>
      <c r="QN34" s="110">
        <f t="shared" si="867"/>
        <v>0</v>
      </c>
      <c r="QO34" s="440"/>
      <c r="QP34" s="440"/>
      <c r="QQ34" s="440"/>
      <c r="QR34" s="440"/>
      <c r="QS34" s="440"/>
      <c r="QT34" s="440"/>
      <c r="QU34" s="111">
        <f>QO34+QP34-QQ34+QR34-QS34+QT34</f>
        <v>0</v>
      </c>
      <c r="QV34" s="440"/>
      <c r="QW34" s="440"/>
      <c r="QY34" s="440"/>
      <c r="QZ34" s="440"/>
      <c r="RA34" s="440"/>
      <c r="RB34" s="440"/>
      <c r="RC34" s="110">
        <f t="shared" si="868"/>
        <v>0</v>
      </c>
      <c r="RD34" s="440"/>
      <c r="RE34" s="440"/>
      <c r="RF34" s="440"/>
      <c r="RG34" s="440"/>
      <c r="RH34" s="440"/>
      <c r="RI34" s="440"/>
      <c r="RJ34" s="111">
        <f>RD34+RE34-RF34+RG34-RH34+RI34</f>
        <v>0</v>
      </c>
      <c r="RK34" s="440"/>
      <c r="RL34" s="440"/>
      <c r="RN34" s="440"/>
      <c r="RO34" s="440"/>
      <c r="RP34" s="440"/>
      <c r="RQ34" s="440"/>
      <c r="RR34" s="110">
        <f t="shared" si="869"/>
        <v>0</v>
      </c>
      <c r="RS34" s="440"/>
      <c r="RT34" s="440"/>
      <c r="RU34" s="440"/>
      <c r="RV34" s="440"/>
      <c r="RW34" s="440"/>
      <c r="RX34" s="440"/>
      <c r="RY34" s="111">
        <f>RS34+RT34-RU34+RV34-RW34+RX34</f>
        <v>0</v>
      </c>
      <c r="RZ34" s="440"/>
      <c r="SA34" s="440"/>
      <c r="SC34" s="440"/>
      <c r="SD34" s="440"/>
      <c r="SE34" s="440"/>
      <c r="SF34" s="440"/>
      <c r="SG34" s="110">
        <f t="shared" si="870"/>
        <v>0</v>
      </c>
      <c r="SH34" s="440"/>
      <c r="SI34" s="440"/>
      <c r="SJ34" s="440"/>
      <c r="SK34" s="440"/>
      <c r="SL34" s="440"/>
      <c r="SM34" s="440"/>
      <c r="SN34" s="111">
        <f>SH34+SI34-SJ34+SK34-SL34+SM34</f>
        <v>0</v>
      </c>
      <c r="SO34" s="440"/>
      <c r="SP34" s="440"/>
      <c r="SR34" s="440"/>
      <c r="SS34" s="440"/>
      <c r="ST34" s="440"/>
      <c r="SU34" s="440"/>
      <c r="SV34" s="110">
        <f t="shared" si="871"/>
        <v>0</v>
      </c>
      <c r="SW34" s="440"/>
      <c r="SX34" s="440"/>
      <c r="SY34" s="440"/>
      <c r="SZ34" s="440"/>
      <c r="TA34" s="440"/>
      <c r="TB34" s="440"/>
      <c r="TC34" s="111">
        <f>SW34+SX34-SY34+SZ34-TA34+TB34</f>
        <v>0</v>
      </c>
      <c r="TD34" s="440"/>
      <c r="TE34" s="440"/>
      <c r="TG34" s="440"/>
      <c r="TH34" s="440"/>
      <c r="TI34" s="440"/>
      <c r="TJ34" s="440"/>
      <c r="TK34" s="110">
        <f t="shared" si="872"/>
        <v>0</v>
      </c>
      <c r="TL34" s="440"/>
      <c r="TM34" s="440"/>
      <c r="TN34" s="440"/>
      <c r="TO34" s="440"/>
      <c r="TP34" s="440"/>
      <c r="TQ34" s="440"/>
      <c r="TR34" s="111">
        <f>TL34+TM34-TN34+TO34-TP34+TQ34</f>
        <v>0</v>
      </c>
      <c r="TS34" s="440"/>
      <c r="TT34" s="440"/>
      <c r="TV34" s="440"/>
      <c r="TW34" s="440"/>
      <c r="TX34" s="440"/>
      <c r="TY34" s="440"/>
      <c r="TZ34" s="110">
        <f t="shared" si="873"/>
        <v>0</v>
      </c>
      <c r="UA34" s="440"/>
      <c r="UB34" s="440"/>
      <c r="UC34" s="440"/>
      <c r="UD34" s="440"/>
      <c r="UE34" s="440"/>
      <c r="UF34" s="440"/>
      <c r="UG34" s="111">
        <f>UA34+UB34-UC34+UD34-UE34+UF34</f>
        <v>0</v>
      </c>
      <c r="UH34" s="440"/>
      <c r="UI34" s="440"/>
      <c r="UK34" s="440"/>
      <c r="UL34" s="440"/>
      <c r="UM34" s="440"/>
      <c r="UN34" s="440"/>
      <c r="UO34" s="110">
        <f t="shared" si="874"/>
        <v>0</v>
      </c>
      <c r="UP34" s="440"/>
      <c r="UQ34" s="440"/>
      <c r="UR34" s="440"/>
      <c r="US34" s="440"/>
      <c r="UT34" s="440"/>
      <c r="UU34" s="440"/>
      <c r="UV34" s="111">
        <f>UP34+UQ34-UR34+US34-UT34+UU34</f>
        <v>0</v>
      </c>
      <c r="UW34" s="440"/>
      <c r="UX34" s="440"/>
      <c r="UZ34" s="440"/>
      <c r="VA34" s="440"/>
      <c r="VB34" s="440"/>
      <c r="VC34" s="440"/>
      <c r="VD34" s="110">
        <f t="shared" si="875"/>
        <v>0</v>
      </c>
      <c r="VE34" s="440"/>
      <c r="VF34" s="440"/>
      <c r="VG34" s="440"/>
      <c r="VH34" s="440"/>
      <c r="VI34" s="440"/>
      <c r="VJ34" s="440"/>
      <c r="VK34" s="111">
        <f>VE34+VF34-VG34+VH34-VI34+VJ34</f>
        <v>0</v>
      </c>
      <c r="VL34" s="440"/>
      <c r="VM34" s="440"/>
      <c r="VO34" s="440"/>
      <c r="VP34" s="440"/>
      <c r="VQ34" s="440"/>
      <c r="VR34" s="440"/>
      <c r="VS34" s="110">
        <f t="shared" si="876"/>
        <v>0</v>
      </c>
      <c r="VT34" s="440"/>
      <c r="VU34" s="440"/>
      <c r="VV34" s="440"/>
      <c r="VW34" s="440"/>
      <c r="VX34" s="440"/>
      <c r="VY34" s="440"/>
      <c r="VZ34" s="111">
        <f>VT34+VU34-VV34+VW34-VX34+VY34</f>
        <v>0</v>
      </c>
      <c r="WA34" s="440"/>
      <c r="WB34" s="440"/>
      <c r="WD34" s="440"/>
      <c r="WE34" s="440"/>
      <c r="WF34" s="440"/>
      <c r="WG34" s="440"/>
      <c r="WH34" s="110">
        <f t="shared" si="877"/>
        <v>0</v>
      </c>
      <c r="WI34" s="440"/>
      <c r="WJ34" s="440"/>
      <c r="WK34" s="440"/>
      <c r="WL34" s="440"/>
      <c r="WM34" s="440"/>
      <c r="WN34" s="440"/>
      <c r="WO34" s="111">
        <f>WI34+WJ34-WK34+WL34-WM34+WN34</f>
        <v>0</v>
      </c>
      <c r="WP34" s="440"/>
      <c r="WQ34" s="440"/>
      <c r="WS34" s="440"/>
      <c r="WT34" s="440"/>
      <c r="WU34" s="440"/>
      <c r="WV34" s="440"/>
      <c r="WW34" s="110">
        <f t="shared" si="878"/>
        <v>0</v>
      </c>
      <c r="WX34" s="440"/>
      <c r="WY34" s="440"/>
      <c r="WZ34" s="440"/>
      <c r="XA34" s="440"/>
      <c r="XB34" s="440"/>
      <c r="XC34" s="440"/>
      <c r="XD34" s="111">
        <f>WX34+WY34-WZ34+XA34-XB34+XC34</f>
        <v>0</v>
      </c>
      <c r="XE34" s="440"/>
      <c r="XF34" s="440"/>
      <c r="XH34" s="440"/>
      <c r="XI34" s="440"/>
      <c r="XJ34" s="440"/>
      <c r="XK34" s="440"/>
      <c r="XL34" s="110">
        <f t="shared" si="879"/>
        <v>0</v>
      </c>
      <c r="XM34" s="440"/>
      <c r="XN34" s="440"/>
      <c r="XO34" s="440"/>
      <c r="XP34" s="440"/>
      <c r="XQ34" s="440"/>
      <c r="XR34" s="440"/>
      <c r="XS34" s="111">
        <f>XM34+XN34-XO34+XP34-XQ34+XR34</f>
        <v>0</v>
      </c>
      <c r="XT34" s="440"/>
      <c r="XU34" s="440"/>
      <c r="XW34" s="440"/>
      <c r="XX34" s="440"/>
      <c r="XY34" s="440"/>
      <c r="XZ34" s="440"/>
      <c r="YA34" s="110">
        <f t="shared" si="880"/>
        <v>0</v>
      </c>
      <c r="YB34" s="440"/>
      <c r="YC34" s="440"/>
      <c r="YD34" s="440"/>
      <c r="YE34" s="440"/>
      <c r="YF34" s="440"/>
      <c r="YG34" s="440"/>
      <c r="YH34" s="111">
        <f>YB34+YC34-YD34+YE34-YF34+YG34</f>
        <v>0</v>
      </c>
      <c r="YI34" s="440"/>
      <c r="YJ34" s="440"/>
      <c r="YL34" s="440"/>
      <c r="YM34" s="440"/>
      <c r="YN34" s="440"/>
      <c r="YO34" s="440"/>
      <c r="YP34" s="110">
        <f t="shared" si="881"/>
        <v>0</v>
      </c>
      <c r="YQ34" s="440"/>
      <c r="YR34" s="440"/>
      <c r="YS34" s="440"/>
      <c r="YT34" s="440"/>
      <c r="YU34" s="440"/>
      <c r="YV34" s="440"/>
      <c r="YW34" s="111">
        <f>YQ34+YR34-YS34+YT34-YU34+YV34</f>
        <v>0</v>
      </c>
      <c r="YX34" s="440"/>
      <c r="YY34" s="440"/>
      <c r="ZA34" s="440"/>
      <c r="ZB34" s="440"/>
      <c r="ZC34" s="440"/>
      <c r="ZD34" s="440"/>
      <c r="ZE34" s="110">
        <f t="shared" si="882"/>
        <v>0</v>
      </c>
      <c r="ZF34" s="440"/>
      <c r="ZG34" s="440"/>
      <c r="ZH34" s="440"/>
      <c r="ZI34" s="440"/>
      <c r="ZJ34" s="440"/>
      <c r="ZK34" s="440"/>
      <c r="ZL34" s="111">
        <f>ZF34+ZG34-ZH34+ZI34-ZJ34+ZK34</f>
        <v>0</v>
      </c>
      <c r="ZM34" s="440"/>
      <c r="ZN34" s="440"/>
      <c r="ZP34" s="440"/>
      <c r="ZQ34" s="440"/>
      <c r="ZR34" s="440"/>
      <c r="ZS34" s="440"/>
      <c r="ZT34" s="110">
        <f t="shared" si="883"/>
        <v>0</v>
      </c>
      <c r="ZU34" s="440"/>
      <c r="ZV34" s="440"/>
      <c r="ZW34" s="440"/>
      <c r="ZX34" s="440"/>
      <c r="ZY34" s="440"/>
      <c r="ZZ34" s="440"/>
      <c r="AAA34" s="111">
        <f>ZU34+ZV34-ZW34+ZX34-ZY34+ZZ34</f>
        <v>0</v>
      </c>
      <c r="AAB34" s="440"/>
      <c r="AAC34" s="440"/>
      <c r="AAE34" s="440"/>
      <c r="AAF34" s="440"/>
      <c r="AAG34" s="440"/>
      <c r="AAH34" s="440"/>
      <c r="AAI34" s="110">
        <f t="shared" si="884"/>
        <v>0</v>
      </c>
      <c r="AAJ34" s="440"/>
      <c r="AAK34" s="440"/>
      <c r="AAL34" s="440"/>
      <c r="AAM34" s="440"/>
      <c r="AAN34" s="440"/>
      <c r="AAO34" s="440"/>
      <c r="AAP34" s="111">
        <f>AAJ34+AAK34-AAL34+AAM34-AAN34+AAO34</f>
        <v>0</v>
      </c>
      <c r="AAQ34" s="440"/>
      <c r="AAR34" s="440"/>
      <c r="AAT34" s="440"/>
      <c r="AAU34" s="440"/>
      <c r="AAV34" s="440"/>
      <c r="AAW34" s="440"/>
      <c r="AAX34" s="110">
        <f t="shared" si="885"/>
        <v>0</v>
      </c>
      <c r="AAY34" s="440"/>
      <c r="AAZ34" s="440"/>
      <c r="ABA34" s="440"/>
      <c r="ABB34" s="440"/>
      <c r="ABC34" s="440"/>
      <c r="ABD34" s="440"/>
      <c r="ABE34" s="111">
        <f>AAY34+AAZ34-ABA34+ABB34-ABC34+ABD34</f>
        <v>0</v>
      </c>
      <c r="ABF34" s="440"/>
      <c r="ABG34" s="440"/>
      <c r="ABI34" s="440"/>
      <c r="ABJ34" s="440"/>
      <c r="ABK34" s="440"/>
      <c r="ABL34" s="440"/>
      <c r="ABM34" s="110">
        <f t="shared" si="886"/>
        <v>0</v>
      </c>
      <c r="ABN34" s="440"/>
      <c r="ABO34" s="440"/>
      <c r="ABP34" s="440"/>
      <c r="ABQ34" s="440"/>
      <c r="ABR34" s="440"/>
      <c r="ABS34" s="440"/>
      <c r="ABT34" s="111">
        <f>ABN34+ABO34-ABP34+ABQ34-ABR34+ABS34</f>
        <v>0</v>
      </c>
      <c r="ABU34" s="440"/>
      <c r="ABV34" s="440"/>
      <c r="ABX34" s="440"/>
      <c r="ABY34" s="440"/>
      <c r="ABZ34" s="440"/>
      <c r="ACA34" s="440"/>
      <c r="ACB34" s="110">
        <f t="shared" si="887"/>
        <v>0</v>
      </c>
      <c r="ACC34" s="440"/>
      <c r="ACD34" s="440"/>
      <c r="ACE34" s="440"/>
      <c r="ACF34" s="440"/>
      <c r="ACG34" s="440"/>
      <c r="ACH34" s="440"/>
      <c r="ACI34" s="111">
        <f>ACC34+ACD34-ACE34+ACF34-ACG34+ACH34</f>
        <v>0</v>
      </c>
      <c r="ACJ34" s="440"/>
      <c r="ACK34" s="440"/>
      <c r="ACM34" s="440"/>
      <c r="ACN34" s="440"/>
      <c r="ACO34" s="440"/>
      <c r="ACP34" s="440"/>
      <c r="ACQ34" s="110">
        <f t="shared" si="888"/>
        <v>0</v>
      </c>
      <c r="ACR34" s="440"/>
      <c r="ACS34" s="440"/>
      <c r="ACT34" s="440"/>
      <c r="ACU34" s="440"/>
      <c r="ACV34" s="440"/>
      <c r="ACW34" s="440"/>
      <c r="ACX34" s="111">
        <f>ACR34+ACS34-ACT34+ACU34-ACV34+ACW34</f>
        <v>0</v>
      </c>
      <c r="ACY34" s="440"/>
      <c r="ACZ34" s="440"/>
      <c r="ADB34" s="440"/>
      <c r="ADC34" s="440"/>
      <c r="ADD34" s="440"/>
      <c r="ADE34" s="440"/>
      <c r="ADF34" s="110">
        <f t="shared" si="889"/>
        <v>0</v>
      </c>
      <c r="ADG34" s="440"/>
      <c r="ADH34" s="440"/>
      <c r="ADI34" s="440"/>
      <c r="ADJ34" s="440"/>
      <c r="ADK34" s="440"/>
      <c r="ADL34" s="440"/>
      <c r="ADM34" s="111">
        <f>ADG34+ADH34-ADI34+ADJ34-ADK34+ADL34</f>
        <v>0</v>
      </c>
      <c r="ADN34" s="440"/>
      <c r="ADO34" s="440"/>
      <c r="ADQ34" s="440"/>
      <c r="ADR34" s="440"/>
      <c r="ADS34" s="440"/>
      <c r="ADT34" s="440"/>
      <c r="ADU34" s="110">
        <f t="shared" si="890"/>
        <v>0</v>
      </c>
      <c r="ADV34" s="440"/>
      <c r="ADW34" s="440"/>
      <c r="ADX34" s="440"/>
      <c r="ADY34" s="440"/>
      <c r="ADZ34" s="440"/>
      <c r="AEA34" s="440"/>
      <c r="AEB34" s="111">
        <f>ADV34+ADW34-ADX34+ADY34-ADZ34+AEA34</f>
        <v>0</v>
      </c>
      <c r="AEC34" s="440"/>
      <c r="AED34" s="440"/>
      <c r="AEF34" s="440"/>
      <c r="AEG34" s="440"/>
      <c r="AEH34" s="440"/>
      <c r="AEI34" s="440"/>
      <c r="AEJ34" s="110">
        <f t="shared" si="891"/>
        <v>0</v>
      </c>
      <c r="AEK34" s="440"/>
      <c r="AEL34" s="440"/>
      <c r="AEM34" s="440"/>
      <c r="AEN34" s="440"/>
      <c r="AEO34" s="440"/>
      <c r="AEP34" s="440"/>
      <c r="AEQ34" s="111">
        <f>AEK34+AEL34-AEM34+AEN34-AEO34+AEP34</f>
        <v>0</v>
      </c>
      <c r="AER34" s="440"/>
      <c r="AES34" s="440"/>
      <c r="AEU34" s="440"/>
      <c r="AEV34" s="440"/>
      <c r="AEW34" s="440"/>
      <c r="AEX34" s="440"/>
      <c r="AEY34" s="110">
        <f t="shared" si="892"/>
        <v>0</v>
      </c>
      <c r="AEZ34" s="440"/>
      <c r="AFA34" s="440"/>
      <c r="AFB34" s="440"/>
      <c r="AFC34" s="440"/>
      <c r="AFD34" s="440"/>
      <c r="AFE34" s="440"/>
      <c r="AFF34" s="111">
        <f>AEZ34+AFA34-AFB34+AFC34-AFD34+AFE34</f>
        <v>0</v>
      </c>
      <c r="AFG34" s="440"/>
      <c r="AFH34" s="440"/>
      <c r="AFJ34" s="440"/>
      <c r="AFK34" s="440"/>
      <c r="AFL34" s="440"/>
      <c r="AFM34" s="440"/>
      <c r="AFN34" s="110">
        <f t="shared" si="893"/>
        <v>0</v>
      </c>
      <c r="AFO34" s="440"/>
      <c r="AFP34" s="440"/>
      <c r="AFQ34" s="440"/>
      <c r="AFR34" s="440"/>
      <c r="AFS34" s="440"/>
      <c r="AFT34" s="440"/>
      <c r="AFU34" s="111">
        <f>AFO34+AFP34-AFQ34+AFR34-AFS34+AFT34</f>
        <v>0</v>
      </c>
      <c r="AFV34" s="440"/>
      <c r="AFW34" s="440"/>
      <c r="AFY34" s="440"/>
      <c r="AFZ34" s="440"/>
      <c r="AGA34" s="440"/>
      <c r="AGB34" s="440"/>
      <c r="AGC34" s="110">
        <f t="shared" si="894"/>
        <v>0</v>
      </c>
      <c r="AGD34" s="440"/>
      <c r="AGE34" s="440"/>
      <c r="AGF34" s="440"/>
      <c r="AGG34" s="440"/>
      <c r="AGH34" s="440"/>
      <c r="AGI34" s="440"/>
      <c r="AGJ34" s="111">
        <f>AGD34+AGE34-AGF34+AGG34-AGH34+AGI34</f>
        <v>0</v>
      </c>
      <c r="AGK34" s="440"/>
      <c r="AGL34" s="440"/>
      <c r="AGN34" s="440"/>
      <c r="AGO34" s="440"/>
      <c r="AGP34" s="440"/>
      <c r="AGQ34" s="440"/>
      <c r="AGR34" s="110">
        <f t="shared" si="895"/>
        <v>0</v>
      </c>
      <c r="AGS34" s="440"/>
      <c r="AGT34" s="440"/>
      <c r="AGU34" s="440"/>
      <c r="AGV34" s="440"/>
      <c r="AGW34" s="440"/>
      <c r="AGX34" s="440"/>
      <c r="AGY34" s="111">
        <f>AGS34+AGT34-AGU34+AGV34-AGW34+AGX34</f>
        <v>0</v>
      </c>
      <c r="AGZ34" s="440"/>
      <c r="AHA34" s="440"/>
      <c r="AHC34" s="440"/>
      <c r="AHD34" s="440"/>
      <c r="AHE34" s="440"/>
      <c r="AHF34" s="440"/>
      <c r="AHG34" s="110">
        <f t="shared" si="896"/>
        <v>0</v>
      </c>
      <c r="AHH34" s="440"/>
      <c r="AHI34" s="440"/>
      <c r="AHJ34" s="440"/>
      <c r="AHK34" s="440"/>
      <c r="AHL34" s="440"/>
      <c r="AHM34" s="440"/>
      <c r="AHN34" s="111">
        <f>AHH34+AHI34-AHJ34+AHK34-AHL34+AHM34</f>
        <v>0</v>
      </c>
      <c r="AHO34" s="440"/>
      <c r="AHP34" s="440"/>
      <c r="AHR34" s="440"/>
      <c r="AHS34" s="440"/>
      <c r="AHT34" s="440"/>
      <c r="AHU34" s="440"/>
      <c r="AHV34" s="110">
        <f t="shared" si="897"/>
        <v>0</v>
      </c>
      <c r="AHW34" s="440"/>
      <c r="AHX34" s="440"/>
      <c r="AHY34" s="440"/>
      <c r="AHZ34" s="440"/>
      <c r="AIA34" s="440"/>
      <c r="AIB34" s="440"/>
      <c r="AIC34" s="111">
        <f>AHW34+AHX34-AHY34+AHZ34-AIA34+AIB34</f>
        <v>0</v>
      </c>
      <c r="AID34" s="440"/>
      <c r="AIE34" s="440"/>
    </row>
    <row r="35" spans="1:915" x14ac:dyDescent="0.3">
      <c r="A35" s="29" t="s">
        <v>93</v>
      </c>
      <c r="B35" s="30" t="s">
        <v>142</v>
      </c>
      <c r="C35" s="110">
        <f t="shared" ref="C35:AC35" si="898">SUM(C36:C41)</f>
        <v>0</v>
      </c>
      <c r="D35" s="110">
        <f t="shared" si="898"/>
        <v>0</v>
      </c>
      <c r="E35" s="110">
        <f t="shared" si="898"/>
        <v>0</v>
      </c>
      <c r="F35" s="110">
        <f t="shared" si="898"/>
        <v>0</v>
      </c>
      <c r="G35" s="110">
        <f t="shared" si="898"/>
        <v>0</v>
      </c>
      <c r="H35" s="110">
        <f t="shared" si="898"/>
        <v>0</v>
      </c>
      <c r="I35" s="110">
        <f t="shared" si="898"/>
        <v>0</v>
      </c>
      <c r="J35" s="110">
        <f t="shared" si="898"/>
        <v>0</v>
      </c>
      <c r="K35" s="110">
        <f t="shared" si="898"/>
        <v>0</v>
      </c>
      <c r="L35" s="110">
        <f t="shared" si="898"/>
        <v>0</v>
      </c>
      <c r="M35" s="110">
        <f t="shared" si="898"/>
        <v>0</v>
      </c>
      <c r="N35" s="110">
        <f t="shared" si="898"/>
        <v>0</v>
      </c>
      <c r="O35" s="110">
        <f t="shared" si="898"/>
        <v>0</v>
      </c>
      <c r="P35" s="110">
        <f t="shared" si="898"/>
        <v>0</v>
      </c>
      <c r="Q35" s="110">
        <f t="shared" si="898"/>
        <v>0</v>
      </c>
      <c r="R35" s="110">
        <f t="shared" si="898"/>
        <v>0</v>
      </c>
      <c r="S35" s="110">
        <f t="shared" si="898"/>
        <v>0</v>
      </c>
      <c r="T35" s="110">
        <f t="shared" si="898"/>
        <v>0</v>
      </c>
      <c r="U35" s="110">
        <f t="shared" si="898"/>
        <v>0</v>
      </c>
      <c r="V35" s="110">
        <f t="shared" si="898"/>
        <v>0</v>
      </c>
      <c r="W35" s="110">
        <f t="shared" si="898"/>
        <v>0</v>
      </c>
      <c r="X35" s="110">
        <f t="shared" si="898"/>
        <v>0</v>
      </c>
      <c r="Y35" s="110">
        <f t="shared" si="898"/>
        <v>0</v>
      </c>
      <c r="Z35" s="110">
        <f t="shared" si="898"/>
        <v>0</v>
      </c>
      <c r="AA35" s="110">
        <f t="shared" si="898"/>
        <v>0</v>
      </c>
      <c r="AB35" s="110">
        <f t="shared" si="898"/>
        <v>0</v>
      </c>
      <c r="AC35" s="110">
        <f t="shared" si="898"/>
        <v>0</v>
      </c>
      <c r="AD35" s="110">
        <f>SUM(AD36:AD41)</f>
        <v>0</v>
      </c>
      <c r="AF35" s="110">
        <f t="shared" ref="AF35:AR35" si="899">SUM(AF36:AF41)</f>
        <v>0</v>
      </c>
      <c r="AG35" s="110">
        <f t="shared" si="899"/>
        <v>0</v>
      </c>
      <c r="AH35" s="110">
        <f t="shared" si="899"/>
        <v>0</v>
      </c>
      <c r="AI35" s="110">
        <f t="shared" si="899"/>
        <v>0</v>
      </c>
      <c r="AJ35" s="110">
        <f t="shared" si="899"/>
        <v>0</v>
      </c>
      <c r="AK35" s="110">
        <f t="shared" si="899"/>
        <v>0</v>
      </c>
      <c r="AL35" s="110">
        <f t="shared" si="899"/>
        <v>0</v>
      </c>
      <c r="AM35" s="110">
        <f t="shared" si="899"/>
        <v>0</v>
      </c>
      <c r="AN35" s="110">
        <f t="shared" si="899"/>
        <v>0</v>
      </c>
      <c r="AO35" s="110">
        <f t="shared" si="899"/>
        <v>0</v>
      </c>
      <c r="AP35" s="110">
        <f t="shared" si="899"/>
        <v>0</v>
      </c>
      <c r="AQ35" s="110">
        <f t="shared" si="899"/>
        <v>0</v>
      </c>
      <c r="AR35" s="110">
        <f t="shared" si="899"/>
        <v>0</v>
      </c>
      <c r="AS35" s="110">
        <f>SUM(AS36:AS41)</f>
        <v>0</v>
      </c>
      <c r="AU35" s="110">
        <f t="shared" ref="AU35:BG35" si="900">SUM(AU36:AU41)</f>
        <v>0</v>
      </c>
      <c r="AV35" s="110">
        <f t="shared" si="900"/>
        <v>0</v>
      </c>
      <c r="AW35" s="110">
        <f t="shared" si="900"/>
        <v>0</v>
      </c>
      <c r="AX35" s="110">
        <f t="shared" si="900"/>
        <v>0</v>
      </c>
      <c r="AY35" s="110">
        <f t="shared" si="900"/>
        <v>0</v>
      </c>
      <c r="AZ35" s="110">
        <f t="shared" si="900"/>
        <v>0</v>
      </c>
      <c r="BA35" s="110">
        <f t="shared" si="900"/>
        <v>0</v>
      </c>
      <c r="BB35" s="110">
        <f t="shared" si="900"/>
        <v>0</v>
      </c>
      <c r="BC35" s="110">
        <f t="shared" si="900"/>
        <v>0</v>
      </c>
      <c r="BD35" s="110">
        <f t="shared" si="900"/>
        <v>0</v>
      </c>
      <c r="BE35" s="110">
        <f t="shared" si="900"/>
        <v>0</v>
      </c>
      <c r="BF35" s="110">
        <f t="shared" si="900"/>
        <v>0</v>
      </c>
      <c r="BG35" s="110">
        <f t="shared" si="900"/>
        <v>0</v>
      </c>
      <c r="BH35" s="110">
        <f>SUM(BH36:BH41)</f>
        <v>0</v>
      </c>
      <c r="BJ35" s="110">
        <f t="shared" ref="BJ35:BV35" si="901">SUM(BJ36:BJ41)</f>
        <v>0</v>
      </c>
      <c r="BK35" s="110">
        <f t="shared" si="901"/>
        <v>0</v>
      </c>
      <c r="BL35" s="110">
        <f t="shared" si="901"/>
        <v>0</v>
      </c>
      <c r="BM35" s="110">
        <f t="shared" si="901"/>
        <v>0</v>
      </c>
      <c r="BN35" s="110">
        <f t="shared" si="901"/>
        <v>0</v>
      </c>
      <c r="BO35" s="110">
        <f t="shared" si="901"/>
        <v>0</v>
      </c>
      <c r="BP35" s="110">
        <f t="shared" si="901"/>
        <v>0</v>
      </c>
      <c r="BQ35" s="110">
        <f t="shared" si="901"/>
        <v>0</v>
      </c>
      <c r="BR35" s="110">
        <f t="shared" si="901"/>
        <v>0</v>
      </c>
      <c r="BS35" s="110">
        <f t="shared" si="901"/>
        <v>0</v>
      </c>
      <c r="BT35" s="110">
        <f t="shared" si="901"/>
        <v>0</v>
      </c>
      <c r="BU35" s="110">
        <f t="shared" si="901"/>
        <v>0</v>
      </c>
      <c r="BV35" s="110">
        <f t="shared" si="901"/>
        <v>0</v>
      </c>
      <c r="BW35" s="110">
        <f>SUM(BW36:BW41)</f>
        <v>0</v>
      </c>
      <c r="BY35" s="110">
        <f t="shared" ref="BY35:CK35" si="902">SUM(BY36:BY41)</f>
        <v>0</v>
      </c>
      <c r="BZ35" s="110">
        <f t="shared" si="902"/>
        <v>0</v>
      </c>
      <c r="CA35" s="110">
        <f t="shared" si="902"/>
        <v>0</v>
      </c>
      <c r="CB35" s="110">
        <f t="shared" si="902"/>
        <v>0</v>
      </c>
      <c r="CC35" s="110">
        <f t="shared" si="902"/>
        <v>0</v>
      </c>
      <c r="CD35" s="110">
        <f t="shared" si="902"/>
        <v>0</v>
      </c>
      <c r="CE35" s="110">
        <f t="shared" si="902"/>
        <v>0</v>
      </c>
      <c r="CF35" s="110">
        <f t="shared" si="902"/>
        <v>0</v>
      </c>
      <c r="CG35" s="110">
        <f t="shared" si="902"/>
        <v>0</v>
      </c>
      <c r="CH35" s="110">
        <f t="shared" si="902"/>
        <v>0</v>
      </c>
      <c r="CI35" s="110">
        <f t="shared" si="902"/>
        <v>0</v>
      </c>
      <c r="CJ35" s="110">
        <f t="shared" si="902"/>
        <v>0</v>
      </c>
      <c r="CK35" s="110">
        <f t="shared" si="902"/>
        <v>0</v>
      </c>
      <c r="CL35" s="110">
        <f>SUM(CL36:CL41)</f>
        <v>0</v>
      </c>
      <c r="CN35" s="110">
        <f t="shared" ref="CN35:CZ35" si="903">SUM(CN36:CN41)</f>
        <v>0</v>
      </c>
      <c r="CO35" s="110">
        <f t="shared" si="903"/>
        <v>0</v>
      </c>
      <c r="CP35" s="110">
        <f t="shared" si="903"/>
        <v>0</v>
      </c>
      <c r="CQ35" s="110">
        <f t="shared" si="903"/>
        <v>0</v>
      </c>
      <c r="CR35" s="110">
        <f t="shared" si="903"/>
        <v>0</v>
      </c>
      <c r="CS35" s="110">
        <f t="shared" si="903"/>
        <v>0</v>
      </c>
      <c r="CT35" s="110">
        <f t="shared" si="903"/>
        <v>0</v>
      </c>
      <c r="CU35" s="110">
        <f t="shared" si="903"/>
        <v>0</v>
      </c>
      <c r="CV35" s="110">
        <f t="shared" si="903"/>
        <v>0</v>
      </c>
      <c r="CW35" s="110">
        <f t="shared" si="903"/>
        <v>0</v>
      </c>
      <c r="CX35" s="110">
        <f t="shared" si="903"/>
        <v>0</v>
      </c>
      <c r="CY35" s="110">
        <f t="shared" si="903"/>
        <v>0</v>
      </c>
      <c r="CZ35" s="110">
        <f t="shared" si="903"/>
        <v>0</v>
      </c>
      <c r="DA35" s="110">
        <f>SUM(DA36:DA41)</f>
        <v>0</v>
      </c>
      <c r="DC35" s="110">
        <f t="shared" ref="DC35:DO35" si="904">SUM(DC36:DC41)</f>
        <v>0</v>
      </c>
      <c r="DD35" s="110">
        <f t="shared" si="904"/>
        <v>0</v>
      </c>
      <c r="DE35" s="110">
        <f t="shared" si="904"/>
        <v>0</v>
      </c>
      <c r="DF35" s="110">
        <f t="shared" si="904"/>
        <v>0</v>
      </c>
      <c r="DG35" s="110">
        <f t="shared" si="904"/>
        <v>0</v>
      </c>
      <c r="DH35" s="110">
        <f t="shared" si="904"/>
        <v>0</v>
      </c>
      <c r="DI35" s="110">
        <f t="shared" si="904"/>
        <v>0</v>
      </c>
      <c r="DJ35" s="110">
        <f t="shared" si="904"/>
        <v>0</v>
      </c>
      <c r="DK35" s="110">
        <f t="shared" si="904"/>
        <v>0</v>
      </c>
      <c r="DL35" s="110">
        <f t="shared" si="904"/>
        <v>0</v>
      </c>
      <c r="DM35" s="110">
        <f t="shared" si="904"/>
        <v>0</v>
      </c>
      <c r="DN35" s="110">
        <f t="shared" si="904"/>
        <v>0</v>
      </c>
      <c r="DO35" s="110">
        <f t="shared" si="904"/>
        <v>0</v>
      </c>
      <c r="DP35" s="110">
        <f>SUM(DP36:DP41)</f>
        <v>0</v>
      </c>
      <c r="DR35" s="110">
        <f t="shared" ref="DR35:ED35" si="905">SUM(DR36:DR41)</f>
        <v>0</v>
      </c>
      <c r="DS35" s="110">
        <f t="shared" si="905"/>
        <v>0</v>
      </c>
      <c r="DT35" s="110">
        <f t="shared" si="905"/>
        <v>0</v>
      </c>
      <c r="DU35" s="110">
        <f t="shared" si="905"/>
        <v>0</v>
      </c>
      <c r="DV35" s="110">
        <f t="shared" si="905"/>
        <v>0</v>
      </c>
      <c r="DW35" s="110">
        <f t="shared" si="905"/>
        <v>0</v>
      </c>
      <c r="DX35" s="110">
        <f t="shared" si="905"/>
        <v>0</v>
      </c>
      <c r="DY35" s="110">
        <f t="shared" si="905"/>
        <v>0</v>
      </c>
      <c r="DZ35" s="110">
        <f t="shared" si="905"/>
        <v>0</v>
      </c>
      <c r="EA35" s="110">
        <f t="shared" si="905"/>
        <v>0</v>
      </c>
      <c r="EB35" s="110">
        <f t="shared" si="905"/>
        <v>0</v>
      </c>
      <c r="EC35" s="110">
        <f t="shared" si="905"/>
        <v>0</v>
      </c>
      <c r="ED35" s="110">
        <f t="shared" si="905"/>
        <v>0</v>
      </c>
      <c r="EE35" s="110">
        <f>SUM(EE36:EE41)</f>
        <v>0</v>
      </c>
      <c r="EG35" s="110">
        <f t="shared" ref="EG35:ES35" si="906">SUM(EG36:EG41)</f>
        <v>0</v>
      </c>
      <c r="EH35" s="110">
        <f t="shared" si="906"/>
        <v>0</v>
      </c>
      <c r="EI35" s="110">
        <f t="shared" si="906"/>
        <v>0</v>
      </c>
      <c r="EJ35" s="110">
        <f t="shared" si="906"/>
        <v>0</v>
      </c>
      <c r="EK35" s="110">
        <f t="shared" si="906"/>
        <v>0</v>
      </c>
      <c r="EL35" s="110">
        <f t="shared" si="906"/>
        <v>0</v>
      </c>
      <c r="EM35" s="110">
        <f t="shared" si="906"/>
        <v>0</v>
      </c>
      <c r="EN35" s="110">
        <f t="shared" si="906"/>
        <v>0</v>
      </c>
      <c r="EO35" s="110">
        <f t="shared" si="906"/>
        <v>0</v>
      </c>
      <c r="EP35" s="110">
        <f t="shared" si="906"/>
        <v>0</v>
      </c>
      <c r="EQ35" s="110">
        <f t="shared" si="906"/>
        <v>0</v>
      </c>
      <c r="ER35" s="110">
        <f t="shared" si="906"/>
        <v>0</v>
      </c>
      <c r="ES35" s="110">
        <f t="shared" si="906"/>
        <v>0</v>
      </c>
      <c r="ET35" s="110">
        <f>SUM(ET36:ET41)</f>
        <v>0</v>
      </c>
      <c r="EV35" s="110">
        <f t="shared" ref="EV35:FH35" si="907">SUM(EV36:EV41)</f>
        <v>0</v>
      </c>
      <c r="EW35" s="110">
        <f t="shared" si="907"/>
        <v>0</v>
      </c>
      <c r="EX35" s="110">
        <f t="shared" si="907"/>
        <v>0</v>
      </c>
      <c r="EY35" s="110">
        <f t="shared" si="907"/>
        <v>0</v>
      </c>
      <c r="EZ35" s="110">
        <f t="shared" si="907"/>
        <v>0</v>
      </c>
      <c r="FA35" s="110">
        <f t="shared" si="907"/>
        <v>0</v>
      </c>
      <c r="FB35" s="110">
        <f t="shared" si="907"/>
        <v>0</v>
      </c>
      <c r="FC35" s="110">
        <f t="shared" si="907"/>
        <v>0</v>
      </c>
      <c r="FD35" s="110">
        <f t="shared" si="907"/>
        <v>0</v>
      </c>
      <c r="FE35" s="110">
        <f t="shared" si="907"/>
        <v>0</v>
      </c>
      <c r="FF35" s="110">
        <f t="shared" si="907"/>
        <v>0</v>
      </c>
      <c r="FG35" s="110">
        <f t="shared" si="907"/>
        <v>0</v>
      </c>
      <c r="FH35" s="110">
        <f t="shared" si="907"/>
        <v>0</v>
      </c>
      <c r="FI35" s="110">
        <f>SUM(FI36:FI41)</f>
        <v>0</v>
      </c>
      <c r="FK35" s="110">
        <f t="shared" ref="FK35:FW35" si="908">SUM(FK36:FK41)</f>
        <v>0</v>
      </c>
      <c r="FL35" s="110">
        <f t="shared" si="908"/>
        <v>0</v>
      </c>
      <c r="FM35" s="110">
        <f t="shared" si="908"/>
        <v>0</v>
      </c>
      <c r="FN35" s="110">
        <f t="shared" si="908"/>
        <v>0</v>
      </c>
      <c r="FO35" s="110">
        <f t="shared" si="908"/>
        <v>0</v>
      </c>
      <c r="FP35" s="110">
        <f t="shared" si="908"/>
        <v>0</v>
      </c>
      <c r="FQ35" s="110">
        <f t="shared" si="908"/>
        <v>0</v>
      </c>
      <c r="FR35" s="110">
        <f t="shared" si="908"/>
        <v>0</v>
      </c>
      <c r="FS35" s="110">
        <f t="shared" si="908"/>
        <v>0</v>
      </c>
      <c r="FT35" s="110">
        <f t="shared" si="908"/>
        <v>0</v>
      </c>
      <c r="FU35" s="110">
        <f t="shared" si="908"/>
        <v>0</v>
      </c>
      <c r="FV35" s="110">
        <f t="shared" si="908"/>
        <v>0</v>
      </c>
      <c r="FW35" s="110">
        <f t="shared" si="908"/>
        <v>0</v>
      </c>
      <c r="FX35" s="110">
        <f>SUM(FX36:FX41)</f>
        <v>0</v>
      </c>
      <c r="FZ35" s="110">
        <f t="shared" ref="FZ35:GL35" si="909">SUM(FZ36:FZ41)</f>
        <v>0</v>
      </c>
      <c r="GA35" s="110">
        <f t="shared" si="909"/>
        <v>0</v>
      </c>
      <c r="GB35" s="110">
        <f t="shared" si="909"/>
        <v>0</v>
      </c>
      <c r="GC35" s="110">
        <f t="shared" si="909"/>
        <v>0</v>
      </c>
      <c r="GD35" s="110">
        <f t="shared" si="909"/>
        <v>0</v>
      </c>
      <c r="GE35" s="110">
        <f t="shared" si="909"/>
        <v>0</v>
      </c>
      <c r="GF35" s="110">
        <f t="shared" si="909"/>
        <v>0</v>
      </c>
      <c r="GG35" s="110">
        <f t="shared" si="909"/>
        <v>0</v>
      </c>
      <c r="GH35" s="110">
        <f t="shared" si="909"/>
        <v>0</v>
      </c>
      <c r="GI35" s="110">
        <f t="shared" si="909"/>
        <v>0</v>
      </c>
      <c r="GJ35" s="110">
        <f t="shared" si="909"/>
        <v>0</v>
      </c>
      <c r="GK35" s="110">
        <f t="shared" si="909"/>
        <v>0</v>
      </c>
      <c r="GL35" s="110">
        <f t="shared" si="909"/>
        <v>0</v>
      </c>
      <c r="GM35" s="110">
        <f>SUM(GM36:GM41)</f>
        <v>0</v>
      </c>
      <c r="GO35" s="110">
        <f t="shared" ref="GO35:HA35" si="910">SUM(GO36:GO41)</f>
        <v>0</v>
      </c>
      <c r="GP35" s="110">
        <f t="shared" si="910"/>
        <v>0</v>
      </c>
      <c r="GQ35" s="110">
        <f t="shared" si="910"/>
        <v>0</v>
      </c>
      <c r="GR35" s="110">
        <f t="shared" si="910"/>
        <v>0</v>
      </c>
      <c r="GS35" s="110">
        <f t="shared" si="910"/>
        <v>0</v>
      </c>
      <c r="GT35" s="110">
        <f t="shared" si="910"/>
        <v>0</v>
      </c>
      <c r="GU35" s="110">
        <f t="shared" si="910"/>
        <v>0</v>
      </c>
      <c r="GV35" s="110">
        <f t="shared" si="910"/>
        <v>0</v>
      </c>
      <c r="GW35" s="110">
        <f t="shared" si="910"/>
        <v>0</v>
      </c>
      <c r="GX35" s="110">
        <f t="shared" si="910"/>
        <v>0</v>
      </c>
      <c r="GY35" s="110">
        <f t="shared" si="910"/>
        <v>0</v>
      </c>
      <c r="GZ35" s="110">
        <f t="shared" si="910"/>
        <v>0</v>
      </c>
      <c r="HA35" s="110">
        <f t="shared" si="910"/>
        <v>0</v>
      </c>
      <c r="HB35" s="110">
        <f>SUM(HB36:HB41)</f>
        <v>0</v>
      </c>
      <c r="HD35" s="110">
        <f t="shared" ref="HD35:HP35" si="911">SUM(HD36:HD41)</f>
        <v>0</v>
      </c>
      <c r="HE35" s="110">
        <f t="shared" si="911"/>
        <v>0</v>
      </c>
      <c r="HF35" s="110">
        <f t="shared" si="911"/>
        <v>0</v>
      </c>
      <c r="HG35" s="110">
        <f t="shared" si="911"/>
        <v>0</v>
      </c>
      <c r="HH35" s="110">
        <f t="shared" si="911"/>
        <v>0</v>
      </c>
      <c r="HI35" s="110">
        <f t="shared" si="911"/>
        <v>0</v>
      </c>
      <c r="HJ35" s="110">
        <f t="shared" si="911"/>
        <v>0</v>
      </c>
      <c r="HK35" s="110">
        <f t="shared" si="911"/>
        <v>0</v>
      </c>
      <c r="HL35" s="110">
        <f t="shared" si="911"/>
        <v>0</v>
      </c>
      <c r="HM35" s="110">
        <f t="shared" si="911"/>
        <v>0</v>
      </c>
      <c r="HN35" s="110">
        <f t="shared" si="911"/>
        <v>0</v>
      </c>
      <c r="HO35" s="110">
        <f t="shared" si="911"/>
        <v>0</v>
      </c>
      <c r="HP35" s="110">
        <f t="shared" si="911"/>
        <v>0</v>
      </c>
      <c r="HQ35" s="110">
        <f>SUM(HQ36:HQ41)</f>
        <v>0</v>
      </c>
      <c r="HS35" s="110">
        <f t="shared" ref="HS35:IE35" si="912">SUM(HS36:HS41)</f>
        <v>0</v>
      </c>
      <c r="HT35" s="110">
        <f t="shared" si="912"/>
        <v>0</v>
      </c>
      <c r="HU35" s="110">
        <f t="shared" si="912"/>
        <v>0</v>
      </c>
      <c r="HV35" s="110">
        <f t="shared" si="912"/>
        <v>0</v>
      </c>
      <c r="HW35" s="110">
        <f t="shared" si="912"/>
        <v>0</v>
      </c>
      <c r="HX35" s="110">
        <f t="shared" si="912"/>
        <v>0</v>
      </c>
      <c r="HY35" s="110">
        <f t="shared" si="912"/>
        <v>0</v>
      </c>
      <c r="HZ35" s="110">
        <f t="shared" si="912"/>
        <v>0</v>
      </c>
      <c r="IA35" s="110">
        <f t="shared" si="912"/>
        <v>0</v>
      </c>
      <c r="IB35" s="110">
        <f t="shared" si="912"/>
        <v>0</v>
      </c>
      <c r="IC35" s="110">
        <f t="shared" si="912"/>
        <v>0</v>
      </c>
      <c r="ID35" s="110">
        <f t="shared" si="912"/>
        <v>0</v>
      </c>
      <c r="IE35" s="110">
        <f t="shared" si="912"/>
        <v>0</v>
      </c>
      <c r="IF35" s="110">
        <f>SUM(IF36:IF41)</f>
        <v>0</v>
      </c>
      <c r="IH35" s="110">
        <f t="shared" ref="IH35:IT35" si="913">SUM(IH36:IH41)</f>
        <v>0</v>
      </c>
      <c r="II35" s="110">
        <f t="shared" si="913"/>
        <v>0</v>
      </c>
      <c r="IJ35" s="110">
        <f t="shared" si="913"/>
        <v>0</v>
      </c>
      <c r="IK35" s="110">
        <f t="shared" si="913"/>
        <v>0</v>
      </c>
      <c r="IL35" s="110">
        <f t="shared" si="913"/>
        <v>0</v>
      </c>
      <c r="IM35" s="110">
        <f t="shared" si="913"/>
        <v>0</v>
      </c>
      <c r="IN35" s="110">
        <f t="shared" si="913"/>
        <v>0</v>
      </c>
      <c r="IO35" s="110">
        <f t="shared" si="913"/>
        <v>0</v>
      </c>
      <c r="IP35" s="110">
        <f t="shared" si="913"/>
        <v>0</v>
      </c>
      <c r="IQ35" s="110">
        <f t="shared" si="913"/>
        <v>0</v>
      </c>
      <c r="IR35" s="110">
        <f t="shared" si="913"/>
        <v>0</v>
      </c>
      <c r="IS35" s="110">
        <f t="shared" si="913"/>
        <v>0</v>
      </c>
      <c r="IT35" s="110">
        <f t="shared" si="913"/>
        <v>0</v>
      </c>
      <c r="IU35" s="110">
        <f>SUM(IU36:IU41)</f>
        <v>0</v>
      </c>
      <c r="IW35" s="110">
        <f t="shared" ref="IW35:JI35" si="914">SUM(IW36:IW41)</f>
        <v>0</v>
      </c>
      <c r="IX35" s="110">
        <f t="shared" si="914"/>
        <v>0</v>
      </c>
      <c r="IY35" s="110">
        <f t="shared" si="914"/>
        <v>0</v>
      </c>
      <c r="IZ35" s="110">
        <f t="shared" si="914"/>
        <v>0</v>
      </c>
      <c r="JA35" s="110">
        <f t="shared" si="914"/>
        <v>0</v>
      </c>
      <c r="JB35" s="110">
        <f t="shared" si="914"/>
        <v>0</v>
      </c>
      <c r="JC35" s="110">
        <f t="shared" si="914"/>
        <v>0</v>
      </c>
      <c r="JD35" s="110">
        <f t="shared" si="914"/>
        <v>0</v>
      </c>
      <c r="JE35" s="110">
        <f t="shared" si="914"/>
        <v>0</v>
      </c>
      <c r="JF35" s="110">
        <f t="shared" si="914"/>
        <v>0</v>
      </c>
      <c r="JG35" s="110">
        <f t="shared" si="914"/>
        <v>0</v>
      </c>
      <c r="JH35" s="110">
        <f t="shared" si="914"/>
        <v>0</v>
      </c>
      <c r="JI35" s="110">
        <f t="shared" si="914"/>
        <v>0</v>
      </c>
      <c r="JJ35" s="110">
        <f>SUM(JJ36:JJ41)</f>
        <v>0</v>
      </c>
      <c r="JL35" s="110">
        <f t="shared" ref="JL35:JX35" si="915">SUM(JL36:JL41)</f>
        <v>0</v>
      </c>
      <c r="JM35" s="110">
        <f t="shared" si="915"/>
        <v>0</v>
      </c>
      <c r="JN35" s="110">
        <f t="shared" si="915"/>
        <v>0</v>
      </c>
      <c r="JO35" s="110">
        <f t="shared" si="915"/>
        <v>0</v>
      </c>
      <c r="JP35" s="110">
        <f t="shared" si="915"/>
        <v>0</v>
      </c>
      <c r="JQ35" s="110">
        <f t="shared" si="915"/>
        <v>0</v>
      </c>
      <c r="JR35" s="110">
        <f t="shared" si="915"/>
        <v>0</v>
      </c>
      <c r="JS35" s="110">
        <f t="shared" si="915"/>
        <v>0</v>
      </c>
      <c r="JT35" s="110">
        <f t="shared" si="915"/>
        <v>0</v>
      </c>
      <c r="JU35" s="110">
        <f t="shared" si="915"/>
        <v>0</v>
      </c>
      <c r="JV35" s="110">
        <f t="shared" si="915"/>
        <v>0</v>
      </c>
      <c r="JW35" s="110">
        <f t="shared" si="915"/>
        <v>0</v>
      </c>
      <c r="JX35" s="110">
        <f t="shared" si="915"/>
        <v>0</v>
      </c>
      <c r="JY35" s="110">
        <f>SUM(JY36:JY41)</f>
        <v>0</v>
      </c>
      <c r="KA35" s="110">
        <f t="shared" ref="KA35:KM35" si="916">SUM(KA36:KA41)</f>
        <v>0</v>
      </c>
      <c r="KB35" s="110">
        <f t="shared" si="916"/>
        <v>0</v>
      </c>
      <c r="KC35" s="110">
        <f t="shared" si="916"/>
        <v>0</v>
      </c>
      <c r="KD35" s="110">
        <f t="shared" si="916"/>
        <v>0</v>
      </c>
      <c r="KE35" s="110">
        <f t="shared" si="916"/>
        <v>0</v>
      </c>
      <c r="KF35" s="110">
        <f t="shared" si="916"/>
        <v>0</v>
      </c>
      <c r="KG35" s="110">
        <f t="shared" si="916"/>
        <v>0</v>
      </c>
      <c r="KH35" s="110">
        <f t="shared" si="916"/>
        <v>0</v>
      </c>
      <c r="KI35" s="110">
        <f t="shared" si="916"/>
        <v>0</v>
      </c>
      <c r="KJ35" s="110">
        <f t="shared" si="916"/>
        <v>0</v>
      </c>
      <c r="KK35" s="110">
        <f t="shared" si="916"/>
        <v>0</v>
      </c>
      <c r="KL35" s="110">
        <f t="shared" si="916"/>
        <v>0</v>
      </c>
      <c r="KM35" s="110">
        <f t="shared" si="916"/>
        <v>0</v>
      </c>
      <c r="KN35" s="110">
        <f>SUM(KN36:KN41)</f>
        <v>0</v>
      </c>
      <c r="KP35" s="110">
        <f t="shared" ref="KP35:LB35" si="917">SUM(KP36:KP41)</f>
        <v>0</v>
      </c>
      <c r="KQ35" s="110">
        <f t="shared" si="917"/>
        <v>0</v>
      </c>
      <c r="KR35" s="110">
        <f t="shared" si="917"/>
        <v>0</v>
      </c>
      <c r="KS35" s="110">
        <f t="shared" si="917"/>
        <v>0</v>
      </c>
      <c r="KT35" s="110">
        <f t="shared" si="917"/>
        <v>0</v>
      </c>
      <c r="KU35" s="110">
        <f t="shared" si="917"/>
        <v>0</v>
      </c>
      <c r="KV35" s="110">
        <f t="shared" si="917"/>
        <v>0</v>
      </c>
      <c r="KW35" s="110">
        <f t="shared" si="917"/>
        <v>0</v>
      </c>
      <c r="KX35" s="110">
        <f t="shared" si="917"/>
        <v>0</v>
      </c>
      <c r="KY35" s="110">
        <f t="shared" si="917"/>
        <v>0</v>
      </c>
      <c r="KZ35" s="110">
        <f t="shared" si="917"/>
        <v>0</v>
      </c>
      <c r="LA35" s="110">
        <f t="shared" si="917"/>
        <v>0</v>
      </c>
      <c r="LB35" s="110">
        <f t="shared" si="917"/>
        <v>0</v>
      </c>
      <c r="LC35" s="110">
        <f>SUM(LC36:LC41)</f>
        <v>0</v>
      </c>
      <c r="LE35" s="110">
        <f t="shared" ref="LE35:LQ35" si="918">SUM(LE36:LE41)</f>
        <v>0</v>
      </c>
      <c r="LF35" s="110">
        <f t="shared" si="918"/>
        <v>0</v>
      </c>
      <c r="LG35" s="110">
        <f t="shared" si="918"/>
        <v>0</v>
      </c>
      <c r="LH35" s="110">
        <f t="shared" si="918"/>
        <v>0</v>
      </c>
      <c r="LI35" s="110">
        <f t="shared" si="918"/>
        <v>0</v>
      </c>
      <c r="LJ35" s="110">
        <f t="shared" si="918"/>
        <v>0</v>
      </c>
      <c r="LK35" s="110">
        <f t="shared" si="918"/>
        <v>0</v>
      </c>
      <c r="LL35" s="110">
        <f t="shared" si="918"/>
        <v>0</v>
      </c>
      <c r="LM35" s="110">
        <f t="shared" si="918"/>
        <v>0</v>
      </c>
      <c r="LN35" s="110">
        <f t="shared" si="918"/>
        <v>0</v>
      </c>
      <c r="LO35" s="110">
        <f t="shared" si="918"/>
        <v>0</v>
      </c>
      <c r="LP35" s="110">
        <f t="shared" si="918"/>
        <v>0</v>
      </c>
      <c r="LQ35" s="110">
        <f t="shared" si="918"/>
        <v>0</v>
      </c>
      <c r="LR35" s="110">
        <f>SUM(LR36:LR41)</f>
        <v>0</v>
      </c>
      <c r="LT35" s="110">
        <f t="shared" ref="LT35:MF35" si="919">SUM(LT36:LT41)</f>
        <v>0</v>
      </c>
      <c r="LU35" s="110">
        <f t="shared" si="919"/>
        <v>0</v>
      </c>
      <c r="LV35" s="110">
        <f t="shared" si="919"/>
        <v>0</v>
      </c>
      <c r="LW35" s="110">
        <f t="shared" si="919"/>
        <v>0</v>
      </c>
      <c r="LX35" s="110">
        <f t="shared" si="919"/>
        <v>0</v>
      </c>
      <c r="LY35" s="110">
        <f t="shared" si="919"/>
        <v>0</v>
      </c>
      <c r="LZ35" s="110">
        <f t="shared" si="919"/>
        <v>0</v>
      </c>
      <c r="MA35" s="110">
        <f t="shared" si="919"/>
        <v>0</v>
      </c>
      <c r="MB35" s="110">
        <f t="shared" si="919"/>
        <v>0</v>
      </c>
      <c r="MC35" s="110">
        <f t="shared" si="919"/>
        <v>0</v>
      </c>
      <c r="MD35" s="110">
        <f t="shared" si="919"/>
        <v>0</v>
      </c>
      <c r="ME35" s="110">
        <f t="shared" si="919"/>
        <v>0</v>
      </c>
      <c r="MF35" s="110">
        <f t="shared" si="919"/>
        <v>0</v>
      </c>
      <c r="MG35" s="110">
        <f>SUM(MG36:MG41)</f>
        <v>0</v>
      </c>
      <c r="MI35" s="110">
        <f t="shared" ref="MI35:MU35" si="920">SUM(MI36:MI41)</f>
        <v>0</v>
      </c>
      <c r="MJ35" s="110">
        <f t="shared" si="920"/>
        <v>0</v>
      </c>
      <c r="MK35" s="110">
        <f t="shared" si="920"/>
        <v>0</v>
      </c>
      <c r="ML35" s="110">
        <f t="shared" si="920"/>
        <v>0</v>
      </c>
      <c r="MM35" s="110">
        <f t="shared" si="920"/>
        <v>0</v>
      </c>
      <c r="MN35" s="110">
        <f t="shared" si="920"/>
        <v>0</v>
      </c>
      <c r="MO35" s="110">
        <f t="shared" si="920"/>
        <v>0</v>
      </c>
      <c r="MP35" s="110">
        <f t="shared" si="920"/>
        <v>0</v>
      </c>
      <c r="MQ35" s="110">
        <f t="shared" si="920"/>
        <v>0</v>
      </c>
      <c r="MR35" s="110">
        <f t="shared" si="920"/>
        <v>0</v>
      </c>
      <c r="MS35" s="110">
        <f t="shared" si="920"/>
        <v>0</v>
      </c>
      <c r="MT35" s="110">
        <f t="shared" si="920"/>
        <v>0</v>
      </c>
      <c r="MU35" s="110">
        <f t="shared" si="920"/>
        <v>0</v>
      </c>
      <c r="MV35" s="110">
        <f>SUM(MV36:MV41)</f>
        <v>0</v>
      </c>
      <c r="MX35" s="110">
        <f t="shared" ref="MX35:NJ35" si="921">SUM(MX36:MX41)</f>
        <v>0</v>
      </c>
      <c r="MY35" s="110">
        <f t="shared" si="921"/>
        <v>0</v>
      </c>
      <c r="MZ35" s="110">
        <f t="shared" si="921"/>
        <v>0</v>
      </c>
      <c r="NA35" s="110">
        <f t="shared" si="921"/>
        <v>0</v>
      </c>
      <c r="NB35" s="110">
        <f t="shared" si="921"/>
        <v>0</v>
      </c>
      <c r="NC35" s="110">
        <f t="shared" si="921"/>
        <v>0</v>
      </c>
      <c r="ND35" s="110">
        <f t="shared" si="921"/>
        <v>0</v>
      </c>
      <c r="NE35" s="110">
        <f t="shared" si="921"/>
        <v>0</v>
      </c>
      <c r="NF35" s="110">
        <f t="shared" si="921"/>
        <v>0</v>
      </c>
      <c r="NG35" s="110">
        <f t="shared" si="921"/>
        <v>0</v>
      </c>
      <c r="NH35" s="110">
        <f t="shared" si="921"/>
        <v>0</v>
      </c>
      <c r="NI35" s="110">
        <f t="shared" si="921"/>
        <v>0</v>
      </c>
      <c r="NJ35" s="110">
        <f t="shared" si="921"/>
        <v>0</v>
      </c>
      <c r="NK35" s="110">
        <f>SUM(NK36:NK41)</f>
        <v>0</v>
      </c>
      <c r="NM35" s="110">
        <f t="shared" ref="NM35:NY35" si="922">SUM(NM36:NM41)</f>
        <v>0</v>
      </c>
      <c r="NN35" s="110">
        <f t="shared" si="922"/>
        <v>0</v>
      </c>
      <c r="NO35" s="110">
        <f t="shared" si="922"/>
        <v>0</v>
      </c>
      <c r="NP35" s="110">
        <f t="shared" si="922"/>
        <v>0</v>
      </c>
      <c r="NQ35" s="110">
        <f t="shared" si="922"/>
        <v>0</v>
      </c>
      <c r="NR35" s="110">
        <f t="shared" si="922"/>
        <v>0</v>
      </c>
      <c r="NS35" s="110">
        <f t="shared" si="922"/>
        <v>0</v>
      </c>
      <c r="NT35" s="110">
        <f t="shared" si="922"/>
        <v>0</v>
      </c>
      <c r="NU35" s="110">
        <f t="shared" si="922"/>
        <v>0</v>
      </c>
      <c r="NV35" s="110">
        <f t="shared" si="922"/>
        <v>0</v>
      </c>
      <c r="NW35" s="110">
        <f t="shared" si="922"/>
        <v>0</v>
      </c>
      <c r="NX35" s="110">
        <f t="shared" si="922"/>
        <v>0</v>
      </c>
      <c r="NY35" s="110">
        <f t="shared" si="922"/>
        <v>0</v>
      </c>
      <c r="NZ35" s="110">
        <f>SUM(NZ36:NZ41)</f>
        <v>0</v>
      </c>
      <c r="OB35" s="110">
        <f t="shared" ref="OB35:ON35" si="923">SUM(OB36:OB41)</f>
        <v>0</v>
      </c>
      <c r="OC35" s="110">
        <f t="shared" si="923"/>
        <v>0</v>
      </c>
      <c r="OD35" s="110">
        <f t="shared" si="923"/>
        <v>0</v>
      </c>
      <c r="OE35" s="110">
        <f t="shared" si="923"/>
        <v>0</v>
      </c>
      <c r="OF35" s="110">
        <f t="shared" si="923"/>
        <v>0</v>
      </c>
      <c r="OG35" s="110">
        <f t="shared" si="923"/>
        <v>0</v>
      </c>
      <c r="OH35" s="110">
        <f t="shared" si="923"/>
        <v>0</v>
      </c>
      <c r="OI35" s="110">
        <f t="shared" si="923"/>
        <v>0</v>
      </c>
      <c r="OJ35" s="110">
        <f t="shared" si="923"/>
        <v>0</v>
      </c>
      <c r="OK35" s="110">
        <f t="shared" si="923"/>
        <v>0</v>
      </c>
      <c r="OL35" s="110">
        <f t="shared" si="923"/>
        <v>0</v>
      </c>
      <c r="OM35" s="110">
        <f t="shared" si="923"/>
        <v>0</v>
      </c>
      <c r="ON35" s="110">
        <f t="shared" si="923"/>
        <v>0</v>
      </c>
      <c r="OO35" s="110">
        <f>SUM(OO36:OO41)</f>
        <v>0</v>
      </c>
      <c r="OQ35" s="110">
        <f t="shared" ref="OQ35:PC35" si="924">SUM(OQ36:OQ41)</f>
        <v>0</v>
      </c>
      <c r="OR35" s="110">
        <f t="shared" si="924"/>
        <v>0</v>
      </c>
      <c r="OS35" s="110">
        <f t="shared" si="924"/>
        <v>0</v>
      </c>
      <c r="OT35" s="110">
        <f t="shared" si="924"/>
        <v>0</v>
      </c>
      <c r="OU35" s="110">
        <f t="shared" si="924"/>
        <v>0</v>
      </c>
      <c r="OV35" s="110">
        <f t="shared" si="924"/>
        <v>0</v>
      </c>
      <c r="OW35" s="110">
        <f t="shared" si="924"/>
        <v>0</v>
      </c>
      <c r="OX35" s="110">
        <f t="shared" si="924"/>
        <v>0</v>
      </c>
      <c r="OY35" s="110">
        <f t="shared" si="924"/>
        <v>0</v>
      </c>
      <c r="OZ35" s="110">
        <f t="shared" si="924"/>
        <v>0</v>
      </c>
      <c r="PA35" s="110">
        <f t="shared" si="924"/>
        <v>0</v>
      </c>
      <c r="PB35" s="110">
        <f t="shared" si="924"/>
        <v>0</v>
      </c>
      <c r="PC35" s="110">
        <f t="shared" si="924"/>
        <v>0</v>
      </c>
      <c r="PD35" s="110">
        <f>SUM(PD36:PD41)</f>
        <v>0</v>
      </c>
      <c r="PF35" s="110">
        <f t="shared" ref="PF35:PR35" si="925">SUM(PF36:PF41)</f>
        <v>0</v>
      </c>
      <c r="PG35" s="110">
        <f t="shared" si="925"/>
        <v>0</v>
      </c>
      <c r="PH35" s="110">
        <f t="shared" si="925"/>
        <v>0</v>
      </c>
      <c r="PI35" s="110">
        <f t="shared" si="925"/>
        <v>0</v>
      </c>
      <c r="PJ35" s="110">
        <f t="shared" si="925"/>
        <v>0</v>
      </c>
      <c r="PK35" s="110">
        <f t="shared" si="925"/>
        <v>0</v>
      </c>
      <c r="PL35" s="110">
        <f t="shared" si="925"/>
        <v>0</v>
      </c>
      <c r="PM35" s="110">
        <f t="shared" si="925"/>
        <v>0</v>
      </c>
      <c r="PN35" s="110">
        <f t="shared" si="925"/>
        <v>0</v>
      </c>
      <c r="PO35" s="110">
        <f t="shared" si="925"/>
        <v>0</v>
      </c>
      <c r="PP35" s="110">
        <f t="shared" si="925"/>
        <v>0</v>
      </c>
      <c r="PQ35" s="110">
        <f t="shared" si="925"/>
        <v>0</v>
      </c>
      <c r="PR35" s="110">
        <f t="shared" si="925"/>
        <v>0</v>
      </c>
      <c r="PS35" s="110">
        <f>SUM(PS36:PS41)</f>
        <v>0</v>
      </c>
      <c r="PU35" s="110">
        <f t="shared" ref="PU35:QG35" si="926">SUM(PU36:PU41)</f>
        <v>0</v>
      </c>
      <c r="PV35" s="110">
        <f t="shared" si="926"/>
        <v>0</v>
      </c>
      <c r="PW35" s="110">
        <f t="shared" si="926"/>
        <v>0</v>
      </c>
      <c r="PX35" s="110">
        <f t="shared" si="926"/>
        <v>0</v>
      </c>
      <c r="PY35" s="110">
        <f t="shared" si="926"/>
        <v>0</v>
      </c>
      <c r="PZ35" s="110">
        <f t="shared" si="926"/>
        <v>0</v>
      </c>
      <c r="QA35" s="110">
        <f t="shared" si="926"/>
        <v>0</v>
      </c>
      <c r="QB35" s="110">
        <f t="shared" si="926"/>
        <v>0</v>
      </c>
      <c r="QC35" s="110">
        <f t="shared" si="926"/>
        <v>0</v>
      </c>
      <c r="QD35" s="110">
        <f t="shared" si="926"/>
        <v>0</v>
      </c>
      <c r="QE35" s="110">
        <f t="shared" si="926"/>
        <v>0</v>
      </c>
      <c r="QF35" s="110">
        <f t="shared" si="926"/>
        <v>0</v>
      </c>
      <c r="QG35" s="110">
        <f t="shared" si="926"/>
        <v>0</v>
      </c>
      <c r="QH35" s="110">
        <f>SUM(QH36:QH41)</f>
        <v>0</v>
      </c>
      <c r="QJ35" s="110">
        <f t="shared" ref="QJ35:QV35" si="927">SUM(QJ36:QJ41)</f>
        <v>0</v>
      </c>
      <c r="QK35" s="110">
        <f t="shared" si="927"/>
        <v>0</v>
      </c>
      <c r="QL35" s="110">
        <f t="shared" si="927"/>
        <v>0</v>
      </c>
      <c r="QM35" s="110">
        <f t="shared" si="927"/>
        <v>0</v>
      </c>
      <c r="QN35" s="110">
        <f t="shared" si="927"/>
        <v>0</v>
      </c>
      <c r="QO35" s="110">
        <f t="shared" si="927"/>
        <v>0</v>
      </c>
      <c r="QP35" s="110">
        <f t="shared" si="927"/>
        <v>0</v>
      </c>
      <c r="QQ35" s="110">
        <f t="shared" si="927"/>
        <v>0</v>
      </c>
      <c r="QR35" s="110">
        <f t="shared" si="927"/>
        <v>0</v>
      </c>
      <c r="QS35" s="110">
        <f t="shared" si="927"/>
        <v>0</v>
      </c>
      <c r="QT35" s="110">
        <f t="shared" si="927"/>
        <v>0</v>
      </c>
      <c r="QU35" s="110">
        <f t="shared" si="927"/>
        <v>0</v>
      </c>
      <c r="QV35" s="110">
        <f t="shared" si="927"/>
        <v>0</v>
      </c>
      <c r="QW35" s="110">
        <f>SUM(QW36:QW41)</f>
        <v>0</v>
      </c>
      <c r="QY35" s="110">
        <f t="shared" ref="QY35:RK35" si="928">SUM(QY36:QY41)</f>
        <v>0</v>
      </c>
      <c r="QZ35" s="110">
        <f t="shared" si="928"/>
        <v>0</v>
      </c>
      <c r="RA35" s="110">
        <f t="shared" si="928"/>
        <v>0</v>
      </c>
      <c r="RB35" s="110">
        <f t="shared" si="928"/>
        <v>0</v>
      </c>
      <c r="RC35" s="110">
        <f t="shared" si="928"/>
        <v>0</v>
      </c>
      <c r="RD35" s="110">
        <f t="shared" si="928"/>
        <v>0</v>
      </c>
      <c r="RE35" s="110">
        <f t="shared" si="928"/>
        <v>0</v>
      </c>
      <c r="RF35" s="110">
        <f t="shared" si="928"/>
        <v>0</v>
      </c>
      <c r="RG35" s="110">
        <f t="shared" si="928"/>
        <v>0</v>
      </c>
      <c r="RH35" s="110">
        <f t="shared" si="928"/>
        <v>0</v>
      </c>
      <c r="RI35" s="110">
        <f t="shared" si="928"/>
        <v>0</v>
      </c>
      <c r="RJ35" s="110">
        <f t="shared" si="928"/>
        <v>0</v>
      </c>
      <c r="RK35" s="110">
        <f t="shared" si="928"/>
        <v>0</v>
      </c>
      <c r="RL35" s="110">
        <f>SUM(RL36:RL41)</f>
        <v>0</v>
      </c>
      <c r="RN35" s="110">
        <f t="shared" ref="RN35:RZ35" si="929">SUM(RN36:RN41)</f>
        <v>0</v>
      </c>
      <c r="RO35" s="110">
        <f t="shared" si="929"/>
        <v>0</v>
      </c>
      <c r="RP35" s="110">
        <f t="shared" si="929"/>
        <v>0</v>
      </c>
      <c r="RQ35" s="110">
        <f t="shared" si="929"/>
        <v>0</v>
      </c>
      <c r="RR35" s="110">
        <f t="shared" si="929"/>
        <v>0</v>
      </c>
      <c r="RS35" s="110">
        <f t="shared" si="929"/>
        <v>0</v>
      </c>
      <c r="RT35" s="110">
        <f t="shared" si="929"/>
        <v>0</v>
      </c>
      <c r="RU35" s="110">
        <f t="shared" si="929"/>
        <v>0</v>
      </c>
      <c r="RV35" s="110">
        <f t="shared" si="929"/>
        <v>0</v>
      </c>
      <c r="RW35" s="110">
        <f t="shared" si="929"/>
        <v>0</v>
      </c>
      <c r="RX35" s="110">
        <f t="shared" si="929"/>
        <v>0</v>
      </c>
      <c r="RY35" s="110">
        <f t="shared" si="929"/>
        <v>0</v>
      </c>
      <c r="RZ35" s="110">
        <f t="shared" si="929"/>
        <v>0</v>
      </c>
      <c r="SA35" s="110">
        <f>SUM(SA36:SA41)</f>
        <v>0</v>
      </c>
      <c r="SC35" s="110">
        <f t="shared" ref="SC35:SO35" si="930">SUM(SC36:SC41)</f>
        <v>0</v>
      </c>
      <c r="SD35" s="110">
        <f t="shared" si="930"/>
        <v>0</v>
      </c>
      <c r="SE35" s="110">
        <f t="shared" si="930"/>
        <v>0</v>
      </c>
      <c r="SF35" s="110">
        <f t="shared" si="930"/>
        <v>0</v>
      </c>
      <c r="SG35" s="110">
        <f t="shared" si="930"/>
        <v>0</v>
      </c>
      <c r="SH35" s="110">
        <f t="shared" si="930"/>
        <v>0</v>
      </c>
      <c r="SI35" s="110">
        <f t="shared" si="930"/>
        <v>0</v>
      </c>
      <c r="SJ35" s="110">
        <f t="shared" si="930"/>
        <v>0</v>
      </c>
      <c r="SK35" s="110">
        <f t="shared" si="930"/>
        <v>0</v>
      </c>
      <c r="SL35" s="110">
        <f t="shared" si="930"/>
        <v>0</v>
      </c>
      <c r="SM35" s="110">
        <f t="shared" si="930"/>
        <v>0</v>
      </c>
      <c r="SN35" s="110">
        <f t="shared" si="930"/>
        <v>0</v>
      </c>
      <c r="SO35" s="110">
        <f t="shared" si="930"/>
        <v>0</v>
      </c>
      <c r="SP35" s="110">
        <f>SUM(SP36:SP41)</f>
        <v>0</v>
      </c>
      <c r="SR35" s="110">
        <f t="shared" ref="SR35:TD35" si="931">SUM(SR36:SR41)</f>
        <v>0</v>
      </c>
      <c r="SS35" s="110">
        <f t="shared" si="931"/>
        <v>0</v>
      </c>
      <c r="ST35" s="110">
        <f t="shared" si="931"/>
        <v>0</v>
      </c>
      <c r="SU35" s="110">
        <f t="shared" si="931"/>
        <v>0</v>
      </c>
      <c r="SV35" s="110">
        <f t="shared" si="931"/>
        <v>0</v>
      </c>
      <c r="SW35" s="110">
        <f t="shared" si="931"/>
        <v>0</v>
      </c>
      <c r="SX35" s="110">
        <f t="shared" si="931"/>
        <v>0</v>
      </c>
      <c r="SY35" s="110">
        <f t="shared" si="931"/>
        <v>0</v>
      </c>
      <c r="SZ35" s="110">
        <f t="shared" si="931"/>
        <v>0</v>
      </c>
      <c r="TA35" s="110">
        <f t="shared" si="931"/>
        <v>0</v>
      </c>
      <c r="TB35" s="110">
        <f t="shared" si="931"/>
        <v>0</v>
      </c>
      <c r="TC35" s="110">
        <f t="shared" si="931"/>
        <v>0</v>
      </c>
      <c r="TD35" s="110">
        <f t="shared" si="931"/>
        <v>0</v>
      </c>
      <c r="TE35" s="110">
        <f>SUM(TE36:TE41)</f>
        <v>0</v>
      </c>
      <c r="TG35" s="110">
        <f t="shared" ref="TG35:TS35" si="932">SUM(TG36:TG41)</f>
        <v>0</v>
      </c>
      <c r="TH35" s="110">
        <f t="shared" si="932"/>
        <v>0</v>
      </c>
      <c r="TI35" s="110">
        <f t="shared" si="932"/>
        <v>0</v>
      </c>
      <c r="TJ35" s="110">
        <f t="shared" si="932"/>
        <v>0</v>
      </c>
      <c r="TK35" s="110">
        <f t="shared" si="932"/>
        <v>0</v>
      </c>
      <c r="TL35" s="110">
        <f t="shared" si="932"/>
        <v>0</v>
      </c>
      <c r="TM35" s="110">
        <f t="shared" si="932"/>
        <v>0</v>
      </c>
      <c r="TN35" s="110">
        <f t="shared" si="932"/>
        <v>0</v>
      </c>
      <c r="TO35" s="110">
        <f t="shared" si="932"/>
        <v>0</v>
      </c>
      <c r="TP35" s="110">
        <f t="shared" si="932"/>
        <v>0</v>
      </c>
      <c r="TQ35" s="110">
        <f t="shared" si="932"/>
        <v>0</v>
      </c>
      <c r="TR35" s="110">
        <f t="shared" si="932"/>
        <v>0</v>
      </c>
      <c r="TS35" s="110">
        <f t="shared" si="932"/>
        <v>0</v>
      </c>
      <c r="TT35" s="110">
        <f>SUM(TT36:TT41)</f>
        <v>0</v>
      </c>
      <c r="TV35" s="110">
        <f t="shared" ref="TV35:UH35" si="933">SUM(TV36:TV41)</f>
        <v>0</v>
      </c>
      <c r="TW35" s="110">
        <f t="shared" si="933"/>
        <v>0</v>
      </c>
      <c r="TX35" s="110">
        <f t="shared" si="933"/>
        <v>0</v>
      </c>
      <c r="TY35" s="110">
        <f t="shared" si="933"/>
        <v>0</v>
      </c>
      <c r="TZ35" s="110">
        <f t="shared" si="933"/>
        <v>0</v>
      </c>
      <c r="UA35" s="110">
        <f t="shared" si="933"/>
        <v>0</v>
      </c>
      <c r="UB35" s="110">
        <f t="shared" si="933"/>
        <v>0</v>
      </c>
      <c r="UC35" s="110">
        <f t="shared" si="933"/>
        <v>0</v>
      </c>
      <c r="UD35" s="110">
        <f t="shared" si="933"/>
        <v>0</v>
      </c>
      <c r="UE35" s="110">
        <f t="shared" si="933"/>
        <v>0</v>
      </c>
      <c r="UF35" s="110">
        <f t="shared" si="933"/>
        <v>0</v>
      </c>
      <c r="UG35" s="110">
        <f t="shared" si="933"/>
        <v>0</v>
      </c>
      <c r="UH35" s="110">
        <f t="shared" si="933"/>
        <v>0</v>
      </c>
      <c r="UI35" s="110">
        <f>SUM(UI36:UI41)</f>
        <v>0</v>
      </c>
      <c r="UK35" s="110">
        <f t="shared" ref="UK35:UW35" si="934">SUM(UK36:UK41)</f>
        <v>0</v>
      </c>
      <c r="UL35" s="110">
        <f t="shared" si="934"/>
        <v>0</v>
      </c>
      <c r="UM35" s="110">
        <f t="shared" si="934"/>
        <v>0</v>
      </c>
      <c r="UN35" s="110">
        <f t="shared" si="934"/>
        <v>0</v>
      </c>
      <c r="UO35" s="110">
        <f t="shared" si="934"/>
        <v>0</v>
      </c>
      <c r="UP35" s="110">
        <f t="shared" si="934"/>
        <v>0</v>
      </c>
      <c r="UQ35" s="110">
        <f t="shared" si="934"/>
        <v>0</v>
      </c>
      <c r="UR35" s="110">
        <f t="shared" si="934"/>
        <v>0</v>
      </c>
      <c r="US35" s="110">
        <f t="shared" si="934"/>
        <v>0</v>
      </c>
      <c r="UT35" s="110">
        <f t="shared" si="934"/>
        <v>0</v>
      </c>
      <c r="UU35" s="110">
        <f t="shared" si="934"/>
        <v>0</v>
      </c>
      <c r="UV35" s="110">
        <f t="shared" si="934"/>
        <v>0</v>
      </c>
      <c r="UW35" s="110">
        <f t="shared" si="934"/>
        <v>0</v>
      </c>
      <c r="UX35" s="110">
        <f>SUM(UX36:UX41)</f>
        <v>0</v>
      </c>
      <c r="UZ35" s="110">
        <f t="shared" ref="UZ35:VL35" si="935">SUM(UZ36:UZ41)</f>
        <v>0</v>
      </c>
      <c r="VA35" s="110">
        <f t="shared" si="935"/>
        <v>0</v>
      </c>
      <c r="VB35" s="110">
        <f t="shared" si="935"/>
        <v>0</v>
      </c>
      <c r="VC35" s="110">
        <f t="shared" si="935"/>
        <v>0</v>
      </c>
      <c r="VD35" s="110">
        <f t="shared" si="935"/>
        <v>0</v>
      </c>
      <c r="VE35" s="110">
        <f t="shared" si="935"/>
        <v>0</v>
      </c>
      <c r="VF35" s="110">
        <f t="shared" si="935"/>
        <v>0</v>
      </c>
      <c r="VG35" s="110">
        <f t="shared" si="935"/>
        <v>0</v>
      </c>
      <c r="VH35" s="110">
        <f t="shared" si="935"/>
        <v>0</v>
      </c>
      <c r="VI35" s="110">
        <f t="shared" si="935"/>
        <v>0</v>
      </c>
      <c r="VJ35" s="110">
        <f t="shared" si="935"/>
        <v>0</v>
      </c>
      <c r="VK35" s="110">
        <f t="shared" si="935"/>
        <v>0</v>
      </c>
      <c r="VL35" s="110">
        <f t="shared" si="935"/>
        <v>0</v>
      </c>
      <c r="VM35" s="110">
        <f>SUM(VM36:VM41)</f>
        <v>0</v>
      </c>
      <c r="VO35" s="110">
        <f t="shared" ref="VO35:WA35" si="936">SUM(VO36:VO41)</f>
        <v>0</v>
      </c>
      <c r="VP35" s="110">
        <f t="shared" si="936"/>
        <v>0</v>
      </c>
      <c r="VQ35" s="110">
        <f t="shared" si="936"/>
        <v>0</v>
      </c>
      <c r="VR35" s="110">
        <f t="shared" si="936"/>
        <v>0</v>
      </c>
      <c r="VS35" s="110">
        <f t="shared" si="936"/>
        <v>0</v>
      </c>
      <c r="VT35" s="110">
        <f t="shared" si="936"/>
        <v>0</v>
      </c>
      <c r="VU35" s="110">
        <f t="shared" si="936"/>
        <v>0</v>
      </c>
      <c r="VV35" s="110">
        <f t="shared" si="936"/>
        <v>0</v>
      </c>
      <c r="VW35" s="110">
        <f t="shared" si="936"/>
        <v>0</v>
      </c>
      <c r="VX35" s="110">
        <f t="shared" si="936"/>
        <v>0</v>
      </c>
      <c r="VY35" s="110">
        <f t="shared" si="936"/>
        <v>0</v>
      </c>
      <c r="VZ35" s="110">
        <f t="shared" si="936"/>
        <v>0</v>
      </c>
      <c r="WA35" s="110">
        <f t="shared" si="936"/>
        <v>0</v>
      </c>
      <c r="WB35" s="110">
        <f>SUM(WB36:WB41)</f>
        <v>0</v>
      </c>
      <c r="WD35" s="110">
        <f t="shared" ref="WD35:WP35" si="937">SUM(WD36:WD41)</f>
        <v>0</v>
      </c>
      <c r="WE35" s="110">
        <f t="shared" si="937"/>
        <v>0</v>
      </c>
      <c r="WF35" s="110">
        <f t="shared" si="937"/>
        <v>0</v>
      </c>
      <c r="WG35" s="110">
        <f t="shared" si="937"/>
        <v>0</v>
      </c>
      <c r="WH35" s="110">
        <f t="shared" si="937"/>
        <v>0</v>
      </c>
      <c r="WI35" s="110">
        <f t="shared" si="937"/>
        <v>0</v>
      </c>
      <c r="WJ35" s="110">
        <f t="shared" si="937"/>
        <v>0</v>
      </c>
      <c r="WK35" s="110">
        <f t="shared" si="937"/>
        <v>0</v>
      </c>
      <c r="WL35" s="110">
        <f t="shared" si="937"/>
        <v>0</v>
      </c>
      <c r="WM35" s="110">
        <f t="shared" si="937"/>
        <v>0</v>
      </c>
      <c r="WN35" s="110">
        <f t="shared" si="937"/>
        <v>0</v>
      </c>
      <c r="WO35" s="110">
        <f t="shared" si="937"/>
        <v>0</v>
      </c>
      <c r="WP35" s="110">
        <f t="shared" si="937"/>
        <v>0</v>
      </c>
      <c r="WQ35" s="110">
        <f>SUM(WQ36:WQ41)</f>
        <v>0</v>
      </c>
      <c r="WS35" s="110">
        <f t="shared" ref="WS35:XE35" si="938">SUM(WS36:WS41)</f>
        <v>0</v>
      </c>
      <c r="WT35" s="110">
        <f t="shared" si="938"/>
        <v>0</v>
      </c>
      <c r="WU35" s="110">
        <f t="shared" si="938"/>
        <v>0</v>
      </c>
      <c r="WV35" s="110">
        <f t="shared" si="938"/>
        <v>0</v>
      </c>
      <c r="WW35" s="110">
        <f t="shared" si="938"/>
        <v>0</v>
      </c>
      <c r="WX35" s="110">
        <f t="shared" si="938"/>
        <v>0</v>
      </c>
      <c r="WY35" s="110">
        <f t="shared" si="938"/>
        <v>0</v>
      </c>
      <c r="WZ35" s="110">
        <f t="shared" si="938"/>
        <v>0</v>
      </c>
      <c r="XA35" s="110">
        <f t="shared" si="938"/>
        <v>0</v>
      </c>
      <c r="XB35" s="110">
        <f t="shared" si="938"/>
        <v>0</v>
      </c>
      <c r="XC35" s="110">
        <f t="shared" si="938"/>
        <v>0</v>
      </c>
      <c r="XD35" s="110">
        <f t="shared" si="938"/>
        <v>0</v>
      </c>
      <c r="XE35" s="110">
        <f t="shared" si="938"/>
        <v>0</v>
      </c>
      <c r="XF35" s="110">
        <f>SUM(XF36:XF41)</f>
        <v>0</v>
      </c>
      <c r="XH35" s="110">
        <f t="shared" ref="XH35:XT35" si="939">SUM(XH36:XH41)</f>
        <v>0</v>
      </c>
      <c r="XI35" s="110">
        <f t="shared" si="939"/>
        <v>0</v>
      </c>
      <c r="XJ35" s="110">
        <f t="shared" si="939"/>
        <v>0</v>
      </c>
      <c r="XK35" s="110">
        <f t="shared" si="939"/>
        <v>0</v>
      </c>
      <c r="XL35" s="110">
        <f t="shared" si="939"/>
        <v>0</v>
      </c>
      <c r="XM35" s="110">
        <f t="shared" si="939"/>
        <v>0</v>
      </c>
      <c r="XN35" s="110">
        <f t="shared" si="939"/>
        <v>0</v>
      </c>
      <c r="XO35" s="110">
        <f t="shared" si="939"/>
        <v>0</v>
      </c>
      <c r="XP35" s="110">
        <f t="shared" si="939"/>
        <v>0</v>
      </c>
      <c r="XQ35" s="110">
        <f t="shared" si="939"/>
        <v>0</v>
      </c>
      <c r="XR35" s="110">
        <f t="shared" si="939"/>
        <v>0</v>
      </c>
      <c r="XS35" s="110">
        <f t="shared" si="939"/>
        <v>0</v>
      </c>
      <c r="XT35" s="110">
        <f t="shared" si="939"/>
        <v>0</v>
      </c>
      <c r="XU35" s="110">
        <f>SUM(XU36:XU41)</f>
        <v>0</v>
      </c>
      <c r="XW35" s="110">
        <f t="shared" ref="XW35:YI35" si="940">SUM(XW36:XW41)</f>
        <v>0</v>
      </c>
      <c r="XX35" s="110">
        <f t="shared" si="940"/>
        <v>0</v>
      </c>
      <c r="XY35" s="110">
        <f t="shared" si="940"/>
        <v>0</v>
      </c>
      <c r="XZ35" s="110">
        <f t="shared" si="940"/>
        <v>0</v>
      </c>
      <c r="YA35" s="110">
        <f t="shared" si="940"/>
        <v>0</v>
      </c>
      <c r="YB35" s="110">
        <f t="shared" si="940"/>
        <v>0</v>
      </c>
      <c r="YC35" s="110">
        <f t="shared" si="940"/>
        <v>0</v>
      </c>
      <c r="YD35" s="110">
        <f t="shared" si="940"/>
        <v>0</v>
      </c>
      <c r="YE35" s="110">
        <f t="shared" si="940"/>
        <v>0</v>
      </c>
      <c r="YF35" s="110">
        <f t="shared" si="940"/>
        <v>0</v>
      </c>
      <c r="YG35" s="110">
        <f t="shared" si="940"/>
        <v>0</v>
      </c>
      <c r="YH35" s="110">
        <f t="shared" si="940"/>
        <v>0</v>
      </c>
      <c r="YI35" s="110">
        <f t="shared" si="940"/>
        <v>0</v>
      </c>
      <c r="YJ35" s="110">
        <f>SUM(YJ36:YJ41)</f>
        <v>0</v>
      </c>
      <c r="YL35" s="110">
        <f t="shared" ref="YL35:YX35" si="941">SUM(YL36:YL41)</f>
        <v>0</v>
      </c>
      <c r="YM35" s="110">
        <f t="shared" si="941"/>
        <v>0</v>
      </c>
      <c r="YN35" s="110">
        <f t="shared" si="941"/>
        <v>0</v>
      </c>
      <c r="YO35" s="110">
        <f t="shared" si="941"/>
        <v>0</v>
      </c>
      <c r="YP35" s="110">
        <f t="shared" si="941"/>
        <v>0</v>
      </c>
      <c r="YQ35" s="110">
        <f t="shared" si="941"/>
        <v>0</v>
      </c>
      <c r="YR35" s="110">
        <f t="shared" si="941"/>
        <v>0</v>
      </c>
      <c r="YS35" s="110">
        <f t="shared" si="941"/>
        <v>0</v>
      </c>
      <c r="YT35" s="110">
        <f t="shared" si="941"/>
        <v>0</v>
      </c>
      <c r="YU35" s="110">
        <f t="shared" si="941"/>
        <v>0</v>
      </c>
      <c r="YV35" s="110">
        <f t="shared" si="941"/>
        <v>0</v>
      </c>
      <c r="YW35" s="110">
        <f t="shared" si="941"/>
        <v>0</v>
      </c>
      <c r="YX35" s="110">
        <f t="shared" si="941"/>
        <v>0</v>
      </c>
      <c r="YY35" s="110">
        <f>SUM(YY36:YY41)</f>
        <v>0</v>
      </c>
      <c r="ZA35" s="110">
        <f t="shared" ref="ZA35:ZM35" si="942">SUM(ZA36:ZA41)</f>
        <v>0</v>
      </c>
      <c r="ZB35" s="110">
        <f t="shared" si="942"/>
        <v>0</v>
      </c>
      <c r="ZC35" s="110">
        <f t="shared" si="942"/>
        <v>0</v>
      </c>
      <c r="ZD35" s="110">
        <f t="shared" si="942"/>
        <v>0</v>
      </c>
      <c r="ZE35" s="110">
        <f t="shared" si="942"/>
        <v>0</v>
      </c>
      <c r="ZF35" s="110">
        <f t="shared" si="942"/>
        <v>0</v>
      </c>
      <c r="ZG35" s="110">
        <f t="shared" si="942"/>
        <v>0</v>
      </c>
      <c r="ZH35" s="110">
        <f t="shared" si="942"/>
        <v>0</v>
      </c>
      <c r="ZI35" s="110">
        <f t="shared" si="942"/>
        <v>0</v>
      </c>
      <c r="ZJ35" s="110">
        <f t="shared" si="942"/>
        <v>0</v>
      </c>
      <c r="ZK35" s="110">
        <f t="shared" si="942"/>
        <v>0</v>
      </c>
      <c r="ZL35" s="110">
        <f t="shared" si="942"/>
        <v>0</v>
      </c>
      <c r="ZM35" s="110">
        <f t="shared" si="942"/>
        <v>0</v>
      </c>
      <c r="ZN35" s="110">
        <f>SUM(ZN36:ZN41)</f>
        <v>0</v>
      </c>
      <c r="ZP35" s="110">
        <f t="shared" ref="ZP35:AAB35" si="943">SUM(ZP36:ZP41)</f>
        <v>0</v>
      </c>
      <c r="ZQ35" s="110">
        <f t="shared" si="943"/>
        <v>0</v>
      </c>
      <c r="ZR35" s="110">
        <f t="shared" si="943"/>
        <v>0</v>
      </c>
      <c r="ZS35" s="110">
        <f t="shared" si="943"/>
        <v>0</v>
      </c>
      <c r="ZT35" s="110">
        <f t="shared" si="943"/>
        <v>0</v>
      </c>
      <c r="ZU35" s="110">
        <f t="shared" si="943"/>
        <v>0</v>
      </c>
      <c r="ZV35" s="110">
        <f t="shared" si="943"/>
        <v>0</v>
      </c>
      <c r="ZW35" s="110">
        <f t="shared" si="943"/>
        <v>0</v>
      </c>
      <c r="ZX35" s="110">
        <f t="shared" si="943"/>
        <v>0</v>
      </c>
      <c r="ZY35" s="110">
        <f t="shared" si="943"/>
        <v>0</v>
      </c>
      <c r="ZZ35" s="110">
        <f t="shared" si="943"/>
        <v>0</v>
      </c>
      <c r="AAA35" s="110">
        <f t="shared" si="943"/>
        <v>0</v>
      </c>
      <c r="AAB35" s="110">
        <f t="shared" si="943"/>
        <v>0</v>
      </c>
      <c r="AAC35" s="110">
        <f>SUM(AAC36:AAC41)</f>
        <v>0</v>
      </c>
      <c r="AAE35" s="110">
        <f t="shared" ref="AAE35:AAQ35" si="944">SUM(AAE36:AAE41)</f>
        <v>0</v>
      </c>
      <c r="AAF35" s="110">
        <f t="shared" si="944"/>
        <v>0</v>
      </c>
      <c r="AAG35" s="110">
        <f t="shared" si="944"/>
        <v>0</v>
      </c>
      <c r="AAH35" s="110">
        <f t="shared" si="944"/>
        <v>0</v>
      </c>
      <c r="AAI35" s="110">
        <f t="shared" si="944"/>
        <v>0</v>
      </c>
      <c r="AAJ35" s="110">
        <f t="shared" si="944"/>
        <v>0</v>
      </c>
      <c r="AAK35" s="110">
        <f t="shared" si="944"/>
        <v>0</v>
      </c>
      <c r="AAL35" s="110">
        <f t="shared" si="944"/>
        <v>0</v>
      </c>
      <c r="AAM35" s="110">
        <f t="shared" si="944"/>
        <v>0</v>
      </c>
      <c r="AAN35" s="110">
        <f t="shared" si="944"/>
        <v>0</v>
      </c>
      <c r="AAO35" s="110">
        <f t="shared" si="944"/>
        <v>0</v>
      </c>
      <c r="AAP35" s="110">
        <f t="shared" si="944"/>
        <v>0</v>
      </c>
      <c r="AAQ35" s="110">
        <f t="shared" si="944"/>
        <v>0</v>
      </c>
      <c r="AAR35" s="110">
        <f>SUM(AAR36:AAR41)</f>
        <v>0</v>
      </c>
      <c r="AAT35" s="110">
        <f t="shared" ref="AAT35:ABF35" si="945">SUM(AAT36:AAT41)</f>
        <v>0</v>
      </c>
      <c r="AAU35" s="110">
        <f t="shared" si="945"/>
        <v>0</v>
      </c>
      <c r="AAV35" s="110">
        <f t="shared" si="945"/>
        <v>0</v>
      </c>
      <c r="AAW35" s="110">
        <f t="shared" si="945"/>
        <v>0</v>
      </c>
      <c r="AAX35" s="110">
        <f t="shared" si="945"/>
        <v>0</v>
      </c>
      <c r="AAY35" s="110">
        <f t="shared" si="945"/>
        <v>0</v>
      </c>
      <c r="AAZ35" s="110">
        <f t="shared" si="945"/>
        <v>0</v>
      </c>
      <c r="ABA35" s="110">
        <f t="shared" si="945"/>
        <v>0</v>
      </c>
      <c r="ABB35" s="110">
        <f t="shared" si="945"/>
        <v>0</v>
      </c>
      <c r="ABC35" s="110">
        <f t="shared" si="945"/>
        <v>0</v>
      </c>
      <c r="ABD35" s="110">
        <f t="shared" si="945"/>
        <v>0</v>
      </c>
      <c r="ABE35" s="110">
        <f t="shared" si="945"/>
        <v>0</v>
      </c>
      <c r="ABF35" s="110">
        <f t="shared" si="945"/>
        <v>0</v>
      </c>
      <c r="ABG35" s="110">
        <f>SUM(ABG36:ABG41)</f>
        <v>0</v>
      </c>
      <c r="ABI35" s="110">
        <f t="shared" ref="ABI35:ABU35" si="946">SUM(ABI36:ABI41)</f>
        <v>0</v>
      </c>
      <c r="ABJ35" s="110">
        <f t="shared" si="946"/>
        <v>0</v>
      </c>
      <c r="ABK35" s="110">
        <f t="shared" si="946"/>
        <v>0</v>
      </c>
      <c r="ABL35" s="110">
        <f t="shared" si="946"/>
        <v>0</v>
      </c>
      <c r="ABM35" s="110">
        <f t="shared" si="946"/>
        <v>0</v>
      </c>
      <c r="ABN35" s="110">
        <f t="shared" si="946"/>
        <v>0</v>
      </c>
      <c r="ABO35" s="110">
        <f t="shared" si="946"/>
        <v>0</v>
      </c>
      <c r="ABP35" s="110">
        <f t="shared" si="946"/>
        <v>0</v>
      </c>
      <c r="ABQ35" s="110">
        <f t="shared" si="946"/>
        <v>0</v>
      </c>
      <c r="ABR35" s="110">
        <f t="shared" si="946"/>
        <v>0</v>
      </c>
      <c r="ABS35" s="110">
        <f t="shared" si="946"/>
        <v>0</v>
      </c>
      <c r="ABT35" s="110">
        <f t="shared" si="946"/>
        <v>0</v>
      </c>
      <c r="ABU35" s="110">
        <f t="shared" si="946"/>
        <v>0</v>
      </c>
      <c r="ABV35" s="110">
        <f>SUM(ABV36:ABV41)</f>
        <v>0</v>
      </c>
      <c r="ABX35" s="110">
        <f t="shared" ref="ABX35:ACJ35" si="947">SUM(ABX36:ABX41)</f>
        <v>0</v>
      </c>
      <c r="ABY35" s="110">
        <f t="shared" si="947"/>
        <v>0</v>
      </c>
      <c r="ABZ35" s="110">
        <f t="shared" si="947"/>
        <v>0</v>
      </c>
      <c r="ACA35" s="110">
        <f t="shared" si="947"/>
        <v>0</v>
      </c>
      <c r="ACB35" s="110">
        <f t="shared" si="947"/>
        <v>0</v>
      </c>
      <c r="ACC35" s="110">
        <f t="shared" si="947"/>
        <v>0</v>
      </c>
      <c r="ACD35" s="110">
        <f t="shared" si="947"/>
        <v>0</v>
      </c>
      <c r="ACE35" s="110">
        <f t="shared" si="947"/>
        <v>0</v>
      </c>
      <c r="ACF35" s="110">
        <f t="shared" si="947"/>
        <v>0</v>
      </c>
      <c r="ACG35" s="110">
        <f t="shared" si="947"/>
        <v>0</v>
      </c>
      <c r="ACH35" s="110">
        <f t="shared" si="947"/>
        <v>0</v>
      </c>
      <c r="ACI35" s="110">
        <f t="shared" si="947"/>
        <v>0</v>
      </c>
      <c r="ACJ35" s="110">
        <f t="shared" si="947"/>
        <v>0</v>
      </c>
      <c r="ACK35" s="110">
        <f>SUM(ACK36:ACK41)</f>
        <v>0</v>
      </c>
      <c r="ACM35" s="110">
        <f t="shared" ref="ACM35:ACY35" si="948">SUM(ACM36:ACM41)</f>
        <v>0</v>
      </c>
      <c r="ACN35" s="110">
        <f t="shared" si="948"/>
        <v>0</v>
      </c>
      <c r="ACO35" s="110">
        <f t="shared" si="948"/>
        <v>0</v>
      </c>
      <c r="ACP35" s="110">
        <f t="shared" si="948"/>
        <v>0</v>
      </c>
      <c r="ACQ35" s="110">
        <f t="shared" si="948"/>
        <v>0</v>
      </c>
      <c r="ACR35" s="110">
        <f t="shared" si="948"/>
        <v>0</v>
      </c>
      <c r="ACS35" s="110">
        <f t="shared" si="948"/>
        <v>0</v>
      </c>
      <c r="ACT35" s="110">
        <f t="shared" si="948"/>
        <v>0</v>
      </c>
      <c r="ACU35" s="110">
        <f t="shared" si="948"/>
        <v>0</v>
      </c>
      <c r="ACV35" s="110">
        <f t="shared" si="948"/>
        <v>0</v>
      </c>
      <c r="ACW35" s="110">
        <f t="shared" si="948"/>
        <v>0</v>
      </c>
      <c r="ACX35" s="110">
        <f t="shared" si="948"/>
        <v>0</v>
      </c>
      <c r="ACY35" s="110">
        <f t="shared" si="948"/>
        <v>0</v>
      </c>
      <c r="ACZ35" s="110">
        <f>SUM(ACZ36:ACZ41)</f>
        <v>0</v>
      </c>
      <c r="ADB35" s="110">
        <f t="shared" ref="ADB35:ADN35" si="949">SUM(ADB36:ADB41)</f>
        <v>0</v>
      </c>
      <c r="ADC35" s="110">
        <f t="shared" si="949"/>
        <v>0</v>
      </c>
      <c r="ADD35" s="110">
        <f t="shared" si="949"/>
        <v>0</v>
      </c>
      <c r="ADE35" s="110">
        <f t="shared" si="949"/>
        <v>0</v>
      </c>
      <c r="ADF35" s="110">
        <f t="shared" si="949"/>
        <v>0</v>
      </c>
      <c r="ADG35" s="110">
        <f t="shared" si="949"/>
        <v>0</v>
      </c>
      <c r="ADH35" s="110">
        <f t="shared" si="949"/>
        <v>0</v>
      </c>
      <c r="ADI35" s="110">
        <f t="shared" si="949"/>
        <v>0</v>
      </c>
      <c r="ADJ35" s="110">
        <f t="shared" si="949"/>
        <v>0</v>
      </c>
      <c r="ADK35" s="110">
        <f t="shared" si="949"/>
        <v>0</v>
      </c>
      <c r="ADL35" s="110">
        <f t="shared" si="949"/>
        <v>0</v>
      </c>
      <c r="ADM35" s="110">
        <f t="shared" si="949"/>
        <v>0</v>
      </c>
      <c r="ADN35" s="110">
        <f t="shared" si="949"/>
        <v>0</v>
      </c>
      <c r="ADO35" s="110">
        <f>SUM(ADO36:ADO41)</f>
        <v>0</v>
      </c>
      <c r="ADQ35" s="110">
        <f t="shared" ref="ADQ35:AEC35" si="950">SUM(ADQ36:ADQ41)</f>
        <v>0</v>
      </c>
      <c r="ADR35" s="110">
        <f t="shared" si="950"/>
        <v>0</v>
      </c>
      <c r="ADS35" s="110">
        <f t="shared" si="950"/>
        <v>0</v>
      </c>
      <c r="ADT35" s="110">
        <f t="shared" si="950"/>
        <v>0</v>
      </c>
      <c r="ADU35" s="110">
        <f t="shared" si="950"/>
        <v>0</v>
      </c>
      <c r="ADV35" s="110">
        <f t="shared" si="950"/>
        <v>0</v>
      </c>
      <c r="ADW35" s="110">
        <f t="shared" si="950"/>
        <v>0</v>
      </c>
      <c r="ADX35" s="110">
        <f t="shared" si="950"/>
        <v>0</v>
      </c>
      <c r="ADY35" s="110">
        <f t="shared" si="950"/>
        <v>0</v>
      </c>
      <c r="ADZ35" s="110">
        <f t="shared" si="950"/>
        <v>0</v>
      </c>
      <c r="AEA35" s="110">
        <f t="shared" si="950"/>
        <v>0</v>
      </c>
      <c r="AEB35" s="110">
        <f t="shared" si="950"/>
        <v>0</v>
      </c>
      <c r="AEC35" s="110">
        <f t="shared" si="950"/>
        <v>0</v>
      </c>
      <c r="AED35" s="110">
        <f>SUM(AED36:AED41)</f>
        <v>0</v>
      </c>
      <c r="AEF35" s="110">
        <f t="shared" ref="AEF35:AER35" si="951">SUM(AEF36:AEF41)</f>
        <v>0</v>
      </c>
      <c r="AEG35" s="110">
        <f t="shared" si="951"/>
        <v>0</v>
      </c>
      <c r="AEH35" s="110">
        <f t="shared" si="951"/>
        <v>0</v>
      </c>
      <c r="AEI35" s="110">
        <f t="shared" si="951"/>
        <v>0</v>
      </c>
      <c r="AEJ35" s="110">
        <f t="shared" si="951"/>
        <v>0</v>
      </c>
      <c r="AEK35" s="110">
        <f t="shared" si="951"/>
        <v>0</v>
      </c>
      <c r="AEL35" s="110">
        <f t="shared" si="951"/>
        <v>0</v>
      </c>
      <c r="AEM35" s="110">
        <f t="shared" si="951"/>
        <v>0</v>
      </c>
      <c r="AEN35" s="110">
        <f t="shared" si="951"/>
        <v>0</v>
      </c>
      <c r="AEO35" s="110">
        <f t="shared" si="951"/>
        <v>0</v>
      </c>
      <c r="AEP35" s="110">
        <f t="shared" si="951"/>
        <v>0</v>
      </c>
      <c r="AEQ35" s="110">
        <f t="shared" si="951"/>
        <v>0</v>
      </c>
      <c r="AER35" s="110">
        <f t="shared" si="951"/>
        <v>0</v>
      </c>
      <c r="AES35" s="110">
        <f>SUM(AES36:AES41)</f>
        <v>0</v>
      </c>
      <c r="AEU35" s="110">
        <f t="shared" ref="AEU35:AFG35" si="952">SUM(AEU36:AEU41)</f>
        <v>0</v>
      </c>
      <c r="AEV35" s="110">
        <f t="shared" si="952"/>
        <v>0</v>
      </c>
      <c r="AEW35" s="110">
        <f t="shared" si="952"/>
        <v>0</v>
      </c>
      <c r="AEX35" s="110">
        <f t="shared" si="952"/>
        <v>0</v>
      </c>
      <c r="AEY35" s="110">
        <f t="shared" si="952"/>
        <v>0</v>
      </c>
      <c r="AEZ35" s="110">
        <f t="shared" si="952"/>
        <v>0</v>
      </c>
      <c r="AFA35" s="110">
        <f t="shared" si="952"/>
        <v>0</v>
      </c>
      <c r="AFB35" s="110">
        <f t="shared" si="952"/>
        <v>0</v>
      </c>
      <c r="AFC35" s="110">
        <f t="shared" si="952"/>
        <v>0</v>
      </c>
      <c r="AFD35" s="110">
        <f t="shared" si="952"/>
        <v>0</v>
      </c>
      <c r="AFE35" s="110">
        <f t="shared" si="952"/>
        <v>0</v>
      </c>
      <c r="AFF35" s="110">
        <f t="shared" si="952"/>
        <v>0</v>
      </c>
      <c r="AFG35" s="110">
        <f t="shared" si="952"/>
        <v>0</v>
      </c>
      <c r="AFH35" s="110">
        <f>SUM(AFH36:AFH41)</f>
        <v>0</v>
      </c>
      <c r="AFJ35" s="110">
        <f t="shared" ref="AFJ35:AFV35" si="953">SUM(AFJ36:AFJ41)</f>
        <v>0</v>
      </c>
      <c r="AFK35" s="110">
        <f t="shared" si="953"/>
        <v>0</v>
      </c>
      <c r="AFL35" s="110">
        <f t="shared" si="953"/>
        <v>0</v>
      </c>
      <c r="AFM35" s="110">
        <f t="shared" si="953"/>
        <v>0</v>
      </c>
      <c r="AFN35" s="110">
        <f t="shared" si="953"/>
        <v>0</v>
      </c>
      <c r="AFO35" s="110">
        <f t="shared" si="953"/>
        <v>0</v>
      </c>
      <c r="AFP35" s="110">
        <f t="shared" si="953"/>
        <v>0</v>
      </c>
      <c r="AFQ35" s="110">
        <f t="shared" si="953"/>
        <v>0</v>
      </c>
      <c r="AFR35" s="110">
        <f t="shared" si="953"/>
        <v>0</v>
      </c>
      <c r="AFS35" s="110">
        <f t="shared" si="953"/>
        <v>0</v>
      </c>
      <c r="AFT35" s="110">
        <f t="shared" si="953"/>
        <v>0</v>
      </c>
      <c r="AFU35" s="110">
        <f t="shared" si="953"/>
        <v>0</v>
      </c>
      <c r="AFV35" s="110">
        <f t="shared" si="953"/>
        <v>0</v>
      </c>
      <c r="AFW35" s="110">
        <f>SUM(AFW36:AFW41)</f>
        <v>0</v>
      </c>
      <c r="AFY35" s="110">
        <f t="shared" ref="AFY35:AGK35" si="954">SUM(AFY36:AFY41)</f>
        <v>0</v>
      </c>
      <c r="AFZ35" s="110">
        <f t="shared" si="954"/>
        <v>0</v>
      </c>
      <c r="AGA35" s="110">
        <f t="shared" si="954"/>
        <v>0</v>
      </c>
      <c r="AGB35" s="110">
        <f t="shared" si="954"/>
        <v>0</v>
      </c>
      <c r="AGC35" s="110">
        <f t="shared" si="954"/>
        <v>0</v>
      </c>
      <c r="AGD35" s="110">
        <f t="shared" si="954"/>
        <v>0</v>
      </c>
      <c r="AGE35" s="110">
        <f t="shared" si="954"/>
        <v>0</v>
      </c>
      <c r="AGF35" s="110">
        <f t="shared" si="954"/>
        <v>0</v>
      </c>
      <c r="AGG35" s="110">
        <f t="shared" si="954"/>
        <v>0</v>
      </c>
      <c r="AGH35" s="110">
        <f t="shared" si="954"/>
        <v>0</v>
      </c>
      <c r="AGI35" s="110">
        <f t="shared" si="954"/>
        <v>0</v>
      </c>
      <c r="AGJ35" s="110">
        <f t="shared" si="954"/>
        <v>0</v>
      </c>
      <c r="AGK35" s="110">
        <f t="shared" si="954"/>
        <v>0</v>
      </c>
      <c r="AGL35" s="110">
        <f>SUM(AGL36:AGL41)</f>
        <v>0</v>
      </c>
      <c r="AGN35" s="110">
        <f t="shared" ref="AGN35:AGZ35" si="955">SUM(AGN36:AGN41)</f>
        <v>0</v>
      </c>
      <c r="AGO35" s="110">
        <f t="shared" si="955"/>
        <v>0</v>
      </c>
      <c r="AGP35" s="110">
        <f t="shared" si="955"/>
        <v>0</v>
      </c>
      <c r="AGQ35" s="110">
        <f t="shared" si="955"/>
        <v>0</v>
      </c>
      <c r="AGR35" s="110">
        <f t="shared" si="955"/>
        <v>0</v>
      </c>
      <c r="AGS35" s="110">
        <f t="shared" si="955"/>
        <v>0</v>
      </c>
      <c r="AGT35" s="110">
        <f t="shared" si="955"/>
        <v>0</v>
      </c>
      <c r="AGU35" s="110">
        <f t="shared" si="955"/>
        <v>0</v>
      </c>
      <c r="AGV35" s="110">
        <f t="shared" si="955"/>
        <v>0</v>
      </c>
      <c r="AGW35" s="110">
        <f t="shared" si="955"/>
        <v>0</v>
      </c>
      <c r="AGX35" s="110">
        <f t="shared" si="955"/>
        <v>0</v>
      </c>
      <c r="AGY35" s="110">
        <f t="shared" si="955"/>
        <v>0</v>
      </c>
      <c r="AGZ35" s="110">
        <f t="shared" si="955"/>
        <v>0</v>
      </c>
      <c r="AHA35" s="110">
        <f>SUM(AHA36:AHA41)</f>
        <v>0</v>
      </c>
      <c r="AHC35" s="110">
        <f t="shared" ref="AHC35:AHO35" si="956">SUM(AHC36:AHC41)</f>
        <v>0</v>
      </c>
      <c r="AHD35" s="110">
        <f t="shared" si="956"/>
        <v>0</v>
      </c>
      <c r="AHE35" s="110">
        <f t="shared" si="956"/>
        <v>0</v>
      </c>
      <c r="AHF35" s="110">
        <f t="shared" si="956"/>
        <v>0</v>
      </c>
      <c r="AHG35" s="110">
        <f t="shared" si="956"/>
        <v>0</v>
      </c>
      <c r="AHH35" s="110">
        <f t="shared" si="956"/>
        <v>0</v>
      </c>
      <c r="AHI35" s="110">
        <f t="shared" si="956"/>
        <v>0</v>
      </c>
      <c r="AHJ35" s="110">
        <f t="shared" si="956"/>
        <v>0</v>
      </c>
      <c r="AHK35" s="110">
        <f t="shared" si="956"/>
        <v>0</v>
      </c>
      <c r="AHL35" s="110">
        <f t="shared" si="956"/>
        <v>0</v>
      </c>
      <c r="AHM35" s="110">
        <f t="shared" si="956"/>
        <v>0</v>
      </c>
      <c r="AHN35" s="110">
        <f t="shared" si="956"/>
        <v>0</v>
      </c>
      <c r="AHO35" s="110">
        <f t="shared" si="956"/>
        <v>0</v>
      </c>
      <c r="AHP35" s="110">
        <f>SUM(AHP36:AHP41)</f>
        <v>0</v>
      </c>
      <c r="AHR35" s="110">
        <f t="shared" ref="AHR35:AID35" si="957">SUM(AHR36:AHR41)</f>
        <v>0</v>
      </c>
      <c r="AHS35" s="110">
        <f t="shared" si="957"/>
        <v>0</v>
      </c>
      <c r="AHT35" s="110">
        <f t="shared" si="957"/>
        <v>0</v>
      </c>
      <c r="AHU35" s="110">
        <f t="shared" si="957"/>
        <v>0</v>
      </c>
      <c r="AHV35" s="110">
        <f t="shared" si="957"/>
        <v>0</v>
      </c>
      <c r="AHW35" s="110">
        <f t="shared" si="957"/>
        <v>0</v>
      </c>
      <c r="AHX35" s="110">
        <f t="shared" si="957"/>
        <v>0</v>
      </c>
      <c r="AHY35" s="110">
        <f t="shared" si="957"/>
        <v>0</v>
      </c>
      <c r="AHZ35" s="110">
        <f t="shared" si="957"/>
        <v>0</v>
      </c>
      <c r="AIA35" s="110">
        <f t="shared" si="957"/>
        <v>0</v>
      </c>
      <c r="AIB35" s="110">
        <f t="shared" si="957"/>
        <v>0</v>
      </c>
      <c r="AIC35" s="110">
        <f t="shared" si="957"/>
        <v>0</v>
      </c>
      <c r="AID35" s="110">
        <f t="shared" si="957"/>
        <v>0</v>
      </c>
      <c r="AIE35" s="110">
        <f>SUM(AIE36:AIE41)</f>
        <v>0</v>
      </c>
    </row>
    <row r="36" spans="1:915" x14ac:dyDescent="0.3">
      <c r="A36" s="33" t="s">
        <v>130</v>
      </c>
      <c r="B36" s="34" t="s">
        <v>143</v>
      </c>
      <c r="C36" s="439"/>
      <c r="D36" s="440"/>
      <c r="E36" s="440"/>
      <c r="F36" s="440"/>
      <c r="G36" s="110">
        <f t="shared" si="718"/>
        <v>0</v>
      </c>
      <c r="H36" s="440"/>
      <c r="I36" s="440"/>
      <c r="J36" s="440"/>
      <c r="K36" s="440"/>
      <c r="L36" s="440"/>
      <c r="M36" s="440"/>
      <c r="N36" s="111">
        <f t="shared" ref="N36:N41" si="958">H36+I36-J36+K36-L36+M36</f>
        <v>0</v>
      </c>
      <c r="O36" s="440"/>
      <c r="P36" s="440"/>
      <c r="Q36" s="440"/>
      <c r="R36" s="440"/>
      <c r="S36" s="440"/>
      <c r="T36" s="440"/>
      <c r="U36" s="110">
        <f t="shared" si="719"/>
        <v>0</v>
      </c>
      <c r="V36" s="440"/>
      <c r="W36" s="440"/>
      <c r="X36" s="440"/>
      <c r="Y36" s="440"/>
      <c r="Z36" s="440"/>
      <c r="AA36" s="440"/>
      <c r="AB36" s="111">
        <f t="shared" ref="AB36:AB41" si="959">V36+W36-X36+Y36-Z36+AA36</f>
        <v>0</v>
      </c>
      <c r="AC36" s="440"/>
      <c r="AD36" s="440"/>
      <c r="AF36" s="440"/>
      <c r="AG36" s="440"/>
      <c r="AH36" s="440"/>
      <c r="AI36" s="440"/>
      <c r="AJ36" s="110">
        <f t="shared" ref="AJ36:AJ41" si="960">AF36+AG36-AH36+AI36</f>
        <v>0</v>
      </c>
      <c r="AK36" s="440"/>
      <c r="AL36" s="440"/>
      <c r="AM36" s="440"/>
      <c r="AN36" s="440"/>
      <c r="AO36" s="440"/>
      <c r="AP36" s="440"/>
      <c r="AQ36" s="111">
        <f t="shared" ref="AQ36:AQ41" si="961">AK36+AL36-AM36+AN36-AO36+AP36</f>
        <v>0</v>
      </c>
      <c r="AR36" s="440"/>
      <c r="AS36" s="440"/>
      <c r="AU36" s="440"/>
      <c r="AV36" s="440"/>
      <c r="AW36" s="440"/>
      <c r="AX36" s="440"/>
      <c r="AY36" s="110">
        <f t="shared" ref="AY36:AY41" si="962">AU36+AV36-AW36+AX36</f>
        <v>0</v>
      </c>
      <c r="AZ36" s="440"/>
      <c r="BA36" s="440"/>
      <c r="BB36" s="440"/>
      <c r="BC36" s="440"/>
      <c r="BD36" s="440"/>
      <c r="BE36" s="440"/>
      <c r="BF36" s="111">
        <f t="shared" ref="BF36:BF41" si="963">AZ36+BA36-BB36+BC36-BD36+BE36</f>
        <v>0</v>
      </c>
      <c r="BG36" s="440"/>
      <c r="BH36" s="440"/>
      <c r="BJ36" s="440"/>
      <c r="BK36" s="440"/>
      <c r="BL36" s="440"/>
      <c r="BM36" s="440"/>
      <c r="BN36" s="110">
        <f t="shared" ref="BN36:BN41" si="964">BJ36+BK36-BL36+BM36</f>
        <v>0</v>
      </c>
      <c r="BO36" s="440"/>
      <c r="BP36" s="440"/>
      <c r="BQ36" s="440"/>
      <c r="BR36" s="440"/>
      <c r="BS36" s="440"/>
      <c r="BT36" s="440"/>
      <c r="BU36" s="111">
        <f t="shared" ref="BU36:BU41" si="965">BO36+BP36-BQ36+BR36-BS36+BT36</f>
        <v>0</v>
      </c>
      <c r="BV36" s="440"/>
      <c r="BW36" s="440"/>
      <c r="BY36" s="440"/>
      <c r="BZ36" s="440"/>
      <c r="CA36" s="440"/>
      <c r="CB36" s="440"/>
      <c r="CC36" s="110">
        <f t="shared" ref="CC36:CC41" si="966">BY36+BZ36-CA36+CB36</f>
        <v>0</v>
      </c>
      <c r="CD36" s="440"/>
      <c r="CE36" s="440"/>
      <c r="CF36" s="440"/>
      <c r="CG36" s="440"/>
      <c r="CH36" s="440"/>
      <c r="CI36" s="440"/>
      <c r="CJ36" s="111">
        <f t="shared" ref="CJ36:CJ41" si="967">CD36+CE36-CF36+CG36-CH36+CI36</f>
        <v>0</v>
      </c>
      <c r="CK36" s="440"/>
      <c r="CL36" s="440"/>
      <c r="CN36" s="440"/>
      <c r="CO36" s="440"/>
      <c r="CP36" s="440"/>
      <c r="CQ36" s="440"/>
      <c r="CR36" s="110">
        <f t="shared" ref="CR36:CR41" si="968">CN36+CO36-CP36+CQ36</f>
        <v>0</v>
      </c>
      <c r="CS36" s="440"/>
      <c r="CT36" s="440"/>
      <c r="CU36" s="440"/>
      <c r="CV36" s="440"/>
      <c r="CW36" s="440"/>
      <c r="CX36" s="440"/>
      <c r="CY36" s="111">
        <f t="shared" ref="CY36:CY41" si="969">CS36+CT36-CU36+CV36-CW36+CX36</f>
        <v>0</v>
      </c>
      <c r="CZ36" s="440"/>
      <c r="DA36" s="440"/>
      <c r="DC36" s="440"/>
      <c r="DD36" s="440"/>
      <c r="DE36" s="440"/>
      <c r="DF36" s="440"/>
      <c r="DG36" s="110">
        <f t="shared" ref="DG36:DG41" si="970">DC36+DD36-DE36+DF36</f>
        <v>0</v>
      </c>
      <c r="DH36" s="440"/>
      <c r="DI36" s="440"/>
      <c r="DJ36" s="440"/>
      <c r="DK36" s="440"/>
      <c r="DL36" s="440"/>
      <c r="DM36" s="440"/>
      <c r="DN36" s="111">
        <f t="shared" ref="DN36:DN41" si="971">DH36+DI36-DJ36+DK36-DL36+DM36</f>
        <v>0</v>
      </c>
      <c r="DO36" s="440"/>
      <c r="DP36" s="440"/>
      <c r="DR36" s="440"/>
      <c r="DS36" s="440"/>
      <c r="DT36" s="440"/>
      <c r="DU36" s="440"/>
      <c r="DV36" s="110">
        <f t="shared" ref="DV36:DV41" si="972">DR36+DS36-DT36+DU36</f>
        <v>0</v>
      </c>
      <c r="DW36" s="440"/>
      <c r="DX36" s="440"/>
      <c r="DY36" s="440"/>
      <c r="DZ36" s="440"/>
      <c r="EA36" s="440"/>
      <c r="EB36" s="440"/>
      <c r="EC36" s="111">
        <f t="shared" ref="EC36:EC41" si="973">DW36+DX36-DY36+DZ36-EA36+EB36</f>
        <v>0</v>
      </c>
      <c r="ED36" s="440"/>
      <c r="EE36" s="440"/>
      <c r="EG36" s="440"/>
      <c r="EH36" s="440"/>
      <c r="EI36" s="440"/>
      <c r="EJ36" s="440"/>
      <c r="EK36" s="110">
        <f t="shared" ref="EK36:EK41" si="974">EG36+EH36-EI36+EJ36</f>
        <v>0</v>
      </c>
      <c r="EL36" s="440"/>
      <c r="EM36" s="440"/>
      <c r="EN36" s="440"/>
      <c r="EO36" s="440"/>
      <c r="EP36" s="440"/>
      <c r="EQ36" s="440"/>
      <c r="ER36" s="111">
        <f t="shared" ref="ER36:ER41" si="975">EL36+EM36-EN36+EO36-EP36+EQ36</f>
        <v>0</v>
      </c>
      <c r="ES36" s="440"/>
      <c r="ET36" s="440"/>
      <c r="EV36" s="440"/>
      <c r="EW36" s="440"/>
      <c r="EX36" s="440"/>
      <c r="EY36" s="440"/>
      <c r="EZ36" s="110">
        <f t="shared" ref="EZ36:EZ41" si="976">EV36+EW36-EX36+EY36</f>
        <v>0</v>
      </c>
      <c r="FA36" s="440"/>
      <c r="FB36" s="440"/>
      <c r="FC36" s="440"/>
      <c r="FD36" s="440"/>
      <c r="FE36" s="440"/>
      <c r="FF36" s="440"/>
      <c r="FG36" s="111">
        <f t="shared" ref="FG36:FG41" si="977">FA36+FB36-FC36+FD36-FE36+FF36</f>
        <v>0</v>
      </c>
      <c r="FH36" s="440"/>
      <c r="FI36" s="440"/>
      <c r="FK36" s="440"/>
      <c r="FL36" s="440"/>
      <c r="FM36" s="440"/>
      <c r="FN36" s="440"/>
      <c r="FO36" s="110">
        <f t="shared" ref="FO36:FO41" si="978">FK36+FL36-FM36+FN36</f>
        <v>0</v>
      </c>
      <c r="FP36" s="440"/>
      <c r="FQ36" s="440"/>
      <c r="FR36" s="440"/>
      <c r="FS36" s="440"/>
      <c r="FT36" s="440"/>
      <c r="FU36" s="440"/>
      <c r="FV36" s="111">
        <f t="shared" ref="FV36:FV41" si="979">FP36+FQ36-FR36+FS36-FT36+FU36</f>
        <v>0</v>
      </c>
      <c r="FW36" s="440"/>
      <c r="FX36" s="440"/>
      <c r="FZ36" s="440"/>
      <c r="GA36" s="440"/>
      <c r="GB36" s="440"/>
      <c r="GC36" s="440"/>
      <c r="GD36" s="110">
        <f t="shared" ref="GD36:GD41" si="980">FZ36+GA36-GB36+GC36</f>
        <v>0</v>
      </c>
      <c r="GE36" s="440"/>
      <c r="GF36" s="440"/>
      <c r="GG36" s="440"/>
      <c r="GH36" s="440"/>
      <c r="GI36" s="440"/>
      <c r="GJ36" s="440"/>
      <c r="GK36" s="111">
        <f t="shared" ref="GK36:GK41" si="981">GE36+GF36-GG36+GH36-GI36+GJ36</f>
        <v>0</v>
      </c>
      <c r="GL36" s="440"/>
      <c r="GM36" s="440"/>
      <c r="GO36" s="440"/>
      <c r="GP36" s="440"/>
      <c r="GQ36" s="440"/>
      <c r="GR36" s="440"/>
      <c r="GS36" s="110">
        <f t="shared" ref="GS36:GS41" si="982">GO36+GP36-GQ36+GR36</f>
        <v>0</v>
      </c>
      <c r="GT36" s="440"/>
      <c r="GU36" s="440"/>
      <c r="GV36" s="440"/>
      <c r="GW36" s="440"/>
      <c r="GX36" s="440"/>
      <c r="GY36" s="440"/>
      <c r="GZ36" s="111">
        <f t="shared" ref="GZ36:GZ41" si="983">GT36+GU36-GV36+GW36-GX36+GY36</f>
        <v>0</v>
      </c>
      <c r="HA36" s="440"/>
      <c r="HB36" s="440"/>
      <c r="HD36" s="440"/>
      <c r="HE36" s="440"/>
      <c r="HF36" s="440"/>
      <c r="HG36" s="440"/>
      <c r="HH36" s="110">
        <f t="shared" ref="HH36:HH41" si="984">HD36+HE36-HF36+HG36</f>
        <v>0</v>
      </c>
      <c r="HI36" s="440"/>
      <c r="HJ36" s="440"/>
      <c r="HK36" s="440"/>
      <c r="HL36" s="440"/>
      <c r="HM36" s="440"/>
      <c r="HN36" s="440"/>
      <c r="HO36" s="111">
        <f t="shared" ref="HO36:HO41" si="985">HI36+HJ36-HK36+HL36-HM36+HN36</f>
        <v>0</v>
      </c>
      <c r="HP36" s="440"/>
      <c r="HQ36" s="440"/>
      <c r="HS36" s="440"/>
      <c r="HT36" s="440"/>
      <c r="HU36" s="440"/>
      <c r="HV36" s="440"/>
      <c r="HW36" s="110">
        <f t="shared" ref="HW36:HW41" si="986">HS36+HT36-HU36+HV36</f>
        <v>0</v>
      </c>
      <c r="HX36" s="440"/>
      <c r="HY36" s="440"/>
      <c r="HZ36" s="440"/>
      <c r="IA36" s="440"/>
      <c r="IB36" s="440"/>
      <c r="IC36" s="440"/>
      <c r="ID36" s="111">
        <f t="shared" ref="ID36:ID41" si="987">HX36+HY36-HZ36+IA36-IB36+IC36</f>
        <v>0</v>
      </c>
      <c r="IE36" s="440"/>
      <c r="IF36" s="440"/>
      <c r="IH36" s="440"/>
      <c r="II36" s="440"/>
      <c r="IJ36" s="440"/>
      <c r="IK36" s="440"/>
      <c r="IL36" s="110">
        <f t="shared" ref="IL36:IL41" si="988">IH36+II36-IJ36+IK36</f>
        <v>0</v>
      </c>
      <c r="IM36" s="440"/>
      <c r="IN36" s="440"/>
      <c r="IO36" s="440"/>
      <c r="IP36" s="440"/>
      <c r="IQ36" s="440"/>
      <c r="IR36" s="440"/>
      <c r="IS36" s="111">
        <f t="shared" ref="IS36:IS41" si="989">IM36+IN36-IO36+IP36-IQ36+IR36</f>
        <v>0</v>
      </c>
      <c r="IT36" s="440"/>
      <c r="IU36" s="440"/>
      <c r="IW36" s="440"/>
      <c r="IX36" s="440"/>
      <c r="IY36" s="440"/>
      <c r="IZ36" s="440"/>
      <c r="JA36" s="110">
        <f t="shared" ref="JA36:JA41" si="990">IW36+IX36-IY36+IZ36</f>
        <v>0</v>
      </c>
      <c r="JB36" s="440"/>
      <c r="JC36" s="440"/>
      <c r="JD36" s="440"/>
      <c r="JE36" s="440"/>
      <c r="JF36" s="440"/>
      <c r="JG36" s="440"/>
      <c r="JH36" s="111">
        <f t="shared" ref="JH36:JH41" si="991">JB36+JC36-JD36+JE36-JF36+JG36</f>
        <v>0</v>
      </c>
      <c r="JI36" s="440"/>
      <c r="JJ36" s="440"/>
      <c r="JL36" s="440"/>
      <c r="JM36" s="440"/>
      <c r="JN36" s="440"/>
      <c r="JO36" s="440"/>
      <c r="JP36" s="110">
        <f t="shared" ref="JP36:JP41" si="992">JL36+JM36-JN36+JO36</f>
        <v>0</v>
      </c>
      <c r="JQ36" s="440"/>
      <c r="JR36" s="440"/>
      <c r="JS36" s="440"/>
      <c r="JT36" s="440"/>
      <c r="JU36" s="440"/>
      <c r="JV36" s="440"/>
      <c r="JW36" s="111">
        <f t="shared" ref="JW36:JW41" si="993">JQ36+JR36-JS36+JT36-JU36+JV36</f>
        <v>0</v>
      </c>
      <c r="JX36" s="440"/>
      <c r="JY36" s="440"/>
      <c r="KA36" s="440"/>
      <c r="KB36" s="440"/>
      <c r="KC36" s="440"/>
      <c r="KD36" s="440"/>
      <c r="KE36" s="110">
        <f t="shared" ref="KE36:KE41" si="994">KA36+KB36-KC36+KD36</f>
        <v>0</v>
      </c>
      <c r="KF36" s="440"/>
      <c r="KG36" s="440"/>
      <c r="KH36" s="440"/>
      <c r="KI36" s="440"/>
      <c r="KJ36" s="440"/>
      <c r="KK36" s="440"/>
      <c r="KL36" s="111">
        <f t="shared" ref="KL36:KL41" si="995">KF36+KG36-KH36+KI36-KJ36+KK36</f>
        <v>0</v>
      </c>
      <c r="KM36" s="440"/>
      <c r="KN36" s="440"/>
      <c r="KP36" s="440"/>
      <c r="KQ36" s="440"/>
      <c r="KR36" s="440"/>
      <c r="KS36" s="440"/>
      <c r="KT36" s="110">
        <f t="shared" ref="KT36:KT41" si="996">KP36+KQ36-KR36+KS36</f>
        <v>0</v>
      </c>
      <c r="KU36" s="440"/>
      <c r="KV36" s="440"/>
      <c r="KW36" s="440"/>
      <c r="KX36" s="440"/>
      <c r="KY36" s="440"/>
      <c r="KZ36" s="440"/>
      <c r="LA36" s="111">
        <f t="shared" ref="LA36:LA41" si="997">KU36+KV36-KW36+KX36-KY36+KZ36</f>
        <v>0</v>
      </c>
      <c r="LB36" s="440"/>
      <c r="LC36" s="440"/>
      <c r="LE36" s="440"/>
      <c r="LF36" s="440"/>
      <c r="LG36" s="440"/>
      <c r="LH36" s="440"/>
      <c r="LI36" s="110">
        <f t="shared" ref="LI36:LI41" si="998">LE36+LF36-LG36+LH36</f>
        <v>0</v>
      </c>
      <c r="LJ36" s="440"/>
      <c r="LK36" s="440"/>
      <c r="LL36" s="440"/>
      <c r="LM36" s="440"/>
      <c r="LN36" s="440"/>
      <c r="LO36" s="440"/>
      <c r="LP36" s="111">
        <f t="shared" ref="LP36:LP41" si="999">LJ36+LK36-LL36+LM36-LN36+LO36</f>
        <v>0</v>
      </c>
      <c r="LQ36" s="440"/>
      <c r="LR36" s="440"/>
      <c r="LT36" s="440"/>
      <c r="LU36" s="440"/>
      <c r="LV36" s="440"/>
      <c r="LW36" s="440"/>
      <c r="LX36" s="110">
        <f t="shared" ref="LX36:LX41" si="1000">LT36+LU36-LV36+LW36</f>
        <v>0</v>
      </c>
      <c r="LY36" s="440"/>
      <c r="LZ36" s="440"/>
      <c r="MA36" s="440"/>
      <c r="MB36" s="440"/>
      <c r="MC36" s="440"/>
      <c r="MD36" s="440"/>
      <c r="ME36" s="111">
        <f t="shared" ref="ME36:ME41" si="1001">LY36+LZ36-MA36+MB36-MC36+MD36</f>
        <v>0</v>
      </c>
      <c r="MF36" s="440"/>
      <c r="MG36" s="440"/>
      <c r="MI36" s="440"/>
      <c r="MJ36" s="440"/>
      <c r="MK36" s="440"/>
      <c r="ML36" s="440"/>
      <c r="MM36" s="110">
        <f t="shared" ref="MM36:MM41" si="1002">MI36+MJ36-MK36+ML36</f>
        <v>0</v>
      </c>
      <c r="MN36" s="440"/>
      <c r="MO36" s="440"/>
      <c r="MP36" s="440"/>
      <c r="MQ36" s="440"/>
      <c r="MR36" s="440"/>
      <c r="MS36" s="440"/>
      <c r="MT36" s="111">
        <f t="shared" ref="MT36:MT41" si="1003">MN36+MO36-MP36+MQ36-MR36+MS36</f>
        <v>0</v>
      </c>
      <c r="MU36" s="440"/>
      <c r="MV36" s="440"/>
      <c r="MX36" s="440"/>
      <c r="MY36" s="440"/>
      <c r="MZ36" s="440"/>
      <c r="NA36" s="440"/>
      <c r="NB36" s="110">
        <f t="shared" ref="NB36:NB41" si="1004">MX36+MY36-MZ36+NA36</f>
        <v>0</v>
      </c>
      <c r="NC36" s="440"/>
      <c r="ND36" s="440"/>
      <c r="NE36" s="440"/>
      <c r="NF36" s="440"/>
      <c r="NG36" s="440"/>
      <c r="NH36" s="440"/>
      <c r="NI36" s="111">
        <f t="shared" ref="NI36:NI41" si="1005">NC36+ND36-NE36+NF36-NG36+NH36</f>
        <v>0</v>
      </c>
      <c r="NJ36" s="440"/>
      <c r="NK36" s="440"/>
      <c r="NM36" s="440"/>
      <c r="NN36" s="440"/>
      <c r="NO36" s="440"/>
      <c r="NP36" s="440"/>
      <c r="NQ36" s="110">
        <f t="shared" ref="NQ36:NQ41" si="1006">NM36+NN36-NO36+NP36</f>
        <v>0</v>
      </c>
      <c r="NR36" s="440"/>
      <c r="NS36" s="440"/>
      <c r="NT36" s="440"/>
      <c r="NU36" s="440"/>
      <c r="NV36" s="440"/>
      <c r="NW36" s="440"/>
      <c r="NX36" s="111">
        <f t="shared" ref="NX36:NX41" si="1007">NR36+NS36-NT36+NU36-NV36+NW36</f>
        <v>0</v>
      </c>
      <c r="NY36" s="440"/>
      <c r="NZ36" s="440"/>
      <c r="OB36" s="440"/>
      <c r="OC36" s="440"/>
      <c r="OD36" s="440"/>
      <c r="OE36" s="440"/>
      <c r="OF36" s="110">
        <f t="shared" ref="OF36:OF41" si="1008">OB36+OC36-OD36+OE36</f>
        <v>0</v>
      </c>
      <c r="OG36" s="440"/>
      <c r="OH36" s="440"/>
      <c r="OI36" s="440"/>
      <c r="OJ36" s="440"/>
      <c r="OK36" s="440"/>
      <c r="OL36" s="440"/>
      <c r="OM36" s="111">
        <f t="shared" ref="OM36:OM41" si="1009">OG36+OH36-OI36+OJ36-OK36+OL36</f>
        <v>0</v>
      </c>
      <c r="ON36" s="440"/>
      <c r="OO36" s="440"/>
      <c r="OQ36" s="440"/>
      <c r="OR36" s="440"/>
      <c r="OS36" s="440"/>
      <c r="OT36" s="440"/>
      <c r="OU36" s="110">
        <f t="shared" ref="OU36:OU41" si="1010">OQ36+OR36-OS36+OT36</f>
        <v>0</v>
      </c>
      <c r="OV36" s="440"/>
      <c r="OW36" s="440"/>
      <c r="OX36" s="440"/>
      <c r="OY36" s="440"/>
      <c r="OZ36" s="440"/>
      <c r="PA36" s="440"/>
      <c r="PB36" s="111">
        <f t="shared" ref="PB36:PB41" si="1011">OV36+OW36-OX36+OY36-OZ36+PA36</f>
        <v>0</v>
      </c>
      <c r="PC36" s="440"/>
      <c r="PD36" s="440"/>
      <c r="PF36" s="440"/>
      <c r="PG36" s="440"/>
      <c r="PH36" s="440"/>
      <c r="PI36" s="440"/>
      <c r="PJ36" s="110">
        <f t="shared" ref="PJ36:PJ41" si="1012">PF36+PG36-PH36+PI36</f>
        <v>0</v>
      </c>
      <c r="PK36" s="440"/>
      <c r="PL36" s="440"/>
      <c r="PM36" s="440"/>
      <c r="PN36" s="440"/>
      <c r="PO36" s="440"/>
      <c r="PP36" s="440"/>
      <c r="PQ36" s="111">
        <f t="shared" ref="PQ36:PQ41" si="1013">PK36+PL36-PM36+PN36-PO36+PP36</f>
        <v>0</v>
      </c>
      <c r="PR36" s="440"/>
      <c r="PS36" s="440"/>
      <c r="PU36" s="440"/>
      <c r="PV36" s="440"/>
      <c r="PW36" s="440"/>
      <c r="PX36" s="440"/>
      <c r="PY36" s="110">
        <f t="shared" ref="PY36:PY41" si="1014">PU36+PV36-PW36+PX36</f>
        <v>0</v>
      </c>
      <c r="PZ36" s="440"/>
      <c r="QA36" s="440"/>
      <c r="QB36" s="440"/>
      <c r="QC36" s="440"/>
      <c r="QD36" s="440"/>
      <c r="QE36" s="440"/>
      <c r="QF36" s="111">
        <f t="shared" ref="QF36:QF41" si="1015">PZ36+QA36-QB36+QC36-QD36+QE36</f>
        <v>0</v>
      </c>
      <c r="QG36" s="440"/>
      <c r="QH36" s="440"/>
      <c r="QJ36" s="440"/>
      <c r="QK36" s="440"/>
      <c r="QL36" s="440"/>
      <c r="QM36" s="440"/>
      <c r="QN36" s="110">
        <f t="shared" ref="QN36:QN41" si="1016">QJ36+QK36-QL36+QM36</f>
        <v>0</v>
      </c>
      <c r="QO36" s="440"/>
      <c r="QP36" s="440"/>
      <c r="QQ36" s="440"/>
      <c r="QR36" s="440"/>
      <c r="QS36" s="440"/>
      <c r="QT36" s="440"/>
      <c r="QU36" s="111">
        <f t="shared" ref="QU36:QU41" si="1017">QO36+QP36-QQ36+QR36-QS36+QT36</f>
        <v>0</v>
      </c>
      <c r="QV36" s="440"/>
      <c r="QW36" s="440"/>
      <c r="QY36" s="440"/>
      <c r="QZ36" s="440"/>
      <c r="RA36" s="440"/>
      <c r="RB36" s="440"/>
      <c r="RC36" s="110">
        <f t="shared" ref="RC36:RC41" si="1018">QY36+QZ36-RA36+RB36</f>
        <v>0</v>
      </c>
      <c r="RD36" s="440"/>
      <c r="RE36" s="440"/>
      <c r="RF36" s="440"/>
      <c r="RG36" s="440"/>
      <c r="RH36" s="440"/>
      <c r="RI36" s="440"/>
      <c r="RJ36" s="111">
        <f t="shared" ref="RJ36:RJ41" si="1019">RD36+RE36-RF36+RG36-RH36+RI36</f>
        <v>0</v>
      </c>
      <c r="RK36" s="440"/>
      <c r="RL36" s="440"/>
      <c r="RN36" s="440"/>
      <c r="RO36" s="440"/>
      <c r="RP36" s="440"/>
      <c r="RQ36" s="440"/>
      <c r="RR36" s="110">
        <f t="shared" ref="RR36:RR41" si="1020">RN36+RO36-RP36+RQ36</f>
        <v>0</v>
      </c>
      <c r="RS36" s="440"/>
      <c r="RT36" s="440"/>
      <c r="RU36" s="440"/>
      <c r="RV36" s="440"/>
      <c r="RW36" s="440"/>
      <c r="RX36" s="440"/>
      <c r="RY36" s="111">
        <f t="shared" ref="RY36:RY41" si="1021">RS36+RT36-RU36+RV36-RW36+RX36</f>
        <v>0</v>
      </c>
      <c r="RZ36" s="440"/>
      <c r="SA36" s="440"/>
      <c r="SC36" s="440"/>
      <c r="SD36" s="440"/>
      <c r="SE36" s="440"/>
      <c r="SF36" s="440"/>
      <c r="SG36" s="110">
        <f t="shared" ref="SG36:SG41" si="1022">SC36+SD36-SE36+SF36</f>
        <v>0</v>
      </c>
      <c r="SH36" s="440"/>
      <c r="SI36" s="440"/>
      <c r="SJ36" s="440"/>
      <c r="SK36" s="440"/>
      <c r="SL36" s="440"/>
      <c r="SM36" s="440"/>
      <c r="SN36" s="111">
        <f t="shared" ref="SN36:SN41" si="1023">SH36+SI36-SJ36+SK36-SL36+SM36</f>
        <v>0</v>
      </c>
      <c r="SO36" s="440"/>
      <c r="SP36" s="440"/>
      <c r="SR36" s="440"/>
      <c r="SS36" s="440"/>
      <c r="ST36" s="440"/>
      <c r="SU36" s="440"/>
      <c r="SV36" s="110">
        <f t="shared" ref="SV36:SV41" si="1024">SR36+SS36-ST36+SU36</f>
        <v>0</v>
      </c>
      <c r="SW36" s="440"/>
      <c r="SX36" s="440"/>
      <c r="SY36" s="440"/>
      <c r="SZ36" s="440"/>
      <c r="TA36" s="440"/>
      <c r="TB36" s="440"/>
      <c r="TC36" s="111">
        <f t="shared" ref="TC36:TC41" si="1025">SW36+SX36-SY36+SZ36-TA36+TB36</f>
        <v>0</v>
      </c>
      <c r="TD36" s="440"/>
      <c r="TE36" s="440"/>
      <c r="TG36" s="440"/>
      <c r="TH36" s="440"/>
      <c r="TI36" s="440"/>
      <c r="TJ36" s="440"/>
      <c r="TK36" s="110">
        <f t="shared" ref="TK36:TK41" si="1026">TG36+TH36-TI36+TJ36</f>
        <v>0</v>
      </c>
      <c r="TL36" s="440"/>
      <c r="TM36" s="440"/>
      <c r="TN36" s="440"/>
      <c r="TO36" s="440"/>
      <c r="TP36" s="440"/>
      <c r="TQ36" s="440"/>
      <c r="TR36" s="111">
        <f t="shared" ref="TR36:TR41" si="1027">TL36+TM36-TN36+TO36-TP36+TQ36</f>
        <v>0</v>
      </c>
      <c r="TS36" s="440"/>
      <c r="TT36" s="440"/>
      <c r="TV36" s="440"/>
      <c r="TW36" s="440"/>
      <c r="TX36" s="440"/>
      <c r="TY36" s="440"/>
      <c r="TZ36" s="110">
        <f t="shared" ref="TZ36:TZ41" si="1028">TV36+TW36-TX36+TY36</f>
        <v>0</v>
      </c>
      <c r="UA36" s="440"/>
      <c r="UB36" s="440"/>
      <c r="UC36" s="440"/>
      <c r="UD36" s="440"/>
      <c r="UE36" s="440"/>
      <c r="UF36" s="440"/>
      <c r="UG36" s="111">
        <f t="shared" ref="UG36:UG41" si="1029">UA36+UB36-UC36+UD36-UE36+UF36</f>
        <v>0</v>
      </c>
      <c r="UH36" s="440"/>
      <c r="UI36" s="440"/>
      <c r="UK36" s="440"/>
      <c r="UL36" s="440"/>
      <c r="UM36" s="440"/>
      <c r="UN36" s="440"/>
      <c r="UO36" s="110">
        <f t="shared" ref="UO36:UO41" si="1030">UK36+UL36-UM36+UN36</f>
        <v>0</v>
      </c>
      <c r="UP36" s="440"/>
      <c r="UQ36" s="440"/>
      <c r="UR36" s="440"/>
      <c r="US36" s="440"/>
      <c r="UT36" s="440"/>
      <c r="UU36" s="440"/>
      <c r="UV36" s="111">
        <f t="shared" ref="UV36:UV41" si="1031">UP36+UQ36-UR36+US36-UT36+UU36</f>
        <v>0</v>
      </c>
      <c r="UW36" s="440"/>
      <c r="UX36" s="440"/>
      <c r="UZ36" s="440"/>
      <c r="VA36" s="440"/>
      <c r="VB36" s="440"/>
      <c r="VC36" s="440"/>
      <c r="VD36" s="110">
        <f t="shared" ref="VD36:VD41" si="1032">UZ36+VA36-VB36+VC36</f>
        <v>0</v>
      </c>
      <c r="VE36" s="440"/>
      <c r="VF36" s="440"/>
      <c r="VG36" s="440"/>
      <c r="VH36" s="440"/>
      <c r="VI36" s="440"/>
      <c r="VJ36" s="440"/>
      <c r="VK36" s="111">
        <f t="shared" ref="VK36:VK41" si="1033">VE36+VF36-VG36+VH36-VI36+VJ36</f>
        <v>0</v>
      </c>
      <c r="VL36" s="440"/>
      <c r="VM36" s="440"/>
      <c r="VO36" s="440"/>
      <c r="VP36" s="440"/>
      <c r="VQ36" s="440"/>
      <c r="VR36" s="440"/>
      <c r="VS36" s="110">
        <f t="shared" ref="VS36:VS41" si="1034">VO36+VP36-VQ36+VR36</f>
        <v>0</v>
      </c>
      <c r="VT36" s="440"/>
      <c r="VU36" s="440"/>
      <c r="VV36" s="440"/>
      <c r="VW36" s="440"/>
      <c r="VX36" s="440"/>
      <c r="VY36" s="440"/>
      <c r="VZ36" s="111">
        <f t="shared" ref="VZ36:VZ41" si="1035">VT36+VU36-VV36+VW36-VX36+VY36</f>
        <v>0</v>
      </c>
      <c r="WA36" s="440"/>
      <c r="WB36" s="440"/>
      <c r="WD36" s="440"/>
      <c r="WE36" s="440"/>
      <c r="WF36" s="440"/>
      <c r="WG36" s="440"/>
      <c r="WH36" s="110">
        <f t="shared" ref="WH36:WH41" si="1036">WD36+WE36-WF36+WG36</f>
        <v>0</v>
      </c>
      <c r="WI36" s="440"/>
      <c r="WJ36" s="440"/>
      <c r="WK36" s="440"/>
      <c r="WL36" s="440"/>
      <c r="WM36" s="440"/>
      <c r="WN36" s="440"/>
      <c r="WO36" s="111">
        <f t="shared" ref="WO36:WO41" si="1037">WI36+WJ36-WK36+WL36-WM36+WN36</f>
        <v>0</v>
      </c>
      <c r="WP36" s="440"/>
      <c r="WQ36" s="440"/>
      <c r="WS36" s="440"/>
      <c r="WT36" s="440"/>
      <c r="WU36" s="440"/>
      <c r="WV36" s="440"/>
      <c r="WW36" s="110">
        <f t="shared" ref="WW36:WW41" si="1038">WS36+WT36-WU36+WV36</f>
        <v>0</v>
      </c>
      <c r="WX36" s="440"/>
      <c r="WY36" s="440"/>
      <c r="WZ36" s="440"/>
      <c r="XA36" s="440"/>
      <c r="XB36" s="440"/>
      <c r="XC36" s="440"/>
      <c r="XD36" s="111">
        <f t="shared" ref="XD36:XD41" si="1039">WX36+WY36-WZ36+XA36-XB36+XC36</f>
        <v>0</v>
      </c>
      <c r="XE36" s="440"/>
      <c r="XF36" s="440"/>
      <c r="XH36" s="440"/>
      <c r="XI36" s="440"/>
      <c r="XJ36" s="440"/>
      <c r="XK36" s="440"/>
      <c r="XL36" s="110">
        <f t="shared" ref="XL36:XL41" si="1040">XH36+XI36-XJ36+XK36</f>
        <v>0</v>
      </c>
      <c r="XM36" s="440"/>
      <c r="XN36" s="440"/>
      <c r="XO36" s="440"/>
      <c r="XP36" s="440"/>
      <c r="XQ36" s="440"/>
      <c r="XR36" s="440"/>
      <c r="XS36" s="111">
        <f t="shared" ref="XS36:XS41" si="1041">XM36+XN36-XO36+XP36-XQ36+XR36</f>
        <v>0</v>
      </c>
      <c r="XT36" s="440"/>
      <c r="XU36" s="440"/>
      <c r="XW36" s="440"/>
      <c r="XX36" s="440"/>
      <c r="XY36" s="440"/>
      <c r="XZ36" s="440"/>
      <c r="YA36" s="110">
        <f t="shared" ref="YA36:YA41" si="1042">XW36+XX36-XY36+XZ36</f>
        <v>0</v>
      </c>
      <c r="YB36" s="440"/>
      <c r="YC36" s="440"/>
      <c r="YD36" s="440"/>
      <c r="YE36" s="440"/>
      <c r="YF36" s="440"/>
      <c r="YG36" s="440"/>
      <c r="YH36" s="111">
        <f t="shared" ref="YH36:YH41" si="1043">YB36+YC36-YD36+YE36-YF36+YG36</f>
        <v>0</v>
      </c>
      <c r="YI36" s="440"/>
      <c r="YJ36" s="440"/>
      <c r="YL36" s="440"/>
      <c r="YM36" s="440"/>
      <c r="YN36" s="440"/>
      <c r="YO36" s="440"/>
      <c r="YP36" s="110">
        <f t="shared" ref="YP36:YP41" si="1044">YL36+YM36-YN36+YO36</f>
        <v>0</v>
      </c>
      <c r="YQ36" s="440"/>
      <c r="YR36" s="440"/>
      <c r="YS36" s="440"/>
      <c r="YT36" s="440"/>
      <c r="YU36" s="440"/>
      <c r="YV36" s="440"/>
      <c r="YW36" s="111">
        <f t="shared" ref="YW36:YW41" si="1045">YQ36+YR36-YS36+YT36-YU36+YV36</f>
        <v>0</v>
      </c>
      <c r="YX36" s="440"/>
      <c r="YY36" s="440"/>
      <c r="ZA36" s="440"/>
      <c r="ZB36" s="440"/>
      <c r="ZC36" s="440"/>
      <c r="ZD36" s="440"/>
      <c r="ZE36" s="110">
        <f t="shared" ref="ZE36:ZE41" si="1046">ZA36+ZB36-ZC36+ZD36</f>
        <v>0</v>
      </c>
      <c r="ZF36" s="440"/>
      <c r="ZG36" s="440"/>
      <c r="ZH36" s="440"/>
      <c r="ZI36" s="440"/>
      <c r="ZJ36" s="440"/>
      <c r="ZK36" s="440"/>
      <c r="ZL36" s="111">
        <f t="shared" ref="ZL36:ZL41" si="1047">ZF36+ZG36-ZH36+ZI36-ZJ36+ZK36</f>
        <v>0</v>
      </c>
      <c r="ZM36" s="440"/>
      <c r="ZN36" s="440"/>
      <c r="ZP36" s="440"/>
      <c r="ZQ36" s="440"/>
      <c r="ZR36" s="440"/>
      <c r="ZS36" s="440"/>
      <c r="ZT36" s="110">
        <f t="shared" ref="ZT36:ZT41" si="1048">ZP36+ZQ36-ZR36+ZS36</f>
        <v>0</v>
      </c>
      <c r="ZU36" s="440"/>
      <c r="ZV36" s="440"/>
      <c r="ZW36" s="440"/>
      <c r="ZX36" s="440"/>
      <c r="ZY36" s="440"/>
      <c r="ZZ36" s="440"/>
      <c r="AAA36" s="111">
        <f t="shared" ref="AAA36:AAA41" si="1049">ZU36+ZV36-ZW36+ZX36-ZY36+ZZ36</f>
        <v>0</v>
      </c>
      <c r="AAB36" s="440"/>
      <c r="AAC36" s="440"/>
      <c r="AAE36" s="440"/>
      <c r="AAF36" s="440"/>
      <c r="AAG36" s="440"/>
      <c r="AAH36" s="440"/>
      <c r="AAI36" s="110">
        <f t="shared" ref="AAI36:AAI41" si="1050">AAE36+AAF36-AAG36+AAH36</f>
        <v>0</v>
      </c>
      <c r="AAJ36" s="440"/>
      <c r="AAK36" s="440"/>
      <c r="AAL36" s="440"/>
      <c r="AAM36" s="440"/>
      <c r="AAN36" s="440"/>
      <c r="AAO36" s="440"/>
      <c r="AAP36" s="111">
        <f t="shared" ref="AAP36:AAP41" si="1051">AAJ36+AAK36-AAL36+AAM36-AAN36+AAO36</f>
        <v>0</v>
      </c>
      <c r="AAQ36" s="440"/>
      <c r="AAR36" s="440"/>
      <c r="AAT36" s="440"/>
      <c r="AAU36" s="440"/>
      <c r="AAV36" s="440"/>
      <c r="AAW36" s="440"/>
      <c r="AAX36" s="110">
        <f t="shared" ref="AAX36:AAX41" si="1052">AAT36+AAU36-AAV36+AAW36</f>
        <v>0</v>
      </c>
      <c r="AAY36" s="440"/>
      <c r="AAZ36" s="440"/>
      <c r="ABA36" s="440"/>
      <c r="ABB36" s="440"/>
      <c r="ABC36" s="440"/>
      <c r="ABD36" s="440"/>
      <c r="ABE36" s="111">
        <f t="shared" ref="ABE36:ABE41" si="1053">AAY36+AAZ36-ABA36+ABB36-ABC36+ABD36</f>
        <v>0</v>
      </c>
      <c r="ABF36" s="440"/>
      <c r="ABG36" s="440"/>
      <c r="ABI36" s="440"/>
      <c r="ABJ36" s="440"/>
      <c r="ABK36" s="440"/>
      <c r="ABL36" s="440"/>
      <c r="ABM36" s="110">
        <f t="shared" ref="ABM36:ABM41" si="1054">ABI36+ABJ36-ABK36+ABL36</f>
        <v>0</v>
      </c>
      <c r="ABN36" s="440"/>
      <c r="ABO36" s="440"/>
      <c r="ABP36" s="440"/>
      <c r="ABQ36" s="440"/>
      <c r="ABR36" s="440"/>
      <c r="ABS36" s="440"/>
      <c r="ABT36" s="111">
        <f t="shared" ref="ABT36:ABT41" si="1055">ABN36+ABO36-ABP36+ABQ36-ABR36+ABS36</f>
        <v>0</v>
      </c>
      <c r="ABU36" s="440"/>
      <c r="ABV36" s="440"/>
      <c r="ABX36" s="440"/>
      <c r="ABY36" s="440"/>
      <c r="ABZ36" s="440"/>
      <c r="ACA36" s="440"/>
      <c r="ACB36" s="110">
        <f t="shared" ref="ACB36:ACB41" si="1056">ABX36+ABY36-ABZ36+ACA36</f>
        <v>0</v>
      </c>
      <c r="ACC36" s="440"/>
      <c r="ACD36" s="440"/>
      <c r="ACE36" s="440"/>
      <c r="ACF36" s="440"/>
      <c r="ACG36" s="440"/>
      <c r="ACH36" s="440"/>
      <c r="ACI36" s="111">
        <f t="shared" ref="ACI36:ACI41" si="1057">ACC36+ACD36-ACE36+ACF36-ACG36+ACH36</f>
        <v>0</v>
      </c>
      <c r="ACJ36" s="440"/>
      <c r="ACK36" s="440"/>
      <c r="ACM36" s="440"/>
      <c r="ACN36" s="440"/>
      <c r="ACO36" s="440"/>
      <c r="ACP36" s="440"/>
      <c r="ACQ36" s="110">
        <f t="shared" ref="ACQ36:ACQ41" si="1058">ACM36+ACN36-ACO36+ACP36</f>
        <v>0</v>
      </c>
      <c r="ACR36" s="440"/>
      <c r="ACS36" s="440"/>
      <c r="ACT36" s="440"/>
      <c r="ACU36" s="440"/>
      <c r="ACV36" s="440"/>
      <c r="ACW36" s="440"/>
      <c r="ACX36" s="111">
        <f t="shared" ref="ACX36:ACX41" si="1059">ACR36+ACS36-ACT36+ACU36-ACV36+ACW36</f>
        <v>0</v>
      </c>
      <c r="ACY36" s="440"/>
      <c r="ACZ36" s="440"/>
      <c r="ADB36" s="440"/>
      <c r="ADC36" s="440"/>
      <c r="ADD36" s="440"/>
      <c r="ADE36" s="440"/>
      <c r="ADF36" s="110">
        <f t="shared" ref="ADF36:ADF41" si="1060">ADB36+ADC36-ADD36+ADE36</f>
        <v>0</v>
      </c>
      <c r="ADG36" s="440"/>
      <c r="ADH36" s="440"/>
      <c r="ADI36" s="440"/>
      <c r="ADJ36" s="440"/>
      <c r="ADK36" s="440"/>
      <c r="ADL36" s="440"/>
      <c r="ADM36" s="111">
        <f t="shared" ref="ADM36:ADM41" si="1061">ADG36+ADH36-ADI36+ADJ36-ADK36+ADL36</f>
        <v>0</v>
      </c>
      <c r="ADN36" s="440"/>
      <c r="ADO36" s="440"/>
      <c r="ADQ36" s="440"/>
      <c r="ADR36" s="440"/>
      <c r="ADS36" s="440"/>
      <c r="ADT36" s="440"/>
      <c r="ADU36" s="110">
        <f t="shared" ref="ADU36:ADU41" si="1062">ADQ36+ADR36-ADS36+ADT36</f>
        <v>0</v>
      </c>
      <c r="ADV36" s="440"/>
      <c r="ADW36" s="440"/>
      <c r="ADX36" s="440"/>
      <c r="ADY36" s="440"/>
      <c r="ADZ36" s="440"/>
      <c r="AEA36" s="440"/>
      <c r="AEB36" s="111">
        <f t="shared" ref="AEB36:AEB41" si="1063">ADV36+ADW36-ADX36+ADY36-ADZ36+AEA36</f>
        <v>0</v>
      </c>
      <c r="AEC36" s="440"/>
      <c r="AED36" s="440"/>
      <c r="AEF36" s="440"/>
      <c r="AEG36" s="440"/>
      <c r="AEH36" s="440"/>
      <c r="AEI36" s="440"/>
      <c r="AEJ36" s="110">
        <f t="shared" ref="AEJ36:AEJ41" si="1064">AEF36+AEG36-AEH36+AEI36</f>
        <v>0</v>
      </c>
      <c r="AEK36" s="440"/>
      <c r="AEL36" s="440"/>
      <c r="AEM36" s="440"/>
      <c r="AEN36" s="440"/>
      <c r="AEO36" s="440"/>
      <c r="AEP36" s="440"/>
      <c r="AEQ36" s="111">
        <f t="shared" ref="AEQ36:AEQ41" si="1065">AEK36+AEL36-AEM36+AEN36-AEO36+AEP36</f>
        <v>0</v>
      </c>
      <c r="AER36" s="440"/>
      <c r="AES36" s="440"/>
      <c r="AEU36" s="440"/>
      <c r="AEV36" s="440"/>
      <c r="AEW36" s="440"/>
      <c r="AEX36" s="440"/>
      <c r="AEY36" s="110">
        <f t="shared" ref="AEY36:AEY41" si="1066">AEU36+AEV36-AEW36+AEX36</f>
        <v>0</v>
      </c>
      <c r="AEZ36" s="440"/>
      <c r="AFA36" s="440"/>
      <c r="AFB36" s="440"/>
      <c r="AFC36" s="440"/>
      <c r="AFD36" s="440"/>
      <c r="AFE36" s="440"/>
      <c r="AFF36" s="111">
        <f t="shared" ref="AFF36:AFF41" si="1067">AEZ36+AFA36-AFB36+AFC36-AFD36+AFE36</f>
        <v>0</v>
      </c>
      <c r="AFG36" s="440"/>
      <c r="AFH36" s="440"/>
      <c r="AFJ36" s="440"/>
      <c r="AFK36" s="440"/>
      <c r="AFL36" s="440"/>
      <c r="AFM36" s="440"/>
      <c r="AFN36" s="110">
        <f t="shared" ref="AFN36:AFN41" si="1068">AFJ36+AFK36-AFL36+AFM36</f>
        <v>0</v>
      </c>
      <c r="AFO36" s="440"/>
      <c r="AFP36" s="440"/>
      <c r="AFQ36" s="440"/>
      <c r="AFR36" s="440"/>
      <c r="AFS36" s="440"/>
      <c r="AFT36" s="440"/>
      <c r="AFU36" s="111">
        <f t="shared" ref="AFU36:AFU41" si="1069">AFO36+AFP36-AFQ36+AFR36-AFS36+AFT36</f>
        <v>0</v>
      </c>
      <c r="AFV36" s="440"/>
      <c r="AFW36" s="440"/>
      <c r="AFY36" s="440"/>
      <c r="AFZ36" s="440"/>
      <c r="AGA36" s="440"/>
      <c r="AGB36" s="440"/>
      <c r="AGC36" s="110">
        <f t="shared" ref="AGC36:AGC41" si="1070">AFY36+AFZ36-AGA36+AGB36</f>
        <v>0</v>
      </c>
      <c r="AGD36" s="440"/>
      <c r="AGE36" s="440"/>
      <c r="AGF36" s="440"/>
      <c r="AGG36" s="440"/>
      <c r="AGH36" s="440"/>
      <c r="AGI36" s="440"/>
      <c r="AGJ36" s="111">
        <f t="shared" ref="AGJ36:AGJ41" si="1071">AGD36+AGE36-AGF36+AGG36-AGH36+AGI36</f>
        <v>0</v>
      </c>
      <c r="AGK36" s="440"/>
      <c r="AGL36" s="440"/>
      <c r="AGN36" s="440"/>
      <c r="AGO36" s="440"/>
      <c r="AGP36" s="440"/>
      <c r="AGQ36" s="440"/>
      <c r="AGR36" s="110">
        <f t="shared" ref="AGR36:AGR41" si="1072">AGN36+AGO36-AGP36+AGQ36</f>
        <v>0</v>
      </c>
      <c r="AGS36" s="440"/>
      <c r="AGT36" s="440"/>
      <c r="AGU36" s="440"/>
      <c r="AGV36" s="440"/>
      <c r="AGW36" s="440"/>
      <c r="AGX36" s="440"/>
      <c r="AGY36" s="111">
        <f t="shared" ref="AGY36:AGY41" si="1073">AGS36+AGT36-AGU36+AGV36-AGW36+AGX36</f>
        <v>0</v>
      </c>
      <c r="AGZ36" s="440"/>
      <c r="AHA36" s="440"/>
      <c r="AHC36" s="440"/>
      <c r="AHD36" s="440"/>
      <c r="AHE36" s="440"/>
      <c r="AHF36" s="440"/>
      <c r="AHG36" s="110">
        <f t="shared" ref="AHG36:AHG41" si="1074">AHC36+AHD36-AHE36+AHF36</f>
        <v>0</v>
      </c>
      <c r="AHH36" s="440"/>
      <c r="AHI36" s="440"/>
      <c r="AHJ36" s="440"/>
      <c r="AHK36" s="440"/>
      <c r="AHL36" s="440"/>
      <c r="AHM36" s="440"/>
      <c r="AHN36" s="111">
        <f t="shared" ref="AHN36:AHN41" si="1075">AHH36+AHI36-AHJ36+AHK36-AHL36+AHM36</f>
        <v>0</v>
      </c>
      <c r="AHO36" s="440"/>
      <c r="AHP36" s="440"/>
      <c r="AHR36" s="440"/>
      <c r="AHS36" s="440"/>
      <c r="AHT36" s="440"/>
      <c r="AHU36" s="440"/>
      <c r="AHV36" s="110">
        <f t="shared" ref="AHV36:AHV41" si="1076">AHR36+AHS36-AHT36+AHU36</f>
        <v>0</v>
      </c>
      <c r="AHW36" s="440"/>
      <c r="AHX36" s="440"/>
      <c r="AHY36" s="440"/>
      <c r="AHZ36" s="440"/>
      <c r="AIA36" s="440"/>
      <c r="AIB36" s="440"/>
      <c r="AIC36" s="111">
        <f t="shared" ref="AIC36:AIC41" si="1077">AHW36+AHX36-AHY36+AHZ36-AIA36+AIB36</f>
        <v>0</v>
      </c>
      <c r="AID36" s="440"/>
      <c r="AIE36" s="440"/>
    </row>
    <row r="37" spans="1:915" x14ac:dyDescent="0.3">
      <c r="A37" s="33" t="s">
        <v>132</v>
      </c>
      <c r="B37" s="34" t="s">
        <v>144</v>
      </c>
      <c r="C37" s="439"/>
      <c r="D37" s="440"/>
      <c r="E37" s="440"/>
      <c r="F37" s="440"/>
      <c r="G37" s="110">
        <f t="shared" si="718"/>
        <v>0</v>
      </c>
      <c r="H37" s="440"/>
      <c r="I37" s="440"/>
      <c r="J37" s="440"/>
      <c r="K37" s="440"/>
      <c r="L37" s="440"/>
      <c r="M37" s="440"/>
      <c r="N37" s="111">
        <f t="shared" si="958"/>
        <v>0</v>
      </c>
      <c r="O37" s="440"/>
      <c r="P37" s="440"/>
      <c r="Q37" s="440"/>
      <c r="R37" s="440"/>
      <c r="S37" s="440"/>
      <c r="T37" s="440"/>
      <c r="U37" s="110">
        <f t="shared" si="719"/>
        <v>0</v>
      </c>
      <c r="V37" s="440"/>
      <c r="W37" s="440"/>
      <c r="X37" s="440"/>
      <c r="Y37" s="440"/>
      <c r="Z37" s="440"/>
      <c r="AA37" s="440"/>
      <c r="AB37" s="111">
        <f t="shared" si="959"/>
        <v>0</v>
      </c>
      <c r="AC37" s="440"/>
      <c r="AD37" s="440"/>
      <c r="AF37" s="440"/>
      <c r="AG37" s="440"/>
      <c r="AH37" s="440"/>
      <c r="AI37" s="440"/>
      <c r="AJ37" s="110">
        <f t="shared" si="960"/>
        <v>0</v>
      </c>
      <c r="AK37" s="440"/>
      <c r="AL37" s="440"/>
      <c r="AM37" s="440"/>
      <c r="AN37" s="440"/>
      <c r="AO37" s="440"/>
      <c r="AP37" s="440"/>
      <c r="AQ37" s="111">
        <f t="shared" si="961"/>
        <v>0</v>
      </c>
      <c r="AR37" s="440"/>
      <c r="AS37" s="440"/>
      <c r="AU37" s="440"/>
      <c r="AV37" s="440"/>
      <c r="AW37" s="440"/>
      <c r="AX37" s="440"/>
      <c r="AY37" s="110">
        <f t="shared" si="962"/>
        <v>0</v>
      </c>
      <c r="AZ37" s="440"/>
      <c r="BA37" s="440"/>
      <c r="BB37" s="440"/>
      <c r="BC37" s="440"/>
      <c r="BD37" s="440"/>
      <c r="BE37" s="440"/>
      <c r="BF37" s="111">
        <f t="shared" si="963"/>
        <v>0</v>
      </c>
      <c r="BG37" s="440"/>
      <c r="BH37" s="440"/>
      <c r="BJ37" s="440"/>
      <c r="BK37" s="440"/>
      <c r="BL37" s="440"/>
      <c r="BM37" s="440"/>
      <c r="BN37" s="110">
        <f t="shared" si="964"/>
        <v>0</v>
      </c>
      <c r="BO37" s="440"/>
      <c r="BP37" s="440"/>
      <c r="BQ37" s="440"/>
      <c r="BR37" s="440"/>
      <c r="BS37" s="440"/>
      <c r="BT37" s="440"/>
      <c r="BU37" s="111">
        <f t="shared" si="965"/>
        <v>0</v>
      </c>
      <c r="BV37" s="440"/>
      <c r="BW37" s="440"/>
      <c r="BY37" s="440"/>
      <c r="BZ37" s="440"/>
      <c r="CA37" s="440"/>
      <c r="CB37" s="440"/>
      <c r="CC37" s="110">
        <f t="shared" si="966"/>
        <v>0</v>
      </c>
      <c r="CD37" s="440"/>
      <c r="CE37" s="440"/>
      <c r="CF37" s="440"/>
      <c r="CG37" s="440"/>
      <c r="CH37" s="440"/>
      <c r="CI37" s="440"/>
      <c r="CJ37" s="111">
        <f t="shared" si="967"/>
        <v>0</v>
      </c>
      <c r="CK37" s="440"/>
      <c r="CL37" s="440"/>
      <c r="CN37" s="440"/>
      <c r="CO37" s="440"/>
      <c r="CP37" s="440"/>
      <c r="CQ37" s="440"/>
      <c r="CR37" s="110">
        <f t="shared" si="968"/>
        <v>0</v>
      </c>
      <c r="CS37" s="440"/>
      <c r="CT37" s="440"/>
      <c r="CU37" s="440"/>
      <c r="CV37" s="440"/>
      <c r="CW37" s="440"/>
      <c r="CX37" s="440"/>
      <c r="CY37" s="111">
        <f t="shared" si="969"/>
        <v>0</v>
      </c>
      <c r="CZ37" s="440"/>
      <c r="DA37" s="440"/>
      <c r="DC37" s="440"/>
      <c r="DD37" s="440"/>
      <c r="DE37" s="440"/>
      <c r="DF37" s="440"/>
      <c r="DG37" s="110">
        <f t="shared" si="970"/>
        <v>0</v>
      </c>
      <c r="DH37" s="440"/>
      <c r="DI37" s="440"/>
      <c r="DJ37" s="440"/>
      <c r="DK37" s="440"/>
      <c r="DL37" s="440"/>
      <c r="DM37" s="440"/>
      <c r="DN37" s="111">
        <f t="shared" si="971"/>
        <v>0</v>
      </c>
      <c r="DO37" s="440"/>
      <c r="DP37" s="440"/>
      <c r="DR37" s="440"/>
      <c r="DS37" s="440"/>
      <c r="DT37" s="440"/>
      <c r="DU37" s="440"/>
      <c r="DV37" s="110">
        <f t="shared" si="972"/>
        <v>0</v>
      </c>
      <c r="DW37" s="440"/>
      <c r="DX37" s="440"/>
      <c r="DY37" s="440"/>
      <c r="DZ37" s="440"/>
      <c r="EA37" s="440"/>
      <c r="EB37" s="440"/>
      <c r="EC37" s="111">
        <f t="shared" si="973"/>
        <v>0</v>
      </c>
      <c r="ED37" s="440"/>
      <c r="EE37" s="440"/>
      <c r="EG37" s="440"/>
      <c r="EH37" s="440"/>
      <c r="EI37" s="440"/>
      <c r="EJ37" s="440"/>
      <c r="EK37" s="110">
        <f t="shared" si="974"/>
        <v>0</v>
      </c>
      <c r="EL37" s="440"/>
      <c r="EM37" s="440"/>
      <c r="EN37" s="440"/>
      <c r="EO37" s="440"/>
      <c r="EP37" s="440"/>
      <c r="EQ37" s="440"/>
      <c r="ER37" s="111">
        <f t="shared" si="975"/>
        <v>0</v>
      </c>
      <c r="ES37" s="440"/>
      <c r="ET37" s="440"/>
      <c r="EV37" s="440"/>
      <c r="EW37" s="440"/>
      <c r="EX37" s="440"/>
      <c r="EY37" s="440"/>
      <c r="EZ37" s="110">
        <f t="shared" si="976"/>
        <v>0</v>
      </c>
      <c r="FA37" s="440"/>
      <c r="FB37" s="440"/>
      <c r="FC37" s="440"/>
      <c r="FD37" s="440"/>
      <c r="FE37" s="440"/>
      <c r="FF37" s="440"/>
      <c r="FG37" s="111">
        <f t="shared" si="977"/>
        <v>0</v>
      </c>
      <c r="FH37" s="440"/>
      <c r="FI37" s="440"/>
      <c r="FK37" s="440"/>
      <c r="FL37" s="440"/>
      <c r="FM37" s="440"/>
      <c r="FN37" s="440"/>
      <c r="FO37" s="110">
        <f t="shared" si="978"/>
        <v>0</v>
      </c>
      <c r="FP37" s="440"/>
      <c r="FQ37" s="440"/>
      <c r="FR37" s="440"/>
      <c r="FS37" s="440"/>
      <c r="FT37" s="440"/>
      <c r="FU37" s="440"/>
      <c r="FV37" s="111">
        <f t="shared" si="979"/>
        <v>0</v>
      </c>
      <c r="FW37" s="440"/>
      <c r="FX37" s="440"/>
      <c r="FZ37" s="440"/>
      <c r="GA37" s="440"/>
      <c r="GB37" s="440"/>
      <c r="GC37" s="440"/>
      <c r="GD37" s="110">
        <f t="shared" si="980"/>
        <v>0</v>
      </c>
      <c r="GE37" s="440"/>
      <c r="GF37" s="440"/>
      <c r="GG37" s="440"/>
      <c r="GH37" s="440"/>
      <c r="GI37" s="440"/>
      <c r="GJ37" s="440"/>
      <c r="GK37" s="111">
        <f t="shared" si="981"/>
        <v>0</v>
      </c>
      <c r="GL37" s="440"/>
      <c r="GM37" s="440"/>
      <c r="GO37" s="440"/>
      <c r="GP37" s="440"/>
      <c r="GQ37" s="440"/>
      <c r="GR37" s="440"/>
      <c r="GS37" s="110">
        <f t="shared" si="982"/>
        <v>0</v>
      </c>
      <c r="GT37" s="440"/>
      <c r="GU37" s="440"/>
      <c r="GV37" s="440"/>
      <c r="GW37" s="440"/>
      <c r="GX37" s="440"/>
      <c r="GY37" s="440"/>
      <c r="GZ37" s="111">
        <f t="shared" si="983"/>
        <v>0</v>
      </c>
      <c r="HA37" s="440"/>
      <c r="HB37" s="440"/>
      <c r="HD37" s="440"/>
      <c r="HE37" s="440"/>
      <c r="HF37" s="440"/>
      <c r="HG37" s="440"/>
      <c r="HH37" s="110">
        <f t="shared" si="984"/>
        <v>0</v>
      </c>
      <c r="HI37" s="440"/>
      <c r="HJ37" s="440"/>
      <c r="HK37" s="440"/>
      <c r="HL37" s="440"/>
      <c r="HM37" s="440"/>
      <c r="HN37" s="440"/>
      <c r="HO37" s="111">
        <f t="shared" si="985"/>
        <v>0</v>
      </c>
      <c r="HP37" s="440"/>
      <c r="HQ37" s="440"/>
      <c r="HS37" s="440"/>
      <c r="HT37" s="440"/>
      <c r="HU37" s="440"/>
      <c r="HV37" s="440"/>
      <c r="HW37" s="110">
        <f t="shared" si="986"/>
        <v>0</v>
      </c>
      <c r="HX37" s="440"/>
      <c r="HY37" s="440"/>
      <c r="HZ37" s="440"/>
      <c r="IA37" s="440"/>
      <c r="IB37" s="440"/>
      <c r="IC37" s="440"/>
      <c r="ID37" s="111">
        <f t="shared" si="987"/>
        <v>0</v>
      </c>
      <c r="IE37" s="440"/>
      <c r="IF37" s="440"/>
      <c r="IH37" s="440"/>
      <c r="II37" s="440"/>
      <c r="IJ37" s="440"/>
      <c r="IK37" s="440"/>
      <c r="IL37" s="110">
        <f t="shared" si="988"/>
        <v>0</v>
      </c>
      <c r="IM37" s="440"/>
      <c r="IN37" s="440"/>
      <c r="IO37" s="440"/>
      <c r="IP37" s="440"/>
      <c r="IQ37" s="440"/>
      <c r="IR37" s="440"/>
      <c r="IS37" s="111">
        <f t="shared" si="989"/>
        <v>0</v>
      </c>
      <c r="IT37" s="440"/>
      <c r="IU37" s="440"/>
      <c r="IW37" s="440"/>
      <c r="IX37" s="440"/>
      <c r="IY37" s="440"/>
      <c r="IZ37" s="440"/>
      <c r="JA37" s="110">
        <f t="shared" si="990"/>
        <v>0</v>
      </c>
      <c r="JB37" s="440"/>
      <c r="JC37" s="440"/>
      <c r="JD37" s="440"/>
      <c r="JE37" s="440"/>
      <c r="JF37" s="440"/>
      <c r="JG37" s="440"/>
      <c r="JH37" s="111">
        <f t="shared" si="991"/>
        <v>0</v>
      </c>
      <c r="JI37" s="440"/>
      <c r="JJ37" s="440"/>
      <c r="JL37" s="440"/>
      <c r="JM37" s="440"/>
      <c r="JN37" s="440"/>
      <c r="JO37" s="440"/>
      <c r="JP37" s="110">
        <f t="shared" si="992"/>
        <v>0</v>
      </c>
      <c r="JQ37" s="440"/>
      <c r="JR37" s="440"/>
      <c r="JS37" s="440"/>
      <c r="JT37" s="440"/>
      <c r="JU37" s="440"/>
      <c r="JV37" s="440"/>
      <c r="JW37" s="111">
        <f t="shared" si="993"/>
        <v>0</v>
      </c>
      <c r="JX37" s="440"/>
      <c r="JY37" s="440"/>
      <c r="KA37" s="440"/>
      <c r="KB37" s="440"/>
      <c r="KC37" s="440"/>
      <c r="KD37" s="440"/>
      <c r="KE37" s="110">
        <f t="shared" si="994"/>
        <v>0</v>
      </c>
      <c r="KF37" s="440"/>
      <c r="KG37" s="440"/>
      <c r="KH37" s="440"/>
      <c r="KI37" s="440"/>
      <c r="KJ37" s="440"/>
      <c r="KK37" s="440"/>
      <c r="KL37" s="111">
        <f t="shared" si="995"/>
        <v>0</v>
      </c>
      <c r="KM37" s="440"/>
      <c r="KN37" s="440"/>
      <c r="KP37" s="440"/>
      <c r="KQ37" s="440"/>
      <c r="KR37" s="440"/>
      <c r="KS37" s="440"/>
      <c r="KT37" s="110">
        <f t="shared" si="996"/>
        <v>0</v>
      </c>
      <c r="KU37" s="440"/>
      <c r="KV37" s="440"/>
      <c r="KW37" s="440"/>
      <c r="KX37" s="440"/>
      <c r="KY37" s="440"/>
      <c r="KZ37" s="440"/>
      <c r="LA37" s="111">
        <f t="shared" si="997"/>
        <v>0</v>
      </c>
      <c r="LB37" s="440"/>
      <c r="LC37" s="440"/>
      <c r="LE37" s="440"/>
      <c r="LF37" s="440"/>
      <c r="LG37" s="440"/>
      <c r="LH37" s="440"/>
      <c r="LI37" s="110">
        <f t="shared" si="998"/>
        <v>0</v>
      </c>
      <c r="LJ37" s="440"/>
      <c r="LK37" s="440"/>
      <c r="LL37" s="440"/>
      <c r="LM37" s="440"/>
      <c r="LN37" s="440"/>
      <c r="LO37" s="440"/>
      <c r="LP37" s="111">
        <f t="shared" si="999"/>
        <v>0</v>
      </c>
      <c r="LQ37" s="440"/>
      <c r="LR37" s="440"/>
      <c r="LT37" s="440"/>
      <c r="LU37" s="440"/>
      <c r="LV37" s="440"/>
      <c r="LW37" s="440"/>
      <c r="LX37" s="110">
        <f t="shared" si="1000"/>
        <v>0</v>
      </c>
      <c r="LY37" s="440"/>
      <c r="LZ37" s="440"/>
      <c r="MA37" s="440"/>
      <c r="MB37" s="440"/>
      <c r="MC37" s="440"/>
      <c r="MD37" s="440"/>
      <c r="ME37" s="111">
        <f t="shared" si="1001"/>
        <v>0</v>
      </c>
      <c r="MF37" s="440"/>
      <c r="MG37" s="440"/>
      <c r="MI37" s="440"/>
      <c r="MJ37" s="440"/>
      <c r="MK37" s="440"/>
      <c r="ML37" s="440"/>
      <c r="MM37" s="110">
        <f t="shared" si="1002"/>
        <v>0</v>
      </c>
      <c r="MN37" s="440"/>
      <c r="MO37" s="440"/>
      <c r="MP37" s="440"/>
      <c r="MQ37" s="440"/>
      <c r="MR37" s="440"/>
      <c r="MS37" s="440"/>
      <c r="MT37" s="111">
        <f t="shared" si="1003"/>
        <v>0</v>
      </c>
      <c r="MU37" s="440"/>
      <c r="MV37" s="440"/>
      <c r="MX37" s="440"/>
      <c r="MY37" s="440"/>
      <c r="MZ37" s="440"/>
      <c r="NA37" s="440"/>
      <c r="NB37" s="110">
        <f t="shared" si="1004"/>
        <v>0</v>
      </c>
      <c r="NC37" s="440"/>
      <c r="ND37" s="440"/>
      <c r="NE37" s="440"/>
      <c r="NF37" s="440"/>
      <c r="NG37" s="440"/>
      <c r="NH37" s="440"/>
      <c r="NI37" s="111">
        <f t="shared" si="1005"/>
        <v>0</v>
      </c>
      <c r="NJ37" s="440"/>
      <c r="NK37" s="440"/>
      <c r="NM37" s="440"/>
      <c r="NN37" s="440"/>
      <c r="NO37" s="440"/>
      <c r="NP37" s="440"/>
      <c r="NQ37" s="110">
        <f t="shared" si="1006"/>
        <v>0</v>
      </c>
      <c r="NR37" s="440"/>
      <c r="NS37" s="440"/>
      <c r="NT37" s="440"/>
      <c r="NU37" s="440"/>
      <c r="NV37" s="440"/>
      <c r="NW37" s="440"/>
      <c r="NX37" s="111">
        <f t="shared" si="1007"/>
        <v>0</v>
      </c>
      <c r="NY37" s="440"/>
      <c r="NZ37" s="440"/>
      <c r="OB37" s="440"/>
      <c r="OC37" s="440"/>
      <c r="OD37" s="440"/>
      <c r="OE37" s="440"/>
      <c r="OF37" s="110">
        <f t="shared" si="1008"/>
        <v>0</v>
      </c>
      <c r="OG37" s="440"/>
      <c r="OH37" s="440"/>
      <c r="OI37" s="440"/>
      <c r="OJ37" s="440"/>
      <c r="OK37" s="440"/>
      <c r="OL37" s="440"/>
      <c r="OM37" s="111">
        <f t="shared" si="1009"/>
        <v>0</v>
      </c>
      <c r="ON37" s="440"/>
      <c r="OO37" s="440"/>
      <c r="OQ37" s="440"/>
      <c r="OR37" s="440"/>
      <c r="OS37" s="440"/>
      <c r="OT37" s="440"/>
      <c r="OU37" s="110">
        <f t="shared" si="1010"/>
        <v>0</v>
      </c>
      <c r="OV37" s="440"/>
      <c r="OW37" s="440"/>
      <c r="OX37" s="440"/>
      <c r="OY37" s="440"/>
      <c r="OZ37" s="440"/>
      <c r="PA37" s="440"/>
      <c r="PB37" s="111">
        <f t="shared" si="1011"/>
        <v>0</v>
      </c>
      <c r="PC37" s="440"/>
      <c r="PD37" s="440"/>
      <c r="PF37" s="440"/>
      <c r="PG37" s="440"/>
      <c r="PH37" s="440"/>
      <c r="PI37" s="440"/>
      <c r="PJ37" s="110">
        <f t="shared" si="1012"/>
        <v>0</v>
      </c>
      <c r="PK37" s="440"/>
      <c r="PL37" s="440"/>
      <c r="PM37" s="440"/>
      <c r="PN37" s="440"/>
      <c r="PO37" s="440"/>
      <c r="PP37" s="440"/>
      <c r="PQ37" s="111">
        <f t="shared" si="1013"/>
        <v>0</v>
      </c>
      <c r="PR37" s="440"/>
      <c r="PS37" s="440"/>
      <c r="PU37" s="440"/>
      <c r="PV37" s="440"/>
      <c r="PW37" s="440"/>
      <c r="PX37" s="440"/>
      <c r="PY37" s="110">
        <f t="shared" si="1014"/>
        <v>0</v>
      </c>
      <c r="PZ37" s="440"/>
      <c r="QA37" s="440"/>
      <c r="QB37" s="440"/>
      <c r="QC37" s="440"/>
      <c r="QD37" s="440"/>
      <c r="QE37" s="440"/>
      <c r="QF37" s="111">
        <f t="shared" si="1015"/>
        <v>0</v>
      </c>
      <c r="QG37" s="440"/>
      <c r="QH37" s="440"/>
      <c r="QJ37" s="440"/>
      <c r="QK37" s="440"/>
      <c r="QL37" s="440"/>
      <c r="QM37" s="440"/>
      <c r="QN37" s="110">
        <f t="shared" si="1016"/>
        <v>0</v>
      </c>
      <c r="QO37" s="440"/>
      <c r="QP37" s="440"/>
      <c r="QQ37" s="440"/>
      <c r="QR37" s="440"/>
      <c r="QS37" s="440"/>
      <c r="QT37" s="440"/>
      <c r="QU37" s="111">
        <f t="shared" si="1017"/>
        <v>0</v>
      </c>
      <c r="QV37" s="440"/>
      <c r="QW37" s="440"/>
      <c r="QY37" s="440"/>
      <c r="QZ37" s="440"/>
      <c r="RA37" s="440"/>
      <c r="RB37" s="440"/>
      <c r="RC37" s="110">
        <f t="shared" si="1018"/>
        <v>0</v>
      </c>
      <c r="RD37" s="440"/>
      <c r="RE37" s="440"/>
      <c r="RF37" s="440"/>
      <c r="RG37" s="440"/>
      <c r="RH37" s="440"/>
      <c r="RI37" s="440"/>
      <c r="RJ37" s="111">
        <f t="shared" si="1019"/>
        <v>0</v>
      </c>
      <c r="RK37" s="440"/>
      <c r="RL37" s="440"/>
      <c r="RN37" s="440"/>
      <c r="RO37" s="440"/>
      <c r="RP37" s="440"/>
      <c r="RQ37" s="440"/>
      <c r="RR37" s="110">
        <f t="shared" si="1020"/>
        <v>0</v>
      </c>
      <c r="RS37" s="440"/>
      <c r="RT37" s="440"/>
      <c r="RU37" s="440"/>
      <c r="RV37" s="440"/>
      <c r="RW37" s="440"/>
      <c r="RX37" s="440"/>
      <c r="RY37" s="111">
        <f t="shared" si="1021"/>
        <v>0</v>
      </c>
      <c r="RZ37" s="440"/>
      <c r="SA37" s="440"/>
      <c r="SC37" s="440"/>
      <c r="SD37" s="440"/>
      <c r="SE37" s="440"/>
      <c r="SF37" s="440"/>
      <c r="SG37" s="110">
        <f t="shared" si="1022"/>
        <v>0</v>
      </c>
      <c r="SH37" s="440"/>
      <c r="SI37" s="440"/>
      <c r="SJ37" s="440"/>
      <c r="SK37" s="440"/>
      <c r="SL37" s="440"/>
      <c r="SM37" s="440"/>
      <c r="SN37" s="111">
        <f t="shared" si="1023"/>
        <v>0</v>
      </c>
      <c r="SO37" s="440"/>
      <c r="SP37" s="440"/>
      <c r="SR37" s="440"/>
      <c r="SS37" s="440"/>
      <c r="ST37" s="440"/>
      <c r="SU37" s="440"/>
      <c r="SV37" s="110">
        <f t="shared" si="1024"/>
        <v>0</v>
      </c>
      <c r="SW37" s="440"/>
      <c r="SX37" s="440"/>
      <c r="SY37" s="440"/>
      <c r="SZ37" s="440"/>
      <c r="TA37" s="440"/>
      <c r="TB37" s="440"/>
      <c r="TC37" s="111">
        <f t="shared" si="1025"/>
        <v>0</v>
      </c>
      <c r="TD37" s="440"/>
      <c r="TE37" s="440"/>
      <c r="TG37" s="440"/>
      <c r="TH37" s="440"/>
      <c r="TI37" s="440"/>
      <c r="TJ37" s="440"/>
      <c r="TK37" s="110">
        <f t="shared" si="1026"/>
        <v>0</v>
      </c>
      <c r="TL37" s="440"/>
      <c r="TM37" s="440"/>
      <c r="TN37" s="440"/>
      <c r="TO37" s="440"/>
      <c r="TP37" s="440"/>
      <c r="TQ37" s="440"/>
      <c r="TR37" s="111">
        <f t="shared" si="1027"/>
        <v>0</v>
      </c>
      <c r="TS37" s="440"/>
      <c r="TT37" s="440"/>
      <c r="TV37" s="440"/>
      <c r="TW37" s="440"/>
      <c r="TX37" s="440"/>
      <c r="TY37" s="440"/>
      <c r="TZ37" s="110">
        <f t="shared" si="1028"/>
        <v>0</v>
      </c>
      <c r="UA37" s="440"/>
      <c r="UB37" s="440"/>
      <c r="UC37" s="440"/>
      <c r="UD37" s="440"/>
      <c r="UE37" s="440"/>
      <c r="UF37" s="440"/>
      <c r="UG37" s="111">
        <f t="shared" si="1029"/>
        <v>0</v>
      </c>
      <c r="UH37" s="440"/>
      <c r="UI37" s="440"/>
      <c r="UK37" s="440"/>
      <c r="UL37" s="440"/>
      <c r="UM37" s="440"/>
      <c r="UN37" s="440"/>
      <c r="UO37" s="110">
        <f t="shared" si="1030"/>
        <v>0</v>
      </c>
      <c r="UP37" s="440"/>
      <c r="UQ37" s="440"/>
      <c r="UR37" s="440"/>
      <c r="US37" s="440"/>
      <c r="UT37" s="440"/>
      <c r="UU37" s="440"/>
      <c r="UV37" s="111">
        <f t="shared" si="1031"/>
        <v>0</v>
      </c>
      <c r="UW37" s="440"/>
      <c r="UX37" s="440"/>
      <c r="UZ37" s="440"/>
      <c r="VA37" s="440"/>
      <c r="VB37" s="440"/>
      <c r="VC37" s="440"/>
      <c r="VD37" s="110">
        <f t="shared" si="1032"/>
        <v>0</v>
      </c>
      <c r="VE37" s="440"/>
      <c r="VF37" s="440"/>
      <c r="VG37" s="440"/>
      <c r="VH37" s="440"/>
      <c r="VI37" s="440"/>
      <c r="VJ37" s="440"/>
      <c r="VK37" s="111">
        <f t="shared" si="1033"/>
        <v>0</v>
      </c>
      <c r="VL37" s="440"/>
      <c r="VM37" s="440"/>
      <c r="VO37" s="440"/>
      <c r="VP37" s="440"/>
      <c r="VQ37" s="440"/>
      <c r="VR37" s="440"/>
      <c r="VS37" s="110">
        <f t="shared" si="1034"/>
        <v>0</v>
      </c>
      <c r="VT37" s="440"/>
      <c r="VU37" s="440"/>
      <c r="VV37" s="440"/>
      <c r="VW37" s="440"/>
      <c r="VX37" s="440"/>
      <c r="VY37" s="440"/>
      <c r="VZ37" s="111">
        <f t="shared" si="1035"/>
        <v>0</v>
      </c>
      <c r="WA37" s="440"/>
      <c r="WB37" s="440"/>
      <c r="WD37" s="440"/>
      <c r="WE37" s="440"/>
      <c r="WF37" s="440"/>
      <c r="WG37" s="440"/>
      <c r="WH37" s="110">
        <f t="shared" si="1036"/>
        <v>0</v>
      </c>
      <c r="WI37" s="440"/>
      <c r="WJ37" s="440"/>
      <c r="WK37" s="440"/>
      <c r="WL37" s="440"/>
      <c r="WM37" s="440"/>
      <c r="WN37" s="440"/>
      <c r="WO37" s="111">
        <f t="shared" si="1037"/>
        <v>0</v>
      </c>
      <c r="WP37" s="440"/>
      <c r="WQ37" s="440"/>
      <c r="WS37" s="440"/>
      <c r="WT37" s="440"/>
      <c r="WU37" s="440"/>
      <c r="WV37" s="440"/>
      <c r="WW37" s="110">
        <f t="shared" si="1038"/>
        <v>0</v>
      </c>
      <c r="WX37" s="440"/>
      <c r="WY37" s="440"/>
      <c r="WZ37" s="440"/>
      <c r="XA37" s="440"/>
      <c r="XB37" s="440"/>
      <c r="XC37" s="440"/>
      <c r="XD37" s="111">
        <f t="shared" si="1039"/>
        <v>0</v>
      </c>
      <c r="XE37" s="440"/>
      <c r="XF37" s="440"/>
      <c r="XH37" s="440"/>
      <c r="XI37" s="440"/>
      <c r="XJ37" s="440"/>
      <c r="XK37" s="440"/>
      <c r="XL37" s="110">
        <f t="shared" si="1040"/>
        <v>0</v>
      </c>
      <c r="XM37" s="440"/>
      <c r="XN37" s="440"/>
      <c r="XO37" s="440"/>
      <c r="XP37" s="440"/>
      <c r="XQ37" s="440"/>
      <c r="XR37" s="440"/>
      <c r="XS37" s="111">
        <f t="shared" si="1041"/>
        <v>0</v>
      </c>
      <c r="XT37" s="440"/>
      <c r="XU37" s="440"/>
      <c r="XW37" s="440"/>
      <c r="XX37" s="440"/>
      <c r="XY37" s="440"/>
      <c r="XZ37" s="440"/>
      <c r="YA37" s="110">
        <f t="shared" si="1042"/>
        <v>0</v>
      </c>
      <c r="YB37" s="440"/>
      <c r="YC37" s="440"/>
      <c r="YD37" s="440"/>
      <c r="YE37" s="440"/>
      <c r="YF37" s="440"/>
      <c r="YG37" s="440"/>
      <c r="YH37" s="111">
        <f t="shared" si="1043"/>
        <v>0</v>
      </c>
      <c r="YI37" s="440"/>
      <c r="YJ37" s="440"/>
      <c r="YL37" s="440"/>
      <c r="YM37" s="440"/>
      <c r="YN37" s="440"/>
      <c r="YO37" s="440"/>
      <c r="YP37" s="110">
        <f t="shared" si="1044"/>
        <v>0</v>
      </c>
      <c r="YQ37" s="440"/>
      <c r="YR37" s="440"/>
      <c r="YS37" s="440"/>
      <c r="YT37" s="440"/>
      <c r="YU37" s="440"/>
      <c r="YV37" s="440"/>
      <c r="YW37" s="111">
        <f t="shared" si="1045"/>
        <v>0</v>
      </c>
      <c r="YX37" s="440"/>
      <c r="YY37" s="440"/>
      <c r="ZA37" s="440"/>
      <c r="ZB37" s="440"/>
      <c r="ZC37" s="440"/>
      <c r="ZD37" s="440"/>
      <c r="ZE37" s="110">
        <f t="shared" si="1046"/>
        <v>0</v>
      </c>
      <c r="ZF37" s="440"/>
      <c r="ZG37" s="440"/>
      <c r="ZH37" s="440"/>
      <c r="ZI37" s="440"/>
      <c r="ZJ37" s="440"/>
      <c r="ZK37" s="440"/>
      <c r="ZL37" s="111">
        <f t="shared" si="1047"/>
        <v>0</v>
      </c>
      <c r="ZM37" s="440"/>
      <c r="ZN37" s="440"/>
      <c r="ZP37" s="440"/>
      <c r="ZQ37" s="440"/>
      <c r="ZR37" s="440"/>
      <c r="ZS37" s="440"/>
      <c r="ZT37" s="110">
        <f t="shared" si="1048"/>
        <v>0</v>
      </c>
      <c r="ZU37" s="440"/>
      <c r="ZV37" s="440"/>
      <c r="ZW37" s="440"/>
      <c r="ZX37" s="440"/>
      <c r="ZY37" s="440"/>
      <c r="ZZ37" s="440"/>
      <c r="AAA37" s="111">
        <f t="shared" si="1049"/>
        <v>0</v>
      </c>
      <c r="AAB37" s="440"/>
      <c r="AAC37" s="440"/>
      <c r="AAE37" s="440"/>
      <c r="AAF37" s="440"/>
      <c r="AAG37" s="440"/>
      <c r="AAH37" s="440"/>
      <c r="AAI37" s="110">
        <f t="shared" si="1050"/>
        <v>0</v>
      </c>
      <c r="AAJ37" s="440"/>
      <c r="AAK37" s="440"/>
      <c r="AAL37" s="440"/>
      <c r="AAM37" s="440"/>
      <c r="AAN37" s="440"/>
      <c r="AAO37" s="440"/>
      <c r="AAP37" s="111">
        <f t="shared" si="1051"/>
        <v>0</v>
      </c>
      <c r="AAQ37" s="440"/>
      <c r="AAR37" s="440"/>
      <c r="AAT37" s="440"/>
      <c r="AAU37" s="440"/>
      <c r="AAV37" s="440"/>
      <c r="AAW37" s="440"/>
      <c r="AAX37" s="110">
        <f t="shared" si="1052"/>
        <v>0</v>
      </c>
      <c r="AAY37" s="440"/>
      <c r="AAZ37" s="440"/>
      <c r="ABA37" s="440"/>
      <c r="ABB37" s="440"/>
      <c r="ABC37" s="440"/>
      <c r="ABD37" s="440"/>
      <c r="ABE37" s="111">
        <f t="shared" si="1053"/>
        <v>0</v>
      </c>
      <c r="ABF37" s="440"/>
      <c r="ABG37" s="440"/>
      <c r="ABI37" s="440"/>
      <c r="ABJ37" s="440"/>
      <c r="ABK37" s="440"/>
      <c r="ABL37" s="440"/>
      <c r="ABM37" s="110">
        <f t="shared" si="1054"/>
        <v>0</v>
      </c>
      <c r="ABN37" s="440"/>
      <c r="ABO37" s="440"/>
      <c r="ABP37" s="440"/>
      <c r="ABQ37" s="440"/>
      <c r="ABR37" s="440"/>
      <c r="ABS37" s="440"/>
      <c r="ABT37" s="111">
        <f t="shared" si="1055"/>
        <v>0</v>
      </c>
      <c r="ABU37" s="440"/>
      <c r="ABV37" s="440"/>
      <c r="ABX37" s="440"/>
      <c r="ABY37" s="440"/>
      <c r="ABZ37" s="440"/>
      <c r="ACA37" s="440"/>
      <c r="ACB37" s="110">
        <f t="shared" si="1056"/>
        <v>0</v>
      </c>
      <c r="ACC37" s="440"/>
      <c r="ACD37" s="440"/>
      <c r="ACE37" s="440"/>
      <c r="ACF37" s="440"/>
      <c r="ACG37" s="440"/>
      <c r="ACH37" s="440"/>
      <c r="ACI37" s="111">
        <f t="shared" si="1057"/>
        <v>0</v>
      </c>
      <c r="ACJ37" s="440"/>
      <c r="ACK37" s="440"/>
      <c r="ACM37" s="440"/>
      <c r="ACN37" s="440"/>
      <c r="ACO37" s="440"/>
      <c r="ACP37" s="440"/>
      <c r="ACQ37" s="110">
        <f t="shared" si="1058"/>
        <v>0</v>
      </c>
      <c r="ACR37" s="440"/>
      <c r="ACS37" s="440"/>
      <c r="ACT37" s="440"/>
      <c r="ACU37" s="440"/>
      <c r="ACV37" s="440"/>
      <c r="ACW37" s="440"/>
      <c r="ACX37" s="111">
        <f t="shared" si="1059"/>
        <v>0</v>
      </c>
      <c r="ACY37" s="440"/>
      <c r="ACZ37" s="440"/>
      <c r="ADB37" s="440"/>
      <c r="ADC37" s="440"/>
      <c r="ADD37" s="440"/>
      <c r="ADE37" s="440"/>
      <c r="ADF37" s="110">
        <f t="shared" si="1060"/>
        <v>0</v>
      </c>
      <c r="ADG37" s="440"/>
      <c r="ADH37" s="440"/>
      <c r="ADI37" s="440"/>
      <c r="ADJ37" s="440"/>
      <c r="ADK37" s="440"/>
      <c r="ADL37" s="440"/>
      <c r="ADM37" s="111">
        <f t="shared" si="1061"/>
        <v>0</v>
      </c>
      <c r="ADN37" s="440"/>
      <c r="ADO37" s="440"/>
      <c r="ADQ37" s="440"/>
      <c r="ADR37" s="440"/>
      <c r="ADS37" s="440"/>
      <c r="ADT37" s="440"/>
      <c r="ADU37" s="110">
        <f t="shared" si="1062"/>
        <v>0</v>
      </c>
      <c r="ADV37" s="440"/>
      <c r="ADW37" s="440"/>
      <c r="ADX37" s="440"/>
      <c r="ADY37" s="440"/>
      <c r="ADZ37" s="440"/>
      <c r="AEA37" s="440"/>
      <c r="AEB37" s="111">
        <f t="shared" si="1063"/>
        <v>0</v>
      </c>
      <c r="AEC37" s="440"/>
      <c r="AED37" s="440"/>
      <c r="AEF37" s="440"/>
      <c r="AEG37" s="440"/>
      <c r="AEH37" s="440"/>
      <c r="AEI37" s="440"/>
      <c r="AEJ37" s="110">
        <f t="shared" si="1064"/>
        <v>0</v>
      </c>
      <c r="AEK37" s="440"/>
      <c r="AEL37" s="440"/>
      <c r="AEM37" s="440"/>
      <c r="AEN37" s="440"/>
      <c r="AEO37" s="440"/>
      <c r="AEP37" s="440"/>
      <c r="AEQ37" s="111">
        <f t="shared" si="1065"/>
        <v>0</v>
      </c>
      <c r="AER37" s="440"/>
      <c r="AES37" s="440"/>
      <c r="AEU37" s="440"/>
      <c r="AEV37" s="440"/>
      <c r="AEW37" s="440"/>
      <c r="AEX37" s="440"/>
      <c r="AEY37" s="110">
        <f t="shared" si="1066"/>
        <v>0</v>
      </c>
      <c r="AEZ37" s="440"/>
      <c r="AFA37" s="440"/>
      <c r="AFB37" s="440"/>
      <c r="AFC37" s="440"/>
      <c r="AFD37" s="440"/>
      <c r="AFE37" s="440"/>
      <c r="AFF37" s="111">
        <f t="shared" si="1067"/>
        <v>0</v>
      </c>
      <c r="AFG37" s="440"/>
      <c r="AFH37" s="440"/>
      <c r="AFJ37" s="440"/>
      <c r="AFK37" s="440"/>
      <c r="AFL37" s="440"/>
      <c r="AFM37" s="440"/>
      <c r="AFN37" s="110">
        <f t="shared" si="1068"/>
        <v>0</v>
      </c>
      <c r="AFO37" s="440"/>
      <c r="AFP37" s="440"/>
      <c r="AFQ37" s="440"/>
      <c r="AFR37" s="440"/>
      <c r="AFS37" s="440"/>
      <c r="AFT37" s="440"/>
      <c r="AFU37" s="111">
        <f t="shared" si="1069"/>
        <v>0</v>
      </c>
      <c r="AFV37" s="440"/>
      <c r="AFW37" s="440"/>
      <c r="AFY37" s="440"/>
      <c r="AFZ37" s="440"/>
      <c r="AGA37" s="440"/>
      <c r="AGB37" s="440"/>
      <c r="AGC37" s="110">
        <f t="shared" si="1070"/>
        <v>0</v>
      </c>
      <c r="AGD37" s="440"/>
      <c r="AGE37" s="440"/>
      <c r="AGF37" s="440"/>
      <c r="AGG37" s="440"/>
      <c r="AGH37" s="440"/>
      <c r="AGI37" s="440"/>
      <c r="AGJ37" s="111">
        <f t="shared" si="1071"/>
        <v>0</v>
      </c>
      <c r="AGK37" s="440"/>
      <c r="AGL37" s="440"/>
      <c r="AGN37" s="440"/>
      <c r="AGO37" s="440"/>
      <c r="AGP37" s="440"/>
      <c r="AGQ37" s="440"/>
      <c r="AGR37" s="110">
        <f t="shared" si="1072"/>
        <v>0</v>
      </c>
      <c r="AGS37" s="440"/>
      <c r="AGT37" s="440"/>
      <c r="AGU37" s="440"/>
      <c r="AGV37" s="440"/>
      <c r="AGW37" s="440"/>
      <c r="AGX37" s="440"/>
      <c r="AGY37" s="111">
        <f t="shared" si="1073"/>
        <v>0</v>
      </c>
      <c r="AGZ37" s="440"/>
      <c r="AHA37" s="440"/>
      <c r="AHC37" s="440"/>
      <c r="AHD37" s="440"/>
      <c r="AHE37" s="440"/>
      <c r="AHF37" s="440"/>
      <c r="AHG37" s="110">
        <f t="shared" si="1074"/>
        <v>0</v>
      </c>
      <c r="AHH37" s="440"/>
      <c r="AHI37" s="440"/>
      <c r="AHJ37" s="440"/>
      <c r="AHK37" s="440"/>
      <c r="AHL37" s="440"/>
      <c r="AHM37" s="440"/>
      <c r="AHN37" s="111">
        <f t="shared" si="1075"/>
        <v>0</v>
      </c>
      <c r="AHO37" s="440"/>
      <c r="AHP37" s="440"/>
      <c r="AHR37" s="440"/>
      <c r="AHS37" s="440"/>
      <c r="AHT37" s="440"/>
      <c r="AHU37" s="440"/>
      <c r="AHV37" s="110">
        <f t="shared" si="1076"/>
        <v>0</v>
      </c>
      <c r="AHW37" s="440"/>
      <c r="AHX37" s="440"/>
      <c r="AHY37" s="440"/>
      <c r="AHZ37" s="440"/>
      <c r="AIA37" s="440"/>
      <c r="AIB37" s="440"/>
      <c r="AIC37" s="111">
        <f t="shared" si="1077"/>
        <v>0</v>
      </c>
      <c r="AID37" s="440"/>
      <c r="AIE37" s="440"/>
    </row>
    <row r="38" spans="1:915" x14ac:dyDescent="0.3">
      <c r="A38" s="33" t="s">
        <v>134</v>
      </c>
      <c r="B38" s="34" t="s">
        <v>145</v>
      </c>
      <c r="C38" s="439"/>
      <c r="D38" s="440"/>
      <c r="E38" s="440"/>
      <c r="F38" s="440"/>
      <c r="G38" s="110">
        <f t="shared" si="718"/>
        <v>0</v>
      </c>
      <c r="H38" s="440"/>
      <c r="I38" s="440"/>
      <c r="J38" s="440"/>
      <c r="K38" s="440"/>
      <c r="L38" s="440"/>
      <c r="M38" s="440"/>
      <c r="N38" s="111">
        <f t="shared" si="958"/>
        <v>0</v>
      </c>
      <c r="O38" s="440"/>
      <c r="P38" s="440"/>
      <c r="Q38" s="440"/>
      <c r="R38" s="440"/>
      <c r="S38" s="440"/>
      <c r="T38" s="440"/>
      <c r="U38" s="110">
        <f t="shared" si="719"/>
        <v>0</v>
      </c>
      <c r="V38" s="440"/>
      <c r="W38" s="440"/>
      <c r="X38" s="440"/>
      <c r="Y38" s="440"/>
      <c r="Z38" s="440"/>
      <c r="AA38" s="440"/>
      <c r="AB38" s="111">
        <f t="shared" si="959"/>
        <v>0</v>
      </c>
      <c r="AC38" s="440"/>
      <c r="AD38" s="440"/>
      <c r="AF38" s="440"/>
      <c r="AG38" s="440"/>
      <c r="AH38" s="440"/>
      <c r="AI38" s="440"/>
      <c r="AJ38" s="110">
        <f t="shared" si="960"/>
        <v>0</v>
      </c>
      <c r="AK38" s="440"/>
      <c r="AL38" s="440"/>
      <c r="AM38" s="440"/>
      <c r="AN38" s="440"/>
      <c r="AO38" s="440"/>
      <c r="AP38" s="440"/>
      <c r="AQ38" s="111">
        <f t="shared" si="961"/>
        <v>0</v>
      </c>
      <c r="AR38" s="440"/>
      <c r="AS38" s="440"/>
      <c r="AU38" s="440"/>
      <c r="AV38" s="440"/>
      <c r="AW38" s="440"/>
      <c r="AX38" s="440"/>
      <c r="AY38" s="110">
        <f t="shared" si="962"/>
        <v>0</v>
      </c>
      <c r="AZ38" s="440"/>
      <c r="BA38" s="440"/>
      <c r="BB38" s="440"/>
      <c r="BC38" s="440"/>
      <c r="BD38" s="440"/>
      <c r="BE38" s="440"/>
      <c r="BF38" s="111">
        <f t="shared" si="963"/>
        <v>0</v>
      </c>
      <c r="BG38" s="440"/>
      <c r="BH38" s="440"/>
      <c r="BJ38" s="440"/>
      <c r="BK38" s="440"/>
      <c r="BL38" s="440"/>
      <c r="BM38" s="440"/>
      <c r="BN38" s="110">
        <f t="shared" si="964"/>
        <v>0</v>
      </c>
      <c r="BO38" s="440"/>
      <c r="BP38" s="440"/>
      <c r="BQ38" s="440"/>
      <c r="BR38" s="440"/>
      <c r="BS38" s="440"/>
      <c r="BT38" s="440"/>
      <c r="BU38" s="111">
        <f t="shared" si="965"/>
        <v>0</v>
      </c>
      <c r="BV38" s="440"/>
      <c r="BW38" s="440"/>
      <c r="BY38" s="440"/>
      <c r="BZ38" s="440"/>
      <c r="CA38" s="440"/>
      <c r="CB38" s="440"/>
      <c r="CC38" s="110">
        <f t="shared" si="966"/>
        <v>0</v>
      </c>
      <c r="CD38" s="440"/>
      <c r="CE38" s="440"/>
      <c r="CF38" s="440"/>
      <c r="CG38" s="440"/>
      <c r="CH38" s="440"/>
      <c r="CI38" s="440"/>
      <c r="CJ38" s="111">
        <f t="shared" si="967"/>
        <v>0</v>
      </c>
      <c r="CK38" s="440"/>
      <c r="CL38" s="440"/>
      <c r="CN38" s="440"/>
      <c r="CO38" s="440"/>
      <c r="CP38" s="440"/>
      <c r="CQ38" s="440"/>
      <c r="CR38" s="110">
        <f t="shared" si="968"/>
        <v>0</v>
      </c>
      <c r="CS38" s="440"/>
      <c r="CT38" s="440"/>
      <c r="CU38" s="440"/>
      <c r="CV38" s="440"/>
      <c r="CW38" s="440"/>
      <c r="CX38" s="440"/>
      <c r="CY38" s="111">
        <f t="shared" si="969"/>
        <v>0</v>
      </c>
      <c r="CZ38" s="440"/>
      <c r="DA38" s="440"/>
      <c r="DC38" s="440"/>
      <c r="DD38" s="440"/>
      <c r="DE38" s="440"/>
      <c r="DF38" s="440"/>
      <c r="DG38" s="110">
        <f t="shared" si="970"/>
        <v>0</v>
      </c>
      <c r="DH38" s="440"/>
      <c r="DI38" s="440"/>
      <c r="DJ38" s="440"/>
      <c r="DK38" s="440"/>
      <c r="DL38" s="440"/>
      <c r="DM38" s="440"/>
      <c r="DN38" s="111">
        <f t="shared" si="971"/>
        <v>0</v>
      </c>
      <c r="DO38" s="440"/>
      <c r="DP38" s="440"/>
      <c r="DR38" s="440"/>
      <c r="DS38" s="440"/>
      <c r="DT38" s="440"/>
      <c r="DU38" s="440"/>
      <c r="DV38" s="110">
        <f t="shared" si="972"/>
        <v>0</v>
      </c>
      <c r="DW38" s="440"/>
      <c r="DX38" s="440"/>
      <c r="DY38" s="440"/>
      <c r="DZ38" s="440"/>
      <c r="EA38" s="440"/>
      <c r="EB38" s="440"/>
      <c r="EC38" s="111">
        <f t="shared" si="973"/>
        <v>0</v>
      </c>
      <c r="ED38" s="440"/>
      <c r="EE38" s="440"/>
      <c r="EG38" s="440"/>
      <c r="EH38" s="440"/>
      <c r="EI38" s="440"/>
      <c r="EJ38" s="440"/>
      <c r="EK38" s="110">
        <f t="shared" si="974"/>
        <v>0</v>
      </c>
      <c r="EL38" s="440"/>
      <c r="EM38" s="440"/>
      <c r="EN38" s="440"/>
      <c r="EO38" s="440"/>
      <c r="EP38" s="440"/>
      <c r="EQ38" s="440"/>
      <c r="ER38" s="111">
        <f t="shared" si="975"/>
        <v>0</v>
      </c>
      <c r="ES38" s="440"/>
      <c r="ET38" s="440"/>
      <c r="EV38" s="440"/>
      <c r="EW38" s="440"/>
      <c r="EX38" s="440"/>
      <c r="EY38" s="440"/>
      <c r="EZ38" s="110">
        <f t="shared" si="976"/>
        <v>0</v>
      </c>
      <c r="FA38" s="440"/>
      <c r="FB38" s="440"/>
      <c r="FC38" s="440"/>
      <c r="FD38" s="440"/>
      <c r="FE38" s="440"/>
      <c r="FF38" s="440"/>
      <c r="FG38" s="111">
        <f t="shared" si="977"/>
        <v>0</v>
      </c>
      <c r="FH38" s="440"/>
      <c r="FI38" s="440"/>
      <c r="FK38" s="440"/>
      <c r="FL38" s="440"/>
      <c r="FM38" s="440"/>
      <c r="FN38" s="440"/>
      <c r="FO38" s="110">
        <f t="shared" si="978"/>
        <v>0</v>
      </c>
      <c r="FP38" s="440"/>
      <c r="FQ38" s="440"/>
      <c r="FR38" s="440"/>
      <c r="FS38" s="440"/>
      <c r="FT38" s="440"/>
      <c r="FU38" s="440"/>
      <c r="FV38" s="111">
        <f t="shared" si="979"/>
        <v>0</v>
      </c>
      <c r="FW38" s="440"/>
      <c r="FX38" s="440"/>
      <c r="FZ38" s="440"/>
      <c r="GA38" s="440"/>
      <c r="GB38" s="440"/>
      <c r="GC38" s="440"/>
      <c r="GD38" s="110">
        <f t="shared" si="980"/>
        <v>0</v>
      </c>
      <c r="GE38" s="440"/>
      <c r="GF38" s="440"/>
      <c r="GG38" s="440"/>
      <c r="GH38" s="440"/>
      <c r="GI38" s="440"/>
      <c r="GJ38" s="440"/>
      <c r="GK38" s="111">
        <f t="shared" si="981"/>
        <v>0</v>
      </c>
      <c r="GL38" s="440"/>
      <c r="GM38" s="440"/>
      <c r="GO38" s="440"/>
      <c r="GP38" s="440"/>
      <c r="GQ38" s="440"/>
      <c r="GR38" s="440"/>
      <c r="GS38" s="110">
        <f t="shared" si="982"/>
        <v>0</v>
      </c>
      <c r="GT38" s="440"/>
      <c r="GU38" s="440"/>
      <c r="GV38" s="440"/>
      <c r="GW38" s="440"/>
      <c r="GX38" s="440"/>
      <c r="GY38" s="440"/>
      <c r="GZ38" s="111">
        <f t="shared" si="983"/>
        <v>0</v>
      </c>
      <c r="HA38" s="440"/>
      <c r="HB38" s="440"/>
      <c r="HD38" s="440"/>
      <c r="HE38" s="440"/>
      <c r="HF38" s="440"/>
      <c r="HG38" s="440"/>
      <c r="HH38" s="110">
        <f t="shared" si="984"/>
        <v>0</v>
      </c>
      <c r="HI38" s="440"/>
      <c r="HJ38" s="440"/>
      <c r="HK38" s="440"/>
      <c r="HL38" s="440"/>
      <c r="HM38" s="440"/>
      <c r="HN38" s="440"/>
      <c r="HO38" s="111">
        <f t="shared" si="985"/>
        <v>0</v>
      </c>
      <c r="HP38" s="440"/>
      <c r="HQ38" s="440"/>
      <c r="HS38" s="440"/>
      <c r="HT38" s="440"/>
      <c r="HU38" s="440"/>
      <c r="HV38" s="440"/>
      <c r="HW38" s="110">
        <f t="shared" si="986"/>
        <v>0</v>
      </c>
      <c r="HX38" s="440"/>
      <c r="HY38" s="440"/>
      <c r="HZ38" s="440"/>
      <c r="IA38" s="440"/>
      <c r="IB38" s="440"/>
      <c r="IC38" s="440"/>
      <c r="ID38" s="111">
        <f t="shared" si="987"/>
        <v>0</v>
      </c>
      <c r="IE38" s="440"/>
      <c r="IF38" s="440"/>
      <c r="IH38" s="440"/>
      <c r="II38" s="440"/>
      <c r="IJ38" s="440"/>
      <c r="IK38" s="440"/>
      <c r="IL38" s="110">
        <f t="shared" si="988"/>
        <v>0</v>
      </c>
      <c r="IM38" s="440"/>
      <c r="IN38" s="440"/>
      <c r="IO38" s="440"/>
      <c r="IP38" s="440"/>
      <c r="IQ38" s="440"/>
      <c r="IR38" s="440"/>
      <c r="IS38" s="111">
        <f t="shared" si="989"/>
        <v>0</v>
      </c>
      <c r="IT38" s="440"/>
      <c r="IU38" s="440"/>
      <c r="IW38" s="440"/>
      <c r="IX38" s="440"/>
      <c r="IY38" s="440"/>
      <c r="IZ38" s="440"/>
      <c r="JA38" s="110">
        <f t="shared" si="990"/>
        <v>0</v>
      </c>
      <c r="JB38" s="440"/>
      <c r="JC38" s="440"/>
      <c r="JD38" s="440"/>
      <c r="JE38" s="440"/>
      <c r="JF38" s="440"/>
      <c r="JG38" s="440"/>
      <c r="JH38" s="111">
        <f t="shared" si="991"/>
        <v>0</v>
      </c>
      <c r="JI38" s="440"/>
      <c r="JJ38" s="440"/>
      <c r="JL38" s="440"/>
      <c r="JM38" s="440"/>
      <c r="JN38" s="440"/>
      <c r="JO38" s="440"/>
      <c r="JP38" s="110">
        <f t="shared" si="992"/>
        <v>0</v>
      </c>
      <c r="JQ38" s="440"/>
      <c r="JR38" s="440"/>
      <c r="JS38" s="440"/>
      <c r="JT38" s="440"/>
      <c r="JU38" s="440"/>
      <c r="JV38" s="440"/>
      <c r="JW38" s="111">
        <f t="shared" si="993"/>
        <v>0</v>
      </c>
      <c r="JX38" s="440"/>
      <c r="JY38" s="440"/>
      <c r="KA38" s="440"/>
      <c r="KB38" s="440"/>
      <c r="KC38" s="440"/>
      <c r="KD38" s="440"/>
      <c r="KE38" s="110">
        <f t="shared" si="994"/>
        <v>0</v>
      </c>
      <c r="KF38" s="440"/>
      <c r="KG38" s="440"/>
      <c r="KH38" s="440"/>
      <c r="KI38" s="440"/>
      <c r="KJ38" s="440"/>
      <c r="KK38" s="440"/>
      <c r="KL38" s="111">
        <f t="shared" si="995"/>
        <v>0</v>
      </c>
      <c r="KM38" s="440"/>
      <c r="KN38" s="440"/>
      <c r="KP38" s="440"/>
      <c r="KQ38" s="440"/>
      <c r="KR38" s="440"/>
      <c r="KS38" s="440"/>
      <c r="KT38" s="110">
        <f t="shared" si="996"/>
        <v>0</v>
      </c>
      <c r="KU38" s="440"/>
      <c r="KV38" s="440"/>
      <c r="KW38" s="440"/>
      <c r="KX38" s="440"/>
      <c r="KY38" s="440"/>
      <c r="KZ38" s="440"/>
      <c r="LA38" s="111">
        <f t="shared" si="997"/>
        <v>0</v>
      </c>
      <c r="LB38" s="440"/>
      <c r="LC38" s="440"/>
      <c r="LE38" s="440"/>
      <c r="LF38" s="440"/>
      <c r="LG38" s="440"/>
      <c r="LH38" s="440"/>
      <c r="LI38" s="110">
        <f t="shared" si="998"/>
        <v>0</v>
      </c>
      <c r="LJ38" s="440"/>
      <c r="LK38" s="440"/>
      <c r="LL38" s="440"/>
      <c r="LM38" s="440"/>
      <c r="LN38" s="440"/>
      <c r="LO38" s="440"/>
      <c r="LP38" s="111">
        <f t="shared" si="999"/>
        <v>0</v>
      </c>
      <c r="LQ38" s="440"/>
      <c r="LR38" s="440"/>
      <c r="LT38" s="440"/>
      <c r="LU38" s="440"/>
      <c r="LV38" s="440"/>
      <c r="LW38" s="440"/>
      <c r="LX38" s="110">
        <f t="shared" si="1000"/>
        <v>0</v>
      </c>
      <c r="LY38" s="440"/>
      <c r="LZ38" s="440"/>
      <c r="MA38" s="440"/>
      <c r="MB38" s="440"/>
      <c r="MC38" s="440"/>
      <c r="MD38" s="440"/>
      <c r="ME38" s="111">
        <f t="shared" si="1001"/>
        <v>0</v>
      </c>
      <c r="MF38" s="440"/>
      <c r="MG38" s="440"/>
      <c r="MI38" s="440"/>
      <c r="MJ38" s="440"/>
      <c r="MK38" s="440"/>
      <c r="ML38" s="440"/>
      <c r="MM38" s="110">
        <f t="shared" si="1002"/>
        <v>0</v>
      </c>
      <c r="MN38" s="440"/>
      <c r="MO38" s="440"/>
      <c r="MP38" s="440"/>
      <c r="MQ38" s="440"/>
      <c r="MR38" s="440"/>
      <c r="MS38" s="440"/>
      <c r="MT38" s="111">
        <f t="shared" si="1003"/>
        <v>0</v>
      </c>
      <c r="MU38" s="440"/>
      <c r="MV38" s="440"/>
      <c r="MX38" s="440"/>
      <c r="MY38" s="440"/>
      <c r="MZ38" s="440"/>
      <c r="NA38" s="440"/>
      <c r="NB38" s="110">
        <f t="shared" si="1004"/>
        <v>0</v>
      </c>
      <c r="NC38" s="440"/>
      <c r="ND38" s="440"/>
      <c r="NE38" s="440"/>
      <c r="NF38" s="440"/>
      <c r="NG38" s="440"/>
      <c r="NH38" s="440"/>
      <c r="NI38" s="111">
        <f t="shared" si="1005"/>
        <v>0</v>
      </c>
      <c r="NJ38" s="440"/>
      <c r="NK38" s="440"/>
      <c r="NM38" s="440"/>
      <c r="NN38" s="440"/>
      <c r="NO38" s="440"/>
      <c r="NP38" s="440"/>
      <c r="NQ38" s="110">
        <f t="shared" si="1006"/>
        <v>0</v>
      </c>
      <c r="NR38" s="440"/>
      <c r="NS38" s="440"/>
      <c r="NT38" s="440"/>
      <c r="NU38" s="440"/>
      <c r="NV38" s="440"/>
      <c r="NW38" s="440"/>
      <c r="NX38" s="111">
        <f t="shared" si="1007"/>
        <v>0</v>
      </c>
      <c r="NY38" s="440"/>
      <c r="NZ38" s="440"/>
      <c r="OB38" s="440"/>
      <c r="OC38" s="440"/>
      <c r="OD38" s="440"/>
      <c r="OE38" s="440"/>
      <c r="OF38" s="110">
        <f t="shared" si="1008"/>
        <v>0</v>
      </c>
      <c r="OG38" s="440"/>
      <c r="OH38" s="440"/>
      <c r="OI38" s="440"/>
      <c r="OJ38" s="440"/>
      <c r="OK38" s="440"/>
      <c r="OL38" s="440"/>
      <c r="OM38" s="111">
        <f t="shared" si="1009"/>
        <v>0</v>
      </c>
      <c r="ON38" s="440"/>
      <c r="OO38" s="440"/>
      <c r="OQ38" s="440"/>
      <c r="OR38" s="440"/>
      <c r="OS38" s="440"/>
      <c r="OT38" s="440"/>
      <c r="OU38" s="110">
        <f t="shared" si="1010"/>
        <v>0</v>
      </c>
      <c r="OV38" s="440"/>
      <c r="OW38" s="440"/>
      <c r="OX38" s="440"/>
      <c r="OY38" s="440"/>
      <c r="OZ38" s="440"/>
      <c r="PA38" s="440"/>
      <c r="PB38" s="111">
        <f t="shared" si="1011"/>
        <v>0</v>
      </c>
      <c r="PC38" s="440"/>
      <c r="PD38" s="440"/>
      <c r="PF38" s="440"/>
      <c r="PG38" s="440"/>
      <c r="PH38" s="440"/>
      <c r="PI38" s="440"/>
      <c r="PJ38" s="110">
        <f t="shared" si="1012"/>
        <v>0</v>
      </c>
      <c r="PK38" s="440"/>
      <c r="PL38" s="440"/>
      <c r="PM38" s="440"/>
      <c r="PN38" s="440"/>
      <c r="PO38" s="440"/>
      <c r="PP38" s="440"/>
      <c r="PQ38" s="111">
        <f t="shared" si="1013"/>
        <v>0</v>
      </c>
      <c r="PR38" s="440"/>
      <c r="PS38" s="440"/>
      <c r="PU38" s="440"/>
      <c r="PV38" s="440"/>
      <c r="PW38" s="440"/>
      <c r="PX38" s="440"/>
      <c r="PY38" s="110">
        <f t="shared" si="1014"/>
        <v>0</v>
      </c>
      <c r="PZ38" s="440"/>
      <c r="QA38" s="440"/>
      <c r="QB38" s="440"/>
      <c r="QC38" s="440"/>
      <c r="QD38" s="440"/>
      <c r="QE38" s="440"/>
      <c r="QF38" s="111">
        <f t="shared" si="1015"/>
        <v>0</v>
      </c>
      <c r="QG38" s="440"/>
      <c r="QH38" s="440"/>
      <c r="QJ38" s="440"/>
      <c r="QK38" s="440"/>
      <c r="QL38" s="440"/>
      <c r="QM38" s="440"/>
      <c r="QN38" s="110">
        <f t="shared" si="1016"/>
        <v>0</v>
      </c>
      <c r="QO38" s="440"/>
      <c r="QP38" s="440"/>
      <c r="QQ38" s="440"/>
      <c r="QR38" s="440"/>
      <c r="QS38" s="440"/>
      <c r="QT38" s="440"/>
      <c r="QU38" s="111">
        <f t="shared" si="1017"/>
        <v>0</v>
      </c>
      <c r="QV38" s="440"/>
      <c r="QW38" s="440"/>
      <c r="QY38" s="440"/>
      <c r="QZ38" s="440"/>
      <c r="RA38" s="440"/>
      <c r="RB38" s="440"/>
      <c r="RC38" s="110">
        <f t="shared" si="1018"/>
        <v>0</v>
      </c>
      <c r="RD38" s="440"/>
      <c r="RE38" s="440"/>
      <c r="RF38" s="440"/>
      <c r="RG38" s="440"/>
      <c r="RH38" s="440"/>
      <c r="RI38" s="440"/>
      <c r="RJ38" s="111">
        <f t="shared" si="1019"/>
        <v>0</v>
      </c>
      <c r="RK38" s="440"/>
      <c r="RL38" s="440"/>
      <c r="RN38" s="440"/>
      <c r="RO38" s="440"/>
      <c r="RP38" s="440"/>
      <c r="RQ38" s="440"/>
      <c r="RR38" s="110">
        <f t="shared" si="1020"/>
        <v>0</v>
      </c>
      <c r="RS38" s="440"/>
      <c r="RT38" s="440"/>
      <c r="RU38" s="440"/>
      <c r="RV38" s="440"/>
      <c r="RW38" s="440"/>
      <c r="RX38" s="440"/>
      <c r="RY38" s="111">
        <f t="shared" si="1021"/>
        <v>0</v>
      </c>
      <c r="RZ38" s="440"/>
      <c r="SA38" s="440"/>
      <c r="SC38" s="440"/>
      <c r="SD38" s="440"/>
      <c r="SE38" s="440"/>
      <c r="SF38" s="440"/>
      <c r="SG38" s="110">
        <f t="shared" si="1022"/>
        <v>0</v>
      </c>
      <c r="SH38" s="440"/>
      <c r="SI38" s="440"/>
      <c r="SJ38" s="440"/>
      <c r="SK38" s="440"/>
      <c r="SL38" s="440"/>
      <c r="SM38" s="440"/>
      <c r="SN38" s="111">
        <f t="shared" si="1023"/>
        <v>0</v>
      </c>
      <c r="SO38" s="440"/>
      <c r="SP38" s="440"/>
      <c r="SR38" s="440"/>
      <c r="SS38" s="440"/>
      <c r="ST38" s="440"/>
      <c r="SU38" s="440"/>
      <c r="SV38" s="110">
        <f t="shared" si="1024"/>
        <v>0</v>
      </c>
      <c r="SW38" s="440"/>
      <c r="SX38" s="440"/>
      <c r="SY38" s="440"/>
      <c r="SZ38" s="440"/>
      <c r="TA38" s="440"/>
      <c r="TB38" s="440"/>
      <c r="TC38" s="111">
        <f t="shared" si="1025"/>
        <v>0</v>
      </c>
      <c r="TD38" s="440"/>
      <c r="TE38" s="440"/>
      <c r="TG38" s="440"/>
      <c r="TH38" s="440"/>
      <c r="TI38" s="440"/>
      <c r="TJ38" s="440"/>
      <c r="TK38" s="110">
        <f t="shared" si="1026"/>
        <v>0</v>
      </c>
      <c r="TL38" s="440"/>
      <c r="TM38" s="440"/>
      <c r="TN38" s="440"/>
      <c r="TO38" s="440"/>
      <c r="TP38" s="440"/>
      <c r="TQ38" s="440"/>
      <c r="TR38" s="111">
        <f t="shared" si="1027"/>
        <v>0</v>
      </c>
      <c r="TS38" s="440"/>
      <c r="TT38" s="440"/>
      <c r="TV38" s="440"/>
      <c r="TW38" s="440"/>
      <c r="TX38" s="440"/>
      <c r="TY38" s="440"/>
      <c r="TZ38" s="110">
        <f t="shared" si="1028"/>
        <v>0</v>
      </c>
      <c r="UA38" s="440"/>
      <c r="UB38" s="440"/>
      <c r="UC38" s="440"/>
      <c r="UD38" s="440"/>
      <c r="UE38" s="440"/>
      <c r="UF38" s="440"/>
      <c r="UG38" s="111">
        <f t="shared" si="1029"/>
        <v>0</v>
      </c>
      <c r="UH38" s="440"/>
      <c r="UI38" s="440"/>
      <c r="UK38" s="440"/>
      <c r="UL38" s="440"/>
      <c r="UM38" s="440"/>
      <c r="UN38" s="440"/>
      <c r="UO38" s="110">
        <f t="shared" si="1030"/>
        <v>0</v>
      </c>
      <c r="UP38" s="440"/>
      <c r="UQ38" s="440"/>
      <c r="UR38" s="440"/>
      <c r="US38" s="440"/>
      <c r="UT38" s="440"/>
      <c r="UU38" s="440"/>
      <c r="UV38" s="111">
        <f t="shared" si="1031"/>
        <v>0</v>
      </c>
      <c r="UW38" s="440"/>
      <c r="UX38" s="440"/>
      <c r="UZ38" s="440"/>
      <c r="VA38" s="440"/>
      <c r="VB38" s="440"/>
      <c r="VC38" s="440"/>
      <c r="VD38" s="110">
        <f t="shared" si="1032"/>
        <v>0</v>
      </c>
      <c r="VE38" s="440"/>
      <c r="VF38" s="440"/>
      <c r="VG38" s="440"/>
      <c r="VH38" s="440"/>
      <c r="VI38" s="440"/>
      <c r="VJ38" s="440"/>
      <c r="VK38" s="111">
        <f t="shared" si="1033"/>
        <v>0</v>
      </c>
      <c r="VL38" s="440"/>
      <c r="VM38" s="440"/>
      <c r="VO38" s="440"/>
      <c r="VP38" s="440"/>
      <c r="VQ38" s="440"/>
      <c r="VR38" s="440"/>
      <c r="VS38" s="110">
        <f t="shared" si="1034"/>
        <v>0</v>
      </c>
      <c r="VT38" s="440"/>
      <c r="VU38" s="440"/>
      <c r="VV38" s="440"/>
      <c r="VW38" s="440"/>
      <c r="VX38" s="440"/>
      <c r="VY38" s="440"/>
      <c r="VZ38" s="111">
        <f t="shared" si="1035"/>
        <v>0</v>
      </c>
      <c r="WA38" s="440"/>
      <c r="WB38" s="440"/>
      <c r="WD38" s="440"/>
      <c r="WE38" s="440"/>
      <c r="WF38" s="440"/>
      <c r="WG38" s="440"/>
      <c r="WH38" s="110">
        <f t="shared" si="1036"/>
        <v>0</v>
      </c>
      <c r="WI38" s="440"/>
      <c r="WJ38" s="440"/>
      <c r="WK38" s="440"/>
      <c r="WL38" s="440"/>
      <c r="WM38" s="440"/>
      <c r="WN38" s="440"/>
      <c r="WO38" s="111">
        <f t="shared" si="1037"/>
        <v>0</v>
      </c>
      <c r="WP38" s="440"/>
      <c r="WQ38" s="440"/>
      <c r="WS38" s="440"/>
      <c r="WT38" s="440"/>
      <c r="WU38" s="440"/>
      <c r="WV38" s="440"/>
      <c r="WW38" s="110">
        <f t="shared" si="1038"/>
        <v>0</v>
      </c>
      <c r="WX38" s="440"/>
      <c r="WY38" s="440"/>
      <c r="WZ38" s="440"/>
      <c r="XA38" s="440"/>
      <c r="XB38" s="440"/>
      <c r="XC38" s="440"/>
      <c r="XD38" s="111">
        <f t="shared" si="1039"/>
        <v>0</v>
      </c>
      <c r="XE38" s="440"/>
      <c r="XF38" s="440"/>
      <c r="XH38" s="440"/>
      <c r="XI38" s="440"/>
      <c r="XJ38" s="440"/>
      <c r="XK38" s="440"/>
      <c r="XL38" s="110">
        <f t="shared" si="1040"/>
        <v>0</v>
      </c>
      <c r="XM38" s="440"/>
      <c r="XN38" s="440"/>
      <c r="XO38" s="440"/>
      <c r="XP38" s="440"/>
      <c r="XQ38" s="440"/>
      <c r="XR38" s="440"/>
      <c r="XS38" s="111">
        <f t="shared" si="1041"/>
        <v>0</v>
      </c>
      <c r="XT38" s="440"/>
      <c r="XU38" s="440"/>
      <c r="XW38" s="440"/>
      <c r="XX38" s="440"/>
      <c r="XY38" s="440"/>
      <c r="XZ38" s="440"/>
      <c r="YA38" s="110">
        <f t="shared" si="1042"/>
        <v>0</v>
      </c>
      <c r="YB38" s="440"/>
      <c r="YC38" s="440"/>
      <c r="YD38" s="440"/>
      <c r="YE38" s="440"/>
      <c r="YF38" s="440"/>
      <c r="YG38" s="440"/>
      <c r="YH38" s="111">
        <f t="shared" si="1043"/>
        <v>0</v>
      </c>
      <c r="YI38" s="440"/>
      <c r="YJ38" s="440"/>
      <c r="YL38" s="440"/>
      <c r="YM38" s="440"/>
      <c r="YN38" s="440"/>
      <c r="YO38" s="440"/>
      <c r="YP38" s="110">
        <f t="shared" si="1044"/>
        <v>0</v>
      </c>
      <c r="YQ38" s="440"/>
      <c r="YR38" s="440"/>
      <c r="YS38" s="440"/>
      <c r="YT38" s="440"/>
      <c r="YU38" s="440"/>
      <c r="YV38" s="440"/>
      <c r="YW38" s="111">
        <f t="shared" si="1045"/>
        <v>0</v>
      </c>
      <c r="YX38" s="440"/>
      <c r="YY38" s="440"/>
      <c r="ZA38" s="440"/>
      <c r="ZB38" s="440"/>
      <c r="ZC38" s="440"/>
      <c r="ZD38" s="440"/>
      <c r="ZE38" s="110">
        <f t="shared" si="1046"/>
        <v>0</v>
      </c>
      <c r="ZF38" s="440"/>
      <c r="ZG38" s="440"/>
      <c r="ZH38" s="440"/>
      <c r="ZI38" s="440"/>
      <c r="ZJ38" s="440"/>
      <c r="ZK38" s="440"/>
      <c r="ZL38" s="111">
        <f t="shared" si="1047"/>
        <v>0</v>
      </c>
      <c r="ZM38" s="440"/>
      <c r="ZN38" s="440"/>
      <c r="ZP38" s="440"/>
      <c r="ZQ38" s="440"/>
      <c r="ZR38" s="440"/>
      <c r="ZS38" s="440"/>
      <c r="ZT38" s="110">
        <f t="shared" si="1048"/>
        <v>0</v>
      </c>
      <c r="ZU38" s="440"/>
      <c r="ZV38" s="440"/>
      <c r="ZW38" s="440"/>
      <c r="ZX38" s="440"/>
      <c r="ZY38" s="440"/>
      <c r="ZZ38" s="440"/>
      <c r="AAA38" s="111">
        <f t="shared" si="1049"/>
        <v>0</v>
      </c>
      <c r="AAB38" s="440"/>
      <c r="AAC38" s="440"/>
      <c r="AAE38" s="440"/>
      <c r="AAF38" s="440"/>
      <c r="AAG38" s="440"/>
      <c r="AAH38" s="440"/>
      <c r="AAI38" s="110">
        <f t="shared" si="1050"/>
        <v>0</v>
      </c>
      <c r="AAJ38" s="440"/>
      <c r="AAK38" s="440"/>
      <c r="AAL38" s="440"/>
      <c r="AAM38" s="440"/>
      <c r="AAN38" s="440"/>
      <c r="AAO38" s="440"/>
      <c r="AAP38" s="111">
        <f t="shared" si="1051"/>
        <v>0</v>
      </c>
      <c r="AAQ38" s="440"/>
      <c r="AAR38" s="440"/>
      <c r="AAT38" s="440"/>
      <c r="AAU38" s="440"/>
      <c r="AAV38" s="440"/>
      <c r="AAW38" s="440"/>
      <c r="AAX38" s="110">
        <f t="shared" si="1052"/>
        <v>0</v>
      </c>
      <c r="AAY38" s="440"/>
      <c r="AAZ38" s="440"/>
      <c r="ABA38" s="440"/>
      <c r="ABB38" s="440"/>
      <c r="ABC38" s="440"/>
      <c r="ABD38" s="440"/>
      <c r="ABE38" s="111">
        <f t="shared" si="1053"/>
        <v>0</v>
      </c>
      <c r="ABF38" s="440"/>
      <c r="ABG38" s="440"/>
      <c r="ABI38" s="440"/>
      <c r="ABJ38" s="440"/>
      <c r="ABK38" s="440"/>
      <c r="ABL38" s="440"/>
      <c r="ABM38" s="110">
        <f t="shared" si="1054"/>
        <v>0</v>
      </c>
      <c r="ABN38" s="440"/>
      <c r="ABO38" s="440"/>
      <c r="ABP38" s="440"/>
      <c r="ABQ38" s="440"/>
      <c r="ABR38" s="440"/>
      <c r="ABS38" s="440"/>
      <c r="ABT38" s="111">
        <f t="shared" si="1055"/>
        <v>0</v>
      </c>
      <c r="ABU38" s="440"/>
      <c r="ABV38" s="440"/>
      <c r="ABX38" s="440"/>
      <c r="ABY38" s="440"/>
      <c r="ABZ38" s="440"/>
      <c r="ACA38" s="440"/>
      <c r="ACB38" s="110">
        <f t="shared" si="1056"/>
        <v>0</v>
      </c>
      <c r="ACC38" s="440"/>
      <c r="ACD38" s="440"/>
      <c r="ACE38" s="440"/>
      <c r="ACF38" s="440"/>
      <c r="ACG38" s="440"/>
      <c r="ACH38" s="440"/>
      <c r="ACI38" s="111">
        <f t="shared" si="1057"/>
        <v>0</v>
      </c>
      <c r="ACJ38" s="440"/>
      <c r="ACK38" s="440"/>
      <c r="ACM38" s="440"/>
      <c r="ACN38" s="440"/>
      <c r="ACO38" s="440"/>
      <c r="ACP38" s="440"/>
      <c r="ACQ38" s="110">
        <f t="shared" si="1058"/>
        <v>0</v>
      </c>
      <c r="ACR38" s="440"/>
      <c r="ACS38" s="440"/>
      <c r="ACT38" s="440"/>
      <c r="ACU38" s="440"/>
      <c r="ACV38" s="440"/>
      <c r="ACW38" s="440"/>
      <c r="ACX38" s="111">
        <f t="shared" si="1059"/>
        <v>0</v>
      </c>
      <c r="ACY38" s="440"/>
      <c r="ACZ38" s="440"/>
      <c r="ADB38" s="440"/>
      <c r="ADC38" s="440"/>
      <c r="ADD38" s="440"/>
      <c r="ADE38" s="440"/>
      <c r="ADF38" s="110">
        <f t="shared" si="1060"/>
        <v>0</v>
      </c>
      <c r="ADG38" s="440"/>
      <c r="ADH38" s="440"/>
      <c r="ADI38" s="440"/>
      <c r="ADJ38" s="440"/>
      <c r="ADK38" s="440"/>
      <c r="ADL38" s="440"/>
      <c r="ADM38" s="111">
        <f t="shared" si="1061"/>
        <v>0</v>
      </c>
      <c r="ADN38" s="440"/>
      <c r="ADO38" s="440"/>
      <c r="ADQ38" s="440"/>
      <c r="ADR38" s="440"/>
      <c r="ADS38" s="440"/>
      <c r="ADT38" s="440"/>
      <c r="ADU38" s="110">
        <f t="shared" si="1062"/>
        <v>0</v>
      </c>
      <c r="ADV38" s="440"/>
      <c r="ADW38" s="440"/>
      <c r="ADX38" s="440"/>
      <c r="ADY38" s="440"/>
      <c r="ADZ38" s="440"/>
      <c r="AEA38" s="440"/>
      <c r="AEB38" s="111">
        <f t="shared" si="1063"/>
        <v>0</v>
      </c>
      <c r="AEC38" s="440"/>
      <c r="AED38" s="440"/>
      <c r="AEF38" s="440"/>
      <c r="AEG38" s="440"/>
      <c r="AEH38" s="440"/>
      <c r="AEI38" s="440"/>
      <c r="AEJ38" s="110">
        <f t="shared" si="1064"/>
        <v>0</v>
      </c>
      <c r="AEK38" s="440"/>
      <c r="AEL38" s="440"/>
      <c r="AEM38" s="440"/>
      <c r="AEN38" s="440"/>
      <c r="AEO38" s="440"/>
      <c r="AEP38" s="440"/>
      <c r="AEQ38" s="111">
        <f t="shared" si="1065"/>
        <v>0</v>
      </c>
      <c r="AER38" s="440"/>
      <c r="AES38" s="440"/>
      <c r="AEU38" s="440"/>
      <c r="AEV38" s="440"/>
      <c r="AEW38" s="440"/>
      <c r="AEX38" s="440"/>
      <c r="AEY38" s="110">
        <f t="shared" si="1066"/>
        <v>0</v>
      </c>
      <c r="AEZ38" s="440"/>
      <c r="AFA38" s="440"/>
      <c r="AFB38" s="440"/>
      <c r="AFC38" s="440"/>
      <c r="AFD38" s="440"/>
      <c r="AFE38" s="440"/>
      <c r="AFF38" s="111">
        <f t="shared" si="1067"/>
        <v>0</v>
      </c>
      <c r="AFG38" s="440"/>
      <c r="AFH38" s="440"/>
      <c r="AFJ38" s="440"/>
      <c r="AFK38" s="440"/>
      <c r="AFL38" s="440"/>
      <c r="AFM38" s="440"/>
      <c r="AFN38" s="110">
        <f t="shared" si="1068"/>
        <v>0</v>
      </c>
      <c r="AFO38" s="440"/>
      <c r="AFP38" s="440"/>
      <c r="AFQ38" s="440"/>
      <c r="AFR38" s="440"/>
      <c r="AFS38" s="440"/>
      <c r="AFT38" s="440"/>
      <c r="AFU38" s="111">
        <f t="shared" si="1069"/>
        <v>0</v>
      </c>
      <c r="AFV38" s="440"/>
      <c r="AFW38" s="440"/>
      <c r="AFY38" s="440"/>
      <c r="AFZ38" s="440"/>
      <c r="AGA38" s="440"/>
      <c r="AGB38" s="440"/>
      <c r="AGC38" s="110">
        <f t="shared" si="1070"/>
        <v>0</v>
      </c>
      <c r="AGD38" s="440"/>
      <c r="AGE38" s="440"/>
      <c r="AGF38" s="440"/>
      <c r="AGG38" s="440"/>
      <c r="AGH38" s="440"/>
      <c r="AGI38" s="440"/>
      <c r="AGJ38" s="111">
        <f t="shared" si="1071"/>
        <v>0</v>
      </c>
      <c r="AGK38" s="440"/>
      <c r="AGL38" s="440"/>
      <c r="AGN38" s="440"/>
      <c r="AGO38" s="440"/>
      <c r="AGP38" s="440"/>
      <c r="AGQ38" s="440"/>
      <c r="AGR38" s="110">
        <f t="shared" si="1072"/>
        <v>0</v>
      </c>
      <c r="AGS38" s="440"/>
      <c r="AGT38" s="440"/>
      <c r="AGU38" s="440"/>
      <c r="AGV38" s="440"/>
      <c r="AGW38" s="440"/>
      <c r="AGX38" s="440"/>
      <c r="AGY38" s="111">
        <f t="shared" si="1073"/>
        <v>0</v>
      </c>
      <c r="AGZ38" s="440"/>
      <c r="AHA38" s="440"/>
      <c r="AHC38" s="440"/>
      <c r="AHD38" s="440"/>
      <c r="AHE38" s="440"/>
      <c r="AHF38" s="440"/>
      <c r="AHG38" s="110">
        <f t="shared" si="1074"/>
        <v>0</v>
      </c>
      <c r="AHH38" s="440"/>
      <c r="AHI38" s="440"/>
      <c r="AHJ38" s="440"/>
      <c r="AHK38" s="440"/>
      <c r="AHL38" s="440"/>
      <c r="AHM38" s="440"/>
      <c r="AHN38" s="111">
        <f t="shared" si="1075"/>
        <v>0</v>
      </c>
      <c r="AHO38" s="440"/>
      <c r="AHP38" s="440"/>
      <c r="AHR38" s="440"/>
      <c r="AHS38" s="440"/>
      <c r="AHT38" s="440"/>
      <c r="AHU38" s="440"/>
      <c r="AHV38" s="110">
        <f t="shared" si="1076"/>
        <v>0</v>
      </c>
      <c r="AHW38" s="440"/>
      <c r="AHX38" s="440"/>
      <c r="AHY38" s="440"/>
      <c r="AHZ38" s="440"/>
      <c r="AIA38" s="440"/>
      <c r="AIB38" s="440"/>
      <c r="AIC38" s="111">
        <f t="shared" si="1077"/>
        <v>0</v>
      </c>
      <c r="AID38" s="440"/>
      <c r="AIE38" s="440"/>
    </row>
    <row r="39" spans="1:915" ht="28.8" x14ac:dyDescent="0.3">
      <c r="A39" s="33" t="s">
        <v>140</v>
      </c>
      <c r="B39" s="34" t="s">
        <v>146</v>
      </c>
      <c r="C39" s="439"/>
      <c r="D39" s="440"/>
      <c r="E39" s="440"/>
      <c r="F39" s="440"/>
      <c r="G39" s="110">
        <f t="shared" si="718"/>
        <v>0</v>
      </c>
      <c r="H39" s="440"/>
      <c r="I39" s="440"/>
      <c r="J39" s="440"/>
      <c r="K39" s="440"/>
      <c r="L39" s="440"/>
      <c r="M39" s="440"/>
      <c r="N39" s="111">
        <f t="shared" si="958"/>
        <v>0</v>
      </c>
      <c r="O39" s="440"/>
      <c r="P39" s="440"/>
      <c r="Q39" s="440"/>
      <c r="R39" s="440"/>
      <c r="S39" s="440"/>
      <c r="T39" s="440"/>
      <c r="U39" s="110">
        <f t="shared" si="719"/>
        <v>0</v>
      </c>
      <c r="V39" s="440"/>
      <c r="W39" s="440"/>
      <c r="X39" s="440"/>
      <c r="Y39" s="440"/>
      <c r="Z39" s="440"/>
      <c r="AA39" s="440"/>
      <c r="AB39" s="111">
        <f t="shared" si="959"/>
        <v>0</v>
      </c>
      <c r="AC39" s="440"/>
      <c r="AD39" s="440"/>
      <c r="AF39" s="440"/>
      <c r="AG39" s="440"/>
      <c r="AH39" s="440"/>
      <c r="AI39" s="440"/>
      <c r="AJ39" s="110">
        <f t="shared" si="960"/>
        <v>0</v>
      </c>
      <c r="AK39" s="440"/>
      <c r="AL39" s="440"/>
      <c r="AM39" s="440"/>
      <c r="AN39" s="440"/>
      <c r="AO39" s="440"/>
      <c r="AP39" s="440"/>
      <c r="AQ39" s="111">
        <f t="shared" si="961"/>
        <v>0</v>
      </c>
      <c r="AR39" s="440"/>
      <c r="AS39" s="440"/>
      <c r="AU39" s="440"/>
      <c r="AV39" s="440"/>
      <c r="AW39" s="440"/>
      <c r="AX39" s="440"/>
      <c r="AY39" s="110">
        <f t="shared" si="962"/>
        <v>0</v>
      </c>
      <c r="AZ39" s="440"/>
      <c r="BA39" s="440"/>
      <c r="BB39" s="440"/>
      <c r="BC39" s="440"/>
      <c r="BD39" s="440"/>
      <c r="BE39" s="440"/>
      <c r="BF39" s="111">
        <f t="shared" si="963"/>
        <v>0</v>
      </c>
      <c r="BG39" s="440"/>
      <c r="BH39" s="440"/>
      <c r="BJ39" s="440"/>
      <c r="BK39" s="440"/>
      <c r="BL39" s="440"/>
      <c r="BM39" s="440"/>
      <c r="BN39" s="110">
        <f t="shared" si="964"/>
        <v>0</v>
      </c>
      <c r="BO39" s="440"/>
      <c r="BP39" s="440"/>
      <c r="BQ39" s="440"/>
      <c r="BR39" s="440"/>
      <c r="BS39" s="440"/>
      <c r="BT39" s="440"/>
      <c r="BU39" s="111">
        <f t="shared" si="965"/>
        <v>0</v>
      </c>
      <c r="BV39" s="440"/>
      <c r="BW39" s="440"/>
      <c r="BY39" s="440"/>
      <c r="BZ39" s="440"/>
      <c r="CA39" s="440"/>
      <c r="CB39" s="440"/>
      <c r="CC39" s="110">
        <f t="shared" si="966"/>
        <v>0</v>
      </c>
      <c r="CD39" s="440"/>
      <c r="CE39" s="440"/>
      <c r="CF39" s="440"/>
      <c r="CG39" s="440"/>
      <c r="CH39" s="440"/>
      <c r="CI39" s="440"/>
      <c r="CJ39" s="111">
        <f t="shared" si="967"/>
        <v>0</v>
      </c>
      <c r="CK39" s="440"/>
      <c r="CL39" s="440"/>
      <c r="CN39" s="440"/>
      <c r="CO39" s="440"/>
      <c r="CP39" s="440"/>
      <c r="CQ39" s="440"/>
      <c r="CR39" s="110">
        <f t="shared" si="968"/>
        <v>0</v>
      </c>
      <c r="CS39" s="440"/>
      <c r="CT39" s="440"/>
      <c r="CU39" s="440"/>
      <c r="CV39" s="440"/>
      <c r="CW39" s="440"/>
      <c r="CX39" s="440"/>
      <c r="CY39" s="111">
        <f t="shared" si="969"/>
        <v>0</v>
      </c>
      <c r="CZ39" s="440"/>
      <c r="DA39" s="440"/>
      <c r="DC39" s="440"/>
      <c r="DD39" s="440"/>
      <c r="DE39" s="440"/>
      <c r="DF39" s="440"/>
      <c r="DG39" s="110">
        <f t="shared" si="970"/>
        <v>0</v>
      </c>
      <c r="DH39" s="440"/>
      <c r="DI39" s="440"/>
      <c r="DJ39" s="440"/>
      <c r="DK39" s="440"/>
      <c r="DL39" s="440"/>
      <c r="DM39" s="440"/>
      <c r="DN39" s="111">
        <f t="shared" si="971"/>
        <v>0</v>
      </c>
      <c r="DO39" s="440"/>
      <c r="DP39" s="440"/>
      <c r="DR39" s="440"/>
      <c r="DS39" s="440"/>
      <c r="DT39" s="440"/>
      <c r="DU39" s="440"/>
      <c r="DV39" s="110">
        <f t="shared" si="972"/>
        <v>0</v>
      </c>
      <c r="DW39" s="440"/>
      <c r="DX39" s="440"/>
      <c r="DY39" s="440"/>
      <c r="DZ39" s="440"/>
      <c r="EA39" s="440"/>
      <c r="EB39" s="440"/>
      <c r="EC39" s="111">
        <f t="shared" si="973"/>
        <v>0</v>
      </c>
      <c r="ED39" s="440"/>
      <c r="EE39" s="440"/>
      <c r="EG39" s="440"/>
      <c r="EH39" s="440"/>
      <c r="EI39" s="440"/>
      <c r="EJ39" s="440"/>
      <c r="EK39" s="110">
        <f t="shared" si="974"/>
        <v>0</v>
      </c>
      <c r="EL39" s="440"/>
      <c r="EM39" s="440"/>
      <c r="EN39" s="440"/>
      <c r="EO39" s="440"/>
      <c r="EP39" s="440"/>
      <c r="EQ39" s="440"/>
      <c r="ER39" s="111">
        <f t="shared" si="975"/>
        <v>0</v>
      </c>
      <c r="ES39" s="440"/>
      <c r="ET39" s="440"/>
      <c r="EV39" s="440"/>
      <c r="EW39" s="440"/>
      <c r="EX39" s="440"/>
      <c r="EY39" s="440"/>
      <c r="EZ39" s="110">
        <f t="shared" si="976"/>
        <v>0</v>
      </c>
      <c r="FA39" s="440"/>
      <c r="FB39" s="440"/>
      <c r="FC39" s="440"/>
      <c r="FD39" s="440"/>
      <c r="FE39" s="440"/>
      <c r="FF39" s="440"/>
      <c r="FG39" s="111">
        <f t="shared" si="977"/>
        <v>0</v>
      </c>
      <c r="FH39" s="440"/>
      <c r="FI39" s="440"/>
      <c r="FK39" s="440"/>
      <c r="FL39" s="440"/>
      <c r="FM39" s="440"/>
      <c r="FN39" s="440"/>
      <c r="FO39" s="110">
        <f t="shared" si="978"/>
        <v>0</v>
      </c>
      <c r="FP39" s="440"/>
      <c r="FQ39" s="440"/>
      <c r="FR39" s="440"/>
      <c r="FS39" s="440"/>
      <c r="FT39" s="440"/>
      <c r="FU39" s="440"/>
      <c r="FV39" s="111">
        <f t="shared" si="979"/>
        <v>0</v>
      </c>
      <c r="FW39" s="440"/>
      <c r="FX39" s="440"/>
      <c r="FZ39" s="440"/>
      <c r="GA39" s="440"/>
      <c r="GB39" s="440"/>
      <c r="GC39" s="440"/>
      <c r="GD39" s="110">
        <f t="shared" si="980"/>
        <v>0</v>
      </c>
      <c r="GE39" s="440"/>
      <c r="GF39" s="440"/>
      <c r="GG39" s="440"/>
      <c r="GH39" s="440"/>
      <c r="GI39" s="440"/>
      <c r="GJ39" s="440"/>
      <c r="GK39" s="111">
        <f t="shared" si="981"/>
        <v>0</v>
      </c>
      <c r="GL39" s="440"/>
      <c r="GM39" s="440"/>
      <c r="GO39" s="440"/>
      <c r="GP39" s="440"/>
      <c r="GQ39" s="440"/>
      <c r="GR39" s="440"/>
      <c r="GS39" s="110">
        <f t="shared" si="982"/>
        <v>0</v>
      </c>
      <c r="GT39" s="440"/>
      <c r="GU39" s="440"/>
      <c r="GV39" s="440"/>
      <c r="GW39" s="440"/>
      <c r="GX39" s="440"/>
      <c r="GY39" s="440"/>
      <c r="GZ39" s="111">
        <f t="shared" si="983"/>
        <v>0</v>
      </c>
      <c r="HA39" s="440"/>
      <c r="HB39" s="440"/>
      <c r="HD39" s="440"/>
      <c r="HE39" s="440"/>
      <c r="HF39" s="440"/>
      <c r="HG39" s="440"/>
      <c r="HH39" s="110">
        <f t="shared" si="984"/>
        <v>0</v>
      </c>
      <c r="HI39" s="440"/>
      <c r="HJ39" s="440"/>
      <c r="HK39" s="440"/>
      <c r="HL39" s="440"/>
      <c r="HM39" s="440"/>
      <c r="HN39" s="440"/>
      <c r="HO39" s="111">
        <f t="shared" si="985"/>
        <v>0</v>
      </c>
      <c r="HP39" s="440"/>
      <c r="HQ39" s="440"/>
      <c r="HS39" s="440"/>
      <c r="HT39" s="440"/>
      <c r="HU39" s="440"/>
      <c r="HV39" s="440"/>
      <c r="HW39" s="110">
        <f t="shared" si="986"/>
        <v>0</v>
      </c>
      <c r="HX39" s="440"/>
      <c r="HY39" s="440"/>
      <c r="HZ39" s="440"/>
      <c r="IA39" s="440"/>
      <c r="IB39" s="440"/>
      <c r="IC39" s="440"/>
      <c r="ID39" s="111">
        <f t="shared" si="987"/>
        <v>0</v>
      </c>
      <c r="IE39" s="440"/>
      <c r="IF39" s="440"/>
      <c r="IH39" s="440"/>
      <c r="II39" s="440"/>
      <c r="IJ39" s="440"/>
      <c r="IK39" s="440"/>
      <c r="IL39" s="110">
        <f t="shared" si="988"/>
        <v>0</v>
      </c>
      <c r="IM39" s="440"/>
      <c r="IN39" s="440"/>
      <c r="IO39" s="440"/>
      <c r="IP39" s="440"/>
      <c r="IQ39" s="440"/>
      <c r="IR39" s="440"/>
      <c r="IS39" s="111">
        <f t="shared" si="989"/>
        <v>0</v>
      </c>
      <c r="IT39" s="440"/>
      <c r="IU39" s="440"/>
      <c r="IW39" s="440"/>
      <c r="IX39" s="440"/>
      <c r="IY39" s="440"/>
      <c r="IZ39" s="440"/>
      <c r="JA39" s="110">
        <f t="shared" si="990"/>
        <v>0</v>
      </c>
      <c r="JB39" s="440"/>
      <c r="JC39" s="440"/>
      <c r="JD39" s="440"/>
      <c r="JE39" s="440"/>
      <c r="JF39" s="440"/>
      <c r="JG39" s="440"/>
      <c r="JH39" s="111">
        <f t="shared" si="991"/>
        <v>0</v>
      </c>
      <c r="JI39" s="440"/>
      <c r="JJ39" s="440"/>
      <c r="JL39" s="440"/>
      <c r="JM39" s="440"/>
      <c r="JN39" s="440"/>
      <c r="JO39" s="440"/>
      <c r="JP39" s="110">
        <f t="shared" si="992"/>
        <v>0</v>
      </c>
      <c r="JQ39" s="440"/>
      <c r="JR39" s="440"/>
      <c r="JS39" s="440"/>
      <c r="JT39" s="440"/>
      <c r="JU39" s="440"/>
      <c r="JV39" s="440"/>
      <c r="JW39" s="111">
        <f t="shared" si="993"/>
        <v>0</v>
      </c>
      <c r="JX39" s="440"/>
      <c r="JY39" s="440"/>
      <c r="KA39" s="440"/>
      <c r="KB39" s="440"/>
      <c r="KC39" s="440"/>
      <c r="KD39" s="440"/>
      <c r="KE39" s="110">
        <f t="shared" si="994"/>
        <v>0</v>
      </c>
      <c r="KF39" s="440"/>
      <c r="KG39" s="440"/>
      <c r="KH39" s="440"/>
      <c r="KI39" s="440"/>
      <c r="KJ39" s="440"/>
      <c r="KK39" s="440"/>
      <c r="KL39" s="111">
        <f t="shared" si="995"/>
        <v>0</v>
      </c>
      <c r="KM39" s="440"/>
      <c r="KN39" s="440"/>
      <c r="KP39" s="440"/>
      <c r="KQ39" s="440"/>
      <c r="KR39" s="440"/>
      <c r="KS39" s="440"/>
      <c r="KT39" s="110">
        <f t="shared" si="996"/>
        <v>0</v>
      </c>
      <c r="KU39" s="440"/>
      <c r="KV39" s="440"/>
      <c r="KW39" s="440"/>
      <c r="KX39" s="440"/>
      <c r="KY39" s="440"/>
      <c r="KZ39" s="440"/>
      <c r="LA39" s="111">
        <f t="shared" si="997"/>
        <v>0</v>
      </c>
      <c r="LB39" s="440"/>
      <c r="LC39" s="440"/>
      <c r="LE39" s="440"/>
      <c r="LF39" s="440"/>
      <c r="LG39" s="440"/>
      <c r="LH39" s="440"/>
      <c r="LI39" s="110">
        <f t="shared" si="998"/>
        <v>0</v>
      </c>
      <c r="LJ39" s="440"/>
      <c r="LK39" s="440"/>
      <c r="LL39" s="440"/>
      <c r="LM39" s="440"/>
      <c r="LN39" s="440"/>
      <c r="LO39" s="440"/>
      <c r="LP39" s="111">
        <f t="shared" si="999"/>
        <v>0</v>
      </c>
      <c r="LQ39" s="440"/>
      <c r="LR39" s="440"/>
      <c r="LT39" s="440"/>
      <c r="LU39" s="440"/>
      <c r="LV39" s="440"/>
      <c r="LW39" s="440"/>
      <c r="LX39" s="110">
        <f t="shared" si="1000"/>
        <v>0</v>
      </c>
      <c r="LY39" s="440"/>
      <c r="LZ39" s="440"/>
      <c r="MA39" s="440"/>
      <c r="MB39" s="440"/>
      <c r="MC39" s="440"/>
      <c r="MD39" s="440"/>
      <c r="ME39" s="111">
        <f t="shared" si="1001"/>
        <v>0</v>
      </c>
      <c r="MF39" s="440"/>
      <c r="MG39" s="440"/>
      <c r="MI39" s="440"/>
      <c r="MJ39" s="440"/>
      <c r="MK39" s="440"/>
      <c r="ML39" s="440"/>
      <c r="MM39" s="110">
        <f t="shared" si="1002"/>
        <v>0</v>
      </c>
      <c r="MN39" s="440"/>
      <c r="MO39" s="440"/>
      <c r="MP39" s="440"/>
      <c r="MQ39" s="440"/>
      <c r="MR39" s="440"/>
      <c r="MS39" s="440"/>
      <c r="MT39" s="111">
        <f t="shared" si="1003"/>
        <v>0</v>
      </c>
      <c r="MU39" s="440"/>
      <c r="MV39" s="440"/>
      <c r="MX39" s="440"/>
      <c r="MY39" s="440"/>
      <c r="MZ39" s="440"/>
      <c r="NA39" s="440"/>
      <c r="NB39" s="110">
        <f t="shared" si="1004"/>
        <v>0</v>
      </c>
      <c r="NC39" s="440"/>
      <c r="ND39" s="440"/>
      <c r="NE39" s="440"/>
      <c r="NF39" s="440"/>
      <c r="NG39" s="440"/>
      <c r="NH39" s="440"/>
      <c r="NI39" s="111">
        <f t="shared" si="1005"/>
        <v>0</v>
      </c>
      <c r="NJ39" s="440"/>
      <c r="NK39" s="440"/>
      <c r="NM39" s="440"/>
      <c r="NN39" s="440"/>
      <c r="NO39" s="440"/>
      <c r="NP39" s="440"/>
      <c r="NQ39" s="110">
        <f t="shared" si="1006"/>
        <v>0</v>
      </c>
      <c r="NR39" s="440"/>
      <c r="NS39" s="440"/>
      <c r="NT39" s="440"/>
      <c r="NU39" s="440"/>
      <c r="NV39" s="440"/>
      <c r="NW39" s="440"/>
      <c r="NX39" s="111">
        <f t="shared" si="1007"/>
        <v>0</v>
      </c>
      <c r="NY39" s="440"/>
      <c r="NZ39" s="440"/>
      <c r="OB39" s="440"/>
      <c r="OC39" s="440"/>
      <c r="OD39" s="440"/>
      <c r="OE39" s="440"/>
      <c r="OF39" s="110">
        <f t="shared" si="1008"/>
        <v>0</v>
      </c>
      <c r="OG39" s="440"/>
      <c r="OH39" s="440"/>
      <c r="OI39" s="440"/>
      <c r="OJ39" s="440"/>
      <c r="OK39" s="440"/>
      <c r="OL39" s="440"/>
      <c r="OM39" s="111">
        <f t="shared" si="1009"/>
        <v>0</v>
      </c>
      <c r="ON39" s="440"/>
      <c r="OO39" s="440"/>
      <c r="OQ39" s="440"/>
      <c r="OR39" s="440"/>
      <c r="OS39" s="440"/>
      <c r="OT39" s="440"/>
      <c r="OU39" s="110">
        <f t="shared" si="1010"/>
        <v>0</v>
      </c>
      <c r="OV39" s="440"/>
      <c r="OW39" s="440"/>
      <c r="OX39" s="440"/>
      <c r="OY39" s="440"/>
      <c r="OZ39" s="440"/>
      <c r="PA39" s="440"/>
      <c r="PB39" s="111">
        <f t="shared" si="1011"/>
        <v>0</v>
      </c>
      <c r="PC39" s="440"/>
      <c r="PD39" s="440"/>
      <c r="PF39" s="440"/>
      <c r="PG39" s="440"/>
      <c r="PH39" s="440"/>
      <c r="PI39" s="440"/>
      <c r="PJ39" s="110">
        <f t="shared" si="1012"/>
        <v>0</v>
      </c>
      <c r="PK39" s="440"/>
      <c r="PL39" s="440"/>
      <c r="PM39" s="440"/>
      <c r="PN39" s="440"/>
      <c r="PO39" s="440"/>
      <c r="PP39" s="440"/>
      <c r="PQ39" s="111">
        <f t="shared" si="1013"/>
        <v>0</v>
      </c>
      <c r="PR39" s="440"/>
      <c r="PS39" s="440"/>
      <c r="PU39" s="440"/>
      <c r="PV39" s="440"/>
      <c r="PW39" s="440"/>
      <c r="PX39" s="440"/>
      <c r="PY39" s="110">
        <f t="shared" si="1014"/>
        <v>0</v>
      </c>
      <c r="PZ39" s="440"/>
      <c r="QA39" s="440"/>
      <c r="QB39" s="440"/>
      <c r="QC39" s="440"/>
      <c r="QD39" s="440"/>
      <c r="QE39" s="440"/>
      <c r="QF39" s="111">
        <f t="shared" si="1015"/>
        <v>0</v>
      </c>
      <c r="QG39" s="440"/>
      <c r="QH39" s="440"/>
      <c r="QJ39" s="440"/>
      <c r="QK39" s="440"/>
      <c r="QL39" s="440"/>
      <c r="QM39" s="440"/>
      <c r="QN39" s="110">
        <f t="shared" si="1016"/>
        <v>0</v>
      </c>
      <c r="QO39" s="440"/>
      <c r="QP39" s="440"/>
      <c r="QQ39" s="440"/>
      <c r="QR39" s="440"/>
      <c r="QS39" s="440"/>
      <c r="QT39" s="440"/>
      <c r="QU39" s="111">
        <f t="shared" si="1017"/>
        <v>0</v>
      </c>
      <c r="QV39" s="440"/>
      <c r="QW39" s="440"/>
      <c r="QY39" s="440"/>
      <c r="QZ39" s="440"/>
      <c r="RA39" s="440"/>
      <c r="RB39" s="440"/>
      <c r="RC39" s="110">
        <f t="shared" si="1018"/>
        <v>0</v>
      </c>
      <c r="RD39" s="440"/>
      <c r="RE39" s="440"/>
      <c r="RF39" s="440"/>
      <c r="RG39" s="440"/>
      <c r="RH39" s="440"/>
      <c r="RI39" s="440"/>
      <c r="RJ39" s="111">
        <f t="shared" si="1019"/>
        <v>0</v>
      </c>
      <c r="RK39" s="440"/>
      <c r="RL39" s="440"/>
      <c r="RN39" s="440"/>
      <c r="RO39" s="440"/>
      <c r="RP39" s="440"/>
      <c r="RQ39" s="440"/>
      <c r="RR39" s="110">
        <f t="shared" si="1020"/>
        <v>0</v>
      </c>
      <c r="RS39" s="440"/>
      <c r="RT39" s="440"/>
      <c r="RU39" s="440"/>
      <c r="RV39" s="440"/>
      <c r="RW39" s="440"/>
      <c r="RX39" s="440"/>
      <c r="RY39" s="111">
        <f t="shared" si="1021"/>
        <v>0</v>
      </c>
      <c r="RZ39" s="440"/>
      <c r="SA39" s="440"/>
      <c r="SC39" s="440"/>
      <c r="SD39" s="440"/>
      <c r="SE39" s="440"/>
      <c r="SF39" s="440"/>
      <c r="SG39" s="110">
        <f t="shared" si="1022"/>
        <v>0</v>
      </c>
      <c r="SH39" s="440"/>
      <c r="SI39" s="440"/>
      <c r="SJ39" s="440"/>
      <c r="SK39" s="440"/>
      <c r="SL39" s="440"/>
      <c r="SM39" s="440"/>
      <c r="SN39" s="111">
        <f t="shared" si="1023"/>
        <v>0</v>
      </c>
      <c r="SO39" s="440"/>
      <c r="SP39" s="440"/>
      <c r="SR39" s="440"/>
      <c r="SS39" s="440"/>
      <c r="ST39" s="440"/>
      <c r="SU39" s="440"/>
      <c r="SV39" s="110">
        <f t="shared" si="1024"/>
        <v>0</v>
      </c>
      <c r="SW39" s="440"/>
      <c r="SX39" s="440"/>
      <c r="SY39" s="440"/>
      <c r="SZ39" s="440"/>
      <c r="TA39" s="440"/>
      <c r="TB39" s="440"/>
      <c r="TC39" s="111">
        <f t="shared" si="1025"/>
        <v>0</v>
      </c>
      <c r="TD39" s="440"/>
      <c r="TE39" s="440"/>
      <c r="TG39" s="440"/>
      <c r="TH39" s="440"/>
      <c r="TI39" s="440"/>
      <c r="TJ39" s="440"/>
      <c r="TK39" s="110">
        <f t="shared" si="1026"/>
        <v>0</v>
      </c>
      <c r="TL39" s="440"/>
      <c r="TM39" s="440"/>
      <c r="TN39" s="440"/>
      <c r="TO39" s="440"/>
      <c r="TP39" s="440"/>
      <c r="TQ39" s="440"/>
      <c r="TR39" s="111">
        <f t="shared" si="1027"/>
        <v>0</v>
      </c>
      <c r="TS39" s="440"/>
      <c r="TT39" s="440"/>
      <c r="TV39" s="440"/>
      <c r="TW39" s="440"/>
      <c r="TX39" s="440"/>
      <c r="TY39" s="440"/>
      <c r="TZ39" s="110">
        <f t="shared" si="1028"/>
        <v>0</v>
      </c>
      <c r="UA39" s="440"/>
      <c r="UB39" s="440"/>
      <c r="UC39" s="440"/>
      <c r="UD39" s="440"/>
      <c r="UE39" s="440"/>
      <c r="UF39" s="440"/>
      <c r="UG39" s="111">
        <f t="shared" si="1029"/>
        <v>0</v>
      </c>
      <c r="UH39" s="440"/>
      <c r="UI39" s="440"/>
      <c r="UK39" s="440"/>
      <c r="UL39" s="440"/>
      <c r="UM39" s="440"/>
      <c r="UN39" s="440"/>
      <c r="UO39" s="110">
        <f t="shared" si="1030"/>
        <v>0</v>
      </c>
      <c r="UP39" s="440"/>
      <c r="UQ39" s="440"/>
      <c r="UR39" s="440"/>
      <c r="US39" s="440"/>
      <c r="UT39" s="440"/>
      <c r="UU39" s="440"/>
      <c r="UV39" s="111">
        <f t="shared" si="1031"/>
        <v>0</v>
      </c>
      <c r="UW39" s="440"/>
      <c r="UX39" s="440"/>
      <c r="UZ39" s="440"/>
      <c r="VA39" s="440"/>
      <c r="VB39" s="440"/>
      <c r="VC39" s="440"/>
      <c r="VD39" s="110">
        <f t="shared" si="1032"/>
        <v>0</v>
      </c>
      <c r="VE39" s="440"/>
      <c r="VF39" s="440"/>
      <c r="VG39" s="440"/>
      <c r="VH39" s="440"/>
      <c r="VI39" s="440"/>
      <c r="VJ39" s="440"/>
      <c r="VK39" s="111">
        <f t="shared" si="1033"/>
        <v>0</v>
      </c>
      <c r="VL39" s="440"/>
      <c r="VM39" s="440"/>
      <c r="VO39" s="440"/>
      <c r="VP39" s="440"/>
      <c r="VQ39" s="440"/>
      <c r="VR39" s="440"/>
      <c r="VS39" s="110">
        <f t="shared" si="1034"/>
        <v>0</v>
      </c>
      <c r="VT39" s="440"/>
      <c r="VU39" s="440"/>
      <c r="VV39" s="440"/>
      <c r="VW39" s="440"/>
      <c r="VX39" s="440"/>
      <c r="VY39" s="440"/>
      <c r="VZ39" s="111">
        <f t="shared" si="1035"/>
        <v>0</v>
      </c>
      <c r="WA39" s="440"/>
      <c r="WB39" s="440"/>
      <c r="WD39" s="440"/>
      <c r="WE39" s="440"/>
      <c r="WF39" s="440"/>
      <c r="WG39" s="440"/>
      <c r="WH39" s="110">
        <f t="shared" si="1036"/>
        <v>0</v>
      </c>
      <c r="WI39" s="440"/>
      <c r="WJ39" s="440"/>
      <c r="WK39" s="440"/>
      <c r="WL39" s="440"/>
      <c r="WM39" s="440"/>
      <c r="WN39" s="440"/>
      <c r="WO39" s="111">
        <f t="shared" si="1037"/>
        <v>0</v>
      </c>
      <c r="WP39" s="440"/>
      <c r="WQ39" s="440"/>
      <c r="WS39" s="440"/>
      <c r="WT39" s="440"/>
      <c r="WU39" s="440"/>
      <c r="WV39" s="440"/>
      <c r="WW39" s="110">
        <f t="shared" si="1038"/>
        <v>0</v>
      </c>
      <c r="WX39" s="440"/>
      <c r="WY39" s="440"/>
      <c r="WZ39" s="440"/>
      <c r="XA39" s="440"/>
      <c r="XB39" s="440"/>
      <c r="XC39" s="440"/>
      <c r="XD39" s="111">
        <f t="shared" si="1039"/>
        <v>0</v>
      </c>
      <c r="XE39" s="440"/>
      <c r="XF39" s="440"/>
      <c r="XH39" s="440"/>
      <c r="XI39" s="440"/>
      <c r="XJ39" s="440"/>
      <c r="XK39" s="440"/>
      <c r="XL39" s="110">
        <f t="shared" si="1040"/>
        <v>0</v>
      </c>
      <c r="XM39" s="440"/>
      <c r="XN39" s="440"/>
      <c r="XO39" s="440"/>
      <c r="XP39" s="440"/>
      <c r="XQ39" s="440"/>
      <c r="XR39" s="440"/>
      <c r="XS39" s="111">
        <f t="shared" si="1041"/>
        <v>0</v>
      </c>
      <c r="XT39" s="440"/>
      <c r="XU39" s="440"/>
      <c r="XW39" s="440"/>
      <c r="XX39" s="440"/>
      <c r="XY39" s="440"/>
      <c r="XZ39" s="440"/>
      <c r="YA39" s="110">
        <f t="shared" si="1042"/>
        <v>0</v>
      </c>
      <c r="YB39" s="440"/>
      <c r="YC39" s="440"/>
      <c r="YD39" s="440"/>
      <c r="YE39" s="440"/>
      <c r="YF39" s="440"/>
      <c r="YG39" s="440"/>
      <c r="YH39" s="111">
        <f t="shared" si="1043"/>
        <v>0</v>
      </c>
      <c r="YI39" s="440"/>
      <c r="YJ39" s="440"/>
      <c r="YL39" s="440"/>
      <c r="YM39" s="440"/>
      <c r="YN39" s="440"/>
      <c r="YO39" s="440"/>
      <c r="YP39" s="110">
        <f t="shared" si="1044"/>
        <v>0</v>
      </c>
      <c r="YQ39" s="440"/>
      <c r="YR39" s="440"/>
      <c r="YS39" s="440"/>
      <c r="YT39" s="440"/>
      <c r="YU39" s="440"/>
      <c r="YV39" s="440"/>
      <c r="YW39" s="111">
        <f t="shared" si="1045"/>
        <v>0</v>
      </c>
      <c r="YX39" s="440"/>
      <c r="YY39" s="440"/>
      <c r="ZA39" s="440"/>
      <c r="ZB39" s="440"/>
      <c r="ZC39" s="440"/>
      <c r="ZD39" s="440"/>
      <c r="ZE39" s="110">
        <f t="shared" si="1046"/>
        <v>0</v>
      </c>
      <c r="ZF39" s="440"/>
      <c r="ZG39" s="440"/>
      <c r="ZH39" s="440"/>
      <c r="ZI39" s="440"/>
      <c r="ZJ39" s="440"/>
      <c r="ZK39" s="440"/>
      <c r="ZL39" s="111">
        <f t="shared" si="1047"/>
        <v>0</v>
      </c>
      <c r="ZM39" s="440"/>
      <c r="ZN39" s="440"/>
      <c r="ZP39" s="440"/>
      <c r="ZQ39" s="440"/>
      <c r="ZR39" s="440"/>
      <c r="ZS39" s="440"/>
      <c r="ZT39" s="110">
        <f t="shared" si="1048"/>
        <v>0</v>
      </c>
      <c r="ZU39" s="440"/>
      <c r="ZV39" s="440"/>
      <c r="ZW39" s="440"/>
      <c r="ZX39" s="440"/>
      <c r="ZY39" s="440"/>
      <c r="ZZ39" s="440"/>
      <c r="AAA39" s="111">
        <f t="shared" si="1049"/>
        <v>0</v>
      </c>
      <c r="AAB39" s="440"/>
      <c r="AAC39" s="440"/>
      <c r="AAE39" s="440"/>
      <c r="AAF39" s="440"/>
      <c r="AAG39" s="440"/>
      <c r="AAH39" s="440"/>
      <c r="AAI39" s="110">
        <f t="shared" si="1050"/>
        <v>0</v>
      </c>
      <c r="AAJ39" s="440"/>
      <c r="AAK39" s="440"/>
      <c r="AAL39" s="440"/>
      <c r="AAM39" s="440"/>
      <c r="AAN39" s="440"/>
      <c r="AAO39" s="440"/>
      <c r="AAP39" s="111">
        <f t="shared" si="1051"/>
        <v>0</v>
      </c>
      <c r="AAQ39" s="440"/>
      <c r="AAR39" s="440"/>
      <c r="AAT39" s="440"/>
      <c r="AAU39" s="440"/>
      <c r="AAV39" s="440"/>
      <c r="AAW39" s="440"/>
      <c r="AAX39" s="110">
        <f t="shared" si="1052"/>
        <v>0</v>
      </c>
      <c r="AAY39" s="440"/>
      <c r="AAZ39" s="440"/>
      <c r="ABA39" s="440"/>
      <c r="ABB39" s="440"/>
      <c r="ABC39" s="440"/>
      <c r="ABD39" s="440"/>
      <c r="ABE39" s="111">
        <f t="shared" si="1053"/>
        <v>0</v>
      </c>
      <c r="ABF39" s="440"/>
      <c r="ABG39" s="440"/>
      <c r="ABI39" s="440"/>
      <c r="ABJ39" s="440"/>
      <c r="ABK39" s="440"/>
      <c r="ABL39" s="440"/>
      <c r="ABM39" s="110">
        <f t="shared" si="1054"/>
        <v>0</v>
      </c>
      <c r="ABN39" s="440"/>
      <c r="ABO39" s="440"/>
      <c r="ABP39" s="440"/>
      <c r="ABQ39" s="440"/>
      <c r="ABR39" s="440"/>
      <c r="ABS39" s="440"/>
      <c r="ABT39" s="111">
        <f t="shared" si="1055"/>
        <v>0</v>
      </c>
      <c r="ABU39" s="440"/>
      <c r="ABV39" s="440"/>
      <c r="ABX39" s="440"/>
      <c r="ABY39" s="440"/>
      <c r="ABZ39" s="440"/>
      <c r="ACA39" s="440"/>
      <c r="ACB39" s="110">
        <f t="shared" si="1056"/>
        <v>0</v>
      </c>
      <c r="ACC39" s="440"/>
      <c r="ACD39" s="440"/>
      <c r="ACE39" s="440"/>
      <c r="ACF39" s="440"/>
      <c r="ACG39" s="440"/>
      <c r="ACH39" s="440"/>
      <c r="ACI39" s="111">
        <f t="shared" si="1057"/>
        <v>0</v>
      </c>
      <c r="ACJ39" s="440"/>
      <c r="ACK39" s="440"/>
      <c r="ACM39" s="440"/>
      <c r="ACN39" s="440"/>
      <c r="ACO39" s="440"/>
      <c r="ACP39" s="440"/>
      <c r="ACQ39" s="110">
        <f t="shared" si="1058"/>
        <v>0</v>
      </c>
      <c r="ACR39" s="440"/>
      <c r="ACS39" s="440"/>
      <c r="ACT39" s="440"/>
      <c r="ACU39" s="440"/>
      <c r="ACV39" s="440"/>
      <c r="ACW39" s="440"/>
      <c r="ACX39" s="111">
        <f t="shared" si="1059"/>
        <v>0</v>
      </c>
      <c r="ACY39" s="440"/>
      <c r="ACZ39" s="440"/>
      <c r="ADB39" s="440"/>
      <c r="ADC39" s="440"/>
      <c r="ADD39" s="440"/>
      <c r="ADE39" s="440"/>
      <c r="ADF39" s="110">
        <f t="shared" si="1060"/>
        <v>0</v>
      </c>
      <c r="ADG39" s="440"/>
      <c r="ADH39" s="440"/>
      <c r="ADI39" s="440"/>
      <c r="ADJ39" s="440"/>
      <c r="ADK39" s="440"/>
      <c r="ADL39" s="440"/>
      <c r="ADM39" s="111">
        <f t="shared" si="1061"/>
        <v>0</v>
      </c>
      <c r="ADN39" s="440"/>
      <c r="ADO39" s="440"/>
      <c r="ADQ39" s="440"/>
      <c r="ADR39" s="440"/>
      <c r="ADS39" s="440"/>
      <c r="ADT39" s="440"/>
      <c r="ADU39" s="110">
        <f t="shared" si="1062"/>
        <v>0</v>
      </c>
      <c r="ADV39" s="440"/>
      <c r="ADW39" s="440"/>
      <c r="ADX39" s="440"/>
      <c r="ADY39" s="440"/>
      <c r="ADZ39" s="440"/>
      <c r="AEA39" s="440"/>
      <c r="AEB39" s="111">
        <f t="shared" si="1063"/>
        <v>0</v>
      </c>
      <c r="AEC39" s="440"/>
      <c r="AED39" s="440"/>
      <c r="AEF39" s="440"/>
      <c r="AEG39" s="440"/>
      <c r="AEH39" s="440"/>
      <c r="AEI39" s="440"/>
      <c r="AEJ39" s="110">
        <f t="shared" si="1064"/>
        <v>0</v>
      </c>
      <c r="AEK39" s="440"/>
      <c r="AEL39" s="440"/>
      <c r="AEM39" s="440"/>
      <c r="AEN39" s="440"/>
      <c r="AEO39" s="440"/>
      <c r="AEP39" s="440"/>
      <c r="AEQ39" s="111">
        <f t="shared" si="1065"/>
        <v>0</v>
      </c>
      <c r="AER39" s="440"/>
      <c r="AES39" s="440"/>
      <c r="AEU39" s="440"/>
      <c r="AEV39" s="440"/>
      <c r="AEW39" s="440"/>
      <c r="AEX39" s="440"/>
      <c r="AEY39" s="110">
        <f t="shared" si="1066"/>
        <v>0</v>
      </c>
      <c r="AEZ39" s="440"/>
      <c r="AFA39" s="440"/>
      <c r="AFB39" s="440"/>
      <c r="AFC39" s="440"/>
      <c r="AFD39" s="440"/>
      <c r="AFE39" s="440"/>
      <c r="AFF39" s="111">
        <f t="shared" si="1067"/>
        <v>0</v>
      </c>
      <c r="AFG39" s="440"/>
      <c r="AFH39" s="440"/>
      <c r="AFJ39" s="440"/>
      <c r="AFK39" s="440"/>
      <c r="AFL39" s="440"/>
      <c r="AFM39" s="440"/>
      <c r="AFN39" s="110">
        <f t="shared" si="1068"/>
        <v>0</v>
      </c>
      <c r="AFO39" s="440"/>
      <c r="AFP39" s="440"/>
      <c r="AFQ39" s="440"/>
      <c r="AFR39" s="440"/>
      <c r="AFS39" s="440"/>
      <c r="AFT39" s="440"/>
      <c r="AFU39" s="111">
        <f t="shared" si="1069"/>
        <v>0</v>
      </c>
      <c r="AFV39" s="440"/>
      <c r="AFW39" s="440"/>
      <c r="AFY39" s="440"/>
      <c r="AFZ39" s="440"/>
      <c r="AGA39" s="440"/>
      <c r="AGB39" s="440"/>
      <c r="AGC39" s="110">
        <f t="shared" si="1070"/>
        <v>0</v>
      </c>
      <c r="AGD39" s="440"/>
      <c r="AGE39" s="440"/>
      <c r="AGF39" s="440"/>
      <c r="AGG39" s="440"/>
      <c r="AGH39" s="440"/>
      <c r="AGI39" s="440"/>
      <c r="AGJ39" s="111">
        <f t="shared" si="1071"/>
        <v>0</v>
      </c>
      <c r="AGK39" s="440"/>
      <c r="AGL39" s="440"/>
      <c r="AGN39" s="440"/>
      <c r="AGO39" s="440"/>
      <c r="AGP39" s="440"/>
      <c r="AGQ39" s="440"/>
      <c r="AGR39" s="110">
        <f t="shared" si="1072"/>
        <v>0</v>
      </c>
      <c r="AGS39" s="440"/>
      <c r="AGT39" s="440"/>
      <c r="AGU39" s="440"/>
      <c r="AGV39" s="440"/>
      <c r="AGW39" s="440"/>
      <c r="AGX39" s="440"/>
      <c r="AGY39" s="111">
        <f t="shared" si="1073"/>
        <v>0</v>
      </c>
      <c r="AGZ39" s="440"/>
      <c r="AHA39" s="440"/>
      <c r="AHC39" s="440"/>
      <c r="AHD39" s="440"/>
      <c r="AHE39" s="440"/>
      <c r="AHF39" s="440"/>
      <c r="AHG39" s="110">
        <f t="shared" si="1074"/>
        <v>0</v>
      </c>
      <c r="AHH39" s="440"/>
      <c r="AHI39" s="440"/>
      <c r="AHJ39" s="440"/>
      <c r="AHK39" s="440"/>
      <c r="AHL39" s="440"/>
      <c r="AHM39" s="440"/>
      <c r="AHN39" s="111">
        <f t="shared" si="1075"/>
        <v>0</v>
      </c>
      <c r="AHO39" s="440"/>
      <c r="AHP39" s="440"/>
      <c r="AHR39" s="440"/>
      <c r="AHS39" s="440"/>
      <c r="AHT39" s="440"/>
      <c r="AHU39" s="440"/>
      <c r="AHV39" s="110">
        <f t="shared" si="1076"/>
        <v>0</v>
      </c>
      <c r="AHW39" s="440"/>
      <c r="AHX39" s="440"/>
      <c r="AHY39" s="440"/>
      <c r="AHZ39" s="440"/>
      <c r="AIA39" s="440"/>
      <c r="AIB39" s="440"/>
      <c r="AIC39" s="111">
        <f t="shared" si="1077"/>
        <v>0</v>
      </c>
      <c r="AID39" s="440"/>
      <c r="AIE39" s="440"/>
    </row>
    <row r="40" spans="1:915" x14ac:dyDescent="0.3">
      <c r="A40" s="33" t="s">
        <v>147</v>
      </c>
      <c r="B40" s="34" t="s">
        <v>148</v>
      </c>
      <c r="C40" s="439"/>
      <c r="D40" s="440"/>
      <c r="E40" s="440"/>
      <c r="F40" s="440"/>
      <c r="G40" s="110">
        <f t="shared" si="718"/>
        <v>0</v>
      </c>
      <c r="H40" s="440"/>
      <c r="I40" s="440"/>
      <c r="J40" s="440"/>
      <c r="K40" s="440"/>
      <c r="L40" s="440"/>
      <c r="M40" s="440"/>
      <c r="N40" s="111">
        <f t="shared" si="958"/>
        <v>0</v>
      </c>
      <c r="O40" s="440"/>
      <c r="P40" s="440"/>
      <c r="Q40" s="440"/>
      <c r="R40" s="440"/>
      <c r="S40" s="440"/>
      <c r="T40" s="440"/>
      <c r="U40" s="110">
        <f t="shared" si="719"/>
        <v>0</v>
      </c>
      <c r="V40" s="440"/>
      <c r="W40" s="440"/>
      <c r="X40" s="440"/>
      <c r="Y40" s="440"/>
      <c r="Z40" s="440"/>
      <c r="AA40" s="440"/>
      <c r="AB40" s="111">
        <f t="shared" si="959"/>
        <v>0</v>
      </c>
      <c r="AC40" s="440"/>
      <c r="AD40" s="440"/>
      <c r="AF40" s="440"/>
      <c r="AG40" s="440"/>
      <c r="AH40" s="440"/>
      <c r="AI40" s="440"/>
      <c r="AJ40" s="110">
        <f t="shared" si="960"/>
        <v>0</v>
      </c>
      <c r="AK40" s="440"/>
      <c r="AL40" s="440"/>
      <c r="AM40" s="440"/>
      <c r="AN40" s="440"/>
      <c r="AO40" s="440"/>
      <c r="AP40" s="440"/>
      <c r="AQ40" s="111">
        <f t="shared" si="961"/>
        <v>0</v>
      </c>
      <c r="AR40" s="440"/>
      <c r="AS40" s="440"/>
      <c r="AU40" s="440"/>
      <c r="AV40" s="440"/>
      <c r="AW40" s="440"/>
      <c r="AX40" s="440"/>
      <c r="AY40" s="110">
        <f t="shared" si="962"/>
        <v>0</v>
      </c>
      <c r="AZ40" s="440"/>
      <c r="BA40" s="440"/>
      <c r="BB40" s="440"/>
      <c r="BC40" s="440"/>
      <c r="BD40" s="440"/>
      <c r="BE40" s="440"/>
      <c r="BF40" s="111">
        <f t="shared" si="963"/>
        <v>0</v>
      </c>
      <c r="BG40" s="440"/>
      <c r="BH40" s="440"/>
      <c r="BJ40" s="440"/>
      <c r="BK40" s="440"/>
      <c r="BL40" s="440"/>
      <c r="BM40" s="440"/>
      <c r="BN40" s="110">
        <f t="shared" si="964"/>
        <v>0</v>
      </c>
      <c r="BO40" s="440"/>
      <c r="BP40" s="440"/>
      <c r="BQ40" s="440"/>
      <c r="BR40" s="440"/>
      <c r="BS40" s="440"/>
      <c r="BT40" s="440"/>
      <c r="BU40" s="111">
        <f t="shared" si="965"/>
        <v>0</v>
      </c>
      <c r="BV40" s="440"/>
      <c r="BW40" s="440"/>
      <c r="BY40" s="440"/>
      <c r="BZ40" s="440"/>
      <c r="CA40" s="440"/>
      <c r="CB40" s="440"/>
      <c r="CC40" s="110">
        <f t="shared" si="966"/>
        <v>0</v>
      </c>
      <c r="CD40" s="440"/>
      <c r="CE40" s="440"/>
      <c r="CF40" s="440"/>
      <c r="CG40" s="440"/>
      <c r="CH40" s="440"/>
      <c r="CI40" s="440"/>
      <c r="CJ40" s="111">
        <f t="shared" si="967"/>
        <v>0</v>
      </c>
      <c r="CK40" s="440"/>
      <c r="CL40" s="440"/>
      <c r="CN40" s="440"/>
      <c r="CO40" s="440"/>
      <c r="CP40" s="440"/>
      <c r="CQ40" s="440"/>
      <c r="CR40" s="110">
        <f t="shared" si="968"/>
        <v>0</v>
      </c>
      <c r="CS40" s="440"/>
      <c r="CT40" s="440"/>
      <c r="CU40" s="440"/>
      <c r="CV40" s="440"/>
      <c r="CW40" s="440"/>
      <c r="CX40" s="440"/>
      <c r="CY40" s="111">
        <f t="shared" si="969"/>
        <v>0</v>
      </c>
      <c r="CZ40" s="440"/>
      <c r="DA40" s="440"/>
      <c r="DC40" s="440"/>
      <c r="DD40" s="440"/>
      <c r="DE40" s="440"/>
      <c r="DF40" s="440"/>
      <c r="DG40" s="110">
        <f t="shared" si="970"/>
        <v>0</v>
      </c>
      <c r="DH40" s="440"/>
      <c r="DI40" s="440"/>
      <c r="DJ40" s="440"/>
      <c r="DK40" s="440"/>
      <c r="DL40" s="440"/>
      <c r="DM40" s="440"/>
      <c r="DN40" s="111">
        <f t="shared" si="971"/>
        <v>0</v>
      </c>
      <c r="DO40" s="440"/>
      <c r="DP40" s="440"/>
      <c r="DR40" s="440"/>
      <c r="DS40" s="440"/>
      <c r="DT40" s="440"/>
      <c r="DU40" s="440"/>
      <c r="DV40" s="110">
        <f t="shared" si="972"/>
        <v>0</v>
      </c>
      <c r="DW40" s="440"/>
      <c r="DX40" s="440"/>
      <c r="DY40" s="440"/>
      <c r="DZ40" s="440"/>
      <c r="EA40" s="440"/>
      <c r="EB40" s="440"/>
      <c r="EC40" s="111">
        <f t="shared" si="973"/>
        <v>0</v>
      </c>
      <c r="ED40" s="440"/>
      <c r="EE40" s="440"/>
      <c r="EG40" s="440"/>
      <c r="EH40" s="440"/>
      <c r="EI40" s="440"/>
      <c r="EJ40" s="440"/>
      <c r="EK40" s="110">
        <f t="shared" si="974"/>
        <v>0</v>
      </c>
      <c r="EL40" s="440"/>
      <c r="EM40" s="440"/>
      <c r="EN40" s="440"/>
      <c r="EO40" s="440"/>
      <c r="EP40" s="440"/>
      <c r="EQ40" s="440"/>
      <c r="ER40" s="111">
        <f t="shared" si="975"/>
        <v>0</v>
      </c>
      <c r="ES40" s="440"/>
      <c r="ET40" s="440"/>
      <c r="EV40" s="440"/>
      <c r="EW40" s="440"/>
      <c r="EX40" s="440"/>
      <c r="EY40" s="440"/>
      <c r="EZ40" s="110">
        <f t="shared" si="976"/>
        <v>0</v>
      </c>
      <c r="FA40" s="440"/>
      <c r="FB40" s="440"/>
      <c r="FC40" s="440"/>
      <c r="FD40" s="440"/>
      <c r="FE40" s="440"/>
      <c r="FF40" s="440"/>
      <c r="FG40" s="111">
        <f t="shared" si="977"/>
        <v>0</v>
      </c>
      <c r="FH40" s="440"/>
      <c r="FI40" s="440"/>
      <c r="FK40" s="440"/>
      <c r="FL40" s="440"/>
      <c r="FM40" s="440"/>
      <c r="FN40" s="440"/>
      <c r="FO40" s="110">
        <f t="shared" si="978"/>
        <v>0</v>
      </c>
      <c r="FP40" s="440"/>
      <c r="FQ40" s="440"/>
      <c r="FR40" s="440"/>
      <c r="FS40" s="440"/>
      <c r="FT40" s="440"/>
      <c r="FU40" s="440"/>
      <c r="FV40" s="111">
        <f t="shared" si="979"/>
        <v>0</v>
      </c>
      <c r="FW40" s="440"/>
      <c r="FX40" s="440"/>
      <c r="FZ40" s="440"/>
      <c r="GA40" s="440"/>
      <c r="GB40" s="440"/>
      <c r="GC40" s="440"/>
      <c r="GD40" s="110">
        <f t="shared" si="980"/>
        <v>0</v>
      </c>
      <c r="GE40" s="440"/>
      <c r="GF40" s="440"/>
      <c r="GG40" s="440"/>
      <c r="GH40" s="440"/>
      <c r="GI40" s="440"/>
      <c r="GJ40" s="440"/>
      <c r="GK40" s="111">
        <f t="shared" si="981"/>
        <v>0</v>
      </c>
      <c r="GL40" s="440"/>
      <c r="GM40" s="440"/>
      <c r="GO40" s="440"/>
      <c r="GP40" s="440"/>
      <c r="GQ40" s="440"/>
      <c r="GR40" s="440"/>
      <c r="GS40" s="110">
        <f t="shared" si="982"/>
        <v>0</v>
      </c>
      <c r="GT40" s="440"/>
      <c r="GU40" s="440"/>
      <c r="GV40" s="440"/>
      <c r="GW40" s="440"/>
      <c r="GX40" s="440"/>
      <c r="GY40" s="440"/>
      <c r="GZ40" s="111">
        <f t="shared" si="983"/>
        <v>0</v>
      </c>
      <c r="HA40" s="440"/>
      <c r="HB40" s="440"/>
      <c r="HD40" s="440"/>
      <c r="HE40" s="440"/>
      <c r="HF40" s="440"/>
      <c r="HG40" s="440"/>
      <c r="HH40" s="110">
        <f t="shared" si="984"/>
        <v>0</v>
      </c>
      <c r="HI40" s="440"/>
      <c r="HJ40" s="440"/>
      <c r="HK40" s="440"/>
      <c r="HL40" s="440"/>
      <c r="HM40" s="440"/>
      <c r="HN40" s="440"/>
      <c r="HO40" s="111">
        <f t="shared" si="985"/>
        <v>0</v>
      </c>
      <c r="HP40" s="440"/>
      <c r="HQ40" s="440"/>
      <c r="HS40" s="440"/>
      <c r="HT40" s="440"/>
      <c r="HU40" s="440"/>
      <c r="HV40" s="440"/>
      <c r="HW40" s="110">
        <f t="shared" si="986"/>
        <v>0</v>
      </c>
      <c r="HX40" s="440"/>
      <c r="HY40" s="440"/>
      <c r="HZ40" s="440"/>
      <c r="IA40" s="440"/>
      <c r="IB40" s="440"/>
      <c r="IC40" s="440"/>
      <c r="ID40" s="111">
        <f t="shared" si="987"/>
        <v>0</v>
      </c>
      <c r="IE40" s="440"/>
      <c r="IF40" s="440"/>
      <c r="IH40" s="440"/>
      <c r="II40" s="440"/>
      <c r="IJ40" s="440"/>
      <c r="IK40" s="440"/>
      <c r="IL40" s="110">
        <f t="shared" si="988"/>
        <v>0</v>
      </c>
      <c r="IM40" s="440"/>
      <c r="IN40" s="440"/>
      <c r="IO40" s="440"/>
      <c r="IP40" s="440"/>
      <c r="IQ40" s="440"/>
      <c r="IR40" s="440"/>
      <c r="IS40" s="111">
        <f t="shared" si="989"/>
        <v>0</v>
      </c>
      <c r="IT40" s="440"/>
      <c r="IU40" s="440"/>
      <c r="IW40" s="440"/>
      <c r="IX40" s="440"/>
      <c r="IY40" s="440"/>
      <c r="IZ40" s="440"/>
      <c r="JA40" s="110">
        <f t="shared" si="990"/>
        <v>0</v>
      </c>
      <c r="JB40" s="440"/>
      <c r="JC40" s="440"/>
      <c r="JD40" s="440"/>
      <c r="JE40" s="440"/>
      <c r="JF40" s="440"/>
      <c r="JG40" s="440"/>
      <c r="JH40" s="111">
        <f t="shared" si="991"/>
        <v>0</v>
      </c>
      <c r="JI40" s="440"/>
      <c r="JJ40" s="440"/>
      <c r="JL40" s="440"/>
      <c r="JM40" s="440"/>
      <c r="JN40" s="440"/>
      <c r="JO40" s="440"/>
      <c r="JP40" s="110">
        <f t="shared" si="992"/>
        <v>0</v>
      </c>
      <c r="JQ40" s="440"/>
      <c r="JR40" s="440"/>
      <c r="JS40" s="440"/>
      <c r="JT40" s="440"/>
      <c r="JU40" s="440"/>
      <c r="JV40" s="440"/>
      <c r="JW40" s="111">
        <f t="shared" si="993"/>
        <v>0</v>
      </c>
      <c r="JX40" s="440"/>
      <c r="JY40" s="440"/>
      <c r="KA40" s="440"/>
      <c r="KB40" s="440"/>
      <c r="KC40" s="440"/>
      <c r="KD40" s="440"/>
      <c r="KE40" s="110">
        <f t="shared" si="994"/>
        <v>0</v>
      </c>
      <c r="KF40" s="440"/>
      <c r="KG40" s="440"/>
      <c r="KH40" s="440"/>
      <c r="KI40" s="440"/>
      <c r="KJ40" s="440"/>
      <c r="KK40" s="440"/>
      <c r="KL40" s="111">
        <f t="shared" si="995"/>
        <v>0</v>
      </c>
      <c r="KM40" s="440"/>
      <c r="KN40" s="440"/>
      <c r="KP40" s="440"/>
      <c r="KQ40" s="440"/>
      <c r="KR40" s="440"/>
      <c r="KS40" s="440"/>
      <c r="KT40" s="110">
        <f t="shared" si="996"/>
        <v>0</v>
      </c>
      <c r="KU40" s="440"/>
      <c r="KV40" s="440"/>
      <c r="KW40" s="440"/>
      <c r="KX40" s="440"/>
      <c r="KY40" s="440"/>
      <c r="KZ40" s="440"/>
      <c r="LA40" s="111">
        <f t="shared" si="997"/>
        <v>0</v>
      </c>
      <c r="LB40" s="440"/>
      <c r="LC40" s="440"/>
      <c r="LE40" s="440"/>
      <c r="LF40" s="440"/>
      <c r="LG40" s="440"/>
      <c r="LH40" s="440"/>
      <c r="LI40" s="110">
        <f t="shared" si="998"/>
        <v>0</v>
      </c>
      <c r="LJ40" s="440"/>
      <c r="LK40" s="440"/>
      <c r="LL40" s="440"/>
      <c r="LM40" s="440"/>
      <c r="LN40" s="440"/>
      <c r="LO40" s="440"/>
      <c r="LP40" s="111">
        <f t="shared" si="999"/>
        <v>0</v>
      </c>
      <c r="LQ40" s="440"/>
      <c r="LR40" s="440"/>
      <c r="LT40" s="440"/>
      <c r="LU40" s="440"/>
      <c r="LV40" s="440"/>
      <c r="LW40" s="440"/>
      <c r="LX40" s="110">
        <f t="shared" si="1000"/>
        <v>0</v>
      </c>
      <c r="LY40" s="440"/>
      <c r="LZ40" s="440"/>
      <c r="MA40" s="440"/>
      <c r="MB40" s="440"/>
      <c r="MC40" s="440"/>
      <c r="MD40" s="440"/>
      <c r="ME40" s="111">
        <f t="shared" si="1001"/>
        <v>0</v>
      </c>
      <c r="MF40" s="440"/>
      <c r="MG40" s="440"/>
      <c r="MI40" s="440"/>
      <c r="MJ40" s="440"/>
      <c r="MK40" s="440"/>
      <c r="ML40" s="440"/>
      <c r="MM40" s="110">
        <f t="shared" si="1002"/>
        <v>0</v>
      </c>
      <c r="MN40" s="440"/>
      <c r="MO40" s="440"/>
      <c r="MP40" s="440"/>
      <c r="MQ40" s="440"/>
      <c r="MR40" s="440"/>
      <c r="MS40" s="440"/>
      <c r="MT40" s="111">
        <f t="shared" si="1003"/>
        <v>0</v>
      </c>
      <c r="MU40" s="440"/>
      <c r="MV40" s="440"/>
      <c r="MX40" s="440"/>
      <c r="MY40" s="440"/>
      <c r="MZ40" s="440"/>
      <c r="NA40" s="440"/>
      <c r="NB40" s="110">
        <f t="shared" si="1004"/>
        <v>0</v>
      </c>
      <c r="NC40" s="440"/>
      <c r="ND40" s="440"/>
      <c r="NE40" s="440"/>
      <c r="NF40" s="440"/>
      <c r="NG40" s="440"/>
      <c r="NH40" s="440"/>
      <c r="NI40" s="111">
        <f t="shared" si="1005"/>
        <v>0</v>
      </c>
      <c r="NJ40" s="440"/>
      <c r="NK40" s="440"/>
      <c r="NM40" s="440"/>
      <c r="NN40" s="440"/>
      <c r="NO40" s="440"/>
      <c r="NP40" s="440"/>
      <c r="NQ40" s="110">
        <f t="shared" si="1006"/>
        <v>0</v>
      </c>
      <c r="NR40" s="440"/>
      <c r="NS40" s="440"/>
      <c r="NT40" s="440"/>
      <c r="NU40" s="440"/>
      <c r="NV40" s="440"/>
      <c r="NW40" s="440"/>
      <c r="NX40" s="111">
        <f t="shared" si="1007"/>
        <v>0</v>
      </c>
      <c r="NY40" s="440"/>
      <c r="NZ40" s="440"/>
      <c r="OB40" s="440"/>
      <c r="OC40" s="440"/>
      <c r="OD40" s="440"/>
      <c r="OE40" s="440"/>
      <c r="OF40" s="110">
        <f t="shared" si="1008"/>
        <v>0</v>
      </c>
      <c r="OG40" s="440"/>
      <c r="OH40" s="440"/>
      <c r="OI40" s="440"/>
      <c r="OJ40" s="440"/>
      <c r="OK40" s="440"/>
      <c r="OL40" s="440"/>
      <c r="OM40" s="111">
        <f t="shared" si="1009"/>
        <v>0</v>
      </c>
      <c r="ON40" s="440"/>
      <c r="OO40" s="440"/>
      <c r="OQ40" s="440"/>
      <c r="OR40" s="440"/>
      <c r="OS40" s="440"/>
      <c r="OT40" s="440"/>
      <c r="OU40" s="110">
        <f t="shared" si="1010"/>
        <v>0</v>
      </c>
      <c r="OV40" s="440"/>
      <c r="OW40" s="440"/>
      <c r="OX40" s="440"/>
      <c r="OY40" s="440"/>
      <c r="OZ40" s="440"/>
      <c r="PA40" s="440"/>
      <c r="PB40" s="111">
        <f t="shared" si="1011"/>
        <v>0</v>
      </c>
      <c r="PC40" s="440"/>
      <c r="PD40" s="440"/>
      <c r="PF40" s="440"/>
      <c r="PG40" s="440"/>
      <c r="PH40" s="440"/>
      <c r="PI40" s="440"/>
      <c r="PJ40" s="110">
        <f t="shared" si="1012"/>
        <v>0</v>
      </c>
      <c r="PK40" s="440"/>
      <c r="PL40" s="440"/>
      <c r="PM40" s="440"/>
      <c r="PN40" s="440"/>
      <c r="PO40" s="440"/>
      <c r="PP40" s="440"/>
      <c r="PQ40" s="111">
        <f t="shared" si="1013"/>
        <v>0</v>
      </c>
      <c r="PR40" s="440"/>
      <c r="PS40" s="440"/>
      <c r="PU40" s="440"/>
      <c r="PV40" s="440"/>
      <c r="PW40" s="440"/>
      <c r="PX40" s="440"/>
      <c r="PY40" s="110">
        <f t="shared" si="1014"/>
        <v>0</v>
      </c>
      <c r="PZ40" s="440"/>
      <c r="QA40" s="440"/>
      <c r="QB40" s="440"/>
      <c r="QC40" s="440"/>
      <c r="QD40" s="440"/>
      <c r="QE40" s="440"/>
      <c r="QF40" s="111">
        <f t="shared" si="1015"/>
        <v>0</v>
      </c>
      <c r="QG40" s="440"/>
      <c r="QH40" s="440"/>
      <c r="QJ40" s="440"/>
      <c r="QK40" s="440"/>
      <c r="QL40" s="440"/>
      <c r="QM40" s="440"/>
      <c r="QN40" s="110">
        <f t="shared" si="1016"/>
        <v>0</v>
      </c>
      <c r="QO40" s="440"/>
      <c r="QP40" s="440"/>
      <c r="QQ40" s="440"/>
      <c r="QR40" s="440"/>
      <c r="QS40" s="440"/>
      <c r="QT40" s="440"/>
      <c r="QU40" s="111">
        <f t="shared" si="1017"/>
        <v>0</v>
      </c>
      <c r="QV40" s="440"/>
      <c r="QW40" s="440"/>
      <c r="QY40" s="440"/>
      <c r="QZ40" s="440"/>
      <c r="RA40" s="440"/>
      <c r="RB40" s="440"/>
      <c r="RC40" s="110">
        <f t="shared" si="1018"/>
        <v>0</v>
      </c>
      <c r="RD40" s="440"/>
      <c r="RE40" s="440"/>
      <c r="RF40" s="440"/>
      <c r="RG40" s="440"/>
      <c r="RH40" s="440"/>
      <c r="RI40" s="440"/>
      <c r="RJ40" s="111">
        <f t="shared" si="1019"/>
        <v>0</v>
      </c>
      <c r="RK40" s="440"/>
      <c r="RL40" s="440"/>
      <c r="RN40" s="440"/>
      <c r="RO40" s="440"/>
      <c r="RP40" s="440"/>
      <c r="RQ40" s="440"/>
      <c r="RR40" s="110">
        <f t="shared" si="1020"/>
        <v>0</v>
      </c>
      <c r="RS40" s="440"/>
      <c r="RT40" s="440"/>
      <c r="RU40" s="440"/>
      <c r="RV40" s="440"/>
      <c r="RW40" s="440"/>
      <c r="RX40" s="440"/>
      <c r="RY40" s="111">
        <f t="shared" si="1021"/>
        <v>0</v>
      </c>
      <c r="RZ40" s="440"/>
      <c r="SA40" s="440"/>
      <c r="SC40" s="440"/>
      <c r="SD40" s="440"/>
      <c r="SE40" s="440"/>
      <c r="SF40" s="440"/>
      <c r="SG40" s="110">
        <f t="shared" si="1022"/>
        <v>0</v>
      </c>
      <c r="SH40" s="440"/>
      <c r="SI40" s="440"/>
      <c r="SJ40" s="440"/>
      <c r="SK40" s="440"/>
      <c r="SL40" s="440"/>
      <c r="SM40" s="440"/>
      <c r="SN40" s="111">
        <f t="shared" si="1023"/>
        <v>0</v>
      </c>
      <c r="SO40" s="440"/>
      <c r="SP40" s="440"/>
      <c r="SR40" s="440"/>
      <c r="SS40" s="440"/>
      <c r="ST40" s="440"/>
      <c r="SU40" s="440"/>
      <c r="SV40" s="110">
        <f t="shared" si="1024"/>
        <v>0</v>
      </c>
      <c r="SW40" s="440"/>
      <c r="SX40" s="440"/>
      <c r="SY40" s="440"/>
      <c r="SZ40" s="440"/>
      <c r="TA40" s="440"/>
      <c r="TB40" s="440"/>
      <c r="TC40" s="111">
        <f t="shared" si="1025"/>
        <v>0</v>
      </c>
      <c r="TD40" s="440"/>
      <c r="TE40" s="440"/>
      <c r="TG40" s="440"/>
      <c r="TH40" s="440"/>
      <c r="TI40" s="440"/>
      <c r="TJ40" s="440"/>
      <c r="TK40" s="110">
        <f t="shared" si="1026"/>
        <v>0</v>
      </c>
      <c r="TL40" s="440"/>
      <c r="TM40" s="440"/>
      <c r="TN40" s="440"/>
      <c r="TO40" s="440"/>
      <c r="TP40" s="440"/>
      <c r="TQ40" s="440"/>
      <c r="TR40" s="111">
        <f t="shared" si="1027"/>
        <v>0</v>
      </c>
      <c r="TS40" s="440"/>
      <c r="TT40" s="440"/>
      <c r="TV40" s="440"/>
      <c r="TW40" s="440"/>
      <c r="TX40" s="440"/>
      <c r="TY40" s="440"/>
      <c r="TZ40" s="110">
        <f t="shared" si="1028"/>
        <v>0</v>
      </c>
      <c r="UA40" s="440"/>
      <c r="UB40" s="440"/>
      <c r="UC40" s="440"/>
      <c r="UD40" s="440"/>
      <c r="UE40" s="440"/>
      <c r="UF40" s="440"/>
      <c r="UG40" s="111">
        <f t="shared" si="1029"/>
        <v>0</v>
      </c>
      <c r="UH40" s="440"/>
      <c r="UI40" s="440"/>
      <c r="UK40" s="440"/>
      <c r="UL40" s="440"/>
      <c r="UM40" s="440"/>
      <c r="UN40" s="440"/>
      <c r="UO40" s="110">
        <f t="shared" si="1030"/>
        <v>0</v>
      </c>
      <c r="UP40" s="440"/>
      <c r="UQ40" s="440"/>
      <c r="UR40" s="440"/>
      <c r="US40" s="440"/>
      <c r="UT40" s="440"/>
      <c r="UU40" s="440"/>
      <c r="UV40" s="111">
        <f t="shared" si="1031"/>
        <v>0</v>
      </c>
      <c r="UW40" s="440"/>
      <c r="UX40" s="440"/>
      <c r="UZ40" s="440"/>
      <c r="VA40" s="440"/>
      <c r="VB40" s="440"/>
      <c r="VC40" s="440"/>
      <c r="VD40" s="110">
        <f t="shared" si="1032"/>
        <v>0</v>
      </c>
      <c r="VE40" s="440"/>
      <c r="VF40" s="440"/>
      <c r="VG40" s="440"/>
      <c r="VH40" s="440"/>
      <c r="VI40" s="440"/>
      <c r="VJ40" s="440"/>
      <c r="VK40" s="111">
        <f t="shared" si="1033"/>
        <v>0</v>
      </c>
      <c r="VL40" s="440"/>
      <c r="VM40" s="440"/>
      <c r="VO40" s="440"/>
      <c r="VP40" s="440"/>
      <c r="VQ40" s="440"/>
      <c r="VR40" s="440"/>
      <c r="VS40" s="110">
        <f t="shared" si="1034"/>
        <v>0</v>
      </c>
      <c r="VT40" s="440"/>
      <c r="VU40" s="440"/>
      <c r="VV40" s="440"/>
      <c r="VW40" s="440"/>
      <c r="VX40" s="440"/>
      <c r="VY40" s="440"/>
      <c r="VZ40" s="111">
        <f t="shared" si="1035"/>
        <v>0</v>
      </c>
      <c r="WA40" s="440"/>
      <c r="WB40" s="440"/>
      <c r="WD40" s="440"/>
      <c r="WE40" s="440"/>
      <c r="WF40" s="440"/>
      <c r="WG40" s="440"/>
      <c r="WH40" s="110">
        <f t="shared" si="1036"/>
        <v>0</v>
      </c>
      <c r="WI40" s="440"/>
      <c r="WJ40" s="440"/>
      <c r="WK40" s="440"/>
      <c r="WL40" s="440"/>
      <c r="WM40" s="440"/>
      <c r="WN40" s="440"/>
      <c r="WO40" s="111">
        <f t="shared" si="1037"/>
        <v>0</v>
      </c>
      <c r="WP40" s="440"/>
      <c r="WQ40" s="440"/>
      <c r="WS40" s="440"/>
      <c r="WT40" s="440"/>
      <c r="WU40" s="440"/>
      <c r="WV40" s="440"/>
      <c r="WW40" s="110">
        <f t="shared" si="1038"/>
        <v>0</v>
      </c>
      <c r="WX40" s="440"/>
      <c r="WY40" s="440"/>
      <c r="WZ40" s="440"/>
      <c r="XA40" s="440"/>
      <c r="XB40" s="440"/>
      <c r="XC40" s="440"/>
      <c r="XD40" s="111">
        <f t="shared" si="1039"/>
        <v>0</v>
      </c>
      <c r="XE40" s="440"/>
      <c r="XF40" s="440"/>
      <c r="XH40" s="440"/>
      <c r="XI40" s="440"/>
      <c r="XJ40" s="440"/>
      <c r="XK40" s="440"/>
      <c r="XL40" s="110">
        <f t="shared" si="1040"/>
        <v>0</v>
      </c>
      <c r="XM40" s="440"/>
      <c r="XN40" s="440"/>
      <c r="XO40" s="440"/>
      <c r="XP40" s="440"/>
      <c r="XQ40" s="440"/>
      <c r="XR40" s="440"/>
      <c r="XS40" s="111">
        <f t="shared" si="1041"/>
        <v>0</v>
      </c>
      <c r="XT40" s="440"/>
      <c r="XU40" s="440"/>
      <c r="XW40" s="440"/>
      <c r="XX40" s="440"/>
      <c r="XY40" s="440"/>
      <c r="XZ40" s="440"/>
      <c r="YA40" s="110">
        <f t="shared" si="1042"/>
        <v>0</v>
      </c>
      <c r="YB40" s="440"/>
      <c r="YC40" s="440"/>
      <c r="YD40" s="440"/>
      <c r="YE40" s="440"/>
      <c r="YF40" s="440"/>
      <c r="YG40" s="440"/>
      <c r="YH40" s="111">
        <f t="shared" si="1043"/>
        <v>0</v>
      </c>
      <c r="YI40" s="440"/>
      <c r="YJ40" s="440"/>
      <c r="YL40" s="440"/>
      <c r="YM40" s="440"/>
      <c r="YN40" s="440"/>
      <c r="YO40" s="440"/>
      <c r="YP40" s="110">
        <f t="shared" si="1044"/>
        <v>0</v>
      </c>
      <c r="YQ40" s="440"/>
      <c r="YR40" s="440"/>
      <c r="YS40" s="440"/>
      <c r="YT40" s="440"/>
      <c r="YU40" s="440"/>
      <c r="YV40" s="440"/>
      <c r="YW40" s="111">
        <f t="shared" si="1045"/>
        <v>0</v>
      </c>
      <c r="YX40" s="440"/>
      <c r="YY40" s="440"/>
      <c r="ZA40" s="440"/>
      <c r="ZB40" s="440"/>
      <c r="ZC40" s="440"/>
      <c r="ZD40" s="440"/>
      <c r="ZE40" s="110">
        <f t="shared" si="1046"/>
        <v>0</v>
      </c>
      <c r="ZF40" s="440"/>
      <c r="ZG40" s="440"/>
      <c r="ZH40" s="440"/>
      <c r="ZI40" s="440"/>
      <c r="ZJ40" s="440"/>
      <c r="ZK40" s="440"/>
      <c r="ZL40" s="111">
        <f t="shared" si="1047"/>
        <v>0</v>
      </c>
      <c r="ZM40" s="440"/>
      <c r="ZN40" s="440"/>
      <c r="ZP40" s="440"/>
      <c r="ZQ40" s="440"/>
      <c r="ZR40" s="440"/>
      <c r="ZS40" s="440"/>
      <c r="ZT40" s="110">
        <f t="shared" si="1048"/>
        <v>0</v>
      </c>
      <c r="ZU40" s="440"/>
      <c r="ZV40" s="440"/>
      <c r="ZW40" s="440"/>
      <c r="ZX40" s="440"/>
      <c r="ZY40" s="440"/>
      <c r="ZZ40" s="440"/>
      <c r="AAA40" s="111">
        <f t="shared" si="1049"/>
        <v>0</v>
      </c>
      <c r="AAB40" s="440"/>
      <c r="AAC40" s="440"/>
      <c r="AAE40" s="440"/>
      <c r="AAF40" s="440"/>
      <c r="AAG40" s="440"/>
      <c r="AAH40" s="440"/>
      <c r="AAI40" s="110">
        <f t="shared" si="1050"/>
        <v>0</v>
      </c>
      <c r="AAJ40" s="440"/>
      <c r="AAK40" s="440"/>
      <c r="AAL40" s="440"/>
      <c r="AAM40" s="440"/>
      <c r="AAN40" s="440"/>
      <c r="AAO40" s="440"/>
      <c r="AAP40" s="111">
        <f t="shared" si="1051"/>
        <v>0</v>
      </c>
      <c r="AAQ40" s="440"/>
      <c r="AAR40" s="440"/>
      <c r="AAT40" s="440"/>
      <c r="AAU40" s="440"/>
      <c r="AAV40" s="440"/>
      <c r="AAW40" s="440"/>
      <c r="AAX40" s="110">
        <f t="shared" si="1052"/>
        <v>0</v>
      </c>
      <c r="AAY40" s="440"/>
      <c r="AAZ40" s="440"/>
      <c r="ABA40" s="440"/>
      <c r="ABB40" s="440"/>
      <c r="ABC40" s="440"/>
      <c r="ABD40" s="440"/>
      <c r="ABE40" s="111">
        <f t="shared" si="1053"/>
        <v>0</v>
      </c>
      <c r="ABF40" s="440"/>
      <c r="ABG40" s="440"/>
      <c r="ABI40" s="440"/>
      <c r="ABJ40" s="440"/>
      <c r="ABK40" s="440"/>
      <c r="ABL40" s="440"/>
      <c r="ABM40" s="110">
        <f t="shared" si="1054"/>
        <v>0</v>
      </c>
      <c r="ABN40" s="440"/>
      <c r="ABO40" s="440"/>
      <c r="ABP40" s="440"/>
      <c r="ABQ40" s="440"/>
      <c r="ABR40" s="440"/>
      <c r="ABS40" s="440"/>
      <c r="ABT40" s="111">
        <f t="shared" si="1055"/>
        <v>0</v>
      </c>
      <c r="ABU40" s="440"/>
      <c r="ABV40" s="440"/>
      <c r="ABX40" s="440"/>
      <c r="ABY40" s="440"/>
      <c r="ABZ40" s="440"/>
      <c r="ACA40" s="440"/>
      <c r="ACB40" s="110">
        <f t="shared" si="1056"/>
        <v>0</v>
      </c>
      <c r="ACC40" s="440"/>
      <c r="ACD40" s="440"/>
      <c r="ACE40" s="440"/>
      <c r="ACF40" s="440"/>
      <c r="ACG40" s="440"/>
      <c r="ACH40" s="440"/>
      <c r="ACI40" s="111">
        <f t="shared" si="1057"/>
        <v>0</v>
      </c>
      <c r="ACJ40" s="440"/>
      <c r="ACK40" s="440"/>
      <c r="ACM40" s="440"/>
      <c r="ACN40" s="440"/>
      <c r="ACO40" s="440"/>
      <c r="ACP40" s="440"/>
      <c r="ACQ40" s="110">
        <f t="shared" si="1058"/>
        <v>0</v>
      </c>
      <c r="ACR40" s="440"/>
      <c r="ACS40" s="440"/>
      <c r="ACT40" s="440"/>
      <c r="ACU40" s="440"/>
      <c r="ACV40" s="440"/>
      <c r="ACW40" s="440"/>
      <c r="ACX40" s="111">
        <f t="shared" si="1059"/>
        <v>0</v>
      </c>
      <c r="ACY40" s="440"/>
      <c r="ACZ40" s="440"/>
      <c r="ADB40" s="440"/>
      <c r="ADC40" s="440"/>
      <c r="ADD40" s="440"/>
      <c r="ADE40" s="440"/>
      <c r="ADF40" s="110">
        <f t="shared" si="1060"/>
        <v>0</v>
      </c>
      <c r="ADG40" s="440"/>
      <c r="ADH40" s="440"/>
      <c r="ADI40" s="440"/>
      <c r="ADJ40" s="440"/>
      <c r="ADK40" s="440"/>
      <c r="ADL40" s="440"/>
      <c r="ADM40" s="111">
        <f t="shared" si="1061"/>
        <v>0</v>
      </c>
      <c r="ADN40" s="440"/>
      <c r="ADO40" s="440"/>
      <c r="ADQ40" s="440"/>
      <c r="ADR40" s="440"/>
      <c r="ADS40" s="440"/>
      <c r="ADT40" s="440"/>
      <c r="ADU40" s="110">
        <f t="shared" si="1062"/>
        <v>0</v>
      </c>
      <c r="ADV40" s="440"/>
      <c r="ADW40" s="440"/>
      <c r="ADX40" s="440"/>
      <c r="ADY40" s="440"/>
      <c r="ADZ40" s="440"/>
      <c r="AEA40" s="440"/>
      <c r="AEB40" s="111">
        <f t="shared" si="1063"/>
        <v>0</v>
      </c>
      <c r="AEC40" s="440"/>
      <c r="AED40" s="440"/>
      <c r="AEF40" s="440"/>
      <c r="AEG40" s="440"/>
      <c r="AEH40" s="440"/>
      <c r="AEI40" s="440"/>
      <c r="AEJ40" s="110">
        <f t="shared" si="1064"/>
        <v>0</v>
      </c>
      <c r="AEK40" s="440"/>
      <c r="AEL40" s="440"/>
      <c r="AEM40" s="440"/>
      <c r="AEN40" s="440"/>
      <c r="AEO40" s="440"/>
      <c r="AEP40" s="440"/>
      <c r="AEQ40" s="111">
        <f t="shared" si="1065"/>
        <v>0</v>
      </c>
      <c r="AER40" s="440"/>
      <c r="AES40" s="440"/>
      <c r="AEU40" s="440"/>
      <c r="AEV40" s="440"/>
      <c r="AEW40" s="440"/>
      <c r="AEX40" s="440"/>
      <c r="AEY40" s="110">
        <f t="shared" si="1066"/>
        <v>0</v>
      </c>
      <c r="AEZ40" s="440"/>
      <c r="AFA40" s="440"/>
      <c r="AFB40" s="440"/>
      <c r="AFC40" s="440"/>
      <c r="AFD40" s="440"/>
      <c r="AFE40" s="440"/>
      <c r="AFF40" s="111">
        <f t="shared" si="1067"/>
        <v>0</v>
      </c>
      <c r="AFG40" s="440"/>
      <c r="AFH40" s="440"/>
      <c r="AFJ40" s="440"/>
      <c r="AFK40" s="440"/>
      <c r="AFL40" s="440"/>
      <c r="AFM40" s="440"/>
      <c r="AFN40" s="110">
        <f t="shared" si="1068"/>
        <v>0</v>
      </c>
      <c r="AFO40" s="440"/>
      <c r="AFP40" s="440"/>
      <c r="AFQ40" s="440"/>
      <c r="AFR40" s="440"/>
      <c r="AFS40" s="440"/>
      <c r="AFT40" s="440"/>
      <c r="AFU40" s="111">
        <f t="shared" si="1069"/>
        <v>0</v>
      </c>
      <c r="AFV40" s="440"/>
      <c r="AFW40" s="440"/>
      <c r="AFY40" s="440"/>
      <c r="AFZ40" s="440"/>
      <c r="AGA40" s="440"/>
      <c r="AGB40" s="440"/>
      <c r="AGC40" s="110">
        <f t="shared" si="1070"/>
        <v>0</v>
      </c>
      <c r="AGD40" s="440"/>
      <c r="AGE40" s="440"/>
      <c r="AGF40" s="440"/>
      <c r="AGG40" s="440"/>
      <c r="AGH40" s="440"/>
      <c r="AGI40" s="440"/>
      <c r="AGJ40" s="111">
        <f t="shared" si="1071"/>
        <v>0</v>
      </c>
      <c r="AGK40" s="440"/>
      <c r="AGL40" s="440"/>
      <c r="AGN40" s="440"/>
      <c r="AGO40" s="440"/>
      <c r="AGP40" s="440"/>
      <c r="AGQ40" s="440"/>
      <c r="AGR40" s="110">
        <f t="shared" si="1072"/>
        <v>0</v>
      </c>
      <c r="AGS40" s="440"/>
      <c r="AGT40" s="440"/>
      <c r="AGU40" s="440"/>
      <c r="AGV40" s="440"/>
      <c r="AGW40" s="440"/>
      <c r="AGX40" s="440"/>
      <c r="AGY40" s="111">
        <f t="shared" si="1073"/>
        <v>0</v>
      </c>
      <c r="AGZ40" s="440"/>
      <c r="AHA40" s="440"/>
      <c r="AHC40" s="440"/>
      <c r="AHD40" s="440"/>
      <c r="AHE40" s="440"/>
      <c r="AHF40" s="440"/>
      <c r="AHG40" s="110">
        <f t="shared" si="1074"/>
        <v>0</v>
      </c>
      <c r="AHH40" s="440"/>
      <c r="AHI40" s="440"/>
      <c r="AHJ40" s="440"/>
      <c r="AHK40" s="440"/>
      <c r="AHL40" s="440"/>
      <c r="AHM40" s="440"/>
      <c r="AHN40" s="111">
        <f t="shared" si="1075"/>
        <v>0</v>
      </c>
      <c r="AHO40" s="440"/>
      <c r="AHP40" s="440"/>
      <c r="AHR40" s="440"/>
      <c r="AHS40" s="440"/>
      <c r="AHT40" s="440"/>
      <c r="AHU40" s="440"/>
      <c r="AHV40" s="110">
        <f t="shared" si="1076"/>
        <v>0</v>
      </c>
      <c r="AHW40" s="440"/>
      <c r="AHX40" s="440"/>
      <c r="AHY40" s="440"/>
      <c r="AHZ40" s="440"/>
      <c r="AIA40" s="440"/>
      <c r="AIB40" s="440"/>
      <c r="AIC40" s="111">
        <f t="shared" si="1077"/>
        <v>0</v>
      </c>
      <c r="AID40" s="440"/>
      <c r="AIE40" s="440"/>
    </row>
    <row r="41" spans="1:915" x14ac:dyDescent="0.3">
      <c r="A41" s="33" t="s">
        <v>149</v>
      </c>
      <c r="B41" s="34" t="s">
        <v>150</v>
      </c>
      <c r="C41" s="439"/>
      <c r="D41" s="440"/>
      <c r="E41" s="440"/>
      <c r="F41" s="440"/>
      <c r="G41" s="110">
        <f t="shared" si="718"/>
        <v>0</v>
      </c>
      <c r="H41" s="440"/>
      <c r="I41" s="440"/>
      <c r="J41" s="440"/>
      <c r="K41" s="440"/>
      <c r="L41" s="440"/>
      <c r="M41" s="440"/>
      <c r="N41" s="111">
        <f t="shared" si="958"/>
        <v>0</v>
      </c>
      <c r="O41" s="440"/>
      <c r="P41" s="440"/>
      <c r="Q41" s="440"/>
      <c r="R41" s="440"/>
      <c r="S41" s="440"/>
      <c r="T41" s="440"/>
      <c r="U41" s="110">
        <f t="shared" si="719"/>
        <v>0</v>
      </c>
      <c r="V41" s="440"/>
      <c r="W41" s="440"/>
      <c r="X41" s="440"/>
      <c r="Y41" s="440"/>
      <c r="Z41" s="440"/>
      <c r="AA41" s="440"/>
      <c r="AB41" s="111">
        <f t="shared" si="959"/>
        <v>0</v>
      </c>
      <c r="AC41" s="440"/>
      <c r="AD41" s="440"/>
      <c r="AF41" s="440"/>
      <c r="AG41" s="440"/>
      <c r="AH41" s="440"/>
      <c r="AI41" s="440"/>
      <c r="AJ41" s="110">
        <f t="shared" si="960"/>
        <v>0</v>
      </c>
      <c r="AK41" s="440"/>
      <c r="AL41" s="440"/>
      <c r="AM41" s="440"/>
      <c r="AN41" s="440"/>
      <c r="AO41" s="440"/>
      <c r="AP41" s="440"/>
      <c r="AQ41" s="111">
        <f t="shared" si="961"/>
        <v>0</v>
      </c>
      <c r="AR41" s="440"/>
      <c r="AS41" s="440"/>
      <c r="AU41" s="440"/>
      <c r="AV41" s="440"/>
      <c r="AW41" s="440"/>
      <c r="AX41" s="440"/>
      <c r="AY41" s="110">
        <f t="shared" si="962"/>
        <v>0</v>
      </c>
      <c r="AZ41" s="440"/>
      <c r="BA41" s="440"/>
      <c r="BB41" s="440"/>
      <c r="BC41" s="440"/>
      <c r="BD41" s="440"/>
      <c r="BE41" s="440"/>
      <c r="BF41" s="111">
        <f t="shared" si="963"/>
        <v>0</v>
      </c>
      <c r="BG41" s="440"/>
      <c r="BH41" s="440"/>
      <c r="BJ41" s="440"/>
      <c r="BK41" s="440"/>
      <c r="BL41" s="440"/>
      <c r="BM41" s="440"/>
      <c r="BN41" s="110">
        <f t="shared" si="964"/>
        <v>0</v>
      </c>
      <c r="BO41" s="440"/>
      <c r="BP41" s="440"/>
      <c r="BQ41" s="440"/>
      <c r="BR41" s="440"/>
      <c r="BS41" s="440"/>
      <c r="BT41" s="440"/>
      <c r="BU41" s="111">
        <f t="shared" si="965"/>
        <v>0</v>
      </c>
      <c r="BV41" s="440"/>
      <c r="BW41" s="440"/>
      <c r="BY41" s="440"/>
      <c r="BZ41" s="440"/>
      <c r="CA41" s="440"/>
      <c r="CB41" s="440"/>
      <c r="CC41" s="110">
        <f t="shared" si="966"/>
        <v>0</v>
      </c>
      <c r="CD41" s="440"/>
      <c r="CE41" s="440"/>
      <c r="CF41" s="440"/>
      <c r="CG41" s="440"/>
      <c r="CH41" s="440"/>
      <c r="CI41" s="440"/>
      <c r="CJ41" s="111">
        <f t="shared" si="967"/>
        <v>0</v>
      </c>
      <c r="CK41" s="440"/>
      <c r="CL41" s="440"/>
      <c r="CN41" s="440"/>
      <c r="CO41" s="440"/>
      <c r="CP41" s="440"/>
      <c r="CQ41" s="440"/>
      <c r="CR41" s="110">
        <f t="shared" si="968"/>
        <v>0</v>
      </c>
      <c r="CS41" s="440"/>
      <c r="CT41" s="440"/>
      <c r="CU41" s="440"/>
      <c r="CV41" s="440"/>
      <c r="CW41" s="440"/>
      <c r="CX41" s="440"/>
      <c r="CY41" s="111">
        <f t="shared" si="969"/>
        <v>0</v>
      </c>
      <c r="CZ41" s="440"/>
      <c r="DA41" s="440"/>
      <c r="DC41" s="440"/>
      <c r="DD41" s="440"/>
      <c r="DE41" s="440"/>
      <c r="DF41" s="440"/>
      <c r="DG41" s="110">
        <f t="shared" si="970"/>
        <v>0</v>
      </c>
      <c r="DH41" s="440"/>
      <c r="DI41" s="440"/>
      <c r="DJ41" s="440"/>
      <c r="DK41" s="440"/>
      <c r="DL41" s="440"/>
      <c r="DM41" s="440"/>
      <c r="DN41" s="111">
        <f t="shared" si="971"/>
        <v>0</v>
      </c>
      <c r="DO41" s="440"/>
      <c r="DP41" s="440"/>
      <c r="DR41" s="440"/>
      <c r="DS41" s="440"/>
      <c r="DT41" s="440"/>
      <c r="DU41" s="440"/>
      <c r="DV41" s="110">
        <f t="shared" si="972"/>
        <v>0</v>
      </c>
      <c r="DW41" s="440"/>
      <c r="DX41" s="440"/>
      <c r="DY41" s="440"/>
      <c r="DZ41" s="440"/>
      <c r="EA41" s="440"/>
      <c r="EB41" s="440"/>
      <c r="EC41" s="111">
        <f t="shared" si="973"/>
        <v>0</v>
      </c>
      <c r="ED41" s="440"/>
      <c r="EE41" s="440"/>
      <c r="EG41" s="440"/>
      <c r="EH41" s="440"/>
      <c r="EI41" s="440"/>
      <c r="EJ41" s="440"/>
      <c r="EK41" s="110">
        <f t="shared" si="974"/>
        <v>0</v>
      </c>
      <c r="EL41" s="440"/>
      <c r="EM41" s="440"/>
      <c r="EN41" s="440"/>
      <c r="EO41" s="440"/>
      <c r="EP41" s="440"/>
      <c r="EQ41" s="440"/>
      <c r="ER41" s="111">
        <f t="shared" si="975"/>
        <v>0</v>
      </c>
      <c r="ES41" s="440"/>
      <c r="ET41" s="440"/>
      <c r="EV41" s="440"/>
      <c r="EW41" s="440"/>
      <c r="EX41" s="440"/>
      <c r="EY41" s="440"/>
      <c r="EZ41" s="110">
        <f t="shared" si="976"/>
        <v>0</v>
      </c>
      <c r="FA41" s="440"/>
      <c r="FB41" s="440"/>
      <c r="FC41" s="440"/>
      <c r="FD41" s="440"/>
      <c r="FE41" s="440"/>
      <c r="FF41" s="440"/>
      <c r="FG41" s="111">
        <f t="shared" si="977"/>
        <v>0</v>
      </c>
      <c r="FH41" s="440"/>
      <c r="FI41" s="440"/>
      <c r="FK41" s="440"/>
      <c r="FL41" s="440"/>
      <c r="FM41" s="440"/>
      <c r="FN41" s="440"/>
      <c r="FO41" s="110">
        <f t="shared" si="978"/>
        <v>0</v>
      </c>
      <c r="FP41" s="440"/>
      <c r="FQ41" s="440"/>
      <c r="FR41" s="440"/>
      <c r="FS41" s="440"/>
      <c r="FT41" s="440"/>
      <c r="FU41" s="440"/>
      <c r="FV41" s="111">
        <f t="shared" si="979"/>
        <v>0</v>
      </c>
      <c r="FW41" s="440"/>
      <c r="FX41" s="440"/>
      <c r="FZ41" s="440"/>
      <c r="GA41" s="440"/>
      <c r="GB41" s="440"/>
      <c r="GC41" s="440"/>
      <c r="GD41" s="110">
        <f t="shared" si="980"/>
        <v>0</v>
      </c>
      <c r="GE41" s="440"/>
      <c r="GF41" s="440"/>
      <c r="GG41" s="440"/>
      <c r="GH41" s="440"/>
      <c r="GI41" s="440"/>
      <c r="GJ41" s="440"/>
      <c r="GK41" s="111">
        <f t="shared" si="981"/>
        <v>0</v>
      </c>
      <c r="GL41" s="440"/>
      <c r="GM41" s="440"/>
      <c r="GO41" s="440"/>
      <c r="GP41" s="440"/>
      <c r="GQ41" s="440"/>
      <c r="GR41" s="440"/>
      <c r="GS41" s="110">
        <f t="shared" si="982"/>
        <v>0</v>
      </c>
      <c r="GT41" s="440"/>
      <c r="GU41" s="440"/>
      <c r="GV41" s="440"/>
      <c r="GW41" s="440"/>
      <c r="GX41" s="440"/>
      <c r="GY41" s="440"/>
      <c r="GZ41" s="111">
        <f t="shared" si="983"/>
        <v>0</v>
      </c>
      <c r="HA41" s="440"/>
      <c r="HB41" s="440"/>
      <c r="HD41" s="440"/>
      <c r="HE41" s="440"/>
      <c r="HF41" s="440"/>
      <c r="HG41" s="440"/>
      <c r="HH41" s="110">
        <f t="shared" si="984"/>
        <v>0</v>
      </c>
      <c r="HI41" s="440"/>
      <c r="HJ41" s="440"/>
      <c r="HK41" s="440"/>
      <c r="HL41" s="440"/>
      <c r="HM41" s="440"/>
      <c r="HN41" s="440"/>
      <c r="HO41" s="111">
        <f t="shared" si="985"/>
        <v>0</v>
      </c>
      <c r="HP41" s="440"/>
      <c r="HQ41" s="440"/>
      <c r="HS41" s="440"/>
      <c r="HT41" s="440"/>
      <c r="HU41" s="440"/>
      <c r="HV41" s="440"/>
      <c r="HW41" s="110">
        <f t="shared" si="986"/>
        <v>0</v>
      </c>
      <c r="HX41" s="440"/>
      <c r="HY41" s="440"/>
      <c r="HZ41" s="440"/>
      <c r="IA41" s="440"/>
      <c r="IB41" s="440"/>
      <c r="IC41" s="440"/>
      <c r="ID41" s="111">
        <f t="shared" si="987"/>
        <v>0</v>
      </c>
      <c r="IE41" s="440"/>
      <c r="IF41" s="440"/>
      <c r="IH41" s="440"/>
      <c r="II41" s="440"/>
      <c r="IJ41" s="440"/>
      <c r="IK41" s="440"/>
      <c r="IL41" s="110">
        <f t="shared" si="988"/>
        <v>0</v>
      </c>
      <c r="IM41" s="440"/>
      <c r="IN41" s="440"/>
      <c r="IO41" s="440"/>
      <c r="IP41" s="440"/>
      <c r="IQ41" s="440"/>
      <c r="IR41" s="440"/>
      <c r="IS41" s="111">
        <f t="shared" si="989"/>
        <v>0</v>
      </c>
      <c r="IT41" s="440"/>
      <c r="IU41" s="440"/>
      <c r="IW41" s="440"/>
      <c r="IX41" s="440"/>
      <c r="IY41" s="440"/>
      <c r="IZ41" s="440"/>
      <c r="JA41" s="110">
        <f t="shared" si="990"/>
        <v>0</v>
      </c>
      <c r="JB41" s="440"/>
      <c r="JC41" s="440"/>
      <c r="JD41" s="440"/>
      <c r="JE41" s="440"/>
      <c r="JF41" s="440"/>
      <c r="JG41" s="440"/>
      <c r="JH41" s="111">
        <f t="shared" si="991"/>
        <v>0</v>
      </c>
      <c r="JI41" s="440"/>
      <c r="JJ41" s="440"/>
      <c r="JL41" s="440"/>
      <c r="JM41" s="440"/>
      <c r="JN41" s="440"/>
      <c r="JO41" s="440"/>
      <c r="JP41" s="110">
        <f t="shared" si="992"/>
        <v>0</v>
      </c>
      <c r="JQ41" s="440"/>
      <c r="JR41" s="440"/>
      <c r="JS41" s="440"/>
      <c r="JT41" s="440"/>
      <c r="JU41" s="440"/>
      <c r="JV41" s="440"/>
      <c r="JW41" s="111">
        <f t="shared" si="993"/>
        <v>0</v>
      </c>
      <c r="JX41" s="440"/>
      <c r="JY41" s="440"/>
      <c r="KA41" s="440"/>
      <c r="KB41" s="440"/>
      <c r="KC41" s="440"/>
      <c r="KD41" s="440"/>
      <c r="KE41" s="110">
        <f t="shared" si="994"/>
        <v>0</v>
      </c>
      <c r="KF41" s="440"/>
      <c r="KG41" s="440"/>
      <c r="KH41" s="440"/>
      <c r="KI41" s="440"/>
      <c r="KJ41" s="440"/>
      <c r="KK41" s="440"/>
      <c r="KL41" s="111">
        <f t="shared" si="995"/>
        <v>0</v>
      </c>
      <c r="KM41" s="440"/>
      <c r="KN41" s="440"/>
      <c r="KP41" s="440"/>
      <c r="KQ41" s="440"/>
      <c r="KR41" s="440"/>
      <c r="KS41" s="440"/>
      <c r="KT41" s="110">
        <f t="shared" si="996"/>
        <v>0</v>
      </c>
      <c r="KU41" s="440"/>
      <c r="KV41" s="440"/>
      <c r="KW41" s="440"/>
      <c r="KX41" s="440"/>
      <c r="KY41" s="440"/>
      <c r="KZ41" s="440"/>
      <c r="LA41" s="111">
        <f t="shared" si="997"/>
        <v>0</v>
      </c>
      <c r="LB41" s="440"/>
      <c r="LC41" s="440"/>
      <c r="LE41" s="440"/>
      <c r="LF41" s="440"/>
      <c r="LG41" s="440"/>
      <c r="LH41" s="440"/>
      <c r="LI41" s="110">
        <f t="shared" si="998"/>
        <v>0</v>
      </c>
      <c r="LJ41" s="440"/>
      <c r="LK41" s="440"/>
      <c r="LL41" s="440"/>
      <c r="LM41" s="440"/>
      <c r="LN41" s="440"/>
      <c r="LO41" s="440"/>
      <c r="LP41" s="111">
        <f t="shared" si="999"/>
        <v>0</v>
      </c>
      <c r="LQ41" s="440"/>
      <c r="LR41" s="440"/>
      <c r="LT41" s="440"/>
      <c r="LU41" s="440"/>
      <c r="LV41" s="440"/>
      <c r="LW41" s="440"/>
      <c r="LX41" s="110">
        <f t="shared" si="1000"/>
        <v>0</v>
      </c>
      <c r="LY41" s="440"/>
      <c r="LZ41" s="440"/>
      <c r="MA41" s="440"/>
      <c r="MB41" s="440"/>
      <c r="MC41" s="440"/>
      <c r="MD41" s="440"/>
      <c r="ME41" s="111">
        <f t="shared" si="1001"/>
        <v>0</v>
      </c>
      <c r="MF41" s="440"/>
      <c r="MG41" s="440"/>
      <c r="MI41" s="440"/>
      <c r="MJ41" s="440"/>
      <c r="MK41" s="440"/>
      <c r="ML41" s="440"/>
      <c r="MM41" s="110">
        <f t="shared" si="1002"/>
        <v>0</v>
      </c>
      <c r="MN41" s="440"/>
      <c r="MO41" s="440"/>
      <c r="MP41" s="440"/>
      <c r="MQ41" s="440"/>
      <c r="MR41" s="440"/>
      <c r="MS41" s="440"/>
      <c r="MT41" s="111">
        <f t="shared" si="1003"/>
        <v>0</v>
      </c>
      <c r="MU41" s="440"/>
      <c r="MV41" s="440"/>
      <c r="MX41" s="440"/>
      <c r="MY41" s="440"/>
      <c r="MZ41" s="440"/>
      <c r="NA41" s="440"/>
      <c r="NB41" s="110">
        <f t="shared" si="1004"/>
        <v>0</v>
      </c>
      <c r="NC41" s="440"/>
      <c r="ND41" s="440"/>
      <c r="NE41" s="440"/>
      <c r="NF41" s="440"/>
      <c r="NG41" s="440"/>
      <c r="NH41" s="440"/>
      <c r="NI41" s="111">
        <f t="shared" si="1005"/>
        <v>0</v>
      </c>
      <c r="NJ41" s="440"/>
      <c r="NK41" s="440"/>
      <c r="NM41" s="440"/>
      <c r="NN41" s="440"/>
      <c r="NO41" s="440"/>
      <c r="NP41" s="440"/>
      <c r="NQ41" s="110">
        <f t="shared" si="1006"/>
        <v>0</v>
      </c>
      <c r="NR41" s="440"/>
      <c r="NS41" s="440"/>
      <c r="NT41" s="440"/>
      <c r="NU41" s="440"/>
      <c r="NV41" s="440"/>
      <c r="NW41" s="440"/>
      <c r="NX41" s="111">
        <f t="shared" si="1007"/>
        <v>0</v>
      </c>
      <c r="NY41" s="440"/>
      <c r="NZ41" s="440"/>
      <c r="OB41" s="440"/>
      <c r="OC41" s="440"/>
      <c r="OD41" s="440"/>
      <c r="OE41" s="440"/>
      <c r="OF41" s="110">
        <f t="shared" si="1008"/>
        <v>0</v>
      </c>
      <c r="OG41" s="440"/>
      <c r="OH41" s="440"/>
      <c r="OI41" s="440"/>
      <c r="OJ41" s="440"/>
      <c r="OK41" s="440"/>
      <c r="OL41" s="440"/>
      <c r="OM41" s="111">
        <f t="shared" si="1009"/>
        <v>0</v>
      </c>
      <c r="ON41" s="440"/>
      <c r="OO41" s="440"/>
      <c r="OQ41" s="440"/>
      <c r="OR41" s="440"/>
      <c r="OS41" s="440"/>
      <c r="OT41" s="440"/>
      <c r="OU41" s="110">
        <f t="shared" si="1010"/>
        <v>0</v>
      </c>
      <c r="OV41" s="440"/>
      <c r="OW41" s="440"/>
      <c r="OX41" s="440"/>
      <c r="OY41" s="440"/>
      <c r="OZ41" s="440"/>
      <c r="PA41" s="440"/>
      <c r="PB41" s="111">
        <f t="shared" si="1011"/>
        <v>0</v>
      </c>
      <c r="PC41" s="440"/>
      <c r="PD41" s="440"/>
      <c r="PF41" s="440"/>
      <c r="PG41" s="440"/>
      <c r="PH41" s="440"/>
      <c r="PI41" s="440"/>
      <c r="PJ41" s="110">
        <f t="shared" si="1012"/>
        <v>0</v>
      </c>
      <c r="PK41" s="440"/>
      <c r="PL41" s="440"/>
      <c r="PM41" s="440"/>
      <c r="PN41" s="440"/>
      <c r="PO41" s="440"/>
      <c r="PP41" s="440"/>
      <c r="PQ41" s="111">
        <f t="shared" si="1013"/>
        <v>0</v>
      </c>
      <c r="PR41" s="440"/>
      <c r="PS41" s="440"/>
      <c r="PU41" s="440"/>
      <c r="PV41" s="440"/>
      <c r="PW41" s="440"/>
      <c r="PX41" s="440"/>
      <c r="PY41" s="110">
        <f t="shared" si="1014"/>
        <v>0</v>
      </c>
      <c r="PZ41" s="440"/>
      <c r="QA41" s="440"/>
      <c r="QB41" s="440"/>
      <c r="QC41" s="440"/>
      <c r="QD41" s="440"/>
      <c r="QE41" s="440"/>
      <c r="QF41" s="111">
        <f t="shared" si="1015"/>
        <v>0</v>
      </c>
      <c r="QG41" s="440"/>
      <c r="QH41" s="440"/>
      <c r="QJ41" s="440"/>
      <c r="QK41" s="440"/>
      <c r="QL41" s="440"/>
      <c r="QM41" s="440"/>
      <c r="QN41" s="110">
        <f t="shared" si="1016"/>
        <v>0</v>
      </c>
      <c r="QO41" s="440"/>
      <c r="QP41" s="440"/>
      <c r="QQ41" s="440"/>
      <c r="QR41" s="440"/>
      <c r="QS41" s="440"/>
      <c r="QT41" s="440"/>
      <c r="QU41" s="111">
        <f t="shared" si="1017"/>
        <v>0</v>
      </c>
      <c r="QV41" s="440"/>
      <c r="QW41" s="440"/>
      <c r="QY41" s="440"/>
      <c r="QZ41" s="440"/>
      <c r="RA41" s="440"/>
      <c r="RB41" s="440"/>
      <c r="RC41" s="110">
        <f t="shared" si="1018"/>
        <v>0</v>
      </c>
      <c r="RD41" s="440"/>
      <c r="RE41" s="440"/>
      <c r="RF41" s="440"/>
      <c r="RG41" s="440"/>
      <c r="RH41" s="440"/>
      <c r="RI41" s="440"/>
      <c r="RJ41" s="111">
        <f t="shared" si="1019"/>
        <v>0</v>
      </c>
      <c r="RK41" s="440"/>
      <c r="RL41" s="440"/>
      <c r="RN41" s="440"/>
      <c r="RO41" s="440"/>
      <c r="RP41" s="440"/>
      <c r="RQ41" s="440"/>
      <c r="RR41" s="110">
        <f t="shared" si="1020"/>
        <v>0</v>
      </c>
      <c r="RS41" s="440"/>
      <c r="RT41" s="440"/>
      <c r="RU41" s="440"/>
      <c r="RV41" s="440"/>
      <c r="RW41" s="440"/>
      <c r="RX41" s="440"/>
      <c r="RY41" s="111">
        <f t="shared" si="1021"/>
        <v>0</v>
      </c>
      <c r="RZ41" s="440"/>
      <c r="SA41" s="440"/>
      <c r="SC41" s="440"/>
      <c r="SD41" s="440"/>
      <c r="SE41" s="440"/>
      <c r="SF41" s="440"/>
      <c r="SG41" s="110">
        <f t="shared" si="1022"/>
        <v>0</v>
      </c>
      <c r="SH41" s="440"/>
      <c r="SI41" s="440"/>
      <c r="SJ41" s="440"/>
      <c r="SK41" s="440"/>
      <c r="SL41" s="440"/>
      <c r="SM41" s="440"/>
      <c r="SN41" s="111">
        <f t="shared" si="1023"/>
        <v>0</v>
      </c>
      <c r="SO41" s="440"/>
      <c r="SP41" s="440"/>
      <c r="SR41" s="440"/>
      <c r="SS41" s="440"/>
      <c r="ST41" s="440"/>
      <c r="SU41" s="440"/>
      <c r="SV41" s="110">
        <f t="shared" si="1024"/>
        <v>0</v>
      </c>
      <c r="SW41" s="440"/>
      <c r="SX41" s="440"/>
      <c r="SY41" s="440"/>
      <c r="SZ41" s="440"/>
      <c r="TA41" s="440"/>
      <c r="TB41" s="440"/>
      <c r="TC41" s="111">
        <f t="shared" si="1025"/>
        <v>0</v>
      </c>
      <c r="TD41" s="440"/>
      <c r="TE41" s="440"/>
      <c r="TG41" s="440"/>
      <c r="TH41" s="440"/>
      <c r="TI41" s="440"/>
      <c r="TJ41" s="440"/>
      <c r="TK41" s="110">
        <f t="shared" si="1026"/>
        <v>0</v>
      </c>
      <c r="TL41" s="440"/>
      <c r="TM41" s="440"/>
      <c r="TN41" s="440"/>
      <c r="TO41" s="440"/>
      <c r="TP41" s="440"/>
      <c r="TQ41" s="440"/>
      <c r="TR41" s="111">
        <f t="shared" si="1027"/>
        <v>0</v>
      </c>
      <c r="TS41" s="440"/>
      <c r="TT41" s="440"/>
      <c r="TV41" s="440"/>
      <c r="TW41" s="440"/>
      <c r="TX41" s="440"/>
      <c r="TY41" s="440"/>
      <c r="TZ41" s="110">
        <f t="shared" si="1028"/>
        <v>0</v>
      </c>
      <c r="UA41" s="440"/>
      <c r="UB41" s="440"/>
      <c r="UC41" s="440"/>
      <c r="UD41" s="440"/>
      <c r="UE41" s="440"/>
      <c r="UF41" s="440"/>
      <c r="UG41" s="111">
        <f t="shared" si="1029"/>
        <v>0</v>
      </c>
      <c r="UH41" s="440"/>
      <c r="UI41" s="440"/>
      <c r="UK41" s="440"/>
      <c r="UL41" s="440"/>
      <c r="UM41" s="440"/>
      <c r="UN41" s="440"/>
      <c r="UO41" s="110">
        <f t="shared" si="1030"/>
        <v>0</v>
      </c>
      <c r="UP41" s="440"/>
      <c r="UQ41" s="440"/>
      <c r="UR41" s="440"/>
      <c r="US41" s="440"/>
      <c r="UT41" s="440"/>
      <c r="UU41" s="440"/>
      <c r="UV41" s="111">
        <f t="shared" si="1031"/>
        <v>0</v>
      </c>
      <c r="UW41" s="440"/>
      <c r="UX41" s="440"/>
      <c r="UZ41" s="440"/>
      <c r="VA41" s="440"/>
      <c r="VB41" s="440"/>
      <c r="VC41" s="440"/>
      <c r="VD41" s="110">
        <f t="shared" si="1032"/>
        <v>0</v>
      </c>
      <c r="VE41" s="440"/>
      <c r="VF41" s="440"/>
      <c r="VG41" s="440"/>
      <c r="VH41" s="440"/>
      <c r="VI41" s="440"/>
      <c r="VJ41" s="440"/>
      <c r="VK41" s="111">
        <f t="shared" si="1033"/>
        <v>0</v>
      </c>
      <c r="VL41" s="440"/>
      <c r="VM41" s="440"/>
      <c r="VO41" s="440"/>
      <c r="VP41" s="440"/>
      <c r="VQ41" s="440"/>
      <c r="VR41" s="440"/>
      <c r="VS41" s="110">
        <f t="shared" si="1034"/>
        <v>0</v>
      </c>
      <c r="VT41" s="440"/>
      <c r="VU41" s="440"/>
      <c r="VV41" s="440"/>
      <c r="VW41" s="440"/>
      <c r="VX41" s="440"/>
      <c r="VY41" s="440"/>
      <c r="VZ41" s="111">
        <f t="shared" si="1035"/>
        <v>0</v>
      </c>
      <c r="WA41" s="440"/>
      <c r="WB41" s="440"/>
      <c r="WD41" s="440"/>
      <c r="WE41" s="440"/>
      <c r="WF41" s="440"/>
      <c r="WG41" s="440"/>
      <c r="WH41" s="110">
        <f t="shared" si="1036"/>
        <v>0</v>
      </c>
      <c r="WI41" s="440"/>
      <c r="WJ41" s="440"/>
      <c r="WK41" s="440"/>
      <c r="WL41" s="440"/>
      <c r="WM41" s="440"/>
      <c r="WN41" s="440"/>
      <c r="WO41" s="111">
        <f t="shared" si="1037"/>
        <v>0</v>
      </c>
      <c r="WP41" s="440"/>
      <c r="WQ41" s="440"/>
      <c r="WS41" s="440"/>
      <c r="WT41" s="440"/>
      <c r="WU41" s="440"/>
      <c r="WV41" s="440"/>
      <c r="WW41" s="110">
        <f t="shared" si="1038"/>
        <v>0</v>
      </c>
      <c r="WX41" s="440"/>
      <c r="WY41" s="440"/>
      <c r="WZ41" s="440"/>
      <c r="XA41" s="440"/>
      <c r="XB41" s="440"/>
      <c r="XC41" s="440"/>
      <c r="XD41" s="111">
        <f t="shared" si="1039"/>
        <v>0</v>
      </c>
      <c r="XE41" s="440"/>
      <c r="XF41" s="440"/>
      <c r="XH41" s="440"/>
      <c r="XI41" s="440"/>
      <c r="XJ41" s="440"/>
      <c r="XK41" s="440"/>
      <c r="XL41" s="110">
        <f t="shared" si="1040"/>
        <v>0</v>
      </c>
      <c r="XM41" s="440"/>
      <c r="XN41" s="440"/>
      <c r="XO41" s="440"/>
      <c r="XP41" s="440"/>
      <c r="XQ41" s="440"/>
      <c r="XR41" s="440"/>
      <c r="XS41" s="111">
        <f t="shared" si="1041"/>
        <v>0</v>
      </c>
      <c r="XT41" s="440"/>
      <c r="XU41" s="440"/>
      <c r="XW41" s="440"/>
      <c r="XX41" s="440"/>
      <c r="XY41" s="440"/>
      <c r="XZ41" s="440"/>
      <c r="YA41" s="110">
        <f t="shared" si="1042"/>
        <v>0</v>
      </c>
      <c r="YB41" s="440"/>
      <c r="YC41" s="440"/>
      <c r="YD41" s="440"/>
      <c r="YE41" s="440"/>
      <c r="YF41" s="440"/>
      <c r="YG41" s="440"/>
      <c r="YH41" s="111">
        <f t="shared" si="1043"/>
        <v>0</v>
      </c>
      <c r="YI41" s="440"/>
      <c r="YJ41" s="440"/>
      <c r="YL41" s="440"/>
      <c r="YM41" s="440"/>
      <c r="YN41" s="440"/>
      <c r="YO41" s="440"/>
      <c r="YP41" s="110">
        <f t="shared" si="1044"/>
        <v>0</v>
      </c>
      <c r="YQ41" s="440"/>
      <c r="YR41" s="440"/>
      <c r="YS41" s="440"/>
      <c r="YT41" s="440"/>
      <c r="YU41" s="440"/>
      <c r="YV41" s="440"/>
      <c r="YW41" s="111">
        <f t="shared" si="1045"/>
        <v>0</v>
      </c>
      <c r="YX41" s="440"/>
      <c r="YY41" s="440"/>
      <c r="ZA41" s="440"/>
      <c r="ZB41" s="440"/>
      <c r="ZC41" s="440"/>
      <c r="ZD41" s="440"/>
      <c r="ZE41" s="110">
        <f t="shared" si="1046"/>
        <v>0</v>
      </c>
      <c r="ZF41" s="440"/>
      <c r="ZG41" s="440"/>
      <c r="ZH41" s="440"/>
      <c r="ZI41" s="440"/>
      <c r="ZJ41" s="440"/>
      <c r="ZK41" s="440"/>
      <c r="ZL41" s="111">
        <f t="shared" si="1047"/>
        <v>0</v>
      </c>
      <c r="ZM41" s="440"/>
      <c r="ZN41" s="440"/>
      <c r="ZP41" s="440"/>
      <c r="ZQ41" s="440"/>
      <c r="ZR41" s="440"/>
      <c r="ZS41" s="440"/>
      <c r="ZT41" s="110">
        <f t="shared" si="1048"/>
        <v>0</v>
      </c>
      <c r="ZU41" s="440"/>
      <c r="ZV41" s="440"/>
      <c r="ZW41" s="440"/>
      <c r="ZX41" s="440"/>
      <c r="ZY41" s="440"/>
      <c r="ZZ41" s="440"/>
      <c r="AAA41" s="111">
        <f t="shared" si="1049"/>
        <v>0</v>
      </c>
      <c r="AAB41" s="440"/>
      <c r="AAC41" s="440"/>
      <c r="AAE41" s="440"/>
      <c r="AAF41" s="440"/>
      <c r="AAG41" s="440"/>
      <c r="AAH41" s="440"/>
      <c r="AAI41" s="110">
        <f t="shared" si="1050"/>
        <v>0</v>
      </c>
      <c r="AAJ41" s="440"/>
      <c r="AAK41" s="440"/>
      <c r="AAL41" s="440"/>
      <c r="AAM41" s="440"/>
      <c r="AAN41" s="440"/>
      <c r="AAO41" s="440"/>
      <c r="AAP41" s="111">
        <f t="shared" si="1051"/>
        <v>0</v>
      </c>
      <c r="AAQ41" s="440"/>
      <c r="AAR41" s="440"/>
      <c r="AAT41" s="440"/>
      <c r="AAU41" s="440"/>
      <c r="AAV41" s="440"/>
      <c r="AAW41" s="440"/>
      <c r="AAX41" s="110">
        <f t="shared" si="1052"/>
        <v>0</v>
      </c>
      <c r="AAY41" s="440"/>
      <c r="AAZ41" s="440"/>
      <c r="ABA41" s="440"/>
      <c r="ABB41" s="440"/>
      <c r="ABC41" s="440"/>
      <c r="ABD41" s="440"/>
      <c r="ABE41" s="111">
        <f t="shared" si="1053"/>
        <v>0</v>
      </c>
      <c r="ABF41" s="440"/>
      <c r="ABG41" s="440"/>
      <c r="ABI41" s="440"/>
      <c r="ABJ41" s="440"/>
      <c r="ABK41" s="440"/>
      <c r="ABL41" s="440"/>
      <c r="ABM41" s="110">
        <f t="shared" si="1054"/>
        <v>0</v>
      </c>
      <c r="ABN41" s="440"/>
      <c r="ABO41" s="440"/>
      <c r="ABP41" s="440"/>
      <c r="ABQ41" s="440"/>
      <c r="ABR41" s="440"/>
      <c r="ABS41" s="440"/>
      <c r="ABT41" s="111">
        <f t="shared" si="1055"/>
        <v>0</v>
      </c>
      <c r="ABU41" s="440"/>
      <c r="ABV41" s="440"/>
      <c r="ABX41" s="440"/>
      <c r="ABY41" s="440"/>
      <c r="ABZ41" s="440"/>
      <c r="ACA41" s="440"/>
      <c r="ACB41" s="110">
        <f t="shared" si="1056"/>
        <v>0</v>
      </c>
      <c r="ACC41" s="440"/>
      <c r="ACD41" s="440"/>
      <c r="ACE41" s="440"/>
      <c r="ACF41" s="440"/>
      <c r="ACG41" s="440"/>
      <c r="ACH41" s="440"/>
      <c r="ACI41" s="111">
        <f t="shared" si="1057"/>
        <v>0</v>
      </c>
      <c r="ACJ41" s="440"/>
      <c r="ACK41" s="440"/>
      <c r="ACM41" s="440"/>
      <c r="ACN41" s="440"/>
      <c r="ACO41" s="440"/>
      <c r="ACP41" s="440"/>
      <c r="ACQ41" s="110">
        <f t="shared" si="1058"/>
        <v>0</v>
      </c>
      <c r="ACR41" s="440"/>
      <c r="ACS41" s="440"/>
      <c r="ACT41" s="440"/>
      <c r="ACU41" s="440"/>
      <c r="ACV41" s="440"/>
      <c r="ACW41" s="440"/>
      <c r="ACX41" s="111">
        <f t="shared" si="1059"/>
        <v>0</v>
      </c>
      <c r="ACY41" s="440"/>
      <c r="ACZ41" s="440"/>
      <c r="ADB41" s="440"/>
      <c r="ADC41" s="440"/>
      <c r="ADD41" s="440"/>
      <c r="ADE41" s="440"/>
      <c r="ADF41" s="110">
        <f t="shared" si="1060"/>
        <v>0</v>
      </c>
      <c r="ADG41" s="440"/>
      <c r="ADH41" s="440"/>
      <c r="ADI41" s="440"/>
      <c r="ADJ41" s="440"/>
      <c r="ADK41" s="440"/>
      <c r="ADL41" s="440"/>
      <c r="ADM41" s="111">
        <f t="shared" si="1061"/>
        <v>0</v>
      </c>
      <c r="ADN41" s="440"/>
      <c r="ADO41" s="440"/>
      <c r="ADQ41" s="440"/>
      <c r="ADR41" s="440"/>
      <c r="ADS41" s="440"/>
      <c r="ADT41" s="440"/>
      <c r="ADU41" s="110">
        <f t="shared" si="1062"/>
        <v>0</v>
      </c>
      <c r="ADV41" s="440"/>
      <c r="ADW41" s="440"/>
      <c r="ADX41" s="440"/>
      <c r="ADY41" s="440"/>
      <c r="ADZ41" s="440"/>
      <c r="AEA41" s="440"/>
      <c r="AEB41" s="111">
        <f t="shared" si="1063"/>
        <v>0</v>
      </c>
      <c r="AEC41" s="440"/>
      <c r="AED41" s="440"/>
      <c r="AEF41" s="440"/>
      <c r="AEG41" s="440"/>
      <c r="AEH41" s="440"/>
      <c r="AEI41" s="440"/>
      <c r="AEJ41" s="110">
        <f t="shared" si="1064"/>
        <v>0</v>
      </c>
      <c r="AEK41" s="440"/>
      <c r="AEL41" s="440"/>
      <c r="AEM41" s="440"/>
      <c r="AEN41" s="440"/>
      <c r="AEO41" s="440"/>
      <c r="AEP41" s="440"/>
      <c r="AEQ41" s="111">
        <f t="shared" si="1065"/>
        <v>0</v>
      </c>
      <c r="AER41" s="440"/>
      <c r="AES41" s="440"/>
      <c r="AEU41" s="440"/>
      <c r="AEV41" s="440"/>
      <c r="AEW41" s="440"/>
      <c r="AEX41" s="440"/>
      <c r="AEY41" s="110">
        <f t="shared" si="1066"/>
        <v>0</v>
      </c>
      <c r="AEZ41" s="440"/>
      <c r="AFA41" s="440"/>
      <c r="AFB41" s="440"/>
      <c r="AFC41" s="440"/>
      <c r="AFD41" s="440"/>
      <c r="AFE41" s="440"/>
      <c r="AFF41" s="111">
        <f t="shared" si="1067"/>
        <v>0</v>
      </c>
      <c r="AFG41" s="440"/>
      <c r="AFH41" s="440"/>
      <c r="AFJ41" s="440"/>
      <c r="AFK41" s="440"/>
      <c r="AFL41" s="440"/>
      <c r="AFM41" s="440"/>
      <c r="AFN41" s="110">
        <f t="shared" si="1068"/>
        <v>0</v>
      </c>
      <c r="AFO41" s="440"/>
      <c r="AFP41" s="440"/>
      <c r="AFQ41" s="440"/>
      <c r="AFR41" s="440"/>
      <c r="AFS41" s="440"/>
      <c r="AFT41" s="440"/>
      <c r="AFU41" s="111">
        <f t="shared" si="1069"/>
        <v>0</v>
      </c>
      <c r="AFV41" s="440"/>
      <c r="AFW41" s="440"/>
      <c r="AFY41" s="440"/>
      <c r="AFZ41" s="440"/>
      <c r="AGA41" s="440"/>
      <c r="AGB41" s="440"/>
      <c r="AGC41" s="110">
        <f t="shared" si="1070"/>
        <v>0</v>
      </c>
      <c r="AGD41" s="440"/>
      <c r="AGE41" s="440"/>
      <c r="AGF41" s="440"/>
      <c r="AGG41" s="440"/>
      <c r="AGH41" s="440"/>
      <c r="AGI41" s="440"/>
      <c r="AGJ41" s="111">
        <f t="shared" si="1071"/>
        <v>0</v>
      </c>
      <c r="AGK41" s="440"/>
      <c r="AGL41" s="440"/>
      <c r="AGN41" s="440"/>
      <c r="AGO41" s="440"/>
      <c r="AGP41" s="440"/>
      <c r="AGQ41" s="440"/>
      <c r="AGR41" s="110">
        <f t="shared" si="1072"/>
        <v>0</v>
      </c>
      <c r="AGS41" s="440"/>
      <c r="AGT41" s="440"/>
      <c r="AGU41" s="440"/>
      <c r="AGV41" s="440"/>
      <c r="AGW41" s="440"/>
      <c r="AGX41" s="440"/>
      <c r="AGY41" s="111">
        <f t="shared" si="1073"/>
        <v>0</v>
      </c>
      <c r="AGZ41" s="440"/>
      <c r="AHA41" s="440"/>
      <c r="AHC41" s="440"/>
      <c r="AHD41" s="440"/>
      <c r="AHE41" s="440"/>
      <c r="AHF41" s="440"/>
      <c r="AHG41" s="110">
        <f t="shared" si="1074"/>
        <v>0</v>
      </c>
      <c r="AHH41" s="440"/>
      <c r="AHI41" s="440"/>
      <c r="AHJ41" s="440"/>
      <c r="AHK41" s="440"/>
      <c r="AHL41" s="440"/>
      <c r="AHM41" s="440"/>
      <c r="AHN41" s="111">
        <f t="shared" si="1075"/>
        <v>0</v>
      </c>
      <c r="AHO41" s="440"/>
      <c r="AHP41" s="440"/>
      <c r="AHR41" s="440"/>
      <c r="AHS41" s="440"/>
      <c r="AHT41" s="440"/>
      <c r="AHU41" s="440"/>
      <c r="AHV41" s="110">
        <f t="shared" si="1076"/>
        <v>0</v>
      </c>
      <c r="AHW41" s="440"/>
      <c r="AHX41" s="440"/>
      <c r="AHY41" s="440"/>
      <c r="AHZ41" s="440"/>
      <c r="AIA41" s="440"/>
      <c r="AIB41" s="440"/>
      <c r="AIC41" s="111">
        <f t="shared" si="1077"/>
        <v>0</v>
      </c>
      <c r="AID41" s="440"/>
      <c r="AIE41" s="440"/>
    </row>
    <row r="42" spans="1:915" x14ac:dyDescent="0.3">
      <c r="A42" s="28"/>
      <c r="B42" s="35" t="s">
        <v>151</v>
      </c>
      <c r="C42" s="37"/>
      <c r="D42" s="37"/>
      <c r="E42" s="37"/>
      <c r="F42" s="37"/>
      <c r="G42" s="38"/>
      <c r="H42" s="440"/>
      <c r="I42" s="440"/>
      <c r="J42" s="36"/>
      <c r="K42" s="37"/>
      <c r="L42" s="37"/>
      <c r="M42" s="37"/>
      <c r="N42" s="37"/>
      <c r="O42" s="37"/>
      <c r="P42" s="37"/>
      <c r="Q42" s="37"/>
      <c r="R42" s="37"/>
      <c r="S42" s="37"/>
      <c r="T42" s="37"/>
      <c r="U42" s="38"/>
      <c r="V42" s="440"/>
      <c r="W42" s="441"/>
      <c r="X42" s="36"/>
      <c r="Y42" s="37"/>
      <c r="Z42" s="37"/>
      <c r="AA42" s="37"/>
      <c r="AB42" s="37"/>
      <c r="AC42" s="37"/>
      <c r="AD42" s="38"/>
      <c r="AF42" s="37"/>
      <c r="AG42" s="37"/>
      <c r="AH42" s="37"/>
      <c r="AI42" s="37"/>
      <c r="AJ42" s="38"/>
      <c r="AK42" s="440"/>
      <c r="AL42" s="441"/>
      <c r="AM42" s="36"/>
      <c r="AN42" s="37"/>
      <c r="AO42" s="37"/>
      <c r="AP42" s="37"/>
      <c r="AQ42" s="37"/>
      <c r="AR42" s="37"/>
      <c r="AS42" s="38"/>
      <c r="AU42" s="37"/>
      <c r="AV42" s="37"/>
      <c r="AW42" s="37"/>
      <c r="AX42" s="37"/>
      <c r="AY42" s="38"/>
      <c r="AZ42" s="440"/>
      <c r="BA42" s="441"/>
      <c r="BB42" s="36"/>
      <c r="BC42" s="37"/>
      <c r="BD42" s="37"/>
      <c r="BE42" s="37"/>
      <c r="BF42" s="37"/>
      <c r="BG42" s="37"/>
      <c r="BH42" s="38"/>
      <c r="BJ42" s="37"/>
      <c r="BK42" s="37"/>
      <c r="BL42" s="37"/>
      <c r="BM42" s="37"/>
      <c r="BN42" s="38"/>
      <c r="BO42" s="440"/>
      <c r="BP42" s="441"/>
      <c r="BQ42" s="36"/>
      <c r="BR42" s="37"/>
      <c r="BS42" s="37"/>
      <c r="BT42" s="37"/>
      <c r="BU42" s="37"/>
      <c r="BV42" s="37"/>
      <c r="BW42" s="38"/>
      <c r="BY42" s="37"/>
      <c r="BZ42" s="37"/>
      <c r="CA42" s="37"/>
      <c r="CB42" s="37"/>
      <c r="CC42" s="38"/>
      <c r="CD42" s="440"/>
      <c r="CE42" s="441"/>
      <c r="CF42" s="36"/>
      <c r="CG42" s="37"/>
      <c r="CH42" s="37"/>
      <c r="CI42" s="37"/>
      <c r="CJ42" s="37"/>
      <c r="CK42" s="37"/>
      <c r="CL42" s="38"/>
      <c r="CN42" s="37"/>
      <c r="CO42" s="37"/>
      <c r="CP42" s="37"/>
      <c r="CQ42" s="37"/>
      <c r="CR42" s="38"/>
      <c r="CS42" s="440"/>
      <c r="CT42" s="441"/>
      <c r="CU42" s="36"/>
      <c r="CV42" s="37"/>
      <c r="CW42" s="37"/>
      <c r="CX42" s="37"/>
      <c r="CY42" s="37"/>
      <c r="CZ42" s="37"/>
      <c r="DA42" s="38"/>
      <c r="DC42" s="37"/>
      <c r="DD42" s="37"/>
      <c r="DE42" s="37"/>
      <c r="DF42" s="37"/>
      <c r="DG42" s="38"/>
      <c r="DH42" s="440"/>
      <c r="DI42" s="441"/>
      <c r="DJ42" s="36"/>
      <c r="DK42" s="37"/>
      <c r="DL42" s="37"/>
      <c r="DM42" s="37"/>
      <c r="DN42" s="37"/>
      <c r="DO42" s="37"/>
      <c r="DP42" s="38"/>
      <c r="DR42" s="37"/>
      <c r="DS42" s="37"/>
      <c r="DT42" s="37"/>
      <c r="DU42" s="37"/>
      <c r="DV42" s="38"/>
      <c r="DW42" s="440"/>
      <c r="DX42" s="441"/>
      <c r="DY42" s="36"/>
      <c r="DZ42" s="37"/>
      <c r="EA42" s="37"/>
      <c r="EB42" s="37"/>
      <c r="EC42" s="37"/>
      <c r="ED42" s="37"/>
      <c r="EE42" s="38"/>
      <c r="EG42" s="37"/>
      <c r="EH42" s="37"/>
      <c r="EI42" s="37"/>
      <c r="EJ42" s="37"/>
      <c r="EK42" s="38"/>
      <c r="EL42" s="440"/>
      <c r="EM42" s="441"/>
      <c r="EN42" s="36"/>
      <c r="EO42" s="37"/>
      <c r="EP42" s="37"/>
      <c r="EQ42" s="37"/>
      <c r="ER42" s="37"/>
      <c r="ES42" s="37"/>
      <c r="ET42" s="38"/>
      <c r="EV42" s="37"/>
      <c r="EW42" s="37"/>
      <c r="EX42" s="37"/>
      <c r="EY42" s="37"/>
      <c r="EZ42" s="38"/>
      <c r="FA42" s="440"/>
      <c r="FB42" s="441"/>
      <c r="FC42" s="36"/>
      <c r="FD42" s="37"/>
      <c r="FE42" s="37"/>
      <c r="FF42" s="37"/>
      <c r="FG42" s="37"/>
      <c r="FH42" s="37"/>
      <c r="FI42" s="38"/>
      <c r="FK42" s="37"/>
      <c r="FL42" s="37"/>
      <c r="FM42" s="37"/>
      <c r="FN42" s="37"/>
      <c r="FO42" s="38"/>
      <c r="FP42" s="440"/>
      <c r="FQ42" s="441"/>
      <c r="FR42" s="36"/>
      <c r="FS42" s="37"/>
      <c r="FT42" s="37"/>
      <c r="FU42" s="37"/>
      <c r="FV42" s="37"/>
      <c r="FW42" s="37"/>
      <c r="FX42" s="38"/>
      <c r="FZ42" s="37"/>
      <c r="GA42" s="37"/>
      <c r="GB42" s="37"/>
      <c r="GC42" s="37"/>
      <c r="GD42" s="38"/>
      <c r="GE42" s="440"/>
      <c r="GF42" s="441"/>
      <c r="GG42" s="36"/>
      <c r="GH42" s="37"/>
      <c r="GI42" s="37"/>
      <c r="GJ42" s="37"/>
      <c r="GK42" s="37"/>
      <c r="GL42" s="37"/>
      <c r="GM42" s="38"/>
      <c r="GO42" s="37"/>
      <c r="GP42" s="37"/>
      <c r="GQ42" s="37"/>
      <c r="GR42" s="37"/>
      <c r="GS42" s="38"/>
      <c r="GT42" s="440"/>
      <c r="GU42" s="441"/>
      <c r="GV42" s="36"/>
      <c r="GW42" s="37"/>
      <c r="GX42" s="37"/>
      <c r="GY42" s="37"/>
      <c r="GZ42" s="37"/>
      <c r="HA42" s="37"/>
      <c r="HB42" s="38"/>
      <c r="HD42" s="37"/>
      <c r="HE42" s="37"/>
      <c r="HF42" s="37"/>
      <c r="HG42" s="37"/>
      <c r="HH42" s="38"/>
      <c r="HI42" s="440"/>
      <c r="HJ42" s="441"/>
      <c r="HK42" s="36"/>
      <c r="HL42" s="37"/>
      <c r="HM42" s="37"/>
      <c r="HN42" s="37"/>
      <c r="HO42" s="37"/>
      <c r="HP42" s="37"/>
      <c r="HQ42" s="38"/>
      <c r="HS42" s="37"/>
      <c r="HT42" s="37"/>
      <c r="HU42" s="37"/>
      <c r="HV42" s="37"/>
      <c r="HW42" s="38"/>
      <c r="HX42" s="440"/>
      <c r="HY42" s="441"/>
      <c r="HZ42" s="36"/>
      <c r="IA42" s="37"/>
      <c r="IB42" s="37"/>
      <c r="IC42" s="37"/>
      <c r="ID42" s="37"/>
      <c r="IE42" s="37"/>
      <c r="IF42" s="38"/>
      <c r="IH42" s="37"/>
      <c r="II42" s="37"/>
      <c r="IJ42" s="37"/>
      <c r="IK42" s="37"/>
      <c r="IL42" s="38"/>
      <c r="IM42" s="440"/>
      <c r="IN42" s="441"/>
      <c r="IO42" s="36"/>
      <c r="IP42" s="37"/>
      <c r="IQ42" s="37"/>
      <c r="IR42" s="37"/>
      <c r="IS42" s="37"/>
      <c r="IT42" s="37"/>
      <c r="IU42" s="38"/>
      <c r="IW42" s="37"/>
      <c r="IX42" s="37"/>
      <c r="IY42" s="37"/>
      <c r="IZ42" s="37"/>
      <c r="JA42" s="38"/>
      <c r="JB42" s="440"/>
      <c r="JC42" s="441"/>
      <c r="JD42" s="36"/>
      <c r="JE42" s="37"/>
      <c r="JF42" s="37"/>
      <c r="JG42" s="37"/>
      <c r="JH42" s="37"/>
      <c r="JI42" s="37"/>
      <c r="JJ42" s="38"/>
      <c r="JL42" s="37"/>
      <c r="JM42" s="37"/>
      <c r="JN42" s="37"/>
      <c r="JO42" s="37"/>
      <c r="JP42" s="38"/>
      <c r="JQ42" s="440"/>
      <c r="JR42" s="441"/>
      <c r="JS42" s="36"/>
      <c r="JT42" s="37"/>
      <c r="JU42" s="37"/>
      <c r="JV42" s="37"/>
      <c r="JW42" s="37"/>
      <c r="JX42" s="37"/>
      <c r="JY42" s="38"/>
      <c r="KA42" s="37"/>
      <c r="KB42" s="37"/>
      <c r="KC42" s="37"/>
      <c r="KD42" s="37"/>
      <c r="KE42" s="38"/>
      <c r="KF42" s="440"/>
      <c r="KG42" s="441"/>
      <c r="KH42" s="36"/>
      <c r="KI42" s="37"/>
      <c r="KJ42" s="37"/>
      <c r="KK42" s="37"/>
      <c r="KL42" s="37"/>
      <c r="KM42" s="37"/>
      <c r="KN42" s="38"/>
      <c r="KP42" s="37"/>
      <c r="KQ42" s="37"/>
      <c r="KR42" s="37"/>
      <c r="KS42" s="37"/>
      <c r="KT42" s="38"/>
      <c r="KU42" s="440"/>
      <c r="KV42" s="441"/>
      <c r="KW42" s="36"/>
      <c r="KX42" s="37"/>
      <c r="KY42" s="37"/>
      <c r="KZ42" s="37"/>
      <c r="LA42" s="37"/>
      <c r="LB42" s="37"/>
      <c r="LC42" s="38"/>
      <c r="LE42" s="37"/>
      <c r="LF42" s="37"/>
      <c r="LG42" s="37"/>
      <c r="LH42" s="37"/>
      <c r="LI42" s="38"/>
      <c r="LJ42" s="440"/>
      <c r="LK42" s="441"/>
      <c r="LL42" s="36"/>
      <c r="LM42" s="37"/>
      <c r="LN42" s="37"/>
      <c r="LO42" s="37"/>
      <c r="LP42" s="37"/>
      <c r="LQ42" s="37"/>
      <c r="LR42" s="38"/>
      <c r="LT42" s="37"/>
      <c r="LU42" s="37"/>
      <c r="LV42" s="37"/>
      <c r="LW42" s="37"/>
      <c r="LX42" s="38"/>
      <c r="LY42" s="440"/>
      <c r="LZ42" s="441"/>
      <c r="MA42" s="36"/>
      <c r="MB42" s="37"/>
      <c r="MC42" s="37"/>
      <c r="MD42" s="37"/>
      <c r="ME42" s="37"/>
      <c r="MF42" s="37"/>
      <c r="MG42" s="38"/>
      <c r="MI42" s="37"/>
      <c r="MJ42" s="37"/>
      <c r="MK42" s="37"/>
      <c r="ML42" s="37"/>
      <c r="MM42" s="38"/>
      <c r="MN42" s="440"/>
      <c r="MO42" s="441"/>
      <c r="MP42" s="36"/>
      <c r="MQ42" s="37"/>
      <c r="MR42" s="37"/>
      <c r="MS42" s="37"/>
      <c r="MT42" s="37"/>
      <c r="MU42" s="37"/>
      <c r="MV42" s="38"/>
      <c r="MX42" s="37"/>
      <c r="MY42" s="37"/>
      <c r="MZ42" s="37"/>
      <c r="NA42" s="37"/>
      <c r="NB42" s="38"/>
      <c r="NC42" s="440"/>
      <c r="ND42" s="441"/>
      <c r="NE42" s="36"/>
      <c r="NF42" s="37"/>
      <c r="NG42" s="37"/>
      <c r="NH42" s="37"/>
      <c r="NI42" s="37"/>
      <c r="NJ42" s="37"/>
      <c r="NK42" s="38"/>
      <c r="NM42" s="37"/>
      <c r="NN42" s="37"/>
      <c r="NO42" s="37"/>
      <c r="NP42" s="37"/>
      <c r="NQ42" s="38"/>
      <c r="NR42" s="440"/>
      <c r="NS42" s="441"/>
      <c r="NT42" s="36"/>
      <c r="NU42" s="37"/>
      <c r="NV42" s="37"/>
      <c r="NW42" s="37"/>
      <c r="NX42" s="37"/>
      <c r="NY42" s="37"/>
      <c r="NZ42" s="38"/>
      <c r="OB42" s="37"/>
      <c r="OC42" s="37"/>
      <c r="OD42" s="37"/>
      <c r="OE42" s="37"/>
      <c r="OF42" s="38"/>
      <c r="OG42" s="440"/>
      <c r="OH42" s="441"/>
      <c r="OI42" s="36"/>
      <c r="OJ42" s="37"/>
      <c r="OK42" s="37"/>
      <c r="OL42" s="37"/>
      <c r="OM42" s="37"/>
      <c r="ON42" s="37"/>
      <c r="OO42" s="38"/>
      <c r="OQ42" s="37"/>
      <c r="OR42" s="37"/>
      <c r="OS42" s="37"/>
      <c r="OT42" s="37"/>
      <c r="OU42" s="38"/>
      <c r="OV42" s="440"/>
      <c r="OW42" s="441"/>
      <c r="OX42" s="36"/>
      <c r="OY42" s="37"/>
      <c r="OZ42" s="37"/>
      <c r="PA42" s="37"/>
      <c r="PB42" s="37"/>
      <c r="PC42" s="37"/>
      <c r="PD42" s="38"/>
      <c r="PF42" s="37"/>
      <c r="PG42" s="37"/>
      <c r="PH42" s="37"/>
      <c r="PI42" s="37"/>
      <c r="PJ42" s="38"/>
      <c r="PK42" s="440"/>
      <c r="PL42" s="441"/>
      <c r="PM42" s="36"/>
      <c r="PN42" s="37"/>
      <c r="PO42" s="37"/>
      <c r="PP42" s="37"/>
      <c r="PQ42" s="37"/>
      <c r="PR42" s="37"/>
      <c r="PS42" s="38"/>
      <c r="PU42" s="37"/>
      <c r="PV42" s="37"/>
      <c r="PW42" s="37"/>
      <c r="PX42" s="37"/>
      <c r="PY42" s="38"/>
      <c r="PZ42" s="440"/>
      <c r="QA42" s="441"/>
      <c r="QB42" s="36"/>
      <c r="QC42" s="37"/>
      <c r="QD42" s="37"/>
      <c r="QE42" s="37"/>
      <c r="QF42" s="37"/>
      <c r="QG42" s="37"/>
      <c r="QH42" s="38"/>
      <c r="QJ42" s="37"/>
      <c r="QK42" s="37"/>
      <c r="QL42" s="37"/>
      <c r="QM42" s="37"/>
      <c r="QN42" s="38"/>
      <c r="QO42" s="440"/>
      <c r="QP42" s="441"/>
      <c r="QQ42" s="36"/>
      <c r="QR42" s="37"/>
      <c r="QS42" s="37"/>
      <c r="QT42" s="37"/>
      <c r="QU42" s="37"/>
      <c r="QV42" s="37"/>
      <c r="QW42" s="38"/>
      <c r="QY42" s="37"/>
      <c r="QZ42" s="37"/>
      <c r="RA42" s="37"/>
      <c r="RB42" s="37"/>
      <c r="RC42" s="38"/>
      <c r="RD42" s="440"/>
      <c r="RE42" s="441"/>
      <c r="RF42" s="36"/>
      <c r="RG42" s="37"/>
      <c r="RH42" s="37"/>
      <c r="RI42" s="37"/>
      <c r="RJ42" s="37"/>
      <c r="RK42" s="37"/>
      <c r="RL42" s="38"/>
      <c r="RN42" s="37"/>
      <c r="RO42" s="37"/>
      <c r="RP42" s="37"/>
      <c r="RQ42" s="37"/>
      <c r="RR42" s="38"/>
      <c r="RS42" s="440"/>
      <c r="RT42" s="441"/>
      <c r="RU42" s="36"/>
      <c r="RV42" s="37"/>
      <c r="RW42" s="37"/>
      <c r="RX42" s="37"/>
      <c r="RY42" s="37"/>
      <c r="RZ42" s="37"/>
      <c r="SA42" s="38"/>
      <c r="SC42" s="37"/>
      <c r="SD42" s="37"/>
      <c r="SE42" s="37"/>
      <c r="SF42" s="37"/>
      <c r="SG42" s="38"/>
      <c r="SH42" s="440"/>
      <c r="SI42" s="441"/>
      <c r="SJ42" s="36"/>
      <c r="SK42" s="37"/>
      <c r="SL42" s="37"/>
      <c r="SM42" s="37"/>
      <c r="SN42" s="37"/>
      <c r="SO42" s="37"/>
      <c r="SP42" s="38"/>
      <c r="SR42" s="37"/>
      <c r="SS42" s="37"/>
      <c r="ST42" s="37"/>
      <c r="SU42" s="37"/>
      <c r="SV42" s="38"/>
      <c r="SW42" s="440"/>
      <c r="SX42" s="441"/>
      <c r="SY42" s="36"/>
      <c r="SZ42" s="37"/>
      <c r="TA42" s="37"/>
      <c r="TB42" s="37"/>
      <c r="TC42" s="37"/>
      <c r="TD42" s="37"/>
      <c r="TE42" s="38"/>
      <c r="TG42" s="37"/>
      <c r="TH42" s="37"/>
      <c r="TI42" s="37"/>
      <c r="TJ42" s="37"/>
      <c r="TK42" s="38"/>
      <c r="TL42" s="440"/>
      <c r="TM42" s="441"/>
      <c r="TN42" s="36"/>
      <c r="TO42" s="37"/>
      <c r="TP42" s="37"/>
      <c r="TQ42" s="37"/>
      <c r="TR42" s="37"/>
      <c r="TS42" s="37"/>
      <c r="TT42" s="38"/>
      <c r="TV42" s="37"/>
      <c r="TW42" s="37"/>
      <c r="TX42" s="37"/>
      <c r="TY42" s="37"/>
      <c r="TZ42" s="38"/>
      <c r="UA42" s="440"/>
      <c r="UB42" s="441"/>
      <c r="UC42" s="36"/>
      <c r="UD42" s="37"/>
      <c r="UE42" s="37"/>
      <c r="UF42" s="37"/>
      <c r="UG42" s="37"/>
      <c r="UH42" s="37"/>
      <c r="UI42" s="38"/>
      <c r="UK42" s="37"/>
      <c r="UL42" s="37"/>
      <c r="UM42" s="37"/>
      <c r="UN42" s="37"/>
      <c r="UO42" s="38"/>
      <c r="UP42" s="440"/>
      <c r="UQ42" s="441"/>
      <c r="UR42" s="36"/>
      <c r="US42" s="37"/>
      <c r="UT42" s="37"/>
      <c r="UU42" s="37"/>
      <c r="UV42" s="37"/>
      <c r="UW42" s="37"/>
      <c r="UX42" s="38"/>
      <c r="UZ42" s="37"/>
      <c r="VA42" s="37"/>
      <c r="VB42" s="37"/>
      <c r="VC42" s="37"/>
      <c r="VD42" s="38"/>
      <c r="VE42" s="440"/>
      <c r="VF42" s="441"/>
      <c r="VG42" s="36"/>
      <c r="VH42" s="37"/>
      <c r="VI42" s="37"/>
      <c r="VJ42" s="37"/>
      <c r="VK42" s="37"/>
      <c r="VL42" s="37"/>
      <c r="VM42" s="38"/>
      <c r="VO42" s="37"/>
      <c r="VP42" s="37"/>
      <c r="VQ42" s="37"/>
      <c r="VR42" s="37"/>
      <c r="VS42" s="38"/>
      <c r="VT42" s="440"/>
      <c r="VU42" s="441"/>
      <c r="VV42" s="36"/>
      <c r="VW42" s="37"/>
      <c r="VX42" s="37"/>
      <c r="VY42" s="37"/>
      <c r="VZ42" s="37"/>
      <c r="WA42" s="37"/>
      <c r="WB42" s="38"/>
      <c r="WD42" s="37"/>
      <c r="WE42" s="37"/>
      <c r="WF42" s="37"/>
      <c r="WG42" s="37"/>
      <c r="WH42" s="38"/>
      <c r="WI42" s="440"/>
      <c r="WJ42" s="441"/>
      <c r="WK42" s="36"/>
      <c r="WL42" s="37"/>
      <c r="WM42" s="37"/>
      <c r="WN42" s="37"/>
      <c r="WO42" s="37"/>
      <c r="WP42" s="37"/>
      <c r="WQ42" s="38"/>
      <c r="WS42" s="37"/>
      <c r="WT42" s="37"/>
      <c r="WU42" s="37"/>
      <c r="WV42" s="37"/>
      <c r="WW42" s="38"/>
      <c r="WX42" s="440"/>
      <c r="WY42" s="441"/>
      <c r="WZ42" s="36"/>
      <c r="XA42" s="37"/>
      <c r="XB42" s="37"/>
      <c r="XC42" s="37"/>
      <c r="XD42" s="37"/>
      <c r="XE42" s="37"/>
      <c r="XF42" s="38"/>
      <c r="XH42" s="37"/>
      <c r="XI42" s="37"/>
      <c r="XJ42" s="37"/>
      <c r="XK42" s="37"/>
      <c r="XL42" s="38"/>
      <c r="XM42" s="440"/>
      <c r="XN42" s="441"/>
      <c r="XO42" s="36"/>
      <c r="XP42" s="37"/>
      <c r="XQ42" s="37"/>
      <c r="XR42" s="37"/>
      <c r="XS42" s="37"/>
      <c r="XT42" s="37"/>
      <c r="XU42" s="38"/>
      <c r="XW42" s="37"/>
      <c r="XX42" s="37"/>
      <c r="XY42" s="37"/>
      <c r="XZ42" s="37"/>
      <c r="YA42" s="38"/>
      <c r="YB42" s="440"/>
      <c r="YC42" s="441"/>
      <c r="YD42" s="36"/>
      <c r="YE42" s="37"/>
      <c r="YF42" s="37"/>
      <c r="YG42" s="37"/>
      <c r="YH42" s="37"/>
      <c r="YI42" s="37"/>
      <c r="YJ42" s="38"/>
      <c r="YL42" s="37"/>
      <c r="YM42" s="37"/>
      <c r="YN42" s="37"/>
      <c r="YO42" s="37"/>
      <c r="YP42" s="38"/>
      <c r="YQ42" s="440"/>
      <c r="YR42" s="441"/>
      <c r="YS42" s="36"/>
      <c r="YT42" s="37"/>
      <c r="YU42" s="37"/>
      <c r="YV42" s="37"/>
      <c r="YW42" s="37"/>
      <c r="YX42" s="37"/>
      <c r="YY42" s="38"/>
      <c r="ZA42" s="37"/>
      <c r="ZB42" s="37"/>
      <c r="ZC42" s="37"/>
      <c r="ZD42" s="37"/>
      <c r="ZE42" s="38"/>
      <c r="ZF42" s="440"/>
      <c r="ZG42" s="441"/>
      <c r="ZH42" s="36"/>
      <c r="ZI42" s="37"/>
      <c r="ZJ42" s="37"/>
      <c r="ZK42" s="37"/>
      <c r="ZL42" s="37"/>
      <c r="ZM42" s="37"/>
      <c r="ZN42" s="38"/>
      <c r="ZP42" s="37"/>
      <c r="ZQ42" s="37"/>
      <c r="ZR42" s="37"/>
      <c r="ZS42" s="37"/>
      <c r="ZT42" s="38"/>
      <c r="ZU42" s="440"/>
      <c r="ZV42" s="441"/>
      <c r="ZW42" s="36"/>
      <c r="ZX42" s="37"/>
      <c r="ZY42" s="37"/>
      <c r="ZZ42" s="37"/>
      <c r="AAA42" s="37"/>
      <c r="AAB42" s="37"/>
      <c r="AAC42" s="38"/>
      <c r="AAE42" s="37"/>
      <c r="AAF42" s="37"/>
      <c r="AAG42" s="37"/>
      <c r="AAH42" s="37"/>
      <c r="AAI42" s="38"/>
      <c r="AAJ42" s="440"/>
      <c r="AAK42" s="441"/>
      <c r="AAL42" s="36"/>
      <c r="AAM42" s="37"/>
      <c r="AAN42" s="37"/>
      <c r="AAO42" s="37"/>
      <c r="AAP42" s="37"/>
      <c r="AAQ42" s="37"/>
      <c r="AAR42" s="38"/>
      <c r="AAT42" s="37"/>
      <c r="AAU42" s="37"/>
      <c r="AAV42" s="37"/>
      <c r="AAW42" s="37"/>
      <c r="AAX42" s="38"/>
      <c r="AAY42" s="440"/>
      <c r="AAZ42" s="441"/>
      <c r="ABA42" s="36"/>
      <c r="ABB42" s="37"/>
      <c r="ABC42" s="37"/>
      <c r="ABD42" s="37"/>
      <c r="ABE42" s="37"/>
      <c r="ABF42" s="37"/>
      <c r="ABG42" s="38"/>
      <c r="ABI42" s="37"/>
      <c r="ABJ42" s="37"/>
      <c r="ABK42" s="37"/>
      <c r="ABL42" s="37"/>
      <c r="ABM42" s="38"/>
      <c r="ABN42" s="440"/>
      <c r="ABO42" s="441"/>
      <c r="ABP42" s="36"/>
      <c r="ABQ42" s="37"/>
      <c r="ABR42" s="37"/>
      <c r="ABS42" s="37"/>
      <c r="ABT42" s="37"/>
      <c r="ABU42" s="37"/>
      <c r="ABV42" s="38"/>
      <c r="ABX42" s="37"/>
      <c r="ABY42" s="37"/>
      <c r="ABZ42" s="37"/>
      <c r="ACA42" s="37"/>
      <c r="ACB42" s="38"/>
      <c r="ACC42" s="440"/>
      <c r="ACD42" s="441"/>
      <c r="ACE42" s="36"/>
      <c r="ACF42" s="37"/>
      <c r="ACG42" s="37"/>
      <c r="ACH42" s="37"/>
      <c r="ACI42" s="37"/>
      <c r="ACJ42" s="37"/>
      <c r="ACK42" s="38"/>
      <c r="ACM42" s="37"/>
      <c r="ACN42" s="37"/>
      <c r="ACO42" s="37"/>
      <c r="ACP42" s="37"/>
      <c r="ACQ42" s="38"/>
      <c r="ACR42" s="440"/>
      <c r="ACS42" s="441"/>
      <c r="ACT42" s="36"/>
      <c r="ACU42" s="37"/>
      <c r="ACV42" s="37"/>
      <c r="ACW42" s="37"/>
      <c r="ACX42" s="37"/>
      <c r="ACY42" s="37"/>
      <c r="ACZ42" s="38"/>
      <c r="ADB42" s="37"/>
      <c r="ADC42" s="37"/>
      <c r="ADD42" s="37"/>
      <c r="ADE42" s="37"/>
      <c r="ADF42" s="38"/>
      <c r="ADG42" s="440"/>
      <c r="ADH42" s="441"/>
      <c r="ADI42" s="36"/>
      <c r="ADJ42" s="37"/>
      <c r="ADK42" s="37"/>
      <c r="ADL42" s="37"/>
      <c r="ADM42" s="37"/>
      <c r="ADN42" s="37"/>
      <c r="ADO42" s="38"/>
      <c r="ADQ42" s="37"/>
      <c r="ADR42" s="37"/>
      <c r="ADS42" s="37"/>
      <c r="ADT42" s="37"/>
      <c r="ADU42" s="38"/>
      <c r="ADV42" s="440"/>
      <c r="ADW42" s="441"/>
      <c r="ADX42" s="36"/>
      <c r="ADY42" s="37"/>
      <c r="ADZ42" s="37"/>
      <c r="AEA42" s="37"/>
      <c r="AEB42" s="37"/>
      <c r="AEC42" s="37"/>
      <c r="AED42" s="38"/>
      <c r="AEF42" s="37"/>
      <c r="AEG42" s="37"/>
      <c r="AEH42" s="37"/>
      <c r="AEI42" s="37"/>
      <c r="AEJ42" s="38"/>
      <c r="AEK42" s="440"/>
      <c r="AEL42" s="441"/>
      <c r="AEM42" s="36"/>
      <c r="AEN42" s="37"/>
      <c r="AEO42" s="37"/>
      <c r="AEP42" s="37"/>
      <c r="AEQ42" s="37"/>
      <c r="AER42" s="37"/>
      <c r="AES42" s="38"/>
      <c r="AEU42" s="37"/>
      <c r="AEV42" s="37"/>
      <c r="AEW42" s="37"/>
      <c r="AEX42" s="37"/>
      <c r="AEY42" s="38"/>
      <c r="AEZ42" s="440"/>
      <c r="AFA42" s="441"/>
      <c r="AFB42" s="36"/>
      <c r="AFC42" s="37"/>
      <c r="AFD42" s="37"/>
      <c r="AFE42" s="37"/>
      <c r="AFF42" s="37"/>
      <c r="AFG42" s="37"/>
      <c r="AFH42" s="38"/>
      <c r="AFJ42" s="37"/>
      <c r="AFK42" s="37"/>
      <c r="AFL42" s="37"/>
      <c r="AFM42" s="37"/>
      <c r="AFN42" s="38"/>
      <c r="AFO42" s="440"/>
      <c r="AFP42" s="441"/>
      <c r="AFQ42" s="36"/>
      <c r="AFR42" s="37"/>
      <c r="AFS42" s="37"/>
      <c r="AFT42" s="37"/>
      <c r="AFU42" s="37"/>
      <c r="AFV42" s="37"/>
      <c r="AFW42" s="38"/>
      <c r="AFY42" s="37"/>
      <c r="AFZ42" s="37"/>
      <c r="AGA42" s="37"/>
      <c r="AGB42" s="37"/>
      <c r="AGC42" s="38"/>
      <c r="AGD42" s="440"/>
      <c r="AGE42" s="441"/>
      <c r="AGF42" s="36"/>
      <c r="AGG42" s="37"/>
      <c r="AGH42" s="37"/>
      <c r="AGI42" s="37"/>
      <c r="AGJ42" s="37"/>
      <c r="AGK42" s="37"/>
      <c r="AGL42" s="38"/>
      <c r="AGN42" s="37"/>
      <c r="AGO42" s="37"/>
      <c r="AGP42" s="37"/>
      <c r="AGQ42" s="37"/>
      <c r="AGR42" s="38"/>
      <c r="AGS42" s="440"/>
      <c r="AGT42" s="441"/>
      <c r="AGU42" s="36"/>
      <c r="AGV42" s="37"/>
      <c r="AGW42" s="37"/>
      <c r="AGX42" s="37"/>
      <c r="AGY42" s="37"/>
      <c r="AGZ42" s="37"/>
      <c r="AHA42" s="38"/>
      <c r="AHC42" s="37"/>
      <c r="AHD42" s="37"/>
      <c r="AHE42" s="37"/>
      <c r="AHF42" s="37"/>
      <c r="AHG42" s="38"/>
      <c r="AHH42" s="440"/>
      <c r="AHI42" s="441"/>
      <c r="AHJ42" s="36"/>
      <c r="AHK42" s="37"/>
      <c r="AHL42" s="37"/>
      <c r="AHM42" s="37"/>
      <c r="AHN42" s="37"/>
      <c r="AHO42" s="37"/>
      <c r="AHP42" s="38"/>
      <c r="AHR42" s="37"/>
      <c r="AHS42" s="37"/>
      <c r="AHT42" s="37"/>
      <c r="AHU42" s="37"/>
      <c r="AHV42" s="38"/>
      <c r="AHW42" s="440"/>
      <c r="AHX42" s="441"/>
      <c r="AHY42" s="36"/>
      <c r="AHZ42" s="37"/>
      <c r="AIA42" s="37"/>
      <c r="AIB42" s="37"/>
      <c r="AIC42" s="37"/>
      <c r="AID42" s="37"/>
      <c r="AIE42" s="38"/>
    </row>
    <row r="43" spans="1:915" s="89" customFormat="1" ht="18" x14ac:dyDescent="0.35">
      <c r="A43" s="188">
        <v>2023</v>
      </c>
      <c r="B43" s="436" t="str">
        <f>CONCATENATE("Anlagenspiegel des Jahres ",A43)</f>
        <v>Anlagenspiegel des Jahres 2023</v>
      </c>
      <c r="C43" s="72"/>
      <c r="D43" s="72"/>
      <c r="E43" s="72"/>
      <c r="F43" s="72"/>
      <c r="G43" s="72"/>
      <c r="H43" s="72"/>
      <c r="I43" s="72"/>
      <c r="J43" s="72"/>
      <c r="K43" s="72"/>
      <c r="L43" s="72"/>
      <c r="M43" s="72"/>
      <c r="N43" s="72"/>
      <c r="O43" s="72"/>
      <c r="P43" s="72"/>
      <c r="Q43" s="72"/>
      <c r="R43" s="72"/>
      <c r="S43" s="72"/>
      <c r="T43" s="39"/>
      <c r="U43" s="39"/>
      <c r="V43" s="39"/>
      <c r="W43" s="39"/>
      <c r="X43" s="39"/>
      <c r="Y43" s="39"/>
      <c r="Z43" s="39"/>
      <c r="AA43" s="39"/>
      <c r="AB43" s="39"/>
      <c r="AC43" s="39"/>
      <c r="AD43" s="39"/>
      <c r="AE43" s="63"/>
      <c r="AF43" s="72"/>
      <c r="AG43" s="72"/>
      <c r="AH43" s="72"/>
      <c r="AI43" s="39"/>
      <c r="AJ43" s="39"/>
      <c r="AK43" s="39"/>
      <c r="AL43" s="39"/>
      <c r="AM43" s="39"/>
      <c r="AN43" s="39"/>
      <c r="AO43" s="39"/>
      <c r="AP43" s="39"/>
      <c r="AQ43" s="39"/>
      <c r="AR43" s="39"/>
      <c r="AS43" s="39"/>
      <c r="AU43" s="279"/>
      <c r="AV43" s="279"/>
      <c r="AW43" s="279"/>
      <c r="AX43" s="274"/>
      <c r="AY43" s="274"/>
      <c r="AZ43" s="274"/>
      <c r="BA43" s="274"/>
      <c r="BB43" s="274"/>
      <c r="BC43" s="274"/>
      <c r="BD43" s="274"/>
      <c r="BE43" s="274"/>
      <c r="BF43" s="274"/>
      <c r="BG43" s="274"/>
      <c r="BH43" s="274"/>
      <c r="BJ43" s="279"/>
      <c r="BK43" s="279"/>
      <c r="BL43" s="279"/>
      <c r="BM43" s="274"/>
      <c r="BN43" s="274"/>
      <c r="BO43" s="274"/>
      <c r="BP43" s="274"/>
      <c r="BQ43" s="274"/>
      <c r="BR43" s="274"/>
      <c r="BS43" s="274"/>
      <c r="BT43" s="274"/>
      <c r="BU43" s="274"/>
      <c r="BV43" s="274"/>
      <c r="BW43" s="274"/>
      <c r="BY43" s="279"/>
      <c r="BZ43" s="279"/>
      <c r="CA43" s="279"/>
      <c r="CB43" s="274"/>
      <c r="CC43" s="274"/>
      <c r="CD43" s="274"/>
      <c r="CE43" s="274"/>
      <c r="CF43" s="274"/>
      <c r="CG43" s="274"/>
      <c r="CH43" s="274"/>
      <c r="CI43" s="274"/>
      <c r="CJ43" s="274"/>
      <c r="CK43" s="274"/>
      <c r="CL43" s="274"/>
      <c r="CN43" s="279"/>
      <c r="CO43" s="279"/>
      <c r="CP43" s="279"/>
      <c r="CQ43" s="274"/>
      <c r="CR43" s="274"/>
      <c r="CS43" s="274"/>
      <c r="CT43" s="274"/>
      <c r="CU43" s="274"/>
      <c r="CV43" s="274"/>
      <c r="CW43" s="274"/>
      <c r="CX43" s="274"/>
      <c r="CY43" s="274"/>
      <c r="CZ43" s="274"/>
      <c r="DA43" s="274"/>
      <c r="DC43" s="279"/>
      <c r="DD43" s="279"/>
      <c r="DE43" s="279"/>
      <c r="DF43" s="274"/>
      <c r="DG43" s="274"/>
      <c r="DH43" s="274"/>
      <c r="DI43" s="274"/>
      <c r="DJ43" s="274"/>
      <c r="DK43" s="274"/>
      <c r="DL43" s="274"/>
      <c r="DM43" s="274"/>
      <c r="DN43" s="274"/>
      <c r="DO43" s="274"/>
      <c r="DP43" s="274"/>
      <c r="DR43" s="279"/>
      <c r="DS43" s="279"/>
      <c r="DT43" s="279"/>
      <c r="DU43" s="274"/>
      <c r="DV43" s="274"/>
      <c r="DW43" s="274"/>
      <c r="DX43" s="274"/>
      <c r="DY43" s="274"/>
      <c r="DZ43" s="274"/>
      <c r="EA43" s="274"/>
      <c r="EB43" s="274"/>
      <c r="EC43" s="274"/>
      <c r="ED43" s="274"/>
      <c r="EE43" s="274"/>
      <c r="EG43" s="279"/>
      <c r="EH43" s="279"/>
      <c r="EI43" s="279"/>
      <c r="EJ43" s="274"/>
      <c r="EK43" s="274"/>
      <c r="EL43" s="274"/>
      <c r="EM43" s="274"/>
      <c r="EN43" s="274"/>
      <c r="EO43" s="274"/>
      <c r="EP43" s="274"/>
      <c r="EQ43" s="274"/>
      <c r="ER43" s="274"/>
      <c r="ES43" s="274"/>
      <c r="ET43" s="274"/>
      <c r="EV43" s="279"/>
      <c r="EW43" s="279"/>
      <c r="EX43" s="279"/>
      <c r="EY43" s="274"/>
      <c r="EZ43" s="274"/>
      <c r="FA43" s="274"/>
      <c r="FB43" s="274"/>
      <c r="FC43" s="274"/>
      <c r="FD43" s="274"/>
      <c r="FE43" s="274"/>
      <c r="FF43" s="274"/>
      <c r="FG43" s="274"/>
      <c r="FH43" s="274"/>
      <c r="FI43" s="274"/>
      <c r="FK43" s="279"/>
      <c r="FL43" s="279"/>
      <c r="FM43" s="279"/>
      <c r="FN43" s="274"/>
      <c r="FO43" s="274"/>
      <c r="FP43" s="274"/>
      <c r="FQ43" s="274"/>
      <c r="FR43" s="274"/>
      <c r="FS43" s="274"/>
      <c r="FT43" s="274"/>
      <c r="FU43" s="274"/>
      <c r="FV43" s="274"/>
      <c r="FW43" s="274"/>
      <c r="FX43" s="274"/>
      <c r="FZ43" s="279"/>
      <c r="GA43" s="279"/>
      <c r="GB43" s="279"/>
      <c r="GC43" s="274"/>
      <c r="GD43" s="274"/>
      <c r="GE43" s="274"/>
      <c r="GF43" s="274"/>
      <c r="GG43" s="274"/>
      <c r="GH43" s="274"/>
      <c r="GI43" s="274"/>
      <c r="GJ43" s="274"/>
      <c r="GK43" s="274"/>
      <c r="GL43" s="274"/>
      <c r="GM43" s="274"/>
      <c r="GO43" s="279"/>
      <c r="GP43" s="279"/>
      <c r="GQ43" s="279"/>
      <c r="GR43" s="274"/>
      <c r="GS43" s="274"/>
      <c r="GT43" s="274"/>
      <c r="GU43" s="274"/>
      <c r="GV43" s="274"/>
      <c r="GW43" s="274"/>
      <c r="GX43" s="274"/>
      <c r="GY43" s="274"/>
      <c r="GZ43" s="274"/>
      <c r="HA43" s="274"/>
      <c r="HB43" s="274"/>
      <c r="HD43" s="279"/>
      <c r="HE43" s="279"/>
      <c r="HF43" s="279"/>
      <c r="HG43" s="274"/>
      <c r="HH43" s="274"/>
      <c r="HI43" s="274"/>
      <c r="HJ43" s="274"/>
      <c r="HK43" s="274"/>
      <c r="HL43" s="274"/>
      <c r="HM43" s="274"/>
      <c r="HN43" s="274"/>
      <c r="HO43" s="274"/>
      <c r="HP43" s="274"/>
      <c r="HQ43" s="274"/>
      <c r="HS43" s="279"/>
      <c r="HT43" s="279"/>
      <c r="HU43" s="279"/>
      <c r="HV43" s="274"/>
      <c r="HW43" s="274"/>
      <c r="HX43" s="274"/>
      <c r="HY43" s="274"/>
      <c r="HZ43" s="274"/>
      <c r="IA43" s="274"/>
      <c r="IB43" s="274"/>
      <c r="IC43" s="274"/>
      <c r="ID43" s="274"/>
      <c r="IE43" s="274"/>
      <c r="IF43" s="274"/>
      <c r="IH43" s="279"/>
      <c r="II43" s="279"/>
      <c r="IJ43" s="279"/>
      <c r="IK43" s="274"/>
      <c r="IL43" s="274"/>
      <c r="IM43" s="274"/>
      <c r="IN43" s="274"/>
      <c r="IO43" s="274"/>
      <c r="IP43" s="274"/>
      <c r="IQ43" s="274"/>
      <c r="IR43" s="274"/>
      <c r="IS43" s="274"/>
      <c r="IT43" s="274"/>
      <c r="IU43" s="274"/>
      <c r="IW43" s="279"/>
      <c r="IX43" s="279"/>
      <c r="IY43" s="279"/>
      <c r="IZ43" s="274"/>
      <c r="JA43" s="274"/>
      <c r="JB43" s="274"/>
      <c r="JC43" s="274"/>
      <c r="JD43" s="274"/>
      <c r="JE43" s="274"/>
      <c r="JF43" s="274"/>
      <c r="JG43" s="274"/>
      <c r="JH43" s="274"/>
      <c r="JI43" s="274"/>
      <c r="JJ43" s="274"/>
      <c r="JL43" s="279"/>
      <c r="JM43" s="279"/>
      <c r="JN43" s="279"/>
      <c r="JO43" s="274"/>
      <c r="JP43" s="274"/>
      <c r="JQ43" s="274"/>
      <c r="JR43" s="274"/>
      <c r="JS43" s="274"/>
      <c r="JT43" s="274"/>
      <c r="JU43" s="274"/>
      <c r="JV43" s="274"/>
      <c r="JW43" s="274"/>
      <c r="JX43" s="274"/>
      <c r="JY43" s="274"/>
      <c r="KA43" s="279"/>
      <c r="KB43" s="279"/>
      <c r="KC43" s="279"/>
      <c r="KD43" s="274"/>
      <c r="KE43" s="274"/>
      <c r="KF43" s="274"/>
      <c r="KG43" s="274"/>
      <c r="KH43" s="274"/>
      <c r="KI43" s="274"/>
      <c r="KJ43" s="274"/>
      <c r="KK43" s="274"/>
      <c r="KL43" s="274"/>
      <c r="KM43" s="274"/>
      <c r="KN43" s="274"/>
      <c r="KP43" s="279"/>
      <c r="KQ43" s="279"/>
      <c r="KR43" s="279"/>
      <c r="KS43" s="274"/>
      <c r="KT43" s="274"/>
      <c r="KU43" s="274"/>
      <c r="KV43" s="274"/>
      <c r="KW43" s="274"/>
      <c r="KX43" s="274"/>
      <c r="KY43" s="274"/>
      <c r="KZ43" s="274"/>
      <c r="LA43" s="274"/>
      <c r="LB43" s="274"/>
      <c r="LC43" s="274"/>
      <c r="LE43" s="279"/>
      <c r="LF43" s="279"/>
      <c r="LG43" s="279"/>
      <c r="LH43" s="274"/>
      <c r="LI43" s="274"/>
      <c r="LJ43" s="274"/>
      <c r="LK43" s="274"/>
      <c r="LL43" s="274"/>
      <c r="LM43" s="274"/>
      <c r="LN43" s="274"/>
      <c r="LO43" s="274"/>
      <c r="LP43" s="274"/>
      <c r="LQ43" s="274"/>
      <c r="LR43" s="274"/>
      <c r="LT43" s="279"/>
      <c r="LU43" s="279"/>
      <c r="LV43" s="279"/>
      <c r="LW43" s="274"/>
      <c r="LX43" s="274"/>
      <c r="LY43" s="274"/>
      <c r="LZ43" s="274"/>
      <c r="MA43" s="274"/>
      <c r="MB43" s="274"/>
      <c r="MC43" s="274"/>
      <c r="MD43" s="274"/>
      <c r="ME43" s="274"/>
      <c r="MF43" s="274"/>
      <c r="MG43" s="274"/>
      <c r="MI43" s="279"/>
      <c r="MJ43" s="279"/>
      <c r="MK43" s="279"/>
      <c r="ML43" s="274"/>
      <c r="MM43" s="274"/>
      <c r="MN43" s="274"/>
      <c r="MO43" s="274"/>
      <c r="MP43" s="274"/>
      <c r="MQ43" s="274"/>
      <c r="MR43" s="274"/>
      <c r="MS43" s="274"/>
      <c r="MT43" s="274"/>
      <c r="MU43" s="274"/>
      <c r="MV43" s="274"/>
      <c r="MX43" s="279"/>
      <c r="MY43" s="279"/>
      <c r="MZ43" s="279"/>
      <c r="NA43" s="274"/>
      <c r="NB43" s="274"/>
      <c r="NC43" s="274"/>
      <c r="ND43" s="274"/>
      <c r="NE43" s="274"/>
      <c r="NF43" s="274"/>
      <c r="NG43" s="274"/>
      <c r="NH43" s="274"/>
      <c r="NI43" s="274"/>
      <c r="NJ43" s="274"/>
      <c r="NK43" s="274"/>
      <c r="NM43" s="279"/>
      <c r="NN43" s="279"/>
      <c r="NO43" s="279"/>
      <c r="NP43" s="274"/>
      <c r="NQ43" s="274"/>
      <c r="NR43" s="274"/>
      <c r="NS43" s="274"/>
      <c r="NT43" s="274"/>
      <c r="NU43" s="274"/>
      <c r="NV43" s="274"/>
      <c r="NW43" s="274"/>
      <c r="NX43" s="274"/>
      <c r="NY43" s="274"/>
      <c r="NZ43" s="274"/>
      <c r="OB43" s="279"/>
      <c r="OC43" s="279"/>
      <c r="OD43" s="279"/>
      <c r="OE43" s="274"/>
      <c r="OF43" s="274"/>
      <c r="OG43" s="274"/>
      <c r="OH43" s="274"/>
      <c r="OI43" s="274"/>
      <c r="OJ43" s="274"/>
      <c r="OK43" s="274"/>
      <c r="OL43" s="274"/>
      <c r="OM43" s="274"/>
      <c r="ON43" s="274"/>
      <c r="OO43" s="274"/>
      <c r="OQ43" s="279"/>
      <c r="OR43" s="279"/>
      <c r="OS43" s="279"/>
      <c r="OT43" s="274"/>
      <c r="OU43" s="274"/>
      <c r="OV43" s="274"/>
      <c r="OW43" s="274"/>
      <c r="OX43" s="274"/>
      <c r="OY43" s="274"/>
      <c r="OZ43" s="274"/>
      <c r="PA43" s="274"/>
      <c r="PB43" s="274"/>
      <c r="PC43" s="274"/>
      <c r="PD43" s="274"/>
      <c r="PF43" s="279"/>
      <c r="PG43" s="279"/>
      <c r="PH43" s="279"/>
      <c r="PI43" s="274"/>
      <c r="PJ43" s="274"/>
      <c r="PK43" s="274"/>
      <c r="PL43" s="274"/>
      <c r="PM43" s="274"/>
      <c r="PN43" s="274"/>
      <c r="PO43" s="274"/>
      <c r="PP43" s="274"/>
      <c r="PQ43" s="274"/>
      <c r="PR43" s="274"/>
      <c r="PS43" s="274"/>
      <c r="PU43" s="279"/>
      <c r="PV43" s="279"/>
      <c r="PW43" s="279"/>
      <c r="PX43" s="274"/>
      <c r="PY43" s="274"/>
      <c r="PZ43" s="274"/>
      <c r="QA43" s="274"/>
      <c r="QB43" s="274"/>
      <c r="QC43" s="274"/>
      <c r="QD43" s="274"/>
      <c r="QE43" s="274"/>
      <c r="QF43" s="274"/>
      <c r="QG43" s="274"/>
      <c r="QH43" s="274"/>
      <c r="QJ43" s="279"/>
      <c r="QK43" s="279"/>
      <c r="QL43" s="279"/>
      <c r="QM43" s="274"/>
      <c r="QN43" s="274"/>
      <c r="QO43" s="274"/>
      <c r="QP43" s="274"/>
      <c r="QQ43" s="274"/>
      <c r="QR43" s="274"/>
      <c r="QS43" s="274"/>
      <c r="QT43" s="274"/>
      <c r="QU43" s="274"/>
      <c r="QV43" s="274"/>
      <c r="QW43" s="274"/>
      <c r="QY43" s="279"/>
      <c r="QZ43" s="279"/>
      <c r="RA43" s="279"/>
      <c r="RB43" s="274"/>
      <c r="RC43" s="274"/>
      <c r="RD43" s="274"/>
      <c r="RE43" s="274"/>
      <c r="RF43" s="274"/>
      <c r="RG43" s="274"/>
      <c r="RH43" s="274"/>
      <c r="RI43" s="274"/>
      <c r="RJ43" s="274"/>
      <c r="RK43" s="274"/>
      <c r="RL43" s="274"/>
      <c r="RN43" s="279"/>
      <c r="RO43" s="279"/>
      <c r="RP43" s="279"/>
      <c r="RQ43" s="274"/>
      <c r="RR43" s="274"/>
      <c r="RS43" s="274"/>
      <c r="RT43" s="274"/>
      <c r="RU43" s="274"/>
      <c r="RV43" s="274"/>
      <c r="RW43" s="274"/>
      <c r="RX43" s="274"/>
      <c r="RY43" s="274"/>
      <c r="RZ43" s="274"/>
      <c r="SA43" s="274"/>
      <c r="SC43" s="279"/>
      <c r="SD43" s="279"/>
      <c r="SE43" s="279"/>
      <c r="SF43" s="274"/>
      <c r="SG43" s="274"/>
      <c r="SH43" s="274"/>
      <c r="SI43" s="274"/>
      <c r="SJ43" s="274"/>
      <c r="SK43" s="274"/>
      <c r="SL43" s="274"/>
      <c r="SM43" s="274"/>
      <c r="SN43" s="274"/>
      <c r="SO43" s="274"/>
      <c r="SP43" s="274"/>
      <c r="SR43" s="279"/>
      <c r="SS43" s="279"/>
      <c r="ST43" s="279"/>
      <c r="SU43" s="274"/>
      <c r="SV43" s="274"/>
      <c r="SW43" s="274"/>
      <c r="SX43" s="274"/>
      <c r="SY43" s="274"/>
      <c r="SZ43" s="274"/>
      <c r="TA43" s="274"/>
      <c r="TB43" s="274"/>
      <c r="TC43" s="274"/>
      <c r="TD43" s="274"/>
      <c r="TE43" s="274"/>
      <c r="TG43" s="279"/>
      <c r="TH43" s="279"/>
      <c r="TI43" s="279"/>
      <c r="TJ43" s="274"/>
      <c r="TK43" s="274"/>
      <c r="TL43" s="274"/>
      <c r="TM43" s="274"/>
      <c r="TN43" s="274"/>
      <c r="TO43" s="274"/>
      <c r="TP43" s="274"/>
      <c r="TQ43" s="274"/>
      <c r="TR43" s="274"/>
      <c r="TS43" s="274"/>
      <c r="TT43" s="274"/>
      <c r="TV43" s="279"/>
      <c r="TW43" s="279"/>
      <c r="TX43" s="279"/>
      <c r="TY43" s="274"/>
      <c r="TZ43" s="274"/>
      <c r="UA43" s="274"/>
      <c r="UB43" s="274"/>
      <c r="UC43" s="274"/>
      <c r="UD43" s="274"/>
      <c r="UE43" s="274"/>
      <c r="UF43" s="274"/>
      <c r="UG43" s="274"/>
      <c r="UH43" s="274"/>
      <c r="UI43" s="274"/>
      <c r="UK43" s="279"/>
      <c r="UL43" s="279"/>
      <c r="UM43" s="279"/>
      <c r="UN43" s="274"/>
      <c r="UO43" s="274"/>
      <c r="UP43" s="274"/>
      <c r="UQ43" s="274"/>
      <c r="UR43" s="274"/>
      <c r="US43" s="274"/>
      <c r="UT43" s="274"/>
      <c r="UU43" s="274"/>
      <c r="UV43" s="274"/>
      <c r="UW43" s="274"/>
      <c r="UX43" s="274"/>
      <c r="UZ43" s="279"/>
      <c r="VA43" s="279"/>
      <c r="VB43" s="279"/>
      <c r="VC43" s="274"/>
      <c r="VD43" s="274"/>
      <c r="VE43" s="274"/>
      <c r="VF43" s="274"/>
      <c r="VG43" s="274"/>
      <c r="VH43" s="274"/>
      <c r="VI43" s="274"/>
      <c r="VJ43" s="274"/>
      <c r="VK43" s="274"/>
      <c r="VL43" s="274"/>
      <c r="VM43" s="274"/>
      <c r="VO43" s="279"/>
      <c r="VP43" s="279"/>
      <c r="VQ43" s="279"/>
      <c r="VR43" s="274"/>
      <c r="VS43" s="274"/>
      <c r="VT43" s="274"/>
      <c r="VU43" s="274"/>
      <c r="VV43" s="274"/>
      <c r="VW43" s="274"/>
      <c r="VX43" s="274"/>
      <c r="VY43" s="274"/>
      <c r="VZ43" s="274"/>
      <c r="WA43" s="274"/>
      <c r="WB43" s="274"/>
      <c r="WD43" s="279"/>
      <c r="WE43" s="279"/>
      <c r="WF43" s="279"/>
      <c r="WG43" s="274"/>
      <c r="WH43" s="274"/>
      <c r="WI43" s="274"/>
      <c r="WJ43" s="274"/>
      <c r="WK43" s="274"/>
      <c r="WL43" s="274"/>
      <c r="WM43" s="274"/>
      <c r="WN43" s="274"/>
      <c r="WO43" s="274"/>
      <c r="WP43" s="274"/>
      <c r="WQ43" s="274"/>
      <c r="WS43" s="279"/>
      <c r="WT43" s="279"/>
      <c r="WU43" s="279"/>
      <c r="WV43" s="274"/>
      <c r="WW43" s="274"/>
      <c r="WX43" s="274"/>
      <c r="WY43" s="274"/>
      <c r="WZ43" s="274"/>
      <c r="XA43" s="274"/>
      <c r="XB43" s="274"/>
      <c r="XC43" s="274"/>
      <c r="XD43" s="274"/>
      <c r="XE43" s="274"/>
      <c r="XF43" s="274"/>
      <c r="XH43" s="279"/>
      <c r="XI43" s="279"/>
      <c r="XJ43" s="279"/>
      <c r="XK43" s="274"/>
      <c r="XL43" s="274"/>
      <c r="XM43" s="274"/>
      <c r="XN43" s="274"/>
      <c r="XO43" s="274"/>
      <c r="XP43" s="274"/>
      <c r="XQ43" s="274"/>
      <c r="XR43" s="274"/>
      <c r="XS43" s="274"/>
      <c r="XT43" s="274"/>
      <c r="XU43" s="274"/>
      <c r="XW43" s="279"/>
      <c r="XX43" s="279"/>
      <c r="XY43" s="279"/>
      <c r="XZ43" s="274"/>
      <c r="YA43" s="274"/>
      <c r="YB43" s="274"/>
      <c r="YC43" s="274"/>
      <c r="YD43" s="274"/>
      <c r="YE43" s="274"/>
      <c r="YF43" s="274"/>
      <c r="YG43" s="274"/>
      <c r="YH43" s="274"/>
      <c r="YI43" s="274"/>
      <c r="YJ43" s="274"/>
      <c r="YL43" s="279"/>
      <c r="YM43" s="279"/>
      <c r="YN43" s="279"/>
      <c r="YO43" s="274"/>
      <c r="YP43" s="274"/>
      <c r="YQ43" s="274"/>
      <c r="YR43" s="274"/>
      <c r="YS43" s="274"/>
      <c r="YT43" s="274"/>
      <c r="YU43" s="274"/>
      <c r="YV43" s="274"/>
      <c r="YW43" s="274"/>
      <c r="YX43" s="274"/>
      <c r="YY43" s="274"/>
      <c r="ZA43" s="279"/>
      <c r="ZB43" s="279"/>
      <c r="ZC43" s="279"/>
      <c r="ZD43" s="274"/>
      <c r="ZE43" s="274"/>
      <c r="ZF43" s="274"/>
      <c r="ZG43" s="274"/>
      <c r="ZH43" s="274"/>
      <c r="ZI43" s="274"/>
      <c r="ZJ43" s="274"/>
      <c r="ZK43" s="274"/>
      <c r="ZL43" s="274"/>
      <c r="ZM43" s="274"/>
      <c r="ZN43" s="274"/>
      <c r="ZP43" s="279"/>
      <c r="ZQ43" s="279"/>
      <c r="ZR43" s="279"/>
      <c r="ZS43" s="274"/>
      <c r="ZT43" s="274"/>
      <c r="ZU43" s="274"/>
      <c r="ZV43" s="274"/>
      <c r="ZW43" s="274"/>
      <c r="ZX43" s="274"/>
      <c r="ZY43" s="274"/>
      <c r="ZZ43" s="274"/>
      <c r="AAA43" s="274"/>
      <c r="AAB43" s="274"/>
      <c r="AAC43" s="274"/>
      <c r="AAE43" s="279"/>
      <c r="AAF43" s="279"/>
      <c r="AAG43" s="279"/>
      <c r="AAH43" s="274"/>
      <c r="AAI43" s="274"/>
      <c r="AAJ43" s="274"/>
      <c r="AAK43" s="274"/>
      <c r="AAL43" s="274"/>
      <c r="AAM43" s="274"/>
      <c r="AAN43" s="274"/>
      <c r="AAO43" s="274"/>
      <c r="AAP43" s="274"/>
      <c r="AAQ43" s="274"/>
      <c r="AAR43" s="274"/>
      <c r="AAT43" s="279"/>
      <c r="AAU43" s="279"/>
      <c r="AAV43" s="279"/>
      <c r="AAW43" s="274"/>
      <c r="AAX43" s="274"/>
      <c r="AAY43" s="274"/>
      <c r="AAZ43" s="274"/>
      <c r="ABA43" s="274"/>
      <c r="ABB43" s="274"/>
      <c r="ABC43" s="274"/>
      <c r="ABD43" s="274"/>
      <c r="ABE43" s="274"/>
      <c r="ABF43" s="274"/>
      <c r="ABG43" s="274"/>
      <c r="ABI43" s="279"/>
      <c r="ABJ43" s="279"/>
      <c r="ABK43" s="279"/>
      <c r="ABL43" s="274"/>
      <c r="ABM43" s="274"/>
      <c r="ABN43" s="274"/>
      <c r="ABO43" s="274"/>
      <c r="ABP43" s="274"/>
      <c r="ABQ43" s="274"/>
      <c r="ABR43" s="274"/>
      <c r="ABS43" s="274"/>
      <c r="ABT43" s="274"/>
      <c r="ABU43" s="274"/>
      <c r="ABV43" s="274"/>
      <c r="ABX43" s="279"/>
      <c r="ABY43" s="279"/>
      <c r="ABZ43" s="279"/>
      <c r="ACA43" s="274"/>
      <c r="ACB43" s="274"/>
      <c r="ACC43" s="274"/>
      <c r="ACD43" s="274"/>
      <c r="ACE43" s="274"/>
      <c r="ACF43" s="274"/>
      <c r="ACG43" s="274"/>
      <c r="ACH43" s="274"/>
      <c r="ACI43" s="274"/>
      <c r="ACJ43" s="274"/>
      <c r="ACK43" s="274"/>
      <c r="ACM43" s="279"/>
      <c r="ACN43" s="279"/>
      <c r="ACO43" s="279"/>
      <c r="ACP43" s="274"/>
      <c r="ACQ43" s="274"/>
      <c r="ACR43" s="274"/>
      <c r="ACS43" s="274"/>
      <c r="ACT43" s="274"/>
      <c r="ACU43" s="274"/>
      <c r="ACV43" s="274"/>
      <c r="ACW43" s="274"/>
      <c r="ACX43" s="274"/>
      <c r="ACY43" s="274"/>
      <c r="ACZ43" s="274"/>
      <c r="ADB43" s="279"/>
      <c r="ADC43" s="279"/>
      <c r="ADD43" s="279"/>
      <c r="ADE43" s="274"/>
      <c r="ADF43" s="274"/>
      <c r="ADG43" s="274"/>
      <c r="ADH43" s="274"/>
      <c r="ADI43" s="274"/>
      <c r="ADJ43" s="274"/>
      <c r="ADK43" s="274"/>
      <c r="ADL43" s="274"/>
      <c r="ADM43" s="274"/>
      <c r="ADN43" s="274"/>
      <c r="ADO43" s="274"/>
      <c r="ADQ43" s="279"/>
      <c r="ADR43" s="279"/>
      <c r="ADS43" s="279"/>
      <c r="ADT43" s="274"/>
      <c r="ADU43" s="274"/>
      <c r="ADV43" s="274"/>
      <c r="ADW43" s="274"/>
      <c r="ADX43" s="274"/>
      <c r="ADY43" s="274"/>
      <c r="ADZ43" s="274"/>
      <c r="AEA43" s="274"/>
      <c r="AEB43" s="274"/>
      <c r="AEC43" s="274"/>
      <c r="AED43" s="274"/>
      <c r="AEF43" s="279"/>
      <c r="AEG43" s="279"/>
      <c r="AEH43" s="279"/>
      <c r="AEI43" s="274"/>
      <c r="AEJ43" s="274"/>
      <c r="AEK43" s="274"/>
      <c r="AEL43" s="274"/>
      <c r="AEM43" s="274"/>
      <c r="AEN43" s="274"/>
      <c r="AEO43" s="274"/>
      <c r="AEP43" s="274"/>
      <c r="AEQ43" s="274"/>
      <c r="AER43" s="274"/>
      <c r="AES43" s="274"/>
      <c r="AEU43" s="279"/>
      <c r="AEV43" s="279"/>
      <c r="AEW43" s="279"/>
      <c r="AEX43" s="274"/>
      <c r="AEY43" s="274"/>
      <c r="AEZ43" s="274"/>
      <c r="AFA43" s="274"/>
      <c r="AFB43" s="274"/>
      <c r="AFC43" s="274"/>
      <c r="AFD43" s="274"/>
      <c r="AFE43" s="274"/>
      <c r="AFF43" s="274"/>
      <c r="AFG43" s="274"/>
      <c r="AFH43" s="274"/>
      <c r="AFJ43" s="279"/>
      <c r="AFK43" s="279"/>
      <c r="AFL43" s="279"/>
      <c r="AFM43" s="274"/>
      <c r="AFN43" s="274"/>
      <c r="AFO43" s="274"/>
      <c r="AFP43" s="274"/>
      <c r="AFQ43" s="274"/>
      <c r="AFR43" s="274"/>
      <c r="AFS43" s="274"/>
      <c r="AFT43" s="274"/>
      <c r="AFU43" s="274"/>
      <c r="AFV43" s="274"/>
      <c r="AFW43" s="274"/>
      <c r="AFY43" s="279"/>
      <c r="AFZ43" s="279"/>
      <c r="AGA43" s="279"/>
      <c r="AGB43" s="274"/>
      <c r="AGC43" s="274"/>
      <c r="AGD43" s="274"/>
      <c r="AGE43" s="274"/>
      <c r="AGF43" s="274"/>
      <c r="AGG43" s="274"/>
      <c r="AGH43" s="274"/>
      <c r="AGI43" s="274"/>
      <c r="AGJ43" s="274"/>
      <c r="AGK43" s="274"/>
      <c r="AGL43" s="274"/>
      <c r="AGN43" s="279"/>
      <c r="AGO43" s="279"/>
      <c r="AGP43" s="279"/>
      <c r="AGQ43" s="274"/>
      <c r="AGR43" s="274"/>
      <c r="AGS43" s="274"/>
      <c r="AGT43" s="274"/>
      <c r="AGU43" s="274"/>
      <c r="AGV43" s="274"/>
      <c r="AGW43" s="274"/>
      <c r="AGX43" s="274"/>
      <c r="AGY43" s="274"/>
      <c r="AGZ43" s="274"/>
      <c r="AHA43" s="274"/>
      <c r="AHC43" s="279"/>
      <c r="AHD43" s="279"/>
      <c r="AHE43" s="279"/>
      <c r="AHF43" s="274"/>
      <c r="AHG43" s="274"/>
      <c r="AHH43" s="274"/>
      <c r="AHI43" s="274"/>
      <c r="AHJ43" s="274"/>
      <c r="AHK43" s="274"/>
      <c r="AHL43" s="274"/>
      <c r="AHM43" s="274"/>
      <c r="AHN43" s="274"/>
      <c r="AHO43" s="274"/>
      <c r="AHP43" s="274"/>
      <c r="AHR43" s="279"/>
      <c r="AHS43" s="279"/>
      <c r="AHT43" s="279"/>
      <c r="AHU43" s="274"/>
      <c r="AHV43" s="274"/>
      <c r="AHW43" s="274"/>
      <c r="AHX43" s="274"/>
      <c r="AHY43" s="274"/>
      <c r="AHZ43" s="274"/>
      <c r="AIA43" s="274"/>
      <c r="AIB43" s="274"/>
      <c r="AIC43" s="274"/>
      <c r="AID43" s="274"/>
      <c r="AIE43" s="274"/>
    </row>
    <row r="44" spans="1:915" x14ac:dyDescent="0.3">
      <c r="A44" s="29" t="s">
        <v>127</v>
      </c>
      <c r="B44" s="30" t="s">
        <v>128</v>
      </c>
      <c r="C44" s="110">
        <f>SUM(C45+C49+C54)</f>
        <v>0</v>
      </c>
      <c r="D44" s="110">
        <f t="shared" ref="D44:AD44" si="1078">SUM(D45+D49+D54)</f>
        <v>0</v>
      </c>
      <c r="E44" s="110">
        <f t="shared" si="1078"/>
        <v>0</v>
      </c>
      <c r="F44" s="110">
        <f t="shared" si="1078"/>
        <v>0</v>
      </c>
      <c r="G44" s="110">
        <f t="shared" si="1078"/>
        <v>0</v>
      </c>
      <c r="H44" s="110">
        <f t="shared" si="1078"/>
        <v>0</v>
      </c>
      <c r="I44" s="110">
        <f t="shared" si="1078"/>
        <v>0</v>
      </c>
      <c r="J44" s="110">
        <f t="shared" si="1078"/>
        <v>0</v>
      </c>
      <c r="K44" s="110">
        <f t="shared" si="1078"/>
        <v>0</v>
      </c>
      <c r="L44" s="110">
        <f t="shared" si="1078"/>
        <v>0</v>
      </c>
      <c r="M44" s="110">
        <f t="shared" si="1078"/>
        <v>0</v>
      </c>
      <c r="N44" s="110">
        <f t="shared" si="1078"/>
        <v>0</v>
      </c>
      <c r="O44" s="110">
        <f t="shared" si="1078"/>
        <v>0</v>
      </c>
      <c r="P44" s="110">
        <f t="shared" si="1078"/>
        <v>0</v>
      </c>
      <c r="Q44" s="110">
        <f t="shared" si="1078"/>
        <v>0</v>
      </c>
      <c r="R44" s="110">
        <f t="shared" si="1078"/>
        <v>0</v>
      </c>
      <c r="S44" s="110">
        <f t="shared" si="1078"/>
        <v>0</v>
      </c>
      <c r="T44" s="110">
        <f t="shared" si="1078"/>
        <v>0</v>
      </c>
      <c r="U44" s="110">
        <f t="shared" si="1078"/>
        <v>0</v>
      </c>
      <c r="V44" s="110">
        <f t="shared" si="1078"/>
        <v>0</v>
      </c>
      <c r="W44" s="110">
        <f t="shared" si="1078"/>
        <v>0</v>
      </c>
      <c r="X44" s="110">
        <f t="shared" si="1078"/>
        <v>0</v>
      </c>
      <c r="Y44" s="110">
        <f t="shared" si="1078"/>
        <v>0</v>
      </c>
      <c r="Z44" s="110">
        <f t="shared" si="1078"/>
        <v>0</v>
      </c>
      <c r="AA44" s="110">
        <f t="shared" si="1078"/>
        <v>0</v>
      </c>
      <c r="AB44" s="110">
        <f t="shared" si="1078"/>
        <v>0</v>
      </c>
      <c r="AC44" s="110">
        <f t="shared" si="1078"/>
        <v>0</v>
      </c>
      <c r="AD44" s="110">
        <f t="shared" si="1078"/>
        <v>0</v>
      </c>
      <c r="AF44" s="110">
        <f t="shared" ref="AF44:AS44" si="1079">SUM(AF45+AF49+AF54)</f>
        <v>0</v>
      </c>
      <c r="AG44" s="110">
        <f t="shared" si="1079"/>
        <v>0</v>
      </c>
      <c r="AH44" s="110">
        <f t="shared" si="1079"/>
        <v>0</v>
      </c>
      <c r="AI44" s="110">
        <f t="shared" si="1079"/>
        <v>0</v>
      </c>
      <c r="AJ44" s="110">
        <f t="shared" si="1079"/>
        <v>0</v>
      </c>
      <c r="AK44" s="110">
        <f t="shared" si="1079"/>
        <v>0</v>
      </c>
      <c r="AL44" s="110">
        <f t="shared" si="1079"/>
        <v>0</v>
      </c>
      <c r="AM44" s="110">
        <f t="shared" si="1079"/>
        <v>0</v>
      </c>
      <c r="AN44" s="110">
        <f t="shared" si="1079"/>
        <v>0</v>
      </c>
      <c r="AO44" s="110">
        <f t="shared" si="1079"/>
        <v>0</v>
      </c>
      <c r="AP44" s="110">
        <f t="shared" si="1079"/>
        <v>0</v>
      </c>
      <c r="AQ44" s="110">
        <f t="shared" si="1079"/>
        <v>0</v>
      </c>
      <c r="AR44" s="110">
        <f t="shared" si="1079"/>
        <v>0</v>
      </c>
      <c r="AS44" s="110">
        <f t="shared" si="1079"/>
        <v>0</v>
      </c>
      <c r="AU44" s="110">
        <f t="shared" ref="AU44:BH44" si="1080">SUM(AU45+AU49+AU54)</f>
        <v>0</v>
      </c>
      <c r="AV44" s="110">
        <f t="shared" si="1080"/>
        <v>0</v>
      </c>
      <c r="AW44" s="110">
        <f t="shared" si="1080"/>
        <v>0</v>
      </c>
      <c r="AX44" s="110">
        <f t="shared" si="1080"/>
        <v>0</v>
      </c>
      <c r="AY44" s="110">
        <f t="shared" si="1080"/>
        <v>0</v>
      </c>
      <c r="AZ44" s="110">
        <f t="shared" si="1080"/>
        <v>0</v>
      </c>
      <c r="BA44" s="110">
        <f t="shared" si="1080"/>
        <v>0</v>
      </c>
      <c r="BB44" s="110">
        <f t="shared" si="1080"/>
        <v>0</v>
      </c>
      <c r="BC44" s="110">
        <f t="shared" si="1080"/>
        <v>0</v>
      </c>
      <c r="BD44" s="110">
        <f t="shared" si="1080"/>
        <v>0</v>
      </c>
      <c r="BE44" s="110">
        <f t="shared" si="1080"/>
        <v>0</v>
      </c>
      <c r="BF44" s="110">
        <f t="shared" si="1080"/>
        <v>0</v>
      </c>
      <c r="BG44" s="110">
        <f t="shared" si="1080"/>
        <v>0</v>
      </c>
      <c r="BH44" s="110">
        <f t="shared" si="1080"/>
        <v>0</v>
      </c>
      <c r="BJ44" s="110">
        <f t="shared" ref="BJ44:BW44" si="1081">SUM(BJ45+BJ49+BJ54)</f>
        <v>0</v>
      </c>
      <c r="BK44" s="110">
        <f t="shared" si="1081"/>
        <v>0</v>
      </c>
      <c r="BL44" s="110">
        <f t="shared" si="1081"/>
        <v>0</v>
      </c>
      <c r="BM44" s="110">
        <f t="shared" si="1081"/>
        <v>0</v>
      </c>
      <c r="BN44" s="110">
        <f t="shared" si="1081"/>
        <v>0</v>
      </c>
      <c r="BO44" s="110">
        <f t="shared" si="1081"/>
        <v>0</v>
      </c>
      <c r="BP44" s="110">
        <f t="shared" si="1081"/>
        <v>0</v>
      </c>
      <c r="BQ44" s="110">
        <f t="shared" si="1081"/>
        <v>0</v>
      </c>
      <c r="BR44" s="110">
        <f t="shared" si="1081"/>
        <v>0</v>
      </c>
      <c r="BS44" s="110">
        <f t="shared" si="1081"/>
        <v>0</v>
      </c>
      <c r="BT44" s="110">
        <f t="shared" si="1081"/>
        <v>0</v>
      </c>
      <c r="BU44" s="110">
        <f t="shared" si="1081"/>
        <v>0</v>
      </c>
      <c r="BV44" s="110">
        <f t="shared" si="1081"/>
        <v>0</v>
      </c>
      <c r="BW44" s="110">
        <f t="shared" si="1081"/>
        <v>0</v>
      </c>
      <c r="BY44" s="110">
        <f t="shared" ref="BY44:CL44" si="1082">SUM(BY45+BY49+BY54)</f>
        <v>0</v>
      </c>
      <c r="BZ44" s="110">
        <f t="shared" si="1082"/>
        <v>0</v>
      </c>
      <c r="CA44" s="110">
        <f t="shared" si="1082"/>
        <v>0</v>
      </c>
      <c r="CB44" s="110">
        <f t="shared" si="1082"/>
        <v>0</v>
      </c>
      <c r="CC44" s="110">
        <f t="shared" si="1082"/>
        <v>0</v>
      </c>
      <c r="CD44" s="110">
        <f t="shared" si="1082"/>
        <v>0</v>
      </c>
      <c r="CE44" s="110">
        <f t="shared" si="1082"/>
        <v>0</v>
      </c>
      <c r="CF44" s="110">
        <f t="shared" si="1082"/>
        <v>0</v>
      </c>
      <c r="CG44" s="110">
        <f t="shared" si="1082"/>
        <v>0</v>
      </c>
      <c r="CH44" s="110">
        <f t="shared" si="1082"/>
        <v>0</v>
      </c>
      <c r="CI44" s="110">
        <f t="shared" si="1082"/>
        <v>0</v>
      </c>
      <c r="CJ44" s="110">
        <f t="shared" si="1082"/>
        <v>0</v>
      </c>
      <c r="CK44" s="110">
        <f t="shared" si="1082"/>
        <v>0</v>
      </c>
      <c r="CL44" s="110">
        <f t="shared" si="1082"/>
        <v>0</v>
      </c>
      <c r="CN44" s="110">
        <f t="shared" ref="CN44:DA44" si="1083">SUM(CN45+CN49+CN54)</f>
        <v>0</v>
      </c>
      <c r="CO44" s="110">
        <f t="shared" si="1083"/>
        <v>0</v>
      </c>
      <c r="CP44" s="110">
        <f t="shared" si="1083"/>
        <v>0</v>
      </c>
      <c r="CQ44" s="110">
        <f t="shared" si="1083"/>
        <v>0</v>
      </c>
      <c r="CR44" s="110">
        <f t="shared" si="1083"/>
        <v>0</v>
      </c>
      <c r="CS44" s="110">
        <f t="shared" si="1083"/>
        <v>0</v>
      </c>
      <c r="CT44" s="110">
        <f t="shared" si="1083"/>
        <v>0</v>
      </c>
      <c r="CU44" s="110">
        <f t="shared" si="1083"/>
        <v>0</v>
      </c>
      <c r="CV44" s="110">
        <f t="shared" si="1083"/>
        <v>0</v>
      </c>
      <c r="CW44" s="110">
        <f t="shared" si="1083"/>
        <v>0</v>
      </c>
      <c r="CX44" s="110">
        <f t="shared" si="1083"/>
        <v>0</v>
      </c>
      <c r="CY44" s="110">
        <f t="shared" si="1083"/>
        <v>0</v>
      </c>
      <c r="CZ44" s="110">
        <f t="shared" si="1083"/>
        <v>0</v>
      </c>
      <c r="DA44" s="110">
        <f t="shared" si="1083"/>
        <v>0</v>
      </c>
      <c r="DC44" s="110">
        <f t="shared" ref="DC44:DP44" si="1084">SUM(DC45+DC49+DC54)</f>
        <v>0</v>
      </c>
      <c r="DD44" s="110">
        <f t="shared" si="1084"/>
        <v>0</v>
      </c>
      <c r="DE44" s="110">
        <f t="shared" si="1084"/>
        <v>0</v>
      </c>
      <c r="DF44" s="110">
        <f t="shared" si="1084"/>
        <v>0</v>
      </c>
      <c r="DG44" s="110">
        <f t="shared" si="1084"/>
        <v>0</v>
      </c>
      <c r="DH44" s="110">
        <f t="shared" si="1084"/>
        <v>0</v>
      </c>
      <c r="DI44" s="110">
        <f t="shared" si="1084"/>
        <v>0</v>
      </c>
      <c r="DJ44" s="110">
        <f t="shared" si="1084"/>
        <v>0</v>
      </c>
      <c r="DK44" s="110">
        <f t="shared" si="1084"/>
        <v>0</v>
      </c>
      <c r="DL44" s="110">
        <f t="shared" si="1084"/>
        <v>0</v>
      </c>
      <c r="DM44" s="110">
        <f t="shared" si="1084"/>
        <v>0</v>
      </c>
      <c r="DN44" s="110">
        <f t="shared" si="1084"/>
        <v>0</v>
      </c>
      <c r="DO44" s="110">
        <f t="shared" si="1084"/>
        <v>0</v>
      </c>
      <c r="DP44" s="110">
        <f t="shared" si="1084"/>
        <v>0</v>
      </c>
      <c r="DR44" s="110">
        <f t="shared" ref="DR44:EE44" si="1085">SUM(DR45+DR49+DR54)</f>
        <v>0</v>
      </c>
      <c r="DS44" s="110">
        <f t="shared" si="1085"/>
        <v>0</v>
      </c>
      <c r="DT44" s="110">
        <f t="shared" si="1085"/>
        <v>0</v>
      </c>
      <c r="DU44" s="110">
        <f t="shared" si="1085"/>
        <v>0</v>
      </c>
      <c r="DV44" s="110">
        <f t="shared" si="1085"/>
        <v>0</v>
      </c>
      <c r="DW44" s="110">
        <f t="shared" si="1085"/>
        <v>0</v>
      </c>
      <c r="DX44" s="110">
        <f t="shared" si="1085"/>
        <v>0</v>
      </c>
      <c r="DY44" s="110">
        <f t="shared" si="1085"/>
        <v>0</v>
      </c>
      <c r="DZ44" s="110">
        <f t="shared" si="1085"/>
        <v>0</v>
      </c>
      <c r="EA44" s="110">
        <f t="shared" si="1085"/>
        <v>0</v>
      </c>
      <c r="EB44" s="110">
        <f t="shared" si="1085"/>
        <v>0</v>
      </c>
      <c r="EC44" s="110">
        <f t="shared" si="1085"/>
        <v>0</v>
      </c>
      <c r="ED44" s="110">
        <f t="shared" si="1085"/>
        <v>0</v>
      </c>
      <c r="EE44" s="110">
        <f t="shared" si="1085"/>
        <v>0</v>
      </c>
      <c r="EG44" s="110">
        <f t="shared" ref="EG44:ET44" si="1086">SUM(EG45+EG49+EG54)</f>
        <v>0</v>
      </c>
      <c r="EH44" s="110">
        <f t="shared" si="1086"/>
        <v>0</v>
      </c>
      <c r="EI44" s="110">
        <f t="shared" si="1086"/>
        <v>0</v>
      </c>
      <c r="EJ44" s="110">
        <f t="shared" si="1086"/>
        <v>0</v>
      </c>
      <c r="EK44" s="110">
        <f t="shared" si="1086"/>
        <v>0</v>
      </c>
      <c r="EL44" s="110">
        <f t="shared" si="1086"/>
        <v>0</v>
      </c>
      <c r="EM44" s="110">
        <f t="shared" si="1086"/>
        <v>0</v>
      </c>
      <c r="EN44" s="110">
        <f t="shared" si="1086"/>
        <v>0</v>
      </c>
      <c r="EO44" s="110">
        <f t="shared" si="1086"/>
        <v>0</v>
      </c>
      <c r="EP44" s="110">
        <f t="shared" si="1086"/>
        <v>0</v>
      </c>
      <c r="EQ44" s="110">
        <f t="shared" si="1086"/>
        <v>0</v>
      </c>
      <c r="ER44" s="110">
        <f t="shared" si="1086"/>
        <v>0</v>
      </c>
      <c r="ES44" s="110">
        <f t="shared" si="1086"/>
        <v>0</v>
      </c>
      <c r="ET44" s="110">
        <f t="shared" si="1086"/>
        <v>0</v>
      </c>
      <c r="EV44" s="110">
        <f t="shared" ref="EV44:FI44" si="1087">SUM(EV45+EV49+EV54)</f>
        <v>0</v>
      </c>
      <c r="EW44" s="110">
        <f t="shared" si="1087"/>
        <v>0</v>
      </c>
      <c r="EX44" s="110">
        <f t="shared" si="1087"/>
        <v>0</v>
      </c>
      <c r="EY44" s="110">
        <f t="shared" si="1087"/>
        <v>0</v>
      </c>
      <c r="EZ44" s="110">
        <f t="shared" si="1087"/>
        <v>0</v>
      </c>
      <c r="FA44" s="110">
        <f t="shared" si="1087"/>
        <v>0</v>
      </c>
      <c r="FB44" s="110">
        <f t="shared" si="1087"/>
        <v>0</v>
      </c>
      <c r="FC44" s="110">
        <f t="shared" si="1087"/>
        <v>0</v>
      </c>
      <c r="FD44" s="110">
        <f t="shared" si="1087"/>
        <v>0</v>
      </c>
      <c r="FE44" s="110">
        <f t="shared" si="1087"/>
        <v>0</v>
      </c>
      <c r="FF44" s="110">
        <f t="shared" si="1087"/>
        <v>0</v>
      </c>
      <c r="FG44" s="110">
        <f t="shared" si="1087"/>
        <v>0</v>
      </c>
      <c r="FH44" s="110">
        <f t="shared" si="1087"/>
        <v>0</v>
      </c>
      <c r="FI44" s="110">
        <f t="shared" si="1087"/>
        <v>0</v>
      </c>
      <c r="FK44" s="110">
        <f t="shared" ref="FK44:FX44" si="1088">SUM(FK45+FK49+FK54)</f>
        <v>0</v>
      </c>
      <c r="FL44" s="110">
        <f t="shared" si="1088"/>
        <v>0</v>
      </c>
      <c r="FM44" s="110">
        <f t="shared" si="1088"/>
        <v>0</v>
      </c>
      <c r="FN44" s="110">
        <f t="shared" si="1088"/>
        <v>0</v>
      </c>
      <c r="FO44" s="110">
        <f t="shared" si="1088"/>
        <v>0</v>
      </c>
      <c r="FP44" s="110">
        <f t="shared" si="1088"/>
        <v>0</v>
      </c>
      <c r="FQ44" s="110">
        <f t="shared" si="1088"/>
        <v>0</v>
      </c>
      <c r="FR44" s="110">
        <f t="shared" si="1088"/>
        <v>0</v>
      </c>
      <c r="FS44" s="110">
        <f t="shared" si="1088"/>
        <v>0</v>
      </c>
      <c r="FT44" s="110">
        <f t="shared" si="1088"/>
        <v>0</v>
      </c>
      <c r="FU44" s="110">
        <f t="shared" si="1088"/>
        <v>0</v>
      </c>
      <c r="FV44" s="110">
        <f t="shared" si="1088"/>
        <v>0</v>
      </c>
      <c r="FW44" s="110">
        <f t="shared" si="1088"/>
        <v>0</v>
      </c>
      <c r="FX44" s="110">
        <f t="shared" si="1088"/>
        <v>0</v>
      </c>
      <c r="FZ44" s="110">
        <f t="shared" ref="FZ44:GM44" si="1089">SUM(FZ45+FZ49+FZ54)</f>
        <v>0</v>
      </c>
      <c r="GA44" s="110">
        <f t="shared" si="1089"/>
        <v>0</v>
      </c>
      <c r="GB44" s="110">
        <f t="shared" si="1089"/>
        <v>0</v>
      </c>
      <c r="GC44" s="110">
        <f t="shared" si="1089"/>
        <v>0</v>
      </c>
      <c r="GD44" s="110">
        <f t="shared" si="1089"/>
        <v>0</v>
      </c>
      <c r="GE44" s="110">
        <f t="shared" si="1089"/>
        <v>0</v>
      </c>
      <c r="GF44" s="110">
        <f t="shared" si="1089"/>
        <v>0</v>
      </c>
      <c r="GG44" s="110">
        <f t="shared" si="1089"/>
        <v>0</v>
      </c>
      <c r="GH44" s="110">
        <f t="shared" si="1089"/>
        <v>0</v>
      </c>
      <c r="GI44" s="110">
        <f t="shared" si="1089"/>
        <v>0</v>
      </c>
      <c r="GJ44" s="110">
        <f t="shared" si="1089"/>
        <v>0</v>
      </c>
      <c r="GK44" s="110">
        <f t="shared" si="1089"/>
        <v>0</v>
      </c>
      <c r="GL44" s="110">
        <f t="shared" si="1089"/>
        <v>0</v>
      </c>
      <c r="GM44" s="110">
        <f t="shared" si="1089"/>
        <v>0</v>
      </c>
      <c r="GO44" s="110">
        <f t="shared" ref="GO44:HB44" si="1090">SUM(GO45+GO49+GO54)</f>
        <v>0</v>
      </c>
      <c r="GP44" s="110">
        <f t="shared" si="1090"/>
        <v>0</v>
      </c>
      <c r="GQ44" s="110">
        <f t="shared" si="1090"/>
        <v>0</v>
      </c>
      <c r="GR44" s="110">
        <f t="shared" si="1090"/>
        <v>0</v>
      </c>
      <c r="GS44" s="110">
        <f t="shared" si="1090"/>
        <v>0</v>
      </c>
      <c r="GT44" s="110">
        <f t="shared" si="1090"/>
        <v>0</v>
      </c>
      <c r="GU44" s="110">
        <f t="shared" si="1090"/>
        <v>0</v>
      </c>
      <c r="GV44" s="110">
        <f t="shared" si="1090"/>
        <v>0</v>
      </c>
      <c r="GW44" s="110">
        <f t="shared" si="1090"/>
        <v>0</v>
      </c>
      <c r="GX44" s="110">
        <f t="shared" si="1090"/>
        <v>0</v>
      </c>
      <c r="GY44" s="110">
        <f t="shared" si="1090"/>
        <v>0</v>
      </c>
      <c r="GZ44" s="110">
        <f t="shared" si="1090"/>
        <v>0</v>
      </c>
      <c r="HA44" s="110">
        <f t="shared" si="1090"/>
        <v>0</v>
      </c>
      <c r="HB44" s="110">
        <f t="shared" si="1090"/>
        <v>0</v>
      </c>
      <c r="HD44" s="110">
        <f t="shared" ref="HD44:HQ44" si="1091">SUM(HD45+HD49+HD54)</f>
        <v>0</v>
      </c>
      <c r="HE44" s="110">
        <f t="shared" si="1091"/>
        <v>0</v>
      </c>
      <c r="HF44" s="110">
        <f t="shared" si="1091"/>
        <v>0</v>
      </c>
      <c r="HG44" s="110">
        <f t="shared" si="1091"/>
        <v>0</v>
      </c>
      <c r="HH44" s="110">
        <f t="shared" si="1091"/>
        <v>0</v>
      </c>
      <c r="HI44" s="110">
        <f t="shared" si="1091"/>
        <v>0</v>
      </c>
      <c r="HJ44" s="110">
        <f t="shared" si="1091"/>
        <v>0</v>
      </c>
      <c r="HK44" s="110">
        <f t="shared" si="1091"/>
        <v>0</v>
      </c>
      <c r="HL44" s="110">
        <f t="shared" si="1091"/>
        <v>0</v>
      </c>
      <c r="HM44" s="110">
        <f t="shared" si="1091"/>
        <v>0</v>
      </c>
      <c r="HN44" s="110">
        <f t="shared" si="1091"/>
        <v>0</v>
      </c>
      <c r="HO44" s="110">
        <f t="shared" si="1091"/>
        <v>0</v>
      </c>
      <c r="HP44" s="110">
        <f t="shared" si="1091"/>
        <v>0</v>
      </c>
      <c r="HQ44" s="110">
        <f t="shared" si="1091"/>
        <v>0</v>
      </c>
      <c r="HS44" s="110">
        <f t="shared" ref="HS44:IF44" si="1092">SUM(HS45+HS49+HS54)</f>
        <v>0</v>
      </c>
      <c r="HT44" s="110">
        <f t="shared" si="1092"/>
        <v>0</v>
      </c>
      <c r="HU44" s="110">
        <f t="shared" si="1092"/>
        <v>0</v>
      </c>
      <c r="HV44" s="110">
        <f t="shared" si="1092"/>
        <v>0</v>
      </c>
      <c r="HW44" s="110">
        <f t="shared" si="1092"/>
        <v>0</v>
      </c>
      <c r="HX44" s="110">
        <f t="shared" si="1092"/>
        <v>0</v>
      </c>
      <c r="HY44" s="110">
        <f t="shared" si="1092"/>
        <v>0</v>
      </c>
      <c r="HZ44" s="110">
        <f t="shared" si="1092"/>
        <v>0</v>
      </c>
      <c r="IA44" s="110">
        <f t="shared" si="1092"/>
        <v>0</v>
      </c>
      <c r="IB44" s="110">
        <f t="shared" si="1092"/>
        <v>0</v>
      </c>
      <c r="IC44" s="110">
        <f t="shared" si="1092"/>
        <v>0</v>
      </c>
      <c r="ID44" s="110">
        <f t="shared" si="1092"/>
        <v>0</v>
      </c>
      <c r="IE44" s="110">
        <f t="shared" si="1092"/>
        <v>0</v>
      </c>
      <c r="IF44" s="110">
        <f t="shared" si="1092"/>
        <v>0</v>
      </c>
      <c r="IH44" s="110">
        <f t="shared" ref="IH44:IU44" si="1093">SUM(IH45+IH49+IH54)</f>
        <v>0</v>
      </c>
      <c r="II44" s="110">
        <f t="shared" si="1093"/>
        <v>0</v>
      </c>
      <c r="IJ44" s="110">
        <f t="shared" si="1093"/>
        <v>0</v>
      </c>
      <c r="IK44" s="110">
        <f t="shared" si="1093"/>
        <v>0</v>
      </c>
      <c r="IL44" s="110">
        <f t="shared" si="1093"/>
        <v>0</v>
      </c>
      <c r="IM44" s="110">
        <f t="shared" si="1093"/>
        <v>0</v>
      </c>
      <c r="IN44" s="110">
        <f t="shared" si="1093"/>
        <v>0</v>
      </c>
      <c r="IO44" s="110">
        <f t="shared" si="1093"/>
        <v>0</v>
      </c>
      <c r="IP44" s="110">
        <f t="shared" si="1093"/>
        <v>0</v>
      </c>
      <c r="IQ44" s="110">
        <f t="shared" si="1093"/>
        <v>0</v>
      </c>
      <c r="IR44" s="110">
        <f t="shared" si="1093"/>
        <v>0</v>
      </c>
      <c r="IS44" s="110">
        <f t="shared" si="1093"/>
        <v>0</v>
      </c>
      <c r="IT44" s="110">
        <f t="shared" si="1093"/>
        <v>0</v>
      </c>
      <c r="IU44" s="110">
        <f t="shared" si="1093"/>
        <v>0</v>
      </c>
      <c r="IW44" s="110">
        <f t="shared" ref="IW44:JJ44" si="1094">SUM(IW45+IW49+IW54)</f>
        <v>0</v>
      </c>
      <c r="IX44" s="110">
        <f t="shared" si="1094"/>
        <v>0</v>
      </c>
      <c r="IY44" s="110">
        <f t="shared" si="1094"/>
        <v>0</v>
      </c>
      <c r="IZ44" s="110">
        <f t="shared" si="1094"/>
        <v>0</v>
      </c>
      <c r="JA44" s="110">
        <f t="shared" si="1094"/>
        <v>0</v>
      </c>
      <c r="JB44" s="110">
        <f t="shared" si="1094"/>
        <v>0</v>
      </c>
      <c r="JC44" s="110">
        <f t="shared" si="1094"/>
        <v>0</v>
      </c>
      <c r="JD44" s="110">
        <f t="shared" si="1094"/>
        <v>0</v>
      </c>
      <c r="JE44" s="110">
        <f t="shared" si="1094"/>
        <v>0</v>
      </c>
      <c r="JF44" s="110">
        <f t="shared" si="1094"/>
        <v>0</v>
      </c>
      <c r="JG44" s="110">
        <f t="shared" si="1094"/>
        <v>0</v>
      </c>
      <c r="JH44" s="110">
        <f t="shared" si="1094"/>
        <v>0</v>
      </c>
      <c r="JI44" s="110">
        <f t="shared" si="1094"/>
        <v>0</v>
      </c>
      <c r="JJ44" s="110">
        <f t="shared" si="1094"/>
        <v>0</v>
      </c>
      <c r="JL44" s="110">
        <f t="shared" ref="JL44:JY44" si="1095">SUM(JL45+JL49+JL54)</f>
        <v>0</v>
      </c>
      <c r="JM44" s="110">
        <f t="shared" si="1095"/>
        <v>0</v>
      </c>
      <c r="JN44" s="110">
        <f t="shared" si="1095"/>
        <v>0</v>
      </c>
      <c r="JO44" s="110">
        <f t="shared" si="1095"/>
        <v>0</v>
      </c>
      <c r="JP44" s="110">
        <f t="shared" si="1095"/>
        <v>0</v>
      </c>
      <c r="JQ44" s="110">
        <f t="shared" si="1095"/>
        <v>0</v>
      </c>
      <c r="JR44" s="110">
        <f t="shared" si="1095"/>
        <v>0</v>
      </c>
      <c r="JS44" s="110">
        <f t="shared" si="1095"/>
        <v>0</v>
      </c>
      <c r="JT44" s="110">
        <f t="shared" si="1095"/>
        <v>0</v>
      </c>
      <c r="JU44" s="110">
        <f t="shared" si="1095"/>
        <v>0</v>
      </c>
      <c r="JV44" s="110">
        <f t="shared" si="1095"/>
        <v>0</v>
      </c>
      <c r="JW44" s="110">
        <f t="shared" si="1095"/>
        <v>0</v>
      </c>
      <c r="JX44" s="110">
        <f t="shared" si="1095"/>
        <v>0</v>
      </c>
      <c r="JY44" s="110">
        <f t="shared" si="1095"/>
        <v>0</v>
      </c>
      <c r="KA44" s="110">
        <f t="shared" ref="KA44:KN44" si="1096">SUM(KA45+KA49+KA54)</f>
        <v>0</v>
      </c>
      <c r="KB44" s="110">
        <f t="shared" si="1096"/>
        <v>0</v>
      </c>
      <c r="KC44" s="110">
        <f t="shared" si="1096"/>
        <v>0</v>
      </c>
      <c r="KD44" s="110">
        <f t="shared" si="1096"/>
        <v>0</v>
      </c>
      <c r="KE44" s="110">
        <f t="shared" si="1096"/>
        <v>0</v>
      </c>
      <c r="KF44" s="110">
        <f t="shared" si="1096"/>
        <v>0</v>
      </c>
      <c r="KG44" s="110">
        <f t="shared" si="1096"/>
        <v>0</v>
      </c>
      <c r="KH44" s="110">
        <f t="shared" si="1096"/>
        <v>0</v>
      </c>
      <c r="KI44" s="110">
        <f t="shared" si="1096"/>
        <v>0</v>
      </c>
      <c r="KJ44" s="110">
        <f t="shared" si="1096"/>
        <v>0</v>
      </c>
      <c r="KK44" s="110">
        <f t="shared" si="1096"/>
        <v>0</v>
      </c>
      <c r="KL44" s="110">
        <f t="shared" si="1096"/>
        <v>0</v>
      </c>
      <c r="KM44" s="110">
        <f t="shared" si="1096"/>
        <v>0</v>
      </c>
      <c r="KN44" s="110">
        <f t="shared" si="1096"/>
        <v>0</v>
      </c>
      <c r="KP44" s="110">
        <f t="shared" ref="KP44:LC44" si="1097">SUM(KP45+KP49+KP54)</f>
        <v>0</v>
      </c>
      <c r="KQ44" s="110">
        <f t="shared" si="1097"/>
        <v>0</v>
      </c>
      <c r="KR44" s="110">
        <f t="shared" si="1097"/>
        <v>0</v>
      </c>
      <c r="KS44" s="110">
        <f t="shared" si="1097"/>
        <v>0</v>
      </c>
      <c r="KT44" s="110">
        <f t="shared" si="1097"/>
        <v>0</v>
      </c>
      <c r="KU44" s="110">
        <f t="shared" si="1097"/>
        <v>0</v>
      </c>
      <c r="KV44" s="110">
        <f t="shared" si="1097"/>
        <v>0</v>
      </c>
      <c r="KW44" s="110">
        <f t="shared" si="1097"/>
        <v>0</v>
      </c>
      <c r="KX44" s="110">
        <f t="shared" si="1097"/>
        <v>0</v>
      </c>
      <c r="KY44" s="110">
        <f t="shared" si="1097"/>
        <v>0</v>
      </c>
      <c r="KZ44" s="110">
        <f t="shared" si="1097"/>
        <v>0</v>
      </c>
      <c r="LA44" s="110">
        <f t="shared" si="1097"/>
        <v>0</v>
      </c>
      <c r="LB44" s="110">
        <f t="shared" si="1097"/>
        <v>0</v>
      </c>
      <c r="LC44" s="110">
        <f t="shared" si="1097"/>
        <v>0</v>
      </c>
      <c r="LE44" s="110">
        <f t="shared" ref="LE44:LR44" si="1098">SUM(LE45+LE49+LE54)</f>
        <v>0</v>
      </c>
      <c r="LF44" s="110">
        <f t="shared" si="1098"/>
        <v>0</v>
      </c>
      <c r="LG44" s="110">
        <f t="shared" si="1098"/>
        <v>0</v>
      </c>
      <c r="LH44" s="110">
        <f t="shared" si="1098"/>
        <v>0</v>
      </c>
      <c r="LI44" s="110">
        <f t="shared" si="1098"/>
        <v>0</v>
      </c>
      <c r="LJ44" s="110">
        <f t="shared" si="1098"/>
        <v>0</v>
      </c>
      <c r="LK44" s="110">
        <f t="shared" si="1098"/>
        <v>0</v>
      </c>
      <c r="LL44" s="110">
        <f t="shared" si="1098"/>
        <v>0</v>
      </c>
      <c r="LM44" s="110">
        <f t="shared" si="1098"/>
        <v>0</v>
      </c>
      <c r="LN44" s="110">
        <f t="shared" si="1098"/>
        <v>0</v>
      </c>
      <c r="LO44" s="110">
        <f t="shared" si="1098"/>
        <v>0</v>
      </c>
      <c r="LP44" s="110">
        <f t="shared" si="1098"/>
        <v>0</v>
      </c>
      <c r="LQ44" s="110">
        <f t="shared" si="1098"/>
        <v>0</v>
      </c>
      <c r="LR44" s="110">
        <f t="shared" si="1098"/>
        <v>0</v>
      </c>
      <c r="LT44" s="110">
        <f t="shared" ref="LT44:MG44" si="1099">SUM(LT45+LT49+LT54)</f>
        <v>0</v>
      </c>
      <c r="LU44" s="110">
        <f t="shared" si="1099"/>
        <v>0</v>
      </c>
      <c r="LV44" s="110">
        <f t="shared" si="1099"/>
        <v>0</v>
      </c>
      <c r="LW44" s="110">
        <f t="shared" si="1099"/>
        <v>0</v>
      </c>
      <c r="LX44" s="110">
        <f t="shared" si="1099"/>
        <v>0</v>
      </c>
      <c r="LY44" s="110">
        <f t="shared" si="1099"/>
        <v>0</v>
      </c>
      <c r="LZ44" s="110">
        <f t="shared" si="1099"/>
        <v>0</v>
      </c>
      <c r="MA44" s="110">
        <f t="shared" si="1099"/>
        <v>0</v>
      </c>
      <c r="MB44" s="110">
        <f t="shared" si="1099"/>
        <v>0</v>
      </c>
      <c r="MC44" s="110">
        <f t="shared" si="1099"/>
        <v>0</v>
      </c>
      <c r="MD44" s="110">
        <f t="shared" si="1099"/>
        <v>0</v>
      </c>
      <c r="ME44" s="110">
        <f t="shared" si="1099"/>
        <v>0</v>
      </c>
      <c r="MF44" s="110">
        <f t="shared" si="1099"/>
        <v>0</v>
      </c>
      <c r="MG44" s="110">
        <f t="shared" si="1099"/>
        <v>0</v>
      </c>
      <c r="MI44" s="110">
        <f t="shared" ref="MI44:MV44" si="1100">SUM(MI45+MI49+MI54)</f>
        <v>0</v>
      </c>
      <c r="MJ44" s="110">
        <f t="shared" si="1100"/>
        <v>0</v>
      </c>
      <c r="MK44" s="110">
        <f t="shared" si="1100"/>
        <v>0</v>
      </c>
      <c r="ML44" s="110">
        <f t="shared" si="1100"/>
        <v>0</v>
      </c>
      <c r="MM44" s="110">
        <f t="shared" si="1100"/>
        <v>0</v>
      </c>
      <c r="MN44" s="110">
        <f t="shared" si="1100"/>
        <v>0</v>
      </c>
      <c r="MO44" s="110">
        <f t="shared" si="1100"/>
        <v>0</v>
      </c>
      <c r="MP44" s="110">
        <f t="shared" si="1100"/>
        <v>0</v>
      </c>
      <c r="MQ44" s="110">
        <f t="shared" si="1100"/>
        <v>0</v>
      </c>
      <c r="MR44" s="110">
        <f t="shared" si="1100"/>
        <v>0</v>
      </c>
      <c r="MS44" s="110">
        <f t="shared" si="1100"/>
        <v>0</v>
      </c>
      <c r="MT44" s="110">
        <f t="shared" si="1100"/>
        <v>0</v>
      </c>
      <c r="MU44" s="110">
        <f t="shared" si="1100"/>
        <v>0</v>
      </c>
      <c r="MV44" s="110">
        <f t="shared" si="1100"/>
        <v>0</v>
      </c>
      <c r="MX44" s="110">
        <f t="shared" ref="MX44:NK44" si="1101">SUM(MX45+MX49+MX54)</f>
        <v>0</v>
      </c>
      <c r="MY44" s="110">
        <f t="shared" si="1101"/>
        <v>0</v>
      </c>
      <c r="MZ44" s="110">
        <f t="shared" si="1101"/>
        <v>0</v>
      </c>
      <c r="NA44" s="110">
        <f t="shared" si="1101"/>
        <v>0</v>
      </c>
      <c r="NB44" s="110">
        <f t="shared" si="1101"/>
        <v>0</v>
      </c>
      <c r="NC44" s="110">
        <f t="shared" si="1101"/>
        <v>0</v>
      </c>
      <c r="ND44" s="110">
        <f t="shared" si="1101"/>
        <v>0</v>
      </c>
      <c r="NE44" s="110">
        <f t="shared" si="1101"/>
        <v>0</v>
      </c>
      <c r="NF44" s="110">
        <f t="shared" si="1101"/>
        <v>0</v>
      </c>
      <c r="NG44" s="110">
        <f t="shared" si="1101"/>
        <v>0</v>
      </c>
      <c r="NH44" s="110">
        <f t="shared" si="1101"/>
        <v>0</v>
      </c>
      <c r="NI44" s="110">
        <f t="shared" si="1101"/>
        <v>0</v>
      </c>
      <c r="NJ44" s="110">
        <f t="shared" si="1101"/>
        <v>0</v>
      </c>
      <c r="NK44" s="110">
        <f t="shared" si="1101"/>
        <v>0</v>
      </c>
      <c r="NM44" s="110">
        <f t="shared" ref="NM44:NZ44" si="1102">SUM(NM45+NM49+NM54)</f>
        <v>0</v>
      </c>
      <c r="NN44" s="110">
        <f t="shared" si="1102"/>
        <v>0</v>
      </c>
      <c r="NO44" s="110">
        <f t="shared" si="1102"/>
        <v>0</v>
      </c>
      <c r="NP44" s="110">
        <f t="shared" si="1102"/>
        <v>0</v>
      </c>
      <c r="NQ44" s="110">
        <f t="shared" si="1102"/>
        <v>0</v>
      </c>
      <c r="NR44" s="110">
        <f t="shared" si="1102"/>
        <v>0</v>
      </c>
      <c r="NS44" s="110">
        <f t="shared" si="1102"/>
        <v>0</v>
      </c>
      <c r="NT44" s="110">
        <f t="shared" si="1102"/>
        <v>0</v>
      </c>
      <c r="NU44" s="110">
        <f t="shared" si="1102"/>
        <v>0</v>
      </c>
      <c r="NV44" s="110">
        <f t="shared" si="1102"/>
        <v>0</v>
      </c>
      <c r="NW44" s="110">
        <f t="shared" si="1102"/>
        <v>0</v>
      </c>
      <c r="NX44" s="110">
        <f t="shared" si="1102"/>
        <v>0</v>
      </c>
      <c r="NY44" s="110">
        <f t="shared" si="1102"/>
        <v>0</v>
      </c>
      <c r="NZ44" s="110">
        <f t="shared" si="1102"/>
        <v>0</v>
      </c>
      <c r="OB44" s="110">
        <f t="shared" ref="OB44:OO44" si="1103">SUM(OB45+OB49+OB54)</f>
        <v>0</v>
      </c>
      <c r="OC44" s="110">
        <f t="shared" si="1103"/>
        <v>0</v>
      </c>
      <c r="OD44" s="110">
        <f t="shared" si="1103"/>
        <v>0</v>
      </c>
      <c r="OE44" s="110">
        <f t="shared" si="1103"/>
        <v>0</v>
      </c>
      <c r="OF44" s="110">
        <f t="shared" si="1103"/>
        <v>0</v>
      </c>
      <c r="OG44" s="110">
        <f t="shared" si="1103"/>
        <v>0</v>
      </c>
      <c r="OH44" s="110">
        <f t="shared" si="1103"/>
        <v>0</v>
      </c>
      <c r="OI44" s="110">
        <f t="shared" si="1103"/>
        <v>0</v>
      </c>
      <c r="OJ44" s="110">
        <f t="shared" si="1103"/>
        <v>0</v>
      </c>
      <c r="OK44" s="110">
        <f t="shared" si="1103"/>
        <v>0</v>
      </c>
      <c r="OL44" s="110">
        <f t="shared" si="1103"/>
        <v>0</v>
      </c>
      <c r="OM44" s="110">
        <f t="shared" si="1103"/>
        <v>0</v>
      </c>
      <c r="ON44" s="110">
        <f t="shared" si="1103"/>
        <v>0</v>
      </c>
      <c r="OO44" s="110">
        <f t="shared" si="1103"/>
        <v>0</v>
      </c>
      <c r="OQ44" s="110">
        <f t="shared" ref="OQ44:PD44" si="1104">SUM(OQ45+OQ49+OQ54)</f>
        <v>0</v>
      </c>
      <c r="OR44" s="110">
        <f t="shared" si="1104"/>
        <v>0</v>
      </c>
      <c r="OS44" s="110">
        <f t="shared" si="1104"/>
        <v>0</v>
      </c>
      <c r="OT44" s="110">
        <f t="shared" si="1104"/>
        <v>0</v>
      </c>
      <c r="OU44" s="110">
        <f t="shared" si="1104"/>
        <v>0</v>
      </c>
      <c r="OV44" s="110">
        <f t="shared" si="1104"/>
        <v>0</v>
      </c>
      <c r="OW44" s="110">
        <f t="shared" si="1104"/>
        <v>0</v>
      </c>
      <c r="OX44" s="110">
        <f t="shared" si="1104"/>
        <v>0</v>
      </c>
      <c r="OY44" s="110">
        <f t="shared" si="1104"/>
        <v>0</v>
      </c>
      <c r="OZ44" s="110">
        <f t="shared" si="1104"/>
        <v>0</v>
      </c>
      <c r="PA44" s="110">
        <f t="shared" si="1104"/>
        <v>0</v>
      </c>
      <c r="PB44" s="110">
        <f t="shared" si="1104"/>
        <v>0</v>
      </c>
      <c r="PC44" s="110">
        <f t="shared" si="1104"/>
        <v>0</v>
      </c>
      <c r="PD44" s="110">
        <f t="shared" si="1104"/>
        <v>0</v>
      </c>
      <c r="PF44" s="110">
        <f t="shared" ref="PF44:PS44" si="1105">SUM(PF45+PF49+PF54)</f>
        <v>0</v>
      </c>
      <c r="PG44" s="110">
        <f t="shared" si="1105"/>
        <v>0</v>
      </c>
      <c r="PH44" s="110">
        <f t="shared" si="1105"/>
        <v>0</v>
      </c>
      <c r="PI44" s="110">
        <f t="shared" si="1105"/>
        <v>0</v>
      </c>
      <c r="PJ44" s="110">
        <f t="shared" si="1105"/>
        <v>0</v>
      </c>
      <c r="PK44" s="110">
        <f t="shared" si="1105"/>
        <v>0</v>
      </c>
      <c r="PL44" s="110">
        <f t="shared" si="1105"/>
        <v>0</v>
      </c>
      <c r="PM44" s="110">
        <f t="shared" si="1105"/>
        <v>0</v>
      </c>
      <c r="PN44" s="110">
        <f t="shared" si="1105"/>
        <v>0</v>
      </c>
      <c r="PO44" s="110">
        <f t="shared" si="1105"/>
        <v>0</v>
      </c>
      <c r="PP44" s="110">
        <f t="shared" si="1105"/>
        <v>0</v>
      </c>
      <c r="PQ44" s="110">
        <f t="shared" si="1105"/>
        <v>0</v>
      </c>
      <c r="PR44" s="110">
        <f t="shared" si="1105"/>
        <v>0</v>
      </c>
      <c r="PS44" s="110">
        <f t="shared" si="1105"/>
        <v>0</v>
      </c>
      <c r="PU44" s="110">
        <f t="shared" ref="PU44:QH44" si="1106">SUM(PU45+PU49+PU54)</f>
        <v>0</v>
      </c>
      <c r="PV44" s="110">
        <f t="shared" si="1106"/>
        <v>0</v>
      </c>
      <c r="PW44" s="110">
        <f t="shared" si="1106"/>
        <v>0</v>
      </c>
      <c r="PX44" s="110">
        <f t="shared" si="1106"/>
        <v>0</v>
      </c>
      <c r="PY44" s="110">
        <f t="shared" si="1106"/>
        <v>0</v>
      </c>
      <c r="PZ44" s="110">
        <f t="shared" si="1106"/>
        <v>0</v>
      </c>
      <c r="QA44" s="110">
        <f t="shared" si="1106"/>
        <v>0</v>
      </c>
      <c r="QB44" s="110">
        <f t="shared" si="1106"/>
        <v>0</v>
      </c>
      <c r="QC44" s="110">
        <f t="shared" si="1106"/>
        <v>0</v>
      </c>
      <c r="QD44" s="110">
        <f t="shared" si="1106"/>
        <v>0</v>
      </c>
      <c r="QE44" s="110">
        <f t="shared" si="1106"/>
        <v>0</v>
      </c>
      <c r="QF44" s="110">
        <f t="shared" si="1106"/>
        <v>0</v>
      </c>
      <c r="QG44" s="110">
        <f t="shared" si="1106"/>
        <v>0</v>
      </c>
      <c r="QH44" s="110">
        <f t="shared" si="1106"/>
        <v>0</v>
      </c>
      <c r="QJ44" s="110">
        <f t="shared" ref="QJ44:QW44" si="1107">SUM(QJ45+QJ49+QJ54)</f>
        <v>0</v>
      </c>
      <c r="QK44" s="110">
        <f t="shared" si="1107"/>
        <v>0</v>
      </c>
      <c r="QL44" s="110">
        <f t="shared" si="1107"/>
        <v>0</v>
      </c>
      <c r="QM44" s="110">
        <f t="shared" si="1107"/>
        <v>0</v>
      </c>
      <c r="QN44" s="110">
        <f t="shared" si="1107"/>
        <v>0</v>
      </c>
      <c r="QO44" s="110">
        <f t="shared" si="1107"/>
        <v>0</v>
      </c>
      <c r="QP44" s="110">
        <f t="shared" si="1107"/>
        <v>0</v>
      </c>
      <c r="QQ44" s="110">
        <f t="shared" si="1107"/>
        <v>0</v>
      </c>
      <c r="QR44" s="110">
        <f t="shared" si="1107"/>
        <v>0</v>
      </c>
      <c r="QS44" s="110">
        <f t="shared" si="1107"/>
        <v>0</v>
      </c>
      <c r="QT44" s="110">
        <f t="shared" si="1107"/>
        <v>0</v>
      </c>
      <c r="QU44" s="110">
        <f t="shared" si="1107"/>
        <v>0</v>
      </c>
      <c r="QV44" s="110">
        <f t="shared" si="1107"/>
        <v>0</v>
      </c>
      <c r="QW44" s="110">
        <f t="shared" si="1107"/>
        <v>0</v>
      </c>
      <c r="QY44" s="110">
        <f t="shared" ref="QY44:RL44" si="1108">SUM(QY45+QY49+QY54)</f>
        <v>0</v>
      </c>
      <c r="QZ44" s="110">
        <f t="shared" si="1108"/>
        <v>0</v>
      </c>
      <c r="RA44" s="110">
        <f t="shared" si="1108"/>
        <v>0</v>
      </c>
      <c r="RB44" s="110">
        <f t="shared" si="1108"/>
        <v>0</v>
      </c>
      <c r="RC44" s="110">
        <f t="shared" si="1108"/>
        <v>0</v>
      </c>
      <c r="RD44" s="110">
        <f t="shared" si="1108"/>
        <v>0</v>
      </c>
      <c r="RE44" s="110">
        <f t="shared" si="1108"/>
        <v>0</v>
      </c>
      <c r="RF44" s="110">
        <f t="shared" si="1108"/>
        <v>0</v>
      </c>
      <c r="RG44" s="110">
        <f t="shared" si="1108"/>
        <v>0</v>
      </c>
      <c r="RH44" s="110">
        <f t="shared" si="1108"/>
        <v>0</v>
      </c>
      <c r="RI44" s="110">
        <f t="shared" si="1108"/>
        <v>0</v>
      </c>
      <c r="RJ44" s="110">
        <f t="shared" si="1108"/>
        <v>0</v>
      </c>
      <c r="RK44" s="110">
        <f t="shared" si="1108"/>
        <v>0</v>
      </c>
      <c r="RL44" s="110">
        <f t="shared" si="1108"/>
        <v>0</v>
      </c>
      <c r="RN44" s="110">
        <f t="shared" ref="RN44:SA44" si="1109">SUM(RN45+RN49+RN54)</f>
        <v>0</v>
      </c>
      <c r="RO44" s="110">
        <f t="shared" si="1109"/>
        <v>0</v>
      </c>
      <c r="RP44" s="110">
        <f t="shared" si="1109"/>
        <v>0</v>
      </c>
      <c r="RQ44" s="110">
        <f t="shared" si="1109"/>
        <v>0</v>
      </c>
      <c r="RR44" s="110">
        <f t="shared" si="1109"/>
        <v>0</v>
      </c>
      <c r="RS44" s="110">
        <f t="shared" si="1109"/>
        <v>0</v>
      </c>
      <c r="RT44" s="110">
        <f t="shared" si="1109"/>
        <v>0</v>
      </c>
      <c r="RU44" s="110">
        <f t="shared" si="1109"/>
        <v>0</v>
      </c>
      <c r="RV44" s="110">
        <f t="shared" si="1109"/>
        <v>0</v>
      </c>
      <c r="RW44" s="110">
        <f t="shared" si="1109"/>
        <v>0</v>
      </c>
      <c r="RX44" s="110">
        <f t="shared" si="1109"/>
        <v>0</v>
      </c>
      <c r="RY44" s="110">
        <f t="shared" si="1109"/>
        <v>0</v>
      </c>
      <c r="RZ44" s="110">
        <f t="shared" si="1109"/>
        <v>0</v>
      </c>
      <c r="SA44" s="110">
        <f t="shared" si="1109"/>
        <v>0</v>
      </c>
      <c r="SC44" s="110">
        <f t="shared" ref="SC44:SP44" si="1110">SUM(SC45+SC49+SC54)</f>
        <v>0</v>
      </c>
      <c r="SD44" s="110">
        <f t="shared" si="1110"/>
        <v>0</v>
      </c>
      <c r="SE44" s="110">
        <f t="shared" si="1110"/>
        <v>0</v>
      </c>
      <c r="SF44" s="110">
        <f t="shared" si="1110"/>
        <v>0</v>
      </c>
      <c r="SG44" s="110">
        <f t="shared" si="1110"/>
        <v>0</v>
      </c>
      <c r="SH44" s="110">
        <f t="shared" si="1110"/>
        <v>0</v>
      </c>
      <c r="SI44" s="110">
        <f t="shared" si="1110"/>
        <v>0</v>
      </c>
      <c r="SJ44" s="110">
        <f t="shared" si="1110"/>
        <v>0</v>
      </c>
      <c r="SK44" s="110">
        <f t="shared" si="1110"/>
        <v>0</v>
      </c>
      <c r="SL44" s="110">
        <f t="shared" si="1110"/>
        <v>0</v>
      </c>
      <c r="SM44" s="110">
        <f t="shared" si="1110"/>
        <v>0</v>
      </c>
      <c r="SN44" s="110">
        <f t="shared" si="1110"/>
        <v>0</v>
      </c>
      <c r="SO44" s="110">
        <f t="shared" si="1110"/>
        <v>0</v>
      </c>
      <c r="SP44" s="110">
        <f t="shared" si="1110"/>
        <v>0</v>
      </c>
      <c r="SR44" s="110">
        <f t="shared" ref="SR44:TE44" si="1111">SUM(SR45+SR49+SR54)</f>
        <v>0</v>
      </c>
      <c r="SS44" s="110">
        <f t="shared" si="1111"/>
        <v>0</v>
      </c>
      <c r="ST44" s="110">
        <f t="shared" si="1111"/>
        <v>0</v>
      </c>
      <c r="SU44" s="110">
        <f t="shared" si="1111"/>
        <v>0</v>
      </c>
      <c r="SV44" s="110">
        <f t="shared" si="1111"/>
        <v>0</v>
      </c>
      <c r="SW44" s="110">
        <f t="shared" si="1111"/>
        <v>0</v>
      </c>
      <c r="SX44" s="110">
        <f t="shared" si="1111"/>
        <v>0</v>
      </c>
      <c r="SY44" s="110">
        <f t="shared" si="1111"/>
        <v>0</v>
      </c>
      <c r="SZ44" s="110">
        <f t="shared" si="1111"/>
        <v>0</v>
      </c>
      <c r="TA44" s="110">
        <f t="shared" si="1111"/>
        <v>0</v>
      </c>
      <c r="TB44" s="110">
        <f t="shared" si="1111"/>
        <v>0</v>
      </c>
      <c r="TC44" s="110">
        <f t="shared" si="1111"/>
        <v>0</v>
      </c>
      <c r="TD44" s="110">
        <f t="shared" si="1111"/>
        <v>0</v>
      </c>
      <c r="TE44" s="110">
        <f t="shared" si="1111"/>
        <v>0</v>
      </c>
      <c r="TG44" s="110">
        <f t="shared" ref="TG44:TT44" si="1112">SUM(TG45+TG49+TG54)</f>
        <v>0</v>
      </c>
      <c r="TH44" s="110">
        <f t="shared" si="1112"/>
        <v>0</v>
      </c>
      <c r="TI44" s="110">
        <f t="shared" si="1112"/>
        <v>0</v>
      </c>
      <c r="TJ44" s="110">
        <f t="shared" si="1112"/>
        <v>0</v>
      </c>
      <c r="TK44" s="110">
        <f t="shared" si="1112"/>
        <v>0</v>
      </c>
      <c r="TL44" s="110">
        <f t="shared" si="1112"/>
        <v>0</v>
      </c>
      <c r="TM44" s="110">
        <f t="shared" si="1112"/>
        <v>0</v>
      </c>
      <c r="TN44" s="110">
        <f t="shared" si="1112"/>
        <v>0</v>
      </c>
      <c r="TO44" s="110">
        <f t="shared" si="1112"/>
        <v>0</v>
      </c>
      <c r="TP44" s="110">
        <f t="shared" si="1112"/>
        <v>0</v>
      </c>
      <c r="TQ44" s="110">
        <f t="shared" si="1112"/>
        <v>0</v>
      </c>
      <c r="TR44" s="110">
        <f t="shared" si="1112"/>
        <v>0</v>
      </c>
      <c r="TS44" s="110">
        <f t="shared" si="1112"/>
        <v>0</v>
      </c>
      <c r="TT44" s="110">
        <f t="shared" si="1112"/>
        <v>0</v>
      </c>
      <c r="TV44" s="110">
        <f t="shared" ref="TV44:UI44" si="1113">SUM(TV45+TV49+TV54)</f>
        <v>0</v>
      </c>
      <c r="TW44" s="110">
        <f t="shared" si="1113"/>
        <v>0</v>
      </c>
      <c r="TX44" s="110">
        <f t="shared" si="1113"/>
        <v>0</v>
      </c>
      <c r="TY44" s="110">
        <f t="shared" si="1113"/>
        <v>0</v>
      </c>
      <c r="TZ44" s="110">
        <f t="shared" si="1113"/>
        <v>0</v>
      </c>
      <c r="UA44" s="110">
        <f t="shared" si="1113"/>
        <v>0</v>
      </c>
      <c r="UB44" s="110">
        <f t="shared" si="1113"/>
        <v>0</v>
      </c>
      <c r="UC44" s="110">
        <f t="shared" si="1113"/>
        <v>0</v>
      </c>
      <c r="UD44" s="110">
        <f t="shared" si="1113"/>
        <v>0</v>
      </c>
      <c r="UE44" s="110">
        <f t="shared" si="1113"/>
        <v>0</v>
      </c>
      <c r="UF44" s="110">
        <f t="shared" si="1113"/>
        <v>0</v>
      </c>
      <c r="UG44" s="110">
        <f t="shared" si="1113"/>
        <v>0</v>
      </c>
      <c r="UH44" s="110">
        <f t="shared" si="1113"/>
        <v>0</v>
      </c>
      <c r="UI44" s="110">
        <f t="shared" si="1113"/>
        <v>0</v>
      </c>
      <c r="UK44" s="110">
        <f t="shared" ref="UK44:UX44" si="1114">SUM(UK45+UK49+UK54)</f>
        <v>0</v>
      </c>
      <c r="UL44" s="110">
        <f t="shared" si="1114"/>
        <v>0</v>
      </c>
      <c r="UM44" s="110">
        <f t="shared" si="1114"/>
        <v>0</v>
      </c>
      <c r="UN44" s="110">
        <f t="shared" si="1114"/>
        <v>0</v>
      </c>
      <c r="UO44" s="110">
        <f t="shared" si="1114"/>
        <v>0</v>
      </c>
      <c r="UP44" s="110">
        <f t="shared" si="1114"/>
        <v>0</v>
      </c>
      <c r="UQ44" s="110">
        <f t="shared" si="1114"/>
        <v>0</v>
      </c>
      <c r="UR44" s="110">
        <f t="shared" si="1114"/>
        <v>0</v>
      </c>
      <c r="US44" s="110">
        <f t="shared" si="1114"/>
        <v>0</v>
      </c>
      <c r="UT44" s="110">
        <f t="shared" si="1114"/>
        <v>0</v>
      </c>
      <c r="UU44" s="110">
        <f t="shared" si="1114"/>
        <v>0</v>
      </c>
      <c r="UV44" s="110">
        <f t="shared" si="1114"/>
        <v>0</v>
      </c>
      <c r="UW44" s="110">
        <f t="shared" si="1114"/>
        <v>0</v>
      </c>
      <c r="UX44" s="110">
        <f t="shared" si="1114"/>
        <v>0</v>
      </c>
      <c r="UZ44" s="110">
        <f t="shared" ref="UZ44:VM44" si="1115">SUM(UZ45+UZ49+UZ54)</f>
        <v>0</v>
      </c>
      <c r="VA44" s="110">
        <f t="shared" si="1115"/>
        <v>0</v>
      </c>
      <c r="VB44" s="110">
        <f t="shared" si="1115"/>
        <v>0</v>
      </c>
      <c r="VC44" s="110">
        <f t="shared" si="1115"/>
        <v>0</v>
      </c>
      <c r="VD44" s="110">
        <f t="shared" si="1115"/>
        <v>0</v>
      </c>
      <c r="VE44" s="110">
        <f t="shared" si="1115"/>
        <v>0</v>
      </c>
      <c r="VF44" s="110">
        <f t="shared" si="1115"/>
        <v>0</v>
      </c>
      <c r="VG44" s="110">
        <f t="shared" si="1115"/>
        <v>0</v>
      </c>
      <c r="VH44" s="110">
        <f t="shared" si="1115"/>
        <v>0</v>
      </c>
      <c r="VI44" s="110">
        <f t="shared" si="1115"/>
        <v>0</v>
      </c>
      <c r="VJ44" s="110">
        <f t="shared" si="1115"/>
        <v>0</v>
      </c>
      <c r="VK44" s="110">
        <f t="shared" si="1115"/>
        <v>0</v>
      </c>
      <c r="VL44" s="110">
        <f t="shared" si="1115"/>
        <v>0</v>
      </c>
      <c r="VM44" s="110">
        <f t="shared" si="1115"/>
        <v>0</v>
      </c>
      <c r="VO44" s="110">
        <f t="shared" ref="VO44:WB44" si="1116">SUM(VO45+VO49+VO54)</f>
        <v>0</v>
      </c>
      <c r="VP44" s="110">
        <f t="shared" si="1116"/>
        <v>0</v>
      </c>
      <c r="VQ44" s="110">
        <f t="shared" si="1116"/>
        <v>0</v>
      </c>
      <c r="VR44" s="110">
        <f t="shared" si="1116"/>
        <v>0</v>
      </c>
      <c r="VS44" s="110">
        <f t="shared" si="1116"/>
        <v>0</v>
      </c>
      <c r="VT44" s="110">
        <f t="shared" si="1116"/>
        <v>0</v>
      </c>
      <c r="VU44" s="110">
        <f t="shared" si="1116"/>
        <v>0</v>
      </c>
      <c r="VV44" s="110">
        <f t="shared" si="1116"/>
        <v>0</v>
      </c>
      <c r="VW44" s="110">
        <f t="shared" si="1116"/>
        <v>0</v>
      </c>
      <c r="VX44" s="110">
        <f t="shared" si="1116"/>
        <v>0</v>
      </c>
      <c r="VY44" s="110">
        <f t="shared" si="1116"/>
        <v>0</v>
      </c>
      <c r="VZ44" s="110">
        <f t="shared" si="1116"/>
        <v>0</v>
      </c>
      <c r="WA44" s="110">
        <f t="shared" si="1116"/>
        <v>0</v>
      </c>
      <c r="WB44" s="110">
        <f t="shared" si="1116"/>
        <v>0</v>
      </c>
      <c r="WD44" s="110">
        <f t="shared" ref="WD44:WQ44" si="1117">SUM(WD45+WD49+WD54)</f>
        <v>0</v>
      </c>
      <c r="WE44" s="110">
        <f t="shared" si="1117"/>
        <v>0</v>
      </c>
      <c r="WF44" s="110">
        <f t="shared" si="1117"/>
        <v>0</v>
      </c>
      <c r="WG44" s="110">
        <f t="shared" si="1117"/>
        <v>0</v>
      </c>
      <c r="WH44" s="110">
        <f t="shared" si="1117"/>
        <v>0</v>
      </c>
      <c r="WI44" s="110">
        <f t="shared" si="1117"/>
        <v>0</v>
      </c>
      <c r="WJ44" s="110">
        <f t="shared" si="1117"/>
        <v>0</v>
      </c>
      <c r="WK44" s="110">
        <f t="shared" si="1117"/>
        <v>0</v>
      </c>
      <c r="WL44" s="110">
        <f t="shared" si="1117"/>
        <v>0</v>
      </c>
      <c r="WM44" s="110">
        <f t="shared" si="1117"/>
        <v>0</v>
      </c>
      <c r="WN44" s="110">
        <f t="shared" si="1117"/>
        <v>0</v>
      </c>
      <c r="WO44" s="110">
        <f t="shared" si="1117"/>
        <v>0</v>
      </c>
      <c r="WP44" s="110">
        <f t="shared" si="1117"/>
        <v>0</v>
      </c>
      <c r="WQ44" s="110">
        <f t="shared" si="1117"/>
        <v>0</v>
      </c>
      <c r="WS44" s="110">
        <f t="shared" ref="WS44:XF44" si="1118">SUM(WS45+WS49+WS54)</f>
        <v>0</v>
      </c>
      <c r="WT44" s="110">
        <f t="shared" si="1118"/>
        <v>0</v>
      </c>
      <c r="WU44" s="110">
        <f t="shared" si="1118"/>
        <v>0</v>
      </c>
      <c r="WV44" s="110">
        <f t="shared" si="1118"/>
        <v>0</v>
      </c>
      <c r="WW44" s="110">
        <f t="shared" si="1118"/>
        <v>0</v>
      </c>
      <c r="WX44" s="110">
        <f t="shared" si="1118"/>
        <v>0</v>
      </c>
      <c r="WY44" s="110">
        <f t="shared" si="1118"/>
        <v>0</v>
      </c>
      <c r="WZ44" s="110">
        <f t="shared" si="1118"/>
        <v>0</v>
      </c>
      <c r="XA44" s="110">
        <f t="shared" si="1118"/>
        <v>0</v>
      </c>
      <c r="XB44" s="110">
        <f t="shared" si="1118"/>
        <v>0</v>
      </c>
      <c r="XC44" s="110">
        <f t="shared" si="1118"/>
        <v>0</v>
      </c>
      <c r="XD44" s="110">
        <f t="shared" si="1118"/>
        <v>0</v>
      </c>
      <c r="XE44" s="110">
        <f t="shared" si="1118"/>
        <v>0</v>
      </c>
      <c r="XF44" s="110">
        <f t="shared" si="1118"/>
        <v>0</v>
      </c>
      <c r="XH44" s="110">
        <f t="shared" ref="XH44:XU44" si="1119">SUM(XH45+XH49+XH54)</f>
        <v>0</v>
      </c>
      <c r="XI44" s="110">
        <f t="shared" si="1119"/>
        <v>0</v>
      </c>
      <c r="XJ44" s="110">
        <f t="shared" si="1119"/>
        <v>0</v>
      </c>
      <c r="XK44" s="110">
        <f t="shared" si="1119"/>
        <v>0</v>
      </c>
      <c r="XL44" s="110">
        <f t="shared" si="1119"/>
        <v>0</v>
      </c>
      <c r="XM44" s="110">
        <f t="shared" si="1119"/>
        <v>0</v>
      </c>
      <c r="XN44" s="110">
        <f t="shared" si="1119"/>
        <v>0</v>
      </c>
      <c r="XO44" s="110">
        <f t="shared" si="1119"/>
        <v>0</v>
      </c>
      <c r="XP44" s="110">
        <f t="shared" si="1119"/>
        <v>0</v>
      </c>
      <c r="XQ44" s="110">
        <f t="shared" si="1119"/>
        <v>0</v>
      </c>
      <c r="XR44" s="110">
        <f t="shared" si="1119"/>
        <v>0</v>
      </c>
      <c r="XS44" s="110">
        <f t="shared" si="1119"/>
        <v>0</v>
      </c>
      <c r="XT44" s="110">
        <f t="shared" si="1119"/>
        <v>0</v>
      </c>
      <c r="XU44" s="110">
        <f t="shared" si="1119"/>
        <v>0</v>
      </c>
      <c r="XW44" s="110">
        <f t="shared" ref="XW44:YJ44" si="1120">SUM(XW45+XW49+XW54)</f>
        <v>0</v>
      </c>
      <c r="XX44" s="110">
        <f t="shared" si="1120"/>
        <v>0</v>
      </c>
      <c r="XY44" s="110">
        <f t="shared" si="1120"/>
        <v>0</v>
      </c>
      <c r="XZ44" s="110">
        <f t="shared" si="1120"/>
        <v>0</v>
      </c>
      <c r="YA44" s="110">
        <f t="shared" si="1120"/>
        <v>0</v>
      </c>
      <c r="YB44" s="110">
        <f t="shared" si="1120"/>
        <v>0</v>
      </c>
      <c r="YC44" s="110">
        <f t="shared" si="1120"/>
        <v>0</v>
      </c>
      <c r="YD44" s="110">
        <f t="shared" si="1120"/>
        <v>0</v>
      </c>
      <c r="YE44" s="110">
        <f t="shared" si="1120"/>
        <v>0</v>
      </c>
      <c r="YF44" s="110">
        <f t="shared" si="1120"/>
        <v>0</v>
      </c>
      <c r="YG44" s="110">
        <f t="shared" si="1120"/>
        <v>0</v>
      </c>
      <c r="YH44" s="110">
        <f t="shared" si="1120"/>
        <v>0</v>
      </c>
      <c r="YI44" s="110">
        <f t="shared" si="1120"/>
        <v>0</v>
      </c>
      <c r="YJ44" s="110">
        <f t="shared" si="1120"/>
        <v>0</v>
      </c>
      <c r="YL44" s="110">
        <f t="shared" ref="YL44:YY44" si="1121">SUM(YL45+YL49+YL54)</f>
        <v>0</v>
      </c>
      <c r="YM44" s="110">
        <f t="shared" si="1121"/>
        <v>0</v>
      </c>
      <c r="YN44" s="110">
        <f t="shared" si="1121"/>
        <v>0</v>
      </c>
      <c r="YO44" s="110">
        <f t="shared" si="1121"/>
        <v>0</v>
      </c>
      <c r="YP44" s="110">
        <f t="shared" si="1121"/>
        <v>0</v>
      </c>
      <c r="YQ44" s="110">
        <f t="shared" si="1121"/>
        <v>0</v>
      </c>
      <c r="YR44" s="110">
        <f t="shared" si="1121"/>
        <v>0</v>
      </c>
      <c r="YS44" s="110">
        <f t="shared" si="1121"/>
        <v>0</v>
      </c>
      <c r="YT44" s="110">
        <f t="shared" si="1121"/>
        <v>0</v>
      </c>
      <c r="YU44" s="110">
        <f t="shared" si="1121"/>
        <v>0</v>
      </c>
      <c r="YV44" s="110">
        <f t="shared" si="1121"/>
        <v>0</v>
      </c>
      <c r="YW44" s="110">
        <f t="shared" si="1121"/>
        <v>0</v>
      </c>
      <c r="YX44" s="110">
        <f t="shared" si="1121"/>
        <v>0</v>
      </c>
      <c r="YY44" s="110">
        <f t="shared" si="1121"/>
        <v>0</v>
      </c>
      <c r="ZA44" s="110">
        <f t="shared" ref="ZA44:ZN44" si="1122">SUM(ZA45+ZA49+ZA54)</f>
        <v>0</v>
      </c>
      <c r="ZB44" s="110">
        <f t="shared" si="1122"/>
        <v>0</v>
      </c>
      <c r="ZC44" s="110">
        <f t="shared" si="1122"/>
        <v>0</v>
      </c>
      <c r="ZD44" s="110">
        <f t="shared" si="1122"/>
        <v>0</v>
      </c>
      <c r="ZE44" s="110">
        <f t="shared" si="1122"/>
        <v>0</v>
      </c>
      <c r="ZF44" s="110">
        <f t="shared" si="1122"/>
        <v>0</v>
      </c>
      <c r="ZG44" s="110">
        <f t="shared" si="1122"/>
        <v>0</v>
      </c>
      <c r="ZH44" s="110">
        <f t="shared" si="1122"/>
        <v>0</v>
      </c>
      <c r="ZI44" s="110">
        <f t="shared" si="1122"/>
        <v>0</v>
      </c>
      <c r="ZJ44" s="110">
        <f t="shared" si="1122"/>
        <v>0</v>
      </c>
      <c r="ZK44" s="110">
        <f t="shared" si="1122"/>
        <v>0</v>
      </c>
      <c r="ZL44" s="110">
        <f t="shared" si="1122"/>
        <v>0</v>
      </c>
      <c r="ZM44" s="110">
        <f t="shared" si="1122"/>
        <v>0</v>
      </c>
      <c r="ZN44" s="110">
        <f t="shared" si="1122"/>
        <v>0</v>
      </c>
      <c r="ZP44" s="110">
        <f t="shared" ref="ZP44:AAC44" si="1123">SUM(ZP45+ZP49+ZP54)</f>
        <v>0</v>
      </c>
      <c r="ZQ44" s="110">
        <f t="shared" si="1123"/>
        <v>0</v>
      </c>
      <c r="ZR44" s="110">
        <f t="shared" si="1123"/>
        <v>0</v>
      </c>
      <c r="ZS44" s="110">
        <f t="shared" si="1123"/>
        <v>0</v>
      </c>
      <c r="ZT44" s="110">
        <f t="shared" si="1123"/>
        <v>0</v>
      </c>
      <c r="ZU44" s="110">
        <f t="shared" si="1123"/>
        <v>0</v>
      </c>
      <c r="ZV44" s="110">
        <f t="shared" si="1123"/>
        <v>0</v>
      </c>
      <c r="ZW44" s="110">
        <f t="shared" si="1123"/>
        <v>0</v>
      </c>
      <c r="ZX44" s="110">
        <f t="shared" si="1123"/>
        <v>0</v>
      </c>
      <c r="ZY44" s="110">
        <f t="shared" si="1123"/>
        <v>0</v>
      </c>
      <c r="ZZ44" s="110">
        <f t="shared" si="1123"/>
        <v>0</v>
      </c>
      <c r="AAA44" s="110">
        <f t="shared" si="1123"/>
        <v>0</v>
      </c>
      <c r="AAB44" s="110">
        <f t="shared" si="1123"/>
        <v>0</v>
      </c>
      <c r="AAC44" s="110">
        <f t="shared" si="1123"/>
        <v>0</v>
      </c>
      <c r="AAE44" s="110">
        <f t="shared" ref="AAE44:AAR44" si="1124">SUM(AAE45+AAE49+AAE54)</f>
        <v>0</v>
      </c>
      <c r="AAF44" s="110">
        <f t="shared" si="1124"/>
        <v>0</v>
      </c>
      <c r="AAG44" s="110">
        <f t="shared" si="1124"/>
        <v>0</v>
      </c>
      <c r="AAH44" s="110">
        <f t="shared" si="1124"/>
        <v>0</v>
      </c>
      <c r="AAI44" s="110">
        <f t="shared" si="1124"/>
        <v>0</v>
      </c>
      <c r="AAJ44" s="110">
        <f t="shared" si="1124"/>
        <v>0</v>
      </c>
      <c r="AAK44" s="110">
        <f t="shared" si="1124"/>
        <v>0</v>
      </c>
      <c r="AAL44" s="110">
        <f t="shared" si="1124"/>
        <v>0</v>
      </c>
      <c r="AAM44" s="110">
        <f t="shared" si="1124"/>
        <v>0</v>
      </c>
      <c r="AAN44" s="110">
        <f t="shared" si="1124"/>
        <v>0</v>
      </c>
      <c r="AAO44" s="110">
        <f t="shared" si="1124"/>
        <v>0</v>
      </c>
      <c r="AAP44" s="110">
        <f t="shared" si="1124"/>
        <v>0</v>
      </c>
      <c r="AAQ44" s="110">
        <f t="shared" si="1124"/>
        <v>0</v>
      </c>
      <c r="AAR44" s="110">
        <f t="shared" si="1124"/>
        <v>0</v>
      </c>
      <c r="AAT44" s="110">
        <f t="shared" ref="AAT44:ABG44" si="1125">SUM(AAT45+AAT49+AAT54)</f>
        <v>0</v>
      </c>
      <c r="AAU44" s="110">
        <f t="shared" si="1125"/>
        <v>0</v>
      </c>
      <c r="AAV44" s="110">
        <f t="shared" si="1125"/>
        <v>0</v>
      </c>
      <c r="AAW44" s="110">
        <f t="shared" si="1125"/>
        <v>0</v>
      </c>
      <c r="AAX44" s="110">
        <f t="shared" si="1125"/>
        <v>0</v>
      </c>
      <c r="AAY44" s="110">
        <f t="shared" si="1125"/>
        <v>0</v>
      </c>
      <c r="AAZ44" s="110">
        <f t="shared" si="1125"/>
        <v>0</v>
      </c>
      <c r="ABA44" s="110">
        <f t="shared" si="1125"/>
        <v>0</v>
      </c>
      <c r="ABB44" s="110">
        <f t="shared" si="1125"/>
        <v>0</v>
      </c>
      <c r="ABC44" s="110">
        <f t="shared" si="1125"/>
        <v>0</v>
      </c>
      <c r="ABD44" s="110">
        <f t="shared" si="1125"/>
        <v>0</v>
      </c>
      <c r="ABE44" s="110">
        <f t="shared" si="1125"/>
        <v>0</v>
      </c>
      <c r="ABF44" s="110">
        <f t="shared" si="1125"/>
        <v>0</v>
      </c>
      <c r="ABG44" s="110">
        <f t="shared" si="1125"/>
        <v>0</v>
      </c>
      <c r="ABI44" s="110">
        <f t="shared" ref="ABI44:ABV44" si="1126">SUM(ABI45+ABI49+ABI54)</f>
        <v>0</v>
      </c>
      <c r="ABJ44" s="110">
        <f t="shared" si="1126"/>
        <v>0</v>
      </c>
      <c r="ABK44" s="110">
        <f t="shared" si="1126"/>
        <v>0</v>
      </c>
      <c r="ABL44" s="110">
        <f t="shared" si="1126"/>
        <v>0</v>
      </c>
      <c r="ABM44" s="110">
        <f t="shared" si="1126"/>
        <v>0</v>
      </c>
      <c r="ABN44" s="110">
        <f t="shared" si="1126"/>
        <v>0</v>
      </c>
      <c r="ABO44" s="110">
        <f t="shared" si="1126"/>
        <v>0</v>
      </c>
      <c r="ABP44" s="110">
        <f t="shared" si="1126"/>
        <v>0</v>
      </c>
      <c r="ABQ44" s="110">
        <f t="shared" si="1126"/>
        <v>0</v>
      </c>
      <c r="ABR44" s="110">
        <f t="shared" si="1126"/>
        <v>0</v>
      </c>
      <c r="ABS44" s="110">
        <f t="shared" si="1126"/>
        <v>0</v>
      </c>
      <c r="ABT44" s="110">
        <f t="shared" si="1126"/>
        <v>0</v>
      </c>
      <c r="ABU44" s="110">
        <f t="shared" si="1126"/>
        <v>0</v>
      </c>
      <c r="ABV44" s="110">
        <f t="shared" si="1126"/>
        <v>0</v>
      </c>
      <c r="ABX44" s="110">
        <f t="shared" ref="ABX44:ACK44" si="1127">SUM(ABX45+ABX49+ABX54)</f>
        <v>0</v>
      </c>
      <c r="ABY44" s="110">
        <f t="shared" si="1127"/>
        <v>0</v>
      </c>
      <c r="ABZ44" s="110">
        <f t="shared" si="1127"/>
        <v>0</v>
      </c>
      <c r="ACA44" s="110">
        <f t="shared" si="1127"/>
        <v>0</v>
      </c>
      <c r="ACB44" s="110">
        <f t="shared" si="1127"/>
        <v>0</v>
      </c>
      <c r="ACC44" s="110">
        <f t="shared" si="1127"/>
        <v>0</v>
      </c>
      <c r="ACD44" s="110">
        <f t="shared" si="1127"/>
        <v>0</v>
      </c>
      <c r="ACE44" s="110">
        <f t="shared" si="1127"/>
        <v>0</v>
      </c>
      <c r="ACF44" s="110">
        <f t="shared" si="1127"/>
        <v>0</v>
      </c>
      <c r="ACG44" s="110">
        <f t="shared" si="1127"/>
        <v>0</v>
      </c>
      <c r="ACH44" s="110">
        <f t="shared" si="1127"/>
        <v>0</v>
      </c>
      <c r="ACI44" s="110">
        <f t="shared" si="1127"/>
        <v>0</v>
      </c>
      <c r="ACJ44" s="110">
        <f t="shared" si="1127"/>
        <v>0</v>
      </c>
      <c r="ACK44" s="110">
        <f t="shared" si="1127"/>
        <v>0</v>
      </c>
      <c r="ACM44" s="110">
        <f t="shared" ref="ACM44:ACZ44" si="1128">SUM(ACM45+ACM49+ACM54)</f>
        <v>0</v>
      </c>
      <c r="ACN44" s="110">
        <f t="shared" si="1128"/>
        <v>0</v>
      </c>
      <c r="ACO44" s="110">
        <f t="shared" si="1128"/>
        <v>0</v>
      </c>
      <c r="ACP44" s="110">
        <f t="shared" si="1128"/>
        <v>0</v>
      </c>
      <c r="ACQ44" s="110">
        <f t="shared" si="1128"/>
        <v>0</v>
      </c>
      <c r="ACR44" s="110">
        <f t="shared" si="1128"/>
        <v>0</v>
      </c>
      <c r="ACS44" s="110">
        <f t="shared" si="1128"/>
        <v>0</v>
      </c>
      <c r="ACT44" s="110">
        <f t="shared" si="1128"/>
        <v>0</v>
      </c>
      <c r="ACU44" s="110">
        <f t="shared" si="1128"/>
        <v>0</v>
      </c>
      <c r="ACV44" s="110">
        <f t="shared" si="1128"/>
        <v>0</v>
      </c>
      <c r="ACW44" s="110">
        <f t="shared" si="1128"/>
        <v>0</v>
      </c>
      <c r="ACX44" s="110">
        <f t="shared" si="1128"/>
        <v>0</v>
      </c>
      <c r="ACY44" s="110">
        <f t="shared" si="1128"/>
        <v>0</v>
      </c>
      <c r="ACZ44" s="110">
        <f t="shared" si="1128"/>
        <v>0</v>
      </c>
      <c r="ADB44" s="110">
        <f t="shared" ref="ADB44:ADO44" si="1129">SUM(ADB45+ADB49+ADB54)</f>
        <v>0</v>
      </c>
      <c r="ADC44" s="110">
        <f t="shared" si="1129"/>
        <v>0</v>
      </c>
      <c r="ADD44" s="110">
        <f t="shared" si="1129"/>
        <v>0</v>
      </c>
      <c r="ADE44" s="110">
        <f t="shared" si="1129"/>
        <v>0</v>
      </c>
      <c r="ADF44" s="110">
        <f t="shared" si="1129"/>
        <v>0</v>
      </c>
      <c r="ADG44" s="110">
        <f t="shared" si="1129"/>
        <v>0</v>
      </c>
      <c r="ADH44" s="110">
        <f t="shared" si="1129"/>
        <v>0</v>
      </c>
      <c r="ADI44" s="110">
        <f t="shared" si="1129"/>
        <v>0</v>
      </c>
      <c r="ADJ44" s="110">
        <f t="shared" si="1129"/>
        <v>0</v>
      </c>
      <c r="ADK44" s="110">
        <f t="shared" si="1129"/>
        <v>0</v>
      </c>
      <c r="ADL44" s="110">
        <f t="shared" si="1129"/>
        <v>0</v>
      </c>
      <c r="ADM44" s="110">
        <f t="shared" si="1129"/>
        <v>0</v>
      </c>
      <c r="ADN44" s="110">
        <f t="shared" si="1129"/>
        <v>0</v>
      </c>
      <c r="ADO44" s="110">
        <f t="shared" si="1129"/>
        <v>0</v>
      </c>
      <c r="ADQ44" s="110">
        <f t="shared" ref="ADQ44:AED44" si="1130">SUM(ADQ45+ADQ49+ADQ54)</f>
        <v>0</v>
      </c>
      <c r="ADR44" s="110">
        <f t="shared" si="1130"/>
        <v>0</v>
      </c>
      <c r="ADS44" s="110">
        <f t="shared" si="1130"/>
        <v>0</v>
      </c>
      <c r="ADT44" s="110">
        <f t="shared" si="1130"/>
        <v>0</v>
      </c>
      <c r="ADU44" s="110">
        <f t="shared" si="1130"/>
        <v>0</v>
      </c>
      <c r="ADV44" s="110">
        <f t="shared" si="1130"/>
        <v>0</v>
      </c>
      <c r="ADW44" s="110">
        <f t="shared" si="1130"/>
        <v>0</v>
      </c>
      <c r="ADX44" s="110">
        <f t="shared" si="1130"/>
        <v>0</v>
      </c>
      <c r="ADY44" s="110">
        <f t="shared" si="1130"/>
        <v>0</v>
      </c>
      <c r="ADZ44" s="110">
        <f t="shared" si="1130"/>
        <v>0</v>
      </c>
      <c r="AEA44" s="110">
        <f t="shared" si="1130"/>
        <v>0</v>
      </c>
      <c r="AEB44" s="110">
        <f t="shared" si="1130"/>
        <v>0</v>
      </c>
      <c r="AEC44" s="110">
        <f t="shared" si="1130"/>
        <v>0</v>
      </c>
      <c r="AED44" s="110">
        <f t="shared" si="1130"/>
        <v>0</v>
      </c>
      <c r="AEF44" s="110">
        <f t="shared" ref="AEF44:AES44" si="1131">SUM(AEF45+AEF49+AEF54)</f>
        <v>0</v>
      </c>
      <c r="AEG44" s="110">
        <f t="shared" si="1131"/>
        <v>0</v>
      </c>
      <c r="AEH44" s="110">
        <f t="shared" si="1131"/>
        <v>0</v>
      </c>
      <c r="AEI44" s="110">
        <f t="shared" si="1131"/>
        <v>0</v>
      </c>
      <c r="AEJ44" s="110">
        <f t="shared" si="1131"/>
        <v>0</v>
      </c>
      <c r="AEK44" s="110">
        <f t="shared" si="1131"/>
        <v>0</v>
      </c>
      <c r="AEL44" s="110">
        <f t="shared" si="1131"/>
        <v>0</v>
      </c>
      <c r="AEM44" s="110">
        <f t="shared" si="1131"/>
        <v>0</v>
      </c>
      <c r="AEN44" s="110">
        <f t="shared" si="1131"/>
        <v>0</v>
      </c>
      <c r="AEO44" s="110">
        <f t="shared" si="1131"/>
        <v>0</v>
      </c>
      <c r="AEP44" s="110">
        <f t="shared" si="1131"/>
        <v>0</v>
      </c>
      <c r="AEQ44" s="110">
        <f t="shared" si="1131"/>
        <v>0</v>
      </c>
      <c r="AER44" s="110">
        <f t="shared" si="1131"/>
        <v>0</v>
      </c>
      <c r="AES44" s="110">
        <f t="shared" si="1131"/>
        <v>0</v>
      </c>
      <c r="AEU44" s="110">
        <f t="shared" ref="AEU44:AFH44" si="1132">SUM(AEU45+AEU49+AEU54)</f>
        <v>0</v>
      </c>
      <c r="AEV44" s="110">
        <f t="shared" si="1132"/>
        <v>0</v>
      </c>
      <c r="AEW44" s="110">
        <f t="shared" si="1132"/>
        <v>0</v>
      </c>
      <c r="AEX44" s="110">
        <f t="shared" si="1132"/>
        <v>0</v>
      </c>
      <c r="AEY44" s="110">
        <f t="shared" si="1132"/>
        <v>0</v>
      </c>
      <c r="AEZ44" s="110">
        <f t="shared" si="1132"/>
        <v>0</v>
      </c>
      <c r="AFA44" s="110">
        <f t="shared" si="1132"/>
        <v>0</v>
      </c>
      <c r="AFB44" s="110">
        <f t="shared" si="1132"/>
        <v>0</v>
      </c>
      <c r="AFC44" s="110">
        <f t="shared" si="1132"/>
        <v>0</v>
      </c>
      <c r="AFD44" s="110">
        <f t="shared" si="1132"/>
        <v>0</v>
      </c>
      <c r="AFE44" s="110">
        <f t="shared" si="1132"/>
        <v>0</v>
      </c>
      <c r="AFF44" s="110">
        <f t="shared" si="1132"/>
        <v>0</v>
      </c>
      <c r="AFG44" s="110">
        <f t="shared" si="1132"/>
        <v>0</v>
      </c>
      <c r="AFH44" s="110">
        <f t="shared" si="1132"/>
        <v>0</v>
      </c>
      <c r="AFJ44" s="110">
        <f t="shared" ref="AFJ44:AFW44" si="1133">SUM(AFJ45+AFJ49+AFJ54)</f>
        <v>0</v>
      </c>
      <c r="AFK44" s="110">
        <f t="shared" si="1133"/>
        <v>0</v>
      </c>
      <c r="AFL44" s="110">
        <f t="shared" si="1133"/>
        <v>0</v>
      </c>
      <c r="AFM44" s="110">
        <f t="shared" si="1133"/>
        <v>0</v>
      </c>
      <c r="AFN44" s="110">
        <f t="shared" si="1133"/>
        <v>0</v>
      </c>
      <c r="AFO44" s="110">
        <f t="shared" si="1133"/>
        <v>0</v>
      </c>
      <c r="AFP44" s="110">
        <f t="shared" si="1133"/>
        <v>0</v>
      </c>
      <c r="AFQ44" s="110">
        <f t="shared" si="1133"/>
        <v>0</v>
      </c>
      <c r="AFR44" s="110">
        <f t="shared" si="1133"/>
        <v>0</v>
      </c>
      <c r="AFS44" s="110">
        <f t="shared" si="1133"/>
        <v>0</v>
      </c>
      <c r="AFT44" s="110">
        <f t="shared" si="1133"/>
        <v>0</v>
      </c>
      <c r="AFU44" s="110">
        <f t="shared" si="1133"/>
        <v>0</v>
      </c>
      <c r="AFV44" s="110">
        <f t="shared" si="1133"/>
        <v>0</v>
      </c>
      <c r="AFW44" s="110">
        <f t="shared" si="1133"/>
        <v>0</v>
      </c>
      <c r="AFY44" s="110">
        <f t="shared" ref="AFY44:AGL44" si="1134">SUM(AFY45+AFY49+AFY54)</f>
        <v>0</v>
      </c>
      <c r="AFZ44" s="110">
        <f t="shared" si="1134"/>
        <v>0</v>
      </c>
      <c r="AGA44" s="110">
        <f t="shared" si="1134"/>
        <v>0</v>
      </c>
      <c r="AGB44" s="110">
        <f t="shared" si="1134"/>
        <v>0</v>
      </c>
      <c r="AGC44" s="110">
        <f t="shared" si="1134"/>
        <v>0</v>
      </c>
      <c r="AGD44" s="110">
        <f t="shared" si="1134"/>
        <v>0</v>
      </c>
      <c r="AGE44" s="110">
        <f t="shared" si="1134"/>
        <v>0</v>
      </c>
      <c r="AGF44" s="110">
        <f t="shared" si="1134"/>
        <v>0</v>
      </c>
      <c r="AGG44" s="110">
        <f t="shared" si="1134"/>
        <v>0</v>
      </c>
      <c r="AGH44" s="110">
        <f t="shared" si="1134"/>
        <v>0</v>
      </c>
      <c r="AGI44" s="110">
        <f t="shared" si="1134"/>
        <v>0</v>
      </c>
      <c r="AGJ44" s="110">
        <f t="shared" si="1134"/>
        <v>0</v>
      </c>
      <c r="AGK44" s="110">
        <f t="shared" si="1134"/>
        <v>0</v>
      </c>
      <c r="AGL44" s="110">
        <f t="shared" si="1134"/>
        <v>0</v>
      </c>
      <c r="AGN44" s="110">
        <f t="shared" ref="AGN44:AHA44" si="1135">SUM(AGN45+AGN49+AGN54)</f>
        <v>0</v>
      </c>
      <c r="AGO44" s="110">
        <f t="shared" si="1135"/>
        <v>0</v>
      </c>
      <c r="AGP44" s="110">
        <f t="shared" si="1135"/>
        <v>0</v>
      </c>
      <c r="AGQ44" s="110">
        <f t="shared" si="1135"/>
        <v>0</v>
      </c>
      <c r="AGR44" s="110">
        <f t="shared" si="1135"/>
        <v>0</v>
      </c>
      <c r="AGS44" s="110">
        <f t="shared" si="1135"/>
        <v>0</v>
      </c>
      <c r="AGT44" s="110">
        <f t="shared" si="1135"/>
        <v>0</v>
      </c>
      <c r="AGU44" s="110">
        <f t="shared" si="1135"/>
        <v>0</v>
      </c>
      <c r="AGV44" s="110">
        <f t="shared" si="1135"/>
        <v>0</v>
      </c>
      <c r="AGW44" s="110">
        <f t="shared" si="1135"/>
        <v>0</v>
      </c>
      <c r="AGX44" s="110">
        <f t="shared" si="1135"/>
        <v>0</v>
      </c>
      <c r="AGY44" s="110">
        <f t="shared" si="1135"/>
        <v>0</v>
      </c>
      <c r="AGZ44" s="110">
        <f t="shared" si="1135"/>
        <v>0</v>
      </c>
      <c r="AHA44" s="110">
        <f t="shared" si="1135"/>
        <v>0</v>
      </c>
      <c r="AHC44" s="110">
        <f t="shared" ref="AHC44:AHP44" si="1136">SUM(AHC45+AHC49+AHC54)</f>
        <v>0</v>
      </c>
      <c r="AHD44" s="110">
        <f t="shared" si="1136"/>
        <v>0</v>
      </c>
      <c r="AHE44" s="110">
        <f t="shared" si="1136"/>
        <v>0</v>
      </c>
      <c r="AHF44" s="110">
        <f t="shared" si="1136"/>
        <v>0</v>
      </c>
      <c r="AHG44" s="110">
        <f t="shared" si="1136"/>
        <v>0</v>
      </c>
      <c r="AHH44" s="110">
        <f t="shared" si="1136"/>
        <v>0</v>
      </c>
      <c r="AHI44" s="110">
        <f t="shared" si="1136"/>
        <v>0</v>
      </c>
      <c r="AHJ44" s="110">
        <f t="shared" si="1136"/>
        <v>0</v>
      </c>
      <c r="AHK44" s="110">
        <f t="shared" si="1136"/>
        <v>0</v>
      </c>
      <c r="AHL44" s="110">
        <f t="shared" si="1136"/>
        <v>0</v>
      </c>
      <c r="AHM44" s="110">
        <f t="shared" si="1136"/>
        <v>0</v>
      </c>
      <c r="AHN44" s="110">
        <f t="shared" si="1136"/>
        <v>0</v>
      </c>
      <c r="AHO44" s="110">
        <f t="shared" si="1136"/>
        <v>0</v>
      </c>
      <c r="AHP44" s="110">
        <f t="shared" si="1136"/>
        <v>0</v>
      </c>
      <c r="AHR44" s="110">
        <f t="shared" ref="AHR44:AIE44" si="1137">SUM(AHR45+AHR49+AHR54)</f>
        <v>0</v>
      </c>
      <c r="AHS44" s="110">
        <f t="shared" si="1137"/>
        <v>0</v>
      </c>
      <c r="AHT44" s="110">
        <f t="shared" si="1137"/>
        <v>0</v>
      </c>
      <c r="AHU44" s="110">
        <f t="shared" si="1137"/>
        <v>0</v>
      </c>
      <c r="AHV44" s="110">
        <f t="shared" si="1137"/>
        <v>0</v>
      </c>
      <c r="AHW44" s="110">
        <f t="shared" si="1137"/>
        <v>0</v>
      </c>
      <c r="AHX44" s="110">
        <f t="shared" si="1137"/>
        <v>0</v>
      </c>
      <c r="AHY44" s="110">
        <f t="shared" si="1137"/>
        <v>0</v>
      </c>
      <c r="AHZ44" s="110">
        <f t="shared" si="1137"/>
        <v>0</v>
      </c>
      <c r="AIA44" s="110">
        <f t="shared" si="1137"/>
        <v>0</v>
      </c>
      <c r="AIB44" s="110">
        <f t="shared" si="1137"/>
        <v>0</v>
      </c>
      <c r="AIC44" s="110">
        <f t="shared" si="1137"/>
        <v>0</v>
      </c>
      <c r="AID44" s="110">
        <f t="shared" si="1137"/>
        <v>0</v>
      </c>
      <c r="AIE44" s="110">
        <f t="shared" si="1137"/>
        <v>0</v>
      </c>
    </row>
    <row r="45" spans="1:915" x14ac:dyDescent="0.3">
      <c r="A45" s="29" t="s">
        <v>87</v>
      </c>
      <c r="B45" s="30" t="s">
        <v>129</v>
      </c>
      <c r="C45" s="110">
        <f>SUM(C46:C48)</f>
        <v>0</v>
      </c>
      <c r="D45" s="110">
        <f t="shared" ref="D45:AD45" si="1138">SUM(D46:D48)</f>
        <v>0</v>
      </c>
      <c r="E45" s="110">
        <f t="shared" si="1138"/>
        <v>0</v>
      </c>
      <c r="F45" s="110">
        <f t="shared" si="1138"/>
        <v>0</v>
      </c>
      <c r="G45" s="110">
        <f t="shared" si="1138"/>
        <v>0</v>
      </c>
      <c r="H45" s="110">
        <f t="shared" si="1138"/>
        <v>0</v>
      </c>
      <c r="I45" s="110">
        <f t="shared" si="1138"/>
        <v>0</v>
      </c>
      <c r="J45" s="110">
        <f t="shared" si="1138"/>
        <v>0</v>
      </c>
      <c r="K45" s="110">
        <f t="shared" si="1138"/>
        <v>0</v>
      </c>
      <c r="L45" s="110">
        <f t="shared" si="1138"/>
        <v>0</v>
      </c>
      <c r="M45" s="110">
        <f t="shared" si="1138"/>
        <v>0</v>
      </c>
      <c r="N45" s="110">
        <f t="shared" si="1138"/>
        <v>0</v>
      </c>
      <c r="O45" s="110">
        <f t="shared" si="1138"/>
        <v>0</v>
      </c>
      <c r="P45" s="110">
        <f t="shared" si="1138"/>
        <v>0</v>
      </c>
      <c r="Q45" s="110">
        <f t="shared" si="1138"/>
        <v>0</v>
      </c>
      <c r="R45" s="110">
        <f t="shared" si="1138"/>
        <v>0</v>
      </c>
      <c r="S45" s="110">
        <f t="shared" si="1138"/>
        <v>0</v>
      </c>
      <c r="T45" s="110">
        <f t="shared" si="1138"/>
        <v>0</v>
      </c>
      <c r="U45" s="110">
        <f t="shared" si="1138"/>
        <v>0</v>
      </c>
      <c r="V45" s="110">
        <f t="shared" si="1138"/>
        <v>0</v>
      </c>
      <c r="W45" s="110">
        <f t="shared" si="1138"/>
        <v>0</v>
      </c>
      <c r="X45" s="110">
        <f t="shared" si="1138"/>
        <v>0</v>
      </c>
      <c r="Y45" s="110">
        <f t="shared" si="1138"/>
        <v>0</v>
      </c>
      <c r="Z45" s="110">
        <f t="shared" si="1138"/>
        <v>0</v>
      </c>
      <c r="AA45" s="110">
        <f t="shared" si="1138"/>
        <v>0</v>
      </c>
      <c r="AB45" s="110">
        <f t="shared" si="1138"/>
        <v>0</v>
      </c>
      <c r="AC45" s="110">
        <f t="shared" si="1138"/>
        <v>0</v>
      </c>
      <c r="AD45" s="110">
        <f t="shared" si="1138"/>
        <v>0</v>
      </c>
      <c r="AF45" s="110">
        <f t="shared" ref="AF45:AS45" si="1139">SUM(AF46:AF48)</f>
        <v>0</v>
      </c>
      <c r="AG45" s="110">
        <f t="shared" si="1139"/>
        <v>0</v>
      </c>
      <c r="AH45" s="110">
        <f t="shared" si="1139"/>
        <v>0</v>
      </c>
      <c r="AI45" s="110">
        <f t="shared" si="1139"/>
        <v>0</v>
      </c>
      <c r="AJ45" s="110">
        <f t="shared" si="1139"/>
        <v>0</v>
      </c>
      <c r="AK45" s="110">
        <f t="shared" si="1139"/>
        <v>0</v>
      </c>
      <c r="AL45" s="110">
        <f t="shared" si="1139"/>
        <v>0</v>
      </c>
      <c r="AM45" s="110">
        <f t="shared" si="1139"/>
        <v>0</v>
      </c>
      <c r="AN45" s="110">
        <f t="shared" si="1139"/>
        <v>0</v>
      </c>
      <c r="AO45" s="110">
        <f t="shared" si="1139"/>
        <v>0</v>
      </c>
      <c r="AP45" s="110">
        <f t="shared" si="1139"/>
        <v>0</v>
      </c>
      <c r="AQ45" s="110">
        <f t="shared" si="1139"/>
        <v>0</v>
      </c>
      <c r="AR45" s="110">
        <f t="shared" si="1139"/>
        <v>0</v>
      </c>
      <c r="AS45" s="110">
        <f t="shared" si="1139"/>
        <v>0</v>
      </c>
      <c r="AU45" s="110">
        <f t="shared" ref="AU45:BH45" si="1140">SUM(AU46:AU48)</f>
        <v>0</v>
      </c>
      <c r="AV45" s="110">
        <f t="shared" si="1140"/>
        <v>0</v>
      </c>
      <c r="AW45" s="110">
        <f t="shared" si="1140"/>
        <v>0</v>
      </c>
      <c r="AX45" s="110">
        <f t="shared" si="1140"/>
        <v>0</v>
      </c>
      <c r="AY45" s="110">
        <f t="shared" si="1140"/>
        <v>0</v>
      </c>
      <c r="AZ45" s="110">
        <f t="shared" si="1140"/>
        <v>0</v>
      </c>
      <c r="BA45" s="110">
        <f t="shared" si="1140"/>
        <v>0</v>
      </c>
      <c r="BB45" s="110">
        <f t="shared" si="1140"/>
        <v>0</v>
      </c>
      <c r="BC45" s="110">
        <f t="shared" si="1140"/>
        <v>0</v>
      </c>
      <c r="BD45" s="110">
        <f t="shared" si="1140"/>
        <v>0</v>
      </c>
      <c r="BE45" s="110">
        <f t="shared" si="1140"/>
        <v>0</v>
      </c>
      <c r="BF45" s="110">
        <f t="shared" si="1140"/>
        <v>0</v>
      </c>
      <c r="BG45" s="110">
        <f t="shared" si="1140"/>
        <v>0</v>
      </c>
      <c r="BH45" s="110">
        <f t="shared" si="1140"/>
        <v>0</v>
      </c>
      <c r="BJ45" s="110">
        <f t="shared" ref="BJ45:BW45" si="1141">SUM(BJ46:BJ48)</f>
        <v>0</v>
      </c>
      <c r="BK45" s="110">
        <f t="shared" si="1141"/>
        <v>0</v>
      </c>
      <c r="BL45" s="110">
        <f t="shared" si="1141"/>
        <v>0</v>
      </c>
      <c r="BM45" s="110">
        <f t="shared" si="1141"/>
        <v>0</v>
      </c>
      <c r="BN45" s="110">
        <f t="shared" si="1141"/>
        <v>0</v>
      </c>
      <c r="BO45" s="110">
        <f t="shared" si="1141"/>
        <v>0</v>
      </c>
      <c r="BP45" s="110">
        <f t="shared" si="1141"/>
        <v>0</v>
      </c>
      <c r="BQ45" s="110">
        <f t="shared" si="1141"/>
        <v>0</v>
      </c>
      <c r="BR45" s="110">
        <f t="shared" si="1141"/>
        <v>0</v>
      </c>
      <c r="BS45" s="110">
        <f t="shared" si="1141"/>
        <v>0</v>
      </c>
      <c r="BT45" s="110">
        <f t="shared" si="1141"/>
        <v>0</v>
      </c>
      <c r="BU45" s="110">
        <f t="shared" si="1141"/>
        <v>0</v>
      </c>
      <c r="BV45" s="110">
        <f t="shared" si="1141"/>
        <v>0</v>
      </c>
      <c r="BW45" s="110">
        <f t="shared" si="1141"/>
        <v>0</v>
      </c>
      <c r="BY45" s="110">
        <f t="shared" ref="BY45:CL45" si="1142">SUM(BY46:BY48)</f>
        <v>0</v>
      </c>
      <c r="BZ45" s="110">
        <f t="shared" si="1142"/>
        <v>0</v>
      </c>
      <c r="CA45" s="110">
        <f t="shared" si="1142"/>
        <v>0</v>
      </c>
      <c r="CB45" s="110">
        <f t="shared" si="1142"/>
        <v>0</v>
      </c>
      <c r="CC45" s="110">
        <f t="shared" si="1142"/>
        <v>0</v>
      </c>
      <c r="CD45" s="110">
        <f t="shared" si="1142"/>
        <v>0</v>
      </c>
      <c r="CE45" s="110">
        <f t="shared" si="1142"/>
        <v>0</v>
      </c>
      <c r="CF45" s="110">
        <f t="shared" si="1142"/>
        <v>0</v>
      </c>
      <c r="CG45" s="110">
        <f t="shared" si="1142"/>
        <v>0</v>
      </c>
      <c r="CH45" s="110">
        <f t="shared" si="1142"/>
        <v>0</v>
      </c>
      <c r="CI45" s="110">
        <f t="shared" si="1142"/>
        <v>0</v>
      </c>
      <c r="CJ45" s="110">
        <f t="shared" si="1142"/>
        <v>0</v>
      </c>
      <c r="CK45" s="110">
        <f t="shared" si="1142"/>
        <v>0</v>
      </c>
      <c r="CL45" s="110">
        <f t="shared" si="1142"/>
        <v>0</v>
      </c>
      <c r="CN45" s="110">
        <f t="shared" ref="CN45:DA45" si="1143">SUM(CN46:CN48)</f>
        <v>0</v>
      </c>
      <c r="CO45" s="110">
        <f t="shared" si="1143"/>
        <v>0</v>
      </c>
      <c r="CP45" s="110">
        <f t="shared" si="1143"/>
        <v>0</v>
      </c>
      <c r="CQ45" s="110">
        <f t="shared" si="1143"/>
        <v>0</v>
      </c>
      <c r="CR45" s="110">
        <f t="shared" si="1143"/>
        <v>0</v>
      </c>
      <c r="CS45" s="110">
        <f t="shared" si="1143"/>
        <v>0</v>
      </c>
      <c r="CT45" s="110">
        <f t="shared" si="1143"/>
        <v>0</v>
      </c>
      <c r="CU45" s="110">
        <f t="shared" si="1143"/>
        <v>0</v>
      </c>
      <c r="CV45" s="110">
        <f t="shared" si="1143"/>
        <v>0</v>
      </c>
      <c r="CW45" s="110">
        <f t="shared" si="1143"/>
        <v>0</v>
      </c>
      <c r="CX45" s="110">
        <f t="shared" si="1143"/>
        <v>0</v>
      </c>
      <c r="CY45" s="110">
        <f t="shared" si="1143"/>
        <v>0</v>
      </c>
      <c r="CZ45" s="110">
        <f t="shared" si="1143"/>
        <v>0</v>
      </c>
      <c r="DA45" s="110">
        <f t="shared" si="1143"/>
        <v>0</v>
      </c>
      <c r="DC45" s="110">
        <f t="shared" ref="DC45:DP45" si="1144">SUM(DC46:DC48)</f>
        <v>0</v>
      </c>
      <c r="DD45" s="110">
        <f t="shared" si="1144"/>
        <v>0</v>
      </c>
      <c r="DE45" s="110">
        <f t="shared" si="1144"/>
        <v>0</v>
      </c>
      <c r="DF45" s="110">
        <f t="shared" si="1144"/>
        <v>0</v>
      </c>
      <c r="DG45" s="110">
        <f t="shared" si="1144"/>
        <v>0</v>
      </c>
      <c r="DH45" s="110">
        <f t="shared" si="1144"/>
        <v>0</v>
      </c>
      <c r="DI45" s="110">
        <f t="shared" si="1144"/>
        <v>0</v>
      </c>
      <c r="DJ45" s="110">
        <f t="shared" si="1144"/>
        <v>0</v>
      </c>
      <c r="DK45" s="110">
        <f t="shared" si="1144"/>
        <v>0</v>
      </c>
      <c r="DL45" s="110">
        <f t="shared" si="1144"/>
        <v>0</v>
      </c>
      <c r="DM45" s="110">
        <f t="shared" si="1144"/>
        <v>0</v>
      </c>
      <c r="DN45" s="110">
        <f t="shared" si="1144"/>
        <v>0</v>
      </c>
      <c r="DO45" s="110">
        <f t="shared" si="1144"/>
        <v>0</v>
      </c>
      <c r="DP45" s="110">
        <f t="shared" si="1144"/>
        <v>0</v>
      </c>
      <c r="DR45" s="110">
        <f t="shared" ref="DR45:EE45" si="1145">SUM(DR46:DR48)</f>
        <v>0</v>
      </c>
      <c r="DS45" s="110">
        <f t="shared" si="1145"/>
        <v>0</v>
      </c>
      <c r="DT45" s="110">
        <f t="shared" si="1145"/>
        <v>0</v>
      </c>
      <c r="DU45" s="110">
        <f t="shared" si="1145"/>
        <v>0</v>
      </c>
      <c r="DV45" s="110">
        <f t="shared" si="1145"/>
        <v>0</v>
      </c>
      <c r="DW45" s="110">
        <f t="shared" si="1145"/>
        <v>0</v>
      </c>
      <c r="DX45" s="110">
        <f t="shared" si="1145"/>
        <v>0</v>
      </c>
      <c r="DY45" s="110">
        <f t="shared" si="1145"/>
        <v>0</v>
      </c>
      <c r="DZ45" s="110">
        <f t="shared" si="1145"/>
        <v>0</v>
      </c>
      <c r="EA45" s="110">
        <f t="shared" si="1145"/>
        <v>0</v>
      </c>
      <c r="EB45" s="110">
        <f t="shared" si="1145"/>
        <v>0</v>
      </c>
      <c r="EC45" s="110">
        <f t="shared" si="1145"/>
        <v>0</v>
      </c>
      <c r="ED45" s="110">
        <f t="shared" si="1145"/>
        <v>0</v>
      </c>
      <c r="EE45" s="110">
        <f t="shared" si="1145"/>
        <v>0</v>
      </c>
      <c r="EG45" s="110">
        <f t="shared" ref="EG45:ET45" si="1146">SUM(EG46:EG48)</f>
        <v>0</v>
      </c>
      <c r="EH45" s="110">
        <f t="shared" si="1146"/>
        <v>0</v>
      </c>
      <c r="EI45" s="110">
        <f t="shared" si="1146"/>
        <v>0</v>
      </c>
      <c r="EJ45" s="110">
        <f t="shared" si="1146"/>
        <v>0</v>
      </c>
      <c r="EK45" s="110">
        <f t="shared" si="1146"/>
        <v>0</v>
      </c>
      <c r="EL45" s="110">
        <f t="shared" si="1146"/>
        <v>0</v>
      </c>
      <c r="EM45" s="110">
        <f t="shared" si="1146"/>
        <v>0</v>
      </c>
      <c r="EN45" s="110">
        <f t="shared" si="1146"/>
        <v>0</v>
      </c>
      <c r="EO45" s="110">
        <f t="shared" si="1146"/>
        <v>0</v>
      </c>
      <c r="EP45" s="110">
        <f t="shared" si="1146"/>
        <v>0</v>
      </c>
      <c r="EQ45" s="110">
        <f t="shared" si="1146"/>
        <v>0</v>
      </c>
      <c r="ER45" s="110">
        <f t="shared" si="1146"/>
        <v>0</v>
      </c>
      <c r="ES45" s="110">
        <f t="shared" si="1146"/>
        <v>0</v>
      </c>
      <c r="ET45" s="110">
        <f t="shared" si="1146"/>
        <v>0</v>
      </c>
      <c r="EV45" s="110">
        <f t="shared" ref="EV45:FI45" si="1147">SUM(EV46:EV48)</f>
        <v>0</v>
      </c>
      <c r="EW45" s="110">
        <f t="shared" si="1147"/>
        <v>0</v>
      </c>
      <c r="EX45" s="110">
        <f t="shared" si="1147"/>
        <v>0</v>
      </c>
      <c r="EY45" s="110">
        <f t="shared" si="1147"/>
        <v>0</v>
      </c>
      <c r="EZ45" s="110">
        <f t="shared" si="1147"/>
        <v>0</v>
      </c>
      <c r="FA45" s="110">
        <f t="shared" si="1147"/>
        <v>0</v>
      </c>
      <c r="FB45" s="110">
        <f t="shared" si="1147"/>
        <v>0</v>
      </c>
      <c r="FC45" s="110">
        <f t="shared" si="1147"/>
        <v>0</v>
      </c>
      <c r="FD45" s="110">
        <f t="shared" si="1147"/>
        <v>0</v>
      </c>
      <c r="FE45" s="110">
        <f t="shared" si="1147"/>
        <v>0</v>
      </c>
      <c r="FF45" s="110">
        <f t="shared" si="1147"/>
        <v>0</v>
      </c>
      <c r="FG45" s="110">
        <f t="shared" si="1147"/>
        <v>0</v>
      </c>
      <c r="FH45" s="110">
        <f t="shared" si="1147"/>
        <v>0</v>
      </c>
      <c r="FI45" s="110">
        <f t="shared" si="1147"/>
        <v>0</v>
      </c>
      <c r="FK45" s="110">
        <f t="shared" ref="FK45:FX45" si="1148">SUM(FK46:FK48)</f>
        <v>0</v>
      </c>
      <c r="FL45" s="110">
        <f t="shared" si="1148"/>
        <v>0</v>
      </c>
      <c r="FM45" s="110">
        <f t="shared" si="1148"/>
        <v>0</v>
      </c>
      <c r="FN45" s="110">
        <f t="shared" si="1148"/>
        <v>0</v>
      </c>
      <c r="FO45" s="110">
        <f t="shared" si="1148"/>
        <v>0</v>
      </c>
      <c r="FP45" s="110">
        <f t="shared" si="1148"/>
        <v>0</v>
      </c>
      <c r="FQ45" s="110">
        <f t="shared" si="1148"/>
        <v>0</v>
      </c>
      <c r="FR45" s="110">
        <f t="shared" si="1148"/>
        <v>0</v>
      </c>
      <c r="FS45" s="110">
        <f t="shared" si="1148"/>
        <v>0</v>
      </c>
      <c r="FT45" s="110">
        <f t="shared" si="1148"/>
        <v>0</v>
      </c>
      <c r="FU45" s="110">
        <f t="shared" si="1148"/>
        <v>0</v>
      </c>
      <c r="FV45" s="110">
        <f t="shared" si="1148"/>
        <v>0</v>
      </c>
      <c r="FW45" s="110">
        <f t="shared" si="1148"/>
        <v>0</v>
      </c>
      <c r="FX45" s="110">
        <f t="shared" si="1148"/>
        <v>0</v>
      </c>
      <c r="FZ45" s="110">
        <f t="shared" ref="FZ45:GM45" si="1149">SUM(FZ46:FZ48)</f>
        <v>0</v>
      </c>
      <c r="GA45" s="110">
        <f t="shared" si="1149"/>
        <v>0</v>
      </c>
      <c r="GB45" s="110">
        <f t="shared" si="1149"/>
        <v>0</v>
      </c>
      <c r="GC45" s="110">
        <f t="shared" si="1149"/>
        <v>0</v>
      </c>
      <c r="GD45" s="110">
        <f t="shared" si="1149"/>
        <v>0</v>
      </c>
      <c r="GE45" s="110">
        <f t="shared" si="1149"/>
        <v>0</v>
      </c>
      <c r="GF45" s="110">
        <f t="shared" si="1149"/>
        <v>0</v>
      </c>
      <c r="GG45" s="110">
        <f t="shared" si="1149"/>
        <v>0</v>
      </c>
      <c r="GH45" s="110">
        <f t="shared" si="1149"/>
        <v>0</v>
      </c>
      <c r="GI45" s="110">
        <f t="shared" si="1149"/>
        <v>0</v>
      </c>
      <c r="GJ45" s="110">
        <f t="shared" si="1149"/>
        <v>0</v>
      </c>
      <c r="GK45" s="110">
        <f t="shared" si="1149"/>
        <v>0</v>
      </c>
      <c r="GL45" s="110">
        <f t="shared" si="1149"/>
        <v>0</v>
      </c>
      <c r="GM45" s="110">
        <f t="shared" si="1149"/>
        <v>0</v>
      </c>
      <c r="GO45" s="110">
        <f t="shared" ref="GO45:HB45" si="1150">SUM(GO46:GO48)</f>
        <v>0</v>
      </c>
      <c r="GP45" s="110">
        <f t="shared" si="1150"/>
        <v>0</v>
      </c>
      <c r="GQ45" s="110">
        <f t="shared" si="1150"/>
        <v>0</v>
      </c>
      <c r="GR45" s="110">
        <f t="shared" si="1150"/>
        <v>0</v>
      </c>
      <c r="GS45" s="110">
        <f t="shared" si="1150"/>
        <v>0</v>
      </c>
      <c r="GT45" s="110">
        <f t="shared" si="1150"/>
        <v>0</v>
      </c>
      <c r="GU45" s="110">
        <f t="shared" si="1150"/>
        <v>0</v>
      </c>
      <c r="GV45" s="110">
        <f t="shared" si="1150"/>
        <v>0</v>
      </c>
      <c r="GW45" s="110">
        <f t="shared" si="1150"/>
        <v>0</v>
      </c>
      <c r="GX45" s="110">
        <f t="shared" si="1150"/>
        <v>0</v>
      </c>
      <c r="GY45" s="110">
        <f t="shared" si="1150"/>
        <v>0</v>
      </c>
      <c r="GZ45" s="110">
        <f t="shared" si="1150"/>
        <v>0</v>
      </c>
      <c r="HA45" s="110">
        <f t="shared" si="1150"/>
        <v>0</v>
      </c>
      <c r="HB45" s="110">
        <f t="shared" si="1150"/>
        <v>0</v>
      </c>
      <c r="HD45" s="110">
        <f t="shared" ref="HD45:HQ45" si="1151">SUM(HD46:HD48)</f>
        <v>0</v>
      </c>
      <c r="HE45" s="110">
        <f t="shared" si="1151"/>
        <v>0</v>
      </c>
      <c r="HF45" s="110">
        <f t="shared" si="1151"/>
        <v>0</v>
      </c>
      <c r="HG45" s="110">
        <f t="shared" si="1151"/>
        <v>0</v>
      </c>
      <c r="HH45" s="110">
        <f t="shared" si="1151"/>
        <v>0</v>
      </c>
      <c r="HI45" s="110">
        <f t="shared" si="1151"/>
        <v>0</v>
      </c>
      <c r="HJ45" s="110">
        <f t="shared" si="1151"/>
        <v>0</v>
      </c>
      <c r="HK45" s="110">
        <f t="shared" si="1151"/>
        <v>0</v>
      </c>
      <c r="HL45" s="110">
        <f t="shared" si="1151"/>
        <v>0</v>
      </c>
      <c r="HM45" s="110">
        <f t="shared" si="1151"/>
        <v>0</v>
      </c>
      <c r="HN45" s="110">
        <f t="shared" si="1151"/>
        <v>0</v>
      </c>
      <c r="HO45" s="110">
        <f t="shared" si="1151"/>
        <v>0</v>
      </c>
      <c r="HP45" s="110">
        <f t="shared" si="1151"/>
        <v>0</v>
      </c>
      <c r="HQ45" s="110">
        <f t="shared" si="1151"/>
        <v>0</v>
      </c>
      <c r="HS45" s="110">
        <f t="shared" ref="HS45:IF45" si="1152">SUM(HS46:HS48)</f>
        <v>0</v>
      </c>
      <c r="HT45" s="110">
        <f t="shared" si="1152"/>
        <v>0</v>
      </c>
      <c r="HU45" s="110">
        <f t="shared" si="1152"/>
        <v>0</v>
      </c>
      <c r="HV45" s="110">
        <f t="shared" si="1152"/>
        <v>0</v>
      </c>
      <c r="HW45" s="110">
        <f t="shared" si="1152"/>
        <v>0</v>
      </c>
      <c r="HX45" s="110">
        <f t="shared" si="1152"/>
        <v>0</v>
      </c>
      <c r="HY45" s="110">
        <f t="shared" si="1152"/>
        <v>0</v>
      </c>
      <c r="HZ45" s="110">
        <f t="shared" si="1152"/>
        <v>0</v>
      </c>
      <c r="IA45" s="110">
        <f t="shared" si="1152"/>
        <v>0</v>
      </c>
      <c r="IB45" s="110">
        <f t="shared" si="1152"/>
        <v>0</v>
      </c>
      <c r="IC45" s="110">
        <f t="shared" si="1152"/>
        <v>0</v>
      </c>
      <c r="ID45" s="110">
        <f t="shared" si="1152"/>
        <v>0</v>
      </c>
      <c r="IE45" s="110">
        <f t="shared" si="1152"/>
        <v>0</v>
      </c>
      <c r="IF45" s="110">
        <f t="shared" si="1152"/>
        <v>0</v>
      </c>
      <c r="IH45" s="110">
        <f t="shared" ref="IH45:IU45" si="1153">SUM(IH46:IH48)</f>
        <v>0</v>
      </c>
      <c r="II45" s="110">
        <f t="shared" si="1153"/>
        <v>0</v>
      </c>
      <c r="IJ45" s="110">
        <f t="shared" si="1153"/>
        <v>0</v>
      </c>
      <c r="IK45" s="110">
        <f t="shared" si="1153"/>
        <v>0</v>
      </c>
      <c r="IL45" s="110">
        <f t="shared" si="1153"/>
        <v>0</v>
      </c>
      <c r="IM45" s="110">
        <f t="shared" si="1153"/>
        <v>0</v>
      </c>
      <c r="IN45" s="110">
        <f t="shared" si="1153"/>
        <v>0</v>
      </c>
      <c r="IO45" s="110">
        <f t="shared" si="1153"/>
        <v>0</v>
      </c>
      <c r="IP45" s="110">
        <f t="shared" si="1153"/>
        <v>0</v>
      </c>
      <c r="IQ45" s="110">
        <f t="shared" si="1153"/>
        <v>0</v>
      </c>
      <c r="IR45" s="110">
        <f t="shared" si="1153"/>
        <v>0</v>
      </c>
      <c r="IS45" s="110">
        <f t="shared" si="1153"/>
        <v>0</v>
      </c>
      <c r="IT45" s="110">
        <f t="shared" si="1153"/>
        <v>0</v>
      </c>
      <c r="IU45" s="110">
        <f t="shared" si="1153"/>
        <v>0</v>
      </c>
      <c r="IW45" s="110">
        <f t="shared" ref="IW45:JJ45" si="1154">SUM(IW46:IW48)</f>
        <v>0</v>
      </c>
      <c r="IX45" s="110">
        <f t="shared" si="1154"/>
        <v>0</v>
      </c>
      <c r="IY45" s="110">
        <f t="shared" si="1154"/>
        <v>0</v>
      </c>
      <c r="IZ45" s="110">
        <f t="shared" si="1154"/>
        <v>0</v>
      </c>
      <c r="JA45" s="110">
        <f t="shared" si="1154"/>
        <v>0</v>
      </c>
      <c r="JB45" s="110">
        <f t="shared" si="1154"/>
        <v>0</v>
      </c>
      <c r="JC45" s="110">
        <f t="shared" si="1154"/>
        <v>0</v>
      </c>
      <c r="JD45" s="110">
        <f t="shared" si="1154"/>
        <v>0</v>
      </c>
      <c r="JE45" s="110">
        <f t="shared" si="1154"/>
        <v>0</v>
      </c>
      <c r="JF45" s="110">
        <f t="shared" si="1154"/>
        <v>0</v>
      </c>
      <c r="JG45" s="110">
        <f t="shared" si="1154"/>
        <v>0</v>
      </c>
      <c r="JH45" s="110">
        <f t="shared" si="1154"/>
        <v>0</v>
      </c>
      <c r="JI45" s="110">
        <f t="shared" si="1154"/>
        <v>0</v>
      </c>
      <c r="JJ45" s="110">
        <f t="shared" si="1154"/>
        <v>0</v>
      </c>
      <c r="JL45" s="110">
        <f t="shared" ref="JL45:JY45" si="1155">SUM(JL46:JL48)</f>
        <v>0</v>
      </c>
      <c r="JM45" s="110">
        <f t="shared" si="1155"/>
        <v>0</v>
      </c>
      <c r="JN45" s="110">
        <f t="shared" si="1155"/>
        <v>0</v>
      </c>
      <c r="JO45" s="110">
        <f t="shared" si="1155"/>
        <v>0</v>
      </c>
      <c r="JP45" s="110">
        <f t="shared" si="1155"/>
        <v>0</v>
      </c>
      <c r="JQ45" s="110">
        <f t="shared" si="1155"/>
        <v>0</v>
      </c>
      <c r="JR45" s="110">
        <f t="shared" si="1155"/>
        <v>0</v>
      </c>
      <c r="JS45" s="110">
        <f t="shared" si="1155"/>
        <v>0</v>
      </c>
      <c r="JT45" s="110">
        <f t="shared" si="1155"/>
        <v>0</v>
      </c>
      <c r="JU45" s="110">
        <f t="shared" si="1155"/>
        <v>0</v>
      </c>
      <c r="JV45" s="110">
        <f t="shared" si="1155"/>
        <v>0</v>
      </c>
      <c r="JW45" s="110">
        <f t="shared" si="1155"/>
        <v>0</v>
      </c>
      <c r="JX45" s="110">
        <f t="shared" si="1155"/>
        <v>0</v>
      </c>
      <c r="JY45" s="110">
        <f t="shared" si="1155"/>
        <v>0</v>
      </c>
      <c r="KA45" s="110">
        <f t="shared" ref="KA45:KN45" si="1156">SUM(KA46:KA48)</f>
        <v>0</v>
      </c>
      <c r="KB45" s="110">
        <f t="shared" si="1156"/>
        <v>0</v>
      </c>
      <c r="KC45" s="110">
        <f t="shared" si="1156"/>
        <v>0</v>
      </c>
      <c r="KD45" s="110">
        <f t="shared" si="1156"/>
        <v>0</v>
      </c>
      <c r="KE45" s="110">
        <f t="shared" si="1156"/>
        <v>0</v>
      </c>
      <c r="KF45" s="110">
        <f t="shared" si="1156"/>
        <v>0</v>
      </c>
      <c r="KG45" s="110">
        <f t="shared" si="1156"/>
        <v>0</v>
      </c>
      <c r="KH45" s="110">
        <f t="shared" si="1156"/>
        <v>0</v>
      </c>
      <c r="KI45" s="110">
        <f t="shared" si="1156"/>
        <v>0</v>
      </c>
      <c r="KJ45" s="110">
        <f t="shared" si="1156"/>
        <v>0</v>
      </c>
      <c r="KK45" s="110">
        <f t="shared" si="1156"/>
        <v>0</v>
      </c>
      <c r="KL45" s="110">
        <f t="shared" si="1156"/>
        <v>0</v>
      </c>
      <c r="KM45" s="110">
        <f t="shared" si="1156"/>
        <v>0</v>
      </c>
      <c r="KN45" s="110">
        <f t="shared" si="1156"/>
        <v>0</v>
      </c>
      <c r="KP45" s="110">
        <f t="shared" ref="KP45:LC45" si="1157">SUM(KP46:KP48)</f>
        <v>0</v>
      </c>
      <c r="KQ45" s="110">
        <f t="shared" si="1157"/>
        <v>0</v>
      </c>
      <c r="KR45" s="110">
        <f t="shared" si="1157"/>
        <v>0</v>
      </c>
      <c r="KS45" s="110">
        <f t="shared" si="1157"/>
        <v>0</v>
      </c>
      <c r="KT45" s="110">
        <f t="shared" si="1157"/>
        <v>0</v>
      </c>
      <c r="KU45" s="110">
        <f t="shared" si="1157"/>
        <v>0</v>
      </c>
      <c r="KV45" s="110">
        <f t="shared" si="1157"/>
        <v>0</v>
      </c>
      <c r="KW45" s="110">
        <f t="shared" si="1157"/>
        <v>0</v>
      </c>
      <c r="KX45" s="110">
        <f t="shared" si="1157"/>
        <v>0</v>
      </c>
      <c r="KY45" s="110">
        <f t="shared" si="1157"/>
        <v>0</v>
      </c>
      <c r="KZ45" s="110">
        <f t="shared" si="1157"/>
        <v>0</v>
      </c>
      <c r="LA45" s="110">
        <f t="shared" si="1157"/>
        <v>0</v>
      </c>
      <c r="LB45" s="110">
        <f t="shared" si="1157"/>
        <v>0</v>
      </c>
      <c r="LC45" s="110">
        <f t="shared" si="1157"/>
        <v>0</v>
      </c>
      <c r="LE45" s="110">
        <f t="shared" ref="LE45:LR45" si="1158">SUM(LE46:LE48)</f>
        <v>0</v>
      </c>
      <c r="LF45" s="110">
        <f t="shared" si="1158"/>
        <v>0</v>
      </c>
      <c r="LG45" s="110">
        <f t="shared" si="1158"/>
        <v>0</v>
      </c>
      <c r="LH45" s="110">
        <f t="shared" si="1158"/>
        <v>0</v>
      </c>
      <c r="LI45" s="110">
        <f t="shared" si="1158"/>
        <v>0</v>
      </c>
      <c r="LJ45" s="110">
        <f t="shared" si="1158"/>
        <v>0</v>
      </c>
      <c r="LK45" s="110">
        <f t="shared" si="1158"/>
        <v>0</v>
      </c>
      <c r="LL45" s="110">
        <f t="shared" si="1158"/>
        <v>0</v>
      </c>
      <c r="LM45" s="110">
        <f t="shared" si="1158"/>
        <v>0</v>
      </c>
      <c r="LN45" s="110">
        <f t="shared" si="1158"/>
        <v>0</v>
      </c>
      <c r="LO45" s="110">
        <f t="shared" si="1158"/>
        <v>0</v>
      </c>
      <c r="LP45" s="110">
        <f t="shared" si="1158"/>
        <v>0</v>
      </c>
      <c r="LQ45" s="110">
        <f t="shared" si="1158"/>
        <v>0</v>
      </c>
      <c r="LR45" s="110">
        <f t="shared" si="1158"/>
        <v>0</v>
      </c>
      <c r="LT45" s="110">
        <f t="shared" ref="LT45:MG45" si="1159">SUM(LT46:LT48)</f>
        <v>0</v>
      </c>
      <c r="LU45" s="110">
        <f t="shared" si="1159"/>
        <v>0</v>
      </c>
      <c r="LV45" s="110">
        <f t="shared" si="1159"/>
        <v>0</v>
      </c>
      <c r="LW45" s="110">
        <f t="shared" si="1159"/>
        <v>0</v>
      </c>
      <c r="LX45" s="110">
        <f t="shared" si="1159"/>
        <v>0</v>
      </c>
      <c r="LY45" s="110">
        <f t="shared" si="1159"/>
        <v>0</v>
      </c>
      <c r="LZ45" s="110">
        <f t="shared" si="1159"/>
        <v>0</v>
      </c>
      <c r="MA45" s="110">
        <f t="shared" si="1159"/>
        <v>0</v>
      </c>
      <c r="MB45" s="110">
        <f t="shared" si="1159"/>
        <v>0</v>
      </c>
      <c r="MC45" s="110">
        <f t="shared" si="1159"/>
        <v>0</v>
      </c>
      <c r="MD45" s="110">
        <f t="shared" si="1159"/>
        <v>0</v>
      </c>
      <c r="ME45" s="110">
        <f t="shared" si="1159"/>
        <v>0</v>
      </c>
      <c r="MF45" s="110">
        <f t="shared" si="1159"/>
        <v>0</v>
      </c>
      <c r="MG45" s="110">
        <f t="shared" si="1159"/>
        <v>0</v>
      </c>
      <c r="MI45" s="110">
        <f t="shared" ref="MI45:MV45" si="1160">SUM(MI46:MI48)</f>
        <v>0</v>
      </c>
      <c r="MJ45" s="110">
        <f t="shared" si="1160"/>
        <v>0</v>
      </c>
      <c r="MK45" s="110">
        <f t="shared" si="1160"/>
        <v>0</v>
      </c>
      <c r="ML45" s="110">
        <f t="shared" si="1160"/>
        <v>0</v>
      </c>
      <c r="MM45" s="110">
        <f t="shared" si="1160"/>
        <v>0</v>
      </c>
      <c r="MN45" s="110">
        <f t="shared" si="1160"/>
        <v>0</v>
      </c>
      <c r="MO45" s="110">
        <f t="shared" si="1160"/>
        <v>0</v>
      </c>
      <c r="MP45" s="110">
        <f t="shared" si="1160"/>
        <v>0</v>
      </c>
      <c r="MQ45" s="110">
        <f t="shared" si="1160"/>
        <v>0</v>
      </c>
      <c r="MR45" s="110">
        <f t="shared" si="1160"/>
        <v>0</v>
      </c>
      <c r="MS45" s="110">
        <f t="shared" si="1160"/>
        <v>0</v>
      </c>
      <c r="MT45" s="110">
        <f t="shared" si="1160"/>
        <v>0</v>
      </c>
      <c r="MU45" s="110">
        <f t="shared" si="1160"/>
        <v>0</v>
      </c>
      <c r="MV45" s="110">
        <f t="shared" si="1160"/>
        <v>0</v>
      </c>
      <c r="MX45" s="110">
        <f t="shared" ref="MX45:NK45" si="1161">SUM(MX46:MX48)</f>
        <v>0</v>
      </c>
      <c r="MY45" s="110">
        <f t="shared" si="1161"/>
        <v>0</v>
      </c>
      <c r="MZ45" s="110">
        <f t="shared" si="1161"/>
        <v>0</v>
      </c>
      <c r="NA45" s="110">
        <f t="shared" si="1161"/>
        <v>0</v>
      </c>
      <c r="NB45" s="110">
        <f t="shared" si="1161"/>
        <v>0</v>
      </c>
      <c r="NC45" s="110">
        <f t="shared" si="1161"/>
        <v>0</v>
      </c>
      <c r="ND45" s="110">
        <f t="shared" si="1161"/>
        <v>0</v>
      </c>
      <c r="NE45" s="110">
        <f t="shared" si="1161"/>
        <v>0</v>
      </c>
      <c r="NF45" s="110">
        <f t="shared" si="1161"/>
        <v>0</v>
      </c>
      <c r="NG45" s="110">
        <f t="shared" si="1161"/>
        <v>0</v>
      </c>
      <c r="NH45" s="110">
        <f t="shared" si="1161"/>
        <v>0</v>
      </c>
      <c r="NI45" s="110">
        <f t="shared" si="1161"/>
        <v>0</v>
      </c>
      <c r="NJ45" s="110">
        <f t="shared" si="1161"/>
        <v>0</v>
      </c>
      <c r="NK45" s="110">
        <f t="shared" si="1161"/>
        <v>0</v>
      </c>
      <c r="NM45" s="110">
        <f t="shared" ref="NM45:NZ45" si="1162">SUM(NM46:NM48)</f>
        <v>0</v>
      </c>
      <c r="NN45" s="110">
        <f t="shared" si="1162"/>
        <v>0</v>
      </c>
      <c r="NO45" s="110">
        <f t="shared" si="1162"/>
        <v>0</v>
      </c>
      <c r="NP45" s="110">
        <f t="shared" si="1162"/>
        <v>0</v>
      </c>
      <c r="NQ45" s="110">
        <f t="shared" si="1162"/>
        <v>0</v>
      </c>
      <c r="NR45" s="110">
        <f t="shared" si="1162"/>
        <v>0</v>
      </c>
      <c r="NS45" s="110">
        <f t="shared" si="1162"/>
        <v>0</v>
      </c>
      <c r="NT45" s="110">
        <f t="shared" si="1162"/>
        <v>0</v>
      </c>
      <c r="NU45" s="110">
        <f t="shared" si="1162"/>
        <v>0</v>
      </c>
      <c r="NV45" s="110">
        <f t="shared" si="1162"/>
        <v>0</v>
      </c>
      <c r="NW45" s="110">
        <f t="shared" si="1162"/>
        <v>0</v>
      </c>
      <c r="NX45" s="110">
        <f t="shared" si="1162"/>
        <v>0</v>
      </c>
      <c r="NY45" s="110">
        <f t="shared" si="1162"/>
        <v>0</v>
      </c>
      <c r="NZ45" s="110">
        <f t="shared" si="1162"/>
        <v>0</v>
      </c>
      <c r="OB45" s="110">
        <f t="shared" ref="OB45:OO45" si="1163">SUM(OB46:OB48)</f>
        <v>0</v>
      </c>
      <c r="OC45" s="110">
        <f t="shared" si="1163"/>
        <v>0</v>
      </c>
      <c r="OD45" s="110">
        <f t="shared" si="1163"/>
        <v>0</v>
      </c>
      <c r="OE45" s="110">
        <f t="shared" si="1163"/>
        <v>0</v>
      </c>
      <c r="OF45" s="110">
        <f t="shared" si="1163"/>
        <v>0</v>
      </c>
      <c r="OG45" s="110">
        <f t="shared" si="1163"/>
        <v>0</v>
      </c>
      <c r="OH45" s="110">
        <f t="shared" si="1163"/>
        <v>0</v>
      </c>
      <c r="OI45" s="110">
        <f t="shared" si="1163"/>
        <v>0</v>
      </c>
      <c r="OJ45" s="110">
        <f t="shared" si="1163"/>
        <v>0</v>
      </c>
      <c r="OK45" s="110">
        <f t="shared" si="1163"/>
        <v>0</v>
      </c>
      <c r="OL45" s="110">
        <f t="shared" si="1163"/>
        <v>0</v>
      </c>
      <c r="OM45" s="110">
        <f t="shared" si="1163"/>
        <v>0</v>
      </c>
      <c r="ON45" s="110">
        <f t="shared" si="1163"/>
        <v>0</v>
      </c>
      <c r="OO45" s="110">
        <f t="shared" si="1163"/>
        <v>0</v>
      </c>
      <c r="OQ45" s="110">
        <f t="shared" ref="OQ45:PD45" si="1164">SUM(OQ46:OQ48)</f>
        <v>0</v>
      </c>
      <c r="OR45" s="110">
        <f t="shared" si="1164"/>
        <v>0</v>
      </c>
      <c r="OS45" s="110">
        <f t="shared" si="1164"/>
        <v>0</v>
      </c>
      <c r="OT45" s="110">
        <f t="shared" si="1164"/>
        <v>0</v>
      </c>
      <c r="OU45" s="110">
        <f t="shared" si="1164"/>
        <v>0</v>
      </c>
      <c r="OV45" s="110">
        <f t="shared" si="1164"/>
        <v>0</v>
      </c>
      <c r="OW45" s="110">
        <f t="shared" si="1164"/>
        <v>0</v>
      </c>
      <c r="OX45" s="110">
        <f t="shared" si="1164"/>
        <v>0</v>
      </c>
      <c r="OY45" s="110">
        <f t="shared" si="1164"/>
        <v>0</v>
      </c>
      <c r="OZ45" s="110">
        <f t="shared" si="1164"/>
        <v>0</v>
      </c>
      <c r="PA45" s="110">
        <f t="shared" si="1164"/>
        <v>0</v>
      </c>
      <c r="PB45" s="110">
        <f t="shared" si="1164"/>
        <v>0</v>
      </c>
      <c r="PC45" s="110">
        <f t="shared" si="1164"/>
        <v>0</v>
      </c>
      <c r="PD45" s="110">
        <f t="shared" si="1164"/>
        <v>0</v>
      </c>
      <c r="PF45" s="110">
        <f t="shared" ref="PF45:PS45" si="1165">SUM(PF46:PF48)</f>
        <v>0</v>
      </c>
      <c r="PG45" s="110">
        <f t="shared" si="1165"/>
        <v>0</v>
      </c>
      <c r="PH45" s="110">
        <f t="shared" si="1165"/>
        <v>0</v>
      </c>
      <c r="PI45" s="110">
        <f t="shared" si="1165"/>
        <v>0</v>
      </c>
      <c r="PJ45" s="110">
        <f t="shared" si="1165"/>
        <v>0</v>
      </c>
      <c r="PK45" s="110">
        <f t="shared" si="1165"/>
        <v>0</v>
      </c>
      <c r="PL45" s="110">
        <f t="shared" si="1165"/>
        <v>0</v>
      </c>
      <c r="PM45" s="110">
        <f t="shared" si="1165"/>
        <v>0</v>
      </c>
      <c r="PN45" s="110">
        <f t="shared" si="1165"/>
        <v>0</v>
      </c>
      <c r="PO45" s="110">
        <f t="shared" si="1165"/>
        <v>0</v>
      </c>
      <c r="PP45" s="110">
        <f t="shared" si="1165"/>
        <v>0</v>
      </c>
      <c r="PQ45" s="110">
        <f t="shared" si="1165"/>
        <v>0</v>
      </c>
      <c r="PR45" s="110">
        <f t="shared" si="1165"/>
        <v>0</v>
      </c>
      <c r="PS45" s="110">
        <f t="shared" si="1165"/>
        <v>0</v>
      </c>
      <c r="PU45" s="110">
        <f t="shared" ref="PU45:QH45" si="1166">SUM(PU46:PU48)</f>
        <v>0</v>
      </c>
      <c r="PV45" s="110">
        <f t="shared" si="1166"/>
        <v>0</v>
      </c>
      <c r="PW45" s="110">
        <f t="shared" si="1166"/>
        <v>0</v>
      </c>
      <c r="PX45" s="110">
        <f t="shared" si="1166"/>
        <v>0</v>
      </c>
      <c r="PY45" s="110">
        <f t="shared" si="1166"/>
        <v>0</v>
      </c>
      <c r="PZ45" s="110">
        <f t="shared" si="1166"/>
        <v>0</v>
      </c>
      <c r="QA45" s="110">
        <f t="shared" si="1166"/>
        <v>0</v>
      </c>
      <c r="QB45" s="110">
        <f t="shared" si="1166"/>
        <v>0</v>
      </c>
      <c r="QC45" s="110">
        <f t="shared" si="1166"/>
        <v>0</v>
      </c>
      <c r="QD45" s="110">
        <f t="shared" si="1166"/>
        <v>0</v>
      </c>
      <c r="QE45" s="110">
        <f t="shared" si="1166"/>
        <v>0</v>
      </c>
      <c r="QF45" s="110">
        <f t="shared" si="1166"/>
        <v>0</v>
      </c>
      <c r="QG45" s="110">
        <f t="shared" si="1166"/>
        <v>0</v>
      </c>
      <c r="QH45" s="110">
        <f t="shared" si="1166"/>
        <v>0</v>
      </c>
      <c r="QJ45" s="110">
        <f t="shared" ref="QJ45:QW45" si="1167">SUM(QJ46:QJ48)</f>
        <v>0</v>
      </c>
      <c r="QK45" s="110">
        <f t="shared" si="1167"/>
        <v>0</v>
      </c>
      <c r="QL45" s="110">
        <f t="shared" si="1167"/>
        <v>0</v>
      </c>
      <c r="QM45" s="110">
        <f t="shared" si="1167"/>
        <v>0</v>
      </c>
      <c r="QN45" s="110">
        <f t="shared" si="1167"/>
        <v>0</v>
      </c>
      <c r="QO45" s="110">
        <f t="shared" si="1167"/>
        <v>0</v>
      </c>
      <c r="QP45" s="110">
        <f t="shared" si="1167"/>
        <v>0</v>
      </c>
      <c r="QQ45" s="110">
        <f t="shared" si="1167"/>
        <v>0</v>
      </c>
      <c r="QR45" s="110">
        <f t="shared" si="1167"/>
        <v>0</v>
      </c>
      <c r="QS45" s="110">
        <f t="shared" si="1167"/>
        <v>0</v>
      </c>
      <c r="QT45" s="110">
        <f t="shared" si="1167"/>
        <v>0</v>
      </c>
      <c r="QU45" s="110">
        <f t="shared" si="1167"/>
        <v>0</v>
      </c>
      <c r="QV45" s="110">
        <f t="shared" si="1167"/>
        <v>0</v>
      </c>
      <c r="QW45" s="110">
        <f t="shared" si="1167"/>
        <v>0</v>
      </c>
      <c r="QY45" s="110">
        <f t="shared" ref="QY45:RL45" si="1168">SUM(QY46:QY48)</f>
        <v>0</v>
      </c>
      <c r="QZ45" s="110">
        <f t="shared" si="1168"/>
        <v>0</v>
      </c>
      <c r="RA45" s="110">
        <f t="shared" si="1168"/>
        <v>0</v>
      </c>
      <c r="RB45" s="110">
        <f t="shared" si="1168"/>
        <v>0</v>
      </c>
      <c r="RC45" s="110">
        <f t="shared" si="1168"/>
        <v>0</v>
      </c>
      <c r="RD45" s="110">
        <f t="shared" si="1168"/>
        <v>0</v>
      </c>
      <c r="RE45" s="110">
        <f t="shared" si="1168"/>
        <v>0</v>
      </c>
      <c r="RF45" s="110">
        <f t="shared" si="1168"/>
        <v>0</v>
      </c>
      <c r="RG45" s="110">
        <f t="shared" si="1168"/>
        <v>0</v>
      </c>
      <c r="RH45" s="110">
        <f t="shared" si="1168"/>
        <v>0</v>
      </c>
      <c r="RI45" s="110">
        <f t="shared" si="1168"/>
        <v>0</v>
      </c>
      <c r="RJ45" s="110">
        <f t="shared" si="1168"/>
        <v>0</v>
      </c>
      <c r="RK45" s="110">
        <f t="shared" si="1168"/>
        <v>0</v>
      </c>
      <c r="RL45" s="110">
        <f t="shared" si="1168"/>
        <v>0</v>
      </c>
      <c r="RN45" s="110">
        <f t="shared" ref="RN45:SA45" si="1169">SUM(RN46:RN48)</f>
        <v>0</v>
      </c>
      <c r="RO45" s="110">
        <f t="shared" si="1169"/>
        <v>0</v>
      </c>
      <c r="RP45" s="110">
        <f t="shared" si="1169"/>
        <v>0</v>
      </c>
      <c r="RQ45" s="110">
        <f t="shared" si="1169"/>
        <v>0</v>
      </c>
      <c r="RR45" s="110">
        <f t="shared" si="1169"/>
        <v>0</v>
      </c>
      <c r="RS45" s="110">
        <f t="shared" si="1169"/>
        <v>0</v>
      </c>
      <c r="RT45" s="110">
        <f t="shared" si="1169"/>
        <v>0</v>
      </c>
      <c r="RU45" s="110">
        <f t="shared" si="1169"/>
        <v>0</v>
      </c>
      <c r="RV45" s="110">
        <f t="shared" si="1169"/>
        <v>0</v>
      </c>
      <c r="RW45" s="110">
        <f t="shared" si="1169"/>
        <v>0</v>
      </c>
      <c r="RX45" s="110">
        <f t="shared" si="1169"/>
        <v>0</v>
      </c>
      <c r="RY45" s="110">
        <f t="shared" si="1169"/>
        <v>0</v>
      </c>
      <c r="RZ45" s="110">
        <f t="shared" si="1169"/>
        <v>0</v>
      </c>
      <c r="SA45" s="110">
        <f t="shared" si="1169"/>
        <v>0</v>
      </c>
      <c r="SC45" s="110">
        <f t="shared" ref="SC45:SP45" si="1170">SUM(SC46:SC48)</f>
        <v>0</v>
      </c>
      <c r="SD45" s="110">
        <f t="shared" si="1170"/>
        <v>0</v>
      </c>
      <c r="SE45" s="110">
        <f t="shared" si="1170"/>
        <v>0</v>
      </c>
      <c r="SF45" s="110">
        <f t="shared" si="1170"/>
        <v>0</v>
      </c>
      <c r="SG45" s="110">
        <f t="shared" si="1170"/>
        <v>0</v>
      </c>
      <c r="SH45" s="110">
        <f t="shared" si="1170"/>
        <v>0</v>
      </c>
      <c r="SI45" s="110">
        <f t="shared" si="1170"/>
        <v>0</v>
      </c>
      <c r="SJ45" s="110">
        <f t="shared" si="1170"/>
        <v>0</v>
      </c>
      <c r="SK45" s="110">
        <f t="shared" si="1170"/>
        <v>0</v>
      </c>
      <c r="SL45" s="110">
        <f t="shared" si="1170"/>
        <v>0</v>
      </c>
      <c r="SM45" s="110">
        <f t="shared" si="1170"/>
        <v>0</v>
      </c>
      <c r="SN45" s="110">
        <f t="shared" si="1170"/>
        <v>0</v>
      </c>
      <c r="SO45" s="110">
        <f t="shared" si="1170"/>
        <v>0</v>
      </c>
      <c r="SP45" s="110">
        <f t="shared" si="1170"/>
        <v>0</v>
      </c>
      <c r="SR45" s="110">
        <f t="shared" ref="SR45:TE45" si="1171">SUM(SR46:SR48)</f>
        <v>0</v>
      </c>
      <c r="SS45" s="110">
        <f t="shared" si="1171"/>
        <v>0</v>
      </c>
      <c r="ST45" s="110">
        <f t="shared" si="1171"/>
        <v>0</v>
      </c>
      <c r="SU45" s="110">
        <f t="shared" si="1171"/>
        <v>0</v>
      </c>
      <c r="SV45" s="110">
        <f t="shared" si="1171"/>
        <v>0</v>
      </c>
      <c r="SW45" s="110">
        <f t="shared" si="1171"/>
        <v>0</v>
      </c>
      <c r="SX45" s="110">
        <f t="shared" si="1171"/>
        <v>0</v>
      </c>
      <c r="SY45" s="110">
        <f t="shared" si="1171"/>
        <v>0</v>
      </c>
      <c r="SZ45" s="110">
        <f t="shared" si="1171"/>
        <v>0</v>
      </c>
      <c r="TA45" s="110">
        <f t="shared" si="1171"/>
        <v>0</v>
      </c>
      <c r="TB45" s="110">
        <f t="shared" si="1171"/>
        <v>0</v>
      </c>
      <c r="TC45" s="110">
        <f t="shared" si="1171"/>
        <v>0</v>
      </c>
      <c r="TD45" s="110">
        <f t="shared" si="1171"/>
        <v>0</v>
      </c>
      <c r="TE45" s="110">
        <f t="shared" si="1171"/>
        <v>0</v>
      </c>
      <c r="TG45" s="110">
        <f t="shared" ref="TG45:TT45" si="1172">SUM(TG46:TG48)</f>
        <v>0</v>
      </c>
      <c r="TH45" s="110">
        <f t="shared" si="1172"/>
        <v>0</v>
      </c>
      <c r="TI45" s="110">
        <f t="shared" si="1172"/>
        <v>0</v>
      </c>
      <c r="TJ45" s="110">
        <f t="shared" si="1172"/>
        <v>0</v>
      </c>
      <c r="TK45" s="110">
        <f t="shared" si="1172"/>
        <v>0</v>
      </c>
      <c r="TL45" s="110">
        <f t="shared" si="1172"/>
        <v>0</v>
      </c>
      <c r="TM45" s="110">
        <f t="shared" si="1172"/>
        <v>0</v>
      </c>
      <c r="TN45" s="110">
        <f t="shared" si="1172"/>
        <v>0</v>
      </c>
      <c r="TO45" s="110">
        <f t="shared" si="1172"/>
        <v>0</v>
      </c>
      <c r="TP45" s="110">
        <f t="shared" si="1172"/>
        <v>0</v>
      </c>
      <c r="TQ45" s="110">
        <f t="shared" si="1172"/>
        <v>0</v>
      </c>
      <c r="TR45" s="110">
        <f t="shared" si="1172"/>
        <v>0</v>
      </c>
      <c r="TS45" s="110">
        <f t="shared" si="1172"/>
        <v>0</v>
      </c>
      <c r="TT45" s="110">
        <f t="shared" si="1172"/>
        <v>0</v>
      </c>
      <c r="TV45" s="110">
        <f t="shared" ref="TV45:UI45" si="1173">SUM(TV46:TV48)</f>
        <v>0</v>
      </c>
      <c r="TW45" s="110">
        <f t="shared" si="1173"/>
        <v>0</v>
      </c>
      <c r="TX45" s="110">
        <f t="shared" si="1173"/>
        <v>0</v>
      </c>
      <c r="TY45" s="110">
        <f t="shared" si="1173"/>
        <v>0</v>
      </c>
      <c r="TZ45" s="110">
        <f t="shared" si="1173"/>
        <v>0</v>
      </c>
      <c r="UA45" s="110">
        <f t="shared" si="1173"/>
        <v>0</v>
      </c>
      <c r="UB45" s="110">
        <f t="shared" si="1173"/>
        <v>0</v>
      </c>
      <c r="UC45" s="110">
        <f t="shared" si="1173"/>
        <v>0</v>
      </c>
      <c r="UD45" s="110">
        <f t="shared" si="1173"/>
        <v>0</v>
      </c>
      <c r="UE45" s="110">
        <f t="shared" si="1173"/>
        <v>0</v>
      </c>
      <c r="UF45" s="110">
        <f t="shared" si="1173"/>
        <v>0</v>
      </c>
      <c r="UG45" s="110">
        <f t="shared" si="1173"/>
        <v>0</v>
      </c>
      <c r="UH45" s="110">
        <f t="shared" si="1173"/>
        <v>0</v>
      </c>
      <c r="UI45" s="110">
        <f t="shared" si="1173"/>
        <v>0</v>
      </c>
      <c r="UK45" s="110">
        <f t="shared" ref="UK45:UX45" si="1174">SUM(UK46:UK48)</f>
        <v>0</v>
      </c>
      <c r="UL45" s="110">
        <f t="shared" si="1174"/>
        <v>0</v>
      </c>
      <c r="UM45" s="110">
        <f t="shared" si="1174"/>
        <v>0</v>
      </c>
      <c r="UN45" s="110">
        <f t="shared" si="1174"/>
        <v>0</v>
      </c>
      <c r="UO45" s="110">
        <f t="shared" si="1174"/>
        <v>0</v>
      </c>
      <c r="UP45" s="110">
        <f t="shared" si="1174"/>
        <v>0</v>
      </c>
      <c r="UQ45" s="110">
        <f t="shared" si="1174"/>
        <v>0</v>
      </c>
      <c r="UR45" s="110">
        <f t="shared" si="1174"/>
        <v>0</v>
      </c>
      <c r="US45" s="110">
        <f t="shared" si="1174"/>
        <v>0</v>
      </c>
      <c r="UT45" s="110">
        <f t="shared" si="1174"/>
        <v>0</v>
      </c>
      <c r="UU45" s="110">
        <f t="shared" si="1174"/>
        <v>0</v>
      </c>
      <c r="UV45" s="110">
        <f t="shared" si="1174"/>
        <v>0</v>
      </c>
      <c r="UW45" s="110">
        <f t="shared" si="1174"/>
        <v>0</v>
      </c>
      <c r="UX45" s="110">
        <f t="shared" si="1174"/>
        <v>0</v>
      </c>
      <c r="UZ45" s="110">
        <f t="shared" ref="UZ45:VM45" si="1175">SUM(UZ46:UZ48)</f>
        <v>0</v>
      </c>
      <c r="VA45" s="110">
        <f t="shared" si="1175"/>
        <v>0</v>
      </c>
      <c r="VB45" s="110">
        <f t="shared" si="1175"/>
        <v>0</v>
      </c>
      <c r="VC45" s="110">
        <f t="shared" si="1175"/>
        <v>0</v>
      </c>
      <c r="VD45" s="110">
        <f t="shared" si="1175"/>
        <v>0</v>
      </c>
      <c r="VE45" s="110">
        <f t="shared" si="1175"/>
        <v>0</v>
      </c>
      <c r="VF45" s="110">
        <f t="shared" si="1175"/>
        <v>0</v>
      </c>
      <c r="VG45" s="110">
        <f t="shared" si="1175"/>
        <v>0</v>
      </c>
      <c r="VH45" s="110">
        <f t="shared" si="1175"/>
        <v>0</v>
      </c>
      <c r="VI45" s="110">
        <f t="shared" si="1175"/>
        <v>0</v>
      </c>
      <c r="VJ45" s="110">
        <f t="shared" si="1175"/>
        <v>0</v>
      </c>
      <c r="VK45" s="110">
        <f t="shared" si="1175"/>
        <v>0</v>
      </c>
      <c r="VL45" s="110">
        <f t="shared" si="1175"/>
        <v>0</v>
      </c>
      <c r="VM45" s="110">
        <f t="shared" si="1175"/>
        <v>0</v>
      </c>
      <c r="VO45" s="110">
        <f t="shared" ref="VO45:WB45" si="1176">SUM(VO46:VO48)</f>
        <v>0</v>
      </c>
      <c r="VP45" s="110">
        <f t="shared" si="1176"/>
        <v>0</v>
      </c>
      <c r="VQ45" s="110">
        <f t="shared" si="1176"/>
        <v>0</v>
      </c>
      <c r="VR45" s="110">
        <f t="shared" si="1176"/>
        <v>0</v>
      </c>
      <c r="VS45" s="110">
        <f t="shared" si="1176"/>
        <v>0</v>
      </c>
      <c r="VT45" s="110">
        <f t="shared" si="1176"/>
        <v>0</v>
      </c>
      <c r="VU45" s="110">
        <f t="shared" si="1176"/>
        <v>0</v>
      </c>
      <c r="VV45" s="110">
        <f t="shared" si="1176"/>
        <v>0</v>
      </c>
      <c r="VW45" s="110">
        <f t="shared" si="1176"/>
        <v>0</v>
      </c>
      <c r="VX45" s="110">
        <f t="shared" si="1176"/>
        <v>0</v>
      </c>
      <c r="VY45" s="110">
        <f t="shared" si="1176"/>
        <v>0</v>
      </c>
      <c r="VZ45" s="110">
        <f t="shared" si="1176"/>
        <v>0</v>
      </c>
      <c r="WA45" s="110">
        <f t="shared" si="1176"/>
        <v>0</v>
      </c>
      <c r="WB45" s="110">
        <f t="shared" si="1176"/>
        <v>0</v>
      </c>
      <c r="WD45" s="110">
        <f t="shared" ref="WD45:WQ45" si="1177">SUM(WD46:WD48)</f>
        <v>0</v>
      </c>
      <c r="WE45" s="110">
        <f t="shared" si="1177"/>
        <v>0</v>
      </c>
      <c r="WF45" s="110">
        <f t="shared" si="1177"/>
        <v>0</v>
      </c>
      <c r="WG45" s="110">
        <f t="shared" si="1177"/>
        <v>0</v>
      </c>
      <c r="WH45" s="110">
        <f t="shared" si="1177"/>
        <v>0</v>
      </c>
      <c r="WI45" s="110">
        <f t="shared" si="1177"/>
        <v>0</v>
      </c>
      <c r="WJ45" s="110">
        <f t="shared" si="1177"/>
        <v>0</v>
      </c>
      <c r="WK45" s="110">
        <f t="shared" si="1177"/>
        <v>0</v>
      </c>
      <c r="WL45" s="110">
        <f t="shared" si="1177"/>
        <v>0</v>
      </c>
      <c r="WM45" s="110">
        <f t="shared" si="1177"/>
        <v>0</v>
      </c>
      <c r="WN45" s="110">
        <f t="shared" si="1177"/>
        <v>0</v>
      </c>
      <c r="WO45" s="110">
        <f t="shared" si="1177"/>
        <v>0</v>
      </c>
      <c r="WP45" s="110">
        <f t="shared" si="1177"/>
        <v>0</v>
      </c>
      <c r="WQ45" s="110">
        <f t="shared" si="1177"/>
        <v>0</v>
      </c>
      <c r="WS45" s="110">
        <f t="shared" ref="WS45:XF45" si="1178">SUM(WS46:WS48)</f>
        <v>0</v>
      </c>
      <c r="WT45" s="110">
        <f t="shared" si="1178"/>
        <v>0</v>
      </c>
      <c r="WU45" s="110">
        <f t="shared" si="1178"/>
        <v>0</v>
      </c>
      <c r="WV45" s="110">
        <f t="shared" si="1178"/>
        <v>0</v>
      </c>
      <c r="WW45" s="110">
        <f t="shared" si="1178"/>
        <v>0</v>
      </c>
      <c r="WX45" s="110">
        <f t="shared" si="1178"/>
        <v>0</v>
      </c>
      <c r="WY45" s="110">
        <f t="shared" si="1178"/>
        <v>0</v>
      </c>
      <c r="WZ45" s="110">
        <f t="shared" si="1178"/>
        <v>0</v>
      </c>
      <c r="XA45" s="110">
        <f t="shared" si="1178"/>
        <v>0</v>
      </c>
      <c r="XB45" s="110">
        <f t="shared" si="1178"/>
        <v>0</v>
      </c>
      <c r="XC45" s="110">
        <f t="shared" si="1178"/>
        <v>0</v>
      </c>
      <c r="XD45" s="110">
        <f t="shared" si="1178"/>
        <v>0</v>
      </c>
      <c r="XE45" s="110">
        <f t="shared" si="1178"/>
        <v>0</v>
      </c>
      <c r="XF45" s="110">
        <f t="shared" si="1178"/>
        <v>0</v>
      </c>
      <c r="XH45" s="110">
        <f t="shared" ref="XH45:XU45" si="1179">SUM(XH46:XH48)</f>
        <v>0</v>
      </c>
      <c r="XI45" s="110">
        <f t="shared" si="1179"/>
        <v>0</v>
      </c>
      <c r="XJ45" s="110">
        <f t="shared" si="1179"/>
        <v>0</v>
      </c>
      <c r="XK45" s="110">
        <f t="shared" si="1179"/>
        <v>0</v>
      </c>
      <c r="XL45" s="110">
        <f t="shared" si="1179"/>
        <v>0</v>
      </c>
      <c r="XM45" s="110">
        <f t="shared" si="1179"/>
        <v>0</v>
      </c>
      <c r="XN45" s="110">
        <f t="shared" si="1179"/>
        <v>0</v>
      </c>
      <c r="XO45" s="110">
        <f t="shared" si="1179"/>
        <v>0</v>
      </c>
      <c r="XP45" s="110">
        <f t="shared" si="1179"/>
        <v>0</v>
      </c>
      <c r="XQ45" s="110">
        <f t="shared" si="1179"/>
        <v>0</v>
      </c>
      <c r="XR45" s="110">
        <f t="shared" si="1179"/>
        <v>0</v>
      </c>
      <c r="XS45" s="110">
        <f t="shared" si="1179"/>
        <v>0</v>
      </c>
      <c r="XT45" s="110">
        <f t="shared" si="1179"/>
        <v>0</v>
      </c>
      <c r="XU45" s="110">
        <f t="shared" si="1179"/>
        <v>0</v>
      </c>
      <c r="XW45" s="110">
        <f t="shared" ref="XW45:YJ45" si="1180">SUM(XW46:XW48)</f>
        <v>0</v>
      </c>
      <c r="XX45" s="110">
        <f t="shared" si="1180"/>
        <v>0</v>
      </c>
      <c r="XY45" s="110">
        <f t="shared" si="1180"/>
        <v>0</v>
      </c>
      <c r="XZ45" s="110">
        <f t="shared" si="1180"/>
        <v>0</v>
      </c>
      <c r="YA45" s="110">
        <f t="shared" si="1180"/>
        <v>0</v>
      </c>
      <c r="YB45" s="110">
        <f t="shared" si="1180"/>
        <v>0</v>
      </c>
      <c r="YC45" s="110">
        <f t="shared" si="1180"/>
        <v>0</v>
      </c>
      <c r="YD45" s="110">
        <f t="shared" si="1180"/>
        <v>0</v>
      </c>
      <c r="YE45" s="110">
        <f t="shared" si="1180"/>
        <v>0</v>
      </c>
      <c r="YF45" s="110">
        <f t="shared" si="1180"/>
        <v>0</v>
      </c>
      <c r="YG45" s="110">
        <f t="shared" si="1180"/>
        <v>0</v>
      </c>
      <c r="YH45" s="110">
        <f t="shared" si="1180"/>
        <v>0</v>
      </c>
      <c r="YI45" s="110">
        <f t="shared" si="1180"/>
        <v>0</v>
      </c>
      <c r="YJ45" s="110">
        <f t="shared" si="1180"/>
        <v>0</v>
      </c>
      <c r="YL45" s="110">
        <f t="shared" ref="YL45:YY45" si="1181">SUM(YL46:YL48)</f>
        <v>0</v>
      </c>
      <c r="YM45" s="110">
        <f t="shared" si="1181"/>
        <v>0</v>
      </c>
      <c r="YN45" s="110">
        <f t="shared" si="1181"/>
        <v>0</v>
      </c>
      <c r="YO45" s="110">
        <f t="shared" si="1181"/>
        <v>0</v>
      </c>
      <c r="YP45" s="110">
        <f t="shared" si="1181"/>
        <v>0</v>
      </c>
      <c r="YQ45" s="110">
        <f t="shared" si="1181"/>
        <v>0</v>
      </c>
      <c r="YR45" s="110">
        <f t="shared" si="1181"/>
        <v>0</v>
      </c>
      <c r="YS45" s="110">
        <f t="shared" si="1181"/>
        <v>0</v>
      </c>
      <c r="YT45" s="110">
        <f t="shared" si="1181"/>
        <v>0</v>
      </c>
      <c r="YU45" s="110">
        <f t="shared" si="1181"/>
        <v>0</v>
      </c>
      <c r="YV45" s="110">
        <f t="shared" si="1181"/>
        <v>0</v>
      </c>
      <c r="YW45" s="110">
        <f t="shared" si="1181"/>
        <v>0</v>
      </c>
      <c r="YX45" s="110">
        <f t="shared" si="1181"/>
        <v>0</v>
      </c>
      <c r="YY45" s="110">
        <f t="shared" si="1181"/>
        <v>0</v>
      </c>
      <c r="ZA45" s="110">
        <f t="shared" ref="ZA45:ZN45" si="1182">SUM(ZA46:ZA48)</f>
        <v>0</v>
      </c>
      <c r="ZB45" s="110">
        <f t="shared" si="1182"/>
        <v>0</v>
      </c>
      <c r="ZC45" s="110">
        <f t="shared" si="1182"/>
        <v>0</v>
      </c>
      <c r="ZD45" s="110">
        <f t="shared" si="1182"/>
        <v>0</v>
      </c>
      <c r="ZE45" s="110">
        <f t="shared" si="1182"/>
        <v>0</v>
      </c>
      <c r="ZF45" s="110">
        <f t="shared" si="1182"/>
        <v>0</v>
      </c>
      <c r="ZG45" s="110">
        <f t="shared" si="1182"/>
        <v>0</v>
      </c>
      <c r="ZH45" s="110">
        <f t="shared" si="1182"/>
        <v>0</v>
      </c>
      <c r="ZI45" s="110">
        <f t="shared" si="1182"/>
        <v>0</v>
      </c>
      <c r="ZJ45" s="110">
        <f t="shared" si="1182"/>
        <v>0</v>
      </c>
      <c r="ZK45" s="110">
        <f t="shared" si="1182"/>
        <v>0</v>
      </c>
      <c r="ZL45" s="110">
        <f t="shared" si="1182"/>
        <v>0</v>
      </c>
      <c r="ZM45" s="110">
        <f t="shared" si="1182"/>
        <v>0</v>
      </c>
      <c r="ZN45" s="110">
        <f t="shared" si="1182"/>
        <v>0</v>
      </c>
      <c r="ZP45" s="110">
        <f t="shared" ref="ZP45:AAC45" si="1183">SUM(ZP46:ZP48)</f>
        <v>0</v>
      </c>
      <c r="ZQ45" s="110">
        <f t="shared" si="1183"/>
        <v>0</v>
      </c>
      <c r="ZR45" s="110">
        <f t="shared" si="1183"/>
        <v>0</v>
      </c>
      <c r="ZS45" s="110">
        <f t="shared" si="1183"/>
        <v>0</v>
      </c>
      <c r="ZT45" s="110">
        <f t="shared" si="1183"/>
        <v>0</v>
      </c>
      <c r="ZU45" s="110">
        <f t="shared" si="1183"/>
        <v>0</v>
      </c>
      <c r="ZV45" s="110">
        <f t="shared" si="1183"/>
        <v>0</v>
      </c>
      <c r="ZW45" s="110">
        <f t="shared" si="1183"/>
        <v>0</v>
      </c>
      <c r="ZX45" s="110">
        <f t="shared" si="1183"/>
        <v>0</v>
      </c>
      <c r="ZY45" s="110">
        <f t="shared" si="1183"/>
        <v>0</v>
      </c>
      <c r="ZZ45" s="110">
        <f t="shared" si="1183"/>
        <v>0</v>
      </c>
      <c r="AAA45" s="110">
        <f t="shared" si="1183"/>
        <v>0</v>
      </c>
      <c r="AAB45" s="110">
        <f t="shared" si="1183"/>
        <v>0</v>
      </c>
      <c r="AAC45" s="110">
        <f t="shared" si="1183"/>
        <v>0</v>
      </c>
      <c r="AAE45" s="110">
        <f t="shared" ref="AAE45:AAR45" si="1184">SUM(AAE46:AAE48)</f>
        <v>0</v>
      </c>
      <c r="AAF45" s="110">
        <f t="shared" si="1184"/>
        <v>0</v>
      </c>
      <c r="AAG45" s="110">
        <f t="shared" si="1184"/>
        <v>0</v>
      </c>
      <c r="AAH45" s="110">
        <f t="shared" si="1184"/>
        <v>0</v>
      </c>
      <c r="AAI45" s="110">
        <f t="shared" si="1184"/>
        <v>0</v>
      </c>
      <c r="AAJ45" s="110">
        <f t="shared" si="1184"/>
        <v>0</v>
      </c>
      <c r="AAK45" s="110">
        <f t="shared" si="1184"/>
        <v>0</v>
      </c>
      <c r="AAL45" s="110">
        <f t="shared" si="1184"/>
        <v>0</v>
      </c>
      <c r="AAM45" s="110">
        <f t="shared" si="1184"/>
        <v>0</v>
      </c>
      <c r="AAN45" s="110">
        <f t="shared" si="1184"/>
        <v>0</v>
      </c>
      <c r="AAO45" s="110">
        <f t="shared" si="1184"/>
        <v>0</v>
      </c>
      <c r="AAP45" s="110">
        <f t="shared" si="1184"/>
        <v>0</v>
      </c>
      <c r="AAQ45" s="110">
        <f t="shared" si="1184"/>
        <v>0</v>
      </c>
      <c r="AAR45" s="110">
        <f t="shared" si="1184"/>
        <v>0</v>
      </c>
      <c r="AAT45" s="110">
        <f t="shared" ref="AAT45:ABG45" si="1185">SUM(AAT46:AAT48)</f>
        <v>0</v>
      </c>
      <c r="AAU45" s="110">
        <f t="shared" si="1185"/>
        <v>0</v>
      </c>
      <c r="AAV45" s="110">
        <f t="shared" si="1185"/>
        <v>0</v>
      </c>
      <c r="AAW45" s="110">
        <f t="shared" si="1185"/>
        <v>0</v>
      </c>
      <c r="AAX45" s="110">
        <f t="shared" si="1185"/>
        <v>0</v>
      </c>
      <c r="AAY45" s="110">
        <f t="shared" si="1185"/>
        <v>0</v>
      </c>
      <c r="AAZ45" s="110">
        <f t="shared" si="1185"/>
        <v>0</v>
      </c>
      <c r="ABA45" s="110">
        <f t="shared" si="1185"/>
        <v>0</v>
      </c>
      <c r="ABB45" s="110">
        <f t="shared" si="1185"/>
        <v>0</v>
      </c>
      <c r="ABC45" s="110">
        <f t="shared" si="1185"/>
        <v>0</v>
      </c>
      <c r="ABD45" s="110">
        <f t="shared" si="1185"/>
        <v>0</v>
      </c>
      <c r="ABE45" s="110">
        <f t="shared" si="1185"/>
        <v>0</v>
      </c>
      <c r="ABF45" s="110">
        <f t="shared" si="1185"/>
        <v>0</v>
      </c>
      <c r="ABG45" s="110">
        <f t="shared" si="1185"/>
        <v>0</v>
      </c>
      <c r="ABI45" s="110">
        <f t="shared" ref="ABI45:ABV45" si="1186">SUM(ABI46:ABI48)</f>
        <v>0</v>
      </c>
      <c r="ABJ45" s="110">
        <f t="shared" si="1186"/>
        <v>0</v>
      </c>
      <c r="ABK45" s="110">
        <f t="shared" si="1186"/>
        <v>0</v>
      </c>
      <c r="ABL45" s="110">
        <f t="shared" si="1186"/>
        <v>0</v>
      </c>
      <c r="ABM45" s="110">
        <f t="shared" si="1186"/>
        <v>0</v>
      </c>
      <c r="ABN45" s="110">
        <f t="shared" si="1186"/>
        <v>0</v>
      </c>
      <c r="ABO45" s="110">
        <f t="shared" si="1186"/>
        <v>0</v>
      </c>
      <c r="ABP45" s="110">
        <f t="shared" si="1186"/>
        <v>0</v>
      </c>
      <c r="ABQ45" s="110">
        <f t="shared" si="1186"/>
        <v>0</v>
      </c>
      <c r="ABR45" s="110">
        <f t="shared" si="1186"/>
        <v>0</v>
      </c>
      <c r="ABS45" s="110">
        <f t="shared" si="1186"/>
        <v>0</v>
      </c>
      <c r="ABT45" s="110">
        <f t="shared" si="1186"/>
        <v>0</v>
      </c>
      <c r="ABU45" s="110">
        <f t="shared" si="1186"/>
        <v>0</v>
      </c>
      <c r="ABV45" s="110">
        <f t="shared" si="1186"/>
        <v>0</v>
      </c>
      <c r="ABX45" s="110">
        <f t="shared" ref="ABX45:ACK45" si="1187">SUM(ABX46:ABX48)</f>
        <v>0</v>
      </c>
      <c r="ABY45" s="110">
        <f t="shared" si="1187"/>
        <v>0</v>
      </c>
      <c r="ABZ45" s="110">
        <f t="shared" si="1187"/>
        <v>0</v>
      </c>
      <c r="ACA45" s="110">
        <f t="shared" si="1187"/>
        <v>0</v>
      </c>
      <c r="ACB45" s="110">
        <f t="shared" si="1187"/>
        <v>0</v>
      </c>
      <c r="ACC45" s="110">
        <f t="shared" si="1187"/>
        <v>0</v>
      </c>
      <c r="ACD45" s="110">
        <f t="shared" si="1187"/>
        <v>0</v>
      </c>
      <c r="ACE45" s="110">
        <f t="shared" si="1187"/>
        <v>0</v>
      </c>
      <c r="ACF45" s="110">
        <f t="shared" si="1187"/>
        <v>0</v>
      </c>
      <c r="ACG45" s="110">
        <f t="shared" si="1187"/>
        <v>0</v>
      </c>
      <c r="ACH45" s="110">
        <f t="shared" si="1187"/>
        <v>0</v>
      </c>
      <c r="ACI45" s="110">
        <f t="shared" si="1187"/>
        <v>0</v>
      </c>
      <c r="ACJ45" s="110">
        <f t="shared" si="1187"/>
        <v>0</v>
      </c>
      <c r="ACK45" s="110">
        <f t="shared" si="1187"/>
        <v>0</v>
      </c>
      <c r="ACM45" s="110">
        <f t="shared" ref="ACM45:ACZ45" si="1188">SUM(ACM46:ACM48)</f>
        <v>0</v>
      </c>
      <c r="ACN45" s="110">
        <f t="shared" si="1188"/>
        <v>0</v>
      </c>
      <c r="ACO45" s="110">
        <f t="shared" si="1188"/>
        <v>0</v>
      </c>
      <c r="ACP45" s="110">
        <f t="shared" si="1188"/>
        <v>0</v>
      </c>
      <c r="ACQ45" s="110">
        <f t="shared" si="1188"/>
        <v>0</v>
      </c>
      <c r="ACR45" s="110">
        <f t="shared" si="1188"/>
        <v>0</v>
      </c>
      <c r="ACS45" s="110">
        <f t="shared" si="1188"/>
        <v>0</v>
      </c>
      <c r="ACT45" s="110">
        <f t="shared" si="1188"/>
        <v>0</v>
      </c>
      <c r="ACU45" s="110">
        <f t="shared" si="1188"/>
        <v>0</v>
      </c>
      <c r="ACV45" s="110">
        <f t="shared" si="1188"/>
        <v>0</v>
      </c>
      <c r="ACW45" s="110">
        <f t="shared" si="1188"/>
        <v>0</v>
      </c>
      <c r="ACX45" s="110">
        <f t="shared" si="1188"/>
        <v>0</v>
      </c>
      <c r="ACY45" s="110">
        <f t="shared" si="1188"/>
        <v>0</v>
      </c>
      <c r="ACZ45" s="110">
        <f t="shared" si="1188"/>
        <v>0</v>
      </c>
      <c r="ADB45" s="110">
        <f t="shared" ref="ADB45:ADO45" si="1189">SUM(ADB46:ADB48)</f>
        <v>0</v>
      </c>
      <c r="ADC45" s="110">
        <f t="shared" si="1189"/>
        <v>0</v>
      </c>
      <c r="ADD45" s="110">
        <f t="shared" si="1189"/>
        <v>0</v>
      </c>
      <c r="ADE45" s="110">
        <f t="shared" si="1189"/>
        <v>0</v>
      </c>
      <c r="ADF45" s="110">
        <f t="shared" si="1189"/>
        <v>0</v>
      </c>
      <c r="ADG45" s="110">
        <f t="shared" si="1189"/>
        <v>0</v>
      </c>
      <c r="ADH45" s="110">
        <f t="shared" si="1189"/>
        <v>0</v>
      </c>
      <c r="ADI45" s="110">
        <f t="shared" si="1189"/>
        <v>0</v>
      </c>
      <c r="ADJ45" s="110">
        <f t="shared" si="1189"/>
        <v>0</v>
      </c>
      <c r="ADK45" s="110">
        <f t="shared" si="1189"/>
        <v>0</v>
      </c>
      <c r="ADL45" s="110">
        <f t="shared" si="1189"/>
        <v>0</v>
      </c>
      <c r="ADM45" s="110">
        <f t="shared" si="1189"/>
        <v>0</v>
      </c>
      <c r="ADN45" s="110">
        <f t="shared" si="1189"/>
        <v>0</v>
      </c>
      <c r="ADO45" s="110">
        <f t="shared" si="1189"/>
        <v>0</v>
      </c>
      <c r="ADQ45" s="110">
        <f t="shared" ref="ADQ45:AED45" si="1190">SUM(ADQ46:ADQ48)</f>
        <v>0</v>
      </c>
      <c r="ADR45" s="110">
        <f t="shared" si="1190"/>
        <v>0</v>
      </c>
      <c r="ADS45" s="110">
        <f t="shared" si="1190"/>
        <v>0</v>
      </c>
      <c r="ADT45" s="110">
        <f t="shared" si="1190"/>
        <v>0</v>
      </c>
      <c r="ADU45" s="110">
        <f t="shared" si="1190"/>
        <v>0</v>
      </c>
      <c r="ADV45" s="110">
        <f t="shared" si="1190"/>
        <v>0</v>
      </c>
      <c r="ADW45" s="110">
        <f t="shared" si="1190"/>
        <v>0</v>
      </c>
      <c r="ADX45" s="110">
        <f t="shared" si="1190"/>
        <v>0</v>
      </c>
      <c r="ADY45" s="110">
        <f t="shared" si="1190"/>
        <v>0</v>
      </c>
      <c r="ADZ45" s="110">
        <f t="shared" si="1190"/>
        <v>0</v>
      </c>
      <c r="AEA45" s="110">
        <f t="shared" si="1190"/>
        <v>0</v>
      </c>
      <c r="AEB45" s="110">
        <f t="shared" si="1190"/>
        <v>0</v>
      </c>
      <c r="AEC45" s="110">
        <f t="shared" si="1190"/>
        <v>0</v>
      </c>
      <c r="AED45" s="110">
        <f t="shared" si="1190"/>
        <v>0</v>
      </c>
      <c r="AEF45" s="110">
        <f t="shared" ref="AEF45:AES45" si="1191">SUM(AEF46:AEF48)</f>
        <v>0</v>
      </c>
      <c r="AEG45" s="110">
        <f t="shared" si="1191"/>
        <v>0</v>
      </c>
      <c r="AEH45" s="110">
        <f t="shared" si="1191"/>
        <v>0</v>
      </c>
      <c r="AEI45" s="110">
        <f t="shared" si="1191"/>
        <v>0</v>
      </c>
      <c r="AEJ45" s="110">
        <f t="shared" si="1191"/>
        <v>0</v>
      </c>
      <c r="AEK45" s="110">
        <f t="shared" si="1191"/>
        <v>0</v>
      </c>
      <c r="AEL45" s="110">
        <f t="shared" si="1191"/>
        <v>0</v>
      </c>
      <c r="AEM45" s="110">
        <f t="shared" si="1191"/>
        <v>0</v>
      </c>
      <c r="AEN45" s="110">
        <f t="shared" si="1191"/>
        <v>0</v>
      </c>
      <c r="AEO45" s="110">
        <f t="shared" si="1191"/>
        <v>0</v>
      </c>
      <c r="AEP45" s="110">
        <f t="shared" si="1191"/>
        <v>0</v>
      </c>
      <c r="AEQ45" s="110">
        <f t="shared" si="1191"/>
        <v>0</v>
      </c>
      <c r="AER45" s="110">
        <f t="shared" si="1191"/>
        <v>0</v>
      </c>
      <c r="AES45" s="110">
        <f t="shared" si="1191"/>
        <v>0</v>
      </c>
      <c r="AEU45" s="110">
        <f t="shared" ref="AEU45:AFH45" si="1192">SUM(AEU46:AEU48)</f>
        <v>0</v>
      </c>
      <c r="AEV45" s="110">
        <f t="shared" si="1192"/>
        <v>0</v>
      </c>
      <c r="AEW45" s="110">
        <f t="shared" si="1192"/>
        <v>0</v>
      </c>
      <c r="AEX45" s="110">
        <f t="shared" si="1192"/>
        <v>0</v>
      </c>
      <c r="AEY45" s="110">
        <f t="shared" si="1192"/>
        <v>0</v>
      </c>
      <c r="AEZ45" s="110">
        <f t="shared" si="1192"/>
        <v>0</v>
      </c>
      <c r="AFA45" s="110">
        <f t="shared" si="1192"/>
        <v>0</v>
      </c>
      <c r="AFB45" s="110">
        <f t="shared" si="1192"/>
        <v>0</v>
      </c>
      <c r="AFC45" s="110">
        <f t="shared" si="1192"/>
        <v>0</v>
      </c>
      <c r="AFD45" s="110">
        <f t="shared" si="1192"/>
        <v>0</v>
      </c>
      <c r="AFE45" s="110">
        <f t="shared" si="1192"/>
        <v>0</v>
      </c>
      <c r="AFF45" s="110">
        <f t="shared" si="1192"/>
        <v>0</v>
      </c>
      <c r="AFG45" s="110">
        <f t="shared" si="1192"/>
        <v>0</v>
      </c>
      <c r="AFH45" s="110">
        <f t="shared" si="1192"/>
        <v>0</v>
      </c>
      <c r="AFJ45" s="110">
        <f t="shared" ref="AFJ45:AFW45" si="1193">SUM(AFJ46:AFJ48)</f>
        <v>0</v>
      </c>
      <c r="AFK45" s="110">
        <f t="shared" si="1193"/>
        <v>0</v>
      </c>
      <c r="AFL45" s="110">
        <f t="shared" si="1193"/>
        <v>0</v>
      </c>
      <c r="AFM45" s="110">
        <f t="shared" si="1193"/>
        <v>0</v>
      </c>
      <c r="AFN45" s="110">
        <f t="shared" si="1193"/>
        <v>0</v>
      </c>
      <c r="AFO45" s="110">
        <f t="shared" si="1193"/>
        <v>0</v>
      </c>
      <c r="AFP45" s="110">
        <f t="shared" si="1193"/>
        <v>0</v>
      </c>
      <c r="AFQ45" s="110">
        <f t="shared" si="1193"/>
        <v>0</v>
      </c>
      <c r="AFR45" s="110">
        <f t="shared" si="1193"/>
        <v>0</v>
      </c>
      <c r="AFS45" s="110">
        <f t="shared" si="1193"/>
        <v>0</v>
      </c>
      <c r="AFT45" s="110">
        <f t="shared" si="1193"/>
        <v>0</v>
      </c>
      <c r="AFU45" s="110">
        <f t="shared" si="1193"/>
        <v>0</v>
      </c>
      <c r="AFV45" s="110">
        <f t="shared" si="1193"/>
        <v>0</v>
      </c>
      <c r="AFW45" s="110">
        <f t="shared" si="1193"/>
        <v>0</v>
      </c>
      <c r="AFY45" s="110">
        <f t="shared" ref="AFY45:AGL45" si="1194">SUM(AFY46:AFY48)</f>
        <v>0</v>
      </c>
      <c r="AFZ45" s="110">
        <f t="shared" si="1194"/>
        <v>0</v>
      </c>
      <c r="AGA45" s="110">
        <f t="shared" si="1194"/>
        <v>0</v>
      </c>
      <c r="AGB45" s="110">
        <f t="shared" si="1194"/>
        <v>0</v>
      </c>
      <c r="AGC45" s="110">
        <f t="shared" si="1194"/>
        <v>0</v>
      </c>
      <c r="AGD45" s="110">
        <f t="shared" si="1194"/>
        <v>0</v>
      </c>
      <c r="AGE45" s="110">
        <f t="shared" si="1194"/>
        <v>0</v>
      </c>
      <c r="AGF45" s="110">
        <f t="shared" si="1194"/>
        <v>0</v>
      </c>
      <c r="AGG45" s="110">
        <f t="shared" si="1194"/>
        <v>0</v>
      </c>
      <c r="AGH45" s="110">
        <f t="shared" si="1194"/>
        <v>0</v>
      </c>
      <c r="AGI45" s="110">
        <f t="shared" si="1194"/>
        <v>0</v>
      </c>
      <c r="AGJ45" s="110">
        <f t="shared" si="1194"/>
        <v>0</v>
      </c>
      <c r="AGK45" s="110">
        <f t="shared" si="1194"/>
        <v>0</v>
      </c>
      <c r="AGL45" s="110">
        <f t="shared" si="1194"/>
        <v>0</v>
      </c>
      <c r="AGN45" s="110">
        <f t="shared" ref="AGN45:AHA45" si="1195">SUM(AGN46:AGN48)</f>
        <v>0</v>
      </c>
      <c r="AGO45" s="110">
        <f t="shared" si="1195"/>
        <v>0</v>
      </c>
      <c r="AGP45" s="110">
        <f t="shared" si="1195"/>
        <v>0</v>
      </c>
      <c r="AGQ45" s="110">
        <f t="shared" si="1195"/>
        <v>0</v>
      </c>
      <c r="AGR45" s="110">
        <f t="shared" si="1195"/>
        <v>0</v>
      </c>
      <c r="AGS45" s="110">
        <f t="shared" si="1195"/>
        <v>0</v>
      </c>
      <c r="AGT45" s="110">
        <f t="shared" si="1195"/>
        <v>0</v>
      </c>
      <c r="AGU45" s="110">
        <f t="shared" si="1195"/>
        <v>0</v>
      </c>
      <c r="AGV45" s="110">
        <f t="shared" si="1195"/>
        <v>0</v>
      </c>
      <c r="AGW45" s="110">
        <f t="shared" si="1195"/>
        <v>0</v>
      </c>
      <c r="AGX45" s="110">
        <f t="shared" si="1195"/>
        <v>0</v>
      </c>
      <c r="AGY45" s="110">
        <f t="shared" si="1195"/>
        <v>0</v>
      </c>
      <c r="AGZ45" s="110">
        <f t="shared" si="1195"/>
        <v>0</v>
      </c>
      <c r="AHA45" s="110">
        <f t="shared" si="1195"/>
        <v>0</v>
      </c>
      <c r="AHC45" s="110">
        <f t="shared" ref="AHC45:AHP45" si="1196">SUM(AHC46:AHC48)</f>
        <v>0</v>
      </c>
      <c r="AHD45" s="110">
        <f t="shared" si="1196"/>
        <v>0</v>
      </c>
      <c r="AHE45" s="110">
        <f t="shared" si="1196"/>
        <v>0</v>
      </c>
      <c r="AHF45" s="110">
        <f t="shared" si="1196"/>
        <v>0</v>
      </c>
      <c r="AHG45" s="110">
        <f t="shared" si="1196"/>
        <v>0</v>
      </c>
      <c r="AHH45" s="110">
        <f t="shared" si="1196"/>
        <v>0</v>
      </c>
      <c r="AHI45" s="110">
        <f t="shared" si="1196"/>
        <v>0</v>
      </c>
      <c r="AHJ45" s="110">
        <f t="shared" si="1196"/>
        <v>0</v>
      </c>
      <c r="AHK45" s="110">
        <f t="shared" si="1196"/>
        <v>0</v>
      </c>
      <c r="AHL45" s="110">
        <f t="shared" si="1196"/>
        <v>0</v>
      </c>
      <c r="AHM45" s="110">
        <f t="shared" si="1196"/>
        <v>0</v>
      </c>
      <c r="AHN45" s="110">
        <f t="shared" si="1196"/>
        <v>0</v>
      </c>
      <c r="AHO45" s="110">
        <f t="shared" si="1196"/>
        <v>0</v>
      </c>
      <c r="AHP45" s="110">
        <f t="shared" si="1196"/>
        <v>0</v>
      </c>
      <c r="AHR45" s="110">
        <f t="shared" ref="AHR45:AIE45" si="1197">SUM(AHR46:AHR48)</f>
        <v>0</v>
      </c>
      <c r="AHS45" s="110">
        <f t="shared" si="1197"/>
        <v>0</v>
      </c>
      <c r="AHT45" s="110">
        <f t="shared" si="1197"/>
        <v>0</v>
      </c>
      <c r="AHU45" s="110">
        <f t="shared" si="1197"/>
        <v>0</v>
      </c>
      <c r="AHV45" s="110">
        <f t="shared" si="1197"/>
        <v>0</v>
      </c>
      <c r="AHW45" s="110">
        <f t="shared" si="1197"/>
        <v>0</v>
      </c>
      <c r="AHX45" s="110">
        <f t="shared" si="1197"/>
        <v>0</v>
      </c>
      <c r="AHY45" s="110">
        <f t="shared" si="1197"/>
        <v>0</v>
      </c>
      <c r="AHZ45" s="110">
        <f t="shared" si="1197"/>
        <v>0</v>
      </c>
      <c r="AIA45" s="110">
        <f t="shared" si="1197"/>
        <v>0</v>
      </c>
      <c r="AIB45" s="110">
        <f t="shared" si="1197"/>
        <v>0</v>
      </c>
      <c r="AIC45" s="110">
        <f t="shared" si="1197"/>
        <v>0</v>
      </c>
      <c r="AID45" s="110">
        <f t="shared" si="1197"/>
        <v>0</v>
      </c>
      <c r="AIE45" s="110">
        <f t="shared" si="1197"/>
        <v>0</v>
      </c>
    </row>
    <row r="46" spans="1:915" ht="28.8" x14ac:dyDescent="0.3">
      <c r="A46" s="87" t="s">
        <v>130</v>
      </c>
      <c r="B46" s="88" t="s">
        <v>131</v>
      </c>
      <c r="C46" s="437"/>
      <c r="D46" s="438"/>
      <c r="E46" s="438"/>
      <c r="F46" s="438"/>
      <c r="G46" s="111">
        <f t="shared" ref="G46:G48" si="1198">C46+D46-E46+F46</f>
        <v>0</v>
      </c>
      <c r="H46" s="438"/>
      <c r="I46" s="438"/>
      <c r="J46" s="438"/>
      <c r="K46" s="438"/>
      <c r="L46" s="438"/>
      <c r="M46" s="438"/>
      <c r="N46" s="111">
        <f>H46+I46-J46+K46-L46+M46</f>
        <v>0</v>
      </c>
      <c r="O46" s="438"/>
      <c r="P46" s="438"/>
      <c r="Q46" s="438"/>
      <c r="R46" s="438"/>
      <c r="S46" s="438"/>
      <c r="T46" s="438"/>
      <c r="U46" s="111">
        <f t="shared" ref="U46:U48" si="1199">Q46+R46-S46+T46</f>
        <v>0</v>
      </c>
      <c r="V46" s="438"/>
      <c r="W46" s="438"/>
      <c r="X46" s="438"/>
      <c r="Y46" s="438"/>
      <c r="Z46" s="438"/>
      <c r="AA46" s="438"/>
      <c r="AB46" s="111">
        <f>V46+W46-X46+Y46-Z46+AA46</f>
        <v>0</v>
      </c>
      <c r="AC46" s="438"/>
      <c r="AD46" s="438"/>
      <c r="AF46" s="438"/>
      <c r="AG46" s="438"/>
      <c r="AH46" s="438"/>
      <c r="AI46" s="438"/>
      <c r="AJ46" s="111">
        <f t="shared" ref="AJ46:AJ48" si="1200">AF46+AG46-AH46+AI46</f>
        <v>0</v>
      </c>
      <c r="AK46" s="438"/>
      <c r="AL46" s="438"/>
      <c r="AM46" s="438"/>
      <c r="AN46" s="438"/>
      <c r="AO46" s="438"/>
      <c r="AP46" s="438"/>
      <c r="AQ46" s="111">
        <f>AK46+AL46-AM46+AN46-AO46+AP46</f>
        <v>0</v>
      </c>
      <c r="AR46" s="438"/>
      <c r="AS46" s="438"/>
      <c r="AU46" s="438"/>
      <c r="AV46" s="438"/>
      <c r="AW46" s="438"/>
      <c r="AX46" s="438"/>
      <c r="AY46" s="111">
        <f t="shared" ref="AY46:AY48" si="1201">AU46+AV46-AW46+AX46</f>
        <v>0</v>
      </c>
      <c r="AZ46" s="438"/>
      <c r="BA46" s="438"/>
      <c r="BB46" s="438"/>
      <c r="BC46" s="438"/>
      <c r="BD46" s="438"/>
      <c r="BE46" s="438"/>
      <c r="BF46" s="111">
        <f>AZ46+BA46-BB46+BC46-BD46+BE46</f>
        <v>0</v>
      </c>
      <c r="BG46" s="438"/>
      <c r="BH46" s="438"/>
      <c r="BJ46" s="438"/>
      <c r="BK46" s="438"/>
      <c r="BL46" s="438"/>
      <c r="BM46" s="438"/>
      <c r="BN46" s="111">
        <f t="shared" ref="BN46:BN48" si="1202">BJ46+BK46-BL46+BM46</f>
        <v>0</v>
      </c>
      <c r="BO46" s="438"/>
      <c r="BP46" s="438"/>
      <c r="BQ46" s="438"/>
      <c r="BR46" s="438"/>
      <c r="BS46" s="438"/>
      <c r="BT46" s="438"/>
      <c r="BU46" s="111">
        <f>BO46+BP46-BQ46+BR46-BS46+BT46</f>
        <v>0</v>
      </c>
      <c r="BV46" s="438"/>
      <c r="BW46" s="438"/>
      <c r="BY46" s="438"/>
      <c r="BZ46" s="438"/>
      <c r="CA46" s="438"/>
      <c r="CB46" s="438"/>
      <c r="CC46" s="111">
        <f t="shared" ref="CC46:CC48" si="1203">BY46+BZ46-CA46+CB46</f>
        <v>0</v>
      </c>
      <c r="CD46" s="438"/>
      <c r="CE46" s="438"/>
      <c r="CF46" s="438"/>
      <c r="CG46" s="438"/>
      <c r="CH46" s="438"/>
      <c r="CI46" s="438"/>
      <c r="CJ46" s="111">
        <f>CD46+CE46-CF46+CG46-CH46+CI46</f>
        <v>0</v>
      </c>
      <c r="CK46" s="438"/>
      <c r="CL46" s="438"/>
      <c r="CN46" s="438"/>
      <c r="CO46" s="438"/>
      <c r="CP46" s="438"/>
      <c r="CQ46" s="438"/>
      <c r="CR46" s="111">
        <f t="shared" ref="CR46:CR48" si="1204">CN46+CO46-CP46+CQ46</f>
        <v>0</v>
      </c>
      <c r="CS46" s="438"/>
      <c r="CT46" s="438"/>
      <c r="CU46" s="438"/>
      <c r="CV46" s="438"/>
      <c r="CW46" s="438"/>
      <c r="CX46" s="438"/>
      <c r="CY46" s="111">
        <f>CS46+CT46-CU46+CV46-CW46+CX46</f>
        <v>0</v>
      </c>
      <c r="CZ46" s="438"/>
      <c r="DA46" s="438"/>
      <c r="DC46" s="438"/>
      <c r="DD46" s="438"/>
      <c r="DE46" s="438"/>
      <c r="DF46" s="438"/>
      <c r="DG46" s="111">
        <f t="shared" ref="DG46:DG48" si="1205">DC46+DD46-DE46+DF46</f>
        <v>0</v>
      </c>
      <c r="DH46" s="438"/>
      <c r="DI46" s="438"/>
      <c r="DJ46" s="438"/>
      <c r="DK46" s="438"/>
      <c r="DL46" s="438"/>
      <c r="DM46" s="438"/>
      <c r="DN46" s="111">
        <f>DH46+DI46-DJ46+DK46-DL46+DM46</f>
        <v>0</v>
      </c>
      <c r="DO46" s="438"/>
      <c r="DP46" s="438"/>
      <c r="DR46" s="438"/>
      <c r="DS46" s="438"/>
      <c r="DT46" s="438"/>
      <c r="DU46" s="438"/>
      <c r="DV46" s="111">
        <f t="shared" ref="DV46:DV48" si="1206">DR46+DS46-DT46+DU46</f>
        <v>0</v>
      </c>
      <c r="DW46" s="438"/>
      <c r="DX46" s="438"/>
      <c r="DY46" s="438"/>
      <c r="DZ46" s="438"/>
      <c r="EA46" s="438"/>
      <c r="EB46" s="438"/>
      <c r="EC46" s="111">
        <f>DW46+DX46-DY46+DZ46-EA46+EB46</f>
        <v>0</v>
      </c>
      <c r="ED46" s="438"/>
      <c r="EE46" s="438"/>
      <c r="EG46" s="438"/>
      <c r="EH46" s="438"/>
      <c r="EI46" s="438"/>
      <c r="EJ46" s="438"/>
      <c r="EK46" s="111">
        <f t="shared" ref="EK46:EK48" si="1207">EG46+EH46-EI46+EJ46</f>
        <v>0</v>
      </c>
      <c r="EL46" s="438"/>
      <c r="EM46" s="438"/>
      <c r="EN46" s="438"/>
      <c r="EO46" s="438"/>
      <c r="EP46" s="438"/>
      <c r="EQ46" s="438"/>
      <c r="ER46" s="111">
        <f>EL46+EM46-EN46+EO46-EP46+EQ46</f>
        <v>0</v>
      </c>
      <c r="ES46" s="438"/>
      <c r="ET46" s="438"/>
      <c r="EV46" s="438"/>
      <c r="EW46" s="438"/>
      <c r="EX46" s="438"/>
      <c r="EY46" s="438"/>
      <c r="EZ46" s="111">
        <f t="shared" ref="EZ46:EZ48" si="1208">EV46+EW46-EX46+EY46</f>
        <v>0</v>
      </c>
      <c r="FA46" s="438"/>
      <c r="FB46" s="438"/>
      <c r="FC46" s="438"/>
      <c r="FD46" s="438"/>
      <c r="FE46" s="438"/>
      <c r="FF46" s="438"/>
      <c r="FG46" s="111">
        <f>FA46+FB46-FC46+FD46-FE46+FF46</f>
        <v>0</v>
      </c>
      <c r="FH46" s="438"/>
      <c r="FI46" s="438"/>
      <c r="FK46" s="438"/>
      <c r="FL46" s="438"/>
      <c r="FM46" s="438"/>
      <c r="FN46" s="438"/>
      <c r="FO46" s="111">
        <f t="shared" ref="FO46:FO48" si="1209">FK46+FL46-FM46+FN46</f>
        <v>0</v>
      </c>
      <c r="FP46" s="438"/>
      <c r="FQ46" s="438"/>
      <c r="FR46" s="438"/>
      <c r="FS46" s="438"/>
      <c r="FT46" s="438"/>
      <c r="FU46" s="438"/>
      <c r="FV46" s="111">
        <f>FP46+FQ46-FR46+FS46-FT46+FU46</f>
        <v>0</v>
      </c>
      <c r="FW46" s="438"/>
      <c r="FX46" s="438"/>
      <c r="FZ46" s="438"/>
      <c r="GA46" s="438"/>
      <c r="GB46" s="438"/>
      <c r="GC46" s="438"/>
      <c r="GD46" s="111">
        <f t="shared" ref="GD46:GD48" si="1210">FZ46+GA46-GB46+GC46</f>
        <v>0</v>
      </c>
      <c r="GE46" s="438"/>
      <c r="GF46" s="438"/>
      <c r="GG46" s="438"/>
      <c r="GH46" s="438"/>
      <c r="GI46" s="438"/>
      <c r="GJ46" s="438"/>
      <c r="GK46" s="111">
        <f>GE46+GF46-GG46+GH46-GI46+GJ46</f>
        <v>0</v>
      </c>
      <c r="GL46" s="438"/>
      <c r="GM46" s="438"/>
      <c r="GO46" s="438"/>
      <c r="GP46" s="438"/>
      <c r="GQ46" s="438"/>
      <c r="GR46" s="438"/>
      <c r="GS46" s="111">
        <f t="shared" ref="GS46:GS48" si="1211">GO46+GP46-GQ46+GR46</f>
        <v>0</v>
      </c>
      <c r="GT46" s="438"/>
      <c r="GU46" s="438"/>
      <c r="GV46" s="438"/>
      <c r="GW46" s="438"/>
      <c r="GX46" s="438"/>
      <c r="GY46" s="438"/>
      <c r="GZ46" s="111">
        <f>GT46+GU46-GV46+GW46-GX46+GY46</f>
        <v>0</v>
      </c>
      <c r="HA46" s="438"/>
      <c r="HB46" s="438"/>
      <c r="HD46" s="438"/>
      <c r="HE46" s="438"/>
      <c r="HF46" s="438"/>
      <c r="HG46" s="438"/>
      <c r="HH46" s="111">
        <f t="shared" ref="HH46:HH48" si="1212">HD46+HE46-HF46+HG46</f>
        <v>0</v>
      </c>
      <c r="HI46" s="438"/>
      <c r="HJ46" s="438"/>
      <c r="HK46" s="438"/>
      <c r="HL46" s="438"/>
      <c r="HM46" s="438"/>
      <c r="HN46" s="438"/>
      <c r="HO46" s="111">
        <f>HI46+HJ46-HK46+HL46-HM46+HN46</f>
        <v>0</v>
      </c>
      <c r="HP46" s="438"/>
      <c r="HQ46" s="438"/>
      <c r="HS46" s="438"/>
      <c r="HT46" s="438"/>
      <c r="HU46" s="438"/>
      <c r="HV46" s="438"/>
      <c r="HW46" s="111">
        <f t="shared" ref="HW46:HW48" si="1213">HS46+HT46-HU46+HV46</f>
        <v>0</v>
      </c>
      <c r="HX46" s="438"/>
      <c r="HY46" s="438"/>
      <c r="HZ46" s="438"/>
      <c r="IA46" s="438"/>
      <c r="IB46" s="438"/>
      <c r="IC46" s="438"/>
      <c r="ID46" s="111">
        <f>HX46+HY46-HZ46+IA46-IB46+IC46</f>
        <v>0</v>
      </c>
      <c r="IE46" s="438"/>
      <c r="IF46" s="438"/>
      <c r="IH46" s="438"/>
      <c r="II46" s="438"/>
      <c r="IJ46" s="438"/>
      <c r="IK46" s="438"/>
      <c r="IL46" s="111">
        <f t="shared" ref="IL46:IL48" si="1214">IH46+II46-IJ46+IK46</f>
        <v>0</v>
      </c>
      <c r="IM46" s="438"/>
      <c r="IN46" s="438"/>
      <c r="IO46" s="438"/>
      <c r="IP46" s="438"/>
      <c r="IQ46" s="438"/>
      <c r="IR46" s="438"/>
      <c r="IS46" s="111">
        <f>IM46+IN46-IO46+IP46-IQ46+IR46</f>
        <v>0</v>
      </c>
      <c r="IT46" s="438"/>
      <c r="IU46" s="438"/>
      <c r="IW46" s="438"/>
      <c r="IX46" s="438"/>
      <c r="IY46" s="438"/>
      <c r="IZ46" s="438"/>
      <c r="JA46" s="111">
        <f t="shared" ref="JA46:JA48" si="1215">IW46+IX46-IY46+IZ46</f>
        <v>0</v>
      </c>
      <c r="JB46" s="438"/>
      <c r="JC46" s="438"/>
      <c r="JD46" s="438"/>
      <c r="JE46" s="438"/>
      <c r="JF46" s="438"/>
      <c r="JG46" s="438"/>
      <c r="JH46" s="111">
        <f>JB46+JC46-JD46+JE46-JF46+JG46</f>
        <v>0</v>
      </c>
      <c r="JI46" s="438"/>
      <c r="JJ46" s="438"/>
      <c r="JL46" s="438"/>
      <c r="JM46" s="438"/>
      <c r="JN46" s="438"/>
      <c r="JO46" s="438"/>
      <c r="JP46" s="111">
        <f t="shared" ref="JP46:JP48" si="1216">JL46+JM46-JN46+JO46</f>
        <v>0</v>
      </c>
      <c r="JQ46" s="438"/>
      <c r="JR46" s="438"/>
      <c r="JS46" s="438"/>
      <c r="JT46" s="438"/>
      <c r="JU46" s="438"/>
      <c r="JV46" s="438"/>
      <c r="JW46" s="111">
        <f>JQ46+JR46-JS46+JT46-JU46+JV46</f>
        <v>0</v>
      </c>
      <c r="JX46" s="438"/>
      <c r="JY46" s="438"/>
      <c r="KA46" s="438"/>
      <c r="KB46" s="438"/>
      <c r="KC46" s="438"/>
      <c r="KD46" s="438"/>
      <c r="KE46" s="111">
        <f t="shared" ref="KE46:KE48" si="1217">KA46+KB46-KC46+KD46</f>
        <v>0</v>
      </c>
      <c r="KF46" s="438"/>
      <c r="KG46" s="438"/>
      <c r="KH46" s="438"/>
      <c r="KI46" s="438"/>
      <c r="KJ46" s="438"/>
      <c r="KK46" s="438"/>
      <c r="KL46" s="111">
        <f>KF46+KG46-KH46+KI46-KJ46+KK46</f>
        <v>0</v>
      </c>
      <c r="KM46" s="438"/>
      <c r="KN46" s="438"/>
      <c r="KP46" s="438"/>
      <c r="KQ46" s="438"/>
      <c r="KR46" s="438"/>
      <c r="KS46" s="438"/>
      <c r="KT46" s="111">
        <f t="shared" ref="KT46:KT48" si="1218">KP46+KQ46-KR46+KS46</f>
        <v>0</v>
      </c>
      <c r="KU46" s="438"/>
      <c r="KV46" s="438"/>
      <c r="KW46" s="438"/>
      <c r="KX46" s="438"/>
      <c r="KY46" s="438"/>
      <c r="KZ46" s="438"/>
      <c r="LA46" s="111">
        <f>KU46+KV46-KW46+KX46-KY46+KZ46</f>
        <v>0</v>
      </c>
      <c r="LB46" s="438"/>
      <c r="LC46" s="438"/>
      <c r="LE46" s="438"/>
      <c r="LF46" s="438"/>
      <c r="LG46" s="438"/>
      <c r="LH46" s="438"/>
      <c r="LI46" s="111">
        <f t="shared" ref="LI46:LI48" si="1219">LE46+LF46-LG46+LH46</f>
        <v>0</v>
      </c>
      <c r="LJ46" s="438"/>
      <c r="LK46" s="438"/>
      <c r="LL46" s="438"/>
      <c r="LM46" s="438"/>
      <c r="LN46" s="438"/>
      <c r="LO46" s="438"/>
      <c r="LP46" s="111">
        <f>LJ46+LK46-LL46+LM46-LN46+LO46</f>
        <v>0</v>
      </c>
      <c r="LQ46" s="438"/>
      <c r="LR46" s="438"/>
      <c r="LT46" s="438"/>
      <c r="LU46" s="438"/>
      <c r="LV46" s="438"/>
      <c r="LW46" s="438"/>
      <c r="LX46" s="111">
        <f t="shared" ref="LX46:LX48" si="1220">LT46+LU46-LV46+LW46</f>
        <v>0</v>
      </c>
      <c r="LY46" s="438"/>
      <c r="LZ46" s="438"/>
      <c r="MA46" s="438"/>
      <c r="MB46" s="438"/>
      <c r="MC46" s="438"/>
      <c r="MD46" s="438"/>
      <c r="ME46" s="111">
        <f>LY46+LZ46-MA46+MB46-MC46+MD46</f>
        <v>0</v>
      </c>
      <c r="MF46" s="438"/>
      <c r="MG46" s="438"/>
      <c r="MI46" s="438"/>
      <c r="MJ46" s="438"/>
      <c r="MK46" s="438"/>
      <c r="ML46" s="438"/>
      <c r="MM46" s="111">
        <f t="shared" ref="MM46:MM48" si="1221">MI46+MJ46-MK46+ML46</f>
        <v>0</v>
      </c>
      <c r="MN46" s="438"/>
      <c r="MO46" s="438"/>
      <c r="MP46" s="438"/>
      <c r="MQ46" s="438"/>
      <c r="MR46" s="438"/>
      <c r="MS46" s="438"/>
      <c r="MT46" s="111">
        <f>MN46+MO46-MP46+MQ46-MR46+MS46</f>
        <v>0</v>
      </c>
      <c r="MU46" s="438"/>
      <c r="MV46" s="438"/>
      <c r="MX46" s="438"/>
      <c r="MY46" s="438"/>
      <c r="MZ46" s="438"/>
      <c r="NA46" s="438"/>
      <c r="NB46" s="111">
        <f t="shared" ref="NB46:NB48" si="1222">MX46+MY46-MZ46+NA46</f>
        <v>0</v>
      </c>
      <c r="NC46" s="438"/>
      <c r="ND46" s="438"/>
      <c r="NE46" s="438"/>
      <c r="NF46" s="438"/>
      <c r="NG46" s="438"/>
      <c r="NH46" s="438"/>
      <c r="NI46" s="111">
        <f>NC46+ND46-NE46+NF46-NG46+NH46</f>
        <v>0</v>
      </c>
      <c r="NJ46" s="438"/>
      <c r="NK46" s="438"/>
      <c r="NM46" s="438"/>
      <c r="NN46" s="438"/>
      <c r="NO46" s="438"/>
      <c r="NP46" s="438"/>
      <c r="NQ46" s="111">
        <f t="shared" ref="NQ46:NQ48" si="1223">NM46+NN46-NO46+NP46</f>
        <v>0</v>
      </c>
      <c r="NR46" s="438"/>
      <c r="NS46" s="438"/>
      <c r="NT46" s="438"/>
      <c r="NU46" s="438"/>
      <c r="NV46" s="438"/>
      <c r="NW46" s="438"/>
      <c r="NX46" s="111">
        <f>NR46+NS46-NT46+NU46-NV46+NW46</f>
        <v>0</v>
      </c>
      <c r="NY46" s="438"/>
      <c r="NZ46" s="438"/>
      <c r="OB46" s="438"/>
      <c r="OC46" s="438"/>
      <c r="OD46" s="438"/>
      <c r="OE46" s="438"/>
      <c r="OF46" s="111">
        <f t="shared" ref="OF46:OF48" si="1224">OB46+OC46-OD46+OE46</f>
        <v>0</v>
      </c>
      <c r="OG46" s="438"/>
      <c r="OH46" s="438"/>
      <c r="OI46" s="438"/>
      <c r="OJ46" s="438"/>
      <c r="OK46" s="438"/>
      <c r="OL46" s="438"/>
      <c r="OM46" s="111">
        <f>OG46+OH46-OI46+OJ46-OK46+OL46</f>
        <v>0</v>
      </c>
      <c r="ON46" s="438"/>
      <c r="OO46" s="438"/>
      <c r="OQ46" s="438"/>
      <c r="OR46" s="438"/>
      <c r="OS46" s="438"/>
      <c r="OT46" s="438"/>
      <c r="OU46" s="111">
        <f t="shared" ref="OU46:OU48" si="1225">OQ46+OR46-OS46+OT46</f>
        <v>0</v>
      </c>
      <c r="OV46" s="438"/>
      <c r="OW46" s="438"/>
      <c r="OX46" s="438"/>
      <c r="OY46" s="438"/>
      <c r="OZ46" s="438"/>
      <c r="PA46" s="438"/>
      <c r="PB46" s="111">
        <f>OV46+OW46-OX46+OY46-OZ46+PA46</f>
        <v>0</v>
      </c>
      <c r="PC46" s="438"/>
      <c r="PD46" s="438"/>
      <c r="PF46" s="438"/>
      <c r="PG46" s="438"/>
      <c r="PH46" s="438"/>
      <c r="PI46" s="438"/>
      <c r="PJ46" s="111">
        <f t="shared" ref="PJ46:PJ48" si="1226">PF46+PG46-PH46+PI46</f>
        <v>0</v>
      </c>
      <c r="PK46" s="438"/>
      <c r="PL46" s="438"/>
      <c r="PM46" s="438"/>
      <c r="PN46" s="438"/>
      <c r="PO46" s="438"/>
      <c r="PP46" s="438"/>
      <c r="PQ46" s="111">
        <f>PK46+PL46-PM46+PN46-PO46+PP46</f>
        <v>0</v>
      </c>
      <c r="PR46" s="438"/>
      <c r="PS46" s="438"/>
      <c r="PU46" s="438"/>
      <c r="PV46" s="438"/>
      <c r="PW46" s="438"/>
      <c r="PX46" s="438"/>
      <c r="PY46" s="111">
        <f t="shared" ref="PY46:PY48" si="1227">PU46+PV46-PW46+PX46</f>
        <v>0</v>
      </c>
      <c r="PZ46" s="438"/>
      <c r="QA46" s="438"/>
      <c r="QB46" s="438"/>
      <c r="QC46" s="438"/>
      <c r="QD46" s="438"/>
      <c r="QE46" s="438"/>
      <c r="QF46" s="111">
        <f>PZ46+QA46-QB46+QC46-QD46+QE46</f>
        <v>0</v>
      </c>
      <c r="QG46" s="438"/>
      <c r="QH46" s="438"/>
      <c r="QJ46" s="438"/>
      <c r="QK46" s="438"/>
      <c r="QL46" s="438"/>
      <c r="QM46" s="438"/>
      <c r="QN46" s="111">
        <f t="shared" ref="QN46:QN48" si="1228">QJ46+QK46-QL46+QM46</f>
        <v>0</v>
      </c>
      <c r="QO46" s="438"/>
      <c r="QP46" s="438"/>
      <c r="QQ46" s="438"/>
      <c r="QR46" s="438"/>
      <c r="QS46" s="438"/>
      <c r="QT46" s="438"/>
      <c r="QU46" s="111">
        <f>QO46+QP46-QQ46+QR46-QS46+QT46</f>
        <v>0</v>
      </c>
      <c r="QV46" s="438"/>
      <c r="QW46" s="438"/>
      <c r="QY46" s="438"/>
      <c r="QZ46" s="438"/>
      <c r="RA46" s="438"/>
      <c r="RB46" s="438"/>
      <c r="RC46" s="111">
        <f t="shared" ref="RC46:RC48" si="1229">QY46+QZ46-RA46+RB46</f>
        <v>0</v>
      </c>
      <c r="RD46" s="438"/>
      <c r="RE46" s="438"/>
      <c r="RF46" s="438"/>
      <c r="RG46" s="438"/>
      <c r="RH46" s="438"/>
      <c r="RI46" s="438"/>
      <c r="RJ46" s="111">
        <f>RD46+RE46-RF46+RG46-RH46+RI46</f>
        <v>0</v>
      </c>
      <c r="RK46" s="438"/>
      <c r="RL46" s="438"/>
      <c r="RN46" s="438"/>
      <c r="RO46" s="438"/>
      <c r="RP46" s="438"/>
      <c r="RQ46" s="438"/>
      <c r="RR46" s="111">
        <f t="shared" ref="RR46:RR48" si="1230">RN46+RO46-RP46+RQ46</f>
        <v>0</v>
      </c>
      <c r="RS46" s="438"/>
      <c r="RT46" s="438"/>
      <c r="RU46" s="438"/>
      <c r="RV46" s="438"/>
      <c r="RW46" s="438"/>
      <c r="RX46" s="438"/>
      <c r="RY46" s="111">
        <f>RS46+RT46-RU46+RV46-RW46+RX46</f>
        <v>0</v>
      </c>
      <c r="RZ46" s="438"/>
      <c r="SA46" s="438"/>
      <c r="SC46" s="438"/>
      <c r="SD46" s="438"/>
      <c r="SE46" s="438"/>
      <c r="SF46" s="438"/>
      <c r="SG46" s="111">
        <f t="shared" ref="SG46:SG48" si="1231">SC46+SD46-SE46+SF46</f>
        <v>0</v>
      </c>
      <c r="SH46" s="438"/>
      <c r="SI46" s="438"/>
      <c r="SJ46" s="438"/>
      <c r="SK46" s="438"/>
      <c r="SL46" s="438"/>
      <c r="SM46" s="438"/>
      <c r="SN46" s="111">
        <f>SH46+SI46-SJ46+SK46-SL46+SM46</f>
        <v>0</v>
      </c>
      <c r="SO46" s="438"/>
      <c r="SP46" s="438"/>
      <c r="SR46" s="438"/>
      <c r="SS46" s="438"/>
      <c r="ST46" s="438"/>
      <c r="SU46" s="438"/>
      <c r="SV46" s="111">
        <f t="shared" ref="SV46:SV48" si="1232">SR46+SS46-ST46+SU46</f>
        <v>0</v>
      </c>
      <c r="SW46" s="438"/>
      <c r="SX46" s="438"/>
      <c r="SY46" s="438"/>
      <c r="SZ46" s="438"/>
      <c r="TA46" s="438"/>
      <c r="TB46" s="438"/>
      <c r="TC46" s="111">
        <f>SW46+SX46-SY46+SZ46-TA46+TB46</f>
        <v>0</v>
      </c>
      <c r="TD46" s="438"/>
      <c r="TE46" s="438"/>
      <c r="TG46" s="438"/>
      <c r="TH46" s="438"/>
      <c r="TI46" s="438"/>
      <c r="TJ46" s="438"/>
      <c r="TK46" s="111">
        <f t="shared" ref="TK46:TK48" si="1233">TG46+TH46-TI46+TJ46</f>
        <v>0</v>
      </c>
      <c r="TL46" s="438"/>
      <c r="TM46" s="438"/>
      <c r="TN46" s="438"/>
      <c r="TO46" s="438"/>
      <c r="TP46" s="438"/>
      <c r="TQ46" s="438"/>
      <c r="TR46" s="111">
        <f>TL46+TM46-TN46+TO46-TP46+TQ46</f>
        <v>0</v>
      </c>
      <c r="TS46" s="438"/>
      <c r="TT46" s="438"/>
      <c r="TV46" s="438"/>
      <c r="TW46" s="438"/>
      <c r="TX46" s="438"/>
      <c r="TY46" s="438"/>
      <c r="TZ46" s="111">
        <f t="shared" ref="TZ46:TZ48" si="1234">TV46+TW46-TX46+TY46</f>
        <v>0</v>
      </c>
      <c r="UA46" s="438"/>
      <c r="UB46" s="438"/>
      <c r="UC46" s="438"/>
      <c r="UD46" s="438"/>
      <c r="UE46" s="438"/>
      <c r="UF46" s="438"/>
      <c r="UG46" s="111">
        <f>UA46+UB46-UC46+UD46-UE46+UF46</f>
        <v>0</v>
      </c>
      <c r="UH46" s="438"/>
      <c r="UI46" s="438"/>
      <c r="UK46" s="438"/>
      <c r="UL46" s="438"/>
      <c r="UM46" s="438"/>
      <c r="UN46" s="438"/>
      <c r="UO46" s="111">
        <f t="shared" ref="UO46:UO48" si="1235">UK46+UL46-UM46+UN46</f>
        <v>0</v>
      </c>
      <c r="UP46" s="438"/>
      <c r="UQ46" s="438"/>
      <c r="UR46" s="438"/>
      <c r="US46" s="438"/>
      <c r="UT46" s="438"/>
      <c r="UU46" s="438"/>
      <c r="UV46" s="111">
        <f>UP46+UQ46-UR46+US46-UT46+UU46</f>
        <v>0</v>
      </c>
      <c r="UW46" s="438"/>
      <c r="UX46" s="438"/>
      <c r="UZ46" s="438"/>
      <c r="VA46" s="438"/>
      <c r="VB46" s="438"/>
      <c r="VC46" s="438"/>
      <c r="VD46" s="111">
        <f t="shared" ref="VD46:VD48" si="1236">UZ46+VA46-VB46+VC46</f>
        <v>0</v>
      </c>
      <c r="VE46" s="438"/>
      <c r="VF46" s="438"/>
      <c r="VG46" s="438"/>
      <c r="VH46" s="438"/>
      <c r="VI46" s="438"/>
      <c r="VJ46" s="438"/>
      <c r="VK46" s="111">
        <f>VE46+VF46-VG46+VH46-VI46+VJ46</f>
        <v>0</v>
      </c>
      <c r="VL46" s="438"/>
      <c r="VM46" s="438"/>
      <c r="VO46" s="438"/>
      <c r="VP46" s="438"/>
      <c r="VQ46" s="438"/>
      <c r="VR46" s="438"/>
      <c r="VS46" s="111">
        <f t="shared" ref="VS46:VS48" si="1237">VO46+VP46-VQ46+VR46</f>
        <v>0</v>
      </c>
      <c r="VT46" s="438"/>
      <c r="VU46" s="438"/>
      <c r="VV46" s="438"/>
      <c r="VW46" s="438"/>
      <c r="VX46" s="438"/>
      <c r="VY46" s="438"/>
      <c r="VZ46" s="111">
        <f>VT46+VU46-VV46+VW46-VX46+VY46</f>
        <v>0</v>
      </c>
      <c r="WA46" s="438"/>
      <c r="WB46" s="438"/>
      <c r="WD46" s="438"/>
      <c r="WE46" s="438"/>
      <c r="WF46" s="438"/>
      <c r="WG46" s="438"/>
      <c r="WH46" s="111">
        <f t="shared" ref="WH46:WH48" si="1238">WD46+WE46-WF46+WG46</f>
        <v>0</v>
      </c>
      <c r="WI46" s="438"/>
      <c r="WJ46" s="438"/>
      <c r="WK46" s="438"/>
      <c r="WL46" s="438"/>
      <c r="WM46" s="438"/>
      <c r="WN46" s="438"/>
      <c r="WO46" s="111">
        <f>WI46+WJ46-WK46+WL46-WM46+WN46</f>
        <v>0</v>
      </c>
      <c r="WP46" s="438"/>
      <c r="WQ46" s="438"/>
      <c r="WS46" s="438"/>
      <c r="WT46" s="438"/>
      <c r="WU46" s="438"/>
      <c r="WV46" s="438"/>
      <c r="WW46" s="111">
        <f t="shared" ref="WW46:WW48" si="1239">WS46+WT46-WU46+WV46</f>
        <v>0</v>
      </c>
      <c r="WX46" s="438"/>
      <c r="WY46" s="438"/>
      <c r="WZ46" s="438"/>
      <c r="XA46" s="438"/>
      <c r="XB46" s="438"/>
      <c r="XC46" s="438"/>
      <c r="XD46" s="111">
        <f>WX46+WY46-WZ46+XA46-XB46+XC46</f>
        <v>0</v>
      </c>
      <c r="XE46" s="438"/>
      <c r="XF46" s="438"/>
      <c r="XH46" s="438"/>
      <c r="XI46" s="438"/>
      <c r="XJ46" s="438"/>
      <c r="XK46" s="438"/>
      <c r="XL46" s="111">
        <f t="shared" ref="XL46:XL48" si="1240">XH46+XI46-XJ46+XK46</f>
        <v>0</v>
      </c>
      <c r="XM46" s="438"/>
      <c r="XN46" s="438"/>
      <c r="XO46" s="438"/>
      <c r="XP46" s="438"/>
      <c r="XQ46" s="438"/>
      <c r="XR46" s="438"/>
      <c r="XS46" s="111">
        <f>XM46+XN46-XO46+XP46-XQ46+XR46</f>
        <v>0</v>
      </c>
      <c r="XT46" s="438"/>
      <c r="XU46" s="438"/>
      <c r="XW46" s="438"/>
      <c r="XX46" s="438"/>
      <c r="XY46" s="438"/>
      <c r="XZ46" s="438"/>
      <c r="YA46" s="111">
        <f t="shared" ref="YA46:YA48" si="1241">XW46+XX46-XY46+XZ46</f>
        <v>0</v>
      </c>
      <c r="YB46" s="438"/>
      <c r="YC46" s="438"/>
      <c r="YD46" s="438"/>
      <c r="YE46" s="438"/>
      <c r="YF46" s="438"/>
      <c r="YG46" s="438"/>
      <c r="YH46" s="111">
        <f>YB46+YC46-YD46+YE46-YF46+YG46</f>
        <v>0</v>
      </c>
      <c r="YI46" s="438"/>
      <c r="YJ46" s="438"/>
      <c r="YL46" s="438"/>
      <c r="YM46" s="438"/>
      <c r="YN46" s="438"/>
      <c r="YO46" s="438"/>
      <c r="YP46" s="111">
        <f t="shared" ref="YP46:YP48" si="1242">YL46+YM46-YN46+YO46</f>
        <v>0</v>
      </c>
      <c r="YQ46" s="438"/>
      <c r="YR46" s="438"/>
      <c r="YS46" s="438"/>
      <c r="YT46" s="438"/>
      <c r="YU46" s="438"/>
      <c r="YV46" s="438"/>
      <c r="YW46" s="111">
        <f>YQ46+YR46-YS46+YT46-YU46+YV46</f>
        <v>0</v>
      </c>
      <c r="YX46" s="438"/>
      <c r="YY46" s="438"/>
      <c r="ZA46" s="438"/>
      <c r="ZB46" s="438"/>
      <c r="ZC46" s="438"/>
      <c r="ZD46" s="438"/>
      <c r="ZE46" s="111">
        <f t="shared" ref="ZE46:ZE48" si="1243">ZA46+ZB46-ZC46+ZD46</f>
        <v>0</v>
      </c>
      <c r="ZF46" s="438"/>
      <c r="ZG46" s="438"/>
      <c r="ZH46" s="438"/>
      <c r="ZI46" s="438"/>
      <c r="ZJ46" s="438"/>
      <c r="ZK46" s="438"/>
      <c r="ZL46" s="111">
        <f>ZF46+ZG46-ZH46+ZI46-ZJ46+ZK46</f>
        <v>0</v>
      </c>
      <c r="ZM46" s="438"/>
      <c r="ZN46" s="438"/>
      <c r="ZP46" s="438"/>
      <c r="ZQ46" s="438"/>
      <c r="ZR46" s="438"/>
      <c r="ZS46" s="438"/>
      <c r="ZT46" s="111">
        <f t="shared" ref="ZT46:ZT48" si="1244">ZP46+ZQ46-ZR46+ZS46</f>
        <v>0</v>
      </c>
      <c r="ZU46" s="438"/>
      <c r="ZV46" s="438"/>
      <c r="ZW46" s="438"/>
      <c r="ZX46" s="438"/>
      <c r="ZY46" s="438"/>
      <c r="ZZ46" s="438"/>
      <c r="AAA46" s="111">
        <f>ZU46+ZV46-ZW46+ZX46-ZY46+ZZ46</f>
        <v>0</v>
      </c>
      <c r="AAB46" s="438"/>
      <c r="AAC46" s="438"/>
      <c r="AAE46" s="438"/>
      <c r="AAF46" s="438"/>
      <c r="AAG46" s="438"/>
      <c r="AAH46" s="438"/>
      <c r="AAI46" s="111">
        <f t="shared" ref="AAI46:AAI48" si="1245">AAE46+AAF46-AAG46+AAH46</f>
        <v>0</v>
      </c>
      <c r="AAJ46" s="438"/>
      <c r="AAK46" s="438"/>
      <c r="AAL46" s="438"/>
      <c r="AAM46" s="438"/>
      <c r="AAN46" s="438"/>
      <c r="AAO46" s="438"/>
      <c r="AAP46" s="111">
        <f>AAJ46+AAK46-AAL46+AAM46-AAN46+AAO46</f>
        <v>0</v>
      </c>
      <c r="AAQ46" s="438"/>
      <c r="AAR46" s="438"/>
      <c r="AAT46" s="438"/>
      <c r="AAU46" s="438"/>
      <c r="AAV46" s="438"/>
      <c r="AAW46" s="438"/>
      <c r="AAX46" s="111">
        <f t="shared" ref="AAX46:AAX48" si="1246">AAT46+AAU46-AAV46+AAW46</f>
        <v>0</v>
      </c>
      <c r="AAY46" s="438"/>
      <c r="AAZ46" s="438"/>
      <c r="ABA46" s="438"/>
      <c r="ABB46" s="438"/>
      <c r="ABC46" s="438"/>
      <c r="ABD46" s="438"/>
      <c r="ABE46" s="111">
        <f>AAY46+AAZ46-ABA46+ABB46-ABC46+ABD46</f>
        <v>0</v>
      </c>
      <c r="ABF46" s="438"/>
      <c r="ABG46" s="438"/>
      <c r="ABI46" s="438"/>
      <c r="ABJ46" s="438"/>
      <c r="ABK46" s="438"/>
      <c r="ABL46" s="438"/>
      <c r="ABM46" s="111">
        <f t="shared" ref="ABM46:ABM48" si="1247">ABI46+ABJ46-ABK46+ABL46</f>
        <v>0</v>
      </c>
      <c r="ABN46" s="438"/>
      <c r="ABO46" s="438"/>
      <c r="ABP46" s="438"/>
      <c r="ABQ46" s="438"/>
      <c r="ABR46" s="438"/>
      <c r="ABS46" s="438"/>
      <c r="ABT46" s="111">
        <f>ABN46+ABO46-ABP46+ABQ46-ABR46+ABS46</f>
        <v>0</v>
      </c>
      <c r="ABU46" s="438"/>
      <c r="ABV46" s="438"/>
      <c r="ABX46" s="438"/>
      <c r="ABY46" s="438"/>
      <c r="ABZ46" s="438"/>
      <c r="ACA46" s="438"/>
      <c r="ACB46" s="111">
        <f t="shared" ref="ACB46:ACB48" si="1248">ABX46+ABY46-ABZ46+ACA46</f>
        <v>0</v>
      </c>
      <c r="ACC46" s="438"/>
      <c r="ACD46" s="438"/>
      <c r="ACE46" s="438"/>
      <c r="ACF46" s="438"/>
      <c r="ACG46" s="438"/>
      <c r="ACH46" s="438"/>
      <c r="ACI46" s="111">
        <f>ACC46+ACD46-ACE46+ACF46-ACG46+ACH46</f>
        <v>0</v>
      </c>
      <c r="ACJ46" s="438"/>
      <c r="ACK46" s="438"/>
      <c r="ACM46" s="438"/>
      <c r="ACN46" s="438"/>
      <c r="ACO46" s="438"/>
      <c r="ACP46" s="438"/>
      <c r="ACQ46" s="111">
        <f t="shared" ref="ACQ46:ACQ48" si="1249">ACM46+ACN46-ACO46+ACP46</f>
        <v>0</v>
      </c>
      <c r="ACR46" s="438"/>
      <c r="ACS46" s="438"/>
      <c r="ACT46" s="438"/>
      <c r="ACU46" s="438"/>
      <c r="ACV46" s="438"/>
      <c r="ACW46" s="438"/>
      <c r="ACX46" s="111">
        <f>ACR46+ACS46-ACT46+ACU46-ACV46+ACW46</f>
        <v>0</v>
      </c>
      <c r="ACY46" s="438"/>
      <c r="ACZ46" s="438"/>
      <c r="ADB46" s="438"/>
      <c r="ADC46" s="438"/>
      <c r="ADD46" s="438"/>
      <c r="ADE46" s="438"/>
      <c r="ADF46" s="111">
        <f t="shared" ref="ADF46:ADF48" si="1250">ADB46+ADC46-ADD46+ADE46</f>
        <v>0</v>
      </c>
      <c r="ADG46" s="438"/>
      <c r="ADH46" s="438"/>
      <c r="ADI46" s="438"/>
      <c r="ADJ46" s="438"/>
      <c r="ADK46" s="438"/>
      <c r="ADL46" s="438"/>
      <c r="ADM46" s="111">
        <f>ADG46+ADH46-ADI46+ADJ46-ADK46+ADL46</f>
        <v>0</v>
      </c>
      <c r="ADN46" s="438"/>
      <c r="ADO46" s="438"/>
      <c r="ADQ46" s="438"/>
      <c r="ADR46" s="438"/>
      <c r="ADS46" s="438"/>
      <c r="ADT46" s="438"/>
      <c r="ADU46" s="111">
        <f t="shared" ref="ADU46:ADU48" si="1251">ADQ46+ADR46-ADS46+ADT46</f>
        <v>0</v>
      </c>
      <c r="ADV46" s="438"/>
      <c r="ADW46" s="438"/>
      <c r="ADX46" s="438"/>
      <c r="ADY46" s="438"/>
      <c r="ADZ46" s="438"/>
      <c r="AEA46" s="438"/>
      <c r="AEB46" s="111">
        <f>ADV46+ADW46-ADX46+ADY46-ADZ46+AEA46</f>
        <v>0</v>
      </c>
      <c r="AEC46" s="438"/>
      <c r="AED46" s="438"/>
      <c r="AEF46" s="438"/>
      <c r="AEG46" s="438"/>
      <c r="AEH46" s="438"/>
      <c r="AEI46" s="438"/>
      <c r="AEJ46" s="111">
        <f t="shared" ref="AEJ46:AEJ48" si="1252">AEF46+AEG46-AEH46+AEI46</f>
        <v>0</v>
      </c>
      <c r="AEK46" s="438"/>
      <c r="AEL46" s="438"/>
      <c r="AEM46" s="438"/>
      <c r="AEN46" s="438"/>
      <c r="AEO46" s="438"/>
      <c r="AEP46" s="438"/>
      <c r="AEQ46" s="111">
        <f>AEK46+AEL46-AEM46+AEN46-AEO46+AEP46</f>
        <v>0</v>
      </c>
      <c r="AER46" s="438"/>
      <c r="AES46" s="438"/>
      <c r="AEU46" s="438"/>
      <c r="AEV46" s="438"/>
      <c r="AEW46" s="438"/>
      <c r="AEX46" s="438"/>
      <c r="AEY46" s="111">
        <f t="shared" ref="AEY46:AEY48" si="1253">AEU46+AEV46-AEW46+AEX46</f>
        <v>0</v>
      </c>
      <c r="AEZ46" s="438"/>
      <c r="AFA46" s="438"/>
      <c r="AFB46" s="438"/>
      <c r="AFC46" s="438"/>
      <c r="AFD46" s="438"/>
      <c r="AFE46" s="438"/>
      <c r="AFF46" s="111">
        <f>AEZ46+AFA46-AFB46+AFC46-AFD46+AFE46</f>
        <v>0</v>
      </c>
      <c r="AFG46" s="438"/>
      <c r="AFH46" s="438"/>
      <c r="AFJ46" s="438"/>
      <c r="AFK46" s="438"/>
      <c r="AFL46" s="438"/>
      <c r="AFM46" s="438"/>
      <c r="AFN46" s="111">
        <f t="shared" ref="AFN46:AFN48" si="1254">AFJ46+AFK46-AFL46+AFM46</f>
        <v>0</v>
      </c>
      <c r="AFO46" s="438"/>
      <c r="AFP46" s="438"/>
      <c r="AFQ46" s="438"/>
      <c r="AFR46" s="438"/>
      <c r="AFS46" s="438"/>
      <c r="AFT46" s="438"/>
      <c r="AFU46" s="111">
        <f>AFO46+AFP46-AFQ46+AFR46-AFS46+AFT46</f>
        <v>0</v>
      </c>
      <c r="AFV46" s="438"/>
      <c r="AFW46" s="438"/>
      <c r="AFY46" s="438"/>
      <c r="AFZ46" s="438"/>
      <c r="AGA46" s="438"/>
      <c r="AGB46" s="438"/>
      <c r="AGC46" s="111">
        <f t="shared" ref="AGC46:AGC48" si="1255">AFY46+AFZ46-AGA46+AGB46</f>
        <v>0</v>
      </c>
      <c r="AGD46" s="438"/>
      <c r="AGE46" s="438"/>
      <c r="AGF46" s="438"/>
      <c r="AGG46" s="438"/>
      <c r="AGH46" s="438"/>
      <c r="AGI46" s="438"/>
      <c r="AGJ46" s="111">
        <f>AGD46+AGE46-AGF46+AGG46-AGH46+AGI46</f>
        <v>0</v>
      </c>
      <c r="AGK46" s="438"/>
      <c r="AGL46" s="438"/>
      <c r="AGN46" s="438"/>
      <c r="AGO46" s="438"/>
      <c r="AGP46" s="438"/>
      <c r="AGQ46" s="438"/>
      <c r="AGR46" s="111">
        <f t="shared" ref="AGR46:AGR48" si="1256">AGN46+AGO46-AGP46+AGQ46</f>
        <v>0</v>
      </c>
      <c r="AGS46" s="438"/>
      <c r="AGT46" s="438"/>
      <c r="AGU46" s="438"/>
      <c r="AGV46" s="438"/>
      <c r="AGW46" s="438"/>
      <c r="AGX46" s="438"/>
      <c r="AGY46" s="111">
        <f>AGS46+AGT46-AGU46+AGV46-AGW46+AGX46</f>
        <v>0</v>
      </c>
      <c r="AGZ46" s="438"/>
      <c r="AHA46" s="438"/>
      <c r="AHC46" s="438"/>
      <c r="AHD46" s="438"/>
      <c r="AHE46" s="438"/>
      <c r="AHF46" s="438"/>
      <c r="AHG46" s="111">
        <f t="shared" ref="AHG46:AHG48" si="1257">AHC46+AHD46-AHE46+AHF46</f>
        <v>0</v>
      </c>
      <c r="AHH46" s="438"/>
      <c r="AHI46" s="438"/>
      <c r="AHJ46" s="438"/>
      <c r="AHK46" s="438"/>
      <c r="AHL46" s="438"/>
      <c r="AHM46" s="438"/>
      <c r="AHN46" s="111">
        <f>AHH46+AHI46-AHJ46+AHK46-AHL46+AHM46</f>
        <v>0</v>
      </c>
      <c r="AHO46" s="438"/>
      <c r="AHP46" s="438"/>
      <c r="AHR46" s="438"/>
      <c r="AHS46" s="438"/>
      <c r="AHT46" s="438"/>
      <c r="AHU46" s="438"/>
      <c r="AHV46" s="111">
        <f t="shared" ref="AHV46:AHV48" si="1258">AHR46+AHS46-AHT46+AHU46</f>
        <v>0</v>
      </c>
      <c r="AHW46" s="438"/>
      <c r="AHX46" s="438"/>
      <c r="AHY46" s="438"/>
      <c r="AHZ46" s="438"/>
      <c r="AIA46" s="438"/>
      <c r="AIB46" s="438"/>
      <c r="AIC46" s="111">
        <f>AHW46+AHX46-AHY46+AHZ46-AIA46+AIB46</f>
        <v>0</v>
      </c>
      <c r="AID46" s="438"/>
      <c r="AIE46" s="438"/>
    </row>
    <row r="47" spans="1:915" x14ac:dyDescent="0.3">
      <c r="A47" s="33" t="s">
        <v>132</v>
      </c>
      <c r="B47" s="34" t="s">
        <v>133</v>
      </c>
      <c r="C47" s="439"/>
      <c r="D47" s="440"/>
      <c r="E47" s="440"/>
      <c r="F47" s="440"/>
      <c r="G47" s="110">
        <f t="shared" si="1198"/>
        <v>0</v>
      </c>
      <c r="H47" s="440"/>
      <c r="I47" s="440"/>
      <c r="J47" s="440"/>
      <c r="K47" s="440"/>
      <c r="L47" s="440"/>
      <c r="M47" s="440"/>
      <c r="N47" s="111">
        <f t="shared" ref="N47:N48" si="1259">H47+I47-J47+K47-L47+M47</f>
        <v>0</v>
      </c>
      <c r="O47" s="440"/>
      <c r="P47" s="440"/>
      <c r="Q47" s="440"/>
      <c r="R47" s="440"/>
      <c r="S47" s="440"/>
      <c r="T47" s="440"/>
      <c r="U47" s="110">
        <f t="shared" si="1199"/>
        <v>0</v>
      </c>
      <c r="V47" s="440"/>
      <c r="W47" s="440"/>
      <c r="X47" s="440"/>
      <c r="Y47" s="440"/>
      <c r="Z47" s="440"/>
      <c r="AA47" s="440"/>
      <c r="AB47" s="111">
        <f t="shared" ref="AB47:AB48" si="1260">V47+W47-X47+Y47-Z47+AA47</f>
        <v>0</v>
      </c>
      <c r="AC47" s="440"/>
      <c r="AD47" s="440"/>
      <c r="AF47" s="440"/>
      <c r="AG47" s="440"/>
      <c r="AH47" s="440"/>
      <c r="AI47" s="440"/>
      <c r="AJ47" s="110">
        <f t="shared" si="1200"/>
        <v>0</v>
      </c>
      <c r="AK47" s="440"/>
      <c r="AL47" s="440"/>
      <c r="AM47" s="440"/>
      <c r="AN47" s="440"/>
      <c r="AO47" s="440"/>
      <c r="AP47" s="440"/>
      <c r="AQ47" s="111">
        <f t="shared" ref="AQ47:AQ48" si="1261">AK47+AL47-AM47+AN47-AO47+AP47</f>
        <v>0</v>
      </c>
      <c r="AR47" s="440"/>
      <c r="AS47" s="440"/>
      <c r="AU47" s="440"/>
      <c r="AV47" s="440"/>
      <c r="AW47" s="440"/>
      <c r="AX47" s="440"/>
      <c r="AY47" s="110">
        <f t="shared" si="1201"/>
        <v>0</v>
      </c>
      <c r="AZ47" s="440"/>
      <c r="BA47" s="440"/>
      <c r="BB47" s="440"/>
      <c r="BC47" s="440"/>
      <c r="BD47" s="440"/>
      <c r="BE47" s="440"/>
      <c r="BF47" s="111">
        <f t="shared" ref="BF47:BF48" si="1262">AZ47+BA47-BB47+BC47-BD47+BE47</f>
        <v>0</v>
      </c>
      <c r="BG47" s="440"/>
      <c r="BH47" s="440"/>
      <c r="BJ47" s="440"/>
      <c r="BK47" s="440"/>
      <c r="BL47" s="440"/>
      <c r="BM47" s="440"/>
      <c r="BN47" s="110">
        <f t="shared" si="1202"/>
        <v>0</v>
      </c>
      <c r="BO47" s="440"/>
      <c r="BP47" s="440"/>
      <c r="BQ47" s="440"/>
      <c r="BR47" s="440"/>
      <c r="BS47" s="440"/>
      <c r="BT47" s="440"/>
      <c r="BU47" s="111">
        <f t="shared" ref="BU47:BU48" si="1263">BO47+BP47-BQ47+BR47-BS47+BT47</f>
        <v>0</v>
      </c>
      <c r="BV47" s="440"/>
      <c r="BW47" s="440"/>
      <c r="BY47" s="440"/>
      <c r="BZ47" s="440"/>
      <c r="CA47" s="440"/>
      <c r="CB47" s="440"/>
      <c r="CC47" s="110">
        <f t="shared" si="1203"/>
        <v>0</v>
      </c>
      <c r="CD47" s="440"/>
      <c r="CE47" s="440"/>
      <c r="CF47" s="440"/>
      <c r="CG47" s="440"/>
      <c r="CH47" s="440"/>
      <c r="CI47" s="440"/>
      <c r="CJ47" s="111">
        <f t="shared" ref="CJ47:CJ48" si="1264">CD47+CE47-CF47+CG47-CH47+CI47</f>
        <v>0</v>
      </c>
      <c r="CK47" s="440"/>
      <c r="CL47" s="440"/>
      <c r="CN47" s="440"/>
      <c r="CO47" s="440"/>
      <c r="CP47" s="440"/>
      <c r="CQ47" s="440"/>
      <c r="CR47" s="110">
        <f t="shared" si="1204"/>
        <v>0</v>
      </c>
      <c r="CS47" s="440"/>
      <c r="CT47" s="440"/>
      <c r="CU47" s="440"/>
      <c r="CV47" s="440"/>
      <c r="CW47" s="440"/>
      <c r="CX47" s="440"/>
      <c r="CY47" s="111">
        <f t="shared" ref="CY47:CY48" si="1265">CS47+CT47-CU47+CV47-CW47+CX47</f>
        <v>0</v>
      </c>
      <c r="CZ47" s="440"/>
      <c r="DA47" s="440"/>
      <c r="DC47" s="440"/>
      <c r="DD47" s="440"/>
      <c r="DE47" s="440"/>
      <c r="DF47" s="440"/>
      <c r="DG47" s="110">
        <f t="shared" si="1205"/>
        <v>0</v>
      </c>
      <c r="DH47" s="440"/>
      <c r="DI47" s="440"/>
      <c r="DJ47" s="440"/>
      <c r="DK47" s="440"/>
      <c r="DL47" s="440"/>
      <c r="DM47" s="440"/>
      <c r="DN47" s="111">
        <f t="shared" ref="DN47:DN48" si="1266">DH47+DI47-DJ47+DK47-DL47+DM47</f>
        <v>0</v>
      </c>
      <c r="DO47" s="440"/>
      <c r="DP47" s="440"/>
      <c r="DR47" s="440"/>
      <c r="DS47" s="440"/>
      <c r="DT47" s="440"/>
      <c r="DU47" s="440"/>
      <c r="DV47" s="110">
        <f t="shared" si="1206"/>
        <v>0</v>
      </c>
      <c r="DW47" s="440"/>
      <c r="DX47" s="440"/>
      <c r="DY47" s="440"/>
      <c r="DZ47" s="440"/>
      <c r="EA47" s="440"/>
      <c r="EB47" s="440"/>
      <c r="EC47" s="111">
        <f t="shared" ref="EC47:EC48" si="1267">DW47+DX47-DY47+DZ47-EA47+EB47</f>
        <v>0</v>
      </c>
      <c r="ED47" s="440"/>
      <c r="EE47" s="440"/>
      <c r="EG47" s="440"/>
      <c r="EH47" s="440"/>
      <c r="EI47" s="440"/>
      <c r="EJ47" s="440"/>
      <c r="EK47" s="110">
        <f t="shared" si="1207"/>
        <v>0</v>
      </c>
      <c r="EL47" s="440"/>
      <c r="EM47" s="440"/>
      <c r="EN47" s="440"/>
      <c r="EO47" s="440"/>
      <c r="EP47" s="440"/>
      <c r="EQ47" s="440"/>
      <c r="ER47" s="111">
        <f t="shared" ref="ER47:ER48" si="1268">EL47+EM47-EN47+EO47-EP47+EQ47</f>
        <v>0</v>
      </c>
      <c r="ES47" s="440"/>
      <c r="ET47" s="440"/>
      <c r="EV47" s="440"/>
      <c r="EW47" s="440"/>
      <c r="EX47" s="440"/>
      <c r="EY47" s="440"/>
      <c r="EZ47" s="110">
        <f t="shared" si="1208"/>
        <v>0</v>
      </c>
      <c r="FA47" s="440"/>
      <c r="FB47" s="440"/>
      <c r="FC47" s="440"/>
      <c r="FD47" s="440"/>
      <c r="FE47" s="440"/>
      <c r="FF47" s="440"/>
      <c r="FG47" s="111">
        <f t="shared" ref="FG47:FG48" si="1269">FA47+FB47-FC47+FD47-FE47+FF47</f>
        <v>0</v>
      </c>
      <c r="FH47" s="440"/>
      <c r="FI47" s="440"/>
      <c r="FK47" s="440"/>
      <c r="FL47" s="440"/>
      <c r="FM47" s="440"/>
      <c r="FN47" s="440"/>
      <c r="FO47" s="110">
        <f t="shared" si="1209"/>
        <v>0</v>
      </c>
      <c r="FP47" s="440"/>
      <c r="FQ47" s="440"/>
      <c r="FR47" s="440"/>
      <c r="FS47" s="440"/>
      <c r="FT47" s="440"/>
      <c r="FU47" s="440"/>
      <c r="FV47" s="111">
        <f t="shared" ref="FV47:FV48" si="1270">FP47+FQ47-FR47+FS47-FT47+FU47</f>
        <v>0</v>
      </c>
      <c r="FW47" s="440"/>
      <c r="FX47" s="440"/>
      <c r="FZ47" s="440"/>
      <c r="GA47" s="440"/>
      <c r="GB47" s="440"/>
      <c r="GC47" s="440"/>
      <c r="GD47" s="110">
        <f t="shared" si="1210"/>
        <v>0</v>
      </c>
      <c r="GE47" s="440"/>
      <c r="GF47" s="440"/>
      <c r="GG47" s="440"/>
      <c r="GH47" s="440"/>
      <c r="GI47" s="440"/>
      <c r="GJ47" s="440"/>
      <c r="GK47" s="111">
        <f t="shared" ref="GK47:GK48" si="1271">GE47+GF47-GG47+GH47-GI47+GJ47</f>
        <v>0</v>
      </c>
      <c r="GL47" s="440"/>
      <c r="GM47" s="440"/>
      <c r="GO47" s="440"/>
      <c r="GP47" s="440"/>
      <c r="GQ47" s="440"/>
      <c r="GR47" s="440"/>
      <c r="GS47" s="110">
        <f t="shared" si="1211"/>
        <v>0</v>
      </c>
      <c r="GT47" s="440"/>
      <c r="GU47" s="440"/>
      <c r="GV47" s="440"/>
      <c r="GW47" s="440"/>
      <c r="GX47" s="440"/>
      <c r="GY47" s="440"/>
      <c r="GZ47" s="111">
        <f t="shared" ref="GZ47:GZ48" si="1272">GT47+GU47-GV47+GW47-GX47+GY47</f>
        <v>0</v>
      </c>
      <c r="HA47" s="440"/>
      <c r="HB47" s="440"/>
      <c r="HD47" s="440"/>
      <c r="HE47" s="440"/>
      <c r="HF47" s="440"/>
      <c r="HG47" s="440"/>
      <c r="HH47" s="110">
        <f t="shared" si="1212"/>
        <v>0</v>
      </c>
      <c r="HI47" s="440"/>
      <c r="HJ47" s="440"/>
      <c r="HK47" s="440"/>
      <c r="HL47" s="440"/>
      <c r="HM47" s="440"/>
      <c r="HN47" s="440"/>
      <c r="HO47" s="111">
        <f t="shared" ref="HO47:HO48" si="1273">HI47+HJ47-HK47+HL47-HM47+HN47</f>
        <v>0</v>
      </c>
      <c r="HP47" s="440"/>
      <c r="HQ47" s="440"/>
      <c r="HS47" s="440"/>
      <c r="HT47" s="440"/>
      <c r="HU47" s="440"/>
      <c r="HV47" s="440"/>
      <c r="HW47" s="110">
        <f t="shared" si="1213"/>
        <v>0</v>
      </c>
      <c r="HX47" s="440"/>
      <c r="HY47" s="440"/>
      <c r="HZ47" s="440"/>
      <c r="IA47" s="440"/>
      <c r="IB47" s="440"/>
      <c r="IC47" s="440"/>
      <c r="ID47" s="111">
        <f t="shared" ref="ID47:ID48" si="1274">HX47+HY47-HZ47+IA47-IB47+IC47</f>
        <v>0</v>
      </c>
      <c r="IE47" s="440"/>
      <c r="IF47" s="440"/>
      <c r="IH47" s="440"/>
      <c r="II47" s="440"/>
      <c r="IJ47" s="440"/>
      <c r="IK47" s="440"/>
      <c r="IL47" s="110">
        <f t="shared" si="1214"/>
        <v>0</v>
      </c>
      <c r="IM47" s="440"/>
      <c r="IN47" s="440"/>
      <c r="IO47" s="440"/>
      <c r="IP47" s="440"/>
      <c r="IQ47" s="440"/>
      <c r="IR47" s="440"/>
      <c r="IS47" s="111">
        <f t="shared" ref="IS47:IS48" si="1275">IM47+IN47-IO47+IP47-IQ47+IR47</f>
        <v>0</v>
      </c>
      <c r="IT47" s="440"/>
      <c r="IU47" s="440"/>
      <c r="IW47" s="440"/>
      <c r="IX47" s="440"/>
      <c r="IY47" s="440"/>
      <c r="IZ47" s="440"/>
      <c r="JA47" s="110">
        <f t="shared" si="1215"/>
        <v>0</v>
      </c>
      <c r="JB47" s="440"/>
      <c r="JC47" s="440"/>
      <c r="JD47" s="440"/>
      <c r="JE47" s="440"/>
      <c r="JF47" s="440"/>
      <c r="JG47" s="440"/>
      <c r="JH47" s="111">
        <f t="shared" ref="JH47:JH48" si="1276">JB47+JC47-JD47+JE47-JF47+JG47</f>
        <v>0</v>
      </c>
      <c r="JI47" s="440"/>
      <c r="JJ47" s="440"/>
      <c r="JL47" s="440"/>
      <c r="JM47" s="440"/>
      <c r="JN47" s="440"/>
      <c r="JO47" s="440"/>
      <c r="JP47" s="110">
        <f t="shared" si="1216"/>
        <v>0</v>
      </c>
      <c r="JQ47" s="440"/>
      <c r="JR47" s="440"/>
      <c r="JS47" s="440"/>
      <c r="JT47" s="440"/>
      <c r="JU47" s="440"/>
      <c r="JV47" s="440"/>
      <c r="JW47" s="111">
        <f t="shared" ref="JW47:JW48" si="1277">JQ47+JR47-JS47+JT47-JU47+JV47</f>
        <v>0</v>
      </c>
      <c r="JX47" s="440"/>
      <c r="JY47" s="440"/>
      <c r="KA47" s="440"/>
      <c r="KB47" s="440"/>
      <c r="KC47" s="440"/>
      <c r="KD47" s="440"/>
      <c r="KE47" s="110">
        <f t="shared" si="1217"/>
        <v>0</v>
      </c>
      <c r="KF47" s="440"/>
      <c r="KG47" s="440"/>
      <c r="KH47" s="440"/>
      <c r="KI47" s="440"/>
      <c r="KJ47" s="440"/>
      <c r="KK47" s="440"/>
      <c r="KL47" s="111">
        <f t="shared" ref="KL47:KL48" si="1278">KF47+KG47-KH47+KI47-KJ47+KK47</f>
        <v>0</v>
      </c>
      <c r="KM47" s="440"/>
      <c r="KN47" s="440"/>
      <c r="KP47" s="440"/>
      <c r="KQ47" s="440"/>
      <c r="KR47" s="440"/>
      <c r="KS47" s="440"/>
      <c r="KT47" s="110">
        <f t="shared" si="1218"/>
        <v>0</v>
      </c>
      <c r="KU47" s="440"/>
      <c r="KV47" s="440"/>
      <c r="KW47" s="440"/>
      <c r="KX47" s="440"/>
      <c r="KY47" s="440"/>
      <c r="KZ47" s="440"/>
      <c r="LA47" s="111">
        <f t="shared" ref="LA47:LA48" si="1279">KU47+KV47-KW47+KX47-KY47+KZ47</f>
        <v>0</v>
      </c>
      <c r="LB47" s="440"/>
      <c r="LC47" s="440"/>
      <c r="LE47" s="440"/>
      <c r="LF47" s="440"/>
      <c r="LG47" s="440"/>
      <c r="LH47" s="440"/>
      <c r="LI47" s="110">
        <f t="shared" si="1219"/>
        <v>0</v>
      </c>
      <c r="LJ47" s="440"/>
      <c r="LK47" s="440"/>
      <c r="LL47" s="440"/>
      <c r="LM47" s="440"/>
      <c r="LN47" s="440"/>
      <c r="LO47" s="440"/>
      <c r="LP47" s="111">
        <f t="shared" ref="LP47:LP48" si="1280">LJ47+LK47-LL47+LM47-LN47+LO47</f>
        <v>0</v>
      </c>
      <c r="LQ47" s="440"/>
      <c r="LR47" s="440"/>
      <c r="LT47" s="440"/>
      <c r="LU47" s="440"/>
      <c r="LV47" s="440"/>
      <c r="LW47" s="440"/>
      <c r="LX47" s="110">
        <f t="shared" si="1220"/>
        <v>0</v>
      </c>
      <c r="LY47" s="440"/>
      <c r="LZ47" s="440"/>
      <c r="MA47" s="440"/>
      <c r="MB47" s="440"/>
      <c r="MC47" s="440"/>
      <c r="MD47" s="440"/>
      <c r="ME47" s="111">
        <f t="shared" ref="ME47:ME48" si="1281">LY47+LZ47-MA47+MB47-MC47+MD47</f>
        <v>0</v>
      </c>
      <c r="MF47" s="440"/>
      <c r="MG47" s="440"/>
      <c r="MI47" s="440"/>
      <c r="MJ47" s="440"/>
      <c r="MK47" s="440"/>
      <c r="ML47" s="440"/>
      <c r="MM47" s="110">
        <f t="shared" si="1221"/>
        <v>0</v>
      </c>
      <c r="MN47" s="440"/>
      <c r="MO47" s="440"/>
      <c r="MP47" s="440"/>
      <c r="MQ47" s="440"/>
      <c r="MR47" s="440"/>
      <c r="MS47" s="440"/>
      <c r="MT47" s="111">
        <f t="shared" ref="MT47:MT48" si="1282">MN47+MO47-MP47+MQ47-MR47+MS47</f>
        <v>0</v>
      </c>
      <c r="MU47" s="440"/>
      <c r="MV47" s="440"/>
      <c r="MX47" s="440"/>
      <c r="MY47" s="440"/>
      <c r="MZ47" s="440"/>
      <c r="NA47" s="440"/>
      <c r="NB47" s="110">
        <f t="shared" si="1222"/>
        <v>0</v>
      </c>
      <c r="NC47" s="440"/>
      <c r="ND47" s="440"/>
      <c r="NE47" s="440"/>
      <c r="NF47" s="440"/>
      <c r="NG47" s="440"/>
      <c r="NH47" s="440"/>
      <c r="NI47" s="111">
        <f t="shared" ref="NI47:NI48" si="1283">NC47+ND47-NE47+NF47-NG47+NH47</f>
        <v>0</v>
      </c>
      <c r="NJ47" s="440"/>
      <c r="NK47" s="440"/>
      <c r="NM47" s="440"/>
      <c r="NN47" s="440"/>
      <c r="NO47" s="440"/>
      <c r="NP47" s="440"/>
      <c r="NQ47" s="110">
        <f t="shared" si="1223"/>
        <v>0</v>
      </c>
      <c r="NR47" s="440"/>
      <c r="NS47" s="440"/>
      <c r="NT47" s="440"/>
      <c r="NU47" s="440"/>
      <c r="NV47" s="440"/>
      <c r="NW47" s="440"/>
      <c r="NX47" s="111">
        <f t="shared" ref="NX47:NX48" si="1284">NR47+NS47-NT47+NU47-NV47+NW47</f>
        <v>0</v>
      </c>
      <c r="NY47" s="440"/>
      <c r="NZ47" s="440"/>
      <c r="OB47" s="440"/>
      <c r="OC47" s="440"/>
      <c r="OD47" s="440"/>
      <c r="OE47" s="440"/>
      <c r="OF47" s="110">
        <f t="shared" si="1224"/>
        <v>0</v>
      </c>
      <c r="OG47" s="440"/>
      <c r="OH47" s="440"/>
      <c r="OI47" s="440"/>
      <c r="OJ47" s="440"/>
      <c r="OK47" s="440"/>
      <c r="OL47" s="440"/>
      <c r="OM47" s="111">
        <f t="shared" ref="OM47:OM48" si="1285">OG47+OH47-OI47+OJ47-OK47+OL47</f>
        <v>0</v>
      </c>
      <c r="ON47" s="440"/>
      <c r="OO47" s="440"/>
      <c r="OQ47" s="440"/>
      <c r="OR47" s="440"/>
      <c r="OS47" s="440"/>
      <c r="OT47" s="440"/>
      <c r="OU47" s="110">
        <f t="shared" si="1225"/>
        <v>0</v>
      </c>
      <c r="OV47" s="440"/>
      <c r="OW47" s="440"/>
      <c r="OX47" s="440"/>
      <c r="OY47" s="440"/>
      <c r="OZ47" s="440"/>
      <c r="PA47" s="440"/>
      <c r="PB47" s="111">
        <f t="shared" ref="PB47:PB48" si="1286">OV47+OW47-OX47+OY47-OZ47+PA47</f>
        <v>0</v>
      </c>
      <c r="PC47" s="440"/>
      <c r="PD47" s="440"/>
      <c r="PF47" s="440"/>
      <c r="PG47" s="440"/>
      <c r="PH47" s="440"/>
      <c r="PI47" s="440"/>
      <c r="PJ47" s="110">
        <f t="shared" si="1226"/>
        <v>0</v>
      </c>
      <c r="PK47" s="440"/>
      <c r="PL47" s="440"/>
      <c r="PM47" s="440"/>
      <c r="PN47" s="440"/>
      <c r="PO47" s="440"/>
      <c r="PP47" s="440"/>
      <c r="PQ47" s="111">
        <f t="shared" ref="PQ47:PQ48" si="1287">PK47+PL47-PM47+PN47-PO47+PP47</f>
        <v>0</v>
      </c>
      <c r="PR47" s="440"/>
      <c r="PS47" s="440"/>
      <c r="PU47" s="440"/>
      <c r="PV47" s="440"/>
      <c r="PW47" s="440"/>
      <c r="PX47" s="440"/>
      <c r="PY47" s="110">
        <f t="shared" si="1227"/>
        <v>0</v>
      </c>
      <c r="PZ47" s="440"/>
      <c r="QA47" s="440"/>
      <c r="QB47" s="440"/>
      <c r="QC47" s="440"/>
      <c r="QD47" s="440"/>
      <c r="QE47" s="440"/>
      <c r="QF47" s="111">
        <f t="shared" ref="QF47:QF48" si="1288">PZ47+QA47-QB47+QC47-QD47+QE47</f>
        <v>0</v>
      </c>
      <c r="QG47" s="440"/>
      <c r="QH47" s="440"/>
      <c r="QJ47" s="440"/>
      <c r="QK47" s="440"/>
      <c r="QL47" s="440"/>
      <c r="QM47" s="440"/>
      <c r="QN47" s="110">
        <f t="shared" si="1228"/>
        <v>0</v>
      </c>
      <c r="QO47" s="440"/>
      <c r="QP47" s="440"/>
      <c r="QQ47" s="440"/>
      <c r="QR47" s="440"/>
      <c r="QS47" s="440"/>
      <c r="QT47" s="440"/>
      <c r="QU47" s="111">
        <f t="shared" ref="QU47:QU48" si="1289">QO47+QP47-QQ47+QR47-QS47+QT47</f>
        <v>0</v>
      </c>
      <c r="QV47" s="440"/>
      <c r="QW47" s="440"/>
      <c r="QY47" s="440"/>
      <c r="QZ47" s="440"/>
      <c r="RA47" s="440"/>
      <c r="RB47" s="440"/>
      <c r="RC47" s="110">
        <f t="shared" si="1229"/>
        <v>0</v>
      </c>
      <c r="RD47" s="440"/>
      <c r="RE47" s="440"/>
      <c r="RF47" s="440"/>
      <c r="RG47" s="440"/>
      <c r="RH47" s="440"/>
      <c r="RI47" s="440"/>
      <c r="RJ47" s="111">
        <f t="shared" ref="RJ47:RJ48" si="1290">RD47+RE47-RF47+RG47-RH47+RI47</f>
        <v>0</v>
      </c>
      <c r="RK47" s="440"/>
      <c r="RL47" s="440"/>
      <c r="RN47" s="440"/>
      <c r="RO47" s="440"/>
      <c r="RP47" s="440"/>
      <c r="RQ47" s="440"/>
      <c r="RR47" s="110">
        <f t="shared" si="1230"/>
        <v>0</v>
      </c>
      <c r="RS47" s="440"/>
      <c r="RT47" s="440"/>
      <c r="RU47" s="440"/>
      <c r="RV47" s="440"/>
      <c r="RW47" s="440"/>
      <c r="RX47" s="440"/>
      <c r="RY47" s="111">
        <f t="shared" ref="RY47:RY48" si="1291">RS47+RT47-RU47+RV47-RW47+RX47</f>
        <v>0</v>
      </c>
      <c r="RZ47" s="440"/>
      <c r="SA47" s="440"/>
      <c r="SC47" s="440"/>
      <c r="SD47" s="440"/>
      <c r="SE47" s="440"/>
      <c r="SF47" s="440"/>
      <c r="SG47" s="110">
        <f t="shared" si="1231"/>
        <v>0</v>
      </c>
      <c r="SH47" s="440"/>
      <c r="SI47" s="440"/>
      <c r="SJ47" s="440"/>
      <c r="SK47" s="440"/>
      <c r="SL47" s="440"/>
      <c r="SM47" s="440"/>
      <c r="SN47" s="111">
        <f t="shared" ref="SN47:SN48" si="1292">SH47+SI47-SJ47+SK47-SL47+SM47</f>
        <v>0</v>
      </c>
      <c r="SO47" s="440"/>
      <c r="SP47" s="440"/>
      <c r="SR47" s="440"/>
      <c r="SS47" s="440"/>
      <c r="ST47" s="440"/>
      <c r="SU47" s="440"/>
      <c r="SV47" s="110">
        <f t="shared" si="1232"/>
        <v>0</v>
      </c>
      <c r="SW47" s="440"/>
      <c r="SX47" s="440"/>
      <c r="SY47" s="440"/>
      <c r="SZ47" s="440"/>
      <c r="TA47" s="440"/>
      <c r="TB47" s="440"/>
      <c r="TC47" s="111">
        <f t="shared" ref="TC47:TC48" si="1293">SW47+SX47-SY47+SZ47-TA47+TB47</f>
        <v>0</v>
      </c>
      <c r="TD47" s="440"/>
      <c r="TE47" s="440"/>
      <c r="TG47" s="440"/>
      <c r="TH47" s="440"/>
      <c r="TI47" s="440"/>
      <c r="TJ47" s="440"/>
      <c r="TK47" s="110">
        <f t="shared" si="1233"/>
        <v>0</v>
      </c>
      <c r="TL47" s="440"/>
      <c r="TM47" s="440"/>
      <c r="TN47" s="440"/>
      <c r="TO47" s="440"/>
      <c r="TP47" s="440"/>
      <c r="TQ47" s="440"/>
      <c r="TR47" s="111">
        <f t="shared" ref="TR47:TR48" si="1294">TL47+TM47-TN47+TO47-TP47+TQ47</f>
        <v>0</v>
      </c>
      <c r="TS47" s="440"/>
      <c r="TT47" s="440"/>
      <c r="TV47" s="440"/>
      <c r="TW47" s="440"/>
      <c r="TX47" s="440"/>
      <c r="TY47" s="440"/>
      <c r="TZ47" s="110">
        <f t="shared" si="1234"/>
        <v>0</v>
      </c>
      <c r="UA47" s="440"/>
      <c r="UB47" s="440"/>
      <c r="UC47" s="440"/>
      <c r="UD47" s="440"/>
      <c r="UE47" s="440"/>
      <c r="UF47" s="440"/>
      <c r="UG47" s="111">
        <f t="shared" ref="UG47:UG48" si="1295">UA47+UB47-UC47+UD47-UE47+UF47</f>
        <v>0</v>
      </c>
      <c r="UH47" s="440"/>
      <c r="UI47" s="440"/>
      <c r="UK47" s="440"/>
      <c r="UL47" s="440"/>
      <c r="UM47" s="440"/>
      <c r="UN47" s="440"/>
      <c r="UO47" s="110">
        <f t="shared" si="1235"/>
        <v>0</v>
      </c>
      <c r="UP47" s="440"/>
      <c r="UQ47" s="440"/>
      <c r="UR47" s="440"/>
      <c r="US47" s="440"/>
      <c r="UT47" s="440"/>
      <c r="UU47" s="440"/>
      <c r="UV47" s="111">
        <f t="shared" ref="UV47:UV48" si="1296">UP47+UQ47-UR47+US47-UT47+UU47</f>
        <v>0</v>
      </c>
      <c r="UW47" s="440"/>
      <c r="UX47" s="440"/>
      <c r="UZ47" s="440"/>
      <c r="VA47" s="440"/>
      <c r="VB47" s="440"/>
      <c r="VC47" s="440"/>
      <c r="VD47" s="110">
        <f t="shared" si="1236"/>
        <v>0</v>
      </c>
      <c r="VE47" s="440"/>
      <c r="VF47" s="440"/>
      <c r="VG47" s="440"/>
      <c r="VH47" s="440"/>
      <c r="VI47" s="440"/>
      <c r="VJ47" s="440"/>
      <c r="VK47" s="111">
        <f t="shared" ref="VK47:VK48" si="1297">VE47+VF47-VG47+VH47-VI47+VJ47</f>
        <v>0</v>
      </c>
      <c r="VL47" s="440"/>
      <c r="VM47" s="440"/>
      <c r="VO47" s="440"/>
      <c r="VP47" s="440"/>
      <c r="VQ47" s="440"/>
      <c r="VR47" s="440"/>
      <c r="VS47" s="110">
        <f t="shared" si="1237"/>
        <v>0</v>
      </c>
      <c r="VT47" s="440"/>
      <c r="VU47" s="440"/>
      <c r="VV47" s="440"/>
      <c r="VW47" s="440"/>
      <c r="VX47" s="440"/>
      <c r="VY47" s="440"/>
      <c r="VZ47" s="111">
        <f t="shared" ref="VZ47:VZ48" si="1298">VT47+VU47-VV47+VW47-VX47+VY47</f>
        <v>0</v>
      </c>
      <c r="WA47" s="440"/>
      <c r="WB47" s="440"/>
      <c r="WD47" s="440"/>
      <c r="WE47" s="440"/>
      <c r="WF47" s="440"/>
      <c r="WG47" s="440"/>
      <c r="WH47" s="110">
        <f t="shared" si="1238"/>
        <v>0</v>
      </c>
      <c r="WI47" s="440"/>
      <c r="WJ47" s="440"/>
      <c r="WK47" s="440"/>
      <c r="WL47" s="440"/>
      <c r="WM47" s="440"/>
      <c r="WN47" s="440"/>
      <c r="WO47" s="111">
        <f t="shared" ref="WO47:WO48" si="1299">WI47+WJ47-WK47+WL47-WM47+WN47</f>
        <v>0</v>
      </c>
      <c r="WP47" s="440"/>
      <c r="WQ47" s="440"/>
      <c r="WS47" s="440"/>
      <c r="WT47" s="440"/>
      <c r="WU47" s="440"/>
      <c r="WV47" s="440"/>
      <c r="WW47" s="110">
        <f t="shared" si="1239"/>
        <v>0</v>
      </c>
      <c r="WX47" s="440"/>
      <c r="WY47" s="440"/>
      <c r="WZ47" s="440"/>
      <c r="XA47" s="440"/>
      <c r="XB47" s="440"/>
      <c r="XC47" s="440"/>
      <c r="XD47" s="111">
        <f t="shared" ref="XD47:XD48" si="1300">WX47+WY47-WZ47+XA47-XB47+XC47</f>
        <v>0</v>
      </c>
      <c r="XE47" s="440"/>
      <c r="XF47" s="440"/>
      <c r="XH47" s="440"/>
      <c r="XI47" s="440"/>
      <c r="XJ47" s="440"/>
      <c r="XK47" s="440"/>
      <c r="XL47" s="110">
        <f t="shared" si="1240"/>
        <v>0</v>
      </c>
      <c r="XM47" s="440"/>
      <c r="XN47" s="440"/>
      <c r="XO47" s="440"/>
      <c r="XP47" s="440"/>
      <c r="XQ47" s="440"/>
      <c r="XR47" s="440"/>
      <c r="XS47" s="111">
        <f t="shared" ref="XS47:XS48" si="1301">XM47+XN47-XO47+XP47-XQ47+XR47</f>
        <v>0</v>
      </c>
      <c r="XT47" s="440"/>
      <c r="XU47" s="440"/>
      <c r="XW47" s="440"/>
      <c r="XX47" s="440"/>
      <c r="XY47" s="440"/>
      <c r="XZ47" s="440"/>
      <c r="YA47" s="110">
        <f t="shared" si="1241"/>
        <v>0</v>
      </c>
      <c r="YB47" s="440"/>
      <c r="YC47" s="440"/>
      <c r="YD47" s="440"/>
      <c r="YE47" s="440"/>
      <c r="YF47" s="440"/>
      <c r="YG47" s="440"/>
      <c r="YH47" s="111">
        <f t="shared" ref="YH47:YH48" si="1302">YB47+YC47-YD47+YE47-YF47+YG47</f>
        <v>0</v>
      </c>
      <c r="YI47" s="440"/>
      <c r="YJ47" s="440"/>
      <c r="YL47" s="440"/>
      <c r="YM47" s="440"/>
      <c r="YN47" s="440"/>
      <c r="YO47" s="440"/>
      <c r="YP47" s="110">
        <f t="shared" si="1242"/>
        <v>0</v>
      </c>
      <c r="YQ47" s="440"/>
      <c r="YR47" s="440"/>
      <c r="YS47" s="440"/>
      <c r="YT47" s="440"/>
      <c r="YU47" s="440"/>
      <c r="YV47" s="440"/>
      <c r="YW47" s="111">
        <f t="shared" ref="YW47:YW48" si="1303">YQ47+YR47-YS47+YT47-YU47+YV47</f>
        <v>0</v>
      </c>
      <c r="YX47" s="440"/>
      <c r="YY47" s="440"/>
      <c r="ZA47" s="440"/>
      <c r="ZB47" s="440"/>
      <c r="ZC47" s="440"/>
      <c r="ZD47" s="440"/>
      <c r="ZE47" s="110">
        <f t="shared" si="1243"/>
        <v>0</v>
      </c>
      <c r="ZF47" s="440"/>
      <c r="ZG47" s="440"/>
      <c r="ZH47" s="440"/>
      <c r="ZI47" s="440"/>
      <c r="ZJ47" s="440"/>
      <c r="ZK47" s="440"/>
      <c r="ZL47" s="111">
        <f t="shared" ref="ZL47:ZL48" si="1304">ZF47+ZG47-ZH47+ZI47-ZJ47+ZK47</f>
        <v>0</v>
      </c>
      <c r="ZM47" s="440"/>
      <c r="ZN47" s="440"/>
      <c r="ZP47" s="440"/>
      <c r="ZQ47" s="440"/>
      <c r="ZR47" s="440"/>
      <c r="ZS47" s="440"/>
      <c r="ZT47" s="110">
        <f t="shared" si="1244"/>
        <v>0</v>
      </c>
      <c r="ZU47" s="440"/>
      <c r="ZV47" s="440"/>
      <c r="ZW47" s="440"/>
      <c r="ZX47" s="440"/>
      <c r="ZY47" s="440"/>
      <c r="ZZ47" s="440"/>
      <c r="AAA47" s="111">
        <f t="shared" ref="AAA47:AAA48" si="1305">ZU47+ZV47-ZW47+ZX47-ZY47+ZZ47</f>
        <v>0</v>
      </c>
      <c r="AAB47" s="440"/>
      <c r="AAC47" s="440"/>
      <c r="AAE47" s="440"/>
      <c r="AAF47" s="440"/>
      <c r="AAG47" s="440"/>
      <c r="AAH47" s="440"/>
      <c r="AAI47" s="110">
        <f t="shared" si="1245"/>
        <v>0</v>
      </c>
      <c r="AAJ47" s="440"/>
      <c r="AAK47" s="440"/>
      <c r="AAL47" s="440"/>
      <c r="AAM47" s="440"/>
      <c r="AAN47" s="440"/>
      <c r="AAO47" s="440"/>
      <c r="AAP47" s="111">
        <f t="shared" ref="AAP47:AAP48" si="1306">AAJ47+AAK47-AAL47+AAM47-AAN47+AAO47</f>
        <v>0</v>
      </c>
      <c r="AAQ47" s="440"/>
      <c r="AAR47" s="440"/>
      <c r="AAT47" s="440"/>
      <c r="AAU47" s="440"/>
      <c r="AAV47" s="440"/>
      <c r="AAW47" s="440"/>
      <c r="AAX47" s="110">
        <f t="shared" si="1246"/>
        <v>0</v>
      </c>
      <c r="AAY47" s="440"/>
      <c r="AAZ47" s="440"/>
      <c r="ABA47" s="440"/>
      <c r="ABB47" s="440"/>
      <c r="ABC47" s="440"/>
      <c r="ABD47" s="440"/>
      <c r="ABE47" s="111">
        <f t="shared" ref="ABE47:ABE48" si="1307">AAY47+AAZ47-ABA47+ABB47-ABC47+ABD47</f>
        <v>0</v>
      </c>
      <c r="ABF47" s="440"/>
      <c r="ABG47" s="440"/>
      <c r="ABI47" s="440"/>
      <c r="ABJ47" s="440"/>
      <c r="ABK47" s="440"/>
      <c r="ABL47" s="440"/>
      <c r="ABM47" s="110">
        <f t="shared" si="1247"/>
        <v>0</v>
      </c>
      <c r="ABN47" s="440"/>
      <c r="ABO47" s="440"/>
      <c r="ABP47" s="440"/>
      <c r="ABQ47" s="440"/>
      <c r="ABR47" s="440"/>
      <c r="ABS47" s="440"/>
      <c r="ABT47" s="111">
        <f t="shared" ref="ABT47:ABT48" si="1308">ABN47+ABO47-ABP47+ABQ47-ABR47+ABS47</f>
        <v>0</v>
      </c>
      <c r="ABU47" s="440"/>
      <c r="ABV47" s="440"/>
      <c r="ABX47" s="440"/>
      <c r="ABY47" s="440"/>
      <c r="ABZ47" s="440"/>
      <c r="ACA47" s="440"/>
      <c r="ACB47" s="110">
        <f t="shared" si="1248"/>
        <v>0</v>
      </c>
      <c r="ACC47" s="440"/>
      <c r="ACD47" s="440"/>
      <c r="ACE47" s="440"/>
      <c r="ACF47" s="440"/>
      <c r="ACG47" s="440"/>
      <c r="ACH47" s="440"/>
      <c r="ACI47" s="111">
        <f t="shared" ref="ACI47:ACI48" si="1309">ACC47+ACD47-ACE47+ACF47-ACG47+ACH47</f>
        <v>0</v>
      </c>
      <c r="ACJ47" s="440"/>
      <c r="ACK47" s="440"/>
      <c r="ACM47" s="440"/>
      <c r="ACN47" s="440"/>
      <c r="ACO47" s="440"/>
      <c r="ACP47" s="440"/>
      <c r="ACQ47" s="110">
        <f t="shared" si="1249"/>
        <v>0</v>
      </c>
      <c r="ACR47" s="440"/>
      <c r="ACS47" s="440"/>
      <c r="ACT47" s="440"/>
      <c r="ACU47" s="440"/>
      <c r="ACV47" s="440"/>
      <c r="ACW47" s="440"/>
      <c r="ACX47" s="111">
        <f t="shared" ref="ACX47:ACX48" si="1310">ACR47+ACS47-ACT47+ACU47-ACV47+ACW47</f>
        <v>0</v>
      </c>
      <c r="ACY47" s="440"/>
      <c r="ACZ47" s="440"/>
      <c r="ADB47" s="440"/>
      <c r="ADC47" s="440"/>
      <c r="ADD47" s="440"/>
      <c r="ADE47" s="440"/>
      <c r="ADF47" s="110">
        <f t="shared" si="1250"/>
        <v>0</v>
      </c>
      <c r="ADG47" s="440"/>
      <c r="ADH47" s="440"/>
      <c r="ADI47" s="440"/>
      <c r="ADJ47" s="440"/>
      <c r="ADK47" s="440"/>
      <c r="ADL47" s="440"/>
      <c r="ADM47" s="111">
        <f t="shared" ref="ADM47:ADM48" si="1311">ADG47+ADH47-ADI47+ADJ47-ADK47+ADL47</f>
        <v>0</v>
      </c>
      <c r="ADN47" s="440"/>
      <c r="ADO47" s="440"/>
      <c r="ADQ47" s="440"/>
      <c r="ADR47" s="440"/>
      <c r="ADS47" s="440"/>
      <c r="ADT47" s="440"/>
      <c r="ADU47" s="110">
        <f t="shared" si="1251"/>
        <v>0</v>
      </c>
      <c r="ADV47" s="440"/>
      <c r="ADW47" s="440"/>
      <c r="ADX47" s="440"/>
      <c r="ADY47" s="440"/>
      <c r="ADZ47" s="440"/>
      <c r="AEA47" s="440"/>
      <c r="AEB47" s="111">
        <f t="shared" ref="AEB47:AEB48" si="1312">ADV47+ADW47-ADX47+ADY47-ADZ47+AEA47</f>
        <v>0</v>
      </c>
      <c r="AEC47" s="440"/>
      <c r="AED47" s="440"/>
      <c r="AEF47" s="440"/>
      <c r="AEG47" s="440"/>
      <c r="AEH47" s="440"/>
      <c r="AEI47" s="440"/>
      <c r="AEJ47" s="110">
        <f t="shared" si="1252"/>
        <v>0</v>
      </c>
      <c r="AEK47" s="440"/>
      <c r="AEL47" s="440"/>
      <c r="AEM47" s="440"/>
      <c r="AEN47" s="440"/>
      <c r="AEO47" s="440"/>
      <c r="AEP47" s="440"/>
      <c r="AEQ47" s="111">
        <f t="shared" ref="AEQ47:AEQ48" si="1313">AEK47+AEL47-AEM47+AEN47-AEO47+AEP47</f>
        <v>0</v>
      </c>
      <c r="AER47" s="440"/>
      <c r="AES47" s="440"/>
      <c r="AEU47" s="440"/>
      <c r="AEV47" s="440"/>
      <c r="AEW47" s="440"/>
      <c r="AEX47" s="440"/>
      <c r="AEY47" s="110">
        <f t="shared" si="1253"/>
        <v>0</v>
      </c>
      <c r="AEZ47" s="440"/>
      <c r="AFA47" s="440"/>
      <c r="AFB47" s="440"/>
      <c r="AFC47" s="440"/>
      <c r="AFD47" s="440"/>
      <c r="AFE47" s="440"/>
      <c r="AFF47" s="111">
        <f t="shared" ref="AFF47:AFF48" si="1314">AEZ47+AFA47-AFB47+AFC47-AFD47+AFE47</f>
        <v>0</v>
      </c>
      <c r="AFG47" s="440"/>
      <c r="AFH47" s="440"/>
      <c r="AFJ47" s="440"/>
      <c r="AFK47" s="440"/>
      <c r="AFL47" s="440"/>
      <c r="AFM47" s="440"/>
      <c r="AFN47" s="110">
        <f t="shared" si="1254"/>
        <v>0</v>
      </c>
      <c r="AFO47" s="440"/>
      <c r="AFP47" s="440"/>
      <c r="AFQ47" s="440"/>
      <c r="AFR47" s="440"/>
      <c r="AFS47" s="440"/>
      <c r="AFT47" s="440"/>
      <c r="AFU47" s="111">
        <f t="shared" ref="AFU47:AFU48" si="1315">AFO47+AFP47-AFQ47+AFR47-AFS47+AFT47</f>
        <v>0</v>
      </c>
      <c r="AFV47" s="440"/>
      <c r="AFW47" s="440"/>
      <c r="AFY47" s="440"/>
      <c r="AFZ47" s="440"/>
      <c r="AGA47" s="440"/>
      <c r="AGB47" s="440"/>
      <c r="AGC47" s="110">
        <f t="shared" si="1255"/>
        <v>0</v>
      </c>
      <c r="AGD47" s="440"/>
      <c r="AGE47" s="440"/>
      <c r="AGF47" s="440"/>
      <c r="AGG47" s="440"/>
      <c r="AGH47" s="440"/>
      <c r="AGI47" s="440"/>
      <c r="AGJ47" s="111">
        <f t="shared" ref="AGJ47:AGJ48" si="1316">AGD47+AGE47-AGF47+AGG47-AGH47+AGI47</f>
        <v>0</v>
      </c>
      <c r="AGK47" s="440"/>
      <c r="AGL47" s="440"/>
      <c r="AGN47" s="440"/>
      <c r="AGO47" s="440"/>
      <c r="AGP47" s="440"/>
      <c r="AGQ47" s="440"/>
      <c r="AGR47" s="110">
        <f t="shared" si="1256"/>
        <v>0</v>
      </c>
      <c r="AGS47" s="440"/>
      <c r="AGT47" s="440"/>
      <c r="AGU47" s="440"/>
      <c r="AGV47" s="440"/>
      <c r="AGW47" s="440"/>
      <c r="AGX47" s="440"/>
      <c r="AGY47" s="111">
        <f t="shared" ref="AGY47:AGY48" si="1317">AGS47+AGT47-AGU47+AGV47-AGW47+AGX47</f>
        <v>0</v>
      </c>
      <c r="AGZ47" s="440"/>
      <c r="AHA47" s="440"/>
      <c r="AHC47" s="440"/>
      <c r="AHD47" s="440"/>
      <c r="AHE47" s="440"/>
      <c r="AHF47" s="440"/>
      <c r="AHG47" s="110">
        <f t="shared" si="1257"/>
        <v>0</v>
      </c>
      <c r="AHH47" s="440"/>
      <c r="AHI47" s="440"/>
      <c r="AHJ47" s="440"/>
      <c r="AHK47" s="440"/>
      <c r="AHL47" s="440"/>
      <c r="AHM47" s="440"/>
      <c r="AHN47" s="111">
        <f t="shared" ref="AHN47:AHN48" si="1318">AHH47+AHI47-AHJ47+AHK47-AHL47+AHM47</f>
        <v>0</v>
      </c>
      <c r="AHO47" s="440"/>
      <c r="AHP47" s="440"/>
      <c r="AHR47" s="440"/>
      <c r="AHS47" s="440"/>
      <c r="AHT47" s="440"/>
      <c r="AHU47" s="440"/>
      <c r="AHV47" s="110">
        <f t="shared" si="1258"/>
        <v>0</v>
      </c>
      <c r="AHW47" s="440"/>
      <c r="AHX47" s="440"/>
      <c r="AHY47" s="440"/>
      <c r="AHZ47" s="440"/>
      <c r="AIA47" s="440"/>
      <c r="AIB47" s="440"/>
      <c r="AIC47" s="111">
        <f t="shared" ref="AIC47:AIC48" si="1319">AHW47+AHX47-AHY47+AHZ47-AIA47+AIB47</f>
        <v>0</v>
      </c>
      <c r="AID47" s="440"/>
      <c r="AIE47" s="440"/>
    </row>
    <row r="48" spans="1:915" x14ac:dyDescent="0.3">
      <c r="A48" s="33" t="s">
        <v>134</v>
      </c>
      <c r="B48" s="34" t="s">
        <v>135</v>
      </c>
      <c r="C48" s="439"/>
      <c r="D48" s="440"/>
      <c r="E48" s="440"/>
      <c r="F48" s="440"/>
      <c r="G48" s="110">
        <f t="shared" si="1198"/>
        <v>0</v>
      </c>
      <c r="H48" s="440"/>
      <c r="I48" s="440"/>
      <c r="J48" s="440"/>
      <c r="K48" s="440"/>
      <c r="L48" s="440"/>
      <c r="M48" s="440"/>
      <c r="N48" s="111">
        <f t="shared" si="1259"/>
        <v>0</v>
      </c>
      <c r="O48" s="440"/>
      <c r="P48" s="440"/>
      <c r="Q48" s="440"/>
      <c r="R48" s="440"/>
      <c r="S48" s="440"/>
      <c r="T48" s="440"/>
      <c r="U48" s="110">
        <f t="shared" si="1199"/>
        <v>0</v>
      </c>
      <c r="V48" s="440"/>
      <c r="W48" s="440"/>
      <c r="X48" s="440"/>
      <c r="Y48" s="440"/>
      <c r="Z48" s="440"/>
      <c r="AA48" s="440"/>
      <c r="AB48" s="111">
        <f t="shared" si="1260"/>
        <v>0</v>
      </c>
      <c r="AC48" s="440"/>
      <c r="AD48" s="440"/>
      <c r="AF48" s="440"/>
      <c r="AG48" s="440"/>
      <c r="AH48" s="440"/>
      <c r="AI48" s="440"/>
      <c r="AJ48" s="110">
        <f t="shared" si="1200"/>
        <v>0</v>
      </c>
      <c r="AK48" s="440"/>
      <c r="AL48" s="440"/>
      <c r="AM48" s="440"/>
      <c r="AN48" s="440"/>
      <c r="AO48" s="440"/>
      <c r="AP48" s="440"/>
      <c r="AQ48" s="111">
        <f t="shared" si="1261"/>
        <v>0</v>
      </c>
      <c r="AR48" s="440"/>
      <c r="AS48" s="440"/>
      <c r="AU48" s="440"/>
      <c r="AV48" s="440"/>
      <c r="AW48" s="440"/>
      <c r="AX48" s="440"/>
      <c r="AY48" s="110">
        <f t="shared" si="1201"/>
        <v>0</v>
      </c>
      <c r="AZ48" s="440"/>
      <c r="BA48" s="440"/>
      <c r="BB48" s="440"/>
      <c r="BC48" s="440"/>
      <c r="BD48" s="440"/>
      <c r="BE48" s="440"/>
      <c r="BF48" s="111">
        <f t="shared" si="1262"/>
        <v>0</v>
      </c>
      <c r="BG48" s="440"/>
      <c r="BH48" s="440"/>
      <c r="BJ48" s="440"/>
      <c r="BK48" s="440"/>
      <c r="BL48" s="440"/>
      <c r="BM48" s="440"/>
      <c r="BN48" s="110">
        <f t="shared" si="1202"/>
        <v>0</v>
      </c>
      <c r="BO48" s="440"/>
      <c r="BP48" s="440"/>
      <c r="BQ48" s="440"/>
      <c r="BR48" s="440"/>
      <c r="BS48" s="440"/>
      <c r="BT48" s="440"/>
      <c r="BU48" s="111">
        <f t="shared" si="1263"/>
        <v>0</v>
      </c>
      <c r="BV48" s="440"/>
      <c r="BW48" s="440"/>
      <c r="BY48" s="440"/>
      <c r="BZ48" s="440"/>
      <c r="CA48" s="440"/>
      <c r="CB48" s="440"/>
      <c r="CC48" s="110">
        <f t="shared" si="1203"/>
        <v>0</v>
      </c>
      <c r="CD48" s="440"/>
      <c r="CE48" s="440"/>
      <c r="CF48" s="440"/>
      <c r="CG48" s="440"/>
      <c r="CH48" s="440"/>
      <c r="CI48" s="440"/>
      <c r="CJ48" s="111">
        <f t="shared" si="1264"/>
        <v>0</v>
      </c>
      <c r="CK48" s="440"/>
      <c r="CL48" s="440"/>
      <c r="CN48" s="440"/>
      <c r="CO48" s="440"/>
      <c r="CP48" s="440"/>
      <c r="CQ48" s="440"/>
      <c r="CR48" s="110">
        <f t="shared" si="1204"/>
        <v>0</v>
      </c>
      <c r="CS48" s="440"/>
      <c r="CT48" s="440"/>
      <c r="CU48" s="440"/>
      <c r="CV48" s="440"/>
      <c r="CW48" s="440"/>
      <c r="CX48" s="440"/>
      <c r="CY48" s="111">
        <f t="shared" si="1265"/>
        <v>0</v>
      </c>
      <c r="CZ48" s="440"/>
      <c r="DA48" s="440"/>
      <c r="DC48" s="440"/>
      <c r="DD48" s="440"/>
      <c r="DE48" s="440"/>
      <c r="DF48" s="440"/>
      <c r="DG48" s="110">
        <f t="shared" si="1205"/>
        <v>0</v>
      </c>
      <c r="DH48" s="440"/>
      <c r="DI48" s="440"/>
      <c r="DJ48" s="440"/>
      <c r="DK48" s="440"/>
      <c r="DL48" s="440"/>
      <c r="DM48" s="440"/>
      <c r="DN48" s="111">
        <f t="shared" si="1266"/>
        <v>0</v>
      </c>
      <c r="DO48" s="440"/>
      <c r="DP48" s="440"/>
      <c r="DR48" s="440"/>
      <c r="DS48" s="440"/>
      <c r="DT48" s="440"/>
      <c r="DU48" s="440"/>
      <c r="DV48" s="110">
        <f t="shared" si="1206"/>
        <v>0</v>
      </c>
      <c r="DW48" s="440"/>
      <c r="DX48" s="440"/>
      <c r="DY48" s="440"/>
      <c r="DZ48" s="440"/>
      <c r="EA48" s="440"/>
      <c r="EB48" s="440"/>
      <c r="EC48" s="111">
        <f t="shared" si="1267"/>
        <v>0</v>
      </c>
      <c r="ED48" s="440"/>
      <c r="EE48" s="440"/>
      <c r="EG48" s="440"/>
      <c r="EH48" s="440"/>
      <c r="EI48" s="440"/>
      <c r="EJ48" s="440"/>
      <c r="EK48" s="110">
        <f t="shared" si="1207"/>
        <v>0</v>
      </c>
      <c r="EL48" s="440"/>
      <c r="EM48" s="440"/>
      <c r="EN48" s="440"/>
      <c r="EO48" s="440"/>
      <c r="EP48" s="440"/>
      <c r="EQ48" s="440"/>
      <c r="ER48" s="111">
        <f t="shared" si="1268"/>
        <v>0</v>
      </c>
      <c r="ES48" s="440"/>
      <c r="ET48" s="440"/>
      <c r="EV48" s="440"/>
      <c r="EW48" s="440"/>
      <c r="EX48" s="440"/>
      <c r="EY48" s="440"/>
      <c r="EZ48" s="110">
        <f t="shared" si="1208"/>
        <v>0</v>
      </c>
      <c r="FA48" s="440"/>
      <c r="FB48" s="440"/>
      <c r="FC48" s="440"/>
      <c r="FD48" s="440"/>
      <c r="FE48" s="440"/>
      <c r="FF48" s="440"/>
      <c r="FG48" s="111">
        <f t="shared" si="1269"/>
        <v>0</v>
      </c>
      <c r="FH48" s="440"/>
      <c r="FI48" s="440"/>
      <c r="FK48" s="440"/>
      <c r="FL48" s="440"/>
      <c r="FM48" s="440"/>
      <c r="FN48" s="440"/>
      <c r="FO48" s="110">
        <f t="shared" si="1209"/>
        <v>0</v>
      </c>
      <c r="FP48" s="440"/>
      <c r="FQ48" s="440"/>
      <c r="FR48" s="440"/>
      <c r="FS48" s="440"/>
      <c r="FT48" s="440"/>
      <c r="FU48" s="440"/>
      <c r="FV48" s="111">
        <f t="shared" si="1270"/>
        <v>0</v>
      </c>
      <c r="FW48" s="440"/>
      <c r="FX48" s="440"/>
      <c r="FZ48" s="440"/>
      <c r="GA48" s="440"/>
      <c r="GB48" s="440"/>
      <c r="GC48" s="440"/>
      <c r="GD48" s="110">
        <f t="shared" si="1210"/>
        <v>0</v>
      </c>
      <c r="GE48" s="440"/>
      <c r="GF48" s="440"/>
      <c r="GG48" s="440"/>
      <c r="GH48" s="440"/>
      <c r="GI48" s="440"/>
      <c r="GJ48" s="440"/>
      <c r="GK48" s="111">
        <f t="shared" si="1271"/>
        <v>0</v>
      </c>
      <c r="GL48" s="440"/>
      <c r="GM48" s="440"/>
      <c r="GO48" s="440"/>
      <c r="GP48" s="440"/>
      <c r="GQ48" s="440"/>
      <c r="GR48" s="440"/>
      <c r="GS48" s="110">
        <f t="shared" si="1211"/>
        <v>0</v>
      </c>
      <c r="GT48" s="440"/>
      <c r="GU48" s="440"/>
      <c r="GV48" s="440"/>
      <c r="GW48" s="440"/>
      <c r="GX48" s="440"/>
      <c r="GY48" s="440"/>
      <c r="GZ48" s="111">
        <f t="shared" si="1272"/>
        <v>0</v>
      </c>
      <c r="HA48" s="440"/>
      <c r="HB48" s="440"/>
      <c r="HD48" s="440"/>
      <c r="HE48" s="440"/>
      <c r="HF48" s="440"/>
      <c r="HG48" s="440"/>
      <c r="HH48" s="110">
        <f t="shared" si="1212"/>
        <v>0</v>
      </c>
      <c r="HI48" s="440"/>
      <c r="HJ48" s="440"/>
      <c r="HK48" s="440"/>
      <c r="HL48" s="440"/>
      <c r="HM48" s="440"/>
      <c r="HN48" s="440"/>
      <c r="HO48" s="111">
        <f t="shared" si="1273"/>
        <v>0</v>
      </c>
      <c r="HP48" s="440"/>
      <c r="HQ48" s="440"/>
      <c r="HS48" s="440"/>
      <c r="HT48" s="440"/>
      <c r="HU48" s="440"/>
      <c r="HV48" s="440"/>
      <c r="HW48" s="110">
        <f t="shared" si="1213"/>
        <v>0</v>
      </c>
      <c r="HX48" s="440"/>
      <c r="HY48" s="440"/>
      <c r="HZ48" s="440"/>
      <c r="IA48" s="440"/>
      <c r="IB48" s="440"/>
      <c r="IC48" s="440"/>
      <c r="ID48" s="111">
        <f t="shared" si="1274"/>
        <v>0</v>
      </c>
      <c r="IE48" s="440"/>
      <c r="IF48" s="440"/>
      <c r="IH48" s="440"/>
      <c r="II48" s="440"/>
      <c r="IJ48" s="440"/>
      <c r="IK48" s="440"/>
      <c r="IL48" s="110">
        <f t="shared" si="1214"/>
        <v>0</v>
      </c>
      <c r="IM48" s="440"/>
      <c r="IN48" s="440"/>
      <c r="IO48" s="440"/>
      <c r="IP48" s="440"/>
      <c r="IQ48" s="440"/>
      <c r="IR48" s="440"/>
      <c r="IS48" s="111">
        <f t="shared" si="1275"/>
        <v>0</v>
      </c>
      <c r="IT48" s="440"/>
      <c r="IU48" s="440"/>
      <c r="IW48" s="440"/>
      <c r="IX48" s="440"/>
      <c r="IY48" s="440"/>
      <c r="IZ48" s="440"/>
      <c r="JA48" s="110">
        <f t="shared" si="1215"/>
        <v>0</v>
      </c>
      <c r="JB48" s="440"/>
      <c r="JC48" s="440"/>
      <c r="JD48" s="440"/>
      <c r="JE48" s="440"/>
      <c r="JF48" s="440"/>
      <c r="JG48" s="440"/>
      <c r="JH48" s="111">
        <f t="shared" si="1276"/>
        <v>0</v>
      </c>
      <c r="JI48" s="440"/>
      <c r="JJ48" s="440"/>
      <c r="JL48" s="440"/>
      <c r="JM48" s="440"/>
      <c r="JN48" s="440"/>
      <c r="JO48" s="440"/>
      <c r="JP48" s="110">
        <f t="shared" si="1216"/>
        <v>0</v>
      </c>
      <c r="JQ48" s="440"/>
      <c r="JR48" s="440"/>
      <c r="JS48" s="440"/>
      <c r="JT48" s="440"/>
      <c r="JU48" s="440"/>
      <c r="JV48" s="440"/>
      <c r="JW48" s="111">
        <f t="shared" si="1277"/>
        <v>0</v>
      </c>
      <c r="JX48" s="440"/>
      <c r="JY48" s="440"/>
      <c r="KA48" s="440"/>
      <c r="KB48" s="440"/>
      <c r="KC48" s="440"/>
      <c r="KD48" s="440"/>
      <c r="KE48" s="110">
        <f t="shared" si="1217"/>
        <v>0</v>
      </c>
      <c r="KF48" s="440"/>
      <c r="KG48" s="440"/>
      <c r="KH48" s="440"/>
      <c r="KI48" s="440"/>
      <c r="KJ48" s="440"/>
      <c r="KK48" s="440"/>
      <c r="KL48" s="111">
        <f t="shared" si="1278"/>
        <v>0</v>
      </c>
      <c r="KM48" s="440"/>
      <c r="KN48" s="440"/>
      <c r="KP48" s="440"/>
      <c r="KQ48" s="440"/>
      <c r="KR48" s="440"/>
      <c r="KS48" s="440"/>
      <c r="KT48" s="110">
        <f t="shared" si="1218"/>
        <v>0</v>
      </c>
      <c r="KU48" s="440"/>
      <c r="KV48" s="440"/>
      <c r="KW48" s="440"/>
      <c r="KX48" s="440"/>
      <c r="KY48" s="440"/>
      <c r="KZ48" s="440"/>
      <c r="LA48" s="111">
        <f t="shared" si="1279"/>
        <v>0</v>
      </c>
      <c r="LB48" s="440"/>
      <c r="LC48" s="440"/>
      <c r="LE48" s="440"/>
      <c r="LF48" s="440"/>
      <c r="LG48" s="440"/>
      <c r="LH48" s="440"/>
      <c r="LI48" s="110">
        <f t="shared" si="1219"/>
        <v>0</v>
      </c>
      <c r="LJ48" s="440"/>
      <c r="LK48" s="440"/>
      <c r="LL48" s="440"/>
      <c r="LM48" s="440"/>
      <c r="LN48" s="440"/>
      <c r="LO48" s="440"/>
      <c r="LP48" s="111">
        <f t="shared" si="1280"/>
        <v>0</v>
      </c>
      <c r="LQ48" s="440"/>
      <c r="LR48" s="440"/>
      <c r="LT48" s="440"/>
      <c r="LU48" s="440"/>
      <c r="LV48" s="440"/>
      <c r="LW48" s="440"/>
      <c r="LX48" s="110">
        <f t="shared" si="1220"/>
        <v>0</v>
      </c>
      <c r="LY48" s="440"/>
      <c r="LZ48" s="440"/>
      <c r="MA48" s="440"/>
      <c r="MB48" s="440"/>
      <c r="MC48" s="440"/>
      <c r="MD48" s="440"/>
      <c r="ME48" s="111">
        <f t="shared" si="1281"/>
        <v>0</v>
      </c>
      <c r="MF48" s="440"/>
      <c r="MG48" s="440"/>
      <c r="MI48" s="440"/>
      <c r="MJ48" s="440"/>
      <c r="MK48" s="440"/>
      <c r="ML48" s="440"/>
      <c r="MM48" s="110">
        <f t="shared" si="1221"/>
        <v>0</v>
      </c>
      <c r="MN48" s="440"/>
      <c r="MO48" s="440"/>
      <c r="MP48" s="440"/>
      <c r="MQ48" s="440"/>
      <c r="MR48" s="440"/>
      <c r="MS48" s="440"/>
      <c r="MT48" s="111">
        <f t="shared" si="1282"/>
        <v>0</v>
      </c>
      <c r="MU48" s="440"/>
      <c r="MV48" s="440"/>
      <c r="MX48" s="440"/>
      <c r="MY48" s="440"/>
      <c r="MZ48" s="440"/>
      <c r="NA48" s="440"/>
      <c r="NB48" s="110">
        <f t="shared" si="1222"/>
        <v>0</v>
      </c>
      <c r="NC48" s="440"/>
      <c r="ND48" s="440"/>
      <c r="NE48" s="440"/>
      <c r="NF48" s="440"/>
      <c r="NG48" s="440"/>
      <c r="NH48" s="440"/>
      <c r="NI48" s="111">
        <f t="shared" si="1283"/>
        <v>0</v>
      </c>
      <c r="NJ48" s="440"/>
      <c r="NK48" s="440"/>
      <c r="NM48" s="440"/>
      <c r="NN48" s="440"/>
      <c r="NO48" s="440"/>
      <c r="NP48" s="440"/>
      <c r="NQ48" s="110">
        <f t="shared" si="1223"/>
        <v>0</v>
      </c>
      <c r="NR48" s="440"/>
      <c r="NS48" s="440"/>
      <c r="NT48" s="440"/>
      <c r="NU48" s="440"/>
      <c r="NV48" s="440"/>
      <c r="NW48" s="440"/>
      <c r="NX48" s="111">
        <f t="shared" si="1284"/>
        <v>0</v>
      </c>
      <c r="NY48" s="440"/>
      <c r="NZ48" s="440"/>
      <c r="OB48" s="440"/>
      <c r="OC48" s="440"/>
      <c r="OD48" s="440"/>
      <c r="OE48" s="440"/>
      <c r="OF48" s="110">
        <f t="shared" si="1224"/>
        <v>0</v>
      </c>
      <c r="OG48" s="440"/>
      <c r="OH48" s="440"/>
      <c r="OI48" s="440"/>
      <c r="OJ48" s="440"/>
      <c r="OK48" s="440"/>
      <c r="OL48" s="440"/>
      <c r="OM48" s="111">
        <f t="shared" si="1285"/>
        <v>0</v>
      </c>
      <c r="ON48" s="440"/>
      <c r="OO48" s="440"/>
      <c r="OQ48" s="440"/>
      <c r="OR48" s="440"/>
      <c r="OS48" s="440"/>
      <c r="OT48" s="440"/>
      <c r="OU48" s="110">
        <f t="shared" si="1225"/>
        <v>0</v>
      </c>
      <c r="OV48" s="440"/>
      <c r="OW48" s="440"/>
      <c r="OX48" s="440"/>
      <c r="OY48" s="440"/>
      <c r="OZ48" s="440"/>
      <c r="PA48" s="440"/>
      <c r="PB48" s="111">
        <f t="shared" si="1286"/>
        <v>0</v>
      </c>
      <c r="PC48" s="440"/>
      <c r="PD48" s="440"/>
      <c r="PF48" s="440"/>
      <c r="PG48" s="440"/>
      <c r="PH48" s="440"/>
      <c r="PI48" s="440"/>
      <c r="PJ48" s="110">
        <f t="shared" si="1226"/>
        <v>0</v>
      </c>
      <c r="PK48" s="440"/>
      <c r="PL48" s="440"/>
      <c r="PM48" s="440"/>
      <c r="PN48" s="440"/>
      <c r="PO48" s="440"/>
      <c r="PP48" s="440"/>
      <c r="PQ48" s="111">
        <f t="shared" si="1287"/>
        <v>0</v>
      </c>
      <c r="PR48" s="440"/>
      <c r="PS48" s="440"/>
      <c r="PU48" s="440"/>
      <c r="PV48" s="440"/>
      <c r="PW48" s="440"/>
      <c r="PX48" s="440"/>
      <c r="PY48" s="110">
        <f t="shared" si="1227"/>
        <v>0</v>
      </c>
      <c r="PZ48" s="440"/>
      <c r="QA48" s="440"/>
      <c r="QB48" s="440"/>
      <c r="QC48" s="440"/>
      <c r="QD48" s="440"/>
      <c r="QE48" s="440"/>
      <c r="QF48" s="111">
        <f t="shared" si="1288"/>
        <v>0</v>
      </c>
      <c r="QG48" s="440"/>
      <c r="QH48" s="440"/>
      <c r="QJ48" s="440"/>
      <c r="QK48" s="440"/>
      <c r="QL48" s="440"/>
      <c r="QM48" s="440"/>
      <c r="QN48" s="110">
        <f t="shared" si="1228"/>
        <v>0</v>
      </c>
      <c r="QO48" s="440"/>
      <c r="QP48" s="440"/>
      <c r="QQ48" s="440"/>
      <c r="QR48" s="440"/>
      <c r="QS48" s="440"/>
      <c r="QT48" s="440"/>
      <c r="QU48" s="111">
        <f t="shared" si="1289"/>
        <v>0</v>
      </c>
      <c r="QV48" s="440"/>
      <c r="QW48" s="440"/>
      <c r="QY48" s="440"/>
      <c r="QZ48" s="440"/>
      <c r="RA48" s="440"/>
      <c r="RB48" s="440"/>
      <c r="RC48" s="110">
        <f t="shared" si="1229"/>
        <v>0</v>
      </c>
      <c r="RD48" s="440"/>
      <c r="RE48" s="440"/>
      <c r="RF48" s="440"/>
      <c r="RG48" s="440"/>
      <c r="RH48" s="440"/>
      <c r="RI48" s="440"/>
      <c r="RJ48" s="111">
        <f t="shared" si="1290"/>
        <v>0</v>
      </c>
      <c r="RK48" s="440"/>
      <c r="RL48" s="440"/>
      <c r="RN48" s="440"/>
      <c r="RO48" s="440"/>
      <c r="RP48" s="440"/>
      <c r="RQ48" s="440"/>
      <c r="RR48" s="110">
        <f t="shared" si="1230"/>
        <v>0</v>
      </c>
      <c r="RS48" s="440"/>
      <c r="RT48" s="440"/>
      <c r="RU48" s="440"/>
      <c r="RV48" s="440"/>
      <c r="RW48" s="440"/>
      <c r="RX48" s="440"/>
      <c r="RY48" s="111">
        <f t="shared" si="1291"/>
        <v>0</v>
      </c>
      <c r="RZ48" s="440"/>
      <c r="SA48" s="440"/>
      <c r="SC48" s="440"/>
      <c r="SD48" s="440"/>
      <c r="SE48" s="440"/>
      <c r="SF48" s="440"/>
      <c r="SG48" s="110">
        <f t="shared" si="1231"/>
        <v>0</v>
      </c>
      <c r="SH48" s="440"/>
      <c r="SI48" s="440"/>
      <c r="SJ48" s="440"/>
      <c r="SK48" s="440"/>
      <c r="SL48" s="440"/>
      <c r="SM48" s="440"/>
      <c r="SN48" s="111">
        <f t="shared" si="1292"/>
        <v>0</v>
      </c>
      <c r="SO48" s="440"/>
      <c r="SP48" s="440"/>
      <c r="SR48" s="440"/>
      <c r="SS48" s="440"/>
      <c r="ST48" s="440"/>
      <c r="SU48" s="440"/>
      <c r="SV48" s="110">
        <f t="shared" si="1232"/>
        <v>0</v>
      </c>
      <c r="SW48" s="440"/>
      <c r="SX48" s="440"/>
      <c r="SY48" s="440"/>
      <c r="SZ48" s="440"/>
      <c r="TA48" s="440"/>
      <c r="TB48" s="440"/>
      <c r="TC48" s="111">
        <f t="shared" si="1293"/>
        <v>0</v>
      </c>
      <c r="TD48" s="440"/>
      <c r="TE48" s="440"/>
      <c r="TG48" s="440"/>
      <c r="TH48" s="440"/>
      <c r="TI48" s="440"/>
      <c r="TJ48" s="440"/>
      <c r="TK48" s="110">
        <f t="shared" si="1233"/>
        <v>0</v>
      </c>
      <c r="TL48" s="440"/>
      <c r="TM48" s="440"/>
      <c r="TN48" s="440"/>
      <c r="TO48" s="440"/>
      <c r="TP48" s="440"/>
      <c r="TQ48" s="440"/>
      <c r="TR48" s="111">
        <f t="shared" si="1294"/>
        <v>0</v>
      </c>
      <c r="TS48" s="440"/>
      <c r="TT48" s="440"/>
      <c r="TV48" s="440"/>
      <c r="TW48" s="440"/>
      <c r="TX48" s="440"/>
      <c r="TY48" s="440"/>
      <c r="TZ48" s="110">
        <f t="shared" si="1234"/>
        <v>0</v>
      </c>
      <c r="UA48" s="440"/>
      <c r="UB48" s="440"/>
      <c r="UC48" s="440"/>
      <c r="UD48" s="440"/>
      <c r="UE48" s="440"/>
      <c r="UF48" s="440"/>
      <c r="UG48" s="111">
        <f t="shared" si="1295"/>
        <v>0</v>
      </c>
      <c r="UH48" s="440"/>
      <c r="UI48" s="440"/>
      <c r="UK48" s="440"/>
      <c r="UL48" s="440"/>
      <c r="UM48" s="440"/>
      <c r="UN48" s="440"/>
      <c r="UO48" s="110">
        <f t="shared" si="1235"/>
        <v>0</v>
      </c>
      <c r="UP48" s="440"/>
      <c r="UQ48" s="440"/>
      <c r="UR48" s="440"/>
      <c r="US48" s="440"/>
      <c r="UT48" s="440"/>
      <c r="UU48" s="440"/>
      <c r="UV48" s="111">
        <f t="shared" si="1296"/>
        <v>0</v>
      </c>
      <c r="UW48" s="440"/>
      <c r="UX48" s="440"/>
      <c r="UZ48" s="440"/>
      <c r="VA48" s="440"/>
      <c r="VB48" s="440"/>
      <c r="VC48" s="440"/>
      <c r="VD48" s="110">
        <f t="shared" si="1236"/>
        <v>0</v>
      </c>
      <c r="VE48" s="440"/>
      <c r="VF48" s="440"/>
      <c r="VG48" s="440"/>
      <c r="VH48" s="440"/>
      <c r="VI48" s="440"/>
      <c r="VJ48" s="440"/>
      <c r="VK48" s="111">
        <f t="shared" si="1297"/>
        <v>0</v>
      </c>
      <c r="VL48" s="440"/>
      <c r="VM48" s="440"/>
      <c r="VO48" s="440"/>
      <c r="VP48" s="440"/>
      <c r="VQ48" s="440"/>
      <c r="VR48" s="440"/>
      <c r="VS48" s="110">
        <f t="shared" si="1237"/>
        <v>0</v>
      </c>
      <c r="VT48" s="440"/>
      <c r="VU48" s="440"/>
      <c r="VV48" s="440"/>
      <c r="VW48" s="440"/>
      <c r="VX48" s="440"/>
      <c r="VY48" s="440"/>
      <c r="VZ48" s="111">
        <f t="shared" si="1298"/>
        <v>0</v>
      </c>
      <c r="WA48" s="440"/>
      <c r="WB48" s="440"/>
      <c r="WD48" s="440"/>
      <c r="WE48" s="440"/>
      <c r="WF48" s="440"/>
      <c r="WG48" s="440"/>
      <c r="WH48" s="110">
        <f t="shared" si="1238"/>
        <v>0</v>
      </c>
      <c r="WI48" s="440"/>
      <c r="WJ48" s="440"/>
      <c r="WK48" s="440"/>
      <c r="WL48" s="440"/>
      <c r="WM48" s="440"/>
      <c r="WN48" s="440"/>
      <c r="WO48" s="111">
        <f t="shared" si="1299"/>
        <v>0</v>
      </c>
      <c r="WP48" s="440"/>
      <c r="WQ48" s="440"/>
      <c r="WS48" s="440"/>
      <c r="WT48" s="440"/>
      <c r="WU48" s="440"/>
      <c r="WV48" s="440"/>
      <c r="WW48" s="110">
        <f t="shared" si="1239"/>
        <v>0</v>
      </c>
      <c r="WX48" s="440"/>
      <c r="WY48" s="440"/>
      <c r="WZ48" s="440"/>
      <c r="XA48" s="440"/>
      <c r="XB48" s="440"/>
      <c r="XC48" s="440"/>
      <c r="XD48" s="111">
        <f t="shared" si="1300"/>
        <v>0</v>
      </c>
      <c r="XE48" s="440"/>
      <c r="XF48" s="440"/>
      <c r="XH48" s="440"/>
      <c r="XI48" s="440"/>
      <c r="XJ48" s="440"/>
      <c r="XK48" s="440"/>
      <c r="XL48" s="110">
        <f t="shared" si="1240"/>
        <v>0</v>
      </c>
      <c r="XM48" s="440"/>
      <c r="XN48" s="440"/>
      <c r="XO48" s="440"/>
      <c r="XP48" s="440"/>
      <c r="XQ48" s="440"/>
      <c r="XR48" s="440"/>
      <c r="XS48" s="111">
        <f t="shared" si="1301"/>
        <v>0</v>
      </c>
      <c r="XT48" s="440"/>
      <c r="XU48" s="440"/>
      <c r="XW48" s="440"/>
      <c r="XX48" s="440"/>
      <c r="XY48" s="440"/>
      <c r="XZ48" s="440"/>
      <c r="YA48" s="110">
        <f t="shared" si="1241"/>
        <v>0</v>
      </c>
      <c r="YB48" s="440"/>
      <c r="YC48" s="440"/>
      <c r="YD48" s="440"/>
      <c r="YE48" s="440"/>
      <c r="YF48" s="440"/>
      <c r="YG48" s="440"/>
      <c r="YH48" s="111">
        <f t="shared" si="1302"/>
        <v>0</v>
      </c>
      <c r="YI48" s="440"/>
      <c r="YJ48" s="440"/>
      <c r="YL48" s="440"/>
      <c r="YM48" s="440"/>
      <c r="YN48" s="440"/>
      <c r="YO48" s="440"/>
      <c r="YP48" s="110">
        <f t="shared" si="1242"/>
        <v>0</v>
      </c>
      <c r="YQ48" s="440"/>
      <c r="YR48" s="440"/>
      <c r="YS48" s="440"/>
      <c r="YT48" s="440"/>
      <c r="YU48" s="440"/>
      <c r="YV48" s="440"/>
      <c r="YW48" s="111">
        <f t="shared" si="1303"/>
        <v>0</v>
      </c>
      <c r="YX48" s="440"/>
      <c r="YY48" s="440"/>
      <c r="ZA48" s="440"/>
      <c r="ZB48" s="440"/>
      <c r="ZC48" s="440"/>
      <c r="ZD48" s="440"/>
      <c r="ZE48" s="110">
        <f t="shared" si="1243"/>
        <v>0</v>
      </c>
      <c r="ZF48" s="440"/>
      <c r="ZG48" s="440"/>
      <c r="ZH48" s="440"/>
      <c r="ZI48" s="440"/>
      <c r="ZJ48" s="440"/>
      <c r="ZK48" s="440"/>
      <c r="ZL48" s="111">
        <f t="shared" si="1304"/>
        <v>0</v>
      </c>
      <c r="ZM48" s="440"/>
      <c r="ZN48" s="440"/>
      <c r="ZP48" s="440"/>
      <c r="ZQ48" s="440"/>
      <c r="ZR48" s="440"/>
      <c r="ZS48" s="440"/>
      <c r="ZT48" s="110">
        <f t="shared" si="1244"/>
        <v>0</v>
      </c>
      <c r="ZU48" s="440"/>
      <c r="ZV48" s="440"/>
      <c r="ZW48" s="440"/>
      <c r="ZX48" s="440"/>
      <c r="ZY48" s="440"/>
      <c r="ZZ48" s="440"/>
      <c r="AAA48" s="111">
        <f t="shared" si="1305"/>
        <v>0</v>
      </c>
      <c r="AAB48" s="440"/>
      <c r="AAC48" s="440"/>
      <c r="AAE48" s="440"/>
      <c r="AAF48" s="440"/>
      <c r="AAG48" s="440"/>
      <c r="AAH48" s="440"/>
      <c r="AAI48" s="110">
        <f t="shared" si="1245"/>
        <v>0</v>
      </c>
      <c r="AAJ48" s="440"/>
      <c r="AAK48" s="440"/>
      <c r="AAL48" s="440"/>
      <c r="AAM48" s="440"/>
      <c r="AAN48" s="440"/>
      <c r="AAO48" s="440"/>
      <c r="AAP48" s="111">
        <f t="shared" si="1306"/>
        <v>0</v>
      </c>
      <c r="AAQ48" s="440"/>
      <c r="AAR48" s="440"/>
      <c r="AAT48" s="440"/>
      <c r="AAU48" s="440"/>
      <c r="AAV48" s="440"/>
      <c r="AAW48" s="440"/>
      <c r="AAX48" s="110">
        <f t="shared" si="1246"/>
        <v>0</v>
      </c>
      <c r="AAY48" s="440"/>
      <c r="AAZ48" s="440"/>
      <c r="ABA48" s="440"/>
      <c r="ABB48" s="440"/>
      <c r="ABC48" s="440"/>
      <c r="ABD48" s="440"/>
      <c r="ABE48" s="111">
        <f t="shared" si="1307"/>
        <v>0</v>
      </c>
      <c r="ABF48" s="440"/>
      <c r="ABG48" s="440"/>
      <c r="ABI48" s="440"/>
      <c r="ABJ48" s="440"/>
      <c r="ABK48" s="440"/>
      <c r="ABL48" s="440"/>
      <c r="ABM48" s="110">
        <f t="shared" si="1247"/>
        <v>0</v>
      </c>
      <c r="ABN48" s="440"/>
      <c r="ABO48" s="440"/>
      <c r="ABP48" s="440"/>
      <c r="ABQ48" s="440"/>
      <c r="ABR48" s="440"/>
      <c r="ABS48" s="440"/>
      <c r="ABT48" s="111">
        <f t="shared" si="1308"/>
        <v>0</v>
      </c>
      <c r="ABU48" s="440"/>
      <c r="ABV48" s="440"/>
      <c r="ABX48" s="440"/>
      <c r="ABY48" s="440"/>
      <c r="ABZ48" s="440"/>
      <c r="ACA48" s="440"/>
      <c r="ACB48" s="110">
        <f t="shared" si="1248"/>
        <v>0</v>
      </c>
      <c r="ACC48" s="440"/>
      <c r="ACD48" s="440"/>
      <c r="ACE48" s="440"/>
      <c r="ACF48" s="440"/>
      <c r="ACG48" s="440"/>
      <c r="ACH48" s="440"/>
      <c r="ACI48" s="111">
        <f t="shared" si="1309"/>
        <v>0</v>
      </c>
      <c r="ACJ48" s="440"/>
      <c r="ACK48" s="440"/>
      <c r="ACM48" s="440"/>
      <c r="ACN48" s="440"/>
      <c r="ACO48" s="440"/>
      <c r="ACP48" s="440"/>
      <c r="ACQ48" s="110">
        <f t="shared" si="1249"/>
        <v>0</v>
      </c>
      <c r="ACR48" s="440"/>
      <c r="ACS48" s="440"/>
      <c r="ACT48" s="440"/>
      <c r="ACU48" s="440"/>
      <c r="ACV48" s="440"/>
      <c r="ACW48" s="440"/>
      <c r="ACX48" s="111">
        <f t="shared" si="1310"/>
        <v>0</v>
      </c>
      <c r="ACY48" s="440"/>
      <c r="ACZ48" s="440"/>
      <c r="ADB48" s="440"/>
      <c r="ADC48" s="440"/>
      <c r="ADD48" s="440"/>
      <c r="ADE48" s="440"/>
      <c r="ADF48" s="110">
        <f t="shared" si="1250"/>
        <v>0</v>
      </c>
      <c r="ADG48" s="440"/>
      <c r="ADH48" s="440"/>
      <c r="ADI48" s="440"/>
      <c r="ADJ48" s="440"/>
      <c r="ADK48" s="440"/>
      <c r="ADL48" s="440"/>
      <c r="ADM48" s="111">
        <f t="shared" si="1311"/>
        <v>0</v>
      </c>
      <c r="ADN48" s="440"/>
      <c r="ADO48" s="440"/>
      <c r="ADQ48" s="440"/>
      <c r="ADR48" s="440"/>
      <c r="ADS48" s="440"/>
      <c r="ADT48" s="440"/>
      <c r="ADU48" s="110">
        <f t="shared" si="1251"/>
        <v>0</v>
      </c>
      <c r="ADV48" s="440"/>
      <c r="ADW48" s="440"/>
      <c r="ADX48" s="440"/>
      <c r="ADY48" s="440"/>
      <c r="ADZ48" s="440"/>
      <c r="AEA48" s="440"/>
      <c r="AEB48" s="111">
        <f t="shared" si="1312"/>
        <v>0</v>
      </c>
      <c r="AEC48" s="440"/>
      <c r="AED48" s="440"/>
      <c r="AEF48" s="440"/>
      <c r="AEG48" s="440"/>
      <c r="AEH48" s="440"/>
      <c r="AEI48" s="440"/>
      <c r="AEJ48" s="110">
        <f t="shared" si="1252"/>
        <v>0</v>
      </c>
      <c r="AEK48" s="440"/>
      <c r="AEL48" s="440"/>
      <c r="AEM48" s="440"/>
      <c r="AEN48" s="440"/>
      <c r="AEO48" s="440"/>
      <c r="AEP48" s="440"/>
      <c r="AEQ48" s="111">
        <f t="shared" si="1313"/>
        <v>0</v>
      </c>
      <c r="AER48" s="440"/>
      <c r="AES48" s="440"/>
      <c r="AEU48" s="440"/>
      <c r="AEV48" s="440"/>
      <c r="AEW48" s="440"/>
      <c r="AEX48" s="440"/>
      <c r="AEY48" s="110">
        <f t="shared" si="1253"/>
        <v>0</v>
      </c>
      <c r="AEZ48" s="440"/>
      <c r="AFA48" s="440"/>
      <c r="AFB48" s="440"/>
      <c r="AFC48" s="440"/>
      <c r="AFD48" s="440"/>
      <c r="AFE48" s="440"/>
      <c r="AFF48" s="111">
        <f t="shared" si="1314"/>
        <v>0</v>
      </c>
      <c r="AFG48" s="440"/>
      <c r="AFH48" s="440"/>
      <c r="AFJ48" s="440"/>
      <c r="AFK48" s="440"/>
      <c r="AFL48" s="440"/>
      <c r="AFM48" s="440"/>
      <c r="AFN48" s="110">
        <f t="shared" si="1254"/>
        <v>0</v>
      </c>
      <c r="AFO48" s="440"/>
      <c r="AFP48" s="440"/>
      <c r="AFQ48" s="440"/>
      <c r="AFR48" s="440"/>
      <c r="AFS48" s="440"/>
      <c r="AFT48" s="440"/>
      <c r="AFU48" s="111">
        <f t="shared" si="1315"/>
        <v>0</v>
      </c>
      <c r="AFV48" s="440"/>
      <c r="AFW48" s="440"/>
      <c r="AFY48" s="440"/>
      <c r="AFZ48" s="440"/>
      <c r="AGA48" s="440"/>
      <c r="AGB48" s="440"/>
      <c r="AGC48" s="110">
        <f t="shared" si="1255"/>
        <v>0</v>
      </c>
      <c r="AGD48" s="440"/>
      <c r="AGE48" s="440"/>
      <c r="AGF48" s="440"/>
      <c r="AGG48" s="440"/>
      <c r="AGH48" s="440"/>
      <c r="AGI48" s="440"/>
      <c r="AGJ48" s="111">
        <f t="shared" si="1316"/>
        <v>0</v>
      </c>
      <c r="AGK48" s="440"/>
      <c r="AGL48" s="440"/>
      <c r="AGN48" s="440"/>
      <c r="AGO48" s="440"/>
      <c r="AGP48" s="440"/>
      <c r="AGQ48" s="440"/>
      <c r="AGR48" s="110">
        <f t="shared" si="1256"/>
        <v>0</v>
      </c>
      <c r="AGS48" s="440"/>
      <c r="AGT48" s="440"/>
      <c r="AGU48" s="440"/>
      <c r="AGV48" s="440"/>
      <c r="AGW48" s="440"/>
      <c r="AGX48" s="440"/>
      <c r="AGY48" s="111">
        <f t="shared" si="1317"/>
        <v>0</v>
      </c>
      <c r="AGZ48" s="440"/>
      <c r="AHA48" s="440"/>
      <c r="AHC48" s="440"/>
      <c r="AHD48" s="440"/>
      <c r="AHE48" s="440"/>
      <c r="AHF48" s="440"/>
      <c r="AHG48" s="110">
        <f t="shared" si="1257"/>
        <v>0</v>
      </c>
      <c r="AHH48" s="440"/>
      <c r="AHI48" s="440"/>
      <c r="AHJ48" s="440"/>
      <c r="AHK48" s="440"/>
      <c r="AHL48" s="440"/>
      <c r="AHM48" s="440"/>
      <c r="AHN48" s="111">
        <f t="shared" si="1318"/>
        <v>0</v>
      </c>
      <c r="AHO48" s="440"/>
      <c r="AHP48" s="440"/>
      <c r="AHR48" s="440"/>
      <c r="AHS48" s="440"/>
      <c r="AHT48" s="440"/>
      <c r="AHU48" s="440"/>
      <c r="AHV48" s="110">
        <f t="shared" si="1258"/>
        <v>0</v>
      </c>
      <c r="AHW48" s="440"/>
      <c r="AHX48" s="440"/>
      <c r="AHY48" s="440"/>
      <c r="AHZ48" s="440"/>
      <c r="AIA48" s="440"/>
      <c r="AIB48" s="440"/>
      <c r="AIC48" s="111">
        <f t="shared" si="1319"/>
        <v>0</v>
      </c>
      <c r="AID48" s="440"/>
      <c r="AIE48" s="440"/>
    </row>
    <row r="49" spans="1:915" x14ac:dyDescent="0.3">
      <c r="A49" s="29" t="s">
        <v>91</v>
      </c>
      <c r="B49" s="30" t="s">
        <v>136</v>
      </c>
      <c r="C49" s="110">
        <f t="shared" ref="C49:AC49" si="1320">SUM(C50:C53)</f>
        <v>0</v>
      </c>
      <c r="D49" s="110">
        <f t="shared" si="1320"/>
        <v>0</v>
      </c>
      <c r="E49" s="110">
        <f t="shared" si="1320"/>
        <v>0</v>
      </c>
      <c r="F49" s="110">
        <f t="shared" si="1320"/>
        <v>0</v>
      </c>
      <c r="G49" s="110">
        <f t="shared" si="1320"/>
        <v>0</v>
      </c>
      <c r="H49" s="110">
        <f t="shared" si="1320"/>
        <v>0</v>
      </c>
      <c r="I49" s="110">
        <f t="shared" si="1320"/>
        <v>0</v>
      </c>
      <c r="J49" s="110">
        <f t="shared" si="1320"/>
        <v>0</v>
      </c>
      <c r="K49" s="110">
        <f t="shared" si="1320"/>
        <v>0</v>
      </c>
      <c r="L49" s="110">
        <f t="shared" si="1320"/>
        <v>0</v>
      </c>
      <c r="M49" s="110">
        <f t="shared" si="1320"/>
        <v>0</v>
      </c>
      <c r="N49" s="110">
        <f t="shared" si="1320"/>
        <v>0</v>
      </c>
      <c r="O49" s="110">
        <f t="shared" si="1320"/>
        <v>0</v>
      </c>
      <c r="P49" s="110">
        <f t="shared" si="1320"/>
        <v>0</v>
      </c>
      <c r="Q49" s="110">
        <f t="shared" si="1320"/>
        <v>0</v>
      </c>
      <c r="R49" s="110">
        <f t="shared" si="1320"/>
        <v>0</v>
      </c>
      <c r="S49" s="110">
        <f t="shared" si="1320"/>
        <v>0</v>
      </c>
      <c r="T49" s="110">
        <f t="shared" si="1320"/>
        <v>0</v>
      </c>
      <c r="U49" s="110">
        <f t="shared" si="1320"/>
        <v>0</v>
      </c>
      <c r="V49" s="110">
        <f t="shared" si="1320"/>
        <v>0</v>
      </c>
      <c r="W49" s="110">
        <f t="shared" si="1320"/>
        <v>0</v>
      </c>
      <c r="X49" s="110">
        <f t="shared" si="1320"/>
        <v>0</v>
      </c>
      <c r="Y49" s="110">
        <f t="shared" si="1320"/>
        <v>0</v>
      </c>
      <c r="Z49" s="110">
        <f t="shared" si="1320"/>
        <v>0</v>
      </c>
      <c r="AA49" s="110">
        <f t="shared" si="1320"/>
        <v>0</v>
      </c>
      <c r="AB49" s="110">
        <f t="shared" si="1320"/>
        <v>0</v>
      </c>
      <c r="AC49" s="110">
        <f t="shared" si="1320"/>
        <v>0</v>
      </c>
      <c r="AD49" s="110">
        <f>SUM(AD50:AD53)</f>
        <v>0</v>
      </c>
      <c r="AF49" s="110">
        <f t="shared" ref="AF49:AR49" si="1321">SUM(AF50:AF53)</f>
        <v>0</v>
      </c>
      <c r="AG49" s="110">
        <f t="shared" si="1321"/>
        <v>0</v>
      </c>
      <c r="AH49" s="110">
        <f t="shared" si="1321"/>
        <v>0</v>
      </c>
      <c r="AI49" s="110">
        <f t="shared" si="1321"/>
        <v>0</v>
      </c>
      <c r="AJ49" s="110">
        <f t="shared" si="1321"/>
        <v>0</v>
      </c>
      <c r="AK49" s="110">
        <f t="shared" si="1321"/>
        <v>0</v>
      </c>
      <c r="AL49" s="110">
        <f t="shared" si="1321"/>
        <v>0</v>
      </c>
      <c r="AM49" s="110">
        <f t="shared" si="1321"/>
        <v>0</v>
      </c>
      <c r="AN49" s="110">
        <f t="shared" si="1321"/>
        <v>0</v>
      </c>
      <c r="AO49" s="110">
        <f t="shared" si="1321"/>
        <v>0</v>
      </c>
      <c r="AP49" s="110">
        <f t="shared" si="1321"/>
        <v>0</v>
      </c>
      <c r="AQ49" s="110">
        <f t="shared" si="1321"/>
        <v>0</v>
      </c>
      <c r="AR49" s="110">
        <f t="shared" si="1321"/>
        <v>0</v>
      </c>
      <c r="AS49" s="110">
        <f>SUM(AS50:AS53)</f>
        <v>0</v>
      </c>
      <c r="AU49" s="110">
        <f t="shared" ref="AU49:BG49" si="1322">SUM(AU50:AU53)</f>
        <v>0</v>
      </c>
      <c r="AV49" s="110">
        <f t="shared" si="1322"/>
        <v>0</v>
      </c>
      <c r="AW49" s="110">
        <f t="shared" si="1322"/>
        <v>0</v>
      </c>
      <c r="AX49" s="110">
        <f t="shared" si="1322"/>
        <v>0</v>
      </c>
      <c r="AY49" s="110">
        <f t="shared" si="1322"/>
        <v>0</v>
      </c>
      <c r="AZ49" s="110">
        <f t="shared" si="1322"/>
        <v>0</v>
      </c>
      <c r="BA49" s="110">
        <f t="shared" si="1322"/>
        <v>0</v>
      </c>
      <c r="BB49" s="110">
        <f t="shared" si="1322"/>
        <v>0</v>
      </c>
      <c r="BC49" s="110">
        <f t="shared" si="1322"/>
        <v>0</v>
      </c>
      <c r="BD49" s="110">
        <f t="shared" si="1322"/>
        <v>0</v>
      </c>
      <c r="BE49" s="110">
        <f t="shared" si="1322"/>
        <v>0</v>
      </c>
      <c r="BF49" s="110">
        <f t="shared" si="1322"/>
        <v>0</v>
      </c>
      <c r="BG49" s="110">
        <f t="shared" si="1322"/>
        <v>0</v>
      </c>
      <c r="BH49" s="110">
        <f>SUM(BH50:BH53)</f>
        <v>0</v>
      </c>
      <c r="BJ49" s="110">
        <f t="shared" ref="BJ49:BV49" si="1323">SUM(BJ50:BJ53)</f>
        <v>0</v>
      </c>
      <c r="BK49" s="110">
        <f t="shared" si="1323"/>
        <v>0</v>
      </c>
      <c r="BL49" s="110">
        <f t="shared" si="1323"/>
        <v>0</v>
      </c>
      <c r="BM49" s="110">
        <f t="shared" si="1323"/>
        <v>0</v>
      </c>
      <c r="BN49" s="110">
        <f t="shared" si="1323"/>
        <v>0</v>
      </c>
      <c r="BO49" s="110">
        <f t="shared" si="1323"/>
        <v>0</v>
      </c>
      <c r="BP49" s="110">
        <f t="shared" si="1323"/>
        <v>0</v>
      </c>
      <c r="BQ49" s="110">
        <f t="shared" si="1323"/>
        <v>0</v>
      </c>
      <c r="BR49" s="110">
        <f t="shared" si="1323"/>
        <v>0</v>
      </c>
      <c r="BS49" s="110">
        <f t="shared" si="1323"/>
        <v>0</v>
      </c>
      <c r="BT49" s="110">
        <f t="shared" si="1323"/>
        <v>0</v>
      </c>
      <c r="BU49" s="110">
        <f t="shared" si="1323"/>
        <v>0</v>
      </c>
      <c r="BV49" s="110">
        <f t="shared" si="1323"/>
        <v>0</v>
      </c>
      <c r="BW49" s="110">
        <f>SUM(BW50:BW53)</f>
        <v>0</v>
      </c>
      <c r="BY49" s="110">
        <f t="shared" ref="BY49:CK49" si="1324">SUM(BY50:BY53)</f>
        <v>0</v>
      </c>
      <c r="BZ49" s="110">
        <f t="shared" si="1324"/>
        <v>0</v>
      </c>
      <c r="CA49" s="110">
        <f t="shared" si="1324"/>
        <v>0</v>
      </c>
      <c r="CB49" s="110">
        <f t="shared" si="1324"/>
        <v>0</v>
      </c>
      <c r="CC49" s="110">
        <f t="shared" si="1324"/>
        <v>0</v>
      </c>
      <c r="CD49" s="110">
        <f t="shared" si="1324"/>
        <v>0</v>
      </c>
      <c r="CE49" s="110">
        <f t="shared" si="1324"/>
        <v>0</v>
      </c>
      <c r="CF49" s="110">
        <f t="shared" si="1324"/>
        <v>0</v>
      </c>
      <c r="CG49" s="110">
        <f t="shared" si="1324"/>
        <v>0</v>
      </c>
      <c r="CH49" s="110">
        <f t="shared" si="1324"/>
        <v>0</v>
      </c>
      <c r="CI49" s="110">
        <f t="shared" si="1324"/>
        <v>0</v>
      </c>
      <c r="CJ49" s="110">
        <f t="shared" si="1324"/>
        <v>0</v>
      </c>
      <c r="CK49" s="110">
        <f t="shared" si="1324"/>
        <v>0</v>
      </c>
      <c r="CL49" s="110">
        <f>SUM(CL50:CL53)</f>
        <v>0</v>
      </c>
      <c r="CN49" s="110">
        <f t="shared" ref="CN49:CZ49" si="1325">SUM(CN50:CN53)</f>
        <v>0</v>
      </c>
      <c r="CO49" s="110">
        <f t="shared" si="1325"/>
        <v>0</v>
      </c>
      <c r="CP49" s="110">
        <f t="shared" si="1325"/>
        <v>0</v>
      </c>
      <c r="CQ49" s="110">
        <f t="shared" si="1325"/>
        <v>0</v>
      </c>
      <c r="CR49" s="110">
        <f t="shared" si="1325"/>
        <v>0</v>
      </c>
      <c r="CS49" s="110">
        <f t="shared" si="1325"/>
        <v>0</v>
      </c>
      <c r="CT49" s="110">
        <f t="shared" si="1325"/>
        <v>0</v>
      </c>
      <c r="CU49" s="110">
        <f t="shared" si="1325"/>
        <v>0</v>
      </c>
      <c r="CV49" s="110">
        <f t="shared" si="1325"/>
        <v>0</v>
      </c>
      <c r="CW49" s="110">
        <f t="shared" si="1325"/>
        <v>0</v>
      </c>
      <c r="CX49" s="110">
        <f t="shared" si="1325"/>
        <v>0</v>
      </c>
      <c r="CY49" s="110">
        <f t="shared" si="1325"/>
        <v>0</v>
      </c>
      <c r="CZ49" s="110">
        <f t="shared" si="1325"/>
        <v>0</v>
      </c>
      <c r="DA49" s="110">
        <f>SUM(DA50:DA53)</f>
        <v>0</v>
      </c>
      <c r="DC49" s="110">
        <f t="shared" ref="DC49:DO49" si="1326">SUM(DC50:DC53)</f>
        <v>0</v>
      </c>
      <c r="DD49" s="110">
        <f t="shared" si="1326"/>
        <v>0</v>
      </c>
      <c r="DE49" s="110">
        <f t="shared" si="1326"/>
        <v>0</v>
      </c>
      <c r="DF49" s="110">
        <f t="shared" si="1326"/>
        <v>0</v>
      </c>
      <c r="DG49" s="110">
        <f t="shared" si="1326"/>
        <v>0</v>
      </c>
      <c r="DH49" s="110">
        <f t="shared" si="1326"/>
        <v>0</v>
      </c>
      <c r="DI49" s="110">
        <f t="shared" si="1326"/>
        <v>0</v>
      </c>
      <c r="DJ49" s="110">
        <f t="shared" si="1326"/>
        <v>0</v>
      </c>
      <c r="DK49" s="110">
        <f t="shared" si="1326"/>
        <v>0</v>
      </c>
      <c r="DL49" s="110">
        <f t="shared" si="1326"/>
        <v>0</v>
      </c>
      <c r="DM49" s="110">
        <f t="shared" si="1326"/>
        <v>0</v>
      </c>
      <c r="DN49" s="110">
        <f t="shared" si="1326"/>
        <v>0</v>
      </c>
      <c r="DO49" s="110">
        <f t="shared" si="1326"/>
        <v>0</v>
      </c>
      <c r="DP49" s="110">
        <f>SUM(DP50:DP53)</f>
        <v>0</v>
      </c>
      <c r="DR49" s="110">
        <f t="shared" ref="DR49:ED49" si="1327">SUM(DR50:DR53)</f>
        <v>0</v>
      </c>
      <c r="DS49" s="110">
        <f t="shared" si="1327"/>
        <v>0</v>
      </c>
      <c r="DT49" s="110">
        <f t="shared" si="1327"/>
        <v>0</v>
      </c>
      <c r="DU49" s="110">
        <f t="shared" si="1327"/>
        <v>0</v>
      </c>
      <c r="DV49" s="110">
        <f t="shared" si="1327"/>
        <v>0</v>
      </c>
      <c r="DW49" s="110">
        <f t="shared" si="1327"/>
        <v>0</v>
      </c>
      <c r="DX49" s="110">
        <f t="shared" si="1327"/>
        <v>0</v>
      </c>
      <c r="DY49" s="110">
        <f t="shared" si="1327"/>
        <v>0</v>
      </c>
      <c r="DZ49" s="110">
        <f t="shared" si="1327"/>
        <v>0</v>
      </c>
      <c r="EA49" s="110">
        <f t="shared" si="1327"/>
        <v>0</v>
      </c>
      <c r="EB49" s="110">
        <f t="shared" si="1327"/>
        <v>0</v>
      </c>
      <c r="EC49" s="110">
        <f t="shared" si="1327"/>
        <v>0</v>
      </c>
      <c r="ED49" s="110">
        <f t="shared" si="1327"/>
        <v>0</v>
      </c>
      <c r="EE49" s="110">
        <f>SUM(EE50:EE53)</f>
        <v>0</v>
      </c>
      <c r="EG49" s="110">
        <f t="shared" ref="EG49:ES49" si="1328">SUM(EG50:EG53)</f>
        <v>0</v>
      </c>
      <c r="EH49" s="110">
        <f t="shared" si="1328"/>
        <v>0</v>
      </c>
      <c r="EI49" s="110">
        <f t="shared" si="1328"/>
        <v>0</v>
      </c>
      <c r="EJ49" s="110">
        <f t="shared" si="1328"/>
        <v>0</v>
      </c>
      <c r="EK49" s="110">
        <f t="shared" si="1328"/>
        <v>0</v>
      </c>
      <c r="EL49" s="110">
        <f t="shared" si="1328"/>
        <v>0</v>
      </c>
      <c r="EM49" s="110">
        <f t="shared" si="1328"/>
        <v>0</v>
      </c>
      <c r="EN49" s="110">
        <f t="shared" si="1328"/>
        <v>0</v>
      </c>
      <c r="EO49" s="110">
        <f t="shared" si="1328"/>
        <v>0</v>
      </c>
      <c r="EP49" s="110">
        <f t="shared" si="1328"/>
        <v>0</v>
      </c>
      <c r="EQ49" s="110">
        <f t="shared" si="1328"/>
        <v>0</v>
      </c>
      <c r="ER49" s="110">
        <f t="shared" si="1328"/>
        <v>0</v>
      </c>
      <c r="ES49" s="110">
        <f t="shared" si="1328"/>
        <v>0</v>
      </c>
      <c r="ET49" s="110">
        <f>SUM(ET50:ET53)</f>
        <v>0</v>
      </c>
      <c r="EV49" s="110">
        <f t="shared" ref="EV49:FH49" si="1329">SUM(EV50:EV53)</f>
        <v>0</v>
      </c>
      <c r="EW49" s="110">
        <f t="shared" si="1329"/>
        <v>0</v>
      </c>
      <c r="EX49" s="110">
        <f t="shared" si="1329"/>
        <v>0</v>
      </c>
      <c r="EY49" s="110">
        <f t="shared" si="1329"/>
        <v>0</v>
      </c>
      <c r="EZ49" s="110">
        <f t="shared" si="1329"/>
        <v>0</v>
      </c>
      <c r="FA49" s="110">
        <f t="shared" si="1329"/>
        <v>0</v>
      </c>
      <c r="FB49" s="110">
        <f t="shared" si="1329"/>
        <v>0</v>
      </c>
      <c r="FC49" s="110">
        <f t="shared" si="1329"/>
        <v>0</v>
      </c>
      <c r="FD49" s="110">
        <f t="shared" si="1329"/>
        <v>0</v>
      </c>
      <c r="FE49" s="110">
        <f t="shared" si="1329"/>
        <v>0</v>
      </c>
      <c r="FF49" s="110">
        <f t="shared" si="1329"/>
        <v>0</v>
      </c>
      <c r="FG49" s="110">
        <f t="shared" si="1329"/>
        <v>0</v>
      </c>
      <c r="FH49" s="110">
        <f t="shared" si="1329"/>
        <v>0</v>
      </c>
      <c r="FI49" s="110">
        <f>SUM(FI50:FI53)</f>
        <v>0</v>
      </c>
      <c r="FK49" s="110">
        <f t="shared" ref="FK49:FW49" si="1330">SUM(FK50:FK53)</f>
        <v>0</v>
      </c>
      <c r="FL49" s="110">
        <f t="shared" si="1330"/>
        <v>0</v>
      </c>
      <c r="FM49" s="110">
        <f t="shared" si="1330"/>
        <v>0</v>
      </c>
      <c r="FN49" s="110">
        <f t="shared" si="1330"/>
        <v>0</v>
      </c>
      <c r="FO49" s="110">
        <f t="shared" si="1330"/>
        <v>0</v>
      </c>
      <c r="FP49" s="110">
        <f t="shared" si="1330"/>
        <v>0</v>
      </c>
      <c r="FQ49" s="110">
        <f t="shared" si="1330"/>
        <v>0</v>
      </c>
      <c r="FR49" s="110">
        <f t="shared" si="1330"/>
        <v>0</v>
      </c>
      <c r="FS49" s="110">
        <f t="shared" si="1330"/>
        <v>0</v>
      </c>
      <c r="FT49" s="110">
        <f t="shared" si="1330"/>
        <v>0</v>
      </c>
      <c r="FU49" s="110">
        <f t="shared" si="1330"/>
        <v>0</v>
      </c>
      <c r="FV49" s="110">
        <f t="shared" si="1330"/>
        <v>0</v>
      </c>
      <c r="FW49" s="110">
        <f t="shared" si="1330"/>
        <v>0</v>
      </c>
      <c r="FX49" s="110">
        <f>SUM(FX50:FX53)</f>
        <v>0</v>
      </c>
      <c r="FZ49" s="110">
        <f t="shared" ref="FZ49:GL49" si="1331">SUM(FZ50:FZ53)</f>
        <v>0</v>
      </c>
      <c r="GA49" s="110">
        <f t="shared" si="1331"/>
        <v>0</v>
      </c>
      <c r="GB49" s="110">
        <f t="shared" si="1331"/>
        <v>0</v>
      </c>
      <c r="GC49" s="110">
        <f t="shared" si="1331"/>
        <v>0</v>
      </c>
      <c r="GD49" s="110">
        <f t="shared" si="1331"/>
        <v>0</v>
      </c>
      <c r="GE49" s="110">
        <f t="shared" si="1331"/>
        <v>0</v>
      </c>
      <c r="GF49" s="110">
        <f t="shared" si="1331"/>
        <v>0</v>
      </c>
      <c r="GG49" s="110">
        <f t="shared" si="1331"/>
        <v>0</v>
      </c>
      <c r="GH49" s="110">
        <f t="shared" si="1331"/>
        <v>0</v>
      </c>
      <c r="GI49" s="110">
        <f t="shared" si="1331"/>
        <v>0</v>
      </c>
      <c r="GJ49" s="110">
        <f t="shared" si="1331"/>
        <v>0</v>
      </c>
      <c r="GK49" s="110">
        <f t="shared" si="1331"/>
        <v>0</v>
      </c>
      <c r="GL49" s="110">
        <f t="shared" si="1331"/>
        <v>0</v>
      </c>
      <c r="GM49" s="110">
        <f>SUM(GM50:GM53)</f>
        <v>0</v>
      </c>
      <c r="GO49" s="110">
        <f t="shared" ref="GO49:HA49" si="1332">SUM(GO50:GO53)</f>
        <v>0</v>
      </c>
      <c r="GP49" s="110">
        <f t="shared" si="1332"/>
        <v>0</v>
      </c>
      <c r="GQ49" s="110">
        <f t="shared" si="1332"/>
        <v>0</v>
      </c>
      <c r="GR49" s="110">
        <f t="shared" si="1332"/>
        <v>0</v>
      </c>
      <c r="GS49" s="110">
        <f t="shared" si="1332"/>
        <v>0</v>
      </c>
      <c r="GT49" s="110">
        <f t="shared" si="1332"/>
        <v>0</v>
      </c>
      <c r="GU49" s="110">
        <f t="shared" si="1332"/>
        <v>0</v>
      </c>
      <c r="GV49" s="110">
        <f t="shared" si="1332"/>
        <v>0</v>
      </c>
      <c r="GW49" s="110">
        <f t="shared" si="1332"/>
        <v>0</v>
      </c>
      <c r="GX49" s="110">
        <f t="shared" si="1332"/>
        <v>0</v>
      </c>
      <c r="GY49" s="110">
        <f t="shared" si="1332"/>
        <v>0</v>
      </c>
      <c r="GZ49" s="110">
        <f t="shared" si="1332"/>
        <v>0</v>
      </c>
      <c r="HA49" s="110">
        <f t="shared" si="1332"/>
        <v>0</v>
      </c>
      <c r="HB49" s="110">
        <f>SUM(HB50:HB53)</f>
        <v>0</v>
      </c>
      <c r="HD49" s="110">
        <f t="shared" ref="HD49:HP49" si="1333">SUM(HD50:HD53)</f>
        <v>0</v>
      </c>
      <c r="HE49" s="110">
        <f t="shared" si="1333"/>
        <v>0</v>
      </c>
      <c r="HF49" s="110">
        <f t="shared" si="1333"/>
        <v>0</v>
      </c>
      <c r="HG49" s="110">
        <f t="shared" si="1333"/>
        <v>0</v>
      </c>
      <c r="HH49" s="110">
        <f t="shared" si="1333"/>
        <v>0</v>
      </c>
      <c r="HI49" s="110">
        <f t="shared" si="1333"/>
        <v>0</v>
      </c>
      <c r="HJ49" s="110">
        <f t="shared" si="1333"/>
        <v>0</v>
      </c>
      <c r="HK49" s="110">
        <f t="shared" si="1333"/>
        <v>0</v>
      </c>
      <c r="HL49" s="110">
        <f t="shared" si="1333"/>
        <v>0</v>
      </c>
      <c r="HM49" s="110">
        <f t="shared" si="1333"/>
        <v>0</v>
      </c>
      <c r="HN49" s="110">
        <f t="shared" si="1333"/>
        <v>0</v>
      </c>
      <c r="HO49" s="110">
        <f t="shared" si="1333"/>
        <v>0</v>
      </c>
      <c r="HP49" s="110">
        <f t="shared" si="1333"/>
        <v>0</v>
      </c>
      <c r="HQ49" s="110">
        <f>SUM(HQ50:HQ53)</f>
        <v>0</v>
      </c>
      <c r="HS49" s="110">
        <f t="shared" ref="HS49:IE49" si="1334">SUM(HS50:HS53)</f>
        <v>0</v>
      </c>
      <c r="HT49" s="110">
        <f t="shared" si="1334"/>
        <v>0</v>
      </c>
      <c r="HU49" s="110">
        <f t="shared" si="1334"/>
        <v>0</v>
      </c>
      <c r="HV49" s="110">
        <f t="shared" si="1334"/>
        <v>0</v>
      </c>
      <c r="HW49" s="110">
        <f t="shared" si="1334"/>
        <v>0</v>
      </c>
      <c r="HX49" s="110">
        <f t="shared" si="1334"/>
        <v>0</v>
      </c>
      <c r="HY49" s="110">
        <f t="shared" si="1334"/>
        <v>0</v>
      </c>
      <c r="HZ49" s="110">
        <f t="shared" si="1334"/>
        <v>0</v>
      </c>
      <c r="IA49" s="110">
        <f t="shared" si="1334"/>
        <v>0</v>
      </c>
      <c r="IB49" s="110">
        <f t="shared" si="1334"/>
        <v>0</v>
      </c>
      <c r="IC49" s="110">
        <f t="shared" si="1334"/>
        <v>0</v>
      </c>
      <c r="ID49" s="110">
        <f t="shared" si="1334"/>
        <v>0</v>
      </c>
      <c r="IE49" s="110">
        <f t="shared" si="1334"/>
        <v>0</v>
      </c>
      <c r="IF49" s="110">
        <f>SUM(IF50:IF53)</f>
        <v>0</v>
      </c>
      <c r="IH49" s="110">
        <f t="shared" ref="IH49:IT49" si="1335">SUM(IH50:IH53)</f>
        <v>0</v>
      </c>
      <c r="II49" s="110">
        <f t="shared" si="1335"/>
        <v>0</v>
      </c>
      <c r="IJ49" s="110">
        <f t="shared" si="1335"/>
        <v>0</v>
      </c>
      <c r="IK49" s="110">
        <f t="shared" si="1335"/>
        <v>0</v>
      </c>
      <c r="IL49" s="110">
        <f t="shared" si="1335"/>
        <v>0</v>
      </c>
      <c r="IM49" s="110">
        <f t="shared" si="1335"/>
        <v>0</v>
      </c>
      <c r="IN49" s="110">
        <f t="shared" si="1335"/>
        <v>0</v>
      </c>
      <c r="IO49" s="110">
        <f t="shared" si="1335"/>
        <v>0</v>
      </c>
      <c r="IP49" s="110">
        <f t="shared" si="1335"/>
        <v>0</v>
      </c>
      <c r="IQ49" s="110">
        <f t="shared" si="1335"/>
        <v>0</v>
      </c>
      <c r="IR49" s="110">
        <f t="shared" si="1335"/>
        <v>0</v>
      </c>
      <c r="IS49" s="110">
        <f t="shared" si="1335"/>
        <v>0</v>
      </c>
      <c r="IT49" s="110">
        <f t="shared" si="1335"/>
        <v>0</v>
      </c>
      <c r="IU49" s="110">
        <f>SUM(IU50:IU53)</f>
        <v>0</v>
      </c>
      <c r="IW49" s="110">
        <f t="shared" ref="IW49:JI49" si="1336">SUM(IW50:IW53)</f>
        <v>0</v>
      </c>
      <c r="IX49" s="110">
        <f t="shared" si="1336"/>
        <v>0</v>
      </c>
      <c r="IY49" s="110">
        <f t="shared" si="1336"/>
        <v>0</v>
      </c>
      <c r="IZ49" s="110">
        <f t="shared" si="1336"/>
        <v>0</v>
      </c>
      <c r="JA49" s="110">
        <f t="shared" si="1336"/>
        <v>0</v>
      </c>
      <c r="JB49" s="110">
        <f t="shared" si="1336"/>
        <v>0</v>
      </c>
      <c r="JC49" s="110">
        <f t="shared" si="1336"/>
        <v>0</v>
      </c>
      <c r="JD49" s="110">
        <f t="shared" si="1336"/>
        <v>0</v>
      </c>
      <c r="JE49" s="110">
        <f t="shared" si="1336"/>
        <v>0</v>
      </c>
      <c r="JF49" s="110">
        <f t="shared" si="1336"/>
        <v>0</v>
      </c>
      <c r="JG49" s="110">
        <f t="shared" si="1336"/>
        <v>0</v>
      </c>
      <c r="JH49" s="110">
        <f t="shared" si="1336"/>
        <v>0</v>
      </c>
      <c r="JI49" s="110">
        <f t="shared" si="1336"/>
        <v>0</v>
      </c>
      <c r="JJ49" s="110">
        <f>SUM(JJ50:JJ53)</f>
        <v>0</v>
      </c>
      <c r="JL49" s="110">
        <f t="shared" ref="JL49:JX49" si="1337">SUM(JL50:JL53)</f>
        <v>0</v>
      </c>
      <c r="JM49" s="110">
        <f t="shared" si="1337"/>
        <v>0</v>
      </c>
      <c r="JN49" s="110">
        <f t="shared" si="1337"/>
        <v>0</v>
      </c>
      <c r="JO49" s="110">
        <f t="shared" si="1337"/>
        <v>0</v>
      </c>
      <c r="JP49" s="110">
        <f t="shared" si="1337"/>
        <v>0</v>
      </c>
      <c r="JQ49" s="110">
        <f t="shared" si="1337"/>
        <v>0</v>
      </c>
      <c r="JR49" s="110">
        <f t="shared" si="1337"/>
        <v>0</v>
      </c>
      <c r="JS49" s="110">
        <f t="shared" si="1337"/>
        <v>0</v>
      </c>
      <c r="JT49" s="110">
        <f t="shared" si="1337"/>
        <v>0</v>
      </c>
      <c r="JU49" s="110">
        <f t="shared" si="1337"/>
        <v>0</v>
      </c>
      <c r="JV49" s="110">
        <f t="shared" si="1337"/>
        <v>0</v>
      </c>
      <c r="JW49" s="110">
        <f t="shared" si="1337"/>
        <v>0</v>
      </c>
      <c r="JX49" s="110">
        <f t="shared" si="1337"/>
        <v>0</v>
      </c>
      <c r="JY49" s="110">
        <f>SUM(JY50:JY53)</f>
        <v>0</v>
      </c>
      <c r="KA49" s="110">
        <f t="shared" ref="KA49:KM49" si="1338">SUM(KA50:KA53)</f>
        <v>0</v>
      </c>
      <c r="KB49" s="110">
        <f t="shared" si="1338"/>
        <v>0</v>
      </c>
      <c r="KC49" s="110">
        <f t="shared" si="1338"/>
        <v>0</v>
      </c>
      <c r="KD49" s="110">
        <f t="shared" si="1338"/>
        <v>0</v>
      </c>
      <c r="KE49" s="110">
        <f t="shared" si="1338"/>
        <v>0</v>
      </c>
      <c r="KF49" s="110">
        <f t="shared" si="1338"/>
        <v>0</v>
      </c>
      <c r="KG49" s="110">
        <f t="shared" si="1338"/>
        <v>0</v>
      </c>
      <c r="KH49" s="110">
        <f t="shared" si="1338"/>
        <v>0</v>
      </c>
      <c r="KI49" s="110">
        <f t="shared" si="1338"/>
        <v>0</v>
      </c>
      <c r="KJ49" s="110">
        <f t="shared" si="1338"/>
        <v>0</v>
      </c>
      <c r="KK49" s="110">
        <f t="shared" si="1338"/>
        <v>0</v>
      </c>
      <c r="KL49" s="110">
        <f t="shared" si="1338"/>
        <v>0</v>
      </c>
      <c r="KM49" s="110">
        <f t="shared" si="1338"/>
        <v>0</v>
      </c>
      <c r="KN49" s="110">
        <f>SUM(KN50:KN53)</f>
        <v>0</v>
      </c>
      <c r="KP49" s="110">
        <f t="shared" ref="KP49:LB49" si="1339">SUM(KP50:KP53)</f>
        <v>0</v>
      </c>
      <c r="KQ49" s="110">
        <f t="shared" si="1339"/>
        <v>0</v>
      </c>
      <c r="KR49" s="110">
        <f t="shared" si="1339"/>
        <v>0</v>
      </c>
      <c r="KS49" s="110">
        <f t="shared" si="1339"/>
        <v>0</v>
      </c>
      <c r="KT49" s="110">
        <f t="shared" si="1339"/>
        <v>0</v>
      </c>
      <c r="KU49" s="110">
        <f t="shared" si="1339"/>
        <v>0</v>
      </c>
      <c r="KV49" s="110">
        <f t="shared" si="1339"/>
        <v>0</v>
      </c>
      <c r="KW49" s="110">
        <f t="shared" si="1339"/>
        <v>0</v>
      </c>
      <c r="KX49" s="110">
        <f t="shared" si="1339"/>
        <v>0</v>
      </c>
      <c r="KY49" s="110">
        <f t="shared" si="1339"/>
        <v>0</v>
      </c>
      <c r="KZ49" s="110">
        <f t="shared" si="1339"/>
        <v>0</v>
      </c>
      <c r="LA49" s="110">
        <f t="shared" si="1339"/>
        <v>0</v>
      </c>
      <c r="LB49" s="110">
        <f t="shared" si="1339"/>
        <v>0</v>
      </c>
      <c r="LC49" s="110">
        <f>SUM(LC50:LC53)</f>
        <v>0</v>
      </c>
      <c r="LE49" s="110">
        <f t="shared" ref="LE49:LQ49" si="1340">SUM(LE50:LE53)</f>
        <v>0</v>
      </c>
      <c r="LF49" s="110">
        <f t="shared" si="1340"/>
        <v>0</v>
      </c>
      <c r="LG49" s="110">
        <f t="shared" si="1340"/>
        <v>0</v>
      </c>
      <c r="LH49" s="110">
        <f t="shared" si="1340"/>
        <v>0</v>
      </c>
      <c r="LI49" s="110">
        <f t="shared" si="1340"/>
        <v>0</v>
      </c>
      <c r="LJ49" s="110">
        <f t="shared" si="1340"/>
        <v>0</v>
      </c>
      <c r="LK49" s="110">
        <f t="shared" si="1340"/>
        <v>0</v>
      </c>
      <c r="LL49" s="110">
        <f t="shared" si="1340"/>
        <v>0</v>
      </c>
      <c r="LM49" s="110">
        <f t="shared" si="1340"/>
        <v>0</v>
      </c>
      <c r="LN49" s="110">
        <f t="shared" si="1340"/>
        <v>0</v>
      </c>
      <c r="LO49" s="110">
        <f t="shared" si="1340"/>
        <v>0</v>
      </c>
      <c r="LP49" s="110">
        <f t="shared" si="1340"/>
        <v>0</v>
      </c>
      <c r="LQ49" s="110">
        <f t="shared" si="1340"/>
        <v>0</v>
      </c>
      <c r="LR49" s="110">
        <f>SUM(LR50:LR53)</f>
        <v>0</v>
      </c>
      <c r="LT49" s="110">
        <f t="shared" ref="LT49:MF49" si="1341">SUM(LT50:LT53)</f>
        <v>0</v>
      </c>
      <c r="LU49" s="110">
        <f t="shared" si="1341"/>
        <v>0</v>
      </c>
      <c r="LV49" s="110">
        <f t="shared" si="1341"/>
        <v>0</v>
      </c>
      <c r="LW49" s="110">
        <f t="shared" si="1341"/>
        <v>0</v>
      </c>
      <c r="LX49" s="110">
        <f t="shared" si="1341"/>
        <v>0</v>
      </c>
      <c r="LY49" s="110">
        <f t="shared" si="1341"/>
        <v>0</v>
      </c>
      <c r="LZ49" s="110">
        <f t="shared" si="1341"/>
        <v>0</v>
      </c>
      <c r="MA49" s="110">
        <f t="shared" si="1341"/>
        <v>0</v>
      </c>
      <c r="MB49" s="110">
        <f t="shared" si="1341"/>
        <v>0</v>
      </c>
      <c r="MC49" s="110">
        <f t="shared" si="1341"/>
        <v>0</v>
      </c>
      <c r="MD49" s="110">
        <f t="shared" si="1341"/>
        <v>0</v>
      </c>
      <c r="ME49" s="110">
        <f t="shared" si="1341"/>
        <v>0</v>
      </c>
      <c r="MF49" s="110">
        <f t="shared" si="1341"/>
        <v>0</v>
      </c>
      <c r="MG49" s="110">
        <f>SUM(MG50:MG53)</f>
        <v>0</v>
      </c>
      <c r="MI49" s="110">
        <f t="shared" ref="MI49:MU49" si="1342">SUM(MI50:MI53)</f>
        <v>0</v>
      </c>
      <c r="MJ49" s="110">
        <f t="shared" si="1342"/>
        <v>0</v>
      </c>
      <c r="MK49" s="110">
        <f t="shared" si="1342"/>
        <v>0</v>
      </c>
      <c r="ML49" s="110">
        <f t="shared" si="1342"/>
        <v>0</v>
      </c>
      <c r="MM49" s="110">
        <f t="shared" si="1342"/>
        <v>0</v>
      </c>
      <c r="MN49" s="110">
        <f t="shared" si="1342"/>
        <v>0</v>
      </c>
      <c r="MO49" s="110">
        <f t="shared" si="1342"/>
        <v>0</v>
      </c>
      <c r="MP49" s="110">
        <f t="shared" si="1342"/>
        <v>0</v>
      </c>
      <c r="MQ49" s="110">
        <f t="shared" si="1342"/>
        <v>0</v>
      </c>
      <c r="MR49" s="110">
        <f t="shared" si="1342"/>
        <v>0</v>
      </c>
      <c r="MS49" s="110">
        <f t="shared" si="1342"/>
        <v>0</v>
      </c>
      <c r="MT49" s="110">
        <f t="shared" si="1342"/>
        <v>0</v>
      </c>
      <c r="MU49" s="110">
        <f t="shared" si="1342"/>
        <v>0</v>
      </c>
      <c r="MV49" s="110">
        <f>SUM(MV50:MV53)</f>
        <v>0</v>
      </c>
      <c r="MX49" s="110">
        <f t="shared" ref="MX49:NJ49" si="1343">SUM(MX50:MX53)</f>
        <v>0</v>
      </c>
      <c r="MY49" s="110">
        <f t="shared" si="1343"/>
        <v>0</v>
      </c>
      <c r="MZ49" s="110">
        <f t="shared" si="1343"/>
        <v>0</v>
      </c>
      <c r="NA49" s="110">
        <f t="shared" si="1343"/>
        <v>0</v>
      </c>
      <c r="NB49" s="110">
        <f t="shared" si="1343"/>
        <v>0</v>
      </c>
      <c r="NC49" s="110">
        <f t="shared" si="1343"/>
        <v>0</v>
      </c>
      <c r="ND49" s="110">
        <f t="shared" si="1343"/>
        <v>0</v>
      </c>
      <c r="NE49" s="110">
        <f t="shared" si="1343"/>
        <v>0</v>
      </c>
      <c r="NF49" s="110">
        <f t="shared" si="1343"/>
        <v>0</v>
      </c>
      <c r="NG49" s="110">
        <f t="shared" si="1343"/>
        <v>0</v>
      </c>
      <c r="NH49" s="110">
        <f t="shared" si="1343"/>
        <v>0</v>
      </c>
      <c r="NI49" s="110">
        <f t="shared" si="1343"/>
        <v>0</v>
      </c>
      <c r="NJ49" s="110">
        <f t="shared" si="1343"/>
        <v>0</v>
      </c>
      <c r="NK49" s="110">
        <f>SUM(NK50:NK53)</f>
        <v>0</v>
      </c>
      <c r="NM49" s="110">
        <f t="shared" ref="NM49:NY49" si="1344">SUM(NM50:NM53)</f>
        <v>0</v>
      </c>
      <c r="NN49" s="110">
        <f t="shared" si="1344"/>
        <v>0</v>
      </c>
      <c r="NO49" s="110">
        <f t="shared" si="1344"/>
        <v>0</v>
      </c>
      <c r="NP49" s="110">
        <f t="shared" si="1344"/>
        <v>0</v>
      </c>
      <c r="NQ49" s="110">
        <f t="shared" si="1344"/>
        <v>0</v>
      </c>
      <c r="NR49" s="110">
        <f t="shared" si="1344"/>
        <v>0</v>
      </c>
      <c r="NS49" s="110">
        <f t="shared" si="1344"/>
        <v>0</v>
      </c>
      <c r="NT49" s="110">
        <f t="shared" si="1344"/>
        <v>0</v>
      </c>
      <c r="NU49" s="110">
        <f t="shared" si="1344"/>
        <v>0</v>
      </c>
      <c r="NV49" s="110">
        <f t="shared" si="1344"/>
        <v>0</v>
      </c>
      <c r="NW49" s="110">
        <f t="shared" si="1344"/>
        <v>0</v>
      </c>
      <c r="NX49" s="110">
        <f t="shared" si="1344"/>
        <v>0</v>
      </c>
      <c r="NY49" s="110">
        <f t="shared" si="1344"/>
        <v>0</v>
      </c>
      <c r="NZ49" s="110">
        <f>SUM(NZ50:NZ53)</f>
        <v>0</v>
      </c>
      <c r="OB49" s="110">
        <f t="shared" ref="OB49:ON49" si="1345">SUM(OB50:OB53)</f>
        <v>0</v>
      </c>
      <c r="OC49" s="110">
        <f t="shared" si="1345"/>
        <v>0</v>
      </c>
      <c r="OD49" s="110">
        <f t="shared" si="1345"/>
        <v>0</v>
      </c>
      <c r="OE49" s="110">
        <f t="shared" si="1345"/>
        <v>0</v>
      </c>
      <c r="OF49" s="110">
        <f t="shared" si="1345"/>
        <v>0</v>
      </c>
      <c r="OG49" s="110">
        <f t="shared" si="1345"/>
        <v>0</v>
      </c>
      <c r="OH49" s="110">
        <f t="shared" si="1345"/>
        <v>0</v>
      </c>
      <c r="OI49" s="110">
        <f t="shared" si="1345"/>
        <v>0</v>
      </c>
      <c r="OJ49" s="110">
        <f t="shared" si="1345"/>
        <v>0</v>
      </c>
      <c r="OK49" s="110">
        <f t="shared" si="1345"/>
        <v>0</v>
      </c>
      <c r="OL49" s="110">
        <f t="shared" si="1345"/>
        <v>0</v>
      </c>
      <c r="OM49" s="110">
        <f t="shared" si="1345"/>
        <v>0</v>
      </c>
      <c r="ON49" s="110">
        <f t="shared" si="1345"/>
        <v>0</v>
      </c>
      <c r="OO49" s="110">
        <f>SUM(OO50:OO53)</f>
        <v>0</v>
      </c>
      <c r="OQ49" s="110">
        <f t="shared" ref="OQ49:PC49" si="1346">SUM(OQ50:OQ53)</f>
        <v>0</v>
      </c>
      <c r="OR49" s="110">
        <f t="shared" si="1346"/>
        <v>0</v>
      </c>
      <c r="OS49" s="110">
        <f t="shared" si="1346"/>
        <v>0</v>
      </c>
      <c r="OT49" s="110">
        <f t="shared" si="1346"/>
        <v>0</v>
      </c>
      <c r="OU49" s="110">
        <f t="shared" si="1346"/>
        <v>0</v>
      </c>
      <c r="OV49" s="110">
        <f t="shared" si="1346"/>
        <v>0</v>
      </c>
      <c r="OW49" s="110">
        <f t="shared" si="1346"/>
        <v>0</v>
      </c>
      <c r="OX49" s="110">
        <f t="shared" si="1346"/>
        <v>0</v>
      </c>
      <c r="OY49" s="110">
        <f t="shared" si="1346"/>
        <v>0</v>
      </c>
      <c r="OZ49" s="110">
        <f t="shared" si="1346"/>
        <v>0</v>
      </c>
      <c r="PA49" s="110">
        <f t="shared" si="1346"/>
        <v>0</v>
      </c>
      <c r="PB49" s="110">
        <f t="shared" si="1346"/>
        <v>0</v>
      </c>
      <c r="PC49" s="110">
        <f t="shared" si="1346"/>
        <v>0</v>
      </c>
      <c r="PD49" s="110">
        <f>SUM(PD50:PD53)</f>
        <v>0</v>
      </c>
      <c r="PF49" s="110">
        <f t="shared" ref="PF49:PR49" si="1347">SUM(PF50:PF53)</f>
        <v>0</v>
      </c>
      <c r="PG49" s="110">
        <f t="shared" si="1347"/>
        <v>0</v>
      </c>
      <c r="PH49" s="110">
        <f t="shared" si="1347"/>
        <v>0</v>
      </c>
      <c r="PI49" s="110">
        <f t="shared" si="1347"/>
        <v>0</v>
      </c>
      <c r="PJ49" s="110">
        <f t="shared" si="1347"/>
        <v>0</v>
      </c>
      <c r="PK49" s="110">
        <f t="shared" si="1347"/>
        <v>0</v>
      </c>
      <c r="PL49" s="110">
        <f t="shared" si="1347"/>
        <v>0</v>
      </c>
      <c r="PM49" s="110">
        <f t="shared" si="1347"/>
        <v>0</v>
      </c>
      <c r="PN49" s="110">
        <f t="shared" si="1347"/>
        <v>0</v>
      </c>
      <c r="PO49" s="110">
        <f t="shared" si="1347"/>
        <v>0</v>
      </c>
      <c r="PP49" s="110">
        <f t="shared" si="1347"/>
        <v>0</v>
      </c>
      <c r="PQ49" s="110">
        <f t="shared" si="1347"/>
        <v>0</v>
      </c>
      <c r="PR49" s="110">
        <f t="shared" si="1347"/>
        <v>0</v>
      </c>
      <c r="PS49" s="110">
        <f>SUM(PS50:PS53)</f>
        <v>0</v>
      </c>
      <c r="PU49" s="110">
        <f t="shared" ref="PU49:QG49" si="1348">SUM(PU50:PU53)</f>
        <v>0</v>
      </c>
      <c r="PV49" s="110">
        <f t="shared" si="1348"/>
        <v>0</v>
      </c>
      <c r="PW49" s="110">
        <f t="shared" si="1348"/>
        <v>0</v>
      </c>
      <c r="PX49" s="110">
        <f t="shared" si="1348"/>
        <v>0</v>
      </c>
      <c r="PY49" s="110">
        <f t="shared" si="1348"/>
        <v>0</v>
      </c>
      <c r="PZ49" s="110">
        <f t="shared" si="1348"/>
        <v>0</v>
      </c>
      <c r="QA49" s="110">
        <f t="shared" si="1348"/>
        <v>0</v>
      </c>
      <c r="QB49" s="110">
        <f t="shared" si="1348"/>
        <v>0</v>
      </c>
      <c r="QC49" s="110">
        <f t="shared" si="1348"/>
        <v>0</v>
      </c>
      <c r="QD49" s="110">
        <f t="shared" si="1348"/>
        <v>0</v>
      </c>
      <c r="QE49" s="110">
        <f t="shared" si="1348"/>
        <v>0</v>
      </c>
      <c r="QF49" s="110">
        <f t="shared" si="1348"/>
        <v>0</v>
      </c>
      <c r="QG49" s="110">
        <f t="shared" si="1348"/>
        <v>0</v>
      </c>
      <c r="QH49" s="110">
        <f>SUM(QH50:QH53)</f>
        <v>0</v>
      </c>
      <c r="QJ49" s="110">
        <f t="shared" ref="QJ49:QV49" si="1349">SUM(QJ50:QJ53)</f>
        <v>0</v>
      </c>
      <c r="QK49" s="110">
        <f t="shared" si="1349"/>
        <v>0</v>
      </c>
      <c r="QL49" s="110">
        <f t="shared" si="1349"/>
        <v>0</v>
      </c>
      <c r="QM49" s="110">
        <f t="shared" si="1349"/>
        <v>0</v>
      </c>
      <c r="QN49" s="110">
        <f t="shared" si="1349"/>
        <v>0</v>
      </c>
      <c r="QO49" s="110">
        <f t="shared" si="1349"/>
        <v>0</v>
      </c>
      <c r="QP49" s="110">
        <f t="shared" si="1349"/>
        <v>0</v>
      </c>
      <c r="QQ49" s="110">
        <f t="shared" si="1349"/>
        <v>0</v>
      </c>
      <c r="QR49" s="110">
        <f t="shared" si="1349"/>
        <v>0</v>
      </c>
      <c r="QS49" s="110">
        <f t="shared" si="1349"/>
        <v>0</v>
      </c>
      <c r="QT49" s="110">
        <f t="shared" si="1349"/>
        <v>0</v>
      </c>
      <c r="QU49" s="110">
        <f t="shared" si="1349"/>
        <v>0</v>
      </c>
      <c r="QV49" s="110">
        <f t="shared" si="1349"/>
        <v>0</v>
      </c>
      <c r="QW49" s="110">
        <f>SUM(QW50:QW53)</f>
        <v>0</v>
      </c>
      <c r="QY49" s="110">
        <f t="shared" ref="QY49:RK49" si="1350">SUM(QY50:QY53)</f>
        <v>0</v>
      </c>
      <c r="QZ49" s="110">
        <f t="shared" si="1350"/>
        <v>0</v>
      </c>
      <c r="RA49" s="110">
        <f t="shared" si="1350"/>
        <v>0</v>
      </c>
      <c r="RB49" s="110">
        <f t="shared" si="1350"/>
        <v>0</v>
      </c>
      <c r="RC49" s="110">
        <f t="shared" si="1350"/>
        <v>0</v>
      </c>
      <c r="RD49" s="110">
        <f t="shared" si="1350"/>
        <v>0</v>
      </c>
      <c r="RE49" s="110">
        <f t="shared" si="1350"/>
        <v>0</v>
      </c>
      <c r="RF49" s="110">
        <f t="shared" si="1350"/>
        <v>0</v>
      </c>
      <c r="RG49" s="110">
        <f t="shared" si="1350"/>
        <v>0</v>
      </c>
      <c r="RH49" s="110">
        <f t="shared" si="1350"/>
        <v>0</v>
      </c>
      <c r="RI49" s="110">
        <f t="shared" si="1350"/>
        <v>0</v>
      </c>
      <c r="RJ49" s="110">
        <f t="shared" si="1350"/>
        <v>0</v>
      </c>
      <c r="RK49" s="110">
        <f t="shared" si="1350"/>
        <v>0</v>
      </c>
      <c r="RL49" s="110">
        <f>SUM(RL50:RL53)</f>
        <v>0</v>
      </c>
      <c r="RN49" s="110">
        <f t="shared" ref="RN49:RZ49" si="1351">SUM(RN50:RN53)</f>
        <v>0</v>
      </c>
      <c r="RO49" s="110">
        <f t="shared" si="1351"/>
        <v>0</v>
      </c>
      <c r="RP49" s="110">
        <f t="shared" si="1351"/>
        <v>0</v>
      </c>
      <c r="RQ49" s="110">
        <f t="shared" si="1351"/>
        <v>0</v>
      </c>
      <c r="RR49" s="110">
        <f t="shared" si="1351"/>
        <v>0</v>
      </c>
      <c r="RS49" s="110">
        <f t="shared" si="1351"/>
        <v>0</v>
      </c>
      <c r="RT49" s="110">
        <f t="shared" si="1351"/>
        <v>0</v>
      </c>
      <c r="RU49" s="110">
        <f t="shared" si="1351"/>
        <v>0</v>
      </c>
      <c r="RV49" s="110">
        <f t="shared" si="1351"/>
        <v>0</v>
      </c>
      <c r="RW49" s="110">
        <f t="shared" si="1351"/>
        <v>0</v>
      </c>
      <c r="RX49" s="110">
        <f t="shared" si="1351"/>
        <v>0</v>
      </c>
      <c r="RY49" s="110">
        <f t="shared" si="1351"/>
        <v>0</v>
      </c>
      <c r="RZ49" s="110">
        <f t="shared" si="1351"/>
        <v>0</v>
      </c>
      <c r="SA49" s="110">
        <f>SUM(SA50:SA53)</f>
        <v>0</v>
      </c>
      <c r="SC49" s="110">
        <f t="shared" ref="SC49:SO49" si="1352">SUM(SC50:SC53)</f>
        <v>0</v>
      </c>
      <c r="SD49" s="110">
        <f t="shared" si="1352"/>
        <v>0</v>
      </c>
      <c r="SE49" s="110">
        <f t="shared" si="1352"/>
        <v>0</v>
      </c>
      <c r="SF49" s="110">
        <f t="shared" si="1352"/>
        <v>0</v>
      </c>
      <c r="SG49" s="110">
        <f t="shared" si="1352"/>
        <v>0</v>
      </c>
      <c r="SH49" s="110">
        <f t="shared" si="1352"/>
        <v>0</v>
      </c>
      <c r="SI49" s="110">
        <f t="shared" si="1352"/>
        <v>0</v>
      </c>
      <c r="SJ49" s="110">
        <f t="shared" si="1352"/>
        <v>0</v>
      </c>
      <c r="SK49" s="110">
        <f t="shared" si="1352"/>
        <v>0</v>
      </c>
      <c r="SL49" s="110">
        <f t="shared" si="1352"/>
        <v>0</v>
      </c>
      <c r="SM49" s="110">
        <f t="shared" si="1352"/>
        <v>0</v>
      </c>
      <c r="SN49" s="110">
        <f t="shared" si="1352"/>
        <v>0</v>
      </c>
      <c r="SO49" s="110">
        <f t="shared" si="1352"/>
        <v>0</v>
      </c>
      <c r="SP49" s="110">
        <f>SUM(SP50:SP53)</f>
        <v>0</v>
      </c>
      <c r="SR49" s="110">
        <f t="shared" ref="SR49:TD49" si="1353">SUM(SR50:SR53)</f>
        <v>0</v>
      </c>
      <c r="SS49" s="110">
        <f t="shared" si="1353"/>
        <v>0</v>
      </c>
      <c r="ST49" s="110">
        <f t="shared" si="1353"/>
        <v>0</v>
      </c>
      <c r="SU49" s="110">
        <f t="shared" si="1353"/>
        <v>0</v>
      </c>
      <c r="SV49" s="110">
        <f t="shared" si="1353"/>
        <v>0</v>
      </c>
      <c r="SW49" s="110">
        <f t="shared" si="1353"/>
        <v>0</v>
      </c>
      <c r="SX49" s="110">
        <f t="shared" si="1353"/>
        <v>0</v>
      </c>
      <c r="SY49" s="110">
        <f t="shared" si="1353"/>
        <v>0</v>
      </c>
      <c r="SZ49" s="110">
        <f t="shared" si="1353"/>
        <v>0</v>
      </c>
      <c r="TA49" s="110">
        <f t="shared" si="1353"/>
        <v>0</v>
      </c>
      <c r="TB49" s="110">
        <f t="shared" si="1353"/>
        <v>0</v>
      </c>
      <c r="TC49" s="110">
        <f t="shared" si="1353"/>
        <v>0</v>
      </c>
      <c r="TD49" s="110">
        <f t="shared" si="1353"/>
        <v>0</v>
      </c>
      <c r="TE49" s="110">
        <f>SUM(TE50:TE53)</f>
        <v>0</v>
      </c>
      <c r="TG49" s="110">
        <f t="shared" ref="TG49:TS49" si="1354">SUM(TG50:TG53)</f>
        <v>0</v>
      </c>
      <c r="TH49" s="110">
        <f t="shared" si="1354"/>
        <v>0</v>
      </c>
      <c r="TI49" s="110">
        <f t="shared" si="1354"/>
        <v>0</v>
      </c>
      <c r="TJ49" s="110">
        <f t="shared" si="1354"/>
        <v>0</v>
      </c>
      <c r="TK49" s="110">
        <f t="shared" si="1354"/>
        <v>0</v>
      </c>
      <c r="TL49" s="110">
        <f t="shared" si="1354"/>
        <v>0</v>
      </c>
      <c r="TM49" s="110">
        <f t="shared" si="1354"/>
        <v>0</v>
      </c>
      <c r="TN49" s="110">
        <f t="shared" si="1354"/>
        <v>0</v>
      </c>
      <c r="TO49" s="110">
        <f t="shared" si="1354"/>
        <v>0</v>
      </c>
      <c r="TP49" s="110">
        <f t="shared" si="1354"/>
        <v>0</v>
      </c>
      <c r="TQ49" s="110">
        <f t="shared" si="1354"/>
        <v>0</v>
      </c>
      <c r="TR49" s="110">
        <f t="shared" si="1354"/>
        <v>0</v>
      </c>
      <c r="TS49" s="110">
        <f t="shared" si="1354"/>
        <v>0</v>
      </c>
      <c r="TT49" s="110">
        <f>SUM(TT50:TT53)</f>
        <v>0</v>
      </c>
      <c r="TV49" s="110">
        <f t="shared" ref="TV49:UH49" si="1355">SUM(TV50:TV53)</f>
        <v>0</v>
      </c>
      <c r="TW49" s="110">
        <f t="shared" si="1355"/>
        <v>0</v>
      </c>
      <c r="TX49" s="110">
        <f t="shared" si="1355"/>
        <v>0</v>
      </c>
      <c r="TY49" s="110">
        <f t="shared" si="1355"/>
        <v>0</v>
      </c>
      <c r="TZ49" s="110">
        <f t="shared" si="1355"/>
        <v>0</v>
      </c>
      <c r="UA49" s="110">
        <f t="shared" si="1355"/>
        <v>0</v>
      </c>
      <c r="UB49" s="110">
        <f t="shared" si="1355"/>
        <v>0</v>
      </c>
      <c r="UC49" s="110">
        <f t="shared" si="1355"/>
        <v>0</v>
      </c>
      <c r="UD49" s="110">
        <f t="shared" si="1355"/>
        <v>0</v>
      </c>
      <c r="UE49" s="110">
        <f t="shared" si="1355"/>
        <v>0</v>
      </c>
      <c r="UF49" s="110">
        <f t="shared" si="1355"/>
        <v>0</v>
      </c>
      <c r="UG49" s="110">
        <f t="shared" si="1355"/>
        <v>0</v>
      </c>
      <c r="UH49" s="110">
        <f t="shared" si="1355"/>
        <v>0</v>
      </c>
      <c r="UI49" s="110">
        <f>SUM(UI50:UI53)</f>
        <v>0</v>
      </c>
      <c r="UK49" s="110">
        <f t="shared" ref="UK49:UW49" si="1356">SUM(UK50:UK53)</f>
        <v>0</v>
      </c>
      <c r="UL49" s="110">
        <f t="shared" si="1356"/>
        <v>0</v>
      </c>
      <c r="UM49" s="110">
        <f t="shared" si="1356"/>
        <v>0</v>
      </c>
      <c r="UN49" s="110">
        <f t="shared" si="1356"/>
        <v>0</v>
      </c>
      <c r="UO49" s="110">
        <f t="shared" si="1356"/>
        <v>0</v>
      </c>
      <c r="UP49" s="110">
        <f t="shared" si="1356"/>
        <v>0</v>
      </c>
      <c r="UQ49" s="110">
        <f t="shared" si="1356"/>
        <v>0</v>
      </c>
      <c r="UR49" s="110">
        <f t="shared" si="1356"/>
        <v>0</v>
      </c>
      <c r="US49" s="110">
        <f t="shared" si="1356"/>
        <v>0</v>
      </c>
      <c r="UT49" s="110">
        <f t="shared" si="1356"/>
        <v>0</v>
      </c>
      <c r="UU49" s="110">
        <f t="shared" si="1356"/>
        <v>0</v>
      </c>
      <c r="UV49" s="110">
        <f t="shared" si="1356"/>
        <v>0</v>
      </c>
      <c r="UW49" s="110">
        <f t="shared" si="1356"/>
        <v>0</v>
      </c>
      <c r="UX49" s="110">
        <f>SUM(UX50:UX53)</f>
        <v>0</v>
      </c>
      <c r="UZ49" s="110">
        <f t="shared" ref="UZ49:VL49" si="1357">SUM(UZ50:UZ53)</f>
        <v>0</v>
      </c>
      <c r="VA49" s="110">
        <f t="shared" si="1357"/>
        <v>0</v>
      </c>
      <c r="VB49" s="110">
        <f t="shared" si="1357"/>
        <v>0</v>
      </c>
      <c r="VC49" s="110">
        <f t="shared" si="1357"/>
        <v>0</v>
      </c>
      <c r="VD49" s="110">
        <f t="shared" si="1357"/>
        <v>0</v>
      </c>
      <c r="VE49" s="110">
        <f t="shared" si="1357"/>
        <v>0</v>
      </c>
      <c r="VF49" s="110">
        <f t="shared" si="1357"/>
        <v>0</v>
      </c>
      <c r="VG49" s="110">
        <f t="shared" si="1357"/>
        <v>0</v>
      </c>
      <c r="VH49" s="110">
        <f t="shared" si="1357"/>
        <v>0</v>
      </c>
      <c r="VI49" s="110">
        <f t="shared" si="1357"/>
        <v>0</v>
      </c>
      <c r="VJ49" s="110">
        <f t="shared" si="1357"/>
        <v>0</v>
      </c>
      <c r="VK49" s="110">
        <f t="shared" si="1357"/>
        <v>0</v>
      </c>
      <c r="VL49" s="110">
        <f t="shared" si="1357"/>
        <v>0</v>
      </c>
      <c r="VM49" s="110">
        <f>SUM(VM50:VM53)</f>
        <v>0</v>
      </c>
      <c r="VO49" s="110">
        <f t="shared" ref="VO49:WA49" si="1358">SUM(VO50:VO53)</f>
        <v>0</v>
      </c>
      <c r="VP49" s="110">
        <f t="shared" si="1358"/>
        <v>0</v>
      </c>
      <c r="VQ49" s="110">
        <f t="shared" si="1358"/>
        <v>0</v>
      </c>
      <c r="VR49" s="110">
        <f t="shared" si="1358"/>
        <v>0</v>
      </c>
      <c r="VS49" s="110">
        <f t="shared" si="1358"/>
        <v>0</v>
      </c>
      <c r="VT49" s="110">
        <f t="shared" si="1358"/>
        <v>0</v>
      </c>
      <c r="VU49" s="110">
        <f t="shared" si="1358"/>
        <v>0</v>
      </c>
      <c r="VV49" s="110">
        <f t="shared" si="1358"/>
        <v>0</v>
      </c>
      <c r="VW49" s="110">
        <f t="shared" si="1358"/>
        <v>0</v>
      </c>
      <c r="VX49" s="110">
        <f t="shared" si="1358"/>
        <v>0</v>
      </c>
      <c r="VY49" s="110">
        <f t="shared" si="1358"/>
        <v>0</v>
      </c>
      <c r="VZ49" s="110">
        <f t="shared" si="1358"/>
        <v>0</v>
      </c>
      <c r="WA49" s="110">
        <f t="shared" si="1358"/>
        <v>0</v>
      </c>
      <c r="WB49" s="110">
        <f>SUM(WB50:WB53)</f>
        <v>0</v>
      </c>
      <c r="WD49" s="110">
        <f t="shared" ref="WD49:WP49" si="1359">SUM(WD50:WD53)</f>
        <v>0</v>
      </c>
      <c r="WE49" s="110">
        <f t="shared" si="1359"/>
        <v>0</v>
      </c>
      <c r="WF49" s="110">
        <f t="shared" si="1359"/>
        <v>0</v>
      </c>
      <c r="WG49" s="110">
        <f t="shared" si="1359"/>
        <v>0</v>
      </c>
      <c r="WH49" s="110">
        <f t="shared" si="1359"/>
        <v>0</v>
      </c>
      <c r="WI49" s="110">
        <f t="shared" si="1359"/>
        <v>0</v>
      </c>
      <c r="WJ49" s="110">
        <f t="shared" si="1359"/>
        <v>0</v>
      </c>
      <c r="WK49" s="110">
        <f t="shared" si="1359"/>
        <v>0</v>
      </c>
      <c r="WL49" s="110">
        <f t="shared" si="1359"/>
        <v>0</v>
      </c>
      <c r="WM49" s="110">
        <f t="shared" si="1359"/>
        <v>0</v>
      </c>
      <c r="WN49" s="110">
        <f t="shared" si="1359"/>
        <v>0</v>
      </c>
      <c r="WO49" s="110">
        <f t="shared" si="1359"/>
        <v>0</v>
      </c>
      <c r="WP49" s="110">
        <f t="shared" si="1359"/>
        <v>0</v>
      </c>
      <c r="WQ49" s="110">
        <f>SUM(WQ50:WQ53)</f>
        <v>0</v>
      </c>
      <c r="WS49" s="110">
        <f t="shared" ref="WS49:XE49" si="1360">SUM(WS50:WS53)</f>
        <v>0</v>
      </c>
      <c r="WT49" s="110">
        <f t="shared" si="1360"/>
        <v>0</v>
      </c>
      <c r="WU49" s="110">
        <f t="shared" si="1360"/>
        <v>0</v>
      </c>
      <c r="WV49" s="110">
        <f t="shared" si="1360"/>
        <v>0</v>
      </c>
      <c r="WW49" s="110">
        <f t="shared" si="1360"/>
        <v>0</v>
      </c>
      <c r="WX49" s="110">
        <f t="shared" si="1360"/>
        <v>0</v>
      </c>
      <c r="WY49" s="110">
        <f t="shared" si="1360"/>
        <v>0</v>
      </c>
      <c r="WZ49" s="110">
        <f t="shared" si="1360"/>
        <v>0</v>
      </c>
      <c r="XA49" s="110">
        <f t="shared" si="1360"/>
        <v>0</v>
      </c>
      <c r="XB49" s="110">
        <f t="shared" si="1360"/>
        <v>0</v>
      </c>
      <c r="XC49" s="110">
        <f t="shared" si="1360"/>
        <v>0</v>
      </c>
      <c r="XD49" s="110">
        <f t="shared" si="1360"/>
        <v>0</v>
      </c>
      <c r="XE49" s="110">
        <f t="shared" si="1360"/>
        <v>0</v>
      </c>
      <c r="XF49" s="110">
        <f>SUM(XF50:XF53)</f>
        <v>0</v>
      </c>
      <c r="XH49" s="110">
        <f t="shared" ref="XH49:XT49" si="1361">SUM(XH50:XH53)</f>
        <v>0</v>
      </c>
      <c r="XI49" s="110">
        <f t="shared" si="1361"/>
        <v>0</v>
      </c>
      <c r="XJ49" s="110">
        <f t="shared" si="1361"/>
        <v>0</v>
      </c>
      <c r="XK49" s="110">
        <f t="shared" si="1361"/>
        <v>0</v>
      </c>
      <c r="XL49" s="110">
        <f t="shared" si="1361"/>
        <v>0</v>
      </c>
      <c r="XM49" s="110">
        <f t="shared" si="1361"/>
        <v>0</v>
      </c>
      <c r="XN49" s="110">
        <f t="shared" si="1361"/>
        <v>0</v>
      </c>
      <c r="XO49" s="110">
        <f t="shared" si="1361"/>
        <v>0</v>
      </c>
      <c r="XP49" s="110">
        <f t="shared" si="1361"/>
        <v>0</v>
      </c>
      <c r="XQ49" s="110">
        <f t="shared" si="1361"/>
        <v>0</v>
      </c>
      <c r="XR49" s="110">
        <f t="shared" si="1361"/>
        <v>0</v>
      </c>
      <c r="XS49" s="110">
        <f t="shared" si="1361"/>
        <v>0</v>
      </c>
      <c r="XT49" s="110">
        <f t="shared" si="1361"/>
        <v>0</v>
      </c>
      <c r="XU49" s="110">
        <f>SUM(XU50:XU53)</f>
        <v>0</v>
      </c>
      <c r="XW49" s="110">
        <f t="shared" ref="XW49:YI49" si="1362">SUM(XW50:XW53)</f>
        <v>0</v>
      </c>
      <c r="XX49" s="110">
        <f t="shared" si="1362"/>
        <v>0</v>
      </c>
      <c r="XY49" s="110">
        <f t="shared" si="1362"/>
        <v>0</v>
      </c>
      <c r="XZ49" s="110">
        <f t="shared" si="1362"/>
        <v>0</v>
      </c>
      <c r="YA49" s="110">
        <f t="shared" si="1362"/>
        <v>0</v>
      </c>
      <c r="YB49" s="110">
        <f t="shared" si="1362"/>
        <v>0</v>
      </c>
      <c r="YC49" s="110">
        <f t="shared" si="1362"/>
        <v>0</v>
      </c>
      <c r="YD49" s="110">
        <f t="shared" si="1362"/>
        <v>0</v>
      </c>
      <c r="YE49" s="110">
        <f t="shared" si="1362"/>
        <v>0</v>
      </c>
      <c r="YF49" s="110">
        <f t="shared" si="1362"/>
        <v>0</v>
      </c>
      <c r="YG49" s="110">
        <f t="shared" si="1362"/>
        <v>0</v>
      </c>
      <c r="YH49" s="110">
        <f t="shared" si="1362"/>
        <v>0</v>
      </c>
      <c r="YI49" s="110">
        <f t="shared" si="1362"/>
        <v>0</v>
      </c>
      <c r="YJ49" s="110">
        <f>SUM(YJ50:YJ53)</f>
        <v>0</v>
      </c>
      <c r="YL49" s="110">
        <f t="shared" ref="YL49:YX49" si="1363">SUM(YL50:YL53)</f>
        <v>0</v>
      </c>
      <c r="YM49" s="110">
        <f t="shared" si="1363"/>
        <v>0</v>
      </c>
      <c r="YN49" s="110">
        <f t="shared" si="1363"/>
        <v>0</v>
      </c>
      <c r="YO49" s="110">
        <f t="shared" si="1363"/>
        <v>0</v>
      </c>
      <c r="YP49" s="110">
        <f t="shared" si="1363"/>
        <v>0</v>
      </c>
      <c r="YQ49" s="110">
        <f t="shared" si="1363"/>
        <v>0</v>
      </c>
      <c r="YR49" s="110">
        <f t="shared" si="1363"/>
        <v>0</v>
      </c>
      <c r="YS49" s="110">
        <f t="shared" si="1363"/>
        <v>0</v>
      </c>
      <c r="YT49" s="110">
        <f t="shared" si="1363"/>
        <v>0</v>
      </c>
      <c r="YU49" s="110">
        <f t="shared" si="1363"/>
        <v>0</v>
      </c>
      <c r="YV49" s="110">
        <f t="shared" si="1363"/>
        <v>0</v>
      </c>
      <c r="YW49" s="110">
        <f t="shared" si="1363"/>
        <v>0</v>
      </c>
      <c r="YX49" s="110">
        <f t="shared" si="1363"/>
        <v>0</v>
      </c>
      <c r="YY49" s="110">
        <f>SUM(YY50:YY53)</f>
        <v>0</v>
      </c>
      <c r="ZA49" s="110">
        <f t="shared" ref="ZA49:ZM49" si="1364">SUM(ZA50:ZA53)</f>
        <v>0</v>
      </c>
      <c r="ZB49" s="110">
        <f t="shared" si="1364"/>
        <v>0</v>
      </c>
      <c r="ZC49" s="110">
        <f t="shared" si="1364"/>
        <v>0</v>
      </c>
      <c r="ZD49" s="110">
        <f t="shared" si="1364"/>
        <v>0</v>
      </c>
      <c r="ZE49" s="110">
        <f t="shared" si="1364"/>
        <v>0</v>
      </c>
      <c r="ZF49" s="110">
        <f t="shared" si="1364"/>
        <v>0</v>
      </c>
      <c r="ZG49" s="110">
        <f t="shared" si="1364"/>
        <v>0</v>
      </c>
      <c r="ZH49" s="110">
        <f t="shared" si="1364"/>
        <v>0</v>
      </c>
      <c r="ZI49" s="110">
        <f t="shared" si="1364"/>
        <v>0</v>
      </c>
      <c r="ZJ49" s="110">
        <f t="shared" si="1364"/>
        <v>0</v>
      </c>
      <c r="ZK49" s="110">
        <f t="shared" si="1364"/>
        <v>0</v>
      </c>
      <c r="ZL49" s="110">
        <f t="shared" si="1364"/>
        <v>0</v>
      </c>
      <c r="ZM49" s="110">
        <f t="shared" si="1364"/>
        <v>0</v>
      </c>
      <c r="ZN49" s="110">
        <f>SUM(ZN50:ZN53)</f>
        <v>0</v>
      </c>
      <c r="ZP49" s="110">
        <f t="shared" ref="ZP49:AAB49" si="1365">SUM(ZP50:ZP53)</f>
        <v>0</v>
      </c>
      <c r="ZQ49" s="110">
        <f t="shared" si="1365"/>
        <v>0</v>
      </c>
      <c r="ZR49" s="110">
        <f t="shared" si="1365"/>
        <v>0</v>
      </c>
      <c r="ZS49" s="110">
        <f t="shared" si="1365"/>
        <v>0</v>
      </c>
      <c r="ZT49" s="110">
        <f t="shared" si="1365"/>
        <v>0</v>
      </c>
      <c r="ZU49" s="110">
        <f t="shared" si="1365"/>
        <v>0</v>
      </c>
      <c r="ZV49" s="110">
        <f t="shared" si="1365"/>
        <v>0</v>
      </c>
      <c r="ZW49" s="110">
        <f t="shared" si="1365"/>
        <v>0</v>
      </c>
      <c r="ZX49" s="110">
        <f t="shared" si="1365"/>
        <v>0</v>
      </c>
      <c r="ZY49" s="110">
        <f t="shared" si="1365"/>
        <v>0</v>
      </c>
      <c r="ZZ49" s="110">
        <f t="shared" si="1365"/>
        <v>0</v>
      </c>
      <c r="AAA49" s="110">
        <f t="shared" si="1365"/>
        <v>0</v>
      </c>
      <c r="AAB49" s="110">
        <f t="shared" si="1365"/>
        <v>0</v>
      </c>
      <c r="AAC49" s="110">
        <f>SUM(AAC50:AAC53)</f>
        <v>0</v>
      </c>
      <c r="AAE49" s="110">
        <f t="shared" ref="AAE49:AAQ49" si="1366">SUM(AAE50:AAE53)</f>
        <v>0</v>
      </c>
      <c r="AAF49" s="110">
        <f t="shared" si="1366"/>
        <v>0</v>
      </c>
      <c r="AAG49" s="110">
        <f t="shared" si="1366"/>
        <v>0</v>
      </c>
      <c r="AAH49" s="110">
        <f t="shared" si="1366"/>
        <v>0</v>
      </c>
      <c r="AAI49" s="110">
        <f t="shared" si="1366"/>
        <v>0</v>
      </c>
      <c r="AAJ49" s="110">
        <f t="shared" si="1366"/>
        <v>0</v>
      </c>
      <c r="AAK49" s="110">
        <f t="shared" si="1366"/>
        <v>0</v>
      </c>
      <c r="AAL49" s="110">
        <f t="shared" si="1366"/>
        <v>0</v>
      </c>
      <c r="AAM49" s="110">
        <f t="shared" si="1366"/>
        <v>0</v>
      </c>
      <c r="AAN49" s="110">
        <f t="shared" si="1366"/>
        <v>0</v>
      </c>
      <c r="AAO49" s="110">
        <f t="shared" si="1366"/>
        <v>0</v>
      </c>
      <c r="AAP49" s="110">
        <f t="shared" si="1366"/>
        <v>0</v>
      </c>
      <c r="AAQ49" s="110">
        <f t="shared" si="1366"/>
        <v>0</v>
      </c>
      <c r="AAR49" s="110">
        <f>SUM(AAR50:AAR53)</f>
        <v>0</v>
      </c>
      <c r="AAT49" s="110">
        <f t="shared" ref="AAT49:ABF49" si="1367">SUM(AAT50:AAT53)</f>
        <v>0</v>
      </c>
      <c r="AAU49" s="110">
        <f t="shared" si="1367"/>
        <v>0</v>
      </c>
      <c r="AAV49" s="110">
        <f t="shared" si="1367"/>
        <v>0</v>
      </c>
      <c r="AAW49" s="110">
        <f t="shared" si="1367"/>
        <v>0</v>
      </c>
      <c r="AAX49" s="110">
        <f t="shared" si="1367"/>
        <v>0</v>
      </c>
      <c r="AAY49" s="110">
        <f t="shared" si="1367"/>
        <v>0</v>
      </c>
      <c r="AAZ49" s="110">
        <f t="shared" si="1367"/>
        <v>0</v>
      </c>
      <c r="ABA49" s="110">
        <f t="shared" si="1367"/>
        <v>0</v>
      </c>
      <c r="ABB49" s="110">
        <f t="shared" si="1367"/>
        <v>0</v>
      </c>
      <c r="ABC49" s="110">
        <f t="shared" si="1367"/>
        <v>0</v>
      </c>
      <c r="ABD49" s="110">
        <f t="shared" si="1367"/>
        <v>0</v>
      </c>
      <c r="ABE49" s="110">
        <f t="shared" si="1367"/>
        <v>0</v>
      </c>
      <c r="ABF49" s="110">
        <f t="shared" si="1367"/>
        <v>0</v>
      </c>
      <c r="ABG49" s="110">
        <f>SUM(ABG50:ABG53)</f>
        <v>0</v>
      </c>
      <c r="ABI49" s="110">
        <f t="shared" ref="ABI49:ABU49" si="1368">SUM(ABI50:ABI53)</f>
        <v>0</v>
      </c>
      <c r="ABJ49" s="110">
        <f t="shared" si="1368"/>
        <v>0</v>
      </c>
      <c r="ABK49" s="110">
        <f t="shared" si="1368"/>
        <v>0</v>
      </c>
      <c r="ABL49" s="110">
        <f t="shared" si="1368"/>
        <v>0</v>
      </c>
      <c r="ABM49" s="110">
        <f t="shared" si="1368"/>
        <v>0</v>
      </c>
      <c r="ABN49" s="110">
        <f t="shared" si="1368"/>
        <v>0</v>
      </c>
      <c r="ABO49" s="110">
        <f t="shared" si="1368"/>
        <v>0</v>
      </c>
      <c r="ABP49" s="110">
        <f t="shared" si="1368"/>
        <v>0</v>
      </c>
      <c r="ABQ49" s="110">
        <f t="shared" si="1368"/>
        <v>0</v>
      </c>
      <c r="ABR49" s="110">
        <f t="shared" si="1368"/>
        <v>0</v>
      </c>
      <c r="ABS49" s="110">
        <f t="shared" si="1368"/>
        <v>0</v>
      </c>
      <c r="ABT49" s="110">
        <f t="shared" si="1368"/>
        <v>0</v>
      </c>
      <c r="ABU49" s="110">
        <f t="shared" si="1368"/>
        <v>0</v>
      </c>
      <c r="ABV49" s="110">
        <f>SUM(ABV50:ABV53)</f>
        <v>0</v>
      </c>
      <c r="ABX49" s="110">
        <f t="shared" ref="ABX49:ACJ49" si="1369">SUM(ABX50:ABX53)</f>
        <v>0</v>
      </c>
      <c r="ABY49" s="110">
        <f t="shared" si="1369"/>
        <v>0</v>
      </c>
      <c r="ABZ49" s="110">
        <f t="shared" si="1369"/>
        <v>0</v>
      </c>
      <c r="ACA49" s="110">
        <f t="shared" si="1369"/>
        <v>0</v>
      </c>
      <c r="ACB49" s="110">
        <f t="shared" si="1369"/>
        <v>0</v>
      </c>
      <c r="ACC49" s="110">
        <f t="shared" si="1369"/>
        <v>0</v>
      </c>
      <c r="ACD49" s="110">
        <f t="shared" si="1369"/>
        <v>0</v>
      </c>
      <c r="ACE49" s="110">
        <f t="shared" si="1369"/>
        <v>0</v>
      </c>
      <c r="ACF49" s="110">
        <f t="shared" si="1369"/>
        <v>0</v>
      </c>
      <c r="ACG49" s="110">
        <f t="shared" si="1369"/>
        <v>0</v>
      </c>
      <c r="ACH49" s="110">
        <f t="shared" si="1369"/>
        <v>0</v>
      </c>
      <c r="ACI49" s="110">
        <f t="shared" si="1369"/>
        <v>0</v>
      </c>
      <c r="ACJ49" s="110">
        <f t="shared" si="1369"/>
        <v>0</v>
      </c>
      <c r="ACK49" s="110">
        <f>SUM(ACK50:ACK53)</f>
        <v>0</v>
      </c>
      <c r="ACM49" s="110">
        <f t="shared" ref="ACM49:ACY49" si="1370">SUM(ACM50:ACM53)</f>
        <v>0</v>
      </c>
      <c r="ACN49" s="110">
        <f t="shared" si="1370"/>
        <v>0</v>
      </c>
      <c r="ACO49" s="110">
        <f t="shared" si="1370"/>
        <v>0</v>
      </c>
      <c r="ACP49" s="110">
        <f t="shared" si="1370"/>
        <v>0</v>
      </c>
      <c r="ACQ49" s="110">
        <f t="shared" si="1370"/>
        <v>0</v>
      </c>
      <c r="ACR49" s="110">
        <f t="shared" si="1370"/>
        <v>0</v>
      </c>
      <c r="ACS49" s="110">
        <f t="shared" si="1370"/>
        <v>0</v>
      </c>
      <c r="ACT49" s="110">
        <f t="shared" si="1370"/>
        <v>0</v>
      </c>
      <c r="ACU49" s="110">
        <f t="shared" si="1370"/>
        <v>0</v>
      </c>
      <c r="ACV49" s="110">
        <f t="shared" si="1370"/>
        <v>0</v>
      </c>
      <c r="ACW49" s="110">
        <f t="shared" si="1370"/>
        <v>0</v>
      </c>
      <c r="ACX49" s="110">
        <f t="shared" si="1370"/>
        <v>0</v>
      </c>
      <c r="ACY49" s="110">
        <f t="shared" si="1370"/>
        <v>0</v>
      </c>
      <c r="ACZ49" s="110">
        <f>SUM(ACZ50:ACZ53)</f>
        <v>0</v>
      </c>
      <c r="ADB49" s="110">
        <f t="shared" ref="ADB49:ADN49" si="1371">SUM(ADB50:ADB53)</f>
        <v>0</v>
      </c>
      <c r="ADC49" s="110">
        <f t="shared" si="1371"/>
        <v>0</v>
      </c>
      <c r="ADD49" s="110">
        <f t="shared" si="1371"/>
        <v>0</v>
      </c>
      <c r="ADE49" s="110">
        <f t="shared" si="1371"/>
        <v>0</v>
      </c>
      <c r="ADF49" s="110">
        <f t="shared" si="1371"/>
        <v>0</v>
      </c>
      <c r="ADG49" s="110">
        <f t="shared" si="1371"/>
        <v>0</v>
      </c>
      <c r="ADH49" s="110">
        <f t="shared" si="1371"/>
        <v>0</v>
      </c>
      <c r="ADI49" s="110">
        <f t="shared" si="1371"/>
        <v>0</v>
      </c>
      <c r="ADJ49" s="110">
        <f t="shared" si="1371"/>
        <v>0</v>
      </c>
      <c r="ADK49" s="110">
        <f t="shared" si="1371"/>
        <v>0</v>
      </c>
      <c r="ADL49" s="110">
        <f t="shared" si="1371"/>
        <v>0</v>
      </c>
      <c r="ADM49" s="110">
        <f t="shared" si="1371"/>
        <v>0</v>
      </c>
      <c r="ADN49" s="110">
        <f t="shared" si="1371"/>
        <v>0</v>
      </c>
      <c r="ADO49" s="110">
        <f>SUM(ADO50:ADO53)</f>
        <v>0</v>
      </c>
      <c r="ADQ49" s="110">
        <f t="shared" ref="ADQ49:AEC49" si="1372">SUM(ADQ50:ADQ53)</f>
        <v>0</v>
      </c>
      <c r="ADR49" s="110">
        <f t="shared" si="1372"/>
        <v>0</v>
      </c>
      <c r="ADS49" s="110">
        <f t="shared" si="1372"/>
        <v>0</v>
      </c>
      <c r="ADT49" s="110">
        <f t="shared" si="1372"/>
        <v>0</v>
      </c>
      <c r="ADU49" s="110">
        <f t="shared" si="1372"/>
        <v>0</v>
      </c>
      <c r="ADV49" s="110">
        <f t="shared" si="1372"/>
        <v>0</v>
      </c>
      <c r="ADW49" s="110">
        <f t="shared" si="1372"/>
        <v>0</v>
      </c>
      <c r="ADX49" s="110">
        <f t="shared" si="1372"/>
        <v>0</v>
      </c>
      <c r="ADY49" s="110">
        <f t="shared" si="1372"/>
        <v>0</v>
      </c>
      <c r="ADZ49" s="110">
        <f t="shared" si="1372"/>
        <v>0</v>
      </c>
      <c r="AEA49" s="110">
        <f t="shared" si="1372"/>
        <v>0</v>
      </c>
      <c r="AEB49" s="110">
        <f t="shared" si="1372"/>
        <v>0</v>
      </c>
      <c r="AEC49" s="110">
        <f t="shared" si="1372"/>
        <v>0</v>
      </c>
      <c r="AED49" s="110">
        <f>SUM(AED50:AED53)</f>
        <v>0</v>
      </c>
      <c r="AEF49" s="110">
        <f t="shared" ref="AEF49:AER49" si="1373">SUM(AEF50:AEF53)</f>
        <v>0</v>
      </c>
      <c r="AEG49" s="110">
        <f t="shared" si="1373"/>
        <v>0</v>
      </c>
      <c r="AEH49" s="110">
        <f t="shared" si="1373"/>
        <v>0</v>
      </c>
      <c r="AEI49" s="110">
        <f t="shared" si="1373"/>
        <v>0</v>
      </c>
      <c r="AEJ49" s="110">
        <f t="shared" si="1373"/>
        <v>0</v>
      </c>
      <c r="AEK49" s="110">
        <f t="shared" si="1373"/>
        <v>0</v>
      </c>
      <c r="AEL49" s="110">
        <f t="shared" si="1373"/>
        <v>0</v>
      </c>
      <c r="AEM49" s="110">
        <f t="shared" si="1373"/>
        <v>0</v>
      </c>
      <c r="AEN49" s="110">
        <f t="shared" si="1373"/>
        <v>0</v>
      </c>
      <c r="AEO49" s="110">
        <f t="shared" si="1373"/>
        <v>0</v>
      </c>
      <c r="AEP49" s="110">
        <f t="shared" si="1373"/>
        <v>0</v>
      </c>
      <c r="AEQ49" s="110">
        <f t="shared" si="1373"/>
        <v>0</v>
      </c>
      <c r="AER49" s="110">
        <f t="shared" si="1373"/>
        <v>0</v>
      </c>
      <c r="AES49" s="110">
        <f>SUM(AES50:AES53)</f>
        <v>0</v>
      </c>
      <c r="AEU49" s="110">
        <f t="shared" ref="AEU49:AFG49" si="1374">SUM(AEU50:AEU53)</f>
        <v>0</v>
      </c>
      <c r="AEV49" s="110">
        <f t="shared" si="1374"/>
        <v>0</v>
      </c>
      <c r="AEW49" s="110">
        <f t="shared" si="1374"/>
        <v>0</v>
      </c>
      <c r="AEX49" s="110">
        <f t="shared" si="1374"/>
        <v>0</v>
      </c>
      <c r="AEY49" s="110">
        <f t="shared" si="1374"/>
        <v>0</v>
      </c>
      <c r="AEZ49" s="110">
        <f t="shared" si="1374"/>
        <v>0</v>
      </c>
      <c r="AFA49" s="110">
        <f t="shared" si="1374"/>
        <v>0</v>
      </c>
      <c r="AFB49" s="110">
        <f t="shared" si="1374"/>
        <v>0</v>
      </c>
      <c r="AFC49" s="110">
        <f t="shared" si="1374"/>
        <v>0</v>
      </c>
      <c r="AFD49" s="110">
        <f t="shared" si="1374"/>
        <v>0</v>
      </c>
      <c r="AFE49" s="110">
        <f t="shared" si="1374"/>
        <v>0</v>
      </c>
      <c r="AFF49" s="110">
        <f t="shared" si="1374"/>
        <v>0</v>
      </c>
      <c r="AFG49" s="110">
        <f t="shared" si="1374"/>
        <v>0</v>
      </c>
      <c r="AFH49" s="110">
        <f>SUM(AFH50:AFH53)</f>
        <v>0</v>
      </c>
      <c r="AFJ49" s="110">
        <f t="shared" ref="AFJ49:AFV49" si="1375">SUM(AFJ50:AFJ53)</f>
        <v>0</v>
      </c>
      <c r="AFK49" s="110">
        <f t="shared" si="1375"/>
        <v>0</v>
      </c>
      <c r="AFL49" s="110">
        <f t="shared" si="1375"/>
        <v>0</v>
      </c>
      <c r="AFM49" s="110">
        <f t="shared" si="1375"/>
        <v>0</v>
      </c>
      <c r="AFN49" s="110">
        <f t="shared" si="1375"/>
        <v>0</v>
      </c>
      <c r="AFO49" s="110">
        <f t="shared" si="1375"/>
        <v>0</v>
      </c>
      <c r="AFP49" s="110">
        <f t="shared" si="1375"/>
        <v>0</v>
      </c>
      <c r="AFQ49" s="110">
        <f t="shared" si="1375"/>
        <v>0</v>
      </c>
      <c r="AFR49" s="110">
        <f t="shared" si="1375"/>
        <v>0</v>
      </c>
      <c r="AFS49" s="110">
        <f t="shared" si="1375"/>
        <v>0</v>
      </c>
      <c r="AFT49" s="110">
        <f t="shared" si="1375"/>
        <v>0</v>
      </c>
      <c r="AFU49" s="110">
        <f t="shared" si="1375"/>
        <v>0</v>
      </c>
      <c r="AFV49" s="110">
        <f t="shared" si="1375"/>
        <v>0</v>
      </c>
      <c r="AFW49" s="110">
        <f>SUM(AFW50:AFW53)</f>
        <v>0</v>
      </c>
      <c r="AFY49" s="110">
        <f t="shared" ref="AFY49:AGK49" si="1376">SUM(AFY50:AFY53)</f>
        <v>0</v>
      </c>
      <c r="AFZ49" s="110">
        <f t="shared" si="1376"/>
        <v>0</v>
      </c>
      <c r="AGA49" s="110">
        <f t="shared" si="1376"/>
        <v>0</v>
      </c>
      <c r="AGB49" s="110">
        <f t="shared" si="1376"/>
        <v>0</v>
      </c>
      <c r="AGC49" s="110">
        <f t="shared" si="1376"/>
        <v>0</v>
      </c>
      <c r="AGD49" s="110">
        <f t="shared" si="1376"/>
        <v>0</v>
      </c>
      <c r="AGE49" s="110">
        <f t="shared" si="1376"/>
        <v>0</v>
      </c>
      <c r="AGF49" s="110">
        <f t="shared" si="1376"/>
        <v>0</v>
      </c>
      <c r="AGG49" s="110">
        <f t="shared" si="1376"/>
        <v>0</v>
      </c>
      <c r="AGH49" s="110">
        <f t="shared" si="1376"/>
        <v>0</v>
      </c>
      <c r="AGI49" s="110">
        <f t="shared" si="1376"/>
        <v>0</v>
      </c>
      <c r="AGJ49" s="110">
        <f t="shared" si="1376"/>
        <v>0</v>
      </c>
      <c r="AGK49" s="110">
        <f t="shared" si="1376"/>
        <v>0</v>
      </c>
      <c r="AGL49" s="110">
        <f>SUM(AGL50:AGL53)</f>
        <v>0</v>
      </c>
      <c r="AGN49" s="110">
        <f t="shared" ref="AGN49:AGZ49" si="1377">SUM(AGN50:AGN53)</f>
        <v>0</v>
      </c>
      <c r="AGO49" s="110">
        <f t="shared" si="1377"/>
        <v>0</v>
      </c>
      <c r="AGP49" s="110">
        <f t="shared" si="1377"/>
        <v>0</v>
      </c>
      <c r="AGQ49" s="110">
        <f t="shared" si="1377"/>
        <v>0</v>
      </c>
      <c r="AGR49" s="110">
        <f t="shared" si="1377"/>
        <v>0</v>
      </c>
      <c r="AGS49" s="110">
        <f t="shared" si="1377"/>
        <v>0</v>
      </c>
      <c r="AGT49" s="110">
        <f t="shared" si="1377"/>
        <v>0</v>
      </c>
      <c r="AGU49" s="110">
        <f t="shared" si="1377"/>
        <v>0</v>
      </c>
      <c r="AGV49" s="110">
        <f t="shared" si="1377"/>
        <v>0</v>
      </c>
      <c r="AGW49" s="110">
        <f t="shared" si="1377"/>
        <v>0</v>
      </c>
      <c r="AGX49" s="110">
        <f t="shared" si="1377"/>
        <v>0</v>
      </c>
      <c r="AGY49" s="110">
        <f t="shared" si="1377"/>
        <v>0</v>
      </c>
      <c r="AGZ49" s="110">
        <f t="shared" si="1377"/>
        <v>0</v>
      </c>
      <c r="AHA49" s="110">
        <f>SUM(AHA50:AHA53)</f>
        <v>0</v>
      </c>
      <c r="AHC49" s="110">
        <f t="shared" ref="AHC49:AHO49" si="1378">SUM(AHC50:AHC53)</f>
        <v>0</v>
      </c>
      <c r="AHD49" s="110">
        <f t="shared" si="1378"/>
        <v>0</v>
      </c>
      <c r="AHE49" s="110">
        <f t="shared" si="1378"/>
        <v>0</v>
      </c>
      <c r="AHF49" s="110">
        <f t="shared" si="1378"/>
        <v>0</v>
      </c>
      <c r="AHG49" s="110">
        <f t="shared" si="1378"/>
        <v>0</v>
      </c>
      <c r="AHH49" s="110">
        <f t="shared" si="1378"/>
        <v>0</v>
      </c>
      <c r="AHI49" s="110">
        <f t="shared" si="1378"/>
        <v>0</v>
      </c>
      <c r="AHJ49" s="110">
        <f t="shared" si="1378"/>
        <v>0</v>
      </c>
      <c r="AHK49" s="110">
        <f t="shared" si="1378"/>
        <v>0</v>
      </c>
      <c r="AHL49" s="110">
        <f t="shared" si="1378"/>
        <v>0</v>
      </c>
      <c r="AHM49" s="110">
        <f t="shared" si="1378"/>
        <v>0</v>
      </c>
      <c r="AHN49" s="110">
        <f t="shared" si="1378"/>
        <v>0</v>
      </c>
      <c r="AHO49" s="110">
        <f t="shared" si="1378"/>
        <v>0</v>
      </c>
      <c r="AHP49" s="110">
        <f>SUM(AHP50:AHP53)</f>
        <v>0</v>
      </c>
      <c r="AHR49" s="110">
        <f t="shared" ref="AHR49:AID49" si="1379">SUM(AHR50:AHR53)</f>
        <v>0</v>
      </c>
      <c r="AHS49" s="110">
        <f t="shared" si="1379"/>
        <v>0</v>
      </c>
      <c r="AHT49" s="110">
        <f t="shared" si="1379"/>
        <v>0</v>
      </c>
      <c r="AHU49" s="110">
        <f t="shared" si="1379"/>
        <v>0</v>
      </c>
      <c r="AHV49" s="110">
        <f t="shared" si="1379"/>
        <v>0</v>
      </c>
      <c r="AHW49" s="110">
        <f t="shared" si="1379"/>
        <v>0</v>
      </c>
      <c r="AHX49" s="110">
        <f t="shared" si="1379"/>
        <v>0</v>
      </c>
      <c r="AHY49" s="110">
        <f t="shared" si="1379"/>
        <v>0</v>
      </c>
      <c r="AHZ49" s="110">
        <f t="shared" si="1379"/>
        <v>0</v>
      </c>
      <c r="AIA49" s="110">
        <f t="shared" si="1379"/>
        <v>0</v>
      </c>
      <c r="AIB49" s="110">
        <f t="shared" si="1379"/>
        <v>0</v>
      </c>
      <c r="AIC49" s="110">
        <f t="shared" si="1379"/>
        <v>0</v>
      </c>
      <c r="AID49" s="110">
        <f t="shared" si="1379"/>
        <v>0</v>
      </c>
      <c r="AIE49" s="110">
        <f>SUM(AIE50:AIE53)</f>
        <v>0</v>
      </c>
    </row>
    <row r="50" spans="1:915" ht="28.8" x14ac:dyDescent="0.3">
      <c r="A50" s="33" t="s">
        <v>130</v>
      </c>
      <c r="B50" s="34" t="s">
        <v>137</v>
      </c>
      <c r="C50" s="439"/>
      <c r="D50" s="440"/>
      <c r="E50" s="440"/>
      <c r="F50" s="440"/>
      <c r="G50" s="110">
        <f t="shared" ref="G50:G53" si="1380">C50+D50-E50+F50</f>
        <v>0</v>
      </c>
      <c r="H50" s="440"/>
      <c r="I50" s="440"/>
      <c r="J50" s="440"/>
      <c r="K50" s="440"/>
      <c r="L50" s="440"/>
      <c r="M50" s="440"/>
      <c r="N50" s="111">
        <f t="shared" ref="N50:N53" si="1381">H50+I50-J50+K50-L50+M50</f>
        <v>0</v>
      </c>
      <c r="O50" s="440"/>
      <c r="P50" s="440"/>
      <c r="Q50" s="440"/>
      <c r="R50" s="440"/>
      <c r="S50" s="440"/>
      <c r="T50" s="440"/>
      <c r="U50" s="110">
        <f t="shared" ref="U50:U53" si="1382">Q50+R50-S50+T50</f>
        <v>0</v>
      </c>
      <c r="V50" s="440"/>
      <c r="W50" s="440"/>
      <c r="X50" s="440"/>
      <c r="Y50" s="440"/>
      <c r="Z50" s="440"/>
      <c r="AA50" s="440"/>
      <c r="AB50" s="111">
        <f t="shared" ref="AB50:AB53" si="1383">V50+W50-X50+Y50-Z50+AA50</f>
        <v>0</v>
      </c>
      <c r="AC50" s="440"/>
      <c r="AD50" s="440"/>
      <c r="AF50" s="440"/>
      <c r="AG50" s="440"/>
      <c r="AH50" s="440"/>
      <c r="AI50" s="440"/>
      <c r="AJ50" s="110">
        <f t="shared" ref="AJ50:AJ53" si="1384">AF50+AG50-AH50+AI50</f>
        <v>0</v>
      </c>
      <c r="AK50" s="440"/>
      <c r="AL50" s="440"/>
      <c r="AM50" s="440"/>
      <c r="AN50" s="440"/>
      <c r="AO50" s="440"/>
      <c r="AP50" s="440"/>
      <c r="AQ50" s="111">
        <f t="shared" ref="AQ50:AQ53" si="1385">AK50+AL50-AM50+AN50-AO50+AP50</f>
        <v>0</v>
      </c>
      <c r="AR50" s="440"/>
      <c r="AS50" s="440"/>
      <c r="AU50" s="440"/>
      <c r="AV50" s="440"/>
      <c r="AW50" s="440"/>
      <c r="AX50" s="440"/>
      <c r="AY50" s="110">
        <f t="shared" ref="AY50:AY53" si="1386">AU50+AV50-AW50+AX50</f>
        <v>0</v>
      </c>
      <c r="AZ50" s="440"/>
      <c r="BA50" s="440"/>
      <c r="BB50" s="440"/>
      <c r="BC50" s="440"/>
      <c r="BD50" s="440"/>
      <c r="BE50" s="440"/>
      <c r="BF50" s="111">
        <f t="shared" ref="BF50:BF53" si="1387">AZ50+BA50-BB50+BC50-BD50+BE50</f>
        <v>0</v>
      </c>
      <c r="BG50" s="440"/>
      <c r="BH50" s="440"/>
      <c r="BJ50" s="440"/>
      <c r="BK50" s="440"/>
      <c r="BL50" s="440"/>
      <c r="BM50" s="440"/>
      <c r="BN50" s="110">
        <f t="shared" ref="BN50:BN53" si="1388">BJ50+BK50-BL50+BM50</f>
        <v>0</v>
      </c>
      <c r="BO50" s="440"/>
      <c r="BP50" s="440"/>
      <c r="BQ50" s="440"/>
      <c r="BR50" s="440"/>
      <c r="BS50" s="440"/>
      <c r="BT50" s="440"/>
      <c r="BU50" s="111">
        <f t="shared" ref="BU50:BU53" si="1389">BO50+BP50-BQ50+BR50-BS50+BT50</f>
        <v>0</v>
      </c>
      <c r="BV50" s="440"/>
      <c r="BW50" s="440"/>
      <c r="BY50" s="440"/>
      <c r="BZ50" s="440"/>
      <c r="CA50" s="440"/>
      <c r="CB50" s="440"/>
      <c r="CC50" s="110">
        <f t="shared" ref="CC50:CC53" si="1390">BY50+BZ50-CA50+CB50</f>
        <v>0</v>
      </c>
      <c r="CD50" s="440"/>
      <c r="CE50" s="440"/>
      <c r="CF50" s="440"/>
      <c r="CG50" s="440"/>
      <c r="CH50" s="440"/>
      <c r="CI50" s="440"/>
      <c r="CJ50" s="111">
        <f t="shared" ref="CJ50:CJ53" si="1391">CD50+CE50-CF50+CG50-CH50+CI50</f>
        <v>0</v>
      </c>
      <c r="CK50" s="440"/>
      <c r="CL50" s="440"/>
      <c r="CN50" s="440"/>
      <c r="CO50" s="440"/>
      <c r="CP50" s="440"/>
      <c r="CQ50" s="440"/>
      <c r="CR50" s="110">
        <f t="shared" ref="CR50:CR53" si="1392">CN50+CO50-CP50+CQ50</f>
        <v>0</v>
      </c>
      <c r="CS50" s="440"/>
      <c r="CT50" s="440"/>
      <c r="CU50" s="440"/>
      <c r="CV50" s="440"/>
      <c r="CW50" s="440"/>
      <c r="CX50" s="440"/>
      <c r="CY50" s="111">
        <f t="shared" ref="CY50:CY53" si="1393">CS50+CT50-CU50+CV50-CW50+CX50</f>
        <v>0</v>
      </c>
      <c r="CZ50" s="440"/>
      <c r="DA50" s="440"/>
      <c r="DC50" s="440"/>
      <c r="DD50" s="440"/>
      <c r="DE50" s="440"/>
      <c r="DF50" s="440"/>
      <c r="DG50" s="110">
        <f t="shared" ref="DG50:DG53" si="1394">DC50+DD50-DE50+DF50</f>
        <v>0</v>
      </c>
      <c r="DH50" s="440"/>
      <c r="DI50" s="440"/>
      <c r="DJ50" s="440"/>
      <c r="DK50" s="440"/>
      <c r="DL50" s="440"/>
      <c r="DM50" s="440"/>
      <c r="DN50" s="111">
        <f t="shared" ref="DN50:DN53" si="1395">DH50+DI50-DJ50+DK50-DL50+DM50</f>
        <v>0</v>
      </c>
      <c r="DO50" s="440"/>
      <c r="DP50" s="440"/>
      <c r="DR50" s="440"/>
      <c r="DS50" s="440"/>
      <c r="DT50" s="440"/>
      <c r="DU50" s="440"/>
      <c r="DV50" s="110">
        <f t="shared" ref="DV50:DV53" si="1396">DR50+DS50-DT50+DU50</f>
        <v>0</v>
      </c>
      <c r="DW50" s="440"/>
      <c r="DX50" s="440"/>
      <c r="DY50" s="440"/>
      <c r="DZ50" s="440"/>
      <c r="EA50" s="440"/>
      <c r="EB50" s="440"/>
      <c r="EC50" s="111">
        <f t="shared" ref="EC50:EC53" si="1397">DW50+DX50-DY50+DZ50-EA50+EB50</f>
        <v>0</v>
      </c>
      <c r="ED50" s="440"/>
      <c r="EE50" s="440"/>
      <c r="EG50" s="440"/>
      <c r="EH50" s="440"/>
      <c r="EI50" s="440"/>
      <c r="EJ50" s="440"/>
      <c r="EK50" s="110">
        <f t="shared" ref="EK50:EK53" si="1398">EG50+EH50-EI50+EJ50</f>
        <v>0</v>
      </c>
      <c r="EL50" s="440"/>
      <c r="EM50" s="440"/>
      <c r="EN50" s="440"/>
      <c r="EO50" s="440"/>
      <c r="EP50" s="440"/>
      <c r="EQ50" s="440"/>
      <c r="ER50" s="111">
        <f t="shared" ref="ER50:ER53" si="1399">EL50+EM50-EN50+EO50-EP50+EQ50</f>
        <v>0</v>
      </c>
      <c r="ES50" s="440"/>
      <c r="ET50" s="440"/>
      <c r="EV50" s="440"/>
      <c r="EW50" s="440"/>
      <c r="EX50" s="440"/>
      <c r="EY50" s="440"/>
      <c r="EZ50" s="110">
        <f t="shared" ref="EZ50:EZ53" si="1400">EV50+EW50-EX50+EY50</f>
        <v>0</v>
      </c>
      <c r="FA50" s="440"/>
      <c r="FB50" s="440"/>
      <c r="FC50" s="440"/>
      <c r="FD50" s="440"/>
      <c r="FE50" s="440"/>
      <c r="FF50" s="440"/>
      <c r="FG50" s="111">
        <f t="shared" ref="FG50:FG53" si="1401">FA50+FB50-FC50+FD50-FE50+FF50</f>
        <v>0</v>
      </c>
      <c r="FH50" s="440"/>
      <c r="FI50" s="440"/>
      <c r="FK50" s="440"/>
      <c r="FL50" s="440"/>
      <c r="FM50" s="440"/>
      <c r="FN50" s="440"/>
      <c r="FO50" s="110">
        <f t="shared" ref="FO50:FO53" si="1402">FK50+FL50-FM50+FN50</f>
        <v>0</v>
      </c>
      <c r="FP50" s="440"/>
      <c r="FQ50" s="440"/>
      <c r="FR50" s="440"/>
      <c r="FS50" s="440"/>
      <c r="FT50" s="440"/>
      <c r="FU50" s="440"/>
      <c r="FV50" s="111">
        <f t="shared" ref="FV50:FV53" si="1403">FP50+FQ50-FR50+FS50-FT50+FU50</f>
        <v>0</v>
      </c>
      <c r="FW50" s="440"/>
      <c r="FX50" s="440"/>
      <c r="FZ50" s="440"/>
      <c r="GA50" s="440"/>
      <c r="GB50" s="440"/>
      <c r="GC50" s="440"/>
      <c r="GD50" s="110">
        <f t="shared" ref="GD50:GD53" si="1404">FZ50+GA50-GB50+GC50</f>
        <v>0</v>
      </c>
      <c r="GE50" s="440"/>
      <c r="GF50" s="440"/>
      <c r="GG50" s="440"/>
      <c r="GH50" s="440"/>
      <c r="GI50" s="440"/>
      <c r="GJ50" s="440"/>
      <c r="GK50" s="111">
        <f t="shared" ref="GK50:GK53" si="1405">GE50+GF50-GG50+GH50-GI50+GJ50</f>
        <v>0</v>
      </c>
      <c r="GL50" s="440"/>
      <c r="GM50" s="440"/>
      <c r="GO50" s="440"/>
      <c r="GP50" s="440"/>
      <c r="GQ50" s="440"/>
      <c r="GR50" s="440"/>
      <c r="GS50" s="110">
        <f t="shared" ref="GS50:GS53" si="1406">GO50+GP50-GQ50+GR50</f>
        <v>0</v>
      </c>
      <c r="GT50" s="440"/>
      <c r="GU50" s="440"/>
      <c r="GV50" s="440"/>
      <c r="GW50" s="440"/>
      <c r="GX50" s="440"/>
      <c r="GY50" s="440"/>
      <c r="GZ50" s="111">
        <f t="shared" ref="GZ50:GZ53" si="1407">GT50+GU50-GV50+GW50-GX50+GY50</f>
        <v>0</v>
      </c>
      <c r="HA50" s="440"/>
      <c r="HB50" s="440"/>
      <c r="HD50" s="440"/>
      <c r="HE50" s="440"/>
      <c r="HF50" s="440"/>
      <c r="HG50" s="440"/>
      <c r="HH50" s="110">
        <f t="shared" ref="HH50:HH53" si="1408">HD50+HE50-HF50+HG50</f>
        <v>0</v>
      </c>
      <c r="HI50" s="440"/>
      <c r="HJ50" s="440"/>
      <c r="HK50" s="440"/>
      <c r="HL50" s="440"/>
      <c r="HM50" s="440"/>
      <c r="HN50" s="440"/>
      <c r="HO50" s="111">
        <f t="shared" ref="HO50:HO53" si="1409">HI50+HJ50-HK50+HL50-HM50+HN50</f>
        <v>0</v>
      </c>
      <c r="HP50" s="440"/>
      <c r="HQ50" s="440"/>
      <c r="HS50" s="440"/>
      <c r="HT50" s="440"/>
      <c r="HU50" s="440"/>
      <c r="HV50" s="440"/>
      <c r="HW50" s="110">
        <f t="shared" ref="HW50:HW53" si="1410">HS50+HT50-HU50+HV50</f>
        <v>0</v>
      </c>
      <c r="HX50" s="440"/>
      <c r="HY50" s="440"/>
      <c r="HZ50" s="440"/>
      <c r="IA50" s="440"/>
      <c r="IB50" s="440"/>
      <c r="IC50" s="440"/>
      <c r="ID50" s="111">
        <f t="shared" ref="ID50:ID53" si="1411">HX50+HY50-HZ50+IA50-IB50+IC50</f>
        <v>0</v>
      </c>
      <c r="IE50" s="440"/>
      <c r="IF50" s="440"/>
      <c r="IH50" s="440"/>
      <c r="II50" s="440"/>
      <c r="IJ50" s="440"/>
      <c r="IK50" s="440"/>
      <c r="IL50" s="110">
        <f t="shared" ref="IL50:IL53" si="1412">IH50+II50-IJ50+IK50</f>
        <v>0</v>
      </c>
      <c r="IM50" s="440"/>
      <c r="IN50" s="440"/>
      <c r="IO50" s="440"/>
      <c r="IP50" s="440"/>
      <c r="IQ50" s="440"/>
      <c r="IR50" s="440"/>
      <c r="IS50" s="111">
        <f t="shared" ref="IS50:IS53" si="1413">IM50+IN50-IO50+IP50-IQ50+IR50</f>
        <v>0</v>
      </c>
      <c r="IT50" s="440"/>
      <c r="IU50" s="440"/>
      <c r="IW50" s="440"/>
      <c r="IX50" s="440"/>
      <c r="IY50" s="440"/>
      <c r="IZ50" s="440"/>
      <c r="JA50" s="110">
        <f t="shared" ref="JA50:JA53" si="1414">IW50+IX50-IY50+IZ50</f>
        <v>0</v>
      </c>
      <c r="JB50" s="440"/>
      <c r="JC50" s="440"/>
      <c r="JD50" s="440"/>
      <c r="JE50" s="440"/>
      <c r="JF50" s="440"/>
      <c r="JG50" s="440"/>
      <c r="JH50" s="111">
        <f t="shared" ref="JH50:JH53" si="1415">JB50+JC50-JD50+JE50-JF50+JG50</f>
        <v>0</v>
      </c>
      <c r="JI50" s="440"/>
      <c r="JJ50" s="440"/>
      <c r="JL50" s="440"/>
      <c r="JM50" s="440"/>
      <c r="JN50" s="440"/>
      <c r="JO50" s="440"/>
      <c r="JP50" s="110">
        <f t="shared" ref="JP50:JP53" si="1416">JL50+JM50-JN50+JO50</f>
        <v>0</v>
      </c>
      <c r="JQ50" s="440"/>
      <c r="JR50" s="440"/>
      <c r="JS50" s="440"/>
      <c r="JT50" s="440"/>
      <c r="JU50" s="440"/>
      <c r="JV50" s="440"/>
      <c r="JW50" s="111">
        <f t="shared" ref="JW50:JW53" si="1417">JQ50+JR50-JS50+JT50-JU50+JV50</f>
        <v>0</v>
      </c>
      <c r="JX50" s="440"/>
      <c r="JY50" s="440"/>
      <c r="KA50" s="440"/>
      <c r="KB50" s="440"/>
      <c r="KC50" s="440"/>
      <c r="KD50" s="440"/>
      <c r="KE50" s="110">
        <f t="shared" ref="KE50:KE53" si="1418">KA50+KB50-KC50+KD50</f>
        <v>0</v>
      </c>
      <c r="KF50" s="440"/>
      <c r="KG50" s="440"/>
      <c r="KH50" s="440"/>
      <c r="KI50" s="440"/>
      <c r="KJ50" s="440"/>
      <c r="KK50" s="440"/>
      <c r="KL50" s="111">
        <f t="shared" ref="KL50:KL53" si="1419">KF50+KG50-KH50+KI50-KJ50+KK50</f>
        <v>0</v>
      </c>
      <c r="KM50" s="440"/>
      <c r="KN50" s="440"/>
      <c r="KP50" s="440"/>
      <c r="KQ50" s="440"/>
      <c r="KR50" s="440"/>
      <c r="KS50" s="440"/>
      <c r="KT50" s="110">
        <f t="shared" ref="KT50:KT53" si="1420">KP50+KQ50-KR50+KS50</f>
        <v>0</v>
      </c>
      <c r="KU50" s="440"/>
      <c r="KV50" s="440"/>
      <c r="KW50" s="440"/>
      <c r="KX50" s="440"/>
      <c r="KY50" s="440"/>
      <c r="KZ50" s="440"/>
      <c r="LA50" s="111">
        <f t="shared" ref="LA50:LA53" si="1421">KU50+KV50-KW50+KX50-KY50+KZ50</f>
        <v>0</v>
      </c>
      <c r="LB50" s="440"/>
      <c r="LC50" s="440"/>
      <c r="LE50" s="440"/>
      <c r="LF50" s="440"/>
      <c r="LG50" s="440"/>
      <c r="LH50" s="440"/>
      <c r="LI50" s="110">
        <f t="shared" ref="LI50:LI53" si="1422">LE50+LF50-LG50+LH50</f>
        <v>0</v>
      </c>
      <c r="LJ50" s="440"/>
      <c r="LK50" s="440"/>
      <c r="LL50" s="440"/>
      <c r="LM50" s="440"/>
      <c r="LN50" s="440"/>
      <c r="LO50" s="440"/>
      <c r="LP50" s="111">
        <f t="shared" ref="LP50:LP53" si="1423">LJ50+LK50-LL50+LM50-LN50+LO50</f>
        <v>0</v>
      </c>
      <c r="LQ50" s="440"/>
      <c r="LR50" s="440"/>
      <c r="LT50" s="440"/>
      <c r="LU50" s="440"/>
      <c r="LV50" s="440"/>
      <c r="LW50" s="440"/>
      <c r="LX50" s="110">
        <f t="shared" ref="LX50:LX53" si="1424">LT50+LU50-LV50+LW50</f>
        <v>0</v>
      </c>
      <c r="LY50" s="440"/>
      <c r="LZ50" s="440"/>
      <c r="MA50" s="440"/>
      <c r="MB50" s="440"/>
      <c r="MC50" s="440"/>
      <c r="MD50" s="440"/>
      <c r="ME50" s="111">
        <f t="shared" ref="ME50:ME53" si="1425">LY50+LZ50-MA50+MB50-MC50+MD50</f>
        <v>0</v>
      </c>
      <c r="MF50" s="440"/>
      <c r="MG50" s="440"/>
      <c r="MI50" s="440"/>
      <c r="MJ50" s="440"/>
      <c r="MK50" s="440"/>
      <c r="ML50" s="440"/>
      <c r="MM50" s="110">
        <f t="shared" ref="MM50:MM53" si="1426">MI50+MJ50-MK50+ML50</f>
        <v>0</v>
      </c>
      <c r="MN50" s="440"/>
      <c r="MO50" s="440"/>
      <c r="MP50" s="440"/>
      <c r="MQ50" s="440"/>
      <c r="MR50" s="440"/>
      <c r="MS50" s="440"/>
      <c r="MT50" s="111">
        <f t="shared" ref="MT50:MT53" si="1427">MN50+MO50-MP50+MQ50-MR50+MS50</f>
        <v>0</v>
      </c>
      <c r="MU50" s="440"/>
      <c r="MV50" s="440"/>
      <c r="MX50" s="440"/>
      <c r="MY50" s="440"/>
      <c r="MZ50" s="440"/>
      <c r="NA50" s="440"/>
      <c r="NB50" s="110">
        <f t="shared" ref="NB50:NB53" si="1428">MX50+MY50-MZ50+NA50</f>
        <v>0</v>
      </c>
      <c r="NC50" s="440"/>
      <c r="ND50" s="440"/>
      <c r="NE50" s="440"/>
      <c r="NF50" s="440"/>
      <c r="NG50" s="440"/>
      <c r="NH50" s="440"/>
      <c r="NI50" s="111">
        <f t="shared" ref="NI50:NI53" si="1429">NC50+ND50-NE50+NF50-NG50+NH50</f>
        <v>0</v>
      </c>
      <c r="NJ50" s="440"/>
      <c r="NK50" s="440"/>
      <c r="NM50" s="440"/>
      <c r="NN50" s="440"/>
      <c r="NO50" s="440"/>
      <c r="NP50" s="440"/>
      <c r="NQ50" s="110">
        <f t="shared" ref="NQ50:NQ53" si="1430">NM50+NN50-NO50+NP50</f>
        <v>0</v>
      </c>
      <c r="NR50" s="440"/>
      <c r="NS50" s="440"/>
      <c r="NT50" s="440"/>
      <c r="NU50" s="440"/>
      <c r="NV50" s="440"/>
      <c r="NW50" s="440"/>
      <c r="NX50" s="111">
        <f t="shared" ref="NX50:NX53" si="1431">NR50+NS50-NT50+NU50-NV50+NW50</f>
        <v>0</v>
      </c>
      <c r="NY50" s="440"/>
      <c r="NZ50" s="440"/>
      <c r="OB50" s="440"/>
      <c r="OC50" s="440"/>
      <c r="OD50" s="440"/>
      <c r="OE50" s="440"/>
      <c r="OF50" s="110">
        <f t="shared" ref="OF50:OF53" si="1432">OB50+OC50-OD50+OE50</f>
        <v>0</v>
      </c>
      <c r="OG50" s="440"/>
      <c r="OH50" s="440"/>
      <c r="OI50" s="440"/>
      <c r="OJ50" s="440"/>
      <c r="OK50" s="440"/>
      <c r="OL50" s="440"/>
      <c r="OM50" s="111">
        <f t="shared" ref="OM50:OM53" si="1433">OG50+OH50-OI50+OJ50-OK50+OL50</f>
        <v>0</v>
      </c>
      <c r="ON50" s="440"/>
      <c r="OO50" s="440"/>
      <c r="OQ50" s="440"/>
      <c r="OR50" s="440"/>
      <c r="OS50" s="440"/>
      <c r="OT50" s="440"/>
      <c r="OU50" s="110">
        <f t="shared" ref="OU50:OU53" si="1434">OQ50+OR50-OS50+OT50</f>
        <v>0</v>
      </c>
      <c r="OV50" s="440"/>
      <c r="OW50" s="440"/>
      <c r="OX50" s="440"/>
      <c r="OY50" s="440"/>
      <c r="OZ50" s="440"/>
      <c r="PA50" s="440"/>
      <c r="PB50" s="111">
        <f t="shared" ref="PB50:PB53" si="1435">OV50+OW50-OX50+OY50-OZ50+PA50</f>
        <v>0</v>
      </c>
      <c r="PC50" s="440"/>
      <c r="PD50" s="440"/>
      <c r="PF50" s="440"/>
      <c r="PG50" s="440"/>
      <c r="PH50" s="440"/>
      <c r="PI50" s="440"/>
      <c r="PJ50" s="110">
        <f t="shared" ref="PJ50:PJ53" si="1436">PF50+PG50-PH50+PI50</f>
        <v>0</v>
      </c>
      <c r="PK50" s="440"/>
      <c r="PL50" s="440"/>
      <c r="PM50" s="440"/>
      <c r="PN50" s="440"/>
      <c r="PO50" s="440"/>
      <c r="PP50" s="440"/>
      <c r="PQ50" s="111">
        <f t="shared" ref="PQ50:PQ53" si="1437">PK50+PL50-PM50+PN50-PO50+PP50</f>
        <v>0</v>
      </c>
      <c r="PR50" s="440"/>
      <c r="PS50" s="440"/>
      <c r="PU50" s="440"/>
      <c r="PV50" s="440"/>
      <c r="PW50" s="440"/>
      <c r="PX50" s="440"/>
      <c r="PY50" s="110">
        <f t="shared" ref="PY50:PY53" si="1438">PU50+PV50-PW50+PX50</f>
        <v>0</v>
      </c>
      <c r="PZ50" s="440"/>
      <c r="QA50" s="440"/>
      <c r="QB50" s="440"/>
      <c r="QC50" s="440"/>
      <c r="QD50" s="440"/>
      <c r="QE50" s="440"/>
      <c r="QF50" s="111">
        <f t="shared" ref="QF50:QF53" si="1439">PZ50+QA50-QB50+QC50-QD50+QE50</f>
        <v>0</v>
      </c>
      <c r="QG50" s="440"/>
      <c r="QH50" s="440"/>
      <c r="QJ50" s="440"/>
      <c r="QK50" s="440"/>
      <c r="QL50" s="440"/>
      <c r="QM50" s="440"/>
      <c r="QN50" s="110">
        <f t="shared" ref="QN50:QN53" si="1440">QJ50+QK50-QL50+QM50</f>
        <v>0</v>
      </c>
      <c r="QO50" s="440"/>
      <c r="QP50" s="440"/>
      <c r="QQ50" s="440"/>
      <c r="QR50" s="440"/>
      <c r="QS50" s="440"/>
      <c r="QT50" s="440"/>
      <c r="QU50" s="111">
        <f t="shared" ref="QU50:QU53" si="1441">QO50+QP50-QQ50+QR50-QS50+QT50</f>
        <v>0</v>
      </c>
      <c r="QV50" s="440"/>
      <c r="QW50" s="440"/>
      <c r="QY50" s="440"/>
      <c r="QZ50" s="440"/>
      <c r="RA50" s="440"/>
      <c r="RB50" s="440"/>
      <c r="RC50" s="110">
        <f t="shared" ref="RC50:RC53" si="1442">QY50+QZ50-RA50+RB50</f>
        <v>0</v>
      </c>
      <c r="RD50" s="440"/>
      <c r="RE50" s="440"/>
      <c r="RF50" s="440"/>
      <c r="RG50" s="440"/>
      <c r="RH50" s="440"/>
      <c r="RI50" s="440"/>
      <c r="RJ50" s="111">
        <f t="shared" ref="RJ50:RJ53" si="1443">RD50+RE50-RF50+RG50-RH50+RI50</f>
        <v>0</v>
      </c>
      <c r="RK50" s="440"/>
      <c r="RL50" s="440"/>
      <c r="RN50" s="440"/>
      <c r="RO50" s="440"/>
      <c r="RP50" s="440"/>
      <c r="RQ50" s="440"/>
      <c r="RR50" s="110">
        <f t="shared" ref="RR50:RR53" si="1444">RN50+RO50-RP50+RQ50</f>
        <v>0</v>
      </c>
      <c r="RS50" s="440"/>
      <c r="RT50" s="440"/>
      <c r="RU50" s="440"/>
      <c r="RV50" s="440"/>
      <c r="RW50" s="440"/>
      <c r="RX50" s="440"/>
      <c r="RY50" s="111">
        <f t="shared" ref="RY50:RY53" si="1445">RS50+RT50-RU50+RV50-RW50+RX50</f>
        <v>0</v>
      </c>
      <c r="RZ50" s="440"/>
      <c r="SA50" s="440"/>
      <c r="SC50" s="440"/>
      <c r="SD50" s="440"/>
      <c r="SE50" s="440"/>
      <c r="SF50" s="440"/>
      <c r="SG50" s="110">
        <f t="shared" ref="SG50:SG53" si="1446">SC50+SD50-SE50+SF50</f>
        <v>0</v>
      </c>
      <c r="SH50" s="440"/>
      <c r="SI50" s="440"/>
      <c r="SJ50" s="440"/>
      <c r="SK50" s="440"/>
      <c r="SL50" s="440"/>
      <c r="SM50" s="440"/>
      <c r="SN50" s="111">
        <f t="shared" ref="SN50:SN53" si="1447">SH50+SI50-SJ50+SK50-SL50+SM50</f>
        <v>0</v>
      </c>
      <c r="SO50" s="440"/>
      <c r="SP50" s="440"/>
      <c r="SR50" s="440"/>
      <c r="SS50" s="440"/>
      <c r="ST50" s="440"/>
      <c r="SU50" s="440"/>
      <c r="SV50" s="110">
        <f t="shared" ref="SV50:SV53" si="1448">SR50+SS50-ST50+SU50</f>
        <v>0</v>
      </c>
      <c r="SW50" s="440"/>
      <c r="SX50" s="440"/>
      <c r="SY50" s="440"/>
      <c r="SZ50" s="440"/>
      <c r="TA50" s="440"/>
      <c r="TB50" s="440"/>
      <c r="TC50" s="111">
        <f t="shared" ref="TC50:TC53" si="1449">SW50+SX50-SY50+SZ50-TA50+TB50</f>
        <v>0</v>
      </c>
      <c r="TD50" s="440"/>
      <c r="TE50" s="440"/>
      <c r="TG50" s="440"/>
      <c r="TH50" s="440"/>
      <c r="TI50" s="440"/>
      <c r="TJ50" s="440"/>
      <c r="TK50" s="110">
        <f t="shared" ref="TK50:TK53" si="1450">TG50+TH50-TI50+TJ50</f>
        <v>0</v>
      </c>
      <c r="TL50" s="440"/>
      <c r="TM50" s="440"/>
      <c r="TN50" s="440"/>
      <c r="TO50" s="440"/>
      <c r="TP50" s="440"/>
      <c r="TQ50" s="440"/>
      <c r="TR50" s="111">
        <f t="shared" ref="TR50:TR53" si="1451">TL50+TM50-TN50+TO50-TP50+TQ50</f>
        <v>0</v>
      </c>
      <c r="TS50" s="440"/>
      <c r="TT50" s="440"/>
      <c r="TV50" s="440"/>
      <c r="TW50" s="440"/>
      <c r="TX50" s="440"/>
      <c r="TY50" s="440"/>
      <c r="TZ50" s="110">
        <f t="shared" ref="TZ50:TZ53" si="1452">TV50+TW50-TX50+TY50</f>
        <v>0</v>
      </c>
      <c r="UA50" s="440"/>
      <c r="UB50" s="440"/>
      <c r="UC50" s="440"/>
      <c r="UD50" s="440"/>
      <c r="UE50" s="440"/>
      <c r="UF50" s="440"/>
      <c r="UG50" s="111">
        <f t="shared" ref="UG50:UG53" si="1453">UA50+UB50-UC50+UD50-UE50+UF50</f>
        <v>0</v>
      </c>
      <c r="UH50" s="440"/>
      <c r="UI50" s="440"/>
      <c r="UK50" s="440"/>
      <c r="UL50" s="440"/>
      <c r="UM50" s="440"/>
      <c r="UN50" s="440"/>
      <c r="UO50" s="110">
        <f t="shared" ref="UO50:UO53" si="1454">UK50+UL50-UM50+UN50</f>
        <v>0</v>
      </c>
      <c r="UP50" s="440"/>
      <c r="UQ50" s="440"/>
      <c r="UR50" s="440"/>
      <c r="US50" s="440"/>
      <c r="UT50" s="440"/>
      <c r="UU50" s="440"/>
      <c r="UV50" s="111">
        <f t="shared" ref="UV50:UV53" si="1455">UP50+UQ50-UR50+US50-UT50+UU50</f>
        <v>0</v>
      </c>
      <c r="UW50" s="440"/>
      <c r="UX50" s="440"/>
      <c r="UZ50" s="440"/>
      <c r="VA50" s="440"/>
      <c r="VB50" s="440"/>
      <c r="VC50" s="440"/>
      <c r="VD50" s="110">
        <f t="shared" ref="VD50:VD53" si="1456">UZ50+VA50-VB50+VC50</f>
        <v>0</v>
      </c>
      <c r="VE50" s="440"/>
      <c r="VF50" s="440"/>
      <c r="VG50" s="440"/>
      <c r="VH50" s="440"/>
      <c r="VI50" s="440"/>
      <c r="VJ50" s="440"/>
      <c r="VK50" s="111">
        <f t="shared" ref="VK50:VK53" si="1457">VE50+VF50-VG50+VH50-VI50+VJ50</f>
        <v>0</v>
      </c>
      <c r="VL50" s="440"/>
      <c r="VM50" s="440"/>
      <c r="VO50" s="440"/>
      <c r="VP50" s="440"/>
      <c r="VQ50" s="440"/>
      <c r="VR50" s="440"/>
      <c r="VS50" s="110">
        <f t="shared" ref="VS50:VS53" si="1458">VO50+VP50-VQ50+VR50</f>
        <v>0</v>
      </c>
      <c r="VT50" s="440"/>
      <c r="VU50" s="440"/>
      <c r="VV50" s="440"/>
      <c r="VW50" s="440"/>
      <c r="VX50" s="440"/>
      <c r="VY50" s="440"/>
      <c r="VZ50" s="111">
        <f t="shared" ref="VZ50:VZ53" si="1459">VT50+VU50-VV50+VW50-VX50+VY50</f>
        <v>0</v>
      </c>
      <c r="WA50" s="440"/>
      <c r="WB50" s="440"/>
      <c r="WD50" s="440"/>
      <c r="WE50" s="440"/>
      <c r="WF50" s="440"/>
      <c r="WG50" s="440"/>
      <c r="WH50" s="110">
        <f t="shared" ref="WH50:WH53" si="1460">WD50+WE50-WF50+WG50</f>
        <v>0</v>
      </c>
      <c r="WI50" s="440"/>
      <c r="WJ50" s="440"/>
      <c r="WK50" s="440"/>
      <c r="WL50" s="440"/>
      <c r="WM50" s="440"/>
      <c r="WN50" s="440"/>
      <c r="WO50" s="111">
        <f t="shared" ref="WO50:WO53" si="1461">WI50+WJ50-WK50+WL50-WM50+WN50</f>
        <v>0</v>
      </c>
      <c r="WP50" s="440"/>
      <c r="WQ50" s="440"/>
      <c r="WS50" s="440"/>
      <c r="WT50" s="440"/>
      <c r="WU50" s="440"/>
      <c r="WV50" s="440"/>
      <c r="WW50" s="110">
        <f t="shared" ref="WW50:WW53" si="1462">WS50+WT50-WU50+WV50</f>
        <v>0</v>
      </c>
      <c r="WX50" s="440"/>
      <c r="WY50" s="440"/>
      <c r="WZ50" s="440"/>
      <c r="XA50" s="440"/>
      <c r="XB50" s="440"/>
      <c r="XC50" s="440"/>
      <c r="XD50" s="111">
        <f t="shared" ref="XD50:XD53" si="1463">WX50+WY50-WZ50+XA50-XB50+XC50</f>
        <v>0</v>
      </c>
      <c r="XE50" s="440"/>
      <c r="XF50" s="440"/>
      <c r="XH50" s="440"/>
      <c r="XI50" s="440"/>
      <c r="XJ50" s="440"/>
      <c r="XK50" s="440"/>
      <c r="XL50" s="110">
        <f t="shared" ref="XL50:XL53" si="1464">XH50+XI50-XJ50+XK50</f>
        <v>0</v>
      </c>
      <c r="XM50" s="440"/>
      <c r="XN50" s="440"/>
      <c r="XO50" s="440"/>
      <c r="XP50" s="440"/>
      <c r="XQ50" s="440"/>
      <c r="XR50" s="440"/>
      <c r="XS50" s="111">
        <f t="shared" ref="XS50:XS53" si="1465">XM50+XN50-XO50+XP50-XQ50+XR50</f>
        <v>0</v>
      </c>
      <c r="XT50" s="440"/>
      <c r="XU50" s="440"/>
      <c r="XW50" s="440"/>
      <c r="XX50" s="440"/>
      <c r="XY50" s="440"/>
      <c r="XZ50" s="440"/>
      <c r="YA50" s="110">
        <f t="shared" ref="YA50:YA53" si="1466">XW50+XX50-XY50+XZ50</f>
        <v>0</v>
      </c>
      <c r="YB50" s="440"/>
      <c r="YC50" s="440"/>
      <c r="YD50" s="440"/>
      <c r="YE50" s="440"/>
      <c r="YF50" s="440"/>
      <c r="YG50" s="440"/>
      <c r="YH50" s="111">
        <f t="shared" ref="YH50:YH53" si="1467">YB50+YC50-YD50+YE50-YF50+YG50</f>
        <v>0</v>
      </c>
      <c r="YI50" s="440"/>
      <c r="YJ50" s="440"/>
      <c r="YL50" s="440"/>
      <c r="YM50" s="440"/>
      <c r="YN50" s="440"/>
      <c r="YO50" s="440"/>
      <c r="YP50" s="110">
        <f t="shared" ref="YP50:YP53" si="1468">YL50+YM50-YN50+YO50</f>
        <v>0</v>
      </c>
      <c r="YQ50" s="440"/>
      <c r="YR50" s="440"/>
      <c r="YS50" s="440"/>
      <c r="YT50" s="440"/>
      <c r="YU50" s="440"/>
      <c r="YV50" s="440"/>
      <c r="YW50" s="111">
        <f t="shared" ref="YW50:YW53" si="1469">YQ50+YR50-YS50+YT50-YU50+YV50</f>
        <v>0</v>
      </c>
      <c r="YX50" s="440"/>
      <c r="YY50" s="440"/>
      <c r="ZA50" s="440"/>
      <c r="ZB50" s="440"/>
      <c r="ZC50" s="440"/>
      <c r="ZD50" s="440"/>
      <c r="ZE50" s="110">
        <f t="shared" ref="ZE50:ZE53" si="1470">ZA50+ZB50-ZC50+ZD50</f>
        <v>0</v>
      </c>
      <c r="ZF50" s="440"/>
      <c r="ZG50" s="440"/>
      <c r="ZH50" s="440"/>
      <c r="ZI50" s="440"/>
      <c r="ZJ50" s="440"/>
      <c r="ZK50" s="440"/>
      <c r="ZL50" s="111">
        <f t="shared" ref="ZL50:ZL53" si="1471">ZF50+ZG50-ZH50+ZI50-ZJ50+ZK50</f>
        <v>0</v>
      </c>
      <c r="ZM50" s="440"/>
      <c r="ZN50" s="440"/>
      <c r="ZP50" s="440"/>
      <c r="ZQ50" s="440"/>
      <c r="ZR50" s="440"/>
      <c r="ZS50" s="440"/>
      <c r="ZT50" s="110">
        <f t="shared" ref="ZT50:ZT53" si="1472">ZP50+ZQ50-ZR50+ZS50</f>
        <v>0</v>
      </c>
      <c r="ZU50" s="440"/>
      <c r="ZV50" s="440"/>
      <c r="ZW50" s="440"/>
      <c r="ZX50" s="440"/>
      <c r="ZY50" s="440"/>
      <c r="ZZ50" s="440"/>
      <c r="AAA50" s="111">
        <f t="shared" ref="AAA50:AAA53" si="1473">ZU50+ZV50-ZW50+ZX50-ZY50+ZZ50</f>
        <v>0</v>
      </c>
      <c r="AAB50" s="440"/>
      <c r="AAC50" s="440"/>
      <c r="AAE50" s="440"/>
      <c r="AAF50" s="440"/>
      <c r="AAG50" s="440"/>
      <c r="AAH50" s="440"/>
      <c r="AAI50" s="110">
        <f t="shared" ref="AAI50:AAI53" si="1474">AAE50+AAF50-AAG50+AAH50</f>
        <v>0</v>
      </c>
      <c r="AAJ50" s="440"/>
      <c r="AAK50" s="440"/>
      <c r="AAL50" s="440"/>
      <c r="AAM50" s="440"/>
      <c r="AAN50" s="440"/>
      <c r="AAO50" s="440"/>
      <c r="AAP50" s="111">
        <f t="shared" ref="AAP50:AAP53" si="1475">AAJ50+AAK50-AAL50+AAM50-AAN50+AAO50</f>
        <v>0</v>
      </c>
      <c r="AAQ50" s="440"/>
      <c r="AAR50" s="440"/>
      <c r="AAT50" s="440"/>
      <c r="AAU50" s="440"/>
      <c r="AAV50" s="440"/>
      <c r="AAW50" s="440"/>
      <c r="AAX50" s="110">
        <f t="shared" ref="AAX50:AAX53" si="1476">AAT50+AAU50-AAV50+AAW50</f>
        <v>0</v>
      </c>
      <c r="AAY50" s="440"/>
      <c r="AAZ50" s="440"/>
      <c r="ABA50" s="440"/>
      <c r="ABB50" s="440"/>
      <c r="ABC50" s="440"/>
      <c r="ABD50" s="440"/>
      <c r="ABE50" s="111">
        <f t="shared" ref="ABE50:ABE53" si="1477">AAY50+AAZ50-ABA50+ABB50-ABC50+ABD50</f>
        <v>0</v>
      </c>
      <c r="ABF50" s="440"/>
      <c r="ABG50" s="440"/>
      <c r="ABI50" s="440"/>
      <c r="ABJ50" s="440"/>
      <c r="ABK50" s="440"/>
      <c r="ABL50" s="440"/>
      <c r="ABM50" s="110">
        <f t="shared" ref="ABM50:ABM53" si="1478">ABI50+ABJ50-ABK50+ABL50</f>
        <v>0</v>
      </c>
      <c r="ABN50" s="440"/>
      <c r="ABO50" s="440"/>
      <c r="ABP50" s="440"/>
      <c r="ABQ50" s="440"/>
      <c r="ABR50" s="440"/>
      <c r="ABS50" s="440"/>
      <c r="ABT50" s="111">
        <f t="shared" ref="ABT50:ABT53" si="1479">ABN50+ABO50-ABP50+ABQ50-ABR50+ABS50</f>
        <v>0</v>
      </c>
      <c r="ABU50" s="440"/>
      <c r="ABV50" s="440"/>
      <c r="ABX50" s="440"/>
      <c r="ABY50" s="440"/>
      <c r="ABZ50" s="440"/>
      <c r="ACA50" s="440"/>
      <c r="ACB50" s="110">
        <f t="shared" ref="ACB50:ACB53" si="1480">ABX50+ABY50-ABZ50+ACA50</f>
        <v>0</v>
      </c>
      <c r="ACC50" s="440"/>
      <c r="ACD50" s="440"/>
      <c r="ACE50" s="440"/>
      <c r="ACF50" s="440"/>
      <c r="ACG50" s="440"/>
      <c r="ACH50" s="440"/>
      <c r="ACI50" s="111">
        <f t="shared" ref="ACI50:ACI53" si="1481">ACC50+ACD50-ACE50+ACF50-ACG50+ACH50</f>
        <v>0</v>
      </c>
      <c r="ACJ50" s="440"/>
      <c r="ACK50" s="440"/>
      <c r="ACM50" s="440"/>
      <c r="ACN50" s="440"/>
      <c r="ACO50" s="440"/>
      <c r="ACP50" s="440"/>
      <c r="ACQ50" s="110">
        <f t="shared" ref="ACQ50:ACQ53" si="1482">ACM50+ACN50-ACO50+ACP50</f>
        <v>0</v>
      </c>
      <c r="ACR50" s="440"/>
      <c r="ACS50" s="440"/>
      <c r="ACT50" s="440"/>
      <c r="ACU50" s="440"/>
      <c r="ACV50" s="440"/>
      <c r="ACW50" s="440"/>
      <c r="ACX50" s="111">
        <f t="shared" ref="ACX50:ACX53" si="1483">ACR50+ACS50-ACT50+ACU50-ACV50+ACW50</f>
        <v>0</v>
      </c>
      <c r="ACY50" s="440"/>
      <c r="ACZ50" s="440"/>
      <c r="ADB50" s="440"/>
      <c r="ADC50" s="440"/>
      <c r="ADD50" s="440"/>
      <c r="ADE50" s="440"/>
      <c r="ADF50" s="110">
        <f t="shared" ref="ADF50:ADF53" si="1484">ADB50+ADC50-ADD50+ADE50</f>
        <v>0</v>
      </c>
      <c r="ADG50" s="440"/>
      <c r="ADH50" s="440"/>
      <c r="ADI50" s="440"/>
      <c r="ADJ50" s="440"/>
      <c r="ADK50" s="440"/>
      <c r="ADL50" s="440"/>
      <c r="ADM50" s="111">
        <f t="shared" ref="ADM50:ADM53" si="1485">ADG50+ADH50-ADI50+ADJ50-ADK50+ADL50</f>
        <v>0</v>
      </c>
      <c r="ADN50" s="440"/>
      <c r="ADO50" s="440"/>
      <c r="ADQ50" s="440"/>
      <c r="ADR50" s="440"/>
      <c r="ADS50" s="440"/>
      <c r="ADT50" s="440"/>
      <c r="ADU50" s="110">
        <f t="shared" ref="ADU50:ADU53" si="1486">ADQ50+ADR50-ADS50+ADT50</f>
        <v>0</v>
      </c>
      <c r="ADV50" s="440"/>
      <c r="ADW50" s="440"/>
      <c r="ADX50" s="440"/>
      <c r="ADY50" s="440"/>
      <c r="ADZ50" s="440"/>
      <c r="AEA50" s="440"/>
      <c r="AEB50" s="111">
        <f t="shared" ref="AEB50:AEB53" si="1487">ADV50+ADW50-ADX50+ADY50-ADZ50+AEA50</f>
        <v>0</v>
      </c>
      <c r="AEC50" s="440"/>
      <c r="AED50" s="440"/>
      <c r="AEF50" s="440"/>
      <c r="AEG50" s="440"/>
      <c r="AEH50" s="440"/>
      <c r="AEI50" s="440"/>
      <c r="AEJ50" s="110">
        <f t="shared" ref="AEJ50:AEJ53" si="1488">AEF50+AEG50-AEH50+AEI50</f>
        <v>0</v>
      </c>
      <c r="AEK50" s="440"/>
      <c r="AEL50" s="440"/>
      <c r="AEM50" s="440"/>
      <c r="AEN50" s="440"/>
      <c r="AEO50" s="440"/>
      <c r="AEP50" s="440"/>
      <c r="AEQ50" s="111">
        <f t="shared" ref="AEQ50:AEQ53" si="1489">AEK50+AEL50-AEM50+AEN50-AEO50+AEP50</f>
        <v>0</v>
      </c>
      <c r="AER50" s="440"/>
      <c r="AES50" s="440"/>
      <c r="AEU50" s="440"/>
      <c r="AEV50" s="440"/>
      <c r="AEW50" s="440"/>
      <c r="AEX50" s="440"/>
      <c r="AEY50" s="110">
        <f t="shared" ref="AEY50:AEY53" si="1490">AEU50+AEV50-AEW50+AEX50</f>
        <v>0</v>
      </c>
      <c r="AEZ50" s="440"/>
      <c r="AFA50" s="440"/>
      <c r="AFB50" s="440"/>
      <c r="AFC50" s="440"/>
      <c r="AFD50" s="440"/>
      <c r="AFE50" s="440"/>
      <c r="AFF50" s="111">
        <f t="shared" ref="AFF50:AFF53" si="1491">AEZ50+AFA50-AFB50+AFC50-AFD50+AFE50</f>
        <v>0</v>
      </c>
      <c r="AFG50" s="440"/>
      <c r="AFH50" s="440"/>
      <c r="AFJ50" s="440"/>
      <c r="AFK50" s="440"/>
      <c r="AFL50" s="440"/>
      <c r="AFM50" s="440"/>
      <c r="AFN50" s="110">
        <f t="shared" ref="AFN50:AFN53" si="1492">AFJ50+AFK50-AFL50+AFM50</f>
        <v>0</v>
      </c>
      <c r="AFO50" s="440"/>
      <c r="AFP50" s="440"/>
      <c r="AFQ50" s="440"/>
      <c r="AFR50" s="440"/>
      <c r="AFS50" s="440"/>
      <c r="AFT50" s="440"/>
      <c r="AFU50" s="111">
        <f t="shared" ref="AFU50:AFU53" si="1493">AFO50+AFP50-AFQ50+AFR50-AFS50+AFT50</f>
        <v>0</v>
      </c>
      <c r="AFV50" s="440"/>
      <c r="AFW50" s="440"/>
      <c r="AFY50" s="440"/>
      <c r="AFZ50" s="440"/>
      <c r="AGA50" s="440"/>
      <c r="AGB50" s="440"/>
      <c r="AGC50" s="110">
        <f t="shared" ref="AGC50:AGC53" si="1494">AFY50+AFZ50-AGA50+AGB50</f>
        <v>0</v>
      </c>
      <c r="AGD50" s="440"/>
      <c r="AGE50" s="440"/>
      <c r="AGF50" s="440"/>
      <c r="AGG50" s="440"/>
      <c r="AGH50" s="440"/>
      <c r="AGI50" s="440"/>
      <c r="AGJ50" s="111">
        <f t="shared" ref="AGJ50:AGJ53" si="1495">AGD50+AGE50-AGF50+AGG50-AGH50+AGI50</f>
        <v>0</v>
      </c>
      <c r="AGK50" s="440"/>
      <c r="AGL50" s="440"/>
      <c r="AGN50" s="440"/>
      <c r="AGO50" s="440"/>
      <c r="AGP50" s="440"/>
      <c r="AGQ50" s="440"/>
      <c r="AGR50" s="110">
        <f t="shared" ref="AGR50:AGR53" si="1496">AGN50+AGO50-AGP50+AGQ50</f>
        <v>0</v>
      </c>
      <c r="AGS50" s="440"/>
      <c r="AGT50" s="440"/>
      <c r="AGU50" s="440"/>
      <c r="AGV50" s="440"/>
      <c r="AGW50" s="440"/>
      <c r="AGX50" s="440"/>
      <c r="AGY50" s="111">
        <f t="shared" ref="AGY50:AGY53" si="1497">AGS50+AGT50-AGU50+AGV50-AGW50+AGX50</f>
        <v>0</v>
      </c>
      <c r="AGZ50" s="440"/>
      <c r="AHA50" s="440"/>
      <c r="AHC50" s="440"/>
      <c r="AHD50" s="440"/>
      <c r="AHE50" s="440"/>
      <c r="AHF50" s="440"/>
      <c r="AHG50" s="110">
        <f t="shared" ref="AHG50:AHG53" si="1498">AHC50+AHD50-AHE50+AHF50</f>
        <v>0</v>
      </c>
      <c r="AHH50" s="440"/>
      <c r="AHI50" s="440"/>
      <c r="AHJ50" s="440"/>
      <c r="AHK50" s="440"/>
      <c r="AHL50" s="440"/>
      <c r="AHM50" s="440"/>
      <c r="AHN50" s="111">
        <f t="shared" ref="AHN50:AHN53" si="1499">AHH50+AHI50-AHJ50+AHK50-AHL50+AHM50</f>
        <v>0</v>
      </c>
      <c r="AHO50" s="440"/>
      <c r="AHP50" s="440"/>
      <c r="AHR50" s="440"/>
      <c r="AHS50" s="440"/>
      <c r="AHT50" s="440"/>
      <c r="AHU50" s="440"/>
      <c r="AHV50" s="110">
        <f t="shared" ref="AHV50:AHV53" si="1500">AHR50+AHS50-AHT50+AHU50</f>
        <v>0</v>
      </c>
      <c r="AHW50" s="440"/>
      <c r="AHX50" s="440"/>
      <c r="AHY50" s="440"/>
      <c r="AHZ50" s="440"/>
      <c r="AIA50" s="440"/>
      <c r="AIB50" s="440"/>
      <c r="AIC50" s="111">
        <f t="shared" ref="AIC50:AIC53" si="1501">AHW50+AHX50-AHY50+AHZ50-AIA50+AIB50</f>
        <v>0</v>
      </c>
      <c r="AID50" s="440"/>
      <c r="AIE50" s="440"/>
    </row>
    <row r="51" spans="1:915" x14ac:dyDescent="0.3">
      <c r="A51" s="33" t="s">
        <v>132</v>
      </c>
      <c r="B51" s="34" t="s">
        <v>138</v>
      </c>
      <c r="C51" s="439"/>
      <c r="D51" s="440"/>
      <c r="E51" s="440"/>
      <c r="F51" s="440"/>
      <c r="G51" s="110">
        <f t="shared" si="1380"/>
        <v>0</v>
      </c>
      <c r="H51" s="440"/>
      <c r="I51" s="440"/>
      <c r="J51" s="440"/>
      <c r="K51" s="440"/>
      <c r="L51" s="440"/>
      <c r="M51" s="440"/>
      <c r="N51" s="111">
        <f t="shared" si="1381"/>
        <v>0</v>
      </c>
      <c r="O51" s="440"/>
      <c r="P51" s="440"/>
      <c r="Q51" s="440"/>
      <c r="R51" s="440"/>
      <c r="S51" s="440"/>
      <c r="T51" s="440"/>
      <c r="U51" s="110">
        <f t="shared" si="1382"/>
        <v>0</v>
      </c>
      <c r="V51" s="440"/>
      <c r="W51" s="440"/>
      <c r="X51" s="440"/>
      <c r="Y51" s="440"/>
      <c r="Z51" s="440"/>
      <c r="AA51" s="440"/>
      <c r="AB51" s="111">
        <f t="shared" si="1383"/>
        <v>0</v>
      </c>
      <c r="AC51" s="440"/>
      <c r="AD51" s="440"/>
      <c r="AF51" s="440"/>
      <c r="AG51" s="440"/>
      <c r="AH51" s="440"/>
      <c r="AI51" s="440"/>
      <c r="AJ51" s="110">
        <f t="shared" si="1384"/>
        <v>0</v>
      </c>
      <c r="AK51" s="440"/>
      <c r="AL51" s="440"/>
      <c r="AM51" s="440"/>
      <c r="AN51" s="440"/>
      <c r="AO51" s="440"/>
      <c r="AP51" s="440"/>
      <c r="AQ51" s="111">
        <f t="shared" si="1385"/>
        <v>0</v>
      </c>
      <c r="AR51" s="440"/>
      <c r="AS51" s="440"/>
      <c r="AU51" s="440"/>
      <c r="AV51" s="440"/>
      <c r="AW51" s="440"/>
      <c r="AX51" s="440"/>
      <c r="AY51" s="110">
        <f t="shared" si="1386"/>
        <v>0</v>
      </c>
      <c r="AZ51" s="440"/>
      <c r="BA51" s="440"/>
      <c r="BB51" s="440"/>
      <c r="BC51" s="440"/>
      <c r="BD51" s="440"/>
      <c r="BE51" s="440"/>
      <c r="BF51" s="111">
        <f t="shared" si="1387"/>
        <v>0</v>
      </c>
      <c r="BG51" s="440"/>
      <c r="BH51" s="440"/>
      <c r="BJ51" s="440"/>
      <c r="BK51" s="440"/>
      <c r="BL51" s="440"/>
      <c r="BM51" s="440"/>
      <c r="BN51" s="110">
        <f t="shared" si="1388"/>
        <v>0</v>
      </c>
      <c r="BO51" s="440"/>
      <c r="BP51" s="440"/>
      <c r="BQ51" s="440"/>
      <c r="BR51" s="440"/>
      <c r="BS51" s="440"/>
      <c r="BT51" s="440"/>
      <c r="BU51" s="111">
        <f t="shared" si="1389"/>
        <v>0</v>
      </c>
      <c r="BV51" s="440"/>
      <c r="BW51" s="440"/>
      <c r="BY51" s="440"/>
      <c r="BZ51" s="440"/>
      <c r="CA51" s="440"/>
      <c r="CB51" s="440"/>
      <c r="CC51" s="110">
        <f t="shared" si="1390"/>
        <v>0</v>
      </c>
      <c r="CD51" s="440"/>
      <c r="CE51" s="440"/>
      <c r="CF51" s="440"/>
      <c r="CG51" s="440"/>
      <c r="CH51" s="440"/>
      <c r="CI51" s="440"/>
      <c r="CJ51" s="111">
        <f t="shared" si="1391"/>
        <v>0</v>
      </c>
      <c r="CK51" s="440"/>
      <c r="CL51" s="440"/>
      <c r="CN51" s="440"/>
      <c r="CO51" s="440"/>
      <c r="CP51" s="440"/>
      <c r="CQ51" s="440"/>
      <c r="CR51" s="110">
        <f t="shared" si="1392"/>
        <v>0</v>
      </c>
      <c r="CS51" s="440"/>
      <c r="CT51" s="440"/>
      <c r="CU51" s="440"/>
      <c r="CV51" s="440"/>
      <c r="CW51" s="440"/>
      <c r="CX51" s="440"/>
      <c r="CY51" s="111">
        <f t="shared" si="1393"/>
        <v>0</v>
      </c>
      <c r="CZ51" s="440"/>
      <c r="DA51" s="440"/>
      <c r="DC51" s="440"/>
      <c r="DD51" s="440"/>
      <c r="DE51" s="440"/>
      <c r="DF51" s="440"/>
      <c r="DG51" s="110">
        <f t="shared" si="1394"/>
        <v>0</v>
      </c>
      <c r="DH51" s="440"/>
      <c r="DI51" s="440"/>
      <c r="DJ51" s="440"/>
      <c r="DK51" s="440"/>
      <c r="DL51" s="440"/>
      <c r="DM51" s="440"/>
      <c r="DN51" s="111">
        <f t="shared" si="1395"/>
        <v>0</v>
      </c>
      <c r="DO51" s="440"/>
      <c r="DP51" s="440"/>
      <c r="DR51" s="440"/>
      <c r="DS51" s="440"/>
      <c r="DT51" s="440"/>
      <c r="DU51" s="440"/>
      <c r="DV51" s="110">
        <f t="shared" si="1396"/>
        <v>0</v>
      </c>
      <c r="DW51" s="440"/>
      <c r="DX51" s="440"/>
      <c r="DY51" s="440"/>
      <c r="DZ51" s="440"/>
      <c r="EA51" s="440"/>
      <c r="EB51" s="440"/>
      <c r="EC51" s="111">
        <f t="shared" si="1397"/>
        <v>0</v>
      </c>
      <c r="ED51" s="440"/>
      <c r="EE51" s="440"/>
      <c r="EG51" s="440"/>
      <c r="EH51" s="440"/>
      <c r="EI51" s="440"/>
      <c r="EJ51" s="440"/>
      <c r="EK51" s="110">
        <f t="shared" si="1398"/>
        <v>0</v>
      </c>
      <c r="EL51" s="440"/>
      <c r="EM51" s="440"/>
      <c r="EN51" s="440"/>
      <c r="EO51" s="440"/>
      <c r="EP51" s="440"/>
      <c r="EQ51" s="440"/>
      <c r="ER51" s="111">
        <f t="shared" si="1399"/>
        <v>0</v>
      </c>
      <c r="ES51" s="440"/>
      <c r="ET51" s="440"/>
      <c r="EV51" s="440"/>
      <c r="EW51" s="440"/>
      <c r="EX51" s="440"/>
      <c r="EY51" s="440"/>
      <c r="EZ51" s="110">
        <f t="shared" si="1400"/>
        <v>0</v>
      </c>
      <c r="FA51" s="440"/>
      <c r="FB51" s="440"/>
      <c r="FC51" s="440"/>
      <c r="FD51" s="440"/>
      <c r="FE51" s="440"/>
      <c r="FF51" s="440"/>
      <c r="FG51" s="111">
        <f t="shared" si="1401"/>
        <v>0</v>
      </c>
      <c r="FH51" s="440"/>
      <c r="FI51" s="440"/>
      <c r="FK51" s="440"/>
      <c r="FL51" s="440"/>
      <c r="FM51" s="440"/>
      <c r="FN51" s="440"/>
      <c r="FO51" s="110">
        <f t="shared" si="1402"/>
        <v>0</v>
      </c>
      <c r="FP51" s="440"/>
      <c r="FQ51" s="440"/>
      <c r="FR51" s="440"/>
      <c r="FS51" s="440"/>
      <c r="FT51" s="440"/>
      <c r="FU51" s="440"/>
      <c r="FV51" s="111">
        <f t="shared" si="1403"/>
        <v>0</v>
      </c>
      <c r="FW51" s="440"/>
      <c r="FX51" s="440"/>
      <c r="FZ51" s="440"/>
      <c r="GA51" s="440"/>
      <c r="GB51" s="440"/>
      <c r="GC51" s="440"/>
      <c r="GD51" s="110">
        <f t="shared" si="1404"/>
        <v>0</v>
      </c>
      <c r="GE51" s="440"/>
      <c r="GF51" s="440"/>
      <c r="GG51" s="440"/>
      <c r="GH51" s="440"/>
      <c r="GI51" s="440"/>
      <c r="GJ51" s="440"/>
      <c r="GK51" s="111">
        <f t="shared" si="1405"/>
        <v>0</v>
      </c>
      <c r="GL51" s="440"/>
      <c r="GM51" s="440"/>
      <c r="GO51" s="440"/>
      <c r="GP51" s="440"/>
      <c r="GQ51" s="440"/>
      <c r="GR51" s="440"/>
      <c r="GS51" s="110">
        <f t="shared" si="1406"/>
        <v>0</v>
      </c>
      <c r="GT51" s="440"/>
      <c r="GU51" s="440"/>
      <c r="GV51" s="440"/>
      <c r="GW51" s="440"/>
      <c r="GX51" s="440"/>
      <c r="GY51" s="440"/>
      <c r="GZ51" s="111">
        <f t="shared" si="1407"/>
        <v>0</v>
      </c>
      <c r="HA51" s="440"/>
      <c r="HB51" s="440"/>
      <c r="HD51" s="440"/>
      <c r="HE51" s="440"/>
      <c r="HF51" s="440"/>
      <c r="HG51" s="440"/>
      <c r="HH51" s="110">
        <f t="shared" si="1408"/>
        <v>0</v>
      </c>
      <c r="HI51" s="440"/>
      <c r="HJ51" s="440"/>
      <c r="HK51" s="440"/>
      <c r="HL51" s="440"/>
      <c r="HM51" s="440"/>
      <c r="HN51" s="440"/>
      <c r="HO51" s="111">
        <f t="shared" si="1409"/>
        <v>0</v>
      </c>
      <c r="HP51" s="440"/>
      <c r="HQ51" s="440"/>
      <c r="HS51" s="440"/>
      <c r="HT51" s="440"/>
      <c r="HU51" s="440"/>
      <c r="HV51" s="440"/>
      <c r="HW51" s="110">
        <f t="shared" si="1410"/>
        <v>0</v>
      </c>
      <c r="HX51" s="440"/>
      <c r="HY51" s="440"/>
      <c r="HZ51" s="440"/>
      <c r="IA51" s="440"/>
      <c r="IB51" s="440"/>
      <c r="IC51" s="440"/>
      <c r="ID51" s="111">
        <f t="shared" si="1411"/>
        <v>0</v>
      </c>
      <c r="IE51" s="440"/>
      <c r="IF51" s="440"/>
      <c r="IH51" s="440"/>
      <c r="II51" s="440"/>
      <c r="IJ51" s="440"/>
      <c r="IK51" s="440"/>
      <c r="IL51" s="110">
        <f t="shared" si="1412"/>
        <v>0</v>
      </c>
      <c r="IM51" s="440"/>
      <c r="IN51" s="440"/>
      <c r="IO51" s="440"/>
      <c r="IP51" s="440"/>
      <c r="IQ51" s="440"/>
      <c r="IR51" s="440"/>
      <c r="IS51" s="111">
        <f t="shared" si="1413"/>
        <v>0</v>
      </c>
      <c r="IT51" s="440"/>
      <c r="IU51" s="440"/>
      <c r="IW51" s="440"/>
      <c r="IX51" s="440"/>
      <c r="IY51" s="440"/>
      <c r="IZ51" s="440"/>
      <c r="JA51" s="110">
        <f t="shared" si="1414"/>
        <v>0</v>
      </c>
      <c r="JB51" s="440"/>
      <c r="JC51" s="440"/>
      <c r="JD51" s="440"/>
      <c r="JE51" s="440"/>
      <c r="JF51" s="440"/>
      <c r="JG51" s="440"/>
      <c r="JH51" s="111">
        <f t="shared" si="1415"/>
        <v>0</v>
      </c>
      <c r="JI51" s="440"/>
      <c r="JJ51" s="440"/>
      <c r="JL51" s="440"/>
      <c r="JM51" s="440"/>
      <c r="JN51" s="440"/>
      <c r="JO51" s="440"/>
      <c r="JP51" s="110">
        <f t="shared" si="1416"/>
        <v>0</v>
      </c>
      <c r="JQ51" s="440"/>
      <c r="JR51" s="440"/>
      <c r="JS51" s="440"/>
      <c r="JT51" s="440"/>
      <c r="JU51" s="440"/>
      <c r="JV51" s="440"/>
      <c r="JW51" s="111">
        <f t="shared" si="1417"/>
        <v>0</v>
      </c>
      <c r="JX51" s="440"/>
      <c r="JY51" s="440"/>
      <c r="KA51" s="440"/>
      <c r="KB51" s="440"/>
      <c r="KC51" s="440"/>
      <c r="KD51" s="440"/>
      <c r="KE51" s="110">
        <f t="shared" si="1418"/>
        <v>0</v>
      </c>
      <c r="KF51" s="440"/>
      <c r="KG51" s="440"/>
      <c r="KH51" s="440"/>
      <c r="KI51" s="440"/>
      <c r="KJ51" s="440"/>
      <c r="KK51" s="440"/>
      <c r="KL51" s="111">
        <f t="shared" si="1419"/>
        <v>0</v>
      </c>
      <c r="KM51" s="440"/>
      <c r="KN51" s="440"/>
      <c r="KP51" s="440"/>
      <c r="KQ51" s="440"/>
      <c r="KR51" s="440"/>
      <c r="KS51" s="440"/>
      <c r="KT51" s="110">
        <f t="shared" si="1420"/>
        <v>0</v>
      </c>
      <c r="KU51" s="440"/>
      <c r="KV51" s="440"/>
      <c r="KW51" s="440"/>
      <c r="KX51" s="440"/>
      <c r="KY51" s="440"/>
      <c r="KZ51" s="440"/>
      <c r="LA51" s="111">
        <f t="shared" si="1421"/>
        <v>0</v>
      </c>
      <c r="LB51" s="440"/>
      <c r="LC51" s="440"/>
      <c r="LE51" s="440"/>
      <c r="LF51" s="440"/>
      <c r="LG51" s="440"/>
      <c r="LH51" s="440"/>
      <c r="LI51" s="110">
        <f t="shared" si="1422"/>
        <v>0</v>
      </c>
      <c r="LJ51" s="440"/>
      <c r="LK51" s="440"/>
      <c r="LL51" s="440"/>
      <c r="LM51" s="440"/>
      <c r="LN51" s="440"/>
      <c r="LO51" s="440"/>
      <c r="LP51" s="111">
        <f t="shared" si="1423"/>
        <v>0</v>
      </c>
      <c r="LQ51" s="440"/>
      <c r="LR51" s="440"/>
      <c r="LT51" s="440"/>
      <c r="LU51" s="440"/>
      <c r="LV51" s="440"/>
      <c r="LW51" s="440"/>
      <c r="LX51" s="110">
        <f t="shared" si="1424"/>
        <v>0</v>
      </c>
      <c r="LY51" s="440"/>
      <c r="LZ51" s="440"/>
      <c r="MA51" s="440"/>
      <c r="MB51" s="440"/>
      <c r="MC51" s="440"/>
      <c r="MD51" s="440"/>
      <c r="ME51" s="111">
        <f t="shared" si="1425"/>
        <v>0</v>
      </c>
      <c r="MF51" s="440"/>
      <c r="MG51" s="440"/>
      <c r="MI51" s="440"/>
      <c r="MJ51" s="440"/>
      <c r="MK51" s="440"/>
      <c r="ML51" s="440"/>
      <c r="MM51" s="110">
        <f t="shared" si="1426"/>
        <v>0</v>
      </c>
      <c r="MN51" s="440"/>
      <c r="MO51" s="440"/>
      <c r="MP51" s="440"/>
      <c r="MQ51" s="440"/>
      <c r="MR51" s="440"/>
      <c r="MS51" s="440"/>
      <c r="MT51" s="111">
        <f t="shared" si="1427"/>
        <v>0</v>
      </c>
      <c r="MU51" s="440"/>
      <c r="MV51" s="440"/>
      <c r="MX51" s="440"/>
      <c r="MY51" s="440"/>
      <c r="MZ51" s="440"/>
      <c r="NA51" s="440"/>
      <c r="NB51" s="110">
        <f t="shared" si="1428"/>
        <v>0</v>
      </c>
      <c r="NC51" s="440"/>
      <c r="ND51" s="440"/>
      <c r="NE51" s="440"/>
      <c r="NF51" s="440"/>
      <c r="NG51" s="440"/>
      <c r="NH51" s="440"/>
      <c r="NI51" s="111">
        <f t="shared" si="1429"/>
        <v>0</v>
      </c>
      <c r="NJ51" s="440"/>
      <c r="NK51" s="440"/>
      <c r="NM51" s="440"/>
      <c r="NN51" s="440"/>
      <c r="NO51" s="440"/>
      <c r="NP51" s="440"/>
      <c r="NQ51" s="110">
        <f t="shared" si="1430"/>
        <v>0</v>
      </c>
      <c r="NR51" s="440"/>
      <c r="NS51" s="440"/>
      <c r="NT51" s="440"/>
      <c r="NU51" s="440"/>
      <c r="NV51" s="440"/>
      <c r="NW51" s="440"/>
      <c r="NX51" s="111">
        <f t="shared" si="1431"/>
        <v>0</v>
      </c>
      <c r="NY51" s="440"/>
      <c r="NZ51" s="440"/>
      <c r="OB51" s="440"/>
      <c r="OC51" s="440"/>
      <c r="OD51" s="440"/>
      <c r="OE51" s="440"/>
      <c r="OF51" s="110">
        <f t="shared" si="1432"/>
        <v>0</v>
      </c>
      <c r="OG51" s="440"/>
      <c r="OH51" s="440"/>
      <c r="OI51" s="440"/>
      <c r="OJ51" s="440"/>
      <c r="OK51" s="440"/>
      <c r="OL51" s="440"/>
      <c r="OM51" s="111">
        <f t="shared" si="1433"/>
        <v>0</v>
      </c>
      <c r="ON51" s="440"/>
      <c r="OO51" s="440"/>
      <c r="OQ51" s="440"/>
      <c r="OR51" s="440"/>
      <c r="OS51" s="440"/>
      <c r="OT51" s="440"/>
      <c r="OU51" s="110">
        <f t="shared" si="1434"/>
        <v>0</v>
      </c>
      <c r="OV51" s="440"/>
      <c r="OW51" s="440"/>
      <c r="OX51" s="440"/>
      <c r="OY51" s="440"/>
      <c r="OZ51" s="440"/>
      <c r="PA51" s="440"/>
      <c r="PB51" s="111">
        <f t="shared" si="1435"/>
        <v>0</v>
      </c>
      <c r="PC51" s="440"/>
      <c r="PD51" s="440"/>
      <c r="PF51" s="440"/>
      <c r="PG51" s="440"/>
      <c r="PH51" s="440"/>
      <c r="PI51" s="440"/>
      <c r="PJ51" s="110">
        <f t="shared" si="1436"/>
        <v>0</v>
      </c>
      <c r="PK51" s="440"/>
      <c r="PL51" s="440"/>
      <c r="PM51" s="440"/>
      <c r="PN51" s="440"/>
      <c r="PO51" s="440"/>
      <c r="PP51" s="440"/>
      <c r="PQ51" s="111">
        <f t="shared" si="1437"/>
        <v>0</v>
      </c>
      <c r="PR51" s="440"/>
      <c r="PS51" s="440"/>
      <c r="PU51" s="440"/>
      <c r="PV51" s="440"/>
      <c r="PW51" s="440"/>
      <c r="PX51" s="440"/>
      <c r="PY51" s="110">
        <f t="shared" si="1438"/>
        <v>0</v>
      </c>
      <c r="PZ51" s="440"/>
      <c r="QA51" s="440"/>
      <c r="QB51" s="440"/>
      <c r="QC51" s="440"/>
      <c r="QD51" s="440"/>
      <c r="QE51" s="440"/>
      <c r="QF51" s="111">
        <f t="shared" si="1439"/>
        <v>0</v>
      </c>
      <c r="QG51" s="440"/>
      <c r="QH51" s="440"/>
      <c r="QJ51" s="440"/>
      <c r="QK51" s="440"/>
      <c r="QL51" s="440"/>
      <c r="QM51" s="440"/>
      <c r="QN51" s="110">
        <f t="shared" si="1440"/>
        <v>0</v>
      </c>
      <c r="QO51" s="440"/>
      <c r="QP51" s="440"/>
      <c r="QQ51" s="440"/>
      <c r="QR51" s="440"/>
      <c r="QS51" s="440"/>
      <c r="QT51" s="440"/>
      <c r="QU51" s="111">
        <f t="shared" si="1441"/>
        <v>0</v>
      </c>
      <c r="QV51" s="440"/>
      <c r="QW51" s="440"/>
      <c r="QY51" s="440"/>
      <c r="QZ51" s="440"/>
      <c r="RA51" s="440"/>
      <c r="RB51" s="440"/>
      <c r="RC51" s="110">
        <f t="shared" si="1442"/>
        <v>0</v>
      </c>
      <c r="RD51" s="440"/>
      <c r="RE51" s="440"/>
      <c r="RF51" s="440"/>
      <c r="RG51" s="440"/>
      <c r="RH51" s="440"/>
      <c r="RI51" s="440"/>
      <c r="RJ51" s="111">
        <f t="shared" si="1443"/>
        <v>0</v>
      </c>
      <c r="RK51" s="440"/>
      <c r="RL51" s="440"/>
      <c r="RN51" s="440"/>
      <c r="RO51" s="440"/>
      <c r="RP51" s="440"/>
      <c r="RQ51" s="440"/>
      <c r="RR51" s="110">
        <f t="shared" si="1444"/>
        <v>0</v>
      </c>
      <c r="RS51" s="440"/>
      <c r="RT51" s="440"/>
      <c r="RU51" s="440"/>
      <c r="RV51" s="440"/>
      <c r="RW51" s="440"/>
      <c r="RX51" s="440"/>
      <c r="RY51" s="111">
        <f t="shared" si="1445"/>
        <v>0</v>
      </c>
      <c r="RZ51" s="440"/>
      <c r="SA51" s="440"/>
      <c r="SC51" s="440"/>
      <c r="SD51" s="440"/>
      <c r="SE51" s="440"/>
      <c r="SF51" s="440"/>
      <c r="SG51" s="110">
        <f t="shared" si="1446"/>
        <v>0</v>
      </c>
      <c r="SH51" s="440"/>
      <c r="SI51" s="440"/>
      <c r="SJ51" s="440"/>
      <c r="SK51" s="440"/>
      <c r="SL51" s="440"/>
      <c r="SM51" s="440"/>
      <c r="SN51" s="111">
        <f t="shared" si="1447"/>
        <v>0</v>
      </c>
      <c r="SO51" s="440"/>
      <c r="SP51" s="440"/>
      <c r="SR51" s="440"/>
      <c r="SS51" s="440"/>
      <c r="ST51" s="440"/>
      <c r="SU51" s="440"/>
      <c r="SV51" s="110">
        <f t="shared" si="1448"/>
        <v>0</v>
      </c>
      <c r="SW51" s="440"/>
      <c r="SX51" s="440"/>
      <c r="SY51" s="440"/>
      <c r="SZ51" s="440"/>
      <c r="TA51" s="440"/>
      <c r="TB51" s="440"/>
      <c r="TC51" s="111">
        <f t="shared" si="1449"/>
        <v>0</v>
      </c>
      <c r="TD51" s="440"/>
      <c r="TE51" s="440"/>
      <c r="TG51" s="440"/>
      <c r="TH51" s="440"/>
      <c r="TI51" s="440"/>
      <c r="TJ51" s="440"/>
      <c r="TK51" s="110">
        <f t="shared" si="1450"/>
        <v>0</v>
      </c>
      <c r="TL51" s="440"/>
      <c r="TM51" s="440"/>
      <c r="TN51" s="440"/>
      <c r="TO51" s="440"/>
      <c r="TP51" s="440"/>
      <c r="TQ51" s="440"/>
      <c r="TR51" s="111">
        <f t="shared" si="1451"/>
        <v>0</v>
      </c>
      <c r="TS51" s="440"/>
      <c r="TT51" s="440"/>
      <c r="TV51" s="440"/>
      <c r="TW51" s="440"/>
      <c r="TX51" s="440"/>
      <c r="TY51" s="440"/>
      <c r="TZ51" s="110">
        <f t="shared" si="1452"/>
        <v>0</v>
      </c>
      <c r="UA51" s="440"/>
      <c r="UB51" s="440"/>
      <c r="UC51" s="440"/>
      <c r="UD51" s="440"/>
      <c r="UE51" s="440"/>
      <c r="UF51" s="440"/>
      <c r="UG51" s="111">
        <f t="shared" si="1453"/>
        <v>0</v>
      </c>
      <c r="UH51" s="440"/>
      <c r="UI51" s="440"/>
      <c r="UK51" s="440"/>
      <c r="UL51" s="440"/>
      <c r="UM51" s="440"/>
      <c r="UN51" s="440"/>
      <c r="UO51" s="110">
        <f t="shared" si="1454"/>
        <v>0</v>
      </c>
      <c r="UP51" s="440"/>
      <c r="UQ51" s="440"/>
      <c r="UR51" s="440"/>
      <c r="US51" s="440"/>
      <c r="UT51" s="440"/>
      <c r="UU51" s="440"/>
      <c r="UV51" s="111">
        <f t="shared" si="1455"/>
        <v>0</v>
      </c>
      <c r="UW51" s="440"/>
      <c r="UX51" s="440"/>
      <c r="UZ51" s="440"/>
      <c r="VA51" s="440"/>
      <c r="VB51" s="440"/>
      <c r="VC51" s="440"/>
      <c r="VD51" s="110">
        <f t="shared" si="1456"/>
        <v>0</v>
      </c>
      <c r="VE51" s="440"/>
      <c r="VF51" s="440"/>
      <c r="VG51" s="440"/>
      <c r="VH51" s="440"/>
      <c r="VI51" s="440"/>
      <c r="VJ51" s="440"/>
      <c r="VK51" s="111">
        <f t="shared" si="1457"/>
        <v>0</v>
      </c>
      <c r="VL51" s="440"/>
      <c r="VM51" s="440"/>
      <c r="VO51" s="440"/>
      <c r="VP51" s="440"/>
      <c r="VQ51" s="440"/>
      <c r="VR51" s="440"/>
      <c r="VS51" s="110">
        <f t="shared" si="1458"/>
        <v>0</v>
      </c>
      <c r="VT51" s="440"/>
      <c r="VU51" s="440"/>
      <c r="VV51" s="440"/>
      <c r="VW51" s="440"/>
      <c r="VX51" s="440"/>
      <c r="VY51" s="440"/>
      <c r="VZ51" s="111">
        <f t="shared" si="1459"/>
        <v>0</v>
      </c>
      <c r="WA51" s="440"/>
      <c r="WB51" s="440"/>
      <c r="WD51" s="440"/>
      <c r="WE51" s="440"/>
      <c r="WF51" s="440"/>
      <c r="WG51" s="440"/>
      <c r="WH51" s="110">
        <f t="shared" si="1460"/>
        <v>0</v>
      </c>
      <c r="WI51" s="440"/>
      <c r="WJ51" s="440"/>
      <c r="WK51" s="440"/>
      <c r="WL51" s="440"/>
      <c r="WM51" s="440"/>
      <c r="WN51" s="440"/>
      <c r="WO51" s="111">
        <f t="shared" si="1461"/>
        <v>0</v>
      </c>
      <c r="WP51" s="440"/>
      <c r="WQ51" s="440"/>
      <c r="WS51" s="440"/>
      <c r="WT51" s="440"/>
      <c r="WU51" s="440"/>
      <c r="WV51" s="440"/>
      <c r="WW51" s="110">
        <f t="shared" si="1462"/>
        <v>0</v>
      </c>
      <c r="WX51" s="440"/>
      <c r="WY51" s="440"/>
      <c r="WZ51" s="440"/>
      <c r="XA51" s="440"/>
      <c r="XB51" s="440"/>
      <c r="XC51" s="440"/>
      <c r="XD51" s="111">
        <f t="shared" si="1463"/>
        <v>0</v>
      </c>
      <c r="XE51" s="440"/>
      <c r="XF51" s="440"/>
      <c r="XH51" s="440"/>
      <c r="XI51" s="440"/>
      <c r="XJ51" s="440"/>
      <c r="XK51" s="440"/>
      <c r="XL51" s="110">
        <f t="shared" si="1464"/>
        <v>0</v>
      </c>
      <c r="XM51" s="440"/>
      <c r="XN51" s="440"/>
      <c r="XO51" s="440"/>
      <c r="XP51" s="440"/>
      <c r="XQ51" s="440"/>
      <c r="XR51" s="440"/>
      <c r="XS51" s="111">
        <f t="shared" si="1465"/>
        <v>0</v>
      </c>
      <c r="XT51" s="440"/>
      <c r="XU51" s="440"/>
      <c r="XW51" s="440"/>
      <c r="XX51" s="440"/>
      <c r="XY51" s="440"/>
      <c r="XZ51" s="440"/>
      <c r="YA51" s="110">
        <f t="shared" si="1466"/>
        <v>0</v>
      </c>
      <c r="YB51" s="440"/>
      <c r="YC51" s="440"/>
      <c r="YD51" s="440"/>
      <c r="YE51" s="440"/>
      <c r="YF51" s="440"/>
      <c r="YG51" s="440"/>
      <c r="YH51" s="111">
        <f t="shared" si="1467"/>
        <v>0</v>
      </c>
      <c r="YI51" s="440"/>
      <c r="YJ51" s="440"/>
      <c r="YL51" s="440"/>
      <c r="YM51" s="440"/>
      <c r="YN51" s="440"/>
      <c r="YO51" s="440"/>
      <c r="YP51" s="110">
        <f t="shared" si="1468"/>
        <v>0</v>
      </c>
      <c r="YQ51" s="440"/>
      <c r="YR51" s="440"/>
      <c r="YS51" s="440"/>
      <c r="YT51" s="440"/>
      <c r="YU51" s="440"/>
      <c r="YV51" s="440"/>
      <c r="YW51" s="111">
        <f t="shared" si="1469"/>
        <v>0</v>
      </c>
      <c r="YX51" s="440"/>
      <c r="YY51" s="440"/>
      <c r="ZA51" s="440"/>
      <c r="ZB51" s="440"/>
      <c r="ZC51" s="440"/>
      <c r="ZD51" s="440"/>
      <c r="ZE51" s="110">
        <f t="shared" si="1470"/>
        <v>0</v>
      </c>
      <c r="ZF51" s="440"/>
      <c r="ZG51" s="440"/>
      <c r="ZH51" s="440"/>
      <c r="ZI51" s="440"/>
      <c r="ZJ51" s="440"/>
      <c r="ZK51" s="440"/>
      <c r="ZL51" s="111">
        <f t="shared" si="1471"/>
        <v>0</v>
      </c>
      <c r="ZM51" s="440"/>
      <c r="ZN51" s="440"/>
      <c r="ZP51" s="440"/>
      <c r="ZQ51" s="440"/>
      <c r="ZR51" s="440"/>
      <c r="ZS51" s="440"/>
      <c r="ZT51" s="110">
        <f t="shared" si="1472"/>
        <v>0</v>
      </c>
      <c r="ZU51" s="440"/>
      <c r="ZV51" s="440"/>
      <c r="ZW51" s="440"/>
      <c r="ZX51" s="440"/>
      <c r="ZY51" s="440"/>
      <c r="ZZ51" s="440"/>
      <c r="AAA51" s="111">
        <f t="shared" si="1473"/>
        <v>0</v>
      </c>
      <c r="AAB51" s="440"/>
      <c r="AAC51" s="440"/>
      <c r="AAE51" s="440"/>
      <c r="AAF51" s="440"/>
      <c r="AAG51" s="440"/>
      <c r="AAH51" s="440"/>
      <c r="AAI51" s="110">
        <f t="shared" si="1474"/>
        <v>0</v>
      </c>
      <c r="AAJ51" s="440"/>
      <c r="AAK51" s="440"/>
      <c r="AAL51" s="440"/>
      <c r="AAM51" s="440"/>
      <c r="AAN51" s="440"/>
      <c r="AAO51" s="440"/>
      <c r="AAP51" s="111">
        <f t="shared" si="1475"/>
        <v>0</v>
      </c>
      <c r="AAQ51" s="440"/>
      <c r="AAR51" s="440"/>
      <c r="AAT51" s="440"/>
      <c r="AAU51" s="440"/>
      <c r="AAV51" s="440"/>
      <c r="AAW51" s="440"/>
      <c r="AAX51" s="110">
        <f t="shared" si="1476"/>
        <v>0</v>
      </c>
      <c r="AAY51" s="440"/>
      <c r="AAZ51" s="440"/>
      <c r="ABA51" s="440"/>
      <c r="ABB51" s="440"/>
      <c r="ABC51" s="440"/>
      <c r="ABD51" s="440"/>
      <c r="ABE51" s="111">
        <f t="shared" si="1477"/>
        <v>0</v>
      </c>
      <c r="ABF51" s="440"/>
      <c r="ABG51" s="440"/>
      <c r="ABI51" s="440"/>
      <c r="ABJ51" s="440"/>
      <c r="ABK51" s="440"/>
      <c r="ABL51" s="440"/>
      <c r="ABM51" s="110">
        <f t="shared" si="1478"/>
        <v>0</v>
      </c>
      <c r="ABN51" s="440"/>
      <c r="ABO51" s="440"/>
      <c r="ABP51" s="440"/>
      <c r="ABQ51" s="440"/>
      <c r="ABR51" s="440"/>
      <c r="ABS51" s="440"/>
      <c r="ABT51" s="111">
        <f t="shared" si="1479"/>
        <v>0</v>
      </c>
      <c r="ABU51" s="440"/>
      <c r="ABV51" s="440"/>
      <c r="ABX51" s="440"/>
      <c r="ABY51" s="440"/>
      <c r="ABZ51" s="440"/>
      <c r="ACA51" s="440"/>
      <c r="ACB51" s="110">
        <f t="shared" si="1480"/>
        <v>0</v>
      </c>
      <c r="ACC51" s="440"/>
      <c r="ACD51" s="440"/>
      <c r="ACE51" s="440"/>
      <c r="ACF51" s="440"/>
      <c r="ACG51" s="440"/>
      <c r="ACH51" s="440"/>
      <c r="ACI51" s="111">
        <f t="shared" si="1481"/>
        <v>0</v>
      </c>
      <c r="ACJ51" s="440"/>
      <c r="ACK51" s="440"/>
      <c r="ACM51" s="440"/>
      <c r="ACN51" s="440"/>
      <c r="ACO51" s="440"/>
      <c r="ACP51" s="440"/>
      <c r="ACQ51" s="110">
        <f t="shared" si="1482"/>
        <v>0</v>
      </c>
      <c r="ACR51" s="440"/>
      <c r="ACS51" s="440"/>
      <c r="ACT51" s="440"/>
      <c r="ACU51" s="440"/>
      <c r="ACV51" s="440"/>
      <c r="ACW51" s="440"/>
      <c r="ACX51" s="111">
        <f t="shared" si="1483"/>
        <v>0</v>
      </c>
      <c r="ACY51" s="440"/>
      <c r="ACZ51" s="440"/>
      <c r="ADB51" s="440"/>
      <c r="ADC51" s="440"/>
      <c r="ADD51" s="440"/>
      <c r="ADE51" s="440"/>
      <c r="ADF51" s="110">
        <f t="shared" si="1484"/>
        <v>0</v>
      </c>
      <c r="ADG51" s="440"/>
      <c r="ADH51" s="440"/>
      <c r="ADI51" s="440"/>
      <c r="ADJ51" s="440"/>
      <c r="ADK51" s="440"/>
      <c r="ADL51" s="440"/>
      <c r="ADM51" s="111">
        <f t="shared" si="1485"/>
        <v>0</v>
      </c>
      <c r="ADN51" s="440"/>
      <c r="ADO51" s="440"/>
      <c r="ADQ51" s="440"/>
      <c r="ADR51" s="440"/>
      <c r="ADS51" s="440"/>
      <c r="ADT51" s="440"/>
      <c r="ADU51" s="110">
        <f t="shared" si="1486"/>
        <v>0</v>
      </c>
      <c r="ADV51" s="440"/>
      <c r="ADW51" s="440"/>
      <c r="ADX51" s="440"/>
      <c r="ADY51" s="440"/>
      <c r="ADZ51" s="440"/>
      <c r="AEA51" s="440"/>
      <c r="AEB51" s="111">
        <f t="shared" si="1487"/>
        <v>0</v>
      </c>
      <c r="AEC51" s="440"/>
      <c r="AED51" s="440"/>
      <c r="AEF51" s="440"/>
      <c r="AEG51" s="440"/>
      <c r="AEH51" s="440"/>
      <c r="AEI51" s="440"/>
      <c r="AEJ51" s="110">
        <f t="shared" si="1488"/>
        <v>0</v>
      </c>
      <c r="AEK51" s="440"/>
      <c r="AEL51" s="440"/>
      <c r="AEM51" s="440"/>
      <c r="AEN51" s="440"/>
      <c r="AEO51" s="440"/>
      <c r="AEP51" s="440"/>
      <c r="AEQ51" s="111">
        <f t="shared" si="1489"/>
        <v>0</v>
      </c>
      <c r="AER51" s="440"/>
      <c r="AES51" s="440"/>
      <c r="AEU51" s="440"/>
      <c r="AEV51" s="440"/>
      <c r="AEW51" s="440"/>
      <c r="AEX51" s="440"/>
      <c r="AEY51" s="110">
        <f t="shared" si="1490"/>
        <v>0</v>
      </c>
      <c r="AEZ51" s="440"/>
      <c r="AFA51" s="440"/>
      <c r="AFB51" s="440"/>
      <c r="AFC51" s="440"/>
      <c r="AFD51" s="440"/>
      <c r="AFE51" s="440"/>
      <c r="AFF51" s="111">
        <f t="shared" si="1491"/>
        <v>0</v>
      </c>
      <c r="AFG51" s="440"/>
      <c r="AFH51" s="440"/>
      <c r="AFJ51" s="440"/>
      <c r="AFK51" s="440"/>
      <c r="AFL51" s="440"/>
      <c r="AFM51" s="440"/>
      <c r="AFN51" s="110">
        <f t="shared" si="1492"/>
        <v>0</v>
      </c>
      <c r="AFO51" s="440"/>
      <c r="AFP51" s="440"/>
      <c r="AFQ51" s="440"/>
      <c r="AFR51" s="440"/>
      <c r="AFS51" s="440"/>
      <c r="AFT51" s="440"/>
      <c r="AFU51" s="111">
        <f t="shared" si="1493"/>
        <v>0</v>
      </c>
      <c r="AFV51" s="440"/>
      <c r="AFW51" s="440"/>
      <c r="AFY51" s="440"/>
      <c r="AFZ51" s="440"/>
      <c r="AGA51" s="440"/>
      <c r="AGB51" s="440"/>
      <c r="AGC51" s="110">
        <f t="shared" si="1494"/>
        <v>0</v>
      </c>
      <c r="AGD51" s="440"/>
      <c r="AGE51" s="440"/>
      <c r="AGF51" s="440"/>
      <c r="AGG51" s="440"/>
      <c r="AGH51" s="440"/>
      <c r="AGI51" s="440"/>
      <c r="AGJ51" s="111">
        <f t="shared" si="1495"/>
        <v>0</v>
      </c>
      <c r="AGK51" s="440"/>
      <c r="AGL51" s="440"/>
      <c r="AGN51" s="440"/>
      <c r="AGO51" s="440"/>
      <c r="AGP51" s="440"/>
      <c r="AGQ51" s="440"/>
      <c r="AGR51" s="110">
        <f t="shared" si="1496"/>
        <v>0</v>
      </c>
      <c r="AGS51" s="440"/>
      <c r="AGT51" s="440"/>
      <c r="AGU51" s="440"/>
      <c r="AGV51" s="440"/>
      <c r="AGW51" s="440"/>
      <c r="AGX51" s="440"/>
      <c r="AGY51" s="111">
        <f t="shared" si="1497"/>
        <v>0</v>
      </c>
      <c r="AGZ51" s="440"/>
      <c r="AHA51" s="440"/>
      <c r="AHC51" s="440"/>
      <c r="AHD51" s="440"/>
      <c r="AHE51" s="440"/>
      <c r="AHF51" s="440"/>
      <c r="AHG51" s="110">
        <f t="shared" si="1498"/>
        <v>0</v>
      </c>
      <c r="AHH51" s="440"/>
      <c r="AHI51" s="440"/>
      <c r="AHJ51" s="440"/>
      <c r="AHK51" s="440"/>
      <c r="AHL51" s="440"/>
      <c r="AHM51" s="440"/>
      <c r="AHN51" s="111">
        <f t="shared" si="1499"/>
        <v>0</v>
      </c>
      <c r="AHO51" s="440"/>
      <c r="AHP51" s="440"/>
      <c r="AHR51" s="440"/>
      <c r="AHS51" s="440"/>
      <c r="AHT51" s="440"/>
      <c r="AHU51" s="440"/>
      <c r="AHV51" s="110">
        <f t="shared" si="1500"/>
        <v>0</v>
      </c>
      <c r="AHW51" s="440"/>
      <c r="AHX51" s="440"/>
      <c r="AHY51" s="440"/>
      <c r="AHZ51" s="440"/>
      <c r="AIA51" s="440"/>
      <c r="AIB51" s="440"/>
      <c r="AIC51" s="111">
        <f t="shared" si="1501"/>
        <v>0</v>
      </c>
      <c r="AID51" s="440"/>
      <c r="AIE51" s="440"/>
    </row>
    <row r="52" spans="1:915" x14ac:dyDescent="0.3">
      <c r="A52" s="33" t="s">
        <v>134</v>
      </c>
      <c r="B52" s="34" t="s">
        <v>139</v>
      </c>
      <c r="C52" s="439"/>
      <c r="D52" s="440"/>
      <c r="E52" s="440"/>
      <c r="F52" s="440"/>
      <c r="G52" s="110">
        <f t="shared" si="1380"/>
        <v>0</v>
      </c>
      <c r="H52" s="440"/>
      <c r="I52" s="440"/>
      <c r="J52" s="440"/>
      <c r="K52" s="440"/>
      <c r="L52" s="440"/>
      <c r="M52" s="440"/>
      <c r="N52" s="111">
        <f t="shared" si="1381"/>
        <v>0</v>
      </c>
      <c r="O52" s="440"/>
      <c r="P52" s="440"/>
      <c r="Q52" s="440"/>
      <c r="R52" s="440"/>
      <c r="S52" s="440"/>
      <c r="T52" s="440"/>
      <c r="U52" s="110">
        <f t="shared" si="1382"/>
        <v>0</v>
      </c>
      <c r="V52" s="440"/>
      <c r="W52" s="440"/>
      <c r="X52" s="440"/>
      <c r="Y52" s="440"/>
      <c r="Z52" s="440"/>
      <c r="AA52" s="440"/>
      <c r="AB52" s="111">
        <f t="shared" si="1383"/>
        <v>0</v>
      </c>
      <c r="AC52" s="440"/>
      <c r="AD52" s="440"/>
      <c r="AF52" s="440"/>
      <c r="AG52" s="440"/>
      <c r="AH52" s="440"/>
      <c r="AI52" s="440"/>
      <c r="AJ52" s="110">
        <f t="shared" si="1384"/>
        <v>0</v>
      </c>
      <c r="AK52" s="440"/>
      <c r="AL52" s="440"/>
      <c r="AM52" s="440"/>
      <c r="AN52" s="440"/>
      <c r="AO52" s="440"/>
      <c r="AP52" s="440"/>
      <c r="AQ52" s="111">
        <f t="shared" si="1385"/>
        <v>0</v>
      </c>
      <c r="AR52" s="440"/>
      <c r="AS52" s="440"/>
      <c r="AU52" s="440"/>
      <c r="AV52" s="440"/>
      <c r="AW52" s="440"/>
      <c r="AX52" s="440"/>
      <c r="AY52" s="110">
        <f t="shared" si="1386"/>
        <v>0</v>
      </c>
      <c r="AZ52" s="440"/>
      <c r="BA52" s="440"/>
      <c r="BB52" s="440"/>
      <c r="BC52" s="440"/>
      <c r="BD52" s="440"/>
      <c r="BE52" s="440"/>
      <c r="BF52" s="111">
        <f t="shared" si="1387"/>
        <v>0</v>
      </c>
      <c r="BG52" s="440"/>
      <c r="BH52" s="440"/>
      <c r="BJ52" s="440"/>
      <c r="BK52" s="440"/>
      <c r="BL52" s="440"/>
      <c r="BM52" s="440"/>
      <c r="BN52" s="110">
        <f t="shared" si="1388"/>
        <v>0</v>
      </c>
      <c r="BO52" s="440"/>
      <c r="BP52" s="440"/>
      <c r="BQ52" s="440"/>
      <c r="BR52" s="440"/>
      <c r="BS52" s="440"/>
      <c r="BT52" s="440"/>
      <c r="BU52" s="111">
        <f t="shared" si="1389"/>
        <v>0</v>
      </c>
      <c r="BV52" s="440"/>
      <c r="BW52" s="440"/>
      <c r="BY52" s="440"/>
      <c r="BZ52" s="440"/>
      <c r="CA52" s="440"/>
      <c r="CB52" s="440"/>
      <c r="CC52" s="110">
        <f t="shared" si="1390"/>
        <v>0</v>
      </c>
      <c r="CD52" s="440"/>
      <c r="CE52" s="440"/>
      <c r="CF52" s="440"/>
      <c r="CG52" s="440"/>
      <c r="CH52" s="440"/>
      <c r="CI52" s="440"/>
      <c r="CJ52" s="111">
        <f t="shared" si="1391"/>
        <v>0</v>
      </c>
      <c r="CK52" s="440"/>
      <c r="CL52" s="440"/>
      <c r="CN52" s="440"/>
      <c r="CO52" s="440"/>
      <c r="CP52" s="440"/>
      <c r="CQ52" s="440"/>
      <c r="CR52" s="110">
        <f t="shared" si="1392"/>
        <v>0</v>
      </c>
      <c r="CS52" s="440"/>
      <c r="CT52" s="440"/>
      <c r="CU52" s="440"/>
      <c r="CV52" s="440"/>
      <c r="CW52" s="440"/>
      <c r="CX52" s="440"/>
      <c r="CY52" s="111">
        <f t="shared" si="1393"/>
        <v>0</v>
      </c>
      <c r="CZ52" s="440"/>
      <c r="DA52" s="440"/>
      <c r="DC52" s="440"/>
      <c r="DD52" s="440"/>
      <c r="DE52" s="440"/>
      <c r="DF52" s="440"/>
      <c r="DG52" s="110">
        <f t="shared" si="1394"/>
        <v>0</v>
      </c>
      <c r="DH52" s="440"/>
      <c r="DI52" s="440"/>
      <c r="DJ52" s="440"/>
      <c r="DK52" s="440"/>
      <c r="DL52" s="440"/>
      <c r="DM52" s="440"/>
      <c r="DN52" s="111">
        <f t="shared" si="1395"/>
        <v>0</v>
      </c>
      <c r="DO52" s="440"/>
      <c r="DP52" s="440"/>
      <c r="DR52" s="440"/>
      <c r="DS52" s="440"/>
      <c r="DT52" s="440"/>
      <c r="DU52" s="440"/>
      <c r="DV52" s="110">
        <f t="shared" si="1396"/>
        <v>0</v>
      </c>
      <c r="DW52" s="440"/>
      <c r="DX52" s="440"/>
      <c r="DY52" s="440"/>
      <c r="DZ52" s="440"/>
      <c r="EA52" s="440"/>
      <c r="EB52" s="440"/>
      <c r="EC52" s="111">
        <f t="shared" si="1397"/>
        <v>0</v>
      </c>
      <c r="ED52" s="440"/>
      <c r="EE52" s="440"/>
      <c r="EG52" s="440"/>
      <c r="EH52" s="440"/>
      <c r="EI52" s="440"/>
      <c r="EJ52" s="440"/>
      <c r="EK52" s="110">
        <f t="shared" si="1398"/>
        <v>0</v>
      </c>
      <c r="EL52" s="440"/>
      <c r="EM52" s="440"/>
      <c r="EN52" s="440"/>
      <c r="EO52" s="440"/>
      <c r="EP52" s="440"/>
      <c r="EQ52" s="440"/>
      <c r="ER52" s="111">
        <f t="shared" si="1399"/>
        <v>0</v>
      </c>
      <c r="ES52" s="440"/>
      <c r="ET52" s="440"/>
      <c r="EV52" s="440"/>
      <c r="EW52" s="440"/>
      <c r="EX52" s="440"/>
      <c r="EY52" s="440"/>
      <c r="EZ52" s="110">
        <f t="shared" si="1400"/>
        <v>0</v>
      </c>
      <c r="FA52" s="440"/>
      <c r="FB52" s="440"/>
      <c r="FC52" s="440"/>
      <c r="FD52" s="440"/>
      <c r="FE52" s="440"/>
      <c r="FF52" s="440"/>
      <c r="FG52" s="111">
        <f t="shared" si="1401"/>
        <v>0</v>
      </c>
      <c r="FH52" s="440"/>
      <c r="FI52" s="440"/>
      <c r="FK52" s="440"/>
      <c r="FL52" s="440"/>
      <c r="FM52" s="440"/>
      <c r="FN52" s="440"/>
      <c r="FO52" s="110">
        <f t="shared" si="1402"/>
        <v>0</v>
      </c>
      <c r="FP52" s="440"/>
      <c r="FQ52" s="440"/>
      <c r="FR52" s="440"/>
      <c r="FS52" s="440"/>
      <c r="FT52" s="440"/>
      <c r="FU52" s="440"/>
      <c r="FV52" s="111">
        <f t="shared" si="1403"/>
        <v>0</v>
      </c>
      <c r="FW52" s="440"/>
      <c r="FX52" s="440"/>
      <c r="FZ52" s="440"/>
      <c r="GA52" s="440"/>
      <c r="GB52" s="440"/>
      <c r="GC52" s="440"/>
      <c r="GD52" s="110">
        <f t="shared" si="1404"/>
        <v>0</v>
      </c>
      <c r="GE52" s="440"/>
      <c r="GF52" s="440"/>
      <c r="GG52" s="440"/>
      <c r="GH52" s="440"/>
      <c r="GI52" s="440"/>
      <c r="GJ52" s="440"/>
      <c r="GK52" s="111">
        <f t="shared" si="1405"/>
        <v>0</v>
      </c>
      <c r="GL52" s="440"/>
      <c r="GM52" s="440"/>
      <c r="GO52" s="440"/>
      <c r="GP52" s="440"/>
      <c r="GQ52" s="440"/>
      <c r="GR52" s="440"/>
      <c r="GS52" s="110">
        <f t="shared" si="1406"/>
        <v>0</v>
      </c>
      <c r="GT52" s="440"/>
      <c r="GU52" s="440"/>
      <c r="GV52" s="440"/>
      <c r="GW52" s="440"/>
      <c r="GX52" s="440"/>
      <c r="GY52" s="440"/>
      <c r="GZ52" s="111">
        <f t="shared" si="1407"/>
        <v>0</v>
      </c>
      <c r="HA52" s="440"/>
      <c r="HB52" s="440"/>
      <c r="HD52" s="440"/>
      <c r="HE52" s="440"/>
      <c r="HF52" s="440"/>
      <c r="HG52" s="440"/>
      <c r="HH52" s="110">
        <f t="shared" si="1408"/>
        <v>0</v>
      </c>
      <c r="HI52" s="440"/>
      <c r="HJ52" s="440"/>
      <c r="HK52" s="440"/>
      <c r="HL52" s="440"/>
      <c r="HM52" s="440"/>
      <c r="HN52" s="440"/>
      <c r="HO52" s="111">
        <f t="shared" si="1409"/>
        <v>0</v>
      </c>
      <c r="HP52" s="440"/>
      <c r="HQ52" s="440"/>
      <c r="HS52" s="440"/>
      <c r="HT52" s="440"/>
      <c r="HU52" s="440"/>
      <c r="HV52" s="440"/>
      <c r="HW52" s="110">
        <f t="shared" si="1410"/>
        <v>0</v>
      </c>
      <c r="HX52" s="440"/>
      <c r="HY52" s="440"/>
      <c r="HZ52" s="440"/>
      <c r="IA52" s="440"/>
      <c r="IB52" s="440"/>
      <c r="IC52" s="440"/>
      <c r="ID52" s="111">
        <f t="shared" si="1411"/>
        <v>0</v>
      </c>
      <c r="IE52" s="440"/>
      <c r="IF52" s="440"/>
      <c r="IH52" s="440"/>
      <c r="II52" s="440"/>
      <c r="IJ52" s="440"/>
      <c r="IK52" s="440"/>
      <c r="IL52" s="110">
        <f t="shared" si="1412"/>
        <v>0</v>
      </c>
      <c r="IM52" s="440"/>
      <c r="IN52" s="440"/>
      <c r="IO52" s="440"/>
      <c r="IP52" s="440"/>
      <c r="IQ52" s="440"/>
      <c r="IR52" s="440"/>
      <c r="IS52" s="111">
        <f t="shared" si="1413"/>
        <v>0</v>
      </c>
      <c r="IT52" s="440"/>
      <c r="IU52" s="440"/>
      <c r="IW52" s="440"/>
      <c r="IX52" s="440"/>
      <c r="IY52" s="440"/>
      <c r="IZ52" s="440"/>
      <c r="JA52" s="110">
        <f t="shared" si="1414"/>
        <v>0</v>
      </c>
      <c r="JB52" s="440"/>
      <c r="JC52" s="440"/>
      <c r="JD52" s="440"/>
      <c r="JE52" s="440"/>
      <c r="JF52" s="440"/>
      <c r="JG52" s="440"/>
      <c r="JH52" s="111">
        <f t="shared" si="1415"/>
        <v>0</v>
      </c>
      <c r="JI52" s="440"/>
      <c r="JJ52" s="440"/>
      <c r="JL52" s="440"/>
      <c r="JM52" s="440"/>
      <c r="JN52" s="440"/>
      <c r="JO52" s="440"/>
      <c r="JP52" s="110">
        <f t="shared" si="1416"/>
        <v>0</v>
      </c>
      <c r="JQ52" s="440"/>
      <c r="JR52" s="440"/>
      <c r="JS52" s="440"/>
      <c r="JT52" s="440"/>
      <c r="JU52" s="440"/>
      <c r="JV52" s="440"/>
      <c r="JW52" s="111">
        <f t="shared" si="1417"/>
        <v>0</v>
      </c>
      <c r="JX52" s="440"/>
      <c r="JY52" s="440"/>
      <c r="KA52" s="440"/>
      <c r="KB52" s="440"/>
      <c r="KC52" s="440"/>
      <c r="KD52" s="440"/>
      <c r="KE52" s="110">
        <f t="shared" si="1418"/>
        <v>0</v>
      </c>
      <c r="KF52" s="440"/>
      <c r="KG52" s="440"/>
      <c r="KH52" s="440"/>
      <c r="KI52" s="440"/>
      <c r="KJ52" s="440"/>
      <c r="KK52" s="440"/>
      <c r="KL52" s="111">
        <f t="shared" si="1419"/>
        <v>0</v>
      </c>
      <c r="KM52" s="440"/>
      <c r="KN52" s="440"/>
      <c r="KP52" s="440"/>
      <c r="KQ52" s="440"/>
      <c r="KR52" s="440"/>
      <c r="KS52" s="440"/>
      <c r="KT52" s="110">
        <f t="shared" si="1420"/>
        <v>0</v>
      </c>
      <c r="KU52" s="440"/>
      <c r="KV52" s="440"/>
      <c r="KW52" s="440"/>
      <c r="KX52" s="440"/>
      <c r="KY52" s="440"/>
      <c r="KZ52" s="440"/>
      <c r="LA52" s="111">
        <f t="shared" si="1421"/>
        <v>0</v>
      </c>
      <c r="LB52" s="440"/>
      <c r="LC52" s="440"/>
      <c r="LE52" s="440"/>
      <c r="LF52" s="440"/>
      <c r="LG52" s="440"/>
      <c r="LH52" s="440"/>
      <c r="LI52" s="110">
        <f t="shared" si="1422"/>
        <v>0</v>
      </c>
      <c r="LJ52" s="440"/>
      <c r="LK52" s="440"/>
      <c r="LL52" s="440"/>
      <c r="LM52" s="440"/>
      <c r="LN52" s="440"/>
      <c r="LO52" s="440"/>
      <c r="LP52" s="111">
        <f t="shared" si="1423"/>
        <v>0</v>
      </c>
      <c r="LQ52" s="440"/>
      <c r="LR52" s="440"/>
      <c r="LT52" s="440"/>
      <c r="LU52" s="440"/>
      <c r="LV52" s="440"/>
      <c r="LW52" s="440"/>
      <c r="LX52" s="110">
        <f t="shared" si="1424"/>
        <v>0</v>
      </c>
      <c r="LY52" s="440"/>
      <c r="LZ52" s="440"/>
      <c r="MA52" s="440"/>
      <c r="MB52" s="440"/>
      <c r="MC52" s="440"/>
      <c r="MD52" s="440"/>
      <c r="ME52" s="111">
        <f t="shared" si="1425"/>
        <v>0</v>
      </c>
      <c r="MF52" s="440"/>
      <c r="MG52" s="440"/>
      <c r="MI52" s="440"/>
      <c r="MJ52" s="440"/>
      <c r="MK52" s="440"/>
      <c r="ML52" s="440"/>
      <c r="MM52" s="110">
        <f t="shared" si="1426"/>
        <v>0</v>
      </c>
      <c r="MN52" s="440"/>
      <c r="MO52" s="440"/>
      <c r="MP52" s="440"/>
      <c r="MQ52" s="440"/>
      <c r="MR52" s="440"/>
      <c r="MS52" s="440"/>
      <c r="MT52" s="111">
        <f t="shared" si="1427"/>
        <v>0</v>
      </c>
      <c r="MU52" s="440"/>
      <c r="MV52" s="440"/>
      <c r="MX52" s="440"/>
      <c r="MY52" s="440"/>
      <c r="MZ52" s="440"/>
      <c r="NA52" s="440"/>
      <c r="NB52" s="110">
        <f t="shared" si="1428"/>
        <v>0</v>
      </c>
      <c r="NC52" s="440"/>
      <c r="ND52" s="440"/>
      <c r="NE52" s="440"/>
      <c r="NF52" s="440"/>
      <c r="NG52" s="440"/>
      <c r="NH52" s="440"/>
      <c r="NI52" s="111">
        <f t="shared" si="1429"/>
        <v>0</v>
      </c>
      <c r="NJ52" s="440"/>
      <c r="NK52" s="440"/>
      <c r="NM52" s="440"/>
      <c r="NN52" s="440"/>
      <c r="NO52" s="440"/>
      <c r="NP52" s="440"/>
      <c r="NQ52" s="110">
        <f t="shared" si="1430"/>
        <v>0</v>
      </c>
      <c r="NR52" s="440"/>
      <c r="NS52" s="440"/>
      <c r="NT52" s="440"/>
      <c r="NU52" s="440"/>
      <c r="NV52" s="440"/>
      <c r="NW52" s="440"/>
      <c r="NX52" s="111">
        <f t="shared" si="1431"/>
        <v>0</v>
      </c>
      <c r="NY52" s="440"/>
      <c r="NZ52" s="440"/>
      <c r="OB52" s="440"/>
      <c r="OC52" s="440"/>
      <c r="OD52" s="440"/>
      <c r="OE52" s="440"/>
      <c r="OF52" s="110">
        <f t="shared" si="1432"/>
        <v>0</v>
      </c>
      <c r="OG52" s="440"/>
      <c r="OH52" s="440"/>
      <c r="OI52" s="440"/>
      <c r="OJ52" s="440"/>
      <c r="OK52" s="440"/>
      <c r="OL52" s="440"/>
      <c r="OM52" s="111">
        <f t="shared" si="1433"/>
        <v>0</v>
      </c>
      <c r="ON52" s="440"/>
      <c r="OO52" s="440"/>
      <c r="OQ52" s="440"/>
      <c r="OR52" s="440"/>
      <c r="OS52" s="440"/>
      <c r="OT52" s="440"/>
      <c r="OU52" s="110">
        <f t="shared" si="1434"/>
        <v>0</v>
      </c>
      <c r="OV52" s="440"/>
      <c r="OW52" s="440"/>
      <c r="OX52" s="440"/>
      <c r="OY52" s="440"/>
      <c r="OZ52" s="440"/>
      <c r="PA52" s="440"/>
      <c r="PB52" s="111">
        <f t="shared" si="1435"/>
        <v>0</v>
      </c>
      <c r="PC52" s="440"/>
      <c r="PD52" s="440"/>
      <c r="PF52" s="440"/>
      <c r="PG52" s="440"/>
      <c r="PH52" s="440"/>
      <c r="PI52" s="440"/>
      <c r="PJ52" s="110">
        <f t="shared" si="1436"/>
        <v>0</v>
      </c>
      <c r="PK52" s="440"/>
      <c r="PL52" s="440"/>
      <c r="PM52" s="440"/>
      <c r="PN52" s="440"/>
      <c r="PO52" s="440"/>
      <c r="PP52" s="440"/>
      <c r="PQ52" s="111">
        <f t="shared" si="1437"/>
        <v>0</v>
      </c>
      <c r="PR52" s="440"/>
      <c r="PS52" s="440"/>
      <c r="PU52" s="440"/>
      <c r="PV52" s="440"/>
      <c r="PW52" s="440"/>
      <c r="PX52" s="440"/>
      <c r="PY52" s="110">
        <f t="shared" si="1438"/>
        <v>0</v>
      </c>
      <c r="PZ52" s="440"/>
      <c r="QA52" s="440"/>
      <c r="QB52" s="440"/>
      <c r="QC52" s="440"/>
      <c r="QD52" s="440"/>
      <c r="QE52" s="440"/>
      <c r="QF52" s="111">
        <f t="shared" si="1439"/>
        <v>0</v>
      </c>
      <c r="QG52" s="440"/>
      <c r="QH52" s="440"/>
      <c r="QJ52" s="440"/>
      <c r="QK52" s="440"/>
      <c r="QL52" s="440"/>
      <c r="QM52" s="440"/>
      <c r="QN52" s="110">
        <f t="shared" si="1440"/>
        <v>0</v>
      </c>
      <c r="QO52" s="440"/>
      <c r="QP52" s="440"/>
      <c r="QQ52" s="440"/>
      <c r="QR52" s="440"/>
      <c r="QS52" s="440"/>
      <c r="QT52" s="440"/>
      <c r="QU52" s="111">
        <f t="shared" si="1441"/>
        <v>0</v>
      </c>
      <c r="QV52" s="440"/>
      <c r="QW52" s="440"/>
      <c r="QY52" s="440"/>
      <c r="QZ52" s="440"/>
      <c r="RA52" s="440"/>
      <c r="RB52" s="440"/>
      <c r="RC52" s="110">
        <f t="shared" si="1442"/>
        <v>0</v>
      </c>
      <c r="RD52" s="440"/>
      <c r="RE52" s="440"/>
      <c r="RF52" s="440"/>
      <c r="RG52" s="440"/>
      <c r="RH52" s="440"/>
      <c r="RI52" s="440"/>
      <c r="RJ52" s="111">
        <f t="shared" si="1443"/>
        <v>0</v>
      </c>
      <c r="RK52" s="440"/>
      <c r="RL52" s="440"/>
      <c r="RN52" s="440"/>
      <c r="RO52" s="440"/>
      <c r="RP52" s="440"/>
      <c r="RQ52" s="440"/>
      <c r="RR52" s="110">
        <f t="shared" si="1444"/>
        <v>0</v>
      </c>
      <c r="RS52" s="440"/>
      <c r="RT52" s="440"/>
      <c r="RU52" s="440"/>
      <c r="RV52" s="440"/>
      <c r="RW52" s="440"/>
      <c r="RX52" s="440"/>
      <c r="RY52" s="111">
        <f t="shared" si="1445"/>
        <v>0</v>
      </c>
      <c r="RZ52" s="440"/>
      <c r="SA52" s="440"/>
      <c r="SC52" s="440"/>
      <c r="SD52" s="440"/>
      <c r="SE52" s="440"/>
      <c r="SF52" s="440"/>
      <c r="SG52" s="110">
        <f t="shared" si="1446"/>
        <v>0</v>
      </c>
      <c r="SH52" s="440"/>
      <c r="SI52" s="440"/>
      <c r="SJ52" s="440"/>
      <c r="SK52" s="440"/>
      <c r="SL52" s="440"/>
      <c r="SM52" s="440"/>
      <c r="SN52" s="111">
        <f t="shared" si="1447"/>
        <v>0</v>
      </c>
      <c r="SO52" s="440"/>
      <c r="SP52" s="440"/>
      <c r="SR52" s="440"/>
      <c r="SS52" s="440"/>
      <c r="ST52" s="440"/>
      <c r="SU52" s="440"/>
      <c r="SV52" s="110">
        <f t="shared" si="1448"/>
        <v>0</v>
      </c>
      <c r="SW52" s="440"/>
      <c r="SX52" s="440"/>
      <c r="SY52" s="440"/>
      <c r="SZ52" s="440"/>
      <c r="TA52" s="440"/>
      <c r="TB52" s="440"/>
      <c r="TC52" s="111">
        <f t="shared" si="1449"/>
        <v>0</v>
      </c>
      <c r="TD52" s="440"/>
      <c r="TE52" s="440"/>
      <c r="TG52" s="440"/>
      <c r="TH52" s="440"/>
      <c r="TI52" s="440"/>
      <c r="TJ52" s="440"/>
      <c r="TK52" s="110">
        <f t="shared" si="1450"/>
        <v>0</v>
      </c>
      <c r="TL52" s="440"/>
      <c r="TM52" s="440"/>
      <c r="TN52" s="440"/>
      <c r="TO52" s="440"/>
      <c r="TP52" s="440"/>
      <c r="TQ52" s="440"/>
      <c r="TR52" s="111">
        <f t="shared" si="1451"/>
        <v>0</v>
      </c>
      <c r="TS52" s="440"/>
      <c r="TT52" s="440"/>
      <c r="TV52" s="440"/>
      <c r="TW52" s="440"/>
      <c r="TX52" s="440"/>
      <c r="TY52" s="440"/>
      <c r="TZ52" s="110">
        <f t="shared" si="1452"/>
        <v>0</v>
      </c>
      <c r="UA52" s="440"/>
      <c r="UB52" s="440"/>
      <c r="UC52" s="440"/>
      <c r="UD52" s="440"/>
      <c r="UE52" s="440"/>
      <c r="UF52" s="440"/>
      <c r="UG52" s="111">
        <f t="shared" si="1453"/>
        <v>0</v>
      </c>
      <c r="UH52" s="440"/>
      <c r="UI52" s="440"/>
      <c r="UK52" s="440"/>
      <c r="UL52" s="440"/>
      <c r="UM52" s="440"/>
      <c r="UN52" s="440"/>
      <c r="UO52" s="110">
        <f t="shared" si="1454"/>
        <v>0</v>
      </c>
      <c r="UP52" s="440"/>
      <c r="UQ52" s="440"/>
      <c r="UR52" s="440"/>
      <c r="US52" s="440"/>
      <c r="UT52" s="440"/>
      <c r="UU52" s="440"/>
      <c r="UV52" s="111">
        <f t="shared" si="1455"/>
        <v>0</v>
      </c>
      <c r="UW52" s="440"/>
      <c r="UX52" s="440"/>
      <c r="UZ52" s="440"/>
      <c r="VA52" s="440"/>
      <c r="VB52" s="440"/>
      <c r="VC52" s="440"/>
      <c r="VD52" s="110">
        <f t="shared" si="1456"/>
        <v>0</v>
      </c>
      <c r="VE52" s="440"/>
      <c r="VF52" s="440"/>
      <c r="VG52" s="440"/>
      <c r="VH52" s="440"/>
      <c r="VI52" s="440"/>
      <c r="VJ52" s="440"/>
      <c r="VK52" s="111">
        <f t="shared" si="1457"/>
        <v>0</v>
      </c>
      <c r="VL52" s="440"/>
      <c r="VM52" s="440"/>
      <c r="VO52" s="440"/>
      <c r="VP52" s="440"/>
      <c r="VQ52" s="440"/>
      <c r="VR52" s="440"/>
      <c r="VS52" s="110">
        <f t="shared" si="1458"/>
        <v>0</v>
      </c>
      <c r="VT52" s="440"/>
      <c r="VU52" s="440"/>
      <c r="VV52" s="440"/>
      <c r="VW52" s="440"/>
      <c r="VX52" s="440"/>
      <c r="VY52" s="440"/>
      <c r="VZ52" s="111">
        <f t="shared" si="1459"/>
        <v>0</v>
      </c>
      <c r="WA52" s="440"/>
      <c r="WB52" s="440"/>
      <c r="WD52" s="440"/>
      <c r="WE52" s="440"/>
      <c r="WF52" s="440"/>
      <c r="WG52" s="440"/>
      <c r="WH52" s="110">
        <f t="shared" si="1460"/>
        <v>0</v>
      </c>
      <c r="WI52" s="440"/>
      <c r="WJ52" s="440"/>
      <c r="WK52" s="440"/>
      <c r="WL52" s="440"/>
      <c r="WM52" s="440"/>
      <c r="WN52" s="440"/>
      <c r="WO52" s="111">
        <f t="shared" si="1461"/>
        <v>0</v>
      </c>
      <c r="WP52" s="440"/>
      <c r="WQ52" s="440"/>
      <c r="WS52" s="440"/>
      <c r="WT52" s="440"/>
      <c r="WU52" s="440"/>
      <c r="WV52" s="440"/>
      <c r="WW52" s="110">
        <f t="shared" si="1462"/>
        <v>0</v>
      </c>
      <c r="WX52" s="440"/>
      <c r="WY52" s="440"/>
      <c r="WZ52" s="440"/>
      <c r="XA52" s="440"/>
      <c r="XB52" s="440"/>
      <c r="XC52" s="440"/>
      <c r="XD52" s="111">
        <f t="shared" si="1463"/>
        <v>0</v>
      </c>
      <c r="XE52" s="440"/>
      <c r="XF52" s="440"/>
      <c r="XH52" s="440"/>
      <c r="XI52" s="440"/>
      <c r="XJ52" s="440"/>
      <c r="XK52" s="440"/>
      <c r="XL52" s="110">
        <f t="shared" si="1464"/>
        <v>0</v>
      </c>
      <c r="XM52" s="440"/>
      <c r="XN52" s="440"/>
      <c r="XO52" s="440"/>
      <c r="XP52" s="440"/>
      <c r="XQ52" s="440"/>
      <c r="XR52" s="440"/>
      <c r="XS52" s="111">
        <f t="shared" si="1465"/>
        <v>0</v>
      </c>
      <c r="XT52" s="440"/>
      <c r="XU52" s="440"/>
      <c r="XW52" s="440"/>
      <c r="XX52" s="440"/>
      <c r="XY52" s="440"/>
      <c r="XZ52" s="440"/>
      <c r="YA52" s="110">
        <f t="shared" si="1466"/>
        <v>0</v>
      </c>
      <c r="YB52" s="440"/>
      <c r="YC52" s="440"/>
      <c r="YD52" s="440"/>
      <c r="YE52" s="440"/>
      <c r="YF52" s="440"/>
      <c r="YG52" s="440"/>
      <c r="YH52" s="111">
        <f t="shared" si="1467"/>
        <v>0</v>
      </c>
      <c r="YI52" s="440"/>
      <c r="YJ52" s="440"/>
      <c r="YL52" s="440"/>
      <c r="YM52" s="440"/>
      <c r="YN52" s="440"/>
      <c r="YO52" s="440"/>
      <c r="YP52" s="110">
        <f t="shared" si="1468"/>
        <v>0</v>
      </c>
      <c r="YQ52" s="440"/>
      <c r="YR52" s="440"/>
      <c r="YS52" s="440"/>
      <c r="YT52" s="440"/>
      <c r="YU52" s="440"/>
      <c r="YV52" s="440"/>
      <c r="YW52" s="111">
        <f t="shared" si="1469"/>
        <v>0</v>
      </c>
      <c r="YX52" s="440"/>
      <c r="YY52" s="440"/>
      <c r="ZA52" s="440"/>
      <c r="ZB52" s="440"/>
      <c r="ZC52" s="440"/>
      <c r="ZD52" s="440"/>
      <c r="ZE52" s="110">
        <f t="shared" si="1470"/>
        <v>0</v>
      </c>
      <c r="ZF52" s="440"/>
      <c r="ZG52" s="440"/>
      <c r="ZH52" s="440"/>
      <c r="ZI52" s="440"/>
      <c r="ZJ52" s="440"/>
      <c r="ZK52" s="440"/>
      <c r="ZL52" s="111">
        <f t="shared" si="1471"/>
        <v>0</v>
      </c>
      <c r="ZM52" s="440"/>
      <c r="ZN52" s="440"/>
      <c r="ZP52" s="440"/>
      <c r="ZQ52" s="440"/>
      <c r="ZR52" s="440"/>
      <c r="ZS52" s="440"/>
      <c r="ZT52" s="110">
        <f t="shared" si="1472"/>
        <v>0</v>
      </c>
      <c r="ZU52" s="440"/>
      <c r="ZV52" s="440"/>
      <c r="ZW52" s="440"/>
      <c r="ZX52" s="440"/>
      <c r="ZY52" s="440"/>
      <c r="ZZ52" s="440"/>
      <c r="AAA52" s="111">
        <f t="shared" si="1473"/>
        <v>0</v>
      </c>
      <c r="AAB52" s="440"/>
      <c r="AAC52" s="440"/>
      <c r="AAE52" s="440"/>
      <c r="AAF52" s="440"/>
      <c r="AAG52" s="440"/>
      <c r="AAH52" s="440"/>
      <c r="AAI52" s="110">
        <f t="shared" si="1474"/>
        <v>0</v>
      </c>
      <c r="AAJ52" s="440"/>
      <c r="AAK52" s="440"/>
      <c r="AAL52" s="440"/>
      <c r="AAM52" s="440"/>
      <c r="AAN52" s="440"/>
      <c r="AAO52" s="440"/>
      <c r="AAP52" s="111">
        <f t="shared" si="1475"/>
        <v>0</v>
      </c>
      <c r="AAQ52" s="440"/>
      <c r="AAR52" s="440"/>
      <c r="AAT52" s="440"/>
      <c r="AAU52" s="440"/>
      <c r="AAV52" s="440"/>
      <c r="AAW52" s="440"/>
      <c r="AAX52" s="110">
        <f t="shared" si="1476"/>
        <v>0</v>
      </c>
      <c r="AAY52" s="440"/>
      <c r="AAZ52" s="440"/>
      <c r="ABA52" s="440"/>
      <c r="ABB52" s="440"/>
      <c r="ABC52" s="440"/>
      <c r="ABD52" s="440"/>
      <c r="ABE52" s="111">
        <f t="shared" si="1477"/>
        <v>0</v>
      </c>
      <c r="ABF52" s="440"/>
      <c r="ABG52" s="440"/>
      <c r="ABI52" s="440"/>
      <c r="ABJ52" s="440"/>
      <c r="ABK52" s="440"/>
      <c r="ABL52" s="440"/>
      <c r="ABM52" s="110">
        <f t="shared" si="1478"/>
        <v>0</v>
      </c>
      <c r="ABN52" s="440"/>
      <c r="ABO52" s="440"/>
      <c r="ABP52" s="440"/>
      <c r="ABQ52" s="440"/>
      <c r="ABR52" s="440"/>
      <c r="ABS52" s="440"/>
      <c r="ABT52" s="111">
        <f t="shared" si="1479"/>
        <v>0</v>
      </c>
      <c r="ABU52" s="440"/>
      <c r="ABV52" s="440"/>
      <c r="ABX52" s="440"/>
      <c r="ABY52" s="440"/>
      <c r="ABZ52" s="440"/>
      <c r="ACA52" s="440"/>
      <c r="ACB52" s="110">
        <f t="shared" si="1480"/>
        <v>0</v>
      </c>
      <c r="ACC52" s="440"/>
      <c r="ACD52" s="440"/>
      <c r="ACE52" s="440"/>
      <c r="ACF52" s="440"/>
      <c r="ACG52" s="440"/>
      <c r="ACH52" s="440"/>
      <c r="ACI52" s="111">
        <f t="shared" si="1481"/>
        <v>0</v>
      </c>
      <c r="ACJ52" s="440"/>
      <c r="ACK52" s="440"/>
      <c r="ACM52" s="440"/>
      <c r="ACN52" s="440"/>
      <c r="ACO52" s="440"/>
      <c r="ACP52" s="440"/>
      <c r="ACQ52" s="110">
        <f t="shared" si="1482"/>
        <v>0</v>
      </c>
      <c r="ACR52" s="440"/>
      <c r="ACS52" s="440"/>
      <c r="ACT52" s="440"/>
      <c r="ACU52" s="440"/>
      <c r="ACV52" s="440"/>
      <c r="ACW52" s="440"/>
      <c r="ACX52" s="111">
        <f t="shared" si="1483"/>
        <v>0</v>
      </c>
      <c r="ACY52" s="440"/>
      <c r="ACZ52" s="440"/>
      <c r="ADB52" s="440"/>
      <c r="ADC52" s="440"/>
      <c r="ADD52" s="440"/>
      <c r="ADE52" s="440"/>
      <c r="ADF52" s="110">
        <f t="shared" si="1484"/>
        <v>0</v>
      </c>
      <c r="ADG52" s="440"/>
      <c r="ADH52" s="440"/>
      <c r="ADI52" s="440"/>
      <c r="ADJ52" s="440"/>
      <c r="ADK52" s="440"/>
      <c r="ADL52" s="440"/>
      <c r="ADM52" s="111">
        <f t="shared" si="1485"/>
        <v>0</v>
      </c>
      <c r="ADN52" s="440"/>
      <c r="ADO52" s="440"/>
      <c r="ADQ52" s="440"/>
      <c r="ADR52" s="440"/>
      <c r="ADS52" s="440"/>
      <c r="ADT52" s="440"/>
      <c r="ADU52" s="110">
        <f t="shared" si="1486"/>
        <v>0</v>
      </c>
      <c r="ADV52" s="440"/>
      <c r="ADW52" s="440"/>
      <c r="ADX52" s="440"/>
      <c r="ADY52" s="440"/>
      <c r="ADZ52" s="440"/>
      <c r="AEA52" s="440"/>
      <c r="AEB52" s="111">
        <f t="shared" si="1487"/>
        <v>0</v>
      </c>
      <c r="AEC52" s="440"/>
      <c r="AED52" s="440"/>
      <c r="AEF52" s="440"/>
      <c r="AEG52" s="440"/>
      <c r="AEH52" s="440"/>
      <c r="AEI52" s="440"/>
      <c r="AEJ52" s="110">
        <f t="shared" si="1488"/>
        <v>0</v>
      </c>
      <c r="AEK52" s="440"/>
      <c r="AEL52" s="440"/>
      <c r="AEM52" s="440"/>
      <c r="AEN52" s="440"/>
      <c r="AEO52" s="440"/>
      <c r="AEP52" s="440"/>
      <c r="AEQ52" s="111">
        <f t="shared" si="1489"/>
        <v>0</v>
      </c>
      <c r="AER52" s="440"/>
      <c r="AES52" s="440"/>
      <c r="AEU52" s="440"/>
      <c r="AEV52" s="440"/>
      <c r="AEW52" s="440"/>
      <c r="AEX52" s="440"/>
      <c r="AEY52" s="110">
        <f t="shared" si="1490"/>
        <v>0</v>
      </c>
      <c r="AEZ52" s="440"/>
      <c r="AFA52" s="440"/>
      <c r="AFB52" s="440"/>
      <c r="AFC52" s="440"/>
      <c r="AFD52" s="440"/>
      <c r="AFE52" s="440"/>
      <c r="AFF52" s="111">
        <f t="shared" si="1491"/>
        <v>0</v>
      </c>
      <c r="AFG52" s="440"/>
      <c r="AFH52" s="440"/>
      <c r="AFJ52" s="440"/>
      <c r="AFK52" s="440"/>
      <c r="AFL52" s="440"/>
      <c r="AFM52" s="440"/>
      <c r="AFN52" s="110">
        <f t="shared" si="1492"/>
        <v>0</v>
      </c>
      <c r="AFO52" s="440"/>
      <c r="AFP52" s="440"/>
      <c r="AFQ52" s="440"/>
      <c r="AFR52" s="440"/>
      <c r="AFS52" s="440"/>
      <c r="AFT52" s="440"/>
      <c r="AFU52" s="111">
        <f t="shared" si="1493"/>
        <v>0</v>
      </c>
      <c r="AFV52" s="440"/>
      <c r="AFW52" s="440"/>
      <c r="AFY52" s="440"/>
      <c r="AFZ52" s="440"/>
      <c r="AGA52" s="440"/>
      <c r="AGB52" s="440"/>
      <c r="AGC52" s="110">
        <f t="shared" si="1494"/>
        <v>0</v>
      </c>
      <c r="AGD52" s="440"/>
      <c r="AGE52" s="440"/>
      <c r="AGF52" s="440"/>
      <c r="AGG52" s="440"/>
      <c r="AGH52" s="440"/>
      <c r="AGI52" s="440"/>
      <c r="AGJ52" s="111">
        <f t="shared" si="1495"/>
        <v>0</v>
      </c>
      <c r="AGK52" s="440"/>
      <c r="AGL52" s="440"/>
      <c r="AGN52" s="440"/>
      <c r="AGO52" s="440"/>
      <c r="AGP52" s="440"/>
      <c r="AGQ52" s="440"/>
      <c r="AGR52" s="110">
        <f t="shared" si="1496"/>
        <v>0</v>
      </c>
      <c r="AGS52" s="440"/>
      <c r="AGT52" s="440"/>
      <c r="AGU52" s="440"/>
      <c r="AGV52" s="440"/>
      <c r="AGW52" s="440"/>
      <c r="AGX52" s="440"/>
      <c r="AGY52" s="111">
        <f t="shared" si="1497"/>
        <v>0</v>
      </c>
      <c r="AGZ52" s="440"/>
      <c r="AHA52" s="440"/>
      <c r="AHC52" s="440"/>
      <c r="AHD52" s="440"/>
      <c r="AHE52" s="440"/>
      <c r="AHF52" s="440"/>
      <c r="AHG52" s="110">
        <f t="shared" si="1498"/>
        <v>0</v>
      </c>
      <c r="AHH52" s="440"/>
      <c r="AHI52" s="440"/>
      <c r="AHJ52" s="440"/>
      <c r="AHK52" s="440"/>
      <c r="AHL52" s="440"/>
      <c r="AHM52" s="440"/>
      <c r="AHN52" s="111">
        <f t="shared" si="1499"/>
        <v>0</v>
      </c>
      <c r="AHO52" s="440"/>
      <c r="AHP52" s="440"/>
      <c r="AHR52" s="440"/>
      <c r="AHS52" s="440"/>
      <c r="AHT52" s="440"/>
      <c r="AHU52" s="440"/>
      <c r="AHV52" s="110">
        <f t="shared" si="1500"/>
        <v>0</v>
      </c>
      <c r="AHW52" s="440"/>
      <c r="AHX52" s="440"/>
      <c r="AHY52" s="440"/>
      <c r="AHZ52" s="440"/>
      <c r="AIA52" s="440"/>
      <c r="AIB52" s="440"/>
      <c r="AIC52" s="111">
        <f t="shared" si="1501"/>
        <v>0</v>
      </c>
      <c r="AID52" s="440"/>
      <c r="AIE52" s="440"/>
    </row>
    <row r="53" spans="1:915" x14ac:dyDescent="0.3">
      <c r="A53" s="33" t="s">
        <v>140</v>
      </c>
      <c r="B53" s="34" t="s">
        <v>141</v>
      </c>
      <c r="C53" s="439"/>
      <c r="D53" s="440"/>
      <c r="E53" s="440"/>
      <c r="F53" s="440"/>
      <c r="G53" s="110">
        <f t="shared" si="1380"/>
        <v>0</v>
      </c>
      <c r="H53" s="440"/>
      <c r="I53" s="440"/>
      <c r="J53" s="440"/>
      <c r="K53" s="440"/>
      <c r="L53" s="440"/>
      <c r="M53" s="440"/>
      <c r="N53" s="111">
        <f t="shared" si="1381"/>
        <v>0</v>
      </c>
      <c r="O53" s="440"/>
      <c r="P53" s="440"/>
      <c r="Q53" s="440"/>
      <c r="R53" s="440"/>
      <c r="S53" s="440"/>
      <c r="T53" s="440"/>
      <c r="U53" s="110">
        <f t="shared" si="1382"/>
        <v>0</v>
      </c>
      <c r="V53" s="440"/>
      <c r="W53" s="440"/>
      <c r="X53" s="440"/>
      <c r="Y53" s="440"/>
      <c r="Z53" s="440"/>
      <c r="AA53" s="440"/>
      <c r="AB53" s="111">
        <f t="shared" si="1383"/>
        <v>0</v>
      </c>
      <c r="AC53" s="440"/>
      <c r="AD53" s="440"/>
      <c r="AF53" s="440"/>
      <c r="AG53" s="440"/>
      <c r="AH53" s="440"/>
      <c r="AI53" s="440"/>
      <c r="AJ53" s="110">
        <f t="shared" si="1384"/>
        <v>0</v>
      </c>
      <c r="AK53" s="440"/>
      <c r="AL53" s="440"/>
      <c r="AM53" s="440"/>
      <c r="AN53" s="440"/>
      <c r="AO53" s="440"/>
      <c r="AP53" s="440"/>
      <c r="AQ53" s="111">
        <f t="shared" si="1385"/>
        <v>0</v>
      </c>
      <c r="AR53" s="440"/>
      <c r="AS53" s="440"/>
      <c r="AU53" s="440"/>
      <c r="AV53" s="440"/>
      <c r="AW53" s="440"/>
      <c r="AX53" s="440"/>
      <c r="AY53" s="110">
        <f t="shared" si="1386"/>
        <v>0</v>
      </c>
      <c r="AZ53" s="440"/>
      <c r="BA53" s="440"/>
      <c r="BB53" s="440"/>
      <c r="BC53" s="440"/>
      <c r="BD53" s="440"/>
      <c r="BE53" s="440"/>
      <c r="BF53" s="111">
        <f t="shared" si="1387"/>
        <v>0</v>
      </c>
      <c r="BG53" s="440"/>
      <c r="BH53" s="440"/>
      <c r="BJ53" s="440"/>
      <c r="BK53" s="440"/>
      <c r="BL53" s="440"/>
      <c r="BM53" s="440"/>
      <c r="BN53" s="110">
        <f t="shared" si="1388"/>
        <v>0</v>
      </c>
      <c r="BO53" s="440"/>
      <c r="BP53" s="440"/>
      <c r="BQ53" s="440"/>
      <c r="BR53" s="440"/>
      <c r="BS53" s="440"/>
      <c r="BT53" s="440"/>
      <c r="BU53" s="111">
        <f t="shared" si="1389"/>
        <v>0</v>
      </c>
      <c r="BV53" s="440"/>
      <c r="BW53" s="440"/>
      <c r="BY53" s="440"/>
      <c r="BZ53" s="440"/>
      <c r="CA53" s="440"/>
      <c r="CB53" s="440"/>
      <c r="CC53" s="110">
        <f t="shared" si="1390"/>
        <v>0</v>
      </c>
      <c r="CD53" s="440"/>
      <c r="CE53" s="440"/>
      <c r="CF53" s="440"/>
      <c r="CG53" s="440"/>
      <c r="CH53" s="440"/>
      <c r="CI53" s="440"/>
      <c r="CJ53" s="111">
        <f t="shared" si="1391"/>
        <v>0</v>
      </c>
      <c r="CK53" s="440"/>
      <c r="CL53" s="440"/>
      <c r="CN53" s="440"/>
      <c r="CO53" s="440"/>
      <c r="CP53" s="440"/>
      <c r="CQ53" s="440"/>
      <c r="CR53" s="110">
        <f t="shared" si="1392"/>
        <v>0</v>
      </c>
      <c r="CS53" s="440"/>
      <c r="CT53" s="440"/>
      <c r="CU53" s="440"/>
      <c r="CV53" s="440"/>
      <c r="CW53" s="440"/>
      <c r="CX53" s="440"/>
      <c r="CY53" s="111">
        <f t="shared" si="1393"/>
        <v>0</v>
      </c>
      <c r="CZ53" s="440"/>
      <c r="DA53" s="440"/>
      <c r="DC53" s="440"/>
      <c r="DD53" s="440"/>
      <c r="DE53" s="440"/>
      <c r="DF53" s="440"/>
      <c r="DG53" s="110">
        <f t="shared" si="1394"/>
        <v>0</v>
      </c>
      <c r="DH53" s="440"/>
      <c r="DI53" s="440"/>
      <c r="DJ53" s="440"/>
      <c r="DK53" s="440"/>
      <c r="DL53" s="440"/>
      <c r="DM53" s="440"/>
      <c r="DN53" s="111">
        <f t="shared" si="1395"/>
        <v>0</v>
      </c>
      <c r="DO53" s="440"/>
      <c r="DP53" s="440"/>
      <c r="DR53" s="440"/>
      <c r="DS53" s="440"/>
      <c r="DT53" s="440"/>
      <c r="DU53" s="440"/>
      <c r="DV53" s="110">
        <f t="shared" si="1396"/>
        <v>0</v>
      </c>
      <c r="DW53" s="440"/>
      <c r="DX53" s="440"/>
      <c r="DY53" s="440"/>
      <c r="DZ53" s="440"/>
      <c r="EA53" s="440"/>
      <c r="EB53" s="440"/>
      <c r="EC53" s="111">
        <f t="shared" si="1397"/>
        <v>0</v>
      </c>
      <c r="ED53" s="440"/>
      <c r="EE53" s="440"/>
      <c r="EG53" s="440"/>
      <c r="EH53" s="440"/>
      <c r="EI53" s="440"/>
      <c r="EJ53" s="440"/>
      <c r="EK53" s="110">
        <f t="shared" si="1398"/>
        <v>0</v>
      </c>
      <c r="EL53" s="440"/>
      <c r="EM53" s="440"/>
      <c r="EN53" s="440"/>
      <c r="EO53" s="440"/>
      <c r="EP53" s="440"/>
      <c r="EQ53" s="440"/>
      <c r="ER53" s="111">
        <f t="shared" si="1399"/>
        <v>0</v>
      </c>
      <c r="ES53" s="440"/>
      <c r="ET53" s="440"/>
      <c r="EV53" s="440"/>
      <c r="EW53" s="440"/>
      <c r="EX53" s="440"/>
      <c r="EY53" s="440"/>
      <c r="EZ53" s="110">
        <f t="shared" si="1400"/>
        <v>0</v>
      </c>
      <c r="FA53" s="440"/>
      <c r="FB53" s="440"/>
      <c r="FC53" s="440"/>
      <c r="FD53" s="440"/>
      <c r="FE53" s="440"/>
      <c r="FF53" s="440"/>
      <c r="FG53" s="111">
        <f t="shared" si="1401"/>
        <v>0</v>
      </c>
      <c r="FH53" s="440"/>
      <c r="FI53" s="440"/>
      <c r="FK53" s="440"/>
      <c r="FL53" s="440"/>
      <c r="FM53" s="440"/>
      <c r="FN53" s="440"/>
      <c r="FO53" s="110">
        <f t="shared" si="1402"/>
        <v>0</v>
      </c>
      <c r="FP53" s="440"/>
      <c r="FQ53" s="440"/>
      <c r="FR53" s="440"/>
      <c r="FS53" s="440"/>
      <c r="FT53" s="440"/>
      <c r="FU53" s="440"/>
      <c r="FV53" s="111">
        <f t="shared" si="1403"/>
        <v>0</v>
      </c>
      <c r="FW53" s="440"/>
      <c r="FX53" s="440"/>
      <c r="FZ53" s="440"/>
      <c r="GA53" s="440"/>
      <c r="GB53" s="440"/>
      <c r="GC53" s="440"/>
      <c r="GD53" s="110">
        <f t="shared" si="1404"/>
        <v>0</v>
      </c>
      <c r="GE53" s="440"/>
      <c r="GF53" s="440"/>
      <c r="GG53" s="440"/>
      <c r="GH53" s="440"/>
      <c r="GI53" s="440"/>
      <c r="GJ53" s="440"/>
      <c r="GK53" s="111">
        <f t="shared" si="1405"/>
        <v>0</v>
      </c>
      <c r="GL53" s="440"/>
      <c r="GM53" s="440"/>
      <c r="GO53" s="440"/>
      <c r="GP53" s="440"/>
      <c r="GQ53" s="440"/>
      <c r="GR53" s="440"/>
      <c r="GS53" s="110">
        <f t="shared" si="1406"/>
        <v>0</v>
      </c>
      <c r="GT53" s="440"/>
      <c r="GU53" s="440"/>
      <c r="GV53" s="440"/>
      <c r="GW53" s="440"/>
      <c r="GX53" s="440"/>
      <c r="GY53" s="440"/>
      <c r="GZ53" s="111">
        <f t="shared" si="1407"/>
        <v>0</v>
      </c>
      <c r="HA53" s="440"/>
      <c r="HB53" s="440"/>
      <c r="HD53" s="440"/>
      <c r="HE53" s="440"/>
      <c r="HF53" s="440"/>
      <c r="HG53" s="440"/>
      <c r="HH53" s="110">
        <f t="shared" si="1408"/>
        <v>0</v>
      </c>
      <c r="HI53" s="440"/>
      <c r="HJ53" s="440"/>
      <c r="HK53" s="440"/>
      <c r="HL53" s="440"/>
      <c r="HM53" s="440"/>
      <c r="HN53" s="440"/>
      <c r="HO53" s="111">
        <f t="shared" si="1409"/>
        <v>0</v>
      </c>
      <c r="HP53" s="440"/>
      <c r="HQ53" s="440"/>
      <c r="HS53" s="440"/>
      <c r="HT53" s="440"/>
      <c r="HU53" s="440"/>
      <c r="HV53" s="440"/>
      <c r="HW53" s="110">
        <f t="shared" si="1410"/>
        <v>0</v>
      </c>
      <c r="HX53" s="440"/>
      <c r="HY53" s="440"/>
      <c r="HZ53" s="440"/>
      <c r="IA53" s="440"/>
      <c r="IB53" s="440"/>
      <c r="IC53" s="440"/>
      <c r="ID53" s="111">
        <f t="shared" si="1411"/>
        <v>0</v>
      </c>
      <c r="IE53" s="440"/>
      <c r="IF53" s="440"/>
      <c r="IH53" s="440"/>
      <c r="II53" s="440"/>
      <c r="IJ53" s="440"/>
      <c r="IK53" s="440"/>
      <c r="IL53" s="110">
        <f t="shared" si="1412"/>
        <v>0</v>
      </c>
      <c r="IM53" s="440"/>
      <c r="IN53" s="440"/>
      <c r="IO53" s="440"/>
      <c r="IP53" s="440"/>
      <c r="IQ53" s="440"/>
      <c r="IR53" s="440"/>
      <c r="IS53" s="111">
        <f t="shared" si="1413"/>
        <v>0</v>
      </c>
      <c r="IT53" s="440"/>
      <c r="IU53" s="440"/>
      <c r="IW53" s="440"/>
      <c r="IX53" s="440"/>
      <c r="IY53" s="440"/>
      <c r="IZ53" s="440"/>
      <c r="JA53" s="110">
        <f t="shared" si="1414"/>
        <v>0</v>
      </c>
      <c r="JB53" s="440"/>
      <c r="JC53" s="440"/>
      <c r="JD53" s="440"/>
      <c r="JE53" s="440"/>
      <c r="JF53" s="440"/>
      <c r="JG53" s="440"/>
      <c r="JH53" s="111">
        <f t="shared" si="1415"/>
        <v>0</v>
      </c>
      <c r="JI53" s="440"/>
      <c r="JJ53" s="440"/>
      <c r="JL53" s="440"/>
      <c r="JM53" s="440"/>
      <c r="JN53" s="440"/>
      <c r="JO53" s="440"/>
      <c r="JP53" s="110">
        <f t="shared" si="1416"/>
        <v>0</v>
      </c>
      <c r="JQ53" s="440"/>
      <c r="JR53" s="440"/>
      <c r="JS53" s="440"/>
      <c r="JT53" s="440"/>
      <c r="JU53" s="440"/>
      <c r="JV53" s="440"/>
      <c r="JW53" s="111">
        <f t="shared" si="1417"/>
        <v>0</v>
      </c>
      <c r="JX53" s="440"/>
      <c r="JY53" s="440"/>
      <c r="KA53" s="440"/>
      <c r="KB53" s="440"/>
      <c r="KC53" s="440"/>
      <c r="KD53" s="440"/>
      <c r="KE53" s="110">
        <f t="shared" si="1418"/>
        <v>0</v>
      </c>
      <c r="KF53" s="440"/>
      <c r="KG53" s="440"/>
      <c r="KH53" s="440"/>
      <c r="KI53" s="440"/>
      <c r="KJ53" s="440"/>
      <c r="KK53" s="440"/>
      <c r="KL53" s="111">
        <f t="shared" si="1419"/>
        <v>0</v>
      </c>
      <c r="KM53" s="440"/>
      <c r="KN53" s="440"/>
      <c r="KP53" s="440"/>
      <c r="KQ53" s="440"/>
      <c r="KR53" s="440"/>
      <c r="KS53" s="440"/>
      <c r="KT53" s="110">
        <f t="shared" si="1420"/>
        <v>0</v>
      </c>
      <c r="KU53" s="440"/>
      <c r="KV53" s="440"/>
      <c r="KW53" s="440"/>
      <c r="KX53" s="440"/>
      <c r="KY53" s="440"/>
      <c r="KZ53" s="440"/>
      <c r="LA53" s="111">
        <f t="shared" si="1421"/>
        <v>0</v>
      </c>
      <c r="LB53" s="440"/>
      <c r="LC53" s="440"/>
      <c r="LE53" s="440"/>
      <c r="LF53" s="440"/>
      <c r="LG53" s="440"/>
      <c r="LH53" s="440"/>
      <c r="LI53" s="110">
        <f t="shared" si="1422"/>
        <v>0</v>
      </c>
      <c r="LJ53" s="440"/>
      <c r="LK53" s="440"/>
      <c r="LL53" s="440"/>
      <c r="LM53" s="440"/>
      <c r="LN53" s="440"/>
      <c r="LO53" s="440"/>
      <c r="LP53" s="111">
        <f t="shared" si="1423"/>
        <v>0</v>
      </c>
      <c r="LQ53" s="440"/>
      <c r="LR53" s="440"/>
      <c r="LT53" s="440"/>
      <c r="LU53" s="440"/>
      <c r="LV53" s="440"/>
      <c r="LW53" s="440"/>
      <c r="LX53" s="110">
        <f t="shared" si="1424"/>
        <v>0</v>
      </c>
      <c r="LY53" s="440"/>
      <c r="LZ53" s="440"/>
      <c r="MA53" s="440"/>
      <c r="MB53" s="440"/>
      <c r="MC53" s="440"/>
      <c r="MD53" s="440"/>
      <c r="ME53" s="111">
        <f t="shared" si="1425"/>
        <v>0</v>
      </c>
      <c r="MF53" s="440"/>
      <c r="MG53" s="440"/>
      <c r="MI53" s="440"/>
      <c r="MJ53" s="440"/>
      <c r="MK53" s="440"/>
      <c r="ML53" s="440"/>
      <c r="MM53" s="110">
        <f t="shared" si="1426"/>
        <v>0</v>
      </c>
      <c r="MN53" s="440"/>
      <c r="MO53" s="440"/>
      <c r="MP53" s="440"/>
      <c r="MQ53" s="440"/>
      <c r="MR53" s="440"/>
      <c r="MS53" s="440"/>
      <c r="MT53" s="111">
        <f t="shared" si="1427"/>
        <v>0</v>
      </c>
      <c r="MU53" s="440"/>
      <c r="MV53" s="440"/>
      <c r="MX53" s="440"/>
      <c r="MY53" s="440"/>
      <c r="MZ53" s="440"/>
      <c r="NA53" s="440"/>
      <c r="NB53" s="110">
        <f t="shared" si="1428"/>
        <v>0</v>
      </c>
      <c r="NC53" s="440"/>
      <c r="ND53" s="440"/>
      <c r="NE53" s="440"/>
      <c r="NF53" s="440"/>
      <c r="NG53" s="440"/>
      <c r="NH53" s="440"/>
      <c r="NI53" s="111">
        <f t="shared" si="1429"/>
        <v>0</v>
      </c>
      <c r="NJ53" s="440"/>
      <c r="NK53" s="440"/>
      <c r="NM53" s="440"/>
      <c r="NN53" s="440"/>
      <c r="NO53" s="440"/>
      <c r="NP53" s="440"/>
      <c r="NQ53" s="110">
        <f t="shared" si="1430"/>
        <v>0</v>
      </c>
      <c r="NR53" s="440"/>
      <c r="NS53" s="440"/>
      <c r="NT53" s="440"/>
      <c r="NU53" s="440"/>
      <c r="NV53" s="440"/>
      <c r="NW53" s="440"/>
      <c r="NX53" s="111">
        <f t="shared" si="1431"/>
        <v>0</v>
      </c>
      <c r="NY53" s="440"/>
      <c r="NZ53" s="440"/>
      <c r="OB53" s="440"/>
      <c r="OC53" s="440"/>
      <c r="OD53" s="440"/>
      <c r="OE53" s="440"/>
      <c r="OF53" s="110">
        <f t="shared" si="1432"/>
        <v>0</v>
      </c>
      <c r="OG53" s="440"/>
      <c r="OH53" s="440"/>
      <c r="OI53" s="440"/>
      <c r="OJ53" s="440"/>
      <c r="OK53" s="440"/>
      <c r="OL53" s="440"/>
      <c r="OM53" s="111">
        <f t="shared" si="1433"/>
        <v>0</v>
      </c>
      <c r="ON53" s="440"/>
      <c r="OO53" s="440"/>
      <c r="OQ53" s="440"/>
      <c r="OR53" s="440"/>
      <c r="OS53" s="440"/>
      <c r="OT53" s="440"/>
      <c r="OU53" s="110">
        <f t="shared" si="1434"/>
        <v>0</v>
      </c>
      <c r="OV53" s="440"/>
      <c r="OW53" s="440"/>
      <c r="OX53" s="440"/>
      <c r="OY53" s="440"/>
      <c r="OZ53" s="440"/>
      <c r="PA53" s="440"/>
      <c r="PB53" s="111">
        <f t="shared" si="1435"/>
        <v>0</v>
      </c>
      <c r="PC53" s="440"/>
      <c r="PD53" s="440"/>
      <c r="PF53" s="440"/>
      <c r="PG53" s="440"/>
      <c r="PH53" s="440"/>
      <c r="PI53" s="440"/>
      <c r="PJ53" s="110">
        <f t="shared" si="1436"/>
        <v>0</v>
      </c>
      <c r="PK53" s="440"/>
      <c r="PL53" s="440"/>
      <c r="PM53" s="440"/>
      <c r="PN53" s="440"/>
      <c r="PO53" s="440"/>
      <c r="PP53" s="440"/>
      <c r="PQ53" s="111">
        <f t="shared" si="1437"/>
        <v>0</v>
      </c>
      <c r="PR53" s="440"/>
      <c r="PS53" s="440"/>
      <c r="PU53" s="440"/>
      <c r="PV53" s="440"/>
      <c r="PW53" s="440"/>
      <c r="PX53" s="440"/>
      <c r="PY53" s="110">
        <f t="shared" si="1438"/>
        <v>0</v>
      </c>
      <c r="PZ53" s="440"/>
      <c r="QA53" s="440"/>
      <c r="QB53" s="440"/>
      <c r="QC53" s="440"/>
      <c r="QD53" s="440"/>
      <c r="QE53" s="440"/>
      <c r="QF53" s="111">
        <f t="shared" si="1439"/>
        <v>0</v>
      </c>
      <c r="QG53" s="440"/>
      <c r="QH53" s="440"/>
      <c r="QJ53" s="440"/>
      <c r="QK53" s="440"/>
      <c r="QL53" s="440"/>
      <c r="QM53" s="440"/>
      <c r="QN53" s="110">
        <f t="shared" si="1440"/>
        <v>0</v>
      </c>
      <c r="QO53" s="440"/>
      <c r="QP53" s="440"/>
      <c r="QQ53" s="440"/>
      <c r="QR53" s="440"/>
      <c r="QS53" s="440"/>
      <c r="QT53" s="440"/>
      <c r="QU53" s="111">
        <f t="shared" si="1441"/>
        <v>0</v>
      </c>
      <c r="QV53" s="440"/>
      <c r="QW53" s="440"/>
      <c r="QY53" s="440"/>
      <c r="QZ53" s="440"/>
      <c r="RA53" s="440"/>
      <c r="RB53" s="440"/>
      <c r="RC53" s="110">
        <f t="shared" si="1442"/>
        <v>0</v>
      </c>
      <c r="RD53" s="440"/>
      <c r="RE53" s="440"/>
      <c r="RF53" s="440"/>
      <c r="RG53" s="440"/>
      <c r="RH53" s="440"/>
      <c r="RI53" s="440"/>
      <c r="RJ53" s="111">
        <f t="shared" si="1443"/>
        <v>0</v>
      </c>
      <c r="RK53" s="440"/>
      <c r="RL53" s="440"/>
      <c r="RN53" s="440"/>
      <c r="RO53" s="440"/>
      <c r="RP53" s="440"/>
      <c r="RQ53" s="440"/>
      <c r="RR53" s="110">
        <f t="shared" si="1444"/>
        <v>0</v>
      </c>
      <c r="RS53" s="440"/>
      <c r="RT53" s="440"/>
      <c r="RU53" s="440"/>
      <c r="RV53" s="440"/>
      <c r="RW53" s="440"/>
      <c r="RX53" s="440"/>
      <c r="RY53" s="111">
        <f t="shared" si="1445"/>
        <v>0</v>
      </c>
      <c r="RZ53" s="440"/>
      <c r="SA53" s="440"/>
      <c r="SC53" s="440"/>
      <c r="SD53" s="440"/>
      <c r="SE53" s="440"/>
      <c r="SF53" s="440"/>
      <c r="SG53" s="110">
        <f t="shared" si="1446"/>
        <v>0</v>
      </c>
      <c r="SH53" s="440"/>
      <c r="SI53" s="440"/>
      <c r="SJ53" s="440"/>
      <c r="SK53" s="440"/>
      <c r="SL53" s="440"/>
      <c r="SM53" s="440"/>
      <c r="SN53" s="111">
        <f t="shared" si="1447"/>
        <v>0</v>
      </c>
      <c r="SO53" s="440"/>
      <c r="SP53" s="440"/>
      <c r="SR53" s="440"/>
      <c r="SS53" s="440"/>
      <c r="ST53" s="440"/>
      <c r="SU53" s="440"/>
      <c r="SV53" s="110">
        <f t="shared" si="1448"/>
        <v>0</v>
      </c>
      <c r="SW53" s="440"/>
      <c r="SX53" s="440"/>
      <c r="SY53" s="440"/>
      <c r="SZ53" s="440"/>
      <c r="TA53" s="440"/>
      <c r="TB53" s="440"/>
      <c r="TC53" s="111">
        <f t="shared" si="1449"/>
        <v>0</v>
      </c>
      <c r="TD53" s="440"/>
      <c r="TE53" s="440"/>
      <c r="TG53" s="440"/>
      <c r="TH53" s="440"/>
      <c r="TI53" s="440"/>
      <c r="TJ53" s="440"/>
      <c r="TK53" s="110">
        <f t="shared" si="1450"/>
        <v>0</v>
      </c>
      <c r="TL53" s="440"/>
      <c r="TM53" s="440"/>
      <c r="TN53" s="440"/>
      <c r="TO53" s="440"/>
      <c r="TP53" s="440"/>
      <c r="TQ53" s="440"/>
      <c r="TR53" s="111">
        <f t="shared" si="1451"/>
        <v>0</v>
      </c>
      <c r="TS53" s="440"/>
      <c r="TT53" s="440"/>
      <c r="TV53" s="440"/>
      <c r="TW53" s="440"/>
      <c r="TX53" s="440"/>
      <c r="TY53" s="440"/>
      <c r="TZ53" s="110">
        <f t="shared" si="1452"/>
        <v>0</v>
      </c>
      <c r="UA53" s="440"/>
      <c r="UB53" s="440"/>
      <c r="UC53" s="440"/>
      <c r="UD53" s="440"/>
      <c r="UE53" s="440"/>
      <c r="UF53" s="440"/>
      <c r="UG53" s="111">
        <f t="shared" si="1453"/>
        <v>0</v>
      </c>
      <c r="UH53" s="440"/>
      <c r="UI53" s="440"/>
      <c r="UK53" s="440"/>
      <c r="UL53" s="440"/>
      <c r="UM53" s="440"/>
      <c r="UN53" s="440"/>
      <c r="UO53" s="110">
        <f t="shared" si="1454"/>
        <v>0</v>
      </c>
      <c r="UP53" s="440"/>
      <c r="UQ53" s="440"/>
      <c r="UR53" s="440"/>
      <c r="US53" s="440"/>
      <c r="UT53" s="440"/>
      <c r="UU53" s="440"/>
      <c r="UV53" s="111">
        <f t="shared" si="1455"/>
        <v>0</v>
      </c>
      <c r="UW53" s="440"/>
      <c r="UX53" s="440"/>
      <c r="UZ53" s="440"/>
      <c r="VA53" s="440"/>
      <c r="VB53" s="440"/>
      <c r="VC53" s="440"/>
      <c r="VD53" s="110">
        <f t="shared" si="1456"/>
        <v>0</v>
      </c>
      <c r="VE53" s="440"/>
      <c r="VF53" s="440"/>
      <c r="VG53" s="440"/>
      <c r="VH53" s="440"/>
      <c r="VI53" s="440"/>
      <c r="VJ53" s="440"/>
      <c r="VK53" s="111">
        <f t="shared" si="1457"/>
        <v>0</v>
      </c>
      <c r="VL53" s="440"/>
      <c r="VM53" s="440"/>
      <c r="VO53" s="440"/>
      <c r="VP53" s="440"/>
      <c r="VQ53" s="440"/>
      <c r="VR53" s="440"/>
      <c r="VS53" s="110">
        <f t="shared" si="1458"/>
        <v>0</v>
      </c>
      <c r="VT53" s="440"/>
      <c r="VU53" s="440"/>
      <c r="VV53" s="440"/>
      <c r="VW53" s="440"/>
      <c r="VX53" s="440"/>
      <c r="VY53" s="440"/>
      <c r="VZ53" s="111">
        <f t="shared" si="1459"/>
        <v>0</v>
      </c>
      <c r="WA53" s="440"/>
      <c r="WB53" s="440"/>
      <c r="WD53" s="440"/>
      <c r="WE53" s="440"/>
      <c r="WF53" s="440"/>
      <c r="WG53" s="440"/>
      <c r="WH53" s="110">
        <f t="shared" si="1460"/>
        <v>0</v>
      </c>
      <c r="WI53" s="440"/>
      <c r="WJ53" s="440"/>
      <c r="WK53" s="440"/>
      <c r="WL53" s="440"/>
      <c r="WM53" s="440"/>
      <c r="WN53" s="440"/>
      <c r="WO53" s="111">
        <f t="shared" si="1461"/>
        <v>0</v>
      </c>
      <c r="WP53" s="440"/>
      <c r="WQ53" s="440"/>
      <c r="WS53" s="440"/>
      <c r="WT53" s="440"/>
      <c r="WU53" s="440"/>
      <c r="WV53" s="440"/>
      <c r="WW53" s="110">
        <f t="shared" si="1462"/>
        <v>0</v>
      </c>
      <c r="WX53" s="440"/>
      <c r="WY53" s="440"/>
      <c r="WZ53" s="440"/>
      <c r="XA53" s="440"/>
      <c r="XB53" s="440"/>
      <c r="XC53" s="440"/>
      <c r="XD53" s="111">
        <f t="shared" si="1463"/>
        <v>0</v>
      </c>
      <c r="XE53" s="440"/>
      <c r="XF53" s="440"/>
      <c r="XH53" s="440"/>
      <c r="XI53" s="440"/>
      <c r="XJ53" s="440"/>
      <c r="XK53" s="440"/>
      <c r="XL53" s="110">
        <f t="shared" si="1464"/>
        <v>0</v>
      </c>
      <c r="XM53" s="440"/>
      <c r="XN53" s="440"/>
      <c r="XO53" s="440"/>
      <c r="XP53" s="440"/>
      <c r="XQ53" s="440"/>
      <c r="XR53" s="440"/>
      <c r="XS53" s="111">
        <f t="shared" si="1465"/>
        <v>0</v>
      </c>
      <c r="XT53" s="440"/>
      <c r="XU53" s="440"/>
      <c r="XW53" s="440"/>
      <c r="XX53" s="440"/>
      <c r="XY53" s="440"/>
      <c r="XZ53" s="440"/>
      <c r="YA53" s="110">
        <f t="shared" si="1466"/>
        <v>0</v>
      </c>
      <c r="YB53" s="440"/>
      <c r="YC53" s="440"/>
      <c r="YD53" s="440"/>
      <c r="YE53" s="440"/>
      <c r="YF53" s="440"/>
      <c r="YG53" s="440"/>
      <c r="YH53" s="111">
        <f t="shared" si="1467"/>
        <v>0</v>
      </c>
      <c r="YI53" s="440"/>
      <c r="YJ53" s="440"/>
      <c r="YL53" s="440"/>
      <c r="YM53" s="440"/>
      <c r="YN53" s="440"/>
      <c r="YO53" s="440"/>
      <c r="YP53" s="110">
        <f t="shared" si="1468"/>
        <v>0</v>
      </c>
      <c r="YQ53" s="440"/>
      <c r="YR53" s="440"/>
      <c r="YS53" s="440"/>
      <c r="YT53" s="440"/>
      <c r="YU53" s="440"/>
      <c r="YV53" s="440"/>
      <c r="YW53" s="111">
        <f t="shared" si="1469"/>
        <v>0</v>
      </c>
      <c r="YX53" s="440"/>
      <c r="YY53" s="440"/>
      <c r="ZA53" s="440"/>
      <c r="ZB53" s="440"/>
      <c r="ZC53" s="440"/>
      <c r="ZD53" s="440"/>
      <c r="ZE53" s="110">
        <f t="shared" si="1470"/>
        <v>0</v>
      </c>
      <c r="ZF53" s="440"/>
      <c r="ZG53" s="440"/>
      <c r="ZH53" s="440"/>
      <c r="ZI53" s="440"/>
      <c r="ZJ53" s="440"/>
      <c r="ZK53" s="440"/>
      <c r="ZL53" s="111">
        <f t="shared" si="1471"/>
        <v>0</v>
      </c>
      <c r="ZM53" s="440"/>
      <c r="ZN53" s="440"/>
      <c r="ZP53" s="440"/>
      <c r="ZQ53" s="440"/>
      <c r="ZR53" s="440"/>
      <c r="ZS53" s="440"/>
      <c r="ZT53" s="110">
        <f t="shared" si="1472"/>
        <v>0</v>
      </c>
      <c r="ZU53" s="440"/>
      <c r="ZV53" s="440"/>
      <c r="ZW53" s="440"/>
      <c r="ZX53" s="440"/>
      <c r="ZY53" s="440"/>
      <c r="ZZ53" s="440"/>
      <c r="AAA53" s="111">
        <f t="shared" si="1473"/>
        <v>0</v>
      </c>
      <c r="AAB53" s="440"/>
      <c r="AAC53" s="440"/>
      <c r="AAE53" s="440"/>
      <c r="AAF53" s="440"/>
      <c r="AAG53" s="440"/>
      <c r="AAH53" s="440"/>
      <c r="AAI53" s="110">
        <f t="shared" si="1474"/>
        <v>0</v>
      </c>
      <c r="AAJ53" s="440"/>
      <c r="AAK53" s="440"/>
      <c r="AAL53" s="440"/>
      <c r="AAM53" s="440"/>
      <c r="AAN53" s="440"/>
      <c r="AAO53" s="440"/>
      <c r="AAP53" s="111">
        <f t="shared" si="1475"/>
        <v>0</v>
      </c>
      <c r="AAQ53" s="440"/>
      <c r="AAR53" s="440"/>
      <c r="AAT53" s="440"/>
      <c r="AAU53" s="440"/>
      <c r="AAV53" s="440"/>
      <c r="AAW53" s="440"/>
      <c r="AAX53" s="110">
        <f t="shared" si="1476"/>
        <v>0</v>
      </c>
      <c r="AAY53" s="440"/>
      <c r="AAZ53" s="440"/>
      <c r="ABA53" s="440"/>
      <c r="ABB53" s="440"/>
      <c r="ABC53" s="440"/>
      <c r="ABD53" s="440"/>
      <c r="ABE53" s="111">
        <f t="shared" si="1477"/>
        <v>0</v>
      </c>
      <c r="ABF53" s="440"/>
      <c r="ABG53" s="440"/>
      <c r="ABI53" s="440"/>
      <c r="ABJ53" s="440"/>
      <c r="ABK53" s="440"/>
      <c r="ABL53" s="440"/>
      <c r="ABM53" s="110">
        <f t="shared" si="1478"/>
        <v>0</v>
      </c>
      <c r="ABN53" s="440"/>
      <c r="ABO53" s="440"/>
      <c r="ABP53" s="440"/>
      <c r="ABQ53" s="440"/>
      <c r="ABR53" s="440"/>
      <c r="ABS53" s="440"/>
      <c r="ABT53" s="111">
        <f t="shared" si="1479"/>
        <v>0</v>
      </c>
      <c r="ABU53" s="440"/>
      <c r="ABV53" s="440"/>
      <c r="ABX53" s="440"/>
      <c r="ABY53" s="440"/>
      <c r="ABZ53" s="440"/>
      <c r="ACA53" s="440"/>
      <c r="ACB53" s="110">
        <f t="shared" si="1480"/>
        <v>0</v>
      </c>
      <c r="ACC53" s="440"/>
      <c r="ACD53" s="440"/>
      <c r="ACE53" s="440"/>
      <c r="ACF53" s="440"/>
      <c r="ACG53" s="440"/>
      <c r="ACH53" s="440"/>
      <c r="ACI53" s="111">
        <f t="shared" si="1481"/>
        <v>0</v>
      </c>
      <c r="ACJ53" s="440"/>
      <c r="ACK53" s="440"/>
      <c r="ACM53" s="440"/>
      <c r="ACN53" s="440"/>
      <c r="ACO53" s="440"/>
      <c r="ACP53" s="440"/>
      <c r="ACQ53" s="110">
        <f t="shared" si="1482"/>
        <v>0</v>
      </c>
      <c r="ACR53" s="440"/>
      <c r="ACS53" s="440"/>
      <c r="ACT53" s="440"/>
      <c r="ACU53" s="440"/>
      <c r="ACV53" s="440"/>
      <c r="ACW53" s="440"/>
      <c r="ACX53" s="111">
        <f t="shared" si="1483"/>
        <v>0</v>
      </c>
      <c r="ACY53" s="440"/>
      <c r="ACZ53" s="440"/>
      <c r="ADB53" s="440"/>
      <c r="ADC53" s="440"/>
      <c r="ADD53" s="440"/>
      <c r="ADE53" s="440"/>
      <c r="ADF53" s="110">
        <f t="shared" si="1484"/>
        <v>0</v>
      </c>
      <c r="ADG53" s="440"/>
      <c r="ADH53" s="440"/>
      <c r="ADI53" s="440"/>
      <c r="ADJ53" s="440"/>
      <c r="ADK53" s="440"/>
      <c r="ADL53" s="440"/>
      <c r="ADM53" s="111">
        <f t="shared" si="1485"/>
        <v>0</v>
      </c>
      <c r="ADN53" s="440"/>
      <c r="ADO53" s="440"/>
      <c r="ADQ53" s="440"/>
      <c r="ADR53" s="440"/>
      <c r="ADS53" s="440"/>
      <c r="ADT53" s="440"/>
      <c r="ADU53" s="110">
        <f t="shared" si="1486"/>
        <v>0</v>
      </c>
      <c r="ADV53" s="440"/>
      <c r="ADW53" s="440"/>
      <c r="ADX53" s="440"/>
      <c r="ADY53" s="440"/>
      <c r="ADZ53" s="440"/>
      <c r="AEA53" s="440"/>
      <c r="AEB53" s="111">
        <f t="shared" si="1487"/>
        <v>0</v>
      </c>
      <c r="AEC53" s="440"/>
      <c r="AED53" s="440"/>
      <c r="AEF53" s="440"/>
      <c r="AEG53" s="440"/>
      <c r="AEH53" s="440"/>
      <c r="AEI53" s="440"/>
      <c r="AEJ53" s="110">
        <f t="shared" si="1488"/>
        <v>0</v>
      </c>
      <c r="AEK53" s="440"/>
      <c r="AEL53" s="440"/>
      <c r="AEM53" s="440"/>
      <c r="AEN53" s="440"/>
      <c r="AEO53" s="440"/>
      <c r="AEP53" s="440"/>
      <c r="AEQ53" s="111">
        <f t="shared" si="1489"/>
        <v>0</v>
      </c>
      <c r="AER53" s="440"/>
      <c r="AES53" s="440"/>
      <c r="AEU53" s="440"/>
      <c r="AEV53" s="440"/>
      <c r="AEW53" s="440"/>
      <c r="AEX53" s="440"/>
      <c r="AEY53" s="110">
        <f t="shared" si="1490"/>
        <v>0</v>
      </c>
      <c r="AEZ53" s="440"/>
      <c r="AFA53" s="440"/>
      <c r="AFB53" s="440"/>
      <c r="AFC53" s="440"/>
      <c r="AFD53" s="440"/>
      <c r="AFE53" s="440"/>
      <c r="AFF53" s="111">
        <f t="shared" si="1491"/>
        <v>0</v>
      </c>
      <c r="AFG53" s="440"/>
      <c r="AFH53" s="440"/>
      <c r="AFJ53" s="440"/>
      <c r="AFK53" s="440"/>
      <c r="AFL53" s="440"/>
      <c r="AFM53" s="440"/>
      <c r="AFN53" s="110">
        <f t="shared" si="1492"/>
        <v>0</v>
      </c>
      <c r="AFO53" s="440"/>
      <c r="AFP53" s="440"/>
      <c r="AFQ53" s="440"/>
      <c r="AFR53" s="440"/>
      <c r="AFS53" s="440"/>
      <c r="AFT53" s="440"/>
      <c r="AFU53" s="111">
        <f t="shared" si="1493"/>
        <v>0</v>
      </c>
      <c r="AFV53" s="440"/>
      <c r="AFW53" s="440"/>
      <c r="AFY53" s="440"/>
      <c r="AFZ53" s="440"/>
      <c r="AGA53" s="440"/>
      <c r="AGB53" s="440"/>
      <c r="AGC53" s="110">
        <f t="shared" si="1494"/>
        <v>0</v>
      </c>
      <c r="AGD53" s="440"/>
      <c r="AGE53" s="440"/>
      <c r="AGF53" s="440"/>
      <c r="AGG53" s="440"/>
      <c r="AGH53" s="440"/>
      <c r="AGI53" s="440"/>
      <c r="AGJ53" s="111">
        <f t="shared" si="1495"/>
        <v>0</v>
      </c>
      <c r="AGK53" s="440"/>
      <c r="AGL53" s="440"/>
      <c r="AGN53" s="440"/>
      <c r="AGO53" s="440"/>
      <c r="AGP53" s="440"/>
      <c r="AGQ53" s="440"/>
      <c r="AGR53" s="110">
        <f t="shared" si="1496"/>
        <v>0</v>
      </c>
      <c r="AGS53" s="440"/>
      <c r="AGT53" s="440"/>
      <c r="AGU53" s="440"/>
      <c r="AGV53" s="440"/>
      <c r="AGW53" s="440"/>
      <c r="AGX53" s="440"/>
      <c r="AGY53" s="111">
        <f t="shared" si="1497"/>
        <v>0</v>
      </c>
      <c r="AGZ53" s="440"/>
      <c r="AHA53" s="440"/>
      <c r="AHC53" s="440"/>
      <c r="AHD53" s="440"/>
      <c r="AHE53" s="440"/>
      <c r="AHF53" s="440"/>
      <c r="AHG53" s="110">
        <f t="shared" si="1498"/>
        <v>0</v>
      </c>
      <c r="AHH53" s="440"/>
      <c r="AHI53" s="440"/>
      <c r="AHJ53" s="440"/>
      <c r="AHK53" s="440"/>
      <c r="AHL53" s="440"/>
      <c r="AHM53" s="440"/>
      <c r="AHN53" s="111">
        <f t="shared" si="1499"/>
        <v>0</v>
      </c>
      <c r="AHO53" s="440"/>
      <c r="AHP53" s="440"/>
      <c r="AHR53" s="440"/>
      <c r="AHS53" s="440"/>
      <c r="AHT53" s="440"/>
      <c r="AHU53" s="440"/>
      <c r="AHV53" s="110">
        <f t="shared" si="1500"/>
        <v>0</v>
      </c>
      <c r="AHW53" s="440"/>
      <c r="AHX53" s="440"/>
      <c r="AHY53" s="440"/>
      <c r="AHZ53" s="440"/>
      <c r="AIA53" s="440"/>
      <c r="AIB53" s="440"/>
      <c r="AIC53" s="111">
        <f t="shared" si="1501"/>
        <v>0</v>
      </c>
      <c r="AID53" s="440"/>
      <c r="AIE53" s="440"/>
    </row>
    <row r="54" spans="1:915" x14ac:dyDescent="0.3">
      <c r="A54" s="29" t="s">
        <v>93</v>
      </c>
      <c r="B54" s="30" t="s">
        <v>142</v>
      </c>
      <c r="C54" s="110">
        <f>SUM(C55:C60)</f>
        <v>0</v>
      </c>
      <c r="D54" s="110">
        <f t="shared" ref="D54:AD54" si="1502">SUM(D55:D60)</f>
        <v>0</v>
      </c>
      <c r="E54" s="110">
        <f t="shared" si="1502"/>
        <v>0</v>
      </c>
      <c r="F54" s="110">
        <f t="shared" si="1502"/>
        <v>0</v>
      </c>
      <c r="G54" s="110">
        <f t="shared" si="1502"/>
        <v>0</v>
      </c>
      <c r="H54" s="110">
        <f t="shared" si="1502"/>
        <v>0</v>
      </c>
      <c r="I54" s="110">
        <f t="shared" si="1502"/>
        <v>0</v>
      </c>
      <c r="J54" s="110">
        <f t="shared" si="1502"/>
        <v>0</v>
      </c>
      <c r="K54" s="110">
        <f t="shared" si="1502"/>
        <v>0</v>
      </c>
      <c r="L54" s="110">
        <f t="shared" si="1502"/>
        <v>0</v>
      </c>
      <c r="M54" s="110">
        <f t="shared" si="1502"/>
        <v>0</v>
      </c>
      <c r="N54" s="110">
        <f t="shared" si="1502"/>
        <v>0</v>
      </c>
      <c r="O54" s="110">
        <f t="shared" si="1502"/>
        <v>0</v>
      </c>
      <c r="P54" s="110">
        <f t="shared" si="1502"/>
        <v>0</v>
      </c>
      <c r="Q54" s="110">
        <f t="shared" si="1502"/>
        <v>0</v>
      </c>
      <c r="R54" s="110">
        <f t="shared" si="1502"/>
        <v>0</v>
      </c>
      <c r="S54" s="110">
        <f t="shared" si="1502"/>
        <v>0</v>
      </c>
      <c r="T54" s="110">
        <f t="shared" si="1502"/>
        <v>0</v>
      </c>
      <c r="U54" s="110">
        <f t="shared" si="1502"/>
        <v>0</v>
      </c>
      <c r="V54" s="110">
        <f t="shared" si="1502"/>
        <v>0</v>
      </c>
      <c r="W54" s="110">
        <f t="shared" si="1502"/>
        <v>0</v>
      </c>
      <c r="X54" s="110">
        <f t="shared" si="1502"/>
        <v>0</v>
      </c>
      <c r="Y54" s="110">
        <f t="shared" si="1502"/>
        <v>0</v>
      </c>
      <c r="Z54" s="110">
        <f t="shared" si="1502"/>
        <v>0</v>
      </c>
      <c r="AA54" s="110">
        <f t="shared" si="1502"/>
        <v>0</v>
      </c>
      <c r="AB54" s="110">
        <f t="shared" si="1502"/>
        <v>0</v>
      </c>
      <c r="AC54" s="110">
        <f t="shared" si="1502"/>
        <v>0</v>
      </c>
      <c r="AD54" s="110">
        <f t="shared" si="1502"/>
        <v>0</v>
      </c>
      <c r="AF54" s="110">
        <f t="shared" ref="AF54:AS54" si="1503">SUM(AF55:AF60)</f>
        <v>0</v>
      </c>
      <c r="AG54" s="110">
        <f t="shared" si="1503"/>
        <v>0</v>
      </c>
      <c r="AH54" s="110">
        <f t="shared" si="1503"/>
        <v>0</v>
      </c>
      <c r="AI54" s="110">
        <f t="shared" si="1503"/>
        <v>0</v>
      </c>
      <c r="AJ54" s="110">
        <f t="shared" si="1503"/>
        <v>0</v>
      </c>
      <c r="AK54" s="110">
        <f t="shared" si="1503"/>
        <v>0</v>
      </c>
      <c r="AL54" s="110">
        <f t="shared" si="1503"/>
        <v>0</v>
      </c>
      <c r="AM54" s="110">
        <f t="shared" si="1503"/>
        <v>0</v>
      </c>
      <c r="AN54" s="110">
        <f t="shared" si="1503"/>
        <v>0</v>
      </c>
      <c r="AO54" s="110">
        <f t="shared" si="1503"/>
        <v>0</v>
      </c>
      <c r="AP54" s="110">
        <f t="shared" si="1503"/>
        <v>0</v>
      </c>
      <c r="AQ54" s="110">
        <f t="shared" si="1503"/>
        <v>0</v>
      </c>
      <c r="AR54" s="110">
        <f t="shared" si="1503"/>
        <v>0</v>
      </c>
      <c r="AS54" s="110">
        <f t="shared" si="1503"/>
        <v>0</v>
      </c>
      <c r="AU54" s="110">
        <f t="shared" ref="AU54:BH54" si="1504">SUM(AU55:AU60)</f>
        <v>0</v>
      </c>
      <c r="AV54" s="110">
        <f t="shared" si="1504"/>
        <v>0</v>
      </c>
      <c r="AW54" s="110">
        <f t="shared" si="1504"/>
        <v>0</v>
      </c>
      <c r="AX54" s="110">
        <f t="shared" si="1504"/>
        <v>0</v>
      </c>
      <c r="AY54" s="110">
        <f t="shared" si="1504"/>
        <v>0</v>
      </c>
      <c r="AZ54" s="110">
        <f t="shared" si="1504"/>
        <v>0</v>
      </c>
      <c r="BA54" s="110">
        <f t="shared" si="1504"/>
        <v>0</v>
      </c>
      <c r="BB54" s="110">
        <f t="shared" si="1504"/>
        <v>0</v>
      </c>
      <c r="BC54" s="110">
        <f t="shared" si="1504"/>
        <v>0</v>
      </c>
      <c r="BD54" s="110">
        <f t="shared" si="1504"/>
        <v>0</v>
      </c>
      <c r="BE54" s="110">
        <f t="shared" si="1504"/>
        <v>0</v>
      </c>
      <c r="BF54" s="110">
        <f t="shared" si="1504"/>
        <v>0</v>
      </c>
      <c r="BG54" s="110">
        <f t="shared" si="1504"/>
        <v>0</v>
      </c>
      <c r="BH54" s="110">
        <f t="shared" si="1504"/>
        <v>0</v>
      </c>
      <c r="BJ54" s="110">
        <f t="shared" ref="BJ54:BW54" si="1505">SUM(BJ55:BJ60)</f>
        <v>0</v>
      </c>
      <c r="BK54" s="110">
        <f t="shared" si="1505"/>
        <v>0</v>
      </c>
      <c r="BL54" s="110">
        <f t="shared" si="1505"/>
        <v>0</v>
      </c>
      <c r="BM54" s="110">
        <f t="shared" si="1505"/>
        <v>0</v>
      </c>
      <c r="BN54" s="110">
        <f t="shared" si="1505"/>
        <v>0</v>
      </c>
      <c r="BO54" s="110">
        <f t="shared" si="1505"/>
        <v>0</v>
      </c>
      <c r="BP54" s="110">
        <f t="shared" si="1505"/>
        <v>0</v>
      </c>
      <c r="BQ54" s="110">
        <f t="shared" si="1505"/>
        <v>0</v>
      </c>
      <c r="BR54" s="110">
        <f t="shared" si="1505"/>
        <v>0</v>
      </c>
      <c r="BS54" s="110">
        <f t="shared" si="1505"/>
        <v>0</v>
      </c>
      <c r="BT54" s="110">
        <f t="shared" si="1505"/>
        <v>0</v>
      </c>
      <c r="BU54" s="110">
        <f t="shared" si="1505"/>
        <v>0</v>
      </c>
      <c r="BV54" s="110">
        <f t="shared" si="1505"/>
        <v>0</v>
      </c>
      <c r="BW54" s="110">
        <f t="shared" si="1505"/>
        <v>0</v>
      </c>
      <c r="BY54" s="110">
        <f t="shared" ref="BY54:CL54" si="1506">SUM(BY55:BY60)</f>
        <v>0</v>
      </c>
      <c r="BZ54" s="110">
        <f t="shared" si="1506"/>
        <v>0</v>
      </c>
      <c r="CA54" s="110">
        <f t="shared" si="1506"/>
        <v>0</v>
      </c>
      <c r="CB54" s="110">
        <f t="shared" si="1506"/>
        <v>0</v>
      </c>
      <c r="CC54" s="110">
        <f t="shared" si="1506"/>
        <v>0</v>
      </c>
      <c r="CD54" s="110">
        <f t="shared" si="1506"/>
        <v>0</v>
      </c>
      <c r="CE54" s="110">
        <f t="shared" si="1506"/>
        <v>0</v>
      </c>
      <c r="CF54" s="110">
        <f t="shared" si="1506"/>
        <v>0</v>
      </c>
      <c r="CG54" s="110">
        <f t="shared" si="1506"/>
        <v>0</v>
      </c>
      <c r="CH54" s="110">
        <f t="shared" si="1506"/>
        <v>0</v>
      </c>
      <c r="CI54" s="110">
        <f t="shared" si="1506"/>
        <v>0</v>
      </c>
      <c r="CJ54" s="110">
        <f t="shared" si="1506"/>
        <v>0</v>
      </c>
      <c r="CK54" s="110">
        <f t="shared" si="1506"/>
        <v>0</v>
      </c>
      <c r="CL54" s="110">
        <f t="shared" si="1506"/>
        <v>0</v>
      </c>
      <c r="CN54" s="110">
        <f t="shared" ref="CN54:DA54" si="1507">SUM(CN55:CN60)</f>
        <v>0</v>
      </c>
      <c r="CO54" s="110">
        <f t="shared" si="1507"/>
        <v>0</v>
      </c>
      <c r="CP54" s="110">
        <f t="shared" si="1507"/>
        <v>0</v>
      </c>
      <c r="CQ54" s="110">
        <f t="shared" si="1507"/>
        <v>0</v>
      </c>
      <c r="CR54" s="110">
        <f t="shared" si="1507"/>
        <v>0</v>
      </c>
      <c r="CS54" s="110">
        <f t="shared" si="1507"/>
        <v>0</v>
      </c>
      <c r="CT54" s="110">
        <f t="shared" si="1507"/>
        <v>0</v>
      </c>
      <c r="CU54" s="110">
        <f t="shared" si="1507"/>
        <v>0</v>
      </c>
      <c r="CV54" s="110">
        <f t="shared" si="1507"/>
        <v>0</v>
      </c>
      <c r="CW54" s="110">
        <f t="shared" si="1507"/>
        <v>0</v>
      </c>
      <c r="CX54" s="110">
        <f t="shared" si="1507"/>
        <v>0</v>
      </c>
      <c r="CY54" s="110">
        <f t="shared" si="1507"/>
        <v>0</v>
      </c>
      <c r="CZ54" s="110">
        <f t="shared" si="1507"/>
        <v>0</v>
      </c>
      <c r="DA54" s="110">
        <f t="shared" si="1507"/>
        <v>0</v>
      </c>
      <c r="DC54" s="110">
        <f t="shared" ref="DC54:DP54" si="1508">SUM(DC55:DC60)</f>
        <v>0</v>
      </c>
      <c r="DD54" s="110">
        <f t="shared" si="1508"/>
        <v>0</v>
      </c>
      <c r="DE54" s="110">
        <f t="shared" si="1508"/>
        <v>0</v>
      </c>
      <c r="DF54" s="110">
        <f t="shared" si="1508"/>
        <v>0</v>
      </c>
      <c r="DG54" s="110">
        <f t="shared" si="1508"/>
        <v>0</v>
      </c>
      <c r="DH54" s="110">
        <f t="shared" si="1508"/>
        <v>0</v>
      </c>
      <c r="DI54" s="110">
        <f t="shared" si="1508"/>
        <v>0</v>
      </c>
      <c r="DJ54" s="110">
        <f t="shared" si="1508"/>
        <v>0</v>
      </c>
      <c r="DK54" s="110">
        <f t="shared" si="1508"/>
        <v>0</v>
      </c>
      <c r="DL54" s="110">
        <f t="shared" si="1508"/>
        <v>0</v>
      </c>
      <c r="DM54" s="110">
        <f t="shared" si="1508"/>
        <v>0</v>
      </c>
      <c r="DN54" s="110">
        <f t="shared" si="1508"/>
        <v>0</v>
      </c>
      <c r="DO54" s="110">
        <f t="shared" si="1508"/>
        <v>0</v>
      </c>
      <c r="DP54" s="110">
        <f t="shared" si="1508"/>
        <v>0</v>
      </c>
      <c r="DR54" s="110">
        <f t="shared" ref="DR54:EE54" si="1509">SUM(DR55:DR60)</f>
        <v>0</v>
      </c>
      <c r="DS54" s="110">
        <f t="shared" si="1509"/>
        <v>0</v>
      </c>
      <c r="DT54" s="110">
        <f t="shared" si="1509"/>
        <v>0</v>
      </c>
      <c r="DU54" s="110">
        <f t="shared" si="1509"/>
        <v>0</v>
      </c>
      <c r="DV54" s="110">
        <f t="shared" si="1509"/>
        <v>0</v>
      </c>
      <c r="DW54" s="110">
        <f t="shared" si="1509"/>
        <v>0</v>
      </c>
      <c r="DX54" s="110">
        <f t="shared" si="1509"/>
        <v>0</v>
      </c>
      <c r="DY54" s="110">
        <f t="shared" si="1509"/>
        <v>0</v>
      </c>
      <c r="DZ54" s="110">
        <f t="shared" si="1509"/>
        <v>0</v>
      </c>
      <c r="EA54" s="110">
        <f t="shared" si="1509"/>
        <v>0</v>
      </c>
      <c r="EB54" s="110">
        <f t="shared" si="1509"/>
        <v>0</v>
      </c>
      <c r="EC54" s="110">
        <f t="shared" si="1509"/>
        <v>0</v>
      </c>
      <c r="ED54" s="110">
        <f t="shared" si="1509"/>
        <v>0</v>
      </c>
      <c r="EE54" s="110">
        <f t="shared" si="1509"/>
        <v>0</v>
      </c>
      <c r="EG54" s="110">
        <f t="shared" ref="EG54:ET54" si="1510">SUM(EG55:EG60)</f>
        <v>0</v>
      </c>
      <c r="EH54" s="110">
        <f t="shared" si="1510"/>
        <v>0</v>
      </c>
      <c r="EI54" s="110">
        <f t="shared" si="1510"/>
        <v>0</v>
      </c>
      <c r="EJ54" s="110">
        <f t="shared" si="1510"/>
        <v>0</v>
      </c>
      <c r="EK54" s="110">
        <f t="shared" si="1510"/>
        <v>0</v>
      </c>
      <c r="EL54" s="110">
        <f t="shared" si="1510"/>
        <v>0</v>
      </c>
      <c r="EM54" s="110">
        <f t="shared" si="1510"/>
        <v>0</v>
      </c>
      <c r="EN54" s="110">
        <f t="shared" si="1510"/>
        <v>0</v>
      </c>
      <c r="EO54" s="110">
        <f t="shared" si="1510"/>
        <v>0</v>
      </c>
      <c r="EP54" s="110">
        <f t="shared" si="1510"/>
        <v>0</v>
      </c>
      <c r="EQ54" s="110">
        <f t="shared" si="1510"/>
        <v>0</v>
      </c>
      <c r="ER54" s="110">
        <f t="shared" si="1510"/>
        <v>0</v>
      </c>
      <c r="ES54" s="110">
        <f t="shared" si="1510"/>
        <v>0</v>
      </c>
      <c r="ET54" s="110">
        <f t="shared" si="1510"/>
        <v>0</v>
      </c>
      <c r="EV54" s="110">
        <f t="shared" ref="EV54:FI54" si="1511">SUM(EV55:EV60)</f>
        <v>0</v>
      </c>
      <c r="EW54" s="110">
        <f t="shared" si="1511"/>
        <v>0</v>
      </c>
      <c r="EX54" s="110">
        <f t="shared" si="1511"/>
        <v>0</v>
      </c>
      <c r="EY54" s="110">
        <f t="shared" si="1511"/>
        <v>0</v>
      </c>
      <c r="EZ54" s="110">
        <f t="shared" si="1511"/>
        <v>0</v>
      </c>
      <c r="FA54" s="110">
        <f t="shared" si="1511"/>
        <v>0</v>
      </c>
      <c r="FB54" s="110">
        <f t="shared" si="1511"/>
        <v>0</v>
      </c>
      <c r="FC54" s="110">
        <f t="shared" si="1511"/>
        <v>0</v>
      </c>
      <c r="FD54" s="110">
        <f t="shared" si="1511"/>
        <v>0</v>
      </c>
      <c r="FE54" s="110">
        <f t="shared" si="1511"/>
        <v>0</v>
      </c>
      <c r="FF54" s="110">
        <f t="shared" si="1511"/>
        <v>0</v>
      </c>
      <c r="FG54" s="110">
        <f t="shared" si="1511"/>
        <v>0</v>
      </c>
      <c r="FH54" s="110">
        <f t="shared" si="1511"/>
        <v>0</v>
      </c>
      <c r="FI54" s="110">
        <f t="shared" si="1511"/>
        <v>0</v>
      </c>
      <c r="FK54" s="110">
        <f t="shared" ref="FK54:FX54" si="1512">SUM(FK55:FK60)</f>
        <v>0</v>
      </c>
      <c r="FL54" s="110">
        <f t="shared" si="1512"/>
        <v>0</v>
      </c>
      <c r="FM54" s="110">
        <f t="shared" si="1512"/>
        <v>0</v>
      </c>
      <c r="FN54" s="110">
        <f t="shared" si="1512"/>
        <v>0</v>
      </c>
      <c r="FO54" s="110">
        <f t="shared" si="1512"/>
        <v>0</v>
      </c>
      <c r="FP54" s="110">
        <f t="shared" si="1512"/>
        <v>0</v>
      </c>
      <c r="FQ54" s="110">
        <f t="shared" si="1512"/>
        <v>0</v>
      </c>
      <c r="FR54" s="110">
        <f t="shared" si="1512"/>
        <v>0</v>
      </c>
      <c r="FS54" s="110">
        <f t="shared" si="1512"/>
        <v>0</v>
      </c>
      <c r="FT54" s="110">
        <f t="shared" si="1512"/>
        <v>0</v>
      </c>
      <c r="FU54" s="110">
        <f t="shared" si="1512"/>
        <v>0</v>
      </c>
      <c r="FV54" s="110">
        <f t="shared" si="1512"/>
        <v>0</v>
      </c>
      <c r="FW54" s="110">
        <f t="shared" si="1512"/>
        <v>0</v>
      </c>
      <c r="FX54" s="110">
        <f t="shared" si="1512"/>
        <v>0</v>
      </c>
      <c r="FZ54" s="110">
        <f t="shared" ref="FZ54:GM54" si="1513">SUM(FZ55:FZ60)</f>
        <v>0</v>
      </c>
      <c r="GA54" s="110">
        <f t="shared" si="1513"/>
        <v>0</v>
      </c>
      <c r="GB54" s="110">
        <f t="shared" si="1513"/>
        <v>0</v>
      </c>
      <c r="GC54" s="110">
        <f t="shared" si="1513"/>
        <v>0</v>
      </c>
      <c r="GD54" s="110">
        <f t="shared" si="1513"/>
        <v>0</v>
      </c>
      <c r="GE54" s="110">
        <f t="shared" si="1513"/>
        <v>0</v>
      </c>
      <c r="GF54" s="110">
        <f t="shared" si="1513"/>
        <v>0</v>
      </c>
      <c r="GG54" s="110">
        <f t="shared" si="1513"/>
        <v>0</v>
      </c>
      <c r="GH54" s="110">
        <f t="shared" si="1513"/>
        <v>0</v>
      </c>
      <c r="GI54" s="110">
        <f t="shared" si="1513"/>
        <v>0</v>
      </c>
      <c r="GJ54" s="110">
        <f t="shared" si="1513"/>
        <v>0</v>
      </c>
      <c r="GK54" s="110">
        <f t="shared" si="1513"/>
        <v>0</v>
      </c>
      <c r="GL54" s="110">
        <f t="shared" si="1513"/>
        <v>0</v>
      </c>
      <c r="GM54" s="110">
        <f t="shared" si="1513"/>
        <v>0</v>
      </c>
      <c r="GO54" s="110">
        <f t="shared" ref="GO54:HB54" si="1514">SUM(GO55:GO60)</f>
        <v>0</v>
      </c>
      <c r="GP54" s="110">
        <f t="shared" si="1514"/>
        <v>0</v>
      </c>
      <c r="GQ54" s="110">
        <f t="shared" si="1514"/>
        <v>0</v>
      </c>
      <c r="GR54" s="110">
        <f t="shared" si="1514"/>
        <v>0</v>
      </c>
      <c r="GS54" s="110">
        <f t="shared" si="1514"/>
        <v>0</v>
      </c>
      <c r="GT54" s="110">
        <f t="shared" si="1514"/>
        <v>0</v>
      </c>
      <c r="GU54" s="110">
        <f t="shared" si="1514"/>
        <v>0</v>
      </c>
      <c r="GV54" s="110">
        <f t="shared" si="1514"/>
        <v>0</v>
      </c>
      <c r="GW54" s="110">
        <f t="shared" si="1514"/>
        <v>0</v>
      </c>
      <c r="GX54" s="110">
        <f t="shared" si="1514"/>
        <v>0</v>
      </c>
      <c r="GY54" s="110">
        <f t="shared" si="1514"/>
        <v>0</v>
      </c>
      <c r="GZ54" s="110">
        <f t="shared" si="1514"/>
        <v>0</v>
      </c>
      <c r="HA54" s="110">
        <f t="shared" si="1514"/>
        <v>0</v>
      </c>
      <c r="HB54" s="110">
        <f t="shared" si="1514"/>
        <v>0</v>
      </c>
      <c r="HD54" s="110">
        <f t="shared" ref="HD54:HQ54" si="1515">SUM(HD55:HD60)</f>
        <v>0</v>
      </c>
      <c r="HE54" s="110">
        <f t="shared" si="1515"/>
        <v>0</v>
      </c>
      <c r="HF54" s="110">
        <f t="shared" si="1515"/>
        <v>0</v>
      </c>
      <c r="HG54" s="110">
        <f t="shared" si="1515"/>
        <v>0</v>
      </c>
      <c r="HH54" s="110">
        <f t="shared" si="1515"/>
        <v>0</v>
      </c>
      <c r="HI54" s="110">
        <f t="shared" si="1515"/>
        <v>0</v>
      </c>
      <c r="HJ54" s="110">
        <f t="shared" si="1515"/>
        <v>0</v>
      </c>
      <c r="HK54" s="110">
        <f t="shared" si="1515"/>
        <v>0</v>
      </c>
      <c r="HL54" s="110">
        <f t="shared" si="1515"/>
        <v>0</v>
      </c>
      <c r="HM54" s="110">
        <f t="shared" si="1515"/>
        <v>0</v>
      </c>
      <c r="HN54" s="110">
        <f t="shared" si="1515"/>
        <v>0</v>
      </c>
      <c r="HO54" s="110">
        <f t="shared" si="1515"/>
        <v>0</v>
      </c>
      <c r="HP54" s="110">
        <f t="shared" si="1515"/>
        <v>0</v>
      </c>
      <c r="HQ54" s="110">
        <f t="shared" si="1515"/>
        <v>0</v>
      </c>
      <c r="HS54" s="110">
        <f t="shared" ref="HS54:IF54" si="1516">SUM(HS55:HS60)</f>
        <v>0</v>
      </c>
      <c r="HT54" s="110">
        <f t="shared" si="1516"/>
        <v>0</v>
      </c>
      <c r="HU54" s="110">
        <f t="shared" si="1516"/>
        <v>0</v>
      </c>
      <c r="HV54" s="110">
        <f t="shared" si="1516"/>
        <v>0</v>
      </c>
      <c r="HW54" s="110">
        <f t="shared" si="1516"/>
        <v>0</v>
      </c>
      <c r="HX54" s="110">
        <f t="shared" si="1516"/>
        <v>0</v>
      </c>
      <c r="HY54" s="110">
        <f t="shared" si="1516"/>
        <v>0</v>
      </c>
      <c r="HZ54" s="110">
        <f t="shared" si="1516"/>
        <v>0</v>
      </c>
      <c r="IA54" s="110">
        <f t="shared" si="1516"/>
        <v>0</v>
      </c>
      <c r="IB54" s="110">
        <f t="shared" si="1516"/>
        <v>0</v>
      </c>
      <c r="IC54" s="110">
        <f t="shared" si="1516"/>
        <v>0</v>
      </c>
      <c r="ID54" s="110">
        <f t="shared" si="1516"/>
        <v>0</v>
      </c>
      <c r="IE54" s="110">
        <f t="shared" si="1516"/>
        <v>0</v>
      </c>
      <c r="IF54" s="110">
        <f t="shared" si="1516"/>
        <v>0</v>
      </c>
      <c r="IH54" s="110">
        <f t="shared" ref="IH54:IU54" si="1517">SUM(IH55:IH60)</f>
        <v>0</v>
      </c>
      <c r="II54" s="110">
        <f t="shared" si="1517"/>
        <v>0</v>
      </c>
      <c r="IJ54" s="110">
        <f t="shared" si="1517"/>
        <v>0</v>
      </c>
      <c r="IK54" s="110">
        <f t="shared" si="1517"/>
        <v>0</v>
      </c>
      <c r="IL54" s="110">
        <f t="shared" si="1517"/>
        <v>0</v>
      </c>
      <c r="IM54" s="110">
        <f t="shared" si="1517"/>
        <v>0</v>
      </c>
      <c r="IN54" s="110">
        <f t="shared" si="1517"/>
        <v>0</v>
      </c>
      <c r="IO54" s="110">
        <f t="shared" si="1517"/>
        <v>0</v>
      </c>
      <c r="IP54" s="110">
        <f t="shared" si="1517"/>
        <v>0</v>
      </c>
      <c r="IQ54" s="110">
        <f t="shared" si="1517"/>
        <v>0</v>
      </c>
      <c r="IR54" s="110">
        <f t="shared" si="1517"/>
        <v>0</v>
      </c>
      <c r="IS54" s="110">
        <f t="shared" si="1517"/>
        <v>0</v>
      </c>
      <c r="IT54" s="110">
        <f t="shared" si="1517"/>
        <v>0</v>
      </c>
      <c r="IU54" s="110">
        <f t="shared" si="1517"/>
        <v>0</v>
      </c>
      <c r="IW54" s="110">
        <f t="shared" ref="IW54:JJ54" si="1518">SUM(IW55:IW60)</f>
        <v>0</v>
      </c>
      <c r="IX54" s="110">
        <f t="shared" si="1518"/>
        <v>0</v>
      </c>
      <c r="IY54" s="110">
        <f t="shared" si="1518"/>
        <v>0</v>
      </c>
      <c r="IZ54" s="110">
        <f t="shared" si="1518"/>
        <v>0</v>
      </c>
      <c r="JA54" s="110">
        <f t="shared" si="1518"/>
        <v>0</v>
      </c>
      <c r="JB54" s="110">
        <f t="shared" si="1518"/>
        <v>0</v>
      </c>
      <c r="JC54" s="110">
        <f t="shared" si="1518"/>
        <v>0</v>
      </c>
      <c r="JD54" s="110">
        <f t="shared" si="1518"/>
        <v>0</v>
      </c>
      <c r="JE54" s="110">
        <f t="shared" si="1518"/>
        <v>0</v>
      </c>
      <c r="JF54" s="110">
        <f t="shared" si="1518"/>
        <v>0</v>
      </c>
      <c r="JG54" s="110">
        <f t="shared" si="1518"/>
        <v>0</v>
      </c>
      <c r="JH54" s="110">
        <f t="shared" si="1518"/>
        <v>0</v>
      </c>
      <c r="JI54" s="110">
        <f t="shared" si="1518"/>
        <v>0</v>
      </c>
      <c r="JJ54" s="110">
        <f t="shared" si="1518"/>
        <v>0</v>
      </c>
      <c r="JL54" s="110">
        <f t="shared" ref="JL54:JY54" si="1519">SUM(JL55:JL60)</f>
        <v>0</v>
      </c>
      <c r="JM54" s="110">
        <f t="shared" si="1519"/>
        <v>0</v>
      </c>
      <c r="JN54" s="110">
        <f t="shared" si="1519"/>
        <v>0</v>
      </c>
      <c r="JO54" s="110">
        <f t="shared" si="1519"/>
        <v>0</v>
      </c>
      <c r="JP54" s="110">
        <f t="shared" si="1519"/>
        <v>0</v>
      </c>
      <c r="JQ54" s="110">
        <f t="shared" si="1519"/>
        <v>0</v>
      </c>
      <c r="JR54" s="110">
        <f t="shared" si="1519"/>
        <v>0</v>
      </c>
      <c r="JS54" s="110">
        <f t="shared" si="1519"/>
        <v>0</v>
      </c>
      <c r="JT54" s="110">
        <f t="shared" si="1519"/>
        <v>0</v>
      </c>
      <c r="JU54" s="110">
        <f t="shared" si="1519"/>
        <v>0</v>
      </c>
      <c r="JV54" s="110">
        <f t="shared" si="1519"/>
        <v>0</v>
      </c>
      <c r="JW54" s="110">
        <f t="shared" si="1519"/>
        <v>0</v>
      </c>
      <c r="JX54" s="110">
        <f t="shared" si="1519"/>
        <v>0</v>
      </c>
      <c r="JY54" s="110">
        <f t="shared" si="1519"/>
        <v>0</v>
      </c>
      <c r="KA54" s="110">
        <f t="shared" ref="KA54:KN54" si="1520">SUM(KA55:KA60)</f>
        <v>0</v>
      </c>
      <c r="KB54" s="110">
        <f t="shared" si="1520"/>
        <v>0</v>
      </c>
      <c r="KC54" s="110">
        <f t="shared" si="1520"/>
        <v>0</v>
      </c>
      <c r="KD54" s="110">
        <f t="shared" si="1520"/>
        <v>0</v>
      </c>
      <c r="KE54" s="110">
        <f t="shared" si="1520"/>
        <v>0</v>
      </c>
      <c r="KF54" s="110">
        <f t="shared" si="1520"/>
        <v>0</v>
      </c>
      <c r="KG54" s="110">
        <f t="shared" si="1520"/>
        <v>0</v>
      </c>
      <c r="KH54" s="110">
        <f t="shared" si="1520"/>
        <v>0</v>
      </c>
      <c r="KI54" s="110">
        <f t="shared" si="1520"/>
        <v>0</v>
      </c>
      <c r="KJ54" s="110">
        <f t="shared" si="1520"/>
        <v>0</v>
      </c>
      <c r="KK54" s="110">
        <f t="shared" si="1520"/>
        <v>0</v>
      </c>
      <c r="KL54" s="110">
        <f t="shared" si="1520"/>
        <v>0</v>
      </c>
      <c r="KM54" s="110">
        <f t="shared" si="1520"/>
        <v>0</v>
      </c>
      <c r="KN54" s="110">
        <f t="shared" si="1520"/>
        <v>0</v>
      </c>
      <c r="KP54" s="110">
        <f t="shared" ref="KP54:LC54" si="1521">SUM(KP55:KP60)</f>
        <v>0</v>
      </c>
      <c r="KQ54" s="110">
        <f t="shared" si="1521"/>
        <v>0</v>
      </c>
      <c r="KR54" s="110">
        <f t="shared" si="1521"/>
        <v>0</v>
      </c>
      <c r="KS54" s="110">
        <f t="shared" si="1521"/>
        <v>0</v>
      </c>
      <c r="KT54" s="110">
        <f t="shared" si="1521"/>
        <v>0</v>
      </c>
      <c r="KU54" s="110">
        <f t="shared" si="1521"/>
        <v>0</v>
      </c>
      <c r="KV54" s="110">
        <f t="shared" si="1521"/>
        <v>0</v>
      </c>
      <c r="KW54" s="110">
        <f t="shared" si="1521"/>
        <v>0</v>
      </c>
      <c r="KX54" s="110">
        <f t="shared" si="1521"/>
        <v>0</v>
      </c>
      <c r="KY54" s="110">
        <f t="shared" si="1521"/>
        <v>0</v>
      </c>
      <c r="KZ54" s="110">
        <f t="shared" si="1521"/>
        <v>0</v>
      </c>
      <c r="LA54" s="110">
        <f t="shared" si="1521"/>
        <v>0</v>
      </c>
      <c r="LB54" s="110">
        <f t="shared" si="1521"/>
        <v>0</v>
      </c>
      <c r="LC54" s="110">
        <f t="shared" si="1521"/>
        <v>0</v>
      </c>
      <c r="LE54" s="110">
        <f t="shared" ref="LE54:LR54" si="1522">SUM(LE55:LE60)</f>
        <v>0</v>
      </c>
      <c r="LF54" s="110">
        <f t="shared" si="1522"/>
        <v>0</v>
      </c>
      <c r="LG54" s="110">
        <f t="shared" si="1522"/>
        <v>0</v>
      </c>
      <c r="LH54" s="110">
        <f t="shared" si="1522"/>
        <v>0</v>
      </c>
      <c r="LI54" s="110">
        <f t="shared" si="1522"/>
        <v>0</v>
      </c>
      <c r="LJ54" s="110">
        <f t="shared" si="1522"/>
        <v>0</v>
      </c>
      <c r="LK54" s="110">
        <f t="shared" si="1522"/>
        <v>0</v>
      </c>
      <c r="LL54" s="110">
        <f t="shared" si="1522"/>
        <v>0</v>
      </c>
      <c r="LM54" s="110">
        <f t="shared" si="1522"/>
        <v>0</v>
      </c>
      <c r="LN54" s="110">
        <f t="shared" si="1522"/>
        <v>0</v>
      </c>
      <c r="LO54" s="110">
        <f t="shared" si="1522"/>
        <v>0</v>
      </c>
      <c r="LP54" s="110">
        <f t="shared" si="1522"/>
        <v>0</v>
      </c>
      <c r="LQ54" s="110">
        <f t="shared" si="1522"/>
        <v>0</v>
      </c>
      <c r="LR54" s="110">
        <f t="shared" si="1522"/>
        <v>0</v>
      </c>
      <c r="LT54" s="110">
        <f t="shared" ref="LT54:MG54" si="1523">SUM(LT55:LT60)</f>
        <v>0</v>
      </c>
      <c r="LU54" s="110">
        <f t="shared" si="1523"/>
        <v>0</v>
      </c>
      <c r="LV54" s="110">
        <f t="shared" si="1523"/>
        <v>0</v>
      </c>
      <c r="LW54" s="110">
        <f t="shared" si="1523"/>
        <v>0</v>
      </c>
      <c r="LX54" s="110">
        <f t="shared" si="1523"/>
        <v>0</v>
      </c>
      <c r="LY54" s="110">
        <f t="shared" si="1523"/>
        <v>0</v>
      </c>
      <c r="LZ54" s="110">
        <f t="shared" si="1523"/>
        <v>0</v>
      </c>
      <c r="MA54" s="110">
        <f t="shared" si="1523"/>
        <v>0</v>
      </c>
      <c r="MB54" s="110">
        <f t="shared" si="1523"/>
        <v>0</v>
      </c>
      <c r="MC54" s="110">
        <f t="shared" si="1523"/>
        <v>0</v>
      </c>
      <c r="MD54" s="110">
        <f t="shared" si="1523"/>
        <v>0</v>
      </c>
      <c r="ME54" s="110">
        <f t="shared" si="1523"/>
        <v>0</v>
      </c>
      <c r="MF54" s="110">
        <f t="shared" si="1523"/>
        <v>0</v>
      </c>
      <c r="MG54" s="110">
        <f t="shared" si="1523"/>
        <v>0</v>
      </c>
      <c r="MI54" s="110">
        <f t="shared" ref="MI54:MV54" si="1524">SUM(MI55:MI60)</f>
        <v>0</v>
      </c>
      <c r="MJ54" s="110">
        <f t="shared" si="1524"/>
        <v>0</v>
      </c>
      <c r="MK54" s="110">
        <f t="shared" si="1524"/>
        <v>0</v>
      </c>
      <c r="ML54" s="110">
        <f t="shared" si="1524"/>
        <v>0</v>
      </c>
      <c r="MM54" s="110">
        <f t="shared" si="1524"/>
        <v>0</v>
      </c>
      <c r="MN54" s="110">
        <f t="shared" si="1524"/>
        <v>0</v>
      </c>
      <c r="MO54" s="110">
        <f t="shared" si="1524"/>
        <v>0</v>
      </c>
      <c r="MP54" s="110">
        <f t="shared" si="1524"/>
        <v>0</v>
      </c>
      <c r="MQ54" s="110">
        <f t="shared" si="1524"/>
        <v>0</v>
      </c>
      <c r="MR54" s="110">
        <f t="shared" si="1524"/>
        <v>0</v>
      </c>
      <c r="MS54" s="110">
        <f t="shared" si="1524"/>
        <v>0</v>
      </c>
      <c r="MT54" s="110">
        <f t="shared" si="1524"/>
        <v>0</v>
      </c>
      <c r="MU54" s="110">
        <f t="shared" si="1524"/>
        <v>0</v>
      </c>
      <c r="MV54" s="110">
        <f t="shared" si="1524"/>
        <v>0</v>
      </c>
      <c r="MX54" s="110">
        <f t="shared" ref="MX54:NK54" si="1525">SUM(MX55:MX60)</f>
        <v>0</v>
      </c>
      <c r="MY54" s="110">
        <f t="shared" si="1525"/>
        <v>0</v>
      </c>
      <c r="MZ54" s="110">
        <f t="shared" si="1525"/>
        <v>0</v>
      </c>
      <c r="NA54" s="110">
        <f t="shared" si="1525"/>
        <v>0</v>
      </c>
      <c r="NB54" s="110">
        <f t="shared" si="1525"/>
        <v>0</v>
      </c>
      <c r="NC54" s="110">
        <f t="shared" si="1525"/>
        <v>0</v>
      </c>
      <c r="ND54" s="110">
        <f t="shared" si="1525"/>
        <v>0</v>
      </c>
      <c r="NE54" s="110">
        <f t="shared" si="1525"/>
        <v>0</v>
      </c>
      <c r="NF54" s="110">
        <f t="shared" si="1525"/>
        <v>0</v>
      </c>
      <c r="NG54" s="110">
        <f t="shared" si="1525"/>
        <v>0</v>
      </c>
      <c r="NH54" s="110">
        <f t="shared" si="1525"/>
        <v>0</v>
      </c>
      <c r="NI54" s="110">
        <f t="shared" si="1525"/>
        <v>0</v>
      </c>
      <c r="NJ54" s="110">
        <f t="shared" si="1525"/>
        <v>0</v>
      </c>
      <c r="NK54" s="110">
        <f t="shared" si="1525"/>
        <v>0</v>
      </c>
      <c r="NM54" s="110">
        <f t="shared" ref="NM54:NZ54" si="1526">SUM(NM55:NM60)</f>
        <v>0</v>
      </c>
      <c r="NN54" s="110">
        <f t="shared" si="1526"/>
        <v>0</v>
      </c>
      <c r="NO54" s="110">
        <f t="shared" si="1526"/>
        <v>0</v>
      </c>
      <c r="NP54" s="110">
        <f t="shared" si="1526"/>
        <v>0</v>
      </c>
      <c r="NQ54" s="110">
        <f t="shared" si="1526"/>
        <v>0</v>
      </c>
      <c r="NR54" s="110">
        <f t="shared" si="1526"/>
        <v>0</v>
      </c>
      <c r="NS54" s="110">
        <f t="shared" si="1526"/>
        <v>0</v>
      </c>
      <c r="NT54" s="110">
        <f t="shared" si="1526"/>
        <v>0</v>
      </c>
      <c r="NU54" s="110">
        <f t="shared" si="1526"/>
        <v>0</v>
      </c>
      <c r="NV54" s="110">
        <f t="shared" si="1526"/>
        <v>0</v>
      </c>
      <c r="NW54" s="110">
        <f t="shared" si="1526"/>
        <v>0</v>
      </c>
      <c r="NX54" s="110">
        <f t="shared" si="1526"/>
        <v>0</v>
      </c>
      <c r="NY54" s="110">
        <f t="shared" si="1526"/>
        <v>0</v>
      </c>
      <c r="NZ54" s="110">
        <f t="shared" si="1526"/>
        <v>0</v>
      </c>
      <c r="OB54" s="110">
        <f t="shared" ref="OB54:OO54" si="1527">SUM(OB55:OB60)</f>
        <v>0</v>
      </c>
      <c r="OC54" s="110">
        <f t="shared" si="1527"/>
        <v>0</v>
      </c>
      <c r="OD54" s="110">
        <f t="shared" si="1527"/>
        <v>0</v>
      </c>
      <c r="OE54" s="110">
        <f t="shared" si="1527"/>
        <v>0</v>
      </c>
      <c r="OF54" s="110">
        <f t="shared" si="1527"/>
        <v>0</v>
      </c>
      <c r="OG54" s="110">
        <f t="shared" si="1527"/>
        <v>0</v>
      </c>
      <c r="OH54" s="110">
        <f t="shared" si="1527"/>
        <v>0</v>
      </c>
      <c r="OI54" s="110">
        <f t="shared" si="1527"/>
        <v>0</v>
      </c>
      <c r="OJ54" s="110">
        <f t="shared" si="1527"/>
        <v>0</v>
      </c>
      <c r="OK54" s="110">
        <f t="shared" si="1527"/>
        <v>0</v>
      </c>
      <c r="OL54" s="110">
        <f t="shared" si="1527"/>
        <v>0</v>
      </c>
      <c r="OM54" s="110">
        <f t="shared" si="1527"/>
        <v>0</v>
      </c>
      <c r="ON54" s="110">
        <f t="shared" si="1527"/>
        <v>0</v>
      </c>
      <c r="OO54" s="110">
        <f t="shared" si="1527"/>
        <v>0</v>
      </c>
      <c r="OQ54" s="110">
        <f t="shared" ref="OQ54:PD54" si="1528">SUM(OQ55:OQ60)</f>
        <v>0</v>
      </c>
      <c r="OR54" s="110">
        <f t="shared" si="1528"/>
        <v>0</v>
      </c>
      <c r="OS54" s="110">
        <f t="shared" si="1528"/>
        <v>0</v>
      </c>
      <c r="OT54" s="110">
        <f t="shared" si="1528"/>
        <v>0</v>
      </c>
      <c r="OU54" s="110">
        <f t="shared" si="1528"/>
        <v>0</v>
      </c>
      <c r="OV54" s="110">
        <f t="shared" si="1528"/>
        <v>0</v>
      </c>
      <c r="OW54" s="110">
        <f t="shared" si="1528"/>
        <v>0</v>
      </c>
      <c r="OX54" s="110">
        <f t="shared" si="1528"/>
        <v>0</v>
      </c>
      <c r="OY54" s="110">
        <f t="shared" si="1528"/>
        <v>0</v>
      </c>
      <c r="OZ54" s="110">
        <f t="shared" si="1528"/>
        <v>0</v>
      </c>
      <c r="PA54" s="110">
        <f t="shared" si="1528"/>
        <v>0</v>
      </c>
      <c r="PB54" s="110">
        <f t="shared" si="1528"/>
        <v>0</v>
      </c>
      <c r="PC54" s="110">
        <f t="shared" si="1528"/>
        <v>0</v>
      </c>
      <c r="PD54" s="110">
        <f t="shared" si="1528"/>
        <v>0</v>
      </c>
      <c r="PF54" s="110">
        <f t="shared" ref="PF54:PS54" si="1529">SUM(PF55:PF60)</f>
        <v>0</v>
      </c>
      <c r="PG54" s="110">
        <f t="shared" si="1529"/>
        <v>0</v>
      </c>
      <c r="PH54" s="110">
        <f t="shared" si="1529"/>
        <v>0</v>
      </c>
      <c r="PI54" s="110">
        <f t="shared" si="1529"/>
        <v>0</v>
      </c>
      <c r="PJ54" s="110">
        <f t="shared" si="1529"/>
        <v>0</v>
      </c>
      <c r="PK54" s="110">
        <f t="shared" si="1529"/>
        <v>0</v>
      </c>
      <c r="PL54" s="110">
        <f t="shared" si="1529"/>
        <v>0</v>
      </c>
      <c r="PM54" s="110">
        <f t="shared" si="1529"/>
        <v>0</v>
      </c>
      <c r="PN54" s="110">
        <f t="shared" si="1529"/>
        <v>0</v>
      </c>
      <c r="PO54" s="110">
        <f t="shared" si="1529"/>
        <v>0</v>
      </c>
      <c r="PP54" s="110">
        <f t="shared" si="1529"/>
        <v>0</v>
      </c>
      <c r="PQ54" s="110">
        <f t="shared" si="1529"/>
        <v>0</v>
      </c>
      <c r="PR54" s="110">
        <f t="shared" si="1529"/>
        <v>0</v>
      </c>
      <c r="PS54" s="110">
        <f t="shared" si="1529"/>
        <v>0</v>
      </c>
      <c r="PU54" s="110">
        <f t="shared" ref="PU54:QH54" si="1530">SUM(PU55:PU60)</f>
        <v>0</v>
      </c>
      <c r="PV54" s="110">
        <f t="shared" si="1530"/>
        <v>0</v>
      </c>
      <c r="PW54" s="110">
        <f t="shared" si="1530"/>
        <v>0</v>
      </c>
      <c r="PX54" s="110">
        <f t="shared" si="1530"/>
        <v>0</v>
      </c>
      <c r="PY54" s="110">
        <f t="shared" si="1530"/>
        <v>0</v>
      </c>
      <c r="PZ54" s="110">
        <f t="shared" si="1530"/>
        <v>0</v>
      </c>
      <c r="QA54" s="110">
        <f t="shared" si="1530"/>
        <v>0</v>
      </c>
      <c r="QB54" s="110">
        <f t="shared" si="1530"/>
        <v>0</v>
      </c>
      <c r="QC54" s="110">
        <f t="shared" si="1530"/>
        <v>0</v>
      </c>
      <c r="QD54" s="110">
        <f t="shared" si="1530"/>
        <v>0</v>
      </c>
      <c r="QE54" s="110">
        <f t="shared" si="1530"/>
        <v>0</v>
      </c>
      <c r="QF54" s="110">
        <f t="shared" si="1530"/>
        <v>0</v>
      </c>
      <c r="QG54" s="110">
        <f t="shared" si="1530"/>
        <v>0</v>
      </c>
      <c r="QH54" s="110">
        <f t="shared" si="1530"/>
        <v>0</v>
      </c>
      <c r="QJ54" s="110">
        <f t="shared" ref="QJ54:QW54" si="1531">SUM(QJ55:QJ60)</f>
        <v>0</v>
      </c>
      <c r="QK54" s="110">
        <f t="shared" si="1531"/>
        <v>0</v>
      </c>
      <c r="QL54" s="110">
        <f t="shared" si="1531"/>
        <v>0</v>
      </c>
      <c r="QM54" s="110">
        <f t="shared" si="1531"/>
        <v>0</v>
      </c>
      <c r="QN54" s="110">
        <f t="shared" si="1531"/>
        <v>0</v>
      </c>
      <c r="QO54" s="110">
        <f t="shared" si="1531"/>
        <v>0</v>
      </c>
      <c r="QP54" s="110">
        <f t="shared" si="1531"/>
        <v>0</v>
      </c>
      <c r="QQ54" s="110">
        <f t="shared" si="1531"/>
        <v>0</v>
      </c>
      <c r="QR54" s="110">
        <f t="shared" si="1531"/>
        <v>0</v>
      </c>
      <c r="QS54" s="110">
        <f t="shared" si="1531"/>
        <v>0</v>
      </c>
      <c r="QT54" s="110">
        <f t="shared" si="1531"/>
        <v>0</v>
      </c>
      <c r="QU54" s="110">
        <f t="shared" si="1531"/>
        <v>0</v>
      </c>
      <c r="QV54" s="110">
        <f t="shared" si="1531"/>
        <v>0</v>
      </c>
      <c r="QW54" s="110">
        <f t="shared" si="1531"/>
        <v>0</v>
      </c>
      <c r="QY54" s="110">
        <f t="shared" ref="QY54:RL54" si="1532">SUM(QY55:QY60)</f>
        <v>0</v>
      </c>
      <c r="QZ54" s="110">
        <f t="shared" si="1532"/>
        <v>0</v>
      </c>
      <c r="RA54" s="110">
        <f t="shared" si="1532"/>
        <v>0</v>
      </c>
      <c r="RB54" s="110">
        <f t="shared" si="1532"/>
        <v>0</v>
      </c>
      <c r="RC54" s="110">
        <f t="shared" si="1532"/>
        <v>0</v>
      </c>
      <c r="RD54" s="110">
        <f t="shared" si="1532"/>
        <v>0</v>
      </c>
      <c r="RE54" s="110">
        <f t="shared" si="1532"/>
        <v>0</v>
      </c>
      <c r="RF54" s="110">
        <f t="shared" si="1532"/>
        <v>0</v>
      </c>
      <c r="RG54" s="110">
        <f t="shared" si="1532"/>
        <v>0</v>
      </c>
      <c r="RH54" s="110">
        <f t="shared" si="1532"/>
        <v>0</v>
      </c>
      <c r="RI54" s="110">
        <f t="shared" si="1532"/>
        <v>0</v>
      </c>
      <c r="RJ54" s="110">
        <f t="shared" si="1532"/>
        <v>0</v>
      </c>
      <c r="RK54" s="110">
        <f t="shared" si="1532"/>
        <v>0</v>
      </c>
      <c r="RL54" s="110">
        <f t="shared" si="1532"/>
        <v>0</v>
      </c>
      <c r="RN54" s="110">
        <f t="shared" ref="RN54:SA54" si="1533">SUM(RN55:RN60)</f>
        <v>0</v>
      </c>
      <c r="RO54" s="110">
        <f t="shared" si="1533"/>
        <v>0</v>
      </c>
      <c r="RP54" s="110">
        <f t="shared" si="1533"/>
        <v>0</v>
      </c>
      <c r="RQ54" s="110">
        <f t="shared" si="1533"/>
        <v>0</v>
      </c>
      <c r="RR54" s="110">
        <f t="shared" si="1533"/>
        <v>0</v>
      </c>
      <c r="RS54" s="110">
        <f t="shared" si="1533"/>
        <v>0</v>
      </c>
      <c r="RT54" s="110">
        <f t="shared" si="1533"/>
        <v>0</v>
      </c>
      <c r="RU54" s="110">
        <f t="shared" si="1533"/>
        <v>0</v>
      </c>
      <c r="RV54" s="110">
        <f t="shared" si="1533"/>
        <v>0</v>
      </c>
      <c r="RW54" s="110">
        <f t="shared" si="1533"/>
        <v>0</v>
      </c>
      <c r="RX54" s="110">
        <f t="shared" si="1533"/>
        <v>0</v>
      </c>
      <c r="RY54" s="110">
        <f t="shared" si="1533"/>
        <v>0</v>
      </c>
      <c r="RZ54" s="110">
        <f t="shared" si="1533"/>
        <v>0</v>
      </c>
      <c r="SA54" s="110">
        <f t="shared" si="1533"/>
        <v>0</v>
      </c>
      <c r="SC54" s="110">
        <f t="shared" ref="SC54:SP54" si="1534">SUM(SC55:SC60)</f>
        <v>0</v>
      </c>
      <c r="SD54" s="110">
        <f t="shared" si="1534"/>
        <v>0</v>
      </c>
      <c r="SE54" s="110">
        <f t="shared" si="1534"/>
        <v>0</v>
      </c>
      <c r="SF54" s="110">
        <f t="shared" si="1534"/>
        <v>0</v>
      </c>
      <c r="SG54" s="110">
        <f t="shared" si="1534"/>
        <v>0</v>
      </c>
      <c r="SH54" s="110">
        <f t="shared" si="1534"/>
        <v>0</v>
      </c>
      <c r="SI54" s="110">
        <f t="shared" si="1534"/>
        <v>0</v>
      </c>
      <c r="SJ54" s="110">
        <f t="shared" si="1534"/>
        <v>0</v>
      </c>
      <c r="SK54" s="110">
        <f t="shared" si="1534"/>
        <v>0</v>
      </c>
      <c r="SL54" s="110">
        <f t="shared" si="1534"/>
        <v>0</v>
      </c>
      <c r="SM54" s="110">
        <f t="shared" si="1534"/>
        <v>0</v>
      </c>
      <c r="SN54" s="110">
        <f t="shared" si="1534"/>
        <v>0</v>
      </c>
      <c r="SO54" s="110">
        <f t="shared" si="1534"/>
        <v>0</v>
      </c>
      <c r="SP54" s="110">
        <f t="shared" si="1534"/>
        <v>0</v>
      </c>
      <c r="SR54" s="110">
        <f t="shared" ref="SR54:TE54" si="1535">SUM(SR55:SR60)</f>
        <v>0</v>
      </c>
      <c r="SS54" s="110">
        <f t="shared" si="1535"/>
        <v>0</v>
      </c>
      <c r="ST54" s="110">
        <f t="shared" si="1535"/>
        <v>0</v>
      </c>
      <c r="SU54" s="110">
        <f t="shared" si="1535"/>
        <v>0</v>
      </c>
      <c r="SV54" s="110">
        <f t="shared" si="1535"/>
        <v>0</v>
      </c>
      <c r="SW54" s="110">
        <f t="shared" si="1535"/>
        <v>0</v>
      </c>
      <c r="SX54" s="110">
        <f t="shared" si="1535"/>
        <v>0</v>
      </c>
      <c r="SY54" s="110">
        <f t="shared" si="1535"/>
        <v>0</v>
      </c>
      <c r="SZ54" s="110">
        <f t="shared" si="1535"/>
        <v>0</v>
      </c>
      <c r="TA54" s="110">
        <f t="shared" si="1535"/>
        <v>0</v>
      </c>
      <c r="TB54" s="110">
        <f t="shared" si="1535"/>
        <v>0</v>
      </c>
      <c r="TC54" s="110">
        <f t="shared" si="1535"/>
        <v>0</v>
      </c>
      <c r="TD54" s="110">
        <f t="shared" si="1535"/>
        <v>0</v>
      </c>
      <c r="TE54" s="110">
        <f t="shared" si="1535"/>
        <v>0</v>
      </c>
      <c r="TG54" s="110">
        <f t="shared" ref="TG54:TT54" si="1536">SUM(TG55:TG60)</f>
        <v>0</v>
      </c>
      <c r="TH54" s="110">
        <f t="shared" si="1536"/>
        <v>0</v>
      </c>
      <c r="TI54" s="110">
        <f t="shared" si="1536"/>
        <v>0</v>
      </c>
      <c r="TJ54" s="110">
        <f t="shared" si="1536"/>
        <v>0</v>
      </c>
      <c r="TK54" s="110">
        <f t="shared" si="1536"/>
        <v>0</v>
      </c>
      <c r="TL54" s="110">
        <f t="shared" si="1536"/>
        <v>0</v>
      </c>
      <c r="TM54" s="110">
        <f t="shared" si="1536"/>
        <v>0</v>
      </c>
      <c r="TN54" s="110">
        <f t="shared" si="1536"/>
        <v>0</v>
      </c>
      <c r="TO54" s="110">
        <f t="shared" si="1536"/>
        <v>0</v>
      </c>
      <c r="TP54" s="110">
        <f t="shared" si="1536"/>
        <v>0</v>
      </c>
      <c r="TQ54" s="110">
        <f t="shared" si="1536"/>
        <v>0</v>
      </c>
      <c r="TR54" s="110">
        <f t="shared" si="1536"/>
        <v>0</v>
      </c>
      <c r="TS54" s="110">
        <f t="shared" si="1536"/>
        <v>0</v>
      </c>
      <c r="TT54" s="110">
        <f t="shared" si="1536"/>
        <v>0</v>
      </c>
      <c r="TV54" s="110">
        <f t="shared" ref="TV54:UI54" si="1537">SUM(TV55:TV60)</f>
        <v>0</v>
      </c>
      <c r="TW54" s="110">
        <f t="shared" si="1537"/>
        <v>0</v>
      </c>
      <c r="TX54" s="110">
        <f t="shared" si="1537"/>
        <v>0</v>
      </c>
      <c r="TY54" s="110">
        <f t="shared" si="1537"/>
        <v>0</v>
      </c>
      <c r="TZ54" s="110">
        <f t="shared" si="1537"/>
        <v>0</v>
      </c>
      <c r="UA54" s="110">
        <f t="shared" si="1537"/>
        <v>0</v>
      </c>
      <c r="UB54" s="110">
        <f t="shared" si="1537"/>
        <v>0</v>
      </c>
      <c r="UC54" s="110">
        <f t="shared" si="1537"/>
        <v>0</v>
      </c>
      <c r="UD54" s="110">
        <f t="shared" si="1537"/>
        <v>0</v>
      </c>
      <c r="UE54" s="110">
        <f t="shared" si="1537"/>
        <v>0</v>
      </c>
      <c r="UF54" s="110">
        <f t="shared" si="1537"/>
        <v>0</v>
      </c>
      <c r="UG54" s="110">
        <f t="shared" si="1537"/>
        <v>0</v>
      </c>
      <c r="UH54" s="110">
        <f t="shared" si="1537"/>
        <v>0</v>
      </c>
      <c r="UI54" s="110">
        <f t="shared" si="1537"/>
        <v>0</v>
      </c>
      <c r="UK54" s="110">
        <f t="shared" ref="UK54:UX54" si="1538">SUM(UK55:UK60)</f>
        <v>0</v>
      </c>
      <c r="UL54" s="110">
        <f t="shared" si="1538"/>
        <v>0</v>
      </c>
      <c r="UM54" s="110">
        <f t="shared" si="1538"/>
        <v>0</v>
      </c>
      <c r="UN54" s="110">
        <f t="shared" si="1538"/>
        <v>0</v>
      </c>
      <c r="UO54" s="110">
        <f t="shared" si="1538"/>
        <v>0</v>
      </c>
      <c r="UP54" s="110">
        <f t="shared" si="1538"/>
        <v>0</v>
      </c>
      <c r="UQ54" s="110">
        <f t="shared" si="1538"/>
        <v>0</v>
      </c>
      <c r="UR54" s="110">
        <f t="shared" si="1538"/>
        <v>0</v>
      </c>
      <c r="US54" s="110">
        <f t="shared" si="1538"/>
        <v>0</v>
      </c>
      <c r="UT54" s="110">
        <f t="shared" si="1538"/>
        <v>0</v>
      </c>
      <c r="UU54" s="110">
        <f t="shared" si="1538"/>
        <v>0</v>
      </c>
      <c r="UV54" s="110">
        <f t="shared" si="1538"/>
        <v>0</v>
      </c>
      <c r="UW54" s="110">
        <f t="shared" si="1538"/>
        <v>0</v>
      </c>
      <c r="UX54" s="110">
        <f t="shared" si="1538"/>
        <v>0</v>
      </c>
      <c r="UZ54" s="110">
        <f t="shared" ref="UZ54:VM54" si="1539">SUM(UZ55:UZ60)</f>
        <v>0</v>
      </c>
      <c r="VA54" s="110">
        <f t="shared" si="1539"/>
        <v>0</v>
      </c>
      <c r="VB54" s="110">
        <f t="shared" si="1539"/>
        <v>0</v>
      </c>
      <c r="VC54" s="110">
        <f t="shared" si="1539"/>
        <v>0</v>
      </c>
      <c r="VD54" s="110">
        <f t="shared" si="1539"/>
        <v>0</v>
      </c>
      <c r="VE54" s="110">
        <f t="shared" si="1539"/>
        <v>0</v>
      </c>
      <c r="VF54" s="110">
        <f t="shared" si="1539"/>
        <v>0</v>
      </c>
      <c r="VG54" s="110">
        <f t="shared" si="1539"/>
        <v>0</v>
      </c>
      <c r="VH54" s="110">
        <f t="shared" si="1539"/>
        <v>0</v>
      </c>
      <c r="VI54" s="110">
        <f t="shared" si="1539"/>
        <v>0</v>
      </c>
      <c r="VJ54" s="110">
        <f t="shared" si="1539"/>
        <v>0</v>
      </c>
      <c r="VK54" s="110">
        <f t="shared" si="1539"/>
        <v>0</v>
      </c>
      <c r="VL54" s="110">
        <f t="shared" si="1539"/>
        <v>0</v>
      </c>
      <c r="VM54" s="110">
        <f t="shared" si="1539"/>
        <v>0</v>
      </c>
      <c r="VO54" s="110">
        <f t="shared" ref="VO54:WB54" si="1540">SUM(VO55:VO60)</f>
        <v>0</v>
      </c>
      <c r="VP54" s="110">
        <f t="shared" si="1540"/>
        <v>0</v>
      </c>
      <c r="VQ54" s="110">
        <f t="shared" si="1540"/>
        <v>0</v>
      </c>
      <c r="VR54" s="110">
        <f t="shared" si="1540"/>
        <v>0</v>
      </c>
      <c r="VS54" s="110">
        <f t="shared" si="1540"/>
        <v>0</v>
      </c>
      <c r="VT54" s="110">
        <f t="shared" si="1540"/>
        <v>0</v>
      </c>
      <c r="VU54" s="110">
        <f t="shared" si="1540"/>
        <v>0</v>
      </c>
      <c r="VV54" s="110">
        <f t="shared" si="1540"/>
        <v>0</v>
      </c>
      <c r="VW54" s="110">
        <f t="shared" si="1540"/>
        <v>0</v>
      </c>
      <c r="VX54" s="110">
        <f t="shared" si="1540"/>
        <v>0</v>
      </c>
      <c r="VY54" s="110">
        <f t="shared" si="1540"/>
        <v>0</v>
      </c>
      <c r="VZ54" s="110">
        <f t="shared" si="1540"/>
        <v>0</v>
      </c>
      <c r="WA54" s="110">
        <f t="shared" si="1540"/>
        <v>0</v>
      </c>
      <c r="WB54" s="110">
        <f t="shared" si="1540"/>
        <v>0</v>
      </c>
      <c r="WD54" s="110">
        <f t="shared" ref="WD54:WQ54" si="1541">SUM(WD55:WD60)</f>
        <v>0</v>
      </c>
      <c r="WE54" s="110">
        <f t="shared" si="1541"/>
        <v>0</v>
      </c>
      <c r="WF54" s="110">
        <f t="shared" si="1541"/>
        <v>0</v>
      </c>
      <c r="WG54" s="110">
        <f t="shared" si="1541"/>
        <v>0</v>
      </c>
      <c r="WH54" s="110">
        <f t="shared" si="1541"/>
        <v>0</v>
      </c>
      <c r="WI54" s="110">
        <f t="shared" si="1541"/>
        <v>0</v>
      </c>
      <c r="WJ54" s="110">
        <f t="shared" si="1541"/>
        <v>0</v>
      </c>
      <c r="WK54" s="110">
        <f t="shared" si="1541"/>
        <v>0</v>
      </c>
      <c r="WL54" s="110">
        <f t="shared" si="1541"/>
        <v>0</v>
      </c>
      <c r="WM54" s="110">
        <f t="shared" si="1541"/>
        <v>0</v>
      </c>
      <c r="WN54" s="110">
        <f t="shared" si="1541"/>
        <v>0</v>
      </c>
      <c r="WO54" s="110">
        <f t="shared" si="1541"/>
        <v>0</v>
      </c>
      <c r="WP54" s="110">
        <f t="shared" si="1541"/>
        <v>0</v>
      </c>
      <c r="WQ54" s="110">
        <f t="shared" si="1541"/>
        <v>0</v>
      </c>
      <c r="WS54" s="110">
        <f t="shared" ref="WS54:XF54" si="1542">SUM(WS55:WS60)</f>
        <v>0</v>
      </c>
      <c r="WT54" s="110">
        <f t="shared" si="1542"/>
        <v>0</v>
      </c>
      <c r="WU54" s="110">
        <f t="shared" si="1542"/>
        <v>0</v>
      </c>
      <c r="WV54" s="110">
        <f t="shared" si="1542"/>
        <v>0</v>
      </c>
      <c r="WW54" s="110">
        <f t="shared" si="1542"/>
        <v>0</v>
      </c>
      <c r="WX54" s="110">
        <f t="shared" si="1542"/>
        <v>0</v>
      </c>
      <c r="WY54" s="110">
        <f t="shared" si="1542"/>
        <v>0</v>
      </c>
      <c r="WZ54" s="110">
        <f t="shared" si="1542"/>
        <v>0</v>
      </c>
      <c r="XA54" s="110">
        <f t="shared" si="1542"/>
        <v>0</v>
      </c>
      <c r="XB54" s="110">
        <f t="shared" si="1542"/>
        <v>0</v>
      </c>
      <c r="XC54" s="110">
        <f t="shared" si="1542"/>
        <v>0</v>
      </c>
      <c r="XD54" s="110">
        <f t="shared" si="1542"/>
        <v>0</v>
      </c>
      <c r="XE54" s="110">
        <f t="shared" si="1542"/>
        <v>0</v>
      </c>
      <c r="XF54" s="110">
        <f t="shared" si="1542"/>
        <v>0</v>
      </c>
      <c r="XH54" s="110">
        <f t="shared" ref="XH54:XU54" si="1543">SUM(XH55:XH60)</f>
        <v>0</v>
      </c>
      <c r="XI54" s="110">
        <f t="shared" si="1543"/>
        <v>0</v>
      </c>
      <c r="XJ54" s="110">
        <f t="shared" si="1543"/>
        <v>0</v>
      </c>
      <c r="XK54" s="110">
        <f t="shared" si="1543"/>
        <v>0</v>
      </c>
      <c r="XL54" s="110">
        <f t="shared" si="1543"/>
        <v>0</v>
      </c>
      <c r="XM54" s="110">
        <f t="shared" si="1543"/>
        <v>0</v>
      </c>
      <c r="XN54" s="110">
        <f t="shared" si="1543"/>
        <v>0</v>
      </c>
      <c r="XO54" s="110">
        <f t="shared" si="1543"/>
        <v>0</v>
      </c>
      <c r="XP54" s="110">
        <f t="shared" si="1543"/>
        <v>0</v>
      </c>
      <c r="XQ54" s="110">
        <f t="shared" si="1543"/>
        <v>0</v>
      </c>
      <c r="XR54" s="110">
        <f t="shared" si="1543"/>
        <v>0</v>
      </c>
      <c r="XS54" s="110">
        <f t="shared" si="1543"/>
        <v>0</v>
      </c>
      <c r="XT54" s="110">
        <f t="shared" si="1543"/>
        <v>0</v>
      </c>
      <c r="XU54" s="110">
        <f t="shared" si="1543"/>
        <v>0</v>
      </c>
      <c r="XW54" s="110">
        <f t="shared" ref="XW54:YJ54" si="1544">SUM(XW55:XW60)</f>
        <v>0</v>
      </c>
      <c r="XX54" s="110">
        <f t="shared" si="1544"/>
        <v>0</v>
      </c>
      <c r="XY54" s="110">
        <f t="shared" si="1544"/>
        <v>0</v>
      </c>
      <c r="XZ54" s="110">
        <f t="shared" si="1544"/>
        <v>0</v>
      </c>
      <c r="YA54" s="110">
        <f t="shared" si="1544"/>
        <v>0</v>
      </c>
      <c r="YB54" s="110">
        <f t="shared" si="1544"/>
        <v>0</v>
      </c>
      <c r="YC54" s="110">
        <f t="shared" si="1544"/>
        <v>0</v>
      </c>
      <c r="YD54" s="110">
        <f t="shared" si="1544"/>
        <v>0</v>
      </c>
      <c r="YE54" s="110">
        <f t="shared" si="1544"/>
        <v>0</v>
      </c>
      <c r="YF54" s="110">
        <f t="shared" si="1544"/>
        <v>0</v>
      </c>
      <c r="YG54" s="110">
        <f t="shared" si="1544"/>
        <v>0</v>
      </c>
      <c r="YH54" s="110">
        <f t="shared" si="1544"/>
        <v>0</v>
      </c>
      <c r="YI54" s="110">
        <f t="shared" si="1544"/>
        <v>0</v>
      </c>
      <c r="YJ54" s="110">
        <f t="shared" si="1544"/>
        <v>0</v>
      </c>
      <c r="YL54" s="110">
        <f t="shared" ref="YL54:YY54" si="1545">SUM(YL55:YL60)</f>
        <v>0</v>
      </c>
      <c r="YM54" s="110">
        <f t="shared" si="1545"/>
        <v>0</v>
      </c>
      <c r="YN54" s="110">
        <f t="shared" si="1545"/>
        <v>0</v>
      </c>
      <c r="YO54" s="110">
        <f t="shared" si="1545"/>
        <v>0</v>
      </c>
      <c r="YP54" s="110">
        <f t="shared" si="1545"/>
        <v>0</v>
      </c>
      <c r="YQ54" s="110">
        <f t="shared" si="1545"/>
        <v>0</v>
      </c>
      <c r="YR54" s="110">
        <f t="shared" si="1545"/>
        <v>0</v>
      </c>
      <c r="YS54" s="110">
        <f t="shared" si="1545"/>
        <v>0</v>
      </c>
      <c r="YT54" s="110">
        <f t="shared" si="1545"/>
        <v>0</v>
      </c>
      <c r="YU54" s="110">
        <f t="shared" si="1545"/>
        <v>0</v>
      </c>
      <c r="YV54" s="110">
        <f t="shared" si="1545"/>
        <v>0</v>
      </c>
      <c r="YW54" s="110">
        <f t="shared" si="1545"/>
        <v>0</v>
      </c>
      <c r="YX54" s="110">
        <f t="shared" si="1545"/>
        <v>0</v>
      </c>
      <c r="YY54" s="110">
        <f t="shared" si="1545"/>
        <v>0</v>
      </c>
      <c r="ZA54" s="110">
        <f t="shared" ref="ZA54:ZN54" si="1546">SUM(ZA55:ZA60)</f>
        <v>0</v>
      </c>
      <c r="ZB54" s="110">
        <f t="shared" si="1546"/>
        <v>0</v>
      </c>
      <c r="ZC54" s="110">
        <f t="shared" si="1546"/>
        <v>0</v>
      </c>
      <c r="ZD54" s="110">
        <f t="shared" si="1546"/>
        <v>0</v>
      </c>
      <c r="ZE54" s="110">
        <f t="shared" si="1546"/>
        <v>0</v>
      </c>
      <c r="ZF54" s="110">
        <f t="shared" si="1546"/>
        <v>0</v>
      </c>
      <c r="ZG54" s="110">
        <f t="shared" si="1546"/>
        <v>0</v>
      </c>
      <c r="ZH54" s="110">
        <f t="shared" si="1546"/>
        <v>0</v>
      </c>
      <c r="ZI54" s="110">
        <f t="shared" si="1546"/>
        <v>0</v>
      </c>
      <c r="ZJ54" s="110">
        <f t="shared" si="1546"/>
        <v>0</v>
      </c>
      <c r="ZK54" s="110">
        <f t="shared" si="1546"/>
        <v>0</v>
      </c>
      <c r="ZL54" s="110">
        <f t="shared" si="1546"/>
        <v>0</v>
      </c>
      <c r="ZM54" s="110">
        <f t="shared" si="1546"/>
        <v>0</v>
      </c>
      <c r="ZN54" s="110">
        <f t="shared" si="1546"/>
        <v>0</v>
      </c>
      <c r="ZP54" s="110">
        <f t="shared" ref="ZP54:AAC54" si="1547">SUM(ZP55:ZP60)</f>
        <v>0</v>
      </c>
      <c r="ZQ54" s="110">
        <f t="shared" si="1547"/>
        <v>0</v>
      </c>
      <c r="ZR54" s="110">
        <f t="shared" si="1547"/>
        <v>0</v>
      </c>
      <c r="ZS54" s="110">
        <f t="shared" si="1547"/>
        <v>0</v>
      </c>
      <c r="ZT54" s="110">
        <f t="shared" si="1547"/>
        <v>0</v>
      </c>
      <c r="ZU54" s="110">
        <f t="shared" si="1547"/>
        <v>0</v>
      </c>
      <c r="ZV54" s="110">
        <f t="shared" si="1547"/>
        <v>0</v>
      </c>
      <c r="ZW54" s="110">
        <f t="shared" si="1547"/>
        <v>0</v>
      </c>
      <c r="ZX54" s="110">
        <f t="shared" si="1547"/>
        <v>0</v>
      </c>
      <c r="ZY54" s="110">
        <f t="shared" si="1547"/>
        <v>0</v>
      </c>
      <c r="ZZ54" s="110">
        <f t="shared" si="1547"/>
        <v>0</v>
      </c>
      <c r="AAA54" s="110">
        <f t="shared" si="1547"/>
        <v>0</v>
      </c>
      <c r="AAB54" s="110">
        <f t="shared" si="1547"/>
        <v>0</v>
      </c>
      <c r="AAC54" s="110">
        <f t="shared" si="1547"/>
        <v>0</v>
      </c>
      <c r="AAE54" s="110">
        <f t="shared" ref="AAE54:AAR54" si="1548">SUM(AAE55:AAE60)</f>
        <v>0</v>
      </c>
      <c r="AAF54" s="110">
        <f t="shared" si="1548"/>
        <v>0</v>
      </c>
      <c r="AAG54" s="110">
        <f t="shared" si="1548"/>
        <v>0</v>
      </c>
      <c r="AAH54" s="110">
        <f t="shared" si="1548"/>
        <v>0</v>
      </c>
      <c r="AAI54" s="110">
        <f t="shared" si="1548"/>
        <v>0</v>
      </c>
      <c r="AAJ54" s="110">
        <f t="shared" si="1548"/>
        <v>0</v>
      </c>
      <c r="AAK54" s="110">
        <f t="shared" si="1548"/>
        <v>0</v>
      </c>
      <c r="AAL54" s="110">
        <f t="shared" si="1548"/>
        <v>0</v>
      </c>
      <c r="AAM54" s="110">
        <f t="shared" si="1548"/>
        <v>0</v>
      </c>
      <c r="AAN54" s="110">
        <f t="shared" si="1548"/>
        <v>0</v>
      </c>
      <c r="AAO54" s="110">
        <f t="shared" si="1548"/>
        <v>0</v>
      </c>
      <c r="AAP54" s="110">
        <f t="shared" si="1548"/>
        <v>0</v>
      </c>
      <c r="AAQ54" s="110">
        <f t="shared" si="1548"/>
        <v>0</v>
      </c>
      <c r="AAR54" s="110">
        <f t="shared" si="1548"/>
        <v>0</v>
      </c>
      <c r="AAT54" s="110">
        <f t="shared" ref="AAT54:ABG54" si="1549">SUM(AAT55:AAT60)</f>
        <v>0</v>
      </c>
      <c r="AAU54" s="110">
        <f t="shared" si="1549"/>
        <v>0</v>
      </c>
      <c r="AAV54" s="110">
        <f t="shared" si="1549"/>
        <v>0</v>
      </c>
      <c r="AAW54" s="110">
        <f t="shared" si="1549"/>
        <v>0</v>
      </c>
      <c r="AAX54" s="110">
        <f t="shared" si="1549"/>
        <v>0</v>
      </c>
      <c r="AAY54" s="110">
        <f t="shared" si="1549"/>
        <v>0</v>
      </c>
      <c r="AAZ54" s="110">
        <f t="shared" si="1549"/>
        <v>0</v>
      </c>
      <c r="ABA54" s="110">
        <f t="shared" si="1549"/>
        <v>0</v>
      </c>
      <c r="ABB54" s="110">
        <f t="shared" si="1549"/>
        <v>0</v>
      </c>
      <c r="ABC54" s="110">
        <f t="shared" si="1549"/>
        <v>0</v>
      </c>
      <c r="ABD54" s="110">
        <f t="shared" si="1549"/>
        <v>0</v>
      </c>
      <c r="ABE54" s="110">
        <f t="shared" si="1549"/>
        <v>0</v>
      </c>
      <c r="ABF54" s="110">
        <f t="shared" si="1549"/>
        <v>0</v>
      </c>
      <c r="ABG54" s="110">
        <f t="shared" si="1549"/>
        <v>0</v>
      </c>
      <c r="ABI54" s="110">
        <f t="shared" ref="ABI54:ABV54" si="1550">SUM(ABI55:ABI60)</f>
        <v>0</v>
      </c>
      <c r="ABJ54" s="110">
        <f t="shared" si="1550"/>
        <v>0</v>
      </c>
      <c r="ABK54" s="110">
        <f t="shared" si="1550"/>
        <v>0</v>
      </c>
      <c r="ABL54" s="110">
        <f t="shared" si="1550"/>
        <v>0</v>
      </c>
      <c r="ABM54" s="110">
        <f t="shared" si="1550"/>
        <v>0</v>
      </c>
      <c r="ABN54" s="110">
        <f t="shared" si="1550"/>
        <v>0</v>
      </c>
      <c r="ABO54" s="110">
        <f t="shared" si="1550"/>
        <v>0</v>
      </c>
      <c r="ABP54" s="110">
        <f t="shared" si="1550"/>
        <v>0</v>
      </c>
      <c r="ABQ54" s="110">
        <f t="shared" si="1550"/>
        <v>0</v>
      </c>
      <c r="ABR54" s="110">
        <f t="shared" si="1550"/>
        <v>0</v>
      </c>
      <c r="ABS54" s="110">
        <f t="shared" si="1550"/>
        <v>0</v>
      </c>
      <c r="ABT54" s="110">
        <f t="shared" si="1550"/>
        <v>0</v>
      </c>
      <c r="ABU54" s="110">
        <f t="shared" si="1550"/>
        <v>0</v>
      </c>
      <c r="ABV54" s="110">
        <f t="shared" si="1550"/>
        <v>0</v>
      </c>
      <c r="ABX54" s="110">
        <f t="shared" ref="ABX54:ACK54" si="1551">SUM(ABX55:ABX60)</f>
        <v>0</v>
      </c>
      <c r="ABY54" s="110">
        <f t="shared" si="1551"/>
        <v>0</v>
      </c>
      <c r="ABZ54" s="110">
        <f t="shared" si="1551"/>
        <v>0</v>
      </c>
      <c r="ACA54" s="110">
        <f t="shared" si="1551"/>
        <v>0</v>
      </c>
      <c r="ACB54" s="110">
        <f t="shared" si="1551"/>
        <v>0</v>
      </c>
      <c r="ACC54" s="110">
        <f t="shared" si="1551"/>
        <v>0</v>
      </c>
      <c r="ACD54" s="110">
        <f t="shared" si="1551"/>
        <v>0</v>
      </c>
      <c r="ACE54" s="110">
        <f t="shared" si="1551"/>
        <v>0</v>
      </c>
      <c r="ACF54" s="110">
        <f t="shared" si="1551"/>
        <v>0</v>
      </c>
      <c r="ACG54" s="110">
        <f t="shared" si="1551"/>
        <v>0</v>
      </c>
      <c r="ACH54" s="110">
        <f t="shared" si="1551"/>
        <v>0</v>
      </c>
      <c r="ACI54" s="110">
        <f t="shared" si="1551"/>
        <v>0</v>
      </c>
      <c r="ACJ54" s="110">
        <f t="shared" si="1551"/>
        <v>0</v>
      </c>
      <c r="ACK54" s="110">
        <f t="shared" si="1551"/>
        <v>0</v>
      </c>
      <c r="ACM54" s="110">
        <f t="shared" ref="ACM54:ACZ54" si="1552">SUM(ACM55:ACM60)</f>
        <v>0</v>
      </c>
      <c r="ACN54" s="110">
        <f t="shared" si="1552"/>
        <v>0</v>
      </c>
      <c r="ACO54" s="110">
        <f t="shared" si="1552"/>
        <v>0</v>
      </c>
      <c r="ACP54" s="110">
        <f t="shared" si="1552"/>
        <v>0</v>
      </c>
      <c r="ACQ54" s="110">
        <f t="shared" si="1552"/>
        <v>0</v>
      </c>
      <c r="ACR54" s="110">
        <f t="shared" si="1552"/>
        <v>0</v>
      </c>
      <c r="ACS54" s="110">
        <f t="shared" si="1552"/>
        <v>0</v>
      </c>
      <c r="ACT54" s="110">
        <f t="shared" si="1552"/>
        <v>0</v>
      </c>
      <c r="ACU54" s="110">
        <f t="shared" si="1552"/>
        <v>0</v>
      </c>
      <c r="ACV54" s="110">
        <f t="shared" si="1552"/>
        <v>0</v>
      </c>
      <c r="ACW54" s="110">
        <f t="shared" si="1552"/>
        <v>0</v>
      </c>
      <c r="ACX54" s="110">
        <f t="shared" si="1552"/>
        <v>0</v>
      </c>
      <c r="ACY54" s="110">
        <f t="shared" si="1552"/>
        <v>0</v>
      </c>
      <c r="ACZ54" s="110">
        <f t="shared" si="1552"/>
        <v>0</v>
      </c>
      <c r="ADB54" s="110">
        <f t="shared" ref="ADB54:ADO54" si="1553">SUM(ADB55:ADB60)</f>
        <v>0</v>
      </c>
      <c r="ADC54" s="110">
        <f t="shared" si="1553"/>
        <v>0</v>
      </c>
      <c r="ADD54" s="110">
        <f t="shared" si="1553"/>
        <v>0</v>
      </c>
      <c r="ADE54" s="110">
        <f t="shared" si="1553"/>
        <v>0</v>
      </c>
      <c r="ADF54" s="110">
        <f t="shared" si="1553"/>
        <v>0</v>
      </c>
      <c r="ADG54" s="110">
        <f t="shared" si="1553"/>
        <v>0</v>
      </c>
      <c r="ADH54" s="110">
        <f t="shared" si="1553"/>
        <v>0</v>
      </c>
      <c r="ADI54" s="110">
        <f t="shared" si="1553"/>
        <v>0</v>
      </c>
      <c r="ADJ54" s="110">
        <f t="shared" si="1553"/>
        <v>0</v>
      </c>
      <c r="ADK54" s="110">
        <f t="shared" si="1553"/>
        <v>0</v>
      </c>
      <c r="ADL54" s="110">
        <f t="shared" si="1553"/>
        <v>0</v>
      </c>
      <c r="ADM54" s="110">
        <f t="shared" si="1553"/>
        <v>0</v>
      </c>
      <c r="ADN54" s="110">
        <f t="shared" si="1553"/>
        <v>0</v>
      </c>
      <c r="ADO54" s="110">
        <f t="shared" si="1553"/>
        <v>0</v>
      </c>
      <c r="ADQ54" s="110">
        <f t="shared" ref="ADQ54:AED54" si="1554">SUM(ADQ55:ADQ60)</f>
        <v>0</v>
      </c>
      <c r="ADR54" s="110">
        <f t="shared" si="1554"/>
        <v>0</v>
      </c>
      <c r="ADS54" s="110">
        <f t="shared" si="1554"/>
        <v>0</v>
      </c>
      <c r="ADT54" s="110">
        <f t="shared" si="1554"/>
        <v>0</v>
      </c>
      <c r="ADU54" s="110">
        <f t="shared" si="1554"/>
        <v>0</v>
      </c>
      <c r="ADV54" s="110">
        <f t="shared" si="1554"/>
        <v>0</v>
      </c>
      <c r="ADW54" s="110">
        <f t="shared" si="1554"/>
        <v>0</v>
      </c>
      <c r="ADX54" s="110">
        <f t="shared" si="1554"/>
        <v>0</v>
      </c>
      <c r="ADY54" s="110">
        <f t="shared" si="1554"/>
        <v>0</v>
      </c>
      <c r="ADZ54" s="110">
        <f t="shared" si="1554"/>
        <v>0</v>
      </c>
      <c r="AEA54" s="110">
        <f t="shared" si="1554"/>
        <v>0</v>
      </c>
      <c r="AEB54" s="110">
        <f t="shared" si="1554"/>
        <v>0</v>
      </c>
      <c r="AEC54" s="110">
        <f t="shared" si="1554"/>
        <v>0</v>
      </c>
      <c r="AED54" s="110">
        <f t="shared" si="1554"/>
        <v>0</v>
      </c>
      <c r="AEF54" s="110">
        <f t="shared" ref="AEF54:AES54" si="1555">SUM(AEF55:AEF60)</f>
        <v>0</v>
      </c>
      <c r="AEG54" s="110">
        <f t="shared" si="1555"/>
        <v>0</v>
      </c>
      <c r="AEH54" s="110">
        <f t="shared" si="1555"/>
        <v>0</v>
      </c>
      <c r="AEI54" s="110">
        <f t="shared" si="1555"/>
        <v>0</v>
      </c>
      <c r="AEJ54" s="110">
        <f t="shared" si="1555"/>
        <v>0</v>
      </c>
      <c r="AEK54" s="110">
        <f t="shared" si="1555"/>
        <v>0</v>
      </c>
      <c r="AEL54" s="110">
        <f t="shared" si="1555"/>
        <v>0</v>
      </c>
      <c r="AEM54" s="110">
        <f t="shared" si="1555"/>
        <v>0</v>
      </c>
      <c r="AEN54" s="110">
        <f t="shared" si="1555"/>
        <v>0</v>
      </c>
      <c r="AEO54" s="110">
        <f t="shared" si="1555"/>
        <v>0</v>
      </c>
      <c r="AEP54" s="110">
        <f t="shared" si="1555"/>
        <v>0</v>
      </c>
      <c r="AEQ54" s="110">
        <f t="shared" si="1555"/>
        <v>0</v>
      </c>
      <c r="AER54" s="110">
        <f t="shared" si="1555"/>
        <v>0</v>
      </c>
      <c r="AES54" s="110">
        <f t="shared" si="1555"/>
        <v>0</v>
      </c>
      <c r="AEU54" s="110">
        <f t="shared" ref="AEU54:AFH54" si="1556">SUM(AEU55:AEU60)</f>
        <v>0</v>
      </c>
      <c r="AEV54" s="110">
        <f t="shared" si="1556"/>
        <v>0</v>
      </c>
      <c r="AEW54" s="110">
        <f t="shared" si="1556"/>
        <v>0</v>
      </c>
      <c r="AEX54" s="110">
        <f t="shared" si="1556"/>
        <v>0</v>
      </c>
      <c r="AEY54" s="110">
        <f t="shared" si="1556"/>
        <v>0</v>
      </c>
      <c r="AEZ54" s="110">
        <f t="shared" si="1556"/>
        <v>0</v>
      </c>
      <c r="AFA54" s="110">
        <f t="shared" si="1556"/>
        <v>0</v>
      </c>
      <c r="AFB54" s="110">
        <f t="shared" si="1556"/>
        <v>0</v>
      </c>
      <c r="AFC54" s="110">
        <f t="shared" si="1556"/>
        <v>0</v>
      </c>
      <c r="AFD54" s="110">
        <f t="shared" si="1556"/>
        <v>0</v>
      </c>
      <c r="AFE54" s="110">
        <f t="shared" si="1556"/>
        <v>0</v>
      </c>
      <c r="AFF54" s="110">
        <f t="shared" si="1556"/>
        <v>0</v>
      </c>
      <c r="AFG54" s="110">
        <f t="shared" si="1556"/>
        <v>0</v>
      </c>
      <c r="AFH54" s="110">
        <f t="shared" si="1556"/>
        <v>0</v>
      </c>
      <c r="AFJ54" s="110">
        <f t="shared" ref="AFJ54:AFW54" si="1557">SUM(AFJ55:AFJ60)</f>
        <v>0</v>
      </c>
      <c r="AFK54" s="110">
        <f t="shared" si="1557"/>
        <v>0</v>
      </c>
      <c r="AFL54" s="110">
        <f t="shared" si="1557"/>
        <v>0</v>
      </c>
      <c r="AFM54" s="110">
        <f t="shared" si="1557"/>
        <v>0</v>
      </c>
      <c r="AFN54" s="110">
        <f t="shared" si="1557"/>
        <v>0</v>
      </c>
      <c r="AFO54" s="110">
        <f t="shared" si="1557"/>
        <v>0</v>
      </c>
      <c r="AFP54" s="110">
        <f t="shared" si="1557"/>
        <v>0</v>
      </c>
      <c r="AFQ54" s="110">
        <f t="shared" si="1557"/>
        <v>0</v>
      </c>
      <c r="AFR54" s="110">
        <f t="shared" si="1557"/>
        <v>0</v>
      </c>
      <c r="AFS54" s="110">
        <f t="shared" si="1557"/>
        <v>0</v>
      </c>
      <c r="AFT54" s="110">
        <f t="shared" si="1557"/>
        <v>0</v>
      </c>
      <c r="AFU54" s="110">
        <f t="shared" si="1557"/>
        <v>0</v>
      </c>
      <c r="AFV54" s="110">
        <f t="shared" si="1557"/>
        <v>0</v>
      </c>
      <c r="AFW54" s="110">
        <f t="shared" si="1557"/>
        <v>0</v>
      </c>
      <c r="AFY54" s="110">
        <f t="shared" ref="AFY54:AGL54" si="1558">SUM(AFY55:AFY60)</f>
        <v>0</v>
      </c>
      <c r="AFZ54" s="110">
        <f t="shared" si="1558"/>
        <v>0</v>
      </c>
      <c r="AGA54" s="110">
        <f t="shared" si="1558"/>
        <v>0</v>
      </c>
      <c r="AGB54" s="110">
        <f t="shared" si="1558"/>
        <v>0</v>
      </c>
      <c r="AGC54" s="110">
        <f t="shared" si="1558"/>
        <v>0</v>
      </c>
      <c r="AGD54" s="110">
        <f t="shared" si="1558"/>
        <v>0</v>
      </c>
      <c r="AGE54" s="110">
        <f t="shared" si="1558"/>
        <v>0</v>
      </c>
      <c r="AGF54" s="110">
        <f t="shared" si="1558"/>
        <v>0</v>
      </c>
      <c r="AGG54" s="110">
        <f t="shared" si="1558"/>
        <v>0</v>
      </c>
      <c r="AGH54" s="110">
        <f t="shared" si="1558"/>
        <v>0</v>
      </c>
      <c r="AGI54" s="110">
        <f t="shared" si="1558"/>
        <v>0</v>
      </c>
      <c r="AGJ54" s="110">
        <f t="shared" si="1558"/>
        <v>0</v>
      </c>
      <c r="AGK54" s="110">
        <f t="shared" si="1558"/>
        <v>0</v>
      </c>
      <c r="AGL54" s="110">
        <f t="shared" si="1558"/>
        <v>0</v>
      </c>
      <c r="AGN54" s="110">
        <f t="shared" ref="AGN54:AHA54" si="1559">SUM(AGN55:AGN60)</f>
        <v>0</v>
      </c>
      <c r="AGO54" s="110">
        <f t="shared" si="1559"/>
        <v>0</v>
      </c>
      <c r="AGP54" s="110">
        <f t="shared" si="1559"/>
        <v>0</v>
      </c>
      <c r="AGQ54" s="110">
        <f t="shared" si="1559"/>
        <v>0</v>
      </c>
      <c r="AGR54" s="110">
        <f t="shared" si="1559"/>
        <v>0</v>
      </c>
      <c r="AGS54" s="110">
        <f t="shared" si="1559"/>
        <v>0</v>
      </c>
      <c r="AGT54" s="110">
        <f t="shared" si="1559"/>
        <v>0</v>
      </c>
      <c r="AGU54" s="110">
        <f t="shared" si="1559"/>
        <v>0</v>
      </c>
      <c r="AGV54" s="110">
        <f t="shared" si="1559"/>
        <v>0</v>
      </c>
      <c r="AGW54" s="110">
        <f t="shared" si="1559"/>
        <v>0</v>
      </c>
      <c r="AGX54" s="110">
        <f t="shared" si="1559"/>
        <v>0</v>
      </c>
      <c r="AGY54" s="110">
        <f t="shared" si="1559"/>
        <v>0</v>
      </c>
      <c r="AGZ54" s="110">
        <f t="shared" si="1559"/>
        <v>0</v>
      </c>
      <c r="AHA54" s="110">
        <f t="shared" si="1559"/>
        <v>0</v>
      </c>
      <c r="AHC54" s="110">
        <f t="shared" ref="AHC54:AHP54" si="1560">SUM(AHC55:AHC60)</f>
        <v>0</v>
      </c>
      <c r="AHD54" s="110">
        <f t="shared" si="1560"/>
        <v>0</v>
      </c>
      <c r="AHE54" s="110">
        <f t="shared" si="1560"/>
        <v>0</v>
      </c>
      <c r="AHF54" s="110">
        <f t="shared" si="1560"/>
        <v>0</v>
      </c>
      <c r="AHG54" s="110">
        <f t="shared" si="1560"/>
        <v>0</v>
      </c>
      <c r="AHH54" s="110">
        <f t="shared" si="1560"/>
        <v>0</v>
      </c>
      <c r="AHI54" s="110">
        <f t="shared" si="1560"/>
        <v>0</v>
      </c>
      <c r="AHJ54" s="110">
        <f t="shared" si="1560"/>
        <v>0</v>
      </c>
      <c r="AHK54" s="110">
        <f t="shared" si="1560"/>
        <v>0</v>
      </c>
      <c r="AHL54" s="110">
        <f t="shared" si="1560"/>
        <v>0</v>
      </c>
      <c r="AHM54" s="110">
        <f t="shared" si="1560"/>
        <v>0</v>
      </c>
      <c r="AHN54" s="110">
        <f t="shared" si="1560"/>
        <v>0</v>
      </c>
      <c r="AHO54" s="110">
        <f t="shared" si="1560"/>
        <v>0</v>
      </c>
      <c r="AHP54" s="110">
        <f t="shared" si="1560"/>
        <v>0</v>
      </c>
      <c r="AHR54" s="110">
        <f t="shared" ref="AHR54:AIE54" si="1561">SUM(AHR55:AHR60)</f>
        <v>0</v>
      </c>
      <c r="AHS54" s="110">
        <f t="shared" si="1561"/>
        <v>0</v>
      </c>
      <c r="AHT54" s="110">
        <f t="shared" si="1561"/>
        <v>0</v>
      </c>
      <c r="AHU54" s="110">
        <f t="shared" si="1561"/>
        <v>0</v>
      </c>
      <c r="AHV54" s="110">
        <f t="shared" si="1561"/>
        <v>0</v>
      </c>
      <c r="AHW54" s="110">
        <f t="shared" si="1561"/>
        <v>0</v>
      </c>
      <c r="AHX54" s="110">
        <f t="shared" si="1561"/>
        <v>0</v>
      </c>
      <c r="AHY54" s="110">
        <f t="shared" si="1561"/>
        <v>0</v>
      </c>
      <c r="AHZ54" s="110">
        <f t="shared" si="1561"/>
        <v>0</v>
      </c>
      <c r="AIA54" s="110">
        <f t="shared" si="1561"/>
        <v>0</v>
      </c>
      <c r="AIB54" s="110">
        <f t="shared" si="1561"/>
        <v>0</v>
      </c>
      <c r="AIC54" s="110">
        <f t="shared" si="1561"/>
        <v>0</v>
      </c>
      <c r="AID54" s="110">
        <f t="shared" si="1561"/>
        <v>0</v>
      </c>
      <c r="AIE54" s="110">
        <f t="shared" si="1561"/>
        <v>0</v>
      </c>
    </row>
    <row r="55" spans="1:915" x14ac:dyDescent="0.3">
      <c r="A55" s="33" t="s">
        <v>130</v>
      </c>
      <c r="B55" s="34" t="s">
        <v>143</v>
      </c>
      <c r="C55" s="439"/>
      <c r="D55" s="440"/>
      <c r="E55" s="440"/>
      <c r="F55" s="440"/>
      <c r="G55" s="110">
        <f t="shared" ref="G55:G60" si="1562">C55+D55-E55+F55</f>
        <v>0</v>
      </c>
      <c r="H55" s="440"/>
      <c r="I55" s="440"/>
      <c r="J55" s="440"/>
      <c r="K55" s="440"/>
      <c r="L55" s="440"/>
      <c r="M55" s="440"/>
      <c r="N55" s="111">
        <f t="shared" ref="N55:N60" si="1563">H55+I55-J55+K55-L55+M55</f>
        <v>0</v>
      </c>
      <c r="O55" s="440"/>
      <c r="P55" s="440"/>
      <c r="Q55" s="440"/>
      <c r="R55" s="440"/>
      <c r="S55" s="440"/>
      <c r="T55" s="440"/>
      <c r="U55" s="110">
        <f t="shared" ref="U55:U60" si="1564">Q55+R55-S55+T55</f>
        <v>0</v>
      </c>
      <c r="V55" s="440"/>
      <c r="W55" s="440"/>
      <c r="X55" s="440"/>
      <c r="Y55" s="440"/>
      <c r="Z55" s="440"/>
      <c r="AA55" s="440"/>
      <c r="AB55" s="111">
        <f t="shared" ref="AB55:AB60" si="1565">V55+W55-X55+Y55-Z55+AA55</f>
        <v>0</v>
      </c>
      <c r="AC55" s="440"/>
      <c r="AD55" s="440"/>
      <c r="AF55" s="440"/>
      <c r="AG55" s="440"/>
      <c r="AH55" s="440"/>
      <c r="AI55" s="440"/>
      <c r="AJ55" s="110">
        <f t="shared" ref="AJ55:AJ60" si="1566">AF55+AG55-AH55+AI55</f>
        <v>0</v>
      </c>
      <c r="AK55" s="440"/>
      <c r="AL55" s="440"/>
      <c r="AM55" s="440"/>
      <c r="AN55" s="440"/>
      <c r="AO55" s="440"/>
      <c r="AP55" s="440"/>
      <c r="AQ55" s="111">
        <f t="shared" ref="AQ55:AQ60" si="1567">AK55+AL55-AM55+AN55-AO55+AP55</f>
        <v>0</v>
      </c>
      <c r="AR55" s="440"/>
      <c r="AS55" s="440"/>
      <c r="AU55" s="440"/>
      <c r="AV55" s="440"/>
      <c r="AW55" s="440"/>
      <c r="AX55" s="440"/>
      <c r="AY55" s="110">
        <f t="shared" ref="AY55:AY60" si="1568">AU55+AV55-AW55+AX55</f>
        <v>0</v>
      </c>
      <c r="AZ55" s="440"/>
      <c r="BA55" s="440"/>
      <c r="BB55" s="440"/>
      <c r="BC55" s="440"/>
      <c r="BD55" s="440"/>
      <c r="BE55" s="440"/>
      <c r="BF55" s="111">
        <f t="shared" ref="BF55:BF60" si="1569">AZ55+BA55-BB55+BC55-BD55+BE55</f>
        <v>0</v>
      </c>
      <c r="BG55" s="440"/>
      <c r="BH55" s="440"/>
      <c r="BJ55" s="440"/>
      <c r="BK55" s="440"/>
      <c r="BL55" s="440"/>
      <c r="BM55" s="440"/>
      <c r="BN55" s="110">
        <f t="shared" ref="BN55:BN60" si="1570">BJ55+BK55-BL55+BM55</f>
        <v>0</v>
      </c>
      <c r="BO55" s="440"/>
      <c r="BP55" s="440"/>
      <c r="BQ55" s="440"/>
      <c r="BR55" s="440"/>
      <c r="BS55" s="440"/>
      <c r="BT55" s="440"/>
      <c r="BU55" s="111">
        <f t="shared" ref="BU55:BU60" si="1571">BO55+BP55-BQ55+BR55-BS55+BT55</f>
        <v>0</v>
      </c>
      <c r="BV55" s="440"/>
      <c r="BW55" s="440"/>
      <c r="BY55" s="440"/>
      <c r="BZ55" s="440"/>
      <c r="CA55" s="440"/>
      <c r="CB55" s="440"/>
      <c r="CC55" s="110">
        <f t="shared" ref="CC55:CC60" si="1572">BY55+BZ55-CA55+CB55</f>
        <v>0</v>
      </c>
      <c r="CD55" s="440"/>
      <c r="CE55" s="440"/>
      <c r="CF55" s="440"/>
      <c r="CG55" s="440"/>
      <c r="CH55" s="440"/>
      <c r="CI55" s="440"/>
      <c r="CJ55" s="111">
        <f t="shared" ref="CJ55:CJ60" si="1573">CD55+CE55-CF55+CG55-CH55+CI55</f>
        <v>0</v>
      </c>
      <c r="CK55" s="440"/>
      <c r="CL55" s="440"/>
      <c r="CN55" s="440"/>
      <c r="CO55" s="440"/>
      <c r="CP55" s="440"/>
      <c r="CQ55" s="440"/>
      <c r="CR55" s="110">
        <f t="shared" ref="CR55:CR60" si="1574">CN55+CO55-CP55+CQ55</f>
        <v>0</v>
      </c>
      <c r="CS55" s="440"/>
      <c r="CT55" s="440"/>
      <c r="CU55" s="440"/>
      <c r="CV55" s="440"/>
      <c r="CW55" s="440"/>
      <c r="CX55" s="440"/>
      <c r="CY55" s="111">
        <f t="shared" ref="CY55:CY60" si="1575">CS55+CT55-CU55+CV55-CW55+CX55</f>
        <v>0</v>
      </c>
      <c r="CZ55" s="440"/>
      <c r="DA55" s="440"/>
      <c r="DC55" s="440"/>
      <c r="DD55" s="440"/>
      <c r="DE55" s="440"/>
      <c r="DF55" s="440"/>
      <c r="DG55" s="110">
        <f t="shared" ref="DG55:DG60" si="1576">DC55+DD55-DE55+DF55</f>
        <v>0</v>
      </c>
      <c r="DH55" s="440"/>
      <c r="DI55" s="440"/>
      <c r="DJ55" s="440"/>
      <c r="DK55" s="440"/>
      <c r="DL55" s="440"/>
      <c r="DM55" s="440"/>
      <c r="DN55" s="111">
        <f t="shared" ref="DN55:DN60" si="1577">DH55+DI55-DJ55+DK55-DL55+DM55</f>
        <v>0</v>
      </c>
      <c r="DO55" s="440"/>
      <c r="DP55" s="440"/>
      <c r="DR55" s="440"/>
      <c r="DS55" s="440"/>
      <c r="DT55" s="440"/>
      <c r="DU55" s="440"/>
      <c r="DV55" s="110">
        <f t="shared" ref="DV55:DV60" si="1578">DR55+DS55-DT55+DU55</f>
        <v>0</v>
      </c>
      <c r="DW55" s="440"/>
      <c r="DX55" s="440"/>
      <c r="DY55" s="440"/>
      <c r="DZ55" s="440"/>
      <c r="EA55" s="440"/>
      <c r="EB55" s="440"/>
      <c r="EC55" s="111">
        <f t="shared" ref="EC55:EC60" si="1579">DW55+DX55-DY55+DZ55-EA55+EB55</f>
        <v>0</v>
      </c>
      <c r="ED55" s="440"/>
      <c r="EE55" s="440"/>
      <c r="EG55" s="440"/>
      <c r="EH55" s="440"/>
      <c r="EI55" s="440"/>
      <c r="EJ55" s="440"/>
      <c r="EK55" s="110">
        <f t="shared" ref="EK55:EK60" si="1580">EG55+EH55-EI55+EJ55</f>
        <v>0</v>
      </c>
      <c r="EL55" s="440"/>
      <c r="EM55" s="440"/>
      <c r="EN55" s="440"/>
      <c r="EO55" s="440"/>
      <c r="EP55" s="440"/>
      <c r="EQ55" s="440"/>
      <c r="ER55" s="111">
        <f t="shared" ref="ER55:ER60" si="1581">EL55+EM55-EN55+EO55-EP55+EQ55</f>
        <v>0</v>
      </c>
      <c r="ES55" s="440"/>
      <c r="ET55" s="440"/>
      <c r="EV55" s="440"/>
      <c r="EW55" s="440"/>
      <c r="EX55" s="440"/>
      <c r="EY55" s="440"/>
      <c r="EZ55" s="110">
        <f t="shared" ref="EZ55:EZ60" si="1582">EV55+EW55-EX55+EY55</f>
        <v>0</v>
      </c>
      <c r="FA55" s="440"/>
      <c r="FB55" s="440"/>
      <c r="FC55" s="440"/>
      <c r="FD55" s="440"/>
      <c r="FE55" s="440"/>
      <c r="FF55" s="440"/>
      <c r="FG55" s="111">
        <f t="shared" ref="FG55:FG60" si="1583">FA55+FB55-FC55+FD55-FE55+FF55</f>
        <v>0</v>
      </c>
      <c r="FH55" s="440"/>
      <c r="FI55" s="440"/>
      <c r="FK55" s="440"/>
      <c r="FL55" s="440"/>
      <c r="FM55" s="440"/>
      <c r="FN55" s="440"/>
      <c r="FO55" s="110">
        <f t="shared" ref="FO55:FO60" si="1584">FK55+FL55-FM55+FN55</f>
        <v>0</v>
      </c>
      <c r="FP55" s="440"/>
      <c r="FQ55" s="440"/>
      <c r="FR55" s="440"/>
      <c r="FS55" s="440"/>
      <c r="FT55" s="440"/>
      <c r="FU55" s="440"/>
      <c r="FV55" s="111">
        <f t="shared" ref="FV55:FV60" si="1585">FP55+FQ55-FR55+FS55-FT55+FU55</f>
        <v>0</v>
      </c>
      <c r="FW55" s="440"/>
      <c r="FX55" s="440"/>
      <c r="FZ55" s="440"/>
      <c r="GA55" s="440"/>
      <c r="GB55" s="440"/>
      <c r="GC55" s="440"/>
      <c r="GD55" s="110">
        <f t="shared" ref="GD55:GD60" si="1586">FZ55+GA55-GB55+GC55</f>
        <v>0</v>
      </c>
      <c r="GE55" s="440"/>
      <c r="GF55" s="440"/>
      <c r="GG55" s="440"/>
      <c r="GH55" s="440"/>
      <c r="GI55" s="440"/>
      <c r="GJ55" s="440"/>
      <c r="GK55" s="111">
        <f t="shared" ref="GK55:GK60" si="1587">GE55+GF55-GG55+GH55-GI55+GJ55</f>
        <v>0</v>
      </c>
      <c r="GL55" s="440"/>
      <c r="GM55" s="440"/>
      <c r="GO55" s="440"/>
      <c r="GP55" s="440"/>
      <c r="GQ55" s="440"/>
      <c r="GR55" s="440"/>
      <c r="GS55" s="110">
        <f t="shared" ref="GS55:GS60" si="1588">GO55+GP55-GQ55+GR55</f>
        <v>0</v>
      </c>
      <c r="GT55" s="440"/>
      <c r="GU55" s="440"/>
      <c r="GV55" s="440"/>
      <c r="GW55" s="440"/>
      <c r="GX55" s="440"/>
      <c r="GY55" s="440"/>
      <c r="GZ55" s="111">
        <f t="shared" ref="GZ55:GZ60" si="1589">GT55+GU55-GV55+GW55-GX55+GY55</f>
        <v>0</v>
      </c>
      <c r="HA55" s="440"/>
      <c r="HB55" s="440"/>
      <c r="HD55" s="440"/>
      <c r="HE55" s="440"/>
      <c r="HF55" s="440"/>
      <c r="HG55" s="440"/>
      <c r="HH55" s="110">
        <f t="shared" ref="HH55:HH60" si="1590">HD55+HE55-HF55+HG55</f>
        <v>0</v>
      </c>
      <c r="HI55" s="440"/>
      <c r="HJ55" s="440"/>
      <c r="HK55" s="440"/>
      <c r="HL55" s="440"/>
      <c r="HM55" s="440"/>
      <c r="HN55" s="440"/>
      <c r="HO55" s="111">
        <f t="shared" ref="HO55:HO60" si="1591">HI55+HJ55-HK55+HL55-HM55+HN55</f>
        <v>0</v>
      </c>
      <c r="HP55" s="440"/>
      <c r="HQ55" s="440"/>
      <c r="HS55" s="440"/>
      <c r="HT55" s="440"/>
      <c r="HU55" s="440"/>
      <c r="HV55" s="440"/>
      <c r="HW55" s="110">
        <f t="shared" ref="HW55:HW60" si="1592">HS55+HT55-HU55+HV55</f>
        <v>0</v>
      </c>
      <c r="HX55" s="440"/>
      <c r="HY55" s="440"/>
      <c r="HZ55" s="440"/>
      <c r="IA55" s="440"/>
      <c r="IB55" s="440"/>
      <c r="IC55" s="440"/>
      <c r="ID55" s="111">
        <f t="shared" ref="ID55:ID60" si="1593">HX55+HY55-HZ55+IA55-IB55+IC55</f>
        <v>0</v>
      </c>
      <c r="IE55" s="440"/>
      <c r="IF55" s="440"/>
      <c r="IH55" s="440"/>
      <c r="II55" s="440"/>
      <c r="IJ55" s="440"/>
      <c r="IK55" s="440"/>
      <c r="IL55" s="110">
        <f t="shared" ref="IL55:IL60" si="1594">IH55+II55-IJ55+IK55</f>
        <v>0</v>
      </c>
      <c r="IM55" s="440"/>
      <c r="IN55" s="440"/>
      <c r="IO55" s="440"/>
      <c r="IP55" s="440"/>
      <c r="IQ55" s="440"/>
      <c r="IR55" s="440"/>
      <c r="IS55" s="111">
        <f t="shared" ref="IS55:IS60" si="1595">IM55+IN55-IO55+IP55-IQ55+IR55</f>
        <v>0</v>
      </c>
      <c r="IT55" s="440"/>
      <c r="IU55" s="440"/>
      <c r="IW55" s="440"/>
      <c r="IX55" s="440"/>
      <c r="IY55" s="440"/>
      <c r="IZ55" s="440"/>
      <c r="JA55" s="110">
        <f t="shared" ref="JA55:JA60" si="1596">IW55+IX55-IY55+IZ55</f>
        <v>0</v>
      </c>
      <c r="JB55" s="440"/>
      <c r="JC55" s="440"/>
      <c r="JD55" s="440"/>
      <c r="JE55" s="440"/>
      <c r="JF55" s="440"/>
      <c r="JG55" s="440"/>
      <c r="JH55" s="111">
        <f t="shared" ref="JH55:JH60" si="1597">JB55+JC55-JD55+JE55-JF55+JG55</f>
        <v>0</v>
      </c>
      <c r="JI55" s="440"/>
      <c r="JJ55" s="440"/>
      <c r="JL55" s="440"/>
      <c r="JM55" s="440"/>
      <c r="JN55" s="440"/>
      <c r="JO55" s="440"/>
      <c r="JP55" s="110">
        <f t="shared" ref="JP55:JP60" si="1598">JL55+JM55-JN55+JO55</f>
        <v>0</v>
      </c>
      <c r="JQ55" s="440"/>
      <c r="JR55" s="440"/>
      <c r="JS55" s="440"/>
      <c r="JT55" s="440"/>
      <c r="JU55" s="440"/>
      <c r="JV55" s="440"/>
      <c r="JW55" s="111">
        <f t="shared" ref="JW55:JW60" si="1599">JQ55+JR55-JS55+JT55-JU55+JV55</f>
        <v>0</v>
      </c>
      <c r="JX55" s="440"/>
      <c r="JY55" s="440"/>
      <c r="KA55" s="440"/>
      <c r="KB55" s="440"/>
      <c r="KC55" s="440"/>
      <c r="KD55" s="440"/>
      <c r="KE55" s="110">
        <f t="shared" ref="KE55:KE60" si="1600">KA55+KB55-KC55+KD55</f>
        <v>0</v>
      </c>
      <c r="KF55" s="440"/>
      <c r="KG55" s="440"/>
      <c r="KH55" s="440"/>
      <c r="KI55" s="440"/>
      <c r="KJ55" s="440"/>
      <c r="KK55" s="440"/>
      <c r="KL55" s="111">
        <f t="shared" ref="KL55:KL60" si="1601">KF55+KG55-KH55+KI55-KJ55+KK55</f>
        <v>0</v>
      </c>
      <c r="KM55" s="440"/>
      <c r="KN55" s="440"/>
      <c r="KP55" s="440"/>
      <c r="KQ55" s="440"/>
      <c r="KR55" s="440"/>
      <c r="KS55" s="440"/>
      <c r="KT55" s="110">
        <f t="shared" ref="KT55:KT60" si="1602">KP55+KQ55-KR55+KS55</f>
        <v>0</v>
      </c>
      <c r="KU55" s="440"/>
      <c r="KV55" s="440"/>
      <c r="KW55" s="440"/>
      <c r="KX55" s="440"/>
      <c r="KY55" s="440"/>
      <c r="KZ55" s="440"/>
      <c r="LA55" s="111">
        <f t="shared" ref="LA55:LA60" si="1603">KU55+KV55-KW55+KX55-KY55+KZ55</f>
        <v>0</v>
      </c>
      <c r="LB55" s="440"/>
      <c r="LC55" s="440"/>
      <c r="LE55" s="440"/>
      <c r="LF55" s="440"/>
      <c r="LG55" s="440"/>
      <c r="LH55" s="440"/>
      <c r="LI55" s="110">
        <f t="shared" ref="LI55:LI60" si="1604">LE55+LF55-LG55+LH55</f>
        <v>0</v>
      </c>
      <c r="LJ55" s="440"/>
      <c r="LK55" s="440"/>
      <c r="LL55" s="440"/>
      <c r="LM55" s="440"/>
      <c r="LN55" s="440"/>
      <c r="LO55" s="440"/>
      <c r="LP55" s="111">
        <f t="shared" ref="LP55:LP60" si="1605">LJ55+LK55-LL55+LM55-LN55+LO55</f>
        <v>0</v>
      </c>
      <c r="LQ55" s="440"/>
      <c r="LR55" s="440"/>
      <c r="LT55" s="440"/>
      <c r="LU55" s="440"/>
      <c r="LV55" s="440"/>
      <c r="LW55" s="440"/>
      <c r="LX55" s="110">
        <f t="shared" ref="LX55:LX60" si="1606">LT55+LU55-LV55+LW55</f>
        <v>0</v>
      </c>
      <c r="LY55" s="440"/>
      <c r="LZ55" s="440"/>
      <c r="MA55" s="440"/>
      <c r="MB55" s="440"/>
      <c r="MC55" s="440"/>
      <c r="MD55" s="440"/>
      <c r="ME55" s="111">
        <f t="shared" ref="ME55:ME60" si="1607">LY55+LZ55-MA55+MB55-MC55+MD55</f>
        <v>0</v>
      </c>
      <c r="MF55" s="440"/>
      <c r="MG55" s="440"/>
      <c r="MI55" s="440"/>
      <c r="MJ55" s="440"/>
      <c r="MK55" s="440"/>
      <c r="ML55" s="440"/>
      <c r="MM55" s="110">
        <f t="shared" ref="MM55:MM60" si="1608">MI55+MJ55-MK55+ML55</f>
        <v>0</v>
      </c>
      <c r="MN55" s="440"/>
      <c r="MO55" s="440"/>
      <c r="MP55" s="440"/>
      <c r="MQ55" s="440"/>
      <c r="MR55" s="440"/>
      <c r="MS55" s="440"/>
      <c r="MT55" s="111">
        <f t="shared" ref="MT55:MT60" si="1609">MN55+MO55-MP55+MQ55-MR55+MS55</f>
        <v>0</v>
      </c>
      <c r="MU55" s="440"/>
      <c r="MV55" s="440"/>
      <c r="MX55" s="440"/>
      <c r="MY55" s="440"/>
      <c r="MZ55" s="440"/>
      <c r="NA55" s="440"/>
      <c r="NB55" s="110">
        <f t="shared" ref="NB55:NB60" si="1610">MX55+MY55-MZ55+NA55</f>
        <v>0</v>
      </c>
      <c r="NC55" s="440"/>
      <c r="ND55" s="440"/>
      <c r="NE55" s="440"/>
      <c r="NF55" s="440"/>
      <c r="NG55" s="440"/>
      <c r="NH55" s="440"/>
      <c r="NI55" s="111">
        <f t="shared" ref="NI55:NI60" si="1611">NC55+ND55-NE55+NF55-NG55+NH55</f>
        <v>0</v>
      </c>
      <c r="NJ55" s="440"/>
      <c r="NK55" s="440"/>
      <c r="NM55" s="440"/>
      <c r="NN55" s="440"/>
      <c r="NO55" s="440"/>
      <c r="NP55" s="440"/>
      <c r="NQ55" s="110">
        <f t="shared" ref="NQ55:NQ60" si="1612">NM55+NN55-NO55+NP55</f>
        <v>0</v>
      </c>
      <c r="NR55" s="440"/>
      <c r="NS55" s="440"/>
      <c r="NT55" s="440"/>
      <c r="NU55" s="440"/>
      <c r="NV55" s="440"/>
      <c r="NW55" s="440"/>
      <c r="NX55" s="111">
        <f t="shared" ref="NX55:NX60" si="1613">NR55+NS55-NT55+NU55-NV55+NW55</f>
        <v>0</v>
      </c>
      <c r="NY55" s="440"/>
      <c r="NZ55" s="440"/>
      <c r="OB55" s="440"/>
      <c r="OC55" s="440"/>
      <c r="OD55" s="440"/>
      <c r="OE55" s="440"/>
      <c r="OF55" s="110">
        <f t="shared" ref="OF55:OF60" si="1614">OB55+OC55-OD55+OE55</f>
        <v>0</v>
      </c>
      <c r="OG55" s="440"/>
      <c r="OH55" s="440"/>
      <c r="OI55" s="440"/>
      <c r="OJ55" s="440"/>
      <c r="OK55" s="440"/>
      <c r="OL55" s="440"/>
      <c r="OM55" s="111">
        <f t="shared" ref="OM55:OM60" si="1615">OG55+OH55-OI55+OJ55-OK55+OL55</f>
        <v>0</v>
      </c>
      <c r="ON55" s="440"/>
      <c r="OO55" s="440"/>
      <c r="OQ55" s="440"/>
      <c r="OR55" s="440"/>
      <c r="OS55" s="440"/>
      <c r="OT55" s="440"/>
      <c r="OU55" s="110">
        <f t="shared" ref="OU55:OU60" si="1616">OQ55+OR55-OS55+OT55</f>
        <v>0</v>
      </c>
      <c r="OV55" s="440"/>
      <c r="OW55" s="440"/>
      <c r="OX55" s="440"/>
      <c r="OY55" s="440"/>
      <c r="OZ55" s="440"/>
      <c r="PA55" s="440"/>
      <c r="PB55" s="111">
        <f t="shared" ref="PB55:PB60" si="1617">OV55+OW55-OX55+OY55-OZ55+PA55</f>
        <v>0</v>
      </c>
      <c r="PC55" s="440"/>
      <c r="PD55" s="440"/>
      <c r="PF55" s="440"/>
      <c r="PG55" s="440"/>
      <c r="PH55" s="440"/>
      <c r="PI55" s="440"/>
      <c r="PJ55" s="110">
        <f t="shared" ref="PJ55:PJ60" si="1618">PF55+PG55-PH55+PI55</f>
        <v>0</v>
      </c>
      <c r="PK55" s="440"/>
      <c r="PL55" s="440"/>
      <c r="PM55" s="440"/>
      <c r="PN55" s="440"/>
      <c r="PO55" s="440"/>
      <c r="PP55" s="440"/>
      <c r="PQ55" s="111">
        <f t="shared" ref="PQ55:PQ60" si="1619">PK55+PL55-PM55+PN55-PO55+PP55</f>
        <v>0</v>
      </c>
      <c r="PR55" s="440"/>
      <c r="PS55" s="440"/>
      <c r="PU55" s="440"/>
      <c r="PV55" s="440"/>
      <c r="PW55" s="440"/>
      <c r="PX55" s="440"/>
      <c r="PY55" s="110">
        <f t="shared" ref="PY55:PY60" si="1620">PU55+PV55-PW55+PX55</f>
        <v>0</v>
      </c>
      <c r="PZ55" s="440"/>
      <c r="QA55" s="440"/>
      <c r="QB55" s="440"/>
      <c r="QC55" s="440"/>
      <c r="QD55" s="440"/>
      <c r="QE55" s="440"/>
      <c r="QF55" s="111">
        <f t="shared" ref="QF55:QF60" si="1621">PZ55+QA55-QB55+QC55-QD55+QE55</f>
        <v>0</v>
      </c>
      <c r="QG55" s="440"/>
      <c r="QH55" s="440"/>
      <c r="QJ55" s="440"/>
      <c r="QK55" s="440"/>
      <c r="QL55" s="440"/>
      <c r="QM55" s="440"/>
      <c r="QN55" s="110">
        <f t="shared" ref="QN55:QN60" si="1622">QJ55+QK55-QL55+QM55</f>
        <v>0</v>
      </c>
      <c r="QO55" s="440"/>
      <c r="QP55" s="440"/>
      <c r="QQ55" s="440"/>
      <c r="QR55" s="440"/>
      <c r="QS55" s="440"/>
      <c r="QT55" s="440"/>
      <c r="QU55" s="111">
        <f t="shared" ref="QU55:QU60" si="1623">QO55+QP55-QQ55+QR55-QS55+QT55</f>
        <v>0</v>
      </c>
      <c r="QV55" s="440"/>
      <c r="QW55" s="440"/>
      <c r="QY55" s="440"/>
      <c r="QZ55" s="440"/>
      <c r="RA55" s="440"/>
      <c r="RB55" s="440"/>
      <c r="RC55" s="110">
        <f t="shared" ref="RC55:RC60" si="1624">QY55+QZ55-RA55+RB55</f>
        <v>0</v>
      </c>
      <c r="RD55" s="440"/>
      <c r="RE55" s="440"/>
      <c r="RF55" s="440"/>
      <c r="RG55" s="440"/>
      <c r="RH55" s="440"/>
      <c r="RI55" s="440"/>
      <c r="RJ55" s="111">
        <f t="shared" ref="RJ55:RJ60" si="1625">RD55+RE55-RF55+RG55-RH55+RI55</f>
        <v>0</v>
      </c>
      <c r="RK55" s="440"/>
      <c r="RL55" s="440"/>
      <c r="RN55" s="440"/>
      <c r="RO55" s="440"/>
      <c r="RP55" s="440"/>
      <c r="RQ55" s="440"/>
      <c r="RR55" s="110">
        <f t="shared" ref="RR55:RR60" si="1626">RN55+RO55-RP55+RQ55</f>
        <v>0</v>
      </c>
      <c r="RS55" s="440"/>
      <c r="RT55" s="440"/>
      <c r="RU55" s="440"/>
      <c r="RV55" s="440"/>
      <c r="RW55" s="440"/>
      <c r="RX55" s="440"/>
      <c r="RY55" s="111">
        <f t="shared" ref="RY55:RY60" si="1627">RS55+RT55-RU55+RV55-RW55+RX55</f>
        <v>0</v>
      </c>
      <c r="RZ55" s="440"/>
      <c r="SA55" s="440"/>
      <c r="SC55" s="440"/>
      <c r="SD55" s="440"/>
      <c r="SE55" s="440"/>
      <c r="SF55" s="440"/>
      <c r="SG55" s="110">
        <f t="shared" ref="SG55:SG60" si="1628">SC55+SD55-SE55+SF55</f>
        <v>0</v>
      </c>
      <c r="SH55" s="440"/>
      <c r="SI55" s="440"/>
      <c r="SJ55" s="440"/>
      <c r="SK55" s="440"/>
      <c r="SL55" s="440"/>
      <c r="SM55" s="440"/>
      <c r="SN55" s="111">
        <f t="shared" ref="SN55:SN60" si="1629">SH55+SI55-SJ55+SK55-SL55+SM55</f>
        <v>0</v>
      </c>
      <c r="SO55" s="440"/>
      <c r="SP55" s="440"/>
      <c r="SR55" s="440"/>
      <c r="SS55" s="440"/>
      <c r="ST55" s="440"/>
      <c r="SU55" s="440"/>
      <c r="SV55" s="110">
        <f t="shared" ref="SV55:SV60" si="1630">SR55+SS55-ST55+SU55</f>
        <v>0</v>
      </c>
      <c r="SW55" s="440"/>
      <c r="SX55" s="440"/>
      <c r="SY55" s="440"/>
      <c r="SZ55" s="440"/>
      <c r="TA55" s="440"/>
      <c r="TB55" s="440"/>
      <c r="TC55" s="111">
        <f t="shared" ref="TC55:TC60" si="1631">SW55+SX55-SY55+SZ55-TA55+TB55</f>
        <v>0</v>
      </c>
      <c r="TD55" s="440"/>
      <c r="TE55" s="440"/>
      <c r="TG55" s="440"/>
      <c r="TH55" s="440"/>
      <c r="TI55" s="440"/>
      <c r="TJ55" s="440"/>
      <c r="TK55" s="110">
        <f t="shared" ref="TK55:TK60" si="1632">TG55+TH55-TI55+TJ55</f>
        <v>0</v>
      </c>
      <c r="TL55" s="440"/>
      <c r="TM55" s="440"/>
      <c r="TN55" s="440"/>
      <c r="TO55" s="440"/>
      <c r="TP55" s="440"/>
      <c r="TQ55" s="440"/>
      <c r="TR55" s="111">
        <f t="shared" ref="TR55:TR60" si="1633">TL55+TM55-TN55+TO55-TP55+TQ55</f>
        <v>0</v>
      </c>
      <c r="TS55" s="440"/>
      <c r="TT55" s="440"/>
      <c r="TV55" s="440"/>
      <c r="TW55" s="440"/>
      <c r="TX55" s="440"/>
      <c r="TY55" s="440"/>
      <c r="TZ55" s="110">
        <f t="shared" ref="TZ55:TZ60" si="1634">TV55+TW55-TX55+TY55</f>
        <v>0</v>
      </c>
      <c r="UA55" s="440"/>
      <c r="UB55" s="440"/>
      <c r="UC55" s="440"/>
      <c r="UD55" s="440"/>
      <c r="UE55" s="440"/>
      <c r="UF55" s="440"/>
      <c r="UG55" s="111">
        <f t="shared" ref="UG55:UG60" si="1635">UA55+UB55-UC55+UD55-UE55+UF55</f>
        <v>0</v>
      </c>
      <c r="UH55" s="440"/>
      <c r="UI55" s="440"/>
      <c r="UK55" s="440"/>
      <c r="UL55" s="440"/>
      <c r="UM55" s="440"/>
      <c r="UN55" s="440"/>
      <c r="UO55" s="110">
        <f t="shared" ref="UO55:UO60" si="1636">UK55+UL55-UM55+UN55</f>
        <v>0</v>
      </c>
      <c r="UP55" s="440"/>
      <c r="UQ55" s="440"/>
      <c r="UR55" s="440"/>
      <c r="US55" s="440"/>
      <c r="UT55" s="440"/>
      <c r="UU55" s="440"/>
      <c r="UV55" s="111">
        <f t="shared" ref="UV55:UV60" si="1637">UP55+UQ55-UR55+US55-UT55+UU55</f>
        <v>0</v>
      </c>
      <c r="UW55" s="440"/>
      <c r="UX55" s="440"/>
      <c r="UZ55" s="440"/>
      <c r="VA55" s="440"/>
      <c r="VB55" s="440"/>
      <c r="VC55" s="440"/>
      <c r="VD55" s="110">
        <f t="shared" ref="VD55:VD60" si="1638">UZ55+VA55-VB55+VC55</f>
        <v>0</v>
      </c>
      <c r="VE55" s="440"/>
      <c r="VF55" s="440"/>
      <c r="VG55" s="440"/>
      <c r="VH55" s="440"/>
      <c r="VI55" s="440"/>
      <c r="VJ55" s="440"/>
      <c r="VK55" s="111">
        <f t="shared" ref="VK55:VK60" si="1639">VE55+VF55-VG55+VH55-VI55+VJ55</f>
        <v>0</v>
      </c>
      <c r="VL55" s="440"/>
      <c r="VM55" s="440"/>
      <c r="VO55" s="440"/>
      <c r="VP55" s="440"/>
      <c r="VQ55" s="440"/>
      <c r="VR55" s="440"/>
      <c r="VS55" s="110">
        <f t="shared" ref="VS55:VS60" si="1640">VO55+VP55-VQ55+VR55</f>
        <v>0</v>
      </c>
      <c r="VT55" s="440"/>
      <c r="VU55" s="440"/>
      <c r="VV55" s="440"/>
      <c r="VW55" s="440"/>
      <c r="VX55" s="440"/>
      <c r="VY55" s="440"/>
      <c r="VZ55" s="111">
        <f t="shared" ref="VZ55:VZ60" si="1641">VT55+VU55-VV55+VW55-VX55+VY55</f>
        <v>0</v>
      </c>
      <c r="WA55" s="440"/>
      <c r="WB55" s="440"/>
      <c r="WD55" s="440"/>
      <c r="WE55" s="440"/>
      <c r="WF55" s="440"/>
      <c r="WG55" s="440"/>
      <c r="WH55" s="110">
        <f t="shared" ref="WH55:WH60" si="1642">WD55+WE55-WF55+WG55</f>
        <v>0</v>
      </c>
      <c r="WI55" s="440"/>
      <c r="WJ55" s="440"/>
      <c r="WK55" s="440"/>
      <c r="WL55" s="440"/>
      <c r="WM55" s="440"/>
      <c r="WN55" s="440"/>
      <c r="WO55" s="111">
        <f t="shared" ref="WO55:WO60" si="1643">WI55+WJ55-WK55+WL55-WM55+WN55</f>
        <v>0</v>
      </c>
      <c r="WP55" s="440"/>
      <c r="WQ55" s="440"/>
      <c r="WS55" s="440"/>
      <c r="WT55" s="440"/>
      <c r="WU55" s="440"/>
      <c r="WV55" s="440"/>
      <c r="WW55" s="110">
        <f t="shared" ref="WW55:WW60" si="1644">WS55+WT55-WU55+WV55</f>
        <v>0</v>
      </c>
      <c r="WX55" s="440"/>
      <c r="WY55" s="440"/>
      <c r="WZ55" s="440"/>
      <c r="XA55" s="440"/>
      <c r="XB55" s="440"/>
      <c r="XC55" s="440"/>
      <c r="XD55" s="111">
        <f t="shared" ref="XD55:XD60" si="1645">WX55+WY55-WZ55+XA55-XB55+XC55</f>
        <v>0</v>
      </c>
      <c r="XE55" s="440"/>
      <c r="XF55" s="440"/>
      <c r="XH55" s="440"/>
      <c r="XI55" s="440"/>
      <c r="XJ55" s="440"/>
      <c r="XK55" s="440"/>
      <c r="XL55" s="110">
        <f t="shared" ref="XL55:XL60" si="1646">XH55+XI55-XJ55+XK55</f>
        <v>0</v>
      </c>
      <c r="XM55" s="440"/>
      <c r="XN55" s="440"/>
      <c r="XO55" s="440"/>
      <c r="XP55" s="440"/>
      <c r="XQ55" s="440"/>
      <c r="XR55" s="440"/>
      <c r="XS55" s="111">
        <f t="shared" ref="XS55:XS60" si="1647">XM55+XN55-XO55+XP55-XQ55+XR55</f>
        <v>0</v>
      </c>
      <c r="XT55" s="440"/>
      <c r="XU55" s="440"/>
      <c r="XW55" s="440"/>
      <c r="XX55" s="440"/>
      <c r="XY55" s="440"/>
      <c r="XZ55" s="440"/>
      <c r="YA55" s="110">
        <f t="shared" ref="YA55:YA60" si="1648">XW55+XX55-XY55+XZ55</f>
        <v>0</v>
      </c>
      <c r="YB55" s="440"/>
      <c r="YC55" s="440"/>
      <c r="YD55" s="440"/>
      <c r="YE55" s="440"/>
      <c r="YF55" s="440"/>
      <c r="YG55" s="440"/>
      <c r="YH55" s="111">
        <f t="shared" ref="YH55:YH60" si="1649">YB55+YC55-YD55+YE55-YF55+YG55</f>
        <v>0</v>
      </c>
      <c r="YI55" s="440"/>
      <c r="YJ55" s="440"/>
      <c r="YL55" s="440"/>
      <c r="YM55" s="440"/>
      <c r="YN55" s="440"/>
      <c r="YO55" s="440"/>
      <c r="YP55" s="110">
        <f t="shared" ref="YP55:YP60" si="1650">YL55+YM55-YN55+YO55</f>
        <v>0</v>
      </c>
      <c r="YQ55" s="440"/>
      <c r="YR55" s="440"/>
      <c r="YS55" s="440"/>
      <c r="YT55" s="440"/>
      <c r="YU55" s="440"/>
      <c r="YV55" s="440"/>
      <c r="YW55" s="111">
        <f t="shared" ref="YW55:YW60" si="1651">YQ55+YR55-YS55+YT55-YU55+YV55</f>
        <v>0</v>
      </c>
      <c r="YX55" s="440"/>
      <c r="YY55" s="440"/>
      <c r="ZA55" s="440"/>
      <c r="ZB55" s="440"/>
      <c r="ZC55" s="440"/>
      <c r="ZD55" s="440"/>
      <c r="ZE55" s="110">
        <f t="shared" ref="ZE55:ZE60" si="1652">ZA55+ZB55-ZC55+ZD55</f>
        <v>0</v>
      </c>
      <c r="ZF55" s="440"/>
      <c r="ZG55" s="440"/>
      <c r="ZH55" s="440"/>
      <c r="ZI55" s="440"/>
      <c r="ZJ55" s="440"/>
      <c r="ZK55" s="440"/>
      <c r="ZL55" s="111">
        <f t="shared" ref="ZL55:ZL60" si="1653">ZF55+ZG55-ZH55+ZI55-ZJ55+ZK55</f>
        <v>0</v>
      </c>
      <c r="ZM55" s="440"/>
      <c r="ZN55" s="440"/>
      <c r="ZP55" s="440"/>
      <c r="ZQ55" s="440"/>
      <c r="ZR55" s="440"/>
      <c r="ZS55" s="440"/>
      <c r="ZT55" s="110">
        <f t="shared" ref="ZT55:ZT60" si="1654">ZP55+ZQ55-ZR55+ZS55</f>
        <v>0</v>
      </c>
      <c r="ZU55" s="440"/>
      <c r="ZV55" s="440"/>
      <c r="ZW55" s="440"/>
      <c r="ZX55" s="440"/>
      <c r="ZY55" s="440"/>
      <c r="ZZ55" s="440"/>
      <c r="AAA55" s="111">
        <f t="shared" ref="AAA55:AAA60" si="1655">ZU55+ZV55-ZW55+ZX55-ZY55+ZZ55</f>
        <v>0</v>
      </c>
      <c r="AAB55" s="440"/>
      <c r="AAC55" s="440"/>
      <c r="AAE55" s="440"/>
      <c r="AAF55" s="440"/>
      <c r="AAG55" s="440"/>
      <c r="AAH55" s="440"/>
      <c r="AAI55" s="110">
        <f t="shared" ref="AAI55:AAI60" si="1656">AAE55+AAF55-AAG55+AAH55</f>
        <v>0</v>
      </c>
      <c r="AAJ55" s="440"/>
      <c r="AAK55" s="440"/>
      <c r="AAL55" s="440"/>
      <c r="AAM55" s="440"/>
      <c r="AAN55" s="440"/>
      <c r="AAO55" s="440"/>
      <c r="AAP55" s="111">
        <f t="shared" ref="AAP55:AAP60" si="1657">AAJ55+AAK55-AAL55+AAM55-AAN55+AAO55</f>
        <v>0</v>
      </c>
      <c r="AAQ55" s="440"/>
      <c r="AAR55" s="440"/>
      <c r="AAT55" s="440"/>
      <c r="AAU55" s="440"/>
      <c r="AAV55" s="440"/>
      <c r="AAW55" s="440"/>
      <c r="AAX55" s="110">
        <f t="shared" ref="AAX55:AAX60" si="1658">AAT55+AAU55-AAV55+AAW55</f>
        <v>0</v>
      </c>
      <c r="AAY55" s="440"/>
      <c r="AAZ55" s="440"/>
      <c r="ABA55" s="440"/>
      <c r="ABB55" s="440"/>
      <c r="ABC55" s="440"/>
      <c r="ABD55" s="440"/>
      <c r="ABE55" s="111">
        <f t="shared" ref="ABE55:ABE60" si="1659">AAY55+AAZ55-ABA55+ABB55-ABC55+ABD55</f>
        <v>0</v>
      </c>
      <c r="ABF55" s="440"/>
      <c r="ABG55" s="440"/>
      <c r="ABI55" s="440"/>
      <c r="ABJ55" s="440"/>
      <c r="ABK55" s="440"/>
      <c r="ABL55" s="440"/>
      <c r="ABM55" s="110">
        <f t="shared" ref="ABM55:ABM60" si="1660">ABI55+ABJ55-ABK55+ABL55</f>
        <v>0</v>
      </c>
      <c r="ABN55" s="440"/>
      <c r="ABO55" s="440"/>
      <c r="ABP55" s="440"/>
      <c r="ABQ55" s="440"/>
      <c r="ABR55" s="440"/>
      <c r="ABS55" s="440"/>
      <c r="ABT55" s="111">
        <f t="shared" ref="ABT55:ABT60" si="1661">ABN55+ABO55-ABP55+ABQ55-ABR55+ABS55</f>
        <v>0</v>
      </c>
      <c r="ABU55" s="440"/>
      <c r="ABV55" s="440"/>
      <c r="ABX55" s="440"/>
      <c r="ABY55" s="440"/>
      <c r="ABZ55" s="440"/>
      <c r="ACA55" s="440"/>
      <c r="ACB55" s="110">
        <f t="shared" ref="ACB55:ACB60" si="1662">ABX55+ABY55-ABZ55+ACA55</f>
        <v>0</v>
      </c>
      <c r="ACC55" s="440"/>
      <c r="ACD55" s="440"/>
      <c r="ACE55" s="440"/>
      <c r="ACF55" s="440"/>
      <c r="ACG55" s="440"/>
      <c r="ACH55" s="440"/>
      <c r="ACI55" s="111">
        <f t="shared" ref="ACI55:ACI60" si="1663">ACC55+ACD55-ACE55+ACF55-ACG55+ACH55</f>
        <v>0</v>
      </c>
      <c r="ACJ55" s="440"/>
      <c r="ACK55" s="440"/>
      <c r="ACM55" s="440"/>
      <c r="ACN55" s="440"/>
      <c r="ACO55" s="440"/>
      <c r="ACP55" s="440"/>
      <c r="ACQ55" s="110">
        <f t="shared" ref="ACQ55:ACQ60" si="1664">ACM55+ACN55-ACO55+ACP55</f>
        <v>0</v>
      </c>
      <c r="ACR55" s="440"/>
      <c r="ACS55" s="440"/>
      <c r="ACT55" s="440"/>
      <c r="ACU55" s="440"/>
      <c r="ACV55" s="440"/>
      <c r="ACW55" s="440"/>
      <c r="ACX55" s="111">
        <f t="shared" ref="ACX55:ACX60" si="1665">ACR55+ACS55-ACT55+ACU55-ACV55+ACW55</f>
        <v>0</v>
      </c>
      <c r="ACY55" s="440"/>
      <c r="ACZ55" s="440"/>
      <c r="ADB55" s="440"/>
      <c r="ADC55" s="440"/>
      <c r="ADD55" s="440"/>
      <c r="ADE55" s="440"/>
      <c r="ADF55" s="110">
        <f t="shared" ref="ADF55:ADF60" si="1666">ADB55+ADC55-ADD55+ADE55</f>
        <v>0</v>
      </c>
      <c r="ADG55" s="440"/>
      <c r="ADH55" s="440"/>
      <c r="ADI55" s="440"/>
      <c r="ADJ55" s="440"/>
      <c r="ADK55" s="440"/>
      <c r="ADL55" s="440"/>
      <c r="ADM55" s="111">
        <f t="shared" ref="ADM55:ADM60" si="1667">ADG55+ADH55-ADI55+ADJ55-ADK55+ADL55</f>
        <v>0</v>
      </c>
      <c r="ADN55" s="440"/>
      <c r="ADO55" s="440"/>
      <c r="ADQ55" s="440"/>
      <c r="ADR55" s="440"/>
      <c r="ADS55" s="440"/>
      <c r="ADT55" s="440"/>
      <c r="ADU55" s="110">
        <f t="shared" ref="ADU55:ADU60" si="1668">ADQ55+ADR55-ADS55+ADT55</f>
        <v>0</v>
      </c>
      <c r="ADV55" s="440"/>
      <c r="ADW55" s="440"/>
      <c r="ADX55" s="440"/>
      <c r="ADY55" s="440"/>
      <c r="ADZ55" s="440"/>
      <c r="AEA55" s="440"/>
      <c r="AEB55" s="111">
        <f t="shared" ref="AEB55:AEB60" si="1669">ADV55+ADW55-ADX55+ADY55-ADZ55+AEA55</f>
        <v>0</v>
      </c>
      <c r="AEC55" s="440"/>
      <c r="AED55" s="440"/>
      <c r="AEF55" s="440"/>
      <c r="AEG55" s="440"/>
      <c r="AEH55" s="440"/>
      <c r="AEI55" s="440"/>
      <c r="AEJ55" s="110">
        <f t="shared" ref="AEJ55:AEJ60" si="1670">AEF55+AEG55-AEH55+AEI55</f>
        <v>0</v>
      </c>
      <c r="AEK55" s="440"/>
      <c r="AEL55" s="440"/>
      <c r="AEM55" s="440"/>
      <c r="AEN55" s="440"/>
      <c r="AEO55" s="440"/>
      <c r="AEP55" s="440"/>
      <c r="AEQ55" s="111">
        <f t="shared" ref="AEQ55:AEQ60" si="1671">AEK55+AEL55-AEM55+AEN55-AEO55+AEP55</f>
        <v>0</v>
      </c>
      <c r="AER55" s="440"/>
      <c r="AES55" s="440"/>
      <c r="AEU55" s="440"/>
      <c r="AEV55" s="440"/>
      <c r="AEW55" s="440"/>
      <c r="AEX55" s="440"/>
      <c r="AEY55" s="110">
        <f t="shared" ref="AEY55:AEY60" si="1672">AEU55+AEV55-AEW55+AEX55</f>
        <v>0</v>
      </c>
      <c r="AEZ55" s="440"/>
      <c r="AFA55" s="440"/>
      <c r="AFB55" s="440"/>
      <c r="AFC55" s="440"/>
      <c r="AFD55" s="440"/>
      <c r="AFE55" s="440"/>
      <c r="AFF55" s="111">
        <f t="shared" ref="AFF55:AFF60" si="1673">AEZ55+AFA55-AFB55+AFC55-AFD55+AFE55</f>
        <v>0</v>
      </c>
      <c r="AFG55" s="440"/>
      <c r="AFH55" s="440"/>
      <c r="AFJ55" s="440"/>
      <c r="AFK55" s="440"/>
      <c r="AFL55" s="440"/>
      <c r="AFM55" s="440"/>
      <c r="AFN55" s="110">
        <f t="shared" ref="AFN55:AFN60" si="1674">AFJ55+AFK55-AFL55+AFM55</f>
        <v>0</v>
      </c>
      <c r="AFO55" s="440"/>
      <c r="AFP55" s="440"/>
      <c r="AFQ55" s="440"/>
      <c r="AFR55" s="440"/>
      <c r="AFS55" s="440"/>
      <c r="AFT55" s="440"/>
      <c r="AFU55" s="111">
        <f t="shared" ref="AFU55:AFU60" si="1675">AFO55+AFP55-AFQ55+AFR55-AFS55+AFT55</f>
        <v>0</v>
      </c>
      <c r="AFV55" s="440"/>
      <c r="AFW55" s="440"/>
      <c r="AFY55" s="440"/>
      <c r="AFZ55" s="440"/>
      <c r="AGA55" s="440"/>
      <c r="AGB55" s="440"/>
      <c r="AGC55" s="110">
        <f t="shared" ref="AGC55:AGC60" si="1676">AFY55+AFZ55-AGA55+AGB55</f>
        <v>0</v>
      </c>
      <c r="AGD55" s="440"/>
      <c r="AGE55" s="440"/>
      <c r="AGF55" s="440"/>
      <c r="AGG55" s="440"/>
      <c r="AGH55" s="440"/>
      <c r="AGI55" s="440"/>
      <c r="AGJ55" s="111">
        <f t="shared" ref="AGJ55:AGJ60" si="1677">AGD55+AGE55-AGF55+AGG55-AGH55+AGI55</f>
        <v>0</v>
      </c>
      <c r="AGK55" s="440"/>
      <c r="AGL55" s="440"/>
      <c r="AGN55" s="440"/>
      <c r="AGO55" s="440"/>
      <c r="AGP55" s="440"/>
      <c r="AGQ55" s="440"/>
      <c r="AGR55" s="110">
        <f t="shared" ref="AGR55:AGR60" si="1678">AGN55+AGO55-AGP55+AGQ55</f>
        <v>0</v>
      </c>
      <c r="AGS55" s="440"/>
      <c r="AGT55" s="440"/>
      <c r="AGU55" s="440"/>
      <c r="AGV55" s="440"/>
      <c r="AGW55" s="440"/>
      <c r="AGX55" s="440"/>
      <c r="AGY55" s="111">
        <f t="shared" ref="AGY55:AGY60" si="1679">AGS55+AGT55-AGU55+AGV55-AGW55+AGX55</f>
        <v>0</v>
      </c>
      <c r="AGZ55" s="440"/>
      <c r="AHA55" s="440"/>
      <c r="AHC55" s="440"/>
      <c r="AHD55" s="440"/>
      <c r="AHE55" s="440"/>
      <c r="AHF55" s="440"/>
      <c r="AHG55" s="110">
        <f t="shared" ref="AHG55:AHG60" si="1680">AHC55+AHD55-AHE55+AHF55</f>
        <v>0</v>
      </c>
      <c r="AHH55" s="440"/>
      <c r="AHI55" s="440"/>
      <c r="AHJ55" s="440"/>
      <c r="AHK55" s="440"/>
      <c r="AHL55" s="440"/>
      <c r="AHM55" s="440"/>
      <c r="AHN55" s="111">
        <f t="shared" ref="AHN55:AHN60" si="1681">AHH55+AHI55-AHJ55+AHK55-AHL55+AHM55</f>
        <v>0</v>
      </c>
      <c r="AHO55" s="440"/>
      <c r="AHP55" s="440"/>
      <c r="AHR55" s="440"/>
      <c r="AHS55" s="440"/>
      <c r="AHT55" s="440"/>
      <c r="AHU55" s="440"/>
      <c r="AHV55" s="110">
        <f t="shared" ref="AHV55:AHV60" si="1682">AHR55+AHS55-AHT55+AHU55</f>
        <v>0</v>
      </c>
      <c r="AHW55" s="440"/>
      <c r="AHX55" s="440"/>
      <c r="AHY55" s="440"/>
      <c r="AHZ55" s="440"/>
      <c r="AIA55" s="440"/>
      <c r="AIB55" s="440"/>
      <c r="AIC55" s="111">
        <f t="shared" ref="AIC55:AIC60" si="1683">AHW55+AHX55-AHY55+AHZ55-AIA55+AIB55</f>
        <v>0</v>
      </c>
      <c r="AID55" s="440"/>
      <c r="AIE55" s="440"/>
    </row>
    <row r="56" spans="1:915" x14ac:dyDescent="0.3">
      <c r="A56" s="33" t="s">
        <v>132</v>
      </c>
      <c r="B56" s="34" t="s">
        <v>144</v>
      </c>
      <c r="C56" s="439"/>
      <c r="D56" s="440"/>
      <c r="E56" s="440"/>
      <c r="F56" s="440"/>
      <c r="G56" s="110">
        <f t="shared" si="1562"/>
        <v>0</v>
      </c>
      <c r="H56" s="440"/>
      <c r="I56" s="440"/>
      <c r="J56" s="440"/>
      <c r="K56" s="440"/>
      <c r="L56" s="440"/>
      <c r="M56" s="440"/>
      <c r="N56" s="111">
        <f t="shared" si="1563"/>
        <v>0</v>
      </c>
      <c r="O56" s="440"/>
      <c r="P56" s="440"/>
      <c r="Q56" s="440"/>
      <c r="R56" s="440"/>
      <c r="S56" s="440"/>
      <c r="T56" s="440"/>
      <c r="U56" s="110">
        <f t="shared" si="1564"/>
        <v>0</v>
      </c>
      <c r="V56" s="440"/>
      <c r="W56" s="440"/>
      <c r="X56" s="440"/>
      <c r="Y56" s="440"/>
      <c r="Z56" s="440"/>
      <c r="AA56" s="440"/>
      <c r="AB56" s="111">
        <f t="shared" si="1565"/>
        <v>0</v>
      </c>
      <c r="AC56" s="440"/>
      <c r="AD56" s="440"/>
      <c r="AF56" s="440"/>
      <c r="AG56" s="440"/>
      <c r="AH56" s="440"/>
      <c r="AI56" s="440"/>
      <c r="AJ56" s="110">
        <f t="shared" si="1566"/>
        <v>0</v>
      </c>
      <c r="AK56" s="440"/>
      <c r="AL56" s="440"/>
      <c r="AM56" s="440"/>
      <c r="AN56" s="440"/>
      <c r="AO56" s="440"/>
      <c r="AP56" s="440"/>
      <c r="AQ56" s="111">
        <f t="shared" si="1567"/>
        <v>0</v>
      </c>
      <c r="AR56" s="440"/>
      <c r="AS56" s="440"/>
      <c r="AU56" s="440"/>
      <c r="AV56" s="440"/>
      <c r="AW56" s="440"/>
      <c r="AX56" s="440"/>
      <c r="AY56" s="110">
        <f t="shared" si="1568"/>
        <v>0</v>
      </c>
      <c r="AZ56" s="440"/>
      <c r="BA56" s="440"/>
      <c r="BB56" s="440"/>
      <c r="BC56" s="440"/>
      <c r="BD56" s="440"/>
      <c r="BE56" s="440"/>
      <c r="BF56" s="111">
        <f t="shared" si="1569"/>
        <v>0</v>
      </c>
      <c r="BG56" s="440"/>
      <c r="BH56" s="440"/>
      <c r="BJ56" s="440"/>
      <c r="BK56" s="440"/>
      <c r="BL56" s="440"/>
      <c r="BM56" s="440"/>
      <c r="BN56" s="110">
        <f t="shared" si="1570"/>
        <v>0</v>
      </c>
      <c r="BO56" s="440"/>
      <c r="BP56" s="440"/>
      <c r="BQ56" s="440"/>
      <c r="BR56" s="440"/>
      <c r="BS56" s="440"/>
      <c r="BT56" s="440"/>
      <c r="BU56" s="111">
        <f t="shared" si="1571"/>
        <v>0</v>
      </c>
      <c r="BV56" s="440"/>
      <c r="BW56" s="440"/>
      <c r="BY56" s="440"/>
      <c r="BZ56" s="440"/>
      <c r="CA56" s="440"/>
      <c r="CB56" s="440"/>
      <c r="CC56" s="110">
        <f t="shared" si="1572"/>
        <v>0</v>
      </c>
      <c r="CD56" s="440"/>
      <c r="CE56" s="440"/>
      <c r="CF56" s="440"/>
      <c r="CG56" s="440"/>
      <c r="CH56" s="440"/>
      <c r="CI56" s="440"/>
      <c r="CJ56" s="111">
        <f t="shared" si="1573"/>
        <v>0</v>
      </c>
      <c r="CK56" s="440"/>
      <c r="CL56" s="440"/>
      <c r="CN56" s="440"/>
      <c r="CO56" s="440"/>
      <c r="CP56" s="440"/>
      <c r="CQ56" s="440"/>
      <c r="CR56" s="110">
        <f t="shared" si="1574"/>
        <v>0</v>
      </c>
      <c r="CS56" s="440"/>
      <c r="CT56" s="440"/>
      <c r="CU56" s="440"/>
      <c r="CV56" s="440"/>
      <c r="CW56" s="440"/>
      <c r="CX56" s="440"/>
      <c r="CY56" s="111">
        <f t="shared" si="1575"/>
        <v>0</v>
      </c>
      <c r="CZ56" s="440"/>
      <c r="DA56" s="440"/>
      <c r="DC56" s="440"/>
      <c r="DD56" s="440"/>
      <c r="DE56" s="440"/>
      <c r="DF56" s="440"/>
      <c r="DG56" s="110">
        <f t="shared" si="1576"/>
        <v>0</v>
      </c>
      <c r="DH56" s="440"/>
      <c r="DI56" s="440"/>
      <c r="DJ56" s="440"/>
      <c r="DK56" s="440"/>
      <c r="DL56" s="440"/>
      <c r="DM56" s="440"/>
      <c r="DN56" s="111">
        <f t="shared" si="1577"/>
        <v>0</v>
      </c>
      <c r="DO56" s="440"/>
      <c r="DP56" s="440"/>
      <c r="DR56" s="440"/>
      <c r="DS56" s="440"/>
      <c r="DT56" s="440"/>
      <c r="DU56" s="440"/>
      <c r="DV56" s="110">
        <f t="shared" si="1578"/>
        <v>0</v>
      </c>
      <c r="DW56" s="440"/>
      <c r="DX56" s="440"/>
      <c r="DY56" s="440"/>
      <c r="DZ56" s="440"/>
      <c r="EA56" s="440"/>
      <c r="EB56" s="440"/>
      <c r="EC56" s="111">
        <f t="shared" si="1579"/>
        <v>0</v>
      </c>
      <c r="ED56" s="440"/>
      <c r="EE56" s="440"/>
      <c r="EG56" s="440"/>
      <c r="EH56" s="440"/>
      <c r="EI56" s="440"/>
      <c r="EJ56" s="440"/>
      <c r="EK56" s="110">
        <f t="shared" si="1580"/>
        <v>0</v>
      </c>
      <c r="EL56" s="440"/>
      <c r="EM56" s="440"/>
      <c r="EN56" s="440"/>
      <c r="EO56" s="440"/>
      <c r="EP56" s="440"/>
      <c r="EQ56" s="440"/>
      <c r="ER56" s="111">
        <f t="shared" si="1581"/>
        <v>0</v>
      </c>
      <c r="ES56" s="440"/>
      <c r="ET56" s="440"/>
      <c r="EV56" s="440"/>
      <c r="EW56" s="440"/>
      <c r="EX56" s="440"/>
      <c r="EY56" s="440"/>
      <c r="EZ56" s="110">
        <f t="shared" si="1582"/>
        <v>0</v>
      </c>
      <c r="FA56" s="440"/>
      <c r="FB56" s="440"/>
      <c r="FC56" s="440"/>
      <c r="FD56" s="440"/>
      <c r="FE56" s="440"/>
      <c r="FF56" s="440"/>
      <c r="FG56" s="111">
        <f t="shared" si="1583"/>
        <v>0</v>
      </c>
      <c r="FH56" s="440"/>
      <c r="FI56" s="440"/>
      <c r="FK56" s="440"/>
      <c r="FL56" s="440"/>
      <c r="FM56" s="440"/>
      <c r="FN56" s="440"/>
      <c r="FO56" s="110">
        <f t="shared" si="1584"/>
        <v>0</v>
      </c>
      <c r="FP56" s="440"/>
      <c r="FQ56" s="440"/>
      <c r="FR56" s="440"/>
      <c r="FS56" s="440"/>
      <c r="FT56" s="440"/>
      <c r="FU56" s="440"/>
      <c r="FV56" s="111">
        <f t="shared" si="1585"/>
        <v>0</v>
      </c>
      <c r="FW56" s="440"/>
      <c r="FX56" s="440"/>
      <c r="FZ56" s="440"/>
      <c r="GA56" s="440"/>
      <c r="GB56" s="440"/>
      <c r="GC56" s="440"/>
      <c r="GD56" s="110">
        <f t="shared" si="1586"/>
        <v>0</v>
      </c>
      <c r="GE56" s="440"/>
      <c r="GF56" s="440"/>
      <c r="GG56" s="440"/>
      <c r="GH56" s="440"/>
      <c r="GI56" s="440"/>
      <c r="GJ56" s="440"/>
      <c r="GK56" s="111">
        <f t="shared" si="1587"/>
        <v>0</v>
      </c>
      <c r="GL56" s="440"/>
      <c r="GM56" s="440"/>
      <c r="GO56" s="440"/>
      <c r="GP56" s="440"/>
      <c r="GQ56" s="440"/>
      <c r="GR56" s="440"/>
      <c r="GS56" s="110">
        <f t="shared" si="1588"/>
        <v>0</v>
      </c>
      <c r="GT56" s="440"/>
      <c r="GU56" s="440"/>
      <c r="GV56" s="440"/>
      <c r="GW56" s="440"/>
      <c r="GX56" s="440"/>
      <c r="GY56" s="440"/>
      <c r="GZ56" s="111">
        <f t="shared" si="1589"/>
        <v>0</v>
      </c>
      <c r="HA56" s="440"/>
      <c r="HB56" s="440"/>
      <c r="HD56" s="440"/>
      <c r="HE56" s="440"/>
      <c r="HF56" s="440"/>
      <c r="HG56" s="440"/>
      <c r="HH56" s="110">
        <f t="shared" si="1590"/>
        <v>0</v>
      </c>
      <c r="HI56" s="440"/>
      <c r="HJ56" s="440"/>
      <c r="HK56" s="440"/>
      <c r="HL56" s="440"/>
      <c r="HM56" s="440"/>
      <c r="HN56" s="440"/>
      <c r="HO56" s="111">
        <f t="shared" si="1591"/>
        <v>0</v>
      </c>
      <c r="HP56" s="440"/>
      <c r="HQ56" s="440"/>
      <c r="HS56" s="440"/>
      <c r="HT56" s="440"/>
      <c r="HU56" s="440"/>
      <c r="HV56" s="440"/>
      <c r="HW56" s="110">
        <f t="shared" si="1592"/>
        <v>0</v>
      </c>
      <c r="HX56" s="440"/>
      <c r="HY56" s="440"/>
      <c r="HZ56" s="440"/>
      <c r="IA56" s="440"/>
      <c r="IB56" s="440"/>
      <c r="IC56" s="440"/>
      <c r="ID56" s="111">
        <f t="shared" si="1593"/>
        <v>0</v>
      </c>
      <c r="IE56" s="440"/>
      <c r="IF56" s="440"/>
      <c r="IH56" s="440"/>
      <c r="II56" s="440"/>
      <c r="IJ56" s="440"/>
      <c r="IK56" s="440"/>
      <c r="IL56" s="110">
        <f t="shared" si="1594"/>
        <v>0</v>
      </c>
      <c r="IM56" s="440"/>
      <c r="IN56" s="440"/>
      <c r="IO56" s="440"/>
      <c r="IP56" s="440"/>
      <c r="IQ56" s="440"/>
      <c r="IR56" s="440"/>
      <c r="IS56" s="111">
        <f t="shared" si="1595"/>
        <v>0</v>
      </c>
      <c r="IT56" s="440"/>
      <c r="IU56" s="440"/>
      <c r="IW56" s="440"/>
      <c r="IX56" s="440"/>
      <c r="IY56" s="440"/>
      <c r="IZ56" s="440"/>
      <c r="JA56" s="110">
        <f t="shared" si="1596"/>
        <v>0</v>
      </c>
      <c r="JB56" s="440"/>
      <c r="JC56" s="440"/>
      <c r="JD56" s="440"/>
      <c r="JE56" s="440"/>
      <c r="JF56" s="440"/>
      <c r="JG56" s="440"/>
      <c r="JH56" s="111">
        <f t="shared" si="1597"/>
        <v>0</v>
      </c>
      <c r="JI56" s="440"/>
      <c r="JJ56" s="440"/>
      <c r="JL56" s="440"/>
      <c r="JM56" s="440"/>
      <c r="JN56" s="440"/>
      <c r="JO56" s="440"/>
      <c r="JP56" s="110">
        <f t="shared" si="1598"/>
        <v>0</v>
      </c>
      <c r="JQ56" s="440"/>
      <c r="JR56" s="440"/>
      <c r="JS56" s="440"/>
      <c r="JT56" s="440"/>
      <c r="JU56" s="440"/>
      <c r="JV56" s="440"/>
      <c r="JW56" s="111">
        <f t="shared" si="1599"/>
        <v>0</v>
      </c>
      <c r="JX56" s="440"/>
      <c r="JY56" s="440"/>
      <c r="KA56" s="440"/>
      <c r="KB56" s="440"/>
      <c r="KC56" s="440"/>
      <c r="KD56" s="440"/>
      <c r="KE56" s="110">
        <f t="shared" si="1600"/>
        <v>0</v>
      </c>
      <c r="KF56" s="440"/>
      <c r="KG56" s="440"/>
      <c r="KH56" s="440"/>
      <c r="KI56" s="440"/>
      <c r="KJ56" s="440"/>
      <c r="KK56" s="440"/>
      <c r="KL56" s="111">
        <f t="shared" si="1601"/>
        <v>0</v>
      </c>
      <c r="KM56" s="440"/>
      <c r="KN56" s="440"/>
      <c r="KP56" s="440"/>
      <c r="KQ56" s="440"/>
      <c r="KR56" s="440"/>
      <c r="KS56" s="440"/>
      <c r="KT56" s="110">
        <f t="shared" si="1602"/>
        <v>0</v>
      </c>
      <c r="KU56" s="440"/>
      <c r="KV56" s="440"/>
      <c r="KW56" s="440"/>
      <c r="KX56" s="440"/>
      <c r="KY56" s="440"/>
      <c r="KZ56" s="440"/>
      <c r="LA56" s="111">
        <f t="shared" si="1603"/>
        <v>0</v>
      </c>
      <c r="LB56" s="440"/>
      <c r="LC56" s="440"/>
      <c r="LE56" s="440"/>
      <c r="LF56" s="440"/>
      <c r="LG56" s="440"/>
      <c r="LH56" s="440"/>
      <c r="LI56" s="110">
        <f t="shared" si="1604"/>
        <v>0</v>
      </c>
      <c r="LJ56" s="440"/>
      <c r="LK56" s="440"/>
      <c r="LL56" s="440"/>
      <c r="LM56" s="440"/>
      <c r="LN56" s="440"/>
      <c r="LO56" s="440"/>
      <c r="LP56" s="111">
        <f t="shared" si="1605"/>
        <v>0</v>
      </c>
      <c r="LQ56" s="440"/>
      <c r="LR56" s="440"/>
      <c r="LT56" s="440"/>
      <c r="LU56" s="440"/>
      <c r="LV56" s="440"/>
      <c r="LW56" s="440"/>
      <c r="LX56" s="110">
        <f t="shared" si="1606"/>
        <v>0</v>
      </c>
      <c r="LY56" s="440"/>
      <c r="LZ56" s="440"/>
      <c r="MA56" s="440"/>
      <c r="MB56" s="440"/>
      <c r="MC56" s="440"/>
      <c r="MD56" s="440"/>
      <c r="ME56" s="111">
        <f t="shared" si="1607"/>
        <v>0</v>
      </c>
      <c r="MF56" s="440"/>
      <c r="MG56" s="440"/>
      <c r="MI56" s="440"/>
      <c r="MJ56" s="440"/>
      <c r="MK56" s="440"/>
      <c r="ML56" s="440"/>
      <c r="MM56" s="110">
        <f t="shared" si="1608"/>
        <v>0</v>
      </c>
      <c r="MN56" s="440"/>
      <c r="MO56" s="440"/>
      <c r="MP56" s="440"/>
      <c r="MQ56" s="440"/>
      <c r="MR56" s="440"/>
      <c r="MS56" s="440"/>
      <c r="MT56" s="111">
        <f t="shared" si="1609"/>
        <v>0</v>
      </c>
      <c r="MU56" s="440"/>
      <c r="MV56" s="440"/>
      <c r="MX56" s="440"/>
      <c r="MY56" s="440"/>
      <c r="MZ56" s="440"/>
      <c r="NA56" s="440"/>
      <c r="NB56" s="110">
        <f t="shared" si="1610"/>
        <v>0</v>
      </c>
      <c r="NC56" s="440"/>
      <c r="ND56" s="440"/>
      <c r="NE56" s="440"/>
      <c r="NF56" s="440"/>
      <c r="NG56" s="440"/>
      <c r="NH56" s="440"/>
      <c r="NI56" s="111">
        <f t="shared" si="1611"/>
        <v>0</v>
      </c>
      <c r="NJ56" s="440"/>
      <c r="NK56" s="440"/>
      <c r="NM56" s="440"/>
      <c r="NN56" s="440"/>
      <c r="NO56" s="440"/>
      <c r="NP56" s="440"/>
      <c r="NQ56" s="110">
        <f t="shared" si="1612"/>
        <v>0</v>
      </c>
      <c r="NR56" s="440"/>
      <c r="NS56" s="440"/>
      <c r="NT56" s="440"/>
      <c r="NU56" s="440"/>
      <c r="NV56" s="440"/>
      <c r="NW56" s="440"/>
      <c r="NX56" s="111">
        <f t="shared" si="1613"/>
        <v>0</v>
      </c>
      <c r="NY56" s="440"/>
      <c r="NZ56" s="440"/>
      <c r="OB56" s="440"/>
      <c r="OC56" s="440"/>
      <c r="OD56" s="440"/>
      <c r="OE56" s="440"/>
      <c r="OF56" s="110">
        <f t="shared" si="1614"/>
        <v>0</v>
      </c>
      <c r="OG56" s="440"/>
      <c r="OH56" s="440"/>
      <c r="OI56" s="440"/>
      <c r="OJ56" s="440"/>
      <c r="OK56" s="440"/>
      <c r="OL56" s="440"/>
      <c r="OM56" s="111">
        <f t="shared" si="1615"/>
        <v>0</v>
      </c>
      <c r="ON56" s="440"/>
      <c r="OO56" s="440"/>
      <c r="OQ56" s="440"/>
      <c r="OR56" s="440"/>
      <c r="OS56" s="440"/>
      <c r="OT56" s="440"/>
      <c r="OU56" s="110">
        <f t="shared" si="1616"/>
        <v>0</v>
      </c>
      <c r="OV56" s="440"/>
      <c r="OW56" s="440"/>
      <c r="OX56" s="440"/>
      <c r="OY56" s="440"/>
      <c r="OZ56" s="440"/>
      <c r="PA56" s="440"/>
      <c r="PB56" s="111">
        <f t="shared" si="1617"/>
        <v>0</v>
      </c>
      <c r="PC56" s="440"/>
      <c r="PD56" s="440"/>
      <c r="PF56" s="440"/>
      <c r="PG56" s="440"/>
      <c r="PH56" s="440"/>
      <c r="PI56" s="440"/>
      <c r="PJ56" s="110">
        <f t="shared" si="1618"/>
        <v>0</v>
      </c>
      <c r="PK56" s="440"/>
      <c r="PL56" s="440"/>
      <c r="PM56" s="440"/>
      <c r="PN56" s="440"/>
      <c r="PO56" s="440"/>
      <c r="PP56" s="440"/>
      <c r="PQ56" s="111">
        <f t="shared" si="1619"/>
        <v>0</v>
      </c>
      <c r="PR56" s="440"/>
      <c r="PS56" s="440"/>
      <c r="PU56" s="440"/>
      <c r="PV56" s="440"/>
      <c r="PW56" s="440"/>
      <c r="PX56" s="440"/>
      <c r="PY56" s="110">
        <f t="shared" si="1620"/>
        <v>0</v>
      </c>
      <c r="PZ56" s="440"/>
      <c r="QA56" s="440"/>
      <c r="QB56" s="440"/>
      <c r="QC56" s="440"/>
      <c r="QD56" s="440"/>
      <c r="QE56" s="440"/>
      <c r="QF56" s="111">
        <f t="shared" si="1621"/>
        <v>0</v>
      </c>
      <c r="QG56" s="440"/>
      <c r="QH56" s="440"/>
      <c r="QJ56" s="440"/>
      <c r="QK56" s="440"/>
      <c r="QL56" s="440"/>
      <c r="QM56" s="440"/>
      <c r="QN56" s="110">
        <f t="shared" si="1622"/>
        <v>0</v>
      </c>
      <c r="QO56" s="440"/>
      <c r="QP56" s="440"/>
      <c r="QQ56" s="440"/>
      <c r="QR56" s="440"/>
      <c r="QS56" s="440"/>
      <c r="QT56" s="440"/>
      <c r="QU56" s="111">
        <f t="shared" si="1623"/>
        <v>0</v>
      </c>
      <c r="QV56" s="440"/>
      <c r="QW56" s="440"/>
      <c r="QY56" s="440"/>
      <c r="QZ56" s="440"/>
      <c r="RA56" s="440"/>
      <c r="RB56" s="440"/>
      <c r="RC56" s="110">
        <f t="shared" si="1624"/>
        <v>0</v>
      </c>
      <c r="RD56" s="440"/>
      <c r="RE56" s="440"/>
      <c r="RF56" s="440"/>
      <c r="RG56" s="440"/>
      <c r="RH56" s="440"/>
      <c r="RI56" s="440"/>
      <c r="RJ56" s="111">
        <f t="shared" si="1625"/>
        <v>0</v>
      </c>
      <c r="RK56" s="440"/>
      <c r="RL56" s="440"/>
      <c r="RN56" s="440"/>
      <c r="RO56" s="440"/>
      <c r="RP56" s="440"/>
      <c r="RQ56" s="440"/>
      <c r="RR56" s="110">
        <f t="shared" si="1626"/>
        <v>0</v>
      </c>
      <c r="RS56" s="440"/>
      <c r="RT56" s="440"/>
      <c r="RU56" s="440"/>
      <c r="RV56" s="440"/>
      <c r="RW56" s="440"/>
      <c r="RX56" s="440"/>
      <c r="RY56" s="111">
        <f t="shared" si="1627"/>
        <v>0</v>
      </c>
      <c r="RZ56" s="440"/>
      <c r="SA56" s="440"/>
      <c r="SC56" s="440"/>
      <c r="SD56" s="440"/>
      <c r="SE56" s="440"/>
      <c r="SF56" s="440"/>
      <c r="SG56" s="110">
        <f t="shared" si="1628"/>
        <v>0</v>
      </c>
      <c r="SH56" s="440"/>
      <c r="SI56" s="440"/>
      <c r="SJ56" s="440"/>
      <c r="SK56" s="440"/>
      <c r="SL56" s="440"/>
      <c r="SM56" s="440"/>
      <c r="SN56" s="111">
        <f t="shared" si="1629"/>
        <v>0</v>
      </c>
      <c r="SO56" s="440"/>
      <c r="SP56" s="440"/>
      <c r="SR56" s="440"/>
      <c r="SS56" s="440"/>
      <c r="ST56" s="440"/>
      <c r="SU56" s="440"/>
      <c r="SV56" s="110">
        <f t="shared" si="1630"/>
        <v>0</v>
      </c>
      <c r="SW56" s="440"/>
      <c r="SX56" s="440"/>
      <c r="SY56" s="440"/>
      <c r="SZ56" s="440"/>
      <c r="TA56" s="440"/>
      <c r="TB56" s="440"/>
      <c r="TC56" s="111">
        <f t="shared" si="1631"/>
        <v>0</v>
      </c>
      <c r="TD56" s="440"/>
      <c r="TE56" s="440"/>
      <c r="TG56" s="440"/>
      <c r="TH56" s="440"/>
      <c r="TI56" s="440"/>
      <c r="TJ56" s="440"/>
      <c r="TK56" s="110">
        <f t="shared" si="1632"/>
        <v>0</v>
      </c>
      <c r="TL56" s="440"/>
      <c r="TM56" s="440"/>
      <c r="TN56" s="440"/>
      <c r="TO56" s="440"/>
      <c r="TP56" s="440"/>
      <c r="TQ56" s="440"/>
      <c r="TR56" s="111">
        <f t="shared" si="1633"/>
        <v>0</v>
      </c>
      <c r="TS56" s="440"/>
      <c r="TT56" s="440"/>
      <c r="TV56" s="440"/>
      <c r="TW56" s="440"/>
      <c r="TX56" s="440"/>
      <c r="TY56" s="440"/>
      <c r="TZ56" s="110">
        <f t="shared" si="1634"/>
        <v>0</v>
      </c>
      <c r="UA56" s="440"/>
      <c r="UB56" s="440"/>
      <c r="UC56" s="440"/>
      <c r="UD56" s="440"/>
      <c r="UE56" s="440"/>
      <c r="UF56" s="440"/>
      <c r="UG56" s="111">
        <f t="shared" si="1635"/>
        <v>0</v>
      </c>
      <c r="UH56" s="440"/>
      <c r="UI56" s="440"/>
      <c r="UK56" s="440"/>
      <c r="UL56" s="440"/>
      <c r="UM56" s="440"/>
      <c r="UN56" s="440"/>
      <c r="UO56" s="110">
        <f t="shared" si="1636"/>
        <v>0</v>
      </c>
      <c r="UP56" s="440"/>
      <c r="UQ56" s="440"/>
      <c r="UR56" s="440"/>
      <c r="US56" s="440"/>
      <c r="UT56" s="440"/>
      <c r="UU56" s="440"/>
      <c r="UV56" s="111">
        <f t="shared" si="1637"/>
        <v>0</v>
      </c>
      <c r="UW56" s="440"/>
      <c r="UX56" s="440"/>
      <c r="UZ56" s="440"/>
      <c r="VA56" s="440"/>
      <c r="VB56" s="440"/>
      <c r="VC56" s="440"/>
      <c r="VD56" s="110">
        <f t="shared" si="1638"/>
        <v>0</v>
      </c>
      <c r="VE56" s="440"/>
      <c r="VF56" s="440"/>
      <c r="VG56" s="440"/>
      <c r="VH56" s="440"/>
      <c r="VI56" s="440"/>
      <c r="VJ56" s="440"/>
      <c r="VK56" s="111">
        <f t="shared" si="1639"/>
        <v>0</v>
      </c>
      <c r="VL56" s="440"/>
      <c r="VM56" s="440"/>
      <c r="VO56" s="440"/>
      <c r="VP56" s="440"/>
      <c r="VQ56" s="440"/>
      <c r="VR56" s="440"/>
      <c r="VS56" s="110">
        <f t="shared" si="1640"/>
        <v>0</v>
      </c>
      <c r="VT56" s="440"/>
      <c r="VU56" s="440"/>
      <c r="VV56" s="440"/>
      <c r="VW56" s="440"/>
      <c r="VX56" s="440"/>
      <c r="VY56" s="440"/>
      <c r="VZ56" s="111">
        <f t="shared" si="1641"/>
        <v>0</v>
      </c>
      <c r="WA56" s="440"/>
      <c r="WB56" s="440"/>
      <c r="WD56" s="440"/>
      <c r="WE56" s="440"/>
      <c r="WF56" s="440"/>
      <c r="WG56" s="440"/>
      <c r="WH56" s="110">
        <f t="shared" si="1642"/>
        <v>0</v>
      </c>
      <c r="WI56" s="440"/>
      <c r="WJ56" s="440"/>
      <c r="WK56" s="440"/>
      <c r="WL56" s="440"/>
      <c r="WM56" s="440"/>
      <c r="WN56" s="440"/>
      <c r="WO56" s="111">
        <f t="shared" si="1643"/>
        <v>0</v>
      </c>
      <c r="WP56" s="440"/>
      <c r="WQ56" s="440"/>
      <c r="WS56" s="440"/>
      <c r="WT56" s="440"/>
      <c r="WU56" s="440"/>
      <c r="WV56" s="440"/>
      <c r="WW56" s="110">
        <f t="shared" si="1644"/>
        <v>0</v>
      </c>
      <c r="WX56" s="440"/>
      <c r="WY56" s="440"/>
      <c r="WZ56" s="440"/>
      <c r="XA56" s="440"/>
      <c r="XB56" s="440"/>
      <c r="XC56" s="440"/>
      <c r="XD56" s="111">
        <f t="shared" si="1645"/>
        <v>0</v>
      </c>
      <c r="XE56" s="440"/>
      <c r="XF56" s="440"/>
      <c r="XH56" s="440"/>
      <c r="XI56" s="440"/>
      <c r="XJ56" s="440"/>
      <c r="XK56" s="440"/>
      <c r="XL56" s="110">
        <f t="shared" si="1646"/>
        <v>0</v>
      </c>
      <c r="XM56" s="440"/>
      <c r="XN56" s="440"/>
      <c r="XO56" s="440"/>
      <c r="XP56" s="440"/>
      <c r="XQ56" s="440"/>
      <c r="XR56" s="440"/>
      <c r="XS56" s="111">
        <f t="shared" si="1647"/>
        <v>0</v>
      </c>
      <c r="XT56" s="440"/>
      <c r="XU56" s="440"/>
      <c r="XW56" s="440"/>
      <c r="XX56" s="440"/>
      <c r="XY56" s="440"/>
      <c r="XZ56" s="440"/>
      <c r="YA56" s="110">
        <f t="shared" si="1648"/>
        <v>0</v>
      </c>
      <c r="YB56" s="440"/>
      <c r="YC56" s="440"/>
      <c r="YD56" s="440"/>
      <c r="YE56" s="440"/>
      <c r="YF56" s="440"/>
      <c r="YG56" s="440"/>
      <c r="YH56" s="111">
        <f t="shared" si="1649"/>
        <v>0</v>
      </c>
      <c r="YI56" s="440"/>
      <c r="YJ56" s="440"/>
      <c r="YL56" s="440"/>
      <c r="YM56" s="440"/>
      <c r="YN56" s="440"/>
      <c r="YO56" s="440"/>
      <c r="YP56" s="110">
        <f t="shared" si="1650"/>
        <v>0</v>
      </c>
      <c r="YQ56" s="440"/>
      <c r="YR56" s="440"/>
      <c r="YS56" s="440"/>
      <c r="YT56" s="440"/>
      <c r="YU56" s="440"/>
      <c r="YV56" s="440"/>
      <c r="YW56" s="111">
        <f t="shared" si="1651"/>
        <v>0</v>
      </c>
      <c r="YX56" s="440"/>
      <c r="YY56" s="440"/>
      <c r="ZA56" s="440"/>
      <c r="ZB56" s="440"/>
      <c r="ZC56" s="440"/>
      <c r="ZD56" s="440"/>
      <c r="ZE56" s="110">
        <f t="shared" si="1652"/>
        <v>0</v>
      </c>
      <c r="ZF56" s="440"/>
      <c r="ZG56" s="440"/>
      <c r="ZH56" s="440"/>
      <c r="ZI56" s="440"/>
      <c r="ZJ56" s="440"/>
      <c r="ZK56" s="440"/>
      <c r="ZL56" s="111">
        <f t="shared" si="1653"/>
        <v>0</v>
      </c>
      <c r="ZM56" s="440"/>
      <c r="ZN56" s="440"/>
      <c r="ZP56" s="440"/>
      <c r="ZQ56" s="440"/>
      <c r="ZR56" s="440"/>
      <c r="ZS56" s="440"/>
      <c r="ZT56" s="110">
        <f t="shared" si="1654"/>
        <v>0</v>
      </c>
      <c r="ZU56" s="440"/>
      <c r="ZV56" s="440"/>
      <c r="ZW56" s="440"/>
      <c r="ZX56" s="440"/>
      <c r="ZY56" s="440"/>
      <c r="ZZ56" s="440"/>
      <c r="AAA56" s="111">
        <f t="shared" si="1655"/>
        <v>0</v>
      </c>
      <c r="AAB56" s="440"/>
      <c r="AAC56" s="440"/>
      <c r="AAE56" s="440"/>
      <c r="AAF56" s="440"/>
      <c r="AAG56" s="440"/>
      <c r="AAH56" s="440"/>
      <c r="AAI56" s="110">
        <f t="shared" si="1656"/>
        <v>0</v>
      </c>
      <c r="AAJ56" s="440"/>
      <c r="AAK56" s="440"/>
      <c r="AAL56" s="440"/>
      <c r="AAM56" s="440"/>
      <c r="AAN56" s="440"/>
      <c r="AAO56" s="440"/>
      <c r="AAP56" s="111">
        <f t="shared" si="1657"/>
        <v>0</v>
      </c>
      <c r="AAQ56" s="440"/>
      <c r="AAR56" s="440"/>
      <c r="AAT56" s="440"/>
      <c r="AAU56" s="440"/>
      <c r="AAV56" s="440"/>
      <c r="AAW56" s="440"/>
      <c r="AAX56" s="110">
        <f t="shared" si="1658"/>
        <v>0</v>
      </c>
      <c r="AAY56" s="440"/>
      <c r="AAZ56" s="440"/>
      <c r="ABA56" s="440"/>
      <c r="ABB56" s="440"/>
      <c r="ABC56" s="440"/>
      <c r="ABD56" s="440"/>
      <c r="ABE56" s="111">
        <f t="shared" si="1659"/>
        <v>0</v>
      </c>
      <c r="ABF56" s="440"/>
      <c r="ABG56" s="440"/>
      <c r="ABI56" s="440"/>
      <c r="ABJ56" s="440"/>
      <c r="ABK56" s="440"/>
      <c r="ABL56" s="440"/>
      <c r="ABM56" s="110">
        <f t="shared" si="1660"/>
        <v>0</v>
      </c>
      <c r="ABN56" s="440"/>
      <c r="ABO56" s="440"/>
      <c r="ABP56" s="440"/>
      <c r="ABQ56" s="440"/>
      <c r="ABR56" s="440"/>
      <c r="ABS56" s="440"/>
      <c r="ABT56" s="111">
        <f t="shared" si="1661"/>
        <v>0</v>
      </c>
      <c r="ABU56" s="440"/>
      <c r="ABV56" s="440"/>
      <c r="ABX56" s="440"/>
      <c r="ABY56" s="440"/>
      <c r="ABZ56" s="440"/>
      <c r="ACA56" s="440"/>
      <c r="ACB56" s="110">
        <f t="shared" si="1662"/>
        <v>0</v>
      </c>
      <c r="ACC56" s="440"/>
      <c r="ACD56" s="440"/>
      <c r="ACE56" s="440"/>
      <c r="ACF56" s="440"/>
      <c r="ACG56" s="440"/>
      <c r="ACH56" s="440"/>
      <c r="ACI56" s="111">
        <f t="shared" si="1663"/>
        <v>0</v>
      </c>
      <c r="ACJ56" s="440"/>
      <c r="ACK56" s="440"/>
      <c r="ACM56" s="440"/>
      <c r="ACN56" s="440"/>
      <c r="ACO56" s="440"/>
      <c r="ACP56" s="440"/>
      <c r="ACQ56" s="110">
        <f t="shared" si="1664"/>
        <v>0</v>
      </c>
      <c r="ACR56" s="440"/>
      <c r="ACS56" s="440"/>
      <c r="ACT56" s="440"/>
      <c r="ACU56" s="440"/>
      <c r="ACV56" s="440"/>
      <c r="ACW56" s="440"/>
      <c r="ACX56" s="111">
        <f t="shared" si="1665"/>
        <v>0</v>
      </c>
      <c r="ACY56" s="440"/>
      <c r="ACZ56" s="440"/>
      <c r="ADB56" s="440"/>
      <c r="ADC56" s="440"/>
      <c r="ADD56" s="440"/>
      <c r="ADE56" s="440"/>
      <c r="ADF56" s="110">
        <f t="shared" si="1666"/>
        <v>0</v>
      </c>
      <c r="ADG56" s="440"/>
      <c r="ADH56" s="440"/>
      <c r="ADI56" s="440"/>
      <c r="ADJ56" s="440"/>
      <c r="ADK56" s="440"/>
      <c r="ADL56" s="440"/>
      <c r="ADM56" s="111">
        <f t="shared" si="1667"/>
        <v>0</v>
      </c>
      <c r="ADN56" s="440"/>
      <c r="ADO56" s="440"/>
      <c r="ADQ56" s="440"/>
      <c r="ADR56" s="440"/>
      <c r="ADS56" s="440"/>
      <c r="ADT56" s="440"/>
      <c r="ADU56" s="110">
        <f t="shared" si="1668"/>
        <v>0</v>
      </c>
      <c r="ADV56" s="440"/>
      <c r="ADW56" s="440"/>
      <c r="ADX56" s="440"/>
      <c r="ADY56" s="440"/>
      <c r="ADZ56" s="440"/>
      <c r="AEA56" s="440"/>
      <c r="AEB56" s="111">
        <f t="shared" si="1669"/>
        <v>0</v>
      </c>
      <c r="AEC56" s="440"/>
      <c r="AED56" s="440"/>
      <c r="AEF56" s="440"/>
      <c r="AEG56" s="440"/>
      <c r="AEH56" s="440"/>
      <c r="AEI56" s="440"/>
      <c r="AEJ56" s="110">
        <f t="shared" si="1670"/>
        <v>0</v>
      </c>
      <c r="AEK56" s="440"/>
      <c r="AEL56" s="440"/>
      <c r="AEM56" s="440"/>
      <c r="AEN56" s="440"/>
      <c r="AEO56" s="440"/>
      <c r="AEP56" s="440"/>
      <c r="AEQ56" s="111">
        <f t="shared" si="1671"/>
        <v>0</v>
      </c>
      <c r="AER56" s="440"/>
      <c r="AES56" s="440"/>
      <c r="AEU56" s="440"/>
      <c r="AEV56" s="440"/>
      <c r="AEW56" s="440"/>
      <c r="AEX56" s="440"/>
      <c r="AEY56" s="110">
        <f t="shared" si="1672"/>
        <v>0</v>
      </c>
      <c r="AEZ56" s="440"/>
      <c r="AFA56" s="440"/>
      <c r="AFB56" s="440"/>
      <c r="AFC56" s="440"/>
      <c r="AFD56" s="440"/>
      <c r="AFE56" s="440"/>
      <c r="AFF56" s="111">
        <f t="shared" si="1673"/>
        <v>0</v>
      </c>
      <c r="AFG56" s="440"/>
      <c r="AFH56" s="440"/>
      <c r="AFJ56" s="440"/>
      <c r="AFK56" s="440"/>
      <c r="AFL56" s="440"/>
      <c r="AFM56" s="440"/>
      <c r="AFN56" s="110">
        <f t="shared" si="1674"/>
        <v>0</v>
      </c>
      <c r="AFO56" s="440"/>
      <c r="AFP56" s="440"/>
      <c r="AFQ56" s="440"/>
      <c r="AFR56" s="440"/>
      <c r="AFS56" s="440"/>
      <c r="AFT56" s="440"/>
      <c r="AFU56" s="111">
        <f t="shared" si="1675"/>
        <v>0</v>
      </c>
      <c r="AFV56" s="440"/>
      <c r="AFW56" s="440"/>
      <c r="AFY56" s="440"/>
      <c r="AFZ56" s="440"/>
      <c r="AGA56" s="440"/>
      <c r="AGB56" s="440"/>
      <c r="AGC56" s="110">
        <f t="shared" si="1676"/>
        <v>0</v>
      </c>
      <c r="AGD56" s="440"/>
      <c r="AGE56" s="440"/>
      <c r="AGF56" s="440"/>
      <c r="AGG56" s="440"/>
      <c r="AGH56" s="440"/>
      <c r="AGI56" s="440"/>
      <c r="AGJ56" s="111">
        <f t="shared" si="1677"/>
        <v>0</v>
      </c>
      <c r="AGK56" s="440"/>
      <c r="AGL56" s="440"/>
      <c r="AGN56" s="440"/>
      <c r="AGO56" s="440"/>
      <c r="AGP56" s="440"/>
      <c r="AGQ56" s="440"/>
      <c r="AGR56" s="110">
        <f t="shared" si="1678"/>
        <v>0</v>
      </c>
      <c r="AGS56" s="440"/>
      <c r="AGT56" s="440"/>
      <c r="AGU56" s="440"/>
      <c r="AGV56" s="440"/>
      <c r="AGW56" s="440"/>
      <c r="AGX56" s="440"/>
      <c r="AGY56" s="111">
        <f t="shared" si="1679"/>
        <v>0</v>
      </c>
      <c r="AGZ56" s="440"/>
      <c r="AHA56" s="440"/>
      <c r="AHC56" s="440"/>
      <c r="AHD56" s="440"/>
      <c r="AHE56" s="440"/>
      <c r="AHF56" s="440"/>
      <c r="AHG56" s="110">
        <f t="shared" si="1680"/>
        <v>0</v>
      </c>
      <c r="AHH56" s="440"/>
      <c r="AHI56" s="440"/>
      <c r="AHJ56" s="440"/>
      <c r="AHK56" s="440"/>
      <c r="AHL56" s="440"/>
      <c r="AHM56" s="440"/>
      <c r="AHN56" s="111">
        <f t="shared" si="1681"/>
        <v>0</v>
      </c>
      <c r="AHO56" s="440"/>
      <c r="AHP56" s="440"/>
      <c r="AHR56" s="440"/>
      <c r="AHS56" s="440"/>
      <c r="AHT56" s="440"/>
      <c r="AHU56" s="440"/>
      <c r="AHV56" s="110">
        <f t="shared" si="1682"/>
        <v>0</v>
      </c>
      <c r="AHW56" s="440"/>
      <c r="AHX56" s="440"/>
      <c r="AHY56" s="440"/>
      <c r="AHZ56" s="440"/>
      <c r="AIA56" s="440"/>
      <c r="AIB56" s="440"/>
      <c r="AIC56" s="111">
        <f t="shared" si="1683"/>
        <v>0</v>
      </c>
      <c r="AID56" s="440"/>
      <c r="AIE56" s="440"/>
    </row>
    <row r="57" spans="1:915" x14ac:dyDescent="0.3">
      <c r="A57" s="33" t="s">
        <v>134</v>
      </c>
      <c r="B57" s="34" t="s">
        <v>145</v>
      </c>
      <c r="C57" s="439"/>
      <c r="D57" s="440"/>
      <c r="E57" s="440"/>
      <c r="F57" s="440"/>
      <c r="G57" s="110">
        <f t="shared" si="1562"/>
        <v>0</v>
      </c>
      <c r="H57" s="440"/>
      <c r="I57" s="440"/>
      <c r="J57" s="440"/>
      <c r="K57" s="440"/>
      <c r="L57" s="440"/>
      <c r="M57" s="440"/>
      <c r="N57" s="111">
        <f t="shared" si="1563"/>
        <v>0</v>
      </c>
      <c r="O57" s="440"/>
      <c r="P57" s="440"/>
      <c r="Q57" s="440"/>
      <c r="R57" s="440"/>
      <c r="S57" s="440"/>
      <c r="T57" s="440"/>
      <c r="U57" s="110">
        <f t="shared" si="1564"/>
        <v>0</v>
      </c>
      <c r="V57" s="440"/>
      <c r="W57" s="440"/>
      <c r="X57" s="440"/>
      <c r="Y57" s="440"/>
      <c r="Z57" s="440"/>
      <c r="AA57" s="440"/>
      <c r="AB57" s="111">
        <f t="shared" si="1565"/>
        <v>0</v>
      </c>
      <c r="AC57" s="440"/>
      <c r="AD57" s="440"/>
      <c r="AF57" s="440"/>
      <c r="AG57" s="440"/>
      <c r="AH57" s="440"/>
      <c r="AI57" s="440"/>
      <c r="AJ57" s="110">
        <f t="shared" si="1566"/>
        <v>0</v>
      </c>
      <c r="AK57" s="440"/>
      <c r="AL57" s="440"/>
      <c r="AM57" s="440"/>
      <c r="AN57" s="440"/>
      <c r="AO57" s="440"/>
      <c r="AP57" s="440"/>
      <c r="AQ57" s="111">
        <f t="shared" si="1567"/>
        <v>0</v>
      </c>
      <c r="AR57" s="440"/>
      <c r="AS57" s="440"/>
      <c r="AU57" s="440"/>
      <c r="AV57" s="440"/>
      <c r="AW57" s="440"/>
      <c r="AX57" s="440"/>
      <c r="AY57" s="110">
        <f t="shared" si="1568"/>
        <v>0</v>
      </c>
      <c r="AZ57" s="440"/>
      <c r="BA57" s="440"/>
      <c r="BB57" s="440"/>
      <c r="BC57" s="440"/>
      <c r="BD57" s="440"/>
      <c r="BE57" s="440"/>
      <c r="BF57" s="111">
        <f t="shared" si="1569"/>
        <v>0</v>
      </c>
      <c r="BG57" s="440"/>
      <c r="BH57" s="440"/>
      <c r="BJ57" s="440"/>
      <c r="BK57" s="440"/>
      <c r="BL57" s="440"/>
      <c r="BM57" s="440"/>
      <c r="BN57" s="110">
        <f t="shared" si="1570"/>
        <v>0</v>
      </c>
      <c r="BO57" s="440"/>
      <c r="BP57" s="440"/>
      <c r="BQ57" s="440"/>
      <c r="BR57" s="440"/>
      <c r="BS57" s="440"/>
      <c r="BT57" s="440"/>
      <c r="BU57" s="111">
        <f t="shared" si="1571"/>
        <v>0</v>
      </c>
      <c r="BV57" s="440"/>
      <c r="BW57" s="440"/>
      <c r="BY57" s="440"/>
      <c r="BZ57" s="440"/>
      <c r="CA57" s="440"/>
      <c r="CB57" s="440"/>
      <c r="CC57" s="110">
        <f t="shared" si="1572"/>
        <v>0</v>
      </c>
      <c r="CD57" s="440"/>
      <c r="CE57" s="440"/>
      <c r="CF57" s="440"/>
      <c r="CG57" s="440"/>
      <c r="CH57" s="440"/>
      <c r="CI57" s="440"/>
      <c r="CJ57" s="111">
        <f t="shared" si="1573"/>
        <v>0</v>
      </c>
      <c r="CK57" s="440"/>
      <c r="CL57" s="440"/>
      <c r="CN57" s="440"/>
      <c r="CO57" s="440"/>
      <c r="CP57" s="440"/>
      <c r="CQ57" s="440"/>
      <c r="CR57" s="110">
        <f t="shared" si="1574"/>
        <v>0</v>
      </c>
      <c r="CS57" s="440"/>
      <c r="CT57" s="440"/>
      <c r="CU57" s="440"/>
      <c r="CV57" s="440"/>
      <c r="CW57" s="440"/>
      <c r="CX57" s="440"/>
      <c r="CY57" s="111">
        <f t="shared" si="1575"/>
        <v>0</v>
      </c>
      <c r="CZ57" s="440"/>
      <c r="DA57" s="440"/>
      <c r="DC57" s="440"/>
      <c r="DD57" s="440"/>
      <c r="DE57" s="440"/>
      <c r="DF57" s="440"/>
      <c r="DG57" s="110">
        <f t="shared" si="1576"/>
        <v>0</v>
      </c>
      <c r="DH57" s="440"/>
      <c r="DI57" s="440"/>
      <c r="DJ57" s="440"/>
      <c r="DK57" s="440"/>
      <c r="DL57" s="440"/>
      <c r="DM57" s="440"/>
      <c r="DN57" s="111">
        <f t="shared" si="1577"/>
        <v>0</v>
      </c>
      <c r="DO57" s="440"/>
      <c r="DP57" s="440"/>
      <c r="DR57" s="440"/>
      <c r="DS57" s="440"/>
      <c r="DT57" s="440"/>
      <c r="DU57" s="440"/>
      <c r="DV57" s="110">
        <f t="shared" si="1578"/>
        <v>0</v>
      </c>
      <c r="DW57" s="440"/>
      <c r="DX57" s="440"/>
      <c r="DY57" s="440"/>
      <c r="DZ57" s="440"/>
      <c r="EA57" s="440"/>
      <c r="EB57" s="440"/>
      <c r="EC57" s="111">
        <f t="shared" si="1579"/>
        <v>0</v>
      </c>
      <c r="ED57" s="440"/>
      <c r="EE57" s="440"/>
      <c r="EG57" s="440"/>
      <c r="EH57" s="440"/>
      <c r="EI57" s="440"/>
      <c r="EJ57" s="440"/>
      <c r="EK57" s="110">
        <f t="shared" si="1580"/>
        <v>0</v>
      </c>
      <c r="EL57" s="440"/>
      <c r="EM57" s="440"/>
      <c r="EN57" s="440"/>
      <c r="EO57" s="440"/>
      <c r="EP57" s="440"/>
      <c r="EQ57" s="440"/>
      <c r="ER57" s="111">
        <f t="shared" si="1581"/>
        <v>0</v>
      </c>
      <c r="ES57" s="440"/>
      <c r="ET57" s="440"/>
      <c r="EV57" s="440"/>
      <c r="EW57" s="440"/>
      <c r="EX57" s="440"/>
      <c r="EY57" s="440"/>
      <c r="EZ57" s="110">
        <f t="shared" si="1582"/>
        <v>0</v>
      </c>
      <c r="FA57" s="440"/>
      <c r="FB57" s="440"/>
      <c r="FC57" s="440"/>
      <c r="FD57" s="440"/>
      <c r="FE57" s="440"/>
      <c r="FF57" s="440"/>
      <c r="FG57" s="111">
        <f t="shared" si="1583"/>
        <v>0</v>
      </c>
      <c r="FH57" s="440"/>
      <c r="FI57" s="440"/>
      <c r="FK57" s="440"/>
      <c r="FL57" s="440"/>
      <c r="FM57" s="440"/>
      <c r="FN57" s="440"/>
      <c r="FO57" s="110">
        <f t="shared" si="1584"/>
        <v>0</v>
      </c>
      <c r="FP57" s="440"/>
      <c r="FQ57" s="440"/>
      <c r="FR57" s="440"/>
      <c r="FS57" s="440"/>
      <c r="FT57" s="440"/>
      <c r="FU57" s="440"/>
      <c r="FV57" s="111">
        <f t="shared" si="1585"/>
        <v>0</v>
      </c>
      <c r="FW57" s="440"/>
      <c r="FX57" s="440"/>
      <c r="FZ57" s="440"/>
      <c r="GA57" s="440"/>
      <c r="GB57" s="440"/>
      <c r="GC57" s="440"/>
      <c r="GD57" s="110">
        <f t="shared" si="1586"/>
        <v>0</v>
      </c>
      <c r="GE57" s="440"/>
      <c r="GF57" s="440"/>
      <c r="GG57" s="440"/>
      <c r="GH57" s="440"/>
      <c r="GI57" s="440"/>
      <c r="GJ57" s="440"/>
      <c r="GK57" s="111">
        <f t="shared" si="1587"/>
        <v>0</v>
      </c>
      <c r="GL57" s="440"/>
      <c r="GM57" s="440"/>
      <c r="GO57" s="440"/>
      <c r="GP57" s="440"/>
      <c r="GQ57" s="440"/>
      <c r="GR57" s="440"/>
      <c r="GS57" s="110">
        <f t="shared" si="1588"/>
        <v>0</v>
      </c>
      <c r="GT57" s="440"/>
      <c r="GU57" s="440"/>
      <c r="GV57" s="440"/>
      <c r="GW57" s="440"/>
      <c r="GX57" s="440"/>
      <c r="GY57" s="440"/>
      <c r="GZ57" s="111">
        <f t="shared" si="1589"/>
        <v>0</v>
      </c>
      <c r="HA57" s="440"/>
      <c r="HB57" s="440"/>
      <c r="HD57" s="440"/>
      <c r="HE57" s="440"/>
      <c r="HF57" s="440"/>
      <c r="HG57" s="440"/>
      <c r="HH57" s="110">
        <f t="shared" si="1590"/>
        <v>0</v>
      </c>
      <c r="HI57" s="440"/>
      <c r="HJ57" s="440"/>
      <c r="HK57" s="440"/>
      <c r="HL57" s="440"/>
      <c r="HM57" s="440"/>
      <c r="HN57" s="440"/>
      <c r="HO57" s="111">
        <f t="shared" si="1591"/>
        <v>0</v>
      </c>
      <c r="HP57" s="440"/>
      <c r="HQ57" s="440"/>
      <c r="HS57" s="440"/>
      <c r="HT57" s="440"/>
      <c r="HU57" s="440"/>
      <c r="HV57" s="440"/>
      <c r="HW57" s="110">
        <f t="shared" si="1592"/>
        <v>0</v>
      </c>
      <c r="HX57" s="440"/>
      <c r="HY57" s="440"/>
      <c r="HZ57" s="440"/>
      <c r="IA57" s="440"/>
      <c r="IB57" s="440"/>
      <c r="IC57" s="440"/>
      <c r="ID57" s="111">
        <f t="shared" si="1593"/>
        <v>0</v>
      </c>
      <c r="IE57" s="440"/>
      <c r="IF57" s="440"/>
      <c r="IH57" s="440"/>
      <c r="II57" s="440"/>
      <c r="IJ57" s="440"/>
      <c r="IK57" s="440"/>
      <c r="IL57" s="110">
        <f t="shared" si="1594"/>
        <v>0</v>
      </c>
      <c r="IM57" s="440"/>
      <c r="IN57" s="440"/>
      <c r="IO57" s="440"/>
      <c r="IP57" s="440"/>
      <c r="IQ57" s="440"/>
      <c r="IR57" s="440"/>
      <c r="IS57" s="111">
        <f t="shared" si="1595"/>
        <v>0</v>
      </c>
      <c r="IT57" s="440"/>
      <c r="IU57" s="440"/>
      <c r="IW57" s="440"/>
      <c r="IX57" s="440"/>
      <c r="IY57" s="440"/>
      <c r="IZ57" s="440"/>
      <c r="JA57" s="110">
        <f t="shared" si="1596"/>
        <v>0</v>
      </c>
      <c r="JB57" s="440"/>
      <c r="JC57" s="440"/>
      <c r="JD57" s="440"/>
      <c r="JE57" s="440"/>
      <c r="JF57" s="440"/>
      <c r="JG57" s="440"/>
      <c r="JH57" s="111">
        <f t="shared" si="1597"/>
        <v>0</v>
      </c>
      <c r="JI57" s="440"/>
      <c r="JJ57" s="440"/>
      <c r="JL57" s="440"/>
      <c r="JM57" s="440"/>
      <c r="JN57" s="440"/>
      <c r="JO57" s="440"/>
      <c r="JP57" s="110">
        <f t="shared" si="1598"/>
        <v>0</v>
      </c>
      <c r="JQ57" s="440"/>
      <c r="JR57" s="440"/>
      <c r="JS57" s="440"/>
      <c r="JT57" s="440"/>
      <c r="JU57" s="440"/>
      <c r="JV57" s="440"/>
      <c r="JW57" s="111">
        <f t="shared" si="1599"/>
        <v>0</v>
      </c>
      <c r="JX57" s="440"/>
      <c r="JY57" s="440"/>
      <c r="KA57" s="440"/>
      <c r="KB57" s="440"/>
      <c r="KC57" s="440"/>
      <c r="KD57" s="440"/>
      <c r="KE57" s="110">
        <f t="shared" si="1600"/>
        <v>0</v>
      </c>
      <c r="KF57" s="440"/>
      <c r="KG57" s="440"/>
      <c r="KH57" s="440"/>
      <c r="KI57" s="440"/>
      <c r="KJ57" s="440"/>
      <c r="KK57" s="440"/>
      <c r="KL57" s="111">
        <f t="shared" si="1601"/>
        <v>0</v>
      </c>
      <c r="KM57" s="440"/>
      <c r="KN57" s="440"/>
      <c r="KP57" s="440"/>
      <c r="KQ57" s="440"/>
      <c r="KR57" s="440"/>
      <c r="KS57" s="440"/>
      <c r="KT57" s="110">
        <f t="shared" si="1602"/>
        <v>0</v>
      </c>
      <c r="KU57" s="440"/>
      <c r="KV57" s="440"/>
      <c r="KW57" s="440"/>
      <c r="KX57" s="440"/>
      <c r="KY57" s="440"/>
      <c r="KZ57" s="440"/>
      <c r="LA57" s="111">
        <f t="shared" si="1603"/>
        <v>0</v>
      </c>
      <c r="LB57" s="440"/>
      <c r="LC57" s="440"/>
      <c r="LE57" s="440"/>
      <c r="LF57" s="440"/>
      <c r="LG57" s="440"/>
      <c r="LH57" s="440"/>
      <c r="LI57" s="110">
        <f t="shared" si="1604"/>
        <v>0</v>
      </c>
      <c r="LJ57" s="440"/>
      <c r="LK57" s="440"/>
      <c r="LL57" s="440"/>
      <c r="LM57" s="440"/>
      <c r="LN57" s="440"/>
      <c r="LO57" s="440"/>
      <c r="LP57" s="111">
        <f t="shared" si="1605"/>
        <v>0</v>
      </c>
      <c r="LQ57" s="440"/>
      <c r="LR57" s="440"/>
      <c r="LT57" s="440"/>
      <c r="LU57" s="440"/>
      <c r="LV57" s="440"/>
      <c r="LW57" s="440"/>
      <c r="LX57" s="110">
        <f t="shared" si="1606"/>
        <v>0</v>
      </c>
      <c r="LY57" s="440"/>
      <c r="LZ57" s="440"/>
      <c r="MA57" s="440"/>
      <c r="MB57" s="440"/>
      <c r="MC57" s="440"/>
      <c r="MD57" s="440"/>
      <c r="ME57" s="111">
        <f t="shared" si="1607"/>
        <v>0</v>
      </c>
      <c r="MF57" s="440"/>
      <c r="MG57" s="440"/>
      <c r="MI57" s="440"/>
      <c r="MJ57" s="440"/>
      <c r="MK57" s="440"/>
      <c r="ML57" s="440"/>
      <c r="MM57" s="110">
        <f t="shared" si="1608"/>
        <v>0</v>
      </c>
      <c r="MN57" s="440"/>
      <c r="MO57" s="440"/>
      <c r="MP57" s="440"/>
      <c r="MQ57" s="440"/>
      <c r="MR57" s="440"/>
      <c r="MS57" s="440"/>
      <c r="MT57" s="111">
        <f t="shared" si="1609"/>
        <v>0</v>
      </c>
      <c r="MU57" s="440"/>
      <c r="MV57" s="440"/>
      <c r="MX57" s="440"/>
      <c r="MY57" s="440"/>
      <c r="MZ57" s="440"/>
      <c r="NA57" s="440"/>
      <c r="NB57" s="110">
        <f t="shared" si="1610"/>
        <v>0</v>
      </c>
      <c r="NC57" s="440"/>
      <c r="ND57" s="440"/>
      <c r="NE57" s="440"/>
      <c r="NF57" s="440"/>
      <c r="NG57" s="440"/>
      <c r="NH57" s="440"/>
      <c r="NI57" s="111">
        <f t="shared" si="1611"/>
        <v>0</v>
      </c>
      <c r="NJ57" s="440"/>
      <c r="NK57" s="440"/>
      <c r="NM57" s="440"/>
      <c r="NN57" s="440"/>
      <c r="NO57" s="440"/>
      <c r="NP57" s="440"/>
      <c r="NQ57" s="110">
        <f t="shared" si="1612"/>
        <v>0</v>
      </c>
      <c r="NR57" s="440"/>
      <c r="NS57" s="440"/>
      <c r="NT57" s="440"/>
      <c r="NU57" s="440"/>
      <c r="NV57" s="440"/>
      <c r="NW57" s="440"/>
      <c r="NX57" s="111">
        <f t="shared" si="1613"/>
        <v>0</v>
      </c>
      <c r="NY57" s="440"/>
      <c r="NZ57" s="440"/>
      <c r="OB57" s="440"/>
      <c r="OC57" s="440"/>
      <c r="OD57" s="440"/>
      <c r="OE57" s="440"/>
      <c r="OF57" s="110">
        <f t="shared" si="1614"/>
        <v>0</v>
      </c>
      <c r="OG57" s="440"/>
      <c r="OH57" s="440"/>
      <c r="OI57" s="440"/>
      <c r="OJ57" s="440"/>
      <c r="OK57" s="440"/>
      <c r="OL57" s="440"/>
      <c r="OM57" s="111">
        <f t="shared" si="1615"/>
        <v>0</v>
      </c>
      <c r="ON57" s="440"/>
      <c r="OO57" s="440"/>
      <c r="OQ57" s="440"/>
      <c r="OR57" s="440"/>
      <c r="OS57" s="440"/>
      <c r="OT57" s="440"/>
      <c r="OU57" s="110">
        <f t="shared" si="1616"/>
        <v>0</v>
      </c>
      <c r="OV57" s="440"/>
      <c r="OW57" s="440"/>
      <c r="OX57" s="440"/>
      <c r="OY57" s="440"/>
      <c r="OZ57" s="440"/>
      <c r="PA57" s="440"/>
      <c r="PB57" s="111">
        <f t="shared" si="1617"/>
        <v>0</v>
      </c>
      <c r="PC57" s="440"/>
      <c r="PD57" s="440"/>
      <c r="PF57" s="440"/>
      <c r="PG57" s="440"/>
      <c r="PH57" s="440"/>
      <c r="PI57" s="440"/>
      <c r="PJ57" s="110">
        <f t="shared" si="1618"/>
        <v>0</v>
      </c>
      <c r="PK57" s="440"/>
      <c r="PL57" s="440"/>
      <c r="PM57" s="440"/>
      <c r="PN57" s="440"/>
      <c r="PO57" s="440"/>
      <c r="PP57" s="440"/>
      <c r="PQ57" s="111">
        <f t="shared" si="1619"/>
        <v>0</v>
      </c>
      <c r="PR57" s="440"/>
      <c r="PS57" s="440"/>
      <c r="PU57" s="440"/>
      <c r="PV57" s="440"/>
      <c r="PW57" s="440"/>
      <c r="PX57" s="440"/>
      <c r="PY57" s="110">
        <f t="shared" si="1620"/>
        <v>0</v>
      </c>
      <c r="PZ57" s="440"/>
      <c r="QA57" s="440"/>
      <c r="QB57" s="440"/>
      <c r="QC57" s="440"/>
      <c r="QD57" s="440"/>
      <c r="QE57" s="440"/>
      <c r="QF57" s="111">
        <f t="shared" si="1621"/>
        <v>0</v>
      </c>
      <c r="QG57" s="440"/>
      <c r="QH57" s="440"/>
      <c r="QJ57" s="440"/>
      <c r="QK57" s="440"/>
      <c r="QL57" s="440"/>
      <c r="QM57" s="440"/>
      <c r="QN57" s="110">
        <f t="shared" si="1622"/>
        <v>0</v>
      </c>
      <c r="QO57" s="440"/>
      <c r="QP57" s="440"/>
      <c r="QQ57" s="440"/>
      <c r="QR57" s="440"/>
      <c r="QS57" s="440"/>
      <c r="QT57" s="440"/>
      <c r="QU57" s="111">
        <f t="shared" si="1623"/>
        <v>0</v>
      </c>
      <c r="QV57" s="440"/>
      <c r="QW57" s="440"/>
      <c r="QY57" s="440"/>
      <c r="QZ57" s="440"/>
      <c r="RA57" s="440"/>
      <c r="RB57" s="440"/>
      <c r="RC57" s="110">
        <f t="shared" si="1624"/>
        <v>0</v>
      </c>
      <c r="RD57" s="440"/>
      <c r="RE57" s="440"/>
      <c r="RF57" s="440"/>
      <c r="RG57" s="440"/>
      <c r="RH57" s="440"/>
      <c r="RI57" s="440"/>
      <c r="RJ57" s="111">
        <f t="shared" si="1625"/>
        <v>0</v>
      </c>
      <c r="RK57" s="440"/>
      <c r="RL57" s="440"/>
      <c r="RN57" s="440"/>
      <c r="RO57" s="440"/>
      <c r="RP57" s="440"/>
      <c r="RQ57" s="440"/>
      <c r="RR57" s="110">
        <f t="shared" si="1626"/>
        <v>0</v>
      </c>
      <c r="RS57" s="440"/>
      <c r="RT57" s="440"/>
      <c r="RU57" s="440"/>
      <c r="RV57" s="440"/>
      <c r="RW57" s="440"/>
      <c r="RX57" s="440"/>
      <c r="RY57" s="111">
        <f t="shared" si="1627"/>
        <v>0</v>
      </c>
      <c r="RZ57" s="440"/>
      <c r="SA57" s="440"/>
      <c r="SC57" s="440"/>
      <c r="SD57" s="440"/>
      <c r="SE57" s="440"/>
      <c r="SF57" s="440"/>
      <c r="SG57" s="110">
        <f t="shared" si="1628"/>
        <v>0</v>
      </c>
      <c r="SH57" s="440"/>
      <c r="SI57" s="440"/>
      <c r="SJ57" s="440"/>
      <c r="SK57" s="440"/>
      <c r="SL57" s="440"/>
      <c r="SM57" s="440"/>
      <c r="SN57" s="111">
        <f t="shared" si="1629"/>
        <v>0</v>
      </c>
      <c r="SO57" s="440"/>
      <c r="SP57" s="440"/>
      <c r="SR57" s="440"/>
      <c r="SS57" s="440"/>
      <c r="ST57" s="440"/>
      <c r="SU57" s="440"/>
      <c r="SV57" s="110">
        <f t="shared" si="1630"/>
        <v>0</v>
      </c>
      <c r="SW57" s="440"/>
      <c r="SX57" s="440"/>
      <c r="SY57" s="440"/>
      <c r="SZ57" s="440"/>
      <c r="TA57" s="440"/>
      <c r="TB57" s="440"/>
      <c r="TC57" s="111">
        <f t="shared" si="1631"/>
        <v>0</v>
      </c>
      <c r="TD57" s="440"/>
      <c r="TE57" s="440"/>
      <c r="TG57" s="440"/>
      <c r="TH57" s="440"/>
      <c r="TI57" s="440"/>
      <c r="TJ57" s="440"/>
      <c r="TK57" s="110">
        <f t="shared" si="1632"/>
        <v>0</v>
      </c>
      <c r="TL57" s="440"/>
      <c r="TM57" s="440"/>
      <c r="TN57" s="440"/>
      <c r="TO57" s="440"/>
      <c r="TP57" s="440"/>
      <c r="TQ57" s="440"/>
      <c r="TR57" s="111">
        <f t="shared" si="1633"/>
        <v>0</v>
      </c>
      <c r="TS57" s="440"/>
      <c r="TT57" s="440"/>
      <c r="TV57" s="440"/>
      <c r="TW57" s="440"/>
      <c r="TX57" s="440"/>
      <c r="TY57" s="440"/>
      <c r="TZ57" s="110">
        <f t="shared" si="1634"/>
        <v>0</v>
      </c>
      <c r="UA57" s="440"/>
      <c r="UB57" s="440"/>
      <c r="UC57" s="440"/>
      <c r="UD57" s="440"/>
      <c r="UE57" s="440"/>
      <c r="UF57" s="440"/>
      <c r="UG57" s="111">
        <f t="shared" si="1635"/>
        <v>0</v>
      </c>
      <c r="UH57" s="440"/>
      <c r="UI57" s="440"/>
      <c r="UK57" s="440"/>
      <c r="UL57" s="440"/>
      <c r="UM57" s="440"/>
      <c r="UN57" s="440"/>
      <c r="UO57" s="110">
        <f t="shared" si="1636"/>
        <v>0</v>
      </c>
      <c r="UP57" s="440"/>
      <c r="UQ57" s="440"/>
      <c r="UR57" s="440"/>
      <c r="US57" s="440"/>
      <c r="UT57" s="440"/>
      <c r="UU57" s="440"/>
      <c r="UV57" s="111">
        <f t="shared" si="1637"/>
        <v>0</v>
      </c>
      <c r="UW57" s="440"/>
      <c r="UX57" s="440"/>
      <c r="UZ57" s="440"/>
      <c r="VA57" s="440"/>
      <c r="VB57" s="440"/>
      <c r="VC57" s="440"/>
      <c r="VD57" s="110">
        <f t="shared" si="1638"/>
        <v>0</v>
      </c>
      <c r="VE57" s="440"/>
      <c r="VF57" s="440"/>
      <c r="VG57" s="440"/>
      <c r="VH57" s="440"/>
      <c r="VI57" s="440"/>
      <c r="VJ57" s="440"/>
      <c r="VK57" s="111">
        <f t="shared" si="1639"/>
        <v>0</v>
      </c>
      <c r="VL57" s="440"/>
      <c r="VM57" s="440"/>
      <c r="VO57" s="440"/>
      <c r="VP57" s="440"/>
      <c r="VQ57" s="440"/>
      <c r="VR57" s="440"/>
      <c r="VS57" s="110">
        <f t="shared" si="1640"/>
        <v>0</v>
      </c>
      <c r="VT57" s="440"/>
      <c r="VU57" s="440"/>
      <c r="VV57" s="440"/>
      <c r="VW57" s="440"/>
      <c r="VX57" s="440"/>
      <c r="VY57" s="440"/>
      <c r="VZ57" s="111">
        <f t="shared" si="1641"/>
        <v>0</v>
      </c>
      <c r="WA57" s="440"/>
      <c r="WB57" s="440"/>
      <c r="WD57" s="440"/>
      <c r="WE57" s="440"/>
      <c r="WF57" s="440"/>
      <c r="WG57" s="440"/>
      <c r="WH57" s="110">
        <f t="shared" si="1642"/>
        <v>0</v>
      </c>
      <c r="WI57" s="440"/>
      <c r="WJ57" s="440"/>
      <c r="WK57" s="440"/>
      <c r="WL57" s="440"/>
      <c r="WM57" s="440"/>
      <c r="WN57" s="440"/>
      <c r="WO57" s="111">
        <f t="shared" si="1643"/>
        <v>0</v>
      </c>
      <c r="WP57" s="440"/>
      <c r="WQ57" s="440"/>
      <c r="WS57" s="440"/>
      <c r="WT57" s="440"/>
      <c r="WU57" s="440"/>
      <c r="WV57" s="440"/>
      <c r="WW57" s="110">
        <f t="shared" si="1644"/>
        <v>0</v>
      </c>
      <c r="WX57" s="440"/>
      <c r="WY57" s="440"/>
      <c r="WZ57" s="440"/>
      <c r="XA57" s="440"/>
      <c r="XB57" s="440"/>
      <c r="XC57" s="440"/>
      <c r="XD57" s="111">
        <f t="shared" si="1645"/>
        <v>0</v>
      </c>
      <c r="XE57" s="440"/>
      <c r="XF57" s="440"/>
      <c r="XH57" s="440"/>
      <c r="XI57" s="440"/>
      <c r="XJ57" s="440"/>
      <c r="XK57" s="440"/>
      <c r="XL57" s="110">
        <f t="shared" si="1646"/>
        <v>0</v>
      </c>
      <c r="XM57" s="440"/>
      <c r="XN57" s="440"/>
      <c r="XO57" s="440"/>
      <c r="XP57" s="440"/>
      <c r="XQ57" s="440"/>
      <c r="XR57" s="440"/>
      <c r="XS57" s="111">
        <f t="shared" si="1647"/>
        <v>0</v>
      </c>
      <c r="XT57" s="440"/>
      <c r="XU57" s="440"/>
      <c r="XW57" s="440"/>
      <c r="XX57" s="440"/>
      <c r="XY57" s="440"/>
      <c r="XZ57" s="440"/>
      <c r="YA57" s="110">
        <f t="shared" si="1648"/>
        <v>0</v>
      </c>
      <c r="YB57" s="440"/>
      <c r="YC57" s="440"/>
      <c r="YD57" s="440"/>
      <c r="YE57" s="440"/>
      <c r="YF57" s="440"/>
      <c r="YG57" s="440"/>
      <c r="YH57" s="111">
        <f t="shared" si="1649"/>
        <v>0</v>
      </c>
      <c r="YI57" s="440"/>
      <c r="YJ57" s="440"/>
      <c r="YL57" s="440"/>
      <c r="YM57" s="440"/>
      <c r="YN57" s="440"/>
      <c r="YO57" s="440"/>
      <c r="YP57" s="110">
        <f t="shared" si="1650"/>
        <v>0</v>
      </c>
      <c r="YQ57" s="440"/>
      <c r="YR57" s="440"/>
      <c r="YS57" s="440"/>
      <c r="YT57" s="440"/>
      <c r="YU57" s="440"/>
      <c r="YV57" s="440"/>
      <c r="YW57" s="111">
        <f t="shared" si="1651"/>
        <v>0</v>
      </c>
      <c r="YX57" s="440"/>
      <c r="YY57" s="440"/>
      <c r="ZA57" s="440"/>
      <c r="ZB57" s="440"/>
      <c r="ZC57" s="440"/>
      <c r="ZD57" s="440"/>
      <c r="ZE57" s="110">
        <f t="shared" si="1652"/>
        <v>0</v>
      </c>
      <c r="ZF57" s="440"/>
      <c r="ZG57" s="440"/>
      <c r="ZH57" s="440"/>
      <c r="ZI57" s="440"/>
      <c r="ZJ57" s="440"/>
      <c r="ZK57" s="440"/>
      <c r="ZL57" s="111">
        <f t="shared" si="1653"/>
        <v>0</v>
      </c>
      <c r="ZM57" s="440"/>
      <c r="ZN57" s="440"/>
      <c r="ZP57" s="440"/>
      <c r="ZQ57" s="440"/>
      <c r="ZR57" s="440"/>
      <c r="ZS57" s="440"/>
      <c r="ZT57" s="110">
        <f t="shared" si="1654"/>
        <v>0</v>
      </c>
      <c r="ZU57" s="440"/>
      <c r="ZV57" s="440"/>
      <c r="ZW57" s="440"/>
      <c r="ZX57" s="440"/>
      <c r="ZY57" s="440"/>
      <c r="ZZ57" s="440"/>
      <c r="AAA57" s="111">
        <f t="shared" si="1655"/>
        <v>0</v>
      </c>
      <c r="AAB57" s="440"/>
      <c r="AAC57" s="440"/>
      <c r="AAE57" s="440"/>
      <c r="AAF57" s="440"/>
      <c r="AAG57" s="440"/>
      <c r="AAH57" s="440"/>
      <c r="AAI57" s="110">
        <f t="shared" si="1656"/>
        <v>0</v>
      </c>
      <c r="AAJ57" s="440"/>
      <c r="AAK57" s="440"/>
      <c r="AAL57" s="440"/>
      <c r="AAM57" s="440"/>
      <c r="AAN57" s="440"/>
      <c r="AAO57" s="440"/>
      <c r="AAP57" s="111">
        <f t="shared" si="1657"/>
        <v>0</v>
      </c>
      <c r="AAQ57" s="440"/>
      <c r="AAR57" s="440"/>
      <c r="AAT57" s="440"/>
      <c r="AAU57" s="440"/>
      <c r="AAV57" s="440"/>
      <c r="AAW57" s="440"/>
      <c r="AAX57" s="110">
        <f t="shared" si="1658"/>
        <v>0</v>
      </c>
      <c r="AAY57" s="440"/>
      <c r="AAZ57" s="440"/>
      <c r="ABA57" s="440"/>
      <c r="ABB57" s="440"/>
      <c r="ABC57" s="440"/>
      <c r="ABD57" s="440"/>
      <c r="ABE57" s="111">
        <f t="shared" si="1659"/>
        <v>0</v>
      </c>
      <c r="ABF57" s="440"/>
      <c r="ABG57" s="440"/>
      <c r="ABI57" s="440"/>
      <c r="ABJ57" s="440"/>
      <c r="ABK57" s="440"/>
      <c r="ABL57" s="440"/>
      <c r="ABM57" s="110">
        <f t="shared" si="1660"/>
        <v>0</v>
      </c>
      <c r="ABN57" s="440"/>
      <c r="ABO57" s="440"/>
      <c r="ABP57" s="440"/>
      <c r="ABQ57" s="440"/>
      <c r="ABR57" s="440"/>
      <c r="ABS57" s="440"/>
      <c r="ABT57" s="111">
        <f t="shared" si="1661"/>
        <v>0</v>
      </c>
      <c r="ABU57" s="440"/>
      <c r="ABV57" s="440"/>
      <c r="ABX57" s="440"/>
      <c r="ABY57" s="440"/>
      <c r="ABZ57" s="440"/>
      <c r="ACA57" s="440"/>
      <c r="ACB57" s="110">
        <f t="shared" si="1662"/>
        <v>0</v>
      </c>
      <c r="ACC57" s="440"/>
      <c r="ACD57" s="440"/>
      <c r="ACE57" s="440"/>
      <c r="ACF57" s="440"/>
      <c r="ACG57" s="440"/>
      <c r="ACH57" s="440"/>
      <c r="ACI57" s="111">
        <f t="shared" si="1663"/>
        <v>0</v>
      </c>
      <c r="ACJ57" s="440"/>
      <c r="ACK57" s="440"/>
      <c r="ACM57" s="440"/>
      <c r="ACN57" s="440"/>
      <c r="ACO57" s="440"/>
      <c r="ACP57" s="440"/>
      <c r="ACQ57" s="110">
        <f t="shared" si="1664"/>
        <v>0</v>
      </c>
      <c r="ACR57" s="440"/>
      <c r="ACS57" s="440"/>
      <c r="ACT57" s="440"/>
      <c r="ACU57" s="440"/>
      <c r="ACV57" s="440"/>
      <c r="ACW57" s="440"/>
      <c r="ACX57" s="111">
        <f t="shared" si="1665"/>
        <v>0</v>
      </c>
      <c r="ACY57" s="440"/>
      <c r="ACZ57" s="440"/>
      <c r="ADB57" s="440"/>
      <c r="ADC57" s="440"/>
      <c r="ADD57" s="440"/>
      <c r="ADE57" s="440"/>
      <c r="ADF57" s="110">
        <f t="shared" si="1666"/>
        <v>0</v>
      </c>
      <c r="ADG57" s="440"/>
      <c r="ADH57" s="440"/>
      <c r="ADI57" s="440"/>
      <c r="ADJ57" s="440"/>
      <c r="ADK57" s="440"/>
      <c r="ADL57" s="440"/>
      <c r="ADM57" s="111">
        <f t="shared" si="1667"/>
        <v>0</v>
      </c>
      <c r="ADN57" s="440"/>
      <c r="ADO57" s="440"/>
      <c r="ADQ57" s="440"/>
      <c r="ADR57" s="440"/>
      <c r="ADS57" s="440"/>
      <c r="ADT57" s="440"/>
      <c r="ADU57" s="110">
        <f t="shared" si="1668"/>
        <v>0</v>
      </c>
      <c r="ADV57" s="440"/>
      <c r="ADW57" s="440"/>
      <c r="ADX57" s="440"/>
      <c r="ADY57" s="440"/>
      <c r="ADZ57" s="440"/>
      <c r="AEA57" s="440"/>
      <c r="AEB57" s="111">
        <f t="shared" si="1669"/>
        <v>0</v>
      </c>
      <c r="AEC57" s="440"/>
      <c r="AED57" s="440"/>
      <c r="AEF57" s="440"/>
      <c r="AEG57" s="440"/>
      <c r="AEH57" s="440"/>
      <c r="AEI57" s="440"/>
      <c r="AEJ57" s="110">
        <f t="shared" si="1670"/>
        <v>0</v>
      </c>
      <c r="AEK57" s="440"/>
      <c r="AEL57" s="440"/>
      <c r="AEM57" s="440"/>
      <c r="AEN57" s="440"/>
      <c r="AEO57" s="440"/>
      <c r="AEP57" s="440"/>
      <c r="AEQ57" s="111">
        <f t="shared" si="1671"/>
        <v>0</v>
      </c>
      <c r="AER57" s="440"/>
      <c r="AES57" s="440"/>
      <c r="AEU57" s="440"/>
      <c r="AEV57" s="440"/>
      <c r="AEW57" s="440"/>
      <c r="AEX57" s="440"/>
      <c r="AEY57" s="110">
        <f t="shared" si="1672"/>
        <v>0</v>
      </c>
      <c r="AEZ57" s="440"/>
      <c r="AFA57" s="440"/>
      <c r="AFB57" s="440"/>
      <c r="AFC57" s="440"/>
      <c r="AFD57" s="440"/>
      <c r="AFE57" s="440"/>
      <c r="AFF57" s="111">
        <f t="shared" si="1673"/>
        <v>0</v>
      </c>
      <c r="AFG57" s="440"/>
      <c r="AFH57" s="440"/>
      <c r="AFJ57" s="440"/>
      <c r="AFK57" s="440"/>
      <c r="AFL57" s="440"/>
      <c r="AFM57" s="440"/>
      <c r="AFN57" s="110">
        <f t="shared" si="1674"/>
        <v>0</v>
      </c>
      <c r="AFO57" s="440"/>
      <c r="AFP57" s="440"/>
      <c r="AFQ57" s="440"/>
      <c r="AFR57" s="440"/>
      <c r="AFS57" s="440"/>
      <c r="AFT57" s="440"/>
      <c r="AFU57" s="111">
        <f t="shared" si="1675"/>
        <v>0</v>
      </c>
      <c r="AFV57" s="440"/>
      <c r="AFW57" s="440"/>
      <c r="AFY57" s="440"/>
      <c r="AFZ57" s="440"/>
      <c r="AGA57" s="440"/>
      <c r="AGB57" s="440"/>
      <c r="AGC57" s="110">
        <f t="shared" si="1676"/>
        <v>0</v>
      </c>
      <c r="AGD57" s="440"/>
      <c r="AGE57" s="440"/>
      <c r="AGF57" s="440"/>
      <c r="AGG57" s="440"/>
      <c r="AGH57" s="440"/>
      <c r="AGI57" s="440"/>
      <c r="AGJ57" s="111">
        <f t="shared" si="1677"/>
        <v>0</v>
      </c>
      <c r="AGK57" s="440"/>
      <c r="AGL57" s="440"/>
      <c r="AGN57" s="440"/>
      <c r="AGO57" s="440"/>
      <c r="AGP57" s="440"/>
      <c r="AGQ57" s="440"/>
      <c r="AGR57" s="110">
        <f t="shared" si="1678"/>
        <v>0</v>
      </c>
      <c r="AGS57" s="440"/>
      <c r="AGT57" s="440"/>
      <c r="AGU57" s="440"/>
      <c r="AGV57" s="440"/>
      <c r="AGW57" s="440"/>
      <c r="AGX57" s="440"/>
      <c r="AGY57" s="111">
        <f t="shared" si="1679"/>
        <v>0</v>
      </c>
      <c r="AGZ57" s="440"/>
      <c r="AHA57" s="440"/>
      <c r="AHC57" s="440"/>
      <c r="AHD57" s="440"/>
      <c r="AHE57" s="440"/>
      <c r="AHF57" s="440"/>
      <c r="AHG57" s="110">
        <f t="shared" si="1680"/>
        <v>0</v>
      </c>
      <c r="AHH57" s="440"/>
      <c r="AHI57" s="440"/>
      <c r="AHJ57" s="440"/>
      <c r="AHK57" s="440"/>
      <c r="AHL57" s="440"/>
      <c r="AHM57" s="440"/>
      <c r="AHN57" s="111">
        <f t="shared" si="1681"/>
        <v>0</v>
      </c>
      <c r="AHO57" s="440"/>
      <c r="AHP57" s="440"/>
      <c r="AHR57" s="440"/>
      <c r="AHS57" s="440"/>
      <c r="AHT57" s="440"/>
      <c r="AHU57" s="440"/>
      <c r="AHV57" s="110">
        <f t="shared" si="1682"/>
        <v>0</v>
      </c>
      <c r="AHW57" s="440"/>
      <c r="AHX57" s="440"/>
      <c r="AHY57" s="440"/>
      <c r="AHZ57" s="440"/>
      <c r="AIA57" s="440"/>
      <c r="AIB57" s="440"/>
      <c r="AIC57" s="111">
        <f t="shared" si="1683"/>
        <v>0</v>
      </c>
      <c r="AID57" s="440"/>
      <c r="AIE57" s="440"/>
    </row>
    <row r="58" spans="1:915" ht="28.8" x14ac:dyDescent="0.3">
      <c r="A58" s="33" t="s">
        <v>140</v>
      </c>
      <c r="B58" s="34" t="s">
        <v>146</v>
      </c>
      <c r="C58" s="439"/>
      <c r="D58" s="440"/>
      <c r="E58" s="440"/>
      <c r="F58" s="440"/>
      <c r="G58" s="110">
        <f t="shared" si="1562"/>
        <v>0</v>
      </c>
      <c r="H58" s="440"/>
      <c r="I58" s="440"/>
      <c r="J58" s="440"/>
      <c r="K58" s="440"/>
      <c r="L58" s="440"/>
      <c r="M58" s="440"/>
      <c r="N58" s="111">
        <f t="shared" si="1563"/>
        <v>0</v>
      </c>
      <c r="O58" s="440"/>
      <c r="P58" s="440"/>
      <c r="Q58" s="440"/>
      <c r="R58" s="440"/>
      <c r="S58" s="440"/>
      <c r="T58" s="440"/>
      <c r="U58" s="110">
        <f t="shared" si="1564"/>
        <v>0</v>
      </c>
      <c r="V58" s="440"/>
      <c r="W58" s="440"/>
      <c r="X58" s="440"/>
      <c r="Y58" s="440"/>
      <c r="Z58" s="440"/>
      <c r="AA58" s="440"/>
      <c r="AB58" s="111">
        <f t="shared" si="1565"/>
        <v>0</v>
      </c>
      <c r="AC58" s="440"/>
      <c r="AD58" s="440"/>
      <c r="AF58" s="440"/>
      <c r="AG58" s="440"/>
      <c r="AH58" s="440"/>
      <c r="AI58" s="440"/>
      <c r="AJ58" s="110">
        <f t="shared" si="1566"/>
        <v>0</v>
      </c>
      <c r="AK58" s="440"/>
      <c r="AL58" s="440"/>
      <c r="AM58" s="440"/>
      <c r="AN58" s="440"/>
      <c r="AO58" s="440"/>
      <c r="AP58" s="440"/>
      <c r="AQ58" s="111">
        <f t="shared" si="1567"/>
        <v>0</v>
      </c>
      <c r="AR58" s="440"/>
      <c r="AS58" s="440"/>
      <c r="AU58" s="440"/>
      <c r="AV58" s="440"/>
      <c r="AW58" s="440"/>
      <c r="AX58" s="440"/>
      <c r="AY58" s="110">
        <f t="shared" si="1568"/>
        <v>0</v>
      </c>
      <c r="AZ58" s="440"/>
      <c r="BA58" s="440"/>
      <c r="BB58" s="440"/>
      <c r="BC58" s="440"/>
      <c r="BD58" s="440"/>
      <c r="BE58" s="440"/>
      <c r="BF58" s="111">
        <f t="shared" si="1569"/>
        <v>0</v>
      </c>
      <c r="BG58" s="440"/>
      <c r="BH58" s="440"/>
      <c r="BJ58" s="440"/>
      <c r="BK58" s="440"/>
      <c r="BL58" s="440"/>
      <c r="BM58" s="440"/>
      <c r="BN58" s="110">
        <f t="shared" si="1570"/>
        <v>0</v>
      </c>
      <c r="BO58" s="440"/>
      <c r="BP58" s="440"/>
      <c r="BQ58" s="440"/>
      <c r="BR58" s="440"/>
      <c r="BS58" s="440"/>
      <c r="BT58" s="440"/>
      <c r="BU58" s="111">
        <f t="shared" si="1571"/>
        <v>0</v>
      </c>
      <c r="BV58" s="440"/>
      <c r="BW58" s="440"/>
      <c r="BY58" s="440"/>
      <c r="BZ58" s="440"/>
      <c r="CA58" s="440"/>
      <c r="CB58" s="440"/>
      <c r="CC58" s="110">
        <f t="shared" si="1572"/>
        <v>0</v>
      </c>
      <c r="CD58" s="440"/>
      <c r="CE58" s="440"/>
      <c r="CF58" s="440"/>
      <c r="CG58" s="440"/>
      <c r="CH58" s="440"/>
      <c r="CI58" s="440"/>
      <c r="CJ58" s="111">
        <f t="shared" si="1573"/>
        <v>0</v>
      </c>
      <c r="CK58" s="440"/>
      <c r="CL58" s="440"/>
      <c r="CN58" s="440"/>
      <c r="CO58" s="440"/>
      <c r="CP58" s="440"/>
      <c r="CQ58" s="440"/>
      <c r="CR58" s="110">
        <f t="shared" si="1574"/>
        <v>0</v>
      </c>
      <c r="CS58" s="440"/>
      <c r="CT58" s="440"/>
      <c r="CU58" s="440"/>
      <c r="CV58" s="440"/>
      <c r="CW58" s="440"/>
      <c r="CX58" s="440"/>
      <c r="CY58" s="111">
        <f t="shared" si="1575"/>
        <v>0</v>
      </c>
      <c r="CZ58" s="440"/>
      <c r="DA58" s="440"/>
      <c r="DC58" s="440"/>
      <c r="DD58" s="440"/>
      <c r="DE58" s="440"/>
      <c r="DF58" s="440"/>
      <c r="DG58" s="110">
        <f t="shared" si="1576"/>
        <v>0</v>
      </c>
      <c r="DH58" s="440"/>
      <c r="DI58" s="440"/>
      <c r="DJ58" s="440"/>
      <c r="DK58" s="440"/>
      <c r="DL58" s="440"/>
      <c r="DM58" s="440"/>
      <c r="DN58" s="111">
        <f t="shared" si="1577"/>
        <v>0</v>
      </c>
      <c r="DO58" s="440"/>
      <c r="DP58" s="440"/>
      <c r="DR58" s="440"/>
      <c r="DS58" s="440"/>
      <c r="DT58" s="440"/>
      <c r="DU58" s="440"/>
      <c r="DV58" s="110">
        <f t="shared" si="1578"/>
        <v>0</v>
      </c>
      <c r="DW58" s="440"/>
      <c r="DX58" s="440"/>
      <c r="DY58" s="440"/>
      <c r="DZ58" s="440"/>
      <c r="EA58" s="440"/>
      <c r="EB58" s="440"/>
      <c r="EC58" s="111">
        <f t="shared" si="1579"/>
        <v>0</v>
      </c>
      <c r="ED58" s="440"/>
      <c r="EE58" s="440"/>
      <c r="EG58" s="440"/>
      <c r="EH58" s="440"/>
      <c r="EI58" s="440"/>
      <c r="EJ58" s="440"/>
      <c r="EK58" s="110">
        <f t="shared" si="1580"/>
        <v>0</v>
      </c>
      <c r="EL58" s="440"/>
      <c r="EM58" s="440"/>
      <c r="EN58" s="440"/>
      <c r="EO58" s="440"/>
      <c r="EP58" s="440"/>
      <c r="EQ58" s="440"/>
      <c r="ER58" s="111">
        <f t="shared" si="1581"/>
        <v>0</v>
      </c>
      <c r="ES58" s="440"/>
      <c r="ET58" s="440"/>
      <c r="EV58" s="440"/>
      <c r="EW58" s="440"/>
      <c r="EX58" s="440"/>
      <c r="EY58" s="440"/>
      <c r="EZ58" s="110">
        <f t="shared" si="1582"/>
        <v>0</v>
      </c>
      <c r="FA58" s="440"/>
      <c r="FB58" s="440"/>
      <c r="FC58" s="440"/>
      <c r="FD58" s="440"/>
      <c r="FE58" s="440"/>
      <c r="FF58" s="440"/>
      <c r="FG58" s="111">
        <f t="shared" si="1583"/>
        <v>0</v>
      </c>
      <c r="FH58" s="440"/>
      <c r="FI58" s="440"/>
      <c r="FK58" s="440"/>
      <c r="FL58" s="440"/>
      <c r="FM58" s="440"/>
      <c r="FN58" s="440"/>
      <c r="FO58" s="110">
        <f t="shared" si="1584"/>
        <v>0</v>
      </c>
      <c r="FP58" s="440"/>
      <c r="FQ58" s="440"/>
      <c r="FR58" s="440"/>
      <c r="FS58" s="440"/>
      <c r="FT58" s="440"/>
      <c r="FU58" s="440"/>
      <c r="FV58" s="111">
        <f t="shared" si="1585"/>
        <v>0</v>
      </c>
      <c r="FW58" s="440"/>
      <c r="FX58" s="440"/>
      <c r="FZ58" s="440"/>
      <c r="GA58" s="440"/>
      <c r="GB58" s="440"/>
      <c r="GC58" s="440"/>
      <c r="GD58" s="110">
        <f t="shared" si="1586"/>
        <v>0</v>
      </c>
      <c r="GE58" s="440"/>
      <c r="GF58" s="440"/>
      <c r="GG58" s="440"/>
      <c r="GH58" s="440"/>
      <c r="GI58" s="440"/>
      <c r="GJ58" s="440"/>
      <c r="GK58" s="111">
        <f t="shared" si="1587"/>
        <v>0</v>
      </c>
      <c r="GL58" s="440"/>
      <c r="GM58" s="440"/>
      <c r="GO58" s="440"/>
      <c r="GP58" s="440"/>
      <c r="GQ58" s="440"/>
      <c r="GR58" s="440"/>
      <c r="GS58" s="110">
        <f t="shared" si="1588"/>
        <v>0</v>
      </c>
      <c r="GT58" s="440"/>
      <c r="GU58" s="440"/>
      <c r="GV58" s="440"/>
      <c r="GW58" s="440"/>
      <c r="GX58" s="440"/>
      <c r="GY58" s="440"/>
      <c r="GZ58" s="111">
        <f t="shared" si="1589"/>
        <v>0</v>
      </c>
      <c r="HA58" s="440"/>
      <c r="HB58" s="440"/>
      <c r="HD58" s="440"/>
      <c r="HE58" s="440"/>
      <c r="HF58" s="440"/>
      <c r="HG58" s="440"/>
      <c r="HH58" s="110">
        <f t="shared" si="1590"/>
        <v>0</v>
      </c>
      <c r="HI58" s="440"/>
      <c r="HJ58" s="440"/>
      <c r="HK58" s="440"/>
      <c r="HL58" s="440"/>
      <c r="HM58" s="440"/>
      <c r="HN58" s="440"/>
      <c r="HO58" s="111">
        <f t="shared" si="1591"/>
        <v>0</v>
      </c>
      <c r="HP58" s="440"/>
      <c r="HQ58" s="440"/>
      <c r="HS58" s="440"/>
      <c r="HT58" s="440"/>
      <c r="HU58" s="440"/>
      <c r="HV58" s="440"/>
      <c r="HW58" s="110">
        <f t="shared" si="1592"/>
        <v>0</v>
      </c>
      <c r="HX58" s="440"/>
      <c r="HY58" s="440"/>
      <c r="HZ58" s="440"/>
      <c r="IA58" s="440"/>
      <c r="IB58" s="440"/>
      <c r="IC58" s="440"/>
      <c r="ID58" s="111">
        <f t="shared" si="1593"/>
        <v>0</v>
      </c>
      <c r="IE58" s="440"/>
      <c r="IF58" s="440"/>
      <c r="IH58" s="440"/>
      <c r="II58" s="440"/>
      <c r="IJ58" s="440"/>
      <c r="IK58" s="440"/>
      <c r="IL58" s="110">
        <f t="shared" si="1594"/>
        <v>0</v>
      </c>
      <c r="IM58" s="440"/>
      <c r="IN58" s="440"/>
      <c r="IO58" s="440"/>
      <c r="IP58" s="440"/>
      <c r="IQ58" s="440"/>
      <c r="IR58" s="440"/>
      <c r="IS58" s="111">
        <f t="shared" si="1595"/>
        <v>0</v>
      </c>
      <c r="IT58" s="440"/>
      <c r="IU58" s="440"/>
      <c r="IW58" s="440"/>
      <c r="IX58" s="440"/>
      <c r="IY58" s="440"/>
      <c r="IZ58" s="440"/>
      <c r="JA58" s="110">
        <f t="shared" si="1596"/>
        <v>0</v>
      </c>
      <c r="JB58" s="440"/>
      <c r="JC58" s="440"/>
      <c r="JD58" s="440"/>
      <c r="JE58" s="440"/>
      <c r="JF58" s="440"/>
      <c r="JG58" s="440"/>
      <c r="JH58" s="111">
        <f t="shared" si="1597"/>
        <v>0</v>
      </c>
      <c r="JI58" s="440"/>
      <c r="JJ58" s="440"/>
      <c r="JL58" s="440"/>
      <c r="JM58" s="440"/>
      <c r="JN58" s="440"/>
      <c r="JO58" s="440"/>
      <c r="JP58" s="110">
        <f t="shared" si="1598"/>
        <v>0</v>
      </c>
      <c r="JQ58" s="440"/>
      <c r="JR58" s="440"/>
      <c r="JS58" s="440"/>
      <c r="JT58" s="440"/>
      <c r="JU58" s="440"/>
      <c r="JV58" s="440"/>
      <c r="JW58" s="111">
        <f t="shared" si="1599"/>
        <v>0</v>
      </c>
      <c r="JX58" s="440"/>
      <c r="JY58" s="440"/>
      <c r="KA58" s="440"/>
      <c r="KB58" s="440"/>
      <c r="KC58" s="440"/>
      <c r="KD58" s="440"/>
      <c r="KE58" s="110">
        <f t="shared" si="1600"/>
        <v>0</v>
      </c>
      <c r="KF58" s="440"/>
      <c r="KG58" s="440"/>
      <c r="KH58" s="440"/>
      <c r="KI58" s="440"/>
      <c r="KJ58" s="440"/>
      <c r="KK58" s="440"/>
      <c r="KL58" s="111">
        <f t="shared" si="1601"/>
        <v>0</v>
      </c>
      <c r="KM58" s="440"/>
      <c r="KN58" s="440"/>
      <c r="KP58" s="440"/>
      <c r="KQ58" s="440"/>
      <c r="KR58" s="440"/>
      <c r="KS58" s="440"/>
      <c r="KT58" s="110">
        <f t="shared" si="1602"/>
        <v>0</v>
      </c>
      <c r="KU58" s="440"/>
      <c r="KV58" s="440"/>
      <c r="KW58" s="440"/>
      <c r="KX58" s="440"/>
      <c r="KY58" s="440"/>
      <c r="KZ58" s="440"/>
      <c r="LA58" s="111">
        <f t="shared" si="1603"/>
        <v>0</v>
      </c>
      <c r="LB58" s="440"/>
      <c r="LC58" s="440"/>
      <c r="LE58" s="440"/>
      <c r="LF58" s="440"/>
      <c r="LG58" s="440"/>
      <c r="LH58" s="440"/>
      <c r="LI58" s="110">
        <f t="shared" si="1604"/>
        <v>0</v>
      </c>
      <c r="LJ58" s="440"/>
      <c r="LK58" s="440"/>
      <c r="LL58" s="440"/>
      <c r="LM58" s="440"/>
      <c r="LN58" s="440"/>
      <c r="LO58" s="440"/>
      <c r="LP58" s="111">
        <f t="shared" si="1605"/>
        <v>0</v>
      </c>
      <c r="LQ58" s="440"/>
      <c r="LR58" s="440"/>
      <c r="LT58" s="440"/>
      <c r="LU58" s="440"/>
      <c r="LV58" s="440"/>
      <c r="LW58" s="440"/>
      <c r="LX58" s="110">
        <f t="shared" si="1606"/>
        <v>0</v>
      </c>
      <c r="LY58" s="440"/>
      <c r="LZ58" s="440"/>
      <c r="MA58" s="440"/>
      <c r="MB58" s="440"/>
      <c r="MC58" s="440"/>
      <c r="MD58" s="440"/>
      <c r="ME58" s="111">
        <f t="shared" si="1607"/>
        <v>0</v>
      </c>
      <c r="MF58" s="440"/>
      <c r="MG58" s="440"/>
      <c r="MI58" s="440"/>
      <c r="MJ58" s="440"/>
      <c r="MK58" s="440"/>
      <c r="ML58" s="440"/>
      <c r="MM58" s="110">
        <f t="shared" si="1608"/>
        <v>0</v>
      </c>
      <c r="MN58" s="440"/>
      <c r="MO58" s="440"/>
      <c r="MP58" s="440"/>
      <c r="MQ58" s="440"/>
      <c r="MR58" s="440"/>
      <c r="MS58" s="440"/>
      <c r="MT58" s="111">
        <f t="shared" si="1609"/>
        <v>0</v>
      </c>
      <c r="MU58" s="440"/>
      <c r="MV58" s="440"/>
      <c r="MX58" s="440"/>
      <c r="MY58" s="440"/>
      <c r="MZ58" s="440"/>
      <c r="NA58" s="440"/>
      <c r="NB58" s="110">
        <f t="shared" si="1610"/>
        <v>0</v>
      </c>
      <c r="NC58" s="440"/>
      <c r="ND58" s="440"/>
      <c r="NE58" s="440"/>
      <c r="NF58" s="440"/>
      <c r="NG58" s="440"/>
      <c r="NH58" s="440"/>
      <c r="NI58" s="111">
        <f t="shared" si="1611"/>
        <v>0</v>
      </c>
      <c r="NJ58" s="440"/>
      <c r="NK58" s="440"/>
      <c r="NM58" s="440"/>
      <c r="NN58" s="440"/>
      <c r="NO58" s="440"/>
      <c r="NP58" s="440"/>
      <c r="NQ58" s="110">
        <f t="shared" si="1612"/>
        <v>0</v>
      </c>
      <c r="NR58" s="440"/>
      <c r="NS58" s="440"/>
      <c r="NT58" s="440"/>
      <c r="NU58" s="440"/>
      <c r="NV58" s="440"/>
      <c r="NW58" s="440"/>
      <c r="NX58" s="111">
        <f t="shared" si="1613"/>
        <v>0</v>
      </c>
      <c r="NY58" s="440"/>
      <c r="NZ58" s="440"/>
      <c r="OB58" s="440"/>
      <c r="OC58" s="440"/>
      <c r="OD58" s="440"/>
      <c r="OE58" s="440"/>
      <c r="OF58" s="110">
        <f t="shared" si="1614"/>
        <v>0</v>
      </c>
      <c r="OG58" s="440"/>
      <c r="OH58" s="440"/>
      <c r="OI58" s="440"/>
      <c r="OJ58" s="440"/>
      <c r="OK58" s="440"/>
      <c r="OL58" s="440"/>
      <c r="OM58" s="111">
        <f t="shared" si="1615"/>
        <v>0</v>
      </c>
      <c r="ON58" s="440"/>
      <c r="OO58" s="440"/>
      <c r="OQ58" s="440"/>
      <c r="OR58" s="440"/>
      <c r="OS58" s="440"/>
      <c r="OT58" s="440"/>
      <c r="OU58" s="110">
        <f t="shared" si="1616"/>
        <v>0</v>
      </c>
      <c r="OV58" s="440"/>
      <c r="OW58" s="440"/>
      <c r="OX58" s="440"/>
      <c r="OY58" s="440"/>
      <c r="OZ58" s="440"/>
      <c r="PA58" s="440"/>
      <c r="PB58" s="111">
        <f t="shared" si="1617"/>
        <v>0</v>
      </c>
      <c r="PC58" s="440"/>
      <c r="PD58" s="440"/>
      <c r="PF58" s="440"/>
      <c r="PG58" s="440"/>
      <c r="PH58" s="440"/>
      <c r="PI58" s="440"/>
      <c r="PJ58" s="110">
        <f t="shared" si="1618"/>
        <v>0</v>
      </c>
      <c r="PK58" s="440"/>
      <c r="PL58" s="440"/>
      <c r="PM58" s="440"/>
      <c r="PN58" s="440"/>
      <c r="PO58" s="440"/>
      <c r="PP58" s="440"/>
      <c r="PQ58" s="111">
        <f t="shared" si="1619"/>
        <v>0</v>
      </c>
      <c r="PR58" s="440"/>
      <c r="PS58" s="440"/>
      <c r="PU58" s="440"/>
      <c r="PV58" s="440"/>
      <c r="PW58" s="440"/>
      <c r="PX58" s="440"/>
      <c r="PY58" s="110">
        <f t="shared" si="1620"/>
        <v>0</v>
      </c>
      <c r="PZ58" s="440"/>
      <c r="QA58" s="440"/>
      <c r="QB58" s="440"/>
      <c r="QC58" s="440"/>
      <c r="QD58" s="440"/>
      <c r="QE58" s="440"/>
      <c r="QF58" s="111">
        <f t="shared" si="1621"/>
        <v>0</v>
      </c>
      <c r="QG58" s="440"/>
      <c r="QH58" s="440"/>
      <c r="QJ58" s="440"/>
      <c r="QK58" s="440"/>
      <c r="QL58" s="440"/>
      <c r="QM58" s="440"/>
      <c r="QN58" s="110">
        <f t="shared" si="1622"/>
        <v>0</v>
      </c>
      <c r="QO58" s="440"/>
      <c r="QP58" s="440"/>
      <c r="QQ58" s="440"/>
      <c r="QR58" s="440"/>
      <c r="QS58" s="440"/>
      <c r="QT58" s="440"/>
      <c r="QU58" s="111">
        <f t="shared" si="1623"/>
        <v>0</v>
      </c>
      <c r="QV58" s="440"/>
      <c r="QW58" s="440"/>
      <c r="QY58" s="440"/>
      <c r="QZ58" s="440"/>
      <c r="RA58" s="440"/>
      <c r="RB58" s="440"/>
      <c r="RC58" s="110">
        <f t="shared" si="1624"/>
        <v>0</v>
      </c>
      <c r="RD58" s="440"/>
      <c r="RE58" s="440"/>
      <c r="RF58" s="440"/>
      <c r="RG58" s="440"/>
      <c r="RH58" s="440"/>
      <c r="RI58" s="440"/>
      <c r="RJ58" s="111">
        <f t="shared" si="1625"/>
        <v>0</v>
      </c>
      <c r="RK58" s="440"/>
      <c r="RL58" s="440"/>
      <c r="RN58" s="440"/>
      <c r="RO58" s="440"/>
      <c r="RP58" s="440"/>
      <c r="RQ58" s="440"/>
      <c r="RR58" s="110">
        <f t="shared" si="1626"/>
        <v>0</v>
      </c>
      <c r="RS58" s="440"/>
      <c r="RT58" s="440"/>
      <c r="RU58" s="440"/>
      <c r="RV58" s="440"/>
      <c r="RW58" s="440"/>
      <c r="RX58" s="440"/>
      <c r="RY58" s="111">
        <f t="shared" si="1627"/>
        <v>0</v>
      </c>
      <c r="RZ58" s="440"/>
      <c r="SA58" s="440"/>
      <c r="SC58" s="440"/>
      <c r="SD58" s="440"/>
      <c r="SE58" s="440"/>
      <c r="SF58" s="440"/>
      <c r="SG58" s="110">
        <f t="shared" si="1628"/>
        <v>0</v>
      </c>
      <c r="SH58" s="440"/>
      <c r="SI58" s="440"/>
      <c r="SJ58" s="440"/>
      <c r="SK58" s="440"/>
      <c r="SL58" s="440"/>
      <c r="SM58" s="440"/>
      <c r="SN58" s="111">
        <f t="shared" si="1629"/>
        <v>0</v>
      </c>
      <c r="SO58" s="440"/>
      <c r="SP58" s="440"/>
      <c r="SR58" s="440"/>
      <c r="SS58" s="440"/>
      <c r="ST58" s="440"/>
      <c r="SU58" s="440"/>
      <c r="SV58" s="110">
        <f t="shared" si="1630"/>
        <v>0</v>
      </c>
      <c r="SW58" s="440"/>
      <c r="SX58" s="440"/>
      <c r="SY58" s="440"/>
      <c r="SZ58" s="440"/>
      <c r="TA58" s="440"/>
      <c r="TB58" s="440"/>
      <c r="TC58" s="111">
        <f t="shared" si="1631"/>
        <v>0</v>
      </c>
      <c r="TD58" s="440"/>
      <c r="TE58" s="440"/>
      <c r="TG58" s="440"/>
      <c r="TH58" s="440"/>
      <c r="TI58" s="440"/>
      <c r="TJ58" s="440"/>
      <c r="TK58" s="110">
        <f t="shared" si="1632"/>
        <v>0</v>
      </c>
      <c r="TL58" s="440"/>
      <c r="TM58" s="440"/>
      <c r="TN58" s="440"/>
      <c r="TO58" s="440"/>
      <c r="TP58" s="440"/>
      <c r="TQ58" s="440"/>
      <c r="TR58" s="111">
        <f t="shared" si="1633"/>
        <v>0</v>
      </c>
      <c r="TS58" s="440"/>
      <c r="TT58" s="440"/>
      <c r="TV58" s="440"/>
      <c r="TW58" s="440"/>
      <c r="TX58" s="440"/>
      <c r="TY58" s="440"/>
      <c r="TZ58" s="110">
        <f t="shared" si="1634"/>
        <v>0</v>
      </c>
      <c r="UA58" s="440"/>
      <c r="UB58" s="440"/>
      <c r="UC58" s="440"/>
      <c r="UD58" s="440"/>
      <c r="UE58" s="440"/>
      <c r="UF58" s="440"/>
      <c r="UG58" s="111">
        <f t="shared" si="1635"/>
        <v>0</v>
      </c>
      <c r="UH58" s="440"/>
      <c r="UI58" s="440"/>
      <c r="UK58" s="440"/>
      <c r="UL58" s="440"/>
      <c r="UM58" s="440"/>
      <c r="UN58" s="440"/>
      <c r="UO58" s="110">
        <f t="shared" si="1636"/>
        <v>0</v>
      </c>
      <c r="UP58" s="440"/>
      <c r="UQ58" s="440"/>
      <c r="UR58" s="440"/>
      <c r="US58" s="440"/>
      <c r="UT58" s="440"/>
      <c r="UU58" s="440"/>
      <c r="UV58" s="111">
        <f t="shared" si="1637"/>
        <v>0</v>
      </c>
      <c r="UW58" s="440"/>
      <c r="UX58" s="440"/>
      <c r="UZ58" s="440"/>
      <c r="VA58" s="440"/>
      <c r="VB58" s="440"/>
      <c r="VC58" s="440"/>
      <c r="VD58" s="110">
        <f t="shared" si="1638"/>
        <v>0</v>
      </c>
      <c r="VE58" s="440"/>
      <c r="VF58" s="440"/>
      <c r="VG58" s="440"/>
      <c r="VH58" s="440"/>
      <c r="VI58" s="440"/>
      <c r="VJ58" s="440"/>
      <c r="VK58" s="111">
        <f t="shared" si="1639"/>
        <v>0</v>
      </c>
      <c r="VL58" s="440"/>
      <c r="VM58" s="440"/>
      <c r="VO58" s="440"/>
      <c r="VP58" s="440"/>
      <c r="VQ58" s="440"/>
      <c r="VR58" s="440"/>
      <c r="VS58" s="110">
        <f t="shared" si="1640"/>
        <v>0</v>
      </c>
      <c r="VT58" s="440"/>
      <c r="VU58" s="440"/>
      <c r="VV58" s="440"/>
      <c r="VW58" s="440"/>
      <c r="VX58" s="440"/>
      <c r="VY58" s="440"/>
      <c r="VZ58" s="111">
        <f t="shared" si="1641"/>
        <v>0</v>
      </c>
      <c r="WA58" s="440"/>
      <c r="WB58" s="440"/>
      <c r="WD58" s="440"/>
      <c r="WE58" s="440"/>
      <c r="WF58" s="440"/>
      <c r="WG58" s="440"/>
      <c r="WH58" s="110">
        <f t="shared" si="1642"/>
        <v>0</v>
      </c>
      <c r="WI58" s="440"/>
      <c r="WJ58" s="440"/>
      <c r="WK58" s="440"/>
      <c r="WL58" s="440"/>
      <c r="WM58" s="440"/>
      <c r="WN58" s="440"/>
      <c r="WO58" s="111">
        <f t="shared" si="1643"/>
        <v>0</v>
      </c>
      <c r="WP58" s="440"/>
      <c r="WQ58" s="440"/>
      <c r="WS58" s="440"/>
      <c r="WT58" s="440"/>
      <c r="WU58" s="440"/>
      <c r="WV58" s="440"/>
      <c r="WW58" s="110">
        <f t="shared" si="1644"/>
        <v>0</v>
      </c>
      <c r="WX58" s="440"/>
      <c r="WY58" s="440"/>
      <c r="WZ58" s="440"/>
      <c r="XA58" s="440"/>
      <c r="XB58" s="440"/>
      <c r="XC58" s="440"/>
      <c r="XD58" s="111">
        <f t="shared" si="1645"/>
        <v>0</v>
      </c>
      <c r="XE58" s="440"/>
      <c r="XF58" s="440"/>
      <c r="XH58" s="440"/>
      <c r="XI58" s="440"/>
      <c r="XJ58" s="440"/>
      <c r="XK58" s="440"/>
      <c r="XL58" s="110">
        <f t="shared" si="1646"/>
        <v>0</v>
      </c>
      <c r="XM58" s="440"/>
      <c r="XN58" s="440"/>
      <c r="XO58" s="440"/>
      <c r="XP58" s="440"/>
      <c r="XQ58" s="440"/>
      <c r="XR58" s="440"/>
      <c r="XS58" s="111">
        <f t="shared" si="1647"/>
        <v>0</v>
      </c>
      <c r="XT58" s="440"/>
      <c r="XU58" s="440"/>
      <c r="XW58" s="440"/>
      <c r="XX58" s="440"/>
      <c r="XY58" s="440"/>
      <c r="XZ58" s="440"/>
      <c r="YA58" s="110">
        <f t="shared" si="1648"/>
        <v>0</v>
      </c>
      <c r="YB58" s="440"/>
      <c r="YC58" s="440"/>
      <c r="YD58" s="440"/>
      <c r="YE58" s="440"/>
      <c r="YF58" s="440"/>
      <c r="YG58" s="440"/>
      <c r="YH58" s="111">
        <f t="shared" si="1649"/>
        <v>0</v>
      </c>
      <c r="YI58" s="440"/>
      <c r="YJ58" s="440"/>
      <c r="YL58" s="440"/>
      <c r="YM58" s="440"/>
      <c r="YN58" s="440"/>
      <c r="YO58" s="440"/>
      <c r="YP58" s="110">
        <f t="shared" si="1650"/>
        <v>0</v>
      </c>
      <c r="YQ58" s="440"/>
      <c r="YR58" s="440"/>
      <c r="YS58" s="440"/>
      <c r="YT58" s="440"/>
      <c r="YU58" s="440"/>
      <c r="YV58" s="440"/>
      <c r="YW58" s="111">
        <f t="shared" si="1651"/>
        <v>0</v>
      </c>
      <c r="YX58" s="440"/>
      <c r="YY58" s="440"/>
      <c r="ZA58" s="440"/>
      <c r="ZB58" s="440"/>
      <c r="ZC58" s="440"/>
      <c r="ZD58" s="440"/>
      <c r="ZE58" s="110">
        <f t="shared" si="1652"/>
        <v>0</v>
      </c>
      <c r="ZF58" s="440"/>
      <c r="ZG58" s="440"/>
      <c r="ZH58" s="440"/>
      <c r="ZI58" s="440"/>
      <c r="ZJ58" s="440"/>
      <c r="ZK58" s="440"/>
      <c r="ZL58" s="111">
        <f t="shared" si="1653"/>
        <v>0</v>
      </c>
      <c r="ZM58" s="440"/>
      <c r="ZN58" s="440"/>
      <c r="ZP58" s="440"/>
      <c r="ZQ58" s="440"/>
      <c r="ZR58" s="440"/>
      <c r="ZS58" s="440"/>
      <c r="ZT58" s="110">
        <f t="shared" si="1654"/>
        <v>0</v>
      </c>
      <c r="ZU58" s="440"/>
      <c r="ZV58" s="440"/>
      <c r="ZW58" s="440"/>
      <c r="ZX58" s="440"/>
      <c r="ZY58" s="440"/>
      <c r="ZZ58" s="440"/>
      <c r="AAA58" s="111">
        <f t="shared" si="1655"/>
        <v>0</v>
      </c>
      <c r="AAB58" s="440"/>
      <c r="AAC58" s="440"/>
      <c r="AAE58" s="440"/>
      <c r="AAF58" s="440"/>
      <c r="AAG58" s="440"/>
      <c r="AAH58" s="440"/>
      <c r="AAI58" s="110">
        <f t="shared" si="1656"/>
        <v>0</v>
      </c>
      <c r="AAJ58" s="440"/>
      <c r="AAK58" s="440"/>
      <c r="AAL58" s="440"/>
      <c r="AAM58" s="440"/>
      <c r="AAN58" s="440"/>
      <c r="AAO58" s="440"/>
      <c r="AAP58" s="111">
        <f t="shared" si="1657"/>
        <v>0</v>
      </c>
      <c r="AAQ58" s="440"/>
      <c r="AAR58" s="440"/>
      <c r="AAT58" s="440"/>
      <c r="AAU58" s="440"/>
      <c r="AAV58" s="440"/>
      <c r="AAW58" s="440"/>
      <c r="AAX58" s="110">
        <f t="shared" si="1658"/>
        <v>0</v>
      </c>
      <c r="AAY58" s="440"/>
      <c r="AAZ58" s="440"/>
      <c r="ABA58" s="440"/>
      <c r="ABB58" s="440"/>
      <c r="ABC58" s="440"/>
      <c r="ABD58" s="440"/>
      <c r="ABE58" s="111">
        <f t="shared" si="1659"/>
        <v>0</v>
      </c>
      <c r="ABF58" s="440"/>
      <c r="ABG58" s="440"/>
      <c r="ABI58" s="440"/>
      <c r="ABJ58" s="440"/>
      <c r="ABK58" s="440"/>
      <c r="ABL58" s="440"/>
      <c r="ABM58" s="110">
        <f t="shared" si="1660"/>
        <v>0</v>
      </c>
      <c r="ABN58" s="440"/>
      <c r="ABO58" s="440"/>
      <c r="ABP58" s="440"/>
      <c r="ABQ58" s="440"/>
      <c r="ABR58" s="440"/>
      <c r="ABS58" s="440"/>
      <c r="ABT58" s="111">
        <f t="shared" si="1661"/>
        <v>0</v>
      </c>
      <c r="ABU58" s="440"/>
      <c r="ABV58" s="440"/>
      <c r="ABX58" s="440"/>
      <c r="ABY58" s="440"/>
      <c r="ABZ58" s="440"/>
      <c r="ACA58" s="440"/>
      <c r="ACB58" s="110">
        <f t="shared" si="1662"/>
        <v>0</v>
      </c>
      <c r="ACC58" s="440"/>
      <c r="ACD58" s="440"/>
      <c r="ACE58" s="440"/>
      <c r="ACF58" s="440"/>
      <c r="ACG58" s="440"/>
      <c r="ACH58" s="440"/>
      <c r="ACI58" s="111">
        <f t="shared" si="1663"/>
        <v>0</v>
      </c>
      <c r="ACJ58" s="440"/>
      <c r="ACK58" s="440"/>
      <c r="ACM58" s="440"/>
      <c r="ACN58" s="440"/>
      <c r="ACO58" s="440"/>
      <c r="ACP58" s="440"/>
      <c r="ACQ58" s="110">
        <f t="shared" si="1664"/>
        <v>0</v>
      </c>
      <c r="ACR58" s="440"/>
      <c r="ACS58" s="440"/>
      <c r="ACT58" s="440"/>
      <c r="ACU58" s="440"/>
      <c r="ACV58" s="440"/>
      <c r="ACW58" s="440"/>
      <c r="ACX58" s="111">
        <f t="shared" si="1665"/>
        <v>0</v>
      </c>
      <c r="ACY58" s="440"/>
      <c r="ACZ58" s="440"/>
      <c r="ADB58" s="440"/>
      <c r="ADC58" s="440"/>
      <c r="ADD58" s="440"/>
      <c r="ADE58" s="440"/>
      <c r="ADF58" s="110">
        <f t="shared" si="1666"/>
        <v>0</v>
      </c>
      <c r="ADG58" s="440"/>
      <c r="ADH58" s="440"/>
      <c r="ADI58" s="440"/>
      <c r="ADJ58" s="440"/>
      <c r="ADK58" s="440"/>
      <c r="ADL58" s="440"/>
      <c r="ADM58" s="111">
        <f t="shared" si="1667"/>
        <v>0</v>
      </c>
      <c r="ADN58" s="440"/>
      <c r="ADO58" s="440"/>
      <c r="ADQ58" s="440"/>
      <c r="ADR58" s="440"/>
      <c r="ADS58" s="440"/>
      <c r="ADT58" s="440"/>
      <c r="ADU58" s="110">
        <f t="shared" si="1668"/>
        <v>0</v>
      </c>
      <c r="ADV58" s="440"/>
      <c r="ADW58" s="440"/>
      <c r="ADX58" s="440"/>
      <c r="ADY58" s="440"/>
      <c r="ADZ58" s="440"/>
      <c r="AEA58" s="440"/>
      <c r="AEB58" s="111">
        <f t="shared" si="1669"/>
        <v>0</v>
      </c>
      <c r="AEC58" s="440"/>
      <c r="AED58" s="440"/>
      <c r="AEF58" s="440"/>
      <c r="AEG58" s="440"/>
      <c r="AEH58" s="440"/>
      <c r="AEI58" s="440"/>
      <c r="AEJ58" s="110">
        <f t="shared" si="1670"/>
        <v>0</v>
      </c>
      <c r="AEK58" s="440"/>
      <c r="AEL58" s="440"/>
      <c r="AEM58" s="440"/>
      <c r="AEN58" s="440"/>
      <c r="AEO58" s="440"/>
      <c r="AEP58" s="440"/>
      <c r="AEQ58" s="111">
        <f t="shared" si="1671"/>
        <v>0</v>
      </c>
      <c r="AER58" s="440"/>
      <c r="AES58" s="440"/>
      <c r="AEU58" s="440"/>
      <c r="AEV58" s="440"/>
      <c r="AEW58" s="440"/>
      <c r="AEX58" s="440"/>
      <c r="AEY58" s="110">
        <f t="shared" si="1672"/>
        <v>0</v>
      </c>
      <c r="AEZ58" s="440"/>
      <c r="AFA58" s="440"/>
      <c r="AFB58" s="440"/>
      <c r="AFC58" s="440"/>
      <c r="AFD58" s="440"/>
      <c r="AFE58" s="440"/>
      <c r="AFF58" s="111">
        <f t="shared" si="1673"/>
        <v>0</v>
      </c>
      <c r="AFG58" s="440"/>
      <c r="AFH58" s="440"/>
      <c r="AFJ58" s="440"/>
      <c r="AFK58" s="440"/>
      <c r="AFL58" s="440"/>
      <c r="AFM58" s="440"/>
      <c r="AFN58" s="110">
        <f t="shared" si="1674"/>
        <v>0</v>
      </c>
      <c r="AFO58" s="440"/>
      <c r="AFP58" s="440"/>
      <c r="AFQ58" s="440"/>
      <c r="AFR58" s="440"/>
      <c r="AFS58" s="440"/>
      <c r="AFT58" s="440"/>
      <c r="AFU58" s="111">
        <f t="shared" si="1675"/>
        <v>0</v>
      </c>
      <c r="AFV58" s="440"/>
      <c r="AFW58" s="440"/>
      <c r="AFY58" s="440"/>
      <c r="AFZ58" s="440"/>
      <c r="AGA58" s="440"/>
      <c r="AGB58" s="440"/>
      <c r="AGC58" s="110">
        <f t="shared" si="1676"/>
        <v>0</v>
      </c>
      <c r="AGD58" s="440"/>
      <c r="AGE58" s="440"/>
      <c r="AGF58" s="440"/>
      <c r="AGG58" s="440"/>
      <c r="AGH58" s="440"/>
      <c r="AGI58" s="440"/>
      <c r="AGJ58" s="111">
        <f t="shared" si="1677"/>
        <v>0</v>
      </c>
      <c r="AGK58" s="440"/>
      <c r="AGL58" s="440"/>
      <c r="AGN58" s="440"/>
      <c r="AGO58" s="440"/>
      <c r="AGP58" s="440"/>
      <c r="AGQ58" s="440"/>
      <c r="AGR58" s="110">
        <f t="shared" si="1678"/>
        <v>0</v>
      </c>
      <c r="AGS58" s="440"/>
      <c r="AGT58" s="440"/>
      <c r="AGU58" s="440"/>
      <c r="AGV58" s="440"/>
      <c r="AGW58" s="440"/>
      <c r="AGX58" s="440"/>
      <c r="AGY58" s="111">
        <f t="shared" si="1679"/>
        <v>0</v>
      </c>
      <c r="AGZ58" s="440"/>
      <c r="AHA58" s="440"/>
      <c r="AHC58" s="440"/>
      <c r="AHD58" s="440"/>
      <c r="AHE58" s="440"/>
      <c r="AHF58" s="440"/>
      <c r="AHG58" s="110">
        <f t="shared" si="1680"/>
        <v>0</v>
      </c>
      <c r="AHH58" s="440"/>
      <c r="AHI58" s="440"/>
      <c r="AHJ58" s="440"/>
      <c r="AHK58" s="440"/>
      <c r="AHL58" s="440"/>
      <c r="AHM58" s="440"/>
      <c r="AHN58" s="111">
        <f t="shared" si="1681"/>
        <v>0</v>
      </c>
      <c r="AHO58" s="440"/>
      <c r="AHP58" s="440"/>
      <c r="AHR58" s="440"/>
      <c r="AHS58" s="440"/>
      <c r="AHT58" s="440"/>
      <c r="AHU58" s="440"/>
      <c r="AHV58" s="110">
        <f t="shared" si="1682"/>
        <v>0</v>
      </c>
      <c r="AHW58" s="440"/>
      <c r="AHX58" s="440"/>
      <c r="AHY58" s="440"/>
      <c r="AHZ58" s="440"/>
      <c r="AIA58" s="440"/>
      <c r="AIB58" s="440"/>
      <c r="AIC58" s="111">
        <f t="shared" si="1683"/>
        <v>0</v>
      </c>
      <c r="AID58" s="440"/>
      <c r="AIE58" s="440"/>
    </row>
    <row r="59" spans="1:915" x14ac:dyDescent="0.3">
      <c r="A59" s="33" t="s">
        <v>147</v>
      </c>
      <c r="B59" s="34" t="s">
        <v>148</v>
      </c>
      <c r="C59" s="439"/>
      <c r="D59" s="440"/>
      <c r="E59" s="440"/>
      <c r="F59" s="440"/>
      <c r="G59" s="110">
        <f t="shared" si="1562"/>
        <v>0</v>
      </c>
      <c r="H59" s="440"/>
      <c r="I59" s="440"/>
      <c r="J59" s="440"/>
      <c r="K59" s="440"/>
      <c r="L59" s="440"/>
      <c r="M59" s="440"/>
      <c r="N59" s="111">
        <f t="shared" si="1563"/>
        <v>0</v>
      </c>
      <c r="O59" s="440"/>
      <c r="P59" s="440"/>
      <c r="Q59" s="440"/>
      <c r="R59" s="440"/>
      <c r="S59" s="440"/>
      <c r="T59" s="440"/>
      <c r="U59" s="110">
        <f t="shared" si="1564"/>
        <v>0</v>
      </c>
      <c r="V59" s="440"/>
      <c r="W59" s="440"/>
      <c r="X59" s="440"/>
      <c r="Y59" s="440"/>
      <c r="Z59" s="440"/>
      <c r="AA59" s="440"/>
      <c r="AB59" s="111">
        <f t="shared" si="1565"/>
        <v>0</v>
      </c>
      <c r="AC59" s="440"/>
      <c r="AD59" s="440"/>
      <c r="AF59" s="440"/>
      <c r="AG59" s="440"/>
      <c r="AH59" s="440"/>
      <c r="AI59" s="440"/>
      <c r="AJ59" s="110">
        <f t="shared" si="1566"/>
        <v>0</v>
      </c>
      <c r="AK59" s="440"/>
      <c r="AL59" s="440"/>
      <c r="AM59" s="440"/>
      <c r="AN59" s="440"/>
      <c r="AO59" s="440"/>
      <c r="AP59" s="440"/>
      <c r="AQ59" s="111">
        <f t="shared" si="1567"/>
        <v>0</v>
      </c>
      <c r="AR59" s="440"/>
      <c r="AS59" s="440"/>
      <c r="AU59" s="440"/>
      <c r="AV59" s="440"/>
      <c r="AW59" s="440"/>
      <c r="AX59" s="440"/>
      <c r="AY59" s="110">
        <f t="shared" si="1568"/>
        <v>0</v>
      </c>
      <c r="AZ59" s="440"/>
      <c r="BA59" s="440"/>
      <c r="BB59" s="440"/>
      <c r="BC59" s="440"/>
      <c r="BD59" s="440"/>
      <c r="BE59" s="440"/>
      <c r="BF59" s="111">
        <f t="shared" si="1569"/>
        <v>0</v>
      </c>
      <c r="BG59" s="440"/>
      <c r="BH59" s="440"/>
      <c r="BJ59" s="440"/>
      <c r="BK59" s="440"/>
      <c r="BL59" s="440"/>
      <c r="BM59" s="440"/>
      <c r="BN59" s="110">
        <f t="shared" si="1570"/>
        <v>0</v>
      </c>
      <c r="BO59" s="440"/>
      <c r="BP59" s="440"/>
      <c r="BQ59" s="440"/>
      <c r="BR59" s="440"/>
      <c r="BS59" s="440"/>
      <c r="BT59" s="440"/>
      <c r="BU59" s="111">
        <f t="shared" si="1571"/>
        <v>0</v>
      </c>
      <c r="BV59" s="440"/>
      <c r="BW59" s="440"/>
      <c r="BY59" s="440"/>
      <c r="BZ59" s="440"/>
      <c r="CA59" s="440"/>
      <c r="CB59" s="440"/>
      <c r="CC59" s="110">
        <f t="shared" si="1572"/>
        <v>0</v>
      </c>
      <c r="CD59" s="440"/>
      <c r="CE59" s="440"/>
      <c r="CF59" s="440"/>
      <c r="CG59" s="440"/>
      <c r="CH59" s="440"/>
      <c r="CI59" s="440"/>
      <c r="CJ59" s="111">
        <f t="shared" si="1573"/>
        <v>0</v>
      </c>
      <c r="CK59" s="440"/>
      <c r="CL59" s="440"/>
      <c r="CN59" s="440"/>
      <c r="CO59" s="440"/>
      <c r="CP59" s="440"/>
      <c r="CQ59" s="440"/>
      <c r="CR59" s="110">
        <f t="shared" si="1574"/>
        <v>0</v>
      </c>
      <c r="CS59" s="440"/>
      <c r="CT59" s="440"/>
      <c r="CU59" s="440"/>
      <c r="CV59" s="440"/>
      <c r="CW59" s="440"/>
      <c r="CX59" s="440"/>
      <c r="CY59" s="111">
        <f t="shared" si="1575"/>
        <v>0</v>
      </c>
      <c r="CZ59" s="440"/>
      <c r="DA59" s="440"/>
      <c r="DC59" s="440"/>
      <c r="DD59" s="440"/>
      <c r="DE59" s="440"/>
      <c r="DF59" s="440"/>
      <c r="DG59" s="110">
        <f t="shared" si="1576"/>
        <v>0</v>
      </c>
      <c r="DH59" s="440"/>
      <c r="DI59" s="440"/>
      <c r="DJ59" s="440"/>
      <c r="DK59" s="440"/>
      <c r="DL59" s="440"/>
      <c r="DM59" s="440"/>
      <c r="DN59" s="111">
        <f t="shared" si="1577"/>
        <v>0</v>
      </c>
      <c r="DO59" s="440"/>
      <c r="DP59" s="440"/>
      <c r="DR59" s="440"/>
      <c r="DS59" s="440"/>
      <c r="DT59" s="440"/>
      <c r="DU59" s="440"/>
      <c r="DV59" s="110">
        <f t="shared" si="1578"/>
        <v>0</v>
      </c>
      <c r="DW59" s="440"/>
      <c r="DX59" s="440"/>
      <c r="DY59" s="440"/>
      <c r="DZ59" s="440"/>
      <c r="EA59" s="440"/>
      <c r="EB59" s="440"/>
      <c r="EC59" s="111">
        <f t="shared" si="1579"/>
        <v>0</v>
      </c>
      <c r="ED59" s="440"/>
      <c r="EE59" s="440"/>
      <c r="EG59" s="440"/>
      <c r="EH59" s="440"/>
      <c r="EI59" s="440"/>
      <c r="EJ59" s="440"/>
      <c r="EK59" s="110">
        <f t="shared" si="1580"/>
        <v>0</v>
      </c>
      <c r="EL59" s="440"/>
      <c r="EM59" s="440"/>
      <c r="EN59" s="440"/>
      <c r="EO59" s="440"/>
      <c r="EP59" s="440"/>
      <c r="EQ59" s="440"/>
      <c r="ER59" s="111">
        <f t="shared" si="1581"/>
        <v>0</v>
      </c>
      <c r="ES59" s="440"/>
      <c r="ET59" s="440"/>
      <c r="EV59" s="440"/>
      <c r="EW59" s="440"/>
      <c r="EX59" s="440"/>
      <c r="EY59" s="440"/>
      <c r="EZ59" s="110">
        <f t="shared" si="1582"/>
        <v>0</v>
      </c>
      <c r="FA59" s="440"/>
      <c r="FB59" s="440"/>
      <c r="FC59" s="440"/>
      <c r="FD59" s="440"/>
      <c r="FE59" s="440"/>
      <c r="FF59" s="440"/>
      <c r="FG59" s="111">
        <f t="shared" si="1583"/>
        <v>0</v>
      </c>
      <c r="FH59" s="440"/>
      <c r="FI59" s="440"/>
      <c r="FK59" s="440"/>
      <c r="FL59" s="440"/>
      <c r="FM59" s="440"/>
      <c r="FN59" s="440"/>
      <c r="FO59" s="110">
        <f t="shared" si="1584"/>
        <v>0</v>
      </c>
      <c r="FP59" s="440"/>
      <c r="FQ59" s="440"/>
      <c r="FR59" s="440"/>
      <c r="FS59" s="440"/>
      <c r="FT59" s="440"/>
      <c r="FU59" s="440"/>
      <c r="FV59" s="111">
        <f t="shared" si="1585"/>
        <v>0</v>
      </c>
      <c r="FW59" s="440"/>
      <c r="FX59" s="440"/>
      <c r="FZ59" s="440"/>
      <c r="GA59" s="440"/>
      <c r="GB59" s="440"/>
      <c r="GC59" s="440"/>
      <c r="GD59" s="110">
        <f t="shared" si="1586"/>
        <v>0</v>
      </c>
      <c r="GE59" s="440"/>
      <c r="GF59" s="440"/>
      <c r="GG59" s="440"/>
      <c r="GH59" s="440"/>
      <c r="GI59" s="440"/>
      <c r="GJ59" s="440"/>
      <c r="GK59" s="111">
        <f t="shared" si="1587"/>
        <v>0</v>
      </c>
      <c r="GL59" s="440"/>
      <c r="GM59" s="440"/>
      <c r="GO59" s="440"/>
      <c r="GP59" s="440"/>
      <c r="GQ59" s="440"/>
      <c r="GR59" s="440"/>
      <c r="GS59" s="110">
        <f t="shared" si="1588"/>
        <v>0</v>
      </c>
      <c r="GT59" s="440"/>
      <c r="GU59" s="440"/>
      <c r="GV59" s="440"/>
      <c r="GW59" s="440"/>
      <c r="GX59" s="440"/>
      <c r="GY59" s="440"/>
      <c r="GZ59" s="111">
        <f t="shared" si="1589"/>
        <v>0</v>
      </c>
      <c r="HA59" s="440"/>
      <c r="HB59" s="440"/>
      <c r="HD59" s="440"/>
      <c r="HE59" s="440"/>
      <c r="HF59" s="440"/>
      <c r="HG59" s="440"/>
      <c r="HH59" s="110">
        <f t="shared" si="1590"/>
        <v>0</v>
      </c>
      <c r="HI59" s="440"/>
      <c r="HJ59" s="440"/>
      <c r="HK59" s="440"/>
      <c r="HL59" s="440"/>
      <c r="HM59" s="440"/>
      <c r="HN59" s="440"/>
      <c r="HO59" s="111">
        <f t="shared" si="1591"/>
        <v>0</v>
      </c>
      <c r="HP59" s="440"/>
      <c r="HQ59" s="440"/>
      <c r="HS59" s="440"/>
      <c r="HT59" s="440"/>
      <c r="HU59" s="440"/>
      <c r="HV59" s="440"/>
      <c r="HW59" s="110">
        <f t="shared" si="1592"/>
        <v>0</v>
      </c>
      <c r="HX59" s="440"/>
      <c r="HY59" s="440"/>
      <c r="HZ59" s="440"/>
      <c r="IA59" s="440"/>
      <c r="IB59" s="440"/>
      <c r="IC59" s="440"/>
      <c r="ID59" s="111">
        <f t="shared" si="1593"/>
        <v>0</v>
      </c>
      <c r="IE59" s="440"/>
      <c r="IF59" s="440"/>
      <c r="IH59" s="440"/>
      <c r="II59" s="440"/>
      <c r="IJ59" s="440"/>
      <c r="IK59" s="440"/>
      <c r="IL59" s="110">
        <f t="shared" si="1594"/>
        <v>0</v>
      </c>
      <c r="IM59" s="440"/>
      <c r="IN59" s="440"/>
      <c r="IO59" s="440"/>
      <c r="IP59" s="440"/>
      <c r="IQ59" s="440"/>
      <c r="IR59" s="440"/>
      <c r="IS59" s="111">
        <f t="shared" si="1595"/>
        <v>0</v>
      </c>
      <c r="IT59" s="440"/>
      <c r="IU59" s="440"/>
      <c r="IW59" s="440"/>
      <c r="IX59" s="440"/>
      <c r="IY59" s="440"/>
      <c r="IZ59" s="440"/>
      <c r="JA59" s="110">
        <f t="shared" si="1596"/>
        <v>0</v>
      </c>
      <c r="JB59" s="440"/>
      <c r="JC59" s="440"/>
      <c r="JD59" s="440"/>
      <c r="JE59" s="440"/>
      <c r="JF59" s="440"/>
      <c r="JG59" s="440"/>
      <c r="JH59" s="111">
        <f t="shared" si="1597"/>
        <v>0</v>
      </c>
      <c r="JI59" s="440"/>
      <c r="JJ59" s="440"/>
      <c r="JL59" s="440"/>
      <c r="JM59" s="440"/>
      <c r="JN59" s="440"/>
      <c r="JO59" s="440"/>
      <c r="JP59" s="110">
        <f t="shared" si="1598"/>
        <v>0</v>
      </c>
      <c r="JQ59" s="440"/>
      <c r="JR59" s="440"/>
      <c r="JS59" s="440"/>
      <c r="JT59" s="440"/>
      <c r="JU59" s="440"/>
      <c r="JV59" s="440"/>
      <c r="JW59" s="111">
        <f t="shared" si="1599"/>
        <v>0</v>
      </c>
      <c r="JX59" s="440"/>
      <c r="JY59" s="440"/>
      <c r="KA59" s="440"/>
      <c r="KB59" s="440"/>
      <c r="KC59" s="440"/>
      <c r="KD59" s="440"/>
      <c r="KE59" s="110">
        <f t="shared" si="1600"/>
        <v>0</v>
      </c>
      <c r="KF59" s="440"/>
      <c r="KG59" s="440"/>
      <c r="KH59" s="440"/>
      <c r="KI59" s="440"/>
      <c r="KJ59" s="440"/>
      <c r="KK59" s="440"/>
      <c r="KL59" s="111">
        <f t="shared" si="1601"/>
        <v>0</v>
      </c>
      <c r="KM59" s="440"/>
      <c r="KN59" s="440"/>
      <c r="KP59" s="440"/>
      <c r="KQ59" s="440"/>
      <c r="KR59" s="440"/>
      <c r="KS59" s="440"/>
      <c r="KT59" s="110">
        <f t="shared" si="1602"/>
        <v>0</v>
      </c>
      <c r="KU59" s="440"/>
      <c r="KV59" s="440"/>
      <c r="KW59" s="440"/>
      <c r="KX59" s="440"/>
      <c r="KY59" s="440"/>
      <c r="KZ59" s="440"/>
      <c r="LA59" s="111">
        <f t="shared" si="1603"/>
        <v>0</v>
      </c>
      <c r="LB59" s="440"/>
      <c r="LC59" s="440"/>
      <c r="LE59" s="440"/>
      <c r="LF59" s="440"/>
      <c r="LG59" s="440"/>
      <c r="LH59" s="440"/>
      <c r="LI59" s="110">
        <f t="shared" si="1604"/>
        <v>0</v>
      </c>
      <c r="LJ59" s="440"/>
      <c r="LK59" s="440"/>
      <c r="LL59" s="440"/>
      <c r="LM59" s="440"/>
      <c r="LN59" s="440"/>
      <c r="LO59" s="440"/>
      <c r="LP59" s="111">
        <f t="shared" si="1605"/>
        <v>0</v>
      </c>
      <c r="LQ59" s="440"/>
      <c r="LR59" s="440"/>
      <c r="LT59" s="440"/>
      <c r="LU59" s="440"/>
      <c r="LV59" s="440"/>
      <c r="LW59" s="440"/>
      <c r="LX59" s="110">
        <f t="shared" si="1606"/>
        <v>0</v>
      </c>
      <c r="LY59" s="440"/>
      <c r="LZ59" s="440"/>
      <c r="MA59" s="440"/>
      <c r="MB59" s="440"/>
      <c r="MC59" s="440"/>
      <c r="MD59" s="440"/>
      <c r="ME59" s="111">
        <f t="shared" si="1607"/>
        <v>0</v>
      </c>
      <c r="MF59" s="440"/>
      <c r="MG59" s="440"/>
      <c r="MI59" s="440"/>
      <c r="MJ59" s="440"/>
      <c r="MK59" s="440"/>
      <c r="ML59" s="440"/>
      <c r="MM59" s="110">
        <f t="shared" si="1608"/>
        <v>0</v>
      </c>
      <c r="MN59" s="440"/>
      <c r="MO59" s="440"/>
      <c r="MP59" s="440"/>
      <c r="MQ59" s="440"/>
      <c r="MR59" s="440"/>
      <c r="MS59" s="440"/>
      <c r="MT59" s="111">
        <f t="shared" si="1609"/>
        <v>0</v>
      </c>
      <c r="MU59" s="440"/>
      <c r="MV59" s="440"/>
      <c r="MX59" s="440"/>
      <c r="MY59" s="440"/>
      <c r="MZ59" s="440"/>
      <c r="NA59" s="440"/>
      <c r="NB59" s="110">
        <f t="shared" si="1610"/>
        <v>0</v>
      </c>
      <c r="NC59" s="440"/>
      <c r="ND59" s="440"/>
      <c r="NE59" s="440"/>
      <c r="NF59" s="440"/>
      <c r="NG59" s="440"/>
      <c r="NH59" s="440"/>
      <c r="NI59" s="111">
        <f t="shared" si="1611"/>
        <v>0</v>
      </c>
      <c r="NJ59" s="440"/>
      <c r="NK59" s="440"/>
      <c r="NM59" s="440"/>
      <c r="NN59" s="440"/>
      <c r="NO59" s="440"/>
      <c r="NP59" s="440"/>
      <c r="NQ59" s="110">
        <f t="shared" si="1612"/>
        <v>0</v>
      </c>
      <c r="NR59" s="440"/>
      <c r="NS59" s="440"/>
      <c r="NT59" s="440"/>
      <c r="NU59" s="440"/>
      <c r="NV59" s="440"/>
      <c r="NW59" s="440"/>
      <c r="NX59" s="111">
        <f t="shared" si="1613"/>
        <v>0</v>
      </c>
      <c r="NY59" s="440"/>
      <c r="NZ59" s="440"/>
      <c r="OB59" s="440"/>
      <c r="OC59" s="440"/>
      <c r="OD59" s="440"/>
      <c r="OE59" s="440"/>
      <c r="OF59" s="110">
        <f t="shared" si="1614"/>
        <v>0</v>
      </c>
      <c r="OG59" s="440"/>
      <c r="OH59" s="440"/>
      <c r="OI59" s="440"/>
      <c r="OJ59" s="440"/>
      <c r="OK59" s="440"/>
      <c r="OL59" s="440"/>
      <c r="OM59" s="111">
        <f t="shared" si="1615"/>
        <v>0</v>
      </c>
      <c r="ON59" s="440"/>
      <c r="OO59" s="440"/>
      <c r="OQ59" s="440"/>
      <c r="OR59" s="440"/>
      <c r="OS59" s="440"/>
      <c r="OT59" s="440"/>
      <c r="OU59" s="110">
        <f t="shared" si="1616"/>
        <v>0</v>
      </c>
      <c r="OV59" s="440"/>
      <c r="OW59" s="440"/>
      <c r="OX59" s="440"/>
      <c r="OY59" s="440"/>
      <c r="OZ59" s="440"/>
      <c r="PA59" s="440"/>
      <c r="PB59" s="111">
        <f t="shared" si="1617"/>
        <v>0</v>
      </c>
      <c r="PC59" s="440"/>
      <c r="PD59" s="440"/>
      <c r="PF59" s="440"/>
      <c r="PG59" s="440"/>
      <c r="PH59" s="440"/>
      <c r="PI59" s="440"/>
      <c r="PJ59" s="110">
        <f t="shared" si="1618"/>
        <v>0</v>
      </c>
      <c r="PK59" s="440"/>
      <c r="PL59" s="440"/>
      <c r="PM59" s="440"/>
      <c r="PN59" s="440"/>
      <c r="PO59" s="440"/>
      <c r="PP59" s="440"/>
      <c r="PQ59" s="111">
        <f t="shared" si="1619"/>
        <v>0</v>
      </c>
      <c r="PR59" s="440"/>
      <c r="PS59" s="440"/>
      <c r="PU59" s="440"/>
      <c r="PV59" s="440"/>
      <c r="PW59" s="440"/>
      <c r="PX59" s="440"/>
      <c r="PY59" s="110">
        <f t="shared" si="1620"/>
        <v>0</v>
      </c>
      <c r="PZ59" s="440"/>
      <c r="QA59" s="440"/>
      <c r="QB59" s="440"/>
      <c r="QC59" s="440"/>
      <c r="QD59" s="440"/>
      <c r="QE59" s="440"/>
      <c r="QF59" s="111">
        <f t="shared" si="1621"/>
        <v>0</v>
      </c>
      <c r="QG59" s="440"/>
      <c r="QH59" s="440"/>
      <c r="QJ59" s="440"/>
      <c r="QK59" s="440"/>
      <c r="QL59" s="440"/>
      <c r="QM59" s="440"/>
      <c r="QN59" s="110">
        <f t="shared" si="1622"/>
        <v>0</v>
      </c>
      <c r="QO59" s="440"/>
      <c r="QP59" s="440"/>
      <c r="QQ59" s="440"/>
      <c r="QR59" s="440"/>
      <c r="QS59" s="440"/>
      <c r="QT59" s="440"/>
      <c r="QU59" s="111">
        <f t="shared" si="1623"/>
        <v>0</v>
      </c>
      <c r="QV59" s="440"/>
      <c r="QW59" s="440"/>
      <c r="QY59" s="440"/>
      <c r="QZ59" s="440"/>
      <c r="RA59" s="440"/>
      <c r="RB59" s="440"/>
      <c r="RC59" s="110">
        <f t="shared" si="1624"/>
        <v>0</v>
      </c>
      <c r="RD59" s="440"/>
      <c r="RE59" s="440"/>
      <c r="RF59" s="440"/>
      <c r="RG59" s="440"/>
      <c r="RH59" s="440"/>
      <c r="RI59" s="440"/>
      <c r="RJ59" s="111">
        <f t="shared" si="1625"/>
        <v>0</v>
      </c>
      <c r="RK59" s="440"/>
      <c r="RL59" s="440"/>
      <c r="RN59" s="440"/>
      <c r="RO59" s="440"/>
      <c r="RP59" s="440"/>
      <c r="RQ59" s="440"/>
      <c r="RR59" s="110">
        <f t="shared" si="1626"/>
        <v>0</v>
      </c>
      <c r="RS59" s="440"/>
      <c r="RT59" s="440"/>
      <c r="RU59" s="440"/>
      <c r="RV59" s="440"/>
      <c r="RW59" s="440"/>
      <c r="RX59" s="440"/>
      <c r="RY59" s="111">
        <f t="shared" si="1627"/>
        <v>0</v>
      </c>
      <c r="RZ59" s="440"/>
      <c r="SA59" s="440"/>
      <c r="SC59" s="440"/>
      <c r="SD59" s="440"/>
      <c r="SE59" s="440"/>
      <c r="SF59" s="440"/>
      <c r="SG59" s="110">
        <f t="shared" si="1628"/>
        <v>0</v>
      </c>
      <c r="SH59" s="440"/>
      <c r="SI59" s="440"/>
      <c r="SJ59" s="440"/>
      <c r="SK59" s="440"/>
      <c r="SL59" s="440"/>
      <c r="SM59" s="440"/>
      <c r="SN59" s="111">
        <f t="shared" si="1629"/>
        <v>0</v>
      </c>
      <c r="SO59" s="440"/>
      <c r="SP59" s="440"/>
      <c r="SR59" s="440"/>
      <c r="SS59" s="440"/>
      <c r="ST59" s="440"/>
      <c r="SU59" s="440"/>
      <c r="SV59" s="110">
        <f t="shared" si="1630"/>
        <v>0</v>
      </c>
      <c r="SW59" s="440"/>
      <c r="SX59" s="440"/>
      <c r="SY59" s="440"/>
      <c r="SZ59" s="440"/>
      <c r="TA59" s="440"/>
      <c r="TB59" s="440"/>
      <c r="TC59" s="111">
        <f t="shared" si="1631"/>
        <v>0</v>
      </c>
      <c r="TD59" s="440"/>
      <c r="TE59" s="440"/>
      <c r="TG59" s="440"/>
      <c r="TH59" s="440"/>
      <c r="TI59" s="440"/>
      <c r="TJ59" s="440"/>
      <c r="TK59" s="110">
        <f t="shared" si="1632"/>
        <v>0</v>
      </c>
      <c r="TL59" s="440"/>
      <c r="TM59" s="440"/>
      <c r="TN59" s="440"/>
      <c r="TO59" s="440"/>
      <c r="TP59" s="440"/>
      <c r="TQ59" s="440"/>
      <c r="TR59" s="111">
        <f t="shared" si="1633"/>
        <v>0</v>
      </c>
      <c r="TS59" s="440"/>
      <c r="TT59" s="440"/>
      <c r="TV59" s="440"/>
      <c r="TW59" s="440"/>
      <c r="TX59" s="440"/>
      <c r="TY59" s="440"/>
      <c r="TZ59" s="110">
        <f t="shared" si="1634"/>
        <v>0</v>
      </c>
      <c r="UA59" s="440"/>
      <c r="UB59" s="440"/>
      <c r="UC59" s="440"/>
      <c r="UD59" s="440"/>
      <c r="UE59" s="440"/>
      <c r="UF59" s="440"/>
      <c r="UG59" s="111">
        <f t="shared" si="1635"/>
        <v>0</v>
      </c>
      <c r="UH59" s="440"/>
      <c r="UI59" s="440"/>
      <c r="UK59" s="440"/>
      <c r="UL59" s="440"/>
      <c r="UM59" s="440"/>
      <c r="UN59" s="440"/>
      <c r="UO59" s="110">
        <f t="shared" si="1636"/>
        <v>0</v>
      </c>
      <c r="UP59" s="440"/>
      <c r="UQ59" s="440"/>
      <c r="UR59" s="440"/>
      <c r="US59" s="440"/>
      <c r="UT59" s="440"/>
      <c r="UU59" s="440"/>
      <c r="UV59" s="111">
        <f t="shared" si="1637"/>
        <v>0</v>
      </c>
      <c r="UW59" s="440"/>
      <c r="UX59" s="440"/>
      <c r="UZ59" s="440"/>
      <c r="VA59" s="440"/>
      <c r="VB59" s="440"/>
      <c r="VC59" s="440"/>
      <c r="VD59" s="110">
        <f t="shared" si="1638"/>
        <v>0</v>
      </c>
      <c r="VE59" s="440"/>
      <c r="VF59" s="440"/>
      <c r="VG59" s="440"/>
      <c r="VH59" s="440"/>
      <c r="VI59" s="440"/>
      <c r="VJ59" s="440"/>
      <c r="VK59" s="111">
        <f t="shared" si="1639"/>
        <v>0</v>
      </c>
      <c r="VL59" s="440"/>
      <c r="VM59" s="440"/>
      <c r="VO59" s="440"/>
      <c r="VP59" s="440"/>
      <c r="VQ59" s="440"/>
      <c r="VR59" s="440"/>
      <c r="VS59" s="110">
        <f t="shared" si="1640"/>
        <v>0</v>
      </c>
      <c r="VT59" s="440"/>
      <c r="VU59" s="440"/>
      <c r="VV59" s="440"/>
      <c r="VW59" s="440"/>
      <c r="VX59" s="440"/>
      <c r="VY59" s="440"/>
      <c r="VZ59" s="111">
        <f t="shared" si="1641"/>
        <v>0</v>
      </c>
      <c r="WA59" s="440"/>
      <c r="WB59" s="440"/>
      <c r="WD59" s="440"/>
      <c r="WE59" s="440"/>
      <c r="WF59" s="440"/>
      <c r="WG59" s="440"/>
      <c r="WH59" s="110">
        <f t="shared" si="1642"/>
        <v>0</v>
      </c>
      <c r="WI59" s="440"/>
      <c r="WJ59" s="440"/>
      <c r="WK59" s="440"/>
      <c r="WL59" s="440"/>
      <c r="WM59" s="440"/>
      <c r="WN59" s="440"/>
      <c r="WO59" s="111">
        <f t="shared" si="1643"/>
        <v>0</v>
      </c>
      <c r="WP59" s="440"/>
      <c r="WQ59" s="440"/>
      <c r="WS59" s="440"/>
      <c r="WT59" s="440"/>
      <c r="WU59" s="440"/>
      <c r="WV59" s="440"/>
      <c r="WW59" s="110">
        <f t="shared" si="1644"/>
        <v>0</v>
      </c>
      <c r="WX59" s="440"/>
      <c r="WY59" s="440"/>
      <c r="WZ59" s="440"/>
      <c r="XA59" s="440"/>
      <c r="XB59" s="440"/>
      <c r="XC59" s="440"/>
      <c r="XD59" s="111">
        <f t="shared" si="1645"/>
        <v>0</v>
      </c>
      <c r="XE59" s="440"/>
      <c r="XF59" s="440"/>
      <c r="XH59" s="440"/>
      <c r="XI59" s="440"/>
      <c r="XJ59" s="440"/>
      <c r="XK59" s="440"/>
      <c r="XL59" s="110">
        <f t="shared" si="1646"/>
        <v>0</v>
      </c>
      <c r="XM59" s="440"/>
      <c r="XN59" s="440"/>
      <c r="XO59" s="440"/>
      <c r="XP59" s="440"/>
      <c r="XQ59" s="440"/>
      <c r="XR59" s="440"/>
      <c r="XS59" s="111">
        <f t="shared" si="1647"/>
        <v>0</v>
      </c>
      <c r="XT59" s="440"/>
      <c r="XU59" s="440"/>
      <c r="XW59" s="440"/>
      <c r="XX59" s="440"/>
      <c r="XY59" s="440"/>
      <c r="XZ59" s="440"/>
      <c r="YA59" s="110">
        <f t="shared" si="1648"/>
        <v>0</v>
      </c>
      <c r="YB59" s="440"/>
      <c r="YC59" s="440"/>
      <c r="YD59" s="440"/>
      <c r="YE59" s="440"/>
      <c r="YF59" s="440"/>
      <c r="YG59" s="440"/>
      <c r="YH59" s="111">
        <f t="shared" si="1649"/>
        <v>0</v>
      </c>
      <c r="YI59" s="440"/>
      <c r="YJ59" s="440"/>
      <c r="YL59" s="440"/>
      <c r="YM59" s="440"/>
      <c r="YN59" s="440"/>
      <c r="YO59" s="440"/>
      <c r="YP59" s="110">
        <f t="shared" si="1650"/>
        <v>0</v>
      </c>
      <c r="YQ59" s="440"/>
      <c r="YR59" s="440"/>
      <c r="YS59" s="440"/>
      <c r="YT59" s="440"/>
      <c r="YU59" s="440"/>
      <c r="YV59" s="440"/>
      <c r="YW59" s="111">
        <f t="shared" si="1651"/>
        <v>0</v>
      </c>
      <c r="YX59" s="440"/>
      <c r="YY59" s="440"/>
      <c r="ZA59" s="440"/>
      <c r="ZB59" s="440"/>
      <c r="ZC59" s="440"/>
      <c r="ZD59" s="440"/>
      <c r="ZE59" s="110">
        <f t="shared" si="1652"/>
        <v>0</v>
      </c>
      <c r="ZF59" s="440"/>
      <c r="ZG59" s="440"/>
      <c r="ZH59" s="440"/>
      <c r="ZI59" s="440"/>
      <c r="ZJ59" s="440"/>
      <c r="ZK59" s="440"/>
      <c r="ZL59" s="111">
        <f t="shared" si="1653"/>
        <v>0</v>
      </c>
      <c r="ZM59" s="440"/>
      <c r="ZN59" s="440"/>
      <c r="ZP59" s="440"/>
      <c r="ZQ59" s="440"/>
      <c r="ZR59" s="440"/>
      <c r="ZS59" s="440"/>
      <c r="ZT59" s="110">
        <f t="shared" si="1654"/>
        <v>0</v>
      </c>
      <c r="ZU59" s="440"/>
      <c r="ZV59" s="440"/>
      <c r="ZW59" s="440"/>
      <c r="ZX59" s="440"/>
      <c r="ZY59" s="440"/>
      <c r="ZZ59" s="440"/>
      <c r="AAA59" s="111">
        <f t="shared" si="1655"/>
        <v>0</v>
      </c>
      <c r="AAB59" s="440"/>
      <c r="AAC59" s="440"/>
      <c r="AAE59" s="440"/>
      <c r="AAF59" s="440"/>
      <c r="AAG59" s="440"/>
      <c r="AAH59" s="440"/>
      <c r="AAI59" s="110">
        <f t="shared" si="1656"/>
        <v>0</v>
      </c>
      <c r="AAJ59" s="440"/>
      <c r="AAK59" s="440"/>
      <c r="AAL59" s="440"/>
      <c r="AAM59" s="440"/>
      <c r="AAN59" s="440"/>
      <c r="AAO59" s="440"/>
      <c r="AAP59" s="111">
        <f t="shared" si="1657"/>
        <v>0</v>
      </c>
      <c r="AAQ59" s="440"/>
      <c r="AAR59" s="440"/>
      <c r="AAT59" s="440"/>
      <c r="AAU59" s="440"/>
      <c r="AAV59" s="440"/>
      <c r="AAW59" s="440"/>
      <c r="AAX59" s="110">
        <f t="shared" si="1658"/>
        <v>0</v>
      </c>
      <c r="AAY59" s="440"/>
      <c r="AAZ59" s="440"/>
      <c r="ABA59" s="440"/>
      <c r="ABB59" s="440"/>
      <c r="ABC59" s="440"/>
      <c r="ABD59" s="440"/>
      <c r="ABE59" s="111">
        <f t="shared" si="1659"/>
        <v>0</v>
      </c>
      <c r="ABF59" s="440"/>
      <c r="ABG59" s="440"/>
      <c r="ABI59" s="440"/>
      <c r="ABJ59" s="440"/>
      <c r="ABK59" s="440"/>
      <c r="ABL59" s="440"/>
      <c r="ABM59" s="110">
        <f t="shared" si="1660"/>
        <v>0</v>
      </c>
      <c r="ABN59" s="440"/>
      <c r="ABO59" s="440"/>
      <c r="ABP59" s="440"/>
      <c r="ABQ59" s="440"/>
      <c r="ABR59" s="440"/>
      <c r="ABS59" s="440"/>
      <c r="ABT59" s="111">
        <f t="shared" si="1661"/>
        <v>0</v>
      </c>
      <c r="ABU59" s="440"/>
      <c r="ABV59" s="440"/>
      <c r="ABX59" s="440"/>
      <c r="ABY59" s="440"/>
      <c r="ABZ59" s="440"/>
      <c r="ACA59" s="440"/>
      <c r="ACB59" s="110">
        <f t="shared" si="1662"/>
        <v>0</v>
      </c>
      <c r="ACC59" s="440"/>
      <c r="ACD59" s="440"/>
      <c r="ACE59" s="440"/>
      <c r="ACF59" s="440"/>
      <c r="ACG59" s="440"/>
      <c r="ACH59" s="440"/>
      <c r="ACI59" s="111">
        <f t="shared" si="1663"/>
        <v>0</v>
      </c>
      <c r="ACJ59" s="440"/>
      <c r="ACK59" s="440"/>
      <c r="ACM59" s="440"/>
      <c r="ACN59" s="440"/>
      <c r="ACO59" s="440"/>
      <c r="ACP59" s="440"/>
      <c r="ACQ59" s="110">
        <f t="shared" si="1664"/>
        <v>0</v>
      </c>
      <c r="ACR59" s="440"/>
      <c r="ACS59" s="440"/>
      <c r="ACT59" s="440"/>
      <c r="ACU59" s="440"/>
      <c r="ACV59" s="440"/>
      <c r="ACW59" s="440"/>
      <c r="ACX59" s="111">
        <f t="shared" si="1665"/>
        <v>0</v>
      </c>
      <c r="ACY59" s="440"/>
      <c r="ACZ59" s="440"/>
      <c r="ADB59" s="440"/>
      <c r="ADC59" s="440"/>
      <c r="ADD59" s="440"/>
      <c r="ADE59" s="440"/>
      <c r="ADF59" s="110">
        <f t="shared" si="1666"/>
        <v>0</v>
      </c>
      <c r="ADG59" s="440"/>
      <c r="ADH59" s="440"/>
      <c r="ADI59" s="440"/>
      <c r="ADJ59" s="440"/>
      <c r="ADK59" s="440"/>
      <c r="ADL59" s="440"/>
      <c r="ADM59" s="111">
        <f t="shared" si="1667"/>
        <v>0</v>
      </c>
      <c r="ADN59" s="440"/>
      <c r="ADO59" s="440"/>
      <c r="ADQ59" s="440"/>
      <c r="ADR59" s="440"/>
      <c r="ADS59" s="440"/>
      <c r="ADT59" s="440"/>
      <c r="ADU59" s="110">
        <f t="shared" si="1668"/>
        <v>0</v>
      </c>
      <c r="ADV59" s="440"/>
      <c r="ADW59" s="440"/>
      <c r="ADX59" s="440"/>
      <c r="ADY59" s="440"/>
      <c r="ADZ59" s="440"/>
      <c r="AEA59" s="440"/>
      <c r="AEB59" s="111">
        <f t="shared" si="1669"/>
        <v>0</v>
      </c>
      <c r="AEC59" s="440"/>
      <c r="AED59" s="440"/>
      <c r="AEF59" s="440"/>
      <c r="AEG59" s="440"/>
      <c r="AEH59" s="440"/>
      <c r="AEI59" s="440"/>
      <c r="AEJ59" s="110">
        <f t="shared" si="1670"/>
        <v>0</v>
      </c>
      <c r="AEK59" s="440"/>
      <c r="AEL59" s="440"/>
      <c r="AEM59" s="440"/>
      <c r="AEN59" s="440"/>
      <c r="AEO59" s="440"/>
      <c r="AEP59" s="440"/>
      <c r="AEQ59" s="111">
        <f t="shared" si="1671"/>
        <v>0</v>
      </c>
      <c r="AER59" s="440"/>
      <c r="AES59" s="440"/>
      <c r="AEU59" s="440"/>
      <c r="AEV59" s="440"/>
      <c r="AEW59" s="440"/>
      <c r="AEX59" s="440"/>
      <c r="AEY59" s="110">
        <f t="shared" si="1672"/>
        <v>0</v>
      </c>
      <c r="AEZ59" s="440"/>
      <c r="AFA59" s="440"/>
      <c r="AFB59" s="440"/>
      <c r="AFC59" s="440"/>
      <c r="AFD59" s="440"/>
      <c r="AFE59" s="440"/>
      <c r="AFF59" s="111">
        <f t="shared" si="1673"/>
        <v>0</v>
      </c>
      <c r="AFG59" s="440"/>
      <c r="AFH59" s="440"/>
      <c r="AFJ59" s="440"/>
      <c r="AFK59" s="440"/>
      <c r="AFL59" s="440"/>
      <c r="AFM59" s="440"/>
      <c r="AFN59" s="110">
        <f t="shared" si="1674"/>
        <v>0</v>
      </c>
      <c r="AFO59" s="440"/>
      <c r="AFP59" s="440"/>
      <c r="AFQ59" s="440"/>
      <c r="AFR59" s="440"/>
      <c r="AFS59" s="440"/>
      <c r="AFT59" s="440"/>
      <c r="AFU59" s="111">
        <f t="shared" si="1675"/>
        <v>0</v>
      </c>
      <c r="AFV59" s="440"/>
      <c r="AFW59" s="440"/>
      <c r="AFY59" s="440"/>
      <c r="AFZ59" s="440"/>
      <c r="AGA59" s="440"/>
      <c r="AGB59" s="440"/>
      <c r="AGC59" s="110">
        <f t="shared" si="1676"/>
        <v>0</v>
      </c>
      <c r="AGD59" s="440"/>
      <c r="AGE59" s="440"/>
      <c r="AGF59" s="440"/>
      <c r="AGG59" s="440"/>
      <c r="AGH59" s="440"/>
      <c r="AGI59" s="440"/>
      <c r="AGJ59" s="111">
        <f t="shared" si="1677"/>
        <v>0</v>
      </c>
      <c r="AGK59" s="440"/>
      <c r="AGL59" s="440"/>
      <c r="AGN59" s="440"/>
      <c r="AGO59" s="440"/>
      <c r="AGP59" s="440"/>
      <c r="AGQ59" s="440"/>
      <c r="AGR59" s="110">
        <f t="shared" si="1678"/>
        <v>0</v>
      </c>
      <c r="AGS59" s="440"/>
      <c r="AGT59" s="440"/>
      <c r="AGU59" s="440"/>
      <c r="AGV59" s="440"/>
      <c r="AGW59" s="440"/>
      <c r="AGX59" s="440"/>
      <c r="AGY59" s="111">
        <f t="shared" si="1679"/>
        <v>0</v>
      </c>
      <c r="AGZ59" s="440"/>
      <c r="AHA59" s="440"/>
      <c r="AHC59" s="440"/>
      <c r="AHD59" s="440"/>
      <c r="AHE59" s="440"/>
      <c r="AHF59" s="440"/>
      <c r="AHG59" s="110">
        <f t="shared" si="1680"/>
        <v>0</v>
      </c>
      <c r="AHH59" s="440"/>
      <c r="AHI59" s="440"/>
      <c r="AHJ59" s="440"/>
      <c r="AHK59" s="440"/>
      <c r="AHL59" s="440"/>
      <c r="AHM59" s="440"/>
      <c r="AHN59" s="111">
        <f t="shared" si="1681"/>
        <v>0</v>
      </c>
      <c r="AHO59" s="440"/>
      <c r="AHP59" s="440"/>
      <c r="AHR59" s="440"/>
      <c r="AHS59" s="440"/>
      <c r="AHT59" s="440"/>
      <c r="AHU59" s="440"/>
      <c r="AHV59" s="110">
        <f t="shared" si="1682"/>
        <v>0</v>
      </c>
      <c r="AHW59" s="440"/>
      <c r="AHX59" s="440"/>
      <c r="AHY59" s="440"/>
      <c r="AHZ59" s="440"/>
      <c r="AIA59" s="440"/>
      <c r="AIB59" s="440"/>
      <c r="AIC59" s="111">
        <f t="shared" si="1683"/>
        <v>0</v>
      </c>
      <c r="AID59" s="440"/>
      <c r="AIE59" s="440"/>
    </row>
    <row r="60" spans="1:915" x14ac:dyDescent="0.3">
      <c r="A60" s="33" t="s">
        <v>149</v>
      </c>
      <c r="B60" s="34" t="s">
        <v>150</v>
      </c>
      <c r="C60" s="439"/>
      <c r="D60" s="440"/>
      <c r="E60" s="440"/>
      <c r="F60" s="440"/>
      <c r="G60" s="110">
        <f t="shared" si="1562"/>
        <v>0</v>
      </c>
      <c r="H60" s="440"/>
      <c r="I60" s="440"/>
      <c r="J60" s="440"/>
      <c r="K60" s="440"/>
      <c r="L60" s="440"/>
      <c r="M60" s="440"/>
      <c r="N60" s="111">
        <f t="shared" si="1563"/>
        <v>0</v>
      </c>
      <c r="O60" s="440"/>
      <c r="P60" s="440"/>
      <c r="Q60" s="440"/>
      <c r="R60" s="440"/>
      <c r="S60" s="440"/>
      <c r="T60" s="440"/>
      <c r="U60" s="110">
        <f t="shared" si="1564"/>
        <v>0</v>
      </c>
      <c r="V60" s="440"/>
      <c r="W60" s="440"/>
      <c r="X60" s="440"/>
      <c r="Y60" s="440"/>
      <c r="Z60" s="440"/>
      <c r="AA60" s="440"/>
      <c r="AB60" s="111">
        <f t="shared" si="1565"/>
        <v>0</v>
      </c>
      <c r="AC60" s="440"/>
      <c r="AD60" s="440"/>
      <c r="AF60" s="440"/>
      <c r="AG60" s="440"/>
      <c r="AH60" s="440"/>
      <c r="AI60" s="440"/>
      <c r="AJ60" s="110">
        <f t="shared" si="1566"/>
        <v>0</v>
      </c>
      <c r="AK60" s="440"/>
      <c r="AL60" s="440"/>
      <c r="AM60" s="440"/>
      <c r="AN60" s="440"/>
      <c r="AO60" s="440"/>
      <c r="AP60" s="440"/>
      <c r="AQ60" s="111">
        <f t="shared" si="1567"/>
        <v>0</v>
      </c>
      <c r="AR60" s="440"/>
      <c r="AS60" s="440"/>
      <c r="AU60" s="440"/>
      <c r="AV60" s="440"/>
      <c r="AW60" s="440"/>
      <c r="AX60" s="440"/>
      <c r="AY60" s="110">
        <f t="shared" si="1568"/>
        <v>0</v>
      </c>
      <c r="AZ60" s="440"/>
      <c r="BA60" s="440"/>
      <c r="BB60" s="440"/>
      <c r="BC60" s="440"/>
      <c r="BD60" s="440"/>
      <c r="BE60" s="440"/>
      <c r="BF60" s="111">
        <f t="shared" si="1569"/>
        <v>0</v>
      </c>
      <c r="BG60" s="440"/>
      <c r="BH60" s="440"/>
      <c r="BJ60" s="440"/>
      <c r="BK60" s="440"/>
      <c r="BL60" s="440"/>
      <c r="BM60" s="440"/>
      <c r="BN60" s="110">
        <f t="shared" si="1570"/>
        <v>0</v>
      </c>
      <c r="BO60" s="440"/>
      <c r="BP60" s="440"/>
      <c r="BQ60" s="440"/>
      <c r="BR60" s="440"/>
      <c r="BS60" s="440"/>
      <c r="BT60" s="440"/>
      <c r="BU60" s="111">
        <f t="shared" si="1571"/>
        <v>0</v>
      </c>
      <c r="BV60" s="440"/>
      <c r="BW60" s="440"/>
      <c r="BY60" s="440"/>
      <c r="BZ60" s="440"/>
      <c r="CA60" s="440"/>
      <c r="CB60" s="440"/>
      <c r="CC60" s="110">
        <f t="shared" si="1572"/>
        <v>0</v>
      </c>
      <c r="CD60" s="440"/>
      <c r="CE60" s="440"/>
      <c r="CF60" s="440"/>
      <c r="CG60" s="440"/>
      <c r="CH60" s="440"/>
      <c r="CI60" s="440"/>
      <c r="CJ60" s="111">
        <f t="shared" si="1573"/>
        <v>0</v>
      </c>
      <c r="CK60" s="440"/>
      <c r="CL60" s="440"/>
      <c r="CN60" s="440"/>
      <c r="CO60" s="440"/>
      <c r="CP60" s="440"/>
      <c r="CQ60" s="440"/>
      <c r="CR60" s="110">
        <f t="shared" si="1574"/>
        <v>0</v>
      </c>
      <c r="CS60" s="440"/>
      <c r="CT60" s="440"/>
      <c r="CU60" s="440"/>
      <c r="CV60" s="440"/>
      <c r="CW60" s="440"/>
      <c r="CX60" s="440"/>
      <c r="CY60" s="111">
        <f t="shared" si="1575"/>
        <v>0</v>
      </c>
      <c r="CZ60" s="440"/>
      <c r="DA60" s="440"/>
      <c r="DC60" s="440"/>
      <c r="DD60" s="440"/>
      <c r="DE60" s="440"/>
      <c r="DF60" s="440"/>
      <c r="DG60" s="110">
        <f t="shared" si="1576"/>
        <v>0</v>
      </c>
      <c r="DH60" s="440"/>
      <c r="DI60" s="440"/>
      <c r="DJ60" s="440"/>
      <c r="DK60" s="440"/>
      <c r="DL60" s="440"/>
      <c r="DM60" s="440"/>
      <c r="DN60" s="111">
        <f t="shared" si="1577"/>
        <v>0</v>
      </c>
      <c r="DO60" s="440"/>
      <c r="DP60" s="440"/>
      <c r="DR60" s="440"/>
      <c r="DS60" s="440"/>
      <c r="DT60" s="440"/>
      <c r="DU60" s="440"/>
      <c r="DV60" s="110">
        <f t="shared" si="1578"/>
        <v>0</v>
      </c>
      <c r="DW60" s="440"/>
      <c r="DX60" s="440"/>
      <c r="DY60" s="440"/>
      <c r="DZ60" s="440"/>
      <c r="EA60" s="440"/>
      <c r="EB60" s="440"/>
      <c r="EC60" s="111">
        <f t="shared" si="1579"/>
        <v>0</v>
      </c>
      <c r="ED60" s="440"/>
      <c r="EE60" s="440"/>
      <c r="EG60" s="440"/>
      <c r="EH60" s="440"/>
      <c r="EI60" s="440"/>
      <c r="EJ60" s="440"/>
      <c r="EK60" s="110">
        <f t="shared" si="1580"/>
        <v>0</v>
      </c>
      <c r="EL60" s="440"/>
      <c r="EM60" s="440"/>
      <c r="EN60" s="440"/>
      <c r="EO60" s="440"/>
      <c r="EP60" s="440"/>
      <c r="EQ60" s="440"/>
      <c r="ER60" s="111">
        <f t="shared" si="1581"/>
        <v>0</v>
      </c>
      <c r="ES60" s="440"/>
      <c r="ET60" s="440"/>
      <c r="EV60" s="440"/>
      <c r="EW60" s="440"/>
      <c r="EX60" s="440"/>
      <c r="EY60" s="440"/>
      <c r="EZ60" s="110">
        <f t="shared" si="1582"/>
        <v>0</v>
      </c>
      <c r="FA60" s="440"/>
      <c r="FB60" s="440"/>
      <c r="FC60" s="440"/>
      <c r="FD60" s="440"/>
      <c r="FE60" s="440"/>
      <c r="FF60" s="440"/>
      <c r="FG60" s="111">
        <f t="shared" si="1583"/>
        <v>0</v>
      </c>
      <c r="FH60" s="440"/>
      <c r="FI60" s="440"/>
      <c r="FK60" s="440"/>
      <c r="FL60" s="440"/>
      <c r="FM60" s="440"/>
      <c r="FN60" s="440"/>
      <c r="FO60" s="110">
        <f t="shared" si="1584"/>
        <v>0</v>
      </c>
      <c r="FP60" s="440"/>
      <c r="FQ60" s="440"/>
      <c r="FR60" s="440"/>
      <c r="FS60" s="440"/>
      <c r="FT60" s="440"/>
      <c r="FU60" s="440"/>
      <c r="FV60" s="111">
        <f t="shared" si="1585"/>
        <v>0</v>
      </c>
      <c r="FW60" s="440"/>
      <c r="FX60" s="440"/>
      <c r="FZ60" s="440"/>
      <c r="GA60" s="440"/>
      <c r="GB60" s="440"/>
      <c r="GC60" s="440"/>
      <c r="GD60" s="110">
        <f t="shared" si="1586"/>
        <v>0</v>
      </c>
      <c r="GE60" s="440"/>
      <c r="GF60" s="440"/>
      <c r="GG60" s="440"/>
      <c r="GH60" s="440"/>
      <c r="GI60" s="440"/>
      <c r="GJ60" s="440"/>
      <c r="GK60" s="111">
        <f t="shared" si="1587"/>
        <v>0</v>
      </c>
      <c r="GL60" s="440"/>
      <c r="GM60" s="440"/>
      <c r="GO60" s="440"/>
      <c r="GP60" s="440"/>
      <c r="GQ60" s="440"/>
      <c r="GR60" s="440"/>
      <c r="GS60" s="110">
        <f t="shared" si="1588"/>
        <v>0</v>
      </c>
      <c r="GT60" s="440"/>
      <c r="GU60" s="440"/>
      <c r="GV60" s="440"/>
      <c r="GW60" s="440"/>
      <c r="GX60" s="440"/>
      <c r="GY60" s="440"/>
      <c r="GZ60" s="111">
        <f t="shared" si="1589"/>
        <v>0</v>
      </c>
      <c r="HA60" s="440"/>
      <c r="HB60" s="440"/>
      <c r="HD60" s="440"/>
      <c r="HE60" s="440"/>
      <c r="HF60" s="440"/>
      <c r="HG60" s="440"/>
      <c r="HH60" s="110">
        <f t="shared" si="1590"/>
        <v>0</v>
      </c>
      <c r="HI60" s="440"/>
      <c r="HJ60" s="440"/>
      <c r="HK60" s="440"/>
      <c r="HL60" s="440"/>
      <c r="HM60" s="440"/>
      <c r="HN60" s="440"/>
      <c r="HO60" s="111">
        <f t="shared" si="1591"/>
        <v>0</v>
      </c>
      <c r="HP60" s="440"/>
      <c r="HQ60" s="440"/>
      <c r="HS60" s="440"/>
      <c r="HT60" s="440"/>
      <c r="HU60" s="440"/>
      <c r="HV60" s="440"/>
      <c r="HW60" s="110">
        <f t="shared" si="1592"/>
        <v>0</v>
      </c>
      <c r="HX60" s="440"/>
      <c r="HY60" s="440"/>
      <c r="HZ60" s="440"/>
      <c r="IA60" s="440"/>
      <c r="IB60" s="440"/>
      <c r="IC60" s="440"/>
      <c r="ID60" s="111">
        <f t="shared" si="1593"/>
        <v>0</v>
      </c>
      <c r="IE60" s="440"/>
      <c r="IF60" s="440"/>
      <c r="IH60" s="440"/>
      <c r="II60" s="440"/>
      <c r="IJ60" s="440"/>
      <c r="IK60" s="440"/>
      <c r="IL60" s="110">
        <f t="shared" si="1594"/>
        <v>0</v>
      </c>
      <c r="IM60" s="440"/>
      <c r="IN60" s="440"/>
      <c r="IO60" s="440"/>
      <c r="IP60" s="440"/>
      <c r="IQ60" s="440"/>
      <c r="IR60" s="440"/>
      <c r="IS60" s="111">
        <f t="shared" si="1595"/>
        <v>0</v>
      </c>
      <c r="IT60" s="440"/>
      <c r="IU60" s="440"/>
      <c r="IW60" s="440"/>
      <c r="IX60" s="440"/>
      <c r="IY60" s="440"/>
      <c r="IZ60" s="440"/>
      <c r="JA60" s="110">
        <f t="shared" si="1596"/>
        <v>0</v>
      </c>
      <c r="JB60" s="440"/>
      <c r="JC60" s="440"/>
      <c r="JD60" s="440"/>
      <c r="JE60" s="440"/>
      <c r="JF60" s="440"/>
      <c r="JG60" s="440"/>
      <c r="JH60" s="111">
        <f t="shared" si="1597"/>
        <v>0</v>
      </c>
      <c r="JI60" s="440"/>
      <c r="JJ60" s="440"/>
      <c r="JL60" s="440"/>
      <c r="JM60" s="440"/>
      <c r="JN60" s="440"/>
      <c r="JO60" s="440"/>
      <c r="JP60" s="110">
        <f t="shared" si="1598"/>
        <v>0</v>
      </c>
      <c r="JQ60" s="440"/>
      <c r="JR60" s="440"/>
      <c r="JS60" s="440"/>
      <c r="JT60" s="440"/>
      <c r="JU60" s="440"/>
      <c r="JV60" s="440"/>
      <c r="JW60" s="111">
        <f t="shared" si="1599"/>
        <v>0</v>
      </c>
      <c r="JX60" s="440"/>
      <c r="JY60" s="440"/>
      <c r="KA60" s="440"/>
      <c r="KB60" s="440"/>
      <c r="KC60" s="440"/>
      <c r="KD60" s="440"/>
      <c r="KE60" s="110">
        <f t="shared" si="1600"/>
        <v>0</v>
      </c>
      <c r="KF60" s="440"/>
      <c r="KG60" s="440"/>
      <c r="KH60" s="440"/>
      <c r="KI60" s="440"/>
      <c r="KJ60" s="440"/>
      <c r="KK60" s="440"/>
      <c r="KL60" s="111">
        <f t="shared" si="1601"/>
        <v>0</v>
      </c>
      <c r="KM60" s="440"/>
      <c r="KN60" s="440"/>
      <c r="KP60" s="440"/>
      <c r="KQ60" s="440"/>
      <c r="KR60" s="440"/>
      <c r="KS60" s="440"/>
      <c r="KT60" s="110">
        <f t="shared" si="1602"/>
        <v>0</v>
      </c>
      <c r="KU60" s="440"/>
      <c r="KV60" s="440"/>
      <c r="KW60" s="440"/>
      <c r="KX60" s="440"/>
      <c r="KY60" s="440"/>
      <c r="KZ60" s="440"/>
      <c r="LA60" s="111">
        <f t="shared" si="1603"/>
        <v>0</v>
      </c>
      <c r="LB60" s="440"/>
      <c r="LC60" s="440"/>
      <c r="LE60" s="440"/>
      <c r="LF60" s="440"/>
      <c r="LG60" s="440"/>
      <c r="LH60" s="440"/>
      <c r="LI60" s="110">
        <f t="shared" si="1604"/>
        <v>0</v>
      </c>
      <c r="LJ60" s="440"/>
      <c r="LK60" s="440"/>
      <c r="LL60" s="440"/>
      <c r="LM60" s="440"/>
      <c r="LN60" s="440"/>
      <c r="LO60" s="440"/>
      <c r="LP60" s="111">
        <f t="shared" si="1605"/>
        <v>0</v>
      </c>
      <c r="LQ60" s="440"/>
      <c r="LR60" s="440"/>
      <c r="LT60" s="440"/>
      <c r="LU60" s="440"/>
      <c r="LV60" s="440"/>
      <c r="LW60" s="440"/>
      <c r="LX60" s="110">
        <f t="shared" si="1606"/>
        <v>0</v>
      </c>
      <c r="LY60" s="440"/>
      <c r="LZ60" s="440"/>
      <c r="MA60" s="440"/>
      <c r="MB60" s="440"/>
      <c r="MC60" s="440"/>
      <c r="MD60" s="440"/>
      <c r="ME60" s="111">
        <f t="shared" si="1607"/>
        <v>0</v>
      </c>
      <c r="MF60" s="440"/>
      <c r="MG60" s="440"/>
      <c r="MI60" s="440"/>
      <c r="MJ60" s="440"/>
      <c r="MK60" s="440"/>
      <c r="ML60" s="440"/>
      <c r="MM60" s="110">
        <f t="shared" si="1608"/>
        <v>0</v>
      </c>
      <c r="MN60" s="440"/>
      <c r="MO60" s="440"/>
      <c r="MP60" s="440"/>
      <c r="MQ60" s="440"/>
      <c r="MR60" s="440"/>
      <c r="MS60" s="440"/>
      <c r="MT60" s="111">
        <f t="shared" si="1609"/>
        <v>0</v>
      </c>
      <c r="MU60" s="440"/>
      <c r="MV60" s="440"/>
      <c r="MX60" s="440"/>
      <c r="MY60" s="440"/>
      <c r="MZ60" s="440"/>
      <c r="NA60" s="440"/>
      <c r="NB60" s="110">
        <f t="shared" si="1610"/>
        <v>0</v>
      </c>
      <c r="NC60" s="440"/>
      <c r="ND60" s="440"/>
      <c r="NE60" s="440"/>
      <c r="NF60" s="440"/>
      <c r="NG60" s="440"/>
      <c r="NH60" s="440"/>
      <c r="NI60" s="111">
        <f t="shared" si="1611"/>
        <v>0</v>
      </c>
      <c r="NJ60" s="440"/>
      <c r="NK60" s="440"/>
      <c r="NM60" s="440"/>
      <c r="NN60" s="440"/>
      <c r="NO60" s="440"/>
      <c r="NP60" s="440"/>
      <c r="NQ60" s="110">
        <f t="shared" si="1612"/>
        <v>0</v>
      </c>
      <c r="NR60" s="440"/>
      <c r="NS60" s="440"/>
      <c r="NT60" s="440"/>
      <c r="NU60" s="440"/>
      <c r="NV60" s="440"/>
      <c r="NW60" s="440"/>
      <c r="NX60" s="111">
        <f t="shared" si="1613"/>
        <v>0</v>
      </c>
      <c r="NY60" s="440"/>
      <c r="NZ60" s="440"/>
      <c r="OB60" s="440"/>
      <c r="OC60" s="440"/>
      <c r="OD60" s="440"/>
      <c r="OE60" s="440"/>
      <c r="OF60" s="110">
        <f t="shared" si="1614"/>
        <v>0</v>
      </c>
      <c r="OG60" s="440"/>
      <c r="OH60" s="440"/>
      <c r="OI60" s="440"/>
      <c r="OJ60" s="440"/>
      <c r="OK60" s="440"/>
      <c r="OL60" s="440"/>
      <c r="OM60" s="111">
        <f t="shared" si="1615"/>
        <v>0</v>
      </c>
      <c r="ON60" s="440"/>
      <c r="OO60" s="440"/>
      <c r="OQ60" s="440"/>
      <c r="OR60" s="440"/>
      <c r="OS60" s="440"/>
      <c r="OT60" s="440"/>
      <c r="OU60" s="110">
        <f t="shared" si="1616"/>
        <v>0</v>
      </c>
      <c r="OV60" s="440"/>
      <c r="OW60" s="440"/>
      <c r="OX60" s="440"/>
      <c r="OY60" s="440"/>
      <c r="OZ60" s="440"/>
      <c r="PA60" s="440"/>
      <c r="PB60" s="111">
        <f t="shared" si="1617"/>
        <v>0</v>
      </c>
      <c r="PC60" s="440"/>
      <c r="PD60" s="440"/>
      <c r="PF60" s="440"/>
      <c r="PG60" s="440"/>
      <c r="PH60" s="440"/>
      <c r="PI60" s="440"/>
      <c r="PJ60" s="110">
        <f t="shared" si="1618"/>
        <v>0</v>
      </c>
      <c r="PK60" s="440"/>
      <c r="PL60" s="440"/>
      <c r="PM60" s="440"/>
      <c r="PN60" s="440"/>
      <c r="PO60" s="440"/>
      <c r="PP60" s="440"/>
      <c r="PQ60" s="111">
        <f t="shared" si="1619"/>
        <v>0</v>
      </c>
      <c r="PR60" s="440"/>
      <c r="PS60" s="440"/>
      <c r="PU60" s="440"/>
      <c r="PV60" s="440"/>
      <c r="PW60" s="440"/>
      <c r="PX60" s="440"/>
      <c r="PY60" s="110">
        <f t="shared" si="1620"/>
        <v>0</v>
      </c>
      <c r="PZ60" s="440"/>
      <c r="QA60" s="440"/>
      <c r="QB60" s="440"/>
      <c r="QC60" s="440"/>
      <c r="QD60" s="440"/>
      <c r="QE60" s="440"/>
      <c r="QF60" s="111">
        <f t="shared" si="1621"/>
        <v>0</v>
      </c>
      <c r="QG60" s="440"/>
      <c r="QH60" s="440"/>
      <c r="QJ60" s="440"/>
      <c r="QK60" s="440"/>
      <c r="QL60" s="440"/>
      <c r="QM60" s="440"/>
      <c r="QN60" s="110">
        <f t="shared" si="1622"/>
        <v>0</v>
      </c>
      <c r="QO60" s="440"/>
      <c r="QP60" s="440"/>
      <c r="QQ60" s="440"/>
      <c r="QR60" s="440"/>
      <c r="QS60" s="440"/>
      <c r="QT60" s="440"/>
      <c r="QU60" s="111">
        <f t="shared" si="1623"/>
        <v>0</v>
      </c>
      <c r="QV60" s="440"/>
      <c r="QW60" s="440"/>
      <c r="QY60" s="440"/>
      <c r="QZ60" s="440"/>
      <c r="RA60" s="440"/>
      <c r="RB60" s="440"/>
      <c r="RC60" s="110">
        <f t="shared" si="1624"/>
        <v>0</v>
      </c>
      <c r="RD60" s="440"/>
      <c r="RE60" s="440"/>
      <c r="RF60" s="440"/>
      <c r="RG60" s="440"/>
      <c r="RH60" s="440"/>
      <c r="RI60" s="440"/>
      <c r="RJ60" s="111">
        <f t="shared" si="1625"/>
        <v>0</v>
      </c>
      <c r="RK60" s="440"/>
      <c r="RL60" s="440"/>
      <c r="RN60" s="440"/>
      <c r="RO60" s="440"/>
      <c r="RP60" s="440"/>
      <c r="RQ60" s="440"/>
      <c r="RR60" s="110">
        <f t="shared" si="1626"/>
        <v>0</v>
      </c>
      <c r="RS60" s="440"/>
      <c r="RT60" s="440"/>
      <c r="RU60" s="440"/>
      <c r="RV60" s="440"/>
      <c r="RW60" s="440"/>
      <c r="RX60" s="440"/>
      <c r="RY60" s="111">
        <f t="shared" si="1627"/>
        <v>0</v>
      </c>
      <c r="RZ60" s="440"/>
      <c r="SA60" s="440"/>
      <c r="SC60" s="440"/>
      <c r="SD60" s="440"/>
      <c r="SE60" s="440"/>
      <c r="SF60" s="440"/>
      <c r="SG60" s="110">
        <f t="shared" si="1628"/>
        <v>0</v>
      </c>
      <c r="SH60" s="440"/>
      <c r="SI60" s="440"/>
      <c r="SJ60" s="440"/>
      <c r="SK60" s="440"/>
      <c r="SL60" s="440"/>
      <c r="SM60" s="440"/>
      <c r="SN60" s="111">
        <f t="shared" si="1629"/>
        <v>0</v>
      </c>
      <c r="SO60" s="440"/>
      <c r="SP60" s="440"/>
      <c r="SR60" s="440"/>
      <c r="SS60" s="440"/>
      <c r="ST60" s="440"/>
      <c r="SU60" s="440"/>
      <c r="SV60" s="110">
        <f t="shared" si="1630"/>
        <v>0</v>
      </c>
      <c r="SW60" s="440"/>
      <c r="SX60" s="440"/>
      <c r="SY60" s="440"/>
      <c r="SZ60" s="440"/>
      <c r="TA60" s="440"/>
      <c r="TB60" s="440"/>
      <c r="TC60" s="111">
        <f t="shared" si="1631"/>
        <v>0</v>
      </c>
      <c r="TD60" s="440"/>
      <c r="TE60" s="440"/>
      <c r="TG60" s="440"/>
      <c r="TH60" s="440"/>
      <c r="TI60" s="440"/>
      <c r="TJ60" s="440"/>
      <c r="TK60" s="110">
        <f t="shared" si="1632"/>
        <v>0</v>
      </c>
      <c r="TL60" s="440"/>
      <c r="TM60" s="440"/>
      <c r="TN60" s="440"/>
      <c r="TO60" s="440"/>
      <c r="TP60" s="440"/>
      <c r="TQ60" s="440"/>
      <c r="TR60" s="111">
        <f t="shared" si="1633"/>
        <v>0</v>
      </c>
      <c r="TS60" s="440"/>
      <c r="TT60" s="440"/>
      <c r="TV60" s="440"/>
      <c r="TW60" s="440"/>
      <c r="TX60" s="440"/>
      <c r="TY60" s="440"/>
      <c r="TZ60" s="110">
        <f t="shared" si="1634"/>
        <v>0</v>
      </c>
      <c r="UA60" s="440"/>
      <c r="UB60" s="440"/>
      <c r="UC60" s="440"/>
      <c r="UD60" s="440"/>
      <c r="UE60" s="440"/>
      <c r="UF60" s="440"/>
      <c r="UG60" s="111">
        <f t="shared" si="1635"/>
        <v>0</v>
      </c>
      <c r="UH60" s="440"/>
      <c r="UI60" s="440"/>
      <c r="UK60" s="440"/>
      <c r="UL60" s="440"/>
      <c r="UM60" s="440"/>
      <c r="UN60" s="440"/>
      <c r="UO60" s="110">
        <f t="shared" si="1636"/>
        <v>0</v>
      </c>
      <c r="UP60" s="440"/>
      <c r="UQ60" s="440"/>
      <c r="UR60" s="440"/>
      <c r="US60" s="440"/>
      <c r="UT60" s="440"/>
      <c r="UU60" s="440"/>
      <c r="UV60" s="111">
        <f t="shared" si="1637"/>
        <v>0</v>
      </c>
      <c r="UW60" s="440"/>
      <c r="UX60" s="440"/>
      <c r="UZ60" s="440"/>
      <c r="VA60" s="440"/>
      <c r="VB60" s="440"/>
      <c r="VC60" s="440"/>
      <c r="VD60" s="110">
        <f t="shared" si="1638"/>
        <v>0</v>
      </c>
      <c r="VE60" s="440"/>
      <c r="VF60" s="440"/>
      <c r="VG60" s="440"/>
      <c r="VH60" s="440"/>
      <c r="VI60" s="440"/>
      <c r="VJ60" s="440"/>
      <c r="VK60" s="111">
        <f t="shared" si="1639"/>
        <v>0</v>
      </c>
      <c r="VL60" s="440"/>
      <c r="VM60" s="440"/>
      <c r="VO60" s="440"/>
      <c r="VP60" s="440"/>
      <c r="VQ60" s="440"/>
      <c r="VR60" s="440"/>
      <c r="VS60" s="110">
        <f t="shared" si="1640"/>
        <v>0</v>
      </c>
      <c r="VT60" s="440"/>
      <c r="VU60" s="440"/>
      <c r="VV60" s="440"/>
      <c r="VW60" s="440"/>
      <c r="VX60" s="440"/>
      <c r="VY60" s="440"/>
      <c r="VZ60" s="111">
        <f t="shared" si="1641"/>
        <v>0</v>
      </c>
      <c r="WA60" s="440"/>
      <c r="WB60" s="440"/>
      <c r="WD60" s="440"/>
      <c r="WE60" s="440"/>
      <c r="WF60" s="440"/>
      <c r="WG60" s="440"/>
      <c r="WH60" s="110">
        <f t="shared" si="1642"/>
        <v>0</v>
      </c>
      <c r="WI60" s="440"/>
      <c r="WJ60" s="440"/>
      <c r="WK60" s="440"/>
      <c r="WL60" s="440"/>
      <c r="WM60" s="440"/>
      <c r="WN60" s="440"/>
      <c r="WO60" s="111">
        <f t="shared" si="1643"/>
        <v>0</v>
      </c>
      <c r="WP60" s="440"/>
      <c r="WQ60" s="440"/>
      <c r="WS60" s="440"/>
      <c r="WT60" s="440"/>
      <c r="WU60" s="440"/>
      <c r="WV60" s="440"/>
      <c r="WW60" s="110">
        <f t="shared" si="1644"/>
        <v>0</v>
      </c>
      <c r="WX60" s="440"/>
      <c r="WY60" s="440"/>
      <c r="WZ60" s="440"/>
      <c r="XA60" s="440"/>
      <c r="XB60" s="440"/>
      <c r="XC60" s="440"/>
      <c r="XD60" s="111">
        <f t="shared" si="1645"/>
        <v>0</v>
      </c>
      <c r="XE60" s="440"/>
      <c r="XF60" s="440"/>
      <c r="XH60" s="440"/>
      <c r="XI60" s="440"/>
      <c r="XJ60" s="440"/>
      <c r="XK60" s="440"/>
      <c r="XL60" s="110">
        <f t="shared" si="1646"/>
        <v>0</v>
      </c>
      <c r="XM60" s="440"/>
      <c r="XN60" s="440"/>
      <c r="XO60" s="440"/>
      <c r="XP60" s="440"/>
      <c r="XQ60" s="440"/>
      <c r="XR60" s="440"/>
      <c r="XS60" s="111">
        <f t="shared" si="1647"/>
        <v>0</v>
      </c>
      <c r="XT60" s="440"/>
      <c r="XU60" s="440"/>
      <c r="XW60" s="440"/>
      <c r="XX60" s="440"/>
      <c r="XY60" s="440"/>
      <c r="XZ60" s="440"/>
      <c r="YA60" s="110">
        <f t="shared" si="1648"/>
        <v>0</v>
      </c>
      <c r="YB60" s="440"/>
      <c r="YC60" s="440"/>
      <c r="YD60" s="440"/>
      <c r="YE60" s="440"/>
      <c r="YF60" s="440"/>
      <c r="YG60" s="440"/>
      <c r="YH60" s="111">
        <f t="shared" si="1649"/>
        <v>0</v>
      </c>
      <c r="YI60" s="440"/>
      <c r="YJ60" s="440"/>
      <c r="YL60" s="440"/>
      <c r="YM60" s="440"/>
      <c r="YN60" s="440"/>
      <c r="YO60" s="440"/>
      <c r="YP60" s="110">
        <f t="shared" si="1650"/>
        <v>0</v>
      </c>
      <c r="YQ60" s="440"/>
      <c r="YR60" s="440"/>
      <c r="YS60" s="440"/>
      <c r="YT60" s="440"/>
      <c r="YU60" s="440"/>
      <c r="YV60" s="440"/>
      <c r="YW60" s="111">
        <f t="shared" si="1651"/>
        <v>0</v>
      </c>
      <c r="YX60" s="440"/>
      <c r="YY60" s="440"/>
      <c r="ZA60" s="440"/>
      <c r="ZB60" s="440"/>
      <c r="ZC60" s="440"/>
      <c r="ZD60" s="440"/>
      <c r="ZE60" s="110">
        <f t="shared" si="1652"/>
        <v>0</v>
      </c>
      <c r="ZF60" s="440"/>
      <c r="ZG60" s="440"/>
      <c r="ZH60" s="440"/>
      <c r="ZI60" s="440"/>
      <c r="ZJ60" s="440"/>
      <c r="ZK60" s="440"/>
      <c r="ZL60" s="111">
        <f t="shared" si="1653"/>
        <v>0</v>
      </c>
      <c r="ZM60" s="440"/>
      <c r="ZN60" s="440"/>
      <c r="ZP60" s="440"/>
      <c r="ZQ60" s="440"/>
      <c r="ZR60" s="440"/>
      <c r="ZS60" s="440"/>
      <c r="ZT60" s="110">
        <f t="shared" si="1654"/>
        <v>0</v>
      </c>
      <c r="ZU60" s="440"/>
      <c r="ZV60" s="440"/>
      <c r="ZW60" s="440"/>
      <c r="ZX60" s="440"/>
      <c r="ZY60" s="440"/>
      <c r="ZZ60" s="440"/>
      <c r="AAA60" s="111">
        <f t="shared" si="1655"/>
        <v>0</v>
      </c>
      <c r="AAB60" s="440"/>
      <c r="AAC60" s="440"/>
      <c r="AAE60" s="440"/>
      <c r="AAF60" s="440"/>
      <c r="AAG60" s="440"/>
      <c r="AAH60" s="440"/>
      <c r="AAI60" s="110">
        <f t="shared" si="1656"/>
        <v>0</v>
      </c>
      <c r="AAJ60" s="440"/>
      <c r="AAK60" s="440"/>
      <c r="AAL60" s="440"/>
      <c r="AAM60" s="440"/>
      <c r="AAN60" s="440"/>
      <c r="AAO60" s="440"/>
      <c r="AAP60" s="111">
        <f t="shared" si="1657"/>
        <v>0</v>
      </c>
      <c r="AAQ60" s="440"/>
      <c r="AAR60" s="440"/>
      <c r="AAT60" s="440"/>
      <c r="AAU60" s="440"/>
      <c r="AAV60" s="440"/>
      <c r="AAW60" s="440"/>
      <c r="AAX60" s="110">
        <f t="shared" si="1658"/>
        <v>0</v>
      </c>
      <c r="AAY60" s="440"/>
      <c r="AAZ60" s="440"/>
      <c r="ABA60" s="440"/>
      <c r="ABB60" s="440"/>
      <c r="ABC60" s="440"/>
      <c r="ABD60" s="440"/>
      <c r="ABE60" s="111">
        <f t="shared" si="1659"/>
        <v>0</v>
      </c>
      <c r="ABF60" s="440"/>
      <c r="ABG60" s="440"/>
      <c r="ABI60" s="440"/>
      <c r="ABJ60" s="440"/>
      <c r="ABK60" s="440"/>
      <c r="ABL60" s="440"/>
      <c r="ABM60" s="110">
        <f t="shared" si="1660"/>
        <v>0</v>
      </c>
      <c r="ABN60" s="440"/>
      <c r="ABO60" s="440"/>
      <c r="ABP60" s="440"/>
      <c r="ABQ60" s="440"/>
      <c r="ABR60" s="440"/>
      <c r="ABS60" s="440"/>
      <c r="ABT60" s="111">
        <f t="shared" si="1661"/>
        <v>0</v>
      </c>
      <c r="ABU60" s="440"/>
      <c r="ABV60" s="440"/>
      <c r="ABX60" s="440"/>
      <c r="ABY60" s="440"/>
      <c r="ABZ60" s="440"/>
      <c r="ACA60" s="440"/>
      <c r="ACB60" s="110">
        <f t="shared" si="1662"/>
        <v>0</v>
      </c>
      <c r="ACC60" s="440"/>
      <c r="ACD60" s="440"/>
      <c r="ACE60" s="440"/>
      <c r="ACF60" s="440"/>
      <c r="ACG60" s="440"/>
      <c r="ACH60" s="440"/>
      <c r="ACI60" s="111">
        <f t="shared" si="1663"/>
        <v>0</v>
      </c>
      <c r="ACJ60" s="440"/>
      <c r="ACK60" s="440"/>
      <c r="ACM60" s="440"/>
      <c r="ACN60" s="440"/>
      <c r="ACO60" s="440"/>
      <c r="ACP60" s="440"/>
      <c r="ACQ60" s="110">
        <f t="shared" si="1664"/>
        <v>0</v>
      </c>
      <c r="ACR60" s="440"/>
      <c r="ACS60" s="440"/>
      <c r="ACT60" s="440"/>
      <c r="ACU60" s="440"/>
      <c r="ACV60" s="440"/>
      <c r="ACW60" s="440"/>
      <c r="ACX60" s="111">
        <f t="shared" si="1665"/>
        <v>0</v>
      </c>
      <c r="ACY60" s="440"/>
      <c r="ACZ60" s="440"/>
      <c r="ADB60" s="440"/>
      <c r="ADC60" s="440"/>
      <c r="ADD60" s="440"/>
      <c r="ADE60" s="440"/>
      <c r="ADF60" s="110">
        <f t="shared" si="1666"/>
        <v>0</v>
      </c>
      <c r="ADG60" s="440"/>
      <c r="ADH60" s="440"/>
      <c r="ADI60" s="440"/>
      <c r="ADJ60" s="440"/>
      <c r="ADK60" s="440"/>
      <c r="ADL60" s="440"/>
      <c r="ADM60" s="111">
        <f t="shared" si="1667"/>
        <v>0</v>
      </c>
      <c r="ADN60" s="440"/>
      <c r="ADO60" s="440"/>
      <c r="ADQ60" s="440"/>
      <c r="ADR60" s="440"/>
      <c r="ADS60" s="440"/>
      <c r="ADT60" s="440"/>
      <c r="ADU60" s="110">
        <f t="shared" si="1668"/>
        <v>0</v>
      </c>
      <c r="ADV60" s="440"/>
      <c r="ADW60" s="440"/>
      <c r="ADX60" s="440"/>
      <c r="ADY60" s="440"/>
      <c r="ADZ60" s="440"/>
      <c r="AEA60" s="440"/>
      <c r="AEB60" s="111">
        <f t="shared" si="1669"/>
        <v>0</v>
      </c>
      <c r="AEC60" s="440"/>
      <c r="AED60" s="440"/>
      <c r="AEF60" s="440"/>
      <c r="AEG60" s="440"/>
      <c r="AEH60" s="440"/>
      <c r="AEI60" s="440"/>
      <c r="AEJ60" s="110">
        <f t="shared" si="1670"/>
        <v>0</v>
      </c>
      <c r="AEK60" s="440"/>
      <c r="AEL60" s="440"/>
      <c r="AEM60" s="440"/>
      <c r="AEN60" s="440"/>
      <c r="AEO60" s="440"/>
      <c r="AEP60" s="440"/>
      <c r="AEQ60" s="111">
        <f t="shared" si="1671"/>
        <v>0</v>
      </c>
      <c r="AER60" s="440"/>
      <c r="AES60" s="440"/>
      <c r="AEU60" s="440"/>
      <c r="AEV60" s="440"/>
      <c r="AEW60" s="440"/>
      <c r="AEX60" s="440"/>
      <c r="AEY60" s="110">
        <f t="shared" si="1672"/>
        <v>0</v>
      </c>
      <c r="AEZ60" s="440"/>
      <c r="AFA60" s="440"/>
      <c r="AFB60" s="440"/>
      <c r="AFC60" s="440"/>
      <c r="AFD60" s="440"/>
      <c r="AFE60" s="440"/>
      <c r="AFF60" s="111">
        <f t="shared" si="1673"/>
        <v>0</v>
      </c>
      <c r="AFG60" s="440"/>
      <c r="AFH60" s="440"/>
      <c r="AFJ60" s="440"/>
      <c r="AFK60" s="440"/>
      <c r="AFL60" s="440"/>
      <c r="AFM60" s="440"/>
      <c r="AFN60" s="110">
        <f t="shared" si="1674"/>
        <v>0</v>
      </c>
      <c r="AFO60" s="440"/>
      <c r="AFP60" s="440"/>
      <c r="AFQ60" s="440"/>
      <c r="AFR60" s="440"/>
      <c r="AFS60" s="440"/>
      <c r="AFT60" s="440"/>
      <c r="AFU60" s="111">
        <f t="shared" si="1675"/>
        <v>0</v>
      </c>
      <c r="AFV60" s="440"/>
      <c r="AFW60" s="440"/>
      <c r="AFY60" s="440"/>
      <c r="AFZ60" s="440"/>
      <c r="AGA60" s="440"/>
      <c r="AGB60" s="440"/>
      <c r="AGC60" s="110">
        <f t="shared" si="1676"/>
        <v>0</v>
      </c>
      <c r="AGD60" s="440"/>
      <c r="AGE60" s="440"/>
      <c r="AGF60" s="440"/>
      <c r="AGG60" s="440"/>
      <c r="AGH60" s="440"/>
      <c r="AGI60" s="440"/>
      <c r="AGJ60" s="111">
        <f t="shared" si="1677"/>
        <v>0</v>
      </c>
      <c r="AGK60" s="440"/>
      <c r="AGL60" s="440"/>
      <c r="AGN60" s="440"/>
      <c r="AGO60" s="440"/>
      <c r="AGP60" s="440"/>
      <c r="AGQ60" s="440"/>
      <c r="AGR60" s="110">
        <f t="shared" si="1678"/>
        <v>0</v>
      </c>
      <c r="AGS60" s="440"/>
      <c r="AGT60" s="440"/>
      <c r="AGU60" s="440"/>
      <c r="AGV60" s="440"/>
      <c r="AGW60" s="440"/>
      <c r="AGX60" s="440"/>
      <c r="AGY60" s="111">
        <f t="shared" si="1679"/>
        <v>0</v>
      </c>
      <c r="AGZ60" s="440"/>
      <c r="AHA60" s="440"/>
      <c r="AHC60" s="440"/>
      <c r="AHD60" s="440"/>
      <c r="AHE60" s="440"/>
      <c r="AHF60" s="440"/>
      <c r="AHG60" s="110">
        <f t="shared" si="1680"/>
        <v>0</v>
      </c>
      <c r="AHH60" s="440"/>
      <c r="AHI60" s="440"/>
      <c r="AHJ60" s="440"/>
      <c r="AHK60" s="440"/>
      <c r="AHL60" s="440"/>
      <c r="AHM60" s="440"/>
      <c r="AHN60" s="111">
        <f t="shared" si="1681"/>
        <v>0</v>
      </c>
      <c r="AHO60" s="440"/>
      <c r="AHP60" s="440"/>
      <c r="AHR60" s="440"/>
      <c r="AHS60" s="440"/>
      <c r="AHT60" s="440"/>
      <c r="AHU60" s="440"/>
      <c r="AHV60" s="110">
        <f t="shared" si="1682"/>
        <v>0</v>
      </c>
      <c r="AHW60" s="440"/>
      <c r="AHX60" s="440"/>
      <c r="AHY60" s="440"/>
      <c r="AHZ60" s="440"/>
      <c r="AIA60" s="440"/>
      <c r="AIB60" s="440"/>
      <c r="AIC60" s="111">
        <f t="shared" si="1683"/>
        <v>0</v>
      </c>
      <c r="AID60" s="440"/>
      <c r="AIE60" s="440"/>
    </row>
    <row r="61" spans="1:915" x14ac:dyDescent="0.3">
      <c r="A61" s="28"/>
      <c r="B61" s="35" t="s">
        <v>151</v>
      </c>
      <c r="C61" s="37"/>
      <c r="D61" s="37"/>
      <c r="E61" s="37"/>
      <c r="F61" s="37"/>
      <c r="G61" s="38"/>
      <c r="H61" s="440"/>
      <c r="I61" s="440"/>
      <c r="J61" s="36"/>
      <c r="K61" s="37"/>
      <c r="L61" s="37"/>
      <c r="M61" s="37"/>
      <c r="N61" s="37"/>
      <c r="O61" s="37"/>
      <c r="P61" s="37"/>
      <c r="Q61" s="37"/>
      <c r="R61" s="37"/>
      <c r="S61" s="37"/>
      <c r="T61" s="37"/>
      <c r="U61" s="38"/>
      <c r="V61" s="440"/>
      <c r="W61" s="441"/>
      <c r="X61" s="36"/>
      <c r="Y61" s="37"/>
      <c r="Z61" s="37"/>
      <c r="AA61" s="37"/>
      <c r="AB61" s="37"/>
      <c r="AC61" s="37"/>
      <c r="AD61" s="38"/>
      <c r="AF61" s="37"/>
      <c r="AG61" s="37"/>
      <c r="AH61" s="37"/>
      <c r="AI61" s="37"/>
      <c r="AJ61" s="38"/>
      <c r="AK61" s="440"/>
      <c r="AL61" s="441"/>
      <c r="AM61" s="36"/>
      <c r="AN61" s="37"/>
      <c r="AO61" s="37"/>
      <c r="AP61" s="37"/>
      <c r="AQ61" s="37"/>
      <c r="AR61" s="37"/>
      <c r="AS61" s="38"/>
      <c r="AU61" s="37"/>
      <c r="AV61" s="37"/>
      <c r="AW61" s="37"/>
      <c r="AX61" s="37"/>
      <c r="AY61" s="38"/>
      <c r="AZ61" s="440"/>
      <c r="BA61" s="441"/>
      <c r="BB61" s="36"/>
      <c r="BC61" s="37"/>
      <c r="BD61" s="37"/>
      <c r="BE61" s="37"/>
      <c r="BF61" s="37"/>
      <c r="BG61" s="37"/>
      <c r="BH61" s="38"/>
      <c r="BJ61" s="37"/>
      <c r="BK61" s="37"/>
      <c r="BL61" s="37"/>
      <c r="BM61" s="37"/>
      <c r="BN61" s="38"/>
      <c r="BO61" s="440"/>
      <c r="BP61" s="441"/>
      <c r="BQ61" s="36"/>
      <c r="BR61" s="37"/>
      <c r="BS61" s="37"/>
      <c r="BT61" s="37"/>
      <c r="BU61" s="37"/>
      <c r="BV61" s="37"/>
      <c r="BW61" s="38"/>
      <c r="BY61" s="37"/>
      <c r="BZ61" s="37"/>
      <c r="CA61" s="37"/>
      <c r="CB61" s="37"/>
      <c r="CC61" s="38"/>
      <c r="CD61" s="440"/>
      <c r="CE61" s="441"/>
      <c r="CF61" s="36"/>
      <c r="CG61" s="37"/>
      <c r="CH61" s="37"/>
      <c r="CI61" s="37"/>
      <c r="CJ61" s="37"/>
      <c r="CK61" s="37"/>
      <c r="CL61" s="38"/>
      <c r="CN61" s="37"/>
      <c r="CO61" s="37"/>
      <c r="CP61" s="37"/>
      <c r="CQ61" s="37"/>
      <c r="CR61" s="38"/>
      <c r="CS61" s="440"/>
      <c r="CT61" s="441"/>
      <c r="CU61" s="36"/>
      <c r="CV61" s="37"/>
      <c r="CW61" s="37"/>
      <c r="CX61" s="37"/>
      <c r="CY61" s="37"/>
      <c r="CZ61" s="37"/>
      <c r="DA61" s="38"/>
      <c r="DC61" s="37"/>
      <c r="DD61" s="37"/>
      <c r="DE61" s="37"/>
      <c r="DF61" s="37"/>
      <c r="DG61" s="38"/>
      <c r="DH61" s="440"/>
      <c r="DI61" s="441"/>
      <c r="DJ61" s="36"/>
      <c r="DK61" s="37"/>
      <c r="DL61" s="37"/>
      <c r="DM61" s="37"/>
      <c r="DN61" s="37"/>
      <c r="DO61" s="37"/>
      <c r="DP61" s="38"/>
      <c r="DR61" s="37"/>
      <c r="DS61" s="37"/>
      <c r="DT61" s="37"/>
      <c r="DU61" s="37"/>
      <c r="DV61" s="38"/>
      <c r="DW61" s="440"/>
      <c r="DX61" s="441"/>
      <c r="DY61" s="36"/>
      <c r="DZ61" s="37"/>
      <c r="EA61" s="37"/>
      <c r="EB61" s="37"/>
      <c r="EC61" s="37"/>
      <c r="ED61" s="37"/>
      <c r="EE61" s="38"/>
      <c r="EG61" s="37"/>
      <c r="EH61" s="37"/>
      <c r="EI61" s="37"/>
      <c r="EJ61" s="37"/>
      <c r="EK61" s="38"/>
      <c r="EL61" s="440"/>
      <c r="EM61" s="441"/>
      <c r="EN61" s="36"/>
      <c r="EO61" s="37"/>
      <c r="EP61" s="37"/>
      <c r="EQ61" s="37"/>
      <c r="ER61" s="37"/>
      <c r="ES61" s="37"/>
      <c r="ET61" s="38"/>
      <c r="EV61" s="37"/>
      <c r="EW61" s="37"/>
      <c r="EX61" s="37"/>
      <c r="EY61" s="37"/>
      <c r="EZ61" s="38"/>
      <c r="FA61" s="440"/>
      <c r="FB61" s="441"/>
      <c r="FC61" s="36"/>
      <c r="FD61" s="37"/>
      <c r="FE61" s="37"/>
      <c r="FF61" s="37"/>
      <c r="FG61" s="37"/>
      <c r="FH61" s="37"/>
      <c r="FI61" s="38"/>
      <c r="FK61" s="37"/>
      <c r="FL61" s="37"/>
      <c r="FM61" s="37"/>
      <c r="FN61" s="37"/>
      <c r="FO61" s="38"/>
      <c r="FP61" s="440"/>
      <c r="FQ61" s="441"/>
      <c r="FR61" s="36"/>
      <c r="FS61" s="37"/>
      <c r="FT61" s="37"/>
      <c r="FU61" s="37"/>
      <c r="FV61" s="37"/>
      <c r="FW61" s="37"/>
      <c r="FX61" s="38"/>
      <c r="FZ61" s="37"/>
      <c r="GA61" s="37"/>
      <c r="GB61" s="37"/>
      <c r="GC61" s="37"/>
      <c r="GD61" s="38"/>
      <c r="GE61" s="440"/>
      <c r="GF61" s="441"/>
      <c r="GG61" s="36"/>
      <c r="GH61" s="37"/>
      <c r="GI61" s="37"/>
      <c r="GJ61" s="37"/>
      <c r="GK61" s="37"/>
      <c r="GL61" s="37"/>
      <c r="GM61" s="38"/>
      <c r="GO61" s="37"/>
      <c r="GP61" s="37"/>
      <c r="GQ61" s="37"/>
      <c r="GR61" s="37"/>
      <c r="GS61" s="38"/>
      <c r="GT61" s="440"/>
      <c r="GU61" s="441"/>
      <c r="GV61" s="36"/>
      <c r="GW61" s="37"/>
      <c r="GX61" s="37"/>
      <c r="GY61" s="37"/>
      <c r="GZ61" s="37"/>
      <c r="HA61" s="37"/>
      <c r="HB61" s="38"/>
      <c r="HD61" s="37"/>
      <c r="HE61" s="37"/>
      <c r="HF61" s="37"/>
      <c r="HG61" s="37"/>
      <c r="HH61" s="38"/>
      <c r="HI61" s="440"/>
      <c r="HJ61" s="441"/>
      <c r="HK61" s="36"/>
      <c r="HL61" s="37"/>
      <c r="HM61" s="37"/>
      <c r="HN61" s="37"/>
      <c r="HO61" s="37"/>
      <c r="HP61" s="37"/>
      <c r="HQ61" s="38"/>
      <c r="HS61" s="37"/>
      <c r="HT61" s="37"/>
      <c r="HU61" s="37"/>
      <c r="HV61" s="37"/>
      <c r="HW61" s="38"/>
      <c r="HX61" s="440"/>
      <c r="HY61" s="441"/>
      <c r="HZ61" s="36"/>
      <c r="IA61" s="37"/>
      <c r="IB61" s="37"/>
      <c r="IC61" s="37"/>
      <c r="ID61" s="37"/>
      <c r="IE61" s="37"/>
      <c r="IF61" s="38"/>
      <c r="IH61" s="37"/>
      <c r="II61" s="37"/>
      <c r="IJ61" s="37"/>
      <c r="IK61" s="37"/>
      <c r="IL61" s="38"/>
      <c r="IM61" s="440"/>
      <c r="IN61" s="441"/>
      <c r="IO61" s="36"/>
      <c r="IP61" s="37"/>
      <c r="IQ61" s="37"/>
      <c r="IR61" s="37"/>
      <c r="IS61" s="37"/>
      <c r="IT61" s="37"/>
      <c r="IU61" s="38"/>
      <c r="IW61" s="37"/>
      <c r="IX61" s="37"/>
      <c r="IY61" s="37"/>
      <c r="IZ61" s="37"/>
      <c r="JA61" s="38"/>
      <c r="JB61" s="440"/>
      <c r="JC61" s="441"/>
      <c r="JD61" s="36"/>
      <c r="JE61" s="37"/>
      <c r="JF61" s="37"/>
      <c r="JG61" s="37"/>
      <c r="JH61" s="37"/>
      <c r="JI61" s="37"/>
      <c r="JJ61" s="38"/>
      <c r="JL61" s="37"/>
      <c r="JM61" s="37"/>
      <c r="JN61" s="37"/>
      <c r="JO61" s="37"/>
      <c r="JP61" s="38"/>
      <c r="JQ61" s="440"/>
      <c r="JR61" s="441"/>
      <c r="JS61" s="36"/>
      <c r="JT61" s="37"/>
      <c r="JU61" s="37"/>
      <c r="JV61" s="37"/>
      <c r="JW61" s="37"/>
      <c r="JX61" s="37"/>
      <c r="JY61" s="38"/>
      <c r="KA61" s="37"/>
      <c r="KB61" s="37"/>
      <c r="KC61" s="37"/>
      <c r="KD61" s="37"/>
      <c r="KE61" s="38"/>
      <c r="KF61" s="440"/>
      <c r="KG61" s="441"/>
      <c r="KH61" s="36"/>
      <c r="KI61" s="37"/>
      <c r="KJ61" s="37"/>
      <c r="KK61" s="37"/>
      <c r="KL61" s="37"/>
      <c r="KM61" s="37"/>
      <c r="KN61" s="38"/>
      <c r="KP61" s="37"/>
      <c r="KQ61" s="37"/>
      <c r="KR61" s="37"/>
      <c r="KS61" s="37"/>
      <c r="KT61" s="38"/>
      <c r="KU61" s="440"/>
      <c r="KV61" s="441"/>
      <c r="KW61" s="36"/>
      <c r="KX61" s="37"/>
      <c r="KY61" s="37"/>
      <c r="KZ61" s="37"/>
      <c r="LA61" s="37"/>
      <c r="LB61" s="37"/>
      <c r="LC61" s="38"/>
      <c r="LE61" s="37"/>
      <c r="LF61" s="37"/>
      <c r="LG61" s="37"/>
      <c r="LH61" s="37"/>
      <c r="LI61" s="38"/>
      <c r="LJ61" s="440"/>
      <c r="LK61" s="441"/>
      <c r="LL61" s="36"/>
      <c r="LM61" s="37"/>
      <c r="LN61" s="37"/>
      <c r="LO61" s="37"/>
      <c r="LP61" s="37"/>
      <c r="LQ61" s="37"/>
      <c r="LR61" s="38"/>
      <c r="LT61" s="37"/>
      <c r="LU61" s="37"/>
      <c r="LV61" s="37"/>
      <c r="LW61" s="37"/>
      <c r="LX61" s="38"/>
      <c r="LY61" s="440"/>
      <c r="LZ61" s="441"/>
      <c r="MA61" s="36"/>
      <c r="MB61" s="37"/>
      <c r="MC61" s="37"/>
      <c r="MD61" s="37"/>
      <c r="ME61" s="37"/>
      <c r="MF61" s="37"/>
      <c r="MG61" s="38"/>
      <c r="MI61" s="37"/>
      <c r="MJ61" s="37"/>
      <c r="MK61" s="37"/>
      <c r="ML61" s="37"/>
      <c r="MM61" s="38"/>
      <c r="MN61" s="440"/>
      <c r="MO61" s="441"/>
      <c r="MP61" s="36"/>
      <c r="MQ61" s="37"/>
      <c r="MR61" s="37"/>
      <c r="MS61" s="37"/>
      <c r="MT61" s="37"/>
      <c r="MU61" s="37"/>
      <c r="MV61" s="38"/>
      <c r="MX61" s="37"/>
      <c r="MY61" s="37"/>
      <c r="MZ61" s="37"/>
      <c r="NA61" s="37"/>
      <c r="NB61" s="38"/>
      <c r="NC61" s="440"/>
      <c r="ND61" s="441"/>
      <c r="NE61" s="36"/>
      <c r="NF61" s="37"/>
      <c r="NG61" s="37"/>
      <c r="NH61" s="37"/>
      <c r="NI61" s="37"/>
      <c r="NJ61" s="37"/>
      <c r="NK61" s="38"/>
      <c r="NM61" s="37"/>
      <c r="NN61" s="37"/>
      <c r="NO61" s="37"/>
      <c r="NP61" s="37"/>
      <c r="NQ61" s="38"/>
      <c r="NR61" s="440"/>
      <c r="NS61" s="441"/>
      <c r="NT61" s="36"/>
      <c r="NU61" s="37"/>
      <c r="NV61" s="37"/>
      <c r="NW61" s="37"/>
      <c r="NX61" s="37"/>
      <c r="NY61" s="37"/>
      <c r="NZ61" s="38"/>
      <c r="OB61" s="37"/>
      <c r="OC61" s="37"/>
      <c r="OD61" s="37"/>
      <c r="OE61" s="37"/>
      <c r="OF61" s="38"/>
      <c r="OG61" s="440"/>
      <c r="OH61" s="441"/>
      <c r="OI61" s="36"/>
      <c r="OJ61" s="37"/>
      <c r="OK61" s="37"/>
      <c r="OL61" s="37"/>
      <c r="OM61" s="37"/>
      <c r="ON61" s="37"/>
      <c r="OO61" s="38"/>
      <c r="OQ61" s="37"/>
      <c r="OR61" s="37"/>
      <c r="OS61" s="37"/>
      <c r="OT61" s="37"/>
      <c r="OU61" s="38"/>
      <c r="OV61" s="440"/>
      <c r="OW61" s="441"/>
      <c r="OX61" s="36"/>
      <c r="OY61" s="37"/>
      <c r="OZ61" s="37"/>
      <c r="PA61" s="37"/>
      <c r="PB61" s="37"/>
      <c r="PC61" s="37"/>
      <c r="PD61" s="38"/>
      <c r="PF61" s="37"/>
      <c r="PG61" s="37"/>
      <c r="PH61" s="37"/>
      <c r="PI61" s="37"/>
      <c r="PJ61" s="38"/>
      <c r="PK61" s="440"/>
      <c r="PL61" s="441"/>
      <c r="PM61" s="36"/>
      <c r="PN61" s="37"/>
      <c r="PO61" s="37"/>
      <c r="PP61" s="37"/>
      <c r="PQ61" s="37"/>
      <c r="PR61" s="37"/>
      <c r="PS61" s="38"/>
      <c r="PU61" s="37"/>
      <c r="PV61" s="37"/>
      <c r="PW61" s="37"/>
      <c r="PX61" s="37"/>
      <c r="PY61" s="38"/>
      <c r="PZ61" s="440"/>
      <c r="QA61" s="441"/>
      <c r="QB61" s="36"/>
      <c r="QC61" s="37"/>
      <c r="QD61" s="37"/>
      <c r="QE61" s="37"/>
      <c r="QF61" s="37"/>
      <c r="QG61" s="37"/>
      <c r="QH61" s="38"/>
      <c r="QJ61" s="37"/>
      <c r="QK61" s="37"/>
      <c r="QL61" s="37"/>
      <c r="QM61" s="37"/>
      <c r="QN61" s="38"/>
      <c r="QO61" s="440"/>
      <c r="QP61" s="441"/>
      <c r="QQ61" s="36"/>
      <c r="QR61" s="37"/>
      <c r="QS61" s="37"/>
      <c r="QT61" s="37"/>
      <c r="QU61" s="37"/>
      <c r="QV61" s="37"/>
      <c r="QW61" s="38"/>
      <c r="QY61" s="37"/>
      <c r="QZ61" s="37"/>
      <c r="RA61" s="37"/>
      <c r="RB61" s="37"/>
      <c r="RC61" s="38"/>
      <c r="RD61" s="440"/>
      <c r="RE61" s="441"/>
      <c r="RF61" s="36"/>
      <c r="RG61" s="37"/>
      <c r="RH61" s="37"/>
      <c r="RI61" s="37"/>
      <c r="RJ61" s="37"/>
      <c r="RK61" s="37"/>
      <c r="RL61" s="38"/>
      <c r="RN61" s="37"/>
      <c r="RO61" s="37"/>
      <c r="RP61" s="37"/>
      <c r="RQ61" s="37"/>
      <c r="RR61" s="38"/>
      <c r="RS61" s="440"/>
      <c r="RT61" s="441"/>
      <c r="RU61" s="36"/>
      <c r="RV61" s="37"/>
      <c r="RW61" s="37"/>
      <c r="RX61" s="37"/>
      <c r="RY61" s="37"/>
      <c r="RZ61" s="37"/>
      <c r="SA61" s="38"/>
      <c r="SC61" s="37"/>
      <c r="SD61" s="37"/>
      <c r="SE61" s="37"/>
      <c r="SF61" s="37"/>
      <c r="SG61" s="38"/>
      <c r="SH61" s="440"/>
      <c r="SI61" s="441"/>
      <c r="SJ61" s="36"/>
      <c r="SK61" s="37"/>
      <c r="SL61" s="37"/>
      <c r="SM61" s="37"/>
      <c r="SN61" s="37"/>
      <c r="SO61" s="37"/>
      <c r="SP61" s="38"/>
      <c r="SR61" s="37"/>
      <c r="SS61" s="37"/>
      <c r="ST61" s="37"/>
      <c r="SU61" s="37"/>
      <c r="SV61" s="38"/>
      <c r="SW61" s="440"/>
      <c r="SX61" s="441"/>
      <c r="SY61" s="36"/>
      <c r="SZ61" s="37"/>
      <c r="TA61" s="37"/>
      <c r="TB61" s="37"/>
      <c r="TC61" s="37"/>
      <c r="TD61" s="37"/>
      <c r="TE61" s="38"/>
      <c r="TG61" s="37"/>
      <c r="TH61" s="37"/>
      <c r="TI61" s="37"/>
      <c r="TJ61" s="37"/>
      <c r="TK61" s="38"/>
      <c r="TL61" s="440"/>
      <c r="TM61" s="441"/>
      <c r="TN61" s="36"/>
      <c r="TO61" s="37"/>
      <c r="TP61" s="37"/>
      <c r="TQ61" s="37"/>
      <c r="TR61" s="37"/>
      <c r="TS61" s="37"/>
      <c r="TT61" s="38"/>
      <c r="TV61" s="37"/>
      <c r="TW61" s="37"/>
      <c r="TX61" s="37"/>
      <c r="TY61" s="37"/>
      <c r="TZ61" s="38"/>
      <c r="UA61" s="440"/>
      <c r="UB61" s="441"/>
      <c r="UC61" s="36"/>
      <c r="UD61" s="37"/>
      <c r="UE61" s="37"/>
      <c r="UF61" s="37"/>
      <c r="UG61" s="37"/>
      <c r="UH61" s="37"/>
      <c r="UI61" s="38"/>
      <c r="UK61" s="37"/>
      <c r="UL61" s="37"/>
      <c r="UM61" s="37"/>
      <c r="UN61" s="37"/>
      <c r="UO61" s="38"/>
      <c r="UP61" s="440"/>
      <c r="UQ61" s="441"/>
      <c r="UR61" s="36"/>
      <c r="US61" s="37"/>
      <c r="UT61" s="37"/>
      <c r="UU61" s="37"/>
      <c r="UV61" s="37"/>
      <c r="UW61" s="37"/>
      <c r="UX61" s="38"/>
      <c r="UZ61" s="37"/>
      <c r="VA61" s="37"/>
      <c r="VB61" s="37"/>
      <c r="VC61" s="37"/>
      <c r="VD61" s="38"/>
      <c r="VE61" s="440"/>
      <c r="VF61" s="441"/>
      <c r="VG61" s="36"/>
      <c r="VH61" s="37"/>
      <c r="VI61" s="37"/>
      <c r="VJ61" s="37"/>
      <c r="VK61" s="37"/>
      <c r="VL61" s="37"/>
      <c r="VM61" s="38"/>
      <c r="VO61" s="37"/>
      <c r="VP61" s="37"/>
      <c r="VQ61" s="37"/>
      <c r="VR61" s="37"/>
      <c r="VS61" s="38"/>
      <c r="VT61" s="440"/>
      <c r="VU61" s="441"/>
      <c r="VV61" s="36"/>
      <c r="VW61" s="37"/>
      <c r="VX61" s="37"/>
      <c r="VY61" s="37"/>
      <c r="VZ61" s="37"/>
      <c r="WA61" s="37"/>
      <c r="WB61" s="38"/>
      <c r="WD61" s="37"/>
      <c r="WE61" s="37"/>
      <c r="WF61" s="37"/>
      <c r="WG61" s="37"/>
      <c r="WH61" s="38"/>
      <c r="WI61" s="440"/>
      <c r="WJ61" s="441"/>
      <c r="WK61" s="36"/>
      <c r="WL61" s="37"/>
      <c r="WM61" s="37"/>
      <c r="WN61" s="37"/>
      <c r="WO61" s="37"/>
      <c r="WP61" s="37"/>
      <c r="WQ61" s="38"/>
      <c r="WS61" s="37"/>
      <c r="WT61" s="37"/>
      <c r="WU61" s="37"/>
      <c r="WV61" s="37"/>
      <c r="WW61" s="38"/>
      <c r="WX61" s="440"/>
      <c r="WY61" s="441"/>
      <c r="WZ61" s="36"/>
      <c r="XA61" s="37"/>
      <c r="XB61" s="37"/>
      <c r="XC61" s="37"/>
      <c r="XD61" s="37"/>
      <c r="XE61" s="37"/>
      <c r="XF61" s="38"/>
      <c r="XH61" s="37"/>
      <c r="XI61" s="37"/>
      <c r="XJ61" s="37"/>
      <c r="XK61" s="37"/>
      <c r="XL61" s="38"/>
      <c r="XM61" s="440"/>
      <c r="XN61" s="441"/>
      <c r="XO61" s="36"/>
      <c r="XP61" s="37"/>
      <c r="XQ61" s="37"/>
      <c r="XR61" s="37"/>
      <c r="XS61" s="37"/>
      <c r="XT61" s="37"/>
      <c r="XU61" s="38"/>
      <c r="XW61" s="37"/>
      <c r="XX61" s="37"/>
      <c r="XY61" s="37"/>
      <c r="XZ61" s="37"/>
      <c r="YA61" s="38"/>
      <c r="YB61" s="440"/>
      <c r="YC61" s="441"/>
      <c r="YD61" s="36"/>
      <c r="YE61" s="37"/>
      <c r="YF61" s="37"/>
      <c r="YG61" s="37"/>
      <c r="YH61" s="37"/>
      <c r="YI61" s="37"/>
      <c r="YJ61" s="38"/>
      <c r="YL61" s="37"/>
      <c r="YM61" s="37"/>
      <c r="YN61" s="37"/>
      <c r="YO61" s="37"/>
      <c r="YP61" s="38"/>
      <c r="YQ61" s="440"/>
      <c r="YR61" s="441"/>
      <c r="YS61" s="36"/>
      <c r="YT61" s="37"/>
      <c r="YU61" s="37"/>
      <c r="YV61" s="37"/>
      <c r="YW61" s="37"/>
      <c r="YX61" s="37"/>
      <c r="YY61" s="38"/>
      <c r="ZA61" s="37"/>
      <c r="ZB61" s="37"/>
      <c r="ZC61" s="37"/>
      <c r="ZD61" s="37"/>
      <c r="ZE61" s="38"/>
      <c r="ZF61" s="440"/>
      <c r="ZG61" s="441"/>
      <c r="ZH61" s="36"/>
      <c r="ZI61" s="37"/>
      <c r="ZJ61" s="37"/>
      <c r="ZK61" s="37"/>
      <c r="ZL61" s="37"/>
      <c r="ZM61" s="37"/>
      <c r="ZN61" s="38"/>
      <c r="ZP61" s="37"/>
      <c r="ZQ61" s="37"/>
      <c r="ZR61" s="37"/>
      <c r="ZS61" s="37"/>
      <c r="ZT61" s="38"/>
      <c r="ZU61" s="440"/>
      <c r="ZV61" s="441"/>
      <c r="ZW61" s="36"/>
      <c r="ZX61" s="37"/>
      <c r="ZY61" s="37"/>
      <c r="ZZ61" s="37"/>
      <c r="AAA61" s="37"/>
      <c r="AAB61" s="37"/>
      <c r="AAC61" s="38"/>
      <c r="AAE61" s="37"/>
      <c r="AAF61" s="37"/>
      <c r="AAG61" s="37"/>
      <c r="AAH61" s="37"/>
      <c r="AAI61" s="38"/>
      <c r="AAJ61" s="440"/>
      <c r="AAK61" s="441"/>
      <c r="AAL61" s="36"/>
      <c r="AAM61" s="37"/>
      <c r="AAN61" s="37"/>
      <c r="AAO61" s="37"/>
      <c r="AAP61" s="37"/>
      <c r="AAQ61" s="37"/>
      <c r="AAR61" s="38"/>
      <c r="AAT61" s="37"/>
      <c r="AAU61" s="37"/>
      <c r="AAV61" s="37"/>
      <c r="AAW61" s="37"/>
      <c r="AAX61" s="38"/>
      <c r="AAY61" s="440"/>
      <c r="AAZ61" s="441"/>
      <c r="ABA61" s="36"/>
      <c r="ABB61" s="37"/>
      <c r="ABC61" s="37"/>
      <c r="ABD61" s="37"/>
      <c r="ABE61" s="37"/>
      <c r="ABF61" s="37"/>
      <c r="ABG61" s="38"/>
      <c r="ABI61" s="37"/>
      <c r="ABJ61" s="37"/>
      <c r="ABK61" s="37"/>
      <c r="ABL61" s="37"/>
      <c r="ABM61" s="38"/>
      <c r="ABN61" s="440"/>
      <c r="ABO61" s="441"/>
      <c r="ABP61" s="36"/>
      <c r="ABQ61" s="37"/>
      <c r="ABR61" s="37"/>
      <c r="ABS61" s="37"/>
      <c r="ABT61" s="37"/>
      <c r="ABU61" s="37"/>
      <c r="ABV61" s="38"/>
      <c r="ABX61" s="37"/>
      <c r="ABY61" s="37"/>
      <c r="ABZ61" s="37"/>
      <c r="ACA61" s="37"/>
      <c r="ACB61" s="38"/>
      <c r="ACC61" s="440"/>
      <c r="ACD61" s="441"/>
      <c r="ACE61" s="36"/>
      <c r="ACF61" s="37"/>
      <c r="ACG61" s="37"/>
      <c r="ACH61" s="37"/>
      <c r="ACI61" s="37"/>
      <c r="ACJ61" s="37"/>
      <c r="ACK61" s="38"/>
      <c r="ACM61" s="37"/>
      <c r="ACN61" s="37"/>
      <c r="ACO61" s="37"/>
      <c r="ACP61" s="37"/>
      <c r="ACQ61" s="38"/>
      <c r="ACR61" s="440"/>
      <c r="ACS61" s="441"/>
      <c r="ACT61" s="36"/>
      <c r="ACU61" s="37"/>
      <c r="ACV61" s="37"/>
      <c r="ACW61" s="37"/>
      <c r="ACX61" s="37"/>
      <c r="ACY61" s="37"/>
      <c r="ACZ61" s="38"/>
      <c r="ADB61" s="37"/>
      <c r="ADC61" s="37"/>
      <c r="ADD61" s="37"/>
      <c r="ADE61" s="37"/>
      <c r="ADF61" s="38"/>
      <c r="ADG61" s="440"/>
      <c r="ADH61" s="441"/>
      <c r="ADI61" s="36"/>
      <c r="ADJ61" s="37"/>
      <c r="ADK61" s="37"/>
      <c r="ADL61" s="37"/>
      <c r="ADM61" s="37"/>
      <c r="ADN61" s="37"/>
      <c r="ADO61" s="38"/>
      <c r="ADQ61" s="37"/>
      <c r="ADR61" s="37"/>
      <c r="ADS61" s="37"/>
      <c r="ADT61" s="37"/>
      <c r="ADU61" s="38"/>
      <c r="ADV61" s="440"/>
      <c r="ADW61" s="441"/>
      <c r="ADX61" s="36"/>
      <c r="ADY61" s="37"/>
      <c r="ADZ61" s="37"/>
      <c r="AEA61" s="37"/>
      <c r="AEB61" s="37"/>
      <c r="AEC61" s="37"/>
      <c r="AED61" s="38"/>
      <c r="AEF61" s="37"/>
      <c r="AEG61" s="37"/>
      <c r="AEH61" s="37"/>
      <c r="AEI61" s="37"/>
      <c r="AEJ61" s="38"/>
      <c r="AEK61" s="440"/>
      <c r="AEL61" s="441"/>
      <c r="AEM61" s="36"/>
      <c r="AEN61" s="37"/>
      <c r="AEO61" s="37"/>
      <c r="AEP61" s="37"/>
      <c r="AEQ61" s="37"/>
      <c r="AER61" s="37"/>
      <c r="AES61" s="38"/>
      <c r="AEU61" s="37"/>
      <c r="AEV61" s="37"/>
      <c r="AEW61" s="37"/>
      <c r="AEX61" s="37"/>
      <c r="AEY61" s="38"/>
      <c r="AEZ61" s="440"/>
      <c r="AFA61" s="441"/>
      <c r="AFB61" s="36"/>
      <c r="AFC61" s="37"/>
      <c r="AFD61" s="37"/>
      <c r="AFE61" s="37"/>
      <c r="AFF61" s="37"/>
      <c r="AFG61" s="37"/>
      <c r="AFH61" s="38"/>
      <c r="AFJ61" s="37"/>
      <c r="AFK61" s="37"/>
      <c r="AFL61" s="37"/>
      <c r="AFM61" s="37"/>
      <c r="AFN61" s="38"/>
      <c r="AFO61" s="440"/>
      <c r="AFP61" s="441"/>
      <c r="AFQ61" s="36"/>
      <c r="AFR61" s="37"/>
      <c r="AFS61" s="37"/>
      <c r="AFT61" s="37"/>
      <c r="AFU61" s="37"/>
      <c r="AFV61" s="37"/>
      <c r="AFW61" s="38"/>
      <c r="AFY61" s="37"/>
      <c r="AFZ61" s="37"/>
      <c r="AGA61" s="37"/>
      <c r="AGB61" s="37"/>
      <c r="AGC61" s="38"/>
      <c r="AGD61" s="440"/>
      <c r="AGE61" s="441"/>
      <c r="AGF61" s="36"/>
      <c r="AGG61" s="37"/>
      <c r="AGH61" s="37"/>
      <c r="AGI61" s="37"/>
      <c r="AGJ61" s="37"/>
      <c r="AGK61" s="37"/>
      <c r="AGL61" s="38"/>
      <c r="AGN61" s="37"/>
      <c r="AGO61" s="37"/>
      <c r="AGP61" s="37"/>
      <c r="AGQ61" s="37"/>
      <c r="AGR61" s="38"/>
      <c r="AGS61" s="440"/>
      <c r="AGT61" s="441"/>
      <c r="AGU61" s="36"/>
      <c r="AGV61" s="37"/>
      <c r="AGW61" s="37"/>
      <c r="AGX61" s="37"/>
      <c r="AGY61" s="37"/>
      <c r="AGZ61" s="37"/>
      <c r="AHA61" s="38"/>
      <c r="AHC61" s="37"/>
      <c r="AHD61" s="37"/>
      <c r="AHE61" s="37"/>
      <c r="AHF61" s="37"/>
      <c r="AHG61" s="38"/>
      <c r="AHH61" s="440"/>
      <c r="AHI61" s="441"/>
      <c r="AHJ61" s="36"/>
      <c r="AHK61" s="37"/>
      <c r="AHL61" s="37"/>
      <c r="AHM61" s="37"/>
      <c r="AHN61" s="37"/>
      <c r="AHO61" s="37"/>
      <c r="AHP61" s="38"/>
      <c r="AHR61" s="37"/>
      <c r="AHS61" s="37"/>
      <c r="AHT61" s="37"/>
      <c r="AHU61" s="37"/>
      <c r="AHV61" s="38"/>
      <c r="AHW61" s="440"/>
      <c r="AHX61" s="441"/>
      <c r="AHY61" s="36"/>
      <c r="AHZ61" s="37"/>
      <c r="AIA61" s="37"/>
      <c r="AIB61" s="37"/>
      <c r="AIC61" s="37"/>
      <c r="AID61" s="37"/>
      <c r="AIE61" s="38"/>
    </row>
    <row r="62" spans="1:915" s="89" customFormat="1" ht="18" x14ac:dyDescent="0.35">
      <c r="A62" s="188">
        <v>2024</v>
      </c>
      <c r="B62" s="436" t="str">
        <f>CONCATENATE("Anlagenspiegel des Jahres ",A62)</f>
        <v>Anlagenspiegel des Jahres 2024</v>
      </c>
      <c r="C62" s="90"/>
      <c r="D62" s="90"/>
      <c r="E62" s="90"/>
      <c r="F62" s="90"/>
      <c r="G62" s="90"/>
      <c r="H62" s="90"/>
      <c r="I62" s="90"/>
      <c r="J62" s="90"/>
      <c r="K62" s="90"/>
      <c r="L62" s="90"/>
      <c r="M62" s="90"/>
      <c r="N62" s="90"/>
      <c r="O62" s="90"/>
      <c r="P62" s="90"/>
      <c r="Q62" s="90"/>
      <c r="R62" s="90"/>
      <c r="S62" s="90"/>
      <c r="T62" s="189"/>
      <c r="U62" s="189"/>
      <c r="V62" s="189"/>
      <c r="W62" s="189"/>
      <c r="X62" s="189"/>
      <c r="Y62" s="189"/>
      <c r="Z62" s="189"/>
      <c r="AA62" s="189"/>
      <c r="AB62" s="189"/>
      <c r="AC62" s="189"/>
      <c r="AD62" s="189"/>
      <c r="AE62" s="63"/>
      <c r="AF62" s="90"/>
      <c r="AG62" s="90"/>
      <c r="AH62" s="90"/>
      <c r="AI62" s="189"/>
      <c r="AJ62" s="189"/>
      <c r="AK62" s="189"/>
      <c r="AL62" s="189"/>
      <c r="AM62" s="189"/>
      <c r="AN62" s="189"/>
      <c r="AO62" s="189"/>
      <c r="AP62" s="189"/>
      <c r="AQ62" s="189"/>
      <c r="AR62" s="189"/>
      <c r="AS62" s="189"/>
      <c r="AU62" s="90"/>
      <c r="AV62" s="90"/>
      <c r="AW62" s="90"/>
      <c r="AX62" s="189"/>
      <c r="AY62" s="189"/>
      <c r="AZ62" s="189"/>
      <c r="BA62" s="189"/>
      <c r="BB62" s="189"/>
      <c r="BC62" s="189"/>
      <c r="BD62" s="189"/>
      <c r="BE62" s="189"/>
      <c r="BF62" s="189"/>
      <c r="BG62" s="189"/>
      <c r="BH62" s="189"/>
      <c r="BJ62" s="90"/>
      <c r="BK62" s="90"/>
      <c r="BL62" s="90"/>
      <c r="BM62" s="189"/>
      <c r="BN62" s="189"/>
      <c r="BO62" s="189"/>
      <c r="BP62" s="189"/>
      <c r="BQ62" s="189"/>
      <c r="BR62" s="189"/>
      <c r="BS62" s="189"/>
      <c r="BT62" s="189"/>
      <c r="BU62" s="189"/>
      <c r="BV62" s="189"/>
      <c r="BW62" s="189"/>
      <c r="BY62" s="90"/>
      <c r="BZ62" s="90"/>
      <c r="CA62" s="90"/>
      <c r="CB62" s="189"/>
      <c r="CC62" s="189"/>
      <c r="CD62" s="189"/>
      <c r="CE62" s="189"/>
      <c r="CF62" s="189"/>
      <c r="CG62" s="189"/>
      <c r="CH62" s="189"/>
      <c r="CI62" s="189"/>
      <c r="CJ62" s="189"/>
      <c r="CK62" s="189"/>
      <c r="CL62" s="189"/>
      <c r="CN62" s="90"/>
      <c r="CO62" s="90"/>
      <c r="CP62" s="90"/>
      <c r="CQ62" s="189"/>
      <c r="CR62" s="189"/>
      <c r="CS62" s="189"/>
      <c r="CT62" s="189"/>
      <c r="CU62" s="189"/>
      <c r="CV62" s="189"/>
      <c r="CW62" s="189"/>
      <c r="CX62" s="189"/>
      <c r="CY62" s="189"/>
      <c r="CZ62" s="189"/>
      <c r="DA62" s="189"/>
      <c r="DC62" s="90"/>
      <c r="DD62" s="90"/>
      <c r="DE62" s="90"/>
      <c r="DF62" s="189"/>
      <c r="DG62" s="189"/>
      <c r="DH62" s="189"/>
      <c r="DI62" s="189"/>
      <c r="DJ62" s="189"/>
      <c r="DK62" s="189"/>
      <c r="DL62" s="189"/>
      <c r="DM62" s="189"/>
      <c r="DN62" s="189"/>
      <c r="DO62" s="189"/>
      <c r="DP62" s="189"/>
      <c r="DR62" s="90"/>
      <c r="DS62" s="90"/>
      <c r="DT62" s="90"/>
      <c r="DU62" s="189"/>
      <c r="DV62" s="189"/>
      <c r="DW62" s="189"/>
      <c r="DX62" s="189"/>
      <c r="DY62" s="189"/>
      <c r="DZ62" s="189"/>
      <c r="EA62" s="189"/>
      <c r="EB62" s="189"/>
      <c r="EC62" s="189"/>
      <c r="ED62" s="189"/>
      <c r="EE62" s="189"/>
      <c r="EG62" s="90"/>
      <c r="EH62" s="90"/>
      <c r="EI62" s="90"/>
      <c r="EJ62" s="189"/>
      <c r="EK62" s="189"/>
      <c r="EL62" s="189"/>
      <c r="EM62" s="189"/>
      <c r="EN62" s="189"/>
      <c r="EO62" s="189"/>
      <c r="EP62" s="189"/>
      <c r="EQ62" s="189"/>
      <c r="ER62" s="189"/>
      <c r="ES62" s="189"/>
      <c r="ET62" s="189"/>
      <c r="EV62" s="90"/>
      <c r="EW62" s="90"/>
      <c r="EX62" s="90"/>
      <c r="EY62" s="189"/>
      <c r="EZ62" s="189"/>
      <c r="FA62" s="189"/>
      <c r="FB62" s="189"/>
      <c r="FC62" s="189"/>
      <c r="FD62" s="189"/>
      <c r="FE62" s="189"/>
      <c r="FF62" s="189"/>
      <c r="FG62" s="189"/>
      <c r="FH62" s="189"/>
      <c r="FI62" s="189"/>
      <c r="FK62" s="90"/>
      <c r="FL62" s="90"/>
      <c r="FM62" s="90"/>
      <c r="FN62" s="189"/>
      <c r="FO62" s="189"/>
      <c r="FP62" s="189"/>
      <c r="FQ62" s="189"/>
      <c r="FR62" s="189"/>
      <c r="FS62" s="189"/>
      <c r="FT62" s="189"/>
      <c r="FU62" s="189"/>
      <c r="FV62" s="189"/>
      <c r="FW62" s="189"/>
      <c r="FX62" s="189"/>
      <c r="FZ62" s="90"/>
      <c r="GA62" s="90"/>
      <c r="GB62" s="90"/>
      <c r="GC62" s="189"/>
      <c r="GD62" s="189"/>
      <c r="GE62" s="189"/>
      <c r="GF62" s="189"/>
      <c r="GG62" s="189"/>
      <c r="GH62" s="189"/>
      <c r="GI62" s="189"/>
      <c r="GJ62" s="189"/>
      <c r="GK62" s="189"/>
      <c r="GL62" s="189"/>
      <c r="GM62" s="189"/>
      <c r="GO62" s="90"/>
      <c r="GP62" s="90"/>
      <c r="GQ62" s="90"/>
      <c r="GR62" s="189"/>
      <c r="GS62" s="189"/>
      <c r="GT62" s="189"/>
      <c r="GU62" s="189"/>
      <c r="GV62" s="189"/>
      <c r="GW62" s="189"/>
      <c r="GX62" s="189"/>
      <c r="GY62" s="189"/>
      <c r="GZ62" s="189"/>
      <c r="HA62" s="189"/>
      <c r="HB62" s="189"/>
      <c r="HD62" s="90"/>
      <c r="HE62" s="90"/>
      <c r="HF62" s="90"/>
      <c r="HG62" s="189"/>
      <c r="HH62" s="189"/>
      <c r="HI62" s="189"/>
      <c r="HJ62" s="189"/>
      <c r="HK62" s="189"/>
      <c r="HL62" s="189"/>
      <c r="HM62" s="189"/>
      <c r="HN62" s="189"/>
      <c r="HO62" s="189"/>
      <c r="HP62" s="189"/>
      <c r="HQ62" s="189"/>
      <c r="HS62" s="90"/>
      <c r="HT62" s="90"/>
      <c r="HU62" s="90"/>
      <c r="HV62" s="189"/>
      <c r="HW62" s="189"/>
      <c r="HX62" s="189"/>
      <c r="HY62" s="189"/>
      <c r="HZ62" s="189"/>
      <c r="IA62" s="189"/>
      <c r="IB62" s="189"/>
      <c r="IC62" s="189"/>
      <c r="ID62" s="189"/>
      <c r="IE62" s="189"/>
      <c r="IF62" s="189"/>
      <c r="IH62" s="90"/>
      <c r="II62" s="90"/>
      <c r="IJ62" s="90"/>
      <c r="IK62" s="189"/>
      <c r="IL62" s="189"/>
      <c r="IM62" s="189"/>
      <c r="IN62" s="189"/>
      <c r="IO62" s="189"/>
      <c r="IP62" s="189"/>
      <c r="IQ62" s="189"/>
      <c r="IR62" s="189"/>
      <c r="IS62" s="189"/>
      <c r="IT62" s="189"/>
      <c r="IU62" s="189"/>
      <c r="IW62" s="90"/>
      <c r="IX62" s="90"/>
      <c r="IY62" s="90"/>
      <c r="IZ62" s="189"/>
      <c r="JA62" s="189"/>
      <c r="JB62" s="189"/>
      <c r="JC62" s="189"/>
      <c r="JD62" s="189"/>
      <c r="JE62" s="189"/>
      <c r="JF62" s="189"/>
      <c r="JG62" s="189"/>
      <c r="JH62" s="189"/>
      <c r="JI62" s="189"/>
      <c r="JJ62" s="189"/>
      <c r="JL62" s="90"/>
      <c r="JM62" s="90"/>
      <c r="JN62" s="90"/>
      <c r="JO62" s="189"/>
      <c r="JP62" s="189"/>
      <c r="JQ62" s="189"/>
      <c r="JR62" s="189"/>
      <c r="JS62" s="189"/>
      <c r="JT62" s="189"/>
      <c r="JU62" s="189"/>
      <c r="JV62" s="189"/>
      <c r="JW62" s="189"/>
      <c r="JX62" s="189"/>
      <c r="JY62" s="189"/>
      <c r="KA62" s="90"/>
      <c r="KB62" s="90"/>
      <c r="KC62" s="90"/>
      <c r="KD62" s="189"/>
      <c r="KE62" s="189"/>
      <c r="KF62" s="189"/>
      <c r="KG62" s="189"/>
      <c r="KH62" s="189"/>
      <c r="KI62" s="189"/>
      <c r="KJ62" s="189"/>
      <c r="KK62" s="189"/>
      <c r="KL62" s="189"/>
      <c r="KM62" s="189"/>
      <c r="KN62" s="189"/>
      <c r="KP62" s="90"/>
      <c r="KQ62" s="90"/>
      <c r="KR62" s="90"/>
      <c r="KS62" s="189"/>
      <c r="KT62" s="189"/>
      <c r="KU62" s="189"/>
      <c r="KV62" s="189"/>
      <c r="KW62" s="189"/>
      <c r="KX62" s="189"/>
      <c r="KY62" s="189"/>
      <c r="KZ62" s="189"/>
      <c r="LA62" s="189"/>
      <c r="LB62" s="189"/>
      <c r="LC62" s="189"/>
      <c r="LE62" s="90"/>
      <c r="LF62" s="90"/>
      <c r="LG62" s="90"/>
      <c r="LH62" s="189"/>
      <c r="LI62" s="189"/>
      <c r="LJ62" s="189"/>
      <c r="LK62" s="189"/>
      <c r="LL62" s="189"/>
      <c r="LM62" s="189"/>
      <c r="LN62" s="189"/>
      <c r="LO62" s="189"/>
      <c r="LP62" s="189"/>
      <c r="LQ62" s="189"/>
      <c r="LR62" s="189"/>
      <c r="LT62" s="90"/>
      <c r="LU62" s="90"/>
      <c r="LV62" s="90"/>
      <c r="LW62" s="189"/>
      <c r="LX62" s="189"/>
      <c r="LY62" s="189"/>
      <c r="LZ62" s="189"/>
      <c r="MA62" s="189"/>
      <c r="MB62" s="189"/>
      <c r="MC62" s="189"/>
      <c r="MD62" s="189"/>
      <c r="ME62" s="189"/>
      <c r="MF62" s="189"/>
      <c r="MG62" s="189"/>
      <c r="MI62" s="90"/>
      <c r="MJ62" s="90"/>
      <c r="MK62" s="90"/>
      <c r="ML62" s="189"/>
      <c r="MM62" s="189"/>
      <c r="MN62" s="189"/>
      <c r="MO62" s="189"/>
      <c r="MP62" s="189"/>
      <c r="MQ62" s="189"/>
      <c r="MR62" s="189"/>
      <c r="MS62" s="189"/>
      <c r="MT62" s="189"/>
      <c r="MU62" s="189"/>
      <c r="MV62" s="189"/>
      <c r="MX62" s="90"/>
      <c r="MY62" s="90"/>
      <c r="MZ62" s="90"/>
      <c r="NA62" s="189"/>
      <c r="NB62" s="189"/>
      <c r="NC62" s="189"/>
      <c r="ND62" s="189"/>
      <c r="NE62" s="189"/>
      <c r="NF62" s="189"/>
      <c r="NG62" s="189"/>
      <c r="NH62" s="189"/>
      <c r="NI62" s="189"/>
      <c r="NJ62" s="189"/>
      <c r="NK62" s="189"/>
      <c r="NM62" s="90"/>
      <c r="NN62" s="90"/>
      <c r="NO62" s="90"/>
      <c r="NP62" s="189"/>
      <c r="NQ62" s="189"/>
      <c r="NR62" s="189"/>
      <c r="NS62" s="189"/>
      <c r="NT62" s="189"/>
      <c r="NU62" s="189"/>
      <c r="NV62" s="189"/>
      <c r="NW62" s="189"/>
      <c r="NX62" s="189"/>
      <c r="NY62" s="189"/>
      <c r="NZ62" s="189"/>
      <c r="OB62" s="90"/>
      <c r="OC62" s="90"/>
      <c r="OD62" s="90"/>
      <c r="OE62" s="189"/>
      <c r="OF62" s="189"/>
      <c r="OG62" s="189"/>
      <c r="OH62" s="189"/>
      <c r="OI62" s="189"/>
      <c r="OJ62" s="189"/>
      <c r="OK62" s="189"/>
      <c r="OL62" s="189"/>
      <c r="OM62" s="189"/>
      <c r="ON62" s="189"/>
      <c r="OO62" s="189"/>
      <c r="OQ62" s="90"/>
      <c r="OR62" s="90"/>
      <c r="OS62" s="90"/>
      <c r="OT62" s="189"/>
      <c r="OU62" s="189"/>
      <c r="OV62" s="189"/>
      <c r="OW62" s="189"/>
      <c r="OX62" s="189"/>
      <c r="OY62" s="189"/>
      <c r="OZ62" s="189"/>
      <c r="PA62" s="189"/>
      <c r="PB62" s="189"/>
      <c r="PC62" s="189"/>
      <c r="PD62" s="189"/>
      <c r="PF62" s="90"/>
      <c r="PG62" s="90"/>
      <c r="PH62" s="90"/>
      <c r="PI62" s="189"/>
      <c r="PJ62" s="189"/>
      <c r="PK62" s="189"/>
      <c r="PL62" s="189"/>
      <c r="PM62" s="189"/>
      <c r="PN62" s="189"/>
      <c r="PO62" s="189"/>
      <c r="PP62" s="189"/>
      <c r="PQ62" s="189"/>
      <c r="PR62" s="189"/>
      <c r="PS62" s="189"/>
      <c r="PU62" s="90"/>
      <c r="PV62" s="90"/>
      <c r="PW62" s="90"/>
      <c r="PX62" s="189"/>
      <c r="PY62" s="189"/>
      <c r="PZ62" s="189"/>
      <c r="QA62" s="189"/>
      <c r="QB62" s="189"/>
      <c r="QC62" s="189"/>
      <c r="QD62" s="189"/>
      <c r="QE62" s="189"/>
      <c r="QF62" s="189"/>
      <c r="QG62" s="189"/>
      <c r="QH62" s="189"/>
      <c r="QJ62" s="90"/>
      <c r="QK62" s="90"/>
      <c r="QL62" s="90"/>
      <c r="QM62" s="189"/>
      <c r="QN62" s="189"/>
      <c r="QO62" s="189"/>
      <c r="QP62" s="189"/>
      <c r="QQ62" s="189"/>
      <c r="QR62" s="189"/>
      <c r="QS62" s="189"/>
      <c r="QT62" s="189"/>
      <c r="QU62" s="189"/>
      <c r="QV62" s="189"/>
      <c r="QW62" s="189"/>
      <c r="QY62" s="90"/>
      <c r="QZ62" s="90"/>
      <c r="RA62" s="90"/>
      <c r="RB62" s="189"/>
      <c r="RC62" s="189"/>
      <c r="RD62" s="189"/>
      <c r="RE62" s="189"/>
      <c r="RF62" s="189"/>
      <c r="RG62" s="189"/>
      <c r="RH62" s="189"/>
      <c r="RI62" s="189"/>
      <c r="RJ62" s="189"/>
      <c r="RK62" s="189"/>
      <c r="RL62" s="189"/>
      <c r="RN62" s="90"/>
      <c r="RO62" s="90"/>
      <c r="RP62" s="90"/>
      <c r="RQ62" s="189"/>
      <c r="RR62" s="189"/>
      <c r="RS62" s="189"/>
      <c r="RT62" s="189"/>
      <c r="RU62" s="189"/>
      <c r="RV62" s="189"/>
      <c r="RW62" s="189"/>
      <c r="RX62" s="189"/>
      <c r="RY62" s="189"/>
      <c r="RZ62" s="189"/>
      <c r="SA62" s="189"/>
      <c r="SC62" s="90"/>
      <c r="SD62" s="90"/>
      <c r="SE62" s="90"/>
      <c r="SF62" s="189"/>
      <c r="SG62" s="189"/>
      <c r="SH62" s="189"/>
      <c r="SI62" s="189"/>
      <c r="SJ62" s="189"/>
      <c r="SK62" s="189"/>
      <c r="SL62" s="189"/>
      <c r="SM62" s="189"/>
      <c r="SN62" s="189"/>
      <c r="SO62" s="189"/>
      <c r="SP62" s="189"/>
      <c r="SR62" s="90"/>
      <c r="SS62" s="90"/>
      <c r="ST62" s="90"/>
      <c r="SU62" s="189"/>
      <c r="SV62" s="189"/>
      <c r="SW62" s="189"/>
      <c r="SX62" s="189"/>
      <c r="SY62" s="189"/>
      <c r="SZ62" s="189"/>
      <c r="TA62" s="189"/>
      <c r="TB62" s="189"/>
      <c r="TC62" s="189"/>
      <c r="TD62" s="189"/>
      <c r="TE62" s="189"/>
      <c r="TG62" s="90"/>
      <c r="TH62" s="90"/>
      <c r="TI62" s="90"/>
      <c r="TJ62" s="189"/>
      <c r="TK62" s="189"/>
      <c r="TL62" s="189"/>
      <c r="TM62" s="189"/>
      <c r="TN62" s="189"/>
      <c r="TO62" s="189"/>
      <c r="TP62" s="189"/>
      <c r="TQ62" s="189"/>
      <c r="TR62" s="189"/>
      <c r="TS62" s="189"/>
      <c r="TT62" s="189"/>
      <c r="TV62" s="90"/>
      <c r="TW62" s="90"/>
      <c r="TX62" s="90"/>
      <c r="TY62" s="189"/>
      <c r="TZ62" s="189"/>
      <c r="UA62" s="189"/>
      <c r="UB62" s="189"/>
      <c r="UC62" s="189"/>
      <c r="UD62" s="189"/>
      <c r="UE62" s="189"/>
      <c r="UF62" s="189"/>
      <c r="UG62" s="189"/>
      <c r="UH62" s="189"/>
      <c r="UI62" s="189"/>
      <c r="UK62" s="90"/>
      <c r="UL62" s="90"/>
      <c r="UM62" s="90"/>
      <c r="UN62" s="189"/>
      <c r="UO62" s="189"/>
      <c r="UP62" s="189"/>
      <c r="UQ62" s="189"/>
      <c r="UR62" s="189"/>
      <c r="US62" s="189"/>
      <c r="UT62" s="189"/>
      <c r="UU62" s="189"/>
      <c r="UV62" s="189"/>
      <c r="UW62" s="189"/>
      <c r="UX62" s="189"/>
      <c r="UZ62" s="90"/>
      <c r="VA62" s="90"/>
      <c r="VB62" s="90"/>
      <c r="VC62" s="189"/>
      <c r="VD62" s="189"/>
      <c r="VE62" s="189"/>
      <c r="VF62" s="189"/>
      <c r="VG62" s="189"/>
      <c r="VH62" s="189"/>
      <c r="VI62" s="189"/>
      <c r="VJ62" s="189"/>
      <c r="VK62" s="189"/>
      <c r="VL62" s="189"/>
      <c r="VM62" s="189"/>
      <c r="VO62" s="90"/>
      <c r="VP62" s="90"/>
      <c r="VQ62" s="90"/>
      <c r="VR62" s="189"/>
      <c r="VS62" s="189"/>
      <c r="VT62" s="189"/>
      <c r="VU62" s="189"/>
      <c r="VV62" s="189"/>
      <c r="VW62" s="189"/>
      <c r="VX62" s="189"/>
      <c r="VY62" s="189"/>
      <c r="VZ62" s="189"/>
      <c r="WA62" s="189"/>
      <c r="WB62" s="189"/>
      <c r="WD62" s="90"/>
      <c r="WE62" s="90"/>
      <c r="WF62" s="90"/>
      <c r="WG62" s="189"/>
      <c r="WH62" s="189"/>
      <c r="WI62" s="189"/>
      <c r="WJ62" s="189"/>
      <c r="WK62" s="189"/>
      <c r="WL62" s="189"/>
      <c r="WM62" s="189"/>
      <c r="WN62" s="189"/>
      <c r="WO62" s="189"/>
      <c r="WP62" s="189"/>
      <c r="WQ62" s="189"/>
      <c r="WS62" s="90"/>
      <c r="WT62" s="90"/>
      <c r="WU62" s="90"/>
      <c r="WV62" s="189"/>
      <c r="WW62" s="189"/>
      <c r="WX62" s="189"/>
      <c r="WY62" s="189"/>
      <c r="WZ62" s="189"/>
      <c r="XA62" s="189"/>
      <c r="XB62" s="189"/>
      <c r="XC62" s="189"/>
      <c r="XD62" s="189"/>
      <c r="XE62" s="189"/>
      <c r="XF62" s="189"/>
      <c r="XH62" s="90"/>
      <c r="XI62" s="90"/>
      <c r="XJ62" s="90"/>
      <c r="XK62" s="189"/>
      <c r="XL62" s="189"/>
      <c r="XM62" s="189"/>
      <c r="XN62" s="189"/>
      <c r="XO62" s="189"/>
      <c r="XP62" s="189"/>
      <c r="XQ62" s="189"/>
      <c r="XR62" s="189"/>
      <c r="XS62" s="189"/>
      <c r="XT62" s="189"/>
      <c r="XU62" s="189"/>
      <c r="XW62" s="90"/>
      <c r="XX62" s="90"/>
      <c r="XY62" s="90"/>
      <c r="XZ62" s="189"/>
      <c r="YA62" s="189"/>
      <c r="YB62" s="189"/>
      <c r="YC62" s="189"/>
      <c r="YD62" s="189"/>
      <c r="YE62" s="189"/>
      <c r="YF62" s="189"/>
      <c r="YG62" s="189"/>
      <c r="YH62" s="189"/>
      <c r="YI62" s="189"/>
      <c r="YJ62" s="189"/>
      <c r="YL62" s="90"/>
      <c r="YM62" s="90"/>
      <c r="YN62" s="90"/>
      <c r="YO62" s="189"/>
      <c r="YP62" s="189"/>
      <c r="YQ62" s="189"/>
      <c r="YR62" s="189"/>
      <c r="YS62" s="189"/>
      <c r="YT62" s="189"/>
      <c r="YU62" s="189"/>
      <c r="YV62" s="189"/>
      <c r="YW62" s="189"/>
      <c r="YX62" s="189"/>
      <c r="YY62" s="189"/>
      <c r="ZA62" s="90"/>
      <c r="ZB62" s="90"/>
      <c r="ZC62" s="90"/>
      <c r="ZD62" s="189"/>
      <c r="ZE62" s="189"/>
      <c r="ZF62" s="189"/>
      <c r="ZG62" s="189"/>
      <c r="ZH62" s="189"/>
      <c r="ZI62" s="189"/>
      <c r="ZJ62" s="189"/>
      <c r="ZK62" s="189"/>
      <c r="ZL62" s="189"/>
      <c r="ZM62" s="189"/>
      <c r="ZN62" s="189"/>
      <c r="ZP62" s="90"/>
      <c r="ZQ62" s="90"/>
      <c r="ZR62" s="90"/>
      <c r="ZS62" s="189"/>
      <c r="ZT62" s="189"/>
      <c r="ZU62" s="189"/>
      <c r="ZV62" s="189"/>
      <c r="ZW62" s="189"/>
      <c r="ZX62" s="189"/>
      <c r="ZY62" s="189"/>
      <c r="ZZ62" s="189"/>
      <c r="AAA62" s="189"/>
      <c r="AAB62" s="189"/>
      <c r="AAC62" s="189"/>
      <c r="AAE62" s="90"/>
      <c r="AAF62" s="90"/>
      <c r="AAG62" s="90"/>
      <c r="AAH62" s="189"/>
      <c r="AAI62" s="189"/>
      <c r="AAJ62" s="189"/>
      <c r="AAK62" s="189"/>
      <c r="AAL62" s="189"/>
      <c r="AAM62" s="189"/>
      <c r="AAN62" s="189"/>
      <c r="AAO62" s="189"/>
      <c r="AAP62" s="189"/>
      <c r="AAQ62" s="189"/>
      <c r="AAR62" s="189"/>
      <c r="AAT62" s="90"/>
      <c r="AAU62" s="90"/>
      <c r="AAV62" s="90"/>
      <c r="AAW62" s="189"/>
      <c r="AAX62" s="189"/>
      <c r="AAY62" s="189"/>
      <c r="AAZ62" s="189"/>
      <c r="ABA62" s="189"/>
      <c r="ABB62" s="189"/>
      <c r="ABC62" s="189"/>
      <c r="ABD62" s="189"/>
      <c r="ABE62" s="189"/>
      <c r="ABF62" s="189"/>
      <c r="ABG62" s="189"/>
      <c r="ABI62" s="90"/>
      <c r="ABJ62" s="90"/>
      <c r="ABK62" s="90"/>
      <c r="ABL62" s="189"/>
      <c r="ABM62" s="189"/>
      <c r="ABN62" s="189"/>
      <c r="ABO62" s="189"/>
      <c r="ABP62" s="189"/>
      <c r="ABQ62" s="189"/>
      <c r="ABR62" s="189"/>
      <c r="ABS62" s="189"/>
      <c r="ABT62" s="189"/>
      <c r="ABU62" s="189"/>
      <c r="ABV62" s="189"/>
      <c r="ABX62" s="90"/>
      <c r="ABY62" s="90"/>
      <c r="ABZ62" s="90"/>
      <c r="ACA62" s="189"/>
      <c r="ACB62" s="189"/>
      <c r="ACC62" s="189"/>
      <c r="ACD62" s="189"/>
      <c r="ACE62" s="189"/>
      <c r="ACF62" s="189"/>
      <c r="ACG62" s="189"/>
      <c r="ACH62" s="189"/>
      <c r="ACI62" s="189"/>
      <c r="ACJ62" s="189"/>
      <c r="ACK62" s="189"/>
      <c r="ACM62" s="90"/>
      <c r="ACN62" s="90"/>
      <c r="ACO62" s="90"/>
      <c r="ACP62" s="189"/>
      <c r="ACQ62" s="189"/>
      <c r="ACR62" s="189"/>
      <c r="ACS62" s="189"/>
      <c r="ACT62" s="189"/>
      <c r="ACU62" s="189"/>
      <c r="ACV62" s="189"/>
      <c r="ACW62" s="189"/>
      <c r="ACX62" s="189"/>
      <c r="ACY62" s="189"/>
      <c r="ACZ62" s="189"/>
      <c r="ADB62" s="90"/>
      <c r="ADC62" s="90"/>
      <c r="ADD62" s="90"/>
      <c r="ADE62" s="189"/>
      <c r="ADF62" s="189"/>
      <c r="ADG62" s="189"/>
      <c r="ADH62" s="189"/>
      <c r="ADI62" s="189"/>
      <c r="ADJ62" s="189"/>
      <c r="ADK62" s="189"/>
      <c r="ADL62" s="189"/>
      <c r="ADM62" s="189"/>
      <c r="ADN62" s="189"/>
      <c r="ADO62" s="189"/>
      <c r="ADQ62" s="90"/>
      <c r="ADR62" s="90"/>
      <c r="ADS62" s="90"/>
      <c r="ADT62" s="189"/>
      <c r="ADU62" s="189"/>
      <c r="ADV62" s="189"/>
      <c r="ADW62" s="189"/>
      <c r="ADX62" s="189"/>
      <c r="ADY62" s="189"/>
      <c r="ADZ62" s="189"/>
      <c r="AEA62" s="189"/>
      <c r="AEB62" s="189"/>
      <c r="AEC62" s="189"/>
      <c r="AED62" s="189"/>
      <c r="AEF62" s="90"/>
      <c r="AEG62" s="90"/>
      <c r="AEH62" s="90"/>
      <c r="AEI62" s="189"/>
      <c r="AEJ62" s="189"/>
      <c r="AEK62" s="189"/>
      <c r="AEL62" s="189"/>
      <c r="AEM62" s="189"/>
      <c r="AEN62" s="189"/>
      <c r="AEO62" s="189"/>
      <c r="AEP62" s="189"/>
      <c r="AEQ62" s="189"/>
      <c r="AER62" s="189"/>
      <c r="AES62" s="189"/>
      <c r="AEU62" s="90"/>
      <c r="AEV62" s="90"/>
      <c r="AEW62" s="90"/>
      <c r="AEX62" s="189"/>
      <c r="AEY62" s="189"/>
      <c r="AEZ62" s="189"/>
      <c r="AFA62" s="189"/>
      <c r="AFB62" s="189"/>
      <c r="AFC62" s="189"/>
      <c r="AFD62" s="189"/>
      <c r="AFE62" s="189"/>
      <c r="AFF62" s="189"/>
      <c r="AFG62" s="189"/>
      <c r="AFH62" s="189"/>
      <c r="AFJ62" s="90"/>
      <c r="AFK62" s="90"/>
      <c r="AFL62" s="90"/>
      <c r="AFM62" s="189"/>
      <c r="AFN62" s="189"/>
      <c r="AFO62" s="189"/>
      <c r="AFP62" s="189"/>
      <c r="AFQ62" s="189"/>
      <c r="AFR62" s="189"/>
      <c r="AFS62" s="189"/>
      <c r="AFT62" s="189"/>
      <c r="AFU62" s="189"/>
      <c r="AFV62" s="189"/>
      <c r="AFW62" s="189"/>
      <c r="AFY62" s="90"/>
      <c r="AFZ62" s="90"/>
      <c r="AGA62" s="90"/>
      <c r="AGB62" s="189"/>
      <c r="AGC62" s="189"/>
      <c r="AGD62" s="189"/>
      <c r="AGE62" s="189"/>
      <c r="AGF62" s="189"/>
      <c r="AGG62" s="189"/>
      <c r="AGH62" s="189"/>
      <c r="AGI62" s="189"/>
      <c r="AGJ62" s="189"/>
      <c r="AGK62" s="189"/>
      <c r="AGL62" s="189"/>
      <c r="AGN62" s="90"/>
      <c r="AGO62" s="90"/>
      <c r="AGP62" s="90"/>
      <c r="AGQ62" s="189"/>
      <c r="AGR62" s="189"/>
      <c r="AGS62" s="189"/>
      <c r="AGT62" s="189"/>
      <c r="AGU62" s="189"/>
      <c r="AGV62" s="189"/>
      <c r="AGW62" s="189"/>
      <c r="AGX62" s="189"/>
      <c r="AGY62" s="189"/>
      <c r="AGZ62" s="189"/>
      <c r="AHA62" s="189"/>
      <c r="AHC62" s="90"/>
      <c r="AHD62" s="90"/>
      <c r="AHE62" s="90"/>
      <c r="AHF62" s="189"/>
      <c r="AHG62" s="189"/>
      <c r="AHH62" s="189"/>
      <c r="AHI62" s="189"/>
      <c r="AHJ62" s="189"/>
      <c r="AHK62" s="189"/>
      <c r="AHL62" s="189"/>
      <c r="AHM62" s="189"/>
      <c r="AHN62" s="189"/>
      <c r="AHO62" s="189"/>
      <c r="AHP62" s="189"/>
      <c r="AHR62" s="90"/>
      <c r="AHS62" s="90"/>
      <c r="AHT62" s="90"/>
      <c r="AHU62" s="189"/>
      <c r="AHV62" s="189"/>
      <c r="AHW62" s="189"/>
      <c r="AHX62" s="189"/>
      <c r="AHY62" s="189"/>
      <c r="AHZ62" s="189"/>
      <c r="AIA62" s="189"/>
      <c r="AIB62" s="189"/>
      <c r="AIC62" s="189"/>
      <c r="AID62" s="189"/>
      <c r="AIE62" s="189"/>
    </row>
    <row r="63" spans="1:915" x14ac:dyDescent="0.3">
      <c r="A63" s="29" t="s">
        <v>127</v>
      </c>
      <c r="B63" s="30" t="s">
        <v>128</v>
      </c>
      <c r="C63" s="110">
        <f t="shared" ref="C63:AC63" si="1684">SUM(C64+C68+C73)</f>
        <v>0</v>
      </c>
      <c r="D63" s="110">
        <f t="shared" si="1684"/>
        <v>0</v>
      </c>
      <c r="E63" s="110">
        <f t="shared" si="1684"/>
        <v>0</v>
      </c>
      <c r="F63" s="110">
        <f t="shared" si="1684"/>
        <v>0</v>
      </c>
      <c r="G63" s="110">
        <f t="shared" si="1684"/>
        <v>0</v>
      </c>
      <c r="H63" s="110">
        <f t="shared" si="1684"/>
        <v>0</v>
      </c>
      <c r="I63" s="110">
        <f t="shared" si="1684"/>
        <v>0</v>
      </c>
      <c r="J63" s="110">
        <f t="shared" si="1684"/>
        <v>0</v>
      </c>
      <c r="K63" s="110">
        <f t="shared" si="1684"/>
        <v>0</v>
      </c>
      <c r="L63" s="110">
        <f t="shared" si="1684"/>
        <v>0</v>
      </c>
      <c r="M63" s="110">
        <f t="shared" si="1684"/>
        <v>0</v>
      </c>
      <c r="N63" s="110">
        <f t="shared" si="1684"/>
        <v>0</v>
      </c>
      <c r="O63" s="110">
        <f t="shared" si="1684"/>
        <v>0</v>
      </c>
      <c r="P63" s="110">
        <f t="shared" si="1684"/>
        <v>0</v>
      </c>
      <c r="Q63" s="110">
        <f t="shared" si="1684"/>
        <v>0</v>
      </c>
      <c r="R63" s="110">
        <f t="shared" si="1684"/>
        <v>0</v>
      </c>
      <c r="S63" s="110">
        <f t="shared" si="1684"/>
        <v>0</v>
      </c>
      <c r="T63" s="110">
        <f t="shared" si="1684"/>
        <v>0</v>
      </c>
      <c r="U63" s="110">
        <f t="shared" si="1684"/>
        <v>0</v>
      </c>
      <c r="V63" s="110">
        <f t="shared" si="1684"/>
        <v>0</v>
      </c>
      <c r="W63" s="110">
        <f t="shared" si="1684"/>
        <v>0</v>
      </c>
      <c r="X63" s="110">
        <f t="shared" si="1684"/>
        <v>0</v>
      </c>
      <c r="Y63" s="110">
        <f t="shared" si="1684"/>
        <v>0</v>
      </c>
      <c r="Z63" s="110">
        <f t="shared" si="1684"/>
        <v>0</v>
      </c>
      <c r="AA63" s="110">
        <f t="shared" si="1684"/>
        <v>0</v>
      </c>
      <c r="AB63" s="110">
        <f t="shared" si="1684"/>
        <v>0</v>
      </c>
      <c r="AC63" s="110">
        <f t="shared" si="1684"/>
        <v>0</v>
      </c>
      <c r="AD63" s="110">
        <f>SUM(AD64+AD68+AD73)</f>
        <v>0</v>
      </c>
      <c r="AF63" s="110">
        <f t="shared" ref="AF63:AR63" si="1685">SUM(AF64+AF68+AF73)</f>
        <v>0</v>
      </c>
      <c r="AG63" s="110">
        <f t="shared" si="1685"/>
        <v>0</v>
      </c>
      <c r="AH63" s="110">
        <f t="shared" si="1685"/>
        <v>0</v>
      </c>
      <c r="AI63" s="110">
        <f t="shared" si="1685"/>
        <v>0</v>
      </c>
      <c r="AJ63" s="110">
        <f t="shared" si="1685"/>
        <v>0</v>
      </c>
      <c r="AK63" s="110">
        <f t="shared" si="1685"/>
        <v>0</v>
      </c>
      <c r="AL63" s="110">
        <f t="shared" si="1685"/>
        <v>0</v>
      </c>
      <c r="AM63" s="110">
        <f t="shared" si="1685"/>
        <v>0</v>
      </c>
      <c r="AN63" s="110">
        <f t="shared" si="1685"/>
        <v>0</v>
      </c>
      <c r="AO63" s="110">
        <f t="shared" si="1685"/>
        <v>0</v>
      </c>
      <c r="AP63" s="110">
        <f t="shared" si="1685"/>
        <v>0</v>
      </c>
      <c r="AQ63" s="110">
        <f t="shared" si="1685"/>
        <v>0</v>
      </c>
      <c r="AR63" s="110">
        <f t="shared" si="1685"/>
        <v>0</v>
      </c>
      <c r="AS63" s="110">
        <f>SUM(AS64+AS68+AS73)</f>
        <v>0</v>
      </c>
      <c r="AU63" s="110">
        <f t="shared" ref="AU63:BG63" si="1686">SUM(AU64+AU68+AU73)</f>
        <v>0</v>
      </c>
      <c r="AV63" s="110">
        <f t="shared" si="1686"/>
        <v>0</v>
      </c>
      <c r="AW63" s="110">
        <f t="shared" si="1686"/>
        <v>0</v>
      </c>
      <c r="AX63" s="110">
        <f t="shared" si="1686"/>
        <v>0</v>
      </c>
      <c r="AY63" s="110">
        <f t="shared" si="1686"/>
        <v>0</v>
      </c>
      <c r="AZ63" s="110">
        <f t="shared" si="1686"/>
        <v>0</v>
      </c>
      <c r="BA63" s="110">
        <f t="shared" si="1686"/>
        <v>0</v>
      </c>
      <c r="BB63" s="110">
        <f t="shared" si="1686"/>
        <v>0</v>
      </c>
      <c r="BC63" s="110">
        <f t="shared" si="1686"/>
        <v>0</v>
      </c>
      <c r="BD63" s="110">
        <f t="shared" si="1686"/>
        <v>0</v>
      </c>
      <c r="BE63" s="110">
        <f t="shared" si="1686"/>
        <v>0</v>
      </c>
      <c r="BF63" s="110">
        <f t="shared" si="1686"/>
        <v>0</v>
      </c>
      <c r="BG63" s="110">
        <f t="shared" si="1686"/>
        <v>0</v>
      </c>
      <c r="BH63" s="110">
        <f>SUM(BH64+BH68+BH73)</f>
        <v>0</v>
      </c>
      <c r="BJ63" s="110">
        <f t="shared" ref="BJ63:BV63" si="1687">SUM(BJ64+BJ68+BJ73)</f>
        <v>0</v>
      </c>
      <c r="BK63" s="110">
        <f t="shared" si="1687"/>
        <v>0</v>
      </c>
      <c r="BL63" s="110">
        <f t="shared" si="1687"/>
        <v>0</v>
      </c>
      <c r="BM63" s="110">
        <f t="shared" si="1687"/>
        <v>0</v>
      </c>
      <c r="BN63" s="110">
        <f t="shared" si="1687"/>
        <v>0</v>
      </c>
      <c r="BO63" s="110">
        <f t="shared" si="1687"/>
        <v>0</v>
      </c>
      <c r="BP63" s="110">
        <f t="shared" si="1687"/>
        <v>0</v>
      </c>
      <c r="BQ63" s="110">
        <f t="shared" si="1687"/>
        <v>0</v>
      </c>
      <c r="BR63" s="110">
        <f t="shared" si="1687"/>
        <v>0</v>
      </c>
      <c r="BS63" s="110">
        <f t="shared" si="1687"/>
        <v>0</v>
      </c>
      <c r="BT63" s="110">
        <f t="shared" si="1687"/>
        <v>0</v>
      </c>
      <c r="BU63" s="110">
        <f t="shared" si="1687"/>
        <v>0</v>
      </c>
      <c r="BV63" s="110">
        <f t="shared" si="1687"/>
        <v>0</v>
      </c>
      <c r="BW63" s="110">
        <f>SUM(BW64+BW68+BW73)</f>
        <v>0</v>
      </c>
      <c r="BY63" s="110">
        <f t="shared" ref="BY63:CK63" si="1688">SUM(BY64+BY68+BY73)</f>
        <v>0</v>
      </c>
      <c r="BZ63" s="110">
        <f t="shared" si="1688"/>
        <v>0</v>
      </c>
      <c r="CA63" s="110">
        <f t="shared" si="1688"/>
        <v>0</v>
      </c>
      <c r="CB63" s="110">
        <f t="shared" si="1688"/>
        <v>0</v>
      </c>
      <c r="CC63" s="110">
        <f t="shared" si="1688"/>
        <v>0</v>
      </c>
      <c r="CD63" s="110">
        <f t="shared" si="1688"/>
        <v>0</v>
      </c>
      <c r="CE63" s="110">
        <f t="shared" si="1688"/>
        <v>0</v>
      </c>
      <c r="CF63" s="110">
        <f t="shared" si="1688"/>
        <v>0</v>
      </c>
      <c r="CG63" s="110">
        <f t="shared" si="1688"/>
        <v>0</v>
      </c>
      <c r="CH63" s="110">
        <f t="shared" si="1688"/>
        <v>0</v>
      </c>
      <c r="CI63" s="110">
        <f t="shared" si="1688"/>
        <v>0</v>
      </c>
      <c r="CJ63" s="110">
        <f t="shared" si="1688"/>
        <v>0</v>
      </c>
      <c r="CK63" s="110">
        <f t="shared" si="1688"/>
        <v>0</v>
      </c>
      <c r="CL63" s="110">
        <f>SUM(CL64+CL68+CL73)</f>
        <v>0</v>
      </c>
      <c r="CN63" s="110">
        <f t="shared" ref="CN63:CZ63" si="1689">SUM(CN64+CN68+CN73)</f>
        <v>0</v>
      </c>
      <c r="CO63" s="110">
        <f t="shared" si="1689"/>
        <v>0</v>
      </c>
      <c r="CP63" s="110">
        <f t="shared" si="1689"/>
        <v>0</v>
      </c>
      <c r="CQ63" s="110">
        <f t="shared" si="1689"/>
        <v>0</v>
      </c>
      <c r="CR63" s="110">
        <f t="shared" si="1689"/>
        <v>0</v>
      </c>
      <c r="CS63" s="110">
        <f t="shared" si="1689"/>
        <v>0</v>
      </c>
      <c r="CT63" s="110">
        <f t="shared" si="1689"/>
        <v>0</v>
      </c>
      <c r="CU63" s="110">
        <f t="shared" si="1689"/>
        <v>0</v>
      </c>
      <c r="CV63" s="110">
        <f t="shared" si="1689"/>
        <v>0</v>
      </c>
      <c r="CW63" s="110">
        <f t="shared" si="1689"/>
        <v>0</v>
      </c>
      <c r="CX63" s="110">
        <f t="shared" si="1689"/>
        <v>0</v>
      </c>
      <c r="CY63" s="110">
        <f t="shared" si="1689"/>
        <v>0</v>
      </c>
      <c r="CZ63" s="110">
        <f t="shared" si="1689"/>
        <v>0</v>
      </c>
      <c r="DA63" s="110">
        <f>SUM(DA64+DA68+DA73)</f>
        <v>0</v>
      </c>
      <c r="DC63" s="110">
        <f t="shared" ref="DC63:DO63" si="1690">SUM(DC64+DC68+DC73)</f>
        <v>0</v>
      </c>
      <c r="DD63" s="110">
        <f t="shared" si="1690"/>
        <v>0</v>
      </c>
      <c r="DE63" s="110">
        <f t="shared" si="1690"/>
        <v>0</v>
      </c>
      <c r="DF63" s="110">
        <f t="shared" si="1690"/>
        <v>0</v>
      </c>
      <c r="DG63" s="110">
        <f t="shared" si="1690"/>
        <v>0</v>
      </c>
      <c r="DH63" s="110">
        <f t="shared" si="1690"/>
        <v>0</v>
      </c>
      <c r="DI63" s="110">
        <f t="shared" si="1690"/>
        <v>0</v>
      </c>
      <c r="DJ63" s="110">
        <f t="shared" si="1690"/>
        <v>0</v>
      </c>
      <c r="DK63" s="110">
        <f t="shared" si="1690"/>
        <v>0</v>
      </c>
      <c r="DL63" s="110">
        <f t="shared" si="1690"/>
        <v>0</v>
      </c>
      <c r="DM63" s="110">
        <f t="shared" si="1690"/>
        <v>0</v>
      </c>
      <c r="DN63" s="110">
        <f t="shared" si="1690"/>
        <v>0</v>
      </c>
      <c r="DO63" s="110">
        <f t="shared" si="1690"/>
        <v>0</v>
      </c>
      <c r="DP63" s="110">
        <f>SUM(DP64+DP68+DP73)</f>
        <v>0</v>
      </c>
      <c r="DR63" s="110">
        <f t="shared" ref="DR63:ED63" si="1691">SUM(DR64+DR68+DR73)</f>
        <v>0</v>
      </c>
      <c r="DS63" s="110">
        <f t="shared" si="1691"/>
        <v>0</v>
      </c>
      <c r="DT63" s="110">
        <f t="shared" si="1691"/>
        <v>0</v>
      </c>
      <c r="DU63" s="110">
        <f t="shared" si="1691"/>
        <v>0</v>
      </c>
      <c r="DV63" s="110">
        <f t="shared" si="1691"/>
        <v>0</v>
      </c>
      <c r="DW63" s="110">
        <f t="shared" si="1691"/>
        <v>0</v>
      </c>
      <c r="DX63" s="110">
        <f t="shared" si="1691"/>
        <v>0</v>
      </c>
      <c r="DY63" s="110">
        <f t="shared" si="1691"/>
        <v>0</v>
      </c>
      <c r="DZ63" s="110">
        <f t="shared" si="1691"/>
        <v>0</v>
      </c>
      <c r="EA63" s="110">
        <f t="shared" si="1691"/>
        <v>0</v>
      </c>
      <c r="EB63" s="110">
        <f t="shared" si="1691"/>
        <v>0</v>
      </c>
      <c r="EC63" s="110">
        <f t="shared" si="1691"/>
        <v>0</v>
      </c>
      <c r="ED63" s="110">
        <f t="shared" si="1691"/>
        <v>0</v>
      </c>
      <c r="EE63" s="110">
        <f>SUM(EE64+EE68+EE73)</f>
        <v>0</v>
      </c>
      <c r="EG63" s="110">
        <f t="shared" ref="EG63:ES63" si="1692">SUM(EG64+EG68+EG73)</f>
        <v>0</v>
      </c>
      <c r="EH63" s="110">
        <f t="shared" si="1692"/>
        <v>0</v>
      </c>
      <c r="EI63" s="110">
        <f t="shared" si="1692"/>
        <v>0</v>
      </c>
      <c r="EJ63" s="110">
        <f t="shared" si="1692"/>
        <v>0</v>
      </c>
      <c r="EK63" s="110">
        <f t="shared" si="1692"/>
        <v>0</v>
      </c>
      <c r="EL63" s="110">
        <f t="shared" si="1692"/>
        <v>0</v>
      </c>
      <c r="EM63" s="110">
        <f t="shared" si="1692"/>
        <v>0</v>
      </c>
      <c r="EN63" s="110">
        <f t="shared" si="1692"/>
        <v>0</v>
      </c>
      <c r="EO63" s="110">
        <f t="shared" si="1692"/>
        <v>0</v>
      </c>
      <c r="EP63" s="110">
        <f t="shared" si="1692"/>
        <v>0</v>
      </c>
      <c r="EQ63" s="110">
        <f t="shared" si="1692"/>
        <v>0</v>
      </c>
      <c r="ER63" s="110">
        <f t="shared" si="1692"/>
        <v>0</v>
      </c>
      <c r="ES63" s="110">
        <f t="shared" si="1692"/>
        <v>0</v>
      </c>
      <c r="ET63" s="110">
        <f>SUM(ET64+ET68+ET73)</f>
        <v>0</v>
      </c>
      <c r="EV63" s="110">
        <f t="shared" ref="EV63:FH63" si="1693">SUM(EV64+EV68+EV73)</f>
        <v>0</v>
      </c>
      <c r="EW63" s="110">
        <f t="shared" si="1693"/>
        <v>0</v>
      </c>
      <c r="EX63" s="110">
        <f t="shared" si="1693"/>
        <v>0</v>
      </c>
      <c r="EY63" s="110">
        <f t="shared" si="1693"/>
        <v>0</v>
      </c>
      <c r="EZ63" s="110">
        <f t="shared" si="1693"/>
        <v>0</v>
      </c>
      <c r="FA63" s="110">
        <f t="shared" si="1693"/>
        <v>0</v>
      </c>
      <c r="FB63" s="110">
        <f t="shared" si="1693"/>
        <v>0</v>
      </c>
      <c r="FC63" s="110">
        <f t="shared" si="1693"/>
        <v>0</v>
      </c>
      <c r="FD63" s="110">
        <f t="shared" si="1693"/>
        <v>0</v>
      </c>
      <c r="FE63" s="110">
        <f t="shared" si="1693"/>
        <v>0</v>
      </c>
      <c r="FF63" s="110">
        <f t="shared" si="1693"/>
        <v>0</v>
      </c>
      <c r="FG63" s="110">
        <f t="shared" si="1693"/>
        <v>0</v>
      </c>
      <c r="FH63" s="110">
        <f t="shared" si="1693"/>
        <v>0</v>
      </c>
      <c r="FI63" s="110">
        <f>SUM(FI64+FI68+FI73)</f>
        <v>0</v>
      </c>
      <c r="FK63" s="110">
        <f t="shared" ref="FK63:FW63" si="1694">SUM(FK64+FK68+FK73)</f>
        <v>0</v>
      </c>
      <c r="FL63" s="110">
        <f t="shared" si="1694"/>
        <v>0</v>
      </c>
      <c r="FM63" s="110">
        <f t="shared" si="1694"/>
        <v>0</v>
      </c>
      <c r="FN63" s="110">
        <f t="shared" si="1694"/>
        <v>0</v>
      </c>
      <c r="FO63" s="110">
        <f t="shared" si="1694"/>
        <v>0</v>
      </c>
      <c r="FP63" s="110">
        <f t="shared" si="1694"/>
        <v>0</v>
      </c>
      <c r="FQ63" s="110">
        <f t="shared" si="1694"/>
        <v>0</v>
      </c>
      <c r="FR63" s="110">
        <f t="shared" si="1694"/>
        <v>0</v>
      </c>
      <c r="FS63" s="110">
        <f t="shared" si="1694"/>
        <v>0</v>
      </c>
      <c r="FT63" s="110">
        <f t="shared" si="1694"/>
        <v>0</v>
      </c>
      <c r="FU63" s="110">
        <f t="shared" si="1694"/>
        <v>0</v>
      </c>
      <c r="FV63" s="110">
        <f t="shared" si="1694"/>
        <v>0</v>
      </c>
      <c r="FW63" s="110">
        <f t="shared" si="1694"/>
        <v>0</v>
      </c>
      <c r="FX63" s="110">
        <f>SUM(FX64+FX68+FX73)</f>
        <v>0</v>
      </c>
      <c r="FZ63" s="110">
        <f t="shared" ref="FZ63:GL63" si="1695">SUM(FZ64+FZ68+FZ73)</f>
        <v>0</v>
      </c>
      <c r="GA63" s="110">
        <f t="shared" si="1695"/>
        <v>0</v>
      </c>
      <c r="GB63" s="110">
        <f t="shared" si="1695"/>
        <v>0</v>
      </c>
      <c r="GC63" s="110">
        <f t="shared" si="1695"/>
        <v>0</v>
      </c>
      <c r="GD63" s="110">
        <f t="shared" si="1695"/>
        <v>0</v>
      </c>
      <c r="GE63" s="110">
        <f t="shared" si="1695"/>
        <v>0</v>
      </c>
      <c r="GF63" s="110">
        <f t="shared" si="1695"/>
        <v>0</v>
      </c>
      <c r="GG63" s="110">
        <f t="shared" si="1695"/>
        <v>0</v>
      </c>
      <c r="GH63" s="110">
        <f t="shared" si="1695"/>
        <v>0</v>
      </c>
      <c r="GI63" s="110">
        <f t="shared" si="1695"/>
        <v>0</v>
      </c>
      <c r="GJ63" s="110">
        <f t="shared" si="1695"/>
        <v>0</v>
      </c>
      <c r="GK63" s="110">
        <f t="shared" si="1695"/>
        <v>0</v>
      </c>
      <c r="GL63" s="110">
        <f t="shared" si="1695"/>
        <v>0</v>
      </c>
      <c r="GM63" s="110">
        <f>SUM(GM64+GM68+GM73)</f>
        <v>0</v>
      </c>
      <c r="GO63" s="110">
        <f t="shared" ref="GO63:HA63" si="1696">SUM(GO64+GO68+GO73)</f>
        <v>0</v>
      </c>
      <c r="GP63" s="110">
        <f t="shared" si="1696"/>
        <v>0</v>
      </c>
      <c r="GQ63" s="110">
        <f t="shared" si="1696"/>
        <v>0</v>
      </c>
      <c r="GR63" s="110">
        <f t="shared" si="1696"/>
        <v>0</v>
      </c>
      <c r="GS63" s="110">
        <f t="shared" si="1696"/>
        <v>0</v>
      </c>
      <c r="GT63" s="110">
        <f t="shared" si="1696"/>
        <v>0</v>
      </c>
      <c r="GU63" s="110">
        <f t="shared" si="1696"/>
        <v>0</v>
      </c>
      <c r="GV63" s="110">
        <f t="shared" si="1696"/>
        <v>0</v>
      </c>
      <c r="GW63" s="110">
        <f t="shared" si="1696"/>
        <v>0</v>
      </c>
      <c r="GX63" s="110">
        <f t="shared" si="1696"/>
        <v>0</v>
      </c>
      <c r="GY63" s="110">
        <f t="shared" si="1696"/>
        <v>0</v>
      </c>
      <c r="GZ63" s="110">
        <f t="shared" si="1696"/>
        <v>0</v>
      </c>
      <c r="HA63" s="110">
        <f t="shared" si="1696"/>
        <v>0</v>
      </c>
      <c r="HB63" s="110">
        <f>SUM(HB64+HB68+HB73)</f>
        <v>0</v>
      </c>
      <c r="HD63" s="110">
        <f t="shared" ref="HD63:HP63" si="1697">SUM(HD64+HD68+HD73)</f>
        <v>0</v>
      </c>
      <c r="HE63" s="110">
        <f t="shared" si="1697"/>
        <v>0</v>
      </c>
      <c r="HF63" s="110">
        <f t="shared" si="1697"/>
        <v>0</v>
      </c>
      <c r="HG63" s="110">
        <f t="shared" si="1697"/>
        <v>0</v>
      </c>
      <c r="HH63" s="110">
        <f t="shared" si="1697"/>
        <v>0</v>
      </c>
      <c r="HI63" s="110">
        <f t="shared" si="1697"/>
        <v>0</v>
      </c>
      <c r="HJ63" s="110">
        <f t="shared" si="1697"/>
        <v>0</v>
      </c>
      <c r="HK63" s="110">
        <f t="shared" si="1697"/>
        <v>0</v>
      </c>
      <c r="HL63" s="110">
        <f t="shared" si="1697"/>
        <v>0</v>
      </c>
      <c r="HM63" s="110">
        <f t="shared" si="1697"/>
        <v>0</v>
      </c>
      <c r="HN63" s="110">
        <f t="shared" si="1697"/>
        <v>0</v>
      </c>
      <c r="HO63" s="110">
        <f t="shared" si="1697"/>
        <v>0</v>
      </c>
      <c r="HP63" s="110">
        <f t="shared" si="1697"/>
        <v>0</v>
      </c>
      <c r="HQ63" s="110">
        <f>SUM(HQ64+HQ68+HQ73)</f>
        <v>0</v>
      </c>
      <c r="HS63" s="110">
        <f t="shared" ref="HS63:IE63" si="1698">SUM(HS64+HS68+HS73)</f>
        <v>0</v>
      </c>
      <c r="HT63" s="110">
        <f t="shared" si="1698"/>
        <v>0</v>
      </c>
      <c r="HU63" s="110">
        <f t="shared" si="1698"/>
        <v>0</v>
      </c>
      <c r="HV63" s="110">
        <f t="shared" si="1698"/>
        <v>0</v>
      </c>
      <c r="HW63" s="110">
        <f t="shared" si="1698"/>
        <v>0</v>
      </c>
      <c r="HX63" s="110">
        <f t="shared" si="1698"/>
        <v>0</v>
      </c>
      <c r="HY63" s="110">
        <f t="shared" si="1698"/>
        <v>0</v>
      </c>
      <c r="HZ63" s="110">
        <f t="shared" si="1698"/>
        <v>0</v>
      </c>
      <c r="IA63" s="110">
        <f t="shared" si="1698"/>
        <v>0</v>
      </c>
      <c r="IB63" s="110">
        <f t="shared" si="1698"/>
        <v>0</v>
      </c>
      <c r="IC63" s="110">
        <f t="shared" si="1698"/>
        <v>0</v>
      </c>
      <c r="ID63" s="110">
        <f t="shared" si="1698"/>
        <v>0</v>
      </c>
      <c r="IE63" s="110">
        <f t="shared" si="1698"/>
        <v>0</v>
      </c>
      <c r="IF63" s="110">
        <f>SUM(IF64+IF68+IF73)</f>
        <v>0</v>
      </c>
      <c r="IH63" s="110">
        <f t="shared" ref="IH63:IT63" si="1699">SUM(IH64+IH68+IH73)</f>
        <v>0</v>
      </c>
      <c r="II63" s="110">
        <f t="shared" si="1699"/>
        <v>0</v>
      </c>
      <c r="IJ63" s="110">
        <f t="shared" si="1699"/>
        <v>0</v>
      </c>
      <c r="IK63" s="110">
        <f t="shared" si="1699"/>
        <v>0</v>
      </c>
      <c r="IL63" s="110">
        <f t="shared" si="1699"/>
        <v>0</v>
      </c>
      <c r="IM63" s="110">
        <f t="shared" si="1699"/>
        <v>0</v>
      </c>
      <c r="IN63" s="110">
        <f t="shared" si="1699"/>
        <v>0</v>
      </c>
      <c r="IO63" s="110">
        <f t="shared" si="1699"/>
        <v>0</v>
      </c>
      <c r="IP63" s="110">
        <f t="shared" si="1699"/>
        <v>0</v>
      </c>
      <c r="IQ63" s="110">
        <f t="shared" si="1699"/>
        <v>0</v>
      </c>
      <c r="IR63" s="110">
        <f t="shared" si="1699"/>
        <v>0</v>
      </c>
      <c r="IS63" s="110">
        <f t="shared" si="1699"/>
        <v>0</v>
      </c>
      <c r="IT63" s="110">
        <f t="shared" si="1699"/>
        <v>0</v>
      </c>
      <c r="IU63" s="110">
        <f>SUM(IU64+IU68+IU73)</f>
        <v>0</v>
      </c>
      <c r="IW63" s="110">
        <f t="shared" ref="IW63:JI63" si="1700">SUM(IW64+IW68+IW73)</f>
        <v>0</v>
      </c>
      <c r="IX63" s="110">
        <f t="shared" si="1700"/>
        <v>0</v>
      </c>
      <c r="IY63" s="110">
        <f t="shared" si="1700"/>
        <v>0</v>
      </c>
      <c r="IZ63" s="110">
        <f t="shared" si="1700"/>
        <v>0</v>
      </c>
      <c r="JA63" s="110">
        <f t="shared" si="1700"/>
        <v>0</v>
      </c>
      <c r="JB63" s="110">
        <f t="shared" si="1700"/>
        <v>0</v>
      </c>
      <c r="JC63" s="110">
        <f t="shared" si="1700"/>
        <v>0</v>
      </c>
      <c r="JD63" s="110">
        <f t="shared" si="1700"/>
        <v>0</v>
      </c>
      <c r="JE63" s="110">
        <f t="shared" si="1700"/>
        <v>0</v>
      </c>
      <c r="JF63" s="110">
        <f t="shared" si="1700"/>
        <v>0</v>
      </c>
      <c r="JG63" s="110">
        <f t="shared" si="1700"/>
        <v>0</v>
      </c>
      <c r="JH63" s="110">
        <f t="shared" si="1700"/>
        <v>0</v>
      </c>
      <c r="JI63" s="110">
        <f t="shared" si="1700"/>
        <v>0</v>
      </c>
      <c r="JJ63" s="110">
        <f>SUM(JJ64+JJ68+JJ73)</f>
        <v>0</v>
      </c>
      <c r="JL63" s="110">
        <f t="shared" ref="JL63:JX63" si="1701">SUM(JL64+JL68+JL73)</f>
        <v>0</v>
      </c>
      <c r="JM63" s="110">
        <f t="shared" si="1701"/>
        <v>0</v>
      </c>
      <c r="JN63" s="110">
        <f t="shared" si="1701"/>
        <v>0</v>
      </c>
      <c r="JO63" s="110">
        <f t="shared" si="1701"/>
        <v>0</v>
      </c>
      <c r="JP63" s="110">
        <f t="shared" si="1701"/>
        <v>0</v>
      </c>
      <c r="JQ63" s="110">
        <f t="shared" si="1701"/>
        <v>0</v>
      </c>
      <c r="JR63" s="110">
        <f t="shared" si="1701"/>
        <v>0</v>
      </c>
      <c r="JS63" s="110">
        <f t="shared" si="1701"/>
        <v>0</v>
      </c>
      <c r="JT63" s="110">
        <f t="shared" si="1701"/>
        <v>0</v>
      </c>
      <c r="JU63" s="110">
        <f t="shared" si="1701"/>
        <v>0</v>
      </c>
      <c r="JV63" s="110">
        <f t="shared" si="1701"/>
        <v>0</v>
      </c>
      <c r="JW63" s="110">
        <f t="shared" si="1701"/>
        <v>0</v>
      </c>
      <c r="JX63" s="110">
        <f t="shared" si="1701"/>
        <v>0</v>
      </c>
      <c r="JY63" s="110">
        <f>SUM(JY64+JY68+JY73)</f>
        <v>0</v>
      </c>
      <c r="KA63" s="110">
        <f t="shared" ref="KA63:KM63" si="1702">SUM(KA64+KA68+KA73)</f>
        <v>0</v>
      </c>
      <c r="KB63" s="110">
        <f t="shared" si="1702"/>
        <v>0</v>
      </c>
      <c r="KC63" s="110">
        <f t="shared" si="1702"/>
        <v>0</v>
      </c>
      <c r="KD63" s="110">
        <f t="shared" si="1702"/>
        <v>0</v>
      </c>
      <c r="KE63" s="110">
        <f t="shared" si="1702"/>
        <v>0</v>
      </c>
      <c r="KF63" s="110">
        <f t="shared" si="1702"/>
        <v>0</v>
      </c>
      <c r="KG63" s="110">
        <f t="shared" si="1702"/>
        <v>0</v>
      </c>
      <c r="KH63" s="110">
        <f t="shared" si="1702"/>
        <v>0</v>
      </c>
      <c r="KI63" s="110">
        <f t="shared" si="1702"/>
        <v>0</v>
      </c>
      <c r="KJ63" s="110">
        <f t="shared" si="1702"/>
        <v>0</v>
      </c>
      <c r="KK63" s="110">
        <f t="shared" si="1702"/>
        <v>0</v>
      </c>
      <c r="KL63" s="110">
        <f t="shared" si="1702"/>
        <v>0</v>
      </c>
      <c r="KM63" s="110">
        <f t="shared" si="1702"/>
        <v>0</v>
      </c>
      <c r="KN63" s="110">
        <f>SUM(KN64+KN68+KN73)</f>
        <v>0</v>
      </c>
      <c r="KP63" s="110">
        <f t="shared" ref="KP63:LB63" si="1703">SUM(KP64+KP68+KP73)</f>
        <v>0</v>
      </c>
      <c r="KQ63" s="110">
        <f t="shared" si="1703"/>
        <v>0</v>
      </c>
      <c r="KR63" s="110">
        <f t="shared" si="1703"/>
        <v>0</v>
      </c>
      <c r="KS63" s="110">
        <f t="shared" si="1703"/>
        <v>0</v>
      </c>
      <c r="KT63" s="110">
        <f t="shared" si="1703"/>
        <v>0</v>
      </c>
      <c r="KU63" s="110">
        <f t="shared" si="1703"/>
        <v>0</v>
      </c>
      <c r="KV63" s="110">
        <f t="shared" si="1703"/>
        <v>0</v>
      </c>
      <c r="KW63" s="110">
        <f t="shared" si="1703"/>
        <v>0</v>
      </c>
      <c r="KX63" s="110">
        <f t="shared" si="1703"/>
        <v>0</v>
      </c>
      <c r="KY63" s="110">
        <f t="shared" si="1703"/>
        <v>0</v>
      </c>
      <c r="KZ63" s="110">
        <f t="shared" si="1703"/>
        <v>0</v>
      </c>
      <c r="LA63" s="110">
        <f t="shared" si="1703"/>
        <v>0</v>
      </c>
      <c r="LB63" s="110">
        <f t="shared" si="1703"/>
        <v>0</v>
      </c>
      <c r="LC63" s="110">
        <f>SUM(LC64+LC68+LC73)</f>
        <v>0</v>
      </c>
      <c r="LE63" s="110">
        <f t="shared" ref="LE63:LQ63" si="1704">SUM(LE64+LE68+LE73)</f>
        <v>0</v>
      </c>
      <c r="LF63" s="110">
        <f t="shared" si="1704"/>
        <v>0</v>
      </c>
      <c r="LG63" s="110">
        <f t="shared" si="1704"/>
        <v>0</v>
      </c>
      <c r="LH63" s="110">
        <f t="shared" si="1704"/>
        <v>0</v>
      </c>
      <c r="LI63" s="110">
        <f t="shared" si="1704"/>
        <v>0</v>
      </c>
      <c r="LJ63" s="110">
        <f t="shared" si="1704"/>
        <v>0</v>
      </c>
      <c r="LK63" s="110">
        <f t="shared" si="1704"/>
        <v>0</v>
      </c>
      <c r="LL63" s="110">
        <f t="shared" si="1704"/>
        <v>0</v>
      </c>
      <c r="LM63" s="110">
        <f t="shared" si="1704"/>
        <v>0</v>
      </c>
      <c r="LN63" s="110">
        <f t="shared" si="1704"/>
        <v>0</v>
      </c>
      <c r="LO63" s="110">
        <f t="shared" si="1704"/>
        <v>0</v>
      </c>
      <c r="LP63" s="110">
        <f t="shared" si="1704"/>
        <v>0</v>
      </c>
      <c r="LQ63" s="110">
        <f t="shared" si="1704"/>
        <v>0</v>
      </c>
      <c r="LR63" s="110">
        <f>SUM(LR64+LR68+LR73)</f>
        <v>0</v>
      </c>
      <c r="LT63" s="110">
        <f t="shared" ref="LT63:MF63" si="1705">SUM(LT64+LT68+LT73)</f>
        <v>0</v>
      </c>
      <c r="LU63" s="110">
        <f t="shared" si="1705"/>
        <v>0</v>
      </c>
      <c r="LV63" s="110">
        <f t="shared" si="1705"/>
        <v>0</v>
      </c>
      <c r="LW63" s="110">
        <f t="shared" si="1705"/>
        <v>0</v>
      </c>
      <c r="LX63" s="110">
        <f t="shared" si="1705"/>
        <v>0</v>
      </c>
      <c r="LY63" s="110">
        <f t="shared" si="1705"/>
        <v>0</v>
      </c>
      <c r="LZ63" s="110">
        <f t="shared" si="1705"/>
        <v>0</v>
      </c>
      <c r="MA63" s="110">
        <f t="shared" si="1705"/>
        <v>0</v>
      </c>
      <c r="MB63" s="110">
        <f t="shared" si="1705"/>
        <v>0</v>
      </c>
      <c r="MC63" s="110">
        <f t="shared" si="1705"/>
        <v>0</v>
      </c>
      <c r="MD63" s="110">
        <f t="shared" si="1705"/>
        <v>0</v>
      </c>
      <c r="ME63" s="110">
        <f t="shared" si="1705"/>
        <v>0</v>
      </c>
      <c r="MF63" s="110">
        <f t="shared" si="1705"/>
        <v>0</v>
      </c>
      <c r="MG63" s="110">
        <f>SUM(MG64+MG68+MG73)</f>
        <v>0</v>
      </c>
      <c r="MI63" s="110">
        <f t="shared" ref="MI63:MU63" si="1706">SUM(MI64+MI68+MI73)</f>
        <v>0</v>
      </c>
      <c r="MJ63" s="110">
        <f t="shared" si="1706"/>
        <v>0</v>
      </c>
      <c r="MK63" s="110">
        <f t="shared" si="1706"/>
        <v>0</v>
      </c>
      <c r="ML63" s="110">
        <f t="shared" si="1706"/>
        <v>0</v>
      </c>
      <c r="MM63" s="110">
        <f t="shared" si="1706"/>
        <v>0</v>
      </c>
      <c r="MN63" s="110">
        <f t="shared" si="1706"/>
        <v>0</v>
      </c>
      <c r="MO63" s="110">
        <f t="shared" si="1706"/>
        <v>0</v>
      </c>
      <c r="MP63" s="110">
        <f t="shared" si="1706"/>
        <v>0</v>
      </c>
      <c r="MQ63" s="110">
        <f t="shared" si="1706"/>
        <v>0</v>
      </c>
      <c r="MR63" s="110">
        <f t="shared" si="1706"/>
        <v>0</v>
      </c>
      <c r="MS63" s="110">
        <f t="shared" si="1706"/>
        <v>0</v>
      </c>
      <c r="MT63" s="110">
        <f t="shared" si="1706"/>
        <v>0</v>
      </c>
      <c r="MU63" s="110">
        <f t="shared" si="1706"/>
        <v>0</v>
      </c>
      <c r="MV63" s="110">
        <f>SUM(MV64+MV68+MV73)</f>
        <v>0</v>
      </c>
      <c r="MX63" s="110">
        <f t="shared" ref="MX63:NJ63" si="1707">SUM(MX64+MX68+MX73)</f>
        <v>0</v>
      </c>
      <c r="MY63" s="110">
        <f t="shared" si="1707"/>
        <v>0</v>
      </c>
      <c r="MZ63" s="110">
        <f t="shared" si="1707"/>
        <v>0</v>
      </c>
      <c r="NA63" s="110">
        <f t="shared" si="1707"/>
        <v>0</v>
      </c>
      <c r="NB63" s="110">
        <f t="shared" si="1707"/>
        <v>0</v>
      </c>
      <c r="NC63" s="110">
        <f t="shared" si="1707"/>
        <v>0</v>
      </c>
      <c r="ND63" s="110">
        <f t="shared" si="1707"/>
        <v>0</v>
      </c>
      <c r="NE63" s="110">
        <f t="shared" si="1707"/>
        <v>0</v>
      </c>
      <c r="NF63" s="110">
        <f t="shared" si="1707"/>
        <v>0</v>
      </c>
      <c r="NG63" s="110">
        <f t="shared" si="1707"/>
        <v>0</v>
      </c>
      <c r="NH63" s="110">
        <f t="shared" si="1707"/>
        <v>0</v>
      </c>
      <c r="NI63" s="110">
        <f t="shared" si="1707"/>
        <v>0</v>
      </c>
      <c r="NJ63" s="110">
        <f t="shared" si="1707"/>
        <v>0</v>
      </c>
      <c r="NK63" s="110">
        <f>SUM(NK64+NK68+NK73)</f>
        <v>0</v>
      </c>
      <c r="NM63" s="110">
        <f t="shared" ref="NM63:NY63" si="1708">SUM(NM64+NM68+NM73)</f>
        <v>0</v>
      </c>
      <c r="NN63" s="110">
        <f t="shared" si="1708"/>
        <v>0</v>
      </c>
      <c r="NO63" s="110">
        <f t="shared" si="1708"/>
        <v>0</v>
      </c>
      <c r="NP63" s="110">
        <f t="shared" si="1708"/>
        <v>0</v>
      </c>
      <c r="NQ63" s="110">
        <f t="shared" si="1708"/>
        <v>0</v>
      </c>
      <c r="NR63" s="110">
        <f t="shared" si="1708"/>
        <v>0</v>
      </c>
      <c r="NS63" s="110">
        <f t="shared" si="1708"/>
        <v>0</v>
      </c>
      <c r="NT63" s="110">
        <f t="shared" si="1708"/>
        <v>0</v>
      </c>
      <c r="NU63" s="110">
        <f t="shared" si="1708"/>
        <v>0</v>
      </c>
      <c r="NV63" s="110">
        <f t="shared" si="1708"/>
        <v>0</v>
      </c>
      <c r="NW63" s="110">
        <f t="shared" si="1708"/>
        <v>0</v>
      </c>
      <c r="NX63" s="110">
        <f t="shared" si="1708"/>
        <v>0</v>
      </c>
      <c r="NY63" s="110">
        <f t="shared" si="1708"/>
        <v>0</v>
      </c>
      <c r="NZ63" s="110">
        <f>SUM(NZ64+NZ68+NZ73)</f>
        <v>0</v>
      </c>
      <c r="OB63" s="110">
        <f t="shared" ref="OB63:ON63" si="1709">SUM(OB64+OB68+OB73)</f>
        <v>0</v>
      </c>
      <c r="OC63" s="110">
        <f t="shared" si="1709"/>
        <v>0</v>
      </c>
      <c r="OD63" s="110">
        <f t="shared" si="1709"/>
        <v>0</v>
      </c>
      <c r="OE63" s="110">
        <f t="shared" si="1709"/>
        <v>0</v>
      </c>
      <c r="OF63" s="110">
        <f t="shared" si="1709"/>
        <v>0</v>
      </c>
      <c r="OG63" s="110">
        <f t="shared" si="1709"/>
        <v>0</v>
      </c>
      <c r="OH63" s="110">
        <f t="shared" si="1709"/>
        <v>0</v>
      </c>
      <c r="OI63" s="110">
        <f t="shared" si="1709"/>
        <v>0</v>
      </c>
      <c r="OJ63" s="110">
        <f t="shared" si="1709"/>
        <v>0</v>
      </c>
      <c r="OK63" s="110">
        <f t="shared" si="1709"/>
        <v>0</v>
      </c>
      <c r="OL63" s="110">
        <f t="shared" si="1709"/>
        <v>0</v>
      </c>
      <c r="OM63" s="110">
        <f t="shared" si="1709"/>
        <v>0</v>
      </c>
      <c r="ON63" s="110">
        <f t="shared" si="1709"/>
        <v>0</v>
      </c>
      <c r="OO63" s="110">
        <f>SUM(OO64+OO68+OO73)</f>
        <v>0</v>
      </c>
      <c r="OQ63" s="110">
        <f t="shared" ref="OQ63:PC63" si="1710">SUM(OQ64+OQ68+OQ73)</f>
        <v>0</v>
      </c>
      <c r="OR63" s="110">
        <f t="shared" si="1710"/>
        <v>0</v>
      </c>
      <c r="OS63" s="110">
        <f t="shared" si="1710"/>
        <v>0</v>
      </c>
      <c r="OT63" s="110">
        <f t="shared" si="1710"/>
        <v>0</v>
      </c>
      <c r="OU63" s="110">
        <f t="shared" si="1710"/>
        <v>0</v>
      </c>
      <c r="OV63" s="110">
        <f t="shared" si="1710"/>
        <v>0</v>
      </c>
      <c r="OW63" s="110">
        <f t="shared" si="1710"/>
        <v>0</v>
      </c>
      <c r="OX63" s="110">
        <f t="shared" si="1710"/>
        <v>0</v>
      </c>
      <c r="OY63" s="110">
        <f t="shared" si="1710"/>
        <v>0</v>
      </c>
      <c r="OZ63" s="110">
        <f t="shared" si="1710"/>
        <v>0</v>
      </c>
      <c r="PA63" s="110">
        <f t="shared" si="1710"/>
        <v>0</v>
      </c>
      <c r="PB63" s="110">
        <f t="shared" si="1710"/>
        <v>0</v>
      </c>
      <c r="PC63" s="110">
        <f t="shared" si="1710"/>
        <v>0</v>
      </c>
      <c r="PD63" s="110">
        <f>SUM(PD64+PD68+PD73)</f>
        <v>0</v>
      </c>
      <c r="PF63" s="110">
        <f t="shared" ref="PF63:PR63" si="1711">SUM(PF64+PF68+PF73)</f>
        <v>0</v>
      </c>
      <c r="PG63" s="110">
        <f t="shared" si="1711"/>
        <v>0</v>
      </c>
      <c r="PH63" s="110">
        <f t="shared" si="1711"/>
        <v>0</v>
      </c>
      <c r="PI63" s="110">
        <f t="shared" si="1711"/>
        <v>0</v>
      </c>
      <c r="PJ63" s="110">
        <f t="shared" si="1711"/>
        <v>0</v>
      </c>
      <c r="PK63" s="110">
        <f t="shared" si="1711"/>
        <v>0</v>
      </c>
      <c r="PL63" s="110">
        <f t="shared" si="1711"/>
        <v>0</v>
      </c>
      <c r="PM63" s="110">
        <f t="shared" si="1711"/>
        <v>0</v>
      </c>
      <c r="PN63" s="110">
        <f t="shared" si="1711"/>
        <v>0</v>
      </c>
      <c r="PO63" s="110">
        <f t="shared" si="1711"/>
        <v>0</v>
      </c>
      <c r="PP63" s="110">
        <f t="shared" si="1711"/>
        <v>0</v>
      </c>
      <c r="PQ63" s="110">
        <f t="shared" si="1711"/>
        <v>0</v>
      </c>
      <c r="PR63" s="110">
        <f t="shared" si="1711"/>
        <v>0</v>
      </c>
      <c r="PS63" s="110">
        <f>SUM(PS64+PS68+PS73)</f>
        <v>0</v>
      </c>
      <c r="PU63" s="110">
        <f t="shared" ref="PU63:QG63" si="1712">SUM(PU64+PU68+PU73)</f>
        <v>0</v>
      </c>
      <c r="PV63" s="110">
        <f t="shared" si="1712"/>
        <v>0</v>
      </c>
      <c r="PW63" s="110">
        <f t="shared" si="1712"/>
        <v>0</v>
      </c>
      <c r="PX63" s="110">
        <f t="shared" si="1712"/>
        <v>0</v>
      </c>
      <c r="PY63" s="110">
        <f t="shared" si="1712"/>
        <v>0</v>
      </c>
      <c r="PZ63" s="110">
        <f t="shared" si="1712"/>
        <v>0</v>
      </c>
      <c r="QA63" s="110">
        <f t="shared" si="1712"/>
        <v>0</v>
      </c>
      <c r="QB63" s="110">
        <f t="shared" si="1712"/>
        <v>0</v>
      </c>
      <c r="QC63" s="110">
        <f t="shared" si="1712"/>
        <v>0</v>
      </c>
      <c r="QD63" s="110">
        <f t="shared" si="1712"/>
        <v>0</v>
      </c>
      <c r="QE63" s="110">
        <f t="shared" si="1712"/>
        <v>0</v>
      </c>
      <c r="QF63" s="110">
        <f t="shared" si="1712"/>
        <v>0</v>
      </c>
      <c r="QG63" s="110">
        <f t="shared" si="1712"/>
        <v>0</v>
      </c>
      <c r="QH63" s="110">
        <f>SUM(QH64+QH68+QH73)</f>
        <v>0</v>
      </c>
      <c r="QJ63" s="110">
        <f t="shared" ref="QJ63:QV63" si="1713">SUM(QJ64+QJ68+QJ73)</f>
        <v>0</v>
      </c>
      <c r="QK63" s="110">
        <f t="shared" si="1713"/>
        <v>0</v>
      </c>
      <c r="QL63" s="110">
        <f t="shared" si="1713"/>
        <v>0</v>
      </c>
      <c r="QM63" s="110">
        <f t="shared" si="1713"/>
        <v>0</v>
      </c>
      <c r="QN63" s="110">
        <f t="shared" si="1713"/>
        <v>0</v>
      </c>
      <c r="QO63" s="110">
        <f t="shared" si="1713"/>
        <v>0</v>
      </c>
      <c r="QP63" s="110">
        <f t="shared" si="1713"/>
        <v>0</v>
      </c>
      <c r="QQ63" s="110">
        <f t="shared" si="1713"/>
        <v>0</v>
      </c>
      <c r="QR63" s="110">
        <f t="shared" si="1713"/>
        <v>0</v>
      </c>
      <c r="QS63" s="110">
        <f t="shared" si="1713"/>
        <v>0</v>
      </c>
      <c r="QT63" s="110">
        <f t="shared" si="1713"/>
        <v>0</v>
      </c>
      <c r="QU63" s="110">
        <f t="shared" si="1713"/>
        <v>0</v>
      </c>
      <c r="QV63" s="110">
        <f t="shared" si="1713"/>
        <v>0</v>
      </c>
      <c r="QW63" s="110">
        <f>SUM(QW64+QW68+QW73)</f>
        <v>0</v>
      </c>
      <c r="QY63" s="110">
        <f t="shared" ref="QY63:RK63" si="1714">SUM(QY64+QY68+QY73)</f>
        <v>0</v>
      </c>
      <c r="QZ63" s="110">
        <f t="shared" si="1714"/>
        <v>0</v>
      </c>
      <c r="RA63" s="110">
        <f t="shared" si="1714"/>
        <v>0</v>
      </c>
      <c r="RB63" s="110">
        <f t="shared" si="1714"/>
        <v>0</v>
      </c>
      <c r="RC63" s="110">
        <f t="shared" si="1714"/>
        <v>0</v>
      </c>
      <c r="RD63" s="110">
        <f t="shared" si="1714"/>
        <v>0</v>
      </c>
      <c r="RE63" s="110">
        <f t="shared" si="1714"/>
        <v>0</v>
      </c>
      <c r="RF63" s="110">
        <f t="shared" si="1714"/>
        <v>0</v>
      </c>
      <c r="RG63" s="110">
        <f t="shared" si="1714"/>
        <v>0</v>
      </c>
      <c r="RH63" s="110">
        <f t="shared" si="1714"/>
        <v>0</v>
      </c>
      <c r="RI63" s="110">
        <f t="shared" si="1714"/>
        <v>0</v>
      </c>
      <c r="RJ63" s="110">
        <f t="shared" si="1714"/>
        <v>0</v>
      </c>
      <c r="RK63" s="110">
        <f t="shared" si="1714"/>
        <v>0</v>
      </c>
      <c r="RL63" s="110">
        <f>SUM(RL64+RL68+RL73)</f>
        <v>0</v>
      </c>
      <c r="RN63" s="110">
        <f t="shared" ref="RN63:RZ63" si="1715">SUM(RN64+RN68+RN73)</f>
        <v>0</v>
      </c>
      <c r="RO63" s="110">
        <f t="shared" si="1715"/>
        <v>0</v>
      </c>
      <c r="RP63" s="110">
        <f t="shared" si="1715"/>
        <v>0</v>
      </c>
      <c r="RQ63" s="110">
        <f t="shared" si="1715"/>
        <v>0</v>
      </c>
      <c r="RR63" s="110">
        <f t="shared" si="1715"/>
        <v>0</v>
      </c>
      <c r="RS63" s="110">
        <f t="shared" si="1715"/>
        <v>0</v>
      </c>
      <c r="RT63" s="110">
        <f t="shared" si="1715"/>
        <v>0</v>
      </c>
      <c r="RU63" s="110">
        <f t="shared" si="1715"/>
        <v>0</v>
      </c>
      <c r="RV63" s="110">
        <f t="shared" si="1715"/>
        <v>0</v>
      </c>
      <c r="RW63" s="110">
        <f t="shared" si="1715"/>
        <v>0</v>
      </c>
      <c r="RX63" s="110">
        <f t="shared" si="1715"/>
        <v>0</v>
      </c>
      <c r="RY63" s="110">
        <f t="shared" si="1715"/>
        <v>0</v>
      </c>
      <c r="RZ63" s="110">
        <f t="shared" si="1715"/>
        <v>0</v>
      </c>
      <c r="SA63" s="110">
        <f>SUM(SA64+SA68+SA73)</f>
        <v>0</v>
      </c>
      <c r="SC63" s="110">
        <f t="shared" ref="SC63:SO63" si="1716">SUM(SC64+SC68+SC73)</f>
        <v>0</v>
      </c>
      <c r="SD63" s="110">
        <f t="shared" si="1716"/>
        <v>0</v>
      </c>
      <c r="SE63" s="110">
        <f t="shared" si="1716"/>
        <v>0</v>
      </c>
      <c r="SF63" s="110">
        <f t="shared" si="1716"/>
        <v>0</v>
      </c>
      <c r="SG63" s="110">
        <f t="shared" si="1716"/>
        <v>0</v>
      </c>
      <c r="SH63" s="110">
        <f t="shared" si="1716"/>
        <v>0</v>
      </c>
      <c r="SI63" s="110">
        <f t="shared" si="1716"/>
        <v>0</v>
      </c>
      <c r="SJ63" s="110">
        <f t="shared" si="1716"/>
        <v>0</v>
      </c>
      <c r="SK63" s="110">
        <f t="shared" si="1716"/>
        <v>0</v>
      </c>
      <c r="SL63" s="110">
        <f t="shared" si="1716"/>
        <v>0</v>
      </c>
      <c r="SM63" s="110">
        <f t="shared" si="1716"/>
        <v>0</v>
      </c>
      <c r="SN63" s="110">
        <f t="shared" si="1716"/>
        <v>0</v>
      </c>
      <c r="SO63" s="110">
        <f t="shared" si="1716"/>
        <v>0</v>
      </c>
      <c r="SP63" s="110">
        <f>SUM(SP64+SP68+SP73)</f>
        <v>0</v>
      </c>
      <c r="SR63" s="110">
        <f t="shared" ref="SR63:TD63" si="1717">SUM(SR64+SR68+SR73)</f>
        <v>0</v>
      </c>
      <c r="SS63" s="110">
        <f t="shared" si="1717"/>
        <v>0</v>
      </c>
      <c r="ST63" s="110">
        <f t="shared" si="1717"/>
        <v>0</v>
      </c>
      <c r="SU63" s="110">
        <f t="shared" si="1717"/>
        <v>0</v>
      </c>
      <c r="SV63" s="110">
        <f t="shared" si="1717"/>
        <v>0</v>
      </c>
      <c r="SW63" s="110">
        <f t="shared" si="1717"/>
        <v>0</v>
      </c>
      <c r="SX63" s="110">
        <f t="shared" si="1717"/>
        <v>0</v>
      </c>
      <c r="SY63" s="110">
        <f t="shared" si="1717"/>
        <v>0</v>
      </c>
      <c r="SZ63" s="110">
        <f t="shared" si="1717"/>
        <v>0</v>
      </c>
      <c r="TA63" s="110">
        <f t="shared" si="1717"/>
        <v>0</v>
      </c>
      <c r="TB63" s="110">
        <f t="shared" si="1717"/>
        <v>0</v>
      </c>
      <c r="TC63" s="110">
        <f t="shared" si="1717"/>
        <v>0</v>
      </c>
      <c r="TD63" s="110">
        <f t="shared" si="1717"/>
        <v>0</v>
      </c>
      <c r="TE63" s="110">
        <f>SUM(TE64+TE68+TE73)</f>
        <v>0</v>
      </c>
      <c r="TG63" s="110">
        <f t="shared" ref="TG63:TS63" si="1718">SUM(TG64+TG68+TG73)</f>
        <v>0</v>
      </c>
      <c r="TH63" s="110">
        <f t="shared" si="1718"/>
        <v>0</v>
      </c>
      <c r="TI63" s="110">
        <f t="shared" si="1718"/>
        <v>0</v>
      </c>
      <c r="TJ63" s="110">
        <f t="shared" si="1718"/>
        <v>0</v>
      </c>
      <c r="TK63" s="110">
        <f t="shared" si="1718"/>
        <v>0</v>
      </c>
      <c r="TL63" s="110">
        <f t="shared" si="1718"/>
        <v>0</v>
      </c>
      <c r="TM63" s="110">
        <f t="shared" si="1718"/>
        <v>0</v>
      </c>
      <c r="TN63" s="110">
        <f t="shared" si="1718"/>
        <v>0</v>
      </c>
      <c r="TO63" s="110">
        <f t="shared" si="1718"/>
        <v>0</v>
      </c>
      <c r="TP63" s="110">
        <f t="shared" si="1718"/>
        <v>0</v>
      </c>
      <c r="TQ63" s="110">
        <f t="shared" si="1718"/>
        <v>0</v>
      </c>
      <c r="TR63" s="110">
        <f t="shared" si="1718"/>
        <v>0</v>
      </c>
      <c r="TS63" s="110">
        <f t="shared" si="1718"/>
        <v>0</v>
      </c>
      <c r="TT63" s="110">
        <f>SUM(TT64+TT68+TT73)</f>
        <v>0</v>
      </c>
      <c r="TV63" s="110">
        <f t="shared" ref="TV63:UH63" si="1719">SUM(TV64+TV68+TV73)</f>
        <v>0</v>
      </c>
      <c r="TW63" s="110">
        <f t="shared" si="1719"/>
        <v>0</v>
      </c>
      <c r="TX63" s="110">
        <f t="shared" si="1719"/>
        <v>0</v>
      </c>
      <c r="TY63" s="110">
        <f t="shared" si="1719"/>
        <v>0</v>
      </c>
      <c r="TZ63" s="110">
        <f t="shared" si="1719"/>
        <v>0</v>
      </c>
      <c r="UA63" s="110">
        <f t="shared" si="1719"/>
        <v>0</v>
      </c>
      <c r="UB63" s="110">
        <f t="shared" si="1719"/>
        <v>0</v>
      </c>
      <c r="UC63" s="110">
        <f t="shared" si="1719"/>
        <v>0</v>
      </c>
      <c r="UD63" s="110">
        <f t="shared" si="1719"/>
        <v>0</v>
      </c>
      <c r="UE63" s="110">
        <f t="shared" si="1719"/>
        <v>0</v>
      </c>
      <c r="UF63" s="110">
        <f t="shared" si="1719"/>
        <v>0</v>
      </c>
      <c r="UG63" s="110">
        <f t="shared" si="1719"/>
        <v>0</v>
      </c>
      <c r="UH63" s="110">
        <f t="shared" si="1719"/>
        <v>0</v>
      </c>
      <c r="UI63" s="110">
        <f>SUM(UI64+UI68+UI73)</f>
        <v>0</v>
      </c>
      <c r="UK63" s="110">
        <f t="shared" ref="UK63:UW63" si="1720">SUM(UK64+UK68+UK73)</f>
        <v>0</v>
      </c>
      <c r="UL63" s="110">
        <f t="shared" si="1720"/>
        <v>0</v>
      </c>
      <c r="UM63" s="110">
        <f t="shared" si="1720"/>
        <v>0</v>
      </c>
      <c r="UN63" s="110">
        <f t="shared" si="1720"/>
        <v>0</v>
      </c>
      <c r="UO63" s="110">
        <f t="shared" si="1720"/>
        <v>0</v>
      </c>
      <c r="UP63" s="110">
        <f t="shared" si="1720"/>
        <v>0</v>
      </c>
      <c r="UQ63" s="110">
        <f t="shared" si="1720"/>
        <v>0</v>
      </c>
      <c r="UR63" s="110">
        <f t="shared" si="1720"/>
        <v>0</v>
      </c>
      <c r="US63" s="110">
        <f t="shared" si="1720"/>
        <v>0</v>
      </c>
      <c r="UT63" s="110">
        <f t="shared" si="1720"/>
        <v>0</v>
      </c>
      <c r="UU63" s="110">
        <f t="shared" si="1720"/>
        <v>0</v>
      </c>
      <c r="UV63" s="110">
        <f t="shared" si="1720"/>
        <v>0</v>
      </c>
      <c r="UW63" s="110">
        <f t="shared" si="1720"/>
        <v>0</v>
      </c>
      <c r="UX63" s="110">
        <f>SUM(UX64+UX68+UX73)</f>
        <v>0</v>
      </c>
      <c r="UZ63" s="110">
        <f t="shared" ref="UZ63:VL63" si="1721">SUM(UZ64+UZ68+UZ73)</f>
        <v>0</v>
      </c>
      <c r="VA63" s="110">
        <f t="shared" si="1721"/>
        <v>0</v>
      </c>
      <c r="VB63" s="110">
        <f t="shared" si="1721"/>
        <v>0</v>
      </c>
      <c r="VC63" s="110">
        <f t="shared" si="1721"/>
        <v>0</v>
      </c>
      <c r="VD63" s="110">
        <f t="shared" si="1721"/>
        <v>0</v>
      </c>
      <c r="VE63" s="110">
        <f t="shared" si="1721"/>
        <v>0</v>
      </c>
      <c r="VF63" s="110">
        <f t="shared" si="1721"/>
        <v>0</v>
      </c>
      <c r="VG63" s="110">
        <f t="shared" si="1721"/>
        <v>0</v>
      </c>
      <c r="VH63" s="110">
        <f t="shared" si="1721"/>
        <v>0</v>
      </c>
      <c r="VI63" s="110">
        <f t="shared" si="1721"/>
        <v>0</v>
      </c>
      <c r="VJ63" s="110">
        <f t="shared" si="1721"/>
        <v>0</v>
      </c>
      <c r="VK63" s="110">
        <f t="shared" si="1721"/>
        <v>0</v>
      </c>
      <c r="VL63" s="110">
        <f t="shared" si="1721"/>
        <v>0</v>
      </c>
      <c r="VM63" s="110">
        <f>SUM(VM64+VM68+VM73)</f>
        <v>0</v>
      </c>
      <c r="VO63" s="110">
        <f t="shared" ref="VO63:WA63" si="1722">SUM(VO64+VO68+VO73)</f>
        <v>0</v>
      </c>
      <c r="VP63" s="110">
        <f t="shared" si="1722"/>
        <v>0</v>
      </c>
      <c r="VQ63" s="110">
        <f t="shared" si="1722"/>
        <v>0</v>
      </c>
      <c r="VR63" s="110">
        <f t="shared" si="1722"/>
        <v>0</v>
      </c>
      <c r="VS63" s="110">
        <f t="shared" si="1722"/>
        <v>0</v>
      </c>
      <c r="VT63" s="110">
        <f t="shared" si="1722"/>
        <v>0</v>
      </c>
      <c r="VU63" s="110">
        <f t="shared" si="1722"/>
        <v>0</v>
      </c>
      <c r="VV63" s="110">
        <f t="shared" si="1722"/>
        <v>0</v>
      </c>
      <c r="VW63" s="110">
        <f t="shared" si="1722"/>
        <v>0</v>
      </c>
      <c r="VX63" s="110">
        <f t="shared" si="1722"/>
        <v>0</v>
      </c>
      <c r="VY63" s="110">
        <f t="shared" si="1722"/>
        <v>0</v>
      </c>
      <c r="VZ63" s="110">
        <f t="shared" si="1722"/>
        <v>0</v>
      </c>
      <c r="WA63" s="110">
        <f t="shared" si="1722"/>
        <v>0</v>
      </c>
      <c r="WB63" s="110">
        <f>SUM(WB64+WB68+WB73)</f>
        <v>0</v>
      </c>
      <c r="WD63" s="110">
        <f t="shared" ref="WD63:WP63" si="1723">SUM(WD64+WD68+WD73)</f>
        <v>0</v>
      </c>
      <c r="WE63" s="110">
        <f t="shared" si="1723"/>
        <v>0</v>
      </c>
      <c r="WF63" s="110">
        <f t="shared" si="1723"/>
        <v>0</v>
      </c>
      <c r="WG63" s="110">
        <f t="shared" si="1723"/>
        <v>0</v>
      </c>
      <c r="WH63" s="110">
        <f t="shared" si="1723"/>
        <v>0</v>
      </c>
      <c r="WI63" s="110">
        <f t="shared" si="1723"/>
        <v>0</v>
      </c>
      <c r="WJ63" s="110">
        <f t="shared" si="1723"/>
        <v>0</v>
      </c>
      <c r="WK63" s="110">
        <f t="shared" si="1723"/>
        <v>0</v>
      </c>
      <c r="WL63" s="110">
        <f t="shared" si="1723"/>
        <v>0</v>
      </c>
      <c r="WM63" s="110">
        <f t="shared" si="1723"/>
        <v>0</v>
      </c>
      <c r="WN63" s="110">
        <f t="shared" si="1723"/>
        <v>0</v>
      </c>
      <c r="WO63" s="110">
        <f t="shared" si="1723"/>
        <v>0</v>
      </c>
      <c r="WP63" s="110">
        <f t="shared" si="1723"/>
        <v>0</v>
      </c>
      <c r="WQ63" s="110">
        <f>SUM(WQ64+WQ68+WQ73)</f>
        <v>0</v>
      </c>
      <c r="WS63" s="110">
        <f t="shared" ref="WS63:XE63" si="1724">SUM(WS64+WS68+WS73)</f>
        <v>0</v>
      </c>
      <c r="WT63" s="110">
        <f t="shared" si="1724"/>
        <v>0</v>
      </c>
      <c r="WU63" s="110">
        <f t="shared" si="1724"/>
        <v>0</v>
      </c>
      <c r="WV63" s="110">
        <f t="shared" si="1724"/>
        <v>0</v>
      </c>
      <c r="WW63" s="110">
        <f t="shared" si="1724"/>
        <v>0</v>
      </c>
      <c r="WX63" s="110">
        <f t="shared" si="1724"/>
        <v>0</v>
      </c>
      <c r="WY63" s="110">
        <f t="shared" si="1724"/>
        <v>0</v>
      </c>
      <c r="WZ63" s="110">
        <f t="shared" si="1724"/>
        <v>0</v>
      </c>
      <c r="XA63" s="110">
        <f t="shared" si="1724"/>
        <v>0</v>
      </c>
      <c r="XB63" s="110">
        <f t="shared" si="1724"/>
        <v>0</v>
      </c>
      <c r="XC63" s="110">
        <f t="shared" si="1724"/>
        <v>0</v>
      </c>
      <c r="XD63" s="110">
        <f t="shared" si="1724"/>
        <v>0</v>
      </c>
      <c r="XE63" s="110">
        <f t="shared" si="1724"/>
        <v>0</v>
      </c>
      <c r="XF63" s="110">
        <f>SUM(XF64+XF68+XF73)</f>
        <v>0</v>
      </c>
      <c r="XH63" s="110">
        <f t="shared" ref="XH63:XT63" si="1725">SUM(XH64+XH68+XH73)</f>
        <v>0</v>
      </c>
      <c r="XI63" s="110">
        <f t="shared" si="1725"/>
        <v>0</v>
      </c>
      <c r="XJ63" s="110">
        <f t="shared" si="1725"/>
        <v>0</v>
      </c>
      <c r="XK63" s="110">
        <f t="shared" si="1725"/>
        <v>0</v>
      </c>
      <c r="XL63" s="110">
        <f t="shared" si="1725"/>
        <v>0</v>
      </c>
      <c r="XM63" s="110">
        <f t="shared" si="1725"/>
        <v>0</v>
      </c>
      <c r="XN63" s="110">
        <f t="shared" si="1725"/>
        <v>0</v>
      </c>
      <c r="XO63" s="110">
        <f t="shared" si="1725"/>
        <v>0</v>
      </c>
      <c r="XP63" s="110">
        <f t="shared" si="1725"/>
        <v>0</v>
      </c>
      <c r="XQ63" s="110">
        <f t="shared" si="1725"/>
        <v>0</v>
      </c>
      <c r="XR63" s="110">
        <f t="shared" si="1725"/>
        <v>0</v>
      </c>
      <c r="XS63" s="110">
        <f t="shared" si="1725"/>
        <v>0</v>
      </c>
      <c r="XT63" s="110">
        <f t="shared" si="1725"/>
        <v>0</v>
      </c>
      <c r="XU63" s="110">
        <f>SUM(XU64+XU68+XU73)</f>
        <v>0</v>
      </c>
      <c r="XW63" s="110">
        <f t="shared" ref="XW63:YI63" si="1726">SUM(XW64+XW68+XW73)</f>
        <v>0</v>
      </c>
      <c r="XX63" s="110">
        <f t="shared" si="1726"/>
        <v>0</v>
      </c>
      <c r="XY63" s="110">
        <f t="shared" si="1726"/>
        <v>0</v>
      </c>
      <c r="XZ63" s="110">
        <f t="shared" si="1726"/>
        <v>0</v>
      </c>
      <c r="YA63" s="110">
        <f t="shared" si="1726"/>
        <v>0</v>
      </c>
      <c r="YB63" s="110">
        <f t="shared" si="1726"/>
        <v>0</v>
      </c>
      <c r="YC63" s="110">
        <f t="shared" si="1726"/>
        <v>0</v>
      </c>
      <c r="YD63" s="110">
        <f t="shared" si="1726"/>
        <v>0</v>
      </c>
      <c r="YE63" s="110">
        <f t="shared" si="1726"/>
        <v>0</v>
      </c>
      <c r="YF63" s="110">
        <f t="shared" si="1726"/>
        <v>0</v>
      </c>
      <c r="YG63" s="110">
        <f t="shared" si="1726"/>
        <v>0</v>
      </c>
      <c r="YH63" s="110">
        <f t="shared" si="1726"/>
        <v>0</v>
      </c>
      <c r="YI63" s="110">
        <f t="shared" si="1726"/>
        <v>0</v>
      </c>
      <c r="YJ63" s="110">
        <f>SUM(YJ64+YJ68+YJ73)</f>
        <v>0</v>
      </c>
      <c r="YL63" s="110">
        <f t="shared" ref="YL63:YX63" si="1727">SUM(YL64+YL68+YL73)</f>
        <v>0</v>
      </c>
      <c r="YM63" s="110">
        <f t="shared" si="1727"/>
        <v>0</v>
      </c>
      <c r="YN63" s="110">
        <f t="shared" si="1727"/>
        <v>0</v>
      </c>
      <c r="YO63" s="110">
        <f t="shared" si="1727"/>
        <v>0</v>
      </c>
      <c r="YP63" s="110">
        <f t="shared" si="1727"/>
        <v>0</v>
      </c>
      <c r="YQ63" s="110">
        <f t="shared" si="1727"/>
        <v>0</v>
      </c>
      <c r="YR63" s="110">
        <f t="shared" si="1727"/>
        <v>0</v>
      </c>
      <c r="YS63" s="110">
        <f t="shared" si="1727"/>
        <v>0</v>
      </c>
      <c r="YT63" s="110">
        <f t="shared" si="1727"/>
        <v>0</v>
      </c>
      <c r="YU63" s="110">
        <f t="shared" si="1727"/>
        <v>0</v>
      </c>
      <c r="YV63" s="110">
        <f t="shared" si="1727"/>
        <v>0</v>
      </c>
      <c r="YW63" s="110">
        <f t="shared" si="1727"/>
        <v>0</v>
      </c>
      <c r="YX63" s="110">
        <f t="shared" si="1727"/>
        <v>0</v>
      </c>
      <c r="YY63" s="110">
        <f>SUM(YY64+YY68+YY73)</f>
        <v>0</v>
      </c>
      <c r="ZA63" s="110">
        <f t="shared" ref="ZA63:ZM63" si="1728">SUM(ZA64+ZA68+ZA73)</f>
        <v>0</v>
      </c>
      <c r="ZB63" s="110">
        <f t="shared" si="1728"/>
        <v>0</v>
      </c>
      <c r="ZC63" s="110">
        <f t="shared" si="1728"/>
        <v>0</v>
      </c>
      <c r="ZD63" s="110">
        <f t="shared" si="1728"/>
        <v>0</v>
      </c>
      <c r="ZE63" s="110">
        <f t="shared" si="1728"/>
        <v>0</v>
      </c>
      <c r="ZF63" s="110">
        <f t="shared" si="1728"/>
        <v>0</v>
      </c>
      <c r="ZG63" s="110">
        <f t="shared" si="1728"/>
        <v>0</v>
      </c>
      <c r="ZH63" s="110">
        <f t="shared" si="1728"/>
        <v>0</v>
      </c>
      <c r="ZI63" s="110">
        <f t="shared" si="1728"/>
        <v>0</v>
      </c>
      <c r="ZJ63" s="110">
        <f t="shared" si="1728"/>
        <v>0</v>
      </c>
      <c r="ZK63" s="110">
        <f t="shared" si="1728"/>
        <v>0</v>
      </c>
      <c r="ZL63" s="110">
        <f t="shared" si="1728"/>
        <v>0</v>
      </c>
      <c r="ZM63" s="110">
        <f t="shared" si="1728"/>
        <v>0</v>
      </c>
      <c r="ZN63" s="110">
        <f>SUM(ZN64+ZN68+ZN73)</f>
        <v>0</v>
      </c>
      <c r="ZP63" s="110">
        <f t="shared" ref="ZP63:AAB63" si="1729">SUM(ZP64+ZP68+ZP73)</f>
        <v>0</v>
      </c>
      <c r="ZQ63" s="110">
        <f t="shared" si="1729"/>
        <v>0</v>
      </c>
      <c r="ZR63" s="110">
        <f t="shared" si="1729"/>
        <v>0</v>
      </c>
      <c r="ZS63" s="110">
        <f t="shared" si="1729"/>
        <v>0</v>
      </c>
      <c r="ZT63" s="110">
        <f t="shared" si="1729"/>
        <v>0</v>
      </c>
      <c r="ZU63" s="110">
        <f t="shared" si="1729"/>
        <v>0</v>
      </c>
      <c r="ZV63" s="110">
        <f t="shared" si="1729"/>
        <v>0</v>
      </c>
      <c r="ZW63" s="110">
        <f t="shared" si="1729"/>
        <v>0</v>
      </c>
      <c r="ZX63" s="110">
        <f t="shared" si="1729"/>
        <v>0</v>
      </c>
      <c r="ZY63" s="110">
        <f t="shared" si="1729"/>
        <v>0</v>
      </c>
      <c r="ZZ63" s="110">
        <f t="shared" si="1729"/>
        <v>0</v>
      </c>
      <c r="AAA63" s="110">
        <f t="shared" si="1729"/>
        <v>0</v>
      </c>
      <c r="AAB63" s="110">
        <f t="shared" si="1729"/>
        <v>0</v>
      </c>
      <c r="AAC63" s="110">
        <f>SUM(AAC64+AAC68+AAC73)</f>
        <v>0</v>
      </c>
      <c r="AAE63" s="110">
        <f t="shared" ref="AAE63:AAQ63" si="1730">SUM(AAE64+AAE68+AAE73)</f>
        <v>0</v>
      </c>
      <c r="AAF63" s="110">
        <f t="shared" si="1730"/>
        <v>0</v>
      </c>
      <c r="AAG63" s="110">
        <f t="shared" si="1730"/>
        <v>0</v>
      </c>
      <c r="AAH63" s="110">
        <f t="shared" si="1730"/>
        <v>0</v>
      </c>
      <c r="AAI63" s="110">
        <f t="shared" si="1730"/>
        <v>0</v>
      </c>
      <c r="AAJ63" s="110">
        <f t="shared" si="1730"/>
        <v>0</v>
      </c>
      <c r="AAK63" s="110">
        <f t="shared" si="1730"/>
        <v>0</v>
      </c>
      <c r="AAL63" s="110">
        <f t="shared" si="1730"/>
        <v>0</v>
      </c>
      <c r="AAM63" s="110">
        <f t="shared" si="1730"/>
        <v>0</v>
      </c>
      <c r="AAN63" s="110">
        <f t="shared" si="1730"/>
        <v>0</v>
      </c>
      <c r="AAO63" s="110">
        <f t="shared" si="1730"/>
        <v>0</v>
      </c>
      <c r="AAP63" s="110">
        <f t="shared" si="1730"/>
        <v>0</v>
      </c>
      <c r="AAQ63" s="110">
        <f t="shared" si="1730"/>
        <v>0</v>
      </c>
      <c r="AAR63" s="110">
        <f>SUM(AAR64+AAR68+AAR73)</f>
        <v>0</v>
      </c>
      <c r="AAT63" s="110">
        <f t="shared" ref="AAT63:ABF63" si="1731">SUM(AAT64+AAT68+AAT73)</f>
        <v>0</v>
      </c>
      <c r="AAU63" s="110">
        <f t="shared" si="1731"/>
        <v>0</v>
      </c>
      <c r="AAV63" s="110">
        <f t="shared" si="1731"/>
        <v>0</v>
      </c>
      <c r="AAW63" s="110">
        <f t="shared" si="1731"/>
        <v>0</v>
      </c>
      <c r="AAX63" s="110">
        <f t="shared" si="1731"/>
        <v>0</v>
      </c>
      <c r="AAY63" s="110">
        <f t="shared" si="1731"/>
        <v>0</v>
      </c>
      <c r="AAZ63" s="110">
        <f t="shared" si="1731"/>
        <v>0</v>
      </c>
      <c r="ABA63" s="110">
        <f t="shared" si="1731"/>
        <v>0</v>
      </c>
      <c r="ABB63" s="110">
        <f t="shared" si="1731"/>
        <v>0</v>
      </c>
      <c r="ABC63" s="110">
        <f t="shared" si="1731"/>
        <v>0</v>
      </c>
      <c r="ABD63" s="110">
        <f t="shared" si="1731"/>
        <v>0</v>
      </c>
      <c r="ABE63" s="110">
        <f t="shared" si="1731"/>
        <v>0</v>
      </c>
      <c r="ABF63" s="110">
        <f t="shared" si="1731"/>
        <v>0</v>
      </c>
      <c r="ABG63" s="110">
        <f>SUM(ABG64+ABG68+ABG73)</f>
        <v>0</v>
      </c>
      <c r="ABI63" s="110">
        <f t="shared" ref="ABI63:ABU63" si="1732">SUM(ABI64+ABI68+ABI73)</f>
        <v>0</v>
      </c>
      <c r="ABJ63" s="110">
        <f t="shared" si="1732"/>
        <v>0</v>
      </c>
      <c r="ABK63" s="110">
        <f t="shared" si="1732"/>
        <v>0</v>
      </c>
      <c r="ABL63" s="110">
        <f t="shared" si="1732"/>
        <v>0</v>
      </c>
      <c r="ABM63" s="110">
        <f t="shared" si="1732"/>
        <v>0</v>
      </c>
      <c r="ABN63" s="110">
        <f t="shared" si="1732"/>
        <v>0</v>
      </c>
      <c r="ABO63" s="110">
        <f t="shared" si="1732"/>
        <v>0</v>
      </c>
      <c r="ABP63" s="110">
        <f t="shared" si="1732"/>
        <v>0</v>
      </c>
      <c r="ABQ63" s="110">
        <f t="shared" si="1732"/>
        <v>0</v>
      </c>
      <c r="ABR63" s="110">
        <f t="shared" si="1732"/>
        <v>0</v>
      </c>
      <c r="ABS63" s="110">
        <f t="shared" si="1732"/>
        <v>0</v>
      </c>
      <c r="ABT63" s="110">
        <f t="shared" si="1732"/>
        <v>0</v>
      </c>
      <c r="ABU63" s="110">
        <f t="shared" si="1732"/>
        <v>0</v>
      </c>
      <c r="ABV63" s="110">
        <f>SUM(ABV64+ABV68+ABV73)</f>
        <v>0</v>
      </c>
      <c r="ABX63" s="110">
        <f t="shared" ref="ABX63:ACJ63" si="1733">SUM(ABX64+ABX68+ABX73)</f>
        <v>0</v>
      </c>
      <c r="ABY63" s="110">
        <f t="shared" si="1733"/>
        <v>0</v>
      </c>
      <c r="ABZ63" s="110">
        <f t="shared" si="1733"/>
        <v>0</v>
      </c>
      <c r="ACA63" s="110">
        <f t="shared" si="1733"/>
        <v>0</v>
      </c>
      <c r="ACB63" s="110">
        <f t="shared" si="1733"/>
        <v>0</v>
      </c>
      <c r="ACC63" s="110">
        <f t="shared" si="1733"/>
        <v>0</v>
      </c>
      <c r="ACD63" s="110">
        <f t="shared" si="1733"/>
        <v>0</v>
      </c>
      <c r="ACE63" s="110">
        <f t="shared" si="1733"/>
        <v>0</v>
      </c>
      <c r="ACF63" s="110">
        <f t="shared" si="1733"/>
        <v>0</v>
      </c>
      <c r="ACG63" s="110">
        <f t="shared" si="1733"/>
        <v>0</v>
      </c>
      <c r="ACH63" s="110">
        <f t="shared" si="1733"/>
        <v>0</v>
      </c>
      <c r="ACI63" s="110">
        <f t="shared" si="1733"/>
        <v>0</v>
      </c>
      <c r="ACJ63" s="110">
        <f t="shared" si="1733"/>
        <v>0</v>
      </c>
      <c r="ACK63" s="110">
        <f>SUM(ACK64+ACK68+ACK73)</f>
        <v>0</v>
      </c>
      <c r="ACM63" s="110">
        <f t="shared" ref="ACM63:ACY63" si="1734">SUM(ACM64+ACM68+ACM73)</f>
        <v>0</v>
      </c>
      <c r="ACN63" s="110">
        <f t="shared" si="1734"/>
        <v>0</v>
      </c>
      <c r="ACO63" s="110">
        <f t="shared" si="1734"/>
        <v>0</v>
      </c>
      <c r="ACP63" s="110">
        <f t="shared" si="1734"/>
        <v>0</v>
      </c>
      <c r="ACQ63" s="110">
        <f t="shared" si="1734"/>
        <v>0</v>
      </c>
      <c r="ACR63" s="110">
        <f t="shared" si="1734"/>
        <v>0</v>
      </c>
      <c r="ACS63" s="110">
        <f t="shared" si="1734"/>
        <v>0</v>
      </c>
      <c r="ACT63" s="110">
        <f t="shared" si="1734"/>
        <v>0</v>
      </c>
      <c r="ACU63" s="110">
        <f t="shared" si="1734"/>
        <v>0</v>
      </c>
      <c r="ACV63" s="110">
        <f t="shared" si="1734"/>
        <v>0</v>
      </c>
      <c r="ACW63" s="110">
        <f t="shared" si="1734"/>
        <v>0</v>
      </c>
      <c r="ACX63" s="110">
        <f t="shared" si="1734"/>
        <v>0</v>
      </c>
      <c r="ACY63" s="110">
        <f t="shared" si="1734"/>
        <v>0</v>
      </c>
      <c r="ACZ63" s="110">
        <f>SUM(ACZ64+ACZ68+ACZ73)</f>
        <v>0</v>
      </c>
      <c r="ADB63" s="110">
        <f t="shared" ref="ADB63:ADN63" si="1735">SUM(ADB64+ADB68+ADB73)</f>
        <v>0</v>
      </c>
      <c r="ADC63" s="110">
        <f t="shared" si="1735"/>
        <v>0</v>
      </c>
      <c r="ADD63" s="110">
        <f t="shared" si="1735"/>
        <v>0</v>
      </c>
      <c r="ADE63" s="110">
        <f t="shared" si="1735"/>
        <v>0</v>
      </c>
      <c r="ADF63" s="110">
        <f t="shared" si="1735"/>
        <v>0</v>
      </c>
      <c r="ADG63" s="110">
        <f t="shared" si="1735"/>
        <v>0</v>
      </c>
      <c r="ADH63" s="110">
        <f t="shared" si="1735"/>
        <v>0</v>
      </c>
      <c r="ADI63" s="110">
        <f t="shared" si="1735"/>
        <v>0</v>
      </c>
      <c r="ADJ63" s="110">
        <f t="shared" si="1735"/>
        <v>0</v>
      </c>
      <c r="ADK63" s="110">
        <f t="shared" si="1735"/>
        <v>0</v>
      </c>
      <c r="ADL63" s="110">
        <f t="shared" si="1735"/>
        <v>0</v>
      </c>
      <c r="ADM63" s="110">
        <f t="shared" si="1735"/>
        <v>0</v>
      </c>
      <c r="ADN63" s="110">
        <f t="shared" si="1735"/>
        <v>0</v>
      </c>
      <c r="ADO63" s="110">
        <f>SUM(ADO64+ADO68+ADO73)</f>
        <v>0</v>
      </c>
      <c r="ADQ63" s="110">
        <f t="shared" ref="ADQ63:AEC63" si="1736">SUM(ADQ64+ADQ68+ADQ73)</f>
        <v>0</v>
      </c>
      <c r="ADR63" s="110">
        <f t="shared" si="1736"/>
        <v>0</v>
      </c>
      <c r="ADS63" s="110">
        <f t="shared" si="1736"/>
        <v>0</v>
      </c>
      <c r="ADT63" s="110">
        <f t="shared" si="1736"/>
        <v>0</v>
      </c>
      <c r="ADU63" s="110">
        <f t="shared" si="1736"/>
        <v>0</v>
      </c>
      <c r="ADV63" s="110">
        <f t="shared" si="1736"/>
        <v>0</v>
      </c>
      <c r="ADW63" s="110">
        <f t="shared" si="1736"/>
        <v>0</v>
      </c>
      <c r="ADX63" s="110">
        <f t="shared" si="1736"/>
        <v>0</v>
      </c>
      <c r="ADY63" s="110">
        <f t="shared" si="1736"/>
        <v>0</v>
      </c>
      <c r="ADZ63" s="110">
        <f t="shared" si="1736"/>
        <v>0</v>
      </c>
      <c r="AEA63" s="110">
        <f t="shared" si="1736"/>
        <v>0</v>
      </c>
      <c r="AEB63" s="110">
        <f t="shared" si="1736"/>
        <v>0</v>
      </c>
      <c r="AEC63" s="110">
        <f t="shared" si="1736"/>
        <v>0</v>
      </c>
      <c r="AED63" s="110">
        <f>SUM(AED64+AED68+AED73)</f>
        <v>0</v>
      </c>
      <c r="AEF63" s="110">
        <f t="shared" ref="AEF63:AER63" si="1737">SUM(AEF64+AEF68+AEF73)</f>
        <v>0</v>
      </c>
      <c r="AEG63" s="110">
        <f t="shared" si="1737"/>
        <v>0</v>
      </c>
      <c r="AEH63" s="110">
        <f t="shared" si="1737"/>
        <v>0</v>
      </c>
      <c r="AEI63" s="110">
        <f t="shared" si="1737"/>
        <v>0</v>
      </c>
      <c r="AEJ63" s="110">
        <f t="shared" si="1737"/>
        <v>0</v>
      </c>
      <c r="AEK63" s="110">
        <f t="shared" si="1737"/>
        <v>0</v>
      </c>
      <c r="AEL63" s="110">
        <f t="shared" si="1737"/>
        <v>0</v>
      </c>
      <c r="AEM63" s="110">
        <f t="shared" si="1737"/>
        <v>0</v>
      </c>
      <c r="AEN63" s="110">
        <f t="shared" si="1737"/>
        <v>0</v>
      </c>
      <c r="AEO63" s="110">
        <f t="shared" si="1737"/>
        <v>0</v>
      </c>
      <c r="AEP63" s="110">
        <f t="shared" si="1737"/>
        <v>0</v>
      </c>
      <c r="AEQ63" s="110">
        <f t="shared" si="1737"/>
        <v>0</v>
      </c>
      <c r="AER63" s="110">
        <f t="shared" si="1737"/>
        <v>0</v>
      </c>
      <c r="AES63" s="110">
        <f>SUM(AES64+AES68+AES73)</f>
        <v>0</v>
      </c>
      <c r="AEU63" s="110">
        <f t="shared" ref="AEU63:AFG63" si="1738">SUM(AEU64+AEU68+AEU73)</f>
        <v>0</v>
      </c>
      <c r="AEV63" s="110">
        <f t="shared" si="1738"/>
        <v>0</v>
      </c>
      <c r="AEW63" s="110">
        <f t="shared" si="1738"/>
        <v>0</v>
      </c>
      <c r="AEX63" s="110">
        <f t="shared" si="1738"/>
        <v>0</v>
      </c>
      <c r="AEY63" s="110">
        <f t="shared" si="1738"/>
        <v>0</v>
      </c>
      <c r="AEZ63" s="110">
        <f t="shared" si="1738"/>
        <v>0</v>
      </c>
      <c r="AFA63" s="110">
        <f t="shared" si="1738"/>
        <v>0</v>
      </c>
      <c r="AFB63" s="110">
        <f t="shared" si="1738"/>
        <v>0</v>
      </c>
      <c r="AFC63" s="110">
        <f t="shared" si="1738"/>
        <v>0</v>
      </c>
      <c r="AFD63" s="110">
        <f t="shared" si="1738"/>
        <v>0</v>
      </c>
      <c r="AFE63" s="110">
        <f t="shared" si="1738"/>
        <v>0</v>
      </c>
      <c r="AFF63" s="110">
        <f t="shared" si="1738"/>
        <v>0</v>
      </c>
      <c r="AFG63" s="110">
        <f t="shared" si="1738"/>
        <v>0</v>
      </c>
      <c r="AFH63" s="110">
        <f>SUM(AFH64+AFH68+AFH73)</f>
        <v>0</v>
      </c>
      <c r="AFJ63" s="110">
        <f t="shared" ref="AFJ63:AFV63" si="1739">SUM(AFJ64+AFJ68+AFJ73)</f>
        <v>0</v>
      </c>
      <c r="AFK63" s="110">
        <f t="shared" si="1739"/>
        <v>0</v>
      </c>
      <c r="AFL63" s="110">
        <f t="shared" si="1739"/>
        <v>0</v>
      </c>
      <c r="AFM63" s="110">
        <f t="shared" si="1739"/>
        <v>0</v>
      </c>
      <c r="AFN63" s="110">
        <f t="shared" si="1739"/>
        <v>0</v>
      </c>
      <c r="AFO63" s="110">
        <f t="shared" si="1739"/>
        <v>0</v>
      </c>
      <c r="AFP63" s="110">
        <f t="shared" si="1739"/>
        <v>0</v>
      </c>
      <c r="AFQ63" s="110">
        <f t="shared" si="1739"/>
        <v>0</v>
      </c>
      <c r="AFR63" s="110">
        <f t="shared" si="1739"/>
        <v>0</v>
      </c>
      <c r="AFS63" s="110">
        <f t="shared" si="1739"/>
        <v>0</v>
      </c>
      <c r="AFT63" s="110">
        <f t="shared" si="1739"/>
        <v>0</v>
      </c>
      <c r="AFU63" s="110">
        <f t="shared" si="1739"/>
        <v>0</v>
      </c>
      <c r="AFV63" s="110">
        <f t="shared" si="1739"/>
        <v>0</v>
      </c>
      <c r="AFW63" s="110">
        <f>SUM(AFW64+AFW68+AFW73)</f>
        <v>0</v>
      </c>
      <c r="AFY63" s="110">
        <f t="shared" ref="AFY63:AGK63" si="1740">SUM(AFY64+AFY68+AFY73)</f>
        <v>0</v>
      </c>
      <c r="AFZ63" s="110">
        <f t="shared" si="1740"/>
        <v>0</v>
      </c>
      <c r="AGA63" s="110">
        <f t="shared" si="1740"/>
        <v>0</v>
      </c>
      <c r="AGB63" s="110">
        <f t="shared" si="1740"/>
        <v>0</v>
      </c>
      <c r="AGC63" s="110">
        <f t="shared" si="1740"/>
        <v>0</v>
      </c>
      <c r="AGD63" s="110">
        <f t="shared" si="1740"/>
        <v>0</v>
      </c>
      <c r="AGE63" s="110">
        <f t="shared" si="1740"/>
        <v>0</v>
      </c>
      <c r="AGF63" s="110">
        <f t="shared" si="1740"/>
        <v>0</v>
      </c>
      <c r="AGG63" s="110">
        <f t="shared" si="1740"/>
        <v>0</v>
      </c>
      <c r="AGH63" s="110">
        <f t="shared" si="1740"/>
        <v>0</v>
      </c>
      <c r="AGI63" s="110">
        <f t="shared" si="1740"/>
        <v>0</v>
      </c>
      <c r="AGJ63" s="110">
        <f t="shared" si="1740"/>
        <v>0</v>
      </c>
      <c r="AGK63" s="110">
        <f t="shared" si="1740"/>
        <v>0</v>
      </c>
      <c r="AGL63" s="110">
        <f>SUM(AGL64+AGL68+AGL73)</f>
        <v>0</v>
      </c>
      <c r="AGN63" s="110">
        <f t="shared" ref="AGN63:AGZ63" si="1741">SUM(AGN64+AGN68+AGN73)</f>
        <v>0</v>
      </c>
      <c r="AGO63" s="110">
        <f t="shared" si="1741"/>
        <v>0</v>
      </c>
      <c r="AGP63" s="110">
        <f t="shared" si="1741"/>
        <v>0</v>
      </c>
      <c r="AGQ63" s="110">
        <f t="shared" si="1741"/>
        <v>0</v>
      </c>
      <c r="AGR63" s="110">
        <f t="shared" si="1741"/>
        <v>0</v>
      </c>
      <c r="AGS63" s="110">
        <f t="shared" si="1741"/>
        <v>0</v>
      </c>
      <c r="AGT63" s="110">
        <f t="shared" si="1741"/>
        <v>0</v>
      </c>
      <c r="AGU63" s="110">
        <f t="shared" si="1741"/>
        <v>0</v>
      </c>
      <c r="AGV63" s="110">
        <f t="shared" si="1741"/>
        <v>0</v>
      </c>
      <c r="AGW63" s="110">
        <f t="shared" si="1741"/>
        <v>0</v>
      </c>
      <c r="AGX63" s="110">
        <f t="shared" si="1741"/>
        <v>0</v>
      </c>
      <c r="AGY63" s="110">
        <f t="shared" si="1741"/>
        <v>0</v>
      </c>
      <c r="AGZ63" s="110">
        <f t="shared" si="1741"/>
        <v>0</v>
      </c>
      <c r="AHA63" s="110">
        <f>SUM(AHA64+AHA68+AHA73)</f>
        <v>0</v>
      </c>
      <c r="AHC63" s="110">
        <f t="shared" ref="AHC63:AHO63" si="1742">SUM(AHC64+AHC68+AHC73)</f>
        <v>0</v>
      </c>
      <c r="AHD63" s="110">
        <f t="shared" si="1742"/>
        <v>0</v>
      </c>
      <c r="AHE63" s="110">
        <f t="shared" si="1742"/>
        <v>0</v>
      </c>
      <c r="AHF63" s="110">
        <f t="shared" si="1742"/>
        <v>0</v>
      </c>
      <c r="AHG63" s="110">
        <f t="shared" si="1742"/>
        <v>0</v>
      </c>
      <c r="AHH63" s="110">
        <f t="shared" si="1742"/>
        <v>0</v>
      </c>
      <c r="AHI63" s="110">
        <f t="shared" si="1742"/>
        <v>0</v>
      </c>
      <c r="AHJ63" s="110">
        <f t="shared" si="1742"/>
        <v>0</v>
      </c>
      <c r="AHK63" s="110">
        <f t="shared" si="1742"/>
        <v>0</v>
      </c>
      <c r="AHL63" s="110">
        <f t="shared" si="1742"/>
        <v>0</v>
      </c>
      <c r="AHM63" s="110">
        <f t="shared" si="1742"/>
        <v>0</v>
      </c>
      <c r="AHN63" s="110">
        <f t="shared" si="1742"/>
        <v>0</v>
      </c>
      <c r="AHO63" s="110">
        <f t="shared" si="1742"/>
        <v>0</v>
      </c>
      <c r="AHP63" s="110">
        <f>SUM(AHP64+AHP68+AHP73)</f>
        <v>0</v>
      </c>
      <c r="AHR63" s="110">
        <f t="shared" ref="AHR63:AID63" si="1743">SUM(AHR64+AHR68+AHR73)</f>
        <v>0</v>
      </c>
      <c r="AHS63" s="110">
        <f t="shared" si="1743"/>
        <v>0</v>
      </c>
      <c r="AHT63" s="110">
        <f t="shared" si="1743"/>
        <v>0</v>
      </c>
      <c r="AHU63" s="110">
        <f t="shared" si="1743"/>
        <v>0</v>
      </c>
      <c r="AHV63" s="110">
        <f t="shared" si="1743"/>
        <v>0</v>
      </c>
      <c r="AHW63" s="110">
        <f t="shared" si="1743"/>
        <v>0</v>
      </c>
      <c r="AHX63" s="110">
        <f t="shared" si="1743"/>
        <v>0</v>
      </c>
      <c r="AHY63" s="110">
        <f t="shared" si="1743"/>
        <v>0</v>
      </c>
      <c r="AHZ63" s="110">
        <f t="shared" si="1743"/>
        <v>0</v>
      </c>
      <c r="AIA63" s="110">
        <f t="shared" si="1743"/>
        <v>0</v>
      </c>
      <c r="AIB63" s="110">
        <f t="shared" si="1743"/>
        <v>0</v>
      </c>
      <c r="AIC63" s="110">
        <f t="shared" si="1743"/>
        <v>0</v>
      </c>
      <c r="AID63" s="110">
        <f t="shared" si="1743"/>
        <v>0</v>
      </c>
      <c r="AIE63" s="110">
        <f>SUM(AIE64+AIE68+AIE73)</f>
        <v>0</v>
      </c>
    </row>
    <row r="64" spans="1:915" x14ac:dyDescent="0.3">
      <c r="A64" s="29" t="s">
        <v>87</v>
      </c>
      <c r="B64" s="30" t="s">
        <v>129</v>
      </c>
      <c r="C64" s="110">
        <f t="shared" ref="C64:AC64" si="1744">SUM(C65:C67)</f>
        <v>0</v>
      </c>
      <c r="D64" s="110">
        <f t="shared" si="1744"/>
        <v>0</v>
      </c>
      <c r="E64" s="110">
        <f t="shared" si="1744"/>
        <v>0</v>
      </c>
      <c r="F64" s="110">
        <f t="shared" si="1744"/>
        <v>0</v>
      </c>
      <c r="G64" s="110">
        <f t="shared" si="1744"/>
        <v>0</v>
      </c>
      <c r="H64" s="110">
        <f t="shared" si="1744"/>
        <v>0</v>
      </c>
      <c r="I64" s="110">
        <f t="shared" si="1744"/>
        <v>0</v>
      </c>
      <c r="J64" s="110">
        <f t="shared" si="1744"/>
        <v>0</v>
      </c>
      <c r="K64" s="110">
        <f t="shared" si="1744"/>
        <v>0</v>
      </c>
      <c r="L64" s="110">
        <f t="shared" si="1744"/>
        <v>0</v>
      </c>
      <c r="M64" s="110">
        <f t="shared" si="1744"/>
        <v>0</v>
      </c>
      <c r="N64" s="110">
        <f t="shared" si="1744"/>
        <v>0</v>
      </c>
      <c r="O64" s="110">
        <f t="shared" si="1744"/>
        <v>0</v>
      </c>
      <c r="P64" s="110">
        <f t="shared" si="1744"/>
        <v>0</v>
      </c>
      <c r="Q64" s="110">
        <f t="shared" si="1744"/>
        <v>0</v>
      </c>
      <c r="R64" s="110">
        <f t="shared" si="1744"/>
        <v>0</v>
      </c>
      <c r="S64" s="110">
        <f t="shared" si="1744"/>
        <v>0</v>
      </c>
      <c r="T64" s="110">
        <f t="shared" si="1744"/>
        <v>0</v>
      </c>
      <c r="U64" s="110">
        <f t="shared" si="1744"/>
        <v>0</v>
      </c>
      <c r="V64" s="110">
        <f t="shared" si="1744"/>
        <v>0</v>
      </c>
      <c r="W64" s="110">
        <f t="shared" si="1744"/>
        <v>0</v>
      </c>
      <c r="X64" s="110">
        <f t="shared" si="1744"/>
        <v>0</v>
      </c>
      <c r="Y64" s="110">
        <f t="shared" si="1744"/>
        <v>0</v>
      </c>
      <c r="Z64" s="110">
        <f t="shared" si="1744"/>
        <v>0</v>
      </c>
      <c r="AA64" s="110">
        <f t="shared" si="1744"/>
        <v>0</v>
      </c>
      <c r="AB64" s="110">
        <f t="shared" si="1744"/>
        <v>0</v>
      </c>
      <c r="AC64" s="110">
        <f t="shared" si="1744"/>
        <v>0</v>
      </c>
      <c r="AD64" s="110">
        <f>SUM(AD65:AD67)</f>
        <v>0</v>
      </c>
      <c r="AF64" s="110">
        <f t="shared" ref="AF64:AR64" si="1745">SUM(AF65:AF67)</f>
        <v>0</v>
      </c>
      <c r="AG64" s="110">
        <f t="shared" si="1745"/>
        <v>0</v>
      </c>
      <c r="AH64" s="110">
        <f t="shared" si="1745"/>
        <v>0</v>
      </c>
      <c r="AI64" s="110">
        <f t="shared" si="1745"/>
        <v>0</v>
      </c>
      <c r="AJ64" s="110">
        <f t="shared" si="1745"/>
        <v>0</v>
      </c>
      <c r="AK64" s="110">
        <f t="shared" si="1745"/>
        <v>0</v>
      </c>
      <c r="AL64" s="110">
        <f t="shared" si="1745"/>
        <v>0</v>
      </c>
      <c r="AM64" s="110">
        <f t="shared" si="1745"/>
        <v>0</v>
      </c>
      <c r="AN64" s="110">
        <f t="shared" si="1745"/>
        <v>0</v>
      </c>
      <c r="AO64" s="110">
        <f t="shared" si="1745"/>
        <v>0</v>
      </c>
      <c r="AP64" s="110">
        <f t="shared" si="1745"/>
        <v>0</v>
      </c>
      <c r="AQ64" s="110">
        <f t="shared" si="1745"/>
        <v>0</v>
      </c>
      <c r="AR64" s="110">
        <f t="shared" si="1745"/>
        <v>0</v>
      </c>
      <c r="AS64" s="110">
        <f>SUM(AS65:AS67)</f>
        <v>0</v>
      </c>
      <c r="AU64" s="110">
        <f t="shared" ref="AU64:BG64" si="1746">SUM(AU65:AU67)</f>
        <v>0</v>
      </c>
      <c r="AV64" s="110">
        <f t="shared" si="1746"/>
        <v>0</v>
      </c>
      <c r="AW64" s="110">
        <f t="shared" si="1746"/>
        <v>0</v>
      </c>
      <c r="AX64" s="110">
        <f t="shared" si="1746"/>
        <v>0</v>
      </c>
      <c r="AY64" s="110">
        <f t="shared" si="1746"/>
        <v>0</v>
      </c>
      <c r="AZ64" s="110">
        <f t="shared" si="1746"/>
        <v>0</v>
      </c>
      <c r="BA64" s="110">
        <f t="shared" si="1746"/>
        <v>0</v>
      </c>
      <c r="BB64" s="110">
        <f t="shared" si="1746"/>
        <v>0</v>
      </c>
      <c r="BC64" s="110">
        <f t="shared" si="1746"/>
        <v>0</v>
      </c>
      <c r="BD64" s="110">
        <f t="shared" si="1746"/>
        <v>0</v>
      </c>
      <c r="BE64" s="110">
        <f t="shared" si="1746"/>
        <v>0</v>
      </c>
      <c r="BF64" s="110">
        <f t="shared" si="1746"/>
        <v>0</v>
      </c>
      <c r="BG64" s="110">
        <f t="shared" si="1746"/>
        <v>0</v>
      </c>
      <c r="BH64" s="110">
        <f>SUM(BH65:BH67)</f>
        <v>0</v>
      </c>
      <c r="BJ64" s="110">
        <f t="shared" ref="BJ64:BV64" si="1747">SUM(BJ65:BJ67)</f>
        <v>0</v>
      </c>
      <c r="BK64" s="110">
        <f t="shared" si="1747"/>
        <v>0</v>
      </c>
      <c r="BL64" s="110">
        <f t="shared" si="1747"/>
        <v>0</v>
      </c>
      <c r="BM64" s="110">
        <f t="shared" si="1747"/>
        <v>0</v>
      </c>
      <c r="BN64" s="110">
        <f t="shared" si="1747"/>
        <v>0</v>
      </c>
      <c r="BO64" s="110">
        <f t="shared" si="1747"/>
        <v>0</v>
      </c>
      <c r="BP64" s="110">
        <f t="shared" si="1747"/>
        <v>0</v>
      </c>
      <c r="BQ64" s="110">
        <f t="shared" si="1747"/>
        <v>0</v>
      </c>
      <c r="BR64" s="110">
        <f t="shared" si="1747"/>
        <v>0</v>
      </c>
      <c r="BS64" s="110">
        <f t="shared" si="1747"/>
        <v>0</v>
      </c>
      <c r="BT64" s="110">
        <f t="shared" si="1747"/>
        <v>0</v>
      </c>
      <c r="BU64" s="110">
        <f t="shared" si="1747"/>
        <v>0</v>
      </c>
      <c r="BV64" s="110">
        <f t="shared" si="1747"/>
        <v>0</v>
      </c>
      <c r="BW64" s="110">
        <f>SUM(BW65:BW67)</f>
        <v>0</v>
      </c>
      <c r="BY64" s="110">
        <f t="shared" ref="BY64:CK64" si="1748">SUM(BY65:BY67)</f>
        <v>0</v>
      </c>
      <c r="BZ64" s="110">
        <f t="shared" si="1748"/>
        <v>0</v>
      </c>
      <c r="CA64" s="110">
        <f t="shared" si="1748"/>
        <v>0</v>
      </c>
      <c r="CB64" s="110">
        <f t="shared" si="1748"/>
        <v>0</v>
      </c>
      <c r="CC64" s="110">
        <f t="shared" si="1748"/>
        <v>0</v>
      </c>
      <c r="CD64" s="110">
        <f t="shared" si="1748"/>
        <v>0</v>
      </c>
      <c r="CE64" s="110">
        <f t="shared" si="1748"/>
        <v>0</v>
      </c>
      <c r="CF64" s="110">
        <f t="shared" si="1748"/>
        <v>0</v>
      </c>
      <c r="CG64" s="110">
        <f t="shared" si="1748"/>
        <v>0</v>
      </c>
      <c r="CH64" s="110">
        <f t="shared" si="1748"/>
        <v>0</v>
      </c>
      <c r="CI64" s="110">
        <f t="shared" si="1748"/>
        <v>0</v>
      </c>
      <c r="CJ64" s="110">
        <f t="shared" si="1748"/>
        <v>0</v>
      </c>
      <c r="CK64" s="110">
        <f t="shared" si="1748"/>
        <v>0</v>
      </c>
      <c r="CL64" s="110">
        <f>SUM(CL65:CL67)</f>
        <v>0</v>
      </c>
      <c r="CN64" s="110">
        <f t="shared" ref="CN64:CZ64" si="1749">SUM(CN65:CN67)</f>
        <v>0</v>
      </c>
      <c r="CO64" s="110">
        <f t="shared" si="1749"/>
        <v>0</v>
      </c>
      <c r="CP64" s="110">
        <f t="shared" si="1749"/>
        <v>0</v>
      </c>
      <c r="CQ64" s="110">
        <f t="shared" si="1749"/>
        <v>0</v>
      </c>
      <c r="CR64" s="110">
        <f t="shared" si="1749"/>
        <v>0</v>
      </c>
      <c r="CS64" s="110">
        <f t="shared" si="1749"/>
        <v>0</v>
      </c>
      <c r="CT64" s="110">
        <f t="shared" si="1749"/>
        <v>0</v>
      </c>
      <c r="CU64" s="110">
        <f t="shared" si="1749"/>
        <v>0</v>
      </c>
      <c r="CV64" s="110">
        <f t="shared" si="1749"/>
        <v>0</v>
      </c>
      <c r="CW64" s="110">
        <f t="shared" si="1749"/>
        <v>0</v>
      </c>
      <c r="CX64" s="110">
        <f t="shared" si="1749"/>
        <v>0</v>
      </c>
      <c r="CY64" s="110">
        <f t="shared" si="1749"/>
        <v>0</v>
      </c>
      <c r="CZ64" s="110">
        <f t="shared" si="1749"/>
        <v>0</v>
      </c>
      <c r="DA64" s="110">
        <f>SUM(DA65:DA67)</f>
        <v>0</v>
      </c>
      <c r="DC64" s="110">
        <f t="shared" ref="DC64:DO64" si="1750">SUM(DC65:DC67)</f>
        <v>0</v>
      </c>
      <c r="DD64" s="110">
        <f t="shared" si="1750"/>
        <v>0</v>
      </c>
      <c r="DE64" s="110">
        <f t="shared" si="1750"/>
        <v>0</v>
      </c>
      <c r="DF64" s="110">
        <f t="shared" si="1750"/>
        <v>0</v>
      </c>
      <c r="DG64" s="110">
        <f t="shared" si="1750"/>
        <v>0</v>
      </c>
      <c r="DH64" s="110">
        <f t="shared" si="1750"/>
        <v>0</v>
      </c>
      <c r="DI64" s="110">
        <f t="shared" si="1750"/>
        <v>0</v>
      </c>
      <c r="DJ64" s="110">
        <f t="shared" si="1750"/>
        <v>0</v>
      </c>
      <c r="DK64" s="110">
        <f t="shared" si="1750"/>
        <v>0</v>
      </c>
      <c r="DL64" s="110">
        <f t="shared" si="1750"/>
        <v>0</v>
      </c>
      <c r="DM64" s="110">
        <f t="shared" si="1750"/>
        <v>0</v>
      </c>
      <c r="DN64" s="110">
        <f t="shared" si="1750"/>
        <v>0</v>
      </c>
      <c r="DO64" s="110">
        <f t="shared" si="1750"/>
        <v>0</v>
      </c>
      <c r="DP64" s="110">
        <f>SUM(DP65:DP67)</f>
        <v>0</v>
      </c>
      <c r="DR64" s="110">
        <f t="shared" ref="DR64:ED64" si="1751">SUM(DR65:DR67)</f>
        <v>0</v>
      </c>
      <c r="DS64" s="110">
        <f t="shared" si="1751"/>
        <v>0</v>
      </c>
      <c r="DT64" s="110">
        <f t="shared" si="1751"/>
        <v>0</v>
      </c>
      <c r="DU64" s="110">
        <f t="shared" si="1751"/>
        <v>0</v>
      </c>
      <c r="DV64" s="110">
        <f t="shared" si="1751"/>
        <v>0</v>
      </c>
      <c r="DW64" s="110">
        <f t="shared" si="1751"/>
        <v>0</v>
      </c>
      <c r="DX64" s="110">
        <f t="shared" si="1751"/>
        <v>0</v>
      </c>
      <c r="DY64" s="110">
        <f t="shared" si="1751"/>
        <v>0</v>
      </c>
      <c r="DZ64" s="110">
        <f t="shared" si="1751"/>
        <v>0</v>
      </c>
      <c r="EA64" s="110">
        <f t="shared" si="1751"/>
        <v>0</v>
      </c>
      <c r="EB64" s="110">
        <f t="shared" si="1751"/>
        <v>0</v>
      </c>
      <c r="EC64" s="110">
        <f t="shared" si="1751"/>
        <v>0</v>
      </c>
      <c r="ED64" s="110">
        <f t="shared" si="1751"/>
        <v>0</v>
      </c>
      <c r="EE64" s="110">
        <f>SUM(EE65:EE67)</f>
        <v>0</v>
      </c>
      <c r="EG64" s="110">
        <f t="shared" ref="EG64:ES64" si="1752">SUM(EG65:EG67)</f>
        <v>0</v>
      </c>
      <c r="EH64" s="110">
        <f t="shared" si="1752"/>
        <v>0</v>
      </c>
      <c r="EI64" s="110">
        <f t="shared" si="1752"/>
        <v>0</v>
      </c>
      <c r="EJ64" s="110">
        <f t="shared" si="1752"/>
        <v>0</v>
      </c>
      <c r="EK64" s="110">
        <f t="shared" si="1752"/>
        <v>0</v>
      </c>
      <c r="EL64" s="110">
        <f t="shared" si="1752"/>
        <v>0</v>
      </c>
      <c r="EM64" s="110">
        <f t="shared" si="1752"/>
        <v>0</v>
      </c>
      <c r="EN64" s="110">
        <f t="shared" si="1752"/>
        <v>0</v>
      </c>
      <c r="EO64" s="110">
        <f t="shared" si="1752"/>
        <v>0</v>
      </c>
      <c r="EP64" s="110">
        <f t="shared" si="1752"/>
        <v>0</v>
      </c>
      <c r="EQ64" s="110">
        <f t="shared" si="1752"/>
        <v>0</v>
      </c>
      <c r="ER64" s="110">
        <f t="shared" si="1752"/>
        <v>0</v>
      </c>
      <c r="ES64" s="110">
        <f t="shared" si="1752"/>
        <v>0</v>
      </c>
      <c r="ET64" s="110">
        <f>SUM(ET65:ET67)</f>
        <v>0</v>
      </c>
      <c r="EV64" s="110">
        <f t="shared" ref="EV64:FH64" si="1753">SUM(EV65:EV67)</f>
        <v>0</v>
      </c>
      <c r="EW64" s="110">
        <f t="shared" si="1753"/>
        <v>0</v>
      </c>
      <c r="EX64" s="110">
        <f t="shared" si="1753"/>
        <v>0</v>
      </c>
      <c r="EY64" s="110">
        <f t="shared" si="1753"/>
        <v>0</v>
      </c>
      <c r="EZ64" s="110">
        <f t="shared" si="1753"/>
        <v>0</v>
      </c>
      <c r="FA64" s="110">
        <f t="shared" si="1753"/>
        <v>0</v>
      </c>
      <c r="FB64" s="110">
        <f t="shared" si="1753"/>
        <v>0</v>
      </c>
      <c r="FC64" s="110">
        <f t="shared" si="1753"/>
        <v>0</v>
      </c>
      <c r="FD64" s="110">
        <f t="shared" si="1753"/>
        <v>0</v>
      </c>
      <c r="FE64" s="110">
        <f t="shared" si="1753"/>
        <v>0</v>
      </c>
      <c r="FF64" s="110">
        <f t="shared" si="1753"/>
        <v>0</v>
      </c>
      <c r="FG64" s="110">
        <f t="shared" si="1753"/>
        <v>0</v>
      </c>
      <c r="FH64" s="110">
        <f t="shared" si="1753"/>
        <v>0</v>
      </c>
      <c r="FI64" s="110">
        <f>SUM(FI65:FI67)</f>
        <v>0</v>
      </c>
      <c r="FK64" s="110">
        <f t="shared" ref="FK64:FW64" si="1754">SUM(FK65:FK67)</f>
        <v>0</v>
      </c>
      <c r="FL64" s="110">
        <f t="shared" si="1754"/>
        <v>0</v>
      </c>
      <c r="FM64" s="110">
        <f t="shared" si="1754"/>
        <v>0</v>
      </c>
      <c r="FN64" s="110">
        <f t="shared" si="1754"/>
        <v>0</v>
      </c>
      <c r="FO64" s="110">
        <f t="shared" si="1754"/>
        <v>0</v>
      </c>
      <c r="FP64" s="110">
        <f t="shared" si="1754"/>
        <v>0</v>
      </c>
      <c r="FQ64" s="110">
        <f t="shared" si="1754"/>
        <v>0</v>
      </c>
      <c r="FR64" s="110">
        <f t="shared" si="1754"/>
        <v>0</v>
      </c>
      <c r="FS64" s="110">
        <f t="shared" si="1754"/>
        <v>0</v>
      </c>
      <c r="FT64" s="110">
        <f t="shared" si="1754"/>
        <v>0</v>
      </c>
      <c r="FU64" s="110">
        <f t="shared" si="1754"/>
        <v>0</v>
      </c>
      <c r="FV64" s="110">
        <f t="shared" si="1754"/>
        <v>0</v>
      </c>
      <c r="FW64" s="110">
        <f t="shared" si="1754"/>
        <v>0</v>
      </c>
      <c r="FX64" s="110">
        <f>SUM(FX65:FX67)</f>
        <v>0</v>
      </c>
      <c r="FZ64" s="110">
        <f t="shared" ref="FZ64:GL64" si="1755">SUM(FZ65:FZ67)</f>
        <v>0</v>
      </c>
      <c r="GA64" s="110">
        <f t="shared" si="1755"/>
        <v>0</v>
      </c>
      <c r="GB64" s="110">
        <f t="shared" si="1755"/>
        <v>0</v>
      </c>
      <c r="GC64" s="110">
        <f t="shared" si="1755"/>
        <v>0</v>
      </c>
      <c r="GD64" s="110">
        <f t="shared" si="1755"/>
        <v>0</v>
      </c>
      <c r="GE64" s="110">
        <f t="shared" si="1755"/>
        <v>0</v>
      </c>
      <c r="GF64" s="110">
        <f t="shared" si="1755"/>
        <v>0</v>
      </c>
      <c r="GG64" s="110">
        <f t="shared" si="1755"/>
        <v>0</v>
      </c>
      <c r="GH64" s="110">
        <f t="shared" si="1755"/>
        <v>0</v>
      </c>
      <c r="GI64" s="110">
        <f t="shared" si="1755"/>
        <v>0</v>
      </c>
      <c r="GJ64" s="110">
        <f t="shared" si="1755"/>
        <v>0</v>
      </c>
      <c r="GK64" s="110">
        <f t="shared" si="1755"/>
        <v>0</v>
      </c>
      <c r="GL64" s="110">
        <f t="shared" si="1755"/>
        <v>0</v>
      </c>
      <c r="GM64" s="110">
        <f>SUM(GM65:GM67)</f>
        <v>0</v>
      </c>
      <c r="GO64" s="110">
        <f t="shared" ref="GO64:HA64" si="1756">SUM(GO65:GO67)</f>
        <v>0</v>
      </c>
      <c r="GP64" s="110">
        <f t="shared" si="1756"/>
        <v>0</v>
      </c>
      <c r="GQ64" s="110">
        <f t="shared" si="1756"/>
        <v>0</v>
      </c>
      <c r="GR64" s="110">
        <f t="shared" si="1756"/>
        <v>0</v>
      </c>
      <c r="GS64" s="110">
        <f t="shared" si="1756"/>
        <v>0</v>
      </c>
      <c r="GT64" s="110">
        <f t="shared" si="1756"/>
        <v>0</v>
      </c>
      <c r="GU64" s="110">
        <f t="shared" si="1756"/>
        <v>0</v>
      </c>
      <c r="GV64" s="110">
        <f t="shared" si="1756"/>
        <v>0</v>
      </c>
      <c r="GW64" s="110">
        <f t="shared" si="1756"/>
        <v>0</v>
      </c>
      <c r="GX64" s="110">
        <f t="shared" si="1756"/>
        <v>0</v>
      </c>
      <c r="GY64" s="110">
        <f t="shared" si="1756"/>
        <v>0</v>
      </c>
      <c r="GZ64" s="110">
        <f t="shared" si="1756"/>
        <v>0</v>
      </c>
      <c r="HA64" s="110">
        <f t="shared" si="1756"/>
        <v>0</v>
      </c>
      <c r="HB64" s="110">
        <f>SUM(HB65:HB67)</f>
        <v>0</v>
      </c>
      <c r="HD64" s="110">
        <f t="shared" ref="HD64:HP64" si="1757">SUM(HD65:HD67)</f>
        <v>0</v>
      </c>
      <c r="HE64" s="110">
        <f t="shared" si="1757"/>
        <v>0</v>
      </c>
      <c r="HF64" s="110">
        <f t="shared" si="1757"/>
        <v>0</v>
      </c>
      <c r="HG64" s="110">
        <f t="shared" si="1757"/>
        <v>0</v>
      </c>
      <c r="HH64" s="110">
        <f t="shared" si="1757"/>
        <v>0</v>
      </c>
      <c r="HI64" s="110">
        <f t="shared" si="1757"/>
        <v>0</v>
      </c>
      <c r="HJ64" s="110">
        <f t="shared" si="1757"/>
        <v>0</v>
      </c>
      <c r="HK64" s="110">
        <f t="shared" si="1757"/>
        <v>0</v>
      </c>
      <c r="HL64" s="110">
        <f t="shared" si="1757"/>
        <v>0</v>
      </c>
      <c r="HM64" s="110">
        <f t="shared" si="1757"/>
        <v>0</v>
      </c>
      <c r="HN64" s="110">
        <f t="shared" si="1757"/>
        <v>0</v>
      </c>
      <c r="HO64" s="110">
        <f t="shared" si="1757"/>
        <v>0</v>
      </c>
      <c r="HP64" s="110">
        <f t="shared" si="1757"/>
        <v>0</v>
      </c>
      <c r="HQ64" s="110">
        <f>SUM(HQ65:HQ67)</f>
        <v>0</v>
      </c>
      <c r="HS64" s="110">
        <f t="shared" ref="HS64:IE64" si="1758">SUM(HS65:HS67)</f>
        <v>0</v>
      </c>
      <c r="HT64" s="110">
        <f t="shared" si="1758"/>
        <v>0</v>
      </c>
      <c r="HU64" s="110">
        <f t="shared" si="1758"/>
        <v>0</v>
      </c>
      <c r="HV64" s="110">
        <f t="shared" si="1758"/>
        <v>0</v>
      </c>
      <c r="HW64" s="110">
        <f t="shared" si="1758"/>
        <v>0</v>
      </c>
      <c r="HX64" s="110">
        <f t="shared" si="1758"/>
        <v>0</v>
      </c>
      <c r="HY64" s="110">
        <f t="shared" si="1758"/>
        <v>0</v>
      </c>
      <c r="HZ64" s="110">
        <f t="shared" si="1758"/>
        <v>0</v>
      </c>
      <c r="IA64" s="110">
        <f t="shared" si="1758"/>
        <v>0</v>
      </c>
      <c r="IB64" s="110">
        <f t="shared" si="1758"/>
        <v>0</v>
      </c>
      <c r="IC64" s="110">
        <f t="shared" si="1758"/>
        <v>0</v>
      </c>
      <c r="ID64" s="110">
        <f t="shared" si="1758"/>
        <v>0</v>
      </c>
      <c r="IE64" s="110">
        <f t="shared" si="1758"/>
        <v>0</v>
      </c>
      <c r="IF64" s="110">
        <f>SUM(IF65:IF67)</f>
        <v>0</v>
      </c>
      <c r="IH64" s="110">
        <f t="shared" ref="IH64:IT64" si="1759">SUM(IH65:IH67)</f>
        <v>0</v>
      </c>
      <c r="II64" s="110">
        <f t="shared" si="1759"/>
        <v>0</v>
      </c>
      <c r="IJ64" s="110">
        <f t="shared" si="1759"/>
        <v>0</v>
      </c>
      <c r="IK64" s="110">
        <f t="shared" si="1759"/>
        <v>0</v>
      </c>
      <c r="IL64" s="110">
        <f t="shared" si="1759"/>
        <v>0</v>
      </c>
      <c r="IM64" s="110">
        <f t="shared" si="1759"/>
        <v>0</v>
      </c>
      <c r="IN64" s="110">
        <f t="shared" si="1759"/>
        <v>0</v>
      </c>
      <c r="IO64" s="110">
        <f t="shared" si="1759"/>
        <v>0</v>
      </c>
      <c r="IP64" s="110">
        <f t="shared" si="1759"/>
        <v>0</v>
      </c>
      <c r="IQ64" s="110">
        <f t="shared" si="1759"/>
        <v>0</v>
      </c>
      <c r="IR64" s="110">
        <f t="shared" si="1759"/>
        <v>0</v>
      </c>
      <c r="IS64" s="110">
        <f t="shared" si="1759"/>
        <v>0</v>
      </c>
      <c r="IT64" s="110">
        <f t="shared" si="1759"/>
        <v>0</v>
      </c>
      <c r="IU64" s="110">
        <f>SUM(IU65:IU67)</f>
        <v>0</v>
      </c>
      <c r="IW64" s="110">
        <f t="shared" ref="IW64:JI64" si="1760">SUM(IW65:IW67)</f>
        <v>0</v>
      </c>
      <c r="IX64" s="110">
        <f t="shared" si="1760"/>
        <v>0</v>
      </c>
      <c r="IY64" s="110">
        <f t="shared" si="1760"/>
        <v>0</v>
      </c>
      <c r="IZ64" s="110">
        <f t="shared" si="1760"/>
        <v>0</v>
      </c>
      <c r="JA64" s="110">
        <f t="shared" si="1760"/>
        <v>0</v>
      </c>
      <c r="JB64" s="110">
        <f t="shared" si="1760"/>
        <v>0</v>
      </c>
      <c r="JC64" s="110">
        <f t="shared" si="1760"/>
        <v>0</v>
      </c>
      <c r="JD64" s="110">
        <f t="shared" si="1760"/>
        <v>0</v>
      </c>
      <c r="JE64" s="110">
        <f t="shared" si="1760"/>
        <v>0</v>
      </c>
      <c r="JF64" s="110">
        <f t="shared" si="1760"/>
        <v>0</v>
      </c>
      <c r="JG64" s="110">
        <f t="shared" si="1760"/>
        <v>0</v>
      </c>
      <c r="JH64" s="110">
        <f t="shared" si="1760"/>
        <v>0</v>
      </c>
      <c r="JI64" s="110">
        <f t="shared" si="1760"/>
        <v>0</v>
      </c>
      <c r="JJ64" s="110">
        <f>SUM(JJ65:JJ67)</f>
        <v>0</v>
      </c>
      <c r="JL64" s="110">
        <f t="shared" ref="JL64:JX64" si="1761">SUM(JL65:JL67)</f>
        <v>0</v>
      </c>
      <c r="JM64" s="110">
        <f t="shared" si="1761"/>
        <v>0</v>
      </c>
      <c r="JN64" s="110">
        <f t="shared" si="1761"/>
        <v>0</v>
      </c>
      <c r="JO64" s="110">
        <f t="shared" si="1761"/>
        <v>0</v>
      </c>
      <c r="JP64" s="110">
        <f t="shared" si="1761"/>
        <v>0</v>
      </c>
      <c r="JQ64" s="110">
        <f t="shared" si="1761"/>
        <v>0</v>
      </c>
      <c r="JR64" s="110">
        <f t="shared" si="1761"/>
        <v>0</v>
      </c>
      <c r="JS64" s="110">
        <f t="shared" si="1761"/>
        <v>0</v>
      </c>
      <c r="JT64" s="110">
        <f t="shared" si="1761"/>
        <v>0</v>
      </c>
      <c r="JU64" s="110">
        <f t="shared" si="1761"/>
        <v>0</v>
      </c>
      <c r="JV64" s="110">
        <f t="shared" si="1761"/>
        <v>0</v>
      </c>
      <c r="JW64" s="110">
        <f t="shared" si="1761"/>
        <v>0</v>
      </c>
      <c r="JX64" s="110">
        <f t="shared" si="1761"/>
        <v>0</v>
      </c>
      <c r="JY64" s="110">
        <f>SUM(JY65:JY67)</f>
        <v>0</v>
      </c>
      <c r="KA64" s="110">
        <f t="shared" ref="KA64:KM64" si="1762">SUM(KA65:KA67)</f>
        <v>0</v>
      </c>
      <c r="KB64" s="110">
        <f t="shared" si="1762"/>
        <v>0</v>
      </c>
      <c r="KC64" s="110">
        <f t="shared" si="1762"/>
        <v>0</v>
      </c>
      <c r="KD64" s="110">
        <f t="shared" si="1762"/>
        <v>0</v>
      </c>
      <c r="KE64" s="110">
        <f t="shared" si="1762"/>
        <v>0</v>
      </c>
      <c r="KF64" s="110">
        <f t="shared" si="1762"/>
        <v>0</v>
      </c>
      <c r="KG64" s="110">
        <f t="shared" si="1762"/>
        <v>0</v>
      </c>
      <c r="KH64" s="110">
        <f t="shared" si="1762"/>
        <v>0</v>
      </c>
      <c r="KI64" s="110">
        <f t="shared" si="1762"/>
        <v>0</v>
      </c>
      <c r="KJ64" s="110">
        <f t="shared" si="1762"/>
        <v>0</v>
      </c>
      <c r="KK64" s="110">
        <f t="shared" si="1762"/>
        <v>0</v>
      </c>
      <c r="KL64" s="110">
        <f t="shared" si="1762"/>
        <v>0</v>
      </c>
      <c r="KM64" s="110">
        <f t="shared" si="1762"/>
        <v>0</v>
      </c>
      <c r="KN64" s="110">
        <f>SUM(KN65:KN67)</f>
        <v>0</v>
      </c>
      <c r="KP64" s="110">
        <f t="shared" ref="KP64:LB64" si="1763">SUM(KP65:KP67)</f>
        <v>0</v>
      </c>
      <c r="KQ64" s="110">
        <f t="shared" si="1763"/>
        <v>0</v>
      </c>
      <c r="KR64" s="110">
        <f t="shared" si="1763"/>
        <v>0</v>
      </c>
      <c r="KS64" s="110">
        <f t="shared" si="1763"/>
        <v>0</v>
      </c>
      <c r="KT64" s="110">
        <f t="shared" si="1763"/>
        <v>0</v>
      </c>
      <c r="KU64" s="110">
        <f t="shared" si="1763"/>
        <v>0</v>
      </c>
      <c r="KV64" s="110">
        <f t="shared" si="1763"/>
        <v>0</v>
      </c>
      <c r="KW64" s="110">
        <f t="shared" si="1763"/>
        <v>0</v>
      </c>
      <c r="KX64" s="110">
        <f t="shared" si="1763"/>
        <v>0</v>
      </c>
      <c r="KY64" s="110">
        <f t="shared" si="1763"/>
        <v>0</v>
      </c>
      <c r="KZ64" s="110">
        <f t="shared" si="1763"/>
        <v>0</v>
      </c>
      <c r="LA64" s="110">
        <f t="shared" si="1763"/>
        <v>0</v>
      </c>
      <c r="LB64" s="110">
        <f t="shared" si="1763"/>
        <v>0</v>
      </c>
      <c r="LC64" s="110">
        <f>SUM(LC65:LC67)</f>
        <v>0</v>
      </c>
      <c r="LE64" s="110">
        <f t="shared" ref="LE64:LQ64" si="1764">SUM(LE65:LE67)</f>
        <v>0</v>
      </c>
      <c r="LF64" s="110">
        <f t="shared" si="1764"/>
        <v>0</v>
      </c>
      <c r="LG64" s="110">
        <f t="shared" si="1764"/>
        <v>0</v>
      </c>
      <c r="LH64" s="110">
        <f t="shared" si="1764"/>
        <v>0</v>
      </c>
      <c r="LI64" s="110">
        <f t="shared" si="1764"/>
        <v>0</v>
      </c>
      <c r="LJ64" s="110">
        <f t="shared" si="1764"/>
        <v>0</v>
      </c>
      <c r="LK64" s="110">
        <f t="shared" si="1764"/>
        <v>0</v>
      </c>
      <c r="LL64" s="110">
        <f t="shared" si="1764"/>
        <v>0</v>
      </c>
      <c r="LM64" s="110">
        <f t="shared" si="1764"/>
        <v>0</v>
      </c>
      <c r="LN64" s="110">
        <f t="shared" si="1764"/>
        <v>0</v>
      </c>
      <c r="LO64" s="110">
        <f t="shared" si="1764"/>
        <v>0</v>
      </c>
      <c r="LP64" s="110">
        <f t="shared" si="1764"/>
        <v>0</v>
      </c>
      <c r="LQ64" s="110">
        <f t="shared" si="1764"/>
        <v>0</v>
      </c>
      <c r="LR64" s="110">
        <f>SUM(LR65:LR67)</f>
        <v>0</v>
      </c>
      <c r="LT64" s="110">
        <f t="shared" ref="LT64:MF64" si="1765">SUM(LT65:LT67)</f>
        <v>0</v>
      </c>
      <c r="LU64" s="110">
        <f t="shared" si="1765"/>
        <v>0</v>
      </c>
      <c r="LV64" s="110">
        <f t="shared" si="1765"/>
        <v>0</v>
      </c>
      <c r="LW64" s="110">
        <f t="shared" si="1765"/>
        <v>0</v>
      </c>
      <c r="LX64" s="110">
        <f t="shared" si="1765"/>
        <v>0</v>
      </c>
      <c r="LY64" s="110">
        <f t="shared" si="1765"/>
        <v>0</v>
      </c>
      <c r="LZ64" s="110">
        <f t="shared" si="1765"/>
        <v>0</v>
      </c>
      <c r="MA64" s="110">
        <f t="shared" si="1765"/>
        <v>0</v>
      </c>
      <c r="MB64" s="110">
        <f t="shared" si="1765"/>
        <v>0</v>
      </c>
      <c r="MC64" s="110">
        <f t="shared" si="1765"/>
        <v>0</v>
      </c>
      <c r="MD64" s="110">
        <f t="shared" si="1765"/>
        <v>0</v>
      </c>
      <c r="ME64" s="110">
        <f t="shared" si="1765"/>
        <v>0</v>
      </c>
      <c r="MF64" s="110">
        <f t="shared" si="1765"/>
        <v>0</v>
      </c>
      <c r="MG64" s="110">
        <f>SUM(MG65:MG67)</f>
        <v>0</v>
      </c>
      <c r="MI64" s="110">
        <f t="shared" ref="MI64:MU64" si="1766">SUM(MI65:MI67)</f>
        <v>0</v>
      </c>
      <c r="MJ64" s="110">
        <f t="shared" si="1766"/>
        <v>0</v>
      </c>
      <c r="MK64" s="110">
        <f t="shared" si="1766"/>
        <v>0</v>
      </c>
      <c r="ML64" s="110">
        <f t="shared" si="1766"/>
        <v>0</v>
      </c>
      <c r="MM64" s="110">
        <f t="shared" si="1766"/>
        <v>0</v>
      </c>
      <c r="MN64" s="110">
        <f t="shared" si="1766"/>
        <v>0</v>
      </c>
      <c r="MO64" s="110">
        <f t="shared" si="1766"/>
        <v>0</v>
      </c>
      <c r="MP64" s="110">
        <f t="shared" si="1766"/>
        <v>0</v>
      </c>
      <c r="MQ64" s="110">
        <f t="shared" si="1766"/>
        <v>0</v>
      </c>
      <c r="MR64" s="110">
        <f t="shared" si="1766"/>
        <v>0</v>
      </c>
      <c r="MS64" s="110">
        <f t="shared" si="1766"/>
        <v>0</v>
      </c>
      <c r="MT64" s="110">
        <f t="shared" si="1766"/>
        <v>0</v>
      </c>
      <c r="MU64" s="110">
        <f t="shared" si="1766"/>
        <v>0</v>
      </c>
      <c r="MV64" s="110">
        <f>SUM(MV65:MV67)</f>
        <v>0</v>
      </c>
      <c r="MX64" s="110">
        <f t="shared" ref="MX64:NJ64" si="1767">SUM(MX65:MX67)</f>
        <v>0</v>
      </c>
      <c r="MY64" s="110">
        <f t="shared" si="1767"/>
        <v>0</v>
      </c>
      <c r="MZ64" s="110">
        <f t="shared" si="1767"/>
        <v>0</v>
      </c>
      <c r="NA64" s="110">
        <f t="shared" si="1767"/>
        <v>0</v>
      </c>
      <c r="NB64" s="110">
        <f t="shared" si="1767"/>
        <v>0</v>
      </c>
      <c r="NC64" s="110">
        <f t="shared" si="1767"/>
        <v>0</v>
      </c>
      <c r="ND64" s="110">
        <f t="shared" si="1767"/>
        <v>0</v>
      </c>
      <c r="NE64" s="110">
        <f t="shared" si="1767"/>
        <v>0</v>
      </c>
      <c r="NF64" s="110">
        <f t="shared" si="1767"/>
        <v>0</v>
      </c>
      <c r="NG64" s="110">
        <f t="shared" si="1767"/>
        <v>0</v>
      </c>
      <c r="NH64" s="110">
        <f t="shared" si="1767"/>
        <v>0</v>
      </c>
      <c r="NI64" s="110">
        <f t="shared" si="1767"/>
        <v>0</v>
      </c>
      <c r="NJ64" s="110">
        <f t="shared" si="1767"/>
        <v>0</v>
      </c>
      <c r="NK64" s="110">
        <f>SUM(NK65:NK67)</f>
        <v>0</v>
      </c>
      <c r="NM64" s="110">
        <f t="shared" ref="NM64:NY64" si="1768">SUM(NM65:NM67)</f>
        <v>0</v>
      </c>
      <c r="NN64" s="110">
        <f t="shared" si="1768"/>
        <v>0</v>
      </c>
      <c r="NO64" s="110">
        <f t="shared" si="1768"/>
        <v>0</v>
      </c>
      <c r="NP64" s="110">
        <f t="shared" si="1768"/>
        <v>0</v>
      </c>
      <c r="NQ64" s="110">
        <f t="shared" si="1768"/>
        <v>0</v>
      </c>
      <c r="NR64" s="110">
        <f t="shared" si="1768"/>
        <v>0</v>
      </c>
      <c r="NS64" s="110">
        <f t="shared" si="1768"/>
        <v>0</v>
      </c>
      <c r="NT64" s="110">
        <f t="shared" si="1768"/>
        <v>0</v>
      </c>
      <c r="NU64" s="110">
        <f t="shared" si="1768"/>
        <v>0</v>
      </c>
      <c r="NV64" s="110">
        <f t="shared" si="1768"/>
        <v>0</v>
      </c>
      <c r="NW64" s="110">
        <f t="shared" si="1768"/>
        <v>0</v>
      </c>
      <c r="NX64" s="110">
        <f t="shared" si="1768"/>
        <v>0</v>
      </c>
      <c r="NY64" s="110">
        <f t="shared" si="1768"/>
        <v>0</v>
      </c>
      <c r="NZ64" s="110">
        <f>SUM(NZ65:NZ67)</f>
        <v>0</v>
      </c>
      <c r="OB64" s="110">
        <f t="shared" ref="OB64:ON64" si="1769">SUM(OB65:OB67)</f>
        <v>0</v>
      </c>
      <c r="OC64" s="110">
        <f t="shared" si="1769"/>
        <v>0</v>
      </c>
      <c r="OD64" s="110">
        <f t="shared" si="1769"/>
        <v>0</v>
      </c>
      <c r="OE64" s="110">
        <f t="shared" si="1769"/>
        <v>0</v>
      </c>
      <c r="OF64" s="110">
        <f t="shared" si="1769"/>
        <v>0</v>
      </c>
      <c r="OG64" s="110">
        <f t="shared" si="1769"/>
        <v>0</v>
      </c>
      <c r="OH64" s="110">
        <f t="shared" si="1769"/>
        <v>0</v>
      </c>
      <c r="OI64" s="110">
        <f t="shared" si="1769"/>
        <v>0</v>
      </c>
      <c r="OJ64" s="110">
        <f t="shared" si="1769"/>
        <v>0</v>
      </c>
      <c r="OK64" s="110">
        <f t="shared" si="1769"/>
        <v>0</v>
      </c>
      <c r="OL64" s="110">
        <f t="shared" si="1769"/>
        <v>0</v>
      </c>
      <c r="OM64" s="110">
        <f t="shared" si="1769"/>
        <v>0</v>
      </c>
      <c r="ON64" s="110">
        <f t="shared" si="1769"/>
        <v>0</v>
      </c>
      <c r="OO64" s="110">
        <f>SUM(OO65:OO67)</f>
        <v>0</v>
      </c>
      <c r="OQ64" s="110">
        <f t="shared" ref="OQ64:PC64" si="1770">SUM(OQ65:OQ67)</f>
        <v>0</v>
      </c>
      <c r="OR64" s="110">
        <f t="shared" si="1770"/>
        <v>0</v>
      </c>
      <c r="OS64" s="110">
        <f t="shared" si="1770"/>
        <v>0</v>
      </c>
      <c r="OT64" s="110">
        <f t="shared" si="1770"/>
        <v>0</v>
      </c>
      <c r="OU64" s="110">
        <f t="shared" si="1770"/>
        <v>0</v>
      </c>
      <c r="OV64" s="110">
        <f t="shared" si="1770"/>
        <v>0</v>
      </c>
      <c r="OW64" s="110">
        <f t="shared" si="1770"/>
        <v>0</v>
      </c>
      <c r="OX64" s="110">
        <f t="shared" si="1770"/>
        <v>0</v>
      </c>
      <c r="OY64" s="110">
        <f t="shared" si="1770"/>
        <v>0</v>
      </c>
      <c r="OZ64" s="110">
        <f t="shared" si="1770"/>
        <v>0</v>
      </c>
      <c r="PA64" s="110">
        <f t="shared" si="1770"/>
        <v>0</v>
      </c>
      <c r="PB64" s="110">
        <f t="shared" si="1770"/>
        <v>0</v>
      </c>
      <c r="PC64" s="110">
        <f t="shared" si="1770"/>
        <v>0</v>
      </c>
      <c r="PD64" s="110">
        <f>SUM(PD65:PD67)</f>
        <v>0</v>
      </c>
      <c r="PF64" s="110">
        <f t="shared" ref="PF64:PR64" si="1771">SUM(PF65:PF67)</f>
        <v>0</v>
      </c>
      <c r="PG64" s="110">
        <f t="shared" si="1771"/>
        <v>0</v>
      </c>
      <c r="PH64" s="110">
        <f t="shared" si="1771"/>
        <v>0</v>
      </c>
      <c r="PI64" s="110">
        <f t="shared" si="1771"/>
        <v>0</v>
      </c>
      <c r="PJ64" s="110">
        <f t="shared" si="1771"/>
        <v>0</v>
      </c>
      <c r="PK64" s="110">
        <f t="shared" si="1771"/>
        <v>0</v>
      </c>
      <c r="PL64" s="110">
        <f t="shared" si="1771"/>
        <v>0</v>
      </c>
      <c r="PM64" s="110">
        <f t="shared" si="1771"/>
        <v>0</v>
      </c>
      <c r="PN64" s="110">
        <f t="shared" si="1771"/>
        <v>0</v>
      </c>
      <c r="PO64" s="110">
        <f t="shared" si="1771"/>
        <v>0</v>
      </c>
      <c r="PP64" s="110">
        <f t="shared" si="1771"/>
        <v>0</v>
      </c>
      <c r="PQ64" s="110">
        <f t="shared" si="1771"/>
        <v>0</v>
      </c>
      <c r="PR64" s="110">
        <f t="shared" si="1771"/>
        <v>0</v>
      </c>
      <c r="PS64" s="110">
        <f>SUM(PS65:PS67)</f>
        <v>0</v>
      </c>
      <c r="PU64" s="110">
        <f t="shared" ref="PU64:QG64" si="1772">SUM(PU65:PU67)</f>
        <v>0</v>
      </c>
      <c r="PV64" s="110">
        <f t="shared" si="1772"/>
        <v>0</v>
      </c>
      <c r="PW64" s="110">
        <f t="shared" si="1772"/>
        <v>0</v>
      </c>
      <c r="PX64" s="110">
        <f t="shared" si="1772"/>
        <v>0</v>
      </c>
      <c r="PY64" s="110">
        <f t="shared" si="1772"/>
        <v>0</v>
      </c>
      <c r="PZ64" s="110">
        <f t="shared" si="1772"/>
        <v>0</v>
      </c>
      <c r="QA64" s="110">
        <f t="shared" si="1772"/>
        <v>0</v>
      </c>
      <c r="QB64" s="110">
        <f t="shared" si="1772"/>
        <v>0</v>
      </c>
      <c r="QC64" s="110">
        <f t="shared" si="1772"/>
        <v>0</v>
      </c>
      <c r="QD64" s="110">
        <f t="shared" si="1772"/>
        <v>0</v>
      </c>
      <c r="QE64" s="110">
        <f t="shared" si="1772"/>
        <v>0</v>
      </c>
      <c r="QF64" s="110">
        <f t="shared" si="1772"/>
        <v>0</v>
      </c>
      <c r="QG64" s="110">
        <f t="shared" si="1772"/>
        <v>0</v>
      </c>
      <c r="QH64" s="110">
        <f>SUM(QH65:QH67)</f>
        <v>0</v>
      </c>
      <c r="QJ64" s="110">
        <f t="shared" ref="QJ64:QV64" si="1773">SUM(QJ65:QJ67)</f>
        <v>0</v>
      </c>
      <c r="QK64" s="110">
        <f t="shared" si="1773"/>
        <v>0</v>
      </c>
      <c r="QL64" s="110">
        <f t="shared" si="1773"/>
        <v>0</v>
      </c>
      <c r="QM64" s="110">
        <f t="shared" si="1773"/>
        <v>0</v>
      </c>
      <c r="QN64" s="110">
        <f t="shared" si="1773"/>
        <v>0</v>
      </c>
      <c r="QO64" s="110">
        <f t="shared" si="1773"/>
        <v>0</v>
      </c>
      <c r="QP64" s="110">
        <f t="shared" si="1773"/>
        <v>0</v>
      </c>
      <c r="QQ64" s="110">
        <f t="shared" si="1773"/>
        <v>0</v>
      </c>
      <c r="QR64" s="110">
        <f t="shared" si="1773"/>
        <v>0</v>
      </c>
      <c r="QS64" s="110">
        <f t="shared" si="1773"/>
        <v>0</v>
      </c>
      <c r="QT64" s="110">
        <f t="shared" si="1773"/>
        <v>0</v>
      </c>
      <c r="QU64" s="110">
        <f t="shared" si="1773"/>
        <v>0</v>
      </c>
      <c r="QV64" s="110">
        <f t="shared" si="1773"/>
        <v>0</v>
      </c>
      <c r="QW64" s="110">
        <f>SUM(QW65:QW67)</f>
        <v>0</v>
      </c>
      <c r="QY64" s="110">
        <f t="shared" ref="QY64:RK64" si="1774">SUM(QY65:QY67)</f>
        <v>0</v>
      </c>
      <c r="QZ64" s="110">
        <f t="shared" si="1774"/>
        <v>0</v>
      </c>
      <c r="RA64" s="110">
        <f t="shared" si="1774"/>
        <v>0</v>
      </c>
      <c r="RB64" s="110">
        <f t="shared" si="1774"/>
        <v>0</v>
      </c>
      <c r="RC64" s="110">
        <f t="shared" si="1774"/>
        <v>0</v>
      </c>
      <c r="RD64" s="110">
        <f t="shared" si="1774"/>
        <v>0</v>
      </c>
      <c r="RE64" s="110">
        <f t="shared" si="1774"/>
        <v>0</v>
      </c>
      <c r="RF64" s="110">
        <f t="shared" si="1774"/>
        <v>0</v>
      </c>
      <c r="RG64" s="110">
        <f t="shared" si="1774"/>
        <v>0</v>
      </c>
      <c r="RH64" s="110">
        <f t="shared" si="1774"/>
        <v>0</v>
      </c>
      <c r="RI64" s="110">
        <f t="shared" si="1774"/>
        <v>0</v>
      </c>
      <c r="RJ64" s="110">
        <f t="shared" si="1774"/>
        <v>0</v>
      </c>
      <c r="RK64" s="110">
        <f t="shared" si="1774"/>
        <v>0</v>
      </c>
      <c r="RL64" s="110">
        <f>SUM(RL65:RL67)</f>
        <v>0</v>
      </c>
      <c r="RN64" s="110">
        <f t="shared" ref="RN64:RZ64" si="1775">SUM(RN65:RN67)</f>
        <v>0</v>
      </c>
      <c r="RO64" s="110">
        <f t="shared" si="1775"/>
        <v>0</v>
      </c>
      <c r="RP64" s="110">
        <f t="shared" si="1775"/>
        <v>0</v>
      </c>
      <c r="RQ64" s="110">
        <f t="shared" si="1775"/>
        <v>0</v>
      </c>
      <c r="RR64" s="110">
        <f t="shared" si="1775"/>
        <v>0</v>
      </c>
      <c r="RS64" s="110">
        <f t="shared" si="1775"/>
        <v>0</v>
      </c>
      <c r="RT64" s="110">
        <f t="shared" si="1775"/>
        <v>0</v>
      </c>
      <c r="RU64" s="110">
        <f t="shared" si="1775"/>
        <v>0</v>
      </c>
      <c r="RV64" s="110">
        <f t="shared" si="1775"/>
        <v>0</v>
      </c>
      <c r="RW64" s="110">
        <f t="shared" si="1775"/>
        <v>0</v>
      </c>
      <c r="RX64" s="110">
        <f t="shared" si="1775"/>
        <v>0</v>
      </c>
      <c r="RY64" s="110">
        <f t="shared" si="1775"/>
        <v>0</v>
      </c>
      <c r="RZ64" s="110">
        <f t="shared" si="1775"/>
        <v>0</v>
      </c>
      <c r="SA64" s="110">
        <f>SUM(SA65:SA67)</f>
        <v>0</v>
      </c>
      <c r="SC64" s="110">
        <f t="shared" ref="SC64:SO64" si="1776">SUM(SC65:SC67)</f>
        <v>0</v>
      </c>
      <c r="SD64" s="110">
        <f t="shared" si="1776"/>
        <v>0</v>
      </c>
      <c r="SE64" s="110">
        <f t="shared" si="1776"/>
        <v>0</v>
      </c>
      <c r="SF64" s="110">
        <f t="shared" si="1776"/>
        <v>0</v>
      </c>
      <c r="SG64" s="110">
        <f t="shared" si="1776"/>
        <v>0</v>
      </c>
      <c r="SH64" s="110">
        <f t="shared" si="1776"/>
        <v>0</v>
      </c>
      <c r="SI64" s="110">
        <f t="shared" si="1776"/>
        <v>0</v>
      </c>
      <c r="SJ64" s="110">
        <f t="shared" si="1776"/>
        <v>0</v>
      </c>
      <c r="SK64" s="110">
        <f t="shared" si="1776"/>
        <v>0</v>
      </c>
      <c r="SL64" s="110">
        <f t="shared" si="1776"/>
        <v>0</v>
      </c>
      <c r="SM64" s="110">
        <f t="shared" si="1776"/>
        <v>0</v>
      </c>
      <c r="SN64" s="110">
        <f t="shared" si="1776"/>
        <v>0</v>
      </c>
      <c r="SO64" s="110">
        <f t="shared" si="1776"/>
        <v>0</v>
      </c>
      <c r="SP64" s="110">
        <f>SUM(SP65:SP67)</f>
        <v>0</v>
      </c>
      <c r="SR64" s="110">
        <f t="shared" ref="SR64:TD64" si="1777">SUM(SR65:SR67)</f>
        <v>0</v>
      </c>
      <c r="SS64" s="110">
        <f t="shared" si="1777"/>
        <v>0</v>
      </c>
      <c r="ST64" s="110">
        <f t="shared" si="1777"/>
        <v>0</v>
      </c>
      <c r="SU64" s="110">
        <f t="shared" si="1777"/>
        <v>0</v>
      </c>
      <c r="SV64" s="110">
        <f t="shared" si="1777"/>
        <v>0</v>
      </c>
      <c r="SW64" s="110">
        <f t="shared" si="1777"/>
        <v>0</v>
      </c>
      <c r="SX64" s="110">
        <f t="shared" si="1777"/>
        <v>0</v>
      </c>
      <c r="SY64" s="110">
        <f t="shared" si="1777"/>
        <v>0</v>
      </c>
      <c r="SZ64" s="110">
        <f t="shared" si="1777"/>
        <v>0</v>
      </c>
      <c r="TA64" s="110">
        <f t="shared" si="1777"/>
        <v>0</v>
      </c>
      <c r="TB64" s="110">
        <f t="shared" si="1777"/>
        <v>0</v>
      </c>
      <c r="TC64" s="110">
        <f t="shared" si="1777"/>
        <v>0</v>
      </c>
      <c r="TD64" s="110">
        <f t="shared" si="1777"/>
        <v>0</v>
      </c>
      <c r="TE64" s="110">
        <f>SUM(TE65:TE67)</f>
        <v>0</v>
      </c>
      <c r="TG64" s="110">
        <f t="shared" ref="TG64:TS64" si="1778">SUM(TG65:TG67)</f>
        <v>0</v>
      </c>
      <c r="TH64" s="110">
        <f t="shared" si="1778"/>
        <v>0</v>
      </c>
      <c r="TI64" s="110">
        <f t="shared" si="1778"/>
        <v>0</v>
      </c>
      <c r="TJ64" s="110">
        <f t="shared" si="1778"/>
        <v>0</v>
      </c>
      <c r="TK64" s="110">
        <f t="shared" si="1778"/>
        <v>0</v>
      </c>
      <c r="TL64" s="110">
        <f t="shared" si="1778"/>
        <v>0</v>
      </c>
      <c r="TM64" s="110">
        <f t="shared" si="1778"/>
        <v>0</v>
      </c>
      <c r="TN64" s="110">
        <f t="shared" si="1778"/>
        <v>0</v>
      </c>
      <c r="TO64" s="110">
        <f t="shared" si="1778"/>
        <v>0</v>
      </c>
      <c r="TP64" s="110">
        <f t="shared" si="1778"/>
        <v>0</v>
      </c>
      <c r="TQ64" s="110">
        <f t="shared" si="1778"/>
        <v>0</v>
      </c>
      <c r="TR64" s="110">
        <f t="shared" si="1778"/>
        <v>0</v>
      </c>
      <c r="TS64" s="110">
        <f t="shared" si="1778"/>
        <v>0</v>
      </c>
      <c r="TT64" s="110">
        <f>SUM(TT65:TT67)</f>
        <v>0</v>
      </c>
      <c r="TV64" s="110">
        <f t="shared" ref="TV64:UH64" si="1779">SUM(TV65:TV67)</f>
        <v>0</v>
      </c>
      <c r="TW64" s="110">
        <f t="shared" si="1779"/>
        <v>0</v>
      </c>
      <c r="TX64" s="110">
        <f t="shared" si="1779"/>
        <v>0</v>
      </c>
      <c r="TY64" s="110">
        <f t="shared" si="1779"/>
        <v>0</v>
      </c>
      <c r="TZ64" s="110">
        <f t="shared" si="1779"/>
        <v>0</v>
      </c>
      <c r="UA64" s="110">
        <f t="shared" si="1779"/>
        <v>0</v>
      </c>
      <c r="UB64" s="110">
        <f t="shared" si="1779"/>
        <v>0</v>
      </c>
      <c r="UC64" s="110">
        <f t="shared" si="1779"/>
        <v>0</v>
      </c>
      <c r="UD64" s="110">
        <f t="shared" si="1779"/>
        <v>0</v>
      </c>
      <c r="UE64" s="110">
        <f t="shared" si="1779"/>
        <v>0</v>
      </c>
      <c r="UF64" s="110">
        <f t="shared" si="1779"/>
        <v>0</v>
      </c>
      <c r="UG64" s="110">
        <f t="shared" si="1779"/>
        <v>0</v>
      </c>
      <c r="UH64" s="110">
        <f t="shared" si="1779"/>
        <v>0</v>
      </c>
      <c r="UI64" s="110">
        <f>SUM(UI65:UI67)</f>
        <v>0</v>
      </c>
      <c r="UK64" s="110">
        <f t="shared" ref="UK64:UW64" si="1780">SUM(UK65:UK67)</f>
        <v>0</v>
      </c>
      <c r="UL64" s="110">
        <f t="shared" si="1780"/>
        <v>0</v>
      </c>
      <c r="UM64" s="110">
        <f t="shared" si="1780"/>
        <v>0</v>
      </c>
      <c r="UN64" s="110">
        <f t="shared" si="1780"/>
        <v>0</v>
      </c>
      <c r="UO64" s="110">
        <f t="shared" si="1780"/>
        <v>0</v>
      </c>
      <c r="UP64" s="110">
        <f t="shared" si="1780"/>
        <v>0</v>
      </c>
      <c r="UQ64" s="110">
        <f t="shared" si="1780"/>
        <v>0</v>
      </c>
      <c r="UR64" s="110">
        <f t="shared" si="1780"/>
        <v>0</v>
      </c>
      <c r="US64" s="110">
        <f t="shared" si="1780"/>
        <v>0</v>
      </c>
      <c r="UT64" s="110">
        <f t="shared" si="1780"/>
        <v>0</v>
      </c>
      <c r="UU64" s="110">
        <f t="shared" si="1780"/>
        <v>0</v>
      </c>
      <c r="UV64" s="110">
        <f t="shared" si="1780"/>
        <v>0</v>
      </c>
      <c r="UW64" s="110">
        <f t="shared" si="1780"/>
        <v>0</v>
      </c>
      <c r="UX64" s="110">
        <f>SUM(UX65:UX67)</f>
        <v>0</v>
      </c>
      <c r="UZ64" s="110">
        <f t="shared" ref="UZ64:VL64" si="1781">SUM(UZ65:UZ67)</f>
        <v>0</v>
      </c>
      <c r="VA64" s="110">
        <f t="shared" si="1781"/>
        <v>0</v>
      </c>
      <c r="VB64" s="110">
        <f t="shared" si="1781"/>
        <v>0</v>
      </c>
      <c r="VC64" s="110">
        <f t="shared" si="1781"/>
        <v>0</v>
      </c>
      <c r="VD64" s="110">
        <f t="shared" si="1781"/>
        <v>0</v>
      </c>
      <c r="VE64" s="110">
        <f t="shared" si="1781"/>
        <v>0</v>
      </c>
      <c r="VF64" s="110">
        <f t="shared" si="1781"/>
        <v>0</v>
      </c>
      <c r="VG64" s="110">
        <f t="shared" si="1781"/>
        <v>0</v>
      </c>
      <c r="VH64" s="110">
        <f t="shared" si="1781"/>
        <v>0</v>
      </c>
      <c r="VI64" s="110">
        <f t="shared" si="1781"/>
        <v>0</v>
      </c>
      <c r="VJ64" s="110">
        <f t="shared" si="1781"/>
        <v>0</v>
      </c>
      <c r="VK64" s="110">
        <f t="shared" si="1781"/>
        <v>0</v>
      </c>
      <c r="VL64" s="110">
        <f t="shared" si="1781"/>
        <v>0</v>
      </c>
      <c r="VM64" s="110">
        <f>SUM(VM65:VM67)</f>
        <v>0</v>
      </c>
      <c r="VO64" s="110">
        <f t="shared" ref="VO64:WA64" si="1782">SUM(VO65:VO67)</f>
        <v>0</v>
      </c>
      <c r="VP64" s="110">
        <f t="shared" si="1782"/>
        <v>0</v>
      </c>
      <c r="VQ64" s="110">
        <f t="shared" si="1782"/>
        <v>0</v>
      </c>
      <c r="VR64" s="110">
        <f t="shared" si="1782"/>
        <v>0</v>
      </c>
      <c r="VS64" s="110">
        <f t="shared" si="1782"/>
        <v>0</v>
      </c>
      <c r="VT64" s="110">
        <f t="shared" si="1782"/>
        <v>0</v>
      </c>
      <c r="VU64" s="110">
        <f t="shared" si="1782"/>
        <v>0</v>
      </c>
      <c r="VV64" s="110">
        <f t="shared" si="1782"/>
        <v>0</v>
      </c>
      <c r="VW64" s="110">
        <f t="shared" si="1782"/>
        <v>0</v>
      </c>
      <c r="VX64" s="110">
        <f t="shared" si="1782"/>
        <v>0</v>
      </c>
      <c r="VY64" s="110">
        <f t="shared" si="1782"/>
        <v>0</v>
      </c>
      <c r="VZ64" s="110">
        <f t="shared" si="1782"/>
        <v>0</v>
      </c>
      <c r="WA64" s="110">
        <f t="shared" si="1782"/>
        <v>0</v>
      </c>
      <c r="WB64" s="110">
        <f>SUM(WB65:WB67)</f>
        <v>0</v>
      </c>
      <c r="WD64" s="110">
        <f t="shared" ref="WD64:WP64" si="1783">SUM(WD65:WD67)</f>
        <v>0</v>
      </c>
      <c r="WE64" s="110">
        <f t="shared" si="1783"/>
        <v>0</v>
      </c>
      <c r="WF64" s="110">
        <f t="shared" si="1783"/>
        <v>0</v>
      </c>
      <c r="WG64" s="110">
        <f t="shared" si="1783"/>
        <v>0</v>
      </c>
      <c r="WH64" s="110">
        <f t="shared" si="1783"/>
        <v>0</v>
      </c>
      <c r="WI64" s="110">
        <f t="shared" si="1783"/>
        <v>0</v>
      </c>
      <c r="WJ64" s="110">
        <f t="shared" si="1783"/>
        <v>0</v>
      </c>
      <c r="WK64" s="110">
        <f t="shared" si="1783"/>
        <v>0</v>
      </c>
      <c r="WL64" s="110">
        <f t="shared" si="1783"/>
        <v>0</v>
      </c>
      <c r="WM64" s="110">
        <f t="shared" si="1783"/>
        <v>0</v>
      </c>
      <c r="WN64" s="110">
        <f t="shared" si="1783"/>
        <v>0</v>
      </c>
      <c r="WO64" s="110">
        <f t="shared" si="1783"/>
        <v>0</v>
      </c>
      <c r="WP64" s="110">
        <f t="shared" si="1783"/>
        <v>0</v>
      </c>
      <c r="WQ64" s="110">
        <f>SUM(WQ65:WQ67)</f>
        <v>0</v>
      </c>
      <c r="WS64" s="110">
        <f t="shared" ref="WS64:XE64" si="1784">SUM(WS65:WS67)</f>
        <v>0</v>
      </c>
      <c r="WT64" s="110">
        <f t="shared" si="1784"/>
        <v>0</v>
      </c>
      <c r="WU64" s="110">
        <f t="shared" si="1784"/>
        <v>0</v>
      </c>
      <c r="WV64" s="110">
        <f t="shared" si="1784"/>
        <v>0</v>
      </c>
      <c r="WW64" s="110">
        <f t="shared" si="1784"/>
        <v>0</v>
      </c>
      <c r="WX64" s="110">
        <f t="shared" si="1784"/>
        <v>0</v>
      </c>
      <c r="WY64" s="110">
        <f t="shared" si="1784"/>
        <v>0</v>
      </c>
      <c r="WZ64" s="110">
        <f t="shared" si="1784"/>
        <v>0</v>
      </c>
      <c r="XA64" s="110">
        <f t="shared" si="1784"/>
        <v>0</v>
      </c>
      <c r="XB64" s="110">
        <f t="shared" si="1784"/>
        <v>0</v>
      </c>
      <c r="XC64" s="110">
        <f t="shared" si="1784"/>
        <v>0</v>
      </c>
      <c r="XD64" s="110">
        <f t="shared" si="1784"/>
        <v>0</v>
      </c>
      <c r="XE64" s="110">
        <f t="shared" si="1784"/>
        <v>0</v>
      </c>
      <c r="XF64" s="110">
        <f>SUM(XF65:XF67)</f>
        <v>0</v>
      </c>
      <c r="XH64" s="110">
        <f t="shared" ref="XH64:XT64" si="1785">SUM(XH65:XH67)</f>
        <v>0</v>
      </c>
      <c r="XI64" s="110">
        <f t="shared" si="1785"/>
        <v>0</v>
      </c>
      <c r="XJ64" s="110">
        <f t="shared" si="1785"/>
        <v>0</v>
      </c>
      <c r="XK64" s="110">
        <f t="shared" si="1785"/>
        <v>0</v>
      </c>
      <c r="XL64" s="110">
        <f t="shared" si="1785"/>
        <v>0</v>
      </c>
      <c r="XM64" s="110">
        <f t="shared" si="1785"/>
        <v>0</v>
      </c>
      <c r="XN64" s="110">
        <f t="shared" si="1785"/>
        <v>0</v>
      </c>
      <c r="XO64" s="110">
        <f t="shared" si="1785"/>
        <v>0</v>
      </c>
      <c r="XP64" s="110">
        <f t="shared" si="1785"/>
        <v>0</v>
      </c>
      <c r="XQ64" s="110">
        <f t="shared" si="1785"/>
        <v>0</v>
      </c>
      <c r="XR64" s="110">
        <f t="shared" si="1785"/>
        <v>0</v>
      </c>
      <c r="XS64" s="110">
        <f t="shared" si="1785"/>
        <v>0</v>
      </c>
      <c r="XT64" s="110">
        <f t="shared" si="1785"/>
        <v>0</v>
      </c>
      <c r="XU64" s="110">
        <f>SUM(XU65:XU67)</f>
        <v>0</v>
      </c>
      <c r="XW64" s="110">
        <f t="shared" ref="XW64:YI64" si="1786">SUM(XW65:XW67)</f>
        <v>0</v>
      </c>
      <c r="XX64" s="110">
        <f t="shared" si="1786"/>
        <v>0</v>
      </c>
      <c r="XY64" s="110">
        <f t="shared" si="1786"/>
        <v>0</v>
      </c>
      <c r="XZ64" s="110">
        <f t="shared" si="1786"/>
        <v>0</v>
      </c>
      <c r="YA64" s="110">
        <f t="shared" si="1786"/>
        <v>0</v>
      </c>
      <c r="YB64" s="110">
        <f t="shared" si="1786"/>
        <v>0</v>
      </c>
      <c r="YC64" s="110">
        <f t="shared" si="1786"/>
        <v>0</v>
      </c>
      <c r="YD64" s="110">
        <f t="shared" si="1786"/>
        <v>0</v>
      </c>
      <c r="YE64" s="110">
        <f t="shared" si="1786"/>
        <v>0</v>
      </c>
      <c r="YF64" s="110">
        <f t="shared" si="1786"/>
        <v>0</v>
      </c>
      <c r="YG64" s="110">
        <f t="shared" si="1786"/>
        <v>0</v>
      </c>
      <c r="YH64" s="110">
        <f t="shared" si="1786"/>
        <v>0</v>
      </c>
      <c r="YI64" s="110">
        <f t="shared" si="1786"/>
        <v>0</v>
      </c>
      <c r="YJ64" s="110">
        <f>SUM(YJ65:YJ67)</f>
        <v>0</v>
      </c>
      <c r="YL64" s="110">
        <f t="shared" ref="YL64:YX64" si="1787">SUM(YL65:YL67)</f>
        <v>0</v>
      </c>
      <c r="YM64" s="110">
        <f t="shared" si="1787"/>
        <v>0</v>
      </c>
      <c r="YN64" s="110">
        <f t="shared" si="1787"/>
        <v>0</v>
      </c>
      <c r="YO64" s="110">
        <f t="shared" si="1787"/>
        <v>0</v>
      </c>
      <c r="YP64" s="110">
        <f t="shared" si="1787"/>
        <v>0</v>
      </c>
      <c r="YQ64" s="110">
        <f t="shared" si="1787"/>
        <v>0</v>
      </c>
      <c r="YR64" s="110">
        <f t="shared" si="1787"/>
        <v>0</v>
      </c>
      <c r="YS64" s="110">
        <f t="shared" si="1787"/>
        <v>0</v>
      </c>
      <c r="YT64" s="110">
        <f t="shared" si="1787"/>
        <v>0</v>
      </c>
      <c r="YU64" s="110">
        <f t="shared" si="1787"/>
        <v>0</v>
      </c>
      <c r="YV64" s="110">
        <f t="shared" si="1787"/>
        <v>0</v>
      </c>
      <c r="YW64" s="110">
        <f t="shared" si="1787"/>
        <v>0</v>
      </c>
      <c r="YX64" s="110">
        <f t="shared" si="1787"/>
        <v>0</v>
      </c>
      <c r="YY64" s="110">
        <f>SUM(YY65:YY67)</f>
        <v>0</v>
      </c>
      <c r="ZA64" s="110">
        <f t="shared" ref="ZA64:ZM64" si="1788">SUM(ZA65:ZA67)</f>
        <v>0</v>
      </c>
      <c r="ZB64" s="110">
        <f t="shared" si="1788"/>
        <v>0</v>
      </c>
      <c r="ZC64" s="110">
        <f t="shared" si="1788"/>
        <v>0</v>
      </c>
      <c r="ZD64" s="110">
        <f t="shared" si="1788"/>
        <v>0</v>
      </c>
      <c r="ZE64" s="110">
        <f t="shared" si="1788"/>
        <v>0</v>
      </c>
      <c r="ZF64" s="110">
        <f t="shared" si="1788"/>
        <v>0</v>
      </c>
      <c r="ZG64" s="110">
        <f t="shared" si="1788"/>
        <v>0</v>
      </c>
      <c r="ZH64" s="110">
        <f t="shared" si="1788"/>
        <v>0</v>
      </c>
      <c r="ZI64" s="110">
        <f t="shared" si="1788"/>
        <v>0</v>
      </c>
      <c r="ZJ64" s="110">
        <f t="shared" si="1788"/>
        <v>0</v>
      </c>
      <c r="ZK64" s="110">
        <f t="shared" si="1788"/>
        <v>0</v>
      </c>
      <c r="ZL64" s="110">
        <f t="shared" si="1788"/>
        <v>0</v>
      </c>
      <c r="ZM64" s="110">
        <f t="shared" si="1788"/>
        <v>0</v>
      </c>
      <c r="ZN64" s="110">
        <f>SUM(ZN65:ZN67)</f>
        <v>0</v>
      </c>
      <c r="ZP64" s="110">
        <f t="shared" ref="ZP64:AAB64" si="1789">SUM(ZP65:ZP67)</f>
        <v>0</v>
      </c>
      <c r="ZQ64" s="110">
        <f t="shared" si="1789"/>
        <v>0</v>
      </c>
      <c r="ZR64" s="110">
        <f t="shared" si="1789"/>
        <v>0</v>
      </c>
      <c r="ZS64" s="110">
        <f t="shared" si="1789"/>
        <v>0</v>
      </c>
      <c r="ZT64" s="110">
        <f t="shared" si="1789"/>
        <v>0</v>
      </c>
      <c r="ZU64" s="110">
        <f t="shared" si="1789"/>
        <v>0</v>
      </c>
      <c r="ZV64" s="110">
        <f t="shared" si="1789"/>
        <v>0</v>
      </c>
      <c r="ZW64" s="110">
        <f t="shared" si="1789"/>
        <v>0</v>
      </c>
      <c r="ZX64" s="110">
        <f t="shared" si="1789"/>
        <v>0</v>
      </c>
      <c r="ZY64" s="110">
        <f t="shared" si="1789"/>
        <v>0</v>
      </c>
      <c r="ZZ64" s="110">
        <f t="shared" si="1789"/>
        <v>0</v>
      </c>
      <c r="AAA64" s="110">
        <f t="shared" si="1789"/>
        <v>0</v>
      </c>
      <c r="AAB64" s="110">
        <f t="shared" si="1789"/>
        <v>0</v>
      </c>
      <c r="AAC64" s="110">
        <f>SUM(AAC65:AAC67)</f>
        <v>0</v>
      </c>
      <c r="AAE64" s="110">
        <f t="shared" ref="AAE64:AAQ64" si="1790">SUM(AAE65:AAE67)</f>
        <v>0</v>
      </c>
      <c r="AAF64" s="110">
        <f t="shared" si="1790"/>
        <v>0</v>
      </c>
      <c r="AAG64" s="110">
        <f t="shared" si="1790"/>
        <v>0</v>
      </c>
      <c r="AAH64" s="110">
        <f t="shared" si="1790"/>
        <v>0</v>
      </c>
      <c r="AAI64" s="110">
        <f t="shared" si="1790"/>
        <v>0</v>
      </c>
      <c r="AAJ64" s="110">
        <f t="shared" si="1790"/>
        <v>0</v>
      </c>
      <c r="AAK64" s="110">
        <f t="shared" si="1790"/>
        <v>0</v>
      </c>
      <c r="AAL64" s="110">
        <f t="shared" si="1790"/>
        <v>0</v>
      </c>
      <c r="AAM64" s="110">
        <f t="shared" si="1790"/>
        <v>0</v>
      </c>
      <c r="AAN64" s="110">
        <f t="shared" si="1790"/>
        <v>0</v>
      </c>
      <c r="AAO64" s="110">
        <f t="shared" si="1790"/>
        <v>0</v>
      </c>
      <c r="AAP64" s="110">
        <f t="shared" si="1790"/>
        <v>0</v>
      </c>
      <c r="AAQ64" s="110">
        <f t="shared" si="1790"/>
        <v>0</v>
      </c>
      <c r="AAR64" s="110">
        <f>SUM(AAR65:AAR67)</f>
        <v>0</v>
      </c>
      <c r="AAT64" s="110">
        <f t="shared" ref="AAT64:ABF64" si="1791">SUM(AAT65:AAT67)</f>
        <v>0</v>
      </c>
      <c r="AAU64" s="110">
        <f t="shared" si="1791"/>
        <v>0</v>
      </c>
      <c r="AAV64" s="110">
        <f t="shared" si="1791"/>
        <v>0</v>
      </c>
      <c r="AAW64" s="110">
        <f t="shared" si="1791"/>
        <v>0</v>
      </c>
      <c r="AAX64" s="110">
        <f t="shared" si="1791"/>
        <v>0</v>
      </c>
      <c r="AAY64" s="110">
        <f t="shared" si="1791"/>
        <v>0</v>
      </c>
      <c r="AAZ64" s="110">
        <f t="shared" si="1791"/>
        <v>0</v>
      </c>
      <c r="ABA64" s="110">
        <f t="shared" si="1791"/>
        <v>0</v>
      </c>
      <c r="ABB64" s="110">
        <f t="shared" si="1791"/>
        <v>0</v>
      </c>
      <c r="ABC64" s="110">
        <f t="shared" si="1791"/>
        <v>0</v>
      </c>
      <c r="ABD64" s="110">
        <f t="shared" si="1791"/>
        <v>0</v>
      </c>
      <c r="ABE64" s="110">
        <f t="shared" si="1791"/>
        <v>0</v>
      </c>
      <c r="ABF64" s="110">
        <f t="shared" si="1791"/>
        <v>0</v>
      </c>
      <c r="ABG64" s="110">
        <f>SUM(ABG65:ABG67)</f>
        <v>0</v>
      </c>
      <c r="ABI64" s="110">
        <f t="shared" ref="ABI64:ABU64" si="1792">SUM(ABI65:ABI67)</f>
        <v>0</v>
      </c>
      <c r="ABJ64" s="110">
        <f t="shared" si="1792"/>
        <v>0</v>
      </c>
      <c r="ABK64" s="110">
        <f t="shared" si="1792"/>
        <v>0</v>
      </c>
      <c r="ABL64" s="110">
        <f t="shared" si="1792"/>
        <v>0</v>
      </c>
      <c r="ABM64" s="110">
        <f t="shared" si="1792"/>
        <v>0</v>
      </c>
      <c r="ABN64" s="110">
        <f t="shared" si="1792"/>
        <v>0</v>
      </c>
      <c r="ABO64" s="110">
        <f t="shared" si="1792"/>
        <v>0</v>
      </c>
      <c r="ABP64" s="110">
        <f t="shared" si="1792"/>
        <v>0</v>
      </c>
      <c r="ABQ64" s="110">
        <f t="shared" si="1792"/>
        <v>0</v>
      </c>
      <c r="ABR64" s="110">
        <f t="shared" si="1792"/>
        <v>0</v>
      </c>
      <c r="ABS64" s="110">
        <f t="shared" si="1792"/>
        <v>0</v>
      </c>
      <c r="ABT64" s="110">
        <f t="shared" si="1792"/>
        <v>0</v>
      </c>
      <c r="ABU64" s="110">
        <f t="shared" si="1792"/>
        <v>0</v>
      </c>
      <c r="ABV64" s="110">
        <f>SUM(ABV65:ABV67)</f>
        <v>0</v>
      </c>
      <c r="ABX64" s="110">
        <f t="shared" ref="ABX64:ACJ64" si="1793">SUM(ABX65:ABX67)</f>
        <v>0</v>
      </c>
      <c r="ABY64" s="110">
        <f t="shared" si="1793"/>
        <v>0</v>
      </c>
      <c r="ABZ64" s="110">
        <f t="shared" si="1793"/>
        <v>0</v>
      </c>
      <c r="ACA64" s="110">
        <f t="shared" si="1793"/>
        <v>0</v>
      </c>
      <c r="ACB64" s="110">
        <f t="shared" si="1793"/>
        <v>0</v>
      </c>
      <c r="ACC64" s="110">
        <f t="shared" si="1793"/>
        <v>0</v>
      </c>
      <c r="ACD64" s="110">
        <f t="shared" si="1793"/>
        <v>0</v>
      </c>
      <c r="ACE64" s="110">
        <f t="shared" si="1793"/>
        <v>0</v>
      </c>
      <c r="ACF64" s="110">
        <f t="shared" si="1793"/>
        <v>0</v>
      </c>
      <c r="ACG64" s="110">
        <f t="shared" si="1793"/>
        <v>0</v>
      </c>
      <c r="ACH64" s="110">
        <f t="shared" si="1793"/>
        <v>0</v>
      </c>
      <c r="ACI64" s="110">
        <f t="shared" si="1793"/>
        <v>0</v>
      </c>
      <c r="ACJ64" s="110">
        <f t="shared" si="1793"/>
        <v>0</v>
      </c>
      <c r="ACK64" s="110">
        <f>SUM(ACK65:ACK67)</f>
        <v>0</v>
      </c>
      <c r="ACM64" s="110">
        <f t="shared" ref="ACM64:ACY64" si="1794">SUM(ACM65:ACM67)</f>
        <v>0</v>
      </c>
      <c r="ACN64" s="110">
        <f t="shared" si="1794"/>
        <v>0</v>
      </c>
      <c r="ACO64" s="110">
        <f t="shared" si="1794"/>
        <v>0</v>
      </c>
      <c r="ACP64" s="110">
        <f t="shared" si="1794"/>
        <v>0</v>
      </c>
      <c r="ACQ64" s="110">
        <f t="shared" si="1794"/>
        <v>0</v>
      </c>
      <c r="ACR64" s="110">
        <f t="shared" si="1794"/>
        <v>0</v>
      </c>
      <c r="ACS64" s="110">
        <f t="shared" si="1794"/>
        <v>0</v>
      </c>
      <c r="ACT64" s="110">
        <f t="shared" si="1794"/>
        <v>0</v>
      </c>
      <c r="ACU64" s="110">
        <f t="shared" si="1794"/>
        <v>0</v>
      </c>
      <c r="ACV64" s="110">
        <f t="shared" si="1794"/>
        <v>0</v>
      </c>
      <c r="ACW64" s="110">
        <f t="shared" si="1794"/>
        <v>0</v>
      </c>
      <c r="ACX64" s="110">
        <f t="shared" si="1794"/>
        <v>0</v>
      </c>
      <c r="ACY64" s="110">
        <f t="shared" si="1794"/>
        <v>0</v>
      </c>
      <c r="ACZ64" s="110">
        <f>SUM(ACZ65:ACZ67)</f>
        <v>0</v>
      </c>
      <c r="ADB64" s="110">
        <f t="shared" ref="ADB64:ADN64" si="1795">SUM(ADB65:ADB67)</f>
        <v>0</v>
      </c>
      <c r="ADC64" s="110">
        <f t="shared" si="1795"/>
        <v>0</v>
      </c>
      <c r="ADD64" s="110">
        <f t="shared" si="1795"/>
        <v>0</v>
      </c>
      <c r="ADE64" s="110">
        <f t="shared" si="1795"/>
        <v>0</v>
      </c>
      <c r="ADF64" s="110">
        <f t="shared" si="1795"/>
        <v>0</v>
      </c>
      <c r="ADG64" s="110">
        <f t="shared" si="1795"/>
        <v>0</v>
      </c>
      <c r="ADH64" s="110">
        <f t="shared" si="1795"/>
        <v>0</v>
      </c>
      <c r="ADI64" s="110">
        <f t="shared" si="1795"/>
        <v>0</v>
      </c>
      <c r="ADJ64" s="110">
        <f t="shared" si="1795"/>
        <v>0</v>
      </c>
      <c r="ADK64" s="110">
        <f t="shared" si="1795"/>
        <v>0</v>
      </c>
      <c r="ADL64" s="110">
        <f t="shared" si="1795"/>
        <v>0</v>
      </c>
      <c r="ADM64" s="110">
        <f t="shared" si="1795"/>
        <v>0</v>
      </c>
      <c r="ADN64" s="110">
        <f t="shared" si="1795"/>
        <v>0</v>
      </c>
      <c r="ADO64" s="110">
        <f>SUM(ADO65:ADO67)</f>
        <v>0</v>
      </c>
      <c r="ADQ64" s="110">
        <f t="shared" ref="ADQ64:AEC64" si="1796">SUM(ADQ65:ADQ67)</f>
        <v>0</v>
      </c>
      <c r="ADR64" s="110">
        <f t="shared" si="1796"/>
        <v>0</v>
      </c>
      <c r="ADS64" s="110">
        <f t="shared" si="1796"/>
        <v>0</v>
      </c>
      <c r="ADT64" s="110">
        <f t="shared" si="1796"/>
        <v>0</v>
      </c>
      <c r="ADU64" s="110">
        <f t="shared" si="1796"/>
        <v>0</v>
      </c>
      <c r="ADV64" s="110">
        <f t="shared" si="1796"/>
        <v>0</v>
      </c>
      <c r="ADW64" s="110">
        <f t="shared" si="1796"/>
        <v>0</v>
      </c>
      <c r="ADX64" s="110">
        <f t="shared" si="1796"/>
        <v>0</v>
      </c>
      <c r="ADY64" s="110">
        <f t="shared" si="1796"/>
        <v>0</v>
      </c>
      <c r="ADZ64" s="110">
        <f t="shared" si="1796"/>
        <v>0</v>
      </c>
      <c r="AEA64" s="110">
        <f t="shared" si="1796"/>
        <v>0</v>
      </c>
      <c r="AEB64" s="110">
        <f t="shared" si="1796"/>
        <v>0</v>
      </c>
      <c r="AEC64" s="110">
        <f t="shared" si="1796"/>
        <v>0</v>
      </c>
      <c r="AED64" s="110">
        <f>SUM(AED65:AED67)</f>
        <v>0</v>
      </c>
      <c r="AEF64" s="110">
        <f t="shared" ref="AEF64:AER64" si="1797">SUM(AEF65:AEF67)</f>
        <v>0</v>
      </c>
      <c r="AEG64" s="110">
        <f t="shared" si="1797"/>
        <v>0</v>
      </c>
      <c r="AEH64" s="110">
        <f t="shared" si="1797"/>
        <v>0</v>
      </c>
      <c r="AEI64" s="110">
        <f t="shared" si="1797"/>
        <v>0</v>
      </c>
      <c r="AEJ64" s="110">
        <f t="shared" si="1797"/>
        <v>0</v>
      </c>
      <c r="AEK64" s="110">
        <f t="shared" si="1797"/>
        <v>0</v>
      </c>
      <c r="AEL64" s="110">
        <f t="shared" si="1797"/>
        <v>0</v>
      </c>
      <c r="AEM64" s="110">
        <f t="shared" si="1797"/>
        <v>0</v>
      </c>
      <c r="AEN64" s="110">
        <f t="shared" si="1797"/>
        <v>0</v>
      </c>
      <c r="AEO64" s="110">
        <f t="shared" si="1797"/>
        <v>0</v>
      </c>
      <c r="AEP64" s="110">
        <f t="shared" si="1797"/>
        <v>0</v>
      </c>
      <c r="AEQ64" s="110">
        <f t="shared" si="1797"/>
        <v>0</v>
      </c>
      <c r="AER64" s="110">
        <f t="shared" si="1797"/>
        <v>0</v>
      </c>
      <c r="AES64" s="110">
        <f>SUM(AES65:AES67)</f>
        <v>0</v>
      </c>
      <c r="AEU64" s="110">
        <f t="shared" ref="AEU64:AFG64" si="1798">SUM(AEU65:AEU67)</f>
        <v>0</v>
      </c>
      <c r="AEV64" s="110">
        <f t="shared" si="1798"/>
        <v>0</v>
      </c>
      <c r="AEW64" s="110">
        <f t="shared" si="1798"/>
        <v>0</v>
      </c>
      <c r="AEX64" s="110">
        <f t="shared" si="1798"/>
        <v>0</v>
      </c>
      <c r="AEY64" s="110">
        <f t="shared" si="1798"/>
        <v>0</v>
      </c>
      <c r="AEZ64" s="110">
        <f t="shared" si="1798"/>
        <v>0</v>
      </c>
      <c r="AFA64" s="110">
        <f t="shared" si="1798"/>
        <v>0</v>
      </c>
      <c r="AFB64" s="110">
        <f t="shared" si="1798"/>
        <v>0</v>
      </c>
      <c r="AFC64" s="110">
        <f t="shared" si="1798"/>
        <v>0</v>
      </c>
      <c r="AFD64" s="110">
        <f t="shared" si="1798"/>
        <v>0</v>
      </c>
      <c r="AFE64" s="110">
        <f t="shared" si="1798"/>
        <v>0</v>
      </c>
      <c r="AFF64" s="110">
        <f t="shared" si="1798"/>
        <v>0</v>
      </c>
      <c r="AFG64" s="110">
        <f t="shared" si="1798"/>
        <v>0</v>
      </c>
      <c r="AFH64" s="110">
        <f>SUM(AFH65:AFH67)</f>
        <v>0</v>
      </c>
      <c r="AFJ64" s="110">
        <f t="shared" ref="AFJ64:AFV64" si="1799">SUM(AFJ65:AFJ67)</f>
        <v>0</v>
      </c>
      <c r="AFK64" s="110">
        <f t="shared" si="1799"/>
        <v>0</v>
      </c>
      <c r="AFL64" s="110">
        <f t="shared" si="1799"/>
        <v>0</v>
      </c>
      <c r="AFM64" s="110">
        <f t="shared" si="1799"/>
        <v>0</v>
      </c>
      <c r="AFN64" s="110">
        <f t="shared" si="1799"/>
        <v>0</v>
      </c>
      <c r="AFO64" s="110">
        <f t="shared" si="1799"/>
        <v>0</v>
      </c>
      <c r="AFP64" s="110">
        <f t="shared" si="1799"/>
        <v>0</v>
      </c>
      <c r="AFQ64" s="110">
        <f t="shared" si="1799"/>
        <v>0</v>
      </c>
      <c r="AFR64" s="110">
        <f t="shared" si="1799"/>
        <v>0</v>
      </c>
      <c r="AFS64" s="110">
        <f t="shared" si="1799"/>
        <v>0</v>
      </c>
      <c r="AFT64" s="110">
        <f t="shared" si="1799"/>
        <v>0</v>
      </c>
      <c r="AFU64" s="110">
        <f t="shared" si="1799"/>
        <v>0</v>
      </c>
      <c r="AFV64" s="110">
        <f t="shared" si="1799"/>
        <v>0</v>
      </c>
      <c r="AFW64" s="110">
        <f>SUM(AFW65:AFW67)</f>
        <v>0</v>
      </c>
      <c r="AFY64" s="110">
        <f t="shared" ref="AFY64:AGK64" si="1800">SUM(AFY65:AFY67)</f>
        <v>0</v>
      </c>
      <c r="AFZ64" s="110">
        <f t="shared" si="1800"/>
        <v>0</v>
      </c>
      <c r="AGA64" s="110">
        <f t="shared" si="1800"/>
        <v>0</v>
      </c>
      <c r="AGB64" s="110">
        <f t="shared" si="1800"/>
        <v>0</v>
      </c>
      <c r="AGC64" s="110">
        <f t="shared" si="1800"/>
        <v>0</v>
      </c>
      <c r="AGD64" s="110">
        <f t="shared" si="1800"/>
        <v>0</v>
      </c>
      <c r="AGE64" s="110">
        <f t="shared" si="1800"/>
        <v>0</v>
      </c>
      <c r="AGF64" s="110">
        <f t="shared" si="1800"/>
        <v>0</v>
      </c>
      <c r="AGG64" s="110">
        <f t="shared" si="1800"/>
        <v>0</v>
      </c>
      <c r="AGH64" s="110">
        <f t="shared" si="1800"/>
        <v>0</v>
      </c>
      <c r="AGI64" s="110">
        <f t="shared" si="1800"/>
        <v>0</v>
      </c>
      <c r="AGJ64" s="110">
        <f t="shared" si="1800"/>
        <v>0</v>
      </c>
      <c r="AGK64" s="110">
        <f t="shared" si="1800"/>
        <v>0</v>
      </c>
      <c r="AGL64" s="110">
        <f>SUM(AGL65:AGL67)</f>
        <v>0</v>
      </c>
      <c r="AGN64" s="110">
        <f t="shared" ref="AGN64:AGZ64" si="1801">SUM(AGN65:AGN67)</f>
        <v>0</v>
      </c>
      <c r="AGO64" s="110">
        <f t="shared" si="1801"/>
        <v>0</v>
      </c>
      <c r="AGP64" s="110">
        <f t="shared" si="1801"/>
        <v>0</v>
      </c>
      <c r="AGQ64" s="110">
        <f t="shared" si="1801"/>
        <v>0</v>
      </c>
      <c r="AGR64" s="110">
        <f t="shared" si="1801"/>
        <v>0</v>
      </c>
      <c r="AGS64" s="110">
        <f t="shared" si="1801"/>
        <v>0</v>
      </c>
      <c r="AGT64" s="110">
        <f t="shared" si="1801"/>
        <v>0</v>
      </c>
      <c r="AGU64" s="110">
        <f t="shared" si="1801"/>
        <v>0</v>
      </c>
      <c r="AGV64" s="110">
        <f t="shared" si="1801"/>
        <v>0</v>
      </c>
      <c r="AGW64" s="110">
        <f t="shared" si="1801"/>
        <v>0</v>
      </c>
      <c r="AGX64" s="110">
        <f t="shared" si="1801"/>
        <v>0</v>
      </c>
      <c r="AGY64" s="110">
        <f t="shared" si="1801"/>
        <v>0</v>
      </c>
      <c r="AGZ64" s="110">
        <f t="shared" si="1801"/>
        <v>0</v>
      </c>
      <c r="AHA64" s="110">
        <f>SUM(AHA65:AHA67)</f>
        <v>0</v>
      </c>
      <c r="AHC64" s="110">
        <f t="shared" ref="AHC64:AHO64" si="1802">SUM(AHC65:AHC67)</f>
        <v>0</v>
      </c>
      <c r="AHD64" s="110">
        <f t="shared" si="1802"/>
        <v>0</v>
      </c>
      <c r="AHE64" s="110">
        <f t="shared" si="1802"/>
        <v>0</v>
      </c>
      <c r="AHF64" s="110">
        <f t="shared" si="1802"/>
        <v>0</v>
      </c>
      <c r="AHG64" s="110">
        <f t="shared" si="1802"/>
        <v>0</v>
      </c>
      <c r="AHH64" s="110">
        <f t="shared" si="1802"/>
        <v>0</v>
      </c>
      <c r="AHI64" s="110">
        <f t="shared" si="1802"/>
        <v>0</v>
      </c>
      <c r="AHJ64" s="110">
        <f t="shared" si="1802"/>
        <v>0</v>
      </c>
      <c r="AHK64" s="110">
        <f t="shared" si="1802"/>
        <v>0</v>
      </c>
      <c r="AHL64" s="110">
        <f t="shared" si="1802"/>
        <v>0</v>
      </c>
      <c r="AHM64" s="110">
        <f t="shared" si="1802"/>
        <v>0</v>
      </c>
      <c r="AHN64" s="110">
        <f t="shared" si="1802"/>
        <v>0</v>
      </c>
      <c r="AHO64" s="110">
        <f t="shared" si="1802"/>
        <v>0</v>
      </c>
      <c r="AHP64" s="110">
        <f>SUM(AHP65:AHP67)</f>
        <v>0</v>
      </c>
      <c r="AHR64" s="110">
        <f t="shared" ref="AHR64:AID64" si="1803">SUM(AHR65:AHR67)</f>
        <v>0</v>
      </c>
      <c r="AHS64" s="110">
        <f t="shared" si="1803"/>
        <v>0</v>
      </c>
      <c r="AHT64" s="110">
        <f t="shared" si="1803"/>
        <v>0</v>
      </c>
      <c r="AHU64" s="110">
        <f t="shared" si="1803"/>
        <v>0</v>
      </c>
      <c r="AHV64" s="110">
        <f t="shared" si="1803"/>
        <v>0</v>
      </c>
      <c r="AHW64" s="110">
        <f t="shared" si="1803"/>
        <v>0</v>
      </c>
      <c r="AHX64" s="110">
        <f t="shared" si="1803"/>
        <v>0</v>
      </c>
      <c r="AHY64" s="110">
        <f t="shared" si="1803"/>
        <v>0</v>
      </c>
      <c r="AHZ64" s="110">
        <f t="shared" si="1803"/>
        <v>0</v>
      </c>
      <c r="AIA64" s="110">
        <f t="shared" si="1803"/>
        <v>0</v>
      </c>
      <c r="AIB64" s="110">
        <f t="shared" si="1803"/>
        <v>0</v>
      </c>
      <c r="AIC64" s="110">
        <f t="shared" si="1803"/>
        <v>0</v>
      </c>
      <c r="AID64" s="110">
        <f t="shared" si="1803"/>
        <v>0</v>
      </c>
      <c r="AIE64" s="110">
        <f>SUM(AIE65:AIE67)</f>
        <v>0</v>
      </c>
    </row>
    <row r="65" spans="1:915" ht="28.8" x14ac:dyDescent="0.3">
      <c r="A65" s="87" t="s">
        <v>130</v>
      </c>
      <c r="B65" s="88" t="s">
        <v>131</v>
      </c>
      <c r="C65" s="437"/>
      <c r="D65" s="438"/>
      <c r="E65" s="438"/>
      <c r="F65" s="438"/>
      <c r="G65" s="111">
        <f t="shared" ref="G65:G67" si="1804">C65+D65-E65+F65</f>
        <v>0</v>
      </c>
      <c r="H65" s="438"/>
      <c r="I65" s="438"/>
      <c r="J65" s="438"/>
      <c r="K65" s="438"/>
      <c r="L65" s="438"/>
      <c r="M65" s="438"/>
      <c r="N65" s="111">
        <f>H65+I65-J65+K65-L65+M65</f>
        <v>0</v>
      </c>
      <c r="O65" s="438"/>
      <c r="P65" s="438"/>
      <c r="Q65" s="438"/>
      <c r="R65" s="438"/>
      <c r="S65" s="438"/>
      <c r="T65" s="438"/>
      <c r="U65" s="111">
        <f t="shared" ref="U65:U67" si="1805">Q65+R65-S65+T65</f>
        <v>0</v>
      </c>
      <c r="V65" s="438"/>
      <c r="W65" s="438"/>
      <c r="X65" s="438"/>
      <c r="Y65" s="438"/>
      <c r="Z65" s="438"/>
      <c r="AA65" s="438"/>
      <c r="AB65" s="111">
        <f>V65+W65-X65+Y65-Z65+AA65</f>
        <v>0</v>
      </c>
      <c r="AC65" s="438"/>
      <c r="AD65" s="438"/>
      <c r="AF65" s="438"/>
      <c r="AG65" s="438"/>
      <c r="AH65" s="438"/>
      <c r="AI65" s="438"/>
      <c r="AJ65" s="111">
        <f t="shared" ref="AJ65:AJ67" si="1806">AF65+AG65-AH65+AI65</f>
        <v>0</v>
      </c>
      <c r="AK65" s="438"/>
      <c r="AL65" s="438"/>
      <c r="AM65" s="438"/>
      <c r="AN65" s="438"/>
      <c r="AO65" s="438"/>
      <c r="AP65" s="438"/>
      <c r="AQ65" s="111">
        <f>AK65+AL65-AM65+AN65-AO65+AP65</f>
        <v>0</v>
      </c>
      <c r="AR65" s="438"/>
      <c r="AS65" s="438"/>
      <c r="AU65" s="438"/>
      <c r="AV65" s="438"/>
      <c r="AW65" s="438"/>
      <c r="AX65" s="438"/>
      <c r="AY65" s="111">
        <f t="shared" ref="AY65:AY67" si="1807">AU65+AV65-AW65+AX65</f>
        <v>0</v>
      </c>
      <c r="AZ65" s="438"/>
      <c r="BA65" s="438"/>
      <c r="BB65" s="438"/>
      <c r="BC65" s="438"/>
      <c r="BD65" s="438"/>
      <c r="BE65" s="438"/>
      <c r="BF65" s="111">
        <f>AZ65+BA65-BB65+BC65-BD65+BE65</f>
        <v>0</v>
      </c>
      <c r="BG65" s="438"/>
      <c r="BH65" s="438"/>
      <c r="BJ65" s="438"/>
      <c r="BK65" s="438"/>
      <c r="BL65" s="438"/>
      <c r="BM65" s="438"/>
      <c r="BN65" s="111">
        <f t="shared" ref="BN65:BN67" si="1808">BJ65+BK65-BL65+BM65</f>
        <v>0</v>
      </c>
      <c r="BO65" s="438"/>
      <c r="BP65" s="438"/>
      <c r="BQ65" s="438"/>
      <c r="BR65" s="438"/>
      <c r="BS65" s="438"/>
      <c r="BT65" s="438"/>
      <c r="BU65" s="111">
        <f>BO65+BP65-BQ65+BR65-BS65+BT65</f>
        <v>0</v>
      </c>
      <c r="BV65" s="438"/>
      <c r="BW65" s="438"/>
      <c r="BY65" s="438"/>
      <c r="BZ65" s="438"/>
      <c r="CA65" s="438"/>
      <c r="CB65" s="438"/>
      <c r="CC65" s="111">
        <f t="shared" ref="CC65:CC67" si="1809">BY65+BZ65-CA65+CB65</f>
        <v>0</v>
      </c>
      <c r="CD65" s="438"/>
      <c r="CE65" s="438"/>
      <c r="CF65" s="438"/>
      <c r="CG65" s="438"/>
      <c r="CH65" s="438"/>
      <c r="CI65" s="438"/>
      <c r="CJ65" s="111">
        <f>CD65+CE65-CF65+CG65-CH65+CI65</f>
        <v>0</v>
      </c>
      <c r="CK65" s="438"/>
      <c r="CL65" s="438"/>
      <c r="CN65" s="438"/>
      <c r="CO65" s="438"/>
      <c r="CP65" s="438"/>
      <c r="CQ65" s="438"/>
      <c r="CR65" s="111">
        <f t="shared" ref="CR65:CR67" si="1810">CN65+CO65-CP65+CQ65</f>
        <v>0</v>
      </c>
      <c r="CS65" s="438"/>
      <c r="CT65" s="438"/>
      <c r="CU65" s="438"/>
      <c r="CV65" s="438"/>
      <c r="CW65" s="438"/>
      <c r="CX65" s="438"/>
      <c r="CY65" s="111">
        <f>CS65+CT65-CU65+CV65-CW65+CX65</f>
        <v>0</v>
      </c>
      <c r="CZ65" s="438"/>
      <c r="DA65" s="438"/>
      <c r="DC65" s="438"/>
      <c r="DD65" s="438"/>
      <c r="DE65" s="438"/>
      <c r="DF65" s="438"/>
      <c r="DG65" s="111">
        <f t="shared" ref="DG65:DG67" si="1811">DC65+DD65-DE65+DF65</f>
        <v>0</v>
      </c>
      <c r="DH65" s="438"/>
      <c r="DI65" s="438"/>
      <c r="DJ65" s="438"/>
      <c r="DK65" s="438"/>
      <c r="DL65" s="438"/>
      <c r="DM65" s="438"/>
      <c r="DN65" s="111">
        <f>DH65+DI65-DJ65+DK65-DL65+DM65</f>
        <v>0</v>
      </c>
      <c r="DO65" s="438"/>
      <c r="DP65" s="438"/>
      <c r="DR65" s="438"/>
      <c r="DS65" s="438"/>
      <c r="DT65" s="438"/>
      <c r="DU65" s="438"/>
      <c r="DV65" s="111">
        <f t="shared" ref="DV65:DV67" si="1812">DR65+DS65-DT65+DU65</f>
        <v>0</v>
      </c>
      <c r="DW65" s="438"/>
      <c r="DX65" s="438"/>
      <c r="DY65" s="438"/>
      <c r="DZ65" s="438"/>
      <c r="EA65" s="438"/>
      <c r="EB65" s="438"/>
      <c r="EC65" s="111">
        <f>DW65+DX65-DY65+DZ65-EA65+EB65</f>
        <v>0</v>
      </c>
      <c r="ED65" s="438"/>
      <c r="EE65" s="438"/>
      <c r="EG65" s="438"/>
      <c r="EH65" s="438"/>
      <c r="EI65" s="438"/>
      <c r="EJ65" s="438"/>
      <c r="EK65" s="111">
        <f t="shared" ref="EK65:EK67" si="1813">EG65+EH65-EI65+EJ65</f>
        <v>0</v>
      </c>
      <c r="EL65" s="438"/>
      <c r="EM65" s="438"/>
      <c r="EN65" s="438"/>
      <c r="EO65" s="438"/>
      <c r="EP65" s="438"/>
      <c r="EQ65" s="438"/>
      <c r="ER65" s="111">
        <f>EL65+EM65-EN65+EO65-EP65+EQ65</f>
        <v>0</v>
      </c>
      <c r="ES65" s="438"/>
      <c r="ET65" s="438"/>
      <c r="EV65" s="438"/>
      <c r="EW65" s="438"/>
      <c r="EX65" s="438"/>
      <c r="EY65" s="438"/>
      <c r="EZ65" s="111">
        <f t="shared" ref="EZ65:EZ67" si="1814">EV65+EW65-EX65+EY65</f>
        <v>0</v>
      </c>
      <c r="FA65" s="438"/>
      <c r="FB65" s="438"/>
      <c r="FC65" s="438"/>
      <c r="FD65" s="438"/>
      <c r="FE65" s="438"/>
      <c r="FF65" s="438"/>
      <c r="FG65" s="111">
        <f>FA65+FB65-FC65+FD65-FE65+FF65</f>
        <v>0</v>
      </c>
      <c r="FH65" s="438"/>
      <c r="FI65" s="438"/>
      <c r="FK65" s="438"/>
      <c r="FL65" s="438"/>
      <c r="FM65" s="438"/>
      <c r="FN65" s="438"/>
      <c r="FO65" s="111">
        <f t="shared" ref="FO65:FO67" si="1815">FK65+FL65-FM65+FN65</f>
        <v>0</v>
      </c>
      <c r="FP65" s="438"/>
      <c r="FQ65" s="438"/>
      <c r="FR65" s="438"/>
      <c r="FS65" s="438"/>
      <c r="FT65" s="438"/>
      <c r="FU65" s="438"/>
      <c r="FV65" s="111">
        <f>FP65+FQ65-FR65+FS65-FT65+FU65</f>
        <v>0</v>
      </c>
      <c r="FW65" s="438"/>
      <c r="FX65" s="438"/>
      <c r="FZ65" s="438"/>
      <c r="GA65" s="438"/>
      <c r="GB65" s="438"/>
      <c r="GC65" s="438"/>
      <c r="GD65" s="111">
        <f t="shared" ref="GD65:GD67" si="1816">FZ65+GA65-GB65+GC65</f>
        <v>0</v>
      </c>
      <c r="GE65" s="438"/>
      <c r="GF65" s="438"/>
      <c r="GG65" s="438"/>
      <c r="GH65" s="438"/>
      <c r="GI65" s="438"/>
      <c r="GJ65" s="438"/>
      <c r="GK65" s="111">
        <f>GE65+GF65-GG65+GH65-GI65+GJ65</f>
        <v>0</v>
      </c>
      <c r="GL65" s="438"/>
      <c r="GM65" s="438"/>
      <c r="GO65" s="438"/>
      <c r="GP65" s="438"/>
      <c r="GQ65" s="438"/>
      <c r="GR65" s="438"/>
      <c r="GS65" s="111">
        <f t="shared" ref="GS65:GS67" si="1817">GO65+GP65-GQ65+GR65</f>
        <v>0</v>
      </c>
      <c r="GT65" s="438"/>
      <c r="GU65" s="438"/>
      <c r="GV65" s="438"/>
      <c r="GW65" s="438"/>
      <c r="GX65" s="438"/>
      <c r="GY65" s="438"/>
      <c r="GZ65" s="111">
        <f>GT65+GU65-GV65+GW65-GX65+GY65</f>
        <v>0</v>
      </c>
      <c r="HA65" s="438"/>
      <c r="HB65" s="438"/>
      <c r="HD65" s="438"/>
      <c r="HE65" s="438"/>
      <c r="HF65" s="438"/>
      <c r="HG65" s="438"/>
      <c r="HH65" s="111">
        <f t="shared" ref="HH65:HH67" si="1818">HD65+HE65-HF65+HG65</f>
        <v>0</v>
      </c>
      <c r="HI65" s="438"/>
      <c r="HJ65" s="438"/>
      <c r="HK65" s="438"/>
      <c r="HL65" s="438"/>
      <c r="HM65" s="438"/>
      <c r="HN65" s="438"/>
      <c r="HO65" s="111">
        <f>HI65+HJ65-HK65+HL65-HM65+HN65</f>
        <v>0</v>
      </c>
      <c r="HP65" s="438"/>
      <c r="HQ65" s="438"/>
      <c r="HS65" s="438"/>
      <c r="HT65" s="438"/>
      <c r="HU65" s="438"/>
      <c r="HV65" s="438"/>
      <c r="HW65" s="111">
        <f t="shared" ref="HW65:HW67" si="1819">HS65+HT65-HU65+HV65</f>
        <v>0</v>
      </c>
      <c r="HX65" s="438"/>
      <c r="HY65" s="438"/>
      <c r="HZ65" s="438"/>
      <c r="IA65" s="438"/>
      <c r="IB65" s="438"/>
      <c r="IC65" s="438"/>
      <c r="ID65" s="111">
        <f>HX65+HY65-HZ65+IA65-IB65+IC65</f>
        <v>0</v>
      </c>
      <c r="IE65" s="438"/>
      <c r="IF65" s="438"/>
      <c r="IH65" s="438"/>
      <c r="II65" s="438"/>
      <c r="IJ65" s="438"/>
      <c r="IK65" s="438"/>
      <c r="IL65" s="111">
        <f t="shared" ref="IL65:IL67" si="1820">IH65+II65-IJ65+IK65</f>
        <v>0</v>
      </c>
      <c r="IM65" s="438"/>
      <c r="IN65" s="438"/>
      <c r="IO65" s="438"/>
      <c r="IP65" s="438"/>
      <c r="IQ65" s="438"/>
      <c r="IR65" s="438"/>
      <c r="IS65" s="111">
        <f>IM65+IN65-IO65+IP65-IQ65+IR65</f>
        <v>0</v>
      </c>
      <c r="IT65" s="438"/>
      <c r="IU65" s="438"/>
      <c r="IW65" s="438"/>
      <c r="IX65" s="438"/>
      <c r="IY65" s="438"/>
      <c r="IZ65" s="438"/>
      <c r="JA65" s="111">
        <f t="shared" ref="JA65:JA67" si="1821">IW65+IX65-IY65+IZ65</f>
        <v>0</v>
      </c>
      <c r="JB65" s="438"/>
      <c r="JC65" s="438"/>
      <c r="JD65" s="438"/>
      <c r="JE65" s="438"/>
      <c r="JF65" s="438"/>
      <c r="JG65" s="438"/>
      <c r="JH65" s="111">
        <f>JB65+JC65-JD65+JE65-JF65+JG65</f>
        <v>0</v>
      </c>
      <c r="JI65" s="438"/>
      <c r="JJ65" s="438"/>
      <c r="JL65" s="438"/>
      <c r="JM65" s="438"/>
      <c r="JN65" s="438"/>
      <c r="JO65" s="438"/>
      <c r="JP65" s="111">
        <f t="shared" ref="JP65:JP67" si="1822">JL65+JM65-JN65+JO65</f>
        <v>0</v>
      </c>
      <c r="JQ65" s="438"/>
      <c r="JR65" s="438"/>
      <c r="JS65" s="438"/>
      <c r="JT65" s="438"/>
      <c r="JU65" s="438"/>
      <c r="JV65" s="438"/>
      <c r="JW65" s="111">
        <f>JQ65+JR65-JS65+JT65-JU65+JV65</f>
        <v>0</v>
      </c>
      <c r="JX65" s="438"/>
      <c r="JY65" s="438"/>
      <c r="KA65" s="438"/>
      <c r="KB65" s="438"/>
      <c r="KC65" s="438"/>
      <c r="KD65" s="438"/>
      <c r="KE65" s="111">
        <f t="shared" ref="KE65:KE67" si="1823">KA65+KB65-KC65+KD65</f>
        <v>0</v>
      </c>
      <c r="KF65" s="438"/>
      <c r="KG65" s="438"/>
      <c r="KH65" s="438"/>
      <c r="KI65" s="438"/>
      <c r="KJ65" s="438"/>
      <c r="KK65" s="438"/>
      <c r="KL65" s="111">
        <f>KF65+KG65-KH65+KI65-KJ65+KK65</f>
        <v>0</v>
      </c>
      <c r="KM65" s="438"/>
      <c r="KN65" s="438"/>
      <c r="KP65" s="438"/>
      <c r="KQ65" s="438"/>
      <c r="KR65" s="438"/>
      <c r="KS65" s="438"/>
      <c r="KT65" s="111">
        <f t="shared" ref="KT65:KT67" si="1824">KP65+KQ65-KR65+KS65</f>
        <v>0</v>
      </c>
      <c r="KU65" s="438"/>
      <c r="KV65" s="438"/>
      <c r="KW65" s="438"/>
      <c r="KX65" s="438"/>
      <c r="KY65" s="438"/>
      <c r="KZ65" s="438"/>
      <c r="LA65" s="111">
        <f>KU65+KV65-KW65+KX65-KY65+KZ65</f>
        <v>0</v>
      </c>
      <c r="LB65" s="438"/>
      <c r="LC65" s="438"/>
      <c r="LE65" s="438"/>
      <c r="LF65" s="438"/>
      <c r="LG65" s="438"/>
      <c r="LH65" s="438"/>
      <c r="LI65" s="111">
        <f t="shared" ref="LI65:LI67" si="1825">LE65+LF65-LG65+LH65</f>
        <v>0</v>
      </c>
      <c r="LJ65" s="438"/>
      <c r="LK65" s="438"/>
      <c r="LL65" s="438"/>
      <c r="LM65" s="438"/>
      <c r="LN65" s="438"/>
      <c r="LO65" s="438"/>
      <c r="LP65" s="111">
        <f>LJ65+LK65-LL65+LM65-LN65+LO65</f>
        <v>0</v>
      </c>
      <c r="LQ65" s="438"/>
      <c r="LR65" s="438"/>
      <c r="LT65" s="438"/>
      <c r="LU65" s="438"/>
      <c r="LV65" s="438"/>
      <c r="LW65" s="438"/>
      <c r="LX65" s="111">
        <f t="shared" ref="LX65:LX67" si="1826">LT65+LU65-LV65+LW65</f>
        <v>0</v>
      </c>
      <c r="LY65" s="438"/>
      <c r="LZ65" s="438"/>
      <c r="MA65" s="438"/>
      <c r="MB65" s="438"/>
      <c r="MC65" s="438"/>
      <c r="MD65" s="438"/>
      <c r="ME65" s="111">
        <f>LY65+LZ65-MA65+MB65-MC65+MD65</f>
        <v>0</v>
      </c>
      <c r="MF65" s="438"/>
      <c r="MG65" s="438"/>
      <c r="MI65" s="438"/>
      <c r="MJ65" s="438"/>
      <c r="MK65" s="438"/>
      <c r="ML65" s="438"/>
      <c r="MM65" s="111">
        <f t="shared" ref="MM65:MM67" si="1827">MI65+MJ65-MK65+ML65</f>
        <v>0</v>
      </c>
      <c r="MN65" s="438"/>
      <c r="MO65" s="438"/>
      <c r="MP65" s="438"/>
      <c r="MQ65" s="438"/>
      <c r="MR65" s="438"/>
      <c r="MS65" s="438"/>
      <c r="MT65" s="111">
        <f>MN65+MO65-MP65+MQ65-MR65+MS65</f>
        <v>0</v>
      </c>
      <c r="MU65" s="438"/>
      <c r="MV65" s="438"/>
      <c r="MX65" s="438"/>
      <c r="MY65" s="438"/>
      <c r="MZ65" s="438"/>
      <c r="NA65" s="438"/>
      <c r="NB65" s="111">
        <f t="shared" ref="NB65:NB67" si="1828">MX65+MY65-MZ65+NA65</f>
        <v>0</v>
      </c>
      <c r="NC65" s="438"/>
      <c r="ND65" s="438"/>
      <c r="NE65" s="438"/>
      <c r="NF65" s="438"/>
      <c r="NG65" s="438"/>
      <c r="NH65" s="438"/>
      <c r="NI65" s="111">
        <f>NC65+ND65-NE65+NF65-NG65+NH65</f>
        <v>0</v>
      </c>
      <c r="NJ65" s="438"/>
      <c r="NK65" s="438"/>
      <c r="NM65" s="438"/>
      <c r="NN65" s="438"/>
      <c r="NO65" s="438"/>
      <c r="NP65" s="438"/>
      <c r="NQ65" s="111">
        <f t="shared" ref="NQ65:NQ67" si="1829">NM65+NN65-NO65+NP65</f>
        <v>0</v>
      </c>
      <c r="NR65" s="438"/>
      <c r="NS65" s="438"/>
      <c r="NT65" s="438"/>
      <c r="NU65" s="438"/>
      <c r="NV65" s="438"/>
      <c r="NW65" s="438"/>
      <c r="NX65" s="111">
        <f>NR65+NS65-NT65+NU65-NV65+NW65</f>
        <v>0</v>
      </c>
      <c r="NY65" s="438"/>
      <c r="NZ65" s="438"/>
      <c r="OB65" s="438"/>
      <c r="OC65" s="438"/>
      <c r="OD65" s="438"/>
      <c r="OE65" s="438"/>
      <c r="OF65" s="111">
        <f t="shared" ref="OF65:OF67" si="1830">OB65+OC65-OD65+OE65</f>
        <v>0</v>
      </c>
      <c r="OG65" s="438"/>
      <c r="OH65" s="438"/>
      <c r="OI65" s="438"/>
      <c r="OJ65" s="438"/>
      <c r="OK65" s="438"/>
      <c r="OL65" s="438"/>
      <c r="OM65" s="111">
        <f>OG65+OH65-OI65+OJ65-OK65+OL65</f>
        <v>0</v>
      </c>
      <c r="ON65" s="438"/>
      <c r="OO65" s="438"/>
      <c r="OQ65" s="438"/>
      <c r="OR65" s="438"/>
      <c r="OS65" s="438"/>
      <c r="OT65" s="438"/>
      <c r="OU65" s="111">
        <f t="shared" ref="OU65:OU67" si="1831">OQ65+OR65-OS65+OT65</f>
        <v>0</v>
      </c>
      <c r="OV65" s="438"/>
      <c r="OW65" s="438"/>
      <c r="OX65" s="438"/>
      <c r="OY65" s="438"/>
      <c r="OZ65" s="438"/>
      <c r="PA65" s="438"/>
      <c r="PB65" s="111">
        <f>OV65+OW65-OX65+OY65-OZ65+PA65</f>
        <v>0</v>
      </c>
      <c r="PC65" s="438"/>
      <c r="PD65" s="438"/>
      <c r="PF65" s="438"/>
      <c r="PG65" s="438"/>
      <c r="PH65" s="438"/>
      <c r="PI65" s="438"/>
      <c r="PJ65" s="111">
        <f t="shared" ref="PJ65:PJ67" si="1832">PF65+PG65-PH65+PI65</f>
        <v>0</v>
      </c>
      <c r="PK65" s="438"/>
      <c r="PL65" s="438"/>
      <c r="PM65" s="438"/>
      <c r="PN65" s="438"/>
      <c r="PO65" s="438"/>
      <c r="PP65" s="438"/>
      <c r="PQ65" s="111">
        <f>PK65+PL65-PM65+PN65-PO65+PP65</f>
        <v>0</v>
      </c>
      <c r="PR65" s="438"/>
      <c r="PS65" s="438"/>
      <c r="PU65" s="438"/>
      <c r="PV65" s="438"/>
      <c r="PW65" s="438"/>
      <c r="PX65" s="438"/>
      <c r="PY65" s="111">
        <f t="shared" ref="PY65:PY67" si="1833">PU65+PV65-PW65+PX65</f>
        <v>0</v>
      </c>
      <c r="PZ65" s="438"/>
      <c r="QA65" s="438"/>
      <c r="QB65" s="438"/>
      <c r="QC65" s="438"/>
      <c r="QD65" s="438"/>
      <c r="QE65" s="438"/>
      <c r="QF65" s="111">
        <f>PZ65+QA65-QB65+QC65-QD65+QE65</f>
        <v>0</v>
      </c>
      <c r="QG65" s="438"/>
      <c r="QH65" s="438"/>
      <c r="QJ65" s="438"/>
      <c r="QK65" s="438"/>
      <c r="QL65" s="438"/>
      <c r="QM65" s="438"/>
      <c r="QN65" s="111">
        <f t="shared" ref="QN65:QN67" si="1834">QJ65+QK65-QL65+QM65</f>
        <v>0</v>
      </c>
      <c r="QO65" s="438"/>
      <c r="QP65" s="438"/>
      <c r="QQ65" s="438"/>
      <c r="QR65" s="438"/>
      <c r="QS65" s="438"/>
      <c r="QT65" s="438"/>
      <c r="QU65" s="111">
        <f>QO65+QP65-QQ65+QR65-QS65+QT65</f>
        <v>0</v>
      </c>
      <c r="QV65" s="438"/>
      <c r="QW65" s="438"/>
      <c r="QY65" s="438"/>
      <c r="QZ65" s="438"/>
      <c r="RA65" s="438"/>
      <c r="RB65" s="438"/>
      <c r="RC65" s="111">
        <f t="shared" ref="RC65:RC67" si="1835">QY65+QZ65-RA65+RB65</f>
        <v>0</v>
      </c>
      <c r="RD65" s="438"/>
      <c r="RE65" s="438"/>
      <c r="RF65" s="438"/>
      <c r="RG65" s="438"/>
      <c r="RH65" s="438"/>
      <c r="RI65" s="438"/>
      <c r="RJ65" s="111">
        <f>RD65+RE65-RF65+RG65-RH65+RI65</f>
        <v>0</v>
      </c>
      <c r="RK65" s="438"/>
      <c r="RL65" s="438"/>
      <c r="RN65" s="438"/>
      <c r="RO65" s="438"/>
      <c r="RP65" s="438"/>
      <c r="RQ65" s="438"/>
      <c r="RR65" s="111">
        <f t="shared" ref="RR65:RR67" si="1836">RN65+RO65-RP65+RQ65</f>
        <v>0</v>
      </c>
      <c r="RS65" s="438"/>
      <c r="RT65" s="438"/>
      <c r="RU65" s="438"/>
      <c r="RV65" s="438"/>
      <c r="RW65" s="438"/>
      <c r="RX65" s="438"/>
      <c r="RY65" s="111">
        <f>RS65+RT65-RU65+RV65-RW65+RX65</f>
        <v>0</v>
      </c>
      <c r="RZ65" s="438"/>
      <c r="SA65" s="438"/>
      <c r="SC65" s="438"/>
      <c r="SD65" s="438"/>
      <c r="SE65" s="438"/>
      <c r="SF65" s="438"/>
      <c r="SG65" s="111">
        <f t="shared" ref="SG65:SG67" si="1837">SC65+SD65-SE65+SF65</f>
        <v>0</v>
      </c>
      <c r="SH65" s="438"/>
      <c r="SI65" s="438"/>
      <c r="SJ65" s="438"/>
      <c r="SK65" s="438"/>
      <c r="SL65" s="438"/>
      <c r="SM65" s="438"/>
      <c r="SN65" s="111">
        <f>SH65+SI65-SJ65+SK65-SL65+SM65</f>
        <v>0</v>
      </c>
      <c r="SO65" s="438"/>
      <c r="SP65" s="438"/>
      <c r="SR65" s="438"/>
      <c r="SS65" s="438"/>
      <c r="ST65" s="438"/>
      <c r="SU65" s="438"/>
      <c r="SV65" s="111">
        <f t="shared" ref="SV65:SV67" si="1838">SR65+SS65-ST65+SU65</f>
        <v>0</v>
      </c>
      <c r="SW65" s="438"/>
      <c r="SX65" s="438"/>
      <c r="SY65" s="438"/>
      <c r="SZ65" s="438"/>
      <c r="TA65" s="438"/>
      <c r="TB65" s="438"/>
      <c r="TC65" s="111">
        <f>SW65+SX65-SY65+SZ65-TA65+TB65</f>
        <v>0</v>
      </c>
      <c r="TD65" s="438"/>
      <c r="TE65" s="438"/>
      <c r="TG65" s="438"/>
      <c r="TH65" s="438"/>
      <c r="TI65" s="438"/>
      <c r="TJ65" s="438"/>
      <c r="TK65" s="111">
        <f t="shared" ref="TK65:TK67" si="1839">TG65+TH65-TI65+TJ65</f>
        <v>0</v>
      </c>
      <c r="TL65" s="438"/>
      <c r="TM65" s="438"/>
      <c r="TN65" s="438"/>
      <c r="TO65" s="438"/>
      <c r="TP65" s="438"/>
      <c r="TQ65" s="438"/>
      <c r="TR65" s="111">
        <f>TL65+TM65-TN65+TO65-TP65+TQ65</f>
        <v>0</v>
      </c>
      <c r="TS65" s="438"/>
      <c r="TT65" s="438"/>
      <c r="TV65" s="438"/>
      <c r="TW65" s="438"/>
      <c r="TX65" s="438"/>
      <c r="TY65" s="438"/>
      <c r="TZ65" s="111">
        <f t="shared" ref="TZ65:TZ67" si="1840">TV65+TW65-TX65+TY65</f>
        <v>0</v>
      </c>
      <c r="UA65" s="438"/>
      <c r="UB65" s="438"/>
      <c r="UC65" s="438"/>
      <c r="UD65" s="438"/>
      <c r="UE65" s="438"/>
      <c r="UF65" s="438"/>
      <c r="UG65" s="111">
        <f>UA65+UB65-UC65+UD65-UE65+UF65</f>
        <v>0</v>
      </c>
      <c r="UH65" s="438"/>
      <c r="UI65" s="438"/>
      <c r="UK65" s="438"/>
      <c r="UL65" s="438"/>
      <c r="UM65" s="438"/>
      <c r="UN65" s="438"/>
      <c r="UO65" s="111">
        <f t="shared" ref="UO65:UO67" si="1841">UK65+UL65-UM65+UN65</f>
        <v>0</v>
      </c>
      <c r="UP65" s="438"/>
      <c r="UQ65" s="438"/>
      <c r="UR65" s="438"/>
      <c r="US65" s="438"/>
      <c r="UT65" s="438"/>
      <c r="UU65" s="438"/>
      <c r="UV65" s="111">
        <f>UP65+UQ65-UR65+US65-UT65+UU65</f>
        <v>0</v>
      </c>
      <c r="UW65" s="438"/>
      <c r="UX65" s="438"/>
      <c r="UZ65" s="438"/>
      <c r="VA65" s="438"/>
      <c r="VB65" s="438"/>
      <c r="VC65" s="438"/>
      <c r="VD65" s="111">
        <f t="shared" ref="VD65:VD67" si="1842">UZ65+VA65-VB65+VC65</f>
        <v>0</v>
      </c>
      <c r="VE65" s="438"/>
      <c r="VF65" s="438"/>
      <c r="VG65" s="438"/>
      <c r="VH65" s="438"/>
      <c r="VI65" s="438"/>
      <c r="VJ65" s="438"/>
      <c r="VK65" s="111">
        <f>VE65+VF65-VG65+VH65-VI65+VJ65</f>
        <v>0</v>
      </c>
      <c r="VL65" s="438"/>
      <c r="VM65" s="438"/>
      <c r="VO65" s="438"/>
      <c r="VP65" s="438"/>
      <c r="VQ65" s="438"/>
      <c r="VR65" s="438"/>
      <c r="VS65" s="111">
        <f t="shared" ref="VS65:VS67" si="1843">VO65+VP65-VQ65+VR65</f>
        <v>0</v>
      </c>
      <c r="VT65" s="438"/>
      <c r="VU65" s="438"/>
      <c r="VV65" s="438"/>
      <c r="VW65" s="438"/>
      <c r="VX65" s="438"/>
      <c r="VY65" s="438"/>
      <c r="VZ65" s="111">
        <f>VT65+VU65-VV65+VW65-VX65+VY65</f>
        <v>0</v>
      </c>
      <c r="WA65" s="438"/>
      <c r="WB65" s="438"/>
      <c r="WD65" s="438"/>
      <c r="WE65" s="438"/>
      <c r="WF65" s="438"/>
      <c r="WG65" s="438"/>
      <c r="WH65" s="111">
        <f t="shared" ref="WH65:WH67" si="1844">WD65+WE65-WF65+WG65</f>
        <v>0</v>
      </c>
      <c r="WI65" s="438"/>
      <c r="WJ65" s="438"/>
      <c r="WK65" s="438"/>
      <c r="WL65" s="438"/>
      <c r="WM65" s="438"/>
      <c r="WN65" s="438"/>
      <c r="WO65" s="111">
        <f>WI65+WJ65-WK65+WL65-WM65+WN65</f>
        <v>0</v>
      </c>
      <c r="WP65" s="438"/>
      <c r="WQ65" s="438"/>
      <c r="WS65" s="438"/>
      <c r="WT65" s="438"/>
      <c r="WU65" s="438"/>
      <c r="WV65" s="438"/>
      <c r="WW65" s="111">
        <f t="shared" ref="WW65:WW67" si="1845">WS65+WT65-WU65+WV65</f>
        <v>0</v>
      </c>
      <c r="WX65" s="438"/>
      <c r="WY65" s="438"/>
      <c r="WZ65" s="438"/>
      <c r="XA65" s="438"/>
      <c r="XB65" s="438"/>
      <c r="XC65" s="438"/>
      <c r="XD65" s="111">
        <f>WX65+WY65-WZ65+XA65-XB65+XC65</f>
        <v>0</v>
      </c>
      <c r="XE65" s="438"/>
      <c r="XF65" s="438"/>
      <c r="XH65" s="438"/>
      <c r="XI65" s="438"/>
      <c r="XJ65" s="438"/>
      <c r="XK65" s="438"/>
      <c r="XL65" s="111">
        <f t="shared" ref="XL65:XL67" si="1846">XH65+XI65-XJ65+XK65</f>
        <v>0</v>
      </c>
      <c r="XM65" s="438"/>
      <c r="XN65" s="438"/>
      <c r="XO65" s="438"/>
      <c r="XP65" s="438"/>
      <c r="XQ65" s="438"/>
      <c r="XR65" s="438"/>
      <c r="XS65" s="111">
        <f>XM65+XN65-XO65+XP65-XQ65+XR65</f>
        <v>0</v>
      </c>
      <c r="XT65" s="438"/>
      <c r="XU65" s="438"/>
      <c r="XW65" s="438"/>
      <c r="XX65" s="438"/>
      <c r="XY65" s="438"/>
      <c r="XZ65" s="438"/>
      <c r="YA65" s="111">
        <f t="shared" ref="YA65:YA67" si="1847">XW65+XX65-XY65+XZ65</f>
        <v>0</v>
      </c>
      <c r="YB65" s="438"/>
      <c r="YC65" s="438"/>
      <c r="YD65" s="438"/>
      <c r="YE65" s="438"/>
      <c r="YF65" s="438"/>
      <c r="YG65" s="438"/>
      <c r="YH65" s="111">
        <f>YB65+YC65-YD65+YE65-YF65+YG65</f>
        <v>0</v>
      </c>
      <c r="YI65" s="438"/>
      <c r="YJ65" s="438"/>
      <c r="YL65" s="438"/>
      <c r="YM65" s="438"/>
      <c r="YN65" s="438"/>
      <c r="YO65" s="438"/>
      <c r="YP65" s="111">
        <f t="shared" ref="YP65:YP67" si="1848">YL65+YM65-YN65+YO65</f>
        <v>0</v>
      </c>
      <c r="YQ65" s="438"/>
      <c r="YR65" s="438"/>
      <c r="YS65" s="438"/>
      <c r="YT65" s="438"/>
      <c r="YU65" s="438"/>
      <c r="YV65" s="438"/>
      <c r="YW65" s="111">
        <f>YQ65+YR65-YS65+YT65-YU65+YV65</f>
        <v>0</v>
      </c>
      <c r="YX65" s="438"/>
      <c r="YY65" s="438"/>
      <c r="ZA65" s="438"/>
      <c r="ZB65" s="438"/>
      <c r="ZC65" s="438"/>
      <c r="ZD65" s="438"/>
      <c r="ZE65" s="111">
        <f t="shared" ref="ZE65:ZE67" si="1849">ZA65+ZB65-ZC65+ZD65</f>
        <v>0</v>
      </c>
      <c r="ZF65" s="438"/>
      <c r="ZG65" s="438"/>
      <c r="ZH65" s="438"/>
      <c r="ZI65" s="438"/>
      <c r="ZJ65" s="438"/>
      <c r="ZK65" s="438"/>
      <c r="ZL65" s="111">
        <f>ZF65+ZG65-ZH65+ZI65-ZJ65+ZK65</f>
        <v>0</v>
      </c>
      <c r="ZM65" s="438"/>
      <c r="ZN65" s="438"/>
      <c r="ZP65" s="438"/>
      <c r="ZQ65" s="438"/>
      <c r="ZR65" s="438"/>
      <c r="ZS65" s="438"/>
      <c r="ZT65" s="111">
        <f t="shared" ref="ZT65:ZT67" si="1850">ZP65+ZQ65-ZR65+ZS65</f>
        <v>0</v>
      </c>
      <c r="ZU65" s="438"/>
      <c r="ZV65" s="438"/>
      <c r="ZW65" s="438"/>
      <c r="ZX65" s="438"/>
      <c r="ZY65" s="438"/>
      <c r="ZZ65" s="438"/>
      <c r="AAA65" s="111">
        <f>ZU65+ZV65-ZW65+ZX65-ZY65+ZZ65</f>
        <v>0</v>
      </c>
      <c r="AAB65" s="438"/>
      <c r="AAC65" s="438"/>
      <c r="AAE65" s="438"/>
      <c r="AAF65" s="438"/>
      <c r="AAG65" s="438"/>
      <c r="AAH65" s="438"/>
      <c r="AAI65" s="111">
        <f t="shared" ref="AAI65:AAI67" si="1851">AAE65+AAF65-AAG65+AAH65</f>
        <v>0</v>
      </c>
      <c r="AAJ65" s="438"/>
      <c r="AAK65" s="438"/>
      <c r="AAL65" s="438"/>
      <c r="AAM65" s="438"/>
      <c r="AAN65" s="438"/>
      <c r="AAO65" s="438"/>
      <c r="AAP65" s="111">
        <f>AAJ65+AAK65-AAL65+AAM65-AAN65+AAO65</f>
        <v>0</v>
      </c>
      <c r="AAQ65" s="438"/>
      <c r="AAR65" s="438"/>
      <c r="AAT65" s="438"/>
      <c r="AAU65" s="438"/>
      <c r="AAV65" s="438"/>
      <c r="AAW65" s="438"/>
      <c r="AAX65" s="111">
        <f t="shared" ref="AAX65:AAX67" si="1852">AAT65+AAU65-AAV65+AAW65</f>
        <v>0</v>
      </c>
      <c r="AAY65" s="438"/>
      <c r="AAZ65" s="438"/>
      <c r="ABA65" s="438"/>
      <c r="ABB65" s="438"/>
      <c r="ABC65" s="438"/>
      <c r="ABD65" s="438"/>
      <c r="ABE65" s="111">
        <f>AAY65+AAZ65-ABA65+ABB65-ABC65+ABD65</f>
        <v>0</v>
      </c>
      <c r="ABF65" s="438"/>
      <c r="ABG65" s="438"/>
      <c r="ABI65" s="438"/>
      <c r="ABJ65" s="438"/>
      <c r="ABK65" s="438"/>
      <c r="ABL65" s="438"/>
      <c r="ABM65" s="111">
        <f t="shared" ref="ABM65:ABM67" si="1853">ABI65+ABJ65-ABK65+ABL65</f>
        <v>0</v>
      </c>
      <c r="ABN65" s="438"/>
      <c r="ABO65" s="438"/>
      <c r="ABP65" s="438"/>
      <c r="ABQ65" s="438"/>
      <c r="ABR65" s="438"/>
      <c r="ABS65" s="438"/>
      <c r="ABT65" s="111">
        <f>ABN65+ABO65-ABP65+ABQ65-ABR65+ABS65</f>
        <v>0</v>
      </c>
      <c r="ABU65" s="438"/>
      <c r="ABV65" s="438"/>
      <c r="ABX65" s="438"/>
      <c r="ABY65" s="438"/>
      <c r="ABZ65" s="438"/>
      <c r="ACA65" s="438"/>
      <c r="ACB65" s="111">
        <f t="shared" ref="ACB65:ACB67" si="1854">ABX65+ABY65-ABZ65+ACA65</f>
        <v>0</v>
      </c>
      <c r="ACC65" s="438"/>
      <c r="ACD65" s="438"/>
      <c r="ACE65" s="438"/>
      <c r="ACF65" s="438"/>
      <c r="ACG65" s="438"/>
      <c r="ACH65" s="438"/>
      <c r="ACI65" s="111">
        <f>ACC65+ACD65-ACE65+ACF65-ACG65+ACH65</f>
        <v>0</v>
      </c>
      <c r="ACJ65" s="438"/>
      <c r="ACK65" s="438"/>
      <c r="ACM65" s="438"/>
      <c r="ACN65" s="438"/>
      <c r="ACO65" s="438"/>
      <c r="ACP65" s="438"/>
      <c r="ACQ65" s="111">
        <f t="shared" ref="ACQ65:ACQ67" si="1855">ACM65+ACN65-ACO65+ACP65</f>
        <v>0</v>
      </c>
      <c r="ACR65" s="438"/>
      <c r="ACS65" s="438"/>
      <c r="ACT65" s="438"/>
      <c r="ACU65" s="438"/>
      <c r="ACV65" s="438"/>
      <c r="ACW65" s="438"/>
      <c r="ACX65" s="111">
        <f>ACR65+ACS65-ACT65+ACU65-ACV65+ACW65</f>
        <v>0</v>
      </c>
      <c r="ACY65" s="438"/>
      <c r="ACZ65" s="438"/>
      <c r="ADB65" s="438"/>
      <c r="ADC65" s="438"/>
      <c r="ADD65" s="438"/>
      <c r="ADE65" s="438"/>
      <c r="ADF65" s="111">
        <f t="shared" ref="ADF65:ADF67" si="1856">ADB65+ADC65-ADD65+ADE65</f>
        <v>0</v>
      </c>
      <c r="ADG65" s="438"/>
      <c r="ADH65" s="438"/>
      <c r="ADI65" s="438"/>
      <c r="ADJ65" s="438"/>
      <c r="ADK65" s="438"/>
      <c r="ADL65" s="438"/>
      <c r="ADM65" s="111">
        <f>ADG65+ADH65-ADI65+ADJ65-ADK65+ADL65</f>
        <v>0</v>
      </c>
      <c r="ADN65" s="438"/>
      <c r="ADO65" s="438"/>
      <c r="ADQ65" s="438"/>
      <c r="ADR65" s="438"/>
      <c r="ADS65" s="438"/>
      <c r="ADT65" s="438"/>
      <c r="ADU65" s="111">
        <f t="shared" ref="ADU65:ADU67" si="1857">ADQ65+ADR65-ADS65+ADT65</f>
        <v>0</v>
      </c>
      <c r="ADV65" s="438"/>
      <c r="ADW65" s="438"/>
      <c r="ADX65" s="438"/>
      <c r="ADY65" s="438"/>
      <c r="ADZ65" s="438"/>
      <c r="AEA65" s="438"/>
      <c r="AEB65" s="111">
        <f>ADV65+ADW65-ADX65+ADY65-ADZ65+AEA65</f>
        <v>0</v>
      </c>
      <c r="AEC65" s="438"/>
      <c r="AED65" s="438"/>
      <c r="AEF65" s="438"/>
      <c r="AEG65" s="438"/>
      <c r="AEH65" s="438"/>
      <c r="AEI65" s="438"/>
      <c r="AEJ65" s="111">
        <f t="shared" ref="AEJ65:AEJ67" si="1858">AEF65+AEG65-AEH65+AEI65</f>
        <v>0</v>
      </c>
      <c r="AEK65" s="438"/>
      <c r="AEL65" s="438"/>
      <c r="AEM65" s="438"/>
      <c r="AEN65" s="438"/>
      <c r="AEO65" s="438"/>
      <c r="AEP65" s="438"/>
      <c r="AEQ65" s="111">
        <f>AEK65+AEL65-AEM65+AEN65-AEO65+AEP65</f>
        <v>0</v>
      </c>
      <c r="AER65" s="438"/>
      <c r="AES65" s="438"/>
      <c r="AEU65" s="438"/>
      <c r="AEV65" s="438"/>
      <c r="AEW65" s="438"/>
      <c r="AEX65" s="438"/>
      <c r="AEY65" s="111">
        <f t="shared" ref="AEY65:AEY67" si="1859">AEU65+AEV65-AEW65+AEX65</f>
        <v>0</v>
      </c>
      <c r="AEZ65" s="438"/>
      <c r="AFA65" s="438"/>
      <c r="AFB65" s="438"/>
      <c r="AFC65" s="438"/>
      <c r="AFD65" s="438"/>
      <c r="AFE65" s="438"/>
      <c r="AFF65" s="111">
        <f>AEZ65+AFA65-AFB65+AFC65-AFD65+AFE65</f>
        <v>0</v>
      </c>
      <c r="AFG65" s="438"/>
      <c r="AFH65" s="438"/>
      <c r="AFJ65" s="438"/>
      <c r="AFK65" s="438"/>
      <c r="AFL65" s="438"/>
      <c r="AFM65" s="438"/>
      <c r="AFN65" s="111">
        <f t="shared" ref="AFN65:AFN67" si="1860">AFJ65+AFK65-AFL65+AFM65</f>
        <v>0</v>
      </c>
      <c r="AFO65" s="438"/>
      <c r="AFP65" s="438"/>
      <c r="AFQ65" s="438"/>
      <c r="AFR65" s="438"/>
      <c r="AFS65" s="438"/>
      <c r="AFT65" s="438"/>
      <c r="AFU65" s="111">
        <f>AFO65+AFP65-AFQ65+AFR65-AFS65+AFT65</f>
        <v>0</v>
      </c>
      <c r="AFV65" s="438"/>
      <c r="AFW65" s="438"/>
      <c r="AFY65" s="438"/>
      <c r="AFZ65" s="438"/>
      <c r="AGA65" s="438"/>
      <c r="AGB65" s="438"/>
      <c r="AGC65" s="111">
        <f t="shared" ref="AGC65:AGC67" si="1861">AFY65+AFZ65-AGA65+AGB65</f>
        <v>0</v>
      </c>
      <c r="AGD65" s="438"/>
      <c r="AGE65" s="438"/>
      <c r="AGF65" s="438"/>
      <c r="AGG65" s="438"/>
      <c r="AGH65" s="438"/>
      <c r="AGI65" s="438"/>
      <c r="AGJ65" s="111">
        <f>AGD65+AGE65-AGF65+AGG65-AGH65+AGI65</f>
        <v>0</v>
      </c>
      <c r="AGK65" s="438"/>
      <c r="AGL65" s="438"/>
      <c r="AGN65" s="438"/>
      <c r="AGO65" s="438"/>
      <c r="AGP65" s="438"/>
      <c r="AGQ65" s="438"/>
      <c r="AGR65" s="111">
        <f t="shared" ref="AGR65:AGR67" si="1862">AGN65+AGO65-AGP65+AGQ65</f>
        <v>0</v>
      </c>
      <c r="AGS65" s="438"/>
      <c r="AGT65" s="438"/>
      <c r="AGU65" s="438"/>
      <c r="AGV65" s="438"/>
      <c r="AGW65" s="438"/>
      <c r="AGX65" s="438"/>
      <c r="AGY65" s="111">
        <f>AGS65+AGT65-AGU65+AGV65-AGW65+AGX65</f>
        <v>0</v>
      </c>
      <c r="AGZ65" s="438"/>
      <c r="AHA65" s="438"/>
      <c r="AHC65" s="438"/>
      <c r="AHD65" s="438"/>
      <c r="AHE65" s="438"/>
      <c r="AHF65" s="438"/>
      <c r="AHG65" s="111">
        <f t="shared" ref="AHG65:AHG67" si="1863">AHC65+AHD65-AHE65+AHF65</f>
        <v>0</v>
      </c>
      <c r="AHH65" s="438"/>
      <c r="AHI65" s="438"/>
      <c r="AHJ65" s="438"/>
      <c r="AHK65" s="438"/>
      <c r="AHL65" s="438"/>
      <c r="AHM65" s="438"/>
      <c r="AHN65" s="111">
        <f>AHH65+AHI65-AHJ65+AHK65-AHL65+AHM65</f>
        <v>0</v>
      </c>
      <c r="AHO65" s="438"/>
      <c r="AHP65" s="438"/>
      <c r="AHR65" s="438"/>
      <c r="AHS65" s="438"/>
      <c r="AHT65" s="438"/>
      <c r="AHU65" s="438"/>
      <c r="AHV65" s="111">
        <f t="shared" ref="AHV65:AHV67" si="1864">AHR65+AHS65-AHT65+AHU65</f>
        <v>0</v>
      </c>
      <c r="AHW65" s="438"/>
      <c r="AHX65" s="438"/>
      <c r="AHY65" s="438"/>
      <c r="AHZ65" s="438"/>
      <c r="AIA65" s="438"/>
      <c r="AIB65" s="438"/>
      <c r="AIC65" s="111">
        <f>AHW65+AHX65-AHY65+AHZ65-AIA65+AIB65</f>
        <v>0</v>
      </c>
      <c r="AID65" s="438"/>
      <c r="AIE65" s="438"/>
    </row>
    <row r="66" spans="1:915" x14ac:dyDescent="0.3">
      <c r="A66" s="33" t="s">
        <v>132</v>
      </c>
      <c r="B66" s="34" t="s">
        <v>133</v>
      </c>
      <c r="C66" s="439"/>
      <c r="D66" s="440"/>
      <c r="E66" s="440"/>
      <c r="F66" s="440"/>
      <c r="G66" s="110">
        <f t="shared" si="1804"/>
        <v>0</v>
      </c>
      <c r="H66" s="440"/>
      <c r="I66" s="440"/>
      <c r="J66" s="440"/>
      <c r="K66" s="440"/>
      <c r="L66" s="440"/>
      <c r="M66" s="440"/>
      <c r="N66" s="111">
        <f>H66+I66-J66+K66-L66+M66</f>
        <v>0</v>
      </c>
      <c r="O66" s="440"/>
      <c r="P66" s="440"/>
      <c r="Q66" s="440"/>
      <c r="R66" s="440"/>
      <c r="S66" s="440"/>
      <c r="T66" s="440"/>
      <c r="U66" s="110">
        <f t="shared" si="1805"/>
        <v>0</v>
      </c>
      <c r="V66" s="440"/>
      <c r="W66" s="440"/>
      <c r="X66" s="440"/>
      <c r="Y66" s="440"/>
      <c r="Z66" s="440"/>
      <c r="AA66" s="440"/>
      <c r="AB66" s="111">
        <f>V66+W66-X66+Y66-Z66+AA66</f>
        <v>0</v>
      </c>
      <c r="AC66" s="440"/>
      <c r="AD66" s="440"/>
      <c r="AF66" s="440"/>
      <c r="AG66" s="440"/>
      <c r="AH66" s="440"/>
      <c r="AI66" s="440"/>
      <c r="AJ66" s="110">
        <f t="shared" si="1806"/>
        <v>0</v>
      </c>
      <c r="AK66" s="440"/>
      <c r="AL66" s="440"/>
      <c r="AM66" s="440"/>
      <c r="AN66" s="440"/>
      <c r="AO66" s="440"/>
      <c r="AP66" s="440"/>
      <c r="AQ66" s="111">
        <f>AK66+AL66-AM66+AN66-AO66+AP66</f>
        <v>0</v>
      </c>
      <c r="AR66" s="440"/>
      <c r="AS66" s="440"/>
      <c r="AU66" s="440"/>
      <c r="AV66" s="440"/>
      <c r="AW66" s="440"/>
      <c r="AX66" s="440"/>
      <c r="AY66" s="110">
        <f t="shared" si="1807"/>
        <v>0</v>
      </c>
      <c r="AZ66" s="440"/>
      <c r="BA66" s="440"/>
      <c r="BB66" s="440"/>
      <c r="BC66" s="440"/>
      <c r="BD66" s="440"/>
      <c r="BE66" s="440"/>
      <c r="BF66" s="111">
        <f>AZ66+BA66-BB66+BC66-BD66+BE66</f>
        <v>0</v>
      </c>
      <c r="BG66" s="440"/>
      <c r="BH66" s="440"/>
      <c r="BJ66" s="440"/>
      <c r="BK66" s="440"/>
      <c r="BL66" s="440"/>
      <c r="BM66" s="440"/>
      <c r="BN66" s="110">
        <f t="shared" si="1808"/>
        <v>0</v>
      </c>
      <c r="BO66" s="440"/>
      <c r="BP66" s="440"/>
      <c r="BQ66" s="440"/>
      <c r="BR66" s="440"/>
      <c r="BS66" s="440"/>
      <c r="BT66" s="440"/>
      <c r="BU66" s="111">
        <f>BO66+BP66-BQ66+BR66-BS66+BT66</f>
        <v>0</v>
      </c>
      <c r="BV66" s="440"/>
      <c r="BW66" s="440"/>
      <c r="BY66" s="440"/>
      <c r="BZ66" s="440"/>
      <c r="CA66" s="440"/>
      <c r="CB66" s="440"/>
      <c r="CC66" s="110">
        <f t="shared" si="1809"/>
        <v>0</v>
      </c>
      <c r="CD66" s="440"/>
      <c r="CE66" s="440"/>
      <c r="CF66" s="440"/>
      <c r="CG66" s="440"/>
      <c r="CH66" s="440"/>
      <c r="CI66" s="440"/>
      <c r="CJ66" s="111">
        <f>CD66+CE66-CF66+CG66-CH66+CI66</f>
        <v>0</v>
      </c>
      <c r="CK66" s="440"/>
      <c r="CL66" s="440"/>
      <c r="CN66" s="440"/>
      <c r="CO66" s="440"/>
      <c r="CP66" s="440"/>
      <c r="CQ66" s="440"/>
      <c r="CR66" s="110">
        <f t="shared" si="1810"/>
        <v>0</v>
      </c>
      <c r="CS66" s="440"/>
      <c r="CT66" s="440"/>
      <c r="CU66" s="440"/>
      <c r="CV66" s="440"/>
      <c r="CW66" s="440"/>
      <c r="CX66" s="440"/>
      <c r="CY66" s="111">
        <f>CS66+CT66-CU66+CV66-CW66+CX66</f>
        <v>0</v>
      </c>
      <c r="CZ66" s="440"/>
      <c r="DA66" s="440"/>
      <c r="DC66" s="440"/>
      <c r="DD66" s="440"/>
      <c r="DE66" s="440"/>
      <c r="DF66" s="440"/>
      <c r="DG66" s="110">
        <f t="shared" si="1811"/>
        <v>0</v>
      </c>
      <c r="DH66" s="440"/>
      <c r="DI66" s="440"/>
      <c r="DJ66" s="440"/>
      <c r="DK66" s="440"/>
      <c r="DL66" s="440"/>
      <c r="DM66" s="440"/>
      <c r="DN66" s="111">
        <f>DH66+DI66-DJ66+DK66-DL66+DM66</f>
        <v>0</v>
      </c>
      <c r="DO66" s="440"/>
      <c r="DP66" s="440"/>
      <c r="DR66" s="440"/>
      <c r="DS66" s="440"/>
      <c r="DT66" s="440"/>
      <c r="DU66" s="440"/>
      <c r="DV66" s="110">
        <f t="shared" si="1812"/>
        <v>0</v>
      </c>
      <c r="DW66" s="440"/>
      <c r="DX66" s="440"/>
      <c r="DY66" s="440"/>
      <c r="DZ66" s="440"/>
      <c r="EA66" s="440"/>
      <c r="EB66" s="440"/>
      <c r="EC66" s="111">
        <f>DW66+DX66-DY66+DZ66-EA66+EB66</f>
        <v>0</v>
      </c>
      <c r="ED66" s="440"/>
      <c r="EE66" s="440"/>
      <c r="EG66" s="440"/>
      <c r="EH66" s="440"/>
      <c r="EI66" s="440"/>
      <c r="EJ66" s="440"/>
      <c r="EK66" s="110">
        <f t="shared" si="1813"/>
        <v>0</v>
      </c>
      <c r="EL66" s="440"/>
      <c r="EM66" s="440"/>
      <c r="EN66" s="440"/>
      <c r="EO66" s="440"/>
      <c r="EP66" s="440"/>
      <c r="EQ66" s="440"/>
      <c r="ER66" s="111">
        <f>EL66+EM66-EN66+EO66-EP66+EQ66</f>
        <v>0</v>
      </c>
      <c r="ES66" s="440"/>
      <c r="ET66" s="440"/>
      <c r="EV66" s="440"/>
      <c r="EW66" s="440"/>
      <c r="EX66" s="440"/>
      <c r="EY66" s="440"/>
      <c r="EZ66" s="110">
        <f t="shared" si="1814"/>
        <v>0</v>
      </c>
      <c r="FA66" s="440"/>
      <c r="FB66" s="440"/>
      <c r="FC66" s="440"/>
      <c r="FD66" s="440"/>
      <c r="FE66" s="440"/>
      <c r="FF66" s="440"/>
      <c r="FG66" s="111">
        <f>FA66+FB66-FC66+FD66-FE66+FF66</f>
        <v>0</v>
      </c>
      <c r="FH66" s="440"/>
      <c r="FI66" s="440"/>
      <c r="FK66" s="440"/>
      <c r="FL66" s="440"/>
      <c r="FM66" s="440"/>
      <c r="FN66" s="440"/>
      <c r="FO66" s="110">
        <f t="shared" si="1815"/>
        <v>0</v>
      </c>
      <c r="FP66" s="440"/>
      <c r="FQ66" s="440"/>
      <c r="FR66" s="440"/>
      <c r="FS66" s="440"/>
      <c r="FT66" s="440"/>
      <c r="FU66" s="440"/>
      <c r="FV66" s="111">
        <f>FP66+FQ66-FR66+FS66-FT66+FU66</f>
        <v>0</v>
      </c>
      <c r="FW66" s="440"/>
      <c r="FX66" s="440"/>
      <c r="FZ66" s="440"/>
      <c r="GA66" s="440"/>
      <c r="GB66" s="440"/>
      <c r="GC66" s="440"/>
      <c r="GD66" s="110">
        <f t="shared" si="1816"/>
        <v>0</v>
      </c>
      <c r="GE66" s="440"/>
      <c r="GF66" s="440"/>
      <c r="GG66" s="440"/>
      <c r="GH66" s="440"/>
      <c r="GI66" s="440"/>
      <c r="GJ66" s="440"/>
      <c r="GK66" s="111">
        <f>GE66+GF66-GG66+GH66-GI66+GJ66</f>
        <v>0</v>
      </c>
      <c r="GL66" s="440"/>
      <c r="GM66" s="440"/>
      <c r="GO66" s="440"/>
      <c r="GP66" s="440"/>
      <c r="GQ66" s="440"/>
      <c r="GR66" s="440"/>
      <c r="GS66" s="110">
        <f t="shared" si="1817"/>
        <v>0</v>
      </c>
      <c r="GT66" s="440"/>
      <c r="GU66" s="440"/>
      <c r="GV66" s="440"/>
      <c r="GW66" s="440"/>
      <c r="GX66" s="440"/>
      <c r="GY66" s="440"/>
      <c r="GZ66" s="111">
        <f>GT66+GU66-GV66+GW66-GX66+GY66</f>
        <v>0</v>
      </c>
      <c r="HA66" s="440"/>
      <c r="HB66" s="440"/>
      <c r="HD66" s="440"/>
      <c r="HE66" s="440"/>
      <c r="HF66" s="440"/>
      <c r="HG66" s="440"/>
      <c r="HH66" s="110">
        <f t="shared" si="1818"/>
        <v>0</v>
      </c>
      <c r="HI66" s="440"/>
      <c r="HJ66" s="440"/>
      <c r="HK66" s="440"/>
      <c r="HL66" s="440"/>
      <c r="HM66" s="440"/>
      <c r="HN66" s="440"/>
      <c r="HO66" s="111">
        <f>HI66+HJ66-HK66+HL66-HM66+HN66</f>
        <v>0</v>
      </c>
      <c r="HP66" s="440"/>
      <c r="HQ66" s="440"/>
      <c r="HS66" s="440"/>
      <c r="HT66" s="440"/>
      <c r="HU66" s="440"/>
      <c r="HV66" s="440"/>
      <c r="HW66" s="110">
        <f t="shared" si="1819"/>
        <v>0</v>
      </c>
      <c r="HX66" s="440"/>
      <c r="HY66" s="440"/>
      <c r="HZ66" s="440"/>
      <c r="IA66" s="440"/>
      <c r="IB66" s="440"/>
      <c r="IC66" s="440"/>
      <c r="ID66" s="111">
        <f>HX66+HY66-HZ66+IA66-IB66+IC66</f>
        <v>0</v>
      </c>
      <c r="IE66" s="440"/>
      <c r="IF66" s="440"/>
      <c r="IH66" s="440"/>
      <c r="II66" s="440"/>
      <c r="IJ66" s="440"/>
      <c r="IK66" s="440"/>
      <c r="IL66" s="110">
        <f t="shared" si="1820"/>
        <v>0</v>
      </c>
      <c r="IM66" s="440"/>
      <c r="IN66" s="440"/>
      <c r="IO66" s="440"/>
      <c r="IP66" s="440"/>
      <c r="IQ66" s="440"/>
      <c r="IR66" s="440"/>
      <c r="IS66" s="111">
        <f>IM66+IN66-IO66+IP66-IQ66+IR66</f>
        <v>0</v>
      </c>
      <c r="IT66" s="440"/>
      <c r="IU66" s="440"/>
      <c r="IW66" s="440"/>
      <c r="IX66" s="440"/>
      <c r="IY66" s="440"/>
      <c r="IZ66" s="440"/>
      <c r="JA66" s="110">
        <f t="shared" si="1821"/>
        <v>0</v>
      </c>
      <c r="JB66" s="440"/>
      <c r="JC66" s="440"/>
      <c r="JD66" s="440"/>
      <c r="JE66" s="440"/>
      <c r="JF66" s="440"/>
      <c r="JG66" s="440"/>
      <c r="JH66" s="111">
        <f>JB66+JC66-JD66+JE66-JF66+JG66</f>
        <v>0</v>
      </c>
      <c r="JI66" s="440"/>
      <c r="JJ66" s="440"/>
      <c r="JL66" s="440"/>
      <c r="JM66" s="440"/>
      <c r="JN66" s="440"/>
      <c r="JO66" s="440"/>
      <c r="JP66" s="110">
        <f t="shared" si="1822"/>
        <v>0</v>
      </c>
      <c r="JQ66" s="440"/>
      <c r="JR66" s="440"/>
      <c r="JS66" s="440"/>
      <c r="JT66" s="440"/>
      <c r="JU66" s="440"/>
      <c r="JV66" s="440"/>
      <c r="JW66" s="111">
        <f>JQ66+JR66-JS66+JT66-JU66+JV66</f>
        <v>0</v>
      </c>
      <c r="JX66" s="440"/>
      <c r="JY66" s="440"/>
      <c r="KA66" s="440"/>
      <c r="KB66" s="440"/>
      <c r="KC66" s="440"/>
      <c r="KD66" s="440"/>
      <c r="KE66" s="110">
        <f t="shared" si="1823"/>
        <v>0</v>
      </c>
      <c r="KF66" s="440"/>
      <c r="KG66" s="440"/>
      <c r="KH66" s="440"/>
      <c r="KI66" s="440"/>
      <c r="KJ66" s="440"/>
      <c r="KK66" s="440"/>
      <c r="KL66" s="111">
        <f>KF66+KG66-KH66+KI66-KJ66+KK66</f>
        <v>0</v>
      </c>
      <c r="KM66" s="440"/>
      <c r="KN66" s="440"/>
      <c r="KP66" s="440"/>
      <c r="KQ66" s="440"/>
      <c r="KR66" s="440"/>
      <c r="KS66" s="440"/>
      <c r="KT66" s="110">
        <f t="shared" si="1824"/>
        <v>0</v>
      </c>
      <c r="KU66" s="440"/>
      <c r="KV66" s="440"/>
      <c r="KW66" s="440"/>
      <c r="KX66" s="440"/>
      <c r="KY66" s="440"/>
      <c r="KZ66" s="440"/>
      <c r="LA66" s="111">
        <f>KU66+KV66-KW66+KX66-KY66+KZ66</f>
        <v>0</v>
      </c>
      <c r="LB66" s="440"/>
      <c r="LC66" s="440"/>
      <c r="LE66" s="440"/>
      <c r="LF66" s="440"/>
      <c r="LG66" s="440"/>
      <c r="LH66" s="440"/>
      <c r="LI66" s="110">
        <f t="shared" si="1825"/>
        <v>0</v>
      </c>
      <c r="LJ66" s="440"/>
      <c r="LK66" s="440"/>
      <c r="LL66" s="440"/>
      <c r="LM66" s="440"/>
      <c r="LN66" s="440"/>
      <c r="LO66" s="440"/>
      <c r="LP66" s="111">
        <f>LJ66+LK66-LL66+LM66-LN66+LO66</f>
        <v>0</v>
      </c>
      <c r="LQ66" s="440"/>
      <c r="LR66" s="440"/>
      <c r="LT66" s="440"/>
      <c r="LU66" s="440"/>
      <c r="LV66" s="440"/>
      <c r="LW66" s="440"/>
      <c r="LX66" s="110">
        <f t="shared" si="1826"/>
        <v>0</v>
      </c>
      <c r="LY66" s="440"/>
      <c r="LZ66" s="440"/>
      <c r="MA66" s="440"/>
      <c r="MB66" s="440"/>
      <c r="MC66" s="440"/>
      <c r="MD66" s="440"/>
      <c r="ME66" s="111">
        <f>LY66+LZ66-MA66+MB66-MC66+MD66</f>
        <v>0</v>
      </c>
      <c r="MF66" s="440"/>
      <c r="MG66" s="440"/>
      <c r="MI66" s="440"/>
      <c r="MJ66" s="440"/>
      <c r="MK66" s="440"/>
      <c r="ML66" s="440"/>
      <c r="MM66" s="110">
        <f t="shared" si="1827"/>
        <v>0</v>
      </c>
      <c r="MN66" s="440"/>
      <c r="MO66" s="440"/>
      <c r="MP66" s="440"/>
      <c r="MQ66" s="440"/>
      <c r="MR66" s="440"/>
      <c r="MS66" s="440"/>
      <c r="MT66" s="111">
        <f>MN66+MO66-MP66+MQ66-MR66+MS66</f>
        <v>0</v>
      </c>
      <c r="MU66" s="440"/>
      <c r="MV66" s="440"/>
      <c r="MX66" s="440"/>
      <c r="MY66" s="440"/>
      <c r="MZ66" s="440"/>
      <c r="NA66" s="440"/>
      <c r="NB66" s="110">
        <f t="shared" si="1828"/>
        <v>0</v>
      </c>
      <c r="NC66" s="440"/>
      <c r="ND66" s="440"/>
      <c r="NE66" s="440"/>
      <c r="NF66" s="440"/>
      <c r="NG66" s="440"/>
      <c r="NH66" s="440"/>
      <c r="NI66" s="111">
        <f>NC66+ND66-NE66+NF66-NG66+NH66</f>
        <v>0</v>
      </c>
      <c r="NJ66" s="440"/>
      <c r="NK66" s="440"/>
      <c r="NM66" s="440"/>
      <c r="NN66" s="440"/>
      <c r="NO66" s="440"/>
      <c r="NP66" s="440"/>
      <c r="NQ66" s="110">
        <f t="shared" si="1829"/>
        <v>0</v>
      </c>
      <c r="NR66" s="440"/>
      <c r="NS66" s="440"/>
      <c r="NT66" s="440"/>
      <c r="NU66" s="440"/>
      <c r="NV66" s="440"/>
      <c r="NW66" s="440"/>
      <c r="NX66" s="111">
        <f>NR66+NS66-NT66+NU66-NV66+NW66</f>
        <v>0</v>
      </c>
      <c r="NY66" s="440"/>
      <c r="NZ66" s="440"/>
      <c r="OB66" s="440"/>
      <c r="OC66" s="440"/>
      <c r="OD66" s="440"/>
      <c r="OE66" s="440"/>
      <c r="OF66" s="110">
        <f t="shared" si="1830"/>
        <v>0</v>
      </c>
      <c r="OG66" s="440"/>
      <c r="OH66" s="440"/>
      <c r="OI66" s="440"/>
      <c r="OJ66" s="440"/>
      <c r="OK66" s="440"/>
      <c r="OL66" s="440"/>
      <c r="OM66" s="111">
        <f>OG66+OH66-OI66+OJ66-OK66+OL66</f>
        <v>0</v>
      </c>
      <c r="ON66" s="440"/>
      <c r="OO66" s="440"/>
      <c r="OQ66" s="440"/>
      <c r="OR66" s="440"/>
      <c r="OS66" s="440"/>
      <c r="OT66" s="440"/>
      <c r="OU66" s="110">
        <f t="shared" si="1831"/>
        <v>0</v>
      </c>
      <c r="OV66" s="440"/>
      <c r="OW66" s="440"/>
      <c r="OX66" s="440"/>
      <c r="OY66" s="440"/>
      <c r="OZ66" s="440"/>
      <c r="PA66" s="440"/>
      <c r="PB66" s="111">
        <f>OV66+OW66-OX66+OY66-OZ66+PA66</f>
        <v>0</v>
      </c>
      <c r="PC66" s="440"/>
      <c r="PD66" s="440"/>
      <c r="PF66" s="440"/>
      <c r="PG66" s="440"/>
      <c r="PH66" s="440"/>
      <c r="PI66" s="440"/>
      <c r="PJ66" s="110">
        <f t="shared" si="1832"/>
        <v>0</v>
      </c>
      <c r="PK66" s="440"/>
      <c r="PL66" s="440"/>
      <c r="PM66" s="440"/>
      <c r="PN66" s="440"/>
      <c r="PO66" s="440"/>
      <c r="PP66" s="440"/>
      <c r="PQ66" s="111">
        <f>PK66+PL66-PM66+PN66-PO66+PP66</f>
        <v>0</v>
      </c>
      <c r="PR66" s="440"/>
      <c r="PS66" s="440"/>
      <c r="PU66" s="440"/>
      <c r="PV66" s="440"/>
      <c r="PW66" s="440"/>
      <c r="PX66" s="440"/>
      <c r="PY66" s="110">
        <f t="shared" si="1833"/>
        <v>0</v>
      </c>
      <c r="PZ66" s="440"/>
      <c r="QA66" s="440"/>
      <c r="QB66" s="440"/>
      <c r="QC66" s="440"/>
      <c r="QD66" s="440"/>
      <c r="QE66" s="440"/>
      <c r="QF66" s="111">
        <f>PZ66+QA66-QB66+QC66-QD66+QE66</f>
        <v>0</v>
      </c>
      <c r="QG66" s="440"/>
      <c r="QH66" s="440"/>
      <c r="QJ66" s="440"/>
      <c r="QK66" s="440"/>
      <c r="QL66" s="440"/>
      <c r="QM66" s="440"/>
      <c r="QN66" s="110">
        <f t="shared" si="1834"/>
        <v>0</v>
      </c>
      <c r="QO66" s="440"/>
      <c r="QP66" s="440"/>
      <c r="QQ66" s="440"/>
      <c r="QR66" s="440"/>
      <c r="QS66" s="440"/>
      <c r="QT66" s="440"/>
      <c r="QU66" s="111">
        <f>QO66+QP66-QQ66+QR66-QS66+QT66</f>
        <v>0</v>
      </c>
      <c r="QV66" s="440"/>
      <c r="QW66" s="440"/>
      <c r="QY66" s="440"/>
      <c r="QZ66" s="440"/>
      <c r="RA66" s="440"/>
      <c r="RB66" s="440"/>
      <c r="RC66" s="110">
        <f t="shared" si="1835"/>
        <v>0</v>
      </c>
      <c r="RD66" s="440"/>
      <c r="RE66" s="440"/>
      <c r="RF66" s="440"/>
      <c r="RG66" s="440"/>
      <c r="RH66" s="440"/>
      <c r="RI66" s="440"/>
      <c r="RJ66" s="111">
        <f>RD66+RE66-RF66+RG66-RH66+RI66</f>
        <v>0</v>
      </c>
      <c r="RK66" s="440"/>
      <c r="RL66" s="440"/>
      <c r="RN66" s="440"/>
      <c r="RO66" s="440"/>
      <c r="RP66" s="440"/>
      <c r="RQ66" s="440"/>
      <c r="RR66" s="110">
        <f t="shared" si="1836"/>
        <v>0</v>
      </c>
      <c r="RS66" s="440"/>
      <c r="RT66" s="440"/>
      <c r="RU66" s="440"/>
      <c r="RV66" s="440"/>
      <c r="RW66" s="440"/>
      <c r="RX66" s="440"/>
      <c r="RY66" s="111">
        <f>RS66+RT66-RU66+RV66-RW66+RX66</f>
        <v>0</v>
      </c>
      <c r="RZ66" s="440"/>
      <c r="SA66" s="440"/>
      <c r="SC66" s="440"/>
      <c r="SD66" s="440"/>
      <c r="SE66" s="440"/>
      <c r="SF66" s="440"/>
      <c r="SG66" s="110">
        <f t="shared" si="1837"/>
        <v>0</v>
      </c>
      <c r="SH66" s="440"/>
      <c r="SI66" s="440"/>
      <c r="SJ66" s="440"/>
      <c r="SK66" s="440"/>
      <c r="SL66" s="440"/>
      <c r="SM66" s="440"/>
      <c r="SN66" s="111">
        <f>SH66+SI66-SJ66+SK66-SL66+SM66</f>
        <v>0</v>
      </c>
      <c r="SO66" s="440"/>
      <c r="SP66" s="440"/>
      <c r="SR66" s="440"/>
      <c r="SS66" s="440"/>
      <c r="ST66" s="440"/>
      <c r="SU66" s="440"/>
      <c r="SV66" s="110">
        <f t="shared" si="1838"/>
        <v>0</v>
      </c>
      <c r="SW66" s="440"/>
      <c r="SX66" s="440"/>
      <c r="SY66" s="440"/>
      <c r="SZ66" s="440"/>
      <c r="TA66" s="440"/>
      <c r="TB66" s="440"/>
      <c r="TC66" s="111">
        <f>SW66+SX66-SY66+SZ66-TA66+TB66</f>
        <v>0</v>
      </c>
      <c r="TD66" s="440"/>
      <c r="TE66" s="440"/>
      <c r="TG66" s="440"/>
      <c r="TH66" s="440"/>
      <c r="TI66" s="440"/>
      <c r="TJ66" s="440"/>
      <c r="TK66" s="110">
        <f t="shared" si="1839"/>
        <v>0</v>
      </c>
      <c r="TL66" s="440"/>
      <c r="TM66" s="440"/>
      <c r="TN66" s="440"/>
      <c r="TO66" s="440"/>
      <c r="TP66" s="440"/>
      <c r="TQ66" s="440"/>
      <c r="TR66" s="111">
        <f>TL66+TM66-TN66+TO66-TP66+TQ66</f>
        <v>0</v>
      </c>
      <c r="TS66" s="440"/>
      <c r="TT66" s="440"/>
      <c r="TV66" s="440"/>
      <c r="TW66" s="440"/>
      <c r="TX66" s="440"/>
      <c r="TY66" s="440"/>
      <c r="TZ66" s="110">
        <f t="shared" si="1840"/>
        <v>0</v>
      </c>
      <c r="UA66" s="440"/>
      <c r="UB66" s="440"/>
      <c r="UC66" s="440"/>
      <c r="UD66" s="440"/>
      <c r="UE66" s="440"/>
      <c r="UF66" s="440"/>
      <c r="UG66" s="111">
        <f>UA66+UB66-UC66+UD66-UE66+UF66</f>
        <v>0</v>
      </c>
      <c r="UH66" s="440"/>
      <c r="UI66" s="440"/>
      <c r="UK66" s="440"/>
      <c r="UL66" s="440"/>
      <c r="UM66" s="440"/>
      <c r="UN66" s="440"/>
      <c r="UO66" s="110">
        <f t="shared" si="1841"/>
        <v>0</v>
      </c>
      <c r="UP66" s="440"/>
      <c r="UQ66" s="440"/>
      <c r="UR66" s="440"/>
      <c r="US66" s="440"/>
      <c r="UT66" s="440"/>
      <c r="UU66" s="440"/>
      <c r="UV66" s="111">
        <f>UP66+UQ66-UR66+US66-UT66+UU66</f>
        <v>0</v>
      </c>
      <c r="UW66" s="440"/>
      <c r="UX66" s="440"/>
      <c r="UZ66" s="440"/>
      <c r="VA66" s="440"/>
      <c r="VB66" s="440"/>
      <c r="VC66" s="440"/>
      <c r="VD66" s="110">
        <f t="shared" si="1842"/>
        <v>0</v>
      </c>
      <c r="VE66" s="440"/>
      <c r="VF66" s="440"/>
      <c r="VG66" s="440"/>
      <c r="VH66" s="440"/>
      <c r="VI66" s="440"/>
      <c r="VJ66" s="440"/>
      <c r="VK66" s="111">
        <f>VE66+VF66-VG66+VH66-VI66+VJ66</f>
        <v>0</v>
      </c>
      <c r="VL66" s="440"/>
      <c r="VM66" s="440"/>
      <c r="VO66" s="440"/>
      <c r="VP66" s="440"/>
      <c r="VQ66" s="440"/>
      <c r="VR66" s="440"/>
      <c r="VS66" s="110">
        <f t="shared" si="1843"/>
        <v>0</v>
      </c>
      <c r="VT66" s="440"/>
      <c r="VU66" s="440"/>
      <c r="VV66" s="440"/>
      <c r="VW66" s="440"/>
      <c r="VX66" s="440"/>
      <c r="VY66" s="440"/>
      <c r="VZ66" s="111">
        <f>VT66+VU66-VV66+VW66-VX66+VY66</f>
        <v>0</v>
      </c>
      <c r="WA66" s="440"/>
      <c r="WB66" s="440"/>
      <c r="WD66" s="440"/>
      <c r="WE66" s="440"/>
      <c r="WF66" s="440"/>
      <c r="WG66" s="440"/>
      <c r="WH66" s="110">
        <f t="shared" si="1844"/>
        <v>0</v>
      </c>
      <c r="WI66" s="440"/>
      <c r="WJ66" s="440"/>
      <c r="WK66" s="440"/>
      <c r="WL66" s="440"/>
      <c r="WM66" s="440"/>
      <c r="WN66" s="440"/>
      <c r="WO66" s="111">
        <f>WI66+WJ66-WK66+WL66-WM66+WN66</f>
        <v>0</v>
      </c>
      <c r="WP66" s="440"/>
      <c r="WQ66" s="440"/>
      <c r="WS66" s="440"/>
      <c r="WT66" s="440"/>
      <c r="WU66" s="440"/>
      <c r="WV66" s="440"/>
      <c r="WW66" s="110">
        <f t="shared" si="1845"/>
        <v>0</v>
      </c>
      <c r="WX66" s="440"/>
      <c r="WY66" s="440"/>
      <c r="WZ66" s="440"/>
      <c r="XA66" s="440"/>
      <c r="XB66" s="440"/>
      <c r="XC66" s="440"/>
      <c r="XD66" s="111">
        <f>WX66+WY66-WZ66+XA66-XB66+XC66</f>
        <v>0</v>
      </c>
      <c r="XE66" s="440"/>
      <c r="XF66" s="440"/>
      <c r="XH66" s="440"/>
      <c r="XI66" s="440"/>
      <c r="XJ66" s="440"/>
      <c r="XK66" s="440"/>
      <c r="XL66" s="110">
        <f t="shared" si="1846"/>
        <v>0</v>
      </c>
      <c r="XM66" s="440"/>
      <c r="XN66" s="440"/>
      <c r="XO66" s="440"/>
      <c r="XP66" s="440"/>
      <c r="XQ66" s="440"/>
      <c r="XR66" s="440"/>
      <c r="XS66" s="111">
        <f>XM66+XN66-XO66+XP66-XQ66+XR66</f>
        <v>0</v>
      </c>
      <c r="XT66" s="440"/>
      <c r="XU66" s="440"/>
      <c r="XW66" s="440"/>
      <c r="XX66" s="440"/>
      <c r="XY66" s="440"/>
      <c r="XZ66" s="440"/>
      <c r="YA66" s="110">
        <f t="shared" si="1847"/>
        <v>0</v>
      </c>
      <c r="YB66" s="440"/>
      <c r="YC66" s="440"/>
      <c r="YD66" s="440"/>
      <c r="YE66" s="440"/>
      <c r="YF66" s="440"/>
      <c r="YG66" s="440"/>
      <c r="YH66" s="111">
        <f>YB66+YC66-YD66+YE66-YF66+YG66</f>
        <v>0</v>
      </c>
      <c r="YI66" s="440"/>
      <c r="YJ66" s="440"/>
      <c r="YL66" s="440"/>
      <c r="YM66" s="440"/>
      <c r="YN66" s="440"/>
      <c r="YO66" s="440"/>
      <c r="YP66" s="110">
        <f t="shared" si="1848"/>
        <v>0</v>
      </c>
      <c r="YQ66" s="440"/>
      <c r="YR66" s="440"/>
      <c r="YS66" s="440"/>
      <c r="YT66" s="440"/>
      <c r="YU66" s="440"/>
      <c r="YV66" s="440"/>
      <c r="YW66" s="111">
        <f>YQ66+YR66-YS66+YT66-YU66+YV66</f>
        <v>0</v>
      </c>
      <c r="YX66" s="440"/>
      <c r="YY66" s="440"/>
      <c r="ZA66" s="440"/>
      <c r="ZB66" s="440"/>
      <c r="ZC66" s="440"/>
      <c r="ZD66" s="440"/>
      <c r="ZE66" s="110">
        <f t="shared" si="1849"/>
        <v>0</v>
      </c>
      <c r="ZF66" s="440"/>
      <c r="ZG66" s="440"/>
      <c r="ZH66" s="440"/>
      <c r="ZI66" s="440"/>
      <c r="ZJ66" s="440"/>
      <c r="ZK66" s="440"/>
      <c r="ZL66" s="111">
        <f>ZF66+ZG66-ZH66+ZI66-ZJ66+ZK66</f>
        <v>0</v>
      </c>
      <c r="ZM66" s="440"/>
      <c r="ZN66" s="440"/>
      <c r="ZP66" s="440"/>
      <c r="ZQ66" s="440"/>
      <c r="ZR66" s="440"/>
      <c r="ZS66" s="440"/>
      <c r="ZT66" s="110">
        <f t="shared" si="1850"/>
        <v>0</v>
      </c>
      <c r="ZU66" s="440"/>
      <c r="ZV66" s="440"/>
      <c r="ZW66" s="440"/>
      <c r="ZX66" s="440"/>
      <c r="ZY66" s="440"/>
      <c r="ZZ66" s="440"/>
      <c r="AAA66" s="111">
        <f>ZU66+ZV66-ZW66+ZX66-ZY66+ZZ66</f>
        <v>0</v>
      </c>
      <c r="AAB66" s="440"/>
      <c r="AAC66" s="440"/>
      <c r="AAE66" s="440"/>
      <c r="AAF66" s="440"/>
      <c r="AAG66" s="440"/>
      <c r="AAH66" s="440"/>
      <c r="AAI66" s="110">
        <f t="shared" si="1851"/>
        <v>0</v>
      </c>
      <c r="AAJ66" s="440"/>
      <c r="AAK66" s="440"/>
      <c r="AAL66" s="440"/>
      <c r="AAM66" s="440"/>
      <c r="AAN66" s="440"/>
      <c r="AAO66" s="440"/>
      <c r="AAP66" s="111">
        <f>AAJ66+AAK66-AAL66+AAM66-AAN66+AAO66</f>
        <v>0</v>
      </c>
      <c r="AAQ66" s="440"/>
      <c r="AAR66" s="440"/>
      <c r="AAT66" s="440"/>
      <c r="AAU66" s="440"/>
      <c r="AAV66" s="440"/>
      <c r="AAW66" s="440"/>
      <c r="AAX66" s="110">
        <f t="shared" si="1852"/>
        <v>0</v>
      </c>
      <c r="AAY66" s="440"/>
      <c r="AAZ66" s="440"/>
      <c r="ABA66" s="440"/>
      <c r="ABB66" s="440"/>
      <c r="ABC66" s="440"/>
      <c r="ABD66" s="440"/>
      <c r="ABE66" s="111">
        <f>AAY66+AAZ66-ABA66+ABB66-ABC66+ABD66</f>
        <v>0</v>
      </c>
      <c r="ABF66" s="440"/>
      <c r="ABG66" s="440"/>
      <c r="ABI66" s="440"/>
      <c r="ABJ66" s="440"/>
      <c r="ABK66" s="440"/>
      <c r="ABL66" s="440"/>
      <c r="ABM66" s="110">
        <f t="shared" si="1853"/>
        <v>0</v>
      </c>
      <c r="ABN66" s="440"/>
      <c r="ABO66" s="440"/>
      <c r="ABP66" s="440"/>
      <c r="ABQ66" s="440"/>
      <c r="ABR66" s="440"/>
      <c r="ABS66" s="440"/>
      <c r="ABT66" s="111">
        <f>ABN66+ABO66-ABP66+ABQ66-ABR66+ABS66</f>
        <v>0</v>
      </c>
      <c r="ABU66" s="440"/>
      <c r="ABV66" s="440"/>
      <c r="ABX66" s="440"/>
      <c r="ABY66" s="440"/>
      <c r="ABZ66" s="440"/>
      <c r="ACA66" s="440"/>
      <c r="ACB66" s="110">
        <f t="shared" si="1854"/>
        <v>0</v>
      </c>
      <c r="ACC66" s="440"/>
      <c r="ACD66" s="440"/>
      <c r="ACE66" s="440"/>
      <c r="ACF66" s="440"/>
      <c r="ACG66" s="440"/>
      <c r="ACH66" s="440"/>
      <c r="ACI66" s="111">
        <f>ACC66+ACD66-ACE66+ACF66-ACG66+ACH66</f>
        <v>0</v>
      </c>
      <c r="ACJ66" s="440"/>
      <c r="ACK66" s="440"/>
      <c r="ACM66" s="440"/>
      <c r="ACN66" s="440"/>
      <c r="ACO66" s="440"/>
      <c r="ACP66" s="440"/>
      <c r="ACQ66" s="110">
        <f t="shared" si="1855"/>
        <v>0</v>
      </c>
      <c r="ACR66" s="440"/>
      <c r="ACS66" s="440"/>
      <c r="ACT66" s="440"/>
      <c r="ACU66" s="440"/>
      <c r="ACV66" s="440"/>
      <c r="ACW66" s="440"/>
      <c r="ACX66" s="111">
        <f>ACR66+ACS66-ACT66+ACU66-ACV66+ACW66</f>
        <v>0</v>
      </c>
      <c r="ACY66" s="440"/>
      <c r="ACZ66" s="440"/>
      <c r="ADB66" s="440"/>
      <c r="ADC66" s="440"/>
      <c r="ADD66" s="440"/>
      <c r="ADE66" s="440"/>
      <c r="ADF66" s="110">
        <f t="shared" si="1856"/>
        <v>0</v>
      </c>
      <c r="ADG66" s="440"/>
      <c r="ADH66" s="440"/>
      <c r="ADI66" s="440"/>
      <c r="ADJ66" s="440"/>
      <c r="ADK66" s="440"/>
      <c r="ADL66" s="440"/>
      <c r="ADM66" s="111">
        <f>ADG66+ADH66-ADI66+ADJ66-ADK66+ADL66</f>
        <v>0</v>
      </c>
      <c r="ADN66" s="440"/>
      <c r="ADO66" s="440"/>
      <c r="ADQ66" s="440"/>
      <c r="ADR66" s="440"/>
      <c r="ADS66" s="440"/>
      <c r="ADT66" s="440"/>
      <c r="ADU66" s="110">
        <f t="shared" si="1857"/>
        <v>0</v>
      </c>
      <c r="ADV66" s="440"/>
      <c r="ADW66" s="440"/>
      <c r="ADX66" s="440"/>
      <c r="ADY66" s="440"/>
      <c r="ADZ66" s="440"/>
      <c r="AEA66" s="440"/>
      <c r="AEB66" s="111">
        <f>ADV66+ADW66-ADX66+ADY66-ADZ66+AEA66</f>
        <v>0</v>
      </c>
      <c r="AEC66" s="440"/>
      <c r="AED66" s="440"/>
      <c r="AEF66" s="440"/>
      <c r="AEG66" s="440"/>
      <c r="AEH66" s="440"/>
      <c r="AEI66" s="440"/>
      <c r="AEJ66" s="110">
        <f t="shared" si="1858"/>
        <v>0</v>
      </c>
      <c r="AEK66" s="440"/>
      <c r="AEL66" s="440"/>
      <c r="AEM66" s="440"/>
      <c r="AEN66" s="440"/>
      <c r="AEO66" s="440"/>
      <c r="AEP66" s="440"/>
      <c r="AEQ66" s="111">
        <f>AEK66+AEL66-AEM66+AEN66-AEO66+AEP66</f>
        <v>0</v>
      </c>
      <c r="AER66" s="440"/>
      <c r="AES66" s="440"/>
      <c r="AEU66" s="440"/>
      <c r="AEV66" s="440"/>
      <c r="AEW66" s="440"/>
      <c r="AEX66" s="440"/>
      <c r="AEY66" s="110">
        <f t="shared" si="1859"/>
        <v>0</v>
      </c>
      <c r="AEZ66" s="440"/>
      <c r="AFA66" s="440"/>
      <c r="AFB66" s="440"/>
      <c r="AFC66" s="440"/>
      <c r="AFD66" s="440"/>
      <c r="AFE66" s="440"/>
      <c r="AFF66" s="111">
        <f>AEZ66+AFA66-AFB66+AFC66-AFD66+AFE66</f>
        <v>0</v>
      </c>
      <c r="AFG66" s="440"/>
      <c r="AFH66" s="440"/>
      <c r="AFJ66" s="440"/>
      <c r="AFK66" s="440"/>
      <c r="AFL66" s="440"/>
      <c r="AFM66" s="440"/>
      <c r="AFN66" s="110">
        <f t="shared" si="1860"/>
        <v>0</v>
      </c>
      <c r="AFO66" s="440"/>
      <c r="AFP66" s="440"/>
      <c r="AFQ66" s="440"/>
      <c r="AFR66" s="440"/>
      <c r="AFS66" s="440"/>
      <c r="AFT66" s="440"/>
      <c r="AFU66" s="111">
        <f>AFO66+AFP66-AFQ66+AFR66-AFS66+AFT66</f>
        <v>0</v>
      </c>
      <c r="AFV66" s="440"/>
      <c r="AFW66" s="440"/>
      <c r="AFY66" s="440"/>
      <c r="AFZ66" s="440"/>
      <c r="AGA66" s="440"/>
      <c r="AGB66" s="440"/>
      <c r="AGC66" s="110">
        <f t="shared" si="1861"/>
        <v>0</v>
      </c>
      <c r="AGD66" s="440"/>
      <c r="AGE66" s="440"/>
      <c r="AGF66" s="440"/>
      <c r="AGG66" s="440"/>
      <c r="AGH66" s="440"/>
      <c r="AGI66" s="440"/>
      <c r="AGJ66" s="111">
        <f>AGD66+AGE66-AGF66+AGG66-AGH66+AGI66</f>
        <v>0</v>
      </c>
      <c r="AGK66" s="440"/>
      <c r="AGL66" s="440"/>
      <c r="AGN66" s="440"/>
      <c r="AGO66" s="440"/>
      <c r="AGP66" s="440"/>
      <c r="AGQ66" s="440"/>
      <c r="AGR66" s="110">
        <f t="shared" si="1862"/>
        <v>0</v>
      </c>
      <c r="AGS66" s="440"/>
      <c r="AGT66" s="440"/>
      <c r="AGU66" s="440"/>
      <c r="AGV66" s="440"/>
      <c r="AGW66" s="440"/>
      <c r="AGX66" s="440"/>
      <c r="AGY66" s="111">
        <f>AGS66+AGT66-AGU66+AGV66-AGW66+AGX66</f>
        <v>0</v>
      </c>
      <c r="AGZ66" s="440"/>
      <c r="AHA66" s="440"/>
      <c r="AHC66" s="440"/>
      <c r="AHD66" s="440"/>
      <c r="AHE66" s="440"/>
      <c r="AHF66" s="440"/>
      <c r="AHG66" s="110">
        <f t="shared" si="1863"/>
        <v>0</v>
      </c>
      <c r="AHH66" s="440"/>
      <c r="AHI66" s="440"/>
      <c r="AHJ66" s="440"/>
      <c r="AHK66" s="440"/>
      <c r="AHL66" s="440"/>
      <c r="AHM66" s="440"/>
      <c r="AHN66" s="111">
        <f>AHH66+AHI66-AHJ66+AHK66-AHL66+AHM66</f>
        <v>0</v>
      </c>
      <c r="AHO66" s="440"/>
      <c r="AHP66" s="440"/>
      <c r="AHR66" s="440"/>
      <c r="AHS66" s="440"/>
      <c r="AHT66" s="440"/>
      <c r="AHU66" s="440"/>
      <c r="AHV66" s="110">
        <f t="shared" si="1864"/>
        <v>0</v>
      </c>
      <c r="AHW66" s="440"/>
      <c r="AHX66" s="440"/>
      <c r="AHY66" s="440"/>
      <c r="AHZ66" s="440"/>
      <c r="AIA66" s="440"/>
      <c r="AIB66" s="440"/>
      <c r="AIC66" s="111">
        <f>AHW66+AHX66-AHY66+AHZ66-AIA66+AIB66</f>
        <v>0</v>
      </c>
      <c r="AID66" s="440"/>
      <c r="AIE66" s="440"/>
    </row>
    <row r="67" spans="1:915" x14ac:dyDescent="0.3">
      <c r="A67" s="33" t="s">
        <v>134</v>
      </c>
      <c r="B67" s="34" t="s">
        <v>135</v>
      </c>
      <c r="C67" s="439"/>
      <c r="D67" s="440"/>
      <c r="E67" s="440"/>
      <c r="F67" s="440"/>
      <c r="G67" s="110">
        <f t="shared" si="1804"/>
        <v>0</v>
      </c>
      <c r="H67" s="440"/>
      <c r="I67" s="440"/>
      <c r="J67" s="440"/>
      <c r="K67" s="440"/>
      <c r="L67" s="440"/>
      <c r="M67" s="440"/>
      <c r="N67" s="111">
        <f>H67+I67-J67+K67-L67+M67</f>
        <v>0</v>
      </c>
      <c r="O67" s="440"/>
      <c r="P67" s="440"/>
      <c r="Q67" s="440"/>
      <c r="R67" s="440"/>
      <c r="S67" s="440"/>
      <c r="T67" s="440"/>
      <c r="U67" s="110">
        <f t="shared" si="1805"/>
        <v>0</v>
      </c>
      <c r="V67" s="440"/>
      <c r="W67" s="440"/>
      <c r="X67" s="440"/>
      <c r="Y67" s="440"/>
      <c r="Z67" s="440"/>
      <c r="AA67" s="440"/>
      <c r="AB67" s="111">
        <f>V67+W67-X67+Y67-Z67+AA67</f>
        <v>0</v>
      </c>
      <c r="AC67" s="440"/>
      <c r="AD67" s="440"/>
      <c r="AF67" s="440"/>
      <c r="AG67" s="440"/>
      <c r="AH67" s="440"/>
      <c r="AI67" s="440"/>
      <c r="AJ67" s="110">
        <f t="shared" si="1806"/>
        <v>0</v>
      </c>
      <c r="AK67" s="440"/>
      <c r="AL67" s="440"/>
      <c r="AM67" s="440"/>
      <c r="AN67" s="440"/>
      <c r="AO67" s="440"/>
      <c r="AP67" s="440"/>
      <c r="AQ67" s="111">
        <f>AK67+AL67-AM67+AN67-AO67+AP67</f>
        <v>0</v>
      </c>
      <c r="AR67" s="440"/>
      <c r="AS67" s="440"/>
      <c r="AU67" s="440"/>
      <c r="AV67" s="440"/>
      <c r="AW67" s="440"/>
      <c r="AX67" s="440"/>
      <c r="AY67" s="110">
        <f t="shared" si="1807"/>
        <v>0</v>
      </c>
      <c r="AZ67" s="440"/>
      <c r="BA67" s="440"/>
      <c r="BB67" s="440"/>
      <c r="BC67" s="440"/>
      <c r="BD67" s="440"/>
      <c r="BE67" s="440"/>
      <c r="BF67" s="111">
        <f>AZ67+BA67-BB67+BC67-BD67+BE67</f>
        <v>0</v>
      </c>
      <c r="BG67" s="440"/>
      <c r="BH67" s="440"/>
      <c r="BJ67" s="440"/>
      <c r="BK67" s="440"/>
      <c r="BL67" s="440"/>
      <c r="BM67" s="440"/>
      <c r="BN67" s="110">
        <f t="shared" si="1808"/>
        <v>0</v>
      </c>
      <c r="BO67" s="440"/>
      <c r="BP67" s="440"/>
      <c r="BQ67" s="440"/>
      <c r="BR67" s="440"/>
      <c r="BS67" s="440"/>
      <c r="BT67" s="440"/>
      <c r="BU67" s="111">
        <f>BO67+BP67-BQ67+BR67-BS67+BT67</f>
        <v>0</v>
      </c>
      <c r="BV67" s="440"/>
      <c r="BW67" s="440"/>
      <c r="BY67" s="440"/>
      <c r="BZ67" s="440"/>
      <c r="CA67" s="440"/>
      <c r="CB67" s="440"/>
      <c r="CC67" s="110">
        <f t="shared" si="1809"/>
        <v>0</v>
      </c>
      <c r="CD67" s="440"/>
      <c r="CE67" s="440"/>
      <c r="CF67" s="440"/>
      <c r="CG67" s="440"/>
      <c r="CH67" s="440"/>
      <c r="CI67" s="440"/>
      <c r="CJ67" s="111">
        <f>CD67+CE67-CF67+CG67-CH67+CI67</f>
        <v>0</v>
      </c>
      <c r="CK67" s="440"/>
      <c r="CL67" s="440"/>
      <c r="CN67" s="440"/>
      <c r="CO67" s="440"/>
      <c r="CP67" s="440"/>
      <c r="CQ67" s="440"/>
      <c r="CR67" s="110">
        <f t="shared" si="1810"/>
        <v>0</v>
      </c>
      <c r="CS67" s="440"/>
      <c r="CT67" s="440"/>
      <c r="CU67" s="440"/>
      <c r="CV67" s="440"/>
      <c r="CW67" s="440"/>
      <c r="CX67" s="440"/>
      <c r="CY67" s="111">
        <f>CS67+CT67-CU67+CV67-CW67+CX67</f>
        <v>0</v>
      </c>
      <c r="CZ67" s="440"/>
      <c r="DA67" s="440"/>
      <c r="DC67" s="440"/>
      <c r="DD67" s="440"/>
      <c r="DE67" s="440"/>
      <c r="DF67" s="440"/>
      <c r="DG67" s="110">
        <f t="shared" si="1811"/>
        <v>0</v>
      </c>
      <c r="DH67" s="440"/>
      <c r="DI67" s="440"/>
      <c r="DJ67" s="440"/>
      <c r="DK67" s="440"/>
      <c r="DL67" s="440"/>
      <c r="DM67" s="440"/>
      <c r="DN67" s="111">
        <f>DH67+DI67-DJ67+DK67-DL67+DM67</f>
        <v>0</v>
      </c>
      <c r="DO67" s="440"/>
      <c r="DP67" s="440"/>
      <c r="DR67" s="440"/>
      <c r="DS67" s="440"/>
      <c r="DT67" s="440"/>
      <c r="DU67" s="440"/>
      <c r="DV67" s="110">
        <f t="shared" si="1812"/>
        <v>0</v>
      </c>
      <c r="DW67" s="440"/>
      <c r="DX67" s="440"/>
      <c r="DY67" s="440"/>
      <c r="DZ67" s="440"/>
      <c r="EA67" s="440"/>
      <c r="EB67" s="440"/>
      <c r="EC67" s="111">
        <f>DW67+DX67-DY67+DZ67-EA67+EB67</f>
        <v>0</v>
      </c>
      <c r="ED67" s="440"/>
      <c r="EE67" s="440"/>
      <c r="EG67" s="440"/>
      <c r="EH67" s="440"/>
      <c r="EI67" s="440"/>
      <c r="EJ67" s="440"/>
      <c r="EK67" s="110">
        <f t="shared" si="1813"/>
        <v>0</v>
      </c>
      <c r="EL67" s="440"/>
      <c r="EM67" s="440"/>
      <c r="EN67" s="440"/>
      <c r="EO67" s="440"/>
      <c r="EP67" s="440"/>
      <c r="EQ67" s="440"/>
      <c r="ER67" s="111">
        <f>EL67+EM67-EN67+EO67-EP67+EQ67</f>
        <v>0</v>
      </c>
      <c r="ES67" s="440"/>
      <c r="ET67" s="440"/>
      <c r="EV67" s="440"/>
      <c r="EW67" s="440"/>
      <c r="EX67" s="440"/>
      <c r="EY67" s="440"/>
      <c r="EZ67" s="110">
        <f t="shared" si="1814"/>
        <v>0</v>
      </c>
      <c r="FA67" s="440"/>
      <c r="FB67" s="440"/>
      <c r="FC67" s="440"/>
      <c r="FD67" s="440"/>
      <c r="FE67" s="440"/>
      <c r="FF67" s="440"/>
      <c r="FG67" s="111">
        <f>FA67+FB67-FC67+FD67-FE67+FF67</f>
        <v>0</v>
      </c>
      <c r="FH67" s="440"/>
      <c r="FI67" s="440"/>
      <c r="FK67" s="440"/>
      <c r="FL67" s="440"/>
      <c r="FM67" s="440"/>
      <c r="FN67" s="440"/>
      <c r="FO67" s="110">
        <f t="shared" si="1815"/>
        <v>0</v>
      </c>
      <c r="FP67" s="440"/>
      <c r="FQ67" s="440"/>
      <c r="FR67" s="440"/>
      <c r="FS67" s="440"/>
      <c r="FT67" s="440"/>
      <c r="FU67" s="440"/>
      <c r="FV67" s="111">
        <f>FP67+FQ67-FR67+FS67-FT67+FU67</f>
        <v>0</v>
      </c>
      <c r="FW67" s="440"/>
      <c r="FX67" s="440"/>
      <c r="FZ67" s="440"/>
      <c r="GA67" s="440"/>
      <c r="GB67" s="440"/>
      <c r="GC67" s="440"/>
      <c r="GD67" s="110">
        <f t="shared" si="1816"/>
        <v>0</v>
      </c>
      <c r="GE67" s="440"/>
      <c r="GF67" s="440"/>
      <c r="GG67" s="440"/>
      <c r="GH67" s="440"/>
      <c r="GI67" s="440"/>
      <c r="GJ67" s="440"/>
      <c r="GK67" s="111">
        <f>GE67+GF67-GG67+GH67-GI67+GJ67</f>
        <v>0</v>
      </c>
      <c r="GL67" s="440"/>
      <c r="GM67" s="440"/>
      <c r="GO67" s="440"/>
      <c r="GP67" s="440"/>
      <c r="GQ67" s="440"/>
      <c r="GR67" s="440"/>
      <c r="GS67" s="110">
        <f t="shared" si="1817"/>
        <v>0</v>
      </c>
      <c r="GT67" s="440"/>
      <c r="GU67" s="440"/>
      <c r="GV67" s="440"/>
      <c r="GW67" s="440"/>
      <c r="GX67" s="440"/>
      <c r="GY67" s="440"/>
      <c r="GZ67" s="111">
        <f>GT67+GU67-GV67+GW67-GX67+GY67</f>
        <v>0</v>
      </c>
      <c r="HA67" s="440"/>
      <c r="HB67" s="440"/>
      <c r="HD67" s="440"/>
      <c r="HE67" s="440"/>
      <c r="HF67" s="440"/>
      <c r="HG67" s="440"/>
      <c r="HH67" s="110">
        <f t="shared" si="1818"/>
        <v>0</v>
      </c>
      <c r="HI67" s="440"/>
      <c r="HJ67" s="440"/>
      <c r="HK67" s="440"/>
      <c r="HL67" s="440"/>
      <c r="HM67" s="440"/>
      <c r="HN67" s="440"/>
      <c r="HO67" s="111">
        <f>HI67+HJ67-HK67+HL67-HM67+HN67</f>
        <v>0</v>
      </c>
      <c r="HP67" s="440"/>
      <c r="HQ67" s="440"/>
      <c r="HS67" s="440"/>
      <c r="HT67" s="440"/>
      <c r="HU67" s="440"/>
      <c r="HV67" s="440"/>
      <c r="HW67" s="110">
        <f t="shared" si="1819"/>
        <v>0</v>
      </c>
      <c r="HX67" s="440"/>
      <c r="HY67" s="440"/>
      <c r="HZ67" s="440"/>
      <c r="IA67" s="440"/>
      <c r="IB67" s="440"/>
      <c r="IC67" s="440"/>
      <c r="ID67" s="111">
        <f>HX67+HY67-HZ67+IA67-IB67+IC67</f>
        <v>0</v>
      </c>
      <c r="IE67" s="440"/>
      <c r="IF67" s="440"/>
      <c r="IH67" s="440"/>
      <c r="II67" s="440"/>
      <c r="IJ67" s="440"/>
      <c r="IK67" s="440"/>
      <c r="IL67" s="110">
        <f t="shared" si="1820"/>
        <v>0</v>
      </c>
      <c r="IM67" s="440"/>
      <c r="IN67" s="440"/>
      <c r="IO67" s="440"/>
      <c r="IP67" s="440"/>
      <c r="IQ67" s="440"/>
      <c r="IR67" s="440"/>
      <c r="IS67" s="111">
        <f>IM67+IN67-IO67+IP67-IQ67+IR67</f>
        <v>0</v>
      </c>
      <c r="IT67" s="440"/>
      <c r="IU67" s="440"/>
      <c r="IW67" s="440"/>
      <c r="IX67" s="440"/>
      <c r="IY67" s="440"/>
      <c r="IZ67" s="440"/>
      <c r="JA67" s="110">
        <f t="shared" si="1821"/>
        <v>0</v>
      </c>
      <c r="JB67" s="440"/>
      <c r="JC67" s="440"/>
      <c r="JD67" s="440"/>
      <c r="JE67" s="440"/>
      <c r="JF67" s="440"/>
      <c r="JG67" s="440"/>
      <c r="JH67" s="111">
        <f>JB67+JC67-JD67+JE67-JF67+JG67</f>
        <v>0</v>
      </c>
      <c r="JI67" s="440"/>
      <c r="JJ67" s="440"/>
      <c r="JL67" s="440"/>
      <c r="JM67" s="440"/>
      <c r="JN67" s="440"/>
      <c r="JO67" s="440"/>
      <c r="JP67" s="110">
        <f t="shared" si="1822"/>
        <v>0</v>
      </c>
      <c r="JQ67" s="440"/>
      <c r="JR67" s="440"/>
      <c r="JS67" s="440"/>
      <c r="JT67" s="440"/>
      <c r="JU67" s="440"/>
      <c r="JV67" s="440"/>
      <c r="JW67" s="111">
        <f>JQ67+JR67-JS67+JT67-JU67+JV67</f>
        <v>0</v>
      </c>
      <c r="JX67" s="440"/>
      <c r="JY67" s="440"/>
      <c r="KA67" s="440"/>
      <c r="KB67" s="440"/>
      <c r="KC67" s="440"/>
      <c r="KD67" s="440"/>
      <c r="KE67" s="110">
        <f t="shared" si="1823"/>
        <v>0</v>
      </c>
      <c r="KF67" s="440"/>
      <c r="KG67" s="440"/>
      <c r="KH67" s="440"/>
      <c r="KI67" s="440"/>
      <c r="KJ67" s="440"/>
      <c r="KK67" s="440"/>
      <c r="KL67" s="111">
        <f>KF67+KG67-KH67+KI67-KJ67+KK67</f>
        <v>0</v>
      </c>
      <c r="KM67" s="440"/>
      <c r="KN67" s="440"/>
      <c r="KP67" s="440"/>
      <c r="KQ67" s="440"/>
      <c r="KR67" s="440"/>
      <c r="KS67" s="440"/>
      <c r="KT67" s="110">
        <f t="shared" si="1824"/>
        <v>0</v>
      </c>
      <c r="KU67" s="440"/>
      <c r="KV67" s="440"/>
      <c r="KW67" s="440"/>
      <c r="KX67" s="440"/>
      <c r="KY67" s="440"/>
      <c r="KZ67" s="440"/>
      <c r="LA67" s="111">
        <f>KU67+KV67-KW67+KX67-KY67+KZ67</f>
        <v>0</v>
      </c>
      <c r="LB67" s="440"/>
      <c r="LC67" s="440"/>
      <c r="LE67" s="440"/>
      <c r="LF67" s="440"/>
      <c r="LG67" s="440"/>
      <c r="LH67" s="440"/>
      <c r="LI67" s="110">
        <f t="shared" si="1825"/>
        <v>0</v>
      </c>
      <c r="LJ67" s="440"/>
      <c r="LK67" s="440"/>
      <c r="LL67" s="440"/>
      <c r="LM67" s="440"/>
      <c r="LN67" s="440"/>
      <c r="LO67" s="440"/>
      <c r="LP67" s="111">
        <f>LJ67+LK67-LL67+LM67-LN67+LO67</f>
        <v>0</v>
      </c>
      <c r="LQ67" s="440"/>
      <c r="LR67" s="440"/>
      <c r="LT67" s="440"/>
      <c r="LU67" s="440"/>
      <c r="LV67" s="440"/>
      <c r="LW67" s="440"/>
      <c r="LX67" s="110">
        <f t="shared" si="1826"/>
        <v>0</v>
      </c>
      <c r="LY67" s="440"/>
      <c r="LZ67" s="440"/>
      <c r="MA67" s="440"/>
      <c r="MB67" s="440"/>
      <c r="MC67" s="440"/>
      <c r="MD67" s="440"/>
      <c r="ME67" s="111">
        <f>LY67+LZ67-MA67+MB67-MC67+MD67</f>
        <v>0</v>
      </c>
      <c r="MF67" s="440"/>
      <c r="MG67" s="440"/>
      <c r="MI67" s="440"/>
      <c r="MJ67" s="440"/>
      <c r="MK67" s="440"/>
      <c r="ML67" s="440"/>
      <c r="MM67" s="110">
        <f t="shared" si="1827"/>
        <v>0</v>
      </c>
      <c r="MN67" s="440"/>
      <c r="MO67" s="440"/>
      <c r="MP67" s="440"/>
      <c r="MQ67" s="440"/>
      <c r="MR67" s="440"/>
      <c r="MS67" s="440"/>
      <c r="MT67" s="111">
        <f>MN67+MO67-MP67+MQ67-MR67+MS67</f>
        <v>0</v>
      </c>
      <c r="MU67" s="440"/>
      <c r="MV67" s="440"/>
      <c r="MX67" s="440"/>
      <c r="MY67" s="440"/>
      <c r="MZ67" s="440"/>
      <c r="NA67" s="440"/>
      <c r="NB67" s="110">
        <f t="shared" si="1828"/>
        <v>0</v>
      </c>
      <c r="NC67" s="440"/>
      <c r="ND67" s="440"/>
      <c r="NE67" s="440"/>
      <c r="NF67" s="440"/>
      <c r="NG67" s="440"/>
      <c r="NH67" s="440"/>
      <c r="NI67" s="111">
        <f>NC67+ND67-NE67+NF67-NG67+NH67</f>
        <v>0</v>
      </c>
      <c r="NJ67" s="440"/>
      <c r="NK67" s="440"/>
      <c r="NM67" s="440"/>
      <c r="NN67" s="440"/>
      <c r="NO67" s="440"/>
      <c r="NP67" s="440"/>
      <c r="NQ67" s="110">
        <f t="shared" si="1829"/>
        <v>0</v>
      </c>
      <c r="NR67" s="440"/>
      <c r="NS67" s="440"/>
      <c r="NT67" s="440"/>
      <c r="NU67" s="440"/>
      <c r="NV67" s="440"/>
      <c r="NW67" s="440"/>
      <c r="NX67" s="111">
        <f>NR67+NS67-NT67+NU67-NV67+NW67</f>
        <v>0</v>
      </c>
      <c r="NY67" s="440"/>
      <c r="NZ67" s="440"/>
      <c r="OB67" s="440"/>
      <c r="OC67" s="440"/>
      <c r="OD67" s="440"/>
      <c r="OE67" s="440"/>
      <c r="OF67" s="110">
        <f t="shared" si="1830"/>
        <v>0</v>
      </c>
      <c r="OG67" s="440"/>
      <c r="OH67" s="440"/>
      <c r="OI67" s="440"/>
      <c r="OJ67" s="440"/>
      <c r="OK67" s="440"/>
      <c r="OL67" s="440"/>
      <c r="OM67" s="111">
        <f>OG67+OH67-OI67+OJ67-OK67+OL67</f>
        <v>0</v>
      </c>
      <c r="ON67" s="440"/>
      <c r="OO67" s="440"/>
      <c r="OQ67" s="440"/>
      <c r="OR67" s="440"/>
      <c r="OS67" s="440"/>
      <c r="OT67" s="440"/>
      <c r="OU67" s="110">
        <f t="shared" si="1831"/>
        <v>0</v>
      </c>
      <c r="OV67" s="440"/>
      <c r="OW67" s="440"/>
      <c r="OX67" s="440"/>
      <c r="OY67" s="440"/>
      <c r="OZ67" s="440"/>
      <c r="PA67" s="440"/>
      <c r="PB67" s="111">
        <f>OV67+OW67-OX67+OY67-OZ67+PA67</f>
        <v>0</v>
      </c>
      <c r="PC67" s="440"/>
      <c r="PD67" s="440"/>
      <c r="PF67" s="440"/>
      <c r="PG67" s="440"/>
      <c r="PH67" s="440"/>
      <c r="PI67" s="440"/>
      <c r="PJ67" s="110">
        <f t="shared" si="1832"/>
        <v>0</v>
      </c>
      <c r="PK67" s="440"/>
      <c r="PL67" s="440"/>
      <c r="PM67" s="440"/>
      <c r="PN67" s="440"/>
      <c r="PO67" s="440"/>
      <c r="PP67" s="440"/>
      <c r="PQ67" s="111">
        <f>PK67+PL67-PM67+PN67-PO67+PP67</f>
        <v>0</v>
      </c>
      <c r="PR67" s="440"/>
      <c r="PS67" s="440"/>
      <c r="PU67" s="440"/>
      <c r="PV67" s="440"/>
      <c r="PW67" s="440"/>
      <c r="PX67" s="440"/>
      <c r="PY67" s="110">
        <f t="shared" si="1833"/>
        <v>0</v>
      </c>
      <c r="PZ67" s="440"/>
      <c r="QA67" s="440"/>
      <c r="QB67" s="440"/>
      <c r="QC67" s="440"/>
      <c r="QD67" s="440"/>
      <c r="QE67" s="440"/>
      <c r="QF67" s="111">
        <f>PZ67+QA67-QB67+QC67-QD67+QE67</f>
        <v>0</v>
      </c>
      <c r="QG67" s="440"/>
      <c r="QH67" s="440"/>
      <c r="QJ67" s="440"/>
      <c r="QK67" s="440"/>
      <c r="QL67" s="440"/>
      <c r="QM67" s="440"/>
      <c r="QN67" s="110">
        <f t="shared" si="1834"/>
        <v>0</v>
      </c>
      <c r="QO67" s="440"/>
      <c r="QP67" s="440"/>
      <c r="QQ67" s="440"/>
      <c r="QR67" s="440"/>
      <c r="QS67" s="440"/>
      <c r="QT67" s="440"/>
      <c r="QU67" s="111">
        <f>QO67+QP67-QQ67+QR67-QS67+QT67</f>
        <v>0</v>
      </c>
      <c r="QV67" s="440"/>
      <c r="QW67" s="440"/>
      <c r="QY67" s="440"/>
      <c r="QZ67" s="440"/>
      <c r="RA67" s="440"/>
      <c r="RB67" s="440"/>
      <c r="RC67" s="110">
        <f t="shared" si="1835"/>
        <v>0</v>
      </c>
      <c r="RD67" s="440"/>
      <c r="RE67" s="440"/>
      <c r="RF67" s="440"/>
      <c r="RG67" s="440"/>
      <c r="RH67" s="440"/>
      <c r="RI67" s="440"/>
      <c r="RJ67" s="111">
        <f>RD67+RE67-RF67+RG67-RH67+RI67</f>
        <v>0</v>
      </c>
      <c r="RK67" s="440"/>
      <c r="RL67" s="440"/>
      <c r="RN67" s="440"/>
      <c r="RO67" s="440"/>
      <c r="RP67" s="440"/>
      <c r="RQ67" s="440"/>
      <c r="RR67" s="110">
        <f t="shared" si="1836"/>
        <v>0</v>
      </c>
      <c r="RS67" s="440"/>
      <c r="RT67" s="440"/>
      <c r="RU67" s="440"/>
      <c r="RV67" s="440"/>
      <c r="RW67" s="440"/>
      <c r="RX67" s="440"/>
      <c r="RY67" s="111">
        <f>RS67+RT67-RU67+RV67-RW67+RX67</f>
        <v>0</v>
      </c>
      <c r="RZ67" s="440"/>
      <c r="SA67" s="440"/>
      <c r="SC67" s="440"/>
      <c r="SD67" s="440"/>
      <c r="SE67" s="440"/>
      <c r="SF67" s="440"/>
      <c r="SG67" s="110">
        <f t="shared" si="1837"/>
        <v>0</v>
      </c>
      <c r="SH67" s="440"/>
      <c r="SI67" s="440"/>
      <c r="SJ67" s="440"/>
      <c r="SK67" s="440"/>
      <c r="SL67" s="440"/>
      <c r="SM67" s="440"/>
      <c r="SN67" s="111">
        <f>SH67+SI67-SJ67+SK67-SL67+SM67</f>
        <v>0</v>
      </c>
      <c r="SO67" s="440"/>
      <c r="SP67" s="440"/>
      <c r="SR67" s="440"/>
      <c r="SS67" s="440"/>
      <c r="ST67" s="440"/>
      <c r="SU67" s="440"/>
      <c r="SV67" s="110">
        <f t="shared" si="1838"/>
        <v>0</v>
      </c>
      <c r="SW67" s="440"/>
      <c r="SX67" s="440"/>
      <c r="SY67" s="440"/>
      <c r="SZ67" s="440"/>
      <c r="TA67" s="440"/>
      <c r="TB67" s="440"/>
      <c r="TC67" s="111">
        <f>SW67+SX67-SY67+SZ67-TA67+TB67</f>
        <v>0</v>
      </c>
      <c r="TD67" s="440"/>
      <c r="TE67" s="440"/>
      <c r="TG67" s="440"/>
      <c r="TH67" s="440"/>
      <c r="TI67" s="440"/>
      <c r="TJ67" s="440"/>
      <c r="TK67" s="110">
        <f t="shared" si="1839"/>
        <v>0</v>
      </c>
      <c r="TL67" s="440"/>
      <c r="TM67" s="440"/>
      <c r="TN67" s="440"/>
      <c r="TO67" s="440"/>
      <c r="TP67" s="440"/>
      <c r="TQ67" s="440"/>
      <c r="TR67" s="111">
        <f>TL67+TM67-TN67+TO67-TP67+TQ67</f>
        <v>0</v>
      </c>
      <c r="TS67" s="440"/>
      <c r="TT67" s="440"/>
      <c r="TV67" s="440"/>
      <c r="TW67" s="440"/>
      <c r="TX67" s="440"/>
      <c r="TY67" s="440"/>
      <c r="TZ67" s="110">
        <f t="shared" si="1840"/>
        <v>0</v>
      </c>
      <c r="UA67" s="440"/>
      <c r="UB67" s="440"/>
      <c r="UC67" s="440"/>
      <c r="UD67" s="440"/>
      <c r="UE67" s="440"/>
      <c r="UF67" s="440"/>
      <c r="UG67" s="111">
        <f>UA67+UB67-UC67+UD67-UE67+UF67</f>
        <v>0</v>
      </c>
      <c r="UH67" s="440"/>
      <c r="UI67" s="440"/>
      <c r="UK67" s="440"/>
      <c r="UL67" s="440"/>
      <c r="UM67" s="440"/>
      <c r="UN67" s="440"/>
      <c r="UO67" s="110">
        <f t="shared" si="1841"/>
        <v>0</v>
      </c>
      <c r="UP67" s="440"/>
      <c r="UQ67" s="440"/>
      <c r="UR67" s="440"/>
      <c r="US67" s="440"/>
      <c r="UT67" s="440"/>
      <c r="UU67" s="440"/>
      <c r="UV67" s="111">
        <f>UP67+UQ67-UR67+US67-UT67+UU67</f>
        <v>0</v>
      </c>
      <c r="UW67" s="440"/>
      <c r="UX67" s="440"/>
      <c r="UZ67" s="440"/>
      <c r="VA67" s="440"/>
      <c r="VB67" s="440"/>
      <c r="VC67" s="440"/>
      <c r="VD67" s="110">
        <f t="shared" si="1842"/>
        <v>0</v>
      </c>
      <c r="VE67" s="440"/>
      <c r="VF67" s="440"/>
      <c r="VG67" s="440"/>
      <c r="VH67" s="440"/>
      <c r="VI67" s="440"/>
      <c r="VJ67" s="440"/>
      <c r="VK67" s="111">
        <f>VE67+VF67-VG67+VH67-VI67+VJ67</f>
        <v>0</v>
      </c>
      <c r="VL67" s="440"/>
      <c r="VM67" s="440"/>
      <c r="VO67" s="440"/>
      <c r="VP67" s="440"/>
      <c r="VQ67" s="440"/>
      <c r="VR67" s="440"/>
      <c r="VS67" s="110">
        <f t="shared" si="1843"/>
        <v>0</v>
      </c>
      <c r="VT67" s="440"/>
      <c r="VU67" s="440"/>
      <c r="VV67" s="440"/>
      <c r="VW67" s="440"/>
      <c r="VX67" s="440"/>
      <c r="VY67" s="440"/>
      <c r="VZ67" s="111">
        <f>VT67+VU67-VV67+VW67-VX67+VY67</f>
        <v>0</v>
      </c>
      <c r="WA67" s="440"/>
      <c r="WB67" s="440"/>
      <c r="WD67" s="440"/>
      <c r="WE67" s="440"/>
      <c r="WF67" s="440"/>
      <c r="WG67" s="440"/>
      <c r="WH67" s="110">
        <f t="shared" si="1844"/>
        <v>0</v>
      </c>
      <c r="WI67" s="440"/>
      <c r="WJ67" s="440"/>
      <c r="WK67" s="440"/>
      <c r="WL67" s="440"/>
      <c r="WM67" s="440"/>
      <c r="WN67" s="440"/>
      <c r="WO67" s="111">
        <f>WI67+WJ67-WK67+WL67-WM67+WN67</f>
        <v>0</v>
      </c>
      <c r="WP67" s="440"/>
      <c r="WQ67" s="440"/>
      <c r="WS67" s="440"/>
      <c r="WT67" s="440"/>
      <c r="WU67" s="440"/>
      <c r="WV67" s="440"/>
      <c r="WW67" s="110">
        <f t="shared" si="1845"/>
        <v>0</v>
      </c>
      <c r="WX67" s="440"/>
      <c r="WY67" s="440"/>
      <c r="WZ67" s="440"/>
      <c r="XA67" s="440"/>
      <c r="XB67" s="440"/>
      <c r="XC67" s="440"/>
      <c r="XD67" s="111">
        <f>WX67+WY67-WZ67+XA67-XB67+XC67</f>
        <v>0</v>
      </c>
      <c r="XE67" s="440"/>
      <c r="XF67" s="440"/>
      <c r="XH67" s="440"/>
      <c r="XI67" s="440"/>
      <c r="XJ67" s="440"/>
      <c r="XK67" s="440"/>
      <c r="XL67" s="110">
        <f t="shared" si="1846"/>
        <v>0</v>
      </c>
      <c r="XM67" s="440"/>
      <c r="XN67" s="440"/>
      <c r="XO67" s="440"/>
      <c r="XP67" s="440"/>
      <c r="XQ67" s="440"/>
      <c r="XR67" s="440"/>
      <c r="XS67" s="111">
        <f>XM67+XN67-XO67+XP67-XQ67+XR67</f>
        <v>0</v>
      </c>
      <c r="XT67" s="440"/>
      <c r="XU67" s="440"/>
      <c r="XW67" s="440"/>
      <c r="XX67" s="440"/>
      <c r="XY67" s="440"/>
      <c r="XZ67" s="440"/>
      <c r="YA67" s="110">
        <f t="shared" si="1847"/>
        <v>0</v>
      </c>
      <c r="YB67" s="440"/>
      <c r="YC67" s="440"/>
      <c r="YD67" s="440"/>
      <c r="YE67" s="440"/>
      <c r="YF67" s="440"/>
      <c r="YG67" s="440"/>
      <c r="YH67" s="111">
        <f>YB67+YC67-YD67+YE67-YF67+YG67</f>
        <v>0</v>
      </c>
      <c r="YI67" s="440"/>
      <c r="YJ67" s="440"/>
      <c r="YL67" s="440"/>
      <c r="YM67" s="440"/>
      <c r="YN67" s="440"/>
      <c r="YO67" s="440"/>
      <c r="YP67" s="110">
        <f t="shared" si="1848"/>
        <v>0</v>
      </c>
      <c r="YQ67" s="440"/>
      <c r="YR67" s="440"/>
      <c r="YS67" s="440"/>
      <c r="YT67" s="440"/>
      <c r="YU67" s="440"/>
      <c r="YV67" s="440"/>
      <c r="YW67" s="111">
        <f>YQ67+YR67-YS67+YT67-YU67+YV67</f>
        <v>0</v>
      </c>
      <c r="YX67" s="440"/>
      <c r="YY67" s="440"/>
      <c r="ZA67" s="440"/>
      <c r="ZB67" s="440"/>
      <c r="ZC67" s="440"/>
      <c r="ZD67" s="440"/>
      <c r="ZE67" s="110">
        <f t="shared" si="1849"/>
        <v>0</v>
      </c>
      <c r="ZF67" s="440"/>
      <c r="ZG67" s="440"/>
      <c r="ZH67" s="440"/>
      <c r="ZI67" s="440"/>
      <c r="ZJ67" s="440"/>
      <c r="ZK67" s="440"/>
      <c r="ZL67" s="111">
        <f>ZF67+ZG67-ZH67+ZI67-ZJ67+ZK67</f>
        <v>0</v>
      </c>
      <c r="ZM67" s="440"/>
      <c r="ZN67" s="440"/>
      <c r="ZP67" s="440"/>
      <c r="ZQ67" s="440"/>
      <c r="ZR67" s="440"/>
      <c r="ZS67" s="440"/>
      <c r="ZT67" s="110">
        <f t="shared" si="1850"/>
        <v>0</v>
      </c>
      <c r="ZU67" s="440"/>
      <c r="ZV67" s="440"/>
      <c r="ZW67" s="440"/>
      <c r="ZX67" s="440"/>
      <c r="ZY67" s="440"/>
      <c r="ZZ67" s="440"/>
      <c r="AAA67" s="111">
        <f>ZU67+ZV67-ZW67+ZX67-ZY67+ZZ67</f>
        <v>0</v>
      </c>
      <c r="AAB67" s="440"/>
      <c r="AAC67" s="440"/>
      <c r="AAE67" s="440"/>
      <c r="AAF67" s="440"/>
      <c r="AAG67" s="440"/>
      <c r="AAH67" s="440"/>
      <c r="AAI67" s="110">
        <f t="shared" si="1851"/>
        <v>0</v>
      </c>
      <c r="AAJ67" s="440"/>
      <c r="AAK67" s="440"/>
      <c r="AAL67" s="440"/>
      <c r="AAM67" s="440"/>
      <c r="AAN67" s="440"/>
      <c r="AAO67" s="440"/>
      <c r="AAP67" s="111">
        <f>AAJ67+AAK67-AAL67+AAM67-AAN67+AAO67</f>
        <v>0</v>
      </c>
      <c r="AAQ67" s="440"/>
      <c r="AAR67" s="440"/>
      <c r="AAT67" s="440"/>
      <c r="AAU67" s="440"/>
      <c r="AAV67" s="440"/>
      <c r="AAW67" s="440"/>
      <c r="AAX67" s="110">
        <f t="shared" si="1852"/>
        <v>0</v>
      </c>
      <c r="AAY67" s="440"/>
      <c r="AAZ67" s="440"/>
      <c r="ABA67" s="440"/>
      <c r="ABB67" s="440"/>
      <c r="ABC67" s="440"/>
      <c r="ABD67" s="440"/>
      <c r="ABE67" s="111">
        <f>AAY67+AAZ67-ABA67+ABB67-ABC67+ABD67</f>
        <v>0</v>
      </c>
      <c r="ABF67" s="440"/>
      <c r="ABG67" s="440"/>
      <c r="ABI67" s="440"/>
      <c r="ABJ67" s="440"/>
      <c r="ABK67" s="440"/>
      <c r="ABL67" s="440"/>
      <c r="ABM67" s="110">
        <f t="shared" si="1853"/>
        <v>0</v>
      </c>
      <c r="ABN67" s="440"/>
      <c r="ABO67" s="440"/>
      <c r="ABP67" s="440"/>
      <c r="ABQ67" s="440"/>
      <c r="ABR67" s="440"/>
      <c r="ABS67" s="440"/>
      <c r="ABT67" s="111">
        <f>ABN67+ABO67-ABP67+ABQ67-ABR67+ABS67</f>
        <v>0</v>
      </c>
      <c r="ABU67" s="440"/>
      <c r="ABV67" s="440"/>
      <c r="ABX67" s="440"/>
      <c r="ABY67" s="440"/>
      <c r="ABZ67" s="440"/>
      <c r="ACA67" s="440"/>
      <c r="ACB67" s="110">
        <f t="shared" si="1854"/>
        <v>0</v>
      </c>
      <c r="ACC67" s="440"/>
      <c r="ACD67" s="440"/>
      <c r="ACE67" s="440"/>
      <c r="ACF67" s="440"/>
      <c r="ACG67" s="440"/>
      <c r="ACH67" s="440"/>
      <c r="ACI67" s="111">
        <f>ACC67+ACD67-ACE67+ACF67-ACG67+ACH67</f>
        <v>0</v>
      </c>
      <c r="ACJ67" s="440"/>
      <c r="ACK67" s="440"/>
      <c r="ACM67" s="440"/>
      <c r="ACN67" s="440"/>
      <c r="ACO67" s="440"/>
      <c r="ACP67" s="440"/>
      <c r="ACQ67" s="110">
        <f t="shared" si="1855"/>
        <v>0</v>
      </c>
      <c r="ACR67" s="440"/>
      <c r="ACS67" s="440"/>
      <c r="ACT67" s="440"/>
      <c r="ACU67" s="440"/>
      <c r="ACV67" s="440"/>
      <c r="ACW67" s="440"/>
      <c r="ACX67" s="111">
        <f>ACR67+ACS67-ACT67+ACU67-ACV67+ACW67</f>
        <v>0</v>
      </c>
      <c r="ACY67" s="440"/>
      <c r="ACZ67" s="440"/>
      <c r="ADB67" s="440"/>
      <c r="ADC67" s="440"/>
      <c r="ADD67" s="440"/>
      <c r="ADE67" s="440"/>
      <c r="ADF67" s="110">
        <f t="shared" si="1856"/>
        <v>0</v>
      </c>
      <c r="ADG67" s="440"/>
      <c r="ADH67" s="440"/>
      <c r="ADI67" s="440"/>
      <c r="ADJ67" s="440"/>
      <c r="ADK67" s="440"/>
      <c r="ADL67" s="440"/>
      <c r="ADM67" s="111">
        <f>ADG67+ADH67-ADI67+ADJ67-ADK67+ADL67</f>
        <v>0</v>
      </c>
      <c r="ADN67" s="440"/>
      <c r="ADO67" s="440"/>
      <c r="ADQ67" s="440"/>
      <c r="ADR67" s="440"/>
      <c r="ADS67" s="440"/>
      <c r="ADT67" s="440"/>
      <c r="ADU67" s="110">
        <f t="shared" si="1857"/>
        <v>0</v>
      </c>
      <c r="ADV67" s="440"/>
      <c r="ADW67" s="440"/>
      <c r="ADX67" s="440"/>
      <c r="ADY67" s="440"/>
      <c r="ADZ67" s="440"/>
      <c r="AEA67" s="440"/>
      <c r="AEB67" s="111">
        <f>ADV67+ADW67-ADX67+ADY67-ADZ67+AEA67</f>
        <v>0</v>
      </c>
      <c r="AEC67" s="440"/>
      <c r="AED67" s="440"/>
      <c r="AEF67" s="440"/>
      <c r="AEG67" s="440"/>
      <c r="AEH67" s="440"/>
      <c r="AEI67" s="440"/>
      <c r="AEJ67" s="110">
        <f t="shared" si="1858"/>
        <v>0</v>
      </c>
      <c r="AEK67" s="440"/>
      <c r="AEL67" s="440"/>
      <c r="AEM67" s="440"/>
      <c r="AEN67" s="440"/>
      <c r="AEO67" s="440"/>
      <c r="AEP67" s="440"/>
      <c r="AEQ67" s="111">
        <f>AEK67+AEL67-AEM67+AEN67-AEO67+AEP67</f>
        <v>0</v>
      </c>
      <c r="AER67" s="440"/>
      <c r="AES67" s="440"/>
      <c r="AEU67" s="440"/>
      <c r="AEV67" s="440"/>
      <c r="AEW67" s="440"/>
      <c r="AEX67" s="440"/>
      <c r="AEY67" s="110">
        <f t="shared" si="1859"/>
        <v>0</v>
      </c>
      <c r="AEZ67" s="440"/>
      <c r="AFA67" s="440"/>
      <c r="AFB67" s="440"/>
      <c r="AFC67" s="440"/>
      <c r="AFD67" s="440"/>
      <c r="AFE67" s="440"/>
      <c r="AFF67" s="111">
        <f>AEZ67+AFA67-AFB67+AFC67-AFD67+AFE67</f>
        <v>0</v>
      </c>
      <c r="AFG67" s="440"/>
      <c r="AFH67" s="440"/>
      <c r="AFJ67" s="440"/>
      <c r="AFK67" s="440"/>
      <c r="AFL67" s="440"/>
      <c r="AFM67" s="440"/>
      <c r="AFN67" s="110">
        <f t="shared" si="1860"/>
        <v>0</v>
      </c>
      <c r="AFO67" s="440"/>
      <c r="AFP67" s="440"/>
      <c r="AFQ67" s="440"/>
      <c r="AFR67" s="440"/>
      <c r="AFS67" s="440"/>
      <c r="AFT67" s="440"/>
      <c r="AFU67" s="111">
        <f>AFO67+AFP67-AFQ67+AFR67-AFS67+AFT67</f>
        <v>0</v>
      </c>
      <c r="AFV67" s="440"/>
      <c r="AFW67" s="440"/>
      <c r="AFY67" s="440"/>
      <c r="AFZ67" s="440"/>
      <c r="AGA67" s="440"/>
      <c r="AGB67" s="440"/>
      <c r="AGC67" s="110">
        <f t="shared" si="1861"/>
        <v>0</v>
      </c>
      <c r="AGD67" s="440"/>
      <c r="AGE67" s="440"/>
      <c r="AGF67" s="440"/>
      <c r="AGG67" s="440"/>
      <c r="AGH67" s="440"/>
      <c r="AGI67" s="440"/>
      <c r="AGJ67" s="111">
        <f>AGD67+AGE67-AGF67+AGG67-AGH67+AGI67</f>
        <v>0</v>
      </c>
      <c r="AGK67" s="440"/>
      <c r="AGL67" s="440"/>
      <c r="AGN67" s="440"/>
      <c r="AGO67" s="440"/>
      <c r="AGP67" s="440"/>
      <c r="AGQ67" s="440"/>
      <c r="AGR67" s="110">
        <f t="shared" si="1862"/>
        <v>0</v>
      </c>
      <c r="AGS67" s="440"/>
      <c r="AGT67" s="440"/>
      <c r="AGU67" s="440"/>
      <c r="AGV67" s="440"/>
      <c r="AGW67" s="440"/>
      <c r="AGX67" s="440"/>
      <c r="AGY67" s="111">
        <f>AGS67+AGT67-AGU67+AGV67-AGW67+AGX67</f>
        <v>0</v>
      </c>
      <c r="AGZ67" s="440"/>
      <c r="AHA67" s="440"/>
      <c r="AHC67" s="440"/>
      <c r="AHD67" s="440"/>
      <c r="AHE67" s="440"/>
      <c r="AHF67" s="440"/>
      <c r="AHG67" s="110">
        <f t="shared" si="1863"/>
        <v>0</v>
      </c>
      <c r="AHH67" s="440"/>
      <c r="AHI67" s="440"/>
      <c r="AHJ67" s="440"/>
      <c r="AHK67" s="440"/>
      <c r="AHL67" s="440"/>
      <c r="AHM67" s="440"/>
      <c r="AHN67" s="111">
        <f>AHH67+AHI67-AHJ67+AHK67-AHL67+AHM67</f>
        <v>0</v>
      </c>
      <c r="AHO67" s="440"/>
      <c r="AHP67" s="440"/>
      <c r="AHR67" s="440"/>
      <c r="AHS67" s="440"/>
      <c r="AHT67" s="440"/>
      <c r="AHU67" s="440"/>
      <c r="AHV67" s="110">
        <f t="shared" si="1864"/>
        <v>0</v>
      </c>
      <c r="AHW67" s="440"/>
      <c r="AHX67" s="440"/>
      <c r="AHY67" s="440"/>
      <c r="AHZ67" s="440"/>
      <c r="AIA67" s="440"/>
      <c r="AIB67" s="440"/>
      <c r="AIC67" s="111">
        <f>AHW67+AHX67-AHY67+AHZ67-AIA67+AIB67</f>
        <v>0</v>
      </c>
      <c r="AID67" s="440"/>
      <c r="AIE67" s="440"/>
    </row>
    <row r="68" spans="1:915" x14ac:dyDescent="0.3">
      <c r="A68" s="29" t="s">
        <v>91</v>
      </c>
      <c r="B68" s="30" t="s">
        <v>136</v>
      </c>
      <c r="C68" s="110">
        <f>SUM(C69:C72)</f>
        <v>0</v>
      </c>
      <c r="D68" s="110">
        <f t="shared" ref="D68:AD68" si="1865">SUM(D69:D72)</f>
        <v>0</v>
      </c>
      <c r="E68" s="110">
        <f t="shared" si="1865"/>
        <v>0</v>
      </c>
      <c r="F68" s="110">
        <f t="shared" si="1865"/>
        <v>0</v>
      </c>
      <c r="G68" s="110">
        <f t="shared" si="1865"/>
        <v>0</v>
      </c>
      <c r="H68" s="110">
        <f t="shared" si="1865"/>
        <v>0</v>
      </c>
      <c r="I68" s="110">
        <f t="shared" si="1865"/>
        <v>0</v>
      </c>
      <c r="J68" s="110">
        <f t="shared" si="1865"/>
        <v>0</v>
      </c>
      <c r="K68" s="110">
        <f t="shared" si="1865"/>
        <v>0</v>
      </c>
      <c r="L68" s="110">
        <f t="shared" si="1865"/>
        <v>0</v>
      </c>
      <c r="M68" s="110">
        <f t="shared" si="1865"/>
        <v>0</v>
      </c>
      <c r="N68" s="110">
        <f t="shared" si="1865"/>
        <v>0</v>
      </c>
      <c r="O68" s="110">
        <f t="shared" si="1865"/>
        <v>0</v>
      </c>
      <c r="P68" s="110">
        <f t="shared" si="1865"/>
        <v>0</v>
      </c>
      <c r="Q68" s="110">
        <f t="shared" si="1865"/>
        <v>0</v>
      </c>
      <c r="R68" s="110">
        <f t="shared" si="1865"/>
        <v>0</v>
      </c>
      <c r="S68" s="110">
        <f t="shared" si="1865"/>
        <v>0</v>
      </c>
      <c r="T68" s="110">
        <f t="shared" si="1865"/>
        <v>0</v>
      </c>
      <c r="U68" s="110">
        <f t="shared" si="1865"/>
        <v>0</v>
      </c>
      <c r="V68" s="110">
        <f t="shared" si="1865"/>
        <v>0</v>
      </c>
      <c r="W68" s="110">
        <f t="shared" si="1865"/>
        <v>0</v>
      </c>
      <c r="X68" s="110">
        <f t="shared" si="1865"/>
        <v>0</v>
      </c>
      <c r="Y68" s="110">
        <f t="shared" si="1865"/>
        <v>0</v>
      </c>
      <c r="Z68" s="110">
        <f t="shared" si="1865"/>
        <v>0</v>
      </c>
      <c r="AA68" s="110">
        <f t="shared" si="1865"/>
        <v>0</v>
      </c>
      <c r="AB68" s="110">
        <f t="shared" si="1865"/>
        <v>0</v>
      </c>
      <c r="AC68" s="110">
        <f t="shared" si="1865"/>
        <v>0</v>
      </c>
      <c r="AD68" s="110">
        <f t="shared" si="1865"/>
        <v>0</v>
      </c>
      <c r="AF68" s="110">
        <f t="shared" ref="AF68:AS68" si="1866">SUM(AF69:AF72)</f>
        <v>0</v>
      </c>
      <c r="AG68" s="110">
        <f t="shared" si="1866"/>
        <v>0</v>
      </c>
      <c r="AH68" s="110">
        <f t="shared" si="1866"/>
        <v>0</v>
      </c>
      <c r="AI68" s="110">
        <f t="shared" si="1866"/>
        <v>0</v>
      </c>
      <c r="AJ68" s="110">
        <f t="shared" si="1866"/>
        <v>0</v>
      </c>
      <c r="AK68" s="110">
        <f t="shared" si="1866"/>
        <v>0</v>
      </c>
      <c r="AL68" s="110">
        <f t="shared" si="1866"/>
        <v>0</v>
      </c>
      <c r="AM68" s="110">
        <f t="shared" si="1866"/>
        <v>0</v>
      </c>
      <c r="AN68" s="110">
        <f t="shared" si="1866"/>
        <v>0</v>
      </c>
      <c r="AO68" s="110">
        <f t="shared" si="1866"/>
        <v>0</v>
      </c>
      <c r="AP68" s="110">
        <f t="shared" si="1866"/>
        <v>0</v>
      </c>
      <c r="AQ68" s="110">
        <f t="shared" si="1866"/>
        <v>0</v>
      </c>
      <c r="AR68" s="110">
        <f t="shared" si="1866"/>
        <v>0</v>
      </c>
      <c r="AS68" s="110">
        <f t="shared" si="1866"/>
        <v>0</v>
      </c>
      <c r="AU68" s="110">
        <f t="shared" ref="AU68:BH68" si="1867">SUM(AU69:AU72)</f>
        <v>0</v>
      </c>
      <c r="AV68" s="110">
        <f t="shared" si="1867"/>
        <v>0</v>
      </c>
      <c r="AW68" s="110">
        <f t="shared" si="1867"/>
        <v>0</v>
      </c>
      <c r="AX68" s="110">
        <f t="shared" si="1867"/>
        <v>0</v>
      </c>
      <c r="AY68" s="110">
        <f t="shared" si="1867"/>
        <v>0</v>
      </c>
      <c r="AZ68" s="110">
        <f t="shared" si="1867"/>
        <v>0</v>
      </c>
      <c r="BA68" s="110">
        <f t="shared" si="1867"/>
        <v>0</v>
      </c>
      <c r="BB68" s="110">
        <f t="shared" si="1867"/>
        <v>0</v>
      </c>
      <c r="BC68" s="110">
        <f t="shared" si="1867"/>
        <v>0</v>
      </c>
      <c r="BD68" s="110">
        <f t="shared" si="1867"/>
        <v>0</v>
      </c>
      <c r="BE68" s="110">
        <f t="shared" si="1867"/>
        <v>0</v>
      </c>
      <c r="BF68" s="110">
        <f t="shared" si="1867"/>
        <v>0</v>
      </c>
      <c r="BG68" s="110">
        <f t="shared" si="1867"/>
        <v>0</v>
      </c>
      <c r="BH68" s="110">
        <f t="shared" si="1867"/>
        <v>0</v>
      </c>
      <c r="BJ68" s="110">
        <f t="shared" ref="BJ68:BW68" si="1868">SUM(BJ69:BJ72)</f>
        <v>0</v>
      </c>
      <c r="BK68" s="110">
        <f t="shared" si="1868"/>
        <v>0</v>
      </c>
      <c r="BL68" s="110">
        <f t="shared" si="1868"/>
        <v>0</v>
      </c>
      <c r="BM68" s="110">
        <f t="shared" si="1868"/>
        <v>0</v>
      </c>
      <c r="BN68" s="110">
        <f t="shared" si="1868"/>
        <v>0</v>
      </c>
      <c r="BO68" s="110">
        <f t="shared" si="1868"/>
        <v>0</v>
      </c>
      <c r="BP68" s="110">
        <f t="shared" si="1868"/>
        <v>0</v>
      </c>
      <c r="BQ68" s="110">
        <f t="shared" si="1868"/>
        <v>0</v>
      </c>
      <c r="BR68" s="110">
        <f t="shared" si="1868"/>
        <v>0</v>
      </c>
      <c r="BS68" s="110">
        <f t="shared" si="1868"/>
        <v>0</v>
      </c>
      <c r="BT68" s="110">
        <f t="shared" si="1868"/>
        <v>0</v>
      </c>
      <c r="BU68" s="110">
        <f t="shared" si="1868"/>
        <v>0</v>
      </c>
      <c r="BV68" s="110">
        <f t="shared" si="1868"/>
        <v>0</v>
      </c>
      <c r="BW68" s="110">
        <f t="shared" si="1868"/>
        <v>0</v>
      </c>
      <c r="BY68" s="110">
        <f t="shared" ref="BY68:CL68" si="1869">SUM(BY69:BY72)</f>
        <v>0</v>
      </c>
      <c r="BZ68" s="110">
        <f t="shared" si="1869"/>
        <v>0</v>
      </c>
      <c r="CA68" s="110">
        <f t="shared" si="1869"/>
        <v>0</v>
      </c>
      <c r="CB68" s="110">
        <f t="shared" si="1869"/>
        <v>0</v>
      </c>
      <c r="CC68" s="110">
        <f t="shared" si="1869"/>
        <v>0</v>
      </c>
      <c r="CD68" s="110">
        <f t="shared" si="1869"/>
        <v>0</v>
      </c>
      <c r="CE68" s="110">
        <f t="shared" si="1869"/>
        <v>0</v>
      </c>
      <c r="CF68" s="110">
        <f t="shared" si="1869"/>
        <v>0</v>
      </c>
      <c r="CG68" s="110">
        <f t="shared" si="1869"/>
        <v>0</v>
      </c>
      <c r="CH68" s="110">
        <f t="shared" si="1869"/>
        <v>0</v>
      </c>
      <c r="CI68" s="110">
        <f t="shared" si="1869"/>
        <v>0</v>
      </c>
      <c r="CJ68" s="110">
        <f t="shared" si="1869"/>
        <v>0</v>
      </c>
      <c r="CK68" s="110">
        <f t="shared" si="1869"/>
        <v>0</v>
      </c>
      <c r="CL68" s="110">
        <f t="shared" si="1869"/>
        <v>0</v>
      </c>
      <c r="CN68" s="110">
        <f t="shared" ref="CN68:DA68" si="1870">SUM(CN69:CN72)</f>
        <v>0</v>
      </c>
      <c r="CO68" s="110">
        <f t="shared" si="1870"/>
        <v>0</v>
      </c>
      <c r="CP68" s="110">
        <f t="shared" si="1870"/>
        <v>0</v>
      </c>
      <c r="CQ68" s="110">
        <f t="shared" si="1870"/>
        <v>0</v>
      </c>
      <c r="CR68" s="110">
        <f t="shared" si="1870"/>
        <v>0</v>
      </c>
      <c r="CS68" s="110">
        <f t="shared" si="1870"/>
        <v>0</v>
      </c>
      <c r="CT68" s="110">
        <f t="shared" si="1870"/>
        <v>0</v>
      </c>
      <c r="CU68" s="110">
        <f t="shared" si="1870"/>
        <v>0</v>
      </c>
      <c r="CV68" s="110">
        <f t="shared" si="1870"/>
        <v>0</v>
      </c>
      <c r="CW68" s="110">
        <f t="shared" si="1870"/>
        <v>0</v>
      </c>
      <c r="CX68" s="110">
        <f t="shared" si="1870"/>
        <v>0</v>
      </c>
      <c r="CY68" s="110">
        <f t="shared" si="1870"/>
        <v>0</v>
      </c>
      <c r="CZ68" s="110">
        <f t="shared" si="1870"/>
        <v>0</v>
      </c>
      <c r="DA68" s="110">
        <f t="shared" si="1870"/>
        <v>0</v>
      </c>
      <c r="DC68" s="110">
        <f t="shared" ref="DC68:DP68" si="1871">SUM(DC69:DC72)</f>
        <v>0</v>
      </c>
      <c r="DD68" s="110">
        <f t="shared" si="1871"/>
        <v>0</v>
      </c>
      <c r="DE68" s="110">
        <f t="shared" si="1871"/>
        <v>0</v>
      </c>
      <c r="DF68" s="110">
        <f t="shared" si="1871"/>
        <v>0</v>
      </c>
      <c r="DG68" s="110">
        <f t="shared" si="1871"/>
        <v>0</v>
      </c>
      <c r="DH68" s="110">
        <f t="shared" si="1871"/>
        <v>0</v>
      </c>
      <c r="DI68" s="110">
        <f t="shared" si="1871"/>
        <v>0</v>
      </c>
      <c r="DJ68" s="110">
        <f t="shared" si="1871"/>
        <v>0</v>
      </c>
      <c r="DK68" s="110">
        <f t="shared" si="1871"/>
        <v>0</v>
      </c>
      <c r="DL68" s="110">
        <f t="shared" si="1871"/>
        <v>0</v>
      </c>
      <c r="DM68" s="110">
        <f t="shared" si="1871"/>
        <v>0</v>
      </c>
      <c r="DN68" s="110">
        <f t="shared" si="1871"/>
        <v>0</v>
      </c>
      <c r="DO68" s="110">
        <f t="shared" si="1871"/>
        <v>0</v>
      </c>
      <c r="DP68" s="110">
        <f t="shared" si="1871"/>
        <v>0</v>
      </c>
      <c r="DR68" s="110">
        <f t="shared" ref="DR68:EE68" si="1872">SUM(DR69:DR72)</f>
        <v>0</v>
      </c>
      <c r="DS68" s="110">
        <f t="shared" si="1872"/>
        <v>0</v>
      </c>
      <c r="DT68" s="110">
        <f t="shared" si="1872"/>
        <v>0</v>
      </c>
      <c r="DU68" s="110">
        <f t="shared" si="1872"/>
        <v>0</v>
      </c>
      <c r="DV68" s="110">
        <f t="shared" si="1872"/>
        <v>0</v>
      </c>
      <c r="DW68" s="110">
        <f t="shared" si="1872"/>
        <v>0</v>
      </c>
      <c r="DX68" s="110">
        <f t="shared" si="1872"/>
        <v>0</v>
      </c>
      <c r="DY68" s="110">
        <f t="shared" si="1872"/>
        <v>0</v>
      </c>
      <c r="DZ68" s="110">
        <f t="shared" si="1872"/>
        <v>0</v>
      </c>
      <c r="EA68" s="110">
        <f t="shared" si="1872"/>
        <v>0</v>
      </c>
      <c r="EB68" s="110">
        <f t="shared" si="1872"/>
        <v>0</v>
      </c>
      <c r="EC68" s="110">
        <f t="shared" si="1872"/>
        <v>0</v>
      </c>
      <c r="ED68" s="110">
        <f t="shared" si="1872"/>
        <v>0</v>
      </c>
      <c r="EE68" s="110">
        <f t="shared" si="1872"/>
        <v>0</v>
      </c>
      <c r="EG68" s="110">
        <f t="shared" ref="EG68:ET68" si="1873">SUM(EG69:EG72)</f>
        <v>0</v>
      </c>
      <c r="EH68" s="110">
        <f t="shared" si="1873"/>
        <v>0</v>
      </c>
      <c r="EI68" s="110">
        <f t="shared" si="1873"/>
        <v>0</v>
      </c>
      <c r="EJ68" s="110">
        <f t="shared" si="1873"/>
        <v>0</v>
      </c>
      <c r="EK68" s="110">
        <f t="shared" si="1873"/>
        <v>0</v>
      </c>
      <c r="EL68" s="110">
        <f t="shared" si="1873"/>
        <v>0</v>
      </c>
      <c r="EM68" s="110">
        <f t="shared" si="1873"/>
        <v>0</v>
      </c>
      <c r="EN68" s="110">
        <f t="shared" si="1873"/>
        <v>0</v>
      </c>
      <c r="EO68" s="110">
        <f t="shared" si="1873"/>
        <v>0</v>
      </c>
      <c r="EP68" s="110">
        <f t="shared" si="1873"/>
        <v>0</v>
      </c>
      <c r="EQ68" s="110">
        <f t="shared" si="1873"/>
        <v>0</v>
      </c>
      <c r="ER68" s="110">
        <f t="shared" si="1873"/>
        <v>0</v>
      </c>
      <c r="ES68" s="110">
        <f t="shared" si="1873"/>
        <v>0</v>
      </c>
      <c r="ET68" s="110">
        <f t="shared" si="1873"/>
        <v>0</v>
      </c>
      <c r="EV68" s="110">
        <f t="shared" ref="EV68:FI68" si="1874">SUM(EV69:EV72)</f>
        <v>0</v>
      </c>
      <c r="EW68" s="110">
        <f t="shared" si="1874"/>
        <v>0</v>
      </c>
      <c r="EX68" s="110">
        <f t="shared" si="1874"/>
        <v>0</v>
      </c>
      <c r="EY68" s="110">
        <f t="shared" si="1874"/>
        <v>0</v>
      </c>
      <c r="EZ68" s="110">
        <f t="shared" si="1874"/>
        <v>0</v>
      </c>
      <c r="FA68" s="110">
        <f t="shared" si="1874"/>
        <v>0</v>
      </c>
      <c r="FB68" s="110">
        <f t="shared" si="1874"/>
        <v>0</v>
      </c>
      <c r="FC68" s="110">
        <f t="shared" si="1874"/>
        <v>0</v>
      </c>
      <c r="FD68" s="110">
        <f t="shared" si="1874"/>
        <v>0</v>
      </c>
      <c r="FE68" s="110">
        <f t="shared" si="1874"/>
        <v>0</v>
      </c>
      <c r="FF68" s="110">
        <f t="shared" si="1874"/>
        <v>0</v>
      </c>
      <c r="FG68" s="110">
        <f t="shared" si="1874"/>
        <v>0</v>
      </c>
      <c r="FH68" s="110">
        <f t="shared" si="1874"/>
        <v>0</v>
      </c>
      <c r="FI68" s="110">
        <f t="shared" si="1874"/>
        <v>0</v>
      </c>
      <c r="FK68" s="110">
        <f t="shared" ref="FK68:FX68" si="1875">SUM(FK69:FK72)</f>
        <v>0</v>
      </c>
      <c r="FL68" s="110">
        <f t="shared" si="1875"/>
        <v>0</v>
      </c>
      <c r="FM68" s="110">
        <f t="shared" si="1875"/>
        <v>0</v>
      </c>
      <c r="FN68" s="110">
        <f t="shared" si="1875"/>
        <v>0</v>
      </c>
      <c r="FO68" s="110">
        <f t="shared" si="1875"/>
        <v>0</v>
      </c>
      <c r="FP68" s="110">
        <f t="shared" si="1875"/>
        <v>0</v>
      </c>
      <c r="FQ68" s="110">
        <f t="shared" si="1875"/>
        <v>0</v>
      </c>
      <c r="FR68" s="110">
        <f t="shared" si="1875"/>
        <v>0</v>
      </c>
      <c r="FS68" s="110">
        <f t="shared" si="1875"/>
        <v>0</v>
      </c>
      <c r="FT68" s="110">
        <f t="shared" si="1875"/>
        <v>0</v>
      </c>
      <c r="FU68" s="110">
        <f t="shared" si="1875"/>
        <v>0</v>
      </c>
      <c r="FV68" s="110">
        <f t="shared" si="1875"/>
        <v>0</v>
      </c>
      <c r="FW68" s="110">
        <f t="shared" si="1875"/>
        <v>0</v>
      </c>
      <c r="FX68" s="110">
        <f t="shared" si="1875"/>
        <v>0</v>
      </c>
      <c r="FZ68" s="110">
        <f t="shared" ref="FZ68:GM68" si="1876">SUM(FZ69:FZ72)</f>
        <v>0</v>
      </c>
      <c r="GA68" s="110">
        <f t="shared" si="1876"/>
        <v>0</v>
      </c>
      <c r="GB68" s="110">
        <f t="shared" si="1876"/>
        <v>0</v>
      </c>
      <c r="GC68" s="110">
        <f t="shared" si="1876"/>
        <v>0</v>
      </c>
      <c r="GD68" s="110">
        <f t="shared" si="1876"/>
        <v>0</v>
      </c>
      <c r="GE68" s="110">
        <f t="shared" si="1876"/>
        <v>0</v>
      </c>
      <c r="GF68" s="110">
        <f t="shared" si="1876"/>
        <v>0</v>
      </c>
      <c r="GG68" s="110">
        <f t="shared" si="1876"/>
        <v>0</v>
      </c>
      <c r="GH68" s="110">
        <f t="shared" si="1876"/>
        <v>0</v>
      </c>
      <c r="GI68" s="110">
        <f t="shared" si="1876"/>
        <v>0</v>
      </c>
      <c r="GJ68" s="110">
        <f t="shared" si="1876"/>
        <v>0</v>
      </c>
      <c r="GK68" s="110">
        <f t="shared" si="1876"/>
        <v>0</v>
      </c>
      <c r="GL68" s="110">
        <f t="shared" si="1876"/>
        <v>0</v>
      </c>
      <c r="GM68" s="110">
        <f t="shared" si="1876"/>
        <v>0</v>
      </c>
      <c r="GO68" s="110">
        <f t="shared" ref="GO68:HB68" si="1877">SUM(GO69:GO72)</f>
        <v>0</v>
      </c>
      <c r="GP68" s="110">
        <f t="shared" si="1877"/>
        <v>0</v>
      </c>
      <c r="GQ68" s="110">
        <f t="shared" si="1877"/>
        <v>0</v>
      </c>
      <c r="GR68" s="110">
        <f t="shared" si="1877"/>
        <v>0</v>
      </c>
      <c r="GS68" s="110">
        <f t="shared" si="1877"/>
        <v>0</v>
      </c>
      <c r="GT68" s="110">
        <f t="shared" si="1877"/>
        <v>0</v>
      </c>
      <c r="GU68" s="110">
        <f t="shared" si="1877"/>
        <v>0</v>
      </c>
      <c r="GV68" s="110">
        <f t="shared" si="1877"/>
        <v>0</v>
      </c>
      <c r="GW68" s="110">
        <f t="shared" si="1877"/>
        <v>0</v>
      </c>
      <c r="GX68" s="110">
        <f t="shared" si="1877"/>
        <v>0</v>
      </c>
      <c r="GY68" s="110">
        <f t="shared" si="1877"/>
        <v>0</v>
      </c>
      <c r="GZ68" s="110">
        <f t="shared" si="1877"/>
        <v>0</v>
      </c>
      <c r="HA68" s="110">
        <f t="shared" si="1877"/>
        <v>0</v>
      </c>
      <c r="HB68" s="110">
        <f t="shared" si="1877"/>
        <v>0</v>
      </c>
      <c r="HD68" s="110">
        <f t="shared" ref="HD68:HQ68" si="1878">SUM(HD69:HD72)</f>
        <v>0</v>
      </c>
      <c r="HE68" s="110">
        <f t="shared" si="1878"/>
        <v>0</v>
      </c>
      <c r="HF68" s="110">
        <f t="shared" si="1878"/>
        <v>0</v>
      </c>
      <c r="HG68" s="110">
        <f t="shared" si="1878"/>
        <v>0</v>
      </c>
      <c r="HH68" s="110">
        <f t="shared" si="1878"/>
        <v>0</v>
      </c>
      <c r="HI68" s="110">
        <f t="shared" si="1878"/>
        <v>0</v>
      </c>
      <c r="HJ68" s="110">
        <f t="shared" si="1878"/>
        <v>0</v>
      </c>
      <c r="HK68" s="110">
        <f t="shared" si="1878"/>
        <v>0</v>
      </c>
      <c r="HL68" s="110">
        <f t="shared" si="1878"/>
        <v>0</v>
      </c>
      <c r="HM68" s="110">
        <f t="shared" si="1878"/>
        <v>0</v>
      </c>
      <c r="HN68" s="110">
        <f t="shared" si="1878"/>
        <v>0</v>
      </c>
      <c r="HO68" s="110">
        <f t="shared" si="1878"/>
        <v>0</v>
      </c>
      <c r="HP68" s="110">
        <f t="shared" si="1878"/>
        <v>0</v>
      </c>
      <c r="HQ68" s="110">
        <f t="shared" si="1878"/>
        <v>0</v>
      </c>
      <c r="HS68" s="110">
        <f t="shared" ref="HS68:IF68" si="1879">SUM(HS69:HS72)</f>
        <v>0</v>
      </c>
      <c r="HT68" s="110">
        <f t="shared" si="1879"/>
        <v>0</v>
      </c>
      <c r="HU68" s="110">
        <f t="shared" si="1879"/>
        <v>0</v>
      </c>
      <c r="HV68" s="110">
        <f t="shared" si="1879"/>
        <v>0</v>
      </c>
      <c r="HW68" s="110">
        <f t="shared" si="1879"/>
        <v>0</v>
      </c>
      <c r="HX68" s="110">
        <f t="shared" si="1879"/>
        <v>0</v>
      </c>
      <c r="HY68" s="110">
        <f t="shared" si="1879"/>
        <v>0</v>
      </c>
      <c r="HZ68" s="110">
        <f t="shared" si="1879"/>
        <v>0</v>
      </c>
      <c r="IA68" s="110">
        <f t="shared" si="1879"/>
        <v>0</v>
      </c>
      <c r="IB68" s="110">
        <f t="shared" si="1879"/>
        <v>0</v>
      </c>
      <c r="IC68" s="110">
        <f t="shared" si="1879"/>
        <v>0</v>
      </c>
      <c r="ID68" s="110">
        <f t="shared" si="1879"/>
        <v>0</v>
      </c>
      <c r="IE68" s="110">
        <f t="shared" si="1879"/>
        <v>0</v>
      </c>
      <c r="IF68" s="110">
        <f t="shared" si="1879"/>
        <v>0</v>
      </c>
      <c r="IH68" s="110">
        <f t="shared" ref="IH68:IU68" si="1880">SUM(IH69:IH72)</f>
        <v>0</v>
      </c>
      <c r="II68" s="110">
        <f t="shared" si="1880"/>
        <v>0</v>
      </c>
      <c r="IJ68" s="110">
        <f t="shared" si="1880"/>
        <v>0</v>
      </c>
      <c r="IK68" s="110">
        <f t="shared" si="1880"/>
        <v>0</v>
      </c>
      <c r="IL68" s="110">
        <f t="shared" si="1880"/>
        <v>0</v>
      </c>
      <c r="IM68" s="110">
        <f t="shared" si="1880"/>
        <v>0</v>
      </c>
      <c r="IN68" s="110">
        <f t="shared" si="1880"/>
        <v>0</v>
      </c>
      <c r="IO68" s="110">
        <f t="shared" si="1880"/>
        <v>0</v>
      </c>
      <c r="IP68" s="110">
        <f t="shared" si="1880"/>
        <v>0</v>
      </c>
      <c r="IQ68" s="110">
        <f t="shared" si="1880"/>
        <v>0</v>
      </c>
      <c r="IR68" s="110">
        <f t="shared" si="1880"/>
        <v>0</v>
      </c>
      <c r="IS68" s="110">
        <f t="shared" si="1880"/>
        <v>0</v>
      </c>
      <c r="IT68" s="110">
        <f t="shared" si="1880"/>
        <v>0</v>
      </c>
      <c r="IU68" s="110">
        <f t="shared" si="1880"/>
        <v>0</v>
      </c>
      <c r="IW68" s="110">
        <f t="shared" ref="IW68:JJ68" si="1881">SUM(IW69:IW72)</f>
        <v>0</v>
      </c>
      <c r="IX68" s="110">
        <f t="shared" si="1881"/>
        <v>0</v>
      </c>
      <c r="IY68" s="110">
        <f t="shared" si="1881"/>
        <v>0</v>
      </c>
      <c r="IZ68" s="110">
        <f t="shared" si="1881"/>
        <v>0</v>
      </c>
      <c r="JA68" s="110">
        <f t="shared" si="1881"/>
        <v>0</v>
      </c>
      <c r="JB68" s="110">
        <f t="shared" si="1881"/>
        <v>0</v>
      </c>
      <c r="JC68" s="110">
        <f t="shared" si="1881"/>
        <v>0</v>
      </c>
      <c r="JD68" s="110">
        <f t="shared" si="1881"/>
        <v>0</v>
      </c>
      <c r="JE68" s="110">
        <f t="shared" si="1881"/>
        <v>0</v>
      </c>
      <c r="JF68" s="110">
        <f t="shared" si="1881"/>
        <v>0</v>
      </c>
      <c r="JG68" s="110">
        <f t="shared" si="1881"/>
        <v>0</v>
      </c>
      <c r="JH68" s="110">
        <f t="shared" si="1881"/>
        <v>0</v>
      </c>
      <c r="JI68" s="110">
        <f t="shared" si="1881"/>
        <v>0</v>
      </c>
      <c r="JJ68" s="110">
        <f t="shared" si="1881"/>
        <v>0</v>
      </c>
      <c r="JL68" s="110">
        <f t="shared" ref="JL68:JY68" si="1882">SUM(JL69:JL72)</f>
        <v>0</v>
      </c>
      <c r="JM68" s="110">
        <f t="shared" si="1882"/>
        <v>0</v>
      </c>
      <c r="JN68" s="110">
        <f t="shared" si="1882"/>
        <v>0</v>
      </c>
      <c r="JO68" s="110">
        <f t="shared" si="1882"/>
        <v>0</v>
      </c>
      <c r="JP68" s="110">
        <f t="shared" si="1882"/>
        <v>0</v>
      </c>
      <c r="JQ68" s="110">
        <f t="shared" si="1882"/>
        <v>0</v>
      </c>
      <c r="JR68" s="110">
        <f t="shared" si="1882"/>
        <v>0</v>
      </c>
      <c r="JS68" s="110">
        <f t="shared" si="1882"/>
        <v>0</v>
      </c>
      <c r="JT68" s="110">
        <f t="shared" si="1882"/>
        <v>0</v>
      </c>
      <c r="JU68" s="110">
        <f t="shared" si="1882"/>
        <v>0</v>
      </c>
      <c r="JV68" s="110">
        <f t="shared" si="1882"/>
        <v>0</v>
      </c>
      <c r="JW68" s="110">
        <f t="shared" si="1882"/>
        <v>0</v>
      </c>
      <c r="JX68" s="110">
        <f t="shared" si="1882"/>
        <v>0</v>
      </c>
      <c r="JY68" s="110">
        <f t="shared" si="1882"/>
        <v>0</v>
      </c>
      <c r="KA68" s="110">
        <f t="shared" ref="KA68:KN68" si="1883">SUM(KA69:KA72)</f>
        <v>0</v>
      </c>
      <c r="KB68" s="110">
        <f t="shared" si="1883"/>
        <v>0</v>
      </c>
      <c r="KC68" s="110">
        <f t="shared" si="1883"/>
        <v>0</v>
      </c>
      <c r="KD68" s="110">
        <f t="shared" si="1883"/>
        <v>0</v>
      </c>
      <c r="KE68" s="110">
        <f t="shared" si="1883"/>
        <v>0</v>
      </c>
      <c r="KF68" s="110">
        <f t="shared" si="1883"/>
        <v>0</v>
      </c>
      <c r="KG68" s="110">
        <f t="shared" si="1883"/>
        <v>0</v>
      </c>
      <c r="KH68" s="110">
        <f t="shared" si="1883"/>
        <v>0</v>
      </c>
      <c r="KI68" s="110">
        <f t="shared" si="1883"/>
        <v>0</v>
      </c>
      <c r="KJ68" s="110">
        <f t="shared" si="1883"/>
        <v>0</v>
      </c>
      <c r="KK68" s="110">
        <f t="shared" si="1883"/>
        <v>0</v>
      </c>
      <c r="KL68" s="110">
        <f t="shared" si="1883"/>
        <v>0</v>
      </c>
      <c r="KM68" s="110">
        <f t="shared" si="1883"/>
        <v>0</v>
      </c>
      <c r="KN68" s="110">
        <f t="shared" si="1883"/>
        <v>0</v>
      </c>
      <c r="KP68" s="110">
        <f t="shared" ref="KP68:LC68" si="1884">SUM(KP69:KP72)</f>
        <v>0</v>
      </c>
      <c r="KQ68" s="110">
        <f t="shared" si="1884"/>
        <v>0</v>
      </c>
      <c r="KR68" s="110">
        <f t="shared" si="1884"/>
        <v>0</v>
      </c>
      <c r="KS68" s="110">
        <f t="shared" si="1884"/>
        <v>0</v>
      </c>
      <c r="KT68" s="110">
        <f t="shared" si="1884"/>
        <v>0</v>
      </c>
      <c r="KU68" s="110">
        <f t="shared" si="1884"/>
        <v>0</v>
      </c>
      <c r="KV68" s="110">
        <f t="shared" si="1884"/>
        <v>0</v>
      </c>
      <c r="KW68" s="110">
        <f t="shared" si="1884"/>
        <v>0</v>
      </c>
      <c r="KX68" s="110">
        <f t="shared" si="1884"/>
        <v>0</v>
      </c>
      <c r="KY68" s="110">
        <f t="shared" si="1884"/>
        <v>0</v>
      </c>
      <c r="KZ68" s="110">
        <f t="shared" si="1884"/>
        <v>0</v>
      </c>
      <c r="LA68" s="110">
        <f t="shared" si="1884"/>
        <v>0</v>
      </c>
      <c r="LB68" s="110">
        <f t="shared" si="1884"/>
        <v>0</v>
      </c>
      <c r="LC68" s="110">
        <f t="shared" si="1884"/>
        <v>0</v>
      </c>
      <c r="LE68" s="110">
        <f t="shared" ref="LE68:LR68" si="1885">SUM(LE69:LE72)</f>
        <v>0</v>
      </c>
      <c r="LF68" s="110">
        <f t="shared" si="1885"/>
        <v>0</v>
      </c>
      <c r="LG68" s="110">
        <f t="shared" si="1885"/>
        <v>0</v>
      </c>
      <c r="LH68" s="110">
        <f t="shared" si="1885"/>
        <v>0</v>
      </c>
      <c r="LI68" s="110">
        <f t="shared" si="1885"/>
        <v>0</v>
      </c>
      <c r="LJ68" s="110">
        <f t="shared" si="1885"/>
        <v>0</v>
      </c>
      <c r="LK68" s="110">
        <f t="shared" si="1885"/>
        <v>0</v>
      </c>
      <c r="LL68" s="110">
        <f t="shared" si="1885"/>
        <v>0</v>
      </c>
      <c r="LM68" s="110">
        <f t="shared" si="1885"/>
        <v>0</v>
      </c>
      <c r="LN68" s="110">
        <f t="shared" si="1885"/>
        <v>0</v>
      </c>
      <c r="LO68" s="110">
        <f t="shared" si="1885"/>
        <v>0</v>
      </c>
      <c r="LP68" s="110">
        <f t="shared" si="1885"/>
        <v>0</v>
      </c>
      <c r="LQ68" s="110">
        <f t="shared" si="1885"/>
        <v>0</v>
      </c>
      <c r="LR68" s="110">
        <f t="shared" si="1885"/>
        <v>0</v>
      </c>
      <c r="LT68" s="110">
        <f t="shared" ref="LT68:MG68" si="1886">SUM(LT69:LT72)</f>
        <v>0</v>
      </c>
      <c r="LU68" s="110">
        <f t="shared" si="1886"/>
        <v>0</v>
      </c>
      <c r="LV68" s="110">
        <f t="shared" si="1886"/>
        <v>0</v>
      </c>
      <c r="LW68" s="110">
        <f t="shared" si="1886"/>
        <v>0</v>
      </c>
      <c r="LX68" s="110">
        <f t="shared" si="1886"/>
        <v>0</v>
      </c>
      <c r="LY68" s="110">
        <f t="shared" si="1886"/>
        <v>0</v>
      </c>
      <c r="LZ68" s="110">
        <f t="shared" si="1886"/>
        <v>0</v>
      </c>
      <c r="MA68" s="110">
        <f t="shared" si="1886"/>
        <v>0</v>
      </c>
      <c r="MB68" s="110">
        <f t="shared" si="1886"/>
        <v>0</v>
      </c>
      <c r="MC68" s="110">
        <f t="shared" si="1886"/>
        <v>0</v>
      </c>
      <c r="MD68" s="110">
        <f t="shared" si="1886"/>
        <v>0</v>
      </c>
      <c r="ME68" s="110">
        <f t="shared" si="1886"/>
        <v>0</v>
      </c>
      <c r="MF68" s="110">
        <f t="shared" si="1886"/>
        <v>0</v>
      </c>
      <c r="MG68" s="110">
        <f t="shared" si="1886"/>
        <v>0</v>
      </c>
      <c r="MI68" s="110">
        <f t="shared" ref="MI68:MV68" si="1887">SUM(MI69:MI72)</f>
        <v>0</v>
      </c>
      <c r="MJ68" s="110">
        <f t="shared" si="1887"/>
        <v>0</v>
      </c>
      <c r="MK68" s="110">
        <f t="shared" si="1887"/>
        <v>0</v>
      </c>
      <c r="ML68" s="110">
        <f t="shared" si="1887"/>
        <v>0</v>
      </c>
      <c r="MM68" s="110">
        <f t="shared" si="1887"/>
        <v>0</v>
      </c>
      <c r="MN68" s="110">
        <f t="shared" si="1887"/>
        <v>0</v>
      </c>
      <c r="MO68" s="110">
        <f t="shared" si="1887"/>
        <v>0</v>
      </c>
      <c r="MP68" s="110">
        <f t="shared" si="1887"/>
        <v>0</v>
      </c>
      <c r="MQ68" s="110">
        <f t="shared" si="1887"/>
        <v>0</v>
      </c>
      <c r="MR68" s="110">
        <f t="shared" si="1887"/>
        <v>0</v>
      </c>
      <c r="MS68" s="110">
        <f t="shared" si="1887"/>
        <v>0</v>
      </c>
      <c r="MT68" s="110">
        <f t="shared" si="1887"/>
        <v>0</v>
      </c>
      <c r="MU68" s="110">
        <f t="shared" si="1887"/>
        <v>0</v>
      </c>
      <c r="MV68" s="110">
        <f t="shared" si="1887"/>
        <v>0</v>
      </c>
      <c r="MX68" s="110">
        <f t="shared" ref="MX68:NK68" si="1888">SUM(MX69:MX72)</f>
        <v>0</v>
      </c>
      <c r="MY68" s="110">
        <f t="shared" si="1888"/>
        <v>0</v>
      </c>
      <c r="MZ68" s="110">
        <f t="shared" si="1888"/>
        <v>0</v>
      </c>
      <c r="NA68" s="110">
        <f t="shared" si="1888"/>
        <v>0</v>
      </c>
      <c r="NB68" s="110">
        <f t="shared" si="1888"/>
        <v>0</v>
      </c>
      <c r="NC68" s="110">
        <f t="shared" si="1888"/>
        <v>0</v>
      </c>
      <c r="ND68" s="110">
        <f t="shared" si="1888"/>
        <v>0</v>
      </c>
      <c r="NE68" s="110">
        <f t="shared" si="1888"/>
        <v>0</v>
      </c>
      <c r="NF68" s="110">
        <f t="shared" si="1888"/>
        <v>0</v>
      </c>
      <c r="NG68" s="110">
        <f t="shared" si="1888"/>
        <v>0</v>
      </c>
      <c r="NH68" s="110">
        <f t="shared" si="1888"/>
        <v>0</v>
      </c>
      <c r="NI68" s="110">
        <f t="shared" si="1888"/>
        <v>0</v>
      </c>
      <c r="NJ68" s="110">
        <f t="shared" si="1888"/>
        <v>0</v>
      </c>
      <c r="NK68" s="110">
        <f t="shared" si="1888"/>
        <v>0</v>
      </c>
      <c r="NM68" s="110">
        <f t="shared" ref="NM68:NZ68" si="1889">SUM(NM69:NM72)</f>
        <v>0</v>
      </c>
      <c r="NN68" s="110">
        <f t="shared" si="1889"/>
        <v>0</v>
      </c>
      <c r="NO68" s="110">
        <f t="shared" si="1889"/>
        <v>0</v>
      </c>
      <c r="NP68" s="110">
        <f t="shared" si="1889"/>
        <v>0</v>
      </c>
      <c r="NQ68" s="110">
        <f t="shared" si="1889"/>
        <v>0</v>
      </c>
      <c r="NR68" s="110">
        <f t="shared" si="1889"/>
        <v>0</v>
      </c>
      <c r="NS68" s="110">
        <f t="shared" si="1889"/>
        <v>0</v>
      </c>
      <c r="NT68" s="110">
        <f t="shared" si="1889"/>
        <v>0</v>
      </c>
      <c r="NU68" s="110">
        <f t="shared" si="1889"/>
        <v>0</v>
      </c>
      <c r="NV68" s="110">
        <f t="shared" si="1889"/>
        <v>0</v>
      </c>
      <c r="NW68" s="110">
        <f t="shared" si="1889"/>
        <v>0</v>
      </c>
      <c r="NX68" s="110">
        <f t="shared" si="1889"/>
        <v>0</v>
      </c>
      <c r="NY68" s="110">
        <f t="shared" si="1889"/>
        <v>0</v>
      </c>
      <c r="NZ68" s="110">
        <f t="shared" si="1889"/>
        <v>0</v>
      </c>
      <c r="OB68" s="110">
        <f t="shared" ref="OB68:OO68" si="1890">SUM(OB69:OB72)</f>
        <v>0</v>
      </c>
      <c r="OC68" s="110">
        <f t="shared" si="1890"/>
        <v>0</v>
      </c>
      <c r="OD68" s="110">
        <f t="shared" si="1890"/>
        <v>0</v>
      </c>
      <c r="OE68" s="110">
        <f t="shared" si="1890"/>
        <v>0</v>
      </c>
      <c r="OF68" s="110">
        <f t="shared" si="1890"/>
        <v>0</v>
      </c>
      <c r="OG68" s="110">
        <f t="shared" si="1890"/>
        <v>0</v>
      </c>
      <c r="OH68" s="110">
        <f t="shared" si="1890"/>
        <v>0</v>
      </c>
      <c r="OI68" s="110">
        <f t="shared" si="1890"/>
        <v>0</v>
      </c>
      <c r="OJ68" s="110">
        <f t="shared" si="1890"/>
        <v>0</v>
      </c>
      <c r="OK68" s="110">
        <f t="shared" si="1890"/>
        <v>0</v>
      </c>
      <c r="OL68" s="110">
        <f t="shared" si="1890"/>
        <v>0</v>
      </c>
      <c r="OM68" s="110">
        <f t="shared" si="1890"/>
        <v>0</v>
      </c>
      <c r="ON68" s="110">
        <f t="shared" si="1890"/>
        <v>0</v>
      </c>
      <c r="OO68" s="110">
        <f t="shared" si="1890"/>
        <v>0</v>
      </c>
      <c r="OQ68" s="110">
        <f t="shared" ref="OQ68:PD68" si="1891">SUM(OQ69:OQ72)</f>
        <v>0</v>
      </c>
      <c r="OR68" s="110">
        <f t="shared" si="1891"/>
        <v>0</v>
      </c>
      <c r="OS68" s="110">
        <f t="shared" si="1891"/>
        <v>0</v>
      </c>
      <c r="OT68" s="110">
        <f t="shared" si="1891"/>
        <v>0</v>
      </c>
      <c r="OU68" s="110">
        <f t="shared" si="1891"/>
        <v>0</v>
      </c>
      <c r="OV68" s="110">
        <f t="shared" si="1891"/>
        <v>0</v>
      </c>
      <c r="OW68" s="110">
        <f t="shared" si="1891"/>
        <v>0</v>
      </c>
      <c r="OX68" s="110">
        <f t="shared" si="1891"/>
        <v>0</v>
      </c>
      <c r="OY68" s="110">
        <f t="shared" si="1891"/>
        <v>0</v>
      </c>
      <c r="OZ68" s="110">
        <f t="shared" si="1891"/>
        <v>0</v>
      </c>
      <c r="PA68" s="110">
        <f t="shared" si="1891"/>
        <v>0</v>
      </c>
      <c r="PB68" s="110">
        <f t="shared" si="1891"/>
        <v>0</v>
      </c>
      <c r="PC68" s="110">
        <f t="shared" si="1891"/>
        <v>0</v>
      </c>
      <c r="PD68" s="110">
        <f t="shared" si="1891"/>
        <v>0</v>
      </c>
      <c r="PF68" s="110">
        <f t="shared" ref="PF68:PS68" si="1892">SUM(PF69:PF72)</f>
        <v>0</v>
      </c>
      <c r="PG68" s="110">
        <f t="shared" si="1892"/>
        <v>0</v>
      </c>
      <c r="PH68" s="110">
        <f t="shared" si="1892"/>
        <v>0</v>
      </c>
      <c r="PI68" s="110">
        <f t="shared" si="1892"/>
        <v>0</v>
      </c>
      <c r="PJ68" s="110">
        <f t="shared" si="1892"/>
        <v>0</v>
      </c>
      <c r="PK68" s="110">
        <f t="shared" si="1892"/>
        <v>0</v>
      </c>
      <c r="PL68" s="110">
        <f t="shared" si="1892"/>
        <v>0</v>
      </c>
      <c r="PM68" s="110">
        <f t="shared" si="1892"/>
        <v>0</v>
      </c>
      <c r="PN68" s="110">
        <f t="shared" si="1892"/>
        <v>0</v>
      </c>
      <c r="PO68" s="110">
        <f t="shared" si="1892"/>
        <v>0</v>
      </c>
      <c r="PP68" s="110">
        <f t="shared" si="1892"/>
        <v>0</v>
      </c>
      <c r="PQ68" s="110">
        <f t="shared" si="1892"/>
        <v>0</v>
      </c>
      <c r="PR68" s="110">
        <f t="shared" si="1892"/>
        <v>0</v>
      </c>
      <c r="PS68" s="110">
        <f t="shared" si="1892"/>
        <v>0</v>
      </c>
      <c r="PU68" s="110">
        <f t="shared" ref="PU68:QH68" si="1893">SUM(PU69:PU72)</f>
        <v>0</v>
      </c>
      <c r="PV68" s="110">
        <f t="shared" si="1893"/>
        <v>0</v>
      </c>
      <c r="PW68" s="110">
        <f t="shared" si="1893"/>
        <v>0</v>
      </c>
      <c r="PX68" s="110">
        <f t="shared" si="1893"/>
        <v>0</v>
      </c>
      <c r="PY68" s="110">
        <f t="shared" si="1893"/>
        <v>0</v>
      </c>
      <c r="PZ68" s="110">
        <f t="shared" si="1893"/>
        <v>0</v>
      </c>
      <c r="QA68" s="110">
        <f t="shared" si="1893"/>
        <v>0</v>
      </c>
      <c r="QB68" s="110">
        <f t="shared" si="1893"/>
        <v>0</v>
      </c>
      <c r="QC68" s="110">
        <f t="shared" si="1893"/>
        <v>0</v>
      </c>
      <c r="QD68" s="110">
        <f t="shared" si="1893"/>
        <v>0</v>
      </c>
      <c r="QE68" s="110">
        <f t="shared" si="1893"/>
        <v>0</v>
      </c>
      <c r="QF68" s="110">
        <f t="shared" si="1893"/>
        <v>0</v>
      </c>
      <c r="QG68" s="110">
        <f t="shared" si="1893"/>
        <v>0</v>
      </c>
      <c r="QH68" s="110">
        <f t="shared" si="1893"/>
        <v>0</v>
      </c>
      <c r="QJ68" s="110">
        <f t="shared" ref="QJ68:QW68" si="1894">SUM(QJ69:QJ72)</f>
        <v>0</v>
      </c>
      <c r="QK68" s="110">
        <f t="shared" si="1894"/>
        <v>0</v>
      </c>
      <c r="QL68" s="110">
        <f t="shared" si="1894"/>
        <v>0</v>
      </c>
      <c r="QM68" s="110">
        <f t="shared" si="1894"/>
        <v>0</v>
      </c>
      <c r="QN68" s="110">
        <f t="shared" si="1894"/>
        <v>0</v>
      </c>
      <c r="QO68" s="110">
        <f t="shared" si="1894"/>
        <v>0</v>
      </c>
      <c r="QP68" s="110">
        <f t="shared" si="1894"/>
        <v>0</v>
      </c>
      <c r="QQ68" s="110">
        <f t="shared" si="1894"/>
        <v>0</v>
      </c>
      <c r="QR68" s="110">
        <f t="shared" si="1894"/>
        <v>0</v>
      </c>
      <c r="QS68" s="110">
        <f t="shared" si="1894"/>
        <v>0</v>
      </c>
      <c r="QT68" s="110">
        <f t="shared" si="1894"/>
        <v>0</v>
      </c>
      <c r="QU68" s="110">
        <f t="shared" si="1894"/>
        <v>0</v>
      </c>
      <c r="QV68" s="110">
        <f t="shared" si="1894"/>
        <v>0</v>
      </c>
      <c r="QW68" s="110">
        <f t="shared" si="1894"/>
        <v>0</v>
      </c>
      <c r="QY68" s="110">
        <f t="shared" ref="QY68:RL68" si="1895">SUM(QY69:QY72)</f>
        <v>0</v>
      </c>
      <c r="QZ68" s="110">
        <f t="shared" si="1895"/>
        <v>0</v>
      </c>
      <c r="RA68" s="110">
        <f t="shared" si="1895"/>
        <v>0</v>
      </c>
      <c r="RB68" s="110">
        <f t="shared" si="1895"/>
        <v>0</v>
      </c>
      <c r="RC68" s="110">
        <f t="shared" si="1895"/>
        <v>0</v>
      </c>
      <c r="RD68" s="110">
        <f t="shared" si="1895"/>
        <v>0</v>
      </c>
      <c r="RE68" s="110">
        <f t="shared" si="1895"/>
        <v>0</v>
      </c>
      <c r="RF68" s="110">
        <f t="shared" si="1895"/>
        <v>0</v>
      </c>
      <c r="RG68" s="110">
        <f t="shared" si="1895"/>
        <v>0</v>
      </c>
      <c r="RH68" s="110">
        <f t="shared" si="1895"/>
        <v>0</v>
      </c>
      <c r="RI68" s="110">
        <f t="shared" si="1895"/>
        <v>0</v>
      </c>
      <c r="RJ68" s="110">
        <f t="shared" si="1895"/>
        <v>0</v>
      </c>
      <c r="RK68" s="110">
        <f t="shared" si="1895"/>
        <v>0</v>
      </c>
      <c r="RL68" s="110">
        <f t="shared" si="1895"/>
        <v>0</v>
      </c>
      <c r="RN68" s="110">
        <f t="shared" ref="RN68:SA68" si="1896">SUM(RN69:RN72)</f>
        <v>0</v>
      </c>
      <c r="RO68" s="110">
        <f t="shared" si="1896"/>
        <v>0</v>
      </c>
      <c r="RP68" s="110">
        <f t="shared" si="1896"/>
        <v>0</v>
      </c>
      <c r="RQ68" s="110">
        <f t="shared" si="1896"/>
        <v>0</v>
      </c>
      <c r="RR68" s="110">
        <f t="shared" si="1896"/>
        <v>0</v>
      </c>
      <c r="RS68" s="110">
        <f t="shared" si="1896"/>
        <v>0</v>
      </c>
      <c r="RT68" s="110">
        <f t="shared" si="1896"/>
        <v>0</v>
      </c>
      <c r="RU68" s="110">
        <f t="shared" si="1896"/>
        <v>0</v>
      </c>
      <c r="RV68" s="110">
        <f t="shared" si="1896"/>
        <v>0</v>
      </c>
      <c r="RW68" s="110">
        <f t="shared" si="1896"/>
        <v>0</v>
      </c>
      <c r="RX68" s="110">
        <f t="shared" si="1896"/>
        <v>0</v>
      </c>
      <c r="RY68" s="110">
        <f t="shared" si="1896"/>
        <v>0</v>
      </c>
      <c r="RZ68" s="110">
        <f t="shared" si="1896"/>
        <v>0</v>
      </c>
      <c r="SA68" s="110">
        <f t="shared" si="1896"/>
        <v>0</v>
      </c>
      <c r="SC68" s="110">
        <f t="shared" ref="SC68:SP68" si="1897">SUM(SC69:SC72)</f>
        <v>0</v>
      </c>
      <c r="SD68" s="110">
        <f t="shared" si="1897"/>
        <v>0</v>
      </c>
      <c r="SE68" s="110">
        <f t="shared" si="1897"/>
        <v>0</v>
      </c>
      <c r="SF68" s="110">
        <f t="shared" si="1897"/>
        <v>0</v>
      </c>
      <c r="SG68" s="110">
        <f t="shared" si="1897"/>
        <v>0</v>
      </c>
      <c r="SH68" s="110">
        <f t="shared" si="1897"/>
        <v>0</v>
      </c>
      <c r="SI68" s="110">
        <f t="shared" si="1897"/>
        <v>0</v>
      </c>
      <c r="SJ68" s="110">
        <f t="shared" si="1897"/>
        <v>0</v>
      </c>
      <c r="SK68" s="110">
        <f t="shared" si="1897"/>
        <v>0</v>
      </c>
      <c r="SL68" s="110">
        <f t="shared" si="1897"/>
        <v>0</v>
      </c>
      <c r="SM68" s="110">
        <f t="shared" si="1897"/>
        <v>0</v>
      </c>
      <c r="SN68" s="110">
        <f t="shared" si="1897"/>
        <v>0</v>
      </c>
      <c r="SO68" s="110">
        <f t="shared" si="1897"/>
        <v>0</v>
      </c>
      <c r="SP68" s="110">
        <f t="shared" si="1897"/>
        <v>0</v>
      </c>
      <c r="SR68" s="110">
        <f t="shared" ref="SR68:TE68" si="1898">SUM(SR69:SR72)</f>
        <v>0</v>
      </c>
      <c r="SS68" s="110">
        <f t="shared" si="1898"/>
        <v>0</v>
      </c>
      <c r="ST68" s="110">
        <f t="shared" si="1898"/>
        <v>0</v>
      </c>
      <c r="SU68" s="110">
        <f t="shared" si="1898"/>
        <v>0</v>
      </c>
      <c r="SV68" s="110">
        <f t="shared" si="1898"/>
        <v>0</v>
      </c>
      <c r="SW68" s="110">
        <f t="shared" si="1898"/>
        <v>0</v>
      </c>
      <c r="SX68" s="110">
        <f t="shared" si="1898"/>
        <v>0</v>
      </c>
      <c r="SY68" s="110">
        <f t="shared" si="1898"/>
        <v>0</v>
      </c>
      <c r="SZ68" s="110">
        <f t="shared" si="1898"/>
        <v>0</v>
      </c>
      <c r="TA68" s="110">
        <f t="shared" si="1898"/>
        <v>0</v>
      </c>
      <c r="TB68" s="110">
        <f t="shared" si="1898"/>
        <v>0</v>
      </c>
      <c r="TC68" s="110">
        <f t="shared" si="1898"/>
        <v>0</v>
      </c>
      <c r="TD68" s="110">
        <f t="shared" si="1898"/>
        <v>0</v>
      </c>
      <c r="TE68" s="110">
        <f t="shared" si="1898"/>
        <v>0</v>
      </c>
      <c r="TG68" s="110">
        <f t="shared" ref="TG68:TT68" si="1899">SUM(TG69:TG72)</f>
        <v>0</v>
      </c>
      <c r="TH68" s="110">
        <f t="shared" si="1899"/>
        <v>0</v>
      </c>
      <c r="TI68" s="110">
        <f t="shared" si="1899"/>
        <v>0</v>
      </c>
      <c r="TJ68" s="110">
        <f t="shared" si="1899"/>
        <v>0</v>
      </c>
      <c r="TK68" s="110">
        <f t="shared" si="1899"/>
        <v>0</v>
      </c>
      <c r="TL68" s="110">
        <f t="shared" si="1899"/>
        <v>0</v>
      </c>
      <c r="TM68" s="110">
        <f t="shared" si="1899"/>
        <v>0</v>
      </c>
      <c r="TN68" s="110">
        <f t="shared" si="1899"/>
        <v>0</v>
      </c>
      <c r="TO68" s="110">
        <f t="shared" si="1899"/>
        <v>0</v>
      </c>
      <c r="TP68" s="110">
        <f t="shared" si="1899"/>
        <v>0</v>
      </c>
      <c r="TQ68" s="110">
        <f t="shared" si="1899"/>
        <v>0</v>
      </c>
      <c r="TR68" s="110">
        <f t="shared" si="1899"/>
        <v>0</v>
      </c>
      <c r="TS68" s="110">
        <f t="shared" si="1899"/>
        <v>0</v>
      </c>
      <c r="TT68" s="110">
        <f t="shared" si="1899"/>
        <v>0</v>
      </c>
      <c r="TV68" s="110">
        <f t="shared" ref="TV68:UI68" si="1900">SUM(TV69:TV72)</f>
        <v>0</v>
      </c>
      <c r="TW68" s="110">
        <f t="shared" si="1900"/>
        <v>0</v>
      </c>
      <c r="TX68" s="110">
        <f t="shared" si="1900"/>
        <v>0</v>
      </c>
      <c r="TY68" s="110">
        <f t="shared" si="1900"/>
        <v>0</v>
      </c>
      <c r="TZ68" s="110">
        <f t="shared" si="1900"/>
        <v>0</v>
      </c>
      <c r="UA68" s="110">
        <f t="shared" si="1900"/>
        <v>0</v>
      </c>
      <c r="UB68" s="110">
        <f t="shared" si="1900"/>
        <v>0</v>
      </c>
      <c r="UC68" s="110">
        <f t="shared" si="1900"/>
        <v>0</v>
      </c>
      <c r="UD68" s="110">
        <f t="shared" si="1900"/>
        <v>0</v>
      </c>
      <c r="UE68" s="110">
        <f t="shared" si="1900"/>
        <v>0</v>
      </c>
      <c r="UF68" s="110">
        <f t="shared" si="1900"/>
        <v>0</v>
      </c>
      <c r="UG68" s="110">
        <f t="shared" si="1900"/>
        <v>0</v>
      </c>
      <c r="UH68" s="110">
        <f t="shared" si="1900"/>
        <v>0</v>
      </c>
      <c r="UI68" s="110">
        <f t="shared" si="1900"/>
        <v>0</v>
      </c>
      <c r="UK68" s="110">
        <f t="shared" ref="UK68:UX68" si="1901">SUM(UK69:UK72)</f>
        <v>0</v>
      </c>
      <c r="UL68" s="110">
        <f t="shared" si="1901"/>
        <v>0</v>
      </c>
      <c r="UM68" s="110">
        <f t="shared" si="1901"/>
        <v>0</v>
      </c>
      <c r="UN68" s="110">
        <f t="shared" si="1901"/>
        <v>0</v>
      </c>
      <c r="UO68" s="110">
        <f t="shared" si="1901"/>
        <v>0</v>
      </c>
      <c r="UP68" s="110">
        <f t="shared" si="1901"/>
        <v>0</v>
      </c>
      <c r="UQ68" s="110">
        <f t="shared" si="1901"/>
        <v>0</v>
      </c>
      <c r="UR68" s="110">
        <f t="shared" si="1901"/>
        <v>0</v>
      </c>
      <c r="US68" s="110">
        <f t="shared" si="1901"/>
        <v>0</v>
      </c>
      <c r="UT68" s="110">
        <f t="shared" si="1901"/>
        <v>0</v>
      </c>
      <c r="UU68" s="110">
        <f t="shared" si="1901"/>
        <v>0</v>
      </c>
      <c r="UV68" s="110">
        <f t="shared" si="1901"/>
        <v>0</v>
      </c>
      <c r="UW68" s="110">
        <f t="shared" si="1901"/>
        <v>0</v>
      </c>
      <c r="UX68" s="110">
        <f t="shared" si="1901"/>
        <v>0</v>
      </c>
      <c r="UZ68" s="110">
        <f t="shared" ref="UZ68:VM68" si="1902">SUM(UZ69:UZ72)</f>
        <v>0</v>
      </c>
      <c r="VA68" s="110">
        <f t="shared" si="1902"/>
        <v>0</v>
      </c>
      <c r="VB68" s="110">
        <f t="shared" si="1902"/>
        <v>0</v>
      </c>
      <c r="VC68" s="110">
        <f t="shared" si="1902"/>
        <v>0</v>
      </c>
      <c r="VD68" s="110">
        <f t="shared" si="1902"/>
        <v>0</v>
      </c>
      <c r="VE68" s="110">
        <f t="shared" si="1902"/>
        <v>0</v>
      </c>
      <c r="VF68" s="110">
        <f t="shared" si="1902"/>
        <v>0</v>
      </c>
      <c r="VG68" s="110">
        <f t="shared" si="1902"/>
        <v>0</v>
      </c>
      <c r="VH68" s="110">
        <f t="shared" si="1902"/>
        <v>0</v>
      </c>
      <c r="VI68" s="110">
        <f t="shared" si="1902"/>
        <v>0</v>
      </c>
      <c r="VJ68" s="110">
        <f t="shared" si="1902"/>
        <v>0</v>
      </c>
      <c r="VK68" s="110">
        <f t="shared" si="1902"/>
        <v>0</v>
      </c>
      <c r="VL68" s="110">
        <f t="shared" si="1902"/>
        <v>0</v>
      </c>
      <c r="VM68" s="110">
        <f t="shared" si="1902"/>
        <v>0</v>
      </c>
      <c r="VO68" s="110">
        <f t="shared" ref="VO68:WB68" si="1903">SUM(VO69:VO72)</f>
        <v>0</v>
      </c>
      <c r="VP68" s="110">
        <f t="shared" si="1903"/>
        <v>0</v>
      </c>
      <c r="VQ68" s="110">
        <f t="shared" si="1903"/>
        <v>0</v>
      </c>
      <c r="VR68" s="110">
        <f t="shared" si="1903"/>
        <v>0</v>
      </c>
      <c r="VS68" s="110">
        <f t="shared" si="1903"/>
        <v>0</v>
      </c>
      <c r="VT68" s="110">
        <f t="shared" si="1903"/>
        <v>0</v>
      </c>
      <c r="VU68" s="110">
        <f t="shared" si="1903"/>
        <v>0</v>
      </c>
      <c r="VV68" s="110">
        <f t="shared" si="1903"/>
        <v>0</v>
      </c>
      <c r="VW68" s="110">
        <f t="shared" si="1903"/>
        <v>0</v>
      </c>
      <c r="VX68" s="110">
        <f t="shared" si="1903"/>
        <v>0</v>
      </c>
      <c r="VY68" s="110">
        <f t="shared" si="1903"/>
        <v>0</v>
      </c>
      <c r="VZ68" s="110">
        <f t="shared" si="1903"/>
        <v>0</v>
      </c>
      <c r="WA68" s="110">
        <f t="shared" si="1903"/>
        <v>0</v>
      </c>
      <c r="WB68" s="110">
        <f t="shared" si="1903"/>
        <v>0</v>
      </c>
      <c r="WD68" s="110">
        <f t="shared" ref="WD68:WQ68" si="1904">SUM(WD69:WD72)</f>
        <v>0</v>
      </c>
      <c r="WE68" s="110">
        <f t="shared" si="1904"/>
        <v>0</v>
      </c>
      <c r="WF68" s="110">
        <f t="shared" si="1904"/>
        <v>0</v>
      </c>
      <c r="WG68" s="110">
        <f t="shared" si="1904"/>
        <v>0</v>
      </c>
      <c r="WH68" s="110">
        <f t="shared" si="1904"/>
        <v>0</v>
      </c>
      <c r="WI68" s="110">
        <f t="shared" si="1904"/>
        <v>0</v>
      </c>
      <c r="WJ68" s="110">
        <f t="shared" si="1904"/>
        <v>0</v>
      </c>
      <c r="WK68" s="110">
        <f t="shared" si="1904"/>
        <v>0</v>
      </c>
      <c r="WL68" s="110">
        <f t="shared" si="1904"/>
        <v>0</v>
      </c>
      <c r="WM68" s="110">
        <f t="shared" si="1904"/>
        <v>0</v>
      </c>
      <c r="WN68" s="110">
        <f t="shared" si="1904"/>
        <v>0</v>
      </c>
      <c r="WO68" s="110">
        <f t="shared" si="1904"/>
        <v>0</v>
      </c>
      <c r="WP68" s="110">
        <f t="shared" si="1904"/>
        <v>0</v>
      </c>
      <c r="WQ68" s="110">
        <f t="shared" si="1904"/>
        <v>0</v>
      </c>
      <c r="WS68" s="110">
        <f t="shared" ref="WS68:XF68" si="1905">SUM(WS69:WS72)</f>
        <v>0</v>
      </c>
      <c r="WT68" s="110">
        <f t="shared" si="1905"/>
        <v>0</v>
      </c>
      <c r="WU68" s="110">
        <f t="shared" si="1905"/>
        <v>0</v>
      </c>
      <c r="WV68" s="110">
        <f t="shared" si="1905"/>
        <v>0</v>
      </c>
      <c r="WW68" s="110">
        <f t="shared" si="1905"/>
        <v>0</v>
      </c>
      <c r="WX68" s="110">
        <f t="shared" si="1905"/>
        <v>0</v>
      </c>
      <c r="WY68" s="110">
        <f t="shared" si="1905"/>
        <v>0</v>
      </c>
      <c r="WZ68" s="110">
        <f t="shared" si="1905"/>
        <v>0</v>
      </c>
      <c r="XA68" s="110">
        <f t="shared" si="1905"/>
        <v>0</v>
      </c>
      <c r="XB68" s="110">
        <f t="shared" si="1905"/>
        <v>0</v>
      </c>
      <c r="XC68" s="110">
        <f t="shared" si="1905"/>
        <v>0</v>
      </c>
      <c r="XD68" s="110">
        <f t="shared" si="1905"/>
        <v>0</v>
      </c>
      <c r="XE68" s="110">
        <f t="shared" si="1905"/>
        <v>0</v>
      </c>
      <c r="XF68" s="110">
        <f t="shared" si="1905"/>
        <v>0</v>
      </c>
      <c r="XH68" s="110">
        <f t="shared" ref="XH68:XU68" si="1906">SUM(XH69:XH72)</f>
        <v>0</v>
      </c>
      <c r="XI68" s="110">
        <f t="shared" si="1906"/>
        <v>0</v>
      </c>
      <c r="XJ68" s="110">
        <f t="shared" si="1906"/>
        <v>0</v>
      </c>
      <c r="XK68" s="110">
        <f t="shared" si="1906"/>
        <v>0</v>
      </c>
      <c r="XL68" s="110">
        <f t="shared" si="1906"/>
        <v>0</v>
      </c>
      <c r="XM68" s="110">
        <f t="shared" si="1906"/>
        <v>0</v>
      </c>
      <c r="XN68" s="110">
        <f t="shared" si="1906"/>
        <v>0</v>
      </c>
      <c r="XO68" s="110">
        <f t="shared" si="1906"/>
        <v>0</v>
      </c>
      <c r="XP68" s="110">
        <f t="shared" si="1906"/>
        <v>0</v>
      </c>
      <c r="XQ68" s="110">
        <f t="shared" si="1906"/>
        <v>0</v>
      </c>
      <c r="XR68" s="110">
        <f t="shared" si="1906"/>
        <v>0</v>
      </c>
      <c r="XS68" s="110">
        <f t="shared" si="1906"/>
        <v>0</v>
      </c>
      <c r="XT68" s="110">
        <f t="shared" si="1906"/>
        <v>0</v>
      </c>
      <c r="XU68" s="110">
        <f t="shared" si="1906"/>
        <v>0</v>
      </c>
      <c r="XW68" s="110">
        <f t="shared" ref="XW68:YJ68" si="1907">SUM(XW69:XW72)</f>
        <v>0</v>
      </c>
      <c r="XX68" s="110">
        <f t="shared" si="1907"/>
        <v>0</v>
      </c>
      <c r="XY68" s="110">
        <f t="shared" si="1907"/>
        <v>0</v>
      </c>
      <c r="XZ68" s="110">
        <f t="shared" si="1907"/>
        <v>0</v>
      </c>
      <c r="YA68" s="110">
        <f t="shared" si="1907"/>
        <v>0</v>
      </c>
      <c r="YB68" s="110">
        <f t="shared" si="1907"/>
        <v>0</v>
      </c>
      <c r="YC68" s="110">
        <f t="shared" si="1907"/>
        <v>0</v>
      </c>
      <c r="YD68" s="110">
        <f t="shared" si="1907"/>
        <v>0</v>
      </c>
      <c r="YE68" s="110">
        <f t="shared" si="1907"/>
        <v>0</v>
      </c>
      <c r="YF68" s="110">
        <f t="shared" si="1907"/>
        <v>0</v>
      </c>
      <c r="YG68" s="110">
        <f t="shared" si="1907"/>
        <v>0</v>
      </c>
      <c r="YH68" s="110">
        <f t="shared" si="1907"/>
        <v>0</v>
      </c>
      <c r="YI68" s="110">
        <f t="shared" si="1907"/>
        <v>0</v>
      </c>
      <c r="YJ68" s="110">
        <f t="shared" si="1907"/>
        <v>0</v>
      </c>
      <c r="YL68" s="110">
        <f t="shared" ref="YL68:YY68" si="1908">SUM(YL69:YL72)</f>
        <v>0</v>
      </c>
      <c r="YM68" s="110">
        <f t="shared" si="1908"/>
        <v>0</v>
      </c>
      <c r="YN68" s="110">
        <f t="shared" si="1908"/>
        <v>0</v>
      </c>
      <c r="YO68" s="110">
        <f t="shared" si="1908"/>
        <v>0</v>
      </c>
      <c r="YP68" s="110">
        <f t="shared" si="1908"/>
        <v>0</v>
      </c>
      <c r="YQ68" s="110">
        <f t="shared" si="1908"/>
        <v>0</v>
      </c>
      <c r="YR68" s="110">
        <f t="shared" si="1908"/>
        <v>0</v>
      </c>
      <c r="YS68" s="110">
        <f t="shared" si="1908"/>
        <v>0</v>
      </c>
      <c r="YT68" s="110">
        <f t="shared" si="1908"/>
        <v>0</v>
      </c>
      <c r="YU68" s="110">
        <f t="shared" si="1908"/>
        <v>0</v>
      </c>
      <c r="YV68" s="110">
        <f t="shared" si="1908"/>
        <v>0</v>
      </c>
      <c r="YW68" s="110">
        <f t="shared" si="1908"/>
        <v>0</v>
      </c>
      <c r="YX68" s="110">
        <f t="shared" si="1908"/>
        <v>0</v>
      </c>
      <c r="YY68" s="110">
        <f t="shared" si="1908"/>
        <v>0</v>
      </c>
      <c r="ZA68" s="110">
        <f t="shared" ref="ZA68:ZN68" si="1909">SUM(ZA69:ZA72)</f>
        <v>0</v>
      </c>
      <c r="ZB68" s="110">
        <f t="shared" si="1909"/>
        <v>0</v>
      </c>
      <c r="ZC68" s="110">
        <f t="shared" si="1909"/>
        <v>0</v>
      </c>
      <c r="ZD68" s="110">
        <f t="shared" si="1909"/>
        <v>0</v>
      </c>
      <c r="ZE68" s="110">
        <f t="shared" si="1909"/>
        <v>0</v>
      </c>
      <c r="ZF68" s="110">
        <f t="shared" si="1909"/>
        <v>0</v>
      </c>
      <c r="ZG68" s="110">
        <f t="shared" si="1909"/>
        <v>0</v>
      </c>
      <c r="ZH68" s="110">
        <f t="shared" si="1909"/>
        <v>0</v>
      </c>
      <c r="ZI68" s="110">
        <f t="shared" si="1909"/>
        <v>0</v>
      </c>
      <c r="ZJ68" s="110">
        <f t="shared" si="1909"/>
        <v>0</v>
      </c>
      <c r="ZK68" s="110">
        <f t="shared" si="1909"/>
        <v>0</v>
      </c>
      <c r="ZL68" s="110">
        <f t="shared" si="1909"/>
        <v>0</v>
      </c>
      <c r="ZM68" s="110">
        <f t="shared" si="1909"/>
        <v>0</v>
      </c>
      <c r="ZN68" s="110">
        <f t="shared" si="1909"/>
        <v>0</v>
      </c>
      <c r="ZP68" s="110">
        <f t="shared" ref="ZP68:AAC68" si="1910">SUM(ZP69:ZP72)</f>
        <v>0</v>
      </c>
      <c r="ZQ68" s="110">
        <f t="shared" si="1910"/>
        <v>0</v>
      </c>
      <c r="ZR68" s="110">
        <f t="shared" si="1910"/>
        <v>0</v>
      </c>
      <c r="ZS68" s="110">
        <f t="shared" si="1910"/>
        <v>0</v>
      </c>
      <c r="ZT68" s="110">
        <f t="shared" si="1910"/>
        <v>0</v>
      </c>
      <c r="ZU68" s="110">
        <f t="shared" si="1910"/>
        <v>0</v>
      </c>
      <c r="ZV68" s="110">
        <f t="shared" si="1910"/>
        <v>0</v>
      </c>
      <c r="ZW68" s="110">
        <f t="shared" si="1910"/>
        <v>0</v>
      </c>
      <c r="ZX68" s="110">
        <f t="shared" si="1910"/>
        <v>0</v>
      </c>
      <c r="ZY68" s="110">
        <f t="shared" si="1910"/>
        <v>0</v>
      </c>
      <c r="ZZ68" s="110">
        <f t="shared" si="1910"/>
        <v>0</v>
      </c>
      <c r="AAA68" s="110">
        <f t="shared" si="1910"/>
        <v>0</v>
      </c>
      <c r="AAB68" s="110">
        <f t="shared" si="1910"/>
        <v>0</v>
      </c>
      <c r="AAC68" s="110">
        <f t="shared" si="1910"/>
        <v>0</v>
      </c>
      <c r="AAE68" s="110">
        <f t="shared" ref="AAE68:AAR68" si="1911">SUM(AAE69:AAE72)</f>
        <v>0</v>
      </c>
      <c r="AAF68" s="110">
        <f t="shared" si="1911"/>
        <v>0</v>
      </c>
      <c r="AAG68" s="110">
        <f t="shared" si="1911"/>
        <v>0</v>
      </c>
      <c r="AAH68" s="110">
        <f t="shared" si="1911"/>
        <v>0</v>
      </c>
      <c r="AAI68" s="110">
        <f t="shared" si="1911"/>
        <v>0</v>
      </c>
      <c r="AAJ68" s="110">
        <f t="shared" si="1911"/>
        <v>0</v>
      </c>
      <c r="AAK68" s="110">
        <f t="shared" si="1911"/>
        <v>0</v>
      </c>
      <c r="AAL68" s="110">
        <f t="shared" si="1911"/>
        <v>0</v>
      </c>
      <c r="AAM68" s="110">
        <f t="shared" si="1911"/>
        <v>0</v>
      </c>
      <c r="AAN68" s="110">
        <f t="shared" si="1911"/>
        <v>0</v>
      </c>
      <c r="AAO68" s="110">
        <f t="shared" si="1911"/>
        <v>0</v>
      </c>
      <c r="AAP68" s="110">
        <f t="shared" si="1911"/>
        <v>0</v>
      </c>
      <c r="AAQ68" s="110">
        <f t="shared" si="1911"/>
        <v>0</v>
      </c>
      <c r="AAR68" s="110">
        <f t="shared" si="1911"/>
        <v>0</v>
      </c>
      <c r="AAT68" s="110">
        <f t="shared" ref="AAT68:ABG68" si="1912">SUM(AAT69:AAT72)</f>
        <v>0</v>
      </c>
      <c r="AAU68" s="110">
        <f t="shared" si="1912"/>
        <v>0</v>
      </c>
      <c r="AAV68" s="110">
        <f t="shared" si="1912"/>
        <v>0</v>
      </c>
      <c r="AAW68" s="110">
        <f t="shared" si="1912"/>
        <v>0</v>
      </c>
      <c r="AAX68" s="110">
        <f t="shared" si="1912"/>
        <v>0</v>
      </c>
      <c r="AAY68" s="110">
        <f t="shared" si="1912"/>
        <v>0</v>
      </c>
      <c r="AAZ68" s="110">
        <f t="shared" si="1912"/>
        <v>0</v>
      </c>
      <c r="ABA68" s="110">
        <f t="shared" si="1912"/>
        <v>0</v>
      </c>
      <c r="ABB68" s="110">
        <f t="shared" si="1912"/>
        <v>0</v>
      </c>
      <c r="ABC68" s="110">
        <f t="shared" si="1912"/>
        <v>0</v>
      </c>
      <c r="ABD68" s="110">
        <f t="shared" si="1912"/>
        <v>0</v>
      </c>
      <c r="ABE68" s="110">
        <f t="shared" si="1912"/>
        <v>0</v>
      </c>
      <c r="ABF68" s="110">
        <f t="shared" si="1912"/>
        <v>0</v>
      </c>
      <c r="ABG68" s="110">
        <f t="shared" si="1912"/>
        <v>0</v>
      </c>
      <c r="ABI68" s="110">
        <f t="shared" ref="ABI68:ABV68" si="1913">SUM(ABI69:ABI72)</f>
        <v>0</v>
      </c>
      <c r="ABJ68" s="110">
        <f t="shared" si="1913"/>
        <v>0</v>
      </c>
      <c r="ABK68" s="110">
        <f t="shared" si="1913"/>
        <v>0</v>
      </c>
      <c r="ABL68" s="110">
        <f t="shared" si="1913"/>
        <v>0</v>
      </c>
      <c r="ABM68" s="110">
        <f t="shared" si="1913"/>
        <v>0</v>
      </c>
      <c r="ABN68" s="110">
        <f t="shared" si="1913"/>
        <v>0</v>
      </c>
      <c r="ABO68" s="110">
        <f t="shared" si="1913"/>
        <v>0</v>
      </c>
      <c r="ABP68" s="110">
        <f t="shared" si="1913"/>
        <v>0</v>
      </c>
      <c r="ABQ68" s="110">
        <f t="shared" si="1913"/>
        <v>0</v>
      </c>
      <c r="ABR68" s="110">
        <f t="shared" si="1913"/>
        <v>0</v>
      </c>
      <c r="ABS68" s="110">
        <f t="shared" si="1913"/>
        <v>0</v>
      </c>
      <c r="ABT68" s="110">
        <f t="shared" si="1913"/>
        <v>0</v>
      </c>
      <c r="ABU68" s="110">
        <f t="shared" si="1913"/>
        <v>0</v>
      </c>
      <c r="ABV68" s="110">
        <f t="shared" si="1913"/>
        <v>0</v>
      </c>
      <c r="ABX68" s="110">
        <f t="shared" ref="ABX68:ACK68" si="1914">SUM(ABX69:ABX72)</f>
        <v>0</v>
      </c>
      <c r="ABY68" s="110">
        <f t="shared" si="1914"/>
        <v>0</v>
      </c>
      <c r="ABZ68" s="110">
        <f t="shared" si="1914"/>
        <v>0</v>
      </c>
      <c r="ACA68" s="110">
        <f t="shared" si="1914"/>
        <v>0</v>
      </c>
      <c r="ACB68" s="110">
        <f t="shared" si="1914"/>
        <v>0</v>
      </c>
      <c r="ACC68" s="110">
        <f t="shared" si="1914"/>
        <v>0</v>
      </c>
      <c r="ACD68" s="110">
        <f t="shared" si="1914"/>
        <v>0</v>
      </c>
      <c r="ACE68" s="110">
        <f t="shared" si="1914"/>
        <v>0</v>
      </c>
      <c r="ACF68" s="110">
        <f t="shared" si="1914"/>
        <v>0</v>
      </c>
      <c r="ACG68" s="110">
        <f t="shared" si="1914"/>
        <v>0</v>
      </c>
      <c r="ACH68" s="110">
        <f t="shared" si="1914"/>
        <v>0</v>
      </c>
      <c r="ACI68" s="110">
        <f t="shared" si="1914"/>
        <v>0</v>
      </c>
      <c r="ACJ68" s="110">
        <f t="shared" si="1914"/>
        <v>0</v>
      </c>
      <c r="ACK68" s="110">
        <f t="shared" si="1914"/>
        <v>0</v>
      </c>
      <c r="ACM68" s="110">
        <f t="shared" ref="ACM68:ACZ68" si="1915">SUM(ACM69:ACM72)</f>
        <v>0</v>
      </c>
      <c r="ACN68" s="110">
        <f t="shared" si="1915"/>
        <v>0</v>
      </c>
      <c r="ACO68" s="110">
        <f t="shared" si="1915"/>
        <v>0</v>
      </c>
      <c r="ACP68" s="110">
        <f t="shared" si="1915"/>
        <v>0</v>
      </c>
      <c r="ACQ68" s="110">
        <f t="shared" si="1915"/>
        <v>0</v>
      </c>
      <c r="ACR68" s="110">
        <f t="shared" si="1915"/>
        <v>0</v>
      </c>
      <c r="ACS68" s="110">
        <f t="shared" si="1915"/>
        <v>0</v>
      </c>
      <c r="ACT68" s="110">
        <f t="shared" si="1915"/>
        <v>0</v>
      </c>
      <c r="ACU68" s="110">
        <f t="shared" si="1915"/>
        <v>0</v>
      </c>
      <c r="ACV68" s="110">
        <f t="shared" si="1915"/>
        <v>0</v>
      </c>
      <c r="ACW68" s="110">
        <f t="shared" si="1915"/>
        <v>0</v>
      </c>
      <c r="ACX68" s="110">
        <f t="shared" si="1915"/>
        <v>0</v>
      </c>
      <c r="ACY68" s="110">
        <f t="shared" si="1915"/>
        <v>0</v>
      </c>
      <c r="ACZ68" s="110">
        <f t="shared" si="1915"/>
        <v>0</v>
      </c>
      <c r="ADB68" s="110">
        <f t="shared" ref="ADB68:ADO68" si="1916">SUM(ADB69:ADB72)</f>
        <v>0</v>
      </c>
      <c r="ADC68" s="110">
        <f t="shared" si="1916"/>
        <v>0</v>
      </c>
      <c r="ADD68" s="110">
        <f t="shared" si="1916"/>
        <v>0</v>
      </c>
      <c r="ADE68" s="110">
        <f t="shared" si="1916"/>
        <v>0</v>
      </c>
      <c r="ADF68" s="110">
        <f t="shared" si="1916"/>
        <v>0</v>
      </c>
      <c r="ADG68" s="110">
        <f t="shared" si="1916"/>
        <v>0</v>
      </c>
      <c r="ADH68" s="110">
        <f t="shared" si="1916"/>
        <v>0</v>
      </c>
      <c r="ADI68" s="110">
        <f t="shared" si="1916"/>
        <v>0</v>
      </c>
      <c r="ADJ68" s="110">
        <f t="shared" si="1916"/>
        <v>0</v>
      </c>
      <c r="ADK68" s="110">
        <f t="shared" si="1916"/>
        <v>0</v>
      </c>
      <c r="ADL68" s="110">
        <f t="shared" si="1916"/>
        <v>0</v>
      </c>
      <c r="ADM68" s="110">
        <f t="shared" si="1916"/>
        <v>0</v>
      </c>
      <c r="ADN68" s="110">
        <f t="shared" si="1916"/>
        <v>0</v>
      </c>
      <c r="ADO68" s="110">
        <f t="shared" si="1916"/>
        <v>0</v>
      </c>
      <c r="ADQ68" s="110">
        <f t="shared" ref="ADQ68:AED68" si="1917">SUM(ADQ69:ADQ72)</f>
        <v>0</v>
      </c>
      <c r="ADR68" s="110">
        <f t="shared" si="1917"/>
        <v>0</v>
      </c>
      <c r="ADS68" s="110">
        <f t="shared" si="1917"/>
        <v>0</v>
      </c>
      <c r="ADT68" s="110">
        <f t="shared" si="1917"/>
        <v>0</v>
      </c>
      <c r="ADU68" s="110">
        <f t="shared" si="1917"/>
        <v>0</v>
      </c>
      <c r="ADV68" s="110">
        <f t="shared" si="1917"/>
        <v>0</v>
      </c>
      <c r="ADW68" s="110">
        <f t="shared" si="1917"/>
        <v>0</v>
      </c>
      <c r="ADX68" s="110">
        <f t="shared" si="1917"/>
        <v>0</v>
      </c>
      <c r="ADY68" s="110">
        <f t="shared" si="1917"/>
        <v>0</v>
      </c>
      <c r="ADZ68" s="110">
        <f t="shared" si="1917"/>
        <v>0</v>
      </c>
      <c r="AEA68" s="110">
        <f t="shared" si="1917"/>
        <v>0</v>
      </c>
      <c r="AEB68" s="110">
        <f t="shared" si="1917"/>
        <v>0</v>
      </c>
      <c r="AEC68" s="110">
        <f t="shared" si="1917"/>
        <v>0</v>
      </c>
      <c r="AED68" s="110">
        <f t="shared" si="1917"/>
        <v>0</v>
      </c>
      <c r="AEF68" s="110">
        <f t="shared" ref="AEF68:AES68" si="1918">SUM(AEF69:AEF72)</f>
        <v>0</v>
      </c>
      <c r="AEG68" s="110">
        <f t="shared" si="1918"/>
        <v>0</v>
      </c>
      <c r="AEH68" s="110">
        <f t="shared" si="1918"/>
        <v>0</v>
      </c>
      <c r="AEI68" s="110">
        <f t="shared" si="1918"/>
        <v>0</v>
      </c>
      <c r="AEJ68" s="110">
        <f t="shared" si="1918"/>
        <v>0</v>
      </c>
      <c r="AEK68" s="110">
        <f t="shared" si="1918"/>
        <v>0</v>
      </c>
      <c r="AEL68" s="110">
        <f t="shared" si="1918"/>
        <v>0</v>
      </c>
      <c r="AEM68" s="110">
        <f t="shared" si="1918"/>
        <v>0</v>
      </c>
      <c r="AEN68" s="110">
        <f t="shared" si="1918"/>
        <v>0</v>
      </c>
      <c r="AEO68" s="110">
        <f t="shared" si="1918"/>
        <v>0</v>
      </c>
      <c r="AEP68" s="110">
        <f t="shared" si="1918"/>
        <v>0</v>
      </c>
      <c r="AEQ68" s="110">
        <f t="shared" si="1918"/>
        <v>0</v>
      </c>
      <c r="AER68" s="110">
        <f t="shared" si="1918"/>
        <v>0</v>
      </c>
      <c r="AES68" s="110">
        <f t="shared" si="1918"/>
        <v>0</v>
      </c>
      <c r="AEU68" s="110">
        <f t="shared" ref="AEU68:AFH68" si="1919">SUM(AEU69:AEU72)</f>
        <v>0</v>
      </c>
      <c r="AEV68" s="110">
        <f t="shared" si="1919"/>
        <v>0</v>
      </c>
      <c r="AEW68" s="110">
        <f t="shared" si="1919"/>
        <v>0</v>
      </c>
      <c r="AEX68" s="110">
        <f t="shared" si="1919"/>
        <v>0</v>
      </c>
      <c r="AEY68" s="110">
        <f t="shared" si="1919"/>
        <v>0</v>
      </c>
      <c r="AEZ68" s="110">
        <f t="shared" si="1919"/>
        <v>0</v>
      </c>
      <c r="AFA68" s="110">
        <f t="shared" si="1919"/>
        <v>0</v>
      </c>
      <c r="AFB68" s="110">
        <f t="shared" si="1919"/>
        <v>0</v>
      </c>
      <c r="AFC68" s="110">
        <f t="shared" si="1919"/>
        <v>0</v>
      </c>
      <c r="AFD68" s="110">
        <f t="shared" si="1919"/>
        <v>0</v>
      </c>
      <c r="AFE68" s="110">
        <f t="shared" si="1919"/>
        <v>0</v>
      </c>
      <c r="AFF68" s="110">
        <f t="shared" si="1919"/>
        <v>0</v>
      </c>
      <c r="AFG68" s="110">
        <f t="shared" si="1919"/>
        <v>0</v>
      </c>
      <c r="AFH68" s="110">
        <f t="shared" si="1919"/>
        <v>0</v>
      </c>
      <c r="AFJ68" s="110">
        <f t="shared" ref="AFJ68:AFW68" si="1920">SUM(AFJ69:AFJ72)</f>
        <v>0</v>
      </c>
      <c r="AFK68" s="110">
        <f t="shared" si="1920"/>
        <v>0</v>
      </c>
      <c r="AFL68" s="110">
        <f t="shared" si="1920"/>
        <v>0</v>
      </c>
      <c r="AFM68" s="110">
        <f t="shared" si="1920"/>
        <v>0</v>
      </c>
      <c r="AFN68" s="110">
        <f t="shared" si="1920"/>
        <v>0</v>
      </c>
      <c r="AFO68" s="110">
        <f t="shared" si="1920"/>
        <v>0</v>
      </c>
      <c r="AFP68" s="110">
        <f t="shared" si="1920"/>
        <v>0</v>
      </c>
      <c r="AFQ68" s="110">
        <f t="shared" si="1920"/>
        <v>0</v>
      </c>
      <c r="AFR68" s="110">
        <f t="shared" si="1920"/>
        <v>0</v>
      </c>
      <c r="AFS68" s="110">
        <f t="shared" si="1920"/>
        <v>0</v>
      </c>
      <c r="AFT68" s="110">
        <f t="shared" si="1920"/>
        <v>0</v>
      </c>
      <c r="AFU68" s="110">
        <f t="shared" si="1920"/>
        <v>0</v>
      </c>
      <c r="AFV68" s="110">
        <f t="shared" si="1920"/>
        <v>0</v>
      </c>
      <c r="AFW68" s="110">
        <f t="shared" si="1920"/>
        <v>0</v>
      </c>
      <c r="AFY68" s="110">
        <f t="shared" ref="AFY68:AGL68" si="1921">SUM(AFY69:AFY72)</f>
        <v>0</v>
      </c>
      <c r="AFZ68" s="110">
        <f t="shared" si="1921"/>
        <v>0</v>
      </c>
      <c r="AGA68" s="110">
        <f t="shared" si="1921"/>
        <v>0</v>
      </c>
      <c r="AGB68" s="110">
        <f t="shared" si="1921"/>
        <v>0</v>
      </c>
      <c r="AGC68" s="110">
        <f t="shared" si="1921"/>
        <v>0</v>
      </c>
      <c r="AGD68" s="110">
        <f t="shared" si="1921"/>
        <v>0</v>
      </c>
      <c r="AGE68" s="110">
        <f t="shared" si="1921"/>
        <v>0</v>
      </c>
      <c r="AGF68" s="110">
        <f t="shared" si="1921"/>
        <v>0</v>
      </c>
      <c r="AGG68" s="110">
        <f t="shared" si="1921"/>
        <v>0</v>
      </c>
      <c r="AGH68" s="110">
        <f t="shared" si="1921"/>
        <v>0</v>
      </c>
      <c r="AGI68" s="110">
        <f t="shared" si="1921"/>
        <v>0</v>
      </c>
      <c r="AGJ68" s="110">
        <f t="shared" si="1921"/>
        <v>0</v>
      </c>
      <c r="AGK68" s="110">
        <f t="shared" si="1921"/>
        <v>0</v>
      </c>
      <c r="AGL68" s="110">
        <f t="shared" si="1921"/>
        <v>0</v>
      </c>
      <c r="AGN68" s="110">
        <f t="shared" ref="AGN68:AHA68" si="1922">SUM(AGN69:AGN72)</f>
        <v>0</v>
      </c>
      <c r="AGO68" s="110">
        <f t="shared" si="1922"/>
        <v>0</v>
      </c>
      <c r="AGP68" s="110">
        <f t="shared" si="1922"/>
        <v>0</v>
      </c>
      <c r="AGQ68" s="110">
        <f t="shared" si="1922"/>
        <v>0</v>
      </c>
      <c r="AGR68" s="110">
        <f t="shared" si="1922"/>
        <v>0</v>
      </c>
      <c r="AGS68" s="110">
        <f t="shared" si="1922"/>
        <v>0</v>
      </c>
      <c r="AGT68" s="110">
        <f t="shared" si="1922"/>
        <v>0</v>
      </c>
      <c r="AGU68" s="110">
        <f t="shared" si="1922"/>
        <v>0</v>
      </c>
      <c r="AGV68" s="110">
        <f t="shared" si="1922"/>
        <v>0</v>
      </c>
      <c r="AGW68" s="110">
        <f t="shared" si="1922"/>
        <v>0</v>
      </c>
      <c r="AGX68" s="110">
        <f t="shared" si="1922"/>
        <v>0</v>
      </c>
      <c r="AGY68" s="110">
        <f t="shared" si="1922"/>
        <v>0</v>
      </c>
      <c r="AGZ68" s="110">
        <f t="shared" si="1922"/>
        <v>0</v>
      </c>
      <c r="AHA68" s="110">
        <f t="shared" si="1922"/>
        <v>0</v>
      </c>
      <c r="AHC68" s="110">
        <f t="shared" ref="AHC68:AHP68" si="1923">SUM(AHC69:AHC72)</f>
        <v>0</v>
      </c>
      <c r="AHD68" s="110">
        <f t="shared" si="1923"/>
        <v>0</v>
      </c>
      <c r="AHE68" s="110">
        <f t="shared" si="1923"/>
        <v>0</v>
      </c>
      <c r="AHF68" s="110">
        <f t="shared" si="1923"/>
        <v>0</v>
      </c>
      <c r="AHG68" s="110">
        <f t="shared" si="1923"/>
        <v>0</v>
      </c>
      <c r="AHH68" s="110">
        <f t="shared" si="1923"/>
        <v>0</v>
      </c>
      <c r="AHI68" s="110">
        <f t="shared" si="1923"/>
        <v>0</v>
      </c>
      <c r="AHJ68" s="110">
        <f t="shared" si="1923"/>
        <v>0</v>
      </c>
      <c r="AHK68" s="110">
        <f t="shared" si="1923"/>
        <v>0</v>
      </c>
      <c r="AHL68" s="110">
        <f t="shared" si="1923"/>
        <v>0</v>
      </c>
      <c r="AHM68" s="110">
        <f t="shared" si="1923"/>
        <v>0</v>
      </c>
      <c r="AHN68" s="110">
        <f t="shared" si="1923"/>
        <v>0</v>
      </c>
      <c r="AHO68" s="110">
        <f t="shared" si="1923"/>
        <v>0</v>
      </c>
      <c r="AHP68" s="110">
        <f t="shared" si="1923"/>
        <v>0</v>
      </c>
      <c r="AHR68" s="110">
        <f t="shared" ref="AHR68:AIE68" si="1924">SUM(AHR69:AHR72)</f>
        <v>0</v>
      </c>
      <c r="AHS68" s="110">
        <f t="shared" si="1924"/>
        <v>0</v>
      </c>
      <c r="AHT68" s="110">
        <f t="shared" si="1924"/>
        <v>0</v>
      </c>
      <c r="AHU68" s="110">
        <f t="shared" si="1924"/>
        <v>0</v>
      </c>
      <c r="AHV68" s="110">
        <f t="shared" si="1924"/>
        <v>0</v>
      </c>
      <c r="AHW68" s="110">
        <f t="shared" si="1924"/>
        <v>0</v>
      </c>
      <c r="AHX68" s="110">
        <f t="shared" si="1924"/>
        <v>0</v>
      </c>
      <c r="AHY68" s="110">
        <f t="shared" si="1924"/>
        <v>0</v>
      </c>
      <c r="AHZ68" s="110">
        <f t="shared" si="1924"/>
        <v>0</v>
      </c>
      <c r="AIA68" s="110">
        <f t="shared" si="1924"/>
        <v>0</v>
      </c>
      <c r="AIB68" s="110">
        <f t="shared" si="1924"/>
        <v>0</v>
      </c>
      <c r="AIC68" s="110">
        <f t="shared" si="1924"/>
        <v>0</v>
      </c>
      <c r="AID68" s="110">
        <f t="shared" si="1924"/>
        <v>0</v>
      </c>
      <c r="AIE68" s="110">
        <f t="shared" si="1924"/>
        <v>0</v>
      </c>
    </row>
    <row r="69" spans="1:915" ht="28.8" x14ac:dyDescent="0.3">
      <c r="A69" s="33" t="s">
        <v>130</v>
      </c>
      <c r="B69" s="34" t="s">
        <v>137</v>
      </c>
      <c r="C69" s="439"/>
      <c r="D69" s="440"/>
      <c r="E69" s="440"/>
      <c r="F69" s="440"/>
      <c r="G69" s="110">
        <f t="shared" ref="G69:G72" si="1925">C69+D69-E69+F69</f>
        <v>0</v>
      </c>
      <c r="H69" s="440"/>
      <c r="I69" s="440"/>
      <c r="J69" s="440"/>
      <c r="K69" s="440"/>
      <c r="L69" s="440"/>
      <c r="M69" s="440"/>
      <c r="N69" s="111">
        <f>H69+I69-J69+K69-L69+M69</f>
        <v>0</v>
      </c>
      <c r="O69" s="440"/>
      <c r="P69" s="440"/>
      <c r="Q69" s="440"/>
      <c r="R69" s="440"/>
      <c r="S69" s="440"/>
      <c r="T69" s="440"/>
      <c r="U69" s="110">
        <f t="shared" ref="U69:U72" si="1926">Q69+R69-S69+T69</f>
        <v>0</v>
      </c>
      <c r="V69" s="440"/>
      <c r="W69" s="440"/>
      <c r="X69" s="440"/>
      <c r="Y69" s="440"/>
      <c r="Z69" s="440"/>
      <c r="AA69" s="440"/>
      <c r="AB69" s="111">
        <f>V69+W69-X69+Y69-Z69+AA69</f>
        <v>0</v>
      </c>
      <c r="AC69" s="440"/>
      <c r="AD69" s="440"/>
      <c r="AF69" s="440"/>
      <c r="AG69" s="440"/>
      <c r="AH69" s="440"/>
      <c r="AI69" s="440"/>
      <c r="AJ69" s="110">
        <f t="shared" ref="AJ69:AJ72" si="1927">AF69+AG69-AH69+AI69</f>
        <v>0</v>
      </c>
      <c r="AK69" s="440"/>
      <c r="AL69" s="440"/>
      <c r="AM69" s="440"/>
      <c r="AN69" s="440"/>
      <c r="AO69" s="440"/>
      <c r="AP69" s="440"/>
      <c r="AQ69" s="111">
        <f>AK69+AL69-AM69+AN69-AO69+AP69</f>
        <v>0</v>
      </c>
      <c r="AR69" s="440"/>
      <c r="AS69" s="440"/>
      <c r="AU69" s="440"/>
      <c r="AV69" s="440"/>
      <c r="AW69" s="440"/>
      <c r="AX69" s="440"/>
      <c r="AY69" s="110">
        <f t="shared" ref="AY69:AY72" si="1928">AU69+AV69-AW69+AX69</f>
        <v>0</v>
      </c>
      <c r="AZ69" s="440"/>
      <c r="BA69" s="440"/>
      <c r="BB69" s="440"/>
      <c r="BC69" s="440"/>
      <c r="BD69" s="440"/>
      <c r="BE69" s="440"/>
      <c r="BF69" s="111">
        <f>AZ69+BA69-BB69+BC69-BD69+BE69</f>
        <v>0</v>
      </c>
      <c r="BG69" s="440"/>
      <c r="BH69" s="440"/>
      <c r="BJ69" s="440"/>
      <c r="BK69" s="440"/>
      <c r="BL69" s="440"/>
      <c r="BM69" s="440"/>
      <c r="BN69" s="110">
        <f t="shared" ref="BN69:BN72" si="1929">BJ69+BK69-BL69+BM69</f>
        <v>0</v>
      </c>
      <c r="BO69" s="440"/>
      <c r="BP69" s="440"/>
      <c r="BQ69" s="440"/>
      <c r="BR69" s="440"/>
      <c r="BS69" s="440"/>
      <c r="BT69" s="440"/>
      <c r="BU69" s="111">
        <f>BO69+BP69-BQ69+BR69-BS69+BT69</f>
        <v>0</v>
      </c>
      <c r="BV69" s="440"/>
      <c r="BW69" s="440"/>
      <c r="BY69" s="440"/>
      <c r="BZ69" s="440"/>
      <c r="CA69" s="440"/>
      <c r="CB69" s="440"/>
      <c r="CC69" s="110">
        <f t="shared" ref="CC69:CC72" si="1930">BY69+BZ69-CA69+CB69</f>
        <v>0</v>
      </c>
      <c r="CD69" s="440"/>
      <c r="CE69" s="440"/>
      <c r="CF69" s="440"/>
      <c r="CG69" s="440"/>
      <c r="CH69" s="440"/>
      <c r="CI69" s="440"/>
      <c r="CJ69" s="111">
        <f>CD69+CE69-CF69+CG69-CH69+CI69</f>
        <v>0</v>
      </c>
      <c r="CK69" s="440"/>
      <c r="CL69" s="440"/>
      <c r="CN69" s="440"/>
      <c r="CO69" s="440"/>
      <c r="CP69" s="440"/>
      <c r="CQ69" s="440"/>
      <c r="CR69" s="110">
        <f t="shared" ref="CR69:CR72" si="1931">CN69+CO69-CP69+CQ69</f>
        <v>0</v>
      </c>
      <c r="CS69" s="440"/>
      <c r="CT69" s="440"/>
      <c r="CU69" s="440"/>
      <c r="CV69" s="440"/>
      <c r="CW69" s="440"/>
      <c r="CX69" s="440"/>
      <c r="CY69" s="111">
        <f>CS69+CT69-CU69+CV69-CW69+CX69</f>
        <v>0</v>
      </c>
      <c r="CZ69" s="440"/>
      <c r="DA69" s="440"/>
      <c r="DC69" s="440"/>
      <c r="DD69" s="440"/>
      <c r="DE69" s="440"/>
      <c r="DF69" s="440"/>
      <c r="DG69" s="110">
        <f t="shared" ref="DG69:DG72" si="1932">DC69+DD69-DE69+DF69</f>
        <v>0</v>
      </c>
      <c r="DH69" s="440"/>
      <c r="DI69" s="440"/>
      <c r="DJ69" s="440"/>
      <c r="DK69" s="440"/>
      <c r="DL69" s="440"/>
      <c r="DM69" s="440"/>
      <c r="DN69" s="111">
        <f>DH69+DI69-DJ69+DK69-DL69+DM69</f>
        <v>0</v>
      </c>
      <c r="DO69" s="440"/>
      <c r="DP69" s="440"/>
      <c r="DR69" s="440"/>
      <c r="DS69" s="440"/>
      <c r="DT69" s="440"/>
      <c r="DU69" s="440"/>
      <c r="DV69" s="110">
        <f t="shared" ref="DV69:DV72" si="1933">DR69+DS69-DT69+DU69</f>
        <v>0</v>
      </c>
      <c r="DW69" s="440"/>
      <c r="DX69" s="440"/>
      <c r="DY69" s="440"/>
      <c r="DZ69" s="440"/>
      <c r="EA69" s="440"/>
      <c r="EB69" s="440"/>
      <c r="EC69" s="111">
        <f>DW69+DX69-DY69+DZ69-EA69+EB69</f>
        <v>0</v>
      </c>
      <c r="ED69" s="440"/>
      <c r="EE69" s="440"/>
      <c r="EG69" s="440"/>
      <c r="EH69" s="440"/>
      <c r="EI69" s="440"/>
      <c r="EJ69" s="440"/>
      <c r="EK69" s="110">
        <f t="shared" ref="EK69:EK72" si="1934">EG69+EH69-EI69+EJ69</f>
        <v>0</v>
      </c>
      <c r="EL69" s="440"/>
      <c r="EM69" s="440"/>
      <c r="EN69" s="440"/>
      <c r="EO69" s="440"/>
      <c r="EP69" s="440"/>
      <c r="EQ69" s="440"/>
      <c r="ER69" s="111">
        <f>EL69+EM69-EN69+EO69-EP69+EQ69</f>
        <v>0</v>
      </c>
      <c r="ES69" s="440"/>
      <c r="ET69" s="440"/>
      <c r="EV69" s="440"/>
      <c r="EW69" s="440"/>
      <c r="EX69" s="440"/>
      <c r="EY69" s="440"/>
      <c r="EZ69" s="110">
        <f t="shared" ref="EZ69:EZ72" si="1935">EV69+EW69-EX69+EY69</f>
        <v>0</v>
      </c>
      <c r="FA69" s="440"/>
      <c r="FB69" s="440"/>
      <c r="FC69" s="440"/>
      <c r="FD69" s="440"/>
      <c r="FE69" s="440"/>
      <c r="FF69" s="440"/>
      <c r="FG69" s="111">
        <f>FA69+FB69-FC69+FD69-FE69+FF69</f>
        <v>0</v>
      </c>
      <c r="FH69" s="440"/>
      <c r="FI69" s="440"/>
      <c r="FK69" s="440"/>
      <c r="FL69" s="440"/>
      <c r="FM69" s="440"/>
      <c r="FN69" s="440"/>
      <c r="FO69" s="110">
        <f t="shared" ref="FO69:FO72" si="1936">FK69+FL69-FM69+FN69</f>
        <v>0</v>
      </c>
      <c r="FP69" s="440"/>
      <c r="FQ69" s="440"/>
      <c r="FR69" s="440"/>
      <c r="FS69" s="440"/>
      <c r="FT69" s="440"/>
      <c r="FU69" s="440"/>
      <c r="FV69" s="111">
        <f>FP69+FQ69-FR69+FS69-FT69+FU69</f>
        <v>0</v>
      </c>
      <c r="FW69" s="440"/>
      <c r="FX69" s="440"/>
      <c r="FZ69" s="440"/>
      <c r="GA69" s="440"/>
      <c r="GB69" s="440"/>
      <c r="GC69" s="440"/>
      <c r="GD69" s="110">
        <f t="shared" ref="GD69:GD72" si="1937">FZ69+GA69-GB69+GC69</f>
        <v>0</v>
      </c>
      <c r="GE69" s="440"/>
      <c r="GF69" s="440"/>
      <c r="GG69" s="440"/>
      <c r="GH69" s="440"/>
      <c r="GI69" s="440"/>
      <c r="GJ69" s="440"/>
      <c r="GK69" s="111">
        <f>GE69+GF69-GG69+GH69-GI69+GJ69</f>
        <v>0</v>
      </c>
      <c r="GL69" s="440"/>
      <c r="GM69" s="440"/>
      <c r="GO69" s="440"/>
      <c r="GP69" s="440"/>
      <c r="GQ69" s="440"/>
      <c r="GR69" s="440"/>
      <c r="GS69" s="110">
        <f t="shared" ref="GS69:GS72" si="1938">GO69+GP69-GQ69+GR69</f>
        <v>0</v>
      </c>
      <c r="GT69" s="440"/>
      <c r="GU69" s="440"/>
      <c r="GV69" s="440"/>
      <c r="GW69" s="440"/>
      <c r="GX69" s="440"/>
      <c r="GY69" s="440"/>
      <c r="GZ69" s="111">
        <f>GT69+GU69-GV69+GW69-GX69+GY69</f>
        <v>0</v>
      </c>
      <c r="HA69" s="440"/>
      <c r="HB69" s="440"/>
      <c r="HD69" s="440"/>
      <c r="HE69" s="440"/>
      <c r="HF69" s="440"/>
      <c r="HG69" s="440"/>
      <c r="HH69" s="110">
        <f t="shared" ref="HH69:HH72" si="1939">HD69+HE69-HF69+HG69</f>
        <v>0</v>
      </c>
      <c r="HI69" s="440"/>
      <c r="HJ69" s="440"/>
      <c r="HK69" s="440"/>
      <c r="HL69" s="440"/>
      <c r="HM69" s="440"/>
      <c r="HN69" s="440"/>
      <c r="HO69" s="111">
        <f>HI69+HJ69-HK69+HL69-HM69+HN69</f>
        <v>0</v>
      </c>
      <c r="HP69" s="440"/>
      <c r="HQ69" s="440"/>
      <c r="HS69" s="440"/>
      <c r="HT69" s="440"/>
      <c r="HU69" s="440"/>
      <c r="HV69" s="440"/>
      <c r="HW69" s="110">
        <f t="shared" ref="HW69:HW72" si="1940">HS69+HT69-HU69+HV69</f>
        <v>0</v>
      </c>
      <c r="HX69" s="440"/>
      <c r="HY69" s="440"/>
      <c r="HZ69" s="440"/>
      <c r="IA69" s="440"/>
      <c r="IB69" s="440"/>
      <c r="IC69" s="440"/>
      <c r="ID69" s="111">
        <f>HX69+HY69-HZ69+IA69-IB69+IC69</f>
        <v>0</v>
      </c>
      <c r="IE69" s="440"/>
      <c r="IF69" s="440"/>
      <c r="IH69" s="440"/>
      <c r="II69" s="440"/>
      <c r="IJ69" s="440"/>
      <c r="IK69" s="440"/>
      <c r="IL69" s="110">
        <f t="shared" ref="IL69:IL72" si="1941">IH69+II69-IJ69+IK69</f>
        <v>0</v>
      </c>
      <c r="IM69" s="440"/>
      <c r="IN69" s="440"/>
      <c r="IO69" s="440"/>
      <c r="IP69" s="440"/>
      <c r="IQ69" s="440"/>
      <c r="IR69" s="440"/>
      <c r="IS69" s="111">
        <f>IM69+IN69-IO69+IP69-IQ69+IR69</f>
        <v>0</v>
      </c>
      <c r="IT69" s="440"/>
      <c r="IU69" s="440"/>
      <c r="IW69" s="440"/>
      <c r="IX69" s="440"/>
      <c r="IY69" s="440"/>
      <c r="IZ69" s="440"/>
      <c r="JA69" s="110">
        <f t="shared" ref="JA69:JA72" si="1942">IW69+IX69-IY69+IZ69</f>
        <v>0</v>
      </c>
      <c r="JB69" s="440"/>
      <c r="JC69" s="440"/>
      <c r="JD69" s="440"/>
      <c r="JE69" s="440"/>
      <c r="JF69" s="440"/>
      <c r="JG69" s="440"/>
      <c r="JH69" s="111">
        <f>JB69+JC69-JD69+JE69-JF69+JG69</f>
        <v>0</v>
      </c>
      <c r="JI69" s="440"/>
      <c r="JJ69" s="440"/>
      <c r="JL69" s="440"/>
      <c r="JM69" s="440"/>
      <c r="JN69" s="440"/>
      <c r="JO69" s="440"/>
      <c r="JP69" s="110">
        <f t="shared" ref="JP69:JP72" si="1943">JL69+JM69-JN69+JO69</f>
        <v>0</v>
      </c>
      <c r="JQ69" s="440"/>
      <c r="JR69" s="440"/>
      <c r="JS69" s="440"/>
      <c r="JT69" s="440"/>
      <c r="JU69" s="440"/>
      <c r="JV69" s="440"/>
      <c r="JW69" s="111">
        <f>JQ69+JR69-JS69+JT69-JU69+JV69</f>
        <v>0</v>
      </c>
      <c r="JX69" s="440"/>
      <c r="JY69" s="440"/>
      <c r="KA69" s="440"/>
      <c r="KB69" s="440"/>
      <c r="KC69" s="440"/>
      <c r="KD69" s="440"/>
      <c r="KE69" s="110">
        <f t="shared" ref="KE69:KE72" si="1944">KA69+KB69-KC69+KD69</f>
        <v>0</v>
      </c>
      <c r="KF69" s="440"/>
      <c r="KG69" s="440"/>
      <c r="KH69" s="440"/>
      <c r="KI69" s="440"/>
      <c r="KJ69" s="440"/>
      <c r="KK69" s="440"/>
      <c r="KL69" s="111">
        <f>KF69+KG69-KH69+KI69-KJ69+KK69</f>
        <v>0</v>
      </c>
      <c r="KM69" s="440"/>
      <c r="KN69" s="440"/>
      <c r="KP69" s="440"/>
      <c r="KQ69" s="440"/>
      <c r="KR69" s="440"/>
      <c r="KS69" s="440"/>
      <c r="KT69" s="110">
        <f t="shared" ref="KT69:KT72" si="1945">KP69+KQ69-KR69+KS69</f>
        <v>0</v>
      </c>
      <c r="KU69" s="440"/>
      <c r="KV69" s="440"/>
      <c r="KW69" s="440"/>
      <c r="KX69" s="440"/>
      <c r="KY69" s="440"/>
      <c r="KZ69" s="440"/>
      <c r="LA69" s="111">
        <f>KU69+KV69-KW69+KX69-KY69+KZ69</f>
        <v>0</v>
      </c>
      <c r="LB69" s="440"/>
      <c r="LC69" s="440"/>
      <c r="LE69" s="440"/>
      <c r="LF69" s="440"/>
      <c r="LG69" s="440"/>
      <c r="LH69" s="440"/>
      <c r="LI69" s="110">
        <f t="shared" ref="LI69:LI72" si="1946">LE69+LF69-LG69+LH69</f>
        <v>0</v>
      </c>
      <c r="LJ69" s="440"/>
      <c r="LK69" s="440"/>
      <c r="LL69" s="440"/>
      <c r="LM69" s="440"/>
      <c r="LN69" s="440"/>
      <c r="LO69" s="440"/>
      <c r="LP69" s="111">
        <f>LJ69+LK69-LL69+LM69-LN69+LO69</f>
        <v>0</v>
      </c>
      <c r="LQ69" s="440"/>
      <c r="LR69" s="440"/>
      <c r="LT69" s="440"/>
      <c r="LU69" s="440"/>
      <c r="LV69" s="440"/>
      <c r="LW69" s="440"/>
      <c r="LX69" s="110">
        <f t="shared" ref="LX69:LX72" si="1947">LT69+LU69-LV69+LW69</f>
        <v>0</v>
      </c>
      <c r="LY69" s="440"/>
      <c r="LZ69" s="440"/>
      <c r="MA69" s="440"/>
      <c r="MB69" s="440"/>
      <c r="MC69" s="440"/>
      <c r="MD69" s="440"/>
      <c r="ME69" s="111">
        <f>LY69+LZ69-MA69+MB69-MC69+MD69</f>
        <v>0</v>
      </c>
      <c r="MF69" s="440"/>
      <c r="MG69" s="440"/>
      <c r="MI69" s="440"/>
      <c r="MJ69" s="440"/>
      <c r="MK69" s="440"/>
      <c r="ML69" s="440"/>
      <c r="MM69" s="110">
        <f t="shared" ref="MM69:MM72" si="1948">MI69+MJ69-MK69+ML69</f>
        <v>0</v>
      </c>
      <c r="MN69" s="440"/>
      <c r="MO69" s="440"/>
      <c r="MP69" s="440"/>
      <c r="MQ69" s="440"/>
      <c r="MR69" s="440"/>
      <c r="MS69" s="440"/>
      <c r="MT69" s="111">
        <f>MN69+MO69-MP69+MQ69-MR69+MS69</f>
        <v>0</v>
      </c>
      <c r="MU69" s="440"/>
      <c r="MV69" s="440"/>
      <c r="MX69" s="440"/>
      <c r="MY69" s="440"/>
      <c r="MZ69" s="440"/>
      <c r="NA69" s="440"/>
      <c r="NB69" s="110">
        <f t="shared" ref="NB69:NB72" si="1949">MX69+MY69-MZ69+NA69</f>
        <v>0</v>
      </c>
      <c r="NC69" s="440"/>
      <c r="ND69" s="440"/>
      <c r="NE69" s="440"/>
      <c r="NF69" s="440"/>
      <c r="NG69" s="440"/>
      <c r="NH69" s="440"/>
      <c r="NI69" s="111">
        <f>NC69+ND69-NE69+NF69-NG69+NH69</f>
        <v>0</v>
      </c>
      <c r="NJ69" s="440"/>
      <c r="NK69" s="440"/>
      <c r="NM69" s="440"/>
      <c r="NN69" s="440"/>
      <c r="NO69" s="440"/>
      <c r="NP69" s="440"/>
      <c r="NQ69" s="110">
        <f t="shared" ref="NQ69:NQ72" si="1950">NM69+NN69-NO69+NP69</f>
        <v>0</v>
      </c>
      <c r="NR69" s="440"/>
      <c r="NS69" s="440"/>
      <c r="NT69" s="440"/>
      <c r="NU69" s="440"/>
      <c r="NV69" s="440"/>
      <c r="NW69" s="440"/>
      <c r="NX69" s="111">
        <f>NR69+NS69-NT69+NU69-NV69+NW69</f>
        <v>0</v>
      </c>
      <c r="NY69" s="440"/>
      <c r="NZ69" s="440"/>
      <c r="OB69" s="440"/>
      <c r="OC69" s="440"/>
      <c r="OD69" s="440"/>
      <c r="OE69" s="440"/>
      <c r="OF69" s="110">
        <f t="shared" ref="OF69:OF72" si="1951">OB69+OC69-OD69+OE69</f>
        <v>0</v>
      </c>
      <c r="OG69" s="440"/>
      <c r="OH69" s="440"/>
      <c r="OI69" s="440"/>
      <c r="OJ69" s="440"/>
      <c r="OK69" s="440"/>
      <c r="OL69" s="440"/>
      <c r="OM69" s="111">
        <f>OG69+OH69-OI69+OJ69-OK69+OL69</f>
        <v>0</v>
      </c>
      <c r="ON69" s="440"/>
      <c r="OO69" s="440"/>
      <c r="OQ69" s="440"/>
      <c r="OR69" s="440"/>
      <c r="OS69" s="440"/>
      <c r="OT69" s="440"/>
      <c r="OU69" s="110">
        <f t="shared" ref="OU69:OU72" si="1952">OQ69+OR69-OS69+OT69</f>
        <v>0</v>
      </c>
      <c r="OV69" s="440"/>
      <c r="OW69" s="440"/>
      <c r="OX69" s="440"/>
      <c r="OY69" s="440"/>
      <c r="OZ69" s="440"/>
      <c r="PA69" s="440"/>
      <c r="PB69" s="111">
        <f>OV69+OW69-OX69+OY69-OZ69+PA69</f>
        <v>0</v>
      </c>
      <c r="PC69" s="440"/>
      <c r="PD69" s="440"/>
      <c r="PF69" s="440"/>
      <c r="PG69" s="440"/>
      <c r="PH69" s="440"/>
      <c r="PI69" s="440"/>
      <c r="PJ69" s="110">
        <f t="shared" ref="PJ69:PJ72" si="1953">PF69+PG69-PH69+PI69</f>
        <v>0</v>
      </c>
      <c r="PK69" s="440"/>
      <c r="PL69" s="440"/>
      <c r="PM69" s="440"/>
      <c r="PN69" s="440"/>
      <c r="PO69" s="440"/>
      <c r="PP69" s="440"/>
      <c r="PQ69" s="111">
        <f>PK69+PL69-PM69+PN69-PO69+PP69</f>
        <v>0</v>
      </c>
      <c r="PR69" s="440"/>
      <c r="PS69" s="440"/>
      <c r="PU69" s="440"/>
      <c r="PV69" s="440"/>
      <c r="PW69" s="440"/>
      <c r="PX69" s="440"/>
      <c r="PY69" s="110">
        <f t="shared" ref="PY69:PY72" si="1954">PU69+PV69-PW69+PX69</f>
        <v>0</v>
      </c>
      <c r="PZ69" s="440"/>
      <c r="QA69" s="440"/>
      <c r="QB69" s="440"/>
      <c r="QC69" s="440"/>
      <c r="QD69" s="440"/>
      <c r="QE69" s="440"/>
      <c r="QF69" s="111">
        <f>PZ69+QA69-QB69+QC69-QD69+QE69</f>
        <v>0</v>
      </c>
      <c r="QG69" s="440"/>
      <c r="QH69" s="440"/>
      <c r="QJ69" s="440"/>
      <c r="QK69" s="440"/>
      <c r="QL69" s="440"/>
      <c r="QM69" s="440"/>
      <c r="QN69" s="110">
        <f t="shared" ref="QN69:QN72" si="1955">QJ69+QK69-QL69+QM69</f>
        <v>0</v>
      </c>
      <c r="QO69" s="440"/>
      <c r="QP69" s="440"/>
      <c r="QQ69" s="440"/>
      <c r="QR69" s="440"/>
      <c r="QS69" s="440"/>
      <c r="QT69" s="440"/>
      <c r="QU69" s="111">
        <f>QO69+QP69-QQ69+QR69-QS69+QT69</f>
        <v>0</v>
      </c>
      <c r="QV69" s="440"/>
      <c r="QW69" s="440"/>
      <c r="QY69" s="440"/>
      <c r="QZ69" s="440"/>
      <c r="RA69" s="440"/>
      <c r="RB69" s="440"/>
      <c r="RC69" s="110">
        <f t="shared" ref="RC69:RC72" si="1956">QY69+QZ69-RA69+RB69</f>
        <v>0</v>
      </c>
      <c r="RD69" s="440"/>
      <c r="RE69" s="440"/>
      <c r="RF69" s="440"/>
      <c r="RG69" s="440"/>
      <c r="RH69" s="440"/>
      <c r="RI69" s="440"/>
      <c r="RJ69" s="111">
        <f>RD69+RE69-RF69+RG69-RH69+RI69</f>
        <v>0</v>
      </c>
      <c r="RK69" s="440"/>
      <c r="RL69" s="440"/>
      <c r="RN69" s="440"/>
      <c r="RO69" s="440"/>
      <c r="RP69" s="440"/>
      <c r="RQ69" s="440"/>
      <c r="RR69" s="110">
        <f t="shared" ref="RR69:RR72" si="1957">RN69+RO69-RP69+RQ69</f>
        <v>0</v>
      </c>
      <c r="RS69" s="440"/>
      <c r="RT69" s="440"/>
      <c r="RU69" s="440"/>
      <c r="RV69" s="440"/>
      <c r="RW69" s="440"/>
      <c r="RX69" s="440"/>
      <c r="RY69" s="111">
        <f>RS69+RT69-RU69+RV69-RW69+RX69</f>
        <v>0</v>
      </c>
      <c r="RZ69" s="440"/>
      <c r="SA69" s="440"/>
      <c r="SC69" s="440"/>
      <c r="SD69" s="440"/>
      <c r="SE69" s="440"/>
      <c r="SF69" s="440"/>
      <c r="SG69" s="110">
        <f t="shared" ref="SG69:SG72" si="1958">SC69+SD69-SE69+SF69</f>
        <v>0</v>
      </c>
      <c r="SH69" s="440"/>
      <c r="SI69" s="440"/>
      <c r="SJ69" s="440"/>
      <c r="SK69" s="440"/>
      <c r="SL69" s="440"/>
      <c r="SM69" s="440"/>
      <c r="SN69" s="111">
        <f>SH69+SI69-SJ69+SK69-SL69+SM69</f>
        <v>0</v>
      </c>
      <c r="SO69" s="440"/>
      <c r="SP69" s="440"/>
      <c r="SR69" s="440"/>
      <c r="SS69" s="440"/>
      <c r="ST69" s="440"/>
      <c r="SU69" s="440"/>
      <c r="SV69" s="110">
        <f t="shared" ref="SV69:SV72" si="1959">SR69+SS69-ST69+SU69</f>
        <v>0</v>
      </c>
      <c r="SW69" s="440"/>
      <c r="SX69" s="440"/>
      <c r="SY69" s="440"/>
      <c r="SZ69" s="440"/>
      <c r="TA69" s="440"/>
      <c r="TB69" s="440"/>
      <c r="TC69" s="111">
        <f>SW69+SX69-SY69+SZ69-TA69+TB69</f>
        <v>0</v>
      </c>
      <c r="TD69" s="440"/>
      <c r="TE69" s="440"/>
      <c r="TG69" s="440"/>
      <c r="TH69" s="440"/>
      <c r="TI69" s="440"/>
      <c r="TJ69" s="440"/>
      <c r="TK69" s="110">
        <f t="shared" ref="TK69:TK72" si="1960">TG69+TH69-TI69+TJ69</f>
        <v>0</v>
      </c>
      <c r="TL69" s="440"/>
      <c r="TM69" s="440"/>
      <c r="TN69" s="440"/>
      <c r="TO69" s="440"/>
      <c r="TP69" s="440"/>
      <c r="TQ69" s="440"/>
      <c r="TR69" s="111">
        <f>TL69+TM69-TN69+TO69-TP69+TQ69</f>
        <v>0</v>
      </c>
      <c r="TS69" s="440"/>
      <c r="TT69" s="440"/>
      <c r="TV69" s="440"/>
      <c r="TW69" s="440"/>
      <c r="TX69" s="440"/>
      <c r="TY69" s="440"/>
      <c r="TZ69" s="110">
        <f t="shared" ref="TZ69:TZ72" si="1961">TV69+TW69-TX69+TY69</f>
        <v>0</v>
      </c>
      <c r="UA69" s="440"/>
      <c r="UB69" s="440"/>
      <c r="UC69" s="440"/>
      <c r="UD69" s="440"/>
      <c r="UE69" s="440"/>
      <c r="UF69" s="440"/>
      <c r="UG69" s="111">
        <f>UA69+UB69-UC69+UD69-UE69+UF69</f>
        <v>0</v>
      </c>
      <c r="UH69" s="440"/>
      <c r="UI69" s="440"/>
      <c r="UK69" s="440"/>
      <c r="UL69" s="440"/>
      <c r="UM69" s="440"/>
      <c r="UN69" s="440"/>
      <c r="UO69" s="110">
        <f t="shared" ref="UO69:UO72" si="1962">UK69+UL69-UM69+UN69</f>
        <v>0</v>
      </c>
      <c r="UP69" s="440"/>
      <c r="UQ69" s="440"/>
      <c r="UR69" s="440"/>
      <c r="US69" s="440"/>
      <c r="UT69" s="440"/>
      <c r="UU69" s="440"/>
      <c r="UV69" s="111">
        <f>UP69+UQ69-UR69+US69-UT69+UU69</f>
        <v>0</v>
      </c>
      <c r="UW69" s="440"/>
      <c r="UX69" s="440"/>
      <c r="UZ69" s="440"/>
      <c r="VA69" s="440"/>
      <c r="VB69" s="440"/>
      <c r="VC69" s="440"/>
      <c r="VD69" s="110">
        <f t="shared" ref="VD69:VD72" si="1963">UZ69+VA69-VB69+VC69</f>
        <v>0</v>
      </c>
      <c r="VE69" s="440"/>
      <c r="VF69" s="440"/>
      <c r="VG69" s="440"/>
      <c r="VH69" s="440"/>
      <c r="VI69" s="440"/>
      <c r="VJ69" s="440"/>
      <c r="VK69" s="111">
        <f>VE69+VF69-VG69+VH69-VI69+VJ69</f>
        <v>0</v>
      </c>
      <c r="VL69" s="440"/>
      <c r="VM69" s="440"/>
      <c r="VO69" s="440"/>
      <c r="VP69" s="440"/>
      <c r="VQ69" s="440"/>
      <c r="VR69" s="440"/>
      <c r="VS69" s="110">
        <f t="shared" ref="VS69:VS72" si="1964">VO69+VP69-VQ69+VR69</f>
        <v>0</v>
      </c>
      <c r="VT69" s="440"/>
      <c r="VU69" s="440"/>
      <c r="VV69" s="440"/>
      <c r="VW69" s="440"/>
      <c r="VX69" s="440"/>
      <c r="VY69" s="440"/>
      <c r="VZ69" s="111">
        <f>VT69+VU69-VV69+VW69-VX69+VY69</f>
        <v>0</v>
      </c>
      <c r="WA69" s="440"/>
      <c r="WB69" s="440"/>
      <c r="WD69" s="440"/>
      <c r="WE69" s="440"/>
      <c r="WF69" s="440"/>
      <c r="WG69" s="440"/>
      <c r="WH69" s="110">
        <f t="shared" ref="WH69:WH72" si="1965">WD69+WE69-WF69+WG69</f>
        <v>0</v>
      </c>
      <c r="WI69" s="440"/>
      <c r="WJ69" s="440"/>
      <c r="WK69" s="440"/>
      <c r="WL69" s="440"/>
      <c r="WM69" s="440"/>
      <c r="WN69" s="440"/>
      <c r="WO69" s="111">
        <f>WI69+WJ69-WK69+WL69-WM69+WN69</f>
        <v>0</v>
      </c>
      <c r="WP69" s="440"/>
      <c r="WQ69" s="440"/>
      <c r="WS69" s="440"/>
      <c r="WT69" s="440"/>
      <c r="WU69" s="440"/>
      <c r="WV69" s="440"/>
      <c r="WW69" s="110">
        <f t="shared" ref="WW69:WW72" si="1966">WS69+WT69-WU69+WV69</f>
        <v>0</v>
      </c>
      <c r="WX69" s="440"/>
      <c r="WY69" s="440"/>
      <c r="WZ69" s="440"/>
      <c r="XA69" s="440"/>
      <c r="XB69" s="440"/>
      <c r="XC69" s="440"/>
      <c r="XD69" s="111">
        <f>WX69+WY69-WZ69+XA69-XB69+XC69</f>
        <v>0</v>
      </c>
      <c r="XE69" s="440"/>
      <c r="XF69" s="440"/>
      <c r="XH69" s="440"/>
      <c r="XI69" s="440"/>
      <c r="XJ69" s="440"/>
      <c r="XK69" s="440"/>
      <c r="XL69" s="110">
        <f t="shared" ref="XL69:XL72" si="1967">XH69+XI69-XJ69+XK69</f>
        <v>0</v>
      </c>
      <c r="XM69" s="440"/>
      <c r="XN69" s="440"/>
      <c r="XO69" s="440"/>
      <c r="XP69" s="440"/>
      <c r="XQ69" s="440"/>
      <c r="XR69" s="440"/>
      <c r="XS69" s="111">
        <f>XM69+XN69-XO69+XP69-XQ69+XR69</f>
        <v>0</v>
      </c>
      <c r="XT69" s="440"/>
      <c r="XU69" s="440"/>
      <c r="XW69" s="440"/>
      <c r="XX69" s="440"/>
      <c r="XY69" s="440"/>
      <c r="XZ69" s="440"/>
      <c r="YA69" s="110">
        <f t="shared" ref="YA69:YA72" si="1968">XW69+XX69-XY69+XZ69</f>
        <v>0</v>
      </c>
      <c r="YB69" s="440"/>
      <c r="YC69" s="440"/>
      <c r="YD69" s="440"/>
      <c r="YE69" s="440"/>
      <c r="YF69" s="440"/>
      <c r="YG69" s="440"/>
      <c r="YH69" s="111">
        <f>YB69+YC69-YD69+YE69-YF69+YG69</f>
        <v>0</v>
      </c>
      <c r="YI69" s="440"/>
      <c r="YJ69" s="440"/>
      <c r="YL69" s="440"/>
      <c r="YM69" s="440"/>
      <c r="YN69" s="440"/>
      <c r="YO69" s="440"/>
      <c r="YP69" s="110">
        <f t="shared" ref="YP69:YP72" si="1969">YL69+YM69-YN69+YO69</f>
        <v>0</v>
      </c>
      <c r="YQ69" s="440"/>
      <c r="YR69" s="440"/>
      <c r="YS69" s="440"/>
      <c r="YT69" s="440"/>
      <c r="YU69" s="440"/>
      <c r="YV69" s="440"/>
      <c r="YW69" s="111">
        <f>YQ69+YR69-YS69+YT69-YU69+YV69</f>
        <v>0</v>
      </c>
      <c r="YX69" s="440"/>
      <c r="YY69" s="440"/>
      <c r="ZA69" s="440"/>
      <c r="ZB69" s="440"/>
      <c r="ZC69" s="440"/>
      <c r="ZD69" s="440"/>
      <c r="ZE69" s="110">
        <f t="shared" ref="ZE69:ZE72" si="1970">ZA69+ZB69-ZC69+ZD69</f>
        <v>0</v>
      </c>
      <c r="ZF69" s="440"/>
      <c r="ZG69" s="440"/>
      <c r="ZH69" s="440"/>
      <c r="ZI69" s="440"/>
      <c r="ZJ69" s="440"/>
      <c r="ZK69" s="440"/>
      <c r="ZL69" s="111">
        <f>ZF69+ZG69-ZH69+ZI69-ZJ69+ZK69</f>
        <v>0</v>
      </c>
      <c r="ZM69" s="440"/>
      <c r="ZN69" s="440"/>
      <c r="ZP69" s="440"/>
      <c r="ZQ69" s="440"/>
      <c r="ZR69" s="440"/>
      <c r="ZS69" s="440"/>
      <c r="ZT69" s="110">
        <f t="shared" ref="ZT69:ZT72" si="1971">ZP69+ZQ69-ZR69+ZS69</f>
        <v>0</v>
      </c>
      <c r="ZU69" s="440"/>
      <c r="ZV69" s="440"/>
      <c r="ZW69" s="440"/>
      <c r="ZX69" s="440"/>
      <c r="ZY69" s="440"/>
      <c r="ZZ69" s="440"/>
      <c r="AAA69" s="111">
        <f>ZU69+ZV69-ZW69+ZX69-ZY69+ZZ69</f>
        <v>0</v>
      </c>
      <c r="AAB69" s="440"/>
      <c r="AAC69" s="440"/>
      <c r="AAE69" s="440"/>
      <c r="AAF69" s="440"/>
      <c r="AAG69" s="440"/>
      <c r="AAH69" s="440"/>
      <c r="AAI69" s="110">
        <f t="shared" ref="AAI69:AAI72" si="1972">AAE69+AAF69-AAG69+AAH69</f>
        <v>0</v>
      </c>
      <c r="AAJ69" s="440"/>
      <c r="AAK69" s="440"/>
      <c r="AAL69" s="440"/>
      <c r="AAM69" s="440"/>
      <c r="AAN69" s="440"/>
      <c r="AAO69" s="440"/>
      <c r="AAP69" s="111">
        <f>AAJ69+AAK69-AAL69+AAM69-AAN69+AAO69</f>
        <v>0</v>
      </c>
      <c r="AAQ69" s="440"/>
      <c r="AAR69" s="440"/>
      <c r="AAT69" s="440"/>
      <c r="AAU69" s="440"/>
      <c r="AAV69" s="440"/>
      <c r="AAW69" s="440"/>
      <c r="AAX69" s="110">
        <f t="shared" ref="AAX69:AAX72" si="1973">AAT69+AAU69-AAV69+AAW69</f>
        <v>0</v>
      </c>
      <c r="AAY69" s="440"/>
      <c r="AAZ69" s="440"/>
      <c r="ABA69" s="440"/>
      <c r="ABB69" s="440"/>
      <c r="ABC69" s="440"/>
      <c r="ABD69" s="440"/>
      <c r="ABE69" s="111">
        <f>AAY69+AAZ69-ABA69+ABB69-ABC69+ABD69</f>
        <v>0</v>
      </c>
      <c r="ABF69" s="440"/>
      <c r="ABG69" s="440"/>
      <c r="ABI69" s="440"/>
      <c r="ABJ69" s="440"/>
      <c r="ABK69" s="440"/>
      <c r="ABL69" s="440"/>
      <c r="ABM69" s="110">
        <f t="shared" ref="ABM69:ABM72" si="1974">ABI69+ABJ69-ABK69+ABL69</f>
        <v>0</v>
      </c>
      <c r="ABN69" s="440"/>
      <c r="ABO69" s="440"/>
      <c r="ABP69" s="440"/>
      <c r="ABQ69" s="440"/>
      <c r="ABR69" s="440"/>
      <c r="ABS69" s="440"/>
      <c r="ABT69" s="111">
        <f>ABN69+ABO69-ABP69+ABQ69-ABR69+ABS69</f>
        <v>0</v>
      </c>
      <c r="ABU69" s="440"/>
      <c r="ABV69" s="440"/>
      <c r="ABX69" s="440"/>
      <c r="ABY69" s="440"/>
      <c r="ABZ69" s="440"/>
      <c r="ACA69" s="440"/>
      <c r="ACB69" s="110">
        <f t="shared" ref="ACB69:ACB72" si="1975">ABX69+ABY69-ABZ69+ACA69</f>
        <v>0</v>
      </c>
      <c r="ACC69" s="440"/>
      <c r="ACD69" s="440"/>
      <c r="ACE69" s="440"/>
      <c r="ACF69" s="440"/>
      <c r="ACG69" s="440"/>
      <c r="ACH69" s="440"/>
      <c r="ACI69" s="111">
        <f>ACC69+ACD69-ACE69+ACF69-ACG69+ACH69</f>
        <v>0</v>
      </c>
      <c r="ACJ69" s="440"/>
      <c r="ACK69" s="440"/>
      <c r="ACM69" s="440"/>
      <c r="ACN69" s="440"/>
      <c r="ACO69" s="440"/>
      <c r="ACP69" s="440"/>
      <c r="ACQ69" s="110">
        <f t="shared" ref="ACQ69:ACQ72" si="1976">ACM69+ACN69-ACO69+ACP69</f>
        <v>0</v>
      </c>
      <c r="ACR69" s="440"/>
      <c r="ACS69" s="440"/>
      <c r="ACT69" s="440"/>
      <c r="ACU69" s="440"/>
      <c r="ACV69" s="440"/>
      <c r="ACW69" s="440"/>
      <c r="ACX69" s="111">
        <f>ACR69+ACS69-ACT69+ACU69-ACV69+ACW69</f>
        <v>0</v>
      </c>
      <c r="ACY69" s="440"/>
      <c r="ACZ69" s="440"/>
      <c r="ADB69" s="440"/>
      <c r="ADC69" s="440"/>
      <c r="ADD69" s="440"/>
      <c r="ADE69" s="440"/>
      <c r="ADF69" s="110">
        <f t="shared" ref="ADF69:ADF72" si="1977">ADB69+ADC69-ADD69+ADE69</f>
        <v>0</v>
      </c>
      <c r="ADG69" s="440"/>
      <c r="ADH69" s="440"/>
      <c r="ADI69" s="440"/>
      <c r="ADJ69" s="440"/>
      <c r="ADK69" s="440"/>
      <c r="ADL69" s="440"/>
      <c r="ADM69" s="111">
        <f>ADG69+ADH69-ADI69+ADJ69-ADK69+ADL69</f>
        <v>0</v>
      </c>
      <c r="ADN69" s="440"/>
      <c r="ADO69" s="440"/>
      <c r="ADQ69" s="440"/>
      <c r="ADR69" s="440"/>
      <c r="ADS69" s="440"/>
      <c r="ADT69" s="440"/>
      <c r="ADU69" s="110">
        <f t="shared" ref="ADU69:ADU72" si="1978">ADQ69+ADR69-ADS69+ADT69</f>
        <v>0</v>
      </c>
      <c r="ADV69" s="440"/>
      <c r="ADW69" s="440"/>
      <c r="ADX69" s="440"/>
      <c r="ADY69" s="440"/>
      <c r="ADZ69" s="440"/>
      <c r="AEA69" s="440"/>
      <c r="AEB69" s="111">
        <f>ADV69+ADW69-ADX69+ADY69-ADZ69+AEA69</f>
        <v>0</v>
      </c>
      <c r="AEC69" s="440"/>
      <c r="AED69" s="440"/>
      <c r="AEF69" s="440"/>
      <c r="AEG69" s="440"/>
      <c r="AEH69" s="440"/>
      <c r="AEI69" s="440"/>
      <c r="AEJ69" s="110">
        <f t="shared" ref="AEJ69:AEJ72" si="1979">AEF69+AEG69-AEH69+AEI69</f>
        <v>0</v>
      </c>
      <c r="AEK69" s="440"/>
      <c r="AEL69" s="440"/>
      <c r="AEM69" s="440"/>
      <c r="AEN69" s="440"/>
      <c r="AEO69" s="440"/>
      <c r="AEP69" s="440"/>
      <c r="AEQ69" s="111">
        <f>AEK69+AEL69-AEM69+AEN69-AEO69+AEP69</f>
        <v>0</v>
      </c>
      <c r="AER69" s="440"/>
      <c r="AES69" s="440"/>
      <c r="AEU69" s="440"/>
      <c r="AEV69" s="440"/>
      <c r="AEW69" s="440"/>
      <c r="AEX69" s="440"/>
      <c r="AEY69" s="110">
        <f t="shared" ref="AEY69:AEY72" si="1980">AEU69+AEV69-AEW69+AEX69</f>
        <v>0</v>
      </c>
      <c r="AEZ69" s="440"/>
      <c r="AFA69" s="440"/>
      <c r="AFB69" s="440"/>
      <c r="AFC69" s="440"/>
      <c r="AFD69" s="440"/>
      <c r="AFE69" s="440"/>
      <c r="AFF69" s="111">
        <f>AEZ69+AFA69-AFB69+AFC69-AFD69+AFE69</f>
        <v>0</v>
      </c>
      <c r="AFG69" s="440"/>
      <c r="AFH69" s="440"/>
      <c r="AFJ69" s="440"/>
      <c r="AFK69" s="440"/>
      <c r="AFL69" s="440"/>
      <c r="AFM69" s="440"/>
      <c r="AFN69" s="110">
        <f t="shared" ref="AFN69:AFN72" si="1981">AFJ69+AFK69-AFL69+AFM69</f>
        <v>0</v>
      </c>
      <c r="AFO69" s="440"/>
      <c r="AFP69" s="440"/>
      <c r="AFQ69" s="440"/>
      <c r="AFR69" s="440"/>
      <c r="AFS69" s="440"/>
      <c r="AFT69" s="440"/>
      <c r="AFU69" s="111">
        <f>AFO69+AFP69-AFQ69+AFR69-AFS69+AFT69</f>
        <v>0</v>
      </c>
      <c r="AFV69" s="440"/>
      <c r="AFW69" s="440"/>
      <c r="AFY69" s="440"/>
      <c r="AFZ69" s="440"/>
      <c r="AGA69" s="440"/>
      <c r="AGB69" s="440"/>
      <c r="AGC69" s="110">
        <f t="shared" ref="AGC69:AGC72" si="1982">AFY69+AFZ69-AGA69+AGB69</f>
        <v>0</v>
      </c>
      <c r="AGD69" s="440"/>
      <c r="AGE69" s="440"/>
      <c r="AGF69" s="440"/>
      <c r="AGG69" s="440"/>
      <c r="AGH69" s="440"/>
      <c r="AGI69" s="440"/>
      <c r="AGJ69" s="111">
        <f>AGD69+AGE69-AGF69+AGG69-AGH69+AGI69</f>
        <v>0</v>
      </c>
      <c r="AGK69" s="440"/>
      <c r="AGL69" s="440"/>
      <c r="AGN69" s="440"/>
      <c r="AGO69" s="440"/>
      <c r="AGP69" s="440"/>
      <c r="AGQ69" s="440"/>
      <c r="AGR69" s="110">
        <f t="shared" ref="AGR69:AGR72" si="1983">AGN69+AGO69-AGP69+AGQ69</f>
        <v>0</v>
      </c>
      <c r="AGS69" s="440"/>
      <c r="AGT69" s="440"/>
      <c r="AGU69" s="440"/>
      <c r="AGV69" s="440"/>
      <c r="AGW69" s="440"/>
      <c r="AGX69" s="440"/>
      <c r="AGY69" s="111">
        <f>AGS69+AGT69-AGU69+AGV69-AGW69+AGX69</f>
        <v>0</v>
      </c>
      <c r="AGZ69" s="440"/>
      <c r="AHA69" s="440"/>
      <c r="AHC69" s="440"/>
      <c r="AHD69" s="440"/>
      <c r="AHE69" s="440"/>
      <c r="AHF69" s="440"/>
      <c r="AHG69" s="110">
        <f t="shared" ref="AHG69:AHG72" si="1984">AHC69+AHD69-AHE69+AHF69</f>
        <v>0</v>
      </c>
      <c r="AHH69" s="440"/>
      <c r="AHI69" s="440"/>
      <c r="AHJ69" s="440"/>
      <c r="AHK69" s="440"/>
      <c r="AHL69" s="440"/>
      <c r="AHM69" s="440"/>
      <c r="AHN69" s="111">
        <f>AHH69+AHI69-AHJ69+AHK69-AHL69+AHM69</f>
        <v>0</v>
      </c>
      <c r="AHO69" s="440"/>
      <c r="AHP69" s="440"/>
      <c r="AHR69" s="440"/>
      <c r="AHS69" s="440"/>
      <c r="AHT69" s="440"/>
      <c r="AHU69" s="440"/>
      <c r="AHV69" s="110">
        <f t="shared" ref="AHV69:AHV72" si="1985">AHR69+AHS69-AHT69+AHU69</f>
        <v>0</v>
      </c>
      <c r="AHW69" s="440"/>
      <c r="AHX69" s="440"/>
      <c r="AHY69" s="440"/>
      <c r="AHZ69" s="440"/>
      <c r="AIA69" s="440"/>
      <c r="AIB69" s="440"/>
      <c r="AIC69" s="111">
        <f>AHW69+AHX69-AHY69+AHZ69-AIA69+AIB69</f>
        <v>0</v>
      </c>
      <c r="AID69" s="440"/>
      <c r="AIE69" s="440"/>
    </row>
    <row r="70" spans="1:915" x14ac:dyDescent="0.3">
      <c r="A70" s="33" t="s">
        <v>132</v>
      </c>
      <c r="B70" s="34" t="s">
        <v>138</v>
      </c>
      <c r="C70" s="439"/>
      <c r="D70" s="440"/>
      <c r="E70" s="440"/>
      <c r="F70" s="440"/>
      <c r="G70" s="110">
        <f t="shared" si="1925"/>
        <v>0</v>
      </c>
      <c r="H70" s="440"/>
      <c r="I70" s="440"/>
      <c r="J70" s="440"/>
      <c r="K70" s="440"/>
      <c r="L70" s="440"/>
      <c r="M70" s="440"/>
      <c r="N70" s="111">
        <f>H70+I70-J70+K70-L70+M70</f>
        <v>0</v>
      </c>
      <c r="O70" s="440"/>
      <c r="P70" s="440"/>
      <c r="Q70" s="440"/>
      <c r="R70" s="440"/>
      <c r="S70" s="440"/>
      <c r="T70" s="440"/>
      <c r="U70" s="110">
        <f t="shared" si="1926"/>
        <v>0</v>
      </c>
      <c r="V70" s="440"/>
      <c r="W70" s="440"/>
      <c r="X70" s="440"/>
      <c r="Y70" s="440"/>
      <c r="Z70" s="440"/>
      <c r="AA70" s="440"/>
      <c r="AB70" s="111">
        <f>V70+W70-X70+Y70-Z70+AA70</f>
        <v>0</v>
      </c>
      <c r="AC70" s="440"/>
      <c r="AD70" s="440"/>
      <c r="AF70" s="440"/>
      <c r="AG70" s="440"/>
      <c r="AH70" s="440"/>
      <c r="AI70" s="440"/>
      <c r="AJ70" s="110">
        <f t="shared" si="1927"/>
        <v>0</v>
      </c>
      <c r="AK70" s="440"/>
      <c r="AL70" s="440"/>
      <c r="AM70" s="440"/>
      <c r="AN70" s="440"/>
      <c r="AO70" s="440"/>
      <c r="AP70" s="440"/>
      <c r="AQ70" s="111">
        <f>AK70+AL70-AM70+AN70-AO70+AP70</f>
        <v>0</v>
      </c>
      <c r="AR70" s="440"/>
      <c r="AS70" s="440"/>
      <c r="AU70" s="440"/>
      <c r="AV70" s="440"/>
      <c r="AW70" s="440"/>
      <c r="AX70" s="440"/>
      <c r="AY70" s="110">
        <f t="shared" si="1928"/>
        <v>0</v>
      </c>
      <c r="AZ70" s="440"/>
      <c r="BA70" s="440"/>
      <c r="BB70" s="440"/>
      <c r="BC70" s="440"/>
      <c r="BD70" s="440"/>
      <c r="BE70" s="440"/>
      <c r="BF70" s="111">
        <f>AZ70+BA70-BB70+BC70-BD70+BE70</f>
        <v>0</v>
      </c>
      <c r="BG70" s="440"/>
      <c r="BH70" s="440"/>
      <c r="BJ70" s="440"/>
      <c r="BK70" s="440"/>
      <c r="BL70" s="440"/>
      <c r="BM70" s="440"/>
      <c r="BN70" s="110">
        <f t="shared" si="1929"/>
        <v>0</v>
      </c>
      <c r="BO70" s="440"/>
      <c r="BP70" s="440"/>
      <c r="BQ70" s="440"/>
      <c r="BR70" s="440"/>
      <c r="BS70" s="440"/>
      <c r="BT70" s="440"/>
      <c r="BU70" s="111">
        <f>BO70+BP70-BQ70+BR70-BS70+BT70</f>
        <v>0</v>
      </c>
      <c r="BV70" s="440"/>
      <c r="BW70" s="440"/>
      <c r="BY70" s="440"/>
      <c r="BZ70" s="440"/>
      <c r="CA70" s="440"/>
      <c r="CB70" s="440"/>
      <c r="CC70" s="110">
        <f t="shared" si="1930"/>
        <v>0</v>
      </c>
      <c r="CD70" s="440"/>
      <c r="CE70" s="440"/>
      <c r="CF70" s="440"/>
      <c r="CG70" s="440"/>
      <c r="CH70" s="440"/>
      <c r="CI70" s="440"/>
      <c r="CJ70" s="111">
        <f>CD70+CE70-CF70+CG70-CH70+CI70</f>
        <v>0</v>
      </c>
      <c r="CK70" s="440"/>
      <c r="CL70" s="440"/>
      <c r="CN70" s="440"/>
      <c r="CO70" s="440"/>
      <c r="CP70" s="440"/>
      <c r="CQ70" s="440"/>
      <c r="CR70" s="110">
        <f t="shared" si="1931"/>
        <v>0</v>
      </c>
      <c r="CS70" s="440"/>
      <c r="CT70" s="440"/>
      <c r="CU70" s="440"/>
      <c r="CV70" s="440"/>
      <c r="CW70" s="440"/>
      <c r="CX70" s="440"/>
      <c r="CY70" s="111">
        <f>CS70+CT70-CU70+CV70-CW70+CX70</f>
        <v>0</v>
      </c>
      <c r="CZ70" s="440"/>
      <c r="DA70" s="440"/>
      <c r="DC70" s="440"/>
      <c r="DD70" s="440"/>
      <c r="DE70" s="440"/>
      <c r="DF70" s="440"/>
      <c r="DG70" s="110">
        <f t="shared" si="1932"/>
        <v>0</v>
      </c>
      <c r="DH70" s="440"/>
      <c r="DI70" s="440"/>
      <c r="DJ70" s="440"/>
      <c r="DK70" s="440"/>
      <c r="DL70" s="440"/>
      <c r="DM70" s="440"/>
      <c r="DN70" s="111">
        <f>DH70+DI70-DJ70+DK70-DL70+DM70</f>
        <v>0</v>
      </c>
      <c r="DO70" s="440"/>
      <c r="DP70" s="440"/>
      <c r="DR70" s="440"/>
      <c r="DS70" s="440"/>
      <c r="DT70" s="440"/>
      <c r="DU70" s="440"/>
      <c r="DV70" s="110">
        <f t="shared" si="1933"/>
        <v>0</v>
      </c>
      <c r="DW70" s="440"/>
      <c r="DX70" s="440"/>
      <c r="DY70" s="440"/>
      <c r="DZ70" s="440"/>
      <c r="EA70" s="440"/>
      <c r="EB70" s="440"/>
      <c r="EC70" s="111">
        <f>DW70+DX70-DY70+DZ70-EA70+EB70</f>
        <v>0</v>
      </c>
      <c r="ED70" s="440"/>
      <c r="EE70" s="440"/>
      <c r="EG70" s="440"/>
      <c r="EH70" s="440"/>
      <c r="EI70" s="440"/>
      <c r="EJ70" s="440"/>
      <c r="EK70" s="110">
        <f t="shared" si="1934"/>
        <v>0</v>
      </c>
      <c r="EL70" s="440"/>
      <c r="EM70" s="440"/>
      <c r="EN70" s="440"/>
      <c r="EO70" s="440"/>
      <c r="EP70" s="440"/>
      <c r="EQ70" s="440"/>
      <c r="ER70" s="111">
        <f>EL70+EM70-EN70+EO70-EP70+EQ70</f>
        <v>0</v>
      </c>
      <c r="ES70" s="440"/>
      <c r="ET70" s="440"/>
      <c r="EV70" s="440"/>
      <c r="EW70" s="440"/>
      <c r="EX70" s="440"/>
      <c r="EY70" s="440"/>
      <c r="EZ70" s="110">
        <f t="shared" si="1935"/>
        <v>0</v>
      </c>
      <c r="FA70" s="440"/>
      <c r="FB70" s="440"/>
      <c r="FC70" s="440"/>
      <c r="FD70" s="440"/>
      <c r="FE70" s="440"/>
      <c r="FF70" s="440"/>
      <c r="FG70" s="111">
        <f>FA70+FB70-FC70+FD70-FE70+FF70</f>
        <v>0</v>
      </c>
      <c r="FH70" s="440"/>
      <c r="FI70" s="440"/>
      <c r="FK70" s="440"/>
      <c r="FL70" s="440"/>
      <c r="FM70" s="440"/>
      <c r="FN70" s="440"/>
      <c r="FO70" s="110">
        <f t="shared" si="1936"/>
        <v>0</v>
      </c>
      <c r="FP70" s="440"/>
      <c r="FQ70" s="440"/>
      <c r="FR70" s="440"/>
      <c r="FS70" s="440"/>
      <c r="FT70" s="440"/>
      <c r="FU70" s="440"/>
      <c r="FV70" s="111">
        <f>FP70+FQ70-FR70+FS70-FT70+FU70</f>
        <v>0</v>
      </c>
      <c r="FW70" s="440"/>
      <c r="FX70" s="440"/>
      <c r="FZ70" s="440"/>
      <c r="GA70" s="440"/>
      <c r="GB70" s="440"/>
      <c r="GC70" s="440"/>
      <c r="GD70" s="110">
        <f t="shared" si="1937"/>
        <v>0</v>
      </c>
      <c r="GE70" s="440"/>
      <c r="GF70" s="440"/>
      <c r="GG70" s="440"/>
      <c r="GH70" s="440"/>
      <c r="GI70" s="440"/>
      <c r="GJ70" s="440"/>
      <c r="GK70" s="111">
        <f>GE70+GF70-GG70+GH70-GI70+GJ70</f>
        <v>0</v>
      </c>
      <c r="GL70" s="440"/>
      <c r="GM70" s="440"/>
      <c r="GO70" s="440"/>
      <c r="GP70" s="440"/>
      <c r="GQ70" s="440"/>
      <c r="GR70" s="440"/>
      <c r="GS70" s="110">
        <f t="shared" si="1938"/>
        <v>0</v>
      </c>
      <c r="GT70" s="440"/>
      <c r="GU70" s="440"/>
      <c r="GV70" s="440"/>
      <c r="GW70" s="440"/>
      <c r="GX70" s="440"/>
      <c r="GY70" s="440"/>
      <c r="GZ70" s="111">
        <f>GT70+GU70-GV70+GW70-GX70+GY70</f>
        <v>0</v>
      </c>
      <c r="HA70" s="440"/>
      <c r="HB70" s="440"/>
      <c r="HD70" s="440"/>
      <c r="HE70" s="440"/>
      <c r="HF70" s="440"/>
      <c r="HG70" s="440"/>
      <c r="HH70" s="110">
        <f t="shared" si="1939"/>
        <v>0</v>
      </c>
      <c r="HI70" s="440"/>
      <c r="HJ70" s="440"/>
      <c r="HK70" s="440"/>
      <c r="HL70" s="440"/>
      <c r="HM70" s="440"/>
      <c r="HN70" s="440"/>
      <c r="HO70" s="111">
        <f>HI70+HJ70-HK70+HL70-HM70+HN70</f>
        <v>0</v>
      </c>
      <c r="HP70" s="440"/>
      <c r="HQ70" s="440"/>
      <c r="HS70" s="440"/>
      <c r="HT70" s="440"/>
      <c r="HU70" s="440"/>
      <c r="HV70" s="440"/>
      <c r="HW70" s="110">
        <f t="shared" si="1940"/>
        <v>0</v>
      </c>
      <c r="HX70" s="440"/>
      <c r="HY70" s="440"/>
      <c r="HZ70" s="440"/>
      <c r="IA70" s="440"/>
      <c r="IB70" s="440"/>
      <c r="IC70" s="440"/>
      <c r="ID70" s="111">
        <f>HX70+HY70-HZ70+IA70-IB70+IC70</f>
        <v>0</v>
      </c>
      <c r="IE70" s="440"/>
      <c r="IF70" s="440"/>
      <c r="IH70" s="440"/>
      <c r="II70" s="440"/>
      <c r="IJ70" s="440"/>
      <c r="IK70" s="440"/>
      <c r="IL70" s="110">
        <f t="shared" si="1941"/>
        <v>0</v>
      </c>
      <c r="IM70" s="440"/>
      <c r="IN70" s="440"/>
      <c r="IO70" s="440"/>
      <c r="IP70" s="440"/>
      <c r="IQ70" s="440"/>
      <c r="IR70" s="440"/>
      <c r="IS70" s="111">
        <f>IM70+IN70-IO70+IP70-IQ70+IR70</f>
        <v>0</v>
      </c>
      <c r="IT70" s="440"/>
      <c r="IU70" s="440"/>
      <c r="IW70" s="440"/>
      <c r="IX70" s="440"/>
      <c r="IY70" s="440"/>
      <c r="IZ70" s="440"/>
      <c r="JA70" s="110">
        <f t="shared" si="1942"/>
        <v>0</v>
      </c>
      <c r="JB70" s="440"/>
      <c r="JC70" s="440"/>
      <c r="JD70" s="440"/>
      <c r="JE70" s="440"/>
      <c r="JF70" s="440"/>
      <c r="JG70" s="440"/>
      <c r="JH70" s="111">
        <f>JB70+JC70-JD70+JE70-JF70+JG70</f>
        <v>0</v>
      </c>
      <c r="JI70" s="440"/>
      <c r="JJ70" s="440"/>
      <c r="JL70" s="440"/>
      <c r="JM70" s="440"/>
      <c r="JN70" s="440"/>
      <c r="JO70" s="440"/>
      <c r="JP70" s="110">
        <f t="shared" si="1943"/>
        <v>0</v>
      </c>
      <c r="JQ70" s="440"/>
      <c r="JR70" s="440"/>
      <c r="JS70" s="440"/>
      <c r="JT70" s="440"/>
      <c r="JU70" s="440"/>
      <c r="JV70" s="440"/>
      <c r="JW70" s="111">
        <f>JQ70+JR70-JS70+JT70-JU70+JV70</f>
        <v>0</v>
      </c>
      <c r="JX70" s="440"/>
      <c r="JY70" s="440"/>
      <c r="KA70" s="440"/>
      <c r="KB70" s="440"/>
      <c r="KC70" s="440"/>
      <c r="KD70" s="440"/>
      <c r="KE70" s="110">
        <f t="shared" si="1944"/>
        <v>0</v>
      </c>
      <c r="KF70" s="440"/>
      <c r="KG70" s="440"/>
      <c r="KH70" s="440"/>
      <c r="KI70" s="440"/>
      <c r="KJ70" s="440"/>
      <c r="KK70" s="440"/>
      <c r="KL70" s="111">
        <f>KF70+KG70-KH70+KI70-KJ70+KK70</f>
        <v>0</v>
      </c>
      <c r="KM70" s="440"/>
      <c r="KN70" s="440"/>
      <c r="KP70" s="440"/>
      <c r="KQ70" s="440"/>
      <c r="KR70" s="440"/>
      <c r="KS70" s="440"/>
      <c r="KT70" s="110">
        <f t="shared" si="1945"/>
        <v>0</v>
      </c>
      <c r="KU70" s="440"/>
      <c r="KV70" s="440"/>
      <c r="KW70" s="440"/>
      <c r="KX70" s="440"/>
      <c r="KY70" s="440"/>
      <c r="KZ70" s="440"/>
      <c r="LA70" s="111">
        <f>KU70+KV70-KW70+KX70-KY70+KZ70</f>
        <v>0</v>
      </c>
      <c r="LB70" s="440"/>
      <c r="LC70" s="440"/>
      <c r="LE70" s="440"/>
      <c r="LF70" s="440"/>
      <c r="LG70" s="440"/>
      <c r="LH70" s="440"/>
      <c r="LI70" s="110">
        <f t="shared" si="1946"/>
        <v>0</v>
      </c>
      <c r="LJ70" s="440"/>
      <c r="LK70" s="440"/>
      <c r="LL70" s="440"/>
      <c r="LM70" s="440"/>
      <c r="LN70" s="440"/>
      <c r="LO70" s="440"/>
      <c r="LP70" s="111">
        <f>LJ70+LK70-LL70+LM70-LN70+LO70</f>
        <v>0</v>
      </c>
      <c r="LQ70" s="440"/>
      <c r="LR70" s="440"/>
      <c r="LT70" s="440"/>
      <c r="LU70" s="440"/>
      <c r="LV70" s="440"/>
      <c r="LW70" s="440"/>
      <c r="LX70" s="110">
        <f t="shared" si="1947"/>
        <v>0</v>
      </c>
      <c r="LY70" s="440"/>
      <c r="LZ70" s="440"/>
      <c r="MA70" s="440"/>
      <c r="MB70" s="440"/>
      <c r="MC70" s="440"/>
      <c r="MD70" s="440"/>
      <c r="ME70" s="111">
        <f>LY70+LZ70-MA70+MB70-MC70+MD70</f>
        <v>0</v>
      </c>
      <c r="MF70" s="440"/>
      <c r="MG70" s="440"/>
      <c r="MI70" s="440"/>
      <c r="MJ70" s="440"/>
      <c r="MK70" s="440"/>
      <c r="ML70" s="440"/>
      <c r="MM70" s="110">
        <f t="shared" si="1948"/>
        <v>0</v>
      </c>
      <c r="MN70" s="440"/>
      <c r="MO70" s="440"/>
      <c r="MP70" s="440"/>
      <c r="MQ70" s="440"/>
      <c r="MR70" s="440"/>
      <c r="MS70" s="440"/>
      <c r="MT70" s="111">
        <f>MN70+MO70-MP70+MQ70-MR70+MS70</f>
        <v>0</v>
      </c>
      <c r="MU70" s="440"/>
      <c r="MV70" s="440"/>
      <c r="MX70" s="440"/>
      <c r="MY70" s="440"/>
      <c r="MZ70" s="440"/>
      <c r="NA70" s="440"/>
      <c r="NB70" s="110">
        <f t="shared" si="1949"/>
        <v>0</v>
      </c>
      <c r="NC70" s="440"/>
      <c r="ND70" s="440"/>
      <c r="NE70" s="440"/>
      <c r="NF70" s="440"/>
      <c r="NG70" s="440"/>
      <c r="NH70" s="440"/>
      <c r="NI70" s="111">
        <f>NC70+ND70-NE70+NF70-NG70+NH70</f>
        <v>0</v>
      </c>
      <c r="NJ70" s="440"/>
      <c r="NK70" s="440"/>
      <c r="NM70" s="440"/>
      <c r="NN70" s="440"/>
      <c r="NO70" s="440"/>
      <c r="NP70" s="440"/>
      <c r="NQ70" s="110">
        <f t="shared" si="1950"/>
        <v>0</v>
      </c>
      <c r="NR70" s="440"/>
      <c r="NS70" s="440"/>
      <c r="NT70" s="440"/>
      <c r="NU70" s="440"/>
      <c r="NV70" s="440"/>
      <c r="NW70" s="440"/>
      <c r="NX70" s="111">
        <f>NR70+NS70-NT70+NU70-NV70+NW70</f>
        <v>0</v>
      </c>
      <c r="NY70" s="440"/>
      <c r="NZ70" s="440"/>
      <c r="OB70" s="440"/>
      <c r="OC70" s="440"/>
      <c r="OD70" s="440"/>
      <c r="OE70" s="440"/>
      <c r="OF70" s="110">
        <f t="shared" si="1951"/>
        <v>0</v>
      </c>
      <c r="OG70" s="440"/>
      <c r="OH70" s="440"/>
      <c r="OI70" s="440"/>
      <c r="OJ70" s="440"/>
      <c r="OK70" s="440"/>
      <c r="OL70" s="440"/>
      <c r="OM70" s="111">
        <f>OG70+OH70-OI70+OJ70-OK70+OL70</f>
        <v>0</v>
      </c>
      <c r="ON70" s="440"/>
      <c r="OO70" s="440"/>
      <c r="OQ70" s="440"/>
      <c r="OR70" s="440"/>
      <c r="OS70" s="440"/>
      <c r="OT70" s="440"/>
      <c r="OU70" s="110">
        <f t="shared" si="1952"/>
        <v>0</v>
      </c>
      <c r="OV70" s="440"/>
      <c r="OW70" s="440"/>
      <c r="OX70" s="440"/>
      <c r="OY70" s="440"/>
      <c r="OZ70" s="440"/>
      <c r="PA70" s="440"/>
      <c r="PB70" s="111">
        <f>OV70+OW70-OX70+OY70-OZ70+PA70</f>
        <v>0</v>
      </c>
      <c r="PC70" s="440"/>
      <c r="PD70" s="440"/>
      <c r="PF70" s="440"/>
      <c r="PG70" s="440"/>
      <c r="PH70" s="440"/>
      <c r="PI70" s="440"/>
      <c r="PJ70" s="110">
        <f t="shared" si="1953"/>
        <v>0</v>
      </c>
      <c r="PK70" s="440"/>
      <c r="PL70" s="440"/>
      <c r="PM70" s="440"/>
      <c r="PN70" s="440"/>
      <c r="PO70" s="440"/>
      <c r="PP70" s="440"/>
      <c r="PQ70" s="111">
        <f>PK70+PL70-PM70+PN70-PO70+PP70</f>
        <v>0</v>
      </c>
      <c r="PR70" s="440"/>
      <c r="PS70" s="440"/>
      <c r="PU70" s="440"/>
      <c r="PV70" s="440"/>
      <c r="PW70" s="440"/>
      <c r="PX70" s="440"/>
      <c r="PY70" s="110">
        <f t="shared" si="1954"/>
        <v>0</v>
      </c>
      <c r="PZ70" s="440"/>
      <c r="QA70" s="440"/>
      <c r="QB70" s="440"/>
      <c r="QC70" s="440"/>
      <c r="QD70" s="440"/>
      <c r="QE70" s="440"/>
      <c r="QF70" s="111">
        <f>PZ70+QA70-QB70+QC70-QD70+QE70</f>
        <v>0</v>
      </c>
      <c r="QG70" s="440"/>
      <c r="QH70" s="440"/>
      <c r="QJ70" s="440"/>
      <c r="QK70" s="440"/>
      <c r="QL70" s="440"/>
      <c r="QM70" s="440"/>
      <c r="QN70" s="110">
        <f t="shared" si="1955"/>
        <v>0</v>
      </c>
      <c r="QO70" s="440"/>
      <c r="QP70" s="440"/>
      <c r="QQ70" s="440"/>
      <c r="QR70" s="440"/>
      <c r="QS70" s="440"/>
      <c r="QT70" s="440"/>
      <c r="QU70" s="111">
        <f>QO70+QP70-QQ70+QR70-QS70+QT70</f>
        <v>0</v>
      </c>
      <c r="QV70" s="440"/>
      <c r="QW70" s="440"/>
      <c r="QY70" s="440"/>
      <c r="QZ70" s="440"/>
      <c r="RA70" s="440"/>
      <c r="RB70" s="440"/>
      <c r="RC70" s="110">
        <f t="shared" si="1956"/>
        <v>0</v>
      </c>
      <c r="RD70" s="440"/>
      <c r="RE70" s="440"/>
      <c r="RF70" s="440"/>
      <c r="RG70" s="440"/>
      <c r="RH70" s="440"/>
      <c r="RI70" s="440"/>
      <c r="RJ70" s="111">
        <f>RD70+RE70-RF70+RG70-RH70+RI70</f>
        <v>0</v>
      </c>
      <c r="RK70" s="440"/>
      <c r="RL70" s="440"/>
      <c r="RN70" s="440"/>
      <c r="RO70" s="440"/>
      <c r="RP70" s="440"/>
      <c r="RQ70" s="440"/>
      <c r="RR70" s="110">
        <f t="shared" si="1957"/>
        <v>0</v>
      </c>
      <c r="RS70" s="440"/>
      <c r="RT70" s="440"/>
      <c r="RU70" s="440"/>
      <c r="RV70" s="440"/>
      <c r="RW70" s="440"/>
      <c r="RX70" s="440"/>
      <c r="RY70" s="111">
        <f>RS70+RT70-RU70+RV70-RW70+RX70</f>
        <v>0</v>
      </c>
      <c r="RZ70" s="440"/>
      <c r="SA70" s="440"/>
      <c r="SC70" s="440"/>
      <c r="SD70" s="440"/>
      <c r="SE70" s="440"/>
      <c r="SF70" s="440"/>
      <c r="SG70" s="110">
        <f t="shared" si="1958"/>
        <v>0</v>
      </c>
      <c r="SH70" s="440"/>
      <c r="SI70" s="440"/>
      <c r="SJ70" s="440"/>
      <c r="SK70" s="440"/>
      <c r="SL70" s="440"/>
      <c r="SM70" s="440"/>
      <c r="SN70" s="111">
        <f>SH70+SI70-SJ70+SK70-SL70+SM70</f>
        <v>0</v>
      </c>
      <c r="SO70" s="440"/>
      <c r="SP70" s="440"/>
      <c r="SR70" s="440"/>
      <c r="SS70" s="440"/>
      <c r="ST70" s="440"/>
      <c r="SU70" s="440"/>
      <c r="SV70" s="110">
        <f t="shared" si="1959"/>
        <v>0</v>
      </c>
      <c r="SW70" s="440"/>
      <c r="SX70" s="440"/>
      <c r="SY70" s="440"/>
      <c r="SZ70" s="440"/>
      <c r="TA70" s="440"/>
      <c r="TB70" s="440"/>
      <c r="TC70" s="111">
        <f>SW70+SX70-SY70+SZ70-TA70+TB70</f>
        <v>0</v>
      </c>
      <c r="TD70" s="440"/>
      <c r="TE70" s="440"/>
      <c r="TG70" s="440"/>
      <c r="TH70" s="440"/>
      <c r="TI70" s="440"/>
      <c r="TJ70" s="440"/>
      <c r="TK70" s="110">
        <f t="shared" si="1960"/>
        <v>0</v>
      </c>
      <c r="TL70" s="440"/>
      <c r="TM70" s="440"/>
      <c r="TN70" s="440"/>
      <c r="TO70" s="440"/>
      <c r="TP70" s="440"/>
      <c r="TQ70" s="440"/>
      <c r="TR70" s="111">
        <f>TL70+TM70-TN70+TO70-TP70+TQ70</f>
        <v>0</v>
      </c>
      <c r="TS70" s="440"/>
      <c r="TT70" s="440"/>
      <c r="TV70" s="440"/>
      <c r="TW70" s="440"/>
      <c r="TX70" s="440"/>
      <c r="TY70" s="440"/>
      <c r="TZ70" s="110">
        <f t="shared" si="1961"/>
        <v>0</v>
      </c>
      <c r="UA70" s="440"/>
      <c r="UB70" s="440"/>
      <c r="UC70" s="440"/>
      <c r="UD70" s="440"/>
      <c r="UE70" s="440"/>
      <c r="UF70" s="440"/>
      <c r="UG70" s="111">
        <f>UA70+UB70-UC70+UD70-UE70+UF70</f>
        <v>0</v>
      </c>
      <c r="UH70" s="440"/>
      <c r="UI70" s="440"/>
      <c r="UK70" s="440"/>
      <c r="UL70" s="440"/>
      <c r="UM70" s="440"/>
      <c r="UN70" s="440"/>
      <c r="UO70" s="110">
        <f t="shared" si="1962"/>
        <v>0</v>
      </c>
      <c r="UP70" s="440"/>
      <c r="UQ70" s="440"/>
      <c r="UR70" s="440"/>
      <c r="US70" s="440"/>
      <c r="UT70" s="440"/>
      <c r="UU70" s="440"/>
      <c r="UV70" s="111">
        <f>UP70+UQ70-UR70+US70-UT70+UU70</f>
        <v>0</v>
      </c>
      <c r="UW70" s="440"/>
      <c r="UX70" s="440"/>
      <c r="UZ70" s="440"/>
      <c r="VA70" s="440"/>
      <c r="VB70" s="440"/>
      <c r="VC70" s="440"/>
      <c r="VD70" s="110">
        <f t="shared" si="1963"/>
        <v>0</v>
      </c>
      <c r="VE70" s="440"/>
      <c r="VF70" s="440"/>
      <c r="VG70" s="440"/>
      <c r="VH70" s="440"/>
      <c r="VI70" s="440"/>
      <c r="VJ70" s="440"/>
      <c r="VK70" s="111">
        <f>VE70+VF70-VG70+VH70-VI70+VJ70</f>
        <v>0</v>
      </c>
      <c r="VL70" s="440"/>
      <c r="VM70" s="440"/>
      <c r="VO70" s="440"/>
      <c r="VP70" s="440"/>
      <c r="VQ70" s="440"/>
      <c r="VR70" s="440"/>
      <c r="VS70" s="110">
        <f t="shared" si="1964"/>
        <v>0</v>
      </c>
      <c r="VT70" s="440"/>
      <c r="VU70" s="440"/>
      <c r="VV70" s="440"/>
      <c r="VW70" s="440"/>
      <c r="VX70" s="440"/>
      <c r="VY70" s="440"/>
      <c r="VZ70" s="111">
        <f>VT70+VU70-VV70+VW70-VX70+VY70</f>
        <v>0</v>
      </c>
      <c r="WA70" s="440"/>
      <c r="WB70" s="440"/>
      <c r="WD70" s="440"/>
      <c r="WE70" s="440"/>
      <c r="WF70" s="440"/>
      <c r="WG70" s="440"/>
      <c r="WH70" s="110">
        <f t="shared" si="1965"/>
        <v>0</v>
      </c>
      <c r="WI70" s="440"/>
      <c r="WJ70" s="440"/>
      <c r="WK70" s="440"/>
      <c r="WL70" s="440"/>
      <c r="WM70" s="440"/>
      <c r="WN70" s="440"/>
      <c r="WO70" s="111">
        <f>WI70+WJ70-WK70+WL70-WM70+WN70</f>
        <v>0</v>
      </c>
      <c r="WP70" s="440"/>
      <c r="WQ70" s="440"/>
      <c r="WS70" s="440"/>
      <c r="WT70" s="440"/>
      <c r="WU70" s="440"/>
      <c r="WV70" s="440"/>
      <c r="WW70" s="110">
        <f t="shared" si="1966"/>
        <v>0</v>
      </c>
      <c r="WX70" s="440"/>
      <c r="WY70" s="440"/>
      <c r="WZ70" s="440"/>
      <c r="XA70" s="440"/>
      <c r="XB70" s="440"/>
      <c r="XC70" s="440"/>
      <c r="XD70" s="111">
        <f>WX70+WY70-WZ70+XA70-XB70+XC70</f>
        <v>0</v>
      </c>
      <c r="XE70" s="440"/>
      <c r="XF70" s="440"/>
      <c r="XH70" s="440"/>
      <c r="XI70" s="440"/>
      <c r="XJ70" s="440"/>
      <c r="XK70" s="440"/>
      <c r="XL70" s="110">
        <f t="shared" si="1967"/>
        <v>0</v>
      </c>
      <c r="XM70" s="440"/>
      <c r="XN70" s="440"/>
      <c r="XO70" s="440"/>
      <c r="XP70" s="440"/>
      <c r="XQ70" s="440"/>
      <c r="XR70" s="440"/>
      <c r="XS70" s="111">
        <f>XM70+XN70-XO70+XP70-XQ70+XR70</f>
        <v>0</v>
      </c>
      <c r="XT70" s="440"/>
      <c r="XU70" s="440"/>
      <c r="XW70" s="440"/>
      <c r="XX70" s="440"/>
      <c r="XY70" s="440"/>
      <c r="XZ70" s="440"/>
      <c r="YA70" s="110">
        <f t="shared" si="1968"/>
        <v>0</v>
      </c>
      <c r="YB70" s="440"/>
      <c r="YC70" s="440"/>
      <c r="YD70" s="440"/>
      <c r="YE70" s="440"/>
      <c r="YF70" s="440"/>
      <c r="YG70" s="440"/>
      <c r="YH70" s="111">
        <f>YB70+YC70-YD70+YE70-YF70+YG70</f>
        <v>0</v>
      </c>
      <c r="YI70" s="440"/>
      <c r="YJ70" s="440"/>
      <c r="YL70" s="440"/>
      <c r="YM70" s="440"/>
      <c r="YN70" s="440"/>
      <c r="YO70" s="440"/>
      <c r="YP70" s="110">
        <f t="shared" si="1969"/>
        <v>0</v>
      </c>
      <c r="YQ70" s="440"/>
      <c r="YR70" s="440"/>
      <c r="YS70" s="440"/>
      <c r="YT70" s="440"/>
      <c r="YU70" s="440"/>
      <c r="YV70" s="440"/>
      <c r="YW70" s="111">
        <f>YQ70+YR70-YS70+YT70-YU70+YV70</f>
        <v>0</v>
      </c>
      <c r="YX70" s="440"/>
      <c r="YY70" s="440"/>
      <c r="ZA70" s="440"/>
      <c r="ZB70" s="440"/>
      <c r="ZC70" s="440"/>
      <c r="ZD70" s="440"/>
      <c r="ZE70" s="110">
        <f t="shared" si="1970"/>
        <v>0</v>
      </c>
      <c r="ZF70" s="440"/>
      <c r="ZG70" s="440"/>
      <c r="ZH70" s="440"/>
      <c r="ZI70" s="440"/>
      <c r="ZJ70" s="440"/>
      <c r="ZK70" s="440"/>
      <c r="ZL70" s="111">
        <f>ZF70+ZG70-ZH70+ZI70-ZJ70+ZK70</f>
        <v>0</v>
      </c>
      <c r="ZM70" s="440"/>
      <c r="ZN70" s="440"/>
      <c r="ZP70" s="440"/>
      <c r="ZQ70" s="440"/>
      <c r="ZR70" s="440"/>
      <c r="ZS70" s="440"/>
      <c r="ZT70" s="110">
        <f t="shared" si="1971"/>
        <v>0</v>
      </c>
      <c r="ZU70" s="440"/>
      <c r="ZV70" s="440"/>
      <c r="ZW70" s="440"/>
      <c r="ZX70" s="440"/>
      <c r="ZY70" s="440"/>
      <c r="ZZ70" s="440"/>
      <c r="AAA70" s="111">
        <f>ZU70+ZV70-ZW70+ZX70-ZY70+ZZ70</f>
        <v>0</v>
      </c>
      <c r="AAB70" s="440"/>
      <c r="AAC70" s="440"/>
      <c r="AAE70" s="440"/>
      <c r="AAF70" s="440"/>
      <c r="AAG70" s="440"/>
      <c r="AAH70" s="440"/>
      <c r="AAI70" s="110">
        <f t="shared" si="1972"/>
        <v>0</v>
      </c>
      <c r="AAJ70" s="440"/>
      <c r="AAK70" s="440"/>
      <c r="AAL70" s="440"/>
      <c r="AAM70" s="440"/>
      <c r="AAN70" s="440"/>
      <c r="AAO70" s="440"/>
      <c r="AAP70" s="111">
        <f>AAJ70+AAK70-AAL70+AAM70-AAN70+AAO70</f>
        <v>0</v>
      </c>
      <c r="AAQ70" s="440"/>
      <c r="AAR70" s="440"/>
      <c r="AAT70" s="440"/>
      <c r="AAU70" s="440"/>
      <c r="AAV70" s="440"/>
      <c r="AAW70" s="440"/>
      <c r="AAX70" s="110">
        <f t="shared" si="1973"/>
        <v>0</v>
      </c>
      <c r="AAY70" s="440"/>
      <c r="AAZ70" s="440"/>
      <c r="ABA70" s="440"/>
      <c r="ABB70" s="440"/>
      <c r="ABC70" s="440"/>
      <c r="ABD70" s="440"/>
      <c r="ABE70" s="111">
        <f>AAY70+AAZ70-ABA70+ABB70-ABC70+ABD70</f>
        <v>0</v>
      </c>
      <c r="ABF70" s="440"/>
      <c r="ABG70" s="440"/>
      <c r="ABI70" s="440"/>
      <c r="ABJ70" s="440"/>
      <c r="ABK70" s="440"/>
      <c r="ABL70" s="440"/>
      <c r="ABM70" s="110">
        <f t="shared" si="1974"/>
        <v>0</v>
      </c>
      <c r="ABN70" s="440"/>
      <c r="ABO70" s="440"/>
      <c r="ABP70" s="440"/>
      <c r="ABQ70" s="440"/>
      <c r="ABR70" s="440"/>
      <c r="ABS70" s="440"/>
      <c r="ABT70" s="111">
        <f>ABN70+ABO70-ABP70+ABQ70-ABR70+ABS70</f>
        <v>0</v>
      </c>
      <c r="ABU70" s="440"/>
      <c r="ABV70" s="440"/>
      <c r="ABX70" s="440"/>
      <c r="ABY70" s="440"/>
      <c r="ABZ70" s="440"/>
      <c r="ACA70" s="440"/>
      <c r="ACB70" s="110">
        <f t="shared" si="1975"/>
        <v>0</v>
      </c>
      <c r="ACC70" s="440"/>
      <c r="ACD70" s="440"/>
      <c r="ACE70" s="440"/>
      <c r="ACF70" s="440"/>
      <c r="ACG70" s="440"/>
      <c r="ACH70" s="440"/>
      <c r="ACI70" s="111">
        <f>ACC70+ACD70-ACE70+ACF70-ACG70+ACH70</f>
        <v>0</v>
      </c>
      <c r="ACJ70" s="440"/>
      <c r="ACK70" s="440"/>
      <c r="ACM70" s="440"/>
      <c r="ACN70" s="440"/>
      <c r="ACO70" s="440"/>
      <c r="ACP70" s="440"/>
      <c r="ACQ70" s="110">
        <f t="shared" si="1976"/>
        <v>0</v>
      </c>
      <c r="ACR70" s="440"/>
      <c r="ACS70" s="440"/>
      <c r="ACT70" s="440"/>
      <c r="ACU70" s="440"/>
      <c r="ACV70" s="440"/>
      <c r="ACW70" s="440"/>
      <c r="ACX70" s="111">
        <f>ACR70+ACS70-ACT70+ACU70-ACV70+ACW70</f>
        <v>0</v>
      </c>
      <c r="ACY70" s="440"/>
      <c r="ACZ70" s="440"/>
      <c r="ADB70" s="440"/>
      <c r="ADC70" s="440"/>
      <c r="ADD70" s="440"/>
      <c r="ADE70" s="440"/>
      <c r="ADF70" s="110">
        <f t="shared" si="1977"/>
        <v>0</v>
      </c>
      <c r="ADG70" s="440"/>
      <c r="ADH70" s="440"/>
      <c r="ADI70" s="440"/>
      <c r="ADJ70" s="440"/>
      <c r="ADK70" s="440"/>
      <c r="ADL70" s="440"/>
      <c r="ADM70" s="111">
        <f>ADG70+ADH70-ADI70+ADJ70-ADK70+ADL70</f>
        <v>0</v>
      </c>
      <c r="ADN70" s="440"/>
      <c r="ADO70" s="440"/>
      <c r="ADQ70" s="440"/>
      <c r="ADR70" s="440"/>
      <c r="ADS70" s="440"/>
      <c r="ADT70" s="440"/>
      <c r="ADU70" s="110">
        <f t="shared" si="1978"/>
        <v>0</v>
      </c>
      <c r="ADV70" s="440"/>
      <c r="ADW70" s="440"/>
      <c r="ADX70" s="440"/>
      <c r="ADY70" s="440"/>
      <c r="ADZ70" s="440"/>
      <c r="AEA70" s="440"/>
      <c r="AEB70" s="111">
        <f>ADV70+ADW70-ADX70+ADY70-ADZ70+AEA70</f>
        <v>0</v>
      </c>
      <c r="AEC70" s="440"/>
      <c r="AED70" s="440"/>
      <c r="AEF70" s="440"/>
      <c r="AEG70" s="440"/>
      <c r="AEH70" s="440"/>
      <c r="AEI70" s="440"/>
      <c r="AEJ70" s="110">
        <f t="shared" si="1979"/>
        <v>0</v>
      </c>
      <c r="AEK70" s="440"/>
      <c r="AEL70" s="440"/>
      <c r="AEM70" s="440"/>
      <c r="AEN70" s="440"/>
      <c r="AEO70" s="440"/>
      <c r="AEP70" s="440"/>
      <c r="AEQ70" s="111">
        <f>AEK70+AEL70-AEM70+AEN70-AEO70+AEP70</f>
        <v>0</v>
      </c>
      <c r="AER70" s="440"/>
      <c r="AES70" s="440"/>
      <c r="AEU70" s="440"/>
      <c r="AEV70" s="440"/>
      <c r="AEW70" s="440"/>
      <c r="AEX70" s="440"/>
      <c r="AEY70" s="110">
        <f t="shared" si="1980"/>
        <v>0</v>
      </c>
      <c r="AEZ70" s="440"/>
      <c r="AFA70" s="440"/>
      <c r="AFB70" s="440"/>
      <c r="AFC70" s="440"/>
      <c r="AFD70" s="440"/>
      <c r="AFE70" s="440"/>
      <c r="AFF70" s="111">
        <f>AEZ70+AFA70-AFB70+AFC70-AFD70+AFE70</f>
        <v>0</v>
      </c>
      <c r="AFG70" s="440"/>
      <c r="AFH70" s="440"/>
      <c r="AFJ70" s="440"/>
      <c r="AFK70" s="440"/>
      <c r="AFL70" s="440"/>
      <c r="AFM70" s="440"/>
      <c r="AFN70" s="110">
        <f t="shared" si="1981"/>
        <v>0</v>
      </c>
      <c r="AFO70" s="440"/>
      <c r="AFP70" s="440"/>
      <c r="AFQ70" s="440"/>
      <c r="AFR70" s="440"/>
      <c r="AFS70" s="440"/>
      <c r="AFT70" s="440"/>
      <c r="AFU70" s="111">
        <f>AFO70+AFP70-AFQ70+AFR70-AFS70+AFT70</f>
        <v>0</v>
      </c>
      <c r="AFV70" s="440"/>
      <c r="AFW70" s="440"/>
      <c r="AFY70" s="440"/>
      <c r="AFZ70" s="440"/>
      <c r="AGA70" s="440"/>
      <c r="AGB70" s="440"/>
      <c r="AGC70" s="110">
        <f t="shared" si="1982"/>
        <v>0</v>
      </c>
      <c r="AGD70" s="440"/>
      <c r="AGE70" s="440"/>
      <c r="AGF70" s="440"/>
      <c r="AGG70" s="440"/>
      <c r="AGH70" s="440"/>
      <c r="AGI70" s="440"/>
      <c r="AGJ70" s="111">
        <f>AGD70+AGE70-AGF70+AGG70-AGH70+AGI70</f>
        <v>0</v>
      </c>
      <c r="AGK70" s="440"/>
      <c r="AGL70" s="440"/>
      <c r="AGN70" s="440"/>
      <c r="AGO70" s="440"/>
      <c r="AGP70" s="440"/>
      <c r="AGQ70" s="440"/>
      <c r="AGR70" s="110">
        <f t="shared" si="1983"/>
        <v>0</v>
      </c>
      <c r="AGS70" s="440"/>
      <c r="AGT70" s="440"/>
      <c r="AGU70" s="440"/>
      <c r="AGV70" s="440"/>
      <c r="AGW70" s="440"/>
      <c r="AGX70" s="440"/>
      <c r="AGY70" s="111">
        <f>AGS70+AGT70-AGU70+AGV70-AGW70+AGX70</f>
        <v>0</v>
      </c>
      <c r="AGZ70" s="440"/>
      <c r="AHA70" s="440"/>
      <c r="AHC70" s="440"/>
      <c r="AHD70" s="440"/>
      <c r="AHE70" s="440"/>
      <c r="AHF70" s="440"/>
      <c r="AHG70" s="110">
        <f t="shared" si="1984"/>
        <v>0</v>
      </c>
      <c r="AHH70" s="440"/>
      <c r="AHI70" s="440"/>
      <c r="AHJ70" s="440"/>
      <c r="AHK70" s="440"/>
      <c r="AHL70" s="440"/>
      <c r="AHM70" s="440"/>
      <c r="AHN70" s="111">
        <f>AHH70+AHI70-AHJ70+AHK70-AHL70+AHM70</f>
        <v>0</v>
      </c>
      <c r="AHO70" s="440"/>
      <c r="AHP70" s="440"/>
      <c r="AHR70" s="440"/>
      <c r="AHS70" s="440"/>
      <c r="AHT70" s="440"/>
      <c r="AHU70" s="440"/>
      <c r="AHV70" s="110">
        <f t="shared" si="1985"/>
        <v>0</v>
      </c>
      <c r="AHW70" s="440"/>
      <c r="AHX70" s="440"/>
      <c r="AHY70" s="440"/>
      <c r="AHZ70" s="440"/>
      <c r="AIA70" s="440"/>
      <c r="AIB70" s="440"/>
      <c r="AIC70" s="111">
        <f>AHW70+AHX70-AHY70+AHZ70-AIA70+AIB70</f>
        <v>0</v>
      </c>
      <c r="AID70" s="440"/>
      <c r="AIE70" s="440"/>
    </row>
    <row r="71" spans="1:915" x14ac:dyDescent="0.3">
      <c r="A71" s="33" t="s">
        <v>134</v>
      </c>
      <c r="B71" s="34" t="s">
        <v>139</v>
      </c>
      <c r="C71" s="439"/>
      <c r="D71" s="440"/>
      <c r="E71" s="440"/>
      <c r="F71" s="440"/>
      <c r="G71" s="110">
        <f t="shared" si="1925"/>
        <v>0</v>
      </c>
      <c r="H71" s="440"/>
      <c r="I71" s="440"/>
      <c r="J71" s="440"/>
      <c r="K71" s="440"/>
      <c r="L71" s="440"/>
      <c r="M71" s="440"/>
      <c r="N71" s="111">
        <f>H71+I71-J71+K71-L71+M71</f>
        <v>0</v>
      </c>
      <c r="O71" s="440"/>
      <c r="P71" s="440"/>
      <c r="Q71" s="440"/>
      <c r="R71" s="440"/>
      <c r="S71" s="440"/>
      <c r="T71" s="440"/>
      <c r="U71" s="110">
        <f t="shared" si="1926"/>
        <v>0</v>
      </c>
      <c r="V71" s="440"/>
      <c r="W71" s="440"/>
      <c r="X71" s="440"/>
      <c r="Y71" s="440"/>
      <c r="Z71" s="440"/>
      <c r="AA71" s="440"/>
      <c r="AB71" s="111">
        <f>V71+W71-X71+Y71-Z71+AA71</f>
        <v>0</v>
      </c>
      <c r="AC71" s="440"/>
      <c r="AD71" s="440"/>
      <c r="AF71" s="440"/>
      <c r="AG71" s="440"/>
      <c r="AH71" s="440"/>
      <c r="AI71" s="440"/>
      <c r="AJ71" s="110">
        <f t="shared" si="1927"/>
        <v>0</v>
      </c>
      <c r="AK71" s="440"/>
      <c r="AL71" s="440"/>
      <c r="AM71" s="440"/>
      <c r="AN71" s="440"/>
      <c r="AO71" s="440"/>
      <c r="AP71" s="440"/>
      <c r="AQ71" s="111">
        <f>AK71+AL71-AM71+AN71-AO71+AP71</f>
        <v>0</v>
      </c>
      <c r="AR71" s="440"/>
      <c r="AS71" s="440"/>
      <c r="AU71" s="440"/>
      <c r="AV71" s="440"/>
      <c r="AW71" s="440"/>
      <c r="AX71" s="440"/>
      <c r="AY71" s="110">
        <f t="shared" si="1928"/>
        <v>0</v>
      </c>
      <c r="AZ71" s="440"/>
      <c r="BA71" s="440"/>
      <c r="BB71" s="440"/>
      <c r="BC71" s="440"/>
      <c r="BD71" s="440"/>
      <c r="BE71" s="440"/>
      <c r="BF71" s="111">
        <f>AZ71+BA71-BB71+BC71-BD71+BE71</f>
        <v>0</v>
      </c>
      <c r="BG71" s="440"/>
      <c r="BH71" s="440"/>
      <c r="BJ71" s="440"/>
      <c r="BK71" s="440"/>
      <c r="BL71" s="440"/>
      <c r="BM71" s="440"/>
      <c r="BN71" s="110">
        <f t="shared" si="1929"/>
        <v>0</v>
      </c>
      <c r="BO71" s="440"/>
      <c r="BP71" s="440"/>
      <c r="BQ71" s="440"/>
      <c r="BR71" s="440"/>
      <c r="BS71" s="440"/>
      <c r="BT71" s="440"/>
      <c r="BU71" s="111">
        <f>BO71+BP71-BQ71+BR71-BS71+BT71</f>
        <v>0</v>
      </c>
      <c r="BV71" s="440"/>
      <c r="BW71" s="440"/>
      <c r="BY71" s="440"/>
      <c r="BZ71" s="440"/>
      <c r="CA71" s="440"/>
      <c r="CB71" s="440"/>
      <c r="CC71" s="110">
        <f t="shared" si="1930"/>
        <v>0</v>
      </c>
      <c r="CD71" s="440"/>
      <c r="CE71" s="440"/>
      <c r="CF71" s="440"/>
      <c r="CG71" s="440"/>
      <c r="CH71" s="440"/>
      <c r="CI71" s="440"/>
      <c r="CJ71" s="111">
        <f>CD71+CE71-CF71+CG71-CH71+CI71</f>
        <v>0</v>
      </c>
      <c r="CK71" s="440"/>
      <c r="CL71" s="440"/>
      <c r="CN71" s="440"/>
      <c r="CO71" s="440"/>
      <c r="CP71" s="440"/>
      <c r="CQ71" s="440"/>
      <c r="CR71" s="110">
        <f t="shared" si="1931"/>
        <v>0</v>
      </c>
      <c r="CS71" s="440"/>
      <c r="CT71" s="440"/>
      <c r="CU71" s="440"/>
      <c r="CV71" s="440"/>
      <c r="CW71" s="440"/>
      <c r="CX71" s="440"/>
      <c r="CY71" s="111">
        <f>CS71+CT71-CU71+CV71-CW71+CX71</f>
        <v>0</v>
      </c>
      <c r="CZ71" s="440"/>
      <c r="DA71" s="440"/>
      <c r="DC71" s="440"/>
      <c r="DD71" s="440"/>
      <c r="DE71" s="440"/>
      <c r="DF71" s="440"/>
      <c r="DG71" s="110">
        <f t="shared" si="1932"/>
        <v>0</v>
      </c>
      <c r="DH71" s="440"/>
      <c r="DI71" s="440"/>
      <c r="DJ71" s="440"/>
      <c r="DK71" s="440"/>
      <c r="DL71" s="440"/>
      <c r="DM71" s="440"/>
      <c r="DN71" s="111">
        <f>DH71+DI71-DJ71+DK71-DL71+DM71</f>
        <v>0</v>
      </c>
      <c r="DO71" s="440"/>
      <c r="DP71" s="440"/>
      <c r="DR71" s="440"/>
      <c r="DS71" s="440"/>
      <c r="DT71" s="440"/>
      <c r="DU71" s="440"/>
      <c r="DV71" s="110">
        <f t="shared" si="1933"/>
        <v>0</v>
      </c>
      <c r="DW71" s="440"/>
      <c r="DX71" s="440"/>
      <c r="DY71" s="440"/>
      <c r="DZ71" s="440"/>
      <c r="EA71" s="440"/>
      <c r="EB71" s="440"/>
      <c r="EC71" s="111">
        <f>DW71+DX71-DY71+DZ71-EA71+EB71</f>
        <v>0</v>
      </c>
      <c r="ED71" s="440"/>
      <c r="EE71" s="440"/>
      <c r="EG71" s="440"/>
      <c r="EH71" s="440"/>
      <c r="EI71" s="440"/>
      <c r="EJ71" s="440"/>
      <c r="EK71" s="110">
        <f t="shared" si="1934"/>
        <v>0</v>
      </c>
      <c r="EL71" s="440"/>
      <c r="EM71" s="440"/>
      <c r="EN71" s="440"/>
      <c r="EO71" s="440"/>
      <c r="EP71" s="440"/>
      <c r="EQ71" s="440"/>
      <c r="ER71" s="111">
        <f>EL71+EM71-EN71+EO71-EP71+EQ71</f>
        <v>0</v>
      </c>
      <c r="ES71" s="440"/>
      <c r="ET71" s="440"/>
      <c r="EV71" s="440"/>
      <c r="EW71" s="440"/>
      <c r="EX71" s="440"/>
      <c r="EY71" s="440"/>
      <c r="EZ71" s="110">
        <f t="shared" si="1935"/>
        <v>0</v>
      </c>
      <c r="FA71" s="440"/>
      <c r="FB71" s="440"/>
      <c r="FC71" s="440"/>
      <c r="FD71" s="440"/>
      <c r="FE71" s="440"/>
      <c r="FF71" s="440"/>
      <c r="FG71" s="111">
        <f>FA71+FB71-FC71+FD71-FE71+FF71</f>
        <v>0</v>
      </c>
      <c r="FH71" s="440"/>
      <c r="FI71" s="440"/>
      <c r="FK71" s="440"/>
      <c r="FL71" s="440"/>
      <c r="FM71" s="440"/>
      <c r="FN71" s="440"/>
      <c r="FO71" s="110">
        <f t="shared" si="1936"/>
        <v>0</v>
      </c>
      <c r="FP71" s="440"/>
      <c r="FQ71" s="440"/>
      <c r="FR71" s="440"/>
      <c r="FS71" s="440"/>
      <c r="FT71" s="440"/>
      <c r="FU71" s="440"/>
      <c r="FV71" s="111">
        <f>FP71+FQ71-FR71+FS71-FT71+FU71</f>
        <v>0</v>
      </c>
      <c r="FW71" s="440"/>
      <c r="FX71" s="440"/>
      <c r="FZ71" s="440"/>
      <c r="GA71" s="440"/>
      <c r="GB71" s="440"/>
      <c r="GC71" s="440"/>
      <c r="GD71" s="110">
        <f t="shared" si="1937"/>
        <v>0</v>
      </c>
      <c r="GE71" s="440"/>
      <c r="GF71" s="440"/>
      <c r="GG71" s="440"/>
      <c r="GH71" s="440"/>
      <c r="GI71" s="440"/>
      <c r="GJ71" s="440"/>
      <c r="GK71" s="111">
        <f>GE71+GF71-GG71+GH71-GI71+GJ71</f>
        <v>0</v>
      </c>
      <c r="GL71" s="440"/>
      <c r="GM71" s="440"/>
      <c r="GO71" s="440"/>
      <c r="GP71" s="440"/>
      <c r="GQ71" s="440"/>
      <c r="GR71" s="440"/>
      <c r="GS71" s="110">
        <f t="shared" si="1938"/>
        <v>0</v>
      </c>
      <c r="GT71" s="440"/>
      <c r="GU71" s="440"/>
      <c r="GV71" s="440"/>
      <c r="GW71" s="440"/>
      <c r="GX71" s="440"/>
      <c r="GY71" s="440"/>
      <c r="GZ71" s="111">
        <f>GT71+GU71-GV71+GW71-GX71+GY71</f>
        <v>0</v>
      </c>
      <c r="HA71" s="440"/>
      <c r="HB71" s="440"/>
      <c r="HD71" s="440"/>
      <c r="HE71" s="440"/>
      <c r="HF71" s="440"/>
      <c r="HG71" s="440"/>
      <c r="HH71" s="110">
        <f t="shared" si="1939"/>
        <v>0</v>
      </c>
      <c r="HI71" s="440"/>
      <c r="HJ71" s="440"/>
      <c r="HK71" s="440"/>
      <c r="HL71" s="440"/>
      <c r="HM71" s="440"/>
      <c r="HN71" s="440"/>
      <c r="HO71" s="111">
        <f>HI71+HJ71-HK71+HL71-HM71+HN71</f>
        <v>0</v>
      </c>
      <c r="HP71" s="440"/>
      <c r="HQ71" s="440"/>
      <c r="HS71" s="440"/>
      <c r="HT71" s="440"/>
      <c r="HU71" s="440"/>
      <c r="HV71" s="440"/>
      <c r="HW71" s="110">
        <f t="shared" si="1940"/>
        <v>0</v>
      </c>
      <c r="HX71" s="440"/>
      <c r="HY71" s="440"/>
      <c r="HZ71" s="440"/>
      <c r="IA71" s="440"/>
      <c r="IB71" s="440"/>
      <c r="IC71" s="440"/>
      <c r="ID71" s="111">
        <f>HX71+HY71-HZ71+IA71-IB71+IC71</f>
        <v>0</v>
      </c>
      <c r="IE71" s="440"/>
      <c r="IF71" s="440"/>
      <c r="IH71" s="440"/>
      <c r="II71" s="440"/>
      <c r="IJ71" s="440"/>
      <c r="IK71" s="440"/>
      <c r="IL71" s="110">
        <f t="shared" si="1941"/>
        <v>0</v>
      </c>
      <c r="IM71" s="440"/>
      <c r="IN71" s="440"/>
      <c r="IO71" s="440"/>
      <c r="IP71" s="440"/>
      <c r="IQ71" s="440"/>
      <c r="IR71" s="440"/>
      <c r="IS71" s="111">
        <f>IM71+IN71-IO71+IP71-IQ71+IR71</f>
        <v>0</v>
      </c>
      <c r="IT71" s="440"/>
      <c r="IU71" s="440"/>
      <c r="IW71" s="440"/>
      <c r="IX71" s="440"/>
      <c r="IY71" s="440"/>
      <c r="IZ71" s="440"/>
      <c r="JA71" s="110">
        <f t="shared" si="1942"/>
        <v>0</v>
      </c>
      <c r="JB71" s="440"/>
      <c r="JC71" s="440"/>
      <c r="JD71" s="440"/>
      <c r="JE71" s="440"/>
      <c r="JF71" s="440"/>
      <c r="JG71" s="440"/>
      <c r="JH71" s="111">
        <f>JB71+JC71-JD71+JE71-JF71+JG71</f>
        <v>0</v>
      </c>
      <c r="JI71" s="440"/>
      <c r="JJ71" s="440"/>
      <c r="JL71" s="440"/>
      <c r="JM71" s="440"/>
      <c r="JN71" s="440"/>
      <c r="JO71" s="440"/>
      <c r="JP71" s="110">
        <f t="shared" si="1943"/>
        <v>0</v>
      </c>
      <c r="JQ71" s="440"/>
      <c r="JR71" s="440"/>
      <c r="JS71" s="440"/>
      <c r="JT71" s="440"/>
      <c r="JU71" s="440"/>
      <c r="JV71" s="440"/>
      <c r="JW71" s="111">
        <f>JQ71+JR71-JS71+JT71-JU71+JV71</f>
        <v>0</v>
      </c>
      <c r="JX71" s="440"/>
      <c r="JY71" s="440"/>
      <c r="KA71" s="440"/>
      <c r="KB71" s="440"/>
      <c r="KC71" s="440"/>
      <c r="KD71" s="440"/>
      <c r="KE71" s="110">
        <f t="shared" si="1944"/>
        <v>0</v>
      </c>
      <c r="KF71" s="440"/>
      <c r="KG71" s="440"/>
      <c r="KH71" s="440"/>
      <c r="KI71" s="440"/>
      <c r="KJ71" s="440"/>
      <c r="KK71" s="440"/>
      <c r="KL71" s="111">
        <f>KF71+KG71-KH71+KI71-KJ71+KK71</f>
        <v>0</v>
      </c>
      <c r="KM71" s="440"/>
      <c r="KN71" s="440"/>
      <c r="KP71" s="440"/>
      <c r="KQ71" s="440"/>
      <c r="KR71" s="440"/>
      <c r="KS71" s="440"/>
      <c r="KT71" s="110">
        <f t="shared" si="1945"/>
        <v>0</v>
      </c>
      <c r="KU71" s="440"/>
      <c r="KV71" s="440"/>
      <c r="KW71" s="440"/>
      <c r="KX71" s="440"/>
      <c r="KY71" s="440"/>
      <c r="KZ71" s="440"/>
      <c r="LA71" s="111">
        <f>KU71+KV71-KW71+KX71-KY71+KZ71</f>
        <v>0</v>
      </c>
      <c r="LB71" s="440"/>
      <c r="LC71" s="440"/>
      <c r="LE71" s="440"/>
      <c r="LF71" s="440"/>
      <c r="LG71" s="440"/>
      <c r="LH71" s="440"/>
      <c r="LI71" s="110">
        <f t="shared" si="1946"/>
        <v>0</v>
      </c>
      <c r="LJ71" s="440"/>
      <c r="LK71" s="440"/>
      <c r="LL71" s="440"/>
      <c r="LM71" s="440"/>
      <c r="LN71" s="440"/>
      <c r="LO71" s="440"/>
      <c r="LP71" s="111">
        <f>LJ71+LK71-LL71+LM71-LN71+LO71</f>
        <v>0</v>
      </c>
      <c r="LQ71" s="440"/>
      <c r="LR71" s="440"/>
      <c r="LT71" s="440"/>
      <c r="LU71" s="440"/>
      <c r="LV71" s="440"/>
      <c r="LW71" s="440"/>
      <c r="LX71" s="110">
        <f t="shared" si="1947"/>
        <v>0</v>
      </c>
      <c r="LY71" s="440"/>
      <c r="LZ71" s="440"/>
      <c r="MA71" s="440"/>
      <c r="MB71" s="440"/>
      <c r="MC71" s="440"/>
      <c r="MD71" s="440"/>
      <c r="ME71" s="111">
        <f>LY71+LZ71-MA71+MB71-MC71+MD71</f>
        <v>0</v>
      </c>
      <c r="MF71" s="440"/>
      <c r="MG71" s="440"/>
      <c r="MI71" s="440"/>
      <c r="MJ71" s="440"/>
      <c r="MK71" s="440"/>
      <c r="ML71" s="440"/>
      <c r="MM71" s="110">
        <f t="shared" si="1948"/>
        <v>0</v>
      </c>
      <c r="MN71" s="440"/>
      <c r="MO71" s="440"/>
      <c r="MP71" s="440"/>
      <c r="MQ71" s="440"/>
      <c r="MR71" s="440"/>
      <c r="MS71" s="440"/>
      <c r="MT71" s="111">
        <f>MN71+MO71-MP71+MQ71-MR71+MS71</f>
        <v>0</v>
      </c>
      <c r="MU71" s="440"/>
      <c r="MV71" s="440"/>
      <c r="MX71" s="440"/>
      <c r="MY71" s="440"/>
      <c r="MZ71" s="440"/>
      <c r="NA71" s="440"/>
      <c r="NB71" s="110">
        <f t="shared" si="1949"/>
        <v>0</v>
      </c>
      <c r="NC71" s="440"/>
      <c r="ND71" s="440"/>
      <c r="NE71" s="440"/>
      <c r="NF71" s="440"/>
      <c r="NG71" s="440"/>
      <c r="NH71" s="440"/>
      <c r="NI71" s="111">
        <f>NC71+ND71-NE71+NF71-NG71+NH71</f>
        <v>0</v>
      </c>
      <c r="NJ71" s="440"/>
      <c r="NK71" s="440"/>
      <c r="NM71" s="440"/>
      <c r="NN71" s="440"/>
      <c r="NO71" s="440"/>
      <c r="NP71" s="440"/>
      <c r="NQ71" s="110">
        <f t="shared" si="1950"/>
        <v>0</v>
      </c>
      <c r="NR71" s="440"/>
      <c r="NS71" s="440"/>
      <c r="NT71" s="440"/>
      <c r="NU71" s="440"/>
      <c r="NV71" s="440"/>
      <c r="NW71" s="440"/>
      <c r="NX71" s="111">
        <f>NR71+NS71-NT71+NU71-NV71+NW71</f>
        <v>0</v>
      </c>
      <c r="NY71" s="440"/>
      <c r="NZ71" s="440"/>
      <c r="OB71" s="440"/>
      <c r="OC71" s="440"/>
      <c r="OD71" s="440"/>
      <c r="OE71" s="440"/>
      <c r="OF71" s="110">
        <f t="shared" si="1951"/>
        <v>0</v>
      </c>
      <c r="OG71" s="440"/>
      <c r="OH71" s="440"/>
      <c r="OI71" s="440"/>
      <c r="OJ71" s="440"/>
      <c r="OK71" s="440"/>
      <c r="OL71" s="440"/>
      <c r="OM71" s="111">
        <f>OG71+OH71-OI71+OJ71-OK71+OL71</f>
        <v>0</v>
      </c>
      <c r="ON71" s="440"/>
      <c r="OO71" s="440"/>
      <c r="OQ71" s="440"/>
      <c r="OR71" s="440"/>
      <c r="OS71" s="440"/>
      <c r="OT71" s="440"/>
      <c r="OU71" s="110">
        <f t="shared" si="1952"/>
        <v>0</v>
      </c>
      <c r="OV71" s="440"/>
      <c r="OW71" s="440"/>
      <c r="OX71" s="440"/>
      <c r="OY71" s="440"/>
      <c r="OZ71" s="440"/>
      <c r="PA71" s="440"/>
      <c r="PB71" s="111">
        <f>OV71+OW71-OX71+OY71-OZ71+PA71</f>
        <v>0</v>
      </c>
      <c r="PC71" s="440"/>
      <c r="PD71" s="440"/>
      <c r="PF71" s="440"/>
      <c r="PG71" s="440"/>
      <c r="PH71" s="440"/>
      <c r="PI71" s="440"/>
      <c r="PJ71" s="110">
        <f t="shared" si="1953"/>
        <v>0</v>
      </c>
      <c r="PK71" s="440"/>
      <c r="PL71" s="440"/>
      <c r="PM71" s="440"/>
      <c r="PN71" s="440"/>
      <c r="PO71" s="440"/>
      <c r="PP71" s="440"/>
      <c r="PQ71" s="111">
        <f>PK71+PL71-PM71+PN71-PO71+PP71</f>
        <v>0</v>
      </c>
      <c r="PR71" s="440"/>
      <c r="PS71" s="440"/>
      <c r="PU71" s="440"/>
      <c r="PV71" s="440"/>
      <c r="PW71" s="440"/>
      <c r="PX71" s="440"/>
      <c r="PY71" s="110">
        <f t="shared" si="1954"/>
        <v>0</v>
      </c>
      <c r="PZ71" s="440"/>
      <c r="QA71" s="440"/>
      <c r="QB71" s="440"/>
      <c r="QC71" s="440"/>
      <c r="QD71" s="440"/>
      <c r="QE71" s="440"/>
      <c r="QF71" s="111">
        <f>PZ71+QA71-QB71+QC71-QD71+QE71</f>
        <v>0</v>
      </c>
      <c r="QG71" s="440"/>
      <c r="QH71" s="440"/>
      <c r="QJ71" s="440"/>
      <c r="QK71" s="440"/>
      <c r="QL71" s="440"/>
      <c r="QM71" s="440"/>
      <c r="QN71" s="110">
        <f t="shared" si="1955"/>
        <v>0</v>
      </c>
      <c r="QO71" s="440"/>
      <c r="QP71" s="440"/>
      <c r="QQ71" s="440"/>
      <c r="QR71" s="440"/>
      <c r="QS71" s="440"/>
      <c r="QT71" s="440"/>
      <c r="QU71" s="111">
        <f>QO71+QP71-QQ71+QR71-QS71+QT71</f>
        <v>0</v>
      </c>
      <c r="QV71" s="440"/>
      <c r="QW71" s="440"/>
      <c r="QY71" s="440"/>
      <c r="QZ71" s="440"/>
      <c r="RA71" s="440"/>
      <c r="RB71" s="440"/>
      <c r="RC71" s="110">
        <f t="shared" si="1956"/>
        <v>0</v>
      </c>
      <c r="RD71" s="440"/>
      <c r="RE71" s="440"/>
      <c r="RF71" s="440"/>
      <c r="RG71" s="440"/>
      <c r="RH71" s="440"/>
      <c r="RI71" s="440"/>
      <c r="RJ71" s="111">
        <f>RD71+RE71-RF71+RG71-RH71+RI71</f>
        <v>0</v>
      </c>
      <c r="RK71" s="440"/>
      <c r="RL71" s="440"/>
      <c r="RN71" s="440"/>
      <c r="RO71" s="440"/>
      <c r="RP71" s="440"/>
      <c r="RQ71" s="440"/>
      <c r="RR71" s="110">
        <f t="shared" si="1957"/>
        <v>0</v>
      </c>
      <c r="RS71" s="440"/>
      <c r="RT71" s="440"/>
      <c r="RU71" s="440"/>
      <c r="RV71" s="440"/>
      <c r="RW71" s="440"/>
      <c r="RX71" s="440"/>
      <c r="RY71" s="111">
        <f>RS71+RT71-RU71+RV71-RW71+RX71</f>
        <v>0</v>
      </c>
      <c r="RZ71" s="440"/>
      <c r="SA71" s="440"/>
      <c r="SC71" s="440"/>
      <c r="SD71" s="440"/>
      <c r="SE71" s="440"/>
      <c r="SF71" s="440"/>
      <c r="SG71" s="110">
        <f t="shared" si="1958"/>
        <v>0</v>
      </c>
      <c r="SH71" s="440"/>
      <c r="SI71" s="440"/>
      <c r="SJ71" s="440"/>
      <c r="SK71" s="440"/>
      <c r="SL71" s="440"/>
      <c r="SM71" s="440"/>
      <c r="SN71" s="111">
        <f>SH71+SI71-SJ71+SK71-SL71+SM71</f>
        <v>0</v>
      </c>
      <c r="SO71" s="440"/>
      <c r="SP71" s="440"/>
      <c r="SR71" s="440"/>
      <c r="SS71" s="440"/>
      <c r="ST71" s="440"/>
      <c r="SU71" s="440"/>
      <c r="SV71" s="110">
        <f t="shared" si="1959"/>
        <v>0</v>
      </c>
      <c r="SW71" s="440"/>
      <c r="SX71" s="440"/>
      <c r="SY71" s="440"/>
      <c r="SZ71" s="440"/>
      <c r="TA71" s="440"/>
      <c r="TB71" s="440"/>
      <c r="TC71" s="111">
        <f>SW71+SX71-SY71+SZ71-TA71+TB71</f>
        <v>0</v>
      </c>
      <c r="TD71" s="440"/>
      <c r="TE71" s="440"/>
      <c r="TG71" s="440"/>
      <c r="TH71" s="440"/>
      <c r="TI71" s="440"/>
      <c r="TJ71" s="440"/>
      <c r="TK71" s="110">
        <f t="shared" si="1960"/>
        <v>0</v>
      </c>
      <c r="TL71" s="440"/>
      <c r="TM71" s="440"/>
      <c r="TN71" s="440"/>
      <c r="TO71" s="440"/>
      <c r="TP71" s="440"/>
      <c r="TQ71" s="440"/>
      <c r="TR71" s="111">
        <f>TL71+TM71-TN71+TO71-TP71+TQ71</f>
        <v>0</v>
      </c>
      <c r="TS71" s="440"/>
      <c r="TT71" s="440"/>
      <c r="TV71" s="440"/>
      <c r="TW71" s="440"/>
      <c r="TX71" s="440"/>
      <c r="TY71" s="440"/>
      <c r="TZ71" s="110">
        <f t="shared" si="1961"/>
        <v>0</v>
      </c>
      <c r="UA71" s="440"/>
      <c r="UB71" s="440"/>
      <c r="UC71" s="440"/>
      <c r="UD71" s="440"/>
      <c r="UE71" s="440"/>
      <c r="UF71" s="440"/>
      <c r="UG71" s="111">
        <f>UA71+UB71-UC71+UD71-UE71+UF71</f>
        <v>0</v>
      </c>
      <c r="UH71" s="440"/>
      <c r="UI71" s="440"/>
      <c r="UK71" s="440"/>
      <c r="UL71" s="440"/>
      <c r="UM71" s="440"/>
      <c r="UN71" s="440"/>
      <c r="UO71" s="110">
        <f t="shared" si="1962"/>
        <v>0</v>
      </c>
      <c r="UP71" s="440"/>
      <c r="UQ71" s="440"/>
      <c r="UR71" s="440"/>
      <c r="US71" s="440"/>
      <c r="UT71" s="440"/>
      <c r="UU71" s="440"/>
      <c r="UV71" s="111">
        <f>UP71+UQ71-UR71+US71-UT71+UU71</f>
        <v>0</v>
      </c>
      <c r="UW71" s="440"/>
      <c r="UX71" s="440"/>
      <c r="UZ71" s="440"/>
      <c r="VA71" s="440"/>
      <c r="VB71" s="440"/>
      <c r="VC71" s="440"/>
      <c r="VD71" s="110">
        <f t="shared" si="1963"/>
        <v>0</v>
      </c>
      <c r="VE71" s="440"/>
      <c r="VF71" s="440"/>
      <c r="VG71" s="440"/>
      <c r="VH71" s="440"/>
      <c r="VI71" s="440"/>
      <c r="VJ71" s="440"/>
      <c r="VK71" s="111">
        <f>VE71+VF71-VG71+VH71-VI71+VJ71</f>
        <v>0</v>
      </c>
      <c r="VL71" s="440"/>
      <c r="VM71" s="440"/>
      <c r="VO71" s="440"/>
      <c r="VP71" s="440"/>
      <c r="VQ71" s="440"/>
      <c r="VR71" s="440"/>
      <c r="VS71" s="110">
        <f t="shared" si="1964"/>
        <v>0</v>
      </c>
      <c r="VT71" s="440"/>
      <c r="VU71" s="440"/>
      <c r="VV71" s="440"/>
      <c r="VW71" s="440"/>
      <c r="VX71" s="440"/>
      <c r="VY71" s="440"/>
      <c r="VZ71" s="111">
        <f>VT71+VU71-VV71+VW71-VX71+VY71</f>
        <v>0</v>
      </c>
      <c r="WA71" s="440"/>
      <c r="WB71" s="440"/>
      <c r="WD71" s="440"/>
      <c r="WE71" s="440"/>
      <c r="WF71" s="440"/>
      <c r="WG71" s="440"/>
      <c r="WH71" s="110">
        <f t="shared" si="1965"/>
        <v>0</v>
      </c>
      <c r="WI71" s="440"/>
      <c r="WJ71" s="440"/>
      <c r="WK71" s="440"/>
      <c r="WL71" s="440"/>
      <c r="WM71" s="440"/>
      <c r="WN71" s="440"/>
      <c r="WO71" s="111">
        <f>WI71+WJ71-WK71+WL71-WM71+WN71</f>
        <v>0</v>
      </c>
      <c r="WP71" s="440"/>
      <c r="WQ71" s="440"/>
      <c r="WS71" s="440"/>
      <c r="WT71" s="440"/>
      <c r="WU71" s="440"/>
      <c r="WV71" s="440"/>
      <c r="WW71" s="110">
        <f t="shared" si="1966"/>
        <v>0</v>
      </c>
      <c r="WX71" s="440"/>
      <c r="WY71" s="440"/>
      <c r="WZ71" s="440"/>
      <c r="XA71" s="440"/>
      <c r="XB71" s="440"/>
      <c r="XC71" s="440"/>
      <c r="XD71" s="111">
        <f>WX71+WY71-WZ71+XA71-XB71+XC71</f>
        <v>0</v>
      </c>
      <c r="XE71" s="440"/>
      <c r="XF71" s="440"/>
      <c r="XH71" s="440"/>
      <c r="XI71" s="440"/>
      <c r="XJ71" s="440"/>
      <c r="XK71" s="440"/>
      <c r="XL71" s="110">
        <f t="shared" si="1967"/>
        <v>0</v>
      </c>
      <c r="XM71" s="440"/>
      <c r="XN71" s="440"/>
      <c r="XO71" s="440"/>
      <c r="XP71" s="440"/>
      <c r="XQ71" s="440"/>
      <c r="XR71" s="440"/>
      <c r="XS71" s="111">
        <f>XM71+XN71-XO71+XP71-XQ71+XR71</f>
        <v>0</v>
      </c>
      <c r="XT71" s="440"/>
      <c r="XU71" s="440"/>
      <c r="XW71" s="440"/>
      <c r="XX71" s="440"/>
      <c r="XY71" s="440"/>
      <c r="XZ71" s="440"/>
      <c r="YA71" s="110">
        <f t="shared" si="1968"/>
        <v>0</v>
      </c>
      <c r="YB71" s="440"/>
      <c r="YC71" s="440"/>
      <c r="YD71" s="440"/>
      <c r="YE71" s="440"/>
      <c r="YF71" s="440"/>
      <c r="YG71" s="440"/>
      <c r="YH71" s="111">
        <f>YB71+YC71-YD71+YE71-YF71+YG71</f>
        <v>0</v>
      </c>
      <c r="YI71" s="440"/>
      <c r="YJ71" s="440"/>
      <c r="YL71" s="440"/>
      <c r="YM71" s="440"/>
      <c r="YN71" s="440"/>
      <c r="YO71" s="440"/>
      <c r="YP71" s="110">
        <f t="shared" si="1969"/>
        <v>0</v>
      </c>
      <c r="YQ71" s="440"/>
      <c r="YR71" s="440"/>
      <c r="YS71" s="440"/>
      <c r="YT71" s="440"/>
      <c r="YU71" s="440"/>
      <c r="YV71" s="440"/>
      <c r="YW71" s="111">
        <f>YQ71+YR71-YS71+YT71-YU71+YV71</f>
        <v>0</v>
      </c>
      <c r="YX71" s="440"/>
      <c r="YY71" s="440"/>
      <c r="ZA71" s="440"/>
      <c r="ZB71" s="440"/>
      <c r="ZC71" s="440"/>
      <c r="ZD71" s="440"/>
      <c r="ZE71" s="110">
        <f t="shared" si="1970"/>
        <v>0</v>
      </c>
      <c r="ZF71" s="440"/>
      <c r="ZG71" s="440"/>
      <c r="ZH71" s="440"/>
      <c r="ZI71" s="440"/>
      <c r="ZJ71" s="440"/>
      <c r="ZK71" s="440"/>
      <c r="ZL71" s="111">
        <f>ZF71+ZG71-ZH71+ZI71-ZJ71+ZK71</f>
        <v>0</v>
      </c>
      <c r="ZM71" s="440"/>
      <c r="ZN71" s="440"/>
      <c r="ZP71" s="440"/>
      <c r="ZQ71" s="440"/>
      <c r="ZR71" s="440"/>
      <c r="ZS71" s="440"/>
      <c r="ZT71" s="110">
        <f t="shared" si="1971"/>
        <v>0</v>
      </c>
      <c r="ZU71" s="440"/>
      <c r="ZV71" s="440"/>
      <c r="ZW71" s="440"/>
      <c r="ZX71" s="440"/>
      <c r="ZY71" s="440"/>
      <c r="ZZ71" s="440"/>
      <c r="AAA71" s="111">
        <f>ZU71+ZV71-ZW71+ZX71-ZY71+ZZ71</f>
        <v>0</v>
      </c>
      <c r="AAB71" s="440"/>
      <c r="AAC71" s="440"/>
      <c r="AAE71" s="440"/>
      <c r="AAF71" s="440"/>
      <c r="AAG71" s="440"/>
      <c r="AAH71" s="440"/>
      <c r="AAI71" s="110">
        <f t="shared" si="1972"/>
        <v>0</v>
      </c>
      <c r="AAJ71" s="440"/>
      <c r="AAK71" s="440"/>
      <c r="AAL71" s="440"/>
      <c r="AAM71" s="440"/>
      <c r="AAN71" s="440"/>
      <c r="AAO71" s="440"/>
      <c r="AAP71" s="111">
        <f>AAJ71+AAK71-AAL71+AAM71-AAN71+AAO71</f>
        <v>0</v>
      </c>
      <c r="AAQ71" s="440"/>
      <c r="AAR71" s="440"/>
      <c r="AAT71" s="440"/>
      <c r="AAU71" s="440"/>
      <c r="AAV71" s="440"/>
      <c r="AAW71" s="440"/>
      <c r="AAX71" s="110">
        <f t="shared" si="1973"/>
        <v>0</v>
      </c>
      <c r="AAY71" s="440"/>
      <c r="AAZ71" s="440"/>
      <c r="ABA71" s="440"/>
      <c r="ABB71" s="440"/>
      <c r="ABC71" s="440"/>
      <c r="ABD71" s="440"/>
      <c r="ABE71" s="111">
        <f>AAY71+AAZ71-ABA71+ABB71-ABC71+ABD71</f>
        <v>0</v>
      </c>
      <c r="ABF71" s="440"/>
      <c r="ABG71" s="440"/>
      <c r="ABI71" s="440"/>
      <c r="ABJ71" s="440"/>
      <c r="ABK71" s="440"/>
      <c r="ABL71" s="440"/>
      <c r="ABM71" s="110">
        <f t="shared" si="1974"/>
        <v>0</v>
      </c>
      <c r="ABN71" s="440"/>
      <c r="ABO71" s="440"/>
      <c r="ABP71" s="440"/>
      <c r="ABQ71" s="440"/>
      <c r="ABR71" s="440"/>
      <c r="ABS71" s="440"/>
      <c r="ABT71" s="111">
        <f>ABN71+ABO71-ABP71+ABQ71-ABR71+ABS71</f>
        <v>0</v>
      </c>
      <c r="ABU71" s="440"/>
      <c r="ABV71" s="440"/>
      <c r="ABX71" s="440"/>
      <c r="ABY71" s="440"/>
      <c r="ABZ71" s="440"/>
      <c r="ACA71" s="440"/>
      <c r="ACB71" s="110">
        <f t="shared" si="1975"/>
        <v>0</v>
      </c>
      <c r="ACC71" s="440"/>
      <c r="ACD71" s="440"/>
      <c r="ACE71" s="440"/>
      <c r="ACF71" s="440"/>
      <c r="ACG71" s="440"/>
      <c r="ACH71" s="440"/>
      <c r="ACI71" s="111">
        <f>ACC71+ACD71-ACE71+ACF71-ACG71+ACH71</f>
        <v>0</v>
      </c>
      <c r="ACJ71" s="440"/>
      <c r="ACK71" s="440"/>
      <c r="ACM71" s="440"/>
      <c r="ACN71" s="440"/>
      <c r="ACO71" s="440"/>
      <c r="ACP71" s="440"/>
      <c r="ACQ71" s="110">
        <f t="shared" si="1976"/>
        <v>0</v>
      </c>
      <c r="ACR71" s="440"/>
      <c r="ACS71" s="440"/>
      <c r="ACT71" s="440"/>
      <c r="ACU71" s="440"/>
      <c r="ACV71" s="440"/>
      <c r="ACW71" s="440"/>
      <c r="ACX71" s="111">
        <f>ACR71+ACS71-ACT71+ACU71-ACV71+ACW71</f>
        <v>0</v>
      </c>
      <c r="ACY71" s="440"/>
      <c r="ACZ71" s="440"/>
      <c r="ADB71" s="440"/>
      <c r="ADC71" s="440"/>
      <c r="ADD71" s="440"/>
      <c r="ADE71" s="440"/>
      <c r="ADF71" s="110">
        <f t="shared" si="1977"/>
        <v>0</v>
      </c>
      <c r="ADG71" s="440"/>
      <c r="ADH71" s="440"/>
      <c r="ADI71" s="440"/>
      <c r="ADJ71" s="440"/>
      <c r="ADK71" s="440"/>
      <c r="ADL71" s="440"/>
      <c r="ADM71" s="111">
        <f>ADG71+ADH71-ADI71+ADJ71-ADK71+ADL71</f>
        <v>0</v>
      </c>
      <c r="ADN71" s="440"/>
      <c r="ADO71" s="440"/>
      <c r="ADQ71" s="440"/>
      <c r="ADR71" s="440"/>
      <c r="ADS71" s="440"/>
      <c r="ADT71" s="440"/>
      <c r="ADU71" s="110">
        <f t="shared" si="1978"/>
        <v>0</v>
      </c>
      <c r="ADV71" s="440"/>
      <c r="ADW71" s="440"/>
      <c r="ADX71" s="440"/>
      <c r="ADY71" s="440"/>
      <c r="ADZ71" s="440"/>
      <c r="AEA71" s="440"/>
      <c r="AEB71" s="111">
        <f>ADV71+ADW71-ADX71+ADY71-ADZ71+AEA71</f>
        <v>0</v>
      </c>
      <c r="AEC71" s="440"/>
      <c r="AED71" s="440"/>
      <c r="AEF71" s="440"/>
      <c r="AEG71" s="440"/>
      <c r="AEH71" s="440"/>
      <c r="AEI71" s="440"/>
      <c r="AEJ71" s="110">
        <f t="shared" si="1979"/>
        <v>0</v>
      </c>
      <c r="AEK71" s="440"/>
      <c r="AEL71" s="440"/>
      <c r="AEM71" s="440"/>
      <c r="AEN71" s="440"/>
      <c r="AEO71" s="440"/>
      <c r="AEP71" s="440"/>
      <c r="AEQ71" s="111">
        <f>AEK71+AEL71-AEM71+AEN71-AEO71+AEP71</f>
        <v>0</v>
      </c>
      <c r="AER71" s="440"/>
      <c r="AES71" s="440"/>
      <c r="AEU71" s="440"/>
      <c r="AEV71" s="440"/>
      <c r="AEW71" s="440"/>
      <c r="AEX71" s="440"/>
      <c r="AEY71" s="110">
        <f t="shared" si="1980"/>
        <v>0</v>
      </c>
      <c r="AEZ71" s="440"/>
      <c r="AFA71" s="440"/>
      <c r="AFB71" s="440"/>
      <c r="AFC71" s="440"/>
      <c r="AFD71" s="440"/>
      <c r="AFE71" s="440"/>
      <c r="AFF71" s="111">
        <f>AEZ71+AFA71-AFB71+AFC71-AFD71+AFE71</f>
        <v>0</v>
      </c>
      <c r="AFG71" s="440"/>
      <c r="AFH71" s="440"/>
      <c r="AFJ71" s="440"/>
      <c r="AFK71" s="440"/>
      <c r="AFL71" s="440"/>
      <c r="AFM71" s="440"/>
      <c r="AFN71" s="110">
        <f t="shared" si="1981"/>
        <v>0</v>
      </c>
      <c r="AFO71" s="440"/>
      <c r="AFP71" s="440"/>
      <c r="AFQ71" s="440"/>
      <c r="AFR71" s="440"/>
      <c r="AFS71" s="440"/>
      <c r="AFT71" s="440"/>
      <c r="AFU71" s="111">
        <f>AFO71+AFP71-AFQ71+AFR71-AFS71+AFT71</f>
        <v>0</v>
      </c>
      <c r="AFV71" s="440"/>
      <c r="AFW71" s="440"/>
      <c r="AFY71" s="440"/>
      <c r="AFZ71" s="440"/>
      <c r="AGA71" s="440"/>
      <c r="AGB71" s="440"/>
      <c r="AGC71" s="110">
        <f t="shared" si="1982"/>
        <v>0</v>
      </c>
      <c r="AGD71" s="440"/>
      <c r="AGE71" s="440"/>
      <c r="AGF71" s="440"/>
      <c r="AGG71" s="440"/>
      <c r="AGH71" s="440"/>
      <c r="AGI71" s="440"/>
      <c r="AGJ71" s="111">
        <f>AGD71+AGE71-AGF71+AGG71-AGH71+AGI71</f>
        <v>0</v>
      </c>
      <c r="AGK71" s="440"/>
      <c r="AGL71" s="440"/>
      <c r="AGN71" s="440"/>
      <c r="AGO71" s="440"/>
      <c r="AGP71" s="440"/>
      <c r="AGQ71" s="440"/>
      <c r="AGR71" s="110">
        <f t="shared" si="1983"/>
        <v>0</v>
      </c>
      <c r="AGS71" s="440"/>
      <c r="AGT71" s="440"/>
      <c r="AGU71" s="440"/>
      <c r="AGV71" s="440"/>
      <c r="AGW71" s="440"/>
      <c r="AGX71" s="440"/>
      <c r="AGY71" s="111">
        <f>AGS71+AGT71-AGU71+AGV71-AGW71+AGX71</f>
        <v>0</v>
      </c>
      <c r="AGZ71" s="440"/>
      <c r="AHA71" s="440"/>
      <c r="AHC71" s="440"/>
      <c r="AHD71" s="440"/>
      <c r="AHE71" s="440"/>
      <c r="AHF71" s="440"/>
      <c r="AHG71" s="110">
        <f t="shared" si="1984"/>
        <v>0</v>
      </c>
      <c r="AHH71" s="440"/>
      <c r="AHI71" s="440"/>
      <c r="AHJ71" s="440"/>
      <c r="AHK71" s="440"/>
      <c r="AHL71" s="440"/>
      <c r="AHM71" s="440"/>
      <c r="AHN71" s="111">
        <f>AHH71+AHI71-AHJ71+AHK71-AHL71+AHM71</f>
        <v>0</v>
      </c>
      <c r="AHO71" s="440"/>
      <c r="AHP71" s="440"/>
      <c r="AHR71" s="440"/>
      <c r="AHS71" s="440"/>
      <c r="AHT71" s="440"/>
      <c r="AHU71" s="440"/>
      <c r="AHV71" s="110">
        <f t="shared" si="1985"/>
        <v>0</v>
      </c>
      <c r="AHW71" s="440"/>
      <c r="AHX71" s="440"/>
      <c r="AHY71" s="440"/>
      <c r="AHZ71" s="440"/>
      <c r="AIA71" s="440"/>
      <c r="AIB71" s="440"/>
      <c r="AIC71" s="111">
        <f>AHW71+AHX71-AHY71+AHZ71-AIA71+AIB71</f>
        <v>0</v>
      </c>
      <c r="AID71" s="440"/>
      <c r="AIE71" s="440"/>
    </row>
    <row r="72" spans="1:915" x14ac:dyDescent="0.3">
      <c r="A72" s="33" t="s">
        <v>140</v>
      </c>
      <c r="B72" s="34" t="s">
        <v>141</v>
      </c>
      <c r="C72" s="439"/>
      <c r="D72" s="440"/>
      <c r="E72" s="440"/>
      <c r="F72" s="440"/>
      <c r="G72" s="110">
        <f t="shared" si="1925"/>
        <v>0</v>
      </c>
      <c r="H72" s="440"/>
      <c r="I72" s="440"/>
      <c r="J72" s="440"/>
      <c r="K72" s="440"/>
      <c r="L72" s="440"/>
      <c r="M72" s="440"/>
      <c r="N72" s="111">
        <f>H72+I72-J72+K72-L72+M72</f>
        <v>0</v>
      </c>
      <c r="O72" s="440"/>
      <c r="P72" s="440"/>
      <c r="Q72" s="440"/>
      <c r="R72" s="440"/>
      <c r="S72" s="440"/>
      <c r="T72" s="440"/>
      <c r="U72" s="110">
        <f t="shared" si="1926"/>
        <v>0</v>
      </c>
      <c r="V72" s="440"/>
      <c r="W72" s="440"/>
      <c r="X72" s="440"/>
      <c r="Y72" s="440"/>
      <c r="Z72" s="440"/>
      <c r="AA72" s="440"/>
      <c r="AB72" s="111">
        <f>V72+W72-X72+Y72-Z72+AA72</f>
        <v>0</v>
      </c>
      <c r="AC72" s="440"/>
      <c r="AD72" s="440"/>
      <c r="AF72" s="440"/>
      <c r="AG72" s="440"/>
      <c r="AH72" s="440"/>
      <c r="AI72" s="440"/>
      <c r="AJ72" s="110">
        <f t="shared" si="1927"/>
        <v>0</v>
      </c>
      <c r="AK72" s="440"/>
      <c r="AL72" s="440"/>
      <c r="AM72" s="440"/>
      <c r="AN72" s="440"/>
      <c r="AO72" s="440"/>
      <c r="AP72" s="440"/>
      <c r="AQ72" s="111">
        <f>AK72+AL72-AM72+AN72-AO72+AP72</f>
        <v>0</v>
      </c>
      <c r="AR72" s="440"/>
      <c r="AS72" s="440"/>
      <c r="AU72" s="440"/>
      <c r="AV72" s="440"/>
      <c r="AW72" s="440"/>
      <c r="AX72" s="440"/>
      <c r="AY72" s="110">
        <f t="shared" si="1928"/>
        <v>0</v>
      </c>
      <c r="AZ72" s="440"/>
      <c r="BA72" s="440"/>
      <c r="BB72" s="440"/>
      <c r="BC72" s="440"/>
      <c r="BD72" s="440"/>
      <c r="BE72" s="440"/>
      <c r="BF72" s="111">
        <f>AZ72+BA72-BB72+BC72-BD72+BE72</f>
        <v>0</v>
      </c>
      <c r="BG72" s="440"/>
      <c r="BH72" s="440"/>
      <c r="BJ72" s="440"/>
      <c r="BK72" s="440"/>
      <c r="BL72" s="440"/>
      <c r="BM72" s="440"/>
      <c r="BN72" s="110">
        <f t="shared" si="1929"/>
        <v>0</v>
      </c>
      <c r="BO72" s="440"/>
      <c r="BP72" s="440"/>
      <c r="BQ72" s="440"/>
      <c r="BR72" s="440"/>
      <c r="BS72" s="440"/>
      <c r="BT72" s="440"/>
      <c r="BU72" s="111">
        <f>BO72+BP72-BQ72+BR72-BS72+BT72</f>
        <v>0</v>
      </c>
      <c r="BV72" s="440"/>
      <c r="BW72" s="440"/>
      <c r="BY72" s="440"/>
      <c r="BZ72" s="440"/>
      <c r="CA72" s="440"/>
      <c r="CB72" s="440"/>
      <c r="CC72" s="110">
        <f t="shared" si="1930"/>
        <v>0</v>
      </c>
      <c r="CD72" s="440"/>
      <c r="CE72" s="440"/>
      <c r="CF72" s="440"/>
      <c r="CG72" s="440"/>
      <c r="CH72" s="440"/>
      <c r="CI72" s="440"/>
      <c r="CJ72" s="111">
        <f>CD72+CE72-CF72+CG72-CH72+CI72</f>
        <v>0</v>
      </c>
      <c r="CK72" s="440"/>
      <c r="CL72" s="440"/>
      <c r="CN72" s="440"/>
      <c r="CO72" s="440"/>
      <c r="CP72" s="440"/>
      <c r="CQ72" s="440"/>
      <c r="CR72" s="110">
        <f t="shared" si="1931"/>
        <v>0</v>
      </c>
      <c r="CS72" s="440"/>
      <c r="CT72" s="440"/>
      <c r="CU72" s="440"/>
      <c r="CV72" s="440"/>
      <c r="CW72" s="440"/>
      <c r="CX72" s="440"/>
      <c r="CY72" s="111">
        <f>CS72+CT72-CU72+CV72-CW72+CX72</f>
        <v>0</v>
      </c>
      <c r="CZ72" s="440"/>
      <c r="DA72" s="440"/>
      <c r="DC72" s="440"/>
      <c r="DD72" s="440"/>
      <c r="DE72" s="440"/>
      <c r="DF72" s="440"/>
      <c r="DG72" s="110">
        <f t="shared" si="1932"/>
        <v>0</v>
      </c>
      <c r="DH72" s="440"/>
      <c r="DI72" s="440"/>
      <c r="DJ72" s="440"/>
      <c r="DK72" s="440"/>
      <c r="DL72" s="440"/>
      <c r="DM72" s="440"/>
      <c r="DN72" s="111">
        <f>DH72+DI72-DJ72+DK72-DL72+DM72</f>
        <v>0</v>
      </c>
      <c r="DO72" s="440"/>
      <c r="DP72" s="440"/>
      <c r="DR72" s="440"/>
      <c r="DS72" s="440"/>
      <c r="DT72" s="440"/>
      <c r="DU72" s="440"/>
      <c r="DV72" s="110">
        <f t="shared" si="1933"/>
        <v>0</v>
      </c>
      <c r="DW72" s="440"/>
      <c r="DX72" s="440"/>
      <c r="DY72" s="440"/>
      <c r="DZ72" s="440"/>
      <c r="EA72" s="440"/>
      <c r="EB72" s="440"/>
      <c r="EC72" s="111">
        <f>DW72+DX72-DY72+DZ72-EA72+EB72</f>
        <v>0</v>
      </c>
      <c r="ED72" s="440"/>
      <c r="EE72" s="440"/>
      <c r="EG72" s="440"/>
      <c r="EH72" s="440"/>
      <c r="EI72" s="440"/>
      <c r="EJ72" s="440"/>
      <c r="EK72" s="110">
        <f t="shared" si="1934"/>
        <v>0</v>
      </c>
      <c r="EL72" s="440"/>
      <c r="EM72" s="440"/>
      <c r="EN72" s="440"/>
      <c r="EO72" s="440"/>
      <c r="EP72" s="440"/>
      <c r="EQ72" s="440"/>
      <c r="ER72" s="111">
        <f>EL72+EM72-EN72+EO72-EP72+EQ72</f>
        <v>0</v>
      </c>
      <c r="ES72" s="440"/>
      <c r="ET72" s="440"/>
      <c r="EV72" s="440"/>
      <c r="EW72" s="440"/>
      <c r="EX72" s="440"/>
      <c r="EY72" s="440"/>
      <c r="EZ72" s="110">
        <f t="shared" si="1935"/>
        <v>0</v>
      </c>
      <c r="FA72" s="440"/>
      <c r="FB72" s="440"/>
      <c r="FC72" s="440"/>
      <c r="FD72" s="440"/>
      <c r="FE72" s="440"/>
      <c r="FF72" s="440"/>
      <c r="FG72" s="111">
        <f>FA72+FB72-FC72+FD72-FE72+FF72</f>
        <v>0</v>
      </c>
      <c r="FH72" s="440"/>
      <c r="FI72" s="440"/>
      <c r="FK72" s="440"/>
      <c r="FL72" s="440"/>
      <c r="FM72" s="440"/>
      <c r="FN72" s="440"/>
      <c r="FO72" s="110">
        <f t="shared" si="1936"/>
        <v>0</v>
      </c>
      <c r="FP72" s="440"/>
      <c r="FQ72" s="440"/>
      <c r="FR72" s="440"/>
      <c r="FS72" s="440"/>
      <c r="FT72" s="440"/>
      <c r="FU72" s="440"/>
      <c r="FV72" s="111">
        <f>FP72+FQ72-FR72+FS72-FT72+FU72</f>
        <v>0</v>
      </c>
      <c r="FW72" s="440"/>
      <c r="FX72" s="440"/>
      <c r="FZ72" s="440"/>
      <c r="GA72" s="440"/>
      <c r="GB72" s="440"/>
      <c r="GC72" s="440"/>
      <c r="GD72" s="110">
        <f t="shared" si="1937"/>
        <v>0</v>
      </c>
      <c r="GE72" s="440"/>
      <c r="GF72" s="440"/>
      <c r="GG72" s="440"/>
      <c r="GH72" s="440"/>
      <c r="GI72" s="440"/>
      <c r="GJ72" s="440"/>
      <c r="GK72" s="111">
        <f>GE72+GF72-GG72+GH72-GI72+GJ72</f>
        <v>0</v>
      </c>
      <c r="GL72" s="440"/>
      <c r="GM72" s="440"/>
      <c r="GO72" s="440"/>
      <c r="GP72" s="440"/>
      <c r="GQ72" s="440"/>
      <c r="GR72" s="440"/>
      <c r="GS72" s="110">
        <f t="shared" si="1938"/>
        <v>0</v>
      </c>
      <c r="GT72" s="440"/>
      <c r="GU72" s="440"/>
      <c r="GV72" s="440"/>
      <c r="GW72" s="440"/>
      <c r="GX72" s="440"/>
      <c r="GY72" s="440"/>
      <c r="GZ72" s="111">
        <f>GT72+GU72-GV72+GW72-GX72+GY72</f>
        <v>0</v>
      </c>
      <c r="HA72" s="440"/>
      <c r="HB72" s="440"/>
      <c r="HD72" s="440"/>
      <c r="HE72" s="440"/>
      <c r="HF72" s="440"/>
      <c r="HG72" s="440"/>
      <c r="HH72" s="110">
        <f t="shared" si="1939"/>
        <v>0</v>
      </c>
      <c r="HI72" s="440"/>
      <c r="HJ72" s="440"/>
      <c r="HK72" s="440"/>
      <c r="HL72" s="440"/>
      <c r="HM72" s="440"/>
      <c r="HN72" s="440"/>
      <c r="HO72" s="111">
        <f>HI72+HJ72-HK72+HL72-HM72+HN72</f>
        <v>0</v>
      </c>
      <c r="HP72" s="440"/>
      <c r="HQ72" s="440"/>
      <c r="HS72" s="440"/>
      <c r="HT72" s="440"/>
      <c r="HU72" s="440"/>
      <c r="HV72" s="440"/>
      <c r="HW72" s="110">
        <f t="shared" si="1940"/>
        <v>0</v>
      </c>
      <c r="HX72" s="440"/>
      <c r="HY72" s="440"/>
      <c r="HZ72" s="440"/>
      <c r="IA72" s="440"/>
      <c r="IB72" s="440"/>
      <c r="IC72" s="440"/>
      <c r="ID72" s="111">
        <f>HX72+HY72-HZ72+IA72-IB72+IC72</f>
        <v>0</v>
      </c>
      <c r="IE72" s="440"/>
      <c r="IF72" s="440"/>
      <c r="IH72" s="440"/>
      <c r="II72" s="440"/>
      <c r="IJ72" s="440"/>
      <c r="IK72" s="440"/>
      <c r="IL72" s="110">
        <f t="shared" si="1941"/>
        <v>0</v>
      </c>
      <c r="IM72" s="440"/>
      <c r="IN72" s="440"/>
      <c r="IO72" s="440"/>
      <c r="IP72" s="440"/>
      <c r="IQ72" s="440"/>
      <c r="IR72" s="440"/>
      <c r="IS72" s="111">
        <f>IM72+IN72-IO72+IP72-IQ72+IR72</f>
        <v>0</v>
      </c>
      <c r="IT72" s="440"/>
      <c r="IU72" s="440"/>
      <c r="IW72" s="440"/>
      <c r="IX72" s="440"/>
      <c r="IY72" s="440"/>
      <c r="IZ72" s="440"/>
      <c r="JA72" s="110">
        <f t="shared" si="1942"/>
        <v>0</v>
      </c>
      <c r="JB72" s="440"/>
      <c r="JC72" s="440"/>
      <c r="JD72" s="440"/>
      <c r="JE72" s="440"/>
      <c r="JF72" s="440"/>
      <c r="JG72" s="440"/>
      <c r="JH72" s="111">
        <f>JB72+JC72-JD72+JE72-JF72+JG72</f>
        <v>0</v>
      </c>
      <c r="JI72" s="440"/>
      <c r="JJ72" s="440"/>
      <c r="JL72" s="440"/>
      <c r="JM72" s="440"/>
      <c r="JN72" s="440"/>
      <c r="JO72" s="440"/>
      <c r="JP72" s="110">
        <f t="shared" si="1943"/>
        <v>0</v>
      </c>
      <c r="JQ72" s="440"/>
      <c r="JR72" s="440"/>
      <c r="JS72" s="440"/>
      <c r="JT72" s="440"/>
      <c r="JU72" s="440"/>
      <c r="JV72" s="440"/>
      <c r="JW72" s="111">
        <f>JQ72+JR72-JS72+JT72-JU72+JV72</f>
        <v>0</v>
      </c>
      <c r="JX72" s="440"/>
      <c r="JY72" s="440"/>
      <c r="KA72" s="440"/>
      <c r="KB72" s="440"/>
      <c r="KC72" s="440"/>
      <c r="KD72" s="440"/>
      <c r="KE72" s="110">
        <f t="shared" si="1944"/>
        <v>0</v>
      </c>
      <c r="KF72" s="440"/>
      <c r="KG72" s="440"/>
      <c r="KH72" s="440"/>
      <c r="KI72" s="440"/>
      <c r="KJ72" s="440"/>
      <c r="KK72" s="440"/>
      <c r="KL72" s="111">
        <f>KF72+KG72-KH72+KI72-KJ72+KK72</f>
        <v>0</v>
      </c>
      <c r="KM72" s="440"/>
      <c r="KN72" s="440"/>
      <c r="KP72" s="440"/>
      <c r="KQ72" s="440"/>
      <c r="KR72" s="440"/>
      <c r="KS72" s="440"/>
      <c r="KT72" s="110">
        <f t="shared" si="1945"/>
        <v>0</v>
      </c>
      <c r="KU72" s="440"/>
      <c r="KV72" s="440"/>
      <c r="KW72" s="440"/>
      <c r="KX72" s="440"/>
      <c r="KY72" s="440"/>
      <c r="KZ72" s="440"/>
      <c r="LA72" s="111">
        <f>KU72+KV72-KW72+KX72-KY72+KZ72</f>
        <v>0</v>
      </c>
      <c r="LB72" s="440"/>
      <c r="LC72" s="440"/>
      <c r="LE72" s="440"/>
      <c r="LF72" s="440"/>
      <c r="LG72" s="440"/>
      <c r="LH72" s="440"/>
      <c r="LI72" s="110">
        <f t="shared" si="1946"/>
        <v>0</v>
      </c>
      <c r="LJ72" s="440"/>
      <c r="LK72" s="440"/>
      <c r="LL72" s="440"/>
      <c r="LM72" s="440"/>
      <c r="LN72" s="440"/>
      <c r="LO72" s="440"/>
      <c r="LP72" s="111">
        <f>LJ72+LK72-LL72+LM72-LN72+LO72</f>
        <v>0</v>
      </c>
      <c r="LQ72" s="440"/>
      <c r="LR72" s="440"/>
      <c r="LT72" s="440"/>
      <c r="LU72" s="440"/>
      <c r="LV72" s="440"/>
      <c r="LW72" s="440"/>
      <c r="LX72" s="110">
        <f t="shared" si="1947"/>
        <v>0</v>
      </c>
      <c r="LY72" s="440"/>
      <c r="LZ72" s="440"/>
      <c r="MA72" s="440"/>
      <c r="MB72" s="440"/>
      <c r="MC72" s="440"/>
      <c r="MD72" s="440"/>
      <c r="ME72" s="111">
        <f>LY72+LZ72-MA72+MB72-MC72+MD72</f>
        <v>0</v>
      </c>
      <c r="MF72" s="440"/>
      <c r="MG72" s="440"/>
      <c r="MI72" s="440"/>
      <c r="MJ72" s="440"/>
      <c r="MK72" s="440"/>
      <c r="ML72" s="440"/>
      <c r="MM72" s="110">
        <f t="shared" si="1948"/>
        <v>0</v>
      </c>
      <c r="MN72" s="440"/>
      <c r="MO72" s="440"/>
      <c r="MP72" s="440"/>
      <c r="MQ72" s="440"/>
      <c r="MR72" s="440"/>
      <c r="MS72" s="440"/>
      <c r="MT72" s="111">
        <f>MN72+MO72-MP72+MQ72-MR72+MS72</f>
        <v>0</v>
      </c>
      <c r="MU72" s="440"/>
      <c r="MV72" s="440"/>
      <c r="MX72" s="440"/>
      <c r="MY72" s="440"/>
      <c r="MZ72" s="440"/>
      <c r="NA72" s="440"/>
      <c r="NB72" s="110">
        <f t="shared" si="1949"/>
        <v>0</v>
      </c>
      <c r="NC72" s="440"/>
      <c r="ND72" s="440"/>
      <c r="NE72" s="440"/>
      <c r="NF72" s="440"/>
      <c r="NG72" s="440"/>
      <c r="NH72" s="440"/>
      <c r="NI72" s="111">
        <f>NC72+ND72-NE72+NF72-NG72+NH72</f>
        <v>0</v>
      </c>
      <c r="NJ72" s="440"/>
      <c r="NK72" s="440"/>
      <c r="NM72" s="440"/>
      <c r="NN72" s="440"/>
      <c r="NO72" s="440"/>
      <c r="NP72" s="440"/>
      <c r="NQ72" s="110">
        <f t="shared" si="1950"/>
        <v>0</v>
      </c>
      <c r="NR72" s="440"/>
      <c r="NS72" s="440"/>
      <c r="NT72" s="440"/>
      <c r="NU72" s="440"/>
      <c r="NV72" s="440"/>
      <c r="NW72" s="440"/>
      <c r="NX72" s="111">
        <f>NR72+NS72-NT72+NU72-NV72+NW72</f>
        <v>0</v>
      </c>
      <c r="NY72" s="440"/>
      <c r="NZ72" s="440"/>
      <c r="OB72" s="440"/>
      <c r="OC72" s="440"/>
      <c r="OD72" s="440"/>
      <c r="OE72" s="440"/>
      <c r="OF72" s="110">
        <f t="shared" si="1951"/>
        <v>0</v>
      </c>
      <c r="OG72" s="440"/>
      <c r="OH72" s="440"/>
      <c r="OI72" s="440"/>
      <c r="OJ72" s="440"/>
      <c r="OK72" s="440"/>
      <c r="OL72" s="440"/>
      <c r="OM72" s="111">
        <f>OG72+OH72-OI72+OJ72-OK72+OL72</f>
        <v>0</v>
      </c>
      <c r="ON72" s="440"/>
      <c r="OO72" s="440"/>
      <c r="OQ72" s="440"/>
      <c r="OR72" s="440"/>
      <c r="OS72" s="440"/>
      <c r="OT72" s="440"/>
      <c r="OU72" s="110">
        <f t="shared" si="1952"/>
        <v>0</v>
      </c>
      <c r="OV72" s="440"/>
      <c r="OW72" s="440"/>
      <c r="OX72" s="440"/>
      <c r="OY72" s="440"/>
      <c r="OZ72" s="440"/>
      <c r="PA72" s="440"/>
      <c r="PB72" s="111">
        <f>OV72+OW72-OX72+OY72-OZ72+PA72</f>
        <v>0</v>
      </c>
      <c r="PC72" s="440"/>
      <c r="PD72" s="440"/>
      <c r="PF72" s="440"/>
      <c r="PG72" s="440"/>
      <c r="PH72" s="440"/>
      <c r="PI72" s="440"/>
      <c r="PJ72" s="110">
        <f t="shared" si="1953"/>
        <v>0</v>
      </c>
      <c r="PK72" s="440"/>
      <c r="PL72" s="440"/>
      <c r="PM72" s="440"/>
      <c r="PN72" s="440"/>
      <c r="PO72" s="440"/>
      <c r="PP72" s="440"/>
      <c r="PQ72" s="111">
        <f>PK72+PL72-PM72+PN72-PO72+PP72</f>
        <v>0</v>
      </c>
      <c r="PR72" s="440"/>
      <c r="PS72" s="440"/>
      <c r="PU72" s="440"/>
      <c r="PV72" s="440"/>
      <c r="PW72" s="440"/>
      <c r="PX72" s="440"/>
      <c r="PY72" s="110">
        <f t="shared" si="1954"/>
        <v>0</v>
      </c>
      <c r="PZ72" s="440"/>
      <c r="QA72" s="440"/>
      <c r="QB72" s="440"/>
      <c r="QC72" s="440"/>
      <c r="QD72" s="440"/>
      <c r="QE72" s="440"/>
      <c r="QF72" s="111">
        <f>PZ72+QA72-QB72+QC72-QD72+QE72</f>
        <v>0</v>
      </c>
      <c r="QG72" s="440"/>
      <c r="QH72" s="440"/>
      <c r="QJ72" s="440"/>
      <c r="QK72" s="440"/>
      <c r="QL72" s="440"/>
      <c r="QM72" s="440"/>
      <c r="QN72" s="110">
        <f t="shared" si="1955"/>
        <v>0</v>
      </c>
      <c r="QO72" s="440"/>
      <c r="QP72" s="440"/>
      <c r="QQ72" s="440"/>
      <c r="QR72" s="440"/>
      <c r="QS72" s="440"/>
      <c r="QT72" s="440"/>
      <c r="QU72" s="111">
        <f>QO72+QP72-QQ72+QR72-QS72+QT72</f>
        <v>0</v>
      </c>
      <c r="QV72" s="440"/>
      <c r="QW72" s="440"/>
      <c r="QY72" s="440"/>
      <c r="QZ72" s="440"/>
      <c r="RA72" s="440"/>
      <c r="RB72" s="440"/>
      <c r="RC72" s="110">
        <f t="shared" si="1956"/>
        <v>0</v>
      </c>
      <c r="RD72" s="440"/>
      <c r="RE72" s="440"/>
      <c r="RF72" s="440"/>
      <c r="RG72" s="440"/>
      <c r="RH72" s="440"/>
      <c r="RI72" s="440"/>
      <c r="RJ72" s="111">
        <f>RD72+RE72-RF72+RG72-RH72+RI72</f>
        <v>0</v>
      </c>
      <c r="RK72" s="440"/>
      <c r="RL72" s="440"/>
      <c r="RN72" s="440"/>
      <c r="RO72" s="440"/>
      <c r="RP72" s="440"/>
      <c r="RQ72" s="440"/>
      <c r="RR72" s="110">
        <f t="shared" si="1957"/>
        <v>0</v>
      </c>
      <c r="RS72" s="440"/>
      <c r="RT72" s="440"/>
      <c r="RU72" s="440"/>
      <c r="RV72" s="440"/>
      <c r="RW72" s="440"/>
      <c r="RX72" s="440"/>
      <c r="RY72" s="111">
        <f>RS72+RT72-RU72+RV72-RW72+RX72</f>
        <v>0</v>
      </c>
      <c r="RZ72" s="440"/>
      <c r="SA72" s="440"/>
      <c r="SC72" s="440"/>
      <c r="SD72" s="440"/>
      <c r="SE72" s="440"/>
      <c r="SF72" s="440"/>
      <c r="SG72" s="110">
        <f t="shared" si="1958"/>
        <v>0</v>
      </c>
      <c r="SH72" s="440"/>
      <c r="SI72" s="440"/>
      <c r="SJ72" s="440"/>
      <c r="SK72" s="440"/>
      <c r="SL72" s="440"/>
      <c r="SM72" s="440"/>
      <c r="SN72" s="111">
        <f>SH72+SI72-SJ72+SK72-SL72+SM72</f>
        <v>0</v>
      </c>
      <c r="SO72" s="440"/>
      <c r="SP72" s="440"/>
      <c r="SR72" s="440"/>
      <c r="SS72" s="440"/>
      <c r="ST72" s="440"/>
      <c r="SU72" s="440"/>
      <c r="SV72" s="110">
        <f t="shared" si="1959"/>
        <v>0</v>
      </c>
      <c r="SW72" s="440"/>
      <c r="SX72" s="440"/>
      <c r="SY72" s="440"/>
      <c r="SZ72" s="440"/>
      <c r="TA72" s="440"/>
      <c r="TB72" s="440"/>
      <c r="TC72" s="111">
        <f>SW72+SX72-SY72+SZ72-TA72+TB72</f>
        <v>0</v>
      </c>
      <c r="TD72" s="440"/>
      <c r="TE72" s="440"/>
      <c r="TG72" s="440"/>
      <c r="TH72" s="440"/>
      <c r="TI72" s="440"/>
      <c r="TJ72" s="440"/>
      <c r="TK72" s="110">
        <f t="shared" si="1960"/>
        <v>0</v>
      </c>
      <c r="TL72" s="440"/>
      <c r="TM72" s="440"/>
      <c r="TN72" s="440"/>
      <c r="TO72" s="440"/>
      <c r="TP72" s="440"/>
      <c r="TQ72" s="440"/>
      <c r="TR72" s="111">
        <f>TL72+TM72-TN72+TO72-TP72+TQ72</f>
        <v>0</v>
      </c>
      <c r="TS72" s="440"/>
      <c r="TT72" s="440"/>
      <c r="TV72" s="440"/>
      <c r="TW72" s="440"/>
      <c r="TX72" s="440"/>
      <c r="TY72" s="440"/>
      <c r="TZ72" s="110">
        <f t="shared" si="1961"/>
        <v>0</v>
      </c>
      <c r="UA72" s="440"/>
      <c r="UB72" s="440"/>
      <c r="UC72" s="440"/>
      <c r="UD72" s="440"/>
      <c r="UE72" s="440"/>
      <c r="UF72" s="440"/>
      <c r="UG72" s="111">
        <f>UA72+UB72-UC72+UD72-UE72+UF72</f>
        <v>0</v>
      </c>
      <c r="UH72" s="440"/>
      <c r="UI72" s="440"/>
      <c r="UK72" s="440"/>
      <c r="UL72" s="440"/>
      <c r="UM72" s="440"/>
      <c r="UN72" s="440"/>
      <c r="UO72" s="110">
        <f t="shared" si="1962"/>
        <v>0</v>
      </c>
      <c r="UP72" s="440"/>
      <c r="UQ72" s="440"/>
      <c r="UR72" s="440"/>
      <c r="US72" s="440"/>
      <c r="UT72" s="440"/>
      <c r="UU72" s="440"/>
      <c r="UV72" s="111">
        <f>UP72+UQ72-UR72+US72-UT72+UU72</f>
        <v>0</v>
      </c>
      <c r="UW72" s="440"/>
      <c r="UX72" s="440"/>
      <c r="UZ72" s="440"/>
      <c r="VA72" s="440"/>
      <c r="VB72" s="440"/>
      <c r="VC72" s="440"/>
      <c r="VD72" s="110">
        <f t="shared" si="1963"/>
        <v>0</v>
      </c>
      <c r="VE72" s="440"/>
      <c r="VF72" s="440"/>
      <c r="VG72" s="440"/>
      <c r="VH72" s="440"/>
      <c r="VI72" s="440"/>
      <c r="VJ72" s="440"/>
      <c r="VK72" s="111">
        <f>VE72+VF72-VG72+VH72-VI72+VJ72</f>
        <v>0</v>
      </c>
      <c r="VL72" s="440"/>
      <c r="VM72" s="440"/>
      <c r="VO72" s="440"/>
      <c r="VP72" s="440"/>
      <c r="VQ72" s="440"/>
      <c r="VR72" s="440"/>
      <c r="VS72" s="110">
        <f t="shared" si="1964"/>
        <v>0</v>
      </c>
      <c r="VT72" s="440"/>
      <c r="VU72" s="440"/>
      <c r="VV72" s="440"/>
      <c r="VW72" s="440"/>
      <c r="VX72" s="440"/>
      <c r="VY72" s="440"/>
      <c r="VZ72" s="111">
        <f>VT72+VU72-VV72+VW72-VX72+VY72</f>
        <v>0</v>
      </c>
      <c r="WA72" s="440"/>
      <c r="WB72" s="440"/>
      <c r="WD72" s="440"/>
      <c r="WE72" s="440"/>
      <c r="WF72" s="440"/>
      <c r="WG72" s="440"/>
      <c r="WH72" s="110">
        <f t="shared" si="1965"/>
        <v>0</v>
      </c>
      <c r="WI72" s="440"/>
      <c r="WJ72" s="440"/>
      <c r="WK72" s="440"/>
      <c r="WL72" s="440"/>
      <c r="WM72" s="440"/>
      <c r="WN72" s="440"/>
      <c r="WO72" s="111">
        <f>WI72+WJ72-WK72+WL72-WM72+WN72</f>
        <v>0</v>
      </c>
      <c r="WP72" s="440"/>
      <c r="WQ72" s="440"/>
      <c r="WS72" s="440"/>
      <c r="WT72" s="440"/>
      <c r="WU72" s="440"/>
      <c r="WV72" s="440"/>
      <c r="WW72" s="110">
        <f t="shared" si="1966"/>
        <v>0</v>
      </c>
      <c r="WX72" s="440"/>
      <c r="WY72" s="440"/>
      <c r="WZ72" s="440"/>
      <c r="XA72" s="440"/>
      <c r="XB72" s="440"/>
      <c r="XC72" s="440"/>
      <c r="XD72" s="111">
        <f>WX72+WY72-WZ72+XA72-XB72+XC72</f>
        <v>0</v>
      </c>
      <c r="XE72" s="440"/>
      <c r="XF72" s="440"/>
      <c r="XH72" s="440"/>
      <c r="XI72" s="440"/>
      <c r="XJ72" s="440"/>
      <c r="XK72" s="440"/>
      <c r="XL72" s="110">
        <f t="shared" si="1967"/>
        <v>0</v>
      </c>
      <c r="XM72" s="440"/>
      <c r="XN72" s="440"/>
      <c r="XO72" s="440"/>
      <c r="XP72" s="440"/>
      <c r="XQ72" s="440"/>
      <c r="XR72" s="440"/>
      <c r="XS72" s="111">
        <f>XM72+XN72-XO72+XP72-XQ72+XR72</f>
        <v>0</v>
      </c>
      <c r="XT72" s="440"/>
      <c r="XU72" s="440"/>
      <c r="XW72" s="440"/>
      <c r="XX72" s="440"/>
      <c r="XY72" s="440"/>
      <c r="XZ72" s="440"/>
      <c r="YA72" s="110">
        <f t="shared" si="1968"/>
        <v>0</v>
      </c>
      <c r="YB72" s="440"/>
      <c r="YC72" s="440"/>
      <c r="YD72" s="440"/>
      <c r="YE72" s="440"/>
      <c r="YF72" s="440"/>
      <c r="YG72" s="440"/>
      <c r="YH72" s="111">
        <f>YB72+YC72-YD72+YE72-YF72+YG72</f>
        <v>0</v>
      </c>
      <c r="YI72" s="440"/>
      <c r="YJ72" s="440"/>
      <c r="YL72" s="440"/>
      <c r="YM72" s="440"/>
      <c r="YN72" s="440"/>
      <c r="YO72" s="440"/>
      <c r="YP72" s="110">
        <f t="shared" si="1969"/>
        <v>0</v>
      </c>
      <c r="YQ72" s="440"/>
      <c r="YR72" s="440"/>
      <c r="YS72" s="440"/>
      <c r="YT72" s="440"/>
      <c r="YU72" s="440"/>
      <c r="YV72" s="440"/>
      <c r="YW72" s="111">
        <f>YQ72+YR72-YS72+YT72-YU72+YV72</f>
        <v>0</v>
      </c>
      <c r="YX72" s="440"/>
      <c r="YY72" s="440"/>
      <c r="ZA72" s="440"/>
      <c r="ZB72" s="440"/>
      <c r="ZC72" s="440"/>
      <c r="ZD72" s="440"/>
      <c r="ZE72" s="110">
        <f t="shared" si="1970"/>
        <v>0</v>
      </c>
      <c r="ZF72" s="440"/>
      <c r="ZG72" s="440"/>
      <c r="ZH72" s="440"/>
      <c r="ZI72" s="440"/>
      <c r="ZJ72" s="440"/>
      <c r="ZK72" s="440"/>
      <c r="ZL72" s="111">
        <f>ZF72+ZG72-ZH72+ZI72-ZJ72+ZK72</f>
        <v>0</v>
      </c>
      <c r="ZM72" s="440"/>
      <c r="ZN72" s="440"/>
      <c r="ZP72" s="440"/>
      <c r="ZQ72" s="440"/>
      <c r="ZR72" s="440"/>
      <c r="ZS72" s="440"/>
      <c r="ZT72" s="110">
        <f t="shared" si="1971"/>
        <v>0</v>
      </c>
      <c r="ZU72" s="440"/>
      <c r="ZV72" s="440"/>
      <c r="ZW72" s="440"/>
      <c r="ZX72" s="440"/>
      <c r="ZY72" s="440"/>
      <c r="ZZ72" s="440"/>
      <c r="AAA72" s="111">
        <f>ZU72+ZV72-ZW72+ZX72-ZY72+ZZ72</f>
        <v>0</v>
      </c>
      <c r="AAB72" s="440"/>
      <c r="AAC72" s="440"/>
      <c r="AAE72" s="440"/>
      <c r="AAF72" s="440"/>
      <c r="AAG72" s="440"/>
      <c r="AAH72" s="440"/>
      <c r="AAI72" s="110">
        <f t="shared" si="1972"/>
        <v>0</v>
      </c>
      <c r="AAJ72" s="440"/>
      <c r="AAK72" s="440"/>
      <c r="AAL72" s="440"/>
      <c r="AAM72" s="440"/>
      <c r="AAN72" s="440"/>
      <c r="AAO72" s="440"/>
      <c r="AAP72" s="111">
        <f>AAJ72+AAK72-AAL72+AAM72-AAN72+AAO72</f>
        <v>0</v>
      </c>
      <c r="AAQ72" s="440"/>
      <c r="AAR72" s="440"/>
      <c r="AAT72" s="440"/>
      <c r="AAU72" s="440"/>
      <c r="AAV72" s="440"/>
      <c r="AAW72" s="440"/>
      <c r="AAX72" s="110">
        <f t="shared" si="1973"/>
        <v>0</v>
      </c>
      <c r="AAY72" s="440"/>
      <c r="AAZ72" s="440"/>
      <c r="ABA72" s="440"/>
      <c r="ABB72" s="440"/>
      <c r="ABC72" s="440"/>
      <c r="ABD72" s="440"/>
      <c r="ABE72" s="111">
        <f>AAY72+AAZ72-ABA72+ABB72-ABC72+ABD72</f>
        <v>0</v>
      </c>
      <c r="ABF72" s="440"/>
      <c r="ABG72" s="440"/>
      <c r="ABI72" s="440"/>
      <c r="ABJ72" s="440"/>
      <c r="ABK72" s="440"/>
      <c r="ABL72" s="440"/>
      <c r="ABM72" s="110">
        <f t="shared" si="1974"/>
        <v>0</v>
      </c>
      <c r="ABN72" s="440"/>
      <c r="ABO72" s="440"/>
      <c r="ABP72" s="440"/>
      <c r="ABQ72" s="440"/>
      <c r="ABR72" s="440"/>
      <c r="ABS72" s="440"/>
      <c r="ABT72" s="111">
        <f>ABN72+ABO72-ABP72+ABQ72-ABR72+ABS72</f>
        <v>0</v>
      </c>
      <c r="ABU72" s="440"/>
      <c r="ABV72" s="440"/>
      <c r="ABX72" s="440"/>
      <c r="ABY72" s="440"/>
      <c r="ABZ72" s="440"/>
      <c r="ACA72" s="440"/>
      <c r="ACB72" s="110">
        <f t="shared" si="1975"/>
        <v>0</v>
      </c>
      <c r="ACC72" s="440"/>
      <c r="ACD72" s="440"/>
      <c r="ACE72" s="440"/>
      <c r="ACF72" s="440"/>
      <c r="ACG72" s="440"/>
      <c r="ACH72" s="440"/>
      <c r="ACI72" s="111">
        <f>ACC72+ACD72-ACE72+ACF72-ACG72+ACH72</f>
        <v>0</v>
      </c>
      <c r="ACJ72" s="440"/>
      <c r="ACK72" s="440"/>
      <c r="ACM72" s="440"/>
      <c r="ACN72" s="440"/>
      <c r="ACO72" s="440"/>
      <c r="ACP72" s="440"/>
      <c r="ACQ72" s="110">
        <f t="shared" si="1976"/>
        <v>0</v>
      </c>
      <c r="ACR72" s="440"/>
      <c r="ACS72" s="440"/>
      <c r="ACT72" s="440"/>
      <c r="ACU72" s="440"/>
      <c r="ACV72" s="440"/>
      <c r="ACW72" s="440"/>
      <c r="ACX72" s="111">
        <f>ACR72+ACS72-ACT72+ACU72-ACV72+ACW72</f>
        <v>0</v>
      </c>
      <c r="ACY72" s="440"/>
      <c r="ACZ72" s="440"/>
      <c r="ADB72" s="440"/>
      <c r="ADC72" s="440"/>
      <c r="ADD72" s="440"/>
      <c r="ADE72" s="440"/>
      <c r="ADF72" s="110">
        <f t="shared" si="1977"/>
        <v>0</v>
      </c>
      <c r="ADG72" s="440"/>
      <c r="ADH72" s="440"/>
      <c r="ADI72" s="440"/>
      <c r="ADJ72" s="440"/>
      <c r="ADK72" s="440"/>
      <c r="ADL72" s="440"/>
      <c r="ADM72" s="111">
        <f>ADG72+ADH72-ADI72+ADJ72-ADK72+ADL72</f>
        <v>0</v>
      </c>
      <c r="ADN72" s="440"/>
      <c r="ADO72" s="440"/>
      <c r="ADQ72" s="440"/>
      <c r="ADR72" s="440"/>
      <c r="ADS72" s="440"/>
      <c r="ADT72" s="440"/>
      <c r="ADU72" s="110">
        <f t="shared" si="1978"/>
        <v>0</v>
      </c>
      <c r="ADV72" s="440"/>
      <c r="ADW72" s="440"/>
      <c r="ADX72" s="440"/>
      <c r="ADY72" s="440"/>
      <c r="ADZ72" s="440"/>
      <c r="AEA72" s="440"/>
      <c r="AEB72" s="111">
        <f>ADV72+ADW72-ADX72+ADY72-ADZ72+AEA72</f>
        <v>0</v>
      </c>
      <c r="AEC72" s="440"/>
      <c r="AED72" s="440"/>
      <c r="AEF72" s="440"/>
      <c r="AEG72" s="440"/>
      <c r="AEH72" s="440"/>
      <c r="AEI72" s="440"/>
      <c r="AEJ72" s="110">
        <f t="shared" si="1979"/>
        <v>0</v>
      </c>
      <c r="AEK72" s="440"/>
      <c r="AEL72" s="440"/>
      <c r="AEM72" s="440"/>
      <c r="AEN72" s="440"/>
      <c r="AEO72" s="440"/>
      <c r="AEP72" s="440"/>
      <c r="AEQ72" s="111">
        <f>AEK72+AEL72-AEM72+AEN72-AEO72+AEP72</f>
        <v>0</v>
      </c>
      <c r="AER72" s="440"/>
      <c r="AES72" s="440"/>
      <c r="AEU72" s="440"/>
      <c r="AEV72" s="440"/>
      <c r="AEW72" s="440"/>
      <c r="AEX72" s="440"/>
      <c r="AEY72" s="110">
        <f t="shared" si="1980"/>
        <v>0</v>
      </c>
      <c r="AEZ72" s="440"/>
      <c r="AFA72" s="440"/>
      <c r="AFB72" s="440"/>
      <c r="AFC72" s="440"/>
      <c r="AFD72" s="440"/>
      <c r="AFE72" s="440"/>
      <c r="AFF72" s="111">
        <f>AEZ72+AFA72-AFB72+AFC72-AFD72+AFE72</f>
        <v>0</v>
      </c>
      <c r="AFG72" s="440"/>
      <c r="AFH72" s="440"/>
      <c r="AFJ72" s="440"/>
      <c r="AFK72" s="440"/>
      <c r="AFL72" s="440"/>
      <c r="AFM72" s="440"/>
      <c r="AFN72" s="110">
        <f t="shared" si="1981"/>
        <v>0</v>
      </c>
      <c r="AFO72" s="440"/>
      <c r="AFP72" s="440"/>
      <c r="AFQ72" s="440"/>
      <c r="AFR72" s="440"/>
      <c r="AFS72" s="440"/>
      <c r="AFT72" s="440"/>
      <c r="AFU72" s="111">
        <f>AFO72+AFP72-AFQ72+AFR72-AFS72+AFT72</f>
        <v>0</v>
      </c>
      <c r="AFV72" s="440"/>
      <c r="AFW72" s="440"/>
      <c r="AFY72" s="440"/>
      <c r="AFZ72" s="440"/>
      <c r="AGA72" s="440"/>
      <c r="AGB72" s="440"/>
      <c r="AGC72" s="110">
        <f t="shared" si="1982"/>
        <v>0</v>
      </c>
      <c r="AGD72" s="440"/>
      <c r="AGE72" s="440"/>
      <c r="AGF72" s="440"/>
      <c r="AGG72" s="440"/>
      <c r="AGH72" s="440"/>
      <c r="AGI72" s="440"/>
      <c r="AGJ72" s="111">
        <f>AGD72+AGE72-AGF72+AGG72-AGH72+AGI72</f>
        <v>0</v>
      </c>
      <c r="AGK72" s="440"/>
      <c r="AGL72" s="440"/>
      <c r="AGN72" s="440"/>
      <c r="AGO72" s="440"/>
      <c r="AGP72" s="440"/>
      <c r="AGQ72" s="440"/>
      <c r="AGR72" s="110">
        <f t="shared" si="1983"/>
        <v>0</v>
      </c>
      <c r="AGS72" s="440"/>
      <c r="AGT72" s="440"/>
      <c r="AGU72" s="440"/>
      <c r="AGV72" s="440"/>
      <c r="AGW72" s="440"/>
      <c r="AGX72" s="440"/>
      <c r="AGY72" s="111">
        <f>AGS72+AGT72-AGU72+AGV72-AGW72+AGX72</f>
        <v>0</v>
      </c>
      <c r="AGZ72" s="440"/>
      <c r="AHA72" s="440"/>
      <c r="AHC72" s="440"/>
      <c r="AHD72" s="440"/>
      <c r="AHE72" s="440"/>
      <c r="AHF72" s="440"/>
      <c r="AHG72" s="110">
        <f t="shared" si="1984"/>
        <v>0</v>
      </c>
      <c r="AHH72" s="440"/>
      <c r="AHI72" s="440"/>
      <c r="AHJ72" s="440"/>
      <c r="AHK72" s="440"/>
      <c r="AHL72" s="440"/>
      <c r="AHM72" s="440"/>
      <c r="AHN72" s="111">
        <f>AHH72+AHI72-AHJ72+AHK72-AHL72+AHM72</f>
        <v>0</v>
      </c>
      <c r="AHO72" s="440"/>
      <c r="AHP72" s="440"/>
      <c r="AHR72" s="440"/>
      <c r="AHS72" s="440"/>
      <c r="AHT72" s="440"/>
      <c r="AHU72" s="440"/>
      <c r="AHV72" s="110">
        <f t="shared" si="1985"/>
        <v>0</v>
      </c>
      <c r="AHW72" s="440"/>
      <c r="AHX72" s="440"/>
      <c r="AHY72" s="440"/>
      <c r="AHZ72" s="440"/>
      <c r="AIA72" s="440"/>
      <c r="AIB72" s="440"/>
      <c r="AIC72" s="111">
        <f>AHW72+AHX72-AHY72+AHZ72-AIA72+AIB72</f>
        <v>0</v>
      </c>
      <c r="AID72" s="440"/>
      <c r="AIE72" s="440"/>
    </row>
    <row r="73" spans="1:915" x14ac:dyDescent="0.3">
      <c r="A73" s="29" t="s">
        <v>93</v>
      </c>
      <c r="B73" s="30" t="s">
        <v>142</v>
      </c>
      <c r="C73" s="110">
        <f t="shared" ref="C73:AC73" si="1986">SUM(C74:C79)</f>
        <v>0</v>
      </c>
      <c r="D73" s="110">
        <f t="shared" si="1986"/>
        <v>0</v>
      </c>
      <c r="E73" s="110">
        <f t="shared" si="1986"/>
        <v>0</v>
      </c>
      <c r="F73" s="110">
        <f t="shared" si="1986"/>
        <v>0</v>
      </c>
      <c r="G73" s="110">
        <f t="shared" si="1986"/>
        <v>0</v>
      </c>
      <c r="H73" s="110">
        <f t="shared" si="1986"/>
        <v>0</v>
      </c>
      <c r="I73" s="110">
        <f t="shared" si="1986"/>
        <v>0</v>
      </c>
      <c r="J73" s="110">
        <f t="shared" si="1986"/>
        <v>0</v>
      </c>
      <c r="K73" s="110">
        <f t="shared" si="1986"/>
        <v>0</v>
      </c>
      <c r="L73" s="110">
        <f t="shared" si="1986"/>
        <v>0</v>
      </c>
      <c r="M73" s="110">
        <f t="shared" si="1986"/>
        <v>0</v>
      </c>
      <c r="N73" s="110">
        <f t="shared" si="1986"/>
        <v>0</v>
      </c>
      <c r="O73" s="110">
        <f t="shared" si="1986"/>
        <v>0</v>
      </c>
      <c r="P73" s="110">
        <f t="shared" si="1986"/>
        <v>0</v>
      </c>
      <c r="Q73" s="110">
        <f t="shared" si="1986"/>
        <v>0</v>
      </c>
      <c r="R73" s="110">
        <f t="shared" si="1986"/>
        <v>0</v>
      </c>
      <c r="S73" s="110">
        <f t="shared" si="1986"/>
        <v>0</v>
      </c>
      <c r="T73" s="110">
        <f t="shared" si="1986"/>
        <v>0</v>
      </c>
      <c r="U73" s="110">
        <f t="shared" si="1986"/>
        <v>0</v>
      </c>
      <c r="V73" s="110">
        <f t="shared" si="1986"/>
        <v>0</v>
      </c>
      <c r="W73" s="110">
        <f t="shared" si="1986"/>
        <v>0</v>
      </c>
      <c r="X73" s="110">
        <f t="shared" si="1986"/>
        <v>0</v>
      </c>
      <c r="Y73" s="110">
        <f t="shared" si="1986"/>
        <v>0</v>
      </c>
      <c r="Z73" s="110">
        <f t="shared" si="1986"/>
        <v>0</v>
      </c>
      <c r="AA73" s="110">
        <f t="shared" si="1986"/>
        <v>0</v>
      </c>
      <c r="AB73" s="110">
        <f t="shared" si="1986"/>
        <v>0</v>
      </c>
      <c r="AC73" s="110">
        <f t="shared" si="1986"/>
        <v>0</v>
      </c>
      <c r="AD73" s="110">
        <f>SUM(AD74:AD79)</f>
        <v>0</v>
      </c>
      <c r="AF73" s="110">
        <f t="shared" ref="AF73:AR73" si="1987">SUM(AF74:AF79)</f>
        <v>0</v>
      </c>
      <c r="AG73" s="110">
        <f t="shared" si="1987"/>
        <v>0</v>
      </c>
      <c r="AH73" s="110">
        <f t="shared" si="1987"/>
        <v>0</v>
      </c>
      <c r="AI73" s="110">
        <f t="shared" si="1987"/>
        <v>0</v>
      </c>
      <c r="AJ73" s="110">
        <f t="shared" si="1987"/>
        <v>0</v>
      </c>
      <c r="AK73" s="110">
        <f t="shared" si="1987"/>
        <v>0</v>
      </c>
      <c r="AL73" s="110">
        <f t="shared" si="1987"/>
        <v>0</v>
      </c>
      <c r="AM73" s="110">
        <f t="shared" si="1987"/>
        <v>0</v>
      </c>
      <c r="AN73" s="110">
        <f t="shared" si="1987"/>
        <v>0</v>
      </c>
      <c r="AO73" s="110">
        <f t="shared" si="1987"/>
        <v>0</v>
      </c>
      <c r="AP73" s="110">
        <f t="shared" si="1987"/>
        <v>0</v>
      </c>
      <c r="AQ73" s="110">
        <f t="shared" si="1987"/>
        <v>0</v>
      </c>
      <c r="AR73" s="110">
        <f t="shared" si="1987"/>
        <v>0</v>
      </c>
      <c r="AS73" s="110">
        <f>SUM(AS74:AS79)</f>
        <v>0</v>
      </c>
      <c r="AU73" s="110">
        <f t="shared" ref="AU73:BG73" si="1988">SUM(AU74:AU79)</f>
        <v>0</v>
      </c>
      <c r="AV73" s="110">
        <f t="shared" si="1988"/>
        <v>0</v>
      </c>
      <c r="AW73" s="110">
        <f t="shared" si="1988"/>
        <v>0</v>
      </c>
      <c r="AX73" s="110">
        <f t="shared" si="1988"/>
        <v>0</v>
      </c>
      <c r="AY73" s="110">
        <f t="shared" si="1988"/>
        <v>0</v>
      </c>
      <c r="AZ73" s="110">
        <f t="shared" si="1988"/>
        <v>0</v>
      </c>
      <c r="BA73" s="110">
        <f t="shared" si="1988"/>
        <v>0</v>
      </c>
      <c r="BB73" s="110">
        <f t="shared" si="1988"/>
        <v>0</v>
      </c>
      <c r="BC73" s="110">
        <f t="shared" si="1988"/>
        <v>0</v>
      </c>
      <c r="BD73" s="110">
        <f t="shared" si="1988"/>
        <v>0</v>
      </c>
      <c r="BE73" s="110">
        <f t="shared" si="1988"/>
        <v>0</v>
      </c>
      <c r="BF73" s="110">
        <f t="shared" si="1988"/>
        <v>0</v>
      </c>
      <c r="BG73" s="110">
        <f t="shared" si="1988"/>
        <v>0</v>
      </c>
      <c r="BH73" s="110">
        <f>SUM(BH74:BH79)</f>
        <v>0</v>
      </c>
      <c r="BJ73" s="110">
        <f t="shared" ref="BJ73:BV73" si="1989">SUM(BJ74:BJ79)</f>
        <v>0</v>
      </c>
      <c r="BK73" s="110">
        <f t="shared" si="1989"/>
        <v>0</v>
      </c>
      <c r="BL73" s="110">
        <f t="shared" si="1989"/>
        <v>0</v>
      </c>
      <c r="BM73" s="110">
        <f t="shared" si="1989"/>
        <v>0</v>
      </c>
      <c r="BN73" s="110">
        <f t="shared" si="1989"/>
        <v>0</v>
      </c>
      <c r="BO73" s="110">
        <f t="shared" si="1989"/>
        <v>0</v>
      </c>
      <c r="BP73" s="110">
        <f t="shared" si="1989"/>
        <v>0</v>
      </c>
      <c r="BQ73" s="110">
        <f t="shared" si="1989"/>
        <v>0</v>
      </c>
      <c r="BR73" s="110">
        <f t="shared" si="1989"/>
        <v>0</v>
      </c>
      <c r="BS73" s="110">
        <f t="shared" si="1989"/>
        <v>0</v>
      </c>
      <c r="BT73" s="110">
        <f t="shared" si="1989"/>
        <v>0</v>
      </c>
      <c r="BU73" s="110">
        <f t="shared" si="1989"/>
        <v>0</v>
      </c>
      <c r="BV73" s="110">
        <f t="shared" si="1989"/>
        <v>0</v>
      </c>
      <c r="BW73" s="110">
        <f>SUM(BW74:BW79)</f>
        <v>0</v>
      </c>
      <c r="BY73" s="110">
        <f t="shared" ref="BY73:CK73" si="1990">SUM(BY74:BY79)</f>
        <v>0</v>
      </c>
      <c r="BZ73" s="110">
        <f t="shared" si="1990"/>
        <v>0</v>
      </c>
      <c r="CA73" s="110">
        <f t="shared" si="1990"/>
        <v>0</v>
      </c>
      <c r="CB73" s="110">
        <f t="shared" si="1990"/>
        <v>0</v>
      </c>
      <c r="CC73" s="110">
        <f t="shared" si="1990"/>
        <v>0</v>
      </c>
      <c r="CD73" s="110">
        <f t="shared" si="1990"/>
        <v>0</v>
      </c>
      <c r="CE73" s="110">
        <f t="shared" si="1990"/>
        <v>0</v>
      </c>
      <c r="CF73" s="110">
        <f t="shared" si="1990"/>
        <v>0</v>
      </c>
      <c r="CG73" s="110">
        <f t="shared" si="1990"/>
        <v>0</v>
      </c>
      <c r="CH73" s="110">
        <f t="shared" si="1990"/>
        <v>0</v>
      </c>
      <c r="CI73" s="110">
        <f t="shared" si="1990"/>
        <v>0</v>
      </c>
      <c r="CJ73" s="110">
        <f t="shared" si="1990"/>
        <v>0</v>
      </c>
      <c r="CK73" s="110">
        <f t="shared" si="1990"/>
        <v>0</v>
      </c>
      <c r="CL73" s="110">
        <f>SUM(CL74:CL79)</f>
        <v>0</v>
      </c>
      <c r="CN73" s="110">
        <f t="shared" ref="CN73:CZ73" si="1991">SUM(CN74:CN79)</f>
        <v>0</v>
      </c>
      <c r="CO73" s="110">
        <f t="shared" si="1991"/>
        <v>0</v>
      </c>
      <c r="CP73" s="110">
        <f t="shared" si="1991"/>
        <v>0</v>
      </c>
      <c r="CQ73" s="110">
        <f t="shared" si="1991"/>
        <v>0</v>
      </c>
      <c r="CR73" s="110">
        <f t="shared" si="1991"/>
        <v>0</v>
      </c>
      <c r="CS73" s="110">
        <f t="shared" si="1991"/>
        <v>0</v>
      </c>
      <c r="CT73" s="110">
        <f t="shared" si="1991"/>
        <v>0</v>
      </c>
      <c r="CU73" s="110">
        <f t="shared" si="1991"/>
        <v>0</v>
      </c>
      <c r="CV73" s="110">
        <f t="shared" si="1991"/>
        <v>0</v>
      </c>
      <c r="CW73" s="110">
        <f t="shared" si="1991"/>
        <v>0</v>
      </c>
      <c r="CX73" s="110">
        <f t="shared" si="1991"/>
        <v>0</v>
      </c>
      <c r="CY73" s="110">
        <f t="shared" si="1991"/>
        <v>0</v>
      </c>
      <c r="CZ73" s="110">
        <f t="shared" si="1991"/>
        <v>0</v>
      </c>
      <c r="DA73" s="110">
        <f>SUM(DA74:DA79)</f>
        <v>0</v>
      </c>
      <c r="DC73" s="110">
        <f t="shared" ref="DC73:DO73" si="1992">SUM(DC74:DC79)</f>
        <v>0</v>
      </c>
      <c r="DD73" s="110">
        <f t="shared" si="1992"/>
        <v>0</v>
      </c>
      <c r="DE73" s="110">
        <f t="shared" si="1992"/>
        <v>0</v>
      </c>
      <c r="DF73" s="110">
        <f t="shared" si="1992"/>
        <v>0</v>
      </c>
      <c r="DG73" s="110">
        <f t="shared" si="1992"/>
        <v>0</v>
      </c>
      <c r="DH73" s="110">
        <f t="shared" si="1992"/>
        <v>0</v>
      </c>
      <c r="DI73" s="110">
        <f t="shared" si="1992"/>
        <v>0</v>
      </c>
      <c r="DJ73" s="110">
        <f t="shared" si="1992"/>
        <v>0</v>
      </c>
      <c r="DK73" s="110">
        <f t="shared" si="1992"/>
        <v>0</v>
      </c>
      <c r="DL73" s="110">
        <f t="shared" si="1992"/>
        <v>0</v>
      </c>
      <c r="DM73" s="110">
        <f t="shared" si="1992"/>
        <v>0</v>
      </c>
      <c r="DN73" s="110">
        <f t="shared" si="1992"/>
        <v>0</v>
      </c>
      <c r="DO73" s="110">
        <f t="shared" si="1992"/>
        <v>0</v>
      </c>
      <c r="DP73" s="110">
        <f>SUM(DP74:DP79)</f>
        <v>0</v>
      </c>
      <c r="DR73" s="110">
        <f t="shared" ref="DR73:ED73" si="1993">SUM(DR74:DR79)</f>
        <v>0</v>
      </c>
      <c r="DS73" s="110">
        <f t="shared" si="1993"/>
        <v>0</v>
      </c>
      <c r="DT73" s="110">
        <f t="shared" si="1993"/>
        <v>0</v>
      </c>
      <c r="DU73" s="110">
        <f t="shared" si="1993"/>
        <v>0</v>
      </c>
      <c r="DV73" s="110">
        <f t="shared" si="1993"/>
        <v>0</v>
      </c>
      <c r="DW73" s="110">
        <f t="shared" si="1993"/>
        <v>0</v>
      </c>
      <c r="DX73" s="110">
        <f t="shared" si="1993"/>
        <v>0</v>
      </c>
      <c r="DY73" s="110">
        <f t="shared" si="1993"/>
        <v>0</v>
      </c>
      <c r="DZ73" s="110">
        <f t="shared" si="1993"/>
        <v>0</v>
      </c>
      <c r="EA73" s="110">
        <f t="shared" si="1993"/>
        <v>0</v>
      </c>
      <c r="EB73" s="110">
        <f t="shared" si="1993"/>
        <v>0</v>
      </c>
      <c r="EC73" s="110">
        <f t="shared" si="1993"/>
        <v>0</v>
      </c>
      <c r="ED73" s="110">
        <f t="shared" si="1993"/>
        <v>0</v>
      </c>
      <c r="EE73" s="110">
        <f>SUM(EE74:EE79)</f>
        <v>0</v>
      </c>
      <c r="EG73" s="110">
        <f t="shared" ref="EG73:ES73" si="1994">SUM(EG74:EG79)</f>
        <v>0</v>
      </c>
      <c r="EH73" s="110">
        <f t="shared" si="1994"/>
        <v>0</v>
      </c>
      <c r="EI73" s="110">
        <f t="shared" si="1994"/>
        <v>0</v>
      </c>
      <c r="EJ73" s="110">
        <f t="shared" si="1994"/>
        <v>0</v>
      </c>
      <c r="EK73" s="110">
        <f t="shared" si="1994"/>
        <v>0</v>
      </c>
      <c r="EL73" s="110">
        <f t="shared" si="1994"/>
        <v>0</v>
      </c>
      <c r="EM73" s="110">
        <f t="shared" si="1994"/>
        <v>0</v>
      </c>
      <c r="EN73" s="110">
        <f t="shared" si="1994"/>
        <v>0</v>
      </c>
      <c r="EO73" s="110">
        <f t="shared" si="1994"/>
        <v>0</v>
      </c>
      <c r="EP73" s="110">
        <f t="shared" si="1994"/>
        <v>0</v>
      </c>
      <c r="EQ73" s="110">
        <f t="shared" si="1994"/>
        <v>0</v>
      </c>
      <c r="ER73" s="110">
        <f t="shared" si="1994"/>
        <v>0</v>
      </c>
      <c r="ES73" s="110">
        <f t="shared" si="1994"/>
        <v>0</v>
      </c>
      <c r="ET73" s="110">
        <f>SUM(ET74:ET79)</f>
        <v>0</v>
      </c>
      <c r="EV73" s="110">
        <f t="shared" ref="EV73:FH73" si="1995">SUM(EV74:EV79)</f>
        <v>0</v>
      </c>
      <c r="EW73" s="110">
        <f t="shared" si="1995"/>
        <v>0</v>
      </c>
      <c r="EX73" s="110">
        <f t="shared" si="1995"/>
        <v>0</v>
      </c>
      <c r="EY73" s="110">
        <f t="shared" si="1995"/>
        <v>0</v>
      </c>
      <c r="EZ73" s="110">
        <f t="shared" si="1995"/>
        <v>0</v>
      </c>
      <c r="FA73" s="110">
        <f t="shared" si="1995"/>
        <v>0</v>
      </c>
      <c r="FB73" s="110">
        <f t="shared" si="1995"/>
        <v>0</v>
      </c>
      <c r="FC73" s="110">
        <f t="shared" si="1995"/>
        <v>0</v>
      </c>
      <c r="FD73" s="110">
        <f t="shared" si="1995"/>
        <v>0</v>
      </c>
      <c r="FE73" s="110">
        <f t="shared" si="1995"/>
        <v>0</v>
      </c>
      <c r="FF73" s="110">
        <f t="shared" si="1995"/>
        <v>0</v>
      </c>
      <c r="FG73" s="110">
        <f t="shared" si="1995"/>
        <v>0</v>
      </c>
      <c r="FH73" s="110">
        <f t="shared" si="1995"/>
        <v>0</v>
      </c>
      <c r="FI73" s="110">
        <f>SUM(FI74:FI79)</f>
        <v>0</v>
      </c>
      <c r="FK73" s="110">
        <f t="shared" ref="FK73:FW73" si="1996">SUM(FK74:FK79)</f>
        <v>0</v>
      </c>
      <c r="FL73" s="110">
        <f t="shared" si="1996"/>
        <v>0</v>
      </c>
      <c r="FM73" s="110">
        <f t="shared" si="1996"/>
        <v>0</v>
      </c>
      <c r="FN73" s="110">
        <f t="shared" si="1996"/>
        <v>0</v>
      </c>
      <c r="FO73" s="110">
        <f t="shared" si="1996"/>
        <v>0</v>
      </c>
      <c r="FP73" s="110">
        <f t="shared" si="1996"/>
        <v>0</v>
      </c>
      <c r="FQ73" s="110">
        <f t="shared" si="1996"/>
        <v>0</v>
      </c>
      <c r="FR73" s="110">
        <f t="shared" si="1996"/>
        <v>0</v>
      </c>
      <c r="FS73" s="110">
        <f t="shared" si="1996"/>
        <v>0</v>
      </c>
      <c r="FT73" s="110">
        <f t="shared" si="1996"/>
        <v>0</v>
      </c>
      <c r="FU73" s="110">
        <f t="shared" si="1996"/>
        <v>0</v>
      </c>
      <c r="FV73" s="110">
        <f t="shared" si="1996"/>
        <v>0</v>
      </c>
      <c r="FW73" s="110">
        <f t="shared" si="1996"/>
        <v>0</v>
      </c>
      <c r="FX73" s="110">
        <f>SUM(FX74:FX79)</f>
        <v>0</v>
      </c>
      <c r="FZ73" s="110">
        <f t="shared" ref="FZ73:GL73" si="1997">SUM(FZ74:FZ79)</f>
        <v>0</v>
      </c>
      <c r="GA73" s="110">
        <f t="shared" si="1997"/>
        <v>0</v>
      </c>
      <c r="GB73" s="110">
        <f t="shared" si="1997"/>
        <v>0</v>
      </c>
      <c r="GC73" s="110">
        <f t="shared" si="1997"/>
        <v>0</v>
      </c>
      <c r="GD73" s="110">
        <f t="shared" si="1997"/>
        <v>0</v>
      </c>
      <c r="GE73" s="110">
        <f t="shared" si="1997"/>
        <v>0</v>
      </c>
      <c r="GF73" s="110">
        <f t="shared" si="1997"/>
        <v>0</v>
      </c>
      <c r="GG73" s="110">
        <f t="shared" si="1997"/>
        <v>0</v>
      </c>
      <c r="GH73" s="110">
        <f t="shared" si="1997"/>
        <v>0</v>
      </c>
      <c r="GI73" s="110">
        <f t="shared" si="1997"/>
        <v>0</v>
      </c>
      <c r="GJ73" s="110">
        <f t="shared" si="1997"/>
        <v>0</v>
      </c>
      <c r="GK73" s="110">
        <f t="shared" si="1997"/>
        <v>0</v>
      </c>
      <c r="GL73" s="110">
        <f t="shared" si="1997"/>
        <v>0</v>
      </c>
      <c r="GM73" s="110">
        <f>SUM(GM74:GM79)</f>
        <v>0</v>
      </c>
      <c r="GO73" s="110">
        <f t="shared" ref="GO73:HA73" si="1998">SUM(GO74:GO79)</f>
        <v>0</v>
      </c>
      <c r="GP73" s="110">
        <f t="shared" si="1998"/>
        <v>0</v>
      </c>
      <c r="GQ73" s="110">
        <f t="shared" si="1998"/>
        <v>0</v>
      </c>
      <c r="GR73" s="110">
        <f t="shared" si="1998"/>
        <v>0</v>
      </c>
      <c r="GS73" s="110">
        <f t="shared" si="1998"/>
        <v>0</v>
      </c>
      <c r="GT73" s="110">
        <f t="shared" si="1998"/>
        <v>0</v>
      </c>
      <c r="GU73" s="110">
        <f t="shared" si="1998"/>
        <v>0</v>
      </c>
      <c r="GV73" s="110">
        <f t="shared" si="1998"/>
        <v>0</v>
      </c>
      <c r="GW73" s="110">
        <f t="shared" si="1998"/>
        <v>0</v>
      </c>
      <c r="GX73" s="110">
        <f t="shared" si="1998"/>
        <v>0</v>
      </c>
      <c r="GY73" s="110">
        <f t="shared" si="1998"/>
        <v>0</v>
      </c>
      <c r="GZ73" s="110">
        <f t="shared" si="1998"/>
        <v>0</v>
      </c>
      <c r="HA73" s="110">
        <f t="shared" si="1998"/>
        <v>0</v>
      </c>
      <c r="HB73" s="110">
        <f>SUM(HB74:HB79)</f>
        <v>0</v>
      </c>
      <c r="HD73" s="110">
        <f t="shared" ref="HD73:HP73" si="1999">SUM(HD74:HD79)</f>
        <v>0</v>
      </c>
      <c r="HE73" s="110">
        <f t="shared" si="1999"/>
        <v>0</v>
      </c>
      <c r="HF73" s="110">
        <f t="shared" si="1999"/>
        <v>0</v>
      </c>
      <c r="HG73" s="110">
        <f t="shared" si="1999"/>
        <v>0</v>
      </c>
      <c r="HH73" s="110">
        <f t="shared" si="1999"/>
        <v>0</v>
      </c>
      <c r="HI73" s="110">
        <f t="shared" si="1999"/>
        <v>0</v>
      </c>
      <c r="HJ73" s="110">
        <f t="shared" si="1999"/>
        <v>0</v>
      </c>
      <c r="HK73" s="110">
        <f t="shared" si="1999"/>
        <v>0</v>
      </c>
      <c r="HL73" s="110">
        <f t="shared" si="1999"/>
        <v>0</v>
      </c>
      <c r="HM73" s="110">
        <f t="shared" si="1999"/>
        <v>0</v>
      </c>
      <c r="HN73" s="110">
        <f t="shared" si="1999"/>
        <v>0</v>
      </c>
      <c r="HO73" s="110">
        <f t="shared" si="1999"/>
        <v>0</v>
      </c>
      <c r="HP73" s="110">
        <f t="shared" si="1999"/>
        <v>0</v>
      </c>
      <c r="HQ73" s="110">
        <f>SUM(HQ74:HQ79)</f>
        <v>0</v>
      </c>
      <c r="HS73" s="110">
        <f t="shared" ref="HS73:IE73" si="2000">SUM(HS74:HS79)</f>
        <v>0</v>
      </c>
      <c r="HT73" s="110">
        <f t="shared" si="2000"/>
        <v>0</v>
      </c>
      <c r="HU73" s="110">
        <f t="shared" si="2000"/>
        <v>0</v>
      </c>
      <c r="HV73" s="110">
        <f t="shared" si="2000"/>
        <v>0</v>
      </c>
      <c r="HW73" s="110">
        <f t="shared" si="2000"/>
        <v>0</v>
      </c>
      <c r="HX73" s="110">
        <f t="shared" si="2000"/>
        <v>0</v>
      </c>
      <c r="HY73" s="110">
        <f t="shared" si="2000"/>
        <v>0</v>
      </c>
      <c r="HZ73" s="110">
        <f t="shared" si="2000"/>
        <v>0</v>
      </c>
      <c r="IA73" s="110">
        <f t="shared" si="2000"/>
        <v>0</v>
      </c>
      <c r="IB73" s="110">
        <f t="shared" si="2000"/>
        <v>0</v>
      </c>
      <c r="IC73" s="110">
        <f t="shared" si="2000"/>
        <v>0</v>
      </c>
      <c r="ID73" s="110">
        <f t="shared" si="2000"/>
        <v>0</v>
      </c>
      <c r="IE73" s="110">
        <f t="shared" si="2000"/>
        <v>0</v>
      </c>
      <c r="IF73" s="110">
        <f>SUM(IF74:IF79)</f>
        <v>0</v>
      </c>
      <c r="IH73" s="110">
        <f t="shared" ref="IH73:IT73" si="2001">SUM(IH74:IH79)</f>
        <v>0</v>
      </c>
      <c r="II73" s="110">
        <f t="shared" si="2001"/>
        <v>0</v>
      </c>
      <c r="IJ73" s="110">
        <f t="shared" si="2001"/>
        <v>0</v>
      </c>
      <c r="IK73" s="110">
        <f t="shared" si="2001"/>
        <v>0</v>
      </c>
      <c r="IL73" s="110">
        <f t="shared" si="2001"/>
        <v>0</v>
      </c>
      <c r="IM73" s="110">
        <f t="shared" si="2001"/>
        <v>0</v>
      </c>
      <c r="IN73" s="110">
        <f t="shared" si="2001"/>
        <v>0</v>
      </c>
      <c r="IO73" s="110">
        <f t="shared" si="2001"/>
        <v>0</v>
      </c>
      <c r="IP73" s="110">
        <f t="shared" si="2001"/>
        <v>0</v>
      </c>
      <c r="IQ73" s="110">
        <f t="shared" si="2001"/>
        <v>0</v>
      </c>
      <c r="IR73" s="110">
        <f t="shared" si="2001"/>
        <v>0</v>
      </c>
      <c r="IS73" s="110">
        <f t="shared" si="2001"/>
        <v>0</v>
      </c>
      <c r="IT73" s="110">
        <f t="shared" si="2001"/>
        <v>0</v>
      </c>
      <c r="IU73" s="110">
        <f>SUM(IU74:IU79)</f>
        <v>0</v>
      </c>
      <c r="IW73" s="110">
        <f t="shared" ref="IW73:JI73" si="2002">SUM(IW74:IW79)</f>
        <v>0</v>
      </c>
      <c r="IX73" s="110">
        <f t="shared" si="2002"/>
        <v>0</v>
      </c>
      <c r="IY73" s="110">
        <f t="shared" si="2002"/>
        <v>0</v>
      </c>
      <c r="IZ73" s="110">
        <f t="shared" si="2002"/>
        <v>0</v>
      </c>
      <c r="JA73" s="110">
        <f t="shared" si="2002"/>
        <v>0</v>
      </c>
      <c r="JB73" s="110">
        <f t="shared" si="2002"/>
        <v>0</v>
      </c>
      <c r="JC73" s="110">
        <f t="shared" si="2002"/>
        <v>0</v>
      </c>
      <c r="JD73" s="110">
        <f t="shared" si="2002"/>
        <v>0</v>
      </c>
      <c r="JE73" s="110">
        <f t="shared" si="2002"/>
        <v>0</v>
      </c>
      <c r="JF73" s="110">
        <f t="shared" si="2002"/>
        <v>0</v>
      </c>
      <c r="JG73" s="110">
        <f t="shared" si="2002"/>
        <v>0</v>
      </c>
      <c r="JH73" s="110">
        <f t="shared" si="2002"/>
        <v>0</v>
      </c>
      <c r="JI73" s="110">
        <f t="shared" si="2002"/>
        <v>0</v>
      </c>
      <c r="JJ73" s="110">
        <f>SUM(JJ74:JJ79)</f>
        <v>0</v>
      </c>
      <c r="JL73" s="110">
        <f t="shared" ref="JL73:JX73" si="2003">SUM(JL74:JL79)</f>
        <v>0</v>
      </c>
      <c r="JM73" s="110">
        <f t="shared" si="2003"/>
        <v>0</v>
      </c>
      <c r="JN73" s="110">
        <f t="shared" si="2003"/>
        <v>0</v>
      </c>
      <c r="JO73" s="110">
        <f t="shared" si="2003"/>
        <v>0</v>
      </c>
      <c r="JP73" s="110">
        <f t="shared" si="2003"/>
        <v>0</v>
      </c>
      <c r="JQ73" s="110">
        <f t="shared" si="2003"/>
        <v>0</v>
      </c>
      <c r="JR73" s="110">
        <f t="shared" si="2003"/>
        <v>0</v>
      </c>
      <c r="JS73" s="110">
        <f t="shared" si="2003"/>
        <v>0</v>
      </c>
      <c r="JT73" s="110">
        <f t="shared" si="2003"/>
        <v>0</v>
      </c>
      <c r="JU73" s="110">
        <f t="shared" si="2003"/>
        <v>0</v>
      </c>
      <c r="JV73" s="110">
        <f t="shared" si="2003"/>
        <v>0</v>
      </c>
      <c r="JW73" s="110">
        <f t="shared" si="2003"/>
        <v>0</v>
      </c>
      <c r="JX73" s="110">
        <f t="shared" si="2003"/>
        <v>0</v>
      </c>
      <c r="JY73" s="110">
        <f>SUM(JY74:JY79)</f>
        <v>0</v>
      </c>
      <c r="KA73" s="110">
        <f t="shared" ref="KA73:KM73" si="2004">SUM(KA74:KA79)</f>
        <v>0</v>
      </c>
      <c r="KB73" s="110">
        <f t="shared" si="2004"/>
        <v>0</v>
      </c>
      <c r="KC73" s="110">
        <f t="shared" si="2004"/>
        <v>0</v>
      </c>
      <c r="KD73" s="110">
        <f t="shared" si="2004"/>
        <v>0</v>
      </c>
      <c r="KE73" s="110">
        <f t="shared" si="2004"/>
        <v>0</v>
      </c>
      <c r="KF73" s="110">
        <f t="shared" si="2004"/>
        <v>0</v>
      </c>
      <c r="KG73" s="110">
        <f t="shared" si="2004"/>
        <v>0</v>
      </c>
      <c r="KH73" s="110">
        <f t="shared" si="2004"/>
        <v>0</v>
      </c>
      <c r="KI73" s="110">
        <f t="shared" si="2004"/>
        <v>0</v>
      </c>
      <c r="KJ73" s="110">
        <f t="shared" si="2004"/>
        <v>0</v>
      </c>
      <c r="KK73" s="110">
        <f t="shared" si="2004"/>
        <v>0</v>
      </c>
      <c r="KL73" s="110">
        <f t="shared" si="2004"/>
        <v>0</v>
      </c>
      <c r="KM73" s="110">
        <f t="shared" si="2004"/>
        <v>0</v>
      </c>
      <c r="KN73" s="110">
        <f>SUM(KN74:KN79)</f>
        <v>0</v>
      </c>
      <c r="KP73" s="110">
        <f t="shared" ref="KP73:LB73" si="2005">SUM(KP74:KP79)</f>
        <v>0</v>
      </c>
      <c r="KQ73" s="110">
        <f t="shared" si="2005"/>
        <v>0</v>
      </c>
      <c r="KR73" s="110">
        <f t="shared" si="2005"/>
        <v>0</v>
      </c>
      <c r="KS73" s="110">
        <f t="shared" si="2005"/>
        <v>0</v>
      </c>
      <c r="KT73" s="110">
        <f t="shared" si="2005"/>
        <v>0</v>
      </c>
      <c r="KU73" s="110">
        <f t="shared" si="2005"/>
        <v>0</v>
      </c>
      <c r="KV73" s="110">
        <f t="shared" si="2005"/>
        <v>0</v>
      </c>
      <c r="KW73" s="110">
        <f t="shared" si="2005"/>
        <v>0</v>
      </c>
      <c r="KX73" s="110">
        <f t="shared" si="2005"/>
        <v>0</v>
      </c>
      <c r="KY73" s="110">
        <f t="shared" si="2005"/>
        <v>0</v>
      </c>
      <c r="KZ73" s="110">
        <f t="shared" si="2005"/>
        <v>0</v>
      </c>
      <c r="LA73" s="110">
        <f t="shared" si="2005"/>
        <v>0</v>
      </c>
      <c r="LB73" s="110">
        <f t="shared" si="2005"/>
        <v>0</v>
      </c>
      <c r="LC73" s="110">
        <f>SUM(LC74:LC79)</f>
        <v>0</v>
      </c>
      <c r="LE73" s="110">
        <f t="shared" ref="LE73:LQ73" si="2006">SUM(LE74:LE79)</f>
        <v>0</v>
      </c>
      <c r="LF73" s="110">
        <f t="shared" si="2006"/>
        <v>0</v>
      </c>
      <c r="LG73" s="110">
        <f t="shared" si="2006"/>
        <v>0</v>
      </c>
      <c r="LH73" s="110">
        <f t="shared" si="2006"/>
        <v>0</v>
      </c>
      <c r="LI73" s="110">
        <f t="shared" si="2006"/>
        <v>0</v>
      </c>
      <c r="LJ73" s="110">
        <f t="shared" si="2006"/>
        <v>0</v>
      </c>
      <c r="LK73" s="110">
        <f t="shared" si="2006"/>
        <v>0</v>
      </c>
      <c r="LL73" s="110">
        <f t="shared" si="2006"/>
        <v>0</v>
      </c>
      <c r="LM73" s="110">
        <f t="shared" si="2006"/>
        <v>0</v>
      </c>
      <c r="LN73" s="110">
        <f t="shared" si="2006"/>
        <v>0</v>
      </c>
      <c r="LO73" s="110">
        <f t="shared" si="2006"/>
        <v>0</v>
      </c>
      <c r="LP73" s="110">
        <f t="shared" si="2006"/>
        <v>0</v>
      </c>
      <c r="LQ73" s="110">
        <f t="shared" si="2006"/>
        <v>0</v>
      </c>
      <c r="LR73" s="110">
        <f>SUM(LR74:LR79)</f>
        <v>0</v>
      </c>
      <c r="LT73" s="110">
        <f t="shared" ref="LT73:MF73" si="2007">SUM(LT74:LT79)</f>
        <v>0</v>
      </c>
      <c r="LU73" s="110">
        <f t="shared" si="2007"/>
        <v>0</v>
      </c>
      <c r="LV73" s="110">
        <f t="shared" si="2007"/>
        <v>0</v>
      </c>
      <c r="LW73" s="110">
        <f t="shared" si="2007"/>
        <v>0</v>
      </c>
      <c r="LX73" s="110">
        <f t="shared" si="2007"/>
        <v>0</v>
      </c>
      <c r="LY73" s="110">
        <f t="shared" si="2007"/>
        <v>0</v>
      </c>
      <c r="LZ73" s="110">
        <f t="shared" si="2007"/>
        <v>0</v>
      </c>
      <c r="MA73" s="110">
        <f t="shared" si="2007"/>
        <v>0</v>
      </c>
      <c r="MB73" s="110">
        <f t="shared" si="2007"/>
        <v>0</v>
      </c>
      <c r="MC73" s="110">
        <f t="shared" si="2007"/>
        <v>0</v>
      </c>
      <c r="MD73" s="110">
        <f t="shared" si="2007"/>
        <v>0</v>
      </c>
      <c r="ME73" s="110">
        <f t="shared" si="2007"/>
        <v>0</v>
      </c>
      <c r="MF73" s="110">
        <f t="shared" si="2007"/>
        <v>0</v>
      </c>
      <c r="MG73" s="110">
        <f>SUM(MG74:MG79)</f>
        <v>0</v>
      </c>
      <c r="MI73" s="110">
        <f t="shared" ref="MI73:MU73" si="2008">SUM(MI74:MI79)</f>
        <v>0</v>
      </c>
      <c r="MJ73" s="110">
        <f t="shared" si="2008"/>
        <v>0</v>
      </c>
      <c r="MK73" s="110">
        <f t="shared" si="2008"/>
        <v>0</v>
      </c>
      <c r="ML73" s="110">
        <f t="shared" si="2008"/>
        <v>0</v>
      </c>
      <c r="MM73" s="110">
        <f t="shared" si="2008"/>
        <v>0</v>
      </c>
      <c r="MN73" s="110">
        <f t="shared" si="2008"/>
        <v>0</v>
      </c>
      <c r="MO73" s="110">
        <f t="shared" si="2008"/>
        <v>0</v>
      </c>
      <c r="MP73" s="110">
        <f t="shared" si="2008"/>
        <v>0</v>
      </c>
      <c r="MQ73" s="110">
        <f t="shared" si="2008"/>
        <v>0</v>
      </c>
      <c r="MR73" s="110">
        <f t="shared" si="2008"/>
        <v>0</v>
      </c>
      <c r="MS73" s="110">
        <f t="shared" si="2008"/>
        <v>0</v>
      </c>
      <c r="MT73" s="110">
        <f t="shared" si="2008"/>
        <v>0</v>
      </c>
      <c r="MU73" s="110">
        <f t="shared" si="2008"/>
        <v>0</v>
      </c>
      <c r="MV73" s="110">
        <f>SUM(MV74:MV79)</f>
        <v>0</v>
      </c>
      <c r="MX73" s="110">
        <f t="shared" ref="MX73:NJ73" si="2009">SUM(MX74:MX79)</f>
        <v>0</v>
      </c>
      <c r="MY73" s="110">
        <f t="shared" si="2009"/>
        <v>0</v>
      </c>
      <c r="MZ73" s="110">
        <f t="shared" si="2009"/>
        <v>0</v>
      </c>
      <c r="NA73" s="110">
        <f t="shared" si="2009"/>
        <v>0</v>
      </c>
      <c r="NB73" s="110">
        <f t="shared" si="2009"/>
        <v>0</v>
      </c>
      <c r="NC73" s="110">
        <f t="shared" si="2009"/>
        <v>0</v>
      </c>
      <c r="ND73" s="110">
        <f t="shared" si="2009"/>
        <v>0</v>
      </c>
      <c r="NE73" s="110">
        <f t="shared" si="2009"/>
        <v>0</v>
      </c>
      <c r="NF73" s="110">
        <f t="shared" si="2009"/>
        <v>0</v>
      </c>
      <c r="NG73" s="110">
        <f t="shared" si="2009"/>
        <v>0</v>
      </c>
      <c r="NH73" s="110">
        <f t="shared" si="2009"/>
        <v>0</v>
      </c>
      <c r="NI73" s="110">
        <f t="shared" si="2009"/>
        <v>0</v>
      </c>
      <c r="NJ73" s="110">
        <f t="shared" si="2009"/>
        <v>0</v>
      </c>
      <c r="NK73" s="110">
        <f>SUM(NK74:NK79)</f>
        <v>0</v>
      </c>
      <c r="NM73" s="110">
        <f t="shared" ref="NM73:NY73" si="2010">SUM(NM74:NM79)</f>
        <v>0</v>
      </c>
      <c r="NN73" s="110">
        <f t="shared" si="2010"/>
        <v>0</v>
      </c>
      <c r="NO73" s="110">
        <f t="shared" si="2010"/>
        <v>0</v>
      </c>
      <c r="NP73" s="110">
        <f t="shared" si="2010"/>
        <v>0</v>
      </c>
      <c r="NQ73" s="110">
        <f t="shared" si="2010"/>
        <v>0</v>
      </c>
      <c r="NR73" s="110">
        <f t="shared" si="2010"/>
        <v>0</v>
      </c>
      <c r="NS73" s="110">
        <f t="shared" si="2010"/>
        <v>0</v>
      </c>
      <c r="NT73" s="110">
        <f t="shared" si="2010"/>
        <v>0</v>
      </c>
      <c r="NU73" s="110">
        <f t="shared" si="2010"/>
        <v>0</v>
      </c>
      <c r="NV73" s="110">
        <f t="shared" si="2010"/>
        <v>0</v>
      </c>
      <c r="NW73" s="110">
        <f t="shared" si="2010"/>
        <v>0</v>
      </c>
      <c r="NX73" s="110">
        <f t="shared" si="2010"/>
        <v>0</v>
      </c>
      <c r="NY73" s="110">
        <f t="shared" si="2010"/>
        <v>0</v>
      </c>
      <c r="NZ73" s="110">
        <f>SUM(NZ74:NZ79)</f>
        <v>0</v>
      </c>
      <c r="OB73" s="110">
        <f t="shared" ref="OB73:ON73" si="2011">SUM(OB74:OB79)</f>
        <v>0</v>
      </c>
      <c r="OC73" s="110">
        <f t="shared" si="2011"/>
        <v>0</v>
      </c>
      <c r="OD73" s="110">
        <f t="shared" si="2011"/>
        <v>0</v>
      </c>
      <c r="OE73" s="110">
        <f t="shared" si="2011"/>
        <v>0</v>
      </c>
      <c r="OF73" s="110">
        <f t="shared" si="2011"/>
        <v>0</v>
      </c>
      <c r="OG73" s="110">
        <f t="shared" si="2011"/>
        <v>0</v>
      </c>
      <c r="OH73" s="110">
        <f t="shared" si="2011"/>
        <v>0</v>
      </c>
      <c r="OI73" s="110">
        <f t="shared" si="2011"/>
        <v>0</v>
      </c>
      <c r="OJ73" s="110">
        <f t="shared" si="2011"/>
        <v>0</v>
      </c>
      <c r="OK73" s="110">
        <f t="shared" si="2011"/>
        <v>0</v>
      </c>
      <c r="OL73" s="110">
        <f t="shared" si="2011"/>
        <v>0</v>
      </c>
      <c r="OM73" s="110">
        <f t="shared" si="2011"/>
        <v>0</v>
      </c>
      <c r="ON73" s="110">
        <f t="shared" si="2011"/>
        <v>0</v>
      </c>
      <c r="OO73" s="110">
        <f>SUM(OO74:OO79)</f>
        <v>0</v>
      </c>
      <c r="OQ73" s="110">
        <f t="shared" ref="OQ73:PC73" si="2012">SUM(OQ74:OQ79)</f>
        <v>0</v>
      </c>
      <c r="OR73" s="110">
        <f t="shared" si="2012"/>
        <v>0</v>
      </c>
      <c r="OS73" s="110">
        <f t="shared" si="2012"/>
        <v>0</v>
      </c>
      <c r="OT73" s="110">
        <f t="shared" si="2012"/>
        <v>0</v>
      </c>
      <c r="OU73" s="110">
        <f t="shared" si="2012"/>
        <v>0</v>
      </c>
      <c r="OV73" s="110">
        <f t="shared" si="2012"/>
        <v>0</v>
      </c>
      <c r="OW73" s="110">
        <f t="shared" si="2012"/>
        <v>0</v>
      </c>
      <c r="OX73" s="110">
        <f t="shared" si="2012"/>
        <v>0</v>
      </c>
      <c r="OY73" s="110">
        <f t="shared" si="2012"/>
        <v>0</v>
      </c>
      <c r="OZ73" s="110">
        <f t="shared" si="2012"/>
        <v>0</v>
      </c>
      <c r="PA73" s="110">
        <f t="shared" si="2012"/>
        <v>0</v>
      </c>
      <c r="PB73" s="110">
        <f t="shared" si="2012"/>
        <v>0</v>
      </c>
      <c r="PC73" s="110">
        <f t="shared" si="2012"/>
        <v>0</v>
      </c>
      <c r="PD73" s="110">
        <f>SUM(PD74:PD79)</f>
        <v>0</v>
      </c>
      <c r="PF73" s="110">
        <f t="shared" ref="PF73:PR73" si="2013">SUM(PF74:PF79)</f>
        <v>0</v>
      </c>
      <c r="PG73" s="110">
        <f t="shared" si="2013"/>
        <v>0</v>
      </c>
      <c r="PH73" s="110">
        <f t="shared" si="2013"/>
        <v>0</v>
      </c>
      <c r="PI73" s="110">
        <f t="shared" si="2013"/>
        <v>0</v>
      </c>
      <c r="PJ73" s="110">
        <f t="shared" si="2013"/>
        <v>0</v>
      </c>
      <c r="PK73" s="110">
        <f t="shared" si="2013"/>
        <v>0</v>
      </c>
      <c r="PL73" s="110">
        <f t="shared" si="2013"/>
        <v>0</v>
      </c>
      <c r="PM73" s="110">
        <f t="shared" si="2013"/>
        <v>0</v>
      </c>
      <c r="PN73" s="110">
        <f t="shared" si="2013"/>
        <v>0</v>
      </c>
      <c r="PO73" s="110">
        <f t="shared" si="2013"/>
        <v>0</v>
      </c>
      <c r="PP73" s="110">
        <f t="shared" si="2013"/>
        <v>0</v>
      </c>
      <c r="PQ73" s="110">
        <f t="shared" si="2013"/>
        <v>0</v>
      </c>
      <c r="PR73" s="110">
        <f t="shared" si="2013"/>
        <v>0</v>
      </c>
      <c r="PS73" s="110">
        <f>SUM(PS74:PS79)</f>
        <v>0</v>
      </c>
      <c r="PU73" s="110">
        <f t="shared" ref="PU73:QG73" si="2014">SUM(PU74:PU79)</f>
        <v>0</v>
      </c>
      <c r="PV73" s="110">
        <f t="shared" si="2014"/>
        <v>0</v>
      </c>
      <c r="PW73" s="110">
        <f t="shared" si="2014"/>
        <v>0</v>
      </c>
      <c r="PX73" s="110">
        <f t="shared" si="2014"/>
        <v>0</v>
      </c>
      <c r="PY73" s="110">
        <f t="shared" si="2014"/>
        <v>0</v>
      </c>
      <c r="PZ73" s="110">
        <f t="shared" si="2014"/>
        <v>0</v>
      </c>
      <c r="QA73" s="110">
        <f t="shared" si="2014"/>
        <v>0</v>
      </c>
      <c r="QB73" s="110">
        <f t="shared" si="2014"/>
        <v>0</v>
      </c>
      <c r="QC73" s="110">
        <f t="shared" si="2014"/>
        <v>0</v>
      </c>
      <c r="QD73" s="110">
        <f t="shared" si="2014"/>
        <v>0</v>
      </c>
      <c r="QE73" s="110">
        <f t="shared" si="2014"/>
        <v>0</v>
      </c>
      <c r="QF73" s="110">
        <f t="shared" si="2014"/>
        <v>0</v>
      </c>
      <c r="QG73" s="110">
        <f t="shared" si="2014"/>
        <v>0</v>
      </c>
      <c r="QH73" s="110">
        <f>SUM(QH74:QH79)</f>
        <v>0</v>
      </c>
      <c r="QJ73" s="110">
        <f t="shared" ref="QJ73:QV73" si="2015">SUM(QJ74:QJ79)</f>
        <v>0</v>
      </c>
      <c r="QK73" s="110">
        <f t="shared" si="2015"/>
        <v>0</v>
      </c>
      <c r="QL73" s="110">
        <f t="shared" si="2015"/>
        <v>0</v>
      </c>
      <c r="QM73" s="110">
        <f t="shared" si="2015"/>
        <v>0</v>
      </c>
      <c r="QN73" s="110">
        <f t="shared" si="2015"/>
        <v>0</v>
      </c>
      <c r="QO73" s="110">
        <f t="shared" si="2015"/>
        <v>0</v>
      </c>
      <c r="QP73" s="110">
        <f t="shared" si="2015"/>
        <v>0</v>
      </c>
      <c r="QQ73" s="110">
        <f t="shared" si="2015"/>
        <v>0</v>
      </c>
      <c r="QR73" s="110">
        <f t="shared" si="2015"/>
        <v>0</v>
      </c>
      <c r="QS73" s="110">
        <f t="shared" si="2015"/>
        <v>0</v>
      </c>
      <c r="QT73" s="110">
        <f t="shared" si="2015"/>
        <v>0</v>
      </c>
      <c r="QU73" s="110">
        <f t="shared" si="2015"/>
        <v>0</v>
      </c>
      <c r="QV73" s="110">
        <f t="shared" si="2015"/>
        <v>0</v>
      </c>
      <c r="QW73" s="110">
        <f>SUM(QW74:QW79)</f>
        <v>0</v>
      </c>
      <c r="QY73" s="110">
        <f t="shared" ref="QY73:RK73" si="2016">SUM(QY74:QY79)</f>
        <v>0</v>
      </c>
      <c r="QZ73" s="110">
        <f t="shared" si="2016"/>
        <v>0</v>
      </c>
      <c r="RA73" s="110">
        <f t="shared" si="2016"/>
        <v>0</v>
      </c>
      <c r="RB73" s="110">
        <f t="shared" si="2016"/>
        <v>0</v>
      </c>
      <c r="RC73" s="110">
        <f t="shared" si="2016"/>
        <v>0</v>
      </c>
      <c r="RD73" s="110">
        <f t="shared" si="2016"/>
        <v>0</v>
      </c>
      <c r="RE73" s="110">
        <f t="shared" si="2016"/>
        <v>0</v>
      </c>
      <c r="RF73" s="110">
        <f t="shared" si="2016"/>
        <v>0</v>
      </c>
      <c r="RG73" s="110">
        <f t="shared" si="2016"/>
        <v>0</v>
      </c>
      <c r="RH73" s="110">
        <f t="shared" si="2016"/>
        <v>0</v>
      </c>
      <c r="RI73" s="110">
        <f t="shared" si="2016"/>
        <v>0</v>
      </c>
      <c r="RJ73" s="110">
        <f t="shared" si="2016"/>
        <v>0</v>
      </c>
      <c r="RK73" s="110">
        <f t="shared" si="2016"/>
        <v>0</v>
      </c>
      <c r="RL73" s="110">
        <f>SUM(RL74:RL79)</f>
        <v>0</v>
      </c>
      <c r="RN73" s="110">
        <f t="shared" ref="RN73:RZ73" si="2017">SUM(RN74:RN79)</f>
        <v>0</v>
      </c>
      <c r="RO73" s="110">
        <f t="shared" si="2017"/>
        <v>0</v>
      </c>
      <c r="RP73" s="110">
        <f t="shared" si="2017"/>
        <v>0</v>
      </c>
      <c r="RQ73" s="110">
        <f t="shared" si="2017"/>
        <v>0</v>
      </c>
      <c r="RR73" s="110">
        <f t="shared" si="2017"/>
        <v>0</v>
      </c>
      <c r="RS73" s="110">
        <f t="shared" si="2017"/>
        <v>0</v>
      </c>
      <c r="RT73" s="110">
        <f t="shared" si="2017"/>
        <v>0</v>
      </c>
      <c r="RU73" s="110">
        <f t="shared" si="2017"/>
        <v>0</v>
      </c>
      <c r="RV73" s="110">
        <f t="shared" si="2017"/>
        <v>0</v>
      </c>
      <c r="RW73" s="110">
        <f t="shared" si="2017"/>
        <v>0</v>
      </c>
      <c r="RX73" s="110">
        <f t="shared" si="2017"/>
        <v>0</v>
      </c>
      <c r="RY73" s="110">
        <f t="shared" si="2017"/>
        <v>0</v>
      </c>
      <c r="RZ73" s="110">
        <f t="shared" si="2017"/>
        <v>0</v>
      </c>
      <c r="SA73" s="110">
        <f>SUM(SA74:SA79)</f>
        <v>0</v>
      </c>
      <c r="SC73" s="110">
        <f t="shared" ref="SC73:SO73" si="2018">SUM(SC74:SC79)</f>
        <v>0</v>
      </c>
      <c r="SD73" s="110">
        <f t="shared" si="2018"/>
        <v>0</v>
      </c>
      <c r="SE73" s="110">
        <f t="shared" si="2018"/>
        <v>0</v>
      </c>
      <c r="SF73" s="110">
        <f t="shared" si="2018"/>
        <v>0</v>
      </c>
      <c r="SG73" s="110">
        <f t="shared" si="2018"/>
        <v>0</v>
      </c>
      <c r="SH73" s="110">
        <f t="shared" si="2018"/>
        <v>0</v>
      </c>
      <c r="SI73" s="110">
        <f t="shared" si="2018"/>
        <v>0</v>
      </c>
      <c r="SJ73" s="110">
        <f t="shared" si="2018"/>
        <v>0</v>
      </c>
      <c r="SK73" s="110">
        <f t="shared" si="2018"/>
        <v>0</v>
      </c>
      <c r="SL73" s="110">
        <f t="shared" si="2018"/>
        <v>0</v>
      </c>
      <c r="SM73" s="110">
        <f t="shared" si="2018"/>
        <v>0</v>
      </c>
      <c r="SN73" s="110">
        <f t="shared" si="2018"/>
        <v>0</v>
      </c>
      <c r="SO73" s="110">
        <f t="shared" si="2018"/>
        <v>0</v>
      </c>
      <c r="SP73" s="110">
        <f>SUM(SP74:SP79)</f>
        <v>0</v>
      </c>
      <c r="SR73" s="110">
        <f t="shared" ref="SR73:TD73" si="2019">SUM(SR74:SR79)</f>
        <v>0</v>
      </c>
      <c r="SS73" s="110">
        <f t="shared" si="2019"/>
        <v>0</v>
      </c>
      <c r="ST73" s="110">
        <f t="shared" si="2019"/>
        <v>0</v>
      </c>
      <c r="SU73" s="110">
        <f t="shared" si="2019"/>
        <v>0</v>
      </c>
      <c r="SV73" s="110">
        <f t="shared" si="2019"/>
        <v>0</v>
      </c>
      <c r="SW73" s="110">
        <f t="shared" si="2019"/>
        <v>0</v>
      </c>
      <c r="SX73" s="110">
        <f t="shared" si="2019"/>
        <v>0</v>
      </c>
      <c r="SY73" s="110">
        <f t="shared" si="2019"/>
        <v>0</v>
      </c>
      <c r="SZ73" s="110">
        <f t="shared" si="2019"/>
        <v>0</v>
      </c>
      <c r="TA73" s="110">
        <f t="shared" si="2019"/>
        <v>0</v>
      </c>
      <c r="TB73" s="110">
        <f t="shared" si="2019"/>
        <v>0</v>
      </c>
      <c r="TC73" s="110">
        <f t="shared" si="2019"/>
        <v>0</v>
      </c>
      <c r="TD73" s="110">
        <f t="shared" si="2019"/>
        <v>0</v>
      </c>
      <c r="TE73" s="110">
        <f>SUM(TE74:TE79)</f>
        <v>0</v>
      </c>
      <c r="TG73" s="110">
        <f t="shared" ref="TG73:TS73" si="2020">SUM(TG74:TG79)</f>
        <v>0</v>
      </c>
      <c r="TH73" s="110">
        <f t="shared" si="2020"/>
        <v>0</v>
      </c>
      <c r="TI73" s="110">
        <f t="shared" si="2020"/>
        <v>0</v>
      </c>
      <c r="TJ73" s="110">
        <f t="shared" si="2020"/>
        <v>0</v>
      </c>
      <c r="TK73" s="110">
        <f t="shared" si="2020"/>
        <v>0</v>
      </c>
      <c r="TL73" s="110">
        <f t="shared" si="2020"/>
        <v>0</v>
      </c>
      <c r="TM73" s="110">
        <f t="shared" si="2020"/>
        <v>0</v>
      </c>
      <c r="TN73" s="110">
        <f t="shared" si="2020"/>
        <v>0</v>
      </c>
      <c r="TO73" s="110">
        <f t="shared" si="2020"/>
        <v>0</v>
      </c>
      <c r="TP73" s="110">
        <f t="shared" si="2020"/>
        <v>0</v>
      </c>
      <c r="TQ73" s="110">
        <f t="shared" si="2020"/>
        <v>0</v>
      </c>
      <c r="TR73" s="110">
        <f t="shared" si="2020"/>
        <v>0</v>
      </c>
      <c r="TS73" s="110">
        <f t="shared" si="2020"/>
        <v>0</v>
      </c>
      <c r="TT73" s="110">
        <f>SUM(TT74:TT79)</f>
        <v>0</v>
      </c>
      <c r="TV73" s="110">
        <f t="shared" ref="TV73:UH73" si="2021">SUM(TV74:TV79)</f>
        <v>0</v>
      </c>
      <c r="TW73" s="110">
        <f t="shared" si="2021"/>
        <v>0</v>
      </c>
      <c r="TX73" s="110">
        <f t="shared" si="2021"/>
        <v>0</v>
      </c>
      <c r="TY73" s="110">
        <f t="shared" si="2021"/>
        <v>0</v>
      </c>
      <c r="TZ73" s="110">
        <f t="shared" si="2021"/>
        <v>0</v>
      </c>
      <c r="UA73" s="110">
        <f t="shared" si="2021"/>
        <v>0</v>
      </c>
      <c r="UB73" s="110">
        <f t="shared" si="2021"/>
        <v>0</v>
      </c>
      <c r="UC73" s="110">
        <f t="shared" si="2021"/>
        <v>0</v>
      </c>
      <c r="UD73" s="110">
        <f t="shared" si="2021"/>
        <v>0</v>
      </c>
      <c r="UE73" s="110">
        <f t="shared" si="2021"/>
        <v>0</v>
      </c>
      <c r="UF73" s="110">
        <f t="shared" si="2021"/>
        <v>0</v>
      </c>
      <c r="UG73" s="110">
        <f t="shared" si="2021"/>
        <v>0</v>
      </c>
      <c r="UH73" s="110">
        <f t="shared" si="2021"/>
        <v>0</v>
      </c>
      <c r="UI73" s="110">
        <f>SUM(UI74:UI79)</f>
        <v>0</v>
      </c>
      <c r="UK73" s="110">
        <f t="shared" ref="UK73:UW73" si="2022">SUM(UK74:UK79)</f>
        <v>0</v>
      </c>
      <c r="UL73" s="110">
        <f t="shared" si="2022"/>
        <v>0</v>
      </c>
      <c r="UM73" s="110">
        <f t="shared" si="2022"/>
        <v>0</v>
      </c>
      <c r="UN73" s="110">
        <f t="shared" si="2022"/>
        <v>0</v>
      </c>
      <c r="UO73" s="110">
        <f t="shared" si="2022"/>
        <v>0</v>
      </c>
      <c r="UP73" s="110">
        <f t="shared" si="2022"/>
        <v>0</v>
      </c>
      <c r="UQ73" s="110">
        <f t="shared" si="2022"/>
        <v>0</v>
      </c>
      <c r="UR73" s="110">
        <f t="shared" si="2022"/>
        <v>0</v>
      </c>
      <c r="US73" s="110">
        <f t="shared" si="2022"/>
        <v>0</v>
      </c>
      <c r="UT73" s="110">
        <f t="shared" si="2022"/>
        <v>0</v>
      </c>
      <c r="UU73" s="110">
        <f t="shared" si="2022"/>
        <v>0</v>
      </c>
      <c r="UV73" s="110">
        <f t="shared" si="2022"/>
        <v>0</v>
      </c>
      <c r="UW73" s="110">
        <f t="shared" si="2022"/>
        <v>0</v>
      </c>
      <c r="UX73" s="110">
        <f>SUM(UX74:UX79)</f>
        <v>0</v>
      </c>
      <c r="UZ73" s="110">
        <f t="shared" ref="UZ73:VL73" si="2023">SUM(UZ74:UZ79)</f>
        <v>0</v>
      </c>
      <c r="VA73" s="110">
        <f t="shared" si="2023"/>
        <v>0</v>
      </c>
      <c r="VB73" s="110">
        <f t="shared" si="2023"/>
        <v>0</v>
      </c>
      <c r="VC73" s="110">
        <f t="shared" si="2023"/>
        <v>0</v>
      </c>
      <c r="VD73" s="110">
        <f t="shared" si="2023"/>
        <v>0</v>
      </c>
      <c r="VE73" s="110">
        <f t="shared" si="2023"/>
        <v>0</v>
      </c>
      <c r="VF73" s="110">
        <f t="shared" si="2023"/>
        <v>0</v>
      </c>
      <c r="VG73" s="110">
        <f t="shared" si="2023"/>
        <v>0</v>
      </c>
      <c r="VH73" s="110">
        <f t="shared" si="2023"/>
        <v>0</v>
      </c>
      <c r="VI73" s="110">
        <f t="shared" si="2023"/>
        <v>0</v>
      </c>
      <c r="VJ73" s="110">
        <f t="shared" si="2023"/>
        <v>0</v>
      </c>
      <c r="VK73" s="110">
        <f t="shared" si="2023"/>
        <v>0</v>
      </c>
      <c r="VL73" s="110">
        <f t="shared" si="2023"/>
        <v>0</v>
      </c>
      <c r="VM73" s="110">
        <f>SUM(VM74:VM79)</f>
        <v>0</v>
      </c>
      <c r="VO73" s="110">
        <f t="shared" ref="VO73:WA73" si="2024">SUM(VO74:VO79)</f>
        <v>0</v>
      </c>
      <c r="VP73" s="110">
        <f t="shared" si="2024"/>
        <v>0</v>
      </c>
      <c r="VQ73" s="110">
        <f t="shared" si="2024"/>
        <v>0</v>
      </c>
      <c r="VR73" s="110">
        <f t="shared" si="2024"/>
        <v>0</v>
      </c>
      <c r="VS73" s="110">
        <f t="shared" si="2024"/>
        <v>0</v>
      </c>
      <c r="VT73" s="110">
        <f t="shared" si="2024"/>
        <v>0</v>
      </c>
      <c r="VU73" s="110">
        <f t="shared" si="2024"/>
        <v>0</v>
      </c>
      <c r="VV73" s="110">
        <f t="shared" si="2024"/>
        <v>0</v>
      </c>
      <c r="VW73" s="110">
        <f t="shared" si="2024"/>
        <v>0</v>
      </c>
      <c r="VX73" s="110">
        <f t="shared" si="2024"/>
        <v>0</v>
      </c>
      <c r="VY73" s="110">
        <f t="shared" si="2024"/>
        <v>0</v>
      </c>
      <c r="VZ73" s="110">
        <f t="shared" si="2024"/>
        <v>0</v>
      </c>
      <c r="WA73" s="110">
        <f t="shared" si="2024"/>
        <v>0</v>
      </c>
      <c r="WB73" s="110">
        <f>SUM(WB74:WB79)</f>
        <v>0</v>
      </c>
      <c r="WD73" s="110">
        <f t="shared" ref="WD73:WP73" si="2025">SUM(WD74:WD79)</f>
        <v>0</v>
      </c>
      <c r="WE73" s="110">
        <f t="shared" si="2025"/>
        <v>0</v>
      </c>
      <c r="WF73" s="110">
        <f t="shared" si="2025"/>
        <v>0</v>
      </c>
      <c r="WG73" s="110">
        <f t="shared" si="2025"/>
        <v>0</v>
      </c>
      <c r="WH73" s="110">
        <f t="shared" si="2025"/>
        <v>0</v>
      </c>
      <c r="WI73" s="110">
        <f t="shared" si="2025"/>
        <v>0</v>
      </c>
      <c r="WJ73" s="110">
        <f t="shared" si="2025"/>
        <v>0</v>
      </c>
      <c r="WK73" s="110">
        <f t="shared" si="2025"/>
        <v>0</v>
      </c>
      <c r="WL73" s="110">
        <f t="shared" si="2025"/>
        <v>0</v>
      </c>
      <c r="WM73" s="110">
        <f t="shared" si="2025"/>
        <v>0</v>
      </c>
      <c r="WN73" s="110">
        <f t="shared" si="2025"/>
        <v>0</v>
      </c>
      <c r="WO73" s="110">
        <f t="shared" si="2025"/>
        <v>0</v>
      </c>
      <c r="WP73" s="110">
        <f t="shared" si="2025"/>
        <v>0</v>
      </c>
      <c r="WQ73" s="110">
        <f>SUM(WQ74:WQ79)</f>
        <v>0</v>
      </c>
      <c r="WS73" s="110">
        <f t="shared" ref="WS73:XE73" si="2026">SUM(WS74:WS79)</f>
        <v>0</v>
      </c>
      <c r="WT73" s="110">
        <f t="shared" si="2026"/>
        <v>0</v>
      </c>
      <c r="WU73" s="110">
        <f t="shared" si="2026"/>
        <v>0</v>
      </c>
      <c r="WV73" s="110">
        <f t="shared" si="2026"/>
        <v>0</v>
      </c>
      <c r="WW73" s="110">
        <f t="shared" si="2026"/>
        <v>0</v>
      </c>
      <c r="WX73" s="110">
        <f t="shared" si="2026"/>
        <v>0</v>
      </c>
      <c r="WY73" s="110">
        <f t="shared" si="2026"/>
        <v>0</v>
      </c>
      <c r="WZ73" s="110">
        <f t="shared" si="2026"/>
        <v>0</v>
      </c>
      <c r="XA73" s="110">
        <f t="shared" si="2026"/>
        <v>0</v>
      </c>
      <c r="XB73" s="110">
        <f t="shared" si="2026"/>
        <v>0</v>
      </c>
      <c r="XC73" s="110">
        <f t="shared" si="2026"/>
        <v>0</v>
      </c>
      <c r="XD73" s="110">
        <f t="shared" si="2026"/>
        <v>0</v>
      </c>
      <c r="XE73" s="110">
        <f t="shared" si="2026"/>
        <v>0</v>
      </c>
      <c r="XF73" s="110">
        <f>SUM(XF74:XF79)</f>
        <v>0</v>
      </c>
      <c r="XH73" s="110">
        <f t="shared" ref="XH73:XT73" si="2027">SUM(XH74:XH79)</f>
        <v>0</v>
      </c>
      <c r="XI73" s="110">
        <f t="shared" si="2027"/>
        <v>0</v>
      </c>
      <c r="XJ73" s="110">
        <f t="shared" si="2027"/>
        <v>0</v>
      </c>
      <c r="XK73" s="110">
        <f t="shared" si="2027"/>
        <v>0</v>
      </c>
      <c r="XL73" s="110">
        <f t="shared" si="2027"/>
        <v>0</v>
      </c>
      <c r="XM73" s="110">
        <f t="shared" si="2027"/>
        <v>0</v>
      </c>
      <c r="XN73" s="110">
        <f t="shared" si="2027"/>
        <v>0</v>
      </c>
      <c r="XO73" s="110">
        <f t="shared" si="2027"/>
        <v>0</v>
      </c>
      <c r="XP73" s="110">
        <f t="shared" si="2027"/>
        <v>0</v>
      </c>
      <c r="XQ73" s="110">
        <f t="shared" si="2027"/>
        <v>0</v>
      </c>
      <c r="XR73" s="110">
        <f t="shared" si="2027"/>
        <v>0</v>
      </c>
      <c r="XS73" s="110">
        <f t="shared" si="2027"/>
        <v>0</v>
      </c>
      <c r="XT73" s="110">
        <f t="shared" si="2027"/>
        <v>0</v>
      </c>
      <c r="XU73" s="110">
        <f>SUM(XU74:XU79)</f>
        <v>0</v>
      </c>
      <c r="XW73" s="110">
        <f t="shared" ref="XW73:YI73" si="2028">SUM(XW74:XW79)</f>
        <v>0</v>
      </c>
      <c r="XX73" s="110">
        <f t="shared" si="2028"/>
        <v>0</v>
      </c>
      <c r="XY73" s="110">
        <f t="shared" si="2028"/>
        <v>0</v>
      </c>
      <c r="XZ73" s="110">
        <f t="shared" si="2028"/>
        <v>0</v>
      </c>
      <c r="YA73" s="110">
        <f t="shared" si="2028"/>
        <v>0</v>
      </c>
      <c r="YB73" s="110">
        <f t="shared" si="2028"/>
        <v>0</v>
      </c>
      <c r="YC73" s="110">
        <f t="shared" si="2028"/>
        <v>0</v>
      </c>
      <c r="YD73" s="110">
        <f t="shared" si="2028"/>
        <v>0</v>
      </c>
      <c r="YE73" s="110">
        <f t="shared" si="2028"/>
        <v>0</v>
      </c>
      <c r="YF73" s="110">
        <f t="shared" si="2028"/>
        <v>0</v>
      </c>
      <c r="YG73" s="110">
        <f t="shared" si="2028"/>
        <v>0</v>
      </c>
      <c r="YH73" s="110">
        <f t="shared" si="2028"/>
        <v>0</v>
      </c>
      <c r="YI73" s="110">
        <f t="shared" si="2028"/>
        <v>0</v>
      </c>
      <c r="YJ73" s="110">
        <f>SUM(YJ74:YJ79)</f>
        <v>0</v>
      </c>
      <c r="YL73" s="110">
        <f t="shared" ref="YL73:YX73" si="2029">SUM(YL74:YL79)</f>
        <v>0</v>
      </c>
      <c r="YM73" s="110">
        <f t="shared" si="2029"/>
        <v>0</v>
      </c>
      <c r="YN73" s="110">
        <f t="shared" si="2029"/>
        <v>0</v>
      </c>
      <c r="YO73" s="110">
        <f t="shared" si="2029"/>
        <v>0</v>
      </c>
      <c r="YP73" s="110">
        <f t="shared" si="2029"/>
        <v>0</v>
      </c>
      <c r="YQ73" s="110">
        <f t="shared" si="2029"/>
        <v>0</v>
      </c>
      <c r="YR73" s="110">
        <f t="shared" si="2029"/>
        <v>0</v>
      </c>
      <c r="YS73" s="110">
        <f t="shared" si="2029"/>
        <v>0</v>
      </c>
      <c r="YT73" s="110">
        <f t="shared" si="2029"/>
        <v>0</v>
      </c>
      <c r="YU73" s="110">
        <f t="shared" si="2029"/>
        <v>0</v>
      </c>
      <c r="YV73" s="110">
        <f t="shared" si="2029"/>
        <v>0</v>
      </c>
      <c r="YW73" s="110">
        <f t="shared" si="2029"/>
        <v>0</v>
      </c>
      <c r="YX73" s="110">
        <f t="shared" si="2029"/>
        <v>0</v>
      </c>
      <c r="YY73" s="110">
        <f>SUM(YY74:YY79)</f>
        <v>0</v>
      </c>
      <c r="ZA73" s="110">
        <f t="shared" ref="ZA73:ZM73" si="2030">SUM(ZA74:ZA79)</f>
        <v>0</v>
      </c>
      <c r="ZB73" s="110">
        <f t="shared" si="2030"/>
        <v>0</v>
      </c>
      <c r="ZC73" s="110">
        <f t="shared" si="2030"/>
        <v>0</v>
      </c>
      <c r="ZD73" s="110">
        <f t="shared" si="2030"/>
        <v>0</v>
      </c>
      <c r="ZE73" s="110">
        <f t="shared" si="2030"/>
        <v>0</v>
      </c>
      <c r="ZF73" s="110">
        <f t="shared" si="2030"/>
        <v>0</v>
      </c>
      <c r="ZG73" s="110">
        <f t="shared" si="2030"/>
        <v>0</v>
      </c>
      <c r="ZH73" s="110">
        <f t="shared" si="2030"/>
        <v>0</v>
      </c>
      <c r="ZI73" s="110">
        <f t="shared" si="2030"/>
        <v>0</v>
      </c>
      <c r="ZJ73" s="110">
        <f t="shared" si="2030"/>
        <v>0</v>
      </c>
      <c r="ZK73" s="110">
        <f t="shared" si="2030"/>
        <v>0</v>
      </c>
      <c r="ZL73" s="110">
        <f t="shared" si="2030"/>
        <v>0</v>
      </c>
      <c r="ZM73" s="110">
        <f t="shared" si="2030"/>
        <v>0</v>
      </c>
      <c r="ZN73" s="110">
        <f>SUM(ZN74:ZN79)</f>
        <v>0</v>
      </c>
      <c r="ZP73" s="110">
        <f t="shared" ref="ZP73:AAB73" si="2031">SUM(ZP74:ZP79)</f>
        <v>0</v>
      </c>
      <c r="ZQ73" s="110">
        <f t="shared" si="2031"/>
        <v>0</v>
      </c>
      <c r="ZR73" s="110">
        <f t="shared" si="2031"/>
        <v>0</v>
      </c>
      <c r="ZS73" s="110">
        <f t="shared" si="2031"/>
        <v>0</v>
      </c>
      <c r="ZT73" s="110">
        <f t="shared" si="2031"/>
        <v>0</v>
      </c>
      <c r="ZU73" s="110">
        <f t="shared" si="2031"/>
        <v>0</v>
      </c>
      <c r="ZV73" s="110">
        <f t="shared" si="2031"/>
        <v>0</v>
      </c>
      <c r="ZW73" s="110">
        <f t="shared" si="2031"/>
        <v>0</v>
      </c>
      <c r="ZX73" s="110">
        <f t="shared" si="2031"/>
        <v>0</v>
      </c>
      <c r="ZY73" s="110">
        <f t="shared" si="2031"/>
        <v>0</v>
      </c>
      <c r="ZZ73" s="110">
        <f t="shared" si="2031"/>
        <v>0</v>
      </c>
      <c r="AAA73" s="110">
        <f t="shared" si="2031"/>
        <v>0</v>
      </c>
      <c r="AAB73" s="110">
        <f t="shared" si="2031"/>
        <v>0</v>
      </c>
      <c r="AAC73" s="110">
        <f>SUM(AAC74:AAC79)</f>
        <v>0</v>
      </c>
      <c r="AAE73" s="110">
        <f t="shared" ref="AAE73:AAQ73" si="2032">SUM(AAE74:AAE79)</f>
        <v>0</v>
      </c>
      <c r="AAF73" s="110">
        <f t="shared" si="2032"/>
        <v>0</v>
      </c>
      <c r="AAG73" s="110">
        <f t="shared" si="2032"/>
        <v>0</v>
      </c>
      <c r="AAH73" s="110">
        <f t="shared" si="2032"/>
        <v>0</v>
      </c>
      <c r="AAI73" s="110">
        <f t="shared" si="2032"/>
        <v>0</v>
      </c>
      <c r="AAJ73" s="110">
        <f t="shared" si="2032"/>
        <v>0</v>
      </c>
      <c r="AAK73" s="110">
        <f t="shared" si="2032"/>
        <v>0</v>
      </c>
      <c r="AAL73" s="110">
        <f t="shared" si="2032"/>
        <v>0</v>
      </c>
      <c r="AAM73" s="110">
        <f t="shared" si="2032"/>
        <v>0</v>
      </c>
      <c r="AAN73" s="110">
        <f t="shared" si="2032"/>
        <v>0</v>
      </c>
      <c r="AAO73" s="110">
        <f t="shared" si="2032"/>
        <v>0</v>
      </c>
      <c r="AAP73" s="110">
        <f t="shared" si="2032"/>
        <v>0</v>
      </c>
      <c r="AAQ73" s="110">
        <f t="shared" si="2032"/>
        <v>0</v>
      </c>
      <c r="AAR73" s="110">
        <f>SUM(AAR74:AAR79)</f>
        <v>0</v>
      </c>
      <c r="AAT73" s="110">
        <f t="shared" ref="AAT73:ABF73" si="2033">SUM(AAT74:AAT79)</f>
        <v>0</v>
      </c>
      <c r="AAU73" s="110">
        <f t="shared" si="2033"/>
        <v>0</v>
      </c>
      <c r="AAV73" s="110">
        <f t="shared" si="2033"/>
        <v>0</v>
      </c>
      <c r="AAW73" s="110">
        <f t="shared" si="2033"/>
        <v>0</v>
      </c>
      <c r="AAX73" s="110">
        <f t="shared" si="2033"/>
        <v>0</v>
      </c>
      <c r="AAY73" s="110">
        <f t="shared" si="2033"/>
        <v>0</v>
      </c>
      <c r="AAZ73" s="110">
        <f t="shared" si="2033"/>
        <v>0</v>
      </c>
      <c r="ABA73" s="110">
        <f t="shared" si="2033"/>
        <v>0</v>
      </c>
      <c r="ABB73" s="110">
        <f t="shared" si="2033"/>
        <v>0</v>
      </c>
      <c r="ABC73" s="110">
        <f t="shared" si="2033"/>
        <v>0</v>
      </c>
      <c r="ABD73" s="110">
        <f t="shared" si="2033"/>
        <v>0</v>
      </c>
      <c r="ABE73" s="110">
        <f t="shared" si="2033"/>
        <v>0</v>
      </c>
      <c r="ABF73" s="110">
        <f t="shared" si="2033"/>
        <v>0</v>
      </c>
      <c r="ABG73" s="110">
        <f>SUM(ABG74:ABG79)</f>
        <v>0</v>
      </c>
      <c r="ABI73" s="110">
        <f t="shared" ref="ABI73:ABU73" si="2034">SUM(ABI74:ABI79)</f>
        <v>0</v>
      </c>
      <c r="ABJ73" s="110">
        <f t="shared" si="2034"/>
        <v>0</v>
      </c>
      <c r="ABK73" s="110">
        <f t="shared" si="2034"/>
        <v>0</v>
      </c>
      <c r="ABL73" s="110">
        <f t="shared" si="2034"/>
        <v>0</v>
      </c>
      <c r="ABM73" s="110">
        <f t="shared" si="2034"/>
        <v>0</v>
      </c>
      <c r="ABN73" s="110">
        <f t="shared" si="2034"/>
        <v>0</v>
      </c>
      <c r="ABO73" s="110">
        <f t="shared" si="2034"/>
        <v>0</v>
      </c>
      <c r="ABP73" s="110">
        <f t="shared" si="2034"/>
        <v>0</v>
      </c>
      <c r="ABQ73" s="110">
        <f t="shared" si="2034"/>
        <v>0</v>
      </c>
      <c r="ABR73" s="110">
        <f t="shared" si="2034"/>
        <v>0</v>
      </c>
      <c r="ABS73" s="110">
        <f t="shared" si="2034"/>
        <v>0</v>
      </c>
      <c r="ABT73" s="110">
        <f t="shared" si="2034"/>
        <v>0</v>
      </c>
      <c r="ABU73" s="110">
        <f t="shared" si="2034"/>
        <v>0</v>
      </c>
      <c r="ABV73" s="110">
        <f>SUM(ABV74:ABV79)</f>
        <v>0</v>
      </c>
      <c r="ABX73" s="110">
        <f t="shared" ref="ABX73:ACJ73" si="2035">SUM(ABX74:ABX79)</f>
        <v>0</v>
      </c>
      <c r="ABY73" s="110">
        <f t="shared" si="2035"/>
        <v>0</v>
      </c>
      <c r="ABZ73" s="110">
        <f t="shared" si="2035"/>
        <v>0</v>
      </c>
      <c r="ACA73" s="110">
        <f t="shared" si="2035"/>
        <v>0</v>
      </c>
      <c r="ACB73" s="110">
        <f t="shared" si="2035"/>
        <v>0</v>
      </c>
      <c r="ACC73" s="110">
        <f t="shared" si="2035"/>
        <v>0</v>
      </c>
      <c r="ACD73" s="110">
        <f t="shared" si="2035"/>
        <v>0</v>
      </c>
      <c r="ACE73" s="110">
        <f t="shared" si="2035"/>
        <v>0</v>
      </c>
      <c r="ACF73" s="110">
        <f t="shared" si="2035"/>
        <v>0</v>
      </c>
      <c r="ACG73" s="110">
        <f t="shared" si="2035"/>
        <v>0</v>
      </c>
      <c r="ACH73" s="110">
        <f t="shared" si="2035"/>
        <v>0</v>
      </c>
      <c r="ACI73" s="110">
        <f t="shared" si="2035"/>
        <v>0</v>
      </c>
      <c r="ACJ73" s="110">
        <f t="shared" si="2035"/>
        <v>0</v>
      </c>
      <c r="ACK73" s="110">
        <f>SUM(ACK74:ACK79)</f>
        <v>0</v>
      </c>
      <c r="ACM73" s="110">
        <f t="shared" ref="ACM73:ACY73" si="2036">SUM(ACM74:ACM79)</f>
        <v>0</v>
      </c>
      <c r="ACN73" s="110">
        <f t="shared" si="2036"/>
        <v>0</v>
      </c>
      <c r="ACO73" s="110">
        <f t="shared" si="2036"/>
        <v>0</v>
      </c>
      <c r="ACP73" s="110">
        <f t="shared" si="2036"/>
        <v>0</v>
      </c>
      <c r="ACQ73" s="110">
        <f t="shared" si="2036"/>
        <v>0</v>
      </c>
      <c r="ACR73" s="110">
        <f t="shared" si="2036"/>
        <v>0</v>
      </c>
      <c r="ACS73" s="110">
        <f t="shared" si="2036"/>
        <v>0</v>
      </c>
      <c r="ACT73" s="110">
        <f t="shared" si="2036"/>
        <v>0</v>
      </c>
      <c r="ACU73" s="110">
        <f t="shared" si="2036"/>
        <v>0</v>
      </c>
      <c r="ACV73" s="110">
        <f t="shared" si="2036"/>
        <v>0</v>
      </c>
      <c r="ACW73" s="110">
        <f t="shared" si="2036"/>
        <v>0</v>
      </c>
      <c r="ACX73" s="110">
        <f t="shared" si="2036"/>
        <v>0</v>
      </c>
      <c r="ACY73" s="110">
        <f t="shared" si="2036"/>
        <v>0</v>
      </c>
      <c r="ACZ73" s="110">
        <f>SUM(ACZ74:ACZ79)</f>
        <v>0</v>
      </c>
      <c r="ADB73" s="110">
        <f t="shared" ref="ADB73:ADN73" si="2037">SUM(ADB74:ADB79)</f>
        <v>0</v>
      </c>
      <c r="ADC73" s="110">
        <f t="shared" si="2037"/>
        <v>0</v>
      </c>
      <c r="ADD73" s="110">
        <f t="shared" si="2037"/>
        <v>0</v>
      </c>
      <c r="ADE73" s="110">
        <f t="shared" si="2037"/>
        <v>0</v>
      </c>
      <c r="ADF73" s="110">
        <f t="shared" si="2037"/>
        <v>0</v>
      </c>
      <c r="ADG73" s="110">
        <f t="shared" si="2037"/>
        <v>0</v>
      </c>
      <c r="ADH73" s="110">
        <f t="shared" si="2037"/>
        <v>0</v>
      </c>
      <c r="ADI73" s="110">
        <f t="shared" si="2037"/>
        <v>0</v>
      </c>
      <c r="ADJ73" s="110">
        <f t="shared" si="2037"/>
        <v>0</v>
      </c>
      <c r="ADK73" s="110">
        <f t="shared" si="2037"/>
        <v>0</v>
      </c>
      <c r="ADL73" s="110">
        <f t="shared" si="2037"/>
        <v>0</v>
      </c>
      <c r="ADM73" s="110">
        <f t="shared" si="2037"/>
        <v>0</v>
      </c>
      <c r="ADN73" s="110">
        <f t="shared" si="2037"/>
        <v>0</v>
      </c>
      <c r="ADO73" s="110">
        <f>SUM(ADO74:ADO79)</f>
        <v>0</v>
      </c>
      <c r="ADQ73" s="110">
        <f t="shared" ref="ADQ73:AEC73" si="2038">SUM(ADQ74:ADQ79)</f>
        <v>0</v>
      </c>
      <c r="ADR73" s="110">
        <f t="shared" si="2038"/>
        <v>0</v>
      </c>
      <c r="ADS73" s="110">
        <f t="shared" si="2038"/>
        <v>0</v>
      </c>
      <c r="ADT73" s="110">
        <f t="shared" si="2038"/>
        <v>0</v>
      </c>
      <c r="ADU73" s="110">
        <f t="shared" si="2038"/>
        <v>0</v>
      </c>
      <c r="ADV73" s="110">
        <f t="shared" si="2038"/>
        <v>0</v>
      </c>
      <c r="ADW73" s="110">
        <f t="shared" si="2038"/>
        <v>0</v>
      </c>
      <c r="ADX73" s="110">
        <f t="shared" si="2038"/>
        <v>0</v>
      </c>
      <c r="ADY73" s="110">
        <f t="shared" si="2038"/>
        <v>0</v>
      </c>
      <c r="ADZ73" s="110">
        <f t="shared" si="2038"/>
        <v>0</v>
      </c>
      <c r="AEA73" s="110">
        <f t="shared" si="2038"/>
        <v>0</v>
      </c>
      <c r="AEB73" s="110">
        <f t="shared" si="2038"/>
        <v>0</v>
      </c>
      <c r="AEC73" s="110">
        <f t="shared" si="2038"/>
        <v>0</v>
      </c>
      <c r="AED73" s="110">
        <f>SUM(AED74:AED79)</f>
        <v>0</v>
      </c>
      <c r="AEF73" s="110">
        <f t="shared" ref="AEF73:AER73" si="2039">SUM(AEF74:AEF79)</f>
        <v>0</v>
      </c>
      <c r="AEG73" s="110">
        <f t="shared" si="2039"/>
        <v>0</v>
      </c>
      <c r="AEH73" s="110">
        <f t="shared" si="2039"/>
        <v>0</v>
      </c>
      <c r="AEI73" s="110">
        <f t="shared" si="2039"/>
        <v>0</v>
      </c>
      <c r="AEJ73" s="110">
        <f t="shared" si="2039"/>
        <v>0</v>
      </c>
      <c r="AEK73" s="110">
        <f t="shared" si="2039"/>
        <v>0</v>
      </c>
      <c r="AEL73" s="110">
        <f t="shared" si="2039"/>
        <v>0</v>
      </c>
      <c r="AEM73" s="110">
        <f t="shared" si="2039"/>
        <v>0</v>
      </c>
      <c r="AEN73" s="110">
        <f t="shared" si="2039"/>
        <v>0</v>
      </c>
      <c r="AEO73" s="110">
        <f t="shared" si="2039"/>
        <v>0</v>
      </c>
      <c r="AEP73" s="110">
        <f t="shared" si="2039"/>
        <v>0</v>
      </c>
      <c r="AEQ73" s="110">
        <f t="shared" si="2039"/>
        <v>0</v>
      </c>
      <c r="AER73" s="110">
        <f t="shared" si="2039"/>
        <v>0</v>
      </c>
      <c r="AES73" s="110">
        <f>SUM(AES74:AES79)</f>
        <v>0</v>
      </c>
      <c r="AEU73" s="110">
        <f t="shared" ref="AEU73:AFG73" si="2040">SUM(AEU74:AEU79)</f>
        <v>0</v>
      </c>
      <c r="AEV73" s="110">
        <f t="shared" si="2040"/>
        <v>0</v>
      </c>
      <c r="AEW73" s="110">
        <f t="shared" si="2040"/>
        <v>0</v>
      </c>
      <c r="AEX73" s="110">
        <f t="shared" si="2040"/>
        <v>0</v>
      </c>
      <c r="AEY73" s="110">
        <f t="shared" si="2040"/>
        <v>0</v>
      </c>
      <c r="AEZ73" s="110">
        <f t="shared" si="2040"/>
        <v>0</v>
      </c>
      <c r="AFA73" s="110">
        <f t="shared" si="2040"/>
        <v>0</v>
      </c>
      <c r="AFB73" s="110">
        <f t="shared" si="2040"/>
        <v>0</v>
      </c>
      <c r="AFC73" s="110">
        <f t="shared" si="2040"/>
        <v>0</v>
      </c>
      <c r="AFD73" s="110">
        <f t="shared" si="2040"/>
        <v>0</v>
      </c>
      <c r="AFE73" s="110">
        <f t="shared" si="2040"/>
        <v>0</v>
      </c>
      <c r="AFF73" s="110">
        <f t="shared" si="2040"/>
        <v>0</v>
      </c>
      <c r="AFG73" s="110">
        <f t="shared" si="2040"/>
        <v>0</v>
      </c>
      <c r="AFH73" s="110">
        <f>SUM(AFH74:AFH79)</f>
        <v>0</v>
      </c>
      <c r="AFJ73" s="110">
        <f t="shared" ref="AFJ73:AFV73" si="2041">SUM(AFJ74:AFJ79)</f>
        <v>0</v>
      </c>
      <c r="AFK73" s="110">
        <f t="shared" si="2041"/>
        <v>0</v>
      </c>
      <c r="AFL73" s="110">
        <f t="shared" si="2041"/>
        <v>0</v>
      </c>
      <c r="AFM73" s="110">
        <f t="shared" si="2041"/>
        <v>0</v>
      </c>
      <c r="AFN73" s="110">
        <f t="shared" si="2041"/>
        <v>0</v>
      </c>
      <c r="AFO73" s="110">
        <f t="shared" si="2041"/>
        <v>0</v>
      </c>
      <c r="AFP73" s="110">
        <f t="shared" si="2041"/>
        <v>0</v>
      </c>
      <c r="AFQ73" s="110">
        <f t="shared" si="2041"/>
        <v>0</v>
      </c>
      <c r="AFR73" s="110">
        <f t="shared" si="2041"/>
        <v>0</v>
      </c>
      <c r="AFS73" s="110">
        <f t="shared" si="2041"/>
        <v>0</v>
      </c>
      <c r="AFT73" s="110">
        <f t="shared" si="2041"/>
        <v>0</v>
      </c>
      <c r="AFU73" s="110">
        <f t="shared" si="2041"/>
        <v>0</v>
      </c>
      <c r="AFV73" s="110">
        <f t="shared" si="2041"/>
        <v>0</v>
      </c>
      <c r="AFW73" s="110">
        <f>SUM(AFW74:AFW79)</f>
        <v>0</v>
      </c>
      <c r="AFY73" s="110">
        <f t="shared" ref="AFY73:AGK73" si="2042">SUM(AFY74:AFY79)</f>
        <v>0</v>
      </c>
      <c r="AFZ73" s="110">
        <f t="shared" si="2042"/>
        <v>0</v>
      </c>
      <c r="AGA73" s="110">
        <f t="shared" si="2042"/>
        <v>0</v>
      </c>
      <c r="AGB73" s="110">
        <f t="shared" si="2042"/>
        <v>0</v>
      </c>
      <c r="AGC73" s="110">
        <f t="shared" si="2042"/>
        <v>0</v>
      </c>
      <c r="AGD73" s="110">
        <f t="shared" si="2042"/>
        <v>0</v>
      </c>
      <c r="AGE73" s="110">
        <f t="shared" si="2042"/>
        <v>0</v>
      </c>
      <c r="AGF73" s="110">
        <f t="shared" si="2042"/>
        <v>0</v>
      </c>
      <c r="AGG73" s="110">
        <f t="shared" si="2042"/>
        <v>0</v>
      </c>
      <c r="AGH73" s="110">
        <f t="shared" si="2042"/>
        <v>0</v>
      </c>
      <c r="AGI73" s="110">
        <f t="shared" si="2042"/>
        <v>0</v>
      </c>
      <c r="AGJ73" s="110">
        <f t="shared" si="2042"/>
        <v>0</v>
      </c>
      <c r="AGK73" s="110">
        <f t="shared" si="2042"/>
        <v>0</v>
      </c>
      <c r="AGL73" s="110">
        <f>SUM(AGL74:AGL79)</f>
        <v>0</v>
      </c>
      <c r="AGN73" s="110">
        <f t="shared" ref="AGN73:AGZ73" si="2043">SUM(AGN74:AGN79)</f>
        <v>0</v>
      </c>
      <c r="AGO73" s="110">
        <f t="shared" si="2043"/>
        <v>0</v>
      </c>
      <c r="AGP73" s="110">
        <f t="shared" si="2043"/>
        <v>0</v>
      </c>
      <c r="AGQ73" s="110">
        <f t="shared" si="2043"/>
        <v>0</v>
      </c>
      <c r="AGR73" s="110">
        <f t="shared" si="2043"/>
        <v>0</v>
      </c>
      <c r="AGS73" s="110">
        <f t="shared" si="2043"/>
        <v>0</v>
      </c>
      <c r="AGT73" s="110">
        <f t="shared" si="2043"/>
        <v>0</v>
      </c>
      <c r="AGU73" s="110">
        <f t="shared" si="2043"/>
        <v>0</v>
      </c>
      <c r="AGV73" s="110">
        <f t="shared" si="2043"/>
        <v>0</v>
      </c>
      <c r="AGW73" s="110">
        <f t="shared" si="2043"/>
        <v>0</v>
      </c>
      <c r="AGX73" s="110">
        <f t="shared" si="2043"/>
        <v>0</v>
      </c>
      <c r="AGY73" s="110">
        <f t="shared" si="2043"/>
        <v>0</v>
      </c>
      <c r="AGZ73" s="110">
        <f t="shared" si="2043"/>
        <v>0</v>
      </c>
      <c r="AHA73" s="110">
        <f>SUM(AHA74:AHA79)</f>
        <v>0</v>
      </c>
      <c r="AHC73" s="110">
        <f t="shared" ref="AHC73:AHO73" si="2044">SUM(AHC74:AHC79)</f>
        <v>0</v>
      </c>
      <c r="AHD73" s="110">
        <f t="shared" si="2044"/>
        <v>0</v>
      </c>
      <c r="AHE73" s="110">
        <f t="shared" si="2044"/>
        <v>0</v>
      </c>
      <c r="AHF73" s="110">
        <f t="shared" si="2044"/>
        <v>0</v>
      </c>
      <c r="AHG73" s="110">
        <f t="shared" si="2044"/>
        <v>0</v>
      </c>
      <c r="AHH73" s="110">
        <f t="shared" si="2044"/>
        <v>0</v>
      </c>
      <c r="AHI73" s="110">
        <f t="shared" si="2044"/>
        <v>0</v>
      </c>
      <c r="AHJ73" s="110">
        <f t="shared" si="2044"/>
        <v>0</v>
      </c>
      <c r="AHK73" s="110">
        <f t="shared" si="2044"/>
        <v>0</v>
      </c>
      <c r="AHL73" s="110">
        <f t="shared" si="2044"/>
        <v>0</v>
      </c>
      <c r="AHM73" s="110">
        <f t="shared" si="2044"/>
        <v>0</v>
      </c>
      <c r="AHN73" s="110">
        <f t="shared" si="2044"/>
        <v>0</v>
      </c>
      <c r="AHO73" s="110">
        <f t="shared" si="2044"/>
        <v>0</v>
      </c>
      <c r="AHP73" s="110">
        <f>SUM(AHP74:AHP79)</f>
        <v>0</v>
      </c>
      <c r="AHR73" s="110">
        <f t="shared" ref="AHR73:AID73" si="2045">SUM(AHR74:AHR79)</f>
        <v>0</v>
      </c>
      <c r="AHS73" s="110">
        <f t="shared" si="2045"/>
        <v>0</v>
      </c>
      <c r="AHT73" s="110">
        <f t="shared" si="2045"/>
        <v>0</v>
      </c>
      <c r="AHU73" s="110">
        <f t="shared" si="2045"/>
        <v>0</v>
      </c>
      <c r="AHV73" s="110">
        <f t="shared" si="2045"/>
        <v>0</v>
      </c>
      <c r="AHW73" s="110">
        <f t="shared" si="2045"/>
        <v>0</v>
      </c>
      <c r="AHX73" s="110">
        <f t="shared" si="2045"/>
        <v>0</v>
      </c>
      <c r="AHY73" s="110">
        <f t="shared" si="2045"/>
        <v>0</v>
      </c>
      <c r="AHZ73" s="110">
        <f t="shared" si="2045"/>
        <v>0</v>
      </c>
      <c r="AIA73" s="110">
        <f t="shared" si="2045"/>
        <v>0</v>
      </c>
      <c r="AIB73" s="110">
        <f t="shared" si="2045"/>
        <v>0</v>
      </c>
      <c r="AIC73" s="110">
        <f t="shared" si="2045"/>
        <v>0</v>
      </c>
      <c r="AID73" s="110">
        <f t="shared" si="2045"/>
        <v>0</v>
      </c>
      <c r="AIE73" s="110">
        <f>SUM(AIE74:AIE79)</f>
        <v>0</v>
      </c>
    </row>
    <row r="74" spans="1:915" x14ac:dyDescent="0.3">
      <c r="A74" s="33" t="s">
        <v>130</v>
      </c>
      <c r="B74" s="34" t="s">
        <v>143</v>
      </c>
      <c r="C74" s="439"/>
      <c r="D74" s="440"/>
      <c r="E74" s="440"/>
      <c r="F74" s="440"/>
      <c r="G74" s="110">
        <f t="shared" ref="G74:G79" si="2046">C74+D74-E74+F74</f>
        <v>0</v>
      </c>
      <c r="H74" s="440"/>
      <c r="I74" s="440"/>
      <c r="J74" s="440"/>
      <c r="K74" s="440"/>
      <c r="L74" s="440"/>
      <c r="M74" s="440"/>
      <c r="N74" s="111">
        <f t="shared" ref="N74:N79" si="2047">H74+I74-J74+K74-L74+M74</f>
        <v>0</v>
      </c>
      <c r="O74" s="440"/>
      <c r="P74" s="440"/>
      <c r="Q74" s="440"/>
      <c r="R74" s="440"/>
      <c r="S74" s="440"/>
      <c r="T74" s="440"/>
      <c r="U74" s="110">
        <f t="shared" ref="U74:U79" si="2048">Q74+R74-S74+T74</f>
        <v>0</v>
      </c>
      <c r="V74" s="440"/>
      <c r="W74" s="440"/>
      <c r="X74" s="440"/>
      <c r="Y74" s="440"/>
      <c r="Z74" s="440"/>
      <c r="AA74" s="440"/>
      <c r="AB74" s="111">
        <f t="shared" ref="AB74:AB79" si="2049">V74+W74-X74+Y74-Z74+AA74</f>
        <v>0</v>
      </c>
      <c r="AC74" s="440"/>
      <c r="AD74" s="440"/>
      <c r="AF74" s="440"/>
      <c r="AG74" s="440"/>
      <c r="AH74" s="440"/>
      <c r="AI74" s="440"/>
      <c r="AJ74" s="110">
        <f t="shared" ref="AJ74:AJ79" si="2050">AF74+AG74-AH74+AI74</f>
        <v>0</v>
      </c>
      <c r="AK74" s="440"/>
      <c r="AL74" s="440"/>
      <c r="AM74" s="440"/>
      <c r="AN74" s="440"/>
      <c r="AO74" s="440"/>
      <c r="AP74" s="440"/>
      <c r="AQ74" s="111">
        <f t="shared" ref="AQ74:AQ79" si="2051">AK74+AL74-AM74+AN74-AO74+AP74</f>
        <v>0</v>
      </c>
      <c r="AR74" s="440"/>
      <c r="AS74" s="440"/>
      <c r="AU74" s="440"/>
      <c r="AV74" s="440"/>
      <c r="AW74" s="440"/>
      <c r="AX74" s="440"/>
      <c r="AY74" s="110">
        <f t="shared" ref="AY74:AY79" si="2052">AU74+AV74-AW74+AX74</f>
        <v>0</v>
      </c>
      <c r="AZ74" s="440"/>
      <c r="BA74" s="440"/>
      <c r="BB74" s="440"/>
      <c r="BC74" s="440"/>
      <c r="BD74" s="440"/>
      <c r="BE74" s="440"/>
      <c r="BF74" s="111">
        <f t="shared" ref="BF74:BF79" si="2053">AZ74+BA74-BB74+BC74-BD74+BE74</f>
        <v>0</v>
      </c>
      <c r="BG74" s="440"/>
      <c r="BH74" s="440"/>
      <c r="BJ74" s="440"/>
      <c r="BK74" s="440"/>
      <c r="BL74" s="440"/>
      <c r="BM74" s="440"/>
      <c r="BN74" s="110">
        <f t="shared" ref="BN74:BN79" si="2054">BJ74+BK74-BL74+BM74</f>
        <v>0</v>
      </c>
      <c r="BO74" s="440"/>
      <c r="BP74" s="440"/>
      <c r="BQ74" s="440"/>
      <c r="BR74" s="440"/>
      <c r="BS74" s="440"/>
      <c r="BT74" s="440"/>
      <c r="BU74" s="111">
        <f t="shared" ref="BU74:BU79" si="2055">BO74+BP74-BQ74+BR74-BS74+BT74</f>
        <v>0</v>
      </c>
      <c r="BV74" s="440"/>
      <c r="BW74" s="440"/>
      <c r="BY74" s="440"/>
      <c r="BZ74" s="440"/>
      <c r="CA74" s="440"/>
      <c r="CB74" s="440"/>
      <c r="CC74" s="110">
        <f t="shared" ref="CC74:CC79" si="2056">BY74+BZ74-CA74+CB74</f>
        <v>0</v>
      </c>
      <c r="CD74" s="440"/>
      <c r="CE74" s="440"/>
      <c r="CF74" s="440"/>
      <c r="CG74" s="440"/>
      <c r="CH74" s="440"/>
      <c r="CI74" s="440"/>
      <c r="CJ74" s="111">
        <f t="shared" ref="CJ74:CJ79" si="2057">CD74+CE74-CF74+CG74-CH74+CI74</f>
        <v>0</v>
      </c>
      <c r="CK74" s="440"/>
      <c r="CL74" s="440"/>
      <c r="CN74" s="440"/>
      <c r="CO74" s="440"/>
      <c r="CP74" s="440"/>
      <c r="CQ74" s="440"/>
      <c r="CR74" s="110">
        <f t="shared" ref="CR74:CR79" si="2058">CN74+CO74-CP74+CQ74</f>
        <v>0</v>
      </c>
      <c r="CS74" s="440"/>
      <c r="CT74" s="440"/>
      <c r="CU74" s="440"/>
      <c r="CV74" s="440"/>
      <c r="CW74" s="440"/>
      <c r="CX74" s="440"/>
      <c r="CY74" s="111">
        <f t="shared" ref="CY74:CY79" si="2059">CS74+CT74-CU74+CV74-CW74+CX74</f>
        <v>0</v>
      </c>
      <c r="CZ74" s="440"/>
      <c r="DA74" s="440"/>
      <c r="DC74" s="440"/>
      <c r="DD74" s="440"/>
      <c r="DE74" s="440"/>
      <c r="DF74" s="440"/>
      <c r="DG74" s="110">
        <f t="shared" ref="DG74:DG79" si="2060">DC74+DD74-DE74+DF74</f>
        <v>0</v>
      </c>
      <c r="DH74" s="440"/>
      <c r="DI74" s="440"/>
      <c r="DJ74" s="440"/>
      <c r="DK74" s="440"/>
      <c r="DL74" s="440"/>
      <c r="DM74" s="440"/>
      <c r="DN74" s="111">
        <f t="shared" ref="DN74:DN79" si="2061">DH74+DI74-DJ74+DK74-DL74+DM74</f>
        <v>0</v>
      </c>
      <c r="DO74" s="440"/>
      <c r="DP74" s="440"/>
      <c r="DR74" s="440"/>
      <c r="DS74" s="440"/>
      <c r="DT74" s="440"/>
      <c r="DU74" s="440"/>
      <c r="DV74" s="110">
        <f t="shared" ref="DV74:DV79" si="2062">DR74+DS74-DT74+DU74</f>
        <v>0</v>
      </c>
      <c r="DW74" s="440"/>
      <c r="DX74" s="440"/>
      <c r="DY74" s="440"/>
      <c r="DZ74" s="440"/>
      <c r="EA74" s="440"/>
      <c r="EB74" s="440"/>
      <c r="EC74" s="111">
        <f t="shared" ref="EC74:EC79" si="2063">DW74+DX74-DY74+DZ74-EA74+EB74</f>
        <v>0</v>
      </c>
      <c r="ED74" s="440"/>
      <c r="EE74" s="440"/>
      <c r="EG74" s="440"/>
      <c r="EH74" s="440"/>
      <c r="EI74" s="440"/>
      <c r="EJ74" s="440"/>
      <c r="EK74" s="110">
        <f t="shared" ref="EK74:EK79" si="2064">EG74+EH74-EI74+EJ74</f>
        <v>0</v>
      </c>
      <c r="EL74" s="440"/>
      <c r="EM74" s="440"/>
      <c r="EN74" s="440"/>
      <c r="EO74" s="440"/>
      <c r="EP74" s="440"/>
      <c r="EQ74" s="440"/>
      <c r="ER74" s="111">
        <f t="shared" ref="ER74:ER79" si="2065">EL74+EM74-EN74+EO74-EP74+EQ74</f>
        <v>0</v>
      </c>
      <c r="ES74" s="440"/>
      <c r="ET74" s="440"/>
      <c r="EV74" s="440"/>
      <c r="EW74" s="440"/>
      <c r="EX74" s="440"/>
      <c r="EY74" s="440"/>
      <c r="EZ74" s="110">
        <f t="shared" ref="EZ74:EZ79" si="2066">EV74+EW74-EX74+EY74</f>
        <v>0</v>
      </c>
      <c r="FA74" s="440"/>
      <c r="FB74" s="440"/>
      <c r="FC74" s="440"/>
      <c r="FD74" s="440"/>
      <c r="FE74" s="440"/>
      <c r="FF74" s="440"/>
      <c r="FG74" s="111">
        <f t="shared" ref="FG74:FG79" si="2067">FA74+FB74-FC74+FD74-FE74+FF74</f>
        <v>0</v>
      </c>
      <c r="FH74" s="440"/>
      <c r="FI74" s="440"/>
      <c r="FK74" s="440"/>
      <c r="FL74" s="440"/>
      <c r="FM74" s="440"/>
      <c r="FN74" s="440"/>
      <c r="FO74" s="110">
        <f t="shared" ref="FO74:FO79" si="2068">FK74+FL74-FM74+FN74</f>
        <v>0</v>
      </c>
      <c r="FP74" s="440"/>
      <c r="FQ74" s="440"/>
      <c r="FR74" s="440"/>
      <c r="FS74" s="440"/>
      <c r="FT74" s="440"/>
      <c r="FU74" s="440"/>
      <c r="FV74" s="111">
        <f t="shared" ref="FV74:FV79" si="2069">FP74+FQ74-FR74+FS74-FT74+FU74</f>
        <v>0</v>
      </c>
      <c r="FW74" s="440"/>
      <c r="FX74" s="440"/>
      <c r="FZ74" s="440"/>
      <c r="GA74" s="440"/>
      <c r="GB74" s="440"/>
      <c r="GC74" s="440"/>
      <c r="GD74" s="110">
        <f t="shared" ref="GD74:GD79" si="2070">FZ74+GA74-GB74+GC74</f>
        <v>0</v>
      </c>
      <c r="GE74" s="440"/>
      <c r="GF74" s="440"/>
      <c r="GG74" s="440"/>
      <c r="GH74" s="440"/>
      <c r="GI74" s="440"/>
      <c r="GJ74" s="440"/>
      <c r="GK74" s="111">
        <f t="shared" ref="GK74:GK79" si="2071">GE74+GF74-GG74+GH74-GI74+GJ74</f>
        <v>0</v>
      </c>
      <c r="GL74" s="440"/>
      <c r="GM74" s="440"/>
      <c r="GO74" s="440"/>
      <c r="GP74" s="440"/>
      <c r="GQ74" s="440"/>
      <c r="GR74" s="440"/>
      <c r="GS74" s="110">
        <f t="shared" ref="GS74:GS79" si="2072">GO74+GP74-GQ74+GR74</f>
        <v>0</v>
      </c>
      <c r="GT74" s="440"/>
      <c r="GU74" s="440"/>
      <c r="GV74" s="440"/>
      <c r="GW74" s="440"/>
      <c r="GX74" s="440"/>
      <c r="GY74" s="440"/>
      <c r="GZ74" s="111">
        <f t="shared" ref="GZ74:GZ79" si="2073">GT74+GU74-GV74+GW74-GX74+GY74</f>
        <v>0</v>
      </c>
      <c r="HA74" s="440"/>
      <c r="HB74" s="440"/>
      <c r="HD74" s="440"/>
      <c r="HE74" s="440"/>
      <c r="HF74" s="440"/>
      <c r="HG74" s="440"/>
      <c r="HH74" s="110">
        <f t="shared" ref="HH74:HH79" si="2074">HD74+HE74-HF74+HG74</f>
        <v>0</v>
      </c>
      <c r="HI74" s="440"/>
      <c r="HJ74" s="440"/>
      <c r="HK74" s="440"/>
      <c r="HL74" s="440"/>
      <c r="HM74" s="440"/>
      <c r="HN74" s="440"/>
      <c r="HO74" s="111">
        <f t="shared" ref="HO74:HO79" si="2075">HI74+HJ74-HK74+HL74-HM74+HN74</f>
        <v>0</v>
      </c>
      <c r="HP74" s="440"/>
      <c r="HQ74" s="440"/>
      <c r="HS74" s="440"/>
      <c r="HT74" s="440"/>
      <c r="HU74" s="440"/>
      <c r="HV74" s="440"/>
      <c r="HW74" s="110">
        <f t="shared" ref="HW74:HW79" si="2076">HS74+HT74-HU74+HV74</f>
        <v>0</v>
      </c>
      <c r="HX74" s="440"/>
      <c r="HY74" s="440"/>
      <c r="HZ74" s="440"/>
      <c r="IA74" s="440"/>
      <c r="IB74" s="440"/>
      <c r="IC74" s="440"/>
      <c r="ID74" s="111">
        <f t="shared" ref="ID74:ID79" si="2077">HX74+HY74-HZ74+IA74-IB74+IC74</f>
        <v>0</v>
      </c>
      <c r="IE74" s="440"/>
      <c r="IF74" s="440"/>
      <c r="IH74" s="440"/>
      <c r="II74" s="440"/>
      <c r="IJ74" s="440"/>
      <c r="IK74" s="440"/>
      <c r="IL74" s="110">
        <f t="shared" ref="IL74:IL79" si="2078">IH74+II74-IJ74+IK74</f>
        <v>0</v>
      </c>
      <c r="IM74" s="440"/>
      <c r="IN74" s="440"/>
      <c r="IO74" s="440"/>
      <c r="IP74" s="440"/>
      <c r="IQ74" s="440"/>
      <c r="IR74" s="440"/>
      <c r="IS74" s="111">
        <f t="shared" ref="IS74:IS79" si="2079">IM74+IN74-IO74+IP74-IQ74+IR74</f>
        <v>0</v>
      </c>
      <c r="IT74" s="440"/>
      <c r="IU74" s="440"/>
      <c r="IW74" s="440"/>
      <c r="IX74" s="440"/>
      <c r="IY74" s="440"/>
      <c r="IZ74" s="440"/>
      <c r="JA74" s="110">
        <f t="shared" ref="JA74:JA79" si="2080">IW74+IX74-IY74+IZ74</f>
        <v>0</v>
      </c>
      <c r="JB74" s="440"/>
      <c r="JC74" s="440"/>
      <c r="JD74" s="440"/>
      <c r="JE74" s="440"/>
      <c r="JF74" s="440"/>
      <c r="JG74" s="440"/>
      <c r="JH74" s="111">
        <f t="shared" ref="JH74:JH79" si="2081">JB74+JC74-JD74+JE74-JF74+JG74</f>
        <v>0</v>
      </c>
      <c r="JI74" s="440"/>
      <c r="JJ74" s="440"/>
      <c r="JL74" s="440"/>
      <c r="JM74" s="440"/>
      <c r="JN74" s="440"/>
      <c r="JO74" s="440"/>
      <c r="JP74" s="110">
        <f t="shared" ref="JP74:JP79" si="2082">JL74+JM74-JN74+JO74</f>
        <v>0</v>
      </c>
      <c r="JQ74" s="440"/>
      <c r="JR74" s="440"/>
      <c r="JS74" s="440"/>
      <c r="JT74" s="440"/>
      <c r="JU74" s="440"/>
      <c r="JV74" s="440"/>
      <c r="JW74" s="111">
        <f t="shared" ref="JW74:JW79" si="2083">JQ74+JR74-JS74+JT74-JU74+JV74</f>
        <v>0</v>
      </c>
      <c r="JX74" s="440"/>
      <c r="JY74" s="440"/>
      <c r="KA74" s="440"/>
      <c r="KB74" s="440"/>
      <c r="KC74" s="440"/>
      <c r="KD74" s="440"/>
      <c r="KE74" s="110">
        <f t="shared" ref="KE74:KE79" si="2084">KA74+KB74-KC74+KD74</f>
        <v>0</v>
      </c>
      <c r="KF74" s="440"/>
      <c r="KG74" s="440"/>
      <c r="KH74" s="440"/>
      <c r="KI74" s="440"/>
      <c r="KJ74" s="440"/>
      <c r="KK74" s="440"/>
      <c r="KL74" s="111">
        <f t="shared" ref="KL74:KL79" si="2085">KF74+KG74-KH74+KI74-KJ74+KK74</f>
        <v>0</v>
      </c>
      <c r="KM74" s="440"/>
      <c r="KN74" s="440"/>
      <c r="KP74" s="440"/>
      <c r="KQ74" s="440"/>
      <c r="KR74" s="440"/>
      <c r="KS74" s="440"/>
      <c r="KT74" s="110">
        <f t="shared" ref="KT74:KT79" si="2086">KP74+KQ74-KR74+KS74</f>
        <v>0</v>
      </c>
      <c r="KU74" s="440"/>
      <c r="KV74" s="440"/>
      <c r="KW74" s="440"/>
      <c r="KX74" s="440"/>
      <c r="KY74" s="440"/>
      <c r="KZ74" s="440"/>
      <c r="LA74" s="111">
        <f t="shared" ref="LA74:LA79" si="2087">KU74+KV74-KW74+KX74-KY74+KZ74</f>
        <v>0</v>
      </c>
      <c r="LB74" s="440"/>
      <c r="LC74" s="440"/>
      <c r="LE74" s="440"/>
      <c r="LF74" s="440"/>
      <c r="LG74" s="440"/>
      <c r="LH74" s="440"/>
      <c r="LI74" s="110">
        <f t="shared" ref="LI74:LI79" si="2088">LE74+LF74-LG74+LH74</f>
        <v>0</v>
      </c>
      <c r="LJ74" s="440"/>
      <c r="LK74" s="440"/>
      <c r="LL74" s="440"/>
      <c r="LM74" s="440"/>
      <c r="LN74" s="440"/>
      <c r="LO74" s="440"/>
      <c r="LP74" s="111">
        <f t="shared" ref="LP74:LP79" si="2089">LJ74+LK74-LL74+LM74-LN74+LO74</f>
        <v>0</v>
      </c>
      <c r="LQ74" s="440"/>
      <c r="LR74" s="440"/>
      <c r="LT74" s="440"/>
      <c r="LU74" s="440"/>
      <c r="LV74" s="440"/>
      <c r="LW74" s="440"/>
      <c r="LX74" s="110">
        <f t="shared" ref="LX74:LX79" si="2090">LT74+LU74-LV74+LW74</f>
        <v>0</v>
      </c>
      <c r="LY74" s="440"/>
      <c r="LZ74" s="440"/>
      <c r="MA74" s="440"/>
      <c r="MB74" s="440"/>
      <c r="MC74" s="440"/>
      <c r="MD74" s="440"/>
      <c r="ME74" s="111">
        <f t="shared" ref="ME74:ME79" si="2091">LY74+LZ74-MA74+MB74-MC74+MD74</f>
        <v>0</v>
      </c>
      <c r="MF74" s="440"/>
      <c r="MG74" s="440"/>
      <c r="MI74" s="440"/>
      <c r="MJ74" s="440"/>
      <c r="MK74" s="440"/>
      <c r="ML74" s="440"/>
      <c r="MM74" s="110">
        <f t="shared" ref="MM74:MM79" si="2092">MI74+MJ74-MK74+ML74</f>
        <v>0</v>
      </c>
      <c r="MN74" s="440"/>
      <c r="MO74" s="440"/>
      <c r="MP74" s="440"/>
      <c r="MQ74" s="440"/>
      <c r="MR74" s="440"/>
      <c r="MS74" s="440"/>
      <c r="MT74" s="111">
        <f t="shared" ref="MT74:MT79" si="2093">MN74+MO74-MP74+MQ74-MR74+MS74</f>
        <v>0</v>
      </c>
      <c r="MU74" s="440"/>
      <c r="MV74" s="440"/>
      <c r="MX74" s="440"/>
      <c r="MY74" s="440"/>
      <c r="MZ74" s="440"/>
      <c r="NA74" s="440"/>
      <c r="NB74" s="110">
        <f t="shared" ref="NB74:NB79" si="2094">MX74+MY74-MZ74+NA74</f>
        <v>0</v>
      </c>
      <c r="NC74" s="440"/>
      <c r="ND74" s="440"/>
      <c r="NE74" s="440"/>
      <c r="NF74" s="440"/>
      <c r="NG74" s="440"/>
      <c r="NH74" s="440"/>
      <c r="NI74" s="111">
        <f t="shared" ref="NI74:NI79" si="2095">NC74+ND74-NE74+NF74-NG74+NH74</f>
        <v>0</v>
      </c>
      <c r="NJ74" s="440"/>
      <c r="NK74" s="440"/>
      <c r="NM74" s="440"/>
      <c r="NN74" s="440"/>
      <c r="NO74" s="440"/>
      <c r="NP74" s="440"/>
      <c r="NQ74" s="110">
        <f t="shared" ref="NQ74:NQ79" si="2096">NM74+NN74-NO74+NP74</f>
        <v>0</v>
      </c>
      <c r="NR74" s="440"/>
      <c r="NS74" s="440"/>
      <c r="NT74" s="440"/>
      <c r="NU74" s="440"/>
      <c r="NV74" s="440"/>
      <c r="NW74" s="440"/>
      <c r="NX74" s="111">
        <f t="shared" ref="NX74:NX79" si="2097">NR74+NS74-NT74+NU74-NV74+NW74</f>
        <v>0</v>
      </c>
      <c r="NY74" s="440"/>
      <c r="NZ74" s="440"/>
      <c r="OB74" s="440"/>
      <c r="OC74" s="440"/>
      <c r="OD74" s="440"/>
      <c r="OE74" s="440"/>
      <c r="OF74" s="110">
        <f t="shared" ref="OF74:OF79" si="2098">OB74+OC74-OD74+OE74</f>
        <v>0</v>
      </c>
      <c r="OG74" s="440"/>
      <c r="OH74" s="440"/>
      <c r="OI74" s="440"/>
      <c r="OJ74" s="440"/>
      <c r="OK74" s="440"/>
      <c r="OL74" s="440"/>
      <c r="OM74" s="111">
        <f t="shared" ref="OM74:OM79" si="2099">OG74+OH74-OI74+OJ74-OK74+OL74</f>
        <v>0</v>
      </c>
      <c r="ON74" s="440"/>
      <c r="OO74" s="440"/>
      <c r="OQ74" s="440"/>
      <c r="OR74" s="440"/>
      <c r="OS74" s="440"/>
      <c r="OT74" s="440"/>
      <c r="OU74" s="110">
        <f t="shared" ref="OU74:OU79" si="2100">OQ74+OR74-OS74+OT74</f>
        <v>0</v>
      </c>
      <c r="OV74" s="440"/>
      <c r="OW74" s="440"/>
      <c r="OX74" s="440"/>
      <c r="OY74" s="440"/>
      <c r="OZ74" s="440"/>
      <c r="PA74" s="440"/>
      <c r="PB74" s="111">
        <f t="shared" ref="PB74:PB79" si="2101">OV74+OW74-OX74+OY74-OZ74+PA74</f>
        <v>0</v>
      </c>
      <c r="PC74" s="440"/>
      <c r="PD74" s="440"/>
      <c r="PF74" s="440"/>
      <c r="PG74" s="440"/>
      <c r="PH74" s="440"/>
      <c r="PI74" s="440"/>
      <c r="PJ74" s="110">
        <f t="shared" ref="PJ74:PJ79" si="2102">PF74+PG74-PH74+PI74</f>
        <v>0</v>
      </c>
      <c r="PK74" s="440"/>
      <c r="PL74" s="440"/>
      <c r="PM74" s="440"/>
      <c r="PN74" s="440"/>
      <c r="PO74" s="440"/>
      <c r="PP74" s="440"/>
      <c r="PQ74" s="111">
        <f t="shared" ref="PQ74:PQ79" si="2103">PK74+PL74-PM74+PN74-PO74+PP74</f>
        <v>0</v>
      </c>
      <c r="PR74" s="440"/>
      <c r="PS74" s="440"/>
      <c r="PU74" s="440"/>
      <c r="PV74" s="440"/>
      <c r="PW74" s="440"/>
      <c r="PX74" s="440"/>
      <c r="PY74" s="110">
        <f t="shared" ref="PY74:PY79" si="2104">PU74+PV74-PW74+PX74</f>
        <v>0</v>
      </c>
      <c r="PZ74" s="440"/>
      <c r="QA74" s="440"/>
      <c r="QB74" s="440"/>
      <c r="QC74" s="440"/>
      <c r="QD74" s="440"/>
      <c r="QE74" s="440"/>
      <c r="QF74" s="111">
        <f t="shared" ref="QF74:QF79" si="2105">PZ74+QA74-QB74+QC74-QD74+QE74</f>
        <v>0</v>
      </c>
      <c r="QG74" s="440"/>
      <c r="QH74" s="440"/>
      <c r="QJ74" s="440"/>
      <c r="QK74" s="440"/>
      <c r="QL74" s="440"/>
      <c r="QM74" s="440"/>
      <c r="QN74" s="110">
        <f t="shared" ref="QN74:QN79" si="2106">QJ74+QK74-QL74+QM74</f>
        <v>0</v>
      </c>
      <c r="QO74" s="440"/>
      <c r="QP74" s="440"/>
      <c r="QQ74" s="440"/>
      <c r="QR74" s="440"/>
      <c r="QS74" s="440"/>
      <c r="QT74" s="440"/>
      <c r="QU74" s="111">
        <f t="shared" ref="QU74:QU79" si="2107">QO74+QP74-QQ74+QR74-QS74+QT74</f>
        <v>0</v>
      </c>
      <c r="QV74" s="440"/>
      <c r="QW74" s="440"/>
      <c r="QY74" s="440"/>
      <c r="QZ74" s="440"/>
      <c r="RA74" s="440"/>
      <c r="RB74" s="440"/>
      <c r="RC74" s="110">
        <f t="shared" ref="RC74:RC79" si="2108">QY74+QZ74-RA74+RB74</f>
        <v>0</v>
      </c>
      <c r="RD74" s="440"/>
      <c r="RE74" s="440"/>
      <c r="RF74" s="440"/>
      <c r="RG74" s="440"/>
      <c r="RH74" s="440"/>
      <c r="RI74" s="440"/>
      <c r="RJ74" s="111">
        <f t="shared" ref="RJ74:RJ79" si="2109">RD74+RE74-RF74+RG74-RH74+RI74</f>
        <v>0</v>
      </c>
      <c r="RK74" s="440"/>
      <c r="RL74" s="440"/>
      <c r="RN74" s="440"/>
      <c r="RO74" s="440"/>
      <c r="RP74" s="440"/>
      <c r="RQ74" s="440"/>
      <c r="RR74" s="110">
        <f t="shared" ref="RR74:RR79" si="2110">RN74+RO74-RP74+RQ74</f>
        <v>0</v>
      </c>
      <c r="RS74" s="440"/>
      <c r="RT74" s="440"/>
      <c r="RU74" s="440"/>
      <c r="RV74" s="440"/>
      <c r="RW74" s="440"/>
      <c r="RX74" s="440"/>
      <c r="RY74" s="111">
        <f t="shared" ref="RY74:RY79" si="2111">RS74+RT74-RU74+RV74-RW74+RX74</f>
        <v>0</v>
      </c>
      <c r="RZ74" s="440"/>
      <c r="SA74" s="440"/>
      <c r="SC74" s="440"/>
      <c r="SD74" s="440"/>
      <c r="SE74" s="440"/>
      <c r="SF74" s="440"/>
      <c r="SG74" s="110">
        <f t="shared" ref="SG74:SG79" si="2112">SC74+SD74-SE74+SF74</f>
        <v>0</v>
      </c>
      <c r="SH74" s="440"/>
      <c r="SI74" s="440"/>
      <c r="SJ74" s="440"/>
      <c r="SK74" s="440"/>
      <c r="SL74" s="440"/>
      <c r="SM74" s="440"/>
      <c r="SN74" s="111">
        <f t="shared" ref="SN74:SN79" si="2113">SH74+SI74-SJ74+SK74-SL74+SM74</f>
        <v>0</v>
      </c>
      <c r="SO74" s="440"/>
      <c r="SP74" s="440"/>
      <c r="SR74" s="440"/>
      <c r="SS74" s="440"/>
      <c r="ST74" s="440"/>
      <c r="SU74" s="440"/>
      <c r="SV74" s="110">
        <f t="shared" ref="SV74:SV79" si="2114">SR74+SS74-ST74+SU74</f>
        <v>0</v>
      </c>
      <c r="SW74" s="440"/>
      <c r="SX74" s="440"/>
      <c r="SY74" s="440"/>
      <c r="SZ74" s="440"/>
      <c r="TA74" s="440"/>
      <c r="TB74" s="440"/>
      <c r="TC74" s="111">
        <f t="shared" ref="TC74:TC79" si="2115">SW74+SX74-SY74+SZ74-TA74+TB74</f>
        <v>0</v>
      </c>
      <c r="TD74" s="440"/>
      <c r="TE74" s="440"/>
      <c r="TG74" s="440"/>
      <c r="TH74" s="440"/>
      <c r="TI74" s="440"/>
      <c r="TJ74" s="440"/>
      <c r="TK74" s="110">
        <f t="shared" ref="TK74:TK79" si="2116">TG74+TH74-TI74+TJ74</f>
        <v>0</v>
      </c>
      <c r="TL74" s="440"/>
      <c r="TM74" s="440"/>
      <c r="TN74" s="440"/>
      <c r="TO74" s="440"/>
      <c r="TP74" s="440"/>
      <c r="TQ74" s="440"/>
      <c r="TR74" s="111">
        <f t="shared" ref="TR74:TR79" si="2117">TL74+TM74-TN74+TO74-TP74+TQ74</f>
        <v>0</v>
      </c>
      <c r="TS74" s="440"/>
      <c r="TT74" s="440"/>
      <c r="TV74" s="440"/>
      <c r="TW74" s="440"/>
      <c r="TX74" s="440"/>
      <c r="TY74" s="440"/>
      <c r="TZ74" s="110">
        <f t="shared" ref="TZ74:TZ79" si="2118">TV74+TW74-TX74+TY74</f>
        <v>0</v>
      </c>
      <c r="UA74" s="440"/>
      <c r="UB74" s="440"/>
      <c r="UC74" s="440"/>
      <c r="UD74" s="440"/>
      <c r="UE74" s="440"/>
      <c r="UF74" s="440"/>
      <c r="UG74" s="111">
        <f t="shared" ref="UG74:UG79" si="2119">UA74+UB74-UC74+UD74-UE74+UF74</f>
        <v>0</v>
      </c>
      <c r="UH74" s="440"/>
      <c r="UI74" s="440"/>
      <c r="UK74" s="440"/>
      <c r="UL74" s="440"/>
      <c r="UM74" s="440"/>
      <c r="UN74" s="440"/>
      <c r="UO74" s="110">
        <f t="shared" ref="UO74:UO79" si="2120">UK74+UL74-UM74+UN74</f>
        <v>0</v>
      </c>
      <c r="UP74" s="440"/>
      <c r="UQ74" s="440"/>
      <c r="UR74" s="440"/>
      <c r="US74" s="440"/>
      <c r="UT74" s="440"/>
      <c r="UU74" s="440"/>
      <c r="UV74" s="111">
        <f t="shared" ref="UV74:UV79" si="2121">UP74+UQ74-UR74+US74-UT74+UU74</f>
        <v>0</v>
      </c>
      <c r="UW74" s="440"/>
      <c r="UX74" s="440"/>
      <c r="UZ74" s="440"/>
      <c r="VA74" s="440"/>
      <c r="VB74" s="440"/>
      <c r="VC74" s="440"/>
      <c r="VD74" s="110">
        <f t="shared" ref="VD74:VD79" si="2122">UZ74+VA74-VB74+VC74</f>
        <v>0</v>
      </c>
      <c r="VE74" s="440"/>
      <c r="VF74" s="440"/>
      <c r="VG74" s="440"/>
      <c r="VH74" s="440"/>
      <c r="VI74" s="440"/>
      <c r="VJ74" s="440"/>
      <c r="VK74" s="111">
        <f t="shared" ref="VK74:VK79" si="2123">VE74+VF74-VG74+VH74-VI74+VJ74</f>
        <v>0</v>
      </c>
      <c r="VL74" s="440"/>
      <c r="VM74" s="440"/>
      <c r="VO74" s="440"/>
      <c r="VP74" s="440"/>
      <c r="VQ74" s="440"/>
      <c r="VR74" s="440"/>
      <c r="VS74" s="110">
        <f t="shared" ref="VS74:VS79" si="2124">VO74+VP74-VQ74+VR74</f>
        <v>0</v>
      </c>
      <c r="VT74" s="440"/>
      <c r="VU74" s="440"/>
      <c r="VV74" s="440"/>
      <c r="VW74" s="440"/>
      <c r="VX74" s="440"/>
      <c r="VY74" s="440"/>
      <c r="VZ74" s="111">
        <f t="shared" ref="VZ74:VZ79" si="2125">VT74+VU74-VV74+VW74-VX74+VY74</f>
        <v>0</v>
      </c>
      <c r="WA74" s="440"/>
      <c r="WB74" s="440"/>
      <c r="WD74" s="440"/>
      <c r="WE74" s="440"/>
      <c r="WF74" s="440"/>
      <c r="WG74" s="440"/>
      <c r="WH74" s="110">
        <f t="shared" ref="WH74:WH79" si="2126">WD74+WE74-WF74+WG74</f>
        <v>0</v>
      </c>
      <c r="WI74" s="440"/>
      <c r="WJ74" s="440"/>
      <c r="WK74" s="440"/>
      <c r="WL74" s="440"/>
      <c r="WM74" s="440"/>
      <c r="WN74" s="440"/>
      <c r="WO74" s="111">
        <f t="shared" ref="WO74:WO79" si="2127">WI74+WJ74-WK74+WL74-WM74+WN74</f>
        <v>0</v>
      </c>
      <c r="WP74" s="440"/>
      <c r="WQ74" s="440"/>
      <c r="WS74" s="440"/>
      <c r="WT74" s="440"/>
      <c r="WU74" s="440"/>
      <c r="WV74" s="440"/>
      <c r="WW74" s="110">
        <f t="shared" ref="WW74:WW79" si="2128">WS74+WT74-WU74+WV74</f>
        <v>0</v>
      </c>
      <c r="WX74" s="440"/>
      <c r="WY74" s="440"/>
      <c r="WZ74" s="440"/>
      <c r="XA74" s="440"/>
      <c r="XB74" s="440"/>
      <c r="XC74" s="440"/>
      <c r="XD74" s="111">
        <f t="shared" ref="XD74:XD79" si="2129">WX74+WY74-WZ74+XA74-XB74+XC74</f>
        <v>0</v>
      </c>
      <c r="XE74" s="440"/>
      <c r="XF74" s="440"/>
      <c r="XH74" s="440"/>
      <c r="XI74" s="440"/>
      <c r="XJ74" s="440"/>
      <c r="XK74" s="440"/>
      <c r="XL74" s="110">
        <f t="shared" ref="XL74:XL79" si="2130">XH74+XI74-XJ74+XK74</f>
        <v>0</v>
      </c>
      <c r="XM74" s="440"/>
      <c r="XN74" s="440"/>
      <c r="XO74" s="440"/>
      <c r="XP74" s="440"/>
      <c r="XQ74" s="440"/>
      <c r="XR74" s="440"/>
      <c r="XS74" s="111">
        <f t="shared" ref="XS74:XS79" si="2131">XM74+XN74-XO74+XP74-XQ74+XR74</f>
        <v>0</v>
      </c>
      <c r="XT74" s="440"/>
      <c r="XU74" s="440"/>
      <c r="XW74" s="440"/>
      <c r="XX74" s="440"/>
      <c r="XY74" s="440"/>
      <c r="XZ74" s="440"/>
      <c r="YA74" s="110">
        <f t="shared" ref="YA74:YA79" si="2132">XW74+XX74-XY74+XZ74</f>
        <v>0</v>
      </c>
      <c r="YB74" s="440"/>
      <c r="YC74" s="440"/>
      <c r="YD74" s="440"/>
      <c r="YE74" s="440"/>
      <c r="YF74" s="440"/>
      <c r="YG74" s="440"/>
      <c r="YH74" s="111">
        <f t="shared" ref="YH74:YH79" si="2133">YB74+YC74-YD74+YE74-YF74+YG74</f>
        <v>0</v>
      </c>
      <c r="YI74" s="440"/>
      <c r="YJ74" s="440"/>
      <c r="YL74" s="440"/>
      <c r="YM74" s="440"/>
      <c r="YN74" s="440"/>
      <c r="YO74" s="440"/>
      <c r="YP74" s="110">
        <f t="shared" ref="YP74:YP79" si="2134">YL74+YM74-YN74+YO74</f>
        <v>0</v>
      </c>
      <c r="YQ74" s="440"/>
      <c r="YR74" s="440"/>
      <c r="YS74" s="440"/>
      <c r="YT74" s="440"/>
      <c r="YU74" s="440"/>
      <c r="YV74" s="440"/>
      <c r="YW74" s="111">
        <f t="shared" ref="YW74:YW79" si="2135">YQ74+YR74-YS74+YT74-YU74+YV74</f>
        <v>0</v>
      </c>
      <c r="YX74" s="440"/>
      <c r="YY74" s="440"/>
      <c r="ZA74" s="440"/>
      <c r="ZB74" s="440"/>
      <c r="ZC74" s="440"/>
      <c r="ZD74" s="440"/>
      <c r="ZE74" s="110">
        <f t="shared" ref="ZE74:ZE79" si="2136">ZA74+ZB74-ZC74+ZD74</f>
        <v>0</v>
      </c>
      <c r="ZF74" s="440"/>
      <c r="ZG74" s="440"/>
      <c r="ZH74" s="440"/>
      <c r="ZI74" s="440"/>
      <c r="ZJ74" s="440"/>
      <c r="ZK74" s="440"/>
      <c r="ZL74" s="111">
        <f t="shared" ref="ZL74:ZL79" si="2137">ZF74+ZG74-ZH74+ZI74-ZJ74+ZK74</f>
        <v>0</v>
      </c>
      <c r="ZM74" s="440"/>
      <c r="ZN74" s="440"/>
      <c r="ZP74" s="440"/>
      <c r="ZQ74" s="440"/>
      <c r="ZR74" s="440"/>
      <c r="ZS74" s="440"/>
      <c r="ZT74" s="110">
        <f t="shared" ref="ZT74:ZT79" si="2138">ZP74+ZQ74-ZR74+ZS74</f>
        <v>0</v>
      </c>
      <c r="ZU74" s="440"/>
      <c r="ZV74" s="440"/>
      <c r="ZW74" s="440"/>
      <c r="ZX74" s="440"/>
      <c r="ZY74" s="440"/>
      <c r="ZZ74" s="440"/>
      <c r="AAA74" s="111">
        <f t="shared" ref="AAA74:AAA79" si="2139">ZU74+ZV74-ZW74+ZX74-ZY74+ZZ74</f>
        <v>0</v>
      </c>
      <c r="AAB74" s="440"/>
      <c r="AAC74" s="440"/>
      <c r="AAE74" s="440"/>
      <c r="AAF74" s="440"/>
      <c r="AAG74" s="440"/>
      <c r="AAH74" s="440"/>
      <c r="AAI74" s="110">
        <f t="shared" ref="AAI74:AAI79" si="2140">AAE74+AAF74-AAG74+AAH74</f>
        <v>0</v>
      </c>
      <c r="AAJ74" s="440"/>
      <c r="AAK74" s="440"/>
      <c r="AAL74" s="440"/>
      <c r="AAM74" s="440"/>
      <c r="AAN74" s="440"/>
      <c r="AAO74" s="440"/>
      <c r="AAP74" s="111">
        <f t="shared" ref="AAP74:AAP79" si="2141">AAJ74+AAK74-AAL74+AAM74-AAN74+AAO74</f>
        <v>0</v>
      </c>
      <c r="AAQ74" s="440"/>
      <c r="AAR74" s="440"/>
      <c r="AAT74" s="440"/>
      <c r="AAU74" s="440"/>
      <c r="AAV74" s="440"/>
      <c r="AAW74" s="440"/>
      <c r="AAX74" s="110">
        <f t="shared" ref="AAX74:AAX79" si="2142">AAT74+AAU74-AAV74+AAW74</f>
        <v>0</v>
      </c>
      <c r="AAY74" s="440"/>
      <c r="AAZ74" s="440"/>
      <c r="ABA74" s="440"/>
      <c r="ABB74" s="440"/>
      <c r="ABC74" s="440"/>
      <c r="ABD74" s="440"/>
      <c r="ABE74" s="111">
        <f t="shared" ref="ABE74:ABE79" si="2143">AAY74+AAZ74-ABA74+ABB74-ABC74+ABD74</f>
        <v>0</v>
      </c>
      <c r="ABF74" s="440"/>
      <c r="ABG74" s="440"/>
      <c r="ABI74" s="440"/>
      <c r="ABJ74" s="440"/>
      <c r="ABK74" s="440"/>
      <c r="ABL74" s="440"/>
      <c r="ABM74" s="110">
        <f t="shared" ref="ABM74:ABM79" si="2144">ABI74+ABJ74-ABK74+ABL74</f>
        <v>0</v>
      </c>
      <c r="ABN74" s="440"/>
      <c r="ABO74" s="440"/>
      <c r="ABP74" s="440"/>
      <c r="ABQ74" s="440"/>
      <c r="ABR74" s="440"/>
      <c r="ABS74" s="440"/>
      <c r="ABT74" s="111">
        <f t="shared" ref="ABT74:ABT79" si="2145">ABN74+ABO74-ABP74+ABQ74-ABR74+ABS74</f>
        <v>0</v>
      </c>
      <c r="ABU74" s="440"/>
      <c r="ABV74" s="440"/>
      <c r="ABX74" s="440"/>
      <c r="ABY74" s="440"/>
      <c r="ABZ74" s="440"/>
      <c r="ACA74" s="440"/>
      <c r="ACB74" s="110">
        <f t="shared" ref="ACB74:ACB79" si="2146">ABX74+ABY74-ABZ74+ACA74</f>
        <v>0</v>
      </c>
      <c r="ACC74" s="440"/>
      <c r="ACD74" s="440"/>
      <c r="ACE74" s="440"/>
      <c r="ACF74" s="440"/>
      <c r="ACG74" s="440"/>
      <c r="ACH74" s="440"/>
      <c r="ACI74" s="111">
        <f t="shared" ref="ACI74:ACI79" si="2147">ACC74+ACD74-ACE74+ACF74-ACG74+ACH74</f>
        <v>0</v>
      </c>
      <c r="ACJ74" s="440"/>
      <c r="ACK74" s="440"/>
      <c r="ACM74" s="440"/>
      <c r="ACN74" s="440"/>
      <c r="ACO74" s="440"/>
      <c r="ACP74" s="440"/>
      <c r="ACQ74" s="110">
        <f t="shared" ref="ACQ74:ACQ79" si="2148">ACM74+ACN74-ACO74+ACP74</f>
        <v>0</v>
      </c>
      <c r="ACR74" s="440"/>
      <c r="ACS74" s="440"/>
      <c r="ACT74" s="440"/>
      <c r="ACU74" s="440"/>
      <c r="ACV74" s="440"/>
      <c r="ACW74" s="440"/>
      <c r="ACX74" s="111">
        <f t="shared" ref="ACX74:ACX79" si="2149">ACR74+ACS74-ACT74+ACU74-ACV74+ACW74</f>
        <v>0</v>
      </c>
      <c r="ACY74" s="440"/>
      <c r="ACZ74" s="440"/>
      <c r="ADB74" s="440"/>
      <c r="ADC74" s="440"/>
      <c r="ADD74" s="440"/>
      <c r="ADE74" s="440"/>
      <c r="ADF74" s="110">
        <f t="shared" ref="ADF74:ADF79" si="2150">ADB74+ADC74-ADD74+ADE74</f>
        <v>0</v>
      </c>
      <c r="ADG74" s="440"/>
      <c r="ADH74" s="440"/>
      <c r="ADI74" s="440"/>
      <c r="ADJ74" s="440"/>
      <c r="ADK74" s="440"/>
      <c r="ADL74" s="440"/>
      <c r="ADM74" s="111">
        <f t="shared" ref="ADM74:ADM79" si="2151">ADG74+ADH74-ADI74+ADJ74-ADK74+ADL74</f>
        <v>0</v>
      </c>
      <c r="ADN74" s="440"/>
      <c r="ADO74" s="440"/>
      <c r="ADQ74" s="440"/>
      <c r="ADR74" s="440"/>
      <c r="ADS74" s="440"/>
      <c r="ADT74" s="440"/>
      <c r="ADU74" s="110">
        <f t="shared" ref="ADU74:ADU79" si="2152">ADQ74+ADR74-ADS74+ADT74</f>
        <v>0</v>
      </c>
      <c r="ADV74" s="440"/>
      <c r="ADW74" s="440"/>
      <c r="ADX74" s="440"/>
      <c r="ADY74" s="440"/>
      <c r="ADZ74" s="440"/>
      <c r="AEA74" s="440"/>
      <c r="AEB74" s="111">
        <f t="shared" ref="AEB74:AEB79" si="2153">ADV74+ADW74-ADX74+ADY74-ADZ74+AEA74</f>
        <v>0</v>
      </c>
      <c r="AEC74" s="440"/>
      <c r="AED74" s="440"/>
      <c r="AEF74" s="440"/>
      <c r="AEG74" s="440"/>
      <c r="AEH74" s="440"/>
      <c r="AEI74" s="440"/>
      <c r="AEJ74" s="110">
        <f t="shared" ref="AEJ74:AEJ79" si="2154">AEF74+AEG74-AEH74+AEI74</f>
        <v>0</v>
      </c>
      <c r="AEK74" s="440"/>
      <c r="AEL74" s="440"/>
      <c r="AEM74" s="440"/>
      <c r="AEN74" s="440"/>
      <c r="AEO74" s="440"/>
      <c r="AEP74" s="440"/>
      <c r="AEQ74" s="111">
        <f t="shared" ref="AEQ74:AEQ79" si="2155">AEK74+AEL74-AEM74+AEN74-AEO74+AEP74</f>
        <v>0</v>
      </c>
      <c r="AER74" s="440"/>
      <c r="AES74" s="440"/>
      <c r="AEU74" s="440"/>
      <c r="AEV74" s="440"/>
      <c r="AEW74" s="440"/>
      <c r="AEX74" s="440"/>
      <c r="AEY74" s="110">
        <f t="shared" ref="AEY74:AEY79" si="2156">AEU74+AEV74-AEW74+AEX74</f>
        <v>0</v>
      </c>
      <c r="AEZ74" s="440"/>
      <c r="AFA74" s="440"/>
      <c r="AFB74" s="440"/>
      <c r="AFC74" s="440"/>
      <c r="AFD74" s="440"/>
      <c r="AFE74" s="440"/>
      <c r="AFF74" s="111">
        <f t="shared" ref="AFF74:AFF79" si="2157">AEZ74+AFA74-AFB74+AFC74-AFD74+AFE74</f>
        <v>0</v>
      </c>
      <c r="AFG74" s="440"/>
      <c r="AFH74" s="440"/>
      <c r="AFJ74" s="440"/>
      <c r="AFK74" s="440"/>
      <c r="AFL74" s="440"/>
      <c r="AFM74" s="440"/>
      <c r="AFN74" s="110">
        <f t="shared" ref="AFN74:AFN79" si="2158">AFJ74+AFK74-AFL74+AFM74</f>
        <v>0</v>
      </c>
      <c r="AFO74" s="440"/>
      <c r="AFP74" s="440"/>
      <c r="AFQ74" s="440"/>
      <c r="AFR74" s="440"/>
      <c r="AFS74" s="440"/>
      <c r="AFT74" s="440"/>
      <c r="AFU74" s="111">
        <f t="shared" ref="AFU74:AFU79" si="2159">AFO74+AFP74-AFQ74+AFR74-AFS74+AFT74</f>
        <v>0</v>
      </c>
      <c r="AFV74" s="440"/>
      <c r="AFW74" s="440"/>
      <c r="AFY74" s="440"/>
      <c r="AFZ74" s="440"/>
      <c r="AGA74" s="440"/>
      <c r="AGB74" s="440"/>
      <c r="AGC74" s="110">
        <f t="shared" ref="AGC74:AGC79" si="2160">AFY74+AFZ74-AGA74+AGB74</f>
        <v>0</v>
      </c>
      <c r="AGD74" s="440"/>
      <c r="AGE74" s="440"/>
      <c r="AGF74" s="440"/>
      <c r="AGG74" s="440"/>
      <c r="AGH74" s="440"/>
      <c r="AGI74" s="440"/>
      <c r="AGJ74" s="111">
        <f t="shared" ref="AGJ74:AGJ79" si="2161">AGD74+AGE74-AGF74+AGG74-AGH74+AGI74</f>
        <v>0</v>
      </c>
      <c r="AGK74" s="440"/>
      <c r="AGL74" s="440"/>
      <c r="AGN74" s="440"/>
      <c r="AGO74" s="440"/>
      <c r="AGP74" s="440"/>
      <c r="AGQ74" s="440"/>
      <c r="AGR74" s="110">
        <f t="shared" ref="AGR74:AGR79" si="2162">AGN74+AGO74-AGP74+AGQ74</f>
        <v>0</v>
      </c>
      <c r="AGS74" s="440"/>
      <c r="AGT74" s="440"/>
      <c r="AGU74" s="440"/>
      <c r="AGV74" s="440"/>
      <c r="AGW74" s="440"/>
      <c r="AGX74" s="440"/>
      <c r="AGY74" s="111">
        <f t="shared" ref="AGY74:AGY79" si="2163">AGS74+AGT74-AGU74+AGV74-AGW74+AGX74</f>
        <v>0</v>
      </c>
      <c r="AGZ74" s="440"/>
      <c r="AHA74" s="440"/>
      <c r="AHC74" s="440"/>
      <c r="AHD74" s="440"/>
      <c r="AHE74" s="440"/>
      <c r="AHF74" s="440"/>
      <c r="AHG74" s="110">
        <f t="shared" ref="AHG74:AHG79" si="2164">AHC74+AHD74-AHE74+AHF74</f>
        <v>0</v>
      </c>
      <c r="AHH74" s="440"/>
      <c r="AHI74" s="440"/>
      <c r="AHJ74" s="440"/>
      <c r="AHK74" s="440"/>
      <c r="AHL74" s="440"/>
      <c r="AHM74" s="440"/>
      <c r="AHN74" s="111">
        <f t="shared" ref="AHN74:AHN79" si="2165">AHH74+AHI74-AHJ74+AHK74-AHL74+AHM74</f>
        <v>0</v>
      </c>
      <c r="AHO74" s="440"/>
      <c r="AHP74" s="440"/>
      <c r="AHR74" s="440"/>
      <c r="AHS74" s="440"/>
      <c r="AHT74" s="440"/>
      <c r="AHU74" s="440"/>
      <c r="AHV74" s="110">
        <f t="shared" ref="AHV74:AHV79" si="2166">AHR74+AHS74-AHT74+AHU74</f>
        <v>0</v>
      </c>
      <c r="AHW74" s="440"/>
      <c r="AHX74" s="440"/>
      <c r="AHY74" s="440"/>
      <c r="AHZ74" s="440"/>
      <c r="AIA74" s="440"/>
      <c r="AIB74" s="440"/>
      <c r="AIC74" s="111">
        <f t="shared" ref="AIC74:AIC79" si="2167">AHW74+AHX74-AHY74+AHZ74-AIA74+AIB74</f>
        <v>0</v>
      </c>
      <c r="AID74" s="440"/>
      <c r="AIE74" s="440"/>
    </row>
    <row r="75" spans="1:915" x14ac:dyDescent="0.3">
      <c r="A75" s="33" t="s">
        <v>132</v>
      </c>
      <c r="B75" s="34" t="s">
        <v>144</v>
      </c>
      <c r="C75" s="439"/>
      <c r="D75" s="440"/>
      <c r="E75" s="440"/>
      <c r="F75" s="440"/>
      <c r="G75" s="110">
        <f t="shared" si="2046"/>
        <v>0</v>
      </c>
      <c r="H75" s="440"/>
      <c r="I75" s="440"/>
      <c r="J75" s="440"/>
      <c r="K75" s="440"/>
      <c r="L75" s="440"/>
      <c r="M75" s="440"/>
      <c r="N75" s="111">
        <f t="shared" si="2047"/>
        <v>0</v>
      </c>
      <c r="O75" s="440"/>
      <c r="P75" s="440"/>
      <c r="Q75" s="440"/>
      <c r="R75" s="440"/>
      <c r="S75" s="440"/>
      <c r="T75" s="440"/>
      <c r="U75" s="110">
        <f t="shared" si="2048"/>
        <v>0</v>
      </c>
      <c r="V75" s="440"/>
      <c r="W75" s="440"/>
      <c r="X75" s="440"/>
      <c r="Y75" s="440"/>
      <c r="Z75" s="440"/>
      <c r="AA75" s="440"/>
      <c r="AB75" s="111">
        <f t="shared" si="2049"/>
        <v>0</v>
      </c>
      <c r="AC75" s="440"/>
      <c r="AD75" s="440"/>
      <c r="AF75" s="440"/>
      <c r="AG75" s="440"/>
      <c r="AH75" s="440"/>
      <c r="AI75" s="440"/>
      <c r="AJ75" s="110">
        <f t="shared" si="2050"/>
        <v>0</v>
      </c>
      <c r="AK75" s="440"/>
      <c r="AL75" s="440"/>
      <c r="AM75" s="440"/>
      <c r="AN75" s="440"/>
      <c r="AO75" s="440"/>
      <c r="AP75" s="440"/>
      <c r="AQ75" s="111">
        <f t="shared" si="2051"/>
        <v>0</v>
      </c>
      <c r="AR75" s="440"/>
      <c r="AS75" s="440"/>
      <c r="AU75" s="440"/>
      <c r="AV75" s="440"/>
      <c r="AW75" s="440"/>
      <c r="AX75" s="440"/>
      <c r="AY75" s="110">
        <f t="shared" si="2052"/>
        <v>0</v>
      </c>
      <c r="AZ75" s="440"/>
      <c r="BA75" s="440"/>
      <c r="BB75" s="440"/>
      <c r="BC75" s="440"/>
      <c r="BD75" s="440"/>
      <c r="BE75" s="440"/>
      <c r="BF75" s="111">
        <f t="shared" si="2053"/>
        <v>0</v>
      </c>
      <c r="BG75" s="440"/>
      <c r="BH75" s="440"/>
      <c r="BJ75" s="440"/>
      <c r="BK75" s="440"/>
      <c r="BL75" s="440"/>
      <c r="BM75" s="440"/>
      <c r="BN75" s="110">
        <f t="shared" si="2054"/>
        <v>0</v>
      </c>
      <c r="BO75" s="440"/>
      <c r="BP75" s="440"/>
      <c r="BQ75" s="440"/>
      <c r="BR75" s="440"/>
      <c r="BS75" s="440"/>
      <c r="BT75" s="440"/>
      <c r="BU75" s="111">
        <f t="shared" si="2055"/>
        <v>0</v>
      </c>
      <c r="BV75" s="440"/>
      <c r="BW75" s="440"/>
      <c r="BY75" s="440"/>
      <c r="BZ75" s="440"/>
      <c r="CA75" s="440"/>
      <c r="CB75" s="440"/>
      <c r="CC75" s="110">
        <f t="shared" si="2056"/>
        <v>0</v>
      </c>
      <c r="CD75" s="440"/>
      <c r="CE75" s="440"/>
      <c r="CF75" s="440"/>
      <c r="CG75" s="440"/>
      <c r="CH75" s="440"/>
      <c r="CI75" s="440"/>
      <c r="CJ75" s="111">
        <f t="shared" si="2057"/>
        <v>0</v>
      </c>
      <c r="CK75" s="440"/>
      <c r="CL75" s="440"/>
      <c r="CN75" s="440"/>
      <c r="CO75" s="440"/>
      <c r="CP75" s="440"/>
      <c r="CQ75" s="440"/>
      <c r="CR75" s="110">
        <f t="shared" si="2058"/>
        <v>0</v>
      </c>
      <c r="CS75" s="440"/>
      <c r="CT75" s="440"/>
      <c r="CU75" s="440"/>
      <c r="CV75" s="440"/>
      <c r="CW75" s="440"/>
      <c r="CX75" s="440"/>
      <c r="CY75" s="111">
        <f t="shared" si="2059"/>
        <v>0</v>
      </c>
      <c r="CZ75" s="440"/>
      <c r="DA75" s="440"/>
      <c r="DC75" s="440"/>
      <c r="DD75" s="440"/>
      <c r="DE75" s="440"/>
      <c r="DF75" s="440"/>
      <c r="DG75" s="110">
        <f t="shared" si="2060"/>
        <v>0</v>
      </c>
      <c r="DH75" s="440"/>
      <c r="DI75" s="440"/>
      <c r="DJ75" s="440"/>
      <c r="DK75" s="440"/>
      <c r="DL75" s="440"/>
      <c r="DM75" s="440"/>
      <c r="DN75" s="111">
        <f t="shared" si="2061"/>
        <v>0</v>
      </c>
      <c r="DO75" s="440"/>
      <c r="DP75" s="440"/>
      <c r="DR75" s="440"/>
      <c r="DS75" s="440"/>
      <c r="DT75" s="440"/>
      <c r="DU75" s="440"/>
      <c r="DV75" s="110">
        <f t="shared" si="2062"/>
        <v>0</v>
      </c>
      <c r="DW75" s="440"/>
      <c r="DX75" s="440"/>
      <c r="DY75" s="440"/>
      <c r="DZ75" s="440"/>
      <c r="EA75" s="440"/>
      <c r="EB75" s="440"/>
      <c r="EC75" s="111">
        <f t="shared" si="2063"/>
        <v>0</v>
      </c>
      <c r="ED75" s="440"/>
      <c r="EE75" s="440"/>
      <c r="EG75" s="440"/>
      <c r="EH75" s="440"/>
      <c r="EI75" s="440"/>
      <c r="EJ75" s="440"/>
      <c r="EK75" s="110">
        <f t="shared" si="2064"/>
        <v>0</v>
      </c>
      <c r="EL75" s="440"/>
      <c r="EM75" s="440"/>
      <c r="EN75" s="440"/>
      <c r="EO75" s="440"/>
      <c r="EP75" s="440"/>
      <c r="EQ75" s="440"/>
      <c r="ER75" s="111">
        <f t="shared" si="2065"/>
        <v>0</v>
      </c>
      <c r="ES75" s="440"/>
      <c r="ET75" s="440"/>
      <c r="EV75" s="440"/>
      <c r="EW75" s="440"/>
      <c r="EX75" s="440"/>
      <c r="EY75" s="440"/>
      <c r="EZ75" s="110">
        <f t="shared" si="2066"/>
        <v>0</v>
      </c>
      <c r="FA75" s="440"/>
      <c r="FB75" s="440"/>
      <c r="FC75" s="440"/>
      <c r="FD75" s="440"/>
      <c r="FE75" s="440"/>
      <c r="FF75" s="440"/>
      <c r="FG75" s="111">
        <f t="shared" si="2067"/>
        <v>0</v>
      </c>
      <c r="FH75" s="440"/>
      <c r="FI75" s="440"/>
      <c r="FK75" s="440"/>
      <c r="FL75" s="440"/>
      <c r="FM75" s="440"/>
      <c r="FN75" s="440"/>
      <c r="FO75" s="110">
        <f t="shared" si="2068"/>
        <v>0</v>
      </c>
      <c r="FP75" s="440"/>
      <c r="FQ75" s="440"/>
      <c r="FR75" s="440"/>
      <c r="FS75" s="440"/>
      <c r="FT75" s="440"/>
      <c r="FU75" s="440"/>
      <c r="FV75" s="111">
        <f t="shared" si="2069"/>
        <v>0</v>
      </c>
      <c r="FW75" s="440"/>
      <c r="FX75" s="440"/>
      <c r="FZ75" s="440"/>
      <c r="GA75" s="440"/>
      <c r="GB75" s="440"/>
      <c r="GC75" s="440"/>
      <c r="GD75" s="110">
        <f t="shared" si="2070"/>
        <v>0</v>
      </c>
      <c r="GE75" s="440"/>
      <c r="GF75" s="440"/>
      <c r="GG75" s="440"/>
      <c r="GH75" s="440"/>
      <c r="GI75" s="440"/>
      <c r="GJ75" s="440"/>
      <c r="GK75" s="111">
        <f t="shared" si="2071"/>
        <v>0</v>
      </c>
      <c r="GL75" s="440"/>
      <c r="GM75" s="440"/>
      <c r="GO75" s="440"/>
      <c r="GP75" s="440"/>
      <c r="GQ75" s="440"/>
      <c r="GR75" s="440"/>
      <c r="GS75" s="110">
        <f t="shared" si="2072"/>
        <v>0</v>
      </c>
      <c r="GT75" s="440"/>
      <c r="GU75" s="440"/>
      <c r="GV75" s="440"/>
      <c r="GW75" s="440"/>
      <c r="GX75" s="440"/>
      <c r="GY75" s="440"/>
      <c r="GZ75" s="111">
        <f t="shared" si="2073"/>
        <v>0</v>
      </c>
      <c r="HA75" s="440"/>
      <c r="HB75" s="440"/>
      <c r="HD75" s="440"/>
      <c r="HE75" s="440"/>
      <c r="HF75" s="440"/>
      <c r="HG75" s="440"/>
      <c r="HH75" s="110">
        <f t="shared" si="2074"/>
        <v>0</v>
      </c>
      <c r="HI75" s="440"/>
      <c r="HJ75" s="440"/>
      <c r="HK75" s="440"/>
      <c r="HL75" s="440"/>
      <c r="HM75" s="440"/>
      <c r="HN75" s="440"/>
      <c r="HO75" s="111">
        <f t="shared" si="2075"/>
        <v>0</v>
      </c>
      <c r="HP75" s="440"/>
      <c r="HQ75" s="440"/>
      <c r="HS75" s="440"/>
      <c r="HT75" s="440"/>
      <c r="HU75" s="440"/>
      <c r="HV75" s="440"/>
      <c r="HW75" s="110">
        <f t="shared" si="2076"/>
        <v>0</v>
      </c>
      <c r="HX75" s="440"/>
      <c r="HY75" s="440"/>
      <c r="HZ75" s="440"/>
      <c r="IA75" s="440"/>
      <c r="IB75" s="440"/>
      <c r="IC75" s="440"/>
      <c r="ID75" s="111">
        <f t="shared" si="2077"/>
        <v>0</v>
      </c>
      <c r="IE75" s="440"/>
      <c r="IF75" s="440"/>
      <c r="IH75" s="440"/>
      <c r="II75" s="440"/>
      <c r="IJ75" s="440"/>
      <c r="IK75" s="440"/>
      <c r="IL75" s="110">
        <f t="shared" si="2078"/>
        <v>0</v>
      </c>
      <c r="IM75" s="440"/>
      <c r="IN75" s="440"/>
      <c r="IO75" s="440"/>
      <c r="IP75" s="440"/>
      <c r="IQ75" s="440"/>
      <c r="IR75" s="440"/>
      <c r="IS75" s="111">
        <f t="shared" si="2079"/>
        <v>0</v>
      </c>
      <c r="IT75" s="440"/>
      <c r="IU75" s="440"/>
      <c r="IW75" s="440"/>
      <c r="IX75" s="440"/>
      <c r="IY75" s="440"/>
      <c r="IZ75" s="440"/>
      <c r="JA75" s="110">
        <f t="shared" si="2080"/>
        <v>0</v>
      </c>
      <c r="JB75" s="440"/>
      <c r="JC75" s="440"/>
      <c r="JD75" s="440"/>
      <c r="JE75" s="440"/>
      <c r="JF75" s="440"/>
      <c r="JG75" s="440"/>
      <c r="JH75" s="111">
        <f t="shared" si="2081"/>
        <v>0</v>
      </c>
      <c r="JI75" s="440"/>
      <c r="JJ75" s="440"/>
      <c r="JL75" s="440"/>
      <c r="JM75" s="440"/>
      <c r="JN75" s="440"/>
      <c r="JO75" s="440"/>
      <c r="JP75" s="110">
        <f t="shared" si="2082"/>
        <v>0</v>
      </c>
      <c r="JQ75" s="440"/>
      <c r="JR75" s="440"/>
      <c r="JS75" s="440"/>
      <c r="JT75" s="440"/>
      <c r="JU75" s="440"/>
      <c r="JV75" s="440"/>
      <c r="JW75" s="111">
        <f t="shared" si="2083"/>
        <v>0</v>
      </c>
      <c r="JX75" s="440"/>
      <c r="JY75" s="440"/>
      <c r="KA75" s="440"/>
      <c r="KB75" s="440"/>
      <c r="KC75" s="440"/>
      <c r="KD75" s="440"/>
      <c r="KE75" s="110">
        <f t="shared" si="2084"/>
        <v>0</v>
      </c>
      <c r="KF75" s="440"/>
      <c r="KG75" s="440"/>
      <c r="KH75" s="440"/>
      <c r="KI75" s="440"/>
      <c r="KJ75" s="440"/>
      <c r="KK75" s="440"/>
      <c r="KL75" s="111">
        <f t="shared" si="2085"/>
        <v>0</v>
      </c>
      <c r="KM75" s="440"/>
      <c r="KN75" s="440"/>
      <c r="KP75" s="440"/>
      <c r="KQ75" s="440"/>
      <c r="KR75" s="440"/>
      <c r="KS75" s="440"/>
      <c r="KT75" s="110">
        <f t="shared" si="2086"/>
        <v>0</v>
      </c>
      <c r="KU75" s="440"/>
      <c r="KV75" s="440"/>
      <c r="KW75" s="440"/>
      <c r="KX75" s="440"/>
      <c r="KY75" s="440"/>
      <c r="KZ75" s="440"/>
      <c r="LA75" s="111">
        <f t="shared" si="2087"/>
        <v>0</v>
      </c>
      <c r="LB75" s="440"/>
      <c r="LC75" s="440"/>
      <c r="LE75" s="440"/>
      <c r="LF75" s="440"/>
      <c r="LG75" s="440"/>
      <c r="LH75" s="440"/>
      <c r="LI75" s="110">
        <f t="shared" si="2088"/>
        <v>0</v>
      </c>
      <c r="LJ75" s="440"/>
      <c r="LK75" s="440"/>
      <c r="LL75" s="440"/>
      <c r="LM75" s="440"/>
      <c r="LN75" s="440"/>
      <c r="LO75" s="440"/>
      <c r="LP75" s="111">
        <f t="shared" si="2089"/>
        <v>0</v>
      </c>
      <c r="LQ75" s="440"/>
      <c r="LR75" s="440"/>
      <c r="LT75" s="440"/>
      <c r="LU75" s="440"/>
      <c r="LV75" s="440"/>
      <c r="LW75" s="440"/>
      <c r="LX75" s="110">
        <f t="shared" si="2090"/>
        <v>0</v>
      </c>
      <c r="LY75" s="440"/>
      <c r="LZ75" s="440"/>
      <c r="MA75" s="440"/>
      <c r="MB75" s="440"/>
      <c r="MC75" s="440"/>
      <c r="MD75" s="440"/>
      <c r="ME75" s="111">
        <f t="shared" si="2091"/>
        <v>0</v>
      </c>
      <c r="MF75" s="440"/>
      <c r="MG75" s="440"/>
      <c r="MI75" s="440"/>
      <c r="MJ75" s="440"/>
      <c r="MK75" s="440"/>
      <c r="ML75" s="440"/>
      <c r="MM75" s="110">
        <f t="shared" si="2092"/>
        <v>0</v>
      </c>
      <c r="MN75" s="440"/>
      <c r="MO75" s="440"/>
      <c r="MP75" s="440"/>
      <c r="MQ75" s="440"/>
      <c r="MR75" s="440"/>
      <c r="MS75" s="440"/>
      <c r="MT75" s="111">
        <f t="shared" si="2093"/>
        <v>0</v>
      </c>
      <c r="MU75" s="440"/>
      <c r="MV75" s="440"/>
      <c r="MX75" s="440"/>
      <c r="MY75" s="440"/>
      <c r="MZ75" s="440"/>
      <c r="NA75" s="440"/>
      <c r="NB75" s="110">
        <f t="shared" si="2094"/>
        <v>0</v>
      </c>
      <c r="NC75" s="440"/>
      <c r="ND75" s="440"/>
      <c r="NE75" s="440"/>
      <c r="NF75" s="440"/>
      <c r="NG75" s="440"/>
      <c r="NH75" s="440"/>
      <c r="NI75" s="111">
        <f t="shared" si="2095"/>
        <v>0</v>
      </c>
      <c r="NJ75" s="440"/>
      <c r="NK75" s="440"/>
      <c r="NM75" s="440"/>
      <c r="NN75" s="440"/>
      <c r="NO75" s="440"/>
      <c r="NP75" s="440"/>
      <c r="NQ75" s="110">
        <f t="shared" si="2096"/>
        <v>0</v>
      </c>
      <c r="NR75" s="440"/>
      <c r="NS75" s="440"/>
      <c r="NT75" s="440"/>
      <c r="NU75" s="440"/>
      <c r="NV75" s="440"/>
      <c r="NW75" s="440"/>
      <c r="NX75" s="111">
        <f t="shared" si="2097"/>
        <v>0</v>
      </c>
      <c r="NY75" s="440"/>
      <c r="NZ75" s="440"/>
      <c r="OB75" s="440"/>
      <c r="OC75" s="440"/>
      <c r="OD75" s="440"/>
      <c r="OE75" s="440"/>
      <c r="OF75" s="110">
        <f t="shared" si="2098"/>
        <v>0</v>
      </c>
      <c r="OG75" s="440"/>
      <c r="OH75" s="440"/>
      <c r="OI75" s="440"/>
      <c r="OJ75" s="440"/>
      <c r="OK75" s="440"/>
      <c r="OL75" s="440"/>
      <c r="OM75" s="111">
        <f t="shared" si="2099"/>
        <v>0</v>
      </c>
      <c r="ON75" s="440"/>
      <c r="OO75" s="440"/>
      <c r="OQ75" s="440"/>
      <c r="OR75" s="440"/>
      <c r="OS75" s="440"/>
      <c r="OT75" s="440"/>
      <c r="OU75" s="110">
        <f t="shared" si="2100"/>
        <v>0</v>
      </c>
      <c r="OV75" s="440"/>
      <c r="OW75" s="440"/>
      <c r="OX75" s="440"/>
      <c r="OY75" s="440"/>
      <c r="OZ75" s="440"/>
      <c r="PA75" s="440"/>
      <c r="PB75" s="111">
        <f t="shared" si="2101"/>
        <v>0</v>
      </c>
      <c r="PC75" s="440"/>
      <c r="PD75" s="440"/>
      <c r="PF75" s="440"/>
      <c r="PG75" s="440"/>
      <c r="PH75" s="440"/>
      <c r="PI75" s="440"/>
      <c r="PJ75" s="110">
        <f t="shared" si="2102"/>
        <v>0</v>
      </c>
      <c r="PK75" s="440"/>
      <c r="PL75" s="440"/>
      <c r="PM75" s="440"/>
      <c r="PN75" s="440"/>
      <c r="PO75" s="440"/>
      <c r="PP75" s="440"/>
      <c r="PQ75" s="111">
        <f t="shared" si="2103"/>
        <v>0</v>
      </c>
      <c r="PR75" s="440"/>
      <c r="PS75" s="440"/>
      <c r="PU75" s="440"/>
      <c r="PV75" s="440"/>
      <c r="PW75" s="440"/>
      <c r="PX75" s="440"/>
      <c r="PY75" s="110">
        <f t="shared" si="2104"/>
        <v>0</v>
      </c>
      <c r="PZ75" s="440"/>
      <c r="QA75" s="440"/>
      <c r="QB75" s="440"/>
      <c r="QC75" s="440"/>
      <c r="QD75" s="440"/>
      <c r="QE75" s="440"/>
      <c r="QF75" s="111">
        <f t="shared" si="2105"/>
        <v>0</v>
      </c>
      <c r="QG75" s="440"/>
      <c r="QH75" s="440"/>
      <c r="QJ75" s="440"/>
      <c r="QK75" s="440"/>
      <c r="QL75" s="440"/>
      <c r="QM75" s="440"/>
      <c r="QN75" s="110">
        <f t="shared" si="2106"/>
        <v>0</v>
      </c>
      <c r="QO75" s="440"/>
      <c r="QP75" s="440"/>
      <c r="QQ75" s="440"/>
      <c r="QR75" s="440"/>
      <c r="QS75" s="440"/>
      <c r="QT75" s="440"/>
      <c r="QU75" s="111">
        <f t="shared" si="2107"/>
        <v>0</v>
      </c>
      <c r="QV75" s="440"/>
      <c r="QW75" s="440"/>
      <c r="QY75" s="440"/>
      <c r="QZ75" s="440"/>
      <c r="RA75" s="440"/>
      <c r="RB75" s="440"/>
      <c r="RC75" s="110">
        <f t="shared" si="2108"/>
        <v>0</v>
      </c>
      <c r="RD75" s="440"/>
      <c r="RE75" s="440"/>
      <c r="RF75" s="440"/>
      <c r="RG75" s="440"/>
      <c r="RH75" s="440"/>
      <c r="RI75" s="440"/>
      <c r="RJ75" s="111">
        <f t="shared" si="2109"/>
        <v>0</v>
      </c>
      <c r="RK75" s="440"/>
      <c r="RL75" s="440"/>
      <c r="RN75" s="440"/>
      <c r="RO75" s="440"/>
      <c r="RP75" s="440"/>
      <c r="RQ75" s="440"/>
      <c r="RR75" s="110">
        <f t="shared" si="2110"/>
        <v>0</v>
      </c>
      <c r="RS75" s="440"/>
      <c r="RT75" s="440"/>
      <c r="RU75" s="440"/>
      <c r="RV75" s="440"/>
      <c r="RW75" s="440"/>
      <c r="RX75" s="440"/>
      <c r="RY75" s="111">
        <f t="shared" si="2111"/>
        <v>0</v>
      </c>
      <c r="RZ75" s="440"/>
      <c r="SA75" s="440"/>
      <c r="SC75" s="440"/>
      <c r="SD75" s="440"/>
      <c r="SE75" s="440"/>
      <c r="SF75" s="440"/>
      <c r="SG75" s="110">
        <f t="shared" si="2112"/>
        <v>0</v>
      </c>
      <c r="SH75" s="440"/>
      <c r="SI75" s="440"/>
      <c r="SJ75" s="440"/>
      <c r="SK75" s="440"/>
      <c r="SL75" s="440"/>
      <c r="SM75" s="440"/>
      <c r="SN75" s="111">
        <f t="shared" si="2113"/>
        <v>0</v>
      </c>
      <c r="SO75" s="440"/>
      <c r="SP75" s="440"/>
      <c r="SR75" s="440"/>
      <c r="SS75" s="440"/>
      <c r="ST75" s="440"/>
      <c r="SU75" s="440"/>
      <c r="SV75" s="110">
        <f t="shared" si="2114"/>
        <v>0</v>
      </c>
      <c r="SW75" s="440"/>
      <c r="SX75" s="440"/>
      <c r="SY75" s="440"/>
      <c r="SZ75" s="440"/>
      <c r="TA75" s="440"/>
      <c r="TB75" s="440"/>
      <c r="TC75" s="111">
        <f t="shared" si="2115"/>
        <v>0</v>
      </c>
      <c r="TD75" s="440"/>
      <c r="TE75" s="440"/>
      <c r="TG75" s="440"/>
      <c r="TH75" s="440"/>
      <c r="TI75" s="440"/>
      <c r="TJ75" s="440"/>
      <c r="TK75" s="110">
        <f t="shared" si="2116"/>
        <v>0</v>
      </c>
      <c r="TL75" s="440"/>
      <c r="TM75" s="440"/>
      <c r="TN75" s="440"/>
      <c r="TO75" s="440"/>
      <c r="TP75" s="440"/>
      <c r="TQ75" s="440"/>
      <c r="TR75" s="111">
        <f t="shared" si="2117"/>
        <v>0</v>
      </c>
      <c r="TS75" s="440"/>
      <c r="TT75" s="440"/>
      <c r="TV75" s="440"/>
      <c r="TW75" s="440"/>
      <c r="TX75" s="440"/>
      <c r="TY75" s="440"/>
      <c r="TZ75" s="110">
        <f t="shared" si="2118"/>
        <v>0</v>
      </c>
      <c r="UA75" s="440"/>
      <c r="UB75" s="440"/>
      <c r="UC75" s="440"/>
      <c r="UD75" s="440"/>
      <c r="UE75" s="440"/>
      <c r="UF75" s="440"/>
      <c r="UG75" s="111">
        <f t="shared" si="2119"/>
        <v>0</v>
      </c>
      <c r="UH75" s="440"/>
      <c r="UI75" s="440"/>
      <c r="UK75" s="440"/>
      <c r="UL75" s="440"/>
      <c r="UM75" s="440"/>
      <c r="UN75" s="440"/>
      <c r="UO75" s="110">
        <f t="shared" si="2120"/>
        <v>0</v>
      </c>
      <c r="UP75" s="440"/>
      <c r="UQ75" s="440"/>
      <c r="UR75" s="440"/>
      <c r="US75" s="440"/>
      <c r="UT75" s="440"/>
      <c r="UU75" s="440"/>
      <c r="UV75" s="111">
        <f t="shared" si="2121"/>
        <v>0</v>
      </c>
      <c r="UW75" s="440"/>
      <c r="UX75" s="440"/>
      <c r="UZ75" s="440"/>
      <c r="VA75" s="440"/>
      <c r="VB75" s="440"/>
      <c r="VC75" s="440"/>
      <c r="VD75" s="110">
        <f t="shared" si="2122"/>
        <v>0</v>
      </c>
      <c r="VE75" s="440"/>
      <c r="VF75" s="440"/>
      <c r="VG75" s="440"/>
      <c r="VH75" s="440"/>
      <c r="VI75" s="440"/>
      <c r="VJ75" s="440"/>
      <c r="VK75" s="111">
        <f t="shared" si="2123"/>
        <v>0</v>
      </c>
      <c r="VL75" s="440"/>
      <c r="VM75" s="440"/>
      <c r="VO75" s="440"/>
      <c r="VP75" s="440"/>
      <c r="VQ75" s="440"/>
      <c r="VR75" s="440"/>
      <c r="VS75" s="110">
        <f t="shared" si="2124"/>
        <v>0</v>
      </c>
      <c r="VT75" s="440"/>
      <c r="VU75" s="440"/>
      <c r="VV75" s="440"/>
      <c r="VW75" s="440"/>
      <c r="VX75" s="440"/>
      <c r="VY75" s="440"/>
      <c r="VZ75" s="111">
        <f t="shared" si="2125"/>
        <v>0</v>
      </c>
      <c r="WA75" s="440"/>
      <c r="WB75" s="440"/>
      <c r="WD75" s="440"/>
      <c r="WE75" s="440"/>
      <c r="WF75" s="440"/>
      <c r="WG75" s="440"/>
      <c r="WH75" s="110">
        <f t="shared" si="2126"/>
        <v>0</v>
      </c>
      <c r="WI75" s="440"/>
      <c r="WJ75" s="440"/>
      <c r="WK75" s="440"/>
      <c r="WL75" s="440"/>
      <c r="WM75" s="440"/>
      <c r="WN75" s="440"/>
      <c r="WO75" s="111">
        <f t="shared" si="2127"/>
        <v>0</v>
      </c>
      <c r="WP75" s="440"/>
      <c r="WQ75" s="440"/>
      <c r="WS75" s="440"/>
      <c r="WT75" s="440"/>
      <c r="WU75" s="440"/>
      <c r="WV75" s="440"/>
      <c r="WW75" s="110">
        <f t="shared" si="2128"/>
        <v>0</v>
      </c>
      <c r="WX75" s="440"/>
      <c r="WY75" s="440"/>
      <c r="WZ75" s="440"/>
      <c r="XA75" s="440"/>
      <c r="XB75" s="440"/>
      <c r="XC75" s="440"/>
      <c r="XD75" s="111">
        <f t="shared" si="2129"/>
        <v>0</v>
      </c>
      <c r="XE75" s="440"/>
      <c r="XF75" s="440"/>
      <c r="XH75" s="440"/>
      <c r="XI75" s="440"/>
      <c r="XJ75" s="440"/>
      <c r="XK75" s="440"/>
      <c r="XL75" s="110">
        <f t="shared" si="2130"/>
        <v>0</v>
      </c>
      <c r="XM75" s="440"/>
      <c r="XN75" s="440"/>
      <c r="XO75" s="440"/>
      <c r="XP75" s="440"/>
      <c r="XQ75" s="440"/>
      <c r="XR75" s="440"/>
      <c r="XS75" s="111">
        <f t="shared" si="2131"/>
        <v>0</v>
      </c>
      <c r="XT75" s="440"/>
      <c r="XU75" s="440"/>
      <c r="XW75" s="440"/>
      <c r="XX75" s="440"/>
      <c r="XY75" s="440"/>
      <c r="XZ75" s="440"/>
      <c r="YA75" s="110">
        <f t="shared" si="2132"/>
        <v>0</v>
      </c>
      <c r="YB75" s="440"/>
      <c r="YC75" s="440"/>
      <c r="YD75" s="440"/>
      <c r="YE75" s="440"/>
      <c r="YF75" s="440"/>
      <c r="YG75" s="440"/>
      <c r="YH75" s="111">
        <f t="shared" si="2133"/>
        <v>0</v>
      </c>
      <c r="YI75" s="440"/>
      <c r="YJ75" s="440"/>
      <c r="YL75" s="440"/>
      <c r="YM75" s="440"/>
      <c r="YN75" s="440"/>
      <c r="YO75" s="440"/>
      <c r="YP75" s="110">
        <f t="shared" si="2134"/>
        <v>0</v>
      </c>
      <c r="YQ75" s="440"/>
      <c r="YR75" s="440"/>
      <c r="YS75" s="440"/>
      <c r="YT75" s="440"/>
      <c r="YU75" s="440"/>
      <c r="YV75" s="440"/>
      <c r="YW75" s="111">
        <f t="shared" si="2135"/>
        <v>0</v>
      </c>
      <c r="YX75" s="440"/>
      <c r="YY75" s="440"/>
      <c r="ZA75" s="440"/>
      <c r="ZB75" s="440"/>
      <c r="ZC75" s="440"/>
      <c r="ZD75" s="440"/>
      <c r="ZE75" s="110">
        <f t="shared" si="2136"/>
        <v>0</v>
      </c>
      <c r="ZF75" s="440"/>
      <c r="ZG75" s="440"/>
      <c r="ZH75" s="440"/>
      <c r="ZI75" s="440"/>
      <c r="ZJ75" s="440"/>
      <c r="ZK75" s="440"/>
      <c r="ZL75" s="111">
        <f t="shared" si="2137"/>
        <v>0</v>
      </c>
      <c r="ZM75" s="440"/>
      <c r="ZN75" s="440"/>
      <c r="ZP75" s="440"/>
      <c r="ZQ75" s="440"/>
      <c r="ZR75" s="440"/>
      <c r="ZS75" s="440"/>
      <c r="ZT75" s="110">
        <f t="shared" si="2138"/>
        <v>0</v>
      </c>
      <c r="ZU75" s="440"/>
      <c r="ZV75" s="440"/>
      <c r="ZW75" s="440"/>
      <c r="ZX75" s="440"/>
      <c r="ZY75" s="440"/>
      <c r="ZZ75" s="440"/>
      <c r="AAA75" s="111">
        <f t="shared" si="2139"/>
        <v>0</v>
      </c>
      <c r="AAB75" s="440"/>
      <c r="AAC75" s="440"/>
      <c r="AAE75" s="440"/>
      <c r="AAF75" s="440"/>
      <c r="AAG75" s="440"/>
      <c r="AAH75" s="440"/>
      <c r="AAI75" s="110">
        <f t="shared" si="2140"/>
        <v>0</v>
      </c>
      <c r="AAJ75" s="440"/>
      <c r="AAK75" s="440"/>
      <c r="AAL75" s="440"/>
      <c r="AAM75" s="440"/>
      <c r="AAN75" s="440"/>
      <c r="AAO75" s="440"/>
      <c r="AAP75" s="111">
        <f t="shared" si="2141"/>
        <v>0</v>
      </c>
      <c r="AAQ75" s="440"/>
      <c r="AAR75" s="440"/>
      <c r="AAT75" s="440"/>
      <c r="AAU75" s="440"/>
      <c r="AAV75" s="440"/>
      <c r="AAW75" s="440"/>
      <c r="AAX75" s="110">
        <f t="shared" si="2142"/>
        <v>0</v>
      </c>
      <c r="AAY75" s="440"/>
      <c r="AAZ75" s="440"/>
      <c r="ABA75" s="440"/>
      <c r="ABB75" s="440"/>
      <c r="ABC75" s="440"/>
      <c r="ABD75" s="440"/>
      <c r="ABE75" s="111">
        <f t="shared" si="2143"/>
        <v>0</v>
      </c>
      <c r="ABF75" s="440"/>
      <c r="ABG75" s="440"/>
      <c r="ABI75" s="440"/>
      <c r="ABJ75" s="440"/>
      <c r="ABK75" s="440"/>
      <c r="ABL75" s="440"/>
      <c r="ABM75" s="110">
        <f t="shared" si="2144"/>
        <v>0</v>
      </c>
      <c r="ABN75" s="440"/>
      <c r="ABO75" s="440"/>
      <c r="ABP75" s="440"/>
      <c r="ABQ75" s="440"/>
      <c r="ABR75" s="440"/>
      <c r="ABS75" s="440"/>
      <c r="ABT75" s="111">
        <f t="shared" si="2145"/>
        <v>0</v>
      </c>
      <c r="ABU75" s="440"/>
      <c r="ABV75" s="440"/>
      <c r="ABX75" s="440"/>
      <c r="ABY75" s="440"/>
      <c r="ABZ75" s="440"/>
      <c r="ACA75" s="440"/>
      <c r="ACB75" s="110">
        <f t="shared" si="2146"/>
        <v>0</v>
      </c>
      <c r="ACC75" s="440"/>
      <c r="ACD75" s="440"/>
      <c r="ACE75" s="440"/>
      <c r="ACF75" s="440"/>
      <c r="ACG75" s="440"/>
      <c r="ACH75" s="440"/>
      <c r="ACI75" s="111">
        <f t="shared" si="2147"/>
        <v>0</v>
      </c>
      <c r="ACJ75" s="440"/>
      <c r="ACK75" s="440"/>
      <c r="ACM75" s="440"/>
      <c r="ACN75" s="440"/>
      <c r="ACO75" s="440"/>
      <c r="ACP75" s="440"/>
      <c r="ACQ75" s="110">
        <f t="shared" si="2148"/>
        <v>0</v>
      </c>
      <c r="ACR75" s="440"/>
      <c r="ACS75" s="440"/>
      <c r="ACT75" s="440"/>
      <c r="ACU75" s="440"/>
      <c r="ACV75" s="440"/>
      <c r="ACW75" s="440"/>
      <c r="ACX75" s="111">
        <f t="shared" si="2149"/>
        <v>0</v>
      </c>
      <c r="ACY75" s="440"/>
      <c r="ACZ75" s="440"/>
      <c r="ADB75" s="440"/>
      <c r="ADC75" s="440"/>
      <c r="ADD75" s="440"/>
      <c r="ADE75" s="440"/>
      <c r="ADF75" s="110">
        <f t="shared" si="2150"/>
        <v>0</v>
      </c>
      <c r="ADG75" s="440"/>
      <c r="ADH75" s="440"/>
      <c r="ADI75" s="440"/>
      <c r="ADJ75" s="440"/>
      <c r="ADK75" s="440"/>
      <c r="ADL75" s="440"/>
      <c r="ADM75" s="111">
        <f t="shared" si="2151"/>
        <v>0</v>
      </c>
      <c r="ADN75" s="440"/>
      <c r="ADO75" s="440"/>
      <c r="ADQ75" s="440"/>
      <c r="ADR75" s="440"/>
      <c r="ADS75" s="440"/>
      <c r="ADT75" s="440"/>
      <c r="ADU75" s="110">
        <f t="shared" si="2152"/>
        <v>0</v>
      </c>
      <c r="ADV75" s="440"/>
      <c r="ADW75" s="440"/>
      <c r="ADX75" s="440"/>
      <c r="ADY75" s="440"/>
      <c r="ADZ75" s="440"/>
      <c r="AEA75" s="440"/>
      <c r="AEB75" s="111">
        <f t="shared" si="2153"/>
        <v>0</v>
      </c>
      <c r="AEC75" s="440"/>
      <c r="AED75" s="440"/>
      <c r="AEF75" s="440"/>
      <c r="AEG75" s="440"/>
      <c r="AEH75" s="440"/>
      <c r="AEI75" s="440"/>
      <c r="AEJ75" s="110">
        <f t="shared" si="2154"/>
        <v>0</v>
      </c>
      <c r="AEK75" s="440"/>
      <c r="AEL75" s="440"/>
      <c r="AEM75" s="440"/>
      <c r="AEN75" s="440"/>
      <c r="AEO75" s="440"/>
      <c r="AEP75" s="440"/>
      <c r="AEQ75" s="111">
        <f t="shared" si="2155"/>
        <v>0</v>
      </c>
      <c r="AER75" s="440"/>
      <c r="AES75" s="440"/>
      <c r="AEU75" s="440"/>
      <c r="AEV75" s="440"/>
      <c r="AEW75" s="440"/>
      <c r="AEX75" s="440"/>
      <c r="AEY75" s="110">
        <f t="shared" si="2156"/>
        <v>0</v>
      </c>
      <c r="AEZ75" s="440"/>
      <c r="AFA75" s="440"/>
      <c r="AFB75" s="440"/>
      <c r="AFC75" s="440"/>
      <c r="AFD75" s="440"/>
      <c r="AFE75" s="440"/>
      <c r="AFF75" s="111">
        <f t="shared" si="2157"/>
        <v>0</v>
      </c>
      <c r="AFG75" s="440"/>
      <c r="AFH75" s="440"/>
      <c r="AFJ75" s="440"/>
      <c r="AFK75" s="440"/>
      <c r="AFL75" s="440"/>
      <c r="AFM75" s="440"/>
      <c r="AFN75" s="110">
        <f t="shared" si="2158"/>
        <v>0</v>
      </c>
      <c r="AFO75" s="440"/>
      <c r="AFP75" s="440"/>
      <c r="AFQ75" s="440"/>
      <c r="AFR75" s="440"/>
      <c r="AFS75" s="440"/>
      <c r="AFT75" s="440"/>
      <c r="AFU75" s="111">
        <f t="shared" si="2159"/>
        <v>0</v>
      </c>
      <c r="AFV75" s="440"/>
      <c r="AFW75" s="440"/>
      <c r="AFY75" s="440"/>
      <c r="AFZ75" s="440"/>
      <c r="AGA75" s="440"/>
      <c r="AGB75" s="440"/>
      <c r="AGC75" s="110">
        <f t="shared" si="2160"/>
        <v>0</v>
      </c>
      <c r="AGD75" s="440"/>
      <c r="AGE75" s="440"/>
      <c r="AGF75" s="440"/>
      <c r="AGG75" s="440"/>
      <c r="AGH75" s="440"/>
      <c r="AGI75" s="440"/>
      <c r="AGJ75" s="111">
        <f t="shared" si="2161"/>
        <v>0</v>
      </c>
      <c r="AGK75" s="440"/>
      <c r="AGL75" s="440"/>
      <c r="AGN75" s="440"/>
      <c r="AGO75" s="440"/>
      <c r="AGP75" s="440"/>
      <c r="AGQ75" s="440"/>
      <c r="AGR75" s="110">
        <f t="shared" si="2162"/>
        <v>0</v>
      </c>
      <c r="AGS75" s="440"/>
      <c r="AGT75" s="440"/>
      <c r="AGU75" s="440"/>
      <c r="AGV75" s="440"/>
      <c r="AGW75" s="440"/>
      <c r="AGX75" s="440"/>
      <c r="AGY75" s="111">
        <f t="shared" si="2163"/>
        <v>0</v>
      </c>
      <c r="AGZ75" s="440"/>
      <c r="AHA75" s="440"/>
      <c r="AHC75" s="440"/>
      <c r="AHD75" s="440"/>
      <c r="AHE75" s="440"/>
      <c r="AHF75" s="440"/>
      <c r="AHG75" s="110">
        <f t="shared" si="2164"/>
        <v>0</v>
      </c>
      <c r="AHH75" s="440"/>
      <c r="AHI75" s="440"/>
      <c r="AHJ75" s="440"/>
      <c r="AHK75" s="440"/>
      <c r="AHL75" s="440"/>
      <c r="AHM75" s="440"/>
      <c r="AHN75" s="111">
        <f t="shared" si="2165"/>
        <v>0</v>
      </c>
      <c r="AHO75" s="440"/>
      <c r="AHP75" s="440"/>
      <c r="AHR75" s="440"/>
      <c r="AHS75" s="440"/>
      <c r="AHT75" s="440"/>
      <c r="AHU75" s="440"/>
      <c r="AHV75" s="110">
        <f t="shared" si="2166"/>
        <v>0</v>
      </c>
      <c r="AHW75" s="440"/>
      <c r="AHX75" s="440"/>
      <c r="AHY75" s="440"/>
      <c r="AHZ75" s="440"/>
      <c r="AIA75" s="440"/>
      <c r="AIB75" s="440"/>
      <c r="AIC75" s="111">
        <f t="shared" si="2167"/>
        <v>0</v>
      </c>
      <c r="AID75" s="440"/>
      <c r="AIE75" s="440"/>
    </row>
    <row r="76" spans="1:915" x14ac:dyDescent="0.3">
      <c r="A76" s="33" t="s">
        <v>134</v>
      </c>
      <c r="B76" s="34" t="s">
        <v>145</v>
      </c>
      <c r="C76" s="439"/>
      <c r="D76" s="440"/>
      <c r="E76" s="440"/>
      <c r="F76" s="440"/>
      <c r="G76" s="110">
        <f t="shared" si="2046"/>
        <v>0</v>
      </c>
      <c r="H76" s="440"/>
      <c r="I76" s="440"/>
      <c r="J76" s="440"/>
      <c r="K76" s="440"/>
      <c r="L76" s="440"/>
      <c r="M76" s="440"/>
      <c r="N76" s="111">
        <f t="shared" si="2047"/>
        <v>0</v>
      </c>
      <c r="O76" s="440"/>
      <c r="P76" s="440"/>
      <c r="Q76" s="440"/>
      <c r="R76" s="440"/>
      <c r="S76" s="440"/>
      <c r="T76" s="440"/>
      <c r="U76" s="110">
        <f t="shared" si="2048"/>
        <v>0</v>
      </c>
      <c r="V76" s="440"/>
      <c r="W76" s="440"/>
      <c r="X76" s="440"/>
      <c r="Y76" s="440"/>
      <c r="Z76" s="440"/>
      <c r="AA76" s="440"/>
      <c r="AB76" s="111">
        <f t="shared" si="2049"/>
        <v>0</v>
      </c>
      <c r="AC76" s="440"/>
      <c r="AD76" s="440"/>
      <c r="AF76" s="440"/>
      <c r="AG76" s="440"/>
      <c r="AH76" s="440"/>
      <c r="AI76" s="440"/>
      <c r="AJ76" s="110">
        <f t="shared" si="2050"/>
        <v>0</v>
      </c>
      <c r="AK76" s="440"/>
      <c r="AL76" s="440"/>
      <c r="AM76" s="440"/>
      <c r="AN76" s="440"/>
      <c r="AO76" s="440"/>
      <c r="AP76" s="440"/>
      <c r="AQ76" s="111">
        <f t="shared" si="2051"/>
        <v>0</v>
      </c>
      <c r="AR76" s="440"/>
      <c r="AS76" s="440"/>
      <c r="AU76" s="440"/>
      <c r="AV76" s="440"/>
      <c r="AW76" s="440"/>
      <c r="AX76" s="440"/>
      <c r="AY76" s="110">
        <f t="shared" si="2052"/>
        <v>0</v>
      </c>
      <c r="AZ76" s="440"/>
      <c r="BA76" s="440"/>
      <c r="BB76" s="440"/>
      <c r="BC76" s="440"/>
      <c r="BD76" s="440"/>
      <c r="BE76" s="440"/>
      <c r="BF76" s="111">
        <f t="shared" si="2053"/>
        <v>0</v>
      </c>
      <c r="BG76" s="440"/>
      <c r="BH76" s="440"/>
      <c r="BJ76" s="440"/>
      <c r="BK76" s="440"/>
      <c r="BL76" s="440"/>
      <c r="BM76" s="440"/>
      <c r="BN76" s="110">
        <f t="shared" si="2054"/>
        <v>0</v>
      </c>
      <c r="BO76" s="440"/>
      <c r="BP76" s="440"/>
      <c r="BQ76" s="440"/>
      <c r="BR76" s="440"/>
      <c r="BS76" s="440"/>
      <c r="BT76" s="440"/>
      <c r="BU76" s="111">
        <f t="shared" si="2055"/>
        <v>0</v>
      </c>
      <c r="BV76" s="440"/>
      <c r="BW76" s="440"/>
      <c r="BY76" s="440"/>
      <c r="BZ76" s="440"/>
      <c r="CA76" s="440"/>
      <c r="CB76" s="440"/>
      <c r="CC76" s="110">
        <f t="shared" si="2056"/>
        <v>0</v>
      </c>
      <c r="CD76" s="440"/>
      <c r="CE76" s="440"/>
      <c r="CF76" s="440"/>
      <c r="CG76" s="440"/>
      <c r="CH76" s="440"/>
      <c r="CI76" s="440"/>
      <c r="CJ76" s="111">
        <f t="shared" si="2057"/>
        <v>0</v>
      </c>
      <c r="CK76" s="440"/>
      <c r="CL76" s="440"/>
      <c r="CN76" s="440"/>
      <c r="CO76" s="440"/>
      <c r="CP76" s="440"/>
      <c r="CQ76" s="440"/>
      <c r="CR76" s="110">
        <f t="shared" si="2058"/>
        <v>0</v>
      </c>
      <c r="CS76" s="440"/>
      <c r="CT76" s="440"/>
      <c r="CU76" s="440"/>
      <c r="CV76" s="440"/>
      <c r="CW76" s="440"/>
      <c r="CX76" s="440"/>
      <c r="CY76" s="111">
        <f t="shared" si="2059"/>
        <v>0</v>
      </c>
      <c r="CZ76" s="440"/>
      <c r="DA76" s="440"/>
      <c r="DC76" s="440"/>
      <c r="DD76" s="440"/>
      <c r="DE76" s="440"/>
      <c r="DF76" s="440"/>
      <c r="DG76" s="110">
        <f t="shared" si="2060"/>
        <v>0</v>
      </c>
      <c r="DH76" s="440"/>
      <c r="DI76" s="440"/>
      <c r="DJ76" s="440"/>
      <c r="DK76" s="440"/>
      <c r="DL76" s="440"/>
      <c r="DM76" s="440"/>
      <c r="DN76" s="111">
        <f t="shared" si="2061"/>
        <v>0</v>
      </c>
      <c r="DO76" s="440"/>
      <c r="DP76" s="440"/>
      <c r="DR76" s="440"/>
      <c r="DS76" s="440"/>
      <c r="DT76" s="440"/>
      <c r="DU76" s="440"/>
      <c r="DV76" s="110">
        <f t="shared" si="2062"/>
        <v>0</v>
      </c>
      <c r="DW76" s="440"/>
      <c r="DX76" s="440"/>
      <c r="DY76" s="440"/>
      <c r="DZ76" s="440"/>
      <c r="EA76" s="440"/>
      <c r="EB76" s="440"/>
      <c r="EC76" s="111">
        <f t="shared" si="2063"/>
        <v>0</v>
      </c>
      <c r="ED76" s="440"/>
      <c r="EE76" s="440"/>
      <c r="EG76" s="440"/>
      <c r="EH76" s="440"/>
      <c r="EI76" s="440"/>
      <c r="EJ76" s="440"/>
      <c r="EK76" s="110">
        <f t="shared" si="2064"/>
        <v>0</v>
      </c>
      <c r="EL76" s="440"/>
      <c r="EM76" s="440"/>
      <c r="EN76" s="440"/>
      <c r="EO76" s="440"/>
      <c r="EP76" s="440"/>
      <c r="EQ76" s="440"/>
      <c r="ER76" s="111">
        <f t="shared" si="2065"/>
        <v>0</v>
      </c>
      <c r="ES76" s="440"/>
      <c r="ET76" s="440"/>
      <c r="EV76" s="440"/>
      <c r="EW76" s="440"/>
      <c r="EX76" s="440"/>
      <c r="EY76" s="440"/>
      <c r="EZ76" s="110">
        <f t="shared" si="2066"/>
        <v>0</v>
      </c>
      <c r="FA76" s="440"/>
      <c r="FB76" s="440"/>
      <c r="FC76" s="440"/>
      <c r="FD76" s="440"/>
      <c r="FE76" s="440"/>
      <c r="FF76" s="440"/>
      <c r="FG76" s="111">
        <f t="shared" si="2067"/>
        <v>0</v>
      </c>
      <c r="FH76" s="440"/>
      <c r="FI76" s="440"/>
      <c r="FK76" s="440"/>
      <c r="FL76" s="440"/>
      <c r="FM76" s="440"/>
      <c r="FN76" s="440"/>
      <c r="FO76" s="110">
        <f t="shared" si="2068"/>
        <v>0</v>
      </c>
      <c r="FP76" s="440"/>
      <c r="FQ76" s="440"/>
      <c r="FR76" s="440"/>
      <c r="FS76" s="440"/>
      <c r="FT76" s="440"/>
      <c r="FU76" s="440"/>
      <c r="FV76" s="111">
        <f t="shared" si="2069"/>
        <v>0</v>
      </c>
      <c r="FW76" s="440"/>
      <c r="FX76" s="440"/>
      <c r="FZ76" s="440"/>
      <c r="GA76" s="440"/>
      <c r="GB76" s="440"/>
      <c r="GC76" s="440"/>
      <c r="GD76" s="110">
        <f t="shared" si="2070"/>
        <v>0</v>
      </c>
      <c r="GE76" s="440"/>
      <c r="GF76" s="440"/>
      <c r="GG76" s="440"/>
      <c r="GH76" s="440"/>
      <c r="GI76" s="440"/>
      <c r="GJ76" s="440"/>
      <c r="GK76" s="111">
        <f t="shared" si="2071"/>
        <v>0</v>
      </c>
      <c r="GL76" s="440"/>
      <c r="GM76" s="440"/>
      <c r="GO76" s="440"/>
      <c r="GP76" s="440"/>
      <c r="GQ76" s="440"/>
      <c r="GR76" s="440"/>
      <c r="GS76" s="110">
        <f t="shared" si="2072"/>
        <v>0</v>
      </c>
      <c r="GT76" s="440"/>
      <c r="GU76" s="440"/>
      <c r="GV76" s="440"/>
      <c r="GW76" s="440"/>
      <c r="GX76" s="440"/>
      <c r="GY76" s="440"/>
      <c r="GZ76" s="111">
        <f t="shared" si="2073"/>
        <v>0</v>
      </c>
      <c r="HA76" s="440"/>
      <c r="HB76" s="440"/>
      <c r="HD76" s="440"/>
      <c r="HE76" s="440"/>
      <c r="HF76" s="440"/>
      <c r="HG76" s="440"/>
      <c r="HH76" s="110">
        <f t="shared" si="2074"/>
        <v>0</v>
      </c>
      <c r="HI76" s="440"/>
      <c r="HJ76" s="440"/>
      <c r="HK76" s="440"/>
      <c r="HL76" s="440"/>
      <c r="HM76" s="440"/>
      <c r="HN76" s="440"/>
      <c r="HO76" s="111">
        <f t="shared" si="2075"/>
        <v>0</v>
      </c>
      <c r="HP76" s="440"/>
      <c r="HQ76" s="440"/>
      <c r="HS76" s="440"/>
      <c r="HT76" s="440"/>
      <c r="HU76" s="440"/>
      <c r="HV76" s="440"/>
      <c r="HW76" s="110">
        <f t="shared" si="2076"/>
        <v>0</v>
      </c>
      <c r="HX76" s="440"/>
      <c r="HY76" s="440"/>
      <c r="HZ76" s="440"/>
      <c r="IA76" s="440"/>
      <c r="IB76" s="440"/>
      <c r="IC76" s="440"/>
      <c r="ID76" s="111">
        <f t="shared" si="2077"/>
        <v>0</v>
      </c>
      <c r="IE76" s="440"/>
      <c r="IF76" s="440"/>
      <c r="IH76" s="440"/>
      <c r="II76" s="440"/>
      <c r="IJ76" s="440"/>
      <c r="IK76" s="440"/>
      <c r="IL76" s="110">
        <f t="shared" si="2078"/>
        <v>0</v>
      </c>
      <c r="IM76" s="440"/>
      <c r="IN76" s="440"/>
      <c r="IO76" s="440"/>
      <c r="IP76" s="440"/>
      <c r="IQ76" s="440"/>
      <c r="IR76" s="440"/>
      <c r="IS76" s="111">
        <f t="shared" si="2079"/>
        <v>0</v>
      </c>
      <c r="IT76" s="440"/>
      <c r="IU76" s="440"/>
      <c r="IW76" s="440"/>
      <c r="IX76" s="440"/>
      <c r="IY76" s="440"/>
      <c r="IZ76" s="440"/>
      <c r="JA76" s="110">
        <f t="shared" si="2080"/>
        <v>0</v>
      </c>
      <c r="JB76" s="440"/>
      <c r="JC76" s="440"/>
      <c r="JD76" s="440"/>
      <c r="JE76" s="440"/>
      <c r="JF76" s="440"/>
      <c r="JG76" s="440"/>
      <c r="JH76" s="111">
        <f t="shared" si="2081"/>
        <v>0</v>
      </c>
      <c r="JI76" s="440"/>
      <c r="JJ76" s="440"/>
      <c r="JL76" s="440"/>
      <c r="JM76" s="440"/>
      <c r="JN76" s="440"/>
      <c r="JO76" s="440"/>
      <c r="JP76" s="110">
        <f t="shared" si="2082"/>
        <v>0</v>
      </c>
      <c r="JQ76" s="440"/>
      <c r="JR76" s="440"/>
      <c r="JS76" s="440"/>
      <c r="JT76" s="440"/>
      <c r="JU76" s="440"/>
      <c r="JV76" s="440"/>
      <c r="JW76" s="111">
        <f t="shared" si="2083"/>
        <v>0</v>
      </c>
      <c r="JX76" s="440"/>
      <c r="JY76" s="440"/>
      <c r="KA76" s="440"/>
      <c r="KB76" s="440"/>
      <c r="KC76" s="440"/>
      <c r="KD76" s="440"/>
      <c r="KE76" s="110">
        <f t="shared" si="2084"/>
        <v>0</v>
      </c>
      <c r="KF76" s="440"/>
      <c r="KG76" s="440"/>
      <c r="KH76" s="440"/>
      <c r="KI76" s="440"/>
      <c r="KJ76" s="440"/>
      <c r="KK76" s="440"/>
      <c r="KL76" s="111">
        <f t="shared" si="2085"/>
        <v>0</v>
      </c>
      <c r="KM76" s="440"/>
      <c r="KN76" s="440"/>
      <c r="KP76" s="440"/>
      <c r="KQ76" s="440"/>
      <c r="KR76" s="440"/>
      <c r="KS76" s="440"/>
      <c r="KT76" s="110">
        <f t="shared" si="2086"/>
        <v>0</v>
      </c>
      <c r="KU76" s="440"/>
      <c r="KV76" s="440"/>
      <c r="KW76" s="440"/>
      <c r="KX76" s="440"/>
      <c r="KY76" s="440"/>
      <c r="KZ76" s="440"/>
      <c r="LA76" s="111">
        <f t="shared" si="2087"/>
        <v>0</v>
      </c>
      <c r="LB76" s="440"/>
      <c r="LC76" s="440"/>
      <c r="LE76" s="440"/>
      <c r="LF76" s="440"/>
      <c r="LG76" s="440"/>
      <c r="LH76" s="440"/>
      <c r="LI76" s="110">
        <f t="shared" si="2088"/>
        <v>0</v>
      </c>
      <c r="LJ76" s="440"/>
      <c r="LK76" s="440"/>
      <c r="LL76" s="440"/>
      <c r="LM76" s="440"/>
      <c r="LN76" s="440"/>
      <c r="LO76" s="440"/>
      <c r="LP76" s="111">
        <f t="shared" si="2089"/>
        <v>0</v>
      </c>
      <c r="LQ76" s="440"/>
      <c r="LR76" s="440"/>
      <c r="LT76" s="440"/>
      <c r="LU76" s="440"/>
      <c r="LV76" s="440"/>
      <c r="LW76" s="440"/>
      <c r="LX76" s="110">
        <f t="shared" si="2090"/>
        <v>0</v>
      </c>
      <c r="LY76" s="440"/>
      <c r="LZ76" s="440"/>
      <c r="MA76" s="440"/>
      <c r="MB76" s="440"/>
      <c r="MC76" s="440"/>
      <c r="MD76" s="440"/>
      <c r="ME76" s="111">
        <f t="shared" si="2091"/>
        <v>0</v>
      </c>
      <c r="MF76" s="440"/>
      <c r="MG76" s="440"/>
      <c r="MI76" s="440"/>
      <c r="MJ76" s="440"/>
      <c r="MK76" s="440"/>
      <c r="ML76" s="440"/>
      <c r="MM76" s="110">
        <f t="shared" si="2092"/>
        <v>0</v>
      </c>
      <c r="MN76" s="440"/>
      <c r="MO76" s="440"/>
      <c r="MP76" s="440"/>
      <c r="MQ76" s="440"/>
      <c r="MR76" s="440"/>
      <c r="MS76" s="440"/>
      <c r="MT76" s="111">
        <f t="shared" si="2093"/>
        <v>0</v>
      </c>
      <c r="MU76" s="440"/>
      <c r="MV76" s="440"/>
      <c r="MX76" s="440"/>
      <c r="MY76" s="440"/>
      <c r="MZ76" s="440"/>
      <c r="NA76" s="440"/>
      <c r="NB76" s="110">
        <f t="shared" si="2094"/>
        <v>0</v>
      </c>
      <c r="NC76" s="440"/>
      <c r="ND76" s="440"/>
      <c r="NE76" s="440"/>
      <c r="NF76" s="440"/>
      <c r="NG76" s="440"/>
      <c r="NH76" s="440"/>
      <c r="NI76" s="111">
        <f t="shared" si="2095"/>
        <v>0</v>
      </c>
      <c r="NJ76" s="440"/>
      <c r="NK76" s="440"/>
      <c r="NM76" s="440"/>
      <c r="NN76" s="440"/>
      <c r="NO76" s="440"/>
      <c r="NP76" s="440"/>
      <c r="NQ76" s="110">
        <f t="shared" si="2096"/>
        <v>0</v>
      </c>
      <c r="NR76" s="440"/>
      <c r="NS76" s="440"/>
      <c r="NT76" s="440"/>
      <c r="NU76" s="440"/>
      <c r="NV76" s="440"/>
      <c r="NW76" s="440"/>
      <c r="NX76" s="111">
        <f t="shared" si="2097"/>
        <v>0</v>
      </c>
      <c r="NY76" s="440"/>
      <c r="NZ76" s="440"/>
      <c r="OB76" s="440"/>
      <c r="OC76" s="440"/>
      <c r="OD76" s="440"/>
      <c r="OE76" s="440"/>
      <c r="OF76" s="110">
        <f t="shared" si="2098"/>
        <v>0</v>
      </c>
      <c r="OG76" s="440"/>
      <c r="OH76" s="440"/>
      <c r="OI76" s="440"/>
      <c r="OJ76" s="440"/>
      <c r="OK76" s="440"/>
      <c r="OL76" s="440"/>
      <c r="OM76" s="111">
        <f t="shared" si="2099"/>
        <v>0</v>
      </c>
      <c r="ON76" s="440"/>
      <c r="OO76" s="440"/>
      <c r="OQ76" s="440"/>
      <c r="OR76" s="440"/>
      <c r="OS76" s="440"/>
      <c r="OT76" s="440"/>
      <c r="OU76" s="110">
        <f t="shared" si="2100"/>
        <v>0</v>
      </c>
      <c r="OV76" s="440"/>
      <c r="OW76" s="440"/>
      <c r="OX76" s="440"/>
      <c r="OY76" s="440"/>
      <c r="OZ76" s="440"/>
      <c r="PA76" s="440"/>
      <c r="PB76" s="111">
        <f t="shared" si="2101"/>
        <v>0</v>
      </c>
      <c r="PC76" s="440"/>
      <c r="PD76" s="440"/>
      <c r="PF76" s="440"/>
      <c r="PG76" s="440"/>
      <c r="PH76" s="440"/>
      <c r="PI76" s="440"/>
      <c r="PJ76" s="110">
        <f t="shared" si="2102"/>
        <v>0</v>
      </c>
      <c r="PK76" s="440"/>
      <c r="PL76" s="440"/>
      <c r="PM76" s="440"/>
      <c r="PN76" s="440"/>
      <c r="PO76" s="440"/>
      <c r="PP76" s="440"/>
      <c r="PQ76" s="111">
        <f t="shared" si="2103"/>
        <v>0</v>
      </c>
      <c r="PR76" s="440"/>
      <c r="PS76" s="440"/>
      <c r="PU76" s="440"/>
      <c r="PV76" s="440"/>
      <c r="PW76" s="440"/>
      <c r="PX76" s="440"/>
      <c r="PY76" s="110">
        <f t="shared" si="2104"/>
        <v>0</v>
      </c>
      <c r="PZ76" s="440"/>
      <c r="QA76" s="440"/>
      <c r="QB76" s="440"/>
      <c r="QC76" s="440"/>
      <c r="QD76" s="440"/>
      <c r="QE76" s="440"/>
      <c r="QF76" s="111">
        <f t="shared" si="2105"/>
        <v>0</v>
      </c>
      <c r="QG76" s="440"/>
      <c r="QH76" s="440"/>
      <c r="QJ76" s="440"/>
      <c r="QK76" s="440"/>
      <c r="QL76" s="440"/>
      <c r="QM76" s="440"/>
      <c r="QN76" s="110">
        <f t="shared" si="2106"/>
        <v>0</v>
      </c>
      <c r="QO76" s="440"/>
      <c r="QP76" s="440"/>
      <c r="QQ76" s="440"/>
      <c r="QR76" s="440"/>
      <c r="QS76" s="440"/>
      <c r="QT76" s="440"/>
      <c r="QU76" s="111">
        <f t="shared" si="2107"/>
        <v>0</v>
      </c>
      <c r="QV76" s="440"/>
      <c r="QW76" s="440"/>
      <c r="QY76" s="440"/>
      <c r="QZ76" s="440"/>
      <c r="RA76" s="440"/>
      <c r="RB76" s="440"/>
      <c r="RC76" s="110">
        <f t="shared" si="2108"/>
        <v>0</v>
      </c>
      <c r="RD76" s="440"/>
      <c r="RE76" s="440"/>
      <c r="RF76" s="440"/>
      <c r="RG76" s="440"/>
      <c r="RH76" s="440"/>
      <c r="RI76" s="440"/>
      <c r="RJ76" s="111">
        <f t="shared" si="2109"/>
        <v>0</v>
      </c>
      <c r="RK76" s="440"/>
      <c r="RL76" s="440"/>
      <c r="RN76" s="440"/>
      <c r="RO76" s="440"/>
      <c r="RP76" s="440"/>
      <c r="RQ76" s="440"/>
      <c r="RR76" s="110">
        <f t="shared" si="2110"/>
        <v>0</v>
      </c>
      <c r="RS76" s="440"/>
      <c r="RT76" s="440"/>
      <c r="RU76" s="440"/>
      <c r="RV76" s="440"/>
      <c r="RW76" s="440"/>
      <c r="RX76" s="440"/>
      <c r="RY76" s="111">
        <f t="shared" si="2111"/>
        <v>0</v>
      </c>
      <c r="RZ76" s="440"/>
      <c r="SA76" s="440"/>
      <c r="SC76" s="440"/>
      <c r="SD76" s="440"/>
      <c r="SE76" s="440"/>
      <c r="SF76" s="440"/>
      <c r="SG76" s="110">
        <f t="shared" si="2112"/>
        <v>0</v>
      </c>
      <c r="SH76" s="440"/>
      <c r="SI76" s="440"/>
      <c r="SJ76" s="440"/>
      <c r="SK76" s="440"/>
      <c r="SL76" s="440"/>
      <c r="SM76" s="440"/>
      <c r="SN76" s="111">
        <f t="shared" si="2113"/>
        <v>0</v>
      </c>
      <c r="SO76" s="440"/>
      <c r="SP76" s="440"/>
      <c r="SR76" s="440"/>
      <c r="SS76" s="440"/>
      <c r="ST76" s="440"/>
      <c r="SU76" s="440"/>
      <c r="SV76" s="110">
        <f t="shared" si="2114"/>
        <v>0</v>
      </c>
      <c r="SW76" s="440"/>
      <c r="SX76" s="440"/>
      <c r="SY76" s="440"/>
      <c r="SZ76" s="440"/>
      <c r="TA76" s="440"/>
      <c r="TB76" s="440"/>
      <c r="TC76" s="111">
        <f t="shared" si="2115"/>
        <v>0</v>
      </c>
      <c r="TD76" s="440"/>
      <c r="TE76" s="440"/>
      <c r="TG76" s="440"/>
      <c r="TH76" s="440"/>
      <c r="TI76" s="440"/>
      <c r="TJ76" s="440"/>
      <c r="TK76" s="110">
        <f t="shared" si="2116"/>
        <v>0</v>
      </c>
      <c r="TL76" s="440"/>
      <c r="TM76" s="440"/>
      <c r="TN76" s="440"/>
      <c r="TO76" s="440"/>
      <c r="TP76" s="440"/>
      <c r="TQ76" s="440"/>
      <c r="TR76" s="111">
        <f t="shared" si="2117"/>
        <v>0</v>
      </c>
      <c r="TS76" s="440"/>
      <c r="TT76" s="440"/>
      <c r="TV76" s="440"/>
      <c r="TW76" s="440"/>
      <c r="TX76" s="440"/>
      <c r="TY76" s="440"/>
      <c r="TZ76" s="110">
        <f t="shared" si="2118"/>
        <v>0</v>
      </c>
      <c r="UA76" s="440"/>
      <c r="UB76" s="440"/>
      <c r="UC76" s="440"/>
      <c r="UD76" s="440"/>
      <c r="UE76" s="440"/>
      <c r="UF76" s="440"/>
      <c r="UG76" s="111">
        <f t="shared" si="2119"/>
        <v>0</v>
      </c>
      <c r="UH76" s="440"/>
      <c r="UI76" s="440"/>
      <c r="UK76" s="440"/>
      <c r="UL76" s="440"/>
      <c r="UM76" s="440"/>
      <c r="UN76" s="440"/>
      <c r="UO76" s="110">
        <f t="shared" si="2120"/>
        <v>0</v>
      </c>
      <c r="UP76" s="440"/>
      <c r="UQ76" s="440"/>
      <c r="UR76" s="440"/>
      <c r="US76" s="440"/>
      <c r="UT76" s="440"/>
      <c r="UU76" s="440"/>
      <c r="UV76" s="111">
        <f t="shared" si="2121"/>
        <v>0</v>
      </c>
      <c r="UW76" s="440"/>
      <c r="UX76" s="440"/>
      <c r="UZ76" s="440"/>
      <c r="VA76" s="440"/>
      <c r="VB76" s="440"/>
      <c r="VC76" s="440"/>
      <c r="VD76" s="110">
        <f t="shared" si="2122"/>
        <v>0</v>
      </c>
      <c r="VE76" s="440"/>
      <c r="VF76" s="440"/>
      <c r="VG76" s="440"/>
      <c r="VH76" s="440"/>
      <c r="VI76" s="440"/>
      <c r="VJ76" s="440"/>
      <c r="VK76" s="111">
        <f t="shared" si="2123"/>
        <v>0</v>
      </c>
      <c r="VL76" s="440"/>
      <c r="VM76" s="440"/>
      <c r="VO76" s="440"/>
      <c r="VP76" s="440"/>
      <c r="VQ76" s="440"/>
      <c r="VR76" s="440"/>
      <c r="VS76" s="110">
        <f t="shared" si="2124"/>
        <v>0</v>
      </c>
      <c r="VT76" s="440"/>
      <c r="VU76" s="440"/>
      <c r="VV76" s="440"/>
      <c r="VW76" s="440"/>
      <c r="VX76" s="440"/>
      <c r="VY76" s="440"/>
      <c r="VZ76" s="111">
        <f t="shared" si="2125"/>
        <v>0</v>
      </c>
      <c r="WA76" s="440"/>
      <c r="WB76" s="440"/>
      <c r="WD76" s="440"/>
      <c r="WE76" s="440"/>
      <c r="WF76" s="440"/>
      <c r="WG76" s="440"/>
      <c r="WH76" s="110">
        <f t="shared" si="2126"/>
        <v>0</v>
      </c>
      <c r="WI76" s="440"/>
      <c r="WJ76" s="440"/>
      <c r="WK76" s="440"/>
      <c r="WL76" s="440"/>
      <c r="WM76" s="440"/>
      <c r="WN76" s="440"/>
      <c r="WO76" s="111">
        <f t="shared" si="2127"/>
        <v>0</v>
      </c>
      <c r="WP76" s="440"/>
      <c r="WQ76" s="440"/>
      <c r="WS76" s="440"/>
      <c r="WT76" s="440"/>
      <c r="WU76" s="440"/>
      <c r="WV76" s="440"/>
      <c r="WW76" s="110">
        <f t="shared" si="2128"/>
        <v>0</v>
      </c>
      <c r="WX76" s="440"/>
      <c r="WY76" s="440"/>
      <c r="WZ76" s="440"/>
      <c r="XA76" s="440"/>
      <c r="XB76" s="440"/>
      <c r="XC76" s="440"/>
      <c r="XD76" s="111">
        <f t="shared" si="2129"/>
        <v>0</v>
      </c>
      <c r="XE76" s="440"/>
      <c r="XF76" s="440"/>
      <c r="XH76" s="440"/>
      <c r="XI76" s="440"/>
      <c r="XJ76" s="440"/>
      <c r="XK76" s="440"/>
      <c r="XL76" s="110">
        <f t="shared" si="2130"/>
        <v>0</v>
      </c>
      <c r="XM76" s="440"/>
      <c r="XN76" s="440"/>
      <c r="XO76" s="440"/>
      <c r="XP76" s="440"/>
      <c r="XQ76" s="440"/>
      <c r="XR76" s="440"/>
      <c r="XS76" s="111">
        <f t="shared" si="2131"/>
        <v>0</v>
      </c>
      <c r="XT76" s="440"/>
      <c r="XU76" s="440"/>
      <c r="XW76" s="440"/>
      <c r="XX76" s="440"/>
      <c r="XY76" s="440"/>
      <c r="XZ76" s="440"/>
      <c r="YA76" s="110">
        <f t="shared" si="2132"/>
        <v>0</v>
      </c>
      <c r="YB76" s="440"/>
      <c r="YC76" s="440"/>
      <c r="YD76" s="440"/>
      <c r="YE76" s="440"/>
      <c r="YF76" s="440"/>
      <c r="YG76" s="440"/>
      <c r="YH76" s="111">
        <f t="shared" si="2133"/>
        <v>0</v>
      </c>
      <c r="YI76" s="440"/>
      <c r="YJ76" s="440"/>
      <c r="YL76" s="440"/>
      <c r="YM76" s="440"/>
      <c r="YN76" s="440"/>
      <c r="YO76" s="440"/>
      <c r="YP76" s="110">
        <f t="shared" si="2134"/>
        <v>0</v>
      </c>
      <c r="YQ76" s="440"/>
      <c r="YR76" s="440"/>
      <c r="YS76" s="440"/>
      <c r="YT76" s="440"/>
      <c r="YU76" s="440"/>
      <c r="YV76" s="440"/>
      <c r="YW76" s="111">
        <f t="shared" si="2135"/>
        <v>0</v>
      </c>
      <c r="YX76" s="440"/>
      <c r="YY76" s="440"/>
      <c r="ZA76" s="440"/>
      <c r="ZB76" s="440"/>
      <c r="ZC76" s="440"/>
      <c r="ZD76" s="440"/>
      <c r="ZE76" s="110">
        <f t="shared" si="2136"/>
        <v>0</v>
      </c>
      <c r="ZF76" s="440"/>
      <c r="ZG76" s="440"/>
      <c r="ZH76" s="440"/>
      <c r="ZI76" s="440"/>
      <c r="ZJ76" s="440"/>
      <c r="ZK76" s="440"/>
      <c r="ZL76" s="111">
        <f t="shared" si="2137"/>
        <v>0</v>
      </c>
      <c r="ZM76" s="440"/>
      <c r="ZN76" s="440"/>
      <c r="ZP76" s="440"/>
      <c r="ZQ76" s="440"/>
      <c r="ZR76" s="440"/>
      <c r="ZS76" s="440"/>
      <c r="ZT76" s="110">
        <f t="shared" si="2138"/>
        <v>0</v>
      </c>
      <c r="ZU76" s="440"/>
      <c r="ZV76" s="440"/>
      <c r="ZW76" s="440"/>
      <c r="ZX76" s="440"/>
      <c r="ZY76" s="440"/>
      <c r="ZZ76" s="440"/>
      <c r="AAA76" s="111">
        <f t="shared" si="2139"/>
        <v>0</v>
      </c>
      <c r="AAB76" s="440"/>
      <c r="AAC76" s="440"/>
      <c r="AAE76" s="440"/>
      <c r="AAF76" s="440"/>
      <c r="AAG76" s="440"/>
      <c r="AAH76" s="440"/>
      <c r="AAI76" s="110">
        <f t="shared" si="2140"/>
        <v>0</v>
      </c>
      <c r="AAJ76" s="440"/>
      <c r="AAK76" s="440"/>
      <c r="AAL76" s="440"/>
      <c r="AAM76" s="440"/>
      <c r="AAN76" s="440"/>
      <c r="AAO76" s="440"/>
      <c r="AAP76" s="111">
        <f t="shared" si="2141"/>
        <v>0</v>
      </c>
      <c r="AAQ76" s="440"/>
      <c r="AAR76" s="440"/>
      <c r="AAT76" s="440"/>
      <c r="AAU76" s="440"/>
      <c r="AAV76" s="440"/>
      <c r="AAW76" s="440"/>
      <c r="AAX76" s="110">
        <f t="shared" si="2142"/>
        <v>0</v>
      </c>
      <c r="AAY76" s="440"/>
      <c r="AAZ76" s="440"/>
      <c r="ABA76" s="440"/>
      <c r="ABB76" s="440"/>
      <c r="ABC76" s="440"/>
      <c r="ABD76" s="440"/>
      <c r="ABE76" s="111">
        <f t="shared" si="2143"/>
        <v>0</v>
      </c>
      <c r="ABF76" s="440"/>
      <c r="ABG76" s="440"/>
      <c r="ABI76" s="440"/>
      <c r="ABJ76" s="440"/>
      <c r="ABK76" s="440"/>
      <c r="ABL76" s="440"/>
      <c r="ABM76" s="110">
        <f t="shared" si="2144"/>
        <v>0</v>
      </c>
      <c r="ABN76" s="440"/>
      <c r="ABO76" s="440"/>
      <c r="ABP76" s="440"/>
      <c r="ABQ76" s="440"/>
      <c r="ABR76" s="440"/>
      <c r="ABS76" s="440"/>
      <c r="ABT76" s="111">
        <f t="shared" si="2145"/>
        <v>0</v>
      </c>
      <c r="ABU76" s="440"/>
      <c r="ABV76" s="440"/>
      <c r="ABX76" s="440"/>
      <c r="ABY76" s="440"/>
      <c r="ABZ76" s="440"/>
      <c r="ACA76" s="440"/>
      <c r="ACB76" s="110">
        <f t="shared" si="2146"/>
        <v>0</v>
      </c>
      <c r="ACC76" s="440"/>
      <c r="ACD76" s="440"/>
      <c r="ACE76" s="440"/>
      <c r="ACF76" s="440"/>
      <c r="ACG76" s="440"/>
      <c r="ACH76" s="440"/>
      <c r="ACI76" s="111">
        <f t="shared" si="2147"/>
        <v>0</v>
      </c>
      <c r="ACJ76" s="440"/>
      <c r="ACK76" s="440"/>
      <c r="ACM76" s="440"/>
      <c r="ACN76" s="440"/>
      <c r="ACO76" s="440"/>
      <c r="ACP76" s="440"/>
      <c r="ACQ76" s="110">
        <f t="shared" si="2148"/>
        <v>0</v>
      </c>
      <c r="ACR76" s="440"/>
      <c r="ACS76" s="440"/>
      <c r="ACT76" s="440"/>
      <c r="ACU76" s="440"/>
      <c r="ACV76" s="440"/>
      <c r="ACW76" s="440"/>
      <c r="ACX76" s="111">
        <f t="shared" si="2149"/>
        <v>0</v>
      </c>
      <c r="ACY76" s="440"/>
      <c r="ACZ76" s="440"/>
      <c r="ADB76" s="440"/>
      <c r="ADC76" s="440"/>
      <c r="ADD76" s="440"/>
      <c r="ADE76" s="440"/>
      <c r="ADF76" s="110">
        <f t="shared" si="2150"/>
        <v>0</v>
      </c>
      <c r="ADG76" s="440"/>
      <c r="ADH76" s="440"/>
      <c r="ADI76" s="440"/>
      <c r="ADJ76" s="440"/>
      <c r="ADK76" s="440"/>
      <c r="ADL76" s="440"/>
      <c r="ADM76" s="111">
        <f t="shared" si="2151"/>
        <v>0</v>
      </c>
      <c r="ADN76" s="440"/>
      <c r="ADO76" s="440"/>
      <c r="ADQ76" s="440"/>
      <c r="ADR76" s="440"/>
      <c r="ADS76" s="440"/>
      <c r="ADT76" s="440"/>
      <c r="ADU76" s="110">
        <f t="shared" si="2152"/>
        <v>0</v>
      </c>
      <c r="ADV76" s="440"/>
      <c r="ADW76" s="440"/>
      <c r="ADX76" s="440"/>
      <c r="ADY76" s="440"/>
      <c r="ADZ76" s="440"/>
      <c r="AEA76" s="440"/>
      <c r="AEB76" s="111">
        <f t="shared" si="2153"/>
        <v>0</v>
      </c>
      <c r="AEC76" s="440"/>
      <c r="AED76" s="440"/>
      <c r="AEF76" s="440"/>
      <c r="AEG76" s="440"/>
      <c r="AEH76" s="440"/>
      <c r="AEI76" s="440"/>
      <c r="AEJ76" s="110">
        <f t="shared" si="2154"/>
        <v>0</v>
      </c>
      <c r="AEK76" s="440"/>
      <c r="AEL76" s="440"/>
      <c r="AEM76" s="440"/>
      <c r="AEN76" s="440"/>
      <c r="AEO76" s="440"/>
      <c r="AEP76" s="440"/>
      <c r="AEQ76" s="111">
        <f t="shared" si="2155"/>
        <v>0</v>
      </c>
      <c r="AER76" s="440"/>
      <c r="AES76" s="440"/>
      <c r="AEU76" s="440"/>
      <c r="AEV76" s="440"/>
      <c r="AEW76" s="440"/>
      <c r="AEX76" s="440"/>
      <c r="AEY76" s="110">
        <f t="shared" si="2156"/>
        <v>0</v>
      </c>
      <c r="AEZ76" s="440"/>
      <c r="AFA76" s="440"/>
      <c r="AFB76" s="440"/>
      <c r="AFC76" s="440"/>
      <c r="AFD76" s="440"/>
      <c r="AFE76" s="440"/>
      <c r="AFF76" s="111">
        <f t="shared" si="2157"/>
        <v>0</v>
      </c>
      <c r="AFG76" s="440"/>
      <c r="AFH76" s="440"/>
      <c r="AFJ76" s="440"/>
      <c r="AFK76" s="440"/>
      <c r="AFL76" s="440"/>
      <c r="AFM76" s="440"/>
      <c r="AFN76" s="110">
        <f t="shared" si="2158"/>
        <v>0</v>
      </c>
      <c r="AFO76" s="440"/>
      <c r="AFP76" s="440"/>
      <c r="AFQ76" s="440"/>
      <c r="AFR76" s="440"/>
      <c r="AFS76" s="440"/>
      <c r="AFT76" s="440"/>
      <c r="AFU76" s="111">
        <f t="shared" si="2159"/>
        <v>0</v>
      </c>
      <c r="AFV76" s="440"/>
      <c r="AFW76" s="440"/>
      <c r="AFY76" s="440"/>
      <c r="AFZ76" s="440"/>
      <c r="AGA76" s="440"/>
      <c r="AGB76" s="440"/>
      <c r="AGC76" s="110">
        <f t="shared" si="2160"/>
        <v>0</v>
      </c>
      <c r="AGD76" s="440"/>
      <c r="AGE76" s="440"/>
      <c r="AGF76" s="440"/>
      <c r="AGG76" s="440"/>
      <c r="AGH76" s="440"/>
      <c r="AGI76" s="440"/>
      <c r="AGJ76" s="111">
        <f t="shared" si="2161"/>
        <v>0</v>
      </c>
      <c r="AGK76" s="440"/>
      <c r="AGL76" s="440"/>
      <c r="AGN76" s="440"/>
      <c r="AGO76" s="440"/>
      <c r="AGP76" s="440"/>
      <c r="AGQ76" s="440"/>
      <c r="AGR76" s="110">
        <f t="shared" si="2162"/>
        <v>0</v>
      </c>
      <c r="AGS76" s="440"/>
      <c r="AGT76" s="440"/>
      <c r="AGU76" s="440"/>
      <c r="AGV76" s="440"/>
      <c r="AGW76" s="440"/>
      <c r="AGX76" s="440"/>
      <c r="AGY76" s="111">
        <f t="shared" si="2163"/>
        <v>0</v>
      </c>
      <c r="AGZ76" s="440"/>
      <c r="AHA76" s="440"/>
      <c r="AHC76" s="440"/>
      <c r="AHD76" s="440"/>
      <c r="AHE76" s="440"/>
      <c r="AHF76" s="440"/>
      <c r="AHG76" s="110">
        <f t="shared" si="2164"/>
        <v>0</v>
      </c>
      <c r="AHH76" s="440"/>
      <c r="AHI76" s="440"/>
      <c r="AHJ76" s="440"/>
      <c r="AHK76" s="440"/>
      <c r="AHL76" s="440"/>
      <c r="AHM76" s="440"/>
      <c r="AHN76" s="111">
        <f t="shared" si="2165"/>
        <v>0</v>
      </c>
      <c r="AHO76" s="440"/>
      <c r="AHP76" s="440"/>
      <c r="AHR76" s="440"/>
      <c r="AHS76" s="440"/>
      <c r="AHT76" s="440"/>
      <c r="AHU76" s="440"/>
      <c r="AHV76" s="110">
        <f t="shared" si="2166"/>
        <v>0</v>
      </c>
      <c r="AHW76" s="440"/>
      <c r="AHX76" s="440"/>
      <c r="AHY76" s="440"/>
      <c r="AHZ76" s="440"/>
      <c r="AIA76" s="440"/>
      <c r="AIB76" s="440"/>
      <c r="AIC76" s="111">
        <f t="shared" si="2167"/>
        <v>0</v>
      </c>
      <c r="AID76" s="440"/>
      <c r="AIE76" s="440"/>
    </row>
    <row r="77" spans="1:915" ht="28.8" x14ac:dyDescent="0.3">
      <c r="A77" s="33" t="s">
        <v>140</v>
      </c>
      <c r="B77" s="34" t="s">
        <v>146</v>
      </c>
      <c r="C77" s="439"/>
      <c r="D77" s="440"/>
      <c r="E77" s="440"/>
      <c r="F77" s="440"/>
      <c r="G77" s="110">
        <f t="shared" si="2046"/>
        <v>0</v>
      </c>
      <c r="H77" s="440"/>
      <c r="I77" s="440"/>
      <c r="J77" s="440"/>
      <c r="K77" s="440"/>
      <c r="L77" s="440"/>
      <c r="M77" s="440"/>
      <c r="N77" s="111">
        <f t="shared" si="2047"/>
        <v>0</v>
      </c>
      <c r="O77" s="440"/>
      <c r="P77" s="440"/>
      <c r="Q77" s="440"/>
      <c r="R77" s="440"/>
      <c r="S77" s="440"/>
      <c r="T77" s="440"/>
      <c r="U77" s="110">
        <f t="shared" si="2048"/>
        <v>0</v>
      </c>
      <c r="V77" s="440"/>
      <c r="W77" s="440"/>
      <c r="X77" s="440"/>
      <c r="Y77" s="440"/>
      <c r="Z77" s="440"/>
      <c r="AA77" s="440"/>
      <c r="AB77" s="111">
        <f t="shared" si="2049"/>
        <v>0</v>
      </c>
      <c r="AC77" s="440"/>
      <c r="AD77" s="440"/>
      <c r="AF77" s="440"/>
      <c r="AG77" s="440"/>
      <c r="AH77" s="440"/>
      <c r="AI77" s="440"/>
      <c r="AJ77" s="110">
        <f t="shared" si="2050"/>
        <v>0</v>
      </c>
      <c r="AK77" s="440"/>
      <c r="AL77" s="440"/>
      <c r="AM77" s="440"/>
      <c r="AN77" s="440"/>
      <c r="AO77" s="440"/>
      <c r="AP77" s="440"/>
      <c r="AQ77" s="111">
        <f t="shared" si="2051"/>
        <v>0</v>
      </c>
      <c r="AR77" s="440"/>
      <c r="AS77" s="440"/>
      <c r="AU77" s="440"/>
      <c r="AV77" s="440"/>
      <c r="AW77" s="440"/>
      <c r="AX77" s="440"/>
      <c r="AY77" s="110">
        <f t="shared" si="2052"/>
        <v>0</v>
      </c>
      <c r="AZ77" s="440"/>
      <c r="BA77" s="440"/>
      <c r="BB77" s="440"/>
      <c r="BC77" s="440"/>
      <c r="BD77" s="440"/>
      <c r="BE77" s="440"/>
      <c r="BF77" s="111">
        <f t="shared" si="2053"/>
        <v>0</v>
      </c>
      <c r="BG77" s="440"/>
      <c r="BH77" s="440"/>
      <c r="BJ77" s="440"/>
      <c r="BK77" s="440"/>
      <c r="BL77" s="440"/>
      <c r="BM77" s="440"/>
      <c r="BN77" s="110">
        <f t="shared" si="2054"/>
        <v>0</v>
      </c>
      <c r="BO77" s="440"/>
      <c r="BP77" s="440"/>
      <c r="BQ77" s="440"/>
      <c r="BR77" s="440"/>
      <c r="BS77" s="440"/>
      <c r="BT77" s="440"/>
      <c r="BU77" s="111">
        <f t="shared" si="2055"/>
        <v>0</v>
      </c>
      <c r="BV77" s="440"/>
      <c r="BW77" s="440"/>
      <c r="BY77" s="440"/>
      <c r="BZ77" s="440"/>
      <c r="CA77" s="440"/>
      <c r="CB77" s="440"/>
      <c r="CC77" s="110">
        <f t="shared" si="2056"/>
        <v>0</v>
      </c>
      <c r="CD77" s="440"/>
      <c r="CE77" s="440"/>
      <c r="CF77" s="440"/>
      <c r="CG77" s="440"/>
      <c r="CH77" s="440"/>
      <c r="CI77" s="440"/>
      <c r="CJ77" s="111">
        <f t="shared" si="2057"/>
        <v>0</v>
      </c>
      <c r="CK77" s="440"/>
      <c r="CL77" s="440"/>
      <c r="CN77" s="440"/>
      <c r="CO77" s="440"/>
      <c r="CP77" s="440"/>
      <c r="CQ77" s="440"/>
      <c r="CR77" s="110">
        <f t="shared" si="2058"/>
        <v>0</v>
      </c>
      <c r="CS77" s="440"/>
      <c r="CT77" s="440"/>
      <c r="CU77" s="440"/>
      <c r="CV77" s="440"/>
      <c r="CW77" s="440"/>
      <c r="CX77" s="440"/>
      <c r="CY77" s="111">
        <f t="shared" si="2059"/>
        <v>0</v>
      </c>
      <c r="CZ77" s="440"/>
      <c r="DA77" s="440"/>
      <c r="DC77" s="440"/>
      <c r="DD77" s="440"/>
      <c r="DE77" s="440"/>
      <c r="DF77" s="440"/>
      <c r="DG77" s="110">
        <f t="shared" si="2060"/>
        <v>0</v>
      </c>
      <c r="DH77" s="440"/>
      <c r="DI77" s="440"/>
      <c r="DJ77" s="440"/>
      <c r="DK77" s="440"/>
      <c r="DL77" s="440"/>
      <c r="DM77" s="440"/>
      <c r="DN77" s="111">
        <f t="shared" si="2061"/>
        <v>0</v>
      </c>
      <c r="DO77" s="440"/>
      <c r="DP77" s="440"/>
      <c r="DR77" s="440"/>
      <c r="DS77" s="440"/>
      <c r="DT77" s="440"/>
      <c r="DU77" s="440"/>
      <c r="DV77" s="110">
        <f t="shared" si="2062"/>
        <v>0</v>
      </c>
      <c r="DW77" s="440"/>
      <c r="DX77" s="440"/>
      <c r="DY77" s="440"/>
      <c r="DZ77" s="440"/>
      <c r="EA77" s="440"/>
      <c r="EB77" s="440"/>
      <c r="EC77" s="111">
        <f t="shared" si="2063"/>
        <v>0</v>
      </c>
      <c r="ED77" s="440"/>
      <c r="EE77" s="440"/>
      <c r="EG77" s="440"/>
      <c r="EH77" s="440"/>
      <c r="EI77" s="440"/>
      <c r="EJ77" s="440"/>
      <c r="EK77" s="110">
        <f t="shared" si="2064"/>
        <v>0</v>
      </c>
      <c r="EL77" s="440"/>
      <c r="EM77" s="440"/>
      <c r="EN77" s="440"/>
      <c r="EO77" s="440"/>
      <c r="EP77" s="440"/>
      <c r="EQ77" s="440"/>
      <c r="ER77" s="111">
        <f t="shared" si="2065"/>
        <v>0</v>
      </c>
      <c r="ES77" s="440"/>
      <c r="ET77" s="440"/>
      <c r="EV77" s="440"/>
      <c r="EW77" s="440"/>
      <c r="EX77" s="440"/>
      <c r="EY77" s="440"/>
      <c r="EZ77" s="110">
        <f t="shared" si="2066"/>
        <v>0</v>
      </c>
      <c r="FA77" s="440"/>
      <c r="FB77" s="440"/>
      <c r="FC77" s="440"/>
      <c r="FD77" s="440"/>
      <c r="FE77" s="440"/>
      <c r="FF77" s="440"/>
      <c r="FG77" s="111">
        <f t="shared" si="2067"/>
        <v>0</v>
      </c>
      <c r="FH77" s="440"/>
      <c r="FI77" s="440"/>
      <c r="FK77" s="440"/>
      <c r="FL77" s="440"/>
      <c r="FM77" s="440"/>
      <c r="FN77" s="440"/>
      <c r="FO77" s="110">
        <f t="shared" si="2068"/>
        <v>0</v>
      </c>
      <c r="FP77" s="440"/>
      <c r="FQ77" s="440"/>
      <c r="FR77" s="440"/>
      <c r="FS77" s="440"/>
      <c r="FT77" s="440"/>
      <c r="FU77" s="440"/>
      <c r="FV77" s="111">
        <f t="shared" si="2069"/>
        <v>0</v>
      </c>
      <c r="FW77" s="440"/>
      <c r="FX77" s="440"/>
      <c r="FZ77" s="440"/>
      <c r="GA77" s="440"/>
      <c r="GB77" s="440"/>
      <c r="GC77" s="440"/>
      <c r="GD77" s="110">
        <f t="shared" si="2070"/>
        <v>0</v>
      </c>
      <c r="GE77" s="440"/>
      <c r="GF77" s="440"/>
      <c r="GG77" s="440"/>
      <c r="GH77" s="440"/>
      <c r="GI77" s="440"/>
      <c r="GJ77" s="440"/>
      <c r="GK77" s="111">
        <f t="shared" si="2071"/>
        <v>0</v>
      </c>
      <c r="GL77" s="440"/>
      <c r="GM77" s="440"/>
      <c r="GO77" s="440"/>
      <c r="GP77" s="440"/>
      <c r="GQ77" s="440"/>
      <c r="GR77" s="440"/>
      <c r="GS77" s="110">
        <f t="shared" si="2072"/>
        <v>0</v>
      </c>
      <c r="GT77" s="440"/>
      <c r="GU77" s="440"/>
      <c r="GV77" s="440"/>
      <c r="GW77" s="440"/>
      <c r="GX77" s="440"/>
      <c r="GY77" s="440"/>
      <c r="GZ77" s="111">
        <f t="shared" si="2073"/>
        <v>0</v>
      </c>
      <c r="HA77" s="440"/>
      <c r="HB77" s="440"/>
      <c r="HD77" s="440"/>
      <c r="HE77" s="440"/>
      <c r="HF77" s="440"/>
      <c r="HG77" s="440"/>
      <c r="HH77" s="110">
        <f t="shared" si="2074"/>
        <v>0</v>
      </c>
      <c r="HI77" s="440"/>
      <c r="HJ77" s="440"/>
      <c r="HK77" s="440"/>
      <c r="HL77" s="440"/>
      <c r="HM77" s="440"/>
      <c r="HN77" s="440"/>
      <c r="HO77" s="111">
        <f t="shared" si="2075"/>
        <v>0</v>
      </c>
      <c r="HP77" s="440"/>
      <c r="HQ77" s="440"/>
      <c r="HS77" s="440"/>
      <c r="HT77" s="440"/>
      <c r="HU77" s="440"/>
      <c r="HV77" s="440"/>
      <c r="HW77" s="110">
        <f t="shared" si="2076"/>
        <v>0</v>
      </c>
      <c r="HX77" s="440"/>
      <c r="HY77" s="440"/>
      <c r="HZ77" s="440"/>
      <c r="IA77" s="440"/>
      <c r="IB77" s="440"/>
      <c r="IC77" s="440"/>
      <c r="ID77" s="111">
        <f t="shared" si="2077"/>
        <v>0</v>
      </c>
      <c r="IE77" s="440"/>
      <c r="IF77" s="440"/>
      <c r="IH77" s="440"/>
      <c r="II77" s="440"/>
      <c r="IJ77" s="440"/>
      <c r="IK77" s="440"/>
      <c r="IL77" s="110">
        <f t="shared" si="2078"/>
        <v>0</v>
      </c>
      <c r="IM77" s="440"/>
      <c r="IN77" s="440"/>
      <c r="IO77" s="440"/>
      <c r="IP77" s="440"/>
      <c r="IQ77" s="440"/>
      <c r="IR77" s="440"/>
      <c r="IS77" s="111">
        <f t="shared" si="2079"/>
        <v>0</v>
      </c>
      <c r="IT77" s="440"/>
      <c r="IU77" s="440"/>
      <c r="IW77" s="440"/>
      <c r="IX77" s="440"/>
      <c r="IY77" s="440"/>
      <c r="IZ77" s="440"/>
      <c r="JA77" s="110">
        <f t="shared" si="2080"/>
        <v>0</v>
      </c>
      <c r="JB77" s="440"/>
      <c r="JC77" s="440"/>
      <c r="JD77" s="440"/>
      <c r="JE77" s="440"/>
      <c r="JF77" s="440"/>
      <c r="JG77" s="440"/>
      <c r="JH77" s="111">
        <f t="shared" si="2081"/>
        <v>0</v>
      </c>
      <c r="JI77" s="440"/>
      <c r="JJ77" s="440"/>
      <c r="JL77" s="440"/>
      <c r="JM77" s="440"/>
      <c r="JN77" s="440"/>
      <c r="JO77" s="440"/>
      <c r="JP77" s="110">
        <f t="shared" si="2082"/>
        <v>0</v>
      </c>
      <c r="JQ77" s="440"/>
      <c r="JR77" s="440"/>
      <c r="JS77" s="440"/>
      <c r="JT77" s="440"/>
      <c r="JU77" s="440"/>
      <c r="JV77" s="440"/>
      <c r="JW77" s="111">
        <f t="shared" si="2083"/>
        <v>0</v>
      </c>
      <c r="JX77" s="440"/>
      <c r="JY77" s="440"/>
      <c r="KA77" s="440"/>
      <c r="KB77" s="440"/>
      <c r="KC77" s="440"/>
      <c r="KD77" s="440"/>
      <c r="KE77" s="110">
        <f t="shared" si="2084"/>
        <v>0</v>
      </c>
      <c r="KF77" s="440"/>
      <c r="KG77" s="440"/>
      <c r="KH77" s="440"/>
      <c r="KI77" s="440"/>
      <c r="KJ77" s="440"/>
      <c r="KK77" s="440"/>
      <c r="KL77" s="111">
        <f t="shared" si="2085"/>
        <v>0</v>
      </c>
      <c r="KM77" s="440"/>
      <c r="KN77" s="440"/>
      <c r="KP77" s="440"/>
      <c r="KQ77" s="440"/>
      <c r="KR77" s="440"/>
      <c r="KS77" s="440"/>
      <c r="KT77" s="110">
        <f t="shared" si="2086"/>
        <v>0</v>
      </c>
      <c r="KU77" s="440"/>
      <c r="KV77" s="440"/>
      <c r="KW77" s="440"/>
      <c r="KX77" s="440"/>
      <c r="KY77" s="440"/>
      <c r="KZ77" s="440"/>
      <c r="LA77" s="111">
        <f t="shared" si="2087"/>
        <v>0</v>
      </c>
      <c r="LB77" s="440"/>
      <c r="LC77" s="440"/>
      <c r="LE77" s="440"/>
      <c r="LF77" s="440"/>
      <c r="LG77" s="440"/>
      <c r="LH77" s="440"/>
      <c r="LI77" s="110">
        <f t="shared" si="2088"/>
        <v>0</v>
      </c>
      <c r="LJ77" s="440"/>
      <c r="LK77" s="440"/>
      <c r="LL77" s="440"/>
      <c r="LM77" s="440"/>
      <c r="LN77" s="440"/>
      <c r="LO77" s="440"/>
      <c r="LP77" s="111">
        <f t="shared" si="2089"/>
        <v>0</v>
      </c>
      <c r="LQ77" s="440"/>
      <c r="LR77" s="440"/>
      <c r="LT77" s="440"/>
      <c r="LU77" s="440"/>
      <c r="LV77" s="440"/>
      <c r="LW77" s="440"/>
      <c r="LX77" s="110">
        <f t="shared" si="2090"/>
        <v>0</v>
      </c>
      <c r="LY77" s="440"/>
      <c r="LZ77" s="440"/>
      <c r="MA77" s="440"/>
      <c r="MB77" s="440"/>
      <c r="MC77" s="440"/>
      <c r="MD77" s="440"/>
      <c r="ME77" s="111">
        <f t="shared" si="2091"/>
        <v>0</v>
      </c>
      <c r="MF77" s="440"/>
      <c r="MG77" s="440"/>
      <c r="MI77" s="440"/>
      <c r="MJ77" s="440"/>
      <c r="MK77" s="440"/>
      <c r="ML77" s="440"/>
      <c r="MM77" s="110">
        <f t="shared" si="2092"/>
        <v>0</v>
      </c>
      <c r="MN77" s="440"/>
      <c r="MO77" s="440"/>
      <c r="MP77" s="440"/>
      <c r="MQ77" s="440"/>
      <c r="MR77" s="440"/>
      <c r="MS77" s="440"/>
      <c r="MT77" s="111">
        <f t="shared" si="2093"/>
        <v>0</v>
      </c>
      <c r="MU77" s="440"/>
      <c r="MV77" s="440"/>
      <c r="MX77" s="440"/>
      <c r="MY77" s="440"/>
      <c r="MZ77" s="440"/>
      <c r="NA77" s="440"/>
      <c r="NB77" s="110">
        <f t="shared" si="2094"/>
        <v>0</v>
      </c>
      <c r="NC77" s="440"/>
      <c r="ND77" s="440"/>
      <c r="NE77" s="440"/>
      <c r="NF77" s="440"/>
      <c r="NG77" s="440"/>
      <c r="NH77" s="440"/>
      <c r="NI77" s="111">
        <f t="shared" si="2095"/>
        <v>0</v>
      </c>
      <c r="NJ77" s="440"/>
      <c r="NK77" s="440"/>
      <c r="NM77" s="440"/>
      <c r="NN77" s="440"/>
      <c r="NO77" s="440"/>
      <c r="NP77" s="440"/>
      <c r="NQ77" s="110">
        <f t="shared" si="2096"/>
        <v>0</v>
      </c>
      <c r="NR77" s="440"/>
      <c r="NS77" s="440"/>
      <c r="NT77" s="440"/>
      <c r="NU77" s="440"/>
      <c r="NV77" s="440"/>
      <c r="NW77" s="440"/>
      <c r="NX77" s="111">
        <f t="shared" si="2097"/>
        <v>0</v>
      </c>
      <c r="NY77" s="440"/>
      <c r="NZ77" s="440"/>
      <c r="OB77" s="440"/>
      <c r="OC77" s="440"/>
      <c r="OD77" s="440"/>
      <c r="OE77" s="440"/>
      <c r="OF77" s="110">
        <f t="shared" si="2098"/>
        <v>0</v>
      </c>
      <c r="OG77" s="440"/>
      <c r="OH77" s="440"/>
      <c r="OI77" s="440"/>
      <c r="OJ77" s="440"/>
      <c r="OK77" s="440"/>
      <c r="OL77" s="440"/>
      <c r="OM77" s="111">
        <f t="shared" si="2099"/>
        <v>0</v>
      </c>
      <c r="ON77" s="440"/>
      <c r="OO77" s="440"/>
      <c r="OQ77" s="440"/>
      <c r="OR77" s="440"/>
      <c r="OS77" s="440"/>
      <c r="OT77" s="440"/>
      <c r="OU77" s="110">
        <f t="shared" si="2100"/>
        <v>0</v>
      </c>
      <c r="OV77" s="440"/>
      <c r="OW77" s="440"/>
      <c r="OX77" s="440"/>
      <c r="OY77" s="440"/>
      <c r="OZ77" s="440"/>
      <c r="PA77" s="440"/>
      <c r="PB77" s="111">
        <f t="shared" si="2101"/>
        <v>0</v>
      </c>
      <c r="PC77" s="440"/>
      <c r="PD77" s="440"/>
      <c r="PF77" s="440"/>
      <c r="PG77" s="440"/>
      <c r="PH77" s="440"/>
      <c r="PI77" s="440"/>
      <c r="PJ77" s="110">
        <f t="shared" si="2102"/>
        <v>0</v>
      </c>
      <c r="PK77" s="440"/>
      <c r="PL77" s="440"/>
      <c r="PM77" s="440"/>
      <c r="PN77" s="440"/>
      <c r="PO77" s="440"/>
      <c r="PP77" s="440"/>
      <c r="PQ77" s="111">
        <f t="shared" si="2103"/>
        <v>0</v>
      </c>
      <c r="PR77" s="440"/>
      <c r="PS77" s="440"/>
      <c r="PU77" s="440"/>
      <c r="PV77" s="440"/>
      <c r="PW77" s="440"/>
      <c r="PX77" s="440"/>
      <c r="PY77" s="110">
        <f t="shared" si="2104"/>
        <v>0</v>
      </c>
      <c r="PZ77" s="440"/>
      <c r="QA77" s="440"/>
      <c r="QB77" s="440"/>
      <c r="QC77" s="440"/>
      <c r="QD77" s="440"/>
      <c r="QE77" s="440"/>
      <c r="QF77" s="111">
        <f t="shared" si="2105"/>
        <v>0</v>
      </c>
      <c r="QG77" s="440"/>
      <c r="QH77" s="440"/>
      <c r="QJ77" s="440"/>
      <c r="QK77" s="440"/>
      <c r="QL77" s="440"/>
      <c r="QM77" s="440"/>
      <c r="QN77" s="110">
        <f t="shared" si="2106"/>
        <v>0</v>
      </c>
      <c r="QO77" s="440"/>
      <c r="QP77" s="440"/>
      <c r="QQ77" s="440"/>
      <c r="QR77" s="440"/>
      <c r="QS77" s="440"/>
      <c r="QT77" s="440"/>
      <c r="QU77" s="111">
        <f t="shared" si="2107"/>
        <v>0</v>
      </c>
      <c r="QV77" s="440"/>
      <c r="QW77" s="440"/>
      <c r="QY77" s="440"/>
      <c r="QZ77" s="440"/>
      <c r="RA77" s="440"/>
      <c r="RB77" s="440"/>
      <c r="RC77" s="110">
        <f t="shared" si="2108"/>
        <v>0</v>
      </c>
      <c r="RD77" s="440"/>
      <c r="RE77" s="440"/>
      <c r="RF77" s="440"/>
      <c r="RG77" s="440"/>
      <c r="RH77" s="440"/>
      <c r="RI77" s="440"/>
      <c r="RJ77" s="111">
        <f t="shared" si="2109"/>
        <v>0</v>
      </c>
      <c r="RK77" s="440"/>
      <c r="RL77" s="440"/>
      <c r="RN77" s="440"/>
      <c r="RO77" s="440"/>
      <c r="RP77" s="440"/>
      <c r="RQ77" s="440"/>
      <c r="RR77" s="110">
        <f t="shared" si="2110"/>
        <v>0</v>
      </c>
      <c r="RS77" s="440"/>
      <c r="RT77" s="440"/>
      <c r="RU77" s="440"/>
      <c r="RV77" s="440"/>
      <c r="RW77" s="440"/>
      <c r="RX77" s="440"/>
      <c r="RY77" s="111">
        <f t="shared" si="2111"/>
        <v>0</v>
      </c>
      <c r="RZ77" s="440"/>
      <c r="SA77" s="440"/>
      <c r="SC77" s="440"/>
      <c r="SD77" s="440"/>
      <c r="SE77" s="440"/>
      <c r="SF77" s="440"/>
      <c r="SG77" s="110">
        <f t="shared" si="2112"/>
        <v>0</v>
      </c>
      <c r="SH77" s="440"/>
      <c r="SI77" s="440"/>
      <c r="SJ77" s="440"/>
      <c r="SK77" s="440"/>
      <c r="SL77" s="440"/>
      <c r="SM77" s="440"/>
      <c r="SN77" s="111">
        <f t="shared" si="2113"/>
        <v>0</v>
      </c>
      <c r="SO77" s="440"/>
      <c r="SP77" s="440"/>
      <c r="SR77" s="440"/>
      <c r="SS77" s="440"/>
      <c r="ST77" s="440"/>
      <c r="SU77" s="440"/>
      <c r="SV77" s="110">
        <f t="shared" si="2114"/>
        <v>0</v>
      </c>
      <c r="SW77" s="440"/>
      <c r="SX77" s="440"/>
      <c r="SY77" s="440"/>
      <c r="SZ77" s="440"/>
      <c r="TA77" s="440"/>
      <c r="TB77" s="440"/>
      <c r="TC77" s="111">
        <f t="shared" si="2115"/>
        <v>0</v>
      </c>
      <c r="TD77" s="440"/>
      <c r="TE77" s="440"/>
      <c r="TG77" s="440"/>
      <c r="TH77" s="440"/>
      <c r="TI77" s="440"/>
      <c r="TJ77" s="440"/>
      <c r="TK77" s="110">
        <f t="shared" si="2116"/>
        <v>0</v>
      </c>
      <c r="TL77" s="440"/>
      <c r="TM77" s="440"/>
      <c r="TN77" s="440"/>
      <c r="TO77" s="440"/>
      <c r="TP77" s="440"/>
      <c r="TQ77" s="440"/>
      <c r="TR77" s="111">
        <f t="shared" si="2117"/>
        <v>0</v>
      </c>
      <c r="TS77" s="440"/>
      <c r="TT77" s="440"/>
      <c r="TV77" s="440"/>
      <c r="TW77" s="440"/>
      <c r="TX77" s="440"/>
      <c r="TY77" s="440"/>
      <c r="TZ77" s="110">
        <f t="shared" si="2118"/>
        <v>0</v>
      </c>
      <c r="UA77" s="440"/>
      <c r="UB77" s="440"/>
      <c r="UC77" s="440"/>
      <c r="UD77" s="440"/>
      <c r="UE77" s="440"/>
      <c r="UF77" s="440"/>
      <c r="UG77" s="111">
        <f t="shared" si="2119"/>
        <v>0</v>
      </c>
      <c r="UH77" s="440"/>
      <c r="UI77" s="440"/>
      <c r="UK77" s="440"/>
      <c r="UL77" s="440"/>
      <c r="UM77" s="440"/>
      <c r="UN77" s="440"/>
      <c r="UO77" s="110">
        <f t="shared" si="2120"/>
        <v>0</v>
      </c>
      <c r="UP77" s="440"/>
      <c r="UQ77" s="440"/>
      <c r="UR77" s="440"/>
      <c r="US77" s="440"/>
      <c r="UT77" s="440"/>
      <c r="UU77" s="440"/>
      <c r="UV77" s="111">
        <f t="shared" si="2121"/>
        <v>0</v>
      </c>
      <c r="UW77" s="440"/>
      <c r="UX77" s="440"/>
      <c r="UZ77" s="440"/>
      <c r="VA77" s="440"/>
      <c r="VB77" s="440"/>
      <c r="VC77" s="440"/>
      <c r="VD77" s="110">
        <f t="shared" si="2122"/>
        <v>0</v>
      </c>
      <c r="VE77" s="440"/>
      <c r="VF77" s="440"/>
      <c r="VG77" s="440"/>
      <c r="VH77" s="440"/>
      <c r="VI77" s="440"/>
      <c r="VJ77" s="440"/>
      <c r="VK77" s="111">
        <f t="shared" si="2123"/>
        <v>0</v>
      </c>
      <c r="VL77" s="440"/>
      <c r="VM77" s="440"/>
      <c r="VO77" s="440"/>
      <c r="VP77" s="440"/>
      <c r="VQ77" s="440"/>
      <c r="VR77" s="440"/>
      <c r="VS77" s="110">
        <f t="shared" si="2124"/>
        <v>0</v>
      </c>
      <c r="VT77" s="440"/>
      <c r="VU77" s="440"/>
      <c r="VV77" s="440"/>
      <c r="VW77" s="440"/>
      <c r="VX77" s="440"/>
      <c r="VY77" s="440"/>
      <c r="VZ77" s="111">
        <f t="shared" si="2125"/>
        <v>0</v>
      </c>
      <c r="WA77" s="440"/>
      <c r="WB77" s="440"/>
      <c r="WD77" s="440"/>
      <c r="WE77" s="440"/>
      <c r="WF77" s="440"/>
      <c r="WG77" s="440"/>
      <c r="WH77" s="110">
        <f t="shared" si="2126"/>
        <v>0</v>
      </c>
      <c r="WI77" s="440"/>
      <c r="WJ77" s="440"/>
      <c r="WK77" s="440"/>
      <c r="WL77" s="440"/>
      <c r="WM77" s="440"/>
      <c r="WN77" s="440"/>
      <c r="WO77" s="111">
        <f t="shared" si="2127"/>
        <v>0</v>
      </c>
      <c r="WP77" s="440"/>
      <c r="WQ77" s="440"/>
      <c r="WS77" s="440"/>
      <c r="WT77" s="440"/>
      <c r="WU77" s="440"/>
      <c r="WV77" s="440"/>
      <c r="WW77" s="110">
        <f t="shared" si="2128"/>
        <v>0</v>
      </c>
      <c r="WX77" s="440"/>
      <c r="WY77" s="440"/>
      <c r="WZ77" s="440"/>
      <c r="XA77" s="440"/>
      <c r="XB77" s="440"/>
      <c r="XC77" s="440"/>
      <c r="XD77" s="111">
        <f t="shared" si="2129"/>
        <v>0</v>
      </c>
      <c r="XE77" s="440"/>
      <c r="XF77" s="440"/>
      <c r="XH77" s="440"/>
      <c r="XI77" s="440"/>
      <c r="XJ77" s="440"/>
      <c r="XK77" s="440"/>
      <c r="XL77" s="110">
        <f t="shared" si="2130"/>
        <v>0</v>
      </c>
      <c r="XM77" s="440"/>
      <c r="XN77" s="440"/>
      <c r="XO77" s="440"/>
      <c r="XP77" s="440"/>
      <c r="XQ77" s="440"/>
      <c r="XR77" s="440"/>
      <c r="XS77" s="111">
        <f t="shared" si="2131"/>
        <v>0</v>
      </c>
      <c r="XT77" s="440"/>
      <c r="XU77" s="440"/>
      <c r="XW77" s="440"/>
      <c r="XX77" s="440"/>
      <c r="XY77" s="440"/>
      <c r="XZ77" s="440"/>
      <c r="YA77" s="110">
        <f t="shared" si="2132"/>
        <v>0</v>
      </c>
      <c r="YB77" s="440"/>
      <c r="YC77" s="440"/>
      <c r="YD77" s="440"/>
      <c r="YE77" s="440"/>
      <c r="YF77" s="440"/>
      <c r="YG77" s="440"/>
      <c r="YH77" s="111">
        <f t="shared" si="2133"/>
        <v>0</v>
      </c>
      <c r="YI77" s="440"/>
      <c r="YJ77" s="440"/>
      <c r="YL77" s="440"/>
      <c r="YM77" s="440"/>
      <c r="YN77" s="440"/>
      <c r="YO77" s="440"/>
      <c r="YP77" s="110">
        <f t="shared" si="2134"/>
        <v>0</v>
      </c>
      <c r="YQ77" s="440"/>
      <c r="YR77" s="440"/>
      <c r="YS77" s="440"/>
      <c r="YT77" s="440"/>
      <c r="YU77" s="440"/>
      <c r="YV77" s="440"/>
      <c r="YW77" s="111">
        <f t="shared" si="2135"/>
        <v>0</v>
      </c>
      <c r="YX77" s="440"/>
      <c r="YY77" s="440"/>
      <c r="ZA77" s="440"/>
      <c r="ZB77" s="440"/>
      <c r="ZC77" s="440"/>
      <c r="ZD77" s="440"/>
      <c r="ZE77" s="110">
        <f t="shared" si="2136"/>
        <v>0</v>
      </c>
      <c r="ZF77" s="440"/>
      <c r="ZG77" s="440"/>
      <c r="ZH77" s="440"/>
      <c r="ZI77" s="440"/>
      <c r="ZJ77" s="440"/>
      <c r="ZK77" s="440"/>
      <c r="ZL77" s="111">
        <f t="shared" si="2137"/>
        <v>0</v>
      </c>
      <c r="ZM77" s="440"/>
      <c r="ZN77" s="440"/>
      <c r="ZP77" s="440"/>
      <c r="ZQ77" s="440"/>
      <c r="ZR77" s="440"/>
      <c r="ZS77" s="440"/>
      <c r="ZT77" s="110">
        <f t="shared" si="2138"/>
        <v>0</v>
      </c>
      <c r="ZU77" s="440"/>
      <c r="ZV77" s="440"/>
      <c r="ZW77" s="440"/>
      <c r="ZX77" s="440"/>
      <c r="ZY77" s="440"/>
      <c r="ZZ77" s="440"/>
      <c r="AAA77" s="111">
        <f t="shared" si="2139"/>
        <v>0</v>
      </c>
      <c r="AAB77" s="440"/>
      <c r="AAC77" s="440"/>
      <c r="AAE77" s="440"/>
      <c r="AAF77" s="440"/>
      <c r="AAG77" s="440"/>
      <c r="AAH77" s="440"/>
      <c r="AAI77" s="110">
        <f t="shared" si="2140"/>
        <v>0</v>
      </c>
      <c r="AAJ77" s="440"/>
      <c r="AAK77" s="440"/>
      <c r="AAL77" s="440"/>
      <c r="AAM77" s="440"/>
      <c r="AAN77" s="440"/>
      <c r="AAO77" s="440"/>
      <c r="AAP77" s="111">
        <f t="shared" si="2141"/>
        <v>0</v>
      </c>
      <c r="AAQ77" s="440"/>
      <c r="AAR77" s="440"/>
      <c r="AAT77" s="440"/>
      <c r="AAU77" s="440"/>
      <c r="AAV77" s="440"/>
      <c r="AAW77" s="440"/>
      <c r="AAX77" s="110">
        <f t="shared" si="2142"/>
        <v>0</v>
      </c>
      <c r="AAY77" s="440"/>
      <c r="AAZ77" s="440"/>
      <c r="ABA77" s="440"/>
      <c r="ABB77" s="440"/>
      <c r="ABC77" s="440"/>
      <c r="ABD77" s="440"/>
      <c r="ABE77" s="111">
        <f t="shared" si="2143"/>
        <v>0</v>
      </c>
      <c r="ABF77" s="440"/>
      <c r="ABG77" s="440"/>
      <c r="ABI77" s="440"/>
      <c r="ABJ77" s="440"/>
      <c r="ABK77" s="440"/>
      <c r="ABL77" s="440"/>
      <c r="ABM77" s="110">
        <f t="shared" si="2144"/>
        <v>0</v>
      </c>
      <c r="ABN77" s="440"/>
      <c r="ABO77" s="440"/>
      <c r="ABP77" s="440"/>
      <c r="ABQ77" s="440"/>
      <c r="ABR77" s="440"/>
      <c r="ABS77" s="440"/>
      <c r="ABT77" s="111">
        <f t="shared" si="2145"/>
        <v>0</v>
      </c>
      <c r="ABU77" s="440"/>
      <c r="ABV77" s="440"/>
      <c r="ABX77" s="440"/>
      <c r="ABY77" s="440"/>
      <c r="ABZ77" s="440"/>
      <c r="ACA77" s="440"/>
      <c r="ACB77" s="110">
        <f t="shared" si="2146"/>
        <v>0</v>
      </c>
      <c r="ACC77" s="440"/>
      <c r="ACD77" s="440"/>
      <c r="ACE77" s="440"/>
      <c r="ACF77" s="440"/>
      <c r="ACG77" s="440"/>
      <c r="ACH77" s="440"/>
      <c r="ACI77" s="111">
        <f t="shared" si="2147"/>
        <v>0</v>
      </c>
      <c r="ACJ77" s="440"/>
      <c r="ACK77" s="440"/>
      <c r="ACM77" s="440"/>
      <c r="ACN77" s="440"/>
      <c r="ACO77" s="440"/>
      <c r="ACP77" s="440"/>
      <c r="ACQ77" s="110">
        <f t="shared" si="2148"/>
        <v>0</v>
      </c>
      <c r="ACR77" s="440"/>
      <c r="ACS77" s="440"/>
      <c r="ACT77" s="440"/>
      <c r="ACU77" s="440"/>
      <c r="ACV77" s="440"/>
      <c r="ACW77" s="440"/>
      <c r="ACX77" s="111">
        <f t="shared" si="2149"/>
        <v>0</v>
      </c>
      <c r="ACY77" s="440"/>
      <c r="ACZ77" s="440"/>
      <c r="ADB77" s="440"/>
      <c r="ADC77" s="440"/>
      <c r="ADD77" s="440"/>
      <c r="ADE77" s="440"/>
      <c r="ADF77" s="110">
        <f t="shared" si="2150"/>
        <v>0</v>
      </c>
      <c r="ADG77" s="440"/>
      <c r="ADH77" s="440"/>
      <c r="ADI77" s="440"/>
      <c r="ADJ77" s="440"/>
      <c r="ADK77" s="440"/>
      <c r="ADL77" s="440"/>
      <c r="ADM77" s="111">
        <f t="shared" si="2151"/>
        <v>0</v>
      </c>
      <c r="ADN77" s="440"/>
      <c r="ADO77" s="440"/>
      <c r="ADQ77" s="440"/>
      <c r="ADR77" s="440"/>
      <c r="ADS77" s="440"/>
      <c r="ADT77" s="440"/>
      <c r="ADU77" s="110">
        <f t="shared" si="2152"/>
        <v>0</v>
      </c>
      <c r="ADV77" s="440"/>
      <c r="ADW77" s="440"/>
      <c r="ADX77" s="440"/>
      <c r="ADY77" s="440"/>
      <c r="ADZ77" s="440"/>
      <c r="AEA77" s="440"/>
      <c r="AEB77" s="111">
        <f t="shared" si="2153"/>
        <v>0</v>
      </c>
      <c r="AEC77" s="440"/>
      <c r="AED77" s="440"/>
      <c r="AEF77" s="440"/>
      <c r="AEG77" s="440"/>
      <c r="AEH77" s="440"/>
      <c r="AEI77" s="440"/>
      <c r="AEJ77" s="110">
        <f t="shared" si="2154"/>
        <v>0</v>
      </c>
      <c r="AEK77" s="440"/>
      <c r="AEL77" s="440"/>
      <c r="AEM77" s="440"/>
      <c r="AEN77" s="440"/>
      <c r="AEO77" s="440"/>
      <c r="AEP77" s="440"/>
      <c r="AEQ77" s="111">
        <f t="shared" si="2155"/>
        <v>0</v>
      </c>
      <c r="AER77" s="440"/>
      <c r="AES77" s="440"/>
      <c r="AEU77" s="440"/>
      <c r="AEV77" s="440"/>
      <c r="AEW77" s="440"/>
      <c r="AEX77" s="440"/>
      <c r="AEY77" s="110">
        <f t="shared" si="2156"/>
        <v>0</v>
      </c>
      <c r="AEZ77" s="440"/>
      <c r="AFA77" s="440"/>
      <c r="AFB77" s="440"/>
      <c r="AFC77" s="440"/>
      <c r="AFD77" s="440"/>
      <c r="AFE77" s="440"/>
      <c r="AFF77" s="111">
        <f t="shared" si="2157"/>
        <v>0</v>
      </c>
      <c r="AFG77" s="440"/>
      <c r="AFH77" s="440"/>
      <c r="AFJ77" s="440"/>
      <c r="AFK77" s="440"/>
      <c r="AFL77" s="440"/>
      <c r="AFM77" s="440"/>
      <c r="AFN77" s="110">
        <f t="shared" si="2158"/>
        <v>0</v>
      </c>
      <c r="AFO77" s="440"/>
      <c r="AFP77" s="440"/>
      <c r="AFQ77" s="440"/>
      <c r="AFR77" s="440"/>
      <c r="AFS77" s="440"/>
      <c r="AFT77" s="440"/>
      <c r="AFU77" s="111">
        <f t="shared" si="2159"/>
        <v>0</v>
      </c>
      <c r="AFV77" s="440"/>
      <c r="AFW77" s="440"/>
      <c r="AFY77" s="440"/>
      <c r="AFZ77" s="440"/>
      <c r="AGA77" s="440"/>
      <c r="AGB77" s="440"/>
      <c r="AGC77" s="110">
        <f t="shared" si="2160"/>
        <v>0</v>
      </c>
      <c r="AGD77" s="440"/>
      <c r="AGE77" s="440"/>
      <c r="AGF77" s="440"/>
      <c r="AGG77" s="440"/>
      <c r="AGH77" s="440"/>
      <c r="AGI77" s="440"/>
      <c r="AGJ77" s="111">
        <f t="shared" si="2161"/>
        <v>0</v>
      </c>
      <c r="AGK77" s="440"/>
      <c r="AGL77" s="440"/>
      <c r="AGN77" s="440"/>
      <c r="AGO77" s="440"/>
      <c r="AGP77" s="440"/>
      <c r="AGQ77" s="440"/>
      <c r="AGR77" s="110">
        <f t="shared" si="2162"/>
        <v>0</v>
      </c>
      <c r="AGS77" s="440"/>
      <c r="AGT77" s="440"/>
      <c r="AGU77" s="440"/>
      <c r="AGV77" s="440"/>
      <c r="AGW77" s="440"/>
      <c r="AGX77" s="440"/>
      <c r="AGY77" s="111">
        <f t="shared" si="2163"/>
        <v>0</v>
      </c>
      <c r="AGZ77" s="440"/>
      <c r="AHA77" s="440"/>
      <c r="AHC77" s="440"/>
      <c r="AHD77" s="440"/>
      <c r="AHE77" s="440"/>
      <c r="AHF77" s="440"/>
      <c r="AHG77" s="110">
        <f t="shared" si="2164"/>
        <v>0</v>
      </c>
      <c r="AHH77" s="440"/>
      <c r="AHI77" s="440"/>
      <c r="AHJ77" s="440"/>
      <c r="AHK77" s="440"/>
      <c r="AHL77" s="440"/>
      <c r="AHM77" s="440"/>
      <c r="AHN77" s="111">
        <f t="shared" si="2165"/>
        <v>0</v>
      </c>
      <c r="AHO77" s="440"/>
      <c r="AHP77" s="440"/>
      <c r="AHR77" s="440"/>
      <c r="AHS77" s="440"/>
      <c r="AHT77" s="440"/>
      <c r="AHU77" s="440"/>
      <c r="AHV77" s="110">
        <f t="shared" si="2166"/>
        <v>0</v>
      </c>
      <c r="AHW77" s="440"/>
      <c r="AHX77" s="440"/>
      <c r="AHY77" s="440"/>
      <c r="AHZ77" s="440"/>
      <c r="AIA77" s="440"/>
      <c r="AIB77" s="440"/>
      <c r="AIC77" s="111">
        <f t="shared" si="2167"/>
        <v>0</v>
      </c>
      <c r="AID77" s="440"/>
      <c r="AIE77" s="440"/>
    </row>
    <row r="78" spans="1:915" x14ac:dyDescent="0.3">
      <c r="A78" s="33" t="s">
        <v>147</v>
      </c>
      <c r="B78" s="34" t="s">
        <v>148</v>
      </c>
      <c r="C78" s="439"/>
      <c r="D78" s="440"/>
      <c r="E78" s="440"/>
      <c r="F78" s="440"/>
      <c r="G78" s="110">
        <f t="shared" si="2046"/>
        <v>0</v>
      </c>
      <c r="H78" s="440"/>
      <c r="I78" s="440"/>
      <c r="J78" s="440"/>
      <c r="K78" s="440"/>
      <c r="L78" s="440"/>
      <c r="M78" s="440"/>
      <c r="N78" s="111">
        <f t="shared" si="2047"/>
        <v>0</v>
      </c>
      <c r="O78" s="440"/>
      <c r="P78" s="440"/>
      <c r="Q78" s="440"/>
      <c r="R78" s="440"/>
      <c r="S78" s="440"/>
      <c r="T78" s="440"/>
      <c r="U78" s="110">
        <f t="shared" si="2048"/>
        <v>0</v>
      </c>
      <c r="V78" s="440"/>
      <c r="W78" s="440"/>
      <c r="X78" s="440"/>
      <c r="Y78" s="440"/>
      <c r="Z78" s="440"/>
      <c r="AA78" s="440"/>
      <c r="AB78" s="111">
        <f t="shared" si="2049"/>
        <v>0</v>
      </c>
      <c r="AC78" s="440"/>
      <c r="AD78" s="440"/>
      <c r="AF78" s="440"/>
      <c r="AG78" s="440"/>
      <c r="AH78" s="440"/>
      <c r="AI78" s="440"/>
      <c r="AJ78" s="110">
        <f t="shared" si="2050"/>
        <v>0</v>
      </c>
      <c r="AK78" s="440"/>
      <c r="AL78" s="440"/>
      <c r="AM78" s="440"/>
      <c r="AN78" s="440"/>
      <c r="AO78" s="440"/>
      <c r="AP78" s="440"/>
      <c r="AQ78" s="111">
        <f t="shared" si="2051"/>
        <v>0</v>
      </c>
      <c r="AR78" s="440"/>
      <c r="AS78" s="440"/>
      <c r="AU78" s="440"/>
      <c r="AV78" s="440"/>
      <c r="AW78" s="440"/>
      <c r="AX78" s="440"/>
      <c r="AY78" s="110">
        <f t="shared" si="2052"/>
        <v>0</v>
      </c>
      <c r="AZ78" s="440"/>
      <c r="BA78" s="440"/>
      <c r="BB78" s="440"/>
      <c r="BC78" s="440"/>
      <c r="BD78" s="440"/>
      <c r="BE78" s="440"/>
      <c r="BF78" s="111">
        <f t="shared" si="2053"/>
        <v>0</v>
      </c>
      <c r="BG78" s="440"/>
      <c r="BH78" s="440"/>
      <c r="BJ78" s="440"/>
      <c r="BK78" s="440"/>
      <c r="BL78" s="440"/>
      <c r="BM78" s="440"/>
      <c r="BN78" s="110">
        <f t="shared" si="2054"/>
        <v>0</v>
      </c>
      <c r="BO78" s="440"/>
      <c r="BP78" s="440"/>
      <c r="BQ78" s="440"/>
      <c r="BR78" s="440"/>
      <c r="BS78" s="440"/>
      <c r="BT78" s="440"/>
      <c r="BU78" s="111">
        <f t="shared" si="2055"/>
        <v>0</v>
      </c>
      <c r="BV78" s="440"/>
      <c r="BW78" s="440"/>
      <c r="BY78" s="440"/>
      <c r="BZ78" s="440"/>
      <c r="CA78" s="440"/>
      <c r="CB78" s="440"/>
      <c r="CC78" s="110">
        <f t="shared" si="2056"/>
        <v>0</v>
      </c>
      <c r="CD78" s="440"/>
      <c r="CE78" s="440"/>
      <c r="CF78" s="440"/>
      <c r="CG78" s="440"/>
      <c r="CH78" s="440"/>
      <c r="CI78" s="440"/>
      <c r="CJ78" s="111">
        <f t="shared" si="2057"/>
        <v>0</v>
      </c>
      <c r="CK78" s="440"/>
      <c r="CL78" s="440"/>
      <c r="CN78" s="440"/>
      <c r="CO78" s="440"/>
      <c r="CP78" s="440"/>
      <c r="CQ78" s="440"/>
      <c r="CR78" s="110">
        <f t="shared" si="2058"/>
        <v>0</v>
      </c>
      <c r="CS78" s="440"/>
      <c r="CT78" s="440"/>
      <c r="CU78" s="440"/>
      <c r="CV78" s="440"/>
      <c r="CW78" s="440"/>
      <c r="CX78" s="440"/>
      <c r="CY78" s="111">
        <f t="shared" si="2059"/>
        <v>0</v>
      </c>
      <c r="CZ78" s="440"/>
      <c r="DA78" s="440"/>
      <c r="DC78" s="440"/>
      <c r="DD78" s="440"/>
      <c r="DE78" s="440"/>
      <c r="DF78" s="440"/>
      <c r="DG78" s="110">
        <f t="shared" si="2060"/>
        <v>0</v>
      </c>
      <c r="DH78" s="440"/>
      <c r="DI78" s="440"/>
      <c r="DJ78" s="440"/>
      <c r="DK78" s="440"/>
      <c r="DL78" s="440"/>
      <c r="DM78" s="440"/>
      <c r="DN78" s="111">
        <f t="shared" si="2061"/>
        <v>0</v>
      </c>
      <c r="DO78" s="440"/>
      <c r="DP78" s="440"/>
      <c r="DR78" s="440"/>
      <c r="DS78" s="440"/>
      <c r="DT78" s="440"/>
      <c r="DU78" s="440"/>
      <c r="DV78" s="110">
        <f t="shared" si="2062"/>
        <v>0</v>
      </c>
      <c r="DW78" s="440"/>
      <c r="DX78" s="440"/>
      <c r="DY78" s="440"/>
      <c r="DZ78" s="440"/>
      <c r="EA78" s="440"/>
      <c r="EB78" s="440"/>
      <c r="EC78" s="111">
        <f t="shared" si="2063"/>
        <v>0</v>
      </c>
      <c r="ED78" s="440"/>
      <c r="EE78" s="440"/>
      <c r="EG78" s="440"/>
      <c r="EH78" s="440"/>
      <c r="EI78" s="440"/>
      <c r="EJ78" s="440"/>
      <c r="EK78" s="110">
        <f t="shared" si="2064"/>
        <v>0</v>
      </c>
      <c r="EL78" s="440"/>
      <c r="EM78" s="440"/>
      <c r="EN78" s="440"/>
      <c r="EO78" s="440"/>
      <c r="EP78" s="440"/>
      <c r="EQ78" s="440"/>
      <c r="ER78" s="111">
        <f t="shared" si="2065"/>
        <v>0</v>
      </c>
      <c r="ES78" s="440"/>
      <c r="ET78" s="440"/>
      <c r="EV78" s="440"/>
      <c r="EW78" s="440"/>
      <c r="EX78" s="440"/>
      <c r="EY78" s="440"/>
      <c r="EZ78" s="110">
        <f t="shared" si="2066"/>
        <v>0</v>
      </c>
      <c r="FA78" s="440"/>
      <c r="FB78" s="440"/>
      <c r="FC78" s="440"/>
      <c r="FD78" s="440"/>
      <c r="FE78" s="440"/>
      <c r="FF78" s="440"/>
      <c r="FG78" s="111">
        <f t="shared" si="2067"/>
        <v>0</v>
      </c>
      <c r="FH78" s="440"/>
      <c r="FI78" s="440"/>
      <c r="FK78" s="440"/>
      <c r="FL78" s="440"/>
      <c r="FM78" s="440"/>
      <c r="FN78" s="440"/>
      <c r="FO78" s="110">
        <f t="shared" si="2068"/>
        <v>0</v>
      </c>
      <c r="FP78" s="440"/>
      <c r="FQ78" s="440"/>
      <c r="FR78" s="440"/>
      <c r="FS78" s="440"/>
      <c r="FT78" s="440"/>
      <c r="FU78" s="440"/>
      <c r="FV78" s="111">
        <f t="shared" si="2069"/>
        <v>0</v>
      </c>
      <c r="FW78" s="440"/>
      <c r="FX78" s="440"/>
      <c r="FZ78" s="440"/>
      <c r="GA78" s="440"/>
      <c r="GB78" s="440"/>
      <c r="GC78" s="440"/>
      <c r="GD78" s="110">
        <f t="shared" si="2070"/>
        <v>0</v>
      </c>
      <c r="GE78" s="440"/>
      <c r="GF78" s="440"/>
      <c r="GG78" s="440"/>
      <c r="GH78" s="440"/>
      <c r="GI78" s="440"/>
      <c r="GJ78" s="440"/>
      <c r="GK78" s="111">
        <f t="shared" si="2071"/>
        <v>0</v>
      </c>
      <c r="GL78" s="440"/>
      <c r="GM78" s="440"/>
      <c r="GO78" s="440"/>
      <c r="GP78" s="440"/>
      <c r="GQ78" s="440"/>
      <c r="GR78" s="440"/>
      <c r="GS78" s="110">
        <f t="shared" si="2072"/>
        <v>0</v>
      </c>
      <c r="GT78" s="440"/>
      <c r="GU78" s="440"/>
      <c r="GV78" s="440"/>
      <c r="GW78" s="440"/>
      <c r="GX78" s="440"/>
      <c r="GY78" s="440"/>
      <c r="GZ78" s="111">
        <f t="shared" si="2073"/>
        <v>0</v>
      </c>
      <c r="HA78" s="440"/>
      <c r="HB78" s="440"/>
      <c r="HD78" s="440"/>
      <c r="HE78" s="440"/>
      <c r="HF78" s="440"/>
      <c r="HG78" s="440"/>
      <c r="HH78" s="110">
        <f t="shared" si="2074"/>
        <v>0</v>
      </c>
      <c r="HI78" s="440"/>
      <c r="HJ78" s="440"/>
      <c r="HK78" s="440"/>
      <c r="HL78" s="440"/>
      <c r="HM78" s="440"/>
      <c r="HN78" s="440"/>
      <c r="HO78" s="111">
        <f t="shared" si="2075"/>
        <v>0</v>
      </c>
      <c r="HP78" s="440"/>
      <c r="HQ78" s="440"/>
      <c r="HS78" s="440"/>
      <c r="HT78" s="440"/>
      <c r="HU78" s="440"/>
      <c r="HV78" s="440"/>
      <c r="HW78" s="110">
        <f t="shared" si="2076"/>
        <v>0</v>
      </c>
      <c r="HX78" s="440"/>
      <c r="HY78" s="440"/>
      <c r="HZ78" s="440"/>
      <c r="IA78" s="440"/>
      <c r="IB78" s="440"/>
      <c r="IC78" s="440"/>
      <c r="ID78" s="111">
        <f t="shared" si="2077"/>
        <v>0</v>
      </c>
      <c r="IE78" s="440"/>
      <c r="IF78" s="440"/>
      <c r="IH78" s="440"/>
      <c r="II78" s="440"/>
      <c r="IJ78" s="440"/>
      <c r="IK78" s="440"/>
      <c r="IL78" s="110">
        <f t="shared" si="2078"/>
        <v>0</v>
      </c>
      <c r="IM78" s="440"/>
      <c r="IN78" s="440"/>
      <c r="IO78" s="440"/>
      <c r="IP78" s="440"/>
      <c r="IQ78" s="440"/>
      <c r="IR78" s="440"/>
      <c r="IS78" s="111">
        <f t="shared" si="2079"/>
        <v>0</v>
      </c>
      <c r="IT78" s="440"/>
      <c r="IU78" s="440"/>
      <c r="IW78" s="440"/>
      <c r="IX78" s="440"/>
      <c r="IY78" s="440"/>
      <c r="IZ78" s="440"/>
      <c r="JA78" s="110">
        <f t="shared" si="2080"/>
        <v>0</v>
      </c>
      <c r="JB78" s="440"/>
      <c r="JC78" s="440"/>
      <c r="JD78" s="440"/>
      <c r="JE78" s="440"/>
      <c r="JF78" s="440"/>
      <c r="JG78" s="440"/>
      <c r="JH78" s="111">
        <f t="shared" si="2081"/>
        <v>0</v>
      </c>
      <c r="JI78" s="440"/>
      <c r="JJ78" s="440"/>
      <c r="JL78" s="440"/>
      <c r="JM78" s="440"/>
      <c r="JN78" s="440"/>
      <c r="JO78" s="440"/>
      <c r="JP78" s="110">
        <f t="shared" si="2082"/>
        <v>0</v>
      </c>
      <c r="JQ78" s="440"/>
      <c r="JR78" s="440"/>
      <c r="JS78" s="440"/>
      <c r="JT78" s="440"/>
      <c r="JU78" s="440"/>
      <c r="JV78" s="440"/>
      <c r="JW78" s="111">
        <f t="shared" si="2083"/>
        <v>0</v>
      </c>
      <c r="JX78" s="440"/>
      <c r="JY78" s="440"/>
      <c r="KA78" s="440"/>
      <c r="KB78" s="440"/>
      <c r="KC78" s="440"/>
      <c r="KD78" s="440"/>
      <c r="KE78" s="110">
        <f t="shared" si="2084"/>
        <v>0</v>
      </c>
      <c r="KF78" s="440"/>
      <c r="KG78" s="440"/>
      <c r="KH78" s="440"/>
      <c r="KI78" s="440"/>
      <c r="KJ78" s="440"/>
      <c r="KK78" s="440"/>
      <c r="KL78" s="111">
        <f t="shared" si="2085"/>
        <v>0</v>
      </c>
      <c r="KM78" s="440"/>
      <c r="KN78" s="440"/>
      <c r="KP78" s="440"/>
      <c r="KQ78" s="440"/>
      <c r="KR78" s="440"/>
      <c r="KS78" s="440"/>
      <c r="KT78" s="110">
        <f t="shared" si="2086"/>
        <v>0</v>
      </c>
      <c r="KU78" s="440"/>
      <c r="KV78" s="440"/>
      <c r="KW78" s="440"/>
      <c r="KX78" s="440"/>
      <c r="KY78" s="440"/>
      <c r="KZ78" s="440"/>
      <c r="LA78" s="111">
        <f t="shared" si="2087"/>
        <v>0</v>
      </c>
      <c r="LB78" s="440"/>
      <c r="LC78" s="440"/>
      <c r="LE78" s="440"/>
      <c r="LF78" s="440"/>
      <c r="LG78" s="440"/>
      <c r="LH78" s="440"/>
      <c r="LI78" s="110">
        <f t="shared" si="2088"/>
        <v>0</v>
      </c>
      <c r="LJ78" s="440"/>
      <c r="LK78" s="440"/>
      <c r="LL78" s="440"/>
      <c r="LM78" s="440"/>
      <c r="LN78" s="440"/>
      <c r="LO78" s="440"/>
      <c r="LP78" s="111">
        <f t="shared" si="2089"/>
        <v>0</v>
      </c>
      <c r="LQ78" s="440"/>
      <c r="LR78" s="440"/>
      <c r="LT78" s="440"/>
      <c r="LU78" s="440"/>
      <c r="LV78" s="440"/>
      <c r="LW78" s="440"/>
      <c r="LX78" s="110">
        <f t="shared" si="2090"/>
        <v>0</v>
      </c>
      <c r="LY78" s="440"/>
      <c r="LZ78" s="440"/>
      <c r="MA78" s="440"/>
      <c r="MB78" s="440"/>
      <c r="MC78" s="440"/>
      <c r="MD78" s="440"/>
      <c r="ME78" s="111">
        <f t="shared" si="2091"/>
        <v>0</v>
      </c>
      <c r="MF78" s="440"/>
      <c r="MG78" s="440"/>
      <c r="MI78" s="440"/>
      <c r="MJ78" s="440"/>
      <c r="MK78" s="440"/>
      <c r="ML78" s="440"/>
      <c r="MM78" s="110">
        <f t="shared" si="2092"/>
        <v>0</v>
      </c>
      <c r="MN78" s="440"/>
      <c r="MO78" s="440"/>
      <c r="MP78" s="440"/>
      <c r="MQ78" s="440"/>
      <c r="MR78" s="440"/>
      <c r="MS78" s="440"/>
      <c r="MT78" s="111">
        <f t="shared" si="2093"/>
        <v>0</v>
      </c>
      <c r="MU78" s="440"/>
      <c r="MV78" s="440"/>
      <c r="MX78" s="440"/>
      <c r="MY78" s="440"/>
      <c r="MZ78" s="440"/>
      <c r="NA78" s="440"/>
      <c r="NB78" s="110">
        <f t="shared" si="2094"/>
        <v>0</v>
      </c>
      <c r="NC78" s="440"/>
      <c r="ND78" s="440"/>
      <c r="NE78" s="440"/>
      <c r="NF78" s="440"/>
      <c r="NG78" s="440"/>
      <c r="NH78" s="440"/>
      <c r="NI78" s="111">
        <f t="shared" si="2095"/>
        <v>0</v>
      </c>
      <c r="NJ78" s="440"/>
      <c r="NK78" s="440"/>
      <c r="NM78" s="440"/>
      <c r="NN78" s="440"/>
      <c r="NO78" s="440"/>
      <c r="NP78" s="440"/>
      <c r="NQ78" s="110">
        <f t="shared" si="2096"/>
        <v>0</v>
      </c>
      <c r="NR78" s="440"/>
      <c r="NS78" s="440"/>
      <c r="NT78" s="440"/>
      <c r="NU78" s="440"/>
      <c r="NV78" s="440"/>
      <c r="NW78" s="440"/>
      <c r="NX78" s="111">
        <f t="shared" si="2097"/>
        <v>0</v>
      </c>
      <c r="NY78" s="440"/>
      <c r="NZ78" s="440"/>
      <c r="OB78" s="440"/>
      <c r="OC78" s="440"/>
      <c r="OD78" s="440"/>
      <c r="OE78" s="440"/>
      <c r="OF78" s="110">
        <f t="shared" si="2098"/>
        <v>0</v>
      </c>
      <c r="OG78" s="440"/>
      <c r="OH78" s="440"/>
      <c r="OI78" s="440"/>
      <c r="OJ78" s="440"/>
      <c r="OK78" s="440"/>
      <c r="OL78" s="440"/>
      <c r="OM78" s="111">
        <f t="shared" si="2099"/>
        <v>0</v>
      </c>
      <c r="ON78" s="440"/>
      <c r="OO78" s="440"/>
      <c r="OQ78" s="440"/>
      <c r="OR78" s="440"/>
      <c r="OS78" s="440"/>
      <c r="OT78" s="440"/>
      <c r="OU78" s="110">
        <f t="shared" si="2100"/>
        <v>0</v>
      </c>
      <c r="OV78" s="440"/>
      <c r="OW78" s="440"/>
      <c r="OX78" s="440"/>
      <c r="OY78" s="440"/>
      <c r="OZ78" s="440"/>
      <c r="PA78" s="440"/>
      <c r="PB78" s="111">
        <f t="shared" si="2101"/>
        <v>0</v>
      </c>
      <c r="PC78" s="440"/>
      <c r="PD78" s="440"/>
      <c r="PF78" s="440"/>
      <c r="PG78" s="440"/>
      <c r="PH78" s="440"/>
      <c r="PI78" s="440"/>
      <c r="PJ78" s="110">
        <f t="shared" si="2102"/>
        <v>0</v>
      </c>
      <c r="PK78" s="440"/>
      <c r="PL78" s="440"/>
      <c r="PM78" s="440"/>
      <c r="PN78" s="440"/>
      <c r="PO78" s="440"/>
      <c r="PP78" s="440"/>
      <c r="PQ78" s="111">
        <f t="shared" si="2103"/>
        <v>0</v>
      </c>
      <c r="PR78" s="440"/>
      <c r="PS78" s="440"/>
      <c r="PU78" s="440"/>
      <c r="PV78" s="440"/>
      <c r="PW78" s="440"/>
      <c r="PX78" s="440"/>
      <c r="PY78" s="110">
        <f t="shared" si="2104"/>
        <v>0</v>
      </c>
      <c r="PZ78" s="440"/>
      <c r="QA78" s="440"/>
      <c r="QB78" s="440"/>
      <c r="QC78" s="440"/>
      <c r="QD78" s="440"/>
      <c r="QE78" s="440"/>
      <c r="QF78" s="111">
        <f t="shared" si="2105"/>
        <v>0</v>
      </c>
      <c r="QG78" s="440"/>
      <c r="QH78" s="440"/>
      <c r="QJ78" s="440"/>
      <c r="QK78" s="440"/>
      <c r="QL78" s="440"/>
      <c r="QM78" s="440"/>
      <c r="QN78" s="110">
        <f t="shared" si="2106"/>
        <v>0</v>
      </c>
      <c r="QO78" s="440"/>
      <c r="QP78" s="440"/>
      <c r="QQ78" s="440"/>
      <c r="QR78" s="440"/>
      <c r="QS78" s="440"/>
      <c r="QT78" s="440"/>
      <c r="QU78" s="111">
        <f t="shared" si="2107"/>
        <v>0</v>
      </c>
      <c r="QV78" s="440"/>
      <c r="QW78" s="440"/>
      <c r="QY78" s="440"/>
      <c r="QZ78" s="440"/>
      <c r="RA78" s="440"/>
      <c r="RB78" s="440"/>
      <c r="RC78" s="110">
        <f t="shared" si="2108"/>
        <v>0</v>
      </c>
      <c r="RD78" s="440"/>
      <c r="RE78" s="440"/>
      <c r="RF78" s="440"/>
      <c r="RG78" s="440"/>
      <c r="RH78" s="440"/>
      <c r="RI78" s="440"/>
      <c r="RJ78" s="111">
        <f t="shared" si="2109"/>
        <v>0</v>
      </c>
      <c r="RK78" s="440"/>
      <c r="RL78" s="440"/>
      <c r="RN78" s="440"/>
      <c r="RO78" s="440"/>
      <c r="RP78" s="440"/>
      <c r="RQ78" s="440"/>
      <c r="RR78" s="110">
        <f t="shared" si="2110"/>
        <v>0</v>
      </c>
      <c r="RS78" s="440"/>
      <c r="RT78" s="440"/>
      <c r="RU78" s="440"/>
      <c r="RV78" s="440"/>
      <c r="RW78" s="440"/>
      <c r="RX78" s="440"/>
      <c r="RY78" s="111">
        <f t="shared" si="2111"/>
        <v>0</v>
      </c>
      <c r="RZ78" s="440"/>
      <c r="SA78" s="440"/>
      <c r="SC78" s="440"/>
      <c r="SD78" s="440"/>
      <c r="SE78" s="440"/>
      <c r="SF78" s="440"/>
      <c r="SG78" s="110">
        <f t="shared" si="2112"/>
        <v>0</v>
      </c>
      <c r="SH78" s="440"/>
      <c r="SI78" s="440"/>
      <c r="SJ78" s="440"/>
      <c r="SK78" s="440"/>
      <c r="SL78" s="440"/>
      <c r="SM78" s="440"/>
      <c r="SN78" s="111">
        <f t="shared" si="2113"/>
        <v>0</v>
      </c>
      <c r="SO78" s="440"/>
      <c r="SP78" s="440"/>
      <c r="SR78" s="440"/>
      <c r="SS78" s="440"/>
      <c r="ST78" s="440"/>
      <c r="SU78" s="440"/>
      <c r="SV78" s="110">
        <f t="shared" si="2114"/>
        <v>0</v>
      </c>
      <c r="SW78" s="440"/>
      <c r="SX78" s="440"/>
      <c r="SY78" s="440"/>
      <c r="SZ78" s="440"/>
      <c r="TA78" s="440"/>
      <c r="TB78" s="440"/>
      <c r="TC78" s="111">
        <f t="shared" si="2115"/>
        <v>0</v>
      </c>
      <c r="TD78" s="440"/>
      <c r="TE78" s="440"/>
      <c r="TG78" s="440"/>
      <c r="TH78" s="440"/>
      <c r="TI78" s="440"/>
      <c r="TJ78" s="440"/>
      <c r="TK78" s="110">
        <f t="shared" si="2116"/>
        <v>0</v>
      </c>
      <c r="TL78" s="440"/>
      <c r="TM78" s="440"/>
      <c r="TN78" s="440"/>
      <c r="TO78" s="440"/>
      <c r="TP78" s="440"/>
      <c r="TQ78" s="440"/>
      <c r="TR78" s="111">
        <f t="shared" si="2117"/>
        <v>0</v>
      </c>
      <c r="TS78" s="440"/>
      <c r="TT78" s="440"/>
      <c r="TV78" s="440"/>
      <c r="TW78" s="440"/>
      <c r="TX78" s="440"/>
      <c r="TY78" s="440"/>
      <c r="TZ78" s="110">
        <f t="shared" si="2118"/>
        <v>0</v>
      </c>
      <c r="UA78" s="440"/>
      <c r="UB78" s="440"/>
      <c r="UC78" s="440"/>
      <c r="UD78" s="440"/>
      <c r="UE78" s="440"/>
      <c r="UF78" s="440"/>
      <c r="UG78" s="111">
        <f t="shared" si="2119"/>
        <v>0</v>
      </c>
      <c r="UH78" s="440"/>
      <c r="UI78" s="440"/>
      <c r="UK78" s="440"/>
      <c r="UL78" s="440"/>
      <c r="UM78" s="440"/>
      <c r="UN78" s="440"/>
      <c r="UO78" s="110">
        <f t="shared" si="2120"/>
        <v>0</v>
      </c>
      <c r="UP78" s="440"/>
      <c r="UQ78" s="440"/>
      <c r="UR78" s="440"/>
      <c r="US78" s="440"/>
      <c r="UT78" s="440"/>
      <c r="UU78" s="440"/>
      <c r="UV78" s="111">
        <f t="shared" si="2121"/>
        <v>0</v>
      </c>
      <c r="UW78" s="440"/>
      <c r="UX78" s="440"/>
      <c r="UZ78" s="440"/>
      <c r="VA78" s="440"/>
      <c r="VB78" s="440"/>
      <c r="VC78" s="440"/>
      <c r="VD78" s="110">
        <f t="shared" si="2122"/>
        <v>0</v>
      </c>
      <c r="VE78" s="440"/>
      <c r="VF78" s="440"/>
      <c r="VG78" s="440"/>
      <c r="VH78" s="440"/>
      <c r="VI78" s="440"/>
      <c r="VJ78" s="440"/>
      <c r="VK78" s="111">
        <f t="shared" si="2123"/>
        <v>0</v>
      </c>
      <c r="VL78" s="440"/>
      <c r="VM78" s="440"/>
      <c r="VO78" s="440"/>
      <c r="VP78" s="440"/>
      <c r="VQ78" s="440"/>
      <c r="VR78" s="440"/>
      <c r="VS78" s="110">
        <f t="shared" si="2124"/>
        <v>0</v>
      </c>
      <c r="VT78" s="440"/>
      <c r="VU78" s="440"/>
      <c r="VV78" s="440"/>
      <c r="VW78" s="440"/>
      <c r="VX78" s="440"/>
      <c r="VY78" s="440"/>
      <c r="VZ78" s="111">
        <f t="shared" si="2125"/>
        <v>0</v>
      </c>
      <c r="WA78" s="440"/>
      <c r="WB78" s="440"/>
      <c r="WD78" s="440"/>
      <c r="WE78" s="440"/>
      <c r="WF78" s="440"/>
      <c r="WG78" s="440"/>
      <c r="WH78" s="110">
        <f t="shared" si="2126"/>
        <v>0</v>
      </c>
      <c r="WI78" s="440"/>
      <c r="WJ78" s="440"/>
      <c r="WK78" s="440"/>
      <c r="WL78" s="440"/>
      <c r="WM78" s="440"/>
      <c r="WN78" s="440"/>
      <c r="WO78" s="111">
        <f t="shared" si="2127"/>
        <v>0</v>
      </c>
      <c r="WP78" s="440"/>
      <c r="WQ78" s="440"/>
      <c r="WS78" s="440"/>
      <c r="WT78" s="440"/>
      <c r="WU78" s="440"/>
      <c r="WV78" s="440"/>
      <c r="WW78" s="110">
        <f t="shared" si="2128"/>
        <v>0</v>
      </c>
      <c r="WX78" s="440"/>
      <c r="WY78" s="440"/>
      <c r="WZ78" s="440"/>
      <c r="XA78" s="440"/>
      <c r="XB78" s="440"/>
      <c r="XC78" s="440"/>
      <c r="XD78" s="111">
        <f t="shared" si="2129"/>
        <v>0</v>
      </c>
      <c r="XE78" s="440"/>
      <c r="XF78" s="440"/>
      <c r="XH78" s="440"/>
      <c r="XI78" s="440"/>
      <c r="XJ78" s="440"/>
      <c r="XK78" s="440"/>
      <c r="XL78" s="110">
        <f t="shared" si="2130"/>
        <v>0</v>
      </c>
      <c r="XM78" s="440"/>
      <c r="XN78" s="440"/>
      <c r="XO78" s="440"/>
      <c r="XP78" s="440"/>
      <c r="XQ78" s="440"/>
      <c r="XR78" s="440"/>
      <c r="XS78" s="111">
        <f t="shared" si="2131"/>
        <v>0</v>
      </c>
      <c r="XT78" s="440"/>
      <c r="XU78" s="440"/>
      <c r="XW78" s="440"/>
      <c r="XX78" s="440"/>
      <c r="XY78" s="440"/>
      <c r="XZ78" s="440"/>
      <c r="YA78" s="110">
        <f t="shared" si="2132"/>
        <v>0</v>
      </c>
      <c r="YB78" s="440"/>
      <c r="YC78" s="440"/>
      <c r="YD78" s="440"/>
      <c r="YE78" s="440"/>
      <c r="YF78" s="440"/>
      <c r="YG78" s="440"/>
      <c r="YH78" s="111">
        <f t="shared" si="2133"/>
        <v>0</v>
      </c>
      <c r="YI78" s="440"/>
      <c r="YJ78" s="440"/>
      <c r="YL78" s="440"/>
      <c r="YM78" s="440"/>
      <c r="YN78" s="440"/>
      <c r="YO78" s="440"/>
      <c r="YP78" s="110">
        <f t="shared" si="2134"/>
        <v>0</v>
      </c>
      <c r="YQ78" s="440"/>
      <c r="YR78" s="440"/>
      <c r="YS78" s="440"/>
      <c r="YT78" s="440"/>
      <c r="YU78" s="440"/>
      <c r="YV78" s="440"/>
      <c r="YW78" s="111">
        <f t="shared" si="2135"/>
        <v>0</v>
      </c>
      <c r="YX78" s="440"/>
      <c r="YY78" s="440"/>
      <c r="ZA78" s="440"/>
      <c r="ZB78" s="440"/>
      <c r="ZC78" s="440"/>
      <c r="ZD78" s="440"/>
      <c r="ZE78" s="110">
        <f t="shared" si="2136"/>
        <v>0</v>
      </c>
      <c r="ZF78" s="440"/>
      <c r="ZG78" s="440"/>
      <c r="ZH78" s="440"/>
      <c r="ZI78" s="440"/>
      <c r="ZJ78" s="440"/>
      <c r="ZK78" s="440"/>
      <c r="ZL78" s="111">
        <f t="shared" si="2137"/>
        <v>0</v>
      </c>
      <c r="ZM78" s="440"/>
      <c r="ZN78" s="440"/>
      <c r="ZP78" s="440"/>
      <c r="ZQ78" s="440"/>
      <c r="ZR78" s="440"/>
      <c r="ZS78" s="440"/>
      <c r="ZT78" s="110">
        <f t="shared" si="2138"/>
        <v>0</v>
      </c>
      <c r="ZU78" s="440"/>
      <c r="ZV78" s="440"/>
      <c r="ZW78" s="440"/>
      <c r="ZX78" s="440"/>
      <c r="ZY78" s="440"/>
      <c r="ZZ78" s="440"/>
      <c r="AAA78" s="111">
        <f t="shared" si="2139"/>
        <v>0</v>
      </c>
      <c r="AAB78" s="440"/>
      <c r="AAC78" s="440"/>
      <c r="AAE78" s="440"/>
      <c r="AAF78" s="440"/>
      <c r="AAG78" s="440"/>
      <c r="AAH78" s="440"/>
      <c r="AAI78" s="110">
        <f t="shared" si="2140"/>
        <v>0</v>
      </c>
      <c r="AAJ78" s="440"/>
      <c r="AAK78" s="440"/>
      <c r="AAL78" s="440"/>
      <c r="AAM78" s="440"/>
      <c r="AAN78" s="440"/>
      <c r="AAO78" s="440"/>
      <c r="AAP78" s="111">
        <f t="shared" si="2141"/>
        <v>0</v>
      </c>
      <c r="AAQ78" s="440"/>
      <c r="AAR78" s="440"/>
      <c r="AAT78" s="440"/>
      <c r="AAU78" s="440"/>
      <c r="AAV78" s="440"/>
      <c r="AAW78" s="440"/>
      <c r="AAX78" s="110">
        <f t="shared" si="2142"/>
        <v>0</v>
      </c>
      <c r="AAY78" s="440"/>
      <c r="AAZ78" s="440"/>
      <c r="ABA78" s="440"/>
      <c r="ABB78" s="440"/>
      <c r="ABC78" s="440"/>
      <c r="ABD78" s="440"/>
      <c r="ABE78" s="111">
        <f t="shared" si="2143"/>
        <v>0</v>
      </c>
      <c r="ABF78" s="440"/>
      <c r="ABG78" s="440"/>
      <c r="ABI78" s="440"/>
      <c r="ABJ78" s="440"/>
      <c r="ABK78" s="440"/>
      <c r="ABL78" s="440"/>
      <c r="ABM78" s="110">
        <f t="shared" si="2144"/>
        <v>0</v>
      </c>
      <c r="ABN78" s="440"/>
      <c r="ABO78" s="440"/>
      <c r="ABP78" s="440"/>
      <c r="ABQ78" s="440"/>
      <c r="ABR78" s="440"/>
      <c r="ABS78" s="440"/>
      <c r="ABT78" s="111">
        <f t="shared" si="2145"/>
        <v>0</v>
      </c>
      <c r="ABU78" s="440"/>
      <c r="ABV78" s="440"/>
      <c r="ABX78" s="440"/>
      <c r="ABY78" s="440"/>
      <c r="ABZ78" s="440"/>
      <c r="ACA78" s="440"/>
      <c r="ACB78" s="110">
        <f t="shared" si="2146"/>
        <v>0</v>
      </c>
      <c r="ACC78" s="440"/>
      <c r="ACD78" s="440"/>
      <c r="ACE78" s="440"/>
      <c r="ACF78" s="440"/>
      <c r="ACG78" s="440"/>
      <c r="ACH78" s="440"/>
      <c r="ACI78" s="111">
        <f t="shared" si="2147"/>
        <v>0</v>
      </c>
      <c r="ACJ78" s="440"/>
      <c r="ACK78" s="440"/>
      <c r="ACM78" s="440"/>
      <c r="ACN78" s="440"/>
      <c r="ACO78" s="440"/>
      <c r="ACP78" s="440"/>
      <c r="ACQ78" s="110">
        <f t="shared" si="2148"/>
        <v>0</v>
      </c>
      <c r="ACR78" s="440"/>
      <c r="ACS78" s="440"/>
      <c r="ACT78" s="440"/>
      <c r="ACU78" s="440"/>
      <c r="ACV78" s="440"/>
      <c r="ACW78" s="440"/>
      <c r="ACX78" s="111">
        <f t="shared" si="2149"/>
        <v>0</v>
      </c>
      <c r="ACY78" s="440"/>
      <c r="ACZ78" s="440"/>
      <c r="ADB78" s="440"/>
      <c r="ADC78" s="440"/>
      <c r="ADD78" s="440"/>
      <c r="ADE78" s="440"/>
      <c r="ADF78" s="110">
        <f t="shared" si="2150"/>
        <v>0</v>
      </c>
      <c r="ADG78" s="440"/>
      <c r="ADH78" s="440"/>
      <c r="ADI78" s="440"/>
      <c r="ADJ78" s="440"/>
      <c r="ADK78" s="440"/>
      <c r="ADL78" s="440"/>
      <c r="ADM78" s="111">
        <f t="shared" si="2151"/>
        <v>0</v>
      </c>
      <c r="ADN78" s="440"/>
      <c r="ADO78" s="440"/>
      <c r="ADQ78" s="440"/>
      <c r="ADR78" s="440"/>
      <c r="ADS78" s="440"/>
      <c r="ADT78" s="440"/>
      <c r="ADU78" s="110">
        <f t="shared" si="2152"/>
        <v>0</v>
      </c>
      <c r="ADV78" s="440"/>
      <c r="ADW78" s="440"/>
      <c r="ADX78" s="440"/>
      <c r="ADY78" s="440"/>
      <c r="ADZ78" s="440"/>
      <c r="AEA78" s="440"/>
      <c r="AEB78" s="111">
        <f t="shared" si="2153"/>
        <v>0</v>
      </c>
      <c r="AEC78" s="440"/>
      <c r="AED78" s="440"/>
      <c r="AEF78" s="440"/>
      <c r="AEG78" s="440"/>
      <c r="AEH78" s="440"/>
      <c r="AEI78" s="440"/>
      <c r="AEJ78" s="110">
        <f t="shared" si="2154"/>
        <v>0</v>
      </c>
      <c r="AEK78" s="440"/>
      <c r="AEL78" s="440"/>
      <c r="AEM78" s="440"/>
      <c r="AEN78" s="440"/>
      <c r="AEO78" s="440"/>
      <c r="AEP78" s="440"/>
      <c r="AEQ78" s="111">
        <f t="shared" si="2155"/>
        <v>0</v>
      </c>
      <c r="AER78" s="440"/>
      <c r="AES78" s="440"/>
      <c r="AEU78" s="440"/>
      <c r="AEV78" s="440"/>
      <c r="AEW78" s="440"/>
      <c r="AEX78" s="440"/>
      <c r="AEY78" s="110">
        <f t="shared" si="2156"/>
        <v>0</v>
      </c>
      <c r="AEZ78" s="440"/>
      <c r="AFA78" s="440"/>
      <c r="AFB78" s="440"/>
      <c r="AFC78" s="440"/>
      <c r="AFD78" s="440"/>
      <c r="AFE78" s="440"/>
      <c r="AFF78" s="111">
        <f t="shared" si="2157"/>
        <v>0</v>
      </c>
      <c r="AFG78" s="440"/>
      <c r="AFH78" s="440"/>
      <c r="AFJ78" s="440"/>
      <c r="AFK78" s="440"/>
      <c r="AFL78" s="440"/>
      <c r="AFM78" s="440"/>
      <c r="AFN78" s="110">
        <f t="shared" si="2158"/>
        <v>0</v>
      </c>
      <c r="AFO78" s="440"/>
      <c r="AFP78" s="440"/>
      <c r="AFQ78" s="440"/>
      <c r="AFR78" s="440"/>
      <c r="AFS78" s="440"/>
      <c r="AFT78" s="440"/>
      <c r="AFU78" s="111">
        <f t="shared" si="2159"/>
        <v>0</v>
      </c>
      <c r="AFV78" s="440"/>
      <c r="AFW78" s="440"/>
      <c r="AFY78" s="440"/>
      <c r="AFZ78" s="440"/>
      <c r="AGA78" s="440"/>
      <c r="AGB78" s="440"/>
      <c r="AGC78" s="110">
        <f t="shared" si="2160"/>
        <v>0</v>
      </c>
      <c r="AGD78" s="440"/>
      <c r="AGE78" s="440"/>
      <c r="AGF78" s="440"/>
      <c r="AGG78" s="440"/>
      <c r="AGH78" s="440"/>
      <c r="AGI78" s="440"/>
      <c r="AGJ78" s="111">
        <f t="shared" si="2161"/>
        <v>0</v>
      </c>
      <c r="AGK78" s="440"/>
      <c r="AGL78" s="440"/>
      <c r="AGN78" s="440"/>
      <c r="AGO78" s="440"/>
      <c r="AGP78" s="440"/>
      <c r="AGQ78" s="440"/>
      <c r="AGR78" s="110">
        <f t="shared" si="2162"/>
        <v>0</v>
      </c>
      <c r="AGS78" s="440"/>
      <c r="AGT78" s="440"/>
      <c r="AGU78" s="440"/>
      <c r="AGV78" s="440"/>
      <c r="AGW78" s="440"/>
      <c r="AGX78" s="440"/>
      <c r="AGY78" s="111">
        <f t="shared" si="2163"/>
        <v>0</v>
      </c>
      <c r="AGZ78" s="440"/>
      <c r="AHA78" s="440"/>
      <c r="AHC78" s="440"/>
      <c r="AHD78" s="440"/>
      <c r="AHE78" s="440"/>
      <c r="AHF78" s="440"/>
      <c r="AHG78" s="110">
        <f t="shared" si="2164"/>
        <v>0</v>
      </c>
      <c r="AHH78" s="440"/>
      <c r="AHI78" s="440"/>
      <c r="AHJ78" s="440"/>
      <c r="AHK78" s="440"/>
      <c r="AHL78" s="440"/>
      <c r="AHM78" s="440"/>
      <c r="AHN78" s="111">
        <f t="shared" si="2165"/>
        <v>0</v>
      </c>
      <c r="AHO78" s="440"/>
      <c r="AHP78" s="440"/>
      <c r="AHR78" s="440"/>
      <c r="AHS78" s="440"/>
      <c r="AHT78" s="440"/>
      <c r="AHU78" s="440"/>
      <c r="AHV78" s="110">
        <f t="shared" si="2166"/>
        <v>0</v>
      </c>
      <c r="AHW78" s="440"/>
      <c r="AHX78" s="440"/>
      <c r="AHY78" s="440"/>
      <c r="AHZ78" s="440"/>
      <c r="AIA78" s="440"/>
      <c r="AIB78" s="440"/>
      <c r="AIC78" s="111">
        <f t="shared" si="2167"/>
        <v>0</v>
      </c>
      <c r="AID78" s="440"/>
      <c r="AIE78" s="440"/>
    </row>
    <row r="79" spans="1:915" x14ac:dyDescent="0.3">
      <c r="A79" s="33" t="s">
        <v>149</v>
      </c>
      <c r="B79" s="34" t="s">
        <v>150</v>
      </c>
      <c r="C79" s="439"/>
      <c r="D79" s="440"/>
      <c r="E79" s="440"/>
      <c r="F79" s="440"/>
      <c r="G79" s="110">
        <f t="shared" si="2046"/>
        <v>0</v>
      </c>
      <c r="H79" s="440"/>
      <c r="I79" s="440"/>
      <c r="J79" s="440"/>
      <c r="K79" s="440"/>
      <c r="L79" s="440"/>
      <c r="M79" s="440"/>
      <c r="N79" s="111">
        <f t="shared" si="2047"/>
        <v>0</v>
      </c>
      <c r="O79" s="440"/>
      <c r="P79" s="440"/>
      <c r="Q79" s="440"/>
      <c r="R79" s="440"/>
      <c r="S79" s="440"/>
      <c r="T79" s="440"/>
      <c r="U79" s="110">
        <f t="shared" si="2048"/>
        <v>0</v>
      </c>
      <c r="V79" s="440"/>
      <c r="W79" s="440"/>
      <c r="X79" s="440"/>
      <c r="Y79" s="440"/>
      <c r="Z79" s="440"/>
      <c r="AA79" s="440"/>
      <c r="AB79" s="111">
        <f t="shared" si="2049"/>
        <v>0</v>
      </c>
      <c r="AC79" s="440"/>
      <c r="AD79" s="440"/>
      <c r="AF79" s="440"/>
      <c r="AG79" s="440"/>
      <c r="AH79" s="440"/>
      <c r="AI79" s="440"/>
      <c r="AJ79" s="110">
        <f t="shared" si="2050"/>
        <v>0</v>
      </c>
      <c r="AK79" s="440"/>
      <c r="AL79" s="440"/>
      <c r="AM79" s="440"/>
      <c r="AN79" s="440"/>
      <c r="AO79" s="440"/>
      <c r="AP79" s="440"/>
      <c r="AQ79" s="111">
        <f t="shared" si="2051"/>
        <v>0</v>
      </c>
      <c r="AR79" s="440"/>
      <c r="AS79" s="440"/>
      <c r="AU79" s="440"/>
      <c r="AV79" s="440"/>
      <c r="AW79" s="440"/>
      <c r="AX79" s="440"/>
      <c r="AY79" s="110">
        <f t="shared" si="2052"/>
        <v>0</v>
      </c>
      <c r="AZ79" s="440"/>
      <c r="BA79" s="440"/>
      <c r="BB79" s="440"/>
      <c r="BC79" s="440"/>
      <c r="BD79" s="440"/>
      <c r="BE79" s="440"/>
      <c r="BF79" s="111">
        <f t="shared" si="2053"/>
        <v>0</v>
      </c>
      <c r="BG79" s="440"/>
      <c r="BH79" s="440"/>
      <c r="BJ79" s="440"/>
      <c r="BK79" s="440"/>
      <c r="BL79" s="440"/>
      <c r="BM79" s="440"/>
      <c r="BN79" s="110">
        <f t="shared" si="2054"/>
        <v>0</v>
      </c>
      <c r="BO79" s="440"/>
      <c r="BP79" s="440"/>
      <c r="BQ79" s="440"/>
      <c r="BR79" s="440"/>
      <c r="BS79" s="440"/>
      <c r="BT79" s="440"/>
      <c r="BU79" s="111">
        <f t="shared" si="2055"/>
        <v>0</v>
      </c>
      <c r="BV79" s="440"/>
      <c r="BW79" s="440"/>
      <c r="BY79" s="440"/>
      <c r="BZ79" s="440"/>
      <c r="CA79" s="440"/>
      <c r="CB79" s="440"/>
      <c r="CC79" s="110">
        <f t="shared" si="2056"/>
        <v>0</v>
      </c>
      <c r="CD79" s="440"/>
      <c r="CE79" s="440"/>
      <c r="CF79" s="440"/>
      <c r="CG79" s="440"/>
      <c r="CH79" s="440"/>
      <c r="CI79" s="440"/>
      <c r="CJ79" s="111">
        <f t="shared" si="2057"/>
        <v>0</v>
      </c>
      <c r="CK79" s="440"/>
      <c r="CL79" s="440"/>
      <c r="CN79" s="440"/>
      <c r="CO79" s="440"/>
      <c r="CP79" s="440"/>
      <c r="CQ79" s="440"/>
      <c r="CR79" s="110">
        <f t="shared" si="2058"/>
        <v>0</v>
      </c>
      <c r="CS79" s="440"/>
      <c r="CT79" s="440"/>
      <c r="CU79" s="440"/>
      <c r="CV79" s="440"/>
      <c r="CW79" s="440"/>
      <c r="CX79" s="440"/>
      <c r="CY79" s="111">
        <f t="shared" si="2059"/>
        <v>0</v>
      </c>
      <c r="CZ79" s="440"/>
      <c r="DA79" s="440"/>
      <c r="DC79" s="440"/>
      <c r="DD79" s="440"/>
      <c r="DE79" s="440"/>
      <c r="DF79" s="440"/>
      <c r="DG79" s="110">
        <f t="shared" si="2060"/>
        <v>0</v>
      </c>
      <c r="DH79" s="440"/>
      <c r="DI79" s="440"/>
      <c r="DJ79" s="440"/>
      <c r="DK79" s="440"/>
      <c r="DL79" s="440"/>
      <c r="DM79" s="440"/>
      <c r="DN79" s="111">
        <f t="shared" si="2061"/>
        <v>0</v>
      </c>
      <c r="DO79" s="440"/>
      <c r="DP79" s="440"/>
      <c r="DR79" s="440"/>
      <c r="DS79" s="440"/>
      <c r="DT79" s="440"/>
      <c r="DU79" s="440"/>
      <c r="DV79" s="110">
        <f t="shared" si="2062"/>
        <v>0</v>
      </c>
      <c r="DW79" s="440"/>
      <c r="DX79" s="440"/>
      <c r="DY79" s="440"/>
      <c r="DZ79" s="440"/>
      <c r="EA79" s="440"/>
      <c r="EB79" s="440"/>
      <c r="EC79" s="111">
        <f t="shared" si="2063"/>
        <v>0</v>
      </c>
      <c r="ED79" s="440"/>
      <c r="EE79" s="440"/>
      <c r="EG79" s="440"/>
      <c r="EH79" s="440"/>
      <c r="EI79" s="440"/>
      <c r="EJ79" s="440"/>
      <c r="EK79" s="110">
        <f t="shared" si="2064"/>
        <v>0</v>
      </c>
      <c r="EL79" s="440"/>
      <c r="EM79" s="440"/>
      <c r="EN79" s="440"/>
      <c r="EO79" s="440"/>
      <c r="EP79" s="440"/>
      <c r="EQ79" s="440"/>
      <c r="ER79" s="111">
        <f t="shared" si="2065"/>
        <v>0</v>
      </c>
      <c r="ES79" s="440"/>
      <c r="ET79" s="440"/>
      <c r="EV79" s="440"/>
      <c r="EW79" s="440"/>
      <c r="EX79" s="440"/>
      <c r="EY79" s="440"/>
      <c r="EZ79" s="110">
        <f t="shared" si="2066"/>
        <v>0</v>
      </c>
      <c r="FA79" s="440"/>
      <c r="FB79" s="440"/>
      <c r="FC79" s="440"/>
      <c r="FD79" s="440"/>
      <c r="FE79" s="440"/>
      <c r="FF79" s="440"/>
      <c r="FG79" s="111">
        <f t="shared" si="2067"/>
        <v>0</v>
      </c>
      <c r="FH79" s="440"/>
      <c r="FI79" s="440"/>
      <c r="FK79" s="440"/>
      <c r="FL79" s="440"/>
      <c r="FM79" s="440"/>
      <c r="FN79" s="440"/>
      <c r="FO79" s="110">
        <f t="shared" si="2068"/>
        <v>0</v>
      </c>
      <c r="FP79" s="440"/>
      <c r="FQ79" s="440"/>
      <c r="FR79" s="440"/>
      <c r="FS79" s="440"/>
      <c r="FT79" s="440"/>
      <c r="FU79" s="440"/>
      <c r="FV79" s="111">
        <f t="shared" si="2069"/>
        <v>0</v>
      </c>
      <c r="FW79" s="440"/>
      <c r="FX79" s="440"/>
      <c r="FZ79" s="440"/>
      <c r="GA79" s="440"/>
      <c r="GB79" s="440"/>
      <c r="GC79" s="440"/>
      <c r="GD79" s="110">
        <f t="shared" si="2070"/>
        <v>0</v>
      </c>
      <c r="GE79" s="440"/>
      <c r="GF79" s="440"/>
      <c r="GG79" s="440"/>
      <c r="GH79" s="440"/>
      <c r="GI79" s="440"/>
      <c r="GJ79" s="440"/>
      <c r="GK79" s="111">
        <f t="shared" si="2071"/>
        <v>0</v>
      </c>
      <c r="GL79" s="440"/>
      <c r="GM79" s="440"/>
      <c r="GO79" s="440"/>
      <c r="GP79" s="440"/>
      <c r="GQ79" s="440"/>
      <c r="GR79" s="440"/>
      <c r="GS79" s="110">
        <f t="shared" si="2072"/>
        <v>0</v>
      </c>
      <c r="GT79" s="440"/>
      <c r="GU79" s="440"/>
      <c r="GV79" s="440"/>
      <c r="GW79" s="440"/>
      <c r="GX79" s="440"/>
      <c r="GY79" s="440"/>
      <c r="GZ79" s="111">
        <f t="shared" si="2073"/>
        <v>0</v>
      </c>
      <c r="HA79" s="440"/>
      <c r="HB79" s="440"/>
      <c r="HD79" s="440"/>
      <c r="HE79" s="440"/>
      <c r="HF79" s="440"/>
      <c r="HG79" s="440"/>
      <c r="HH79" s="110">
        <f t="shared" si="2074"/>
        <v>0</v>
      </c>
      <c r="HI79" s="440"/>
      <c r="HJ79" s="440"/>
      <c r="HK79" s="440"/>
      <c r="HL79" s="440"/>
      <c r="HM79" s="440"/>
      <c r="HN79" s="440"/>
      <c r="HO79" s="111">
        <f t="shared" si="2075"/>
        <v>0</v>
      </c>
      <c r="HP79" s="440"/>
      <c r="HQ79" s="440"/>
      <c r="HS79" s="440"/>
      <c r="HT79" s="440"/>
      <c r="HU79" s="440"/>
      <c r="HV79" s="440"/>
      <c r="HW79" s="110">
        <f t="shared" si="2076"/>
        <v>0</v>
      </c>
      <c r="HX79" s="440"/>
      <c r="HY79" s="440"/>
      <c r="HZ79" s="440"/>
      <c r="IA79" s="440"/>
      <c r="IB79" s="440"/>
      <c r="IC79" s="440"/>
      <c r="ID79" s="111">
        <f t="shared" si="2077"/>
        <v>0</v>
      </c>
      <c r="IE79" s="440"/>
      <c r="IF79" s="440"/>
      <c r="IH79" s="440"/>
      <c r="II79" s="440"/>
      <c r="IJ79" s="440"/>
      <c r="IK79" s="440"/>
      <c r="IL79" s="110">
        <f t="shared" si="2078"/>
        <v>0</v>
      </c>
      <c r="IM79" s="440"/>
      <c r="IN79" s="440"/>
      <c r="IO79" s="440"/>
      <c r="IP79" s="440"/>
      <c r="IQ79" s="440"/>
      <c r="IR79" s="440"/>
      <c r="IS79" s="111">
        <f t="shared" si="2079"/>
        <v>0</v>
      </c>
      <c r="IT79" s="440"/>
      <c r="IU79" s="440"/>
      <c r="IW79" s="440"/>
      <c r="IX79" s="440"/>
      <c r="IY79" s="440"/>
      <c r="IZ79" s="440"/>
      <c r="JA79" s="110">
        <f t="shared" si="2080"/>
        <v>0</v>
      </c>
      <c r="JB79" s="440"/>
      <c r="JC79" s="440"/>
      <c r="JD79" s="440"/>
      <c r="JE79" s="440"/>
      <c r="JF79" s="440"/>
      <c r="JG79" s="440"/>
      <c r="JH79" s="111">
        <f t="shared" si="2081"/>
        <v>0</v>
      </c>
      <c r="JI79" s="440"/>
      <c r="JJ79" s="440"/>
      <c r="JL79" s="440"/>
      <c r="JM79" s="440"/>
      <c r="JN79" s="440"/>
      <c r="JO79" s="440"/>
      <c r="JP79" s="110">
        <f t="shared" si="2082"/>
        <v>0</v>
      </c>
      <c r="JQ79" s="440"/>
      <c r="JR79" s="440"/>
      <c r="JS79" s="440"/>
      <c r="JT79" s="440"/>
      <c r="JU79" s="440"/>
      <c r="JV79" s="440"/>
      <c r="JW79" s="111">
        <f t="shared" si="2083"/>
        <v>0</v>
      </c>
      <c r="JX79" s="440"/>
      <c r="JY79" s="440"/>
      <c r="KA79" s="440"/>
      <c r="KB79" s="440"/>
      <c r="KC79" s="440"/>
      <c r="KD79" s="440"/>
      <c r="KE79" s="110">
        <f t="shared" si="2084"/>
        <v>0</v>
      </c>
      <c r="KF79" s="440"/>
      <c r="KG79" s="440"/>
      <c r="KH79" s="440"/>
      <c r="KI79" s="440"/>
      <c r="KJ79" s="440"/>
      <c r="KK79" s="440"/>
      <c r="KL79" s="111">
        <f t="shared" si="2085"/>
        <v>0</v>
      </c>
      <c r="KM79" s="440"/>
      <c r="KN79" s="440"/>
      <c r="KP79" s="440"/>
      <c r="KQ79" s="440"/>
      <c r="KR79" s="440"/>
      <c r="KS79" s="440"/>
      <c r="KT79" s="110">
        <f t="shared" si="2086"/>
        <v>0</v>
      </c>
      <c r="KU79" s="440"/>
      <c r="KV79" s="440"/>
      <c r="KW79" s="440"/>
      <c r="KX79" s="440"/>
      <c r="KY79" s="440"/>
      <c r="KZ79" s="440"/>
      <c r="LA79" s="111">
        <f t="shared" si="2087"/>
        <v>0</v>
      </c>
      <c r="LB79" s="440"/>
      <c r="LC79" s="440"/>
      <c r="LE79" s="440"/>
      <c r="LF79" s="440"/>
      <c r="LG79" s="440"/>
      <c r="LH79" s="440"/>
      <c r="LI79" s="110">
        <f t="shared" si="2088"/>
        <v>0</v>
      </c>
      <c r="LJ79" s="440"/>
      <c r="LK79" s="440"/>
      <c r="LL79" s="440"/>
      <c r="LM79" s="440"/>
      <c r="LN79" s="440"/>
      <c r="LO79" s="440"/>
      <c r="LP79" s="111">
        <f t="shared" si="2089"/>
        <v>0</v>
      </c>
      <c r="LQ79" s="440"/>
      <c r="LR79" s="440"/>
      <c r="LT79" s="440"/>
      <c r="LU79" s="440"/>
      <c r="LV79" s="440"/>
      <c r="LW79" s="440"/>
      <c r="LX79" s="110">
        <f t="shared" si="2090"/>
        <v>0</v>
      </c>
      <c r="LY79" s="440"/>
      <c r="LZ79" s="440"/>
      <c r="MA79" s="440"/>
      <c r="MB79" s="440"/>
      <c r="MC79" s="440"/>
      <c r="MD79" s="440"/>
      <c r="ME79" s="111">
        <f t="shared" si="2091"/>
        <v>0</v>
      </c>
      <c r="MF79" s="440"/>
      <c r="MG79" s="440"/>
      <c r="MI79" s="440"/>
      <c r="MJ79" s="440"/>
      <c r="MK79" s="440"/>
      <c r="ML79" s="440"/>
      <c r="MM79" s="110">
        <f t="shared" si="2092"/>
        <v>0</v>
      </c>
      <c r="MN79" s="440"/>
      <c r="MO79" s="440"/>
      <c r="MP79" s="440"/>
      <c r="MQ79" s="440"/>
      <c r="MR79" s="440"/>
      <c r="MS79" s="440"/>
      <c r="MT79" s="111">
        <f t="shared" si="2093"/>
        <v>0</v>
      </c>
      <c r="MU79" s="440"/>
      <c r="MV79" s="440"/>
      <c r="MX79" s="440"/>
      <c r="MY79" s="440"/>
      <c r="MZ79" s="440"/>
      <c r="NA79" s="440"/>
      <c r="NB79" s="110">
        <f t="shared" si="2094"/>
        <v>0</v>
      </c>
      <c r="NC79" s="440"/>
      <c r="ND79" s="440"/>
      <c r="NE79" s="440"/>
      <c r="NF79" s="440"/>
      <c r="NG79" s="440"/>
      <c r="NH79" s="440"/>
      <c r="NI79" s="111">
        <f t="shared" si="2095"/>
        <v>0</v>
      </c>
      <c r="NJ79" s="440"/>
      <c r="NK79" s="440"/>
      <c r="NM79" s="440"/>
      <c r="NN79" s="440"/>
      <c r="NO79" s="440"/>
      <c r="NP79" s="440"/>
      <c r="NQ79" s="110">
        <f t="shared" si="2096"/>
        <v>0</v>
      </c>
      <c r="NR79" s="440"/>
      <c r="NS79" s="440"/>
      <c r="NT79" s="440"/>
      <c r="NU79" s="440"/>
      <c r="NV79" s="440"/>
      <c r="NW79" s="440"/>
      <c r="NX79" s="111">
        <f t="shared" si="2097"/>
        <v>0</v>
      </c>
      <c r="NY79" s="440"/>
      <c r="NZ79" s="440"/>
      <c r="OB79" s="440"/>
      <c r="OC79" s="440"/>
      <c r="OD79" s="440"/>
      <c r="OE79" s="440"/>
      <c r="OF79" s="110">
        <f t="shared" si="2098"/>
        <v>0</v>
      </c>
      <c r="OG79" s="440"/>
      <c r="OH79" s="440"/>
      <c r="OI79" s="440"/>
      <c r="OJ79" s="440"/>
      <c r="OK79" s="440"/>
      <c r="OL79" s="440"/>
      <c r="OM79" s="111">
        <f t="shared" si="2099"/>
        <v>0</v>
      </c>
      <c r="ON79" s="440"/>
      <c r="OO79" s="440"/>
      <c r="OQ79" s="440"/>
      <c r="OR79" s="440"/>
      <c r="OS79" s="440"/>
      <c r="OT79" s="440"/>
      <c r="OU79" s="110">
        <f t="shared" si="2100"/>
        <v>0</v>
      </c>
      <c r="OV79" s="440"/>
      <c r="OW79" s="440"/>
      <c r="OX79" s="440"/>
      <c r="OY79" s="440"/>
      <c r="OZ79" s="440"/>
      <c r="PA79" s="440"/>
      <c r="PB79" s="111">
        <f t="shared" si="2101"/>
        <v>0</v>
      </c>
      <c r="PC79" s="440"/>
      <c r="PD79" s="440"/>
      <c r="PF79" s="440"/>
      <c r="PG79" s="440"/>
      <c r="PH79" s="440"/>
      <c r="PI79" s="440"/>
      <c r="PJ79" s="110">
        <f t="shared" si="2102"/>
        <v>0</v>
      </c>
      <c r="PK79" s="440"/>
      <c r="PL79" s="440"/>
      <c r="PM79" s="440"/>
      <c r="PN79" s="440"/>
      <c r="PO79" s="440"/>
      <c r="PP79" s="440"/>
      <c r="PQ79" s="111">
        <f t="shared" si="2103"/>
        <v>0</v>
      </c>
      <c r="PR79" s="440"/>
      <c r="PS79" s="440"/>
      <c r="PU79" s="440"/>
      <c r="PV79" s="440"/>
      <c r="PW79" s="440"/>
      <c r="PX79" s="440"/>
      <c r="PY79" s="110">
        <f t="shared" si="2104"/>
        <v>0</v>
      </c>
      <c r="PZ79" s="440"/>
      <c r="QA79" s="440"/>
      <c r="QB79" s="440"/>
      <c r="QC79" s="440"/>
      <c r="QD79" s="440"/>
      <c r="QE79" s="440"/>
      <c r="QF79" s="111">
        <f t="shared" si="2105"/>
        <v>0</v>
      </c>
      <c r="QG79" s="440"/>
      <c r="QH79" s="440"/>
      <c r="QJ79" s="440"/>
      <c r="QK79" s="440"/>
      <c r="QL79" s="440"/>
      <c r="QM79" s="440"/>
      <c r="QN79" s="110">
        <f t="shared" si="2106"/>
        <v>0</v>
      </c>
      <c r="QO79" s="440"/>
      <c r="QP79" s="440"/>
      <c r="QQ79" s="440"/>
      <c r="QR79" s="440"/>
      <c r="QS79" s="440"/>
      <c r="QT79" s="440"/>
      <c r="QU79" s="111">
        <f t="shared" si="2107"/>
        <v>0</v>
      </c>
      <c r="QV79" s="440"/>
      <c r="QW79" s="440"/>
      <c r="QY79" s="440"/>
      <c r="QZ79" s="440"/>
      <c r="RA79" s="440"/>
      <c r="RB79" s="440"/>
      <c r="RC79" s="110">
        <f t="shared" si="2108"/>
        <v>0</v>
      </c>
      <c r="RD79" s="440"/>
      <c r="RE79" s="440"/>
      <c r="RF79" s="440"/>
      <c r="RG79" s="440"/>
      <c r="RH79" s="440"/>
      <c r="RI79" s="440"/>
      <c r="RJ79" s="111">
        <f t="shared" si="2109"/>
        <v>0</v>
      </c>
      <c r="RK79" s="440"/>
      <c r="RL79" s="440"/>
      <c r="RN79" s="440"/>
      <c r="RO79" s="440"/>
      <c r="RP79" s="440"/>
      <c r="RQ79" s="440"/>
      <c r="RR79" s="110">
        <f t="shared" si="2110"/>
        <v>0</v>
      </c>
      <c r="RS79" s="440"/>
      <c r="RT79" s="440"/>
      <c r="RU79" s="440"/>
      <c r="RV79" s="440"/>
      <c r="RW79" s="440"/>
      <c r="RX79" s="440"/>
      <c r="RY79" s="111">
        <f t="shared" si="2111"/>
        <v>0</v>
      </c>
      <c r="RZ79" s="440"/>
      <c r="SA79" s="440"/>
      <c r="SC79" s="440"/>
      <c r="SD79" s="440"/>
      <c r="SE79" s="440"/>
      <c r="SF79" s="440"/>
      <c r="SG79" s="110">
        <f t="shared" si="2112"/>
        <v>0</v>
      </c>
      <c r="SH79" s="440"/>
      <c r="SI79" s="440"/>
      <c r="SJ79" s="440"/>
      <c r="SK79" s="440"/>
      <c r="SL79" s="440"/>
      <c r="SM79" s="440"/>
      <c r="SN79" s="111">
        <f t="shared" si="2113"/>
        <v>0</v>
      </c>
      <c r="SO79" s="440"/>
      <c r="SP79" s="440"/>
      <c r="SR79" s="440"/>
      <c r="SS79" s="440"/>
      <c r="ST79" s="440"/>
      <c r="SU79" s="440"/>
      <c r="SV79" s="110">
        <f t="shared" si="2114"/>
        <v>0</v>
      </c>
      <c r="SW79" s="440"/>
      <c r="SX79" s="440"/>
      <c r="SY79" s="440"/>
      <c r="SZ79" s="440"/>
      <c r="TA79" s="440"/>
      <c r="TB79" s="440"/>
      <c r="TC79" s="111">
        <f t="shared" si="2115"/>
        <v>0</v>
      </c>
      <c r="TD79" s="440"/>
      <c r="TE79" s="440"/>
      <c r="TG79" s="440"/>
      <c r="TH79" s="440"/>
      <c r="TI79" s="440"/>
      <c r="TJ79" s="440"/>
      <c r="TK79" s="110">
        <f t="shared" si="2116"/>
        <v>0</v>
      </c>
      <c r="TL79" s="440"/>
      <c r="TM79" s="440"/>
      <c r="TN79" s="440"/>
      <c r="TO79" s="440"/>
      <c r="TP79" s="440"/>
      <c r="TQ79" s="440"/>
      <c r="TR79" s="111">
        <f t="shared" si="2117"/>
        <v>0</v>
      </c>
      <c r="TS79" s="440"/>
      <c r="TT79" s="440"/>
      <c r="TV79" s="440"/>
      <c r="TW79" s="440"/>
      <c r="TX79" s="440"/>
      <c r="TY79" s="440"/>
      <c r="TZ79" s="110">
        <f t="shared" si="2118"/>
        <v>0</v>
      </c>
      <c r="UA79" s="440"/>
      <c r="UB79" s="440"/>
      <c r="UC79" s="440"/>
      <c r="UD79" s="440"/>
      <c r="UE79" s="440"/>
      <c r="UF79" s="440"/>
      <c r="UG79" s="111">
        <f t="shared" si="2119"/>
        <v>0</v>
      </c>
      <c r="UH79" s="440"/>
      <c r="UI79" s="440"/>
      <c r="UK79" s="440"/>
      <c r="UL79" s="440"/>
      <c r="UM79" s="440"/>
      <c r="UN79" s="440"/>
      <c r="UO79" s="110">
        <f t="shared" si="2120"/>
        <v>0</v>
      </c>
      <c r="UP79" s="440"/>
      <c r="UQ79" s="440"/>
      <c r="UR79" s="440"/>
      <c r="US79" s="440"/>
      <c r="UT79" s="440"/>
      <c r="UU79" s="440"/>
      <c r="UV79" s="111">
        <f t="shared" si="2121"/>
        <v>0</v>
      </c>
      <c r="UW79" s="440"/>
      <c r="UX79" s="440"/>
      <c r="UZ79" s="440"/>
      <c r="VA79" s="440"/>
      <c r="VB79" s="440"/>
      <c r="VC79" s="440"/>
      <c r="VD79" s="110">
        <f t="shared" si="2122"/>
        <v>0</v>
      </c>
      <c r="VE79" s="440"/>
      <c r="VF79" s="440"/>
      <c r="VG79" s="440"/>
      <c r="VH79" s="440"/>
      <c r="VI79" s="440"/>
      <c r="VJ79" s="440"/>
      <c r="VK79" s="111">
        <f t="shared" si="2123"/>
        <v>0</v>
      </c>
      <c r="VL79" s="440"/>
      <c r="VM79" s="440"/>
      <c r="VO79" s="440"/>
      <c r="VP79" s="440"/>
      <c r="VQ79" s="440"/>
      <c r="VR79" s="440"/>
      <c r="VS79" s="110">
        <f t="shared" si="2124"/>
        <v>0</v>
      </c>
      <c r="VT79" s="440"/>
      <c r="VU79" s="440"/>
      <c r="VV79" s="440"/>
      <c r="VW79" s="440"/>
      <c r="VX79" s="440"/>
      <c r="VY79" s="440"/>
      <c r="VZ79" s="111">
        <f t="shared" si="2125"/>
        <v>0</v>
      </c>
      <c r="WA79" s="440"/>
      <c r="WB79" s="440"/>
      <c r="WD79" s="440"/>
      <c r="WE79" s="440"/>
      <c r="WF79" s="440"/>
      <c r="WG79" s="440"/>
      <c r="WH79" s="110">
        <f t="shared" si="2126"/>
        <v>0</v>
      </c>
      <c r="WI79" s="440"/>
      <c r="WJ79" s="440"/>
      <c r="WK79" s="440"/>
      <c r="WL79" s="440"/>
      <c r="WM79" s="440"/>
      <c r="WN79" s="440"/>
      <c r="WO79" s="111">
        <f t="shared" si="2127"/>
        <v>0</v>
      </c>
      <c r="WP79" s="440"/>
      <c r="WQ79" s="440"/>
      <c r="WS79" s="440"/>
      <c r="WT79" s="440"/>
      <c r="WU79" s="440"/>
      <c r="WV79" s="440"/>
      <c r="WW79" s="110">
        <f t="shared" si="2128"/>
        <v>0</v>
      </c>
      <c r="WX79" s="440"/>
      <c r="WY79" s="440"/>
      <c r="WZ79" s="440"/>
      <c r="XA79" s="440"/>
      <c r="XB79" s="440"/>
      <c r="XC79" s="440"/>
      <c r="XD79" s="111">
        <f t="shared" si="2129"/>
        <v>0</v>
      </c>
      <c r="XE79" s="440"/>
      <c r="XF79" s="440"/>
      <c r="XH79" s="440"/>
      <c r="XI79" s="440"/>
      <c r="XJ79" s="440"/>
      <c r="XK79" s="440"/>
      <c r="XL79" s="110">
        <f t="shared" si="2130"/>
        <v>0</v>
      </c>
      <c r="XM79" s="440"/>
      <c r="XN79" s="440"/>
      <c r="XO79" s="440"/>
      <c r="XP79" s="440"/>
      <c r="XQ79" s="440"/>
      <c r="XR79" s="440"/>
      <c r="XS79" s="111">
        <f t="shared" si="2131"/>
        <v>0</v>
      </c>
      <c r="XT79" s="440"/>
      <c r="XU79" s="440"/>
      <c r="XW79" s="440"/>
      <c r="XX79" s="440"/>
      <c r="XY79" s="440"/>
      <c r="XZ79" s="440"/>
      <c r="YA79" s="110">
        <f t="shared" si="2132"/>
        <v>0</v>
      </c>
      <c r="YB79" s="440"/>
      <c r="YC79" s="440"/>
      <c r="YD79" s="440"/>
      <c r="YE79" s="440"/>
      <c r="YF79" s="440"/>
      <c r="YG79" s="440"/>
      <c r="YH79" s="111">
        <f t="shared" si="2133"/>
        <v>0</v>
      </c>
      <c r="YI79" s="440"/>
      <c r="YJ79" s="440"/>
      <c r="YL79" s="440"/>
      <c r="YM79" s="440"/>
      <c r="YN79" s="440"/>
      <c r="YO79" s="440"/>
      <c r="YP79" s="110">
        <f t="shared" si="2134"/>
        <v>0</v>
      </c>
      <c r="YQ79" s="440"/>
      <c r="YR79" s="440"/>
      <c r="YS79" s="440"/>
      <c r="YT79" s="440"/>
      <c r="YU79" s="440"/>
      <c r="YV79" s="440"/>
      <c r="YW79" s="111">
        <f t="shared" si="2135"/>
        <v>0</v>
      </c>
      <c r="YX79" s="440"/>
      <c r="YY79" s="440"/>
      <c r="ZA79" s="440"/>
      <c r="ZB79" s="440"/>
      <c r="ZC79" s="440"/>
      <c r="ZD79" s="440"/>
      <c r="ZE79" s="110">
        <f t="shared" si="2136"/>
        <v>0</v>
      </c>
      <c r="ZF79" s="440"/>
      <c r="ZG79" s="440"/>
      <c r="ZH79" s="440"/>
      <c r="ZI79" s="440"/>
      <c r="ZJ79" s="440"/>
      <c r="ZK79" s="440"/>
      <c r="ZL79" s="111">
        <f t="shared" si="2137"/>
        <v>0</v>
      </c>
      <c r="ZM79" s="440"/>
      <c r="ZN79" s="440"/>
      <c r="ZP79" s="440"/>
      <c r="ZQ79" s="440"/>
      <c r="ZR79" s="440"/>
      <c r="ZS79" s="440"/>
      <c r="ZT79" s="110">
        <f t="shared" si="2138"/>
        <v>0</v>
      </c>
      <c r="ZU79" s="440"/>
      <c r="ZV79" s="440"/>
      <c r="ZW79" s="440"/>
      <c r="ZX79" s="440"/>
      <c r="ZY79" s="440"/>
      <c r="ZZ79" s="440"/>
      <c r="AAA79" s="111">
        <f t="shared" si="2139"/>
        <v>0</v>
      </c>
      <c r="AAB79" s="440"/>
      <c r="AAC79" s="440"/>
      <c r="AAE79" s="440"/>
      <c r="AAF79" s="440"/>
      <c r="AAG79" s="440"/>
      <c r="AAH79" s="440"/>
      <c r="AAI79" s="110">
        <f t="shared" si="2140"/>
        <v>0</v>
      </c>
      <c r="AAJ79" s="440"/>
      <c r="AAK79" s="440"/>
      <c r="AAL79" s="440"/>
      <c r="AAM79" s="440"/>
      <c r="AAN79" s="440"/>
      <c r="AAO79" s="440"/>
      <c r="AAP79" s="111">
        <f t="shared" si="2141"/>
        <v>0</v>
      </c>
      <c r="AAQ79" s="440"/>
      <c r="AAR79" s="440"/>
      <c r="AAT79" s="440"/>
      <c r="AAU79" s="440"/>
      <c r="AAV79" s="440"/>
      <c r="AAW79" s="440"/>
      <c r="AAX79" s="110">
        <f t="shared" si="2142"/>
        <v>0</v>
      </c>
      <c r="AAY79" s="440"/>
      <c r="AAZ79" s="440"/>
      <c r="ABA79" s="440"/>
      <c r="ABB79" s="440"/>
      <c r="ABC79" s="440"/>
      <c r="ABD79" s="440"/>
      <c r="ABE79" s="111">
        <f t="shared" si="2143"/>
        <v>0</v>
      </c>
      <c r="ABF79" s="440"/>
      <c r="ABG79" s="440"/>
      <c r="ABI79" s="440"/>
      <c r="ABJ79" s="440"/>
      <c r="ABK79" s="440"/>
      <c r="ABL79" s="440"/>
      <c r="ABM79" s="110">
        <f t="shared" si="2144"/>
        <v>0</v>
      </c>
      <c r="ABN79" s="440"/>
      <c r="ABO79" s="440"/>
      <c r="ABP79" s="440"/>
      <c r="ABQ79" s="440"/>
      <c r="ABR79" s="440"/>
      <c r="ABS79" s="440"/>
      <c r="ABT79" s="111">
        <f t="shared" si="2145"/>
        <v>0</v>
      </c>
      <c r="ABU79" s="440"/>
      <c r="ABV79" s="440"/>
      <c r="ABX79" s="440"/>
      <c r="ABY79" s="440"/>
      <c r="ABZ79" s="440"/>
      <c r="ACA79" s="440"/>
      <c r="ACB79" s="110">
        <f t="shared" si="2146"/>
        <v>0</v>
      </c>
      <c r="ACC79" s="440"/>
      <c r="ACD79" s="440"/>
      <c r="ACE79" s="440"/>
      <c r="ACF79" s="440"/>
      <c r="ACG79" s="440"/>
      <c r="ACH79" s="440"/>
      <c r="ACI79" s="111">
        <f t="shared" si="2147"/>
        <v>0</v>
      </c>
      <c r="ACJ79" s="440"/>
      <c r="ACK79" s="440"/>
      <c r="ACM79" s="440"/>
      <c r="ACN79" s="440"/>
      <c r="ACO79" s="440"/>
      <c r="ACP79" s="440"/>
      <c r="ACQ79" s="110">
        <f t="shared" si="2148"/>
        <v>0</v>
      </c>
      <c r="ACR79" s="440"/>
      <c r="ACS79" s="440"/>
      <c r="ACT79" s="440"/>
      <c r="ACU79" s="440"/>
      <c r="ACV79" s="440"/>
      <c r="ACW79" s="440"/>
      <c r="ACX79" s="111">
        <f t="shared" si="2149"/>
        <v>0</v>
      </c>
      <c r="ACY79" s="440"/>
      <c r="ACZ79" s="440"/>
      <c r="ADB79" s="440"/>
      <c r="ADC79" s="440"/>
      <c r="ADD79" s="440"/>
      <c r="ADE79" s="440"/>
      <c r="ADF79" s="110">
        <f t="shared" si="2150"/>
        <v>0</v>
      </c>
      <c r="ADG79" s="440"/>
      <c r="ADH79" s="440"/>
      <c r="ADI79" s="440"/>
      <c r="ADJ79" s="440"/>
      <c r="ADK79" s="440"/>
      <c r="ADL79" s="440"/>
      <c r="ADM79" s="111">
        <f t="shared" si="2151"/>
        <v>0</v>
      </c>
      <c r="ADN79" s="440"/>
      <c r="ADO79" s="440"/>
      <c r="ADQ79" s="440"/>
      <c r="ADR79" s="440"/>
      <c r="ADS79" s="440"/>
      <c r="ADT79" s="440"/>
      <c r="ADU79" s="110">
        <f t="shared" si="2152"/>
        <v>0</v>
      </c>
      <c r="ADV79" s="440"/>
      <c r="ADW79" s="440"/>
      <c r="ADX79" s="440"/>
      <c r="ADY79" s="440"/>
      <c r="ADZ79" s="440"/>
      <c r="AEA79" s="440"/>
      <c r="AEB79" s="111">
        <f t="shared" si="2153"/>
        <v>0</v>
      </c>
      <c r="AEC79" s="440"/>
      <c r="AED79" s="440"/>
      <c r="AEF79" s="440"/>
      <c r="AEG79" s="440"/>
      <c r="AEH79" s="440"/>
      <c r="AEI79" s="440"/>
      <c r="AEJ79" s="110">
        <f t="shared" si="2154"/>
        <v>0</v>
      </c>
      <c r="AEK79" s="440"/>
      <c r="AEL79" s="440"/>
      <c r="AEM79" s="440"/>
      <c r="AEN79" s="440"/>
      <c r="AEO79" s="440"/>
      <c r="AEP79" s="440"/>
      <c r="AEQ79" s="111">
        <f t="shared" si="2155"/>
        <v>0</v>
      </c>
      <c r="AER79" s="440"/>
      <c r="AES79" s="440"/>
      <c r="AEU79" s="440"/>
      <c r="AEV79" s="440"/>
      <c r="AEW79" s="440"/>
      <c r="AEX79" s="440"/>
      <c r="AEY79" s="110">
        <f t="shared" si="2156"/>
        <v>0</v>
      </c>
      <c r="AEZ79" s="440"/>
      <c r="AFA79" s="440"/>
      <c r="AFB79" s="440"/>
      <c r="AFC79" s="440"/>
      <c r="AFD79" s="440"/>
      <c r="AFE79" s="440"/>
      <c r="AFF79" s="111">
        <f t="shared" si="2157"/>
        <v>0</v>
      </c>
      <c r="AFG79" s="440"/>
      <c r="AFH79" s="440"/>
      <c r="AFJ79" s="440"/>
      <c r="AFK79" s="440"/>
      <c r="AFL79" s="440"/>
      <c r="AFM79" s="440"/>
      <c r="AFN79" s="110">
        <f t="shared" si="2158"/>
        <v>0</v>
      </c>
      <c r="AFO79" s="440"/>
      <c r="AFP79" s="440"/>
      <c r="AFQ79" s="440"/>
      <c r="AFR79" s="440"/>
      <c r="AFS79" s="440"/>
      <c r="AFT79" s="440"/>
      <c r="AFU79" s="111">
        <f t="shared" si="2159"/>
        <v>0</v>
      </c>
      <c r="AFV79" s="440"/>
      <c r="AFW79" s="440"/>
      <c r="AFY79" s="440"/>
      <c r="AFZ79" s="440"/>
      <c r="AGA79" s="440"/>
      <c r="AGB79" s="440"/>
      <c r="AGC79" s="110">
        <f t="shared" si="2160"/>
        <v>0</v>
      </c>
      <c r="AGD79" s="440"/>
      <c r="AGE79" s="440"/>
      <c r="AGF79" s="440"/>
      <c r="AGG79" s="440"/>
      <c r="AGH79" s="440"/>
      <c r="AGI79" s="440"/>
      <c r="AGJ79" s="111">
        <f t="shared" si="2161"/>
        <v>0</v>
      </c>
      <c r="AGK79" s="440"/>
      <c r="AGL79" s="440"/>
      <c r="AGN79" s="440"/>
      <c r="AGO79" s="440"/>
      <c r="AGP79" s="440"/>
      <c r="AGQ79" s="440"/>
      <c r="AGR79" s="110">
        <f t="shared" si="2162"/>
        <v>0</v>
      </c>
      <c r="AGS79" s="440"/>
      <c r="AGT79" s="440"/>
      <c r="AGU79" s="440"/>
      <c r="AGV79" s="440"/>
      <c r="AGW79" s="440"/>
      <c r="AGX79" s="440"/>
      <c r="AGY79" s="111">
        <f t="shared" si="2163"/>
        <v>0</v>
      </c>
      <c r="AGZ79" s="440"/>
      <c r="AHA79" s="440"/>
      <c r="AHC79" s="440"/>
      <c r="AHD79" s="440"/>
      <c r="AHE79" s="440"/>
      <c r="AHF79" s="440"/>
      <c r="AHG79" s="110">
        <f t="shared" si="2164"/>
        <v>0</v>
      </c>
      <c r="AHH79" s="440"/>
      <c r="AHI79" s="440"/>
      <c r="AHJ79" s="440"/>
      <c r="AHK79" s="440"/>
      <c r="AHL79" s="440"/>
      <c r="AHM79" s="440"/>
      <c r="AHN79" s="111">
        <f t="shared" si="2165"/>
        <v>0</v>
      </c>
      <c r="AHO79" s="440"/>
      <c r="AHP79" s="440"/>
      <c r="AHR79" s="440"/>
      <c r="AHS79" s="440"/>
      <c r="AHT79" s="440"/>
      <c r="AHU79" s="440"/>
      <c r="AHV79" s="110">
        <f t="shared" si="2166"/>
        <v>0</v>
      </c>
      <c r="AHW79" s="440"/>
      <c r="AHX79" s="440"/>
      <c r="AHY79" s="440"/>
      <c r="AHZ79" s="440"/>
      <c r="AIA79" s="440"/>
      <c r="AIB79" s="440"/>
      <c r="AIC79" s="111">
        <f t="shared" si="2167"/>
        <v>0</v>
      </c>
      <c r="AID79" s="440"/>
      <c r="AIE79" s="440"/>
    </row>
    <row r="80" spans="1:915" x14ac:dyDescent="0.3">
      <c r="A80" s="28"/>
      <c r="B80" s="35" t="s">
        <v>151</v>
      </c>
      <c r="C80" s="37"/>
      <c r="D80" s="37"/>
      <c r="E80" s="37"/>
      <c r="F80" s="37"/>
      <c r="G80" s="38"/>
      <c r="H80" s="440"/>
      <c r="I80" s="440"/>
      <c r="J80" s="36"/>
      <c r="K80" s="37"/>
      <c r="L80" s="37"/>
      <c r="M80" s="37"/>
      <c r="N80" s="37"/>
      <c r="O80" s="37"/>
      <c r="P80" s="37"/>
      <c r="Q80" s="37"/>
      <c r="R80" s="37"/>
      <c r="S80" s="37"/>
      <c r="T80" s="37"/>
      <c r="U80" s="38"/>
      <c r="V80" s="440"/>
      <c r="W80" s="441"/>
      <c r="X80" s="36"/>
      <c r="Y80" s="37"/>
      <c r="Z80" s="37"/>
      <c r="AA80" s="37"/>
      <c r="AB80" s="37"/>
      <c r="AC80" s="37"/>
      <c r="AD80" s="38"/>
      <c r="AF80" s="37"/>
      <c r="AG80" s="37"/>
      <c r="AH80" s="37"/>
      <c r="AI80" s="37"/>
      <c r="AJ80" s="38"/>
      <c r="AK80" s="440"/>
      <c r="AL80" s="441"/>
      <c r="AM80" s="36"/>
      <c r="AN80" s="37"/>
      <c r="AO80" s="37"/>
      <c r="AP80" s="37"/>
      <c r="AQ80" s="37"/>
      <c r="AR80" s="37"/>
      <c r="AS80" s="38"/>
      <c r="AU80" s="37"/>
      <c r="AV80" s="37"/>
      <c r="AW80" s="37"/>
      <c r="AX80" s="37"/>
      <c r="AY80" s="38"/>
      <c r="AZ80" s="440"/>
      <c r="BA80" s="441"/>
      <c r="BB80" s="36"/>
      <c r="BC80" s="37"/>
      <c r="BD80" s="37"/>
      <c r="BE80" s="37"/>
      <c r="BF80" s="37"/>
      <c r="BG80" s="37"/>
      <c r="BH80" s="38"/>
      <c r="BJ80" s="37"/>
      <c r="BK80" s="37"/>
      <c r="BL80" s="37"/>
      <c r="BM80" s="37"/>
      <c r="BN80" s="38"/>
      <c r="BO80" s="440"/>
      <c r="BP80" s="441"/>
      <c r="BQ80" s="36"/>
      <c r="BR80" s="37"/>
      <c r="BS80" s="37"/>
      <c r="BT80" s="37"/>
      <c r="BU80" s="37"/>
      <c r="BV80" s="37"/>
      <c r="BW80" s="38"/>
      <c r="BY80" s="37"/>
      <c r="BZ80" s="37"/>
      <c r="CA80" s="37"/>
      <c r="CB80" s="37"/>
      <c r="CC80" s="38"/>
      <c r="CD80" s="440"/>
      <c r="CE80" s="441"/>
      <c r="CF80" s="36"/>
      <c r="CG80" s="37"/>
      <c r="CH80" s="37"/>
      <c r="CI80" s="37"/>
      <c r="CJ80" s="37"/>
      <c r="CK80" s="37"/>
      <c r="CL80" s="38"/>
      <c r="CN80" s="37"/>
      <c r="CO80" s="37"/>
      <c r="CP80" s="37"/>
      <c r="CQ80" s="37"/>
      <c r="CR80" s="38"/>
      <c r="CS80" s="440"/>
      <c r="CT80" s="441"/>
      <c r="CU80" s="36"/>
      <c r="CV80" s="37"/>
      <c r="CW80" s="37"/>
      <c r="CX80" s="37"/>
      <c r="CY80" s="37"/>
      <c r="CZ80" s="37"/>
      <c r="DA80" s="38"/>
      <c r="DC80" s="37"/>
      <c r="DD80" s="37"/>
      <c r="DE80" s="37"/>
      <c r="DF80" s="37"/>
      <c r="DG80" s="38"/>
      <c r="DH80" s="440"/>
      <c r="DI80" s="441"/>
      <c r="DJ80" s="36"/>
      <c r="DK80" s="37"/>
      <c r="DL80" s="37"/>
      <c r="DM80" s="37"/>
      <c r="DN80" s="37"/>
      <c r="DO80" s="37"/>
      <c r="DP80" s="38"/>
      <c r="DR80" s="37"/>
      <c r="DS80" s="37"/>
      <c r="DT80" s="37"/>
      <c r="DU80" s="37"/>
      <c r="DV80" s="38"/>
      <c r="DW80" s="440"/>
      <c r="DX80" s="441"/>
      <c r="DY80" s="36"/>
      <c r="DZ80" s="37"/>
      <c r="EA80" s="37"/>
      <c r="EB80" s="37"/>
      <c r="EC80" s="37"/>
      <c r="ED80" s="37"/>
      <c r="EE80" s="38"/>
      <c r="EG80" s="37"/>
      <c r="EH80" s="37"/>
      <c r="EI80" s="37"/>
      <c r="EJ80" s="37"/>
      <c r="EK80" s="38"/>
      <c r="EL80" s="440"/>
      <c r="EM80" s="441"/>
      <c r="EN80" s="36"/>
      <c r="EO80" s="37"/>
      <c r="EP80" s="37"/>
      <c r="EQ80" s="37"/>
      <c r="ER80" s="37"/>
      <c r="ES80" s="37"/>
      <c r="ET80" s="38"/>
      <c r="EV80" s="37"/>
      <c r="EW80" s="37"/>
      <c r="EX80" s="37"/>
      <c r="EY80" s="37"/>
      <c r="EZ80" s="38"/>
      <c r="FA80" s="440"/>
      <c r="FB80" s="441"/>
      <c r="FC80" s="36"/>
      <c r="FD80" s="37"/>
      <c r="FE80" s="37"/>
      <c r="FF80" s="37"/>
      <c r="FG80" s="37"/>
      <c r="FH80" s="37"/>
      <c r="FI80" s="38"/>
      <c r="FK80" s="37"/>
      <c r="FL80" s="37"/>
      <c r="FM80" s="37"/>
      <c r="FN80" s="37"/>
      <c r="FO80" s="38"/>
      <c r="FP80" s="440"/>
      <c r="FQ80" s="441"/>
      <c r="FR80" s="36"/>
      <c r="FS80" s="37"/>
      <c r="FT80" s="37"/>
      <c r="FU80" s="37"/>
      <c r="FV80" s="37"/>
      <c r="FW80" s="37"/>
      <c r="FX80" s="38"/>
      <c r="FZ80" s="37"/>
      <c r="GA80" s="37"/>
      <c r="GB80" s="37"/>
      <c r="GC80" s="37"/>
      <c r="GD80" s="38"/>
      <c r="GE80" s="440"/>
      <c r="GF80" s="441"/>
      <c r="GG80" s="36"/>
      <c r="GH80" s="37"/>
      <c r="GI80" s="37"/>
      <c r="GJ80" s="37"/>
      <c r="GK80" s="37"/>
      <c r="GL80" s="37"/>
      <c r="GM80" s="38"/>
      <c r="GO80" s="37"/>
      <c r="GP80" s="37"/>
      <c r="GQ80" s="37"/>
      <c r="GR80" s="37"/>
      <c r="GS80" s="38"/>
      <c r="GT80" s="440"/>
      <c r="GU80" s="441"/>
      <c r="GV80" s="36"/>
      <c r="GW80" s="37"/>
      <c r="GX80" s="37"/>
      <c r="GY80" s="37"/>
      <c r="GZ80" s="37"/>
      <c r="HA80" s="37"/>
      <c r="HB80" s="38"/>
      <c r="HD80" s="37"/>
      <c r="HE80" s="37"/>
      <c r="HF80" s="37"/>
      <c r="HG80" s="37"/>
      <c r="HH80" s="38"/>
      <c r="HI80" s="440"/>
      <c r="HJ80" s="441"/>
      <c r="HK80" s="36"/>
      <c r="HL80" s="37"/>
      <c r="HM80" s="37"/>
      <c r="HN80" s="37"/>
      <c r="HO80" s="37"/>
      <c r="HP80" s="37"/>
      <c r="HQ80" s="38"/>
      <c r="HS80" s="37"/>
      <c r="HT80" s="37"/>
      <c r="HU80" s="37"/>
      <c r="HV80" s="37"/>
      <c r="HW80" s="38"/>
      <c r="HX80" s="440"/>
      <c r="HY80" s="441"/>
      <c r="HZ80" s="36"/>
      <c r="IA80" s="37"/>
      <c r="IB80" s="37"/>
      <c r="IC80" s="37"/>
      <c r="ID80" s="37"/>
      <c r="IE80" s="37"/>
      <c r="IF80" s="38"/>
      <c r="IH80" s="37"/>
      <c r="II80" s="37"/>
      <c r="IJ80" s="37"/>
      <c r="IK80" s="37"/>
      <c r="IL80" s="38"/>
      <c r="IM80" s="440"/>
      <c r="IN80" s="441"/>
      <c r="IO80" s="36"/>
      <c r="IP80" s="37"/>
      <c r="IQ80" s="37"/>
      <c r="IR80" s="37"/>
      <c r="IS80" s="37"/>
      <c r="IT80" s="37"/>
      <c r="IU80" s="38"/>
      <c r="IW80" s="37"/>
      <c r="IX80" s="37"/>
      <c r="IY80" s="37"/>
      <c r="IZ80" s="37"/>
      <c r="JA80" s="38"/>
      <c r="JB80" s="440"/>
      <c r="JC80" s="441"/>
      <c r="JD80" s="36"/>
      <c r="JE80" s="37"/>
      <c r="JF80" s="37"/>
      <c r="JG80" s="37"/>
      <c r="JH80" s="37"/>
      <c r="JI80" s="37"/>
      <c r="JJ80" s="38"/>
      <c r="JL80" s="37"/>
      <c r="JM80" s="37"/>
      <c r="JN80" s="37"/>
      <c r="JO80" s="37"/>
      <c r="JP80" s="38"/>
      <c r="JQ80" s="440"/>
      <c r="JR80" s="441"/>
      <c r="JS80" s="36"/>
      <c r="JT80" s="37"/>
      <c r="JU80" s="37"/>
      <c r="JV80" s="37"/>
      <c r="JW80" s="37"/>
      <c r="JX80" s="37"/>
      <c r="JY80" s="38"/>
      <c r="KA80" s="37"/>
      <c r="KB80" s="37"/>
      <c r="KC80" s="37"/>
      <c r="KD80" s="37"/>
      <c r="KE80" s="38"/>
      <c r="KF80" s="440"/>
      <c r="KG80" s="441"/>
      <c r="KH80" s="36"/>
      <c r="KI80" s="37"/>
      <c r="KJ80" s="37"/>
      <c r="KK80" s="37"/>
      <c r="KL80" s="37"/>
      <c r="KM80" s="37"/>
      <c r="KN80" s="38"/>
      <c r="KP80" s="37"/>
      <c r="KQ80" s="37"/>
      <c r="KR80" s="37"/>
      <c r="KS80" s="37"/>
      <c r="KT80" s="38"/>
      <c r="KU80" s="440"/>
      <c r="KV80" s="441"/>
      <c r="KW80" s="36"/>
      <c r="KX80" s="37"/>
      <c r="KY80" s="37"/>
      <c r="KZ80" s="37"/>
      <c r="LA80" s="37"/>
      <c r="LB80" s="37"/>
      <c r="LC80" s="38"/>
      <c r="LE80" s="37"/>
      <c r="LF80" s="37"/>
      <c r="LG80" s="37"/>
      <c r="LH80" s="37"/>
      <c r="LI80" s="38"/>
      <c r="LJ80" s="440"/>
      <c r="LK80" s="441"/>
      <c r="LL80" s="36"/>
      <c r="LM80" s="37"/>
      <c r="LN80" s="37"/>
      <c r="LO80" s="37"/>
      <c r="LP80" s="37"/>
      <c r="LQ80" s="37"/>
      <c r="LR80" s="38"/>
      <c r="LT80" s="37"/>
      <c r="LU80" s="37"/>
      <c r="LV80" s="37"/>
      <c r="LW80" s="37"/>
      <c r="LX80" s="38"/>
      <c r="LY80" s="440"/>
      <c r="LZ80" s="441"/>
      <c r="MA80" s="36"/>
      <c r="MB80" s="37"/>
      <c r="MC80" s="37"/>
      <c r="MD80" s="37"/>
      <c r="ME80" s="37"/>
      <c r="MF80" s="37"/>
      <c r="MG80" s="38"/>
      <c r="MI80" s="37"/>
      <c r="MJ80" s="37"/>
      <c r="MK80" s="37"/>
      <c r="ML80" s="37"/>
      <c r="MM80" s="38"/>
      <c r="MN80" s="440"/>
      <c r="MO80" s="441"/>
      <c r="MP80" s="36"/>
      <c r="MQ80" s="37"/>
      <c r="MR80" s="37"/>
      <c r="MS80" s="37"/>
      <c r="MT80" s="37"/>
      <c r="MU80" s="37"/>
      <c r="MV80" s="38"/>
      <c r="MX80" s="37"/>
      <c r="MY80" s="37"/>
      <c r="MZ80" s="37"/>
      <c r="NA80" s="37"/>
      <c r="NB80" s="38"/>
      <c r="NC80" s="440"/>
      <c r="ND80" s="441"/>
      <c r="NE80" s="36"/>
      <c r="NF80" s="37"/>
      <c r="NG80" s="37"/>
      <c r="NH80" s="37"/>
      <c r="NI80" s="37"/>
      <c r="NJ80" s="37"/>
      <c r="NK80" s="38"/>
      <c r="NM80" s="37"/>
      <c r="NN80" s="37"/>
      <c r="NO80" s="37"/>
      <c r="NP80" s="37"/>
      <c r="NQ80" s="38"/>
      <c r="NR80" s="440"/>
      <c r="NS80" s="441"/>
      <c r="NT80" s="36"/>
      <c r="NU80" s="37"/>
      <c r="NV80" s="37"/>
      <c r="NW80" s="37"/>
      <c r="NX80" s="37"/>
      <c r="NY80" s="37"/>
      <c r="NZ80" s="38"/>
      <c r="OB80" s="37"/>
      <c r="OC80" s="37"/>
      <c r="OD80" s="37"/>
      <c r="OE80" s="37"/>
      <c r="OF80" s="38"/>
      <c r="OG80" s="440"/>
      <c r="OH80" s="441"/>
      <c r="OI80" s="36"/>
      <c r="OJ80" s="37"/>
      <c r="OK80" s="37"/>
      <c r="OL80" s="37"/>
      <c r="OM80" s="37"/>
      <c r="ON80" s="37"/>
      <c r="OO80" s="38"/>
      <c r="OQ80" s="37"/>
      <c r="OR80" s="37"/>
      <c r="OS80" s="37"/>
      <c r="OT80" s="37"/>
      <c r="OU80" s="38"/>
      <c r="OV80" s="440"/>
      <c r="OW80" s="441"/>
      <c r="OX80" s="36"/>
      <c r="OY80" s="37"/>
      <c r="OZ80" s="37"/>
      <c r="PA80" s="37"/>
      <c r="PB80" s="37"/>
      <c r="PC80" s="37"/>
      <c r="PD80" s="38"/>
      <c r="PF80" s="37"/>
      <c r="PG80" s="37"/>
      <c r="PH80" s="37"/>
      <c r="PI80" s="37"/>
      <c r="PJ80" s="38"/>
      <c r="PK80" s="440"/>
      <c r="PL80" s="441"/>
      <c r="PM80" s="36"/>
      <c r="PN80" s="37"/>
      <c r="PO80" s="37"/>
      <c r="PP80" s="37"/>
      <c r="PQ80" s="37"/>
      <c r="PR80" s="37"/>
      <c r="PS80" s="38"/>
      <c r="PU80" s="37"/>
      <c r="PV80" s="37"/>
      <c r="PW80" s="37"/>
      <c r="PX80" s="37"/>
      <c r="PY80" s="38"/>
      <c r="PZ80" s="440"/>
      <c r="QA80" s="441"/>
      <c r="QB80" s="36"/>
      <c r="QC80" s="37"/>
      <c r="QD80" s="37"/>
      <c r="QE80" s="37"/>
      <c r="QF80" s="37"/>
      <c r="QG80" s="37"/>
      <c r="QH80" s="38"/>
      <c r="QJ80" s="37"/>
      <c r="QK80" s="37"/>
      <c r="QL80" s="37"/>
      <c r="QM80" s="37"/>
      <c r="QN80" s="38"/>
      <c r="QO80" s="440"/>
      <c r="QP80" s="441"/>
      <c r="QQ80" s="36"/>
      <c r="QR80" s="37"/>
      <c r="QS80" s="37"/>
      <c r="QT80" s="37"/>
      <c r="QU80" s="37"/>
      <c r="QV80" s="37"/>
      <c r="QW80" s="38"/>
      <c r="QY80" s="37"/>
      <c r="QZ80" s="37"/>
      <c r="RA80" s="37"/>
      <c r="RB80" s="37"/>
      <c r="RC80" s="38"/>
      <c r="RD80" s="440"/>
      <c r="RE80" s="441"/>
      <c r="RF80" s="36"/>
      <c r="RG80" s="37"/>
      <c r="RH80" s="37"/>
      <c r="RI80" s="37"/>
      <c r="RJ80" s="37"/>
      <c r="RK80" s="37"/>
      <c r="RL80" s="38"/>
      <c r="RN80" s="37"/>
      <c r="RO80" s="37"/>
      <c r="RP80" s="37"/>
      <c r="RQ80" s="37"/>
      <c r="RR80" s="38"/>
      <c r="RS80" s="440"/>
      <c r="RT80" s="441"/>
      <c r="RU80" s="36"/>
      <c r="RV80" s="37"/>
      <c r="RW80" s="37"/>
      <c r="RX80" s="37"/>
      <c r="RY80" s="37"/>
      <c r="RZ80" s="37"/>
      <c r="SA80" s="38"/>
      <c r="SC80" s="37"/>
      <c r="SD80" s="37"/>
      <c r="SE80" s="37"/>
      <c r="SF80" s="37"/>
      <c r="SG80" s="38"/>
      <c r="SH80" s="440"/>
      <c r="SI80" s="441"/>
      <c r="SJ80" s="36"/>
      <c r="SK80" s="37"/>
      <c r="SL80" s="37"/>
      <c r="SM80" s="37"/>
      <c r="SN80" s="37"/>
      <c r="SO80" s="37"/>
      <c r="SP80" s="38"/>
      <c r="SR80" s="37"/>
      <c r="SS80" s="37"/>
      <c r="ST80" s="37"/>
      <c r="SU80" s="37"/>
      <c r="SV80" s="38"/>
      <c r="SW80" s="440"/>
      <c r="SX80" s="441"/>
      <c r="SY80" s="36"/>
      <c r="SZ80" s="37"/>
      <c r="TA80" s="37"/>
      <c r="TB80" s="37"/>
      <c r="TC80" s="37"/>
      <c r="TD80" s="37"/>
      <c r="TE80" s="38"/>
      <c r="TG80" s="37"/>
      <c r="TH80" s="37"/>
      <c r="TI80" s="37"/>
      <c r="TJ80" s="37"/>
      <c r="TK80" s="38"/>
      <c r="TL80" s="440"/>
      <c r="TM80" s="441"/>
      <c r="TN80" s="36"/>
      <c r="TO80" s="37"/>
      <c r="TP80" s="37"/>
      <c r="TQ80" s="37"/>
      <c r="TR80" s="37"/>
      <c r="TS80" s="37"/>
      <c r="TT80" s="38"/>
      <c r="TV80" s="37"/>
      <c r="TW80" s="37"/>
      <c r="TX80" s="37"/>
      <c r="TY80" s="37"/>
      <c r="TZ80" s="38"/>
      <c r="UA80" s="440"/>
      <c r="UB80" s="441"/>
      <c r="UC80" s="36"/>
      <c r="UD80" s="37"/>
      <c r="UE80" s="37"/>
      <c r="UF80" s="37"/>
      <c r="UG80" s="37"/>
      <c r="UH80" s="37"/>
      <c r="UI80" s="38"/>
      <c r="UK80" s="37"/>
      <c r="UL80" s="37"/>
      <c r="UM80" s="37"/>
      <c r="UN80" s="37"/>
      <c r="UO80" s="38"/>
      <c r="UP80" s="440"/>
      <c r="UQ80" s="441"/>
      <c r="UR80" s="36"/>
      <c r="US80" s="37"/>
      <c r="UT80" s="37"/>
      <c r="UU80" s="37"/>
      <c r="UV80" s="37"/>
      <c r="UW80" s="37"/>
      <c r="UX80" s="38"/>
      <c r="UZ80" s="37"/>
      <c r="VA80" s="37"/>
      <c r="VB80" s="37"/>
      <c r="VC80" s="37"/>
      <c r="VD80" s="38"/>
      <c r="VE80" s="440"/>
      <c r="VF80" s="441"/>
      <c r="VG80" s="36"/>
      <c r="VH80" s="37"/>
      <c r="VI80" s="37"/>
      <c r="VJ80" s="37"/>
      <c r="VK80" s="37"/>
      <c r="VL80" s="37"/>
      <c r="VM80" s="38"/>
      <c r="VO80" s="37"/>
      <c r="VP80" s="37"/>
      <c r="VQ80" s="37"/>
      <c r="VR80" s="37"/>
      <c r="VS80" s="38"/>
      <c r="VT80" s="440"/>
      <c r="VU80" s="441"/>
      <c r="VV80" s="36"/>
      <c r="VW80" s="37"/>
      <c r="VX80" s="37"/>
      <c r="VY80" s="37"/>
      <c r="VZ80" s="37"/>
      <c r="WA80" s="37"/>
      <c r="WB80" s="38"/>
      <c r="WD80" s="37"/>
      <c r="WE80" s="37"/>
      <c r="WF80" s="37"/>
      <c r="WG80" s="37"/>
      <c r="WH80" s="38"/>
      <c r="WI80" s="440"/>
      <c r="WJ80" s="441"/>
      <c r="WK80" s="36"/>
      <c r="WL80" s="37"/>
      <c r="WM80" s="37"/>
      <c r="WN80" s="37"/>
      <c r="WO80" s="37"/>
      <c r="WP80" s="37"/>
      <c r="WQ80" s="38"/>
      <c r="WS80" s="37"/>
      <c r="WT80" s="37"/>
      <c r="WU80" s="37"/>
      <c r="WV80" s="37"/>
      <c r="WW80" s="38"/>
      <c r="WX80" s="440"/>
      <c r="WY80" s="441"/>
      <c r="WZ80" s="36"/>
      <c r="XA80" s="37"/>
      <c r="XB80" s="37"/>
      <c r="XC80" s="37"/>
      <c r="XD80" s="37"/>
      <c r="XE80" s="37"/>
      <c r="XF80" s="38"/>
      <c r="XH80" s="37"/>
      <c r="XI80" s="37"/>
      <c r="XJ80" s="37"/>
      <c r="XK80" s="37"/>
      <c r="XL80" s="38"/>
      <c r="XM80" s="440"/>
      <c r="XN80" s="441"/>
      <c r="XO80" s="36"/>
      <c r="XP80" s="37"/>
      <c r="XQ80" s="37"/>
      <c r="XR80" s="37"/>
      <c r="XS80" s="37"/>
      <c r="XT80" s="37"/>
      <c r="XU80" s="38"/>
      <c r="XW80" s="37"/>
      <c r="XX80" s="37"/>
      <c r="XY80" s="37"/>
      <c r="XZ80" s="37"/>
      <c r="YA80" s="38"/>
      <c r="YB80" s="440"/>
      <c r="YC80" s="441"/>
      <c r="YD80" s="36"/>
      <c r="YE80" s="37"/>
      <c r="YF80" s="37"/>
      <c r="YG80" s="37"/>
      <c r="YH80" s="37"/>
      <c r="YI80" s="37"/>
      <c r="YJ80" s="38"/>
      <c r="YL80" s="37"/>
      <c r="YM80" s="37"/>
      <c r="YN80" s="37"/>
      <c r="YO80" s="37"/>
      <c r="YP80" s="38"/>
      <c r="YQ80" s="440"/>
      <c r="YR80" s="441"/>
      <c r="YS80" s="36"/>
      <c r="YT80" s="37"/>
      <c r="YU80" s="37"/>
      <c r="YV80" s="37"/>
      <c r="YW80" s="37"/>
      <c r="YX80" s="37"/>
      <c r="YY80" s="38"/>
      <c r="ZA80" s="37"/>
      <c r="ZB80" s="37"/>
      <c r="ZC80" s="37"/>
      <c r="ZD80" s="37"/>
      <c r="ZE80" s="38"/>
      <c r="ZF80" s="440"/>
      <c r="ZG80" s="441"/>
      <c r="ZH80" s="36"/>
      <c r="ZI80" s="37"/>
      <c r="ZJ80" s="37"/>
      <c r="ZK80" s="37"/>
      <c r="ZL80" s="37"/>
      <c r="ZM80" s="37"/>
      <c r="ZN80" s="38"/>
      <c r="ZP80" s="37"/>
      <c r="ZQ80" s="37"/>
      <c r="ZR80" s="37"/>
      <c r="ZS80" s="37"/>
      <c r="ZT80" s="38"/>
      <c r="ZU80" s="440"/>
      <c r="ZV80" s="441"/>
      <c r="ZW80" s="36"/>
      <c r="ZX80" s="37"/>
      <c r="ZY80" s="37"/>
      <c r="ZZ80" s="37"/>
      <c r="AAA80" s="37"/>
      <c r="AAB80" s="37"/>
      <c r="AAC80" s="38"/>
      <c r="AAE80" s="37"/>
      <c r="AAF80" s="37"/>
      <c r="AAG80" s="37"/>
      <c r="AAH80" s="37"/>
      <c r="AAI80" s="38"/>
      <c r="AAJ80" s="440"/>
      <c r="AAK80" s="441"/>
      <c r="AAL80" s="36"/>
      <c r="AAM80" s="37"/>
      <c r="AAN80" s="37"/>
      <c r="AAO80" s="37"/>
      <c r="AAP80" s="37"/>
      <c r="AAQ80" s="37"/>
      <c r="AAR80" s="38"/>
      <c r="AAT80" s="37"/>
      <c r="AAU80" s="37"/>
      <c r="AAV80" s="37"/>
      <c r="AAW80" s="37"/>
      <c r="AAX80" s="38"/>
      <c r="AAY80" s="440"/>
      <c r="AAZ80" s="441"/>
      <c r="ABA80" s="36"/>
      <c r="ABB80" s="37"/>
      <c r="ABC80" s="37"/>
      <c r="ABD80" s="37"/>
      <c r="ABE80" s="37"/>
      <c r="ABF80" s="37"/>
      <c r="ABG80" s="38"/>
      <c r="ABI80" s="37"/>
      <c r="ABJ80" s="37"/>
      <c r="ABK80" s="37"/>
      <c r="ABL80" s="37"/>
      <c r="ABM80" s="38"/>
      <c r="ABN80" s="440"/>
      <c r="ABO80" s="441"/>
      <c r="ABP80" s="36"/>
      <c r="ABQ80" s="37"/>
      <c r="ABR80" s="37"/>
      <c r="ABS80" s="37"/>
      <c r="ABT80" s="37"/>
      <c r="ABU80" s="37"/>
      <c r="ABV80" s="38"/>
      <c r="ABX80" s="37"/>
      <c r="ABY80" s="37"/>
      <c r="ABZ80" s="37"/>
      <c r="ACA80" s="37"/>
      <c r="ACB80" s="38"/>
      <c r="ACC80" s="440"/>
      <c r="ACD80" s="441"/>
      <c r="ACE80" s="36"/>
      <c r="ACF80" s="37"/>
      <c r="ACG80" s="37"/>
      <c r="ACH80" s="37"/>
      <c r="ACI80" s="37"/>
      <c r="ACJ80" s="37"/>
      <c r="ACK80" s="38"/>
      <c r="ACM80" s="37"/>
      <c r="ACN80" s="37"/>
      <c r="ACO80" s="37"/>
      <c r="ACP80" s="37"/>
      <c r="ACQ80" s="38"/>
      <c r="ACR80" s="440"/>
      <c r="ACS80" s="441"/>
      <c r="ACT80" s="36"/>
      <c r="ACU80" s="37"/>
      <c r="ACV80" s="37"/>
      <c r="ACW80" s="37"/>
      <c r="ACX80" s="37"/>
      <c r="ACY80" s="37"/>
      <c r="ACZ80" s="38"/>
      <c r="ADB80" s="37"/>
      <c r="ADC80" s="37"/>
      <c r="ADD80" s="37"/>
      <c r="ADE80" s="37"/>
      <c r="ADF80" s="38"/>
      <c r="ADG80" s="440"/>
      <c r="ADH80" s="441"/>
      <c r="ADI80" s="36"/>
      <c r="ADJ80" s="37"/>
      <c r="ADK80" s="37"/>
      <c r="ADL80" s="37"/>
      <c r="ADM80" s="37"/>
      <c r="ADN80" s="37"/>
      <c r="ADO80" s="38"/>
      <c r="ADQ80" s="37"/>
      <c r="ADR80" s="37"/>
      <c r="ADS80" s="37"/>
      <c r="ADT80" s="37"/>
      <c r="ADU80" s="38"/>
      <c r="ADV80" s="440"/>
      <c r="ADW80" s="441"/>
      <c r="ADX80" s="36"/>
      <c r="ADY80" s="37"/>
      <c r="ADZ80" s="37"/>
      <c r="AEA80" s="37"/>
      <c r="AEB80" s="37"/>
      <c r="AEC80" s="37"/>
      <c r="AED80" s="38"/>
      <c r="AEF80" s="37"/>
      <c r="AEG80" s="37"/>
      <c r="AEH80" s="37"/>
      <c r="AEI80" s="37"/>
      <c r="AEJ80" s="38"/>
      <c r="AEK80" s="440"/>
      <c r="AEL80" s="441"/>
      <c r="AEM80" s="36"/>
      <c r="AEN80" s="37"/>
      <c r="AEO80" s="37"/>
      <c r="AEP80" s="37"/>
      <c r="AEQ80" s="37"/>
      <c r="AER80" s="37"/>
      <c r="AES80" s="38"/>
      <c r="AEU80" s="37"/>
      <c r="AEV80" s="37"/>
      <c r="AEW80" s="37"/>
      <c r="AEX80" s="37"/>
      <c r="AEY80" s="38"/>
      <c r="AEZ80" s="440"/>
      <c r="AFA80" s="441"/>
      <c r="AFB80" s="36"/>
      <c r="AFC80" s="37"/>
      <c r="AFD80" s="37"/>
      <c r="AFE80" s="37"/>
      <c r="AFF80" s="37"/>
      <c r="AFG80" s="37"/>
      <c r="AFH80" s="38"/>
      <c r="AFJ80" s="37"/>
      <c r="AFK80" s="37"/>
      <c r="AFL80" s="37"/>
      <c r="AFM80" s="37"/>
      <c r="AFN80" s="38"/>
      <c r="AFO80" s="440"/>
      <c r="AFP80" s="441"/>
      <c r="AFQ80" s="36"/>
      <c r="AFR80" s="37"/>
      <c r="AFS80" s="37"/>
      <c r="AFT80" s="37"/>
      <c r="AFU80" s="37"/>
      <c r="AFV80" s="37"/>
      <c r="AFW80" s="38"/>
      <c r="AFY80" s="37"/>
      <c r="AFZ80" s="37"/>
      <c r="AGA80" s="37"/>
      <c r="AGB80" s="37"/>
      <c r="AGC80" s="38"/>
      <c r="AGD80" s="440"/>
      <c r="AGE80" s="441"/>
      <c r="AGF80" s="36"/>
      <c r="AGG80" s="37"/>
      <c r="AGH80" s="37"/>
      <c r="AGI80" s="37"/>
      <c r="AGJ80" s="37"/>
      <c r="AGK80" s="37"/>
      <c r="AGL80" s="38"/>
      <c r="AGN80" s="37"/>
      <c r="AGO80" s="37"/>
      <c r="AGP80" s="37"/>
      <c r="AGQ80" s="37"/>
      <c r="AGR80" s="38"/>
      <c r="AGS80" s="440"/>
      <c r="AGT80" s="441"/>
      <c r="AGU80" s="36"/>
      <c r="AGV80" s="37"/>
      <c r="AGW80" s="37"/>
      <c r="AGX80" s="37"/>
      <c r="AGY80" s="37"/>
      <c r="AGZ80" s="37"/>
      <c r="AHA80" s="38"/>
      <c r="AHC80" s="37"/>
      <c r="AHD80" s="37"/>
      <c r="AHE80" s="37"/>
      <c r="AHF80" s="37"/>
      <c r="AHG80" s="38"/>
      <c r="AHH80" s="440"/>
      <c r="AHI80" s="441"/>
      <c r="AHJ80" s="36"/>
      <c r="AHK80" s="37"/>
      <c r="AHL80" s="37"/>
      <c r="AHM80" s="37"/>
      <c r="AHN80" s="37"/>
      <c r="AHO80" s="37"/>
      <c r="AHP80" s="38"/>
      <c r="AHR80" s="37"/>
      <c r="AHS80" s="37"/>
      <c r="AHT80" s="37"/>
      <c r="AHU80" s="37"/>
      <c r="AHV80" s="38"/>
      <c r="AHW80" s="440"/>
      <c r="AHX80" s="441"/>
      <c r="AHY80" s="36"/>
      <c r="AHZ80" s="37"/>
      <c r="AIA80" s="37"/>
      <c r="AIB80" s="37"/>
      <c r="AIC80" s="37"/>
      <c r="AID80" s="37"/>
      <c r="AIE80" s="38"/>
    </row>
    <row r="81" spans="1:915" s="89" customFormat="1" ht="18" x14ac:dyDescent="0.35">
      <c r="A81" s="188">
        <v>2025</v>
      </c>
      <c r="B81" s="436" t="str">
        <f>CONCATENATE("Anlagenspiegel des Jahres ",A81)</f>
        <v>Anlagenspiegel des Jahres 2025</v>
      </c>
      <c r="C81" s="72"/>
      <c r="D81" s="72"/>
      <c r="E81" s="72"/>
      <c r="F81" s="72"/>
      <c r="G81" s="72"/>
      <c r="H81" s="72"/>
      <c r="I81" s="72"/>
      <c r="J81" s="72"/>
      <c r="K81" s="72"/>
      <c r="L81" s="72"/>
      <c r="M81" s="72"/>
      <c r="N81" s="72"/>
      <c r="O81" s="72"/>
      <c r="P81" s="72"/>
      <c r="Q81" s="72"/>
      <c r="R81" s="72"/>
      <c r="S81" s="72"/>
      <c r="T81" s="39"/>
      <c r="U81" s="39"/>
      <c r="V81" s="39"/>
      <c r="W81" s="39"/>
      <c r="X81" s="39"/>
      <c r="Y81" s="39"/>
      <c r="Z81" s="39"/>
      <c r="AA81" s="39"/>
      <c r="AB81" s="39"/>
      <c r="AC81" s="39"/>
      <c r="AD81" s="39"/>
      <c r="AE81" s="63"/>
      <c r="AF81" s="72"/>
      <c r="AG81" s="72"/>
      <c r="AH81" s="72"/>
      <c r="AI81" s="39"/>
      <c r="AJ81" s="39"/>
      <c r="AK81" s="39"/>
      <c r="AL81" s="39"/>
      <c r="AM81" s="39"/>
      <c r="AN81" s="39"/>
      <c r="AO81" s="39"/>
      <c r="AP81" s="39"/>
      <c r="AQ81" s="39"/>
      <c r="AR81" s="39"/>
      <c r="AS81" s="39"/>
      <c r="AU81" s="279"/>
      <c r="AV81" s="279"/>
      <c r="AW81" s="279"/>
      <c r="AX81" s="274"/>
      <c r="AY81" s="274"/>
      <c r="AZ81" s="274"/>
      <c r="BA81" s="274"/>
      <c r="BB81" s="274"/>
      <c r="BC81" s="274"/>
      <c r="BD81" s="274"/>
      <c r="BE81" s="274"/>
      <c r="BF81" s="274"/>
      <c r="BG81" s="274"/>
      <c r="BH81" s="274"/>
      <c r="BJ81" s="279"/>
      <c r="BK81" s="279"/>
      <c r="BL81" s="279"/>
      <c r="BM81" s="274"/>
      <c r="BN81" s="274"/>
      <c r="BO81" s="274"/>
      <c r="BP81" s="274"/>
      <c r="BQ81" s="274"/>
      <c r="BR81" s="274"/>
      <c r="BS81" s="274"/>
      <c r="BT81" s="274"/>
      <c r="BU81" s="274"/>
      <c r="BV81" s="274"/>
      <c r="BW81" s="274"/>
      <c r="BY81" s="279"/>
      <c r="BZ81" s="279"/>
      <c r="CA81" s="279"/>
      <c r="CB81" s="274"/>
      <c r="CC81" s="274"/>
      <c r="CD81" s="274"/>
      <c r="CE81" s="274"/>
      <c r="CF81" s="274"/>
      <c r="CG81" s="274"/>
      <c r="CH81" s="274"/>
      <c r="CI81" s="274"/>
      <c r="CJ81" s="274"/>
      <c r="CK81" s="274"/>
      <c r="CL81" s="274"/>
      <c r="CN81" s="279"/>
      <c r="CO81" s="279"/>
      <c r="CP81" s="279"/>
      <c r="CQ81" s="274"/>
      <c r="CR81" s="274"/>
      <c r="CS81" s="274"/>
      <c r="CT81" s="274"/>
      <c r="CU81" s="274"/>
      <c r="CV81" s="274"/>
      <c r="CW81" s="274"/>
      <c r="CX81" s="274"/>
      <c r="CY81" s="274"/>
      <c r="CZ81" s="274"/>
      <c r="DA81" s="274"/>
      <c r="DC81" s="279"/>
      <c r="DD81" s="279"/>
      <c r="DE81" s="279"/>
      <c r="DF81" s="274"/>
      <c r="DG81" s="274"/>
      <c r="DH81" s="274"/>
      <c r="DI81" s="274"/>
      <c r="DJ81" s="274"/>
      <c r="DK81" s="274"/>
      <c r="DL81" s="274"/>
      <c r="DM81" s="274"/>
      <c r="DN81" s="274"/>
      <c r="DO81" s="274"/>
      <c r="DP81" s="274"/>
      <c r="DR81" s="279"/>
      <c r="DS81" s="279"/>
      <c r="DT81" s="279"/>
      <c r="DU81" s="274"/>
      <c r="DV81" s="274"/>
      <c r="DW81" s="274"/>
      <c r="DX81" s="274"/>
      <c r="DY81" s="274"/>
      <c r="DZ81" s="274"/>
      <c r="EA81" s="274"/>
      <c r="EB81" s="274"/>
      <c r="EC81" s="274"/>
      <c r="ED81" s="274"/>
      <c r="EE81" s="274"/>
      <c r="EG81" s="279"/>
      <c r="EH81" s="279"/>
      <c r="EI81" s="279"/>
      <c r="EJ81" s="274"/>
      <c r="EK81" s="274"/>
      <c r="EL81" s="274"/>
      <c r="EM81" s="274"/>
      <c r="EN81" s="274"/>
      <c r="EO81" s="274"/>
      <c r="EP81" s="274"/>
      <c r="EQ81" s="274"/>
      <c r="ER81" s="274"/>
      <c r="ES81" s="274"/>
      <c r="ET81" s="274"/>
      <c r="EV81" s="279"/>
      <c r="EW81" s="279"/>
      <c r="EX81" s="279"/>
      <c r="EY81" s="274"/>
      <c r="EZ81" s="274"/>
      <c r="FA81" s="274"/>
      <c r="FB81" s="274"/>
      <c r="FC81" s="274"/>
      <c r="FD81" s="274"/>
      <c r="FE81" s="274"/>
      <c r="FF81" s="274"/>
      <c r="FG81" s="274"/>
      <c r="FH81" s="274"/>
      <c r="FI81" s="274"/>
      <c r="FK81" s="279"/>
      <c r="FL81" s="279"/>
      <c r="FM81" s="279"/>
      <c r="FN81" s="274"/>
      <c r="FO81" s="274"/>
      <c r="FP81" s="274"/>
      <c r="FQ81" s="274"/>
      <c r="FR81" s="274"/>
      <c r="FS81" s="274"/>
      <c r="FT81" s="274"/>
      <c r="FU81" s="274"/>
      <c r="FV81" s="274"/>
      <c r="FW81" s="274"/>
      <c r="FX81" s="274"/>
      <c r="FZ81" s="279"/>
      <c r="GA81" s="279"/>
      <c r="GB81" s="279"/>
      <c r="GC81" s="274"/>
      <c r="GD81" s="274"/>
      <c r="GE81" s="274"/>
      <c r="GF81" s="274"/>
      <c r="GG81" s="274"/>
      <c r="GH81" s="274"/>
      <c r="GI81" s="274"/>
      <c r="GJ81" s="274"/>
      <c r="GK81" s="274"/>
      <c r="GL81" s="274"/>
      <c r="GM81" s="274"/>
      <c r="GO81" s="279"/>
      <c r="GP81" s="279"/>
      <c r="GQ81" s="279"/>
      <c r="GR81" s="274"/>
      <c r="GS81" s="274"/>
      <c r="GT81" s="274"/>
      <c r="GU81" s="274"/>
      <c r="GV81" s="274"/>
      <c r="GW81" s="274"/>
      <c r="GX81" s="274"/>
      <c r="GY81" s="274"/>
      <c r="GZ81" s="274"/>
      <c r="HA81" s="274"/>
      <c r="HB81" s="274"/>
      <c r="HD81" s="279"/>
      <c r="HE81" s="279"/>
      <c r="HF81" s="279"/>
      <c r="HG81" s="274"/>
      <c r="HH81" s="274"/>
      <c r="HI81" s="274"/>
      <c r="HJ81" s="274"/>
      <c r="HK81" s="274"/>
      <c r="HL81" s="274"/>
      <c r="HM81" s="274"/>
      <c r="HN81" s="274"/>
      <c r="HO81" s="274"/>
      <c r="HP81" s="274"/>
      <c r="HQ81" s="274"/>
      <c r="HS81" s="279"/>
      <c r="HT81" s="279"/>
      <c r="HU81" s="279"/>
      <c r="HV81" s="274"/>
      <c r="HW81" s="274"/>
      <c r="HX81" s="274"/>
      <c r="HY81" s="274"/>
      <c r="HZ81" s="274"/>
      <c r="IA81" s="274"/>
      <c r="IB81" s="274"/>
      <c r="IC81" s="274"/>
      <c r="ID81" s="274"/>
      <c r="IE81" s="274"/>
      <c r="IF81" s="274"/>
      <c r="IH81" s="279"/>
      <c r="II81" s="279"/>
      <c r="IJ81" s="279"/>
      <c r="IK81" s="274"/>
      <c r="IL81" s="274"/>
      <c r="IM81" s="274"/>
      <c r="IN81" s="274"/>
      <c r="IO81" s="274"/>
      <c r="IP81" s="274"/>
      <c r="IQ81" s="274"/>
      <c r="IR81" s="274"/>
      <c r="IS81" s="274"/>
      <c r="IT81" s="274"/>
      <c r="IU81" s="274"/>
      <c r="IW81" s="279"/>
      <c r="IX81" s="279"/>
      <c r="IY81" s="279"/>
      <c r="IZ81" s="274"/>
      <c r="JA81" s="274"/>
      <c r="JB81" s="274"/>
      <c r="JC81" s="274"/>
      <c r="JD81" s="274"/>
      <c r="JE81" s="274"/>
      <c r="JF81" s="274"/>
      <c r="JG81" s="274"/>
      <c r="JH81" s="274"/>
      <c r="JI81" s="274"/>
      <c r="JJ81" s="274"/>
      <c r="JL81" s="279"/>
      <c r="JM81" s="279"/>
      <c r="JN81" s="279"/>
      <c r="JO81" s="274"/>
      <c r="JP81" s="274"/>
      <c r="JQ81" s="274"/>
      <c r="JR81" s="274"/>
      <c r="JS81" s="274"/>
      <c r="JT81" s="274"/>
      <c r="JU81" s="274"/>
      <c r="JV81" s="274"/>
      <c r="JW81" s="274"/>
      <c r="JX81" s="274"/>
      <c r="JY81" s="274"/>
      <c r="KA81" s="279"/>
      <c r="KB81" s="279"/>
      <c r="KC81" s="279"/>
      <c r="KD81" s="274"/>
      <c r="KE81" s="274"/>
      <c r="KF81" s="274"/>
      <c r="KG81" s="274"/>
      <c r="KH81" s="274"/>
      <c r="KI81" s="274"/>
      <c r="KJ81" s="274"/>
      <c r="KK81" s="274"/>
      <c r="KL81" s="274"/>
      <c r="KM81" s="274"/>
      <c r="KN81" s="274"/>
      <c r="KP81" s="279"/>
      <c r="KQ81" s="279"/>
      <c r="KR81" s="279"/>
      <c r="KS81" s="274"/>
      <c r="KT81" s="274"/>
      <c r="KU81" s="274"/>
      <c r="KV81" s="274"/>
      <c r="KW81" s="274"/>
      <c r="KX81" s="274"/>
      <c r="KY81" s="274"/>
      <c r="KZ81" s="274"/>
      <c r="LA81" s="274"/>
      <c r="LB81" s="274"/>
      <c r="LC81" s="274"/>
      <c r="LE81" s="279"/>
      <c r="LF81" s="279"/>
      <c r="LG81" s="279"/>
      <c r="LH81" s="274"/>
      <c r="LI81" s="274"/>
      <c r="LJ81" s="274"/>
      <c r="LK81" s="274"/>
      <c r="LL81" s="274"/>
      <c r="LM81" s="274"/>
      <c r="LN81" s="274"/>
      <c r="LO81" s="274"/>
      <c r="LP81" s="274"/>
      <c r="LQ81" s="274"/>
      <c r="LR81" s="274"/>
      <c r="LT81" s="279"/>
      <c r="LU81" s="279"/>
      <c r="LV81" s="279"/>
      <c r="LW81" s="274"/>
      <c r="LX81" s="274"/>
      <c r="LY81" s="274"/>
      <c r="LZ81" s="274"/>
      <c r="MA81" s="274"/>
      <c r="MB81" s="274"/>
      <c r="MC81" s="274"/>
      <c r="MD81" s="274"/>
      <c r="ME81" s="274"/>
      <c r="MF81" s="274"/>
      <c r="MG81" s="274"/>
      <c r="MI81" s="279"/>
      <c r="MJ81" s="279"/>
      <c r="MK81" s="279"/>
      <c r="ML81" s="274"/>
      <c r="MM81" s="274"/>
      <c r="MN81" s="274"/>
      <c r="MO81" s="274"/>
      <c r="MP81" s="274"/>
      <c r="MQ81" s="274"/>
      <c r="MR81" s="274"/>
      <c r="MS81" s="274"/>
      <c r="MT81" s="274"/>
      <c r="MU81" s="274"/>
      <c r="MV81" s="274"/>
      <c r="MX81" s="279"/>
      <c r="MY81" s="279"/>
      <c r="MZ81" s="279"/>
      <c r="NA81" s="274"/>
      <c r="NB81" s="274"/>
      <c r="NC81" s="274"/>
      <c r="ND81" s="274"/>
      <c r="NE81" s="274"/>
      <c r="NF81" s="274"/>
      <c r="NG81" s="274"/>
      <c r="NH81" s="274"/>
      <c r="NI81" s="274"/>
      <c r="NJ81" s="274"/>
      <c r="NK81" s="274"/>
      <c r="NM81" s="279"/>
      <c r="NN81" s="279"/>
      <c r="NO81" s="279"/>
      <c r="NP81" s="274"/>
      <c r="NQ81" s="274"/>
      <c r="NR81" s="274"/>
      <c r="NS81" s="274"/>
      <c r="NT81" s="274"/>
      <c r="NU81" s="274"/>
      <c r="NV81" s="274"/>
      <c r="NW81" s="274"/>
      <c r="NX81" s="274"/>
      <c r="NY81" s="274"/>
      <c r="NZ81" s="274"/>
      <c r="OB81" s="279"/>
      <c r="OC81" s="279"/>
      <c r="OD81" s="279"/>
      <c r="OE81" s="274"/>
      <c r="OF81" s="274"/>
      <c r="OG81" s="274"/>
      <c r="OH81" s="274"/>
      <c r="OI81" s="274"/>
      <c r="OJ81" s="274"/>
      <c r="OK81" s="274"/>
      <c r="OL81" s="274"/>
      <c r="OM81" s="274"/>
      <c r="ON81" s="274"/>
      <c r="OO81" s="274"/>
      <c r="OQ81" s="279"/>
      <c r="OR81" s="279"/>
      <c r="OS81" s="279"/>
      <c r="OT81" s="274"/>
      <c r="OU81" s="274"/>
      <c r="OV81" s="274"/>
      <c r="OW81" s="274"/>
      <c r="OX81" s="274"/>
      <c r="OY81" s="274"/>
      <c r="OZ81" s="274"/>
      <c r="PA81" s="274"/>
      <c r="PB81" s="274"/>
      <c r="PC81" s="274"/>
      <c r="PD81" s="274"/>
      <c r="PF81" s="279"/>
      <c r="PG81" s="279"/>
      <c r="PH81" s="279"/>
      <c r="PI81" s="274"/>
      <c r="PJ81" s="274"/>
      <c r="PK81" s="274"/>
      <c r="PL81" s="274"/>
      <c r="PM81" s="274"/>
      <c r="PN81" s="274"/>
      <c r="PO81" s="274"/>
      <c r="PP81" s="274"/>
      <c r="PQ81" s="274"/>
      <c r="PR81" s="274"/>
      <c r="PS81" s="274"/>
      <c r="PU81" s="279"/>
      <c r="PV81" s="279"/>
      <c r="PW81" s="279"/>
      <c r="PX81" s="274"/>
      <c r="PY81" s="274"/>
      <c r="PZ81" s="274"/>
      <c r="QA81" s="274"/>
      <c r="QB81" s="274"/>
      <c r="QC81" s="274"/>
      <c r="QD81" s="274"/>
      <c r="QE81" s="274"/>
      <c r="QF81" s="274"/>
      <c r="QG81" s="274"/>
      <c r="QH81" s="274"/>
      <c r="QJ81" s="279"/>
      <c r="QK81" s="279"/>
      <c r="QL81" s="279"/>
      <c r="QM81" s="274"/>
      <c r="QN81" s="274"/>
      <c r="QO81" s="274"/>
      <c r="QP81" s="274"/>
      <c r="QQ81" s="274"/>
      <c r="QR81" s="274"/>
      <c r="QS81" s="274"/>
      <c r="QT81" s="274"/>
      <c r="QU81" s="274"/>
      <c r="QV81" s="274"/>
      <c r="QW81" s="274"/>
      <c r="QY81" s="279"/>
      <c r="QZ81" s="279"/>
      <c r="RA81" s="279"/>
      <c r="RB81" s="274"/>
      <c r="RC81" s="274"/>
      <c r="RD81" s="274"/>
      <c r="RE81" s="274"/>
      <c r="RF81" s="274"/>
      <c r="RG81" s="274"/>
      <c r="RH81" s="274"/>
      <c r="RI81" s="274"/>
      <c r="RJ81" s="274"/>
      <c r="RK81" s="274"/>
      <c r="RL81" s="274"/>
      <c r="RN81" s="279"/>
      <c r="RO81" s="279"/>
      <c r="RP81" s="279"/>
      <c r="RQ81" s="274"/>
      <c r="RR81" s="274"/>
      <c r="RS81" s="274"/>
      <c r="RT81" s="274"/>
      <c r="RU81" s="274"/>
      <c r="RV81" s="274"/>
      <c r="RW81" s="274"/>
      <c r="RX81" s="274"/>
      <c r="RY81" s="274"/>
      <c r="RZ81" s="274"/>
      <c r="SA81" s="274"/>
      <c r="SC81" s="279"/>
      <c r="SD81" s="279"/>
      <c r="SE81" s="279"/>
      <c r="SF81" s="274"/>
      <c r="SG81" s="274"/>
      <c r="SH81" s="274"/>
      <c r="SI81" s="274"/>
      <c r="SJ81" s="274"/>
      <c r="SK81" s="274"/>
      <c r="SL81" s="274"/>
      <c r="SM81" s="274"/>
      <c r="SN81" s="274"/>
      <c r="SO81" s="274"/>
      <c r="SP81" s="274"/>
      <c r="SR81" s="279"/>
      <c r="SS81" s="279"/>
      <c r="ST81" s="279"/>
      <c r="SU81" s="274"/>
      <c r="SV81" s="274"/>
      <c r="SW81" s="274"/>
      <c r="SX81" s="274"/>
      <c r="SY81" s="274"/>
      <c r="SZ81" s="274"/>
      <c r="TA81" s="274"/>
      <c r="TB81" s="274"/>
      <c r="TC81" s="274"/>
      <c r="TD81" s="274"/>
      <c r="TE81" s="274"/>
      <c r="TG81" s="279"/>
      <c r="TH81" s="279"/>
      <c r="TI81" s="279"/>
      <c r="TJ81" s="274"/>
      <c r="TK81" s="274"/>
      <c r="TL81" s="274"/>
      <c r="TM81" s="274"/>
      <c r="TN81" s="274"/>
      <c r="TO81" s="274"/>
      <c r="TP81" s="274"/>
      <c r="TQ81" s="274"/>
      <c r="TR81" s="274"/>
      <c r="TS81" s="274"/>
      <c r="TT81" s="274"/>
      <c r="TV81" s="279"/>
      <c r="TW81" s="279"/>
      <c r="TX81" s="279"/>
      <c r="TY81" s="274"/>
      <c r="TZ81" s="274"/>
      <c r="UA81" s="274"/>
      <c r="UB81" s="274"/>
      <c r="UC81" s="274"/>
      <c r="UD81" s="274"/>
      <c r="UE81" s="274"/>
      <c r="UF81" s="274"/>
      <c r="UG81" s="274"/>
      <c r="UH81" s="274"/>
      <c r="UI81" s="274"/>
      <c r="UK81" s="279"/>
      <c r="UL81" s="279"/>
      <c r="UM81" s="279"/>
      <c r="UN81" s="274"/>
      <c r="UO81" s="274"/>
      <c r="UP81" s="274"/>
      <c r="UQ81" s="274"/>
      <c r="UR81" s="274"/>
      <c r="US81" s="274"/>
      <c r="UT81" s="274"/>
      <c r="UU81" s="274"/>
      <c r="UV81" s="274"/>
      <c r="UW81" s="274"/>
      <c r="UX81" s="274"/>
      <c r="UZ81" s="279"/>
      <c r="VA81" s="279"/>
      <c r="VB81" s="279"/>
      <c r="VC81" s="274"/>
      <c r="VD81" s="274"/>
      <c r="VE81" s="274"/>
      <c r="VF81" s="274"/>
      <c r="VG81" s="274"/>
      <c r="VH81" s="274"/>
      <c r="VI81" s="274"/>
      <c r="VJ81" s="274"/>
      <c r="VK81" s="274"/>
      <c r="VL81" s="274"/>
      <c r="VM81" s="274"/>
      <c r="VO81" s="279"/>
      <c r="VP81" s="279"/>
      <c r="VQ81" s="279"/>
      <c r="VR81" s="274"/>
      <c r="VS81" s="274"/>
      <c r="VT81" s="274"/>
      <c r="VU81" s="274"/>
      <c r="VV81" s="274"/>
      <c r="VW81" s="274"/>
      <c r="VX81" s="274"/>
      <c r="VY81" s="274"/>
      <c r="VZ81" s="274"/>
      <c r="WA81" s="274"/>
      <c r="WB81" s="274"/>
      <c r="WD81" s="279"/>
      <c r="WE81" s="279"/>
      <c r="WF81" s="279"/>
      <c r="WG81" s="274"/>
      <c r="WH81" s="274"/>
      <c r="WI81" s="274"/>
      <c r="WJ81" s="274"/>
      <c r="WK81" s="274"/>
      <c r="WL81" s="274"/>
      <c r="WM81" s="274"/>
      <c r="WN81" s="274"/>
      <c r="WO81" s="274"/>
      <c r="WP81" s="274"/>
      <c r="WQ81" s="274"/>
      <c r="WS81" s="279"/>
      <c r="WT81" s="279"/>
      <c r="WU81" s="279"/>
      <c r="WV81" s="274"/>
      <c r="WW81" s="274"/>
      <c r="WX81" s="274"/>
      <c r="WY81" s="274"/>
      <c r="WZ81" s="274"/>
      <c r="XA81" s="274"/>
      <c r="XB81" s="274"/>
      <c r="XC81" s="274"/>
      <c r="XD81" s="274"/>
      <c r="XE81" s="274"/>
      <c r="XF81" s="274"/>
      <c r="XH81" s="279"/>
      <c r="XI81" s="279"/>
      <c r="XJ81" s="279"/>
      <c r="XK81" s="274"/>
      <c r="XL81" s="274"/>
      <c r="XM81" s="274"/>
      <c r="XN81" s="274"/>
      <c r="XO81" s="274"/>
      <c r="XP81" s="274"/>
      <c r="XQ81" s="274"/>
      <c r="XR81" s="274"/>
      <c r="XS81" s="274"/>
      <c r="XT81" s="274"/>
      <c r="XU81" s="274"/>
      <c r="XW81" s="279"/>
      <c r="XX81" s="279"/>
      <c r="XY81" s="279"/>
      <c r="XZ81" s="274"/>
      <c r="YA81" s="274"/>
      <c r="YB81" s="274"/>
      <c r="YC81" s="274"/>
      <c r="YD81" s="274"/>
      <c r="YE81" s="274"/>
      <c r="YF81" s="274"/>
      <c r="YG81" s="274"/>
      <c r="YH81" s="274"/>
      <c r="YI81" s="274"/>
      <c r="YJ81" s="274"/>
      <c r="YL81" s="279"/>
      <c r="YM81" s="279"/>
      <c r="YN81" s="279"/>
      <c r="YO81" s="274"/>
      <c r="YP81" s="274"/>
      <c r="YQ81" s="274"/>
      <c r="YR81" s="274"/>
      <c r="YS81" s="274"/>
      <c r="YT81" s="274"/>
      <c r="YU81" s="274"/>
      <c r="YV81" s="274"/>
      <c r="YW81" s="274"/>
      <c r="YX81" s="274"/>
      <c r="YY81" s="274"/>
      <c r="ZA81" s="279"/>
      <c r="ZB81" s="279"/>
      <c r="ZC81" s="279"/>
      <c r="ZD81" s="274"/>
      <c r="ZE81" s="274"/>
      <c r="ZF81" s="274"/>
      <c r="ZG81" s="274"/>
      <c r="ZH81" s="274"/>
      <c r="ZI81" s="274"/>
      <c r="ZJ81" s="274"/>
      <c r="ZK81" s="274"/>
      <c r="ZL81" s="274"/>
      <c r="ZM81" s="274"/>
      <c r="ZN81" s="274"/>
      <c r="ZP81" s="279"/>
      <c r="ZQ81" s="279"/>
      <c r="ZR81" s="279"/>
      <c r="ZS81" s="274"/>
      <c r="ZT81" s="274"/>
      <c r="ZU81" s="274"/>
      <c r="ZV81" s="274"/>
      <c r="ZW81" s="274"/>
      <c r="ZX81" s="274"/>
      <c r="ZY81" s="274"/>
      <c r="ZZ81" s="274"/>
      <c r="AAA81" s="274"/>
      <c r="AAB81" s="274"/>
      <c r="AAC81" s="274"/>
      <c r="AAE81" s="279"/>
      <c r="AAF81" s="279"/>
      <c r="AAG81" s="279"/>
      <c r="AAH81" s="274"/>
      <c r="AAI81" s="274"/>
      <c r="AAJ81" s="274"/>
      <c r="AAK81" s="274"/>
      <c r="AAL81" s="274"/>
      <c r="AAM81" s="274"/>
      <c r="AAN81" s="274"/>
      <c r="AAO81" s="274"/>
      <c r="AAP81" s="274"/>
      <c r="AAQ81" s="274"/>
      <c r="AAR81" s="274"/>
      <c r="AAT81" s="279"/>
      <c r="AAU81" s="279"/>
      <c r="AAV81" s="279"/>
      <c r="AAW81" s="274"/>
      <c r="AAX81" s="274"/>
      <c r="AAY81" s="274"/>
      <c r="AAZ81" s="274"/>
      <c r="ABA81" s="274"/>
      <c r="ABB81" s="274"/>
      <c r="ABC81" s="274"/>
      <c r="ABD81" s="274"/>
      <c r="ABE81" s="274"/>
      <c r="ABF81" s="274"/>
      <c r="ABG81" s="274"/>
      <c r="ABI81" s="279"/>
      <c r="ABJ81" s="279"/>
      <c r="ABK81" s="279"/>
      <c r="ABL81" s="274"/>
      <c r="ABM81" s="274"/>
      <c r="ABN81" s="274"/>
      <c r="ABO81" s="274"/>
      <c r="ABP81" s="274"/>
      <c r="ABQ81" s="274"/>
      <c r="ABR81" s="274"/>
      <c r="ABS81" s="274"/>
      <c r="ABT81" s="274"/>
      <c r="ABU81" s="274"/>
      <c r="ABV81" s="274"/>
      <c r="ABX81" s="279"/>
      <c r="ABY81" s="279"/>
      <c r="ABZ81" s="279"/>
      <c r="ACA81" s="274"/>
      <c r="ACB81" s="274"/>
      <c r="ACC81" s="274"/>
      <c r="ACD81" s="274"/>
      <c r="ACE81" s="274"/>
      <c r="ACF81" s="274"/>
      <c r="ACG81" s="274"/>
      <c r="ACH81" s="274"/>
      <c r="ACI81" s="274"/>
      <c r="ACJ81" s="274"/>
      <c r="ACK81" s="274"/>
      <c r="ACM81" s="279"/>
      <c r="ACN81" s="279"/>
      <c r="ACO81" s="279"/>
      <c r="ACP81" s="274"/>
      <c r="ACQ81" s="274"/>
      <c r="ACR81" s="274"/>
      <c r="ACS81" s="274"/>
      <c r="ACT81" s="274"/>
      <c r="ACU81" s="274"/>
      <c r="ACV81" s="274"/>
      <c r="ACW81" s="274"/>
      <c r="ACX81" s="274"/>
      <c r="ACY81" s="274"/>
      <c r="ACZ81" s="274"/>
      <c r="ADB81" s="279"/>
      <c r="ADC81" s="279"/>
      <c r="ADD81" s="279"/>
      <c r="ADE81" s="274"/>
      <c r="ADF81" s="274"/>
      <c r="ADG81" s="274"/>
      <c r="ADH81" s="274"/>
      <c r="ADI81" s="274"/>
      <c r="ADJ81" s="274"/>
      <c r="ADK81" s="274"/>
      <c r="ADL81" s="274"/>
      <c r="ADM81" s="274"/>
      <c r="ADN81" s="274"/>
      <c r="ADO81" s="274"/>
      <c r="ADQ81" s="279"/>
      <c r="ADR81" s="279"/>
      <c r="ADS81" s="279"/>
      <c r="ADT81" s="274"/>
      <c r="ADU81" s="274"/>
      <c r="ADV81" s="274"/>
      <c r="ADW81" s="274"/>
      <c r="ADX81" s="274"/>
      <c r="ADY81" s="274"/>
      <c r="ADZ81" s="274"/>
      <c r="AEA81" s="274"/>
      <c r="AEB81" s="274"/>
      <c r="AEC81" s="274"/>
      <c r="AED81" s="274"/>
      <c r="AEF81" s="279"/>
      <c r="AEG81" s="279"/>
      <c r="AEH81" s="279"/>
      <c r="AEI81" s="274"/>
      <c r="AEJ81" s="274"/>
      <c r="AEK81" s="274"/>
      <c r="AEL81" s="274"/>
      <c r="AEM81" s="274"/>
      <c r="AEN81" s="274"/>
      <c r="AEO81" s="274"/>
      <c r="AEP81" s="274"/>
      <c r="AEQ81" s="274"/>
      <c r="AER81" s="274"/>
      <c r="AES81" s="274"/>
      <c r="AEU81" s="279"/>
      <c r="AEV81" s="279"/>
      <c r="AEW81" s="279"/>
      <c r="AEX81" s="274"/>
      <c r="AEY81" s="274"/>
      <c r="AEZ81" s="274"/>
      <c r="AFA81" s="274"/>
      <c r="AFB81" s="274"/>
      <c r="AFC81" s="274"/>
      <c r="AFD81" s="274"/>
      <c r="AFE81" s="274"/>
      <c r="AFF81" s="274"/>
      <c r="AFG81" s="274"/>
      <c r="AFH81" s="274"/>
      <c r="AFJ81" s="279"/>
      <c r="AFK81" s="279"/>
      <c r="AFL81" s="279"/>
      <c r="AFM81" s="274"/>
      <c r="AFN81" s="274"/>
      <c r="AFO81" s="274"/>
      <c r="AFP81" s="274"/>
      <c r="AFQ81" s="274"/>
      <c r="AFR81" s="274"/>
      <c r="AFS81" s="274"/>
      <c r="AFT81" s="274"/>
      <c r="AFU81" s="274"/>
      <c r="AFV81" s="274"/>
      <c r="AFW81" s="274"/>
      <c r="AFY81" s="279"/>
      <c r="AFZ81" s="279"/>
      <c r="AGA81" s="279"/>
      <c r="AGB81" s="274"/>
      <c r="AGC81" s="274"/>
      <c r="AGD81" s="274"/>
      <c r="AGE81" s="274"/>
      <c r="AGF81" s="274"/>
      <c r="AGG81" s="274"/>
      <c r="AGH81" s="274"/>
      <c r="AGI81" s="274"/>
      <c r="AGJ81" s="274"/>
      <c r="AGK81" s="274"/>
      <c r="AGL81" s="274"/>
      <c r="AGN81" s="279"/>
      <c r="AGO81" s="279"/>
      <c r="AGP81" s="279"/>
      <c r="AGQ81" s="274"/>
      <c r="AGR81" s="274"/>
      <c r="AGS81" s="274"/>
      <c r="AGT81" s="274"/>
      <c r="AGU81" s="274"/>
      <c r="AGV81" s="274"/>
      <c r="AGW81" s="274"/>
      <c r="AGX81" s="274"/>
      <c r="AGY81" s="274"/>
      <c r="AGZ81" s="274"/>
      <c r="AHA81" s="274"/>
      <c r="AHC81" s="279"/>
      <c r="AHD81" s="279"/>
      <c r="AHE81" s="279"/>
      <c r="AHF81" s="274"/>
      <c r="AHG81" s="274"/>
      <c r="AHH81" s="274"/>
      <c r="AHI81" s="274"/>
      <c r="AHJ81" s="274"/>
      <c r="AHK81" s="274"/>
      <c r="AHL81" s="274"/>
      <c r="AHM81" s="274"/>
      <c r="AHN81" s="274"/>
      <c r="AHO81" s="274"/>
      <c r="AHP81" s="274"/>
      <c r="AHR81" s="279"/>
      <c r="AHS81" s="279"/>
      <c r="AHT81" s="279"/>
      <c r="AHU81" s="274"/>
      <c r="AHV81" s="274"/>
      <c r="AHW81" s="274"/>
      <c r="AHX81" s="274"/>
      <c r="AHY81" s="274"/>
      <c r="AHZ81" s="274"/>
      <c r="AIA81" s="274"/>
      <c r="AIB81" s="274"/>
      <c r="AIC81" s="274"/>
      <c r="AID81" s="274"/>
      <c r="AIE81" s="274"/>
    </row>
    <row r="82" spans="1:915" x14ac:dyDescent="0.3">
      <c r="A82" s="29" t="s">
        <v>127</v>
      </c>
      <c r="B82" s="30" t="s">
        <v>128</v>
      </c>
      <c r="C82" s="110">
        <f>SUM(C83+C87+C92)</f>
        <v>0</v>
      </c>
      <c r="D82" s="110">
        <f t="shared" ref="D82:AD82" si="2168">SUM(D83+D87+D92)</f>
        <v>0</v>
      </c>
      <c r="E82" s="110">
        <f t="shared" si="2168"/>
        <v>0</v>
      </c>
      <c r="F82" s="110">
        <f t="shared" si="2168"/>
        <v>0</v>
      </c>
      <c r="G82" s="110">
        <f t="shared" si="2168"/>
        <v>0</v>
      </c>
      <c r="H82" s="110">
        <f t="shared" si="2168"/>
        <v>0</v>
      </c>
      <c r="I82" s="110">
        <f t="shared" si="2168"/>
        <v>0</v>
      </c>
      <c r="J82" s="110">
        <f t="shared" si="2168"/>
        <v>0</v>
      </c>
      <c r="K82" s="110">
        <f t="shared" si="2168"/>
        <v>0</v>
      </c>
      <c r="L82" s="110">
        <f t="shared" si="2168"/>
        <v>0</v>
      </c>
      <c r="M82" s="110">
        <f t="shared" si="2168"/>
        <v>0</v>
      </c>
      <c r="N82" s="110">
        <f t="shared" si="2168"/>
        <v>0</v>
      </c>
      <c r="O82" s="110">
        <f t="shared" si="2168"/>
        <v>0</v>
      </c>
      <c r="P82" s="110">
        <f t="shared" si="2168"/>
        <v>0</v>
      </c>
      <c r="Q82" s="110">
        <f t="shared" si="2168"/>
        <v>0</v>
      </c>
      <c r="R82" s="110">
        <f t="shared" si="2168"/>
        <v>0</v>
      </c>
      <c r="S82" s="110">
        <f t="shared" si="2168"/>
        <v>0</v>
      </c>
      <c r="T82" s="110">
        <f t="shared" si="2168"/>
        <v>0</v>
      </c>
      <c r="U82" s="110">
        <f t="shared" si="2168"/>
        <v>0</v>
      </c>
      <c r="V82" s="110">
        <f t="shared" si="2168"/>
        <v>0</v>
      </c>
      <c r="W82" s="110">
        <f t="shared" si="2168"/>
        <v>0</v>
      </c>
      <c r="X82" s="110">
        <f t="shared" si="2168"/>
        <v>0</v>
      </c>
      <c r="Y82" s="110">
        <f t="shared" si="2168"/>
        <v>0</v>
      </c>
      <c r="Z82" s="110">
        <f t="shared" si="2168"/>
        <v>0</v>
      </c>
      <c r="AA82" s="110">
        <f t="shared" si="2168"/>
        <v>0</v>
      </c>
      <c r="AB82" s="110">
        <f t="shared" si="2168"/>
        <v>0</v>
      </c>
      <c r="AC82" s="110">
        <f t="shared" si="2168"/>
        <v>0</v>
      </c>
      <c r="AD82" s="110">
        <f t="shared" si="2168"/>
        <v>0</v>
      </c>
      <c r="AF82" s="110">
        <f t="shared" ref="AF82:AS82" si="2169">SUM(AF83+AF87+AF92)</f>
        <v>0</v>
      </c>
      <c r="AG82" s="110">
        <f t="shared" si="2169"/>
        <v>0</v>
      </c>
      <c r="AH82" s="110">
        <f t="shared" si="2169"/>
        <v>0</v>
      </c>
      <c r="AI82" s="110">
        <f t="shared" si="2169"/>
        <v>0</v>
      </c>
      <c r="AJ82" s="110">
        <f t="shared" si="2169"/>
        <v>0</v>
      </c>
      <c r="AK82" s="110">
        <f t="shared" si="2169"/>
        <v>0</v>
      </c>
      <c r="AL82" s="110">
        <f t="shared" si="2169"/>
        <v>0</v>
      </c>
      <c r="AM82" s="110">
        <f t="shared" si="2169"/>
        <v>0</v>
      </c>
      <c r="AN82" s="110">
        <f t="shared" si="2169"/>
        <v>0</v>
      </c>
      <c r="AO82" s="110">
        <f t="shared" si="2169"/>
        <v>0</v>
      </c>
      <c r="AP82" s="110">
        <f t="shared" si="2169"/>
        <v>0</v>
      </c>
      <c r="AQ82" s="110">
        <f t="shared" si="2169"/>
        <v>0</v>
      </c>
      <c r="AR82" s="110">
        <f t="shared" si="2169"/>
        <v>0</v>
      </c>
      <c r="AS82" s="110">
        <f t="shared" si="2169"/>
        <v>0</v>
      </c>
      <c r="AU82" s="110">
        <f t="shared" ref="AU82:BH82" si="2170">SUM(AU83+AU87+AU92)</f>
        <v>0</v>
      </c>
      <c r="AV82" s="110">
        <f t="shared" si="2170"/>
        <v>0</v>
      </c>
      <c r="AW82" s="110">
        <f t="shared" si="2170"/>
        <v>0</v>
      </c>
      <c r="AX82" s="110">
        <f t="shared" si="2170"/>
        <v>0</v>
      </c>
      <c r="AY82" s="110">
        <f t="shared" si="2170"/>
        <v>0</v>
      </c>
      <c r="AZ82" s="110">
        <f t="shared" si="2170"/>
        <v>0</v>
      </c>
      <c r="BA82" s="110">
        <f t="shared" si="2170"/>
        <v>0</v>
      </c>
      <c r="BB82" s="110">
        <f t="shared" si="2170"/>
        <v>0</v>
      </c>
      <c r="BC82" s="110">
        <f t="shared" si="2170"/>
        <v>0</v>
      </c>
      <c r="BD82" s="110">
        <f t="shared" si="2170"/>
        <v>0</v>
      </c>
      <c r="BE82" s="110">
        <f t="shared" si="2170"/>
        <v>0</v>
      </c>
      <c r="BF82" s="110">
        <f t="shared" si="2170"/>
        <v>0</v>
      </c>
      <c r="BG82" s="110">
        <f t="shared" si="2170"/>
        <v>0</v>
      </c>
      <c r="BH82" s="110">
        <f t="shared" si="2170"/>
        <v>0</v>
      </c>
      <c r="BJ82" s="110">
        <f t="shared" ref="BJ82:BW82" si="2171">SUM(BJ83+BJ87+BJ92)</f>
        <v>0</v>
      </c>
      <c r="BK82" s="110">
        <f t="shared" si="2171"/>
        <v>0</v>
      </c>
      <c r="BL82" s="110">
        <f t="shared" si="2171"/>
        <v>0</v>
      </c>
      <c r="BM82" s="110">
        <f t="shared" si="2171"/>
        <v>0</v>
      </c>
      <c r="BN82" s="110">
        <f t="shared" si="2171"/>
        <v>0</v>
      </c>
      <c r="BO82" s="110">
        <f t="shared" si="2171"/>
        <v>0</v>
      </c>
      <c r="BP82" s="110">
        <f t="shared" si="2171"/>
        <v>0</v>
      </c>
      <c r="BQ82" s="110">
        <f t="shared" si="2171"/>
        <v>0</v>
      </c>
      <c r="BR82" s="110">
        <f t="shared" si="2171"/>
        <v>0</v>
      </c>
      <c r="BS82" s="110">
        <f t="shared" si="2171"/>
        <v>0</v>
      </c>
      <c r="BT82" s="110">
        <f t="shared" si="2171"/>
        <v>0</v>
      </c>
      <c r="BU82" s="110">
        <f t="shared" si="2171"/>
        <v>0</v>
      </c>
      <c r="BV82" s="110">
        <f t="shared" si="2171"/>
        <v>0</v>
      </c>
      <c r="BW82" s="110">
        <f t="shared" si="2171"/>
        <v>0</v>
      </c>
      <c r="BY82" s="110">
        <f t="shared" ref="BY82:CL82" si="2172">SUM(BY83+BY87+BY92)</f>
        <v>0</v>
      </c>
      <c r="BZ82" s="110">
        <f t="shared" si="2172"/>
        <v>0</v>
      </c>
      <c r="CA82" s="110">
        <f t="shared" si="2172"/>
        <v>0</v>
      </c>
      <c r="CB82" s="110">
        <f t="shared" si="2172"/>
        <v>0</v>
      </c>
      <c r="CC82" s="110">
        <f t="shared" si="2172"/>
        <v>0</v>
      </c>
      <c r="CD82" s="110">
        <f t="shared" si="2172"/>
        <v>0</v>
      </c>
      <c r="CE82" s="110">
        <f t="shared" si="2172"/>
        <v>0</v>
      </c>
      <c r="CF82" s="110">
        <f t="shared" si="2172"/>
        <v>0</v>
      </c>
      <c r="CG82" s="110">
        <f t="shared" si="2172"/>
        <v>0</v>
      </c>
      <c r="CH82" s="110">
        <f t="shared" si="2172"/>
        <v>0</v>
      </c>
      <c r="CI82" s="110">
        <f t="shared" si="2172"/>
        <v>0</v>
      </c>
      <c r="CJ82" s="110">
        <f t="shared" si="2172"/>
        <v>0</v>
      </c>
      <c r="CK82" s="110">
        <f t="shared" si="2172"/>
        <v>0</v>
      </c>
      <c r="CL82" s="110">
        <f t="shared" si="2172"/>
        <v>0</v>
      </c>
      <c r="CN82" s="110">
        <f t="shared" ref="CN82:DA82" si="2173">SUM(CN83+CN87+CN92)</f>
        <v>0</v>
      </c>
      <c r="CO82" s="110">
        <f t="shared" si="2173"/>
        <v>0</v>
      </c>
      <c r="CP82" s="110">
        <f t="shared" si="2173"/>
        <v>0</v>
      </c>
      <c r="CQ82" s="110">
        <f t="shared" si="2173"/>
        <v>0</v>
      </c>
      <c r="CR82" s="110">
        <f t="shared" si="2173"/>
        <v>0</v>
      </c>
      <c r="CS82" s="110">
        <f t="shared" si="2173"/>
        <v>0</v>
      </c>
      <c r="CT82" s="110">
        <f t="shared" si="2173"/>
        <v>0</v>
      </c>
      <c r="CU82" s="110">
        <f t="shared" si="2173"/>
        <v>0</v>
      </c>
      <c r="CV82" s="110">
        <f t="shared" si="2173"/>
        <v>0</v>
      </c>
      <c r="CW82" s="110">
        <f t="shared" si="2173"/>
        <v>0</v>
      </c>
      <c r="CX82" s="110">
        <f t="shared" si="2173"/>
        <v>0</v>
      </c>
      <c r="CY82" s="110">
        <f t="shared" si="2173"/>
        <v>0</v>
      </c>
      <c r="CZ82" s="110">
        <f t="shared" si="2173"/>
        <v>0</v>
      </c>
      <c r="DA82" s="110">
        <f t="shared" si="2173"/>
        <v>0</v>
      </c>
      <c r="DC82" s="110">
        <f t="shared" ref="DC82:DP82" si="2174">SUM(DC83+DC87+DC92)</f>
        <v>0</v>
      </c>
      <c r="DD82" s="110">
        <f t="shared" si="2174"/>
        <v>0</v>
      </c>
      <c r="DE82" s="110">
        <f t="shared" si="2174"/>
        <v>0</v>
      </c>
      <c r="DF82" s="110">
        <f t="shared" si="2174"/>
        <v>0</v>
      </c>
      <c r="DG82" s="110">
        <f t="shared" si="2174"/>
        <v>0</v>
      </c>
      <c r="DH82" s="110">
        <f t="shared" si="2174"/>
        <v>0</v>
      </c>
      <c r="DI82" s="110">
        <f t="shared" si="2174"/>
        <v>0</v>
      </c>
      <c r="DJ82" s="110">
        <f t="shared" si="2174"/>
        <v>0</v>
      </c>
      <c r="DK82" s="110">
        <f t="shared" si="2174"/>
        <v>0</v>
      </c>
      <c r="DL82" s="110">
        <f t="shared" si="2174"/>
        <v>0</v>
      </c>
      <c r="DM82" s="110">
        <f t="shared" si="2174"/>
        <v>0</v>
      </c>
      <c r="DN82" s="110">
        <f t="shared" si="2174"/>
        <v>0</v>
      </c>
      <c r="DO82" s="110">
        <f t="shared" si="2174"/>
        <v>0</v>
      </c>
      <c r="DP82" s="110">
        <f t="shared" si="2174"/>
        <v>0</v>
      </c>
      <c r="DR82" s="110">
        <f t="shared" ref="DR82:EE82" si="2175">SUM(DR83+DR87+DR92)</f>
        <v>0</v>
      </c>
      <c r="DS82" s="110">
        <f t="shared" si="2175"/>
        <v>0</v>
      </c>
      <c r="DT82" s="110">
        <f t="shared" si="2175"/>
        <v>0</v>
      </c>
      <c r="DU82" s="110">
        <f t="shared" si="2175"/>
        <v>0</v>
      </c>
      <c r="DV82" s="110">
        <f t="shared" si="2175"/>
        <v>0</v>
      </c>
      <c r="DW82" s="110">
        <f t="shared" si="2175"/>
        <v>0</v>
      </c>
      <c r="DX82" s="110">
        <f t="shared" si="2175"/>
        <v>0</v>
      </c>
      <c r="DY82" s="110">
        <f t="shared" si="2175"/>
        <v>0</v>
      </c>
      <c r="DZ82" s="110">
        <f t="shared" si="2175"/>
        <v>0</v>
      </c>
      <c r="EA82" s="110">
        <f t="shared" si="2175"/>
        <v>0</v>
      </c>
      <c r="EB82" s="110">
        <f t="shared" si="2175"/>
        <v>0</v>
      </c>
      <c r="EC82" s="110">
        <f t="shared" si="2175"/>
        <v>0</v>
      </c>
      <c r="ED82" s="110">
        <f t="shared" si="2175"/>
        <v>0</v>
      </c>
      <c r="EE82" s="110">
        <f t="shared" si="2175"/>
        <v>0</v>
      </c>
      <c r="EG82" s="110">
        <f t="shared" ref="EG82:ET82" si="2176">SUM(EG83+EG87+EG92)</f>
        <v>0</v>
      </c>
      <c r="EH82" s="110">
        <f t="shared" si="2176"/>
        <v>0</v>
      </c>
      <c r="EI82" s="110">
        <f t="shared" si="2176"/>
        <v>0</v>
      </c>
      <c r="EJ82" s="110">
        <f t="shared" si="2176"/>
        <v>0</v>
      </c>
      <c r="EK82" s="110">
        <f t="shared" si="2176"/>
        <v>0</v>
      </c>
      <c r="EL82" s="110">
        <f t="shared" si="2176"/>
        <v>0</v>
      </c>
      <c r="EM82" s="110">
        <f t="shared" si="2176"/>
        <v>0</v>
      </c>
      <c r="EN82" s="110">
        <f t="shared" si="2176"/>
        <v>0</v>
      </c>
      <c r="EO82" s="110">
        <f t="shared" si="2176"/>
        <v>0</v>
      </c>
      <c r="EP82" s="110">
        <f t="shared" si="2176"/>
        <v>0</v>
      </c>
      <c r="EQ82" s="110">
        <f t="shared" si="2176"/>
        <v>0</v>
      </c>
      <c r="ER82" s="110">
        <f t="shared" si="2176"/>
        <v>0</v>
      </c>
      <c r="ES82" s="110">
        <f t="shared" si="2176"/>
        <v>0</v>
      </c>
      <c r="ET82" s="110">
        <f t="shared" si="2176"/>
        <v>0</v>
      </c>
      <c r="EV82" s="110">
        <f t="shared" ref="EV82:FI82" si="2177">SUM(EV83+EV87+EV92)</f>
        <v>0</v>
      </c>
      <c r="EW82" s="110">
        <f t="shared" si="2177"/>
        <v>0</v>
      </c>
      <c r="EX82" s="110">
        <f t="shared" si="2177"/>
        <v>0</v>
      </c>
      <c r="EY82" s="110">
        <f t="shared" si="2177"/>
        <v>0</v>
      </c>
      <c r="EZ82" s="110">
        <f t="shared" si="2177"/>
        <v>0</v>
      </c>
      <c r="FA82" s="110">
        <f t="shared" si="2177"/>
        <v>0</v>
      </c>
      <c r="FB82" s="110">
        <f t="shared" si="2177"/>
        <v>0</v>
      </c>
      <c r="FC82" s="110">
        <f t="shared" si="2177"/>
        <v>0</v>
      </c>
      <c r="FD82" s="110">
        <f t="shared" si="2177"/>
        <v>0</v>
      </c>
      <c r="FE82" s="110">
        <f t="shared" si="2177"/>
        <v>0</v>
      </c>
      <c r="FF82" s="110">
        <f t="shared" si="2177"/>
        <v>0</v>
      </c>
      <c r="FG82" s="110">
        <f t="shared" si="2177"/>
        <v>0</v>
      </c>
      <c r="FH82" s="110">
        <f t="shared" si="2177"/>
        <v>0</v>
      </c>
      <c r="FI82" s="110">
        <f t="shared" si="2177"/>
        <v>0</v>
      </c>
      <c r="FK82" s="110">
        <f t="shared" ref="FK82:FX82" si="2178">SUM(FK83+FK87+FK92)</f>
        <v>0</v>
      </c>
      <c r="FL82" s="110">
        <f t="shared" si="2178"/>
        <v>0</v>
      </c>
      <c r="FM82" s="110">
        <f t="shared" si="2178"/>
        <v>0</v>
      </c>
      <c r="FN82" s="110">
        <f t="shared" si="2178"/>
        <v>0</v>
      </c>
      <c r="FO82" s="110">
        <f t="shared" si="2178"/>
        <v>0</v>
      </c>
      <c r="FP82" s="110">
        <f t="shared" si="2178"/>
        <v>0</v>
      </c>
      <c r="FQ82" s="110">
        <f t="shared" si="2178"/>
        <v>0</v>
      </c>
      <c r="FR82" s="110">
        <f t="shared" si="2178"/>
        <v>0</v>
      </c>
      <c r="FS82" s="110">
        <f t="shared" si="2178"/>
        <v>0</v>
      </c>
      <c r="FT82" s="110">
        <f t="shared" si="2178"/>
        <v>0</v>
      </c>
      <c r="FU82" s="110">
        <f t="shared" si="2178"/>
        <v>0</v>
      </c>
      <c r="FV82" s="110">
        <f t="shared" si="2178"/>
        <v>0</v>
      </c>
      <c r="FW82" s="110">
        <f t="shared" si="2178"/>
        <v>0</v>
      </c>
      <c r="FX82" s="110">
        <f t="shared" si="2178"/>
        <v>0</v>
      </c>
      <c r="FZ82" s="110">
        <f t="shared" ref="FZ82:GM82" si="2179">SUM(FZ83+FZ87+FZ92)</f>
        <v>0</v>
      </c>
      <c r="GA82" s="110">
        <f t="shared" si="2179"/>
        <v>0</v>
      </c>
      <c r="GB82" s="110">
        <f t="shared" si="2179"/>
        <v>0</v>
      </c>
      <c r="GC82" s="110">
        <f t="shared" si="2179"/>
        <v>0</v>
      </c>
      <c r="GD82" s="110">
        <f t="shared" si="2179"/>
        <v>0</v>
      </c>
      <c r="GE82" s="110">
        <f t="shared" si="2179"/>
        <v>0</v>
      </c>
      <c r="GF82" s="110">
        <f t="shared" si="2179"/>
        <v>0</v>
      </c>
      <c r="GG82" s="110">
        <f t="shared" si="2179"/>
        <v>0</v>
      </c>
      <c r="GH82" s="110">
        <f t="shared" si="2179"/>
        <v>0</v>
      </c>
      <c r="GI82" s="110">
        <f t="shared" si="2179"/>
        <v>0</v>
      </c>
      <c r="GJ82" s="110">
        <f t="shared" si="2179"/>
        <v>0</v>
      </c>
      <c r="GK82" s="110">
        <f t="shared" si="2179"/>
        <v>0</v>
      </c>
      <c r="GL82" s="110">
        <f t="shared" si="2179"/>
        <v>0</v>
      </c>
      <c r="GM82" s="110">
        <f t="shared" si="2179"/>
        <v>0</v>
      </c>
      <c r="GO82" s="110">
        <f t="shared" ref="GO82:HB82" si="2180">SUM(GO83+GO87+GO92)</f>
        <v>0</v>
      </c>
      <c r="GP82" s="110">
        <f t="shared" si="2180"/>
        <v>0</v>
      </c>
      <c r="GQ82" s="110">
        <f t="shared" si="2180"/>
        <v>0</v>
      </c>
      <c r="GR82" s="110">
        <f t="shared" si="2180"/>
        <v>0</v>
      </c>
      <c r="GS82" s="110">
        <f t="shared" si="2180"/>
        <v>0</v>
      </c>
      <c r="GT82" s="110">
        <f t="shared" si="2180"/>
        <v>0</v>
      </c>
      <c r="GU82" s="110">
        <f t="shared" si="2180"/>
        <v>0</v>
      </c>
      <c r="GV82" s="110">
        <f t="shared" si="2180"/>
        <v>0</v>
      </c>
      <c r="GW82" s="110">
        <f t="shared" si="2180"/>
        <v>0</v>
      </c>
      <c r="GX82" s="110">
        <f t="shared" si="2180"/>
        <v>0</v>
      </c>
      <c r="GY82" s="110">
        <f t="shared" si="2180"/>
        <v>0</v>
      </c>
      <c r="GZ82" s="110">
        <f t="shared" si="2180"/>
        <v>0</v>
      </c>
      <c r="HA82" s="110">
        <f t="shared" si="2180"/>
        <v>0</v>
      </c>
      <c r="HB82" s="110">
        <f t="shared" si="2180"/>
        <v>0</v>
      </c>
      <c r="HD82" s="110">
        <f t="shared" ref="HD82:HQ82" si="2181">SUM(HD83+HD87+HD92)</f>
        <v>0</v>
      </c>
      <c r="HE82" s="110">
        <f t="shared" si="2181"/>
        <v>0</v>
      </c>
      <c r="HF82" s="110">
        <f t="shared" si="2181"/>
        <v>0</v>
      </c>
      <c r="HG82" s="110">
        <f t="shared" si="2181"/>
        <v>0</v>
      </c>
      <c r="HH82" s="110">
        <f t="shared" si="2181"/>
        <v>0</v>
      </c>
      <c r="HI82" s="110">
        <f t="shared" si="2181"/>
        <v>0</v>
      </c>
      <c r="HJ82" s="110">
        <f t="shared" si="2181"/>
        <v>0</v>
      </c>
      <c r="HK82" s="110">
        <f t="shared" si="2181"/>
        <v>0</v>
      </c>
      <c r="HL82" s="110">
        <f t="shared" si="2181"/>
        <v>0</v>
      </c>
      <c r="HM82" s="110">
        <f t="shared" si="2181"/>
        <v>0</v>
      </c>
      <c r="HN82" s="110">
        <f t="shared" si="2181"/>
        <v>0</v>
      </c>
      <c r="HO82" s="110">
        <f t="shared" si="2181"/>
        <v>0</v>
      </c>
      <c r="HP82" s="110">
        <f t="shared" si="2181"/>
        <v>0</v>
      </c>
      <c r="HQ82" s="110">
        <f t="shared" si="2181"/>
        <v>0</v>
      </c>
      <c r="HS82" s="110">
        <f t="shared" ref="HS82:IF82" si="2182">SUM(HS83+HS87+HS92)</f>
        <v>0</v>
      </c>
      <c r="HT82" s="110">
        <f t="shared" si="2182"/>
        <v>0</v>
      </c>
      <c r="HU82" s="110">
        <f t="shared" si="2182"/>
        <v>0</v>
      </c>
      <c r="HV82" s="110">
        <f t="shared" si="2182"/>
        <v>0</v>
      </c>
      <c r="HW82" s="110">
        <f t="shared" si="2182"/>
        <v>0</v>
      </c>
      <c r="HX82" s="110">
        <f t="shared" si="2182"/>
        <v>0</v>
      </c>
      <c r="HY82" s="110">
        <f t="shared" si="2182"/>
        <v>0</v>
      </c>
      <c r="HZ82" s="110">
        <f t="shared" si="2182"/>
        <v>0</v>
      </c>
      <c r="IA82" s="110">
        <f t="shared" si="2182"/>
        <v>0</v>
      </c>
      <c r="IB82" s="110">
        <f t="shared" si="2182"/>
        <v>0</v>
      </c>
      <c r="IC82" s="110">
        <f t="shared" si="2182"/>
        <v>0</v>
      </c>
      <c r="ID82" s="110">
        <f t="shared" si="2182"/>
        <v>0</v>
      </c>
      <c r="IE82" s="110">
        <f t="shared" si="2182"/>
        <v>0</v>
      </c>
      <c r="IF82" s="110">
        <f t="shared" si="2182"/>
        <v>0</v>
      </c>
      <c r="IH82" s="110">
        <f t="shared" ref="IH82:IU82" si="2183">SUM(IH83+IH87+IH92)</f>
        <v>0</v>
      </c>
      <c r="II82" s="110">
        <f t="shared" si="2183"/>
        <v>0</v>
      </c>
      <c r="IJ82" s="110">
        <f t="shared" si="2183"/>
        <v>0</v>
      </c>
      <c r="IK82" s="110">
        <f t="shared" si="2183"/>
        <v>0</v>
      </c>
      <c r="IL82" s="110">
        <f t="shared" si="2183"/>
        <v>0</v>
      </c>
      <c r="IM82" s="110">
        <f t="shared" si="2183"/>
        <v>0</v>
      </c>
      <c r="IN82" s="110">
        <f t="shared" si="2183"/>
        <v>0</v>
      </c>
      <c r="IO82" s="110">
        <f t="shared" si="2183"/>
        <v>0</v>
      </c>
      <c r="IP82" s="110">
        <f t="shared" si="2183"/>
        <v>0</v>
      </c>
      <c r="IQ82" s="110">
        <f t="shared" si="2183"/>
        <v>0</v>
      </c>
      <c r="IR82" s="110">
        <f t="shared" si="2183"/>
        <v>0</v>
      </c>
      <c r="IS82" s="110">
        <f t="shared" si="2183"/>
        <v>0</v>
      </c>
      <c r="IT82" s="110">
        <f t="shared" si="2183"/>
        <v>0</v>
      </c>
      <c r="IU82" s="110">
        <f t="shared" si="2183"/>
        <v>0</v>
      </c>
      <c r="IW82" s="110">
        <f t="shared" ref="IW82:JJ82" si="2184">SUM(IW83+IW87+IW92)</f>
        <v>0</v>
      </c>
      <c r="IX82" s="110">
        <f t="shared" si="2184"/>
        <v>0</v>
      </c>
      <c r="IY82" s="110">
        <f t="shared" si="2184"/>
        <v>0</v>
      </c>
      <c r="IZ82" s="110">
        <f t="shared" si="2184"/>
        <v>0</v>
      </c>
      <c r="JA82" s="110">
        <f t="shared" si="2184"/>
        <v>0</v>
      </c>
      <c r="JB82" s="110">
        <f t="shared" si="2184"/>
        <v>0</v>
      </c>
      <c r="JC82" s="110">
        <f t="shared" si="2184"/>
        <v>0</v>
      </c>
      <c r="JD82" s="110">
        <f t="shared" si="2184"/>
        <v>0</v>
      </c>
      <c r="JE82" s="110">
        <f t="shared" si="2184"/>
        <v>0</v>
      </c>
      <c r="JF82" s="110">
        <f t="shared" si="2184"/>
        <v>0</v>
      </c>
      <c r="JG82" s="110">
        <f t="shared" si="2184"/>
        <v>0</v>
      </c>
      <c r="JH82" s="110">
        <f t="shared" si="2184"/>
        <v>0</v>
      </c>
      <c r="JI82" s="110">
        <f t="shared" si="2184"/>
        <v>0</v>
      </c>
      <c r="JJ82" s="110">
        <f t="shared" si="2184"/>
        <v>0</v>
      </c>
      <c r="JL82" s="110">
        <f t="shared" ref="JL82:JY82" si="2185">SUM(JL83+JL87+JL92)</f>
        <v>0</v>
      </c>
      <c r="JM82" s="110">
        <f t="shared" si="2185"/>
        <v>0</v>
      </c>
      <c r="JN82" s="110">
        <f t="shared" si="2185"/>
        <v>0</v>
      </c>
      <c r="JO82" s="110">
        <f t="shared" si="2185"/>
        <v>0</v>
      </c>
      <c r="JP82" s="110">
        <f t="shared" si="2185"/>
        <v>0</v>
      </c>
      <c r="JQ82" s="110">
        <f t="shared" si="2185"/>
        <v>0</v>
      </c>
      <c r="JR82" s="110">
        <f t="shared" si="2185"/>
        <v>0</v>
      </c>
      <c r="JS82" s="110">
        <f t="shared" si="2185"/>
        <v>0</v>
      </c>
      <c r="JT82" s="110">
        <f t="shared" si="2185"/>
        <v>0</v>
      </c>
      <c r="JU82" s="110">
        <f t="shared" si="2185"/>
        <v>0</v>
      </c>
      <c r="JV82" s="110">
        <f t="shared" si="2185"/>
        <v>0</v>
      </c>
      <c r="JW82" s="110">
        <f t="shared" si="2185"/>
        <v>0</v>
      </c>
      <c r="JX82" s="110">
        <f t="shared" si="2185"/>
        <v>0</v>
      </c>
      <c r="JY82" s="110">
        <f t="shared" si="2185"/>
        <v>0</v>
      </c>
      <c r="KA82" s="110">
        <f t="shared" ref="KA82:KN82" si="2186">SUM(KA83+KA87+KA92)</f>
        <v>0</v>
      </c>
      <c r="KB82" s="110">
        <f t="shared" si="2186"/>
        <v>0</v>
      </c>
      <c r="KC82" s="110">
        <f t="shared" si="2186"/>
        <v>0</v>
      </c>
      <c r="KD82" s="110">
        <f t="shared" si="2186"/>
        <v>0</v>
      </c>
      <c r="KE82" s="110">
        <f t="shared" si="2186"/>
        <v>0</v>
      </c>
      <c r="KF82" s="110">
        <f t="shared" si="2186"/>
        <v>0</v>
      </c>
      <c r="KG82" s="110">
        <f t="shared" si="2186"/>
        <v>0</v>
      </c>
      <c r="KH82" s="110">
        <f t="shared" si="2186"/>
        <v>0</v>
      </c>
      <c r="KI82" s="110">
        <f t="shared" si="2186"/>
        <v>0</v>
      </c>
      <c r="KJ82" s="110">
        <f t="shared" si="2186"/>
        <v>0</v>
      </c>
      <c r="KK82" s="110">
        <f t="shared" si="2186"/>
        <v>0</v>
      </c>
      <c r="KL82" s="110">
        <f t="shared" si="2186"/>
        <v>0</v>
      </c>
      <c r="KM82" s="110">
        <f t="shared" si="2186"/>
        <v>0</v>
      </c>
      <c r="KN82" s="110">
        <f t="shared" si="2186"/>
        <v>0</v>
      </c>
      <c r="KP82" s="110">
        <f t="shared" ref="KP82:LC82" si="2187">SUM(KP83+KP87+KP92)</f>
        <v>0</v>
      </c>
      <c r="KQ82" s="110">
        <f t="shared" si="2187"/>
        <v>0</v>
      </c>
      <c r="KR82" s="110">
        <f t="shared" si="2187"/>
        <v>0</v>
      </c>
      <c r="KS82" s="110">
        <f t="shared" si="2187"/>
        <v>0</v>
      </c>
      <c r="KT82" s="110">
        <f t="shared" si="2187"/>
        <v>0</v>
      </c>
      <c r="KU82" s="110">
        <f t="shared" si="2187"/>
        <v>0</v>
      </c>
      <c r="KV82" s="110">
        <f t="shared" si="2187"/>
        <v>0</v>
      </c>
      <c r="KW82" s="110">
        <f t="shared" si="2187"/>
        <v>0</v>
      </c>
      <c r="KX82" s="110">
        <f t="shared" si="2187"/>
        <v>0</v>
      </c>
      <c r="KY82" s="110">
        <f t="shared" si="2187"/>
        <v>0</v>
      </c>
      <c r="KZ82" s="110">
        <f t="shared" si="2187"/>
        <v>0</v>
      </c>
      <c r="LA82" s="110">
        <f t="shared" si="2187"/>
        <v>0</v>
      </c>
      <c r="LB82" s="110">
        <f t="shared" si="2187"/>
        <v>0</v>
      </c>
      <c r="LC82" s="110">
        <f t="shared" si="2187"/>
        <v>0</v>
      </c>
      <c r="LE82" s="110">
        <f t="shared" ref="LE82:LR82" si="2188">SUM(LE83+LE87+LE92)</f>
        <v>0</v>
      </c>
      <c r="LF82" s="110">
        <f t="shared" si="2188"/>
        <v>0</v>
      </c>
      <c r="LG82" s="110">
        <f t="shared" si="2188"/>
        <v>0</v>
      </c>
      <c r="LH82" s="110">
        <f t="shared" si="2188"/>
        <v>0</v>
      </c>
      <c r="LI82" s="110">
        <f t="shared" si="2188"/>
        <v>0</v>
      </c>
      <c r="LJ82" s="110">
        <f t="shared" si="2188"/>
        <v>0</v>
      </c>
      <c r="LK82" s="110">
        <f t="shared" si="2188"/>
        <v>0</v>
      </c>
      <c r="LL82" s="110">
        <f t="shared" si="2188"/>
        <v>0</v>
      </c>
      <c r="LM82" s="110">
        <f t="shared" si="2188"/>
        <v>0</v>
      </c>
      <c r="LN82" s="110">
        <f t="shared" si="2188"/>
        <v>0</v>
      </c>
      <c r="LO82" s="110">
        <f t="shared" si="2188"/>
        <v>0</v>
      </c>
      <c r="LP82" s="110">
        <f t="shared" si="2188"/>
        <v>0</v>
      </c>
      <c r="LQ82" s="110">
        <f t="shared" si="2188"/>
        <v>0</v>
      </c>
      <c r="LR82" s="110">
        <f t="shared" si="2188"/>
        <v>0</v>
      </c>
      <c r="LT82" s="110">
        <f t="shared" ref="LT82:MG82" si="2189">SUM(LT83+LT87+LT92)</f>
        <v>0</v>
      </c>
      <c r="LU82" s="110">
        <f t="shared" si="2189"/>
        <v>0</v>
      </c>
      <c r="LV82" s="110">
        <f t="shared" si="2189"/>
        <v>0</v>
      </c>
      <c r="LW82" s="110">
        <f t="shared" si="2189"/>
        <v>0</v>
      </c>
      <c r="LX82" s="110">
        <f t="shared" si="2189"/>
        <v>0</v>
      </c>
      <c r="LY82" s="110">
        <f t="shared" si="2189"/>
        <v>0</v>
      </c>
      <c r="LZ82" s="110">
        <f t="shared" si="2189"/>
        <v>0</v>
      </c>
      <c r="MA82" s="110">
        <f t="shared" si="2189"/>
        <v>0</v>
      </c>
      <c r="MB82" s="110">
        <f t="shared" si="2189"/>
        <v>0</v>
      </c>
      <c r="MC82" s="110">
        <f t="shared" si="2189"/>
        <v>0</v>
      </c>
      <c r="MD82" s="110">
        <f t="shared" si="2189"/>
        <v>0</v>
      </c>
      <c r="ME82" s="110">
        <f t="shared" si="2189"/>
        <v>0</v>
      </c>
      <c r="MF82" s="110">
        <f t="shared" si="2189"/>
        <v>0</v>
      </c>
      <c r="MG82" s="110">
        <f t="shared" si="2189"/>
        <v>0</v>
      </c>
      <c r="MI82" s="110">
        <f t="shared" ref="MI82:MV82" si="2190">SUM(MI83+MI87+MI92)</f>
        <v>0</v>
      </c>
      <c r="MJ82" s="110">
        <f t="shared" si="2190"/>
        <v>0</v>
      </c>
      <c r="MK82" s="110">
        <f t="shared" si="2190"/>
        <v>0</v>
      </c>
      <c r="ML82" s="110">
        <f t="shared" si="2190"/>
        <v>0</v>
      </c>
      <c r="MM82" s="110">
        <f t="shared" si="2190"/>
        <v>0</v>
      </c>
      <c r="MN82" s="110">
        <f t="shared" si="2190"/>
        <v>0</v>
      </c>
      <c r="MO82" s="110">
        <f t="shared" si="2190"/>
        <v>0</v>
      </c>
      <c r="MP82" s="110">
        <f t="shared" si="2190"/>
        <v>0</v>
      </c>
      <c r="MQ82" s="110">
        <f t="shared" si="2190"/>
        <v>0</v>
      </c>
      <c r="MR82" s="110">
        <f t="shared" si="2190"/>
        <v>0</v>
      </c>
      <c r="MS82" s="110">
        <f t="shared" si="2190"/>
        <v>0</v>
      </c>
      <c r="MT82" s="110">
        <f t="shared" si="2190"/>
        <v>0</v>
      </c>
      <c r="MU82" s="110">
        <f t="shared" si="2190"/>
        <v>0</v>
      </c>
      <c r="MV82" s="110">
        <f t="shared" si="2190"/>
        <v>0</v>
      </c>
      <c r="MX82" s="110">
        <f t="shared" ref="MX82:NK82" si="2191">SUM(MX83+MX87+MX92)</f>
        <v>0</v>
      </c>
      <c r="MY82" s="110">
        <f t="shared" si="2191"/>
        <v>0</v>
      </c>
      <c r="MZ82" s="110">
        <f t="shared" si="2191"/>
        <v>0</v>
      </c>
      <c r="NA82" s="110">
        <f t="shared" si="2191"/>
        <v>0</v>
      </c>
      <c r="NB82" s="110">
        <f t="shared" si="2191"/>
        <v>0</v>
      </c>
      <c r="NC82" s="110">
        <f t="shared" si="2191"/>
        <v>0</v>
      </c>
      <c r="ND82" s="110">
        <f t="shared" si="2191"/>
        <v>0</v>
      </c>
      <c r="NE82" s="110">
        <f t="shared" si="2191"/>
        <v>0</v>
      </c>
      <c r="NF82" s="110">
        <f t="shared" si="2191"/>
        <v>0</v>
      </c>
      <c r="NG82" s="110">
        <f t="shared" si="2191"/>
        <v>0</v>
      </c>
      <c r="NH82" s="110">
        <f t="shared" si="2191"/>
        <v>0</v>
      </c>
      <c r="NI82" s="110">
        <f t="shared" si="2191"/>
        <v>0</v>
      </c>
      <c r="NJ82" s="110">
        <f t="shared" si="2191"/>
        <v>0</v>
      </c>
      <c r="NK82" s="110">
        <f t="shared" si="2191"/>
        <v>0</v>
      </c>
      <c r="NM82" s="110">
        <f t="shared" ref="NM82:NZ82" si="2192">SUM(NM83+NM87+NM92)</f>
        <v>0</v>
      </c>
      <c r="NN82" s="110">
        <f t="shared" si="2192"/>
        <v>0</v>
      </c>
      <c r="NO82" s="110">
        <f t="shared" si="2192"/>
        <v>0</v>
      </c>
      <c r="NP82" s="110">
        <f t="shared" si="2192"/>
        <v>0</v>
      </c>
      <c r="NQ82" s="110">
        <f t="shared" si="2192"/>
        <v>0</v>
      </c>
      <c r="NR82" s="110">
        <f t="shared" si="2192"/>
        <v>0</v>
      </c>
      <c r="NS82" s="110">
        <f t="shared" si="2192"/>
        <v>0</v>
      </c>
      <c r="NT82" s="110">
        <f t="shared" si="2192"/>
        <v>0</v>
      </c>
      <c r="NU82" s="110">
        <f t="shared" si="2192"/>
        <v>0</v>
      </c>
      <c r="NV82" s="110">
        <f t="shared" si="2192"/>
        <v>0</v>
      </c>
      <c r="NW82" s="110">
        <f t="shared" si="2192"/>
        <v>0</v>
      </c>
      <c r="NX82" s="110">
        <f t="shared" si="2192"/>
        <v>0</v>
      </c>
      <c r="NY82" s="110">
        <f t="shared" si="2192"/>
        <v>0</v>
      </c>
      <c r="NZ82" s="110">
        <f t="shared" si="2192"/>
        <v>0</v>
      </c>
      <c r="OB82" s="110">
        <f t="shared" ref="OB82:OO82" si="2193">SUM(OB83+OB87+OB92)</f>
        <v>0</v>
      </c>
      <c r="OC82" s="110">
        <f t="shared" si="2193"/>
        <v>0</v>
      </c>
      <c r="OD82" s="110">
        <f t="shared" si="2193"/>
        <v>0</v>
      </c>
      <c r="OE82" s="110">
        <f t="shared" si="2193"/>
        <v>0</v>
      </c>
      <c r="OF82" s="110">
        <f t="shared" si="2193"/>
        <v>0</v>
      </c>
      <c r="OG82" s="110">
        <f t="shared" si="2193"/>
        <v>0</v>
      </c>
      <c r="OH82" s="110">
        <f t="shared" si="2193"/>
        <v>0</v>
      </c>
      <c r="OI82" s="110">
        <f t="shared" si="2193"/>
        <v>0</v>
      </c>
      <c r="OJ82" s="110">
        <f t="shared" si="2193"/>
        <v>0</v>
      </c>
      <c r="OK82" s="110">
        <f t="shared" si="2193"/>
        <v>0</v>
      </c>
      <c r="OL82" s="110">
        <f t="shared" si="2193"/>
        <v>0</v>
      </c>
      <c r="OM82" s="110">
        <f t="shared" si="2193"/>
        <v>0</v>
      </c>
      <c r="ON82" s="110">
        <f t="shared" si="2193"/>
        <v>0</v>
      </c>
      <c r="OO82" s="110">
        <f t="shared" si="2193"/>
        <v>0</v>
      </c>
      <c r="OQ82" s="110">
        <f t="shared" ref="OQ82:PD82" si="2194">SUM(OQ83+OQ87+OQ92)</f>
        <v>0</v>
      </c>
      <c r="OR82" s="110">
        <f t="shared" si="2194"/>
        <v>0</v>
      </c>
      <c r="OS82" s="110">
        <f t="shared" si="2194"/>
        <v>0</v>
      </c>
      <c r="OT82" s="110">
        <f t="shared" si="2194"/>
        <v>0</v>
      </c>
      <c r="OU82" s="110">
        <f t="shared" si="2194"/>
        <v>0</v>
      </c>
      <c r="OV82" s="110">
        <f t="shared" si="2194"/>
        <v>0</v>
      </c>
      <c r="OW82" s="110">
        <f t="shared" si="2194"/>
        <v>0</v>
      </c>
      <c r="OX82" s="110">
        <f t="shared" si="2194"/>
        <v>0</v>
      </c>
      <c r="OY82" s="110">
        <f t="shared" si="2194"/>
        <v>0</v>
      </c>
      <c r="OZ82" s="110">
        <f t="shared" si="2194"/>
        <v>0</v>
      </c>
      <c r="PA82" s="110">
        <f t="shared" si="2194"/>
        <v>0</v>
      </c>
      <c r="PB82" s="110">
        <f t="shared" si="2194"/>
        <v>0</v>
      </c>
      <c r="PC82" s="110">
        <f t="shared" si="2194"/>
        <v>0</v>
      </c>
      <c r="PD82" s="110">
        <f t="shared" si="2194"/>
        <v>0</v>
      </c>
      <c r="PF82" s="110">
        <f t="shared" ref="PF82:PS82" si="2195">SUM(PF83+PF87+PF92)</f>
        <v>0</v>
      </c>
      <c r="PG82" s="110">
        <f t="shared" si="2195"/>
        <v>0</v>
      </c>
      <c r="PH82" s="110">
        <f t="shared" si="2195"/>
        <v>0</v>
      </c>
      <c r="PI82" s="110">
        <f t="shared" si="2195"/>
        <v>0</v>
      </c>
      <c r="PJ82" s="110">
        <f t="shared" si="2195"/>
        <v>0</v>
      </c>
      <c r="PK82" s="110">
        <f t="shared" si="2195"/>
        <v>0</v>
      </c>
      <c r="PL82" s="110">
        <f t="shared" si="2195"/>
        <v>0</v>
      </c>
      <c r="PM82" s="110">
        <f t="shared" si="2195"/>
        <v>0</v>
      </c>
      <c r="PN82" s="110">
        <f t="shared" si="2195"/>
        <v>0</v>
      </c>
      <c r="PO82" s="110">
        <f t="shared" si="2195"/>
        <v>0</v>
      </c>
      <c r="PP82" s="110">
        <f t="shared" si="2195"/>
        <v>0</v>
      </c>
      <c r="PQ82" s="110">
        <f t="shared" si="2195"/>
        <v>0</v>
      </c>
      <c r="PR82" s="110">
        <f t="shared" si="2195"/>
        <v>0</v>
      </c>
      <c r="PS82" s="110">
        <f t="shared" si="2195"/>
        <v>0</v>
      </c>
      <c r="PU82" s="110">
        <f t="shared" ref="PU82:QH82" si="2196">SUM(PU83+PU87+PU92)</f>
        <v>0</v>
      </c>
      <c r="PV82" s="110">
        <f t="shared" si="2196"/>
        <v>0</v>
      </c>
      <c r="PW82" s="110">
        <f t="shared" si="2196"/>
        <v>0</v>
      </c>
      <c r="PX82" s="110">
        <f t="shared" si="2196"/>
        <v>0</v>
      </c>
      <c r="PY82" s="110">
        <f t="shared" si="2196"/>
        <v>0</v>
      </c>
      <c r="PZ82" s="110">
        <f t="shared" si="2196"/>
        <v>0</v>
      </c>
      <c r="QA82" s="110">
        <f t="shared" si="2196"/>
        <v>0</v>
      </c>
      <c r="QB82" s="110">
        <f t="shared" si="2196"/>
        <v>0</v>
      </c>
      <c r="QC82" s="110">
        <f t="shared" si="2196"/>
        <v>0</v>
      </c>
      <c r="QD82" s="110">
        <f t="shared" si="2196"/>
        <v>0</v>
      </c>
      <c r="QE82" s="110">
        <f t="shared" si="2196"/>
        <v>0</v>
      </c>
      <c r="QF82" s="110">
        <f t="shared" si="2196"/>
        <v>0</v>
      </c>
      <c r="QG82" s="110">
        <f t="shared" si="2196"/>
        <v>0</v>
      </c>
      <c r="QH82" s="110">
        <f t="shared" si="2196"/>
        <v>0</v>
      </c>
      <c r="QJ82" s="110">
        <f t="shared" ref="QJ82:QW82" si="2197">SUM(QJ83+QJ87+QJ92)</f>
        <v>0</v>
      </c>
      <c r="QK82" s="110">
        <f t="shared" si="2197"/>
        <v>0</v>
      </c>
      <c r="QL82" s="110">
        <f t="shared" si="2197"/>
        <v>0</v>
      </c>
      <c r="QM82" s="110">
        <f t="shared" si="2197"/>
        <v>0</v>
      </c>
      <c r="QN82" s="110">
        <f t="shared" si="2197"/>
        <v>0</v>
      </c>
      <c r="QO82" s="110">
        <f t="shared" si="2197"/>
        <v>0</v>
      </c>
      <c r="QP82" s="110">
        <f t="shared" si="2197"/>
        <v>0</v>
      </c>
      <c r="QQ82" s="110">
        <f t="shared" si="2197"/>
        <v>0</v>
      </c>
      <c r="QR82" s="110">
        <f t="shared" si="2197"/>
        <v>0</v>
      </c>
      <c r="QS82" s="110">
        <f t="shared" si="2197"/>
        <v>0</v>
      </c>
      <c r="QT82" s="110">
        <f t="shared" si="2197"/>
        <v>0</v>
      </c>
      <c r="QU82" s="110">
        <f t="shared" si="2197"/>
        <v>0</v>
      </c>
      <c r="QV82" s="110">
        <f t="shared" si="2197"/>
        <v>0</v>
      </c>
      <c r="QW82" s="110">
        <f t="shared" si="2197"/>
        <v>0</v>
      </c>
      <c r="QY82" s="110">
        <f t="shared" ref="QY82:RL82" si="2198">SUM(QY83+QY87+QY92)</f>
        <v>0</v>
      </c>
      <c r="QZ82" s="110">
        <f t="shared" si="2198"/>
        <v>0</v>
      </c>
      <c r="RA82" s="110">
        <f t="shared" si="2198"/>
        <v>0</v>
      </c>
      <c r="RB82" s="110">
        <f t="shared" si="2198"/>
        <v>0</v>
      </c>
      <c r="RC82" s="110">
        <f t="shared" si="2198"/>
        <v>0</v>
      </c>
      <c r="RD82" s="110">
        <f t="shared" si="2198"/>
        <v>0</v>
      </c>
      <c r="RE82" s="110">
        <f t="shared" si="2198"/>
        <v>0</v>
      </c>
      <c r="RF82" s="110">
        <f t="shared" si="2198"/>
        <v>0</v>
      </c>
      <c r="RG82" s="110">
        <f t="shared" si="2198"/>
        <v>0</v>
      </c>
      <c r="RH82" s="110">
        <f t="shared" si="2198"/>
        <v>0</v>
      </c>
      <c r="RI82" s="110">
        <f t="shared" si="2198"/>
        <v>0</v>
      </c>
      <c r="RJ82" s="110">
        <f t="shared" si="2198"/>
        <v>0</v>
      </c>
      <c r="RK82" s="110">
        <f t="shared" si="2198"/>
        <v>0</v>
      </c>
      <c r="RL82" s="110">
        <f t="shared" si="2198"/>
        <v>0</v>
      </c>
      <c r="RN82" s="110">
        <f t="shared" ref="RN82:SA82" si="2199">SUM(RN83+RN87+RN92)</f>
        <v>0</v>
      </c>
      <c r="RO82" s="110">
        <f t="shared" si="2199"/>
        <v>0</v>
      </c>
      <c r="RP82" s="110">
        <f t="shared" si="2199"/>
        <v>0</v>
      </c>
      <c r="RQ82" s="110">
        <f t="shared" si="2199"/>
        <v>0</v>
      </c>
      <c r="RR82" s="110">
        <f t="shared" si="2199"/>
        <v>0</v>
      </c>
      <c r="RS82" s="110">
        <f t="shared" si="2199"/>
        <v>0</v>
      </c>
      <c r="RT82" s="110">
        <f t="shared" si="2199"/>
        <v>0</v>
      </c>
      <c r="RU82" s="110">
        <f t="shared" si="2199"/>
        <v>0</v>
      </c>
      <c r="RV82" s="110">
        <f t="shared" si="2199"/>
        <v>0</v>
      </c>
      <c r="RW82" s="110">
        <f t="shared" si="2199"/>
        <v>0</v>
      </c>
      <c r="RX82" s="110">
        <f t="shared" si="2199"/>
        <v>0</v>
      </c>
      <c r="RY82" s="110">
        <f t="shared" si="2199"/>
        <v>0</v>
      </c>
      <c r="RZ82" s="110">
        <f t="shared" si="2199"/>
        <v>0</v>
      </c>
      <c r="SA82" s="110">
        <f t="shared" si="2199"/>
        <v>0</v>
      </c>
      <c r="SC82" s="110">
        <f t="shared" ref="SC82:SP82" si="2200">SUM(SC83+SC87+SC92)</f>
        <v>0</v>
      </c>
      <c r="SD82" s="110">
        <f t="shared" si="2200"/>
        <v>0</v>
      </c>
      <c r="SE82" s="110">
        <f t="shared" si="2200"/>
        <v>0</v>
      </c>
      <c r="SF82" s="110">
        <f t="shared" si="2200"/>
        <v>0</v>
      </c>
      <c r="SG82" s="110">
        <f t="shared" si="2200"/>
        <v>0</v>
      </c>
      <c r="SH82" s="110">
        <f t="shared" si="2200"/>
        <v>0</v>
      </c>
      <c r="SI82" s="110">
        <f t="shared" si="2200"/>
        <v>0</v>
      </c>
      <c r="SJ82" s="110">
        <f t="shared" si="2200"/>
        <v>0</v>
      </c>
      <c r="SK82" s="110">
        <f t="shared" si="2200"/>
        <v>0</v>
      </c>
      <c r="SL82" s="110">
        <f t="shared" si="2200"/>
        <v>0</v>
      </c>
      <c r="SM82" s="110">
        <f t="shared" si="2200"/>
        <v>0</v>
      </c>
      <c r="SN82" s="110">
        <f t="shared" si="2200"/>
        <v>0</v>
      </c>
      <c r="SO82" s="110">
        <f t="shared" si="2200"/>
        <v>0</v>
      </c>
      <c r="SP82" s="110">
        <f t="shared" si="2200"/>
        <v>0</v>
      </c>
      <c r="SR82" s="110">
        <f t="shared" ref="SR82:TE82" si="2201">SUM(SR83+SR87+SR92)</f>
        <v>0</v>
      </c>
      <c r="SS82" s="110">
        <f t="shared" si="2201"/>
        <v>0</v>
      </c>
      <c r="ST82" s="110">
        <f t="shared" si="2201"/>
        <v>0</v>
      </c>
      <c r="SU82" s="110">
        <f t="shared" si="2201"/>
        <v>0</v>
      </c>
      <c r="SV82" s="110">
        <f t="shared" si="2201"/>
        <v>0</v>
      </c>
      <c r="SW82" s="110">
        <f t="shared" si="2201"/>
        <v>0</v>
      </c>
      <c r="SX82" s="110">
        <f t="shared" si="2201"/>
        <v>0</v>
      </c>
      <c r="SY82" s="110">
        <f t="shared" si="2201"/>
        <v>0</v>
      </c>
      <c r="SZ82" s="110">
        <f t="shared" si="2201"/>
        <v>0</v>
      </c>
      <c r="TA82" s="110">
        <f t="shared" si="2201"/>
        <v>0</v>
      </c>
      <c r="TB82" s="110">
        <f t="shared" si="2201"/>
        <v>0</v>
      </c>
      <c r="TC82" s="110">
        <f t="shared" si="2201"/>
        <v>0</v>
      </c>
      <c r="TD82" s="110">
        <f t="shared" si="2201"/>
        <v>0</v>
      </c>
      <c r="TE82" s="110">
        <f t="shared" si="2201"/>
        <v>0</v>
      </c>
      <c r="TG82" s="110">
        <f t="shared" ref="TG82:TT82" si="2202">SUM(TG83+TG87+TG92)</f>
        <v>0</v>
      </c>
      <c r="TH82" s="110">
        <f t="shared" si="2202"/>
        <v>0</v>
      </c>
      <c r="TI82" s="110">
        <f t="shared" si="2202"/>
        <v>0</v>
      </c>
      <c r="TJ82" s="110">
        <f t="shared" si="2202"/>
        <v>0</v>
      </c>
      <c r="TK82" s="110">
        <f t="shared" si="2202"/>
        <v>0</v>
      </c>
      <c r="TL82" s="110">
        <f t="shared" si="2202"/>
        <v>0</v>
      </c>
      <c r="TM82" s="110">
        <f t="shared" si="2202"/>
        <v>0</v>
      </c>
      <c r="TN82" s="110">
        <f t="shared" si="2202"/>
        <v>0</v>
      </c>
      <c r="TO82" s="110">
        <f t="shared" si="2202"/>
        <v>0</v>
      </c>
      <c r="TP82" s="110">
        <f t="shared" si="2202"/>
        <v>0</v>
      </c>
      <c r="TQ82" s="110">
        <f t="shared" si="2202"/>
        <v>0</v>
      </c>
      <c r="TR82" s="110">
        <f t="shared" si="2202"/>
        <v>0</v>
      </c>
      <c r="TS82" s="110">
        <f t="shared" si="2202"/>
        <v>0</v>
      </c>
      <c r="TT82" s="110">
        <f t="shared" si="2202"/>
        <v>0</v>
      </c>
      <c r="TV82" s="110">
        <f t="shared" ref="TV82:UI82" si="2203">SUM(TV83+TV87+TV92)</f>
        <v>0</v>
      </c>
      <c r="TW82" s="110">
        <f t="shared" si="2203"/>
        <v>0</v>
      </c>
      <c r="TX82" s="110">
        <f t="shared" si="2203"/>
        <v>0</v>
      </c>
      <c r="TY82" s="110">
        <f t="shared" si="2203"/>
        <v>0</v>
      </c>
      <c r="TZ82" s="110">
        <f t="shared" si="2203"/>
        <v>0</v>
      </c>
      <c r="UA82" s="110">
        <f t="shared" si="2203"/>
        <v>0</v>
      </c>
      <c r="UB82" s="110">
        <f t="shared" si="2203"/>
        <v>0</v>
      </c>
      <c r="UC82" s="110">
        <f t="shared" si="2203"/>
        <v>0</v>
      </c>
      <c r="UD82" s="110">
        <f t="shared" si="2203"/>
        <v>0</v>
      </c>
      <c r="UE82" s="110">
        <f t="shared" si="2203"/>
        <v>0</v>
      </c>
      <c r="UF82" s="110">
        <f t="shared" si="2203"/>
        <v>0</v>
      </c>
      <c r="UG82" s="110">
        <f t="shared" si="2203"/>
        <v>0</v>
      </c>
      <c r="UH82" s="110">
        <f t="shared" si="2203"/>
        <v>0</v>
      </c>
      <c r="UI82" s="110">
        <f t="shared" si="2203"/>
        <v>0</v>
      </c>
      <c r="UK82" s="110">
        <f t="shared" ref="UK82:UX82" si="2204">SUM(UK83+UK87+UK92)</f>
        <v>0</v>
      </c>
      <c r="UL82" s="110">
        <f t="shared" si="2204"/>
        <v>0</v>
      </c>
      <c r="UM82" s="110">
        <f t="shared" si="2204"/>
        <v>0</v>
      </c>
      <c r="UN82" s="110">
        <f t="shared" si="2204"/>
        <v>0</v>
      </c>
      <c r="UO82" s="110">
        <f t="shared" si="2204"/>
        <v>0</v>
      </c>
      <c r="UP82" s="110">
        <f t="shared" si="2204"/>
        <v>0</v>
      </c>
      <c r="UQ82" s="110">
        <f t="shared" si="2204"/>
        <v>0</v>
      </c>
      <c r="UR82" s="110">
        <f t="shared" si="2204"/>
        <v>0</v>
      </c>
      <c r="US82" s="110">
        <f t="shared" si="2204"/>
        <v>0</v>
      </c>
      <c r="UT82" s="110">
        <f t="shared" si="2204"/>
        <v>0</v>
      </c>
      <c r="UU82" s="110">
        <f t="shared" si="2204"/>
        <v>0</v>
      </c>
      <c r="UV82" s="110">
        <f t="shared" si="2204"/>
        <v>0</v>
      </c>
      <c r="UW82" s="110">
        <f t="shared" si="2204"/>
        <v>0</v>
      </c>
      <c r="UX82" s="110">
        <f t="shared" si="2204"/>
        <v>0</v>
      </c>
      <c r="UZ82" s="110">
        <f t="shared" ref="UZ82:VM82" si="2205">SUM(UZ83+UZ87+UZ92)</f>
        <v>0</v>
      </c>
      <c r="VA82" s="110">
        <f t="shared" si="2205"/>
        <v>0</v>
      </c>
      <c r="VB82" s="110">
        <f t="shared" si="2205"/>
        <v>0</v>
      </c>
      <c r="VC82" s="110">
        <f t="shared" si="2205"/>
        <v>0</v>
      </c>
      <c r="VD82" s="110">
        <f t="shared" si="2205"/>
        <v>0</v>
      </c>
      <c r="VE82" s="110">
        <f t="shared" si="2205"/>
        <v>0</v>
      </c>
      <c r="VF82" s="110">
        <f t="shared" si="2205"/>
        <v>0</v>
      </c>
      <c r="VG82" s="110">
        <f t="shared" si="2205"/>
        <v>0</v>
      </c>
      <c r="VH82" s="110">
        <f t="shared" si="2205"/>
        <v>0</v>
      </c>
      <c r="VI82" s="110">
        <f t="shared" si="2205"/>
        <v>0</v>
      </c>
      <c r="VJ82" s="110">
        <f t="shared" si="2205"/>
        <v>0</v>
      </c>
      <c r="VK82" s="110">
        <f t="shared" si="2205"/>
        <v>0</v>
      </c>
      <c r="VL82" s="110">
        <f t="shared" si="2205"/>
        <v>0</v>
      </c>
      <c r="VM82" s="110">
        <f t="shared" si="2205"/>
        <v>0</v>
      </c>
      <c r="VO82" s="110">
        <f t="shared" ref="VO82:WB82" si="2206">SUM(VO83+VO87+VO92)</f>
        <v>0</v>
      </c>
      <c r="VP82" s="110">
        <f t="shared" si="2206"/>
        <v>0</v>
      </c>
      <c r="VQ82" s="110">
        <f t="shared" si="2206"/>
        <v>0</v>
      </c>
      <c r="VR82" s="110">
        <f t="shared" si="2206"/>
        <v>0</v>
      </c>
      <c r="VS82" s="110">
        <f t="shared" si="2206"/>
        <v>0</v>
      </c>
      <c r="VT82" s="110">
        <f t="shared" si="2206"/>
        <v>0</v>
      </c>
      <c r="VU82" s="110">
        <f t="shared" si="2206"/>
        <v>0</v>
      </c>
      <c r="VV82" s="110">
        <f t="shared" si="2206"/>
        <v>0</v>
      </c>
      <c r="VW82" s="110">
        <f t="shared" si="2206"/>
        <v>0</v>
      </c>
      <c r="VX82" s="110">
        <f t="shared" si="2206"/>
        <v>0</v>
      </c>
      <c r="VY82" s="110">
        <f t="shared" si="2206"/>
        <v>0</v>
      </c>
      <c r="VZ82" s="110">
        <f t="shared" si="2206"/>
        <v>0</v>
      </c>
      <c r="WA82" s="110">
        <f t="shared" si="2206"/>
        <v>0</v>
      </c>
      <c r="WB82" s="110">
        <f t="shared" si="2206"/>
        <v>0</v>
      </c>
      <c r="WD82" s="110">
        <f t="shared" ref="WD82:WQ82" si="2207">SUM(WD83+WD87+WD92)</f>
        <v>0</v>
      </c>
      <c r="WE82" s="110">
        <f t="shared" si="2207"/>
        <v>0</v>
      </c>
      <c r="WF82" s="110">
        <f t="shared" si="2207"/>
        <v>0</v>
      </c>
      <c r="WG82" s="110">
        <f t="shared" si="2207"/>
        <v>0</v>
      </c>
      <c r="WH82" s="110">
        <f t="shared" si="2207"/>
        <v>0</v>
      </c>
      <c r="WI82" s="110">
        <f t="shared" si="2207"/>
        <v>0</v>
      </c>
      <c r="WJ82" s="110">
        <f t="shared" si="2207"/>
        <v>0</v>
      </c>
      <c r="WK82" s="110">
        <f t="shared" si="2207"/>
        <v>0</v>
      </c>
      <c r="WL82" s="110">
        <f t="shared" si="2207"/>
        <v>0</v>
      </c>
      <c r="WM82" s="110">
        <f t="shared" si="2207"/>
        <v>0</v>
      </c>
      <c r="WN82" s="110">
        <f t="shared" si="2207"/>
        <v>0</v>
      </c>
      <c r="WO82" s="110">
        <f t="shared" si="2207"/>
        <v>0</v>
      </c>
      <c r="WP82" s="110">
        <f t="shared" si="2207"/>
        <v>0</v>
      </c>
      <c r="WQ82" s="110">
        <f t="shared" si="2207"/>
        <v>0</v>
      </c>
      <c r="WS82" s="110">
        <f t="shared" ref="WS82:XF82" si="2208">SUM(WS83+WS87+WS92)</f>
        <v>0</v>
      </c>
      <c r="WT82" s="110">
        <f t="shared" si="2208"/>
        <v>0</v>
      </c>
      <c r="WU82" s="110">
        <f t="shared" si="2208"/>
        <v>0</v>
      </c>
      <c r="WV82" s="110">
        <f t="shared" si="2208"/>
        <v>0</v>
      </c>
      <c r="WW82" s="110">
        <f t="shared" si="2208"/>
        <v>0</v>
      </c>
      <c r="WX82" s="110">
        <f t="shared" si="2208"/>
        <v>0</v>
      </c>
      <c r="WY82" s="110">
        <f t="shared" si="2208"/>
        <v>0</v>
      </c>
      <c r="WZ82" s="110">
        <f t="shared" si="2208"/>
        <v>0</v>
      </c>
      <c r="XA82" s="110">
        <f t="shared" si="2208"/>
        <v>0</v>
      </c>
      <c r="XB82" s="110">
        <f t="shared" si="2208"/>
        <v>0</v>
      </c>
      <c r="XC82" s="110">
        <f t="shared" si="2208"/>
        <v>0</v>
      </c>
      <c r="XD82" s="110">
        <f t="shared" si="2208"/>
        <v>0</v>
      </c>
      <c r="XE82" s="110">
        <f t="shared" si="2208"/>
        <v>0</v>
      </c>
      <c r="XF82" s="110">
        <f t="shared" si="2208"/>
        <v>0</v>
      </c>
      <c r="XH82" s="110">
        <f t="shared" ref="XH82:XU82" si="2209">SUM(XH83+XH87+XH92)</f>
        <v>0</v>
      </c>
      <c r="XI82" s="110">
        <f t="shared" si="2209"/>
        <v>0</v>
      </c>
      <c r="XJ82" s="110">
        <f t="shared" si="2209"/>
        <v>0</v>
      </c>
      <c r="XK82" s="110">
        <f t="shared" si="2209"/>
        <v>0</v>
      </c>
      <c r="XL82" s="110">
        <f t="shared" si="2209"/>
        <v>0</v>
      </c>
      <c r="XM82" s="110">
        <f t="shared" si="2209"/>
        <v>0</v>
      </c>
      <c r="XN82" s="110">
        <f t="shared" si="2209"/>
        <v>0</v>
      </c>
      <c r="XO82" s="110">
        <f t="shared" si="2209"/>
        <v>0</v>
      </c>
      <c r="XP82" s="110">
        <f t="shared" si="2209"/>
        <v>0</v>
      </c>
      <c r="XQ82" s="110">
        <f t="shared" si="2209"/>
        <v>0</v>
      </c>
      <c r="XR82" s="110">
        <f t="shared" si="2209"/>
        <v>0</v>
      </c>
      <c r="XS82" s="110">
        <f t="shared" si="2209"/>
        <v>0</v>
      </c>
      <c r="XT82" s="110">
        <f t="shared" si="2209"/>
        <v>0</v>
      </c>
      <c r="XU82" s="110">
        <f t="shared" si="2209"/>
        <v>0</v>
      </c>
      <c r="XW82" s="110">
        <f t="shared" ref="XW82:YJ82" si="2210">SUM(XW83+XW87+XW92)</f>
        <v>0</v>
      </c>
      <c r="XX82" s="110">
        <f t="shared" si="2210"/>
        <v>0</v>
      </c>
      <c r="XY82" s="110">
        <f t="shared" si="2210"/>
        <v>0</v>
      </c>
      <c r="XZ82" s="110">
        <f t="shared" si="2210"/>
        <v>0</v>
      </c>
      <c r="YA82" s="110">
        <f t="shared" si="2210"/>
        <v>0</v>
      </c>
      <c r="YB82" s="110">
        <f t="shared" si="2210"/>
        <v>0</v>
      </c>
      <c r="YC82" s="110">
        <f t="shared" si="2210"/>
        <v>0</v>
      </c>
      <c r="YD82" s="110">
        <f t="shared" si="2210"/>
        <v>0</v>
      </c>
      <c r="YE82" s="110">
        <f t="shared" si="2210"/>
        <v>0</v>
      </c>
      <c r="YF82" s="110">
        <f t="shared" si="2210"/>
        <v>0</v>
      </c>
      <c r="YG82" s="110">
        <f t="shared" si="2210"/>
        <v>0</v>
      </c>
      <c r="YH82" s="110">
        <f t="shared" si="2210"/>
        <v>0</v>
      </c>
      <c r="YI82" s="110">
        <f t="shared" si="2210"/>
        <v>0</v>
      </c>
      <c r="YJ82" s="110">
        <f t="shared" si="2210"/>
        <v>0</v>
      </c>
      <c r="YL82" s="110">
        <f t="shared" ref="YL82:YY82" si="2211">SUM(YL83+YL87+YL92)</f>
        <v>0</v>
      </c>
      <c r="YM82" s="110">
        <f t="shared" si="2211"/>
        <v>0</v>
      </c>
      <c r="YN82" s="110">
        <f t="shared" si="2211"/>
        <v>0</v>
      </c>
      <c r="YO82" s="110">
        <f t="shared" si="2211"/>
        <v>0</v>
      </c>
      <c r="YP82" s="110">
        <f t="shared" si="2211"/>
        <v>0</v>
      </c>
      <c r="YQ82" s="110">
        <f t="shared" si="2211"/>
        <v>0</v>
      </c>
      <c r="YR82" s="110">
        <f t="shared" si="2211"/>
        <v>0</v>
      </c>
      <c r="YS82" s="110">
        <f t="shared" si="2211"/>
        <v>0</v>
      </c>
      <c r="YT82" s="110">
        <f t="shared" si="2211"/>
        <v>0</v>
      </c>
      <c r="YU82" s="110">
        <f t="shared" si="2211"/>
        <v>0</v>
      </c>
      <c r="YV82" s="110">
        <f t="shared" si="2211"/>
        <v>0</v>
      </c>
      <c r="YW82" s="110">
        <f t="shared" si="2211"/>
        <v>0</v>
      </c>
      <c r="YX82" s="110">
        <f t="shared" si="2211"/>
        <v>0</v>
      </c>
      <c r="YY82" s="110">
        <f t="shared" si="2211"/>
        <v>0</v>
      </c>
      <c r="ZA82" s="110">
        <f t="shared" ref="ZA82:ZN82" si="2212">SUM(ZA83+ZA87+ZA92)</f>
        <v>0</v>
      </c>
      <c r="ZB82" s="110">
        <f t="shared" si="2212"/>
        <v>0</v>
      </c>
      <c r="ZC82" s="110">
        <f t="shared" si="2212"/>
        <v>0</v>
      </c>
      <c r="ZD82" s="110">
        <f t="shared" si="2212"/>
        <v>0</v>
      </c>
      <c r="ZE82" s="110">
        <f t="shared" si="2212"/>
        <v>0</v>
      </c>
      <c r="ZF82" s="110">
        <f t="shared" si="2212"/>
        <v>0</v>
      </c>
      <c r="ZG82" s="110">
        <f t="shared" si="2212"/>
        <v>0</v>
      </c>
      <c r="ZH82" s="110">
        <f t="shared" si="2212"/>
        <v>0</v>
      </c>
      <c r="ZI82" s="110">
        <f t="shared" si="2212"/>
        <v>0</v>
      </c>
      <c r="ZJ82" s="110">
        <f t="shared" si="2212"/>
        <v>0</v>
      </c>
      <c r="ZK82" s="110">
        <f t="shared" si="2212"/>
        <v>0</v>
      </c>
      <c r="ZL82" s="110">
        <f t="shared" si="2212"/>
        <v>0</v>
      </c>
      <c r="ZM82" s="110">
        <f t="shared" si="2212"/>
        <v>0</v>
      </c>
      <c r="ZN82" s="110">
        <f t="shared" si="2212"/>
        <v>0</v>
      </c>
      <c r="ZP82" s="110">
        <f t="shared" ref="ZP82:AAC82" si="2213">SUM(ZP83+ZP87+ZP92)</f>
        <v>0</v>
      </c>
      <c r="ZQ82" s="110">
        <f t="shared" si="2213"/>
        <v>0</v>
      </c>
      <c r="ZR82" s="110">
        <f t="shared" si="2213"/>
        <v>0</v>
      </c>
      <c r="ZS82" s="110">
        <f t="shared" si="2213"/>
        <v>0</v>
      </c>
      <c r="ZT82" s="110">
        <f t="shared" si="2213"/>
        <v>0</v>
      </c>
      <c r="ZU82" s="110">
        <f t="shared" si="2213"/>
        <v>0</v>
      </c>
      <c r="ZV82" s="110">
        <f t="shared" si="2213"/>
        <v>0</v>
      </c>
      <c r="ZW82" s="110">
        <f t="shared" si="2213"/>
        <v>0</v>
      </c>
      <c r="ZX82" s="110">
        <f t="shared" si="2213"/>
        <v>0</v>
      </c>
      <c r="ZY82" s="110">
        <f t="shared" si="2213"/>
        <v>0</v>
      </c>
      <c r="ZZ82" s="110">
        <f t="shared" si="2213"/>
        <v>0</v>
      </c>
      <c r="AAA82" s="110">
        <f t="shared" si="2213"/>
        <v>0</v>
      </c>
      <c r="AAB82" s="110">
        <f t="shared" si="2213"/>
        <v>0</v>
      </c>
      <c r="AAC82" s="110">
        <f t="shared" si="2213"/>
        <v>0</v>
      </c>
      <c r="AAE82" s="110">
        <f t="shared" ref="AAE82:AAR82" si="2214">SUM(AAE83+AAE87+AAE92)</f>
        <v>0</v>
      </c>
      <c r="AAF82" s="110">
        <f t="shared" si="2214"/>
        <v>0</v>
      </c>
      <c r="AAG82" s="110">
        <f t="shared" si="2214"/>
        <v>0</v>
      </c>
      <c r="AAH82" s="110">
        <f t="shared" si="2214"/>
        <v>0</v>
      </c>
      <c r="AAI82" s="110">
        <f t="shared" si="2214"/>
        <v>0</v>
      </c>
      <c r="AAJ82" s="110">
        <f t="shared" si="2214"/>
        <v>0</v>
      </c>
      <c r="AAK82" s="110">
        <f t="shared" si="2214"/>
        <v>0</v>
      </c>
      <c r="AAL82" s="110">
        <f t="shared" si="2214"/>
        <v>0</v>
      </c>
      <c r="AAM82" s="110">
        <f t="shared" si="2214"/>
        <v>0</v>
      </c>
      <c r="AAN82" s="110">
        <f t="shared" si="2214"/>
        <v>0</v>
      </c>
      <c r="AAO82" s="110">
        <f t="shared" si="2214"/>
        <v>0</v>
      </c>
      <c r="AAP82" s="110">
        <f t="shared" si="2214"/>
        <v>0</v>
      </c>
      <c r="AAQ82" s="110">
        <f t="shared" si="2214"/>
        <v>0</v>
      </c>
      <c r="AAR82" s="110">
        <f t="shared" si="2214"/>
        <v>0</v>
      </c>
      <c r="AAT82" s="110">
        <f t="shared" ref="AAT82:ABG82" si="2215">SUM(AAT83+AAT87+AAT92)</f>
        <v>0</v>
      </c>
      <c r="AAU82" s="110">
        <f t="shared" si="2215"/>
        <v>0</v>
      </c>
      <c r="AAV82" s="110">
        <f t="shared" si="2215"/>
        <v>0</v>
      </c>
      <c r="AAW82" s="110">
        <f t="shared" si="2215"/>
        <v>0</v>
      </c>
      <c r="AAX82" s="110">
        <f t="shared" si="2215"/>
        <v>0</v>
      </c>
      <c r="AAY82" s="110">
        <f t="shared" si="2215"/>
        <v>0</v>
      </c>
      <c r="AAZ82" s="110">
        <f t="shared" si="2215"/>
        <v>0</v>
      </c>
      <c r="ABA82" s="110">
        <f t="shared" si="2215"/>
        <v>0</v>
      </c>
      <c r="ABB82" s="110">
        <f t="shared" si="2215"/>
        <v>0</v>
      </c>
      <c r="ABC82" s="110">
        <f t="shared" si="2215"/>
        <v>0</v>
      </c>
      <c r="ABD82" s="110">
        <f t="shared" si="2215"/>
        <v>0</v>
      </c>
      <c r="ABE82" s="110">
        <f t="shared" si="2215"/>
        <v>0</v>
      </c>
      <c r="ABF82" s="110">
        <f t="shared" si="2215"/>
        <v>0</v>
      </c>
      <c r="ABG82" s="110">
        <f t="shared" si="2215"/>
        <v>0</v>
      </c>
      <c r="ABI82" s="110">
        <f t="shared" ref="ABI82:ABV82" si="2216">SUM(ABI83+ABI87+ABI92)</f>
        <v>0</v>
      </c>
      <c r="ABJ82" s="110">
        <f t="shared" si="2216"/>
        <v>0</v>
      </c>
      <c r="ABK82" s="110">
        <f t="shared" si="2216"/>
        <v>0</v>
      </c>
      <c r="ABL82" s="110">
        <f t="shared" si="2216"/>
        <v>0</v>
      </c>
      <c r="ABM82" s="110">
        <f t="shared" si="2216"/>
        <v>0</v>
      </c>
      <c r="ABN82" s="110">
        <f t="shared" si="2216"/>
        <v>0</v>
      </c>
      <c r="ABO82" s="110">
        <f t="shared" si="2216"/>
        <v>0</v>
      </c>
      <c r="ABP82" s="110">
        <f t="shared" si="2216"/>
        <v>0</v>
      </c>
      <c r="ABQ82" s="110">
        <f t="shared" si="2216"/>
        <v>0</v>
      </c>
      <c r="ABR82" s="110">
        <f t="shared" si="2216"/>
        <v>0</v>
      </c>
      <c r="ABS82" s="110">
        <f t="shared" si="2216"/>
        <v>0</v>
      </c>
      <c r="ABT82" s="110">
        <f t="shared" si="2216"/>
        <v>0</v>
      </c>
      <c r="ABU82" s="110">
        <f t="shared" si="2216"/>
        <v>0</v>
      </c>
      <c r="ABV82" s="110">
        <f t="shared" si="2216"/>
        <v>0</v>
      </c>
      <c r="ABX82" s="110">
        <f t="shared" ref="ABX82:ACK82" si="2217">SUM(ABX83+ABX87+ABX92)</f>
        <v>0</v>
      </c>
      <c r="ABY82" s="110">
        <f t="shared" si="2217"/>
        <v>0</v>
      </c>
      <c r="ABZ82" s="110">
        <f t="shared" si="2217"/>
        <v>0</v>
      </c>
      <c r="ACA82" s="110">
        <f t="shared" si="2217"/>
        <v>0</v>
      </c>
      <c r="ACB82" s="110">
        <f t="shared" si="2217"/>
        <v>0</v>
      </c>
      <c r="ACC82" s="110">
        <f t="shared" si="2217"/>
        <v>0</v>
      </c>
      <c r="ACD82" s="110">
        <f t="shared" si="2217"/>
        <v>0</v>
      </c>
      <c r="ACE82" s="110">
        <f t="shared" si="2217"/>
        <v>0</v>
      </c>
      <c r="ACF82" s="110">
        <f t="shared" si="2217"/>
        <v>0</v>
      </c>
      <c r="ACG82" s="110">
        <f t="shared" si="2217"/>
        <v>0</v>
      </c>
      <c r="ACH82" s="110">
        <f t="shared" si="2217"/>
        <v>0</v>
      </c>
      <c r="ACI82" s="110">
        <f t="shared" si="2217"/>
        <v>0</v>
      </c>
      <c r="ACJ82" s="110">
        <f t="shared" si="2217"/>
        <v>0</v>
      </c>
      <c r="ACK82" s="110">
        <f t="shared" si="2217"/>
        <v>0</v>
      </c>
      <c r="ACM82" s="110">
        <f t="shared" ref="ACM82:ACZ82" si="2218">SUM(ACM83+ACM87+ACM92)</f>
        <v>0</v>
      </c>
      <c r="ACN82" s="110">
        <f t="shared" si="2218"/>
        <v>0</v>
      </c>
      <c r="ACO82" s="110">
        <f t="shared" si="2218"/>
        <v>0</v>
      </c>
      <c r="ACP82" s="110">
        <f t="shared" si="2218"/>
        <v>0</v>
      </c>
      <c r="ACQ82" s="110">
        <f t="shared" si="2218"/>
        <v>0</v>
      </c>
      <c r="ACR82" s="110">
        <f t="shared" si="2218"/>
        <v>0</v>
      </c>
      <c r="ACS82" s="110">
        <f t="shared" si="2218"/>
        <v>0</v>
      </c>
      <c r="ACT82" s="110">
        <f t="shared" si="2218"/>
        <v>0</v>
      </c>
      <c r="ACU82" s="110">
        <f t="shared" si="2218"/>
        <v>0</v>
      </c>
      <c r="ACV82" s="110">
        <f t="shared" si="2218"/>
        <v>0</v>
      </c>
      <c r="ACW82" s="110">
        <f t="shared" si="2218"/>
        <v>0</v>
      </c>
      <c r="ACX82" s="110">
        <f t="shared" si="2218"/>
        <v>0</v>
      </c>
      <c r="ACY82" s="110">
        <f t="shared" si="2218"/>
        <v>0</v>
      </c>
      <c r="ACZ82" s="110">
        <f t="shared" si="2218"/>
        <v>0</v>
      </c>
      <c r="ADB82" s="110">
        <f t="shared" ref="ADB82:ADO82" si="2219">SUM(ADB83+ADB87+ADB92)</f>
        <v>0</v>
      </c>
      <c r="ADC82" s="110">
        <f t="shared" si="2219"/>
        <v>0</v>
      </c>
      <c r="ADD82" s="110">
        <f t="shared" si="2219"/>
        <v>0</v>
      </c>
      <c r="ADE82" s="110">
        <f t="shared" si="2219"/>
        <v>0</v>
      </c>
      <c r="ADF82" s="110">
        <f t="shared" si="2219"/>
        <v>0</v>
      </c>
      <c r="ADG82" s="110">
        <f t="shared" si="2219"/>
        <v>0</v>
      </c>
      <c r="ADH82" s="110">
        <f t="shared" si="2219"/>
        <v>0</v>
      </c>
      <c r="ADI82" s="110">
        <f t="shared" si="2219"/>
        <v>0</v>
      </c>
      <c r="ADJ82" s="110">
        <f t="shared" si="2219"/>
        <v>0</v>
      </c>
      <c r="ADK82" s="110">
        <f t="shared" si="2219"/>
        <v>0</v>
      </c>
      <c r="ADL82" s="110">
        <f t="shared" si="2219"/>
        <v>0</v>
      </c>
      <c r="ADM82" s="110">
        <f t="shared" si="2219"/>
        <v>0</v>
      </c>
      <c r="ADN82" s="110">
        <f t="shared" si="2219"/>
        <v>0</v>
      </c>
      <c r="ADO82" s="110">
        <f t="shared" si="2219"/>
        <v>0</v>
      </c>
      <c r="ADQ82" s="110">
        <f t="shared" ref="ADQ82:AED82" si="2220">SUM(ADQ83+ADQ87+ADQ92)</f>
        <v>0</v>
      </c>
      <c r="ADR82" s="110">
        <f t="shared" si="2220"/>
        <v>0</v>
      </c>
      <c r="ADS82" s="110">
        <f t="shared" si="2220"/>
        <v>0</v>
      </c>
      <c r="ADT82" s="110">
        <f t="shared" si="2220"/>
        <v>0</v>
      </c>
      <c r="ADU82" s="110">
        <f t="shared" si="2220"/>
        <v>0</v>
      </c>
      <c r="ADV82" s="110">
        <f t="shared" si="2220"/>
        <v>0</v>
      </c>
      <c r="ADW82" s="110">
        <f t="shared" si="2220"/>
        <v>0</v>
      </c>
      <c r="ADX82" s="110">
        <f t="shared" si="2220"/>
        <v>0</v>
      </c>
      <c r="ADY82" s="110">
        <f t="shared" si="2220"/>
        <v>0</v>
      </c>
      <c r="ADZ82" s="110">
        <f t="shared" si="2220"/>
        <v>0</v>
      </c>
      <c r="AEA82" s="110">
        <f t="shared" si="2220"/>
        <v>0</v>
      </c>
      <c r="AEB82" s="110">
        <f t="shared" si="2220"/>
        <v>0</v>
      </c>
      <c r="AEC82" s="110">
        <f t="shared" si="2220"/>
        <v>0</v>
      </c>
      <c r="AED82" s="110">
        <f t="shared" si="2220"/>
        <v>0</v>
      </c>
      <c r="AEF82" s="110">
        <f t="shared" ref="AEF82:AES82" si="2221">SUM(AEF83+AEF87+AEF92)</f>
        <v>0</v>
      </c>
      <c r="AEG82" s="110">
        <f t="shared" si="2221"/>
        <v>0</v>
      </c>
      <c r="AEH82" s="110">
        <f t="shared" si="2221"/>
        <v>0</v>
      </c>
      <c r="AEI82" s="110">
        <f t="shared" si="2221"/>
        <v>0</v>
      </c>
      <c r="AEJ82" s="110">
        <f t="shared" si="2221"/>
        <v>0</v>
      </c>
      <c r="AEK82" s="110">
        <f t="shared" si="2221"/>
        <v>0</v>
      </c>
      <c r="AEL82" s="110">
        <f t="shared" si="2221"/>
        <v>0</v>
      </c>
      <c r="AEM82" s="110">
        <f t="shared" si="2221"/>
        <v>0</v>
      </c>
      <c r="AEN82" s="110">
        <f t="shared" si="2221"/>
        <v>0</v>
      </c>
      <c r="AEO82" s="110">
        <f t="shared" si="2221"/>
        <v>0</v>
      </c>
      <c r="AEP82" s="110">
        <f t="shared" si="2221"/>
        <v>0</v>
      </c>
      <c r="AEQ82" s="110">
        <f t="shared" si="2221"/>
        <v>0</v>
      </c>
      <c r="AER82" s="110">
        <f t="shared" si="2221"/>
        <v>0</v>
      </c>
      <c r="AES82" s="110">
        <f t="shared" si="2221"/>
        <v>0</v>
      </c>
      <c r="AEU82" s="110">
        <f t="shared" ref="AEU82:AFH82" si="2222">SUM(AEU83+AEU87+AEU92)</f>
        <v>0</v>
      </c>
      <c r="AEV82" s="110">
        <f t="shared" si="2222"/>
        <v>0</v>
      </c>
      <c r="AEW82" s="110">
        <f t="shared" si="2222"/>
        <v>0</v>
      </c>
      <c r="AEX82" s="110">
        <f t="shared" si="2222"/>
        <v>0</v>
      </c>
      <c r="AEY82" s="110">
        <f t="shared" si="2222"/>
        <v>0</v>
      </c>
      <c r="AEZ82" s="110">
        <f t="shared" si="2222"/>
        <v>0</v>
      </c>
      <c r="AFA82" s="110">
        <f t="shared" si="2222"/>
        <v>0</v>
      </c>
      <c r="AFB82" s="110">
        <f t="shared" si="2222"/>
        <v>0</v>
      </c>
      <c r="AFC82" s="110">
        <f t="shared" si="2222"/>
        <v>0</v>
      </c>
      <c r="AFD82" s="110">
        <f t="shared" si="2222"/>
        <v>0</v>
      </c>
      <c r="AFE82" s="110">
        <f t="shared" si="2222"/>
        <v>0</v>
      </c>
      <c r="AFF82" s="110">
        <f t="shared" si="2222"/>
        <v>0</v>
      </c>
      <c r="AFG82" s="110">
        <f t="shared" si="2222"/>
        <v>0</v>
      </c>
      <c r="AFH82" s="110">
        <f t="shared" si="2222"/>
        <v>0</v>
      </c>
      <c r="AFJ82" s="110">
        <f t="shared" ref="AFJ82:AFW82" si="2223">SUM(AFJ83+AFJ87+AFJ92)</f>
        <v>0</v>
      </c>
      <c r="AFK82" s="110">
        <f t="shared" si="2223"/>
        <v>0</v>
      </c>
      <c r="AFL82" s="110">
        <f t="shared" si="2223"/>
        <v>0</v>
      </c>
      <c r="AFM82" s="110">
        <f t="shared" si="2223"/>
        <v>0</v>
      </c>
      <c r="AFN82" s="110">
        <f t="shared" si="2223"/>
        <v>0</v>
      </c>
      <c r="AFO82" s="110">
        <f t="shared" si="2223"/>
        <v>0</v>
      </c>
      <c r="AFP82" s="110">
        <f t="shared" si="2223"/>
        <v>0</v>
      </c>
      <c r="AFQ82" s="110">
        <f t="shared" si="2223"/>
        <v>0</v>
      </c>
      <c r="AFR82" s="110">
        <f t="shared" si="2223"/>
        <v>0</v>
      </c>
      <c r="AFS82" s="110">
        <f t="shared" si="2223"/>
        <v>0</v>
      </c>
      <c r="AFT82" s="110">
        <f t="shared" si="2223"/>
        <v>0</v>
      </c>
      <c r="AFU82" s="110">
        <f t="shared" si="2223"/>
        <v>0</v>
      </c>
      <c r="AFV82" s="110">
        <f t="shared" si="2223"/>
        <v>0</v>
      </c>
      <c r="AFW82" s="110">
        <f t="shared" si="2223"/>
        <v>0</v>
      </c>
      <c r="AFY82" s="110">
        <f t="shared" ref="AFY82:AGL82" si="2224">SUM(AFY83+AFY87+AFY92)</f>
        <v>0</v>
      </c>
      <c r="AFZ82" s="110">
        <f t="shared" si="2224"/>
        <v>0</v>
      </c>
      <c r="AGA82" s="110">
        <f t="shared" si="2224"/>
        <v>0</v>
      </c>
      <c r="AGB82" s="110">
        <f t="shared" si="2224"/>
        <v>0</v>
      </c>
      <c r="AGC82" s="110">
        <f t="shared" si="2224"/>
        <v>0</v>
      </c>
      <c r="AGD82" s="110">
        <f t="shared" si="2224"/>
        <v>0</v>
      </c>
      <c r="AGE82" s="110">
        <f t="shared" si="2224"/>
        <v>0</v>
      </c>
      <c r="AGF82" s="110">
        <f t="shared" si="2224"/>
        <v>0</v>
      </c>
      <c r="AGG82" s="110">
        <f t="shared" si="2224"/>
        <v>0</v>
      </c>
      <c r="AGH82" s="110">
        <f t="shared" si="2224"/>
        <v>0</v>
      </c>
      <c r="AGI82" s="110">
        <f t="shared" si="2224"/>
        <v>0</v>
      </c>
      <c r="AGJ82" s="110">
        <f t="shared" si="2224"/>
        <v>0</v>
      </c>
      <c r="AGK82" s="110">
        <f t="shared" si="2224"/>
        <v>0</v>
      </c>
      <c r="AGL82" s="110">
        <f t="shared" si="2224"/>
        <v>0</v>
      </c>
      <c r="AGN82" s="110">
        <f t="shared" ref="AGN82:AHA82" si="2225">SUM(AGN83+AGN87+AGN92)</f>
        <v>0</v>
      </c>
      <c r="AGO82" s="110">
        <f t="shared" si="2225"/>
        <v>0</v>
      </c>
      <c r="AGP82" s="110">
        <f t="shared" si="2225"/>
        <v>0</v>
      </c>
      <c r="AGQ82" s="110">
        <f t="shared" si="2225"/>
        <v>0</v>
      </c>
      <c r="AGR82" s="110">
        <f t="shared" si="2225"/>
        <v>0</v>
      </c>
      <c r="AGS82" s="110">
        <f t="shared" si="2225"/>
        <v>0</v>
      </c>
      <c r="AGT82" s="110">
        <f t="shared" si="2225"/>
        <v>0</v>
      </c>
      <c r="AGU82" s="110">
        <f t="shared" si="2225"/>
        <v>0</v>
      </c>
      <c r="AGV82" s="110">
        <f t="shared" si="2225"/>
        <v>0</v>
      </c>
      <c r="AGW82" s="110">
        <f t="shared" si="2225"/>
        <v>0</v>
      </c>
      <c r="AGX82" s="110">
        <f t="shared" si="2225"/>
        <v>0</v>
      </c>
      <c r="AGY82" s="110">
        <f t="shared" si="2225"/>
        <v>0</v>
      </c>
      <c r="AGZ82" s="110">
        <f t="shared" si="2225"/>
        <v>0</v>
      </c>
      <c r="AHA82" s="110">
        <f t="shared" si="2225"/>
        <v>0</v>
      </c>
      <c r="AHC82" s="110">
        <f t="shared" ref="AHC82:AHP82" si="2226">SUM(AHC83+AHC87+AHC92)</f>
        <v>0</v>
      </c>
      <c r="AHD82" s="110">
        <f t="shared" si="2226"/>
        <v>0</v>
      </c>
      <c r="AHE82" s="110">
        <f t="shared" si="2226"/>
        <v>0</v>
      </c>
      <c r="AHF82" s="110">
        <f t="shared" si="2226"/>
        <v>0</v>
      </c>
      <c r="AHG82" s="110">
        <f t="shared" si="2226"/>
        <v>0</v>
      </c>
      <c r="AHH82" s="110">
        <f t="shared" si="2226"/>
        <v>0</v>
      </c>
      <c r="AHI82" s="110">
        <f t="shared" si="2226"/>
        <v>0</v>
      </c>
      <c r="AHJ82" s="110">
        <f t="shared" si="2226"/>
        <v>0</v>
      </c>
      <c r="AHK82" s="110">
        <f t="shared" si="2226"/>
        <v>0</v>
      </c>
      <c r="AHL82" s="110">
        <f t="shared" si="2226"/>
        <v>0</v>
      </c>
      <c r="AHM82" s="110">
        <f t="shared" si="2226"/>
        <v>0</v>
      </c>
      <c r="AHN82" s="110">
        <f t="shared" si="2226"/>
        <v>0</v>
      </c>
      <c r="AHO82" s="110">
        <f t="shared" si="2226"/>
        <v>0</v>
      </c>
      <c r="AHP82" s="110">
        <f t="shared" si="2226"/>
        <v>0</v>
      </c>
      <c r="AHR82" s="110">
        <f t="shared" ref="AHR82:AIE82" si="2227">SUM(AHR83+AHR87+AHR92)</f>
        <v>0</v>
      </c>
      <c r="AHS82" s="110">
        <f t="shared" si="2227"/>
        <v>0</v>
      </c>
      <c r="AHT82" s="110">
        <f t="shared" si="2227"/>
        <v>0</v>
      </c>
      <c r="AHU82" s="110">
        <f t="shared" si="2227"/>
        <v>0</v>
      </c>
      <c r="AHV82" s="110">
        <f t="shared" si="2227"/>
        <v>0</v>
      </c>
      <c r="AHW82" s="110">
        <f t="shared" si="2227"/>
        <v>0</v>
      </c>
      <c r="AHX82" s="110">
        <f t="shared" si="2227"/>
        <v>0</v>
      </c>
      <c r="AHY82" s="110">
        <f t="shared" si="2227"/>
        <v>0</v>
      </c>
      <c r="AHZ82" s="110">
        <f t="shared" si="2227"/>
        <v>0</v>
      </c>
      <c r="AIA82" s="110">
        <f t="shared" si="2227"/>
        <v>0</v>
      </c>
      <c r="AIB82" s="110">
        <f t="shared" si="2227"/>
        <v>0</v>
      </c>
      <c r="AIC82" s="110">
        <f t="shared" si="2227"/>
        <v>0</v>
      </c>
      <c r="AID82" s="110">
        <f t="shared" si="2227"/>
        <v>0</v>
      </c>
      <c r="AIE82" s="110">
        <f t="shared" si="2227"/>
        <v>0</v>
      </c>
    </row>
    <row r="83" spans="1:915" x14ac:dyDescent="0.3">
      <c r="A83" s="29" t="s">
        <v>87</v>
      </c>
      <c r="B83" s="30" t="s">
        <v>129</v>
      </c>
      <c r="C83" s="110">
        <f>SUM(C84:C86)</f>
        <v>0</v>
      </c>
      <c r="D83" s="110">
        <f t="shared" ref="D83:AD83" si="2228">SUM(D84:D86)</f>
        <v>0</v>
      </c>
      <c r="E83" s="110">
        <f t="shared" si="2228"/>
        <v>0</v>
      </c>
      <c r="F83" s="110">
        <f t="shared" si="2228"/>
        <v>0</v>
      </c>
      <c r="G83" s="110">
        <f t="shared" si="2228"/>
        <v>0</v>
      </c>
      <c r="H83" s="110">
        <f t="shared" si="2228"/>
        <v>0</v>
      </c>
      <c r="I83" s="110">
        <f t="shared" si="2228"/>
        <v>0</v>
      </c>
      <c r="J83" s="110">
        <f t="shared" si="2228"/>
        <v>0</v>
      </c>
      <c r="K83" s="110">
        <f t="shared" si="2228"/>
        <v>0</v>
      </c>
      <c r="L83" s="110">
        <f t="shared" si="2228"/>
        <v>0</v>
      </c>
      <c r="M83" s="110">
        <f t="shared" si="2228"/>
        <v>0</v>
      </c>
      <c r="N83" s="110">
        <f t="shared" si="2228"/>
        <v>0</v>
      </c>
      <c r="O83" s="110">
        <f t="shared" si="2228"/>
        <v>0</v>
      </c>
      <c r="P83" s="110">
        <f t="shared" si="2228"/>
        <v>0</v>
      </c>
      <c r="Q83" s="110">
        <f t="shared" si="2228"/>
        <v>0</v>
      </c>
      <c r="R83" s="110">
        <f t="shared" si="2228"/>
        <v>0</v>
      </c>
      <c r="S83" s="110">
        <f t="shared" si="2228"/>
        <v>0</v>
      </c>
      <c r="T83" s="110">
        <f t="shared" si="2228"/>
        <v>0</v>
      </c>
      <c r="U83" s="110">
        <f t="shared" si="2228"/>
        <v>0</v>
      </c>
      <c r="V83" s="110">
        <f t="shared" si="2228"/>
        <v>0</v>
      </c>
      <c r="W83" s="110">
        <f t="shared" si="2228"/>
        <v>0</v>
      </c>
      <c r="X83" s="110">
        <f t="shared" si="2228"/>
        <v>0</v>
      </c>
      <c r="Y83" s="110">
        <f t="shared" si="2228"/>
        <v>0</v>
      </c>
      <c r="Z83" s="110">
        <f t="shared" si="2228"/>
        <v>0</v>
      </c>
      <c r="AA83" s="110">
        <f t="shared" si="2228"/>
        <v>0</v>
      </c>
      <c r="AB83" s="110">
        <f t="shared" si="2228"/>
        <v>0</v>
      </c>
      <c r="AC83" s="110">
        <f t="shared" si="2228"/>
        <v>0</v>
      </c>
      <c r="AD83" s="110">
        <f t="shared" si="2228"/>
        <v>0</v>
      </c>
      <c r="AF83" s="110">
        <f t="shared" ref="AF83:AS83" si="2229">SUM(AF84:AF86)</f>
        <v>0</v>
      </c>
      <c r="AG83" s="110">
        <f t="shared" si="2229"/>
        <v>0</v>
      </c>
      <c r="AH83" s="110">
        <f t="shared" si="2229"/>
        <v>0</v>
      </c>
      <c r="AI83" s="110">
        <f t="shared" si="2229"/>
        <v>0</v>
      </c>
      <c r="AJ83" s="110">
        <f t="shared" si="2229"/>
        <v>0</v>
      </c>
      <c r="AK83" s="110">
        <f t="shared" si="2229"/>
        <v>0</v>
      </c>
      <c r="AL83" s="110">
        <f t="shared" si="2229"/>
        <v>0</v>
      </c>
      <c r="AM83" s="110">
        <f t="shared" si="2229"/>
        <v>0</v>
      </c>
      <c r="AN83" s="110">
        <f t="shared" si="2229"/>
        <v>0</v>
      </c>
      <c r="AO83" s="110">
        <f t="shared" si="2229"/>
        <v>0</v>
      </c>
      <c r="AP83" s="110">
        <f t="shared" si="2229"/>
        <v>0</v>
      </c>
      <c r="AQ83" s="110">
        <f t="shared" si="2229"/>
        <v>0</v>
      </c>
      <c r="AR83" s="110">
        <f t="shared" si="2229"/>
        <v>0</v>
      </c>
      <c r="AS83" s="110">
        <f t="shared" si="2229"/>
        <v>0</v>
      </c>
      <c r="AU83" s="110">
        <f t="shared" ref="AU83:BH83" si="2230">SUM(AU84:AU86)</f>
        <v>0</v>
      </c>
      <c r="AV83" s="110">
        <f t="shared" si="2230"/>
        <v>0</v>
      </c>
      <c r="AW83" s="110">
        <f t="shared" si="2230"/>
        <v>0</v>
      </c>
      <c r="AX83" s="110">
        <f t="shared" si="2230"/>
        <v>0</v>
      </c>
      <c r="AY83" s="110">
        <f t="shared" si="2230"/>
        <v>0</v>
      </c>
      <c r="AZ83" s="110">
        <f t="shared" si="2230"/>
        <v>0</v>
      </c>
      <c r="BA83" s="110">
        <f t="shared" si="2230"/>
        <v>0</v>
      </c>
      <c r="BB83" s="110">
        <f t="shared" si="2230"/>
        <v>0</v>
      </c>
      <c r="BC83" s="110">
        <f t="shared" si="2230"/>
        <v>0</v>
      </c>
      <c r="BD83" s="110">
        <f t="shared" si="2230"/>
        <v>0</v>
      </c>
      <c r="BE83" s="110">
        <f t="shared" si="2230"/>
        <v>0</v>
      </c>
      <c r="BF83" s="110">
        <f t="shared" si="2230"/>
        <v>0</v>
      </c>
      <c r="BG83" s="110">
        <f t="shared" si="2230"/>
        <v>0</v>
      </c>
      <c r="BH83" s="110">
        <f t="shared" si="2230"/>
        <v>0</v>
      </c>
      <c r="BJ83" s="110">
        <f t="shared" ref="BJ83:BW83" si="2231">SUM(BJ84:BJ86)</f>
        <v>0</v>
      </c>
      <c r="BK83" s="110">
        <f t="shared" si="2231"/>
        <v>0</v>
      </c>
      <c r="BL83" s="110">
        <f t="shared" si="2231"/>
        <v>0</v>
      </c>
      <c r="BM83" s="110">
        <f t="shared" si="2231"/>
        <v>0</v>
      </c>
      <c r="BN83" s="110">
        <f t="shared" si="2231"/>
        <v>0</v>
      </c>
      <c r="BO83" s="110">
        <f t="shared" si="2231"/>
        <v>0</v>
      </c>
      <c r="BP83" s="110">
        <f t="shared" si="2231"/>
        <v>0</v>
      </c>
      <c r="BQ83" s="110">
        <f t="shared" si="2231"/>
        <v>0</v>
      </c>
      <c r="BR83" s="110">
        <f t="shared" si="2231"/>
        <v>0</v>
      </c>
      <c r="BS83" s="110">
        <f t="shared" si="2231"/>
        <v>0</v>
      </c>
      <c r="BT83" s="110">
        <f t="shared" si="2231"/>
        <v>0</v>
      </c>
      <c r="BU83" s="110">
        <f t="shared" si="2231"/>
        <v>0</v>
      </c>
      <c r="BV83" s="110">
        <f t="shared" si="2231"/>
        <v>0</v>
      </c>
      <c r="BW83" s="110">
        <f t="shared" si="2231"/>
        <v>0</v>
      </c>
      <c r="BY83" s="110">
        <f t="shared" ref="BY83:CL83" si="2232">SUM(BY84:BY86)</f>
        <v>0</v>
      </c>
      <c r="BZ83" s="110">
        <f t="shared" si="2232"/>
        <v>0</v>
      </c>
      <c r="CA83" s="110">
        <f t="shared" si="2232"/>
        <v>0</v>
      </c>
      <c r="CB83" s="110">
        <f t="shared" si="2232"/>
        <v>0</v>
      </c>
      <c r="CC83" s="110">
        <f t="shared" si="2232"/>
        <v>0</v>
      </c>
      <c r="CD83" s="110">
        <f t="shared" si="2232"/>
        <v>0</v>
      </c>
      <c r="CE83" s="110">
        <f t="shared" si="2232"/>
        <v>0</v>
      </c>
      <c r="CF83" s="110">
        <f t="shared" si="2232"/>
        <v>0</v>
      </c>
      <c r="CG83" s="110">
        <f t="shared" si="2232"/>
        <v>0</v>
      </c>
      <c r="CH83" s="110">
        <f t="shared" si="2232"/>
        <v>0</v>
      </c>
      <c r="CI83" s="110">
        <f t="shared" si="2232"/>
        <v>0</v>
      </c>
      <c r="CJ83" s="110">
        <f t="shared" si="2232"/>
        <v>0</v>
      </c>
      <c r="CK83" s="110">
        <f t="shared" si="2232"/>
        <v>0</v>
      </c>
      <c r="CL83" s="110">
        <f t="shared" si="2232"/>
        <v>0</v>
      </c>
      <c r="CN83" s="110">
        <f t="shared" ref="CN83:DA83" si="2233">SUM(CN84:CN86)</f>
        <v>0</v>
      </c>
      <c r="CO83" s="110">
        <f t="shared" si="2233"/>
        <v>0</v>
      </c>
      <c r="CP83" s="110">
        <f t="shared" si="2233"/>
        <v>0</v>
      </c>
      <c r="CQ83" s="110">
        <f t="shared" si="2233"/>
        <v>0</v>
      </c>
      <c r="CR83" s="110">
        <f t="shared" si="2233"/>
        <v>0</v>
      </c>
      <c r="CS83" s="110">
        <f t="shared" si="2233"/>
        <v>0</v>
      </c>
      <c r="CT83" s="110">
        <f t="shared" si="2233"/>
        <v>0</v>
      </c>
      <c r="CU83" s="110">
        <f t="shared" si="2233"/>
        <v>0</v>
      </c>
      <c r="CV83" s="110">
        <f t="shared" si="2233"/>
        <v>0</v>
      </c>
      <c r="CW83" s="110">
        <f t="shared" si="2233"/>
        <v>0</v>
      </c>
      <c r="CX83" s="110">
        <f t="shared" si="2233"/>
        <v>0</v>
      </c>
      <c r="CY83" s="110">
        <f t="shared" si="2233"/>
        <v>0</v>
      </c>
      <c r="CZ83" s="110">
        <f t="shared" si="2233"/>
        <v>0</v>
      </c>
      <c r="DA83" s="110">
        <f t="shared" si="2233"/>
        <v>0</v>
      </c>
      <c r="DC83" s="110">
        <f t="shared" ref="DC83:DP83" si="2234">SUM(DC84:DC86)</f>
        <v>0</v>
      </c>
      <c r="DD83" s="110">
        <f t="shared" si="2234"/>
        <v>0</v>
      </c>
      <c r="DE83" s="110">
        <f t="shared" si="2234"/>
        <v>0</v>
      </c>
      <c r="DF83" s="110">
        <f t="shared" si="2234"/>
        <v>0</v>
      </c>
      <c r="DG83" s="110">
        <f t="shared" si="2234"/>
        <v>0</v>
      </c>
      <c r="DH83" s="110">
        <f t="shared" si="2234"/>
        <v>0</v>
      </c>
      <c r="DI83" s="110">
        <f t="shared" si="2234"/>
        <v>0</v>
      </c>
      <c r="DJ83" s="110">
        <f t="shared" si="2234"/>
        <v>0</v>
      </c>
      <c r="DK83" s="110">
        <f t="shared" si="2234"/>
        <v>0</v>
      </c>
      <c r="DL83" s="110">
        <f t="shared" si="2234"/>
        <v>0</v>
      </c>
      <c r="DM83" s="110">
        <f t="shared" si="2234"/>
        <v>0</v>
      </c>
      <c r="DN83" s="110">
        <f t="shared" si="2234"/>
        <v>0</v>
      </c>
      <c r="DO83" s="110">
        <f t="shared" si="2234"/>
        <v>0</v>
      </c>
      <c r="DP83" s="110">
        <f t="shared" si="2234"/>
        <v>0</v>
      </c>
      <c r="DR83" s="110">
        <f t="shared" ref="DR83:EE83" si="2235">SUM(DR84:DR86)</f>
        <v>0</v>
      </c>
      <c r="DS83" s="110">
        <f t="shared" si="2235"/>
        <v>0</v>
      </c>
      <c r="DT83" s="110">
        <f t="shared" si="2235"/>
        <v>0</v>
      </c>
      <c r="DU83" s="110">
        <f t="shared" si="2235"/>
        <v>0</v>
      </c>
      <c r="DV83" s="110">
        <f t="shared" si="2235"/>
        <v>0</v>
      </c>
      <c r="DW83" s="110">
        <f t="shared" si="2235"/>
        <v>0</v>
      </c>
      <c r="DX83" s="110">
        <f t="shared" si="2235"/>
        <v>0</v>
      </c>
      <c r="DY83" s="110">
        <f t="shared" si="2235"/>
        <v>0</v>
      </c>
      <c r="DZ83" s="110">
        <f t="shared" si="2235"/>
        <v>0</v>
      </c>
      <c r="EA83" s="110">
        <f t="shared" si="2235"/>
        <v>0</v>
      </c>
      <c r="EB83" s="110">
        <f t="shared" si="2235"/>
        <v>0</v>
      </c>
      <c r="EC83" s="110">
        <f t="shared" si="2235"/>
        <v>0</v>
      </c>
      <c r="ED83" s="110">
        <f t="shared" si="2235"/>
        <v>0</v>
      </c>
      <c r="EE83" s="110">
        <f t="shared" si="2235"/>
        <v>0</v>
      </c>
      <c r="EG83" s="110">
        <f t="shared" ref="EG83:ET83" si="2236">SUM(EG84:EG86)</f>
        <v>0</v>
      </c>
      <c r="EH83" s="110">
        <f t="shared" si="2236"/>
        <v>0</v>
      </c>
      <c r="EI83" s="110">
        <f t="shared" si="2236"/>
        <v>0</v>
      </c>
      <c r="EJ83" s="110">
        <f t="shared" si="2236"/>
        <v>0</v>
      </c>
      <c r="EK83" s="110">
        <f t="shared" si="2236"/>
        <v>0</v>
      </c>
      <c r="EL83" s="110">
        <f t="shared" si="2236"/>
        <v>0</v>
      </c>
      <c r="EM83" s="110">
        <f t="shared" si="2236"/>
        <v>0</v>
      </c>
      <c r="EN83" s="110">
        <f t="shared" si="2236"/>
        <v>0</v>
      </c>
      <c r="EO83" s="110">
        <f t="shared" si="2236"/>
        <v>0</v>
      </c>
      <c r="EP83" s="110">
        <f t="shared" si="2236"/>
        <v>0</v>
      </c>
      <c r="EQ83" s="110">
        <f t="shared" si="2236"/>
        <v>0</v>
      </c>
      <c r="ER83" s="110">
        <f t="shared" si="2236"/>
        <v>0</v>
      </c>
      <c r="ES83" s="110">
        <f t="shared" si="2236"/>
        <v>0</v>
      </c>
      <c r="ET83" s="110">
        <f t="shared" si="2236"/>
        <v>0</v>
      </c>
      <c r="EV83" s="110">
        <f t="shared" ref="EV83:FI83" si="2237">SUM(EV84:EV86)</f>
        <v>0</v>
      </c>
      <c r="EW83" s="110">
        <f t="shared" si="2237"/>
        <v>0</v>
      </c>
      <c r="EX83" s="110">
        <f t="shared" si="2237"/>
        <v>0</v>
      </c>
      <c r="EY83" s="110">
        <f t="shared" si="2237"/>
        <v>0</v>
      </c>
      <c r="EZ83" s="110">
        <f t="shared" si="2237"/>
        <v>0</v>
      </c>
      <c r="FA83" s="110">
        <f t="shared" si="2237"/>
        <v>0</v>
      </c>
      <c r="FB83" s="110">
        <f t="shared" si="2237"/>
        <v>0</v>
      </c>
      <c r="FC83" s="110">
        <f t="shared" si="2237"/>
        <v>0</v>
      </c>
      <c r="FD83" s="110">
        <f t="shared" si="2237"/>
        <v>0</v>
      </c>
      <c r="FE83" s="110">
        <f t="shared" si="2237"/>
        <v>0</v>
      </c>
      <c r="FF83" s="110">
        <f t="shared" si="2237"/>
        <v>0</v>
      </c>
      <c r="FG83" s="110">
        <f t="shared" si="2237"/>
        <v>0</v>
      </c>
      <c r="FH83" s="110">
        <f t="shared" si="2237"/>
        <v>0</v>
      </c>
      <c r="FI83" s="110">
        <f t="shared" si="2237"/>
        <v>0</v>
      </c>
      <c r="FK83" s="110">
        <f t="shared" ref="FK83:FX83" si="2238">SUM(FK84:FK86)</f>
        <v>0</v>
      </c>
      <c r="FL83" s="110">
        <f t="shared" si="2238"/>
        <v>0</v>
      </c>
      <c r="FM83" s="110">
        <f t="shared" si="2238"/>
        <v>0</v>
      </c>
      <c r="FN83" s="110">
        <f t="shared" si="2238"/>
        <v>0</v>
      </c>
      <c r="FO83" s="110">
        <f t="shared" si="2238"/>
        <v>0</v>
      </c>
      <c r="FP83" s="110">
        <f t="shared" si="2238"/>
        <v>0</v>
      </c>
      <c r="FQ83" s="110">
        <f t="shared" si="2238"/>
        <v>0</v>
      </c>
      <c r="FR83" s="110">
        <f t="shared" si="2238"/>
        <v>0</v>
      </c>
      <c r="FS83" s="110">
        <f t="shared" si="2238"/>
        <v>0</v>
      </c>
      <c r="FT83" s="110">
        <f t="shared" si="2238"/>
        <v>0</v>
      </c>
      <c r="FU83" s="110">
        <f t="shared" si="2238"/>
        <v>0</v>
      </c>
      <c r="FV83" s="110">
        <f t="shared" si="2238"/>
        <v>0</v>
      </c>
      <c r="FW83" s="110">
        <f t="shared" si="2238"/>
        <v>0</v>
      </c>
      <c r="FX83" s="110">
        <f t="shared" si="2238"/>
        <v>0</v>
      </c>
      <c r="FZ83" s="110">
        <f t="shared" ref="FZ83:GM83" si="2239">SUM(FZ84:FZ86)</f>
        <v>0</v>
      </c>
      <c r="GA83" s="110">
        <f t="shared" si="2239"/>
        <v>0</v>
      </c>
      <c r="GB83" s="110">
        <f t="shared" si="2239"/>
        <v>0</v>
      </c>
      <c r="GC83" s="110">
        <f t="shared" si="2239"/>
        <v>0</v>
      </c>
      <c r="GD83" s="110">
        <f t="shared" si="2239"/>
        <v>0</v>
      </c>
      <c r="GE83" s="110">
        <f t="shared" si="2239"/>
        <v>0</v>
      </c>
      <c r="GF83" s="110">
        <f t="shared" si="2239"/>
        <v>0</v>
      </c>
      <c r="GG83" s="110">
        <f t="shared" si="2239"/>
        <v>0</v>
      </c>
      <c r="GH83" s="110">
        <f t="shared" si="2239"/>
        <v>0</v>
      </c>
      <c r="GI83" s="110">
        <f t="shared" si="2239"/>
        <v>0</v>
      </c>
      <c r="GJ83" s="110">
        <f t="shared" si="2239"/>
        <v>0</v>
      </c>
      <c r="GK83" s="110">
        <f t="shared" si="2239"/>
        <v>0</v>
      </c>
      <c r="GL83" s="110">
        <f t="shared" si="2239"/>
        <v>0</v>
      </c>
      <c r="GM83" s="110">
        <f t="shared" si="2239"/>
        <v>0</v>
      </c>
      <c r="GO83" s="110">
        <f t="shared" ref="GO83:HB83" si="2240">SUM(GO84:GO86)</f>
        <v>0</v>
      </c>
      <c r="GP83" s="110">
        <f t="shared" si="2240"/>
        <v>0</v>
      </c>
      <c r="GQ83" s="110">
        <f t="shared" si="2240"/>
        <v>0</v>
      </c>
      <c r="GR83" s="110">
        <f t="shared" si="2240"/>
        <v>0</v>
      </c>
      <c r="GS83" s="110">
        <f t="shared" si="2240"/>
        <v>0</v>
      </c>
      <c r="GT83" s="110">
        <f t="shared" si="2240"/>
        <v>0</v>
      </c>
      <c r="GU83" s="110">
        <f t="shared" si="2240"/>
        <v>0</v>
      </c>
      <c r="GV83" s="110">
        <f t="shared" si="2240"/>
        <v>0</v>
      </c>
      <c r="GW83" s="110">
        <f t="shared" si="2240"/>
        <v>0</v>
      </c>
      <c r="GX83" s="110">
        <f t="shared" si="2240"/>
        <v>0</v>
      </c>
      <c r="GY83" s="110">
        <f t="shared" si="2240"/>
        <v>0</v>
      </c>
      <c r="GZ83" s="110">
        <f t="shared" si="2240"/>
        <v>0</v>
      </c>
      <c r="HA83" s="110">
        <f t="shared" si="2240"/>
        <v>0</v>
      </c>
      <c r="HB83" s="110">
        <f t="shared" si="2240"/>
        <v>0</v>
      </c>
      <c r="HD83" s="110">
        <f t="shared" ref="HD83:HQ83" si="2241">SUM(HD84:HD86)</f>
        <v>0</v>
      </c>
      <c r="HE83" s="110">
        <f t="shared" si="2241"/>
        <v>0</v>
      </c>
      <c r="HF83" s="110">
        <f t="shared" si="2241"/>
        <v>0</v>
      </c>
      <c r="HG83" s="110">
        <f t="shared" si="2241"/>
        <v>0</v>
      </c>
      <c r="HH83" s="110">
        <f t="shared" si="2241"/>
        <v>0</v>
      </c>
      <c r="HI83" s="110">
        <f t="shared" si="2241"/>
        <v>0</v>
      </c>
      <c r="HJ83" s="110">
        <f t="shared" si="2241"/>
        <v>0</v>
      </c>
      <c r="HK83" s="110">
        <f t="shared" si="2241"/>
        <v>0</v>
      </c>
      <c r="HL83" s="110">
        <f t="shared" si="2241"/>
        <v>0</v>
      </c>
      <c r="HM83" s="110">
        <f t="shared" si="2241"/>
        <v>0</v>
      </c>
      <c r="HN83" s="110">
        <f t="shared" si="2241"/>
        <v>0</v>
      </c>
      <c r="HO83" s="110">
        <f t="shared" si="2241"/>
        <v>0</v>
      </c>
      <c r="HP83" s="110">
        <f t="shared" si="2241"/>
        <v>0</v>
      </c>
      <c r="HQ83" s="110">
        <f t="shared" si="2241"/>
        <v>0</v>
      </c>
      <c r="HS83" s="110">
        <f t="shared" ref="HS83:IF83" si="2242">SUM(HS84:HS86)</f>
        <v>0</v>
      </c>
      <c r="HT83" s="110">
        <f t="shared" si="2242"/>
        <v>0</v>
      </c>
      <c r="HU83" s="110">
        <f t="shared" si="2242"/>
        <v>0</v>
      </c>
      <c r="HV83" s="110">
        <f t="shared" si="2242"/>
        <v>0</v>
      </c>
      <c r="HW83" s="110">
        <f t="shared" si="2242"/>
        <v>0</v>
      </c>
      <c r="HX83" s="110">
        <f t="shared" si="2242"/>
        <v>0</v>
      </c>
      <c r="HY83" s="110">
        <f t="shared" si="2242"/>
        <v>0</v>
      </c>
      <c r="HZ83" s="110">
        <f t="shared" si="2242"/>
        <v>0</v>
      </c>
      <c r="IA83" s="110">
        <f t="shared" si="2242"/>
        <v>0</v>
      </c>
      <c r="IB83" s="110">
        <f t="shared" si="2242"/>
        <v>0</v>
      </c>
      <c r="IC83" s="110">
        <f t="shared" si="2242"/>
        <v>0</v>
      </c>
      <c r="ID83" s="110">
        <f t="shared" si="2242"/>
        <v>0</v>
      </c>
      <c r="IE83" s="110">
        <f t="shared" si="2242"/>
        <v>0</v>
      </c>
      <c r="IF83" s="110">
        <f t="shared" si="2242"/>
        <v>0</v>
      </c>
      <c r="IH83" s="110">
        <f t="shared" ref="IH83:IU83" si="2243">SUM(IH84:IH86)</f>
        <v>0</v>
      </c>
      <c r="II83" s="110">
        <f t="shared" si="2243"/>
        <v>0</v>
      </c>
      <c r="IJ83" s="110">
        <f t="shared" si="2243"/>
        <v>0</v>
      </c>
      <c r="IK83" s="110">
        <f t="shared" si="2243"/>
        <v>0</v>
      </c>
      <c r="IL83" s="110">
        <f t="shared" si="2243"/>
        <v>0</v>
      </c>
      <c r="IM83" s="110">
        <f t="shared" si="2243"/>
        <v>0</v>
      </c>
      <c r="IN83" s="110">
        <f t="shared" si="2243"/>
        <v>0</v>
      </c>
      <c r="IO83" s="110">
        <f t="shared" si="2243"/>
        <v>0</v>
      </c>
      <c r="IP83" s="110">
        <f t="shared" si="2243"/>
        <v>0</v>
      </c>
      <c r="IQ83" s="110">
        <f t="shared" si="2243"/>
        <v>0</v>
      </c>
      <c r="IR83" s="110">
        <f t="shared" si="2243"/>
        <v>0</v>
      </c>
      <c r="IS83" s="110">
        <f t="shared" si="2243"/>
        <v>0</v>
      </c>
      <c r="IT83" s="110">
        <f t="shared" si="2243"/>
        <v>0</v>
      </c>
      <c r="IU83" s="110">
        <f t="shared" si="2243"/>
        <v>0</v>
      </c>
      <c r="IW83" s="110">
        <f t="shared" ref="IW83:JJ83" si="2244">SUM(IW84:IW86)</f>
        <v>0</v>
      </c>
      <c r="IX83" s="110">
        <f t="shared" si="2244"/>
        <v>0</v>
      </c>
      <c r="IY83" s="110">
        <f t="shared" si="2244"/>
        <v>0</v>
      </c>
      <c r="IZ83" s="110">
        <f t="shared" si="2244"/>
        <v>0</v>
      </c>
      <c r="JA83" s="110">
        <f t="shared" si="2244"/>
        <v>0</v>
      </c>
      <c r="JB83" s="110">
        <f t="shared" si="2244"/>
        <v>0</v>
      </c>
      <c r="JC83" s="110">
        <f t="shared" si="2244"/>
        <v>0</v>
      </c>
      <c r="JD83" s="110">
        <f t="shared" si="2244"/>
        <v>0</v>
      </c>
      <c r="JE83" s="110">
        <f t="shared" si="2244"/>
        <v>0</v>
      </c>
      <c r="JF83" s="110">
        <f t="shared" si="2244"/>
        <v>0</v>
      </c>
      <c r="JG83" s="110">
        <f t="shared" si="2244"/>
        <v>0</v>
      </c>
      <c r="JH83" s="110">
        <f t="shared" si="2244"/>
        <v>0</v>
      </c>
      <c r="JI83" s="110">
        <f t="shared" si="2244"/>
        <v>0</v>
      </c>
      <c r="JJ83" s="110">
        <f t="shared" si="2244"/>
        <v>0</v>
      </c>
      <c r="JL83" s="110">
        <f t="shared" ref="JL83:JY83" si="2245">SUM(JL84:JL86)</f>
        <v>0</v>
      </c>
      <c r="JM83" s="110">
        <f t="shared" si="2245"/>
        <v>0</v>
      </c>
      <c r="JN83" s="110">
        <f t="shared" si="2245"/>
        <v>0</v>
      </c>
      <c r="JO83" s="110">
        <f t="shared" si="2245"/>
        <v>0</v>
      </c>
      <c r="JP83" s="110">
        <f t="shared" si="2245"/>
        <v>0</v>
      </c>
      <c r="JQ83" s="110">
        <f t="shared" si="2245"/>
        <v>0</v>
      </c>
      <c r="JR83" s="110">
        <f t="shared" si="2245"/>
        <v>0</v>
      </c>
      <c r="JS83" s="110">
        <f t="shared" si="2245"/>
        <v>0</v>
      </c>
      <c r="JT83" s="110">
        <f t="shared" si="2245"/>
        <v>0</v>
      </c>
      <c r="JU83" s="110">
        <f t="shared" si="2245"/>
        <v>0</v>
      </c>
      <c r="JV83" s="110">
        <f t="shared" si="2245"/>
        <v>0</v>
      </c>
      <c r="JW83" s="110">
        <f t="shared" si="2245"/>
        <v>0</v>
      </c>
      <c r="JX83" s="110">
        <f t="shared" si="2245"/>
        <v>0</v>
      </c>
      <c r="JY83" s="110">
        <f t="shared" si="2245"/>
        <v>0</v>
      </c>
      <c r="KA83" s="110">
        <f t="shared" ref="KA83:KN83" si="2246">SUM(KA84:KA86)</f>
        <v>0</v>
      </c>
      <c r="KB83" s="110">
        <f t="shared" si="2246"/>
        <v>0</v>
      </c>
      <c r="KC83" s="110">
        <f t="shared" si="2246"/>
        <v>0</v>
      </c>
      <c r="KD83" s="110">
        <f t="shared" si="2246"/>
        <v>0</v>
      </c>
      <c r="KE83" s="110">
        <f t="shared" si="2246"/>
        <v>0</v>
      </c>
      <c r="KF83" s="110">
        <f t="shared" si="2246"/>
        <v>0</v>
      </c>
      <c r="KG83" s="110">
        <f t="shared" si="2246"/>
        <v>0</v>
      </c>
      <c r="KH83" s="110">
        <f t="shared" si="2246"/>
        <v>0</v>
      </c>
      <c r="KI83" s="110">
        <f t="shared" si="2246"/>
        <v>0</v>
      </c>
      <c r="KJ83" s="110">
        <f t="shared" si="2246"/>
        <v>0</v>
      </c>
      <c r="KK83" s="110">
        <f t="shared" si="2246"/>
        <v>0</v>
      </c>
      <c r="KL83" s="110">
        <f t="shared" si="2246"/>
        <v>0</v>
      </c>
      <c r="KM83" s="110">
        <f t="shared" si="2246"/>
        <v>0</v>
      </c>
      <c r="KN83" s="110">
        <f t="shared" si="2246"/>
        <v>0</v>
      </c>
      <c r="KP83" s="110">
        <f t="shared" ref="KP83:LC83" si="2247">SUM(KP84:KP86)</f>
        <v>0</v>
      </c>
      <c r="KQ83" s="110">
        <f t="shared" si="2247"/>
        <v>0</v>
      </c>
      <c r="KR83" s="110">
        <f t="shared" si="2247"/>
        <v>0</v>
      </c>
      <c r="KS83" s="110">
        <f t="shared" si="2247"/>
        <v>0</v>
      </c>
      <c r="KT83" s="110">
        <f t="shared" si="2247"/>
        <v>0</v>
      </c>
      <c r="KU83" s="110">
        <f t="shared" si="2247"/>
        <v>0</v>
      </c>
      <c r="KV83" s="110">
        <f t="shared" si="2247"/>
        <v>0</v>
      </c>
      <c r="KW83" s="110">
        <f t="shared" si="2247"/>
        <v>0</v>
      </c>
      <c r="KX83" s="110">
        <f t="shared" si="2247"/>
        <v>0</v>
      </c>
      <c r="KY83" s="110">
        <f t="shared" si="2247"/>
        <v>0</v>
      </c>
      <c r="KZ83" s="110">
        <f t="shared" si="2247"/>
        <v>0</v>
      </c>
      <c r="LA83" s="110">
        <f t="shared" si="2247"/>
        <v>0</v>
      </c>
      <c r="LB83" s="110">
        <f t="shared" si="2247"/>
        <v>0</v>
      </c>
      <c r="LC83" s="110">
        <f t="shared" si="2247"/>
        <v>0</v>
      </c>
      <c r="LE83" s="110">
        <f t="shared" ref="LE83:LR83" si="2248">SUM(LE84:LE86)</f>
        <v>0</v>
      </c>
      <c r="LF83" s="110">
        <f t="shared" si="2248"/>
        <v>0</v>
      </c>
      <c r="LG83" s="110">
        <f t="shared" si="2248"/>
        <v>0</v>
      </c>
      <c r="LH83" s="110">
        <f t="shared" si="2248"/>
        <v>0</v>
      </c>
      <c r="LI83" s="110">
        <f t="shared" si="2248"/>
        <v>0</v>
      </c>
      <c r="LJ83" s="110">
        <f t="shared" si="2248"/>
        <v>0</v>
      </c>
      <c r="LK83" s="110">
        <f t="shared" si="2248"/>
        <v>0</v>
      </c>
      <c r="LL83" s="110">
        <f t="shared" si="2248"/>
        <v>0</v>
      </c>
      <c r="LM83" s="110">
        <f t="shared" si="2248"/>
        <v>0</v>
      </c>
      <c r="LN83" s="110">
        <f t="shared" si="2248"/>
        <v>0</v>
      </c>
      <c r="LO83" s="110">
        <f t="shared" si="2248"/>
        <v>0</v>
      </c>
      <c r="LP83" s="110">
        <f t="shared" si="2248"/>
        <v>0</v>
      </c>
      <c r="LQ83" s="110">
        <f t="shared" si="2248"/>
        <v>0</v>
      </c>
      <c r="LR83" s="110">
        <f t="shared" si="2248"/>
        <v>0</v>
      </c>
      <c r="LT83" s="110">
        <f t="shared" ref="LT83:MG83" si="2249">SUM(LT84:LT86)</f>
        <v>0</v>
      </c>
      <c r="LU83" s="110">
        <f t="shared" si="2249"/>
        <v>0</v>
      </c>
      <c r="LV83" s="110">
        <f t="shared" si="2249"/>
        <v>0</v>
      </c>
      <c r="LW83" s="110">
        <f t="shared" si="2249"/>
        <v>0</v>
      </c>
      <c r="LX83" s="110">
        <f t="shared" si="2249"/>
        <v>0</v>
      </c>
      <c r="LY83" s="110">
        <f t="shared" si="2249"/>
        <v>0</v>
      </c>
      <c r="LZ83" s="110">
        <f t="shared" si="2249"/>
        <v>0</v>
      </c>
      <c r="MA83" s="110">
        <f t="shared" si="2249"/>
        <v>0</v>
      </c>
      <c r="MB83" s="110">
        <f t="shared" si="2249"/>
        <v>0</v>
      </c>
      <c r="MC83" s="110">
        <f t="shared" si="2249"/>
        <v>0</v>
      </c>
      <c r="MD83" s="110">
        <f t="shared" si="2249"/>
        <v>0</v>
      </c>
      <c r="ME83" s="110">
        <f t="shared" si="2249"/>
        <v>0</v>
      </c>
      <c r="MF83" s="110">
        <f t="shared" si="2249"/>
        <v>0</v>
      </c>
      <c r="MG83" s="110">
        <f t="shared" si="2249"/>
        <v>0</v>
      </c>
      <c r="MI83" s="110">
        <f t="shared" ref="MI83:MV83" si="2250">SUM(MI84:MI86)</f>
        <v>0</v>
      </c>
      <c r="MJ83" s="110">
        <f t="shared" si="2250"/>
        <v>0</v>
      </c>
      <c r="MK83" s="110">
        <f t="shared" si="2250"/>
        <v>0</v>
      </c>
      <c r="ML83" s="110">
        <f t="shared" si="2250"/>
        <v>0</v>
      </c>
      <c r="MM83" s="110">
        <f t="shared" si="2250"/>
        <v>0</v>
      </c>
      <c r="MN83" s="110">
        <f t="shared" si="2250"/>
        <v>0</v>
      </c>
      <c r="MO83" s="110">
        <f t="shared" si="2250"/>
        <v>0</v>
      </c>
      <c r="MP83" s="110">
        <f t="shared" si="2250"/>
        <v>0</v>
      </c>
      <c r="MQ83" s="110">
        <f t="shared" si="2250"/>
        <v>0</v>
      </c>
      <c r="MR83" s="110">
        <f t="shared" si="2250"/>
        <v>0</v>
      </c>
      <c r="MS83" s="110">
        <f t="shared" si="2250"/>
        <v>0</v>
      </c>
      <c r="MT83" s="110">
        <f t="shared" si="2250"/>
        <v>0</v>
      </c>
      <c r="MU83" s="110">
        <f t="shared" si="2250"/>
        <v>0</v>
      </c>
      <c r="MV83" s="110">
        <f t="shared" si="2250"/>
        <v>0</v>
      </c>
      <c r="MX83" s="110">
        <f t="shared" ref="MX83:NK83" si="2251">SUM(MX84:MX86)</f>
        <v>0</v>
      </c>
      <c r="MY83" s="110">
        <f t="shared" si="2251"/>
        <v>0</v>
      </c>
      <c r="MZ83" s="110">
        <f t="shared" si="2251"/>
        <v>0</v>
      </c>
      <c r="NA83" s="110">
        <f t="shared" si="2251"/>
        <v>0</v>
      </c>
      <c r="NB83" s="110">
        <f t="shared" si="2251"/>
        <v>0</v>
      </c>
      <c r="NC83" s="110">
        <f t="shared" si="2251"/>
        <v>0</v>
      </c>
      <c r="ND83" s="110">
        <f t="shared" si="2251"/>
        <v>0</v>
      </c>
      <c r="NE83" s="110">
        <f t="shared" si="2251"/>
        <v>0</v>
      </c>
      <c r="NF83" s="110">
        <f t="shared" si="2251"/>
        <v>0</v>
      </c>
      <c r="NG83" s="110">
        <f t="shared" si="2251"/>
        <v>0</v>
      </c>
      <c r="NH83" s="110">
        <f t="shared" si="2251"/>
        <v>0</v>
      </c>
      <c r="NI83" s="110">
        <f t="shared" si="2251"/>
        <v>0</v>
      </c>
      <c r="NJ83" s="110">
        <f t="shared" si="2251"/>
        <v>0</v>
      </c>
      <c r="NK83" s="110">
        <f t="shared" si="2251"/>
        <v>0</v>
      </c>
      <c r="NM83" s="110">
        <f t="shared" ref="NM83:NZ83" si="2252">SUM(NM84:NM86)</f>
        <v>0</v>
      </c>
      <c r="NN83" s="110">
        <f t="shared" si="2252"/>
        <v>0</v>
      </c>
      <c r="NO83" s="110">
        <f t="shared" si="2252"/>
        <v>0</v>
      </c>
      <c r="NP83" s="110">
        <f t="shared" si="2252"/>
        <v>0</v>
      </c>
      <c r="NQ83" s="110">
        <f t="shared" si="2252"/>
        <v>0</v>
      </c>
      <c r="NR83" s="110">
        <f t="shared" si="2252"/>
        <v>0</v>
      </c>
      <c r="NS83" s="110">
        <f t="shared" si="2252"/>
        <v>0</v>
      </c>
      <c r="NT83" s="110">
        <f t="shared" si="2252"/>
        <v>0</v>
      </c>
      <c r="NU83" s="110">
        <f t="shared" si="2252"/>
        <v>0</v>
      </c>
      <c r="NV83" s="110">
        <f t="shared" si="2252"/>
        <v>0</v>
      </c>
      <c r="NW83" s="110">
        <f t="shared" si="2252"/>
        <v>0</v>
      </c>
      <c r="NX83" s="110">
        <f t="shared" si="2252"/>
        <v>0</v>
      </c>
      <c r="NY83" s="110">
        <f t="shared" si="2252"/>
        <v>0</v>
      </c>
      <c r="NZ83" s="110">
        <f t="shared" si="2252"/>
        <v>0</v>
      </c>
      <c r="OB83" s="110">
        <f t="shared" ref="OB83:OO83" si="2253">SUM(OB84:OB86)</f>
        <v>0</v>
      </c>
      <c r="OC83" s="110">
        <f t="shared" si="2253"/>
        <v>0</v>
      </c>
      <c r="OD83" s="110">
        <f t="shared" si="2253"/>
        <v>0</v>
      </c>
      <c r="OE83" s="110">
        <f t="shared" si="2253"/>
        <v>0</v>
      </c>
      <c r="OF83" s="110">
        <f t="shared" si="2253"/>
        <v>0</v>
      </c>
      <c r="OG83" s="110">
        <f t="shared" si="2253"/>
        <v>0</v>
      </c>
      <c r="OH83" s="110">
        <f t="shared" si="2253"/>
        <v>0</v>
      </c>
      <c r="OI83" s="110">
        <f t="shared" si="2253"/>
        <v>0</v>
      </c>
      <c r="OJ83" s="110">
        <f t="shared" si="2253"/>
        <v>0</v>
      </c>
      <c r="OK83" s="110">
        <f t="shared" si="2253"/>
        <v>0</v>
      </c>
      <c r="OL83" s="110">
        <f t="shared" si="2253"/>
        <v>0</v>
      </c>
      <c r="OM83" s="110">
        <f t="shared" si="2253"/>
        <v>0</v>
      </c>
      <c r="ON83" s="110">
        <f t="shared" si="2253"/>
        <v>0</v>
      </c>
      <c r="OO83" s="110">
        <f t="shared" si="2253"/>
        <v>0</v>
      </c>
      <c r="OQ83" s="110">
        <f t="shared" ref="OQ83:PD83" si="2254">SUM(OQ84:OQ86)</f>
        <v>0</v>
      </c>
      <c r="OR83" s="110">
        <f t="shared" si="2254"/>
        <v>0</v>
      </c>
      <c r="OS83" s="110">
        <f t="shared" si="2254"/>
        <v>0</v>
      </c>
      <c r="OT83" s="110">
        <f t="shared" si="2254"/>
        <v>0</v>
      </c>
      <c r="OU83" s="110">
        <f t="shared" si="2254"/>
        <v>0</v>
      </c>
      <c r="OV83" s="110">
        <f t="shared" si="2254"/>
        <v>0</v>
      </c>
      <c r="OW83" s="110">
        <f t="shared" si="2254"/>
        <v>0</v>
      </c>
      <c r="OX83" s="110">
        <f t="shared" si="2254"/>
        <v>0</v>
      </c>
      <c r="OY83" s="110">
        <f t="shared" si="2254"/>
        <v>0</v>
      </c>
      <c r="OZ83" s="110">
        <f t="shared" si="2254"/>
        <v>0</v>
      </c>
      <c r="PA83" s="110">
        <f t="shared" si="2254"/>
        <v>0</v>
      </c>
      <c r="PB83" s="110">
        <f t="shared" si="2254"/>
        <v>0</v>
      </c>
      <c r="PC83" s="110">
        <f t="shared" si="2254"/>
        <v>0</v>
      </c>
      <c r="PD83" s="110">
        <f t="shared" si="2254"/>
        <v>0</v>
      </c>
      <c r="PF83" s="110">
        <f t="shared" ref="PF83:PS83" si="2255">SUM(PF84:PF86)</f>
        <v>0</v>
      </c>
      <c r="PG83" s="110">
        <f t="shared" si="2255"/>
        <v>0</v>
      </c>
      <c r="PH83" s="110">
        <f t="shared" si="2255"/>
        <v>0</v>
      </c>
      <c r="PI83" s="110">
        <f t="shared" si="2255"/>
        <v>0</v>
      </c>
      <c r="PJ83" s="110">
        <f t="shared" si="2255"/>
        <v>0</v>
      </c>
      <c r="PK83" s="110">
        <f t="shared" si="2255"/>
        <v>0</v>
      </c>
      <c r="PL83" s="110">
        <f t="shared" si="2255"/>
        <v>0</v>
      </c>
      <c r="PM83" s="110">
        <f t="shared" si="2255"/>
        <v>0</v>
      </c>
      <c r="PN83" s="110">
        <f t="shared" si="2255"/>
        <v>0</v>
      </c>
      <c r="PO83" s="110">
        <f t="shared" si="2255"/>
        <v>0</v>
      </c>
      <c r="PP83" s="110">
        <f t="shared" si="2255"/>
        <v>0</v>
      </c>
      <c r="PQ83" s="110">
        <f t="shared" si="2255"/>
        <v>0</v>
      </c>
      <c r="PR83" s="110">
        <f t="shared" si="2255"/>
        <v>0</v>
      </c>
      <c r="PS83" s="110">
        <f t="shared" si="2255"/>
        <v>0</v>
      </c>
      <c r="PU83" s="110">
        <f t="shared" ref="PU83:QH83" si="2256">SUM(PU84:PU86)</f>
        <v>0</v>
      </c>
      <c r="PV83" s="110">
        <f t="shared" si="2256"/>
        <v>0</v>
      </c>
      <c r="PW83" s="110">
        <f t="shared" si="2256"/>
        <v>0</v>
      </c>
      <c r="PX83" s="110">
        <f t="shared" si="2256"/>
        <v>0</v>
      </c>
      <c r="PY83" s="110">
        <f t="shared" si="2256"/>
        <v>0</v>
      </c>
      <c r="PZ83" s="110">
        <f t="shared" si="2256"/>
        <v>0</v>
      </c>
      <c r="QA83" s="110">
        <f t="shared" si="2256"/>
        <v>0</v>
      </c>
      <c r="QB83" s="110">
        <f t="shared" si="2256"/>
        <v>0</v>
      </c>
      <c r="QC83" s="110">
        <f t="shared" si="2256"/>
        <v>0</v>
      </c>
      <c r="QD83" s="110">
        <f t="shared" si="2256"/>
        <v>0</v>
      </c>
      <c r="QE83" s="110">
        <f t="shared" si="2256"/>
        <v>0</v>
      </c>
      <c r="QF83" s="110">
        <f t="shared" si="2256"/>
        <v>0</v>
      </c>
      <c r="QG83" s="110">
        <f t="shared" si="2256"/>
        <v>0</v>
      </c>
      <c r="QH83" s="110">
        <f t="shared" si="2256"/>
        <v>0</v>
      </c>
      <c r="QJ83" s="110">
        <f t="shared" ref="QJ83:QW83" si="2257">SUM(QJ84:QJ86)</f>
        <v>0</v>
      </c>
      <c r="QK83" s="110">
        <f t="shared" si="2257"/>
        <v>0</v>
      </c>
      <c r="QL83" s="110">
        <f t="shared" si="2257"/>
        <v>0</v>
      </c>
      <c r="QM83" s="110">
        <f t="shared" si="2257"/>
        <v>0</v>
      </c>
      <c r="QN83" s="110">
        <f t="shared" si="2257"/>
        <v>0</v>
      </c>
      <c r="QO83" s="110">
        <f t="shared" si="2257"/>
        <v>0</v>
      </c>
      <c r="QP83" s="110">
        <f t="shared" si="2257"/>
        <v>0</v>
      </c>
      <c r="QQ83" s="110">
        <f t="shared" si="2257"/>
        <v>0</v>
      </c>
      <c r="QR83" s="110">
        <f t="shared" si="2257"/>
        <v>0</v>
      </c>
      <c r="QS83" s="110">
        <f t="shared" si="2257"/>
        <v>0</v>
      </c>
      <c r="QT83" s="110">
        <f t="shared" si="2257"/>
        <v>0</v>
      </c>
      <c r="QU83" s="110">
        <f t="shared" si="2257"/>
        <v>0</v>
      </c>
      <c r="QV83" s="110">
        <f t="shared" si="2257"/>
        <v>0</v>
      </c>
      <c r="QW83" s="110">
        <f t="shared" si="2257"/>
        <v>0</v>
      </c>
      <c r="QY83" s="110">
        <f t="shared" ref="QY83:RL83" si="2258">SUM(QY84:QY86)</f>
        <v>0</v>
      </c>
      <c r="QZ83" s="110">
        <f t="shared" si="2258"/>
        <v>0</v>
      </c>
      <c r="RA83" s="110">
        <f t="shared" si="2258"/>
        <v>0</v>
      </c>
      <c r="RB83" s="110">
        <f t="shared" si="2258"/>
        <v>0</v>
      </c>
      <c r="RC83" s="110">
        <f t="shared" si="2258"/>
        <v>0</v>
      </c>
      <c r="RD83" s="110">
        <f t="shared" si="2258"/>
        <v>0</v>
      </c>
      <c r="RE83" s="110">
        <f t="shared" si="2258"/>
        <v>0</v>
      </c>
      <c r="RF83" s="110">
        <f t="shared" si="2258"/>
        <v>0</v>
      </c>
      <c r="RG83" s="110">
        <f t="shared" si="2258"/>
        <v>0</v>
      </c>
      <c r="RH83" s="110">
        <f t="shared" si="2258"/>
        <v>0</v>
      </c>
      <c r="RI83" s="110">
        <f t="shared" si="2258"/>
        <v>0</v>
      </c>
      <c r="RJ83" s="110">
        <f t="shared" si="2258"/>
        <v>0</v>
      </c>
      <c r="RK83" s="110">
        <f t="shared" si="2258"/>
        <v>0</v>
      </c>
      <c r="RL83" s="110">
        <f t="shared" si="2258"/>
        <v>0</v>
      </c>
      <c r="RN83" s="110">
        <f t="shared" ref="RN83:SA83" si="2259">SUM(RN84:RN86)</f>
        <v>0</v>
      </c>
      <c r="RO83" s="110">
        <f t="shared" si="2259"/>
        <v>0</v>
      </c>
      <c r="RP83" s="110">
        <f t="shared" si="2259"/>
        <v>0</v>
      </c>
      <c r="RQ83" s="110">
        <f t="shared" si="2259"/>
        <v>0</v>
      </c>
      <c r="RR83" s="110">
        <f t="shared" si="2259"/>
        <v>0</v>
      </c>
      <c r="RS83" s="110">
        <f t="shared" si="2259"/>
        <v>0</v>
      </c>
      <c r="RT83" s="110">
        <f t="shared" si="2259"/>
        <v>0</v>
      </c>
      <c r="RU83" s="110">
        <f t="shared" si="2259"/>
        <v>0</v>
      </c>
      <c r="RV83" s="110">
        <f t="shared" si="2259"/>
        <v>0</v>
      </c>
      <c r="RW83" s="110">
        <f t="shared" si="2259"/>
        <v>0</v>
      </c>
      <c r="RX83" s="110">
        <f t="shared" si="2259"/>
        <v>0</v>
      </c>
      <c r="RY83" s="110">
        <f t="shared" si="2259"/>
        <v>0</v>
      </c>
      <c r="RZ83" s="110">
        <f t="shared" si="2259"/>
        <v>0</v>
      </c>
      <c r="SA83" s="110">
        <f t="shared" si="2259"/>
        <v>0</v>
      </c>
      <c r="SC83" s="110">
        <f t="shared" ref="SC83:SP83" si="2260">SUM(SC84:SC86)</f>
        <v>0</v>
      </c>
      <c r="SD83" s="110">
        <f t="shared" si="2260"/>
        <v>0</v>
      </c>
      <c r="SE83" s="110">
        <f t="shared" si="2260"/>
        <v>0</v>
      </c>
      <c r="SF83" s="110">
        <f t="shared" si="2260"/>
        <v>0</v>
      </c>
      <c r="SG83" s="110">
        <f t="shared" si="2260"/>
        <v>0</v>
      </c>
      <c r="SH83" s="110">
        <f t="shared" si="2260"/>
        <v>0</v>
      </c>
      <c r="SI83" s="110">
        <f t="shared" si="2260"/>
        <v>0</v>
      </c>
      <c r="SJ83" s="110">
        <f t="shared" si="2260"/>
        <v>0</v>
      </c>
      <c r="SK83" s="110">
        <f t="shared" si="2260"/>
        <v>0</v>
      </c>
      <c r="SL83" s="110">
        <f t="shared" si="2260"/>
        <v>0</v>
      </c>
      <c r="SM83" s="110">
        <f t="shared" si="2260"/>
        <v>0</v>
      </c>
      <c r="SN83" s="110">
        <f t="shared" si="2260"/>
        <v>0</v>
      </c>
      <c r="SO83" s="110">
        <f t="shared" si="2260"/>
        <v>0</v>
      </c>
      <c r="SP83" s="110">
        <f t="shared" si="2260"/>
        <v>0</v>
      </c>
      <c r="SR83" s="110">
        <f t="shared" ref="SR83:TE83" si="2261">SUM(SR84:SR86)</f>
        <v>0</v>
      </c>
      <c r="SS83" s="110">
        <f t="shared" si="2261"/>
        <v>0</v>
      </c>
      <c r="ST83" s="110">
        <f t="shared" si="2261"/>
        <v>0</v>
      </c>
      <c r="SU83" s="110">
        <f t="shared" si="2261"/>
        <v>0</v>
      </c>
      <c r="SV83" s="110">
        <f t="shared" si="2261"/>
        <v>0</v>
      </c>
      <c r="SW83" s="110">
        <f t="shared" si="2261"/>
        <v>0</v>
      </c>
      <c r="SX83" s="110">
        <f t="shared" si="2261"/>
        <v>0</v>
      </c>
      <c r="SY83" s="110">
        <f t="shared" si="2261"/>
        <v>0</v>
      </c>
      <c r="SZ83" s="110">
        <f t="shared" si="2261"/>
        <v>0</v>
      </c>
      <c r="TA83" s="110">
        <f t="shared" si="2261"/>
        <v>0</v>
      </c>
      <c r="TB83" s="110">
        <f t="shared" si="2261"/>
        <v>0</v>
      </c>
      <c r="TC83" s="110">
        <f t="shared" si="2261"/>
        <v>0</v>
      </c>
      <c r="TD83" s="110">
        <f t="shared" si="2261"/>
        <v>0</v>
      </c>
      <c r="TE83" s="110">
        <f t="shared" si="2261"/>
        <v>0</v>
      </c>
      <c r="TG83" s="110">
        <f t="shared" ref="TG83:TT83" si="2262">SUM(TG84:TG86)</f>
        <v>0</v>
      </c>
      <c r="TH83" s="110">
        <f t="shared" si="2262"/>
        <v>0</v>
      </c>
      <c r="TI83" s="110">
        <f t="shared" si="2262"/>
        <v>0</v>
      </c>
      <c r="TJ83" s="110">
        <f t="shared" si="2262"/>
        <v>0</v>
      </c>
      <c r="TK83" s="110">
        <f t="shared" si="2262"/>
        <v>0</v>
      </c>
      <c r="TL83" s="110">
        <f t="shared" si="2262"/>
        <v>0</v>
      </c>
      <c r="TM83" s="110">
        <f t="shared" si="2262"/>
        <v>0</v>
      </c>
      <c r="TN83" s="110">
        <f t="shared" si="2262"/>
        <v>0</v>
      </c>
      <c r="TO83" s="110">
        <f t="shared" si="2262"/>
        <v>0</v>
      </c>
      <c r="TP83" s="110">
        <f t="shared" si="2262"/>
        <v>0</v>
      </c>
      <c r="TQ83" s="110">
        <f t="shared" si="2262"/>
        <v>0</v>
      </c>
      <c r="TR83" s="110">
        <f t="shared" si="2262"/>
        <v>0</v>
      </c>
      <c r="TS83" s="110">
        <f t="shared" si="2262"/>
        <v>0</v>
      </c>
      <c r="TT83" s="110">
        <f t="shared" si="2262"/>
        <v>0</v>
      </c>
      <c r="TV83" s="110">
        <f t="shared" ref="TV83:UI83" si="2263">SUM(TV84:TV86)</f>
        <v>0</v>
      </c>
      <c r="TW83" s="110">
        <f t="shared" si="2263"/>
        <v>0</v>
      </c>
      <c r="TX83" s="110">
        <f t="shared" si="2263"/>
        <v>0</v>
      </c>
      <c r="TY83" s="110">
        <f t="shared" si="2263"/>
        <v>0</v>
      </c>
      <c r="TZ83" s="110">
        <f t="shared" si="2263"/>
        <v>0</v>
      </c>
      <c r="UA83" s="110">
        <f t="shared" si="2263"/>
        <v>0</v>
      </c>
      <c r="UB83" s="110">
        <f t="shared" si="2263"/>
        <v>0</v>
      </c>
      <c r="UC83" s="110">
        <f t="shared" si="2263"/>
        <v>0</v>
      </c>
      <c r="UD83" s="110">
        <f t="shared" si="2263"/>
        <v>0</v>
      </c>
      <c r="UE83" s="110">
        <f t="shared" si="2263"/>
        <v>0</v>
      </c>
      <c r="UF83" s="110">
        <f t="shared" si="2263"/>
        <v>0</v>
      </c>
      <c r="UG83" s="110">
        <f t="shared" si="2263"/>
        <v>0</v>
      </c>
      <c r="UH83" s="110">
        <f t="shared" si="2263"/>
        <v>0</v>
      </c>
      <c r="UI83" s="110">
        <f t="shared" si="2263"/>
        <v>0</v>
      </c>
      <c r="UK83" s="110">
        <f t="shared" ref="UK83:UX83" si="2264">SUM(UK84:UK86)</f>
        <v>0</v>
      </c>
      <c r="UL83" s="110">
        <f t="shared" si="2264"/>
        <v>0</v>
      </c>
      <c r="UM83" s="110">
        <f t="shared" si="2264"/>
        <v>0</v>
      </c>
      <c r="UN83" s="110">
        <f t="shared" si="2264"/>
        <v>0</v>
      </c>
      <c r="UO83" s="110">
        <f t="shared" si="2264"/>
        <v>0</v>
      </c>
      <c r="UP83" s="110">
        <f t="shared" si="2264"/>
        <v>0</v>
      </c>
      <c r="UQ83" s="110">
        <f t="shared" si="2264"/>
        <v>0</v>
      </c>
      <c r="UR83" s="110">
        <f t="shared" si="2264"/>
        <v>0</v>
      </c>
      <c r="US83" s="110">
        <f t="shared" si="2264"/>
        <v>0</v>
      </c>
      <c r="UT83" s="110">
        <f t="shared" si="2264"/>
        <v>0</v>
      </c>
      <c r="UU83" s="110">
        <f t="shared" si="2264"/>
        <v>0</v>
      </c>
      <c r="UV83" s="110">
        <f t="shared" si="2264"/>
        <v>0</v>
      </c>
      <c r="UW83" s="110">
        <f t="shared" si="2264"/>
        <v>0</v>
      </c>
      <c r="UX83" s="110">
        <f t="shared" si="2264"/>
        <v>0</v>
      </c>
      <c r="UZ83" s="110">
        <f t="shared" ref="UZ83:VM83" si="2265">SUM(UZ84:UZ86)</f>
        <v>0</v>
      </c>
      <c r="VA83" s="110">
        <f t="shared" si="2265"/>
        <v>0</v>
      </c>
      <c r="VB83" s="110">
        <f t="shared" si="2265"/>
        <v>0</v>
      </c>
      <c r="VC83" s="110">
        <f t="shared" si="2265"/>
        <v>0</v>
      </c>
      <c r="VD83" s="110">
        <f t="shared" si="2265"/>
        <v>0</v>
      </c>
      <c r="VE83" s="110">
        <f t="shared" si="2265"/>
        <v>0</v>
      </c>
      <c r="VF83" s="110">
        <f t="shared" si="2265"/>
        <v>0</v>
      </c>
      <c r="VG83" s="110">
        <f t="shared" si="2265"/>
        <v>0</v>
      </c>
      <c r="VH83" s="110">
        <f t="shared" si="2265"/>
        <v>0</v>
      </c>
      <c r="VI83" s="110">
        <f t="shared" si="2265"/>
        <v>0</v>
      </c>
      <c r="VJ83" s="110">
        <f t="shared" si="2265"/>
        <v>0</v>
      </c>
      <c r="VK83" s="110">
        <f t="shared" si="2265"/>
        <v>0</v>
      </c>
      <c r="VL83" s="110">
        <f t="shared" si="2265"/>
        <v>0</v>
      </c>
      <c r="VM83" s="110">
        <f t="shared" si="2265"/>
        <v>0</v>
      </c>
      <c r="VO83" s="110">
        <f t="shared" ref="VO83:WB83" si="2266">SUM(VO84:VO86)</f>
        <v>0</v>
      </c>
      <c r="VP83" s="110">
        <f t="shared" si="2266"/>
        <v>0</v>
      </c>
      <c r="VQ83" s="110">
        <f t="shared" si="2266"/>
        <v>0</v>
      </c>
      <c r="VR83" s="110">
        <f t="shared" si="2266"/>
        <v>0</v>
      </c>
      <c r="VS83" s="110">
        <f t="shared" si="2266"/>
        <v>0</v>
      </c>
      <c r="VT83" s="110">
        <f t="shared" si="2266"/>
        <v>0</v>
      </c>
      <c r="VU83" s="110">
        <f t="shared" si="2266"/>
        <v>0</v>
      </c>
      <c r="VV83" s="110">
        <f t="shared" si="2266"/>
        <v>0</v>
      </c>
      <c r="VW83" s="110">
        <f t="shared" si="2266"/>
        <v>0</v>
      </c>
      <c r="VX83" s="110">
        <f t="shared" si="2266"/>
        <v>0</v>
      </c>
      <c r="VY83" s="110">
        <f t="shared" si="2266"/>
        <v>0</v>
      </c>
      <c r="VZ83" s="110">
        <f t="shared" si="2266"/>
        <v>0</v>
      </c>
      <c r="WA83" s="110">
        <f t="shared" si="2266"/>
        <v>0</v>
      </c>
      <c r="WB83" s="110">
        <f t="shared" si="2266"/>
        <v>0</v>
      </c>
      <c r="WD83" s="110">
        <f t="shared" ref="WD83:WQ83" si="2267">SUM(WD84:WD86)</f>
        <v>0</v>
      </c>
      <c r="WE83" s="110">
        <f t="shared" si="2267"/>
        <v>0</v>
      </c>
      <c r="WF83" s="110">
        <f t="shared" si="2267"/>
        <v>0</v>
      </c>
      <c r="WG83" s="110">
        <f t="shared" si="2267"/>
        <v>0</v>
      </c>
      <c r="WH83" s="110">
        <f t="shared" si="2267"/>
        <v>0</v>
      </c>
      <c r="WI83" s="110">
        <f t="shared" si="2267"/>
        <v>0</v>
      </c>
      <c r="WJ83" s="110">
        <f t="shared" si="2267"/>
        <v>0</v>
      </c>
      <c r="WK83" s="110">
        <f t="shared" si="2267"/>
        <v>0</v>
      </c>
      <c r="WL83" s="110">
        <f t="shared" si="2267"/>
        <v>0</v>
      </c>
      <c r="WM83" s="110">
        <f t="shared" si="2267"/>
        <v>0</v>
      </c>
      <c r="WN83" s="110">
        <f t="shared" si="2267"/>
        <v>0</v>
      </c>
      <c r="WO83" s="110">
        <f t="shared" si="2267"/>
        <v>0</v>
      </c>
      <c r="WP83" s="110">
        <f t="shared" si="2267"/>
        <v>0</v>
      </c>
      <c r="WQ83" s="110">
        <f t="shared" si="2267"/>
        <v>0</v>
      </c>
      <c r="WS83" s="110">
        <f t="shared" ref="WS83:XF83" si="2268">SUM(WS84:WS86)</f>
        <v>0</v>
      </c>
      <c r="WT83" s="110">
        <f t="shared" si="2268"/>
        <v>0</v>
      </c>
      <c r="WU83" s="110">
        <f t="shared" si="2268"/>
        <v>0</v>
      </c>
      <c r="WV83" s="110">
        <f t="shared" si="2268"/>
        <v>0</v>
      </c>
      <c r="WW83" s="110">
        <f t="shared" si="2268"/>
        <v>0</v>
      </c>
      <c r="WX83" s="110">
        <f t="shared" si="2268"/>
        <v>0</v>
      </c>
      <c r="WY83" s="110">
        <f t="shared" si="2268"/>
        <v>0</v>
      </c>
      <c r="WZ83" s="110">
        <f t="shared" si="2268"/>
        <v>0</v>
      </c>
      <c r="XA83" s="110">
        <f t="shared" si="2268"/>
        <v>0</v>
      </c>
      <c r="XB83" s="110">
        <f t="shared" si="2268"/>
        <v>0</v>
      </c>
      <c r="XC83" s="110">
        <f t="shared" si="2268"/>
        <v>0</v>
      </c>
      <c r="XD83" s="110">
        <f t="shared" si="2268"/>
        <v>0</v>
      </c>
      <c r="XE83" s="110">
        <f t="shared" si="2268"/>
        <v>0</v>
      </c>
      <c r="XF83" s="110">
        <f t="shared" si="2268"/>
        <v>0</v>
      </c>
      <c r="XH83" s="110">
        <f t="shared" ref="XH83:XU83" si="2269">SUM(XH84:XH86)</f>
        <v>0</v>
      </c>
      <c r="XI83" s="110">
        <f t="shared" si="2269"/>
        <v>0</v>
      </c>
      <c r="XJ83" s="110">
        <f t="shared" si="2269"/>
        <v>0</v>
      </c>
      <c r="XK83" s="110">
        <f t="shared" si="2269"/>
        <v>0</v>
      </c>
      <c r="XL83" s="110">
        <f t="shared" si="2269"/>
        <v>0</v>
      </c>
      <c r="XM83" s="110">
        <f t="shared" si="2269"/>
        <v>0</v>
      </c>
      <c r="XN83" s="110">
        <f t="shared" si="2269"/>
        <v>0</v>
      </c>
      <c r="XO83" s="110">
        <f t="shared" si="2269"/>
        <v>0</v>
      </c>
      <c r="XP83" s="110">
        <f t="shared" si="2269"/>
        <v>0</v>
      </c>
      <c r="XQ83" s="110">
        <f t="shared" si="2269"/>
        <v>0</v>
      </c>
      <c r="XR83" s="110">
        <f t="shared" si="2269"/>
        <v>0</v>
      </c>
      <c r="XS83" s="110">
        <f t="shared" si="2269"/>
        <v>0</v>
      </c>
      <c r="XT83" s="110">
        <f t="shared" si="2269"/>
        <v>0</v>
      </c>
      <c r="XU83" s="110">
        <f t="shared" si="2269"/>
        <v>0</v>
      </c>
      <c r="XW83" s="110">
        <f t="shared" ref="XW83:YJ83" si="2270">SUM(XW84:XW86)</f>
        <v>0</v>
      </c>
      <c r="XX83" s="110">
        <f t="shared" si="2270"/>
        <v>0</v>
      </c>
      <c r="XY83" s="110">
        <f t="shared" si="2270"/>
        <v>0</v>
      </c>
      <c r="XZ83" s="110">
        <f t="shared" si="2270"/>
        <v>0</v>
      </c>
      <c r="YA83" s="110">
        <f t="shared" si="2270"/>
        <v>0</v>
      </c>
      <c r="YB83" s="110">
        <f t="shared" si="2270"/>
        <v>0</v>
      </c>
      <c r="YC83" s="110">
        <f t="shared" si="2270"/>
        <v>0</v>
      </c>
      <c r="YD83" s="110">
        <f t="shared" si="2270"/>
        <v>0</v>
      </c>
      <c r="YE83" s="110">
        <f t="shared" si="2270"/>
        <v>0</v>
      </c>
      <c r="YF83" s="110">
        <f t="shared" si="2270"/>
        <v>0</v>
      </c>
      <c r="YG83" s="110">
        <f t="shared" si="2270"/>
        <v>0</v>
      </c>
      <c r="YH83" s="110">
        <f t="shared" si="2270"/>
        <v>0</v>
      </c>
      <c r="YI83" s="110">
        <f t="shared" si="2270"/>
        <v>0</v>
      </c>
      <c r="YJ83" s="110">
        <f t="shared" si="2270"/>
        <v>0</v>
      </c>
      <c r="YL83" s="110">
        <f t="shared" ref="YL83:YY83" si="2271">SUM(YL84:YL86)</f>
        <v>0</v>
      </c>
      <c r="YM83" s="110">
        <f t="shared" si="2271"/>
        <v>0</v>
      </c>
      <c r="YN83" s="110">
        <f t="shared" si="2271"/>
        <v>0</v>
      </c>
      <c r="YO83" s="110">
        <f t="shared" si="2271"/>
        <v>0</v>
      </c>
      <c r="YP83" s="110">
        <f t="shared" si="2271"/>
        <v>0</v>
      </c>
      <c r="YQ83" s="110">
        <f t="shared" si="2271"/>
        <v>0</v>
      </c>
      <c r="YR83" s="110">
        <f t="shared" si="2271"/>
        <v>0</v>
      </c>
      <c r="YS83" s="110">
        <f t="shared" si="2271"/>
        <v>0</v>
      </c>
      <c r="YT83" s="110">
        <f t="shared" si="2271"/>
        <v>0</v>
      </c>
      <c r="YU83" s="110">
        <f t="shared" si="2271"/>
        <v>0</v>
      </c>
      <c r="YV83" s="110">
        <f t="shared" si="2271"/>
        <v>0</v>
      </c>
      <c r="YW83" s="110">
        <f t="shared" si="2271"/>
        <v>0</v>
      </c>
      <c r="YX83" s="110">
        <f t="shared" si="2271"/>
        <v>0</v>
      </c>
      <c r="YY83" s="110">
        <f t="shared" si="2271"/>
        <v>0</v>
      </c>
      <c r="ZA83" s="110">
        <f t="shared" ref="ZA83:ZN83" si="2272">SUM(ZA84:ZA86)</f>
        <v>0</v>
      </c>
      <c r="ZB83" s="110">
        <f t="shared" si="2272"/>
        <v>0</v>
      </c>
      <c r="ZC83" s="110">
        <f t="shared" si="2272"/>
        <v>0</v>
      </c>
      <c r="ZD83" s="110">
        <f t="shared" si="2272"/>
        <v>0</v>
      </c>
      <c r="ZE83" s="110">
        <f t="shared" si="2272"/>
        <v>0</v>
      </c>
      <c r="ZF83" s="110">
        <f t="shared" si="2272"/>
        <v>0</v>
      </c>
      <c r="ZG83" s="110">
        <f t="shared" si="2272"/>
        <v>0</v>
      </c>
      <c r="ZH83" s="110">
        <f t="shared" si="2272"/>
        <v>0</v>
      </c>
      <c r="ZI83" s="110">
        <f t="shared" si="2272"/>
        <v>0</v>
      </c>
      <c r="ZJ83" s="110">
        <f t="shared" si="2272"/>
        <v>0</v>
      </c>
      <c r="ZK83" s="110">
        <f t="shared" si="2272"/>
        <v>0</v>
      </c>
      <c r="ZL83" s="110">
        <f t="shared" si="2272"/>
        <v>0</v>
      </c>
      <c r="ZM83" s="110">
        <f t="shared" si="2272"/>
        <v>0</v>
      </c>
      <c r="ZN83" s="110">
        <f t="shared" si="2272"/>
        <v>0</v>
      </c>
      <c r="ZP83" s="110">
        <f t="shared" ref="ZP83:AAC83" si="2273">SUM(ZP84:ZP86)</f>
        <v>0</v>
      </c>
      <c r="ZQ83" s="110">
        <f t="shared" si="2273"/>
        <v>0</v>
      </c>
      <c r="ZR83" s="110">
        <f t="shared" si="2273"/>
        <v>0</v>
      </c>
      <c r="ZS83" s="110">
        <f t="shared" si="2273"/>
        <v>0</v>
      </c>
      <c r="ZT83" s="110">
        <f t="shared" si="2273"/>
        <v>0</v>
      </c>
      <c r="ZU83" s="110">
        <f t="shared" si="2273"/>
        <v>0</v>
      </c>
      <c r="ZV83" s="110">
        <f t="shared" si="2273"/>
        <v>0</v>
      </c>
      <c r="ZW83" s="110">
        <f t="shared" si="2273"/>
        <v>0</v>
      </c>
      <c r="ZX83" s="110">
        <f t="shared" si="2273"/>
        <v>0</v>
      </c>
      <c r="ZY83" s="110">
        <f t="shared" si="2273"/>
        <v>0</v>
      </c>
      <c r="ZZ83" s="110">
        <f t="shared" si="2273"/>
        <v>0</v>
      </c>
      <c r="AAA83" s="110">
        <f t="shared" si="2273"/>
        <v>0</v>
      </c>
      <c r="AAB83" s="110">
        <f t="shared" si="2273"/>
        <v>0</v>
      </c>
      <c r="AAC83" s="110">
        <f t="shared" si="2273"/>
        <v>0</v>
      </c>
      <c r="AAE83" s="110">
        <f t="shared" ref="AAE83:AAR83" si="2274">SUM(AAE84:AAE86)</f>
        <v>0</v>
      </c>
      <c r="AAF83" s="110">
        <f t="shared" si="2274"/>
        <v>0</v>
      </c>
      <c r="AAG83" s="110">
        <f t="shared" si="2274"/>
        <v>0</v>
      </c>
      <c r="AAH83" s="110">
        <f t="shared" si="2274"/>
        <v>0</v>
      </c>
      <c r="AAI83" s="110">
        <f t="shared" si="2274"/>
        <v>0</v>
      </c>
      <c r="AAJ83" s="110">
        <f t="shared" si="2274"/>
        <v>0</v>
      </c>
      <c r="AAK83" s="110">
        <f t="shared" si="2274"/>
        <v>0</v>
      </c>
      <c r="AAL83" s="110">
        <f t="shared" si="2274"/>
        <v>0</v>
      </c>
      <c r="AAM83" s="110">
        <f t="shared" si="2274"/>
        <v>0</v>
      </c>
      <c r="AAN83" s="110">
        <f t="shared" si="2274"/>
        <v>0</v>
      </c>
      <c r="AAO83" s="110">
        <f t="shared" si="2274"/>
        <v>0</v>
      </c>
      <c r="AAP83" s="110">
        <f t="shared" si="2274"/>
        <v>0</v>
      </c>
      <c r="AAQ83" s="110">
        <f t="shared" si="2274"/>
        <v>0</v>
      </c>
      <c r="AAR83" s="110">
        <f t="shared" si="2274"/>
        <v>0</v>
      </c>
      <c r="AAT83" s="110">
        <f t="shared" ref="AAT83:ABG83" si="2275">SUM(AAT84:AAT86)</f>
        <v>0</v>
      </c>
      <c r="AAU83" s="110">
        <f t="shared" si="2275"/>
        <v>0</v>
      </c>
      <c r="AAV83" s="110">
        <f t="shared" si="2275"/>
        <v>0</v>
      </c>
      <c r="AAW83" s="110">
        <f t="shared" si="2275"/>
        <v>0</v>
      </c>
      <c r="AAX83" s="110">
        <f t="shared" si="2275"/>
        <v>0</v>
      </c>
      <c r="AAY83" s="110">
        <f t="shared" si="2275"/>
        <v>0</v>
      </c>
      <c r="AAZ83" s="110">
        <f t="shared" si="2275"/>
        <v>0</v>
      </c>
      <c r="ABA83" s="110">
        <f t="shared" si="2275"/>
        <v>0</v>
      </c>
      <c r="ABB83" s="110">
        <f t="shared" si="2275"/>
        <v>0</v>
      </c>
      <c r="ABC83" s="110">
        <f t="shared" si="2275"/>
        <v>0</v>
      </c>
      <c r="ABD83" s="110">
        <f t="shared" si="2275"/>
        <v>0</v>
      </c>
      <c r="ABE83" s="110">
        <f t="shared" si="2275"/>
        <v>0</v>
      </c>
      <c r="ABF83" s="110">
        <f t="shared" si="2275"/>
        <v>0</v>
      </c>
      <c r="ABG83" s="110">
        <f t="shared" si="2275"/>
        <v>0</v>
      </c>
      <c r="ABI83" s="110">
        <f t="shared" ref="ABI83:ABV83" si="2276">SUM(ABI84:ABI86)</f>
        <v>0</v>
      </c>
      <c r="ABJ83" s="110">
        <f t="shared" si="2276"/>
        <v>0</v>
      </c>
      <c r="ABK83" s="110">
        <f t="shared" si="2276"/>
        <v>0</v>
      </c>
      <c r="ABL83" s="110">
        <f t="shared" si="2276"/>
        <v>0</v>
      </c>
      <c r="ABM83" s="110">
        <f t="shared" si="2276"/>
        <v>0</v>
      </c>
      <c r="ABN83" s="110">
        <f t="shared" si="2276"/>
        <v>0</v>
      </c>
      <c r="ABO83" s="110">
        <f t="shared" si="2276"/>
        <v>0</v>
      </c>
      <c r="ABP83" s="110">
        <f t="shared" si="2276"/>
        <v>0</v>
      </c>
      <c r="ABQ83" s="110">
        <f t="shared" si="2276"/>
        <v>0</v>
      </c>
      <c r="ABR83" s="110">
        <f t="shared" si="2276"/>
        <v>0</v>
      </c>
      <c r="ABS83" s="110">
        <f t="shared" si="2276"/>
        <v>0</v>
      </c>
      <c r="ABT83" s="110">
        <f t="shared" si="2276"/>
        <v>0</v>
      </c>
      <c r="ABU83" s="110">
        <f t="shared" si="2276"/>
        <v>0</v>
      </c>
      <c r="ABV83" s="110">
        <f t="shared" si="2276"/>
        <v>0</v>
      </c>
      <c r="ABX83" s="110">
        <f t="shared" ref="ABX83:ACK83" si="2277">SUM(ABX84:ABX86)</f>
        <v>0</v>
      </c>
      <c r="ABY83" s="110">
        <f t="shared" si="2277"/>
        <v>0</v>
      </c>
      <c r="ABZ83" s="110">
        <f t="shared" si="2277"/>
        <v>0</v>
      </c>
      <c r="ACA83" s="110">
        <f t="shared" si="2277"/>
        <v>0</v>
      </c>
      <c r="ACB83" s="110">
        <f t="shared" si="2277"/>
        <v>0</v>
      </c>
      <c r="ACC83" s="110">
        <f t="shared" si="2277"/>
        <v>0</v>
      </c>
      <c r="ACD83" s="110">
        <f t="shared" si="2277"/>
        <v>0</v>
      </c>
      <c r="ACE83" s="110">
        <f t="shared" si="2277"/>
        <v>0</v>
      </c>
      <c r="ACF83" s="110">
        <f t="shared" si="2277"/>
        <v>0</v>
      </c>
      <c r="ACG83" s="110">
        <f t="shared" si="2277"/>
        <v>0</v>
      </c>
      <c r="ACH83" s="110">
        <f t="shared" si="2277"/>
        <v>0</v>
      </c>
      <c r="ACI83" s="110">
        <f t="shared" si="2277"/>
        <v>0</v>
      </c>
      <c r="ACJ83" s="110">
        <f t="shared" si="2277"/>
        <v>0</v>
      </c>
      <c r="ACK83" s="110">
        <f t="shared" si="2277"/>
        <v>0</v>
      </c>
      <c r="ACM83" s="110">
        <f t="shared" ref="ACM83:ACZ83" si="2278">SUM(ACM84:ACM86)</f>
        <v>0</v>
      </c>
      <c r="ACN83" s="110">
        <f t="shared" si="2278"/>
        <v>0</v>
      </c>
      <c r="ACO83" s="110">
        <f t="shared" si="2278"/>
        <v>0</v>
      </c>
      <c r="ACP83" s="110">
        <f t="shared" si="2278"/>
        <v>0</v>
      </c>
      <c r="ACQ83" s="110">
        <f t="shared" si="2278"/>
        <v>0</v>
      </c>
      <c r="ACR83" s="110">
        <f t="shared" si="2278"/>
        <v>0</v>
      </c>
      <c r="ACS83" s="110">
        <f t="shared" si="2278"/>
        <v>0</v>
      </c>
      <c r="ACT83" s="110">
        <f t="shared" si="2278"/>
        <v>0</v>
      </c>
      <c r="ACU83" s="110">
        <f t="shared" si="2278"/>
        <v>0</v>
      </c>
      <c r="ACV83" s="110">
        <f t="shared" si="2278"/>
        <v>0</v>
      </c>
      <c r="ACW83" s="110">
        <f t="shared" si="2278"/>
        <v>0</v>
      </c>
      <c r="ACX83" s="110">
        <f t="shared" si="2278"/>
        <v>0</v>
      </c>
      <c r="ACY83" s="110">
        <f t="shared" si="2278"/>
        <v>0</v>
      </c>
      <c r="ACZ83" s="110">
        <f t="shared" si="2278"/>
        <v>0</v>
      </c>
      <c r="ADB83" s="110">
        <f t="shared" ref="ADB83:ADO83" si="2279">SUM(ADB84:ADB86)</f>
        <v>0</v>
      </c>
      <c r="ADC83" s="110">
        <f t="shared" si="2279"/>
        <v>0</v>
      </c>
      <c r="ADD83" s="110">
        <f t="shared" si="2279"/>
        <v>0</v>
      </c>
      <c r="ADE83" s="110">
        <f t="shared" si="2279"/>
        <v>0</v>
      </c>
      <c r="ADF83" s="110">
        <f t="shared" si="2279"/>
        <v>0</v>
      </c>
      <c r="ADG83" s="110">
        <f t="shared" si="2279"/>
        <v>0</v>
      </c>
      <c r="ADH83" s="110">
        <f t="shared" si="2279"/>
        <v>0</v>
      </c>
      <c r="ADI83" s="110">
        <f t="shared" si="2279"/>
        <v>0</v>
      </c>
      <c r="ADJ83" s="110">
        <f t="shared" si="2279"/>
        <v>0</v>
      </c>
      <c r="ADK83" s="110">
        <f t="shared" si="2279"/>
        <v>0</v>
      </c>
      <c r="ADL83" s="110">
        <f t="shared" si="2279"/>
        <v>0</v>
      </c>
      <c r="ADM83" s="110">
        <f t="shared" si="2279"/>
        <v>0</v>
      </c>
      <c r="ADN83" s="110">
        <f t="shared" si="2279"/>
        <v>0</v>
      </c>
      <c r="ADO83" s="110">
        <f t="shared" si="2279"/>
        <v>0</v>
      </c>
      <c r="ADQ83" s="110">
        <f t="shared" ref="ADQ83:AED83" si="2280">SUM(ADQ84:ADQ86)</f>
        <v>0</v>
      </c>
      <c r="ADR83" s="110">
        <f t="shared" si="2280"/>
        <v>0</v>
      </c>
      <c r="ADS83" s="110">
        <f t="shared" si="2280"/>
        <v>0</v>
      </c>
      <c r="ADT83" s="110">
        <f t="shared" si="2280"/>
        <v>0</v>
      </c>
      <c r="ADU83" s="110">
        <f t="shared" si="2280"/>
        <v>0</v>
      </c>
      <c r="ADV83" s="110">
        <f t="shared" si="2280"/>
        <v>0</v>
      </c>
      <c r="ADW83" s="110">
        <f t="shared" si="2280"/>
        <v>0</v>
      </c>
      <c r="ADX83" s="110">
        <f t="shared" si="2280"/>
        <v>0</v>
      </c>
      <c r="ADY83" s="110">
        <f t="shared" si="2280"/>
        <v>0</v>
      </c>
      <c r="ADZ83" s="110">
        <f t="shared" si="2280"/>
        <v>0</v>
      </c>
      <c r="AEA83" s="110">
        <f t="shared" si="2280"/>
        <v>0</v>
      </c>
      <c r="AEB83" s="110">
        <f t="shared" si="2280"/>
        <v>0</v>
      </c>
      <c r="AEC83" s="110">
        <f t="shared" si="2280"/>
        <v>0</v>
      </c>
      <c r="AED83" s="110">
        <f t="shared" si="2280"/>
        <v>0</v>
      </c>
      <c r="AEF83" s="110">
        <f t="shared" ref="AEF83:AES83" si="2281">SUM(AEF84:AEF86)</f>
        <v>0</v>
      </c>
      <c r="AEG83" s="110">
        <f t="shared" si="2281"/>
        <v>0</v>
      </c>
      <c r="AEH83" s="110">
        <f t="shared" si="2281"/>
        <v>0</v>
      </c>
      <c r="AEI83" s="110">
        <f t="shared" si="2281"/>
        <v>0</v>
      </c>
      <c r="AEJ83" s="110">
        <f t="shared" si="2281"/>
        <v>0</v>
      </c>
      <c r="AEK83" s="110">
        <f t="shared" si="2281"/>
        <v>0</v>
      </c>
      <c r="AEL83" s="110">
        <f t="shared" si="2281"/>
        <v>0</v>
      </c>
      <c r="AEM83" s="110">
        <f t="shared" si="2281"/>
        <v>0</v>
      </c>
      <c r="AEN83" s="110">
        <f t="shared" si="2281"/>
        <v>0</v>
      </c>
      <c r="AEO83" s="110">
        <f t="shared" si="2281"/>
        <v>0</v>
      </c>
      <c r="AEP83" s="110">
        <f t="shared" si="2281"/>
        <v>0</v>
      </c>
      <c r="AEQ83" s="110">
        <f t="shared" si="2281"/>
        <v>0</v>
      </c>
      <c r="AER83" s="110">
        <f t="shared" si="2281"/>
        <v>0</v>
      </c>
      <c r="AES83" s="110">
        <f t="shared" si="2281"/>
        <v>0</v>
      </c>
      <c r="AEU83" s="110">
        <f t="shared" ref="AEU83:AFH83" si="2282">SUM(AEU84:AEU86)</f>
        <v>0</v>
      </c>
      <c r="AEV83" s="110">
        <f t="shared" si="2282"/>
        <v>0</v>
      </c>
      <c r="AEW83" s="110">
        <f t="shared" si="2282"/>
        <v>0</v>
      </c>
      <c r="AEX83" s="110">
        <f t="shared" si="2282"/>
        <v>0</v>
      </c>
      <c r="AEY83" s="110">
        <f t="shared" si="2282"/>
        <v>0</v>
      </c>
      <c r="AEZ83" s="110">
        <f t="shared" si="2282"/>
        <v>0</v>
      </c>
      <c r="AFA83" s="110">
        <f t="shared" si="2282"/>
        <v>0</v>
      </c>
      <c r="AFB83" s="110">
        <f t="shared" si="2282"/>
        <v>0</v>
      </c>
      <c r="AFC83" s="110">
        <f t="shared" si="2282"/>
        <v>0</v>
      </c>
      <c r="AFD83" s="110">
        <f t="shared" si="2282"/>
        <v>0</v>
      </c>
      <c r="AFE83" s="110">
        <f t="shared" si="2282"/>
        <v>0</v>
      </c>
      <c r="AFF83" s="110">
        <f t="shared" si="2282"/>
        <v>0</v>
      </c>
      <c r="AFG83" s="110">
        <f t="shared" si="2282"/>
        <v>0</v>
      </c>
      <c r="AFH83" s="110">
        <f t="shared" si="2282"/>
        <v>0</v>
      </c>
      <c r="AFJ83" s="110">
        <f t="shared" ref="AFJ83:AFW83" si="2283">SUM(AFJ84:AFJ86)</f>
        <v>0</v>
      </c>
      <c r="AFK83" s="110">
        <f t="shared" si="2283"/>
        <v>0</v>
      </c>
      <c r="AFL83" s="110">
        <f t="shared" si="2283"/>
        <v>0</v>
      </c>
      <c r="AFM83" s="110">
        <f t="shared" si="2283"/>
        <v>0</v>
      </c>
      <c r="AFN83" s="110">
        <f t="shared" si="2283"/>
        <v>0</v>
      </c>
      <c r="AFO83" s="110">
        <f t="shared" si="2283"/>
        <v>0</v>
      </c>
      <c r="AFP83" s="110">
        <f t="shared" si="2283"/>
        <v>0</v>
      </c>
      <c r="AFQ83" s="110">
        <f t="shared" si="2283"/>
        <v>0</v>
      </c>
      <c r="AFR83" s="110">
        <f t="shared" si="2283"/>
        <v>0</v>
      </c>
      <c r="AFS83" s="110">
        <f t="shared" si="2283"/>
        <v>0</v>
      </c>
      <c r="AFT83" s="110">
        <f t="shared" si="2283"/>
        <v>0</v>
      </c>
      <c r="AFU83" s="110">
        <f t="shared" si="2283"/>
        <v>0</v>
      </c>
      <c r="AFV83" s="110">
        <f t="shared" si="2283"/>
        <v>0</v>
      </c>
      <c r="AFW83" s="110">
        <f t="shared" si="2283"/>
        <v>0</v>
      </c>
      <c r="AFY83" s="110">
        <f t="shared" ref="AFY83:AGL83" si="2284">SUM(AFY84:AFY86)</f>
        <v>0</v>
      </c>
      <c r="AFZ83" s="110">
        <f t="shared" si="2284"/>
        <v>0</v>
      </c>
      <c r="AGA83" s="110">
        <f t="shared" si="2284"/>
        <v>0</v>
      </c>
      <c r="AGB83" s="110">
        <f t="shared" si="2284"/>
        <v>0</v>
      </c>
      <c r="AGC83" s="110">
        <f t="shared" si="2284"/>
        <v>0</v>
      </c>
      <c r="AGD83" s="110">
        <f t="shared" si="2284"/>
        <v>0</v>
      </c>
      <c r="AGE83" s="110">
        <f t="shared" si="2284"/>
        <v>0</v>
      </c>
      <c r="AGF83" s="110">
        <f t="shared" si="2284"/>
        <v>0</v>
      </c>
      <c r="AGG83" s="110">
        <f t="shared" si="2284"/>
        <v>0</v>
      </c>
      <c r="AGH83" s="110">
        <f t="shared" si="2284"/>
        <v>0</v>
      </c>
      <c r="AGI83" s="110">
        <f t="shared" si="2284"/>
        <v>0</v>
      </c>
      <c r="AGJ83" s="110">
        <f t="shared" si="2284"/>
        <v>0</v>
      </c>
      <c r="AGK83" s="110">
        <f t="shared" si="2284"/>
        <v>0</v>
      </c>
      <c r="AGL83" s="110">
        <f t="shared" si="2284"/>
        <v>0</v>
      </c>
      <c r="AGN83" s="110">
        <f t="shared" ref="AGN83:AHA83" si="2285">SUM(AGN84:AGN86)</f>
        <v>0</v>
      </c>
      <c r="AGO83" s="110">
        <f t="shared" si="2285"/>
        <v>0</v>
      </c>
      <c r="AGP83" s="110">
        <f t="shared" si="2285"/>
        <v>0</v>
      </c>
      <c r="AGQ83" s="110">
        <f t="shared" si="2285"/>
        <v>0</v>
      </c>
      <c r="AGR83" s="110">
        <f t="shared" si="2285"/>
        <v>0</v>
      </c>
      <c r="AGS83" s="110">
        <f t="shared" si="2285"/>
        <v>0</v>
      </c>
      <c r="AGT83" s="110">
        <f t="shared" si="2285"/>
        <v>0</v>
      </c>
      <c r="AGU83" s="110">
        <f t="shared" si="2285"/>
        <v>0</v>
      </c>
      <c r="AGV83" s="110">
        <f t="shared" si="2285"/>
        <v>0</v>
      </c>
      <c r="AGW83" s="110">
        <f t="shared" si="2285"/>
        <v>0</v>
      </c>
      <c r="AGX83" s="110">
        <f t="shared" si="2285"/>
        <v>0</v>
      </c>
      <c r="AGY83" s="110">
        <f t="shared" si="2285"/>
        <v>0</v>
      </c>
      <c r="AGZ83" s="110">
        <f t="shared" si="2285"/>
        <v>0</v>
      </c>
      <c r="AHA83" s="110">
        <f t="shared" si="2285"/>
        <v>0</v>
      </c>
      <c r="AHC83" s="110">
        <f t="shared" ref="AHC83:AHP83" si="2286">SUM(AHC84:AHC86)</f>
        <v>0</v>
      </c>
      <c r="AHD83" s="110">
        <f t="shared" si="2286"/>
        <v>0</v>
      </c>
      <c r="AHE83" s="110">
        <f t="shared" si="2286"/>
        <v>0</v>
      </c>
      <c r="AHF83" s="110">
        <f t="shared" si="2286"/>
        <v>0</v>
      </c>
      <c r="AHG83" s="110">
        <f t="shared" si="2286"/>
        <v>0</v>
      </c>
      <c r="AHH83" s="110">
        <f t="shared" si="2286"/>
        <v>0</v>
      </c>
      <c r="AHI83" s="110">
        <f t="shared" si="2286"/>
        <v>0</v>
      </c>
      <c r="AHJ83" s="110">
        <f t="shared" si="2286"/>
        <v>0</v>
      </c>
      <c r="AHK83" s="110">
        <f t="shared" si="2286"/>
        <v>0</v>
      </c>
      <c r="AHL83" s="110">
        <f t="shared" si="2286"/>
        <v>0</v>
      </c>
      <c r="AHM83" s="110">
        <f t="shared" si="2286"/>
        <v>0</v>
      </c>
      <c r="AHN83" s="110">
        <f t="shared" si="2286"/>
        <v>0</v>
      </c>
      <c r="AHO83" s="110">
        <f t="shared" si="2286"/>
        <v>0</v>
      </c>
      <c r="AHP83" s="110">
        <f t="shared" si="2286"/>
        <v>0</v>
      </c>
      <c r="AHR83" s="110">
        <f t="shared" ref="AHR83:AIE83" si="2287">SUM(AHR84:AHR86)</f>
        <v>0</v>
      </c>
      <c r="AHS83" s="110">
        <f t="shared" si="2287"/>
        <v>0</v>
      </c>
      <c r="AHT83" s="110">
        <f t="shared" si="2287"/>
        <v>0</v>
      </c>
      <c r="AHU83" s="110">
        <f t="shared" si="2287"/>
        <v>0</v>
      </c>
      <c r="AHV83" s="110">
        <f t="shared" si="2287"/>
        <v>0</v>
      </c>
      <c r="AHW83" s="110">
        <f t="shared" si="2287"/>
        <v>0</v>
      </c>
      <c r="AHX83" s="110">
        <f t="shared" si="2287"/>
        <v>0</v>
      </c>
      <c r="AHY83" s="110">
        <f t="shared" si="2287"/>
        <v>0</v>
      </c>
      <c r="AHZ83" s="110">
        <f t="shared" si="2287"/>
        <v>0</v>
      </c>
      <c r="AIA83" s="110">
        <f t="shared" si="2287"/>
        <v>0</v>
      </c>
      <c r="AIB83" s="110">
        <f t="shared" si="2287"/>
        <v>0</v>
      </c>
      <c r="AIC83" s="110">
        <f t="shared" si="2287"/>
        <v>0</v>
      </c>
      <c r="AID83" s="110">
        <f t="shared" si="2287"/>
        <v>0</v>
      </c>
      <c r="AIE83" s="110">
        <f t="shared" si="2287"/>
        <v>0</v>
      </c>
    </row>
    <row r="84" spans="1:915" ht="28.8" x14ac:dyDescent="0.3">
      <c r="A84" s="87" t="s">
        <v>130</v>
      </c>
      <c r="B84" s="88" t="s">
        <v>131</v>
      </c>
      <c r="C84" s="437"/>
      <c r="D84" s="438"/>
      <c r="E84" s="438"/>
      <c r="F84" s="438"/>
      <c r="G84" s="111">
        <f t="shared" ref="G84:G86" si="2288">C84+D84-E84+F84</f>
        <v>0</v>
      </c>
      <c r="H84" s="438"/>
      <c r="I84" s="438"/>
      <c r="J84" s="438"/>
      <c r="K84" s="438"/>
      <c r="L84" s="438"/>
      <c r="M84" s="438"/>
      <c r="N84" s="111">
        <f>H84+I84-J84+K84-L84+M84</f>
        <v>0</v>
      </c>
      <c r="O84" s="438"/>
      <c r="P84" s="438"/>
      <c r="Q84" s="438"/>
      <c r="R84" s="438"/>
      <c r="S84" s="438"/>
      <c r="T84" s="438"/>
      <c r="U84" s="111">
        <f t="shared" ref="U84:U86" si="2289">Q84+R84-S84+T84</f>
        <v>0</v>
      </c>
      <c r="V84" s="438"/>
      <c r="W84" s="438"/>
      <c r="X84" s="438"/>
      <c r="Y84" s="438"/>
      <c r="Z84" s="438"/>
      <c r="AA84" s="438"/>
      <c r="AB84" s="111">
        <f>V84+W84-X84+Y84-Z84+AA84</f>
        <v>0</v>
      </c>
      <c r="AC84" s="438"/>
      <c r="AD84" s="438"/>
      <c r="AF84" s="438"/>
      <c r="AG84" s="438"/>
      <c r="AH84" s="438"/>
      <c r="AI84" s="438"/>
      <c r="AJ84" s="111">
        <f t="shared" ref="AJ84:AJ86" si="2290">AF84+AG84-AH84+AI84</f>
        <v>0</v>
      </c>
      <c r="AK84" s="438"/>
      <c r="AL84" s="438"/>
      <c r="AM84" s="438"/>
      <c r="AN84" s="438"/>
      <c r="AO84" s="438"/>
      <c r="AP84" s="438"/>
      <c r="AQ84" s="111">
        <f>AK84+AL84-AM84+AN84-AO84+AP84</f>
        <v>0</v>
      </c>
      <c r="AR84" s="438"/>
      <c r="AS84" s="438"/>
      <c r="AU84" s="438"/>
      <c r="AV84" s="438"/>
      <c r="AW84" s="438"/>
      <c r="AX84" s="438"/>
      <c r="AY84" s="111">
        <f t="shared" ref="AY84:AY86" si="2291">AU84+AV84-AW84+AX84</f>
        <v>0</v>
      </c>
      <c r="AZ84" s="438"/>
      <c r="BA84" s="438"/>
      <c r="BB84" s="438"/>
      <c r="BC84" s="438"/>
      <c r="BD84" s="438"/>
      <c r="BE84" s="438"/>
      <c r="BF84" s="111">
        <f>AZ84+BA84-BB84+BC84-BD84+BE84</f>
        <v>0</v>
      </c>
      <c r="BG84" s="438"/>
      <c r="BH84" s="438"/>
      <c r="BJ84" s="438"/>
      <c r="BK84" s="438"/>
      <c r="BL84" s="438"/>
      <c r="BM84" s="438"/>
      <c r="BN84" s="111">
        <f t="shared" ref="BN84:BN86" si="2292">BJ84+BK84-BL84+BM84</f>
        <v>0</v>
      </c>
      <c r="BO84" s="438"/>
      <c r="BP84" s="438"/>
      <c r="BQ84" s="438"/>
      <c r="BR84" s="438"/>
      <c r="BS84" s="438"/>
      <c r="BT84" s="438"/>
      <c r="BU84" s="111">
        <f>BO84+BP84-BQ84+BR84-BS84+BT84</f>
        <v>0</v>
      </c>
      <c r="BV84" s="438"/>
      <c r="BW84" s="438"/>
      <c r="BY84" s="438"/>
      <c r="BZ84" s="438"/>
      <c r="CA84" s="438"/>
      <c r="CB84" s="438"/>
      <c r="CC84" s="111">
        <f t="shared" ref="CC84:CC86" si="2293">BY84+BZ84-CA84+CB84</f>
        <v>0</v>
      </c>
      <c r="CD84" s="438"/>
      <c r="CE84" s="438"/>
      <c r="CF84" s="438"/>
      <c r="CG84" s="438"/>
      <c r="CH84" s="438"/>
      <c r="CI84" s="438"/>
      <c r="CJ84" s="111">
        <f>CD84+CE84-CF84+CG84-CH84+CI84</f>
        <v>0</v>
      </c>
      <c r="CK84" s="438"/>
      <c r="CL84" s="438"/>
      <c r="CN84" s="438"/>
      <c r="CO84" s="438"/>
      <c r="CP84" s="438"/>
      <c r="CQ84" s="438"/>
      <c r="CR84" s="111">
        <f t="shared" ref="CR84:CR86" si="2294">CN84+CO84-CP84+CQ84</f>
        <v>0</v>
      </c>
      <c r="CS84" s="438"/>
      <c r="CT84" s="438"/>
      <c r="CU84" s="438"/>
      <c r="CV84" s="438"/>
      <c r="CW84" s="438"/>
      <c r="CX84" s="438"/>
      <c r="CY84" s="111">
        <f>CS84+CT84-CU84+CV84-CW84+CX84</f>
        <v>0</v>
      </c>
      <c r="CZ84" s="438"/>
      <c r="DA84" s="438"/>
      <c r="DC84" s="438"/>
      <c r="DD84" s="438"/>
      <c r="DE84" s="438"/>
      <c r="DF84" s="438"/>
      <c r="DG84" s="111">
        <f t="shared" ref="DG84:DG86" si="2295">DC84+DD84-DE84+DF84</f>
        <v>0</v>
      </c>
      <c r="DH84" s="438"/>
      <c r="DI84" s="438"/>
      <c r="DJ84" s="438"/>
      <c r="DK84" s="438"/>
      <c r="DL84" s="438"/>
      <c r="DM84" s="438"/>
      <c r="DN84" s="111">
        <f>DH84+DI84-DJ84+DK84-DL84+DM84</f>
        <v>0</v>
      </c>
      <c r="DO84" s="438"/>
      <c r="DP84" s="438"/>
      <c r="DR84" s="438"/>
      <c r="DS84" s="438"/>
      <c r="DT84" s="438"/>
      <c r="DU84" s="438"/>
      <c r="DV84" s="111">
        <f t="shared" ref="DV84:DV86" si="2296">DR84+DS84-DT84+DU84</f>
        <v>0</v>
      </c>
      <c r="DW84" s="438"/>
      <c r="DX84" s="438"/>
      <c r="DY84" s="438"/>
      <c r="DZ84" s="438"/>
      <c r="EA84" s="438"/>
      <c r="EB84" s="438"/>
      <c r="EC84" s="111">
        <f>DW84+DX84-DY84+DZ84-EA84+EB84</f>
        <v>0</v>
      </c>
      <c r="ED84" s="438"/>
      <c r="EE84" s="438"/>
      <c r="EG84" s="438"/>
      <c r="EH84" s="438"/>
      <c r="EI84" s="438"/>
      <c r="EJ84" s="438"/>
      <c r="EK84" s="111">
        <f t="shared" ref="EK84:EK86" si="2297">EG84+EH84-EI84+EJ84</f>
        <v>0</v>
      </c>
      <c r="EL84" s="438"/>
      <c r="EM84" s="438"/>
      <c r="EN84" s="438"/>
      <c r="EO84" s="438"/>
      <c r="EP84" s="438"/>
      <c r="EQ84" s="438"/>
      <c r="ER84" s="111">
        <f>EL84+EM84-EN84+EO84-EP84+EQ84</f>
        <v>0</v>
      </c>
      <c r="ES84" s="438"/>
      <c r="ET84" s="438"/>
      <c r="EV84" s="438"/>
      <c r="EW84" s="438"/>
      <c r="EX84" s="438"/>
      <c r="EY84" s="438"/>
      <c r="EZ84" s="111">
        <f t="shared" ref="EZ84:EZ86" si="2298">EV84+EW84-EX84+EY84</f>
        <v>0</v>
      </c>
      <c r="FA84" s="438"/>
      <c r="FB84" s="438"/>
      <c r="FC84" s="438"/>
      <c r="FD84" s="438"/>
      <c r="FE84" s="438"/>
      <c r="FF84" s="438"/>
      <c r="FG84" s="111">
        <f>FA84+FB84-FC84+FD84-FE84+FF84</f>
        <v>0</v>
      </c>
      <c r="FH84" s="438"/>
      <c r="FI84" s="438"/>
      <c r="FK84" s="438"/>
      <c r="FL84" s="438"/>
      <c r="FM84" s="438"/>
      <c r="FN84" s="438"/>
      <c r="FO84" s="111">
        <f t="shared" ref="FO84:FO86" si="2299">FK84+FL84-FM84+FN84</f>
        <v>0</v>
      </c>
      <c r="FP84" s="438"/>
      <c r="FQ84" s="438"/>
      <c r="FR84" s="438"/>
      <c r="FS84" s="438"/>
      <c r="FT84" s="438"/>
      <c r="FU84" s="438"/>
      <c r="FV84" s="111">
        <f>FP84+FQ84-FR84+FS84-FT84+FU84</f>
        <v>0</v>
      </c>
      <c r="FW84" s="438"/>
      <c r="FX84" s="438"/>
      <c r="FZ84" s="438"/>
      <c r="GA84" s="438"/>
      <c r="GB84" s="438"/>
      <c r="GC84" s="438"/>
      <c r="GD84" s="111">
        <f t="shared" ref="GD84:GD86" si="2300">FZ84+GA84-GB84+GC84</f>
        <v>0</v>
      </c>
      <c r="GE84" s="438"/>
      <c r="GF84" s="438"/>
      <c r="GG84" s="438"/>
      <c r="GH84" s="438"/>
      <c r="GI84" s="438"/>
      <c r="GJ84" s="438"/>
      <c r="GK84" s="111">
        <f>GE84+GF84-GG84+GH84-GI84+GJ84</f>
        <v>0</v>
      </c>
      <c r="GL84" s="438"/>
      <c r="GM84" s="438"/>
      <c r="GO84" s="438"/>
      <c r="GP84" s="438"/>
      <c r="GQ84" s="438"/>
      <c r="GR84" s="438"/>
      <c r="GS84" s="111">
        <f t="shared" ref="GS84:GS86" si="2301">GO84+GP84-GQ84+GR84</f>
        <v>0</v>
      </c>
      <c r="GT84" s="438"/>
      <c r="GU84" s="438"/>
      <c r="GV84" s="438"/>
      <c r="GW84" s="438"/>
      <c r="GX84" s="438"/>
      <c r="GY84" s="438"/>
      <c r="GZ84" s="111">
        <f>GT84+GU84-GV84+GW84-GX84+GY84</f>
        <v>0</v>
      </c>
      <c r="HA84" s="438"/>
      <c r="HB84" s="438"/>
      <c r="HD84" s="438"/>
      <c r="HE84" s="438"/>
      <c r="HF84" s="438"/>
      <c r="HG84" s="438"/>
      <c r="HH84" s="111">
        <f t="shared" ref="HH84:HH86" si="2302">HD84+HE84-HF84+HG84</f>
        <v>0</v>
      </c>
      <c r="HI84" s="438"/>
      <c r="HJ84" s="438"/>
      <c r="HK84" s="438"/>
      <c r="HL84" s="438"/>
      <c r="HM84" s="438"/>
      <c r="HN84" s="438"/>
      <c r="HO84" s="111">
        <f>HI84+HJ84-HK84+HL84-HM84+HN84</f>
        <v>0</v>
      </c>
      <c r="HP84" s="438"/>
      <c r="HQ84" s="438"/>
      <c r="HS84" s="438"/>
      <c r="HT84" s="438"/>
      <c r="HU84" s="438"/>
      <c r="HV84" s="438"/>
      <c r="HW84" s="111">
        <f t="shared" ref="HW84:HW86" si="2303">HS84+HT84-HU84+HV84</f>
        <v>0</v>
      </c>
      <c r="HX84" s="438"/>
      <c r="HY84" s="438"/>
      <c r="HZ84" s="438"/>
      <c r="IA84" s="438"/>
      <c r="IB84" s="438"/>
      <c r="IC84" s="438"/>
      <c r="ID84" s="111">
        <f>HX84+HY84-HZ84+IA84-IB84+IC84</f>
        <v>0</v>
      </c>
      <c r="IE84" s="438"/>
      <c r="IF84" s="438"/>
      <c r="IH84" s="438"/>
      <c r="II84" s="438"/>
      <c r="IJ84" s="438"/>
      <c r="IK84" s="438"/>
      <c r="IL84" s="111">
        <f t="shared" ref="IL84:IL86" si="2304">IH84+II84-IJ84+IK84</f>
        <v>0</v>
      </c>
      <c r="IM84" s="438"/>
      <c r="IN84" s="438"/>
      <c r="IO84" s="438"/>
      <c r="IP84" s="438"/>
      <c r="IQ84" s="438"/>
      <c r="IR84" s="438"/>
      <c r="IS84" s="111">
        <f>IM84+IN84-IO84+IP84-IQ84+IR84</f>
        <v>0</v>
      </c>
      <c r="IT84" s="438"/>
      <c r="IU84" s="438"/>
      <c r="IW84" s="438"/>
      <c r="IX84" s="438"/>
      <c r="IY84" s="438"/>
      <c r="IZ84" s="438"/>
      <c r="JA84" s="111">
        <f t="shared" ref="JA84:JA86" si="2305">IW84+IX84-IY84+IZ84</f>
        <v>0</v>
      </c>
      <c r="JB84" s="438"/>
      <c r="JC84" s="438"/>
      <c r="JD84" s="438"/>
      <c r="JE84" s="438"/>
      <c r="JF84" s="438"/>
      <c r="JG84" s="438"/>
      <c r="JH84" s="111">
        <f>JB84+JC84-JD84+JE84-JF84+JG84</f>
        <v>0</v>
      </c>
      <c r="JI84" s="438"/>
      <c r="JJ84" s="438"/>
      <c r="JL84" s="438"/>
      <c r="JM84" s="438"/>
      <c r="JN84" s="438"/>
      <c r="JO84" s="438"/>
      <c r="JP84" s="111">
        <f t="shared" ref="JP84:JP86" si="2306">JL84+JM84-JN84+JO84</f>
        <v>0</v>
      </c>
      <c r="JQ84" s="438"/>
      <c r="JR84" s="438"/>
      <c r="JS84" s="438"/>
      <c r="JT84" s="438"/>
      <c r="JU84" s="438"/>
      <c r="JV84" s="438"/>
      <c r="JW84" s="111">
        <f>JQ84+JR84-JS84+JT84-JU84+JV84</f>
        <v>0</v>
      </c>
      <c r="JX84" s="438"/>
      <c r="JY84" s="438"/>
      <c r="KA84" s="438"/>
      <c r="KB84" s="438"/>
      <c r="KC84" s="438"/>
      <c r="KD84" s="438"/>
      <c r="KE84" s="111">
        <f t="shared" ref="KE84:KE86" si="2307">KA84+KB84-KC84+KD84</f>
        <v>0</v>
      </c>
      <c r="KF84" s="438"/>
      <c r="KG84" s="438"/>
      <c r="KH84" s="438"/>
      <c r="KI84" s="438"/>
      <c r="KJ84" s="438"/>
      <c r="KK84" s="438"/>
      <c r="KL84" s="111">
        <f>KF84+KG84-KH84+KI84-KJ84+KK84</f>
        <v>0</v>
      </c>
      <c r="KM84" s="438"/>
      <c r="KN84" s="438"/>
      <c r="KP84" s="438"/>
      <c r="KQ84" s="438"/>
      <c r="KR84" s="438"/>
      <c r="KS84" s="438"/>
      <c r="KT84" s="111">
        <f t="shared" ref="KT84:KT86" si="2308">KP84+KQ84-KR84+KS84</f>
        <v>0</v>
      </c>
      <c r="KU84" s="438"/>
      <c r="KV84" s="438"/>
      <c r="KW84" s="438"/>
      <c r="KX84" s="438"/>
      <c r="KY84" s="438"/>
      <c r="KZ84" s="438"/>
      <c r="LA84" s="111">
        <f>KU84+KV84-KW84+KX84-KY84+KZ84</f>
        <v>0</v>
      </c>
      <c r="LB84" s="438"/>
      <c r="LC84" s="438"/>
      <c r="LE84" s="438"/>
      <c r="LF84" s="438"/>
      <c r="LG84" s="438"/>
      <c r="LH84" s="438"/>
      <c r="LI84" s="111">
        <f t="shared" ref="LI84:LI86" si="2309">LE84+LF84-LG84+LH84</f>
        <v>0</v>
      </c>
      <c r="LJ84" s="438"/>
      <c r="LK84" s="438"/>
      <c r="LL84" s="438"/>
      <c r="LM84" s="438"/>
      <c r="LN84" s="438"/>
      <c r="LO84" s="438"/>
      <c r="LP84" s="111">
        <f>LJ84+LK84-LL84+LM84-LN84+LO84</f>
        <v>0</v>
      </c>
      <c r="LQ84" s="438"/>
      <c r="LR84" s="438"/>
      <c r="LT84" s="438"/>
      <c r="LU84" s="438"/>
      <c r="LV84" s="438"/>
      <c r="LW84" s="438"/>
      <c r="LX84" s="111">
        <f t="shared" ref="LX84:LX86" si="2310">LT84+LU84-LV84+LW84</f>
        <v>0</v>
      </c>
      <c r="LY84" s="438"/>
      <c r="LZ84" s="438"/>
      <c r="MA84" s="438"/>
      <c r="MB84" s="438"/>
      <c r="MC84" s="438"/>
      <c r="MD84" s="438"/>
      <c r="ME84" s="111">
        <f>LY84+LZ84-MA84+MB84-MC84+MD84</f>
        <v>0</v>
      </c>
      <c r="MF84" s="438"/>
      <c r="MG84" s="438"/>
      <c r="MI84" s="438"/>
      <c r="MJ84" s="438"/>
      <c r="MK84" s="438"/>
      <c r="ML84" s="438"/>
      <c r="MM84" s="111">
        <f t="shared" ref="MM84:MM86" si="2311">MI84+MJ84-MK84+ML84</f>
        <v>0</v>
      </c>
      <c r="MN84" s="438"/>
      <c r="MO84" s="438"/>
      <c r="MP84" s="438"/>
      <c r="MQ84" s="438"/>
      <c r="MR84" s="438"/>
      <c r="MS84" s="438"/>
      <c r="MT84" s="111">
        <f>MN84+MO84-MP84+MQ84-MR84+MS84</f>
        <v>0</v>
      </c>
      <c r="MU84" s="438"/>
      <c r="MV84" s="438"/>
      <c r="MX84" s="438"/>
      <c r="MY84" s="438"/>
      <c r="MZ84" s="438"/>
      <c r="NA84" s="438"/>
      <c r="NB84" s="111">
        <f t="shared" ref="NB84:NB86" si="2312">MX84+MY84-MZ84+NA84</f>
        <v>0</v>
      </c>
      <c r="NC84" s="438"/>
      <c r="ND84" s="438"/>
      <c r="NE84" s="438"/>
      <c r="NF84" s="438"/>
      <c r="NG84" s="438"/>
      <c r="NH84" s="438"/>
      <c r="NI84" s="111">
        <f>NC84+ND84-NE84+NF84-NG84+NH84</f>
        <v>0</v>
      </c>
      <c r="NJ84" s="438"/>
      <c r="NK84" s="438"/>
      <c r="NM84" s="438"/>
      <c r="NN84" s="438"/>
      <c r="NO84" s="438"/>
      <c r="NP84" s="438"/>
      <c r="NQ84" s="111">
        <f t="shared" ref="NQ84:NQ86" si="2313">NM84+NN84-NO84+NP84</f>
        <v>0</v>
      </c>
      <c r="NR84" s="438"/>
      <c r="NS84" s="438"/>
      <c r="NT84" s="438"/>
      <c r="NU84" s="438"/>
      <c r="NV84" s="438"/>
      <c r="NW84" s="438"/>
      <c r="NX84" s="111">
        <f>NR84+NS84-NT84+NU84-NV84+NW84</f>
        <v>0</v>
      </c>
      <c r="NY84" s="438"/>
      <c r="NZ84" s="438"/>
      <c r="OB84" s="438"/>
      <c r="OC84" s="438"/>
      <c r="OD84" s="438"/>
      <c r="OE84" s="438"/>
      <c r="OF84" s="111">
        <f t="shared" ref="OF84:OF86" si="2314">OB84+OC84-OD84+OE84</f>
        <v>0</v>
      </c>
      <c r="OG84" s="438"/>
      <c r="OH84" s="438"/>
      <c r="OI84" s="438"/>
      <c r="OJ84" s="438"/>
      <c r="OK84" s="438"/>
      <c r="OL84" s="438"/>
      <c r="OM84" s="111">
        <f>OG84+OH84-OI84+OJ84-OK84+OL84</f>
        <v>0</v>
      </c>
      <c r="ON84" s="438"/>
      <c r="OO84" s="438"/>
      <c r="OQ84" s="438"/>
      <c r="OR84" s="438"/>
      <c r="OS84" s="438"/>
      <c r="OT84" s="438"/>
      <c r="OU84" s="111">
        <f t="shared" ref="OU84:OU86" si="2315">OQ84+OR84-OS84+OT84</f>
        <v>0</v>
      </c>
      <c r="OV84" s="438"/>
      <c r="OW84" s="438"/>
      <c r="OX84" s="438"/>
      <c r="OY84" s="438"/>
      <c r="OZ84" s="438"/>
      <c r="PA84" s="438"/>
      <c r="PB84" s="111">
        <f>OV84+OW84-OX84+OY84-OZ84+PA84</f>
        <v>0</v>
      </c>
      <c r="PC84" s="438"/>
      <c r="PD84" s="438"/>
      <c r="PF84" s="438"/>
      <c r="PG84" s="438"/>
      <c r="PH84" s="438"/>
      <c r="PI84" s="438"/>
      <c r="PJ84" s="111">
        <f t="shared" ref="PJ84:PJ86" si="2316">PF84+PG84-PH84+PI84</f>
        <v>0</v>
      </c>
      <c r="PK84" s="438"/>
      <c r="PL84" s="438"/>
      <c r="PM84" s="438"/>
      <c r="PN84" s="438"/>
      <c r="PO84" s="438"/>
      <c r="PP84" s="438"/>
      <c r="PQ84" s="111">
        <f>PK84+PL84-PM84+PN84-PO84+PP84</f>
        <v>0</v>
      </c>
      <c r="PR84" s="438"/>
      <c r="PS84" s="438"/>
      <c r="PU84" s="438"/>
      <c r="PV84" s="438"/>
      <c r="PW84" s="438"/>
      <c r="PX84" s="438"/>
      <c r="PY84" s="111">
        <f t="shared" ref="PY84:PY86" si="2317">PU84+PV84-PW84+PX84</f>
        <v>0</v>
      </c>
      <c r="PZ84" s="438"/>
      <c r="QA84" s="438"/>
      <c r="QB84" s="438"/>
      <c r="QC84" s="438"/>
      <c r="QD84" s="438"/>
      <c r="QE84" s="438"/>
      <c r="QF84" s="111">
        <f>PZ84+QA84-QB84+QC84-QD84+QE84</f>
        <v>0</v>
      </c>
      <c r="QG84" s="438"/>
      <c r="QH84" s="438"/>
      <c r="QJ84" s="438"/>
      <c r="QK84" s="438"/>
      <c r="QL84" s="438"/>
      <c r="QM84" s="438"/>
      <c r="QN84" s="111">
        <f t="shared" ref="QN84:QN86" si="2318">QJ84+QK84-QL84+QM84</f>
        <v>0</v>
      </c>
      <c r="QO84" s="438"/>
      <c r="QP84" s="438"/>
      <c r="QQ84" s="438"/>
      <c r="QR84" s="438"/>
      <c r="QS84" s="438"/>
      <c r="QT84" s="438"/>
      <c r="QU84" s="111">
        <f>QO84+QP84-QQ84+QR84-QS84+QT84</f>
        <v>0</v>
      </c>
      <c r="QV84" s="438"/>
      <c r="QW84" s="438"/>
      <c r="QY84" s="438"/>
      <c r="QZ84" s="438"/>
      <c r="RA84" s="438"/>
      <c r="RB84" s="438"/>
      <c r="RC84" s="111">
        <f t="shared" ref="RC84:RC86" si="2319">QY84+QZ84-RA84+RB84</f>
        <v>0</v>
      </c>
      <c r="RD84" s="438"/>
      <c r="RE84" s="438"/>
      <c r="RF84" s="438"/>
      <c r="RG84" s="438"/>
      <c r="RH84" s="438"/>
      <c r="RI84" s="438"/>
      <c r="RJ84" s="111">
        <f>RD84+RE84-RF84+RG84-RH84+RI84</f>
        <v>0</v>
      </c>
      <c r="RK84" s="438"/>
      <c r="RL84" s="438"/>
      <c r="RN84" s="438"/>
      <c r="RO84" s="438"/>
      <c r="RP84" s="438"/>
      <c r="RQ84" s="438"/>
      <c r="RR84" s="111">
        <f t="shared" ref="RR84:RR86" si="2320">RN84+RO84-RP84+RQ84</f>
        <v>0</v>
      </c>
      <c r="RS84" s="438"/>
      <c r="RT84" s="438"/>
      <c r="RU84" s="438"/>
      <c r="RV84" s="438"/>
      <c r="RW84" s="438"/>
      <c r="RX84" s="438"/>
      <c r="RY84" s="111">
        <f>RS84+RT84-RU84+RV84-RW84+RX84</f>
        <v>0</v>
      </c>
      <c r="RZ84" s="438"/>
      <c r="SA84" s="438"/>
      <c r="SC84" s="438"/>
      <c r="SD84" s="438"/>
      <c r="SE84" s="438"/>
      <c r="SF84" s="438"/>
      <c r="SG84" s="111">
        <f t="shared" ref="SG84:SG86" si="2321">SC84+SD84-SE84+SF84</f>
        <v>0</v>
      </c>
      <c r="SH84" s="438"/>
      <c r="SI84" s="438"/>
      <c r="SJ84" s="438"/>
      <c r="SK84" s="438"/>
      <c r="SL84" s="438"/>
      <c r="SM84" s="438"/>
      <c r="SN84" s="111">
        <f>SH84+SI84-SJ84+SK84-SL84+SM84</f>
        <v>0</v>
      </c>
      <c r="SO84" s="438"/>
      <c r="SP84" s="438"/>
      <c r="SR84" s="438"/>
      <c r="SS84" s="438"/>
      <c r="ST84" s="438"/>
      <c r="SU84" s="438"/>
      <c r="SV84" s="111">
        <f t="shared" ref="SV84:SV86" si="2322">SR84+SS84-ST84+SU84</f>
        <v>0</v>
      </c>
      <c r="SW84" s="438"/>
      <c r="SX84" s="438"/>
      <c r="SY84" s="438"/>
      <c r="SZ84" s="438"/>
      <c r="TA84" s="438"/>
      <c r="TB84" s="438"/>
      <c r="TC84" s="111">
        <f>SW84+SX84-SY84+SZ84-TA84+TB84</f>
        <v>0</v>
      </c>
      <c r="TD84" s="438"/>
      <c r="TE84" s="438"/>
      <c r="TG84" s="438"/>
      <c r="TH84" s="438"/>
      <c r="TI84" s="438"/>
      <c r="TJ84" s="438"/>
      <c r="TK84" s="111">
        <f t="shared" ref="TK84:TK86" si="2323">TG84+TH84-TI84+TJ84</f>
        <v>0</v>
      </c>
      <c r="TL84" s="438"/>
      <c r="TM84" s="438"/>
      <c r="TN84" s="438"/>
      <c r="TO84" s="438"/>
      <c r="TP84" s="438"/>
      <c r="TQ84" s="438"/>
      <c r="TR84" s="111">
        <f>TL84+TM84-TN84+TO84-TP84+TQ84</f>
        <v>0</v>
      </c>
      <c r="TS84" s="438"/>
      <c r="TT84" s="438"/>
      <c r="TV84" s="438"/>
      <c r="TW84" s="438"/>
      <c r="TX84" s="438"/>
      <c r="TY84" s="438"/>
      <c r="TZ84" s="111">
        <f t="shared" ref="TZ84:TZ86" si="2324">TV84+TW84-TX84+TY84</f>
        <v>0</v>
      </c>
      <c r="UA84" s="438"/>
      <c r="UB84" s="438"/>
      <c r="UC84" s="438"/>
      <c r="UD84" s="438"/>
      <c r="UE84" s="438"/>
      <c r="UF84" s="438"/>
      <c r="UG84" s="111">
        <f>UA84+UB84-UC84+UD84-UE84+UF84</f>
        <v>0</v>
      </c>
      <c r="UH84" s="438"/>
      <c r="UI84" s="438"/>
      <c r="UK84" s="438"/>
      <c r="UL84" s="438"/>
      <c r="UM84" s="438"/>
      <c r="UN84" s="438"/>
      <c r="UO84" s="111">
        <f t="shared" ref="UO84:UO86" si="2325">UK84+UL84-UM84+UN84</f>
        <v>0</v>
      </c>
      <c r="UP84" s="438"/>
      <c r="UQ84" s="438"/>
      <c r="UR84" s="438"/>
      <c r="US84" s="438"/>
      <c r="UT84" s="438"/>
      <c r="UU84" s="438"/>
      <c r="UV84" s="111">
        <f>UP84+UQ84-UR84+US84-UT84+UU84</f>
        <v>0</v>
      </c>
      <c r="UW84" s="438"/>
      <c r="UX84" s="438"/>
      <c r="UZ84" s="438"/>
      <c r="VA84" s="438"/>
      <c r="VB84" s="438"/>
      <c r="VC84" s="438"/>
      <c r="VD84" s="111">
        <f t="shared" ref="VD84:VD86" si="2326">UZ84+VA84-VB84+VC84</f>
        <v>0</v>
      </c>
      <c r="VE84" s="438"/>
      <c r="VF84" s="438"/>
      <c r="VG84" s="438"/>
      <c r="VH84" s="438"/>
      <c r="VI84" s="438"/>
      <c r="VJ84" s="438"/>
      <c r="VK84" s="111">
        <f>VE84+VF84-VG84+VH84-VI84+VJ84</f>
        <v>0</v>
      </c>
      <c r="VL84" s="438"/>
      <c r="VM84" s="438"/>
      <c r="VO84" s="438"/>
      <c r="VP84" s="438"/>
      <c r="VQ84" s="438"/>
      <c r="VR84" s="438"/>
      <c r="VS84" s="111">
        <f t="shared" ref="VS84:VS86" si="2327">VO84+VP84-VQ84+VR84</f>
        <v>0</v>
      </c>
      <c r="VT84" s="438"/>
      <c r="VU84" s="438"/>
      <c r="VV84" s="438"/>
      <c r="VW84" s="438"/>
      <c r="VX84" s="438"/>
      <c r="VY84" s="438"/>
      <c r="VZ84" s="111">
        <f>VT84+VU84-VV84+VW84-VX84+VY84</f>
        <v>0</v>
      </c>
      <c r="WA84" s="438"/>
      <c r="WB84" s="438"/>
      <c r="WD84" s="438"/>
      <c r="WE84" s="438"/>
      <c r="WF84" s="438"/>
      <c r="WG84" s="438"/>
      <c r="WH84" s="111">
        <f t="shared" ref="WH84:WH86" si="2328">WD84+WE84-WF84+WG84</f>
        <v>0</v>
      </c>
      <c r="WI84" s="438"/>
      <c r="WJ84" s="438"/>
      <c r="WK84" s="438"/>
      <c r="WL84" s="438"/>
      <c r="WM84" s="438"/>
      <c r="WN84" s="438"/>
      <c r="WO84" s="111">
        <f>WI84+WJ84-WK84+WL84-WM84+WN84</f>
        <v>0</v>
      </c>
      <c r="WP84" s="438"/>
      <c r="WQ84" s="438"/>
      <c r="WS84" s="438"/>
      <c r="WT84" s="438"/>
      <c r="WU84" s="438"/>
      <c r="WV84" s="438"/>
      <c r="WW84" s="111">
        <f t="shared" ref="WW84:WW86" si="2329">WS84+WT84-WU84+WV84</f>
        <v>0</v>
      </c>
      <c r="WX84" s="438"/>
      <c r="WY84" s="438"/>
      <c r="WZ84" s="438"/>
      <c r="XA84" s="438"/>
      <c r="XB84" s="438"/>
      <c r="XC84" s="438"/>
      <c r="XD84" s="111">
        <f>WX84+WY84-WZ84+XA84-XB84+XC84</f>
        <v>0</v>
      </c>
      <c r="XE84" s="438"/>
      <c r="XF84" s="438"/>
      <c r="XH84" s="438"/>
      <c r="XI84" s="438"/>
      <c r="XJ84" s="438"/>
      <c r="XK84" s="438"/>
      <c r="XL84" s="111">
        <f t="shared" ref="XL84:XL86" si="2330">XH84+XI84-XJ84+XK84</f>
        <v>0</v>
      </c>
      <c r="XM84" s="438"/>
      <c r="XN84" s="438"/>
      <c r="XO84" s="438"/>
      <c r="XP84" s="438"/>
      <c r="XQ84" s="438"/>
      <c r="XR84" s="438"/>
      <c r="XS84" s="111">
        <f>XM84+XN84-XO84+XP84-XQ84+XR84</f>
        <v>0</v>
      </c>
      <c r="XT84" s="438"/>
      <c r="XU84" s="438"/>
      <c r="XW84" s="438"/>
      <c r="XX84" s="438"/>
      <c r="XY84" s="438"/>
      <c r="XZ84" s="438"/>
      <c r="YA84" s="111">
        <f t="shared" ref="YA84:YA86" si="2331">XW84+XX84-XY84+XZ84</f>
        <v>0</v>
      </c>
      <c r="YB84" s="438"/>
      <c r="YC84" s="438"/>
      <c r="YD84" s="438"/>
      <c r="YE84" s="438"/>
      <c r="YF84" s="438"/>
      <c r="YG84" s="438"/>
      <c r="YH84" s="111">
        <f>YB84+YC84-YD84+YE84-YF84+YG84</f>
        <v>0</v>
      </c>
      <c r="YI84" s="438"/>
      <c r="YJ84" s="438"/>
      <c r="YL84" s="438"/>
      <c r="YM84" s="438"/>
      <c r="YN84" s="438"/>
      <c r="YO84" s="438"/>
      <c r="YP84" s="111">
        <f t="shared" ref="YP84:YP86" si="2332">YL84+YM84-YN84+YO84</f>
        <v>0</v>
      </c>
      <c r="YQ84" s="438"/>
      <c r="YR84" s="438"/>
      <c r="YS84" s="438"/>
      <c r="YT84" s="438"/>
      <c r="YU84" s="438"/>
      <c r="YV84" s="438"/>
      <c r="YW84" s="111">
        <f>YQ84+YR84-YS84+YT84-YU84+YV84</f>
        <v>0</v>
      </c>
      <c r="YX84" s="438"/>
      <c r="YY84" s="438"/>
      <c r="ZA84" s="438"/>
      <c r="ZB84" s="438"/>
      <c r="ZC84" s="438"/>
      <c r="ZD84" s="438"/>
      <c r="ZE84" s="111">
        <f t="shared" ref="ZE84:ZE86" si="2333">ZA84+ZB84-ZC84+ZD84</f>
        <v>0</v>
      </c>
      <c r="ZF84" s="438"/>
      <c r="ZG84" s="438"/>
      <c r="ZH84" s="438"/>
      <c r="ZI84" s="438"/>
      <c r="ZJ84" s="438"/>
      <c r="ZK84" s="438"/>
      <c r="ZL84" s="111">
        <f>ZF84+ZG84-ZH84+ZI84-ZJ84+ZK84</f>
        <v>0</v>
      </c>
      <c r="ZM84" s="438"/>
      <c r="ZN84" s="438"/>
      <c r="ZP84" s="438"/>
      <c r="ZQ84" s="438"/>
      <c r="ZR84" s="438"/>
      <c r="ZS84" s="438"/>
      <c r="ZT84" s="111">
        <f t="shared" ref="ZT84:ZT86" si="2334">ZP84+ZQ84-ZR84+ZS84</f>
        <v>0</v>
      </c>
      <c r="ZU84" s="438"/>
      <c r="ZV84" s="438"/>
      <c r="ZW84" s="438"/>
      <c r="ZX84" s="438"/>
      <c r="ZY84" s="438"/>
      <c r="ZZ84" s="438"/>
      <c r="AAA84" s="111">
        <f>ZU84+ZV84-ZW84+ZX84-ZY84+ZZ84</f>
        <v>0</v>
      </c>
      <c r="AAB84" s="438"/>
      <c r="AAC84" s="438"/>
      <c r="AAE84" s="438"/>
      <c r="AAF84" s="438"/>
      <c r="AAG84" s="438"/>
      <c r="AAH84" s="438"/>
      <c r="AAI84" s="111">
        <f t="shared" ref="AAI84:AAI86" si="2335">AAE84+AAF84-AAG84+AAH84</f>
        <v>0</v>
      </c>
      <c r="AAJ84" s="438"/>
      <c r="AAK84" s="438"/>
      <c r="AAL84" s="438"/>
      <c r="AAM84" s="438"/>
      <c r="AAN84" s="438"/>
      <c r="AAO84" s="438"/>
      <c r="AAP84" s="111">
        <f>AAJ84+AAK84-AAL84+AAM84-AAN84+AAO84</f>
        <v>0</v>
      </c>
      <c r="AAQ84" s="438"/>
      <c r="AAR84" s="438"/>
      <c r="AAT84" s="438"/>
      <c r="AAU84" s="438"/>
      <c r="AAV84" s="438"/>
      <c r="AAW84" s="438"/>
      <c r="AAX84" s="111">
        <f t="shared" ref="AAX84:AAX86" si="2336">AAT84+AAU84-AAV84+AAW84</f>
        <v>0</v>
      </c>
      <c r="AAY84" s="438"/>
      <c r="AAZ84" s="438"/>
      <c r="ABA84" s="438"/>
      <c r="ABB84" s="438"/>
      <c r="ABC84" s="438"/>
      <c r="ABD84" s="438"/>
      <c r="ABE84" s="111">
        <f>AAY84+AAZ84-ABA84+ABB84-ABC84+ABD84</f>
        <v>0</v>
      </c>
      <c r="ABF84" s="438"/>
      <c r="ABG84" s="438"/>
      <c r="ABI84" s="438"/>
      <c r="ABJ84" s="438"/>
      <c r="ABK84" s="438"/>
      <c r="ABL84" s="438"/>
      <c r="ABM84" s="111">
        <f t="shared" ref="ABM84:ABM86" si="2337">ABI84+ABJ84-ABK84+ABL84</f>
        <v>0</v>
      </c>
      <c r="ABN84" s="438"/>
      <c r="ABO84" s="438"/>
      <c r="ABP84" s="438"/>
      <c r="ABQ84" s="438"/>
      <c r="ABR84" s="438"/>
      <c r="ABS84" s="438"/>
      <c r="ABT84" s="111">
        <f>ABN84+ABO84-ABP84+ABQ84-ABR84+ABS84</f>
        <v>0</v>
      </c>
      <c r="ABU84" s="438"/>
      <c r="ABV84" s="438"/>
      <c r="ABX84" s="438"/>
      <c r="ABY84" s="438"/>
      <c r="ABZ84" s="438"/>
      <c r="ACA84" s="438"/>
      <c r="ACB84" s="111">
        <f t="shared" ref="ACB84:ACB86" si="2338">ABX84+ABY84-ABZ84+ACA84</f>
        <v>0</v>
      </c>
      <c r="ACC84" s="438"/>
      <c r="ACD84" s="438"/>
      <c r="ACE84" s="438"/>
      <c r="ACF84" s="438"/>
      <c r="ACG84" s="438"/>
      <c r="ACH84" s="438"/>
      <c r="ACI84" s="111">
        <f>ACC84+ACD84-ACE84+ACF84-ACG84+ACH84</f>
        <v>0</v>
      </c>
      <c r="ACJ84" s="438"/>
      <c r="ACK84" s="438"/>
      <c r="ACM84" s="438"/>
      <c r="ACN84" s="438"/>
      <c r="ACO84" s="438"/>
      <c r="ACP84" s="438"/>
      <c r="ACQ84" s="111">
        <f t="shared" ref="ACQ84:ACQ86" si="2339">ACM84+ACN84-ACO84+ACP84</f>
        <v>0</v>
      </c>
      <c r="ACR84" s="438"/>
      <c r="ACS84" s="438"/>
      <c r="ACT84" s="438"/>
      <c r="ACU84" s="438"/>
      <c r="ACV84" s="438"/>
      <c r="ACW84" s="438"/>
      <c r="ACX84" s="111">
        <f>ACR84+ACS84-ACT84+ACU84-ACV84+ACW84</f>
        <v>0</v>
      </c>
      <c r="ACY84" s="438"/>
      <c r="ACZ84" s="438"/>
      <c r="ADB84" s="438"/>
      <c r="ADC84" s="438"/>
      <c r="ADD84" s="438"/>
      <c r="ADE84" s="438"/>
      <c r="ADF84" s="111">
        <f t="shared" ref="ADF84:ADF86" si="2340">ADB84+ADC84-ADD84+ADE84</f>
        <v>0</v>
      </c>
      <c r="ADG84" s="438"/>
      <c r="ADH84" s="438"/>
      <c r="ADI84" s="438"/>
      <c r="ADJ84" s="438"/>
      <c r="ADK84" s="438"/>
      <c r="ADL84" s="438"/>
      <c r="ADM84" s="111">
        <f>ADG84+ADH84-ADI84+ADJ84-ADK84+ADL84</f>
        <v>0</v>
      </c>
      <c r="ADN84" s="438"/>
      <c r="ADO84" s="438"/>
      <c r="ADQ84" s="438"/>
      <c r="ADR84" s="438"/>
      <c r="ADS84" s="438"/>
      <c r="ADT84" s="438"/>
      <c r="ADU84" s="111">
        <f t="shared" ref="ADU84:ADU86" si="2341">ADQ84+ADR84-ADS84+ADT84</f>
        <v>0</v>
      </c>
      <c r="ADV84" s="438"/>
      <c r="ADW84" s="438"/>
      <c r="ADX84" s="438"/>
      <c r="ADY84" s="438"/>
      <c r="ADZ84" s="438"/>
      <c r="AEA84" s="438"/>
      <c r="AEB84" s="111">
        <f>ADV84+ADW84-ADX84+ADY84-ADZ84+AEA84</f>
        <v>0</v>
      </c>
      <c r="AEC84" s="438"/>
      <c r="AED84" s="438"/>
      <c r="AEF84" s="438"/>
      <c r="AEG84" s="438"/>
      <c r="AEH84" s="438"/>
      <c r="AEI84" s="438"/>
      <c r="AEJ84" s="111">
        <f t="shared" ref="AEJ84:AEJ86" si="2342">AEF84+AEG84-AEH84+AEI84</f>
        <v>0</v>
      </c>
      <c r="AEK84" s="438"/>
      <c r="AEL84" s="438"/>
      <c r="AEM84" s="438"/>
      <c r="AEN84" s="438"/>
      <c r="AEO84" s="438"/>
      <c r="AEP84" s="438"/>
      <c r="AEQ84" s="111">
        <f>AEK84+AEL84-AEM84+AEN84-AEO84+AEP84</f>
        <v>0</v>
      </c>
      <c r="AER84" s="438"/>
      <c r="AES84" s="438"/>
      <c r="AEU84" s="438"/>
      <c r="AEV84" s="438"/>
      <c r="AEW84" s="438"/>
      <c r="AEX84" s="438"/>
      <c r="AEY84" s="111">
        <f t="shared" ref="AEY84:AEY86" si="2343">AEU84+AEV84-AEW84+AEX84</f>
        <v>0</v>
      </c>
      <c r="AEZ84" s="438"/>
      <c r="AFA84" s="438"/>
      <c r="AFB84" s="438"/>
      <c r="AFC84" s="438"/>
      <c r="AFD84" s="438"/>
      <c r="AFE84" s="438"/>
      <c r="AFF84" s="111">
        <f>AEZ84+AFA84-AFB84+AFC84-AFD84+AFE84</f>
        <v>0</v>
      </c>
      <c r="AFG84" s="438"/>
      <c r="AFH84" s="438"/>
      <c r="AFJ84" s="438"/>
      <c r="AFK84" s="438"/>
      <c r="AFL84" s="438"/>
      <c r="AFM84" s="438"/>
      <c r="AFN84" s="111">
        <f t="shared" ref="AFN84:AFN86" si="2344">AFJ84+AFK84-AFL84+AFM84</f>
        <v>0</v>
      </c>
      <c r="AFO84" s="438"/>
      <c r="AFP84" s="438"/>
      <c r="AFQ84" s="438"/>
      <c r="AFR84" s="438"/>
      <c r="AFS84" s="438"/>
      <c r="AFT84" s="438"/>
      <c r="AFU84" s="111">
        <f>AFO84+AFP84-AFQ84+AFR84-AFS84+AFT84</f>
        <v>0</v>
      </c>
      <c r="AFV84" s="438"/>
      <c r="AFW84" s="438"/>
      <c r="AFY84" s="438"/>
      <c r="AFZ84" s="438"/>
      <c r="AGA84" s="438"/>
      <c r="AGB84" s="438"/>
      <c r="AGC84" s="111">
        <f t="shared" ref="AGC84:AGC86" si="2345">AFY84+AFZ84-AGA84+AGB84</f>
        <v>0</v>
      </c>
      <c r="AGD84" s="438"/>
      <c r="AGE84" s="438"/>
      <c r="AGF84" s="438"/>
      <c r="AGG84" s="438"/>
      <c r="AGH84" s="438"/>
      <c r="AGI84" s="438"/>
      <c r="AGJ84" s="111">
        <f>AGD84+AGE84-AGF84+AGG84-AGH84+AGI84</f>
        <v>0</v>
      </c>
      <c r="AGK84" s="438"/>
      <c r="AGL84" s="438"/>
      <c r="AGN84" s="438"/>
      <c r="AGO84" s="438"/>
      <c r="AGP84" s="438"/>
      <c r="AGQ84" s="438"/>
      <c r="AGR84" s="111">
        <f t="shared" ref="AGR84:AGR86" si="2346">AGN84+AGO84-AGP84+AGQ84</f>
        <v>0</v>
      </c>
      <c r="AGS84" s="438"/>
      <c r="AGT84" s="438"/>
      <c r="AGU84" s="438"/>
      <c r="AGV84" s="438"/>
      <c r="AGW84" s="438"/>
      <c r="AGX84" s="438"/>
      <c r="AGY84" s="111">
        <f>AGS84+AGT84-AGU84+AGV84-AGW84+AGX84</f>
        <v>0</v>
      </c>
      <c r="AGZ84" s="438"/>
      <c r="AHA84" s="438"/>
      <c r="AHC84" s="438"/>
      <c r="AHD84" s="438"/>
      <c r="AHE84" s="438"/>
      <c r="AHF84" s="438"/>
      <c r="AHG84" s="111">
        <f t="shared" ref="AHG84:AHG86" si="2347">AHC84+AHD84-AHE84+AHF84</f>
        <v>0</v>
      </c>
      <c r="AHH84" s="438"/>
      <c r="AHI84" s="438"/>
      <c r="AHJ84" s="438"/>
      <c r="AHK84" s="438"/>
      <c r="AHL84" s="438"/>
      <c r="AHM84" s="438"/>
      <c r="AHN84" s="111">
        <f>AHH84+AHI84-AHJ84+AHK84-AHL84+AHM84</f>
        <v>0</v>
      </c>
      <c r="AHO84" s="438"/>
      <c r="AHP84" s="438"/>
      <c r="AHR84" s="438"/>
      <c r="AHS84" s="438"/>
      <c r="AHT84" s="438"/>
      <c r="AHU84" s="438"/>
      <c r="AHV84" s="111">
        <f t="shared" ref="AHV84:AHV86" si="2348">AHR84+AHS84-AHT84+AHU84</f>
        <v>0</v>
      </c>
      <c r="AHW84" s="438"/>
      <c r="AHX84" s="438"/>
      <c r="AHY84" s="438"/>
      <c r="AHZ84" s="438"/>
      <c r="AIA84" s="438"/>
      <c r="AIB84" s="438"/>
      <c r="AIC84" s="111">
        <f>AHW84+AHX84-AHY84+AHZ84-AIA84+AIB84</f>
        <v>0</v>
      </c>
      <c r="AID84" s="438"/>
      <c r="AIE84" s="438"/>
    </row>
    <row r="85" spans="1:915" x14ac:dyDescent="0.3">
      <c r="A85" s="33" t="s">
        <v>132</v>
      </c>
      <c r="B85" s="34" t="s">
        <v>133</v>
      </c>
      <c r="C85" s="439"/>
      <c r="D85" s="440"/>
      <c r="E85" s="440"/>
      <c r="F85" s="440"/>
      <c r="G85" s="110">
        <f t="shared" si="2288"/>
        <v>0</v>
      </c>
      <c r="H85" s="440"/>
      <c r="I85" s="440"/>
      <c r="J85" s="440"/>
      <c r="K85" s="440"/>
      <c r="L85" s="440"/>
      <c r="M85" s="440"/>
      <c r="N85" s="111">
        <f t="shared" ref="N85:N86" si="2349">H85+I85-J85+K85-L85+M85</f>
        <v>0</v>
      </c>
      <c r="O85" s="440"/>
      <c r="P85" s="440"/>
      <c r="Q85" s="440"/>
      <c r="R85" s="440"/>
      <c r="S85" s="440"/>
      <c r="T85" s="440"/>
      <c r="U85" s="110">
        <f t="shared" si="2289"/>
        <v>0</v>
      </c>
      <c r="V85" s="440"/>
      <c r="W85" s="440"/>
      <c r="X85" s="440"/>
      <c r="Y85" s="440"/>
      <c r="Z85" s="440"/>
      <c r="AA85" s="440"/>
      <c r="AB85" s="111">
        <f t="shared" ref="AB85:AB86" si="2350">V85+W85-X85+Y85-Z85+AA85</f>
        <v>0</v>
      </c>
      <c r="AC85" s="440"/>
      <c r="AD85" s="440"/>
      <c r="AF85" s="440"/>
      <c r="AG85" s="440"/>
      <c r="AH85" s="440"/>
      <c r="AI85" s="440"/>
      <c r="AJ85" s="110">
        <f t="shared" si="2290"/>
        <v>0</v>
      </c>
      <c r="AK85" s="440"/>
      <c r="AL85" s="440"/>
      <c r="AM85" s="440"/>
      <c r="AN85" s="440"/>
      <c r="AO85" s="440"/>
      <c r="AP85" s="440"/>
      <c r="AQ85" s="111">
        <f t="shared" ref="AQ85:AQ86" si="2351">AK85+AL85-AM85+AN85-AO85+AP85</f>
        <v>0</v>
      </c>
      <c r="AR85" s="440"/>
      <c r="AS85" s="440"/>
      <c r="AU85" s="440"/>
      <c r="AV85" s="440"/>
      <c r="AW85" s="440"/>
      <c r="AX85" s="440"/>
      <c r="AY85" s="110">
        <f t="shared" si="2291"/>
        <v>0</v>
      </c>
      <c r="AZ85" s="440"/>
      <c r="BA85" s="440"/>
      <c r="BB85" s="440"/>
      <c r="BC85" s="440"/>
      <c r="BD85" s="440"/>
      <c r="BE85" s="440"/>
      <c r="BF85" s="111">
        <f t="shared" ref="BF85:BF86" si="2352">AZ85+BA85-BB85+BC85-BD85+BE85</f>
        <v>0</v>
      </c>
      <c r="BG85" s="440"/>
      <c r="BH85" s="440"/>
      <c r="BJ85" s="440"/>
      <c r="BK85" s="440"/>
      <c r="BL85" s="440"/>
      <c r="BM85" s="440"/>
      <c r="BN85" s="110">
        <f t="shared" si="2292"/>
        <v>0</v>
      </c>
      <c r="BO85" s="440"/>
      <c r="BP85" s="440"/>
      <c r="BQ85" s="440"/>
      <c r="BR85" s="440"/>
      <c r="BS85" s="440"/>
      <c r="BT85" s="440"/>
      <c r="BU85" s="111">
        <f t="shared" ref="BU85:BU86" si="2353">BO85+BP85-BQ85+BR85-BS85+BT85</f>
        <v>0</v>
      </c>
      <c r="BV85" s="440"/>
      <c r="BW85" s="440"/>
      <c r="BY85" s="440"/>
      <c r="BZ85" s="440"/>
      <c r="CA85" s="440"/>
      <c r="CB85" s="440"/>
      <c r="CC85" s="110">
        <f t="shared" si="2293"/>
        <v>0</v>
      </c>
      <c r="CD85" s="440"/>
      <c r="CE85" s="440"/>
      <c r="CF85" s="440"/>
      <c r="CG85" s="440"/>
      <c r="CH85" s="440"/>
      <c r="CI85" s="440"/>
      <c r="CJ85" s="111">
        <f t="shared" ref="CJ85:CJ86" si="2354">CD85+CE85-CF85+CG85-CH85+CI85</f>
        <v>0</v>
      </c>
      <c r="CK85" s="440"/>
      <c r="CL85" s="440"/>
      <c r="CN85" s="440"/>
      <c r="CO85" s="440"/>
      <c r="CP85" s="440"/>
      <c r="CQ85" s="440"/>
      <c r="CR85" s="110">
        <f t="shared" si="2294"/>
        <v>0</v>
      </c>
      <c r="CS85" s="440"/>
      <c r="CT85" s="440"/>
      <c r="CU85" s="440"/>
      <c r="CV85" s="440"/>
      <c r="CW85" s="440"/>
      <c r="CX85" s="440"/>
      <c r="CY85" s="111">
        <f t="shared" ref="CY85:CY86" si="2355">CS85+CT85-CU85+CV85-CW85+CX85</f>
        <v>0</v>
      </c>
      <c r="CZ85" s="440"/>
      <c r="DA85" s="440"/>
      <c r="DC85" s="440"/>
      <c r="DD85" s="440"/>
      <c r="DE85" s="440"/>
      <c r="DF85" s="440"/>
      <c r="DG85" s="110">
        <f t="shared" si="2295"/>
        <v>0</v>
      </c>
      <c r="DH85" s="440"/>
      <c r="DI85" s="440"/>
      <c r="DJ85" s="440"/>
      <c r="DK85" s="440"/>
      <c r="DL85" s="440"/>
      <c r="DM85" s="440"/>
      <c r="DN85" s="111">
        <f t="shared" ref="DN85:DN86" si="2356">DH85+DI85-DJ85+DK85-DL85+DM85</f>
        <v>0</v>
      </c>
      <c r="DO85" s="440"/>
      <c r="DP85" s="440"/>
      <c r="DR85" s="440"/>
      <c r="DS85" s="440"/>
      <c r="DT85" s="440"/>
      <c r="DU85" s="440"/>
      <c r="DV85" s="110">
        <f t="shared" si="2296"/>
        <v>0</v>
      </c>
      <c r="DW85" s="440"/>
      <c r="DX85" s="440"/>
      <c r="DY85" s="440"/>
      <c r="DZ85" s="440"/>
      <c r="EA85" s="440"/>
      <c r="EB85" s="440"/>
      <c r="EC85" s="111">
        <f t="shared" ref="EC85:EC86" si="2357">DW85+DX85-DY85+DZ85-EA85+EB85</f>
        <v>0</v>
      </c>
      <c r="ED85" s="440"/>
      <c r="EE85" s="440"/>
      <c r="EG85" s="440"/>
      <c r="EH85" s="440"/>
      <c r="EI85" s="440"/>
      <c r="EJ85" s="440"/>
      <c r="EK85" s="110">
        <f t="shared" si="2297"/>
        <v>0</v>
      </c>
      <c r="EL85" s="440"/>
      <c r="EM85" s="440"/>
      <c r="EN85" s="440"/>
      <c r="EO85" s="440"/>
      <c r="EP85" s="440"/>
      <c r="EQ85" s="440"/>
      <c r="ER85" s="111">
        <f t="shared" ref="ER85:ER86" si="2358">EL85+EM85-EN85+EO85-EP85+EQ85</f>
        <v>0</v>
      </c>
      <c r="ES85" s="440"/>
      <c r="ET85" s="440"/>
      <c r="EV85" s="440"/>
      <c r="EW85" s="440"/>
      <c r="EX85" s="440"/>
      <c r="EY85" s="440"/>
      <c r="EZ85" s="110">
        <f t="shared" si="2298"/>
        <v>0</v>
      </c>
      <c r="FA85" s="440"/>
      <c r="FB85" s="440"/>
      <c r="FC85" s="440"/>
      <c r="FD85" s="440"/>
      <c r="FE85" s="440"/>
      <c r="FF85" s="440"/>
      <c r="FG85" s="111">
        <f t="shared" ref="FG85:FG86" si="2359">FA85+FB85-FC85+FD85-FE85+FF85</f>
        <v>0</v>
      </c>
      <c r="FH85" s="440"/>
      <c r="FI85" s="440"/>
      <c r="FK85" s="440"/>
      <c r="FL85" s="440"/>
      <c r="FM85" s="440"/>
      <c r="FN85" s="440"/>
      <c r="FO85" s="110">
        <f t="shared" si="2299"/>
        <v>0</v>
      </c>
      <c r="FP85" s="440"/>
      <c r="FQ85" s="440"/>
      <c r="FR85" s="440"/>
      <c r="FS85" s="440"/>
      <c r="FT85" s="440"/>
      <c r="FU85" s="440"/>
      <c r="FV85" s="111">
        <f t="shared" ref="FV85:FV86" si="2360">FP85+FQ85-FR85+FS85-FT85+FU85</f>
        <v>0</v>
      </c>
      <c r="FW85" s="440"/>
      <c r="FX85" s="440"/>
      <c r="FZ85" s="440"/>
      <c r="GA85" s="440"/>
      <c r="GB85" s="440"/>
      <c r="GC85" s="440"/>
      <c r="GD85" s="110">
        <f t="shared" si="2300"/>
        <v>0</v>
      </c>
      <c r="GE85" s="440"/>
      <c r="GF85" s="440"/>
      <c r="GG85" s="440"/>
      <c r="GH85" s="440"/>
      <c r="GI85" s="440"/>
      <c r="GJ85" s="440"/>
      <c r="GK85" s="111">
        <f t="shared" ref="GK85:GK86" si="2361">GE85+GF85-GG85+GH85-GI85+GJ85</f>
        <v>0</v>
      </c>
      <c r="GL85" s="440"/>
      <c r="GM85" s="440"/>
      <c r="GO85" s="440"/>
      <c r="GP85" s="440"/>
      <c r="GQ85" s="440"/>
      <c r="GR85" s="440"/>
      <c r="GS85" s="110">
        <f t="shared" si="2301"/>
        <v>0</v>
      </c>
      <c r="GT85" s="440"/>
      <c r="GU85" s="440"/>
      <c r="GV85" s="440"/>
      <c r="GW85" s="440"/>
      <c r="GX85" s="440"/>
      <c r="GY85" s="440"/>
      <c r="GZ85" s="111">
        <f t="shared" ref="GZ85:GZ86" si="2362">GT85+GU85-GV85+GW85-GX85+GY85</f>
        <v>0</v>
      </c>
      <c r="HA85" s="440"/>
      <c r="HB85" s="440"/>
      <c r="HD85" s="440"/>
      <c r="HE85" s="440"/>
      <c r="HF85" s="440"/>
      <c r="HG85" s="440"/>
      <c r="HH85" s="110">
        <f t="shared" si="2302"/>
        <v>0</v>
      </c>
      <c r="HI85" s="440"/>
      <c r="HJ85" s="440"/>
      <c r="HK85" s="440"/>
      <c r="HL85" s="440"/>
      <c r="HM85" s="440"/>
      <c r="HN85" s="440"/>
      <c r="HO85" s="111">
        <f t="shared" ref="HO85:HO86" si="2363">HI85+HJ85-HK85+HL85-HM85+HN85</f>
        <v>0</v>
      </c>
      <c r="HP85" s="440"/>
      <c r="HQ85" s="440"/>
      <c r="HS85" s="440"/>
      <c r="HT85" s="440"/>
      <c r="HU85" s="440"/>
      <c r="HV85" s="440"/>
      <c r="HW85" s="110">
        <f t="shared" si="2303"/>
        <v>0</v>
      </c>
      <c r="HX85" s="440"/>
      <c r="HY85" s="440"/>
      <c r="HZ85" s="440"/>
      <c r="IA85" s="440"/>
      <c r="IB85" s="440"/>
      <c r="IC85" s="440"/>
      <c r="ID85" s="111">
        <f t="shared" ref="ID85:ID86" si="2364">HX85+HY85-HZ85+IA85-IB85+IC85</f>
        <v>0</v>
      </c>
      <c r="IE85" s="440"/>
      <c r="IF85" s="440"/>
      <c r="IH85" s="440"/>
      <c r="II85" s="440"/>
      <c r="IJ85" s="440"/>
      <c r="IK85" s="440"/>
      <c r="IL85" s="110">
        <f t="shared" si="2304"/>
        <v>0</v>
      </c>
      <c r="IM85" s="440"/>
      <c r="IN85" s="440"/>
      <c r="IO85" s="440"/>
      <c r="IP85" s="440"/>
      <c r="IQ85" s="440"/>
      <c r="IR85" s="440"/>
      <c r="IS85" s="111">
        <f t="shared" ref="IS85:IS86" si="2365">IM85+IN85-IO85+IP85-IQ85+IR85</f>
        <v>0</v>
      </c>
      <c r="IT85" s="440"/>
      <c r="IU85" s="440"/>
      <c r="IW85" s="440"/>
      <c r="IX85" s="440"/>
      <c r="IY85" s="440"/>
      <c r="IZ85" s="440"/>
      <c r="JA85" s="110">
        <f t="shared" si="2305"/>
        <v>0</v>
      </c>
      <c r="JB85" s="440"/>
      <c r="JC85" s="440"/>
      <c r="JD85" s="440"/>
      <c r="JE85" s="440"/>
      <c r="JF85" s="440"/>
      <c r="JG85" s="440"/>
      <c r="JH85" s="111">
        <f t="shared" ref="JH85:JH86" si="2366">JB85+JC85-JD85+JE85-JF85+JG85</f>
        <v>0</v>
      </c>
      <c r="JI85" s="440"/>
      <c r="JJ85" s="440"/>
      <c r="JL85" s="440"/>
      <c r="JM85" s="440"/>
      <c r="JN85" s="440"/>
      <c r="JO85" s="440"/>
      <c r="JP85" s="110">
        <f t="shared" si="2306"/>
        <v>0</v>
      </c>
      <c r="JQ85" s="440"/>
      <c r="JR85" s="440"/>
      <c r="JS85" s="440"/>
      <c r="JT85" s="440"/>
      <c r="JU85" s="440"/>
      <c r="JV85" s="440"/>
      <c r="JW85" s="111">
        <f t="shared" ref="JW85:JW86" si="2367">JQ85+JR85-JS85+JT85-JU85+JV85</f>
        <v>0</v>
      </c>
      <c r="JX85" s="440"/>
      <c r="JY85" s="440"/>
      <c r="KA85" s="440"/>
      <c r="KB85" s="440"/>
      <c r="KC85" s="440"/>
      <c r="KD85" s="440"/>
      <c r="KE85" s="110">
        <f t="shared" si="2307"/>
        <v>0</v>
      </c>
      <c r="KF85" s="440"/>
      <c r="KG85" s="440"/>
      <c r="KH85" s="440"/>
      <c r="KI85" s="440"/>
      <c r="KJ85" s="440"/>
      <c r="KK85" s="440"/>
      <c r="KL85" s="111">
        <f t="shared" ref="KL85:KL86" si="2368">KF85+KG85-KH85+KI85-KJ85+KK85</f>
        <v>0</v>
      </c>
      <c r="KM85" s="440"/>
      <c r="KN85" s="440"/>
      <c r="KP85" s="440"/>
      <c r="KQ85" s="440"/>
      <c r="KR85" s="440"/>
      <c r="KS85" s="440"/>
      <c r="KT85" s="110">
        <f t="shared" si="2308"/>
        <v>0</v>
      </c>
      <c r="KU85" s="440"/>
      <c r="KV85" s="440"/>
      <c r="KW85" s="440"/>
      <c r="KX85" s="440"/>
      <c r="KY85" s="440"/>
      <c r="KZ85" s="440"/>
      <c r="LA85" s="111">
        <f t="shared" ref="LA85:LA86" si="2369">KU85+KV85-KW85+KX85-KY85+KZ85</f>
        <v>0</v>
      </c>
      <c r="LB85" s="440"/>
      <c r="LC85" s="440"/>
      <c r="LE85" s="440"/>
      <c r="LF85" s="440"/>
      <c r="LG85" s="440"/>
      <c r="LH85" s="440"/>
      <c r="LI85" s="110">
        <f t="shared" si="2309"/>
        <v>0</v>
      </c>
      <c r="LJ85" s="440"/>
      <c r="LK85" s="440"/>
      <c r="LL85" s="440"/>
      <c r="LM85" s="440"/>
      <c r="LN85" s="440"/>
      <c r="LO85" s="440"/>
      <c r="LP85" s="111">
        <f t="shared" ref="LP85:LP86" si="2370">LJ85+LK85-LL85+LM85-LN85+LO85</f>
        <v>0</v>
      </c>
      <c r="LQ85" s="440"/>
      <c r="LR85" s="440"/>
      <c r="LT85" s="440"/>
      <c r="LU85" s="440"/>
      <c r="LV85" s="440"/>
      <c r="LW85" s="440"/>
      <c r="LX85" s="110">
        <f t="shared" si="2310"/>
        <v>0</v>
      </c>
      <c r="LY85" s="440"/>
      <c r="LZ85" s="440"/>
      <c r="MA85" s="440"/>
      <c r="MB85" s="440"/>
      <c r="MC85" s="440"/>
      <c r="MD85" s="440"/>
      <c r="ME85" s="111">
        <f t="shared" ref="ME85:ME86" si="2371">LY85+LZ85-MA85+MB85-MC85+MD85</f>
        <v>0</v>
      </c>
      <c r="MF85" s="440"/>
      <c r="MG85" s="440"/>
      <c r="MI85" s="440"/>
      <c r="MJ85" s="440"/>
      <c r="MK85" s="440"/>
      <c r="ML85" s="440"/>
      <c r="MM85" s="110">
        <f t="shared" si="2311"/>
        <v>0</v>
      </c>
      <c r="MN85" s="440"/>
      <c r="MO85" s="440"/>
      <c r="MP85" s="440"/>
      <c r="MQ85" s="440"/>
      <c r="MR85" s="440"/>
      <c r="MS85" s="440"/>
      <c r="MT85" s="111">
        <f t="shared" ref="MT85:MT86" si="2372">MN85+MO85-MP85+MQ85-MR85+MS85</f>
        <v>0</v>
      </c>
      <c r="MU85" s="440"/>
      <c r="MV85" s="440"/>
      <c r="MX85" s="440"/>
      <c r="MY85" s="440"/>
      <c r="MZ85" s="440"/>
      <c r="NA85" s="440"/>
      <c r="NB85" s="110">
        <f t="shared" si="2312"/>
        <v>0</v>
      </c>
      <c r="NC85" s="440"/>
      <c r="ND85" s="440"/>
      <c r="NE85" s="440"/>
      <c r="NF85" s="440"/>
      <c r="NG85" s="440"/>
      <c r="NH85" s="440"/>
      <c r="NI85" s="111">
        <f t="shared" ref="NI85:NI86" si="2373">NC85+ND85-NE85+NF85-NG85+NH85</f>
        <v>0</v>
      </c>
      <c r="NJ85" s="440"/>
      <c r="NK85" s="440"/>
      <c r="NM85" s="440"/>
      <c r="NN85" s="440"/>
      <c r="NO85" s="440"/>
      <c r="NP85" s="440"/>
      <c r="NQ85" s="110">
        <f t="shared" si="2313"/>
        <v>0</v>
      </c>
      <c r="NR85" s="440"/>
      <c r="NS85" s="440"/>
      <c r="NT85" s="440"/>
      <c r="NU85" s="440"/>
      <c r="NV85" s="440"/>
      <c r="NW85" s="440"/>
      <c r="NX85" s="111">
        <f t="shared" ref="NX85:NX86" si="2374">NR85+NS85-NT85+NU85-NV85+NW85</f>
        <v>0</v>
      </c>
      <c r="NY85" s="440"/>
      <c r="NZ85" s="440"/>
      <c r="OB85" s="440"/>
      <c r="OC85" s="440"/>
      <c r="OD85" s="440"/>
      <c r="OE85" s="440"/>
      <c r="OF85" s="110">
        <f t="shared" si="2314"/>
        <v>0</v>
      </c>
      <c r="OG85" s="440"/>
      <c r="OH85" s="440"/>
      <c r="OI85" s="440"/>
      <c r="OJ85" s="440"/>
      <c r="OK85" s="440"/>
      <c r="OL85" s="440"/>
      <c r="OM85" s="111">
        <f t="shared" ref="OM85:OM86" si="2375">OG85+OH85-OI85+OJ85-OK85+OL85</f>
        <v>0</v>
      </c>
      <c r="ON85" s="440"/>
      <c r="OO85" s="440"/>
      <c r="OQ85" s="440"/>
      <c r="OR85" s="440"/>
      <c r="OS85" s="440"/>
      <c r="OT85" s="440"/>
      <c r="OU85" s="110">
        <f t="shared" si="2315"/>
        <v>0</v>
      </c>
      <c r="OV85" s="440"/>
      <c r="OW85" s="440"/>
      <c r="OX85" s="440"/>
      <c r="OY85" s="440"/>
      <c r="OZ85" s="440"/>
      <c r="PA85" s="440"/>
      <c r="PB85" s="111">
        <f t="shared" ref="PB85:PB86" si="2376">OV85+OW85-OX85+OY85-OZ85+PA85</f>
        <v>0</v>
      </c>
      <c r="PC85" s="440"/>
      <c r="PD85" s="440"/>
      <c r="PF85" s="440"/>
      <c r="PG85" s="440"/>
      <c r="PH85" s="440"/>
      <c r="PI85" s="440"/>
      <c r="PJ85" s="110">
        <f t="shared" si="2316"/>
        <v>0</v>
      </c>
      <c r="PK85" s="440"/>
      <c r="PL85" s="440"/>
      <c r="PM85" s="440"/>
      <c r="PN85" s="440"/>
      <c r="PO85" s="440"/>
      <c r="PP85" s="440"/>
      <c r="PQ85" s="111">
        <f t="shared" ref="PQ85:PQ86" si="2377">PK85+PL85-PM85+PN85-PO85+PP85</f>
        <v>0</v>
      </c>
      <c r="PR85" s="440"/>
      <c r="PS85" s="440"/>
      <c r="PU85" s="440"/>
      <c r="PV85" s="440"/>
      <c r="PW85" s="440"/>
      <c r="PX85" s="440"/>
      <c r="PY85" s="110">
        <f t="shared" si="2317"/>
        <v>0</v>
      </c>
      <c r="PZ85" s="440"/>
      <c r="QA85" s="440"/>
      <c r="QB85" s="440"/>
      <c r="QC85" s="440"/>
      <c r="QD85" s="440"/>
      <c r="QE85" s="440"/>
      <c r="QF85" s="111">
        <f t="shared" ref="QF85:QF86" si="2378">PZ85+QA85-QB85+QC85-QD85+QE85</f>
        <v>0</v>
      </c>
      <c r="QG85" s="440"/>
      <c r="QH85" s="440"/>
      <c r="QJ85" s="440"/>
      <c r="QK85" s="440"/>
      <c r="QL85" s="440"/>
      <c r="QM85" s="440"/>
      <c r="QN85" s="110">
        <f t="shared" si="2318"/>
        <v>0</v>
      </c>
      <c r="QO85" s="440"/>
      <c r="QP85" s="440"/>
      <c r="QQ85" s="440"/>
      <c r="QR85" s="440"/>
      <c r="QS85" s="440"/>
      <c r="QT85" s="440"/>
      <c r="QU85" s="111">
        <f t="shared" ref="QU85:QU86" si="2379">QO85+QP85-QQ85+QR85-QS85+QT85</f>
        <v>0</v>
      </c>
      <c r="QV85" s="440"/>
      <c r="QW85" s="440"/>
      <c r="QY85" s="440"/>
      <c r="QZ85" s="440"/>
      <c r="RA85" s="440"/>
      <c r="RB85" s="440"/>
      <c r="RC85" s="110">
        <f t="shared" si="2319"/>
        <v>0</v>
      </c>
      <c r="RD85" s="440"/>
      <c r="RE85" s="440"/>
      <c r="RF85" s="440"/>
      <c r="RG85" s="440"/>
      <c r="RH85" s="440"/>
      <c r="RI85" s="440"/>
      <c r="RJ85" s="111">
        <f t="shared" ref="RJ85:RJ86" si="2380">RD85+RE85-RF85+RG85-RH85+RI85</f>
        <v>0</v>
      </c>
      <c r="RK85" s="440"/>
      <c r="RL85" s="440"/>
      <c r="RN85" s="440"/>
      <c r="RO85" s="440"/>
      <c r="RP85" s="440"/>
      <c r="RQ85" s="440"/>
      <c r="RR85" s="110">
        <f t="shared" si="2320"/>
        <v>0</v>
      </c>
      <c r="RS85" s="440"/>
      <c r="RT85" s="440"/>
      <c r="RU85" s="440"/>
      <c r="RV85" s="440"/>
      <c r="RW85" s="440"/>
      <c r="RX85" s="440"/>
      <c r="RY85" s="111">
        <f t="shared" ref="RY85:RY86" si="2381">RS85+RT85-RU85+RV85-RW85+RX85</f>
        <v>0</v>
      </c>
      <c r="RZ85" s="440"/>
      <c r="SA85" s="440"/>
      <c r="SC85" s="440"/>
      <c r="SD85" s="440"/>
      <c r="SE85" s="440"/>
      <c r="SF85" s="440"/>
      <c r="SG85" s="110">
        <f t="shared" si="2321"/>
        <v>0</v>
      </c>
      <c r="SH85" s="440"/>
      <c r="SI85" s="440"/>
      <c r="SJ85" s="440"/>
      <c r="SK85" s="440"/>
      <c r="SL85" s="440"/>
      <c r="SM85" s="440"/>
      <c r="SN85" s="111">
        <f t="shared" ref="SN85:SN86" si="2382">SH85+SI85-SJ85+SK85-SL85+SM85</f>
        <v>0</v>
      </c>
      <c r="SO85" s="440"/>
      <c r="SP85" s="440"/>
      <c r="SR85" s="440"/>
      <c r="SS85" s="440"/>
      <c r="ST85" s="440"/>
      <c r="SU85" s="440"/>
      <c r="SV85" s="110">
        <f t="shared" si="2322"/>
        <v>0</v>
      </c>
      <c r="SW85" s="440"/>
      <c r="SX85" s="440"/>
      <c r="SY85" s="440"/>
      <c r="SZ85" s="440"/>
      <c r="TA85" s="440"/>
      <c r="TB85" s="440"/>
      <c r="TC85" s="111">
        <f t="shared" ref="TC85:TC86" si="2383">SW85+SX85-SY85+SZ85-TA85+TB85</f>
        <v>0</v>
      </c>
      <c r="TD85" s="440"/>
      <c r="TE85" s="440"/>
      <c r="TG85" s="440"/>
      <c r="TH85" s="440"/>
      <c r="TI85" s="440"/>
      <c r="TJ85" s="440"/>
      <c r="TK85" s="110">
        <f t="shared" si="2323"/>
        <v>0</v>
      </c>
      <c r="TL85" s="440"/>
      <c r="TM85" s="440"/>
      <c r="TN85" s="440"/>
      <c r="TO85" s="440"/>
      <c r="TP85" s="440"/>
      <c r="TQ85" s="440"/>
      <c r="TR85" s="111">
        <f t="shared" ref="TR85:TR86" si="2384">TL85+TM85-TN85+TO85-TP85+TQ85</f>
        <v>0</v>
      </c>
      <c r="TS85" s="440"/>
      <c r="TT85" s="440"/>
      <c r="TV85" s="440"/>
      <c r="TW85" s="440"/>
      <c r="TX85" s="440"/>
      <c r="TY85" s="440"/>
      <c r="TZ85" s="110">
        <f t="shared" si="2324"/>
        <v>0</v>
      </c>
      <c r="UA85" s="440"/>
      <c r="UB85" s="440"/>
      <c r="UC85" s="440"/>
      <c r="UD85" s="440"/>
      <c r="UE85" s="440"/>
      <c r="UF85" s="440"/>
      <c r="UG85" s="111">
        <f t="shared" ref="UG85:UG86" si="2385">UA85+UB85-UC85+UD85-UE85+UF85</f>
        <v>0</v>
      </c>
      <c r="UH85" s="440"/>
      <c r="UI85" s="440"/>
      <c r="UK85" s="440"/>
      <c r="UL85" s="440"/>
      <c r="UM85" s="440"/>
      <c r="UN85" s="440"/>
      <c r="UO85" s="110">
        <f t="shared" si="2325"/>
        <v>0</v>
      </c>
      <c r="UP85" s="440"/>
      <c r="UQ85" s="440"/>
      <c r="UR85" s="440"/>
      <c r="US85" s="440"/>
      <c r="UT85" s="440"/>
      <c r="UU85" s="440"/>
      <c r="UV85" s="111">
        <f t="shared" ref="UV85:UV86" si="2386">UP85+UQ85-UR85+US85-UT85+UU85</f>
        <v>0</v>
      </c>
      <c r="UW85" s="440"/>
      <c r="UX85" s="440"/>
      <c r="UZ85" s="440"/>
      <c r="VA85" s="440"/>
      <c r="VB85" s="440"/>
      <c r="VC85" s="440"/>
      <c r="VD85" s="110">
        <f t="shared" si="2326"/>
        <v>0</v>
      </c>
      <c r="VE85" s="440"/>
      <c r="VF85" s="440"/>
      <c r="VG85" s="440"/>
      <c r="VH85" s="440"/>
      <c r="VI85" s="440"/>
      <c r="VJ85" s="440"/>
      <c r="VK85" s="111">
        <f t="shared" ref="VK85:VK86" si="2387">VE85+VF85-VG85+VH85-VI85+VJ85</f>
        <v>0</v>
      </c>
      <c r="VL85" s="440"/>
      <c r="VM85" s="440"/>
      <c r="VO85" s="440"/>
      <c r="VP85" s="440"/>
      <c r="VQ85" s="440"/>
      <c r="VR85" s="440"/>
      <c r="VS85" s="110">
        <f t="shared" si="2327"/>
        <v>0</v>
      </c>
      <c r="VT85" s="440"/>
      <c r="VU85" s="440"/>
      <c r="VV85" s="440"/>
      <c r="VW85" s="440"/>
      <c r="VX85" s="440"/>
      <c r="VY85" s="440"/>
      <c r="VZ85" s="111">
        <f t="shared" ref="VZ85:VZ86" si="2388">VT85+VU85-VV85+VW85-VX85+VY85</f>
        <v>0</v>
      </c>
      <c r="WA85" s="440"/>
      <c r="WB85" s="440"/>
      <c r="WD85" s="440"/>
      <c r="WE85" s="440"/>
      <c r="WF85" s="440"/>
      <c r="WG85" s="440"/>
      <c r="WH85" s="110">
        <f t="shared" si="2328"/>
        <v>0</v>
      </c>
      <c r="WI85" s="440"/>
      <c r="WJ85" s="440"/>
      <c r="WK85" s="440"/>
      <c r="WL85" s="440"/>
      <c r="WM85" s="440"/>
      <c r="WN85" s="440"/>
      <c r="WO85" s="111">
        <f t="shared" ref="WO85:WO86" si="2389">WI85+WJ85-WK85+WL85-WM85+WN85</f>
        <v>0</v>
      </c>
      <c r="WP85" s="440"/>
      <c r="WQ85" s="440"/>
      <c r="WS85" s="440"/>
      <c r="WT85" s="440"/>
      <c r="WU85" s="440"/>
      <c r="WV85" s="440"/>
      <c r="WW85" s="110">
        <f t="shared" si="2329"/>
        <v>0</v>
      </c>
      <c r="WX85" s="440"/>
      <c r="WY85" s="440"/>
      <c r="WZ85" s="440"/>
      <c r="XA85" s="440"/>
      <c r="XB85" s="440"/>
      <c r="XC85" s="440"/>
      <c r="XD85" s="111">
        <f t="shared" ref="XD85:XD86" si="2390">WX85+WY85-WZ85+XA85-XB85+XC85</f>
        <v>0</v>
      </c>
      <c r="XE85" s="440"/>
      <c r="XF85" s="440"/>
      <c r="XH85" s="440"/>
      <c r="XI85" s="440"/>
      <c r="XJ85" s="440"/>
      <c r="XK85" s="440"/>
      <c r="XL85" s="110">
        <f t="shared" si="2330"/>
        <v>0</v>
      </c>
      <c r="XM85" s="440"/>
      <c r="XN85" s="440"/>
      <c r="XO85" s="440"/>
      <c r="XP85" s="440"/>
      <c r="XQ85" s="440"/>
      <c r="XR85" s="440"/>
      <c r="XS85" s="111">
        <f t="shared" ref="XS85:XS86" si="2391">XM85+XN85-XO85+XP85-XQ85+XR85</f>
        <v>0</v>
      </c>
      <c r="XT85" s="440"/>
      <c r="XU85" s="440"/>
      <c r="XW85" s="440"/>
      <c r="XX85" s="440"/>
      <c r="XY85" s="440"/>
      <c r="XZ85" s="440"/>
      <c r="YA85" s="110">
        <f t="shared" si="2331"/>
        <v>0</v>
      </c>
      <c r="YB85" s="440"/>
      <c r="YC85" s="440"/>
      <c r="YD85" s="440"/>
      <c r="YE85" s="440"/>
      <c r="YF85" s="440"/>
      <c r="YG85" s="440"/>
      <c r="YH85" s="111">
        <f t="shared" ref="YH85:YH86" si="2392">YB85+YC85-YD85+YE85-YF85+YG85</f>
        <v>0</v>
      </c>
      <c r="YI85" s="440"/>
      <c r="YJ85" s="440"/>
      <c r="YL85" s="440"/>
      <c r="YM85" s="440"/>
      <c r="YN85" s="440"/>
      <c r="YO85" s="440"/>
      <c r="YP85" s="110">
        <f t="shared" si="2332"/>
        <v>0</v>
      </c>
      <c r="YQ85" s="440"/>
      <c r="YR85" s="440"/>
      <c r="YS85" s="440"/>
      <c r="YT85" s="440"/>
      <c r="YU85" s="440"/>
      <c r="YV85" s="440"/>
      <c r="YW85" s="111">
        <f t="shared" ref="YW85:YW86" si="2393">YQ85+YR85-YS85+YT85-YU85+YV85</f>
        <v>0</v>
      </c>
      <c r="YX85" s="440"/>
      <c r="YY85" s="440"/>
      <c r="ZA85" s="440"/>
      <c r="ZB85" s="440"/>
      <c r="ZC85" s="440"/>
      <c r="ZD85" s="440"/>
      <c r="ZE85" s="110">
        <f t="shared" si="2333"/>
        <v>0</v>
      </c>
      <c r="ZF85" s="440"/>
      <c r="ZG85" s="440"/>
      <c r="ZH85" s="440"/>
      <c r="ZI85" s="440"/>
      <c r="ZJ85" s="440"/>
      <c r="ZK85" s="440"/>
      <c r="ZL85" s="111">
        <f t="shared" ref="ZL85:ZL86" si="2394">ZF85+ZG85-ZH85+ZI85-ZJ85+ZK85</f>
        <v>0</v>
      </c>
      <c r="ZM85" s="440"/>
      <c r="ZN85" s="440"/>
      <c r="ZP85" s="440"/>
      <c r="ZQ85" s="440"/>
      <c r="ZR85" s="440"/>
      <c r="ZS85" s="440"/>
      <c r="ZT85" s="110">
        <f t="shared" si="2334"/>
        <v>0</v>
      </c>
      <c r="ZU85" s="440"/>
      <c r="ZV85" s="440"/>
      <c r="ZW85" s="440"/>
      <c r="ZX85" s="440"/>
      <c r="ZY85" s="440"/>
      <c r="ZZ85" s="440"/>
      <c r="AAA85" s="111">
        <f t="shared" ref="AAA85:AAA86" si="2395">ZU85+ZV85-ZW85+ZX85-ZY85+ZZ85</f>
        <v>0</v>
      </c>
      <c r="AAB85" s="440"/>
      <c r="AAC85" s="440"/>
      <c r="AAE85" s="440"/>
      <c r="AAF85" s="440"/>
      <c r="AAG85" s="440"/>
      <c r="AAH85" s="440"/>
      <c r="AAI85" s="110">
        <f t="shared" si="2335"/>
        <v>0</v>
      </c>
      <c r="AAJ85" s="440"/>
      <c r="AAK85" s="440"/>
      <c r="AAL85" s="440"/>
      <c r="AAM85" s="440"/>
      <c r="AAN85" s="440"/>
      <c r="AAO85" s="440"/>
      <c r="AAP85" s="111">
        <f t="shared" ref="AAP85:AAP86" si="2396">AAJ85+AAK85-AAL85+AAM85-AAN85+AAO85</f>
        <v>0</v>
      </c>
      <c r="AAQ85" s="440"/>
      <c r="AAR85" s="440"/>
      <c r="AAT85" s="440"/>
      <c r="AAU85" s="440"/>
      <c r="AAV85" s="440"/>
      <c r="AAW85" s="440"/>
      <c r="AAX85" s="110">
        <f t="shared" si="2336"/>
        <v>0</v>
      </c>
      <c r="AAY85" s="440"/>
      <c r="AAZ85" s="440"/>
      <c r="ABA85" s="440"/>
      <c r="ABB85" s="440"/>
      <c r="ABC85" s="440"/>
      <c r="ABD85" s="440"/>
      <c r="ABE85" s="111">
        <f t="shared" ref="ABE85:ABE86" si="2397">AAY85+AAZ85-ABA85+ABB85-ABC85+ABD85</f>
        <v>0</v>
      </c>
      <c r="ABF85" s="440"/>
      <c r="ABG85" s="440"/>
      <c r="ABI85" s="440"/>
      <c r="ABJ85" s="440"/>
      <c r="ABK85" s="440"/>
      <c r="ABL85" s="440"/>
      <c r="ABM85" s="110">
        <f t="shared" si="2337"/>
        <v>0</v>
      </c>
      <c r="ABN85" s="440"/>
      <c r="ABO85" s="440"/>
      <c r="ABP85" s="440"/>
      <c r="ABQ85" s="440"/>
      <c r="ABR85" s="440"/>
      <c r="ABS85" s="440"/>
      <c r="ABT85" s="111">
        <f t="shared" ref="ABT85:ABT86" si="2398">ABN85+ABO85-ABP85+ABQ85-ABR85+ABS85</f>
        <v>0</v>
      </c>
      <c r="ABU85" s="440"/>
      <c r="ABV85" s="440"/>
      <c r="ABX85" s="440"/>
      <c r="ABY85" s="440"/>
      <c r="ABZ85" s="440"/>
      <c r="ACA85" s="440"/>
      <c r="ACB85" s="110">
        <f t="shared" si="2338"/>
        <v>0</v>
      </c>
      <c r="ACC85" s="440"/>
      <c r="ACD85" s="440"/>
      <c r="ACE85" s="440"/>
      <c r="ACF85" s="440"/>
      <c r="ACG85" s="440"/>
      <c r="ACH85" s="440"/>
      <c r="ACI85" s="111">
        <f t="shared" ref="ACI85:ACI86" si="2399">ACC85+ACD85-ACE85+ACF85-ACG85+ACH85</f>
        <v>0</v>
      </c>
      <c r="ACJ85" s="440"/>
      <c r="ACK85" s="440"/>
      <c r="ACM85" s="440"/>
      <c r="ACN85" s="440"/>
      <c r="ACO85" s="440"/>
      <c r="ACP85" s="440"/>
      <c r="ACQ85" s="110">
        <f t="shared" si="2339"/>
        <v>0</v>
      </c>
      <c r="ACR85" s="440"/>
      <c r="ACS85" s="440"/>
      <c r="ACT85" s="440"/>
      <c r="ACU85" s="440"/>
      <c r="ACV85" s="440"/>
      <c r="ACW85" s="440"/>
      <c r="ACX85" s="111">
        <f t="shared" ref="ACX85:ACX86" si="2400">ACR85+ACS85-ACT85+ACU85-ACV85+ACW85</f>
        <v>0</v>
      </c>
      <c r="ACY85" s="440"/>
      <c r="ACZ85" s="440"/>
      <c r="ADB85" s="440"/>
      <c r="ADC85" s="440"/>
      <c r="ADD85" s="440"/>
      <c r="ADE85" s="440"/>
      <c r="ADF85" s="110">
        <f t="shared" si="2340"/>
        <v>0</v>
      </c>
      <c r="ADG85" s="440"/>
      <c r="ADH85" s="440"/>
      <c r="ADI85" s="440"/>
      <c r="ADJ85" s="440"/>
      <c r="ADK85" s="440"/>
      <c r="ADL85" s="440"/>
      <c r="ADM85" s="111">
        <f t="shared" ref="ADM85:ADM86" si="2401">ADG85+ADH85-ADI85+ADJ85-ADK85+ADL85</f>
        <v>0</v>
      </c>
      <c r="ADN85" s="440"/>
      <c r="ADO85" s="440"/>
      <c r="ADQ85" s="440"/>
      <c r="ADR85" s="440"/>
      <c r="ADS85" s="440"/>
      <c r="ADT85" s="440"/>
      <c r="ADU85" s="110">
        <f t="shared" si="2341"/>
        <v>0</v>
      </c>
      <c r="ADV85" s="440"/>
      <c r="ADW85" s="440"/>
      <c r="ADX85" s="440"/>
      <c r="ADY85" s="440"/>
      <c r="ADZ85" s="440"/>
      <c r="AEA85" s="440"/>
      <c r="AEB85" s="111">
        <f t="shared" ref="AEB85:AEB86" si="2402">ADV85+ADW85-ADX85+ADY85-ADZ85+AEA85</f>
        <v>0</v>
      </c>
      <c r="AEC85" s="440"/>
      <c r="AED85" s="440"/>
      <c r="AEF85" s="440"/>
      <c r="AEG85" s="440"/>
      <c r="AEH85" s="440"/>
      <c r="AEI85" s="440"/>
      <c r="AEJ85" s="110">
        <f t="shared" si="2342"/>
        <v>0</v>
      </c>
      <c r="AEK85" s="440"/>
      <c r="AEL85" s="440"/>
      <c r="AEM85" s="440"/>
      <c r="AEN85" s="440"/>
      <c r="AEO85" s="440"/>
      <c r="AEP85" s="440"/>
      <c r="AEQ85" s="111">
        <f t="shared" ref="AEQ85:AEQ86" si="2403">AEK85+AEL85-AEM85+AEN85-AEO85+AEP85</f>
        <v>0</v>
      </c>
      <c r="AER85" s="440"/>
      <c r="AES85" s="440"/>
      <c r="AEU85" s="440"/>
      <c r="AEV85" s="440"/>
      <c r="AEW85" s="440"/>
      <c r="AEX85" s="440"/>
      <c r="AEY85" s="110">
        <f t="shared" si="2343"/>
        <v>0</v>
      </c>
      <c r="AEZ85" s="440"/>
      <c r="AFA85" s="440"/>
      <c r="AFB85" s="440"/>
      <c r="AFC85" s="440"/>
      <c r="AFD85" s="440"/>
      <c r="AFE85" s="440"/>
      <c r="AFF85" s="111">
        <f t="shared" ref="AFF85:AFF86" si="2404">AEZ85+AFA85-AFB85+AFC85-AFD85+AFE85</f>
        <v>0</v>
      </c>
      <c r="AFG85" s="440"/>
      <c r="AFH85" s="440"/>
      <c r="AFJ85" s="440"/>
      <c r="AFK85" s="440"/>
      <c r="AFL85" s="440"/>
      <c r="AFM85" s="440"/>
      <c r="AFN85" s="110">
        <f t="shared" si="2344"/>
        <v>0</v>
      </c>
      <c r="AFO85" s="440"/>
      <c r="AFP85" s="440"/>
      <c r="AFQ85" s="440"/>
      <c r="AFR85" s="440"/>
      <c r="AFS85" s="440"/>
      <c r="AFT85" s="440"/>
      <c r="AFU85" s="111">
        <f t="shared" ref="AFU85:AFU86" si="2405">AFO85+AFP85-AFQ85+AFR85-AFS85+AFT85</f>
        <v>0</v>
      </c>
      <c r="AFV85" s="440"/>
      <c r="AFW85" s="440"/>
      <c r="AFY85" s="440"/>
      <c r="AFZ85" s="440"/>
      <c r="AGA85" s="440"/>
      <c r="AGB85" s="440"/>
      <c r="AGC85" s="110">
        <f t="shared" si="2345"/>
        <v>0</v>
      </c>
      <c r="AGD85" s="440"/>
      <c r="AGE85" s="440"/>
      <c r="AGF85" s="440"/>
      <c r="AGG85" s="440"/>
      <c r="AGH85" s="440"/>
      <c r="AGI85" s="440"/>
      <c r="AGJ85" s="111">
        <f t="shared" ref="AGJ85:AGJ86" si="2406">AGD85+AGE85-AGF85+AGG85-AGH85+AGI85</f>
        <v>0</v>
      </c>
      <c r="AGK85" s="440"/>
      <c r="AGL85" s="440"/>
      <c r="AGN85" s="440"/>
      <c r="AGO85" s="440"/>
      <c r="AGP85" s="440"/>
      <c r="AGQ85" s="440"/>
      <c r="AGR85" s="110">
        <f t="shared" si="2346"/>
        <v>0</v>
      </c>
      <c r="AGS85" s="440"/>
      <c r="AGT85" s="440"/>
      <c r="AGU85" s="440"/>
      <c r="AGV85" s="440"/>
      <c r="AGW85" s="440"/>
      <c r="AGX85" s="440"/>
      <c r="AGY85" s="111">
        <f t="shared" ref="AGY85:AGY86" si="2407">AGS85+AGT85-AGU85+AGV85-AGW85+AGX85</f>
        <v>0</v>
      </c>
      <c r="AGZ85" s="440"/>
      <c r="AHA85" s="440"/>
      <c r="AHC85" s="440"/>
      <c r="AHD85" s="440"/>
      <c r="AHE85" s="440"/>
      <c r="AHF85" s="440"/>
      <c r="AHG85" s="110">
        <f t="shared" si="2347"/>
        <v>0</v>
      </c>
      <c r="AHH85" s="440"/>
      <c r="AHI85" s="440"/>
      <c r="AHJ85" s="440"/>
      <c r="AHK85" s="440"/>
      <c r="AHL85" s="440"/>
      <c r="AHM85" s="440"/>
      <c r="AHN85" s="111">
        <f t="shared" ref="AHN85:AHN86" si="2408">AHH85+AHI85-AHJ85+AHK85-AHL85+AHM85</f>
        <v>0</v>
      </c>
      <c r="AHO85" s="440"/>
      <c r="AHP85" s="440"/>
      <c r="AHR85" s="440"/>
      <c r="AHS85" s="440"/>
      <c r="AHT85" s="440"/>
      <c r="AHU85" s="440"/>
      <c r="AHV85" s="110">
        <f t="shared" si="2348"/>
        <v>0</v>
      </c>
      <c r="AHW85" s="440"/>
      <c r="AHX85" s="440"/>
      <c r="AHY85" s="440"/>
      <c r="AHZ85" s="440"/>
      <c r="AIA85" s="440"/>
      <c r="AIB85" s="440"/>
      <c r="AIC85" s="111">
        <f t="shared" ref="AIC85:AIC86" si="2409">AHW85+AHX85-AHY85+AHZ85-AIA85+AIB85</f>
        <v>0</v>
      </c>
      <c r="AID85" s="440"/>
      <c r="AIE85" s="440"/>
    </row>
    <row r="86" spans="1:915" x14ac:dyDescent="0.3">
      <c r="A86" s="33" t="s">
        <v>134</v>
      </c>
      <c r="B86" s="34" t="s">
        <v>135</v>
      </c>
      <c r="C86" s="439"/>
      <c r="D86" s="440"/>
      <c r="E86" s="440"/>
      <c r="F86" s="440"/>
      <c r="G86" s="110">
        <f t="shared" si="2288"/>
        <v>0</v>
      </c>
      <c r="H86" s="440"/>
      <c r="I86" s="440"/>
      <c r="J86" s="440"/>
      <c r="K86" s="440"/>
      <c r="L86" s="440"/>
      <c r="M86" s="440"/>
      <c r="N86" s="111">
        <f t="shared" si="2349"/>
        <v>0</v>
      </c>
      <c r="O86" s="440"/>
      <c r="P86" s="440"/>
      <c r="Q86" s="440"/>
      <c r="R86" s="440"/>
      <c r="S86" s="440"/>
      <c r="T86" s="440"/>
      <c r="U86" s="110">
        <f t="shared" si="2289"/>
        <v>0</v>
      </c>
      <c r="V86" s="440"/>
      <c r="W86" s="440"/>
      <c r="X86" s="440"/>
      <c r="Y86" s="440"/>
      <c r="Z86" s="440"/>
      <c r="AA86" s="440"/>
      <c r="AB86" s="111">
        <f t="shared" si="2350"/>
        <v>0</v>
      </c>
      <c r="AC86" s="440"/>
      <c r="AD86" s="440"/>
      <c r="AF86" s="440"/>
      <c r="AG86" s="440"/>
      <c r="AH86" s="440"/>
      <c r="AI86" s="440"/>
      <c r="AJ86" s="110">
        <f t="shared" si="2290"/>
        <v>0</v>
      </c>
      <c r="AK86" s="440"/>
      <c r="AL86" s="440"/>
      <c r="AM86" s="440"/>
      <c r="AN86" s="440"/>
      <c r="AO86" s="440"/>
      <c r="AP86" s="440"/>
      <c r="AQ86" s="111">
        <f t="shared" si="2351"/>
        <v>0</v>
      </c>
      <c r="AR86" s="440"/>
      <c r="AS86" s="440"/>
      <c r="AU86" s="440"/>
      <c r="AV86" s="440"/>
      <c r="AW86" s="440"/>
      <c r="AX86" s="440"/>
      <c r="AY86" s="110">
        <f t="shared" si="2291"/>
        <v>0</v>
      </c>
      <c r="AZ86" s="440"/>
      <c r="BA86" s="440"/>
      <c r="BB86" s="440"/>
      <c r="BC86" s="440"/>
      <c r="BD86" s="440"/>
      <c r="BE86" s="440"/>
      <c r="BF86" s="111">
        <f t="shared" si="2352"/>
        <v>0</v>
      </c>
      <c r="BG86" s="440"/>
      <c r="BH86" s="440"/>
      <c r="BJ86" s="440"/>
      <c r="BK86" s="440"/>
      <c r="BL86" s="440"/>
      <c r="BM86" s="440"/>
      <c r="BN86" s="110">
        <f t="shared" si="2292"/>
        <v>0</v>
      </c>
      <c r="BO86" s="440"/>
      <c r="BP86" s="440"/>
      <c r="BQ86" s="440"/>
      <c r="BR86" s="440"/>
      <c r="BS86" s="440"/>
      <c r="BT86" s="440"/>
      <c r="BU86" s="111">
        <f t="shared" si="2353"/>
        <v>0</v>
      </c>
      <c r="BV86" s="440"/>
      <c r="BW86" s="440"/>
      <c r="BY86" s="440"/>
      <c r="BZ86" s="440"/>
      <c r="CA86" s="440"/>
      <c r="CB86" s="440"/>
      <c r="CC86" s="110">
        <f t="shared" si="2293"/>
        <v>0</v>
      </c>
      <c r="CD86" s="440"/>
      <c r="CE86" s="440"/>
      <c r="CF86" s="440"/>
      <c r="CG86" s="440"/>
      <c r="CH86" s="440"/>
      <c r="CI86" s="440"/>
      <c r="CJ86" s="111">
        <f t="shared" si="2354"/>
        <v>0</v>
      </c>
      <c r="CK86" s="440"/>
      <c r="CL86" s="440"/>
      <c r="CN86" s="440"/>
      <c r="CO86" s="440"/>
      <c r="CP86" s="440"/>
      <c r="CQ86" s="440"/>
      <c r="CR86" s="110">
        <f t="shared" si="2294"/>
        <v>0</v>
      </c>
      <c r="CS86" s="440"/>
      <c r="CT86" s="440"/>
      <c r="CU86" s="440"/>
      <c r="CV86" s="440"/>
      <c r="CW86" s="440"/>
      <c r="CX86" s="440"/>
      <c r="CY86" s="111">
        <f t="shared" si="2355"/>
        <v>0</v>
      </c>
      <c r="CZ86" s="440"/>
      <c r="DA86" s="440"/>
      <c r="DC86" s="440"/>
      <c r="DD86" s="440"/>
      <c r="DE86" s="440"/>
      <c r="DF86" s="440"/>
      <c r="DG86" s="110">
        <f t="shared" si="2295"/>
        <v>0</v>
      </c>
      <c r="DH86" s="440"/>
      <c r="DI86" s="440"/>
      <c r="DJ86" s="440"/>
      <c r="DK86" s="440"/>
      <c r="DL86" s="440"/>
      <c r="DM86" s="440"/>
      <c r="DN86" s="111">
        <f t="shared" si="2356"/>
        <v>0</v>
      </c>
      <c r="DO86" s="440"/>
      <c r="DP86" s="440"/>
      <c r="DR86" s="440"/>
      <c r="DS86" s="440"/>
      <c r="DT86" s="440"/>
      <c r="DU86" s="440"/>
      <c r="DV86" s="110">
        <f t="shared" si="2296"/>
        <v>0</v>
      </c>
      <c r="DW86" s="440"/>
      <c r="DX86" s="440"/>
      <c r="DY86" s="440"/>
      <c r="DZ86" s="440"/>
      <c r="EA86" s="440"/>
      <c r="EB86" s="440"/>
      <c r="EC86" s="111">
        <f t="shared" si="2357"/>
        <v>0</v>
      </c>
      <c r="ED86" s="440"/>
      <c r="EE86" s="440"/>
      <c r="EG86" s="440"/>
      <c r="EH86" s="440"/>
      <c r="EI86" s="440"/>
      <c r="EJ86" s="440"/>
      <c r="EK86" s="110">
        <f t="shared" si="2297"/>
        <v>0</v>
      </c>
      <c r="EL86" s="440"/>
      <c r="EM86" s="440"/>
      <c r="EN86" s="440"/>
      <c r="EO86" s="440"/>
      <c r="EP86" s="440"/>
      <c r="EQ86" s="440"/>
      <c r="ER86" s="111">
        <f t="shared" si="2358"/>
        <v>0</v>
      </c>
      <c r="ES86" s="440"/>
      <c r="ET86" s="440"/>
      <c r="EV86" s="440"/>
      <c r="EW86" s="440"/>
      <c r="EX86" s="440"/>
      <c r="EY86" s="440"/>
      <c r="EZ86" s="110">
        <f t="shared" si="2298"/>
        <v>0</v>
      </c>
      <c r="FA86" s="440"/>
      <c r="FB86" s="440"/>
      <c r="FC86" s="440"/>
      <c r="FD86" s="440"/>
      <c r="FE86" s="440"/>
      <c r="FF86" s="440"/>
      <c r="FG86" s="111">
        <f t="shared" si="2359"/>
        <v>0</v>
      </c>
      <c r="FH86" s="440"/>
      <c r="FI86" s="440"/>
      <c r="FK86" s="440"/>
      <c r="FL86" s="440"/>
      <c r="FM86" s="440"/>
      <c r="FN86" s="440"/>
      <c r="FO86" s="110">
        <f t="shared" si="2299"/>
        <v>0</v>
      </c>
      <c r="FP86" s="440"/>
      <c r="FQ86" s="440"/>
      <c r="FR86" s="440"/>
      <c r="FS86" s="440"/>
      <c r="FT86" s="440"/>
      <c r="FU86" s="440"/>
      <c r="FV86" s="111">
        <f t="shared" si="2360"/>
        <v>0</v>
      </c>
      <c r="FW86" s="440"/>
      <c r="FX86" s="440"/>
      <c r="FZ86" s="440"/>
      <c r="GA86" s="440"/>
      <c r="GB86" s="440"/>
      <c r="GC86" s="440"/>
      <c r="GD86" s="110">
        <f t="shared" si="2300"/>
        <v>0</v>
      </c>
      <c r="GE86" s="440"/>
      <c r="GF86" s="440"/>
      <c r="GG86" s="440"/>
      <c r="GH86" s="440"/>
      <c r="GI86" s="440"/>
      <c r="GJ86" s="440"/>
      <c r="GK86" s="111">
        <f t="shared" si="2361"/>
        <v>0</v>
      </c>
      <c r="GL86" s="440"/>
      <c r="GM86" s="440"/>
      <c r="GO86" s="440"/>
      <c r="GP86" s="440"/>
      <c r="GQ86" s="440"/>
      <c r="GR86" s="440"/>
      <c r="GS86" s="110">
        <f t="shared" si="2301"/>
        <v>0</v>
      </c>
      <c r="GT86" s="440"/>
      <c r="GU86" s="440"/>
      <c r="GV86" s="440"/>
      <c r="GW86" s="440"/>
      <c r="GX86" s="440"/>
      <c r="GY86" s="440"/>
      <c r="GZ86" s="111">
        <f t="shared" si="2362"/>
        <v>0</v>
      </c>
      <c r="HA86" s="440"/>
      <c r="HB86" s="440"/>
      <c r="HD86" s="440"/>
      <c r="HE86" s="440"/>
      <c r="HF86" s="440"/>
      <c r="HG86" s="440"/>
      <c r="HH86" s="110">
        <f t="shared" si="2302"/>
        <v>0</v>
      </c>
      <c r="HI86" s="440"/>
      <c r="HJ86" s="440"/>
      <c r="HK86" s="440"/>
      <c r="HL86" s="440"/>
      <c r="HM86" s="440"/>
      <c r="HN86" s="440"/>
      <c r="HO86" s="111">
        <f t="shared" si="2363"/>
        <v>0</v>
      </c>
      <c r="HP86" s="440"/>
      <c r="HQ86" s="440"/>
      <c r="HS86" s="440"/>
      <c r="HT86" s="440"/>
      <c r="HU86" s="440"/>
      <c r="HV86" s="440"/>
      <c r="HW86" s="110">
        <f t="shared" si="2303"/>
        <v>0</v>
      </c>
      <c r="HX86" s="440"/>
      <c r="HY86" s="440"/>
      <c r="HZ86" s="440"/>
      <c r="IA86" s="440"/>
      <c r="IB86" s="440"/>
      <c r="IC86" s="440"/>
      <c r="ID86" s="111">
        <f t="shared" si="2364"/>
        <v>0</v>
      </c>
      <c r="IE86" s="440"/>
      <c r="IF86" s="440"/>
      <c r="IH86" s="440"/>
      <c r="II86" s="440"/>
      <c r="IJ86" s="440"/>
      <c r="IK86" s="440"/>
      <c r="IL86" s="110">
        <f t="shared" si="2304"/>
        <v>0</v>
      </c>
      <c r="IM86" s="440"/>
      <c r="IN86" s="440"/>
      <c r="IO86" s="440"/>
      <c r="IP86" s="440"/>
      <c r="IQ86" s="440"/>
      <c r="IR86" s="440"/>
      <c r="IS86" s="111">
        <f t="shared" si="2365"/>
        <v>0</v>
      </c>
      <c r="IT86" s="440"/>
      <c r="IU86" s="440"/>
      <c r="IW86" s="440"/>
      <c r="IX86" s="440"/>
      <c r="IY86" s="440"/>
      <c r="IZ86" s="440"/>
      <c r="JA86" s="110">
        <f t="shared" si="2305"/>
        <v>0</v>
      </c>
      <c r="JB86" s="440"/>
      <c r="JC86" s="440"/>
      <c r="JD86" s="440"/>
      <c r="JE86" s="440"/>
      <c r="JF86" s="440"/>
      <c r="JG86" s="440"/>
      <c r="JH86" s="111">
        <f t="shared" si="2366"/>
        <v>0</v>
      </c>
      <c r="JI86" s="440"/>
      <c r="JJ86" s="440"/>
      <c r="JL86" s="440"/>
      <c r="JM86" s="440"/>
      <c r="JN86" s="440"/>
      <c r="JO86" s="440"/>
      <c r="JP86" s="110">
        <f t="shared" si="2306"/>
        <v>0</v>
      </c>
      <c r="JQ86" s="440"/>
      <c r="JR86" s="440"/>
      <c r="JS86" s="440"/>
      <c r="JT86" s="440"/>
      <c r="JU86" s="440"/>
      <c r="JV86" s="440"/>
      <c r="JW86" s="111">
        <f t="shared" si="2367"/>
        <v>0</v>
      </c>
      <c r="JX86" s="440"/>
      <c r="JY86" s="440"/>
      <c r="KA86" s="440"/>
      <c r="KB86" s="440"/>
      <c r="KC86" s="440"/>
      <c r="KD86" s="440"/>
      <c r="KE86" s="110">
        <f t="shared" si="2307"/>
        <v>0</v>
      </c>
      <c r="KF86" s="440"/>
      <c r="KG86" s="440"/>
      <c r="KH86" s="440"/>
      <c r="KI86" s="440"/>
      <c r="KJ86" s="440"/>
      <c r="KK86" s="440"/>
      <c r="KL86" s="111">
        <f t="shared" si="2368"/>
        <v>0</v>
      </c>
      <c r="KM86" s="440"/>
      <c r="KN86" s="440"/>
      <c r="KP86" s="440"/>
      <c r="KQ86" s="440"/>
      <c r="KR86" s="440"/>
      <c r="KS86" s="440"/>
      <c r="KT86" s="110">
        <f t="shared" si="2308"/>
        <v>0</v>
      </c>
      <c r="KU86" s="440"/>
      <c r="KV86" s="440"/>
      <c r="KW86" s="440"/>
      <c r="KX86" s="440"/>
      <c r="KY86" s="440"/>
      <c r="KZ86" s="440"/>
      <c r="LA86" s="111">
        <f t="shared" si="2369"/>
        <v>0</v>
      </c>
      <c r="LB86" s="440"/>
      <c r="LC86" s="440"/>
      <c r="LE86" s="440"/>
      <c r="LF86" s="440"/>
      <c r="LG86" s="440"/>
      <c r="LH86" s="440"/>
      <c r="LI86" s="110">
        <f t="shared" si="2309"/>
        <v>0</v>
      </c>
      <c r="LJ86" s="440"/>
      <c r="LK86" s="440"/>
      <c r="LL86" s="440"/>
      <c r="LM86" s="440"/>
      <c r="LN86" s="440"/>
      <c r="LO86" s="440"/>
      <c r="LP86" s="111">
        <f t="shared" si="2370"/>
        <v>0</v>
      </c>
      <c r="LQ86" s="440"/>
      <c r="LR86" s="440"/>
      <c r="LT86" s="440"/>
      <c r="LU86" s="440"/>
      <c r="LV86" s="440"/>
      <c r="LW86" s="440"/>
      <c r="LX86" s="110">
        <f t="shared" si="2310"/>
        <v>0</v>
      </c>
      <c r="LY86" s="440"/>
      <c r="LZ86" s="440"/>
      <c r="MA86" s="440"/>
      <c r="MB86" s="440"/>
      <c r="MC86" s="440"/>
      <c r="MD86" s="440"/>
      <c r="ME86" s="111">
        <f t="shared" si="2371"/>
        <v>0</v>
      </c>
      <c r="MF86" s="440"/>
      <c r="MG86" s="440"/>
      <c r="MI86" s="440"/>
      <c r="MJ86" s="440"/>
      <c r="MK86" s="440"/>
      <c r="ML86" s="440"/>
      <c r="MM86" s="110">
        <f t="shared" si="2311"/>
        <v>0</v>
      </c>
      <c r="MN86" s="440"/>
      <c r="MO86" s="440"/>
      <c r="MP86" s="440"/>
      <c r="MQ86" s="440"/>
      <c r="MR86" s="440"/>
      <c r="MS86" s="440"/>
      <c r="MT86" s="111">
        <f t="shared" si="2372"/>
        <v>0</v>
      </c>
      <c r="MU86" s="440"/>
      <c r="MV86" s="440"/>
      <c r="MX86" s="440"/>
      <c r="MY86" s="440"/>
      <c r="MZ86" s="440"/>
      <c r="NA86" s="440"/>
      <c r="NB86" s="110">
        <f t="shared" si="2312"/>
        <v>0</v>
      </c>
      <c r="NC86" s="440"/>
      <c r="ND86" s="440"/>
      <c r="NE86" s="440"/>
      <c r="NF86" s="440"/>
      <c r="NG86" s="440"/>
      <c r="NH86" s="440"/>
      <c r="NI86" s="111">
        <f t="shared" si="2373"/>
        <v>0</v>
      </c>
      <c r="NJ86" s="440"/>
      <c r="NK86" s="440"/>
      <c r="NM86" s="440"/>
      <c r="NN86" s="440"/>
      <c r="NO86" s="440"/>
      <c r="NP86" s="440"/>
      <c r="NQ86" s="110">
        <f t="shared" si="2313"/>
        <v>0</v>
      </c>
      <c r="NR86" s="440"/>
      <c r="NS86" s="440"/>
      <c r="NT86" s="440"/>
      <c r="NU86" s="440"/>
      <c r="NV86" s="440"/>
      <c r="NW86" s="440"/>
      <c r="NX86" s="111">
        <f t="shared" si="2374"/>
        <v>0</v>
      </c>
      <c r="NY86" s="440"/>
      <c r="NZ86" s="440"/>
      <c r="OB86" s="440"/>
      <c r="OC86" s="440"/>
      <c r="OD86" s="440"/>
      <c r="OE86" s="440"/>
      <c r="OF86" s="110">
        <f t="shared" si="2314"/>
        <v>0</v>
      </c>
      <c r="OG86" s="440"/>
      <c r="OH86" s="440"/>
      <c r="OI86" s="440"/>
      <c r="OJ86" s="440"/>
      <c r="OK86" s="440"/>
      <c r="OL86" s="440"/>
      <c r="OM86" s="111">
        <f t="shared" si="2375"/>
        <v>0</v>
      </c>
      <c r="ON86" s="440"/>
      <c r="OO86" s="440"/>
      <c r="OQ86" s="440"/>
      <c r="OR86" s="440"/>
      <c r="OS86" s="440"/>
      <c r="OT86" s="440"/>
      <c r="OU86" s="110">
        <f t="shared" si="2315"/>
        <v>0</v>
      </c>
      <c r="OV86" s="440"/>
      <c r="OW86" s="440"/>
      <c r="OX86" s="440"/>
      <c r="OY86" s="440"/>
      <c r="OZ86" s="440"/>
      <c r="PA86" s="440"/>
      <c r="PB86" s="111">
        <f t="shared" si="2376"/>
        <v>0</v>
      </c>
      <c r="PC86" s="440"/>
      <c r="PD86" s="440"/>
      <c r="PF86" s="440"/>
      <c r="PG86" s="440"/>
      <c r="PH86" s="440"/>
      <c r="PI86" s="440"/>
      <c r="PJ86" s="110">
        <f t="shared" si="2316"/>
        <v>0</v>
      </c>
      <c r="PK86" s="440"/>
      <c r="PL86" s="440"/>
      <c r="PM86" s="440"/>
      <c r="PN86" s="440"/>
      <c r="PO86" s="440"/>
      <c r="PP86" s="440"/>
      <c r="PQ86" s="111">
        <f t="shared" si="2377"/>
        <v>0</v>
      </c>
      <c r="PR86" s="440"/>
      <c r="PS86" s="440"/>
      <c r="PU86" s="440"/>
      <c r="PV86" s="440"/>
      <c r="PW86" s="440"/>
      <c r="PX86" s="440"/>
      <c r="PY86" s="110">
        <f t="shared" si="2317"/>
        <v>0</v>
      </c>
      <c r="PZ86" s="440"/>
      <c r="QA86" s="440"/>
      <c r="QB86" s="440"/>
      <c r="QC86" s="440"/>
      <c r="QD86" s="440"/>
      <c r="QE86" s="440"/>
      <c r="QF86" s="111">
        <f t="shared" si="2378"/>
        <v>0</v>
      </c>
      <c r="QG86" s="440"/>
      <c r="QH86" s="440"/>
      <c r="QJ86" s="440"/>
      <c r="QK86" s="440"/>
      <c r="QL86" s="440"/>
      <c r="QM86" s="440"/>
      <c r="QN86" s="110">
        <f t="shared" si="2318"/>
        <v>0</v>
      </c>
      <c r="QO86" s="440"/>
      <c r="QP86" s="440"/>
      <c r="QQ86" s="440"/>
      <c r="QR86" s="440"/>
      <c r="QS86" s="440"/>
      <c r="QT86" s="440"/>
      <c r="QU86" s="111">
        <f t="shared" si="2379"/>
        <v>0</v>
      </c>
      <c r="QV86" s="440"/>
      <c r="QW86" s="440"/>
      <c r="QY86" s="440"/>
      <c r="QZ86" s="440"/>
      <c r="RA86" s="440"/>
      <c r="RB86" s="440"/>
      <c r="RC86" s="110">
        <f t="shared" si="2319"/>
        <v>0</v>
      </c>
      <c r="RD86" s="440"/>
      <c r="RE86" s="440"/>
      <c r="RF86" s="440"/>
      <c r="RG86" s="440"/>
      <c r="RH86" s="440"/>
      <c r="RI86" s="440"/>
      <c r="RJ86" s="111">
        <f t="shared" si="2380"/>
        <v>0</v>
      </c>
      <c r="RK86" s="440"/>
      <c r="RL86" s="440"/>
      <c r="RN86" s="440"/>
      <c r="RO86" s="440"/>
      <c r="RP86" s="440"/>
      <c r="RQ86" s="440"/>
      <c r="RR86" s="110">
        <f t="shared" si="2320"/>
        <v>0</v>
      </c>
      <c r="RS86" s="440"/>
      <c r="RT86" s="440"/>
      <c r="RU86" s="440"/>
      <c r="RV86" s="440"/>
      <c r="RW86" s="440"/>
      <c r="RX86" s="440"/>
      <c r="RY86" s="111">
        <f t="shared" si="2381"/>
        <v>0</v>
      </c>
      <c r="RZ86" s="440"/>
      <c r="SA86" s="440"/>
      <c r="SC86" s="440"/>
      <c r="SD86" s="440"/>
      <c r="SE86" s="440"/>
      <c r="SF86" s="440"/>
      <c r="SG86" s="110">
        <f t="shared" si="2321"/>
        <v>0</v>
      </c>
      <c r="SH86" s="440"/>
      <c r="SI86" s="440"/>
      <c r="SJ86" s="440"/>
      <c r="SK86" s="440"/>
      <c r="SL86" s="440"/>
      <c r="SM86" s="440"/>
      <c r="SN86" s="111">
        <f t="shared" si="2382"/>
        <v>0</v>
      </c>
      <c r="SO86" s="440"/>
      <c r="SP86" s="440"/>
      <c r="SR86" s="440"/>
      <c r="SS86" s="440"/>
      <c r="ST86" s="440"/>
      <c r="SU86" s="440"/>
      <c r="SV86" s="110">
        <f t="shared" si="2322"/>
        <v>0</v>
      </c>
      <c r="SW86" s="440"/>
      <c r="SX86" s="440"/>
      <c r="SY86" s="440"/>
      <c r="SZ86" s="440"/>
      <c r="TA86" s="440"/>
      <c r="TB86" s="440"/>
      <c r="TC86" s="111">
        <f t="shared" si="2383"/>
        <v>0</v>
      </c>
      <c r="TD86" s="440"/>
      <c r="TE86" s="440"/>
      <c r="TG86" s="440"/>
      <c r="TH86" s="440"/>
      <c r="TI86" s="440"/>
      <c r="TJ86" s="440"/>
      <c r="TK86" s="110">
        <f t="shared" si="2323"/>
        <v>0</v>
      </c>
      <c r="TL86" s="440"/>
      <c r="TM86" s="440"/>
      <c r="TN86" s="440"/>
      <c r="TO86" s="440"/>
      <c r="TP86" s="440"/>
      <c r="TQ86" s="440"/>
      <c r="TR86" s="111">
        <f t="shared" si="2384"/>
        <v>0</v>
      </c>
      <c r="TS86" s="440"/>
      <c r="TT86" s="440"/>
      <c r="TV86" s="440"/>
      <c r="TW86" s="440"/>
      <c r="TX86" s="440"/>
      <c r="TY86" s="440"/>
      <c r="TZ86" s="110">
        <f t="shared" si="2324"/>
        <v>0</v>
      </c>
      <c r="UA86" s="440"/>
      <c r="UB86" s="440"/>
      <c r="UC86" s="440"/>
      <c r="UD86" s="440"/>
      <c r="UE86" s="440"/>
      <c r="UF86" s="440"/>
      <c r="UG86" s="111">
        <f t="shared" si="2385"/>
        <v>0</v>
      </c>
      <c r="UH86" s="440"/>
      <c r="UI86" s="440"/>
      <c r="UK86" s="440"/>
      <c r="UL86" s="440"/>
      <c r="UM86" s="440"/>
      <c r="UN86" s="440"/>
      <c r="UO86" s="110">
        <f t="shared" si="2325"/>
        <v>0</v>
      </c>
      <c r="UP86" s="440"/>
      <c r="UQ86" s="440"/>
      <c r="UR86" s="440"/>
      <c r="US86" s="440"/>
      <c r="UT86" s="440"/>
      <c r="UU86" s="440"/>
      <c r="UV86" s="111">
        <f t="shared" si="2386"/>
        <v>0</v>
      </c>
      <c r="UW86" s="440"/>
      <c r="UX86" s="440"/>
      <c r="UZ86" s="440"/>
      <c r="VA86" s="440"/>
      <c r="VB86" s="440"/>
      <c r="VC86" s="440"/>
      <c r="VD86" s="110">
        <f t="shared" si="2326"/>
        <v>0</v>
      </c>
      <c r="VE86" s="440"/>
      <c r="VF86" s="440"/>
      <c r="VG86" s="440"/>
      <c r="VH86" s="440"/>
      <c r="VI86" s="440"/>
      <c r="VJ86" s="440"/>
      <c r="VK86" s="111">
        <f t="shared" si="2387"/>
        <v>0</v>
      </c>
      <c r="VL86" s="440"/>
      <c r="VM86" s="440"/>
      <c r="VO86" s="440"/>
      <c r="VP86" s="440"/>
      <c r="VQ86" s="440"/>
      <c r="VR86" s="440"/>
      <c r="VS86" s="110">
        <f t="shared" si="2327"/>
        <v>0</v>
      </c>
      <c r="VT86" s="440"/>
      <c r="VU86" s="440"/>
      <c r="VV86" s="440"/>
      <c r="VW86" s="440"/>
      <c r="VX86" s="440"/>
      <c r="VY86" s="440"/>
      <c r="VZ86" s="111">
        <f t="shared" si="2388"/>
        <v>0</v>
      </c>
      <c r="WA86" s="440"/>
      <c r="WB86" s="440"/>
      <c r="WD86" s="440"/>
      <c r="WE86" s="440"/>
      <c r="WF86" s="440"/>
      <c r="WG86" s="440"/>
      <c r="WH86" s="110">
        <f t="shared" si="2328"/>
        <v>0</v>
      </c>
      <c r="WI86" s="440"/>
      <c r="WJ86" s="440"/>
      <c r="WK86" s="440"/>
      <c r="WL86" s="440"/>
      <c r="WM86" s="440"/>
      <c r="WN86" s="440"/>
      <c r="WO86" s="111">
        <f t="shared" si="2389"/>
        <v>0</v>
      </c>
      <c r="WP86" s="440"/>
      <c r="WQ86" s="440"/>
      <c r="WS86" s="440"/>
      <c r="WT86" s="440"/>
      <c r="WU86" s="440"/>
      <c r="WV86" s="440"/>
      <c r="WW86" s="110">
        <f t="shared" si="2329"/>
        <v>0</v>
      </c>
      <c r="WX86" s="440"/>
      <c r="WY86" s="440"/>
      <c r="WZ86" s="440"/>
      <c r="XA86" s="440"/>
      <c r="XB86" s="440"/>
      <c r="XC86" s="440"/>
      <c r="XD86" s="111">
        <f t="shared" si="2390"/>
        <v>0</v>
      </c>
      <c r="XE86" s="440"/>
      <c r="XF86" s="440"/>
      <c r="XH86" s="440"/>
      <c r="XI86" s="440"/>
      <c r="XJ86" s="440"/>
      <c r="XK86" s="440"/>
      <c r="XL86" s="110">
        <f t="shared" si="2330"/>
        <v>0</v>
      </c>
      <c r="XM86" s="440"/>
      <c r="XN86" s="440"/>
      <c r="XO86" s="440"/>
      <c r="XP86" s="440"/>
      <c r="XQ86" s="440"/>
      <c r="XR86" s="440"/>
      <c r="XS86" s="111">
        <f t="shared" si="2391"/>
        <v>0</v>
      </c>
      <c r="XT86" s="440"/>
      <c r="XU86" s="440"/>
      <c r="XW86" s="440"/>
      <c r="XX86" s="440"/>
      <c r="XY86" s="440"/>
      <c r="XZ86" s="440"/>
      <c r="YA86" s="110">
        <f t="shared" si="2331"/>
        <v>0</v>
      </c>
      <c r="YB86" s="440"/>
      <c r="YC86" s="440"/>
      <c r="YD86" s="440"/>
      <c r="YE86" s="440"/>
      <c r="YF86" s="440"/>
      <c r="YG86" s="440"/>
      <c r="YH86" s="111">
        <f t="shared" si="2392"/>
        <v>0</v>
      </c>
      <c r="YI86" s="440"/>
      <c r="YJ86" s="440"/>
      <c r="YL86" s="440"/>
      <c r="YM86" s="440"/>
      <c r="YN86" s="440"/>
      <c r="YO86" s="440"/>
      <c r="YP86" s="110">
        <f t="shared" si="2332"/>
        <v>0</v>
      </c>
      <c r="YQ86" s="440"/>
      <c r="YR86" s="440"/>
      <c r="YS86" s="440"/>
      <c r="YT86" s="440"/>
      <c r="YU86" s="440"/>
      <c r="YV86" s="440"/>
      <c r="YW86" s="111">
        <f t="shared" si="2393"/>
        <v>0</v>
      </c>
      <c r="YX86" s="440"/>
      <c r="YY86" s="440"/>
      <c r="ZA86" s="440"/>
      <c r="ZB86" s="440"/>
      <c r="ZC86" s="440"/>
      <c r="ZD86" s="440"/>
      <c r="ZE86" s="110">
        <f t="shared" si="2333"/>
        <v>0</v>
      </c>
      <c r="ZF86" s="440"/>
      <c r="ZG86" s="440"/>
      <c r="ZH86" s="440"/>
      <c r="ZI86" s="440"/>
      <c r="ZJ86" s="440"/>
      <c r="ZK86" s="440"/>
      <c r="ZL86" s="111">
        <f t="shared" si="2394"/>
        <v>0</v>
      </c>
      <c r="ZM86" s="440"/>
      <c r="ZN86" s="440"/>
      <c r="ZP86" s="440"/>
      <c r="ZQ86" s="440"/>
      <c r="ZR86" s="440"/>
      <c r="ZS86" s="440"/>
      <c r="ZT86" s="110">
        <f t="shared" si="2334"/>
        <v>0</v>
      </c>
      <c r="ZU86" s="440"/>
      <c r="ZV86" s="440"/>
      <c r="ZW86" s="440"/>
      <c r="ZX86" s="440"/>
      <c r="ZY86" s="440"/>
      <c r="ZZ86" s="440"/>
      <c r="AAA86" s="111">
        <f t="shared" si="2395"/>
        <v>0</v>
      </c>
      <c r="AAB86" s="440"/>
      <c r="AAC86" s="440"/>
      <c r="AAE86" s="440"/>
      <c r="AAF86" s="440"/>
      <c r="AAG86" s="440"/>
      <c r="AAH86" s="440"/>
      <c r="AAI86" s="110">
        <f t="shared" si="2335"/>
        <v>0</v>
      </c>
      <c r="AAJ86" s="440"/>
      <c r="AAK86" s="440"/>
      <c r="AAL86" s="440"/>
      <c r="AAM86" s="440"/>
      <c r="AAN86" s="440"/>
      <c r="AAO86" s="440"/>
      <c r="AAP86" s="111">
        <f t="shared" si="2396"/>
        <v>0</v>
      </c>
      <c r="AAQ86" s="440"/>
      <c r="AAR86" s="440"/>
      <c r="AAT86" s="440"/>
      <c r="AAU86" s="440"/>
      <c r="AAV86" s="440"/>
      <c r="AAW86" s="440"/>
      <c r="AAX86" s="110">
        <f t="shared" si="2336"/>
        <v>0</v>
      </c>
      <c r="AAY86" s="440"/>
      <c r="AAZ86" s="440"/>
      <c r="ABA86" s="440"/>
      <c r="ABB86" s="440"/>
      <c r="ABC86" s="440"/>
      <c r="ABD86" s="440"/>
      <c r="ABE86" s="111">
        <f t="shared" si="2397"/>
        <v>0</v>
      </c>
      <c r="ABF86" s="440"/>
      <c r="ABG86" s="440"/>
      <c r="ABI86" s="440"/>
      <c r="ABJ86" s="440"/>
      <c r="ABK86" s="440"/>
      <c r="ABL86" s="440"/>
      <c r="ABM86" s="110">
        <f t="shared" si="2337"/>
        <v>0</v>
      </c>
      <c r="ABN86" s="440"/>
      <c r="ABO86" s="440"/>
      <c r="ABP86" s="440"/>
      <c r="ABQ86" s="440"/>
      <c r="ABR86" s="440"/>
      <c r="ABS86" s="440"/>
      <c r="ABT86" s="111">
        <f t="shared" si="2398"/>
        <v>0</v>
      </c>
      <c r="ABU86" s="440"/>
      <c r="ABV86" s="440"/>
      <c r="ABX86" s="440"/>
      <c r="ABY86" s="440"/>
      <c r="ABZ86" s="440"/>
      <c r="ACA86" s="440"/>
      <c r="ACB86" s="110">
        <f t="shared" si="2338"/>
        <v>0</v>
      </c>
      <c r="ACC86" s="440"/>
      <c r="ACD86" s="440"/>
      <c r="ACE86" s="440"/>
      <c r="ACF86" s="440"/>
      <c r="ACG86" s="440"/>
      <c r="ACH86" s="440"/>
      <c r="ACI86" s="111">
        <f t="shared" si="2399"/>
        <v>0</v>
      </c>
      <c r="ACJ86" s="440"/>
      <c r="ACK86" s="440"/>
      <c r="ACM86" s="440"/>
      <c r="ACN86" s="440"/>
      <c r="ACO86" s="440"/>
      <c r="ACP86" s="440"/>
      <c r="ACQ86" s="110">
        <f t="shared" si="2339"/>
        <v>0</v>
      </c>
      <c r="ACR86" s="440"/>
      <c r="ACS86" s="440"/>
      <c r="ACT86" s="440"/>
      <c r="ACU86" s="440"/>
      <c r="ACV86" s="440"/>
      <c r="ACW86" s="440"/>
      <c r="ACX86" s="111">
        <f t="shared" si="2400"/>
        <v>0</v>
      </c>
      <c r="ACY86" s="440"/>
      <c r="ACZ86" s="440"/>
      <c r="ADB86" s="440"/>
      <c r="ADC86" s="440"/>
      <c r="ADD86" s="440"/>
      <c r="ADE86" s="440"/>
      <c r="ADF86" s="110">
        <f t="shared" si="2340"/>
        <v>0</v>
      </c>
      <c r="ADG86" s="440"/>
      <c r="ADH86" s="440"/>
      <c r="ADI86" s="440"/>
      <c r="ADJ86" s="440"/>
      <c r="ADK86" s="440"/>
      <c r="ADL86" s="440"/>
      <c r="ADM86" s="111">
        <f t="shared" si="2401"/>
        <v>0</v>
      </c>
      <c r="ADN86" s="440"/>
      <c r="ADO86" s="440"/>
      <c r="ADQ86" s="440"/>
      <c r="ADR86" s="440"/>
      <c r="ADS86" s="440"/>
      <c r="ADT86" s="440"/>
      <c r="ADU86" s="110">
        <f t="shared" si="2341"/>
        <v>0</v>
      </c>
      <c r="ADV86" s="440"/>
      <c r="ADW86" s="440"/>
      <c r="ADX86" s="440"/>
      <c r="ADY86" s="440"/>
      <c r="ADZ86" s="440"/>
      <c r="AEA86" s="440"/>
      <c r="AEB86" s="111">
        <f t="shared" si="2402"/>
        <v>0</v>
      </c>
      <c r="AEC86" s="440"/>
      <c r="AED86" s="440"/>
      <c r="AEF86" s="440"/>
      <c r="AEG86" s="440"/>
      <c r="AEH86" s="440"/>
      <c r="AEI86" s="440"/>
      <c r="AEJ86" s="110">
        <f t="shared" si="2342"/>
        <v>0</v>
      </c>
      <c r="AEK86" s="440"/>
      <c r="AEL86" s="440"/>
      <c r="AEM86" s="440"/>
      <c r="AEN86" s="440"/>
      <c r="AEO86" s="440"/>
      <c r="AEP86" s="440"/>
      <c r="AEQ86" s="111">
        <f t="shared" si="2403"/>
        <v>0</v>
      </c>
      <c r="AER86" s="440"/>
      <c r="AES86" s="440"/>
      <c r="AEU86" s="440"/>
      <c r="AEV86" s="440"/>
      <c r="AEW86" s="440"/>
      <c r="AEX86" s="440"/>
      <c r="AEY86" s="110">
        <f t="shared" si="2343"/>
        <v>0</v>
      </c>
      <c r="AEZ86" s="440"/>
      <c r="AFA86" s="440"/>
      <c r="AFB86" s="440"/>
      <c r="AFC86" s="440"/>
      <c r="AFD86" s="440"/>
      <c r="AFE86" s="440"/>
      <c r="AFF86" s="111">
        <f t="shared" si="2404"/>
        <v>0</v>
      </c>
      <c r="AFG86" s="440"/>
      <c r="AFH86" s="440"/>
      <c r="AFJ86" s="440"/>
      <c r="AFK86" s="440"/>
      <c r="AFL86" s="440"/>
      <c r="AFM86" s="440"/>
      <c r="AFN86" s="110">
        <f t="shared" si="2344"/>
        <v>0</v>
      </c>
      <c r="AFO86" s="440"/>
      <c r="AFP86" s="440"/>
      <c r="AFQ86" s="440"/>
      <c r="AFR86" s="440"/>
      <c r="AFS86" s="440"/>
      <c r="AFT86" s="440"/>
      <c r="AFU86" s="111">
        <f t="shared" si="2405"/>
        <v>0</v>
      </c>
      <c r="AFV86" s="440"/>
      <c r="AFW86" s="440"/>
      <c r="AFY86" s="440"/>
      <c r="AFZ86" s="440"/>
      <c r="AGA86" s="440"/>
      <c r="AGB86" s="440"/>
      <c r="AGC86" s="110">
        <f t="shared" si="2345"/>
        <v>0</v>
      </c>
      <c r="AGD86" s="440"/>
      <c r="AGE86" s="440"/>
      <c r="AGF86" s="440"/>
      <c r="AGG86" s="440"/>
      <c r="AGH86" s="440"/>
      <c r="AGI86" s="440"/>
      <c r="AGJ86" s="111">
        <f t="shared" si="2406"/>
        <v>0</v>
      </c>
      <c r="AGK86" s="440"/>
      <c r="AGL86" s="440"/>
      <c r="AGN86" s="440"/>
      <c r="AGO86" s="440"/>
      <c r="AGP86" s="440"/>
      <c r="AGQ86" s="440"/>
      <c r="AGR86" s="110">
        <f t="shared" si="2346"/>
        <v>0</v>
      </c>
      <c r="AGS86" s="440"/>
      <c r="AGT86" s="440"/>
      <c r="AGU86" s="440"/>
      <c r="AGV86" s="440"/>
      <c r="AGW86" s="440"/>
      <c r="AGX86" s="440"/>
      <c r="AGY86" s="111">
        <f t="shared" si="2407"/>
        <v>0</v>
      </c>
      <c r="AGZ86" s="440"/>
      <c r="AHA86" s="440"/>
      <c r="AHC86" s="440"/>
      <c r="AHD86" s="440"/>
      <c r="AHE86" s="440"/>
      <c r="AHF86" s="440"/>
      <c r="AHG86" s="110">
        <f t="shared" si="2347"/>
        <v>0</v>
      </c>
      <c r="AHH86" s="440"/>
      <c r="AHI86" s="440"/>
      <c r="AHJ86" s="440"/>
      <c r="AHK86" s="440"/>
      <c r="AHL86" s="440"/>
      <c r="AHM86" s="440"/>
      <c r="AHN86" s="111">
        <f t="shared" si="2408"/>
        <v>0</v>
      </c>
      <c r="AHO86" s="440"/>
      <c r="AHP86" s="440"/>
      <c r="AHR86" s="440"/>
      <c r="AHS86" s="440"/>
      <c r="AHT86" s="440"/>
      <c r="AHU86" s="440"/>
      <c r="AHV86" s="110">
        <f t="shared" si="2348"/>
        <v>0</v>
      </c>
      <c r="AHW86" s="440"/>
      <c r="AHX86" s="440"/>
      <c r="AHY86" s="440"/>
      <c r="AHZ86" s="440"/>
      <c r="AIA86" s="440"/>
      <c r="AIB86" s="440"/>
      <c r="AIC86" s="111">
        <f t="shared" si="2409"/>
        <v>0</v>
      </c>
      <c r="AID86" s="440"/>
      <c r="AIE86" s="440"/>
    </row>
    <row r="87" spans="1:915" x14ac:dyDescent="0.3">
      <c r="A87" s="29" t="s">
        <v>91</v>
      </c>
      <c r="B87" s="30" t="s">
        <v>136</v>
      </c>
      <c r="C87" s="110">
        <f t="shared" ref="C87:AC87" si="2410">SUM(C88:C91)</f>
        <v>0</v>
      </c>
      <c r="D87" s="110">
        <f t="shared" si="2410"/>
        <v>0</v>
      </c>
      <c r="E87" s="110">
        <f t="shared" si="2410"/>
        <v>0</v>
      </c>
      <c r="F87" s="110">
        <f t="shared" si="2410"/>
        <v>0</v>
      </c>
      <c r="G87" s="110">
        <f t="shared" si="2410"/>
        <v>0</v>
      </c>
      <c r="H87" s="110">
        <f t="shared" si="2410"/>
        <v>0</v>
      </c>
      <c r="I87" s="110">
        <f t="shared" si="2410"/>
        <v>0</v>
      </c>
      <c r="J87" s="110">
        <f t="shared" si="2410"/>
        <v>0</v>
      </c>
      <c r="K87" s="110">
        <f t="shared" si="2410"/>
        <v>0</v>
      </c>
      <c r="L87" s="110">
        <f t="shared" si="2410"/>
        <v>0</v>
      </c>
      <c r="M87" s="110">
        <f t="shared" si="2410"/>
        <v>0</v>
      </c>
      <c r="N87" s="110">
        <f t="shared" si="2410"/>
        <v>0</v>
      </c>
      <c r="O87" s="110">
        <f t="shared" si="2410"/>
        <v>0</v>
      </c>
      <c r="P87" s="110">
        <f t="shared" si="2410"/>
        <v>0</v>
      </c>
      <c r="Q87" s="110">
        <f t="shared" si="2410"/>
        <v>0</v>
      </c>
      <c r="R87" s="110">
        <f t="shared" si="2410"/>
        <v>0</v>
      </c>
      <c r="S87" s="110">
        <f t="shared" si="2410"/>
        <v>0</v>
      </c>
      <c r="T87" s="110">
        <f t="shared" si="2410"/>
        <v>0</v>
      </c>
      <c r="U87" s="110">
        <f t="shared" si="2410"/>
        <v>0</v>
      </c>
      <c r="V87" s="110">
        <f t="shared" si="2410"/>
        <v>0</v>
      </c>
      <c r="W87" s="110">
        <f t="shared" si="2410"/>
        <v>0</v>
      </c>
      <c r="X87" s="110">
        <f t="shared" si="2410"/>
        <v>0</v>
      </c>
      <c r="Y87" s="110">
        <f t="shared" si="2410"/>
        <v>0</v>
      </c>
      <c r="Z87" s="110">
        <f t="shared" si="2410"/>
        <v>0</v>
      </c>
      <c r="AA87" s="110">
        <f t="shared" si="2410"/>
        <v>0</v>
      </c>
      <c r="AB87" s="110">
        <f t="shared" si="2410"/>
        <v>0</v>
      </c>
      <c r="AC87" s="110">
        <f t="shared" si="2410"/>
        <v>0</v>
      </c>
      <c r="AD87" s="110">
        <f>SUM(AD88:AD91)</f>
        <v>0</v>
      </c>
      <c r="AF87" s="110">
        <f t="shared" ref="AF87:AR87" si="2411">SUM(AF88:AF91)</f>
        <v>0</v>
      </c>
      <c r="AG87" s="110">
        <f t="shared" si="2411"/>
        <v>0</v>
      </c>
      <c r="AH87" s="110">
        <f t="shared" si="2411"/>
        <v>0</v>
      </c>
      <c r="AI87" s="110">
        <f t="shared" si="2411"/>
        <v>0</v>
      </c>
      <c r="AJ87" s="110">
        <f t="shared" si="2411"/>
        <v>0</v>
      </c>
      <c r="AK87" s="110">
        <f t="shared" si="2411"/>
        <v>0</v>
      </c>
      <c r="AL87" s="110">
        <f t="shared" si="2411"/>
        <v>0</v>
      </c>
      <c r="AM87" s="110">
        <f t="shared" si="2411"/>
        <v>0</v>
      </c>
      <c r="AN87" s="110">
        <f t="shared" si="2411"/>
        <v>0</v>
      </c>
      <c r="AO87" s="110">
        <f t="shared" si="2411"/>
        <v>0</v>
      </c>
      <c r="AP87" s="110">
        <f t="shared" si="2411"/>
        <v>0</v>
      </c>
      <c r="AQ87" s="110">
        <f t="shared" si="2411"/>
        <v>0</v>
      </c>
      <c r="AR87" s="110">
        <f t="shared" si="2411"/>
        <v>0</v>
      </c>
      <c r="AS87" s="110">
        <f>SUM(AS88:AS91)</f>
        <v>0</v>
      </c>
      <c r="AU87" s="110">
        <f t="shared" ref="AU87:BG87" si="2412">SUM(AU88:AU91)</f>
        <v>0</v>
      </c>
      <c r="AV87" s="110">
        <f t="shared" si="2412"/>
        <v>0</v>
      </c>
      <c r="AW87" s="110">
        <f t="shared" si="2412"/>
        <v>0</v>
      </c>
      <c r="AX87" s="110">
        <f t="shared" si="2412"/>
        <v>0</v>
      </c>
      <c r="AY87" s="110">
        <f t="shared" si="2412"/>
        <v>0</v>
      </c>
      <c r="AZ87" s="110">
        <f t="shared" si="2412"/>
        <v>0</v>
      </c>
      <c r="BA87" s="110">
        <f t="shared" si="2412"/>
        <v>0</v>
      </c>
      <c r="BB87" s="110">
        <f t="shared" si="2412"/>
        <v>0</v>
      </c>
      <c r="BC87" s="110">
        <f t="shared" si="2412"/>
        <v>0</v>
      </c>
      <c r="BD87" s="110">
        <f t="shared" si="2412"/>
        <v>0</v>
      </c>
      <c r="BE87" s="110">
        <f t="shared" si="2412"/>
        <v>0</v>
      </c>
      <c r="BF87" s="110">
        <f t="shared" si="2412"/>
        <v>0</v>
      </c>
      <c r="BG87" s="110">
        <f t="shared" si="2412"/>
        <v>0</v>
      </c>
      <c r="BH87" s="110">
        <f>SUM(BH88:BH91)</f>
        <v>0</v>
      </c>
      <c r="BJ87" s="110">
        <f t="shared" ref="BJ87:BV87" si="2413">SUM(BJ88:BJ91)</f>
        <v>0</v>
      </c>
      <c r="BK87" s="110">
        <f t="shared" si="2413"/>
        <v>0</v>
      </c>
      <c r="BL87" s="110">
        <f t="shared" si="2413"/>
        <v>0</v>
      </c>
      <c r="BM87" s="110">
        <f t="shared" si="2413"/>
        <v>0</v>
      </c>
      <c r="BN87" s="110">
        <f t="shared" si="2413"/>
        <v>0</v>
      </c>
      <c r="BO87" s="110">
        <f t="shared" si="2413"/>
        <v>0</v>
      </c>
      <c r="BP87" s="110">
        <f t="shared" si="2413"/>
        <v>0</v>
      </c>
      <c r="BQ87" s="110">
        <f t="shared" si="2413"/>
        <v>0</v>
      </c>
      <c r="BR87" s="110">
        <f t="shared" si="2413"/>
        <v>0</v>
      </c>
      <c r="BS87" s="110">
        <f t="shared" si="2413"/>
        <v>0</v>
      </c>
      <c r="BT87" s="110">
        <f t="shared" si="2413"/>
        <v>0</v>
      </c>
      <c r="BU87" s="110">
        <f t="shared" si="2413"/>
        <v>0</v>
      </c>
      <c r="BV87" s="110">
        <f t="shared" si="2413"/>
        <v>0</v>
      </c>
      <c r="BW87" s="110">
        <f>SUM(BW88:BW91)</f>
        <v>0</v>
      </c>
      <c r="BY87" s="110">
        <f t="shared" ref="BY87:CK87" si="2414">SUM(BY88:BY91)</f>
        <v>0</v>
      </c>
      <c r="BZ87" s="110">
        <f t="shared" si="2414"/>
        <v>0</v>
      </c>
      <c r="CA87" s="110">
        <f t="shared" si="2414"/>
        <v>0</v>
      </c>
      <c r="CB87" s="110">
        <f t="shared" si="2414"/>
        <v>0</v>
      </c>
      <c r="CC87" s="110">
        <f t="shared" si="2414"/>
        <v>0</v>
      </c>
      <c r="CD87" s="110">
        <f t="shared" si="2414"/>
        <v>0</v>
      </c>
      <c r="CE87" s="110">
        <f t="shared" si="2414"/>
        <v>0</v>
      </c>
      <c r="CF87" s="110">
        <f t="shared" si="2414"/>
        <v>0</v>
      </c>
      <c r="CG87" s="110">
        <f t="shared" si="2414"/>
        <v>0</v>
      </c>
      <c r="CH87" s="110">
        <f t="shared" si="2414"/>
        <v>0</v>
      </c>
      <c r="CI87" s="110">
        <f t="shared" si="2414"/>
        <v>0</v>
      </c>
      <c r="CJ87" s="110">
        <f t="shared" si="2414"/>
        <v>0</v>
      </c>
      <c r="CK87" s="110">
        <f t="shared" si="2414"/>
        <v>0</v>
      </c>
      <c r="CL87" s="110">
        <f>SUM(CL88:CL91)</f>
        <v>0</v>
      </c>
      <c r="CN87" s="110">
        <f t="shared" ref="CN87:CZ87" si="2415">SUM(CN88:CN91)</f>
        <v>0</v>
      </c>
      <c r="CO87" s="110">
        <f t="shared" si="2415"/>
        <v>0</v>
      </c>
      <c r="CP87" s="110">
        <f t="shared" si="2415"/>
        <v>0</v>
      </c>
      <c r="CQ87" s="110">
        <f t="shared" si="2415"/>
        <v>0</v>
      </c>
      <c r="CR87" s="110">
        <f t="shared" si="2415"/>
        <v>0</v>
      </c>
      <c r="CS87" s="110">
        <f t="shared" si="2415"/>
        <v>0</v>
      </c>
      <c r="CT87" s="110">
        <f t="shared" si="2415"/>
        <v>0</v>
      </c>
      <c r="CU87" s="110">
        <f t="shared" si="2415"/>
        <v>0</v>
      </c>
      <c r="CV87" s="110">
        <f t="shared" si="2415"/>
        <v>0</v>
      </c>
      <c r="CW87" s="110">
        <f t="shared" si="2415"/>
        <v>0</v>
      </c>
      <c r="CX87" s="110">
        <f t="shared" si="2415"/>
        <v>0</v>
      </c>
      <c r="CY87" s="110">
        <f t="shared" si="2415"/>
        <v>0</v>
      </c>
      <c r="CZ87" s="110">
        <f t="shared" si="2415"/>
        <v>0</v>
      </c>
      <c r="DA87" s="110">
        <f>SUM(DA88:DA91)</f>
        <v>0</v>
      </c>
      <c r="DC87" s="110">
        <f t="shared" ref="DC87:DO87" si="2416">SUM(DC88:DC91)</f>
        <v>0</v>
      </c>
      <c r="DD87" s="110">
        <f t="shared" si="2416"/>
        <v>0</v>
      </c>
      <c r="DE87" s="110">
        <f t="shared" si="2416"/>
        <v>0</v>
      </c>
      <c r="DF87" s="110">
        <f t="shared" si="2416"/>
        <v>0</v>
      </c>
      <c r="DG87" s="110">
        <f t="shared" si="2416"/>
        <v>0</v>
      </c>
      <c r="DH87" s="110">
        <f t="shared" si="2416"/>
        <v>0</v>
      </c>
      <c r="DI87" s="110">
        <f t="shared" si="2416"/>
        <v>0</v>
      </c>
      <c r="DJ87" s="110">
        <f t="shared" si="2416"/>
        <v>0</v>
      </c>
      <c r="DK87" s="110">
        <f t="shared" si="2416"/>
        <v>0</v>
      </c>
      <c r="DL87" s="110">
        <f t="shared" si="2416"/>
        <v>0</v>
      </c>
      <c r="DM87" s="110">
        <f t="shared" si="2416"/>
        <v>0</v>
      </c>
      <c r="DN87" s="110">
        <f t="shared" si="2416"/>
        <v>0</v>
      </c>
      <c r="DO87" s="110">
        <f t="shared" si="2416"/>
        <v>0</v>
      </c>
      <c r="DP87" s="110">
        <f>SUM(DP88:DP91)</f>
        <v>0</v>
      </c>
      <c r="DR87" s="110">
        <f t="shared" ref="DR87:ED87" si="2417">SUM(DR88:DR91)</f>
        <v>0</v>
      </c>
      <c r="DS87" s="110">
        <f t="shared" si="2417"/>
        <v>0</v>
      </c>
      <c r="DT87" s="110">
        <f t="shared" si="2417"/>
        <v>0</v>
      </c>
      <c r="DU87" s="110">
        <f t="shared" si="2417"/>
        <v>0</v>
      </c>
      <c r="DV87" s="110">
        <f t="shared" si="2417"/>
        <v>0</v>
      </c>
      <c r="DW87" s="110">
        <f t="shared" si="2417"/>
        <v>0</v>
      </c>
      <c r="DX87" s="110">
        <f t="shared" si="2417"/>
        <v>0</v>
      </c>
      <c r="DY87" s="110">
        <f t="shared" si="2417"/>
        <v>0</v>
      </c>
      <c r="DZ87" s="110">
        <f t="shared" si="2417"/>
        <v>0</v>
      </c>
      <c r="EA87" s="110">
        <f t="shared" si="2417"/>
        <v>0</v>
      </c>
      <c r="EB87" s="110">
        <f t="shared" si="2417"/>
        <v>0</v>
      </c>
      <c r="EC87" s="110">
        <f t="shared" si="2417"/>
        <v>0</v>
      </c>
      <c r="ED87" s="110">
        <f t="shared" si="2417"/>
        <v>0</v>
      </c>
      <c r="EE87" s="110">
        <f>SUM(EE88:EE91)</f>
        <v>0</v>
      </c>
      <c r="EG87" s="110">
        <f t="shared" ref="EG87:ES87" si="2418">SUM(EG88:EG91)</f>
        <v>0</v>
      </c>
      <c r="EH87" s="110">
        <f t="shared" si="2418"/>
        <v>0</v>
      </c>
      <c r="EI87" s="110">
        <f t="shared" si="2418"/>
        <v>0</v>
      </c>
      <c r="EJ87" s="110">
        <f t="shared" si="2418"/>
        <v>0</v>
      </c>
      <c r="EK87" s="110">
        <f t="shared" si="2418"/>
        <v>0</v>
      </c>
      <c r="EL87" s="110">
        <f t="shared" si="2418"/>
        <v>0</v>
      </c>
      <c r="EM87" s="110">
        <f t="shared" si="2418"/>
        <v>0</v>
      </c>
      <c r="EN87" s="110">
        <f t="shared" si="2418"/>
        <v>0</v>
      </c>
      <c r="EO87" s="110">
        <f t="shared" si="2418"/>
        <v>0</v>
      </c>
      <c r="EP87" s="110">
        <f t="shared" si="2418"/>
        <v>0</v>
      </c>
      <c r="EQ87" s="110">
        <f t="shared" si="2418"/>
        <v>0</v>
      </c>
      <c r="ER87" s="110">
        <f t="shared" si="2418"/>
        <v>0</v>
      </c>
      <c r="ES87" s="110">
        <f t="shared" si="2418"/>
        <v>0</v>
      </c>
      <c r="ET87" s="110">
        <f>SUM(ET88:ET91)</f>
        <v>0</v>
      </c>
      <c r="EV87" s="110">
        <f t="shared" ref="EV87:FH87" si="2419">SUM(EV88:EV91)</f>
        <v>0</v>
      </c>
      <c r="EW87" s="110">
        <f t="shared" si="2419"/>
        <v>0</v>
      </c>
      <c r="EX87" s="110">
        <f t="shared" si="2419"/>
        <v>0</v>
      </c>
      <c r="EY87" s="110">
        <f t="shared" si="2419"/>
        <v>0</v>
      </c>
      <c r="EZ87" s="110">
        <f t="shared" si="2419"/>
        <v>0</v>
      </c>
      <c r="FA87" s="110">
        <f t="shared" si="2419"/>
        <v>0</v>
      </c>
      <c r="FB87" s="110">
        <f t="shared" si="2419"/>
        <v>0</v>
      </c>
      <c r="FC87" s="110">
        <f t="shared" si="2419"/>
        <v>0</v>
      </c>
      <c r="FD87" s="110">
        <f t="shared" si="2419"/>
        <v>0</v>
      </c>
      <c r="FE87" s="110">
        <f t="shared" si="2419"/>
        <v>0</v>
      </c>
      <c r="FF87" s="110">
        <f t="shared" si="2419"/>
        <v>0</v>
      </c>
      <c r="FG87" s="110">
        <f t="shared" si="2419"/>
        <v>0</v>
      </c>
      <c r="FH87" s="110">
        <f t="shared" si="2419"/>
        <v>0</v>
      </c>
      <c r="FI87" s="110">
        <f>SUM(FI88:FI91)</f>
        <v>0</v>
      </c>
      <c r="FK87" s="110">
        <f t="shared" ref="FK87:FW87" si="2420">SUM(FK88:FK91)</f>
        <v>0</v>
      </c>
      <c r="FL87" s="110">
        <f t="shared" si="2420"/>
        <v>0</v>
      </c>
      <c r="FM87" s="110">
        <f t="shared" si="2420"/>
        <v>0</v>
      </c>
      <c r="FN87" s="110">
        <f t="shared" si="2420"/>
        <v>0</v>
      </c>
      <c r="FO87" s="110">
        <f t="shared" si="2420"/>
        <v>0</v>
      </c>
      <c r="FP87" s="110">
        <f t="shared" si="2420"/>
        <v>0</v>
      </c>
      <c r="FQ87" s="110">
        <f t="shared" si="2420"/>
        <v>0</v>
      </c>
      <c r="FR87" s="110">
        <f t="shared" si="2420"/>
        <v>0</v>
      </c>
      <c r="FS87" s="110">
        <f t="shared" si="2420"/>
        <v>0</v>
      </c>
      <c r="FT87" s="110">
        <f t="shared" si="2420"/>
        <v>0</v>
      </c>
      <c r="FU87" s="110">
        <f t="shared" si="2420"/>
        <v>0</v>
      </c>
      <c r="FV87" s="110">
        <f t="shared" si="2420"/>
        <v>0</v>
      </c>
      <c r="FW87" s="110">
        <f t="shared" si="2420"/>
        <v>0</v>
      </c>
      <c r="FX87" s="110">
        <f>SUM(FX88:FX91)</f>
        <v>0</v>
      </c>
      <c r="FZ87" s="110">
        <f t="shared" ref="FZ87:GL87" si="2421">SUM(FZ88:FZ91)</f>
        <v>0</v>
      </c>
      <c r="GA87" s="110">
        <f t="shared" si="2421"/>
        <v>0</v>
      </c>
      <c r="GB87" s="110">
        <f t="shared" si="2421"/>
        <v>0</v>
      </c>
      <c r="GC87" s="110">
        <f t="shared" si="2421"/>
        <v>0</v>
      </c>
      <c r="GD87" s="110">
        <f t="shared" si="2421"/>
        <v>0</v>
      </c>
      <c r="GE87" s="110">
        <f t="shared" si="2421"/>
        <v>0</v>
      </c>
      <c r="GF87" s="110">
        <f t="shared" si="2421"/>
        <v>0</v>
      </c>
      <c r="GG87" s="110">
        <f t="shared" si="2421"/>
        <v>0</v>
      </c>
      <c r="GH87" s="110">
        <f t="shared" si="2421"/>
        <v>0</v>
      </c>
      <c r="GI87" s="110">
        <f t="shared" si="2421"/>
        <v>0</v>
      </c>
      <c r="GJ87" s="110">
        <f t="shared" si="2421"/>
        <v>0</v>
      </c>
      <c r="GK87" s="110">
        <f t="shared" si="2421"/>
        <v>0</v>
      </c>
      <c r="GL87" s="110">
        <f t="shared" si="2421"/>
        <v>0</v>
      </c>
      <c r="GM87" s="110">
        <f>SUM(GM88:GM91)</f>
        <v>0</v>
      </c>
      <c r="GO87" s="110">
        <f t="shared" ref="GO87:HA87" si="2422">SUM(GO88:GO91)</f>
        <v>0</v>
      </c>
      <c r="GP87" s="110">
        <f t="shared" si="2422"/>
        <v>0</v>
      </c>
      <c r="GQ87" s="110">
        <f t="shared" si="2422"/>
        <v>0</v>
      </c>
      <c r="GR87" s="110">
        <f t="shared" si="2422"/>
        <v>0</v>
      </c>
      <c r="GS87" s="110">
        <f t="shared" si="2422"/>
        <v>0</v>
      </c>
      <c r="GT87" s="110">
        <f t="shared" si="2422"/>
        <v>0</v>
      </c>
      <c r="GU87" s="110">
        <f t="shared" si="2422"/>
        <v>0</v>
      </c>
      <c r="GV87" s="110">
        <f t="shared" si="2422"/>
        <v>0</v>
      </c>
      <c r="GW87" s="110">
        <f t="shared" si="2422"/>
        <v>0</v>
      </c>
      <c r="GX87" s="110">
        <f t="shared" si="2422"/>
        <v>0</v>
      </c>
      <c r="GY87" s="110">
        <f t="shared" si="2422"/>
        <v>0</v>
      </c>
      <c r="GZ87" s="110">
        <f t="shared" si="2422"/>
        <v>0</v>
      </c>
      <c r="HA87" s="110">
        <f t="shared" si="2422"/>
        <v>0</v>
      </c>
      <c r="HB87" s="110">
        <f>SUM(HB88:HB91)</f>
        <v>0</v>
      </c>
      <c r="HD87" s="110">
        <f t="shared" ref="HD87:HP87" si="2423">SUM(HD88:HD91)</f>
        <v>0</v>
      </c>
      <c r="HE87" s="110">
        <f t="shared" si="2423"/>
        <v>0</v>
      </c>
      <c r="HF87" s="110">
        <f t="shared" si="2423"/>
        <v>0</v>
      </c>
      <c r="HG87" s="110">
        <f t="shared" si="2423"/>
        <v>0</v>
      </c>
      <c r="HH87" s="110">
        <f t="shared" si="2423"/>
        <v>0</v>
      </c>
      <c r="HI87" s="110">
        <f t="shared" si="2423"/>
        <v>0</v>
      </c>
      <c r="HJ87" s="110">
        <f t="shared" si="2423"/>
        <v>0</v>
      </c>
      <c r="HK87" s="110">
        <f t="shared" si="2423"/>
        <v>0</v>
      </c>
      <c r="HL87" s="110">
        <f t="shared" si="2423"/>
        <v>0</v>
      </c>
      <c r="HM87" s="110">
        <f t="shared" si="2423"/>
        <v>0</v>
      </c>
      <c r="HN87" s="110">
        <f t="shared" si="2423"/>
        <v>0</v>
      </c>
      <c r="HO87" s="110">
        <f t="shared" si="2423"/>
        <v>0</v>
      </c>
      <c r="HP87" s="110">
        <f t="shared" si="2423"/>
        <v>0</v>
      </c>
      <c r="HQ87" s="110">
        <f>SUM(HQ88:HQ91)</f>
        <v>0</v>
      </c>
      <c r="HS87" s="110">
        <f t="shared" ref="HS87:IE87" si="2424">SUM(HS88:HS91)</f>
        <v>0</v>
      </c>
      <c r="HT87" s="110">
        <f t="shared" si="2424"/>
        <v>0</v>
      </c>
      <c r="HU87" s="110">
        <f t="shared" si="2424"/>
        <v>0</v>
      </c>
      <c r="HV87" s="110">
        <f t="shared" si="2424"/>
        <v>0</v>
      </c>
      <c r="HW87" s="110">
        <f t="shared" si="2424"/>
        <v>0</v>
      </c>
      <c r="HX87" s="110">
        <f t="shared" si="2424"/>
        <v>0</v>
      </c>
      <c r="HY87" s="110">
        <f t="shared" si="2424"/>
        <v>0</v>
      </c>
      <c r="HZ87" s="110">
        <f t="shared" si="2424"/>
        <v>0</v>
      </c>
      <c r="IA87" s="110">
        <f t="shared" si="2424"/>
        <v>0</v>
      </c>
      <c r="IB87" s="110">
        <f t="shared" si="2424"/>
        <v>0</v>
      </c>
      <c r="IC87" s="110">
        <f t="shared" si="2424"/>
        <v>0</v>
      </c>
      <c r="ID87" s="110">
        <f t="shared" si="2424"/>
        <v>0</v>
      </c>
      <c r="IE87" s="110">
        <f t="shared" si="2424"/>
        <v>0</v>
      </c>
      <c r="IF87" s="110">
        <f>SUM(IF88:IF91)</f>
        <v>0</v>
      </c>
      <c r="IH87" s="110">
        <f t="shared" ref="IH87:IT87" si="2425">SUM(IH88:IH91)</f>
        <v>0</v>
      </c>
      <c r="II87" s="110">
        <f t="shared" si="2425"/>
        <v>0</v>
      </c>
      <c r="IJ87" s="110">
        <f t="shared" si="2425"/>
        <v>0</v>
      </c>
      <c r="IK87" s="110">
        <f t="shared" si="2425"/>
        <v>0</v>
      </c>
      <c r="IL87" s="110">
        <f t="shared" si="2425"/>
        <v>0</v>
      </c>
      <c r="IM87" s="110">
        <f t="shared" si="2425"/>
        <v>0</v>
      </c>
      <c r="IN87" s="110">
        <f t="shared" si="2425"/>
        <v>0</v>
      </c>
      <c r="IO87" s="110">
        <f t="shared" si="2425"/>
        <v>0</v>
      </c>
      <c r="IP87" s="110">
        <f t="shared" si="2425"/>
        <v>0</v>
      </c>
      <c r="IQ87" s="110">
        <f t="shared" si="2425"/>
        <v>0</v>
      </c>
      <c r="IR87" s="110">
        <f t="shared" si="2425"/>
        <v>0</v>
      </c>
      <c r="IS87" s="110">
        <f t="shared" si="2425"/>
        <v>0</v>
      </c>
      <c r="IT87" s="110">
        <f t="shared" si="2425"/>
        <v>0</v>
      </c>
      <c r="IU87" s="110">
        <f>SUM(IU88:IU91)</f>
        <v>0</v>
      </c>
      <c r="IW87" s="110">
        <f t="shared" ref="IW87:JI87" si="2426">SUM(IW88:IW91)</f>
        <v>0</v>
      </c>
      <c r="IX87" s="110">
        <f t="shared" si="2426"/>
        <v>0</v>
      </c>
      <c r="IY87" s="110">
        <f t="shared" si="2426"/>
        <v>0</v>
      </c>
      <c r="IZ87" s="110">
        <f t="shared" si="2426"/>
        <v>0</v>
      </c>
      <c r="JA87" s="110">
        <f t="shared" si="2426"/>
        <v>0</v>
      </c>
      <c r="JB87" s="110">
        <f t="shared" si="2426"/>
        <v>0</v>
      </c>
      <c r="JC87" s="110">
        <f t="shared" si="2426"/>
        <v>0</v>
      </c>
      <c r="JD87" s="110">
        <f t="shared" si="2426"/>
        <v>0</v>
      </c>
      <c r="JE87" s="110">
        <f t="shared" si="2426"/>
        <v>0</v>
      </c>
      <c r="JF87" s="110">
        <f t="shared" si="2426"/>
        <v>0</v>
      </c>
      <c r="JG87" s="110">
        <f t="shared" si="2426"/>
        <v>0</v>
      </c>
      <c r="JH87" s="110">
        <f t="shared" si="2426"/>
        <v>0</v>
      </c>
      <c r="JI87" s="110">
        <f t="shared" si="2426"/>
        <v>0</v>
      </c>
      <c r="JJ87" s="110">
        <f>SUM(JJ88:JJ91)</f>
        <v>0</v>
      </c>
      <c r="JL87" s="110">
        <f t="shared" ref="JL87:JX87" si="2427">SUM(JL88:JL91)</f>
        <v>0</v>
      </c>
      <c r="JM87" s="110">
        <f t="shared" si="2427"/>
        <v>0</v>
      </c>
      <c r="JN87" s="110">
        <f t="shared" si="2427"/>
        <v>0</v>
      </c>
      <c r="JO87" s="110">
        <f t="shared" si="2427"/>
        <v>0</v>
      </c>
      <c r="JP87" s="110">
        <f t="shared" si="2427"/>
        <v>0</v>
      </c>
      <c r="JQ87" s="110">
        <f t="shared" si="2427"/>
        <v>0</v>
      </c>
      <c r="JR87" s="110">
        <f t="shared" si="2427"/>
        <v>0</v>
      </c>
      <c r="JS87" s="110">
        <f t="shared" si="2427"/>
        <v>0</v>
      </c>
      <c r="JT87" s="110">
        <f t="shared" si="2427"/>
        <v>0</v>
      </c>
      <c r="JU87" s="110">
        <f t="shared" si="2427"/>
        <v>0</v>
      </c>
      <c r="JV87" s="110">
        <f t="shared" si="2427"/>
        <v>0</v>
      </c>
      <c r="JW87" s="110">
        <f t="shared" si="2427"/>
        <v>0</v>
      </c>
      <c r="JX87" s="110">
        <f t="shared" si="2427"/>
        <v>0</v>
      </c>
      <c r="JY87" s="110">
        <f>SUM(JY88:JY91)</f>
        <v>0</v>
      </c>
      <c r="KA87" s="110">
        <f t="shared" ref="KA87:KM87" si="2428">SUM(KA88:KA91)</f>
        <v>0</v>
      </c>
      <c r="KB87" s="110">
        <f t="shared" si="2428"/>
        <v>0</v>
      </c>
      <c r="KC87" s="110">
        <f t="shared" si="2428"/>
        <v>0</v>
      </c>
      <c r="KD87" s="110">
        <f t="shared" si="2428"/>
        <v>0</v>
      </c>
      <c r="KE87" s="110">
        <f t="shared" si="2428"/>
        <v>0</v>
      </c>
      <c r="KF87" s="110">
        <f t="shared" si="2428"/>
        <v>0</v>
      </c>
      <c r="KG87" s="110">
        <f t="shared" si="2428"/>
        <v>0</v>
      </c>
      <c r="KH87" s="110">
        <f t="shared" si="2428"/>
        <v>0</v>
      </c>
      <c r="KI87" s="110">
        <f t="shared" si="2428"/>
        <v>0</v>
      </c>
      <c r="KJ87" s="110">
        <f t="shared" si="2428"/>
        <v>0</v>
      </c>
      <c r="KK87" s="110">
        <f t="shared" si="2428"/>
        <v>0</v>
      </c>
      <c r="KL87" s="110">
        <f t="shared" si="2428"/>
        <v>0</v>
      </c>
      <c r="KM87" s="110">
        <f t="shared" si="2428"/>
        <v>0</v>
      </c>
      <c r="KN87" s="110">
        <f>SUM(KN88:KN91)</f>
        <v>0</v>
      </c>
      <c r="KP87" s="110">
        <f t="shared" ref="KP87:LB87" si="2429">SUM(KP88:KP91)</f>
        <v>0</v>
      </c>
      <c r="KQ87" s="110">
        <f t="shared" si="2429"/>
        <v>0</v>
      </c>
      <c r="KR87" s="110">
        <f t="shared" si="2429"/>
        <v>0</v>
      </c>
      <c r="KS87" s="110">
        <f t="shared" si="2429"/>
        <v>0</v>
      </c>
      <c r="KT87" s="110">
        <f t="shared" si="2429"/>
        <v>0</v>
      </c>
      <c r="KU87" s="110">
        <f t="shared" si="2429"/>
        <v>0</v>
      </c>
      <c r="KV87" s="110">
        <f t="shared" si="2429"/>
        <v>0</v>
      </c>
      <c r="KW87" s="110">
        <f t="shared" si="2429"/>
        <v>0</v>
      </c>
      <c r="KX87" s="110">
        <f t="shared" si="2429"/>
        <v>0</v>
      </c>
      <c r="KY87" s="110">
        <f t="shared" si="2429"/>
        <v>0</v>
      </c>
      <c r="KZ87" s="110">
        <f t="shared" si="2429"/>
        <v>0</v>
      </c>
      <c r="LA87" s="110">
        <f t="shared" si="2429"/>
        <v>0</v>
      </c>
      <c r="LB87" s="110">
        <f t="shared" si="2429"/>
        <v>0</v>
      </c>
      <c r="LC87" s="110">
        <f>SUM(LC88:LC91)</f>
        <v>0</v>
      </c>
      <c r="LE87" s="110">
        <f t="shared" ref="LE87:LQ87" si="2430">SUM(LE88:LE91)</f>
        <v>0</v>
      </c>
      <c r="LF87" s="110">
        <f t="shared" si="2430"/>
        <v>0</v>
      </c>
      <c r="LG87" s="110">
        <f t="shared" si="2430"/>
        <v>0</v>
      </c>
      <c r="LH87" s="110">
        <f t="shared" si="2430"/>
        <v>0</v>
      </c>
      <c r="LI87" s="110">
        <f t="shared" si="2430"/>
        <v>0</v>
      </c>
      <c r="LJ87" s="110">
        <f t="shared" si="2430"/>
        <v>0</v>
      </c>
      <c r="LK87" s="110">
        <f t="shared" si="2430"/>
        <v>0</v>
      </c>
      <c r="LL87" s="110">
        <f t="shared" si="2430"/>
        <v>0</v>
      </c>
      <c r="LM87" s="110">
        <f t="shared" si="2430"/>
        <v>0</v>
      </c>
      <c r="LN87" s="110">
        <f t="shared" si="2430"/>
        <v>0</v>
      </c>
      <c r="LO87" s="110">
        <f t="shared" si="2430"/>
        <v>0</v>
      </c>
      <c r="LP87" s="110">
        <f t="shared" si="2430"/>
        <v>0</v>
      </c>
      <c r="LQ87" s="110">
        <f t="shared" si="2430"/>
        <v>0</v>
      </c>
      <c r="LR87" s="110">
        <f>SUM(LR88:LR91)</f>
        <v>0</v>
      </c>
      <c r="LT87" s="110">
        <f t="shared" ref="LT87:MF87" si="2431">SUM(LT88:LT91)</f>
        <v>0</v>
      </c>
      <c r="LU87" s="110">
        <f t="shared" si="2431"/>
        <v>0</v>
      </c>
      <c r="LV87" s="110">
        <f t="shared" si="2431"/>
        <v>0</v>
      </c>
      <c r="LW87" s="110">
        <f t="shared" si="2431"/>
        <v>0</v>
      </c>
      <c r="LX87" s="110">
        <f t="shared" si="2431"/>
        <v>0</v>
      </c>
      <c r="LY87" s="110">
        <f t="shared" si="2431"/>
        <v>0</v>
      </c>
      <c r="LZ87" s="110">
        <f t="shared" si="2431"/>
        <v>0</v>
      </c>
      <c r="MA87" s="110">
        <f t="shared" si="2431"/>
        <v>0</v>
      </c>
      <c r="MB87" s="110">
        <f t="shared" si="2431"/>
        <v>0</v>
      </c>
      <c r="MC87" s="110">
        <f t="shared" si="2431"/>
        <v>0</v>
      </c>
      <c r="MD87" s="110">
        <f t="shared" si="2431"/>
        <v>0</v>
      </c>
      <c r="ME87" s="110">
        <f t="shared" si="2431"/>
        <v>0</v>
      </c>
      <c r="MF87" s="110">
        <f t="shared" si="2431"/>
        <v>0</v>
      </c>
      <c r="MG87" s="110">
        <f>SUM(MG88:MG91)</f>
        <v>0</v>
      </c>
      <c r="MI87" s="110">
        <f t="shared" ref="MI87:MU87" si="2432">SUM(MI88:MI91)</f>
        <v>0</v>
      </c>
      <c r="MJ87" s="110">
        <f t="shared" si="2432"/>
        <v>0</v>
      </c>
      <c r="MK87" s="110">
        <f t="shared" si="2432"/>
        <v>0</v>
      </c>
      <c r="ML87" s="110">
        <f t="shared" si="2432"/>
        <v>0</v>
      </c>
      <c r="MM87" s="110">
        <f t="shared" si="2432"/>
        <v>0</v>
      </c>
      <c r="MN87" s="110">
        <f t="shared" si="2432"/>
        <v>0</v>
      </c>
      <c r="MO87" s="110">
        <f t="shared" si="2432"/>
        <v>0</v>
      </c>
      <c r="MP87" s="110">
        <f t="shared" si="2432"/>
        <v>0</v>
      </c>
      <c r="MQ87" s="110">
        <f t="shared" si="2432"/>
        <v>0</v>
      </c>
      <c r="MR87" s="110">
        <f t="shared" si="2432"/>
        <v>0</v>
      </c>
      <c r="MS87" s="110">
        <f t="shared" si="2432"/>
        <v>0</v>
      </c>
      <c r="MT87" s="110">
        <f t="shared" si="2432"/>
        <v>0</v>
      </c>
      <c r="MU87" s="110">
        <f t="shared" si="2432"/>
        <v>0</v>
      </c>
      <c r="MV87" s="110">
        <f>SUM(MV88:MV91)</f>
        <v>0</v>
      </c>
      <c r="MX87" s="110">
        <f t="shared" ref="MX87:NJ87" si="2433">SUM(MX88:MX91)</f>
        <v>0</v>
      </c>
      <c r="MY87" s="110">
        <f t="shared" si="2433"/>
        <v>0</v>
      </c>
      <c r="MZ87" s="110">
        <f t="shared" si="2433"/>
        <v>0</v>
      </c>
      <c r="NA87" s="110">
        <f t="shared" si="2433"/>
        <v>0</v>
      </c>
      <c r="NB87" s="110">
        <f t="shared" si="2433"/>
        <v>0</v>
      </c>
      <c r="NC87" s="110">
        <f t="shared" si="2433"/>
        <v>0</v>
      </c>
      <c r="ND87" s="110">
        <f t="shared" si="2433"/>
        <v>0</v>
      </c>
      <c r="NE87" s="110">
        <f t="shared" si="2433"/>
        <v>0</v>
      </c>
      <c r="NF87" s="110">
        <f t="shared" si="2433"/>
        <v>0</v>
      </c>
      <c r="NG87" s="110">
        <f t="shared" si="2433"/>
        <v>0</v>
      </c>
      <c r="NH87" s="110">
        <f t="shared" si="2433"/>
        <v>0</v>
      </c>
      <c r="NI87" s="110">
        <f t="shared" si="2433"/>
        <v>0</v>
      </c>
      <c r="NJ87" s="110">
        <f t="shared" si="2433"/>
        <v>0</v>
      </c>
      <c r="NK87" s="110">
        <f>SUM(NK88:NK91)</f>
        <v>0</v>
      </c>
      <c r="NM87" s="110">
        <f t="shared" ref="NM87:NY87" si="2434">SUM(NM88:NM91)</f>
        <v>0</v>
      </c>
      <c r="NN87" s="110">
        <f t="shared" si="2434"/>
        <v>0</v>
      </c>
      <c r="NO87" s="110">
        <f t="shared" si="2434"/>
        <v>0</v>
      </c>
      <c r="NP87" s="110">
        <f t="shared" si="2434"/>
        <v>0</v>
      </c>
      <c r="NQ87" s="110">
        <f t="shared" si="2434"/>
        <v>0</v>
      </c>
      <c r="NR87" s="110">
        <f t="shared" si="2434"/>
        <v>0</v>
      </c>
      <c r="NS87" s="110">
        <f t="shared" si="2434"/>
        <v>0</v>
      </c>
      <c r="NT87" s="110">
        <f t="shared" si="2434"/>
        <v>0</v>
      </c>
      <c r="NU87" s="110">
        <f t="shared" si="2434"/>
        <v>0</v>
      </c>
      <c r="NV87" s="110">
        <f t="shared" si="2434"/>
        <v>0</v>
      </c>
      <c r="NW87" s="110">
        <f t="shared" si="2434"/>
        <v>0</v>
      </c>
      <c r="NX87" s="110">
        <f t="shared" si="2434"/>
        <v>0</v>
      </c>
      <c r="NY87" s="110">
        <f t="shared" si="2434"/>
        <v>0</v>
      </c>
      <c r="NZ87" s="110">
        <f>SUM(NZ88:NZ91)</f>
        <v>0</v>
      </c>
      <c r="OB87" s="110">
        <f t="shared" ref="OB87:ON87" si="2435">SUM(OB88:OB91)</f>
        <v>0</v>
      </c>
      <c r="OC87" s="110">
        <f t="shared" si="2435"/>
        <v>0</v>
      </c>
      <c r="OD87" s="110">
        <f t="shared" si="2435"/>
        <v>0</v>
      </c>
      <c r="OE87" s="110">
        <f t="shared" si="2435"/>
        <v>0</v>
      </c>
      <c r="OF87" s="110">
        <f t="shared" si="2435"/>
        <v>0</v>
      </c>
      <c r="OG87" s="110">
        <f t="shared" si="2435"/>
        <v>0</v>
      </c>
      <c r="OH87" s="110">
        <f t="shared" si="2435"/>
        <v>0</v>
      </c>
      <c r="OI87" s="110">
        <f t="shared" si="2435"/>
        <v>0</v>
      </c>
      <c r="OJ87" s="110">
        <f t="shared" si="2435"/>
        <v>0</v>
      </c>
      <c r="OK87" s="110">
        <f t="shared" si="2435"/>
        <v>0</v>
      </c>
      <c r="OL87" s="110">
        <f t="shared" si="2435"/>
        <v>0</v>
      </c>
      <c r="OM87" s="110">
        <f t="shared" si="2435"/>
        <v>0</v>
      </c>
      <c r="ON87" s="110">
        <f t="shared" si="2435"/>
        <v>0</v>
      </c>
      <c r="OO87" s="110">
        <f>SUM(OO88:OO91)</f>
        <v>0</v>
      </c>
      <c r="OQ87" s="110">
        <f t="shared" ref="OQ87:PC87" si="2436">SUM(OQ88:OQ91)</f>
        <v>0</v>
      </c>
      <c r="OR87" s="110">
        <f t="shared" si="2436"/>
        <v>0</v>
      </c>
      <c r="OS87" s="110">
        <f t="shared" si="2436"/>
        <v>0</v>
      </c>
      <c r="OT87" s="110">
        <f t="shared" si="2436"/>
        <v>0</v>
      </c>
      <c r="OU87" s="110">
        <f t="shared" si="2436"/>
        <v>0</v>
      </c>
      <c r="OV87" s="110">
        <f t="shared" si="2436"/>
        <v>0</v>
      </c>
      <c r="OW87" s="110">
        <f t="shared" si="2436"/>
        <v>0</v>
      </c>
      <c r="OX87" s="110">
        <f t="shared" si="2436"/>
        <v>0</v>
      </c>
      <c r="OY87" s="110">
        <f t="shared" si="2436"/>
        <v>0</v>
      </c>
      <c r="OZ87" s="110">
        <f t="shared" si="2436"/>
        <v>0</v>
      </c>
      <c r="PA87" s="110">
        <f t="shared" si="2436"/>
        <v>0</v>
      </c>
      <c r="PB87" s="110">
        <f t="shared" si="2436"/>
        <v>0</v>
      </c>
      <c r="PC87" s="110">
        <f t="shared" si="2436"/>
        <v>0</v>
      </c>
      <c r="PD87" s="110">
        <f>SUM(PD88:PD91)</f>
        <v>0</v>
      </c>
      <c r="PF87" s="110">
        <f t="shared" ref="PF87:PR87" si="2437">SUM(PF88:PF91)</f>
        <v>0</v>
      </c>
      <c r="PG87" s="110">
        <f t="shared" si="2437"/>
        <v>0</v>
      </c>
      <c r="PH87" s="110">
        <f t="shared" si="2437"/>
        <v>0</v>
      </c>
      <c r="PI87" s="110">
        <f t="shared" si="2437"/>
        <v>0</v>
      </c>
      <c r="PJ87" s="110">
        <f t="shared" si="2437"/>
        <v>0</v>
      </c>
      <c r="PK87" s="110">
        <f t="shared" si="2437"/>
        <v>0</v>
      </c>
      <c r="PL87" s="110">
        <f t="shared" si="2437"/>
        <v>0</v>
      </c>
      <c r="PM87" s="110">
        <f t="shared" si="2437"/>
        <v>0</v>
      </c>
      <c r="PN87" s="110">
        <f t="shared" si="2437"/>
        <v>0</v>
      </c>
      <c r="PO87" s="110">
        <f t="shared" si="2437"/>
        <v>0</v>
      </c>
      <c r="PP87" s="110">
        <f t="shared" si="2437"/>
        <v>0</v>
      </c>
      <c r="PQ87" s="110">
        <f t="shared" si="2437"/>
        <v>0</v>
      </c>
      <c r="PR87" s="110">
        <f t="shared" si="2437"/>
        <v>0</v>
      </c>
      <c r="PS87" s="110">
        <f>SUM(PS88:PS91)</f>
        <v>0</v>
      </c>
      <c r="PU87" s="110">
        <f t="shared" ref="PU87:QG87" si="2438">SUM(PU88:PU91)</f>
        <v>0</v>
      </c>
      <c r="PV87" s="110">
        <f t="shared" si="2438"/>
        <v>0</v>
      </c>
      <c r="PW87" s="110">
        <f t="shared" si="2438"/>
        <v>0</v>
      </c>
      <c r="PX87" s="110">
        <f t="shared" si="2438"/>
        <v>0</v>
      </c>
      <c r="PY87" s="110">
        <f t="shared" si="2438"/>
        <v>0</v>
      </c>
      <c r="PZ87" s="110">
        <f t="shared" si="2438"/>
        <v>0</v>
      </c>
      <c r="QA87" s="110">
        <f t="shared" si="2438"/>
        <v>0</v>
      </c>
      <c r="QB87" s="110">
        <f t="shared" si="2438"/>
        <v>0</v>
      </c>
      <c r="QC87" s="110">
        <f t="shared" si="2438"/>
        <v>0</v>
      </c>
      <c r="QD87" s="110">
        <f t="shared" si="2438"/>
        <v>0</v>
      </c>
      <c r="QE87" s="110">
        <f t="shared" si="2438"/>
        <v>0</v>
      </c>
      <c r="QF87" s="110">
        <f t="shared" si="2438"/>
        <v>0</v>
      </c>
      <c r="QG87" s="110">
        <f t="shared" si="2438"/>
        <v>0</v>
      </c>
      <c r="QH87" s="110">
        <f>SUM(QH88:QH91)</f>
        <v>0</v>
      </c>
      <c r="QJ87" s="110">
        <f t="shared" ref="QJ87:QV87" si="2439">SUM(QJ88:QJ91)</f>
        <v>0</v>
      </c>
      <c r="QK87" s="110">
        <f t="shared" si="2439"/>
        <v>0</v>
      </c>
      <c r="QL87" s="110">
        <f t="shared" si="2439"/>
        <v>0</v>
      </c>
      <c r="QM87" s="110">
        <f t="shared" si="2439"/>
        <v>0</v>
      </c>
      <c r="QN87" s="110">
        <f t="shared" si="2439"/>
        <v>0</v>
      </c>
      <c r="QO87" s="110">
        <f t="shared" si="2439"/>
        <v>0</v>
      </c>
      <c r="QP87" s="110">
        <f t="shared" si="2439"/>
        <v>0</v>
      </c>
      <c r="QQ87" s="110">
        <f t="shared" si="2439"/>
        <v>0</v>
      </c>
      <c r="QR87" s="110">
        <f t="shared" si="2439"/>
        <v>0</v>
      </c>
      <c r="QS87" s="110">
        <f t="shared" si="2439"/>
        <v>0</v>
      </c>
      <c r="QT87" s="110">
        <f t="shared" si="2439"/>
        <v>0</v>
      </c>
      <c r="QU87" s="110">
        <f t="shared" si="2439"/>
        <v>0</v>
      </c>
      <c r="QV87" s="110">
        <f t="shared" si="2439"/>
        <v>0</v>
      </c>
      <c r="QW87" s="110">
        <f>SUM(QW88:QW91)</f>
        <v>0</v>
      </c>
      <c r="QY87" s="110">
        <f t="shared" ref="QY87:RK87" si="2440">SUM(QY88:QY91)</f>
        <v>0</v>
      </c>
      <c r="QZ87" s="110">
        <f t="shared" si="2440"/>
        <v>0</v>
      </c>
      <c r="RA87" s="110">
        <f t="shared" si="2440"/>
        <v>0</v>
      </c>
      <c r="RB87" s="110">
        <f t="shared" si="2440"/>
        <v>0</v>
      </c>
      <c r="RC87" s="110">
        <f t="shared" si="2440"/>
        <v>0</v>
      </c>
      <c r="RD87" s="110">
        <f t="shared" si="2440"/>
        <v>0</v>
      </c>
      <c r="RE87" s="110">
        <f t="shared" si="2440"/>
        <v>0</v>
      </c>
      <c r="RF87" s="110">
        <f t="shared" si="2440"/>
        <v>0</v>
      </c>
      <c r="RG87" s="110">
        <f t="shared" si="2440"/>
        <v>0</v>
      </c>
      <c r="RH87" s="110">
        <f t="shared" si="2440"/>
        <v>0</v>
      </c>
      <c r="RI87" s="110">
        <f t="shared" si="2440"/>
        <v>0</v>
      </c>
      <c r="RJ87" s="110">
        <f t="shared" si="2440"/>
        <v>0</v>
      </c>
      <c r="RK87" s="110">
        <f t="shared" si="2440"/>
        <v>0</v>
      </c>
      <c r="RL87" s="110">
        <f>SUM(RL88:RL91)</f>
        <v>0</v>
      </c>
      <c r="RN87" s="110">
        <f t="shared" ref="RN87:RZ87" si="2441">SUM(RN88:RN91)</f>
        <v>0</v>
      </c>
      <c r="RO87" s="110">
        <f t="shared" si="2441"/>
        <v>0</v>
      </c>
      <c r="RP87" s="110">
        <f t="shared" si="2441"/>
        <v>0</v>
      </c>
      <c r="RQ87" s="110">
        <f t="shared" si="2441"/>
        <v>0</v>
      </c>
      <c r="RR87" s="110">
        <f t="shared" si="2441"/>
        <v>0</v>
      </c>
      <c r="RS87" s="110">
        <f t="shared" si="2441"/>
        <v>0</v>
      </c>
      <c r="RT87" s="110">
        <f t="shared" si="2441"/>
        <v>0</v>
      </c>
      <c r="RU87" s="110">
        <f t="shared" si="2441"/>
        <v>0</v>
      </c>
      <c r="RV87" s="110">
        <f t="shared" si="2441"/>
        <v>0</v>
      </c>
      <c r="RW87" s="110">
        <f t="shared" si="2441"/>
        <v>0</v>
      </c>
      <c r="RX87" s="110">
        <f t="shared" si="2441"/>
        <v>0</v>
      </c>
      <c r="RY87" s="110">
        <f t="shared" si="2441"/>
        <v>0</v>
      </c>
      <c r="RZ87" s="110">
        <f t="shared" si="2441"/>
        <v>0</v>
      </c>
      <c r="SA87" s="110">
        <f>SUM(SA88:SA91)</f>
        <v>0</v>
      </c>
      <c r="SC87" s="110">
        <f t="shared" ref="SC87:SO87" si="2442">SUM(SC88:SC91)</f>
        <v>0</v>
      </c>
      <c r="SD87" s="110">
        <f t="shared" si="2442"/>
        <v>0</v>
      </c>
      <c r="SE87" s="110">
        <f t="shared" si="2442"/>
        <v>0</v>
      </c>
      <c r="SF87" s="110">
        <f t="shared" si="2442"/>
        <v>0</v>
      </c>
      <c r="SG87" s="110">
        <f t="shared" si="2442"/>
        <v>0</v>
      </c>
      <c r="SH87" s="110">
        <f t="shared" si="2442"/>
        <v>0</v>
      </c>
      <c r="SI87" s="110">
        <f t="shared" si="2442"/>
        <v>0</v>
      </c>
      <c r="SJ87" s="110">
        <f t="shared" si="2442"/>
        <v>0</v>
      </c>
      <c r="SK87" s="110">
        <f t="shared" si="2442"/>
        <v>0</v>
      </c>
      <c r="SL87" s="110">
        <f t="shared" si="2442"/>
        <v>0</v>
      </c>
      <c r="SM87" s="110">
        <f t="shared" si="2442"/>
        <v>0</v>
      </c>
      <c r="SN87" s="110">
        <f t="shared" si="2442"/>
        <v>0</v>
      </c>
      <c r="SO87" s="110">
        <f t="shared" si="2442"/>
        <v>0</v>
      </c>
      <c r="SP87" s="110">
        <f>SUM(SP88:SP91)</f>
        <v>0</v>
      </c>
      <c r="SR87" s="110">
        <f t="shared" ref="SR87:TD87" si="2443">SUM(SR88:SR91)</f>
        <v>0</v>
      </c>
      <c r="SS87" s="110">
        <f t="shared" si="2443"/>
        <v>0</v>
      </c>
      <c r="ST87" s="110">
        <f t="shared" si="2443"/>
        <v>0</v>
      </c>
      <c r="SU87" s="110">
        <f t="shared" si="2443"/>
        <v>0</v>
      </c>
      <c r="SV87" s="110">
        <f t="shared" si="2443"/>
        <v>0</v>
      </c>
      <c r="SW87" s="110">
        <f t="shared" si="2443"/>
        <v>0</v>
      </c>
      <c r="SX87" s="110">
        <f t="shared" si="2443"/>
        <v>0</v>
      </c>
      <c r="SY87" s="110">
        <f t="shared" si="2443"/>
        <v>0</v>
      </c>
      <c r="SZ87" s="110">
        <f t="shared" si="2443"/>
        <v>0</v>
      </c>
      <c r="TA87" s="110">
        <f t="shared" si="2443"/>
        <v>0</v>
      </c>
      <c r="TB87" s="110">
        <f t="shared" si="2443"/>
        <v>0</v>
      </c>
      <c r="TC87" s="110">
        <f t="shared" si="2443"/>
        <v>0</v>
      </c>
      <c r="TD87" s="110">
        <f t="shared" si="2443"/>
        <v>0</v>
      </c>
      <c r="TE87" s="110">
        <f>SUM(TE88:TE91)</f>
        <v>0</v>
      </c>
      <c r="TG87" s="110">
        <f t="shared" ref="TG87:TS87" si="2444">SUM(TG88:TG91)</f>
        <v>0</v>
      </c>
      <c r="TH87" s="110">
        <f t="shared" si="2444"/>
        <v>0</v>
      </c>
      <c r="TI87" s="110">
        <f t="shared" si="2444"/>
        <v>0</v>
      </c>
      <c r="TJ87" s="110">
        <f t="shared" si="2444"/>
        <v>0</v>
      </c>
      <c r="TK87" s="110">
        <f t="shared" si="2444"/>
        <v>0</v>
      </c>
      <c r="TL87" s="110">
        <f t="shared" si="2444"/>
        <v>0</v>
      </c>
      <c r="TM87" s="110">
        <f t="shared" si="2444"/>
        <v>0</v>
      </c>
      <c r="TN87" s="110">
        <f t="shared" si="2444"/>
        <v>0</v>
      </c>
      <c r="TO87" s="110">
        <f t="shared" si="2444"/>
        <v>0</v>
      </c>
      <c r="TP87" s="110">
        <f t="shared" si="2444"/>
        <v>0</v>
      </c>
      <c r="TQ87" s="110">
        <f t="shared" si="2444"/>
        <v>0</v>
      </c>
      <c r="TR87" s="110">
        <f t="shared" si="2444"/>
        <v>0</v>
      </c>
      <c r="TS87" s="110">
        <f t="shared" si="2444"/>
        <v>0</v>
      </c>
      <c r="TT87" s="110">
        <f>SUM(TT88:TT91)</f>
        <v>0</v>
      </c>
      <c r="TV87" s="110">
        <f t="shared" ref="TV87:UH87" si="2445">SUM(TV88:TV91)</f>
        <v>0</v>
      </c>
      <c r="TW87" s="110">
        <f t="shared" si="2445"/>
        <v>0</v>
      </c>
      <c r="TX87" s="110">
        <f t="shared" si="2445"/>
        <v>0</v>
      </c>
      <c r="TY87" s="110">
        <f t="shared" si="2445"/>
        <v>0</v>
      </c>
      <c r="TZ87" s="110">
        <f t="shared" si="2445"/>
        <v>0</v>
      </c>
      <c r="UA87" s="110">
        <f t="shared" si="2445"/>
        <v>0</v>
      </c>
      <c r="UB87" s="110">
        <f t="shared" si="2445"/>
        <v>0</v>
      </c>
      <c r="UC87" s="110">
        <f t="shared" si="2445"/>
        <v>0</v>
      </c>
      <c r="UD87" s="110">
        <f t="shared" si="2445"/>
        <v>0</v>
      </c>
      <c r="UE87" s="110">
        <f t="shared" si="2445"/>
        <v>0</v>
      </c>
      <c r="UF87" s="110">
        <f t="shared" si="2445"/>
        <v>0</v>
      </c>
      <c r="UG87" s="110">
        <f t="shared" si="2445"/>
        <v>0</v>
      </c>
      <c r="UH87" s="110">
        <f t="shared" si="2445"/>
        <v>0</v>
      </c>
      <c r="UI87" s="110">
        <f>SUM(UI88:UI91)</f>
        <v>0</v>
      </c>
      <c r="UK87" s="110">
        <f t="shared" ref="UK87:UW87" si="2446">SUM(UK88:UK91)</f>
        <v>0</v>
      </c>
      <c r="UL87" s="110">
        <f t="shared" si="2446"/>
        <v>0</v>
      </c>
      <c r="UM87" s="110">
        <f t="shared" si="2446"/>
        <v>0</v>
      </c>
      <c r="UN87" s="110">
        <f t="shared" si="2446"/>
        <v>0</v>
      </c>
      <c r="UO87" s="110">
        <f t="shared" si="2446"/>
        <v>0</v>
      </c>
      <c r="UP87" s="110">
        <f t="shared" si="2446"/>
        <v>0</v>
      </c>
      <c r="UQ87" s="110">
        <f t="shared" si="2446"/>
        <v>0</v>
      </c>
      <c r="UR87" s="110">
        <f t="shared" si="2446"/>
        <v>0</v>
      </c>
      <c r="US87" s="110">
        <f t="shared" si="2446"/>
        <v>0</v>
      </c>
      <c r="UT87" s="110">
        <f t="shared" si="2446"/>
        <v>0</v>
      </c>
      <c r="UU87" s="110">
        <f t="shared" si="2446"/>
        <v>0</v>
      </c>
      <c r="UV87" s="110">
        <f t="shared" si="2446"/>
        <v>0</v>
      </c>
      <c r="UW87" s="110">
        <f t="shared" si="2446"/>
        <v>0</v>
      </c>
      <c r="UX87" s="110">
        <f>SUM(UX88:UX91)</f>
        <v>0</v>
      </c>
      <c r="UZ87" s="110">
        <f t="shared" ref="UZ87:VL87" si="2447">SUM(UZ88:UZ91)</f>
        <v>0</v>
      </c>
      <c r="VA87" s="110">
        <f t="shared" si="2447"/>
        <v>0</v>
      </c>
      <c r="VB87" s="110">
        <f t="shared" si="2447"/>
        <v>0</v>
      </c>
      <c r="VC87" s="110">
        <f t="shared" si="2447"/>
        <v>0</v>
      </c>
      <c r="VD87" s="110">
        <f t="shared" si="2447"/>
        <v>0</v>
      </c>
      <c r="VE87" s="110">
        <f t="shared" si="2447"/>
        <v>0</v>
      </c>
      <c r="VF87" s="110">
        <f t="shared" si="2447"/>
        <v>0</v>
      </c>
      <c r="VG87" s="110">
        <f t="shared" si="2447"/>
        <v>0</v>
      </c>
      <c r="VH87" s="110">
        <f t="shared" si="2447"/>
        <v>0</v>
      </c>
      <c r="VI87" s="110">
        <f t="shared" si="2447"/>
        <v>0</v>
      </c>
      <c r="VJ87" s="110">
        <f t="shared" si="2447"/>
        <v>0</v>
      </c>
      <c r="VK87" s="110">
        <f t="shared" si="2447"/>
        <v>0</v>
      </c>
      <c r="VL87" s="110">
        <f t="shared" si="2447"/>
        <v>0</v>
      </c>
      <c r="VM87" s="110">
        <f>SUM(VM88:VM91)</f>
        <v>0</v>
      </c>
      <c r="VO87" s="110">
        <f t="shared" ref="VO87:WA87" si="2448">SUM(VO88:VO91)</f>
        <v>0</v>
      </c>
      <c r="VP87" s="110">
        <f t="shared" si="2448"/>
        <v>0</v>
      </c>
      <c r="VQ87" s="110">
        <f t="shared" si="2448"/>
        <v>0</v>
      </c>
      <c r="VR87" s="110">
        <f t="shared" si="2448"/>
        <v>0</v>
      </c>
      <c r="VS87" s="110">
        <f t="shared" si="2448"/>
        <v>0</v>
      </c>
      <c r="VT87" s="110">
        <f t="shared" si="2448"/>
        <v>0</v>
      </c>
      <c r="VU87" s="110">
        <f t="shared" si="2448"/>
        <v>0</v>
      </c>
      <c r="VV87" s="110">
        <f t="shared" si="2448"/>
        <v>0</v>
      </c>
      <c r="VW87" s="110">
        <f t="shared" si="2448"/>
        <v>0</v>
      </c>
      <c r="VX87" s="110">
        <f t="shared" si="2448"/>
        <v>0</v>
      </c>
      <c r="VY87" s="110">
        <f t="shared" si="2448"/>
        <v>0</v>
      </c>
      <c r="VZ87" s="110">
        <f t="shared" si="2448"/>
        <v>0</v>
      </c>
      <c r="WA87" s="110">
        <f t="shared" si="2448"/>
        <v>0</v>
      </c>
      <c r="WB87" s="110">
        <f>SUM(WB88:WB91)</f>
        <v>0</v>
      </c>
      <c r="WD87" s="110">
        <f t="shared" ref="WD87:WP87" si="2449">SUM(WD88:WD91)</f>
        <v>0</v>
      </c>
      <c r="WE87" s="110">
        <f t="shared" si="2449"/>
        <v>0</v>
      </c>
      <c r="WF87" s="110">
        <f t="shared" si="2449"/>
        <v>0</v>
      </c>
      <c r="WG87" s="110">
        <f t="shared" si="2449"/>
        <v>0</v>
      </c>
      <c r="WH87" s="110">
        <f t="shared" si="2449"/>
        <v>0</v>
      </c>
      <c r="WI87" s="110">
        <f t="shared" si="2449"/>
        <v>0</v>
      </c>
      <c r="WJ87" s="110">
        <f t="shared" si="2449"/>
        <v>0</v>
      </c>
      <c r="WK87" s="110">
        <f t="shared" si="2449"/>
        <v>0</v>
      </c>
      <c r="WL87" s="110">
        <f t="shared" si="2449"/>
        <v>0</v>
      </c>
      <c r="WM87" s="110">
        <f t="shared" si="2449"/>
        <v>0</v>
      </c>
      <c r="WN87" s="110">
        <f t="shared" si="2449"/>
        <v>0</v>
      </c>
      <c r="WO87" s="110">
        <f t="shared" si="2449"/>
        <v>0</v>
      </c>
      <c r="WP87" s="110">
        <f t="shared" si="2449"/>
        <v>0</v>
      </c>
      <c r="WQ87" s="110">
        <f>SUM(WQ88:WQ91)</f>
        <v>0</v>
      </c>
      <c r="WS87" s="110">
        <f t="shared" ref="WS87:XE87" si="2450">SUM(WS88:WS91)</f>
        <v>0</v>
      </c>
      <c r="WT87" s="110">
        <f t="shared" si="2450"/>
        <v>0</v>
      </c>
      <c r="WU87" s="110">
        <f t="shared" si="2450"/>
        <v>0</v>
      </c>
      <c r="WV87" s="110">
        <f t="shared" si="2450"/>
        <v>0</v>
      </c>
      <c r="WW87" s="110">
        <f t="shared" si="2450"/>
        <v>0</v>
      </c>
      <c r="WX87" s="110">
        <f t="shared" si="2450"/>
        <v>0</v>
      </c>
      <c r="WY87" s="110">
        <f t="shared" si="2450"/>
        <v>0</v>
      </c>
      <c r="WZ87" s="110">
        <f t="shared" si="2450"/>
        <v>0</v>
      </c>
      <c r="XA87" s="110">
        <f t="shared" si="2450"/>
        <v>0</v>
      </c>
      <c r="XB87" s="110">
        <f t="shared" si="2450"/>
        <v>0</v>
      </c>
      <c r="XC87" s="110">
        <f t="shared" si="2450"/>
        <v>0</v>
      </c>
      <c r="XD87" s="110">
        <f t="shared" si="2450"/>
        <v>0</v>
      </c>
      <c r="XE87" s="110">
        <f t="shared" si="2450"/>
        <v>0</v>
      </c>
      <c r="XF87" s="110">
        <f>SUM(XF88:XF91)</f>
        <v>0</v>
      </c>
      <c r="XH87" s="110">
        <f t="shared" ref="XH87:XT87" si="2451">SUM(XH88:XH91)</f>
        <v>0</v>
      </c>
      <c r="XI87" s="110">
        <f t="shared" si="2451"/>
        <v>0</v>
      </c>
      <c r="XJ87" s="110">
        <f t="shared" si="2451"/>
        <v>0</v>
      </c>
      <c r="XK87" s="110">
        <f t="shared" si="2451"/>
        <v>0</v>
      </c>
      <c r="XL87" s="110">
        <f t="shared" si="2451"/>
        <v>0</v>
      </c>
      <c r="XM87" s="110">
        <f t="shared" si="2451"/>
        <v>0</v>
      </c>
      <c r="XN87" s="110">
        <f t="shared" si="2451"/>
        <v>0</v>
      </c>
      <c r="XO87" s="110">
        <f t="shared" si="2451"/>
        <v>0</v>
      </c>
      <c r="XP87" s="110">
        <f t="shared" si="2451"/>
        <v>0</v>
      </c>
      <c r="XQ87" s="110">
        <f t="shared" si="2451"/>
        <v>0</v>
      </c>
      <c r="XR87" s="110">
        <f t="shared" si="2451"/>
        <v>0</v>
      </c>
      <c r="XS87" s="110">
        <f t="shared" si="2451"/>
        <v>0</v>
      </c>
      <c r="XT87" s="110">
        <f t="shared" si="2451"/>
        <v>0</v>
      </c>
      <c r="XU87" s="110">
        <f>SUM(XU88:XU91)</f>
        <v>0</v>
      </c>
      <c r="XW87" s="110">
        <f t="shared" ref="XW87:YI87" si="2452">SUM(XW88:XW91)</f>
        <v>0</v>
      </c>
      <c r="XX87" s="110">
        <f t="shared" si="2452"/>
        <v>0</v>
      </c>
      <c r="XY87" s="110">
        <f t="shared" si="2452"/>
        <v>0</v>
      </c>
      <c r="XZ87" s="110">
        <f t="shared" si="2452"/>
        <v>0</v>
      </c>
      <c r="YA87" s="110">
        <f t="shared" si="2452"/>
        <v>0</v>
      </c>
      <c r="YB87" s="110">
        <f t="shared" si="2452"/>
        <v>0</v>
      </c>
      <c r="YC87" s="110">
        <f t="shared" si="2452"/>
        <v>0</v>
      </c>
      <c r="YD87" s="110">
        <f t="shared" si="2452"/>
        <v>0</v>
      </c>
      <c r="YE87" s="110">
        <f t="shared" si="2452"/>
        <v>0</v>
      </c>
      <c r="YF87" s="110">
        <f t="shared" si="2452"/>
        <v>0</v>
      </c>
      <c r="YG87" s="110">
        <f t="shared" si="2452"/>
        <v>0</v>
      </c>
      <c r="YH87" s="110">
        <f t="shared" si="2452"/>
        <v>0</v>
      </c>
      <c r="YI87" s="110">
        <f t="shared" si="2452"/>
        <v>0</v>
      </c>
      <c r="YJ87" s="110">
        <f>SUM(YJ88:YJ91)</f>
        <v>0</v>
      </c>
      <c r="YL87" s="110">
        <f t="shared" ref="YL87:YX87" si="2453">SUM(YL88:YL91)</f>
        <v>0</v>
      </c>
      <c r="YM87" s="110">
        <f t="shared" si="2453"/>
        <v>0</v>
      </c>
      <c r="YN87" s="110">
        <f t="shared" si="2453"/>
        <v>0</v>
      </c>
      <c r="YO87" s="110">
        <f t="shared" si="2453"/>
        <v>0</v>
      </c>
      <c r="YP87" s="110">
        <f t="shared" si="2453"/>
        <v>0</v>
      </c>
      <c r="YQ87" s="110">
        <f t="shared" si="2453"/>
        <v>0</v>
      </c>
      <c r="YR87" s="110">
        <f t="shared" si="2453"/>
        <v>0</v>
      </c>
      <c r="YS87" s="110">
        <f t="shared" si="2453"/>
        <v>0</v>
      </c>
      <c r="YT87" s="110">
        <f t="shared" si="2453"/>
        <v>0</v>
      </c>
      <c r="YU87" s="110">
        <f t="shared" si="2453"/>
        <v>0</v>
      </c>
      <c r="YV87" s="110">
        <f t="shared" si="2453"/>
        <v>0</v>
      </c>
      <c r="YW87" s="110">
        <f t="shared" si="2453"/>
        <v>0</v>
      </c>
      <c r="YX87" s="110">
        <f t="shared" si="2453"/>
        <v>0</v>
      </c>
      <c r="YY87" s="110">
        <f>SUM(YY88:YY91)</f>
        <v>0</v>
      </c>
      <c r="ZA87" s="110">
        <f t="shared" ref="ZA87:ZM87" si="2454">SUM(ZA88:ZA91)</f>
        <v>0</v>
      </c>
      <c r="ZB87" s="110">
        <f t="shared" si="2454"/>
        <v>0</v>
      </c>
      <c r="ZC87" s="110">
        <f t="shared" si="2454"/>
        <v>0</v>
      </c>
      <c r="ZD87" s="110">
        <f t="shared" si="2454"/>
        <v>0</v>
      </c>
      <c r="ZE87" s="110">
        <f t="shared" si="2454"/>
        <v>0</v>
      </c>
      <c r="ZF87" s="110">
        <f t="shared" si="2454"/>
        <v>0</v>
      </c>
      <c r="ZG87" s="110">
        <f t="shared" si="2454"/>
        <v>0</v>
      </c>
      <c r="ZH87" s="110">
        <f t="shared" si="2454"/>
        <v>0</v>
      </c>
      <c r="ZI87" s="110">
        <f t="shared" si="2454"/>
        <v>0</v>
      </c>
      <c r="ZJ87" s="110">
        <f t="shared" si="2454"/>
        <v>0</v>
      </c>
      <c r="ZK87" s="110">
        <f t="shared" si="2454"/>
        <v>0</v>
      </c>
      <c r="ZL87" s="110">
        <f t="shared" si="2454"/>
        <v>0</v>
      </c>
      <c r="ZM87" s="110">
        <f t="shared" si="2454"/>
        <v>0</v>
      </c>
      <c r="ZN87" s="110">
        <f>SUM(ZN88:ZN91)</f>
        <v>0</v>
      </c>
      <c r="ZP87" s="110">
        <f t="shared" ref="ZP87:AAB87" si="2455">SUM(ZP88:ZP91)</f>
        <v>0</v>
      </c>
      <c r="ZQ87" s="110">
        <f t="shared" si="2455"/>
        <v>0</v>
      </c>
      <c r="ZR87" s="110">
        <f t="shared" si="2455"/>
        <v>0</v>
      </c>
      <c r="ZS87" s="110">
        <f t="shared" si="2455"/>
        <v>0</v>
      </c>
      <c r="ZT87" s="110">
        <f t="shared" si="2455"/>
        <v>0</v>
      </c>
      <c r="ZU87" s="110">
        <f t="shared" si="2455"/>
        <v>0</v>
      </c>
      <c r="ZV87" s="110">
        <f t="shared" si="2455"/>
        <v>0</v>
      </c>
      <c r="ZW87" s="110">
        <f t="shared" si="2455"/>
        <v>0</v>
      </c>
      <c r="ZX87" s="110">
        <f t="shared" si="2455"/>
        <v>0</v>
      </c>
      <c r="ZY87" s="110">
        <f t="shared" si="2455"/>
        <v>0</v>
      </c>
      <c r="ZZ87" s="110">
        <f t="shared" si="2455"/>
        <v>0</v>
      </c>
      <c r="AAA87" s="110">
        <f t="shared" si="2455"/>
        <v>0</v>
      </c>
      <c r="AAB87" s="110">
        <f t="shared" si="2455"/>
        <v>0</v>
      </c>
      <c r="AAC87" s="110">
        <f>SUM(AAC88:AAC91)</f>
        <v>0</v>
      </c>
      <c r="AAE87" s="110">
        <f t="shared" ref="AAE87:AAQ87" si="2456">SUM(AAE88:AAE91)</f>
        <v>0</v>
      </c>
      <c r="AAF87" s="110">
        <f t="shared" si="2456"/>
        <v>0</v>
      </c>
      <c r="AAG87" s="110">
        <f t="shared" si="2456"/>
        <v>0</v>
      </c>
      <c r="AAH87" s="110">
        <f t="shared" si="2456"/>
        <v>0</v>
      </c>
      <c r="AAI87" s="110">
        <f t="shared" si="2456"/>
        <v>0</v>
      </c>
      <c r="AAJ87" s="110">
        <f t="shared" si="2456"/>
        <v>0</v>
      </c>
      <c r="AAK87" s="110">
        <f t="shared" si="2456"/>
        <v>0</v>
      </c>
      <c r="AAL87" s="110">
        <f t="shared" si="2456"/>
        <v>0</v>
      </c>
      <c r="AAM87" s="110">
        <f t="shared" si="2456"/>
        <v>0</v>
      </c>
      <c r="AAN87" s="110">
        <f t="shared" si="2456"/>
        <v>0</v>
      </c>
      <c r="AAO87" s="110">
        <f t="shared" si="2456"/>
        <v>0</v>
      </c>
      <c r="AAP87" s="110">
        <f t="shared" si="2456"/>
        <v>0</v>
      </c>
      <c r="AAQ87" s="110">
        <f t="shared" si="2456"/>
        <v>0</v>
      </c>
      <c r="AAR87" s="110">
        <f>SUM(AAR88:AAR91)</f>
        <v>0</v>
      </c>
      <c r="AAT87" s="110">
        <f t="shared" ref="AAT87:ABF87" si="2457">SUM(AAT88:AAT91)</f>
        <v>0</v>
      </c>
      <c r="AAU87" s="110">
        <f t="shared" si="2457"/>
        <v>0</v>
      </c>
      <c r="AAV87" s="110">
        <f t="shared" si="2457"/>
        <v>0</v>
      </c>
      <c r="AAW87" s="110">
        <f t="shared" si="2457"/>
        <v>0</v>
      </c>
      <c r="AAX87" s="110">
        <f t="shared" si="2457"/>
        <v>0</v>
      </c>
      <c r="AAY87" s="110">
        <f t="shared" si="2457"/>
        <v>0</v>
      </c>
      <c r="AAZ87" s="110">
        <f t="shared" si="2457"/>
        <v>0</v>
      </c>
      <c r="ABA87" s="110">
        <f t="shared" si="2457"/>
        <v>0</v>
      </c>
      <c r="ABB87" s="110">
        <f t="shared" si="2457"/>
        <v>0</v>
      </c>
      <c r="ABC87" s="110">
        <f t="shared" si="2457"/>
        <v>0</v>
      </c>
      <c r="ABD87" s="110">
        <f t="shared" si="2457"/>
        <v>0</v>
      </c>
      <c r="ABE87" s="110">
        <f t="shared" si="2457"/>
        <v>0</v>
      </c>
      <c r="ABF87" s="110">
        <f t="shared" si="2457"/>
        <v>0</v>
      </c>
      <c r="ABG87" s="110">
        <f>SUM(ABG88:ABG91)</f>
        <v>0</v>
      </c>
      <c r="ABI87" s="110">
        <f t="shared" ref="ABI87:ABU87" si="2458">SUM(ABI88:ABI91)</f>
        <v>0</v>
      </c>
      <c r="ABJ87" s="110">
        <f t="shared" si="2458"/>
        <v>0</v>
      </c>
      <c r="ABK87" s="110">
        <f t="shared" si="2458"/>
        <v>0</v>
      </c>
      <c r="ABL87" s="110">
        <f t="shared" si="2458"/>
        <v>0</v>
      </c>
      <c r="ABM87" s="110">
        <f t="shared" si="2458"/>
        <v>0</v>
      </c>
      <c r="ABN87" s="110">
        <f t="shared" si="2458"/>
        <v>0</v>
      </c>
      <c r="ABO87" s="110">
        <f t="shared" si="2458"/>
        <v>0</v>
      </c>
      <c r="ABP87" s="110">
        <f t="shared" si="2458"/>
        <v>0</v>
      </c>
      <c r="ABQ87" s="110">
        <f t="shared" si="2458"/>
        <v>0</v>
      </c>
      <c r="ABR87" s="110">
        <f t="shared" si="2458"/>
        <v>0</v>
      </c>
      <c r="ABS87" s="110">
        <f t="shared" si="2458"/>
        <v>0</v>
      </c>
      <c r="ABT87" s="110">
        <f t="shared" si="2458"/>
        <v>0</v>
      </c>
      <c r="ABU87" s="110">
        <f t="shared" si="2458"/>
        <v>0</v>
      </c>
      <c r="ABV87" s="110">
        <f>SUM(ABV88:ABV91)</f>
        <v>0</v>
      </c>
      <c r="ABX87" s="110">
        <f t="shared" ref="ABX87:ACJ87" si="2459">SUM(ABX88:ABX91)</f>
        <v>0</v>
      </c>
      <c r="ABY87" s="110">
        <f t="shared" si="2459"/>
        <v>0</v>
      </c>
      <c r="ABZ87" s="110">
        <f t="shared" si="2459"/>
        <v>0</v>
      </c>
      <c r="ACA87" s="110">
        <f t="shared" si="2459"/>
        <v>0</v>
      </c>
      <c r="ACB87" s="110">
        <f t="shared" si="2459"/>
        <v>0</v>
      </c>
      <c r="ACC87" s="110">
        <f t="shared" si="2459"/>
        <v>0</v>
      </c>
      <c r="ACD87" s="110">
        <f t="shared" si="2459"/>
        <v>0</v>
      </c>
      <c r="ACE87" s="110">
        <f t="shared" si="2459"/>
        <v>0</v>
      </c>
      <c r="ACF87" s="110">
        <f t="shared" si="2459"/>
        <v>0</v>
      </c>
      <c r="ACG87" s="110">
        <f t="shared" si="2459"/>
        <v>0</v>
      </c>
      <c r="ACH87" s="110">
        <f t="shared" si="2459"/>
        <v>0</v>
      </c>
      <c r="ACI87" s="110">
        <f t="shared" si="2459"/>
        <v>0</v>
      </c>
      <c r="ACJ87" s="110">
        <f t="shared" si="2459"/>
        <v>0</v>
      </c>
      <c r="ACK87" s="110">
        <f>SUM(ACK88:ACK91)</f>
        <v>0</v>
      </c>
      <c r="ACM87" s="110">
        <f t="shared" ref="ACM87:ACY87" si="2460">SUM(ACM88:ACM91)</f>
        <v>0</v>
      </c>
      <c r="ACN87" s="110">
        <f t="shared" si="2460"/>
        <v>0</v>
      </c>
      <c r="ACO87" s="110">
        <f t="shared" si="2460"/>
        <v>0</v>
      </c>
      <c r="ACP87" s="110">
        <f t="shared" si="2460"/>
        <v>0</v>
      </c>
      <c r="ACQ87" s="110">
        <f t="shared" si="2460"/>
        <v>0</v>
      </c>
      <c r="ACR87" s="110">
        <f t="shared" si="2460"/>
        <v>0</v>
      </c>
      <c r="ACS87" s="110">
        <f t="shared" si="2460"/>
        <v>0</v>
      </c>
      <c r="ACT87" s="110">
        <f t="shared" si="2460"/>
        <v>0</v>
      </c>
      <c r="ACU87" s="110">
        <f t="shared" si="2460"/>
        <v>0</v>
      </c>
      <c r="ACV87" s="110">
        <f t="shared" si="2460"/>
        <v>0</v>
      </c>
      <c r="ACW87" s="110">
        <f t="shared" si="2460"/>
        <v>0</v>
      </c>
      <c r="ACX87" s="110">
        <f t="shared" si="2460"/>
        <v>0</v>
      </c>
      <c r="ACY87" s="110">
        <f t="shared" si="2460"/>
        <v>0</v>
      </c>
      <c r="ACZ87" s="110">
        <f>SUM(ACZ88:ACZ91)</f>
        <v>0</v>
      </c>
      <c r="ADB87" s="110">
        <f t="shared" ref="ADB87:ADN87" si="2461">SUM(ADB88:ADB91)</f>
        <v>0</v>
      </c>
      <c r="ADC87" s="110">
        <f t="shared" si="2461"/>
        <v>0</v>
      </c>
      <c r="ADD87" s="110">
        <f t="shared" si="2461"/>
        <v>0</v>
      </c>
      <c r="ADE87" s="110">
        <f t="shared" si="2461"/>
        <v>0</v>
      </c>
      <c r="ADF87" s="110">
        <f t="shared" si="2461"/>
        <v>0</v>
      </c>
      <c r="ADG87" s="110">
        <f t="shared" si="2461"/>
        <v>0</v>
      </c>
      <c r="ADH87" s="110">
        <f t="shared" si="2461"/>
        <v>0</v>
      </c>
      <c r="ADI87" s="110">
        <f t="shared" si="2461"/>
        <v>0</v>
      </c>
      <c r="ADJ87" s="110">
        <f t="shared" si="2461"/>
        <v>0</v>
      </c>
      <c r="ADK87" s="110">
        <f t="shared" si="2461"/>
        <v>0</v>
      </c>
      <c r="ADL87" s="110">
        <f t="shared" si="2461"/>
        <v>0</v>
      </c>
      <c r="ADM87" s="110">
        <f t="shared" si="2461"/>
        <v>0</v>
      </c>
      <c r="ADN87" s="110">
        <f t="shared" si="2461"/>
        <v>0</v>
      </c>
      <c r="ADO87" s="110">
        <f>SUM(ADO88:ADO91)</f>
        <v>0</v>
      </c>
      <c r="ADQ87" s="110">
        <f t="shared" ref="ADQ87:AEC87" si="2462">SUM(ADQ88:ADQ91)</f>
        <v>0</v>
      </c>
      <c r="ADR87" s="110">
        <f t="shared" si="2462"/>
        <v>0</v>
      </c>
      <c r="ADS87" s="110">
        <f t="shared" si="2462"/>
        <v>0</v>
      </c>
      <c r="ADT87" s="110">
        <f t="shared" si="2462"/>
        <v>0</v>
      </c>
      <c r="ADU87" s="110">
        <f t="shared" si="2462"/>
        <v>0</v>
      </c>
      <c r="ADV87" s="110">
        <f t="shared" si="2462"/>
        <v>0</v>
      </c>
      <c r="ADW87" s="110">
        <f t="shared" si="2462"/>
        <v>0</v>
      </c>
      <c r="ADX87" s="110">
        <f t="shared" si="2462"/>
        <v>0</v>
      </c>
      <c r="ADY87" s="110">
        <f t="shared" si="2462"/>
        <v>0</v>
      </c>
      <c r="ADZ87" s="110">
        <f t="shared" si="2462"/>
        <v>0</v>
      </c>
      <c r="AEA87" s="110">
        <f t="shared" si="2462"/>
        <v>0</v>
      </c>
      <c r="AEB87" s="110">
        <f t="shared" si="2462"/>
        <v>0</v>
      </c>
      <c r="AEC87" s="110">
        <f t="shared" si="2462"/>
        <v>0</v>
      </c>
      <c r="AED87" s="110">
        <f>SUM(AED88:AED91)</f>
        <v>0</v>
      </c>
      <c r="AEF87" s="110">
        <f t="shared" ref="AEF87:AER87" si="2463">SUM(AEF88:AEF91)</f>
        <v>0</v>
      </c>
      <c r="AEG87" s="110">
        <f t="shared" si="2463"/>
        <v>0</v>
      </c>
      <c r="AEH87" s="110">
        <f t="shared" si="2463"/>
        <v>0</v>
      </c>
      <c r="AEI87" s="110">
        <f t="shared" si="2463"/>
        <v>0</v>
      </c>
      <c r="AEJ87" s="110">
        <f t="shared" si="2463"/>
        <v>0</v>
      </c>
      <c r="AEK87" s="110">
        <f t="shared" si="2463"/>
        <v>0</v>
      </c>
      <c r="AEL87" s="110">
        <f t="shared" si="2463"/>
        <v>0</v>
      </c>
      <c r="AEM87" s="110">
        <f t="shared" si="2463"/>
        <v>0</v>
      </c>
      <c r="AEN87" s="110">
        <f t="shared" si="2463"/>
        <v>0</v>
      </c>
      <c r="AEO87" s="110">
        <f t="shared" si="2463"/>
        <v>0</v>
      </c>
      <c r="AEP87" s="110">
        <f t="shared" si="2463"/>
        <v>0</v>
      </c>
      <c r="AEQ87" s="110">
        <f t="shared" si="2463"/>
        <v>0</v>
      </c>
      <c r="AER87" s="110">
        <f t="shared" si="2463"/>
        <v>0</v>
      </c>
      <c r="AES87" s="110">
        <f>SUM(AES88:AES91)</f>
        <v>0</v>
      </c>
      <c r="AEU87" s="110">
        <f t="shared" ref="AEU87:AFG87" si="2464">SUM(AEU88:AEU91)</f>
        <v>0</v>
      </c>
      <c r="AEV87" s="110">
        <f t="shared" si="2464"/>
        <v>0</v>
      </c>
      <c r="AEW87" s="110">
        <f t="shared" si="2464"/>
        <v>0</v>
      </c>
      <c r="AEX87" s="110">
        <f t="shared" si="2464"/>
        <v>0</v>
      </c>
      <c r="AEY87" s="110">
        <f t="shared" si="2464"/>
        <v>0</v>
      </c>
      <c r="AEZ87" s="110">
        <f t="shared" si="2464"/>
        <v>0</v>
      </c>
      <c r="AFA87" s="110">
        <f t="shared" si="2464"/>
        <v>0</v>
      </c>
      <c r="AFB87" s="110">
        <f t="shared" si="2464"/>
        <v>0</v>
      </c>
      <c r="AFC87" s="110">
        <f t="shared" si="2464"/>
        <v>0</v>
      </c>
      <c r="AFD87" s="110">
        <f t="shared" si="2464"/>
        <v>0</v>
      </c>
      <c r="AFE87" s="110">
        <f t="shared" si="2464"/>
        <v>0</v>
      </c>
      <c r="AFF87" s="110">
        <f t="shared" si="2464"/>
        <v>0</v>
      </c>
      <c r="AFG87" s="110">
        <f t="shared" si="2464"/>
        <v>0</v>
      </c>
      <c r="AFH87" s="110">
        <f>SUM(AFH88:AFH91)</f>
        <v>0</v>
      </c>
      <c r="AFJ87" s="110">
        <f t="shared" ref="AFJ87:AFV87" si="2465">SUM(AFJ88:AFJ91)</f>
        <v>0</v>
      </c>
      <c r="AFK87" s="110">
        <f t="shared" si="2465"/>
        <v>0</v>
      </c>
      <c r="AFL87" s="110">
        <f t="shared" si="2465"/>
        <v>0</v>
      </c>
      <c r="AFM87" s="110">
        <f t="shared" si="2465"/>
        <v>0</v>
      </c>
      <c r="AFN87" s="110">
        <f t="shared" si="2465"/>
        <v>0</v>
      </c>
      <c r="AFO87" s="110">
        <f t="shared" si="2465"/>
        <v>0</v>
      </c>
      <c r="AFP87" s="110">
        <f t="shared" si="2465"/>
        <v>0</v>
      </c>
      <c r="AFQ87" s="110">
        <f t="shared" si="2465"/>
        <v>0</v>
      </c>
      <c r="AFR87" s="110">
        <f t="shared" si="2465"/>
        <v>0</v>
      </c>
      <c r="AFS87" s="110">
        <f t="shared" si="2465"/>
        <v>0</v>
      </c>
      <c r="AFT87" s="110">
        <f t="shared" si="2465"/>
        <v>0</v>
      </c>
      <c r="AFU87" s="110">
        <f t="shared" si="2465"/>
        <v>0</v>
      </c>
      <c r="AFV87" s="110">
        <f t="shared" si="2465"/>
        <v>0</v>
      </c>
      <c r="AFW87" s="110">
        <f>SUM(AFW88:AFW91)</f>
        <v>0</v>
      </c>
      <c r="AFY87" s="110">
        <f t="shared" ref="AFY87:AGK87" si="2466">SUM(AFY88:AFY91)</f>
        <v>0</v>
      </c>
      <c r="AFZ87" s="110">
        <f t="shared" si="2466"/>
        <v>0</v>
      </c>
      <c r="AGA87" s="110">
        <f t="shared" si="2466"/>
        <v>0</v>
      </c>
      <c r="AGB87" s="110">
        <f t="shared" si="2466"/>
        <v>0</v>
      </c>
      <c r="AGC87" s="110">
        <f t="shared" si="2466"/>
        <v>0</v>
      </c>
      <c r="AGD87" s="110">
        <f t="shared" si="2466"/>
        <v>0</v>
      </c>
      <c r="AGE87" s="110">
        <f t="shared" si="2466"/>
        <v>0</v>
      </c>
      <c r="AGF87" s="110">
        <f t="shared" si="2466"/>
        <v>0</v>
      </c>
      <c r="AGG87" s="110">
        <f t="shared" si="2466"/>
        <v>0</v>
      </c>
      <c r="AGH87" s="110">
        <f t="shared" si="2466"/>
        <v>0</v>
      </c>
      <c r="AGI87" s="110">
        <f t="shared" si="2466"/>
        <v>0</v>
      </c>
      <c r="AGJ87" s="110">
        <f t="shared" si="2466"/>
        <v>0</v>
      </c>
      <c r="AGK87" s="110">
        <f t="shared" si="2466"/>
        <v>0</v>
      </c>
      <c r="AGL87" s="110">
        <f>SUM(AGL88:AGL91)</f>
        <v>0</v>
      </c>
      <c r="AGN87" s="110">
        <f t="shared" ref="AGN87:AGZ87" si="2467">SUM(AGN88:AGN91)</f>
        <v>0</v>
      </c>
      <c r="AGO87" s="110">
        <f t="shared" si="2467"/>
        <v>0</v>
      </c>
      <c r="AGP87" s="110">
        <f t="shared" si="2467"/>
        <v>0</v>
      </c>
      <c r="AGQ87" s="110">
        <f t="shared" si="2467"/>
        <v>0</v>
      </c>
      <c r="AGR87" s="110">
        <f t="shared" si="2467"/>
        <v>0</v>
      </c>
      <c r="AGS87" s="110">
        <f t="shared" si="2467"/>
        <v>0</v>
      </c>
      <c r="AGT87" s="110">
        <f t="shared" si="2467"/>
        <v>0</v>
      </c>
      <c r="AGU87" s="110">
        <f t="shared" si="2467"/>
        <v>0</v>
      </c>
      <c r="AGV87" s="110">
        <f t="shared" si="2467"/>
        <v>0</v>
      </c>
      <c r="AGW87" s="110">
        <f t="shared" si="2467"/>
        <v>0</v>
      </c>
      <c r="AGX87" s="110">
        <f t="shared" si="2467"/>
        <v>0</v>
      </c>
      <c r="AGY87" s="110">
        <f t="shared" si="2467"/>
        <v>0</v>
      </c>
      <c r="AGZ87" s="110">
        <f t="shared" si="2467"/>
        <v>0</v>
      </c>
      <c r="AHA87" s="110">
        <f>SUM(AHA88:AHA91)</f>
        <v>0</v>
      </c>
      <c r="AHC87" s="110">
        <f t="shared" ref="AHC87:AHO87" si="2468">SUM(AHC88:AHC91)</f>
        <v>0</v>
      </c>
      <c r="AHD87" s="110">
        <f t="shared" si="2468"/>
        <v>0</v>
      </c>
      <c r="AHE87" s="110">
        <f t="shared" si="2468"/>
        <v>0</v>
      </c>
      <c r="AHF87" s="110">
        <f t="shared" si="2468"/>
        <v>0</v>
      </c>
      <c r="AHG87" s="110">
        <f t="shared" si="2468"/>
        <v>0</v>
      </c>
      <c r="AHH87" s="110">
        <f t="shared" si="2468"/>
        <v>0</v>
      </c>
      <c r="AHI87" s="110">
        <f t="shared" si="2468"/>
        <v>0</v>
      </c>
      <c r="AHJ87" s="110">
        <f t="shared" si="2468"/>
        <v>0</v>
      </c>
      <c r="AHK87" s="110">
        <f t="shared" si="2468"/>
        <v>0</v>
      </c>
      <c r="AHL87" s="110">
        <f t="shared" si="2468"/>
        <v>0</v>
      </c>
      <c r="AHM87" s="110">
        <f t="shared" si="2468"/>
        <v>0</v>
      </c>
      <c r="AHN87" s="110">
        <f t="shared" si="2468"/>
        <v>0</v>
      </c>
      <c r="AHO87" s="110">
        <f t="shared" si="2468"/>
        <v>0</v>
      </c>
      <c r="AHP87" s="110">
        <f>SUM(AHP88:AHP91)</f>
        <v>0</v>
      </c>
      <c r="AHR87" s="110">
        <f t="shared" ref="AHR87:AID87" si="2469">SUM(AHR88:AHR91)</f>
        <v>0</v>
      </c>
      <c r="AHS87" s="110">
        <f t="shared" si="2469"/>
        <v>0</v>
      </c>
      <c r="AHT87" s="110">
        <f t="shared" si="2469"/>
        <v>0</v>
      </c>
      <c r="AHU87" s="110">
        <f t="shared" si="2469"/>
        <v>0</v>
      </c>
      <c r="AHV87" s="110">
        <f t="shared" si="2469"/>
        <v>0</v>
      </c>
      <c r="AHW87" s="110">
        <f t="shared" si="2469"/>
        <v>0</v>
      </c>
      <c r="AHX87" s="110">
        <f t="shared" si="2469"/>
        <v>0</v>
      </c>
      <c r="AHY87" s="110">
        <f t="shared" si="2469"/>
        <v>0</v>
      </c>
      <c r="AHZ87" s="110">
        <f t="shared" si="2469"/>
        <v>0</v>
      </c>
      <c r="AIA87" s="110">
        <f t="shared" si="2469"/>
        <v>0</v>
      </c>
      <c r="AIB87" s="110">
        <f t="shared" si="2469"/>
        <v>0</v>
      </c>
      <c r="AIC87" s="110">
        <f t="shared" si="2469"/>
        <v>0</v>
      </c>
      <c r="AID87" s="110">
        <f t="shared" si="2469"/>
        <v>0</v>
      </c>
      <c r="AIE87" s="110">
        <f>SUM(AIE88:AIE91)</f>
        <v>0</v>
      </c>
    </row>
    <row r="88" spans="1:915" ht="28.8" x14ac:dyDescent="0.3">
      <c r="A88" s="33" t="s">
        <v>130</v>
      </c>
      <c r="B88" s="34" t="s">
        <v>137</v>
      </c>
      <c r="C88" s="439"/>
      <c r="D88" s="440"/>
      <c r="E88" s="440"/>
      <c r="F88" s="440"/>
      <c r="G88" s="110">
        <f t="shared" ref="G88:G91" si="2470">C88+D88-E88+F88</f>
        <v>0</v>
      </c>
      <c r="H88" s="440"/>
      <c r="I88" s="440"/>
      <c r="J88" s="440"/>
      <c r="K88" s="440"/>
      <c r="L88" s="440"/>
      <c r="M88" s="440"/>
      <c r="N88" s="111">
        <f t="shared" ref="N88:N91" si="2471">H88+I88-J88+K88-L88+M88</f>
        <v>0</v>
      </c>
      <c r="O88" s="440"/>
      <c r="P88" s="440"/>
      <c r="Q88" s="440"/>
      <c r="R88" s="440"/>
      <c r="S88" s="440"/>
      <c r="T88" s="440"/>
      <c r="U88" s="110">
        <f t="shared" ref="U88:U91" si="2472">Q88+R88-S88+T88</f>
        <v>0</v>
      </c>
      <c r="V88" s="440"/>
      <c r="W88" s="440"/>
      <c r="X88" s="440"/>
      <c r="Y88" s="440"/>
      <c r="Z88" s="440"/>
      <c r="AA88" s="440"/>
      <c r="AB88" s="111">
        <f t="shared" ref="AB88:AB91" si="2473">V88+W88-X88+Y88-Z88+AA88</f>
        <v>0</v>
      </c>
      <c r="AC88" s="440"/>
      <c r="AD88" s="440"/>
      <c r="AF88" s="440"/>
      <c r="AG88" s="440"/>
      <c r="AH88" s="440"/>
      <c r="AI88" s="440"/>
      <c r="AJ88" s="110">
        <f t="shared" ref="AJ88:AJ91" si="2474">AF88+AG88-AH88+AI88</f>
        <v>0</v>
      </c>
      <c r="AK88" s="440"/>
      <c r="AL88" s="440"/>
      <c r="AM88" s="440"/>
      <c r="AN88" s="440"/>
      <c r="AO88" s="440"/>
      <c r="AP88" s="440"/>
      <c r="AQ88" s="111">
        <f t="shared" ref="AQ88:AQ91" si="2475">AK88+AL88-AM88+AN88-AO88+AP88</f>
        <v>0</v>
      </c>
      <c r="AR88" s="440"/>
      <c r="AS88" s="440"/>
      <c r="AU88" s="440"/>
      <c r="AV88" s="440"/>
      <c r="AW88" s="440"/>
      <c r="AX88" s="440"/>
      <c r="AY88" s="110">
        <f t="shared" ref="AY88:AY91" si="2476">AU88+AV88-AW88+AX88</f>
        <v>0</v>
      </c>
      <c r="AZ88" s="440"/>
      <c r="BA88" s="440"/>
      <c r="BB88" s="440"/>
      <c r="BC88" s="440"/>
      <c r="BD88" s="440"/>
      <c r="BE88" s="440"/>
      <c r="BF88" s="111">
        <f t="shared" ref="BF88:BF91" si="2477">AZ88+BA88-BB88+BC88-BD88+BE88</f>
        <v>0</v>
      </c>
      <c r="BG88" s="440"/>
      <c r="BH88" s="440"/>
      <c r="BJ88" s="440"/>
      <c r="BK88" s="440"/>
      <c r="BL88" s="440"/>
      <c r="BM88" s="440"/>
      <c r="BN88" s="110">
        <f t="shared" ref="BN88:BN91" si="2478">BJ88+BK88-BL88+BM88</f>
        <v>0</v>
      </c>
      <c r="BO88" s="440"/>
      <c r="BP88" s="440"/>
      <c r="BQ88" s="440"/>
      <c r="BR88" s="440"/>
      <c r="BS88" s="440"/>
      <c r="BT88" s="440"/>
      <c r="BU88" s="111">
        <f t="shared" ref="BU88:BU91" si="2479">BO88+BP88-BQ88+BR88-BS88+BT88</f>
        <v>0</v>
      </c>
      <c r="BV88" s="440"/>
      <c r="BW88" s="440"/>
      <c r="BY88" s="440"/>
      <c r="BZ88" s="440"/>
      <c r="CA88" s="440"/>
      <c r="CB88" s="440"/>
      <c r="CC88" s="110">
        <f t="shared" ref="CC88:CC91" si="2480">BY88+BZ88-CA88+CB88</f>
        <v>0</v>
      </c>
      <c r="CD88" s="440"/>
      <c r="CE88" s="440"/>
      <c r="CF88" s="440"/>
      <c r="CG88" s="440"/>
      <c r="CH88" s="440"/>
      <c r="CI88" s="440"/>
      <c r="CJ88" s="111">
        <f t="shared" ref="CJ88:CJ91" si="2481">CD88+CE88-CF88+CG88-CH88+CI88</f>
        <v>0</v>
      </c>
      <c r="CK88" s="440"/>
      <c r="CL88" s="440"/>
      <c r="CN88" s="440"/>
      <c r="CO88" s="440"/>
      <c r="CP88" s="440"/>
      <c r="CQ88" s="440"/>
      <c r="CR88" s="110">
        <f t="shared" ref="CR88:CR91" si="2482">CN88+CO88-CP88+CQ88</f>
        <v>0</v>
      </c>
      <c r="CS88" s="440"/>
      <c r="CT88" s="440"/>
      <c r="CU88" s="440"/>
      <c r="CV88" s="440"/>
      <c r="CW88" s="440"/>
      <c r="CX88" s="440"/>
      <c r="CY88" s="111">
        <f t="shared" ref="CY88:CY91" si="2483">CS88+CT88-CU88+CV88-CW88+CX88</f>
        <v>0</v>
      </c>
      <c r="CZ88" s="440"/>
      <c r="DA88" s="440"/>
      <c r="DC88" s="440"/>
      <c r="DD88" s="440"/>
      <c r="DE88" s="440"/>
      <c r="DF88" s="440"/>
      <c r="DG88" s="110">
        <f t="shared" ref="DG88:DG91" si="2484">DC88+DD88-DE88+DF88</f>
        <v>0</v>
      </c>
      <c r="DH88" s="440"/>
      <c r="DI88" s="440"/>
      <c r="DJ88" s="440"/>
      <c r="DK88" s="440"/>
      <c r="DL88" s="440"/>
      <c r="DM88" s="440"/>
      <c r="DN88" s="111">
        <f t="shared" ref="DN88:DN91" si="2485">DH88+DI88-DJ88+DK88-DL88+DM88</f>
        <v>0</v>
      </c>
      <c r="DO88" s="440"/>
      <c r="DP88" s="440"/>
      <c r="DR88" s="440"/>
      <c r="DS88" s="440"/>
      <c r="DT88" s="440"/>
      <c r="DU88" s="440"/>
      <c r="DV88" s="110">
        <f t="shared" ref="DV88:DV91" si="2486">DR88+DS88-DT88+DU88</f>
        <v>0</v>
      </c>
      <c r="DW88" s="440"/>
      <c r="DX88" s="440"/>
      <c r="DY88" s="440"/>
      <c r="DZ88" s="440"/>
      <c r="EA88" s="440"/>
      <c r="EB88" s="440"/>
      <c r="EC88" s="111">
        <f t="shared" ref="EC88:EC91" si="2487">DW88+DX88-DY88+DZ88-EA88+EB88</f>
        <v>0</v>
      </c>
      <c r="ED88" s="440"/>
      <c r="EE88" s="440"/>
      <c r="EG88" s="440"/>
      <c r="EH88" s="440"/>
      <c r="EI88" s="440"/>
      <c r="EJ88" s="440"/>
      <c r="EK88" s="110">
        <f t="shared" ref="EK88:EK91" si="2488">EG88+EH88-EI88+EJ88</f>
        <v>0</v>
      </c>
      <c r="EL88" s="440"/>
      <c r="EM88" s="440"/>
      <c r="EN88" s="440"/>
      <c r="EO88" s="440"/>
      <c r="EP88" s="440"/>
      <c r="EQ88" s="440"/>
      <c r="ER88" s="111">
        <f t="shared" ref="ER88:ER91" si="2489">EL88+EM88-EN88+EO88-EP88+EQ88</f>
        <v>0</v>
      </c>
      <c r="ES88" s="440"/>
      <c r="ET88" s="440"/>
      <c r="EV88" s="440"/>
      <c r="EW88" s="440"/>
      <c r="EX88" s="440"/>
      <c r="EY88" s="440"/>
      <c r="EZ88" s="110">
        <f t="shared" ref="EZ88:EZ91" si="2490">EV88+EW88-EX88+EY88</f>
        <v>0</v>
      </c>
      <c r="FA88" s="440"/>
      <c r="FB88" s="440"/>
      <c r="FC88" s="440"/>
      <c r="FD88" s="440"/>
      <c r="FE88" s="440"/>
      <c r="FF88" s="440"/>
      <c r="FG88" s="111">
        <f t="shared" ref="FG88:FG91" si="2491">FA88+FB88-FC88+FD88-FE88+FF88</f>
        <v>0</v>
      </c>
      <c r="FH88" s="440"/>
      <c r="FI88" s="440"/>
      <c r="FK88" s="440"/>
      <c r="FL88" s="440"/>
      <c r="FM88" s="440"/>
      <c r="FN88" s="440"/>
      <c r="FO88" s="110">
        <f t="shared" ref="FO88:FO91" si="2492">FK88+FL88-FM88+FN88</f>
        <v>0</v>
      </c>
      <c r="FP88" s="440"/>
      <c r="FQ88" s="440"/>
      <c r="FR88" s="440"/>
      <c r="FS88" s="440"/>
      <c r="FT88" s="440"/>
      <c r="FU88" s="440"/>
      <c r="FV88" s="111">
        <f t="shared" ref="FV88:FV91" si="2493">FP88+FQ88-FR88+FS88-FT88+FU88</f>
        <v>0</v>
      </c>
      <c r="FW88" s="440"/>
      <c r="FX88" s="440"/>
      <c r="FZ88" s="440"/>
      <c r="GA88" s="440"/>
      <c r="GB88" s="440"/>
      <c r="GC88" s="440"/>
      <c r="GD88" s="110">
        <f t="shared" ref="GD88:GD91" si="2494">FZ88+GA88-GB88+GC88</f>
        <v>0</v>
      </c>
      <c r="GE88" s="440"/>
      <c r="GF88" s="440"/>
      <c r="GG88" s="440"/>
      <c r="GH88" s="440"/>
      <c r="GI88" s="440"/>
      <c r="GJ88" s="440"/>
      <c r="GK88" s="111">
        <f t="shared" ref="GK88:GK91" si="2495">GE88+GF88-GG88+GH88-GI88+GJ88</f>
        <v>0</v>
      </c>
      <c r="GL88" s="440"/>
      <c r="GM88" s="440"/>
      <c r="GO88" s="440"/>
      <c r="GP88" s="440"/>
      <c r="GQ88" s="440"/>
      <c r="GR88" s="440"/>
      <c r="GS88" s="110">
        <f t="shared" ref="GS88:GS91" si="2496">GO88+GP88-GQ88+GR88</f>
        <v>0</v>
      </c>
      <c r="GT88" s="440"/>
      <c r="GU88" s="440"/>
      <c r="GV88" s="440"/>
      <c r="GW88" s="440"/>
      <c r="GX88" s="440"/>
      <c r="GY88" s="440"/>
      <c r="GZ88" s="111">
        <f t="shared" ref="GZ88:GZ91" si="2497">GT88+GU88-GV88+GW88-GX88+GY88</f>
        <v>0</v>
      </c>
      <c r="HA88" s="440"/>
      <c r="HB88" s="440"/>
      <c r="HD88" s="440"/>
      <c r="HE88" s="440"/>
      <c r="HF88" s="440"/>
      <c r="HG88" s="440"/>
      <c r="HH88" s="110">
        <f t="shared" ref="HH88:HH91" si="2498">HD88+HE88-HF88+HG88</f>
        <v>0</v>
      </c>
      <c r="HI88" s="440"/>
      <c r="HJ88" s="440"/>
      <c r="HK88" s="440"/>
      <c r="HL88" s="440"/>
      <c r="HM88" s="440"/>
      <c r="HN88" s="440"/>
      <c r="HO88" s="111">
        <f t="shared" ref="HO88:HO91" si="2499">HI88+HJ88-HK88+HL88-HM88+HN88</f>
        <v>0</v>
      </c>
      <c r="HP88" s="440"/>
      <c r="HQ88" s="440"/>
      <c r="HS88" s="440"/>
      <c r="HT88" s="440"/>
      <c r="HU88" s="440"/>
      <c r="HV88" s="440"/>
      <c r="HW88" s="110">
        <f t="shared" ref="HW88:HW91" si="2500">HS88+HT88-HU88+HV88</f>
        <v>0</v>
      </c>
      <c r="HX88" s="440"/>
      <c r="HY88" s="440"/>
      <c r="HZ88" s="440"/>
      <c r="IA88" s="440"/>
      <c r="IB88" s="440"/>
      <c r="IC88" s="440"/>
      <c r="ID88" s="111">
        <f t="shared" ref="ID88:ID91" si="2501">HX88+HY88-HZ88+IA88-IB88+IC88</f>
        <v>0</v>
      </c>
      <c r="IE88" s="440"/>
      <c r="IF88" s="440"/>
      <c r="IH88" s="440"/>
      <c r="II88" s="440"/>
      <c r="IJ88" s="440"/>
      <c r="IK88" s="440"/>
      <c r="IL88" s="110">
        <f t="shared" ref="IL88:IL91" si="2502">IH88+II88-IJ88+IK88</f>
        <v>0</v>
      </c>
      <c r="IM88" s="440"/>
      <c r="IN88" s="440"/>
      <c r="IO88" s="440"/>
      <c r="IP88" s="440"/>
      <c r="IQ88" s="440"/>
      <c r="IR88" s="440"/>
      <c r="IS88" s="111">
        <f t="shared" ref="IS88:IS91" si="2503">IM88+IN88-IO88+IP88-IQ88+IR88</f>
        <v>0</v>
      </c>
      <c r="IT88" s="440"/>
      <c r="IU88" s="440"/>
      <c r="IW88" s="440"/>
      <c r="IX88" s="440"/>
      <c r="IY88" s="440"/>
      <c r="IZ88" s="440"/>
      <c r="JA88" s="110">
        <f t="shared" ref="JA88:JA91" si="2504">IW88+IX88-IY88+IZ88</f>
        <v>0</v>
      </c>
      <c r="JB88" s="440"/>
      <c r="JC88" s="440"/>
      <c r="JD88" s="440"/>
      <c r="JE88" s="440"/>
      <c r="JF88" s="440"/>
      <c r="JG88" s="440"/>
      <c r="JH88" s="111">
        <f t="shared" ref="JH88:JH91" si="2505">JB88+JC88-JD88+JE88-JF88+JG88</f>
        <v>0</v>
      </c>
      <c r="JI88" s="440"/>
      <c r="JJ88" s="440"/>
      <c r="JL88" s="440"/>
      <c r="JM88" s="440"/>
      <c r="JN88" s="440"/>
      <c r="JO88" s="440"/>
      <c r="JP88" s="110">
        <f t="shared" ref="JP88:JP91" si="2506">JL88+JM88-JN88+JO88</f>
        <v>0</v>
      </c>
      <c r="JQ88" s="440"/>
      <c r="JR88" s="440"/>
      <c r="JS88" s="440"/>
      <c r="JT88" s="440"/>
      <c r="JU88" s="440"/>
      <c r="JV88" s="440"/>
      <c r="JW88" s="111">
        <f t="shared" ref="JW88:JW91" si="2507">JQ88+JR88-JS88+JT88-JU88+JV88</f>
        <v>0</v>
      </c>
      <c r="JX88" s="440"/>
      <c r="JY88" s="440"/>
      <c r="KA88" s="440"/>
      <c r="KB88" s="440"/>
      <c r="KC88" s="440"/>
      <c r="KD88" s="440"/>
      <c r="KE88" s="110">
        <f t="shared" ref="KE88:KE91" si="2508">KA88+KB88-KC88+KD88</f>
        <v>0</v>
      </c>
      <c r="KF88" s="440"/>
      <c r="KG88" s="440"/>
      <c r="KH88" s="440"/>
      <c r="KI88" s="440"/>
      <c r="KJ88" s="440"/>
      <c r="KK88" s="440"/>
      <c r="KL88" s="111">
        <f t="shared" ref="KL88:KL91" si="2509">KF88+KG88-KH88+KI88-KJ88+KK88</f>
        <v>0</v>
      </c>
      <c r="KM88" s="440"/>
      <c r="KN88" s="440"/>
      <c r="KP88" s="440"/>
      <c r="KQ88" s="440"/>
      <c r="KR88" s="440"/>
      <c r="KS88" s="440"/>
      <c r="KT88" s="110">
        <f t="shared" ref="KT88:KT91" si="2510">KP88+KQ88-KR88+KS88</f>
        <v>0</v>
      </c>
      <c r="KU88" s="440"/>
      <c r="KV88" s="440"/>
      <c r="KW88" s="440"/>
      <c r="KX88" s="440"/>
      <c r="KY88" s="440"/>
      <c r="KZ88" s="440"/>
      <c r="LA88" s="111">
        <f t="shared" ref="LA88:LA91" si="2511">KU88+KV88-KW88+KX88-KY88+KZ88</f>
        <v>0</v>
      </c>
      <c r="LB88" s="440"/>
      <c r="LC88" s="440"/>
      <c r="LE88" s="440"/>
      <c r="LF88" s="440"/>
      <c r="LG88" s="440"/>
      <c r="LH88" s="440"/>
      <c r="LI88" s="110">
        <f t="shared" ref="LI88:LI91" si="2512">LE88+LF88-LG88+LH88</f>
        <v>0</v>
      </c>
      <c r="LJ88" s="440"/>
      <c r="LK88" s="440"/>
      <c r="LL88" s="440"/>
      <c r="LM88" s="440"/>
      <c r="LN88" s="440"/>
      <c r="LO88" s="440"/>
      <c r="LP88" s="111">
        <f t="shared" ref="LP88:LP91" si="2513">LJ88+LK88-LL88+LM88-LN88+LO88</f>
        <v>0</v>
      </c>
      <c r="LQ88" s="440"/>
      <c r="LR88" s="440"/>
      <c r="LT88" s="440"/>
      <c r="LU88" s="440"/>
      <c r="LV88" s="440"/>
      <c r="LW88" s="440"/>
      <c r="LX88" s="110">
        <f t="shared" ref="LX88:LX91" si="2514">LT88+LU88-LV88+LW88</f>
        <v>0</v>
      </c>
      <c r="LY88" s="440"/>
      <c r="LZ88" s="440"/>
      <c r="MA88" s="440"/>
      <c r="MB88" s="440"/>
      <c r="MC88" s="440"/>
      <c r="MD88" s="440"/>
      <c r="ME88" s="111">
        <f t="shared" ref="ME88:ME91" si="2515">LY88+LZ88-MA88+MB88-MC88+MD88</f>
        <v>0</v>
      </c>
      <c r="MF88" s="440"/>
      <c r="MG88" s="440"/>
      <c r="MI88" s="440"/>
      <c r="MJ88" s="440"/>
      <c r="MK88" s="440"/>
      <c r="ML88" s="440"/>
      <c r="MM88" s="110">
        <f t="shared" ref="MM88:MM91" si="2516">MI88+MJ88-MK88+ML88</f>
        <v>0</v>
      </c>
      <c r="MN88" s="440"/>
      <c r="MO88" s="440"/>
      <c r="MP88" s="440"/>
      <c r="MQ88" s="440"/>
      <c r="MR88" s="440"/>
      <c r="MS88" s="440"/>
      <c r="MT88" s="111">
        <f t="shared" ref="MT88:MT91" si="2517">MN88+MO88-MP88+MQ88-MR88+MS88</f>
        <v>0</v>
      </c>
      <c r="MU88" s="440"/>
      <c r="MV88" s="440"/>
      <c r="MX88" s="440"/>
      <c r="MY88" s="440"/>
      <c r="MZ88" s="440"/>
      <c r="NA88" s="440"/>
      <c r="NB88" s="110">
        <f t="shared" ref="NB88:NB91" si="2518">MX88+MY88-MZ88+NA88</f>
        <v>0</v>
      </c>
      <c r="NC88" s="440"/>
      <c r="ND88" s="440"/>
      <c r="NE88" s="440"/>
      <c r="NF88" s="440"/>
      <c r="NG88" s="440"/>
      <c r="NH88" s="440"/>
      <c r="NI88" s="111">
        <f t="shared" ref="NI88:NI91" si="2519">NC88+ND88-NE88+NF88-NG88+NH88</f>
        <v>0</v>
      </c>
      <c r="NJ88" s="440"/>
      <c r="NK88" s="440"/>
      <c r="NM88" s="440"/>
      <c r="NN88" s="440"/>
      <c r="NO88" s="440"/>
      <c r="NP88" s="440"/>
      <c r="NQ88" s="110">
        <f t="shared" ref="NQ88:NQ91" si="2520">NM88+NN88-NO88+NP88</f>
        <v>0</v>
      </c>
      <c r="NR88" s="440"/>
      <c r="NS88" s="440"/>
      <c r="NT88" s="440"/>
      <c r="NU88" s="440"/>
      <c r="NV88" s="440"/>
      <c r="NW88" s="440"/>
      <c r="NX88" s="111">
        <f t="shared" ref="NX88:NX91" si="2521">NR88+NS88-NT88+NU88-NV88+NW88</f>
        <v>0</v>
      </c>
      <c r="NY88" s="440"/>
      <c r="NZ88" s="440"/>
      <c r="OB88" s="440"/>
      <c r="OC88" s="440"/>
      <c r="OD88" s="440"/>
      <c r="OE88" s="440"/>
      <c r="OF88" s="110">
        <f t="shared" ref="OF88:OF91" si="2522">OB88+OC88-OD88+OE88</f>
        <v>0</v>
      </c>
      <c r="OG88" s="440"/>
      <c r="OH88" s="440"/>
      <c r="OI88" s="440"/>
      <c r="OJ88" s="440"/>
      <c r="OK88" s="440"/>
      <c r="OL88" s="440"/>
      <c r="OM88" s="111">
        <f t="shared" ref="OM88:OM91" si="2523">OG88+OH88-OI88+OJ88-OK88+OL88</f>
        <v>0</v>
      </c>
      <c r="ON88" s="440"/>
      <c r="OO88" s="440"/>
      <c r="OQ88" s="440"/>
      <c r="OR88" s="440"/>
      <c r="OS88" s="440"/>
      <c r="OT88" s="440"/>
      <c r="OU88" s="110">
        <f t="shared" ref="OU88:OU91" si="2524">OQ88+OR88-OS88+OT88</f>
        <v>0</v>
      </c>
      <c r="OV88" s="440"/>
      <c r="OW88" s="440"/>
      <c r="OX88" s="440"/>
      <c r="OY88" s="440"/>
      <c r="OZ88" s="440"/>
      <c r="PA88" s="440"/>
      <c r="PB88" s="111">
        <f t="shared" ref="PB88:PB91" si="2525">OV88+OW88-OX88+OY88-OZ88+PA88</f>
        <v>0</v>
      </c>
      <c r="PC88" s="440"/>
      <c r="PD88" s="440"/>
      <c r="PF88" s="440"/>
      <c r="PG88" s="440"/>
      <c r="PH88" s="440"/>
      <c r="PI88" s="440"/>
      <c r="PJ88" s="110">
        <f t="shared" ref="PJ88:PJ91" si="2526">PF88+PG88-PH88+PI88</f>
        <v>0</v>
      </c>
      <c r="PK88" s="440"/>
      <c r="PL88" s="440"/>
      <c r="PM88" s="440"/>
      <c r="PN88" s="440"/>
      <c r="PO88" s="440"/>
      <c r="PP88" s="440"/>
      <c r="PQ88" s="111">
        <f t="shared" ref="PQ88:PQ91" si="2527">PK88+PL88-PM88+PN88-PO88+PP88</f>
        <v>0</v>
      </c>
      <c r="PR88" s="440"/>
      <c r="PS88" s="440"/>
      <c r="PU88" s="440"/>
      <c r="PV88" s="440"/>
      <c r="PW88" s="440"/>
      <c r="PX88" s="440"/>
      <c r="PY88" s="110">
        <f t="shared" ref="PY88:PY91" si="2528">PU88+PV88-PW88+PX88</f>
        <v>0</v>
      </c>
      <c r="PZ88" s="440"/>
      <c r="QA88" s="440"/>
      <c r="QB88" s="440"/>
      <c r="QC88" s="440"/>
      <c r="QD88" s="440"/>
      <c r="QE88" s="440"/>
      <c r="QF88" s="111">
        <f t="shared" ref="QF88:QF91" si="2529">PZ88+QA88-QB88+QC88-QD88+QE88</f>
        <v>0</v>
      </c>
      <c r="QG88" s="440"/>
      <c r="QH88" s="440"/>
      <c r="QJ88" s="440"/>
      <c r="QK88" s="440"/>
      <c r="QL88" s="440"/>
      <c r="QM88" s="440"/>
      <c r="QN88" s="110">
        <f t="shared" ref="QN88:QN91" si="2530">QJ88+QK88-QL88+QM88</f>
        <v>0</v>
      </c>
      <c r="QO88" s="440"/>
      <c r="QP88" s="440"/>
      <c r="QQ88" s="440"/>
      <c r="QR88" s="440"/>
      <c r="QS88" s="440"/>
      <c r="QT88" s="440"/>
      <c r="QU88" s="111">
        <f t="shared" ref="QU88:QU91" si="2531">QO88+QP88-QQ88+QR88-QS88+QT88</f>
        <v>0</v>
      </c>
      <c r="QV88" s="440"/>
      <c r="QW88" s="440"/>
      <c r="QY88" s="440"/>
      <c r="QZ88" s="440"/>
      <c r="RA88" s="440"/>
      <c r="RB88" s="440"/>
      <c r="RC88" s="110">
        <f t="shared" ref="RC88:RC91" si="2532">QY88+QZ88-RA88+RB88</f>
        <v>0</v>
      </c>
      <c r="RD88" s="440"/>
      <c r="RE88" s="440"/>
      <c r="RF88" s="440"/>
      <c r="RG88" s="440"/>
      <c r="RH88" s="440"/>
      <c r="RI88" s="440"/>
      <c r="RJ88" s="111">
        <f t="shared" ref="RJ88:RJ91" si="2533">RD88+RE88-RF88+RG88-RH88+RI88</f>
        <v>0</v>
      </c>
      <c r="RK88" s="440"/>
      <c r="RL88" s="440"/>
      <c r="RN88" s="440"/>
      <c r="RO88" s="440"/>
      <c r="RP88" s="440"/>
      <c r="RQ88" s="440"/>
      <c r="RR88" s="110">
        <f t="shared" ref="RR88:RR91" si="2534">RN88+RO88-RP88+RQ88</f>
        <v>0</v>
      </c>
      <c r="RS88" s="440"/>
      <c r="RT88" s="440"/>
      <c r="RU88" s="440"/>
      <c r="RV88" s="440"/>
      <c r="RW88" s="440"/>
      <c r="RX88" s="440"/>
      <c r="RY88" s="111">
        <f t="shared" ref="RY88:RY91" si="2535">RS88+RT88-RU88+RV88-RW88+RX88</f>
        <v>0</v>
      </c>
      <c r="RZ88" s="440"/>
      <c r="SA88" s="440"/>
      <c r="SC88" s="440"/>
      <c r="SD88" s="440"/>
      <c r="SE88" s="440"/>
      <c r="SF88" s="440"/>
      <c r="SG88" s="110">
        <f t="shared" ref="SG88:SG91" si="2536">SC88+SD88-SE88+SF88</f>
        <v>0</v>
      </c>
      <c r="SH88" s="440"/>
      <c r="SI88" s="440"/>
      <c r="SJ88" s="440"/>
      <c r="SK88" s="440"/>
      <c r="SL88" s="440"/>
      <c r="SM88" s="440"/>
      <c r="SN88" s="111">
        <f t="shared" ref="SN88:SN91" si="2537">SH88+SI88-SJ88+SK88-SL88+SM88</f>
        <v>0</v>
      </c>
      <c r="SO88" s="440"/>
      <c r="SP88" s="440"/>
      <c r="SR88" s="440"/>
      <c r="SS88" s="440"/>
      <c r="ST88" s="440"/>
      <c r="SU88" s="440"/>
      <c r="SV88" s="110">
        <f t="shared" ref="SV88:SV91" si="2538">SR88+SS88-ST88+SU88</f>
        <v>0</v>
      </c>
      <c r="SW88" s="440"/>
      <c r="SX88" s="440"/>
      <c r="SY88" s="440"/>
      <c r="SZ88" s="440"/>
      <c r="TA88" s="440"/>
      <c r="TB88" s="440"/>
      <c r="TC88" s="111">
        <f t="shared" ref="TC88:TC91" si="2539">SW88+SX88-SY88+SZ88-TA88+TB88</f>
        <v>0</v>
      </c>
      <c r="TD88" s="440"/>
      <c r="TE88" s="440"/>
      <c r="TG88" s="440"/>
      <c r="TH88" s="440"/>
      <c r="TI88" s="440"/>
      <c r="TJ88" s="440"/>
      <c r="TK88" s="110">
        <f t="shared" ref="TK88:TK91" si="2540">TG88+TH88-TI88+TJ88</f>
        <v>0</v>
      </c>
      <c r="TL88" s="440"/>
      <c r="TM88" s="440"/>
      <c r="TN88" s="440"/>
      <c r="TO88" s="440"/>
      <c r="TP88" s="440"/>
      <c r="TQ88" s="440"/>
      <c r="TR88" s="111">
        <f t="shared" ref="TR88:TR91" si="2541">TL88+TM88-TN88+TO88-TP88+TQ88</f>
        <v>0</v>
      </c>
      <c r="TS88" s="440"/>
      <c r="TT88" s="440"/>
      <c r="TV88" s="440"/>
      <c r="TW88" s="440"/>
      <c r="TX88" s="440"/>
      <c r="TY88" s="440"/>
      <c r="TZ88" s="110">
        <f t="shared" ref="TZ88:TZ91" si="2542">TV88+TW88-TX88+TY88</f>
        <v>0</v>
      </c>
      <c r="UA88" s="440"/>
      <c r="UB88" s="440"/>
      <c r="UC88" s="440"/>
      <c r="UD88" s="440"/>
      <c r="UE88" s="440"/>
      <c r="UF88" s="440"/>
      <c r="UG88" s="111">
        <f t="shared" ref="UG88:UG91" si="2543">UA88+UB88-UC88+UD88-UE88+UF88</f>
        <v>0</v>
      </c>
      <c r="UH88" s="440"/>
      <c r="UI88" s="440"/>
      <c r="UK88" s="440"/>
      <c r="UL88" s="440"/>
      <c r="UM88" s="440"/>
      <c r="UN88" s="440"/>
      <c r="UO88" s="110">
        <f t="shared" ref="UO88:UO91" si="2544">UK88+UL88-UM88+UN88</f>
        <v>0</v>
      </c>
      <c r="UP88" s="440"/>
      <c r="UQ88" s="440"/>
      <c r="UR88" s="440"/>
      <c r="US88" s="440"/>
      <c r="UT88" s="440"/>
      <c r="UU88" s="440"/>
      <c r="UV88" s="111">
        <f t="shared" ref="UV88:UV91" si="2545">UP88+UQ88-UR88+US88-UT88+UU88</f>
        <v>0</v>
      </c>
      <c r="UW88" s="440"/>
      <c r="UX88" s="440"/>
      <c r="UZ88" s="440"/>
      <c r="VA88" s="440"/>
      <c r="VB88" s="440"/>
      <c r="VC88" s="440"/>
      <c r="VD88" s="110">
        <f t="shared" ref="VD88:VD91" si="2546">UZ88+VA88-VB88+VC88</f>
        <v>0</v>
      </c>
      <c r="VE88" s="440"/>
      <c r="VF88" s="440"/>
      <c r="VG88" s="440"/>
      <c r="VH88" s="440"/>
      <c r="VI88" s="440"/>
      <c r="VJ88" s="440"/>
      <c r="VK88" s="111">
        <f t="shared" ref="VK88:VK91" si="2547">VE88+VF88-VG88+VH88-VI88+VJ88</f>
        <v>0</v>
      </c>
      <c r="VL88" s="440"/>
      <c r="VM88" s="440"/>
      <c r="VO88" s="440"/>
      <c r="VP88" s="440"/>
      <c r="VQ88" s="440"/>
      <c r="VR88" s="440"/>
      <c r="VS88" s="110">
        <f t="shared" ref="VS88:VS91" si="2548">VO88+VP88-VQ88+VR88</f>
        <v>0</v>
      </c>
      <c r="VT88" s="440"/>
      <c r="VU88" s="440"/>
      <c r="VV88" s="440"/>
      <c r="VW88" s="440"/>
      <c r="VX88" s="440"/>
      <c r="VY88" s="440"/>
      <c r="VZ88" s="111">
        <f t="shared" ref="VZ88:VZ91" si="2549">VT88+VU88-VV88+VW88-VX88+VY88</f>
        <v>0</v>
      </c>
      <c r="WA88" s="440"/>
      <c r="WB88" s="440"/>
      <c r="WD88" s="440"/>
      <c r="WE88" s="440"/>
      <c r="WF88" s="440"/>
      <c r="WG88" s="440"/>
      <c r="WH88" s="110">
        <f t="shared" ref="WH88:WH91" si="2550">WD88+WE88-WF88+WG88</f>
        <v>0</v>
      </c>
      <c r="WI88" s="440"/>
      <c r="WJ88" s="440"/>
      <c r="WK88" s="440"/>
      <c r="WL88" s="440"/>
      <c r="WM88" s="440"/>
      <c r="WN88" s="440"/>
      <c r="WO88" s="111">
        <f t="shared" ref="WO88:WO91" si="2551">WI88+WJ88-WK88+WL88-WM88+WN88</f>
        <v>0</v>
      </c>
      <c r="WP88" s="440"/>
      <c r="WQ88" s="440"/>
      <c r="WS88" s="440"/>
      <c r="WT88" s="440"/>
      <c r="WU88" s="440"/>
      <c r="WV88" s="440"/>
      <c r="WW88" s="110">
        <f t="shared" ref="WW88:WW91" si="2552">WS88+WT88-WU88+WV88</f>
        <v>0</v>
      </c>
      <c r="WX88" s="440"/>
      <c r="WY88" s="440"/>
      <c r="WZ88" s="440"/>
      <c r="XA88" s="440"/>
      <c r="XB88" s="440"/>
      <c r="XC88" s="440"/>
      <c r="XD88" s="111">
        <f t="shared" ref="XD88:XD91" si="2553">WX88+WY88-WZ88+XA88-XB88+XC88</f>
        <v>0</v>
      </c>
      <c r="XE88" s="440"/>
      <c r="XF88" s="440"/>
      <c r="XH88" s="440"/>
      <c r="XI88" s="440"/>
      <c r="XJ88" s="440"/>
      <c r="XK88" s="440"/>
      <c r="XL88" s="110">
        <f t="shared" ref="XL88:XL91" si="2554">XH88+XI88-XJ88+XK88</f>
        <v>0</v>
      </c>
      <c r="XM88" s="440"/>
      <c r="XN88" s="440"/>
      <c r="XO88" s="440"/>
      <c r="XP88" s="440"/>
      <c r="XQ88" s="440"/>
      <c r="XR88" s="440"/>
      <c r="XS88" s="111">
        <f t="shared" ref="XS88:XS91" si="2555">XM88+XN88-XO88+XP88-XQ88+XR88</f>
        <v>0</v>
      </c>
      <c r="XT88" s="440"/>
      <c r="XU88" s="440"/>
      <c r="XW88" s="440"/>
      <c r="XX88" s="440"/>
      <c r="XY88" s="440"/>
      <c r="XZ88" s="440"/>
      <c r="YA88" s="110">
        <f t="shared" ref="YA88:YA91" si="2556">XW88+XX88-XY88+XZ88</f>
        <v>0</v>
      </c>
      <c r="YB88" s="440"/>
      <c r="YC88" s="440"/>
      <c r="YD88" s="440"/>
      <c r="YE88" s="440"/>
      <c r="YF88" s="440"/>
      <c r="YG88" s="440"/>
      <c r="YH88" s="111">
        <f t="shared" ref="YH88:YH91" si="2557">YB88+YC88-YD88+YE88-YF88+YG88</f>
        <v>0</v>
      </c>
      <c r="YI88" s="440"/>
      <c r="YJ88" s="440"/>
      <c r="YL88" s="440"/>
      <c r="YM88" s="440"/>
      <c r="YN88" s="440"/>
      <c r="YO88" s="440"/>
      <c r="YP88" s="110">
        <f t="shared" ref="YP88:YP91" si="2558">YL88+YM88-YN88+YO88</f>
        <v>0</v>
      </c>
      <c r="YQ88" s="440"/>
      <c r="YR88" s="440"/>
      <c r="YS88" s="440"/>
      <c r="YT88" s="440"/>
      <c r="YU88" s="440"/>
      <c r="YV88" s="440"/>
      <c r="YW88" s="111">
        <f t="shared" ref="YW88:YW91" si="2559">YQ88+YR88-YS88+YT88-YU88+YV88</f>
        <v>0</v>
      </c>
      <c r="YX88" s="440"/>
      <c r="YY88" s="440"/>
      <c r="ZA88" s="440"/>
      <c r="ZB88" s="440"/>
      <c r="ZC88" s="440"/>
      <c r="ZD88" s="440"/>
      <c r="ZE88" s="110">
        <f t="shared" ref="ZE88:ZE91" si="2560">ZA88+ZB88-ZC88+ZD88</f>
        <v>0</v>
      </c>
      <c r="ZF88" s="440"/>
      <c r="ZG88" s="440"/>
      <c r="ZH88" s="440"/>
      <c r="ZI88" s="440"/>
      <c r="ZJ88" s="440"/>
      <c r="ZK88" s="440"/>
      <c r="ZL88" s="111">
        <f t="shared" ref="ZL88:ZL91" si="2561">ZF88+ZG88-ZH88+ZI88-ZJ88+ZK88</f>
        <v>0</v>
      </c>
      <c r="ZM88" s="440"/>
      <c r="ZN88" s="440"/>
      <c r="ZP88" s="440"/>
      <c r="ZQ88" s="440"/>
      <c r="ZR88" s="440"/>
      <c r="ZS88" s="440"/>
      <c r="ZT88" s="110">
        <f t="shared" ref="ZT88:ZT91" si="2562">ZP88+ZQ88-ZR88+ZS88</f>
        <v>0</v>
      </c>
      <c r="ZU88" s="440"/>
      <c r="ZV88" s="440"/>
      <c r="ZW88" s="440"/>
      <c r="ZX88" s="440"/>
      <c r="ZY88" s="440"/>
      <c r="ZZ88" s="440"/>
      <c r="AAA88" s="111">
        <f t="shared" ref="AAA88:AAA91" si="2563">ZU88+ZV88-ZW88+ZX88-ZY88+ZZ88</f>
        <v>0</v>
      </c>
      <c r="AAB88" s="440"/>
      <c r="AAC88" s="440"/>
      <c r="AAE88" s="440"/>
      <c r="AAF88" s="440"/>
      <c r="AAG88" s="440"/>
      <c r="AAH88" s="440"/>
      <c r="AAI88" s="110">
        <f t="shared" ref="AAI88:AAI91" si="2564">AAE88+AAF88-AAG88+AAH88</f>
        <v>0</v>
      </c>
      <c r="AAJ88" s="440"/>
      <c r="AAK88" s="440"/>
      <c r="AAL88" s="440"/>
      <c r="AAM88" s="440"/>
      <c r="AAN88" s="440"/>
      <c r="AAO88" s="440"/>
      <c r="AAP88" s="111">
        <f t="shared" ref="AAP88:AAP91" si="2565">AAJ88+AAK88-AAL88+AAM88-AAN88+AAO88</f>
        <v>0</v>
      </c>
      <c r="AAQ88" s="440"/>
      <c r="AAR88" s="440"/>
      <c r="AAT88" s="440"/>
      <c r="AAU88" s="440"/>
      <c r="AAV88" s="440"/>
      <c r="AAW88" s="440"/>
      <c r="AAX88" s="110">
        <f t="shared" ref="AAX88:AAX91" si="2566">AAT88+AAU88-AAV88+AAW88</f>
        <v>0</v>
      </c>
      <c r="AAY88" s="440"/>
      <c r="AAZ88" s="440"/>
      <c r="ABA88" s="440"/>
      <c r="ABB88" s="440"/>
      <c r="ABC88" s="440"/>
      <c r="ABD88" s="440"/>
      <c r="ABE88" s="111">
        <f t="shared" ref="ABE88:ABE91" si="2567">AAY88+AAZ88-ABA88+ABB88-ABC88+ABD88</f>
        <v>0</v>
      </c>
      <c r="ABF88" s="440"/>
      <c r="ABG88" s="440"/>
      <c r="ABI88" s="440"/>
      <c r="ABJ88" s="440"/>
      <c r="ABK88" s="440"/>
      <c r="ABL88" s="440"/>
      <c r="ABM88" s="110">
        <f t="shared" ref="ABM88:ABM91" si="2568">ABI88+ABJ88-ABK88+ABL88</f>
        <v>0</v>
      </c>
      <c r="ABN88" s="440"/>
      <c r="ABO88" s="440"/>
      <c r="ABP88" s="440"/>
      <c r="ABQ88" s="440"/>
      <c r="ABR88" s="440"/>
      <c r="ABS88" s="440"/>
      <c r="ABT88" s="111">
        <f t="shared" ref="ABT88:ABT91" si="2569">ABN88+ABO88-ABP88+ABQ88-ABR88+ABS88</f>
        <v>0</v>
      </c>
      <c r="ABU88" s="440"/>
      <c r="ABV88" s="440"/>
      <c r="ABX88" s="440"/>
      <c r="ABY88" s="440"/>
      <c r="ABZ88" s="440"/>
      <c r="ACA88" s="440"/>
      <c r="ACB88" s="110">
        <f t="shared" ref="ACB88:ACB91" si="2570">ABX88+ABY88-ABZ88+ACA88</f>
        <v>0</v>
      </c>
      <c r="ACC88" s="440"/>
      <c r="ACD88" s="440"/>
      <c r="ACE88" s="440"/>
      <c r="ACF88" s="440"/>
      <c r="ACG88" s="440"/>
      <c r="ACH88" s="440"/>
      <c r="ACI88" s="111">
        <f t="shared" ref="ACI88:ACI91" si="2571">ACC88+ACD88-ACE88+ACF88-ACG88+ACH88</f>
        <v>0</v>
      </c>
      <c r="ACJ88" s="440"/>
      <c r="ACK88" s="440"/>
      <c r="ACM88" s="440"/>
      <c r="ACN88" s="440"/>
      <c r="ACO88" s="440"/>
      <c r="ACP88" s="440"/>
      <c r="ACQ88" s="110">
        <f t="shared" ref="ACQ88:ACQ91" si="2572">ACM88+ACN88-ACO88+ACP88</f>
        <v>0</v>
      </c>
      <c r="ACR88" s="440"/>
      <c r="ACS88" s="440"/>
      <c r="ACT88" s="440"/>
      <c r="ACU88" s="440"/>
      <c r="ACV88" s="440"/>
      <c r="ACW88" s="440"/>
      <c r="ACX88" s="111">
        <f t="shared" ref="ACX88:ACX91" si="2573">ACR88+ACS88-ACT88+ACU88-ACV88+ACW88</f>
        <v>0</v>
      </c>
      <c r="ACY88" s="440"/>
      <c r="ACZ88" s="440"/>
      <c r="ADB88" s="440"/>
      <c r="ADC88" s="440"/>
      <c r="ADD88" s="440"/>
      <c r="ADE88" s="440"/>
      <c r="ADF88" s="110">
        <f t="shared" ref="ADF88:ADF91" si="2574">ADB88+ADC88-ADD88+ADE88</f>
        <v>0</v>
      </c>
      <c r="ADG88" s="440"/>
      <c r="ADH88" s="440"/>
      <c r="ADI88" s="440"/>
      <c r="ADJ88" s="440"/>
      <c r="ADK88" s="440"/>
      <c r="ADL88" s="440"/>
      <c r="ADM88" s="111">
        <f t="shared" ref="ADM88:ADM91" si="2575">ADG88+ADH88-ADI88+ADJ88-ADK88+ADL88</f>
        <v>0</v>
      </c>
      <c r="ADN88" s="440"/>
      <c r="ADO88" s="440"/>
      <c r="ADQ88" s="440"/>
      <c r="ADR88" s="440"/>
      <c r="ADS88" s="440"/>
      <c r="ADT88" s="440"/>
      <c r="ADU88" s="110">
        <f t="shared" ref="ADU88:ADU91" si="2576">ADQ88+ADR88-ADS88+ADT88</f>
        <v>0</v>
      </c>
      <c r="ADV88" s="440"/>
      <c r="ADW88" s="440"/>
      <c r="ADX88" s="440"/>
      <c r="ADY88" s="440"/>
      <c r="ADZ88" s="440"/>
      <c r="AEA88" s="440"/>
      <c r="AEB88" s="111">
        <f t="shared" ref="AEB88:AEB91" si="2577">ADV88+ADW88-ADX88+ADY88-ADZ88+AEA88</f>
        <v>0</v>
      </c>
      <c r="AEC88" s="440"/>
      <c r="AED88" s="440"/>
      <c r="AEF88" s="440"/>
      <c r="AEG88" s="440"/>
      <c r="AEH88" s="440"/>
      <c r="AEI88" s="440"/>
      <c r="AEJ88" s="110">
        <f t="shared" ref="AEJ88:AEJ91" si="2578">AEF88+AEG88-AEH88+AEI88</f>
        <v>0</v>
      </c>
      <c r="AEK88" s="440"/>
      <c r="AEL88" s="440"/>
      <c r="AEM88" s="440"/>
      <c r="AEN88" s="440"/>
      <c r="AEO88" s="440"/>
      <c r="AEP88" s="440"/>
      <c r="AEQ88" s="111">
        <f t="shared" ref="AEQ88:AEQ91" si="2579">AEK88+AEL88-AEM88+AEN88-AEO88+AEP88</f>
        <v>0</v>
      </c>
      <c r="AER88" s="440"/>
      <c r="AES88" s="440"/>
      <c r="AEU88" s="440"/>
      <c r="AEV88" s="440"/>
      <c r="AEW88" s="440"/>
      <c r="AEX88" s="440"/>
      <c r="AEY88" s="110">
        <f t="shared" ref="AEY88:AEY91" si="2580">AEU88+AEV88-AEW88+AEX88</f>
        <v>0</v>
      </c>
      <c r="AEZ88" s="440"/>
      <c r="AFA88" s="440"/>
      <c r="AFB88" s="440"/>
      <c r="AFC88" s="440"/>
      <c r="AFD88" s="440"/>
      <c r="AFE88" s="440"/>
      <c r="AFF88" s="111">
        <f t="shared" ref="AFF88:AFF91" si="2581">AEZ88+AFA88-AFB88+AFC88-AFD88+AFE88</f>
        <v>0</v>
      </c>
      <c r="AFG88" s="440"/>
      <c r="AFH88" s="440"/>
      <c r="AFJ88" s="440"/>
      <c r="AFK88" s="440"/>
      <c r="AFL88" s="440"/>
      <c r="AFM88" s="440"/>
      <c r="AFN88" s="110">
        <f t="shared" ref="AFN88:AFN91" si="2582">AFJ88+AFK88-AFL88+AFM88</f>
        <v>0</v>
      </c>
      <c r="AFO88" s="440"/>
      <c r="AFP88" s="440"/>
      <c r="AFQ88" s="440"/>
      <c r="AFR88" s="440"/>
      <c r="AFS88" s="440"/>
      <c r="AFT88" s="440"/>
      <c r="AFU88" s="111">
        <f t="shared" ref="AFU88:AFU91" si="2583">AFO88+AFP88-AFQ88+AFR88-AFS88+AFT88</f>
        <v>0</v>
      </c>
      <c r="AFV88" s="440"/>
      <c r="AFW88" s="440"/>
      <c r="AFY88" s="440"/>
      <c r="AFZ88" s="440"/>
      <c r="AGA88" s="440"/>
      <c r="AGB88" s="440"/>
      <c r="AGC88" s="110">
        <f t="shared" ref="AGC88:AGC91" si="2584">AFY88+AFZ88-AGA88+AGB88</f>
        <v>0</v>
      </c>
      <c r="AGD88" s="440"/>
      <c r="AGE88" s="440"/>
      <c r="AGF88" s="440"/>
      <c r="AGG88" s="440"/>
      <c r="AGH88" s="440"/>
      <c r="AGI88" s="440"/>
      <c r="AGJ88" s="111">
        <f t="shared" ref="AGJ88:AGJ91" si="2585">AGD88+AGE88-AGF88+AGG88-AGH88+AGI88</f>
        <v>0</v>
      </c>
      <c r="AGK88" s="440"/>
      <c r="AGL88" s="440"/>
      <c r="AGN88" s="440"/>
      <c r="AGO88" s="440"/>
      <c r="AGP88" s="440"/>
      <c r="AGQ88" s="440"/>
      <c r="AGR88" s="110">
        <f t="shared" ref="AGR88:AGR91" si="2586">AGN88+AGO88-AGP88+AGQ88</f>
        <v>0</v>
      </c>
      <c r="AGS88" s="440"/>
      <c r="AGT88" s="440"/>
      <c r="AGU88" s="440"/>
      <c r="AGV88" s="440"/>
      <c r="AGW88" s="440"/>
      <c r="AGX88" s="440"/>
      <c r="AGY88" s="111">
        <f t="shared" ref="AGY88:AGY91" si="2587">AGS88+AGT88-AGU88+AGV88-AGW88+AGX88</f>
        <v>0</v>
      </c>
      <c r="AGZ88" s="440"/>
      <c r="AHA88" s="440"/>
      <c r="AHC88" s="440"/>
      <c r="AHD88" s="440"/>
      <c r="AHE88" s="440"/>
      <c r="AHF88" s="440"/>
      <c r="AHG88" s="110">
        <f t="shared" ref="AHG88:AHG91" si="2588">AHC88+AHD88-AHE88+AHF88</f>
        <v>0</v>
      </c>
      <c r="AHH88" s="440"/>
      <c r="AHI88" s="440"/>
      <c r="AHJ88" s="440"/>
      <c r="AHK88" s="440"/>
      <c r="AHL88" s="440"/>
      <c r="AHM88" s="440"/>
      <c r="AHN88" s="111">
        <f t="shared" ref="AHN88:AHN91" si="2589">AHH88+AHI88-AHJ88+AHK88-AHL88+AHM88</f>
        <v>0</v>
      </c>
      <c r="AHO88" s="440"/>
      <c r="AHP88" s="440"/>
      <c r="AHR88" s="440"/>
      <c r="AHS88" s="440"/>
      <c r="AHT88" s="440"/>
      <c r="AHU88" s="440"/>
      <c r="AHV88" s="110">
        <f t="shared" ref="AHV88:AHV91" si="2590">AHR88+AHS88-AHT88+AHU88</f>
        <v>0</v>
      </c>
      <c r="AHW88" s="440"/>
      <c r="AHX88" s="440"/>
      <c r="AHY88" s="440"/>
      <c r="AHZ88" s="440"/>
      <c r="AIA88" s="440"/>
      <c r="AIB88" s="440"/>
      <c r="AIC88" s="111">
        <f t="shared" ref="AIC88:AIC91" si="2591">AHW88+AHX88-AHY88+AHZ88-AIA88+AIB88</f>
        <v>0</v>
      </c>
      <c r="AID88" s="440"/>
      <c r="AIE88" s="440"/>
    </row>
    <row r="89" spans="1:915" x14ac:dyDescent="0.3">
      <c r="A89" s="33" t="s">
        <v>132</v>
      </c>
      <c r="B89" s="34" t="s">
        <v>138</v>
      </c>
      <c r="C89" s="439"/>
      <c r="D89" s="440"/>
      <c r="E89" s="440"/>
      <c r="F89" s="440"/>
      <c r="G89" s="110">
        <f t="shared" si="2470"/>
        <v>0</v>
      </c>
      <c r="H89" s="440"/>
      <c r="I89" s="440"/>
      <c r="J89" s="440"/>
      <c r="K89" s="440"/>
      <c r="L89" s="440"/>
      <c r="M89" s="440"/>
      <c r="N89" s="111">
        <f t="shared" si="2471"/>
        <v>0</v>
      </c>
      <c r="O89" s="440"/>
      <c r="P89" s="440"/>
      <c r="Q89" s="440"/>
      <c r="R89" s="440"/>
      <c r="S89" s="440"/>
      <c r="T89" s="440"/>
      <c r="U89" s="110">
        <f t="shared" si="2472"/>
        <v>0</v>
      </c>
      <c r="V89" s="440"/>
      <c r="W89" s="440"/>
      <c r="X89" s="440"/>
      <c r="Y89" s="440"/>
      <c r="Z89" s="440"/>
      <c r="AA89" s="440"/>
      <c r="AB89" s="111">
        <f t="shared" si="2473"/>
        <v>0</v>
      </c>
      <c r="AC89" s="440"/>
      <c r="AD89" s="440"/>
      <c r="AF89" s="440"/>
      <c r="AG89" s="440"/>
      <c r="AH89" s="440"/>
      <c r="AI89" s="440"/>
      <c r="AJ89" s="110">
        <f t="shared" si="2474"/>
        <v>0</v>
      </c>
      <c r="AK89" s="440"/>
      <c r="AL89" s="440"/>
      <c r="AM89" s="440"/>
      <c r="AN89" s="440"/>
      <c r="AO89" s="440"/>
      <c r="AP89" s="440"/>
      <c r="AQ89" s="111">
        <f t="shared" si="2475"/>
        <v>0</v>
      </c>
      <c r="AR89" s="440"/>
      <c r="AS89" s="440"/>
      <c r="AU89" s="440"/>
      <c r="AV89" s="440"/>
      <c r="AW89" s="440"/>
      <c r="AX89" s="440"/>
      <c r="AY89" s="110">
        <f t="shared" si="2476"/>
        <v>0</v>
      </c>
      <c r="AZ89" s="440"/>
      <c r="BA89" s="440"/>
      <c r="BB89" s="440"/>
      <c r="BC89" s="440"/>
      <c r="BD89" s="440"/>
      <c r="BE89" s="440"/>
      <c r="BF89" s="111">
        <f t="shared" si="2477"/>
        <v>0</v>
      </c>
      <c r="BG89" s="440"/>
      <c r="BH89" s="440"/>
      <c r="BJ89" s="440"/>
      <c r="BK89" s="440"/>
      <c r="BL89" s="440"/>
      <c r="BM89" s="440"/>
      <c r="BN89" s="110">
        <f t="shared" si="2478"/>
        <v>0</v>
      </c>
      <c r="BO89" s="440"/>
      <c r="BP89" s="440"/>
      <c r="BQ89" s="440"/>
      <c r="BR89" s="440"/>
      <c r="BS89" s="440"/>
      <c r="BT89" s="440"/>
      <c r="BU89" s="111">
        <f t="shared" si="2479"/>
        <v>0</v>
      </c>
      <c r="BV89" s="440"/>
      <c r="BW89" s="440"/>
      <c r="BY89" s="440"/>
      <c r="BZ89" s="440"/>
      <c r="CA89" s="440"/>
      <c r="CB89" s="440"/>
      <c r="CC89" s="110">
        <f t="shared" si="2480"/>
        <v>0</v>
      </c>
      <c r="CD89" s="440"/>
      <c r="CE89" s="440"/>
      <c r="CF89" s="440"/>
      <c r="CG89" s="440"/>
      <c r="CH89" s="440"/>
      <c r="CI89" s="440"/>
      <c r="CJ89" s="111">
        <f t="shared" si="2481"/>
        <v>0</v>
      </c>
      <c r="CK89" s="440"/>
      <c r="CL89" s="440"/>
      <c r="CN89" s="440"/>
      <c r="CO89" s="440"/>
      <c r="CP89" s="440"/>
      <c r="CQ89" s="440"/>
      <c r="CR89" s="110">
        <f t="shared" si="2482"/>
        <v>0</v>
      </c>
      <c r="CS89" s="440"/>
      <c r="CT89" s="440"/>
      <c r="CU89" s="440"/>
      <c r="CV89" s="440"/>
      <c r="CW89" s="440"/>
      <c r="CX89" s="440"/>
      <c r="CY89" s="111">
        <f t="shared" si="2483"/>
        <v>0</v>
      </c>
      <c r="CZ89" s="440"/>
      <c r="DA89" s="440"/>
      <c r="DC89" s="440"/>
      <c r="DD89" s="440"/>
      <c r="DE89" s="440"/>
      <c r="DF89" s="440"/>
      <c r="DG89" s="110">
        <f t="shared" si="2484"/>
        <v>0</v>
      </c>
      <c r="DH89" s="440"/>
      <c r="DI89" s="440"/>
      <c r="DJ89" s="440"/>
      <c r="DK89" s="440"/>
      <c r="DL89" s="440"/>
      <c r="DM89" s="440"/>
      <c r="DN89" s="111">
        <f t="shared" si="2485"/>
        <v>0</v>
      </c>
      <c r="DO89" s="440"/>
      <c r="DP89" s="440"/>
      <c r="DR89" s="440"/>
      <c r="DS89" s="440"/>
      <c r="DT89" s="440"/>
      <c r="DU89" s="440"/>
      <c r="DV89" s="110">
        <f t="shared" si="2486"/>
        <v>0</v>
      </c>
      <c r="DW89" s="440"/>
      <c r="DX89" s="440"/>
      <c r="DY89" s="440"/>
      <c r="DZ89" s="440"/>
      <c r="EA89" s="440"/>
      <c r="EB89" s="440"/>
      <c r="EC89" s="111">
        <f t="shared" si="2487"/>
        <v>0</v>
      </c>
      <c r="ED89" s="440"/>
      <c r="EE89" s="440"/>
      <c r="EG89" s="440"/>
      <c r="EH89" s="440"/>
      <c r="EI89" s="440"/>
      <c r="EJ89" s="440"/>
      <c r="EK89" s="110">
        <f t="shared" si="2488"/>
        <v>0</v>
      </c>
      <c r="EL89" s="440"/>
      <c r="EM89" s="440"/>
      <c r="EN89" s="440"/>
      <c r="EO89" s="440"/>
      <c r="EP89" s="440"/>
      <c r="EQ89" s="440"/>
      <c r="ER89" s="111">
        <f t="shared" si="2489"/>
        <v>0</v>
      </c>
      <c r="ES89" s="440"/>
      <c r="ET89" s="440"/>
      <c r="EV89" s="440"/>
      <c r="EW89" s="440"/>
      <c r="EX89" s="440"/>
      <c r="EY89" s="440"/>
      <c r="EZ89" s="110">
        <f t="shared" si="2490"/>
        <v>0</v>
      </c>
      <c r="FA89" s="440"/>
      <c r="FB89" s="440"/>
      <c r="FC89" s="440"/>
      <c r="FD89" s="440"/>
      <c r="FE89" s="440"/>
      <c r="FF89" s="440"/>
      <c r="FG89" s="111">
        <f t="shared" si="2491"/>
        <v>0</v>
      </c>
      <c r="FH89" s="440"/>
      <c r="FI89" s="440"/>
      <c r="FK89" s="440"/>
      <c r="FL89" s="440"/>
      <c r="FM89" s="440"/>
      <c r="FN89" s="440"/>
      <c r="FO89" s="110">
        <f t="shared" si="2492"/>
        <v>0</v>
      </c>
      <c r="FP89" s="440"/>
      <c r="FQ89" s="440"/>
      <c r="FR89" s="440"/>
      <c r="FS89" s="440"/>
      <c r="FT89" s="440"/>
      <c r="FU89" s="440"/>
      <c r="FV89" s="111">
        <f t="shared" si="2493"/>
        <v>0</v>
      </c>
      <c r="FW89" s="440"/>
      <c r="FX89" s="440"/>
      <c r="FZ89" s="440"/>
      <c r="GA89" s="440"/>
      <c r="GB89" s="440"/>
      <c r="GC89" s="440"/>
      <c r="GD89" s="110">
        <f t="shared" si="2494"/>
        <v>0</v>
      </c>
      <c r="GE89" s="440"/>
      <c r="GF89" s="440"/>
      <c r="GG89" s="440"/>
      <c r="GH89" s="440"/>
      <c r="GI89" s="440"/>
      <c r="GJ89" s="440"/>
      <c r="GK89" s="111">
        <f t="shared" si="2495"/>
        <v>0</v>
      </c>
      <c r="GL89" s="440"/>
      <c r="GM89" s="440"/>
      <c r="GO89" s="440"/>
      <c r="GP89" s="440"/>
      <c r="GQ89" s="440"/>
      <c r="GR89" s="440"/>
      <c r="GS89" s="110">
        <f t="shared" si="2496"/>
        <v>0</v>
      </c>
      <c r="GT89" s="440"/>
      <c r="GU89" s="440"/>
      <c r="GV89" s="440"/>
      <c r="GW89" s="440"/>
      <c r="GX89" s="440"/>
      <c r="GY89" s="440"/>
      <c r="GZ89" s="111">
        <f t="shared" si="2497"/>
        <v>0</v>
      </c>
      <c r="HA89" s="440"/>
      <c r="HB89" s="440"/>
      <c r="HD89" s="440"/>
      <c r="HE89" s="440"/>
      <c r="HF89" s="440"/>
      <c r="HG89" s="440"/>
      <c r="HH89" s="110">
        <f t="shared" si="2498"/>
        <v>0</v>
      </c>
      <c r="HI89" s="440"/>
      <c r="HJ89" s="440"/>
      <c r="HK89" s="440"/>
      <c r="HL89" s="440"/>
      <c r="HM89" s="440"/>
      <c r="HN89" s="440"/>
      <c r="HO89" s="111">
        <f t="shared" si="2499"/>
        <v>0</v>
      </c>
      <c r="HP89" s="440"/>
      <c r="HQ89" s="440"/>
      <c r="HS89" s="440"/>
      <c r="HT89" s="440"/>
      <c r="HU89" s="440"/>
      <c r="HV89" s="440"/>
      <c r="HW89" s="110">
        <f t="shared" si="2500"/>
        <v>0</v>
      </c>
      <c r="HX89" s="440"/>
      <c r="HY89" s="440"/>
      <c r="HZ89" s="440"/>
      <c r="IA89" s="440"/>
      <c r="IB89" s="440"/>
      <c r="IC89" s="440"/>
      <c r="ID89" s="111">
        <f t="shared" si="2501"/>
        <v>0</v>
      </c>
      <c r="IE89" s="440"/>
      <c r="IF89" s="440"/>
      <c r="IH89" s="440"/>
      <c r="II89" s="440"/>
      <c r="IJ89" s="440"/>
      <c r="IK89" s="440"/>
      <c r="IL89" s="110">
        <f t="shared" si="2502"/>
        <v>0</v>
      </c>
      <c r="IM89" s="440"/>
      <c r="IN89" s="440"/>
      <c r="IO89" s="440"/>
      <c r="IP89" s="440"/>
      <c r="IQ89" s="440"/>
      <c r="IR89" s="440"/>
      <c r="IS89" s="111">
        <f t="shared" si="2503"/>
        <v>0</v>
      </c>
      <c r="IT89" s="440"/>
      <c r="IU89" s="440"/>
      <c r="IW89" s="440"/>
      <c r="IX89" s="440"/>
      <c r="IY89" s="440"/>
      <c r="IZ89" s="440"/>
      <c r="JA89" s="110">
        <f t="shared" si="2504"/>
        <v>0</v>
      </c>
      <c r="JB89" s="440"/>
      <c r="JC89" s="440"/>
      <c r="JD89" s="440"/>
      <c r="JE89" s="440"/>
      <c r="JF89" s="440"/>
      <c r="JG89" s="440"/>
      <c r="JH89" s="111">
        <f t="shared" si="2505"/>
        <v>0</v>
      </c>
      <c r="JI89" s="440"/>
      <c r="JJ89" s="440"/>
      <c r="JL89" s="440"/>
      <c r="JM89" s="440"/>
      <c r="JN89" s="440"/>
      <c r="JO89" s="440"/>
      <c r="JP89" s="110">
        <f t="shared" si="2506"/>
        <v>0</v>
      </c>
      <c r="JQ89" s="440"/>
      <c r="JR89" s="440"/>
      <c r="JS89" s="440"/>
      <c r="JT89" s="440"/>
      <c r="JU89" s="440"/>
      <c r="JV89" s="440"/>
      <c r="JW89" s="111">
        <f t="shared" si="2507"/>
        <v>0</v>
      </c>
      <c r="JX89" s="440"/>
      <c r="JY89" s="440"/>
      <c r="KA89" s="440"/>
      <c r="KB89" s="440"/>
      <c r="KC89" s="440"/>
      <c r="KD89" s="440"/>
      <c r="KE89" s="110">
        <f t="shared" si="2508"/>
        <v>0</v>
      </c>
      <c r="KF89" s="440"/>
      <c r="KG89" s="440"/>
      <c r="KH89" s="440"/>
      <c r="KI89" s="440"/>
      <c r="KJ89" s="440"/>
      <c r="KK89" s="440"/>
      <c r="KL89" s="111">
        <f t="shared" si="2509"/>
        <v>0</v>
      </c>
      <c r="KM89" s="440"/>
      <c r="KN89" s="440"/>
      <c r="KP89" s="440"/>
      <c r="KQ89" s="440"/>
      <c r="KR89" s="440"/>
      <c r="KS89" s="440"/>
      <c r="KT89" s="110">
        <f t="shared" si="2510"/>
        <v>0</v>
      </c>
      <c r="KU89" s="440"/>
      <c r="KV89" s="440"/>
      <c r="KW89" s="440"/>
      <c r="KX89" s="440"/>
      <c r="KY89" s="440"/>
      <c r="KZ89" s="440"/>
      <c r="LA89" s="111">
        <f t="shared" si="2511"/>
        <v>0</v>
      </c>
      <c r="LB89" s="440"/>
      <c r="LC89" s="440"/>
      <c r="LE89" s="440"/>
      <c r="LF89" s="440"/>
      <c r="LG89" s="440"/>
      <c r="LH89" s="440"/>
      <c r="LI89" s="110">
        <f t="shared" si="2512"/>
        <v>0</v>
      </c>
      <c r="LJ89" s="440"/>
      <c r="LK89" s="440"/>
      <c r="LL89" s="440"/>
      <c r="LM89" s="440"/>
      <c r="LN89" s="440"/>
      <c r="LO89" s="440"/>
      <c r="LP89" s="111">
        <f t="shared" si="2513"/>
        <v>0</v>
      </c>
      <c r="LQ89" s="440"/>
      <c r="LR89" s="440"/>
      <c r="LT89" s="440"/>
      <c r="LU89" s="440"/>
      <c r="LV89" s="440"/>
      <c r="LW89" s="440"/>
      <c r="LX89" s="110">
        <f t="shared" si="2514"/>
        <v>0</v>
      </c>
      <c r="LY89" s="440"/>
      <c r="LZ89" s="440"/>
      <c r="MA89" s="440"/>
      <c r="MB89" s="440"/>
      <c r="MC89" s="440"/>
      <c r="MD89" s="440"/>
      <c r="ME89" s="111">
        <f t="shared" si="2515"/>
        <v>0</v>
      </c>
      <c r="MF89" s="440"/>
      <c r="MG89" s="440"/>
      <c r="MI89" s="440"/>
      <c r="MJ89" s="440"/>
      <c r="MK89" s="440"/>
      <c r="ML89" s="440"/>
      <c r="MM89" s="110">
        <f t="shared" si="2516"/>
        <v>0</v>
      </c>
      <c r="MN89" s="440"/>
      <c r="MO89" s="440"/>
      <c r="MP89" s="440"/>
      <c r="MQ89" s="440"/>
      <c r="MR89" s="440"/>
      <c r="MS89" s="440"/>
      <c r="MT89" s="111">
        <f t="shared" si="2517"/>
        <v>0</v>
      </c>
      <c r="MU89" s="440"/>
      <c r="MV89" s="440"/>
      <c r="MX89" s="440"/>
      <c r="MY89" s="440"/>
      <c r="MZ89" s="440"/>
      <c r="NA89" s="440"/>
      <c r="NB89" s="110">
        <f t="shared" si="2518"/>
        <v>0</v>
      </c>
      <c r="NC89" s="440"/>
      <c r="ND89" s="440"/>
      <c r="NE89" s="440"/>
      <c r="NF89" s="440"/>
      <c r="NG89" s="440"/>
      <c r="NH89" s="440"/>
      <c r="NI89" s="111">
        <f t="shared" si="2519"/>
        <v>0</v>
      </c>
      <c r="NJ89" s="440"/>
      <c r="NK89" s="440"/>
      <c r="NM89" s="440"/>
      <c r="NN89" s="440"/>
      <c r="NO89" s="440"/>
      <c r="NP89" s="440"/>
      <c r="NQ89" s="110">
        <f t="shared" si="2520"/>
        <v>0</v>
      </c>
      <c r="NR89" s="440"/>
      <c r="NS89" s="440"/>
      <c r="NT89" s="440"/>
      <c r="NU89" s="440"/>
      <c r="NV89" s="440"/>
      <c r="NW89" s="440"/>
      <c r="NX89" s="111">
        <f t="shared" si="2521"/>
        <v>0</v>
      </c>
      <c r="NY89" s="440"/>
      <c r="NZ89" s="440"/>
      <c r="OB89" s="440"/>
      <c r="OC89" s="440"/>
      <c r="OD89" s="440"/>
      <c r="OE89" s="440"/>
      <c r="OF89" s="110">
        <f t="shared" si="2522"/>
        <v>0</v>
      </c>
      <c r="OG89" s="440"/>
      <c r="OH89" s="440"/>
      <c r="OI89" s="440"/>
      <c r="OJ89" s="440"/>
      <c r="OK89" s="440"/>
      <c r="OL89" s="440"/>
      <c r="OM89" s="111">
        <f t="shared" si="2523"/>
        <v>0</v>
      </c>
      <c r="ON89" s="440"/>
      <c r="OO89" s="440"/>
      <c r="OQ89" s="440"/>
      <c r="OR89" s="440"/>
      <c r="OS89" s="440"/>
      <c r="OT89" s="440"/>
      <c r="OU89" s="110">
        <f t="shared" si="2524"/>
        <v>0</v>
      </c>
      <c r="OV89" s="440"/>
      <c r="OW89" s="440"/>
      <c r="OX89" s="440"/>
      <c r="OY89" s="440"/>
      <c r="OZ89" s="440"/>
      <c r="PA89" s="440"/>
      <c r="PB89" s="111">
        <f t="shared" si="2525"/>
        <v>0</v>
      </c>
      <c r="PC89" s="440"/>
      <c r="PD89" s="440"/>
      <c r="PF89" s="440"/>
      <c r="PG89" s="440"/>
      <c r="PH89" s="440"/>
      <c r="PI89" s="440"/>
      <c r="PJ89" s="110">
        <f t="shared" si="2526"/>
        <v>0</v>
      </c>
      <c r="PK89" s="440"/>
      <c r="PL89" s="440"/>
      <c r="PM89" s="440"/>
      <c r="PN89" s="440"/>
      <c r="PO89" s="440"/>
      <c r="PP89" s="440"/>
      <c r="PQ89" s="111">
        <f t="shared" si="2527"/>
        <v>0</v>
      </c>
      <c r="PR89" s="440"/>
      <c r="PS89" s="440"/>
      <c r="PU89" s="440"/>
      <c r="PV89" s="440"/>
      <c r="PW89" s="440"/>
      <c r="PX89" s="440"/>
      <c r="PY89" s="110">
        <f t="shared" si="2528"/>
        <v>0</v>
      </c>
      <c r="PZ89" s="440"/>
      <c r="QA89" s="440"/>
      <c r="QB89" s="440"/>
      <c r="QC89" s="440"/>
      <c r="QD89" s="440"/>
      <c r="QE89" s="440"/>
      <c r="QF89" s="111">
        <f t="shared" si="2529"/>
        <v>0</v>
      </c>
      <c r="QG89" s="440"/>
      <c r="QH89" s="440"/>
      <c r="QJ89" s="440"/>
      <c r="QK89" s="440"/>
      <c r="QL89" s="440"/>
      <c r="QM89" s="440"/>
      <c r="QN89" s="110">
        <f t="shared" si="2530"/>
        <v>0</v>
      </c>
      <c r="QO89" s="440"/>
      <c r="QP89" s="440"/>
      <c r="QQ89" s="440"/>
      <c r="QR89" s="440"/>
      <c r="QS89" s="440"/>
      <c r="QT89" s="440"/>
      <c r="QU89" s="111">
        <f t="shared" si="2531"/>
        <v>0</v>
      </c>
      <c r="QV89" s="440"/>
      <c r="QW89" s="440"/>
      <c r="QY89" s="440"/>
      <c r="QZ89" s="440"/>
      <c r="RA89" s="440"/>
      <c r="RB89" s="440"/>
      <c r="RC89" s="110">
        <f t="shared" si="2532"/>
        <v>0</v>
      </c>
      <c r="RD89" s="440"/>
      <c r="RE89" s="440"/>
      <c r="RF89" s="440"/>
      <c r="RG89" s="440"/>
      <c r="RH89" s="440"/>
      <c r="RI89" s="440"/>
      <c r="RJ89" s="111">
        <f t="shared" si="2533"/>
        <v>0</v>
      </c>
      <c r="RK89" s="440"/>
      <c r="RL89" s="440"/>
      <c r="RN89" s="440"/>
      <c r="RO89" s="440"/>
      <c r="RP89" s="440"/>
      <c r="RQ89" s="440"/>
      <c r="RR89" s="110">
        <f t="shared" si="2534"/>
        <v>0</v>
      </c>
      <c r="RS89" s="440"/>
      <c r="RT89" s="440"/>
      <c r="RU89" s="440"/>
      <c r="RV89" s="440"/>
      <c r="RW89" s="440"/>
      <c r="RX89" s="440"/>
      <c r="RY89" s="111">
        <f t="shared" si="2535"/>
        <v>0</v>
      </c>
      <c r="RZ89" s="440"/>
      <c r="SA89" s="440"/>
      <c r="SC89" s="440"/>
      <c r="SD89" s="440"/>
      <c r="SE89" s="440"/>
      <c r="SF89" s="440"/>
      <c r="SG89" s="110">
        <f t="shared" si="2536"/>
        <v>0</v>
      </c>
      <c r="SH89" s="440"/>
      <c r="SI89" s="440"/>
      <c r="SJ89" s="440"/>
      <c r="SK89" s="440"/>
      <c r="SL89" s="440"/>
      <c r="SM89" s="440"/>
      <c r="SN89" s="111">
        <f t="shared" si="2537"/>
        <v>0</v>
      </c>
      <c r="SO89" s="440"/>
      <c r="SP89" s="440"/>
      <c r="SR89" s="440"/>
      <c r="SS89" s="440"/>
      <c r="ST89" s="440"/>
      <c r="SU89" s="440"/>
      <c r="SV89" s="110">
        <f t="shared" si="2538"/>
        <v>0</v>
      </c>
      <c r="SW89" s="440"/>
      <c r="SX89" s="440"/>
      <c r="SY89" s="440"/>
      <c r="SZ89" s="440"/>
      <c r="TA89" s="440"/>
      <c r="TB89" s="440"/>
      <c r="TC89" s="111">
        <f t="shared" si="2539"/>
        <v>0</v>
      </c>
      <c r="TD89" s="440"/>
      <c r="TE89" s="440"/>
      <c r="TG89" s="440"/>
      <c r="TH89" s="440"/>
      <c r="TI89" s="440"/>
      <c r="TJ89" s="440"/>
      <c r="TK89" s="110">
        <f t="shared" si="2540"/>
        <v>0</v>
      </c>
      <c r="TL89" s="440"/>
      <c r="TM89" s="440"/>
      <c r="TN89" s="440"/>
      <c r="TO89" s="440"/>
      <c r="TP89" s="440"/>
      <c r="TQ89" s="440"/>
      <c r="TR89" s="111">
        <f t="shared" si="2541"/>
        <v>0</v>
      </c>
      <c r="TS89" s="440"/>
      <c r="TT89" s="440"/>
      <c r="TV89" s="440"/>
      <c r="TW89" s="440"/>
      <c r="TX89" s="440"/>
      <c r="TY89" s="440"/>
      <c r="TZ89" s="110">
        <f t="shared" si="2542"/>
        <v>0</v>
      </c>
      <c r="UA89" s="440"/>
      <c r="UB89" s="440"/>
      <c r="UC89" s="440"/>
      <c r="UD89" s="440"/>
      <c r="UE89" s="440"/>
      <c r="UF89" s="440"/>
      <c r="UG89" s="111">
        <f t="shared" si="2543"/>
        <v>0</v>
      </c>
      <c r="UH89" s="440"/>
      <c r="UI89" s="440"/>
      <c r="UK89" s="440"/>
      <c r="UL89" s="440"/>
      <c r="UM89" s="440"/>
      <c r="UN89" s="440"/>
      <c r="UO89" s="110">
        <f t="shared" si="2544"/>
        <v>0</v>
      </c>
      <c r="UP89" s="440"/>
      <c r="UQ89" s="440"/>
      <c r="UR89" s="440"/>
      <c r="US89" s="440"/>
      <c r="UT89" s="440"/>
      <c r="UU89" s="440"/>
      <c r="UV89" s="111">
        <f t="shared" si="2545"/>
        <v>0</v>
      </c>
      <c r="UW89" s="440"/>
      <c r="UX89" s="440"/>
      <c r="UZ89" s="440"/>
      <c r="VA89" s="440"/>
      <c r="VB89" s="440"/>
      <c r="VC89" s="440"/>
      <c r="VD89" s="110">
        <f t="shared" si="2546"/>
        <v>0</v>
      </c>
      <c r="VE89" s="440"/>
      <c r="VF89" s="440"/>
      <c r="VG89" s="440"/>
      <c r="VH89" s="440"/>
      <c r="VI89" s="440"/>
      <c r="VJ89" s="440"/>
      <c r="VK89" s="111">
        <f t="shared" si="2547"/>
        <v>0</v>
      </c>
      <c r="VL89" s="440"/>
      <c r="VM89" s="440"/>
      <c r="VO89" s="440"/>
      <c r="VP89" s="440"/>
      <c r="VQ89" s="440"/>
      <c r="VR89" s="440"/>
      <c r="VS89" s="110">
        <f t="shared" si="2548"/>
        <v>0</v>
      </c>
      <c r="VT89" s="440"/>
      <c r="VU89" s="440"/>
      <c r="VV89" s="440"/>
      <c r="VW89" s="440"/>
      <c r="VX89" s="440"/>
      <c r="VY89" s="440"/>
      <c r="VZ89" s="111">
        <f t="shared" si="2549"/>
        <v>0</v>
      </c>
      <c r="WA89" s="440"/>
      <c r="WB89" s="440"/>
      <c r="WD89" s="440"/>
      <c r="WE89" s="440"/>
      <c r="WF89" s="440"/>
      <c r="WG89" s="440"/>
      <c r="WH89" s="110">
        <f t="shared" si="2550"/>
        <v>0</v>
      </c>
      <c r="WI89" s="440"/>
      <c r="WJ89" s="440"/>
      <c r="WK89" s="440"/>
      <c r="WL89" s="440"/>
      <c r="WM89" s="440"/>
      <c r="WN89" s="440"/>
      <c r="WO89" s="111">
        <f t="shared" si="2551"/>
        <v>0</v>
      </c>
      <c r="WP89" s="440"/>
      <c r="WQ89" s="440"/>
      <c r="WS89" s="440"/>
      <c r="WT89" s="440"/>
      <c r="WU89" s="440"/>
      <c r="WV89" s="440"/>
      <c r="WW89" s="110">
        <f t="shared" si="2552"/>
        <v>0</v>
      </c>
      <c r="WX89" s="440"/>
      <c r="WY89" s="440"/>
      <c r="WZ89" s="440"/>
      <c r="XA89" s="440"/>
      <c r="XB89" s="440"/>
      <c r="XC89" s="440"/>
      <c r="XD89" s="111">
        <f t="shared" si="2553"/>
        <v>0</v>
      </c>
      <c r="XE89" s="440"/>
      <c r="XF89" s="440"/>
      <c r="XH89" s="440"/>
      <c r="XI89" s="440"/>
      <c r="XJ89" s="440"/>
      <c r="XK89" s="440"/>
      <c r="XL89" s="110">
        <f t="shared" si="2554"/>
        <v>0</v>
      </c>
      <c r="XM89" s="440"/>
      <c r="XN89" s="440"/>
      <c r="XO89" s="440"/>
      <c r="XP89" s="440"/>
      <c r="XQ89" s="440"/>
      <c r="XR89" s="440"/>
      <c r="XS89" s="111">
        <f t="shared" si="2555"/>
        <v>0</v>
      </c>
      <c r="XT89" s="440"/>
      <c r="XU89" s="440"/>
      <c r="XW89" s="440"/>
      <c r="XX89" s="440"/>
      <c r="XY89" s="440"/>
      <c r="XZ89" s="440"/>
      <c r="YA89" s="110">
        <f t="shared" si="2556"/>
        <v>0</v>
      </c>
      <c r="YB89" s="440"/>
      <c r="YC89" s="440"/>
      <c r="YD89" s="440"/>
      <c r="YE89" s="440"/>
      <c r="YF89" s="440"/>
      <c r="YG89" s="440"/>
      <c r="YH89" s="111">
        <f t="shared" si="2557"/>
        <v>0</v>
      </c>
      <c r="YI89" s="440"/>
      <c r="YJ89" s="440"/>
      <c r="YL89" s="440"/>
      <c r="YM89" s="440"/>
      <c r="YN89" s="440"/>
      <c r="YO89" s="440"/>
      <c r="YP89" s="110">
        <f t="shared" si="2558"/>
        <v>0</v>
      </c>
      <c r="YQ89" s="440"/>
      <c r="YR89" s="440"/>
      <c r="YS89" s="440"/>
      <c r="YT89" s="440"/>
      <c r="YU89" s="440"/>
      <c r="YV89" s="440"/>
      <c r="YW89" s="111">
        <f t="shared" si="2559"/>
        <v>0</v>
      </c>
      <c r="YX89" s="440"/>
      <c r="YY89" s="440"/>
      <c r="ZA89" s="440"/>
      <c r="ZB89" s="440"/>
      <c r="ZC89" s="440"/>
      <c r="ZD89" s="440"/>
      <c r="ZE89" s="110">
        <f t="shared" si="2560"/>
        <v>0</v>
      </c>
      <c r="ZF89" s="440"/>
      <c r="ZG89" s="440"/>
      <c r="ZH89" s="440"/>
      <c r="ZI89" s="440"/>
      <c r="ZJ89" s="440"/>
      <c r="ZK89" s="440"/>
      <c r="ZL89" s="111">
        <f t="shared" si="2561"/>
        <v>0</v>
      </c>
      <c r="ZM89" s="440"/>
      <c r="ZN89" s="440"/>
      <c r="ZP89" s="440"/>
      <c r="ZQ89" s="440"/>
      <c r="ZR89" s="440"/>
      <c r="ZS89" s="440"/>
      <c r="ZT89" s="110">
        <f t="shared" si="2562"/>
        <v>0</v>
      </c>
      <c r="ZU89" s="440"/>
      <c r="ZV89" s="440"/>
      <c r="ZW89" s="440"/>
      <c r="ZX89" s="440"/>
      <c r="ZY89" s="440"/>
      <c r="ZZ89" s="440"/>
      <c r="AAA89" s="111">
        <f t="shared" si="2563"/>
        <v>0</v>
      </c>
      <c r="AAB89" s="440"/>
      <c r="AAC89" s="440"/>
      <c r="AAE89" s="440"/>
      <c r="AAF89" s="440"/>
      <c r="AAG89" s="440"/>
      <c r="AAH89" s="440"/>
      <c r="AAI89" s="110">
        <f t="shared" si="2564"/>
        <v>0</v>
      </c>
      <c r="AAJ89" s="440"/>
      <c r="AAK89" s="440"/>
      <c r="AAL89" s="440"/>
      <c r="AAM89" s="440"/>
      <c r="AAN89" s="440"/>
      <c r="AAO89" s="440"/>
      <c r="AAP89" s="111">
        <f t="shared" si="2565"/>
        <v>0</v>
      </c>
      <c r="AAQ89" s="440"/>
      <c r="AAR89" s="440"/>
      <c r="AAT89" s="440"/>
      <c r="AAU89" s="440"/>
      <c r="AAV89" s="440"/>
      <c r="AAW89" s="440"/>
      <c r="AAX89" s="110">
        <f t="shared" si="2566"/>
        <v>0</v>
      </c>
      <c r="AAY89" s="440"/>
      <c r="AAZ89" s="440"/>
      <c r="ABA89" s="440"/>
      <c r="ABB89" s="440"/>
      <c r="ABC89" s="440"/>
      <c r="ABD89" s="440"/>
      <c r="ABE89" s="111">
        <f t="shared" si="2567"/>
        <v>0</v>
      </c>
      <c r="ABF89" s="440"/>
      <c r="ABG89" s="440"/>
      <c r="ABI89" s="440"/>
      <c r="ABJ89" s="440"/>
      <c r="ABK89" s="440"/>
      <c r="ABL89" s="440"/>
      <c r="ABM89" s="110">
        <f t="shared" si="2568"/>
        <v>0</v>
      </c>
      <c r="ABN89" s="440"/>
      <c r="ABO89" s="440"/>
      <c r="ABP89" s="440"/>
      <c r="ABQ89" s="440"/>
      <c r="ABR89" s="440"/>
      <c r="ABS89" s="440"/>
      <c r="ABT89" s="111">
        <f t="shared" si="2569"/>
        <v>0</v>
      </c>
      <c r="ABU89" s="440"/>
      <c r="ABV89" s="440"/>
      <c r="ABX89" s="440"/>
      <c r="ABY89" s="440"/>
      <c r="ABZ89" s="440"/>
      <c r="ACA89" s="440"/>
      <c r="ACB89" s="110">
        <f t="shared" si="2570"/>
        <v>0</v>
      </c>
      <c r="ACC89" s="440"/>
      <c r="ACD89" s="440"/>
      <c r="ACE89" s="440"/>
      <c r="ACF89" s="440"/>
      <c r="ACG89" s="440"/>
      <c r="ACH89" s="440"/>
      <c r="ACI89" s="111">
        <f t="shared" si="2571"/>
        <v>0</v>
      </c>
      <c r="ACJ89" s="440"/>
      <c r="ACK89" s="440"/>
      <c r="ACM89" s="440"/>
      <c r="ACN89" s="440"/>
      <c r="ACO89" s="440"/>
      <c r="ACP89" s="440"/>
      <c r="ACQ89" s="110">
        <f t="shared" si="2572"/>
        <v>0</v>
      </c>
      <c r="ACR89" s="440"/>
      <c r="ACS89" s="440"/>
      <c r="ACT89" s="440"/>
      <c r="ACU89" s="440"/>
      <c r="ACV89" s="440"/>
      <c r="ACW89" s="440"/>
      <c r="ACX89" s="111">
        <f t="shared" si="2573"/>
        <v>0</v>
      </c>
      <c r="ACY89" s="440"/>
      <c r="ACZ89" s="440"/>
      <c r="ADB89" s="440"/>
      <c r="ADC89" s="440"/>
      <c r="ADD89" s="440"/>
      <c r="ADE89" s="440"/>
      <c r="ADF89" s="110">
        <f t="shared" si="2574"/>
        <v>0</v>
      </c>
      <c r="ADG89" s="440"/>
      <c r="ADH89" s="440"/>
      <c r="ADI89" s="440"/>
      <c r="ADJ89" s="440"/>
      <c r="ADK89" s="440"/>
      <c r="ADL89" s="440"/>
      <c r="ADM89" s="111">
        <f t="shared" si="2575"/>
        <v>0</v>
      </c>
      <c r="ADN89" s="440"/>
      <c r="ADO89" s="440"/>
      <c r="ADQ89" s="440"/>
      <c r="ADR89" s="440"/>
      <c r="ADS89" s="440"/>
      <c r="ADT89" s="440"/>
      <c r="ADU89" s="110">
        <f t="shared" si="2576"/>
        <v>0</v>
      </c>
      <c r="ADV89" s="440"/>
      <c r="ADW89" s="440"/>
      <c r="ADX89" s="440"/>
      <c r="ADY89" s="440"/>
      <c r="ADZ89" s="440"/>
      <c r="AEA89" s="440"/>
      <c r="AEB89" s="111">
        <f t="shared" si="2577"/>
        <v>0</v>
      </c>
      <c r="AEC89" s="440"/>
      <c r="AED89" s="440"/>
      <c r="AEF89" s="440"/>
      <c r="AEG89" s="440"/>
      <c r="AEH89" s="440"/>
      <c r="AEI89" s="440"/>
      <c r="AEJ89" s="110">
        <f t="shared" si="2578"/>
        <v>0</v>
      </c>
      <c r="AEK89" s="440"/>
      <c r="AEL89" s="440"/>
      <c r="AEM89" s="440"/>
      <c r="AEN89" s="440"/>
      <c r="AEO89" s="440"/>
      <c r="AEP89" s="440"/>
      <c r="AEQ89" s="111">
        <f t="shared" si="2579"/>
        <v>0</v>
      </c>
      <c r="AER89" s="440"/>
      <c r="AES89" s="440"/>
      <c r="AEU89" s="440"/>
      <c r="AEV89" s="440"/>
      <c r="AEW89" s="440"/>
      <c r="AEX89" s="440"/>
      <c r="AEY89" s="110">
        <f t="shared" si="2580"/>
        <v>0</v>
      </c>
      <c r="AEZ89" s="440"/>
      <c r="AFA89" s="440"/>
      <c r="AFB89" s="440"/>
      <c r="AFC89" s="440"/>
      <c r="AFD89" s="440"/>
      <c r="AFE89" s="440"/>
      <c r="AFF89" s="111">
        <f t="shared" si="2581"/>
        <v>0</v>
      </c>
      <c r="AFG89" s="440"/>
      <c r="AFH89" s="440"/>
      <c r="AFJ89" s="440"/>
      <c r="AFK89" s="440"/>
      <c r="AFL89" s="440"/>
      <c r="AFM89" s="440"/>
      <c r="AFN89" s="110">
        <f t="shared" si="2582"/>
        <v>0</v>
      </c>
      <c r="AFO89" s="440"/>
      <c r="AFP89" s="440"/>
      <c r="AFQ89" s="440"/>
      <c r="AFR89" s="440"/>
      <c r="AFS89" s="440"/>
      <c r="AFT89" s="440"/>
      <c r="AFU89" s="111">
        <f t="shared" si="2583"/>
        <v>0</v>
      </c>
      <c r="AFV89" s="440"/>
      <c r="AFW89" s="440"/>
      <c r="AFY89" s="440"/>
      <c r="AFZ89" s="440"/>
      <c r="AGA89" s="440"/>
      <c r="AGB89" s="440"/>
      <c r="AGC89" s="110">
        <f t="shared" si="2584"/>
        <v>0</v>
      </c>
      <c r="AGD89" s="440"/>
      <c r="AGE89" s="440"/>
      <c r="AGF89" s="440"/>
      <c r="AGG89" s="440"/>
      <c r="AGH89" s="440"/>
      <c r="AGI89" s="440"/>
      <c r="AGJ89" s="111">
        <f t="shared" si="2585"/>
        <v>0</v>
      </c>
      <c r="AGK89" s="440"/>
      <c r="AGL89" s="440"/>
      <c r="AGN89" s="440"/>
      <c r="AGO89" s="440"/>
      <c r="AGP89" s="440"/>
      <c r="AGQ89" s="440"/>
      <c r="AGR89" s="110">
        <f t="shared" si="2586"/>
        <v>0</v>
      </c>
      <c r="AGS89" s="440"/>
      <c r="AGT89" s="440"/>
      <c r="AGU89" s="440"/>
      <c r="AGV89" s="440"/>
      <c r="AGW89" s="440"/>
      <c r="AGX89" s="440"/>
      <c r="AGY89" s="111">
        <f t="shared" si="2587"/>
        <v>0</v>
      </c>
      <c r="AGZ89" s="440"/>
      <c r="AHA89" s="440"/>
      <c r="AHC89" s="440"/>
      <c r="AHD89" s="440"/>
      <c r="AHE89" s="440"/>
      <c r="AHF89" s="440"/>
      <c r="AHG89" s="110">
        <f t="shared" si="2588"/>
        <v>0</v>
      </c>
      <c r="AHH89" s="440"/>
      <c r="AHI89" s="440"/>
      <c r="AHJ89" s="440"/>
      <c r="AHK89" s="440"/>
      <c r="AHL89" s="440"/>
      <c r="AHM89" s="440"/>
      <c r="AHN89" s="111">
        <f t="shared" si="2589"/>
        <v>0</v>
      </c>
      <c r="AHO89" s="440"/>
      <c r="AHP89" s="440"/>
      <c r="AHR89" s="440"/>
      <c r="AHS89" s="440"/>
      <c r="AHT89" s="440"/>
      <c r="AHU89" s="440"/>
      <c r="AHV89" s="110">
        <f t="shared" si="2590"/>
        <v>0</v>
      </c>
      <c r="AHW89" s="440"/>
      <c r="AHX89" s="440"/>
      <c r="AHY89" s="440"/>
      <c r="AHZ89" s="440"/>
      <c r="AIA89" s="440"/>
      <c r="AIB89" s="440"/>
      <c r="AIC89" s="111">
        <f t="shared" si="2591"/>
        <v>0</v>
      </c>
      <c r="AID89" s="440"/>
      <c r="AIE89" s="440"/>
    </row>
    <row r="90" spans="1:915" x14ac:dyDescent="0.3">
      <c r="A90" s="33" t="s">
        <v>134</v>
      </c>
      <c r="B90" s="34" t="s">
        <v>139</v>
      </c>
      <c r="C90" s="439"/>
      <c r="D90" s="440"/>
      <c r="E90" s="440"/>
      <c r="F90" s="440"/>
      <c r="G90" s="110">
        <f t="shared" si="2470"/>
        <v>0</v>
      </c>
      <c r="H90" s="440"/>
      <c r="I90" s="440"/>
      <c r="J90" s="440"/>
      <c r="K90" s="440"/>
      <c r="L90" s="440"/>
      <c r="M90" s="440"/>
      <c r="N90" s="111">
        <f t="shared" si="2471"/>
        <v>0</v>
      </c>
      <c r="O90" s="440"/>
      <c r="P90" s="440"/>
      <c r="Q90" s="440"/>
      <c r="R90" s="440"/>
      <c r="S90" s="440"/>
      <c r="T90" s="440"/>
      <c r="U90" s="110">
        <f t="shared" si="2472"/>
        <v>0</v>
      </c>
      <c r="V90" s="440"/>
      <c r="W90" s="440"/>
      <c r="X90" s="440"/>
      <c r="Y90" s="440"/>
      <c r="Z90" s="440"/>
      <c r="AA90" s="440"/>
      <c r="AB90" s="111">
        <f t="shared" si="2473"/>
        <v>0</v>
      </c>
      <c r="AC90" s="440"/>
      <c r="AD90" s="440"/>
      <c r="AF90" s="440"/>
      <c r="AG90" s="440"/>
      <c r="AH90" s="440"/>
      <c r="AI90" s="440"/>
      <c r="AJ90" s="110">
        <f t="shared" si="2474"/>
        <v>0</v>
      </c>
      <c r="AK90" s="440"/>
      <c r="AL90" s="440"/>
      <c r="AM90" s="440"/>
      <c r="AN90" s="440"/>
      <c r="AO90" s="440"/>
      <c r="AP90" s="440"/>
      <c r="AQ90" s="111">
        <f t="shared" si="2475"/>
        <v>0</v>
      </c>
      <c r="AR90" s="440"/>
      <c r="AS90" s="440"/>
      <c r="AU90" s="440"/>
      <c r="AV90" s="440"/>
      <c r="AW90" s="440"/>
      <c r="AX90" s="440"/>
      <c r="AY90" s="110">
        <f t="shared" si="2476"/>
        <v>0</v>
      </c>
      <c r="AZ90" s="440"/>
      <c r="BA90" s="440"/>
      <c r="BB90" s="440"/>
      <c r="BC90" s="440"/>
      <c r="BD90" s="440"/>
      <c r="BE90" s="440"/>
      <c r="BF90" s="111">
        <f t="shared" si="2477"/>
        <v>0</v>
      </c>
      <c r="BG90" s="440"/>
      <c r="BH90" s="440"/>
      <c r="BJ90" s="440"/>
      <c r="BK90" s="440"/>
      <c r="BL90" s="440"/>
      <c r="BM90" s="440"/>
      <c r="BN90" s="110">
        <f t="shared" si="2478"/>
        <v>0</v>
      </c>
      <c r="BO90" s="440"/>
      <c r="BP90" s="440"/>
      <c r="BQ90" s="440"/>
      <c r="BR90" s="440"/>
      <c r="BS90" s="440"/>
      <c r="BT90" s="440"/>
      <c r="BU90" s="111">
        <f t="shared" si="2479"/>
        <v>0</v>
      </c>
      <c r="BV90" s="440"/>
      <c r="BW90" s="440"/>
      <c r="BY90" s="440"/>
      <c r="BZ90" s="440"/>
      <c r="CA90" s="440"/>
      <c r="CB90" s="440"/>
      <c r="CC90" s="110">
        <f t="shared" si="2480"/>
        <v>0</v>
      </c>
      <c r="CD90" s="440"/>
      <c r="CE90" s="440"/>
      <c r="CF90" s="440"/>
      <c r="CG90" s="440"/>
      <c r="CH90" s="440"/>
      <c r="CI90" s="440"/>
      <c r="CJ90" s="111">
        <f t="shared" si="2481"/>
        <v>0</v>
      </c>
      <c r="CK90" s="440"/>
      <c r="CL90" s="440"/>
      <c r="CN90" s="440"/>
      <c r="CO90" s="440"/>
      <c r="CP90" s="440"/>
      <c r="CQ90" s="440"/>
      <c r="CR90" s="110">
        <f t="shared" si="2482"/>
        <v>0</v>
      </c>
      <c r="CS90" s="440"/>
      <c r="CT90" s="440"/>
      <c r="CU90" s="440"/>
      <c r="CV90" s="440"/>
      <c r="CW90" s="440"/>
      <c r="CX90" s="440"/>
      <c r="CY90" s="111">
        <f t="shared" si="2483"/>
        <v>0</v>
      </c>
      <c r="CZ90" s="440"/>
      <c r="DA90" s="440"/>
      <c r="DC90" s="440"/>
      <c r="DD90" s="440"/>
      <c r="DE90" s="440"/>
      <c r="DF90" s="440"/>
      <c r="DG90" s="110">
        <f t="shared" si="2484"/>
        <v>0</v>
      </c>
      <c r="DH90" s="440"/>
      <c r="DI90" s="440"/>
      <c r="DJ90" s="440"/>
      <c r="DK90" s="440"/>
      <c r="DL90" s="440"/>
      <c r="DM90" s="440"/>
      <c r="DN90" s="111">
        <f t="shared" si="2485"/>
        <v>0</v>
      </c>
      <c r="DO90" s="440"/>
      <c r="DP90" s="440"/>
      <c r="DR90" s="440"/>
      <c r="DS90" s="440"/>
      <c r="DT90" s="440"/>
      <c r="DU90" s="440"/>
      <c r="DV90" s="110">
        <f t="shared" si="2486"/>
        <v>0</v>
      </c>
      <c r="DW90" s="440"/>
      <c r="DX90" s="440"/>
      <c r="DY90" s="440"/>
      <c r="DZ90" s="440"/>
      <c r="EA90" s="440"/>
      <c r="EB90" s="440"/>
      <c r="EC90" s="111">
        <f t="shared" si="2487"/>
        <v>0</v>
      </c>
      <c r="ED90" s="440"/>
      <c r="EE90" s="440"/>
      <c r="EG90" s="440"/>
      <c r="EH90" s="440"/>
      <c r="EI90" s="440"/>
      <c r="EJ90" s="440"/>
      <c r="EK90" s="110">
        <f t="shared" si="2488"/>
        <v>0</v>
      </c>
      <c r="EL90" s="440"/>
      <c r="EM90" s="440"/>
      <c r="EN90" s="440"/>
      <c r="EO90" s="440"/>
      <c r="EP90" s="440"/>
      <c r="EQ90" s="440"/>
      <c r="ER90" s="111">
        <f t="shared" si="2489"/>
        <v>0</v>
      </c>
      <c r="ES90" s="440"/>
      <c r="ET90" s="440"/>
      <c r="EV90" s="440"/>
      <c r="EW90" s="440"/>
      <c r="EX90" s="440"/>
      <c r="EY90" s="440"/>
      <c r="EZ90" s="110">
        <f t="shared" si="2490"/>
        <v>0</v>
      </c>
      <c r="FA90" s="440"/>
      <c r="FB90" s="440"/>
      <c r="FC90" s="440"/>
      <c r="FD90" s="440"/>
      <c r="FE90" s="440"/>
      <c r="FF90" s="440"/>
      <c r="FG90" s="111">
        <f t="shared" si="2491"/>
        <v>0</v>
      </c>
      <c r="FH90" s="440"/>
      <c r="FI90" s="440"/>
      <c r="FK90" s="440"/>
      <c r="FL90" s="440"/>
      <c r="FM90" s="440"/>
      <c r="FN90" s="440"/>
      <c r="FO90" s="110">
        <f t="shared" si="2492"/>
        <v>0</v>
      </c>
      <c r="FP90" s="440"/>
      <c r="FQ90" s="440"/>
      <c r="FR90" s="440"/>
      <c r="FS90" s="440"/>
      <c r="FT90" s="440"/>
      <c r="FU90" s="440"/>
      <c r="FV90" s="111">
        <f t="shared" si="2493"/>
        <v>0</v>
      </c>
      <c r="FW90" s="440"/>
      <c r="FX90" s="440"/>
      <c r="FZ90" s="440"/>
      <c r="GA90" s="440"/>
      <c r="GB90" s="440"/>
      <c r="GC90" s="440"/>
      <c r="GD90" s="110">
        <f t="shared" si="2494"/>
        <v>0</v>
      </c>
      <c r="GE90" s="440"/>
      <c r="GF90" s="440"/>
      <c r="GG90" s="440"/>
      <c r="GH90" s="440"/>
      <c r="GI90" s="440"/>
      <c r="GJ90" s="440"/>
      <c r="GK90" s="111">
        <f t="shared" si="2495"/>
        <v>0</v>
      </c>
      <c r="GL90" s="440"/>
      <c r="GM90" s="440"/>
      <c r="GO90" s="440"/>
      <c r="GP90" s="440"/>
      <c r="GQ90" s="440"/>
      <c r="GR90" s="440"/>
      <c r="GS90" s="110">
        <f t="shared" si="2496"/>
        <v>0</v>
      </c>
      <c r="GT90" s="440"/>
      <c r="GU90" s="440"/>
      <c r="GV90" s="440"/>
      <c r="GW90" s="440"/>
      <c r="GX90" s="440"/>
      <c r="GY90" s="440"/>
      <c r="GZ90" s="111">
        <f t="shared" si="2497"/>
        <v>0</v>
      </c>
      <c r="HA90" s="440"/>
      <c r="HB90" s="440"/>
      <c r="HD90" s="440"/>
      <c r="HE90" s="440"/>
      <c r="HF90" s="440"/>
      <c r="HG90" s="440"/>
      <c r="HH90" s="110">
        <f t="shared" si="2498"/>
        <v>0</v>
      </c>
      <c r="HI90" s="440"/>
      <c r="HJ90" s="440"/>
      <c r="HK90" s="440"/>
      <c r="HL90" s="440"/>
      <c r="HM90" s="440"/>
      <c r="HN90" s="440"/>
      <c r="HO90" s="111">
        <f t="shared" si="2499"/>
        <v>0</v>
      </c>
      <c r="HP90" s="440"/>
      <c r="HQ90" s="440"/>
      <c r="HS90" s="440"/>
      <c r="HT90" s="440"/>
      <c r="HU90" s="440"/>
      <c r="HV90" s="440"/>
      <c r="HW90" s="110">
        <f t="shared" si="2500"/>
        <v>0</v>
      </c>
      <c r="HX90" s="440"/>
      <c r="HY90" s="440"/>
      <c r="HZ90" s="440"/>
      <c r="IA90" s="440"/>
      <c r="IB90" s="440"/>
      <c r="IC90" s="440"/>
      <c r="ID90" s="111">
        <f t="shared" si="2501"/>
        <v>0</v>
      </c>
      <c r="IE90" s="440"/>
      <c r="IF90" s="440"/>
      <c r="IH90" s="440"/>
      <c r="II90" s="440"/>
      <c r="IJ90" s="440"/>
      <c r="IK90" s="440"/>
      <c r="IL90" s="110">
        <f t="shared" si="2502"/>
        <v>0</v>
      </c>
      <c r="IM90" s="440"/>
      <c r="IN90" s="440"/>
      <c r="IO90" s="440"/>
      <c r="IP90" s="440"/>
      <c r="IQ90" s="440"/>
      <c r="IR90" s="440"/>
      <c r="IS90" s="111">
        <f t="shared" si="2503"/>
        <v>0</v>
      </c>
      <c r="IT90" s="440"/>
      <c r="IU90" s="440"/>
      <c r="IW90" s="440"/>
      <c r="IX90" s="440"/>
      <c r="IY90" s="440"/>
      <c r="IZ90" s="440"/>
      <c r="JA90" s="110">
        <f t="shared" si="2504"/>
        <v>0</v>
      </c>
      <c r="JB90" s="440"/>
      <c r="JC90" s="440"/>
      <c r="JD90" s="440"/>
      <c r="JE90" s="440"/>
      <c r="JF90" s="440"/>
      <c r="JG90" s="440"/>
      <c r="JH90" s="111">
        <f t="shared" si="2505"/>
        <v>0</v>
      </c>
      <c r="JI90" s="440"/>
      <c r="JJ90" s="440"/>
      <c r="JL90" s="440"/>
      <c r="JM90" s="440"/>
      <c r="JN90" s="440"/>
      <c r="JO90" s="440"/>
      <c r="JP90" s="110">
        <f t="shared" si="2506"/>
        <v>0</v>
      </c>
      <c r="JQ90" s="440"/>
      <c r="JR90" s="440"/>
      <c r="JS90" s="440"/>
      <c r="JT90" s="440"/>
      <c r="JU90" s="440"/>
      <c r="JV90" s="440"/>
      <c r="JW90" s="111">
        <f t="shared" si="2507"/>
        <v>0</v>
      </c>
      <c r="JX90" s="440"/>
      <c r="JY90" s="440"/>
      <c r="KA90" s="440"/>
      <c r="KB90" s="440"/>
      <c r="KC90" s="440"/>
      <c r="KD90" s="440"/>
      <c r="KE90" s="110">
        <f t="shared" si="2508"/>
        <v>0</v>
      </c>
      <c r="KF90" s="440"/>
      <c r="KG90" s="440"/>
      <c r="KH90" s="440"/>
      <c r="KI90" s="440"/>
      <c r="KJ90" s="440"/>
      <c r="KK90" s="440"/>
      <c r="KL90" s="111">
        <f t="shared" si="2509"/>
        <v>0</v>
      </c>
      <c r="KM90" s="440"/>
      <c r="KN90" s="440"/>
      <c r="KP90" s="440"/>
      <c r="KQ90" s="440"/>
      <c r="KR90" s="440"/>
      <c r="KS90" s="440"/>
      <c r="KT90" s="110">
        <f t="shared" si="2510"/>
        <v>0</v>
      </c>
      <c r="KU90" s="440"/>
      <c r="KV90" s="440"/>
      <c r="KW90" s="440"/>
      <c r="KX90" s="440"/>
      <c r="KY90" s="440"/>
      <c r="KZ90" s="440"/>
      <c r="LA90" s="111">
        <f t="shared" si="2511"/>
        <v>0</v>
      </c>
      <c r="LB90" s="440"/>
      <c r="LC90" s="440"/>
      <c r="LE90" s="440"/>
      <c r="LF90" s="440"/>
      <c r="LG90" s="440"/>
      <c r="LH90" s="440"/>
      <c r="LI90" s="110">
        <f t="shared" si="2512"/>
        <v>0</v>
      </c>
      <c r="LJ90" s="440"/>
      <c r="LK90" s="440"/>
      <c r="LL90" s="440"/>
      <c r="LM90" s="440"/>
      <c r="LN90" s="440"/>
      <c r="LO90" s="440"/>
      <c r="LP90" s="111">
        <f t="shared" si="2513"/>
        <v>0</v>
      </c>
      <c r="LQ90" s="440"/>
      <c r="LR90" s="440"/>
      <c r="LT90" s="440"/>
      <c r="LU90" s="440"/>
      <c r="LV90" s="440"/>
      <c r="LW90" s="440"/>
      <c r="LX90" s="110">
        <f t="shared" si="2514"/>
        <v>0</v>
      </c>
      <c r="LY90" s="440"/>
      <c r="LZ90" s="440"/>
      <c r="MA90" s="440"/>
      <c r="MB90" s="440"/>
      <c r="MC90" s="440"/>
      <c r="MD90" s="440"/>
      <c r="ME90" s="111">
        <f t="shared" si="2515"/>
        <v>0</v>
      </c>
      <c r="MF90" s="440"/>
      <c r="MG90" s="440"/>
      <c r="MI90" s="440"/>
      <c r="MJ90" s="440"/>
      <c r="MK90" s="440"/>
      <c r="ML90" s="440"/>
      <c r="MM90" s="110">
        <f t="shared" si="2516"/>
        <v>0</v>
      </c>
      <c r="MN90" s="440"/>
      <c r="MO90" s="440"/>
      <c r="MP90" s="440"/>
      <c r="MQ90" s="440"/>
      <c r="MR90" s="440"/>
      <c r="MS90" s="440"/>
      <c r="MT90" s="111">
        <f t="shared" si="2517"/>
        <v>0</v>
      </c>
      <c r="MU90" s="440"/>
      <c r="MV90" s="440"/>
      <c r="MX90" s="440"/>
      <c r="MY90" s="440"/>
      <c r="MZ90" s="440"/>
      <c r="NA90" s="440"/>
      <c r="NB90" s="110">
        <f t="shared" si="2518"/>
        <v>0</v>
      </c>
      <c r="NC90" s="440"/>
      <c r="ND90" s="440"/>
      <c r="NE90" s="440"/>
      <c r="NF90" s="440"/>
      <c r="NG90" s="440"/>
      <c r="NH90" s="440"/>
      <c r="NI90" s="111">
        <f t="shared" si="2519"/>
        <v>0</v>
      </c>
      <c r="NJ90" s="440"/>
      <c r="NK90" s="440"/>
      <c r="NM90" s="440"/>
      <c r="NN90" s="440"/>
      <c r="NO90" s="440"/>
      <c r="NP90" s="440"/>
      <c r="NQ90" s="110">
        <f t="shared" si="2520"/>
        <v>0</v>
      </c>
      <c r="NR90" s="440"/>
      <c r="NS90" s="440"/>
      <c r="NT90" s="440"/>
      <c r="NU90" s="440"/>
      <c r="NV90" s="440"/>
      <c r="NW90" s="440"/>
      <c r="NX90" s="111">
        <f t="shared" si="2521"/>
        <v>0</v>
      </c>
      <c r="NY90" s="440"/>
      <c r="NZ90" s="440"/>
      <c r="OB90" s="440"/>
      <c r="OC90" s="440"/>
      <c r="OD90" s="440"/>
      <c r="OE90" s="440"/>
      <c r="OF90" s="110">
        <f t="shared" si="2522"/>
        <v>0</v>
      </c>
      <c r="OG90" s="440"/>
      <c r="OH90" s="440"/>
      <c r="OI90" s="440"/>
      <c r="OJ90" s="440"/>
      <c r="OK90" s="440"/>
      <c r="OL90" s="440"/>
      <c r="OM90" s="111">
        <f t="shared" si="2523"/>
        <v>0</v>
      </c>
      <c r="ON90" s="440"/>
      <c r="OO90" s="440"/>
      <c r="OQ90" s="440"/>
      <c r="OR90" s="440"/>
      <c r="OS90" s="440"/>
      <c r="OT90" s="440"/>
      <c r="OU90" s="110">
        <f t="shared" si="2524"/>
        <v>0</v>
      </c>
      <c r="OV90" s="440"/>
      <c r="OW90" s="440"/>
      <c r="OX90" s="440"/>
      <c r="OY90" s="440"/>
      <c r="OZ90" s="440"/>
      <c r="PA90" s="440"/>
      <c r="PB90" s="111">
        <f t="shared" si="2525"/>
        <v>0</v>
      </c>
      <c r="PC90" s="440"/>
      <c r="PD90" s="440"/>
      <c r="PF90" s="440"/>
      <c r="PG90" s="440"/>
      <c r="PH90" s="440"/>
      <c r="PI90" s="440"/>
      <c r="PJ90" s="110">
        <f t="shared" si="2526"/>
        <v>0</v>
      </c>
      <c r="PK90" s="440"/>
      <c r="PL90" s="440"/>
      <c r="PM90" s="440"/>
      <c r="PN90" s="440"/>
      <c r="PO90" s="440"/>
      <c r="PP90" s="440"/>
      <c r="PQ90" s="111">
        <f t="shared" si="2527"/>
        <v>0</v>
      </c>
      <c r="PR90" s="440"/>
      <c r="PS90" s="440"/>
      <c r="PU90" s="440"/>
      <c r="PV90" s="440"/>
      <c r="PW90" s="440"/>
      <c r="PX90" s="440"/>
      <c r="PY90" s="110">
        <f t="shared" si="2528"/>
        <v>0</v>
      </c>
      <c r="PZ90" s="440"/>
      <c r="QA90" s="440"/>
      <c r="QB90" s="440"/>
      <c r="QC90" s="440"/>
      <c r="QD90" s="440"/>
      <c r="QE90" s="440"/>
      <c r="QF90" s="111">
        <f t="shared" si="2529"/>
        <v>0</v>
      </c>
      <c r="QG90" s="440"/>
      <c r="QH90" s="440"/>
      <c r="QJ90" s="440"/>
      <c r="QK90" s="440"/>
      <c r="QL90" s="440"/>
      <c r="QM90" s="440"/>
      <c r="QN90" s="110">
        <f t="shared" si="2530"/>
        <v>0</v>
      </c>
      <c r="QO90" s="440"/>
      <c r="QP90" s="440"/>
      <c r="QQ90" s="440"/>
      <c r="QR90" s="440"/>
      <c r="QS90" s="440"/>
      <c r="QT90" s="440"/>
      <c r="QU90" s="111">
        <f t="shared" si="2531"/>
        <v>0</v>
      </c>
      <c r="QV90" s="440"/>
      <c r="QW90" s="440"/>
      <c r="QY90" s="440"/>
      <c r="QZ90" s="440"/>
      <c r="RA90" s="440"/>
      <c r="RB90" s="440"/>
      <c r="RC90" s="110">
        <f t="shared" si="2532"/>
        <v>0</v>
      </c>
      <c r="RD90" s="440"/>
      <c r="RE90" s="440"/>
      <c r="RF90" s="440"/>
      <c r="RG90" s="440"/>
      <c r="RH90" s="440"/>
      <c r="RI90" s="440"/>
      <c r="RJ90" s="111">
        <f t="shared" si="2533"/>
        <v>0</v>
      </c>
      <c r="RK90" s="440"/>
      <c r="RL90" s="440"/>
      <c r="RN90" s="440"/>
      <c r="RO90" s="440"/>
      <c r="RP90" s="440"/>
      <c r="RQ90" s="440"/>
      <c r="RR90" s="110">
        <f t="shared" si="2534"/>
        <v>0</v>
      </c>
      <c r="RS90" s="440"/>
      <c r="RT90" s="440"/>
      <c r="RU90" s="440"/>
      <c r="RV90" s="440"/>
      <c r="RW90" s="440"/>
      <c r="RX90" s="440"/>
      <c r="RY90" s="111">
        <f t="shared" si="2535"/>
        <v>0</v>
      </c>
      <c r="RZ90" s="440"/>
      <c r="SA90" s="440"/>
      <c r="SC90" s="440"/>
      <c r="SD90" s="440"/>
      <c r="SE90" s="440"/>
      <c r="SF90" s="440"/>
      <c r="SG90" s="110">
        <f t="shared" si="2536"/>
        <v>0</v>
      </c>
      <c r="SH90" s="440"/>
      <c r="SI90" s="440"/>
      <c r="SJ90" s="440"/>
      <c r="SK90" s="440"/>
      <c r="SL90" s="440"/>
      <c r="SM90" s="440"/>
      <c r="SN90" s="111">
        <f t="shared" si="2537"/>
        <v>0</v>
      </c>
      <c r="SO90" s="440"/>
      <c r="SP90" s="440"/>
      <c r="SR90" s="440"/>
      <c r="SS90" s="440"/>
      <c r="ST90" s="440"/>
      <c r="SU90" s="440"/>
      <c r="SV90" s="110">
        <f t="shared" si="2538"/>
        <v>0</v>
      </c>
      <c r="SW90" s="440"/>
      <c r="SX90" s="440"/>
      <c r="SY90" s="440"/>
      <c r="SZ90" s="440"/>
      <c r="TA90" s="440"/>
      <c r="TB90" s="440"/>
      <c r="TC90" s="111">
        <f t="shared" si="2539"/>
        <v>0</v>
      </c>
      <c r="TD90" s="440"/>
      <c r="TE90" s="440"/>
      <c r="TG90" s="440"/>
      <c r="TH90" s="440"/>
      <c r="TI90" s="440"/>
      <c r="TJ90" s="440"/>
      <c r="TK90" s="110">
        <f t="shared" si="2540"/>
        <v>0</v>
      </c>
      <c r="TL90" s="440"/>
      <c r="TM90" s="440"/>
      <c r="TN90" s="440"/>
      <c r="TO90" s="440"/>
      <c r="TP90" s="440"/>
      <c r="TQ90" s="440"/>
      <c r="TR90" s="111">
        <f t="shared" si="2541"/>
        <v>0</v>
      </c>
      <c r="TS90" s="440"/>
      <c r="TT90" s="440"/>
      <c r="TV90" s="440"/>
      <c r="TW90" s="440"/>
      <c r="TX90" s="440"/>
      <c r="TY90" s="440"/>
      <c r="TZ90" s="110">
        <f t="shared" si="2542"/>
        <v>0</v>
      </c>
      <c r="UA90" s="440"/>
      <c r="UB90" s="440"/>
      <c r="UC90" s="440"/>
      <c r="UD90" s="440"/>
      <c r="UE90" s="440"/>
      <c r="UF90" s="440"/>
      <c r="UG90" s="111">
        <f t="shared" si="2543"/>
        <v>0</v>
      </c>
      <c r="UH90" s="440"/>
      <c r="UI90" s="440"/>
      <c r="UK90" s="440"/>
      <c r="UL90" s="440"/>
      <c r="UM90" s="440"/>
      <c r="UN90" s="440"/>
      <c r="UO90" s="110">
        <f t="shared" si="2544"/>
        <v>0</v>
      </c>
      <c r="UP90" s="440"/>
      <c r="UQ90" s="440"/>
      <c r="UR90" s="440"/>
      <c r="US90" s="440"/>
      <c r="UT90" s="440"/>
      <c r="UU90" s="440"/>
      <c r="UV90" s="111">
        <f t="shared" si="2545"/>
        <v>0</v>
      </c>
      <c r="UW90" s="440"/>
      <c r="UX90" s="440"/>
      <c r="UZ90" s="440"/>
      <c r="VA90" s="440"/>
      <c r="VB90" s="440"/>
      <c r="VC90" s="440"/>
      <c r="VD90" s="110">
        <f t="shared" si="2546"/>
        <v>0</v>
      </c>
      <c r="VE90" s="440"/>
      <c r="VF90" s="440"/>
      <c r="VG90" s="440"/>
      <c r="VH90" s="440"/>
      <c r="VI90" s="440"/>
      <c r="VJ90" s="440"/>
      <c r="VK90" s="111">
        <f t="shared" si="2547"/>
        <v>0</v>
      </c>
      <c r="VL90" s="440"/>
      <c r="VM90" s="440"/>
      <c r="VO90" s="440"/>
      <c r="VP90" s="440"/>
      <c r="VQ90" s="440"/>
      <c r="VR90" s="440"/>
      <c r="VS90" s="110">
        <f t="shared" si="2548"/>
        <v>0</v>
      </c>
      <c r="VT90" s="440"/>
      <c r="VU90" s="440"/>
      <c r="VV90" s="440"/>
      <c r="VW90" s="440"/>
      <c r="VX90" s="440"/>
      <c r="VY90" s="440"/>
      <c r="VZ90" s="111">
        <f t="shared" si="2549"/>
        <v>0</v>
      </c>
      <c r="WA90" s="440"/>
      <c r="WB90" s="440"/>
      <c r="WD90" s="440"/>
      <c r="WE90" s="440"/>
      <c r="WF90" s="440"/>
      <c r="WG90" s="440"/>
      <c r="WH90" s="110">
        <f t="shared" si="2550"/>
        <v>0</v>
      </c>
      <c r="WI90" s="440"/>
      <c r="WJ90" s="440"/>
      <c r="WK90" s="440"/>
      <c r="WL90" s="440"/>
      <c r="WM90" s="440"/>
      <c r="WN90" s="440"/>
      <c r="WO90" s="111">
        <f t="shared" si="2551"/>
        <v>0</v>
      </c>
      <c r="WP90" s="440"/>
      <c r="WQ90" s="440"/>
      <c r="WS90" s="440"/>
      <c r="WT90" s="440"/>
      <c r="WU90" s="440"/>
      <c r="WV90" s="440"/>
      <c r="WW90" s="110">
        <f t="shared" si="2552"/>
        <v>0</v>
      </c>
      <c r="WX90" s="440"/>
      <c r="WY90" s="440"/>
      <c r="WZ90" s="440"/>
      <c r="XA90" s="440"/>
      <c r="XB90" s="440"/>
      <c r="XC90" s="440"/>
      <c r="XD90" s="111">
        <f t="shared" si="2553"/>
        <v>0</v>
      </c>
      <c r="XE90" s="440"/>
      <c r="XF90" s="440"/>
      <c r="XH90" s="440"/>
      <c r="XI90" s="440"/>
      <c r="XJ90" s="440"/>
      <c r="XK90" s="440"/>
      <c r="XL90" s="110">
        <f t="shared" si="2554"/>
        <v>0</v>
      </c>
      <c r="XM90" s="440"/>
      <c r="XN90" s="440"/>
      <c r="XO90" s="440"/>
      <c r="XP90" s="440"/>
      <c r="XQ90" s="440"/>
      <c r="XR90" s="440"/>
      <c r="XS90" s="111">
        <f t="shared" si="2555"/>
        <v>0</v>
      </c>
      <c r="XT90" s="440"/>
      <c r="XU90" s="440"/>
      <c r="XW90" s="440"/>
      <c r="XX90" s="440"/>
      <c r="XY90" s="440"/>
      <c r="XZ90" s="440"/>
      <c r="YA90" s="110">
        <f t="shared" si="2556"/>
        <v>0</v>
      </c>
      <c r="YB90" s="440"/>
      <c r="YC90" s="440"/>
      <c r="YD90" s="440"/>
      <c r="YE90" s="440"/>
      <c r="YF90" s="440"/>
      <c r="YG90" s="440"/>
      <c r="YH90" s="111">
        <f t="shared" si="2557"/>
        <v>0</v>
      </c>
      <c r="YI90" s="440"/>
      <c r="YJ90" s="440"/>
      <c r="YL90" s="440"/>
      <c r="YM90" s="440"/>
      <c r="YN90" s="440"/>
      <c r="YO90" s="440"/>
      <c r="YP90" s="110">
        <f t="shared" si="2558"/>
        <v>0</v>
      </c>
      <c r="YQ90" s="440"/>
      <c r="YR90" s="440"/>
      <c r="YS90" s="440"/>
      <c r="YT90" s="440"/>
      <c r="YU90" s="440"/>
      <c r="YV90" s="440"/>
      <c r="YW90" s="111">
        <f t="shared" si="2559"/>
        <v>0</v>
      </c>
      <c r="YX90" s="440"/>
      <c r="YY90" s="440"/>
      <c r="ZA90" s="440"/>
      <c r="ZB90" s="440"/>
      <c r="ZC90" s="440"/>
      <c r="ZD90" s="440"/>
      <c r="ZE90" s="110">
        <f t="shared" si="2560"/>
        <v>0</v>
      </c>
      <c r="ZF90" s="440"/>
      <c r="ZG90" s="440"/>
      <c r="ZH90" s="440"/>
      <c r="ZI90" s="440"/>
      <c r="ZJ90" s="440"/>
      <c r="ZK90" s="440"/>
      <c r="ZL90" s="111">
        <f t="shared" si="2561"/>
        <v>0</v>
      </c>
      <c r="ZM90" s="440"/>
      <c r="ZN90" s="440"/>
      <c r="ZP90" s="440"/>
      <c r="ZQ90" s="440"/>
      <c r="ZR90" s="440"/>
      <c r="ZS90" s="440"/>
      <c r="ZT90" s="110">
        <f t="shared" si="2562"/>
        <v>0</v>
      </c>
      <c r="ZU90" s="440"/>
      <c r="ZV90" s="440"/>
      <c r="ZW90" s="440"/>
      <c r="ZX90" s="440"/>
      <c r="ZY90" s="440"/>
      <c r="ZZ90" s="440"/>
      <c r="AAA90" s="111">
        <f t="shared" si="2563"/>
        <v>0</v>
      </c>
      <c r="AAB90" s="440"/>
      <c r="AAC90" s="440"/>
      <c r="AAE90" s="440"/>
      <c r="AAF90" s="440"/>
      <c r="AAG90" s="440"/>
      <c r="AAH90" s="440"/>
      <c r="AAI90" s="110">
        <f t="shared" si="2564"/>
        <v>0</v>
      </c>
      <c r="AAJ90" s="440"/>
      <c r="AAK90" s="440"/>
      <c r="AAL90" s="440"/>
      <c r="AAM90" s="440"/>
      <c r="AAN90" s="440"/>
      <c r="AAO90" s="440"/>
      <c r="AAP90" s="111">
        <f t="shared" si="2565"/>
        <v>0</v>
      </c>
      <c r="AAQ90" s="440"/>
      <c r="AAR90" s="440"/>
      <c r="AAT90" s="440"/>
      <c r="AAU90" s="440"/>
      <c r="AAV90" s="440"/>
      <c r="AAW90" s="440"/>
      <c r="AAX90" s="110">
        <f t="shared" si="2566"/>
        <v>0</v>
      </c>
      <c r="AAY90" s="440"/>
      <c r="AAZ90" s="440"/>
      <c r="ABA90" s="440"/>
      <c r="ABB90" s="440"/>
      <c r="ABC90" s="440"/>
      <c r="ABD90" s="440"/>
      <c r="ABE90" s="111">
        <f t="shared" si="2567"/>
        <v>0</v>
      </c>
      <c r="ABF90" s="440"/>
      <c r="ABG90" s="440"/>
      <c r="ABI90" s="440"/>
      <c r="ABJ90" s="440"/>
      <c r="ABK90" s="440"/>
      <c r="ABL90" s="440"/>
      <c r="ABM90" s="110">
        <f t="shared" si="2568"/>
        <v>0</v>
      </c>
      <c r="ABN90" s="440"/>
      <c r="ABO90" s="440"/>
      <c r="ABP90" s="440"/>
      <c r="ABQ90" s="440"/>
      <c r="ABR90" s="440"/>
      <c r="ABS90" s="440"/>
      <c r="ABT90" s="111">
        <f t="shared" si="2569"/>
        <v>0</v>
      </c>
      <c r="ABU90" s="440"/>
      <c r="ABV90" s="440"/>
      <c r="ABX90" s="440"/>
      <c r="ABY90" s="440"/>
      <c r="ABZ90" s="440"/>
      <c r="ACA90" s="440"/>
      <c r="ACB90" s="110">
        <f t="shared" si="2570"/>
        <v>0</v>
      </c>
      <c r="ACC90" s="440"/>
      <c r="ACD90" s="440"/>
      <c r="ACE90" s="440"/>
      <c r="ACF90" s="440"/>
      <c r="ACG90" s="440"/>
      <c r="ACH90" s="440"/>
      <c r="ACI90" s="111">
        <f t="shared" si="2571"/>
        <v>0</v>
      </c>
      <c r="ACJ90" s="440"/>
      <c r="ACK90" s="440"/>
      <c r="ACM90" s="440"/>
      <c r="ACN90" s="440"/>
      <c r="ACO90" s="440"/>
      <c r="ACP90" s="440"/>
      <c r="ACQ90" s="110">
        <f t="shared" si="2572"/>
        <v>0</v>
      </c>
      <c r="ACR90" s="440"/>
      <c r="ACS90" s="440"/>
      <c r="ACT90" s="440"/>
      <c r="ACU90" s="440"/>
      <c r="ACV90" s="440"/>
      <c r="ACW90" s="440"/>
      <c r="ACX90" s="111">
        <f t="shared" si="2573"/>
        <v>0</v>
      </c>
      <c r="ACY90" s="440"/>
      <c r="ACZ90" s="440"/>
      <c r="ADB90" s="440"/>
      <c r="ADC90" s="440"/>
      <c r="ADD90" s="440"/>
      <c r="ADE90" s="440"/>
      <c r="ADF90" s="110">
        <f t="shared" si="2574"/>
        <v>0</v>
      </c>
      <c r="ADG90" s="440"/>
      <c r="ADH90" s="440"/>
      <c r="ADI90" s="440"/>
      <c r="ADJ90" s="440"/>
      <c r="ADK90" s="440"/>
      <c r="ADL90" s="440"/>
      <c r="ADM90" s="111">
        <f t="shared" si="2575"/>
        <v>0</v>
      </c>
      <c r="ADN90" s="440"/>
      <c r="ADO90" s="440"/>
      <c r="ADQ90" s="440"/>
      <c r="ADR90" s="440"/>
      <c r="ADS90" s="440"/>
      <c r="ADT90" s="440"/>
      <c r="ADU90" s="110">
        <f t="shared" si="2576"/>
        <v>0</v>
      </c>
      <c r="ADV90" s="440"/>
      <c r="ADW90" s="440"/>
      <c r="ADX90" s="440"/>
      <c r="ADY90" s="440"/>
      <c r="ADZ90" s="440"/>
      <c r="AEA90" s="440"/>
      <c r="AEB90" s="111">
        <f t="shared" si="2577"/>
        <v>0</v>
      </c>
      <c r="AEC90" s="440"/>
      <c r="AED90" s="440"/>
      <c r="AEF90" s="440"/>
      <c r="AEG90" s="440"/>
      <c r="AEH90" s="440"/>
      <c r="AEI90" s="440"/>
      <c r="AEJ90" s="110">
        <f t="shared" si="2578"/>
        <v>0</v>
      </c>
      <c r="AEK90" s="440"/>
      <c r="AEL90" s="440"/>
      <c r="AEM90" s="440"/>
      <c r="AEN90" s="440"/>
      <c r="AEO90" s="440"/>
      <c r="AEP90" s="440"/>
      <c r="AEQ90" s="111">
        <f t="shared" si="2579"/>
        <v>0</v>
      </c>
      <c r="AER90" s="440"/>
      <c r="AES90" s="440"/>
      <c r="AEU90" s="440"/>
      <c r="AEV90" s="440"/>
      <c r="AEW90" s="440"/>
      <c r="AEX90" s="440"/>
      <c r="AEY90" s="110">
        <f t="shared" si="2580"/>
        <v>0</v>
      </c>
      <c r="AEZ90" s="440"/>
      <c r="AFA90" s="440"/>
      <c r="AFB90" s="440"/>
      <c r="AFC90" s="440"/>
      <c r="AFD90" s="440"/>
      <c r="AFE90" s="440"/>
      <c r="AFF90" s="111">
        <f t="shared" si="2581"/>
        <v>0</v>
      </c>
      <c r="AFG90" s="440"/>
      <c r="AFH90" s="440"/>
      <c r="AFJ90" s="440"/>
      <c r="AFK90" s="440"/>
      <c r="AFL90" s="440"/>
      <c r="AFM90" s="440"/>
      <c r="AFN90" s="110">
        <f t="shared" si="2582"/>
        <v>0</v>
      </c>
      <c r="AFO90" s="440"/>
      <c r="AFP90" s="440"/>
      <c r="AFQ90" s="440"/>
      <c r="AFR90" s="440"/>
      <c r="AFS90" s="440"/>
      <c r="AFT90" s="440"/>
      <c r="AFU90" s="111">
        <f t="shared" si="2583"/>
        <v>0</v>
      </c>
      <c r="AFV90" s="440"/>
      <c r="AFW90" s="440"/>
      <c r="AFY90" s="440"/>
      <c r="AFZ90" s="440"/>
      <c r="AGA90" s="440"/>
      <c r="AGB90" s="440"/>
      <c r="AGC90" s="110">
        <f t="shared" si="2584"/>
        <v>0</v>
      </c>
      <c r="AGD90" s="440"/>
      <c r="AGE90" s="440"/>
      <c r="AGF90" s="440"/>
      <c r="AGG90" s="440"/>
      <c r="AGH90" s="440"/>
      <c r="AGI90" s="440"/>
      <c r="AGJ90" s="111">
        <f t="shared" si="2585"/>
        <v>0</v>
      </c>
      <c r="AGK90" s="440"/>
      <c r="AGL90" s="440"/>
      <c r="AGN90" s="440"/>
      <c r="AGO90" s="440"/>
      <c r="AGP90" s="440"/>
      <c r="AGQ90" s="440"/>
      <c r="AGR90" s="110">
        <f t="shared" si="2586"/>
        <v>0</v>
      </c>
      <c r="AGS90" s="440"/>
      <c r="AGT90" s="440"/>
      <c r="AGU90" s="440"/>
      <c r="AGV90" s="440"/>
      <c r="AGW90" s="440"/>
      <c r="AGX90" s="440"/>
      <c r="AGY90" s="111">
        <f t="shared" si="2587"/>
        <v>0</v>
      </c>
      <c r="AGZ90" s="440"/>
      <c r="AHA90" s="440"/>
      <c r="AHC90" s="440"/>
      <c r="AHD90" s="440"/>
      <c r="AHE90" s="440"/>
      <c r="AHF90" s="440"/>
      <c r="AHG90" s="110">
        <f t="shared" si="2588"/>
        <v>0</v>
      </c>
      <c r="AHH90" s="440"/>
      <c r="AHI90" s="440"/>
      <c r="AHJ90" s="440"/>
      <c r="AHK90" s="440"/>
      <c r="AHL90" s="440"/>
      <c r="AHM90" s="440"/>
      <c r="AHN90" s="111">
        <f t="shared" si="2589"/>
        <v>0</v>
      </c>
      <c r="AHO90" s="440"/>
      <c r="AHP90" s="440"/>
      <c r="AHR90" s="440"/>
      <c r="AHS90" s="440"/>
      <c r="AHT90" s="440"/>
      <c r="AHU90" s="440"/>
      <c r="AHV90" s="110">
        <f t="shared" si="2590"/>
        <v>0</v>
      </c>
      <c r="AHW90" s="440"/>
      <c r="AHX90" s="440"/>
      <c r="AHY90" s="440"/>
      <c r="AHZ90" s="440"/>
      <c r="AIA90" s="440"/>
      <c r="AIB90" s="440"/>
      <c r="AIC90" s="111">
        <f t="shared" si="2591"/>
        <v>0</v>
      </c>
      <c r="AID90" s="440"/>
      <c r="AIE90" s="440"/>
    </row>
    <row r="91" spans="1:915" x14ac:dyDescent="0.3">
      <c r="A91" s="33" t="s">
        <v>140</v>
      </c>
      <c r="B91" s="34" t="s">
        <v>141</v>
      </c>
      <c r="C91" s="439"/>
      <c r="D91" s="440"/>
      <c r="E91" s="440"/>
      <c r="F91" s="440"/>
      <c r="G91" s="110">
        <f t="shared" si="2470"/>
        <v>0</v>
      </c>
      <c r="H91" s="440"/>
      <c r="I91" s="440"/>
      <c r="J91" s="440"/>
      <c r="K91" s="440"/>
      <c r="L91" s="440"/>
      <c r="M91" s="440"/>
      <c r="N91" s="111">
        <f t="shared" si="2471"/>
        <v>0</v>
      </c>
      <c r="O91" s="440"/>
      <c r="P91" s="440"/>
      <c r="Q91" s="440"/>
      <c r="R91" s="440"/>
      <c r="S91" s="440"/>
      <c r="T91" s="440"/>
      <c r="U91" s="110">
        <f t="shared" si="2472"/>
        <v>0</v>
      </c>
      <c r="V91" s="440"/>
      <c r="W91" s="440"/>
      <c r="X91" s="440"/>
      <c r="Y91" s="440"/>
      <c r="Z91" s="440"/>
      <c r="AA91" s="440"/>
      <c r="AB91" s="111">
        <f t="shared" si="2473"/>
        <v>0</v>
      </c>
      <c r="AC91" s="440"/>
      <c r="AD91" s="440"/>
      <c r="AF91" s="440"/>
      <c r="AG91" s="440"/>
      <c r="AH91" s="440"/>
      <c r="AI91" s="440"/>
      <c r="AJ91" s="110">
        <f t="shared" si="2474"/>
        <v>0</v>
      </c>
      <c r="AK91" s="440"/>
      <c r="AL91" s="440"/>
      <c r="AM91" s="440"/>
      <c r="AN91" s="440"/>
      <c r="AO91" s="440"/>
      <c r="AP91" s="440"/>
      <c r="AQ91" s="111">
        <f t="shared" si="2475"/>
        <v>0</v>
      </c>
      <c r="AR91" s="440"/>
      <c r="AS91" s="440"/>
      <c r="AU91" s="440"/>
      <c r="AV91" s="440"/>
      <c r="AW91" s="440"/>
      <c r="AX91" s="440"/>
      <c r="AY91" s="110">
        <f t="shared" si="2476"/>
        <v>0</v>
      </c>
      <c r="AZ91" s="440"/>
      <c r="BA91" s="440"/>
      <c r="BB91" s="440"/>
      <c r="BC91" s="440"/>
      <c r="BD91" s="440"/>
      <c r="BE91" s="440"/>
      <c r="BF91" s="111">
        <f t="shared" si="2477"/>
        <v>0</v>
      </c>
      <c r="BG91" s="440"/>
      <c r="BH91" s="440"/>
      <c r="BJ91" s="440"/>
      <c r="BK91" s="440"/>
      <c r="BL91" s="440"/>
      <c r="BM91" s="440"/>
      <c r="BN91" s="110">
        <f t="shared" si="2478"/>
        <v>0</v>
      </c>
      <c r="BO91" s="440"/>
      <c r="BP91" s="440"/>
      <c r="BQ91" s="440"/>
      <c r="BR91" s="440"/>
      <c r="BS91" s="440"/>
      <c r="BT91" s="440"/>
      <c r="BU91" s="111">
        <f t="shared" si="2479"/>
        <v>0</v>
      </c>
      <c r="BV91" s="440"/>
      <c r="BW91" s="440"/>
      <c r="BY91" s="440"/>
      <c r="BZ91" s="440"/>
      <c r="CA91" s="440"/>
      <c r="CB91" s="440"/>
      <c r="CC91" s="110">
        <f t="shared" si="2480"/>
        <v>0</v>
      </c>
      <c r="CD91" s="440"/>
      <c r="CE91" s="440"/>
      <c r="CF91" s="440"/>
      <c r="CG91" s="440"/>
      <c r="CH91" s="440"/>
      <c r="CI91" s="440"/>
      <c r="CJ91" s="111">
        <f t="shared" si="2481"/>
        <v>0</v>
      </c>
      <c r="CK91" s="440"/>
      <c r="CL91" s="440"/>
      <c r="CN91" s="440"/>
      <c r="CO91" s="440"/>
      <c r="CP91" s="440"/>
      <c r="CQ91" s="440"/>
      <c r="CR91" s="110">
        <f t="shared" si="2482"/>
        <v>0</v>
      </c>
      <c r="CS91" s="440"/>
      <c r="CT91" s="440"/>
      <c r="CU91" s="440"/>
      <c r="CV91" s="440"/>
      <c r="CW91" s="440"/>
      <c r="CX91" s="440"/>
      <c r="CY91" s="111">
        <f t="shared" si="2483"/>
        <v>0</v>
      </c>
      <c r="CZ91" s="440"/>
      <c r="DA91" s="440"/>
      <c r="DC91" s="440"/>
      <c r="DD91" s="440"/>
      <c r="DE91" s="440"/>
      <c r="DF91" s="440"/>
      <c r="DG91" s="110">
        <f t="shared" si="2484"/>
        <v>0</v>
      </c>
      <c r="DH91" s="440"/>
      <c r="DI91" s="440"/>
      <c r="DJ91" s="440"/>
      <c r="DK91" s="440"/>
      <c r="DL91" s="440"/>
      <c r="DM91" s="440"/>
      <c r="DN91" s="111">
        <f t="shared" si="2485"/>
        <v>0</v>
      </c>
      <c r="DO91" s="440"/>
      <c r="DP91" s="440"/>
      <c r="DR91" s="440"/>
      <c r="DS91" s="440"/>
      <c r="DT91" s="440"/>
      <c r="DU91" s="440"/>
      <c r="DV91" s="110">
        <f t="shared" si="2486"/>
        <v>0</v>
      </c>
      <c r="DW91" s="440"/>
      <c r="DX91" s="440"/>
      <c r="DY91" s="440"/>
      <c r="DZ91" s="440"/>
      <c r="EA91" s="440"/>
      <c r="EB91" s="440"/>
      <c r="EC91" s="111">
        <f t="shared" si="2487"/>
        <v>0</v>
      </c>
      <c r="ED91" s="440"/>
      <c r="EE91" s="440"/>
      <c r="EG91" s="440"/>
      <c r="EH91" s="440"/>
      <c r="EI91" s="440"/>
      <c r="EJ91" s="440"/>
      <c r="EK91" s="110">
        <f t="shared" si="2488"/>
        <v>0</v>
      </c>
      <c r="EL91" s="440"/>
      <c r="EM91" s="440"/>
      <c r="EN91" s="440"/>
      <c r="EO91" s="440"/>
      <c r="EP91" s="440"/>
      <c r="EQ91" s="440"/>
      <c r="ER91" s="111">
        <f t="shared" si="2489"/>
        <v>0</v>
      </c>
      <c r="ES91" s="440"/>
      <c r="ET91" s="440"/>
      <c r="EV91" s="440"/>
      <c r="EW91" s="440"/>
      <c r="EX91" s="440"/>
      <c r="EY91" s="440"/>
      <c r="EZ91" s="110">
        <f t="shared" si="2490"/>
        <v>0</v>
      </c>
      <c r="FA91" s="440"/>
      <c r="FB91" s="440"/>
      <c r="FC91" s="440"/>
      <c r="FD91" s="440"/>
      <c r="FE91" s="440"/>
      <c r="FF91" s="440"/>
      <c r="FG91" s="111">
        <f t="shared" si="2491"/>
        <v>0</v>
      </c>
      <c r="FH91" s="440"/>
      <c r="FI91" s="440"/>
      <c r="FK91" s="440"/>
      <c r="FL91" s="440"/>
      <c r="FM91" s="440"/>
      <c r="FN91" s="440"/>
      <c r="FO91" s="110">
        <f t="shared" si="2492"/>
        <v>0</v>
      </c>
      <c r="FP91" s="440"/>
      <c r="FQ91" s="440"/>
      <c r="FR91" s="440"/>
      <c r="FS91" s="440"/>
      <c r="FT91" s="440"/>
      <c r="FU91" s="440"/>
      <c r="FV91" s="111">
        <f t="shared" si="2493"/>
        <v>0</v>
      </c>
      <c r="FW91" s="440"/>
      <c r="FX91" s="440"/>
      <c r="FZ91" s="440"/>
      <c r="GA91" s="440"/>
      <c r="GB91" s="440"/>
      <c r="GC91" s="440"/>
      <c r="GD91" s="110">
        <f t="shared" si="2494"/>
        <v>0</v>
      </c>
      <c r="GE91" s="440"/>
      <c r="GF91" s="440"/>
      <c r="GG91" s="440"/>
      <c r="GH91" s="440"/>
      <c r="GI91" s="440"/>
      <c r="GJ91" s="440"/>
      <c r="GK91" s="111">
        <f t="shared" si="2495"/>
        <v>0</v>
      </c>
      <c r="GL91" s="440"/>
      <c r="GM91" s="440"/>
      <c r="GO91" s="440"/>
      <c r="GP91" s="440"/>
      <c r="GQ91" s="440"/>
      <c r="GR91" s="440"/>
      <c r="GS91" s="110">
        <f t="shared" si="2496"/>
        <v>0</v>
      </c>
      <c r="GT91" s="440"/>
      <c r="GU91" s="440"/>
      <c r="GV91" s="440"/>
      <c r="GW91" s="440"/>
      <c r="GX91" s="440"/>
      <c r="GY91" s="440"/>
      <c r="GZ91" s="111">
        <f t="shared" si="2497"/>
        <v>0</v>
      </c>
      <c r="HA91" s="440"/>
      <c r="HB91" s="440"/>
      <c r="HD91" s="440"/>
      <c r="HE91" s="440"/>
      <c r="HF91" s="440"/>
      <c r="HG91" s="440"/>
      <c r="HH91" s="110">
        <f t="shared" si="2498"/>
        <v>0</v>
      </c>
      <c r="HI91" s="440"/>
      <c r="HJ91" s="440"/>
      <c r="HK91" s="440"/>
      <c r="HL91" s="440"/>
      <c r="HM91" s="440"/>
      <c r="HN91" s="440"/>
      <c r="HO91" s="111">
        <f t="shared" si="2499"/>
        <v>0</v>
      </c>
      <c r="HP91" s="440"/>
      <c r="HQ91" s="440"/>
      <c r="HS91" s="440"/>
      <c r="HT91" s="440"/>
      <c r="HU91" s="440"/>
      <c r="HV91" s="440"/>
      <c r="HW91" s="110">
        <f t="shared" si="2500"/>
        <v>0</v>
      </c>
      <c r="HX91" s="440"/>
      <c r="HY91" s="440"/>
      <c r="HZ91" s="440"/>
      <c r="IA91" s="440"/>
      <c r="IB91" s="440"/>
      <c r="IC91" s="440"/>
      <c r="ID91" s="111">
        <f t="shared" si="2501"/>
        <v>0</v>
      </c>
      <c r="IE91" s="440"/>
      <c r="IF91" s="440"/>
      <c r="IH91" s="440"/>
      <c r="II91" s="440"/>
      <c r="IJ91" s="440"/>
      <c r="IK91" s="440"/>
      <c r="IL91" s="110">
        <f t="shared" si="2502"/>
        <v>0</v>
      </c>
      <c r="IM91" s="440"/>
      <c r="IN91" s="440"/>
      <c r="IO91" s="440"/>
      <c r="IP91" s="440"/>
      <c r="IQ91" s="440"/>
      <c r="IR91" s="440"/>
      <c r="IS91" s="111">
        <f t="shared" si="2503"/>
        <v>0</v>
      </c>
      <c r="IT91" s="440"/>
      <c r="IU91" s="440"/>
      <c r="IW91" s="440"/>
      <c r="IX91" s="440"/>
      <c r="IY91" s="440"/>
      <c r="IZ91" s="440"/>
      <c r="JA91" s="110">
        <f t="shared" si="2504"/>
        <v>0</v>
      </c>
      <c r="JB91" s="440"/>
      <c r="JC91" s="440"/>
      <c r="JD91" s="440"/>
      <c r="JE91" s="440"/>
      <c r="JF91" s="440"/>
      <c r="JG91" s="440"/>
      <c r="JH91" s="111">
        <f t="shared" si="2505"/>
        <v>0</v>
      </c>
      <c r="JI91" s="440"/>
      <c r="JJ91" s="440"/>
      <c r="JL91" s="440"/>
      <c r="JM91" s="440"/>
      <c r="JN91" s="440"/>
      <c r="JO91" s="440"/>
      <c r="JP91" s="110">
        <f t="shared" si="2506"/>
        <v>0</v>
      </c>
      <c r="JQ91" s="440"/>
      <c r="JR91" s="440"/>
      <c r="JS91" s="440"/>
      <c r="JT91" s="440"/>
      <c r="JU91" s="440"/>
      <c r="JV91" s="440"/>
      <c r="JW91" s="111">
        <f t="shared" si="2507"/>
        <v>0</v>
      </c>
      <c r="JX91" s="440"/>
      <c r="JY91" s="440"/>
      <c r="KA91" s="440"/>
      <c r="KB91" s="440"/>
      <c r="KC91" s="440"/>
      <c r="KD91" s="440"/>
      <c r="KE91" s="110">
        <f t="shared" si="2508"/>
        <v>0</v>
      </c>
      <c r="KF91" s="440"/>
      <c r="KG91" s="440"/>
      <c r="KH91" s="440"/>
      <c r="KI91" s="440"/>
      <c r="KJ91" s="440"/>
      <c r="KK91" s="440"/>
      <c r="KL91" s="111">
        <f t="shared" si="2509"/>
        <v>0</v>
      </c>
      <c r="KM91" s="440"/>
      <c r="KN91" s="440"/>
      <c r="KP91" s="440"/>
      <c r="KQ91" s="440"/>
      <c r="KR91" s="440"/>
      <c r="KS91" s="440"/>
      <c r="KT91" s="110">
        <f t="shared" si="2510"/>
        <v>0</v>
      </c>
      <c r="KU91" s="440"/>
      <c r="KV91" s="440"/>
      <c r="KW91" s="440"/>
      <c r="KX91" s="440"/>
      <c r="KY91" s="440"/>
      <c r="KZ91" s="440"/>
      <c r="LA91" s="111">
        <f t="shared" si="2511"/>
        <v>0</v>
      </c>
      <c r="LB91" s="440"/>
      <c r="LC91" s="440"/>
      <c r="LE91" s="440"/>
      <c r="LF91" s="440"/>
      <c r="LG91" s="440"/>
      <c r="LH91" s="440"/>
      <c r="LI91" s="110">
        <f t="shared" si="2512"/>
        <v>0</v>
      </c>
      <c r="LJ91" s="440"/>
      <c r="LK91" s="440"/>
      <c r="LL91" s="440"/>
      <c r="LM91" s="440"/>
      <c r="LN91" s="440"/>
      <c r="LO91" s="440"/>
      <c r="LP91" s="111">
        <f t="shared" si="2513"/>
        <v>0</v>
      </c>
      <c r="LQ91" s="440"/>
      <c r="LR91" s="440"/>
      <c r="LT91" s="440"/>
      <c r="LU91" s="440"/>
      <c r="LV91" s="440"/>
      <c r="LW91" s="440"/>
      <c r="LX91" s="110">
        <f t="shared" si="2514"/>
        <v>0</v>
      </c>
      <c r="LY91" s="440"/>
      <c r="LZ91" s="440"/>
      <c r="MA91" s="440"/>
      <c r="MB91" s="440"/>
      <c r="MC91" s="440"/>
      <c r="MD91" s="440"/>
      <c r="ME91" s="111">
        <f t="shared" si="2515"/>
        <v>0</v>
      </c>
      <c r="MF91" s="440"/>
      <c r="MG91" s="440"/>
      <c r="MI91" s="440"/>
      <c r="MJ91" s="440"/>
      <c r="MK91" s="440"/>
      <c r="ML91" s="440"/>
      <c r="MM91" s="110">
        <f t="shared" si="2516"/>
        <v>0</v>
      </c>
      <c r="MN91" s="440"/>
      <c r="MO91" s="440"/>
      <c r="MP91" s="440"/>
      <c r="MQ91" s="440"/>
      <c r="MR91" s="440"/>
      <c r="MS91" s="440"/>
      <c r="MT91" s="111">
        <f t="shared" si="2517"/>
        <v>0</v>
      </c>
      <c r="MU91" s="440"/>
      <c r="MV91" s="440"/>
      <c r="MX91" s="440"/>
      <c r="MY91" s="440"/>
      <c r="MZ91" s="440"/>
      <c r="NA91" s="440"/>
      <c r="NB91" s="110">
        <f t="shared" si="2518"/>
        <v>0</v>
      </c>
      <c r="NC91" s="440"/>
      <c r="ND91" s="440"/>
      <c r="NE91" s="440"/>
      <c r="NF91" s="440"/>
      <c r="NG91" s="440"/>
      <c r="NH91" s="440"/>
      <c r="NI91" s="111">
        <f t="shared" si="2519"/>
        <v>0</v>
      </c>
      <c r="NJ91" s="440"/>
      <c r="NK91" s="440"/>
      <c r="NM91" s="440"/>
      <c r="NN91" s="440"/>
      <c r="NO91" s="440"/>
      <c r="NP91" s="440"/>
      <c r="NQ91" s="110">
        <f t="shared" si="2520"/>
        <v>0</v>
      </c>
      <c r="NR91" s="440"/>
      <c r="NS91" s="440"/>
      <c r="NT91" s="440"/>
      <c r="NU91" s="440"/>
      <c r="NV91" s="440"/>
      <c r="NW91" s="440"/>
      <c r="NX91" s="111">
        <f t="shared" si="2521"/>
        <v>0</v>
      </c>
      <c r="NY91" s="440"/>
      <c r="NZ91" s="440"/>
      <c r="OB91" s="440"/>
      <c r="OC91" s="440"/>
      <c r="OD91" s="440"/>
      <c r="OE91" s="440"/>
      <c r="OF91" s="110">
        <f t="shared" si="2522"/>
        <v>0</v>
      </c>
      <c r="OG91" s="440"/>
      <c r="OH91" s="440"/>
      <c r="OI91" s="440"/>
      <c r="OJ91" s="440"/>
      <c r="OK91" s="440"/>
      <c r="OL91" s="440"/>
      <c r="OM91" s="111">
        <f t="shared" si="2523"/>
        <v>0</v>
      </c>
      <c r="ON91" s="440"/>
      <c r="OO91" s="440"/>
      <c r="OQ91" s="440"/>
      <c r="OR91" s="440"/>
      <c r="OS91" s="440"/>
      <c r="OT91" s="440"/>
      <c r="OU91" s="110">
        <f t="shared" si="2524"/>
        <v>0</v>
      </c>
      <c r="OV91" s="440"/>
      <c r="OW91" s="440"/>
      <c r="OX91" s="440"/>
      <c r="OY91" s="440"/>
      <c r="OZ91" s="440"/>
      <c r="PA91" s="440"/>
      <c r="PB91" s="111">
        <f t="shared" si="2525"/>
        <v>0</v>
      </c>
      <c r="PC91" s="440"/>
      <c r="PD91" s="440"/>
      <c r="PF91" s="440"/>
      <c r="PG91" s="440"/>
      <c r="PH91" s="440"/>
      <c r="PI91" s="440"/>
      <c r="PJ91" s="110">
        <f t="shared" si="2526"/>
        <v>0</v>
      </c>
      <c r="PK91" s="440"/>
      <c r="PL91" s="440"/>
      <c r="PM91" s="440"/>
      <c r="PN91" s="440"/>
      <c r="PO91" s="440"/>
      <c r="PP91" s="440"/>
      <c r="PQ91" s="111">
        <f t="shared" si="2527"/>
        <v>0</v>
      </c>
      <c r="PR91" s="440"/>
      <c r="PS91" s="440"/>
      <c r="PU91" s="440"/>
      <c r="PV91" s="440"/>
      <c r="PW91" s="440"/>
      <c r="PX91" s="440"/>
      <c r="PY91" s="110">
        <f t="shared" si="2528"/>
        <v>0</v>
      </c>
      <c r="PZ91" s="440"/>
      <c r="QA91" s="440"/>
      <c r="QB91" s="440"/>
      <c r="QC91" s="440"/>
      <c r="QD91" s="440"/>
      <c r="QE91" s="440"/>
      <c r="QF91" s="111">
        <f t="shared" si="2529"/>
        <v>0</v>
      </c>
      <c r="QG91" s="440"/>
      <c r="QH91" s="440"/>
      <c r="QJ91" s="440"/>
      <c r="QK91" s="440"/>
      <c r="QL91" s="440"/>
      <c r="QM91" s="440"/>
      <c r="QN91" s="110">
        <f t="shared" si="2530"/>
        <v>0</v>
      </c>
      <c r="QO91" s="440"/>
      <c r="QP91" s="440"/>
      <c r="QQ91" s="440"/>
      <c r="QR91" s="440"/>
      <c r="QS91" s="440"/>
      <c r="QT91" s="440"/>
      <c r="QU91" s="111">
        <f t="shared" si="2531"/>
        <v>0</v>
      </c>
      <c r="QV91" s="440"/>
      <c r="QW91" s="440"/>
      <c r="QY91" s="440"/>
      <c r="QZ91" s="440"/>
      <c r="RA91" s="440"/>
      <c r="RB91" s="440"/>
      <c r="RC91" s="110">
        <f t="shared" si="2532"/>
        <v>0</v>
      </c>
      <c r="RD91" s="440"/>
      <c r="RE91" s="440"/>
      <c r="RF91" s="440"/>
      <c r="RG91" s="440"/>
      <c r="RH91" s="440"/>
      <c r="RI91" s="440"/>
      <c r="RJ91" s="111">
        <f t="shared" si="2533"/>
        <v>0</v>
      </c>
      <c r="RK91" s="440"/>
      <c r="RL91" s="440"/>
      <c r="RN91" s="440"/>
      <c r="RO91" s="440"/>
      <c r="RP91" s="440"/>
      <c r="RQ91" s="440"/>
      <c r="RR91" s="110">
        <f t="shared" si="2534"/>
        <v>0</v>
      </c>
      <c r="RS91" s="440"/>
      <c r="RT91" s="440"/>
      <c r="RU91" s="440"/>
      <c r="RV91" s="440"/>
      <c r="RW91" s="440"/>
      <c r="RX91" s="440"/>
      <c r="RY91" s="111">
        <f t="shared" si="2535"/>
        <v>0</v>
      </c>
      <c r="RZ91" s="440"/>
      <c r="SA91" s="440"/>
      <c r="SC91" s="440"/>
      <c r="SD91" s="440"/>
      <c r="SE91" s="440"/>
      <c r="SF91" s="440"/>
      <c r="SG91" s="110">
        <f t="shared" si="2536"/>
        <v>0</v>
      </c>
      <c r="SH91" s="440"/>
      <c r="SI91" s="440"/>
      <c r="SJ91" s="440"/>
      <c r="SK91" s="440"/>
      <c r="SL91" s="440"/>
      <c r="SM91" s="440"/>
      <c r="SN91" s="111">
        <f t="shared" si="2537"/>
        <v>0</v>
      </c>
      <c r="SO91" s="440"/>
      <c r="SP91" s="440"/>
      <c r="SR91" s="440"/>
      <c r="SS91" s="440"/>
      <c r="ST91" s="440"/>
      <c r="SU91" s="440"/>
      <c r="SV91" s="110">
        <f t="shared" si="2538"/>
        <v>0</v>
      </c>
      <c r="SW91" s="440"/>
      <c r="SX91" s="440"/>
      <c r="SY91" s="440"/>
      <c r="SZ91" s="440"/>
      <c r="TA91" s="440"/>
      <c r="TB91" s="440"/>
      <c r="TC91" s="111">
        <f t="shared" si="2539"/>
        <v>0</v>
      </c>
      <c r="TD91" s="440"/>
      <c r="TE91" s="440"/>
      <c r="TG91" s="440"/>
      <c r="TH91" s="440"/>
      <c r="TI91" s="440"/>
      <c r="TJ91" s="440"/>
      <c r="TK91" s="110">
        <f t="shared" si="2540"/>
        <v>0</v>
      </c>
      <c r="TL91" s="440"/>
      <c r="TM91" s="440"/>
      <c r="TN91" s="440"/>
      <c r="TO91" s="440"/>
      <c r="TP91" s="440"/>
      <c r="TQ91" s="440"/>
      <c r="TR91" s="111">
        <f t="shared" si="2541"/>
        <v>0</v>
      </c>
      <c r="TS91" s="440"/>
      <c r="TT91" s="440"/>
      <c r="TV91" s="440"/>
      <c r="TW91" s="440"/>
      <c r="TX91" s="440"/>
      <c r="TY91" s="440"/>
      <c r="TZ91" s="110">
        <f t="shared" si="2542"/>
        <v>0</v>
      </c>
      <c r="UA91" s="440"/>
      <c r="UB91" s="440"/>
      <c r="UC91" s="440"/>
      <c r="UD91" s="440"/>
      <c r="UE91" s="440"/>
      <c r="UF91" s="440"/>
      <c r="UG91" s="111">
        <f t="shared" si="2543"/>
        <v>0</v>
      </c>
      <c r="UH91" s="440"/>
      <c r="UI91" s="440"/>
      <c r="UK91" s="440"/>
      <c r="UL91" s="440"/>
      <c r="UM91" s="440"/>
      <c r="UN91" s="440"/>
      <c r="UO91" s="110">
        <f t="shared" si="2544"/>
        <v>0</v>
      </c>
      <c r="UP91" s="440"/>
      <c r="UQ91" s="440"/>
      <c r="UR91" s="440"/>
      <c r="US91" s="440"/>
      <c r="UT91" s="440"/>
      <c r="UU91" s="440"/>
      <c r="UV91" s="111">
        <f t="shared" si="2545"/>
        <v>0</v>
      </c>
      <c r="UW91" s="440"/>
      <c r="UX91" s="440"/>
      <c r="UZ91" s="440"/>
      <c r="VA91" s="440"/>
      <c r="VB91" s="440"/>
      <c r="VC91" s="440"/>
      <c r="VD91" s="110">
        <f t="shared" si="2546"/>
        <v>0</v>
      </c>
      <c r="VE91" s="440"/>
      <c r="VF91" s="440"/>
      <c r="VG91" s="440"/>
      <c r="VH91" s="440"/>
      <c r="VI91" s="440"/>
      <c r="VJ91" s="440"/>
      <c r="VK91" s="111">
        <f t="shared" si="2547"/>
        <v>0</v>
      </c>
      <c r="VL91" s="440"/>
      <c r="VM91" s="440"/>
      <c r="VO91" s="440"/>
      <c r="VP91" s="440"/>
      <c r="VQ91" s="440"/>
      <c r="VR91" s="440"/>
      <c r="VS91" s="110">
        <f t="shared" si="2548"/>
        <v>0</v>
      </c>
      <c r="VT91" s="440"/>
      <c r="VU91" s="440"/>
      <c r="VV91" s="440"/>
      <c r="VW91" s="440"/>
      <c r="VX91" s="440"/>
      <c r="VY91" s="440"/>
      <c r="VZ91" s="111">
        <f t="shared" si="2549"/>
        <v>0</v>
      </c>
      <c r="WA91" s="440"/>
      <c r="WB91" s="440"/>
      <c r="WD91" s="440"/>
      <c r="WE91" s="440"/>
      <c r="WF91" s="440"/>
      <c r="WG91" s="440"/>
      <c r="WH91" s="110">
        <f t="shared" si="2550"/>
        <v>0</v>
      </c>
      <c r="WI91" s="440"/>
      <c r="WJ91" s="440"/>
      <c r="WK91" s="440"/>
      <c r="WL91" s="440"/>
      <c r="WM91" s="440"/>
      <c r="WN91" s="440"/>
      <c r="WO91" s="111">
        <f t="shared" si="2551"/>
        <v>0</v>
      </c>
      <c r="WP91" s="440"/>
      <c r="WQ91" s="440"/>
      <c r="WS91" s="440"/>
      <c r="WT91" s="440"/>
      <c r="WU91" s="440"/>
      <c r="WV91" s="440"/>
      <c r="WW91" s="110">
        <f t="shared" si="2552"/>
        <v>0</v>
      </c>
      <c r="WX91" s="440"/>
      <c r="WY91" s="440"/>
      <c r="WZ91" s="440"/>
      <c r="XA91" s="440"/>
      <c r="XB91" s="440"/>
      <c r="XC91" s="440"/>
      <c r="XD91" s="111">
        <f t="shared" si="2553"/>
        <v>0</v>
      </c>
      <c r="XE91" s="440"/>
      <c r="XF91" s="440"/>
      <c r="XH91" s="440"/>
      <c r="XI91" s="440"/>
      <c r="XJ91" s="440"/>
      <c r="XK91" s="440"/>
      <c r="XL91" s="110">
        <f t="shared" si="2554"/>
        <v>0</v>
      </c>
      <c r="XM91" s="440"/>
      <c r="XN91" s="440"/>
      <c r="XO91" s="440"/>
      <c r="XP91" s="440"/>
      <c r="XQ91" s="440"/>
      <c r="XR91" s="440"/>
      <c r="XS91" s="111">
        <f t="shared" si="2555"/>
        <v>0</v>
      </c>
      <c r="XT91" s="440"/>
      <c r="XU91" s="440"/>
      <c r="XW91" s="440"/>
      <c r="XX91" s="440"/>
      <c r="XY91" s="440"/>
      <c r="XZ91" s="440"/>
      <c r="YA91" s="110">
        <f t="shared" si="2556"/>
        <v>0</v>
      </c>
      <c r="YB91" s="440"/>
      <c r="YC91" s="440"/>
      <c r="YD91" s="440"/>
      <c r="YE91" s="440"/>
      <c r="YF91" s="440"/>
      <c r="YG91" s="440"/>
      <c r="YH91" s="111">
        <f t="shared" si="2557"/>
        <v>0</v>
      </c>
      <c r="YI91" s="440"/>
      <c r="YJ91" s="440"/>
      <c r="YL91" s="440"/>
      <c r="YM91" s="440"/>
      <c r="YN91" s="440"/>
      <c r="YO91" s="440"/>
      <c r="YP91" s="110">
        <f t="shared" si="2558"/>
        <v>0</v>
      </c>
      <c r="YQ91" s="440"/>
      <c r="YR91" s="440"/>
      <c r="YS91" s="440"/>
      <c r="YT91" s="440"/>
      <c r="YU91" s="440"/>
      <c r="YV91" s="440"/>
      <c r="YW91" s="111">
        <f t="shared" si="2559"/>
        <v>0</v>
      </c>
      <c r="YX91" s="440"/>
      <c r="YY91" s="440"/>
      <c r="ZA91" s="440"/>
      <c r="ZB91" s="440"/>
      <c r="ZC91" s="440"/>
      <c r="ZD91" s="440"/>
      <c r="ZE91" s="110">
        <f t="shared" si="2560"/>
        <v>0</v>
      </c>
      <c r="ZF91" s="440"/>
      <c r="ZG91" s="440"/>
      <c r="ZH91" s="440"/>
      <c r="ZI91" s="440"/>
      <c r="ZJ91" s="440"/>
      <c r="ZK91" s="440"/>
      <c r="ZL91" s="111">
        <f t="shared" si="2561"/>
        <v>0</v>
      </c>
      <c r="ZM91" s="440"/>
      <c r="ZN91" s="440"/>
      <c r="ZP91" s="440"/>
      <c r="ZQ91" s="440"/>
      <c r="ZR91" s="440"/>
      <c r="ZS91" s="440"/>
      <c r="ZT91" s="110">
        <f t="shared" si="2562"/>
        <v>0</v>
      </c>
      <c r="ZU91" s="440"/>
      <c r="ZV91" s="440"/>
      <c r="ZW91" s="440"/>
      <c r="ZX91" s="440"/>
      <c r="ZY91" s="440"/>
      <c r="ZZ91" s="440"/>
      <c r="AAA91" s="111">
        <f t="shared" si="2563"/>
        <v>0</v>
      </c>
      <c r="AAB91" s="440"/>
      <c r="AAC91" s="440"/>
      <c r="AAE91" s="440"/>
      <c r="AAF91" s="440"/>
      <c r="AAG91" s="440"/>
      <c r="AAH91" s="440"/>
      <c r="AAI91" s="110">
        <f t="shared" si="2564"/>
        <v>0</v>
      </c>
      <c r="AAJ91" s="440"/>
      <c r="AAK91" s="440"/>
      <c r="AAL91" s="440"/>
      <c r="AAM91" s="440"/>
      <c r="AAN91" s="440"/>
      <c r="AAO91" s="440"/>
      <c r="AAP91" s="111">
        <f t="shared" si="2565"/>
        <v>0</v>
      </c>
      <c r="AAQ91" s="440"/>
      <c r="AAR91" s="440"/>
      <c r="AAT91" s="440"/>
      <c r="AAU91" s="440"/>
      <c r="AAV91" s="440"/>
      <c r="AAW91" s="440"/>
      <c r="AAX91" s="110">
        <f t="shared" si="2566"/>
        <v>0</v>
      </c>
      <c r="AAY91" s="440"/>
      <c r="AAZ91" s="440"/>
      <c r="ABA91" s="440"/>
      <c r="ABB91" s="440"/>
      <c r="ABC91" s="440"/>
      <c r="ABD91" s="440"/>
      <c r="ABE91" s="111">
        <f t="shared" si="2567"/>
        <v>0</v>
      </c>
      <c r="ABF91" s="440"/>
      <c r="ABG91" s="440"/>
      <c r="ABI91" s="440"/>
      <c r="ABJ91" s="440"/>
      <c r="ABK91" s="440"/>
      <c r="ABL91" s="440"/>
      <c r="ABM91" s="110">
        <f t="shared" si="2568"/>
        <v>0</v>
      </c>
      <c r="ABN91" s="440"/>
      <c r="ABO91" s="440"/>
      <c r="ABP91" s="440"/>
      <c r="ABQ91" s="440"/>
      <c r="ABR91" s="440"/>
      <c r="ABS91" s="440"/>
      <c r="ABT91" s="111">
        <f t="shared" si="2569"/>
        <v>0</v>
      </c>
      <c r="ABU91" s="440"/>
      <c r="ABV91" s="440"/>
      <c r="ABX91" s="440"/>
      <c r="ABY91" s="440"/>
      <c r="ABZ91" s="440"/>
      <c r="ACA91" s="440"/>
      <c r="ACB91" s="110">
        <f t="shared" si="2570"/>
        <v>0</v>
      </c>
      <c r="ACC91" s="440"/>
      <c r="ACD91" s="440"/>
      <c r="ACE91" s="440"/>
      <c r="ACF91" s="440"/>
      <c r="ACG91" s="440"/>
      <c r="ACH91" s="440"/>
      <c r="ACI91" s="111">
        <f t="shared" si="2571"/>
        <v>0</v>
      </c>
      <c r="ACJ91" s="440"/>
      <c r="ACK91" s="440"/>
      <c r="ACM91" s="440"/>
      <c r="ACN91" s="440"/>
      <c r="ACO91" s="440"/>
      <c r="ACP91" s="440"/>
      <c r="ACQ91" s="110">
        <f t="shared" si="2572"/>
        <v>0</v>
      </c>
      <c r="ACR91" s="440"/>
      <c r="ACS91" s="440"/>
      <c r="ACT91" s="440"/>
      <c r="ACU91" s="440"/>
      <c r="ACV91" s="440"/>
      <c r="ACW91" s="440"/>
      <c r="ACX91" s="111">
        <f t="shared" si="2573"/>
        <v>0</v>
      </c>
      <c r="ACY91" s="440"/>
      <c r="ACZ91" s="440"/>
      <c r="ADB91" s="440"/>
      <c r="ADC91" s="440"/>
      <c r="ADD91" s="440"/>
      <c r="ADE91" s="440"/>
      <c r="ADF91" s="110">
        <f t="shared" si="2574"/>
        <v>0</v>
      </c>
      <c r="ADG91" s="440"/>
      <c r="ADH91" s="440"/>
      <c r="ADI91" s="440"/>
      <c r="ADJ91" s="440"/>
      <c r="ADK91" s="440"/>
      <c r="ADL91" s="440"/>
      <c r="ADM91" s="111">
        <f t="shared" si="2575"/>
        <v>0</v>
      </c>
      <c r="ADN91" s="440"/>
      <c r="ADO91" s="440"/>
      <c r="ADQ91" s="440"/>
      <c r="ADR91" s="440"/>
      <c r="ADS91" s="440"/>
      <c r="ADT91" s="440"/>
      <c r="ADU91" s="110">
        <f t="shared" si="2576"/>
        <v>0</v>
      </c>
      <c r="ADV91" s="440"/>
      <c r="ADW91" s="440"/>
      <c r="ADX91" s="440"/>
      <c r="ADY91" s="440"/>
      <c r="ADZ91" s="440"/>
      <c r="AEA91" s="440"/>
      <c r="AEB91" s="111">
        <f t="shared" si="2577"/>
        <v>0</v>
      </c>
      <c r="AEC91" s="440"/>
      <c r="AED91" s="440"/>
      <c r="AEF91" s="440"/>
      <c r="AEG91" s="440"/>
      <c r="AEH91" s="440"/>
      <c r="AEI91" s="440"/>
      <c r="AEJ91" s="110">
        <f t="shared" si="2578"/>
        <v>0</v>
      </c>
      <c r="AEK91" s="440"/>
      <c r="AEL91" s="440"/>
      <c r="AEM91" s="440"/>
      <c r="AEN91" s="440"/>
      <c r="AEO91" s="440"/>
      <c r="AEP91" s="440"/>
      <c r="AEQ91" s="111">
        <f t="shared" si="2579"/>
        <v>0</v>
      </c>
      <c r="AER91" s="440"/>
      <c r="AES91" s="440"/>
      <c r="AEU91" s="440"/>
      <c r="AEV91" s="440"/>
      <c r="AEW91" s="440"/>
      <c r="AEX91" s="440"/>
      <c r="AEY91" s="110">
        <f t="shared" si="2580"/>
        <v>0</v>
      </c>
      <c r="AEZ91" s="440"/>
      <c r="AFA91" s="440"/>
      <c r="AFB91" s="440"/>
      <c r="AFC91" s="440"/>
      <c r="AFD91" s="440"/>
      <c r="AFE91" s="440"/>
      <c r="AFF91" s="111">
        <f t="shared" si="2581"/>
        <v>0</v>
      </c>
      <c r="AFG91" s="440"/>
      <c r="AFH91" s="440"/>
      <c r="AFJ91" s="440"/>
      <c r="AFK91" s="440"/>
      <c r="AFL91" s="440"/>
      <c r="AFM91" s="440"/>
      <c r="AFN91" s="110">
        <f t="shared" si="2582"/>
        <v>0</v>
      </c>
      <c r="AFO91" s="440"/>
      <c r="AFP91" s="440"/>
      <c r="AFQ91" s="440"/>
      <c r="AFR91" s="440"/>
      <c r="AFS91" s="440"/>
      <c r="AFT91" s="440"/>
      <c r="AFU91" s="111">
        <f t="shared" si="2583"/>
        <v>0</v>
      </c>
      <c r="AFV91" s="440"/>
      <c r="AFW91" s="440"/>
      <c r="AFY91" s="440"/>
      <c r="AFZ91" s="440"/>
      <c r="AGA91" s="440"/>
      <c r="AGB91" s="440"/>
      <c r="AGC91" s="110">
        <f t="shared" si="2584"/>
        <v>0</v>
      </c>
      <c r="AGD91" s="440"/>
      <c r="AGE91" s="440"/>
      <c r="AGF91" s="440"/>
      <c r="AGG91" s="440"/>
      <c r="AGH91" s="440"/>
      <c r="AGI91" s="440"/>
      <c r="AGJ91" s="111">
        <f t="shared" si="2585"/>
        <v>0</v>
      </c>
      <c r="AGK91" s="440"/>
      <c r="AGL91" s="440"/>
      <c r="AGN91" s="440"/>
      <c r="AGO91" s="440"/>
      <c r="AGP91" s="440"/>
      <c r="AGQ91" s="440"/>
      <c r="AGR91" s="110">
        <f t="shared" si="2586"/>
        <v>0</v>
      </c>
      <c r="AGS91" s="440"/>
      <c r="AGT91" s="440"/>
      <c r="AGU91" s="440"/>
      <c r="AGV91" s="440"/>
      <c r="AGW91" s="440"/>
      <c r="AGX91" s="440"/>
      <c r="AGY91" s="111">
        <f t="shared" si="2587"/>
        <v>0</v>
      </c>
      <c r="AGZ91" s="440"/>
      <c r="AHA91" s="440"/>
      <c r="AHC91" s="440"/>
      <c r="AHD91" s="440"/>
      <c r="AHE91" s="440"/>
      <c r="AHF91" s="440"/>
      <c r="AHG91" s="110">
        <f t="shared" si="2588"/>
        <v>0</v>
      </c>
      <c r="AHH91" s="440"/>
      <c r="AHI91" s="440"/>
      <c r="AHJ91" s="440"/>
      <c r="AHK91" s="440"/>
      <c r="AHL91" s="440"/>
      <c r="AHM91" s="440"/>
      <c r="AHN91" s="111">
        <f t="shared" si="2589"/>
        <v>0</v>
      </c>
      <c r="AHO91" s="440"/>
      <c r="AHP91" s="440"/>
      <c r="AHR91" s="440"/>
      <c r="AHS91" s="440"/>
      <c r="AHT91" s="440"/>
      <c r="AHU91" s="440"/>
      <c r="AHV91" s="110">
        <f t="shared" si="2590"/>
        <v>0</v>
      </c>
      <c r="AHW91" s="440"/>
      <c r="AHX91" s="440"/>
      <c r="AHY91" s="440"/>
      <c r="AHZ91" s="440"/>
      <c r="AIA91" s="440"/>
      <c r="AIB91" s="440"/>
      <c r="AIC91" s="111">
        <f t="shared" si="2591"/>
        <v>0</v>
      </c>
      <c r="AID91" s="440"/>
      <c r="AIE91" s="440"/>
    </row>
    <row r="92" spans="1:915" x14ac:dyDescent="0.3">
      <c r="A92" s="29" t="s">
        <v>93</v>
      </c>
      <c r="B92" s="30" t="s">
        <v>142</v>
      </c>
      <c r="C92" s="110">
        <f>SUM(C93:C98)</f>
        <v>0</v>
      </c>
      <c r="D92" s="110">
        <f t="shared" ref="D92:AD92" si="2592">SUM(D93:D98)</f>
        <v>0</v>
      </c>
      <c r="E92" s="110">
        <f t="shared" si="2592"/>
        <v>0</v>
      </c>
      <c r="F92" s="110">
        <f t="shared" si="2592"/>
        <v>0</v>
      </c>
      <c r="G92" s="110">
        <f t="shared" si="2592"/>
        <v>0</v>
      </c>
      <c r="H92" s="110">
        <f t="shared" si="2592"/>
        <v>0</v>
      </c>
      <c r="I92" s="110">
        <f t="shared" si="2592"/>
        <v>0</v>
      </c>
      <c r="J92" s="110">
        <f t="shared" si="2592"/>
        <v>0</v>
      </c>
      <c r="K92" s="110">
        <f t="shared" si="2592"/>
        <v>0</v>
      </c>
      <c r="L92" s="110">
        <f t="shared" si="2592"/>
        <v>0</v>
      </c>
      <c r="M92" s="110">
        <f t="shared" si="2592"/>
        <v>0</v>
      </c>
      <c r="N92" s="110">
        <f t="shared" si="2592"/>
        <v>0</v>
      </c>
      <c r="O92" s="110">
        <f t="shared" si="2592"/>
        <v>0</v>
      </c>
      <c r="P92" s="110">
        <f t="shared" si="2592"/>
        <v>0</v>
      </c>
      <c r="Q92" s="110">
        <f t="shared" si="2592"/>
        <v>0</v>
      </c>
      <c r="R92" s="110">
        <f t="shared" si="2592"/>
        <v>0</v>
      </c>
      <c r="S92" s="110">
        <f t="shared" si="2592"/>
        <v>0</v>
      </c>
      <c r="T92" s="110">
        <f t="shared" si="2592"/>
        <v>0</v>
      </c>
      <c r="U92" s="110">
        <f t="shared" si="2592"/>
        <v>0</v>
      </c>
      <c r="V92" s="110">
        <f t="shared" si="2592"/>
        <v>0</v>
      </c>
      <c r="W92" s="110">
        <f t="shared" si="2592"/>
        <v>0</v>
      </c>
      <c r="X92" s="110">
        <f t="shared" si="2592"/>
        <v>0</v>
      </c>
      <c r="Y92" s="110">
        <f t="shared" si="2592"/>
        <v>0</v>
      </c>
      <c r="Z92" s="110">
        <f t="shared" si="2592"/>
        <v>0</v>
      </c>
      <c r="AA92" s="110">
        <f t="shared" si="2592"/>
        <v>0</v>
      </c>
      <c r="AB92" s="110">
        <f t="shared" si="2592"/>
        <v>0</v>
      </c>
      <c r="AC92" s="110">
        <f t="shared" si="2592"/>
        <v>0</v>
      </c>
      <c r="AD92" s="110">
        <f t="shared" si="2592"/>
        <v>0</v>
      </c>
      <c r="AF92" s="110">
        <f t="shared" ref="AF92:AS92" si="2593">SUM(AF93:AF98)</f>
        <v>0</v>
      </c>
      <c r="AG92" s="110">
        <f t="shared" si="2593"/>
        <v>0</v>
      </c>
      <c r="AH92" s="110">
        <f t="shared" si="2593"/>
        <v>0</v>
      </c>
      <c r="AI92" s="110">
        <f t="shared" si="2593"/>
        <v>0</v>
      </c>
      <c r="AJ92" s="110">
        <f t="shared" si="2593"/>
        <v>0</v>
      </c>
      <c r="AK92" s="110">
        <f t="shared" si="2593"/>
        <v>0</v>
      </c>
      <c r="AL92" s="110">
        <f t="shared" si="2593"/>
        <v>0</v>
      </c>
      <c r="AM92" s="110">
        <f t="shared" si="2593"/>
        <v>0</v>
      </c>
      <c r="AN92" s="110">
        <f t="shared" si="2593"/>
        <v>0</v>
      </c>
      <c r="AO92" s="110">
        <f t="shared" si="2593"/>
        <v>0</v>
      </c>
      <c r="AP92" s="110">
        <f t="shared" si="2593"/>
        <v>0</v>
      </c>
      <c r="AQ92" s="110">
        <f t="shared" si="2593"/>
        <v>0</v>
      </c>
      <c r="AR92" s="110">
        <f t="shared" si="2593"/>
        <v>0</v>
      </c>
      <c r="AS92" s="110">
        <f t="shared" si="2593"/>
        <v>0</v>
      </c>
      <c r="AU92" s="110">
        <f t="shared" ref="AU92:BH92" si="2594">SUM(AU93:AU98)</f>
        <v>0</v>
      </c>
      <c r="AV92" s="110">
        <f t="shared" si="2594"/>
        <v>0</v>
      </c>
      <c r="AW92" s="110">
        <f t="shared" si="2594"/>
        <v>0</v>
      </c>
      <c r="AX92" s="110">
        <f t="shared" si="2594"/>
        <v>0</v>
      </c>
      <c r="AY92" s="110">
        <f t="shared" si="2594"/>
        <v>0</v>
      </c>
      <c r="AZ92" s="110">
        <f t="shared" si="2594"/>
        <v>0</v>
      </c>
      <c r="BA92" s="110">
        <f t="shared" si="2594"/>
        <v>0</v>
      </c>
      <c r="BB92" s="110">
        <f t="shared" si="2594"/>
        <v>0</v>
      </c>
      <c r="BC92" s="110">
        <f t="shared" si="2594"/>
        <v>0</v>
      </c>
      <c r="BD92" s="110">
        <f t="shared" si="2594"/>
        <v>0</v>
      </c>
      <c r="BE92" s="110">
        <f t="shared" si="2594"/>
        <v>0</v>
      </c>
      <c r="BF92" s="110">
        <f t="shared" si="2594"/>
        <v>0</v>
      </c>
      <c r="BG92" s="110">
        <f t="shared" si="2594"/>
        <v>0</v>
      </c>
      <c r="BH92" s="110">
        <f t="shared" si="2594"/>
        <v>0</v>
      </c>
      <c r="BJ92" s="110">
        <f t="shared" ref="BJ92:BW92" si="2595">SUM(BJ93:BJ98)</f>
        <v>0</v>
      </c>
      <c r="BK92" s="110">
        <f t="shared" si="2595"/>
        <v>0</v>
      </c>
      <c r="BL92" s="110">
        <f t="shared" si="2595"/>
        <v>0</v>
      </c>
      <c r="BM92" s="110">
        <f t="shared" si="2595"/>
        <v>0</v>
      </c>
      <c r="BN92" s="110">
        <f t="shared" si="2595"/>
        <v>0</v>
      </c>
      <c r="BO92" s="110">
        <f t="shared" si="2595"/>
        <v>0</v>
      </c>
      <c r="BP92" s="110">
        <f t="shared" si="2595"/>
        <v>0</v>
      </c>
      <c r="BQ92" s="110">
        <f t="shared" si="2595"/>
        <v>0</v>
      </c>
      <c r="BR92" s="110">
        <f t="shared" si="2595"/>
        <v>0</v>
      </c>
      <c r="BS92" s="110">
        <f t="shared" si="2595"/>
        <v>0</v>
      </c>
      <c r="BT92" s="110">
        <f t="shared" si="2595"/>
        <v>0</v>
      </c>
      <c r="BU92" s="110">
        <f t="shared" si="2595"/>
        <v>0</v>
      </c>
      <c r="BV92" s="110">
        <f t="shared" si="2595"/>
        <v>0</v>
      </c>
      <c r="BW92" s="110">
        <f t="shared" si="2595"/>
        <v>0</v>
      </c>
      <c r="BY92" s="110">
        <f t="shared" ref="BY92:CL92" si="2596">SUM(BY93:BY98)</f>
        <v>0</v>
      </c>
      <c r="BZ92" s="110">
        <f t="shared" si="2596"/>
        <v>0</v>
      </c>
      <c r="CA92" s="110">
        <f t="shared" si="2596"/>
        <v>0</v>
      </c>
      <c r="CB92" s="110">
        <f t="shared" si="2596"/>
        <v>0</v>
      </c>
      <c r="CC92" s="110">
        <f t="shared" si="2596"/>
        <v>0</v>
      </c>
      <c r="CD92" s="110">
        <f t="shared" si="2596"/>
        <v>0</v>
      </c>
      <c r="CE92" s="110">
        <f t="shared" si="2596"/>
        <v>0</v>
      </c>
      <c r="CF92" s="110">
        <f t="shared" si="2596"/>
        <v>0</v>
      </c>
      <c r="CG92" s="110">
        <f t="shared" si="2596"/>
        <v>0</v>
      </c>
      <c r="CH92" s="110">
        <f t="shared" si="2596"/>
        <v>0</v>
      </c>
      <c r="CI92" s="110">
        <f t="shared" si="2596"/>
        <v>0</v>
      </c>
      <c r="CJ92" s="110">
        <f t="shared" si="2596"/>
        <v>0</v>
      </c>
      <c r="CK92" s="110">
        <f t="shared" si="2596"/>
        <v>0</v>
      </c>
      <c r="CL92" s="110">
        <f t="shared" si="2596"/>
        <v>0</v>
      </c>
      <c r="CN92" s="110">
        <f t="shared" ref="CN92:DA92" si="2597">SUM(CN93:CN98)</f>
        <v>0</v>
      </c>
      <c r="CO92" s="110">
        <f t="shared" si="2597"/>
        <v>0</v>
      </c>
      <c r="CP92" s="110">
        <f t="shared" si="2597"/>
        <v>0</v>
      </c>
      <c r="CQ92" s="110">
        <f t="shared" si="2597"/>
        <v>0</v>
      </c>
      <c r="CR92" s="110">
        <f t="shared" si="2597"/>
        <v>0</v>
      </c>
      <c r="CS92" s="110">
        <f t="shared" si="2597"/>
        <v>0</v>
      </c>
      <c r="CT92" s="110">
        <f t="shared" si="2597"/>
        <v>0</v>
      </c>
      <c r="CU92" s="110">
        <f t="shared" si="2597"/>
        <v>0</v>
      </c>
      <c r="CV92" s="110">
        <f t="shared" si="2597"/>
        <v>0</v>
      </c>
      <c r="CW92" s="110">
        <f t="shared" si="2597"/>
        <v>0</v>
      </c>
      <c r="CX92" s="110">
        <f t="shared" si="2597"/>
        <v>0</v>
      </c>
      <c r="CY92" s="110">
        <f t="shared" si="2597"/>
        <v>0</v>
      </c>
      <c r="CZ92" s="110">
        <f t="shared" si="2597"/>
        <v>0</v>
      </c>
      <c r="DA92" s="110">
        <f t="shared" si="2597"/>
        <v>0</v>
      </c>
      <c r="DC92" s="110">
        <f t="shared" ref="DC92:DP92" si="2598">SUM(DC93:DC98)</f>
        <v>0</v>
      </c>
      <c r="DD92" s="110">
        <f t="shared" si="2598"/>
        <v>0</v>
      </c>
      <c r="DE92" s="110">
        <f t="shared" si="2598"/>
        <v>0</v>
      </c>
      <c r="DF92" s="110">
        <f t="shared" si="2598"/>
        <v>0</v>
      </c>
      <c r="DG92" s="110">
        <f t="shared" si="2598"/>
        <v>0</v>
      </c>
      <c r="DH92" s="110">
        <f t="shared" si="2598"/>
        <v>0</v>
      </c>
      <c r="DI92" s="110">
        <f t="shared" si="2598"/>
        <v>0</v>
      </c>
      <c r="DJ92" s="110">
        <f t="shared" si="2598"/>
        <v>0</v>
      </c>
      <c r="DK92" s="110">
        <f t="shared" si="2598"/>
        <v>0</v>
      </c>
      <c r="DL92" s="110">
        <f t="shared" si="2598"/>
        <v>0</v>
      </c>
      <c r="DM92" s="110">
        <f t="shared" si="2598"/>
        <v>0</v>
      </c>
      <c r="DN92" s="110">
        <f t="shared" si="2598"/>
        <v>0</v>
      </c>
      <c r="DO92" s="110">
        <f t="shared" si="2598"/>
        <v>0</v>
      </c>
      <c r="DP92" s="110">
        <f t="shared" si="2598"/>
        <v>0</v>
      </c>
      <c r="DR92" s="110">
        <f t="shared" ref="DR92:EE92" si="2599">SUM(DR93:DR98)</f>
        <v>0</v>
      </c>
      <c r="DS92" s="110">
        <f t="shared" si="2599"/>
        <v>0</v>
      </c>
      <c r="DT92" s="110">
        <f t="shared" si="2599"/>
        <v>0</v>
      </c>
      <c r="DU92" s="110">
        <f t="shared" si="2599"/>
        <v>0</v>
      </c>
      <c r="DV92" s="110">
        <f t="shared" si="2599"/>
        <v>0</v>
      </c>
      <c r="DW92" s="110">
        <f t="shared" si="2599"/>
        <v>0</v>
      </c>
      <c r="DX92" s="110">
        <f t="shared" si="2599"/>
        <v>0</v>
      </c>
      <c r="DY92" s="110">
        <f t="shared" si="2599"/>
        <v>0</v>
      </c>
      <c r="DZ92" s="110">
        <f t="shared" si="2599"/>
        <v>0</v>
      </c>
      <c r="EA92" s="110">
        <f t="shared" si="2599"/>
        <v>0</v>
      </c>
      <c r="EB92" s="110">
        <f t="shared" si="2599"/>
        <v>0</v>
      </c>
      <c r="EC92" s="110">
        <f t="shared" si="2599"/>
        <v>0</v>
      </c>
      <c r="ED92" s="110">
        <f t="shared" si="2599"/>
        <v>0</v>
      </c>
      <c r="EE92" s="110">
        <f t="shared" si="2599"/>
        <v>0</v>
      </c>
      <c r="EG92" s="110">
        <f t="shared" ref="EG92:ET92" si="2600">SUM(EG93:EG98)</f>
        <v>0</v>
      </c>
      <c r="EH92" s="110">
        <f t="shared" si="2600"/>
        <v>0</v>
      </c>
      <c r="EI92" s="110">
        <f t="shared" si="2600"/>
        <v>0</v>
      </c>
      <c r="EJ92" s="110">
        <f t="shared" si="2600"/>
        <v>0</v>
      </c>
      <c r="EK92" s="110">
        <f t="shared" si="2600"/>
        <v>0</v>
      </c>
      <c r="EL92" s="110">
        <f t="shared" si="2600"/>
        <v>0</v>
      </c>
      <c r="EM92" s="110">
        <f t="shared" si="2600"/>
        <v>0</v>
      </c>
      <c r="EN92" s="110">
        <f t="shared" si="2600"/>
        <v>0</v>
      </c>
      <c r="EO92" s="110">
        <f t="shared" si="2600"/>
        <v>0</v>
      </c>
      <c r="EP92" s="110">
        <f t="shared" si="2600"/>
        <v>0</v>
      </c>
      <c r="EQ92" s="110">
        <f t="shared" si="2600"/>
        <v>0</v>
      </c>
      <c r="ER92" s="110">
        <f t="shared" si="2600"/>
        <v>0</v>
      </c>
      <c r="ES92" s="110">
        <f t="shared" si="2600"/>
        <v>0</v>
      </c>
      <c r="ET92" s="110">
        <f t="shared" si="2600"/>
        <v>0</v>
      </c>
      <c r="EV92" s="110">
        <f t="shared" ref="EV92:FI92" si="2601">SUM(EV93:EV98)</f>
        <v>0</v>
      </c>
      <c r="EW92" s="110">
        <f t="shared" si="2601"/>
        <v>0</v>
      </c>
      <c r="EX92" s="110">
        <f t="shared" si="2601"/>
        <v>0</v>
      </c>
      <c r="EY92" s="110">
        <f t="shared" si="2601"/>
        <v>0</v>
      </c>
      <c r="EZ92" s="110">
        <f t="shared" si="2601"/>
        <v>0</v>
      </c>
      <c r="FA92" s="110">
        <f t="shared" si="2601"/>
        <v>0</v>
      </c>
      <c r="FB92" s="110">
        <f t="shared" si="2601"/>
        <v>0</v>
      </c>
      <c r="FC92" s="110">
        <f t="shared" si="2601"/>
        <v>0</v>
      </c>
      <c r="FD92" s="110">
        <f t="shared" si="2601"/>
        <v>0</v>
      </c>
      <c r="FE92" s="110">
        <f t="shared" si="2601"/>
        <v>0</v>
      </c>
      <c r="FF92" s="110">
        <f t="shared" si="2601"/>
        <v>0</v>
      </c>
      <c r="FG92" s="110">
        <f t="shared" si="2601"/>
        <v>0</v>
      </c>
      <c r="FH92" s="110">
        <f t="shared" si="2601"/>
        <v>0</v>
      </c>
      <c r="FI92" s="110">
        <f t="shared" si="2601"/>
        <v>0</v>
      </c>
      <c r="FK92" s="110">
        <f t="shared" ref="FK92:FX92" si="2602">SUM(FK93:FK98)</f>
        <v>0</v>
      </c>
      <c r="FL92" s="110">
        <f t="shared" si="2602"/>
        <v>0</v>
      </c>
      <c r="FM92" s="110">
        <f t="shared" si="2602"/>
        <v>0</v>
      </c>
      <c r="FN92" s="110">
        <f t="shared" si="2602"/>
        <v>0</v>
      </c>
      <c r="FO92" s="110">
        <f t="shared" si="2602"/>
        <v>0</v>
      </c>
      <c r="FP92" s="110">
        <f t="shared" si="2602"/>
        <v>0</v>
      </c>
      <c r="FQ92" s="110">
        <f t="shared" si="2602"/>
        <v>0</v>
      </c>
      <c r="FR92" s="110">
        <f t="shared" si="2602"/>
        <v>0</v>
      </c>
      <c r="FS92" s="110">
        <f t="shared" si="2602"/>
        <v>0</v>
      </c>
      <c r="FT92" s="110">
        <f t="shared" si="2602"/>
        <v>0</v>
      </c>
      <c r="FU92" s="110">
        <f t="shared" si="2602"/>
        <v>0</v>
      </c>
      <c r="FV92" s="110">
        <f t="shared" si="2602"/>
        <v>0</v>
      </c>
      <c r="FW92" s="110">
        <f t="shared" si="2602"/>
        <v>0</v>
      </c>
      <c r="FX92" s="110">
        <f t="shared" si="2602"/>
        <v>0</v>
      </c>
      <c r="FZ92" s="110">
        <f t="shared" ref="FZ92:GM92" si="2603">SUM(FZ93:FZ98)</f>
        <v>0</v>
      </c>
      <c r="GA92" s="110">
        <f t="shared" si="2603"/>
        <v>0</v>
      </c>
      <c r="GB92" s="110">
        <f t="shared" si="2603"/>
        <v>0</v>
      </c>
      <c r="GC92" s="110">
        <f t="shared" si="2603"/>
        <v>0</v>
      </c>
      <c r="GD92" s="110">
        <f t="shared" si="2603"/>
        <v>0</v>
      </c>
      <c r="GE92" s="110">
        <f t="shared" si="2603"/>
        <v>0</v>
      </c>
      <c r="GF92" s="110">
        <f t="shared" si="2603"/>
        <v>0</v>
      </c>
      <c r="GG92" s="110">
        <f t="shared" si="2603"/>
        <v>0</v>
      </c>
      <c r="GH92" s="110">
        <f t="shared" si="2603"/>
        <v>0</v>
      </c>
      <c r="GI92" s="110">
        <f t="shared" si="2603"/>
        <v>0</v>
      </c>
      <c r="GJ92" s="110">
        <f t="shared" si="2603"/>
        <v>0</v>
      </c>
      <c r="GK92" s="110">
        <f t="shared" si="2603"/>
        <v>0</v>
      </c>
      <c r="GL92" s="110">
        <f t="shared" si="2603"/>
        <v>0</v>
      </c>
      <c r="GM92" s="110">
        <f t="shared" si="2603"/>
        <v>0</v>
      </c>
      <c r="GO92" s="110">
        <f t="shared" ref="GO92:HB92" si="2604">SUM(GO93:GO98)</f>
        <v>0</v>
      </c>
      <c r="GP92" s="110">
        <f t="shared" si="2604"/>
        <v>0</v>
      </c>
      <c r="GQ92" s="110">
        <f t="shared" si="2604"/>
        <v>0</v>
      </c>
      <c r="GR92" s="110">
        <f t="shared" si="2604"/>
        <v>0</v>
      </c>
      <c r="GS92" s="110">
        <f t="shared" si="2604"/>
        <v>0</v>
      </c>
      <c r="GT92" s="110">
        <f t="shared" si="2604"/>
        <v>0</v>
      </c>
      <c r="GU92" s="110">
        <f t="shared" si="2604"/>
        <v>0</v>
      </c>
      <c r="GV92" s="110">
        <f t="shared" si="2604"/>
        <v>0</v>
      </c>
      <c r="GW92" s="110">
        <f t="shared" si="2604"/>
        <v>0</v>
      </c>
      <c r="GX92" s="110">
        <f t="shared" si="2604"/>
        <v>0</v>
      </c>
      <c r="GY92" s="110">
        <f t="shared" si="2604"/>
        <v>0</v>
      </c>
      <c r="GZ92" s="110">
        <f t="shared" si="2604"/>
        <v>0</v>
      </c>
      <c r="HA92" s="110">
        <f t="shared" si="2604"/>
        <v>0</v>
      </c>
      <c r="HB92" s="110">
        <f t="shared" si="2604"/>
        <v>0</v>
      </c>
      <c r="HD92" s="110">
        <f t="shared" ref="HD92:HQ92" si="2605">SUM(HD93:HD98)</f>
        <v>0</v>
      </c>
      <c r="HE92" s="110">
        <f t="shared" si="2605"/>
        <v>0</v>
      </c>
      <c r="HF92" s="110">
        <f t="shared" si="2605"/>
        <v>0</v>
      </c>
      <c r="HG92" s="110">
        <f t="shared" si="2605"/>
        <v>0</v>
      </c>
      <c r="HH92" s="110">
        <f t="shared" si="2605"/>
        <v>0</v>
      </c>
      <c r="HI92" s="110">
        <f t="shared" si="2605"/>
        <v>0</v>
      </c>
      <c r="HJ92" s="110">
        <f t="shared" si="2605"/>
        <v>0</v>
      </c>
      <c r="HK92" s="110">
        <f t="shared" si="2605"/>
        <v>0</v>
      </c>
      <c r="HL92" s="110">
        <f t="shared" si="2605"/>
        <v>0</v>
      </c>
      <c r="HM92" s="110">
        <f t="shared" si="2605"/>
        <v>0</v>
      </c>
      <c r="HN92" s="110">
        <f t="shared" si="2605"/>
        <v>0</v>
      </c>
      <c r="HO92" s="110">
        <f t="shared" si="2605"/>
        <v>0</v>
      </c>
      <c r="HP92" s="110">
        <f t="shared" si="2605"/>
        <v>0</v>
      </c>
      <c r="HQ92" s="110">
        <f t="shared" si="2605"/>
        <v>0</v>
      </c>
      <c r="HS92" s="110">
        <f t="shared" ref="HS92:IF92" si="2606">SUM(HS93:HS98)</f>
        <v>0</v>
      </c>
      <c r="HT92" s="110">
        <f t="shared" si="2606"/>
        <v>0</v>
      </c>
      <c r="HU92" s="110">
        <f t="shared" si="2606"/>
        <v>0</v>
      </c>
      <c r="HV92" s="110">
        <f t="shared" si="2606"/>
        <v>0</v>
      </c>
      <c r="HW92" s="110">
        <f t="shared" si="2606"/>
        <v>0</v>
      </c>
      <c r="HX92" s="110">
        <f t="shared" si="2606"/>
        <v>0</v>
      </c>
      <c r="HY92" s="110">
        <f t="shared" si="2606"/>
        <v>0</v>
      </c>
      <c r="HZ92" s="110">
        <f t="shared" si="2606"/>
        <v>0</v>
      </c>
      <c r="IA92" s="110">
        <f t="shared" si="2606"/>
        <v>0</v>
      </c>
      <c r="IB92" s="110">
        <f t="shared" si="2606"/>
        <v>0</v>
      </c>
      <c r="IC92" s="110">
        <f t="shared" si="2606"/>
        <v>0</v>
      </c>
      <c r="ID92" s="110">
        <f t="shared" si="2606"/>
        <v>0</v>
      </c>
      <c r="IE92" s="110">
        <f t="shared" si="2606"/>
        <v>0</v>
      </c>
      <c r="IF92" s="110">
        <f t="shared" si="2606"/>
        <v>0</v>
      </c>
      <c r="IH92" s="110">
        <f t="shared" ref="IH92:IU92" si="2607">SUM(IH93:IH98)</f>
        <v>0</v>
      </c>
      <c r="II92" s="110">
        <f t="shared" si="2607"/>
        <v>0</v>
      </c>
      <c r="IJ92" s="110">
        <f t="shared" si="2607"/>
        <v>0</v>
      </c>
      <c r="IK92" s="110">
        <f t="shared" si="2607"/>
        <v>0</v>
      </c>
      <c r="IL92" s="110">
        <f t="shared" si="2607"/>
        <v>0</v>
      </c>
      <c r="IM92" s="110">
        <f t="shared" si="2607"/>
        <v>0</v>
      </c>
      <c r="IN92" s="110">
        <f t="shared" si="2607"/>
        <v>0</v>
      </c>
      <c r="IO92" s="110">
        <f t="shared" si="2607"/>
        <v>0</v>
      </c>
      <c r="IP92" s="110">
        <f t="shared" si="2607"/>
        <v>0</v>
      </c>
      <c r="IQ92" s="110">
        <f t="shared" si="2607"/>
        <v>0</v>
      </c>
      <c r="IR92" s="110">
        <f t="shared" si="2607"/>
        <v>0</v>
      </c>
      <c r="IS92" s="110">
        <f t="shared" si="2607"/>
        <v>0</v>
      </c>
      <c r="IT92" s="110">
        <f t="shared" si="2607"/>
        <v>0</v>
      </c>
      <c r="IU92" s="110">
        <f t="shared" si="2607"/>
        <v>0</v>
      </c>
      <c r="IW92" s="110">
        <f t="shared" ref="IW92:JJ92" si="2608">SUM(IW93:IW98)</f>
        <v>0</v>
      </c>
      <c r="IX92" s="110">
        <f t="shared" si="2608"/>
        <v>0</v>
      </c>
      <c r="IY92" s="110">
        <f t="shared" si="2608"/>
        <v>0</v>
      </c>
      <c r="IZ92" s="110">
        <f t="shared" si="2608"/>
        <v>0</v>
      </c>
      <c r="JA92" s="110">
        <f t="shared" si="2608"/>
        <v>0</v>
      </c>
      <c r="JB92" s="110">
        <f t="shared" si="2608"/>
        <v>0</v>
      </c>
      <c r="JC92" s="110">
        <f t="shared" si="2608"/>
        <v>0</v>
      </c>
      <c r="JD92" s="110">
        <f t="shared" si="2608"/>
        <v>0</v>
      </c>
      <c r="JE92" s="110">
        <f t="shared" si="2608"/>
        <v>0</v>
      </c>
      <c r="JF92" s="110">
        <f t="shared" si="2608"/>
        <v>0</v>
      </c>
      <c r="JG92" s="110">
        <f t="shared" si="2608"/>
        <v>0</v>
      </c>
      <c r="JH92" s="110">
        <f t="shared" si="2608"/>
        <v>0</v>
      </c>
      <c r="JI92" s="110">
        <f t="shared" si="2608"/>
        <v>0</v>
      </c>
      <c r="JJ92" s="110">
        <f t="shared" si="2608"/>
        <v>0</v>
      </c>
      <c r="JL92" s="110">
        <f t="shared" ref="JL92:JY92" si="2609">SUM(JL93:JL98)</f>
        <v>0</v>
      </c>
      <c r="JM92" s="110">
        <f t="shared" si="2609"/>
        <v>0</v>
      </c>
      <c r="JN92" s="110">
        <f t="shared" si="2609"/>
        <v>0</v>
      </c>
      <c r="JO92" s="110">
        <f t="shared" si="2609"/>
        <v>0</v>
      </c>
      <c r="JP92" s="110">
        <f t="shared" si="2609"/>
        <v>0</v>
      </c>
      <c r="JQ92" s="110">
        <f t="shared" si="2609"/>
        <v>0</v>
      </c>
      <c r="JR92" s="110">
        <f t="shared" si="2609"/>
        <v>0</v>
      </c>
      <c r="JS92" s="110">
        <f t="shared" si="2609"/>
        <v>0</v>
      </c>
      <c r="JT92" s="110">
        <f t="shared" si="2609"/>
        <v>0</v>
      </c>
      <c r="JU92" s="110">
        <f t="shared" si="2609"/>
        <v>0</v>
      </c>
      <c r="JV92" s="110">
        <f t="shared" si="2609"/>
        <v>0</v>
      </c>
      <c r="JW92" s="110">
        <f t="shared" si="2609"/>
        <v>0</v>
      </c>
      <c r="JX92" s="110">
        <f t="shared" si="2609"/>
        <v>0</v>
      </c>
      <c r="JY92" s="110">
        <f t="shared" si="2609"/>
        <v>0</v>
      </c>
      <c r="KA92" s="110">
        <f t="shared" ref="KA92:KN92" si="2610">SUM(KA93:KA98)</f>
        <v>0</v>
      </c>
      <c r="KB92" s="110">
        <f t="shared" si="2610"/>
        <v>0</v>
      </c>
      <c r="KC92" s="110">
        <f t="shared" si="2610"/>
        <v>0</v>
      </c>
      <c r="KD92" s="110">
        <f t="shared" si="2610"/>
        <v>0</v>
      </c>
      <c r="KE92" s="110">
        <f t="shared" si="2610"/>
        <v>0</v>
      </c>
      <c r="KF92" s="110">
        <f t="shared" si="2610"/>
        <v>0</v>
      </c>
      <c r="KG92" s="110">
        <f t="shared" si="2610"/>
        <v>0</v>
      </c>
      <c r="KH92" s="110">
        <f t="shared" si="2610"/>
        <v>0</v>
      </c>
      <c r="KI92" s="110">
        <f t="shared" si="2610"/>
        <v>0</v>
      </c>
      <c r="KJ92" s="110">
        <f t="shared" si="2610"/>
        <v>0</v>
      </c>
      <c r="KK92" s="110">
        <f t="shared" si="2610"/>
        <v>0</v>
      </c>
      <c r="KL92" s="110">
        <f t="shared" si="2610"/>
        <v>0</v>
      </c>
      <c r="KM92" s="110">
        <f t="shared" si="2610"/>
        <v>0</v>
      </c>
      <c r="KN92" s="110">
        <f t="shared" si="2610"/>
        <v>0</v>
      </c>
      <c r="KP92" s="110">
        <f t="shared" ref="KP92:LC92" si="2611">SUM(KP93:KP98)</f>
        <v>0</v>
      </c>
      <c r="KQ92" s="110">
        <f t="shared" si="2611"/>
        <v>0</v>
      </c>
      <c r="KR92" s="110">
        <f t="shared" si="2611"/>
        <v>0</v>
      </c>
      <c r="KS92" s="110">
        <f t="shared" si="2611"/>
        <v>0</v>
      </c>
      <c r="KT92" s="110">
        <f t="shared" si="2611"/>
        <v>0</v>
      </c>
      <c r="KU92" s="110">
        <f t="shared" si="2611"/>
        <v>0</v>
      </c>
      <c r="KV92" s="110">
        <f t="shared" si="2611"/>
        <v>0</v>
      </c>
      <c r="KW92" s="110">
        <f t="shared" si="2611"/>
        <v>0</v>
      </c>
      <c r="KX92" s="110">
        <f t="shared" si="2611"/>
        <v>0</v>
      </c>
      <c r="KY92" s="110">
        <f t="shared" si="2611"/>
        <v>0</v>
      </c>
      <c r="KZ92" s="110">
        <f t="shared" si="2611"/>
        <v>0</v>
      </c>
      <c r="LA92" s="110">
        <f t="shared" si="2611"/>
        <v>0</v>
      </c>
      <c r="LB92" s="110">
        <f t="shared" si="2611"/>
        <v>0</v>
      </c>
      <c r="LC92" s="110">
        <f t="shared" si="2611"/>
        <v>0</v>
      </c>
      <c r="LE92" s="110">
        <f t="shared" ref="LE92:LR92" si="2612">SUM(LE93:LE98)</f>
        <v>0</v>
      </c>
      <c r="LF92" s="110">
        <f t="shared" si="2612"/>
        <v>0</v>
      </c>
      <c r="LG92" s="110">
        <f t="shared" si="2612"/>
        <v>0</v>
      </c>
      <c r="LH92" s="110">
        <f t="shared" si="2612"/>
        <v>0</v>
      </c>
      <c r="LI92" s="110">
        <f t="shared" si="2612"/>
        <v>0</v>
      </c>
      <c r="LJ92" s="110">
        <f t="shared" si="2612"/>
        <v>0</v>
      </c>
      <c r="LK92" s="110">
        <f t="shared" si="2612"/>
        <v>0</v>
      </c>
      <c r="LL92" s="110">
        <f t="shared" si="2612"/>
        <v>0</v>
      </c>
      <c r="LM92" s="110">
        <f t="shared" si="2612"/>
        <v>0</v>
      </c>
      <c r="LN92" s="110">
        <f t="shared" si="2612"/>
        <v>0</v>
      </c>
      <c r="LO92" s="110">
        <f t="shared" si="2612"/>
        <v>0</v>
      </c>
      <c r="LP92" s="110">
        <f t="shared" si="2612"/>
        <v>0</v>
      </c>
      <c r="LQ92" s="110">
        <f t="shared" si="2612"/>
        <v>0</v>
      </c>
      <c r="LR92" s="110">
        <f t="shared" si="2612"/>
        <v>0</v>
      </c>
      <c r="LT92" s="110">
        <f t="shared" ref="LT92:MG92" si="2613">SUM(LT93:LT98)</f>
        <v>0</v>
      </c>
      <c r="LU92" s="110">
        <f t="shared" si="2613"/>
        <v>0</v>
      </c>
      <c r="LV92" s="110">
        <f t="shared" si="2613"/>
        <v>0</v>
      </c>
      <c r="LW92" s="110">
        <f t="shared" si="2613"/>
        <v>0</v>
      </c>
      <c r="LX92" s="110">
        <f t="shared" si="2613"/>
        <v>0</v>
      </c>
      <c r="LY92" s="110">
        <f t="shared" si="2613"/>
        <v>0</v>
      </c>
      <c r="LZ92" s="110">
        <f t="shared" si="2613"/>
        <v>0</v>
      </c>
      <c r="MA92" s="110">
        <f t="shared" si="2613"/>
        <v>0</v>
      </c>
      <c r="MB92" s="110">
        <f t="shared" si="2613"/>
        <v>0</v>
      </c>
      <c r="MC92" s="110">
        <f t="shared" si="2613"/>
        <v>0</v>
      </c>
      <c r="MD92" s="110">
        <f t="shared" si="2613"/>
        <v>0</v>
      </c>
      <c r="ME92" s="110">
        <f t="shared" si="2613"/>
        <v>0</v>
      </c>
      <c r="MF92" s="110">
        <f t="shared" si="2613"/>
        <v>0</v>
      </c>
      <c r="MG92" s="110">
        <f t="shared" si="2613"/>
        <v>0</v>
      </c>
      <c r="MI92" s="110">
        <f t="shared" ref="MI92:MV92" si="2614">SUM(MI93:MI98)</f>
        <v>0</v>
      </c>
      <c r="MJ92" s="110">
        <f t="shared" si="2614"/>
        <v>0</v>
      </c>
      <c r="MK92" s="110">
        <f t="shared" si="2614"/>
        <v>0</v>
      </c>
      <c r="ML92" s="110">
        <f t="shared" si="2614"/>
        <v>0</v>
      </c>
      <c r="MM92" s="110">
        <f t="shared" si="2614"/>
        <v>0</v>
      </c>
      <c r="MN92" s="110">
        <f t="shared" si="2614"/>
        <v>0</v>
      </c>
      <c r="MO92" s="110">
        <f t="shared" si="2614"/>
        <v>0</v>
      </c>
      <c r="MP92" s="110">
        <f t="shared" si="2614"/>
        <v>0</v>
      </c>
      <c r="MQ92" s="110">
        <f t="shared" si="2614"/>
        <v>0</v>
      </c>
      <c r="MR92" s="110">
        <f t="shared" si="2614"/>
        <v>0</v>
      </c>
      <c r="MS92" s="110">
        <f t="shared" si="2614"/>
        <v>0</v>
      </c>
      <c r="MT92" s="110">
        <f t="shared" si="2614"/>
        <v>0</v>
      </c>
      <c r="MU92" s="110">
        <f t="shared" si="2614"/>
        <v>0</v>
      </c>
      <c r="MV92" s="110">
        <f t="shared" si="2614"/>
        <v>0</v>
      </c>
      <c r="MX92" s="110">
        <f t="shared" ref="MX92:NK92" si="2615">SUM(MX93:MX98)</f>
        <v>0</v>
      </c>
      <c r="MY92" s="110">
        <f t="shared" si="2615"/>
        <v>0</v>
      </c>
      <c r="MZ92" s="110">
        <f t="shared" si="2615"/>
        <v>0</v>
      </c>
      <c r="NA92" s="110">
        <f t="shared" si="2615"/>
        <v>0</v>
      </c>
      <c r="NB92" s="110">
        <f t="shared" si="2615"/>
        <v>0</v>
      </c>
      <c r="NC92" s="110">
        <f t="shared" si="2615"/>
        <v>0</v>
      </c>
      <c r="ND92" s="110">
        <f t="shared" si="2615"/>
        <v>0</v>
      </c>
      <c r="NE92" s="110">
        <f t="shared" si="2615"/>
        <v>0</v>
      </c>
      <c r="NF92" s="110">
        <f t="shared" si="2615"/>
        <v>0</v>
      </c>
      <c r="NG92" s="110">
        <f t="shared" si="2615"/>
        <v>0</v>
      </c>
      <c r="NH92" s="110">
        <f t="shared" si="2615"/>
        <v>0</v>
      </c>
      <c r="NI92" s="110">
        <f t="shared" si="2615"/>
        <v>0</v>
      </c>
      <c r="NJ92" s="110">
        <f t="shared" si="2615"/>
        <v>0</v>
      </c>
      <c r="NK92" s="110">
        <f t="shared" si="2615"/>
        <v>0</v>
      </c>
      <c r="NM92" s="110">
        <f t="shared" ref="NM92:NZ92" si="2616">SUM(NM93:NM98)</f>
        <v>0</v>
      </c>
      <c r="NN92" s="110">
        <f t="shared" si="2616"/>
        <v>0</v>
      </c>
      <c r="NO92" s="110">
        <f t="shared" si="2616"/>
        <v>0</v>
      </c>
      <c r="NP92" s="110">
        <f t="shared" si="2616"/>
        <v>0</v>
      </c>
      <c r="NQ92" s="110">
        <f t="shared" si="2616"/>
        <v>0</v>
      </c>
      <c r="NR92" s="110">
        <f t="shared" si="2616"/>
        <v>0</v>
      </c>
      <c r="NS92" s="110">
        <f t="shared" si="2616"/>
        <v>0</v>
      </c>
      <c r="NT92" s="110">
        <f t="shared" si="2616"/>
        <v>0</v>
      </c>
      <c r="NU92" s="110">
        <f t="shared" si="2616"/>
        <v>0</v>
      </c>
      <c r="NV92" s="110">
        <f t="shared" si="2616"/>
        <v>0</v>
      </c>
      <c r="NW92" s="110">
        <f t="shared" si="2616"/>
        <v>0</v>
      </c>
      <c r="NX92" s="110">
        <f t="shared" si="2616"/>
        <v>0</v>
      </c>
      <c r="NY92" s="110">
        <f t="shared" si="2616"/>
        <v>0</v>
      </c>
      <c r="NZ92" s="110">
        <f t="shared" si="2616"/>
        <v>0</v>
      </c>
      <c r="OB92" s="110">
        <f t="shared" ref="OB92:OO92" si="2617">SUM(OB93:OB98)</f>
        <v>0</v>
      </c>
      <c r="OC92" s="110">
        <f t="shared" si="2617"/>
        <v>0</v>
      </c>
      <c r="OD92" s="110">
        <f t="shared" si="2617"/>
        <v>0</v>
      </c>
      <c r="OE92" s="110">
        <f t="shared" si="2617"/>
        <v>0</v>
      </c>
      <c r="OF92" s="110">
        <f t="shared" si="2617"/>
        <v>0</v>
      </c>
      <c r="OG92" s="110">
        <f t="shared" si="2617"/>
        <v>0</v>
      </c>
      <c r="OH92" s="110">
        <f t="shared" si="2617"/>
        <v>0</v>
      </c>
      <c r="OI92" s="110">
        <f t="shared" si="2617"/>
        <v>0</v>
      </c>
      <c r="OJ92" s="110">
        <f t="shared" si="2617"/>
        <v>0</v>
      </c>
      <c r="OK92" s="110">
        <f t="shared" si="2617"/>
        <v>0</v>
      </c>
      <c r="OL92" s="110">
        <f t="shared" si="2617"/>
        <v>0</v>
      </c>
      <c r="OM92" s="110">
        <f t="shared" si="2617"/>
        <v>0</v>
      </c>
      <c r="ON92" s="110">
        <f t="shared" si="2617"/>
        <v>0</v>
      </c>
      <c r="OO92" s="110">
        <f t="shared" si="2617"/>
        <v>0</v>
      </c>
      <c r="OQ92" s="110">
        <f t="shared" ref="OQ92:PD92" si="2618">SUM(OQ93:OQ98)</f>
        <v>0</v>
      </c>
      <c r="OR92" s="110">
        <f t="shared" si="2618"/>
        <v>0</v>
      </c>
      <c r="OS92" s="110">
        <f t="shared" si="2618"/>
        <v>0</v>
      </c>
      <c r="OT92" s="110">
        <f t="shared" si="2618"/>
        <v>0</v>
      </c>
      <c r="OU92" s="110">
        <f t="shared" si="2618"/>
        <v>0</v>
      </c>
      <c r="OV92" s="110">
        <f t="shared" si="2618"/>
        <v>0</v>
      </c>
      <c r="OW92" s="110">
        <f t="shared" si="2618"/>
        <v>0</v>
      </c>
      <c r="OX92" s="110">
        <f t="shared" si="2618"/>
        <v>0</v>
      </c>
      <c r="OY92" s="110">
        <f t="shared" si="2618"/>
        <v>0</v>
      </c>
      <c r="OZ92" s="110">
        <f t="shared" si="2618"/>
        <v>0</v>
      </c>
      <c r="PA92" s="110">
        <f t="shared" si="2618"/>
        <v>0</v>
      </c>
      <c r="PB92" s="110">
        <f t="shared" si="2618"/>
        <v>0</v>
      </c>
      <c r="PC92" s="110">
        <f t="shared" si="2618"/>
        <v>0</v>
      </c>
      <c r="PD92" s="110">
        <f t="shared" si="2618"/>
        <v>0</v>
      </c>
      <c r="PF92" s="110">
        <f t="shared" ref="PF92:PS92" si="2619">SUM(PF93:PF98)</f>
        <v>0</v>
      </c>
      <c r="PG92" s="110">
        <f t="shared" si="2619"/>
        <v>0</v>
      </c>
      <c r="PH92" s="110">
        <f t="shared" si="2619"/>
        <v>0</v>
      </c>
      <c r="PI92" s="110">
        <f t="shared" si="2619"/>
        <v>0</v>
      </c>
      <c r="PJ92" s="110">
        <f t="shared" si="2619"/>
        <v>0</v>
      </c>
      <c r="PK92" s="110">
        <f t="shared" si="2619"/>
        <v>0</v>
      </c>
      <c r="PL92" s="110">
        <f t="shared" si="2619"/>
        <v>0</v>
      </c>
      <c r="PM92" s="110">
        <f t="shared" si="2619"/>
        <v>0</v>
      </c>
      <c r="PN92" s="110">
        <f t="shared" si="2619"/>
        <v>0</v>
      </c>
      <c r="PO92" s="110">
        <f t="shared" si="2619"/>
        <v>0</v>
      </c>
      <c r="PP92" s="110">
        <f t="shared" si="2619"/>
        <v>0</v>
      </c>
      <c r="PQ92" s="110">
        <f t="shared" si="2619"/>
        <v>0</v>
      </c>
      <c r="PR92" s="110">
        <f t="shared" si="2619"/>
        <v>0</v>
      </c>
      <c r="PS92" s="110">
        <f t="shared" si="2619"/>
        <v>0</v>
      </c>
      <c r="PU92" s="110">
        <f t="shared" ref="PU92:QH92" si="2620">SUM(PU93:PU98)</f>
        <v>0</v>
      </c>
      <c r="PV92" s="110">
        <f t="shared" si="2620"/>
        <v>0</v>
      </c>
      <c r="PW92" s="110">
        <f t="shared" si="2620"/>
        <v>0</v>
      </c>
      <c r="PX92" s="110">
        <f t="shared" si="2620"/>
        <v>0</v>
      </c>
      <c r="PY92" s="110">
        <f t="shared" si="2620"/>
        <v>0</v>
      </c>
      <c r="PZ92" s="110">
        <f t="shared" si="2620"/>
        <v>0</v>
      </c>
      <c r="QA92" s="110">
        <f t="shared" si="2620"/>
        <v>0</v>
      </c>
      <c r="QB92" s="110">
        <f t="shared" si="2620"/>
        <v>0</v>
      </c>
      <c r="QC92" s="110">
        <f t="shared" si="2620"/>
        <v>0</v>
      </c>
      <c r="QD92" s="110">
        <f t="shared" si="2620"/>
        <v>0</v>
      </c>
      <c r="QE92" s="110">
        <f t="shared" si="2620"/>
        <v>0</v>
      </c>
      <c r="QF92" s="110">
        <f t="shared" si="2620"/>
        <v>0</v>
      </c>
      <c r="QG92" s="110">
        <f t="shared" si="2620"/>
        <v>0</v>
      </c>
      <c r="QH92" s="110">
        <f t="shared" si="2620"/>
        <v>0</v>
      </c>
      <c r="QJ92" s="110">
        <f t="shared" ref="QJ92:QW92" si="2621">SUM(QJ93:QJ98)</f>
        <v>0</v>
      </c>
      <c r="QK92" s="110">
        <f t="shared" si="2621"/>
        <v>0</v>
      </c>
      <c r="QL92" s="110">
        <f t="shared" si="2621"/>
        <v>0</v>
      </c>
      <c r="QM92" s="110">
        <f t="shared" si="2621"/>
        <v>0</v>
      </c>
      <c r="QN92" s="110">
        <f t="shared" si="2621"/>
        <v>0</v>
      </c>
      <c r="QO92" s="110">
        <f t="shared" si="2621"/>
        <v>0</v>
      </c>
      <c r="QP92" s="110">
        <f t="shared" si="2621"/>
        <v>0</v>
      </c>
      <c r="QQ92" s="110">
        <f t="shared" si="2621"/>
        <v>0</v>
      </c>
      <c r="QR92" s="110">
        <f t="shared" si="2621"/>
        <v>0</v>
      </c>
      <c r="QS92" s="110">
        <f t="shared" si="2621"/>
        <v>0</v>
      </c>
      <c r="QT92" s="110">
        <f t="shared" si="2621"/>
        <v>0</v>
      </c>
      <c r="QU92" s="110">
        <f t="shared" si="2621"/>
        <v>0</v>
      </c>
      <c r="QV92" s="110">
        <f t="shared" si="2621"/>
        <v>0</v>
      </c>
      <c r="QW92" s="110">
        <f t="shared" si="2621"/>
        <v>0</v>
      </c>
      <c r="QY92" s="110">
        <f t="shared" ref="QY92:RL92" si="2622">SUM(QY93:QY98)</f>
        <v>0</v>
      </c>
      <c r="QZ92" s="110">
        <f t="shared" si="2622"/>
        <v>0</v>
      </c>
      <c r="RA92" s="110">
        <f t="shared" si="2622"/>
        <v>0</v>
      </c>
      <c r="RB92" s="110">
        <f t="shared" si="2622"/>
        <v>0</v>
      </c>
      <c r="RC92" s="110">
        <f t="shared" si="2622"/>
        <v>0</v>
      </c>
      <c r="RD92" s="110">
        <f t="shared" si="2622"/>
        <v>0</v>
      </c>
      <c r="RE92" s="110">
        <f t="shared" si="2622"/>
        <v>0</v>
      </c>
      <c r="RF92" s="110">
        <f t="shared" si="2622"/>
        <v>0</v>
      </c>
      <c r="RG92" s="110">
        <f t="shared" si="2622"/>
        <v>0</v>
      </c>
      <c r="RH92" s="110">
        <f t="shared" si="2622"/>
        <v>0</v>
      </c>
      <c r="RI92" s="110">
        <f t="shared" si="2622"/>
        <v>0</v>
      </c>
      <c r="RJ92" s="110">
        <f t="shared" si="2622"/>
        <v>0</v>
      </c>
      <c r="RK92" s="110">
        <f t="shared" si="2622"/>
        <v>0</v>
      </c>
      <c r="RL92" s="110">
        <f t="shared" si="2622"/>
        <v>0</v>
      </c>
      <c r="RN92" s="110">
        <f t="shared" ref="RN92:SA92" si="2623">SUM(RN93:RN98)</f>
        <v>0</v>
      </c>
      <c r="RO92" s="110">
        <f t="shared" si="2623"/>
        <v>0</v>
      </c>
      <c r="RP92" s="110">
        <f t="shared" si="2623"/>
        <v>0</v>
      </c>
      <c r="RQ92" s="110">
        <f t="shared" si="2623"/>
        <v>0</v>
      </c>
      <c r="RR92" s="110">
        <f t="shared" si="2623"/>
        <v>0</v>
      </c>
      <c r="RS92" s="110">
        <f t="shared" si="2623"/>
        <v>0</v>
      </c>
      <c r="RT92" s="110">
        <f t="shared" si="2623"/>
        <v>0</v>
      </c>
      <c r="RU92" s="110">
        <f t="shared" si="2623"/>
        <v>0</v>
      </c>
      <c r="RV92" s="110">
        <f t="shared" si="2623"/>
        <v>0</v>
      </c>
      <c r="RW92" s="110">
        <f t="shared" si="2623"/>
        <v>0</v>
      </c>
      <c r="RX92" s="110">
        <f t="shared" si="2623"/>
        <v>0</v>
      </c>
      <c r="RY92" s="110">
        <f t="shared" si="2623"/>
        <v>0</v>
      </c>
      <c r="RZ92" s="110">
        <f t="shared" si="2623"/>
        <v>0</v>
      </c>
      <c r="SA92" s="110">
        <f t="shared" si="2623"/>
        <v>0</v>
      </c>
      <c r="SC92" s="110">
        <f t="shared" ref="SC92:SP92" si="2624">SUM(SC93:SC98)</f>
        <v>0</v>
      </c>
      <c r="SD92" s="110">
        <f t="shared" si="2624"/>
        <v>0</v>
      </c>
      <c r="SE92" s="110">
        <f t="shared" si="2624"/>
        <v>0</v>
      </c>
      <c r="SF92" s="110">
        <f t="shared" si="2624"/>
        <v>0</v>
      </c>
      <c r="SG92" s="110">
        <f t="shared" si="2624"/>
        <v>0</v>
      </c>
      <c r="SH92" s="110">
        <f t="shared" si="2624"/>
        <v>0</v>
      </c>
      <c r="SI92" s="110">
        <f t="shared" si="2624"/>
        <v>0</v>
      </c>
      <c r="SJ92" s="110">
        <f t="shared" si="2624"/>
        <v>0</v>
      </c>
      <c r="SK92" s="110">
        <f t="shared" si="2624"/>
        <v>0</v>
      </c>
      <c r="SL92" s="110">
        <f t="shared" si="2624"/>
        <v>0</v>
      </c>
      <c r="SM92" s="110">
        <f t="shared" si="2624"/>
        <v>0</v>
      </c>
      <c r="SN92" s="110">
        <f t="shared" si="2624"/>
        <v>0</v>
      </c>
      <c r="SO92" s="110">
        <f t="shared" si="2624"/>
        <v>0</v>
      </c>
      <c r="SP92" s="110">
        <f t="shared" si="2624"/>
        <v>0</v>
      </c>
      <c r="SR92" s="110">
        <f t="shared" ref="SR92:TE92" si="2625">SUM(SR93:SR98)</f>
        <v>0</v>
      </c>
      <c r="SS92" s="110">
        <f t="shared" si="2625"/>
        <v>0</v>
      </c>
      <c r="ST92" s="110">
        <f t="shared" si="2625"/>
        <v>0</v>
      </c>
      <c r="SU92" s="110">
        <f t="shared" si="2625"/>
        <v>0</v>
      </c>
      <c r="SV92" s="110">
        <f t="shared" si="2625"/>
        <v>0</v>
      </c>
      <c r="SW92" s="110">
        <f t="shared" si="2625"/>
        <v>0</v>
      </c>
      <c r="SX92" s="110">
        <f t="shared" si="2625"/>
        <v>0</v>
      </c>
      <c r="SY92" s="110">
        <f t="shared" si="2625"/>
        <v>0</v>
      </c>
      <c r="SZ92" s="110">
        <f t="shared" si="2625"/>
        <v>0</v>
      </c>
      <c r="TA92" s="110">
        <f t="shared" si="2625"/>
        <v>0</v>
      </c>
      <c r="TB92" s="110">
        <f t="shared" si="2625"/>
        <v>0</v>
      </c>
      <c r="TC92" s="110">
        <f t="shared" si="2625"/>
        <v>0</v>
      </c>
      <c r="TD92" s="110">
        <f t="shared" si="2625"/>
        <v>0</v>
      </c>
      <c r="TE92" s="110">
        <f t="shared" si="2625"/>
        <v>0</v>
      </c>
      <c r="TG92" s="110">
        <f t="shared" ref="TG92:TT92" si="2626">SUM(TG93:TG98)</f>
        <v>0</v>
      </c>
      <c r="TH92" s="110">
        <f t="shared" si="2626"/>
        <v>0</v>
      </c>
      <c r="TI92" s="110">
        <f t="shared" si="2626"/>
        <v>0</v>
      </c>
      <c r="TJ92" s="110">
        <f t="shared" si="2626"/>
        <v>0</v>
      </c>
      <c r="TK92" s="110">
        <f t="shared" si="2626"/>
        <v>0</v>
      </c>
      <c r="TL92" s="110">
        <f t="shared" si="2626"/>
        <v>0</v>
      </c>
      <c r="TM92" s="110">
        <f t="shared" si="2626"/>
        <v>0</v>
      </c>
      <c r="TN92" s="110">
        <f t="shared" si="2626"/>
        <v>0</v>
      </c>
      <c r="TO92" s="110">
        <f t="shared" si="2626"/>
        <v>0</v>
      </c>
      <c r="TP92" s="110">
        <f t="shared" si="2626"/>
        <v>0</v>
      </c>
      <c r="TQ92" s="110">
        <f t="shared" si="2626"/>
        <v>0</v>
      </c>
      <c r="TR92" s="110">
        <f t="shared" si="2626"/>
        <v>0</v>
      </c>
      <c r="TS92" s="110">
        <f t="shared" si="2626"/>
        <v>0</v>
      </c>
      <c r="TT92" s="110">
        <f t="shared" si="2626"/>
        <v>0</v>
      </c>
      <c r="TV92" s="110">
        <f t="shared" ref="TV92:UI92" si="2627">SUM(TV93:TV98)</f>
        <v>0</v>
      </c>
      <c r="TW92" s="110">
        <f t="shared" si="2627"/>
        <v>0</v>
      </c>
      <c r="TX92" s="110">
        <f t="shared" si="2627"/>
        <v>0</v>
      </c>
      <c r="TY92" s="110">
        <f t="shared" si="2627"/>
        <v>0</v>
      </c>
      <c r="TZ92" s="110">
        <f t="shared" si="2627"/>
        <v>0</v>
      </c>
      <c r="UA92" s="110">
        <f t="shared" si="2627"/>
        <v>0</v>
      </c>
      <c r="UB92" s="110">
        <f t="shared" si="2627"/>
        <v>0</v>
      </c>
      <c r="UC92" s="110">
        <f t="shared" si="2627"/>
        <v>0</v>
      </c>
      <c r="UD92" s="110">
        <f t="shared" si="2627"/>
        <v>0</v>
      </c>
      <c r="UE92" s="110">
        <f t="shared" si="2627"/>
        <v>0</v>
      </c>
      <c r="UF92" s="110">
        <f t="shared" si="2627"/>
        <v>0</v>
      </c>
      <c r="UG92" s="110">
        <f t="shared" si="2627"/>
        <v>0</v>
      </c>
      <c r="UH92" s="110">
        <f t="shared" si="2627"/>
        <v>0</v>
      </c>
      <c r="UI92" s="110">
        <f t="shared" si="2627"/>
        <v>0</v>
      </c>
      <c r="UK92" s="110">
        <f t="shared" ref="UK92:UX92" si="2628">SUM(UK93:UK98)</f>
        <v>0</v>
      </c>
      <c r="UL92" s="110">
        <f t="shared" si="2628"/>
        <v>0</v>
      </c>
      <c r="UM92" s="110">
        <f t="shared" si="2628"/>
        <v>0</v>
      </c>
      <c r="UN92" s="110">
        <f t="shared" si="2628"/>
        <v>0</v>
      </c>
      <c r="UO92" s="110">
        <f t="shared" si="2628"/>
        <v>0</v>
      </c>
      <c r="UP92" s="110">
        <f t="shared" si="2628"/>
        <v>0</v>
      </c>
      <c r="UQ92" s="110">
        <f t="shared" si="2628"/>
        <v>0</v>
      </c>
      <c r="UR92" s="110">
        <f t="shared" si="2628"/>
        <v>0</v>
      </c>
      <c r="US92" s="110">
        <f t="shared" si="2628"/>
        <v>0</v>
      </c>
      <c r="UT92" s="110">
        <f t="shared" si="2628"/>
        <v>0</v>
      </c>
      <c r="UU92" s="110">
        <f t="shared" si="2628"/>
        <v>0</v>
      </c>
      <c r="UV92" s="110">
        <f t="shared" si="2628"/>
        <v>0</v>
      </c>
      <c r="UW92" s="110">
        <f t="shared" si="2628"/>
        <v>0</v>
      </c>
      <c r="UX92" s="110">
        <f t="shared" si="2628"/>
        <v>0</v>
      </c>
      <c r="UZ92" s="110">
        <f t="shared" ref="UZ92:VM92" si="2629">SUM(UZ93:UZ98)</f>
        <v>0</v>
      </c>
      <c r="VA92" s="110">
        <f t="shared" si="2629"/>
        <v>0</v>
      </c>
      <c r="VB92" s="110">
        <f t="shared" si="2629"/>
        <v>0</v>
      </c>
      <c r="VC92" s="110">
        <f t="shared" si="2629"/>
        <v>0</v>
      </c>
      <c r="VD92" s="110">
        <f t="shared" si="2629"/>
        <v>0</v>
      </c>
      <c r="VE92" s="110">
        <f t="shared" si="2629"/>
        <v>0</v>
      </c>
      <c r="VF92" s="110">
        <f t="shared" si="2629"/>
        <v>0</v>
      </c>
      <c r="VG92" s="110">
        <f t="shared" si="2629"/>
        <v>0</v>
      </c>
      <c r="VH92" s="110">
        <f t="shared" si="2629"/>
        <v>0</v>
      </c>
      <c r="VI92" s="110">
        <f t="shared" si="2629"/>
        <v>0</v>
      </c>
      <c r="VJ92" s="110">
        <f t="shared" si="2629"/>
        <v>0</v>
      </c>
      <c r="VK92" s="110">
        <f t="shared" si="2629"/>
        <v>0</v>
      </c>
      <c r="VL92" s="110">
        <f t="shared" si="2629"/>
        <v>0</v>
      </c>
      <c r="VM92" s="110">
        <f t="shared" si="2629"/>
        <v>0</v>
      </c>
      <c r="VO92" s="110">
        <f t="shared" ref="VO92:WB92" si="2630">SUM(VO93:VO98)</f>
        <v>0</v>
      </c>
      <c r="VP92" s="110">
        <f t="shared" si="2630"/>
        <v>0</v>
      </c>
      <c r="VQ92" s="110">
        <f t="shared" si="2630"/>
        <v>0</v>
      </c>
      <c r="VR92" s="110">
        <f t="shared" si="2630"/>
        <v>0</v>
      </c>
      <c r="VS92" s="110">
        <f t="shared" si="2630"/>
        <v>0</v>
      </c>
      <c r="VT92" s="110">
        <f t="shared" si="2630"/>
        <v>0</v>
      </c>
      <c r="VU92" s="110">
        <f t="shared" si="2630"/>
        <v>0</v>
      </c>
      <c r="VV92" s="110">
        <f t="shared" si="2630"/>
        <v>0</v>
      </c>
      <c r="VW92" s="110">
        <f t="shared" si="2630"/>
        <v>0</v>
      </c>
      <c r="VX92" s="110">
        <f t="shared" si="2630"/>
        <v>0</v>
      </c>
      <c r="VY92" s="110">
        <f t="shared" si="2630"/>
        <v>0</v>
      </c>
      <c r="VZ92" s="110">
        <f t="shared" si="2630"/>
        <v>0</v>
      </c>
      <c r="WA92" s="110">
        <f t="shared" si="2630"/>
        <v>0</v>
      </c>
      <c r="WB92" s="110">
        <f t="shared" si="2630"/>
        <v>0</v>
      </c>
      <c r="WD92" s="110">
        <f t="shared" ref="WD92:WQ92" si="2631">SUM(WD93:WD98)</f>
        <v>0</v>
      </c>
      <c r="WE92" s="110">
        <f t="shared" si="2631"/>
        <v>0</v>
      </c>
      <c r="WF92" s="110">
        <f t="shared" si="2631"/>
        <v>0</v>
      </c>
      <c r="WG92" s="110">
        <f t="shared" si="2631"/>
        <v>0</v>
      </c>
      <c r="WH92" s="110">
        <f t="shared" si="2631"/>
        <v>0</v>
      </c>
      <c r="WI92" s="110">
        <f t="shared" si="2631"/>
        <v>0</v>
      </c>
      <c r="WJ92" s="110">
        <f t="shared" si="2631"/>
        <v>0</v>
      </c>
      <c r="WK92" s="110">
        <f t="shared" si="2631"/>
        <v>0</v>
      </c>
      <c r="WL92" s="110">
        <f t="shared" si="2631"/>
        <v>0</v>
      </c>
      <c r="WM92" s="110">
        <f t="shared" si="2631"/>
        <v>0</v>
      </c>
      <c r="WN92" s="110">
        <f t="shared" si="2631"/>
        <v>0</v>
      </c>
      <c r="WO92" s="110">
        <f t="shared" si="2631"/>
        <v>0</v>
      </c>
      <c r="WP92" s="110">
        <f t="shared" si="2631"/>
        <v>0</v>
      </c>
      <c r="WQ92" s="110">
        <f t="shared" si="2631"/>
        <v>0</v>
      </c>
      <c r="WS92" s="110">
        <f t="shared" ref="WS92:XF92" si="2632">SUM(WS93:WS98)</f>
        <v>0</v>
      </c>
      <c r="WT92" s="110">
        <f t="shared" si="2632"/>
        <v>0</v>
      </c>
      <c r="WU92" s="110">
        <f t="shared" si="2632"/>
        <v>0</v>
      </c>
      <c r="WV92" s="110">
        <f t="shared" si="2632"/>
        <v>0</v>
      </c>
      <c r="WW92" s="110">
        <f t="shared" si="2632"/>
        <v>0</v>
      </c>
      <c r="WX92" s="110">
        <f t="shared" si="2632"/>
        <v>0</v>
      </c>
      <c r="WY92" s="110">
        <f t="shared" si="2632"/>
        <v>0</v>
      </c>
      <c r="WZ92" s="110">
        <f t="shared" si="2632"/>
        <v>0</v>
      </c>
      <c r="XA92" s="110">
        <f t="shared" si="2632"/>
        <v>0</v>
      </c>
      <c r="XB92" s="110">
        <f t="shared" si="2632"/>
        <v>0</v>
      </c>
      <c r="XC92" s="110">
        <f t="shared" si="2632"/>
        <v>0</v>
      </c>
      <c r="XD92" s="110">
        <f t="shared" si="2632"/>
        <v>0</v>
      </c>
      <c r="XE92" s="110">
        <f t="shared" si="2632"/>
        <v>0</v>
      </c>
      <c r="XF92" s="110">
        <f t="shared" si="2632"/>
        <v>0</v>
      </c>
      <c r="XH92" s="110">
        <f t="shared" ref="XH92:XU92" si="2633">SUM(XH93:XH98)</f>
        <v>0</v>
      </c>
      <c r="XI92" s="110">
        <f t="shared" si="2633"/>
        <v>0</v>
      </c>
      <c r="XJ92" s="110">
        <f t="shared" si="2633"/>
        <v>0</v>
      </c>
      <c r="XK92" s="110">
        <f t="shared" si="2633"/>
        <v>0</v>
      </c>
      <c r="XL92" s="110">
        <f t="shared" si="2633"/>
        <v>0</v>
      </c>
      <c r="XM92" s="110">
        <f t="shared" si="2633"/>
        <v>0</v>
      </c>
      <c r="XN92" s="110">
        <f t="shared" si="2633"/>
        <v>0</v>
      </c>
      <c r="XO92" s="110">
        <f t="shared" si="2633"/>
        <v>0</v>
      </c>
      <c r="XP92" s="110">
        <f t="shared" si="2633"/>
        <v>0</v>
      </c>
      <c r="XQ92" s="110">
        <f t="shared" si="2633"/>
        <v>0</v>
      </c>
      <c r="XR92" s="110">
        <f t="shared" si="2633"/>
        <v>0</v>
      </c>
      <c r="XS92" s="110">
        <f t="shared" si="2633"/>
        <v>0</v>
      </c>
      <c r="XT92" s="110">
        <f t="shared" si="2633"/>
        <v>0</v>
      </c>
      <c r="XU92" s="110">
        <f t="shared" si="2633"/>
        <v>0</v>
      </c>
      <c r="XW92" s="110">
        <f t="shared" ref="XW92:YJ92" si="2634">SUM(XW93:XW98)</f>
        <v>0</v>
      </c>
      <c r="XX92" s="110">
        <f t="shared" si="2634"/>
        <v>0</v>
      </c>
      <c r="XY92" s="110">
        <f t="shared" si="2634"/>
        <v>0</v>
      </c>
      <c r="XZ92" s="110">
        <f t="shared" si="2634"/>
        <v>0</v>
      </c>
      <c r="YA92" s="110">
        <f t="shared" si="2634"/>
        <v>0</v>
      </c>
      <c r="YB92" s="110">
        <f t="shared" si="2634"/>
        <v>0</v>
      </c>
      <c r="YC92" s="110">
        <f t="shared" si="2634"/>
        <v>0</v>
      </c>
      <c r="YD92" s="110">
        <f t="shared" si="2634"/>
        <v>0</v>
      </c>
      <c r="YE92" s="110">
        <f t="shared" si="2634"/>
        <v>0</v>
      </c>
      <c r="YF92" s="110">
        <f t="shared" si="2634"/>
        <v>0</v>
      </c>
      <c r="YG92" s="110">
        <f t="shared" si="2634"/>
        <v>0</v>
      </c>
      <c r="YH92" s="110">
        <f t="shared" si="2634"/>
        <v>0</v>
      </c>
      <c r="YI92" s="110">
        <f t="shared" si="2634"/>
        <v>0</v>
      </c>
      <c r="YJ92" s="110">
        <f t="shared" si="2634"/>
        <v>0</v>
      </c>
      <c r="YL92" s="110">
        <f t="shared" ref="YL92:YY92" si="2635">SUM(YL93:YL98)</f>
        <v>0</v>
      </c>
      <c r="YM92" s="110">
        <f t="shared" si="2635"/>
        <v>0</v>
      </c>
      <c r="YN92" s="110">
        <f t="shared" si="2635"/>
        <v>0</v>
      </c>
      <c r="YO92" s="110">
        <f t="shared" si="2635"/>
        <v>0</v>
      </c>
      <c r="YP92" s="110">
        <f t="shared" si="2635"/>
        <v>0</v>
      </c>
      <c r="YQ92" s="110">
        <f t="shared" si="2635"/>
        <v>0</v>
      </c>
      <c r="YR92" s="110">
        <f t="shared" si="2635"/>
        <v>0</v>
      </c>
      <c r="YS92" s="110">
        <f t="shared" si="2635"/>
        <v>0</v>
      </c>
      <c r="YT92" s="110">
        <f t="shared" si="2635"/>
        <v>0</v>
      </c>
      <c r="YU92" s="110">
        <f t="shared" si="2635"/>
        <v>0</v>
      </c>
      <c r="YV92" s="110">
        <f t="shared" si="2635"/>
        <v>0</v>
      </c>
      <c r="YW92" s="110">
        <f t="shared" si="2635"/>
        <v>0</v>
      </c>
      <c r="YX92" s="110">
        <f t="shared" si="2635"/>
        <v>0</v>
      </c>
      <c r="YY92" s="110">
        <f t="shared" si="2635"/>
        <v>0</v>
      </c>
      <c r="ZA92" s="110">
        <f t="shared" ref="ZA92:ZN92" si="2636">SUM(ZA93:ZA98)</f>
        <v>0</v>
      </c>
      <c r="ZB92" s="110">
        <f t="shared" si="2636"/>
        <v>0</v>
      </c>
      <c r="ZC92" s="110">
        <f t="shared" si="2636"/>
        <v>0</v>
      </c>
      <c r="ZD92" s="110">
        <f t="shared" si="2636"/>
        <v>0</v>
      </c>
      <c r="ZE92" s="110">
        <f t="shared" si="2636"/>
        <v>0</v>
      </c>
      <c r="ZF92" s="110">
        <f t="shared" si="2636"/>
        <v>0</v>
      </c>
      <c r="ZG92" s="110">
        <f t="shared" si="2636"/>
        <v>0</v>
      </c>
      <c r="ZH92" s="110">
        <f t="shared" si="2636"/>
        <v>0</v>
      </c>
      <c r="ZI92" s="110">
        <f t="shared" si="2636"/>
        <v>0</v>
      </c>
      <c r="ZJ92" s="110">
        <f t="shared" si="2636"/>
        <v>0</v>
      </c>
      <c r="ZK92" s="110">
        <f t="shared" si="2636"/>
        <v>0</v>
      </c>
      <c r="ZL92" s="110">
        <f t="shared" si="2636"/>
        <v>0</v>
      </c>
      <c r="ZM92" s="110">
        <f t="shared" si="2636"/>
        <v>0</v>
      </c>
      <c r="ZN92" s="110">
        <f t="shared" si="2636"/>
        <v>0</v>
      </c>
      <c r="ZP92" s="110">
        <f t="shared" ref="ZP92:AAC92" si="2637">SUM(ZP93:ZP98)</f>
        <v>0</v>
      </c>
      <c r="ZQ92" s="110">
        <f t="shared" si="2637"/>
        <v>0</v>
      </c>
      <c r="ZR92" s="110">
        <f t="shared" si="2637"/>
        <v>0</v>
      </c>
      <c r="ZS92" s="110">
        <f t="shared" si="2637"/>
        <v>0</v>
      </c>
      <c r="ZT92" s="110">
        <f t="shared" si="2637"/>
        <v>0</v>
      </c>
      <c r="ZU92" s="110">
        <f t="shared" si="2637"/>
        <v>0</v>
      </c>
      <c r="ZV92" s="110">
        <f t="shared" si="2637"/>
        <v>0</v>
      </c>
      <c r="ZW92" s="110">
        <f t="shared" si="2637"/>
        <v>0</v>
      </c>
      <c r="ZX92" s="110">
        <f t="shared" si="2637"/>
        <v>0</v>
      </c>
      <c r="ZY92" s="110">
        <f t="shared" si="2637"/>
        <v>0</v>
      </c>
      <c r="ZZ92" s="110">
        <f t="shared" si="2637"/>
        <v>0</v>
      </c>
      <c r="AAA92" s="110">
        <f t="shared" si="2637"/>
        <v>0</v>
      </c>
      <c r="AAB92" s="110">
        <f t="shared" si="2637"/>
        <v>0</v>
      </c>
      <c r="AAC92" s="110">
        <f t="shared" si="2637"/>
        <v>0</v>
      </c>
      <c r="AAE92" s="110">
        <f t="shared" ref="AAE92:AAR92" si="2638">SUM(AAE93:AAE98)</f>
        <v>0</v>
      </c>
      <c r="AAF92" s="110">
        <f t="shared" si="2638"/>
        <v>0</v>
      </c>
      <c r="AAG92" s="110">
        <f t="shared" si="2638"/>
        <v>0</v>
      </c>
      <c r="AAH92" s="110">
        <f t="shared" si="2638"/>
        <v>0</v>
      </c>
      <c r="AAI92" s="110">
        <f t="shared" si="2638"/>
        <v>0</v>
      </c>
      <c r="AAJ92" s="110">
        <f t="shared" si="2638"/>
        <v>0</v>
      </c>
      <c r="AAK92" s="110">
        <f t="shared" si="2638"/>
        <v>0</v>
      </c>
      <c r="AAL92" s="110">
        <f t="shared" si="2638"/>
        <v>0</v>
      </c>
      <c r="AAM92" s="110">
        <f t="shared" si="2638"/>
        <v>0</v>
      </c>
      <c r="AAN92" s="110">
        <f t="shared" si="2638"/>
        <v>0</v>
      </c>
      <c r="AAO92" s="110">
        <f t="shared" si="2638"/>
        <v>0</v>
      </c>
      <c r="AAP92" s="110">
        <f t="shared" si="2638"/>
        <v>0</v>
      </c>
      <c r="AAQ92" s="110">
        <f t="shared" si="2638"/>
        <v>0</v>
      </c>
      <c r="AAR92" s="110">
        <f t="shared" si="2638"/>
        <v>0</v>
      </c>
      <c r="AAT92" s="110">
        <f t="shared" ref="AAT92:ABG92" si="2639">SUM(AAT93:AAT98)</f>
        <v>0</v>
      </c>
      <c r="AAU92" s="110">
        <f t="shared" si="2639"/>
        <v>0</v>
      </c>
      <c r="AAV92" s="110">
        <f t="shared" si="2639"/>
        <v>0</v>
      </c>
      <c r="AAW92" s="110">
        <f t="shared" si="2639"/>
        <v>0</v>
      </c>
      <c r="AAX92" s="110">
        <f t="shared" si="2639"/>
        <v>0</v>
      </c>
      <c r="AAY92" s="110">
        <f t="shared" si="2639"/>
        <v>0</v>
      </c>
      <c r="AAZ92" s="110">
        <f t="shared" si="2639"/>
        <v>0</v>
      </c>
      <c r="ABA92" s="110">
        <f t="shared" si="2639"/>
        <v>0</v>
      </c>
      <c r="ABB92" s="110">
        <f t="shared" si="2639"/>
        <v>0</v>
      </c>
      <c r="ABC92" s="110">
        <f t="shared" si="2639"/>
        <v>0</v>
      </c>
      <c r="ABD92" s="110">
        <f t="shared" si="2639"/>
        <v>0</v>
      </c>
      <c r="ABE92" s="110">
        <f t="shared" si="2639"/>
        <v>0</v>
      </c>
      <c r="ABF92" s="110">
        <f t="shared" si="2639"/>
        <v>0</v>
      </c>
      <c r="ABG92" s="110">
        <f t="shared" si="2639"/>
        <v>0</v>
      </c>
      <c r="ABI92" s="110">
        <f t="shared" ref="ABI92:ABV92" si="2640">SUM(ABI93:ABI98)</f>
        <v>0</v>
      </c>
      <c r="ABJ92" s="110">
        <f t="shared" si="2640"/>
        <v>0</v>
      </c>
      <c r="ABK92" s="110">
        <f t="shared" si="2640"/>
        <v>0</v>
      </c>
      <c r="ABL92" s="110">
        <f t="shared" si="2640"/>
        <v>0</v>
      </c>
      <c r="ABM92" s="110">
        <f t="shared" si="2640"/>
        <v>0</v>
      </c>
      <c r="ABN92" s="110">
        <f t="shared" si="2640"/>
        <v>0</v>
      </c>
      <c r="ABO92" s="110">
        <f t="shared" si="2640"/>
        <v>0</v>
      </c>
      <c r="ABP92" s="110">
        <f t="shared" si="2640"/>
        <v>0</v>
      </c>
      <c r="ABQ92" s="110">
        <f t="shared" si="2640"/>
        <v>0</v>
      </c>
      <c r="ABR92" s="110">
        <f t="shared" si="2640"/>
        <v>0</v>
      </c>
      <c r="ABS92" s="110">
        <f t="shared" si="2640"/>
        <v>0</v>
      </c>
      <c r="ABT92" s="110">
        <f t="shared" si="2640"/>
        <v>0</v>
      </c>
      <c r="ABU92" s="110">
        <f t="shared" si="2640"/>
        <v>0</v>
      </c>
      <c r="ABV92" s="110">
        <f t="shared" si="2640"/>
        <v>0</v>
      </c>
      <c r="ABX92" s="110">
        <f t="shared" ref="ABX92:ACK92" si="2641">SUM(ABX93:ABX98)</f>
        <v>0</v>
      </c>
      <c r="ABY92" s="110">
        <f t="shared" si="2641"/>
        <v>0</v>
      </c>
      <c r="ABZ92" s="110">
        <f t="shared" si="2641"/>
        <v>0</v>
      </c>
      <c r="ACA92" s="110">
        <f t="shared" si="2641"/>
        <v>0</v>
      </c>
      <c r="ACB92" s="110">
        <f t="shared" si="2641"/>
        <v>0</v>
      </c>
      <c r="ACC92" s="110">
        <f t="shared" si="2641"/>
        <v>0</v>
      </c>
      <c r="ACD92" s="110">
        <f t="shared" si="2641"/>
        <v>0</v>
      </c>
      <c r="ACE92" s="110">
        <f t="shared" si="2641"/>
        <v>0</v>
      </c>
      <c r="ACF92" s="110">
        <f t="shared" si="2641"/>
        <v>0</v>
      </c>
      <c r="ACG92" s="110">
        <f t="shared" si="2641"/>
        <v>0</v>
      </c>
      <c r="ACH92" s="110">
        <f t="shared" si="2641"/>
        <v>0</v>
      </c>
      <c r="ACI92" s="110">
        <f t="shared" si="2641"/>
        <v>0</v>
      </c>
      <c r="ACJ92" s="110">
        <f t="shared" si="2641"/>
        <v>0</v>
      </c>
      <c r="ACK92" s="110">
        <f t="shared" si="2641"/>
        <v>0</v>
      </c>
      <c r="ACM92" s="110">
        <f t="shared" ref="ACM92:ACZ92" si="2642">SUM(ACM93:ACM98)</f>
        <v>0</v>
      </c>
      <c r="ACN92" s="110">
        <f t="shared" si="2642"/>
        <v>0</v>
      </c>
      <c r="ACO92" s="110">
        <f t="shared" si="2642"/>
        <v>0</v>
      </c>
      <c r="ACP92" s="110">
        <f t="shared" si="2642"/>
        <v>0</v>
      </c>
      <c r="ACQ92" s="110">
        <f t="shared" si="2642"/>
        <v>0</v>
      </c>
      <c r="ACR92" s="110">
        <f t="shared" si="2642"/>
        <v>0</v>
      </c>
      <c r="ACS92" s="110">
        <f t="shared" si="2642"/>
        <v>0</v>
      </c>
      <c r="ACT92" s="110">
        <f t="shared" si="2642"/>
        <v>0</v>
      </c>
      <c r="ACU92" s="110">
        <f t="shared" si="2642"/>
        <v>0</v>
      </c>
      <c r="ACV92" s="110">
        <f t="shared" si="2642"/>
        <v>0</v>
      </c>
      <c r="ACW92" s="110">
        <f t="shared" si="2642"/>
        <v>0</v>
      </c>
      <c r="ACX92" s="110">
        <f t="shared" si="2642"/>
        <v>0</v>
      </c>
      <c r="ACY92" s="110">
        <f t="shared" si="2642"/>
        <v>0</v>
      </c>
      <c r="ACZ92" s="110">
        <f t="shared" si="2642"/>
        <v>0</v>
      </c>
      <c r="ADB92" s="110">
        <f t="shared" ref="ADB92:ADO92" si="2643">SUM(ADB93:ADB98)</f>
        <v>0</v>
      </c>
      <c r="ADC92" s="110">
        <f t="shared" si="2643"/>
        <v>0</v>
      </c>
      <c r="ADD92" s="110">
        <f t="shared" si="2643"/>
        <v>0</v>
      </c>
      <c r="ADE92" s="110">
        <f t="shared" si="2643"/>
        <v>0</v>
      </c>
      <c r="ADF92" s="110">
        <f t="shared" si="2643"/>
        <v>0</v>
      </c>
      <c r="ADG92" s="110">
        <f t="shared" si="2643"/>
        <v>0</v>
      </c>
      <c r="ADH92" s="110">
        <f t="shared" si="2643"/>
        <v>0</v>
      </c>
      <c r="ADI92" s="110">
        <f t="shared" si="2643"/>
        <v>0</v>
      </c>
      <c r="ADJ92" s="110">
        <f t="shared" si="2643"/>
        <v>0</v>
      </c>
      <c r="ADK92" s="110">
        <f t="shared" si="2643"/>
        <v>0</v>
      </c>
      <c r="ADL92" s="110">
        <f t="shared" si="2643"/>
        <v>0</v>
      </c>
      <c r="ADM92" s="110">
        <f t="shared" si="2643"/>
        <v>0</v>
      </c>
      <c r="ADN92" s="110">
        <f t="shared" si="2643"/>
        <v>0</v>
      </c>
      <c r="ADO92" s="110">
        <f t="shared" si="2643"/>
        <v>0</v>
      </c>
      <c r="ADQ92" s="110">
        <f t="shared" ref="ADQ92:AED92" si="2644">SUM(ADQ93:ADQ98)</f>
        <v>0</v>
      </c>
      <c r="ADR92" s="110">
        <f t="shared" si="2644"/>
        <v>0</v>
      </c>
      <c r="ADS92" s="110">
        <f t="shared" si="2644"/>
        <v>0</v>
      </c>
      <c r="ADT92" s="110">
        <f t="shared" si="2644"/>
        <v>0</v>
      </c>
      <c r="ADU92" s="110">
        <f t="shared" si="2644"/>
        <v>0</v>
      </c>
      <c r="ADV92" s="110">
        <f t="shared" si="2644"/>
        <v>0</v>
      </c>
      <c r="ADW92" s="110">
        <f t="shared" si="2644"/>
        <v>0</v>
      </c>
      <c r="ADX92" s="110">
        <f t="shared" si="2644"/>
        <v>0</v>
      </c>
      <c r="ADY92" s="110">
        <f t="shared" si="2644"/>
        <v>0</v>
      </c>
      <c r="ADZ92" s="110">
        <f t="shared" si="2644"/>
        <v>0</v>
      </c>
      <c r="AEA92" s="110">
        <f t="shared" si="2644"/>
        <v>0</v>
      </c>
      <c r="AEB92" s="110">
        <f t="shared" si="2644"/>
        <v>0</v>
      </c>
      <c r="AEC92" s="110">
        <f t="shared" si="2644"/>
        <v>0</v>
      </c>
      <c r="AED92" s="110">
        <f t="shared" si="2644"/>
        <v>0</v>
      </c>
      <c r="AEF92" s="110">
        <f t="shared" ref="AEF92:AES92" si="2645">SUM(AEF93:AEF98)</f>
        <v>0</v>
      </c>
      <c r="AEG92" s="110">
        <f t="shared" si="2645"/>
        <v>0</v>
      </c>
      <c r="AEH92" s="110">
        <f t="shared" si="2645"/>
        <v>0</v>
      </c>
      <c r="AEI92" s="110">
        <f t="shared" si="2645"/>
        <v>0</v>
      </c>
      <c r="AEJ92" s="110">
        <f t="shared" si="2645"/>
        <v>0</v>
      </c>
      <c r="AEK92" s="110">
        <f t="shared" si="2645"/>
        <v>0</v>
      </c>
      <c r="AEL92" s="110">
        <f t="shared" si="2645"/>
        <v>0</v>
      </c>
      <c r="AEM92" s="110">
        <f t="shared" si="2645"/>
        <v>0</v>
      </c>
      <c r="AEN92" s="110">
        <f t="shared" si="2645"/>
        <v>0</v>
      </c>
      <c r="AEO92" s="110">
        <f t="shared" si="2645"/>
        <v>0</v>
      </c>
      <c r="AEP92" s="110">
        <f t="shared" si="2645"/>
        <v>0</v>
      </c>
      <c r="AEQ92" s="110">
        <f t="shared" si="2645"/>
        <v>0</v>
      </c>
      <c r="AER92" s="110">
        <f t="shared" si="2645"/>
        <v>0</v>
      </c>
      <c r="AES92" s="110">
        <f t="shared" si="2645"/>
        <v>0</v>
      </c>
      <c r="AEU92" s="110">
        <f t="shared" ref="AEU92:AFH92" si="2646">SUM(AEU93:AEU98)</f>
        <v>0</v>
      </c>
      <c r="AEV92" s="110">
        <f t="shared" si="2646"/>
        <v>0</v>
      </c>
      <c r="AEW92" s="110">
        <f t="shared" si="2646"/>
        <v>0</v>
      </c>
      <c r="AEX92" s="110">
        <f t="shared" si="2646"/>
        <v>0</v>
      </c>
      <c r="AEY92" s="110">
        <f t="shared" si="2646"/>
        <v>0</v>
      </c>
      <c r="AEZ92" s="110">
        <f t="shared" si="2646"/>
        <v>0</v>
      </c>
      <c r="AFA92" s="110">
        <f t="shared" si="2646"/>
        <v>0</v>
      </c>
      <c r="AFB92" s="110">
        <f t="shared" si="2646"/>
        <v>0</v>
      </c>
      <c r="AFC92" s="110">
        <f t="shared" si="2646"/>
        <v>0</v>
      </c>
      <c r="AFD92" s="110">
        <f t="shared" si="2646"/>
        <v>0</v>
      </c>
      <c r="AFE92" s="110">
        <f t="shared" si="2646"/>
        <v>0</v>
      </c>
      <c r="AFF92" s="110">
        <f t="shared" si="2646"/>
        <v>0</v>
      </c>
      <c r="AFG92" s="110">
        <f t="shared" si="2646"/>
        <v>0</v>
      </c>
      <c r="AFH92" s="110">
        <f t="shared" si="2646"/>
        <v>0</v>
      </c>
      <c r="AFJ92" s="110">
        <f t="shared" ref="AFJ92:AFW92" si="2647">SUM(AFJ93:AFJ98)</f>
        <v>0</v>
      </c>
      <c r="AFK92" s="110">
        <f t="shared" si="2647"/>
        <v>0</v>
      </c>
      <c r="AFL92" s="110">
        <f t="shared" si="2647"/>
        <v>0</v>
      </c>
      <c r="AFM92" s="110">
        <f t="shared" si="2647"/>
        <v>0</v>
      </c>
      <c r="AFN92" s="110">
        <f t="shared" si="2647"/>
        <v>0</v>
      </c>
      <c r="AFO92" s="110">
        <f t="shared" si="2647"/>
        <v>0</v>
      </c>
      <c r="AFP92" s="110">
        <f t="shared" si="2647"/>
        <v>0</v>
      </c>
      <c r="AFQ92" s="110">
        <f t="shared" si="2647"/>
        <v>0</v>
      </c>
      <c r="AFR92" s="110">
        <f t="shared" si="2647"/>
        <v>0</v>
      </c>
      <c r="AFS92" s="110">
        <f t="shared" si="2647"/>
        <v>0</v>
      </c>
      <c r="AFT92" s="110">
        <f t="shared" si="2647"/>
        <v>0</v>
      </c>
      <c r="AFU92" s="110">
        <f t="shared" si="2647"/>
        <v>0</v>
      </c>
      <c r="AFV92" s="110">
        <f t="shared" si="2647"/>
        <v>0</v>
      </c>
      <c r="AFW92" s="110">
        <f t="shared" si="2647"/>
        <v>0</v>
      </c>
      <c r="AFY92" s="110">
        <f t="shared" ref="AFY92:AGL92" si="2648">SUM(AFY93:AFY98)</f>
        <v>0</v>
      </c>
      <c r="AFZ92" s="110">
        <f t="shared" si="2648"/>
        <v>0</v>
      </c>
      <c r="AGA92" s="110">
        <f t="shared" si="2648"/>
        <v>0</v>
      </c>
      <c r="AGB92" s="110">
        <f t="shared" si="2648"/>
        <v>0</v>
      </c>
      <c r="AGC92" s="110">
        <f t="shared" si="2648"/>
        <v>0</v>
      </c>
      <c r="AGD92" s="110">
        <f t="shared" si="2648"/>
        <v>0</v>
      </c>
      <c r="AGE92" s="110">
        <f t="shared" si="2648"/>
        <v>0</v>
      </c>
      <c r="AGF92" s="110">
        <f t="shared" si="2648"/>
        <v>0</v>
      </c>
      <c r="AGG92" s="110">
        <f t="shared" si="2648"/>
        <v>0</v>
      </c>
      <c r="AGH92" s="110">
        <f t="shared" si="2648"/>
        <v>0</v>
      </c>
      <c r="AGI92" s="110">
        <f t="shared" si="2648"/>
        <v>0</v>
      </c>
      <c r="AGJ92" s="110">
        <f t="shared" si="2648"/>
        <v>0</v>
      </c>
      <c r="AGK92" s="110">
        <f t="shared" si="2648"/>
        <v>0</v>
      </c>
      <c r="AGL92" s="110">
        <f t="shared" si="2648"/>
        <v>0</v>
      </c>
      <c r="AGN92" s="110">
        <f t="shared" ref="AGN92:AHA92" si="2649">SUM(AGN93:AGN98)</f>
        <v>0</v>
      </c>
      <c r="AGO92" s="110">
        <f t="shared" si="2649"/>
        <v>0</v>
      </c>
      <c r="AGP92" s="110">
        <f t="shared" si="2649"/>
        <v>0</v>
      </c>
      <c r="AGQ92" s="110">
        <f t="shared" si="2649"/>
        <v>0</v>
      </c>
      <c r="AGR92" s="110">
        <f t="shared" si="2649"/>
        <v>0</v>
      </c>
      <c r="AGS92" s="110">
        <f t="shared" si="2649"/>
        <v>0</v>
      </c>
      <c r="AGT92" s="110">
        <f t="shared" si="2649"/>
        <v>0</v>
      </c>
      <c r="AGU92" s="110">
        <f t="shared" si="2649"/>
        <v>0</v>
      </c>
      <c r="AGV92" s="110">
        <f t="shared" si="2649"/>
        <v>0</v>
      </c>
      <c r="AGW92" s="110">
        <f t="shared" si="2649"/>
        <v>0</v>
      </c>
      <c r="AGX92" s="110">
        <f t="shared" si="2649"/>
        <v>0</v>
      </c>
      <c r="AGY92" s="110">
        <f t="shared" si="2649"/>
        <v>0</v>
      </c>
      <c r="AGZ92" s="110">
        <f t="shared" si="2649"/>
        <v>0</v>
      </c>
      <c r="AHA92" s="110">
        <f t="shared" si="2649"/>
        <v>0</v>
      </c>
      <c r="AHC92" s="110">
        <f t="shared" ref="AHC92:AHP92" si="2650">SUM(AHC93:AHC98)</f>
        <v>0</v>
      </c>
      <c r="AHD92" s="110">
        <f t="shared" si="2650"/>
        <v>0</v>
      </c>
      <c r="AHE92" s="110">
        <f t="shared" si="2650"/>
        <v>0</v>
      </c>
      <c r="AHF92" s="110">
        <f t="shared" si="2650"/>
        <v>0</v>
      </c>
      <c r="AHG92" s="110">
        <f t="shared" si="2650"/>
        <v>0</v>
      </c>
      <c r="AHH92" s="110">
        <f t="shared" si="2650"/>
        <v>0</v>
      </c>
      <c r="AHI92" s="110">
        <f t="shared" si="2650"/>
        <v>0</v>
      </c>
      <c r="AHJ92" s="110">
        <f t="shared" si="2650"/>
        <v>0</v>
      </c>
      <c r="AHK92" s="110">
        <f t="shared" si="2650"/>
        <v>0</v>
      </c>
      <c r="AHL92" s="110">
        <f t="shared" si="2650"/>
        <v>0</v>
      </c>
      <c r="AHM92" s="110">
        <f t="shared" si="2650"/>
        <v>0</v>
      </c>
      <c r="AHN92" s="110">
        <f t="shared" si="2650"/>
        <v>0</v>
      </c>
      <c r="AHO92" s="110">
        <f t="shared" si="2650"/>
        <v>0</v>
      </c>
      <c r="AHP92" s="110">
        <f t="shared" si="2650"/>
        <v>0</v>
      </c>
      <c r="AHR92" s="110">
        <f t="shared" ref="AHR92:AIE92" si="2651">SUM(AHR93:AHR98)</f>
        <v>0</v>
      </c>
      <c r="AHS92" s="110">
        <f t="shared" si="2651"/>
        <v>0</v>
      </c>
      <c r="AHT92" s="110">
        <f t="shared" si="2651"/>
        <v>0</v>
      </c>
      <c r="AHU92" s="110">
        <f t="shared" si="2651"/>
        <v>0</v>
      </c>
      <c r="AHV92" s="110">
        <f t="shared" si="2651"/>
        <v>0</v>
      </c>
      <c r="AHW92" s="110">
        <f t="shared" si="2651"/>
        <v>0</v>
      </c>
      <c r="AHX92" s="110">
        <f t="shared" si="2651"/>
        <v>0</v>
      </c>
      <c r="AHY92" s="110">
        <f t="shared" si="2651"/>
        <v>0</v>
      </c>
      <c r="AHZ92" s="110">
        <f t="shared" si="2651"/>
        <v>0</v>
      </c>
      <c r="AIA92" s="110">
        <f t="shared" si="2651"/>
        <v>0</v>
      </c>
      <c r="AIB92" s="110">
        <f t="shared" si="2651"/>
        <v>0</v>
      </c>
      <c r="AIC92" s="110">
        <f t="shared" si="2651"/>
        <v>0</v>
      </c>
      <c r="AID92" s="110">
        <f t="shared" si="2651"/>
        <v>0</v>
      </c>
      <c r="AIE92" s="110">
        <f t="shared" si="2651"/>
        <v>0</v>
      </c>
    </row>
    <row r="93" spans="1:915" x14ac:dyDescent="0.3">
      <c r="A93" s="33" t="s">
        <v>130</v>
      </c>
      <c r="B93" s="34" t="s">
        <v>143</v>
      </c>
      <c r="C93" s="439"/>
      <c r="D93" s="440"/>
      <c r="E93" s="440"/>
      <c r="F93" s="440"/>
      <c r="G93" s="110">
        <f t="shared" ref="G93:G98" si="2652">C93+D93-E93+F93</f>
        <v>0</v>
      </c>
      <c r="H93" s="440"/>
      <c r="I93" s="440"/>
      <c r="J93" s="440"/>
      <c r="K93" s="440"/>
      <c r="L93" s="440"/>
      <c r="M93" s="440"/>
      <c r="N93" s="111">
        <f t="shared" ref="N93:N98" si="2653">H93+I93-J93+K93-L93+M93</f>
        <v>0</v>
      </c>
      <c r="O93" s="440"/>
      <c r="P93" s="440"/>
      <c r="Q93" s="440"/>
      <c r="R93" s="440"/>
      <c r="S93" s="440"/>
      <c r="T93" s="440"/>
      <c r="U93" s="110">
        <f t="shared" ref="U93:U98" si="2654">Q93+R93-S93+T93</f>
        <v>0</v>
      </c>
      <c r="V93" s="440"/>
      <c r="W93" s="440"/>
      <c r="X93" s="440"/>
      <c r="Y93" s="440"/>
      <c r="Z93" s="440"/>
      <c r="AA93" s="440"/>
      <c r="AB93" s="111">
        <f t="shared" ref="AB93:AB98" si="2655">V93+W93-X93+Y93-Z93+AA93</f>
        <v>0</v>
      </c>
      <c r="AC93" s="440"/>
      <c r="AD93" s="440"/>
      <c r="AF93" s="440"/>
      <c r="AG93" s="440"/>
      <c r="AH93" s="440"/>
      <c r="AI93" s="440"/>
      <c r="AJ93" s="110">
        <f t="shared" ref="AJ93:AJ98" si="2656">AF93+AG93-AH93+AI93</f>
        <v>0</v>
      </c>
      <c r="AK93" s="440"/>
      <c r="AL93" s="440"/>
      <c r="AM93" s="440"/>
      <c r="AN93" s="440"/>
      <c r="AO93" s="440"/>
      <c r="AP93" s="440"/>
      <c r="AQ93" s="111">
        <f t="shared" ref="AQ93:AQ98" si="2657">AK93+AL93-AM93+AN93-AO93+AP93</f>
        <v>0</v>
      </c>
      <c r="AR93" s="440"/>
      <c r="AS93" s="440"/>
      <c r="AU93" s="440"/>
      <c r="AV93" s="440"/>
      <c r="AW93" s="440"/>
      <c r="AX93" s="440"/>
      <c r="AY93" s="110">
        <f t="shared" ref="AY93:AY98" si="2658">AU93+AV93-AW93+AX93</f>
        <v>0</v>
      </c>
      <c r="AZ93" s="440"/>
      <c r="BA93" s="440"/>
      <c r="BB93" s="440"/>
      <c r="BC93" s="440"/>
      <c r="BD93" s="440"/>
      <c r="BE93" s="440"/>
      <c r="BF93" s="111">
        <f t="shared" ref="BF93:BF98" si="2659">AZ93+BA93-BB93+BC93-BD93+BE93</f>
        <v>0</v>
      </c>
      <c r="BG93" s="440"/>
      <c r="BH93" s="440"/>
      <c r="BJ93" s="440"/>
      <c r="BK93" s="440"/>
      <c r="BL93" s="440"/>
      <c r="BM93" s="440"/>
      <c r="BN93" s="110">
        <f t="shared" ref="BN93:BN98" si="2660">BJ93+BK93-BL93+BM93</f>
        <v>0</v>
      </c>
      <c r="BO93" s="440"/>
      <c r="BP93" s="440"/>
      <c r="BQ93" s="440"/>
      <c r="BR93" s="440"/>
      <c r="BS93" s="440"/>
      <c r="BT93" s="440"/>
      <c r="BU93" s="111">
        <f t="shared" ref="BU93:BU98" si="2661">BO93+BP93-BQ93+BR93-BS93+BT93</f>
        <v>0</v>
      </c>
      <c r="BV93" s="440"/>
      <c r="BW93" s="440"/>
      <c r="BY93" s="440"/>
      <c r="BZ93" s="440"/>
      <c r="CA93" s="440"/>
      <c r="CB93" s="440"/>
      <c r="CC93" s="110">
        <f t="shared" ref="CC93:CC98" si="2662">BY93+BZ93-CA93+CB93</f>
        <v>0</v>
      </c>
      <c r="CD93" s="440"/>
      <c r="CE93" s="440"/>
      <c r="CF93" s="440"/>
      <c r="CG93" s="440"/>
      <c r="CH93" s="440"/>
      <c r="CI93" s="440"/>
      <c r="CJ93" s="111">
        <f t="shared" ref="CJ93:CJ98" si="2663">CD93+CE93-CF93+CG93-CH93+CI93</f>
        <v>0</v>
      </c>
      <c r="CK93" s="440"/>
      <c r="CL93" s="440"/>
      <c r="CN93" s="440"/>
      <c r="CO93" s="440"/>
      <c r="CP93" s="440"/>
      <c r="CQ93" s="440"/>
      <c r="CR93" s="110">
        <f t="shared" ref="CR93:CR98" si="2664">CN93+CO93-CP93+CQ93</f>
        <v>0</v>
      </c>
      <c r="CS93" s="440"/>
      <c r="CT93" s="440"/>
      <c r="CU93" s="440"/>
      <c r="CV93" s="440"/>
      <c r="CW93" s="440"/>
      <c r="CX93" s="440"/>
      <c r="CY93" s="111">
        <f t="shared" ref="CY93:CY98" si="2665">CS93+CT93-CU93+CV93-CW93+CX93</f>
        <v>0</v>
      </c>
      <c r="CZ93" s="440"/>
      <c r="DA93" s="440"/>
      <c r="DC93" s="440"/>
      <c r="DD93" s="440"/>
      <c r="DE93" s="440"/>
      <c r="DF93" s="440"/>
      <c r="DG93" s="110">
        <f t="shared" ref="DG93:DG98" si="2666">DC93+DD93-DE93+DF93</f>
        <v>0</v>
      </c>
      <c r="DH93" s="440"/>
      <c r="DI93" s="440"/>
      <c r="DJ93" s="440"/>
      <c r="DK93" s="440"/>
      <c r="DL93" s="440"/>
      <c r="DM93" s="440"/>
      <c r="DN93" s="111">
        <f t="shared" ref="DN93:DN98" si="2667">DH93+DI93-DJ93+DK93-DL93+DM93</f>
        <v>0</v>
      </c>
      <c r="DO93" s="440"/>
      <c r="DP93" s="440"/>
      <c r="DR93" s="440"/>
      <c r="DS93" s="440"/>
      <c r="DT93" s="440"/>
      <c r="DU93" s="440"/>
      <c r="DV93" s="110">
        <f t="shared" ref="DV93:DV98" si="2668">DR93+DS93-DT93+DU93</f>
        <v>0</v>
      </c>
      <c r="DW93" s="440"/>
      <c r="DX93" s="440"/>
      <c r="DY93" s="440"/>
      <c r="DZ93" s="440"/>
      <c r="EA93" s="440"/>
      <c r="EB93" s="440"/>
      <c r="EC93" s="111">
        <f t="shared" ref="EC93:EC98" si="2669">DW93+DX93-DY93+DZ93-EA93+EB93</f>
        <v>0</v>
      </c>
      <c r="ED93" s="440"/>
      <c r="EE93" s="440"/>
      <c r="EG93" s="440"/>
      <c r="EH93" s="440"/>
      <c r="EI93" s="440"/>
      <c r="EJ93" s="440"/>
      <c r="EK93" s="110">
        <f t="shared" ref="EK93:EK98" si="2670">EG93+EH93-EI93+EJ93</f>
        <v>0</v>
      </c>
      <c r="EL93" s="440"/>
      <c r="EM93" s="440"/>
      <c r="EN93" s="440"/>
      <c r="EO93" s="440"/>
      <c r="EP93" s="440"/>
      <c r="EQ93" s="440"/>
      <c r="ER93" s="111">
        <f t="shared" ref="ER93:ER98" si="2671">EL93+EM93-EN93+EO93-EP93+EQ93</f>
        <v>0</v>
      </c>
      <c r="ES93" s="440"/>
      <c r="ET93" s="440"/>
      <c r="EV93" s="440"/>
      <c r="EW93" s="440"/>
      <c r="EX93" s="440"/>
      <c r="EY93" s="440"/>
      <c r="EZ93" s="110">
        <f t="shared" ref="EZ93:EZ98" si="2672">EV93+EW93-EX93+EY93</f>
        <v>0</v>
      </c>
      <c r="FA93" s="440"/>
      <c r="FB93" s="440"/>
      <c r="FC93" s="440"/>
      <c r="FD93" s="440"/>
      <c r="FE93" s="440"/>
      <c r="FF93" s="440"/>
      <c r="FG93" s="111">
        <f t="shared" ref="FG93:FG98" si="2673">FA93+FB93-FC93+FD93-FE93+FF93</f>
        <v>0</v>
      </c>
      <c r="FH93" s="440"/>
      <c r="FI93" s="440"/>
      <c r="FK93" s="440"/>
      <c r="FL93" s="440"/>
      <c r="FM93" s="440"/>
      <c r="FN93" s="440"/>
      <c r="FO93" s="110">
        <f t="shared" ref="FO93:FO98" si="2674">FK93+FL93-FM93+FN93</f>
        <v>0</v>
      </c>
      <c r="FP93" s="440"/>
      <c r="FQ93" s="440"/>
      <c r="FR93" s="440"/>
      <c r="FS93" s="440"/>
      <c r="FT93" s="440"/>
      <c r="FU93" s="440"/>
      <c r="FV93" s="111">
        <f t="shared" ref="FV93:FV98" si="2675">FP93+FQ93-FR93+FS93-FT93+FU93</f>
        <v>0</v>
      </c>
      <c r="FW93" s="440"/>
      <c r="FX93" s="440"/>
      <c r="FZ93" s="440"/>
      <c r="GA93" s="440"/>
      <c r="GB93" s="440"/>
      <c r="GC93" s="440"/>
      <c r="GD93" s="110">
        <f t="shared" ref="GD93:GD98" si="2676">FZ93+GA93-GB93+GC93</f>
        <v>0</v>
      </c>
      <c r="GE93" s="440"/>
      <c r="GF93" s="440"/>
      <c r="GG93" s="440"/>
      <c r="GH93" s="440"/>
      <c r="GI93" s="440"/>
      <c r="GJ93" s="440"/>
      <c r="GK93" s="111">
        <f t="shared" ref="GK93:GK98" si="2677">GE93+GF93-GG93+GH93-GI93+GJ93</f>
        <v>0</v>
      </c>
      <c r="GL93" s="440"/>
      <c r="GM93" s="440"/>
      <c r="GO93" s="440"/>
      <c r="GP93" s="440"/>
      <c r="GQ93" s="440"/>
      <c r="GR93" s="440"/>
      <c r="GS93" s="110">
        <f t="shared" ref="GS93:GS98" si="2678">GO93+GP93-GQ93+GR93</f>
        <v>0</v>
      </c>
      <c r="GT93" s="440"/>
      <c r="GU93" s="440"/>
      <c r="GV93" s="440"/>
      <c r="GW93" s="440"/>
      <c r="GX93" s="440"/>
      <c r="GY93" s="440"/>
      <c r="GZ93" s="111">
        <f t="shared" ref="GZ93:GZ98" si="2679">GT93+GU93-GV93+GW93-GX93+GY93</f>
        <v>0</v>
      </c>
      <c r="HA93" s="440"/>
      <c r="HB93" s="440"/>
      <c r="HD93" s="440"/>
      <c r="HE93" s="440"/>
      <c r="HF93" s="440"/>
      <c r="HG93" s="440"/>
      <c r="HH93" s="110">
        <f t="shared" ref="HH93:HH98" si="2680">HD93+HE93-HF93+HG93</f>
        <v>0</v>
      </c>
      <c r="HI93" s="440"/>
      <c r="HJ93" s="440"/>
      <c r="HK93" s="440"/>
      <c r="HL93" s="440"/>
      <c r="HM93" s="440"/>
      <c r="HN93" s="440"/>
      <c r="HO93" s="111">
        <f t="shared" ref="HO93:HO98" si="2681">HI93+HJ93-HK93+HL93-HM93+HN93</f>
        <v>0</v>
      </c>
      <c r="HP93" s="440"/>
      <c r="HQ93" s="440"/>
      <c r="HS93" s="440"/>
      <c r="HT93" s="440"/>
      <c r="HU93" s="440"/>
      <c r="HV93" s="440"/>
      <c r="HW93" s="110">
        <f t="shared" ref="HW93:HW98" si="2682">HS93+HT93-HU93+HV93</f>
        <v>0</v>
      </c>
      <c r="HX93" s="440"/>
      <c r="HY93" s="440"/>
      <c r="HZ93" s="440"/>
      <c r="IA93" s="440"/>
      <c r="IB93" s="440"/>
      <c r="IC93" s="440"/>
      <c r="ID93" s="111">
        <f t="shared" ref="ID93:ID98" si="2683">HX93+HY93-HZ93+IA93-IB93+IC93</f>
        <v>0</v>
      </c>
      <c r="IE93" s="440"/>
      <c r="IF93" s="440"/>
      <c r="IH93" s="440"/>
      <c r="II93" s="440"/>
      <c r="IJ93" s="440"/>
      <c r="IK93" s="440"/>
      <c r="IL93" s="110">
        <f t="shared" ref="IL93:IL98" si="2684">IH93+II93-IJ93+IK93</f>
        <v>0</v>
      </c>
      <c r="IM93" s="440"/>
      <c r="IN93" s="440"/>
      <c r="IO93" s="440"/>
      <c r="IP93" s="440"/>
      <c r="IQ93" s="440"/>
      <c r="IR93" s="440"/>
      <c r="IS93" s="111">
        <f t="shared" ref="IS93:IS98" si="2685">IM93+IN93-IO93+IP93-IQ93+IR93</f>
        <v>0</v>
      </c>
      <c r="IT93" s="440"/>
      <c r="IU93" s="440"/>
      <c r="IW93" s="440"/>
      <c r="IX93" s="440"/>
      <c r="IY93" s="440"/>
      <c r="IZ93" s="440"/>
      <c r="JA93" s="110">
        <f t="shared" ref="JA93:JA98" si="2686">IW93+IX93-IY93+IZ93</f>
        <v>0</v>
      </c>
      <c r="JB93" s="440"/>
      <c r="JC93" s="440"/>
      <c r="JD93" s="440"/>
      <c r="JE93" s="440"/>
      <c r="JF93" s="440"/>
      <c r="JG93" s="440"/>
      <c r="JH93" s="111">
        <f t="shared" ref="JH93:JH98" si="2687">JB93+JC93-JD93+JE93-JF93+JG93</f>
        <v>0</v>
      </c>
      <c r="JI93" s="440"/>
      <c r="JJ93" s="440"/>
      <c r="JL93" s="440"/>
      <c r="JM93" s="440"/>
      <c r="JN93" s="440"/>
      <c r="JO93" s="440"/>
      <c r="JP93" s="110">
        <f t="shared" ref="JP93:JP98" si="2688">JL93+JM93-JN93+JO93</f>
        <v>0</v>
      </c>
      <c r="JQ93" s="440"/>
      <c r="JR93" s="440"/>
      <c r="JS93" s="440"/>
      <c r="JT93" s="440"/>
      <c r="JU93" s="440"/>
      <c r="JV93" s="440"/>
      <c r="JW93" s="111">
        <f t="shared" ref="JW93:JW98" si="2689">JQ93+JR93-JS93+JT93-JU93+JV93</f>
        <v>0</v>
      </c>
      <c r="JX93" s="440"/>
      <c r="JY93" s="440"/>
      <c r="KA93" s="440"/>
      <c r="KB93" s="440"/>
      <c r="KC93" s="440"/>
      <c r="KD93" s="440"/>
      <c r="KE93" s="110">
        <f t="shared" ref="KE93:KE98" si="2690">KA93+KB93-KC93+KD93</f>
        <v>0</v>
      </c>
      <c r="KF93" s="440"/>
      <c r="KG93" s="440"/>
      <c r="KH93" s="440"/>
      <c r="KI93" s="440"/>
      <c r="KJ93" s="440"/>
      <c r="KK93" s="440"/>
      <c r="KL93" s="111">
        <f t="shared" ref="KL93:KL98" si="2691">KF93+KG93-KH93+KI93-KJ93+KK93</f>
        <v>0</v>
      </c>
      <c r="KM93" s="440"/>
      <c r="KN93" s="440"/>
      <c r="KP93" s="440"/>
      <c r="KQ93" s="440"/>
      <c r="KR93" s="440"/>
      <c r="KS93" s="440"/>
      <c r="KT93" s="110">
        <f t="shared" ref="KT93:KT98" si="2692">KP93+KQ93-KR93+KS93</f>
        <v>0</v>
      </c>
      <c r="KU93" s="440"/>
      <c r="KV93" s="440"/>
      <c r="KW93" s="440"/>
      <c r="KX93" s="440"/>
      <c r="KY93" s="440"/>
      <c r="KZ93" s="440"/>
      <c r="LA93" s="111">
        <f t="shared" ref="LA93:LA98" si="2693">KU93+KV93-KW93+KX93-KY93+KZ93</f>
        <v>0</v>
      </c>
      <c r="LB93" s="440"/>
      <c r="LC93" s="440"/>
      <c r="LE93" s="440"/>
      <c r="LF93" s="440"/>
      <c r="LG93" s="440"/>
      <c r="LH93" s="440"/>
      <c r="LI93" s="110">
        <f t="shared" ref="LI93:LI98" si="2694">LE93+LF93-LG93+LH93</f>
        <v>0</v>
      </c>
      <c r="LJ93" s="440"/>
      <c r="LK93" s="440"/>
      <c r="LL93" s="440"/>
      <c r="LM93" s="440"/>
      <c r="LN93" s="440"/>
      <c r="LO93" s="440"/>
      <c r="LP93" s="111">
        <f t="shared" ref="LP93:LP98" si="2695">LJ93+LK93-LL93+LM93-LN93+LO93</f>
        <v>0</v>
      </c>
      <c r="LQ93" s="440"/>
      <c r="LR93" s="440"/>
      <c r="LT93" s="440"/>
      <c r="LU93" s="440"/>
      <c r="LV93" s="440"/>
      <c r="LW93" s="440"/>
      <c r="LX93" s="110">
        <f t="shared" ref="LX93:LX98" si="2696">LT93+LU93-LV93+LW93</f>
        <v>0</v>
      </c>
      <c r="LY93" s="440"/>
      <c r="LZ93" s="440"/>
      <c r="MA93" s="440"/>
      <c r="MB93" s="440"/>
      <c r="MC93" s="440"/>
      <c r="MD93" s="440"/>
      <c r="ME93" s="111">
        <f t="shared" ref="ME93:ME98" si="2697">LY93+LZ93-MA93+MB93-MC93+MD93</f>
        <v>0</v>
      </c>
      <c r="MF93" s="440"/>
      <c r="MG93" s="440"/>
      <c r="MI93" s="440"/>
      <c r="MJ93" s="440"/>
      <c r="MK93" s="440"/>
      <c r="ML93" s="440"/>
      <c r="MM93" s="110">
        <f t="shared" ref="MM93:MM98" si="2698">MI93+MJ93-MK93+ML93</f>
        <v>0</v>
      </c>
      <c r="MN93" s="440"/>
      <c r="MO93" s="440"/>
      <c r="MP93" s="440"/>
      <c r="MQ93" s="440"/>
      <c r="MR93" s="440"/>
      <c r="MS93" s="440"/>
      <c r="MT93" s="111">
        <f t="shared" ref="MT93:MT98" si="2699">MN93+MO93-MP93+MQ93-MR93+MS93</f>
        <v>0</v>
      </c>
      <c r="MU93" s="440"/>
      <c r="MV93" s="440"/>
      <c r="MX93" s="440"/>
      <c r="MY93" s="440"/>
      <c r="MZ93" s="440"/>
      <c r="NA93" s="440"/>
      <c r="NB93" s="110">
        <f t="shared" ref="NB93:NB98" si="2700">MX93+MY93-MZ93+NA93</f>
        <v>0</v>
      </c>
      <c r="NC93" s="440"/>
      <c r="ND93" s="440"/>
      <c r="NE93" s="440"/>
      <c r="NF93" s="440"/>
      <c r="NG93" s="440"/>
      <c r="NH93" s="440"/>
      <c r="NI93" s="111">
        <f t="shared" ref="NI93:NI98" si="2701">NC93+ND93-NE93+NF93-NG93+NH93</f>
        <v>0</v>
      </c>
      <c r="NJ93" s="440"/>
      <c r="NK93" s="440"/>
      <c r="NM93" s="440"/>
      <c r="NN93" s="440"/>
      <c r="NO93" s="440"/>
      <c r="NP93" s="440"/>
      <c r="NQ93" s="110">
        <f t="shared" ref="NQ93:NQ98" si="2702">NM93+NN93-NO93+NP93</f>
        <v>0</v>
      </c>
      <c r="NR93" s="440"/>
      <c r="NS93" s="440"/>
      <c r="NT93" s="440"/>
      <c r="NU93" s="440"/>
      <c r="NV93" s="440"/>
      <c r="NW93" s="440"/>
      <c r="NX93" s="111">
        <f t="shared" ref="NX93:NX98" si="2703">NR93+NS93-NT93+NU93-NV93+NW93</f>
        <v>0</v>
      </c>
      <c r="NY93" s="440"/>
      <c r="NZ93" s="440"/>
      <c r="OB93" s="440"/>
      <c r="OC93" s="440"/>
      <c r="OD93" s="440"/>
      <c r="OE93" s="440"/>
      <c r="OF93" s="110">
        <f t="shared" ref="OF93:OF98" si="2704">OB93+OC93-OD93+OE93</f>
        <v>0</v>
      </c>
      <c r="OG93" s="440"/>
      <c r="OH93" s="440"/>
      <c r="OI93" s="440"/>
      <c r="OJ93" s="440"/>
      <c r="OK93" s="440"/>
      <c r="OL93" s="440"/>
      <c r="OM93" s="111">
        <f t="shared" ref="OM93:OM98" si="2705">OG93+OH93-OI93+OJ93-OK93+OL93</f>
        <v>0</v>
      </c>
      <c r="ON93" s="440"/>
      <c r="OO93" s="440"/>
      <c r="OQ93" s="440"/>
      <c r="OR93" s="440"/>
      <c r="OS93" s="440"/>
      <c r="OT93" s="440"/>
      <c r="OU93" s="110">
        <f t="shared" ref="OU93:OU98" si="2706">OQ93+OR93-OS93+OT93</f>
        <v>0</v>
      </c>
      <c r="OV93" s="440"/>
      <c r="OW93" s="440"/>
      <c r="OX93" s="440"/>
      <c r="OY93" s="440"/>
      <c r="OZ93" s="440"/>
      <c r="PA93" s="440"/>
      <c r="PB93" s="111">
        <f t="shared" ref="PB93:PB98" si="2707">OV93+OW93-OX93+OY93-OZ93+PA93</f>
        <v>0</v>
      </c>
      <c r="PC93" s="440"/>
      <c r="PD93" s="440"/>
      <c r="PF93" s="440"/>
      <c r="PG93" s="440"/>
      <c r="PH93" s="440"/>
      <c r="PI93" s="440"/>
      <c r="PJ93" s="110">
        <f t="shared" ref="PJ93:PJ98" si="2708">PF93+PG93-PH93+PI93</f>
        <v>0</v>
      </c>
      <c r="PK93" s="440"/>
      <c r="PL93" s="440"/>
      <c r="PM93" s="440"/>
      <c r="PN93" s="440"/>
      <c r="PO93" s="440"/>
      <c r="PP93" s="440"/>
      <c r="PQ93" s="111">
        <f t="shared" ref="PQ93:PQ98" si="2709">PK93+PL93-PM93+PN93-PO93+PP93</f>
        <v>0</v>
      </c>
      <c r="PR93" s="440"/>
      <c r="PS93" s="440"/>
      <c r="PU93" s="440"/>
      <c r="PV93" s="440"/>
      <c r="PW93" s="440"/>
      <c r="PX93" s="440"/>
      <c r="PY93" s="110">
        <f t="shared" ref="PY93:PY98" si="2710">PU93+PV93-PW93+PX93</f>
        <v>0</v>
      </c>
      <c r="PZ93" s="440"/>
      <c r="QA93" s="440"/>
      <c r="QB93" s="440"/>
      <c r="QC93" s="440"/>
      <c r="QD93" s="440"/>
      <c r="QE93" s="440"/>
      <c r="QF93" s="111">
        <f t="shared" ref="QF93:QF98" si="2711">PZ93+QA93-QB93+QC93-QD93+QE93</f>
        <v>0</v>
      </c>
      <c r="QG93" s="440"/>
      <c r="QH93" s="440"/>
      <c r="QJ93" s="440"/>
      <c r="QK93" s="440"/>
      <c r="QL93" s="440"/>
      <c r="QM93" s="440"/>
      <c r="QN93" s="110">
        <f t="shared" ref="QN93:QN98" si="2712">QJ93+QK93-QL93+QM93</f>
        <v>0</v>
      </c>
      <c r="QO93" s="440"/>
      <c r="QP93" s="440"/>
      <c r="QQ93" s="440"/>
      <c r="QR93" s="440"/>
      <c r="QS93" s="440"/>
      <c r="QT93" s="440"/>
      <c r="QU93" s="111">
        <f t="shared" ref="QU93:QU98" si="2713">QO93+QP93-QQ93+QR93-QS93+QT93</f>
        <v>0</v>
      </c>
      <c r="QV93" s="440"/>
      <c r="QW93" s="440"/>
      <c r="QY93" s="440"/>
      <c r="QZ93" s="440"/>
      <c r="RA93" s="440"/>
      <c r="RB93" s="440"/>
      <c r="RC93" s="110">
        <f t="shared" ref="RC93:RC98" si="2714">QY93+QZ93-RA93+RB93</f>
        <v>0</v>
      </c>
      <c r="RD93" s="440"/>
      <c r="RE93" s="440"/>
      <c r="RF93" s="440"/>
      <c r="RG93" s="440"/>
      <c r="RH93" s="440"/>
      <c r="RI93" s="440"/>
      <c r="RJ93" s="111">
        <f t="shared" ref="RJ93:RJ98" si="2715">RD93+RE93-RF93+RG93-RH93+RI93</f>
        <v>0</v>
      </c>
      <c r="RK93" s="440"/>
      <c r="RL93" s="440"/>
      <c r="RN93" s="440"/>
      <c r="RO93" s="440"/>
      <c r="RP93" s="440"/>
      <c r="RQ93" s="440"/>
      <c r="RR93" s="110">
        <f t="shared" ref="RR93:RR98" si="2716">RN93+RO93-RP93+RQ93</f>
        <v>0</v>
      </c>
      <c r="RS93" s="440"/>
      <c r="RT93" s="440"/>
      <c r="RU93" s="440"/>
      <c r="RV93" s="440"/>
      <c r="RW93" s="440"/>
      <c r="RX93" s="440"/>
      <c r="RY93" s="111">
        <f t="shared" ref="RY93:RY98" si="2717">RS93+RT93-RU93+RV93-RW93+RX93</f>
        <v>0</v>
      </c>
      <c r="RZ93" s="440"/>
      <c r="SA93" s="440"/>
      <c r="SC93" s="440"/>
      <c r="SD93" s="440"/>
      <c r="SE93" s="440"/>
      <c r="SF93" s="440"/>
      <c r="SG93" s="110">
        <f t="shared" ref="SG93:SG98" si="2718">SC93+SD93-SE93+SF93</f>
        <v>0</v>
      </c>
      <c r="SH93" s="440"/>
      <c r="SI93" s="440"/>
      <c r="SJ93" s="440"/>
      <c r="SK93" s="440"/>
      <c r="SL93" s="440"/>
      <c r="SM93" s="440"/>
      <c r="SN93" s="111">
        <f t="shared" ref="SN93:SN98" si="2719">SH93+SI93-SJ93+SK93-SL93+SM93</f>
        <v>0</v>
      </c>
      <c r="SO93" s="440"/>
      <c r="SP93" s="440"/>
      <c r="SR93" s="440"/>
      <c r="SS93" s="440"/>
      <c r="ST93" s="440"/>
      <c r="SU93" s="440"/>
      <c r="SV93" s="110">
        <f t="shared" ref="SV93:SV98" si="2720">SR93+SS93-ST93+SU93</f>
        <v>0</v>
      </c>
      <c r="SW93" s="440"/>
      <c r="SX93" s="440"/>
      <c r="SY93" s="440"/>
      <c r="SZ93" s="440"/>
      <c r="TA93" s="440"/>
      <c r="TB93" s="440"/>
      <c r="TC93" s="111">
        <f t="shared" ref="TC93:TC98" si="2721">SW93+SX93-SY93+SZ93-TA93+TB93</f>
        <v>0</v>
      </c>
      <c r="TD93" s="440"/>
      <c r="TE93" s="440"/>
      <c r="TG93" s="440"/>
      <c r="TH93" s="440"/>
      <c r="TI93" s="440"/>
      <c r="TJ93" s="440"/>
      <c r="TK93" s="110">
        <f t="shared" ref="TK93:TK98" si="2722">TG93+TH93-TI93+TJ93</f>
        <v>0</v>
      </c>
      <c r="TL93" s="440"/>
      <c r="TM93" s="440"/>
      <c r="TN93" s="440"/>
      <c r="TO93" s="440"/>
      <c r="TP93" s="440"/>
      <c r="TQ93" s="440"/>
      <c r="TR93" s="111">
        <f t="shared" ref="TR93:TR98" si="2723">TL93+TM93-TN93+TO93-TP93+TQ93</f>
        <v>0</v>
      </c>
      <c r="TS93" s="440"/>
      <c r="TT93" s="440"/>
      <c r="TV93" s="440"/>
      <c r="TW93" s="440"/>
      <c r="TX93" s="440"/>
      <c r="TY93" s="440"/>
      <c r="TZ93" s="110">
        <f t="shared" ref="TZ93:TZ98" si="2724">TV93+TW93-TX93+TY93</f>
        <v>0</v>
      </c>
      <c r="UA93" s="440"/>
      <c r="UB93" s="440"/>
      <c r="UC93" s="440"/>
      <c r="UD93" s="440"/>
      <c r="UE93" s="440"/>
      <c r="UF93" s="440"/>
      <c r="UG93" s="111">
        <f t="shared" ref="UG93:UG98" si="2725">UA93+UB93-UC93+UD93-UE93+UF93</f>
        <v>0</v>
      </c>
      <c r="UH93" s="440"/>
      <c r="UI93" s="440"/>
      <c r="UK93" s="440"/>
      <c r="UL93" s="440"/>
      <c r="UM93" s="440"/>
      <c r="UN93" s="440"/>
      <c r="UO93" s="110">
        <f t="shared" ref="UO93:UO98" si="2726">UK93+UL93-UM93+UN93</f>
        <v>0</v>
      </c>
      <c r="UP93" s="440"/>
      <c r="UQ93" s="440"/>
      <c r="UR93" s="440"/>
      <c r="US93" s="440"/>
      <c r="UT93" s="440"/>
      <c r="UU93" s="440"/>
      <c r="UV93" s="111">
        <f t="shared" ref="UV93:UV98" si="2727">UP93+UQ93-UR93+US93-UT93+UU93</f>
        <v>0</v>
      </c>
      <c r="UW93" s="440"/>
      <c r="UX93" s="440"/>
      <c r="UZ93" s="440"/>
      <c r="VA93" s="440"/>
      <c r="VB93" s="440"/>
      <c r="VC93" s="440"/>
      <c r="VD93" s="110">
        <f t="shared" ref="VD93:VD98" si="2728">UZ93+VA93-VB93+VC93</f>
        <v>0</v>
      </c>
      <c r="VE93" s="440"/>
      <c r="VF93" s="440"/>
      <c r="VG93" s="440"/>
      <c r="VH93" s="440"/>
      <c r="VI93" s="440"/>
      <c r="VJ93" s="440"/>
      <c r="VK93" s="111">
        <f t="shared" ref="VK93:VK98" si="2729">VE93+VF93-VG93+VH93-VI93+VJ93</f>
        <v>0</v>
      </c>
      <c r="VL93" s="440"/>
      <c r="VM93" s="440"/>
      <c r="VO93" s="440"/>
      <c r="VP93" s="440"/>
      <c r="VQ93" s="440"/>
      <c r="VR93" s="440"/>
      <c r="VS93" s="110">
        <f t="shared" ref="VS93:VS98" si="2730">VO93+VP93-VQ93+VR93</f>
        <v>0</v>
      </c>
      <c r="VT93" s="440"/>
      <c r="VU93" s="440"/>
      <c r="VV93" s="440"/>
      <c r="VW93" s="440"/>
      <c r="VX93" s="440"/>
      <c r="VY93" s="440"/>
      <c r="VZ93" s="111">
        <f t="shared" ref="VZ93:VZ98" si="2731">VT93+VU93-VV93+VW93-VX93+VY93</f>
        <v>0</v>
      </c>
      <c r="WA93" s="440"/>
      <c r="WB93" s="440"/>
      <c r="WD93" s="440"/>
      <c r="WE93" s="440"/>
      <c r="WF93" s="440"/>
      <c r="WG93" s="440"/>
      <c r="WH93" s="110">
        <f t="shared" ref="WH93:WH98" si="2732">WD93+WE93-WF93+WG93</f>
        <v>0</v>
      </c>
      <c r="WI93" s="440"/>
      <c r="WJ93" s="440"/>
      <c r="WK93" s="440"/>
      <c r="WL93" s="440"/>
      <c r="WM93" s="440"/>
      <c r="WN93" s="440"/>
      <c r="WO93" s="111">
        <f t="shared" ref="WO93:WO98" si="2733">WI93+WJ93-WK93+WL93-WM93+WN93</f>
        <v>0</v>
      </c>
      <c r="WP93" s="440"/>
      <c r="WQ93" s="440"/>
      <c r="WS93" s="440"/>
      <c r="WT93" s="440"/>
      <c r="WU93" s="440"/>
      <c r="WV93" s="440"/>
      <c r="WW93" s="110">
        <f t="shared" ref="WW93:WW98" si="2734">WS93+WT93-WU93+WV93</f>
        <v>0</v>
      </c>
      <c r="WX93" s="440"/>
      <c r="WY93" s="440"/>
      <c r="WZ93" s="440"/>
      <c r="XA93" s="440"/>
      <c r="XB93" s="440"/>
      <c r="XC93" s="440"/>
      <c r="XD93" s="111">
        <f t="shared" ref="XD93:XD98" si="2735">WX93+WY93-WZ93+XA93-XB93+XC93</f>
        <v>0</v>
      </c>
      <c r="XE93" s="440"/>
      <c r="XF93" s="440"/>
      <c r="XH93" s="440"/>
      <c r="XI93" s="440"/>
      <c r="XJ93" s="440"/>
      <c r="XK93" s="440"/>
      <c r="XL93" s="110">
        <f t="shared" ref="XL93:XL98" si="2736">XH93+XI93-XJ93+XK93</f>
        <v>0</v>
      </c>
      <c r="XM93" s="440"/>
      <c r="XN93" s="440"/>
      <c r="XO93" s="440"/>
      <c r="XP93" s="440"/>
      <c r="XQ93" s="440"/>
      <c r="XR93" s="440"/>
      <c r="XS93" s="111">
        <f t="shared" ref="XS93:XS98" si="2737">XM93+XN93-XO93+XP93-XQ93+XR93</f>
        <v>0</v>
      </c>
      <c r="XT93" s="440"/>
      <c r="XU93" s="440"/>
      <c r="XW93" s="440"/>
      <c r="XX93" s="440"/>
      <c r="XY93" s="440"/>
      <c r="XZ93" s="440"/>
      <c r="YA93" s="110">
        <f t="shared" ref="YA93:YA98" si="2738">XW93+XX93-XY93+XZ93</f>
        <v>0</v>
      </c>
      <c r="YB93" s="440"/>
      <c r="YC93" s="440"/>
      <c r="YD93" s="440"/>
      <c r="YE93" s="440"/>
      <c r="YF93" s="440"/>
      <c r="YG93" s="440"/>
      <c r="YH93" s="111">
        <f t="shared" ref="YH93:YH98" si="2739">YB93+YC93-YD93+YE93-YF93+YG93</f>
        <v>0</v>
      </c>
      <c r="YI93" s="440"/>
      <c r="YJ93" s="440"/>
      <c r="YL93" s="440"/>
      <c r="YM93" s="440"/>
      <c r="YN93" s="440"/>
      <c r="YO93" s="440"/>
      <c r="YP93" s="110">
        <f t="shared" ref="YP93:YP98" si="2740">YL93+YM93-YN93+YO93</f>
        <v>0</v>
      </c>
      <c r="YQ93" s="440"/>
      <c r="YR93" s="440"/>
      <c r="YS93" s="440"/>
      <c r="YT93" s="440"/>
      <c r="YU93" s="440"/>
      <c r="YV93" s="440"/>
      <c r="YW93" s="111">
        <f t="shared" ref="YW93:YW98" si="2741">YQ93+YR93-YS93+YT93-YU93+YV93</f>
        <v>0</v>
      </c>
      <c r="YX93" s="440"/>
      <c r="YY93" s="440"/>
      <c r="ZA93" s="440"/>
      <c r="ZB93" s="440"/>
      <c r="ZC93" s="440"/>
      <c r="ZD93" s="440"/>
      <c r="ZE93" s="110">
        <f t="shared" ref="ZE93:ZE98" si="2742">ZA93+ZB93-ZC93+ZD93</f>
        <v>0</v>
      </c>
      <c r="ZF93" s="440"/>
      <c r="ZG93" s="440"/>
      <c r="ZH93" s="440"/>
      <c r="ZI93" s="440"/>
      <c r="ZJ93" s="440"/>
      <c r="ZK93" s="440"/>
      <c r="ZL93" s="111">
        <f t="shared" ref="ZL93:ZL98" si="2743">ZF93+ZG93-ZH93+ZI93-ZJ93+ZK93</f>
        <v>0</v>
      </c>
      <c r="ZM93" s="440"/>
      <c r="ZN93" s="440"/>
      <c r="ZP93" s="440"/>
      <c r="ZQ93" s="440"/>
      <c r="ZR93" s="440"/>
      <c r="ZS93" s="440"/>
      <c r="ZT93" s="110">
        <f t="shared" ref="ZT93:ZT98" si="2744">ZP93+ZQ93-ZR93+ZS93</f>
        <v>0</v>
      </c>
      <c r="ZU93" s="440"/>
      <c r="ZV93" s="440"/>
      <c r="ZW93" s="440"/>
      <c r="ZX93" s="440"/>
      <c r="ZY93" s="440"/>
      <c r="ZZ93" s="440"/>
      <c r="AAA93" s="111">
        <f t="shared" ref="AAA93:AAA98" si="2745">ZU93+ZV93-ZW93+ZX93-ZY93+ZZ93</f>
        <v>0</v>
      </c>
      <c r="AAB93" s="440"/>
      <c r="AAC93" s="440"/>
      <c r="AAE93" s="440"/>
      <c r="AAF93" s="440"/>
      <c r="AAG93" s="440"/>
      <c r="AAH93" s="440"/>
      <c r="AAI93" s="110">
        <f t="shared" ref="AAI93:AAI98" si="2746">AAE93+AAF93-AAG93+AAH93</f>
        <v>0</v>
      </c>
      <c r="AAJ93" s="440"/>
      <c r="AAK93" s="440"/>
      <c r="AAL93" s="440"/>
      <c r="AAM93" s="440"/>
      <c r="AAN93" s="440"/>
      <c r="AAO93" s="440"/>
      <c r="AAP93" s="111">
        <f t="shared" ref="AAP93:AAP98" si="2747">AAJ93+AAK93-AAL93+AAM93-AAN93+AAO93</f>
        <v>0</v>
      </c>
      <c r="AAQ93" s="440"/>
      <c r="AAR93" s="440"/>
      <c r="AAT93" s="440"/>
      <c r="AAU93" s="440"/>
      <c r="AAV93" s="440"/>
      <c r="AAW93" s="440"/>
      <c r="AAX93" s="110">
        <f t="shared" ref="AAX93:AAX98" si="2748">AAT93+AAU93-AAV93+AAW93</f>
        <v>0</v>
      </c>
      <c r="AAY93" s="440"/>
      <c r="AAZ93" s="440"/>
      <c r="ABA93" s="440"/>
      <c r="ABB93" s="440"/>
      <c r="ABC93" s="440"/>
      <c r="ABD93" s="440"/>
      <c r="ABE93" s="111">
        <f t="shared" ref="ABE93:ABE98" si="2749">AAY93+AAZ93-ABA93+ABB93-ABC93+ABD93</f>
        <v>0</v>
      </c>
      <c r="ABF93" s="440"/>
      <c r="ABG93" s="440"/>
      <c r="ABI93" s="440"/>
      <c r="ABJ93" s="440"/>
      <c r="ABK93" s="440"/>
      <c r="ABL93" s="440"/>
      <c r="ABM93" s="110">
        <f t="shared" ref="ABM93:ABM98" si="2750">ABI93+ABJ93-ABK93+ABL93</f>
        <v>0</v>
      </c>
      <c r="ABN93" s="440"/>
      <c r="ABO93" s="440"/>
      <c r="ABP93" s="440"/>
      <c r="ABQ93" s="440"/>
      <c r="ABR93" s="440"/>
      <c r="ABS93" s="440"/>
      <c r="ABT93" s="111">
        <f t="shared" ref="ABT93:ABT98" si="2751">ABN93+ABO93-ABP93+ABQ93-ABR93+ABS93</f>
        <v>0</v>
      </c>
      <c r="ABU93" s="440"/>
      <c r="ABV93" s="440"/>
      <c r="ABX93" s="440"/>
      <c r="ABY93" s="440"/>
      <c r="ABZ93" s="440"/>
      <c r="ACA93" s="440"/>
      <c r="ACB93" s="110">
        <f t="shared" ref="ACB93:ACB98" si="2752">ABX93+ABY93-ABZ93+ACA93</f>
        <v>0</v>
      </c>
      <c r="ACC93" s="440"/>
      <c r="ACD93" s="440"/>
      <c r="ACE93" s="440"/>
      <c r="ACF93" s="440"/>
      <c r="ACG93" s="440"/>
      <c r="ACH93" s="440"/>
      <c r="ACI93" s="111">
        <f t="shared" ref="ACI93:ACI98" si="2753">ACC93+ACD93-ACE93+ACF93-ACG93+ACH93</f>
        <v>0</v>
      </c>
      <c r="ACJ93" s="440"/>
      <c r="ACK93" s="440"/>
      <c r="ACM93" s="440"/>
      <c r="ACN93" s="440"/>
      <c r="ACO93" s="440"/>
      <c r="ACP93" s="440"/>
      <c r="ACQ93" s="110">
        <f t="shared" ref="ACQ93:ACQ98" si="2754">ACM93+ACN93-ACO93+ACP93</f>
        <v>0</v>
      </c>
      <c r="ACR93" s="440"/>
      <c r="ACS93" s="440"/>
      <c r="ACT93" s="440"/>
      <c r="ACU93" s="440"/>
      <c r="ACV93" s="440"/>
      <c r="ACW93" s="440"/>
      <c r="ACX93" s="111">
        <f t="shared" ref="ACX93:ACX98" si="2755">ACR93+ACS93-ACT93+ACU93-ACV93+ACW93</f>
        <v>0</v>
      </c>
      <c r="ACY93" s="440"/>
      <c r="ACZ93" s="440"/>
      <c r="ADB93" s="440"/>
      <c r="ADC93" s="440"/>
      <c r="ADD93" s="440"/>
      <c r="ADE93" s="440"/>
      <c r="ADF93" s="110">
        <f t="shared" ref="ADF93:ADF98" si="2756">ADB93+ADC93-ADD93+ADE93</f>
        <v>0</v>
      </c>
      <c r="ADG93" s="440"/>
      <c r="ADH93" s="440"/>
      <c r="ADI93" s="440"/>
      <c r="ADJ93" s="440"/>
      <c r="ADK93" s="440"/>
      <c r="ADL93" s="440"/>
      <c r="ADM93" s="111">
        <f t="shared" ref="ADM93:ADM98" si="2757">ADG93+ADH93-ADI93+ADJ93-ADK93+ADL93</f>
        <v>0</v>
      </c>
      <c r="ADN93" s="440"/>
      <c r="ADO93" s="440"/>
      <c r="ADQ93" s="440"/>
      <c r="ADR93" s="440"/>
      <c r="ADS93" s="440"/>
      <c r="ADT93" s="440"/>
      <c r="ADU93" s="110">
        <f t="shared" ref="ADU93:ADU98" si="2758">ADQ93+ADR93-ADS93+ADT93</f>
        <v>0</v>
      </c>
      <c r="ADV93" s="440"/>
      <c r="ADW93" s="440"/>
      <c r="ADX93" s="440"/>
      <c r="ADY93" s="440"/>
      <c r="ADZ93" s="440"/>
      <c r="AEA93" s="440"/>
      <c r="AEB93" s="111">
        <f t="shared" ref="AEB93:AEB98" si="2759">ADV93+ADW93-ADX93+ADY93-ADZ93+AEA93</f>
        <v>0</v>
      </c>
      <c r="AEC93" s="440"/>
      <c r="AED93" s="440"/>
      <c r="AEF93" s="440"/>
      <c r="AEG93" s="440"/>
      <c r="AEH93" s="440"/>
      <c r="AEI93" s="440"/>
      <c r="AEJ93" s="110">
        <f t="shared" ref="AEJ93:AEJ98" si="2760">AEF93+AEG93-AEH93+AEI93</f>
        <v>0</v>
      </c>
      <c r="AEK93" s="440"/>
      <c r="AEL93" s="440"/>
      <c r="AEM93" s="440"/>
      <c r="AEN93" s="440"/>
      <c r="AEO93" s="440"/>
      <c r="AEP93" s="440"/>
      <c r="AEQ93" s="111">
        <f t="shared" ref="AEQ93:AEQ98" si="2761">AEK93+AEL93-AEM93+AEN93-AEO93+AEP93</f>
        <v>0</v>
      </c>
      <c r="AER93" s="440"/>
      <c r="AES93" s="440"/>
      <c r="AEU93" s="440"/>
      <c r="AEV93" s="440"/>
      <c r="AEW93" s="440"/>
      <c r="AEX93" s="440"/>
      <c r="AEY93" s="110">
        <f t="shared" ref="AEY93:AEY98" si="2762">AEU93+AEV93-AEW93+AEX93</f>
        <v>0</v>
      </c>
      <c r="AEZ93" s="440"/>
      <c r="AFA93" s="440"/>
      <c r="AFB93" s="440"/>
      <c r="AFC93" s="440"/>
      <c r="AFD93" s="440"/>
      <c r="AFE93" s="440"/>
      <c r="AFF93" s="111">
        <f t="shared" ref="AFF93:AFF98" si="2763">AEZ93+AFA93-AFB93+AFC93-AFD93+AFE93</f>
        <v>0</v>
      </c>
      <c r="AFG93" s="440"/>
      <c r="AFH93" s="440"/>
      <c r="AFJ93" s="440"/>
      <c r="AFK93" s="440"/>
      <c r="AFL93" s="440"/>
      <c r="AFM93" s="440"/>
      <c r="AFN93" s="110">
        <f t="shared" ref="AFN93:AFN98" si="2764">AFJ93+AFK93-AFL93+AFM93</f>
        <v>0</v>
      </c>
      <c r="AFO93" s="440"/>
      <c r="AFP93" s="440"/>
      <c r="AFQ93" s="440"/>
      <c r="AFR93" s="440"/>
      <c r="AFS93" s="440"/>
      <c r="AFT93" s="440"/>
      <c r="AFU93" s="111">
        <f t="shared" ref="AFU93:AFU98" si="2765">AFO93+AFP93-AFQ93+AFR93-AFS93+AFT93</f>
        <v>0</v>
      </c>
      <c r="AFV93" s="440"/>
      <c r="AFW93" s="440"/>
      <c r="AFY93" s="440"/>
      <c r="AFZ93" s="440"/>
      <c r="AGA93" s="440"/>
      <c r="AGB93" s="440"/>
      <c r="AGC93" s="110">
        <f t="shared" ref="AGC93:AGC98" si="2766">AFY93+AFZ93-AGA93+AGB93</f>
        <v>0</v>
      </c>
      <c r="AGD93" s="440"/>
      <c r="AGE93" s="440"/>
      <c r="AGF93" s="440"/>
      <c r="AGG93" s="440"/>
      <c r="AGH93" s="440"/>
      <c r="AGI93" s="440"/>
      <c r="AGJ93" s="111">
        <f t="shared" ref="AGJ93:AGJ98" si="2767">AGD93+AGE93-AGF93+AGG93-AGH93+AGI93</f>
        <v>0</v>
      </c>
      <c r="AGK93" s="440"/>
      <c r="AGL93" s="440"/>
      <c r="AGN93" s="440"/>
      <c r="AGO93" s="440"/>
      <c r="AGP93" s="440"/>
      <c r="AGQ93" s="440"/>
      <c r="AGR93" s="110">
        <f t="shared" ref="AGR93:AGR98" si="2768">AGN93+AGO93-AGP93+AGQ93</f>
        <v>0</v>
      </c>
      <c r="AGS93" s="440"/>
      <c r="AGT93" s="440"/>
      <c r="AGU93" s="440"/>
      <c r="AGV93" s="440"/>
      <c r="AGW93" s="440"/>
      <c r="AGX93" s="440"/>
      <c r="AGY93" s="111">
        <f t="shared" ref="AGY93:AGY98" si="2769">AGS93+AGT93-AGU93+AGV93-AGW93+AGX93</f>
        <v>0</v>
      </c>
      <c r="AGZ93" s="440"/>
      <c r="AHA93" s="440"/>
      <c r="AHC93" s="440"/>
      <c r="AHD93" s="440"/>
      <c r="AHE93" s="440"/>
      <c r="AHF93" s="440"/>
      <c r="AHG93" s="110">
        <f t="shared" ref="AHG93:AHG98" si="2770">AHC93+AHD93-AHE93+AHF93</f>
        <v>0</v>
      </c>
      <c r="AHH93" s="440"/>
      <c r="AHI93" s="440"/>
      <c r="AHJ93" s="440"/>
      <c r="AHK93" s="440"/>
      <c r="AHL93" s="440"/>
      <c r="AHM93" s="440"/>
      <c r="AHN93" s="111">
        <f t="shared" ref="AHN93:AHN98" si="2771">AHH93+AHI93-AHJ93+AHK93-AHL93+AHM93</f>
        <v>0</v>
      </c>
      <c r="AHO93" s="440"/>
      <c r="AHP93" s="440"/>
      <c r="AHR93" s="440"/>
      <c r="AHS93" s="440"/>
      <c r="AHT93" s="440"/>
      <c r="AHU93" s="440"/>
      <c r="AHV93" s="110">
        <f t="shared" ref="AHV93:AHV98" si="2772">AHR93+AHS93-AHT93+AHU93</f>
        <v>0</v>
      </c>
      <c r="AHW93" s="440"/>
      <c r="AHX93" s="440"/>
      <c r="AHY93" s="440"/>
      <c r="AHZ93" s="440"/>
      <c r="AIA93" s="440"/>
      <c r="AIB93" s="440"/>
      <c r="AIC93" s="111">
        <f t="shared" ref="AIC93:AIC98" si="2773">AHW93+AHX93-AHY93+AHZ93-AIA93+AIB93</f>
        <v>0</v>
      </c>
      <c r="AID93" s="440"/>
      <c r="AIE93" s="440"/>
    </row>
    <row r="94" spans="1:915" x14ac:dyDescent="0.3">
      <c r="A94" s="33" t="s">
        <v>132</v>
      </c>
      <c r="B94" s="34" t="s">
        <v>144</v>
      </c>
      <c r="C94" s="439"/>
      <c r="D94" s="440"/>
      <c r="E94" s="440"/>
      <c r="F94" s="440"/>
      <c r="G94" s="110">
        <f t="shared" si="2652"/>
        <v>0</v>
      </c>
      <c r="H94" s="440"/>
      <c r="I94" s="440"/>
      <c r="J94" s="440"/>
      <c r="K94" s="440"/>
      <c r="L94" s="440"/>
      <c r="M94" s="440"/>
      <c r="N94" s="111">
        <f t="shared" si="2653"/>
        <v>0</v>
      </c>
      <c r="O94" s="440"/>
      <c r="P94" s="440"/>
      <c r="Q94" s="440"/>
      <c r="R94" s="440"/>
      <c r="S94" s="440"/>
      <c r="T94" s="440"/>
      <c r="U94" s="110">
        <f t="shared" si="2654"/>
        <v>0</v>
      </c>
      <c r="V94" s="440"/>
      <c r="W94" s="440"/>
      <c r="X94" s="440"/>
      <c r="Y94" s="440"/>
      <c r="Z94" s="440"/>
      <c r="AA94" s="440"/>
      <c r="AB94" s="111">
        <f t="shared" si="2655"/>
        <v>0</v>
      </c>
      <c r="AC94" s="440"/>
      <c r="AD94" s="440"/>
      <c r="AF94" s="440"/>
      <c r="AG94" s="440"/>
      <c r="AH94" s="440"/>
      <c r="AI94" s="440"/>
      <c r="AJ94" s="110">
        <f t="shared" si="2656"/>
        <v>0</v>
      </c>
      <c r="AK94" s="440"/>
      <c r="AL94" s="440"/>
      <c r="AM94" s="440"/>
      <c r="AN94" s="440"/>
      <c r="AO94" s="440"/>
      <c r="AP94" s="440"/>
      <c r="AQ94" s="111">
        <f t="shared" si="2657"/>
        <v>0</v>
      </c>
      <c r="AR94" s="440"/>
      <c r="AS94" s="440"/>
      <c r="AU94" s="440"/>
      <c r="AV94" s="440"/>
      <c r="AW94" s="440"/>
      <c r="AX94" s="440"/>
      <c r="AY94" s="110">
        <f t="shared" si="2658"/>
        <v>0</v>
      </c>
      <c r="AZ94" s="440"/>
      <c r="BA94" s="440"/>
      <c r="BB94" s="440"/>
      <c r="BC94" s="440"/>
      <c r="BD94" s="440"/>
      <c r="BE94" s="440"/>
      <c r="BF94" s="111">
        <f t="shared" si="2659"/>
        <v>0</v>
      </c>
      <c r="BG94" s="440"/>
      <c r="BH94" s="440"/>
      <c r="BJ94" s="440"/>
      <c r="BK94" s="440"/>
      <c r="BL94" s="440"/>
      <c r="BM94" s="440"/>
      <c r="BN94" s="110">
        <f t="shared" si="2660"/>
        <v>0</v>
      </c>
      <c r="BO94" s="440"/>
      <c r="BP94" s="440"/>
      <c r="BQ94" s="440"/>
      <c r="BR94" s="440"/>
      <c r="BS94" s="440"/>
      <c r="BT94" s="440"/>
      <c r="BU94" s="111">
        <f t="shared" si="2661"/>
        <v>0</v>
      </c>
      <c r="BV94" s="440"/>
      <c r="BW94" s="440"/>
      <c r="BY94" s="440"/>
      <c r="BZ94" s="440"/>
      <c r="CA94" s="440"/>
      <c r="CB94" s="440"/>
      <c r="CC94" s="110">
        <f t="shared" si="2662"/>
        <v>0</v>
      </c>
      <c r="CD94" s="440"/>
      <c r="CE94" s="440"/>
      <c r="CF94" s="440"/>
      <c r="CG94" s="440"/>
      <c r="CH94" s="440"/>
      <c r="CI94" s="440"/>
      <c r="CJ94" s="111">
        <f t="shared" si="2663"/>
        <v>0</v>
      </c>
      <c r="CK94" s="440"/>
      <c r="CL94" s="440"/>
      <c r="CN94" s="440"/>
      <c r="CO94" s="440"/>
      <c r="CP94" s="440"/>
      <c r="CQ94" s="440"/>
      <c r="CR94" s="110">
        <f t="shared" si="2664"/>
        <v>0</v>
      </c>
      <c r="CS94" s="440"/>
      <c r="CT94" s="440"/>
      <c r="CU94" s="440"/>
      <c r="CV94" s="440"/>
      <c r="CW94" s="440"/>
      <c r="CX94" s="440"/>
      <c r="CY94" s="111">
        <f t="shared" si="2665"/>
        <v>0</v>
      </c>
      <c r="CZ94" s="440"/>
      <c r="DA94" s="440"/>
      <c r="DC94" s="440"/>
      <c r="DD94" s="440"/>
      <c r="DE94" s="440"/>
      <c r="DF94" s="440"/>
      <c r="DG94" s="110">
        <f t="shared" si="2666"/>
        <v>0</v>
      </c>
      <c r="DH94" s="440"/>
      <c r="DI94" s="440"/>
      <c r="DJ94" s="440"/>
      <c r="DK94" s="440"/>
      <c r="DL94" s="440"/>
      <c r="DM94" s="440"/>
      <c r="DN94" s="111">
        <f t="shared" si="2667"/>
        <v>0</v>
      </c>
      <c r="DO94" s="440"/>
      <c r="DP94" s="440"/>
      <c r="DR94" s="440"/>
      <c r="DS94" s="440"/>
      <c r="DT94" s="440"/>
      <c r="DU94" s="440"/>
      <c r="DV94" s="110">
        <f t="shared" si="2668"/>
        <v>0</v>
      </c>
      <c r="DW94" s="440"/>
      <c r="DX94" s="440"/>
      <c r="DY94" s="440"/>
      <c r="DZ94" s="440"/>
      <c r="EA94" s="440"/>
      <c r="EB94" s="440"/>
      <c r="EC94" s="111">
        <f t="shared" si="2669"/>
        <v>0</v>
      </c>
      <c r="ED94" s="440"/>
      <c r="EE94" s="440"/>
      <c r="EG94" s="440"/>
      <c r="EH94" s="440"/>
      <c r="EI94" s="440"/>
      <c r="EJ94" s="440"/>
      <c r="EK94" s="110">
        <f t="shared" si="2670"/>
        <v>0</v>
      </c>
      <c r="EL94" s="440"/>
      <c r="EM94" s="440"/>
      <c r="EN94" s="440"/>
      <c r="EO94" s="440"/>
      <c r="EP94" s="440"/>
      <c r="EQ94" s="440"/>
      <c r="ER94" s="111">
        <f t="shared" si="2671"/>
        <v>0</v>
      </c>
      <c r="ES94" s="440"/>
      <c r="ET94" s="440"/>
      <c r="EV94" s="440"/>
      <c r="EW94" s="440"/>
      <c r="EX94" s="440"/>
      <c r="EY94" s="440"/>
      <c r="EZ94" s="110">
        <f t="shared" si="2672"/>
        <v>0</v>
      </c>
      <c r="FA94" s="440"/>
      <c r="FB94" s="440"/>
      <c r="FC94" s="440"/>
      <c r="FD94" s="440"/>
      <c r="FE94" s="440"/>
      <c r="FF94" s="440"/>
      <c r="FG94" s="111">
        <f t="shared" si="2673"/>
        <v>0</v>
      </c>
      <c r="FH94" s="440"/>
      <c r="FI94" s="440"/>
      <c r="FK94" s="440"/>
      <c r="FL94" s="440"/>
      <c r="FM94" s="440"/>
      <c r="FN94" s="440"/>
      <c r="FO94" s="110">
        <f t="shared" si="2674"/>
        <v>0</v>
      </c>
      <c r="FP94" s="440"/>
      <c r="FQ94" s="440"/>
      <c r="FR94" s="440"/>
      <c r="FS94" s="440"/>
      <c r="FT94" s="440"/>
      <c r="FU94" s="440"/>
      <c r="FV94" s="111">
        <f t="shared" si="2675"/>
        <v>0</v>
      </c>
      <c r="FW94" s="440"/>
      <c r="FX94" s="440"/>
      <c r="FZ94" s="440"/>
      <c r="GA94" s="440"/>
      <c r="GB94" s="440"/>
      <c r="GC94" s="440"/>
      <c r="GD94" s="110">
        <f t="shared" si="2676"/>
        <v>0</v>
      </c>
      <c r="GE94" s="440"/>
      <c r="GF94" s="440"/>
      <c r="GG94" s="440"/>
      <c r="GH94" s="440"/>
      <c r="GI94" s="440"/>
      <c r="GJ94" s="440"/>
      <c r="GK94" s="111">
        <f t="shared" si="2677"/>
        <v>0</v>
      </c>
      <c r="GL94" s="440"/>
      <c r="GM94" s="440"/>
      <c r="GO94" s="440"/>
      <c r="GP94" s="440"/>
      <c r="GQ94" s="440"/>
      <c r="GR94" s="440"/>
      <c r="GS94" s="110">
        <f t="shared" si="2678"/>
        <v>0</v>
      </c>
      <c r="GT94" s="440"/>
      <c r="GU94" s="440"/>
      <c r="GV94" s="440"/>
      <c r="GW94" s="440"/>
      <c r="GX94" s="440"/>
      <c r="GY94" s="440"/>
      <c r="GZ94" s="111">
        <f t="shared" si="2679"/>
        <v>0</v>
      </c>
      <c r="HA94" s="440"/>
      <c r="HB94" s="440"/>
      <c r="HD94" s="440"/>
      <c r="HE94" s="440"/>
      <c r="HF94" s="440"/>
      <c r="HG94" s="440"/>
      <c r="HH94" s="110">
        <f t="shared" si="2680"/>
        <v>0</v>
      </c>
      <c r="HI94" s="440"/>
      <c r="HJ94" s="440"/>
      <c r="HK94" s="440"/>
      <c r="HL94" s="440"/>
      <c r="HM94" s="440"/>
      <c r="HN94" s="440"/>
      <c r="HO94" s="111">
        <f t="shared" si="2681"/>
        <v>0</v>
      </c>
      <c r="HP94" s="440"/>
      <c r="HQ94" s="440"/>
      <c r="HS94" s="440"/>
      <c r="HT94" s="440"/>
      <c r="HU94" s="440"/>
      <c r="HV94" s="440"/>
      <c r="HW94" s="110">
        <f t="shared" si="2682"/>
        <v>0</v>
      </c>
      <c r="HX94" s="440"/>
      <c r="HY94" s="440"/>
      <c r="HZ94" s="440"/>
      <c r="IA94" s="440"/>
      <c r="IB94" s="440"/>
      <c r="IC94" s="440"/>
      <c r="ID94" s="111">
        <f t="shared" si="2683"/>
        <v>0</v>
      </c>
      <c r="IE94" s="440"/>
      <c r="IF94" s="440"/>
      <c r="IH94" s="440"/>
      <c r="II94" s="440"/>
      <c r="IJ94" s="440"/>
      <c r="IK94" s="440"/>
      <c r="IL94" s="110">
        <f t="shared" si="2684"/>
        <v>0</v>
      </c>
      <c r="IM94" s="440"/>
      <c r="IN94" s="440"/>
      <c r="IO94" s="440"/>
      <c r="IP94" s="440"/>
      <c r="IQ94" s="440"/>
      <c r="IR94" s="440"/>
      <c r="IS94" s="111">
        <f t="shared" si="2685"/>
        <v>0</v>
      </c>
      <c r="IT94" s="440"/>
      <c r="IU94" s="440"/>
      <c r="IW94" s="440"/>
      <c r="IX94" s="440"/>
      <c r="IY94" s="440"/>
      <c r="IZ94" s="440"/>
      <c r="JA94" s="110">
        <f t="shared" si="2686"/>
        <v>0</v>
      </c>
      <c r="JB94" s="440"/>
      <c r="JC94" s="440"/>
      <c r="JD94" s="440"/>
      <c r="JE94" s="440"/>
      <c r="JF94" s="440"/>
      <c r="JG94" s="440"/>
      <c r="JH94" s="111">
        <f t="shared" si="2687"/>
        <v>0</v>
      </c>
      <c r="JI94" s="440"/>
      <c r="JJ94" s="440"/>
      <c r="JL94" s="440"/>
      <c r="JM94" s="440"/>
      <c r="JN94" s="440"/>
      <c r="JO94" s="440"/>
      <c r="JP94" s="110">
        <f t="shared" si="2688"/>
        <v>0</v>
      </c>
      <c r="JQ94" s="440"/>
      <c r="JR94" s="440"/>
      <c r="JS94" s="440"/>
      <c r="JT94" s="440"/>
      <c r="JU94" s="440"/>
      <c r="JV94" s="440"/>
      <c r="JW94" s="111">
        <f t="shared" si="2689"/>
        <v>0</v>
      </c>
      <c r="JX94" s="440"/>
      <c r="JY94" s="440"/>
      <c r="KA94" s="440"/>
      <c r="KB94" s="440"/>
      <c r="KC94" s="440"/>
      <c r="KD94" s="440"/>
      <c r="KE94" s="110">
        <f t="shared" si="2690"/>
        <v>0</v>
      </c>
      <c r="KF94" s="440"/>
      <c r="KG94" s="440"/>
      <c r="KH94" s="440"/>
      <c r="KI94" s="440"/>
      <c r="KJ94" s="440"/>
      <c r="KK94" s="440"/>
      <c r="KL94" s="111">
        <f t="shared" si="2691"/>
        <v>0</v>
      </c>
      <c r="KM94" s="440"/>
      <c r="KN94" s="440"/>
      <c r="KP94" s="440"/>
      <c r="KQ94" s="440"/>
      <c r="KR94" s="440"/>
      <c r="KS94" s="440"/>
      <c r="KT94" s="110">
        <f t="shared" si="2692"/>
        <v>0</v>
      </c>
      <c r="KU94" s="440"/>
      <c r="KV94" s="440"/>
      <c r="KW94" s="440"/>
      <c r="KX94" s="440"/>
      <c r="KY94" s="440"/>
      <c r="KZ94" s="440"/>
      <c r="LA94" s="111">
        <f t="shared" si="2693"/>
        <v>0</v>
      </c>
      <c r="LB94" s="440"/>
      <c r="LC94" s="440"/>
      <c r="LE94" s="440"/>
      <c r="LF94" s="440"/>
      <c r="LG94" s="440"/>
      <c r="LH94" s="440"/>
      <c r="LI94" s="110">
        <f t="shared" si="2694"/>
        <v>0</v>
      </c>
      <c r="LJ94" s="440"/>
      <c r="LK94" s="440"/>
      <c r="LL94" s="440"/>
      <c r="LM94" s="440"/>
      <c r="LN94" s="440"/>
      <c r="LO94" s="440"/>
      <c r="LP94" s="111">
        <f t="shared" si="2695"/>
        <v>0</v>
      </c>
      <c r="LQ94" s="440"/>
      <c r="LR94" s="440"/>
      <c r="LT94" s="440"/>
      <c r="LU94" s="440"/>
      <c r="LV94" s="440"/>
      <c r="LW94" s="440"/>
      <c r="LX94" s="110">
        <f t="shared" si="2696"/>
        <v>0</v>
      </c>
      <c r="LY94" s="440"/>
      <c r="LZ94" s="440"/>
      <c r="MA94" s="440"/>
      <c r="MB94" s="440"/>
      <c r="MC94" s="440"/>
      <c r="MD94" s="440"/>
      <c r="ME94" s="111">
        <f t="shared" si="2697"/>
        <v>0</v>
      </c>
      <c r="MF94" s="440"/>
      <c r="MG94" s="440"/>
      <c r="MI94" s="440"/>
      <c r="MJ94" s="440"/>
      <c r="MK94" s="440"/>
      <c r="ML94" s="440"/>
      <c r="MM94" s="110">
        <f t="shared" si="2698"/>
        <v>0</v>
      </c>
      <c r="MN94" s="440"/>
      <c r="MO94" s="440"/>
      <c r="MP94" s="440"/>
      <c r="MQ94" s="440"/>
      <c r="MR94" s="440"/>
      <c r="MS94" s="440"/>
      <c r="MT94" s="111">
        <f t="shared" si="2699"/>
        <v>0</v>
      </c>
      <c r="MU94" s="440"/>
      <c r="MV94" s="440"/>
      <c r="MX94" s="440"/>
      <c r="MY94" s="440"/>
      <c r="MZ94" s="440"/>
      <c r="NA94" s="440"/>
      <c r="NB94" s="110">
        <f t="shared" si="2700"/>
        <v>0</v>
      </c>
      <c r="NC94" s="440"/>
      <c r="ND94" s="440"/>
      <c r="NE94" s="440"/>
      <c r="NF94" s="440"/>
      <c r="NG94" s="440"/>
      <c r="NH94" s="440"/>
      <c r="NI94" s="111">
        <f t="shared" si="2701"/>
        <v>0</v>
      </c>
      <c r="NJ94" s="440"/>
      <c r="NK94" s="440"/>
      <c r="NM94" s="440"/>
      <c r="NN94" s="440"/>
      <c r="NO94" s="440"/>
      <c r="NP94" s="440"/>
      <c r="NQ94" s="110">
        <f t="shared" si="2702"/>
        <v>0</v>
      </c>
      <c r="NR94" s="440"/>
      <c r="NS94" s="440"/>
      <c r="NT94" s="440"/>
      <c r="NU94" s="440"/>
      <c r="NV94" s="440"/>
      <c r="NW94" s="440"/>
      <c r="NX94" s="111">
        <f t="shared" si="2703"/>
        <v>0</v>
      </c>
      <c r="NY94" s="440"/>
      <c r="NZ94" s="440"/>
      <c r="OB94" s="440"/>
      <c r="OC94" s="440"/>
      <c r="OD94" s="440"/>
      <c r="OE94" s="440"/>
      <c r="OF94" s="110">
        <f t="shared" si="2704"/>
        <v>0</v>
      </c>
      <c r="OG94" s="440"/>
      <c r="OH94" s="440"/>
      <c r="OI94" s="440"/>
      <c r="OJ94" s="440"/>
      <c r="OK94" s="440"/>
      <c r="OL94" s="440"/>
      <c r="OM94" s="111">
        <f t="shared" si="2705"/>
        <v>0</v>
      </c>
      <c r="ON94" s="440"/>
      <c r="OO94" s="440"/>
      <c r="OQ94" s="440"/>
      <c r="OR94" s="440"/>
      <c r="OS94" s="440"/>
      <c r="OT94" s="440"/>
      <c r="OU94" s="110">
        <f t="shared" si="2706"/>
        <v>0</v>
      </c>
      <c r="OV94" s="440"/>
      <c r="OW94" s="440"/>
      <c r="OX94" s="440"/>
      <c r="OY94" s="440"/>
      <c r="OZ94" s="440"/>
      <c r="PA94" s="440"/>
      <c r="PB94" s="111">
        <f t="shared" si="2707"/>
        <v>0</v>
      </c>
      <c r="PC94" s="440"/>
      <c r="PD94" s="440"/>
      <c r="PF94" s="440"/>
      <c r="PG94" s="440"/>
      <c r="PH94" s="440"/>
      <c r="PI94" s="440"/>
      <c r="PJ94" s="110">
        <f t="shared" si="2708"/>
        <v>0</v>
      </c>
      <c r="PK94" s="440"/>
      <c r="PL94" s="440"/>
      <c r="PM94" s="440"/>
      <c r="PN94" s="440"/>
      <c r="PO94" s="440"/>
      <c r="PP94" s="440"/>
      <c r="PQ94" s="111">
        <f t="shared" si="2709"/>
        <v>0</v>
      </c>
      <c r="PR94" s="440"/>
      <c r="PS94" s="440"/>
      <c r="PU94" s="440"/>
      <c r="PV94" s="440"/>
      <c r="PW94" s="440"/>
      <c r="PX94" s="440"/>
      <c r="PY94" s="110">
        <f t="shared" si="2710"/>
        <v>0</v>
      </c>
      <c r="PZ94" s="440"/>
      <c r="QA94" s="440"/>
      <c r="QB94" s="440"/>
      <c r="QC94" s="440"/>
      <c r="QD94" s="440"/>
      <c r="QE94" s="440"/>
      <c r="QF94" s="111">
        <f t="shared" si="2711"/>
        <v>0</v>
      </c>
      <c r="QG94" s="440"/>
      <c r="QH94" s="440"/>
      <c r="QJ94" s="440"/>
      <c r="QK94" s="440"/>
      <c r="QL94" s="440"/>
      <c r="QM94" s="440"/>
      <c r="QN94" s="110">
        <f t="shared" si="2712"/>
        <v>0</v>
      </c>
      <c r="QO94" s="440"/>
      <c r="QP94" s="440"/>
      <c r="QQ94" s="440"/>
      <c r="QR94" s="440"/>
      <c r="QS94" s="440"/>
      <c r="QT94" s="440"/>
      <c r="QU94" s="111">
        <f t="shared" si="2713"/>
        <v>0</v>
      </c>
      <c r="QV94" s="440"/>
      <c r="QW94" s="440"/>
      <c r="QY94" s="440"/>
      <c r="QZ94" s="440"/>
      <c r="RA94" s="440"/>
      <c r="RB94" s="440"/>
      <c r="RC94" s="110">
        <f t="shared" si="2714"/>
        <v>0</v>
      </c>
      <c r="RD94" s="440"/>
      <c r="RE94" s="440"/>
      <c r="RF94" s="440"/>
      <c r="RG94" s="440"/>
      <c r="RH94" s="440"/>
      <c r="RI94" s="440"/>
      <c r="RJ94" s="111">
        <f t="shared" si="2715"/>
        <v>0</v>
      </c>
      <c r="RK94" s="440"/>
      <c r="RL94" s="440"/>
      <c r="RN94" s="440"/>
      <c r="RO94" s="440"/>
      <c r="RP94" s="440"/>
      <c r="RQ94" s="440"/>
      <c r="RR94" s="110">
        <f t="shared" si="2716"/>
        <v>0</v>
      </c>
      <c r="RS94" s="440"/>
      <c r="RT94" s="440"/>
      <c r="RU94" s="440"/>
      <c r="RV94" s="440"/>
      <c r="RW94" s="440"/>
      <c r="RX94" s="440"/>
      <c r="RY94" s="111">
        <f t="shared" si="2717"/>
        <v>0</v>
      </c>
      <c r="RZ94" s="440"/>
      <c r="SA94" s="440"/>
      <c r="SC94" s="440"/>
      <c r="SD94" s="440"/>
      <c r="SE94" s="440"/>
      <c r="SF94" s="440"/>
      <c r="SG94" s="110">
        <f t="shared" si="2718"/>
        <v>0</v>
      </c>
      <c r="SH94" s="440"/>
      <c r="SI94" s="440"/>
      <c r="SJ94" s="440"/>
      <c r="SK94" s="440"/>
      <c r="SL94" s="440"/>
      <c r="SM94" s="440"/>
      <c r="SN94" s="111">
        <f t="shared" si="2719"/>
        <v>0</v>
      </c>
      <c r="SO94" s="440"/>
      <c r="SP94" s="440"/>
      <c r="SR94" s="440"/>
      <c r="SS94" s="440"/>
      <c r="ST94" s="440"/>
      <c r="SU94" s="440"/>
      <c r="SV94" s="110">
        <f t="shared" si="2720"/>
        <v>0</v>
      </c>
      <c r="SW94" s="440"/>
      <c r="SX94" s="440"/>
      <c r="SY94" s="440"/>
      <c r="SZ94" s="440"/>
      <c r="TA94" s="440"/>
      <c r="TB94" s="440"/>
      <c r="TC94" s="111">
        <f t="shared" si="2721"/>
        <v>0</v>
      </c>
      <c r="TD94" s="440"/>
      <c r="TE94" s="440"/>
      <c r="TG94" s="440"/>
      <c r="TH94" s="440"/>
      <c r="TI94" s="440"/>
      <c r="TJ94" s="440"/>
      <c r="TK94" s="110">
        <f t="shared" si="2722"/>
        <v>0</v>
      </c>
      <c r="TL94" s="440"/>
      <c r="TM94" s="440"/>
      <c r="TN94" s="440"/>
      <c r="TO94" s="440"/>
      <c r="TP94" s="440"/>
      <c r="TQ94" s="440"/>
      <c r="TR94" s="111">
        <f t="shared" si="2723"/>
        <v>0</v>
      </c>
      <c r="TS94" s="440"/>
      <c r="TT94" s="440"/>
      <c r="TV94" s="440"/>
      <c r="TW94" s="440"/>
      <c r="TX94" s="440"/>
      <c r="TY94" s="440"/>
      <c r="TZ94" s="110">
        <f t="shared" si="2724"/>
        <v>0</v>
      </c>
      <c r="UA94" s="440"/>
      <c r="UB94" s="440"/>
      <c r="UC94" s="440"/>
      <c r="UD94" s="440"/>
      <c r="UE94" s="440"/>
      <c r="UF94" s="440"/>
      <c r="UG94" s="111">
        <f t="shared" si="2725"/>
        <v>0</v>
      </c>
      <c r="UH94" s="440"/>
      <c r="UI94" s="440"/>
      <c r="UK94" s="440"/>
      <c r="UL94" s="440"/>
      <c r="UM94" s="440"/>
      <c r="UN94" s="440"/>
      <c r="UO94" s="110">
        <f t="shared" si="2726"/>
        <v>0</v>
      </c>
      <c r="UP94" s="440"/>
      <c r="UQ94" s="440"/>
      <c r="UR94" s="440"/>
      <c r="US94" s="440"/>
      <c r="UT94" s="440"/>
      <c r="UU94" s="440"/>
      <c r="UV94" s="111">
        <f t="shared" si="2727"/>
        <v>0</v>
      </c>
      <c r="UW94" s="440"/>
      <c r="UX94" s="440"/>
      <c r="UZ94" s="440"/>
      <c r="VA94" s="440"/>
      <c r="VB94" s="440"/>
      <c r="VC94" s="440"/>
      <c r="VD94" s="110">
        <f t="shared" si="2728"/>
        <v>0</v>
      </c>
      <c r="VE94" s="440"/>
      <c r="VF94" s="440"/>
      <c r="VG94" s="440"/>
      <c r="VH94" s="440"/>
      <c r="VI94" s="440"/>
      <c r="VJ94" s="440"/>
      <c r="VK94" s="111">
        <f t="shared" si="2729"/>
        <v>0</v>
      </c>
      <c r="VL94" s="440"/>
      <c r="VM94" s="440"/>
      <c r="VO94" s="440"/>
      <c r="VP94" s="440"/>
      <c r="VQ94" s="440"/>
      <c r="VR94" s="440"/>
      <c r="VS94" s="110">
        <f t="shared" si="2730"/>
        <v>0</v>
      </c>
      <c r="VT94" s="440"/>
      <c r="VU94" s="440"/>
      <c r="VV94" s="440"/>
      <c r="VW94" s="440"/>
      <c r="VX94" s="440"/>
      <c r="VY94" s="440"/>
      <c r="VZ94" s="111">
        <f t="shared" si="2731"/>
        <v>0</v>
      </c>
      <c r="WA94" s="440"/>
      <c r="WB94" s="440"/>
      <c r="WD94" s="440"/>
      <c r="WE94" s="440"/>
      <c r="WF94" s="440"/>
      <c r="WG94" s="440"/>
      <c r="WH94" s="110">
        <f t="shared" si="2732"/>
        <v>0</v>
      </c>
      <c r="WI94" s="440"/>
      <c r="WJ94" s="440"/>
      <c r="WK94" s="440"/>
      <c r="WL94" s="440"/>
      <c r="WM94" s="440"/>
      <c r="WN94" s="440"/>
      <c r="WO94" s="111">
        <f t="shared" si="2733"/>
        <v>0</v>
      </c>
      <c r="WP94" s="440"/>
      <c r="WQ94" s="440"/>
      <c r="WS94" s="440"/>
      <c r="WT94" s="440"/>
      <c r="WU94" s="440"/>
      <c r="WV94" s="440"/>
      <c r="WW94" s="110">
        <f t="shared" si="2734"/>
        <v>0</v>
      </c>
      <c r="WX94" s="440"/>
      <c r="WY94" s="440"/>
      <c r="WZ94" s="440"/>
      <c r="XA94" s="440"/>
      <c r="XB94" s="440"/>
      <c r="XC94" s="440"/>
      <c r="XD94" s="111">
        <f t="shared" si="2735"/>
        <v>0</v>
      </c>
      <c r="XE94" s="440"/>
      <c r="XF94" s="440"/>
      <c r="XH94" s="440"/>
      <c r="XI94" s="440"/>
      <c r="XJ94" s="440"/>
      <c r="XK94" s="440"/>
      <c r="XL94" s="110">
        <f t="shared" si="2736"/>
        <v>0</v>
      </c>
      <c r="XM94" s="440"/>
      <c r="XN94" s="440"/>
      <c r="XO94" s="440"/>
      <c r="XP94" s="440"/>
      <c r="XQ94" s="440"/>
      <c r="XR94" s="440"/>
      <c r="XS94" s="111">
        <f t="shared" si="2737"/>
        <v>0</v>
      </c>
      <c r="XT94" s="440"/>
      <c r="XU94" s="440"/>
      <c r="XW94" s="440"/>
      <c r="XX94" s="440"/>
      <c r="XY94" s="440"/>
      <c r="XZ94" s="440"/>
      <c r="YA94" s="110">
        <f t="shared" si="2738"/>
        <v>0</v>
      </c>
      <c r="YB94" s="440"/>
      <c r="YC94" s="440"/>
      <c r="YD94" s="440"/>
      <c r="YE94" s="440"/>
      <c r="YF94" s="440"/>
      <c r="YG94" s="440"/>
      <c r="YH94" s="111">
        <f t="shared" si="2739"/>
        <v>0</v>
      </c>
      <c r="YI94" s="440"/>
      <c r="YJ94" s="440"/>
      <c r="YL94" s="440"/>
      <c r="YM94" s="440"/>
      <c r="YN94" s="440"/>
      <c r="YO94" s="440"/>
      <c r="YP94" s="110">
        <f t="shared" si="2740"/>
        <v>0</v>
      </c>
      <c r="YQ94" s="440"/>
      <c r="YR94" s="440"/>
      <c r="YS94" s="440"/>
      <c r="YT94" s="440"/>
      <c r="YU94" s="440"/>
      <c r="YV94" s="440"/>
      <c r="YW94" s="111">
        <f t="shared" si="2741"/>
        <v>0</v>
      </c>
      <c r="YX94" s="440"/>
      <c r="YY94" s="440"/>
      <c r="ZA94" s="440"/>
      <c r="ZB94" s="440"/>
      <c r="ZC94" s="440"/>
      <c r="ZD94" s="440"/>
      <c r="ZE94" s="110">
        <f t="shared" si="2742"/>
        <v>0</v>
      </c>
      <c r="ZF94" s="440"/>
      <c r="ZG94" s="440"/>
      <c r="ZH94" s="440"/>
      <c r="ZI94" s="440"/>
      <c r="ZJ94" s="440"/>
      <c r="ZK94" s="440"/>
      <c r="ZL94" s="111">
        <f t="shared" si="2743"/>
        <v>0</v>
      </c>
      <c r="ZM94" s="440"/>
      <c r="ZN94" s="440"/>
      <c r="ZP94" s="440"/>
      <c r="ZQ94" s="440"/>
      <c r="ZR94" s="440"/>
      <c r="ZS94" s="440"/>
      <c r="ZT94" s="110">
        <f t="shared" si="2744"/>
        <v>0</v>
      </c>
      <c r="ZU94" s="440"/>
      <c r="ZV94" s="440"/>
      <c r="ZW94" s="440"/>
      <c r="ZX94" s="440"/>
      <c r="ZY94" s="440"/>
      <c r="ZZ94" s="440"/>
      <c r="AAA94" s="111">
        <f t="shared" si="2745"/>
        <v>0</v>
      </c>
      <c r="AAB94" s="440"/>
      <c r="AAC94" s="440"/>
      <c r="AAE94" s="440"/>
      <c r="AAF94" s="440"/>
      <c r="AAG94" s="440"/>
      <c r="AAH94" s="440"/>
      <c r="AAI94" s="110">
        <f t="shared" si="2746"/>
        <v>0</v>
      </c>
      <c r="AAJ94" s="440"/>
      <c r="AAK94" s="440"/>
      <c r="AAL94" s="440"/>
      <c r="AAM94" s="440"/>
      <c r="AAN94" s="440"/>
      <c r="AAO94" s="440"/>
      <c r="AAP94" s="111">
        <f t="shared" si="2747"/>
        <v>0</v>
      </c>
      <c r="AAQ94" s="440"/>
      <c r="AAR94" s="440"/>
      <c r="AAT94" s="440"/>
      <c r="AAU94" s="440"/>
      <c r="AAV94" s="440"/>
      <c r="AAW94" s="440"/>
      <c r="AAX94" s="110">
        <f t="shared" si="2748"/>
        <v>0</v>
      </c>
      <c r="AAY94" s="440"/>
      <c r="AAZ94" s="440"/>
      <c r="ABA94" s="440"/>
      <c r="ABB94" s="440"/>
      <c r="ABC94" s="440"/>
      <c r="ABD94" s="440"/>
      <c r="ABE94" s="111">
        <f t="shared" si="2749"/>
        <v>0</v>
      </c>
      <c r="ABF94" s="440"/>
      <c r="ABG94" s="440"/>
      <c r="ABI94" s="440"/>
      <c r="ABJ94" s="440"/>
      <c r="ABK94" s="440"/>
      <c r="ABL94" s="440"/>
      <c r="ABM94" s="110">
        <f t="shared" si="2750"/>
        <v>0</v>
      </c>
      <c r="ABN94" s="440"/>
      <c r="ABO94" s="440"/>
      <c r="ABP94" s="440"/>
      <c r="ABQ94" s="440"/>
      <c r="ABR94" s="440"/>
      <c r="ABS94" s="440"/>
      <c r="ABT94" s="111">
        <f t="shared" si="2751"/>
        <v>0</v>
      </c>
      <c r="ABU94" s="440"/>
      <c r="ABV94" s="440"/>
      <c r="ABX94" s="440"/>
      <c r="ABY94" s="440"/>
      <c r="ABZ94" s="440"/>
      <c r="ACA94" s="440"/>
      <c r="ACB94" s="110">
        <f t="shared" si="2752"/>
        <v>0</v>
      </c>
      <c r="ACC94" s="440"/>
      <c r="ACD94" s="440"/>
      <c r="ACE94" s="440"/>
      <c r="ACF94" s="440"/>
      <c r="ACG94" s="440"/>
      <c r="ACH94" s="440"/>
      <c r="ACI94" s="111">
        <f t="shared" si="2753"/>
        <v>0</v>
      </c>
      <c r="ACJ94" s="440"/>
      <c r="ACK94" s="440"/>
      <c r="ACM94" s="440"/>
      <c r="ACN94" s="440"/>
      <c r="ACO94" s="440"/>
      <c r="ACP94" s="440"/>
      <c r="ACQ94" s="110">
        <f t="shared" si="2754"/>
        <v>0</v>
      </c>
      <c r="ACR94" s="440"/>
      <c r="ACS94" s="440"/>
      <c r="ACT94" s="440"/>
      <c r="ACU94" s="440"/>
      <c r="ACV94" s="440"/>
      <c r="ACW94" s="440"/>
      <c r="ACX94" s="111">
        <f t="shared" si="2755"/>
        <v>0</v>
      </c>
      <c r="ACY94" s="440"/>
      <c r="ACZ94" s="440"/>
      <c r="ADB94" s="440"/>
      <c r="ADC94" s="440"/>
      <c r="ADD94" s="440"/>
      <c r="ADE94" s="440"/>
      <c r="ADF94" s="110">
        <f t="shared" si="2756"/>
        <v>0</v>
      </c>
      <c r="ADG94" s="440"/>
      <c r="ADH94" s="440"/>
      <c r="ADI94" s="440"/>
      <c r="ADJ94" s="440"/>
      <c r="ADK94" s="440"/>
      <c r="ADL94" s="440"/>
      <c r="ADM94" s="111">
        <f t="shared" si="2757"/>
        <v>0</v>
      </c>
      <c r="ADN94" s="440"/>
      <c r="ADO94" s="440"/>
      <c r="ADQ94" s="440"/>
      <c r="ADR94" s="440"/>
      <c r="ADS94" s="440"/>
      <c r="ADT94" s="440"/>
      <c r="ADU94" s="110">
        <f t="shared" si="2758"/>
        <v>0</v>
      </c>
      <c r="ADV94" s="440"/>
      <c r="ADW94" s="440"/>
      <c r="ADX94" s="440"/>
      <c r="ADY94" s="440"/>
      <c r="ADZ94" s="440"/>
      <c r="AEA94" s="440"/>
      <c r="AEB94" s="111">
        <f t="shared" si="2759"/>
        <v>0</v>
      </c>
      <c r="AEC94" s="440"/>
      <c r="AED94" s="440"/>
      <c r="AEF94" s="440"/>
      <c r="AEG94" s="440"/>
      <c r="AEH94" s="440"/>
      <c r="AEI94" s="440"/>
      <c r="AEJ94" s="110">
        <f t="shared" si="2760"/>
        <v>0</v>
      </c>
      <c r="AEK94" s="440"/>
      <c r="AEL94" s="440"/>
      <c r="AEM94" s="440"/>
      <c r="AEN94" s="440"/>
      <c r="AEO94" s="440"/>
      <c r="AEP94" s="440"/>
      <c r="AEQ94" s="111">
        <f t="shared" si="2761"/>
        <v>0</v>
      </c>
      <c r="AER94" s="440"/>
      <c r="AES94" s="440"/>
      <c r="AEU94" s="440"/>
      <c r="AEV94" s="440"/>
      <c r="AEW94" s="440"/>
      <c r="AEX94" s="440"/>
      <c r="AEY94" s="110">
        <f t="shared" si="2762"/>
        <v>0</v>
      </c>
      <c r="AEZ94" s="440"/>
      <c r="AFA94" s="440"/>
      <c r="AFB94" s="440"/>
      <c r="AFC94" s="440"/>
      <c r="AFD94" s="440"/>
      <c r="AFE94" s="440"/>
      <c r="AFF94" s="111">
        <f t="shared" si="2763"/>
        <v>0</v>
      </c>
      <c r="AFG94" s="440"/>
      <c r="AFH94" s="440"/>
      <c r="AFJ94" s="440"/>
      <c r="AFK94" s="440"/>
      <c r="AFL94" s="440"/>
      <c r="AFM94" s="440"/>
      <c r="AFN94" s="110">
        <f t="shared" si="2764"/>
        <v>0</v>
      </c>
      <c r="AFO94" s="440"/>
      <c r="AFP94" s="440"/>
      <c r="AFQ94" s="440"/>
      <c r="AFR94" s="440"/>
      <c r="AFS94" s="440"/>
      <c r="AFT94" s="440"/>
      <c r="AFU94" s="111">
        <f t="shared" si="2765"/>
        <v>0</v>
      </c>
      <c r="AFV94" s="440"/>
      <c r="AFW94" s="440"/>
      <c r="AFY94" s="440"/>
      <c r="AFZ94" s="440"/>
      <c r="AGA94" s="440"/>
      <c r="AGB94" s="440"/>
      <c r="AGC94" s="110">
        <f t="shared" si="2766"/>
        <v>0</v>
      </c>
      <c r="AGD94" s="440"/>
      <c r="AGE94" s="440"/>
      <c r="AGF94" s="440"/>
      <c r="AGG94" s="440"/>
      <c r="AGH94" s="440"/>
      <c r="AGI94" s="440"/>
      <c r="AGJ94" s="111">
        <f t="shared" si="2767"/>
        <v>0</v>
      </c>
      <c r="AGK94" s="440"/>
      <c r="AGL94" s="440"/>
      <c r="AGN94" s="440"/>
      <c r="AGO94" s="440"/>
      <c r="AGP94" s="440"/>
      <c r="AGQ94" s="440"/>
      <c r="AGR94" s="110">
        <f t="shared" si="2768"/>
        <v>0</v>
      </c>
      <c r="AGS94" s="440"/>
      <c r="AGT94" s="440"/>
      <c r="AGU94" s="440"/>
      <c r="AGV94" s="440"/>
      <c r="AGW94" s="440"/>
      <c r="AGX94" s="440"/>
      <c r="AGY94" s="111">
        <f t="shared" si="2769"/>
        <v>0</v>
      </c>
      <c r="AGZ94" s="440"/>
      <c r="AHA94" s="440"/>
      <c r="AHC94" s="440"/>
      <c r="AHD94" s="440"/>
      <c r="AHE94" s="440"/>
      <c r="AHF94" s="440"/>
      <c r="AHG94" s="110">
        <f t="shared" si="2770"/>
        <v>0</v>
      </c>
      <c r="AHH94" s="440"/>
      <c r="AHI94" s="440"/>
      <c r="AHJ94" s="440"/>
      <c r="AHK94" s="440"/>
      <c r="AHL94" s="440"/>
      <c r="AHM94" s="440"/>
      <c r="AHN94" s="111">
        <f t="shared" si="2771"/>
        <v>0</v>
      </c>
      <c r="AHO94" s="440"/>
      <c r="AHP94" s="440"/>
      <c r="AHR94" s="440"/>
      <c r="AHS94" s="440"/>
      <c r="AHT94" s="440"/>
      <c r="AHU94" s="440"/>
      <c r="AHV94" s="110">
        <f t="shared" si="2772"/>
        <v>0</v>
      </c>
      <c r="AHW94" s="440"/>
      <c r="AHX94" s="440"/>
      <c r="AHY94" s="440"/>
      <c r="AHZ94" s="440"/>
      <c r="AIA94" s="440"/>
      <c r="AIB94" s="440"/>
      <c r="AIC94" s="111">
        <f t="shared" si="2773"/>
        <v>0</v>
      </c>
      <c r="AID94" s="440"/>
      <c r="AIE94" s="440"/>
    </row>
    <row r="95" spans="1:915" x14ac:dyDescent="0.3">
      <c r="A95" s="33" t="s">
        <v>134</v>
      </c>
      <c r="B95" s="34" t="s">
        <v>145</v>
      </c>
      <c r="C95" s="439"/>
      <c r="D95" s="440"/>
      <c r="E95" s="440"/>
      <c r="F95" s="440"/>
      <c r="G95" s="110">
        <f t="shared" si="2652"/>
        <v>0</v>
      </c>
      <c r="H95" s="440"/>
      <c r="I95" s="440"/>
      <c r="J95" s="440"/>
      <c r="K95" s="440"/>
      <c r="L95" s="440"/>
      <c r="M95" s="440"/>
      <c r="N95" s="111">
        <f t="shared" si="2653"/>
        <v>0</v>
      </c>
      <c r="O95" s="440"/>
      <c r="P95" s="440"/>
      <c r="Q95" s="440"/>
      <c r="R95" s="440"/>
      <c r="S95" s="440"/>
      <c r="T95" s="440"/>
      <c r="U95" s="110">
        <f t="shared" si="2654"/>
        <v>0</v>
      </c>
      <c r="V95" s="440"/>
      <c r="W95" s="440"/>
      <c r="X95" s="440"/>
      <c r="Y95" s="440"/>
      <c r="Z95" s="440"/>
      <c r="AA95" s="440"/>
      <c r="AB95" s="111">
        <f t="shared" si="2655"/>
        <v>0</v>
      </c>
      <c r="AC95" s="440"/>
      <c r="AD95" s="440"/>
      <c r="AF95" s="440"/>
      <c r="AG95" s="440"/>
      <c r="AH95" s="440"/>
      <c r="AI95" s="440"/>
      <c r="AJ95" s="110">
        <f t="shared" si="2656"/>
        <v>0</v>
      </c>
      <c r="AK95" s="440"/>
      <c r="AL95" s="440"/>
      <c r="AM95" s="440"/>
      <c r="AN95" s="440"/>
      <c r="AO95" s="440"/>
      <c r="AP95" s="440"/>
      <c r="AQ95" s="111">
        <f t="shared" si="2657"/>
        <v>0</v>
      </c>
      <c r="AR95" s="440"/>
      <c r="AS95" s="440"/>
      <c r="AU95" s="440"/>
      <c r="AV95" s="440"/>
      <c r="AW95" s="440"/>
      <c r="AX95" s="440"/>
      <c r="AY95" s="110">
        <f t="shared" si="2658"/>
        <v>0</v>
      </c>
      <c r="AZ95" s="440"/>
      <c r="BA95" s="440"/>
      <c r="BB95" s="440"/>
      <c r="BC95" s="440"/>
      <c r="BD95" s="440"/>
      <c r="BE95" s="440"/>
      <c r="BF95" s="111">
        <f t="shared" si="2659"/>
        <v>0</v>
      </c>
      <c r="BG95" s="440"/>
      <c r="BH95" s="440"/>
      <c r="BJ95" s="440"/>
      <c r="BK95" s="440"/>
      <c r="BL95" s="440"/>
      <c r="BM95" s="440"/>
      <c r="BN95" s="110">
        <f t="shared" si="2660"/>
        <v>0</v>
      </c>
      <c r="BO95" s="440"/>
      <c r="BP95" s="440"/>
      <c r="BQ95" s="440"/>
      <c r="BR95" s="440"/>
      <c r="BS95" s="440"/>
      <c r="BT95" s="440"/>
      <c r="BU95" s="111">
        <f t="shared" si="2661"/>
        <v>0</v>
      </c>
      <c r="BV95" s="440"/>
      <c r="BW95" s="440"/>
      <c r="BY95" s="440"/>
      <c r="BZ95" s="440"/>
      <c r="CA95" s="440"/>
      <c r="CB95" s="440"/>
      <c r="CC95" s="110">
        <f t="shared" si="2662"/>
        <v>0</v>
      </c>
      <c r="CD95" s="440"/>
      <c r="CE95" s="440"/>
      <c r="CF95" s="440"/>
      <c r="CG95" s="440"/>
      <c r="CH95" s="440"/>
      <c r="CI95" s="440"/>
      <c r="CJ95" s="111">
        <f t="shared" si="2663"/>
        <v>0</v>
      </c>
      <c r="CK95" s="440"/>
      <c r="CL95" s="440"/>
      <c r="CN95" s="440"/>
      <c r="CO95" s="440"/>
      <c r="CP95" s="440"/>
      <c r="CQ95" s="440"/>
      <c r="CR95" s="110">
        <f t="shared" si="2664"/>
        <v>0</v>
      </c>
      <c r="CS95" s="440"/>
      <c r="CT95" s="440"/>
      <c r="CU95" s="440"/>
      <c r="CV95" s="440"/>
      <c r="CW95" s="440"/>
      <c r="CX95" s="440"/>
      <c r="CY95" s="111">
        <f t="shared" si="2665"/>
        <v>0</v>
      </c>
      <c r="CZ95" s="440"/>
      <c r="DA95" s="440"/>
      <c r="DC95" s="440"/>
      <c r="DD95" s="440"/>
      <c r="DE95" s="440"/>
      <c r="DF95" s="440"/>
      <c r="DG95" s="110">
        <f t="shared" si="2666"/>
        <v>0</v>
      </c>
      <c r="DH95" s="440"/>
      <c r="DI95" s="440"/>
      <c r="DJ95" s="440"/>
      <c r="DK95" s="440"/>
      <c r="DL95" s="440"/>
      <c r="DM95" s="440"/>
      <c r="DN95" s="111">
        <f t="shared" si="2667"/>
        <v>0</v>
      </c>
      <c r="DO95" s="440"/>
      <c r="DP95" s="440"/>
      <c r="DR95" s="440"/>
      <c r="DS95" s="440"/>
      <c r="DT95" s="440"/>
      <c r="DU95" s="440"/>
      <c r="DV95" s="110">
        <f t="shared" si="2668"/>
        <v>0</v>
      </c>
      <c r="DW95" s="440"/>
      <c r="DX95" s="440"/>
      <c r="DY95" s="440"/>
      <c r="DZ95" s="440"/>
      <c r="EA95" s="440"/>
      <c r="EB95" s="440"/>
      <c r="EC95" s="111">
        <f t="shared" si="2669"/>
        <v>0</v>
      </c>
      <c r="ED95" s="440"/>
      <c r="EE95" s="440"/>
      <c r="EG95" s="440"/>
      <c r="EH95" s="440"/>
      <c r="EI95" s="440"/>
      <c r="EJ95" s="440"/>
      <c r="EK95" s="110">
        <f t="shared" si="2670"/>
        <v>0</v>
      </c>
      <c r="EL95" s="440"/>
      <c r="EM95" s="440"/>
      <c r="EN95" s="440"/>
      <c r="EO95" s="440"/>
      <c r="EP95" s="440"/>
      <c r="EQ95" s="440"/>
      <c r="ER95" s="111">
        <f t="shared" si="2671"/>
        <v>0</v>
      </c>
      <c r="ES95" s="440"/>
      <c r="ET95" s="440"/>
      <c r="EV95" s="440"/>
      <c r="EW95" s="440"/>
      <c r="EX95" s="440"/>
      <c r="EY95" s="440"/>
      <c r="EZ95" s="110">
        <f t="shared" si="2672"/>
        <v>0</v>
      </c>
      <c r="FA95" s="440"/>
      <c r="FB95" s="440"/>
      <c r="FC95" s="440"/>
      <c r="FD95" s="440"/>
      <c r="FE95" s="440"/>
      <c r="FF95" s="440"/>
      <c r="FG95" s="111">
        <f t="shared" si="2673"/>
        <v>0</v>
      </c>
      <c r="FH95" s="440"/>
      <c r="FI95" s="440"/>
      <c r="FK95" s="440"/>
      <c r="FL95" s="440"/>
      <c r="FM95" s="440"/>
      <c r="FN95" s="440"/>
      <c r="FO95" s="110">
        <f t="shared" si="2674"/>
        <v>0</v>
      </c>
      <c r="FP95" s="440"/>
      <c r="FQ95" s="440"/>
      <c r="FR95" s="440"/>
      <c r="FS95" s="440"/>
      <c r="FT95" s="440"/>
      <c r="FU95" s="440"/>
      <c r="FV95" s="111">
        <f t="shared" si="2675"/>
        <v>0</v>
      </c>
      <c r="FW95" s="440"/>
      <c r="FX95" s="440"/>
      <c r="FZ95" s="440"/>
      <c r="GA95" s="440"/>
      <c r="GB95" s="440"/>
      <c r="GC95" s="440"/>
      <c r="GD95" s="110">
        <f t="shared" si="2676"/>
        <v>0</v>
      </c>
      <c r="GE95" s="440"/>
      <c r="GF95" s="440"/>
      <c r="GG95" s="440"/>
      <c r="GH95" s="440"/>
      <c r="GI95" s="440"/>
      <c r="GJ95" s="440"/>
      <c r="GK95" s="111">
        <f t="shared" si="2677"/>
        <v>0</v>
      </c>
      <c r="GL95" s="440"/>
      <c r="GM95" s="440"/>
      <c r="GO95" s="440"/>
      <c r="GP95" s="440"/>
      <c r="GQ95" s="440"/>
      <c r="GR95" s="440"/>
      <c r="GS95" s="110">
        <f t="shared" si="2678"/>
        <v>0</v>
      </c>
      <c r="GT95" s="440"/>
      <c r="GU95" s="440"/>
      <c r="GV95" s="440"/>
      <c r="GW95" s="440"/>
      <c r="GX95" s="440"/>
      <c r="GY95" s="440"/>
      <c r="GZ95" s="111">
        <f t="shared" si="2679"/>
        <v>0</v>
      </c>
      <c r="HA95" s="440"/>
      <c r="HB95" s="440"/>
      <c r="HD95" s="440"/>
      <c r="HE95" s="440"/>
      <c r="HF95" s="440"/>
      <c r="HG95" s="440"/>
      <c r="HH95" s="110">
        <f t="shared" si="2680"/>
        <v>0</v>
      </c>
      <c r="HI95" s="440"/>
      <c r="HJ95" s="440"/>
      <c r="HK95" s="440"/>
      <c r="HL95" s="440"/>
      <c r="HM95" s="440"/>
      <c r="HN95" s="440"/>
      <c r="HO95" s="111">
        <f t="shared" si="2681"/>
        <v>0</v>
      </c>
      <c r="HP95" s="440"/>
      <c r="HQ95" s="440"/>
      <c r="HS95" s="440"/>
      <c r="HT95" s="440"/>
      <c r="HU95" s="440"/>
      <c r="HV95" s="440"/>
      <c r="HW95" s="110">
        <f t="shared" si="2682"/>
        <v>0</v>
      </c>
      <c r="HX95" s="440"/>
      <c r="HY95" s="440"/>
      <c r="HZ95" s="440"/>
      <c r="IA95" s="440"/>
      <c r="IB95" s="440"/>
      <c r="IC95" s="440"/>
      <c r="ID95" s="111">
        <f t="shared" si="2683"/>
        <v>0</v>
      </c>
      <c r="IE95" s="440"/>
      <c r="IF95" s="440"/>
      <c r="IH95" s="440"/>
      <c r="II95" s="440"/>
      <c r="IJ95" s="440"/>
      <c r="IK95" s="440"/>
      <c r="IL95" s="110">
        <f t="shared" si="2684"/>
        <v>0</v>
      </c>
      <c r="IM95" s="440"/>
      <c r="IN95" s="440"/>
      <c r="IO95" s="440"/>
      <c r="IP95" s="440"/>
      <c r="IQ95" s="440"/>
      <c r="IR95" s="440"/>
      <c r="IS95" s="111">
        <f t="shared" si="2685"/>
        <v>0</v>
      </c>
      <c r="IT95" s="440"/>
      <c r="IU95" s="440"/>
      <c r="IW95" s="440"/>
      <c r="IX95" s="440"/>
      <c r="IY95" s="440"/>
      <c r="IZ95" s="440"/>
      <c r="JA95" s="110">
        <f t="shared" si="2686"/>
        <v>0</v>
      </c>
      <c r="JB95" s="440"/>
      <c r="JC95" s="440"/>
      <c r="JD95" s="440"/>
      <c r="JE95" s="440"/>
      <c r="JF95" s="440"/>
      <c r="JG95" s="440"/>
      <c r="JH95" s="111">
        <f t="shared" si="2687"/>
        <v>0</v>
      </c>
      <c r="JI95" s="440"/>
      <c r="JJ95" s="440"/>
      <c r="JL95" s="440"/>
      <c r="JM95" s="440"/>
      <c r="JN95" s="440"/>
      <c r="JO95" s="440"/>
      <c r="JP95" s="110">
        <f t="shared" si="2688"/>
        <v>0</v>
      </c>
      <c r="JQ95" s="440"/>
      <c r="JR95" s="440"/>
      <c r="JS95" s="440"/>
      <c r="JT95" s="440"/>
      <c r="JU95" s="440"/>
      <c r="JV95" s="440"/>
      <c r="JW95" s="111">
        <f t="shared" si="2689"/>
        <v>0</v>
      </c>
      <c r="JX95" s="440"/>
      <c r="JY95" s="440"/>
      <c r="KA95" s="440"/>
      <c r="KB95" s="440"/>
      <c r="KC95" s="440"/>
      <c r="KD95" s="440"/>
      <c r="KE95" s="110">
        <f t="shared" si="2690"/>
        <v>0</v>
      </c>
      <c r="KF95" s="440"/>
      <c r="KG95" s="440"/>
      <c r="KH95" s="440"/>
      <c r="KI95" s="440"/>
      <c r="KJ95" s="440"/>
      <c r="KK95" s="440"/>
      <c r="KL95" s="111">
        <f t="shared" si="2691"/>
        <v>0</v>
      </c>
      <c r="KM95" s="440"/>
      <c r="KN95" s="440"/>
      <c r="KP95" s="440"/>
      <c r="KQ95" s="440"/>
      <c r="KR95" s="440"/>
      <c r="KS95" s="440"/>
      <c r="KT95" s="110">
        <f t="shared" si="2692"/>
        <v>0</v>
      </c>
      <c r="KU95" s="440"/>
      <c r="KV95" s="440"/>
      <c r="KW95" s="440"/>
      <c r="KX95" s="440"/>
      <c r="KY95" s="440"/>
      <c r="KZ95" s="440"/>
      <c r="LA95" s="111">
        <f t="shared" si="2693"/>
        <v>0</v>
      </c>
      <c r="LB95" s="440"/>
      <c r="LC95" s="440"/>
      <c r="LE95" s="440"/>
      <c r="LF95" s="440"/>
      <c r="LG95" s="440"/>
      <c r="LH95" s="440"/>
      <c r="LI95" s="110">
        <f t="shared" si="2694"/>
        <v>0</v>
      </c>
      <c r="LJ95" s="440"/>
      <c r="LK95" s="440"/>
      <c r="LL95" s="440"/>
      <c r="LM95" s="440"/>
      <c r="LN95" s="440"/>
      <c r="LO95" s="440"/>
      <c r="LP95" s="111">
        <f t="shared" si="2695"/>
        <v>0</v>
      </c>
      <c r="LQ95" s="440"/>
      <c r="LR95" s="440"/>
      <c r="LT95" s="440"/>
      <c r="LU95" s="440"/>
      <c r="LV95" s="440"/>
      <c r="LW95" s="440"/>
      <c r="LX95" s="110">
        <f t="shared" si="2696"/>
        <v>0</v>
      </c>
      <c r="LY95" s="440"/>
      <c r="LZ95" s="440"/>
      <c r="MA95" s="440"/>
      <c r="MB95" s="440"/>
      <c r="MC95" s="440"/>
      <c r="MD95" s="440"/>
      <c r="ME95" s="111">
        <f t="shared" si="2697"/>
        <v>0</v>
      </c>
      <c r="MF95" s="440"/>
      <c r="MG95" s="440"/>
      <c r="MI95" s="440"/>
      <c r="MJ95" s="440"/>
      <c r="MK95" s="440"/>
      <c r="ML95" s="440"/>
      <c r="MM95" s="110">
        <f t="shared" si="2698"/>
        <v>0</v>
      </c>
      <c r="MN95" s="440"/>
      <c r="MO95" s="440"/>
      <c r="MP95" s="440"/>
      <c r="MQ95" s="440"/>
      <c r="MR95" s="440"/>
      <c r="MS95" s="440"/>
      <c r="MT95" s="111">
        <f t="shared" si="2699"/>
        <v>0</v>
      </c>
      <c r="MU95" s="440"/>
      <c r="MV95" s="440"/>
      <c r="MX95" s="440"/>
      <c r="MY95" s="440"/>
      <c r="MZ95" s="440"/>
      <c r="NA95" s="440"/>
      <c r="NB95" s="110">
        <f t="shared" si="2700"/>
        <v>0</v>
      </c>
      <c r="NC95" s="440"/>
      <c r="ND95" s="440"/>
      <c r="NE95" s="440"/>
      <c r="NF95" s="440"/>
      <c r="NG95" s="440"/>
      <c r="NH95" s="440"/>
      <c r="NI95" s="111">
        <f t="shared" si="2701"/>
        <v>0</v>
      </c>
      <c r="NJ95" s="440"/>
      <c r="NK95" s="440"/>
      <c r="NM95" s="440"/>
      <c r="NN95" s="440"/>
      <c r="NO95" s="440"/>
      <c r="NP95" s="440"/>
      <c r="NQ95" s="110">
        <f t="shared" si="2702"/>
        <v>0</v>
      </c>
      <c r="NR95" s="440"/>
      <c r="NS95" s="440"/>
      <c r="NT95" s="440"/>
      <c r="NU95" s="440"/>
      <c r="NV95" s="440"/>
      <c r="NW95" s="440"/>
      <c r="NX95" s="111">
        <f t="shared" si="2703"/>
        <v>0</v>
      </c>
      <c r="NY95" s="440"/>
      <c r="NZ95" s="440"/>
      <c r="OB95" s="440"/>
      <c r="OC95" s="440"/>
      <c r="OD95" s="440"/>
      <c r="OE95" s="440"/>
      <c r="OF95" s="110">
        <f t="shared" si="2704"/>
        <v>0</v>
      </c>
      <c r="OG95" s="440"/>
      <c r="OH95" s="440"/>
      <c r="OI95" s="440"/>
      <c r="OJ95" s="440"/>
      <c r="OK95" s="440"/>
      <c r="OL95" s="440"/>
      <c r="OM95" s="111">
        <f t="shared" si="2705"/>
        <v>0</v>
      </c>
      <c r="ON95" s="440"/>
      <c r="OO95" s="440"/>
      <c r="OQ95" s="440"/>
      <c r="OR95" s="440"/>
      <c r="OS95" s="440"/>
      <c r="OT95" s="440"/>
      <c r="OU95" s="110">
        <f t="shared" si="2706"/>
        <v>0</v>
      </c>
      <c r="OV95" s="440"/>
      <c r="OW95" s="440"/>
      <c r="OX95" s="440"/>
      <c r="OY95" s="440"/>
      <c r="OZ95" s="440"/>
      <c r="PA95" s="440"/>
      <c r="PB95" s="111">
        <f t="shared" si="2707"/>
        <v>0</v>
      </c>
      <c r="PC95" s="440"/>
      <c r="PD95" s="440"/>
      <c r="PF95" s="440"/>
      <c r="PG95" s="440"/>
      <c r="PH95" s="440"/>
      <c r="PI95" s="440"/>
      <c r="PJ95" s="110">
        <f t="shared" si="2708"/>
        <v>0</v>
      </c>
      <c r="PK95" s="440"/>
      <c r="PL95" s="440"/>
      <c r="PM95" s="440"/>
      <c r="PN95" s="440"/>
      <c r="PO95" s="440"/>
      <c r="PP95" s="440"/>
      <c r="PQ95" s="111">
        <f t="shared" si="2709"/>
        <v>0</v>
      </c>
      <c r="PR95" s="440"/>
      <c r="PS95" s="440"/>
      <c r="PU95" s="440"/>
      <c r="PV95" s="440"/>
      <c r="PW95" s="440"/>
      <c r="PX95" s="440"/>
      <c r="PY95" s="110">
        <f t="shared" si="2710"/>
        <v>0</v>
      </c>
      <c r="PZ95" s="440"/>
      <c r="QA95" s="440"/>
      <c r="QB95" s="440"/>
      <c r="QC95" s="440"/>
      <c r="QD95" s="440"/>
      <c r="QE95" s="440"/>
      <c r="QF95" s="111">
        <f t="shared" si="2711"/>
        <v>0</v>
      </c>
      <c r="QG95" s="440"/>
      <c r="QH95" s="440"/>
      <c r="QJ95" s="440"/>
      <c r="QK95" s="440"/>
      <c r="QL95" s="440"/>
      <c r="QM95" s="440"/>
      <c r="QN95" s="110">
        <f t="shared" si="2712"/>
        <v>0</v>
      </c>
      <c r="QO95" s="440"/>
      <c r="QP95" s="440"/>
      <c r="QQ95" s="440"/>
      <c r="QR95" s="440"/>
      <c r="QS95" s="440"/>
      <c r="QT95" s="440"/>
      <c r="QU95" s="111">
        <f t="shared" si="2713"/>
        <v>0</v>
      </c>
      <c r="QV95" s="440"/>
      <c r="QW95" s="440"/>
      <c r="QY95" s="440"/>
      <c r="QZ95" s="440"/>
      <c r="RA95" s="440"/>
      <c r="RB95" s="440"/>
      <c r="RC95" s="110">
        <f t="shared" si="2714"/>
        <v>0</v>
      </c>
      <c r="RD95" s="440"/>
      <c r="RE95" s="440"/>
      <c r="RF95" s="440"/>
      <c r="RG95" s="440"/>
      <c r="RH95" s="440"/>
      <c r="RI95" s="440"/>
      <c r="RJ95" s="111">
        <f t="shared" si="2715"/>
        <v>0</v>
      </c>
      <c r="RK95" s="440"/>
      <c r="RL95" s="440"/>
      <c r="RN95" s="440"/>
      <c r="RO95" s="440"/>
      <c r="RP95" s="440"/>
      <c r="RQ95" s="440"/>
      <c r="RR95" s="110">
        <f t="shared" si="2716"/>
        <v>0</v>
      </c>
      <c r="RS95" s="440"/>
      <c r="RT95" s="440"/>
      <c r="RU95" s="440"/>
      <c r="RV95" s="440"/>
      <c r="RW95" s="440"/>
      <c r="RX95" s="440"/>
      <c r="RY95" s="111">
        <f t="shared" si="2717"/>
        <v>0</v>
      </c>
      <c r="RZ95" s="440"/>
      <c r="SA95" s="440"/>
      <c r="SC95" s="440"/>
      <c r="SD95" s="440"/>
      <c r="SE95" s="440"/>
      <c r="SF95" s="440"/>
      <c r="SG95" s="110">
        <f t="shared" si="2718"/>
        <v>0</v>
      </c>
      <c r="SH95" s="440"/>
      <c r="SI95" s="440"/>
      <c r="SJ95" s="440"/>
      <c r="SK95" s="440"/>
      <c r="SL95" s="440"/>
      <c r="SM95" s="440"/>
      <c r="SN95" s="111">
        <f t="shared" si="2719"/>
        <v>0</v>
      </c>
      <c r="SO95" s="440"/>
      <c r="SP95" s="440"/>
      <c r="SR95" s="440"/>
      <c r="SS95" s="440"/>
      <c r="ST95" s="440"/>
      <c r="SU95" s="440"/>
      <c r="SV95" s="110">
        <f t="shared" si="2720"/>
        <v>0</v>
      </c>
      <c r="SW95" s="440"/>
      <c r="SX95" s="440"/>
      <c r="SY95" s="440"/>
      <c r="SZ95" s="440"/>
      <c r="TA95" s="440"/>
      <c r="TB95" s="440"/>
      <c r="TC95" s="111">
        <f t="shared" si="2721"/>
        <v>0</v>
      </c>
      <c r="TD95" s="440"/>
      <c r="TE95" s="440"/>
      <c r="TG95" s="440"/>
      <c r="TH95" s="440"/>
      <c r="TI95" s="440"/>
      <c r="TJ95" s="440"/>
      <c r="TK95" s="110">
        <f t="shared" si="2722"/>
        <v>0</v>
      </c>
      <c r="TL95" s="440"/>
      <c r="TM95" s="440"/>
      <c r="TN95" s="440"/>
      <c r="TO95" s="440"/>
      <c r="TP95" s="440"/>
      <c r="TQ95" s="440"/>
      <c r="TR95" s="111">
        <f t="shared" si="2723"/>
        <v>0</v>
      </c>
      <c r="TS95" s="440"/>
      <c r="TT95" s="440"/>
      <c r="TV95" s="440"/>
      <c r="TW95" s="440"/>
      <c r="TX95" s="440"/>
      <c r="TY95" s="440"/>
      <c r="TZ95" s="110">
        <f t="shared" si="2724"/>
        <v>0</v>
      </c>
      <c r="UA95" s="440"/>
      <c r="UB95" s="440"/>
      <c r="UC95" s="440"/>
      <c r="UD95" s="440"/>
      <c r="UE95" s="440"/>
      <c r="UF95" s="440"/>
      <c r="UG95" s="111">
        <f t="shared" si="2725"/>
        <v>0</v>
      </c>
      <c r="UH95" s="440"/>
      <c r="UI95" s="440"/>
      <c r="UK95" s="440"/>
      <c r="UL95" s="440"/>
      <c r="UM95" s="440"/>
      <c r="UN95" s="440"/>
      <c r="UO95" s="110">
        <f t="shared" si="2726"/>
        <v>0</v>
      </c>
      <c r="UP95" s="440"/>
      <c r="UQ95" s="440"/>
      <c r="UR95" s="440"/>
      <c r="US95" s="440"/>
      <c r="UT95" s="440"/>
      <c r="UU95" s="440"/>
      <c r="UV95" s="111">
        <f t="shared" si="2727"/>
        <v>0</v>
      </c>
      <c r="UW95" s="440"/>
      <c r="UX95" s="440"/>
      <c r="UZ95" s="440"/>
      <c r="VA95" s="440"/>
      <c r="VB95" s="440"/>
      <c r="VC95" s="440"/>
      <c r="VD95" s="110">
        <f t="shared" si="2728"/>
        <v>0</v>
      </c>
      <c r="VE95" s="440"/>
      <c r="VF95" s="440"/>
      <c r="VG95" s="440"/>
      <c r="VH95" s="440"/>
      <c r="VI95" s="440"/>
      <c r="VJ95" s="440"/>
      <c r="VK95" s="111">
        <f t="shared" si="2729"/>
        <v>0</v>
      </c>
      <c r="VL95" s="440"/>
      <c r="VM95" s="440"/>
      <c r="VO95" s="440"/>
      <c r="VP95" s="440"/>
      <c r="VQ95" s="440"/>
      <c r="VR95" s="440"/>
      <c r="VS95" s="110">
        <f t="shared" si="2730"/>
        <v>0</v>
      </c>
      <c r="VT95" s="440"/>
      <c r="VU95" s="440"/>
      <c r="VV95" s="440"/>
      <c r="VW95" s="440"/>
      <c r="VX95" s="440"/>
      <c r="VY95" s="440"/>
      <c r="VZ95" s="111">
        <f t="shared" si="2731"/>
        <v>0</v>
      </c>
      <c r="WA95" s="440"/>
      <c r="WB95" s="440"/>
      <c r="WD95" s="440"/>
      <c r="WE95" s="440"/>
      <c r="WF95" s="440"/>
      <c r="WG95" s="440"/>
      <c r="WH95" s="110">
        <f t="shared" si="2732"/>
        <v>0</v>
      </c>
      <c r="WI95" s="440"/>
      <c r="WJ95" s="440"/>
      <c r="WK95" s="440"/>
      <c r="WL95" s="440"/>
      <c r="WM95" s="440"/>
      <c r="WN95" s="440"/>
      <c r="WO95" s="111">
        <f t="shared" si="2733"/>
        <v>0</v>
      </c>
      <c r="WP95" s="440"/>
      <c r="WQ95" s="440"/>
      <c r="WS95" s="440"/>
      <c r="WT95" s="440"/>
      <c r="WU95" s="440"/>
      <c r="WV95" s="440"/>
      <c r="WW95" s="110">
        <f t="shared" si="2734"/>
        <v>0</v>
      </c>
      <c r="WX95" s="440"/>
      <c r="WY95" s="440"/>
      <c r="WZ95" s="440"/>
      <c r="XA95" s="440"/>
      <c r="XB95" s="440"/>
      <c r="XC95" s="440"/>
      <c r="XD95" s="111">
        <f t="shared" si="2735"/>
        <v>0</v>
      </c>
      <c r="XE95" s="440"/>
      <c r="XF95" s="440"/>
      <c r="XH95" s="440"/>
      <c r="XI95" s="440"/>
      <c r="XJ95" s="440"/>
      <c r="XK95" s="440"/>
      <c r="XL95" s="110">
        <f t="shared" si="2736"/>
        <v>0</v>
      </c>
      <c r="XM95" s="440"/>
      <c r="XN95" s="440"/>
      <c r="XO95" s="440"/>
      <c r="XP95" s="440"/>
      <c r="XQ95" s="440"/>
      <c r="XR95" s="440"/>
      <c r="XS95" s="111">
        <f t="shared" si="2737"/>
        <v>0</v>
      </c>
      <c r="XT95" s="440"/>
      <c r="XU95" s="440"/>
      <c r="XW95" s="440"/>
      <c r="XX95" s="440"/>
      <c r="XY95" s="440"/>
      <c r="XZ95" s="440"/>
      <c r="YA95" s="110">
        <f t="shared" si="2738"/>
        <v>0</v>
      </c>
      <c r="YB95" s="440"/>
      <c r="YC95" s="440"/>
      <c r="YD95" s="440"/>
      <c r="YE95" s="440"/>
      <c r="YF95" s="440"/>
      <c r="YG95" s="440"/>
      <c r="YH95" s="111">
        <f t="shared" si="2739"/>
        <v>0</v>
      </c>
      <c r="YI95" s="440"/>
      <c r="YJ95" s="440"/>
      <c r="YL95" s="440"/>
      <c r="YM95" s="440"/>
      <c r="YN95" s="440"/>
      <c r="YO95" s="440"/>
      <c r="YP95" s="110">
        <f t="shared" si="2740"/>
        <v>0</v>
      </c>
      <c r="YQ95" s="440"/>
      <c r="YR95" s="440"/>
      <c r="YS95" s="440"/>
      <c r="YT95" s="440"/>
      <c r="YU95" s="440"/>
      <c r="YV95" s="440"/>
      <c r="YW95" s="111">
        <f t="shared" si="2741"/>
        <v>0</v>
      </c>
      <c r="YX95" s="440"/>
      <c r="YY95" s="440"/>
      <c r="ZA95" s="440"/>
      <c r="ZB95" s="440"/>
      <c r="ZC95" s="440"/>
      <c r="ZD95" s="440"/>
      <c r="ZE95" s="110">
        <f t="shared" si="2742"/>
        <v>0</v>
      </c>
      <c r="ZF95" s="440"/>
      <c r="ZG95" s="440"/>
      <c r="ZH95" s="440"/>
      <c r="ZI95" s="440"/>
      <c r="ZJ95" s="440"/>
      <c r="ZK95" s="440"/>
      <c r="ZL95" s="111">
        <f t="shared" si="2743"/>
        <v>0</v>
      </c>
      <c r="ZM95" s="440"/>
      <c r="ZN95" s="440"/>
      <c r="ZP95" s="440"/>
      <c r="ZQ95" s="440"/>
      <c r="ZR95" s="440"/>
      <c r="ZS95" s="440"/>
      <c r="ZT95" s="110">
        <f t="shared" si="2744"/>
        <v>0</v>
      </c>
      <c r="ZU95" s="440"/>
      <c r="ZV95" s="440"/>
      <c r="ZW95" s="440"/>
      <c r="ZX95" s="440"/>
      <c r="ZY95" s="440"/>
      <c r="ZZ95" s="440"/>
      <c r="AAA95" s="111">
        <f t="shared" si="2745"/>
        <v>0</v>
      </c>
      <c r="AAB95" s="440"/>
      <c r="AAC95" s="440"/>
      <c r="AAE95" s="440"/>
      <c r="AAF95" s="440"/>
      <c r="AAG95" s="440"/>
      <c r="AAH95" s="440"/>
      <c r="AAI95" s="110">
        <f t="shared" si="2746"/>
        <v>0</v>
      </c>
      <c r="AAJ95" s="440"/>
      <c r="AAK95" s="440"/>
      <c r="AAL95" s="440"/>
      <c r="AAM95" s="440"/>
      <c r="AAN95" s="440"/>
      <c r="AAO95" s="440"/>
      <c r="AAP95" s="111">
        <f t="shared" si="2747"/>
        <v>0</v>
      </c>
      <c r="AAQ95" s="440"/>
      <c r="AAR95" s="440"/>
      <c r="AAT95" s="440"/>
      <c r="AAU95" s="440"/>
      <c r="AAV95" s="440"/>
      <c r="AAW95" s="440"/>
      <c r="AAX95" s="110">
        <f t="shared" si="2748"/>
        <v>0</v>
      </c>
      <c r="AAY95" s="440"/>
      <c r="AAZ95" s="440"/>
      <c r="ABA95" s="440"/>
      <c r="ABB95" s="440"/>
      <c r="ABC95" s="440"/>
      <c r="ABD95" s="440"/>
      <c r="ABE95" s="111">
        <f t="shared" si="2749"/>
        <v>0</v>
      </c>
      <c r="ABF95" s="440"/>
      <c r="ABG95" s="440"/>
      <c r="ABI95" s="440"/>
      <c r="ABJ95" s="440"/>
      <c r="ABK95" s="440"/>
      <c r="ABL95" s="440"/>
      <c r="ABM95" s="110">
        <f t="shared" si="2750"/>
        <v>0</v>
      </c>
      <c r="ABN95" s="440"/>
      <c r="ABO95" s="440"/>
      <c r="ABP95" s="440"/>
      <c r="ABQ95" s="440"/>
      <c r="ABR95" s="440"/>
      <c r="ABS95" s="440"/>
      <c r="ABT95" s="111">
        <f t="shared" si="2751"/>
        <v>0</v>
      </c>
      <c r="ABU95" s="440"/>
      <c r="ABV95" s="440"/>
      <c r="ABX95" s="440"/>
      <c r="ABY95" s="440"/>
      <c r="ABZ95" s="440"/>
      <c r="ACA95" s="440"/>
      <c r="ACB95" s="110">
        <f t="shared" si="2752"/>
        <v>0</v>
      </c>
      <c r="ACC95" s="440"/>
      <c r="ACD95" s="440"/>
      <c r="ACE95" s="440"/>
      <c r="ACF95" s="440"/>
      <c r="ACG95" s="440"/>
      <c r="ACH95" s="440"/>
      <c r="ACI95" s="111">
        <f t="shared" si="2753"/>
        <v>0</v>
      </c>
      <c r="ACJ95" s="440"/>
      <c r="ACK95" s="440"/>
      <c r="ACM95" s="440"/>
      <c r="ACN95" s="440"/>
      <c r="ACO95" s="440"/>
      <c r="ACP95" s="440"/>
      <c r="ACQ95" s="110">
        <f t="shared" si="2754"/>
        <v>0</v>
      </c>
      <c r="ACR95" s="440"/>
      <c r="ACS95" s="440"/>
      <c r="ACT95" s="440"/>
      <c r="ACU95" s="440"/>
      <c r="ACV95" s="440"/>
      <c r="ACW95" s="440"/>
      <c r="ACX95" s="111">
        <f t="shared" si="2755"/>
        <v>0</v>
      </c>
      <c r="ACY95" s="440"/>
      <c r="ACZ95" s="440"/>
      <c r="ADB95" s="440"/>
      <c r="ADC95" s="440"/>
      <c r="ADD95" s="440"/>
      <c r="ADE95" s="440"/>
      <c r="ADF95" s="110">
        <f t="shared" si="2756"/>
        <v>0</v>
      </c>
      <c r="ADG95" s="440"/>
      <c r="ADH95" s="440"/>
      <c r="ADI95" s="440"/>
      <c r="ADJ95" s="440"/>
      <c r="ADK95" s="440"/>
      <c r="ADL95" s="440"/>
      <c r="ADM95" s="111">
        <f t="shared" si="2757"/>
        <v>0</v>
      </c>
      <c r="ADN95" s="440"/>
      <c r="ADO95" s="440"/>
      <c r="ADQ95" s="440"/>
      <c r="ADR95" s="440"/>
      <c r="ADS95" s="440"/>
      <c r="ADT95" s="440"/>
      <c r="ADU95" s="110">
        <f t="shared" si="2758"/>
        <v>0</v>
      </c>
      <c r="ADV95" s="440"/>
      <c r="ADW95" s="440"/>
      <c r="ADX95" s="440"/>
      <c r="ADY95" s="440"/>
      <c r="ADZ95" s="440"/>
      <c r="AEA95" s="440"/>
      <c r="AEB95" s="111">
        <f t="shared" si="2759"/>
        <v>0</v>
      </c>
      <c r="AEC95" s="440"/>
      <c r="AED95" s="440"/>
      <c r="AEF95" s="440"/>
      <c r="AEG95" s="440"/>
      <c r="AEH95" s="440"/>
      <c r="AEI95" s="440"/>
      <c r="AEJ95" s="110">
        <f t="shared" si="2760"/>
        <v>0</v>
      </c>
      <c r="AEK95" s="440"/>
      <c r="AEL95" s="440"/>
      <c r="AEM95" s="440"/>
      <c r="AEN95" s="440"/>
      <c r="AEO95" s="440"/>
      <c r="AEP95" s="440"/>
      <c r="AEQ95" s="111">
        <f t="shared" si="2761"/>
        <v>0</v>
      </c>
      <c r="AER95" s="440"/>
      <c r="AES95" s="440"/>
      <c r="AEU95" s="440"/>
      <c r="AEV95" s="440"/>
      <c r="AEW95" s="440"/>
      <c r="AEX95" s="440"/>
      <c r="AEY95" s="110">
        <f t="shared" si="2762"/>
        <v>0</v>
      </c>
      <c r="AEZ95" s="440"/>
      <c r="AFA95" s="440"/>
      <c r="AFB95" s="440"/>
      <c r="AFC95" s="440"/>
      <c r="AFD95" s="440"/>
      <c r="AFE95" s="440"/>
      <c r="AFF95" s="111">
        <f t="shared" si="2763"/>
        <v>0</v>
      </c>
      <c r="AFG95" s="440"/>
      <c r="AFH95" s="440"/>
      <c r="AFJ95" s="440"/>
      <c r="AFK95" s="440"/>
      <c r="AFL95" s="440"/>
      <c r="AFM95" s="440"/>
      <c r="AFN95" s="110">
        <f t="shared" si="2764"/>
        <v>0</v>
      </c>
      <c r="AFO95" s="440"/>
      <c r="AFP95" s="440"/>
      <c r="AFQ95" s="440"/>
      <c r="AFR95" s="440"/>
      <c r="AFS95" s="440"/>
      <c r="AFT95" s="440"/>
      <c r="AFU95" s="111">
        <f t="shared" si="2765"/>
        <v>0</v>
      </c>
      <c r="AFV95" s="440"/>
      <c r="AFW95" s="440"/>
      <c r="AFY95" s="440"/>
      <c r="AFZ95" s="440"/>
      <c r="AGA95" s="440"/>
      <c r="AGB95" s="440"/>
      <c r="AGC95" s="110">
        <f t="shared" si="2766"/>
        <v>0</v>
      </c>
      <c r="AGD95" s="440"/>
      <c r="AGE95" s="440"/>
      <c r="AGF95" s="440"/>
      <c r="AGG95" s="440"/>
      <c r="AGH95" s="440"/>
      <c r="AGI95" s="440"/>
      <c r="AGJ95" s="111">
        <f t="shared" si="2767"/>
        <v>0</v>
      </c>
      <c r="AGK95" s="440"/>
      <c r="AGL95" s="440"/>
      <c r="AGN95" s="440"/>
      <c r="AGO95" s="440"/>
      <c r="AGP95" s="440"/>
      <c r="AGQ95" s="440"/>
      <c r="AGR95" s="110">
        <f t="shared" si="2768"/>
        <v>0</v>
      </c>
      <c r="AGS95" s="440"/>
      <c r="AGT95" s="440"/>
      <c r="AGU95" s="440"/>
      <c r="AGV95" s="440"/>
      <c r="AGW95" s="440"/>
      <c r="AGX95" s="440"/>
      <c r="AGY95" s="111">
        <f t="shared" si="2769"/>
        <v>0</v>
      </c>
      <c r="AGZ95" s="440"/>
      <c r="AHA95" s="440"/>
      <c r="AHC95" s="440"/>
      <c r="AHD95" s="440"/>
      <c r="AHE95" s="440"/>
      <c r="AHF95" s="440"/>
      <c r="AHG95" s="110">
        <f t="shared" si="2770"/>
        <v>0</v>
      </c>
      <c r="AHH95" s="440"/>
      <c r="AHI95" s="440"/>
      <c r="AHJ95" s="440"/>
      <c r="AHK95" s="440"/>
      <c r="AHL95" s="440"/>
      <c r="AHM95" s="440"/>
      <c r="AHN95" s="111">
        <f t="shared" si="2771"/>
        <v>0</v>
      </c>
      <c r="AHO95" s="440"/>
      <c r="AHP95" s="440"/>
      <c r="AHR95" s="440"/>
      <c r="AHS95" s="440"/>
      <c r="AHT95" s="440"/>
      <c r="AHU95" s="440"/>
      <c r="AHV95" s="110">
        <f t="shared" si="2772"/>
        <v>0</v>
      </c>
      <c r="AHW95" s="440"/>
      <c r="AHX95" s="440"/>
      <c r="AHY95" s="440"/>
      <c r="AHZ95" s="440"/>
      <c r="AIA95" s="440"/>
      <c r="AIB95" s="440"/>
      <c r="AIC95" s="111">
        <f t="shared" si="2773"/>
        <v>0</v>
      </c>
      <c r="AID95" s="440"/>
      <c r="AIE95" s="440"/>
    </row>
    <row r="96" spans="1:915" ht="28.8" x14ac:dyDescent="0.3">
      <c r="A96" s="33" t="s">
        <v>140</v>
      </c>
      <c r="B96" s="34" t="s">
        <v>146</v>
      </c>
      <c r="C96" s="439"/>
      <c r="D96" s="440"/>
      <c r="E96" s="440"/>
      <c r="F96" s="440"/>
      <c r="G96" s="110">
        <f t="shared" si="2652"/>
        <v>0</v>
      </c>
      <c r="H96" s="440"/>
      <c r="I96" s="440"/>
      <c r="J96" s="440"/>
      <c r="K96" s="440"/>
      <c r="L96" s="440"/>
      <c r="M96" s="440"/>
      <c r="N96" s="111">
        <f t="shared" si="2653"/>
        <v>0</v>
      </c>
      <c r="O96" s="440"/>
      <c r="P96" s="440"/>
      <c r="Q96" s="440"/>
      <c r="R96" s="440"/>
      <c r="S96" s="440"/>
      <c r="T96" s="440"/>
      <c r="U96" s="110">
        <f t="shared" si="2654"/>
        <v>0</v>
      </c>
      <c r="V96" s="440"/>
      <c r="W96" s="440"/>
      <c r="X96" s="440"/>
      <c r="Y96" s="440"/>
      <c r="Z96" s="440"/>
      <c r="AA96" s="440"/>
      <c r="AB96" s="111">
        <f t="shared" si="2655"/>
        <v>0</v>
      </c>
      <c r="AC96" s="440"/>
      <c r="AD96" s="440"/>
      <c r="AF96" s="440"/>
      <c r="AG96" s="440"/>
      <c r="AH96" s="440"/>
      <c r="AI96" s="440"/>
      <c r="AJ96" s="110">
        <f t="shared" si="2656"/>
        <v>0</v>
      </c>
      <c r="AK96" s="440"/>
      <c r="AL96" s="440"/>
      <c r="AM96" s="440"/>
      <c r="AN96" s="440"/>
      <c r="AO96" s="440"/>
      <c r="AP96" s="440"/>
      <c r="AQ96" s="111">
        <f t="shared" si="2657"/>
        <v>0</v>
      </c>
      <c r="AR96" s="440"/>
      <c r="AS96" s="440"/>
      <c r="AU96" s="440"/>
      <c r="AV96" s="440"/>
      <c r="AW96" s="440"/>
      <c r="AX96" s="440"/>
      <c r="AY96" s="110">
        <f t="shared" si="2658"/>
        <v>0</v>
      </c>
      <c r="AZ96" s="440"/>
      <c r="BA96" s="440"/>
      <c r="BB96" s="440"/>
      <c r="BC96" s="440"/>
      <c r="BD96" s="440"/>
      <c r="BE96" s="440"/>
      <c r="BF96" s="111">
        <f t="shared" si="2659"/>
        <v>0</v>
      </c>
      <c r="BG96" s="440"/>
      <c r="BH96" s="440"/>
      <c r="BJ96" s="440"/>
      <c r="BK96" s="440"/>
      <c r="BL96" s="440"/>
      <c r="BM96" s="440"/>
      <c r="BN96" s="110">
        <f t="shared" si="2660"/>
        <v>0</v>
      </c>
      <c r="BO96" s="440"/>
      <c r="BP96" s="440"/>
      <c r="BQ96" s="440"/>
      <c r="BR96" s="440"/>
      <c r="BS96" s="440"/>
      <c r="BT96" s="440"/>
      <c r="BU96" s="111">
        <f t="shared" si="2661"/>
        <v>0</v>
      </c>
      <c r="BV96" s="440"/>
      <c r="BW96" s="440"/>
      <c r="BY96" s="440"/>
      <c r="BZ96" s="440"/>
      <c r="CA96" s="440"/>
      <c r="CB96" s="440"/>
      <c r="CC96" s="110">
        <f t="shared" si="2662"/>
        <v>0</v>
      </c>
      <c r="CD96" s="440"/>
      <c r="CE96" s="440"/>
      <c r="CF96" s="440"/>
      <c r="CG96" s="440"/>
      <c r="CH96" s="440"/>
      <c r="CI96" s="440"/>
      <c r="CJ96" s="111">
        <f t="shared" si="2663"/>
        <v>0</v>
      </c>
      <c r="CK96" s="440"/>
      <c r="CL96" s="440"/>
      <c r="CN96" s="440"/>
      <c r="CO96" s="440"/>
      <c r="CP96" s="440"/>
      <c r="CQ96" s="440"/>
      <c r="CR96" s="110">
        <f t="shared" si="2664"/>
        <v>0</v>
      </c>
      <c r="CS96" s="440"/>
      <c r="CT96" s="440"/>
      <c r="CU96" s="440"/>
      <c r="CV96" s="440"/>
      <c r="CW96" s="440"/>
      <c r="CX96" s="440"/>
      <c r="CY96" s="111">
        <f t="shared" si="2665"/>
        <v>0</v>
      </c>
      <c r="CZ96" s="440"/>
      <c r="DA96" s="440"/>
      <c r="DC96" s="440"/>
      <c r="DD96" s="440"/>
      <c r="DE96" s="440"/>
      <c r="DF96" s="440"/>
      <c r="DG96" s="110">
        <f t="shared" si="2666"/>
        <v>0</v>
      </c>
      <c r="DH96" s="440"/>
      <c r="DI96" s="440"/>
      <c r="DJ96" s="440"/>
      <c r="DK96" s="440"/>
      <c r="DL96" s="440"/>
      <c r="DM96" s="440"/>
      <c r="DN96" s="111">
        <f t="shared" si="2667"/>
        <v>0</v>
      </c>
      <c r="DO96" s="440"/>
      <c r="DP96" s="440"/>
      <c r="DR96" s="440"/>
      <c r="DS96" s="440"/>
      <c r="DT96" s="440"/>
      <c r="DU96" s="440"/>
      <c r="DV96" s="110">
        <f t="shared" si="2668"/>
        <v>0</v>
      </c>
      <c r="DW96" s="440"/>
      <c r="DX96" s="440"/>
      <c r="DY96" s="440"/>
      <c r="DZ96" s="440"/>
      <c r="EA96" s="440"/>
      <c r="EB96" s="440"/>
      <c r="EC96" s="111">
        <f t="shared" si="2669"/>
        <v>0</v>
      </c>
      <c r="ED96" s="440"/>
      <c r="EE96" s="440"/>
      <c r="EG96" s="440"/>
      <c r="EH96" s="440"/>
      <c r="EI96" s="440"/>
      <c r="EJ96" s="440"/>
      <c r="EK96" s="110">
        <f t="shared" si="2670"/>
        <v>0</v>
      </c>
      <c r="EL96" s="440"/>
      <c r="EM96" s="440"/>
      <c r="EN96" s="440"/>
      <c r="EO96" s="440"/>
      <c r="EP96" s="440"/>
      <c r="EQ96" s="440"/>
      <c r="ER96" s="111">
        <f t="shared" si="2671"/>
        <v>0</v>
      </c>
      <c r="ES96" s="440"/>
      <c r="ET96" s="440"/>
      <c r="EV96" s="440"/>
      <c r="EW96" s="440"/>
      <c r="EX96" s="440"/>
      <c r="EY96" s="440"/>
      <c r="EZ96" s="110">
        <f t="shared" si="2672"/>
        <v>0</v>
      </c>
      <c r="FA96" s="440"/>
      <c r="FB96" s="440"/>
      <c r="FC96" s="440"/>
      <c r="FD96" s="440"/>
      <c r="FE96" s="440"/>
      <c r="FF96" s="440"/>
      <c r="FG96" s="111">
        <f t="shared" si="2673"/>
        <v>0</v>
      </c>
      <c r="FH96" s="440"/>
      <c r="FI96" s="440"/>
      <c r="FK96" s="440"/>
      <c r="FL96" s="440"/>
      <c r="FM96" s="440"/>
      <c r="FN96" s="440"/>
      <c r="FO96" s="110">
        <f t="shared" si="2674"/>
        <v>0</v>
      </c>
      <c r="FP96" s="440"/>
      <c r="FQ96" s="440"/>
      <c r="FR96" s="440"/>
      <c r="FS96" s="440"/>
      <c r="FT96" s="440"/>
      <c r="FU96" s="440"/>
      <c r="FV96" s="111">
        <f t="shared" si="2675"/>
        <v>0</v>
      </c>
      <c r="FW96" s="440"/>
      <c r="FX96" s="440"/>
      <c r="FZ96" s="440"/>
      <c r="GA96" s="440"/>
      <c r="GB96" s="440"/>
      <c r="GC96" s="440"/>
      <c r="GD96" s="110">
        <f t="shared" si="2676"/>
        <v>0</v>
      </c>
      <c r="GE96" s="440"/>
      <c r="GF96" s="440"/>
      <c r="GG96" s="440"/>
      <c r="GH96" s="440"/>
      <c r="GI96" s="440"/>
      <c r="GJ96" s="440"/>
      <c r="GK96" s="111">
        <f t="shared" si="2677"/>
        <v>0</v>
      </c>
      <c r="GL96" s="440"/>
      <c r="GM96" s="440"/>
      <c r="GO96" s="440"/>
      <c r="GP96" s="440"/>
      <c r="GQ96" s="440"/>
      <c r="GR96" s="440"/>
      <c r="GS96" s="110">
        <f t="shared" si="2678"/>
        <v>0</v>
      </c>
      <c r="GT96" s="440"/>
      <c r="GU96" s="440"/>
      <c r="GV96" s="440"/>
      <c r="GW96" s="440"/>
      <c r="GX96" s="440"/>
      <c r="GY96" s="440"/>
      <c r="GZ96" s="111">
        <f t="shared" si="2679"/>
        <v>0</v>
      </c>
      <c r="HA96" s="440"/>
      <c r="HB96" s="440"/>
      <c r="HD96" s="440"/>
      <c r="HE96" s="440"/>
      <c r="HF96" s="440"/>
      <c r="HG96" s="440"/>
      <c r="HH96" s="110">
        <f t="shared" si="2680"/>
        <v>0</v>
      </c>
      <c r="HI96" s="440"/>
      <c r="HJ96" s="440"/>
      <c r="HK96" s="440"/>
      <c r="HL96" s="440"/>
      <c r="HM96" s="440"/>
      <c r="HN96" s="440"/>
      <c r="HO96" s="111">
        <f t="shared" si="2681"/>
        <v>0</v>
      </c>
      <c r="HP96" s="440"/>
      <c r="HQ96" s="440"/>
      <c r="HS96" s="440"/>
      <c r="HT96" s="440"/>
      <c r="HU96" s="440"/>
      <c r="HV96" s="440"/>
      <c r="HW96" s="110">
        <f t="shared" si="2682"/>
        <v>0</v>
      </c>
      <c r="HX96" s="440"/>
      <c r="HY96" s="440"/>
      <c r="HZ96" s="440"/>
      <c r="IA96" s="440"/>
      <c r="IB96" s="440"/>
      <c r="IC96" s="440"/>
      <c r="ID96" s="111">
        <f t="shared" si="2683"/>
        <v>0</v>
      </c>
      <c r="IE96" s="440"/>
      <c r="IF96" s="440"/>
      <c r="IH96" s="440"/>
      <c r="II96" s="440"/>
      <c r="IJ96" s="440"/>
      <c r="IK96" s="440"/>
      <c r="IL96" s="110">
        <f t="shared" si="2684"/>
        <v>0</v>
      </c>
      <c r="IM96" s="440"/>
      <c r="IN96" s="440"/>
      <c r="IO96" s="440"/>
      <c r="IP96" s="440"/>
      <c r="IQ96" s="440"/>
      <c r="IR96" s="440"/>
      <c r="IS96" s="111">
        <f t="shared" si="2685"/>
        <v>0</v>
      </c>
      <c r="IT96" s="440"/>
      <c r="IU96" s="440"/>
      <c r="IW96" s="440"/>
      <c r="IX96" s="440"/>
      <c r="IY96" s="440"/>
      <c r="IZ96" s="440"/>
      <c r="JA96" s="110">
        <f t="shared" si="2686"/>
        <v>0</v>
      </c>
      <c r="JB96" s="440"/>
      <c r="JC96" s="440"/>
      <c r="JD96" s="440"/>
      <c r="JE96" s="440"/>
      <c r="JF96" s="440"/>
      <c r="JG96" s="440"/>
      <c r="JH96" s="111">
        <f t="shared" si="2687"/>
        <v>0</v>
      </c>
      <c r="JI96" s="440"/>
      <c r="JJ96" s="440"/>
      <c r="JL96" s="440"/>
      <c r="JM96" s="440"/>
      <c r="JN96" s="440"/>
      <c r="JO96" s="440"/>
      <c r="JP96" s="110">
        <f t="shared" si="2688"/>
        <v>0</v>
      </c>
      <c r="JQ96" s="440"/>
      <c r="JR96" s="440"/>
      <c r="JS96" s="440"/>
      <c r="JT96" s="440"/>
      <c r="JU96" s="440"/>
      <c r="JV96" s="440"/>
      <c r="JW96" s="111">
        <f t="shared" si="2689"/>
        <v>0</v>
      </c>
      <c r="JX96" s="440"/>
      <c r="JY96" s="440"/>
      <c r="KA96" s="440"/>
      <c r="KB96" s="440"/>
      <c r="KC96" s="440"/>
      <c r="KD96" s="440"/>
      <c r="KE96" s="110">
        <f t="shared" si="2690"/>
        <v>0</v>
      </c>
      <c r="KF96" s="440"/>
      <c r="KG96" s="440"/>
      <c r="KH96" s="440"/>
      <c r="KI96" s="440"/>
      <c r="KJ96" s="440"/>
      <c r="KK96" s="440"/>
      <c r="KL96" s="111">
        <f t="shared" si="2691"/>
        <v>0</v>
      </c>
      <c r="KM96" s="440"/>
      <c r="KN96" s="440"/>
      <c r="KP96" s="440"/>
      <c r="KQ96" s="440"/>
      <c r="KR96" s="440"/>
      <c r="KS96" s="440"/>
      <c r="KT96" s="110">
        <f t="shared" si="2692"/>
        <v>0</v>
      </c>
      <c r="KU96" s="440"/>
      <c r="KV96" s="440"/>
      <c r="KW96" s="440"/>
      <c r="KX96" s="440"/>
      <c r="KY96" s="440"/>
      <c r="KZ96" s="440"/>
      <c r="LA96" s="111">
        <f t="shared" si="2693"/>
        <v>0</v>
      </c>
      <c r="LB96" s="440"/>
      <c r="LC96" s="440"/>
      <c r="LE96" s="440"/>
      <c r="LF96" s="440"/>
      <c r="LG96" s="440"/>
      <c r="LH96" s="440"/>
      <c r="LI96" s="110">
        <f t="shared" si="2694"/>
        <v>0</v>
      </c>
      <c r="LJ96" s="440"/>
      <c r="LK96" s="440"/>
      <c r="LL96" s="440"/>
      <c r="LM96" s="440"/>
      <c r="LN96" s="440"/>
      <c r="LO96" s="440"/>
      <c r="LP96" s="111">
        <f t="shared" si="2695"/>
        <v>0</v>
      </c>
      <c r="LQ96" s="440"/>
      <c r="LR96" s="440"/>
      <c r="LT96" s="440"/>
      <c r="LU96" s="440"/>
      <c r="LV96" s="440"/>
      <c r="LW96" s="440"/>
      <c r="LX96" s="110">
        <f t="shared" si="2696"/>
        <v>0</v>
      </c>
      <c r="LY96" s="440"/>
      <c r="LZ96" s="440"/>
      <c r="MA96" s="440"/>
      <c r="MB96" s="440"/>
      <c r="MC96" s="440"/>
      <c r="MD96" s="440"/>
      <c r="ME96" s="111">
        <f t="shared" si="2697"/>
        <v>0</v>
      </c>
      <c r="MF96" s="440"/>
      <c r="MG96" s="440"/>
      <c r="MI96" s="440"/>
      <c r="MJ96" s="440"/>
      <c r="MK96" s="440"/>
      <c r="ML96" s="440"/>
      <c r="MM96" s="110">
        <f t="shared" si="2698"/>
        <v>0</v>
      </c>
      <c r="MN96" s="440"/>
      <c r="MO96" s="440"/>
      <c r="MP96" s="440"/>
      <c r="MQ96" s="440"/>
      <c r="MR96" s="440"/>
      <c r="MS96" s="440"/>
      <c r="MT96" s="111">
        <f t="shared" si="2699"/>
        <v>0</v>
      </c>
      <c r="MU96" s="440"/>
      <c r="MV96" s="440"/>
      <c r="MX96" s="440"/>
      <c r="MY96" s="440"/>
      <c r="MZ96" s="440"/>
      <c r="NA96" s="440"/>
      <c r="NB96" s="110">
        <f t="shared" si="2700"/>
        <v>0</v>
      </c>
      <c r="NC96" s="440"/>
      <c r="ND96" s="440"/>
      <c r="NE96" s="440"/>
      <c r="NF96" s="440"/>
      <c r="NG96" s="440"/>
      <c r="NH96" s="440"/>
      <c r="NI96" s="111">
        <f t="shared" si="2701"/>
        <v>0</v>
      </c>
      <c r="NJ96" s="440"/>
      <c r="NK96" s="440"/>
      <c r="NM96" s="440"/>
      <c r="NN96" s="440"/>
      <c r="NO96" s="440"/>
      <c r="NP96" s="440"/>
      <c r="NQ96" s="110">
        <f t="shared" si="2702"/>
        <v>0</v>
      </c>
      <c r="NR96" s="440"/>
      <c r="NS96" s="440"/>
      <c r="NT96" s="440"/>
      <c r="NU96" s="440"/>
      <c r="NV96" s="440"/>
      <c r="NW96" s="440"/>
      <c r="NX96" s="111">
        <f t="shared" si="2703"/>
        <v>0</v>
      </c>
      <c r="NY96" s="440"/>
      <c r="NZ96" s="440"/>
      <c r="OB96" s="440"/>
      <c r="OC96" s="440"/>
      <c r="OD96" s="440"/>
      <c r="OE96" s="440"/>
      <c r="OF96" s="110">
        <f t="shared" si="2704"/>
        <v>0</v>
      </c>
      <c r="OG96" s="440"/>
      <c r="OH96" s="440"/>
      <c r="OI96" s="440"/>
      <c r="OJ96" s="440"/>
      <c r="OK96" s="440"/>
      <c r="OL96" s="440"/>
      <c r="OM96" s="111">
        <f t="shared" si="2705"/>
        <v>0</v>
      </c>
      <c r="ON96" s="440"/>
      <c r="OO96" s="440"/>
      <c r="OQ96" s="440"/>
      <c r="OR96" s="440"/>
      <c r="OS96" s="440"/>
      <c r="OT96" s="440"/>
      <c r="OU96" s="110">
        <f t="shared" si="2706"/>
        <v>0</v>
      </c>
      <c r="OV96" s="440"/>
      <c r="OW96" s="440"/>
      <c r="OX96" s="440"/>
      <c r="OY96" s="440"/>
      <c r="OZ96" s="440"/>
      <c r="PA96" s="440"/>
      <c r="PB96" s="111">
        <f t="shared" si="2707"/>
        <v>0</v>
      </c>
      <c r="PC96" s="440"/>
      <c r="PD96" s="440"/>
      <c r="PF96" s="440"/>
      <c r="PG96" s="440"/>
      <c r="PH96" s="440"/>
      <c r="PI96" s="440"/>
      <c r="PJ96" s="110">
        <f t="shared" si="2708"/>
        <v>0</v>
      </c>
      <c r="PK96" s="440"/>
      <c r="PL96" s="440"/>
      <c r="PM96" s="440"/>
      <c r="PN96" s="440"/>
      <c r="PO96" s="440"/>
      <c r="PP96" s="440"/>
      <c r="PQ96" s="111">
        <f t="shared" si="2709"/>
        <v>0</v>
      </c>
      <c r="PR96" s="440"/>
      <c r="PS96" s="440"/>
      <c r="PU96" s="440"/>
      <c r="PV96" s="440"/>
      <c r="PW96" s="440"/>
      <c r="PX96" s="440"/>
      <c r="PY96" s="110">
        <f t="shared" si="2710"/>
        <v>0</v>
      </c>
      <c r="PZ96" s="440"/>
      <c r="QA96" s="440"/>
      <c r="QB96" s="440"/>
      <c r="QC96" s="440"/>
      <c r="QD96" s="440"/>
      <c r="QE96" s="440"/>
      <c r="QF96" s="111">
        <f t="shared" si="2711"/>
        <v>0</v>
      </c>
      <c r="QG96" s="440"/>
      <c r="QH96" s="440"/>
      <c r="QJ96" s="440"/>
      <c r="QK96" s="440"/>
      <c r="QL96" s="440"/>
      <c r="QM96" s="440"/>
      <c r="QN96" s="110">
        <f t="shared" si="2712"/>
        <v>0</v>
      </c>
      <c r="QO96" s="440"/>
      <c r="QP96" s="440"/>
      <c r="QQ96" s="440"/>
      <c r="QR96" s="440"/>
      <c r="QS96" s="440"/>
      <c r="QT96" s="440"/>
      <c r="QU96" s="111">
        <f t="shared" si="2713"/>
        <v>0</v>
      </c>
      <c r="QV96" s="440"/>
      <c r="QW96" s="440"/>
      <c r="QY96" s="440"/>
      <c r="QZ96" s="440"/>
      <c r="RA96" s="440"/>
      <c r="RB96" s="440"/>
      <c r="RC96" s="110">
        <f t="shared" si="2714"/>
        <v>0</v>
      </c>
      <c r="RD96" s="440"/>
      <c r="RE96" s="440"/>
      <c r="RF96" s="440"/>
      <c r="RG96" s="440"/>
      <c r="RH96" s="440"/>
      <c r="RI96" s="440"/>
      <c r="RJ96" s="111">
        <f t="shared" si="2715"/>
        <v>0</v>
      </c>
      <c r="RK96" s="440"/>
      <c r="RL96" s="440"/>
      <c r="RN96" s="440"/>
      <c r="RO96" s="440"/>
      <c r="RP96" s="440"/>
      <c r="RQ96" s="440"/>
      <c r="RR96" s="110">
        <f t="shared" si="2716"/>
        <v>0</v>
      </c>
      <c r="RS96" s="440"/>
      <c r="RT96" s="440"/>
      <c r="RU96" s="440"/>
      <c r="RV96" s="440"/>
      <c r="RW96" s="440"/>
      <c r="RX96" s="440"/>
      <c r="RY96" s="111">
        <f t="shared" si="2717"/>
        <v>0</v>
      </c>
      <c r="RZ96" s="440"/>
      <c r="SA96" s="440"/>
      <c r="SC96" s="440"/>
      <c r="SD96" s="440"/>
      <c r="SE96" s="440"/>
      <c r="SF96" s="440"/>
      <c r="SG96" s="110">
        <f t="shared" si="2718"/>
        <v>0</v>
      </c>
      <c r="SH96" s="440"/>
      <c r="SI96" s="440"/>
      <c r="SJ96" s="440"/>
      <c r="SK96" s="440"/>
      <c r="SL96" s="440"/>
      <c r="SM96" s="440"/>
      <c r="SN96" s="111">
        <f t="shared" si="2719"/>
        <v>0</v>
      </c>
      <c r="SO96" s="440"/>
      <c r="SP96" s="440"/>
      <c r="SR96" s="440"/>
      <c r="SS96" s="440"/>
      <c r="ST96" s="440"/>
      <c r="SU96" s="440"/>
      <c r="SV96" s="110">
        <f t="shared" si="2720"/>
        <v>0</v>
      </c>
      <c r="SW96" s="440"/>
      <c r="SX96" s="440"/>
      <c r="SY96" s="440"/>
      <c r="SZ96" s="440"/>
      <c r="TA96" s="440"/>
      <c r="TB96" s="440"/>
      <c r="TC96" s="111">
        <f t="shared" si="2721"/>
        <v>0</v>
      </c>
      <c r="TD96" s="440"/>
      <c r="TE96" s="440"/>
      <c r="TG96" s="440"/>
      <c r="TH96" s="440"/>
      <c r="TI96" s="440"/>
      <c r="TJ96" s="440"/>
      <c r="TK96" s="110">
        <f t="shared" si="2722"/>
        <v>0</v>
      </c>
      <c r="TL96" s="440"/>
      <c r="TM96" s="440"/>
      <c r="TN96" s="440"/>
      <c r="TO96" s="440"/>
      <c r="TP96" s="440"/>
      <c r="TQ96" s="440"/>
      <c r="TR96" s="111">
        <f t="shared" si="2723"/>
        <v>0</v>
      </c>
      <c r="TS96" s="440"/>
      <c r="TT96" s="440"/>
      <c r="TV96" s="440"/>
      <c r="TW96" s="440"/>
      <c r="TX96" s="440"/>
      <c r="TY96" s="440"/>
      <c r="TZ96" s="110">
        <f t="shared" si="2724"/>
        <v>0</v>
      </c>
      <c r="UA96" s="440"/>
      <c r="UB96" s="440"/>
      <c r="UC96" s="440"/>
      <c r="UD96" s="440"/>
      <c r="UE96" s="440"/>
      <c r="UF96" s="440"/>
      <c r="UG96" s="111">
        <f t="shared" si="2725"/>
        <v>0</v>
      </c>
      <c r="UH96" s="440"/>
      <c r="UI96" s="440"/>
      <c r="UK96" s="440"/>
      <c r="UL96" s="440"/>
      <c r="UM96" s="440"/>
      <c r="UN96" s="440"/>
      <c r="UO96" s="110">
        <f t="shared" si="2726"/>
        <v>0</v>
      </c>
      <c r="UP96" s="440"/>
      <c r="UQ96" s="440"/>
      <c r="UR96" s="440"/>
      <c r="US96" s="440"/>
      <c r="UT96" s="440"/>
      <c r="UU96" s="440"/>
      <c r="UV96" s="111">
        <f t="shared" si="2727"/>
        <v>0</v>
      </c>
      <c r="UW96" s="440"/>
      <c r="UX96" s="440"/>
      <c r="UZ96" s="440"/>
      <c r="VA96" s="440"/>
      <c r="VB96" s="440"/>
      <c r="VC96" s="440"/>
      <c r="VD96" s="110">
        <f t="shared" si="2728"/>
        <v>0</v>
      </c>
      <c r="VE96" s="440"/>
      <c r="VF96" s="440"/>
      <c r="VG96" s="440"/>
      <c r="VH96" s="440"/>
      <c r="VI96" s="440"/>
      <c r="VJ96" s="440"/>
      <c r="VK96" s="111">
        <f t="shared" si="2729"/>
        <v>0</v>
      </c>
      <c r="VL96" s="440"/>
      <c r="VM96" s="440"/>
      <c r="VO96" s="440"/>
      <c r="VP96" s="440"/>
      <c r="VQ96" s="440"/>
      <c r="VR96" s="440"/>
      <c r="VS96" s="110">
        <f t="shared" si="2730"/>
        <v>0</v>
      </c>
      <c r="VT96" s="440"/>
      <c r="VU96" s="440"/>
      <c r="VV96" s="440"/>
      <c r="VW96" s="440"/>
      <c r="VX96" s="440"/>
      <c r="VY96" s="440"/>
      <c r="VZ96" s="111">
        <f t="shared" si="2731"/>
        <v>0</v>
      </c>
      <c r="WA96" s="440"/>
      <c r="WB96" s="440"/>
      <c r="WD96" s="440"/>
      <c r="WE96" s="440"/>
      <c r="WF96" s="440"/>
      <c r="WG96" s="440"/>
      <c r="WH96" s="110">
        <f t="shared" si="2732"/>
        <v>0</v>
      </c>
      <c r="WI96" s="440"/>
      <c r="WJ96" s="440"/>
      <c r="WK96" s="440"/>
      <c r="WL96" s="440"/>
      <c r="WM96" s="440"/>
      <c r="WN96" s="440"/>
      <c r="WO96" s="111">
        <f t="shared" si="2733"/>
        <v>0</v>
      </c>
      <c r="WP96" s="440"/>
      <c r="WQ96" s="440"/>
      <c r="WS96" s="440"/>
      <c r="WT96" s="440"/>
      <c r="WU96" s="440"/>
      <c r="WV96" s="440"/>
      <c r="WW96" s="110">
        <f t="shared" si="2734"/>
        <v>0</v>
      </c>
      <c r="WX96" s="440"/>
      <c r="WY96" s="440"/>
      <c r="WZ96" s="440"/>
      <c r="XA96" s="440"/>
      <c r="XB96" s="440"/>
      <c r="XC96" s="440"/>
      <c r="XD96" s="111">
        <f t="shared" si="2735"/>
        <v>0</v>
      </c>
      <c r="XE96" s="440"/>
      <c r="XF96" s="440"/>
      <c r="XH96" s="440"/>
      <c r="XI96" s="440"/>
      <c r="XJ96" s="440"/>
      <c r="XK96" s="440"/>
      <c r="XL96" s="110">
        <f t="shared" si="2736"/>
        <v>0</v>
      </c>
      <c r="XM96" s="440"/>
      <c r="XN96" s="440"/>
      <c r="XO96" s="440"/>
      <c r="XP96" s="440"/>
      <c r="XQ96" s="440"/>
      <c r="XR96" s="440"/>
      <c r="XS96" s="111">
        <f t="shared" si="2737"/>
        <v>0</v>
      </c>
      <c r="XT96" s="440"/>
      <c r="XU96" s="440"/>
      <c r="XW96" s="440"/>
      <c r="XX96" s="440"/>
      <c r="XY96" s="440"/>
      <c r="XZ96" s="440"/>
      <c r="YA96" s="110">
        <f t="shared" si="2738"/>
        <v>0</v>
      </c>
      <c r="YB96" s="440"/>
      <c r="YC96" s="440"/>
      <c r="YD96" s="440"/>
      <c r="YE96" s="440"/>
      <c r="YF96" s="440"/>
      <c r="YG96" s="440"/>
      <c r="YH96" s="111">
        <f t="shared" si="2739"/>
        <v>0</v>
      </c>
      <c r="YI96" s="440"/>
      <c r="YJ96" s="440"/>
      <c r="YL96" s="440"/>
      <c r="YM96" s="440"/>
      <c r="YN96" s="440"/>
      <c r="YO96" s="440"/>
      <c r="YP96" s="110">
        <f t="shared" si="2740"/>
        <v>0</v>
      </c>
      <c r="YQ96" s="440"/>
      <c r="YR96" s="440"/>
      <c r="YS96" s="440"/>
      <c r="YT96" s="440"/>
      <c r="YU96" s="440"/>
      <c r="YV96" s="440"/>
      <c r="YW96" s="111">
        <f t="shared" si="2741"/>
        <v>0</v>
      </c>
      <c r="YX96" s="440"/>
      <c r="YY96" s="440"/>
      <c r="ZA96" s="440"/>
      <c r="ZB96" s="440"/>
      <c r="ZC96" s="440"/>
      <c r="ZD96" s="440"/>
      <c r="ZE96" s="110">
        <f t="shared" si="2742"/>
        <v>0</v>
      </c>
      <c r="ZF96" s="440"/>
      <c r="ZG96" s="440"/>
      <c r="ZH96" s="440"/>
      <c r="ZI96" s="440"/>
      <c r="ZJ96" s="440"/>
      <c r="ZK96" s="440"/>
      <c r="ZL96" s="111">
        <f t="shared" si="2743"/>
        <v>0</v>
      </c>
      <c r="ZM96" s="440"/>
      <c r="ZN96" s="440"/>
      <c r="ZP96" s="440"/>
      <c r="ZQ96" s="440"/>
      <c r="ZR96" s="440"/>
      <c r="ZS96" s="440"/>
      <c r="ZT96" s="110">
        <f t="shared" si="2744"/>
        <v>0</v>
      </c>
      <c r="ZU96" s="440"/>
      <c r="ZV96" s="440"/>
      <c r="ZW96" s="440"/>
      <c r="ZX96" s="440"/>
      <c r="ZY96" s="440"/>
      <c r="ZZ96" s="440"/>
      <c r="AAA96" s="111">
        <f t="shared" si="2745"/>
        <v>0</v>
      </c>
      <c r="AAB96" s="440"/>
      <c r="AAC96" s="440"/>
      <c r="AAE96" s="440"/>
      <c r="AAF96" s="440"/>
      <c r="AAG96" s="440"/>
      <c r="AAH96" s="440"/>
      <c r="AAI96" s="110">
        <f t="shared" si="2746"/>
        <v>0</v>
      </c>
      <c r="AAJ96" s="440"/>
      <c r="AAK96" s="440"/>
      <c r="AAL96" s="440"/>
      <c r="AAM96" s="440"/>
      <c r="AAN96" s="440"/>
      <c r="AAO96" s="440"/>
      <c r="AAP96" s="111">
        <f t="shared" si="2747"/>
        <v>0</v>
      </c>
      <c r="AAQ96" s="440"/>
      <c r="AAR96" s="440"/>
      <c r="AAT96" s="440"/>
      <c r="AAU96" s="440"/>
      <c r="AAV96" s="440"/>
      <c r="AAW96" s="440"/>
      <c r="AAX96" s="110">
        <f t="shared" si="2748"/>
        <v>0</v>
      </c>
      <c r="AAY96" s="440"/>
      <c r="AAZ96" s="440"/>
      <c r="ABA96" s="440"/>
      <c r="ABB96" s="440"/>
      <c r="ABC96" s="440"/>
      <c r="ABD96" s="440"/>
      <c r="ABE96" s="111">
        <f t="shared" si="2749"/>
        <v>0</v>
      </c>
      <c r="ABF96" s="440"/>
      <c r="ABG96" s="440"/>
      <c r="ABI96" s="440"/>
      <c r="ABJ96" s="440"/>
      <c r="ABK96" s="440"/>
      <c r="ABL96" s="440"/>
      <c r="ABM96" s="110">
        <f t="shared" si="2750"/>
        <v>0</v>
      </c>
      <c r="ABN96" s="440"/>
      <c r="ABO96" s="440"/>
      <c r="ABP96" s="440"/>
      <c r="ABQ96" s="440"/>
      <c r="ABR96" s="440"/>
      <c r="ABS96" s="440"/>
      <c r="ABT96" s="111">
        <f t="shared" si="2751"/>
        <v>0</v>
      </c>
      <c r="ABU96" s="440"/>
      <c r="ABV96" s="440"/>
      <c r="ABX96" s="440"/>
      <c r="ABY96" s="440"/>
      <c r="ABZ96" s="440"/>
      <c r="ACA96" s="440"/>
      <c r="ACB96" s="110">
        <f t="shared" si="2752"/>
        <v>0</v>
      </c>
      <c r="ACC96" s="440"/>
      <c r="ACD96" s="440"/>
      <c r="ACE96" s="440"/>
      <c r="ACF96" s="440"/>
      <c r="ACG96" s="440"/>
      <c r="ACH96" s="440"/>
      <c r="ACI96" s="111">
        <f t="shared" si="2753"/>
        <v>0</v>
      </c>
      <c r="ACJ96" s="440"/>
      <c r="ACK96" s="440"/>
      <c r="ACM96" s="440"/>
      <c r="ACN96" s="440"/>
      <c r="ACO96" s="440"/>
      <c r="ACP96" s="440"/>
      <c r="ACQ96" s="110">
        <f t="shared" si="2754"/>
        <v>0</v>
      </c>
      <c r="ACR96" s="440"/>
      <c r="ACS96" s="440"/>
      <c r="ACT96" s="440"/>
      <c r="ACU96" s="440"/>
      <c r="ACV96" s="440"/>
      <c r="ACW96" s="440"/>
      <c r="ACX96" s="111">
        <f t="shared" si="2755"/>
        <v>0</v>
      </c>
      <c r="ACY96" s="440"/>
      <c r="ACZ96" s="440"/>
      <c r="ADB96" s="440"/>
      <c r="ADC96" s="440"/>
      <c r="ADD96" s="440"/>
      <c r="ADE96" s="440"/>
      <c r="ADF96" s="110">
        <f t="shared" si="2756"/>
        <v>0</v>
      </c>
      <c r="ADG96" s="440"/>
      <c r="ADH96" s="440"/>
      <c r="ADI96" s="440"/>
      <c r="ADJ96" s="440"/>
      <c r="ADK96" s="440"/>
      <c r="ADL96" s="440"/>
      <c r="ADM96" s="111">
        <f t="shared" si="2757"/>
        <v>0</v>
      </c>
      <c r="ADN96" s="440"/>
      <c r="ADO96" s="440"/>
      <c r="ADQ96" s="440"/>
      <c r="ADR96" s="440"/>
      <c r="ADS96" s="440"/>
      <c r="ADT96" s="440"/>
      <c r="ADU96" s="110">
        <f t="shared" si="2758"/>
        <v>0</v>
      </c>
      <c r="ADV96" s="440"/>
      <c r="ADW96" s="440"/>
      <c r="ADX96" s="440"/>
      <c r="ADY96" s="440"/>
      <c r="ADZ96" s="440"/>
      <c r="AEA96" s="440"/>
      <c r="AEB96" s="111">
        <f t="shared" si="2759"/>
        <v>0</v>
      </c>
      <c r="AEC96" s="440"/>
      <c r="AED96" s="440"/>
      <c r="AEF96" s="440"/>
      <c r="AEG96" s="440"/>
      <c r="AEH96" s="440"/>
      <c r="AEI96" s="440"/>
      <c r="AEJ96" s="110">
        <f t="shared" si="2760"/>
        <v>0</v>
      </c>
      <c r="AEK96" s="440"/>
      <c r="AEL96" s="440"/>
      <c r="AEM96" s="440"/>
      <c r="AEN96" s="440"/>
      <c r="AEO96" s="440"/>
      <c r="AEP96" s="440"/>
      <c r="AEQ96" s="111">
        <f t="shared" si="2761"/>
        <v>0</v>
      </c>
      <c r="AER96" s="440"/>
      <c r="AES96" s="440"/>
      <c r="AEU96" s="440"/>
      <c r="AEV96" s="440"/>
      <c r="AEW96" s="440"/>
      <c r="AEX96" s="440"/>
      <c r="AEY96" s="110">
        <f t="shared" si="2762"/>
        <v>0</v>
      </c>
      <c r="AEZ96" s="440"/>
      <c r="AFA96" s="440"/>
      <c r="AFB96" s="440"/>
      <c r="AFC96" s="440"/>
      <c r="AFD96" s="440"/>
      <c r="AFE96" s="440"/>
      <c r="AFF96" s="111">
        <f t="shared" si="2763"/>
        <v>0</v>
      </c>
      <c r="AFG96" s="440"/>
      <c r="AFH96" s="440"/>
      <c r="AFJ96" s="440"/>
      <c r="AFK96" s="440"/>
      <c r="AFL96" s="440"/>
      <c r="AFM96" s="440"/>
      <c r="AFN96" s="110">
        <f t="shared" si="2764"/>
        <v>0</v>
      </c>
      <c r="AFO96" s="440"/>
      <c r="AFP96" s="440"/>
      <c r="AFQ96" s="440"/>
      <c r="AFR96" s="440"/>
      <c r="AFS96" s="440"/>
      <c r="AFT96" s="440"/>
      <c r="AFU96" s="111">
        <f t="shared" si="2765"/>
        <v>0</v>
      </c>
      <c r="AFV96" s="440"/>
      <c r="AFW96" s="440"/>
      <c r="AFY96" s="440"/>
      <c r="AFZ96" s="440"/>
      <c r="AGA96" s="440"/>
      <c r="AGB96" s="440"/>
      <c r="AGC96" s="110">
        <f t="shared" si="2766"/>
        <v>0</v>
      </c>
      <c r="AGD96" s="440"/>
      <c r="AGE96" s="440"/>
      <c r="AGF96" s="440"/>
      <c r="AGG96" s="440"/>
      <c r="AGH96" s="440"/>
      <c r="AGI96" s="440"/>
      <c r="AGJ96" s="111">
        <f t="shared" si="2767"/>
        <v>0</v>
      </c>
      <c r="AGK96" s="440"/>
      <c r="AGL96" s="440"/>
      <c r="AGN96" s="440"/>
      <c r="AGO96" s="440"/>
      <c r="AGP96" s="440"/>
      <c r="AGQ96" s="440"/>
      <c r="AGR96" s="110">
        <f t="shared" si="2768"/>
        <v>0</v>
      </c>
      <c r="AGS96" s="440"/>
      <c r="AGT96" s="440"/>
      <c r="AGU96" s="440"/>
      <c r="AGV96" s="440"/>
      <c r="AGW96" s="440"/>
      <c r="AGX96" s="440"/>
      <c r="AGY96" s="111">
        <f t="shared" si="2769"/>
        <v>0</v>
      </c>
      <c r="AGZ96" s="440"/>
      <c r="AHA96" s="440"/>
      <c r="AHC96" s="440"/>
      <c r="AHD96" s="440"/>
      <c r="AHE96" s="440"/>
      <c r="AHF96" s="440"/>
      <c r="AHG96" s="110">
        <f t="shared" si="2770"/>
        <v>0</v>
      </c>
      <c r="AHH96" s="440"/>
      <c r="AHI96" s="440"/>
      <c r="AHJ96" s="440"/>
      <c r="AHK96" s="440"/>
      <c r="AHL96" s="440"/>
      <c r="AHM96" s="440"/>
      <c r="AHN96" s="111">
        <f t="shared" si="2771"/>
        <v>0</v>
      </c>
      <c r="AHO96" s="440"/>
      <c r="AHP96" s="440"/>
      <c r="AHR96" s="440"/>
      <c r="AHS96" s="440"/>
      <c r="AHT96" s="440"/>
      <c r="AHU96" s="440"/>
      <c r="AHV96" s="110">
        <f t="shared" si="2772"/>
        <v>0</v>
      </c>
      <c r="AHW96" s="440"/>
      <c r="AHX96" s="440"/>
      <c r="AHY96" s="440"/>
      <c r="AHZ96" s="440"/>
      <c r="AIA96" s="440"/>
      <c r="AIB96" s="440"/>
      <c r="AIC96" s="111">
        <f t="shared" si="2773"/>
        <v>0</v>
      </c>
      <c r="AID96" s="440"/>
      <c r="AIE96" s="440"/>
    </row>
    <row r="97" spans="1:915" x14ac:dyDescent="0.3">
      <c r="A97" s="33" t="s">
        <v>147</v>
      </c>
      <c r="B97" s="34" t="s">
        <v>148</v>
      </c>
      <c r="C97" s="439"/>
      <c r="D97" s="440"/>
      <c r="E97" s="440"/>
      <c r="F97" s="440"/>
      <c r="G97" s="110">
        <f t="shared" si="2652"/>
        <v>0</v>
      </c>
      <c r="H97" s="440"/>
      <c r="I97" s="440"/>
      <c r="J97" s="440"/>
      <c r="K97" s="440"/>
      <c r="L97" s="440"/>
      <c r="M97" s="440"/>
      <c r="N97" s="111">
        <f t="shared" si="2653"/>
        <v>0</v>
      </c>
      <c r="O97" s="440"/>
      <c r="P97" s="440"/>
      <c r="Q97" s="440"/>
      <c r="R97" s="440"/>
      <c r="S97" s="440"/>
      <c r="T97" s="440"/>
      <c r="U97" s="110">
        <f t="shared" si="2654"/>
        <v>0</v>
      </c>
      <c r="V97" s="440"/>
      <c r="W97" s="440"/>
      <c r="X97" s="440"/>
      <c r="Y97" s="440"/>
      <c r="Z97" s="440"/>
      <c r="AA97" s="440"/>
      <c r="AB97" s="111">
        <f t="shared" si="2655"/>
        <v>0</v>
      </c>
      <c r="AC97" s="440"/>
      <c r="AD97" s="440"/>
      <c r="AF97" s="440"/>
      <c r="AG97" s="440"/>
      <c r="AH97" s="440"/>
      <c r="AI97" s="440"/>
      <c r="AJ97" s="110">
        <f t="shared" si="2656"/>
        <v>0</v>
      </c>
      <c r="AK97" s="440"/>
      <c r="AL97" s="440"/>
      <c r="AM97" s="440"/>
      <c r="AN97" s="440"/>
      <c r="AO97" s="440"/>
      <c r="AP97" s="440"/>
      <c r="AQ97" s="111">
        <f t="shared" si="2657"/>
        <v>0</v>
      </c>
      <c r="AR97" s="440"/>
      <c r="AS97" s="440"/>
      <c r="AU97" s="440"/>
      <c r="AV97" s="440"/>
      <c r="AW97" s="440"/>
      <c r="AX97" s="440"/>
      <c r="AY97" s="110">
        <f t="shared" si="2658"/>
        <v>0</v>
      </c>
      <c r="AZ97" s="440"/>
      <c r="BA97" s="440"/>
      <c r="BB97" s="440"/>
      <c r="BC97" s="440"/>
      <c r="BD97" s="440"/>
      <c r="BE97" s="440"/>
      <c r="BF97" s="111">
        <f t="shared" si="2659"/>
        <v>0</v>
      </c>
      <c r="BG97" s="440"/>
      <c r="BH97" s="440"/>
      <c r="BJ97" s="440"/>
      <c r="BK97" s="440"/>
      <c r="BL97" s="440"/>
      <c r="BM97" s="440"/>
      <c r="BN97" s="110">
        <f t="shared" si="2660"/>
        <v>0</v>
      </c>
      <c r="BO97" s="440"/>
      <c r="BP97" s="440"/>
      <c r="BQ97" s="440"/>
      <c r="BR97" s="440"/>
      <c r="BS97" s="440"/>
      <c r="BT97" s="440"/>
      <c r="BU97" s="111">
        <f t="shared" si="2661"/>
        <v>0</v>
      </c>
      <c r="BV97" s="440"/>
      <c r="BW97" s="440"/>
      <c r="BY97" s="440"/>
      <c r="BZ97" s="440"/>
      <c r="CA97" s="440"/>
      <c r="CB97" s="440"/>
      <c r="CC97" s="110">
        <f t="shared" si="2662"/>
        <v>0</v>
      </c>
      <c r="CD97" s="440"/>
      <c r="CE97" s="440"/>
      <c r="CF97" s="440"/>
      <c r="CG97" s="440"/>
      <c r="CH97" s="440"/>
      <c r="CI97" s="440"/>
      <c r="CJ97" s="111">
        <f t="shared" si="2663"/>
        <v>0</v>
      </c>
      <c r="CK97" s="440"/>
      <c r="CL97" s="440"/>
      <c r="CN97" s="440"/>
      <c r="CO97" s="440"/>
      <c r="CP97" s="440"/>
      <c r="CQ97" s="440"/>
      <c r="CR97" s="110">
        <f t="shared" si="2664"/>
        <v>0</v>
      </c>
      <c r="CS97" s="440"/>
      <c r="CT97" s="440"/>
      <c r="CU97" s="440"/>
      <c r="CV97" s="440"/>
      <c r="CW97" s="440"/>
      <c r="CX97" s="440"/>
      <c r="CY97" s="111">
        <f t="shared" si="2665"/>
        <v>0</v>
      </c>
      <c r="CZ97" s="440"/>
      <c r="DA97" s="440"/>
      <c r="DC97" s="440"/>
      <c r="DD97" s="440"/>
      <c r="DE97" s="440"/>
      <c r="DF97" s="440"/>
      <c r="DG97" s="110">
        <f t="shared" si="2666"/>
        <v>0</v>
      </c>
      <c r="DH97" s="440"/>
      <c r="DI97" s="440"/>
      <c r="DJ97" s="440"/>
      <c r="DK97" s="440"/>
      <c r="DL97" s="440"/>
      <c r="DM97" s="440"/>
      <c r="DN97" s="111">
        <f t="shared" si="2667"/>
        <v>0</v>
      </c>
      <c r="DO97" s="440"/>
      <c r="DP97" s="440"/>
      <c r="DR97" s="440"/>
      <c r="DS97" s="440"/>
      <c r="DT97" s="440"/>
      <c r="DU97" s="440"/>
      <c r="DV97" s="110">
        <f t="shared" si="2668"/>
        <v>0</v>
      </c>
      <c r="DW97" s="440"/>
      <c r="DX97" s="440"/>
      <c r="DY97" s="440"/>
      <c r="DZ97" s="440"/>
      <c r="EA97" s="440"/>
      <c r="EB97" s="440"/>
      <c r="EC97" s="111">
        <f t="shared" si="2669"/>
        <v>0</v>
      </c>
      <c r="ED97" s="440"/>
      <c r="EE97" s="440"/>
      <c r="EG97" s="440"/>
      <c r="EH97" s="440"/>
      <c r="EI97" s="440"/>
      <c r="EJ97" s="440"/>
      <c r="EK97" s="110">
        <f t="shared" si="2670"/>
        <v>0</v>
      </c>
      <c r="EL97" s="440"/>
      <c r="EM97" s="440"/>
      <c r="EN97" s="440"/>
      <c r="EO97" s="440"/>
      <c r="EP97" s="440"/>
      <c r="EQ97" s="440"/>
      <c r="ER97" s="111">
        <f t="shared" si="2671"/>
        <v>0</v>
      </c>
      <c r="ES97" s="440"/>
      <c r="ET97" s="440"/>
      <c r="EV97" s="440"/>
      <c r="EW97" s="440"/>
      <c r="EX97" s="440"/>
      <c r="EY97" s="440"/>
      <c r="EZ97" s="110">
        <f t="shared" si="2672"/>
        <v>0</v>
      </c>
      <c r="FA97" s="440"/>
      <c r="FB97" s="440"/>
      <c r="FC97" s="440"/>
      <c r="FD97" s="440"/>
      <c r="FE97" s="440"/>
      <c r="FF97" s="440"/>
      <c r="FG97" s="111">
        <f t="shared" si="2673"/>
        <v>0</v>
      </c>
      <c r="FH97" s="440"/>
      <c r="FI97" s="440"/>
      <c r="FK97" s="440"/>
      <c r="FL97" s="440"/>
      <c r="FM97" s="440"/>
      <c r="FN97" s="440"/>
      <c r="FO97" s="110">
        <f t="shared" si="2674"/>
        <v>0</v>
      </c>
      <c r="FP97" s="440"/>
      <c r="FQ97" s="440"/>
      <c r="FR97" s="440"/>
      <c r="FS97" s="440"/>
      <c r="FT97" s="440"/>
      <c r="FU97" s="440"/>
      <c r="FV97" s="111">
        <f t="shared" si="2675"/>
        <v>0</v>
      </c>
      <c r="FW97" s="440"/>
      <c r="FX97" s="440"/>
      <c r="FZ97" s="440"/>
      <c r="GA97" s="440"/>
      <c r="GB97" s="440"/>
      <c r="GC97" s="440"/>
      <c r="GD97" s="110">
        <f t="shared" si="2676"/>
        <v>0</v>
      </c>
      <c r="GE97" s="440"/>
      <c r="GF97" s="440"/>
      <c r="GG97" s="440"/>
      <c r="GH97" s="440"/>
      <c r="GI97" s="440"/>
      <c r="GJ97" s="440"/>
      <c r="GK97" s="111">
        <f t="shared" si="2677"/>
        <v>0</v>
      </c>
      <c r="GL97" s="440"/>
      <c r="GM97" s="440"/>
      <c r="GO97" s="440"/>
      <c r="GP97" s="440"/>
      <c r="GQ97" s="440"/>
      <c r="GR97" s="440"/>
      <c r="GS97" s="110">
        <f t="shared" si="2678"/>
        <v>0</v>
      </c>
      <c r="GT97" s="440"/>
      <c r="GU97" s="440"/>
      <c r="GV97" s="440"/>
      <c r="GW97" s="440"/>
      <c r="GX97" s="440"/>
      <c r="GY97" s="440"/>
      <c r="GZ97" s="111">
        <f t="shared" si="2679"/>
        <v>0</v>
      </c>
      <c r="HA97" s="440"/>
      <c r="HB97" s="440"/>
      <c r="HD97" s="440"/>
      <c r="HE97" s="440"/>
      <c r="HF97" s="440"/>
      <c r="HG97" s="440"/>
      <c r="HH97" s="110">
        <f t="shared" si="2680"/>
        <v>0</v>
      </c>
      <c r="HI97" s="440"/>
      <c r="HJ97" s="440"/>
      <c r="HK97" s="440"/>
      <c r="HL97" s="440"/>
      <c r="HM97" s="440"/>
      <c r="HN97" s="440"/>
      <c r="HO97" s="111">
        <f t="shared" si="2681"/>
        <v>0</v>
      </c>
      <c r="HP97" s="440"/>
      <c r="HQ97" s="440"/>
      <c r="HS97" s="440"/>
      <c r="HT97" s="440"/>
      <c r="HU97" s="440"/>
      <c r="HV97" s="440"/>
      <c r="HW97" s="110">
        <f t="shared" si="2682"/>
        <v>0</v>
      </c>
      <c r="HX97" s="440"/>
      <c r="HY97" s="440"/>
      <c r="HZ97" s="440"/>
      <c r="IA97" s="440"/>
      <c r="IB97" s="440"/>
      <c r="IC97" s="440"/>
      <c r="ID97" s="111">
        <f t="shared" si="2683"/>
        <v>0</v>
      </c>
      <c r="IE97" s="440"/>
      <c r="IF97" s="440"/>
      <c r="IH97" s="440"/>
      <c r="II97" s="440"/>
      <c r="IJ97" s="440"/>
      <c r="IK97" s="440"/>
      <c r="IL97" s="110">
        <f t="shared" si="2684"/>
        <v>0</v>
      </c>
      <c r="IM97" s="440"/>
      <c r="IN97" s="440"/>
      <c r="IO97" s="440"/>
      <c r="IP97" s="440"/>
      <c r="IQ97" s="440"/>
      <c r="IR97" s="440"/>
      <c r="IS97" s="111">
        <f t="shared" si="2685"/>
        <v>0</v>
      </c>
      <c r="IT97" s="440"/>
      <c r="IU97" s="440"/>
      <c r="IW97" s="440"/>
      <c r="IX97" s="440"/>
      <c r="IY97" s="440"/>
      <c r="IZ97" s="440"/>
      <c r="JA97" s="110">
        <f t="shared" si="2686"/>
        <v>0</v>
      </c>
      <c r="JB97" s="440"/>
      <c r="JC97" s="440"/>
      <c r="JD97" s="440"/>
      <c r="JE97" s="440"/>
      <c r="JF97" s="440"/>
      <c r="JG97" s="440"/>
      <c r="JH97" s="111">
        <f t="shared" si="2687"/>
        <v>0</v>
      </c>
      <c r="JI97" s="440"/>
      <c r="JJ97" s="440"/>
      <c r="JL97" s="440"/>
      <c r="JM97" s="440"/>
      <c r="JN97" s="440"/>
      <c r="JO97" s="440"/>
      <c r="JP97" s="110">
        <f t="shared" si="2688"/>
        <v>0</v>
      </c>
      <c r="JQ97" s="440"/>
      <c r="JR97" s="440"/>
      <c r="JS97" s="440"/>
      <c r="JT97" s="440"/>
      <c r="JU97" s="440"/>
      <c r="JV97" s="440"/>
      <c r="JW97" s="111">
        <f t="shared" si="2689"/>
        <v>0</v>
      </c>
      <c r="JX97" s="440"/>
      <c r="JY97" s="440"/>
      <c r="KA97" s="440"/>
      <c r="KB97" s="440"/>
      <c r="KC97" s="440"/>
      <c r="KD97" s="440"/>
      <c r="KE97" s="110">
        <f t="shared" si="2690"/>
        <v>0</v>
      </c>
      <c r="KF97" s="440"/>
      <c r="KG97" s="440"/>
      <c r="KH97" s="440"/>
      <c r="KI97" s="440"/>
      <c r="KJ97" s="440"/>
      <c r="KK97" s="440"/>
      <c r="KL97" s="111">
        <f t="shared" si="2691"/>
        <v>0</v>
      </c>
      <c r="KM97" s="440"/>
      <c r="KN97" s="440"/>
      <c r="KP97" s="440"/>
      <c r="KQ97" s="440"/>
      <c r="KR97" s="440"/>
      <c r="KS97" s="440"/>
      <c r="KT97" s="110">
        <f t="shared" si="2692"/>
        <v>0</v>
      </c>
      <c r="KU97" s="440"/>
      <c r="KV97" s="440"/>
      <c r="KW97" s="440"/>
      <c r="KX97" s="440"/>
      <c r="KY97" s="440"/>
      <c r="KZ97" s="440"/>
      <c r="LA97" s="111">
        <f t="shared" si="2693"/>
        <v>0</v>
      </c>
      <c r="LB97" s="440"/>
      <c r="LC97" s="440"/>
      <c r="LE97" s="440"/>
      <c r="LF97" s="440"/>
      <c r="LG97" s="440"/>
      <c r="LH97" s="440"/>
      <c r="LI97" s="110">
        <f t="shared" si="2694"/>
        <v>0</v>
      </c>
      <c r="LJ97" s="440"/>
      <c r="LK97" s="440"/>
      <c r="LL97" s="440"/>
      <c r="LM97" s="440"/>
      <c r="LN97" s="440"/>
      <c r="LO97" s="440"/>
      <c r="LP97" s="111">
        <f t="shared" si="2695"/>
        <v>0</v>
      </c>
      <c r="LQ97" s="440"/>
      <c r="LR97" s="440"/>
      <c r="LT97" s="440"/>
      <c r="LU97" s="440"/>
      <c r="LV97" s="440"/>
      <c r="LW97" s="440"/>
      <c r="LX97" s="110">
        <f t="shared" si="2696"/>
        <v>0</v>
      </c>
      <c r="LY97" s="440"/>
      <c r="LZ97" s="440"/>
      <c r="MA97" s="440"/>
      <c r="MB97" s="440"/>
      <c r="MC97" s="440"/>
      <c r="MD97" s="440"/>
      <c r="ME97" s="111">
        <f t="shared" si="2697"/>
        <v>0</v>
      </c>
      <c r="MF97" s="440"/>
      <c r="MG97" s="440"/>
      <c r="MI97" s="440"/>
      <c r="MJ97" s="440"/>
      <c r="MK97" s="440"/>
      <c r="ML97" s="440"/>
      <c r="MM97" s="110">
        <f t="shared" si="2698"/>
        <v>0</v>
      </c>
      <c r="MN97" s="440"/>
      <c r="MO97" s="440"/>
      <c r="MP97" s="440"/>
      <c r="MQ97" s="440"/>
      <c r="MR97" s="440"/>
      <c r="MS97" s="440"/>
      <c r="MT97" s="111">
        <f t="shared" si="2699"/>
        <v>0</v>
      </c>
      <c r="MU97" s="440"/>
      <c r="MV97" s="440"/>
      <c r="MX97" s="440"/>
      <c r="MY97" s="440"/>
      <c r="MZ97" s="440"/>
      <c r="NA97" s="440"/>
      <c r="NB97" s="110">
        <f t="shared" si="2700"/>
        <v>0</v>
      </c>
      <c r="NC97" s="440"/>
      <c r="ND97" s="440"/>
      <c r="NE97" s="440"/>
      <c r="NF97" s="440"/>
      <c r="NG97" s="440"/>
      <c r="NH97" s="440"/>
      <c r="NI97" s="111">
        <f t="shared" si="2701"/>
        <v>0</v>
      </c>
      <c r="NJ97" s="440"/>
      <c r="NK97" s="440"/>
      <c r="NM97" s="440"/>
      <c r="NN97" s="440"/>
      <c r="NO97" s="440"/>
      <c r="NP97" s="440"/>
      <c r="NQ97" s="110">
        <f t="shared" si="2702"/>
        <v>0</v>
      </c>
      <c r="NR97" s="440"/>
      <c r="NS97" s="440"/>
      <c r="NT97" s="440"/>
      <c r="NU97" s="440"/>
      <c r="NV97" s="440"/>
      <c r="NW97" s="440"/>
      <c r="NX97" s="111">
        <f t="shared" si="2703"/>
        <v>0</v>
      </c>
      <c r="NY97" s="440"/>
      <c r="NZ97" s="440"/>
      <c r="OB97" s="440"/>
      <c r="OC97" s="440"/>
      <c r="OD97" s="440"/>
      <c r="OE97" s="440"/>
      <c r="OF97" s="110">
        <f t="shared" si="2704"/>
        <v>0</v>
      </c>
      <c r="OG97" s="440"/>
      <c r="OH97" s="440"/>
      <c r="OI97" s="440"/>
      <c r="OJ97" s="440"/>
      <c r="OK97" s="440"/>
      <c r="OL97" s="440"/>
      <c r="OM97" s="111">
        <f t="shared" si="2705"/>
        <v>0</v>
      </c>
      <c r="ON97" s="440"/>
      <c r="OO97" s="440"/>
      <c r="OQ97" s="440"/>
      <c r="OR97" s="440"/>
      <c r="OS97" s="440"/>
      <c r="OT97" s="440"/>
      <c r="OU97" s="110">
        <f t="shared" si="2706"/>
        <v>0</v>
      </c>
      <c r="OV97" s="440"/>
      <c r="OW97" s="440"/>
      <c r="OX97" s="440"/>
      <c r="OY97" s="440"/>
      <c r="OZ97" s="440"/>
      <c r="PA97" s="440"/>
      <c r="PB97" s="111">
        <f t="shared" si="2707"/>
        <v>0</v>
      </c>
      <c r="PC97" s="440"/>
      <c r="PD97" s="440"/>
      <c r="PF97" s="440"/>
      <c r="PG97" s="440"/>
      <c r="PH97" s="440"/>
      <c r="PI97" s="440"/>
      <c r="PJ97" s="110">
        <f t="shared" si="2708"/>
        <v>0</v>
      </c>
      <c r="PK97" s="440"/>
      <c r="PL97" s="440"/>
      <c r="PM97" s="440"/>
      <c r="PN97" s="440"/>
      <c r="PO97" s="440"/>
      <c r="PP97" s="440"/>
      <c r="PQ97" s="111">
        <f t="shared" si="2709"/>
        <v>0</v>
      </c>
      <c r="PR97" s="440"/>
      <c r="PS97" s="440"/>
      <c r="PU97" s="440"/>
      <c r="PV97" s="440"/>
      <c r="PW97" s="440"/>
      <c r="PX97" s="440"/>
      <c r="PY97" s="110">
        <f t="shared" si="2710"/>
        <v>0</v>
      </c>
      <c r="PZ97" s="440"/>
      <c r="QA97" s="440"/>
      <c r="QB97" s="440"/>
      <c r="QC97" s="440"/>
      <c r="QD97" s="440"/>
      <c r="QE97" s="440"/>
      <c r="QF97" s="111">
        <f t="shared" si="2711"/>
        <v>0</v>
      </c>
      <c r="QG97" s="440"/>
      <c r="QH97" s="440"/>
      <c r="QJ97" s="440"/>
      <c r="QK97" s="440"/>
      <c r="QL97" s="440"/>
      <c r="QM97" s="440"/>
      <c r="QN97" s="110">
        <f t="shared" si="2712"/>
        <v>0</v>
      </c>
      <c r="QO97" s="440"/>
      <c r="QP97" s="440"/>
      <c r="QQ97" s="440"/>
      <c r="QR97" s="440"/>
      <c r="QS97" s="440"/>
      <c r="QT97" s="440"/>
      <c r="QU97" s="111">
        <f t="shared" si="2713"/>
        <v>0</v>
      </c>
      <c r="QV97" s="440"/>
      <c r="QW97" s="440"/>
      <c r="QY97" s="440"/>
      <c r="QZ97" s="440"/>
      <c r="RA97" s="440"/>
      <c r="RB97" s="440"/>
      <c r="RC97" s="110">
        <f t="shared" si="2714"/>
        <v>0</v>
      </c>
      <c r="RD97" s="440"/>
      <c r="RE97" s="440"/>
      <c r="RF97" s="440"/>
      <c r="RG97" s="440"/>
      <c r="RH97" s="440"/>
      <c r="RI97" s="440"/>
      <c r="RJ97" s="111">
        <f t="shared" si="2715"/>
        <v>0</v>
      </c>
      <c r="RK97" s="440"/>
      <c r="RL97" s="440"/>
      <c r="RN97" s="440"/>
      <c r="RO97" s="440"/>
      <c r="RP97" s="440"/>
      <c r="RQ97" s="440"/>
      <c r="RR97" s="110">
        <f t="shared" si="2716"/>
        <v>0</v>
      </c>
      <c r="RS97" s="440"/>
      <c r="RT97" s="440"/>
      <c r="RU97" s="440"/>
      <c r="RV97" s="440"/>
      <c r="RW97" s="440"/>
      <c r="RX97" s="440"/>
      <c r="RY97" s="111">
        <f t="shared" si="2717"/>
        <v>0</v>
      </c>
      <c r="RZ97" s="440"/>
      <c r="SA97" s="440"/>
      <c r="SC97" s="440"/>
      <c r="SD97" s="440"/>
      <c r="SE97" s="440"/>
      <c r="SF97" s="440"/>
      <c r="SG97" s="110">
        <f t="shared" si="2718"/>
        <v>0</v>
      </c>
      <c r="SH97" s="440"/>
      <c r="SI97" s="440"/>
      <c r="SJ97" s="440"/>
      <c r="SK97" s="440"/>
      <c r="SL97" s="440"/>
      <c r="SM97" s="440"/>
      <c r="SN97" s="111">
        <f t="shared" si="2719"/>
        <v>0</v>
      </c>
      <c r="SO97" s="440"/>
      <c r="SP97" s="440"/>
      <c r="SR97" s="440"/>
      <c r="SS97" s="440"/>
      <c r="ST97" s="440"/>
      <c r="SU97" s="440"/>
      <c r="SV97" s="110">
        <f t="shared" si="2720"/>
        <v>0</v>
      </c>
      <c r="SW97" s="440"/>
      <c r="SX97" s="440"/>
      <c r="SY97" s="440"/>
      <c r="SZ97" s="440"/>
      <c r="TA97" s="440"/>
      <c r="TB97" s="440"/>
      <c r="TC97" s="111">
        <f t="shared" si="2721"/>
        <v>0</v>
      </c>
      <c r="TD97" s="440"/>
      <c r="TE97" s="440"/>
      <c r="TG97" s="440"/>
      <c r="TH97" s="440"/>
      <c r="TI97" s="440"/>
      <c r="TJ97" s="440"/>
      <c r="TK97" s="110">
        <f t="shared" si="2722"/>
        <v>0</v>
      </c>
      <c r="TL97" s="440"/>
      <c r="TM97" s="440"/>
      <c r="TN97" s="440"/>
      <c r="TO97" s="440"/>
      <c r="TP97" s="440"/>
      <c r="TQ97" s="440"/>
      <c r="TR97" s="111">
        <f t="shared" si="2723"/>
        <v>0</v>
      </c>
      <c r="TS97" s="440"/>
      <c r="TT97" s="440"/>
      <c r="TV97" s="440"/>
      <c r="TW97" s="440"/>
      <c r="TX97" s="440"/>
      <c r="TY97" s="440"/>
      <c r="TZ97" s="110">
        <f t="shared" si="2724"/>
        <v>0</v>
      </c>
      <c r="UA97" s="440"/>
      <c r="UB97" s="440"/>
      <c r="UC97" s="440"/>
      <c r="UD97" s="440"/>
      <c r="UE97" s="440"/>
      <c r="UF97" s="440"/>
      <c r="UG97" s="111">
        <f t="shared" si="2725"/>
        <v>0</v>
      </c>
      <c r="UH97" s="440"/>
      <c r="UI97" s="440"/>
      <c r="UK97" s="440"/>
      <c r="UL97" s="440"/>
      <c r="UM97" s="440"/>
      <c r="UN97" s="440"/>
      <c r="UO97" s="110">
        <f t="shared" si="2726"/>
        <v>0</v>
      </c>
      <c r="UP97" s="440"/>
      <c r="UQ97" s="440"/>
      <c r="UR97" s="440"/>
      <c r="US97" s="440"/>
      <c r="UT97" s="440"/>
      <c r="UU97" s="440"/>
      <c r="UV97" s="111">
        <f t="shared" si="2727"/>
        <v>0</v>
      </c>
      <c r="UW97" s="440"/>
      <c r="UX97" s="440"/>
      <c r="UZ97" s="440"/>
      <c r="VA97" s="440"/>
      <c r="VB97" s="440"/>
      <c r="VC97" s="440"/>
      <c r="VD97" s="110">
        <f t="shared" si="2728"/>
        <v>0</v>
      </c>
      <c r="VE97" s="440"/>
      <c r="VF97" s="440"/>
      <c r="VG97" s="440"/>
      <c r="VH97" s="440"/>
      <c r="VI97" s="440"/>
      <c r="VJ97" s="440"/>
      <c r="VK97" s="111">
        <f t="shared" si="2729"/>
        <v>0</v>
      </c>
      <c r="VL97" s="440"/>
      <c r="VM97" s="440"/>
      <c r="VO97" s="440"/>
      <c r="VP97" s="440"/>
      <c r="VQ97" s="440"/>
      <c r="VR97" s="440"/>
      <c r="VS97" s="110">
        <f t="shared" si="2730"/>
        <v>0</v>
      </c>
      <c r="VT97" s="440"/>
      <c r="VU97" s="440"/>
      <c r="VV97" s="440"/>
      <c r="VW97" s="440"/>
      <c r="VX97" s="440"/>
      <c r="VY97" s="440"/>
      <c r="VZ97" s="111">
        <f t="shared" si="2731"/>
        <v>0</v>
      </c>
      <c r="WA97" s="440"/>
      <c r="WB97" s="440"/>
      <c r="WD97" s="440"/>
      <c r="WE97" s="440"/>
      <c r="WF97" s="440"/>
      <c r="WG97" s="440"/>
      <c r="WH97" s="110">
        <f t="shared" si="2732"/>
        <v>0</v>
      </c>
      <c r="WI97" s="440"/>
      <c r="WJ97" s="440"/>
      <c r="WK97" s="440"/>
      <c r="WL97" s="440"/>
      <c r="WM97" s="440"/>
      <c r="WN97" s="440"/>
      <c r="WO97" s="111">
        <f t="shared" si="2733"/>
        <v>0</v>
      </c>
      <c r="WP97" s="440"/>
      <c r="WQ97" s="440"/>
      <c r="WS97" s="440"/>
      <c r="WT97" s="440"/>
      <c r="WU97" s="440"/>
      <c r="WV97" s="440"/>
      <c r="WW97" s="110">
        <f t="shared" si="2734"/>
        <v>0</v>
      </c>
      <c r="WX97" s="440"/>
      <c r="WY97" s="440"/>
      <c r="WZ97" s="440"/>
      <c r="XA97" s="440"/>
      <c r="XB97" s="440"/>
      <c r="XC97" s="440"/>
      <c r="XD97" s="111">
        <f t="shared" si="2735"/>
        <v>0</v>
      </c>
      <c r="XE97" s="440"/>
      <c r="XF97" s="440"/>
      <c r="XH97" s="440"/>
      <c r="XI97" s="440"/>
      <c r="XJ97" s="440"/>
      <c r="XK97" s="440"/>
      <c r="XL97" s="110">
        <f t="shared" si="2736"/>
        <v>0</v>
      </c>
      <c r="XM97" s="440"/>
      <c r="XN97" s="440"/>
      <c r="XO97" s="440"/>
      <c r="XP97" s="440"/>
      <c r="XQ97" s="440"/>
      <c r="XR97" s="440"/>
      <c r="XS97" s="111">
        <f t="shared" si="2737"/>
        <v>0</v>
      </c>
      <c r="XT97" s="440"/>
      <c r="XU97" s="440"/>
      <c r="XW97" s="440"/>
      <c r="XX97" s="440"/>
      <c r="XY97" s="440"/>
      <c r="XZ97" s="440"/>
      <c r="YA97" s="110">
        <f t="shared" si="2738"/>
        <v>0</v>
      </c>
      <c r="YB97" s="440"/>
      <c r="YC97" s="440"/>
      <c r="YD97" s="440"/>
      <c r="YE97" s="440"/>
      <c r="YF97" s="440"/>
      <c r="YG97" s="440"/>
      <c r="YH97" s="111">
        <f t="shared" si="2739"/>
        <v>0</v>
      </c>
      <c r="YI97" s="440"/>
      <c r="YJ97" s="440"/>
      <c r="YL97" s="440"/>
      <c r="YM97" s="440"/>
      <c r="YN97" s="440"/>
      <c r="YO97" s="440"/>
      <c r="YP97" s="110">
        <f t="shared" si="2740"/>
        <v>0</v>
      </c>
      <c r="YQ97" s="440"/>
      <c r="YR97" s="440"/>
      <c r="YS97" s="440"/>
      <c r="YT97" s="440"/>
      <c r="YU97" s="440"/>
      <c r="YV97" s="440"/>
      <c r="YW97" s="111">
        <f t="shared" si="2741"/>
        <v>0</v>
      </c>
      <c r="YX97" s="440"/>
      <c r="YY97" s="440"/>
      <c r="ZA97" s="440"/>
      <c r="ZB97" s="440"/>
      <c r="ZC97" s="440"/>
      <c r="ZD97" s="440"/>
      <c r="ZE97" s="110">
        <f t="shared" si="2742"/>
        <v>0</v>
      </c>
      <c r="ZF97" s="440"/>
      <c r="ZG97" s="440"/>
      <c r="ZH97" s="440"/>
      <c r="ZI97" s="440"/>
      <c r="ZJ97" s="440"/>
      <c r="ZK97" s="440"/>
      <c r="ZL97" s="111">
        <f t="shared" si="2743"/>
        <v>0</v>
      </c>
      <c r="ZM97" s="440"/>
      <c r="ZN97" s="440"/>
      <c r="ZP97" s="440"/>
      <c r="ZQ97" s="440"/>
      <c r="ZR97" s="440"/>
      <c r="ZS97" s="440"/>
      <c r="ZT97" s="110">
        <f t="shared" si="2744"/>
        <v>0</v>
      </c>
      <c r="ZU97" s="440"/>
      <c r="ZV97" s="440"/>
      <c r="ZW97" s="440"/>
      <c r="ZX97" s="440"/>
      <c r="ZY97" s="440"/>
      <c r="ZZ97" s="440"/>
      <c r="AAA97" s="111">
        <f t="shared" si="2745"/>
        <v>0</v>
      </c>
      <c r="AAB97" s="440"/>
      <c r="AAC97" s="440"/>
      <c r="AAE97" s="440"/>
      <c r="AAF97" s="440"/>
      <c r="AAG97" s="440"/>
      <c r="AAH97" s="440"/>
      <c r="AAI97" s="110">
        <f t="shared" si="2746"/>
        <v>0</v>
      </c>
      <c r="AAJ97" s="440"/>
      <c r="AAK97" s="440"/>
      <c r="AAL97" s="440"/>
      <c r="AAM97" s="440"/>
      <c r="AAN97" s="440"/>
      <c r="AAO97" s="440"/>
      <c r="AAP97" s="111">
        <f t="shared" si="2747"/>
        <v>0</v>
      </c>
      <c r="AAQ97" s="440"/>
      <c r="AAR97" s="440"/>
      <c r="AAT97" s="440"/>
      <c r="AAU97" s="440"/>
      <c r="AAV97" s="440"/>
      <c r="AAW97" s="440"/>
      <c r="AAX97" s="110">
        <f t="shared" si="2748"/>
        <v>0</v>
      </c>
      <c r="AAY97" s="440"/>
      <c r="AAZ97" s="440"/>
      <c r="ABA97" s="440"/>
      <c r="ABB97" s="440"/>
      <c r="ABC97" s="440"/>
      <c r="ABD97" s="440"/>
      <c r="ABE97" s="111">
        <f t="shared" si="2749"/>
        <v>0</v>
      </c>
      <c r="ABF97" s="440"/>
      <c r="ABG97" s="440"/>
      <c r="ABI97" s="440"/>
      <c r="ABJ97" s="440"/>
      <c r="ABK97" s="440"/>
      <c r="ABL97" s="440"/>
      <c r="ABM97" s="110">
        <f t="shared" si="2750"/>
        <v>0</v>
      </c>
      <c r="ABN97" s="440"/>
      <c r="ABO97" s="440"/>
      <c r="ABP97" s="440"/>
      <c r="ABQ97" s="440"/>
      <c r="ABR97" s="440"/>
      <c r="ABS97" s="440"/>
      <c r="ABT97" s="111">
        <f t="shared" si="2751"/>
        <v>0</v>
      </c>
      <c r="ABU97" s="440"/>
      <c r="ABV97" s="440"/>
      <c r="ABX97" s="440"/>
      <c r="ABY97" s="440"/>
      <c r="ABZ97" s="440"/>
      <c r="ACA97" s="440"/>
      <c r="ACB97" s="110">
        <f t="shared" si="2752"/>
        <v>0</v>
      </c>
      <c r="ACC97" s="440"/>
      <c r="ACD97" s="440"/>
      <c r="ACE97" s="440"/>
      <c r="ACF97" s="440"/>
      <c r="ACG97" s="440"/>
      <c r="ACH97" s="440"/>
      <c r="ACI97" s="111">
        <f t="shared" si="2753"/>
        <v>0</v>
      </c>
      <c r="ACJ97" s="440"/>
      <c r="ACK97" s="440"/>
      <c r="ACM97" s="440"/>
      <c r="ACN97" s="440"/>
      <c r="ACO97" s="440"/>
      <c r="ACP97" s="440"/>
      <c r="ACQ97" s="110">
        <f t="shared" si="2754"/>
        <v>0</v>
      </c>
      <c r="ACR97" s="440"/>
      <c r="ACS97" s="440"/>
      <c r="ACT97" s="440"/>
      <c r="ACU97" s="440"/>
      <c r="ACV97" s="440"/>
      <c r="ACW97" s="440"/>
      <c r="ACX97" s="111">
        <f t="shared" si="2755"/>
        <v>0</v>
      </c>
      <c r="ACY97" s="440"/>
      <c r="ACZ97" s="440"/>
      <c r="ADB97" s="440"/>
      <c r="ADC97" s="440"/>
      <c r="ADD97" s="440"/>
      <c r="ADE97" s="440"/>
      <c r="ADF97" s="110">
        <f t="shared" si="2756"/>
        <v>0</v>
      </c>
      <c r="ADG97" s="440"/>
      <c r="ADH97" s="440"/>
      <c r="ADI97" s="440"/>
      <c r="ADJ97" s="440"/>
      <c r="ADK97" s="440"/>
      <c r="ADL97" s="440"/>
      <c r="ADM97" s="111">
        <f t="shared" si="2757"/>
        <v>0</v>
      </c>
      <c r="ADN97" s="440"/>
      <c r="ADO97" s="440"/>
      <c r="ADQ97" s="440"/>
      <c r="ADR97" s="440"/>
      <c r="ADS97" s="440"/>
      <c r="ADT97" s="440"/>
      <c r="ADU97" s="110">
        <f t="shared" si="2758"/>
        <v>0</v>
      </c>
      <c r="ADV97" s="440"/>
      <c r="ADW97" s="440"/>
      <c r="ADX97" s="440"/>
      <c r="ADY97" s="440"/>
      <c r="ADZ97" s="440"/>
      <c r="AEA97" s="440"/>
      <c r="AEB97" s="111">
        <f t="shared" si="2759"/>
        <v>0</v>
      </c>
      <c r="AEC97" s="440"/>
      <c r="AED97" s="440"/>
      <c r="AEF97" s="440"/>
      <c r="AEG97" s="440"/>
      <c r="AEH97" s="440"/>
      <c r="AEI97" s="440"/>
      <c r="AEJ97" s="110">
        <f t="shared" si="2760"/>
        <v>0</v>
      </c>
      <c r="AEK97" s="440"/>
      <c r="AEL97" s="440"/>
      <c r="AEM97" s="440"/>
      <c r="AEN97" s="440"/>
      <c r="AEO97" s="440"/>
      <c r="AEP97" s="440"/>
      <c r="AEQ97" s="111">
        <f t="shared" si="2761"/>
        <v>0</v>
      </c>
      <c r="AER97" s="440"/>
      <c r="AES97" s="440"/>
      <c r="AEU97" s="440"/>
      <c r="AEV97" s="440"/>
      <c r="AEW97" s="440"/>
      <c r="AEX97" s="440"/>
      <c r="AEY97" s="110">
        <f t="shared" si="2762"/>
        <v>0</v>
      </c>
      <c r="AEZ97" s="440"/>
      <c r="AFA97" s="440"/>
      <c r="AFB97" s="440"/>
      <c r="AFC97" s="440"/>
      <c r="AFD97" s="440"/>
      <c r="AFE97" s="440"/>
      <c r="AFF97" s="111">
        <f t="shared" si="2763"/>
        <v>0</v>
      </c>
      <c r="AFG97" s="440"/>
      <c r="AFH97" s="440"/>
      <c r="AFJ97" s="440"/>
      <c r="AFK97" s="440"/>
      <c r="AFL97" s="440"/>
      <c r="AFM97" s="440"/>
      <c r="AFN97" s="110">
        <f t="shared" si="2764"/>
        <v>0</v>
      </c>
      <c r="AFO97" s="440"/>
      <c r="AFP97" s="440"/>
      <c r="AFQ97" s="440"/>
      <c r="AFR97" s="440"/>
      <c r="AFS97" s="440"/>
      <c r="AFT97" s="440"/>
      <c r="AFU97" s="111">
        <f t="shared" si="2765"/>
        <v>0</v>
      </c>
      <c r="AFV97" s="440"/>
      <c r="AFW97" s="440"/>
      <c r="AFY97" s="440"/>
      <c r="AFZ97" s="440"/>
      <c r="AGA97" s="440"/>
      <c r="AGB97" s="440"/>
      <c r="AGC97" s="110">
        <f t="shared" si="2766"/>
        <v>0</v>
      </c>
      <c r="AGD97" s="440"/>
      <c r="AGE97" s="440"/>
      <c r="AGF97" s="440"/>
      <c r="AGG97" s="440"/>
      <c r="AGH97" s="440"/>
      <c r="AGI97" s="440"/>
      <c r="AGJ97" s="111">
        <f t="shared" si="2767"/>
        <v>0</v>
      </c>
      <c r="AGK97" s="440"/>
      <c r="AGL97" s="440"/>
      <c r="AGN97" s="440"/>
      <c r="AGO97" s="440"/>
      <c r="AGP97" s="440"/>
      <c r="AGQ97" s="440"/>
      <c r="AGR97" s="110">
        <f t="shared" si="2768"/>
        <v>0</v>
      </c>
      <c r="AGS97" s="440"/>
      <c r="AGT97" s="440"/>
      <c r="AGU97" s="440"/>
      <c r="AGV97" s="440"/>
      <c r="AGW97" s="440"/>
      <c r="AGX97" s="440"/>
      <c r="AGY97" s="111">
        <f t="shared" si="2769"/>
        <v>0</v>
      </c>
      <c r="AGZ97" s="440"/>
      <c r="AHA97" s="440"/>
      <c r="AHC97" s="440"/>
      <c r="AHD97" s="440"/>
      <c r="AHE97" s="440"/>
      <c r="AHF97" s="440"/>
      <c r="AHG97" s="110">
        <f t="shared" si="2770"/>
        <v>0</v>
      </c>
      <c r="AHH97" s="440"/>
      <c r="AHI97" s="440"/>
      <c r="AHJ97" s="440"/>
      <c r="AHK97" s="440"/>
      <c r="AHL97" s="440"/>
      <c r="AHM97" s="440"/>
      <c r="AHN97" s="111">
        <f t="shared" si="2771"/>
        <v>0</v>
      </c>
      <c r="AHO97" s="440"/>
      <c r="AHP97" s="440"/>
      <c r="AHR97" s="440"/>
      <c r="AHS97" s="440"/>
      <c r="AHT97" s="440"/>
      <c r="AHU97" s="440"/>
      <c r="AHV97" s="110">
        <f t="shared" si="2772"/>
        <v>0</v>
      </c>
      <c r="AHW97" s="440"/>
      <c r="AHX97" s="440"/>
      <c r="AHY97" s="440"/>
      <c r="AHZ97" s="440"/>
      <c r="AIA97" s="440"/>
      <c r="AIB97" s="440"/>
      <c r="AIC97" s="111">
        <f t="shared" si="2773"/>
        <v>0</v>
      </c>
      <c r="AID97" s="440"/>
      <c r="AIE97" s="440"/>
    </row>
    <row r="98" spans="1:915" x14ac:dyDescent="0.3">
      <c r="A98" s="33" t="s">
        <v>149</v>
      </c>
      <c r="B98" s="34" t="s">
        <v>150</v>
      </c>
      <c r="C98" s="439"/>
      <c r="D98" s="440"/>
      <c r="E98" s="440"/>
      <c r="F98" s="440"/>
      <c r="G98" s="110">
        <f t="shared" si="2652"/>
        <v>0</v>
      </c>
      <c r="H98" s="440"/>
      <c r="I98" s="440"/>
      <c r="J98" s="440"/>
      <c r="K98" s="440"/>
      <c r="L98" s="440"/>
      <c r="M98" s="440"/>
      <c r="N98" s="111">
        <f t="shared" si="2653"/>
        <v>0</v>
      </c>
      <c r="O98" s="440"/>
      <c r="P98" s="440"/>
      <c r="Q98" s="440"/>
      <c r="R98" s="440"/>
      <c r="S98" s="440"/>
      <c r="T98" s="440"/>
      <c r="U98" s="110">
        <f t="shared" si="2654"/>
        <v>0</v>
      </c>
      <c r="V98" s="440"/>
      <c r="W98" s="440"/>
      <c r="X98" s="440"/>
      <c r="Y98" s="440"/>
      <c r="Z98" s="440"/>
      <c r="AA98" s="440"/>
      <c r="AB98" s="111">
        <f t="shared" si="2655"/>
        <v>0</v>
      </c>
      <c r="AC98" s="440"/>
      <c r="AD98" s="440"/>
      <c r="AF98" s="440"/>
      <c r="AG98" s="440"/>
      <c r="AH98" s="440"/>
      <c r="AI98" s="440"/>
      <c r="AJ98" s="110">
        <f t="shared" si="2656"/>
        <v>0</v>
      </c>
      <c r="AK98" s="440"/>
      <c r="AL98" s="440"/>
      <c r="AM98" s="440"/>
      <c r="AN98" s="440"/>
      <c r="AO98" s="440"/>
      <c r="AP98" s="440"/>
      <c r="AQ98" s="111">
        <f t="shared" si="2657"/>
        <v>0</v>
      </c>
      <c r="AR98" s="440"/>
      <c r="AS98" s="440"/>
      <c r="AU98" s="440"/>
      <c r="AV98" s="440"/>
      <c r="AW98" s="440"/>
      <c r="AX98" s="440"/>
      <c r="AY98" s="110">
        <f t="shared" si="2658"/>
        <v>0</v>
      </c>
      <c r="AZ98" s="440"/>
      <c r="BA98" s="440"/>
      <c r="BB98" s="440"/>
      <c r="BC98" s="440"/>
      <c r="BD98" s="440"/>
      <c r="BE98" s="440"/>
      <c r="BF98" s="111">
        <f t="shared" si="2659"/>
        <v>0</v>
      </c>
      <c r="BG98" s="440"/>
      <c r="BH98" s="440"/>
      <c r="BJ98" s="440"/>
      <c r="BK98" s="440"/>
      <c r="BL98" s="440"/>
      <c r="BM98" s="440"/>
      <c r="BN98" s="110">
        <f t="shared" si="2660"/>
        <v>0</v>
      </c>
      <c r="BO98" s="440"/>
      <c r="BP98" s="440"/>
      <c r="BQ98" s="440"/>
      <c r="BR98" s="440"/>
      <c r="BS98" s="440"/>
      <c r="BT98" s="440"/>
      <c r="BU98" s="111">
        <f t="shared" si="2661"/>
        <v>0</v>
      </c>
      <c r="BV98" s="440"/>
      <c r="BW98" s="440"/>
      <c r="BY98" s="440"/>
      <c r="BZ98" s="440"/>
      <c r="CA98" s="440"/>
      <c r="CB98" s="440"/>
      <c r="CC98" s="110">
        <f t="shared" si="2662"/>
        <v>0</v>
      </c>
      <c r="CD98" s="440"/>
      <c r="CE98" s="440"/>
      <c r="CF98" s="440"/>
      <c r="CG98" s="440"/>
      <c r="CH98" s="440"/>
      <c r="CI98" s="440"/>
      <c r="CJ98" s="111">
        <f t="shared" si="2663"/>
        <v>0</v>
      </c>
      <c r="CK98" s="440"/>
      <c r="CL98" s="440"/>
      <c r="CN98" s="440"/>
      <c r="CO98" s="440"/>
      <c r="CP98" s="440"/>
      <c r="CQ98" s="440"/>
      <c r="CR98" s="110">
        <f t="shared" si="2664"/>
        <v>0</v>
      </c>
      <c r="CS98" s="440"/>
      <c r="CT98" s="440"/>
      <c r="CU98" s="440"/>
      <c r="CV98" s="440"/>
      <c r="CW98" s="440"/>
      <c r="CX98" s="440"/>
      <c r="CY98" s="111">
        <f t="shared" si="2665"/>
        <v>0</v>
      </c>
      <c r="CZ98" s="440"/>
      <c r="DA98" s="440"/>
      <c r="DC98" s="440"/>
      <c r="DD98" s="440"/>
      <c r="DE98" s="440"/>
      <c r="DF98" s="440"/>
      <c r="DG98" s="110">
        <f t="shared" si="2666"/>
        <v>0</v>
      </c>
      <c r="DH98" s="440"/>
      <c r="DI98" s="440"/>
      <c r="DJ98" s="440"/>
      <c r="DK98" s="440"/>
      <c r="DL98" s="440"/>
      <c r="DM98" s="440"/>
      <c r="DN98" s="111">
        <f t="shared" si="2667"/>
        <v>0</v>
      </c>
      <c r="DO98" s="440"/>
      <c r="DP98" s="440"/>
      <c r="DR98" s="440"/>
      <c r="DS98" s="440"/>
      <c r="DT98" s="440"/>
      <c r="DU98" s="440"/>
      <c r="DV98" s="110">
        <f t="shared" si="2668"/>
        <v>0</v>
      </c>
      <c r="DW98" s="440"/>
      <c r="DX98" s="440"/>
      <c r="DY98" s="440"/>
      <c r="DZ98" s="440"/>
      <c r="EA98" s="440"/>
      <c r="EB98" s="440"/>
      <c r="EC98" s="111">
        <f t="shared" si="2669"/>
        <v>0</v>
      </c>
      <c r="ED98" s="440"/>
      <c r="EE98" s="440"/>
      <c r="EG98" s="440"/>
      <c r="EH98" s="440"/>
      <c r="EI98" s="440"/>
      <c r="EJ98" s="440"/>
      <c r="EK98" s="110">
        <f t="shared" si="2670"/>
        <v>0</v>
      </c>
      <c r="EL98" s="440"/>
      <c r="EM98" s="440"/>
      <c r="EN98" s="440"/>
      <c r="EO98" s="440"/>
      <c r="EP98" s="440"/>
      <c r="EQ98" s="440"/>
      <c r="ER98" s="111">
        <f t="shared" si="2671"/>
        <v>0</v>
      </c>
      <c r="ES98" s="440"/>
      <c r="ET98" s="440"/>
      <c r="EV98" s="440"/>
      <c r="EW98" s="440"/>
      <c r="EX98" s="440"/>
      <c r="EY98" s="440"/>
      <c r="EZ98" s="110">
        <f t="shared" si="2672"/>
        <v>0</v>
      </c>
      <c r="FA98" s="440"/>
      <c r="FB98" s="440"/>
      <c r="FC98" s="440"/>
      <c r="FD98" s="440"/>
      <c r="FE98" s="440"/>
      <c r="FF98" s="440"/>
      <c r="FG98" s="111">
        <f t="shared" si="2673"/>
        <v>0</v>
      </c>
      <c r="FH98" s="440"/>
      <c r="FI98" s="440"/>
      <c r="FK98" s="440"/>
      <c r="FL98" s="440"/>
      <c r="FM98" s="440"/>
      <c r="FN98" s="440"/>
      <c r="FO98" s="110">
        <f t="shared" si="2674"/>
        <v>0</v>
      </c>
      <c r="FP98" s="440"/>
      <c r="FQ98" s="440"/>
      <c r="FR98" s="440"/>
      <c r="FS98" s="440"/>
      <c r="FT98" s="440"/>
      <c r="FU98" s="440"/>
      <c r="FV98" s="111">
        <f t="shared" si="2675"/>
        <v>0</v>
      </c>
      <c r="FW98" s="440"/>
      <c r="FX98" s="440"/>
      <c r="FZ98" s="440"/>
      <c r="GA98" s="440"/>
      <c r="GB98" s="440"/>
      <c r="GC98" s="440"/>
      <c r="GD98" s="110">
        <f t="shared" si="2676"/>
        <v>0</v>
      </c>
      <c r="GE98" s="440"/>
      <c r="GF98" s="440"/>
      <c r="GG98" s="440"/>
      <c r="GH98" s="440"/>
      <c r="GI98" s="440"/>
      <c r="GJ98" s="440"/>
      <c r="GK98" s="111">
        <f t="shared" si="2677"/>
        <v>0</v>
      </c>
      <c r="GL98" s="440"/>
      <c r="GM98" s="440"/>
      <c r="GO98" s="440"/>
      <c r="GP98" s="440"/>
      <c r="GQ98" s="440"/>
      <c r="GR98" s="440"/>
      <c r="GS98" s="110">
        <f t="shared" si="2678"/>
        <v>0</v>
      </c>
      <c r="GT98" s="440"/>
      <c r="GU98" s="440"/>
      <c r="GV98" s="440"/>
      <c r="GW98" s="440"/>
      <c r="GX98" s="440"/>
      <c r="GY98" s="440"/>
      <c r="GZ98" s="111">
        <f t="shared" si="2679"/>
        <v>0</v>
      </c>
      <c r="HA98" s="440"/>
      <c r="HB98" s="440"/>
      <c r="HD98" s="440"/>
      <c r="HE98" s="440"/>
      <c r="HF98" s="440"/>
      <c r="HG98" s="440"/>
      <c r="HH98" s="110">
        <f t="shared" si="2680"/>
        <v>0</v>
      </c>
      <c r="HI98" s="440"/>
      <c r="HJ98" s="440"/>
      <c r="HK98" s="440"/>
      <c r="HL98" s="440"/>
      <c r="HM98" s="440"/>
      <c r="HN98" s="440"/>
      <c r="HO98" s="111">
        <f t="shared" si="2681"/>
        <v>0</v>
      </c>
      <c r="HP98" s="440"/>
      <c r="HQ98" s="440"/>
      <c r="HS98" s="440"/>
      <c r="HT98" s="440"/>
      <c r="HU98" s="440"/>
      <c r="HV98" s="440"/>
      <c r="HW98" s="110">
        <f t="shared" si="2682"/>
        <v>0</v>
      </c>
      <c r="HX98" s="440"/>
      <c r="HY98" s="440"/>
      <c r="HZ98" s="440"/>
      <c r="IA98" s="440"/>
      <c r="IB98" s="440"/>
      <c r="IC98" s="440"/>
      <c r="ID98" s="111">
        <f t="shared" si="2683"/>
        <v>0</v>
      </c>
      <c r="IE98" s="440"/>
      <c r="IF98" s="440"/>
      <c r="IH98" s="440"/>
      <c r="II98" s="440"/>
      <c r="IJ98" s="440"/>
      <c r="IK98" s="440"/>
      <c r="IL98" s="110">
        <f t="shared" si="2684"/>
        <v>0</v>
      </c>
      <c r="IM98" s="440"/>
      <c r="IN98" s="440"/>
      <c r="IO98" s="440"/>
      <c r="IP98" s="440"/>
      <c r="IQ98" s="440"/>
      <c r="IR98" s="440"/>
      <c r="IS98" s="111">
        <f t="shared" si="2685"/>
        <v>0</v>
      </c>
      <c r="IT98" s="440"/>
      <c r="IU98" s="440"/>
      <c r="IW98" s="440"/>
      <c r="IX98" s="440"/>
      <c r="IY98" s="440"/>
      <c r="IZ98" s="440"/>
      <c r="JA98" s="110">
        <f t="shared" si="2686"/>
        <v>0</v>
      </c>
      <c r="JB98" s="440"/>
      <c r="JC98" s="440"/>
      <c r="JD98" s="440"/>
      <c r="JE98" s="440"/>
      <c r="JF98" s="440"/>
      <c r="JG98" s="440"/>
      <c r="JH98" s="111">
        <f t="shared" si="2687"/>
        <v>0</v>
      </c>
      <c r="JI98" s="440"/>
      <c r="JJ98" s="440"/>
      <c r="JL98" s="440"/>
      <c r="JM98" s="440"/>
      <c r="JN98" s="440"/>
      <c r="JO98" s="440"/>
      <c r="JP98" s="110">
        <f t="shared" si="2688"/>
        <v>0</v>
      </c>
      <c r="JQ98" s="440"/>
      <c r="JR98" s="440"/>
      <c r="JS98" s="440"/>
      <c r="JT98" s="440"/>
      <c r="JU98" s="440"/>
      <c r="JV98" s="440"/>
      <c r="JW98" s="111">
        <f t="shared" si="2689"/>
        <v>0</v>
      </c>
      <c r="JX98" s="440"/>
      <c r="JY98" s="440"/>
      <c r="KA98" s="440"/>
      <c r="KB98" s="440"/>
      <c r="KC98" s="440"/>
      <c r="KD98" s="440"/>
      <c r="KE98" s="110">
        <f t="shared" si="2690"/>
        <v>0</v>
      </c>
      <c r="KF98" s="440"/>
      <c r="KG98" s="440"/>
      <c r="KH98" s="440"/>
      <c r="KI98" s="440"/>
      <c r="KJ98" s="440"/>
      <c r="KK98" s="440"/>
      <c r="KL98" s="111">
        <f t="shared" si="2691"/>
        <v>0</v>
      </c>
      <c r="KM98" s="440"/>
      <c r="KN98" s="440"/>
      <c r="KP98" s="440"/>
      <c r="KQ98" s="440"/>
      <c r="KR98" s="440"/>
      <c r="KS98" s="440"/>
      <c r="KT98" s="110">
        <f t="shared" si="2692"/>
        <v>0</v>
      </c>
      <c r="KU98" s="440"/>
      <c r="KV98" s="440"/>
      <c r="KW98" s="440"/>
      <c r="KX98" s="440"/>
      <c r="KY98" s="440"/>
      <c r="KZ98" s="440"/>
      <c r="LA98" s="111">
        <f t="shared" si="2693"/>
        <v>0</v>
      </c>
      <c r="LB98" s="440"/>
      <c r="LC98" s="440"/>
      <c r="LE98" s="440"/>
      <c r="LF98" s="440"/>
      <c r="LG98" s="440"/>
      <c r="LH98" s="440"/>
      <c r="LI98" s="110">
        <f t="shared" si="2694"/>
        <v>0</v>
      </c>
      <c r="LJ98" s="440"/>
      <c r="LK98" s="440"/>
      <c r="LL98" s="440"/>
      <c r="LM98" s="440"/>
      <c r="LN98" s="440"/>
      <c r="LO98" s="440"/>
      <c r="LP98" s="111">
        <f t="shared" si="2695"/>
        <v>0</v>
      </c>
      <c r="LQ98" s="440"/>
      <c r="LR98" s="440"/>
      <c r="LT98" s="440"/>
      <c r="LU98" s="440"/>
      <c r="LV98" s="440"/>
      <c r="LW98" s="440"/>
      <c r="LX98" s="110">
        <f t="shared" si="2696"/>
        <v>0</v>
      </c>
      <c r="LY98" s="440"/>
      <c r="LZ98" s="440"/>
      <c r="MA98" s="440"/>
      <c r="MB98" s="440"/>
      <c r="MC98" s="440"/>
      <c r="MD98" s="440"/>
      <c r="ME98" s="111">
        <f t="shared" si="2697"/>
        <v>0</v>
      </c>
      <c r="MF98" s="440"/>
      <c r="MG98" s="440"/>
      <c r="MI98" s="440"/>
      <c r="MJ98" s="440"/>
      <c r="MK98" s="440"/>
      <c r="ML98" s="440"/>
      <c r="MM98" s="110">
        <f t="shared" si="2698"/>
        <v>0</v>
      </c>
      <c r="MN98" s="440"/>
      <c r="MO98" s="440"/>
      <c r="MP98" s="440"/>
      <c r="MQ98" s="440"/>
      <c r="MR98" s="440"/>
      <c r="MS98" s="440"/>
      <c r="MT98" s="111">
        <f t="shared" si="2699"/>
        <v>0</v>
      </c>
      <c r="MU98" s="440"/>
      <c r="MV98" s="440"/>
      <c r="MX98" s="440"/>
      <c r="MY98" s="440"/>
      <c r="MZ98" s="440"/>
      <c r="NA98" s="440"/>
      <c r="NB98" s="110">
        <f t="shared" si="2700"/>
        <v>0</v>
      </c>
      <c r="NC98" s="440"/>
      <c r="ND98" s="440"/>
      <c r="NE98" s="440"/>
      <c r="NF98" s="440"/>
      <c r="NG98" s="440"/>
      <c r="NH98" s="440"/>
      <c r="NI98" s="111">
        <f t="shared" si="2701"/>
        <v>0</v>
      </c>
      <c r="NJ98" s="440"/>
      <c r="NK98" s="440"/>
      <c r="NM98" s="440"/>
      <c r="NN98" s="440"/>
      <c r="NO98" s="440"/>
      <c r="NP98" s="440"/>
      <c r="NQ98" s="110">
        <f t="shared" si="2702"/>
        <v>0</v>
      </c>
      <c r="NR98" s="440"/>
      <c r="NS98" s="440"/>
      <c r="NT98" s="440"/>
      <c r="NU98" s="440"/>
      <c r="NV98" s="440"/>
      <c r="NW98" s="440"/>
      <c r="NX98" s="111">
        <f t="shared" si="2703"/>
        <v>0</v>
      </c>
      <c r="NY98" s="440"/>
      <c r="NZ98" s="440"/>
      <c r="OB98" s="440"/>
      <c r="OC98" s="440"/>
      <c r="OD98" s="440"/>
      <c r="OE98" s="440"/>
      <c r="OF98" s="110">
        <f t="shared" si="2704"/>
        <v>0</v>
      </c>
      <c r="OG98" s="440"/>
      <c r="OH98" s="440"/>
      <c r="OI98" s="440"/>
      <c r="OJ98" s="440"/>
      <c r="OK98" s="440"/>
      <c r="OL98" s="440"/>
      <c r="OM98" s="111">
        <f t="shared" si="2705"/>
        <v>0</v>
      </c>
      <c r="ON98" s="440"/>
      <c r="OO98" s="440"/>
      <c r="OQ98" s="440"/>
      <c r="OR98" s="440"/>
      <c r="OS98" s="440"/>
      <c r="OT98" s="440"/>
      <c r="OU98" s="110">
        <f t="shared" si="2706"/>
        <v>0</v>
      </c>
      <c r="OV98" s="440"/>
      <c r="OW98" s="440"/>
      <c r="OX98" s="440"/>
      <c r="OY98" s="440"/>
      <c r="OZ98" s="440"/>
      <c r="PA98" s="440"/>
      <c r="PB98" s="111">
        <f t="shared" si="2707"/>
        <v>0</v>
      </c>
      <c r="PC98" s="440"/>
      <c r="PD98" s="440"/>
      <c r="PF98" s="440"/>
      <c r="PG98" s="440"/>
      <c r="PH98" s="440"/>
      <c r="PI98" s="440"/>
      <c r="PJ98" s="110">
        <f t="shared" si="2708"/>
        <v>0</v>
      </c>
      <c r="PK98" s="440"/>
      <c r="PL98" s="440"/>
      <c r="PM98" s="440"/>
      <c r="PN98" s="440"/>
      <c r="PO98" s="440"/>
      <c r="PP98" s="440"/>
      <c r="PQ98" s="111">
        <f t="shared" si="2709"/>
        <v>0</v>
      </c>
      <c r="PR98" s="440"/>
      <c r="PS98" s="440"/>
      <c r="PU98" s="440"/>
      <c r="PV98" s="440"/>
      <c r="PW98" s="440"/>
      <c r="PX98" s="440"/>
      <c r="PY98" s="110">
        <f t="shared" si="2710"/>
        <v>0</v>
      </c>
      <c r="PZ98" s="440"/>
      <c r="QA98" s="440"/>
      <c r="QB98" s="440"/>
      <c r="QC98" s="440"/>
      <c r="QD98" s="440"/>
      <c r="QE98" s="440"/>
      <c r="QF98" s="111">
        <f t="shared" si="2711"/>
        <v>0</v>
      </c>
      <c r="QG98" s="440"/>
      <c r="QH98" s="440"/>
      <c r="QJ98" s="440"/>
      <c r="QK98" s="440"/>
      <c r="QL98" s="440"/>
      <c r="QM98" s="440"/>
      <c r="QN98" s="110">
        <f t="shared" si="2712"/>
        <v>0</v>
      </c>
      <c r="QO98" s="440"/>
      <c r="QP98" s="440"/>
      <c r="QQ98" s="440"/>
      <c r="QR98" s="440"/>
      <c r="QS98" s="440"/>
      <c r="QT98" s="440"/>
      <c r="QU98" s="111">
        <f t="shared" si="2713"/>
        <v>0</v>
      </c>
      <c r="QV98" s="440"/>
      <c r="QW98" s="440"/>
      <c r="QY98" s="440"/>
      <c r="QZ98" s="440"/>
      <c r="RA98" s="440"/>
      <c r="RB98" s="440"/>
      <c r="RC98" s="110">
        <f t="shared" si="2714"/>
        <v>0</v>
      </c>
      <c r="RD98" s="440"/>
      <c r="RE98" s="440"/>
      <c r="RF98" s="440"/>
      <c r="RG98" s="440"/>
      <c r="RH98" s="440"/>
      <c r="RI98" s="440"/>
      <c r="RJ98" s="111">
        <f t="shared" si="2715"/>
        <v>0</v>
      </c>
      <c r="RK98" s="440"/>
      <c r="RL98" s="440"/>
      <c r="RN98" s="440"/>
      <c r="RO98" s="440"/>
      <c r="RP98" s="440"/>
      <c r="RQ98" s="440"/>
      <c r="RR98" s="110">
        <f t="shared" si="2716"/>
        <v>0</v>
      </c>
      <c r="RS98" s="440"/>
      <c r="RT98" s="440"/>
      <c r="RU98" s="440"/>
      <c r="RV98" s="440"/>
      <c r="RW98" s="440"/>
      <c r="RX98" s="440"/>
      <c r="RY98" s="111">
        <f t="shared" si="2717"/>
        <v>0</v>
      </c>
      <c r="RZ98" s="440"/>
      <c r="SA98" s="440"/>
      <c r="SC98" s="440"/>
      <c r="SD98" s="440"/>
      <c r="SE98" s="440"/>
      <c r="SF98" s="440"/>
      <c r="SG98" s="110">
        <f t="shared" si="2718"/>
        <v>0</v>
      </c>
      <c r="SH98" s="440"/>
      <c r="SI98" s="440"/>
      <c r="SJ98" s="440"/>
      <c r="SK98" s="440"/>
      <c r="SL98" s="440"/>
      <c r="SM98" s="440"/>
      <c r="SN98" s="111">
        <f t="shared" si="2719"/>
        <v>0</v>
      </c>
      <c r="SO98" s="440"/>
      <c r="SP98" s="440"/>
      <c r="SR98" s="440"/>
      <c r="SS98" s="440"/>
      <c r="ST98" s="440"/>
      <c r="SU98" s="440"/>
      <c r="SV98" s="110">
        <f t="shared" si="2720"/>
        <v>0</v>
      </c>
      <c r="SW98" s="440"/>
      <c r="SX98" s="440"/>
      <c r="SY98" s="440"/>
      <c r="SZ98" s="440"/>
      <c r="TA98" s="440"/>
      <c r="TB98" s="440"/>
      <c r="TC98" s="111">
        <f t="shared" si="2721"/>
        <v>0</v>
      </c>
      <c r="TD98" s="440"/>
      <c r="TE98" s="440"/>
      <c r="TG98" s="440"/>
      <c r="TH98" s="440"/>
      <c r="TI98" s="440"/>
      <c r="TJ98" s="440"/>
      <c r="TK98" s="110">
        <f t="shared" si="2722"/>
        <v>0</v>
      </c>
      <c r="TL98" s="440"/>
      <c r="TM98" s="440"/>
      <c r="TN98" s="440"/>
      <c r="TO98" s="440"/>
      <c r="TP98" s="440"/>
      <c r="TQ98" s="440"/>
      <c r="TR98" s="111">
        <f t="shared" si="2723"/>
        <v>0</v>
      </c>
      <c r="TS98" s="440"/>
      <c r="TT98" s="440"/>
      <c r="TV98" s="440"/>
      <c r="TW98" s="440"/>
      <c r="TX98" s="440"/>
      <c r="TY98" s="440"/>
      <c r="TZ98" s="110">
        <f t="shared" si="2724"/>
        <v>0</v>
      </c>
      <c r="UA98" s="440"/>
      <c r="UB98" s="440"/>
      <c r="UC98" s="440"/>
      <c r="UD98" s="440"/>
      <c r="UE98" s="440"/>
      <c r="UF98" s="440"/>
      <c r="UG98" s="111">
        <f t="shared" si="2725"/>
        <v>0</v>
      </c>
      <c r="UH98" s="440"/>
      <c r="UI98" s="440"/>
      <c r="UK98" s="440"/>
      <c r="UL98" s="440"/>
      <c r="UM98" s="440"/>
      <c r="UN98" s="440"/>
      <c r="UO98" s="110">
        <f t="shared" si="2726"/>
        <v>0</v>
      </c>
      <c r="UP98" s="440"/>
      <c r="UQ98" s="440"/>
      <c r="UR98" s="440"/>
      <c r="US98" s="440"/>
      <c r="UT98" s="440"/>
      <c r="UU98" s="440"/>
      <c r="UV98" s="111">
        <f t="shared" si="2727"/>
        <v>0</v>
      </c>
      <c r="UW98" s="440"/>
      <c r="UX98" s="440"/>
      <c r="UZ98" s="440"/>
      <c r="VA98" s="440"/>
      <c r="VB98" s="440"/>
      <c r="VC98" s="440"/>
      <c r="VD98" s="110">
        <f t="shared" si="2728"/>
        <v>0</v>
      </c>
      <c r="VE98" s="440"/>
      <c r="VF98" s="440"/>
      <c r="VG98" s="440"/>
      <c r="VH98" s="440"/>
      <c r="VI98" s="440"/>
      <c r="VJ98" s="440"/>
      <c r="VK98" s="111">
        <f t="shared" si="2729"/>
        <v>0</v>
      </c>
      <c r="VL98" s="440"/>
      <c r="VM98" s="440"/>
      <c r="VO98" s="440"/>
      <c r="VP98" s="440"/>
      <c r="VQ98" s="440"/>
      <c r="VR98" s="440"/>
      <c r="VS98" s="110">
        <f t="shared" si="2730"/>
        <v>0</v>
      </c>
      <c r="VT98" s="440"/>
      <c r="VU98" s="440"/>
      <c r="VV98" s="440"/>
      <c r="VW98" s="440"/>
      <c r="VX98" s="440"/>
      <c r="VY98" s="440"/>
      <c r="VZ98" s="111">
        <f t="shared" si="2731"/>
        <v>0</v>
      </c>
      <c r="WA98" s="440"/>
      <c r="WB98" s="440"/>
      <c r="WD98" s="440"/>
      <c r="WE98" s="440"/>
      <c r="WF98" s="440"/>
      <c r="WG98" s="440"/>
      <c r="WH98" s="110">
        <f t="shared" si="2732"/>
        <v>0</v>
      </c>
      <c r="WI98" s="440"/>
      <c r="WJ98" s="440"/>
      <c r="WK98" s="440"/>
      <c r="WL98" s="440"/>
      <c r="WM98" s="440"/>
      <c r="WN98" s="440"/>
      <c r="WO98" s="111">
        <f t="shared" si="2733"/>
        <v>0</v>
      </c>
      <c r="WP98" s="440"/>
      <c r="WQ98" s="440"/>
      <c r="WS98" s="440"/>
      <c r="WT98" s="440"/>
      <c r="WU98" s="440"/>
      <c r="WV98" s="440"/>
      <c r="WW98" s="110">
        <f t="shared" si="2734"/>
        <v>0</v>
      </c>
      <c r="WX98" s="440"/>
      <c r="WY98" s="440"/>
      <c r="WZ98" s="440"/>
      <c r="XA98" s="440"/>
      <c r="XB98" s="440"/>
      <c r="XC98" s="440"/>
      <c r="XD98" s="111">
        <f t="shared" si="2735"/>
        <v>0</v>
      </c>
      <c r="XE98" s="440"/>
      <c r="XF98" s="440"/>
      <c r="XH98" s="440"/>
      <c r="XI98" s="440"/>
      <c r="XJ98" s="440"/>
      <c r="XK98" s="440"/>
      <c r="XL98" s="110">
        <f t="shared" si="2736"/>
        <v>0</v>
      </c>
      <c r="XM98" s="440"/>
      <c r="XN98" s="440"/>
      <c r="XO98" s="440"/>
      <c r="XP98" s="440"/>
      <c r="XQ98" s="440"/>
      <c r="XR98" s="440"/>
      <c r="XS98" s="111">
        <f t="shared" si="2737"/>
        <v>0</v>
      </c>
      <c r="XT98" s="440"/>
      <c r="XU98" s="440"/>
      <c r="XW98" s="440"/>
      <c r="XX98" s="440"/>
      <c r="XY98" s="440"/>
      <c r="XZ98" s="440"/>
      <c r="YA98" s="110">
        <f t="shared" si="2738"/>
        <v>0</v>
      </c>
      <c r="YB98" s="440"/>
      <c r="YC98" s="440"/>
      <c r="YD98" s="440"/>
      <c r="YE98" s="440"/>
      <c r="YF98" s="440"/>
      <c r="YG98" s="440"/>
      <c r="YH98" s="111">
        <f t="shared" si="2739"/>
        <v>0</v>
      </c>
      <c r="YI98" s="440"/>
      <c r="YJ98" s="440"/>
      <c r="YL98" s="440"/>
      <c r="YM98" s="440"/>
      <c r="YN98" s="440"/>
      <c r="YO98" s="440"/>
      <c r="YP98" s="110">
        <f t="shared" si="2740"/>
        <v>0</v>
      </c>
      <c r="YQ98" s="440"/>
      <c r="YR98" s="440"/>
      <c r="YS98" s="440"/>
      <c r="YT98" s="440"/>
      <c r="YU98" s="440"/>
      <c r="YV98" s="440"/>
      <c r="YW98" s="111">
        <f t="shared" si="2741"/>
        <v>0</v>
      </c>
      <c r="YX98" s="440"/>
      <c r="YY98" s="440"/>
      <c r="ZA98" s="440"/>
      <c r="ZB98" s="440"/>
      <c r="ZC98" s="440"/>
      <c r="ZD98" s="440"/>
      <c r="ZE98" s="110">
        <f t="shared" si="2742"/>
        <v>0</v>
      </c>
      <c r="ZF98" s="440"/>
      <c r="ZG98" s="440"/>
      <c r="ZH98" s="440"/>
      <c r="ZI98" s="440"/>
      <c r="ZJ98" s="440"/>
      <c r="ZK98" s="440"/>
      <c r="ZL98" s="111">
        <f t="shared" si="2743"/>
        <v>0</v>
      </c>
      <c r="ZM98" s="440"/>
      <c r="ZN98" s="440"/>
      <c r="ZP98" s="440"/>
      <c r="ZQ98" s="440"/>
      <c r="ZR98" s="440"/>
      <c r="ZS98" s="440"/>
      <c r="ZT98" s="110">
        <f t="shared" si="2744"/>
        <v>0</v>
      </c>
      <c r="ZU98" s="440"/>
      <c r="ZV98" s="440"/>
      <c r="ZW98" s="440"/>
      <c r="ZX98" s="440"/>
      <c r="ZY98" s="440"/>
      <c r="ZZ98" s="440"/>
      <c r="AAA98" s="111">
        <f t="shared" si="2745"/>
        <v>0</v>
      </c>
      <c r="AAB98" s="440"/>
      <c r="AAC98" s="440"/>
      <c r="AAE98" s="440"/>
      <c r="AAF98" s="440"/>
      <c r="AAG98" s="440"/>
      <c r="AAH98" s="440"/>
      <c r="AAI98" s="110">
        <f t="shared" si="2746"/>
        <v>0</v>
      </c>
      <c r="AAJ98" s="440"/>
      <c r="AAK98" s="440"/>
      <c r="AAL98" s="440"/>
      <c r="AAM98" s="440"/>
      <c r="AAN98" s="440"/>
      <c r="AAO98" s="440"/>
      <c r="AAP98" s="111">
        <f t="shared" si="2747"/>
        <v>0</v>
      </c>
      <c r="AAQ98" s="440"/>
      <c r="AAR98" s="440"/>
      <c r="AAT98" s="440"/>
      <c r="AAU98" s="440"/>
      <c r="AAV98" s="440"/>
      <c r="AAW98" s="440"/>
      <c r="AAX98" s="110">
        <f t="shared" si="2748"/>
        <v>0</v>
      </c>
      <c r="AAY98" s="440"/>
      <c r="AAZ98" s="440"/>
      <c r="ABA98" s="440"/>
      <c r="ABB98" s="440"/>
      <c r="ABC98" s="440"/>
      <c r="ABD98" s="440"/>
      <c r="ABE98" s="111">
        <f t="shared" si="2749"/>
        <v>0</v>
      </c>
      <c r="ABF98" s="440"/>
      <c r="ABG98" s="440"/>
      <c r="ABI98" s="440"/>
      <c r="ABJ98" s="440"/>
      <c r="ABK98" s="440"/>
      <c r="ABL98" s="440"/>
      <c r="ABM98" s="110">
        <f t="shared" si="2750"/>
        <v>0</v>
      </c>
      <c r="ABN98" s="440"/>
      <c r="ABO98" s="440"/>
      <c r="ABP98" s="440"/>
      <c r="ABQ98" s="440"/>
      <c r="ABR98" s="440"/>
      <c r="ABS98" s="440"/>
      <c r="ABT98" s="111">
        <f t="shared" si="2751"/>
        <v>0</v>
      </c>
      <c r="ABU98" s="440"/>
      <c r="ABV98" s="440"/>
      <c r="ABX98" s="440"/>
      <c r="ABY98" s="440"/>
      <c r="ABZ98" s="440"/>
      <c r="ACA98" s="440"/>
      <c r="ACB98" s="110">
        <f t="shared" si="2752"/>
        <v>0</v>
      </c>
      <c r="ACC98" s="440"/>
      <c r="ACD98" s="440"/>
      <c r="ACE98" s="440"/>
      <c r="ACF98" s="440"/>
      <c r="ACG98" s="440"/>
      <c r="ACH98" s="440"/>
      <c r="ACI98" s="111">
        <f t="shared" si="2753"/>
        <v>0</v>
      </c>
      <c r="ACJ98" s="440"/>
      <c r="ACK98" s="440"/>
      <c r="ACM98" s="440"/>
      <c r="ACN98" s="440"/>
      <c r="ACO98" s="440"/>
      <c r="ACP98" s="440"/>
      <c r="ACQ98" s="110">
        <f t="shared" si="2754"/>
        <v>0</v>
      </c>
      <c r="ACR98" s="440"/>
      <c r="ACS98" s="440"/>
      <c r="ACT98" s="440"/>
      <c r="ACU98" s="440"/>
      <c r="ACV98" s="440"/>
      <c r="ACW98" s="440"/>
      <c r="ACX98" s="111">
        <f t="shared" si="2755"/>
        <v>0</v>
      </c>
      <c r="ACY98" s="440"/>
      <c r="ACZ98" s="440"/>
      <c r="ADB98" s="440"/>
      <c r="ADC98" s="440"/>
      <c r="ADD98" s="440"/>
      <c r="ADE98" s="440"/>
      <c r="ADF98" s="110">
        <f t="shared" si="2756"/>
        <v>0</v>
      </c>
      <c r="ADG98" s="440"/>
      <c r="ADH98" s="440"/>
      <c r="ADI98" s="440"/>
      <c r="ADJ98" s="440"/>
      <c r="ADK98" s="440"/>
      <c r="ADL98" s="440"/>
      <c r="ADM98" s="111">
        <f t="shared" si="2757"/>
        <v>0</v>
      </c>
      <c r="ADN98" s="440"/>
      <c r="ADO98" s="440"/>
      <c r="ADQ98" s="440"/>
      <c r="ADR98" s="440"/>
      <c r="ADS98" s="440"/>
      <c r="ADT98" s="440"/>
      <c r="ADU98" s="110">
        <f t="shared" si="2758"/>
        <v>0</v>
      </c>
      <c r="ADV98" s="440"/>
      <c r="ADW98" s="440"/>
      <c r="ADX98" s="440"/>
      <c r="ADY98" s="440"/>
      <c r="ADZ98" s="440"/>
      <c r="AEA98" s="440"/>
      <c r="AEB98" s="111">
        <f t="shared" si="2759"/>
        <v>0</v>
      </c>
      <c r="AEC98" s="440"/>
      <c r="AED98" s="440"/>
      <c r="AEF98" s="440"/>
      <c r="AEG98" s="440"/>
      <c r="AEH98" s="440"/>
      <c r="AEI98" s="440"/>
      <c r="AEJ98" s="110">
        <f t="shared" si="2760"/>
        <v>0</v>
      </c>
      <c r="AEK98" s="440"/>
      <c r="AEL98" s="440"/>
      <c r="AEM98" s="440"/>
      <c r="AEN98" s="440"/>
      <c r="AEO98" s="440"/>
      <c r="AEP98" s="440"/>
      <c r="AEQ98" s="111">
        <f t="shared" si="2761"/>
        <v>0</v>
      </c>
      <c r="AER98" s="440"/>
      <c r="AES98" s="440"/>
      <c r="AEU98" s="440"/>
      <c r="AEV98" s="440"/>
      <c r="AEW98" s="440"/>
      <c r="AEX98" s="440"/>
      <c r="AEY98" s="110">
        <f t="shared" si="2762"/>
        <v>0</v>
      </c>
      <c r="AEZ98" s="440"/>
      <c r="AFA98" s="440"/>
      <c r="AFB98" s="440"/>
      <c r="AFC98" s="440"/>
      <c r="AFD98" s="440"/>
      <c r="AFE98" s="440"/>
      <c r="AFF98" s="111">
        <f t="shared" si="2763"/>
        <v>0</v>
      </c>
      <c r="AFG98" s="440"/>
      <c r="AFH98" s="440"/>
      <c r="AFJ98" s="440"/>
      <c r="AFK98" s="440"/>
      <c r="AFL98" s="440"/>
      <c r="AFM98" s="440"/>
      <c r="AFN98" s="110">
        <f t="shared" si="2764"/>
        <v>0</v>
      </c>
      <c r="AFO98" s="440"/>
      <c r="AFP98" s="440"/>
      <c r="AFQ98" s="440"/>
      <c r="AFR98" s="440"/>
      <c r="AFS98" s="440"/>
      <c r="AFT98" s="440"/>
      <c r="AFU98" s="111">
        <f t="shared" si="2765"/>
        <v>0</v>
      </c>
      <c r="AFV98" s="440"/>
      <c r="AFW98" s="440"/>
      <c r="AFY98" s="440"/>
      <c r="AFZ98" s="440"/>
      <c r="AGA98" s="440"/>
      <c r="AGB98" s="440"/>
      <c r="AGC98" s="110">
        <f t="shared" si="2766"/>
        <v>0</v>
      </c>
      <c r="AGD98" s="440"/>
      <c r="AGE98" s="440"/>
      <c r="AGF98" s="440"/>
      <c r="AGG98" s="440"/>
      <c r="AGH98" s="440"/>
      <c r="AGI98" s="440"/>
      <c r="AGJ98" s="111">
        <f t="shared" si="2767"/>
        <v>0</v>
      </c>
      <c r="AGK98" s="440"/>
      <c r="AGL98" s="440"/>
      <c r="AGN98" s="440"/>
      <c r="AGO98" s="440"/>
      <c r="AGP98" s="440"/>
      <c r="AGQ98" s="440"/>
      <c r="AGR98" s="110">
        <f t="shared" si="2768"/>
        <v>0</v>
      </c>
      <c r="AGS98" s="440"/>
      <c r="AGT98" s="440"/>
      <c r="AGU98" s="440"/>
      <c r="AGV98" s="440"/>
      <c r="AGW98" s="440"/>
      <c r="AGX98" s="440"/>
      <c r="AGY98" s="111">
        <f t="shared" si="2769"/>
        <v>0</v>
      </c>
      <c r="AGZ98" s="440"/>
      <c r="AHA98" s="440"/>
      <c r="AHC98" s="440"/>
      <c r="AHD98" s="440"/>
      <c r="AHE98" s="440"/>
      <c r="AHF98" s="440"/>
      <c r="AHG98" s="110">
        <f t="shared" si="2770"/>
        <v>0</v>
      </c>
      <c r="AHH98" s="440"/>
      <c r="AHI98" s="440"/>
      <c r="AHJ98" s="440"/>
      <c r="AHK98" s="440"/>
      <c r="AHL98" s="440"/>
      <c r="AHM98" s="440"/>
      <c r="AHN98" s="111">
        <f t="shared" si="2771"/>
        <v>0</v>
      </c>
      <c r="AHO98" s="440"/>
      <c r="AHP98" s="440"/>
      <c r="AHR98" s="440"/>
      <c r="AHS98" s="440"/>
      <c r="AHT98" s="440"/>
      <c r="AHU98" s="440"/>
      <c r="AHV98" s="110">
        <f t="shared" si="2772"/>
        <v>0</v>
      </c>
      <c r="AHW98" s="440"/>
      <c r="AHX98" s="440"/>
      <c r="AHY98" s="440"/>
      <c r="AHZ98" s="440"/>
      <c r="AIA98" s="440"/>
      <c r="AIB98" s="440"/>
      <c r="AIC98" s="111">
        <f t="shared" si="2773"/>
        <v>0</v>
      </c>
      <c r="AID98" s="440"/>
      <c r="AIE98" s="440"/>
    </row>
    <row r="99" spans="1:915" x14ac:dyDescent="0.3">
      <c r="A99" s="28"/>
      <c r="B99" s="35" t="s">
        <v>151</v>
      </c>
      <c r="C99" s="37"/>
      <c r="D99" s="37"/>
      <c r="E99" s="37"/>
      <c r="F99" s="37"/>
      <c r="G99" s="38"/>
      <c r="H99" s="440"/>
      <c r="I99" s="440"/>
      <c r="J99" s="36"/>
      <c r="K99" s="37"/>
      <c r="L99" s="37"/>
      <c r="M99" s="37"/>
      <c r="N99" s="37"/>
      <c r="O99" s="37"/>
      <c r="P99" s="37"/>
      <c r="Q99" s="37"/>
      <c r="R99" s="37"/>
      <c r="S99" s="37"/>
      <c r="T99" s="37"/>
      <c r="U99" s="38"/>
      <c r="V99" s="440"/>
      <c r="W99" s="441"/>
      <c r="X99" s="36"/>
      <c r="Y99" s="37"/>
      <c r="Z99" s="37"/>
      <c r="AA99" s="37"/>
      <c r="AB99" s="37"/>
      <c r="AC99" s="37"/>
      <c r="AD99" s="38"/>
      <c r="AF99" s="37"/>
      <c r="AG99" s="37"/>
      <c r="AH99" s="37"/>
      <c r="AI99" s="37"/>
      <c r="AJ99" s="38"/>
      <c r="AK99" s="440"/>
      <c r="AL99" s="441"/>
      <c r="AM99" s="36"/>
      <c r="AN99" s="37"/>
      <c r="AO99" s="37"/>
      <c r="AP99" s="37"/>
      <c r="AQ99" s="37"/>
      <c r="AR99" s="37"/>
      <c r="AS99" s="38"/>
      <c r="AU99" s="37"/>
      <c r="AV99" s="37"/>
      <c r="AW99" s="37"/>
      <c r="AX99" s="37"/>
      <c r="AY99" s="38"/>
      <c r="AZ99" s="440"/>
      <c r="BA99" s="441"/>
      <c r="BB99" s="36"/>
      <c r="BC99" s="37"/>
      <c r="BD99" s="37"/>
      <c r="BE99" s="37"/>
      <c r="BF99" s="37"/>
      <c r="BG99" s="37"/>
      <c r="BH99" s="38"/>
      <c r="BJ99" s="37"/>
      <c r="BK99" s="37"/>
      <c r="BL99" s="37"/>
      <c r="BM99" s="37"/>
      <c r="BN99" s="38"/>
      <c r="BO99" s="440"/>
      <c r="BP99" s="441"/>
      <c r="BQ99" s="36"/>
      <c r="BR99" s="37"/>
      <c r="BS99" s="37"/>
      <c r="BT99" s="37"/>
      <c r="BU99" s="37"/>
      <c r="BV99" s="37"/>
      <c r="BW99" s="38"/>
      <c r="BY99" s="37"/>
      <c r="BZ99" s="37"/>
      <c r="CA99" s="37"/>
      <c r="CB99" s="37"/>
      <c r="CC99" s="38"/>
      <c r="CD99" s="440"/>
      <c r="CE99" s="441"/>
      <c r="CF99" s="36"/>
      <c r="CG99" s="37"/>
      <c r="CH99" s="37"/>
      <c r="CI99" s="37"/>
      <c r="CJ99" s="37"/>
      <c r="CK99" s="37"/>
      <c r="CL99" s="38"/>
      <c r="CN99" s="37"/>
      <c r="CO99" s="37"/>
      <c r="CP99" s="37"/>
      <c r="CQ99" s="37"/>
      <c r="CR99" s="38"/>
      <c r="CS99" s="440"/>
      <c r="CT99" s="441"/>
      <c r="CU99" s="36"/>
      <c r="CV99" s="37"/>
      <c r="CW99" s="37"/>
      <c r="CX99" s="37"/>
      <c r="CY99" s="37"/>
      <c r="CZ99" s="37"/>
      <c r="DA99" s="38"/>
      <c r="DC99" s="37"/>
      <c r="DD99" s="37"/>
      <c r="DE99" s="37"/>
      <c r="DF99" s="37"/>
      <c r="DG99" s="38"/>
      <c r="DH99" s="440"/>
      <c r="DI99" s="441"/>
      <c r="DJ99" s="36"/>
      <c r="DK99" s="37"/>
      <c r="DL99" s="37"/>
      <c r="DM99" s="37"/>
      <c r="DN99" s="37"/>
      <c r="DO99" s="37"/>
      <c r="DP99" s="38"/>
      <c r="DR99" s="37"/>
      <c r="DS99" s="37"/>
      <c r="DT99" s="37"/>
      <c r="DU99" s="37"/>
      <c r="DV99" s="38"/>
      <c r="DW99" s="440"/>
      <c r="DX99" s="441"/>
      <c r="DY99" s="36"/>
      <c r="DZ99" s="37"/>
      <c r="EA99" s="37"/>
      <c r="EB99" s="37"/>
      <c r="EC99" s="37"/>
      <c r="ED99" s="37"/>
      <c r="EE99" s="38"/>
      <c r="EG99" s="37"/>
      <c r="EH99" s="37"/>
      <c r="EI99" s="37"/>
      <c r="EJ99" s="37"/>
      <c r="EK99" s="38"/>
      <c r="EL99" s="440"/>
      <c r="EM99" s="441"/>
      <c r="EN99" s="36"/>
      <c r="EO99" s="37"/>
      <c r="EP99" s="37"/>
      <c r="EQ99" s="37"/>
      <c r="ER99" s="37"/>
      <c r="ES99" s="37"/>
      <c r="ET99" s="38"/>
      <c r="EV99" s="37"/>
      <c r="EW99" s="37"/>
      <c r="EX99" s="37"/>
      <c r="EY99" s="37"/>
      <c r="EZ99" s="38"/>
      <c r="FA99" s="440"/>
      <c r="FB99" s="441"/>
      <c r="FC99" s="36"/>
      <c r="FD99" s="37"/>
      <c r="FE99" s="37"/>
      <c r="FF99" s="37"/>
      <c r="FG99" s="37"/>
      <c r="FH99" s="37"/>
      <c r="FI99" s="38"/>
      <c r="FK99" s="37"/>
      <c r="FL99" s="37"/>
      <c r="FM99" s="37"/>
      <c r="FN99" s="37"/>
      <c r="FO99" s="38"/>
      <c r="FP99" s="440"/>
      <c r="FQ99" s="441"/>
      <c r="FR99" s="36"/>
      <c r="FS99" s="37"/>
      <c r="FT99" s="37"/>
      <c r="FU99" s="37"/>
      <c r="FV99" s="37"/>
      <c r="FW99" s="37"/>
      <c r="FX99" s="38"/>
      <c r="FZ99" s="37"/>
      <c r="GA99" s="37"/>
      <c r="GB99" s="37"/>
      <c r="GC99" s="37"/>
      <c r="GD99" s="38"/>
      <c r="GE99" s="440"/>
      <c r="GF99" s="441"/>
      <c r="GG99" s="36"/>
      <c r="GH99" s="37"/>
      <c r="GI99" s="37"/>
      <c r="GJ99" s="37"/>
      <c r="GK99" s="37"/>
      <c r="GL99" s="37"/>
      <c r="GM99" s="38"/>
      <c r="GO99" s="37"/>
      <c r="GP99" s="37"/>
      <c r="GQ99" s="37"/>
      <c r="GR99" s="37"/>
      <c r="GS99" s="38"/>
      <c r="GT99" s="440"/>
      <c r="GU99" s="441"/>
      <c r="GV99" s="36"/>
      <c r="GW99" s="37"/>
      <c r="GX99" s="37"/>
      <c r="GY99" s="37"/>
      <c r="GZ99" s="37"/>
      <c r="HA99" s="37"/>
      <c r="HB99" s="38"/>
      <c r="HD99" s="37"/>
      <c r="HE99" s="37"/>
      <c r="HF99" s="37"/>
      <c r="HG99" s="37"/>
      <c r="HH99" s="38"/>
      <c r="HI99" s="440"/>
      <c r="HJ99" s="441"/>
      <c r="HK99" s="36"/>
      <c r="HL99" s="37"/>
      <c r="HM99" s="37"/>
      <c r="HN99" s="37"/>
      <c r="HO99" s="37"/>
      <c r="HP99" s="37"/>
      <c r="HQ99" s="38"/>
      <c r="HS99" s="37"/>
      <c r="HT99" s="37"/>
      <c r="HU99" s="37"/>
      <c r="HV99" s="37"/>
      <c r="HW99" s="38"/>
      <c r="HX99" s="440"/>
      <c r="HY99" s="441"/>
      <c r="HZ99" s="36"/>
      <c r="IA99" s="37"/>
      <c r="IB99" s="37"/>
      <c r="IC99" s="37"/>
      <c r="ID99" s="37"/>
      <c r="IE99" s="37"/>
      <c r="IF99" s="38"/>
      <c r="IH99" s="37"/>
      <c r="II99" s="37"/>
      <c r="IJ99" s="37"/>
      <c r="IK99" s="37"/>
      <c r="IL99" s="38"/>
      <c r="IM99" s="440"/>
      <c r="IN99" s="441"/>
      <c r="IO99" s="36"/>
      <c r="IP99" s="37"/>
      <c r="IQ99" s="37"/>
      <c r="IR99" s="37"/>
      <c r="IS99" s="37"/>
      <c r="IT99" s="37"/>
      <c r="IU99" s="38"/>
      <c r="IW99" s="37"/>
      <c r="IX99" s="37"/>
      <c r="IY99" s="37"/>
      <c r="IZ99" s="37"/>
      <c r="JA99" s="38"/>
      <c r="JB99" s="440"/>
      <c r="JC99" s="441"/>
      <c r="JD99" s="36"/>
      <c r="JE99" s="37"/>
      <c r="JF99" s="37"/>
      <c r="JG99" s="37"/>
      <c r="JH99" s="37"/>
      <c r="JI99" s="37"/>
      <c r="JJ99" s="38"/>
      <c r="JL99" s="37"/>
      <c r="JM99" s="37"/>
      <c r="JN99" s="37"/>
      <c r="JO99" s="37"/>
      <c r="JP99" s="38"/>
      <c r="JQ99" s="440"/>
      <c r="JR99" s="441"/>
      <c r="JS99" s="36"/>
      <c r="JT99" s="37"/>
      <c r="JU99" s="37"/>
      <c r="JV99" s="37"/>
      <c r="JW99" s="37"/>
      <c r="JX99" s="37"/>
      <c r="JY99" s="38"/>
      <c r="KA99" s="37"/>
      <c r="KB99" s="37"/>
      <c r="KC99" s="37"/>
      <c r="KD99" s="37"/>
      <c r="KE99" s="38"/>
      <c r="KF99" s="440"/>
      <c r="KG99" s="441"/>
      <c r="KH99" s="36"/>
      <c r="KI99" s="37"/>
      <c r="KJ99" s="37"/>
      <c r="KK99" s="37"/>
      <c r="KL99" s="37"/>
      <c r="KM99" s="37"/>
      <c r="KN99" s="38"/>
      <c r="KP99" s="37"/>
      <c r="KQ99" s="37"/>
      <c r="KR99" s="37"/>
      <c r="KS99" s="37"/>
      <c r="KT99" s="38"/>
      <c r="KU99" s="440"/>
      <c r="KV99" s="441"/>
      <c r="KW99" s="36"/>
      <c r="KX99" s="37"/>
      <c r="KY99" s="37"/>
      <c r="KZ99" s="37"/>
      <c r="LA99" s="37"/>
      <c r="LB99" s="37"/>
      <c r="LC99" s="38"/>
      <c r="LE99" s="37"/>
      <c r="LF99" s="37"/>
      <c r="LG99" s="37"/>
      <c r="LH99" s="37"/>
      <c r="LI99" s="38"/>
      <c r="LJ99" s="440"/>
      <c r="LK99" s="441"/>
      <c r="LL99" s="36"/>
      <c r="LM99" s="37"/>
      <c r="LN99" s="37"/>
      <c r="LO99" s="37"/>
      <c r="LP99" s="37"/>
      <c r="LQ99" s="37"/>
      <c r="LR99" s="38"/>
      <c r="LT99" s="37"/>
      <c r="LU99" s="37"/>
      <c r="LV99" s="37"/>
      <c r="LW99" s="37"/>
      <c r="LX99" s="38"/>
      <c r="LY99" s="440"/>
      <c r="LZ99" s="441"/>
      <c r="MA99" s="36"/>
      <c r="MB99" s="37"/>
      <c r="MC99" s="37"/>
      <c r="MD99" s="37"/>
      <c r="ME99" s="37"/>
      <c r="MF99" s="37"/>
      <c r="MG99" s="38"/>
      <c r="MI99" s="37"/>
      <c r="MJ99" s="37"/>
      <c r="MK99" s="37"/>
      <c r="ML99" s="37"/>
      <c r="MM99" s="38"/>
      <c r="MN99" s="440"/>
      <c r="MO99" s="441"/>
      <c r="MP99" s="36"/>
      <c r="MQ99" s="37"/>
      <c r="MR99" s="37"/>
      <c r="MS99" s="37"/>
      <c r="MT99" s="37"/>
      <c r="MU99" s="37"/>
      <c r="MV99" s="38"/>
      <c r="MX99" s="37"/>
      <c r="MY99" s="37"/>
      <c r="MZ99" s="37"/>
      <c r="NA99" s="37"/>
      <c r="NB99" s="38"/>
      <c r="NC99" s="440"/>
      <c r="ND99" s="441"/>
      <c r="NE99" s="36"/>
      <c r="NF99" s="37"/>
      <c r="NG99" s="37"/>
      <c r="NH99" s="37"/>
      <c r="NI99" s="37"/>
      <c r="NJ99" s="37"/>
      <c r="NK99" s="38"/>
      <c r="NM99" s="37"/>
      <c r="NN99" s="37"/>
      <c r="NO99" s="37"/>
      <c r="NP99" s="37"/>
      <c r="NQ99" s="38"/>
      <c r="NR99" s="440"/>
      <c r="NS99" s="441"/>
      <c r="NT99" s="36"/>
      <c r="NU99" s="37"/>
      <c r="NV99" s="37"/>
      <c r="NW99" s="37"/>
      <c r="NX99" s="37"/>
      <c r="NY99" s="37"/>
      <c r="NZ99" s="38"/>
      <c r="OB99" s="37"/>
      <c r="OC99" s="37"/>
      <c r="OD99" s="37"/>
      <c r="OE99" s="37"/>
      <c r="OF99" s="38"/>
      <c r="OG99" s="440"/>
      <c r="OH99" s="441"/>
      <c r="OI99" s="36"/>
      <c r="OJ99" s="37"/>
      <c r="OK99" s="37"/>
      <c r="OL99" s="37"/>
      <c r="OM99" s="37"/>
      <c r="ON99" s="37"/>
      <c r="OO99" s="38"/>
      <c r="OQ99" s="37"/>
      <c r="OR99" s="37"/>
      <c r="OS99" s="37"/>
      <c r="OT99" s="37"/>
      <c r="OU99" s="38"/>
      <c r="OV99" s="440"/>
      <c r="OW99" s="441"/>
      <c r="OX99" s="36"/>
      <c r="OY99" s="37"/>
      <c r="OZ99" s="37"/>
      <c r="PA99" s="37"/>
      <c r="PB99" s="37"/>
      <c r="PC99" s="37"/>
      <c r="PD99" s="38"/>
      <c r="PF99" s="37"/>
      <c r="PG99" s="37"/>
      <c r="PH99" s="37"/>
      <c r="PI99" s="37"/>
      <c r="PJ99" s="38"/>
      <c r="PK99" s="440"/>
      <c r="PL99" s="441"/>
      <c r="PM99" s="36"/>
      <c r="PN99" s="37"/>
      <c r="PO99" s="37"/>
      <c r="PP99" s="37"/>
      <c r="PQ99" s="37"/>
      <c r="PR99" s="37"/>
      <c r="PS99" s="38"/>
      <c r="PU99" s="37"/>
      <c r="PV99" s="37"/>
      <c r="PW99" s="37"/>
      <c r="PX99" s="37"/>
      <c r="PY99" s="38"/>
      <c r="PZ99" s="440"/>
      <c r="QA99" s="441"/>
      <c r="QB99" s="36"/>
      <c r="QC99" s="37"/>
      <c r="QD99" s="37"/>
      <c r="QE99" s="37"/>
      <c r="QF99" s="37"/>
      <c r="QG99" s="37"/>
      <c r="QH99" s="38"/>
      <c r="QJ99" s="37"/>
      <c r="QK99" s="37"/>
      <c r="QL99" s="37"/>
      <c r="QM99" s="37"/>
      <c r="QN99" s="38"/>
      <c r="QO99" s="440"/>
      <c r="QP99" s="441"/>
      <c r="QQ99" s="36"/>
      <c r="QR99" s="37"/>
      <c r="QS99" s="37"/>
      <c r="QT99" s="37"/>
      <c r="QU99" s="37"/>
      <c r="QV99" s="37"/>
      <c r="QW99" s="38"/>
      <c r="QY99" s="37"/>
      <c r="QZ99" s="37"/>
      <c r="RA99" s="37"/>
      <c r="RB99" s="37"/>
      <c r="RC99" s="38"/>
      <c r="RD99" s="440"/>
      <c r="RE99" s="441"/>
      <c r="RF99" s="36"/>
      <c r="RG99" s="37"/>
      <c r="RH99" s="37"/>
      <c r="RI99" s="37"/>
      <c r="RJ99" s="37"/>
      <c r="RK99" s="37"/>
      <c r="RL99" s="38"/>
      <c r="RN99" s="37"/>
      <c r="RO99" s="37"/>
      <c r="RP99" s="37"/>
      <c r="RQ99" s="37"/>
      <c r="RR99" s="38"/>
      <c r="RS99" s="440"/>
      <c r="RT99" s="441"/>
      <c r="RU99" s="36"/>
      <c r="RV99" s="37"/>
      <c r="RW99" s="37"/>
      <c r="RX99" s="37"/>
      <c r="RY99" s="37"/>
      <c r="RZ99" s="37"/>
      <c r="SA99" s="38"/>
      <c r="SC99" s="37"/>
      <c r="SD99" s="37"/>
      <c r="SE99" s="37"/>
      <c r="SF99" s="37"/>
      <c r="SG99" s="38"/>
      <c r="SH99" s="440"/>
      <c r="SI99" s="441"/>
      <c r="SJ99" s="36"/>
      <c r="SK99" s="37"/>
      <c r="SL99" s="37"/>
      <c r="SM99" s="37"/>
      <c r="SN99" s="37"/>
      <c r="SO99" s="37"/>
      <c r="SP99" s="38"/>
      <c r="SR99" s="37"/>
      <c r="SS99" s="37"/>
      <c r="ST99" s="37"/>
      <c r="SU99" s="37"/>
      <c r="SV99" s="38"/>
      <c r="SW99" s="440"/>
      <c r="SX99" s="441"/>
      <c r="SY99" s="36"/>
      <c r="SZ99" s="37"/>
      <c r="TA99" s="37"/>
      <c r="TB99" s="37"/>
      <c r="TC99" s="37"/>
      <c r="TD99" s="37"/>
      <c r="TE99" s="38"/>
      <c r="TG99" s="37"/>
      <c r="TH99" s="37"/>
      <c r="TI99" s="37"/>
      <c r="TJ99" s="37"/>
      <c r="TK99" s="38"/>
      <c r="TL99" s="440"/>
      <c r="TM99" s="441"/>
      <c r="TN99" s="36"/>
      <c r="TO99" s="37"/>
      <c r="TP99" s="37"/>
      <c r="TQ99" s="37"/>
      <c r="TR99" s="37"/>
      <c r="TS99" s="37"/>
      <c r="TT99" s="38"/>
      <c r="TV99" s="37"/>
      <c r="TW99" s="37"/>
      <c r="TX99" s="37"/>
      <c r="TY99" s="37"/>
      <c r="TZ99" s="38"/>
      <c r="UA99" s="440"/>
      <c r="UB99" s="441"/>
      <c r="UC99" s="36"/>
      <c r="UD99" s="37"/>
      <c r="UE99" s="37"/>
      <c r="UF99" s="37"/>
      <c r="UG99" s="37"/>
      <c r="UH99" s="37"/>
      <c r="UI99" s="38"/>
      <c r="UK99" s="37"/>
      <c r="UL99" s="37"/>
      <c r="UM99" s="37"/>
      <c r="UN99" s="37"/>
      <c r="UO99" s="38"/>
      <c r="UP99" s="440"/>
      <c r="UQ99" s="441"/>
      <c r="UR99" s="36"/>
      <c r="US99" s="37"/>
      <c r="UT99" s="37"/>
      <c r="UU99" s="37"/>
      <c r="UV99" s="37"/>
      <c r="UW99" s="37"/>
      <c r="UX99" s="38"/>
      <c r="UZ99" s="37"/>
      <c r="VA99" s="37"/>
      <c r="VB99" s="37"/>
      <c r="VC99" s="37"/>
      <c r="VD99" s="38"/>
      <c r="VE99" s="440"/>
      <c r="VF99" s="441"/>
      <c r="VG99" s="36"/>
      <c r="VH99" s="37"/>
      <c r="VI99" s="37"/>
      <c r="VJ99" s="37"/>
      <c r="VK99" s="37"/>
      <c r="VL99" s="37"/>
      <c r="VM99" s="38"/>
      <c r="VO99" s="37"/>
      <c r="VP99" s="37"/>
      <c r="VQ99" s="37"/>
      <c r="VR99" s="37"/>
      <c r="VS99" s="38"/>
      <c r="VT99" s="440"/>
      <c r="VU99" s="441"/>
      <c r="VV99" s="36"/>
      <c r="VW99" s="37"/>
      <c r="VX99" s="37"/>
      <c r="VY99" s="37"/>
      <c r="VZ99" s="37"/>
      <c r="WA99" s="37"/>
      <c r="WB99" s="38"/>
      <c r="WD99" s="37"/>
      <c r="WE99" s="37"/>
      <c r="WF99" s="37"/>
      <c r="WG99" s="37"/>
      <c r="WH99" s="38"/>
      <c r="WI99" s="440"/>
      <c r="WJ99" s="441"/>
      <c r="WK99" s="36"/>
      <c r="WL99" s="37"/>
      <c r="WM99" s="37"/>
      <c r="WN99" s="37"/>
      <c r="WO99" s="37"/>
      <c r="WP99" s="37"/>
      <c r="WQ99" s="38"/>
      <c r="WS99" s="37"/>
      <c r="WT99" s="37"/>
      <c r="WU99" s="37"/>
      <c r="WV99" s="37"/>
      <c r="WW99" s="38"/>
      <c r="WX99" s="440"/>
      <c r="WY99" s="441"/>
      <c r="WZ99" s="36"/>
      <c r="XA99" s="37"/>
      <c r="XB99" s="37"/>
      <c r="XC99" s="37"/>
      <c r="XD99" s="37"/>
      <c r="XE99" s="37"/>
      <c r="XF99" s="38"/>
      <c r="XH99" s="37"/>
      <c r="XI99" s="37"/>
      <c r="XJ99" s="37"/>
      <c r="XK99" s="37"/>
      <c r="XL99" s="38"/>
      <c r="XM99" s="440"/>
      <c r="XN99" s="441"/>
      <c r="XO99" s="36"/>
      <c r="XP99" s="37"/>
      <c r="XQ99" s="37"/>
      <c r="XR99" s="37"/>
      <c r="XS99" s="37"/>
      <c r="XT99" s="37"/>
      <c r="XU99" s="38"/>
      <c r="XW99" s="37"/>
      <c r="XX99" s="37"/>
      <c r="XY99" s="37"/>
      <c r="XZ99" s="37"/>
      <c r="YA99" s="38"/>
      <c r="YB99" s="440"/>
      <c r="YC99" s="441"/>
      <c r="YD99" s="36"/>
      <c r="YE99" s="37"/>
      <c r="YF99" s="37"/>
      <c r="YG99" s="37"/>
      <c r="YH99" s="37"/>
      <c r="YI99" s="37"/>
      <c r="YJ99" s="38"/>
      <c r="YL99" s="37"/>
      <c r="YM99" s="37"/>
      <c r="YN99" s="37"/>
      <c r="YO99" s="37"/>
      <c r="YP99" s="38"/>
      <c r="YQ99" s="440"/>
      <c r="YR99" s="441"/>
      <c r="YS99" s="36"/>
      <c r="YT99" s="37"/>
      <c r="YU99" s="37"/>
      <c r="YV99" s="37"/>
      <c r="YW99" s="37"/>
      <c r="YX99" s="37"/>
      <c r="YY99" s="38"/>
      <c r="ZA99" s="37"/>
      <c r="ZB99" s="37"/>
      <c r="ZC99" s="37"/>
      <c r="ZD99" s="37"/>
      <c r="ZE99" s="38"/>
      <c r="ZF99" s="440"/>
      <c r="ZG99" s="441"/>
      <c r="ZH99" s="36"/>
      <c r="ZI99" s="37"/>
      <c r="ZJ99" s="37"/>
      <c r="ZK99" s="37"/>
      <c r="ZL99" s="37"/>
      <c r="ZM99" s="37"/>
      <c r="ZN99" s="38"/>
      <c r="ZP99" s="37"/>
      <c r="ZQ99" s="37"/>
      <c r="ZR99" s="37"/>
      <c r="ZS99" s="37"/>
      <c r="ZT99" s="38"/>
      <c r="ZU99" s="440"/>
      <c r="ZV99" s="441"/>
      <c r="ZW99" s="36"/>
      <c r="ZX99" s="37"/>
      <c r="ZY99" s="37"/>
      <c r="ZZ99" s="37"/>
      <c r="AAA99" s="37"/>
      <c r="AAB99" s="37"/>
      <c r="AAC99" s="38"/>
      <c r="AAE99" s="37"/>
      <c r="AAF99" s="37"/>
      <c r="AAG99" s="37"/>
      <c r="AAH99" s="37"/>
      <c r="AAI99" s="38"/>
      <c r="AAJ99" s="440"/>
      <c r="AAK99" s="441"/>
      <c r="AAL99" s="36"/>
      <c r="AAM99" s="37"/>
      <c r="AAN99" s="37"/>
      <c r="AAO99" s="37"/>
      <c r="AAP99" s="37"/>
      <c r="AAQ99" s="37"/>
      <c r="AAR99" s="38"/>
      <c r="AAT99" s="37"/>
      <c r="AAU99" s="37"/>
      <c r="AAV99" s="37"/>
      <c r="AAW99" s="37"/>
      <c r="AAX99" s="38"/>
      <c r="AAY99" s="440"/>
      <c r="AAZ99" s="441"/>
      <c r="ABA99" s="36"/>
      <c r="ABB99" s="37"/>
      <c r="ABC99" s="37"/>
      <c r="ABD99" s="37"/>
      <c r="ABE99" s="37"/>
      <c r="ABF99" s="37"/>
      <c r="ABG99" s="38"/>
      <c r="ABI99" s="37"/>
      <c r="ABJ99" s="37"/>
      <c r="ABK99" s="37"/>
      <c r="ABL99" s="37"/>
      <c r="ABM99" s="38"/>
      <c r="ABN99" s="440"/>
      <c r="ABO99" s="441"/>
      <c r="ABP99" s="36"/>
      <c r="ABQ99" s="37"/>
      <c r="ABR99" s="37"/>
      <c r="ABS99" s="37"/>
      <c r="ABT99" s="37"/>
      <c r="ABU99" s="37"/>
      <c r="ABV99" s="38"/>
      <c r="ABX99" s="37"/>
      <c r="ABY99" s="37"/>
      <c r="ABZ99" s="37"/>
      <c r="ACA99" s="37"/>
      <c r="ACB99" s="38"/>
      <c r="ACC99" s="440"/>
      <c r="ACD99" s="441"/>
      <c r="ACE99" s="36"/>
      <c r="ACF99" s="37"/>
      <c r="ACG99" s="37"/>
      <c r="ACH99" s="37"/>
      <c r="ACI99" s="37"/>
      <c r="ACJ99" s="37"/>
      <c r="ACK99" s="38"/>
      <c r="ACM99" s="37"/>
      <c r="ACN99" s="37"/>
      <c r="ACO99" s="37"/>
      <c r="ACP99" s="37"/>
      <c r="ACQ99" s="38"/>
      <c r="ACR99" s="440"/>
      <c r="ACS99" s="441"/>
      <c r="ACT99" s="36"/>
      <c r="ACU99" s="37"/>
      <c r="ACV99" s="37"/>
      <c r="ACW99" s="37"/>
      <c r="ACX99" s="37"/>
      <c r="ACY99" s="37"/>
      <c r="ACZ99" s="38"/>
      <c r="ADB99" s="37"/>
      <c r="ADC99" s="37"/>
      <c r="ADD99" s="37"/>
      <c r="ADE99" s="37"/>
      <c r="ADF99" s="38"/>
      <c r="ADG99" s="440"/>
      <c r="ADH99" s="441"/>
      <c r="ADI99" s="36"/>
      <c r="ADJ99" s="37"/>
      <c r="ADK99" s="37"/>
      <c r="ADL99" s="37"/>
      <c r="ADM99" s="37"/>
      <c r="ADN99" s="37"/>
      <c r="ADO99" s="38"/>
      <c r="ADQ99" s="37"/>
      <c r="ADR99" s="37"/>
      <c r="ADS99" s="37"/>
      <c r="ADT99" s="37"/>
      <c r="ADU99" s="38"/>
      <c r="ADV99" s="440"/>
      <c r="ADW99" s="441"/>
      <c r="ADX99" s="36"/>
      <c r="ADY99" s="37"/>
      <c r="ADZ99" s="37"/>
      <c r="AEA99" s="37"/>
      <c r="AEB99" s="37"/>
      <c r="AEC99" s="37"/>
      <c r="AED99" s="38"/>
      <c r="AEF99" s="37"/>
      <c r="AEG99" s="37"/>
      <c r="AEH99" s="37"/>
      <c r="AEI99" s="37"/>
      <c r="AEJ99" s="38"/>
      <c r="AEK99" s="440"/>
      <c r="AEL99" s="441"/>
      <c r="AEM99" s="36"/>
      <c r="AEN99" s="37"/>
      <c r="AEO99" s="37"/>
      <c r="AEP99" s="37"/>
      <c r="AEQ99" s="37"/>
      <c r="AER99" s="37"/>
      <c r="AES99" s="38"/>
      <c r="AEU99" s="37"/>
      <c r="AEV99" s="37"/>
      <c r="AEW99" s="37"/>
      <c r="AEX99" s="37"/>
      <c r="AEY99" s="38"/>
      <c r="AEZ99" s="440"/>
      <c r="AFA99" s="441"/>
      <c r="AFB99" s="36"/>
      <c r="AFC99" s="37"/>
      <c r="AFD99" s="37"/>
      <c r="AFE99" s="37"/>
      <c r="AFF99" s="37"/>
      <c r="AFG99" s="37"/>
      <c r="AFH99" s="38"/>
      <c r="AFJ99" s="37"/>
      <c r="AFK99" s="37"/>
      <c r="AFL99" s="37"/>
      <c r="AFM99" s="37"/>
      <c r="AFN99" s="38"/>
      <c r="AFO99" s="440"/>
      <c r="AFP99" s="441"/>
      <c r="AFQ99" s="36"/>
      <c r="AFR99" s="37"/>
      <c r="AFS99" s="37"/>
      <c r="AFT99" s="37"/>
      <c r="AFU99" s="37"/>
      <c r="AFV99" s="37"/>
      <c r="AFW99" s="38"/>
      <c r="AFY99" s="37"/>
      <c r="AFZ99" s="37"/>
      <c r="AGA99" s="37"/>
      <c r="AGB99" s="37"/>
      <c r="AGC99" s="38"/>
      <c r="AGD99" s="440"/>
      <c r="AGE99" s="441"/>
      <c r="AGF99" s="36"/>
      <c r="AGG99" s="37"/>
      <c r="AGH99" s="37"/>
      <c r="AGI99" s="37"/>
      <c r="AGJ99" s="37"/>
      <c r="AGK99" s="37"/>
      <c r="AGL99" s="38"/>
      <c r="AGN99" s="37"/>
      <c r="AGO99" s="37"/>
      <c r="AGP99" s="37"/>
      <c r="AGQ99" s="37"/>
      <c r="AGR99" s="38"/>
      <c r="AGS99" s="440"/>
      <c r="AGT99" s="441"/>
      <c r="AGU99" s="36"/>
      <c r="AGV99" s="37"/>
      <c r="AGW99" s="37"/>
      <c r="AGX99" s="37"/>
      <c r="AGY99" s="37"/>
      <c r="AGZ99" s="37"/>
      <c r="AHA99" s="38"/>
      <c r="AHC99" s="37"/>
      <c r="AHD99" s="37"/>
      <c r="AHE99" s="37"/>
      <c r="AHF99" s="37"/>
      <c r="AHG99" s="38"/>
      <c r="AHH99" s="440"/>
      <c r="AHI99" s="441"/>
      <c r="AHJ99" s="36"/>
      <c r="AHK99" s="37"/>
      <c r="AHL99" s="37"/>
      <c r="AHM99" s="37"/>
      <c r="AHN99" s="37"/>
      <c r="AHO99" s="37"/>
      <c r="AHP99" s="38"/>
      <c r="AHR99" s="37"/>
      <c r="AHS99" s="37"/>
      <c r="AHT99" s="37"/>
      <c r="AHU99" s="37"/>
      <c r="AHV99" s="38"/>
      <c r="AHW99" s="440"/>
      <c r="AHX99" s="441"/>
      <c r="AHY99" s="36"/>
      <c r="AHZ99" s="37"/>
      <c r="AIA99" s="37"/>
      <c r="AIB99" s="37"/>
      <c r="AIC99" s="37"/>
      <c r="AID99" s="37"/>
      <c r="AIE99" s="38"/>
    </row>
    <row r="100" spans="1:915" s="89" customFormat="1" ht="18" x14ac:dyDescent="0.35">
      <c r="A100" s="188">
        <v>2026</v>
      </c>
      <c r="B100" s="436" t="str">
        <f>CONCATENATE("Anlagenspiegel des Jahres ",A100)</f>
        <v>Anlagenspiegel des Jahres 2026</v>
      </c>
      <c r="C100" s="90"/>
      <c r="D100" s="90"/>
      <c r="E100" s="90"/>
      <c r="F100" s="90"/>
      <c r="G100" s="90"/>
      <c r="H100" s="90"/>
      <c r="I100" s="90"/>
      <c r="J100" s="90"/>
      <c r="K100" s="90"/>
      <c r="L100" s="90"/>
      <c r="M100" s="90"/>
      <c r="N100" s="90"/>
      <c r="O100" s="90"/>
      <c r="P100" s="90"/>
      <c r="Q100" s="90"/>
      <c r="R100" s="90"/>
      <c r="S100" s="90"/>
      <c r="T100" s="189"/>
      <c r="U100" s="189"/>
      <c r="V100" s="189"/>
      <c r="W100" s="189"/>
      <c r="X100" s="189"/>
      <c r="Y100" s="189"/>
      <c r="Z100" s="189"/>
      <c r="AA100" s="189"/>
      <c r="AB100" s="189"/>
      <c r="AC100" s="189"/>
      <c r="AD100" s="189"/>
      <c r="AE100" s="63"/>
      <c r="AF100" s="90"/>
      <c r="AG100" s="90"/>
      <c r="AH100" s="90"/>
      <c r="AI100" s="189"/>
      <c r="AJ100" s="189"/>
      <c r="AK100" s="189"/>
      <c r="AL100" s="189"/>
      <c r="AM100" s="189"/>
      <c r="AN100" s="189"/>
      <c r="AO100" s="189"/>
      <c r="AP100" s="189"/>
      <c r="AQ100" s="189"/>
      <c r="AR100" s="189"/>
      <c r="AS100" s="189"/>
      <c r="AU100" s="90"/>
      <c r="AV100" s="90"/>
      <c r="AW100" s="90"/>
      <c r="AX100" s="189"/>
      <c r="AY100" s="189"/>
      <c r="AZ100" s="189"/>
      <c r="BA100" s="189"/>
      <c r="BB100" s="189"/>
      <c r="BC100" s="189"/>
      <c r="BD100" s="189"/>
      <c r="BE100" s="189"/>
      <c r="BF100" s="189"/>
      <c r="BG100" s="189"/>
      <c r="BH100" s="189"/>
      <c r="BJ100" s="90"/>
      <c r="BK100" s="90"/>
      <c r="BL100" s="90"/>
      <c r="BM100" s="189"/>
      <c r="BN100" s="189"/>
      <c r="BO100" s="189"/>
      <c r="BP100" s="189"/>
      <c r="BQ100" s="189"/>
      <c r="BR100" s="189"/>
      <c r="BS100" s="189"/>
      <c r="BT100" s="189"/>
      <c r="BU100" s="189"/>
      <c r="BV100" s="189"/>
      <c r="BW100" s="189"/>
      <c r="BY100" s="90"/>
      <c r="BZ100" s="90"/>
      <c r="CA100" s="90"/>
      <c r="CB100" s="189"/>
      <c r="CC100" s="189"/>
      <c r="CD100" s="189"/>
      <c r="CE100" s="189"/>
      <c r="CF100" s="189"/>
      <c r="CG100" s="189"/>
      <c r="CH100" s="189"/>
      <c r="CI100" s="189"/>
      <c r="CJ100" s="189"/>
      <c r="CK100" s="189"/>
      <c r="CL100" s="189"/>
      <c r="CN100" s="90"/>
      <c r="CO100" s="90"/>
      <c r="CP100" s="90"/>
      <c r="CQ100" s="189"/>
      <c r="CR100" s="189"/>
      <c r="CS100" s="189"/>
      <c r="CT100" s="189"/>
      <c r="CU100" s="189"/>
      <c r="CV100" s="189"/>
      <c r="CW100" s="189"/>
      <c r="CX100" s="189"/>
      <c r="CY100" s="189"/>
      <c r="CZ100" s="189"/>
      <c r="DA100" s="189"/>
      <c r="DC100" s="90"/>
      <c r="DD100" s="90"/>
      <c r="DE100" s="90"/>
      <c r="DF100" s="189"/>
      <c r="DG100" s="189"/>
      <c r="DH100" s="189"/>
      <c r="DI100" s="189"/>
      <c r="DJ100" s="189"/>
      <c r="DK100" s="189"/>
      <c r="DL100" s="189"/>
      <c r="DM100" s="189"/>
      <c r="DN100" s="189"/>
      <c r="DO100" s="189"/>
      <c r="DP100" s="189"/>
      <c r="DR100" s="90"/>
      <c r="DS100" s="90"/>
      <c r="DT100" s="90"/>
      <c r="DU100" s="189"/>
      <c r="DV100" s="189"/>
      <c r="DW100" s="189"/>
      <c r="DX100" s="189"/>
      <c r="DY100" s="189"/>
      <c r="DZ100" s="189"/>
      <c r="EA100" s="189"/>
      <c r="EB100" s="189"/>
      <c r="EC100" s="189"/>
      <c r="ED100" s="189"/>
      <c r="EE100" s="189"/>
      <c r="EG100" s="90"/>
      <c r="EH100" s="90"/>
      <c r="EI100" s="90"/>
      <c r="EJ100" s="189"/>
      <c r="EK100" s="189"/>
      <c r="EL100" s="189"/>
      <c r="EM100" s="189"/>
      <c r="EN100" s="189"/>
      <c r="EO100" s="189"/>
      <c r="EP100" s="189"/>
      <c r="EQ100" s="189"/>
      <c r="ER100" s="189"/>
      <c r="ES100" s="189"/>
      <c r="ET100" s="189"/>
      <c r="EV100" s="90"/>
      <c r="EW100" s="90"/>
      <c r="EX100" s="90"/>
      <c r="EY100" s="189"/>
      <c r="EZ100" s="189"/>
      <c r="FA100" s="189"/>
      <c r="FB100" s="189"/>
      <c r="FC100" s="189"/>
      <c r="FD100" s="189"/>
      <c r="FE100" s="189"/>
      <c r="FF100" s="189"/>
      <c r="FG100" s="189"/>
      <c r="FH100" s="189"/>
      <c r="FI100" s="189"/>
      <c r="FK100" s="90"/>
      <c r="FL100" s="90"/>
      <c r="FM100" s="90"/>
      <c r="FN100" s="189"/>
      <c r="FO100" s="189"/>
      <c r="FP100" s="189"/>
      <c r="FQ100" s="189"/>
      <c r="FR100" s="189"/>
      <c r="FS100" s="189"/>
      <c r="FT100" s="189"/>
      <c r="FU100" s="189"/>
      <c r="FV100" s="189"/>
      <c r="FW100" s="189"/>
      <c r="FX100" s="189"/>
      <c r="FZ100" s="90"/>
      <c r="GA100" s="90"/>
      <c r="GB100" s="90"/>
      <c r="GC100" s="189"/>
      <c r="GD100" s="189"/>
      <c r="GE100" s="189"/>
      <c r="GF100" s="189"/>
      <c r="GG100" s="189"/>
      <c r="GH100" s="189"/>
      <c r="GI100" s="189"/>
      <c r="GJ100" s="189"/>
      <c r="GK100" s="189"/>
      <c r="GL100" s="189"/>
      <c r="GM100" s="189"/>
      <c r="GO100" s="90"/>
      <c r="GP100" s="90"/>
      <c r="GQ100" s="90"/>
      <c r="GR100" s="189"/>
      <c r="GS100" s="189"/>
      <c r="GT100" s="189"/>
      <c r="GU100" s="189"/>
      <c r="GV100" s="189"/>
      <c r="GW100" s="189"/>
      <c r="GX100" s="189"/>
      <c r="GY100" s="189"/>
      <c r="GZ100" s="189"/>
      <c r="HA100" s="189"/>
      <c r="HB100" s="189"/>
      <c r="HD100" s="90"/>
      <c r="HE100" s="90"/>
      <c r="HF100" s="90"/>
      <c r="HG100" s="189"/>
      <c r="HH100" s="189"/>
      <c r="HI100" s="189"/>
      <c r="HJ100" s="189"/>
      <c r="HK100" s="189"/>
      <c r="HL100" s="189"/>
      <c r="HM100" s="189"/>
      <c r="HN100" s="189"/>
      <c r="HO100" s="189"/>
      <c r="HP100" s="189"/>
      <c r="HQ100" s="189"/>
      <c r="HS100" s="90"/>
      <c r="HT100" s="90"/>
      <c r="HU100" s="90"/>
      <c r="HV100" s="189"/>
      <c r="HW100" s="189"/>
      <c r="HX100" s="189"/>
      <c r="HY100" s="189"/>
      <c r="HZ100" s="189"/>
      <c r="IA100" s="189"/>
      <c r="IB100" s="189"/>
      <c r="IC100" s="189"/>
      <c r="ID100" s="189"/>
      <c r="IE100" s="189"/>
      <c r="IF100" s="189"/>
      <c r="IH100" s="90"/>
      <c r="II100" s="90"/>
      <c r="IJ100" s="90"/>
      <c r="IK100" s="189"/>
      <c r="IL100" s="189"/>
      <c r="IM100" s="189"/>
      <c r="IN100" s="189"/>
      <c r="IO100" s="189"/>
      <c r="IP100" s="189"/>
      <c r="IQ100" s="189"/>
      <c r="IR100" s="189"/>
      <c r="IS100" s="189"/>
      <c r="IT100" s="189"/>
      <c r="IU100" s="189"/>
      <c r="IW100" s="90"/>
      <c r="IX100" s="90"/>
      <c r="IY100" s="90"/>
      <c r="IZ100" s="189"/>
      <c r="JA100" s="189"/>
      <c r="JB100" s="189"/>
      <c r="JC100" s="189"/>
      <c r="JD100" s="189"/>
      <c r="JE100" s="189"/>
      <c r="JF100" s="189"/>
      <c r="JG100" s="189"/>
      <c r="JH100" s="189"/>
      <c r="JI100" s="189"/>
      <c r="JJ100" s="189"/>
      <c r="JL100" s="90"/>
      <c r="JM100" s="90"/>
      <c r="JN100" s="90"/>
      <c r="JO100" s="189"/>
      <c r="JP100" s="189"/>
      <c r="JQ100" s="189"/>
      <c r="JR100" s="189"/>
      <c r="JS100" s="189"/>
      <c r="JT100" s="189"/>
      <c r="JU100" s="189"/>
      <c r="JV100" s="189"/>
      <c r="JW100" s="189"/>
      <c r="JX100" s="189"/>
      <c r="JY100" s="189"/>
      <c r="KA100" s="90"/>
      <c r="KB100" s="90"/>
      <c r="KC100" s="90"/>
      <c r="KD100" s="189"/>
      <c r="KE100" s="189"/>
      <c r="KF100" s="189"/>
      <c r="KG100" s="189"/>
      <c r="KH100" s="189"/>
      <c r="KI100" s="189"/>
      <c r="KJ100" s="189"/>
      <c r="KK100" s="189"/>
      <c r="KL100" s="189"/>
      <c r="KM100" s="189"/>
      <c r="KN100" s="189"/>
      <c r="KP100" s="90"/>
      <c r="KQ100" s="90"/>
      <c r="KR100" s="90"/>
      <c r="KS100" s="189"/>
      <c r="KT100" s="189"/>
      <c r="KU100" s="189"/>
      <c r="KV100" s="189"/>
      <c r="KW100" s="189"/>
      <c r="KX100" s="189"/>
      <c r="KY100" s="189"/>
      <c r="KZ100" s="189"/>
      <c r="LA100" s="189"/>
      <c r="LB100" s="189"/>
      <c r="LC100" s="189"/>
      <c r="LE100" s="90"/>
      <c r="LF100" s="90"/>
      <c r="LG100" s="90"/>
      <c r="LH100" s="189"/>
      <c r="LI100" s="189"/>
      <c r="LJ100" s="189"/>
      <c r="LK100" s="189"/>
      <c r="LL100" s="189"/>
      <c r="LM100" s="189"/>
      <c r="LN100" s="189"/>
      <c r="LO100" s="189"/>
      <c r="LP100" s="189"/>
      <c r="LQ100" s="189"/>
      <c r="LR100" s="189"/>
      <c r="LT100" s="90"/>
      <c r="LU100" s="90"/>
      <c r="LV100" s="90"/>
      <c r="LW100" s="189"/>
      <c r="LX100" s="189"/>
      <c r="LY100" s="189"/>
      <c r="LZ100" s="189"/>
      <c r="MA100" s="189"/>
      <c r="MB100" s="189"/>
      <c r="MC100" s="189"/>
      <c r="MD100" s="189"/>
      <c r="ME100" s="189"/>
      <c r="MF100" s="189"/>
      <c r="MG100" s="189"/>
      <c r="MI100" s="90"/>
      <c r="MJ100" s="90"/>
      <c r="MK100" s="90"/>
      <c r="ML100" s="189"/>
      <c r="MM100" s="189"/>
      <c r="MN100" s="189"/>
      <c r="MO100" s="189"/>
      <c r="MP100" s="189"/>
      <c r="MQ100" s="189"/>
      <c r="MR100" s="189"/>
      <c r="MS100" s="189"/>
      <c r="MT100" s="189"/>
      <c r="MU100" s="189"/>
      <c r="MV100" s="189"/>
      <c r="MX100" s="90"/>
      <c r="MY100" s="90"/>
      <c r="MZ100" s="90"/>
      <c r="NA100" s="189"/>
      <c r="NB100" s="189"/>
      <c r="NC100" s="189"/>
      <c r="ND100" s="189"/>
      <c r="NE100" s="189"/>
      <c r="NF100" s="189"/>
      <c r="NG100" s="189"/>
      <c r="NH100" s="189"/>
      <c r="NI100" s="189"/>
      <c r="NJ100" s="189"/>
      <c r="NK100" s="189"/>
      <c r="NM100" s="90"/>
      <c r="NN100" s="90"/>
      <c r="NO100" s="90"/>
      <c r="NP100" s="189"/>
      <c r="NQ100" s="189"/>
      <c r="NR100" s="189"/>
      <c r="NS100" s="189"/>
      <c r="NT100" s="189"/>
      <c r="NU100" s="189"/>
      <c r="NV100" s="189"/>
      <c r="NW100" s="189"/>
      <c r="NX100" s="189"/>
      <c r="NY100" s="189"/>
      <c r="NZ100" s="189"/>
      <c r="OB100" s="90"/>
      <c r="OC100" s="90"/>
      <c r="OD100" s="90"/>
      <c r="OE100" s="189"/>
      <c r="OF100" s="189"/>
      <c r="OG100" s="189"/>
      <c r="OH100" s="189"/>
      <c r="OI100" s="189"/>
      <c r="OJ100" s="189"/>
      <c r="OK100" s="189"/>
      <c r="OL100" s="189"/>
      <c r="OM100" s="189"/>
      <c r="ON100" s="189"/>
      <c r="OO100" s="189"/>
      <c r="OQ100" s="90"/>
      <c r="OR100" s="90"/>
      <c r="OS100" s="90"/>
      <c r="OT100" s="189"/>
      <c r="OU100" s="189"/>
      <c r="OV100" s="189"/>
      <c r="OW100" s="189"/>
      <c r="OX100" s="189"/>
      <c r="OY100" s="189"/>
      <c r="OZ100" s="189"/>
      <c r="PA100" s="189"/>
      <c r="PB100" s="189"/>
      <c r="PC100" s="189"/>
      <c r="PD100" s="189"/>
      <c r="PF100" s="90"/>
      <c r="PG100" s="90"/>
      <c r="PH100" s="90"/>
      <c r="PI100" s="189"/>
      <c r="PJ100" s="189"/>
      <c r="PK100" s="189"/>
      <c r="PL100" s="189"/>
      <c r="PM100" s="189"/>
      <c r="PN100" s="189"/>
      <c r="PO100" s="189"/>
      <c r="PP100" s="189"/>
      <c r="PQ100" s="189"/>
      <c r="PR100" s="189"/>
      <c r="PS100" s="189"/>
      <c r="PU100" s="90"/>
      <c r="PV100" s="90"/>
      <c r="PW100" s="90"/>
      <c r="PX100" s="189"/>
      <c r="PY100" s="189"/>
      <c r="PZ100" s="189"/>
      <c r="QA100" s="189"/>
      <c r="QB100" s="189"/>
      <c r="QC100" s="189"/>
      <c r="QD100" s="189"/>
      <c r="QE100" s="189"/>
      <c r="QF100" s="189"/>
      <c r="QG100" s="189"/>
      <c r="QH100" s="189"/>
      <c r="QJ100" s="90"/>
      <c r="QK100" s="90"/>
      <c r="QL100" s="90"/>
      <c r="QM100" s="189"/>
      <c r="QN100" s="189"/>
      <c r="QO100" s="189"/>
      <c r="QP100" s="189"/>
      <c r="QQ100" s="189"/>
      <c r="QR100" s="189"/>
      <c r="QS100" s="189"/>
      <c r="QT100" s="189"/>
      <c r="QU100" s="189"/>
      <c r="QV100" s="189"/>
      <c r="QW100" s="189"/>
      <c r="QY100" s="90"/>
      <c r="QZ100" s="90"/>
      <c r="RA100" s="90"/>
      <c r="RB100" s="189"/>
      <c r="RC100" s="189"/>
      <c r="RD100" s="189"/>
      <c r="RE100" s="189"/>
      <c r="RF100" s="189"/>
      <c r="RG100" s="189"/>
      <c r="RH100" s="189"/>
      <c r="RI100" s="189"/>
      <c r="RJ100" s="189"/>
      <c r="RK100" s="189"/>
      <c r="RL100" s="189"/>
      <c r="RN100" s="90"/>
      <c r="RO100" s="90"/>
      <c r="RP100" s="90"/>
      <c r="RQ100" s="189"/>
      <c r="RR100" s="189"/>
      <c r="RS100" s="189"/>
      <c r="RT100" s="189"/>
      <c r="RU100" s="189"/>
      <c r="RV100" s="189"/>
      <c r="RW100" s="189"/>
      <c r="RX100" s="189"/>
      <c r="RY100" s="189"/>
      <c r="RZ100" s="189"/>
      <c r="SA100" s="189"/>
      <c r="SC100" s="90"/>
      <c r="SD100" s="90"/>
      <c r="SE100" s="90"/>
      <c r="SF100" s="189"/>
      <c r="SG100" s="189"/>
      <c r="SH100" s="189"/>
      <c r="SI100" s="189"/>
      <c r="SJ100" s="189"/>
      <c r="SK100" s="189"/>
      <c r="SL100" s="189"/>
      <c r="SM100" s="189"/>
      <c r="SN100" s="189"/>
      <c r="SO100" s="189"/>
      <c r="SP100" s="189"/>
      <c r="SR100" s="90"/>
      <c r="SS100" s="90"/>
      <c r="ST100" s="90"/>
      <c r="SU100" s="189"/>
      <c r="SV100" s="189"/>
      <c r="SW100" s="189"/>
      <c r="SX100" s="189"/>
      <c r="SY100" s="189"/>
      <c r="SZ100" s="189"/>
      <c r="TA100" s="189"/>
      <c r="TB100" s="189"/>
      <c r="TC100" s="189"/>
      <c r="TD100" s="189"/>
      <c r="TE100" s="189"/>
      <c r="TG100" s="90"/>
      <c r="TH100" s="90"/>
      <c r="TI100" s="90"/>
      <c r="TJ100" s="189"/>
      <c r="TK100" s="189"/>
      <c r="TL100" s="189"/>
      <c r="TM100" s="189"/>
      <c r="TN100" s="189"/>
      <c r="TO100" s="189"/>
      <c r="TP100" s="189"/>
      <c r="TQ100" s="189"/>
      <c r="TR100" s="189"/>
      <c r="TS100" s="189"/>
      <c r="TT100" s="189"/>
      <c r="TV100" s="90"/>
      <c r="TW100" s="90"/>
      <c r="TX100" s="90"/>
      <c r="TY100" s="189"/>
      <c r="TZ100" s="189"/>
      <c r="UA100" s="189"/>
      <c r="UB100" s="189"/>
      <c r="UC100" s="189"/>
      <c r="UD100" s="189"/>
      <c r="UE100" s="189"/>
      <c r="UF100" s="189"/>
      <c r="UG100" s="189"/>
      <c r="UH100" s="189"/>
      <c r="UI100" s="189"/>
      <c r="UK100" s="90"/>
      <c r="UL100" s="90"/>
      <c r="UM100" s="90"/>
      <c r="UN100" s="189"/>
      <c r="UO100" s="189"/>
      <c r="UP100" s="189"/>
      <c r="UQ100" s="189"/>
      <c r="UR100" s="189"/>
      <c r="US100" s="189"/>
      <c r="UT100" s="189"/>
      <c r="UU100" s="189"/>
      <c r="UV100" s="189"/>
      <c r="UW100" s="189"/>
      <c r="UX100" s="189"/>
      <c r="UZ100" s="90"/>
      <c r="VA100" s="90"/>
      <c r="VB100" s="90"/>
      <c r="VC100" s="189"/>
      <c r="VD100" s="189"/>
      <c r="VE100" s="189"/>
      <c r="VF100" s="189"/>
      <c r="VG100" s="189"/>
      <c r="VH100" s="189"/>
      <c r="VI100" s="189"/>
      <c r="VJ100" s="189"/>
      <c r="VK100" s="189"/>
      <c r="VL100" s="189"/>
      <c r="VM100" s="189"/>
      <c r="VO100" s="90"/>
      <c r="VP100" s="90"/>
      <c r="VQ100" s="90"/>
      <c r="VR100" s="189"/>
      <c r="VS100" s="189"/>
      <c r="VT100" s="189"/>
      <c r="VU100" s="189"/>
      <c r="VV100" s="189"/>
      <c r="VW100" s="189"/>
      <c r="VX100" s="189"/>
      <c r="VY100" s="189"/>
      <c r="VZ100" s="189"/>
      <c r="WA100" s="189"/>
      <c r="WB100" s="189"/>
      <c r="WD100" s="90"/>
      <c r="WE100" s="90"/>
      <c r="WF100" s="90"/>
      <c r="WG100" s="189"/>
      <c r="WH100" s="189"/>
      <c r="WI100" s="189"/>
      <c r="WJ100" s="189"/>
      <c r="WK100" s="189"/>
      <c r="WL100" s="189"/>
      <c r="WM100" s="189"/>
      <c r="WN100" s="189"/>
      <c r="WO100" s="189"/>
      <c r="WP100" s="189"/>
      <c r="WQ100" s="189"/>
      <c r="WS100" s="90"/>
      <c r="WT100" s="90"/>
      <c r="WU100" s="90"/>
      <c r="WV100" s="189"/>
      <c r="WW100" s="189"/>
      <c r="WX100" s="189"/>
      <c r="WY100" s="189"/>
      <c r="WZ100" s="189"/>
      <c r="XA100" s="189"/>
      <c r="XB100" s="189"/>
      <c r="XC100" s="189"/>
      <c r="XD100" s="189"/>
      <c r="XE100" s="189"/>
      <c r="XF100" s="189"/>
      <c r="XH100" s="90"/>
      <c r="XI100" s="90"/>
      <c r="XJ100" s="90"/>
      <c r="XK100" s="189"/>
      <c r="XL100" s="189"/>
      <c r="XM100" s="189"/>
      <c r="XN100" s="189"/>
      <c r="XO100" s="189"/>
      <c r="XP100" s="189"/>
      <c r="XQ100" s="189"/>
      <c r="XR100" s="189"/>
      <c r="XS100" s="189"/>
      <c r="XT100" s="189"/>
      <c r="XU100" s="189"/>
      <c r="XW100" s="90"/>
      <c r="XX100" s="90"/>
      <c r="XY100" s="90"/>
      <c r="XZ100" s="189"/>
      <c r="YA100" s="189"/>
      <c r="YB100" s="189"/>
      <c r="YC100" s="189"/>
      <c r="YD100" s="189"/>
      <c r="YE100" s="189"/>
      <c r="YF100" s="189"/>
      <c r="YG100" s="189"/>
      <c r="YH100" s="189"/>
      <c r="YI100" s="189"/>
      <c r="YJ100" s="189"/>
      <c r="YL100" s="90"/>
      <c r="YM100" s="90"/>
      <c r="YN100" s="90"/>
      <c r="YO100" s="189"/>
      <c r="YP100" s="189"/>
      <c r="YQ100" s="189"/>
      <c r="YR100" s="189"/>
      <c r="YS100" s="189"/>
      <c r="YT100" s="189"/>
      <c r="YU100" s="189"/>
      <c r="YV100" s="189"/>
      <c r="YW100" s="189"/>
      <c r="YX100" s="189"/>
      <c r="YY100" s="189"/>
      <c r="ZA100" s="90"/>
      <c r="ZB100" s="90"/>
      <c r="ZC100" s="90"/>
      <c r="ZD100" s="189"/>
      <c r="ZE100" s="189"/>
      <c r="ZF100" s="189"/>
      <c r="ZG100" s="189"/>
      <c r="ZH100" s="189"/>
      <c r="ZI100" s="189"/>
      <c r="ZJ100" s="189"/>
      <c r="ZK100" s="189"/>
      <c r="ZL100" s="189"/>
      <c r="ZM100" s="189"/>
      <c r="ZN100" s="189"/>
      <c r="ZP100" s="90"/>
      <c r="ZQ100" s="90"/>
      <c r="ZR100" s="90"/>
      <c r="ZS100" s="189"/>
      <c r="ZT100" s="189"/>
      <c r="ZU100" s="189"/>
      <c r="ZV100" s="189"/>
      <c r="ZW100" s="189"/>
      <c r="ZX100" s="189"/>
      <c r="ZY100" s="189"/>
      <c r="ZZ100" s="189"/>
      <c r="AAA100" s="189"/>
      <c r="AAB100" s="189"/>
      <c r="AAC100" s="189"/>
      <c r="AAE100" s="90"/>
      <c r="AAF100" s="90"/>
      <c r="AAG100" s="90"/>
      <c r="AAH100" s="189"/>
      <c r="AAI100" s="189"/>
      <c r="AAJ100" s="189"/>
      <c r="AAK100" s="189"/>
      <c r="AAL100" s="189"/>
      <c r="AAM100" s="189"/>
      <c r="AAN100" s="189"/>
      <c r="AAO100" s="189"/>
      <c r="AAP100" s="189"/>
      <c r="AAQ100" s="189"/>
      <c r="AAR100" s="189"/>
      <c r="AAT100" s="90"/>
      <c r="AAU100" s="90"/>
      <c r="AAV100" s="90"/>
      <c r="AAW100" s="189"/>
      <c r="AAX100" s="189"/>
      <c r="AAY100" s="189"/>
      <c r="AAZ100" s="189"/>
      <c r="ABA100" s="189"/>
      <c r="ABB100" s="189"/>
      <c r="ABC100" s="189"/>
      <c r="ABD100" s="189"/>
      <c r="ABE100" s="189"/>
      <c r="ABF100" s="189"/>
      <c r="ABG100" s="189"/>
      <c r="ABI100" s="90"/>
      <c r="ABJ100" s="90"/>
      <c r="ABK100" s="90"/>
      <c r="ABL100" s="189"/>
      <c r="ABM100" s="189"/>
      <c r="ABN100" s="189"/>
      <c r="ABO100" s="189"/>
      <c r="ABP100" s="189"/>
      <c r="ABQ100" s="189"/>
      <c r="ABR100" s="189"/>
      <c r="ABS100" s="189"/>
      <c r="ABT100" s="189"/>
      <c r="ABU100" s="189"/>
      <c r="ABV100" s="189"/>
      <c r="ABX100" s="90"/>
      <c r="ABY100" s="90"/>
      <c r="ABZ100" s="90"/>
      <c r="ACA100" s="189"/>
      <c r="ACB100" s="189"/>
      <c r="ACC100" s="189"/>
      <c r="ACD100" s="189"/>
      <c r="ACE100" s="189"/>
      <c r="ACF100" s="189"/>
      <c r="ACG100" s="189"/>
      <c r="ACH100" s="189"/>
      <c r="ACI100" s="189"/>
      <c r="ACJ100" s="189"/>
      <c r="ACK100" s="189"/>
      <c r="ACM100" s="90"/>
      <c r="ACN100" s="90"/>
      <c r="ACO100" s="90"/>
      <c r="ACP100" s="189"/>
      <c r="ACQ100" s="189"/>
      <c r="ACR100" s="189"/>
      <c r="ACS100" s="189"/>
      <c r="ACT100" s="189"/>
      <c r="ACU100" s="189"/>
      <c r="ACV100" s="189"/>
      <c r="ACW100" s="189"/>
      <c r="ACX100" s="189"/>
      <c r="ACY100" s="189"/>
      <c r="ACZ100" s="189"/>
      <c r="ADB100" s="90"/>
      <c r="ADC100" s="90"/>
      <c r="ADD100" s="90"/>
      <c r="ADE100" s="189"/>
      <c r="ADF100" s="189"/>
      <c r="ADG100" s="189"/>
      <c r="ADH100" s="189"/>
      <c r="ADI100" s="189"/>
      <c r="ADJ100" s="189"/>
      <c r="ADK100" s="189"/>
      <c r="ADL100" s="189"/>
      <c r="ADM100" s="189"/>
      <c r="ADN100" s="189"/>
      <c r="ADO100" s="189"/>
      <c r="ADQ100" s="90"/>
      <c r="ADR100" s="90"/>
      <c r="ADS100" s="90"/>
      <c r="ADT100" s="189"/>
      <c r="ADU100" s="189"/>
      <c r="ADV100" s="189"/>
      <c r="ADW100" s="189"/>
      <c r="ADX100" s="189"/>
      <c r="ADY100" s="189"/>
      <c r="ADZ100" s="189"/>
      <c r="AEA100" s="189"/>
      <c r="AEB100" s="189"/>
      <c r="AEC100" s="189"/>
      <c r="AED100" s="189"/>
      <c r="AEF100" s="90"/>
      <c r="AEG100" s="90"/>
      <c r="AEH100" s="90"/>
      <c r="AEI100" s="189"/>
      <c r="AEJ100" s="189"/>
      <c r="AEK100" s="189"/>
      <c r="AEL100" s="189"/>
      <c r="AEM100" s="189"/>
      <c r="AEN100" s="189"/>
      <c r="AEO100" s="189"/>
      <c r="AEP100" s="189"/>
      <c r="AEQ100" s="189"/>
      <c r="AER100" s="189"/>
      <c r="AES100" s="189"/>
      <c r="AEU100" s="90"/>
      <c r="AEV100" s="90"/>
      <c r="AEW100" s="90"/>
      <c r="AEX100" s="189"/>
      <c r="AEY100" s="189"/>
      <c r="AEZ100" s="189"/>
      <c r="AFA100" s="189"/>
      <c r="AFB100" s="189"/>
      <c r="AFC100" s="189"/>
      <c r="AFD100" s="189"/>
      <c r="AFE100" s="189"/>
      <c r="AFF100" s="189"/>
      <c r="AFG100" s="189"/>
      <c r="AFH100" s="189"/>
      <c r="AFJ100" s="90"/>
      <c r="AFK100" s="90"/>
      <c r="AFL100" s="90"/>
      <c r="AFM100" s="189"/>
      <c r="AFN100" s="189"/>
      <c r="AFO100" s="189"/>
      <c r="AFP100" s="189"/>
      <c r="AFQ100" s="189"/>
      <c r="AFR100" s="189"/>
      <c r="AFS100" s="189"/>
      <c r="AFT100" s="189"/>
      <c r="AFU100" s="189"/>
      <c r="AFV100" s="189"/>
      <c r="AFW100" s="189"/>
      <c r="AFY100" s="90"/>
      <c r="AFZ100" s="90"/>
      <c r="AGA100" s="90"/>
      <c r="AGB100" s="189"/>
      <c r="AGC100" s="189"/>
      <c r="AGD100" s="189"/>
      <c r="AGE100" s="189"/>
      <c r="AGF100" s="189"/>
      <c r="AGG100" s="189"/>
      <c r="AGH100" s="189"/>
      <c r="AGI100" s="189"/>
      <c r="AGJ100" s="189"/>
      <c r="AGK100" s="189"/>
      <c r="AGL100" s="189"/>
      <c r="AGN100" s="90"/>
      <c r="AGO100" s="90"/>
      <c r="AGP100" s="90"/>
      <c r="AGQ100" s="189"/>
      <c r="AGR100" s="189"/>
      <c r="AGS100" s="189"/>
      <c r="AGT100" s="189"/>
      <c r="AGU100" s="189"/>
      <c r="AGV100" s="189"/>
      <c r="AGW100" s="189"/>
      <c r="AGX100" s="189"/>
      <c r="AGY100" s="189"/>
      <c r="AGZ100" s="189"/>
      <c r="AHA100" s="189"/>
      <c r="AHC100" s="90"/>
      <c r="AHD100" s="90"/>
      <c r="AHE100" s="90"/>
      <c r="AHF100" s="189"/>
      <c r="AHG100" s="189"/>
      <c r="AHH100" s="189"/>
      <c r="AHI100" s="189"/>
      <c r="AHJ100" s="189"/>
      <c r="AHK100" s="189"/>
      <c r="AHL100" s="189"/>
      <c r="AHM100" s="189"/>
      <c r="AHN100" s="189"/>
      <c r="AHO100" s="189"/>
      <c r="AHP100" s="189"/>
      <c r="AHR100" s="90"/>
      <c r="AHS100" s="90"/>
      <c r="AHT100" s="90"/>
      <c r="AHU100" s="189"/>
      <c r="AHV100" s="189"/>
      <c r="AHW100" s="189"/>
      <c r="AHX100" s="189"/>
      <c r="AHY100" s="189"/>
      <c r="AHZ100" s="189"/>
      <c r="AIA100" s="189"/>
      <c r="AIB100" s="189"/>
      <c r="AIC100" s="189"/>
      <c r="AID100" s="189"/>
      <c r="AIE100" s="189"/>
    </row>
    <row r="101" spans="1:915" x14ac:dyDescent="0.3">
      <c r="A101" s="29" t="s">
        <v>127</v>
      </c>
      <c r="B101" s="30" t="s">
        <v>128</v>
      </c>
      <c r="C101" s="110">
        <f t="shared" ref="C101:AC101" si="2774">SUM(C102+C106+C111)</f>
        <v>0</v>
      </c>
      <c r="D101" s="110">
        <f t="shared" si="2774"/>
        <v>0</v>
      </c>
      <c r="E101" s="110">
        <f t="shared" si="2774"/>
        <v>0</v>
      </c>
      <c r="F101" s="110">
        <f t="shared" si="2774"/>
        <v>0</v>
      </c>
      <c r="G101" s="110">
        <f t="shared" si="2774"/>
        <v>0</v>
      </c>
      <c r="H101" s="110">
        <f t="shared" si="2774"/>
        <v>0</v>
      </c>
      <c r="I101" s="110">
        <f t="shared" si="2774"/>
        <v>0</v>
      </c>
      <c r="J101" s="110">
        <f t="shared" si="2774"/>
        <v>0</v>
      </c>
      <c r="K101" s="110">
        <f t="shared" si="2774"/>
        <v>0</v>
      </c>
      <c r="L101" s="110">
        <f t="shared" si="2774"/>
        <v>0</v>
      </c>
      <c r="M101" s="110">
        <f t="shared" si="2774"/>
        <v>0</v>
      </c>
      <c r="N101" s="110">
        <f t="shared" si="2774"/>
        <v>0</v>
      </c>
      <c r="O101" s="110">
        <f t="shared" si="2774"/>
        <v>0</v>
      </c>
      <c r="P101" s="110">
        <f t="shared" si="2774"/>
        <v>0</v>
      </c>
      <c r="Q101" s="110">
        <f t="shared" si="2774"/>
        <v>0</v>
      </c>
      <c r="R101" s="110">
        <f t="shared" si="2774"/>
        <v>0</v>
      </c>
      <c r="S101" s="110">
        <f t="shared" si="2774"/>
        <v>0</v>
      </c>
      <c r="T101" s="110">
        <f t="shared" si="2774"/>
        <v>0</v>
      </c>
      <c r="U101" s="110">
        <f t="shared" si="2774"/>
        <v>0</v>
      </c>
      <c r="V101" s="110">
        <f t="shared" si="2774"/>
        <v>0</v>
      </c>
      <c r="W101" s="110">
        <f t="shared" si="2774"/>
        <v>0</v>
      </c>
      <c r="X101" s="110">
        <f t="shared" si="2774"/>
        <v>0</v>
      </c>
      <c r="Y101" s="110">
        <f t="shared" si="2774"/>
        <v>0</v>
      </c>
      <c r="Z101" s="110">
        <f t="shared" si="2774"/>
        <v>0</v>
      </c>
      <c r="AA101" s="110">
        <f t="shared" si="2774"/>
        <v>0</v>
      </c>
      <c r="AB101" s="110">
        <f t="shared" si="2774"/>
        <v>0</v>
      </c>
      <c r="AC101" s="110">
        <f t="shared" si="2774"/>
        <v>0</v>
      </c>
      <c r="AD101" s="110">
        <f>SUM(AD102+AD106+AD111)</f>
        <v>0</v>
      </c>
      <c r="AF101" s="110">
        <f t="shared" ref="AF101:AR101" si="2775">SUM(AF102+AF106+AF111)</f>
        <v>0</v>
      </c>
      <c r="AG101" s="110">
        <f t="shared" si="2775"/>
        <v>0</v>
      </c>
      <c r="AH101" s="110">
        <f t="shared" si="2775"/>
        <v>0</v>
      </c>
      <c r="AI101" s="110">
        <f t="shared" si="2775"/>
        <v>0</v>
      </c>
      <c r="AJ101" s="110">
        <f t="shared" si="2775"/>
        <v>0</v>
      </c>
      <c r="AK101" s="110">
        <f t="shared" si="2775"/>
        <v>0</v>
      </c>
      <c r="AL101" s="110">
        <f t="shared" si="2775"/>
        <v>0</v>
      </c>
      <c r="AM101" s="110">
        <f t="shared" si="2775"/>
        <v>0</v>
      </c>
      <c r="AN101" s="110">
        <f t="shared" si="2775"/>
        <v>0</v>
      </c>
      <c r="AO101" s="110">
        <f t="shared" si="2775"/>
        <v>0</v>
      </c>
      <c r="AP101" s="110">
        <f t="shared" si="2775"/>
        <v>0</v>
      </c>
      <c r="AQ101" s="110">
        <f t="shared" si="2775"/>
        <v>0</v>
      </c>
      <c r="AR101" s="110">
        <f t="shared" si="2775"/>
        <v>0</v>
      </c>
      <c r="AS101" s="110">
        <f>SUM(AS102+AS106+AS111)</f>
        <v>0</v>
      </c>
      <c r="AU101" s="110">
        <f t="shared" ref="AU101:BG101" si="2776">SUM(AU102+AU106+AU111)</f>
        <v>0</v>
      </c>
      <c r="AV101" s="110">
        <f t="shared" si="2776"/>
        <v>0</v>
      </c>
      <c r="AW101" s="110">
        <f t="shared" si="2776"/>
        <v>0</v>
      </c>
      <c r="AX101" s="110">
        <f t="shared" si="2776"/>
        <v>0</v>
      </c>
      <c r="AY101" s="110">
        <f t="shared" si="2776"/>
        <v>0</v>
      </c>
      <c r="AZ101" s="110">
        <f t="shared" si="2776"/>
        <v>0</v>
      </c>
      <c r="BA101" s="110">
        <f t="shared" si="2776"/>
        <v>0</v>
      </c>
      <c r="BB101" s="110">
        <f t="shared" si="2776"/>
        <v>0</v>
      </c>
      <c r="BC101" s="110">
        <f t="shared" si="2776"/>
        <v>0</v>
      </c>
      <c r="BD101" s="110">
        <f t="shared" si="2776"/>
        <v>0</v>
      </c>
      <c r="BE101" s="110">
        <f t="shared" si="2776"/>
        <v>0</v>
      </c>
      <c r="BF101" s="110">
        <f t="shared" si="2776"/>
        <v>0</v>
      </c>
      <c r="BG101" s="110">
        <f t="shared" si="2776"/>
        <v>0</v>
      </c>
      <c r="BH101" s="110">
        <f>SUM(BH102+BH106+BH111)</f>
        <v>0</v>
      </c>
      <c r="BJ101" s="110">
        <f t="shared" ref="BJ101:BV101" si="2777">SUM(BJ102+BJ106+BJ111)</f>
        <v>0</v>
      </c>
      <c r="BK101" s="110">
        <f t="shared" si="2777"/>
        <v>0</v>
      </c>
      <c r="BL101" s="110">
        <f t="shared" si="2777"/>
        <v>0</v>
      </c>
      <c r="BM101" s="110">
        <f t="shared" si="2777"/>
        <v>0</v>
      </c>
      <c r="BN101" s="110">
        <f t="shared" si="2777"/>
        <v>0</v>
      </c>
      <c r="BO101" s="110">
        <f t="shared" si="2777"/>
        <v>0</v>
      </c>
      <c r="BP101" s="110">
        <f t="shared" si="2777"/>
        <v>0</v>
      </c>
      <c r="BQ101" s="110">
        <f t="shared" si="2777"/>
        <v>0</v>
      </c>
      <c r="BR101" s="110">
        <f t="shared" si="2777"/>
        <v>0</v>
      </c>
      <c r="BS101" s="110">
        <f t="shared" si="2777"/>
        <v>0</v>
      </c>
      <c r="BT101" s="110">
        <f t="shared" si="2777"/>
        <v>0</v>
      </c>
      <c r="BU101" s="110">
        <f t="shared" si="2777"/>
        <v>0</v>
      </c>
      <c r="BV101" s="110">
        <f t="shared" si="2777"/>
        <v>0</v>
      </c>
      <c r="BW101" s="110">
        <f>SUM(BW102+BW106+BW111)</f>
        <v>0</v>
      </c>
      <c r="BY101" s="110">
        <f t="shared" ref="BY101:CK101" si="2778">SUM(BY102+BY106+BY111)</f>
        <v>0</v>
      </c>
      <c r="BZ101" s="110">
        <f t="shared" si="2778"/>
        <v>0</v>
      </c>
      <c r="CA101" s="110">
        <f t="shared" si="2778"/>
        <v>0</v>
      </c>
      <c r="CB101" s="110">
        <f t="shared" si="2778"/>
        <v>0</v>
      </c>
      <c r="CC101" s="110">
        <f t="shared" si="2778"/>
        <v>0</v>
      </c>
      <c r="CD101" s="110">
        <f t="shared" si="2778"/>
        <v>0</v>
      </c>
      <c r="CE101" s="110">
        <f t="shared" si="2778"/>
        <v>0</v>
      </c>
      <c r="CF101" s="110">
        <f t="shared" si="2778"/>
        <v>0</v>
      </c>
      <c r="CG101" s="110">
        <f t="shared" si="2778"/>
        <v>0</v>
      </c>
      <c r="CH101" s="110">
        <f t="shared" si="2778"/>
        <v>0</v>
      </c>
      <c r="CI101" s="110">
        <f t="shared" si="2778"/>
        <v>0</v>
      </c>
      <c r="CJ101" s="110">
        <f t="shared" si="2778"/>
        <v>0</v>
      </c>
      <c r="CK101" s="110">
        <f t="shared" si="2778"/>
        <v>0</v>
      </c>
      <c r="CL101" s="110">
        <f>SUM(CL102+CL106+CL111)</f>
        <v>0</v>
      </c>
      <c r="CN101" s="110">
        <f t="shared" ref="CN101:CZ101" si="2779">SUM(CN102+CN106+CN111)</f>
        <v>0</v>
      </c>
      <c r="CO101" s="110">
        <f t="shared" si="2779"/>
        <v>0</v>
      </c>
      <c r="CP101" s="110">
        <f t="shared" si="2779"/>
        <v>0</v>
      </c>
      <c r="CQ101" s="110">
        <f t="shared" si="2779"/>
        <v>0</v>
      </c>
      <c r="CR101" s="110">
        <f t="shared" si="2779"/>
        <v>0</v>
      </c>
      <c r="CS101" s="110">
        <f t="shared" si="2779"/>
        <v>0</v>
      </c>
      <c r="CT101" s="110">
        <f t="shared" si="2779"/>
        <v>0</v>
      </c>
      <c r="CU101" s="110">
        <f t="shared" si="2779"/>
        <v>0</v>
      </c>
      <c r="CV101" s="110">
        <f t="shared" si="2779"/>
        <v>0</v>
      </c>
      <c r="CW101" s="110">
        <f t="shared" si="2779"/>
        <v>0</v>
      </c>
      <c r="CX101" s="110">
        <f t="shared" si="2779"/>
        <v>0</v>
      </c>
      <c r="CY101" s="110">
        <f t="shared" si="2779"/>
        <v>0</v>
      </c>
      <c r="CZ101" s="110">
        <f t="shared" si="2779"/>
        <v>0</v>
      </c>
      <c r="DA101" s="110">
        <f>SUM(DA102+DA106+DA111)</f>
        <v>0</v>
      </c>
      <c r="DC101" s="110">
        <f t="shared" ref="DC101:DO101" si="2780">SUM(DC102+DC106+DC111)</f>
        <v>0</v>
      </c>
      <c r="DD101" s="110">
        <f t="shared" si="2780"/>
        <v>0</v>
      </c>
      <c r="DE101" s="110">
        <f t="shared" si="2780"/>
        <v>0</v>
      </c>
      <c r="DF101" s="110">
        <f t="shared" si="2780"/>
        <v>0</v>
      </c>
      <c r="DG101" s="110">
        <f t="shared" si="2780"/>
        <v>0</v>
      </c>
      <c r="DH101" s="110">
        <f t="shared" si="2780"/>
        <v>0</v>
      </c>
      <c r="DI101" s="110">
        <f t="shared" si="2780"/>
        <v>0</v>
      </c>
      <c r="DJ101" s="110">
        <f t="shared" si="2780"/>
        <v>0</v>
      </c>
      <c r="DK101" s="110">
        <f t="shared" si="2780"/>
        <v>0</v>
      </c>
      <c r="DL101" s="110">
        <f t="shared" si="2780"/>
        <v>0</v>
      </c>
      <c r="DM101" s="110">
        <f t="shared" si="2780"/>
        <v>0</v>
      </c>
      <c r="DN101" s="110">
        <f t="shared" si="2780"/>
        <v>0</v>
      </c>
      <c r="DO101" s="110">
        <f t="shared" si="2780"/>
        <v>0</v>
      </c>
      <c r="DP101" s="110">
        <f>SUM(DP102+DP106+DP111)</f>
        <v>0</v>
      </c>
      <c r="DR101" s="110">
        <f t="shared" ref="DR101:ED101" si="2781">SUM(DR102+DR106+DR111)</f>
        <v>0</v>
      </c>
      <c r="DS101" s="110">
        <f t="shared" si="2781"/>
        <v>0</v>
      </c>
      <c r="DT101" s="110">
        <f t="shared" si="2781"/>
        <v>0</v>
      </c>
      <c r="DU101" s="110">
        <f t="shared" si="2781"/>
        <v>0</v>
      </c>
      <c r="DV101" s="110">
        <f t="shared" si="2781"/>
        <v>0</v>
      </c>
      <c r="DW101" s="110">
        <f t="shared" si="2781"/>
        <v>0</v>
      </c>
      <c r="DX101" s="110">
        <f t="shared" si="2781"/>
        <v>0</v>
      </c>
      <c r="DY101" s="110">
        <f t="shared" si="2781"/>
        <v>0</v>
      </c>
      <c r="DZ101" s="110">
        <f t="shared" si="2781"/>
        <v>0</v>
      </c>
      <c r="EA101" s="110">
        <f t="shared" si="2781"/>
        <v>0</v>
      </c>
      <c r="EB101" s="110">
        <f t="shared" si="2781"/>
        <v>0</v>
      </c>
      <c r="EC101" s="110">
        <f t="shared" si="2781"/>
        <v>0</v>
      </c>
      <c r="ED101" s="110">
        <f t="shared" si="2781"/>
        <v>0</v>
      </c>
      <c r="EE101" s="110">
        <f>SUM(EE102+EE106+EE111)</f>
        <v>0</v>
      </c>
      <c r="EG101" s="110">
        <f t="shared" ref="EG101:ES101" si="2782">SUM(EG102+EG106+EG111)</f>
        <v>0</v>
      </c>
      <c r="EH101" s="110">
        <f t="shared" si="2782"/>
        <v>0</v>
      </c>
      <c r="EI101" s="110">
        <f t="shared" si="2782"/>
        <v>0</v>
      </c>
      <c r="EJ101" s="110">
        <f t="shared" si="2782"/>
        <v>0</v>
      </c>
      <c r="EK101" s="110">
        <f t="shared" si="2782"/>
        <v>0</v>
      </c>
      <c r="EL101" s="110">
        <f t="shared" si="2782"/>
        <v>0</v>
      </c>
      <c r="EM101" s="110">
        <f t="shared" si="2782"/>
        <v>0</v>
      </c>
      <c r="EN101" s="110">
        <f t="shared" si="2782"/>
        <v>0</v>
      </c>
      <c r="EO101" s="110">
        <f t="shared" si="2782"/>
        <v>0</v>
      </c>
      <c r="EP101" s="110">
        <f t="shared" si="2782"/>
        <v>0</v>
      </c>
      <c r="EQ101" s="110">
        <f t="shared" si="2782"/>
        <v>0</v>
      </c>
      <c r="ER101" s="110">
        <f t="shared" si="2782"/>
        <v>0</v>
      </c>
      <c r="ES101" s="110">
        <f t="shared" si="2782"/>
        <v>0</v>
      </c>
      <c r="ET101" s="110">
        <f>SUM(ET102+ET106+ET111)</f>
        <v>0</v>
      </c>
      <c r="EV101" s="110">
        <f t="shared" ref="EV101:FH101" si="2783">SUM(EV102+EV106+EV111)</f>
        <v>0</v>
      </c>
      <c r="EW101" s="110">
        <f t="shared" si="2783"/>
        <v>0</v>
      </c>
      <c r="EX101" s="110">
        <f t="shared" si="2783"/>
        <v>0</v>
      </c>
      <c r="EY101" s="110">
        <f t="shared" si="2783"/>
        <v>0</v>
      </c>
      <c r="EZ101" s="110">
        <f t="shared" si="2783"/>
        <v>0</v>
      </c>
      <c r="FA101" s="110">
        <f t="shared" si="2783"/>
        <v>0</v>
      </c>
      <c r="FB101" s="110">
        <f t="shared" si="2783"/>
        <v>0</v>
      </c>
      <c r="FC101" s="110">
        <f t="shared" si="2783"/>
        <v>0</v>
      </c>
      <c r="FD101" s="110">
        <f t="shared" si="2783"/>
        <v>0</v>
      </c>
      <c r="FE101" s="110">
        <f t="shared" si="2783"/>
        <v>0</v>
      </c>
      <c r="FF101" s="110">
        <f t="shared" si="2783"/>
        <v>0</v>
      </c>
      <c r="FG101" s="110">
        <f t="shared" si="2783"/>
        <v>0</v>
      </c>
      <c r="FH101" s="110">
        <f t="shared" si="2783"/>
        <v>0</v>
      </c>
      <c r="FI101" s="110">
        <f>SUM(FI102+FI106+FI111)</f>
        <v>0</v>
      </c>
      <c r="FK101" s="110">
        <f t="shared" ref="FK101:FW101" si="2784">SUM(FK102+FK106+FK111)</f>
        <v>0</v>
      </c>
      <c r="FL101" s="110">
        <f t="shared" si="2784"/>
        <v>0</v>
      </c>
      <c r="FM101" s="110">
        <f t="shared" si="2784"/>
        <v>0</v>
      </c>
      <c r="FN101" s="110">
        <f t="shared" si="2784"/>
        <v>0</v>
      </c>
      <c r="FO101" s="110">
        <f t="shared" si="2784"/>
        <v>0</v>
      </c>
      <c r="FP101" s="110">
        <f t="shared" si="2784"/>
        <v>0</v>
      </c>
      <c r="FQ101" s="110">
        <f t="shared" si="2784"/>
        <v>0</v>
      </c>
      <c r="FR101" s="110">
        <f t="shared" si="2784"/>
        <v>0</v>
      </c>
      <c r="FS101" s="110">
        <f t="shared" si="2784"/>
        <v>0</v>
      </c>
      <c r="FT101" s="110">
        <f t="shared" si="2784"/>
        <v>0</v>
      </c>
      <c r="FU101" s="110">
        <f t="shared" si="2784"/>
        <v>0</v>
      </c>
      <c r="FV101" s="110">
        <f t="shared" si="2784"/>
        <v>0</v>
      </c>
      <c r="FW101" s="110">
        <f t="shared" si="2784"/>
        <v>0</v>
      </c>
      <c r="FX101" s="110">
        <f>SUM(FX102+FX106+FX111)</f>
        <v>0</v>
      </c>
      <c r="FZ101" s="110">
        <f t="shared" ref="FZ101:GL101" si="2785">SUM(FZ102+FZ106+FZ111)</f>
        <v>0</v>
      </c>
      <c r="GA101" s="110">
        <f t="shared" si="2785"/>
        <v>0</v>
      </c>
      <c r="GB101" s="110">
        <f t="shared" si="2785"/>
        <v>0</v>
      </c>
      <c r="GC101" s="110">
        <f t="shared" si="2785"/>
        <v>0</v>
      </c>
      <c r="GD101" s="110">
        <f t="shared" si="2785"/>
        <v>0</v>
      </c>
      <c r="GE101" s="110">
        <f t="shared" si="2785"/>
        <v>0</v>
      </c>
      <c r="GF101" s="110">
        <f t="shared" si="2785"/>
        <v>0</v>
      </c>
      <c r="GG101" s="110">
        <f t="shared" si="2785"/>
        <v>0</v>
      </c>
      <c r="GH101" s="110">
        <f t="shared" si="2785"/>
        <v>0</v>
      </c>
      <c r="GI101" s="110">
        <f t="shared" si="2785"/>
        <v>0</v>
      </c>
      <c r="GJ101" s="110">
        <f t="shared" si="2785"/>
        <v>0</v>
      </c>
      <c r="GK101" s="110">
        <f t="shared" si="2785"/>
        <v>0</v>
      </c>
      <c r="GL101" s="110">
        <f t="shared" si="2785"/>
        <v>0</v>
      </c>
      <c r="GM101" s="110">
        <f>SUM(GM102+GM106+GM111)</f>
        <v>0</v>
      </c>
      <c r="GO101" s="110">
        <f t="shared" ref="GO101:HA101" si="2786">SUM(GO102+GO106+GO111)</f>
        <v>0</v>
      </c>
      <c r="GP101" s="110">
        <f t="shared" si="2786"/>
        <v>0</v>
      </c>
      <c r="GQ101" s="110">
        <f t="shared" si="2786"/>
        <v>0</v>
      </c>
      <c r="GR101" s="110">
        <f t="shared" si="2786"/>
        <v>0</v>
      </c>
      <c r="GS101" s="110">
        <f t="shared" si="2786"/>
        <v>0</v>
      </c>
      <c r="GT101" s="110">
        <f t="shared" si="2786"/>
        <v>0</v>
      </c>
      <c r="GU101" s="110">
        <f t="shared" si="2786"/>
        <v>0</v>
      </c>
      <c r="GV101" s="110">
        <f t="shared" si="2786"/>
        <v>0</v>
      </c>
      <c r="GW101" s="110">
        <f t="shared" si="2786"/>
        <v>0</v>
      </c>
      <c r="GX101" s="110">
        <f t="shared" si="2786"/>
        <v>0</v>
      </c>
      <c r="GY101" s="110">
        <f t="shared" si="2786"/>
        <v>0</v>
      </c>
      <c r="GZ101" s="110">
        <f t="shared" si="2786"/>
        <v>0</v>
      </c>
      <c r="HA101" s="110">
        <f t="shared" si="2786"/>
        <v>0</v>
      </c>
      <c r="HB101" s="110">
        <f>SUM(HB102+HB106+HB111)</f>
        <v>0</v>
      </c>
      <c r="HD101" s="110">
        <f t="shared" ref="HD101:HP101" si="2787">SUM(HD102+HD106+HD111)</f>
        <v>0</v>
      </c>
      <c r="HE101" s="110">
        <f t="shared" si="2787"/>
        <v>0</v>
      </c>
      <c r="HF101" s="110">
        <f t="shared" si="2787"/>
        <v>0</v>
      </c>
      <c r="HG101" s="110">
        <f t="shared" si="2787"/>
        <v>0</v>
      </c>
      <c r="HH101" s="110">
        <f t="shared" si="2787"/>
        <v>0</v>
      </c>
      <c r="HI101" s="110">
        <f t="shared" si="2787"/>
        <v>0</v>
      </c>
      <c r="HJ101" s="110">
        <f t="shared" si="2787"/>
        <v>0</v>
      </c>
      <c r="HK101" s="110">
        <f t="shared" si="2787"/>
        <v>0</v>
      </c>
      <c r="HL101" s="110">
        <f t="shared" si="2787"/>
        <v>0</v>
      </c>
      <c r="HM101" s="110">
        <f t="shared" si="2787"/>
        <v>0</v>
      </c>
      <c r="HN101" s="110">
        <f t="shared" si="2787"/>
        <v>0</v>
      </c>
      <c r="HO101" s="110">
        <f t="shared" si="2787"/>
        <v>0</v>
      </c>
      <c r="HP101" s="110">
        <f t="shared" si="2787"/>
        <v>0</v>
      </c>
      <c r="HQ101" s="110">
        <f>SUM(HQ102+HQ106+HQ111)</f>
        <v>0</v>
      </c>
      <c r="HS101" s="110">
        <f t="shared" ref="HS101:IE101" si="2788">SUM(HS102+HS106+HS111)</f>
        <v>0</v>
      </c>
      <c r="HT101" s="110">
        <f t="shared" si="2788"/>
        <v>0</v>
      </c>
      <c r="HU101" s="110">
        <f t="shared" si="2788"/>
        <v>0</v>
      </c>
      <c r="HV101" s="110">
        <f t="shared" si="2788"/>
        <v>0</v>
      </c>
      <c r="HW101" s="110">
        <f t="shared" si="2788"/>
        <v>0</v>
      </c>
      <c r="HX101" s="110">
        <f t="shared" si="2788"/>
        <v>0</v>
      </c>
      <c r="HY101" s="110">
        <f t="shared" si="2788"/>
        <v>0</v>
      </c>
      <c r="HZ101" s="110">
        <f t="shared" si="2788"/>
        <v>0</v>
      </c>
      <c r="IA101" s="110">
        <f t="shared" si="2788"/>
        <v>0</v>
      </c>
      <c r="IB101" s="110">
        <f t="shared" si="2788"/>
        <v>0</v>
      </c>
      <c r="IC101" s="110">
        <f t="shared" si="2788"/>
        <v>0</v>
      </c>
      <c r="ID101" s="110">
        <f t="shared" si="2788"/>
        <v>0</v>
      </c>
      <c r="IE101" s="110">
        <f t="shared" si="2788"/>
        <v>0</v>
      </c>
      <c r="IF101" s="110">
        <f>SUM(IF102+IF106+IF111)</f>
        <v>0</v>
      </c>
      <c r="IH101" s="110">
        <f t="shared" ref="IH101:IT101" si="2789">SUM(IH102+IH106+IH111)</f>
        <v>0</v>
      </c>
      <c r="II101" s="110">
        <f t="shared" si="2789"/>
        <v>0</v>
      </c>
      <c r="IJ101" s="110">
        <f t="shared" si="2789"/>
        <v>0</v>
      </c>
      <c r="IK101" s="110">
        <f t="shared" si="2789"/>
        <v>0</v>
      </c>
      <c r="IL101" s="110">
        <f t="shared" si="2789"/>
        <v>0</v>
      </c>
      <c r="IM101" s="110">
        <f t="shared" si="2789"/>
        <v>0</v>
      </c>
      <c r="IN101" s="110">
        <f t="shared" si="2789"/>
        <v>0</v>
      </c>
      <c r="IO101" s="110">
        <f t="shared" si="2789"/>
        <v>0</v>
      </c>
      <c r="IP101" s="110">
        <f t="shared" si="2789"/>
        <v>0</v>
      </c>
      <c r="IQ101" s="110">
        <f t="shared" si="2789"/>
        <v>0</v>
      </c>
      <c r="IR101" s="110">
        <f t="shared" si="2789"/>
        <v>0</v>
      </c>
      <c r="IS101" s="110">
        <f t="shared" si="2789"/>
        <v>0</v>
      </c>
      <c r="IT101" s="110">
        <f t="shared" si="2789"/>
        <v>0</v>
      </c>
      <c r="IU101" s="110">
        <f>SUM(IU102+IU106+IU111)</f>
        <v>0</v>
      </c>
      <c r="IW101" s="110">
        <f t="shared" ref="IW101:JI101" si="2790">SUM(IW102+IW106+IW111)</f>
        <v>0</v>
      </c>
      <c r="IX101" s="110">
        <f t="shared" si="2790"/>
        <v>0</v>
      </c>
      <c r="IY101" s="110">
        <f t="shared" si="2790"/>
        <v>0</v>
      </c>
      <c r="IZ101" s="110">
        <f t="shared" si="2790"/>
        <v>0</v>
      </c>
      <c r="JA101" s="110">
        <f t="shared" si="2790"/>
        <v>0</v>
      </c>
      <c r="JB101" s="110">
        <f t="shared" si="2790"/>
        <v>0</v>
      </c>
      <c r="JC101" s="110">
        <f t="shared" si="2790"/>
        <v>0</v>
      </c>
      <c r="JD101" s="110">
        <f t="shared" si="2790"/>
        <v>0</v>
      </c>
      <c r="JE101" s="110">
        <f t="shared" si="2790"/>
        <v>0</v>
      </c>
      <c r="JF101" s="110">
        <f t="shared" si="2790"/>
        <v>0</v>
      </c>
      <c r="JG101" s="110">
        <f t="shared" si="2790"/>
        <v>0</v>
      </c>
      <c r="JH101" s="110">
        <f t="shared" si="2790"/>
        <v>0</v>
      </c>
      <c r="JI101" s="110">
        <f t="shared" si="2790"/>
        <v>0</v>
      </c>
      <c r="JJ101" s="110">
        <f>SUM(JJ102+JJ106+JJ111)</f>
        <v>0</v>
      </c>
      <c r="JL101" s="110">
        <f t="shared" ref="JL101:JX101" si="2791">SUM(JL102+JL106+JL111)</f>
        <v>0</v>
      </c>
      <c r="JM101" s="110">
        <f t="shared" si="2791"/>
        <v>0</v>
      </c>
      <c r="JN101" s="110">
        <f t="shared" si="2791"/>
        <v>0</v>
      </c>
      <c r="JO101" s="110">
        <f t="shared" si="2791"/>
        <v>0</v>
      </c>
      <c r="JP101" s="110">
        <f t="shared" si="2791"/>
        <v>0</v>
      </c>
      <c r="JQ101" s="110">
        <f t="shared" si="2791"/>
        <v>0</v>
      </c>
      <c r="JR101" s="110">
        <f t="shared" si="2791"/>
        <v>0</v>
      </c>
      <c r="JS101" s="110">
        <f t="shared" si="2791"/>
        <v>0</v>
      </c>
      <c r="JT101" s="110">
        <f t="shared" si="2791"/>
        <v>0</v>
      </c>
      <c r="JU101" s="110">
        <f t="shared" si="2791"/>
        <v>0</v>
      </c>
      <c r="JV101" s="110">
        <f t="shared" si="2791"/>
        <v>0</v>
      </c>
      <c r="JW101" s="110">
        <f t="shared" si="2791"/>
        <v>0</v>
      </c>
      <c r="JX101" s="110">
        <f t="shared" si="2791"/>
        <v>0</v>
      </c>
      <c r="JY101" s="110">
        <f>SUM(JY102+JY106+JY111)</f>
        <v>0</v>
      </c>
      <c r="KA101" s="110">
        <f t="shared" ref="KA101:KM101" si="2792">SUM(KA102+KA106+KA111)</f>
        <v>0</v>
      </c>
      <c r="KB101" s="110">
        <f t="shared" si="2792"/>
        <v>0</v>
      </c>
      <c r="KC101" s="110">
        <f t="shared" si="2792"/>
        <v>0</v>
      </c>
      <c r="KD101" s="110">
        <f t="shared" si="2792"/>
        <v>0</v>
      </c>
      <c r="KE101" s="110">
        <f t="shared" si="2792"/>
        <v>0</v>
      </c>
      <c r="KF101" s="110">
        <f t="shared" si="2792"/>
        <v>0</v>
      </c>
      <c r="KG101" s="110">
        <f t="shared" si="2792"/>
        <v>0</v>
      </c>
      <c r="KH101" s="110">
        <f t="shared" si="2792"/>
        <v>0</v>
      </c>
      <c r="KI101" s="110">
        <f t="shared" si="2792"/>
        <v>0</v>
      </c>
      <c r="KJ101" s="110">
        <f t="shared" si="2792"/>
        <v>0</v>
      </c>
      <c r="KK101" s="110">
        <f t="shared" si="2792"/>
        <v>0</v>
      </c>
      <c r="KL101" s="110">
        <f t="shared" si="2792"/>
        <v>0</v>
      </c>
      <c r="KM101" s="110">
        <f t="shared" si="2792"/>
        <v>0</v>
      </c>
      <c r="KN101" s="110">
        <f>SUM(KN102+KN106+KN111)</f>
        <v>0</v>
      </c>
      <c r="KP101" s="110">
        <f t="shared" ref="KP101:LB101" si="2793">SUM(KP102+KP106+KP111)</f>
        <v>0</v>
      </c>
      <c r="KQ101" s="110">
        <f t="shared" si="2793"/>
        <v>0</v>
      </c>
      <c r="KR101" s="110">
        <f t="shared" si="2793"/>
        <v>0</v>
      </c>
      <c r="KS101" s="110">
        <f t="shared" si="2793"/>
        <v>0</v>
      </c>
      <c r="KT101" s="110">
        <f t="shared" si="2793"/>
        <v>0</v>
      </c>
      <c r="KU101" s="110">
        <f t="shared" si="2793"/>
        <v>0</v>
      </c>
      <c r="KV101" s="110">
        <f t="shared" si="2793"/>
        <v>0</v>
      </c>
      <c r="KW101" s="110">
        <f t="shared" si="2793"/>
        <v>0</v>
      </c>
      <c r="KX101" s="110">
        <f t="shared" si="2793"/>
        <v>0</v>
      </c>
      <c r="KY101" s="110">
        <f t="shared" si="2793"/>
        <v>0</v>
      </c>
      <c r="KZ101" s="110">
        <f t="shared" si="2793"/>
        <v>0</v>
      </c>
      <c r="LA101" s="110">
        <f t="shared" si="2793"/>
        <v>0</v>
      </c>
      <c r="LB101" s="110">
        <f t="shared" si="2793"/>
        <v>0</v>
      </c>
      <c r="LC101" s="110">
        <f>SUM(LC102+LC106+LC111)</f>
        <v>0</v>
      </c>
      <c r="LE101" s="110">
        <f t="shared" ref="LE101:LQ101" si="2794">SUM(LE102+LE106+LE111)</f>
        <v>0</v>
      </c>
      <c r="LF101" s="110">
        <f t="shared" si="2794"/>
        <v>0</v>
      </c>
      <c r="LG101" s="110">
        <f t="shared" si="2794"/>
        <v>0</v>
      </c>
      <c r="LH101" s="110">
        <f t="shared" si="2794"/>
        <v>0</v>
      </c>
      <c r="LI101" s="110">
        <f t="shared" si="2794"/>
        <v>0</v>
      </c>
      <c r="LJ101" s="110">
        <f t="shared" si="2794"/>
        <v>0</v>
      </c>
      <c r="LK101" s="110">
        <f t="shared" si="2794"/>
        <v>0</v>
      </c>
      <c r="LL101" s="110">
        <f t="shared" si="2794"/>
        <v>0</v>
      </c>
      <c r="LM101" s="110">
        <f t="shared" si="2794"/>
        <v>0</v>
      </c>
      <c r="LN101" s="110">
        <f t="shared" si="2794"/>
        <v>0</v>
      </c>
      <c r="LO101" s="110">
        <f t="shared" si="2794"/>
        <v>0</v>
      </c>
      <c r="LP101" s="110">
        <f t="shared" si="2794"/>
        <v>0</v>
      </c>
      <c r="LQ101" s="110">
        <f t="shared" si="2794"/>
        <v>0</v>
      </c>
      <c r="LR101" s="110">
        <f>SUM(LR102+LR106+LR111)</f>
        <v>0</v>
      </c>
      <c r="LT101" s="110">
        <f t="shared" ref="LT101:MF101" si="2795">SUM(LT102+LT106+LT111)</f>
        <v>0</v>
      </c>
      <c r="LU101" s="110">
        <f t="shared" si="2795"/>
        <v>0</v>
      </c>
      <c r="LV101" s="110">
        <f t="shared" si="2795"/>
        <v>0</v>
      </c>
      <c r="LW101" s="110">
        <f t="shared" si="2795"/>
        <v>0</v>
      </c>
      <c r="LX101" s="110">
        <f t="shared" si="2795"/>
        <v>0</v>
      </c>
      <c r="LY101" s="110">
        <f t="shared" si="2795"/>
        <v>0</v>
      </c>
      <c r="LZ101" s="110">
        <f t="shared" si="2795"/>
        <v>0</v>
      </c>
      <c r="MA101" s="110">
        <f t="shared" si="2795"/>
        <v>0</v>
      </c>
      <c r="MB101" s="110">
        <f t="shared" si="2795"/>
        <v>0</v>
      </c>
      <c r="MC101" s="110">
        <f t="shared" si="2795"/>
        <v>0</v>
      </c>
      <c r="MD101" s="110">
        <f t="shared" si="2795"/>
        <v>0</v>
      </c>
      <c r="ME101" s="110">
        <f t="shared" si="2795"/>
        <v>0</v>
      </c>
      <c r="MF101" s="110">
        <f t="shared" si="2795"/>
        <v>0</v>
      </c>
      <c r="MG101" s="110">
        <f>SUM(MG102+MG106+MG111)</f>
        <v>0</v>
      </c>
      <c r="MI101" s="110">
        <f t="shared" ref="MI101:MU101" si="2796">SUM(MI102+MI106+MI111)</f>
        <v>0</v>
      </c>
      <c r="MJ101" s="110">
        <f t="shared" si="2796"/>
        <v>0</v>
      </c>
      <c r="MK101" s="110">
        <f t="shared" si="2796"/>
        <v>0</v>
      </c>
      <c r="ML101" s="110">
        <f t="shared" si="2796"/>
        <v>0</v>
      </c>
      <c r="MM101" s="110">
        <f t="shared" si="2796"/>
        <v>0</v>
      </c>
      <c r="MN101" s="110">
        <f t="shared" si="2796"/>
        <v>0</v>
      </c>
      <c r="MO101" s="110">
        <f t="shared" si="2796"/>
        <v>0</v>
      </c>
      <c r="MP101" s="110">
        <f t="shared" si="2796"/>
        <v>0</v>
      </c>
      <c r="MQ101" s="110">
        <f t="shared" si="2796"/>
        <v>0</v>
      </c>
      <c r="MR101" s="110">
        <f t="shared" si="2796"/>
        <v>0</v>
      </c>
      <c r="MS101" s="110">
        <f t="shared" si="2796"/>
        <v>0</v>
      </c>
      <c r="MT101" s="110">
        <f t="shared" si="2796"/>
        <v>0</v>
      </c>
      <c r="MU101" s="110">
        <f t="shared" si="2796"/>
        <v>0</v>
      </c>
      <c r="MV101" s="110">
        <f>SUM(MV102+MV106+MV111)</f>
        <v>0</v>
      </c>
      <c r="MX101" s="110">
        <f t="shared" ref="MX101:NJ101" si="2797">SUM(MX102+MX106+MX111)</f>
        <v>0</v>
      </c>
      <c r="MY101" s="110">
        <f t="shared" si="2797"/>
        <v>0</v>
      </c>
      <c r="MZ101" s="110">
        <f t="shared" si="2797"/>
        <v>0</v>
      </c>
      <c r="NA101" s="110">
        <f t="shared" si="2797"/>
        <v>0</v>
      </c>
      <c r="NB101" s="110">
        <f t="shared" si="2797"/>
        <v>0</v>
      </c>
      <c r="NC101" s="110">
        <f t="shared" si="2797"/>
        <v>0</v>
      </c>
      <c r="ND101" s="110">
        <f t="shared" si="2797"/>
        <v>0</v>
      </c>
      <c r="NE101" s="110">
        <f t="shared" si="2797"/>
        <v>0</v>
      </c>
      <c r="NF101" s="110">
        <f t="shared" si="2797"/>
        <v>0</v>
      </c>
      <c r="NG101" s="110">
        <f t="shared" si="2797"/>
        <v>0</v>
      </c>
      <c r="NH101" s="110">
        <f t="shared" si="2797"/>
        <v>0</v>
      </c>
      <c r="NI101" s="110">
        <f t="shared" si="2797"/>
        <v>0</v>
      </c>
      <c r="NJ101" s="110">
        <f t="shared" si="2797"/>
        <v>0</v>
      </c>
      <c r="NK101" s="110">
        <f>SUM(NK102+NK106+NK111)</f>
        <v>0</v>
      </c>
      <c r="NM101" s="110">
        <f t="shared" ref="NM101:NY101" si="2798">SUM(NM102+NM106+NM111)</f>
        <v>0</v>
      </c>
      <c r="NN101" s="110">
        <f t="shared" si="2798"/>
        <v>0</v>
      </c>
      <c r="NO101" s="110">
        <f t="shared" si="2798"/>
        <v>0</v>
      </c>
      <c r="NP101" s="110">
        <f t="shared" si="2798"/>
        <v>0</v>
      </c>
      <c r="NQ101" s="110">
        <f t="shared" si="2798"/>
        <v>0</v>
      </c>
      <c r="NR101" s="110">
        <f t="shared" si="2798"/>
        <v>0</v>
      </c>
      <c r="NS101" s="110">
        <f t="shared" si="2798"/>
        <v>0</v>
      </c>
      <c r="NT101" s="110">
        <f t="shared" si="2798"/>
        <v>0</v>
      </c>
      <c r="NU101" s="110">
        <f t="shared" si="2798"/>
        <v>0</v>
      </c>
      <c r="NV101" s="110">
        <f t="shared" si="2798"/>
        <v>0</v>
      </c>
      <c r="NW101" s="110">
        <f t="shared" si="2798"/>
        <v>0</v>
      </c>
      <c r="NX101" s="110">
        <f t="shared" si="2798"/>
        <v>0</v>
      </c>
      <c r="NY101" s="110">
        <f t="shared" si="2798"/>
        <v>0</v>
      </c>
      <c r="NZ101" s="110">
        <f>SUM(NZ102+NZ106+NZ111)</f>
        <v>0</v>
      </c>
      <c r="OB101" s="110">
        <f t="shared" ref="OB101:ON101" si="2799">SUM(OB102+OB106+OB111)</f>
        <v>0</v>
      </c>
      <c r="OC101" s="110">
        <f t="shared" si="2799"/>
        <v>0</v>
      </c>
      <c r="OD101" s="110">
        <f t="shared" si="2799"/>
        <v>0</v>
      </c>
      <c r="OE101" s="110">
        <f t="shared" si="2799"/>
        <v>0</v>
      </c>
      <c r="OF101" s="110">
        <f t="shared" si="2799"/>
        <v>0</v>
      </c>
      <c r="OG101" s="110">
        <f t="shared" si="2799"/>
        <v>0</v>
      </c>
      <c r="OH101" s="110">
        <f t="shared" si="2799"/>
        <v>0</v>
      </c>
      <c r="OI101" s="110">
        <f t="shared" si="2799"/>
        <v>0</v>
      </c>
      <c r="OJ101" s="110">
        <f t="shared" si="2799"/>
        <v>0</v>
      </c>
      <c r="OK101" s="110">
        <f t="shared" si="2799"/>
        <v>0</v>
      </c>
      <c r="OL101" s="110">
        <f t="shared" si="2799"/>
        <v>0</v>
      </c>
      <c r="OM101" s="110">
        <f t="shared" si="2799"/>
        <v>0</v>
      </c>
      <c r="ON101" s="110">
        <f t="shared" si="2799"/>
        <v>0</v>
      </c>
      <c r="OO101" s="110">
        <f>SUM(OO102+OO106+OO111)</f>
        <v>0</v>
      </c>
      <c r="OQ101" s="110">
        <f t="shared" ref="OQ101:PC101" si="2800">SUM(OQ102+OQ106+OQ111)</f>
        <v>0</v>
      </c>
      <c r="OR101" s="110">
        <f t="shared" si="2800"/>
        <v>0</v>
      </c>
      <c r="OS101" s="110">
        <f t="shared" si="2800"/>
        <v>0</v>
      </c>
      <c r="OT101" s="110">
        <f t="shared" si="2800"/>
        <v>0</v>
      </c>
      <c r="OU101" s="110">
        <f t="shared" si="2800"/>
        <v>0</v>
      </c>
      <c r="OV101" s="110">
        <f t="shared" si="2800"/>
        <v>0</v>
      </c>
      <c r="OW101" s="110">
        <f t="shared" si="2800"/>
        <v>0</v>
      </c>
      <c r="OX101" s="110">
        <f t="shared" si="2800"/>
        <v>0</v>
      </c>
      <c r="OY101" s="110">
        <f t="shared" si="2800"/>
        <v>0</v>
      </c>
      <c r="OZ101" s="110">
        <f t="shared" si="2800"/>
        <v>0</v>
      </c>
      <c r="PA101" s="110">
        <f t="shared" si="2800"/>
        <v>0</v>
      </c>
      <c r="PB101" s="110">
        <f t="shared" si="2800"/>
        <v>0</v>
      </c>
      <c r="PC101" s="110">
        <f t="shared" si="2800"/>
        <v>0</v>
      </c>
      <c r="PD101" s="110">
        <f>SUM(PD102+PD106+PD111)</f>
        <v>0</v>
      </c>
      <c r="PF101" s="110">
        <f t="shared" ref="PF101:PR101" si="2801">SUM(PF102+PF106+PF111)</f>
        <v>0</v>
      </c>
      <c r="PG101" s="110">
        <f t="shared" si="2801"/>
        <v>0</v>
      </c>
      <c r="PH101" s="110">
        <f t="shared" si="2801"/>
        <v>0</v>
      </c>
      <c r="PI101" s="110">
        <f t="shared" si="2801"/>
        <v>0</v>
      </c>
      <c r="PJ101" s="110">
        <f t="shared" si="2801"/>
        <v>0</v>
      </c>
      <c r="PK101" s="110">
        <f t="shared" si="2801"/>
        <v>0</v>
      </c>
      <c r="PL101" s="110">
        <f t="shared" si="2801"/>
        <v>0</v>
      </c>
      <c r="PM101" s="110">
        <f t="shared" si="2801"/>
        <v>0</v>
      </c>
      <c r="PN101" s="110">
        <f t="shared" si="2801"/>
        <v>0</v>
      </c>
      <c r="PO101" s="110">
        <f t="shared" si="2801"/>
        <v>0</v>
      </c>
      <c r="PP101" s="110">
        <f t="shared" si="2801"/>
        <v>0</v>
      </c>
      <c r="PQ101" s="110">
        <f t="shared" si="2801"/>
        <v>0</v>
      </c>
      <c r="PR101" s="110">
        <f t="shared" si="2801"/>
        <v>0</v>
      </c>
      <c r="PS101" s="110">
        <f>SUM(PS102+PS106+PS111)</f>
        <v>0</v>
      </c>
      <c r="PU101" s="110">
        <f t="shared" ref="PU101:QG101" si="2802">SUM(PU102+PU106+PU111)</f>
        <v>0</v>
      </c>
      <c r="PV101" s="110">
        <f t="shared" si="2802"/>
        <v>0</v>
      </c>
      <c r="PW101" s="110">
        <f t="shared" si="2802"/>
        <v>0</v>
      </c>
      <c r="PX101" s="110">
        <f t="shared" si="2802"/>
        <v>0</v>
      </c>
      <c r="PY101" s="110">
        <f t="shared" si="2802"/>
        <v>0</v>
      </c>
      <c r="PZ101" s="110">
        <f t="shared" si="2802"/>
        <v>0</v>
      </c>
      <c r="QA101" s="110">
        <f t="shared" si="2802"/>
        <v>0</v>
      </c>
      <c r="QB101" s="110">
        <f t="shared" si="2802"/>
        <v>0</v>
      </c>
      <c r="QC101" s="110">
        <f t="shared" si="2802"/>
        <v>0</v>
      </c>
      <c r="QD101" s="110">
        <f t="shared" si="2802"/>
        <v>0</v>
      </c>
      <c r="QE101" s="110">
        <f t="shared" si="2802"/>
        <v>0</v>
      </c>
      <c r="QF101" s="110">
        <f t="shared" si="2802"/>
        <v>0</v>
      </c>
      <c r="QG101" s="110">
        <f t="shared" si="2802"/>
        <v>0</v>
      </c>
      <c r="QH101" s="110">
        <f>SUM(QH102+QH106+QH111)</f>
        <v>0</v>
      </c>
      <c r="QJ101" s="110">
        <f t="shared" ref="QJ101:QV101" si="2803">SUM(QJ102+QJ106+QJ111)</f>
        <v>0</v>
      </c>
      <c r="QK101" s="110">
        <f t="shared" si="2803"/>
        <v>0</v>
      </c>
      <c r="QL101" s="110">
        <f t="shared" si="2803"/>
        <v>0</v>
      </c>
      <c r="QM101" s="110">
        <f t="shared" si="2803"/>
        <v>0</v>
      </c>
      <c r="QN101" s="110">
        <f t="shared" si="2803"/>
        <v>0</v>
      </c>
      <c r="QO101" s="110">
        <f t="shared" si="2803"/>
        <v>0</v>
      </c>
      <c r="QP101" s="110">
        <f t="shared" si="2803"/>
        <v>0</v>
      </c>
      <c r="QQ101" s="110">
        <f t="shared" si="2803"/>
        <v>0</v>
      </c>
      <c r="QR101" s="110">
        <f t="shared" si="2803"/>
        <v>0</v>
      </c>
      <c r="QS101" s="110">
        <f t="shared" si="2803"/>
        <v>0</v>
      </c>
      <c r="QT101" s="110">
        <f t="shared" si="2803"/>
        <v>0</v>
      </c>
      <c r="QU101" s="110">
        <f t="shared" si="2803"/>
        <v>0</v>
      </c>
      <c r="QV101" s="110">
        <f t="shared" si="2803"/>
        <v>0</v>
      </c>
      <c r="QW101" s="110">
        <f>SUM(QW102+QW106+QW111)</f>
        <v>0</v>
      </c>
      <c r="QY101" s="110">
        <f t="shared" ref="QY101:RK101" si="2804">SUM(QY102+QY106+QY111)</f>
        <v>0</v>
      </c>
      <c r="QZ101" s="110">
        <f t="shared" si="2804"/>
        <v>0</v>
      </c>
      <c r="RA101" s="110">
        <f t="shared" si="2804"/>
        <v>0</v>
      </c>
      <c r="RB101" s="110">
        <f t="shared" si="2804"/>
        <v>0</v>
      </c>
      <c r="RC101" s="110">
        <f t="shared" si="2804"/>
        <v>0</v>
      </c>
      <c r="RD101" s="110">
        <f t="shared" si="2804"/>
        <v>0</v>
      </c>
      <c r="RE101" s="110">
        <f t="shared" si="2804"/>
        <v>0</v>
      </c>
      <c r="RF101" s="110">
        <f t="shared" si="2804"/>
        <v>0</v>
      </c>
      <c r="RG101" s="110">
        <f t="shared" si="2804"/>
        <v>0</v>
      </c>
      <c r="RH101" s="110">
        <f t="shared" si="2804"/>
        <v>0</v>
      </c>
      <c r="RI101" s="110">
        <f t="shared" si="2804"/>
        <v>0</v>
      </c>
      <c r="RJ101" s="110">
        <f t="shared" si="2804"/>
        <v>0</v>
      </c>
      <c r="RK101" s="110">
        <f t="shared" si="2804"/>
        <v>0</v>
      </c>
      <c r="RL101" s="110">
        <f>SUM(RL102+RL106+RL111)</f>
        <v>0</v>
      </c>
      <c r="RN101" s="110">
        <f t="shared" ref="RN101:RZ101" si="2805">SUM(RN102+RN106+RN111)</f>
        <v>0</v>
      </c>
      <c r="RO101" s="110">
        <f t="shared" si="2805"/>
        <v>0</v>
      </c>
      <c r="RP101" s="110">
        <f t="shared" si="2805"/>
        <v>0</v>
      </c>
      <c r="RQ101" s="110">
        <f t="shared" si="2805"/>
        <v>0</v>
      </c>
      <c r="RR101" s="110">
        <f t="shared" si="2805"/>
        <v>0</v>
      </c>
      <c r="RS101" s="110">
        <f t="shared" si="2805"/>
        <v>0</v>
      </c>
      <c r="RT101" s="110">
        <f t="shared" si="2805"/>
        <v>0</v>
      </c>
      <c r="RU101" s="110">
        <f t="shared" si="2805"/>
        <v>0</v>
      </c>
      <c r="RV101" s="110">
        <f t="shared" si="2805"/>
        <v>0</v>
      </c>
      <c r="RW101" s="110">
        <f t="shared" si="2805"/>
        <v>0</v>
      </c>
      <c r="RX101" s="110">
        <f t="shared" si="2805"/>
        <v>0</v>
      </c>
      <c r="RY101" s="110">
        <f t="shared" si="2805"/>
        <v>0</v>
      </c>
      <c r="RZ101" s="110">
        <f t="shared" si="2805"/>
        <v>0</v>
      </c>
      <c r="SA101" s="110">
        <f>SUM(SA102+SA106+SA111)</f>
        <v>0</v>
      </c>
      <c r="SC101" s="110">
        <f t="shared" ref="SC101:SO101" si="2806">SUM(SC102+SC106+SC111)</f>
        <v>0</v>
      </c>
      <c r="SD101" s="110">
        <f t="shared" si="2806"/>
        <v>0</v>
      </c>
      <c r="SE101" s="110">
        <f t="shared" si="2806"/>
        <v>0</v>
      </c>
      <c r="SF101" s="110">
        <f t="shared" si="2806"/>
        <v>0</v>
      </c>
      <c r="SG101" s="110">
        <f t="shared" si="2806"/>
        <v>0</v>
      </c>
      <c r="SH101" s="110">
        <f t="shared" si="2806"/>
        <v>0</v>
      </c>
      <c r="SI101" s="110">
        <f t="shared" si="2806"/>
        <v>0</v>
      </c>
      <c r="SJ101" s="110">
        <f t="shared" si="2806"/>
        <v>0</v>
      </c>
      <c r="SK101" s="110">
        <f t="shared" si="2806"/>
        <v>0</v>
      </c>
      <c r="SL101" s="110">
        <f t="shared" si="2806"/>
        <v>0</v>
      </c>
      <c r="SM101" s="110">
        <f t="shared" si="2806"/>
        <v>0</v>
      </c>
      <c r="SN101" s="110">
        <f t="shared" si="2806"/>
        <v>0</v>
      </c>
      <c r="SO101" s="110">
        <f t="shared" si="2806"/>
        <v>0</v>
      </c>
      <c r="SP101" s="110">
        <f>SUM(SP102+SP106+SP111)</f>
        <v>0</v>
      </c>
      <c r="SR101" s="110">
        <f t="shared" ref="SR101:TD101" si="2807">SUM(SR102+SR106+SR111)</f>
        <v>0</v>
      </c>
      <c r="SS101" s="110">
        <f t="shared" si="2807"/>
        <v>0</v>
      </c>
      <c r="ST101" s="110">
        <f t="shared" si="2807"/>
        <v>0</v>
      </c>
      <c r="SU101" s="110">
        <f t="shared" si="2807"/>
        <v>0</v>
      </c>
      <c r="SV101" s="110">
        <f t="shared" si="2807"/>
        <v>0</v>
      </c>
      <c r="SW101" s="110">
        <f t="shared" si="2807"/>
        <v>0</v>
      </c>
      <c r="SX101" s="110">
        <f t="shared" si="2807"/>
        <v>0</v>
      </c>
      <c r="SY101" s="110">
        <f t="shared" si="2807"/>
        <v>0</v>
      </c>
      <c r="SZ101" s="110">
        <f t="shared" si="2807"/>
        <v>0</v>
      </c>
      <c r="TA101" s="110">
        <f t="shared" si="2807"/>
        <v>0</v>
      </c>
      <c r="TB101" s="110">
        <f t="shared" si="2807"/>
        <v>0</v>
      </c>
      <c r="TC101" s="110">
        <f t="shared" si="2807"/>
        <v>0</v>
      </c>
      <c r="TD101" s="110">
        <f t="shared" si="2807"/>
        <v>0</v>
      </c>
      <c r="TE101" s="110">
        <f>SUM(TE102+TE106+TE111)</f>
        <v>0</v>
      </c>
      <c r="TG101" s="110">
        <f t="shared" ref="TG101:TS101" si="2808">SUM(TG102+TG106+TG111)</f>
        <v>0</v>
      </c>
      <c r="TH101" s="110">
        <f t="shared" si="2808"/>
        <v>0</v>
      </c>
      <c r="TI101" s="110">
        <f t="shared" si="2808"/>
        <v>0</v>
      </c>
      <c r="TJ101" s="110">
        <f t="shared" si="2808"/>
        <v>0</v>
      </c>
      <c r="TK101" s="110">
        <f t="shared" si="2808"/>
        <v>0</v>
      </c>
      <c r="TL101" s="110">
        <f t="shared" si="2808"/>
        <v>0</v>
      </c>
      <c r="TM101" s="110">
        <f t="shared" si="2808"/>
        <v>0</v>
      </c>
      <c r="TN101" s="110">
        <f t="shared" si="2808"/>
        <v>0</v>
      </c>
      <c r="TO101" s="110">
        <f t="shared" si="2808"/>
        <v>0</v>
      </c>
      <c r="TP101" s="110">
        <f t="shared" si="2808"/>
        <v>0</v>
      </c>
      <c r="TQ101" s="110">
        <f t="shared" si="2808"/>
        <v>0</v>
      </c>
      <c r="TR101" s="110">
        <f t="shared" si="2808"/>
        <v>0</v>
      </c>
      <c r="TS101" s="110">
        <f t="shared" si="2808"/>
        <v>0</v>
      </c>
      <c r="TT101" s="110">
        <f>SUM(TT102+TT106+TT111)</f>
        <v>0</v>
      </c>
      <c r="TV101" s="110">
        <f t="shared" ref="TV101:UH101" si="2809">SUM(TV102+TV106+TV111)</f>
        <v>0</v>
      </c>
      <c r="TW101" s="110">
        <f t="shared" si="2809"/>
        <v>0</v>
      </c>
      <c r="TX101" s="110">
        <f t="shared" si="2809"/>
        <v>0</v>
      </c>
      <c r="TY101" s="110">
        <f t="shared" si="2809"/>
        <v>0</v>
      </c>
      <c r="TZ101" s="110">
        <f t="shared" si="2809"/>
        <v>0</v>
      </c>
      <c r="UA101" s="110">
        <f t="shared" si="2809"/>
        <v>0</v>
      </c>
      <c r="UB101" s="110">
        <f t="shared" si="2809"/>
        <v>0</v>
      </c>
      <c r="UC101" s="110">
        <f t="shared" si="2809"/>
        <v>0</v>
      </c>
      <c r="UD101" s="110">
        <f t="shared" si="2809"/>
        <v>0</v>
      </c>
      <c r="UE101" s="110">
        <f t="shared" si="2809"/>
        <v>0</v>
      </c>
      <c r="UF101" s="110">
        <f t="shared" si="2809"/>
        <v>0</v>
      </c>
      <c r="UG101" s="110">
        <f t="shared" si="2809"/>
        <v>0</v>
      </c>
      <c r="UH101" s="110">
        <f t="shared" si="2809"/>
        <v>0</v>
      </c>
      <c r="UI101" s="110">
        <f>SUM(UI102+UI106+UI111)</f>
        <v>0</v>
      </c>
      <c r="UK101" s="110">
        <f t="shared" ref="UK101:UW101" si="2810">SUM(UK102+UK106+UK111)</f>
        <v>0</v>
      </c>
      <c r="UL101" s="110">
        <f t="shared" si="2810"/>
        <v>0</v>
      </c>
      <c r="UM101" s="110">
        <f t="shared" si="2810"/>
        <v>0</v>
      </c>
      <c r="UN101" s="110">
        <f t="shared" si="2810"/>
        <v>0</v>
      </c>
      <c r="UO101" s="110">
        <f t="shared" si="2810"/>
        <v>0</v>
      </c>
      <c r="UP101" s="110">
        <f t="shared" si="2810"/>
        <v>0</v>
      </c>
      <c r="UQ101" s="110">
        <f t="shared" si="2810"/>
        <v>0</v>
      </c>
      <c r="UR101" s="110">
        <f t="shared" si="2810"/>
        <v>0</v>
      </c>
      <c r="US101" s="110">
        <f t="shared" si="2810"/>
        <v>0</v>
      </c>
      <c r="UT101" s="110">
        <f t="shared" si="2810"/>
        <v>0</v>
      </c>
      <c r="UU101" s="110">
        <f t="shared" si="2810"/>
        <v>0</v>
      </c>
      <c r="UV101" s="110">
        <f t="shared" si="2810"/>
        <v>0</v>
      </c>
      <c r="UW101" s="110">
        <f t="shared" si="2810"/>
        <v>0</v>
      </c>
      <c r="UX101" s="110">
        <f>SUM(UX102+UX106+UX111)</f>
        <v>0</v>
      </c>
      <c r="UZ101" s="110">
        <f t="shared" ref="UZ101:VL101" si="2811">SUM(UZ102+UZ106+UZ111)</f>
        <v>0</v>
      </c>
      <c r="VA101" s="110">
        <f t="shared" si="2811"/>
        <v>0</v>
      </c>
      <c r="VB101" s="110">
        <f t="shared" si="2811"/>
        <v>0</v>
      </c>
      <c r="VC101" s="110">
        <f t="shared" si="2811"/>
        <v>0</v>
      </c>
      <c r="VD101" s="110">
        <f t="shared" si="2811"/>
        <v>0</v>
      </c>
      <c r="VE101" s="110">
        <f t="shared" si="2811"/>
        <v>0</v>
      </c>
      <c r="VF101" s="110">
        <f t="shared" si="2811"/>
        <v>0</v>
      </c>
      <c r="VG101" s="110">
        <f t="shared" si="2811"/>
        <v>0</v>
      </c>
      <c r="VH101" s="110">
        <f t="shared" si="2811"/>
        <v>0</v>
      </c>
      <c r="VI101" s="110">
        <f t="shared" si="2811"/>
        <v>0</v>
      </c>
      <c r="VJ101" s="110">
        <f t="shared" si="2811"/>
        <v>0</v>
      </c>
      <c r="VK101" s="110">
        <f t="shared" si="2811"/>
        <v>0</v>
      </c>
      <c r="VL101" s="110">
        <f t="shared" si="2811"/>
        <v>0</v>
      </c>
      <c r="VM101" s="110">
        <f>SUM(VM102+VM106+VM111)</f>
        <v>0</v>
      </c>
      <c r="VO101" s="110">
        <f t="shared" ref="VO101:WA101" si="2812">SUM(VO102+VO106+VO111)</f>
        <v>0</v>
      </c>
      <c r="VP101" s="110">
        <f t="shared" si="2812"/>
        <v>0</v>
      </c>
      <c r="VQ101" s="110">
        <f t="shared" si="2812"/>
        <v>0</v>
      </c>
      <c r="VR101" s="110">
        <f t="shared" si="2812"/>
        <v>0</v>
      </c>
      <c r="VS101" s="110">
        <f t="shared" si="2812"/>
        <v>0</v>
      </c>
      <c r="VT101" s="110">
        <f t="shared" si="2812"/>
        <v>0</v>
      </c>
      <c r="VU101" s="110">
        <f t="shared" si="2812"/>
        <v>0</v>
      </c>
      <c r="VV101" s="110">
        <f t="shared" si="2812"/>
        <v>0</v>
      </c>
      <c r="VW101" s="110">
        <f t="shared" si="2812"/>
        <v>0</v>
      </c>
      <c r="VX101" s="110">
        <f t="shared" si="2812"/>
        <v>0</v>
      </c>
      <c r="VY101" s="110">
        <f t="shared" si="2812"/>
        <v>0</v>
      </c>
      <c r="VZ101" s="110">
        <f t="shared" si="2812"/>
        <v>0</v>
      </c>
      <c r="WA101" s="110">
        <f t="shared" si="2812"/>
        <v>0</v>
      </c>
      <c r="WB101" s="110">
        <f>SUM(WB102+WB106+WB111)</f>
        <v>0</v>
      </c>
      <c r="WD101" s="110">
        <f t="shared" ref="WD101:WP101" si="2813">SUM(WD102+WD106+WD111)</f>
        <v>0</v>
      </c>
      <c r="WE101" s="110">
        <f t="shared" si="2813"/>
        <v>0</v>
      </c>
      <c r="WF101" s="110">
        <f t="shared" si="2813"/>
        <v>0</v>
      </c>
      <c r="WG101" s="110">
        <f t="shared" si="2813"/>
        <v>0</v>
      </c>
      <c r="WH101" s="110">
        <f t="shared" si="2813"/>
        <v>0</v>
      </c>
      <c r="WI101" s="110">
        <f t="shared" si="2813"/>
        <v>0</v>
      </c>
      <c r="WJ101" s="110">
        <f t="shared" si="2813"/>
        <v>0</v>
      </c>
      <c r="WK101" s="110">
        <f t="shared" si="2813"/>
        <v>0</v>
      </c>
      <c r="WL101" s="110">
        <f t="shared" si="2813"/>
        <v>0</v>
      </c>
      <c r="WM101" s="110">
        <f t="shared" si="2813"/>
        <v>0</v>
      </c>
      <c r="WN101" s="110">
        <f t="shared" si="2813"/>
        <v>0</v>
      </c>
      <c r="WO101" s="110">
        <f t="shared" si="2813"/>
        <v>0</v>
      </c>
      <c r="WP101" s="110">
        <f t="shared" si="2813"/>
        <v>0</v>
      </c>
      <c r="WQ101" s="110">
        <f>SUM(WQ102+WQ106+WQ111)</f>
        <v>0</v>
      </c>
      <c r="WS101" s="110">
        <f t="shared" ref="WS101:XE101" si="2814">SUM(WS102+WS106+WS111)</f>
        <v>0</v>
      </c>
      <c r="WT101" s="110">
        <f t="shared" si="2814"/>
        <v>0</v>
      </c>
      <c r="WU101" s="110">
        <f t="shared" si="2814"/>
        <v>0</v>
      </c>
      <c r="WV101" s="110">
        <f t="shared" si="2814"/>
        <v>0</v>
      </c>
      <c r="WW101" s="110">
        <f t="shared" si="2814"/>
        <v>0</v>
      </c>
      <c r="WX101" s="110">
        <f t="shared" si="2814"/>
        <v>0</v>
      </c>
      <c r="WY101" s="110">
        <f t="shared" si="2814"/>
        <v>0</v>
      </c>
      <c r="WZ101" s="110">
        <f t="shared" si="2814"/>
        <v>0</v>
      </c>
      <c r="XA101" s="110">
        <f t="shared" si="2814"/>
        <v>0</v>
      </c>
      <c r="XB101" s="110">
        <f t="shared" si="2814"/>
        <v>0</v>
      </c>
      <c r="XC101" s="110">
        <f t="shared" si="2814"/>
        <v>0</v>
      </c>
      <c r="XD101" s="110">
        <f t="shared" si="2814"/>
        <v>0</v>
      </c>
      <c r="XE101" s="110">
        <f t="shared" si="2814"/>
        <v>0</v>
      </c>
      <c r="XF101" s="110">
        <f>SUM(XF102+XF106+XF111)</f>
        <v>0</v>
      </c>
      <c r="XH101" s="110">
        <f t="shared" ref="XH101:XT101" si="2815">SUM(XH102+XH106+XH111)</f>
        <v>0</v>
      </c>
      <c r="XI101" s="110">
        <f t="shared" si="2815"/>
        <v>0</v>
      </c>
      <c r="XJ101" s="110">
        <f t="shared" si="2815"/>
        <v>0</v>
      </c>
      <c r="XK101" s="110">
        <f t="shared" si="2815"/>
        <v>0</v>
      </c>
      <c r="XL101" s="110">
        <f t="shared" si="2815"/>
        <v>0</v>
      </c>
      <c r="XM101" s="110">
        <f t="shared" si="2815"/>
        <v>0</v>
      </c>
      <c r="XN101" s="110">
        <f t="shared" si="2815"/>
        <v>0</v>
      </c>
      <c r="XO101" s="110">
        <f t="shared" si="2815"/>
        <v>0</v>
      </c>
      <c r="XP101" s="110">
        <f t="shared" si="2815"/>
        <v>0</v>
      </c>
      <c r="XQ101" s="110">
        <f t="shared" si="2815"/>
        <v>0</v>
      </c>
      <c r="XR101" s="110">
        <f t="shared" si="2815"/>
        <v>0</v>
      </c>
      <c r="XS101" s="110">
        <f t="shared" si="2815"/>
        <v>0</v>
      </c>
      <c r="XT101" s="110">
        <f t="shared" si="2815"/>
        <v>0</v>
      </c>
      <c r="XU101" s="110">
        <f>SUM(XU102+XU106+XU111)</f>
        <v>0</v>
      </c>
      <c r="XW101" s="110">
        <f t="shared" ref="XW101:YI101" si="2816">SUM(XW102+XW106+XW111)</f>
        <v>0</v>
      </c>
      <c r="XX101" s="110">
        <f t="shared" si="2816"/>
        <v>0</v>
      </c>
      <c r="XY101" s="110">
        <f t="shared" si="2816"/>
        <v>0</v>
      </c>
      <c r="XZ101" s="110">
        <f t="shared" si="2816"/>
        <v>0</v>
      </c>
      <c r="YA101" s="110">
        <f t="shared" si="2816"/>
        <v>0</v>
      </c>
      <c r="YB101" s="110">
        <f t="shared" si="2816"/>
        <v>0</v>
      </c>
      <c r="YC101" s="110">
        <f t="shared" si="2816"/>
        <v>0</v>
      </c>
      <c r="YD101" s="110">
        <f t="shared" si="2816"/>
        <v>0</v>
      </c>
      <c r="YE101" s="110">
        <f t="shared" si="2816"/>
        <v>0</v>
      </c>
      <c r="YF101" s="110">
        <f t="shared" si="2816"/>
        <v>0</v>
      </c>
      <c r="YG101" s="110">
        <f t="shared" si="2816"/>
        <v>0</v>
      </c>
      <c r="YH101" s="110">
        <f t="shared" si="2816"/>
        <v>0</v>
      </c>
      <c r="YI101" s="110">
        <f t="shared" si="2816"/>
        <v>0</v>
      </c>
      <c r="YJ101" s="110">
        <f>SUM(YJ102+YJ106+YJ111)</f>
        <v>0</v>
      </c>
      <c r="YL101" s="110">
        <f t="shared" ref="YL101:YX101" si="2817">SUM(YL102+YL106+YL111)</f>
        <v>0</v>
      </c>
      <c r="YM101" s="110">
        <f t="shared" si="2817"/>
        <v>0</v>
      </c>
      <c r="YN101" s="110">
        <f t="shared" si="2817"/>
        <v>0</v>
      </c>
      <c r="YO101" s="110">
        <f t="shared" si="2817"/>
        <v>0</v>
      </c>
      <c r="YP101" s="110">
        <f t="shared" si="2817"/>
        <v>0</v>
      </c>
      <c r="YQ101" s="110">
        <f t="shared" si="2817"/>
        <v>0</v>
      </c>
      <c r="YR101" s="110">
        <f t="shared" si="2817"/>
        <v>0</v>
      </c>
      <c r="YS101" s="110">
        <f t="shared" si="2817"/>
        <v>0</v>
      </c>
      <c r="YT101" s="110">
        <f t="shared" si="2817"/>
        <v>0</v>
      </c>
      <c r="YU101" s="110">
        <f t="shared" si="2817"/>
        <v>0</v>
      </c>
      <c r="YV101" s="110">
        <f t="shared" si="2817"/>
        <v>0</v>
      </c>
      <c r="YW101" s="110">
        <f t="shared" si="2817"/>
        <v>0</v>
      </c>
      <c r="YX101" s="110">
        <f t="shared" si="2817"/>
        <v>0</v>
      </c>
      <c r="YY101" s="110">
        <f>SUM(YY102+YY106+YY111)</f>
        <v>0</v>
      </c>
      <c r="ZA101" s="110">
        <f t="shared" ref="ZA101:ZM101" si="2818">SUM(ZA102+ZA106+ZA111)</f>
        <v>0</v>
      </c>
      <c r="ZB101" s="110">
        <f t="shared" si="2818"/>
        <v>0</v>
      </c>
      <c r="ZC101" s="110">
        <f t="shared" si="2818"/>
        <v>0</v>
      </c>
      <c r="ZD101" s="110">
        <f t="shared" si="2818"/>
        <v>0</v>
      </c>
      <c r="ZE101" s="110">
        <f t="shared" si="2818"/>
        <v>0</v>
      </c>
      <c r="ZF101" s="110">
        <f t="shared" si="2818"/>
        <v>0</v>
      </c>
      <c r="ZG101" s="110">
        <f t="shared" si="2818"/>
        <v>0</v>
      </c>
      <c r="ZH101" s="110">
        <f t="shared" si="2818"/>
        <v>0</v>
      </c>
      <c r="ZI101" s="110">
        <f t="shared" si="2818"/>
        <v>0</v>
      </c>
      <c r="ZJ101" s="110">
        <f t="shared" si="2818"/>
        <v>0</v>
      </c>
      <c r="ZK101" s="110">
        <f t="shared" si="2818"/>
        <v>0</v>
      </c>
      <c r="ZL101" s="110">
        <f t="shared" si="2818"/>
        <v>0</v>
      </c>
      <c r="ZM101" s="110">
        <f t="shared" si="2818"/>
        <v>0</v>
      </c>
      <c r="ZN101" s="110">
        <f>SUM(ZN102+ZN106+ZN111)</f>
        <v>0</v>
      </c>
      <c r="ZP101" s="110">
        <f t="shared" ref="ZP101:AAB101" si="2819">SUM(ZP102+ZP106+ZP111)</f>
        <v>0</v>
      </c>
      <c r="ZQ101" s="110">
        <f t="shared" si="2819"/>
        <v>0</v>
      </c>
      <c r="ZR101" s="110">
        <f t="shared" si="2819"/>
        <v>0</v>
      </c>
      <c r="ZS101" s="110">
        <f t="shared" si="2819"/>
        <v>0</v>
      </c>
      <c r="ZT101" s="110">
        <f t="shared" si="2819"/>
        <v>0</v>
      </c>
      <c r="ZU101" s="110">
        <f t="shared" si="2819"/>
        <v>0</v>
      </c>
      <c r="ZV101" s="110">
        <f t="shared" si="2819"/>
        <v>0</v>
      </c>
      <c r="ZW101" s="110">
        <f t="shared" si="2819"/>
        <v>0</v>
      </c>
      <c r="ZX101" s="110">
        <f t="shared" si="2819"/>
        <v>0</v>
      </c>
      <c r="ZY101" s="110">
        <f t="shared" si="2819"/>
        <v>0</v>
      </c>
      <c r="ZZ101" s="110">
        <f t="shared" si="2819"/>
        <v>0</v>
      </c>
      <c r="AAA101" s="110">
        <f t="shared" si="2819"/>
        <v>0</v>
      </c>
      <c r="AAB101" s="110">
        <f t="shared" si="2819"/>
        <v>0</v>
      </c>
      <c r="AAC101" s="110">
        <f>SUM(AAC102+AAC106+AAC111)</f>
        <v>0</v>
      </c>
      <c r="AAE101" s="110">
        <f t="shared" ref="AAE101:AAQ101" si="2820">SUM(AAE102+AAE106+AAE111)</f>
        <v>0</v>
      </c>
      <c r="AAF101" s="110">
        <f t="shared" si="2820"/>
        <v>0</v>
      </c>
      <c r="AAG101" s="110">
        <f t="shared" si="2820"/>
        <v>0</v>
      </c>
      <c r="AAH101" s="110">
        <f t="shared" si="2820"/>
        <v>0</v>
      </c>
      <c r="AAI101" s="110">
        <f t="shared" si="2820"/>
        <v>0</v>
      </c>
      <c r="AAJ101" s="110">
        <f t="shared" si="2820"/>
        <v>0</v>
      </c>
      <c r="AAK101" s="110">
        <f t="shared" si="2820"/>
        <v>0</v>
      </c>
      <c r="AAL101" s="110">
        <f t="shared" si="2820"/>
        <v>0</v>
      </c>
      <c r="AAM101" s="110">
        <f t="shared" si="2820"/>
        <v>0</v>
      </c>
      <c r="AAN101" s="110">
        <f t="shared" si="2820"/>
        <v>0</v>
      </c>
      <c r="AAO101" s="110">
        <f t="shared" si="2820"/>
        <v>0</v>
      </c>
      <c r="AAP101" s="110">
        <f t="shared" si="2820"/>
        <v>0</v>
      </c>
      <c r="AAQ101" s="110">
        <f t="shared" si="2820"/>
        <v>0</v>
      </c>
      <c r="AAR101" s="110">
        <f>SUM(AAR102+AAR106+AAR111)</f>
        <v>0</v>
      </c>
      <c r="AAT101" s="110">
        <f t="shared" ref="AAT101:ABF101" si="2821">SUM(AAT102+AAT106+AAT111)</f>
        <v>0</v>
      </c>
      <c r="AAU101" s="110">
        <f t="shared" si="2821"/>
        <v>0</v>
      </c>
      <c r="AAV101" s="110">
        <f t="shared" si="2821"/>
        <v>0</v>
      </c>
      <c r="AAW101" s="110">
        <f t="shared" si="2821"/>
        <v>0</v>
      </c>
      <c r="AAX101" s="110">
        <f t="shared" si="2821"/>
        <v>0</v>
      </c>
      <c r="AAY101" s="110">
        <f t="shared" si="2821"/>
        <v>0</v>
      </c>
      <c r="AAZ101" s="110">
        <f t="shared" si="2821"/>
        <v>0</v>
      </c>
      <c r="ABA101" s="110">
        <f t="shared" si="2821"/>
        <v>0</v>
      </c>
      <c r="ABB101" s="110">
        <f t="shared" si="2821"/>
        <v>0</v>
      </c>
      <c r="ABC101" s="110">
        <f t="shared" si="2821"/>
        <v>0</v>
      </c>
      <c r="ABD101" s="110">
        <f t="shared" si="2821"/>
        <v>0</v>
      </c>
      <c r="ABE101" s="110">
        <f t="shared" si="2821"/>
        <v>0</v>
      </c>
      <c r="ABF101" s="110">
        <f t="shared" si="2821"/>
        <v>0</v>
      </c>
      <c r="ABG101" s="110">
        <f>SUM(ABG102+ABG106+ABG111)</f>
        <v>0</v>
      </c>
      <c r="ABI101" s="110">
        <f t="shared" ref="ABI101:ABU101" si="2822">SUM(ABI102+ABI106+ABI111)</f>
        <v>0</v>
      </c>
      <c r="ABJ101" s="110">
        <f t="shared" si="2822"/>
        <v>0</v>
      </c>
      <c r="ABK101" s="110">
        <f t="shared" si="2822"/>
        <v>0</v>
      </c>
      <c r="ABL101" s="110">
        <f t="shared" si="2822"/>
        <v>0</v>
      </c>
      <c r="ABM101" s="110">
        <f t="shared" si="2822"/>
        <v>0</v>
      </c>
      <c r="ABN101" s="110">
        <f t="shared" si="2822"/>
        <v>0</v>
      </c>
      <c r="ABO101" s="110">
        <f t="shared" si="2822"/>
        <v>0</v>
      </c>
      <c r="ABP101" s="110">
        <f t="shared" si="2822"/>
        <v>0</v>
      </c>
      <c r="ABQ101" s="110">
        <f t="shared" si="2822"/>
        <v>0</v>
      </c>
      <c r="ABR101" s="110">
        <f t="shared" si="2822"/>
        <v>0</v>
      </c>
      <c r="ABS101" s="110">
        <f t="shared" si="2822"/>
        <v>0</v>
      </c>
      <c r="ABT101" s="110">
        <f t="shared" si="2822"/>
        <v>0</v>
      </c>
      <c r="ABU101" s="110">
        <f t="shared" si="2822"/>
        <v>0</v>
      </c>
      <c r="ABV101" s="110">
        <f>SUM(ABV102+ABV106+ABV111)</f>
        <v>0</v>
      </c>
      <c r="ABX101" s="110">
        <f t="shared" ref="ABX101:ACJ101" si="2823">SUM(ABX102+ABX106+ABX111)</f>
        <v>0</v>
      </c>
      <c r="ABY101" s="110">
        <f t="shared" si="2823"/>
        <v>0</v>
      </c>
      <c r="ABZ101" s="110">
        <f t="shared" si="2823"/>
        <v>0</v>
      </c>
      <c r="ACA101" s="110">
        <f t="shared" si="2823"/>
        <v>0</v>
      </c>
      <c r="ACB101" s="110">
        <f t="shared" si="2823"/>
        <v>0</v>
      </c>
      <c r="ACC101" s="110">
        <f t="shared" si="2823"/>
        <v>0</v>
      </c>
      <c r="ACD101" s="110">
        <f t="shared" si="2823"/>
        <v>0</v>
      </c>
      <c r="ACE101" s="110">
        <f t="shared" si="2823"/>
        <v>0</v>
      </c>
      <c r="ACF101" s="110">
        <f t="shared" si="2823"/>
        <v>0</v>
      </c>
      <c r="ACG101" s="110">
        <f t="shared" si="2823"/>
        <v>0</v>
      </c>
      <c r="ACH101" s="110">
        <f t="shared" si="2823"/>
        <v>0</v>
      </c>
      <c r="ACI101" s="110">
        <f t="shared" si="2823"/>
        <v>0</v>
      </c>
      <c r="ACJ101" s="110">
        <f t="shared" si="2823"/>
        <v>0</v>
      </c>
      <c r="ACK101" s="110">
        <f>SUM(ACK102+ACK106+ACK111)</f>
        <v>0</v>
      </c>
      <c r="ACM101" s="110">
        <f t="shared" ref="ACM101:ACY101" si="2824">SUM(ACM102+ACM106+ACM111)</f>
        <v>0</v>
      </c>
      <c r="ACN101" s="110">
        <f t="shared" si="2824"/>
        <v>0</v>
      </c>
      <c r="ACO101" s="110">
        <f t="shared" si="2824"/>
        <v>0</v>
      </c>
      <c r="ACP101" s="110">
        <f t="shared" si="2824"/>
        <v>0</v>
      </c>
      <c r="ACQ101" s="110">
        <f t="shared" si="2824"/>
        <v>0</v>
      </c>
      <c r="ACR101" s="110">
        <f t="shared" si="2824"/>
        <v>0</v>
      </c>
      <c r="ACS101" s="110">
        <f t="shared" si="2824"/>
        <v>0</v>
      </c>
      <c r="ACT101" s="110">
        <f t="shared" si="2824"/>
        <v>0</v>
      </c>
      <c r="ACU101" s="110">
        <f t="shared" si="2824"/>
        <v>0</v>
      </c>
      <c r="ACV101" s="110">
        <f t="shared" si="2824"/>
        <v>0</v>
      </c>
      <c r="ACW101" s="110">
        <f t="shared" si="2824"/>
        <v>0</v>
      </c>
      <c r="ACX101" s="110">
        <f t="shared" si="2824"/>
        <v>0</v>
      </c>
      <c r="ACY101" s="110">
        <f t="shared" si="2824"/>
        <v>0</v>
      </c>
      <c r="ACZ101" s="110">
        <f>SUM(ACZ102+ACZ106+ACZ111)</f>
        <v>0</v>
      </c>
      <c r="ADB101" s="110">
        <f t="shared" ref="ADB101:ADN101" si="2825">SUM(ADB102+ADB106+ADB111)</f>
        <v>0</v>
      </c>
      <c r="ADC101" s="110">
        <f t="shared" si="2825"/>
        <v>0</v>
      </c>
      <c r="ADD101" s="110">
        <f t="shared" si="2825"/>
        <v>0</v>
      </c>
      <c r="ADE101" s="110">
        <f t="shared" si="2825"/>
        <v>0</v>
      </c>
      <c r="ADF101" s="110">
        <f t="shared" si="2825"/>
        <v>0</v>
      </c>
      <c r="ADG101" s="110">
        <f t="shared" si="2825"/>
        <v>0</v>
      </c>
      <c r="ADH101" s="110">
        <f t="shared" si="2825"/>
        <v>0</v>
      </c>
      <c r="ADI101" s="110">
        <f t="shared" si="2825"/>
        <v>0</v>
      </c>
      <c r="ADJ101" s="110">
        <f t="shared" si="2825"/>
        <v>0</v>
      </c>
      <c r="ADK101" s="110">
        <f t="shared" si="2825"/>
        <v>0</v>
      </c>
      <c r="ADL101" s="110">
        <f t="shared" si="2825"/>
        <v>0</v>
      </c>
      <c r="ADM101" s="110">
        <f t="shared" si="2825"/>
        <v>0</v>
      </c>
      <c r="ADN101" s="110">
        <f t="shared" si="2825"/>
        <v>0</v>
      </c>
      <c r="ADO101" s="110">
        <f>SUM(ADO102+ADO106+ADO111)</f>
        <v>0</v>
      </c>
      <c r="ADQ101" s="110">
        <f t="shared" ref="ADQ101:AEC101" si="2826">SUM(ADQ102+ADQ106+ADQ111)</f>
        <v>0</v>
      </c>
      <c r="ADR101" s="110">
        <f t="shared" si="2826"/>
        <v>0</v>
      </c>
      <c r="ADS101" s="110">
        <f t="shared" si="2826"/>
        <v>0</v>
      </c>
      <c r="ADT101" s="110">
        <f t="shared" si="2826"/>
        <v>0</v>
      </c>
      <c r="ADU101" s="110">
        <f t="shared" si="2826"/>
        <v>0</v>
      </c>
      <c r="ADV101" s="110">
        <f t="shared" si="2826"/>
        <v>0</v>
      </c>
      <c r="ADW101" s="110">
        <f t="shared" si="2826"/>
        <v>0</v>
      </c>
      <c r="ADX101" s="110">
        <f t="shared" si="2826"/>
        <v>0</v>
      </c>
      <c r="ADY101" s="110">
        <f t="shared" si="2826"/>
        <v>0</v>
      </c>
      <c r="ADZ101" s="110">
        <f t="shared" si="2826"/>
        <v>0</v>
      </c>
      <c r="AEA101" s="110">
        <f t="shared" si="2826"/>
        <v>0</v>
      </c>
      <c r="AEB101" s="110">
        <f t="shared" si="2826"/>
        <v>0</v>
      </c>
      <c r="AEC101" s="110">
        <f t="shared" si="2826"/>
        <v>0</v>
      </c>
      <c r="AED101" s="110">
        <f>SUM(AED102+AED106+AED111)</f>
        <v>0</v>
      </c>
      <c r="AEF101" s="110">
        <f t="shared" ref="AEF101:AER101" si="2827">SUM(AEF102+AEF106+AEF111)</f>
        <v>0</v>
      </c>
      <c r="AEG101" s="110">
        <f t="shared" si="2827"/>
        <v>0</v>
      </c>
      <c r="AEH101" s="110">
        <f t="shared" si="2827"/>
        <v>0</v>
      </c>
      <c r="AEI101" s="110">
        <f t="shared" si="2827"/>
        <v>0</v>
      </c>
      <c r="AEJ101" s="110">
        <f t="shared" si="2827"/>
        <v>0</v>
      </c>
      <c r="AEK101" s="110">
        <f t="shared" si="2827"/>
        <v>0</v>
      </c>
      <c r="AEL101" s="110">
        <f t="shared" si="2827"/>
        <v>0</v>
      </c>
      <c r="AEM101" s="110">
        <f t="shared" si="2827"/>
        <v>0</v>
      </c>
      <c r="AEN101" s="110">
        <f t="shared" si="2827"/>
        <v>0</v>
      </c>
      <c r="AEO101" s="110">
        <f t="shared" si="2827"/>
        <v>0</v>
      </c>
      <c r="AEP101" s="110">
        <f t="shared" si="2827"/>
        <v>0</v>
      </c>
      <c r="AEQ101" s="110">
        <f t="shared" si="2827"/>
        <v>0</v>
      </c>
      <c r="AER101" s="110">
        <f t="shared" si="2827"/>
        <v>0</v>
      </c>
      <c r="AES101" s="110">
        <f>SUM(AES102+AES106+AES111)</f>
        <v>0</v>
      </c>
      <c r="AEU101" s="110">
        <f t="shared" ref="AEU101:AFG101" si="2828">SUM(AEU102+AEU106+AEU111)</f>
        <v>0</v>
      </c>
      <c r="AEV101" s="110">
        <f t="shared" si="2828"/>
        <v>0</v>
      </c>
      <c r="AEW101" s="110">
        <f t="shared" si="2828"/>
        <v>0</v>
      </c>
      <c r="AEX101" s="110">
        <f t="shared" si="2828"/>
        <v>0</v>
      </c>
      <c r="AEY101" s="110">
        <f t="shared" si="2828"/>
        <v>0</v>
      </c>
      <c r="AEZ101" s="110">
        <f t="shared" si="2828"/>
        <v>0</v>
      </c>
      <c r="AFA101" s="110">
        <f t="shared" si="2828"/>
        <v>0</v>
      </c>
      <c r="AFB101" s="110">
        <f t="shared" si="2828"/>
        <v>0</v>
      </c>
      <c r="AFC101" s="110">
        <f t="shared" si="2828"/>
        <v>0</v>
      </c>
      <c r="AFD101" s="110">
        <f t="shared" si="2828"/>
        <v>0</v>
      </c>
      <c r="AFE101" s="110">
        <f t="shared" si="2828"/>
        <v>0</v>
      </c>
      <c r="AFF101" s="110">
        <f t="shared" si="2828"/>
        <v>0</v>
      </c>
      <c r="AFG101" s="110">
        <f t="shared" si="2828"/>
        <v>0</v>
      </c>
      <c r="AFH101" s="110">
        <f>SUM(AFH102+AFH106+AFH111)</f>
        <v>0</v>
      </c>
      <c r="AFJ101" s="110">
        <f t="shared" ref="AFJ101:AFV101" si="2829">SUM(AFJ102+AFJ106+AFJ111)</f>
        <v>0</v>
      </c>
      <c r="AFK101" s="110">
        <f t="shared" si="2829"/>
        <v>0</v>
      </c>
      <c r="AFL101" s="110">
        <f t="shared" si="2829"/>
        <v>0</v>
      </c>
      <c r="AFM101" s="110">
        <f t="shared" si="2829"/>
        <v>0</v>
      </c>
      <c r="AFN101" s="110">
        <f t="shared" si="2829"/>
        <v>0</v>
      </c>
      <c r="AFO101" s="110">
        <f t="shared" si="2829"/>
        <v>0</v>
      </c>
      <c r="AFP101" s="110">
        <f t="shared" si="2829"/>
        <v>0</v>
      </c>
      <c r="AFQ101" s="110">
        <f t="shared" si="2829"/>
        <v>0</v>
      </c>
      <c r="AFR101" s="110">
        <f t="shared" si="2829"/>
        <v>0</v>
      </c>
      <c r="AFS101" s="110">
        <f t="shared" si="2829"/>
        <v>0</v>
      </c>
      <c r="AFT101" s="110">
        <f t="shared" si="2829"/>
        <v>0</v>
      </c>
      <c r="AFU101" s="110">
        <f t="shared" si="2829"/>
        <v>0</v>
      </c>
      <c r="AFV101" s="110">
        <f t="shared" si="2829"/>
        <v>0</v>
      </c>
      <c r="AFW101" s="110">
        <f>SUM(AFW102+AFW106+AFW111)</f>
        <v>0</v>
      </c>
      <c r="AFY101" s="110">
        <f t="shared" ref="AFY101:AGK101" si="2830">SUM(AFY102+AFY106+AFY111)</f>
        <v>0</v>
      </c>
      <c r="AFZ101" s="110">
        <f t="shared" si="2830"/>
        <v>0</v>
      </c>
      <c r="AGA101" s="110">
        <f t="shared" si="2830"/>
        <v>0</v>
      </c>
      <c r="AGB101" s="110">
        <f t="shared" si="2830"/>
        <v>0</v>
      </c>
      <c r="AGC101" s="110">
        <f t="shared" si="2830"/>
        <v>0</v>
      </c>
      <c r="AGD101" s="110">
        <f t="shared" si="2830"/>
        <v>0</v>
      </c>
      <c r="AGE101" s="110">
        <f t="shared" si="2830"/>
        <v>0</v>
      </c>
      <c r="AGF101" s="110">
        <f t="shared" si="2830"/>
        <v>0</v>
      </c>
      <c r="AGG101" s="110">
        <f t="shared" si="2830"/>
        <v>0</v>
      </c>
      <c r="AGH101" s="110">
        <f t="shared" si="2830"/>
        <v>0</v>
      </c>
      <c r="AGI101" s="110">
        <f t="shared" si="2830"/>
        <v>0</v>
      </c>
      <c r="AGJ101" s="110">
        <f t="shared" si="2830"/>
        <v>0</v>
      </c>
      <c r="AGK101" s="110">
        <f t="shared" si="2830"/>
        <v>0</v>
      </c>
      <c r="AGL101" s="110">
        <f>SUM(AGL102+AGL106+AGL111)</f>
        <v>0</v>
      </c>
      <c r="AGN101" s="110">
        <f t="shared" ref="AGN101:AGZ101" si="2831">SUM(AGN102+AGN106+AGN111)</f>
        <v>0</v>
      </c>
      <c r="AGO101" s="110">
        <f t="shared" si="2831"/>
        <v>0</v>
      </c>
      <c r="AGP101" s="110">
        <f t="shared" si="2831"/>
        <v>0</v>
      </c>
      <c r="AGQ101" s="110">
        <f t="shared" si="2831"/>
        <v>0</v>
      </c>
      <c r="AGR101" s="110">
        <f t="shared" si="2831"/>
        <v>0</v>
      </c>
      <c r="AGS101" s="110">
        <f t="shared" si="2831"/>
        <v>0</v>
      </c>
      <c r="AGT101" s="110">
        <f t="shared" si="2831"/>
        <v>0</v>
      </c>
      <c r="AGU101" s="110">
        <f t="shared" si="2831"/>
        <v>0</v>
      </c>
      <c r="AGV101" s="110">
        <f t="shared" si="2831"/>
        <v>0</v>
      </c>
      <c r="AGW101" s="110">
        <f t="shared" si="2831"/>
        <v>0</v>
      </c>
      <c r="AGX101" s="110">
        <f t="shared" si="2831"/>
        <v>0</v>
      </c>
      <c r="AGY101" s="110">
        <f t="shared" si="2831"/>
        <v>0</v>
      </c>
      <c r="AGZ101" s="110">
        <f t="shared" si="2831"/>
        <v>0</v>
      </c>
      <c r="AHA101" s="110">
        <f>SUM(AHA102+AHA106+AHA111)</f>
        <v>0</v>
      </c>
      <c r="AHC101" s="110">
        <f t="shared" ref="AHC101:AHO101" si="2832">SUM(AHC102+AHC106+AHC111)</f>
        <v>0</v>
      </c>
      <c r="AHD101" s="110">
        <f t="shared" si="2832"/>
        <v>0</v>
      </c>
      <c r="AHE101" s="110">
        <f t="shared" si="2832"/>
        <v>0</v>
      </c>
      <c r="AHF101" s="110">
        <f t="shared" si="2832"/>
        <v>0</v>
      </c>
      <c r="AHG101" s="110">
        <f t="shared" si="2832"/>
        <v>0</v>
      </c>
      <c r="AHH101" s="110">
        <f t="shared" si="2832"/>
        <v>0</v>
      </c>
      <c r="AHI101" s="110">
        <f t="shared" si="2832"/>
        <v>0</v>
      </c>
      <c r="AHJ101" s="110">
        <f t="shared" si="2832"/>
        <v>0</v>
      </c>
      <c r="AHK101" s="110">
        <f t="shared" si="2832"/>
        <v>0</v>
      </c>
      <c r="AHL101" s="110">
        <f t="shared" si="2832"/>
        <v>0</v>
      </c>
      <c r="AHM101" s="110">
        <f t="shared" si="2832"/>
        <v>0</v>
      </c>
      <c r="AHN101" s="110">
        <f t="shared" si="2832"/>
        <v>0</v>
      </c>
      <c r="AHO101" s="110">
        <f t="shared" si="2832"/>
        <v>0</v>
      </c>
      <c r="AHP101" s="110">
        <f>SUM(AHP102+AHP106+AHP111)</f>
        <v>0</v>
      </c>
      <c r="AHR101" s="110">
        <f t="shared" ref="AHR101:AID101" si="2833">SUM(AHR102+AHR106+AHR111)</f>
        <v>0</v>
      </c>
      <c r="AHS101" s="110">
        <f t="shared" si="2833"/>
        <v>0</v>
      </c>
      <c r="AHT101" s="110">
        <f t="shared" si="2833"/>
        <v>0</v>
      </c>
      <c r="AHU101" s="110">
        <f t="shared" si="2833"/>
        <v>0</v>
      </c>
      <c r="AHV101" s="110">
        <f t="shared" si="2833"/>
        <v>0</v>
      </c>
      <c r="AHW101" s="110">
        <f t="shared" si="2833"/>
        <v>0</v>
      </c>
      <c r="AHX101" s="110">
        <f t="shared" si="2833"/>
        <v>0</v>
      </c>
      <c r="AHY101" s="110">
        <f t="shared" si="2833"/>
        <v>0</v>
      </c>
      <c r="AHZ101" s="110">
        <f t="shared" si="2833"/>
        <v>0</v>
      </c>
      <c r="AIA101" s="110">
        <f t="shared" si="2833"/>
        <v>0</v>
      </c>
      <c r="AIB101" s="110">
        <f t="shared" si="2833"/>
        <v>0</v>
      </c>
      <c r="AIC101" s="110">
        <f t="shared" si="2833"/>
        <v>0</v>
      </c>
      <c r="AID101" s="110">
        <f t="shared" si="2833"/>
        <v>0</v>
      </c>
      <c r="AIE101" s="110">
        <f>SUM(AIE102+AIE106+AIE111)</f>
        <v>0</v>
      </c>
    </row>
    <row r="102" spans="1:915" x14ac:dyDescent="0.3">
      <c r="A102" s="29" t="s">
        <v>87</v>
      </c>
      <c r="B102" s="30" t="s">
        <v>129</v>
      </c>
      <c r="C102" s="110">
        <f t="shared" ref="C102:AC102" si="2834">SUM(C103:C105)</f>
        <v>0</v>
      </c>
      <c r="D102" s="110">
        <f t="shared" si="2834"/>
        <v>0</v>
      </c>
      <c r="E102" s="110">
        <f t="shared" si="2834"/>
        <v>0</v>
      </c>
      <c r="F102" s="110">
        <f t="shared" si="2834"/>
        <v>0</v>
      </c>
      <c r="G102" s="110">
        <f t="shared" si="2834"/>
        <v>0</v>
      </c>
      <c r="H102" s="110">
        <f t="shared" si="2834"/>
        <v>0</v>
      </c>
      <c r="I102" s="110">
        <f t="shared" si="2834"/>
        <v>0</v>
      </c>
      <c r="J102" s="110">
        <f t="shared" si="2834"/>
        <v>0</v>
      </c>
      <c r="K102" s="110">
        <f t="shared" si="2834"/>
        <v>0</v>
      </c>
      <c r="L102" s="110">
        <f t="shared" si="2834"/>
        <v>0</v>
      </c>
      <c r="M102" s="110">
        <f t="shared" si="2834"/>
        <v>0</v>
      </c>
      <c r="N102" s="110">
        <f t="shared" si="2834"/>
        <v>0</v>
      </c>
      <c r="O102" s="110">
        <f t="shared" si="2834"/>
        <v>0</v>
      </c>
      <c r="P102" s="110">
        <f t="shared" si="2834"/>
        <v>0</v>
      </c>
      <c r="Q102" s="110">
        <f t="shared" si="2834"/>
        <v>0</v>
      </c>
      <c r="R102" s="110">
        <f t="shared" si="2834"/>
        <v>0</v>
      </c>
      <c r="S102" s="110">
        <f t="shared" si="2834"/>
        <v>0</v>
      </c>
      <c r="T102" s="110">
        <f t="shared" si="2834"/>
        <v>0</v>
      </c>
      <c r="U102" s="110">
        <f t="shared" si="2834"/>
        <v>0</v>
      </c>
      <c r="V102" s="110">
        <f t="shared" si="2834"/>
        <v>0</v>
      </c>
      <c r="W102" s="110">
        <f t="shared" si="2834"/>
        <v>0</v>
      </c>
      <c r="X102" s="110">
        <f t="shared" si="2834"/>
        <v>0</v>
      </c>
      <c r="Y102" s="110">
        <f t="shared" si="2834"/>
        <v>0</v>
      </c>
      <c r="Z102" s="110">
        <f t="shared" si="2834"/>
        <v>0</v>
      </c>
      <c r="AA102" s="110">
        <f t="shared" si="2834"/>
        <v>0</v>
      </c>
      <c r="AB102" s="110">
        <f t="shared" si="2834"/>
        <v>0</v>
      </c>
      <c r="AC102" s="110">
        <f t="shared" si="2834"/>
        <v>0</v>
      </c>
      <c r="AD102" s="110">
        <f>SUM(AD103:AD105)</f>
        <v>0</v>
      </c>
      <c r="AF102" s="110">
        <f t="shared" ref="AF102:AR102" si="2835">SUM(AF103:AF105)</f>
        <v>0</v>
      </c>
      <c r="AG102" s="110">
        <f t="shared" si="2835"/>
        <v>0</v>
      </c>
      <c r="AH102" s="110">
        <f t="shared" si="2835"/>
        <v>0</v>
      </c>
      <c r="AI102" s="110">
        <f t="shared" si="2835"/>
        <v>0</v>
      </c>
      <c r="AJ102" s="110">
        <f t="shared" si="2835"/>
        <v>0</v>
      </c>
      <c r="AK102" s="110">
        <f t="shared" si="2835"/>
        <v>0</v>
      </c>
      <c r="AL102" s="110">
        <f t="shared" si="2835"/>
        <v>0</v>
      </c>
      <c r="AM102" s="110">
        <f t="shared" si="2835"/>
        <v>0</v>
      </c>
      <c r="AN102" s="110">
        <f t="shared" si="2835"/>
        <v>0</v>
      </c>
      <c r="AO102" s="110">
        <f t="shared" si="2835"/>
        <v>0</v>
      </c>
      <c r="AP102" s="110">
        <f t="shared" si="2835"/>
        <v>0</v>
      </c>
      <c r="AQ102" s="110">
        <f t="shared" si="2835"/>
        <v>0</v>
      </c>
      <c r="AR102" s="110">
        <f t="shared" si="2835"/>
        <v>0</v>
      </c>
      <c r="AS102" s="110">
        <f>SUM(AS103:AS105)</f>
        <v>0</v>
      </c>
      <c r="AU102" s="110">
        <f t="shared" ref="AU102:BG102" si="2836">SUM(AU103:AU105)</f>
        <v>0</v>
      </c>
      <c r="AV102" s="110">
        <f t="shared" si="2836"/>
        <v>0</v>
      </c>
      <c r="AW102" s="110">
        <f t="shared" si="2836"/>
        <v>0</v>
      </c>
      <c r="AX102" s="110">
        <f t="shared" si="2836"/>
        <v>0</v>
      </c>
      <c r="AY102" s="110">
        <f t="shared" si="2836"/>
        <v>0</v>
      </c>
      <c r="AZ102" s="110">
        <f t="shared" si="2836"/>
        <v>0</v>
      </c>
      <c r="BA102" s="110">
        <f t="shared" si="2836"/>
        <v>0</v>
      </c>
      <c r="BB102" s="110">
        <f t="shared" si="2836"/>
        <v>0</v>
      </c>
      <c r="BC102" s="110">
        <f t="shared" si="2836"/>
        <v>0</v>
      </c>
      <c r="BD102" s="110">
        <f t="shared" si="2836"/>
        <v>0</v>
      </c>
      <c r="BE102" s="110">
        <f t="shared" si="2836"/>
        <v>0</v>
      </c>
      <c r="BF102" s="110">
        <f t="shared" si="2836"/>
        <v>0</v>
      </c>
      <c r="BG102" s="110">
        <f t="shared" si="2836"/>
        <v>0</v>
      </c>
      <c r="BH102" s="110">
        <f>SUM(BH103:BH105)</f>
        <v>0</v>
      </c>
      <c r="BJ102" s="110">
        <f t="shared" ref="BJ102:BV102" si="2837">SUM(BJ103:BJ105)</f>
        <v>0</v>
      </c>
      <c r="BK102" s="110">
        <f t="shared" si="2837"/>
        <v>0</v>
      </c>
      <c r="BL102" s="110">
        <f t="shared" si="2837"/>
        <v>0</v>
      </c>
      <c r="BM102" s="110">
        <f t="shared" si="2837"/>
        <v>0</v>
      </c>
      <c r="BN102" s="110">
        <f t="shared" si="2837"/>
        <v>0</v>
      </c>
      <c r="BO102" s="110">
        <f t="shared" si="2837"/>
        <v>0</v>
      </c>
      <c r="BP102" s="110">
        <f t="shared" si="2837"/>
        <v>0</v>
      </c>
      <c r="BQ102" s="110">
        <f t="shared" si="2837"/>
        <v>0</v>
      </c>
      <c r="BR102" s="110">
        <f t="shared" si="2837"/>
        <v>0</v>
      </c>
      <c r="BS102" s="110">
        <f t="shared" si="2837"/>
        <v>0</v>
      </c>
      <c r="BT102" s="110">
        <f t="shared" si="2837"/>
        <v>0</v>
      </c>
      <c r="BU102" s="110">
        <f t="shared" si="2837"/>
        <v>0</v>
      </c>
      <c r="BV102" s="110">
        <f t="shared" si="2837"/>
        <v>0</v>
      </c>
      <c r="BW102" s="110">
        <f>SUM(BW103:BW105)</f>
        <v>0</v>
      </c>
      <c r="BY102" s="110">
        <f t="shared" ref="BY102:CK102" si="2838">SUM(BY103:BY105)</f>
        <v>0</v>
      </c>
      <c r="BZ102" s="110">
        <f t="shared" si="2838"/>
        <v>0</v>
      </c>
      <c r="CA102" s="110">
        <f t="shared" si="2838"/>
        <v>0</v>
      </c>
      <c r="CB102" s="110">
        <f t="shared" si="2838"/>
        <v>0</v>
      </c>
      <c r="CC102" s="110">
        <f t="shared" si="2838"/>
        <v>0</v>
      </c>
      <c r="CD102" s="110">
        <f t="shared" si="2838"/>
        <v>0</v>
      </c>
      <c r="CE102" s="110">
        <f t="shared" si="2838"/>
        <v>0</v>
      </c>
      <c r="CF102" s="110">
        <f t="shared" si="2838"/>
        <v>0</v>
      </c>
      <c r="CG102" s="110">
        <f t="shared" si="2838"/>
        <v>0</v>
      </c>
      <c r="CH102" s="110">
        <f t="shared" si="2838"/>
        <v>0</v>
      </c>
      <c r="CI102" s="110">
        <f t="shared" si="2838"/>
        <v>0</v>
      </c>
      <c r="CJ102" s="110">
        <f t="shared" si="2838"/>
        <v>0</v>
      </c>
      <c r="CK102" s="110">
        <f t="shared" si="2838"/>
        <v>0</v>
      </c>
      <c r="CL102" s="110">
        <f>SUM(CL103:CL105)</f>
        <v>0</v>
      </c>
      <c r="CN102" s="110">
        <f t="shared" ref="CN102:CZ102" si="2839">SUM(CN103:CN105)</f>
        <v>0</v>
      </c>
      <c r="CO102" s="110">
        <f t="shared" si="2839"/>
        <v>0</v>
      </c>
      <c r="CP102" s="110">
        <f t="shared" si="2839"/>
        <v>0</v>
      </c>
      <c r="CQ102" s="110">
        <f t="shared" si="2839"/>
        <v>0</v>
      </c>
      <c r="CR102" s="110">
        <f t="shared" si="2839"/>
        <v>0</v>
      </c>
      <c r="CS102" s="110">
        <f t="shared" si="2839"/>
        <v>0</v>
      </c>
      <c r="CT102" s="110">
        <f t="shared" si="2839"/>
        <v>0</v>
      </c>
      <c r="CU102" s="110">
        <f t="shared" si="2839"/>
        <v>0</v>
      </c>
      <c r="CV102" s="110">
        <f t="shared" si="2839"/>
        <v>0</v>
      </c>
      <c r="CW102" s="110">
        <f t="shared" si="2839"/>
        <v>0</v>
      </c>
      <c r="CX102" s="110">
        <f t="shared" si="2839"/>
        <v>0</v>
      </c>
      <c r="CY102" s="110">
        <f t="shared" si="2839"/>
        <v>0</v>
      </c>
      <c r="CZ102" s="110">
        <f t="shared" si="2839"/>
        <v>0</v>
      </c>
      <c r="DA102" s="110">
        <f>SUM(DA103:DA105)</f>
        <v>0</v>
      </c>
      <c r="DC102" s="110">
        <f t="shared" ref="DC102:DO102" si="2840">SUM(DC103:DC105)</f>
        <v>0</v>
      </c>
      <c r="DD102" s="110">
        <f t="shared" si="2840"/>
        <v>0</v>
      </c>
      <c r="DE102" s="110">
        <f t="shared" si="2840"/>
        <v>0</v>
      </c>
      <c r="DF102" s="110">
        <f t="shared" si="2840"/>
        <v>0</v>
      </c>
      <c r="DG102" s="110">
        <f t="shared" si="2840"/>
        <v>0</v>
      </c>
      <c r="DH102" s="110">
        <f t="shared" si="2840"/>
        <v>0</v>
      </c>
      <c r="DI102" s="110">
        <f t="shared" si="2840"/>
        <v>0</v>
      </c>
      <c r="DJ102" s="110">
        <f t="shared" si="2840"/>
        <v>0</v>
      </c>
      <c r="DK102" s="110">
        <f t="shared" si="2840"/>
        <v>0</v>
      </c>
      <c r="DL102" s="110">
        <f t="shared" si="2840"/>
        <v>0</v>
      </c>
      <c r="DM102" s="110">
        <f t="shared" si="2840"/>
        <v>0</v>
      </c>
      <c r="DN102" s="110">
        <f t="shared" si="2840"/>
        <v>0</v>
      </c>
      <c r="DO102" s="110">
        <f t="shared" si="2840"/>
        <v>0</v>
      </c>
      <c r="DP102" s="110">
        <f>SUM(DP103:DP105)</f>
        <v>0</v>
      </c>
      <c r="DR102" s="110">
        <f t="shared" ref="DR102:ED102" si="2841">SUM(DR103:DR105)</f>
        <v>0</v>
      </c>
      <c r="DS102" s="110">
        <f t="shared" si="2841"/>
        <v>0</v>
      </c>
      <c r="DT102" s="110">
        <f t="shared" si="2841"/>
        <v>0</v>
      </c>
      <c r="DU102" s="110">
        <f t="shared" si="2841"/>
        <v>0</v>
      </c>
      <c r="DV102" s="110">
        <f t="shared" si="2841"/>
        <v>0</v>
      </c>
      <c r="DW102" s="110">
        <f t="shared" si="2841"/>
        <v>0</v>
      </c>
      <c r="DX102" s="110">
        <f t="shared" si="2841"/>
        <v>0</v>
      </c>
      <c r="DY102" s="110">
        <f t="shared" si="2841"/>
        <v>0</v>
      </c>
      <c r="DZ102" s="110">
        <f t="shared" si="2841"/>
        <v>0</v>
      </c>
      <c r="EA102" s="110">
        <f t="shared" si="2841"/>
        <v>0</v>
      </c>
      <c r="EB102" s="110">
        <f t="shared" si="2841"/>
        <v>0</v>
      </c>
      <c r="EC102" s="110">
        <f t="shared" si="2841"/>
        <v>0</v>
      </c>
      <c r="ED102" s="110">
        <f t="shared" si="2841"/>
        <v>0</v>
      </c>
      <c r="EE102" s="110">
        <f>SUM(EE103:EE105)</f>
        <v>0</v>
      </c>
      <c r="EG102" s="110">
        <f t="shared" ref="EG102:ES102" si="2842">SUM(EG103:EG105)</f>
        <v>0</v>
      </c>
      <c r="EH102" s="110">
        <f t="shared" si="2842"/>
        <v>0</v>
      </c>
      <c r="EI102" s="110">
        <f t="shared" si="2842"/>
        <v>0</v>
      </c>
      <c r="EJ102" s="110">
        <f t="shared" si="2842"/>
        <v>0</v>
      </c>
      <c r="EK102" s="110">
        <f t="shared" si="2842"/>
        <v>0</v>
      </c>
      <c r="EL102" s="110">
        <f t="shared" si="2842"/>
        <v>0</v>
      </c>
      <c r="EM102" s="110">
        <f t="shared" si="2842"/>
        <v>0</v>
      </c>
      <c r="EN102" s="110">
        <f t="shared" si="2842"/>
        <v>0</v>
      </c>
      <c r="EO102" s="110">
        <f t="shared" si="2842"/>
        <v>0</v>
      </c>
      <c r="EP102" s="110">
        <f t="shared" si="2842"/>
        <v>0</v>
      </c>
      <c r="EQ102" s="110">
        <f t="shared" si="2842"/>
        <v>0</v>
      </c>
      <c r="ER102" s="110">
        <f t="shared" si="2842"/>
        <v>0</v>
      </c>
      <c r="ES102" s="110">
        <f t="shared" si="2842"/>
        <v>0</v>
      </c>
      <c r="ET102" s="110">
        <f>SUM(ET103:ET105)</f>
        <v>0</v>
      </c>
      <c r="EV102" s="110">
        <f t="shared" ref="EV102:FH102" si="2843">SUM(EV103:EV105)</f>
        <v>0</v>
      </c>
      <c r="EW102" s="110">
        <f t="shared" si="2843"/>
        <v>0</v>
      </c>
      <c r="EX102" s="110">
        <f t="shared" si="2843"/>
        <v>0</v>
      </c>
      <c r="EY102" s="110">
        <f t="shared" si="2843"/>
        <v>0</v>
      </c>
      <c r="EZ102" s="110">
        <f t="shared" si="2843"/>
        <v>0</v>
      </c>
      <c r="FA102" s="110">
        <f t="shared" si="2843"/>
        <v>0</v>
      </c>
      <c r="FB102" s="110">
        <f t="shared" si="2843"/>
        <v>0</v>
      </c>
      <c r="FC102" s="110">
        <f t="shared" si="2843"/>
        <v>0</v>
      </c>
      <c r="FD102" s="110">
        <f t="shared" si="2843"/>
        <v>0</v>
      </c>
      <c r="FE102" s="110">
        <f t="shared" si="2843"/>
        <v>0</v>
      </c>
      <c r="FF102" s="110">
        <f t="shared" si="2843"/>
        <v>0</v>
      </c>
      <c r="FG102" s="110">
        <f t="shared" si="2843"/>
        <v>0</v>
      </c>
      <c r="FH102" s="110">
        <f t="shared" si="2843"/>
        <v>0</v>
      </c>
      <c r="FI102" s="110">
        <f>SUM(FI103:FI105)</f>
        <v>0</v>
      </c>
      <c r="FK102" s="110">
        <f t="shared" ref="FK102:FW102" si="2844">SUM(FK103:FK105)</f>
        <v>0</v>
      </c>
      <c r="FL102" s="110">
        <f t="shared" si="2844"/>
        <v>0</v>
      </c>
      <c r="FM102" s="110">
        <f t="shared" si="2844"/>
        <v>0</v>
      </c>
      <c r="FN102" s="110">
        <f t="shared" si="2844"/>
        <v>0</v>
      </c>
      <c r="FO102" s="110">
        <f t="shared" si="2844"/>
        <v>0</v>
      </c>
      <c r="FP102" s="110">
        <f t="shared" si="2844"/>
        <v>0</v>
      </c>
      <c r="FQ102" s="110">
        <f t="shared" si="2844"/>
        <v>0</v>
      </c>
      <c r="FR102" s="110">
        <f t="shared" si="2844"/>
        <v>0</v>
      </c>
      <c r="FS102" s="110">
        <f t="shared" si="2844"/>
        <v>0</v>
      </c>
      <c r="FT102" s="110">
        <f t="shared" si="2844"/>
        <v>0</v>
      </c>
      <c r="FU102" s="110">
        <f t="shared" si="2844"/>
        <v>0</v>
      </c>
      <c r="FV102" s="110">
        <f t="shared" si="2844"/>
        <v>0</v>
      </c>
      <c r="FW102" s="110">
        <f t="shared" si="2844"/>
        <v>0</v>
      </c>
      <c r="FX102" s="110">
        <f>SUM(FX103:FX105)</f>
        <v>0</v>
      </c>
      <c r="FZ102" s="110">
        <f t="shared" ref="FZ102:GL102" si="2845">SUM(FZ103:FZ105)</f>
        <v>0</v>
      </c>
      <c r="GA102" s="110">
        <f t="shared" si="2845"/>
        <v>0</v>
      </c>
      <c r="GB102" s="110">
        <f t="shared" si="2845"/>
        <v>0</v>
      </c>
      <c r="GC102" s="110">
        <f t="shared" si="2845"/>
        <v>0</v>
      </c>
      <c r="GD102" s="110">
        <f t="shared" si="2845"/>
        <v>0</v>
      </c>
      <c r="GE102" s="110">
        <f t="shared" si="2845"/>
        <v>0</v>
      </c>
      <c r="GF102" s="110">
        <f t="shared" si="2845"/>
        <v>0</v>
      </c>
      <c r="GG102" s="110">
        <f t="shared" si="2845"/>
        <v>0</v>
      </c>
      <c r="GH102" s="110">
        <f t="shared" si="2845"/>
        <v>0</v>
      </c>
      <c r="GI102" s="110">
        <f t="shared" si="2845"/>
        <v>0</v>
      </c>
      <c r="GJ102" s="110">
        <f t="shared" si="2845"/>
        <v>0</v>
      </c>
      <c r="GK102" s="110">
        <f t="shared" si="2845"/>
        <v>0</v>
      </c>
      <c r="GL102" s="110">
        <f t="shared" si="2845"/>
        <v>0</v>
      </c>
      <c r="GM102" s="110">
        <f>SUM(GM103:GM105)</f>
        <v>0</v>
      </c>
      <c r="GO102" s="110">
        <f t="shared" ref="GO102:HA102" si="2846">SUM(GO103:GO105)</f>
        <v>0</v>
      </c>
      <c r="GP102" s="110">
        <f t="shared" si="2846"/>
        <v>0</v>
      </c>
      <c r="GQ102" s="110">
        <f t="shared" si="2846"/>
        <v>0</v>
      </c>
      <c r="GR102" s="110">
        <f t="shared" si="2846"/>
        <v>0</v>
      </c>
      <c r="GS102" s="110">
        <f t="shared" si="2846"/>
        <v>0</v>
      </c>
      <c r="GT102" s="110">
        <f t="shared" si="2846"/>
        <v>0</v>
      </c>
      <c r="GU102" s="110">
        <f t="shared" si="2846"/>
        <v>0</v>
      </c>
      <c r="GV102" s="110">
        <f t="shared" si="2846"/>
        <v>0</v>
      </c>
      <c r="GW102" s="110">
        <f t="shared" si="2846"/>
        <v>0</v>
      </c>
      <c r="GX102" s="110">
        <f t="shared" si="2846"/>
        <v>0</v>
      </c>
      <c r="GY102" s="110">
        <f t="shared" si="2846"/>
        <v>0</v>
      </c>
      <c r="GZ102" s="110">
        <f t="shared" si="2846"/>
        <v>0</v>
      </c>
      <c r="HA102" s="110">
        <f t="shared" si="2846"/>
        <v>0</v>
      </c>
      <c r="HB102" s="110">
        <f>SUM(HB103:HB105)</f>
        <v>0</v>
      </c>
      <c r="HD102" s="110">
        <f t="shared" ref="HD102:HP102" si="2847">SUM(HD103:HD105)</f>
        <v>0</v>
      </c>
      <c r="HE102" s="110">
        <f t="shared" si="2847"/>
        <v>0</v>
      </c>
      <c r="HF102" s="110">
        <f t="shared" si="2847"/>
        <v>0</v>
      </c>
      <c r="HG102" s="110">
        <f t="shared" si="2847"/>
        <v>0</v>
      </c>
      <c r="HH102" s="110">
        <f t="shared" si="2847"/>
        <v>0</v>
      </c>
      <c r="HI102" s="110">
        <f t="shared" si="2847"/>
        <v>0</v>
      </c>
      <c r="HJ102" s="110">
        <f t="shared" si="2847"/>
        <v>0</v>
      </c>
      <c r="HK102" s="110">
        <f t="shared" si="2847"/>
        <v>0</v>
      </c>
      <c r="HL102" s="110">
        <f t="shared" si="2847"/>
        <v>0</v>
      </c>
      <c r="HM102" s="110">
        <f t="shared" si="2847"/>
        <v>0</v>
      </c>
      <c r="HN102" s="110">
        <f t="shared" si="2847"/>
        <v>0</v>
      </c>
      <c r="HO102" s="110">
        <f t="shared" si="2847"/>
        <v>0</v>
      </c>
      <c r="HP102" s="110">
        <f t="shared" si="2847"/>
        <v>0</v>
      </c>
      <c r="HQ102" s="110">
        <f>SUM(HQ103:HQ105)</f>
        <v>0</v>
      </c>
      <c r="HS102" s="110">
        <f t="shared" ref="HS102:IE102" si="2848">SUM(HS103:HS105)</f>
        <v>0</v>
      </c>
      <c r="HT102" s="110">
        <f t="shared" si="2848"/>
        <v>0</v>
      </c>
      <c r="HU102" s="110">
        <f t="shared" si="2848"/>
        <v>0</v>
      </c>
      <c r="HV102" s="110">
        <f t="shared" si="2848"/>
        <v>0</v>
      </c>
      <c r="HW102" s="110">
        <f t="shared" si="2848"/>
        <v>0</v>
      </c>
      <c r="HX102" s="110">
        <f t="shared" si="2848"/>
        <v>0</v>
      </c>
      <c r="HY102" s="110">
        <f t="shared" si="2848"/>
        <v>0</v>
      </c>
      <c r="HZ102" s="110">
        <f t="shared" si="2848"/>
        <v>0</v>
      </c>
      <c r="IA102" s="110">
        <f t="shared" si="2848"/>
        <v>0</v>
      </c>
      <c r="IB102" s="110">
        <f t="shared" si="2848"/>
        <v>0</v>
      </c>
      <c r="IC102" s="110">
        <f t="shared" si="2848"/>
        <v>0</v>
      </c>
      <c r="ID102" s="110">
        <f t="shared" si="2848"/>
        <v>0</v>
      </c>
      <c r="IE102" s="110">
        <f t="shared" si="2848"/>
        <v>0</v>
      </c>
      <c r="IF102" s="110">
        <f>SUM(IF103:IF105)</f>
        <v>0</v>
      </c>
      <c r="IH102" s="110">
        <f t="shared" ref="IH102:IT102" si="2849">SUM(IH103:IH105)</f>
        <v>0</v>
      </c>
      <c r="II102" s="110">
        <f t="shared" si="2849"/>
        <v>0</v>
      </c>
      <c r="IJ102" s="110">
        <f t="shared" si="2849"/>
        <v>0</v>
      </c>
      <c r="IK102" s="110">
        <f t="shared" si="2849"/>
        <v>0</v>
      </c>
      <c r="IL102" s="110">
        <f t="shared" si="2849"/>
        <v>0</v>
      </c>
      <c r="IM102" s="110">
        <f t="shared" si="2849"/>
        <v>0</v>
      </c>
      <c r="IN102" s="110">
        <f t="shared" si="2849"/>
        <v>0</v>
      </c>
      <c r="IO102" s="110">
        <f t="shared" si="2849"/>
        <v>0</v>
      </c>
      <c r="IP102" s="110">
        <f t="shared" si="2849"/>
        <v>0</v>
      </c>
      <c r="IQ102" s="110">
        <f t="shared" si="2849"/>
        <v>0</v>
      </c>
      <c r="IR102" s="110">
        <f t="shared" si="2849"/>
        <v>0</v>
      </c>
      <c r="IS102" s="110">
        <f t="shared" si="2849"/>
        <v>0</v>
      </c>
      <c r="IT102" s="110">
        <f t="shared" si="2849"/>
        <v>0</v>
      </c>
      <c r="IU102" s="110">
        <f>SUM(IU103:IU105)</f>
        <v>0</v>
      </c>
      <c r="IW102" s="110">
        <f t="shared" ref="IW102:JI102" si="2850">SUM(IW103:IW105)</f>
        <v>0</v>
      </c>
      <c r="IX102" s="110">
        <f t="shared" si="2850"/>
        <v>0</v>
      </c>
      <c r="IY102" s="110">
        <f t="shared" si="2850"/>
        <v>0</v>
      </c>
      <c r="IZ102" s="110">
        <f t="shared" si="2850"/>
        <v>0</v>
      </c>
      <c r="JA102" s="110">
        <f t="shared" si="2850"/>
        <v>0</v>
      </c>
      <c r="JB102" s="110">
        <f t="shared" si="2850"/>
        <v>0</v>
      </c>
      <c r="JC102" s="110">
        <f t="shared" si="2850"/>
        <v>0</v>
      </c>
      <c r="JD102" s="110">
        <f t="shared" si="2850"/>
        <v>0</v>
      </c>
      <c r="JE102" s="110">
        <f t="shared" si="2850"/>
        <v>0</v>
      </c>
      <c r="JF102" s="110">
        <f t="shared" si="2850"/>
        <v>0</v>
      </c>
      <c r="JG102" s="110">
        <f t="shared" si="2850"/>
        <v>0</v>
      </c>
      <c r="JH102" s="110">
        <f t="shared" si="2850"/>
        <v>0</v>
      </c>
      <c r="JI102" s="110">
        <f t="shared" si="2850"/>
        <v>0</v>
      </c>
      <c r="JJ102" s="110">
        <f>SUM(JJ103:JJ105)</f>
        <v>0</v>
      </c>
      <c r="JL102" s="110">
        <f t="shared" ref="JL102:JX102" si="2851">SUM(JL103:JL105)</f>
        <v>0</v>
      </c>
      <c r="JM102" s="110">
        <f t="shared" si="2851"/>
        <v>0</v>
      </c>
      <c r="JN102" s="110">
        <f t="shared" si="2851"/>
        <v>0</v>
      </c>
      <c r="JO102" s="110">
        <f t="shared" si="2851"/>
        <v>0</v>
      </c>
      <c r="JP102" s="110">
        <f t="shared" si="2851"/>
        <v>0</v>
      </c>
      <c r="JQ102" s="110">
        <f t="shared" si="2851"/>
        <v>0</v>
      </c>
      <c r="JR102" s="110">
        <f t="shared" si="2851"/>
        <v>0</v>
      </c>
      <c r="JS102" s="110">
        <f t="shared" si="2851"/>
        <v>0</v>
      </c>
      <c r="JT102" s="110">
        <f t="shared" si="2851"/>
        <v>0</v>
      </c>
      <c r="JU102" s="110">
        <f t="shared" si="2851"/>
        <v>0</v>
      </c>
      <c r="JV102" s="110">
        <f t="shared" si="2851"/>
        <v>0</v>
      </c>
      <c r="JW102" s="110">
        <f t="shared" si="2851"/>
        <v>0</v>
      </c>
      <c r="JX102" s="110">
        <f t="shared" si="2851"/>
        <v>0</v>
      </c>
      <c r="JY102" s="110">
        <f>SUM(JY103:JY105)</f>
        <v>0</v>
      </c>
      <c r="KA102" s="110">
        <f t="shared" ref="KA102:KM102" si="2852">SUM(KA103:KA105)</f>
        <v>0</v>
      </c>
      <c r="KB102" s="110">
        <f t="shared" si="2852"/>
        <v>0</v>
      </c>
      <c r="KC102" s="110">
        <f t="shared" si="2852"/>
        <v>0</v>
      </c>
      <c r="KD102" s="110">
        <f t="shared" si="2852"/>
        <v>0</v>
      </c>
      <c r="KE102" s="110">
        <f t="shared" si="2852"/>
        <v>0</v>
      </c>
      <c r="KF102" s="110">
        <f t="shared" si="2852"/>
        <v>0</v>
      </c>
      <c r="KG102" s="110">
        <f t="shared" si="2852"/>
        <v>0</v>
      </c>
      <c r="KH102" s="110">
        <f t="shared" si="2852"/>
        <v>0</v>
      </c>
      <c r="KI102" s="110">
        <f t="shared" si="2852"/>
        <v>0</v>
      </c>
      <c r="KJ102" s="110">
        <f t="shared" si="2852"/>
        <v>0</v>
      </c>
      <c r="KK102" s="110">
        <f t="shared" si="2852"/>
        <v>0</v>
      </c>
      <c r="KL102" s="110">
        <f t="shared" si="2852"/>
        <v>0</v>
      </c>
      <c r="KM102" s="110">
        <f t="shared" si="2852"/>
        <v>0</v>
      </c>
      <c r="KN102" s="110">
        <f>SUM(KN103:KN105)</f>
        <v>0</v>
      </c>
      <c r="KP102" s="110">
        <f t="shared" ref="KP102:LB102" si="2853">SUM(KP103:KP105)</f>
        <v>0</v>
      </c>
      <c r="KQ102" s="110">
        <f t="shared" si="2853"/>
        <v>0</v>
      </c>
      <c r="KR102" s="110">
        <f t="shared" si="2853"/>
        <v>0</v>
      </c>
      <c r="KS102" s="110">
        <f t="shared" si="2853"/>
        <v>0</v>
      </c>
      <c r="KT102" s="110">
        <f t="shared" si="2853"/>
        <v>0</v>
      </c>
      <c r="KU102" s="110">
        <f t="shared" si="2853"/>
        <v>0</v>
      </c>
      <c r="KV102" s="110">
        <f t="shared" si="2853"/>
        <v>0</v>
      </c>
      <c r="KW102" s="110">
        <f t="shared" si="2853"/>
        <v>0</v>
      </c>
      <c r="KX102" s="110">
        <f t="shared" si="2853"/>
        <v>0</v>
      </c>
      <c r="KY102" s="110">
        <f t="shared" si="2853"/>
        <v>0</v>
      </c>
      <c r="KZ102" s="110">
        <f t="shared" si="2853"/>
        <v>0</v>
      </c>
      <c r="LA102" s="110">
        <f t="shared" si="2853"/>
        <v>0</v>
      </c>
      <c r="LB102" s="110">
        <f t="shared" si="2853"/>
        <v>0</v>
      </c>
      <c r="LC102" s="110">
        <f>SUM(LC103:LC105)</f>
        <v>0</v>
      </c>
      <c r="LE102" s="110">
        <f t="shared" ref="LE102:LQ102" si="2854">SUM(LE103:LE105)</f>
        <v>0</v>
      </c>
      <c r="LF102" s="110">
        <f t="shared" si="2854"/>
        <v>0</v>
      </c>
      <c r="LG102" s="110">
        <f t="shared" si="2854"/>
        <v>0</v>
      </c>
      <c r="LH102" s="110">
        <f t="shared" si="2854"/>
        <v>0</v>
      </c>
      <c r="LI102" s="110">
        <f t="shared" si="2854"/>
        <v>0</v>
      </c>
      <c r="LJ102" s="110">
        <f t="shared" si="2854"/>
        <v>0</v>
      </c>
      <c r="LK102" s="110">
        <f t="shared" si="2854"/>
        <v>0</v>
      </c>
      <c r="LL102" s="110">
        <f t="shared" si="2854"/>
        <v>0</v>
      </c>
      <c r="LM102" s="110">
        <f t="shared" si="2854"/>
        <v>0</v>
      </c>
      <c r="LN102" s="110">
        <f t="shared" si="2854"/>
        <v>0</v>
      </c>
      <c r="LO102" s="110">
        <f t="shared" si="2854"/>
        <v>0</v>
      </c>
      <c r="LP102" s="110">
        <f t="shared" si="2854"/>
        <v>0</v>
      </c>
      <c r="LQ102" s="110">
        <f t="shared" si="2854"/>
        <v>0</v>
      </c>
      <c r="LR102" s="110">
        <f>SUM(LR103:LR105)</f>
        <v>0</v>
      </c>
      <c r="LT102" s="110">
        <f t="shared" ref="LT102:MF102" si="2855">SUM(LT103:LT105)</f>
        <v>0</v>
      </c>
      <c r="LU102" s="110">
        <f t="shared" si="2855"/>
        <v>0</v>
      </c>
      <c r="LV102" s="110">
        <f t="shared" si="2855"/>
        <v>0</v>
      </c>
      <c r="LW102" s="110">
        <f t="shared" si="2855"/>
        <v>0</v>
      </c>
      <c r="LX102" s="110">
        <f t="shared" si="2855"/>
        <v>0</v>
      </c>
      <c r="LY102" s="110">
        <f t="shared" si="2855"/>
        <v>0</v>
      </c>
      <c r="LZ102" s="110">
        <f t="shared" si="2855"/>
        <v>0</v>
      </c>
      <c r="MA102" s="110">
        <f t="shared" si="2855"/>
        <v>0</v>
      </c>
      <c r="MB102" s="110">
        <f t="shared" si="2855"/>
        <v>0</v>
      </c>
      <c r="MC102" s="110">
        <f t="shared" si="2855"/>
        <v>0</v>
      </c>
      <c r="MD102" s="110">
        <f t="shared" si="2855"/>
        <v>0</v>
      </c>
      <c r="ME102" s="110">
        <f t="shared" si="2855"/>
        <v>0</v>
      </c>
      <c r="MF102" s="110">
        <f t="shared" si="2855"/>
        <v>0</v>
      </c>
      <c r="MG102" s="110">
        <f>SUM(MG103:MG105)</f>
        <v>0</v>
      </c>
      <c r="MI102" s="110">
        <f t="shared" ref="MI102:MU102" si="2856">SUM(MI103:MI105)</f>
        <v>0</v>
      </c>
      <c r="MJ102" s="110">
        <f t="shared" si="2856"/>
        <v>0</v>
      </c>
      <c r="MK102" s="110">
        <f t="shared" si="2856"/>
        <v>0</v>
      </c>
      <c r="ML102" s="110">
        <f t="shared" si="2856"/>
        <v>0</v>
      </c>
      <c r="MM102" s="110">
        <f t="shared" si="2856"/>
        <v>0</v>
      </c>
      <c r="MN102" s="110">
        <f t="shared" si="2856"/>
        <v>0</v>
      </c>
      <c r="MO102" s="110">
        <f t="shared" si="2856"/>
        <v>0</v>
      </c>
      <c r="MP102" s="110">
        <f t="shared" si="2856"/>
        <v>0</v>
      </c>
      <c r="MQ102" s="110">
        <f t="shared" si="2856"/>
        <v>0</v>
      </c>
      <c r="MR102" s="110">
        <f t="shared" si="2856"/>
        <v>0</v>
      </c>
      <c r="MS102" s="110">
        <f t="shared" si="2856"/>
        <v>0</v>
      </c>
      <c r="MT102" s="110">
        <f t="shared" si="2856"/>
        <v>0</v>
      </c>
      <c r="MU102" s="110">
        <f t="shared" si="2856"/>
        <v>0</v>
      </c>
      <c r="MV102" s="110">
        <f>SUM(MV103:MV105)</f>
        <v>0</v>
      </c>
      <c r="MX102" s="110">
        <f t="shared" ref="MX102:NJ102" si="2857">SUM(MX103:MX105)</f>
        <v>0</v>
      </c>
      <c r="MY102" s="110">
        <f t="shared" si="2857"/>
        <v>0</v>
      </c>
      <c r="MZ102" s="110">
        <f t="shared" si="2857"/>
        <v>0</v>
      </c>
      <c r="NA102" s="110">
        <f t="shared" si="2857"/>
        <v>0</v>
      </c>
      <c r="NB102" s="110">
        <f t="shared" si="2857"/>
        <v>0</v>
      </c>
      <c r="NC102" s="110">
        <f t="shared" si="2857"/>
        <v>0</v>
      </c>
      <c r="ND102" s="110">
        <f t="shared" si="2857"/>
        <v>0</v>
      </c>
      <c r="NE102" s="110">
        <f t="shared" si="2857"/>
        <v>0</v>
      </c>
      <c r="NF102" s="110">
        <f t="shared" si="2857"/>
        <v>0</v>
      </c>
      <c r="NG102" s="110">
        <f t="shared" si="2857"/>
        <v>0</v>
      </c>
      <c r="NH102" s="110">
        <f t="shared" si="2857"/>
        <v>0</v>
      </c>
      <c r="NI102" s="110">
        <f t="shared" si="2857"/>
        <v>0</v>
      </c>
      <c r="NJ102" s="110">
        <f t="shared" si="2857"/>
        <v>0</v>
      </c>
      <c r="NK102" s="110">
        <f>SUM(NK103:NK105)</f>
        <v>0</v>
      </c>
      <c r="NM102" s="110">
        <f t="shared" ref="NM102:NY102" si="2858">SUM(NM103:NM105)</f>
        <v>0</v>
      </c>
      <c r="NN102" s="110">
        <f t="shared" si="2858"/>
        <v>0</v>
      </c>
      <c r="NO102" s="110">
        <f t="shared" si="2858"/>
        <v>0</v>
      </c>
      <c r="NP102" s="110">
        <f t="shared" si="2858"/>
        <v>0</v>
      </c>
      <c r="NQ102" s="110">
        <f t="shared" si="2858"/>
        <v>0</v>
      </c>
      <c r="NR102" s="110">
        <f t="shared" si="2858"/>
        <v>0</v>
      </c>
      <c r="NS102" s="110">
        <f t="shared" si="2858"/>
        <v>0</v>
      </c>
      <c r="NT102" s="110">
        <f t="shared" si="2858"/>
        <v>0</v>
      </c>
      <c r="NU102" s="110">
        <f t="shared" si="2858"/>
        <v>0</v>
      </c>
      <c r="NV102" s="110">
        <f t="shared" si="2858"/>
        <v>0</v>
      </c>
      <c r="NW102" s="110">
        <f t="shared" si="2858"/>
        <v>0</v>
      </c>
      <c r="NX102" s="110">
        <f t="shared" si="2858"/>
        <v>0</v>
      </c>
      <c r="NY102" s="110">
        <f t="shared" si="2858"/>
        <v>0</v>
      </c>
      <c r="NZ102" s="110">
        <f>SUM(NZ103:NZ105)</f>
        <v>0</v>
      </c>
      <c r="OB102" s="110">
        <f t="shared" ref="OB102:ON102" si="2859">SUM(OB103:OB105)</f>
        <v>0</v>
      </c>
      <c r="OC102" s="110">
        <f t="shared" si="2859"/>
        <v>0</v>
      </c>
      <c r="OD102" s="110">
        <f t="shared" si="2859"/>
        <v>0</v>
      </c>
      <c r="OE102" s="110">
        <f t="shared" si="2859"/>
        <v>0</v>
      </c>
      <c r="OF102" s="110">
        <f t="shared" si="2859"/>
        <v>0</v>
      </c>
      <c r="OG102" s="110">
        <f t="shared" si="2859"/>
        <v>0</v>
      </c>
      <c r="OH102" s="110">
        <f t="shared" si="2859"/>
        <v>0</v>
      </c>
      <c r="OI102" s="110">
        <f t="shared" si="2859"/>
        <v>0</v>
      </c>
      <c r="OJ102" s="110">
        <f t="shared" si="2859"/>
        <v>0</v>
      </c>
      <c r="OK102" s="110">
        <f t="shared" si="2859"/>
        <v>0</v>
      </c>
      <c r="OL102" s="110">
        <f t="shared" si="2859"/>
        <v>0</v>
      </c>
      <c r="OM102" s="110">
        <f t="shared" si="2859"/>
        <v>0</v>
      </c>
      <c r="ON102" s="110">
        <f t="shared" si="2859"/>
        <v>0</v>
      </c>
      <c r="OO102" s="110">
        <f>SUM(OO103:OO105)</f>
        <v>0</v>
      </c>
      <c r="OQ102" s="110">
        <f t="shared" ref="OQ102:PC102" si="2860">SUM(OQ103:OQ105)</f>
        <v>0</v>
      </c>
      <c r="OR102" s="110">
        <f t="shared" si="2860"/>
        <v>0</v>
      </c>
      <c r="OS102" s="110">
        <f t="shared" si="2860"/>
        <v>0</v>
      </c>
      <c r="OT102" s="110">
        <f t="shared" si="2860"/>
        <v>0</v>
      </c>
      <c r="OU102" s="110">
        <f t="shared" si="2860"/>
        <v>0</v>
      </c>
      <c r="OV102" s="110">
        <f t="shared" si="2860"/>
        <v>0</v>
      </c>
      <c r="OW102" s="110">
        <f t="shared" si="2860"/>
        <v>0</v>
      </c>
      <c r="OX102" s="110">
        <f t="shared" si="2860"/>
        <v>0</v>
      </c>
      <c r="OY102" s="110">
        <f t="shared" si="2860"/>
        <v>0</v>
      </c>
      <c r="OZ102" s="110">
        <f t="shared" si="2860"/>
        <v>0</v>
      </c>
      <c r="PA102" s="110">
        <f t="shared" si="2860"/>
        <v>0</v>
      </c>
      <c r="PB102" s="110">
        <f t="shared" si="2860"/>
        <v>0</v>
      </c>
      <c r="PC102" s="110">
        <f t="shared" si="2860"/>
        <v>0</v>
      </c>
      <c r="PD102" s="110">
        <f>SUM(PD103:PD105)</f>
        <v>0</v>
      </c>
      <c r="PF102" s="110">
        <f t="shared" ref="PF102:PR102" si="2861">SUM(PF103:PF105)</f>
        <v>0</v>
      </c>
      <c r="PG102" s="110">
        <f t="shared" si="2861"/>
        <v>0</v>
      </c>
      <c r="PH102" s="110">
        <f t="shared" si="2861"/>
        <v>0</v>
      </c>
      <c r="PI102" s="110">
        <f t="shared" si="2861"/>
        <v>0</v>
      </c>
      <c r="PJ102" s="110">
        <f t="shared" si="2861"/>
        <v>0</v>
      </c>
      <c r="PK102" s="110">
        <f t="shared" si="2861"/>
        <v>0</v>
      </c>
      <c r="PL102" s="110">
        <f t="shared" si="2861"/>
        <v>0</v>
      </c>
      <c r="PM102" s="110">
        <f t="shared" si="2861"/>
        <v>0</v>
      </c>
      <c r="PN102" s="110">
        <f t="shared" si="2861"/>
        <v>0</v>
      </c>
      <c r="PO102" s="110">
        <f t="shared" si="2861"/>
        <v>0</v>
      </c>
      <c r="PP102" s="110">
        <f t="shared" si="2861"/>
        <v>0</v>
      </c>
      <c r="PQ102" s="110">
        <f t="shared" si="2861"/>
        <v>0</v>
      </c>
      <c r="PR102" s="110">
        <f t="shared" si="2861"/>
        <v>0</v>
      </c>
      <c r="PS102" s="110">
        <f>SUM(PS103:PS105)</f>
        <v>0</v>
      </c>
      <c r="PU102" s="110">
        <f t="shared" ref="PU102:QG102" si="2862">SUM(PU103:PU105)</f>
        <v>0</v>
      </c>
      <c r="PV102" s="110">
        <f t="shared" si="2862"/>
        <v>0</v>
      </c>
      <c r="PW102" s="110">
        <f t="shared" si="2862"/>
        <v>0</v>
      </c>
      <c r="PX102" s="110">
        <f t="shared" si="2862"/>
        <v>0</v>
      </c>
      <c r="PY102" s="110">
        <f t="shared" si="2862"/>
        <v>0</v>
      </c>
      <c r="PZ102" s="110">
        <f t="shared" si="2862"/>
        <v>0</v>
      </c>
      <c r="QA102" s="110">
        <f t="shared" si="2862"/>
        <v>0</v>
      </c>
      <c r="QB102" s="110">
        <f t="shared" si="2862"/>
        <v>0</v>
      </c>
      <c r="QC102" s="110">
        <f t="shared" si="2862"/>
        <v>0</v>
      </c>
      <c r="QD102" s="110">
        <f t="shared" si="2862"/>
        <v>0</v>
      </c>
      <c r="QE102" s="110">
        <f t="shared" si="2862"/>
        <v>0</v>
      </c>
      <c r="QF102" s="110">
        <f t="shared" si="2862"/>
        <v>0</v>
      </c>
      <c r="QG102" s="110">
        <f t="shared" si="2862"/>
        <v>0</v>
      </c>
      <c r="QH102" s="110">
        <f>SUM(QH103:QH105)</f>
        <v>0</v>
      </c>
      <c r="QJ102" s="110">
        <f t="shared" ref="QJ102:QV102" si="2863">SUM(QJ103:QJ105)</f>
        <v>0</v>
      </c>
      <c r="QK102" s="110">
        <f t="shared" si="2863"/>
        <v>0</v>
      </c>
      <c r="QL102" s="110">
        <f t="shared" si="2863"/>
        <v>0</v>
      </c>
      <c r="QM102" s="110">
        <f t="shared" si="2863"/>
        <v>0</v>
      </c>
      <c r="QN102" s="110">
        <f t="shared" si="2863"/>
        <v>0</v>
      </c>
      <c r="QO102" s="110">
        <f t="shared" si="2863"/>
        <v>0</v>
      </c>
      <c r="QP102" s="110">
        <f t="shared" si="2863"/>
        <v>0</v>
      </c>
      <c r="QQ102" s="110">
        <f t="shared" si="2863"/>
        <v>0</v>
      </c>
      <c r="QR102" s="110">
        <f t="shared" si="2863"/>
        <v>0</v>
      </c>
      <c r="QS102" s="110">
        <f t="shared" si="2863"/>
        <v>0</v>
      </c>
      <c r="QT102" s="110">
        <f t="shared" si="2863"/>
        <v>0</v>
      </c>
      <c r="QU102" s="110">
        <f t="shared" si="2863"/>
        <v>0</v>
      </c>
      <c r="QV102" s="110">
        <f t="shared" si="2863"/>
        <v>0</v>
      </c>
      <c r="QW102" s="110">
        <f>SUM(QW103:QW105)</f>
        <v>0</v>
      </c>
      <c r="QY102" s="110">
        <f t="shared" ref="QY102:RK102" si="2864">SUM(QY103:QY105)</f>
        <v>0</v>
      </c>
      <c r="QZ102" s="110">
        <f t="shared" si="2864"/>
        <v>0</v>
      </c>
      <c r="RA102" s="110">
        <f t="shared" si="2864"/>
        <v>0</v>
      </c>
      <c r="RB102" s="110">
        <f t="shared" si="2864"/>
        <v>0</v>
      </c>
      <c r="RC102" s="110">
        <f t="shared" si="2864"/>
        <v>0</v>
      </c>
      <c r="RD102" s="110">
        <f t="shared" si="2864"/>
        <v>0</v>
      </c>
      <c r="RE102" s="110">
        <f t="shared" si="2864"/>
        <v>0</v>
      </c>
      <c r="RF102" s="110">
        <f t="shared" si="2864"/>
        <v>0</v>
      </c>
      <c r="RG102" s="110">
        <f t="shared" si="2864"/>
        <v>0</v>
      </c>
      <c r="RH102" s="110">
        <f t="shared" si="2864"/>
        <v>0</v>
      </c>
      <c r="RI102" s="110">
        <f t="shared" si="2864"/>
        <v>0</v>
      </c>
      <c r="RJ102" s="110">
        <f t="shared" si="2864"/>
        <v>0</v>
      </c>
      <c r="RK102" s="110">
        <f t="shared" si="2864"/>
        <v>0</v>
      </c>
      <c r="RL102" s="110">
        <f>SUM(RL103:RL105)</f>
        <v>0</v>
      </c>
      <c r="RN102" s="110">
        <f t="shared" ref="RN102:RZ102" si="2865">SUM(RN103:RN105)</f>
        <v>0</v>
      </c>
      <c r="RO102" s="110">
        <f t="shared" si="2865"/>
        <v>0</v>
      </c>
      <c r="RP102" s="110">
        <f t="shared" si="2865"/>
        <v>0</v>
      </c>
      <c r="RQ102" s="110">
        <f t="shared" si="2865"/>
        <v>0</v>
      </c>
      <c r="RR102" s="110">
        <f t="shared" si="2865"/>
        <v>0</v>
      </c>
      <c r="RS102" s="110">
        <f t="shared" si="2865"/>
        <v>0</v>
      </c>
      <c r="RT102" s="110">
        <f t="shared" si="2865"/>
        <v>0</v>
      </c>
      <c r="RU102" s="110">
        <f t="shared" si="2865"/>
        <v>0</v>
      </c>
      <c r="RV102" s="110">
        <f t="shared" si="2865"/>
        <v>0</v>
      </c>
      <c r="RW102" s="110">
        <f t="shared" si="2865"/>
        <v>0</v>
      </c>
      <c r="RX102" s="110">
        <f t="shared" si="2865"/>
        <v>0</v>
      </c>
      <c r="RY102" s="110">
        <f t="shared" si="2865"/>
        <v>0</v>
      </c>
      <c r="RZ102" s="110">
        <f t="shared" si="2865"/>
        <v>0</v>
      </c>
      <c r="SA102" s="110">
        <f>SUM(SA103:SA105)</f>
        <v>0</v>
      </c>
      <c r="SC102" s="110">
        <f t="shared" ref="SC102:SO102" si="2866">SUM(SC103:SC105)</f>
        <v>0</v>
      </c>
      <c r="SD102" s="110">
        <f t="shared" si="2866"/>
        <v>0</v>
      </c>
      <c r="SE102" s="110">
        <f t="shared" si="2866"/>
        <v>0</v>
      </c>
      <c r="SF102" s="110">
        <f t="shared" si="2866"/>
        <v>0</v>
      </c>
      <c r="SG102" s="110">
        <f t="shared" si="2866"/>
        <v>0</v>
      </c>
      <c r="SH102" s="110">
        <f t="shared" si="2866"/>
        <v>0</v>
      </c>
      <c r="SI102" s="110">
        <f t="shared" si="2866"/>
        <v>0</v>
      </c>
      <c r="SJ102" s="110">
        <f t="shared" si="2866"/>
        <v>0</v>
      </c>
      <c r="SK102" s="110">
        <f t="shared" si="2866"/>
        <v>0</v>
      </c>
      <c r="SL102" s="110">
        <f t="shared" si="2866"/>
        <v>0</v>
      </c>
      <c r="SM102" s="110">
        <f t="shared" si="2866"/>
        <v>0</v>
      </c>
      <c r="SN102" s="110">
        <f t="shared" si="2866"/>
        <v>0</v>
      </c>
      <c r="SO102" s="110">
        <f t="shared" si="2866"/>
        <v>0</v>
      </c>
      <c r="SP102" s="110">
        <f>SUM(SP103:SP105)</f>
        <v>0</v>
      </c>
      <c r="SR102" s="110">
        <f t="shared" ref="SR102:TD102" si="2867">SUM(SR103:SR105)</f>
        <v>0</v>
      </c>
      <c r="SS102" s="110">
        <f t="shared" si="2867"/>
        <v>0</v>
      </c>
      <c r="ST102" s="110">
        <f t="shared" si="2867"/>
        <v>0</v>
      </c>
      <c r="SU102" s="110">
        <f t="shared" si="2867"/>
        <v>0</v>
      </c>
      <c r="SV102" s="110">
        <f t="shared" si="2867"/>
        <v>0</v>
      </c>
      <c r="SW102" s="110">
        <f t="shared" si="2867"/>
        <v>0</v>
      </c>
      <c r="SX102" s="110">
        <f t="shared" si="2867"/>
        <v>0</v>
      </c>
      <c r="SY102" s="110">
        <f t="shared" si="2867"/>
        <v>0</v>
      </c>
      <c r="SZ102" s="110">
        <f t="shared" si="2867"/>
        <v>0</v>
      </c>
      <c r="TA102" s="110">
        <f t="shared" si="2867"/>
        <v>0</v>
      </c>
      <c r="TB102" s="110">
        <f t="shared" si="2867"/>
        <v>0</v>
      </c>
      <c r="TC102" s="110">
        <f t="shared" si="2867"/>
        <v>0</v>
      </c>
      <c r="TD102" s="110">
        <f t="shared" si="2867"/>
        <v>0</v>
      </c>
      <c r="TE102" s="110">
        <f>SUM(TE103:TE105)</f>
        <v>0</v>
      </c>
      <c r="TG102" s="110">
        <f t="shared" ref="TG102:TS102" si="2868">SUM(TG103:TG105)</f>
        <v>0</v>
      </c>
      <c r="TH102" s="110">
        <f t="shared" si="2868"/>
        <v>0</v>
      </c>
      <c r="TI102" s="110">
        <f t="shared" si="2868"/>
        <v>0</v>
      </c>
      <c r="TJ102" s="110">
        <f t="shared" si="2868"/>
        <v>0</v>
      </c>
      <c r="TK102" s="110">
        <f t="shared" si="2868"/>
        <v>0</v>
      </c>
      <c r="TL102" s="110">
        <f t="shared" si="2868"/>
        <v>0</v>
      </c>
      <c r="TM102" s="110">
        <f t="shared" si="2868"/>
        <v>0</v>
      </c>
      <c r="TN102" s="110">
        <f t="shared" si="2868"/>
        <v>0</v>
      </c>
      <c r="TO102" s="110">
        <f t="shared" si="2868"/>
        <v>0</v>
      </c>
      <c r="TP102" s="110">
        <f t="shared" si="2868"/>
        <v>0</v>
      </c>
      <c r="TQ102" s="110">
        <f t="shared" si="2868"/>
        <v>0</v>
      </c>
      <c r="TR102" s="110">
        <f t="shared" si="2868"/>
        <v>0</v>
      </c>
      <c r="TS102" s="110">
        <f t="shared" si="2868"/>
        <v>0</v>
      </c>
      <c r="TT102" s="110">
        <f>SUM(TT103:TT105)</f>
        <v>0</v>
      </c>
      <c r="TV102" s="110">
        <f t="shared" ref="TV102:UH102" si="2869">SUM(TV103:TV105)</f>
        <v>0</v>
      </c>
      <c r="TW102" s="110">
        <f t="shared" si="2869"/>
        <v>0</v>
      </c>
      <c r="TX102" s="110">
        <f t="shared" si="2869"/>
        <v>0</v>
      </c>
      <c r="TY102" s="110">
        <f t="shared" si="2869"/>
        <v>0</v>
      </c>
      <c r="TZ102" s="110">
        <f t="shared" si="2869"/>
        <v>0</v>
      </c>
      <c r="UA102" s="110">
        <f t="shared" si="2869"/>
        <v>0</v>
      </c>
      <c r="UB102" s="110">
        <f t="shared" si="2869"/>
        <v>0</v>
      </c>
      <c r="UC102" s="110">
        <f t="shared" si="2869"/>
        <v>0</v>
      </c>
      <c r="UD102" s="110">
        <f t="shared" si="2869"/>
        <v>0</v>
      </c>
      <c r="UE102" s="110">
        <f t="shared" si="2869"/>
        <v>0</v>
      </c>
      <c r="UF102" s="110">
        <f t="shared" si="2869"/>
        <v>0</v>
      </c>
      <c r="UG102" s="110">
        <f t="shared" si="2869"/>
        <v>0</v>
      </c>
      <c r="UH102" s="110">
        <f t="shared" si="2869"/>
        <v>0</v>
      </c>
      <c r="UI102" s="110">
        <f>SUM(UI103:UI105)</f>
        <v>0</v>
      </c>
      <c r="UK102" s="110">
        <f t="shared" ref="UK102:UW102" si="2870">SUM(UK103:UK105)</f>
        <v>0</v>
      </c>
      <c r="UL102" s="110">
        <f t="shared" si="2870"/>
        <v>0</v>
      </c>
      <c r="UM102" s="110">
        <f t="shared" si="2870"/>
        <v>0</v>
      </c>
      <c r="UN102" s="110">
        <f t="shared" si="2870"/>
        <v>0</v>
      </c>
      <c r="UO102" s="110">
        <f t="shared" si="2870"/>
        <v>0</v>
      </c>
      <c r="UP102" s="110">
        <f t="shared" si="2870"/>
        <v>0</v>
      </c>
      <c r="UQ102" s="110">
        <f t="shared" si="2870"/>
        <v>0</v>
      </c>
      <c r="UR102" s="110">
        <f t="shared" si="2870"/>
        <v>0</v>
      </c>
      <c r="US102" s="110">
        <f t="shared" si="2870"/>
        <v>0</v>
      </c>
      <c r="UT102" s="110">
        <f t="shared" si="2870"/>
        <v>0</v>
      </c>
      <c r="UU102" s="110">
        <f t="shared" si="2870"/>
        <v>0</v>
      </c>
      <c r="UV102" s="110">
        <f t="shared" si="2870"/>
        <v>0</v>
      </c>
      <c r="UW102" s="110">
        <f t="shared" si="2870"/>
        <v>0</v>
      </c>
      <c r="UX102" s="110">
        <f>SUM(UX103:UX105)</f>
        <v>0</v>
      </c>
      <c r="UZ102" s="110">
        <f t="shared" ref="UZ102:VL102" si="2871">SUM(UZ103:UZ105)</f>
        <v>0</v>
      </c>
      <c r="VA102" s="110">
        <f t="shared" si="2871"/>
        <v>0</v>
      </c>
      <c r="VB102" s="110">
        <f t="shared" si="2871"/>
        <v>0</v>
      </c>
      <c r="VC102" s="110">
        <f t="shared" si="2871"/>
        <v>0</v>
      </c>
      <c r="VD102" s="110">
        <f t="shared" si="2871"/>
        <v>0</v>
      </c>
      <c r="VE102" s="110">
        <f t="shared" si="2871"/>
        <v>0</v>
      </c>
      <c r="VF102" s="110">
        <f t="shared" si="2871"/>
        <v>0</v>
      </c>
      <c r="VG102" s="110">
        <f t="shared" si="2871"/>
        <v>0</v>
      </c>
      <c r="VH102" s="110">
        <f t="shared" si="2871"/>
        <v>0</v>
      </c>
      <c r="VI102" s="110">
        <f t="shared" si="2871"/>
        <v>0</v>
      </c>
      <c r="VJ102" s="110">
        <f t="shared" si="2871"/>
        <v>0</v>
      </c>
      <c r="VK102" s="110">
        <f t="shared" si="2871"/>
        <v>0</v>
      </c>
      <c r="VL102" s="110">
        <f t="shared" si="2871"/>
        <v>0</v>
      </c>
      <c r="VM102" s="110">
        <f>SUM(VM103:VM105)</f>
        <v>0</v>
      </c>
      <c r="VO102" s="110">
        <f t="shared" ref="VO102:WA102" si="2872">SUM(VO103:VO105)</f>
        <v>0</v>
      </c>
      <c r="VP102" s="110">
        <f t="shared" si="2872"/>
        <v>0</v>
      </c>
      <c r="VQ102" s="110">
        <f t="shared" si="2872"/>
        <v>0</v>
      </c>
      <c r="VR102" s="110">
        <f t="shared" si="2872"/>
        <v>0</v>
      </c>
      <c r="VS102" s="110">
        <f t="shared" si="2872"/>
        <v>0</v>
      </c>
      <c r="VT102" s="110">
        <f t="shared" si="2872"/>
        <v>0</v>
      </c>
      <c r="VU102" s="110">
        <f t="shared" si="2872"/>
        <v>0</v>
      </c>
      <c r="VV102" s="110">
        <f t="shared" si="2872"/>
        <v>0</v>
      </c>
      <c r="VW102" s="110">
        <f t="shared" si="2872"/>
        <v>0</v>
      </c>
      <c r="VX102" s="110">
        <f t="shared" si="2872"/>
        <v>0</v>
      </c>
      <c r="VY102" s="110">
        <f t="shared" si="2872"/>
        <v>0</v>
      </c>
      <c r="VZ102" s="110">
        <f t="shared" si="2872"/>
        <v>0</v>
      </c>
      <c r="WA102" s="110">
        <f t="shared" si="2872"/>
        <v>0</v>
      </c>
      <c r="WB102" s="110">
        <f>SUM(WB103:WB105)</f>
        <v>0</v>
      </c>
      <c r="WD102" s="110">
        <f t="shared" ref="WD102:WP102" si="2873">SUM(WD103:WD105)</f>
        <v>0</v>
      </c>
      <c r="WE102" s="110">
        <f t="shared" si="2873"/>
        <v>0</v>
      </c>
      <c r="WF102" s="110">
        <f t="shared" si="2873"/>
        <v>0</v>
      </c>
      <c r="WG102" s="110">
        <f t="shared" si="2873"/>
        <v>0</v>
      </c>
      <c r="WH102" s="110">
        <f t="shared" si="2873"/>
        <v>0</v>
      </c>
      <c r="WI102" s="110">
        <f t="shared" si="2873"/>
        <v>0</v>
      </c>
      <c r="WJ102" s="110">
        <f t="shared" si="2873"/>
        <v>0</v>
      </c>
      <c r="WK102" s="110">
        <f t="shared" si="2873"/>
        <v>0</v>
      </c>
      <c r="WL102" s="110">
        <f t="shared" si="2873"/>
        <v>0</v>
      </c>
      <c r="WM102" s="110">
        <f t="shared" si="2873"/>
        <v>0</v>
      </c>
      <c r="WN102" s="110">
        <f t="shared" si="2873"/>
        <v>0</v>
      </c>
      <c r="WO102" s="110">
        <f t="shared" si="2873"/>
        <v>0</v>
      </c>
      <c r="WP102" s="110">
        <f t="shared" si="2873"/>
        <v>0</v>
      </c>
      <c r="WQ102" s="110">
        <f>SUM(WQ103:WQ105)</f>
        <v>0</v>
      </c>
      <c r="WS102" s="110">
        <f t="shared" ref="WS102:XE102" si="2874">SUM(WS103:WS105)</f>
        <v>0</v>
      </c>
      <c r="WT102" s="110">
        <f t="shared" si="2874"/>
        <v>0</v>
      </c>
      <c r="WU102" s="110">
        <f t="shared" si="2874"/>
        <v>0</v>
      </c>
      <c r="WV102" s="110">
        <f t="shared" si="2874"/>
        <v>0</v>
      </c>
      <c r="WW102" s="110">
        <f t="shared" si="2874"/>
        <v>0</v>
      </c>
      <c r="WX102" s="110">
        <f t="shared" si="2874"/>
        <v>0</v>
      </c>
      <c r="WY102" s="110">
        <f t="shared" si="2874"/>
        <v>0</v>
      </c>
      <c r="WZ102" s="110">
        <f t="shared" si="2874"/>
        <v>0</v>
      </c>
      <c r="XA102" s="110">
        <f t="shared" si="2874"/>
        <v>0</v>
      </c>
      <c r="XB102" s="110">
        <f t="shared" si="2874"/>
        <v>0</v>
      </c>
      <c r="XC102" s="110">
        <f t="shared" si="2874"/>
        <v>0</v>
      </c>
      <c r="XD102" s="110">
        <f t="shared" si="2874"/>
        <v>0</v>
      </c>
      <c r="XE102" s="110">
        <f t="shared" si="2874"/>
        <v>0</v>
      </c>
      <c r="XF102" s="110">
        <f>SUM(XF103:XF105)</f>
        <v>0</v>
      </c>
      <c r="XH102" s="110">
        <f t="shared" ref="XH102:XT102" si="2875">SUM(XH103:XH105)</f>
        <v>0</v>
      </c>
      <c r="XI102" s="110">
        <f t="shared" si="2875"/>
        <v>0</v>
      </c>
      <c r="XJ102" s="110">
        <f t="shared" si="2875"/>
        <v>0</v>
      </c>
      <c r="XK102" s="110">
        <f t="shared" si="2875"/>
        <v>0</v>
      </c>
      <c r="XL102" s="110">
        <f t="shared" si="2875"/>
        <v>0</v>
      </c>
      <c r="XM102" s="110">
        <f t="shared" si="2875"/>
        <v>0</v>
      </c>
      <c r="XN102" s="110">
        <f t="shared" si="2875"/>
        <v>0</v>
      </c>
      <c r="XO102" s="110">
        <f t="shared" si="2875"/>
        <v>0</v>
      </c>
      <c r="XP102" s="110">
        <f t="shared" si="2875"/>
        <v>0</v>
      </c>
      <c r="XQ102" s="110">
        <f t="shared" si="2875"/>
        <v>0</v>
      </c>
      <c r="XR102" s="110">
        <f t="shared" si="2875"/>
        <v>0</v>
      </c>
      <c r="XS102" s="110">
        <f t="shared" si="2875"/>
        <v>0</v>
      </c>
      <c r="XT102" s="110">
        <f t="shared" si="2875"/>
        <v>0</v>
      </c>
      <c r="XU102" s="110">
        <f>SUM(XU103:XU105)</f>
        <v>0</v>
      </c>
      <c r="XW102" s="110">
        <f t="shared" ref="XW102:YI102" si="2876">SUM(XW103:XW105)</f>
        <v>0</v>
      </c>
      <c r="XX102" s="110">
        <f t="shared" si="2876"/>
        <v>0</v>
      </c>
      <c r="XY102" s="110">
        <f t="shared" si="2876"/>
        <v>0</v>
      </c>
      <c r="XZ102" s="110">
        <f t="shared" si="2876"/>
        <v>0</v>
      </c>
      <c r="YA102" s="110">
        <f t="shared" si="2876"/>
        <v>0</v>
      </c>
      <c r="YB102" s="110">
        <f t="shared" si="2876"/>
        <v>0</v>
      </c>
      <c r="YC102" s="110">
        <f t="shared" si="2876"/>
        <v>0</v>
      </c>
      <c r="YD102" s="110">
        <f t="shared" si="2876"/>
        <v>0</v>
      </c>
      <c r="YE102" s="110">
        <f t="shared" si="2876"/>
        <v>0</v>
      </c>
      <c r="YF102" s="110">
        <f t="shared" si="2876"/>
        <v>0</v>
      </c>
      <c r="YG102" s="110">
        <f t="shared" si="2876"/>
        <v>0</v>
      </c>
      <c r="YH102" s="110">
        <f t="shared" si="2876"/>
        <v>0</v>
      </c>
      <c r="YI102" s="110">
        <f t="shared" si="2876"/>
        <v>0</v>
      </c>
      <c r="YJ102" s="110">
        <f>SUM(YJ103:YJ105)</f>
        <v>0</v>
      </c>
      <c r="YL102" s="110">
        <f t="shared" ref="YL102:YX102" si="2877">SUM(YL103:YL105)</f>
        <v>0</v>
      </c>
      <c r="YM102" s="110">
        <f t="shared" si="2877"/>
        <v>0</v>
      </c>
      <c r="YN102" s="110">
        <f t="shared" si="2877"/>
        <v>0</v>
      </c>
      <c r="YO102" s="110">
        <f t="shared" si="2877"/>
        <v>0</v>
      </c>
      <c r="YP102" s="110">
        <f t="shared" si="2877"/>
        <v>0</v>
      </c>
      <c r="YQ102" s="110">
        <f t="shared" si="2877"/>
        <v>0</v>
      </c>
      <c r="YR102" s="110">
        <f t="shared" si="2877"/>
        <v>0</v>
      </c>
      <c r="YS102" s="110">
        <f t="shared" si="2877"/>
        <v>0</v>
      </c>
      <c r="YT102" s="110">
        <f t="shared" si="2877"/>
        <v>0</v>
      </c>
      <c r="YU102" s="110">
        <f t="shared" si="2877"/>
        <v>0</v>
      </c>
      <c r="YV102" s="110">
        <f t="shared" si="2877"/>
        <v>0</v>
      </c>
      <c r="YW102" s="110">
        <f t="shared" si="2877"/>
        <v>0</v>
      </c>
      <c r="YX102" s="110">
        <f t="shared" si="2877"/>
        <v>0</v>
      </c>
      <c r="YY102" s="110">
        <f>SUM(YY103:YY105)</f>
        <v>0</v>
      </c>
      <c r="ZA102" s="110">
        <f t="shared" ref="ZA102:ZM102" si="2878">SUM(ZA103:ZA105)</f>
        <v>0</v>
      </c>
      <c r="ZB102" s="110">
        <f t="shared" si="2878"/>
        <v>0</v>
      </c>
      <c r="ZC102" s="110">
        <f t="shared" si="2878"/>
        <v>0</v>
      </c>
      <c r="ZD102" s="110">
        <f t="shared" si="2878"/>
        <v>0</v>
      </c>
      <c r="ZE102" s="110">
        <f t="shared" si="2878"/>
        <v>0</v>
      </c>
      <c r="ZF102" s="110">
        <f t="shared" si="2878"/>
        <v>0</v>
      </c>
      <c r="ZG102" s="110">
        <f t="shared" si="2878"/>
        <v>0</v>
      </c>
      <c r="ZH102" s="110">
        <f t="shared" si="2878"/>
        <v>0</v>
      </c>
      <c r="ZI102" s="110">
        <f t="shared" si="2878"/>
        <v>0</v>
      </c>
      <c r="ZJ102" s="110">
        <f t="shared" si="2878"/>
        <v>0</v>
      </c>
      <c r="ZK102" s="110">
        <f t="shared" si="2878"/>
        <v>0</v>
      </c>
      <c r="ZL102" s="110">
        <f t="shared" si="2878"/>
        <v>0</v>
      </c>
      <c r="ZM102" s="110">
        <f t="shared" si="2878"/>
        <v>0</v>
      </c>
      <c r="ZN102" s="110">
        <f>SUM(ZN103:ZN105)</f>
        <v>0</v>
      </c>
      <c r="ZP102" s="110">
        <f t="shared" ref="ZP102:AAB102" si="2879">SUM(ZP103:ZP105)</f>
        <v>0</v>
      </c>
      <c r="ZQ102" s="110">
        <f t="shared" si="2879"/>
        <v>0</v>
      </c>
      <c r="ZR102" s="110">
        <f t="shared" si="2879"/>
        <v>0</v>
      </c>
      <c r="ZS102" s="110">
        <f t="shared" si="2879"/>
        <v>0</v>
      </c>
      <c r="ZT102" s="110">
        <f t="shared" si="2879"/>
        <v>0</v>
      </c>
      <c r="ZU102" s="110">
        <f t="shared" si="2879"/>
        <v>0</v>
      </c>
      <c r="ZV102" s="110">
        <f t="shared" si="2879"/>
        <v>0</v>
      </c>
      <c r="ZW102" s="110">
        <f t="shared" si="2879"/>
        <v>0</v>
      </c>
      <c r="ZX102" s="110">
        <f t="shared" si="2879"/>
        <v>0</v>
      </c>
      <c r="ZY102" s="110">
        <f t="shared" si="2879"/>
        <v>0</v>
      </c>
      <c r="ZZ102" s="110">
        <f t="shared" si="2879"/>
        <v>0</v>
      </c>
      <c r="AAA102" s="110">
        <f t="shared" si="2879"/>
        <v>0</v>
      </c>
      <c r="AAB102" s="110">
        <f t="shared" si="2879"/>
        <v>0</v>
      </c>
      <c r="AAC102" s="110">
        <f>SUM(AAC103:AAC105)</f>
        <v>0</v>
      </c>
      <c r="AAE102" s="110">
        <f t="shared" ref="AAE102:AAQ102" si="2880">SUM(AAE103:AAE105)</f>
        <v>0</v>
      </c>
      <c r="AAF102" s="110">
        <f t="shared" si="2880"/>
        <v>0</v>
      </c>
      <c r="AAG102" s="110">
        <f t="shared" si="2880"/>
        <v>0</v>
      </c>
      <c r="AAH102" s="110">
        <f t="shared" si="2880"/>
        <v>0</v>
      </c>
      <c r="AAI102" s="110">
        <f t="shared" si="2880"/>
        <v>0</v>
      </c>
      <c r="AAJ102" s="110">
        <f t="shared" si="2880"/>
        <v>0</v>
      </c>
      <c r="AAK102" s="110">
        <f t="shared" si="2880"/>
        <v>0</v>
      </c>
      <c r="AAL102" s="110">
        <f t="shared" si="2880"/>
        <v>0</v>
      </c>
      <c r="AAM102" s="110">
        <f t="shared" si="2880"/>
        <v>0</v>
      </c>
      <c r="AAN102" s="110">
        <f t="shared" si="2880"/>
        <v>0</v>
      </c>
      <c r="AAO102" s="110">
        <f t="shared" si="2880"/>
        <v>0</v>
      </c>
      <c r="AAP102" s="110">
        <f t="shared" si="2880"/>
        <v>0</v>
      </c>
      <c r="AAQ102" s="110">
        <f t="shared" si="2880"/>
        <v>0</v>
      </c>
      <c r="AAR102" s="110">
        <f>SUM(AAR103:AAR105)</f>
        <v>0</v>
      </c>
      <c r="AAT102" s="110">
        <f t="shared" ref="AAT102:ABF102" si="2881">SUM(AAT103:AAT105)</f>
        <v>0</v>
      </c>
      <c r="AAU102" s="110">
        <f t="shared" si="2881"/>
        <v>0</v>
      </c>
      <c r="AAV102" s="110">
        <f t="shared" si="2881"/>
        <v>0</v>
      </c>
      <c r="AAW102" s="110">
        <f t="shared" si="2881"/>
        <v>0</v>
      </c>
      <c r="AAX102" s="110">
        <f t="shared" si="2881"/>
        <v>0</v>
      </c>
      <c r="AAY102" s="110">
        <f t="shared" si="2881"/>
        <v>0</v>
      </c>
      <c r="AAZ102" s="110">
        <f t="shared" si="2881"/>
        <v>0</v>
      </c>
      <c r="ABA102" s="110">
        <f t="shared" si="2881"/>
        <v>0</v>
      </c>
      <c r="ABB102" s="110">
        <f t="shared" si="2881"/>
        <v>0</v>
      </c>
      <c r="ABC102" s="110">
        <f t="shared" si="2881"/>
        <v>0</v>
      </c>
      <c r="ABD102" s="110">
        <f t="shared" si="2881"/>
        <v>0</v>
      </c>
      <c r="ABE102" s="110">
        <f t="shared" si="2881"/>
        <v>0</v>
      </c>
      <c r="ABF102" s="110">
        <f t="shared" si="2881"/>
        <v>0</v>
      </c>
      <c r="ABG102" s="110">
        <f>SUM(ABG103:ABG105)</f>
        <v>0</v>
      </c>
      <c r="ABI102" s="110">
        <f t="shared" ref="ABI102:ABU102" si="2882">SUM(ABI103:ABI105)</f>
        <v>0</v>
      </c>
      <c r="ABJ102" s="110">
        <f t="shared" si="2882"/>
        <v>0</v>
      </c>
      <c r="ABK102" s="110">
        <f t="shared" si="2882"/>
        <v>0</v>
      </c>
      <c r="ABL102" s="110">
        <f t="shared" si="2882"/>
        <v>0</v>
      </c>
      <c r="ABM102" s="110">
        <f t="shared" si="2882"/>
        <v>0</v>
      </c>
      <c r="ABN102" s="110">
        <f t="shared" si="2882"/>
        <v>0</v>
      </c>
      <c r="ABO102" s="110">
        <f t="shared" si="2882"/>
        <v>0</v>
      </c>
      <c r="ABP102" s="110">
        <f t="shared" si="2882"/>
        <v>0</v>
      </c>
      <c r="ABQ102" s="110">
        <f t="shared" si="2882"/>
        <v>0</v>
      </c>
      <c r="ABR102" s="110">
        <f t="shared" si="2882"/>
        <v>0</v>
      </c>
      <c r="ABS102" s="110">
        <f t="shared" si="2882"/>
        <v>0</v>
      </c>
      <c r="ABT102" s="110">
        <f t="shared" si="2882"/>
        <v>0</v>
      </c>
      <c r="ABU102" s="110">
        <f t="shared" si="2882"/>
        <v>0</v>
      </c>
      <c r="ABV102" s="110">
        <f>SUM(ABV103:ABV105)</f>
        <v>0</v>
      </c>
      <c r="ABX102" s="110">
        <f t="shared" ref="ABX102:ACJ102" si="2883">SUM(ABX103:ABX105)</f>
        <v>0</v>
      </c>
      <c r="ABY102" s="110">
        <f t="shared" si="2883"/>
        <v>0</v>
      </c>
      <c r="ABZ102" s="110">
        <f t="shared" si="2883"/>
        <v>0</v>
      </c>
      <c r="ACA102" s="110">
        <f t="shared" si="2883"/>
        <v>0</v>
      </c>
      <c r="ACB102" s="110">
        <f t="shared" si="2883"/>
        <v>0</v>
      </c>
      <c r="ACC102" s="110">
        <f t="shared" si="2883"/>
        <v>0</v>
      </c>
      <c r="ACD102" s="110">
        <f t="shared" si="2883"/>
        <v>0</v>
      </c>
      <c r="ACE102" s="110">
        <f t="shared" si="2883"/>
        <v>0</v>
      </c>
      <c r="ACF102" s="110">
        <f t="shared" si="2883"/>
        <v>0</v>
      </c>
      <c r="ACG102" s="110">
        <f t="shared" si="2883"/>
        <v>0</v>
      </c>
      <c r="ACH102" s="110">
        <f t="shared" si="2883"/>
        <v>0</v>
      </c>
      <c r="ACI102" s="110">
        <f t="shared" si="2883"/>
        <v>0</v>
      </c>
      <c r="ACJ102" s="110">
        <f t="shared" si="2883"/>
        <v>0</v>
      </c>
      <c r="ACK102" s="110">
        <f>SUM(ACK103:ACK105)</f>
        <v>0</v>
      </c>
      <c r="ACM102" s="110">
        <f t="shared" ref="ACM102:ACY102" si="2884">SUM(ACM103:ACM105)</f>
        <v>0</v>
      </c>
      <c r="ACN102" s="110">
        <f t="shared" si="2884"/>
        <v>0</v>
      </c>
      <c r="ACO102" s="110">
        <f t="shared" si="2884"/>
        <v>0</v>
      </c>
      <c r="ACP102" s="110">
        <f t="shared" si="2884"/>
        <v>0</v>
      </c>
      <c r="ACQ102" s="110">
        <f t="shared" si="2884"/>
        <v>0</v>
      </c>
      <c r="ACR102" s="110">
        <f t="shared" si="2884"/>
        <v>0</v>
      </c>
      <c r="ACS102" s="110">
        <f t="shared" si="2884"/>
        <v>0</v>
      </c>
      <c r="ACT102" s="110">
        <f t="shared" si="2884"/>
        <v>0</v>
      </c>
      <c r="ACU102" s="110">
        <f t="shared" si="2884"/>
        <v>0</v>
      </c>
      <c r="ACV102" s="110">
        <f t="shared" si="2884"/>
        <v>0</v>
      </c>
      <c r="ACW102" s="110">
        <f t="shared" si="2884"/>
        <v>0</v>
      </c>
      <c r="ACX102" s="110">
        <f t="shared" si="2884"/>
        <v>0</v>
      </c>
      <c r="ACY102" s="110">
        <f t="shared" si="2884"/>
        <v>0</v>
      </c>
      <c r="ACZ102" s="110">
        <f>SUM(ACZ103:ACZ105)</f>
        <v>0</v>
      </c>
      <c r="ADB102" s="110">
        <f t="shared" ref="ADB102:ADN102" si="2885">SUM(ADB103:ADB105)</f>
        <v>0</v>
      </c>
      <c r="ADC102" s="110">
        <f t="shared" si="2885"/>
        <v>0</v>
      </c>
      <c r="ADD102" s="110">
        <f t="shared" si="2885"/>
        <v>0</v>
      </c>
      <c r="ADE102" s="110">
        <f t="shared" si="2885"/>
        <v>0</v>
      </c>
      <c r="ADF102" s="110">
        <f t="shared" si="2885"/>
        <v>0</v>
      </c>
      <c r="ADG102" s="110">
        <f t="shared" si="2885"/>
        <v>0</v>
      </c>
      <c r="ADH102" s="110">
        <f t="shared" si="2885"/>
        <v>0</v>
      </c>
      <c r="ADI102" s="110">
        <f t="shared" si="2885"/>
        <v>0</v>
      </c>
      <c r="ADJ102" s="110">
        <f t="shared" si="2885"/>
        <v>0</v>
      </c>
      <c r="ADK102" s="110">
        <f t="shared" si="2885"/>
        <v>0</v>
      </c>
      <c r="ADL102" s="110">
        <f t="shared" si="2885"/>
        <v>0</v>
      </c>
      <c r="ADM102" s="110">
        <f t="shared" si="2885"/>
        <v>0</v>
      </c>
      <c r="ADN102" s="110">
        <f t="shared" si="2885"/>
        <v>0</v>
      </c>
      <c r="ADO102" s="110">
        <f>SUM(ADO103:ADO105)</f>
        <v>0</v>
      </c>
      <c r="ADQ102" s="110">
        <f t="shared" ref="ADQ102:AEC102" si="2886">SUM(ADQ103:ADQ105)</f>
        <v>0</v>
      </c>
      <c r="ADR102" s="110">
        <f t="shared" si="2886"/>
        <v>0</v>
      </c>
      <c r="ADS102" s="110">
        <f t="shared" si="2886"/>
        <v>0</v>
      </c>
      <c r="ADT102" s="110">
        <f t="shared" si="2886"/>
        <v>0</v>
      </c>
      <c r="ADU102" s="110">
        <f t="shared" si="2886"/>
        <v>0</v>
      </c>
      <c r="ADV102" s="110">
        <f t="shared" si="2886"/>
        <v>0</v>
      </c>
      <c r="ADW102" s="110">
        <f t="shared" si="2886"/>
        <v>0</v>
      </c>
      <c r="ADX102" s="110">
        <f t="shared" si="2886"/>
        <v>0</v>
      </c>
      <c r="ADY102" s="110">
        <f t="shared" si="2886"/>
        <v>0</v>
      </c>
      <c r="ADZ102" s="110">
        <f t="shared" si="2886"/>
        <v>0</v>
      </c>
      <c r="AEA102" s="110">
        <f t="shared" si="2886"/>
        <v>0</v>
      </c>
      <c r="AEB102" s="110">
        <f t="shared" si="2886"/>
        <v>0</v>
      </c>
      <c r="AEC102" s="110">
        <f t="shared" si="2886"/>
        <v>0</v>
      </c>
      <c r="AED102" s="110">
        <f>SUM(AED103:AED105)</f>
        <v>0</v>
      </c>
      <c r="AEF102" s="110">
        <f t="shared" ref="AEF102:AER102" si="2887">SUM(AEF103:AEF105)</f>
        <v>0</v>
      </c>
      <c r="AEG102" s="110">
        <f t="shared" si="2887"/>
        <v>0</v>
      </c>
      <c r="AEH102" s="110">
        <f t="shared" si="2887"/>
        <v>0</v>
      </c>
      <c r="AEI102" s="110">
        <f t="shared" si="2887"/>
        <v>0</v>
      </c>
      <c r="AEJ102" s="110">
        <f t="shared" si="2887"/>
        <v>0</v>
      </c>
      <c r="AEK102" s="110">
        <f t="shared" si="2887"/>
        <v>0</v>
      </c>
      <c r="AEL102" s="110">
        <f t="shared" si="2887"/>
        <v>0</v>
      </c>
      <c r="AEM102" s="110">
        <f t="shared" si="2887"/>
        <v>0</v>
      </c>
      <c r="AEN102" s="110">
        <f t="shared" si="2887"/>
        <v>0</v>
      </c>
      <c r="AEO102" s="110">
        <f t="shared" si="2887"/>
        <v>0</v>
      </c>
      <c r="AEP102" s="110">
        <f t="shared" si="2887"/>
        <v>0</v>
      </c>
      <c r="AEQ102" s="110">
        <f t="shared" si="2887"/>
        <v>0</v>
      </c>
      <c r="AER102" s="110">
        <f t="shared" si="2887"/>
        <v>0</v>
      </c>
      <c r="AES102" s="110">
        <f>SUM(AES103:AES105)</f>
        <v>0</v>
      </c>
      <c r="AEU102" s="110">
        <f t="shared" ref="AEU102:AFG102" si="2888">SUM(AEU103:AEU105)</f>
        <v>0</v>
      </c>
      <c r="AEV102" s="110">
        <f t="shared" si="2888"/>
        <v>0</v>
      </c>
      <c r="AEW102" s="110">
        <f t="shared" si="2888"/>
        <v>0</v>
      </c>
      <c r="AEX102" s="110">
        <f t="shared" si="2888"/>
        <v>0</v>
      </c>
      <c r="AEY102" s="110">
        <f t="shared" si="2888"/>
        <v>0</v>
      </c>
      <c r="AEZ102" s="110">
        <f t="shared" si="2888"/>
        <v>0</v>
      </c>
      <c r="AFA102" s="110">
        <f t="shared" si="2888"/>
        <v>0</v>
      </c>
      <c r="AFB102" s="110">
        <f t="shared" si="2888"/>
        <v>0</v>
      </c>
      <c r="AFC102" s="110">
        <f t="shared" si="2888"/>
        <v>0</v>
      </c>
      <c r="AFD102" s="110">
        <f t="shared" si="2888"/>
        <v>0</v>
      </c>
      <c r="AFE102" s="110">
        <f t="shared" si="2888"/>
        <v>0</v>
      </c>
      <c r="AFF102" s="110">
        <f t="shared" si="2888"/>
        <v>0</v>
      </c>
      <c r="AFG102" s="110">
        <f t="shared" si="2888"/>
        <v>0</v>
      </c>
      <c r="AFH102" s="110">
        <f>SUM(AFH103:AFH105)</f>
        <v>0</v>
      </c>
      <c r="AFJ102" s="110">
        <f t="shared" ref="AFJ102:AFV102" si="2889">SUM(AFJ103:AFJ105)</f>
        <v>0</v>
      </c>
      <c r="AFK102" s="110">
        <f t="shared" si="2889"/>
        <v>0</v>
      </c>
      <c r="AFL102" s="110">
        <f t="shared" si="2889"/>
        <v>0</v>
      </c>
      <c r="AFM102" s="110">
        <f t="shared" si="2889"/>
        <v>0</v>
      </c>
      <c r="AFN102" s="110">
        <f t="shared" si="2889"/>
        <v>0</v>
      </c>
      <c r="AFO102" s="110">
        <f t="shared" si="2889"/>
        <v>0</v>
      </c>
      <c r="AFP102" s="110">
        <f t="shared" si="2889"/>
        <v>0</v>
      </c>
      <c r="AFQ102" s="110">
        <f t="shared" si="2889"/>
        <v>0</v>
      </c>
      <c r="AFR102" s="110">
        <f t="shared" si="2889"/>
        <v>0</v>
      </c>
      <c r="AFS102" s="110">
        <f t="shared" si="2889"/>
        <v>0</v>
      </c>
      <c r="AFT102" s="110">
        <f t="shared" si="2889"/>
        <v>0</v>
      </c>
      <c r="AFU102" s="110">
        <f t="shared" si="2889"/>
        <v>0</v>
      </c>
      <c r="AFV102" s="110">
        <f t="shared" si="2889"/>
        <v>0</v>
      </c>
      <c r="AFW102" s="110">
        <f>SUM(AFW103:AFW105)</f>
        <v>0</v>
      </c>
      <c r="AFY102" s="110">
        <f t="shared" ref="AFY102:AGK102" si="2890">SUM(AFY103:AFY105)</f>
        <v>0</v>
      </c>
      <c r="AFZ102" s="110">
        <f t="shared" si="2890"/>
        <v>0</v>
      </c>
      <c r="AGA102" s="110">
        <f t="shared" si="2890"/>
        <v>0</v>
      </c>
      <c r="AGB102" s="110">
        <f t="shared" si="2890"/>
        <v>0</v>
      </c>
      <c r="AGC102" s="110">
        <f t="shared" si="2890"/>
        <v>0</v>
      </c>
      <c r="AGD102" s="110">
        <f t="shared" si="2890"/>
        <v>0</v>
      </c>
      <c r="AGE102" s="110">
        <f t="shared" si="2890"/>
        <v>0</v>
      </c>
      <c r="AGF102" s="110">
        <f t="shared" si="2890"/>
        <v>0</v>
      </c>
      <c r="AGG102" s="110">
        <f t="shared" si="2890"/>
        <v>0</v>
      </c>
      <c r="AGH102" s="110">
        <f t="shared" si="2890"/>
        <v>0</v>
      </c>
      <c r="AGI102" s="110">
        <f t="shared" si="2890"/>
        <v>0</v>
      </c>
      <c r="AGJ102" s="110">
        <f t="shared" si="2890"/>
        <v>0</v>
      </c>
      <c r="AGK102" s="110">
        <f t="shared" si="2890"/>
        <v>0</v>
      </c>
      <c r="AGL102" s="110">
        <f>SUM(AGL103:AGL105)</f>
        <v>0</v>
      </c>
      <c r="AGN102" s="110">
        <f t="shared" ref="AGN102:AGZ102" si="2891">SUM(AGN103:AGN105)</f>
        <v>0</v>
      </c>
      <c r="AGO102" s="110">
        <f t="shared" si="2891"/>
        <v>0</v>
      </c>
      <c r="AGP102" s="110">
        <f t="shared" si="2891"/>
        <v>0</v>
      </c>
      <c r="AGQ102" s="110">
        <f t="shared" si="2891"/>
        <v>0</v>
      </c>
      <c r="AGR102" s="110">
        <f t="shared" si="2891"/>
        <v>0</v>
      </c>
      <c r="AGS102" s="110">
        <f t="shared" si="2891"/>
        <v>0</v>
      </c>
      <c r="AGT102" s="110">
        <f t="shared" si="2891"/>
        <v>0</v>
      </c>
      <c r="AGU102" s="110">
        <f t="shared" si="2891"/>
        <v>0</v>
      </c>
      <c r="AGV102" s="110">
        <f t="shared" si="2891"/>
        <v>0</v>
      </c>
      <c r="AGW102" s="110">
        <f t="shared" si="2891"/>
        <v>0</v>
      </c>
      <c r="AGX102" s="110">
        <f t="shared" si="2891"/>
        <v>0</v>
      </c>
      <c r="AGY102" s="110">
        <f t="shared" si="2891"/>
        <v>0</v>
      </c>
      <c r="AGZ102" s="110">
        <f t="shared" si="2891"/>
        <v>0</v>
      </c>
      <c r="AHA102" s="110">
        <f>SUM(AHA103:AHA105)</f>
        <v>0</v>
      </c>
      <c r="AHC102" s="110">
        <f t="shared" ref="AHC102:AHO102" si="2892">SUM(AHC103:AHC105)</f>
        <v>0</v>
      </c>
      <c r="AHD102" s="110">
        <f t="shared" si="2892"/>
        <v>0</v>
      </c>
      <c r="AHE102" s="110">
        <f t="shared" si="2892"/>
        <v>0</v>
      </c>
      <c r="AHF102" s="110">
        <f t="shared" si="2892"/>
        <v>0</v>
      </c>
      <c r="AHG102" s="110">
        <f t="shared" si="2892"/>
        <v>0</v>
      </c>
      <c r="AHH102" s="110">
        <f t="shared" si="2892"/>
        <v>0</v>
      </c>
      <c r="AHI102" s="110">
        <f t="shared" si="2892"/>
        <v>0</v>
      </c>
      <c r="AHJ102" s="110">
        <f t="shared" si="2892"/>
        <v>0</v>
      </c>
      <c r="AHK102" s="110">
        <f t="shared" si="2892"/>
        <v>0</v>
      </c>
      <c r="AHL102" s="110">
        <f t="shared" si="2892"/>
        <v>0</v>
      </c>
      <c r="AHM102" s="110">
        <f t="shared" si="2892"/>
        <v>0</v>
      </c>
      <c r="AHN102" s="110">
        <f t="shared" si="2892"/>
        <v>0</v>
      </c>
      <c r="AHO102" s="110">
        <f t="shared" si="2892"/>
        <v>0</v>
      </c>
      <c r="AHP102" s="110">
        <f>SUM(AHP103:AHP105)</f>
        <v>0</v>
      </c>
      <c r="AHR102" s="110">
        <f t="shared" ref="AHR102:AID102" si="2893">SUM(AHR103:AHR105)</f>
        <v>0</v>
      </c>
      <c r="AHS102" s="110">
        <f t="shared" si="2893"/>
        <v>0</v>
      </c>
      <c r="AHT102" s="110">
        <f t="shared" si="2893"/>
        <v>0</v>
      </c>
      <c r="AHU102" s="110">
        <f t="shared" si="2893"/>
        <v>0</v>
      </c>
      <c r="AHV102" s="110">
        <f t="shared" si="2893"/>
        <v>0</v>
      </c>
      <c r="AHW102" s="110">
        <f t="shared" si="2893"/>
        <v>0</v>
      </c>
      <c r="AHX102" s="110">
        <f t="shared" si="2893"/>
        <v>0</v>
      </c>
      <c r="AHY102" s="110">
        <f t="shared" si="2893"/>
        <v>0</v>
      </c>
      <c r="AHZ102" s="110">
        <f t="shared" si="2893"/>
        <v>0</v>
      </c>
      <c r="AIA102" s="110">
        <f t="shared" si="2893"/>
        <v>0</v>
      </c>
      <c r="AIB102" s="110">
        <f t="shared" si="2893"/>
        <v>0</v>
      </c>
      <c r="AIC102" s="110">
        <f t="shared" si="2893"/>
        <v>0</v>
      </c>
      <c r="AID102" s="110">
        <f t="shared" si="2893"/>
        <v>0</v>
      </c>
      <c r="AIE102" s="110">
        <f>SUM(AIE103:AIE105)</f>
        <v>0</v>
      </c>
    </row>
    <row r="103" spans="1:915" ht="28.8" x14ac:dyDescent="0.3">
      <c r="A103" s="87" t="s">
        <v>130</v>
      </c>
      <c r="B103" s="88" t="s">
        <v>131</v>
      </c>
      <c r="C103" s="437"/>
      <c r="D103" s="438"/>
      <c r="E103" s="438"/>
      <c r="F103" s="438"/>
      <c r="G103" s="111">
        <f t="shared" ref="G103:G105" si="2894">C103+D103-E103+F103</f>
        <v>0</v>
      </c>
      <c r="H103" s="438"/>
      <c r="I103" s="438"/>
      <c r="J103" s="438"/>
      <c r="K103" s="438"/>
      <c r="L103" s="438"/>
      <c r="M103" s="438"/>
      <c r="N103" s="111">
        <f>H103+I103-J103+K103-L103+M103</f>
        <v>0</v>
      </c>
      <c r="O103" s="438"/>
      <c r="P103" s="438"/>
      <c r="Q103" s="438"/>
      <c r="R103" s="438"/>
      <c r="S103" s="438"/>
      <c r="T103" s="438"/>
      <c r="U103" s="111">
        <f t="shared" ref="U103:U105" si="2895">Q103+R103-S103+T103</f>
        <v>0</v>
      </c>
      <c r="V103" s="438"/>
      <c r="W103" s="438"/>
      <c r="X103" s="438"/>
      <c r="Y103" s="438"/>
      <c r="Z103" s="438"/>
      <c r="AA103" s="438"/>
      <c r="AB103" s="111">
        <f>V103+W103-X103+Y103-Z103+AA103</f>
        <v>0</v>
      </c>
      <c r="AC103" s="438"/>
      <c r="AD103" s="438"/>
      <c r="AF103" s="438"/>
      <c r="AG103" s="438"/>
      <c r="AH103" s="438"/>
      <c r="AI103" s="438"/>
      <c r="AJ103" s="111">
        <f t="shared" ref="AJ103:AJ105" si="2896">AF103+AG103-AH103+AI103</f>
        <v>0</v>
      </c>
      <c r="AK103" s="438"/>
      <c r="AL103" s="438"/>
      <c r="AM103" s="438"/>
      <c r="AN103" s="438"/>
      <c r="AO103" s="438"/>
      <c r="AP103" s="438"/>
      <c r="AQ103" s="111">
        <f>AK103+AL103-AM103+AN103-AO103+AP103</f>
        <v>0</v>
      </c>
      <c r="AR103" s="438"/>
      <c r="AS103" s="438"/>
      <c r="AU103" s="438"/>
      <c r="AV103" s="438"/>
      <c r="AW103" s="438"/>
      <c r="AX103" s="438"/>
      <c r="AY103" s="111">
        <f t="shared" ref="AY103:AY105" si="2897">AU103+AV103-AW103+AX103</f>
        <v>0</v>
      </c>
      <c r="AZ103" s="438"/>
      <c r="BA103" s="438"/>
      <c r="BB103" s="438"/>
      <c r="BC103" s="438"/>
      <c r="BD103" s="438"/>
      <c r="BE103" s="438"/>
      <c r="BF103" s="111">
        <f>AZ103+BA103-BB103+BC103-BD103+BE103</f>
        <v>0</v>
      </c>
      <c r="BG103" s="438"/>
      <c r="BH103" s="438"/>
      <c r="BJ103" s="438"/>
      <c r="BK103" s="438"/>
      <c r="BL103" s="438"/>
      <c r="BM103" s="438"/>
      <c r="BN103" s="111">
        <f t="shared" ref="BN103:BN105" si="2898">BJ103+BK103-BL103+BM103</f>
        <v>0</v>
      </c>
      <c r="BO103" s="438"/>
      <c r="BP103" s="438"/>
      <c r="BQ103" s="438"/>
      <c r="BR103" s="438"/>
      <c r="BS103" s="438"/>
      <c r="BT103" s="438"/>
      <c r="BU103" s="111">
        <f>BO103+BP103-BQ103+BR103-BS103+BT103</f>
        <v>0</v>
      </c>
      <c r="BV103" s="438"/>
      <c r="BW103" s="438"/>
      <c r="BY103" s="438"/>
      <c r="BZ103" s="438"/>
      <c r="CA103" s="438"/>
      <c r="CB103" s="438"/>
      <c r="CC103" s="111">
        <f t="shared" ref="CC103:CC105" si="2899">BY103+BZ103-CA103+CB103</f>
        <v>0</v>
      </c>
      <c r="CD103" s="438"/>
      <c r="CE103" s="438"/>
      <c r="CF103" s="438"/>
      <c r="CG103" s="438"/>
      <c r="CH103" s="438"/>
      <c r="CI103" s="438"/>
      <c r="CJ103" s="111">
        <f>CD103+CE103-CF103+CG103-CH103+CI103</f>
        <v>0</v>
      </c>
      <c r="CK103" s="438"/>
      <c r="CL103" s="438"/>
      <c r="CN103" s="438"/>
      <c r="CO103" s="438"/>
      <c r="CP103" s="438"/>
      <c r="CQ103" s="438"/>
      <c r="CR103" s="111">
        <f t="shared" ref="CR103:CR105" si="2900">CN103+CO103-CP103+CQ103</f>
        <v>0</v>
      </c>
      <c r="CS103" s="438"/>
      <c r="CT103" s="438"/>
      <c r="CU103" s="438"/>
      <c r="CV103" s="438"/>
      <c r="CW103" s="438"/>
      <c r="CX103" s="438"/>
      <c r="CY103" s="111">
        <f>CS103+CT103-CU103+CV103-CW103+CX103</f>
        <v>0</v>
      </c>
      <c r="CZ103" s="438"/>
      <c r="DA103" s="438"/>
      <c r="DC103" s="438"/>
      <c r="DD103" s="438"/>
      <c r="DE103" s="438"/>
      <c r="DF103" s="438"/>
      <c r="DG103" s="111">
        <f t="shared" ref="DG103:DG105" si="2901">DC103+DD103-DE103+DF103</f>
        <v>0</v>
      </c>
      <c r="DH103" s="438"/>
      <c r="DI103" s="438"/>
      <c r="DJ103" s="438"/>
      <c r="DK103" s="438"/>
      <c r="DL103" s="438"/>
      <c r="DM103" s="438"/>
      <c r="DN103" s="111">
        <f>DH103+DI103-DJ103+DK103-DL103+DM103</f>
        <v>0</v>
      </c>
      <c r="DO103" s="438"/>
      <c r="DP103" s="438"/>
      <c r="DR103" s="438"/>
      <c r="DS103" s="438"/>
      <c r="DT103" s="438"/>
      <c r="DU103" s="438"/>
      <c r="DV103" s="111">
        <f t="shared" ref="DV103:DV105" si="2902">DR103+DS103-DT103+DU103</f>
        <v>0</v>
      </c>
      <c r="DW103" s="438"/>
      <c r="DX103" s="438"/>
      <c r="DY103" s="438"/>
      <c r="DZ103" s="438"/>
      <c r="EA103" s="438"/>
      <c r="EB103" s="438"/>
      <c r="EC103" s="111">
        <f>DW103+DX103-DY103+DZ103-EA103+EB103</f>
        <v>0</v>
      </c>
      <c r="ED103" s="438"/>
      <c r="EE103" s="438"/>
      <c r="EG103" s="438"/>
      <c r="EH103" s="438"/>
      <c r="EI103" s="438"/>
      <c r="EJ103" s="438"/>
      <c r="EK103" s="111">
        <f t="shared" ref="EK103:EK105" si="2903">EG103+EH103-EI103+EJ103</f>
        <v>0</v>
      </c>
      <c r="EL103" s="438"/>
      <c r="EM103" s="438"/>
      <c r="EN103" s="438"/>
      <c r="EO103" s="438"/>
      <c r="EP103" s="438"/>
      <c r="EQ103" s="438"/>
      <c r="ER103" s="111">
        <f>EL103+EM103-EN103+EO103-EP103+EQ103</f>
        <v>0</v>
      </c>
      <c r="ES103" s="438"/>
      <c r="ET103" s="438"/>
      <c r="EV103" s="438"/>
      <c r="EW103" s="438"/>
      <c r="EX103" s="438"/>
      <c r="EY103" s="438"/>
      <c r="EZ103" s="111">
        <f t="shared" ref="EZ103:EZ105" si="2904">EV103+EW103-EX103+EY103</f>
        <v>0</v>
      </c>
      <c r="FA103" s="438"/>
      <c r="FB103" s="438"/>
      <c r="FC103" s="438"/>
      <c r="FD103" s="438"/>
      <c r="FE103" s="438"/>
      <c r="FF103" s="438"/>
      <c r="FG103" s="111">
        <f>FA103+FB103-FC103+FD103-FE103+FF103</f>
        <v>0</v>
      </c>
      <c r="FH103" s="438"/>
      <c r="FI103" s="438"/>
      <c r="FK103" s="438"/>
      <c r="FL103" s="438"/>
      <c r="FM103" s="438"/>
      <c r="FN103" s="438"/>
      <c r="FO103" s="111">
        <f t="shared" ref="FO103:FO105" si="2905">FK103+FL103-FM103+FN103</f>
        <v>0</v>
      </c>
      <c r="FP103" s="438"/>
      <c r="FQ103" s="438"/>
      <c r="FR103" s="438"/>
      <c r="FS103" s="438"/>
      <c r="FT103" s="438"/>
      <c r="FU103" s="438"/>
      <c r="FV103" s="111">
        <f>FP103+FQ103-FR103+FS103-FT103+FU103</f>
        <v>0</v>
      </c>
      <c r="FW103" s="438"/>
      <c r="FX103" s="438"/>
      <c r="FZ103" s="438"/>
      <c r="GA103" s="438"/>
      <c r="GB103" s="438"/>
      <c r="GC103" s="438"/>
      <c r="GD103" s="111">
        <f t="shared" ref="GD103:GD105" si="2906">FZ103+GA103-GB103+GC103</f>
        <v>0</v>
      </c>
      <c r="GE103" s="438"/>
      <c r="GF103" s="438"/>
      <c r="GG103" s="438"/>
      <c r="GH103" s="438"/>
      <c r="GI103" s="438"/>
      <c r="GJ103" s="438"/>
      <c r="GK103" s="111">
        <f>GE103+GF103-GG103+GH103-GI103+GJ103</f>
        <v>0</v>
      </c>
      <c r="GL103" s="438"/>
      <c r="GM103" s="438"/>
      <c r="GO103" s="438"/>
      <c r="GP103" s="438"/>
      <c r="GQ103" s="438"/>
      <c r="GR103" s="438"/>
      <c r="GS103" s="111">
        <f t="shared" ref="GS103:GS105" si="2907">GO103+GP103-GQ103+GR103</f>
        <v>0</v>
      </c>
      <c r="GT103" s="438"/>
      <c r="GU103" s="438"/>
      <c r="GV103" s="438"/>
      <c r="GW103" s="438"/>
      <c r="GX103" s="438"/>
      <c r="GY103" s="438"/>
      <c r="GZ103" s="111">
        <f>GT103+GU103-GV103+GW103-GX103+GY103</f>
        <v>0</v>
      </c>
      <c r="HA103" s="438"/>
      <c r="HB103" s="438"/>
      <c r="HD103" s="438"/>
      <c r="HE103" s="438"/>
      <c r="HF103" s="438"/>
      <c r="HG103" s="438"/>
      <c r="HH103" s="111">
        <f t="shared" ref="HH103:HH105" si="2908">HD103+HE103-HF103+HG103</f>
        <v>0</v>
      </c>
      <c r="HI103" s="438"/>
      <c r="HJ103" s="438"/>
      <c r="HK103" s="438"/>
      <c r="HL103" s="438"/>
      <c r="HM103" s="438"/>
      <c r="HN103" s="438"/>
      <c r="HO103" s="111">
        <f>HI103+HJ103-HK103+HL103-HM103+HN103</f>
        <v>0</v>
      </c>
      <c r="HP103" s="438"/>
      <c r="HQ103" s="438"/>
      <c r="HS103" s="438"/>
      <c r="HT103" s="438"/>
      <c r="HU103" s="438"/>
      <c r="HV103" s="438"/>
      <c r="HW103" s="111">
        <f t="shared" ref="HW103:HW105" si="2909">HS103+HT103-HU103+HV103</f>
        <v>0</v>
      </c>
      <c r="HX103" s="438"/>
      <c r="HY103" s="438"/>
      <c r="HZ103" s="438"/>
      <c r="IA103" s="438"/>
      <c r="IB103" s="438"/>
      <c r="IC103" s="438"/>
      <c r="ID103" s="111">
        <f>HX103+HY103-HZ103+IA103-IB103+IC103</f>
        <v>0</v>
      </c>
      <c r="IE103" s="438"/>
      <c r="IF103" s="438"/>
      <c r="IH103" s="438"/>
      <c r="II103" s="438"/>
      <c r="IJ103" s="438"/>
      <c r="IK103" s="438"/>
      <c r="IL103" s="111">
        <f t="shared" ref="IL103:IL105" si="2910">IH103+II103-IJ103+IK103</f>
        <v>0</v>
      </c>
      <c r="IM103" s="438"/>
      <c r="IN103" s="438"/>
      <c r="IO103" s="438"/>
      <c r="IP103" s="438"/>
      <c r="IQ103" s="438"/>
      <c r="IR103" s="438"/>
      <c r="IS103" s="111">
        <f>IM103+IN103-IO103+IP103-IQ103+IR103</f>
        <v>0</v>
      </c>
      <c r="IT103" s="438"/>
      <c r="IU103" s="438"/>
      <c r="IW103" s="438"/>
      <c r="IX103" s="438"/>
      <c r="IY103" s="438"/>
      <c r="IZ103" s="438"/>
      <c r="JA103" s="111">
        <f t="shared" ref="JA103:JA105" si="2911">IW103+IX103-IY103+IZ103</f>
        <v>0</v>
      </c>
      <c r="JB103" s="438"/>
      <c r="JC103" s="438"/>
      <c r="JD103" s="438"/>
      <c r="JE103" s="438"/>
      <c r="JF103" s="438"/>
      <c r="JG103" s="438"/>
      <c r="JH103" s="111">
        <f>JB103+JC103-JD103+JE103-JF103+JG103</f>
        <v>0</v>
      </c>
      <c r="JI103" s="438"/>
      <c r="JJ103" s="438"/>
      <c r="JL103" s="438"/>
      <c r="JM103" s="438"/>
      <c r="JN103" s="438"/>
      <c r="JO103" s="438"/>
      <c r="JP103" s="111">
        <f t="shared" ref="JP103:JP105" si="2912">JL103+JM103-JN103+JO103</f>
        <v>0</v>
      </c>
      <c r="JQ103" s="438"/>
      <c r="JR103" s="438"/>
      <c r="JS103" s="438"/>
      <c r="JT103" s="438"/>
      <c r="JU103" s="438"/>
      <c r="JV103" s="438"/>
      <c r="JW103" s="111">
        <f>JQ103+JR103-JS103+JT103-JU103+JV103</f>
        <v>0</v>
      </c>
      <c r="JX103" s="438"/>
      <c r="JY103" s="438"/>
      <c r="KA103" s="438"/>
      <c r="KB103" s="438"/>
      <c r="KC103" s="438"/>
      <c r="KD103" s="438"/>
      <c r="KE103" s="111">
        <f t="shared" ref="KE103:KE105" si="2913">KA103+KB103-KC103+KD103</f>
        <v>0</v>
      </c>
      <c r="KF103" s="438"/>
      <c r="KG103" s="438"/>
      <c r="KH103" s="438"/>
      <c r="KI103" s="438"/>
      <c r="KJ103" s="438"/>
      <c r="KK103" s="438"/>
      <c r="KL103" s="111">
        <f>KF103+KG103-KH103+KI103-KJ103+KK103</f>
        <v>0</v>
      </c>
      <c r="KM103" s="438"/>
      <c r="KN103" s="438"/>
      <c r="KP103" s="438"/>
      <c r="KQ103" s="438"/>
      <c r="KR103" s="438"/>
      <c r="KS103" s="438"/>
      <c r="KT103" s="111">
        <f t="shared" ref="KT103:KT105" si="2914">KP103+KQ103-KR103+KS103</f>
        <v>0</v>
      </c>
      <c r="KU103" s="438"/>
      <c r="KV103" s="438"/>
      <c r="KW103" s="438"/>
      <c r="KX103" s="438"/>
      <c r="KY103" s="438"/>
      <c r="KZ103" s="438"/>
      <c r="LA103" s="111">
        <f>KU103+KV103-KW103+KX103-KY103+KZ103</f>
        <v>0</v>
      </c>
      <c r="LB103" s="438"/>
      <c r="LC103" s="438"/>
      <c r="LE103" s="438"/>
      <c r="LF103" s="438"/>
      <c r="LG103" s="438"/>
      <c r="LH103" s="438"/>
      <c r="LI103" s="111">
        <f t="shared" ref="LI103:LI105" si="2915">LE103+LF103-LG103+LH103</f>
        <v>0</v>
      </c>
      <c r="LJ103" s="438"/>
      <c r="LK103" s="438"/>
      <c r="LL103" s="438"/>
      <c r="LM103" s="438"/>
      <c r="LN103" s="438"/>
      <c r="LO103" s="438"/>
      <c r="LP103" s="111">
        <f>LJ103+LK103-LL103+LM103-LN103+LO103</f>
        <v>0</v>
      </c>
      <c r="LQ103" s="438"/>
      <c r="LR103" s="438"/>
      <c r="LT103" s="438"/>
      <c r="LU103" s="438"/>
      <c r="LV103" s="438"/>
      <c r="LW103" s="438"/>
      <c r="LX103" s="111">
        <f t="shared" ref="LX103:LX105" si="2916">LT103+LU103-LV103+LW103</f>
        <v>0</v>
      </c>
      <c r="LY103" s="438"/>
      <c r="LZ103" s="438"/>
      <c r="MA103" s="438"/>
      <c r="MB103" s="438"/>
      <c r="MC103" s="438"/>
      <c r="MD103" s="438"/>
      <c r="ME103" s="111">
        <f>LY103+LZ103-MA103+MB103-MC103+MD103</f>
        <v>0</v>
      </c>
      <c r="MF103" s="438"/>
      <c r="MG103" s="438"/>
      <c r="MI103" s="438"/>
      <c r="MJ103" s="438"/>
      <c r="MK103" s="438"/>
      <c r="ML103" s="438"/>
      <c r="MM103" s="111">
        <f t="shared" ref="MM103:MM105" si="2917">MI103+MJ103-MK103+ML103</f>
        <v>0</v>
      </c>
      <c r="MN103" s="438"/>
      <c r="MO103" s="438"/>
      <c r="MP103" s="438"/>
      <c r="MQ103" s="438"/>
      <c r="MR103" s="438"/>
      <c r="MS103" s="438"/>
      <c r="MT103" s="111">
        <f>MN103+MO103-MP103+MQ103-MR103+MS103</f>
        <v>0</v>
      </c>
      <c r="MU103" s="438"/>
      <c r="MV103" s="438"/>
      <c r="MX103" s="438"/>
      <c r="MY103" s="438"/>
      <c r="MZ103" s="438"/>
      <c r="NA103" s="438"/>
      <c r="NB103" s="111">
        <f t="shared" ref="NB103:NB105" si="2918">MX103+MY103-MZ103+NA103</f>
        <v>0</v>
      </c>
      <c r="NC103" s="438"/>
      <c r="ND103" s="438"/>
      <c r="NE103" s="438"/>
      <c r="NF103" s="438"/>
      <c r="NG103" s="438"/>
      <c r="NH103" s="438"/>
      <c r="NI103" s="111">
        <f>NC103+ND103-NE103+NF103-NG103+NH103</f>
        <v>0</v>
      </c>
      <c r="NJ103" s="438"/>
      <c r="NK103" s="438"/>
      <c r="NM103" s="438"/>
      <c r="NN103" s="438"/>
      <c r="NO103" s="438"/>
      <c r="NP103" s="438"/>
      <c r="NQ103" s="111">
        <f t="shared" ref="NQ103:NQ105" si="2919">NM103+NN103-NO103+NP103</f>
        <v>0</v>
      </c>
      <c r="NR103" s="438"/>
      <c r="NS103" s="438"/>
      <c r="NT103" s="438"/>
      <c r="NU103" s="438"/>
      <c r="NV103" s="438"/>
      <c r="NW103" s="438"/>
      <c r="NX103" s="111">
        <f>NR103+NS103-NT103+NU103-NV103+NW103</f>
        <v>0</v>
      </c>
      <c r="NY103" s="438"/>
      <c r="NZ103" s="438"/>
      <c r="OB103" s="438"/>
      <c r="OC103" s="438"/>
      <c r="OD103" s="438"/>
      <c r="OE103" s="438"/>
      <c r="OF103" s="111">
        <f t="shared" ref="OF103:OF105" si="2920">OB103+OC103-OD103+OE103</f>
        <v>0</v>
      </c>
      <c r="OG103" s="438"/>
      <c r="OH103" s="438"/>
      <c r="OI103" s="438"/>
      <c r="OJ103" s="438"/>
      <c r="OK103" s="438"/>
      <c r="OL103" s="438"/>
      <c r="OM103" s="111">
        <f>OG103+OH103-OI103+OJ103-OK103+OL103</f>
        <v>0</v>
      </c>
      <c r="ON103" s="438"/>
      <c r="OO103" s="438"/>
      <c r="OQ103" s="438"/>
      <c r="OR103" s="438"/>
      <c r="OS103" s="438"/>
      <c r="OT103" s="438"/>
      <c r="OU103" s="111">
        <f t="shared" ref="OU103:OU105" si="2921">OQ103+OR103-OS103+OT103</f>
        <v>0</v>
      </c>
      <c r="OV103" s="438"/>
      <c r="OW103" s="438"/>
      <c r="OX103" s="438"/>
      <c r="OY103" s="438"/>
      <c r="OZ103" s="438"/>
      <c r="PA103" s="438"/>
      <c r="PB103" s="111">
        <f>OV103+OW103-OX103+OY103-OZ103+PA103</f>
        <v>0</v>
      </c>
      <c r="PC103" s="438"/>
      <c r="PD103" s="438"/>
      <c r="PF103" s="438"/>
      <c r="PG103" s="438"/>
      <c r="PH103" s="438"/>
      <c r="PI103" s="438"/>
      <c r="PJ103" s="111">
        <f t="shared" ref="PJ103:PJ105" si="2922">PF103+PG103-PH103+PI103</f>
        <v>0</v>
      </c>
      <c r="PK103" s="438"/>
      <c r="PL103" s="438"/>
      <c r="PM103" s="438"/>
      <c r="PN103" s="438"/>
      <c r="PO103" s="438"/>
      <c r="PP103" s="438"/>
      <c r="PQ103" s="111">
        <f>PK103+PL103-PM103+PN103-PO103+PP103</f>
        <v>0</v>
      </c>
      <c r="PR103" s="438"/>
      <c r="PS103" s="438"/>
      <c r="PU103" s="438"/>
      <c r="PV103" s="438"/>
      <c r="PW103" s="438"/>
      <c r="PX103" s="438"/>
      <c r="PY103" s="111">
        <f t="shared" ref="PY103:PY105" si="2923">PU103+PV103-PW103+PX103</f>
        <v>0</v>
      </c>
      <c r="PZ103" s="438"/>
      <c r="QA103" s="438"/>
      <c r="QB103" s="438"/>
      <c r="QC103" s="438"/>
      <c r="QD103" s="438"/>
      <c r="QE103" s="438"/>
      <c r="QF103" s="111">
        <f>PZ103+QA103-QB103+QC103-QD103+QE103</f>
        <v>0</v>
      </c>
      <c r="QG103" s="438"/>
      <c r="QH103" s="438"/>
      <c r="QJ103" s="438"/>
      <c r="QK103" s="438"/>
      <c r="QL103" s="438"/>
      <c r="QM103" s="438"/>
      <c r="QN103" s="111">
        <f t="shared" ref="QN103:QN105" si="2924">QJ103+QK103-QL103+QM103</f>
        <v>0</v>
      </c>
      <c r="QO103" s="438"/>
      <c r="QP103" s="438"/>
      <c r="QQ103" s="438"/>
      <c r="QR103" s="438"/>
      <c r="QS103" s="438"/>
      <c r="QT103" s="438"/>
      <c r="QU103" s="111">
        <f>QO103+QP103-QQ103+QR103-QS103+QT103</f>
        <v>0</v>
      </c>
      <c r="QV103" s="438"/>
      <c r="QW103" s="438"/>
      <c r="QY103" s="438"/>
      <c r="QZ103" s="438"/>
      <c r="RA103" s="438"/>
      <c r="RB103" s="438"/>
      <c r="RC103" s="111">
        <f t="shared" ref="RC103:RC105" si="2925">QY103+QZ103-RA103+RB103</f>
        <v>0</v>
      </c>
      <c r="RD103" s="438"/>
      <c r="RE103" s="438"/>
      <c r="RF103" s="438"/>
      <c r="RG103" s="438"/>
      <c r="RH103" s="438"/>
      <c r="RI103" s="438"/>
      <c r="RJ103" s="111">
        <f>RD103+RE103-RF103+RG103-RH103+RI103</f>
        <v>0</v>
      </c>
      <c r="RK103" s="438"/>
      <c r="RL103" s="438"/>
      <c r="RN103" s="438"/>
      <c r="RO103" s="438"/>
      <c r="RP103" s="438"/>
      <c r="RQ103" s="438"/>
      <c r="RR103" s="111">
        <f t="shared" ref="RR103:RR105" si="2926">RN103+RO103-RP103+RQ103</f>
        <v>0</v>
      </c>
      <c r="RS103" s="438"/>
      <c r="RT103" s="438"/>
      <c r="RU103" s="438"/>
      <c r="RV103" s="438"/>
      <c r="RW103" s="438"/>
      <c r="RX103" s="438"/>
      <c r="RY103" s="111">
        <f>RS103+RT103-RU103+RV103-RW103+RX103</f>
        <v>0</v>
      </c>
      <c r="RZ103" s="438"/>
      <c r="SA103" s="438"/>
      <c r="SC103" s="438"/>
      <c r="SD103" s="438"/>
      <c r="SE103" s="438"/>
      <c r="SF103" s="438"/>
      <c r="SG103" s="111">
        <f t="shared" ref="SG103:SG105" si="2927">SC103+SD103-SE103+SF103</f>
        <v>0</v>
      </c>
      <c r="SH103" s="438"/>
      <c r="SI103" s="438"/>
      <c r="SJ103" s="438"/>
      <c r="SK103" s="438"/>
      <c r="SL103" s="438"/>
      <c r="SM103" s="438"/>
      <c r="SN103" s="111">
        <f>SH103+SI103-SJ103+SK103-SL103+SM103</f>
        <v>0</v>
      </c>
      <c r="SO103" s="438"/>
      <c r="SP103" s="438"/>
      <c r="SR103" s="438"/>
      <c r="SS103" s="438"/>
      <c r="ST103" s="438"/>
      <c r="SU103" s="438"/>
      <c r="SV103" s="111">
        <f t="shared" ref="SV103:SV105" si="2928">SR103+SS103-ST103+SU103</f>
        <v>0</v>
      </c>
      <c r="SW103" s="438"/>
      <c r="SX103" s="438"/>
      <c r="SY103" s="438"/>
      <c r="SZ103" s="438"/>
      <c r="TA103" s="438"/>
      <c r="TB103" s="438"/>
      <c r="TC103" s="111">
        <f>SW103+SX103-SY103+SZ103-TA103+TB103</f>
        <v>0</v>
      </c>
      <c r="TD103" s="438"/>
      <c r="TE103" s="438"/>
      <c r="TG103" s="438"/>
      <c r="TH103" s="438"/>
      <c r="TI103" s="438"/>
      <c r="TJ103" s="438"/>
      <c r="TK103" s="111">
        <f t="shared" ref="TK103:TK105" si="2929">TG103+TH103-TI103+TJ103</f>
        <v>0</v>
      </c>
      <c r="TL103" s="438"/>
      <c r="TM103" s="438"/>
      <c r="TN103" s="438"/>
      <c r="TO103" s="438"/>
      <c r="TP103" s="438"/>
      <c r="TQ103" s="438"/>
      <c r="TR103" s="111">
        <f>TL103+TM103-TN103+TO103-TP103+TQ103</f>
        <v>0</v>
      </c>
      <c r="TS103" s="438"/>
      <c r="TT103" s="438"/>
      <c r="TV103" s="438"/>
      <c r="TW103" s="438"/>
      <c r="TX103" s="438"/>
      <c r="TY103" s="438"/>
      <c r="TZ103" s="111">
        <f t="shared" ref="TZ103:TZ105" si="2930">TV103+TW103-TX103+TY103</f>
        <v>0</v>
      </c>
      <c r="UA103" s="438"/>
      <c r="UB103" s="438"/>
      <c r="UC103" s="438"/>
      <c r="UD103" s="438"/>
      <c r="UE103" s="438"/>
      <c r="UF103" s="438"/>
      <c r="UG103" s="111">
        <f>UA103+UB103-UC103+UD103-UE103+UF103</f>
        <v>0</v>
      </c>
      <c r="UH103" s="438"/>
      <c r="UI103" s="438"/>
      <c r="UK103" s="438"/>
      <c r="UL103" s="438"/>
      <c r="UM103" s="438"/>
      <c r="UN103" s="438"/>
      <c r="UO103" s="111">
        <f t="shared" ref="UO103:UO105" si="2931">UK103+UL103-UM103+UN103</f>
        <v>0</v>
      </c>
      <c r="UP103" s="438"/>
      <c r="UQ103" s="438"/>
      <c r="UR103" s="438"/>
      <c r="US103" s="438"/>
      <c r="UT103" s="438"/>
      <c r="UU103" s="438"/>
      <c r="UV103" s="111">
        <f>UP103+UQ103-UR103+US103-UT103+UU103</f>
        <v>0</v>
      </c>
      <c r="UW103" s="438"/>
      <c r="UX103" s="438"/>
      <c r="UZ103" s="438"/>
      <c r="VA103" s="438"/>
      <c r="VB103" s="438"/>
      <c r="VC103" s="438"/>
      <c r="VD103" s="111">
        <f t="shared" ref="VD103:VD105" si="2932">UZ103+VA103-VB103+VC103</f>
        <v>0</v>
      </c>
      <c r="VE103" s="438"/>
      <c r="VF103" s="438"/>
      <c r="VG103" s="438"/>
      <c r="VH103" s="438"/>
      <c r="VI103" s="438"/>
      <c r="VJ103" s="438"/>
      <c r="VK103" s="111">
        <f>VE103+VF103-VG103+VH103-VI103+VJ103</f>
        <v>0</v>
      </c>
      <c r="VL103" s="438"/>
      <c r="VM103" s="438"/>
      <c r="VO103" s="438"/>
      <c r="VP103" s="438"/>
      <c r="VQ103" s="438"/>
      <c r="VR103" s="438"/>
      <c r="VS103" s="111">
        <f t="shared" ref="VS103:VS105" si="2933">VO103+VP103-VQ103+VR103</f>
        <v>0</v>
      </c>
      <c r="VT103" s="438"/>
      <c r="VU103" s="438"/>
      <c r="VV103" s="438"/>
      <c r="VW103" s="438"/>
      <c r="VX103" s="438"/>
      <c r="VY103" s="438"/>
      <c r="VZ103" s="111">
        <f>VT103+VU103-VV103+VW103-VX103+VY103</f>
        <v>0</v>
      </c>
      <c r="WA103" s="438"/>
      <c r="WB103" s="438"/>
      <c r="WD103" s="438"/>
      <c r="WE103" s="438"/>
      <c r="WF103" s="438"/>
      <c r="WG103" s="438"/>
      <c r="WH103" s="111">
        <f t="shared" ref="WH103:WH105" si="2934">WD103+WE103-WF103+WG103</f>
        <v>0</v>
      </c>
      <c r="WI103" s="438"/>
      <c r="WJ103" s="438"/>
      <c r="WK103" s="438"/>
      <c r="WL103" s="438"/>
      <c r="WM103" s="438"/>
      <c r="WN103" s="438"/>
      <c r="WO103" s="111">
        <f>WI103+WJ103-WK103+WL103-WM103+WN103</f>
        <v>0</v>
      </c>
      <c r="WP103" s="438"/>
      <c r="WQ103" s="438"/>
      <c r="WS103" s="438"/>
      <c r="WT103" s="438"/>
      <c r="WU103" s="438"/>
      <c r="WV103" s="438"/>
      <c r="WW103" s="111">
        <f t="shared" ref="WW103:WW105" si="2935">WS103+WT103-WU103+WV103</f>
        <v>0</v>
      </c>
      <c r="WX103" s="438"/>
      <c r="WY103" s="438"/>
      <c r="WZ103" s="438"/>
      <c r="XA103" s="438"/>
      <c r="XB103" s="438"/>
      <c r="XC103" s="438"/>
      <c r="XD103" s="111">
        <f>WX103+WY103-WZ103+XA103-XB103+XC103</f>
        <v>0</v>
      </c>
      <c r="XE103" s="438"/>
      <c r="XF103" s="438"/>
      <c r="XH103" s="438"/>
      <c r="XI103" s="438"/>
      <c r="XJ103" s="438"/>
      <c r="XK103" s="438"/>
      <c r="XL103" s="111">
        <f t="shared" ref="XL103:XL105" si="2936">XH103+XI103-XJ103+XK103</f>
        <v>0</v>
      </c>
      <c r="XM103" s="438"/>
      <c r="XN103" s="438"/>
      <c r="XO103" s="438"/>
      <c r="XP103" s="438"/>
      <c r="XQ103" s="438"/>
      <c r="XR103" s="438"/>
      <c r="XS103" s="111">
        <f>XM103+XN103-XO103+XP103-XQ103+XR103</f>
        <v>0</v>
      </c>
      <c r="XT103" s="438"/>
      <c r="XU103" s="438"/>
      <c r="XW103" s="438"/>
      <c r="XX103" s="438"/>
      <c r="XY103" s="438"/>
      <c r="XZ103" s="438"/>
      <c r="YA103" s="111">
        <f t="shared" ref="YA103:YA105" si="2937">XW103+XX103-XY103+XZ103</f>
        <v>0</v>
      </c>
      <c r="YB103" s="438"/>
      <c r="YC103" s="438"/>
      <c r="YD103" s="438"/>
      <c r="YE103" s="438"/>
      <c r="YF103" s="438"/>
      <c r="YG103" s="438"/>
      <c r="YH103" s="111">
        <f>YB103+YC103-YD103+YE103-YF103+YG103</f>
        <v>0</v>
      </c>
      <c r="YI103" s="438"/>
      <c r="YJ103" s="438"/>
      <c r="YL103" s="438"/>
      <c r="YM103" s="438"/>
      <c r="YN103" s="438"/>
      <c r="YO103" s="438"/>
      <c r="YP103" s="111">
        <f t="shared" ref="YP103:YP105" si="2938">YL103+YM103-YN103+YO103</f>
        <v>0</v>
      </c>
      <c r="YQ103" s="438"/>
      <c r="YR103" s="438"/>
      <c r="YS103" s="438"/>
      <c r="YT103" s="438"/>
      <c r="YU103" s="438"/>
      <c r="YV103" s="438"/>
      <c r="YW103" s="111">
        <f>YQ103+YR103-YS103+YT103-YU103+YV103</f>
        <v>0</v>
      </c>
      <c r="YX103" s="438"/>
      <c r="YY103" s="438"/>
      <c r="ZA103" s="438"/>
      <c r="ZB103" s="438"/>
      <c r="ZC103" s="438"/>
      <c r="ZD103" s="438"/>
      <c r="ZE103" s="111">
        <f t="shared" ref="ZE103:ZE105" si="2939">ZA103+ZB103-ZC103+ZD103</f>
        <v>0</v>
      </c>
      <c r="ZF103" s="438"/>
      <c r="ZG103" s="438"/>
      <c r="ZH103" s="438"/>
      <c r="ZI103" s="438"/>
      <c r="ZJ103" s="438"/>
      <c r="ZK103" s="438"/>
      <c r="ZL103" s="111">
        <f>ZF103+ZG103-ZH103+ZI103-ZJ103+ZK103</f>
        <v>0</v>
      </c>
      <c r="ZM103" s="438"/>
      <c r="ZN103" s="438"/>
      <c r="ZP103" s="438"/>
      <c r="ZQ103" s="438"/>
      <c r="ZR103" s="438"/>
      <c r="ZS103" s="438"/>
      <c r="ZT103" s="111">
        <f t="shared" ref="ZT103:ZT105" si="2940">ZP103+ZQ103-ZR103+ZS103</f>
        <v>0</v>
      </c>
      <c r="ZU103" s="438"/>
      <c r="ZV103" s="438"/>
      <c r="ZW103" s="438"/>
      <c r="ZX103" s="438"/>
      <c r="ZY103" s="438"/>
      <c r="ZZ103" s="438"/>
      <c r="AAA103" s="111">
        <f>ZU103+ZV103-ZW103+ZX103-ZY103+ZZ103</f>
        <v>0</v>
      </c>
      <c r="AAB103" s="438"/>
      <c r="AAC103" s="438"/>
      <c r="AAE103" s="438"/>
      <c r="AAF103" s="438"/>
      <c r="AAG103" s="438"/>
      <c r="AAH103" s="438"/>
      <c r="AAI103" s="111">
        <f t="shared" ref="AAI103:AAI105" si="2941">AAE103+AAF103-AAG103+AAH103</f>
        <v>0</v>
      </c>
      <c r="AAJ103" s="438"/>
      <c r="AAK103" s="438"/>
      <c r="AAL103" s="438"/>
      <c r="AAM103" s="438"/>
      <c r="AAN103" s="438"/>
      <c r="AAO103" s="438"/>
      <c r="AAP103" s="111">
        <f>AAJ103+AAK103-AAL103+AAM103-AAN103+AAO103</f>
        <v>0</v>
      </c>
      <c r="AAQ103" s="438"/>
      <c r="AAR103" s="438"/>
      <c r="AAT103" s="438"/>
      <c r="AAU103" s="438"/>
      <c r="AAV103" s="438"/>
      <c r="AAW103" s="438"/>
      <c r="AAX103" s="111">
        <f t="shared" ref="AAX103:AAX105" si="2942">AAT103+AAU103-AAV103+AAW103</f>
        <v>0</v>
      </c>
      <c r="AAY103" s="438"/>
      <c r="AAZ103" s="438"/>
      <c r="ABA103" s="438"/>
      <c r="ABB103" s="438"/>
      <c r="ABC103" s="438"/>
      <c r="ABD103" s="438"/>
      <c r="ABE103" s="111">
        <f>AAY103+AAZ103-ABA103+ABB103-ABC103+ABD103</f>
        <v>0</v>
      </c>
      <c r="ABF103" s="438"/>
      <c r="ABG103" s="438"/>
      <c r="ABI103" s="438"/>
      <c r="ABJ103" s="438"/>
      <c r="ABK103" s="438"/>
      <c r="ABL103" s="438"/>
      <c r="ABM103" s="111">
        <f t="shared" ref="ABM103:ABM105" si="2943">ABI103+ABJ103-ABK103+ABL103</f>
        <v>0</v>
      </c>
      <c r="ABN103" s="438"/>
      <c r="ABO103" s="438"/>
      <c r="ABP103" s="438"/>
      <c r="ABQ103" s="438"/>
      <c r="ABR103" s="438"/>
      <c r="ABS103" s="438"/>
      <c r="ABT103" s="111">
        <f>ABN103+ABO103-ABP103+ABQ103-ABR103+ABS103</f>
        <v>0</v>
      </c>
      <c r="ABU103" s="438"/>
      <c r="ABV103" s="438"/>
      <c r="ABX103" s="438"/>
      <c r="ABY103" s="438"/>
      <c r="ABZ103" s="438"/>
      <c r="ACA103" s="438"/>
      <c r="ACB103" s="111">
        <f t="shared" ref="ACB103:ACB105" si="2944">ABX103+ABY103-ABZ103+ACA103</f>
        <v>0</v>
      </c>
      <c r="ACC103" s="438"/>
      <c r="ACD103" s="438"/>
      <c r="ACE103" s="438"/>
      <c r="ACF103" s="438"/>
      <c r="ACG103" s="438"/>
      <c r="ACH103" s="438"/>
      <c r="ACI103" s="111">
        <f>ACC103+ACD103-ACE103+ACF103-ACG103+ACH103</f>
        <v>0</v>
      </c>
      <c r="ACJ103" s="438"/>
      <c r="ACK103" s="438"/>
      <c r="ACM103" s="438"/>
      <c r="ACN103" s="438"/>
      <c r="ACO103" s="438"/>
      <c r="ACP103" s="438"/>
      <c r="ACQ103" s="111">
        <f t="shared" ref="ACQ103:ACQ105" si="2945">ACM103+ACN103-ACO103+ACP103</f>
        <v>0</v>
      </c>
      <c r="ACR103" s="438"/>
      <c r="ACS103" s="438"/>
      <c r="ACT103" s="438"/>
      <c r="ACU103" s="438"/>
      <c r="ACV103" s="438"/>
      <c r="ACW103" s="438"/>
      <c r="ACX103" s="111">
        <f>ACR103+ACS103-ACT103+ACU103-ACV103+ACW103</f>
        <v>0</v>
      </c>
      <c r="ACY103" s="438"/>
      <c r="ACZ103" s="438"/>
      <c r="ADB103" s="438"/>
      <c r="ADC103" s="438"/>
      <c r="ADD103" s="438"/>
      <c r="ADE103" s="438"/>
      <c r="ADF103" s="111">
        <f t="shared" ref="ADF103:ADF105" si="2946">ADB103+ADC103-ADD103+ADE103</f>
        <v>0</v>
      </c>
      <c r="ADG103" s="438"/>
      <c r="ADH103" s="438"/>
      <c r="ADI103" s="438"/>
      <c r="ADJ103" s="438"/>
      <c r="ADK103" s="438"/>
      <c r="ADL103" s="438"/>
      <c r="ADM103" s="111">
        <f>ADG103+ADH103-ADI103+ADJ103-ADK103+ADL103</f>
        <v>0</v>
      </c>
      <c r="ADN103" s="438"/>
      <c r="ADO103" s="438"/>
      <c r="ADQ103" s="438"/>
      <c r="ADR103" s="438"/>
      <c r="ADS103" s="438"/>
      <c r="ADT103" s="438"/>
      <c r="ADU103" s="111">
        <f t="shared" ref="ADU103:ADU105" si="2947">ADQ103+ADR103-ADS103+ADT103</f>
        <v>0</v>
      </c>
      <c r="ADV103" s="438"/>
      <c r="ADW103" s="438"/>
      <c r="ADX103" s="438"/>
      <c r="ADY103" s="438"/>
      <c r="ADZ103" s="438"/>
      <c r="AEA103" s="438"/>
      <c r="AEB103" s="111">
        <f>ADV103+ADW103-ADX103+ADY103-ADZ103+AEA103</f>
        <v>0</v>
      </c>
      <c r="AEC103" s="438"/>
      <c r="AED103" s="438"/>
      <c r="AEF103" s="438"/>
      <c r="AEG103" s="438"/>
      <c r="AEH103" s="438"/>
      <c r="AEI103" s="438"/>
      <c r="AEJ103" s="111">
        <f t="shared" ref="AEJ103:AEJ105" si="2948">AEF103+AEG103-AEH103+AEI103</f>
        <v>0</v>
      </c>
      <c r="AEK103" s="438"/>
      <c r="AEL103" s="438"/>
      <c r="AEM103" s="438"/>
      <c r="AEN103" s="438"/>
      <c r="AEO103" s="438"/>
      <c r="AEP103" s="438"/>
      <c r="AEQ103" s="111">
        <f>AEK103+AEL103-AEM103+AEN103-AEO103+AEP103</f>
        <v>0</v>
      </c>
      <c r="AER103" s="438"/>
      <c r="AES103" s="438"/>
      <c r="AEU103" s="438"/>
      <c r="AEV103" s="438"/>
      <c r="AEW103" s="438"/>
      <c r="AEX103" s="438"/>
      <c r="AEY103" s="111">
        <f t="shared" ref="AEY103:AEY105" si="2949">AEU103+AEV103-AEW103+AEX103</f>
        <v>0</v>
      </c>
      <c r="AEZ103" s="438"/>
      <c r="AFA103" s="438"/>
      <c r="AFB103" s="438"/>
      <c r="AFC103" s="438"/>
      <c r="AFD103" s="438"/>
      <c r="AFE103" s="438"/>
      <c r="AFF103" s="111">
        <f>AEZ103+AFA103-AFB103+AFC103-AFD103+AFE103</f>
        <v>0</v>
      </c>
      <c r="AFG103" s="438"/>
      <c r="AFH103" s="438"/>
      <c r="AFJ103" s="438"/>
      <c r="AFK103" s="438"/>
      <c r="AFL103" s="438"/>
      <c r="AFM103" s="438"/>
      <c r="AFN103" s="111">
        <f t="shared" ref="AFN103:AFN105" si="2950">AFJ103+AFK103-AFL103+AFM103</f>
        <v>0</v>
      </c>
      <c r="AFO103" s="438"/>
      <c r="AFP103" s="438"/>
      <c r="AFQ103" s="438"/>
      <c r="AFR103" s="438"/>
      <c r="AFS103" s="438"/>
      <c r="AFT103" s="438"/>
      <c r="AFU103" s="111">
        <f>AFO103+AFP103-AFQ103+AFR103-AFS103+AFT103</f>
        <v>0</v>
      </c>
      <c r="AFV103" s="438"/>
      <c r="AFW103" s="438"/>
      <c r="AFY103" s="438"/>
      <c r="AFZ103" s="438"/>
      <c r="AGA103" s="438"/>
      <c r="AGB103" s="438"/>
      <c r="AGC103" s="111">
        <f t="shared" ref="AGC103:AGC105" si="2951">AFY103+AFZ103-AGA103+AGB103</f>
        <v>0</v>
      </c>
      <c r="AGD103" s="438"/>
      <c r="AGE103" s="438"/>
      <c r="AGF103" s="438"/>
      <c r="AGG103" s="438"/>
      <c r="AGH103" s="438"/>
      <c r="AGI103" s="438"/>
      <c r="AGJ103" s="111">
        <f>AGD103+AGE103-AGF103+AGG103-AGH103+AGI103</f>
        <v>0</v>
      </c>
      <c r="AGK103" s="438"/>
      <c r="AGL103" s="438"/>
      <c r="AGN103" s="438"/>
      <c r="AGO103" s="438"/>
      <c r="AGP103" s="438"/>
      <c r="AGQ103" s="438"/>
      <c r="AGR103" s="111">
        <f t="shared" ref="AGR103:AGR105" si="2952">AGN103+AGO103-AGP103+AGQ103</f>
        <v>0</v>
      </c>
      <c r="AGS103" s="438"/>
      <c r="AGT103" s="438"/>
      <c r="AGU103" s="438"/>
      <c r="AGV103" s="438"/>
      <c r="AGW103" s="438"/>
      <c r="AGX103" s="438"/>
      <c r="AGY103" s="111">
        <f>AGS103+AGT103-AGU103+AGV103-AGW103+AGX103</f>
        <v>0</v>
      </c>
      <c r="AGZ103" s="438"/>
      <c r="AHA103" s="438"/>
      <c r="AHC103" s="438"/>
      <c r="AHD103" s="438"/>
      <c r="AHE103" s="438"/>
      <c r="AHF103" s="438"/>
      <c r="AHG103" s="111">
        <f t="shared" ref="AHG103:AHG105" si="2953">AHC103+AHD103-AHE103+AHF103</f>
        <v>0</v>
      </c>
      <c r="AHH103" s="438"/>
      <c r="AHI103" s="438"/>
      <c r="AHJ103" s="438"/>
      <c r="AHK103" s="438"/>
      <c r="AHL103" s="438"/>
      <c r="AHM103" s="438"/>
      <c r="AHN103" s="111">
        <f>AHH103+AHI103-AHJ103+AHK103-AHL103+AHM103</f>
        <v>0</v>
      </c>
      <c r="AHO103" s="438"/>
      <c r="AHP103" s="438"/>
      <c r="AHR103" s="438"/>
      <c r="AHS103" s="438"/>
      <c r="AHT103" s="438"/>
      <c r="AHU103" s="438"/>
      <c r="AHV103" s="111">
        <f t="shared" ref="AHV103:AHV105" si="2954">AHR103+AHS103-AHT103+AHU103</f>
        <v>0</v>
      </c>
      <c r="AHW103" s="438"/>
      <c r="AHX103" s="438"/>
      <c r="AHY103" s="438"/>
      <c r="AHZ103" s="438"/>
      <c r="AIA103" s="438"/>
      <c r="AIB103" s="438"/>
      <c r="AIC103" s="111">
        <f>AHW103+AHX103-AHY103+AHZ103-AIA103+AIB103</f>
        <v>0</v>
      </c>
      <c r="AID103" s="438"/>
      <c r="AIE103" s="438"/>
    </row>
    <row r="104" spans="1:915" x14ac:dyDescent="0.3">
      <c r="A104" s="33" t="s">
        <v>132</v>
      </c>
      <c r="B104" s="34" t="s">
        <v>133</v>
      </c>
      <c r="C104" s="439"/>
      <c r="D104" s="440"/>
      <c r="E104" s="440"/>
      <c r="F104" s="440"/>
      <c r="G104" s="110">
        <f t="shared" si="2894"/>
        <v>0</v>
      </c>
      <c r="H104" s="440"/>
      <c r="I104" s="440"/>
      <c r="J104" s="440"/>
      <c r="K104" s="440"/>
      <c r="L104" s="440"/>
      <c r="M104" s="440"/>
      <c r="N104" s="111">
        <f>H104+I104-J104+K104-L104+M104</f>
        <v>0</v>
      </c>
      <c r="O104" s="440"/>
      <c r="P104" s="440"/>
      <c r="Q104" s="440"/>
      <c r="R104" s="440"/>
      <c r="S104" s="440"/>
      <c r="T104" s="440"/>
      <c r="U104" s="110">
        <f t="shared" si="2895"/>
        <v>0</v>
      </c>
      <c r="V104" s="440"/>
      <c r="W104" s="440"/>
      <c r="X104" s="440"/>
      <c r="Y104" s="440"/>
      <c r="Z104" s="440"/>
      <c r="AA104" s="440"/>
      <c r="AB104" s="111">
        <f>V104+W104-X104+Y104-Z104+AA104</f>
        <v>0</v>
      </c>
      <c r="AC104" s="440"/>
      <c r="AD104" s="440"/>
      <c r="AF104" s="440"/>
      <c r="AG104" s="440"/>
      <c r="AH104" s="440"/>
      <c r="AI104" s="440"/>
      <c r="AJ104" s="110">
        <f t="shared" si="2896"/>
        <v>0</v>
      </c>
      <c r="AK104" s="440"/>
      <c r="AL104" s="440"/>
      <c r="AM104" s="440"/>
      <c r="AN104" s="440"/>
      <c r="AO104" s="440"/>
      <c r="AP104" s="440"/>
      <c r="AQ104" s="111">
        <f>AK104+AL104-AM104+AN104-AO104+AP104</f>
        <v>0</v>
      </c>
      <c r="AR104" s="440"/>
      <c r="AS104" s="440"/>
      <c r="AU104" s="440"/>
      <c r="AV104" s="440"/>
      <c r="AW104" s="440"/>
      <c r="AX104" s="440"/>
      <c r="AY104" s="110">
        <f t="shared" si="2897"/>
        <v>0</v>
      </c>
      <c r="AZ104" s="440"/>
      <c r="BA104" s="440"/>
      <c r="BB104" s="440"/>
      <c r="BC104" s="440"/>
      <c r="BD104" s="440"/>
      <c r="BE104" s="440"/>
      <c r="BF104" s="111">
        <f>AZ104+BA104-BB104+BC104-BD104+BE104</f>
        <v>0</v>
      </c>
      <c r="BG104" s="440"/>
      <c r="BH104" s="440"/>
      <c r="BJ104" s="440"/>
      <c r="BK104" s="440"/>
      <c r="BL104" s="440"/>
      <c r="BM104" s="440"/>
      <c r="BN104" s="110">
        <f t="shared" si="2898"/>
        <v>0</v>
      </c>
      <c r="BO104" s="440"/>
      <c r="BP104" s="440"/>
      <c r="BQ104" s="440"/>
      <c r="BR104" s="440"/>
      <c r="BS104" s="440"/>
      <c r="BT104" s="440"/>
      <c r="BU104" s="111">
        <f>BO104+BP104-BQ104+BR104-BS104+BT104</f>
        <v>0</v>
      </c>
      <c r="BV104" s="440"/>
      <c r="BW104" s="440"/>
      <c r="BY104" s="440"/>
      <c r="BZ104" s="440"/>
      <c r="CA104" s="440"/>
      <c r="CB104" s="440"/>
      <c r="CC104" s="110">
        <f t="shared" si="2899"/>
        <v>0</v>
      </c>
      <c r="CD104" s="440"/>
      <c r="CE104" s="440"/>
      <c r="CF104" s="440"/>
      <c r="CG104" s="440"/>
      <c r="CH104" s="440"/>
      <c r="CI104" s="440"/>
      <c r="CJ104" s="111">
        <f>CD104+CE104-CF104+CG104-CH104+CI104</f>
        <v>0</v>
      </c>
      <c r="CK104" s="440"/>
      <c r="CL104" s="440"/>
      <c r="CN104" s="440"/>
      <c r="CO104" s="440"/>
      <c r="CP104" s="440"/>
      <c r="CQ104" s="440"/>
      <c r="CR104" s="110">
        <f t="shared" si="2900"/>
        <v>0</v>
      </c>
      <c r="CS104" s="440"/>
      <c r="CT104" s="440"/>
      <c r="CU104" s="440"/>
      <c r="CV104" s="440"/>
      <c r="CW104" s="440"/>
      <c r="CX104" s="440"/>
      <c r="CY104" s="111">
        <f>CS104+CT104-CU104+CV104-CW104+CX104</f>
        <v>0</v>
      </c>
      <c r="CZ104" s="440"/>
      <c r="DA104" s="440"/>
      <c r="DC104" s="440"/>
      <c r="DD104" s="440"/>
      <c r="DE104" s="440"/>
      <c r="DF104" s="440"/>
      <c r="DG104" s="110">
        <f t="shared" si="2901"/>
        <v>0</v>
      </c>
      <c r="DH104" s="440"/>
      <c r="DI104" s="440"/>
      <c r="DJ104" s="440"/>
      <c r="DK104" s="440"/>
      <c r="DL104" s="440"/>
      <c r="DM104" s="440"/>
      <c r="DN104" s="111">
        <f>DH104+DI104-DJ104+DK104-DL104+DM104</f>
        <v>0</v>
      </c>
      <c r="DO104" s="440"/>
      <c r="DP104" s="440"/>
      <c r="DR104" s="440"/>
      <c r="DS104" s="440"/>
      <c r="DT104" s="440"/>
      <c r="DU104" s="440"/>
      <c r="DV104" s="110">
        <f t="shared" si="2902"/>
        <v>0</v>
      </c>
      <c r="DW104" s="440"/>
      <c r="DX104" s="440"/>
      <c r="DY104" s="440"/>
      <c r="DZ104" s="440"/>
      <c r="EA104" s="440"/>
      <c r="EB104" s="440"/>
      <c r="EC104" s="111">
        <f>DW104+DX104-DY104+DZ104-EA104+EB104</f>
        <v>0</v>
      </c>
      <c r="ED104" s="440"/>
      <c r="EE104" s="440"/>
      <c r="EG104" s="440"/>
      <c r="EH104" s="440"/>
      <c r="EI104" s="440"/>
      <c r="EJ104" s="440"/>
      <c r="EK104" s="110">
        <f t="shared" si="2903"/>
        <v>0</v>
      </c>
      <c r="EL104" s="440"/>
      <c r="EM104" s="440"/>
      <c r="EN104" s="440"/>
      <c r="EO104" s="440"/>
      <c r="EP104" s="440"/>
      <c r="EQ104" s="440"/>
      <c r="ER104" s="111">
        <f>EL104+EM104-EN104+EO104-EP104+EQ104</f>
        <v>0</v>
      </c>
      <c r="ES104" s="440"/>
      <c r="ET104" s="440"/>
      <c r="EV104" s="440"/>
      <c r="EW104" s="440"/>
      <c r="EX104" s="440"/>
      <c r="EY104" s="440"/>
      <c r="EZ104" s="110">
        <f t="shared" si="2904"/>
        <v>0</v>
      </c>
      <c r="FA104" s="440"/>
      <c r="FB104" s="440"/>
      <c r="FC104" s="440"/>
      <c r="FD104" s="440"/>
      <c r="FE104" s="440"/>
      <c r="FF104" s="440"/>
      <c r="FG104" s="111">
        <f>FA104+FB104-FC104+FD104-FE104+FF104</f>
        <v>0</v>
      </c>
      <c r="FH104" s="440"/>
      <c r="FI104" s="440"/>
      <c r="FK104" s="440"/>
      <c r="FL104" s="440"/>
      <c r="FM104" s="440"/>
      <c r="FN104" s="440"/>
      <c r="FO104" s="110">
        <f t="shared" si="2905"/>
        <v>0</v>
      </c>
      <c r="FP104" s="440"/>
      <c r="FQ104" s="440"/>
      <c r="FR104" s="440"/>
      <c r="FS104" s="440"/>
      <c r="FT104" s="440"/>
      <c r="FU104" s="440"/>
      <c r="FV104" s="111">
        <f>FP104+FQ104-FR104+FS104-FT104+FU104</f>
        <v>0</v>
      </c>
      <c r="FW104" s="440"/>
      <c r="FX104" s="440"/>
      <c r="FZ104" s="440"/>
      <c r="GA104" s="440"/>
      <c r="GB104" s="440"/>
      <c r="GC104" s="440"/>
      <c r="GD104" s="110">
        <f t="shared" si="2906"/>
        <v>0</v>
      </c>
      <c r="GE104" s="440"/>
      <c r="GF104" s="440"/>
      <c r="GG104" s="440"/>
      <c r="GH104" s="440"/>
      <c r="GI104" s="440"/>
      <c r="GJ104" s="440"/>
      <c r="GK104" s="111">
        <f>GE104+GF104-GG104+GH104-GI104+GJ104</f>
        <v>0</v>
      </c>
      <c r="GL104" s="440"/>
      <c r="GM104" s="440"/>
      <c r="GO104" s="440"/>
      <c r="GP104" s="440"/>
      <c r="GQ104" s="440"/>
      <c r="GR104" s="440"/>
      <c r="GS104" s="110">
        <f t="shared" si="2907"/>
        <v>0</v>
      </c>
      <c r="GT104" s="440"/>
      <c r="GU104" s="440"/>
      <c r="GV104" s="440"/>
      <c r="GW104" s="440"/>
      <c r="GX104" s="440"/>
      <c r="GY104" s="440"/>
      <c r="GZ104" s="111">
        <f>GT104+GU104-GV104+GW104-GX104+GY104</f>
        <v>0</v>
      </c>
      <c r="HA104" s="440"/>
      <c r="HB104" s="440"/>
      <c r="HD104" s="440"/>
      <c r="HE104" s="440"/>
      <c r="HF104" s="440"/>
      <c r="HG104" s="440"/>
      <c r="HH104" s="110">
        <f t="shared" si="2908"/>
        <v>0</v>
      </c>
      <c r="HI104" s="440"/>
      <c r="HJ104" s="440"/>
      <c r="HK104" s="440"/>
      <c r="HL104" s="440"/>
      <c r="HM104" s="440"/>
      <c r="HN104" s="440"/>
      <c r="HO104" s="111">
        <f>HI104+HJ104-HK104+HL104-HM104+HN104</f>
        <v>0</v>
      </c>
      <c r="HP104" s="440"/>
      <c r="HQ104" s="440"/>
      <c r="HS104" s="440"/>
      <c r="HT104" s="440"/>
      <c r="HU104" s="440"/>
      <c r="HV104" s="440"/>
      <c r="HW104" s="110">
        <f t="shared" si="2909"/>
        <v>0</v>
      </c>
      <c r="HX104" s="440"/>
      <c r="HY104" s="440"/>
      <c r="HZ104" s="440"/>
      <c r="IA104" s="440"/>
      <c r="IB104" s="440"/>
      <c r="IC104" s="440"/>
      <c r="ID104" s="111">
        <f>HX104+HY104-HZ104+IA104-IB104+IC104</f>
        <v>0</v>
      </c>
      <c r="IE104" s="440"/>
      <c r="IF104" s="440"/>
      <c r="IH104" s="440"/>
      <c r="II104" s="440"/>
      <c r="IJ104" s="440"/>
      <c r="IK104" s="440"/>
      <c r="IL104" s="110">
        <f t="shared" si="2910"/>
        <v>0</v>
      </c>
      <c r="IM104" s="440"/>
      <c r="IN104" s="440"/>
      <c r="IO104" s="440"/>
      <c r="IP104" s="440"/>
      <c r="IQ104" s="440"/>
      <c r="IR104" s="440"/>
      <c r="IS104" s="111">
        <f>IM104+IN104-IO104+IP104-IQ104+IR104</f>
        <v>0</v>
      </c>
      <c r="IT104" s="440"/>
      <c r="IU104" s="440"/>
      <c r="IW104" s="440"/>
      <c r="IX104" s="440"/>
      <c r="IY104" s="440"/>
      <c r="IZ104" s="440"/>
      <c r="JA104" s="110">
        <f t="shared" si="2911"/>
        <v>0</v>
      </c>
      <c r="JB104" s="440"/>
      <c r="JC104" s="440"/>
      <c r="JD104" s="440"/>
      <c r="JE104" s="440"/>
      <c r="JF104" s="440"/>
      <c r="JG104" s="440"/>
      <c r="JH104" s="111">
        <f>JB104+JC104-JD104+JE104-JF104+JG104</f>
        <v>0</v>
      </c>
      <c r="JI104" s="440"/>
      <c r="JJ104" s="440"/>
      <c r="JL104" s="440"/>
      <c r="JM104" s="440"/>
      <c r="JN104" s="440"/>
      <c r="JO104" s="440"/>
      <c r="JP104" s="110">
        <f t="shared" si="2912"/>
        <v>0</v>
      </c>
      <c r="JQ104" s="440"/>
      <c r="JR104" s="440"/>
      <c r="JS104" s="440"/>
      <c r="JT104" s="440"/>
      <c r="JU104" s="440"/>
      <c r="JV104" s="440"/>
      <c r="JW104" s="111">
        <f>JQ104+JR104-JS104+JT104-JU104+JV104</f>
        <v>0</v>
      </c>
      <c r="JX104" s="440"/>
      <c r="JY104" s="440"/>
      <c r="KA104" s="440"/>
      <c r="KB104" s="440"/>
      <c r="KC104" s="440"/>
      <c r="KD104" s="440"/>
      <c r="KE104" s="110">
        <f t="shared" si="2913"/>
        <v>0</v>
      </c>
      <c r="KF104" s="440"/>
      <c r="KG104" s="440"/>
      <c r="KH104" s="440"/>
      <c r="KI104" s="440"/>
      <c r="KJ104" s="440"/>
      <c r="KK104" s="440"/>
      <c r="KL104" s="111">
        <f>KF104+KG104-KH104+KI104-KJ104+KK104</f>
        <v>0</v>
      </c>
      <c r="KM104" s="440"/>
      <c r="KN104" s="440"/>
      <c r="KP104" s="440"/>
      <c r="KQ104" s="440"/>
      <c r="KR104" s="440"/>
      <c r="KS104" s="440"/>
      <c r="KT104" s="110">
        <f t="shared" si="2914"/>
        <v>0</v>
      </c>
      <c r="KU104" s="440"/>
      <c r="KV104" s="440"/>
      <c r="KW104" s="440"/>
      <c r="KX104" s="440"/>
      <c r="KY104" s="440"/>
      <c r="KZ104" s="440"/>
      <c r="LA104" s="111">
        <f>KU104+KV104-KW104+KX104-KY104+KZ104</f>
        <v>0</v>
      </c>
      <c r="LB104" s="440"/>
      <c r="LC104" s="440"/>
      <c r="LE104" s="440"/>
      <c r="LF104" s="440"/>
      <c r="LG104" s="440"/>
      <c r="LH104" s="440"/>
      <c r="LI104" s="110">
        <f t="shared" si="2915"/>
        <v>0</v>
      </c>
      <c r="LJ104" s="440"/>
      <c r="LK104" s="440"/>
      <c r="LL104" s="440"/>
      <c r="LM104" s="440"/>
      <c r="LN104" s="440"/>
      <c r="LO104" s="440"/>
      <c r="LP104" s="111">
        <f>LJ104+LK104-LL104+LM104-LN104+LO104</f>
        <v>0</v>
      </c>
      <c r="LQ104" s="440"/>
      <c r="LR104" s="440"/>
      <c r="LT104" s="440"/>
      <c r="LU104" s="440"/>
      <c r="LV104" s="440"/>
      <c r="LW104" s="440"/>
      <c r="LX104" s="110">
        <f t="shared" si="2916"/>
        <v>0</v>
      </c>
      <c r="LY104" s="440"/>
      <c r="LZ104" s="440"/>
      <c r="MA104" s="440"/>
      <c r="MB104" s="440"/>
      <c r="MC104" s="440"/>
      <c r="MD104" s="440"/>
      <c r="ME104" s="111">
        <f>LY104+LZ104-MA104+MB104-MC104+MD104</f>
        <v>0</v>
      </c>
      <c r="MF104" s="440"/>
      <c r="MG104" s="440"/>
      <c r="MI104" s="440"/>
      <c r="MJ104" s="440"/>
      <c r="MK104" s="440"/>
      <c r="ML104" s="440"/>
      <c r="MM104" s="110">
        <f t="shared" si="2917"/>
        <v>0</v>
      </c>
      <c r="MN104" s="440"/>
      <c r="MO104" s="440"/>
      <c r="MP104" s="440"/>
      <c r="MQ104" s="440"/>
      <c r="MR104" s="440"/>
      <c r="MS104" s="440"/>
      <c r="MT104" s="111">
        <f>MN104+MO104-MP104+MQ104-MR104+MS104</f>
        <v>0</v>
      </c>
      <c r="MU104" s="440"/>
      <c r="MV104" s="440"/>
      <c r="MX104" s="440"/>
      <c r="MY104" s="440"/>
      <c r="MZ104" s="440"/>
      <c r="NA104" s="440"/>
      <c r="NB104" s="110">
        <f t="shared" si="2918"/>
        <v>0</v>
      </c>
      <c r="NC104" s="440"/>
      <c r="ND104" s="440"/>
      <c r="NE104" s="440"/>
      <c r="NF104" s="440"/>
      <c r="NG104" s="440"/>
      <c r="NH104" s="440"/>
      <c r="NI104" s="111">
        <f>NC104+ND104-NE104+NF104-NG104+NH104</f>
        <v>0</v>
      </c>
      <c r="NJ104" s="440"/>
      <c r="NK104" s="440"/>
      <c r="NM104" s="440"/>
      <c r="NN104" s="440"/>
      <c r="NO104" s="440"/>
      <c r="NP104" s="440"/>
      <c r="NQ104" s="110">
        <f t="shared" si="2919"/>
        <v>0</v>
      </c>
      <c r="NR104" s="440"/>
      <c r="NS104" s="440"/>
      <c r="NT104" s="440"/>
      <c r="NU104" s="440"/>
      <c r="NV104" s="440"/>
      <c r="NW104" s="440"/>
      <c r="NX104" s="111">
        <f>NR104+NS104-NT104+NU104-NV104+NW104</f>
        <v>0</v>
      </c>
      <c r="NY104" s="440"/>
      <c r="NZ104" s="440"/>
      <c r="OB104" s="440"/>
      <c r="OC104" s="440"/>
      <c r="OD104" s="440"/>
      <c r="OE104" s="440"/>
      <c r="OF104" s="110">
        <f t="shared" si="2920"/>
        <v>0</v>
      </c>
      <c r="OG104" s="440"/>
      <c r="OH104" s="440"/>
      <c r="OI104" s="440"/>
      <c r="OJ104" s="440"/>
      <c r="OK104" s="440"/>
      <c r="OL104" s="440"/>
      <c r="OM104" s="111">
        <f>OG104+OH104-OI104+OJ104-OK104+OL104</f>
        <v>0</v>
      </c>
      <c r="ON104" s="440"/>
      <c r="OO104" s="440"/>
      <c r="OQ104" s="440"/>
      <c r="OR104" s="440"/>
      <c r="OS104" s="440"/>
      <c r="OT104" s="440"/>
      <c r="OU104" s="110">
        <f t="shared" si="2921"/>
        <v>0</v>
      </c>
      <c r="OV104" s="440"/>
      <c r="OW104" s="440"/>
      <c r="OX104" s="440"/>
      <c r="OY104" s="440"/>
      <c r="OZ104" s="440"/>
      <c r="PA104" s="440"/>
      <c r="PB104" s="111">
        <f>OV104+OW104-OX104+OY104-OZ104+PA104</f>
        <v>0</v>
      </c>
      <c r="PC104" s="440"/>
      <c r="PD104" s="440"/>
      <c r="PF104" s="440"/>
      <c r="PG104" s="440"/>
      <c r="PH104" s="440"/>
      <c r="PI104" s="440"/>
      <c r="PJ104" s="110">
        <f t="shared" si="2922"/>
        <v>0</v>
      </c>
      <c r="PK104" s="440"/>
      <c r="PL104" s="440"/>
      <c r="PM104" s="440"/>
      <c r="PN104" s="440"/>
      <c r="PO104" s="440"/>
      <c r="PP104" s="440"/>
      <c r="PQ104" s="111">
        <f>PK104+PL104-PM104+PN104-PO104+PP104</f>
        <v>0</v>
      </c>
      <c r="PR104" s="440"/>
      <c r="PS104" s="440"/>
      <c r="PU104" s="440"/>
      <c r="PV104" s="440"/>
      <c r="PW104" s="440"/>
      <c r="PX104" s="440"/>
      <c r="PY104" s="110">
        <f t="shared" si="2923"/>
        <v>0</v>
      </c>
      <c r="PZ104" s="440"/>
      <c r="QA104" s="440"/>
      <c r="QB104" s="440"/>
      <c r="QC104" s="440"/>
      <c r="QD104" s="440"/>
      <c r="QE104" s="440"/>
      <c r="QF104" s="111">
        <f>PZ104+QA104-QB104+QC104-QD104+QE104</f>
        <v>0</v>
      </c>
      <c r="QG104" s="440"/>
      <c r="QH104" s="440"/>
      <c r="QJ104" s="440"/>
      <c r="QK104" s="440"/>
      <c r="QL104" s="440"/>
      <c r="QM104" s="440"/>
      <c r="QN104" s="110">
        <f t="shared" si="2924"/>
        <v>0</v>
      </c>
      <c r="QO104" s="440"/>
      <c r="QP104" s="440"/>
      <c r="QQ104" s="440"/>
      <c r="QR104" s="440"/>
      <c r="QS104" s="440"/>
      <c r="QT104" s="440"/>
      <c r="QU104" s="111">
        <f>QO104+QP104-QQ104+QR104-QS104+QT104</f>
        <v>0</v>
      </c>
      <c r="QV104" s="440"/>
      <c r="QW104" s="440"/>
      <c r="QY104" s="440"/>
      <c r="QZ104" s="440"/>
      <c r="RA104" s="440"/>
      <c r="RB104" s="440"/>
      <c r="RC104" s="110">
        <f t="shared" si="2925"/>
        <v>0</v>
      </c>
      <c r="RD104" s="440"/>
      <c r="RE104" s="440"/>
      <c r="RF104" s="440"/>
      <c r="RG104" s="440"/>
      <c r="RH104" s="440"/>
      <c r="RI104" s="440"/>
      <c r="RJ104" s="111">
        <f>RD104+RE104-RF104+RG104-RH104+RI104</f>
        <v>0</v>
      </c>
      <c r="RK104" s="440"/>
      <c r="RL104" s="440"/>
      <c r="RN104" s="440"/>
      <c r="RO104" s="440"/>
      <c r="RP104" s="440"/>
      <c r="RQ104" s="440"/>
      <c r="RR104" s="110">
        <f t="shared" si="2926"/>
        <v>0</v>
      </c>
      <c r="RS104" s="440"/>
      <c r="RT104" s="440"/>
      <c r="RU104" s="440"/>
      <c r="RV104" s="440"/>
      <c r="RW104" s="440"/>
      <c r="RX104" s="440"/>
      <c r="RY104" s="111">
        <f>RS104+RT104-RU104+RV104-RW104+RX104</f>
        <v>0</v>
      </c>
      <c r="RZ104" s="440"/>
      <c r="SA104" s="440"/>
      <c r="SC104" s="440"/>
      <c r="SD104" s="440"/>
      <c r="SE104" s="440"/>
      <c r="SF104" s="440"/>
      <c r="SG104" s="110">
        <f t="shared" si="2927"/>
        <v>0</v>
      </c>
      <c r="SH104" s="440"/>
      <c r="SI104" s="440"/>
      <c r="SJ104" s="440"/>
      <c r="SK104" s="440"/>
      <c r="SL104" s="440"/>
      <c r="SM104" s="440"/>
      <c r="SN104" s="111">
        <f>SH104+SI104-SJ104+SK104-SL104+SM104</f>
        <v>0</v>
      </c>
      <c r="SO104" s="440"/>
      <c r="SP104" s="440"/>
      <c r="SR104" s="440"/>
      <c r="SS104" s="440"/>
      <c r="ST104" s="440"/>
      <c r="SU104" s="440"/>
      <c r="SV104" s="110">
        <f t="shared" si="2928"/>
        <v>0</v>
      </c>
      <c r="SW104" s="440"/>
      <c r="SX104" s="440"/>
      <c r="SY104" s="440"/>
      <c r="SZ104" s="440"/>
      <c r="TA104" s="440"/>
      <c r="TB104" s="440"/>
      <c r="TC104" s="111">
        <f>SW104+SX104-SY104+SZ104-TA104+TB104</f>
        <v>0</v>
      </c>
      <c r="TD104" s="440"/>
      <c r="TE104" s="440"/>
      <c r="TG104" s="440"/>
      <c r="TH104" s="440"/>
      <c r="TI104" s="440"/>
      <c r="TJ104" s="440"/>
      <c r="TK104" s="110">
        <f t="shared" si="2929"/>
        <v>0</v>
      </c>
      <c r="TL104" s="440"/>
      <c r="TM104" s="440"/>
      <c r="TN104" s="440"/>
      <c r="TO104" s="440"/>
      <c r="TP104" s="440"/>
      <c r="TQ104" s="440"/>
      <c r="TR104" s="111">
        <f>TL104+TM104-TN104+TO104-TP104+TQ104</f>
        <v>0</v>
      </c>
      <c r="TS104" s="440"/>
      <c r="TT104" s="440"/>
      <c r="TV104" s="440"/>
      <c r="TW104" s="440"/>
      <c r="TX104" s="440"/>
      <c r="TY104" s="440"/>
      <c r="TZ104" s="110">
        <f t="shared" si="2930"/>
        <v>0</v>
      </c>
      <c r="UA104" s="440"/>
      <c r="UB104" s="440"/>
      <c r="UC104" s="440"/>
      <c r="UD104" s="440"/>
      <c r="UE104" s="440"/>
      <c r="UF104" s="440"/>
      <c r="UG104" s="111">
        <f>UA104+UB104-UC104+UD104-UE104+UF104</f>
        <v>0</v>
      </c>
      <c r="UH104" s="440"/>
      <c r="UI104" s="440"/>
      <c r="UK104" s="440"/>
      <c r="UL104" s="440"/>
      <c r="UM104" s="440"/>
      <c r="UN104" s="440"/>
      <c r="UO104" s="110">
        <f t="shared" si="2931"/>
        <v>0</v>
      </c>
      <c r="UP104" s="440"/>
      <c r="UQ104" s="440"/>
      <c r="UR104" s="440"/>
      <c r="US104" s="440"/>
      <c r="UT104" s="440"/>
      <c r="UU104" s="440"/>
      <c r="UV104" s="111">
        <f>UP104+UQ104-UR104+US104-UT104+UU104</f>
        <v>0</v>
      </c>
      <c r="UW104" s="440"/>
      <c r="UX104" s="440"/>
      <c r="UZ104" s="440"/>
      <c r="VA104" s="440"/>
      <c r="VB104" s="440"/>
      <c r="VC104" s="440"/>
      <c r="VD104" s="110">
        <f t="shared" si="2932"/>
        <v>0</v>
      </c>
      <c r="VE104" s="440"/>
      <c r="VF104" s="440"/>
      <c r="VG104" s="440"/>
      <c r="VH104" s="440"/>
      <c r="VI104" s="440"/>
      <c r="VJ104" s="440"/>
      <c r="VK104" s="111">
        <f>VE104+VF104-VG104+VH104-VI104+VJ104</f>
        <v>0</v>
      </c>
      <c r="VL104" s="440"/>
      <c r="VM104" s="440"/>
      <c r="VO104" s="440"/>
      <c r="VP104" s="440"/>
      <c r="VQ104" s="440"/>
      <c r="VR104" s="440"/>
      <c r="VS104" s="110">
        <f t="shared" si="2933"/>
        <v>0</v>
      </c>
      <c r="VT104" s="440"/>
      <c r="VU104" s="440"/>
      <c r="VV104" s="440"/>
      <c r="VW104" s="440"/>
      <c r="VX104" s="440"/>
      <c r="VY104" s="440"/>
      <c r="VZ104" s="111">
        <f>VT104+VU104-VV104+VW104-VX104+VY104</f>
        <v>0</v>
      </c>
      <c r="WA104" s="440"/>
      <c r="WB104" s="440"/>
      <c r="WD104" s="440"/>
      <c r="WE104" s="440"/>
      <c r="WF104" s="440"/>
      <c r="WG104" s="440"/>
      <c r="WH104" s="110">
        <f t="shared" si="2934"/>
        <v>0</v>
      </c>
      <c r="WI104" s="440"/>
      <c r="WJ104" s="440"/>
      <c r="WK104" s="440"/>
      <c r="WL104" s="440"/>
      <c r="WM104" s="440"/>
      <c r="WN104" s="440"/>
      <c r="WO104" s="111">
        <f>WI104+WJ104-WK104+WL104-WM104+WN104</f>
        <v>0</v>
      </c>
      <c r="WP104" s="440"/>
      <c r="WQ104" s="440"/>
      <c r="WS104" s="440"/>
      <c r="WT104" s="440"/>
      <c r="WU104" s="440"/>
      <c r="WV104" s="440"/>
      <c r="WW104" s="110">
        <f t="shared" si="2935"/>
        <v>0</v>
      </c>
      <c r="WX104" s="440"/>
      <c r="WY104" s="440"/>
      <c r="WZ104" s="440"/>
      <c r="XA104" s="440"/>
      <c r="XB104" s="440"/>
      <c r="XC104" s="440"/>
      <c r="XD104" s="111">
        <f>WX104+WY104-WZ104+XA104-XB104+XC104</f>
        <v>0</v>
      </c>
      <c r="XE104" s="440"/>
      <c r="XF104" s="440"/>
      <c r="XH104" s="440"/>
      <c r="XI104" s="440"/>
      <c r="XJ104" s="440"/>
      <c r="XK104" s="440"/>
      <c r="XL104" s="110">
        <f t="shared" si="2936"/>
        <v>0</v>
      </c>
      <c r="XM104" s="440"/>
      <c r="XN104" s="440"/>
      <c r="XO104" s="440"/>
      <c r="XP104" s="440"/>
      <c r="XQ104" s="440"/>
      <c r="XR104" s="440"/>
      <c r="XS104" s="111">
        <f>XM104+XN104-XO104+XP104-XQ104+XR104</f>
        <v>0</v>
      </c>
      <c r="XT104" s="440"/>
      <c r="XU104" s="440"/>
      <c r="XW104" s="440"/>
      <c r="XX104" s="440"/>
      <c r="XY104" s="440"/>
      <c r="XZ104" s="440"/>
      <c r="YA104" s="110">
        <f t="shared" si="2937"/>
        <v>0</v>
      </c>
      <c r="YB104" s="440"/>
      <c r="YC104" s="440"/>
      <c r="YD104" s="440"/>
      <c r="YE104" s="440"/>
      <c r="YF104" s="440"/>
      <c r="YG104" s="440"/>
      <c r="YH104" s="111">
        <f>YB104+YC104-YD104+YE104-YF104+YG104</f>
        <v>0</v>
      </c>
      <c r="YI104" s="440"/>
      <c r="YJ104" s="440"/>
      <c r="YL104" s="440"/>
      <c r="YM104" s="440"/>
      <c r="YN104" s="440"/>
      <c r="YO104" s="440"/>
      <c r="YP104" s="110">
        <f t="shared" si="2938"/>
        <v>0</v>
      </c>
      <c r="YQ104" s="440"/>
      <c r="YR104" s="440"/>
      <c r="YS104" s="440"/>
      <c r="YT104" s="440"/>
      <c r="YU104" s="440"/>
      <c r="YV104" s="440"/>
      <c r="YW104" s="111">
        <f>YQ104+YR104-YS104+YT104-YU104+YV104</f>
        <v>0</v>
      </c>
      <c r="YX104" s="440"/>
      <c r="YY104" s="440"/>
      <c r="ZA104" s="440"/>
      <c r="ZB104" s="440"/>
      <c r="ZC104" s="440"/>
      <c r="ZD104" s="440"/>
      <c r="ZE104" s="110">
        <f t="shared" si="2939"/>
        <v>0</v>
      </c>
      <c r="ZF104" s="440"/>
      <c r="ZG104" s="440"/>
      <c r="ZH104" s="440"/>
      <c r="ZI104" s="440"/>
      <c r="ZJ104" s="440"/>
      <c r="ZK104" s="440"/>
      <c r="ZL104" s="111">
        <f>ZF104+ZG104-ZH104+ZI104-ZJ104+ZK104</f>
        <v>0</v>
      </c>
      <c r="ZM104" s="440"/>
      <c r="ZN104" s="440"/>
      <c r="ZP104" s="440"/>
      <c r="ZQ104" s="440"/>
      <c r="ZR104" s="440"/>
      <c r="ZS104" s="440"/>
      <c r="ZT104" s="110">
        <f t="shared" si="2940"/>
        <v>0</v>
      </c>
      <c r="ZU104" s="440"/>
      <c r="ZV104" s="440"/>
      <c r="ZW104" s="440"/>
      <c r="ZX104" s="440"/>
      <c r="ZY104" s="440"/>
      <c r="ZZ104" s="440"/>
      <c r="AAA104" s="111">
        <f>ZU104+ZV104-ZW104+ZX104-ZY104+ZZ104</f>
        <v>0</v>
      </c>
      <c r="AAB104" s="440"/>
      <c r="AAC104" s="440"/>
      <c r="AAE104" s="440"/>
      <c r="AAF104" s="440"/>
      <c r="AAG104" s="440"/>
      <c r="AAH104" s="440"/>
      <c r="AAI104" s="110">
        <f t="shared" si="2941"/>
        <v>0</v>
      </c>
      <c r="AAJ104" s="440"/>
      <c r="AAK104" s="440"/>
      <c r="AAL104" s="440"/>
      <c r="AAM104" s="440"/>
      <c r="AAN104" s="440"/>
      <c r="AAO104" s="440"/>
      <c r="AAP104" s="111">
        <f>AAJ104+AAK104-AAL104+AAM104-AAN104+AAO104</f>
        <v>0</v>
      </c>
      <c r="AAQ104" s="440"/>
      <c r="AAR104" s="440"/>
      <c r="AAT104" s="440"/>
      <c r="AAU104" s="440"/>
      <c r="AAV104" s="440"/>
      <c r="AAW104" s="440"/>
      <c r="AAX104" s="110">
        <f t="shared" si="2942"/>
        <v>0</v>
      </c>
      <c r="AAY104" s="440"/>
      <c r="AAZ104" s="440"/>
      <c r="ABA104" s="440"/>
      <c r="ABB104" s="440"/>
      <c r="ABC104" s="440"/>
      <c r="ABD104" s="440"/>
      <c r="ABE104" s="111">
        <f>AAY104+AAZ104-ABA104+ABB104-ABC104+ABD104</f>
        <v>0</v>
      </c>
      <c r="ABF104" s="440"/>
      <c r="ABG104" s="440"/>
      <c r="ABI104" s="440"/>
      <c r="ABJ104" s="440"/>
      <c r="ABK104" s="440"/>
      <c r="ABL104" s="440"/>
      <c r="ABM104" s="110">
        <f t="shared" si="2943"/>
        <v>0</v>
      </c>
      <c r="ABN104" s="440"/>
      <c r="ABO104" s="440"/>
      <c r="ABP104" s="440"/>
      <c r="ABQ104" s="440"/>
      <c r="ABR104" s="440"/>
      <c r="ABS104" s="440"/>
      <c r="ABT104" s="111">
        <f>ABN104+ABO104-ABP104+ABQ104-ABR104+ABS104</f>
        <v>0</v>
      </c>
      <c r="ABU104" s="440"/>
      <c r="ABV104" s="440"/>
      <c r="ABX104" s="440"/>
      <c r="ABY104" s="440"/>
      <c r="ABZ104" s="440"/>
      <c r="ACA104" s="440"/>
      <c r="ACB104" s="110">
        <f t="shared" si="2944"/>
        <v>0</v>
      </c>
      <c r="ACC104" s="440"/>
      <c r="ACD104" s="440"/>
      <c r="ACE104" s="440"/>
      <c r="ACF104" s="440"/>
      <c r="ACG104" s="440"/>
      <c r="ACH104" s="440"/>
      <c r="ACI104" s="111">
        <f>ACC104+ACD104-ACE104+ACF104-ACG104+ACH104</f>
        <v>0</v>
      </c>
      <c r="ACJ104" s="440"/>
      <c r="ACK104" s="440"/>
      <c r="ACM104" s="440"/>
      <c r="ACN104" s="440"/>
      <c r="ACO104" s="440"/>
      <c r="ACP104" s="440"/>
      <c r="ACQ104" s="110">
        <f t="shared" si="2945"/>
        <v>0</v>
      </c>
      <c r="ACR104" s="440"/>
      <c r="ACS104" s="440"/>
      <c r="ACT104" s="440"/>
      <c r="ACU104" s="440"/>
      <c r="ACV104" s="440"/>
      <c r="ACW104" s="440"/>
      <c r="ACX104" s="111">
        <f>ACR104+ACS104-ACT104+ACU104-ACV104+ACW104</f>
        <v>0</v>
      </c>
      <c r="ACY104" s="440"/>
      <c r="ACZ104" s="440"/>
      <c r="ADB104" s="440"/>
      <c r="ADC104" s="440"/>
      <c r="ADD104" s="440"/>
      <c r="ADE104" s="440"/>
      <c r="ADF104" s="110">
        <f t="shared" si="2946"/>
        <v>0</v>
      </c>
      <c r="ADG104" s="440"/>
      <c r="ADH104" s="440"/>
      <c r="ADI104" s="440"/>
      <c r="ADJ104" s="440"/>
      <c r="ADK104" s="440"/>
      <c r="ADL104" s="440"/>
      <c r="ADM104" s="111">
        <f>ADG104+ADH104-ADI104+ADJ104-ADK104+ADL104</f>
        <v>0</v>
      </c>
      <c r="ADN104" s="440"/>
      <c r="ADO104" s="440"/>
      <c r="ADQ104" s="440"/>
      <c r="ADR104" s="440"/>
      <c r="ADS104" s="440"/>
      <c r="ADT104" s="440"/>
      <c r="ADU104" s="110">
        <f t="shared" si="2947"/>
        <v>0</v>
      </c>
      <c r="ADV104" s="440"/>
      <c r="ADW104" s="440"/>
      <c r="ADX104" s="440"/>
      <c r="ADY104" s="440"/>
      <c r="ADZ104" s="440"/>
      <c r="AEA104" s="440"/>
      <c r="AEB104" s="111">
        <f>ADV104+ADW104-ADX104+ADY104-ADZ104+AEA104</f>
        <v>0</v>
      </c>
      <c r="AEC104" s="440"/>
      <c r="AED104" s="440"/>
      <c r="AEF104" s="440"/>
      <c r="AEG104" s="440"/>
      <c r="AEH104" s="440"/>
      <c r="AEI104" s="440"/>
      <c r="AEJ104" s="110">
        <f t="shared" si="2948"/>
        <v>0</v>
      </c>
      <c r="AEK104" s="440"/>
      <c r="AEL104" s="440"/>
      <c r="AEM104" s="440"/>
      <c r="AEN104" s="440"/>
      <c r="AEO104" s="440"/>
      <c r="AEP104" s="440"/>
      <c r="AEQ104" s="111">
        <f>AEK104+AEL104-AEM104+AEN104-AEO104+AEP104</f>
        <v>0</v>
      </c>
      <c r="AER104" s="440"/>
      <c r="AES104" s="440"/>
      <c r="AEU104" s="440"/>
      <c r="AEV104" s="440"/>
      <c r="AEW104" s="440"/>
      <c r="AEX104" s="440"/>
      <c r="AEY104" s="110">
        <f t="shared" si="2949"/>
        <v>0</v>
      </c>
      <c r="AEZ104" s="440"/>
      <c r="AFA104" s="440"/>
      <c r="AFB104" s="440"/>
      <c r="AFC104" s="440"/>
      <c r="AFD104" s="440"/>
      <c r="AFE104" s="440"/>
      <c r="AFF104" s="111">
        <f>AEZ104+AFA104-AFB104+AFC104-AFD104+AFE104</f>
        <v>0</v>
      </c>
      <c r="AFG104" s="440"/>
      <c r="AFH104" s="440"/>
      <c r="AFJ104" s="440"/>
      <c r="AFK104" s="440"/>
      <c r="AFL104" s="440"/>
      <c r="AFM104" s="440"/>
      <c r="AFN104" s="110">
        <f t="shared" si="2950"/>
        <v>0</v>
      </c>
      <c r="AFO104" s="440"/>
      <c r="AFP104" s="440"/>
      <c r="AFQ104" s="440"/>
      <c r="AFR104" s="440"/>
      <c r="AFS104" s="440"/>
      <c r="AFT104" s="440"/>
      <c r="AFU104" s="111">
        <f>AFO104+AFP104-AFQ104+AFR104-AFS104+AFT104</f>
        <v>0</v>
      </c>
      <c r="AFV104" s="440"/>
      <c r="AFW104" s="440"/>
      <c r="AFY104" s="440"/>
      <c r="AFZ104" s="440"/>
      <c r="AGA104" s="440"/>
      <c r="AGB104" s="440"/>
      <c r="AGC104" s="110">
        <f t="shared" si="2951"/>
        <v>0</v>
      </c>
      <c r="AGD104" s="440"/>
      <c r="AGE104" s="440"/>
      <c r="AGF104" s="440"/>
      <c r="AGG104" s="440"/>
      <c r="AGH104" s="440"/>
      <c r="AGI104" s="440"/>
      <c r="AGJ104" s="111">
        <f>AGD104+AGE104-AGF104+AGG104-AGH104+AGI104</f>
        <v>0</v>
      </c>
      <c r="AGK104" s="440"/>
      <c r="AGL104" s="440"/>
      <c r="AGN104" s="440"/>
      <c r="AGO104" s="440"/>
      <c r="AGP104" s="440"/>
      <c r="AGQ104" s="440"/>
      <c r="AGR104" s="110">
        <f t="shared" si="2952"/>
        <v>0</v>
      </c>
      <c r="AGS104" s="440"/>
      <c r="AGT104" s="440"/>
      <c r="AGU104" s="440"/>
      <c r="AGV104" s="440"/>
      <c r="AGW104" s="440"/>
      <c r="AGX104" s="440"/>
      <c r="AGY104" s="111">
        <f>AGS104+AGT104-AGU104+AGV104-AGW104+AGX104</f>
        <v>0</v>
      </c>
      <c r="AGZ104" s="440"/>
      <c r="AHA104" s="440"/>
      <c r="AHC104" s="440"/>
      <c r="AHD104" s="440"/>
      <c r="AHE104" s="440"/>
      <c r="AHF104" s="440"/>
      <c r="AHG104" s="110">
        <f t="shared" si="2953"/>
        <v>0</v>
      </c>
      <c r="AHH104" s="440"/>
      <c r="AHI104" s="440"/>
      <c r="AHJ104" s="440"/>
      <c r="AHK104" s="440"/>
      <c r="AHL104" s="440"/>
      <c r="AHM104" s="440"/>
      <c r="AHN104" s="111">
        <f>AHH104+AHI104-AHJ104+AHK104-AHL104+AHM104</f>
        <v>0</v>
      </c>
      <c r="AHO104" s="440"/>
      <c r="AHP104" s="440"/>
      <c r="AHR104" s="440"/>
      <c r="AHS104" s="440"/>
      <c r="AHT104" s="440"/>
      <c r="AHU104" s="440"/>
      <c r="AHV104" s="110">
        <f t="shared" si="2954"/>
        <v>0</v>
      </c>
      <c r="AHW104" s="440"/>
      <c r="AHX104" s="440"/>
      <c r="AHY104" s="440"/>
      <c r="AHZ104" s="440"/>
      <c r="AIA104" s="440"/>
      <c r="AIB104" s="440"/>
      <c r="AIC104" s="111">
        <f>AHW104+AHX104-AHY104+AHZ104-AIA104+AIB104</f>
        <v>0</v>
      </c>
      <c r="AID104" s="440"/>
      <c r="AIE104" s="440"/>
    </row>
    <row r="105" spans="1:915" x14ac:dyDescent="0.3">
      <c r="A105" s="33" t="s">
        <v>134</v>
      </c>
      <c r="B105" s="34" t="s">
        <v>135</v>
      </c>
      <c r="C105" s="439"/>
      <c r="D105" s="440"/>
      <c r="E105" s="440"/>
      <c r="F105" s="440"/>
      <c r="G105" s="110">
        <f t="shared" si="2894"/>
        <v>0</v>
      </c>
      <c r="H105" s="440"/>
      <c r="I105" s="440"/>
      <c r="J105" s="440"/>
      <c r="K105" s="440"/>
      <c r="L105" s="440"/>
      <c r="M105" s="440"/>
      <c r="N105" s="111">
        <f>H105+I105-J105+K105-L105+M105</f>
        <v>0</v>
      </c>
      <c r="O105" s="440"/>
      <c r="P105" s="440"/>
      <c r="Q105" s="440"/>
      <c r="R105" s="440"/>
      <c r="S105" s="440"/>
      <c r="T105" s="440"/>
      <c r="U105" s="110">
        <f t="shared" si="2895"/>
        <v>0</v>
      </c>
      <c r="V105" s="440"/>
      <c r="W105" s="440"/>
      <c r="X105" s="440"/>
      <c r="Y105" s="440"/>
      <c r="Z105" s="440"/>
      <c r="AA105" s="440"/>
      <c r="AB105" s="111">
        <f>V105+W105-X105+Y105-Z105+AA105</f>
        <v>0</v>
      </c>
      <c r="AC105" s="440"/>
      <c r="AD105" s="440"/>
      <c r="AF105" s="440"/>
      <c r="AG105" s="440"/>
      <c r="AH105" s="440"/>
      <c r="AI105" s="440"/>
      <c r="AJ105" s="110">
        <f t="shared" si="2896"/>
        <v>0</v>
      </c>
      <c r="AK105" s="440"/>
      <c r="AL105" s="440"/>
      <c r="AM105" s="440"/>
      <c r="AN105" s="440"/>
      <c r="AO105" s="440"/>
      <c r="AP105" s="440"/>
      <c r="AQ105" s="111">
        <f>AK105+AL105-AM105+AN105-AO105+AP105</f>
        <v>0</v>
      </c>
      <c r="AR105" s="440"/>
      <c r="AS105" s="440"/>
      <c r="AU105" s="440"/>
      <c r="AV105" s="440"/>
      <c r="AW105" s="440"/>
      <c r="AX105" s="440"/>
      <c r="AY105" s="110">
        <f t="shared" si="2897"/>
        <v>0</v>
      </c>
      <c r="AZ105" s="440"/>
      <c r="BA105" s="440"/>
      <c r="BB105" s="440"/>
      <c r="BC105" s="440"/>
      <c r="BD105" s="440"/>
      <c r="BE105" s="440"/>
      <c r="BF105" s="111">
        <f>AZ105+BA105-BB105+BC105-BD105+BE105</f>
        <v>0</v>
      </c>
      <c r="BG105" s="440"/>
      <c r="BH105" s="440"/>
      <c r="BJ105" s="440"/>
      <c r="BK105" s="440"/>
      <c r="BL105" s="440"/>
      <c r="BM105" s="440"/>
      <c r="BN105" s="110">
        <f t="shared" si="2898"/>
        <v>0</v>
      </c>
      <c r="BO105" s="440"/>
      <c r="BP105" s="440"/>
      <c r="BQ105" s="440"/>
      <c r="BR105" s="440"/>
      <c r="BS105" s="440"/>
      <c r="BT105" s="440"/>
      <c r="BU105" s="111">
        <f>BO105+BP105-BQ105+BR105-BS105+BT105</f>
        <v>0</v>
      </c>
      <c r="BV105" s="440"/>
      <c r="BW105" s="440"/>
      <c r="BY105" s="440"/>
      <c r="BZ105" s="440"/>
      <c r="CA105" s="440"/>
      <c r="CB105" s="440"/>
      <c r="CC105" s="110">
        <f t="shared" si="2899"/>
        <v>0</v>
      </c>
      <c r="CD105" s="440"/>
      <c r="CE105" s="440"/>
      <c r="CF105" s="440"/>
      <c r="CG105" s="440"/>
      <c r="CH105" s="440"/>
      <c r="CI105" s="440"/>
      <c r="CJ105" s="111">
        <f>CD105+CE105-CF105+CG105-CH105+CI105</f>
        <v>0</v>
      </c>
      <c r="CK105" s="440"/>
      <c r="CL105" s="440"/>
      <c r="CN105" s="440"/>
      <c r="CO105" s="440"/>
      <c r="CP105" s="440"/>
      <c r="CQ105" s="440"/>
      <c r="CR105" s="110">
        <f t="shared" si="2900"/>
        <v>0</v>
      </c>
      <c r="CS105" s="440"/>
      <c r="CT105" s="440"/>
      <c r="CU105" s="440"/>
      <c r="CV105" s="440"/>
      <c r="CW105" s="440"/>
      <c r="CX105" s="440"/>
      <c r="CY105" s="111">
        <f>CS105+CT105-CU105+CV105-CW105+CX105</f>
        <v>0</v>
      </c>
      <c r="CZ105" s="440"/>
      <c r="DA105" s="440"/>
      <c r="DC105" s="440"/>
      <c r="DD105" s="440"/>
      <c r="DE105" s="440"/>
      <c r="DF105" s="440"/>
      <c r="DG105" s="110">
        <f t="shared" si="2901"/>
        <v>0</v>
      </c>
      <c r="DH105" s="440"/>
      <c r="DI105" s="440"/>
      <c r="DJ105" s="440"/>
      <c r="DK105" s="440"/>
      <c r="DL105" s="440"/>
      <c r="DM105" s="440"/>
      <c r="DN105" s="111">
        <f>DH105+DI105-DJ105+DK105-DL105+DM105</f>
        <v>0</v>
      </c>
      <c r="DO105" s="440"/>
      <c r="DP105" s="440"/>
      <c r="DR105" s="440"/>
      <c r="DS105" s="440"/>
      <c r="DT105" s="440"/>
      <c r="DU105" s="440"/>
      <c r="DV105" s="110">
        <f t="shared" si="2902"/>
        <v>0</v>
      </c>
      <c r="DW105" s="440"/>
      <c r="DX105" s="440"/>
      <c r="DY105" s="440"/>
      <c r="DZ105" s="440"/>
      <c r="EA105" s="440"/>
      <c r="EB105" s="440"/>
      <c r="EC105" s="111">
        <f>DW105+DX105-DY105+DZ105-EA105+EB105</f>
        <v>0</v>
      </c>
      <c r="ED105" s="440"/>
      <c r="EE105" s="440"/>
      <c r="EG105" s="440"/>
      <c r="EH105" s="440"/>
      <c r="EI105" s="440"/>
      <c r="EJ105" s="440"/>
      <c r="EK105" s="110">
        <f t="shared" si="2903"/>
        <v>0</v>
      </c>
      <c r="EL105" s="440"/>
      <c r="EM105" s="440"/>
      <c r="EN105" s="440"/>
      <c r="EO105" s="440"/>
      <c r="EP105" s="440"/>
      <c r="EQ105" s="440"/>
      <c r="ER105" s="111">
        <f>EL105+EM105-EN105+EO105-EP105+EQ105</f>
        <v>0</v>
      </c>
      <c r="ES105" s="440"/>
      <c r="ET105" s="440"/>
      <c r="EV105" s="440"/>
      <c r="EW105" s="440"/>
      <c r="EX105" s="440"/>
      <c r="EY105" s="440"/>
      <c r="EZ105" s="110">
        <f t="shared" si="2904"/>
        <v>0</v>
      </c>
      <c r="FA105" s="440"/>
      <c r="FB105" s="440"/>
      <c r="FC105" s="440"/>
      <c r="FD105" s="440"/>
      <c r="FE105" s="440"/>
      <c r="FF105" s="440"/>
      <c r="FG105" s="111">
        <f>FA105+FB105-FC105+FD105-FE105+FF105</f>
        <v>0</v>
      </c>
      <c r="FH105" s="440"/>
      <c r="FI105" s="440"/>
      <c r="FK105" s="440"/>
      <c r="FL105" s="440"/>
      <c r="FM105" s="440"/>
      <c r="FN105" s="440"/>
      <c r="FO105" s="110">
        <f t="shared" si="2905"/>
        <v>0</v>
      </c>
      <c r="FP105" s="440"/>
      <c r="FQ105" s="440"/>
      <c r="FR105" s="440"/>
      <c r="FS105" s="440"/>
      <c r="FT105" s="440"/>
      <c r="FU105" s="440"/>
      <c r="FV105" s="111">
        <f>FP105+FQ105-FR105+FS105-FT105+FU105</f>
        <v>0</v>
      </c>
      <c r="FW105" s="440"/>
      <c r="FX105" s="440"/>
      <c r="FZ105" s="440"/>
      <c r="GA105" s="440"/>
      <c r="GB105" s="440"/>
      <c r="GC105" s="440"/>
      <c r="GD105" s="110">
        <f t="shared" si="2906"/>
        <v>0</v>
      </c>
      <c r="GE105" s="440"/>
      <c r="GF105" s="440"/>
      <c r="GG105" s="440"/>
      <c r="GH105" s="440"/>
      <c r="GI105" s="440"/>
      <c r="GJ105" s="440"/>
      <c r="GK105" s="111">
        <f>GE105+GF105-GG105+GH105-GI105+GJ105</f>
        <v>0</v>
      </c>
      <c r="GL105" s="440"/>
      <c r="GM105" s="440"/>
      <c r="GO105" s="440"/>
      <c r="GP105" s="440"/>
      <c r="GQ105" s="440"/>
      <c r="GR105" s="440"/>
      <c r="GS105" s="110">
        <f t="shared" si="2907"/>
        <v>0</v>
      </c>
      <c r="GT105" s="440"/>
      <c r="GU105" s="440"/>
      <c r="GV105" s="440"/>
      <c r="GW105" s="440"/>
      <c r="GX105" s="440"/>
      <c r="GY105" s="440"/>
      <c r="GZ105" s="111">
        <f>GT105+GU105-GV105+GW105-GX105+GY105</f>
        <v>0</v>
      </c>
      <c r="HA105" s="440"/>
      <c r="HB105" s="440"/>
      <c r="HD105" s="440"/>
      <c r="HE105" s="440"/>
      <c r="HF105" s="440"/>
      <c r="HG105" s="440"/>
      <c r="HH105" s="110">
        <f t="shared" si="2908"/>
        <v>0</v>
      </c>
      <c r="HI105" s="440"/>
      <c r="HJ105" s="440"/>
      <c r="HK105" s="440"/>
      <c r="HL105" s="440"/>
      <c r="HM105" s="440"/>
      <c r="HN105" s="440"/>
      <c r="HO105" s="111">
        <f>HI105+HJ105-HK105+HL105-HM105+HN105</f>
        <v>0</v>
      </c>
      <c r="HP105" s="440"/>
      <c r="HQ105" s="440"/>
      <c r="HS105" s="440"/>
      <c r="HT105" s="440"/>
      <c r="HU105" s="440"/>
      <c r="HV105" s="440"/>
      <c r="HW105" s="110">
        <f t="shared" si="2909"/>
        <v>0</v>
      </c>
      <c r="HX105" s="440"/>
      <c r="HY105" s="440"/>
      <c r="HZ105" s="440"/>
      <c r="IA105" s="440"/>
      <c r="IB105" s="440"/>
      <c r="IC105" s="440"/>
      <c r="ID105" s="111">
        <f>HX105+HY105-HZ105+IA105-IB105+IC105</f>
        <v>0</v>
      </c>
      <c r="IE105" s="440"/>
      <c r="IF105" s="440"/>
      <c r="IH105" s="440"/>
      <c r="II105" s="440"/>
      <c r="IJ105" s="440"/>
      <c r="IK105" s="440"/>
      <c r="IL105" s="110">
        <f t="shared" si="2910"/>
        <v>0</v>
      </c>
      <c r="IM105" s="440"/>
      <c r="IN105" s="440"/>
      <c r="IO105" s="440"/>
      <c r="IP105" s="440"/>
      <c r="IQ105" s="440"/>
      <c r="IR105" s="440"/>
      <c r="IS105" s="111">
        <f>IM105+IN105-IO105+IP105-IQ105+IR105</f>
        <v>0</v>
      </c>
      <c r="IT105" s="440"/>
      <c r="IU105" s="440"/>
      <c r="IW105" s="440"/>
      <c r="IX105" s="440"/>
      <c r="IY105" s="440"/>
      <c r="IZ105" s="440"/>
      <c r="JA105" s="110">
        <f t="shared" si="2911"/>
        <v>0</v>
      </c>
      <c r="JB105" s="440"/>
      <c r="JC105" s="440"/>
      <c r="JD105" s="440"/>
      <c r="JE105" s="440"/>
      <c r="JF105" s="440"/>
      <c r="JG105" s="440"/>
      <c r="JH105" s="111">
        <f>JB105+JC105-JD105+JE105-JF105+JG105</f>
        <v>0</v>
      </c>
      <c r="JI105" s="440"/>
      <c r="JJ105" s="440"/>
      <c r="JL105" s="440"/>
      <c r="JM105" s="440"/>
      <c r="JN105" s="440"/>
      <c r="JO105" s="440"/>
      <c r="JP105" s="110">
        <f t="shared" si="2912"/>
        <v>0</v>
      </c>
      <c r="JQ105" s="440"/>
      <c r="JR105" s="440"/>
      <c r="JS105" s="440"/>
      <c r="JT105" s="440"/>
      <c r="JU105" s="440"/>
      <c r="JV105" s="440"/>
      <c r="JW105" s="111">
        <f>JQ105+JR105-JS105+JT105-JU105+JV105</f>
        <v>0</v>
      </c>
      <c r="JX105" s="440"/>
      <c r="JY105" s="440"/>
      <c r="KA105" s="440"/>
      <c r="KB105" s="440"/>
      <c r="KC105" s="440"/>
      <c r="KD105" s="440"/>
      <c r="KE105" s="110">
        <f t="shared" si="2913"/>
        <v>0</v>
      </c>
      <c r="KF105" s="440"/>
      <c r="KG105" s="440"/>
      <c r="KH105" s="440"/>
      <c r="KI105" s="440"/>
      <c r="KJ105" s="440"/>
      <c r="KK105" s="440"/>
      <c r="KL105" s="111">
        <f>KF105+KG105-KH105+KI105-KJ105+KK105</f>
        <v>0</v>
      </c>
      <c r="KM105" s="440"/>
      <c r="KN105" s="440"/>
      <c r="KP105" s="440"/>
      <c r="KQ105" s="440"/>
      <c r="KR105" s="440"/>
      <c r="KS105" s="440"/>
      <c r="KT105" s="110">
        <f t="shared" si="2914"/>
        <v>0</v>
      </c>
      <c r="KU105" s="440"/>
      <c r="KV105" s="440"/>
      <c r="KW105" s="440"/>
      <c r="KX105" s="440"/>
      <c r="KY105" s="440"/>
      <c r="KZ105" s="440"/>
      <c r="LA105" s="111">
        <f>KU105+KV105-KW105+KX105-KY105+KZ105</f>
        <v>0</v>
      </c>
      <c r="LB105" s="440"/>
      <c r="LC105" s="440"/>
      <c r="LE105" s="440"/>
      <c r="LF105" s="440"/>
      <c r="LG105" s="440"/>
      <c r="LH105" s="440"/>
      <c r="LI105" s="110">
        <f t="shared" si="2915"/>
        <v>0</v>
      </c>
      <c r="LJ105" s="440"/>
      <c r="LK105" s="440"/>
      <c r="LL105" s="440"/>
      <c r="LM105" s="440"/>
      <c r="LN105" s="440"/>
      <c r="LO105" s="440"/>
      <c r="LP105" s="111">
        <f>LJ105+LK105-LL105+LM105-LN105+LO105</f>
        <v>0</v>
      </c>
      <c r="LQ105" s="440"/>
      <c r="LR105" s="440"/>
      <c r="LT105" s="440"/>
      <c r="LU105" s="440"/>
      <c r="LV105" s="440"/>
      <c r="LW105" s="440"/>
      <c r="LX105" s="110">
        <f t="shared" si="2916"/>
        <v>0</v>
      </c>
      <c r="LY105" s="440"/>
      <c r="LZ105" s="440"/>
      <c r="MA105" s="440"/>
      <c r="MB105" s="440"/>
      <c r="MC105" s="440"/>
      <c r="MD105" s="440"/>
      <c r="ME105" s="111">
        <f>LY105+LZ105-MA105+MB105-MC105+MD105</f>
        <v>0</v>
      </c>
      <c r="MF105" s="440"/>
      <c r="MG105" s="440"/>
      <c r="MI105" s="440"/>
      <c r="MJ105" s="440"/>
      <c r="MK105" s="440"/>
      <c r="ML105" s="440"/>
      <c r="MM105" s="110">
        <f t="shared" si="2917"/>
        <v>0</v>
      </c>
      <c r="MN105" s="440"/>
      <c r="MO105" s="440"/>
      <c r="MP105" s="440"/>
      <c r="MQ105" s="440"/>
      <c r="MR105" s="440"/>
      <c r="MS105" s="440"/>
      <c r="MT105" s="111">
        <f>MN105+MO105-MP105+MQ105-MR105+MS105</f>
        <v>0</v>
      </c>
      <c r="MU105" s="440"/>
      <c r="MV105" s="440"/>
      <c r="MX105" s="440"/>
      <c r="MY105" s="440"/>
      <c r="MZ105" s="440"/>
      <c r="NA105" s="440"/>
      <c r="NB105" s="110">
        <f t="shared" si="2918"/>
        <v>0</v>
      </c>
      <c r="NC105" s="440"/>
      <c r="ND105" s="440"/>
      <c r="NE105" s="440"/>
      <c r="NF105" s="440"/>
      <c r="NG105" s="440"/>
      <c r="NH105" s="440"/>
      <c r="NI105" s="111">
        <f>NC105+ND105-NE105+NF105-NG105+NH105</f>
        <v>0</v>
      </c>
      <c r="NJ105" s="440"/>
      <c r="NK105" s="440"/>
      <c r="NM105" s="440"/>
      <c r="NN105" s="440"/>
      <c r="NO105" s="440"/>
      <c r="NP105" s="440"/>
      <c r="NQ105" s="110">
        <f t="shared" si="2919"/>
        <v>0</v>
      </c>
      <c r="NR105" s="440"/>
      <c r="NS105" s="440"/>
      <c r="NT105" s="440"/>
      <c r="NU105" s="440"/>
      <c r="NV105" s="440"/>
      <c r="NW105" s="440"/>
      <c r="NX105" s="111">
        <f>NR105+NS105-NT105+NU105-NV105+NW105</f>
        <v>0</v>
      </c>
      <c r="NY105" s="440"/>
      <c r="NZ105" s="440"/>
      <c r="OB105" s="440"/>
      <c r="OC105" s="440"/>
      <c r="OD105" s="440"/>
      <c r="OE105" s="440"/>
      <c r="OF105" s="110">
        <f t="shared" si="2920"/>
        <v>0</v>
      </c>
      <c r="OG105" s="440"/>
      <c r="OH105" s="440"/>
      <c r="OI105" s="440"/>
      <c r="OJ105" s="440"/>
      <c r="OK105" s="440"/>
      <c r="OL105" s="440"/>
      <c r="OM105" s="111">
        <f>OG105+OH105-OI105+OJ105-OK105+OL105</f>
        <v>0</v>
      </c>
      <c r="ON105" s="440"/>
      <c r="OO105" s="440"/>
      <c r="OQ105" s="440"/>
      <c r="OR105" s="440"/>
      <c r="OS105" s="440"/>
      <c r="OT105" s="440"/>
      <c r="OU105" s="110">
        <f t="shared" si="2921"/>
        <v>0</v>
      </c>
      <c r="OV105" s="440"/>
      <c r="OW105" s="440"/>
      <c r="OX105" s="440"/>
      <c r="OY105" s="440"/>
      <c r="OZ105" s="440"/>
      <c r="PA105" s="440"/>
      <c r="PB105" s="111">
        <f>OV105+OW105-OX105+OY105-OZ105+PA105</f>
        <v>0</v>
      </c>
      <c r="PC105" s="440"/>
      <c r="PD105" s="440"/>
      <c r="PF105" s="440"/>
      <c r="PG105" s="440"/>
      <c r="PH105" s="440"/>
      <c r="PI105" s="440"/>
      <c r="PJ105" s="110">
        <f t="shared" si="2922"/>
        <v>0</v>
      </c>
      <c r="PK105" s="440"/>
      <c r="PL105" s="440"/>
      <c r="PM105" s="440"/>
      <c r="PN105" s="440"/>
      <c r="PO105" s="440"/>
      <c r="PP105" s="440"/>
      <c r="PQ105" s="111">
        <f>PK105+PL105-PM105+PN105-PO105+PP105</f>
        <v>0</v>
      </c>
      <c r="PR105" s="440"/>
      <c r="PS105" s="440"/>
      <c r="PU105" s="440"/>
      <c r="PV105" s="440"/>
      <c r="PW105" s="440"/>
      <c r="PX105" s="440"/>
      <c r="PY105" s="110">
        <f t="shared" si="2923"/>
        <v>0</v>
      </c>
      <c r="PZ105" s="440"/>
      <c r="QA105" s="440"/>
      <c r="QB105" s="440"/>
      <c r="QC105" s="440"/>
      <c r="QD105" s="440"/>
      <c r="QE105" s="440"/>
      <c r="QF105" s="111">
        <f>PZ105+QA105-QB105+QC105-QD105+QE105</f>
        <v>0</v>
      </c>
      <c r="QG105" s="440"/>
      <c r="QH105" s="440"/>
      <c r="QJ105" s="440"/>
      <c r="QK105" s="440"/>
      <c r="QL105" s="440"/>
      <c r="QM105" s="440"/>
      <c r="QN105" s="110">
        <f t="shared" si="2924"/>
        <v>0</v>
      </c>
      <c r="QO105" s="440"/>
      <c r="QP105" s="440"/>
      <c r="QQ105" s="440"/>
      <c r="QR105" s="440"/>
      <c r="QS105" s="440"/>
      <c r="QT105" s="440"/>
      <c r="QU105" s="111">
        <f>QO105+QP105-QQ105+QR105-QS105+QT105</f>
        <v>0</v>
      </c>
      <c r="QV105" s="440"/>
      <c r="QW105" s="440"/>
      <c r="QY105" s="440"/>
      <c r="QZ105" s="440"/>
      <c r="RA105" s="440"/>
      <c r="RB105" s="440"/>
      <c r="RC105" s="110">
        <f t="shared" si="2925"/>
        <v>0</v>
      </c>
      <c r="RD105" s="440"/>
      <c r="RE105" s="440"/>
      <c r="RF105" s="440"/>
      <c r="RG105" s="440"/>
      <c r="RH105" s="440"/>
      <c r="RI105" s="440"/>
      <c r="RJ105" s="111">
        <f>RD105+RE105-RF105+RG105-RH105+RI105</f>
        <v>0</v>
      </c>
      <c r="RK105" s="440"/>
      <c r="RL105" s="440"/>
      <c r="RN105" s="440"/>
      <c r="RO105" s="440"/>
      <c r="RP105" s="440"/>
      <c r="RQ105" s="440"/>
      <c r="RR105" s="110">
        <f t="shared" si="2926"/>
        <v>0</v>
      </c>
      <c r="RS105" s="440"/>
      <c r="RT105" s="440"/>
      <c r="RU105" s="440"/>
      <c r="RV105" s="440"/>
      <c r="RW105" s="440"/>
      <c r="RX105" s="440"/>
      <c r="RY105" s="111">
        <f>RS105+RT105-RU105+RV105-RW105+RX105</f>
        <v>0</v>
      </c>
      <c r="RZ105" s="440"/>
      <c r="SA105" s="440"/>
      <c r="SC105" s="440"/>
      <c r="SD105" s="440"/>
      <c r="SE105" s="440"/>
      <c r="SF105" s="440"/>
      <c r="SG105" s="110">
        <f t="shared" si="2927"/>
        <v>0</v>
      </c>
      <c r="SH105" s="440"/>
      <c r="SI105" s="440"/>
      <c r="SJ105" s="440"/>
      <c r="SK105" s="440"/>
      <c r="SL105" s="440"/>
      <c r="SM105" s="440"/>
      <c r="SN105" s="111">
        <f>SH105+SI105-SJ105+SK105-SL105+SM105</f>
        <v>0</v>
      </c>
      <c r="SO105" s="440"/>
      <c r="SP105" s="440"/>
      <c r="SR105" s="440"/>
      <c r="SS105" s="440"/>
      <c r="ST105" s="440"/>
      <c r="SU105" s="440"/>
      <c r="SV105" s="110">
        <f t="shared" si="2928"/>
        <v>0</v>
      </c>
      <c r="SW105" s="440"/>
      <c r="SX105" s="440"/>
      <c r="SY105" s="440"/>
      <c r="SZ105" s="440"/>
      <c r="TA105" s="440"/>
      <c r="TB105" s="440"/>
      <c r="TC105" s="111">
        <f>SW105+SX105-SY105+SZ105-TA105+TB105</f>
        <v>0</v>
      </c>
      <c r="TD105" s="440"/>
      <c r="TE105" s="440"/>
      <c r="TG105" s="440"/>
      <c r="TH105" s="440"/>
      <c r="TI105" s="440"/>
      <c r="TJ105" s="440"/>
      <c r="TK105" s="110">
        <f t="shared" si="2929"/>
        <v>0</v>
      </c>
      <c r="TL105" s="440"/>
      <c r="TM105" s="440"/>
      <c r="TN105" s="440"/>
      <c r="TO105" s="440"/>
      <c r="TP105" s="440"/>
      <c r="TQ105" s="440"/>
      <c r="TR105" s="111">
        <f>TL105+TM105-TN105+TO105-TP105+TQ105</f>
        <v>0</v>
      </c>
      <c r="TS105" s="440"/>
      <c r="TT105" s="440"/>
      <c r="TV105" s="440"/>
      <c r="TW105" s="440"/>
      <c r="TX105" s="440"/>
      <c r="TY105" s="440"/>
      <c r="TZ105" s="110">
        <f t="shared" si="2930"/>
        <v>0</v>
      </c>
      <c r="UA105" s="440"/>
      <c r="UB105" s="440"/>
      <c r="UC105" s="440"/>
      <c r="UD105" s="440"/>
      <c r="UE105" s="440"/>
      <c r="UF105" s="440"/>
      <c r="UG105" s="111">
        <f>UA105+UB105-UC105+UD105-UE105+UF105</f>
        <v>0</v>
      </c>
      <c r="UH105" s="440"/>
      <c r="UI105" s="440"/>
      <c r="UK105" s="440"/>
      <c r="UL105" s="440"/>
      <c r="UM105" s="440"/>
      <c r="UN105" s="440"/>
      <c r="UO105" s="110">
        <f t="shared" si="2931"/>
        <v>0</v>
      </c>
      <c r="UP105" s="440"/>
      <c r="UQ105" s="440"/>
      <c r="UR105" s="440"/>
      <c r="US105" s="440"/>
      <c r="UT105" s="440"/>
      <c r="UU105" s="440"/>
      <c r="UV105" s="111">
        <f>UP105+UQ105-UR105+US105-UT105+UU105</f>
        <v>0</v>
      </c>
      <c r="UW105" s="440"/>
      <c r="UX105" s="440"/>
      <c r="UZ105" s="440"/>
      <c r="VA105" s="440"/>
      <c r="VB105" s="440"/>
      <c r="VC105" s="440"/>
      <c r="VD105" s="110">
        <f t="shared" si="2932"/>
        <v>0</v>
      </c>
      <c r="VE105" s="440"/>
      <c r="VF105" s="440"/>
      <c r="VG105" s="440"/>
      <c r="VH105" s="440"/>
      <c r="VI105" s="440"/>
      <c r="VJ105" s="440"/>
      <c r="VK105" s="111">
        <f>VE105+VF105-VG105+VH105-VI105+VJ105</f>
        <v>0</v>
      </c>
      <c r="VL105" s="440"/>
      <c r="VM105" s="440"/>
      <c r="VO105" s="440"/>
      <c r="VP105" s="440"/>
      <c r="VQ105" s="440"/>
      <c r="VR105" s="440"/>
      <c r="VS105" s="110">
        <f t="shared" si="2933"/>
        <v>0</v>
      </c>
      <c r="VT105" s="440"/>
      <c r="VU105" s="440"/>
      <c r="VV105" s="440"/>
      <c r="VW105" s="440"/>
      <c r="VX105" s="440"/>
      <c r="VY105" s="440"/>
      <c r="VZ105" s="111">
        <f>VT105+VU105-VV105+VW105-VX105+VY105</f>
        <v>0</v>
      </c>
      <c r="WA105" s="440"/>
      <c r="WB105" s="440"/>
      <c r="WD105" s="440"/>
      <c r="WE105" s="440"/>
      <c r="WF105" s="440"/>
      <c r="WG105" s="440"/>
      <c r="WH105" s="110">
        <f t="shared" si="2934"/>
        <v>0</v>
      </c>
      <c r="WI105" s="440"/>
      <c r="WJ105" s="440"/>
      <c r="WK105" s="440"/>
      <c r="WL105" s="440"/>
      <c r="WM105" s="440"/>
      <c r="WN105" s="440"/>
      <c r="WO105" s="111">
        <f>WI105+WJ105-WK105+WL105-WM105+WN105</f>
        <v>0</v>
      </c>
      <c r="WP105" s="440"/>
      <c r="WQ105" s="440"/>
      <c r="WS105" s="440"/>
      <c r="WT105" s="440"/>
      <c r="WU105" s="440"/>
      <c r="WV105" s="440"/>
      <c r="WW105" s="110">
        <f t="shared" si="2935"/>
        <v>0</v>
      </c>
      <c r="WX105" s="440"/>
      <c r="WY105" s="440"/>
      <c r="WZ105" s="440"/>
      <c r="XA105" s="440"/>
      <c r="XB105" s="440"/>
      <c r="XC105" s="440"/>
      <c r="XD105" s="111">
        <f>WX105+WY105-WZ105+XA105-XB105+XC105</f>
        <v>0</v>
      </c>
      <c r="XE105" s="440"/>
      <c r="XF105" s="440"/>
      <c r="XH105" s="440"/>
      <c r="XI105" s="440"/>
      <c r="XJ105" s="440"/>
      <c r="XK105" s="440"/>
      <c r="XL105" s="110">
        <f t="shared" si="2936"/>
        <v>0</v>
      </c>
      <c r="XM105" s="440"/>
      <c r="XN105" s="440"/>
      <c r="XO105" s="440"/>
      <c r="XP105" s="440"/>
      <c r="XQ105" s="440"/>
      <c r="XR105" s="440"/>
      <c r="XS105" s="111">
        <f>XM105+XN105-XO105+XP105-XQ105+XR105</f>
        <v>0</v>
      </c>
      <c r="XT105" s="440"/>
      <c r="XU105" s="440"/>
      <c r="XW105" s="440"/>
      <c r="XX105" s="440"/>
      <c r="XY105" s="440"/>
      <c r="XZ105" s="440"/>
      <c r="YA105" s="110">
        <f t="shared" si="2937"/>
        <v>0</v>
      </c>
      <c r="YB105" s="440"/>
      <c r="YC105" s="440"/>
      <c r="YD105" s="440"/>
      <c r="YE105" s="440"/>
      <c r="YF105" s="440"/>
      <c r="YG105" s="440"/>
      <c r="YH105" s="111">
        <f>YB105+YC105-YD105+YE105-YF105+YG105</f>
        <v>0</v>
      </c>
      <c r="YI105" s="440"/>
      <c r="YJ105" s="440"/>
      <c r="YL105" s="440"/>
      <c r="YM105" s="440"/>
      <c r="YN105" s="440"/>
      <c r="YO105" s="440"/>
      <c r="YP105" s="110">
        <f t="shared" si="2938"/>
        <v>0</v>
      </c>
      <c r="YQ105" s="440"/>
      <c r="YR105" s="440"/>
      <c r="YS105" s="440"/>
      <c r="YT105" s="440"/>
      <c r="YU105" s="440"/>
      <c r="YV105" s="440"/>
      <c r="YW105" s="111">
        <f>YQ105+YR105-YS105+YT105-YU105+YV105</f>
        <v>0</v>
      </c>
      <c r="YX105" s="440"/>
      <c r="YY105" s="440"/>
      <c r="ZA105" s="440"/>
      <c r="ZB105" s="440"/>
      <c r="ZC105" s="440"/>
      <c r="ZD105" s="440"/>
      <c r="ZE105" s="110">
        <f t="shared" si="2939"/>
        <v>0</v>
      </c>
      <c r="ZF105" s="440"/>
      <c r="ZG105" s="440"/>
      <c r="ZH105" s="440"/>
      <c r="ZI105" s="440"/>
      <c r="ZJ105" s="440"/>
      <c r="ZK105" s="440"/>
      <c r="ZL105" s="111">
        <f>ZF105+ZG105-ZH105+ZI105-ZJ105+ZK105</f>
        <v>0</v>
      </c>
      <c r="ZM105" s="440"/>
      <c r="ZN105" s="440"/>
      <c r="ZP105" s="440"/>
      <c r="ZQ105" s="440"/>
      <c r="ZR105" s="440"/>
      <c r="ZS105" s="440"/>
      <c r="ZT105" s="110">
        <f t="shared" si="2940"/>
        <v>0</v>
      </c>
      <c r="ZU105" s="440"/>
      <c r="ZV105" s="440"/>
      <c r="ZW105" s="440"/>
      <c r="ZX105" s="440"/>
      <c r="ZY105" s="440"/>
      <c r="ZZ105" s="440"/>
      <c r="AAA105" s="111">
        <f>ZU105+ZV105-ZW105+ZX105-ZY105+ZZ105</f>
        <v>0</v>
      </c>
      <c r="AAB105" s="440"/>
      <c r="AAC105" s="440"/>
      <c r="AAE105" s="440"/>
      <c r="AAF105" s="440"/>
      <c r="AAG105" s="440"/>
      <c r="AAH105" s="440"/>
      <c r="AAI105" s="110">
        <f t="shared" si="2941"/>
        <v>0</v>
      </c>
      <c r="AAJ105" s="440"/>
      <c r="AAK105" s="440"/>
      <c r="AAL105" s="440"/>
      <c r="AAM105" s="440"/>
      <c r="AAN105" s="440"/>
      <c r="AAO105" s="440"/>
      <c r="AAP105" s="111">
        <f>AAJ105+AAK105-AAL105+AAM105-AAN105+AAO105</f>
        <v>0</v>
      </c>
      <c r="AAQ105" s="440"/>
      <c r="AAR105" s="440"/>
      <c r="AAT105" s="440"/>
      <c r="AAU105" s="440"/>
      <c r="AAV105" s="440"/>
      <c r="AAW105" s="440"/>
      <c r="AAX105" s="110">
        <f t="shared" si="2942"/>
        <v>0</v>
      </c>
      <c r="AAY105" s="440"/>
      <c r="AAZ105" s="440"/>
      <c r="ABA105" s="440"/>
      <c r="ABB105" s="440"/>
      <c r="ABC105" s="440"/>
      <c r="ABD105" s="440"/>
      <c r="ABE105" s="111">
        <f>AAY105+AAZ105-ABA105+ABB105-ABC105+ABD105</f>
        <v>0</v>
      </c>
      <c r="ABF105" s="440"/>
      <c r="ABG105" s="440"/>
      <c r="ABI105" s="440"/>
      <c r="ABJ105" s="440"/>
      <c r="ABK105" s="440"/>
      <c r="ABL105" s="440"/>
      <c r="ABM105" s="110">
        <f t="shared" si="2943"/>
        <v>0</v>
      </c>
      <c r="ABN105" s="440"/>
      <c r="ABO105" s="440"/>
      <c r="ABP105" s="440"/>
      <c r="ABQ105" s="440"/>
      <c r="ABR105" s="440"/>
      <c r="ABS105" s="440"/>
      <c r="ABT105" s="111">
        <f>ABN105+ABO105-ABP105+ABQ105-ABR105+ABS105</f>
        <v>0</v>
      </c>
      <c r="ABU105" s="440"/>
      <c r="ABV105" s="440"/>
      <c r="ABX105" s="440"/>
      <c r="ABY105" s="440"/>
      <c r="ABZ105" s="440"/>
      <c r="ACA105" s="440"/>
      <c r="ACB105" s="110">
        <f t="shared" si="2944"/>
        <v>0</v>
      </c>
      <c r="ACC105" s="440"/>
      <c r="ACD105" s="440"/>
      <c r="ACE105" s="440"/>
      <c r="ACF105" s="440"/>
      <c r="ACG105" s="440"/>
      <c r="ACH105" s="440"/>
      <c r="ACI105" s="111">
        <f>ACC105+ACD105-ACE105+ACF105-ACG105+ACH105</f>
        <v>0</v>
      </c>
      <c r="ACJ105" s="440"/>
      <c r="ACK105" s="440"/>
      <c r="ACM105" s="440"/>
      <c r="ACN105" s="440"/>
      <c r="ACO105" s="440"/>
      <c r="ACP105" s="440"/>
      <c r="ACQ105" s="110">
        <f t="shared" si="2945"/>
        <v>0</v>
      </c>
      <c r="ACR105" s="440"/>
      <c r="ACS105" s="440"/>
      <c r="ACT105" s="440"/>
      <c r="ACU105" s="440"/>
      <c r="ACV105" s="440"/>
      <c r="ACW105" s="440"/>
      <c r="ACX105" s="111">
        <f>ACR105+ACS105-ACT105+ACU105-ACV105+ACW105</f>
        <v>0</v>
      </c>
      <c r="ACY105" s="440"/>
      <c r="ACZ105" s="440"/>
      <c r="ADB105" s="440"/>
      <c r="ADC105" s="440"/>
      <c r="ADD105" s="440"/>
      <c r="ADE105" s="440"/>
      <c r="ADF105" s="110">
        <f t="shared" si="2946"/>
        <v>0</v>
      </c>
      <c r="ADG105" s="440"/>
      <c r="ADH105" s="440"/>
      <c r="ADI105" s="440"/>
      <c r="ADJ105" s="440"/>
      <c r="ADK105" s="440"/>
      <c r="ADL105" s="440"/>
      <c r="ADM105" s="111">
        <f>ADG105+ADH105-ADI105+ADJ105-ADK105+ADL105</f>
        <v>0</v>
      </c>
      <c r="ADN105" s="440"/>
      <c r="ADO105" s="440"/>
      <c r="ADQ105" s="440"/>
      <c r="ADR105" s="440"/>
      <c r="ADS105" s="440"/>
      <c r="ADT105" s="440"/>
      <c r="ADU105" s="110">
        <f t="shared" si="2947"/>
        <v>0</v>
      </c>
      <c r="ADV105" s="440"/>
      <c r="ADW105" s="440"/>
      <c r="ADX105" s="440"/>
      <c r="ADY105" s="440"/>
      <c r="ADZ105" s="440"/>
      <c r="AEA105" s="440"/>
      <c r="AEB105" s="111">
        <f>ADV105+ADW105-ADX105+ADY105-ADZ105+AEA105</f>
        <v>0</v>
      </c>
      <c r="AEC105" s="440"/>
      <c r="AED105" s="440"/>
      <c r="AEF105" s="440"/>
      <c r="AEG105" s="440"/>
      <c r="AEH105" s="440"/>
      <c r="AEI105" s="440"/>
      <c r="AEJ105" s="110">
        <f t="shared" si="2948"/>
        <v>0</v>
      </c>
      <c r="AEK105" s="440"/>
      <c r="AEL105" s="440"/>
      <c r="AEM105" s="440"/>
      <c r="AEN105" s="440"/>
      <c r="AEO105" s="440"/>
      <c r="AEP105" s="440"/>
      <c r="AEQ105" s="111">
        <f>AEK105+AEL105-AEM105+AEN105-AEO105+AEP105</f>
        <v>0</v>
      </c>
      <c r="AER105" s="440"/>
      <c r="AES105" s="440"/>
      <c r="AEU105" s="440"/>
      <c r="AEV105" s="440"/>
      <c r="AEW105" s="440"/>
      <c r="AEX105" s="440"/>
      <c r="AEY105" s="110">
        <f t="shared" si="2949"/>
        <v>0</v>
      </c>
      <c r="AEZ105" s="440"/>
      <c r="AFA105" s="440"/>
      <c r="AFB105" s="440"/>
      <c r="AFC105" s="440"/>
      <c r="AFD105" s="440"/>
      <c r="AFE105" s="440"/>
      <c r="AFF105" s="111">
        <f>AEZ105+AFA105-AFB105+AFC105-AFD105+AFE105</f>
        <v>0</v>
      </c>
      <c r="AFG105" s="440"/>
      <c r="AFH105" s="440"/>
      <c r="AFJ105" s="440"/>
      <c r="AFK105" s="440"/>
      <c r="AFL105" s="440"/>
      <c r="AFM105" s="440"/>
      <c r="AFN105" s="110">
        <f t="shared" si="2950"/>
        <v>0</v>
      </c>
      <c r="AFO105" s="440"/>
      <c r="AFP105" s="440"/>
      <c r="AFQ105" s="440"/>
      <c r="AFR105" s="440"/>
      <c r="AFS105" s="440"/>
      <c r="AFT105" s="440"/>
      <c r="AFU105" s="111">
        <f>AFO105+AFP105-AFQ105+AFR105-AFS105+AFT105</f>
        <v>0</v>
      </c>
      <c r="AFV105" s="440"/>
      <c r="AFW105" s="440"/>
      <c r="AFY105" s="440"/>
      <c r="AFZ105" s="440"/>
      <c r="AGA105" s="440"/>
      <c r="AGB105" s="440"/>
      <c r="AGC105" s="110">
        <f t="shared" si="2951"/>
        <v>0</v>
      </c>
      <c r="AGD105" s="440"/>
      <c r="AGE105" s="440"/>
      <c r="AGF105" s="440"/>
      <c r="AGG105" s="440"/>
      <c r="AGH105" s="440"/>
      <c r="AGI105" s="440"/>
      <c r="AGJ105" s="111">
        <f>AGD105+AGE105-AGF105+AGG105-AGH105+AGI105</f>
        <v>0</v>
      </c>
      <c r="AGK105" s="440"/>
      <c r="AGL105" s="440"/>
      <c r="AGN105" s="440"/>
      <c r="AGO105" s="440"/>
      <c r="AGP105" s="440"/>
      <c r="AGQ105" s="440"/>
      <c r="AGR105" s="110">
        <f t="shared" si="2952"/>
        <v>0</v>
      </c>
      <c r="AGS105" s="440"/>
      <c r="AGT105" s="440"/>
      <c r="AGU105" s="440"/>
      <c r="AGV105" s="440"/>
      <c r="AGW105" s="440"/>
      <c r="AGX105" s="440"/>
      <c r="AGY105" s="111">
        <f>AGS105+AGT105-AGU105+AGV105-AGW105+AGX105</f>
        <v>0</v>
      </c>
      <c r="AGZ105" s="440"/>
      <c r="AHA105" s="440"/>
      <c r="AHC105" s="440"/>
      <c r="AHD105" s="440"/>
      <c r="AHE105" s="440"/>
      <c r="AHF105" s="440"/>
      <c r="AHG105" s="110">
        <f t="shared" si="2953"/>
        <v>0</v>
      </c>
      <c r="AHH105" s="440"/>
      <c r="AHI105" s="440"/>
      <c r="AHJ105" s="440"/>
      <c r="AHK105" s="440"/>
      <c r="AHL105" s="440"/>
      <c r="AHM105" s="440"/>
      <c r="AHN105" s="111">
        <f>AHH105+AHI105-AHJ105+AHK105-AHL105+AHM105</f>
        <v>0</v>
      </c>
      <c r="AHO105" s="440"/>
      <c r="AHP105" s="440"/>
      <c r="AHR105" s="440"/>
      <c r="AHS105" s="440"/>
      <c r="AHT105" s="440"/>
      <c r="AHU105" s="440"/>
      <c r="AHV105" s="110">
        <f t="shared" si="2954"/>
        <v>0</v>
      </c>
      <c r="AHW105" s="440"/>
      <c r="AHX105" s="440"/>
      <c r="AHY105" s="440"/>
      <c r="AHZ105" s="440"/>
      <c r="AIA105" s="440"/>
      <c r="AIB105" s="440"/>
      <c r="AIC105" s="111">
        <f>AHW105+AHX105-AHY105+AHZ105-AIA105+AIB105</f>
        <v>0</v>
      </c>
      <c r="AID105" s="440"/>
      <c r="AIE105" s="440"/>
    </row>
    <row r="106" spans="1:915" x14ac:dyDescent="0.3">
      <c r="A106" s="29" t="s">
        <v>91</v>
      </c>
      <c r="B106" s="30" t="s">
        <v>136</v>
      </c>
      <c r="C106" s="110">
        <f>SUM(C107:C110)</f>
        <v>0</v>
      </c>
      <c r="D106" s="110">
        <f t="shared" ref="D106:AD106" si="2955">SUM(D107:D110)</f>
        <v>0</v>
      </c>
      <c r="E106" s="110">
        <f t="shared" si="2955"/>
        <v>0</v>
      </c>
      <c r="F106" s="110">
        <f t="shared" si="2955"/>
        <v>0</v>
      </c>
      <c r="G106" s="110">
        <f t="shared" si="2955"/>
        <v>0</v>
      </c>
      <c r="H106" s="110">
        <f t="shared" si="2955"/>
        <v>0</v>
      </c>
      <c r="I106" s="110">
        <f t="shared" si="2955"/>
        <v>0</v>
      </c>
      <c r="J106" s="110">
        <f t="shared" si="2955"/>
        <v>0</v>
      </c>
      <c r="K106" s="110">
        <f t="shared" si="2955"/>
        <v>0</v>
      </c>
      <c r="L106" s="110">
        <f t="shared" si="2955"/>
        <v>0</v>
      </c>
      <c r="M106" s="110">
        <f t="shared" si="2955"/>
        <v>0</v>
      </c>
      <c r="N106" s="110">
        <f t="shared" si="2955"/>
        <v>0</v>
      </c>
      <c r="O106" s="110">
        <f t="shared" si="2955"/>
        <v>0</v>
      </c>
      <c r="P106" s="110">
        <f t="shared" si="2955"/>
        <v>0</v>
      </c>
      <c r="Q106" s="110">
        <f t="shared" si="2955"/>
        <v>0</v>
      </c>
      <c r="R106" s="110">
        <f t="shared" si="2955"/>
        <v>0</v>
      </c>
      <c r="S106" s="110">
        <f t="shared" si="2955"/>
        <v>0</v>
      </c>
      <c r="T106" s="110">
        <f t="shared" si="2955"/>
        <v>0</v>
      </c>
      <c r="U106" s="110">
        <f t="shared" si="2955"/>
        <v>0</v>
      </c>
      <c r="V106" s="110">
        <f t="shared" si="2955"/>
        <v>0</v>
      </c>
      <c r="W106" s="110">
        <f t="shared" si="2955"/>
        <v>0</v>
      </c>
      <c r="X106" s="110">
        <f t="shared" si="2955"/>
        <v>0</v>
      </c>
      <c r="Y106" s="110">
        <f t="shared" si="2955"/>
        <v>0</v>
      </c>
      <c r="Z106" s="110">
        <f t="shared" si="2955"/>
        <v>0</v>
      </c>
      <c r="AA106" s="110">
        <f t="shared" si="2955"/>
        <v>0</v>
      </c>
      <c r="AB106" s="110">
        <f t="shared" si="2955"/>
        <v>0</v>
      </c>
      <c r="AC106" s="110">
        <f t="shared" si="2955"/>
        <v>0</v>
      </c>
      <c r="AD106" s="110">
        <f t="shared" si="2955"/>
        <v>0</v>
      </c>
      <c r="AF106" s="110">
        <f t="shared" ref="AF106:AS106" si="2956">SUM(AF107:AF110)</f>
        <v>0</v>
      </c>
      <c r="AG106" s="110">
        <f t="shared" si="2956"/>
        <v>0</v>
      </c>
      <c r="AH106" s="110">
        <f t="shared" si="2956"/>
        <v>0</v>
      </c>
      <c r="AI106" s="110">
        <f t="shared" si="2956"/>
        <v>0</v>
      </c>
      <c r="AJ106" s="110">
        <f t="shared" si="2956"/>
        <v>0</v>
      </c>
      <c r="AK106" s="110">
        <f t="shared" si="2956"/>
        <v>0</v>
      </c>
      <c r="AL106" s="110">
        <f t="shared" si="2956"/>
        <v>0</v>
      </c>
      <c r="AM106" s="110">
        <f t="shared" si="2956"/>
        <v>0</v>
      </c>
      <c r="AN106" s="110">
        <f t="shared" si="2956"/>
        <v>0</v>
      </c>
      <c r="AO106" s="110">
        <f t="shared" si="2956"/>
        <v>0</v>
      </c>
      <c r="AP106" s="110">
        <f t="shared" si="2956"/>
        <v>0</v>
      </c>
      <c r="AQ106" s="110">
        <f t="shared" si="2956"/>
        <v>0</v>
      </c>
      <c r="AR106" s="110">
        <f t="shared" si="2956"/>
        <v>0</v>
      </c>
      <c r="AS106" s="110">
        <f t="shared" si="2956"/>
        <v>0</v>
      </c>
      <c r="AU106" s="110">
        <f t="shared" ref="AU106:BH106" si="2957">SUM(AU107:AU110)</f>
        <v>0</v>
      </c>
      <c r="AV106" s="110">
        <f t="shared" si="2957"/>
        <v>0</v>
      </c>
      <c r="AW106" s="110">
        <f t="shared" si="2957"/>
        <v>0</v>
      </c>
      <c r="AX106" s="110">
        <f t="shared" si="2957"/>
        <v>0</v>
      </c>
      <c r="AY106" s="110">
        <f t="shared" si="2957"/>
        <v>0</v>
      </c>
      <c r="AZ106" s="110">
        <f t="shared" si="2957"/>
        <v>0</v>
      </c>
      <c r="BA106" s="110">
        <f t="shared" si="2957"/>
        <v>0</v>
      </c>
      <c r="BB106" s="110">
        <f t="shared" si="2957"/>
        <v>0</v>
      </c>
      <c r="BC106" s="110">
        <f t="shared" si="2957"/>
        <v>0</v>
      </c>
      <c r="BD106" s="110">
        <f t="shared" si="2957"/>
        <v>0</v>
      </c>
      <c r="BE106" s="110">
        <f t="shared" si="2957"/>
        <v>0</v>
      </c>
      <c r="BF106" s="110">
        <f t="shared" si="2957"/>
        <v>0</v>
      </c>
      <c r="BG106" s="110">
        <f t="shared" si="2957"/>
        <v>0</v>
      </c>
      <c r="BH106" s="110">
        <f t="shared" si="2957"/>
        <v>0</v>
      </c>
      <c r="BJ106" s="110">
        <f t="shared" ref="BJ106:BW106" si="2958">SUM(BJ107:BJ110)</f>
        <v>0</v>
      </c>
      <c r="BK106" s="110">
        <f t="shared" si="2958"/>
        <v>0</v>
      </c>
      <c r="BL106" s="110">
        <f t="shared" si="2958"/>
        <v>0</v>
      </c>
      <c r="BM106" s="110">
        <f t="shared" si="2958"/>
        <v>0</v>
      </c>
      <c r="BN106" s="110">
        <f t="shared" si="2958"/>
        <v>0</v>
      </c>
      <c r="BO106" s="110">
        <f t="shared" si="2958"/>
        <v>0</v>
      </c>
      <c r="BP106" s="110">
        <f t="shared" si="2958"/>
        <v>0</v>
      </c>
      <c r="BQ106" s="110">
        <f t="shared" si="2958"/>
        <v>0</v>
      </c>
      <c r="BR106" s="110">
        <f t="shared" si="2958"/>
        <v>0</v>
      </c>
      <c r="BS106" s="110">
        <f t="shared" si="2958"/>
        <v>0</v>
      </c>
      <c r="BT106" s="110">
        <f t="shared" si="2958"/>
        <v>0</v>
      </c>
      <c r="BU106" s="110">
        <f t="shared" si="2958"/>
        <v>0</v>
      </c>
      <c r="BV106" s="110">
        <f t="shared" si="2958"/>
        <v>0</v>
      </c>
      <c r="BW106" s="110">
        <f t="shared" si="2958"/>
        <v>0</v>
      </c>
      <c r="BY106" s="110">
        <f t="shared" ref="BY106:CL106" si="2959">SUM(BY107:BY110)</f>
        <v>0</v>
      </c>
      <c r="BZ106" s="110">
        <f t="shared" si="2959"/>
        <v>0</v>
      </c>
      <c r="CA106" s="110">
        <f t="shared" si="2959"/>
        <v>0</v>
      </c>
      <c r="CB106" s="110">
        <f t="shared" si="2959"/>
        <v>0</v>
      </c>
      <c r="CC106" s="110">
        <f t="shared" si="2959"/>
        <v>0</v>
      </c>
      <c r="CD106" s="110">
        <f t="shared" si="2959"/>
        <v>0</v>
      </c>
      <c r="CE106" s="110">
        <f t="shared" si="2959"/>
        <v>0</v>
      </c>
      <c r="CF106" s="110">
        <f t="shared" si="2959"/>
        <v>0</v>
      </c>
      <c r="CG106" s="110">
        <f t="shared" si="2959"/>
        <v>0</v>
      </c>
      <c r="CH106" s="110">
        <f t="shared" si="2959"/>
        <v>0</v>
      </c>
      <c r="CI106" s="110">
        <f t="shared" si="2959"/>
        <v>0</v>
      </c>
      <c r="CJ106" s="110">
        <f t="shared" si="2959"/>
        <v>0</v>
      </c>
      <c r="CK106" s="110">
        <f t="shared" si="2959"/>
        <v>0</v>
      </c>
      <c r="CL106" s="110">
        <f t="shared" si="2959"/>
        <v>0</v>
      </c>
      <c r="CN106" s="110">
        <f t="shared" ref="CN106:DA106" si="2960">SUM(CN107:CN110)</f>
        <v>0</v>
      </c>
      <c r="CO106" s="110">
        <f t="shared" si="2960"/>
        <v>0</v>
      </c>
      <c r="CP106" s="110">
        <f t="shared" si="2960"/>
        <v>0</v>
      </c>
      <c r="CQ106" s="110">
        <f t="shared" si="2960"/>
        <v>0</v>
      </c>
      <c r="CR106" s="110">
        <f t="shared" si="2960"/>
        <v>0</v>
      </c>
      <c r="CS106" s="110">
        <f t="shared" si="2960"/>
        <v>0</v>
      </c>
      <c r="CT106" s="110">
        <f t="shared" si="2960"/>
        <v>0</v>
      </c>
      <c r="CU106" s="110">
        <f t="shared" si="2960"/>
        <v>0</v>
      </c>
      <c r="CV106" s="110">
        <f t="shared" si="2960"/>
        <v>0</v>
      </c>
      <c r="CW106" s="110">
        <f t="shared" si="2960"/>
        <v>0</v>
      </c>
      <c r="CX106" s="110">
        <f t="shared" si="2960"/>
        <v>0</v>
      </c>
      <c r="CY106" s="110">
        <f t="shared" si="2960"/>
        <v>0</v>
      </c>
      <c r="CZ106" s="110">
        <f t="shared" si="2960"/>
        <v>0</v>
      </c>
      <c r="DA106" s="110">
        <f t="shared" si="2960"/>
        <v>0</v>
      </c>
      <c r="DC106" s="110">
        <f t="shared" ref="DC106:DP106" si="2961">SUM(DC107:DC110)</f>
        <v>0</v>
      </c>
      <c r="DD106" s="110">
        <f t="shared" si="2961"/>
        <v>0</v>
      </c>
      <c r="DE106" s="110">
        <f t="shared" si="2961"/>
        <v>0</v>
      </c>
      <c r="DF106" s="110">
        <f t="shared" si="2961"/>
        <v>0</v>
      </c>
      <c r="DG106" s="110">
        <f t="shared" si="2961"/>
        <v>0</v>
      </c>
      <c r="DH106" s="110">
        <f t="shared" si="2961"/>
        <v>0</v>
      </c>
      <c r="DI106" s="110">
        <f t="shared" si="2961"/>
        <v>0</v>
      </c>
      <c r="DJ106" s="110">
        <f t="shared" si="2961"/>
        <v>0</v>
      </c>
      <c r="DK106" s="110">
        <f t="shared" si="2961"/>
        <v>0</v>
      </c>
      <c r="DL106" s="110">
        <f t="shared" si="2961"/>
        <v>0</v>
      </c>
      <c r="DM106" s="110">
        <f t="shared" si="2961"/>
        <v>0</v>
      </c>
      <c r="DN106" s="110">
        <f t="shared" si="2961"/>
        <v>0</v>
      </c>
      <c r="DO106" s="110">
        <f t="shared" si="2961"/>
        <v>0</v>
      </c>
      <c r="DP106" s="110">
        <f t="shared" si="2961"/>
        <v>0</v>
      </c>
      <c r="DR106" s="110">
        <f t="shared" ref="DR106:EE106" si="2962">SUM(DR107:DR110)</f>
        <v>0</v>
      </c>
      <c r="DS106" s="110">
        <f t="shared" si="2962"/>
        <v>0</v>
      </c>
      <c r="DT106" s="110">
        <f t="shared" si="2962"/>
        <v>0</v>
      </c>
      <c r="DU106" s="110">
        <f t="shared" si="2962"/>
        <v>0</v>
      </c>
      <c r="DV106" s="110">
        <f t="shared" si="2962"/>
        <v>0</v>
      </c>
      <c r="DW106" s="110">
        <f t="shared" si="2962"/>
        <v>0</v>
      </c>
      <c r="DX106" s="110">
        <f t="shared" si="2962"/>
        <v>0</v>
      </c>
      <c r="DY106" s="110">
        <f t="shared" si="2962"/>
        <v>0</v>
      </c>
      <c r="DZ106" s="110">
        <f t="shared" si="2962"/>
        <v>0</v>
      </c>
      <c r="EA106" s="110">
        <f t="shared" si="2962"/>
        <v>0</v>
      </c>
      <c r="EB106" s="110">
        <f t="shared" si="2962"/>
        <v>0</v>
      </c>
      <c r="EC106" s="110">
        <f t="shared" si="2962"/>
        <v>0</v>
      </c>
      <c r="ED106" s="110">
        <f t="shared" si="2962"/>
        <v>0</v>
      </c>
      <c r="EE106" s="110">
        <f t="shared" si="2962"/>
        <v>0</v>
      </c>
      <c r="EG106" s="110">
        <f t="shared" ref="EG106:ET106" si="2963">SUM(EG107:EG110)</f>
        <v>0</v>
      </c>
      <c r="EH106" s="110">
        <f t="shared" si="2963"/>
        <v>0</v>
      </c>
      <c r="EI106" s="110">
        <f t="shared" si="2963"/>
        <v>0</v>
      </c>
      <c r="EJ106" s="110">
        <f t="shared" si="2963"/>
        <v>0</v>
      </c>
      <c r="EK106" s="110">
        <f t="shared" si="2963"/>
        <v>0</v>
      </c>
      <c r="EL106" s="110">
        <f t="shared" si="2963"/>
        <v>0</v>
      </c>
      <c r="EM106" s="110">
        <f t="shared" si="2963"/>
        <v>0</v>
      </c>
      <c r="EN106" s="110">
        <f t="shared" si="2963"/>
        <v>0</v>
      </c>
      <c r="EO106" s="110">
        <f t="shared" si="2963"/>
        <v>0</v>
      </c>
      <c r="EP106" s="110">
        <f t="shared" si="2963"/>
        <v>0</v>
      </c>
      <c r="EQ106" s="110">
        <f t="shared" si="2963"/>
        <v>0</v>
      </c>
      <c r="ER106" s="110">
        <f t="shared" si="2963"/>
        <v>0</v>
      </c>
      <c r="ES106" s="110">
        <f t="shared" si="2963"/>
        <v>0</v>
      </c>
      <c r="ET106" s="110">
        <f t="shared" si="2963"/>
        <v>0</v>
      </c>
      <c r="EV106" s="110">
        <f t="shared" ref="EV106:FI106" si="2964">SUM(EV107:EV110)</f>
        <v>0</v>
      </c>
      <c r="EW106" s="110">
        <f t="shared" si="2964"/>
        <v>0</v>
      </c>
      <c r="EX106" s="110">
        <f t="shared" si="2964"/>
        <v>0</v>
      </c>
      <c r="EY106" s="110">
        <f t="shared" si="2964"/>
        <v>0</v>
      </c>
      <c r="EZ106" s="110">
        <f t="shared" si="2964"/>
        <v>0</v>
      </c>
      <c r="FA106" s="110">
        <f t="shared" si="2964"/>
        <v>0</v>
      </c>
      <c r="FB106" s="110">
        <f t="shared" si="2964"/>
        <v>0</v>
      </c>
      <c r="FC106" s="110">
        <f t="shared" si="2964"/>
        <v>0</v>
      </c>
      <c r="FD106" s="110">
        <f t="shared" si="2964"/>
        <v>0</v>
      </c>
      <c r="FE106" s="110">
        <f t="shared" si="2964"/>
        <v>0</v>
      </c>
      <c r="FF106" s="110">
        <f t="shared" si="2964"/>
        <v>0</v>
      </c>
      <c r="FG106" s="110">
        <f t="shared" si="2964"/>
        <v>0</v>
      </c>
      <c r="FH106" s="110">
        <f t="shared" si="2964"/>
        <v>0</v>
      </c>
      <c r="FI106" s="110">
        <f t="shared" si="2964"/>
        <v>0</v>
      </c>
      <c r="FK106" s="110">
        <f t="shared" ref="FK106:FX106" si="2965">SUM(FK107:FK110)</f>
        <v>0</v>
      </c>
      <c r="FL106" s="110">
        <f t="shared" si="2965"/>
        <v>0</v>
      </c>
      <c r="FM106" s="110">
        <f t="shared" si="2965"/>
        <v>0</v>
      </c>
      <c r="FN106" s="110">
        <f t="shared" si="2965"/>
        <v>0</v>
      </c>
      <c r="FO106" s="110">
        <f t="shared" si="2965"/>
        <v>0</v>
      </c>
      <c r="FP106" s="110">
        <f t="shared" si="2965"/>
        <v>0</v>
      </c>
      <c r="FQ106" s="110">
        <f t="shared" si="2965"/>
        <v>0</v>
      </c>
      <c r="FR106" s="110">
        <f t="shared" si="2965"/>
        <v>0</v>
      </c>
      <c r="FS106" s="110">
        <f t="shared" si="2965"/>
        <v>0</v>
      </c>
      <c r="FT106" s="110">
        <f t="shared" si="2965"/>
        <v>0</v>
      </c>
      <c r="FU106" s="110">
        <f t="shared" si="2965"/>
        <v>0</v>
      </c>
      <c r="FV106" s="110">
        <f t="shared" si="2965"/>
        <v>0</v>
      </c>
      <c r="FW106" s="110">
        <f t="shared" si="2965"/>
        <v>0</v>
      </c>
      <c r="FX106" s="110">
        <f t="shared" si="2965"/>
        <v>0</v>
      </c>
      <c r="FZ106" s="110">
        <f t="shared" ref="FZ106:GM106" si="2966">SUM(FZ107:FZ110)</f>
        <v>0</v>
      </c>
      <c r="GA106" s="110">
        <f t="shared" si="2966"/>
        <v>0</v>
      </c>
      <c r="GB106" s="110">
        <f t="shared" si="2966"/>
        <v>0</v>
      </c>
      <c r="GC106" s="110">
        <f t="shared" si="2966"/>
        <v>0</v>
      </c>
      <c r="GD106" s="110">
        <f t="shared" si="2966"/>
        <v>0</v>
      </c>
      <c r="GE106" s="110">
        <f t="shared" si="2966"/>
        <v>0</v>
      </c>
      <c r="GF106" s="110">
        <f t="shared" si="2966"/>
        <v>0</v>
      </c>
      <c r="GG106" s="110">
        <f t="shared" si="2966"/>
        <v>0</v>
      </c>
      <c r="GH106" s="110">
        <f t="shared" si="2966"/>
        <v>0</v>
      </c>
      <c r="GI106" s="110">
        <f t="shared" si="2966"/>
        <v>0</v>
      </c>
      <c r="GJ106" s="110">
        <f t="shared" si="2966"/>
        <v>0</v>
      </c>
      <c r="GK106" s="110">
        <f t="shared" si="2966"/>
        <v>0</v>
      </c>
      <c r="GL106" s="110">
        <f t="shared" si="2966"/>
        <v>0</v>
      </c>
      <c r="GM106" s="110">
        <f t="shared" si="2966"/>
        <v>0</v>
      </c>
      <c r="GO106" s="110">
        <f t="shared" ref="GO106:HB106" si="2967">SUM(GO107:GO110)</f>
        <v>0</v>
      </c>
      <c r="GP106" s="110">
        <f t="shared" si="2967"/>
        <v>0</v>
      </c>
      <c r="GQ106" s="110">
        <f t="shared" si="2967"/>
        <v>0</v>
      </c>
      <c r="GR106" s="110">
        <f t="shared" si="2967"/>
        <v>0</v>
      </c>
      <c r="GS106" s="110">
        <f t="shared" si="2967"/>
        <v>0</v>
      </c>
      <c r="GT106" s="110">
        <f t="shared" si="2967"/>
        <v>0</v>
      </c>
      <c r="GU106" s="110">
        <f t="shared" si="2967"/>
        <v>0</v>
      </c>
      <c r="GV106" s="110">
        <f t="shared" si="2967"/>
        <v>0</v>
      </c>
      <c r="GW106" s="110">
        <f t="shared" si="2967"/>
        <v>0</v>
      </c>
      <c r="GX106" s="110">
        <f t="shared" si="2967"/>
        <v>0</v>
      </c>
      <c r="GY106" s="110">
        <f t="shared" si="2967"/>
        <v>0</v>
      </c>
      <c r="GZ106" s="110">
        <f t="shared" si="2967"/>
        <v>0</v>
      </c>
      <c r="HA106" s="110">
        <f t="shared" si="2967"/>
        <v>0</v>
      </c>
      <c r="HB106" s="110">
        <f t="shared" si="2967"/>
        <v>0</v>
      </c>
      <c r="HD106" s="110">
        <f t="shared" ref="HD106:HQ106" si="2968">SUM(HD107:HD110)</f>
        <v>0</v>
      </c>
      <c r="HE106" s="110">
        <f t="shared" si="2968"/>
        <v>0</v>
      </c>
      <c r="HF106" s="110">
        <f t="shared" si="2968"/>
        <v>0</v>
      </c>
      <c r="HG106" s="110">
        <f t="shared" si="2968"/>
        <v>0</v>
      </c>
      <c r="HH106" s="110">
        <f t="shared" si="2968"/>
        <v>0</v>
      </c>
      <c r="HI106" s="110">
        <f t="shared" si="2968"/>
        <v>0</v>
      </c>
      <c r="HJ106" s="110">
        <f t="shared" si="2968"/>
        <v>0</v>
      </c>
      <c r="HK106" s="110">
        <f t="shared" si="2968"/>
        <v>0</v>
      </c>
      <c r="HL106" s="110">
        <f t="shared" si="2968"/>
        <v>0</v>
      </c>
      <c r="HM106" s="110">
        <f t="shared" si="2968"/>
        <v>0</v>
      </c>
      <c r="HN106" s="110">
        <f t="shared" si="2968"/>
        <v>0</v>
      </c>
      <c r="HO106" s="110">
        <f t="shared" si="2968"/>
        <v>0</v>
      </c>
      <c r="HP106" s="110">
        <f t="shared" si="2968"/>
        <v>0</v>
      </c>
      <c r="HQ106" s="110">
        <f t="shared" si="2968"/>
        <v>0</v>
      </c>
      <c r="HS106" s="110">
        <f t="shared" ref="HS106:IF106" si="2969">SUM(HS107:HS110)</f>
        <v>0</v>
      </c>
      <c r="HT106" s="110">
        <f t="shared" si="2969"/>
        <v>0</v>
      </c>
      <c r="HU106" s="110">
        <f t="shared" si="2969"/>
        <v>0</v>
      </c>
      <c r="HV106" s="110">
        <f t="shared" si="2969"/>
        <v>0</v>
      </c>
      <c r="HW106" s="110">
        <f t="shared" si="2969"/>
        <v>0</v>
      </c>
      <c r="HX106" s="110">
        <f t="shared" si="2969"/>
        <v>0</v>
      </c>
      <c r="HY106" s="110">
        <f t="shared" si="2969"/>
        <v>0</v>
      </c>
      <c r="HZ106" s="110">
        <f t="shared" si="2969"/>
        <v>0</v>
      </c>
      <c r="IA106" s="110">
        <f t="shared" si="2969"/>
        <v>0</v>
      </c>
      <c r="IB106" s="110">
        <f t="shared" si="2969"/>
        <v>0</v>
      </c>
      <c r="IC106" s="110">
        <f t="shared" si="2969"/>
        <v>0</v>
      </c>
      <c r="ID106" s="110">
        <f t="shared" si="2969"/>
        <v>0</v>
      </c>
      <c r="IE106" s="110">
        <f t="shared" si="2969"/>
        <v>0</v>
      </c>
      <c r="IF106" s="110">
        <f t="shared" si="2969"/>
        <v>0</v>
      </c>
      <c r="IH106" s="110">
        <f t="shared" ref="IH106:IU106" si="2970">SUM(IH107:IH110)</f>
        <v>0</v>
      </c>
      <c r="II106" s="110">
        <f t="shared" si="2970"/>
        <v>0</v>
      </c>
      <c r="IJ106" s="110">
        <f t="shared" si="2970"/>
        <v>0</v>
      </c>
      <c r="IK106" s="110">
        <f t="shared" si="2970"/>
        <v>0</v>
      </c>
      <c r="IL106" s="110">
        <f t="shared" si="2970"/>
        <v>0</v>
      </c>
      <c r="IM106" s="110">
        <f t="shared" si="2970"/>
        <v>0</v>
      </c>
      <c r="IN106" s="110">
        <f t="shared" si="2970"/>
        <v>0</v>
      </c>
      <c r="IO106" s="110">
        <f t="shared" si="2970"/>
        <v>0</v>
      </c>
      <c r="IP106" s="110">
        <f t="shared" si="2970"/>
        <v>0</v>
      </c>
      <c r="IQ106" s="110">
        <f t="shared" si="2970"/>
        <v>0</v>
      </c>
      <c r="IR106" s="110">
        <f t="shared" si="2970"/>
        <v>0</v>
      </c>
      <c r="IS106" s="110">
        <f t="shared" si="2970"/>
        <v>0</v>
      </c>
      <c r="IT106" s="110">
        <f t="shared" si="2970"/>
        <v>0</v>
      </c>
      <c r="IU106" s="110">
        <f t="shared" si="2970"/>
        <v>0</v>
      </c>
      <c r="IW106" s="110">
        <f t="shared" ref="IW106:JJ106" si="2971">SUM(IW107:IW110)</f>
        <v>0</v>
      </c>
      <c r="IX106" s="110">
        <f t="shared" si="2971"/>
        <v>0</v>
      </c>
      <c r="IY106" s="110">
        <f t="shared" si="2971"/>
        <v>0</v>
      </c>
      <c r="IZ106" s="110">
        <f t="shared" si="2971"/>
        <v>0</v>
      </c>
      <c r="JA106" s="110">
        <f t="shared" si="2971"/>
        <v>0</v>
      </c>
      <c r="JB106" s="110">
        <f t="shared" si="2971"/>
        <v>0</v>
      </c>
      <c r="JC106" s="110">
        <f t="shared" si="2971"/>
        <v>0</v>
      </c>
      <c r="JD106" s="110">
        <f t="shared" si="2971"/>
        <v>0</v>
      </c>
      <c r="JE106" s="110">
        <f t="shared" si="2971"/>
        <v>0</v>
      </c>
      <c r="JF106" s="110">
        <f t="shared" si="2971"/>
        <v>0</v>
      </c>
      <c r="JG106" s="110">
        <f t="shared" si="2971"/>
        <v>0</v>
      </c>
      <c r="JH106" s="110">
        <f t="shared" si="2971"/>
        <v>0</v>
      </c>
      <c r="JI106" s="110">
        <f t="shared" si="2971"/>
        <v>0</v>
      </c>
      <c r="JJ106" s="110">
        <f t="shared" si="2971"/>
        <v>0</v>
      </c>
      <c r="JL106" s="110">
        <f t="shared" ref="JL106:JY106" si="2972">SUM(JL107:JL110)</f>
        <v>0</v>
      </c>
      <c r="JM106" s="110">
        <f t="shared" si="2972"/>
        <v>0</v>
      </c>
      <c r="JN106" s="110">
        <f t="shared" si="2972"/>
        <v>0</v>
      </c>
      <c r="JO106" s="110">
        <f t="shared" si="2972"/>
        <v>0</v>
      </c>
      <c r="JP106" s="110">
        <f t="shared" si="2972"/>
        <v>0</v>
      </c>
      <c r="JQ106" s="110">
        <f t="shared" si="2972"/>
        <v>0</v>
      </c>
      <c r="JR106" s="110">
        <f t="shared" si="2972"/>
        <v>0</v>
      </c>
      <c r="JS106" s="110">
        <f t="shared" si="2972"/>
        <v>0</v>
      </c>
      <c r="JT106" s="110">
        <f t="shared" si="2972"/>
        <v>0</v>
      </c>
      <c r="JU106" s="110">
        <f t="shared" si="2972"/>
        <v>0</v>
      </c>
      <c r="JV106" s="110">
        <f t="shared" si="2972"/>
        <v>0</v>
      </c>
      <c r="JW106" s="110">
        <f t="shared" si="2972"/>
        <v>0</v>
      </c>
      <c r="JX106" s="110">
        <f t="shared" si="2972"/>
        <v>0</v>
      </c>
      <c r="JY106" s="110">
        <f t="shared" si="2972"/>
        <v>0</v>
      </c>
      <c r="KA106" s="110">
        <f t="shared" ref="KA106:KN106" si="2973">SUM(KA107:KA110)</f>
        <v>0</v>
      </c>
      <c r="KB106" s="110">
        <f t="shared" si="2973"/>
        <v>0</v>
      </c>
      <c r="KC106" s="110">
        <f t="shared" si="2973"/>
        <v>0</v>
      </c>
      <c r="KD106" s="110">
        <f t="shared" si="2973"/>
        <v>0</v>
      </c>
      <c r="KE106" s="110">
        <f t="shared" si="2973"/>
        <v>0</v>
      </c>
      <c r="KF106" s="110">
        <f t="shared" si="2973"/>
        <v>0</v>
      </c>
      <c r="KG106" s="110">
        <f t="shared" si="2973"/>
        <v>0</v>
      </c>
      <c r="KH106" s="110">
        <f t="shared" si="2973"/>
        <v>0</v>
      </c>
      <c r="KI106" s="110">
        <f t="shared" si="2973"/>
        <v>0</v>
      </c>
      <c r="KJ106" s="110">
        <f t="shared" si="2973"/>
        <v>0</v>
      </c>
      <c r="KK106" s="110">
        <f t="shared" si="2973"/>
        <v>0</v>
      </c>
      <c r="KL106" s="110">
        <f t="shared" si="2973"/>
        <v>0</v>
      </c>
      <c r="KM106" s="110">
        <f t="shared" si="2973"/>
        <v>0</v>
      </c>
      <c r="KN106" s="110">
        <f t="shared" si="2973"/>
        <v>0</v>
      </c>
      <c r="KP106" s="110">
        <f t="shared" ref="KP106:LC106" si="2974">SUM(KP107:KP110)</f>
        <v>0</v>
      </c>
      <c r="KQ106" s="110">
        <f t="shared" si="2974"/>
        <v>0</v>
      </c>
      <c r="KR106" s="110">
        <f t="shared" si="2974"/>
        <v>0</v>
      </c>
      <c r="KS106" s="110">
        <f t="shared" si="2974"/>
        <v>0</v>
      </c>
      <c r="KT106" s="110">
        <f t="shared" si="2974"/>
        <v>0</v>
      </c>
      <c r="KU106" s="110">
        <f t="shared" si="2974"/>
        <v>0</v>
      </c>
      <c r="KV106" s="110">
        <f t="shared" si="2974"/>
        <v>0</v>
      </c>
      <c r="KW106" s="110">
        <f t="shared" si="2974"/>
        <v>0</v>
      </c>
      <c r="KX106" s="110">
        <f t="shared" si="2974"/>
        <v>0</v>
      </c>
      <c r="KY106" s="110">
        <f t="shared" si="2974"/>
        <v>0</v>
      </c>
      <c r="KZ106" s="110">
        <f t="shared" si="2974"/>
        <v>0</v>
      </c>
      <c r="LA106" s="110">
        <f t="shared" si="2974"/>
        <v>0</v>
      </c>
      <c r="LB106" s="110">
        <f t="shared" si="2974"/>
        <v>0</v>
      </c>
      <c r="LC106" s="110">
        <f t="shared" si="2974"/>
        <v>0</v>
      </c>
      <c r="LE106" s="110">
        <f t="shared" ref="LE106:LR106" si="2975">SUM(LE107:LE110)</f>
        <v>0</v>
      </c>
      <c r="LF106" s="110">
        <f t="shared" si="2975"/>
        <v>0</v>
      </c>
      <c r="LG106" s="110">
        <f t="shared" si="2975"/>
        <v>0</v>
      </c>
      <c r="LH106" s="110">
        <f t="shared" si="2975"/>
        <v>0</v>
      </c>
      <c r="LI106" s="110">
        <f t="shared" si="2975"/>
        <v>0</v>
      </c>
      <c r="LJ106" s="110">
        <f t="shared" si="2975"/>
        <v>0</v>
      </c>
      <c r="LK106" s="110">
        <f t="shared" si="2975"/>
        <v>0</v>
      </c>
      <c r="LL106" s="110">
        <f t="shared" si="2975"/>
        <v>0</v>
      </c>
      <c r="LM106" s="110">
        <f t="shared" si="2975"/>
        <v>0</v>
      </c>
      <c r="LN106" s="110">
        <f t="shared" si="2975"/>
        <v>0</v>
      </c>
      <c r="LO106" s="110">
        <f t="shared" si="2975"/>
        <v>0</v>
      </c>
      <c r="LP106" s="110">
        <f t="shared" si="2975"/>
        <v>0</v>
      </c>
      <c r="LQ106" s="110">
        <f t="shared" si="2975"/>
        <v>0</v>
      </c>
      <c r="LR106" s="110">
        <f t="shared" si="2975"/>
        <v>0</v>
      </c>
      <c r="LT106" s="110">
        <f t="shared" ref="LT106:MG106" si="2976">SUM(LT107:LT110)</f>
        <v>0</v>
      </c>
      <c r="LU106" s="110">
        <f t="shared" si="2976"/>
        <v>0</v>
      </c>
      <c r="LV106" s="110">
        <f t="shared" si="2976"/>
        <v>0</v>
      </c>
      <c r="LW106" s="110">
        <f t="shared" si="2976"/>
        <v>0</v>
      </c>
      <c r="LX106" s="110">
        <f t="shared" si="2976"/>
        <v>0</v>
      </c>
      <c r="LY106" s="110">
        <f t="shared" si="2976"/>
        <v>0</v>
      </c>
      <c r="LZ106" s="110">
        <f t="shared" si="2976"/>
        <v>0</v>
      </c>
      <c r="MA106" s="110">
        <f t="shared" si="2976"/>
        <v>0</v>
      </c>
      <c r="MB106" s="110">
        <f t="shared" si="2976"/>
        <v>0</v>
      </c>
      <c r="MC106" s="110">
        <f t="shared" si="2976"/>
        <v>0</v>
      </c>
      <c r="MD106" s="110">
        <f t="shared" si="2976"/>
        <v>0</v>
      </c>
      <c r="ME106" s="110">
        <f t="shared" si="2976"/>
        <v>0</v>
      </c>
      <c r="MF106" s="110">
        <f t="shared" si="2976"/>
        <v>0</v>
      </c>
      <c r="MG106" s="110">
        <f t="shared" si="2976"/>
        <v>0</v>
      </c>
      <c r="MI106" s="110">
        <f t="shared" ref="MI106:MV106" si="2977">SUM(MI107:MI110)</f>
        <v>0</v>
      </c>
      <c r="MJ106" s="110">
        <f t="shared" si="2977"/>
        <v>0</v>
      </c>
      <c r="MK106" s="110">
        <f t="shared" si="2977"/>
        <v>0</v>
      </c>
      <c r="ML106" s="110">
        <f t="shared" si="2977"/>
        <v>0</v>
      </c>
      <c r="MM106" s="110">
        <f t="shared" si="2977"/>
        <v>0</v>
      </c>
      <c r="MN106" s="110">
        <f t="shared" si="2977"/>
        <v>0</v>
      </c>
      <c r="MO106" s="110">
        <f t="shared" si="2977"/>
        <v>0</v>
      </c>
      <c r="MP106" s="110">
        <f t="shared" si="2977"/>
        <v>0</v>
      </c>
      <c r="MQ106" s="110">
        <f t="shared" si="2977"/>
        <v>0</v>
      </c>
      <c r="MR106" s="110">
        <f t="shared" si="2977"/>
        <v>0</v>
      </c>
      <c r="MS106" s="110">
        <f t="shared" si="2977"/>
        <v>0</v>
      </c>
      <c r="MT106" s="110">
        <f t="shared" si="2977"/>
        <v>0</v>
      </c>
      <c r="MU106" s="110">
        <f t="shared" si="2977"/>
        <v>0</v>
      </c>
      <c r="MV106" s="110">
        <f t="shared" si="2977"/>
        <v>0</v>
      </c>
      <c r="MX106" s="110">
        <f t="shared" ref="MX106:NK106" si="2978">SUM(MX107:MX110)</f>
        <v>0</v>
      </c>
      <c r="MY106" s="110">
        <f t="shared" si="2978"/>
        <v>0</v>
      </c>
      <c r="MZ106" s="110">
        <f t="shared" si="2978"/>
        <v>0</v>
      </c>
      <c r="NA106" s="110">
        <f t="shared" si="2978"/>
        <v>0</v>
      </c>
      <c r="NB106" s="110">
        <f t="shared" si="2978"/>
        <v>0</v>
      </c>
      <c r="NC106" s="110">
        <f t="shared" si="2978"/>
        <v>0</v>
      </c>
      <c r="ND106" s="110">
        <f t="shared" si="2978"/>
        <v>0</v>
      </c>
      <c r="NE106" s="110">
        <f t="shared" si="2978"/>
        <v>0</v>
      </c>
      <c r="NF106" s="110">
        <f t="shared" si="2978"/>
        <v>0</v>
      </c>
      <c r="NG106" s="110">
        <f t="shared" si="2978"/>
        <v>0</v>
      </c>
      <c r="NH106" s="110">
        <f t="shared" si="2978"/>
        <v>0</v>
      </c>
      <c r="NI106" s="110">
        <f t="shared" si="2978"/>
        <v>0</v>
      </c>
      <c r="NJ106" s="110">
        <f t="shared" si="2978"/>
        <v>0</v>
      </c>
      <c r="NK106" s="110">
        <f t="shared" si="2978"/>
        <v>0</v>
      </c>
      <c r="NM106" s="110">
        <f t="shared" ref="NM106:NZ106" si="2979">SUM(NM107:NM110)</f>
        <v>0</v>
      </c>
      <c r="NN106" s="110">
        <f t="shared" si="2979"/>
        <v>0</v>
      </c>
      <c r="NO106" s="110">
        <f t="shared" si="2979"/>
        <v>0</v>
      </c>
      <c r="NP106" s="110">
        <f t="shared" si="2979"/>
        <v>0</v>
      </c>
      <c r="NQ106" s="110">
        <f t="shared" si="2979"/>
        <v>0</v>
      </c>
      <c r="NR106" s="110">
        <f t="shared" si="2979"/>
        <v>0</v>
      </c>
      <c r="NS106" s="110">
        <f t="shared" si="2979"/>
        <v>0</v>
      </c>
      <c r="NT106" s="110">
        <f t="shared" si="2979"/>
        <v>0</v>
      </c>
      <c r="NU106" s="110">
        <f t="shared" si="2979"/>
        <v>0</v>
      </c>
      <c r="NV106" s="110">
        <f t="shared" si="2979"/>
        <v>0</v>
      </c>
      <c r="NW106" s="110">
        <f t="shared" si="2979"/>
        <v>0</v>
      </c>
      <c r="NX106" s="110">
        <f t="shared" si="2979"/>
        <v>0</v>
      </c>
      <c r="NY106" s="110">
        <f t="shared" si="2979"/>
        <v>0</v>
      </c>
      <c r="NZ106" s="110">
        <f t="shared" si="2979"/>
        <v>0</v>
      </c>
      <c r="OB106" s="110">
        <f t="shared" ref="OB106:OO106" si="2980">SUM(OB107:OB110)</f>
        <v>0</v>
      </c>
      <c r="OC106" s="110">
        <f t="shared" si="2980"/>
        <v>0</v>
      </c>
      <c r="OD106" s="110">
        <f t="shared" si="2980"/>
        <v>0</v>
      </c>
      <c r="OE106" s="110">
        <f t="shared" si="2980"/>
        <v>0</v>
      </c>
      <c r="OF106" s="110">
        <f t="shared" si="2980"/>
        <v>0</v>
      </c>
      <c r="OG106" s="110">
        <f t="shared" si="2980"/>
        <v>0</v>
      </c>
      <c r="OH106" s="110">
        <f t="shared" si="2980"/>
        <v>0</v>
      </c>
      <c r="OI106" s="110">
        <f t="shared" si="2980"/>
        <v>0</v>
      </c>
      <c r="OJ106" s="110">
        <f t="shared" si="2980"/>
        <v>0</v>
      </c>
      <c r="OK106" s="110">
        <f t="shared" si="2980"/>
        <v>0</v>
      </c>
      <c r="OL106" s="110">
        <f t="shared" si="2980"/>
        <v>0</v>
      </c>
      <c r="OM106" s="110">
        <f t="shared" si="2980"/>
        <v>0</v>
      </c>
      <c r="ON106" s="110">
        <f t="shared" si="2980"/>
        <v>0</v>
      </c>
      <c r="OO106" s="110">
        <f t="shared" si="2980"/>
        <v>0</v>
      </c>
      <c r="OQ106" s="110">
        <f t="shared" ref="OQ106:PD106" si="2981">SUM(OQ107:OQ110)</f>
        <v>0</v>
      </c>
      <c r="OR106" s="110">
        <f t="shared" si="2981"/>
        <v>0</v>
      </c>
      <c r="OS106" s="110">
        <f t="shared" si="2981"/>
        <v>0</v>
      </c>
      <c r="OT106" s="110">
        <f t="shared" si="2981"/>
        <v>0</v>
      </c>
      <c r="OU106" s="110">
        <f t="shared" si="2981"/>
        <v>0</v>
      </c>
      <c r="OV106" s="110">
        <f t="shared" si="2981"/>
        <v>0</v>
      </c>
      <c r="OW106" s="110">
        <f t="shared" si="2981"/>
        <v>0</v>
      </c>
      <c r="OX106" s="110">
        <f t="shared" si="2981"/>
        <v>0</v>
      </c>
      <c r="OY106" s="110">
        <f t="shared" si="2981"/>
        <v>0</v>
      </c>
      <c r="OZ106" s="110">
        <f t="shared" si="2981"/>
        <v>0</v>
      </c>
      <c r="PA106" s="110">
        <f t="shared" si="2981"/>
        <v>0</v>
      </c>
      <c r="PB106" s="110">
        <f t="shared" si="2981"/>
        <v>0</v>
      </c>
      <c r="PC106" s="110">
        <f t="shared" si="2981"/>
        <v>0</v>
      </c>
      <c r="PD106" s="110">
        <f t="shared" si="2981"/>
        <v>0</v>
      </c>
      <c r="PF106" s="110">
        <f t="shared" ref="PF106:PS106" si="2982">SUM(PF107:PF110)</f>
        <v>0</v>
      </c>
      <c r="PG106" s="110">
        <f t="shared" si="2982"/>
        <v>0</v>
      </c>
      <c r="PH106" s="110">
        <f t="shared" si="2982"/>
        <v>0</v>
      </c>
      <c r="PI106" s="110">
        <f t="shared" si="2982"/>
        <v>0</v>
      </c>
      <c r="PJ106" s="110">
        <f t="shared" si="2982"/>
        <v>0</v>
      </c>
      <c r="PK106" s="110">
        <f t="shared" si="2982"/>
        <v>0</v>
      </c>
      <c r="PL106" s="110">
        <f t="shared" si="2982"/>
        <v>0</v>
      </c>
      <c r="PM106" s="110">
        <f t="shared" si="2982"/>
        <v>0</v>
      </c>
      <c r="PN106" s="110">
        <f t="shared" si="2982"/>
        <v>0</v>
      </c>
      <c r="PO106" s="110">
        <f t="shared" si="2982"/>
        <v>0</v>
      </c>
      <c r="PP106" s="110">
        <f t="shared" si="2982"/>
        <v>0</v>
      </c>
      <c r="PQ106" s="110">
        <f t="shared" si="2982"/>
        <v>0</v>
      </c>
      <c r="PR106" s="110">
        <f t="shared" si="2982"/>
        <v>0</v>
      </c>
      <c r="PS106" s="110">
        <f t="shared" si="2982"/>
        <v>0</v>
      </c>
      <c r="PU106" s="110">
        <f t="shared" ref="PU106:QH106" si="2983">SUM(PU107:PU110)</f>
        <v>0</v>
      </c>
      <c r="PV106" s="110">
        <f t="shared" si="2983"/>
        <v>0</v>
      </c>
      <c r="PW106" s="110">
        <f t="shared" si="2983"/>
        <v>0</v>
      </c>
      <c r="PX106" s="110">
        <f t="shared" si="2983"/>
        <v>0</v>
      </c>
      <c r="PY106" s="110">
        <f t="shared" si="2983"/>
        <v>0</v>
      </c>
      <c r="PZ106" s="110">
        <f t="shared" si="2983"/>
        <v>0</v>
      </c>
      <c r="QA106" s="110">
        <f t="shared" si="2983"/>
        <v>0</v>
      </c>
      <c r="QB106" s="110">
        <f t="shared" si="2983"/>
        <v>0</v>
      </c>
      <c r="QC106" s="110">
        <f t="shared" si="2983"/>
        <v>0</v>
      </c>
      <c r="QD106" s="110">
        <f t="shared" si="2983"/>
        <v>0</v>
      </c>
      <c r="QE106" s="110">
        <f t="shared" si="2983"/>
        <v>0</v>
      </c>
      <c r="QF106" s="110">
        <f t="shared" si="2983"/>
        <v>0</v>
      </c>
      <c r="QG106" s="110">
        <f t="shared" si="2983"/>
        <v>0</v>
      </c>
      <c r="QH106" s="110">
        <f t="shared" si="2983"/>
        <v>0</v>
      </c>
      <c r="QJ106" s="110">
        <f t="shared" ref="QJ106:QW106" si="2984">SUM(QJ107:QJ110)</f>
        <v>0</v>
      </c>
      <c r="QK106" s="110">
        <f t="shared" si="2984"/>
        <v>0</v>
      </c>
      <c r="QL106" s="110">
        <f t="shared" si="2984"/>
        <v>0</v>
      </c>
      <c r="QM106" s="110">
        <f t="shared" si="2984"/>
        <v>0</v>
      </c>
      <c r="QN106" s="110">
        <f t="shared" si="2984"/>
        <v>0</v>
      </c>
      <c r="QO106" s="110">
        <f t="shared" si="2984"/>
        <v>0</v>
      </c>
      <c r="QP106" s="110">
        <f t="shared" si="2984"/>
        <v>0</v>
      </c>
      <c r="QQ106" s="110">
        <f t="shared" si="2984"/>
        <v>0</v>
      </c>
      <c r="QR106" s="110">
        <f t="shared" si="2984"/>
        <v>0</v>
      </c>
      <c r="QS106" s="110">
        <f t="shared" si="2984"/>
        <v>0</v>
      </c>
      <c r="QT106" s="110">
        <f t="shared" si="2984"/>
        <v>0</v>
      </c>
      <c r="QU106" s="110">
        <f t="shared" si="2984"/>
        <v>0</v>
      </c>
      <c r="QV106" s="110">
        <f t="shared" si="2984"/>
        <v>0</v>
      </c>
      <c r="QW106" s="110">
        <f t="shared" si="2984"/>
        <v>0</v>
      </c>
      <c r="QY106" s="110">
        <f t="shared" ref="QY106:RL106" si="2985">SUM(QY107:QY110)</f>
        <v>0</v>
      </c>
      <c r="QZ106" s="110">
        <f t="shared" si="2985"/>
        <v>0</v>
      </c>
      <c r="RA106" s="110">
        <f t="shared" si="2985"/>
        <v>0</v>
      </c>
      <c r="RB106" s="110">
        <f t="shared" si="2985"/>
        <v>0</v>
      </c>
      <c r="RC106" s="110">
        <f t="shared" si="2985"/>
        <v>0</v>
      </c>
      <c r="RD106" s="110">
        <f t="shared" si="2985"/>
        <v>0</v>
      </c>
      <c r="RE106" s="110">
        <f t="shared" si="2985"/>
        <v>0</v>
      </c>
      <c r="RF106" s="110">
        <f t="shared" si="2985"/>
        <v>0</v>
      </c>
      <c r="RG106" s="110">
        <f t="shared" si="2985"/>
        <v>0</v>
      </c>
      <c r="RH106" s="110">
        <f t="shared" si="2985"/>
        <v>0</v>
      </c>
      <c r="RI106" s="110">
        <f t="shared" si="2985"/>
        <v>0</v>
      </c>
      <c r="RJ106" s="110">
        <f t="shared" si="2985"/>
        <v>0</v>
      </c>
      <c r="RK106" s="110">
        <f t="shared" si="2985"/>
        <v>0</v>
      </c>
      <c r="RL106" s="110">
        <f t="shared" si="2985"/>
        <v>0</v>
      </c>
      <c r="RN106" s="110">
        <f t="shared" ref="RN106:SA106" si="2986">SUM(RN107:RN110)</f>
        <v>0</v>
      </c>
      <c r="RO106" s="110">
        <f t="shared" si="2986"/>
        <v>0</v>
      </c>
      <c r="RP106" s="110">
        <f t="shared" si="2986"/>
        <v>0</v>
      </c>
      <c r="RQ106" s="110">
        <f t="shared" si="2986"/>
        <v>0</v>
      </c>
      <c r="RR106" s="110">
        <f t="shared" si="2986"/>
        <v>0</v>
      </c>
      <c r="RS106" s="110">
        <f t="shared" si="2986"/>
        <v>0</v>
      </c>
      <c r="RT106" s="110">
        <f t="shared" si="2986"/>
        <v>0</v>
      </c>
      <c r="RU106" s="110">
        <f t="shared" si="2986"/>
        <v>0</v>
      </c>
      <c r="RV106" s="110">
        <f t="shared" si="2986"/>
        <v>0</v>
      </c>
      <c r="RW106" s="110">
        <f t="shared" si="2986"/>
        <v>0</v>
      </c>
      <c r="RX106" s="110">
        <f t="shared" si="2986"/>
        <v>0</v>
      </c>
      <c r="RY106" s="110">
        <f t="shared" si="2986"/>
        <v>0</v>
      </c>
      <c r="RZ106" s="110">
        <f t="shared" si="2986"/>
        <v>0</v>
      </c>
      <c r="SA106" s="110">
        <f t="shared" si="2986"/>
        <v>0</v>
      </c>
      <c r="SC106" s="110">
        <f t="shared" ref="SC106:SP106" si="2987">SUM(SC107:SC110)</f>
        <v>0</v>
      </c>
      <c r="SD106" s="110">
        <f t="shared" si="2987"/>
        <v>0</v>
      </c>
      <c r="SE106" s="110">
        <f t="shared" si="2987"/>
        <v>0</v>
      </c>
      <c r="SF106" s="110">
        <f t="shared" si="2987"/>
        <v>0</v>
      </c>
      <c r="SG106" s="110">
        <f t="shared" si="2987"/>
        <v>0</v>
      </c>
      <c r="SH106" s="110">
        <f t="shared" si="2987"/>
        <v>0</v>
      </c>
      <c r="SI106" s="110">
        <f t="shared" si="2987"/>
        <v>0</v>
      </c>
      <c r="SJ106" s="110">
        <f t="shared" si="2987"/>
        <v>0</v>
      </c>
      <c r="SK106" s="110">
        <f t="shared" si="2987"/>
        <v>0</v>
      </c>
      <c r="SL106" s="110">
        <f t="shared" si="2987"/>
        <v>0</v>
      </c>
      <c r="SM106" s="110">
        <f t="shared" si="2987"/>
        <v>0</v>
      </c>
      <c r="SN106" s="110">
        <f t="shared" si="2987"/>
        <v>0</v>
      </c>
      <c r="SO106" s="110">
        <f t="shared" si="2987"/>
        <v>0</v>
      </c>
      <c r="SP106" s="110">
        <f t="shared" si="2987"/>
        <v>0</v>
      </c>
      <c r="SR106" s="110">
        <f t="shared" ref="SR106:TE106" si="2988">SUM(SR107:SR110)</f>
        <v>0</v>
      </c>
      <c r="SS106" s="110">
        <f t="shared" si="2988"/>
        <v>0</v>
      </c>
      <c r="ST106" s="110">
        <f t="shared" si="2988"/>
        <v>0</v>
      </c>
      <c r="SU106" s="110">
        <f t="shared" si="2988"/>
        <v>0</v>
      </c>
      <c r="SV106" s="110">
        <f t="shared" si="2988"/>
        <v>0</v>
      </c>
      <c r="SW106" s="110">
        <f t="shared" si="2988"/>
        <v>0</v>
      </c>
      <c r="SX106" s="110">
        <f t="shared" si="2988"/>
        <v>0</v>
      </c>
      <c r="SY106" s="110">
        <f t="shared" si="2988"/>
        <v>0</v>
      </c>
      <c r="SZ106" s="110">
        <f t="shared" si="2988"/>
        <v>0</v>
      </c>
      <c r="TA106" s="110">
        <f t="shared" si="2988"/>
        <v>0</v>
      </c>
      <c r="TB106" s="110">
        <f t="shared" si="2988"/>
        <v>0</v>
      </c>
      <c r="TC106" s="110">
        <f t="shared" si="2988"/>
        <v>0</v>
      </c>
      <c r="TD106" s="110">
        <f t="shared" si="2988"/>
        <v>0</v>
      </c>
      <c r="TE106" s="110">
        <f t="shared" si="2988"/>
        <v>0</v>
      </c>
      <c r="TG106" s="110">
        <f t="shared" ref="TG106:TT106" si="2989">SUM(TG107:TG110)</f>
        <v>0</v>
      </c>
      <c r="TH106" s="110">
        <f t="shared" si="2989"/>
        <v>0</v>
      </c>
      <c r="TI106" s="110">
        <f t="shared" si="2989"/>
        <v>0</v>
      </c>
      <c r="TJ106" s="110">
        <f t="shared" si="2989"/>
        <v>0</v>
      </c>
      <c r="TK106" s="110">
        <f t="shared" si="2989"/>
        <v>0</v>
      </c>
      <c r="TL106" s="110">
        <f t="shared" si="2989"/>
        <v>0</v>
      </c>
      <c r="TM106" s="110">
        <f t="shared" si="2989"/>
        <v>0</v>
      </c>
      <c r="TN106" s="110">
        <f t="shared" si="2989"/>
        <v>0</v>
      </c>
      <c r="TO106" s="110">
        <f t="shared" si="2989"/>
        <v>0</v>
      </c>
      <c r="TP106" s="110">
        <f t="shared" si="2989"/>
        <v>0</v>
      </c>
      <c r="TQ106" s="110">
        <f t="shared" si="2989"/>
        <v>0</v>
      </c>
      <c r="TR106" s="110">
        <f t="shared" si="2989"/>
        <v>0</v>
      </c>
      <c r="TS106" s="110">
        <f t="shared" si="2989"/>
        <v>0</v>
      </c>
      <c r="TT106" s="110">
        <f t="shared" si="2989"/>
        <v>0</v>
      </c>
      <c r="TV106" s="110">
        <f t="shared" ref="TV106:UI106" si="2990">SUM(TV107:TV110)</f>
        <v>0</v>
      </c>
      <c r="TW106" s="110">
        <f t="shared" si="2990"/>
        <v>0</v>
      </c>
      <c r="TX106" s="110">
        <f t="shared" si="2990"/>
        <v>0</v>
      </c>
      <c r="TY106" s="110">
        <f t="shared" si="2990"/>
        <v>0</v>
      </c>
      <c r="TZ106" s="110">
        <f t="shared" si="2990"/>
        <v>0</v>
      </c>
      <c r="UA106" s="110">
        <f t="shared" si="2990"/>
        <v>0</v>
      </c>
      <c r="UB106" s="110">
        <f t="shared" si="2990"/>
        <v>0</v>
      </c>
      <c r="UC106" s="110">
        <f t="shared" si="2990"/>
        <v>0</v>
      </c>
      <c r="UD106" s="110">
        <f t="shared" si="2990"/>
        <v>0</v>
      </c>
      <c r="UE106" s="110">
        <f t="shared" si="2990"/>
        <v>0</v>
      </c>
      <c r="UF106" s="110">
        <f t="shared" si="2990"/>
        <v>0</v>
      </c>
      <c r="UG106" s="110">
        <f t="shared" si="2990"/>
        <v>0</v>
      </c>
      <c r="UH106" s="110">
        <f t="shared" si="2990"/>
        <v>0</v>
      </c>
      <c r="UI106" s="110">
        <f t="shared" si="2990"/>
        <v>0</v>
      </c>
      <c r="UK106" s="110">
        <f t="shared" ref="UK106:UX106" si="2991">SUM(UK107:UK110)</f>
        <v>0</v>
      </c>
      <c r="UL106" s="110">
        <f t="shared" si="2991"/>
        <v>0</v>
      </c>
      <c r="UM106" s="110">
        <f t="shared" si="2991"/>
        <v>0</v>
      </c>
      <c r="UN106" s="110">
        <f t="shared" si="2991"/>
        <v>0</v>
      </c>
      <c r="UO106" s="110">
        <f t="shared" si="2991"/>
        <v>0</v>
      </c>
      <c r="UP106" s="110">
        <f t="shared" si="2991"/>
        <v>0</v>
      </c>
      <c r="UQ106" s="110">
        <f t="shared" si="2991"/>
        <v>0</v>
      </c>
      <c r="UR106" s="110">
        <f t="shared" si="2991"/>
        <v>0</v>
      </c>
      <c r="US106" s="110">
        <f t="shared" si="2991"/>
        <v>0</v>
      </c>
      <c r="UT106" s="110">
        <f t="shared" si="2991"/>
        <v>0</v>
      </c>
      <c r="UU106" s="110">
        <f t="shared" si="2991"/>
        <v>0</v>
      </c>
      <c r="UV106" s="110">
        <f t="shared" si="2991"/>
        <v>0</v>
      </c>
      <c r="UW106" s="110">
        <f t="shared" si="2991"/>
        <v>0</v>
      </c>
      <c r="UX106" s="110">
        <f t="shared" si="2991"/>
        <v>0</v>
      </c>
      <c r="UZ106" s="110">
        <f t="shared" ref="UZ106:VM106" si="2992">SUM(UZ107:UZ110)</f>
        <v>0</v>
      </c>
      <c r="VA106" s="110">
        <f t="shared" si="2992"/>
        <v>0</v>
      </c>
      <c r="VB106" s="110">
        <f t="shared" si="2992"/>
        <v>0</v>
      </c>
      <c r="VC106" s="110">
        <f t="shared" si="2992"/>
        <v>0</v>
      </c>
      <c r="VD106" s="110">
        <f t="shared" si="2992"/>
        <v>0</v>
      </c>
      <c r="VE106" s="110">
        <f t="shared" si="2992"/>
        <v>0</v>
      </c>
      <c r="VF106" s="110">
        <f t="shared" si="2992"/>
        <v>0</v>
      </c>
      <c r="VG106" s="110">
        <f t="shared" si="2992"/>
        <v>0</v>
      </c>
      <c r="VH106" s="110">
        <f t="shared" si="2992"/>
        <v>0</v>
      </c>
      <c r="VI106" s="110">
        <f t="shared" si="2992"/>
        <v>0</v>
      </c>
      <c r="VJ106" s="110">
        <f t="shared" si="2992"/>
        <v>0</v>
      </c>
      <c r="VK106" s="110">
        <f t="shared" si="2992"/>
        <v>0</v>
      </c>
      <c r="VL106" s="110">
        <f t="shared" si="2992"/>
        <v>0</v>
      </c>
      <c r="VM106" s="110">
        <f t="shared" si="2992"/>
        <v>0</v>
      </c>
      <c r="VO106" s="110">
        <f t="shared" ref="VO106:WB106" si="2993">SUM(VO107:VO110)</f>
        <v>0</v>
      </c>
      <c r="VP106" s="110">
        <f t="shared" si="2993"/>
        <v>0</v>
      </c>
      <c r="VQ106" s="110">
        <f t="shared" si="2993"/>
        <v>0</v>
      </c>
      <c r="VR106" s="110">
        <f t="shared" si="2993"/>
        <v>0</v>
      </c>
      <c r="VS106" s="110">
        <f t="shared" si="2993"/>
        <v>0</v>
      </c>
      <c r="VT106" s="110">
        <f t="shared" si="2993"/>
        <v>0</v>
      </c>
      <c r="VU106" s="110">
        <f t="shared" si="2993"/>
        <v>0</v>
      </c>
      <c r="VV106" s="110">
        <f t="shared" si="2993"/>
        <v>0</v>
      </c>
      <c r="VW106" s="110">
        <f t="shared" si="2993"/>
        <v>0</v>
      </c>
      <c r="VX106" s="110">
        <f t="shared" si="2993"/>
        <v>0</v>
      </c>
      <c r="VY106" s="110">
        <f t="shared" si="2993"/>
        <v>0</v>
      </c>
      <c r="VZ106" s="110">
        <f t="shared" si="2993"/>
        <v>0</v>
      </c>
      <c r="WA106" s="110">
        <f t="shared" si="2993"/>
        <v>0</v>
      </c>
      <c r="WB106" s="110">
        <f t="shared" si="2993"/>
        <v>0</v>
      </c>
      <c r="WD106" s="110">
        <f t="shared" ref="WD106:WQ106" si="2994">SUM(WD107:WD110)</f>
        <v>0</v>
      </c>
      <c r="WE106" s="110">
        <f t="shared" si="2994"/>
        <v>0</v>
      </c>
      <c r="WF106" s="110">
        <f t="shared" si="2994"/>
        <v>0</v>
      </c>
      <c r="WG106" s="110">
        <f t="shared" si="2994"/>
        <v>0</v>
      </c>
      <c r="WH106" s="110">
        <f t="shared" si="2994"/>
        <v>0</v>
      </c>
      <c r="WI106" s="110">
        <f t="shared" si="2994"/>
        <v>0</v>
      </c>
      <c r="WJ106" s="110">
        <f t="shared" si="2994"/>
        <v>0</v>
      </c>
      <c r="WK106" s="110">
        <f t="shared" si="2994"/>
        <v>0</v>
      </c>
      <c r="WL106" s="110">
        <f t="shared" si="2994"/>
        <v>0</v>
      </c>
      <c r="WM106" s="110">
        <f t="shared" si="2994"/>
        <v>0</v>
      </c>
      <c r="WN106" s="110">
        <f t="shared" si="2994"/>
        <v>0</v>
      </c>
      <c r="WO106" s="110">
        <f t="shared" si="2994"/>
        <v>0</v>
      </c>
      <c r="WP106" s="110">
        <f t="shared" si="2994"/>
        <v>0</v>
      </c>
      <c r="WQ106" s="110">
        <f t="shared" si="2994"/>
        <v>0</v>
      </c>
      <c r="WS106" s="110">
        <f t="shared" ref="WS106:XF106" si="2995">SUM(WS107:WS110)</f>
        <v>0</v>
      </c>
      <c r="WT106" s="110">
        <f t="shared" si="2995"/>
        <v>0</v>
      </c>
      <c r="WU106" s="110">
        <f t="shared" si="2995"/>
        <v>0</v>
      </c>
      <c r="WV106" s="110">
        <f t="shared" si="2995"/>
        <v>0</v>
      </c>
      <c r="WW106" s="110">
        <f t="shared" si="2995"/>
        <v>0</v>
      </c>
      <c r="WX106" s="110">
        <f t="shared" si="2995"/>
        <v>0</v>
      </c>
      <c r="WY106" s="110">
        <f t="shared" si="2995"/>
        <v>0</v>
      </c>
      <c r="WZ106" s="110">
        <f t="shared" si="2995"/>
        <v>0</v>
      </c>
      <c r="XA106" s="110">
        <f t="shared" si="2995"/>
        <v>0</v>
      </c>
      <c r="XB106" s="110">
        <f t="shared" si="2995"/>
        <v>0</v>
      </c>
      <c r="XC106" s="110">
        <f t="shared" si="2995"/>
        <v>0</v>
      </c>
      <c r="XD106" s="110">
        <f t="shared" si="2995"/>
        <v>0</v>
      </c>
      <c r="XE106" s="110">
        <f t="shared" si="2995"/>
        <v>0</v>
      </c>
      <c r="XF106" s="110">
        <f t="shared" si="2995"/>
        <v>0</v>
      </c>
      <c r="XH106" s="110">
        <f t="shared" ref="XH106:XU106" si="2996">SUM(XH107:XH110)</f>
        <v>0</v>
      </c>
      <c r="XI106" s="110">
        <f t="shared" si="2996"/>
        <v>0</v>
      </c>
      <c r="XJ106" s="110">
        <f t="shared" si="2996"/>
        <v>0</v>
      </c>
      <c r="XK106" s="110">
        <f t="shared" si="2996"/>
        <v>0</v>
      </c>
      <c r="XL106" s="110">
        <f t="shared" si="2996"/>
        <v>0</v>
      </c>
      <c r="XM106" s="110">
        <f t="shared" si="2996"/>
        <v>0</v>
      </c>
      <c r="XN106" s="110">
        <f t="shared" si="2996"/>
        <v>0</v>
      </c>
      <c r="XO106" s="110">
        <f t="shared" si="2996"/>
        <v>0</v>
      </c>
      <c r="XP106" s="110">
        <f t="shared" si="2996"/>
        <v>0</v>
      </c>
      <c r="XQ106" s="110">
        <f t="shared" si="2996"/>
        <v>0</v>
      </c>
      <c r="XR106" s="110">
        <f t="shared" si="2996"/>
        <v>0</v>
      </c>
      <c r="XS106" s="110">
        <f t="shared" si="2996"/>
        <v>0</v>
      </c>
      <c r="XT106" s="110">
        <f t="shared" si="2996"/>
        <v>0</v>
      </c>
      <c r="XU106" s="110">
        <f t="shared" si="2996"/>
        <v>0</v>
      </c>
      <c r="XW106" s="110">
        <f t="shared" ref="XW106:YJ106" si="2997">SUM(XW107:XW110)</f>
        <v>0</v>
      </c>
      <c r="XX106" s="110">
        <f t="shared" si="2997"/>
        <v>0</v>
      </c>
      <c r="XY106" s="110">
        <f t="shared" si="2997"/>
        <v>0</v>
      </c>
      <c r="XZ106" s="110">
        <f t="shared" si="2997"/>
        <v>0</v>
      </c>
      <c r="YA106" s="110">
        <f t="shared" si="2997"/>
        <v>0</v>
      </c>
      <c r="YB106" s="110">
        <f t="shared" si="2997"/>
        <v>0</v>
      </c>
      <c r="YC106" s="110">
        <f t="shared" si="2997"/>
        <v>0</v>
      </c>
      <c r="YD106" s="110">
        <f t="shared" si="2997"/>
        <v>0</v>
      </c>
      <c r="YE106" s="110">
        <f t="shared" si="2997"/>
        <v>0</v>
      </c>
      <c r="YF106" s="110">
        <f t="shared" si="2997"/>
        <v>0</v>
      </c>
      <c r="YG106" s="110">
        <f t="shared" si="2997"/>
        <v>0</v>
      </c>
      <c r="YH106" s="110">
        <f t="shared" si="2997"/>
        <v>0</v>
      </c>
      <c r="YI106" s="110">
        <f t="shared" si="2997"/>
        <v>0</v>
      </c>
      <c r="YJ106" s="110">
        <f t="shared" si="2997"/>
        <v>0</v>
      </c>
      <c r="YL106" s="110">
        <f t="shared" ref="YL106:YY106" si="2998">SUM(YL107:YL110)</f>
        <v>0</v>
      </c>
      <c r="YM106" s="110">
        <f t="shared" si="2998"/>
        <v>0</v>
      </c>
      <c r="YN106" s="110">
        <f t="shared" si="2998"/>
        <v>0</v>
      </c>
      <c r="YO106" s="110">
        <f t="shared" si="2998"/>
        <v>0</v>
      </c>
      <c r="YP106" s="110">
        <f t="shared" si="2998"/>
        <v>0</v>
      </c>
      <c r="YQ106" s="110">
        <f t="shared" si="2998"/>
        <v>0</v>
      </c>
      <c r="YR106" s="110">
        <f t="shared" si="2998"/>
        <v>0</v>
      </c>
      <c r="YS106" s="110">
        <f t="shared" si="2998"/>
        <v>0</v>
      </c>
      <c r="YT106" s="110">
        <f t="shared" si="2998"/>
        <v>0</v>
      </c>
      <c r="YU106" s="110">
        <f t="shared" si="2998"/>
        <v>0</v>
      </c>
      <c r="YV106" s="110">
        <f t="shared" si="2998"/>
        <v>0</v>
      </c>
      <c r="YW106" s="110">
        <f t="shared" si="2998"/>
        <v>0</v>
      </c>
      <c r="YX106" s="110">
        <f t="shared" si="2998"/>
        <v>0</v>
      </c>
      <c r="YY106" s="110">
        <f t="shared" si="2998"/>
        <v>0</v>
      </c>
      <c r="ZA106" s="110">
        <f t="shared" ref="ZA106:ZN106" si="2999">SUM(ZA107:ZA110)</f>
        <v>0</v>
      </c>
      <c r="ZB106" s="110">
        <f t="shared" si="2999"/>
        <v>0</v>
      </c>
      <c r="ZC106" s="110">
        <f t="shared" si="2999"/>
        <v>0</v>
      </c>
      <c r="ZD106" s="110">
        <f t="shared" si="2999"/>
        <v>0</v>
      </c>
      <c r="ZE106" s="110">
        <f t="shared" si="2999"/>
        <v>0</v>
      </c>
      <c r="ZF106" s="110">
        <f t="shared" si="2999"/>
        <v>0</v>
      </c>
      <c r="ZG106" s="110">
        <f t="shared" si="2999"/>
        <v>0</v>
      </c>
      <c r="ZH106" s="110">
        <f t="shared" si="2999"/>
        <v>0</v>
      </c>
      <c r="ZI106" s="110">
        <f t="shared" si="2999"/>
        <v>0</v>
      </c>
      <c r="ZJ106" s="110">
        <f t="shared" si="2999"/>
        <v>0</v>
      </c>
      <c r="ZK106" s="110">
        <f t="shared" si="2999"/>
        <v>0</v>
      </c>
      <c r="ZL106" s="110">
        <f t="shared" si="2999"/>
        <v>0</v>
      </c>
      <c r="ZM106" s="110">
        <f t="shared" si="2999"/>
        <v>0</v>
      </c>
      <c r="ZN106" s="110">
        <f t="shared" si="2999"/>
        <v>0</v>
      </c>
      <c r="ZP106" s="110">
        <f t="shared" ref="ZP106:AAC106" si="3000">SUM(ZP107:ZP110)</f>
        <v>0</v>
      </c>
      <c r="ZQ106" s="110">
        <f t="shared" si="3000"/>
        <v>0</v>
      </c>
      <c r="ZR106" s="110">
        <f t="shared" si="3000"/>
        <v>0</v>
      </c>
      <c r="ZS106" s="110">
        <f t="shared" si="3000"/>
        <v>0</v>
      </c>
      <c r="ZT106" s="110">
        <f t="shared" si="3000"/>
        <v>0</v>
      </c>
      <c r="ZU106" s="110">
        <f t="shared" si="3000"/>
        <v>0</v>
      </c>
      <c r="ZV106" s="110">
        <f t="shared" si="3000"/>
        <v>0</v>
      </c>
      <c r="ZW106" s="110">
        <f t="shared" si="3000"/>
        <v>0</v>
      </c>
      <c r="ZX106" s="110">
        <f t="shared" si="3000"/>
        <v>0</v>
      </c>
      <c r="ZY106" s="110">
        <f t="shared" si="3000"/>
        <v>0</v>
      </c>
      <c r="ZZ106" s="110">
        <f t="shared" si="3000"/>
        <v>0</v>
      </c>
      <c r="AAA106" s="110">
        <f t="shared" si="3000"/>
        <v>0</v>
      </c>
      <c r="AAB106" s="110">
        <f t="shared" si="3000"/>
        <v>0</v>
      </c>
      <c r="AAC106" s="110">
        <f t="shared" si="3000"/>
        <v>0</v>
      </c>
      <c r="AAE106" s="110">
        <f t="shared" ref="AAE106:AAR106" si="3001">SUM(AAE107:AAE110)</f>
        <v>0</v>
      </c>
      <c r="AAF106" s="110">
        <f t="shared" si="3001"/>
        <v>0</v>
      </c>
      <c r="AAG106" s="110">
        <f t="shared" si="3001"/>
        <v>0</v>
      </c>
      <c r="AAH106" s="110">
        <f t="shared" si="3001"/>
        <v>0</v>
      </c>
      <c r="AAI106" s="110">
        <f t="shared" si="3001"/>
        <v>0</v>
      </c>
      <c r="AAJ106" s="110">
        <f t="shared" si="3001"/>
        <v>0</v>
      </c>
      <c r="AAK106" s="110">
        <f t="shared" si="3001"/>
        <v>0</v>
      </c>
      <c r="AAL106" s="110">
        <f t="shared" si="3001"/>
        <v>0</v>
      </c>
      <c r="AAM106" s="110">
        <f t="shared" si="3001"/>
        <v>0</v>
      </c>
      <c r="AAN106" s="110">
        <f t="shared" si="3001"/>
        <v>0</v>
      </c>
      <c r="AAO106" s="110">
        <f t="shared" si="3001"/>
        <v>0</v>
      </c>
      <c r="AAP106" s="110">
        <f t="shared" si="3001"/>
        <v>0</v>
      </c>
      <c r="AAQ106" s="110">
        <f t="shared" si="3001"/>
        <v>0</v>
      </c>
      <c r="AAR106" s="110">
        <f t="shared" si="3001"/>
        <v>0</v>
      </c>
      <c r="AAT106" s="110">
        <f t="shared" ref="AAT106:ABG106" si="3002">SUM(AAT107:AAT110)</f>
        <v>0</v>
      </c>
      <c r="AAU106" s="110">
        <f t="shared" si="3002"/>
        <v>0</v>
      </c>
      <c r="AAV106" s="110">
        <f t="shared" si="3002"/>
        <v>0</v>
      </c>
      <c r="AAW106" s="110">
        <f t="shared" si="3002"/>
        <v>0</v>
      </c>
      <c r="AAX106" s="110">
        <f t="shared" si="3002"/>
        <v>0</v>
      </c>
      <c r="AAY106" s="110">
        <f t="shared" si="3002"/>
        <v>0</v>
      </c>
      <c r="AAZ106" s="110">
        <f t="shared" si="3002"/>
        <v>0</v>
      </c>
      <c r="ABA106" s="110">
        <f t="shared" si="3002"/>
        <v>0</v>
      </c>
      <c r="ABB106" s="110">
        <f t="shared" si="3002"/>
        <v>0</v>
      </c>
      <c r="ABC106" s="110">
        <f t="shared" si="3002"/>
        <v>0</v>
      </c>
      <c r="ABD106" s="110">
        <f t="shared" si="3002"/>
        <v>0</v>
      </c>
      <c r="ABE106" s="110">
        <f t="shared" si="3002"/>
        <v>0</v>
      </c>
      <c r="ABF106" s="110">
        <f t="shared" si="3002"/>
        <v>0</v>
      </c>
      <c r="ABG106" s="110">
        <f t="shared" si="3002"/>
        <v>0</v>
      </c>
      <c r="ABI106" s="110">
        <f t="shared" ref="ABI106:ABV106" si="3003">SUM(ABI107:ABI110)</f>
        <v>0</v>
      </c>
      <c r="ABJ106" s="110">
        <f t="shared" si="3003"/>
        <v>0</v>
      </c>
      <c r="ABK106" s="110">
        <f t="shared" si="3003"/>
        <v>0</v>
      </c>
      <c r="ABL106" s="110">
        <f t="shared" si="3003"/>
        <v>0</v>
      </c>
      <c r="ABM106" s="110">
        <f t="shared" si="3003"/>
        <v>0</v>
      </c>
      <c r="ABN106" s="110">
        <f t="shared" si="3003"/>
        <v>0</v>
      </c>
      <c r="ABO106" s="110">
        <f t="shared" si="3003"/>
        <v>0</v>
      </c>
      <c r="ABP106" s="110">
        <f t="shared" si="3003"/>
        <v>0</v>
      </c>
      <c r="ABQ106" s="110">
        <f t="shared" si="3003"/>
        <v>0</v>
      </c>
      <c r="ABR106" s="110">
        <f t="shared" si="3003"/>
        <v>0</v>
      </c>
      <c r="ABS106" s="110">
        <f t="shared" si="3003"/>
        <v>0</v>
      </c>
      <c r="ABT106" s="110">
        <f t="shared" si="3003"/>
        <v>0</v>
      </c>
      <c r="ABU106" s="110">
        <f t="shared" si="3003"/>
        <v>0</v>
      </c>
      <c r="ABV106" s="110">
        <f t="shared" si="3003"/>
        <v>0</v>
      </c>
      <c r="ABX106" s="110">
        <f t="shared" ref="ABX106:ACK106" si="3004">SUM(ABX107:ABX110)</f>
        <v>0</v>
      </c>
      <c r="ABY106" s="110">
        <f t="shared" si="3004"/>
        <v>0</v>
      </c>
      <c r="ABZ106" s="110">
        <f t="shared" si="3004"/>
        <v>0</v>
      </c>
      <c r="ACA106" s="110">
        <f t="shared" si="3004"/>
        <v>0</v>
      </c>
      <c r="ACB106" s="110">
        <f t="shared" si="3004"/>
        <v>0</v>
      </c>
      <c r="ACC106" s="110">
        <f t="shared" si="3004"/>
        <v>0</v>
      </c>
      <c r="ACD106" s="110">
        <f t="shared" si="3004"/>
        <v>0</v>
      </c>
      <c r="ACE106" s="110">
        <f t="shared" si="3004"/>
        <v>0</v>
      </c>
      <c r="ACF106" s="110">
        <f t="shared" si="3004"/>
        <v>0</v>
      </c>
      <c r="ACG106" s="110">
        <f t="shared" si="3004"/>
        <v>0</v>
      </c>
      <c r="ACH106" s="110">
        <f t="shared" si="3004"/>
        <v>0</v>
      </c>
      <c r="ACI106" s="110">
        <f t="shared" si="3004"/>
        <v>0</v>
      </c>
      <c r="ACJ106" s="110">
        <f t="shared" si="3004"/>
        <v>0</v>
      </c>
      <c r="ACK106" s="110">
        <f t="shared" si="3004"/>
        <v>0</v>
      </c>
      <c r="ACM106" s="110">
        <f t="shared" ref="ACM106:ACZ106" si="3005">SUM(ACM107:ACM110)</f>
        <v>0</v>
      </c>
      <c r="ACN106" s="110">
        <f t="shared" si="3005"/>
        <v>0</v>
      </c>
      <c r="ACO106" s="110">
        <f t="shared" si="3005"/>
        <v>0</v>
      </c>
      <c r="ACP106" s="110">
        <f t="shared" si="3005"/>
        <v>0</v>
      </c>
      <c r="ACQ106" s="110">
        <f t="shared" si="3005"/>
        <v>0</v>
      </c>
      <c r="ACR106" s="110">
        <f t="shared" si="3005"/>
        <v>0</v>
      </c>
      <c r="ACS106" s="110">
        <f t="shared" si="3005"/>
        <v>0</v>
      </c>
      <c r="ACT106" s="110">
        <f t="shared" si="3005"/>
        <v>0</v>
      </c>
      <c r="ACU106" s="110">
        <f t="shared" si="3005"/>
        <v>0</v>
      </c>
      <c r="ACV106" s="110">
        <f t="shared" si="3005"/>
        <v>0</v>
      </c>
      <c r="ACW106" s="110">
        <f t="shared" si="3005"/>
        <v>0</v>
      </c>
      <c r="ACX106" s="110">
        <f t="shared" si="3005"/>
        <v>0</v>
      </c>
      <c r="ACY106" s="110">
        <f t="shared" si="3005"/>
        <v>0</v>
      </c>
      <c r="ACZ106" s="110">
        <f t="shared" si="3005"/>
        <v>0</v>
      </c>
      <c r="ADB106" s="110">
        <f t="shared" ref="ADB106:ADO106" si="3006">SUM(ADB107:ADB110)</f>
        <v>0</v>
      </c>
      <c r="ADC106" s="110">
        <f t="shared" si="3006"/>
        <v>0</v>
      </c>
      <c r="ADD106" s="110">
        <f t="shared" si="3006"/>
        <v>0</v>
      </c>
      <c r="ADE106" s="110">
        <f t="shared" si="3006"/>
        <v>0</v>
      </c>
      <c r="ADF106" s="110">
        <f t="shared" si="3006"/>
        <v>0</v>
      </c>
      <c r="ADG106" s="110">
        <f t="shared" si="3006"/>
        <v>0</v>
      </c>
      <c r="ADH106" s="110">
        <f t="shared" si="3006"/>
        <v>0</v>
      </c>
      <c r="ADI106" s="110">
        <f t="shared" si="3006"/>
        <v>0</v>
      </c>
      <c r="ADJ106" s="110">
        <f t="shared" si="3006"/>
        <v>0</v>
      </c>
      <c r="ADK106" s="110">
        <f t="shared" si="3006"/>
        <v>0</v>
      </c>
      <c r="ADL106" s="110">
        <f t="shared" si="3006"/>
        <v>0</v>
      </c>
      <c r="ADM106" s="110">
        <f t="shared" si="3006"/>
        <v>0</v>
      </c>
      <c r="ADN106" s="110">
        <f t="shared" si="3006"/>
        <v>0</v>
      </c>
      <c r="ADO106" s="110">
        <f t="shared" si="3006"/>
        <v>0</v>
      </c>
      <c r="ADQ106" s="110">
        <f t="shared" ref="ADQ106:AED106" si="3007">SUM(ADQ107:ADQ110)</f>
        <v>0</v>
      </c>
      <c r="ADR106" s="110">
        <f t="shared" si="3007"/>
        <v>0</v>
      </c>
      <c r="ADS106" s="110">
        <f t="shared" si="3007"/>
        <v>0</v>
      </c>
      <c r="ADT106" s="110">
        <f t="shared" si="3007"/>
        <v>0</v>
      </c>
      <c r="ADU106" s="110">
        <f t="shared" si="3007"/>
        <v>0</v>
      </c>
      <c r="ADV106" s="110">
        <f t="shared" si="3007"/>
        <v>0</v>
      </c>
      <c r="ADW106" s="110">
        <f t="shared" si="3007"/>
        <v>0</v>
      </c>
      <c r="ADX106" s="110">
        <f t="shared" si="3007"/>
        <v>0</v>
      </c>
      <c r="ADY106" s="110">
        <f t="shared" si="3007"/>
        <v>0</v>
      </c>
      <c r="ADZ106" s="110">
        <f t="shared" si="3007"/>
        <v>0</v>
      </c>
      <c r="AEA106" s="110">
        <f t="shared" si="3007"/>
        <v>0</v>
      </c>
      <c r="AEB106" s="110">
        <f t="shared" si="3007"/>
        <v>0</v>
      </c>
      <c r="AEC106" s="110">
        <f t="shared" si="3007"/>
        <v>0</v>
      </c>
      <c r="AED106" s="110">
        <f t="shared" si="3007"/>
        <v>0</v>
      </c>
      <c r="AEF106" s="110">
        <f t="shared" ref="AEF106:AES106" si="3008">SUM(AEF107:AEF110)</f>
        <v>0</v>
      </c>
      <c r="AEG106" s="110">
        <f t="shared" si="3008"/>
        <v>0</v>
      </c>
      <c r="AEH106" s="110">
        <f t="shared" si="3008"/>
        <v>0</v>
      </c>
      <c r="AEI106" s="110">
        <f t="shared" si="3008"/>
        <v>0</v>
      </c>
      <c r="AEJ106" s="110">
        <f t="shared" si="3008"/>
        <v>0</v>
      </c>
      <c r="AEK106" s="110">
        <f t="shared" si="3008"/>
        <v>0</v>
      </c>
      <c r="AEL106" s="110">
        <f t="shared" si="3008"/>
        <v>0</v>
      </c>
      <c r="AEM106" s="110">
        <f t="shared" si="3008"/>
        <v>0</v>
      </c>
      <c r="AEN106" s="110">
        <f t="shared" si="3008"/>
        <v>0</v>
      </c>
      <c r="AEO106" s="110">
        <f t="shared" si="3008"/>
        <v>0</v>
      </c>
      <c r="AEP106" s="110">
        <f t="shared" si="3008"/>
        <v>0</v>
      </c>
      <c r="AEQ106" s="110">
        <f t="shared" si="3008"/>
        <v>0</v>
      </c>
      <c r="AER106" s="110">
        <f t="shared" si="3008"/>
        <v>0</v>
      </c>
      <c r="AES106" s="110">
        <f t="shared" si="3008"/>
        <v>0</v>
      </c>
      <c r="AEU106" s="110">
        <f t="shared" ref="AEU106:AFH106" si="3009">SUM(AEU107:AEU110)</f>
        <v>0</v>
      </c>
      <c r="AEV106" s="110">
        <f t="shared" si="3009"/>
        <v>0</v>
      </c>
      <c r="AEW106" s="110">
        <f t="shared" si="3009"/>
        <v>0</v>
      </c>
      <c r="AEX106" s="110">
        <f t="shared" si="3009"/>
        <v>0</v>
      </c>
      <c r="AEY106" s="110">
        <f t="shared" si="3009"/>
        <v>0</v>
      </c>
      <c r="AEZ106" s="110">
        <f t="shared" si="3009"/>
        <v>0</v>
      </c>
      <c r="AFA106" s="110">
        <f t="shared" si="3009"/>
        <v>0</v>
      </c>
      <c r="AFB106" s="110">
        <f t="shared" si="3009"/>
        <v>0</v>
      </c>
      <c r="AFC106" s="110">
        <f t="shared" si="3009"/>
        <v>0</v>
      </c>
      <c r="AFD106" s="110">
        <f t="shared" si="3009"/>
        <v>0</v>
      </c>
      <c r="AFE106" s="110">
        <f t="shared" si="3009"/>
        <v>0</v>
      </c>
      <c r="AFF106" s="110">
        <f t="shared" si="3009"/>
        <v>0</v>
      </c>
      <c r="AFG106" s="110">
        <f t="shared" si="3009"/>
        <v>0</v>
      </c>
      <c r="AFH106" s="110">
        <f t="shared" si="3009"/>
        <v>0</v>
      </c>
      <c r="AFJ106" s="110">
        <f t="shared" ref="AFJ106:AFW106" si="3010">SUM(AFJ107:AFJ110)</f>
        <v>0</v>
      </c>
      <c r="AFK106" s="110">
        <f t="shared" si="3010"/>
        <v>0</v>
      </c>
      <c r="AFL106" s="110">
        <f t="shared" si="3010"/>
        <v>0</v>
      </c>
      <c r="AFM106" s="110">
        <f t="shared" si="3010"/>
        <v>0</v>
      </c>
      <c r="AFN106" s="110">
        <f t="shared" si="3010"/>
        <v>0</v>
      </c>
      <c r="AFO106" s="110">
        <f t="shared" si="3010"/>
        <v>0</v>
      </c>
      <c r="AFP106" s="110">
        <f t="shared" si="3010"/>
        <v>0</v>
      </c>
      <c r="AFQ106" s="110">
        <f t="shared" si="3010"/>
        <v>0</v>
      </c>
      <c r="AFR106" s="110">
        <f t="shared" si="3010"/>
        <v>0</v>
      </c>
      <c r="AFS106" s="110">
        <f t="shared" si="3010"/>
        <v>0</v>
      </c>
      <c r="AFT106" s="110">
        <f t="shared" si="3010"/>
        <v>0</v>
      </c>
      <c r="AFU106" s="110">
        <f t="shared" si="3010"/>
        <v>0</v>
      </c>
      <c r="AFV106" s="110">
        <f t="shared" si="3010"/>
        <v>0</v>
      </c>
      <c r="AFW106" s="110">
        <f t="shared" si="3010"/>
        <v>0</v>
      </c>
      <c r="AFY106" s="110">
        <f t="shared" ref="AFY106:AGL106" si="3011">SUM(AFY107:AFY110)</f>
        <v>0</v>
      </c>
      <c r="AFZ106" s="110">
        <f t="shared" si="3011"/>
        <v>0</v>
      </c>
      <c r="AGA106" s="110">
        <f t="shared" si="3011"/>
        <v>0</v>
      </c>
      <c r="AGB106" s="110">
        <f t="shared" si="3011"/>
        <v>0</v>
      </c>
      <c r="AGC106" s="110">
        <f t="shared" si="3011"/>
        <v>0</v>
      </c>
      <c r="AGD106" s="110">
        <f t="shared" si="3011"/>
        <v>0</v>
      </c>
      <c r="AGE106" s="110">
        <f t="shared" si="3011"/>
        <v>0</v>
      </c>
      <c r="AGF106" s="110">
        <f t="shared" si="3011"/>
        <v>0</v>
      </c>
      <c r="AGG106" s="110">
        <f t="shared" si="3011"/>
        <v>0</v>
      </c>
      <c r="AGH106" s="110">
        <f t="shared" si="3011"/>
        <v>0</v>
      </c>
      <c r="AGI106" s="110">
        <f t="shared" si="3011"/>
        <v>0</v>
      </c>
      <c r="AGJ106" s="110">
        <f t="shared" si="3011"/>
        <v>0</v>
      </c>
      <c r="AGK106" s="110">
        <f t="shared" si="3011"/>
        <v>0</v>
      </c>
      <c r="AGL106" s="110">
        <f t="shared" si="3011"/>
        <v>0</v>
      </c>
      <c r="AGN106" s="110">
        <f t="shared" ref="AGN106:AHA106" si="3012">SUM(AGN107:AGN110)</f>
        <v>0</v>
      </c>
      <c r="AGO106" s="110">
        <f t="shared" si="3012"/>
        <v>0</v>
      </c>
      <c r="AGP106" s="110">
        <f t="shared" si="3012"/>
        <v>0</v>
      </c>
      <c r="AGQ106" s="110">
        <f t="shared" si="3012"/>
        <v>0</v>
      </c>
      <c r="AGR106" s="110">
        <f t="shared" si="3012"/>
        <v>0</v>
      </c>
      <c r="AGS106" s="110">
        <f t="shared" si="3012"/>
        <v>0</v>
      </c>
      <c r="AGT106" s="110">
        <f t="shared" si="3012"/>
        <v>0</v>
      </c>
      <c r="AGU106" s="110">
        <f t="shared" si="3012"/>
        <v>0</v>
      </c>
      <c r="AGV106" s="110">
        <f t="shared" si="3012"/>
        <v>0</v>
      </c>
      <c r="AGW106" s="110">
        <f t="shared" si="3012"/>
        <v>0</v>
      </c>
      <c r="AGX106" s="110">
        <f t="shared" si="3012"/>
        <v>0</v>
      </c>
      <c r="AGY106" s="110">
        <f t="shared" si="3012"/>
        <v>0</v>
      </c>
      <c r="AGZ106" s="110">
        <f t="shared" si="3012"/>
        <v>0</v>
      </c>
      <c r="AHA106" s="110">
        <f t="shared" si="3012"/>
        <v>0</v>
      </c>
      <c r="AHC106" s="110">
        <f t="shared" ref="AHC106:AHP106" si="3013">SUM(AHC107:AHC110)</f>
        <v>0</v>
      </c>
      <c r="AHD106" s="110">
        <f t="shared" si="3013"/>
        <v>0</v>
      </c>
      <c r="AHE106" s="110">
        <f t="shared" si="3013"/>
        <v>0</v>
      </c>
      <c r="AHF106" s="110">
        <f t="shared" si="3013"/>
        <v>0</v>
      </c>
      <c r="AHG106" s="110">
        <f t="shared" si="3013"/>
        <v>0</v>
      </c>
      <c r="AHH106" s="110">
        <f t="shared" si="3013"/>
        <v>0</v>
      </c>
      <c r="AHI106" s="110">
        <f t="shared" si="3013"/>
        <v>0</v>
      </c>
      <c r="AHJ106" s="110">
        <f t="shared" si="3013"/>
        <v>0</v>
      </c>
      <c r="AHK106" s="110">
        <f t="shared" si="3013"/>
        <v>0</v>
      </c>
      <c r="AHL106" s="110">
        <f t="shared" si="3013"/>
        <v>0</v>
      </c>
      <c r="AHM106" s="110">
        <f t="shared" si="3013"/>
        <v>0</v>
      </c>
      <c r="AHN106" s="110">
        <f t="shared" si="3013"/>
        <v>0</v>
      </c>
      <c r="AHO106" s="110">
        <f t="shared" si="3013"/>
        <v>0</v>
      </c>
      <c r="AHP106" s="110">
        <f t="shared" si="3013"/>
        <v>0</v>
      </c>
      <c r="AHR106" s="110">
        <f t="shared" ref="AHR106:AIE106" si="3014">SUM(AHR107:AHR110)</f>
        <v>0</v>
      </c>
      <c r="AHS106" s="110">
        <f t="shared" si="3014"/>
        <v>0</v>
      </c>
      <c r="AHT106" s="110">
        <f t="shared" si="3014"/>
        <v>0</v>
      </c>
      <c r="AHU106" s="110">
        <f t="shared" si="3014"/>
        <v>0</v>
      </c>
      <c r="AHV106" s="110">
        <f t="shared" si="3014"/>
        <v>0</v>
      </c>
      <c r="AHW106" s="110">
        <f t="shared" si="3014"/>
        <v>0</v>
      </c>
      <c r="AHX106" s="110">
        <f t="shared" si="3014"/>
        <v>0</v>
      </c>
      <c r="AHY106" s="110">
        <f t="shared" si="3014"/>
        <v>0</v>
      </c>
      <c r="AHZ106" s="110">
        <f t="shared" si="3014"/>
        <v>0</v>
      </c>
      <c r="AIA106" s="110">
        <f t="shared" si="3014"/>
        <v>0</v>
      </c>
      <c r="AIB106" s="110">
        <f t="shared" si="3014"/>
        <v>0</v>
      </c>
      <c r="AIC106" s="110">
        <f t="shared" si="3014"/>
        <v>0</v>
      </c>
      <c r="AID106" s="110">
        <f t="shared" si="3014"/>
        <v>0</v>
      </c>
      <c r="AIE106" s="110">
        <f t="shared" si="3014"/>
        <v>0</v>
      </c>
    </row>
    <row r="107" spans="1:915" ht="28.8" x14ac:dyDescent="0.3">
      <c r="A107" s="33" t="s">
        <v>130</v>
      </c>
      <c r="B107" s="34" t="s">
        <v>137</v>
      </c>
      <c r="C107" s="439"/>
      <c r="D107" s="440"/>
      <c r="E107" s="440"/>
      <c r="F107" s="440"/>
      <c r="G107" s="110">
        <f t="shared" ref="G107:G110" si="3015">C107+D107-E107+F107</f>
        <v>0</v>
      </c>
      <c r="H107" s="440"/>
      <c r="I107" s="440"/>
      <c r="J107" s="440"/>
      <c r="K107" s="440"/>
      <c r="L107" s="440"/>
      <c r="M107" s="440"/>
      <c r="N107" s="111">
        <f>H107+I107-J107+K107-L107+M107</f>
        <v>0</v>
      </c>
      <c r="O107" s="440"/>
      <c r="P107" s="440"/>
      <c r="Q107" s="440"/>
      <c r="R107" s="440"/>
      <c r="S107" s="440"/>
      <c r="T107" s="440"/>
      <c r="U107" s="110">
        <f t="shared" ref="U107:U110" si="3016">Q107+R107-S107+T107</f>
        <v>0</v>
      </c>
      <c r="V107" s="440"/>
      <c r="W107" s="440"/>
      <c r="X107" s="440"/>
      <c r="Y107" s="440"/>
      <c r="Z107" s="440"/>
      <c r="AA107" s="440"/>
      <c r="AB107" s="111">
        <f>V107+W107-X107+Y107-Z107+AA107</f>
        <v>0</v>
      </c>
      <c r="AC107" s="440"/>
      <c r="AD107" s="440"/>
      <c r="AF107" s="440"/>
      <c r="AG107" s="440"/>
      <c r="AH107" s="440"/>
      <c r="AI107" s="440"/>
      <c r="AJ107" s="110">
        <f t="shared" ref="AJ107:AJ110" si="3017">AF107+AG107-AH107+AI107</f>
        <v>0</v>
      </c>
      <c r="AK107" s="440"/>
      <c r="AL107" s="440"/>
      <c r="AM107" s="440"/>
      <c r="AN107" s="440"/>
      <c r="AO107" s="440"/>
      <c r="AP107" s="440"/>
      <c r="AQ107" s="111">
        <f>AK107+AL107-AM107+AN107-AO107+AP107</f>
        <v>0</v>
      </c>
      <c r="AR107" s="440"/>
      <c r="AS107" s="440"/>
      <c r="AU107" s="440"/>
      <c r="AV107" s="440"/>
      <c r="AW107" s="440"/>
      <c r="AX107" s="440"/>
      <c r="AY107" s="110">
        <f t="shared" ref="AY107:AY110" si="3018">AU107+AV107-AW107+AX107</f>
        <v>0</v>
      </c>
      <c r="AZ107" s="440"/>
      <c r="BA107" s="440"/>
      <c r="BB107" s="440"/>
      <c r="BC107" s="440"/>
      <c r="BD107" s="440"/>
      <c r="BE107" s="440"/>
      <c r="BF107" s="111">
        <f>AZ107+BA107-BB107+BC107-BD107+BE107</f>
        <v>0</v>
      </c>
      <c r="BG107" s="440"/>
      <c r="BH107" s="440"/>
      <c r="BJ107" s="440"/>
      <c r="BK107" s="440"/>
      <c r="BL107" s="440"/>
      <c r="BM107" s="440"/>
      <c r="BN107" s="110">
        <f t="shared" ref="BN107:BN110" si="3019">BJ107+BK107-BL107+BM107</f>
        <v>0</v>
      </c>
      <c r="BO107" s="440"/>
      <c r="BP107" s="440"/>
      <c r="BQ107" s="440"/>
      <c r="BR107" s="440"/>
      <c r="BS107" s="440"/>
      <c r="BT107" s="440"/>
      <c r="BU107" s="111">
        <f>BO107+BP107-BQ107+BR107-BS107+BT107</f>
        <v>0</v>
      </c>
      <c r="BV107" s="440"/>
      <c r="BW107" s="440"/>
      <c r="BY107" s="440"/>
      <c r="BZ107" s="440"/>
      <c r="CA107" s="440"/>
      <c r="CB107" s="440"/>
      <c r="CC107" s="110">
        <f t="shared" ref="CC107:CC110" si="3020">BY107+BZ107-CA107+CB107</f>
        <v>0</v>
      </c>
      <c r="CD107" s="440"/>
      <c r="CE107" s="440"/>
      <c r="CF107" s="440"/>
      <c r="CG107" s="440"/>
      <c r="CH107" s="440"/>
      <c r="CI107" s="440"/>
      <c r="CJ107" s="111">
        <f>CD107+CE107-CF107+CG107-CH107+CI107</f>
        <v>0</v>
      </c>
      <c r="CK107" s="440"/>
      <c r="CL107" s="440"/>
      <c r="CN107" s="440"/>
      <c r="CO107" s="440"/>
      <c r="CP107" s="440"/>
      <c r="CQ107" s="440"/>
      <c r="CR107" s="110">
        <f t="shared" ref="CR107:CR110" si="3021">CN107+CO107-CP107+CQ107</f>
        <v>0</v>
      </c>
      <c r="CS107" s="440"/>
      <c r="CT107" s="440"/>
      <c r="CU107" s="440"/>
      <c r="CV107" s="440"/>
      <c r="CW107" s="440"/>
      <c r="CX107" s="440"/>
      <c r="CY107" s="111">
        <f>CS107+CT107-CU107+CV107-CW107+CX107</f>
        <v>0</v>
      </c>
      <c r="CZ107" s="440"/>
      <c r="DA107" s="440"/>
      <c r="DC107" s="440"/>
      <c r="DD107" s="440"/>
      <c r="DE107" s="440"/>
      <c r="DF107" s="440"/>
      <c r="DG107" s="110">
        <f t="shared" ref="DG107:DG110" si="3022">DC107+DD107-DE107+DF107</f>
        <v>0</v>
      </c>
      <c r="DH107" s="440"/>
      <c r="DI107" s="440"/>
      <c r="DJ107" s="440"/>
      <c r="DK107" s="440"/>
      <c r="DL107" s="440"/>
      <c r="DM107" s="440"/>
      <c r="DN107" s="111">
        <f>DH107+DI107-DJ107+DK107-DL107+DM107</f>
        <v>0</v>
      </c>
      <c r="DO107" s="440"/>
      <c r="DP107" s="440"/>
      <c r="DR107" s="440"/>
      <c r="DS107" s="440"/>
      <c r="DT107" s="440"/>
      <c r="DU107" s="440"/>
      <c r="DV107" s="110">
        <f t="shared" ref="DV107:DV110" si="3023">DR107+DS107-DT107+DU107</f>
        <v>0</v>
      </c>
      <c r="DW107" s="440"/>
      <c r="DX107" s="440"/>
      <c r="DY107" s="440"/>
      <c r="DZ107" s="440"/>
      <c r="EA107" s="440"/>
      <c r="EB107" s="440"/>
      <c r="EC107" s="111">
        <f>DW107+DX107-DY107+DZ107-EA107+EB107</f>
        <v>0</v>
      </c>
      <c r="ED107" s="440"/>
      <c r="EE107" s="440"/>
      <c r="EG107" s="440"/>
      <c r="EH107" s="440"/>
      <c r="EI107" s="440"/>
      <c r="EJ107" s="440"/>
      <c r="EK107" s="110">
        <f t="shared" ref="EK107:EK110" si="3024">EG107+EH107-EI107+EJ107</f>
        <v>0</v>
      </c>
      <c r="EL107" s="440"/>
      <c r="EM107" s="440"/>
      <c r="EN107" s="440"/>
      <c r="EO107" s="440"/>
      <c r="EP107" s="440"/>
      <c r="EQ107" s="440"/>
      <c r="ER107" s="111">
        <f>EL107+EM107-EN107+EO107-EP107+EQ107</f>
        <v>0</v>
      </c>
      <c r="ES107" s="440"/>
      <c r="ET107" s="440"/>
      <c r="EV107" s="440"/>
      <c r="EW107" s="440"/>
      <c r="EX107" s="440"/>
      <c r="EY107" s="440"/>
      <c r="EZ107" s="110">
        <f t="shared" ref="EZ107:EZ110" si="3025">EV107+EW107-EX107+EY107</f>
        <v>0</v>
      </c>
      <c r="FA107" s="440"/>
      <c r="FB107" s="440"/>
      <c r="FC107" s="440"/>
      <c r="FD107" s="440"/>
      <c r="FE107" s="440"/>
      <c r="FF107" s="440"/>
      <c r="FG107" s="111">
        <f>FA107+FB107-FC107+FD107-FE107+FF107</f>
        <v>0</v>
      </c>
      <c r="FH107" s="440"/>
      <c r="FI107" s="440"/>
      <c r="FK107" s="440"/>
      <c r="FL107" s="440"/>
      <c r="FM107" s="440"/>
      <c r="FN107" s="440"/>
      <c r="FO107" s="110">
        <f t="shared" ref="FO107:FO110" si="3026">FK107+FL107-FM107+FN107</f>
        <v>0</v>
      </c>
      <c r="FP107" s="440"/>
      <c r="FQ107" s="440"/>
      <c r="FR107" s="440"/>
      <c r="FS107" s="440"/>
      <c r="FT107" s="440"/>
      <c r="FU107" s="440"/>
      <c r="FV107" s="111">
        <f>FP107+FQ107-FR107+FS107-FT107+FU107</f>
        <v>0</v>
      </c>
      <c r="FW107" s="440"/>
      <c r="FX107" s="440"/>
      <c r="FZ107" s="440"/>
      <c r="GA107" s="440"/>
      <c r="GB107" s="440"/>
      <c r="GC107" s="440"/>
      <c r="GD107" s="110">
        <f t="shared" ref="GD107:GD110" si="3027">FZ107+GA107-GB107+GC107</f>
        <v>0</v>
      </c>
      <c r="GE107" s="440"/>
      <c r="GF107" s="440"/>
      <c r="GG107" s="440"/>
      <c r="GH107" s="440"/>
      <c r="GI107" s="440"/>
      <c r="GJ107" s="440"/>
      <c r="GK107" s="111">
        <f>GE107+GF107-GG107+GH107-GI107+GJ107</f>
        <v>0</v>
      </c>
      <c r="GL107" s="440"/>
      <c r="GM107" s="440"/>
      <c r="GO107" s="440"/>
      <c r="GP107" s="440"/>
      <c r="GQ107" s="440"/>
      <c r="GR107" s="440"/>
      <c r="GS107" s="110">
        <f t="shared" ref="GS107:GS110" si="3028">GO107+GP107-GQ107+GR107</f>
        <v>0</v>
      </c>
      <c r="GT107" s="440"/>
      <c r="GU107" s="440"/>
      <c r="GV107" s="440"/>
      <c r="GW107" s="440"/>
      <c r="GX107" s="440"/>
      <c r="GY107" s="440"/>
      <c r="GZ107" s="111">
        <f>GT107+GU107-GV107+GW107-GX107+GY107</f>
        <v>0</v>
      </c>
      <c r="HA107" s="440"/>
      <c r="HB107" s="440"/>
      <c r="HD107" s="440"/>
      <c r="HE107" s="440"/>
      <c r="HF107" s="440"/>
      <c r="HG107" s="440"/>
      <c r="HH107" s="110">
        <f t="shared" ref="HH107:HH110" si="3029">HD107+HE107-HF107+HG107</f>
        <v>0</v>
      </c>
      <c r="HI107" s="440"/>
      <c r="HJ107" s="440"/>
      <c r="HK107" s="440"/>
      <c r="HL107" s="440"/>
      <c r="HM107" s="440"/>
      <c r="HN107" s="440"/>
      <c r="HO107" s="111">
        <f>HI107+HJ107-HK107+HL107-HM107+HN107</f>
        <v>0</v>
      </c>
      <c r="HP107" s="440"/>
      <c r="HQ107" s="440"/>
      <c r="HS107" s="440"/>
      <c r="HT107" s="440"/>
      <c r="HU107" s="440"/>
      <c r="HV107" s="440"/>
      <c r="HW107" s="110">
        <f t="shared" ref="HW107:HW110" si="3030">HS107+HT107-HU107+HV107</f>
        <v>0</v>
      </c>
      <c r="HX107" s="440"/>
      <c r="HY107" s="440"/>
      <c r="HZ107" s="440"/>
      <c r="IA107" s="440"/>
      <c r="IB107" s="440"/>
      <c r="IC107" s="440"/>
      <c r="ID107" s="111">
        <f>HX107+HY107-HZ107+IA107-IB107+IC107</f>
        <v>0</v>
      </c>
      <c r="IE107" s="440"/>
      <c r="IF107" s="440"/>
      <c r="IH107" s="440"/>
      <c r="II107" s="440"/>
      <c r="IJ107" s="440"/>
      <c r="IK107" s="440"/>
      <c r="IL107" s="110">
        <f t="shared" ref="IL107:IL110" si="3031">IH107+II107-IJ107+IK107</f>
        <v>0</v>
      </c>
      <c r="IM107" s="440"/>
      <c r="IN107" s="440"/>
      <c r="IO107" s="440"/>
      <c r="IP107" s="440"/>
      <c r="IQ107" s="440"/>
      <c r="IR107" s="440"/>
      <c r="IS107" s="111">
        <f>IM107+IN107-IO107+IP107-IQ107+IR107</f>
        <v>0</v>
      </c>
      <c r="IT107" s="440"/>
      <c r="IU107" s="440"/>
      <c r="IW107" s="440"/>
      <c r="IX107" s="440"/>
      <c r="IY107" s="440"/>
      <c r="IZ107" s="440"/>
      <c r="JA107" s="110">
        <f t="shared" ref="JA107:JA110" si="3032">IW107+IX107-IY107+IZ107</f>
        <v>0</v>
      </c>
      <c r="JB107" s="440"/>
      <c r="JC107" s="440"/>
      <c r="JD107" s="440"/>
      <c r="JE107" s="440"/>
      <c r="JF107" s="440"/>
      <c r="JG107" s="440"/>
      <c r="JH107" s="111">
        <f>JB107+JC107-JD107+JE107-JF107+JG107</f>
        <v>0</v>
      </c>
      <c r="JI107" s="440"/>
      <c r="JJ107" s="440"/>
      <c r="JL107" s="440"/>
      <c r="JM107" s="440"/>
      <c r="JN107" s="440"/>
      <c r="JO107" s="440"/>
      <c r="JP107" s="110">
        <f t="shared" ref="JP107:JP110" si="3033">JL107+JM107-JN107+JO107</f>
        <v>0</v>
      </c>
      <c r="JQ107" s="440"/>
      <c r="JR107" s="440"/>
      <c r="JS107" s="440"/>
      <c r="JT107" s="440"/>
      <c r="JU107" s="440"/>
      <c r="JV107" s="440"/>
      <c r="JW107" s="111">
        <f>JQ107+JR107-JS107+JT107-JU107+JV107</f>
        <v>0</v>
      </c>
      <c r="JX107" s="440"/>
      <c r="JY107" s="440"/>
      <c r="KA107" s="440"/>
      <c r="KB107" s="440"/>
      <c r="KC107" s="440"/>
      <c r="KD107" s="440"/>
      <c r="KE107" s="110">
        <f t="shared" ref="KE107:KE110" si="3034">KA107+KB107-KC107+KD107</f>
        <v>0</v>
      </c>
      <c r="KF107" s="440"/>
      <c r="KG107" s="440"/>
      <c r="KH107" s="440"/>
      <c r="KI107" s="440"/>
      <c r="KJ107" s="440"/>
      <c r="KK107" s="440"/>
      <c r="KL107" s="111">
        <f>KF107+KG107-KH107+KI107-KJ107+KK107</f>
        <v>0</v>
      </c>
      <c r="KM107" s="440"/>
      <c r="KN107" s="440"/>
      <c r="KP107" s="440"/>
      <c r="KQ107" s="440"/>
      <c r="KR107" s="440"/>
      <c r="KS107" s="440"/>
      <c r="KT107" s="110">
        <f t="shared" ref="KT107:KT110" si="3035">KP107+KQ107-KR107+KS107</f>
        <v>0</v>
      </c>
      <c r="KU107" s="440"/>
      <c r="KV107" s="440"/>
      <c r="KW107" s="440"/>
      <c r="KX107" s="440"/>
      <c r="KY107" s="440"/>
      <c r="KZ107" s="440"/>
      <c r="LA107" s="111">
        <f>KU107+KV107-KW107+KX107-KY107+KZ107</f>
        <v>0</v>
      </c>
      <c r="LB107" s="440"/>
      <c r="LC107" s="440"/>
      <c r="LE107" s="440"/>
      <c r="LF107" s="440"/>
      <c r="LG107" s="440"/>
      <c r="LH107" s="440"/>
      <c r="LI107" s="110">
        <f t="shared" ref="LI107:LI110" si="3036">LE107+LF107-LG107+LH107</f>
        <v>0</v>
      </c>
      <c r="LJ107" s="440"/>
      <c r="LK107" s="440"/>
      <c r="LL107" s="440"/>
      <c r="LM107" s="440"/>
      <c r="LN107" s="440"/>
      <c r="LO107" s="440"/>
      <c r="LP107" s="111">
        <f>LJ107+LK107-LL107+LM107-LN107+LO107</f>
        <v>0</v>
      </c>
      <c r="LQ107" s="440"/>
      <c r="LR107" s="440"/>
      <c r="LT107" s="440"/>
      <c r="LU107" s="440"/>
      <c r="LV107" s="440"/>
      <c r="LW107" s="440"/>
      <c r="LX107" s="110">
        <f t="shared" ref="LX107:LX110" si="3037">LT107+LU107-LV107+LW107</f>
        <v>0</v>
      </c>
      <c r="LY107" s="440"/>
      <c r="LZ107" s="440"/>
      <c r="MA107" s="440"/>
      <c r="MB107" s="440"/>
      <c r="MC107" s="440"/>
      <c r="MD107" s="440"/>
      <c r="ME107" s="111">
        <f>LY107+LZ107-MA107+MB107-MC107+MD107</f>
        <v>0</v>
      </c>
      <c r="MF107" s="440"/>
      <c r="MG107" s="440"/>
      <c r="MI107" s="440"/>
      <c r="MJ107" s="440"/>
      <c r="MK107" s="440"/>
      <c r="ML107" s="440"/>
      <c r="MM107" s="110">
        <f t="shared" ref="MM107:MM110" si="3038">MI107+MJ107-MK107+ML107</f>
        <v>0</v>
      </c>
      <c r="MN107" s="440"/>
      <c r="MO107" s="440"/>
      <c r="MP107" s="440"/>
      <c r="MQ107" s="440"/>
      <c r="MR107" s="440"/>
      <c r="MS107" s="440"/>
      <c r="MT107" s="111">
        <f>MN107+MO107-MP107+MQ107-MR107+MS107</f>
        <v>0</v>
      </c>
      <c r="MU107" s="440"/>
      <c r="MV107" s="440"/>
      <c r="MX107" s="440"/>
      <c r="MY107" s="440"/>
      <c r="MZ107" s="440"/>
      <c r="NA107" s="440"/>
      <c r="NB107" s="110">
        <f t="shared" ref="NB107:NB110" si="3039">MX107+MY107-MZ107+NA107</f>
        <v>0</v>
      </c>
      <c r="NC107" s="440"/>
      <c r="ND107" s="440"/>
      <c r="NE107" s="440"/>
      <c r="NF107" s="440"/>
      <c r="NG107" s="440"/>
      <c r="NH107" s="440"/>
      <c r="NI107" s="111">
        <f>NC107+ND107-NE107+NF107-NG107+NH107</f>
        <v>0</v>
      </c>
      <c r="NJ107" s="440"/>
      <c r="NK107" s="440"/>
      <c r="NM107" s="440"/>
      <c r="NN107" s="440"/>
      <c r="NO107" s="440"/>
      <c r="NP107" s="440"/>
      <c r="NQ107" s="110">
        <f t="shared" ref="NQ107:NQ110" si="3040">NM107+NN107-NO107+NP107</f>
        <v>0</v>
      </c>
      <c r="NR107" s="440"/>
      <c r="NS107" s="440"/>
      <c r="NT107" s="440"/>
      <c r="NU107" s="440"/>
      <c r="NV107" s="440"/>
      <c r="NW107" s="440"/>
      <c r="NX107" s="111">
        <f>NR107+NS107-NT107+NU107-NV107+NW107</f>
        <v>0</v>
      </c>
      <c r="NY107" s="440"/>
      <c r="NZ107" s="440"/>
      <c r="OB107" s="440"/>
      <c r="OC107" s="440"/>
      <c r="OD107" s="440"/>
      <c r="OE107" s="440"/>
      <c r="OF107" s="110">
        <f t="shared" ref="OF107:OF110" si="3041">OB107+OC107-OD107+OE107</f>
        <v>0</v>
      </c>
      <c r="OG107" s="440"/>
      <c r="OH107" s="440"/>
      <c r="OI107" s="440"/>
      <c r="OJ107" s="440"/>
      <c r="OK107" s="440"/>
      <c r="OL107" s="440"/>
      <c r="OM107" s="111">
        <f>OG107+OH107-OI107+OJ107-OK107+OL107</f>
        <v>0</v>
      </c>
      <c r="ON107" s="440"/>
      <c r="OO107" s="440"/>
      <c r="OQ107" s="440"/>
      <c r="OR107" s="440"/>
      <c r="OS107" s="440"/>
      <c r="OT107" s="440"/>
      <c r="OU107" s="110">
        <f t="shared" ref="OU107:OU110" si="3042">OQ107+OR107-OS107+OT107</f>
        <v>0</v>
      </c>
      <c r="OV107" s="440"/>
      <c r="OW107" s="440"/>
      <c r="OX107" s="440"/>
      <c r="OY107" s="440"/>
      <c r="OZ107" s="440"/>
      <c r="PA107" s="440"/>
      <c r="PB107" s="111">
        <f>OV107+OW107-OX107+OY107-OZ107+PA107</f>
        <v>0</v>
      </c>
      <c r="PC107" s="440"/>
      <c r="PD107" s="440"/>
      <c r="PF107" s="440"/>
      <c r="PG107" s="440"/>
      <c r="PH107" s="440"/>
      <c r="PI107" s="440"/>
      <c r="PJ107" s="110">
        <f t="shared" ref="PJ107:PJ110" si="3043">PF107+PG107-PH107+PI107</f>
        <v>0</v>
      </c>
      <c r="PK107" s="440"/>
      <c r="PL107" s="440"/>
      <c r="PM107" s="440"/>
      <c r="PN107" s="440"/>
      <c r="PO107" s="440"/>
      <c r="PP107" s="440"/>
      <c r="PQ107" s="111">
        <f>PK107+PL107-PM107+PN107-PO107+PP107</f>
        <v>0</v>
      </c>
      <c r="PR107" s="440"/>
      <c r="PS107" s="440"/>
      <c r="PU107" s="440"/>
      <c r="PV107" s="440"/>
      <c r="PW107" s="440"/>
      <c r="PX107" s="440"/>
      <c r="PY107" s="110">
        <f t="shared" ref="PY107:PY110" si="3044">PU107+PV107-PW107+PX107</f>
        <v>0</v>
      </c>
      <c r="PZ107" s="440"/>
      <c r="QA107" s="440"/>
      <c r="QB107" s="440"/>
      <c r="QC107" s="440"/>
      <c r="QD107" s="440"/>
      <c r="QE107" s="440"/>
      <c r="QF107" s="111">
        <f>PZ107+QA107-QB107+QC107-QD107+QE107</f>
        <v>0</v>
      </c>
      <c r="QG107" s="440"/>
      <c r="QH107" s="440"/>
      <c r="QJ107" s="440"/>
      <c r="QK107" s="440"/>
      <c r="QL107" s="440"/>
      <c r="QM107" s="440"/>
      <c r="QN107" s="110">
        <f t="shared" ref="QN107:QN110" si="3045">QJ107+QK107-QL107+QM107</f>
        <v>0</v>
      </c>
      <c r="QO107" s="440"/>
      <c r="QP107" s="440"/>
      <c r="QQ107" s="440"/>
      <c r="QR107" s="440"/>
      <c r="QS107" s="440"/>
      <c r="QT107" s="440"/>
      <c r="QU107" s="111">
        <f>QO107+QP107-QQ107+QR107-QS107+QT107</f>
        <v>0</v>
      </c>
      <c r="QV107" s="440"/>
      <c r="QW107" s="440"/>
      <c r="QY107" s="440"/>
      <c r="QZ107" s="440"/>
      <c r="RA107" s="440"/>
      <c r="RB107" s="440"/>
      <c r="RC107" s="110">
        <f t="shared" ref="RC107:RC110" si="3046">QY107+QZ107-RA107+RB107</f>
        <v>0</v>
      </c>
      <c r="RD107" s="440"/>
      <c r="RE107" s="440"/>
      <c r="RF107" s="440"/>
      <c r="RG107" s="440"/>
      <c r="RH107" s="440"/>
      <c r="RI107" s="440"/>
      <c r="RJ107" s="111">
        <f>RD107+RE107-RF107+RG107-RH107+RI107</f>
        <v>0</v>
      </c>
      <c r="RK107" s="440"/>
      <c r="RL107" s="440"/>
      <c r="RN107" s="440"/>
      <c r="RO107" s="440"/>
      <c r="RP107" s="440"/>
      <c r="RQ107" s="440"/>
      <c r="RR107" s="110">
        <f t="shared" ref="RR107:RR110" si="3047">RN107+RO107-RP107+RQ107</f>
        <v>0</v>
      </c>
      <c r="RS107" s="440"/>
      <c r="RT107" s="440"/>
      <c r="RU107" s="440"/>
      <c r="RV107" s="440"/>
      <c r="RW107" s="440"/>
      <c r="RX107" s="440"/>
      <c r="RY107" s="111">
        <f>RS107+RT107-RU107+RV107-RW107+RX107</f>
        <v>0</v>
      </c>
      <c r="RZ107" s="440"/>
      <c r="SA107" s="440"/>
      <c r="SC107" s="440"/>
      <c r="SD107" s="440"/>
      <c r="SE107" s="440"/>
      <c r="SF107" s="440"/>
      <c r="SG107" s="110">
        <f t="shared" ref="SG107:SG110" si="3048">SC107+SD107-SE107+SF107</f>
        <v>0</v>
      </c>
      <c r="SH107" s="440"/>
      <c r="SI107" s="440"/>
      <c r="SJ107" s="440"/>
      <c r="SK107" s="440"/>
      <c r="SL107" s="440"/>
      <c r="SM107" s="440"/>
      <c r="SN107" s="111">
        <f>SH107+SI107-SJ107+SK107-SL107+SM107</f>
        <v>0</v>
      </c>
      <c r="SO107" s="440"/>
      <c r="SP107" s="440"/>
      <c r="SR107" s="440"/>
      <c r="SS107" s="440"/>
      <c r="ST107" s="440"/>
      <c r="SU107" s="440"/>
      <c r="SV107" s="110">
        <f t="shared" ref="SV107:SV110" si="3049">SR107+SS107-ST107+SU107</f>
        <v>0</v>
      </c>
      <c r="SW107" s="440"/>
      <c r="SX107" s="440"/>
      <c r="SY107" s="440"/>
      <c r="SZ107" s="440"/>
      <c r="TA107" s="440"/>
      <c r="TB107" s="440"/>
      <c r="TC107" s="111">
        <f>SW107+SX107-SY107+SZ107-TA107+TB107</f>
        <v>0</v>
      </c>
      <c r="TD107" s="440"/>
      <c r="TE107" s="440"/>
      <c r="TG107" s="440"/>
      <c r="TH107" s="440"/>
      <c r="TI107" s="440"/>
      <c r="TJ107" s="440"/>
      <c r="TK107" s="110">
        <f t="shared" ref="TK107:TK110" si="3050">TG107+TH107-TI107+TJ107</f>
        <v>0</v>
      </c>
      <c r="TL107" s="440"/>
      <c r="TM107" s="440"/>
      <c r="TN107" s="440"/>
      <c r="TO107" s="440"/>
      <c r="TP107" s="440"/>
      <c r="TQ107" s="440"/>
      <c r="TR107" s="111">
        <f>TL107+TM107-TN107+TO107-TP107+TQ107</f>
        <v>0</v>
      </c>
      <c r="TS107" s="440"/>
      <c r="TT107" s="440"/>
      <c r="TV107" s="440"/>
      <c r="TW107" s="440"/>
      <c r="TX107" s="440"/>
      <c r="TY107" s="440"/>
      <c r="TZ107" s="110">
        <f t="shared" ref="TZ107:TZ110" si="3051">TV107+TW107-TX107+TY107</f>
        <v>0</v>
      </c>
      <c r="UA107" s="440"/>
      <c r="UB107" s="440"/>
      <c r="UC107" s="440"/>
      <c r="UD107" s="440"/>
      <c r="UE107" s="440"/>
      <c r="UF107" s="440"/>
      <c r="UG107" s="111">
        <f>UA107+UB107-UC107+UD107-UE107+UF107</f>
        <v>0</v>
      </c>
      <c r="UH107" s="440"/>
      <c r="UI107" s="440"/>
      <c r="UK107" s="440"/>
      <c r="UL107" s="440"/>
      <c r="UM107" s="440"/>
      <c r="UN107" s="440"/>
      <c r="UO107" s="110">
        <f t="shared" ref="UO107:UO110" si="3052">UK107+UL107-UM107+UN107</f>
        <v>0</v>
      </c>
      <c r="UP107" s="440"/>
      <c r="UQ107" s="440"/>
      <c r="UR107" s="440"/>
      <c r="US107" s="440"/>
      <c r="UT107" s="440"/>
      <c r="UU107" s="440"/>
      <c r="UV107" s="111">
        <f>UP107+UQ107-UR107+US107-UT107+UU107</f>
        <v>0</v>
      </c>
      <c r="UW107" s="440"/>
      <c r="UX107" s="440"/>
      <c r="UZ107" s="440"/>
      <c r="VA107" s="440"/>
      <c r="VB107" s="440"/>
      <c r="VC107" s="440"/>
      <c r="VD107" s="110">
        <f t="shared" ref="VD107:VD110" si="3053">UZ107+VA107-VB107+VC107</f>
        <v>0</v>
      </c>
      <c r="VE107" s="440"/>
      <c r="VF107" s="440"/>
      <c r="VG107" s="440"/>
      <c r="VH107" s="440"/>
      <c r="VI107" s="440"/>
      <c r="VJ107" s="440"/>
      <c r="VK107" s="111">
        <f>VE107+VF107-VG107+VH107-VI107+VJ107</f>
        <v>0</v>
      </c>
      <c r="VL107" s="440"/>
      <c r="VM107" s="440"/>
      <c r="VO107" s="440"/>
      <c r="VP107" s="440"/>
      <c r="VQ107" s="440"/>
      <c r="VR107" s="440"/>
      <c r="VS107" s="110">
        <f t="shared" ref="VS107:VS110" si="3054">VO107+VP107-VQ107+VR107</f>
        <v>0</v>
      </c>
      <c r="VT107" s="440"/>
      <c r="VU107" s="440"/>
      <c r="VV107" s="440"/>
      <c r="VW107" s="440"/>
      <c r="VX107" s="440"/>
      <c r="VY107" s="440"/>
      <c r="VZ107" s="111">
        <f>VT107+VU107-VV107+VW107-VX107+VY107</f>
        <v>0</v>
      </c>
      <c r="WA107" s="440"/>
      <c r="WB107" s="440"/>
      <c r="WD107" s="440"/>
      <c r="WE107" s="440"/>
      <c r="WF107" s="440"/>
      <c r="WG107" s="440"/>
      <c r="WH107" s="110">
        <f t="shared" ref="WH107:WH110" si="3055">WD107+WE107-WF107+WG107</f>
        <v>0</v>
      </c>
      <c r="WI107" s="440"/>
      <c r="WJ107" s="440"/>
      <c r="WK107" s="440"/>
      <c r="WL107" s="440"/>
      <c r="WM107" s="440"/>
      <c r="WN107" s="440"/>
      <c r="WO107" s="111">
        <f>WI107+WJ107-WK107+WL107-WM107+WN107</f>
        <v>0</v>
      </c>
      <c r="WP107" s="440"/>
      <c r="WQ107" s="440"/>
      <c r="WS107" s="440"/>
      <c r="WT107" s="440"/>
      <c r="WU107" s="440"/>
      <c r="WV107" s="440"/>
      <c r="WW107" s="110">
        <f t="shared" ref="WW107:WW110" si="3056">WS107+WT107-WU107+WV107</f>
        <v>0</v>
      </c>
      <c r="WX107" s="440"/>
      <c r="WY107" s="440"/>
      <c r="WZ107" s="440"/>
      <c r="XA107" s="440"/>
      <c r="XB107" s="440"/>
      <c r="XC107" s="440"/>
      <c r="XD107" s="111">
        <f>WX107+WY107-WZ107+XA107-XB107+XC107</f>
        <v>0</v>
      </c>
      <c r="XE107" s="440"/>
      <c r="XF107" s="440"/>
      <c r="XH107" s="440"/>
      <c r="XI107" s="440"/>
      <c r="XJ107" s="440"/>
      <c r="XK107" s="440"/>
      <c r="XL107" s="110">
        <f t="shared" ref="XL107:XL110" si="3057">XH107+XI107-XJ107+XK107</f>
        <v>0</v>
      </c>
      <c r="XM107" s="440"/>
      <c r="XN107" s="440"/>
      <c r="XO107" s="440"/>
      <c r="XP107" s="440"/>
      <c r="XQ107" s="440"/>
      <c r="XR107" s="440"/>
      <c r="XS107" s="111">
        <f>XM107+XN107-XO107+XP107-XQ107+XR107</f>
        <v>0</v>
      </c>
      <c r="XT107" s="440"/>
      <c r="XU107" s="440"/>
      <c r="XW107" s="440"/>
      <c r="XX107" s="440"/>
      <c r="XY107" s="440"/>
      <c r="XZ107" s="440"/>
      <c r="YA107" s="110">
        <f t="shared" ref="YA107:YA110" si="3058">XW107+XX107-XY107+XZ107</f>
        <v>0</v>
      </c>
      <c r="YB107" s="440"/>
      <c r="YC107" s="440"/>
      <c r="YD107" s="440"/>
      <c r="YE107" s="440"/>
      <c r="YF107" s="440"/>
      <c r="YG107" s="440"/>
      <c r="YH107" s="111">
        <f>YB107+YC107-YD107+YE107-YF107+YG107</f>
        <v>0</v>
      </c>
      <c r="YI107" s="440"/>
      <c r="YJ107" s="440"/>
      <c r="YL107" s="440"/>
      <c r="YM107" s="440"/>
      <c r="YN107" s="440"/>
      <c r="YO107" s="440"/>
      <c r="YP107" s="110">
        <f t="shared" ref="YP107:YP110" si="3059">YL107+YM107-YN107+YO107</f>
        <v>0</v>
      </c>
      <c r="YQ107" s="440"/>
      <c r="YR107" s="440"/>
      <c r="YS107" s="440"/>
      <c r="YT107" s="440"/>
      <c r="YU107" s="440"/>
      <c r="YV107" s="440"/>
      <c r="YW107" s="111">
        <f>YQ107+YR107-YS107+YT107-YU107+YV107</f>
        <v>0</v>
      </c>
      <c r="YX107" s="440"/>
      <c r="YY107" s="440"/>
      <c r="ZA107" s="440"/>
      <c r="ZB107" s="440"/>
      <c r="ZC107" s="440"/>
      <c r="ZD107" s="440"/>
      <c r="ZE107" s="110">
        <f t="shared" ref="ZE107:ZE110" si="3060">ZA107+ZB107-ZC107+ZD107</f>
        <v>0</v>
      </c>
      <c r="ZF107" s="440"/>
      <c r="ZG107" s="440"/>
      <c r="ZH107" s="440"/>
      <c r="ZI107" s="440"/>
      <c r="ZJ107" s="440"/>
      <c r="ZK107" s="440"/>
      <c r="ZL107" s="111">
        <f>ZF107+ZG107-ZH107+ZI107-ZJ107+ZK107</f>
        <v>0</v>
      </c>
      <c r="ZM107" s="440"/>
      <c r="ZN107" s="440"/>
      <c r="ZP107" s="440"/>
      <c r="ZQ107" s="440"/>
      <c r="ZR107" s="440"/>
      <c r="ZS107" s="440"/>
      <c r="ZT107" s="110">
        <f t="shared" ref="ZT107:ZT110" si="3061">ZP107+ZQ107-ZR107+ZS107</f>
        <v>0</v>
      </c>
      <c r="ZU107" s="440"/>
      <c r="ZV107" s="440"/>
      <c r="ZW107" s="440"/>
      <c r="ZX107" s="440"/>
      <c r="ZY107" s="440"/>
      <c r="ZZ107" s="440"/>
      <c r="AAA107" s="111">
        <f>ZU107+ZV107-ZW107+ZX107-ZY107+ZZ107</f>
        <v>0</v>
      </c>
      <c r="AAB107" s="440"/>
      <c r="AAC107" s="440"/>
      <c r="AAE107" s="440"/>
      <c r="AAF107" s="440"/>
      <c r="AAG107" s="440"/>
      <c r="AAH107" s="440"/>
      <c r="AAI107" s="110">
        <f t="shared" ref="AAI107:AAI110" si="3062">AAE107+AAF107-AAG107+AAH107</f>
        <v>0</v>
      </c>
      <c r="AAJ107" s="440"/>
      <c r="AAK107" s="440"/>
      <c r="AAL107" s="440"/>
      <c r="AAM107" s="440"/>
      <c r="AAN107" s="440"/>
      <c r="AAO107" s="440"/>
      <c r="AAP107" s="111">
        <f>AAJ107+AAK107-AAL107+AAM107-AAN107+AAO107</f>
        <v>0</v>
      </c>
      <c r="AAQ107" s="440"/>
      <c r="AAR107" s="440"/>
      <c r="AAT107" s="440"/>
      <c r="AAU107" s="440"/>
      <c r="AAV107" s="440"/>
      <c r="AAW107" s="440"/>
      <c r="AAX107" s="110">
        <f t="shared" ref="AAX107:AAX110" si="3063">AAT107+AAU107-AAV107+AAW107</f>
        <v>0</v>
      </c>
      <c r="AAY107" s="440"/>
      <c r="AAZ107" s="440"/>
      <c r="ABA107" s="440"/>
      <c r="ABB107" s="440"/>
      <c r="ABC107" s="440"/>
      <c r="ABD107" s="440"/>
      <c r="ABE107" s="111">
        <f>AAY107+AAZ107-ABA107+ABB107-ABC107+ABD107</f>
        <v>0</v>
      </c>
      <c r="ABF107" s="440"/>
      <c r="ABG107" s="440"/>
      <c r="ABI107" s="440"/>
      <c r="ABJ107" s="440"/>
      <c r="ABK107" s="440"/>
      <c r="ABL107" s="440"/>
      <c r="ABM107" s="110">
        <f t="shared" ref="ABM107:ABM110" si="3064">ABI107+ABJ107-ABK107+ABL107</f>
        <v>0</v>
      </c>
      <c r="ABN107" s="440"/>
      <c r="ABO107" s="440"/>
      <c r="ABP107" s="440"/>
      <c r="ABQ107" s="440"/>
      <c r="ABR107" s="440"/>
      <c r="ABS107" s="440"/>
      <c r="ABT107" s="111">
        <f>ABN107+ABO107-ABP107+ABQ107-ABR107+ABS107</f>
        <v>0</v>
      </c>
      <c r="ABU107" s="440"/>
      <c r="ABV107" s="440"/>
      <c r="ABX107" s="440"/>
      <c r="ABY107" s="440"/>
      <c r="ABZ107" s="440"/>
      <c r="ACA107" s="440"/>
      <c r="ACB107" s="110">
        <f t="shared" ref="ACB107:ACB110" si="3065">ABX107+ABY107-ABZ107+ACA107</f>
        <v>0</v>
      </c>
      <c r="ACC107" s="440"/>
      <c r="ACD107" s="440"/>
      <c r="ACE107" s="440"/>
      <c r="ACF107" s="440"/>
      <c r="ACG107" s="440"/>
      <c r="ACH107" s="440"/>
      <c r="ACI107" s="111">
        <f>ACC107+ACD107-ACE107+ACF107-ACG107+ACH107</f>
        <v>0</v>
      </c>
      <c r="ACJ107" s="440"/>
      <c r="ACK107" s="440"/>
      <c r="ACM107" s="440"/>
      <c r="ACN107" s="440"/>
      <c r="ACO107" s="440"/>
      <c r="ACP107" s="440"/>
      <c r="ACQ107" s="110">
        <f t="shared" ref="ACQ107:ACQ110" si="3066">ACM107+ACN107-ACO107+ACP107</f>
        <v>0</v>
      </c>
      <c r="ACR107" s="440"/>
      <c r="ACS107" s="440"/>
      <c r="ACT107" s="440"/>
      <c r="ACU107" s="440"/>
      <c r="ACV107" s="440"/>
      <c r="ACW107" s="440"/>
      <c r="ACX107" s="111">
        <f>ACR107+ACS107-ACT107+ACU107-ACV107+ACW107</f>
        <v>0</v>
      </c>
      <c r="ACY107" s="440"/>
      <c r="ACZ107" s="440"/>
      <c r="ADB107" s="440"/>
      <c r="ADC107" s="440"/>
      <c r="ADD107" s="440"/>
      <c r="ADE107" s="440"/>
      <c r="ADF107" s="110">
        <f t="shared" ref="ADF107:ADF110" si="3067">ADB107+ADC107-ADD107+ADE107</f>
        <v>0</v>
      </c>
      <c r="ADG107" s="440"/>
      <c r="ADH107" s="440"/>
      <c r="ADI107" s="440"/>
      <c r="ADJ107" s="440"/>
      <c r="ADK107" s="440"/>
      <c r="ADL107" s="440"/>
      <c r="ADM107" s="111">
        <f>ADG107+ADH107-ADI107+ADJ107-ADK107+ADL107</f>
        <v>0</v>
      </c>
      <c r="ADN107" s="440"/>
      <c r="ADO107" s="440"/>
      <c r="ADQ107" s="440"/>
      <c r="ADR107" s="440"/>
      <c r="ADS107" s="440"/>
      <c r="ADT107" s="440"/>
      <c r="ADU107" s="110">
        <f t="shared" ref="ADU107:ADU110" si="3068">ADQ107+ADR107-ADS107+ADT107</f>
        <v>0</v>
      </c>
      <c r="ADV107" s="440"/>
      <c r="ADW107" s="440"/>
      <c r="ADX107" s="440"/>
      <c r="ADY107" s="440"/>
      <c r="ADZ107" s="440"/>
      <c r="AEA107" s="440"/>
      <c r="AEB107" s="111">
        <f>ADV107+ADW107-ADX107+ADY107-ADZ107+AEA107</f>
        <v>0</v>
      </c>
      <c r="AEC107" s="440"/>
      <c r="AED107" s="440"/>
      <c r="AEF107" s="440"/>
      <c r="AEG107" s="440"/>
      <c r="AEH107" s="440"/>
      <c r="AEI107" s="440"/>
      <c r="AEJ107" s="110">
        <f t="shared" ref="AEJ107:AEJ110" si="3069">AEF107+AEG107-AEH107+AEI107</f>
        <v>0</v>
      </c>
      <c r="AEK107" s="440"/>
      <c r="AEL107" s="440"/>
      <c r="AEM107" s="440"/>
      <c r="AEN107" s="440"/>
      <c r="AEO107" s="440"/>
      <c r="AEP107" s="440"/>
      <c r="AEQ107" s="111">
        <f>AEK107+AEL107-AEM107+AEN107-AEO107+AEP107</f>
        <v>0</v>
      </c>
      <c r="AER107" s="440"/>
      <c r="AES107" s="440"/>
      <c r="AEU107" s="440"/>
      <c r="AEV107" s="440"/>
      <c r="AEW107" s="440"/>
      <c r="AEX107" s="440"/>
      <c r="AEY107" s="110">
        <f t="shared" ref="AEY107:AEY110" si="3070">AEU107+AEV107-AEW107+AEX107</f>
        <v>0</v>
      </c>
      <c r="AEZ107" s="440"/>
      <c r="AFA107" s="440"/>
      <c r="AFB107" s="440"/>
      <c r="AFC107" s="440"/>
      <c r="AFD107" s="440"/>
      <c r="AFE107" s="440"/>
      <c r="AFF107" s="111">
        <f>AEZ107+AFA107-AFB107+AFC107-AFD107+AFE107</f>
        <v>0</v>
      </c>
      <c r="AFG107" s="440"/>
      <c r="AFH107" s="440"/>
      <c r="AFJ107" s="440"/>
      <c r="AFK107" s="440"/>
      <c r="AFL107" s="440"/>
      <c r="AFM107" s="440"/>
      <c r="AFN107" s="110">
        <f t="shared" ref="AFN107:AFN110" si="3071">AFJ107+AFK107-AFL107+AFM107</f>
        <v>0</v>
      </c>
      <c r="AFO107" s="440"/>
      <c r="AFP107" s="440"/>
      <c r="AFQ107" s="440"/>
      <c r="AFR107" s="440"/>
      <c r="AFS107" s="440"/>
      <c r="AFT107" s="440"/>
      <c r="AFU107" s="111">
        <f>AFO107+AFP107-AFQ107+AFR107-AFS107+AFT107</f>
        <v>0</v>
      </c>
      <c r="AFV107" s="440"/>
      <c r="AFW107" s="440"/>
      <c r="AFY107" s="440"/>
      <c r="AFZ107" s="440"/>
      <c r="AGA107" s="440"/>
      <c r="AGB107" s="440"/>
      <c r="AGC107" s="110">
        <f t="shared" ref="AGC107:AGC110" si="3072">AFY107+AFZ107-AGA107+AGB107</f>
        <v>0</v>
      </c>
      <c r="AGD107" s="440"/>
      <c r="AGE107" s="440"/>
      <c r="AGF107" s="440"/>
      <c r="AGG107" s="440"/>
      <c r="AGH107" s="440"/>
      <c r="AGI107" s="440"/>
      <c r="AGJ107" s="111">
        <f>AGD107+AGE107-AGF107+AGG107-AGH107+AGI107</f>
        <v>0</v>
      </c>
      <c r="AGK107" s="440"/>
      <c r="AGL107" s="440"/>
      <c r="AGN107" s="440"/>
      <c r="AGO107" s="440"/>
      <c r="AGP107" s="440"/>
      <c r="AGQ107" s="440"/>
      <c r="AGR107" s="110">
        <f t="shared" ref="AGR107:AGR110" si="3073">AGN107+AGO107-AGP107+AGQ107</f>
        <v>0</v>
      </c>
      <c r="AGS107" s="440"/>
      <c r="AGT107" s="440"/>
      <c r="AGU107" s="440"/>
      <c r="AGV107" s="440"/>
      <c r="AGW107" s="440"/>
      <c r="AGX107" s="440"/>
      <c r="AGY107" s="111">
        <f>AGS107+AGT107-AGU107+AGV107-AGW107+AGX107</f>
        <v>0</v>
      </c>
      <c r="AGZ107" s="440"/>
      <c r="AHA107" s="440"/>
      <c r="AHC107" s="440"/>
      <c r="AHD107" s="440"/>
      <c r="AHE107" s="440"/>
      <c r="AHF107" s="440"/>
      <c r="AHG107" s="110">
        <f t="shared" ref="AHG107:AHG110" si="3074">AHC107+AHD107-AHE107+AHF107</f>
        <v>0</v>
      </c>
      <c r="AHH107" s="440"/>
      <c r="AHI107" s="440"/>
      <c r="AHJ107" s="440"/>
      <c r="AHK107" s="440"/>
      <c r="AHL107" s="440"/>
      <c r="AHM107" s="440"/>
      <c r="AHN107" s="111">
        <f>AHH107+AHI107-AHJ107+AHK107-AHL107+AHM107</f>
        <v>0</v>
      </c>
      <c r="AHO107" s="440"/>
      <c r="AHP107" s="440"/>
      <c r="AHR107" s="440"/>
      <c r="AHS107" s="440"/>
      <c r="AHT107" s="440"/>
      <c r="AHU107" s="440"/>
      <c r="AHV107" s="110">
        <f t="shared" ref="AHV107:AHV110" si="3075">AHR107+AHS107-AHT107+AHU107</f>
        <v>0</v>
      </c>
      <c r="AHW107" s="440"/>
      <c r="AHX107" s="440"/>
      <c r="AHY107" s="440"/>
      <c r="AHZ107" s="440"/>
      <c r="AIA107" s="440"/>
      <c r="AIB107" s="440"/>
      <c r="AIC107" s="111">
        <f>AHW107+AHX107-AHY107+AHZ107-AIA107+AIB107</f>
        <v>0</v>
      </c>
      <c r="AID107" s="440"/>
      <c r="AIE107" s="440"/>
    </row>
    <row r="108" spans="1:915" x14ac:dyDescent="0.3">
      <c r="A108" s="33" t="s">
        <v>132</v>
      </c>
      <c r="B108" s="34" t="s">
        <v>138</v>
      </c>
      <c r="C108" s="439"/>
      <c r="D108" s="440"/>
      <c r="E108" s="440"/>
      <c r="F108" s="440"/>
      <c r="G108" s="110">
        <f t="shared" si="3015"/>
        <v>0</v>
      </c>
      <c r="H108" s="440"/>
      <c r="I108" s="440"/>
      <c r="J108" s="440"/>
      <c r="K108" s="440"/>
      <c r="L108" s="440"/>
      <c r="M108" s="440"/>
      <c r="N108" s="111">
        <f>H108+I108-J108+K108-L108+M108</f>
        <v>0</v>
      </c>
      <c r="O108" s="440"/>
      <c r="P108" s="440"/>
      <c r="Q108" s="440"/>
      <c r="R108" s="440"/>
      <c r="S108" s="440"/>
      <c r="T108" s="440"/>
      <c r="U108" s="110">
        <f t="shared" si="3016"/>
        <v>0</v>
      </c>
      <c r="V108" s="440"/>
      <c r="W108" s="440"/>
      <c r="X108" s="440"/>
      <c r="Y108" s="440"/>
      <c r="Z108" s="440"/>
      <c r="AA108" s="440"/>
      <c r="AB108" s="111">
        <f>V108+W108-X108+Y108-Z108+AA108</f>
        <v>0</v>
      </c>
      <c r="AC108" s="440"/>
      <c r="AD108" s="440"/>
      <c r="AF108" s="440"/>
      <c r="AG108" s="440"/>
      <c r="AH108" s="440"/>
      <c r="AI108" s="440"/>
      <c r="AJ108" s="110">
        <f t="shared" si="3017"/>
        <v>0</v>
      </c>
      <c r="AK108" s="440"/>
      <c r="AL108" s="440"/>
      <c r="AM108" s="440"/>
      <c r="AN108" s="440"/>
      <c r="AO108" s="440"/>
      <c r="AP108" s="440"/>
      <c r="AQ108" s="111">
        <f>AK108+AL108-AM108+AN108-AO108+AP108</f>
        <v>0</v>
      </c>
      <c r="AR108" s="440"/>
      <c r="AS108" s="440"/>
      <c r="AU108" s="440"/>
      <c r="AV108" s="440"/>
      <c r="AW108" s="440"/>
      <c r="AX108" s="440"/>
      <c r="AY108" s="110">
        <f t="shared" si="3018"/>
        <v>0</v>
      </c>
      <c r="AZ108" s="440"/>
      <c r="BA108" s="440"/>
      <c r="BB108" s="440"/>
      <c r="BC108" s="440"/>
      <c r="BD108" s="440"/>
      <c r="BE108" s="440"/>
      <c r="BF108" s="111">
        <f>AZ108+BA108-BB108+BC108-BD108+BE108</f>
        <v>0</v>
      </c>
      <c r="BG108" s="440"/>
      <c r="BH108" s="440"/>
      <c r="BJ108" s="440"/>
      <c r="BK108" s="440"/>
      <c r="BL108" s="440"/>
      <c r="BM108" s="440"/>
      <c r="BN108" s="110">
        <f t="shared" si="3019"/>
        <v>0</v>
      </c>
      <c r="BO108" s="440"/>
      <c r="BP108" s="440"/>
      <c r="BQ108" s="440"/>
      <c r="BR108" s="440"/>
      <c r="BS108" s="440"/>
      <c r="BT108" s="440"/>
      <c r="BU108" s="111">
        <f>BO108+BP108-BQ108+BR108-BS108+BT108</f>
        <v>0</v>
      </c>
      <c r="BV108" s="440"/>
      <c r="BW108" s="440"/>
      <c r="BY108" s="440"/>
      <c r="BZ108" s="440"/>
      <c r="CA108" s="440"/>
      <c r="CB108" s="440"/>
      <c r="CC108" s="110">
        <f t="shared" si="3020"/>
        <v>0</v>
      </c>
      <c r="CD108" s="440"/>
      <c r="CE108" s="440"/>
      <c r="CF108" s="440"/>
      <c r="CG108" s="440"/>
      <c r="CH108" s="440"/>
      <c r="CI108" s="440"/>
      <c r="CJ108" s="111">
        <f>CD108+CE108-CF108+CG108-CH108+CI108</f>
        <v>0</v>
      </c>
      <c r="CK108" s="440"/>
      <c r="CL108" s="440"/>
      <c r="CN108" s="440"/>
      <c r="CO108" s="440"/>
      <c r="CP108" s="440"/>
      <c r="CQ108" s="440"/>
      <c r="CR108" s="110">
        <f t="shared" si="3021"/>
        <v>0</v>
      </c>
      <c r="CS108" s="440"/>
      <c r="CT108" s="440"/>
      <c r="CU108" s="440"/>
      <c r="CV108" s="440"/>
      <c r="CW108" s="440"/>
      <c r="CX108" s="440"/>
      <c r="CY108" s="111">
        <f>CS108+CT108-CU108+CV108-CW108+CX108</f>
        <v>0</v>
      </c>
      <c r="CZ108" s="440"/>
      <c r="DA108" s="440"/>
      <c r="DC108" s="440"/>
      <c r="DD108" s="440"/>
      <c r="DE108" s="440"/>
      <c r="DF108" s="440"/>
      <c r="DG108" s="110">
        <f t="shared" si="3022"/>
        <v>0</v>
      </c>
      <c r="DH108" s="440"/>
      <c r="DI108" s="440"/>
      <c r="DJ108" s="440"/>
      <c r="DK108" s="440"/>
      <c r="DL108" s="440"/>
      <c r="DM108" s="440"/>
      <c r="DN108" s="111">
        <f>DH108+DI108-DJ108+DK108-DL108+DM108</f>
        <v>0</v>
      </c>
      <c r="DO108" s="440"/>
      <c r="DP108" s="440"/>
      <c r="DR108" s="440"/>
      <c r="DS108" s="440"/>
      <c r="DT108" s="440"/>
      <c r="DU108" s="440"/>
      <c r="DV108" s="110">
        <f t="shared" si="3023"/>
        <v>0</v>
      </c>
      <c r="DW108" s="440"/>
      <c r="DX108" s="440"/>
      <c r="DY108" s="440"/>
      <c r="DZ108" s="440"/>
      <c r="EA108" s="440"/>
      <c r="EB108" s="440"/>
      <c r="EC108" s="111">
        <f>DW108+DX108-DY108+DZ108-EA108+EB108</f>
        <v>0</v>
      </c>
      <c r="ED108" s="440"/>
      <c r="EE108" s="440"/>
      <c r="EG108" s="440"/>
      <c r="EH108" s="440"/>
      <c r="EI108" s="440"/>
      <c r="EJ108" s="440"/>
      <c r="EK108" s="110">
        <f t="shared" si="3024"/>
        <v>0</v>
      </c>
      <c r="EL108" s="440"/>
      <c r="EM108" s="440"/>
      <c r="EN108" s="440"/>
      <c r="EO108" s="440"/>
      <c r="EP108" s="440"/>
      <c r="EQ108" s="440"/>
      <c r="ER108" s="111">
        <f>EL108+EM108-EN108+EO108-EP108+EQ108</f>
        <v>0</v>
      </c>
      <c r="ES108" s="440"/>
      <c r="ET108" s="440"/>
      <c r="EV108" s="440"/>
      <c r="EW108" s="440"/>
      <c r="EX108" s="440"/>
      <c r="EY108" s="440"/>
      <c r="EZ108" s="110">
        <f t="shared" si="3025"/>
        <v>0</v>
      </c>
      <c r="FA108" s="440"/>
      <c r="FB108" s="440"/>
      <c r="FC108" s="440"/>
      <c r="FD108" s="440"/>
      <c r="FE108" s="440"/>
      <c r="FF108" s="440"/>
      <c r="FG108" s="111">
        <f>FA108+FB108-FC108+FD108-FE108+FF108</f>
        <v>0</v>
      </c>
      <c r="FH108" s="440"/>
      <c r="FI108" s="440"/>
      <c r="FK108" s="440"/>
      <c r="FL108" s="440"/>
      <c r="FM108" s="440"/>
      <c r="FN108" s="440"/>
      <c r="FO108" s="110">
        <f t="shared" si="3026"/>
        <v>0</v>
      </c>
      <c r="FP108" s="440"/>
      <c r="FQ108" s="440"/>
      <c r="FR108" s="440"/>
      <c r="FS108" s="440"/>
      <c r="FT108" s="440"/>
      <c r="FU108" s="440"/>
      <c r="FV108" s="111">
        <f>FP108+FQ108-FR108+FS108-FT108+FU108</f>
        <v>0</v>
      </c>
      <c r="FW108" s="440"/>
      <c r="FX108" s="440"/>
      <c r="FZ108" s="440"/>
      <c r="GA108" s="440"/>
      <c r="GB108" s="440"/>
      <c r="GC108" s="440"/>
      <c r="GD108" s="110">
        <f t="shared" si="3027"/>
        <v>0</v>
      </c>
      <c r="GE108" s="440"/>
      <c r="GF108" s="440"/>
      <c r="GG108" s="440"/>
      <c r="GH108" s="440"/>
      <c r="GI108" s="440"/>
      <c r="GJ108" s="440"/>
      <c r="GK108" s="111">
        <f>GE108+GF108-GG108+GH108-GI108+GJ108</f>
        <v>0</v>
      </c>
      <c r="GL108" s="440"/>
      <c r="GM108" s="440"/>
      <c r="GO108" s="440"/>
      <c r="GP108" s="440"/>
      <c r="GQ108" s="440"/>
      <c r="GR108" s="440"/>
      <c r="GS108" s="110">
        <f t="shared" si="3028"/>
        <v>0</v>
      </c>
      <c r="GT108" s="440"/>
      <c r="GU108" s="440"/>
      <c r="GV108" s="440"/>
      <c r="GW108" s="440"/>
      <c r="GX108" s="440"/>
      <c r="GY108" s="440"/>
      <c r="GZ108" s="111">
        <f>GT108+GU108-GV108+GW108-GX108+GY108</f>
        <v>0</v>
      </c>
      <c r="HA108" s="440"/>
      <c r="HB108" s="440"/>
      <c r="HD108" s="440"/>
      <c r="HE108" s="440"/>
      <c r="HF108" s="440"/>
      <c r="HG108" s="440"/>
      <c r="HH108" s="110">
        <f t="shared" si="3029"/>
        <v>0</v>
      </c>
      <c r="HI108" s="440"/>
      <c r="HJ108" s="440"/>
      <c r="HK108" s="440"/>
      <c r="HL108" s="440"/>
      <c r="HM108" s="440"/>
      <c r="HN108" s="440"/>
      <c r="HO108" s="111">
        <f>HI108+HJ108-HK108+HL108-HM108+HN108</f>
        <v>0</v>
      </c>
      <c r="HP108" s="440"/>
      <c r="HQ108" s="440"/>
      <c r="HS108" s="440"/>
      <c r="HT108" s="440"/>
      <c r="HU108" s="440"/>
      <c r="HV108" s="440"/>
      <c r="HW108" s="110">
        <f t="shared" si="3030"/>
        <v>0</v>
      </c>
      <c r="HX108" s="440"/>
      <c r="HY108" s="440"/>
      <c r="HZ108" s="440"/>
      <c r="IA108" s="440"/>
      <c r="IB108" s="440"/>
      <c r="IC108" s="440"/>
      <c r="ID108" s="111">
        <f>HX108+HY108-HZ108+IA108-IB108+IC108</f>
        <v>0</v>
      </c>
      <c r="IE108" s="440"/>
      <c r="IF108" s="440"/>
      <c r="IH108" s="440"/>
      <c r="II108" s="440"/>
      <c r="IJ108" s="440"/>
      <c r="IK108" s="440"/>
      <c r="IL108" s="110">
        <f t="shared" si="3031"/>
        <v>0</v>
      </c>
      <c r="IM108" s="440"/>
      <c r="IN108" s="440"/>
      <c r="IO108" s="440"/>
      <c r="IP108" s="440"/>
      <c r="IQ108" s="440"/>
      <c r="IR108" s="440"/>
      <c r="IS108" s="111">
        <f>IM108+IN108-IO108+IP108-IQ108+IR108</f>
        <v>0</v>
      </c>
      <c r="IT108" s="440"/>
      <c r="IU108" s="440"/>
      <c r="IW108" s="440"/>
      <c r="IX108" s="440"/>
      <c r="IY108" s="440"/>
      <c r="IZ108" s="440"/>
      <c r="JA108" s="110">
        <f t="shared" si="3032"/>
        <v>0</v>
      </c>
      <c r="JB108" s="440"/>
      <c r="JC108" s="440"/>
      <c r="JD108" s="440"/>
      <c r="JE108" s="440"/>
      <c r="JF108" s="440"/>
      <c r="JG108" s="440"/>
      <c r="JH108" s="111">
        <f>JB108+JC108-JD108+JE108-JF108+JG108</f>
        <v>0</v>
      </c>
      <c r="JI108" s="440"/>
      <c r="JJ108" s="440"/>
      <c r="JL108" s="440"/>
      <c r="JM108" s="440"/>
      <c r="JN108" s="440"/>
      <c r="JO108" s="440"/>
      <c r="JP108" s="110">
        <f t="shared" si="3033"/>
        <v>0</v>
      </c>
      <c r="JQ108" s="440"/>
      <c r="JR108" s="440"/>
      <c r="JS108" s="440"/>
      <c r="JT108" s="440"/>
      <c r="JU108" s="440"/>
      <c r="JV108" s="440"/>
      <c r="JW108" s="111">
        <f>JQ108+JR108-JS108+JT108-JU108+JV108</f>
        <v>0</v>
      </c>
      <c r="JX108" s="440"/>
      <c r="JY108" s="440"/>
      <c r="KA108" s="440"/>
      <c r="KB108" s="440"/>
      <c r="KC108" s="440"/>
      <c r="KD108" s="440"/>
      <c r="KE108" s="110">
        <f t="shared" si="3034"/>
        <v>0</v>
      </c>
      <c r="KF108" s="440"/>
      <c r="KG108" s="440"/>
      <c r="KH108" s="440"/>
      <c r="KI108" s="440"/>
      <c r="KJ108" s="440"/>
      <c r="KK108" s="440"/>
      <c r="KL108" s="111">
        <f>KF108+KG108-KH108+KI108-KJ108+KK108</f>
        <v>0</v>
      </c>
      <c r="KM108" s="440"/>
      <c r="KN108" s="440"/>
      <c r="KP108" s="440"/>
      <c r="KQ108" s="440"/>
      <c r="KR108" s="440"/>
      <c r="KS108" s="440"/>
      <c r="KT108" s="110">
        <f t="shared" si="3035"/>
        <v>0</v>
      </c>
      <c r="KU108" s="440"/>
      <c r="KV108" s="440"/>
      <c r="KW108" s="440"/>
      <c r="KX108" s="440"/>
      <c r="KY108" s="440"/>
      <c r="KZ108" s="440"/>
      <c r="LA108" s="111">
        <f>KU108+KV108-KW108+KX108-KY108+KZ108</f>
        <v>0</v>
      </c>
      <c r="LB108" s="440"/>
      <c r="LC108" s="440"/>
      <c r="LE108" s="440"/>
      <c r="LF108" s="440"/>
      <c r="LG108" s="440"/>
      <c r="LH108" s="440"/>
      <c r="LI108" s="110">
        <f t="shared" si="3036"/>
        <v>0</v>
      </c>
      <c r="LJ108" s="440"/>
      <c r="LK108" s="440"/>
      <c r="LL108" s="440"/>
      <c r="LM108" s="440"/>
      <c r="LN108" s="440"/>
      <c r="LO108" s="440"/>
      <c r="LP108" s="111">
        <f>LJ108+LK108-LL108+LM108-LN108+LO108</f>
        <v>0</v>
      </c>
      <c r="LQ108" s="440"/>
      <c r="LR108" s="440"/>
      <c r="LT108" s="440"/>
      <c r="LU108" s="440"/>
      <c r="LV108" s="440"/>
      <c r="LW108" s="440"/>
      <c r="LX108" s="110">
        <f t="shared" si="3037"/>
        <v>0</v>
      </c>
      <c r="LY108" s="440"/>
      <c r="LZ108" s="440"/>
      <c r="MA108" s="440"/>
      <c r="MB108" s="440"/>
      <c r="MC108" s="440"/>
      <c r="MD108" s="440"/>
      <c r="ME108" s="111">
        <f>LY108+LZ108-MA108+MB108-MC108+MD108</f>
        <v>0</v>
      </c>
      <c r="MF108" s="440"/>
      <c r="MG108" s="440"/>
      <c r="MI108" s="440"/>
      <c r="MJ108" s="440"/>
      <c r="MK108" s="440"/>
      <c r="ML108" s="440"/>
      <c r="MM108" s="110">
        <f t="shared" si="3038"/>
        <v>0</v>
      </c>
      <c r="MN108" s="440"/>
      <c r="MO108" s="440"/>
      <c r="MP108" s="440"/>
      <c r="MQ108" s="440"/>
      <c r="MR108" s="440"/>
      <c r="MS108" s="440"/>
      <c r="MT108" s="111">
        <f>MN108+MO108-MP108+MQ108-MR108+MS108</f>
        <v>0</v>
      </c>
      <c r="MU108" s="440"/>
      <c r="MV108" s="440"/>
      <c r="MX108" s="440"/>
      <c r="MY108" s="440"/>
      <c r="MZ108" s="440"/>
      <c r="NA108" s="440"/>
      <c r="NB108" s="110">
        <f t="shared" si="3039"/>
        <v>0</v>
      </c>
      <c r="NC108" s="440"/>
      <c r="ND108" s="440"/>
      <c r="NE108" s="440"/>
      <c r="NF108" s="440"/>
      <c r="NG108" s="440"/>
      <c r="NH108" s="440"/>
      <c r="NI108" s="111">
        <f>NC108+ND108-NE108+NF108-NG108+NH108</f>
        <v>0</v>
      </c>
      <c r="NJ108" s="440"/>
      <c r="NK108" s="440"/>
      <c r="NM108" s="440"/>
      <c r="NN108" s="440"/>
      <c r="NO108" s="440"/>
      <c r="NP108" s="440"/>
      <c r="NQ108" s="110">
        <f t="shared" si="3040"/>
        <v>0</v>
      </c>
      <c r="NR108" s="440"/>
      <c r="NS108" s="440"/>
      <c r="NT108" s="440"/>
      <c r="NU108" s="440"/>
      <c r="NV108" s="440"/>
      <c r="NW108" s="440"/>
      <c r="NX108" s="111">
        <f>NR108+NS108-NT108+NU108-NV108+NW108</f>
        <v>0</v>
      </c>
      <c r="NY108" s="440"/>
      <c r="NZ108" s="440"/>
      <c r="OB108" s="440"/>
      <c r="OC108" s="440"/>
      <c r="OD108" s="440"/>
      <c r="OE108" s="440"/>
      <c r="OF108" s="110">
        <f t="shared" si="3041"/>
        <v>0</v>
      </c>
      <c r="OG108" s="440"/>
      <c r="OH108" s="440"/>
      <c r="OI108" s="440"/>
      <c r="OJ108" s="440"/>
      <c r="OK108" s="440"/>
      <c r="OL108" s="440"/>
      <c r="OM108" s="111">
        <f>OG108+OH108-OI108+OJ108-OK108+OL108</f>
        <v>0</v>
      </c>
      <c r="ON108" s="440"/>
      <c r="OO108" s="440"/>
      <c r="OQ108" s="440"/>
      <c r="OR108" s="440"/>
      <c r="OS108" s="440"/>
      <c r="OT108" s="440"/>
      <c r="OU108" s="110">
        <f t="shared" si="3042"/>
        <v>0</v>
      </c>
      <c r="OV108" s="440"/>
      <c r="OW108" s="440"/>
      <c r="OX108" s="440"/>
      <c r="OY108" s="440"/>
      <c r="OZ108" s="440"/>
      <c r="PA108" s="440"/>
      <c r="PB108" s="111">
        <f>OV108+OW108-OX108+OY108-OZ108+PA108</f>
        <v>0</v>
      </c>
      <c r="PC108" s="440"/>
      <c r="PD108" s="440"/>
      <c r="PF108" s="440"/>
      <c r="PG108" s="440"/>
      <c r="PH108" s="440"/>
      <c r="PI108" s="440"/>
      <c r="PJ108" s="110">
        <f t="shared" si="3043"/>
        <v>0</v>
      </c>
      <c r="PK108" s="440"/>
      <c r="PL108" s="440"/>
      <c r="PM108" s="440"/>
      <c r="PN108" s="440"/>
      <c r="PO108" s="440"/>
      <c r="PP108" s="440"/>
      <c r="PQ108" s="111">
        <f>PK108+PL108-PM108+PN108-PO108+PP108</f>
        <v>0</v>
      </c>
      <c r="PR108" s="440"/>
      <c r="PS108" s="440"/>
      <c r="PU108" s="440"/>
      <c r="PV108" s="440"/>
      <c r="PW108" s="440"/>
      <c r="PX108" s="440"/>
      <c r="PY108" s="110">
        <f t="shared" si="3044"/>
        <v>0</v>
      </c>
      <c r="PZ108" s="440"/>
      <c r="QA108" s="440"/>
      <c r="QB108" s="440"/>
      <c r="QC108" s="440"/>
      <c r="QD108" s="440"/>
      <c r="QE108" s="440"/>
      <c r="QF108" s="111">
        <f>PZ108+QA108-QB108+QC108-QD108+QE108</f>
        <v>0</v>
      </c>
      <c r="QG108" s="440"/>
      <c r="QH108" s="440"/>
      <c r="QJ108" s="440"/>
      <c r="QK108" s="440"/>
      <c r="QL108" s="440"/>
      <c r="QM108" s="440"/>
      <c r="QN108" s="110">
        <f t="shared" si="3045"/>
        <v>0</v>
      </c>
      <c r="QO108" s="440"/>
      <c r="QP108" s="440"/>
      <c r="QQ108" s="440"/>
      <c r="QR108" s="440"/>
      <c r="QS108" s="440"/>
      <c r="QT108" s="440"/>
      <c r="QU108" s="111">
        <f>QO108+QP108-QQ108+QR108-QS108+QT108</f>
        <v>0</v>
      </c>
      <c r="QV108" s="440"/>
      <c r="QW108" s="440"/>
      <c r="QY108" s="440"/>
      <c r="QZ108" s="440"/>
      <c r="RA108" s="440"/>
      <c r="RB108" s="440"/>
      <c r="RC108" s="110">
        <f t="shared" si="3046"/>
        <v>0</v>
      </c>
      <c r="RD108" s="440"/>
      <c r="RE108" s="440"/>
      <c r="RF108" s="440"/>
      <c r="RG108" s="440"/>
      <c r="RH108" s="440"/>
      <c r="RI108" s="440"/>
      <c r="RJ108" s="111">
        <f>RD108+RE108-RF108+RG108-RH108+RI108</f>
        <v>0</v>
      </c>
      <c r="RK108" s="440"/>
      <c r="RL108" s="440"/>
      <c r="RN108" s="440"/>
      <c r="RO108" s="440"/>
      <c r="RP108" s="440"/>
      <c r="RQ108" s="440"/>
      <c r="RR108" s="110">
        <f t="shared" si="3047"/>
        <v>0</v>
      </c>
      <c r="RS108" s="440"/>
      <c r="RT108" s="440"/>
      <c r="RU108" s="440"/>
      <c r="RV108" s="440"/>
      <c r="RW108" s="440"/>
      <c r="RX108" s="440"/>
      <c r="RY108" s="111">
        <f>RS108+RT108-RU108+RV108-RW108+RX108</f>
        <v>0</v>
      </c>
      <c r="RZ108" s="440"/>
      <c r="SA108" s="440"/>
      <c r="SC108" s="440"/>
      <c r="SD108" s="440"/>
      <c r="SE108" s="440"/>
      <c r="SF108" s="440"/>
      <c r="SG108" s="110">
        <f t="shared" si="3048"/>
        <v>0</v>
      </c>
      <c r="SH108" s="440"/>
      <c r="SI108" s="440"/>
      <c r="SJ108" s="440"/>
      <c r="SK108" s="440"/>
      <c r="SL108" s="440"/>
      <c r="SM108" s="440"/>
      <c r="SN108" s="111">
        <f>SH108+SI108-SJ108+SK108-SL108+SM108</f>
        <v>0</v>
      </c>
      <c r="SO108" s="440"/>
      <c r="SP108" s="440"/>
      <c r="SR108" s="440"/>
      <c r="SS108" s="440"/>
      <c r="ST108" s="440"/>
      <c r="SU108" s="440"/>
      <c r="SV108" s="110">
        <f t="shared" si="3049"/>
        <v>0</v>
      </c>
      <c r="SW108" s="440"/>
      <c r="SX108" s="440"/>
      <c r="SY108" s="440"/>
      <c r="SZ108" s="440"/>
      <c r="TA108" s="440"/>
      <c r="TB108" s="440"/>
      <c r="TC108" s="111">
        <f>SW108+SX108-SY108+SZ108-TA108+TB108</f>
        <v>0</v>
      </c>
      <c r="TD108" s="440"/>
      <c r="TE108" s="440"/>
      <c r="TG108" s="440"/>
      <c r="TH108" s="440"/>
      <c r="TI108" s="440"/>
      <c r="TJ108" s="440"/>
      <c r="TK108" s="110">
        <f t="shared" si="3050"/>
        <v>0</v>
      </c>
      <c r="TL108" s="440"/>
      <c r="TM108" s="440"/>
      <c r="TN108" s="440"/>
      <c r="TO108" s="440"/>
      <c r="TP108" s="440"/>
      <c r="TQ108" s="440"/>
      <c r="TR108" s="111">
        <f>TL108+TM108-TN108+TO108-TP108+TQ108</f>
        <v>0</v>
      </c>
      <c r="TS108" s="440"/>
      <c r="TT108" s="440"/>
      <c r="TV108" s="440"/>
      <c r="TW108" s="440"/>
      <c r="TX108" s="440"/>
      <c r="TY108" s="440"/>
      <c r="TZ108" s="110">
        <f t="shared" si="3051"/>
        <v>0</v>
      </c>
      <c r="UA108" s="440"/>
      <c r="UB108" s="440"/>
      <c r="UC108" s="440"/>
      <c r="UD108" s="440"/>
      <c r="UE108" s="440"/>
      <c r="UF108" s="440"/>
      <c r="UG108" s="111">
        <f>UA108+UB108-UC108+UD108-UE108+UF108</f>
        <v>0</v>
      </c>
      <c r="UH108" s="440"/>
      <c r="UI108" s="440"/>
      <c r="UK108" s="440"/>
      <c r="UL108" s="440"/>
      <c r="UM108" s="440"/>
      <c r="UN108" s="440"/>
      <c r="UO108" s="110">
        <f t="shared" si="3052"/>
        <v>0</v>
      </c>
      <c r="UP108" s="440"/>
      <c r="UQ108" s="440"/>
      <c r="UR108" s="440"/>
      <c r="US108" s="440"/>
      <c r="UT108" s="440"/>
      <c r="UU108" s="440"/>
      <c r="UV108" s="111">
        <f>UP108+UQ108-UR108+US108-UT108+UU108</f>
        <v>0</v>
      </c>
      <c r="UW108" s="440"/>
      <c r="UX108" s="440"/>
      <c r="UZ108" s="440"/>
      <c r="VA108" s="440"/>
      <c r="VB108" s="440"/>
      <c r="VC108" s="440"/>
      <c r="VD108" s="110">
        <f t="shared" si="3053"/>
        <v>0</v>
      </c>
      <c r="VE108" s="440"/>
      <c r="VF108" s="440"/>
      <c r="VG108" s="440"/>
      <c r="VH108" s="440"/>
      <c r="VI108" s="440"/>
      <c r="VJ108" s="440"/>
      <c r="VK108" s="111">
        <f>VE108+VF108-VG108+VH108-VI108+VJ108</f>
        <v>0</v>
      </c>
      <c r="VL108" s="440"/>
      <c r="VM108" s="440"/>
      <c r="VO108" s="440"/>
      <c r="VP108" s="440"/>
      <c r="VQ108" s="440"/>
      <c r="VR108" s="440"/>
      <c r="VS108" s="110">
        <f t="shared" si="3054"/>
        <v>0</v>
      </c>
      <c r="VT108" s="440"/>
      <c r="VU108" s="440"/>
      <c r="VV108" s="440"/>
      <c r="VW108" s="440"/>
      <c r="VX108" s="440"/>
      <c r="VY108" s="440"/>
      <c r="VZ108" s="111">
        <f>VT108+VU108-VV108+VW108-VX108+VY108</f>
        <v>0</v>
      </c>
      <c r="WA108" s="440"/>
      <c r="WB108" s="440"/>
      <c r="WD108" s="440"/>
      <c r="WE108" s="440"/>
      <c r="WF108" s="440"/>
      <c r="WG108" s="440"/>
      <c r="WH108" s="110">
        <f t="shared" si="3055"/>
        <v>0</v>
      </c>
      <c r="WI108" s="440"/>
      <c r="WJ108" s="440"/>
      <c r="WK108" s="440"/>
      <c r="WL108" s="440"/>
      <c r="WM108" s="440"/>
      <c r="WN108" s="440"/>
      <c r="WO108" s="111">
        <f>WI108+WJ108-WK108+WL108-WM108+WN108</f>
        <v>0</v>
      </c>
      <c r="WP108" s="440"/>
      <c r="WQ108" s="440"/>
      <c r="WS108" s="440"/>
      <c r="WT108" s="440"/>
      <c r="WU108" s="440"/>
      <c r="WV108" s="440"/>
      <c r="WW108" s="110">
        <f t="shared" si="3056"/>
        <v>0</v>
      </c>
      <c r="WX108" s="440"/>
      <c r="WY108" s="440"/>
      <c r="WZ108" s="440"/>
      <c r="XA108" s="440"/>
      <c r="XB108" s="440"/>
      <c r="XC108" s="440"/>
      <c r="XD108" s="111">
        <f>WX108+WY108-WZ108+XA108-XB108+XC108</f>
        <v>0</v>
      </c>
      <c r="XE108" s="440"/>
      <c r="XF108" s="440"/>
      <c r="XH108" s="440"/>
      <c r="XI108" s="440"/>
      <c r="XJ108" s="440"/>
      <c r="XK108" s="440"/>
      <c r="XL108" s="110">
        <f t="shared" si="3057"/>
        <v>0</v>
      </c>
      <c r="XM108" s="440"/>
      <c r="XN108" s="440"/>
      <c r="XO108" s="440"/>
      <c r="XP108" s="440"/>
      <c r="XQ108" s="440"/>
      <c r="XR108" s="440"/>
      <c r="XS108" s="111">
        <f>XM108+XN108-XO108+XP108-XQ108+XR108</f>
        <v>0</v>
      </c>
      <c r="XT108" s="440"/>
      <c r="XU108" s="440"/>
      <c r="XW108" s="440"/>
      <c r="XX108" s="440"/>
      <c r="XY108" s="440"/>
      <c r="XZ108" s="440"/>
      <c r="YA108" s="110">
        <f t="shared" si="3058"/>
        <v>0</v>
      </c>
      <c r="YB108" s="440"/>
      <c r="YC108" s="440"/>
      <c r="YD108" s="440"/>
      <c r="YE108" s="440"/>
      <c r="YF108" s="440"/>
      <c r="YG108" s="440"/>
      <c r="YH108" s="111">
        <f>YB108+YC108-YD108+YE108-YF108+YG108</f>
        <v>0</v>
      </c>
      <c r="YI108" s="440"/>
      <c r="YJ108" s="440"/>
      <c r="YL108" s="440"/>
      <c r="YM108" s="440"/>
      <c r="YN108" s="440"/>
      <c r="YO108" s="440"/>
      <c r="YP108" s="110">
        <f t="shared" si="3059"/>
        <v>0</v>
      </c>
      <c r="YQ108" s="440"/>
      <c r="YR108" s="440"/>
      <c r="YS108" s="440"/>
      <c r="YT108" s="440"/>
      <c r="YU108" s="440"/>
      <c r="YV108" s="440"/>
      <c r="YW108" s="111">
        <f>YQ108+YR108-YS108+YT108-YU108+YV108</f>
        <v>0</v>
      </c>
      <c r="YX108" s="440"/>
      <c r="YY108" s="440"/>
      <c r="ZA108" s="440"/>
      <c r="ZB108" s="440"/>
      <c r="ZC108" s="440"/>
      <c r="ZD108" s="440"/>
      <c r="ZE108" s="110">
        <f t="shared" si="3060"/>
        <v>0</v>
      </c>
      <c r="ZF108" s="440"/>
      <c r="ZG108" s="440"/>
      <c r="ZH108" s="440"/>
      <c r="ZI108" s="440"/>
      <c r="ZJ108" s="440"/>
      <c r="ZK108" s="440"/>
      <c r="ZL108" s="111">
        <f>ZF108+ZG108-ZH108+ZI108-ZJ108+ZK108</f>
        <v>0</v>
      </c>
      <c r="ZM108" s="440"/>
      <c r="ZN108" s="440"/>
      <c r="ZP108" s="440"/>
      <c r="ZQ108" s="440"/>
      <c r="ZR108" s="440"/>
      <c r="ZS108" s="440"/>
      <c r="ZT108" s="110">
        <f t="shared" si="3061"/>
        <v>0</v>
      </c>
      <c r="ZU108" s="440"/>
      <c r="ZV108" s="440"/>
      <c r="ZW108" s="440"/>
      <c r="ZX108" s="440"/>
      <c r="ZY108" s="440"/>
      <c r="ZZ108" s="440"/>
      <c r="AAA108" s="111">
        <f>ZU108+ZV108-ZW108+ZX108-ZY108+ZZ108</f>
        <v>0</v>
      </c>
      <c r="AAB108" s="440"/>
      <c r="AAC108" s="440"/>
      <c r="AAE108" s="440"/>
      <c r="AAF108" s="440"/>
      <c r="AAG108" s="440"/>
      <c r="AAH108" s="440"/>
      <c r="AAI108" s="110">
        <f t="shared" si="3062"/>
        <v>0</v>
      </c>
      <c r="AAJ108" s="440"/>
      <c r="AAK108" s="440"/>
      <c r="AAL108" s="440"/>
      <c r="AAM108" s="440"/>
      <c r="AAN108" s="440"/>
      <c r="AAO108" s="440"/>
      <c r="AAP108" s="111">
        <f>AAJ108+AAK108-AAL108+AAM108-AAN108+AAO108</f>
        <v>0</v>
      </c>
      <c r="AAQ108" s="440"/>
      <c r="AAR108" s="440"/>
      <c r="AAT108" s="440"/>
      <c r="AAU108" s="440"/>
      <c r="AAV108" s="440"/>
      <c r="AAW108" s="440"/>
      <c r="AAX108" s="110">
        <f t="shared" si="3063"/>
        <v>0</v>
      </c>
      <c r="AAY108" s="440"/>
      <c r="AAZ108" s="440"/>
      <c r="ABA108" s="440"/>
      <c r="ABB108" s="440"/>
      <c r="ABC108" s="440"/>
      <c r="ABD108" s="440"/>
      <c r="ABE108" s="111">
        <f>AAY108+AAZ108-ABA108+ABB108-ABC108+ABD108</f>
        <v>0</v>
      </c>
      <c r="ABF108" s="440"/>
      <c r="ABG108" s="440"/>
      <c r="ABI108" s="440"/>
      <c r="ABJ108" s="440"/>
      <c r="ABK108" s="440"/>
      <c r="ABL108" s="440"/>
      <c r="ABM108" s="110">
        <f t="shared" si="3064"/>
        <v>0</v>
      </c>
      <c r="ABN108" s="440"/>
      <c r="ABO108" s="440"/>
      <c r="ABP108" s="440"/>
      <c r="ABQ108" s="440"/>
      <c r="ABR108" s="440"/>
      <c r="ABS108" s="440"/>
      <c r="ABT108" s="111">
        <f>ABN108+ABO108-ABP108+ABQ108-ABR108+ABS108</f>
        <v>0</v>
      </c>
      <c r="ABU108" s="440"/>
      <c r="ABV108" s="440"/>
      <c r="ABX108" s="440"/>
      <c r="ABY108" s="440"/>
      <c r="ABZ108" s="440"/>
      <c r="ACA108" s="440"/>
      <c r="ACB108" s="110">
        <f t="shared" si="3065"/>
        <v>0</v>
      </c>
      <c r="ACC108" s="440"/>
      <c r="ACD108" s="440"/>
      <c r="ACE108" s="440"/>
      <c r="ACF108" s="440"/>
      <c r="ACG108" s="440"/>
      <c r="ACH108" s="440"/>
      <c r="ACI108" s="111">
        <f>ACC108+ACD108-ACE108+ACF108-ACG108+ACH108</f>
        <v>0</v>
      </c>
      <c r="ACJ108" s="440"/>
      <c r="ACK108" s="440"/>
      <c r="ACM108" s="440"/>
      <c r="ACN108" s="440"/>
      <c r="ACO108" s="440"/>
      <c r="ACP108" s="440"/>
      <c r="ACQ108" s="110">
        <f t="shared" si="3066"/>
        <v>0</v>
      </c>
      <c r="ACR108" s="440"/>
      <c r="ACS108" s="440"/>
      <c r="ACT108" s="440"/>
      <c r="ACU108" s="440"/>
      <c r="ACV108" s="440"/>
      <c r="ACW108" s="440"/>
      <c r="ACX108" s="111">
        <f>ACR108+ACS108-ACT108+ACU108-ACV108+ACW108</f>
        <v>0</v>
      </c>
      <c r="ACY108" s="440"/>
      <c r="ACZ108" s="440"/>
      <c r="ADB108" s="440"/>
      <c r="ADC108" s="440"/>
      <c r="ADD108" s="440"/>
      <c r="ADE108" s="440"/>
      <c r="ADF108" s="110">
        <f t="shared" si="3067"/>
        <v>0</v>
      </c>
      <c r="ADG108" s="440"/>
      <c r="ADH108" s="440"/>
      <c r="ADI108" s="440"/>
      <c r="ADJ108" s="440"/>
      <c r="ADK108" s="440"/>
      <c r="ADL108" s="440"/>
      <c r="ADM108" s="111">
        <f>ADG108+ADH108-ADI108+ADJ108-ADK108+ADL108</f>
        <v>0</v>
      </c>
      <c r="ADN108" s="440"/>
      <c r="ADO108" s="440"/>
      <c r="ADQ108" s="440"/>
      <c r="ADR108" s="440"/>
      <c r="ADS108" s="440"/>
      <c r="ADT108" s="440"/>
      <c r="ADU108" s="110">
        <f t="shared" si="3068"/>
        <v>0</v>
      </c>
      <c r="ADV108" s="440"/>
      <c r="ADW108" s="440"/>
      <c r="ADX108" s="440"/>
      <c r="ADY108" s="440"/>
      <c r="ADZ108" s="440"/>
      <c r="AEA108" s="440"/>
      <c r="AEB108" s="111">
        <f>ADV108+ADW108-ADX108+ADY108-ADZ108+AEA108</f>
        <v>0</v>
      </c>
      <c r="AEC108" s="440"/>
      <c r="AED108" s="440"/>
      <c r="AEF108" s="440"/>
      <c r="AEG108" s="440"/>
      <c r="AEH108" s="440"/>
      <c r="AEI108" s="440"/>
      <c r="AEJ108" s="110">
        <f t="shared" si="3069"/>
        <v>0</v>
      </c>
      <c r="AEK108" s="440"/>
      <c r="AEL108" s="440"/>
      <c r="AEM108" s="440"/>
      <c r="AEN108" s="440"/>
      <c r="AEO108" s="440"/>
      <c r="AEP108" s="440"/>
      <c r="AEQ108" s="111">
        <f>AEK108+AEL108-AEM108+AEN108-AEO108+AEP108</f>
        <v>0</v>
      </c>
      <c r="AER108" s="440"/>
      <c r="AES108" s="440"/>
      <c r="AEU108" s="440"/>
      <c r="AEV108" s="440"/>
      <c r="AEW108" s="440"/>
      <c r="AEX108" s="440"/>
      <c r="AEY108" s="110">
        <f t="shared" si="3070"/>
        <v>0</v>
      </c>
      <c r="AEZ108" s="440"/>
      <c r="AFA108" s="440"/>
      <c r="AFB108" s="440"/>
      <c r="AFC108" s="440"/>
      <c r="AFD108" s="440"/>
      <c r="AFE108" s="440"/>
      <c r="AFF108" s="111">
        <f>AEZ108+AFA108-AFB108+AFC108-AFD108+AFE108</f>
        <v>0</v>
      </c>
      <c r="AFG108" s="440"/>
      <c r="AFH108" s="440"/>
      <c r="AFJ108" s="440"/>
      <c r="AFK108" s="440"/>
      <c r="AFL108" s="440"/>
      <c r="AFM108" s="440"/>
      <c r="AFN108" s="110">
        <f t="shared" si="3071"/>
        <v>0</v>
      </c>
      <c r="AFO108" s="440"/>
      <c r="AFP108" s="440"/>
      <c r="AFQ108" s="440"/>
      <c r="AFR108" s="440"/>
      <c r="AFS108" s="440"/>
      <c r="AFT108" s="440"/>
      <c r="AFU108" s="111">
        <f>AFO108+AFP108-AFQ108+AFR108-AFS108+AFT108</f>
        <v>0</v>
      </c>
      <c r="AFV108" s="440"/>
      <c r="AFW108" s="440"/>
      <c r="AFY108" s="440"/>
      <c r="AFZ108" s="440"/>
      <c r="AGA108" s="440"/>
      <c r="AGB108" s="440"/>
      <c r="AGC108" s="110">
        <f t="shared" si="3072"/>
        <v>0</v>
      </c>
      <c r="AGD108" s="440"/>
      <c r="AGE108" s="440"/>
      <c r="AGF108" s="440"/>
      <c r="AGG108" s="440"/>
      <c r="AGH108" s="440"/>
      <c r="AGI108" s="440"/>
      <c r="AGJ108" s="111">
        <f>AGD108+AGE108-AGF108+AGG108-AGH108+AGI108</f>
        <v>0</v>
      </c>
      <c r="AGK108" s="440"/>
      <c r="AGL108" s="440"/>
      <c r="AGN108" s="440"/>
      <c r="AGO108" s="440"/>
      <c r="AGP108" s="440"/>
      <c r="AGQ108" s="440"/>
      <c r="AGR108" s="110">
        <f t="shared" si="3073"/>
        <v>0</v>
      </c>
      <c r="AGS108" s="440"/>
      <c r="AGT108" s="440"/>
      <c r="AGU108" s="440"/>
      <c r="AGV108" s="440"/>
      <c r="AGW108" s="440"/>
      <c r="AGX108" s="440"/>
      <c r="AGY108" s="111">
        <f>AGS108+AGT108-AGU108+AGV108-AGW108+AGX108</f>
        <v>0</v>
      </c>
      <c r="AGZ108" s="440"/>
      <c r="AHA108" s="440"/>
      <c r="AHC108" s="440"/>
      <c r="AHD108" s="440"/>
      <c r="AHE108" s="440"/>
      <c r="AHF108" s="440"/>
      <c r="AHG108" s="110">
        <f t="shared" si="3074"/>
        <v>0</v>
      </c>
      <c r="AHH108" s="440"/>
      <c r="AHI108" s="440"/>
      <c r="AHJ108" s="440"/>
      <c r="AHK108" s="440"/>
      <c r="AHL108" s="440"/>
      <c r="AHM108" s="440"/>
      <c r="AHN108" s="111">
        <f>AHH108+AHI108-AHJ108+AHK108-AHL108+AHM108</f>
        <v>0</v>
      </c>
      <c r="AHO108" s="440"/>
      <c r="AHP108" s="440"/>
      <c r="AHR108" s="440"/>
      <c r="AHS108" s="440"/>
      <c r="AHT108" s="440"/>
      <c r="AHU108" s="440"/>
      <c r="AHV108" s="110">
        <f t="shared" si="3075"/>
        <v>0</v>
      </c>
      <c r="AHW108" s="440"/>
      <c r="AHX108" s="440"/>
      <c r="AHY108" s="440"/>
      <c r="AHZ108" s="440"/>
      <c r="AIA108" s="440"/>
      <c r="AIB108" s="440"/>
      <c r="AIC108" s="111">
        <f>AHW108+AHX108-AHY108+AHZ108-AIA108+AIB108</f>
        <v>0</v>
      </c>
      <c r="AID108" s="440"/>
      <c r="AIE108" s="440"/>
    </row>
    <row r="109" spans="1:915" x14ac:dyDescent="0.3">
      <c r="A109" s="33" t="s">
        <v>134</v>
      </c>
      <c r="B109" s="34" t="s">
        <v>139</v>
      </c>
      <c r="C109" s="439"/>
      <c r="D109" s="440"/>
      <c r="E109" s="440"/>
      <c r="F109" s="440"/>
      <c r="G109" s="110">
        <f t="shared" si="3015"/>
        <v>0</v>
      </c>
      <c r="H109" s="440"/>
      <c r="I109" s="440"/>
      <c r="J109" s="440"/>
      <c r="K109" s="440"/>
      <c r="L109" s="440"/>
      <c r="M109" s="440"/>
      <c r="N109" s="111">
        <f>H109+I109-J109+K109-L109+M109</f>
        <v>0</v>
      </c>
      <c r="O109" s="440"/>
      <c r="P109" s="440"/>
      <c r="Q109" s="440"/>
      <c r="R109" s="440"/>
      <c r="S109" s="440"/>
      <c r="T109" s="440"/>
      <c r="U109" s="110">
        <f t="shared" si="3016"/>
        <v>0</v>
      </c>
      <c r="V109" s="440"/>
      <c r="W109" s="440"/>
      <c r="X109" s="440"/>
      <c r="Y109" s="440"/>
      <c r="Z109" s="440"/>
      <c r="AA109" s="440"/>
      <c r="AB109" s="111">
        <f>V109+W109-X109+Y109-Z109+AA109</f>
        <v>0</v>
      </c>
      <c r="AC109" s="440"/>
      <c r="AD109" s="440"/>
      <c r="AF109" s="440"/>
      <c r="AG109" s="440"/>
      <c r="AH109" s="440"/>
      <c r="AI109" s="440"/>
      <c r="AJ109" s="110">
        <f t="shared" si="3017"/>
        <v>0</v>
      </c>
      <c r="AK109" s="440"/>
      <c r="AL109" s="440"/>
      <c r="AM109" s="440"/>
      <c r="AN109" s="440"/>
      <c r="AO109" s="440"/>
      <c r="AP109" s="440"/>
      <c r="AQ109" s="111">
        <f>AK109+AL109-AM109+AN109-AO109+AP109</f>
        <v>0</v>
      </c>
      <c r="AR109" s="440"/>
      <c r="AS109" s="440"/>
      <c r="AU109" s="440"/>
      <c r="AV109" s="440"/>
      <c r="AW109" s="440"/>
      <c r="AX109" s="440"/>
      <c r="AY109" s="110">
        <f t="shared" si="3018"/>
        <v>0</v>
      </c>
      <c r="AZ109" s="440"/>
      <c r="BA109" s="440"/>
      <c r="BB109" s="440"/>
      <c r="BC109" s="440"/>
      <c r="BD109" s="440"/>
      <c r="BE109" s="440"/>
      <c r="BF109" s="111">
        <f>AZ109+BA109-BB109+BC109-BD109+BE109</f>
        <v>0</v>
      </c>
      <c r="BG109" s="440"/>
      <c r="BH109" s="440"/>
      <c r="BJ109" s="440"/>
      <c r="BK109" s="440"/>
      <c r="BL109" s="440"/>
      <c r="BM109" s="440"/>
      <c r="BN109" s="110">
        <f t="shared" si="3019"/>
        <v>0</v>
      </c>
      <c r="BO109" s="440"/>
      <c r="BP109" s="440"/>
      <c r="BQ109" s="440"/>
      <c r="BR109" s="440"/>
      <c r="BS109" s="440"/>
      <c r="BT109" s="440"/>
      <c r="BU109" s="111">
        <f>BO109+BP109-BQ109+BR109-BS109+BT109</f>
        <v>0</v>
      </c>
      <c r="BV109" s="440"/>
      <c r="BW109" s="440"/>
      <c r="BY109" s="440"/>
      <c r="BZ109" s="440"/>
      <c r="CA109" s="440"/>
      <c r="CB109" s="440"/>
      <c r="CC109" s="110">
        <f t="shared" si="3020"/>
        <v>0</v>
      </c>
      <c r="CD109" s="440"/>
      <c r="CE109" s="440"/>
      <c r="CF109" s="440"/>
      <c r="CG109" s="440"/>
      <c r="CH109" s="440"/>
      <c r="CI109" s="440"/>
      <c r="CJ109" s="111">
        <f>CD109+CE109-CF109+CG109-CH109+CI109</f>
        <v>0</v>
      </c>
      <c r="CK109" s="440"/>
      <c r="CL109" s="440"/>
      <c r="CN109" s="440"/>
      <c r="CO109" s="440"/>
      <c r="CP109" s="440"/>
      <c r="CQ109" s="440"/>
      <c r="CR109" s="110">
        <f t="shared" si="3021"/>
        <v>0</v>
      </c>
      <c r="CS109" s="440"/>
      <c r="CT109" s="440"/>
      <c r="CU109" s="440"/>
      <c r="CV109" s="440"/>
      <c r="CW109" s="440"/>
      <c r="CX109" s="440"/>
      <c r="CY109" s="111">
        <f>CS109+CT109-CU109+CV109-CW109+CX109</f>
        <v>0</v>
      </c>
      <c r="CZ109" s="440"/>
      <c r="DA109" s="440"/>
      <c r="DC109" s="440"/>
      <c r="DD109" s="440"/>
      <c r="DE109" s="440"/>
      <c r="DF109" s="440"/>
      <c r="DG109" s="110">
        <f t="shared" si="3022"/>
        <v>0</v>
      </c>
      <c r="DH109" s="440"/>
      <c r="DI109" s="440"/>
      <c r="DJ109" s="440"/>
      <c r="DK109" s="440"/>
      <c r="DL109" s="440"/>
      <c r="DM109" s="440"/>
      <c r="DN109" s="111">
        <f>DH109+DI109-DJ109+DK109-DL109+DM109</f>
        <v>0</v>
      </c>
      <c r="DO109" s="440"/>
      <c r="DP109" s="440"/>
      <c r="DR109" s="440"/>
      <c r="DS109" s="440"/>
      <c r="DT109" s="440"/>
      <c r="DU109" s="440"/>
      <c r="DV109" s="110">
        <f t="shared" si="3023"/>
        <v>0</v>
      </c>
      <c r="DW109" s="440"/>
      <c r="DX109" s="440"/>
      <c r="DY109" s="440"/>
      <c r="DZ109" s="440"/>
      <c r="EA109" s="440"/>
      <c r="EB109" s="440"/>
      <c r="EC109" s="111">
        <f>DW109+DX109-DY109+DZ109-EA109+EB109</f>
        <v>0</v>
      </c>
      <c r="ED109" s="440"/>
      <c r="EE109" s="440"/>
      <c r="EG109" s="440"/>
      <c r="EH109" s="440"/>
      <c r="EI109" s="440"/>
      <c r="EJ109" s="440"/>
      <c r="EK109" s="110">
        <f t="shared" si="3024"/>
        <v>0</v>
      </c>
      <c r="EL109" s="440"/>
      <c r="EM109" s="440"/>
      <c r="EN109" s="440"/>
      <c r="EO109" s="440"/>
      <c r="EP109" s="440"/>
      <c r="EQ109" s="440"/>
      <c r="ER109" s="111">
        <f>EL109+EM109-EN109+EO109-EP109+EQ109</f>
        <v>0</v>
      </c>
      <c r="ES109" s="440"/>
      <c r="ET109" s="440"/>
      <c r="EV109" s="440"/>
      <c r="EW109" s="440"/>
      <c r="EX109" s="440"/>
      <c r="EY109" s="440"/>
      <c r="EZ109" s="110">
        <f t="shared" si="3025"/>
        <v>0</v>
      </c>
      <c r="FA109" s="440"/>
      <c r="FB109" s="440"/>
      <c r="FC109" s="440"/>
      <c r="FD109" s="440"/>
      <c r="FE109" s="440"/>
      <c r="FF109" s="440"/>
      <c r="FG109" s="111">
        <f>FA109+FB109-FC109+FD109-FE109+FF109</f>
        <v>0</v>
      </c>
      <c r="FH109" s="440"/>
      <c r="FI109" s="440"/>
      <c r="FK109" s="440"/>
      <c r="FL109" s="440"/>
      <c r="FM109" s="440"/>
      <c r="FN109" s="440"/>
      <c r="FO109" s="110">
        <f t="shared" si="3026"/>
        <v>0</v>
      </c>
      <c r="FP109" s="440"/>
      <c r="FQ109" s="440"/>
      <c r="FR109" s="440"/>
      <c r="FS109" s="440"/>
      <c r="FT109" s="440"/>
      <c r="FU109" s="440"/>
      <c r="FV109" s="111">
        <f>FP109+FQ109-FR109+FS109-FT109+FU109</f>
        <v>0</v>
      </c>
      <c r="FW109" s="440"/>
      <c r="FX109" s="440"/>
      <c r="FZ109" s="440"/>
      <c r="GA109" s="440"/>
      <c r="GB109" s="440"/>
      <c r="GC109" s="440"/>
      <c r="GD109" s="110">
        <f t="shared" si="3027"/>
        <v>0</v>
      </c>
      <c r="GE109" s="440"/>
      <c r="GF109" s="440"/>
      <c r="GG109" s="440"/>
      <c r="GH109" s="440"/>
      <c r="GI109" s="440"/>
      <c r="GJ109" s="440"/>
      <c r="GK109" s="111">
        <f>GE109+GF109-GG109+GH109-GI109+GJ109</f>
        <v>0</v>
      </c>
      <c r="GL109" s="440"/>
      <c r="GM109" s="440"/>
      <c r="GO109" s="440"/>
      <c r="GP109" s="440"/>
      <c r="GQ109" s="440"/>
      <c r="GR109" s="440"/>
      <c r="GS109" s="110">
        <f t="shared" si="3028"/>
        <v>0</v>
      </c>
      <c r="GT109" s="440"/>
      <c r="GU109" s="440"/>
      <c r="GV109" s="440"/>
      <c r="GW109" s="440"/>
      <c r="GX109" s="440"/>
      <c r="GY109" s="440"/>
      <c r="GZ109" s="111">
        <f>GT109+GU109-GV109+GW109-GX109+GY109</f>
        <v>0</v>
      </c>
      <c r="HA109" s="440"/>
      <c r="HB109" s="440"/>
      <c r="HD109" s="440"/>
      <c r="HE109" s="440"/>
      <c r="HF109" s="440"/>
      <c r="HG109" s="440"/>
      <c r="HH109" s="110">
        <f t="shared" si="3029"/>
        <v>0</v>
      </c>
      <c r="HI109" s="440"/>
      <c r="HJ109" s="440"/>
      <c r="HK109" s="440"/>
      <c r="HL109" s="440"/>
      <c r="HM109" s="440"/>
      <c r="HN109" s="440"/>
      <c r="HO109" s="111">
        <f>HI109+HJ109-HK109+HL109-HM109+HN109</f>
        <v>0</v>
      </c>
      <c r="HP109" s="440"/>
      <c r="HQ109" s="440"/>
      <c r="HS109" s="440"/>
      <c r="HT109" s="440"/>
      <c r="HU109" s="440"/>
      <c r="HV109" s="440"/>
      <c r="HW109" s="110">
        <f t="shared" si="3030"/>
        <v>0</v>
      </c>
      <c r="HX109" s="440"/>
      <c r="HY109" s="440"/>
      <c r="HZ109" s="440"/>
      <c r="IA109" s="440"/>
      <c r="IB109" s="440"/>
      <c r="IC109" s="440"/>
      <c r="ID109" s="111">
        <f>HX109+HY109-HZ109+IA109-IB109+IC109</f>
        <v>0</v>
      </c>
      <c r="IE109" s="440"/>
      <c r="IF109" s="440"/>
      <c r="IH109" s="440"/>
      <c r="II109" s="440"/>
      <c r="IJ109" s="440"/>
      <c r="IK109" s="440"/>
      <c r="IL109" s="110">
        <f t="shared" si="3031"/>
        <v>0</v>
      </c>
      <c r="IM109" s="440"/>
      <c r="IN109" s="440"/>
      <c r="IO109" s="440"/>
      <c r="IP109" s="440"/>
      <c r="IQ109" s="440"/>
      <c r="IR109" s="440"/>
      <c r="IS109" s="111">
        <f>IM109+IN109-IO109+IP109-IQ109+IR109</f>
        <v>0</v>
      </c>
      <c r="IT109" s="440"/>
      <c r="IU109" s="440"/>
      <c r="IW109" s="440"/>
      <c r="IX109" s="440"/>
      <c r="IY109" s="440"/>
      <c r="IZ109" s="440"/>
      <c r="JA109" s="110">
        <f t="shared" si="3032"/>
        <v>0</v>
      </c>
      <c r="JB109" s="440"/>
      <c r="JC109" s="440"/>
      <c r="JD109" s="440"/>
      <c r="JE109" s="440"/>
      <c r="JF109" s="440"/>
      <c r="JG109" s="440"/>
      <c r="JH109" s="111">
        <f>JB109+JC109-JD109+JE109-JF109+JG109</f>
        <v>0</v>
      </c>
      <c r="JI109" s="440"/>
      <c r="JJ109" s="440"/>
      <c r="JL109" s="440"/>
      <c r="JM109" s="440"/>
      <c r="JN109" s="440"/>
      <c r="JO109" s="440"/>
      <c r="JP109" s="110">
        <f t="shared" si="3033"/>
        <v>0</v>
      </c>
      <c r="JQ109" s="440"/>
      <c r="JR109" s="440"/>
      <c r="JS109" s="440"/>
      <c r="JT109" s="440"/>
      <c r="JU109" s="440"/>
      <c r="JV109" s="440"/>
      <c r="JW109" s="111">
        <f>JQ109+JR109-JS109+JT109-JU109+JV109</f>
        <v>0</v>
      </c>
      <c r="JX109" s="440"/>
      <c r="JY109" s="440"/>
      <c r="KA109" s="440"/>
      <c r="KB109" s="440"/>
      <c r="KC109" s="440"/>
      <c r="KD109" s="440"/>
      <c r="KE109" s="110">
        <f t="shared" si="3034"/>
        <v>0</v>
      </c>
      <c r="KF109" s="440"/>
      <c r="KG109" s="440"/>
      <c r="KH109" s="440"/>
      <c r="KI109" s="440"/>
      <c r="KJ109" s="440"/>
      <c r="KK109" s="440"/>
      <c r="KL109" s="111">
        <f>KF109+KG109-KH109+KI109-KJ109+KK109</f>
        <v>0</v>
      </c>
      <c r="KM109" s="440"/>
      <c r="KN109" s="440"/>
      <c r="KP109" s="440"/>
      <c r="KQ109" s="440"/>
      <c r="KR109" s="440"/>
      <c r="KS109" s="440"/>
      <c r="KT109" s="110">
        <f t="shared" si="3035"/>
        <v>0</v>
      </c>
      <c r="KU109" s="440"/>
      <c r="KV109" s="440"/>
      <c r="KW109" s="440"/>
      <c r="KX109" s="440"/>
      <c r="KY109" s="440"/>
      <c r="KZ109" s="440"/>
      <c r="LA109" s="111">
        <f>KU109+KV109-KW109+KX109-KY109+KZ109</f>
        <v>0</v>
      </c>
      <c r="LB109" s="440"/>
      <c r="LC109" s="440"/>
      <c r="LE109" s="440"/>
      <c r="LF109" s="440"/>
      <c r="LG109" s="440"/>
      <c r="LH109" s="440"/>
      <c r="LI109" s="110">
        <f t="shared" si="3036"/>
        <v>0</v>
      </c>
      <c r="LJ109" s="440"/>
      <c r="LK109" s="440"/>
      <c r="LL109" s="440"/>
      <c r="LM109" s="440"/>
      <c r="LN109" s="440"/>
      <c r="LO109" s="440"/>
      <c r="LP109" s="111">
        <f>LJ109+LK109-LL109+LM109-LN109+LO109</f>
        <v>0</v>
      </c>
      <c r="LQ109" s="440"/>
      <c r="LR109" s="440"/>
      <c r="LT109" s="440"/>
      <c r="LU109" s="440"/>
      <c r="LV109" s="440"/>
      <c r="LW109" s="440"/>
      <c r="LX109" s="110">
        <f t="shared" si="3037"/>
        <v>0</v>
      </c>
      <c r="LY109" s="440"/>
      <c r="LZ109" s="440"/>
      <c r="MA109" s="440"/>
      <c r="MB109" s="440"/>
      <c r="MC109" s="440"/>
      <c r="MD109" s="440"/>
      <c r="ME109" s="111">
        <f>LY109+LZ109-MA109+MB109-MC109+MD109</f>
        <v>0</v>
      </c>
      <c r="MF109" s="440"/>
      <c r="MG109" s="440"/>
      <c r="MI109" s="440"/>
      <c r="MJ109" s="440"/>
      <c r="MK109" s="440"/>
      <c r="ML109" s="440"/>
      <c r="MM109" s="110">
        <f t="shared" si="3038"/>
        <v>0</v>
      </c>
      <c r="MN109" s="440"/>
      <c r="MO109" s="440"/>
      <c r="MP109" s="440"/>
      <c r="MQ109" s="440"/>
      <c r="MR109" s="440"/>
      <c r="MS109" s="440"/>
      <c r="MT109" s="111">
        <f>MN109+MO109-MP109+MQ109-MR109+MS109</f>
        <v>0</v>
      </c>
      <c r="MU109" s="440"/>
      <c r="MV109" s="440"/>
      <c r="MX109" s="440"/>
      <c r="MY109" s="440"/>
      <c r="MZ109" s="440"/>
      <c r="NA109" s="440"/>
      <c r="NB109" s="110">
        <f t="shared" si="3039"/>
        <v>0</v>
      </c>
      <c r="NC109" s="440"/>
      <c r="ND109" s="440"/>
      <c r="NE109" s="440"/>
      <c r="NF109" s="440"/>
      <c r="NG109" s="440"/>
      <c r="NH109" s="440"/>
      <c r="NI109" s="111">
        <f>NC109+ND109-NE109+NF109-NG109+NH109</f>
        <v>0</v>
      </c>
      <c r="NJ109" s="440"/>
      <c r="NK109" s="440"/>
      <c r="NM109" s="440"/>
      <c r="NN109" s="440"/>
      <c r="NO109" s="440"/>
      <c r="NP109" s="440"/>
      <c r="NQ109" s="110">
        <f t="shared" si="3040"/>
        <v>0</v>
      </c>
      <c r="NR109" s="440"/>
      <c r="NS109" s="440"/>
      <c r="NT109" s="440"/>
      <c r="NU109" s="440"/>
      <c r="NV109" s="440"/>
      <c r="NW109" s="440"/>
      <c r="NX109" s="111">
        <f>NR109+NS109-NT109+NU109-NV109+NW109</f>
        <v>0</v>
      </c>
      <c r="NY109" s="440"/>
      <c r="NZ109" s="440"/>
      <c r="OB109" s="440"/>
      <c r="OC109" s="440"/>
      <c r="OD109" s="440"/>
      <c r="OE109" s="440"/>
      <c r="OF109" s="110">
        <f t="shared" si="3041"/>
        <v>0</v>
      </c>
      <c r="OG109" s="440"/>
      <c r="OH109" s="440"/>
      <c r="OI109" s="440"/>
      <c r="OJ109" s="440"/>
      <c r="OK109" s="440"/>
      <c r="OL109" s="440"/>
      <c r="OM109" s="111">
        <f>OG109+OH109-OI109+OJ109-OK109+OL109</f>
        <v>0</v>
      </c>
      <c r="ON109" s="440"/>
      <c r="OO109" s="440"/>
      <c r="OQ109" s="440"/>
      <c r="OR109" s="440"/>
      <c r="OS109" s="440"/>
      <c r="OT109" s="440"/>
      <c r="OU109" s="110">
        <f t="shared" si="3042"/>
        <v>0</v>
      </c>
      <c r="OV109" s="440"/>
      <c r="OW109" s="440"/>
      <c r="OX109" s="440"/>
      <c r="OY109" s="440"/>
      <c r="OZ109" s="440"/>
      <c r="PA109" s="440"/>
      <c r="PB109" s="111">
        <f>OV109+OW109-OX109+OY109-OZ109+PA109</f>
        <v>0</v>
      </c>
      <c r="PC109" s="440"/>
      <c r="PD109" s="440"/>
      <c r="PF109" s="440"/>
      <c r="PG109" s="440"/>
      <c r="PH109" s="440"/>
      <c r="PI109" s="440"/>
      <c r="PJ109" s="110">
        <f t="shared" si="3043"/>
        <v>0</v>
      </c>
      <c r="PK109" s="440"/>
      <c r="PL109" s="440"/>
      <c r="PM109" s="440"/>
      <c r="PN109" s="440"/>
      <c r="PO109" s="440"/>
      <c r="PP109" s="440"/>
      <c r="PQ109" s="111">
        <f>PK109+PL109-PM109+PN109-PO109+PP109</f>
        <v>0</v>
      </c>
      <c r="PR109" s="440"/>
      <c r="PS109" s="440"/>
      <c r="PU109" s="440"/>
      <c r="PV109" s="440"/>
      <c r="PW109" s="440"/>
      <c r="PX109" s="440"/>
      <c r="PY109" s="110">
        <f t="shared" si="3044"/>
        <v>0</v>
      </c>
      <c r="PZ109" s="440"/>
      <c r="QA109" s="440"/>
      <c r="QB109" s="440"/>
      <c r="QC109" s="440"/>
      <c r="QD109" s="440"/>
      <c r="QE109" s="440"/>
      <c r="QF109" s="111">
        <f>PZ109+QA109-QB109+QC109-QD109+QE109</f>
        <v>0</v>
      </c>
      <c r="QG109" s="440"/>
      <c r="QH109" s="440"/>
      <c r="QJ109" s="440"/>
      <c r="QK109" s="440"/>
      <c r="QL109" s="440"/>
      <c r="QM109" s="440"/>
      <c r="QN109" s="110">
        <f t="shared" si="3045"/>
        <v>0</v>
      </c>
      <c r="QO109" s="440"/>
      <c r="QP109" s="440"/>
      <c r="QQ109" s="440"/>
      <c r="QR109" s="440"/>
      <c r="QS109" s="440"/>
      <c r="QT109" s="440"/>
      <c r="QU109" s="111">
        <f>QO109+QP109-QQ109+QR109-QS109+QT109</f>
        <v>0</v>
      </c>
      <c r="QV109" s="440"/>
      <c r="QW109" s="440"/>
      <c r="QY109" s="440"/>
      <c r="QZ109" s="440"/>
      <c r="RA109" s="440"/>
      <c r="RB109" s="440"/>
      <c r="RC109" s="110">
        <f t="shared" si="3046"/>
        <v>0</v>
      </c>
      <c r="RD109" s="440"/>
      <c r="RE109" s="440"/>
      <c r="RF109" s="440"/>
      <c r="RG109" s="440"/>
      <c r="RH109" s="440"/>
      <c r="RI109" s="440"/>
      <c r="RJ109" s="111">
        <f>RD109+RE109-RF109+RG109-RH109+RI109</f>
        <v>0</v>
      </c>
      <c r="RK109" s="440"/>
      <c r="RL109" s="440"/>
      <c r="RN109" s="440"/>
      <c r="RO109" s="440"/>
      <c r="RP109" s="440"/>
      <c r="RQ109" s="440"/>
      <c r="RR109" s="110">
        <f t="shared" si="3047"/>
        <v>0</v>
      </c>
      <c r="RS109" s="440"/>
      <c r="RT109" s="440"/>
      <c r="RU109" s="440"/>
      <c r="RV109" s="440"/>
      <c r="RW109" s="440"/>
      <c r="RX109" s="440"/>
      <c r="RY109" s="111">
        <f>RS109+RT109-RU109+RV109-RW109+RX109</f>
        <v>0</v>
      </c>
      <c r="RZ109" s="440"/>
      <c r="SA109" s="440"/>
      <c r="SC109" s="440"/>
      <c r="SD109" s="440"/>
      <c r="SE109" s="440"/>
      <c r="SF109" s="440"/>
      <c r="SG109" s="110">
        <f t="shared" si="3048"/>
        <v>0</v>
      </c>
      <c r="SH109" s="440"/>
      <c r="SI109" s="440"/>
      <c r="SJ109" s="440"/>
      <c r="SK109" s="440"/>
      <c r="SL109" s="440"/>
      <c r="SM109" s="440"/>
      <c r="SN109" s="111">
        <f>SH109+SI109-SJ109+SK109-SL109+SM109</f>
        <v>0</v>
      </c>
      <c r="SO109" s="440"/>
      <c r="SP109" s="440"/>
      <c r="SR109" s="440"/>
      <c r="SS109" s="440"/>
      <c r="ST109" s="440"/>
      <c r="SU109" s="440"/>
      <c r="SV109" s="110">
        <f t="shared" si="3049"/>
        <v>0</v>
      </c>
      <c r="SW109" s="440"/>
      <c r="SX109" s="440"/>
      <c r="SY109" s="440"/>
      <c r="SZ109" s="440"/>
      <c r="TA109" s="440"/>
      <c r="TB109" s="440"/>
      <c r="TC109" s="111">
        <f>SW109+SX109-SY109+SZ109-TA109+TB109</f>
        <v>0</v>
      </c>
      <c r="TD109" s="440"/>
      <c r="TE109" s="440"/>
      <c r="TG109" s="440"/>
      <c r="TH109" s="440"/>
      <c r="TI109" s="440"/>
      <c r="TJ109" s="440"/>
      <c r="TK109" s="110">
        <f t="shared" si="3050"/>
        <v>0</v>
      </c>
      <c r="TL109" s="440"/>
      <c r="TM109" s="440"/>
      <c r="TN109" s="440"/>
      <c r="TO109" s="440"/>
      <c r="TP109" s="440"/>
      <c r="TQ109" s="440"/>
      <c r="TR109" s="111">
        <f>TL109+TM109-TN109+TO109-TP109+TQ109</f>
        <v>0</v>
      </c>
      <c r="TS109" s="440"/>
      <c r="TT109" s="440"/>
      <c r="TV109" s="440"/>
      <c r="TW109" s="440"/>
      <c r="TX109" s="440"/>
      <c r="TY109" s="440"/>
      <c r="TZ109" s="110">
        <f t="shared" si="3051"/>
        <v>0</v>
      </c>
      <c r="UA109" s="440"/>
      <c r="UB109" s="440"/>
      <c r="UC109" s="440"/>
      <c r="UD109" s="440"/>
      <c r="UE109" s="440"/>
      <c r="UF109" s="440"/>
      <c r="UG109" s="111">
        <f>UA109+UB109-UC109+UD109-UE109+UF109</f>
        <v>0</v>
      </c>
      <c r="UH109" s="440"/>
      <c r="UI109" s="440"/>
      <c r="UK109" s="440"/>
      <c r="UL109" s="440"/>
      <c r="UM109" s="440"/>
      <c r="UN109" s="440"/>
      <c r="UO109" s="110">
        <f t="shared" si="3052"/>
        <v>0</v>
      </c>
      <c r="UP109" s="440"/>
      <c r="UQ109" s="440"/>
      <c r="UR109" s="440"/>
      <c r="US109" s="440"/>
      <c r="UT109" s="440"/>
      <c r="UU109" s="440"/>
      <c r="UV109" s="111">
        <f>UP109+UQ109-UR109+US109-UT109+UU109</f>
        <v>0</v>
      </c>
      <c r="UW109" s="440"/>
      <c r="UX109" s="440"/>
      <c r="UZ109" s="440"/>
      <c r="VA109" s="440"/>
      <c r="VB109" s="440"/>
      <c r="VC109" s="440"/>
      <c r="VD109" s="110">
        <f t="shared" si="3053"/>
        <v>0</v>
      </c>
      <c r="VE109" s="440"/>
      <c r="VF109" s="440"/>
      <c r="VG109" s="440"/>
      <c r="VH109" s="440"/>
      <c r="VI109" s="440"/>
      <c r="VJ109" s="440"/>
      <c r="VK109" s="111">
        <f>VE109+VF109-VG109+VH109-VI109+VJ109</f>
        <v>0</v>
      </c>
      <c r="VL109" s="440"/>
      <c r="VM109" s="440"/>
      <c r="VO109" s="440"/>
      <c r="VP109" s="440"/>
      <c r="VQ109" s="440"/>
      <c r="VR109" s="440"/>
      <c r="VS109" s="110">
        <f t="shared" si="3054"/>
        <v>0</v>
      </c>
      <c r="VT109" s="440"/>
      <c r="VU109" s="440"/>
      <c r="VV109" s="440"/>
      <c r="VW109" s="440"/>
      <c r="VX109" s="440"/>
      <c r="VY109" s="440"/>
      <c r="VZ109" s="111">
        <f>VT109+VU109-VV109+VW109-VX109+VY109</f>
        <v>0</v>
      </c>
      <c r="WA109" s="440"/>
      <c r="WB109" s="440"/>
      <c r="WD109" s="440"/>
      <c r="WE109" s="440"/>
      <c r="WF109" s="440"/>
      <c r="WG109" s="440"/>
      <c r="WH109" s="110">
        <f t="shared" si="3055"/>
        <v>0</v>
      </c>
      <c r="WI109" s="440"/>
      <c r="WJ109" s="440"/>
      <c r="WK109" s="440"/>
      <c r="WL109" s="440"/>
      <c r="WM109" s="440"/>
      <c r="WN109" s="440"/>
      <c r="WO109" s="111">
        <f>WI109+WJ109-WK109+WL109-WM109+WN109</f>
        <v>0</v>
      </c>
      <c r="WP109" s="440"/>
      <c r="WQ109" s="440"/>
      <c r="WS109" s="440"/>
      <c r="WT109" s="440"/>
      <c r="WU109" s="440"/>
      <c r="WV109" s="440"/>
      <c r="WW109" s="110">
        <f t="shared" si="3056"/>
        <v>0</v>
      </c>
      <c r="WX109" s="440"/>
      <c r="WY109" s="440"/>
      <c r="WZ109" s="440"/>
      <c r="XA109" s="440"/>
      <c r="XB109" s="440"/>
      <c r="XC109" s="440"/>
      <c r="XD109" s="111">
        <f>WX109+WY109-WZ109+XA109-XB109+XC109</f>
        <v>0</v>
      </c>
      <c r="XE109" s="440"/>
      <c r="XF109" s="440"/>
      <c r="XH109" s="440"/>
      <c r="XI109" s="440"/>
      <c r="XJ109" s="440"/>
      <c r="XK109" s="440"/>
      <c r="XL109" s="110">
        <f t="shared" si="3057"/>
        <v>0</v>
      </c>
      <c r="XM109" s="440"/>
      <c r="XN109" s="440"/>
      <c r="XO109" s="440"/>
      <c r="XP109" s="440"/>
      <c r="XQ109" s="440"/>
      <c r="XR109" s="440"/>
      <c r="XS109" s="111">
        <f>XM109+XN109-XO109+XP109-XQ109+XR109</f>
        <v>0</v>
      </c>
      <c r="XT109" s="440"/>
      <c r="XU109" s="440"/>
      <c r="XW109" s="440"/>
      <c r="XX109" s="440"/>
      <c r="XY109" s="440"/>
      <c r="XZ109" s="440"/>
      <c r="YA109" s="110">
        <f t="shared" si="3058"/>
        <v>0</v>
      </c>
      <c r="YB109" s="440"/>
      <c r="YC109" s="440"/>
      <c r="YD109" s="440"/>
      <c r="YE109" s="440"/>
      <c r="YF109" s="440"/>
      <c r="YG109" s="440"/>
      <c r="YH109" s="111">
        <f>YB109+YC109-YD109+YE109-YF109+YG109</f>
        <v>0</v>
      </c>
      <c r="YI109" s="440"/>
      <c r="YJ109" s="440"/>
      <c r="YL109" s="440"/>
      <c r="YM109" s="440"/>
      <c r="YN109" s="440"/>
      <c r="YO109" s="440"/>
      <c r="YP109" s="110">
        <f t="shared" si="3059"/>
        <v>0</v>
      </c>
      <c r="YQ109" s="440"/>
      <c r="YR109" s="440"/>
      <c r="YS109" s="440"/>
      <c r="YT109" s="440"/>
      <c r="YU109" s="440"/>
      <c r="YV109" s="440"/>
      <c r="YW109" s="111">
        <f>YQ109+YR109-YS109+YT109-YU109+YV109</f>
        <v>0</v>
      </c>
      <c r="YX109" s="440"/>
      <c r="YY109" s="440"/>
      <c r="ZA109" s="440"/>
      <c r="ZB109" s="440"/>
      <c r="ZC109" s="440"/>
      <c r="ZD109" s="440"/>
      <c r="ZE109" s="110">
        <f t="shared" si="3060"/>
        <v>0</v>
      </c>
      <c r="ZF109" s="440"/>
      <c r="ZG109" s="440"/>
      <c r="ZH109" s="440"/>
      <c r="ZI109" s="440"/>
      <c r="ZJ109" s="440"/>
      <c r="ZK109" s="440"/>
      <c r="ZL109" s="111">
        <f>ZF109+ZG109-ZH109+ZI109-ZJ109+ZK109</f>
        <v>0</v>
      </c>
      <c r="ZM109" s="440"/>
      <c r="ZN109" s="440"/>
      <c r="ZP109" s="440"/>
      <c r="ZQ109" s="440"/>
      <c r="ZR109" s="440"/>
      <c r="ZS109" s="440"/>
      <c r="ZT109" s="110">
        <f t="shared" si="3061"/>
        <v>0</v>
      </c>
      <c r="ZU109" s="440"/>
      <c r="ZV109" s="440"/>
      <c r="ZW109" s="440"/>
      <c r="ZX109" s="440"/>
      <c r="ZY109" s="440"/>
      <c r="ZZ109" s="440"/>
      <c r="AAA109" s="111">
        <f>ZU109+ZV109-ZW109+ZX109-ZY109+ZZ109</f>
        <v>0</v>
      </c>
      <c r="AAB109" s="440"/>
      <c r="AAC109" s="440"/>
      <c r="AAE109" s="440"/>
      <c r="AAF109" s="440"/>
      <c r="AAG109" s="440"/>
      <c r="AAH109" s="440"/>
      <c r="AAI109" s="110">
        <f t="shared" si="3062"/>
        <v>0</v>
      </c>
      <c r="AAJ109" s="440"/>
      <c r="AAK109" s="440"/>
      <c r="AAL109" s="440"/>
      <c r="AAM109" s="440"/>
      <c r="AAN109" s="440"/>
      <c r="AAO109" s="440"/>
      <c r="AAP109" s="111">
        <f>AAJ109+AAK109-AAL109+AAM109-AAN109+AAO109</f>
        <v>0</v>
      </c>
      <c r="AAQ109" s="440"/>
      <c r="AAR109" s="440"/>
      <c r="AAT109" s="440"/>
      <c r="AAU109" s="440"/>
      <c r="AAV109" s="440"/>
      <c r="AAW109" s="440"/>
      <c r="AAX109" s="110">
        <f t="shared" si="3063"/>
        <v>0</v>
      </c>
      <c r="AAY109" s="440"/>
      <c r="AAZ109" s="440"/>
      <c r="ABA109" s="440"/>
      <c r="ABB109" s="440"/>
      <c r="ABC109" s="440"/>
      <c r="ABD109" s="440"/>
      <c r="ABE109" s="111">
        <f>AAY109+AAZ109-ABA109+ABB109-ABC109+ABD109</f>
        <v>0</v>
      </c>
      <c r="ABF109" s="440"/>
      <c r="ABG109" s="440"/>
      <c r="ABI109" s="440"/>
      <c r="ABJ109" s="440"/>
      <c r="ABK109" s="440"/>
      <c r="ABL109" s="440"/>
      <c r="ABM109" s="110">
        <f t="shared" si="3064"/>
        <v>0</v>
      </c>
      <c r="ABN109" s="440"/>
      <c r="ABO109" s="440"/>
      <c r="ABP109" s="440"/>
      <c r="ABQ109" s="440"/>
      <c r="ABR109" s="440"/>
      <c r="ABS109" s="440"/>
      <c r="ABT109" s="111">
        <f>ABN109+ABO109-ABP109+ABQ109-ABR109+ABS109</f>
        <v>0</v>
      </c>
      <c r="ABU109" s="440"/>
      <c r="ABV109" s="440"/>
      <c r="ABX109" s="440"/>
      <c r="ABY109" s="440"/>
      <c r="ABZ109" s="440"/>
      <c r="ACA109" s="440"/>
      <c r="ACB109" s="110">
        <f t="shared" si="3065"/>
        <v>0</v>
      </c>
      <c r="ACC109" s="440"/>
      <c r="ACD109" s="440"/>
      <c r="ACE109" s="440"/>
      <c r="ACF109" s="440"/>
      <c r="ACG109" s="440"/>
      <c r="ACH109" s="440"/>
      <c r="ACI109" s="111">
        <f>ACC109+ACD109-ACE109+ACF109-ACG109+ACH109</f>
        <v>0</v>
      </c>
      <c r="ACJ109" s="440"/>
      <c r="ACK109" s="440"/>
      <c r="ACM109" s="440"/>
      <c r="ACN109" s="440"/>
      <c r="ACO109" s="440"/>
      <c r="ACP109" s="440"/>
      <c r="ACQ109" s="110">
        <f t="shared" si="3066"/>
        <v>0</v>
      </c>
      <c r="ACR109" s="440"/>
      <c r="ACS109" s="440"/>
      <c r="ACT109" s="440"/>
      <c r="ACU109" s="440"/>
      <c r="ACV109" s="440"/>
      <c r="ACW109" s="440"/>
      <c r="ACX109" s="111">
        <f>ACR109+ACS109-ACT109+ACU109-ACV109+ACW109</f>
        <v>0</v>
      </c>
      <c r="ACY109" s="440"/>
      <c r="ACZ109" s="440"/>
      <c r="ADB109" s="440"/>
      <c r="ADC109" s="440"/>
      <c r="ADD109" s="440"/>
      <c r="ADE109" s="440"/>
      <c r="ADF109" s="110">
        <f t="shared" si="3067"/>
        <v>0</v>
      </c>
      <c r="ADG109" s="440"/>
      <c r="ADH109" s="440"/>
      <c r="ADI109" s="440"/>
      <c r="ADJ109" s="440"/>
      <c r="ADK109" s="440"/>
      <c r="ADL109" s="440"/>
      <c r="ADM109" s="111">
        <f>ADG109+ADH109-ADI109+ADJ109-ADK109+ADL109</f>
        <v>0</v>
      </c>
      <c r="ADN109" s="440"/>
      <c r="ADO109" s="440"/>
      <c r="ADQ109" s="440"/>
      <c r="ADR109" s="440"/>
      <c r="ADS109" s="440"/>
      <c r="ADT109" s="440"/>
      <c r="ADU109" s="110">
        <f t="shared" si="3068"/>
        <v>0</v>
      </c>
      <c r="ADV109" s="440"/>
      <c r="ADW109" s="440"/>
      <c r="ADX109" s="440"/>
      <c r="ADY109" s="440"/>
      <c r="ADZ109" s="440"/>
      <c r="AEA109" s="440"/>
      <c r="AEB109" s="111">
        <f>ADV109+ADW109-ADX109+ADY109-ADZ109+AEA109</f>
        <v>0</v>
      </c>
      <c r="AEC109" s="440"/>
      <c r="AED109" s="440"/>
      <c r="AEF109" s="440"/>
      <c r="AEG109" s="440"/>
      <c r="AEH109" s="440"/>
      <c r="AEI109" s="440"/>
      <c r="AEJ109" s="110">
        <f t="shared" si="3069"/>
        <v>0</v>
      </c>
      <c r="AEK109" s="440"/>
      <c r="AEL109" s="440"/>
      <c r="AEM109" s="440"/>
      <c r="AEN109" s="440"/>
      <c r="AEO109" s="440"/>
      <c r="AEP109" s="440"/>
      <c r="AEQ109" s="111">
        <f>AEK109+AEL109-AEM109+AEN109-AEO109+AEP109</f>
        <v>0</v>
      </c>
      <c r="AER109" s="440"/>
      <c r="AES109" s="440"/>
      <c r="AEU109" s="440"/>
      <c r="AEV109" s="440"/>
      <c r="AEW109" s="440"/>
      <c r="AEX109" s="440"/>
      <c r="AEY109" s="110">
        <f t="shared" si="3070"/>
        <v>0</v>
      </c>
      <c r="AEZ109" s="440"/>
      <c r="AFA109" s="440"/>
      <c r="AFB109" s="440"/>
      <c r="AFC109" s="440"/>
      <c r="AFD109" s="440"/>
      <c r="AFE109" s="440"/>
      <c r="AFF109" s="111">
        <f>AEZ109+AFA109-AFB109+AFC109-AFD109+AFE109</f>
        <v>0</v>
      </c>
      <c r="AFG109" s="440"/>
      <c r="AFH109" s="440"/>
      <c r="AFJ109" s="440"/>
      <c r="AFK109" s="440"/>
      <c r="AFL109" s="440"/>
      <c r="AFM109" s="440"/>
      <c r="AFN109" s="110">
        <f t="shared" si="3071"/>
        <v>0</v>
      </c>
      <c r="AFO109" s="440"/>
      <c r="AFP109" s="440"/>
      <c r="AFQ109" s="440"/>
      <c r="AFR109" s="440"/>
      <c r="AFS109" s="440"/>
      <c r="AFT109" s="440"/>
      <c r="AFU109" s="111">
        <f>AFO109+AFP109-AFQ109+AFR109-AFS109+AFT109</f>
        <v>0</v>
      </c>
      <c r="AFV109" s="440"/>
      <c r="AFW109" s="440"/>
      <c r="AFY109" s="440"/>
      <c r="AFZ109" s="440"/>
      <c r="AGA109" s="440"/>
      <c r="AGB109" s="440"/>
      <c r="AGC109" s="110">
        <f t="shared" si="3072"/>
        <v>0</v>
      </c>
      <c r="AGD109" s="440"/>
      <c r="AGE109" s="440"/>
      <c r="AGF109" s="440"/>
      <c r="AGG109" s="440"/>
      <c r="AGH109" s="440"/>
      <c r="AGI109" s="440"/>
      <c r="AGJ109" s="111">
        <f>AGD109+AGE109-AGF109+AGG109-AGH109+AGI109</f>
        <v>0</v>
      </c>
      <c r="AGK109" s="440"/>
      <c r="AGL109" s="440"/>
      <c r="AGN109" s="440"/>
      <c r="AGO109" s="440"/>
      <c r="AGP109" s="440"/>
      <c r="AGQ109" s="440"/>
      <c r="AGR109" s="110">
        <f t="shared" si="3073"/>
        <v>0</v>
      </c>
      <c r="AGS109" s="440"/>
      <c r="AGT109" s="440"/>
      <c r="AGU109" s="440"/>
      <c r="AGV109" s="440"/>
      <c r="AGW109" s="440"/>
      <c r="AGX109" s="440"/>
      <c r="AGY109" s="111">
        <f>AGS109+AGT109-AGU109+AGV109-AGW109+AGX109</f>
        <v>0</v>
      </c>
      <c r="AGZ109" s="440"/>
      <c r="AHA109" s="440"/>
      <c r="AHC109" s="440"/>
      <c r="AHD109" s="440"/>
      <c r="AHE109" s="440"/>
      <c r="AHF109" s="440"/>
      <c r="AHG109" s="110">
        <f t="shared" si="3074"/>
        <v>0</v>
      </c>
      <c r="AHH109" s="440"/>
      <c r="AHI109" s="440"/>
      <c r="AHJ109" s="440"/>
      <c r="AHK109" s="440"/>
      <c r="AHL109" s="440"/>
      <c r="AHM109" s="440"/>
      <c r="AHN109" s="111">
        <f>AHH109+AHI109-AHJ109+AHK109-AHL109+AHM109</f>
        <v>0</v>
      </c>
      <c r="AHO109" s="440"/>
      <c r="AHP109" s="440"/>
      <c r="AHR109" s="440"/>
      <c r="AHS109" s="440"/>
      <c r="AHT109" s="440"/>
      <c r="AHU109" s="440"/>
      <c r="AHV109" s="110">
        <f t="shared" si="3075"/>
        <v>0</v>
      </c>
      <c r="AHW109" s="440"/>
      <c r="AHX109" s="440"/>
      <c r="AHY109" s="440"/>
      <c r="AHZ109" s="440"/>
      <c r="AIA109" s="440"/>
      <c r="AIB109" s="440"/>
      <c r="AIC109" s="111">
        <f>AHW109+AHX109-AHY109+AHZ109-AIA109+AIB109</f>
        <v>0</v>
      </c>
      <c r="AID109" s="440"/>
      <c r="AIE109" s="440"/>
    </row>
    <row r="110" spans="1:915" x14ac:dyDescent="0.3">
      <c r="A110" s="33" t="s">
        <v>140</v>
      </c>
      <c r="B110" s="34" t="s">
        <v>141</v>
      </c>
      <c r="C110" s="439"/>
      <c r="D110" s="440"/>
      <c r="E110" s="440"/>
      <c r="F110" s="440"/>
      <c r="G110" s="110">
        <f t="shared" si="3015"/>
        <v>0</v>
      </c>
      <c r="H110" s="440"/>
      <c r="I110" s="440"/>
      <c r="J110" s="440"/>
      <c r="K110" s="440"/>
      <c r="L110" s="440"/>
      <c r="M110" s="440"/>
      <c r="N110" s="111">
        <f>H110+I110-J110+K110-L110+M110</f>
        <v>0</v>
      </c>
      <c r="O110" s="440"/>
      <c r="P110" s="440"/>
      <c r="Q110" s="440"/>
      <c r="R110" s="440"/>
      <c r="S110" s="440"/>
      <c r="T110" s="440"/>
      <c r="U110" s="110">
        <f t="shared" si="3016"/>
        <v>0</v>
      </c>
      <c r="V110" s="440"/>
      <c r="W110" s="440"/>
      <c r="X110" s="440"/>
      <c r="Y110" s="440"/>
      <c r="Z110" s="440"/>
      <c r="AA110" s="440"/>
      <c r="AB110" s="111">
        <f>V110+W110-X110+Y110-Z110+AA110</f>
        <v>0</v>
      </c>
      <c r="AC110" s="440"/>
      <c r="AD110" s="440"/>
      <c r="AF110" s="440"/>
      <c r="AG110" s="440"/>
      <c r="AH110" s="440"/>
      <c r="AI110" s="440"/>
      <c r="AJ110" s="110">
        <f t="shared" si="3017"/>
        <v>0</v>
      </c>
      <c r="AK110" s="440"/>
      <c r="AL110" s="440"/>
      <c r="AM110" s="440"/>
      <c r="AN110" s="440"/>
      <c r="AO110" s="440"/>
      <c r="AP110" s="440"/>
      <c r="AQ110" s="111">
        <f>AK110+AL110-AM110+AN110-AO110+AP110</f>
        <v>0</v>
      </c>
      <c r="AR110" s="440"/>
      <c r="AS110" s="440"/>
      <c r="AU110" s="440"/>
      <c r="AV110" s="440"/>
      <c r="AW110" s="440"/>
      <c r="AX110" s="440"/>
      <c r="AY110" s="110">
        <f t="shared" si="3018"/>
        <v>0</v>
      </c>
      <c r="AZ110" s="440"/>
      <c r="BA110" s="440"/>
      <c r="BB110" s="440"/>
      <c r="BC110" s="440"/>
      <c r="BD110" s="440"/>
      <c r="BE110" s="440"/>
      <c r="BF110" s="111">
        <f>AZ110+BA110-BB110+BC110-BD110+BE110</f>
        <v>0</v>
      </c>
      <c r="BG110" s="440"/>
      <c r="BH110" s="440"/>
      <c r="BJ110" s="440"/>
      <c r="BK110" s="440"/>
      <c r="BL110" s="440"/>
      <c r="BM110" s="440"/>
      <c r="BN110" s="110">
        <f t="shared" si="3019"/>
        <v>0</v>
      </c>
      <c r="BO110" s="440"/>
      <c r="BP110" s="440"/>
      <c r="BQ110" s="440"/>
      <c r="BR110" s="440"/>
      <c r="BS110" s="440"/>
      <c r="BT110" s="440"/>
      <c r="BU110" s="111">
        <f>BO110+BP110-BQ110+BR110-BS110+BT110</f>
        <v>0</v>
      </c>
      <c r="BV110" s="440"/>
      <c r="BW110" s="440"/>
      <c r="BY110" s="440"/>
      <c r="BZ110" s="440"/>
      <c r="CA110" s="440"/>
      <c r="CB110" s="440"/>
      <c r="CC110" s="110">
        <f t="shared" si="3020"/>
        <v>0</v>
      </c>
      <c r="CD110" s="440"/>
      <c r="CE110" s="440"/>
      <c r="CF110" s="440"/>
      <c r="CG110" s="440"/>
      <c r="CH110" s="440"/>
      <c r="CI110" s="440"/>
      <c r="CJ110" s="111">
        <f>CD110+CE110-CF110+CG110-CH110+CI110</f>
        <v>0</v>
      </c>
      <c r="CK110" s="440"/>
      <c r="CL110" s="440"/>
      <c r="CN110" s="440"/>
      <c r="CO110" s="440"/>
      <c r="CP110" s="440"/>
      <c r="CQ110" s="440"/>
      <c r="CR110" s="110">
        <f t="shared" si="3021"/>
        <v>0</v>
      </c>
      <c r="CS110" s="440"/>
      <c r="CT110" s="440"/>
      <c r="CU110" s="440"/>
      <c r="CV110" s="440"/>
      <c r="CW110" s="440"/>
      <c r="CX110" s="440"/>
      <c r="CY110" s="111">
        <f>CS110+CT110-CU110+CV110-CW110+CX110</f>
        <v>0</v>
      </c>
      <c r="CZ110" s="440"/>
      <c r="DA110" s="440"/>
      <c r="DC110" s="440"/>
      <c r="DD110" s="440"/>
      <c r="DE110" s="440"/>
      <c r="DF110" s="440"/>
      <c r="DG110" s="110">
        <f t="shared" si="3022"/>
        <v>0</v>
      </c>
      <c r="DH110" s="440"/>
      <c r="DI110" s="440"/>
      <c r="DJ110" s="440"/>
      <c r="DK110" s="440"/>
      <c r="DL110" s="440"/>
      <c r="DM110" s="440"/>
      <c r="DN110" s="111">
        <f>DH110+DI110-DJ110+DK110-DL110+DM110</f>
        <v>0</v>
      </c>
      <c r="DO110" s="440"/>
      <c r="DP110" s="440"/>
      <c r="DR110" s="440"/>
      <c r="DS110" s="440"/>
      <c r="DT110" s="440"/>
      <c r="DU110" s="440"/>
      <c r="DV110" s="110">
        <f t="shared" si="3023"/>
        <v>0</v>
      </c>
      <c r="DW110" s="440"/>
      <c r="DX110" s="440"/>
      <c r="DY110" s="440"/>
      <c r="DZ110" s="440"/>
      <c r="EA110" s="440"/>
      <c r="EB110" s="440"/>
      <c r="EC110" s="111">
        <f>DW110+DX110-DY110+DZ110-EA110+EB110</f>
        <v>0</v>
      </c>
      <c r="ED110" s="440"/>
      <c r="EE110" s="440"/>
      <c r="EG110" s="440"/>
      <c r="EH110" s="440"/>
      <c r="EI110" s="440"/>
      <c r="EJ110" s="440"/>
      <c r="EK110" s="110">
        <f t="shared" si="3024"/>
        <v>0</v>
      </c>
      <c r="EL110" s="440"/>
      <c r="EM110" s="440"/>
      <c r="EN110" s="440"/>
      <c r="EO110" s="440"/>
      <c r="EP110" s="440"/>
      <c r="EQ110" s="440"/>
      <c r="ER110" s="111">
        <f>EL110+EM110-EN110+EO110-EP110+EQ110</f>
        <v>0</v>
      </c>
      <c r="ES110" s="440"/>
      <c r="ET110" s="440"/>
      <c r="EV110" s="440"/>
      <c r="EW110" s="440"/>
      <c r="EX110" s="440"/>
      <c r="EY110" s="440"/>
      <c r="EZ110" s="110">
        <f t="shared" si="3025"/>
        <v>0</v>
      </c>
      <c r="FA110" s="440"/>
      <c r="FB110" s="440"/>
      <c r="FC110" s="440"/>
      <c r="FD110" s="440"/>
      <c r="FE110" s="440"/>
      <c r="FF110" s="440"/>
      <c r="FG110" s="111">
        <f>FA110+FB110-FC110+FD110-FE110+FF110</f>
        <v>0</v>
      </c>
      <c r="FH110" s="440"/>
      <c r="FI110" s="440"/>
      <c r="FK110" s="440"/>
      <c r="FL110" s="440"/>
      <c r="FM110" s="440"/>
      <c r="FN110" s="440"/>
      <c r="FO110" s="110">
        <f t="shared" si="3026"/>
        <v>0</v>
      </c>
      <c r="FP110" s="440"/>
      <c r="FQ110" s="440"/>
      <c r="FR110" s="440"/>
      <c r="FS110" s="440"/>
      <c r="FT110" s="440"/>
      <c r="FU110" s="440"/>
      <c r="FV110" s="111">
        <f>FP110+FQ110-FR110+FS110-FT110+FU110</f>
        <v>0</v>
      </c>
      <c r="FW110" s="440"/>
      <c r="FX110" s="440"/>
      <c r="FZ110" s="440"/>
      <c r="GA110" s="440"/>
      <c r="GB110" s="440"/>
      <c r="GC110" s="440"/>
      <c r="GD110" s="110">
        <f t="shared" si="3027"/>
        <v>0</v>
      </c>
      <c r="GE110" s="440"/>
      <c r="GF110" s="440"/>
      <c r="GG110" s="440"/>
      <c r="GH110" s="440"/>
      <c r="GI110" s="440"/>
      <c r="GJ110" s="440"/>
      <c r="GK110" s="111">
        <f>GE110+GF110-GG110+GH110-GI110+GJ110</f>
        <v>0</v>
      </c>
      <c r="GL110" s="440"/>
      <c r="GM110" s="440"/>
      <c r="GO110" s="440"/>
      <c r="GP110" s="440"/>
      <c r="GQ110" s="440"/>
      <c r="GR110" s="440"/>
      <c r="GS110" s="110">
        <f t="shared" si="3028"/>
        <v>0</v>
      </c>
      <c r="GT110" s="440"/>
      <c r="GU110" s="440"/>
      <c r="GV110" s="440"/>
      <c r="GW110" s="440"/>
      <c r="GX110" s="440"/>
      <c r="GY110" s="440"/>
      <c r="GZ110" s="111">
        <f>GT110+GU110-GV110+GW110-GX110+GY110</f>
        <v>0</v>
      </c>
      <c r="HA110" s="440"/>
      <c r="HB110" s="440"/>
      <c r="HD110" s="440"/>
      <c r="HE110" s="440"/>
      <c r="HF110" s="440"/>
      <c r="HG110" s="440"/>
      <c r="HH110" s="110">
        <f t="shared" si="3029"/>
        <v>0</v>
      </c>
      <c r="HI110" s="440"/>
      <c r="HJ110" s="440"/>
      <c r="HK110" s="440"/>
      <c r="HL110" s="440"/>
      <c r="HM110" s="440"/>
      <c r="HN110" s="440"/>
      <c r="HO110" s="111">
        <f>HI110+HJ110-HK110+HL110-HM110+HN110</f>
        <v>0</v>
      </c>
      <c r="HP110" s="440"/>
      <c r="HQ110" s="440"/>
      <c r="HS110" s="440"/>
      <c r="HT110" s="440"/>
      <c r="HU110" s="440"/>
      <c r="HV110" s="440"/>
      <c r="HW110" s="110">
        <f t="shared" si="3030"/>
        <v>0</v>
      </c>
      <c r="HX110" s="440"/>
      <c r="HY110" s="440"/>
      <c r="HZ110" s="440"/>
      <c r="IA110" s="440"/>
      <c r="IB110" s="440"/>
      <c r="IC110" s="440"/>
      <c r="ID110" s="111">
        <f>HX110+HY110-HZ110+IA110-IB110+IC110</f>
        <v>0</v>
      </c>
      <c r="IE110" s="440"/>
      <c r="IF110" s="440"/>
      <c r="IH110" s="440"/>
      <c r="II110" s="440"/>
      <c r="IJ110" s="440"/>
      <c r="IK110" s="440"/>
      <c r="IL110" s="110">
        <f t="shared" si="3031"/>
        <v>0</v>
      </c>
      <c r="IM110" s="440"/>
      <c r="IN110" s="440"/>
      <c r="IO110" s="440"/>
      <c r="IP110" s="440"/>
      <c r="IQ110" s="440"/>
      <c r="IR110" s="440"/>
      <c r="IS110" s="111">
        <f>IM110+IN110-IO110+IP110-IQ110+IR110</f>
        <v>0</v>
      </c>
      <c r="IT110" s="440"/>
      <c r="IU110" s="440"/>
      <c r="IW110" s="440"/>
      <c r="IX110" s="440"/>
      <c r="IY110" s="440"/>
      <c r="IZ110" s="440"/>
      <c r="JA110" s="110">
        <f t="shared" si="3032"/>
        <v>0</v>
      </c>
      <c r="JB110" s="440"/>
      <c r="JC110" s="440"/>
      <c r="JD110" s="440"/>
      <c r="JE110" s="440"/>
      <c r="JF110" s="440"/>
      <c r="JG110" s="440"/>
      <c r="JH110" s="111">
        <f>JB110+JC110-JD110+JE110-JF110+JG110</f>
        <v>0</v>
      </c>
      <c r="JI110" s="440"/>
      <c r="JJ110" s="440"/>
      <c r="JL110" s="440"/>
      <c r="JM110" s="440"/>
      <c r="JN110" s="440"/>
      <c r="JO110" s="440"/>
      <c r="JP110" s="110">
        <f t="shared" si="3033"/>
        <v>0</v>
      </c>
      <c r="JQ110" s="440"/>
      <c r="JR110" s="440"/>
      <c r="JS110" s="440"/>
      <c r="JT110" s="440"/>
      <c r="JU110" s="440"/>
      <c r="JV110" s="440"/>
      <c r="JW110" s="111">
        <f>JQ110+JR110-JS110+JT110-JU110+JV110</f>
        <v>0</v>
      </c>
      <c r="JX110" s="440"/>
      <c r="JY110" s="440"/>
      <c r="KA110" s="440"/>
      <c r="KB110" s="440"/>
      <c r="KC110" s="440"/>
      <c r="KD110" s="440"/>
      <c r="KE110" s="110">
        <f t="shared" si="3034"/>
        <v>0</v>
      </c>
      <c r="KF110" s="440"/>
      <c r="KG110" s="440"/>
      <c r="KH110" s="440"/>
      <c r="KI110" s="440"/>
      <c r="KJ110" s="440"/>
      <c r="KK110" s="440"/>
      <c r="KL110" s="111">
        <f>KF110+KG110-KH110+KI110-KJ110+KK110</f>
        <v>0</v>
      </c>
      <c r="KM110" s="440"/>
      <c r="KN110" s="440"/>
      <c r="KP110" s="440"/>
      <c r="KQ110" s="440"/>
      <c r="KR110" s="440"/>
      <c r="KS110" s="440"/>
      <c r="KT110" s="110">
        <f t="shared" si="3035"/>
        <v>0</v>
      </c>
      <c r="KU110" s="440"/>
      <c r="KV110" s="440"/>
      <c r="KW110" s="440"/>
      <c r="KX110" s="440"/>
      <c r="KY110" s="440"/>
      <c r="KZ110" s="440"/>
      <c r="LA110" s="111">
        <f>KU110+KV110-KW110+KX110-KY110+KZ110</f>
        <v>0</v>
      </c>
      <c r="LB110" s="440"/>
      <c r="LC110" s="440"/>
      <c r="LE110" s="440"/>
      <c r="LF110" s="440"/>
      <c r="LG110" s="440"/>
      <c r="LH110" s="440"/>
      <c r="LI110" s="110">
        <f t="shared" si="3036"/>
        <v>0</v>
      </c>
      <c r="LJ110" s="440"/>
      <c r="LK110" s="440"/>
      <c r="LL110" s="440"/>
      <c r="LM110" s="440"/>
      <c r="LN110" s="440"/>
      <c r="LO110" s="440"/>
      <c r="LP110" s="111">
        <f>LJ110+LK110-LL110+LM110-LN110+LO110</f>
        <v>0</v>
      </c>
      <c r="LQ110" s="440"/>
      <c r="LR110" s="440"/>
      <c r="LT110" s="440"/>
      <c r="LU110" s="440"/>
      <c r="LV110" s="440"/>
      <c r="LW110" s="440"/>
      <c r="LX110" s="110">
        <f t="shared" si="3037"/>
        <v>0</v>
      </c>
      <c r="LY110" s="440"/>
      <c r="LZ110" s="440"/>
      <c r="MA110" s="440"/>
      <c r="MB110" s="440"/>
      <c r="MC110" s="440"/>
      <c r="MD110" s="440"/>
      <c r="ME110" s="111">
        <f>LY110+LZ110-MA110+MB110-MC110+MD110</f>
        <v>0</v>
      </c>
      <c r="MF110" s="440"/>
      <c r="MG110" s="440"/>
      <c r="MI110" s="440"/>
      <c r="MJ110" s="440"/>
      <c r="MK110" s="440"/>
      <c r="ML110" s="440"/>
      <c r="MM110" s="110">
        <f t="shared" si="3038"/>
        <v>0</v>
      </c>
      <c r="MN110" s="440"/>
      <c r="MO110" s="440"/>
      <c r="MP110" s="440"/>
      <c r="MQ110" s="440"/>
      <c r="MR110" s="440"/>
      <c r="MS110" s="440"/>
      <c r="MT110" s="111">
        <f>MN110+MO110-MP110+MQ110-MR110+MS110</f>
        <v>0</v>
      </c>
      <c r="MU110" s="440"/>
      <c r="MV110" s="440"/>
      <c r="MX110" s="440"/>
      <c r="MY110" s="440"/>
      <c r="MZ110" s="440"/>
      <c r="NA110" s="440"/>
      <c r="NB110" s="110">
        <f t="shared" si="3039"/>
        <v>0</v>
      </c>
      <c r="NC110" s="440"/>
      <c r="ND110" s="440"/>
      <c r="NE110" s="440"/>
      <c r="NF110" s="440"/>
      <c r="NG110" s="440"/>
      <c r="NH110" s="440"/>
      <c r="NI110" s="111">
        <f>NC110+ND110-NE110+NF110-NG110+NH110</f>
        <v>0</v>
      </c>
      <c r="NJ110" s="440"/>
      <c r="NK110" s="440"/>
      <c r="NM110" s="440"/>
      <c r="NN110" s="440"/>
      <c r="NO110" s="440"/>
      <c r="NP110" s="440"/>
      <c r="NQ110" s="110">
        <f t="shared" si="3040"/>
        <v>0</v>
      </c>
      <c r="NR110" s="440"/>
      <c r="NS110" s="440"/>
      <c r="NT110" s="440"/>
      <c r="NU110" s="440"/>
      <c r="NV110" s="440"/>
      <c r="NW110" s="440"/>
      <c r="NX110" s="111">
        <f>NR110+NS110-NT110+NU110-NV110+NW110</f>
        <v>0</v>
      </c>
      <c r="NY110" s="440"/>
      <c r="NZ110" s="440"/>
      <c r="OB110" s="440"/>
      <c r="OC110" s="440"/>
      <c r="OD110" s="440"/>
      <c r="OE110" s="440"/>
      <c r="OF110" s="110">
        <f t="shared" si="3041"/>
        <v>0</v>
      </c>
      <c r="OG110" s="440"/>
      <c r="OH110" s="440"/>
      <c r="OI110" s="440"/>
      <c r="OJ110" s="440"/>
      <c r="OK110" s="440"/>
      <c r="OL110" s="440"/>
      <c r="OM110" s="111">
        <f>OG110+OH110-OI110+OJ110-OK110+OL110</f>
        <v>0</v>
      </c>
      <c r="ON110" s="440"/>
      <c r="OO110" s="440"/>
      <c r="OQ110" s="440"/>
      <c r="OR110" s="440"/>
      <c r="OS110" s="440"/>
      <c r="OT110" s="440"/>
      <c r="OU110" s="110">
        <f t="shared" si="3042"/>
        <v>0</v>
      </c>
      <c r="OV110" s="440"/>
      <c r="OW110" s="440"/>
      <c r="OX110" s="440"/>
      <c r="OY110" s="440"/>
      <c r="OZ110" s="440"/>
      <c r="PA110" s="440"/>
      <c r="PB110" s="111">
        <f>OV110+OW110-OX110+OY110-OZ110+PA110</f>
        <v>0</v>
      </c>
      <c r="PC110" s="440"/>
      <c r="PD110" s="440"/>
      <c r="PF110" s="440"/>
      <c r="PG110" s="440"/>
      <c r="PH110" s="440"/>
      <c r="PI110" s="440"/>
      <c r="PJ110" s="110">
        <f t="shared" si="3043"/>
        <v>0</v>
      </c>
      <c r="PK110" s="440"/>
      <c r="PL110" s="440"/>
      <c r="PM110" s="440"/>
      <c r="PN110" s="440"/>
      <c r="PO110" s="440"/>
      <c r="PP110" s="440"/>
      <c r="PQ110" s="111">
        <f>PK110+PL110-PM110+PN110-PO110+PP110</f>
        <v>0</v>
      </c>
      <c r="PR110" s="440"/>
      <c r="PS110" s="440"/>
      <c r="PU110" s="440"/>
      <c r="PV110" s="440"/>
      <c r="PW110" s="440"/>
      <c r="PX110" s="440"/>
      <c r="PY110" s="110">
        <f t="shared" si="3044"/>
        <v>0</v>
      </c>
      <c r="PZ110" s="440"/>
      <c r="QA110" s="440"/>
      <c r="QB110" s="440"/>
      <c r="QC110" s="440"/>
      <c r="QD110" s="440"/>
      <c r="QE110" s="440"/>
      <c r="QF110" s="111">
        <f>PZ110+QA110-QB110+QC110-QD110+QE110</f>
        <v>0</v>
      </c>
      <c r="QG110" s="440"/>
      <c r="QH110" s="440"/>
      <c r="QJ110" s="440"/>
      <c r="QK110" s="440"/>
      <c r="QL110" s="440"/>
      <c r="QM110" s="440"/>
      <c r="QN110" s="110">
        <f t="shared" si="3045"/>
        <v>0</v>
      </c>
      <c r="QO110" s="440"/>
      <c r="QP110" s="440"/>
      <c r="QQ110" s="440"/>
      <c r="QR110" s="440"/>
      <c r="QS110" s="440"/>
      <c r="QT110" s="440"/>
      <c r="QU110" s="111">
        <f>QO110+QP110-QQ110+QR110-QS110+QT110</f>
        <v>0</v>
      </c>
      <c r="QV110" s="440"/>
      <c r="QW110" s="440"/>
      <c r="QY110" s="440"/>
      <c r="QZ110" s="440"/>
      <c r="RA110" s="440"/>
      <c r="RB110" s="440"/>
      <c r="RC110" s="110">
        <f t="shared" si="3046"/>
        <v>0</v>
      </c>
      <c r="RD110" s="440"/>
      <c r="RE110" s="440"/>
      <c r="RF110" s="440"/>
      <c r="RG110" s="440"/>
      <c r="RH110" s="440"/>
      <c r="RI110" s="440"/>
      <c r="RJ110" s="111">
        <f>RD110+RE110-RF110+RG110-RH110+RI110</f>
        <v>0</v>
      </c>
      <c r="RK110" s="440"/>
      <c r="RL110" s="440"/>
      <c r="RN110" s="440"/>
      <c r="RO110" s="440"/>
      <c r="RP110" s="440"/>
      <c r="RQ110" s="440"/>
      <c r="RR110" s="110">
        <f t="shared" si="3047"/>
        <v>0</v>
      </c>
      <c r="RS110" s="440"/>
      <c r="RT110" s="440"/>
      <c r="RU110" s="440"/>
      <c r="RV110" s="440"/>
      <c r="RW110" s="440"/>
      <c r="RX110" s="440"/>
      <c r="RY110" s="111">
        <f>RS110+RT110-RU110+RV110-RW110+RX110</f>
        <v>0</v>
      </c>
      <c r="RZ110" s="440"/>
      <c r="SA110" s="440"/>
      <c r="SC110" s="440"/>
      <c r="SD110" s="440"/>
      <c r="SE110" s="440"/>
      <c r="SF110" s="440"/>
      <c r="SG110" s="110">
        <f t="shared" si="3048"/>
        <v>0</v>
      </c>
      <c r="SH110" s="440"/>
      <c r="SI110" s="440"/>
      <c r="SJ110" s="440"/>
      <c r="SK110" s="440"/>
      <c r="SL110" s="440"/>
      <c r="SM110" s="440"/>
      <c r="SN110" s="111">
        <f>SH110+SI110-SJ110+SK110-SL110+SM110</f>
        <v>0</v>
      </c>
      <c r="SO110" s="440"/>
      <c r="SP110" s="440"/>
      <c r="SR110" s="440"/>
      <c r="SS110" s="440"/>
      <c r="ST110" s="440"/>
      <c r="SU110" s="440"/>
      <c r="SV110" s="110">
        <f t="shared" si="3049"/>
        <v>0</v>
      </c>
      <c r="SW110" s="440"/>
      <c r="SX110" s="440"/>
      <c r="SY110" s="440"/>
      <c r="SZ110" s="440"/>
      <c r="TA110" s="440"/>
      <c r="TB110" s="440"/>
      <c r="TC110" s="111">
        <f>SW110+SX110-SY110+SZ110-TA110+TB110</f>
        <v>0</v>
      </c>
      <c r="TD110" s="440"/>
      <c r="TE110" s="440"/>
      <c r="TG110" s="440"/>
      <c r="TH110" s="440"/>
      <c r="TI110" s="440"/>
      <c r="TJ110" s="440"/>
      <c r="TK110" s="110">
        <f t="shared" si="3050"/>
        <v>0</v>
      </c>
      <c r="TL110" s="440"/>
      <c r="TM110" s="440"/>
      <c r="TN110" s="440"/>
      <c r="TO110" s="440"/>
      <c r="TP110" s="440"/>
      <c r="TQ110" s="440"/>
      <c r="TR110" s="111">
        <f>TL110+TM110-TN110+TO110-TP110+TQ110</f>
        <v>0</v>
      </c>
      <c r="TS110" s="440"/>
      <c r="TT110" s="440"/>
      <c r="TV110" s="440"/>
      <c r="TW110" s="440"/>
      <c r="TX110" s="440"/>
      <c r="TY110" s="440"/>
      <c r="TZ110" s="110">
        <f t="shared" si="3051"/>
        <v>0</v>
      </c>
      <c r="UA110" s="440"/>
      <c r="UB110" s="440"/>
      <c r="UC110" s="440"/>
      <c r="UD110" s="440"/>
      <c r="UE110" s="440"/>
      <c r="UF110" s="440"/>
      <c r="UG110" s="111">
        <f>UA110+UB110-UC110+UD110-UE110+UF110</f>
        <v>0</v>
      </c>
      <c r="UH110" s="440"/>
      <c r="UI110" s="440"/>
      <c r="UK110" s="440"/>
      <c r="UL110" s="440"/>
      <c r="UM110" s="440"/>
      <c r="UN110" s="440"/>
      <c r="UO110" s="110">
        <f t="shared" si="3052"/>
        <v>0</v>
      </c>
      <c r="UP110" s="440"/>
      <c r="UQ110" s="440"/>
      <c r="UR110" s="440"/>
      <c r="US110" s="440"/>
      <c r="UT110" s="440"/>
      <c r="UU110" s="440"/>
      <c r="UV110" s="111">
        <f>UP110+UQ110-UR110+US110-UT110+UU110</f>
        <v>0</v>
      </c>
      <c r="UW110" s="440"/>
      <c r="UX110" s="440"/>
      <c r="UZ110" s="440"/>
      <c r="VA110" s="440"/>
      <c r="VB110" s="440"/>
      <c r="VC110" s="440"/>
      <c r="VD110" s="110">
        <f t="shared" si="3053"/>
        <v>0</v>
      </c>
      <c r="VE110" s="440"/>
      <c r="VF110" s="440"/>
      <c r="VG110" s="440"/>
      <c r="VH110" s="440"/>
      <c r="VI110" s="440"/>
      <c r="VJ110" s="440"/>
      <c r="VK110" s="111">
        <f>VE110+VF110-VG110+VH110-VI110+VJ110</f>
        <v>0</v>
      </c>
      <c r="VL110" s="440"/>
      <c r="VM110" s="440"/>
      <c r="VO110" s="440"/>
      <c r="VP110" s="440"/>
      <c r="VQ110" s="440"/>
      <c r="VR110" s="440"/>
      <c r="VS110" s="110">
        <f t="shared" si="3054"/>
        <v>0</v>
      </c>
      <c r="VT110" s="440"/>
      <c r="VU110" s="440"/>
      <c r="VV110" s="440"/>
      <c r="VW110" s="440"/>
      <c r="VX110" s="440"/>
      <c r="VY110" s="440"/>
      <c r="VZ110" s="111">
        <f>VT110+VU110-VV110+VW110-VX110+VY110</f>
        <v>0</v>
      </c>
      <c r="WA110" s="440"/>
      <c r="WB110" s="440"/>
      <c r="WD110" s="440"/>
      <c r="WE110" s="440"/>
      <c r="WF110" s="440"/>
      <c r="WG110" s="440"/>
      <c r="WH110" s="110">
        <f t="shared" si="3055"/>
        <v>0</v>
      </c>
      <c r="WI110" s="440"/>
      <c r="WJ110" s="440"/>
      <c r="WK110" s="440"/>
      <c r="WL110" s="440"/>
      <c r="WM110" s="440"/>
      <c r="WN110" s="440"/>
      <c r="WO110" s="111">
        <f>WI110+WJ110-WK110+WL110-WM110+WN110</f>
        <v>0</v>
      </c>
      <c r="WP110" s="440"/>
      <c r="WQ110" s="440"/>
      <c r="WS110" s="440"/>
      <c r="WT110" s="440"/>
      <c r="WU110" s="440"/>
      <c r="WV110" s="440"/>
      <c r="WW110" s="110">
        <f t="shared" si="3056"/>
        <v>0</v>
      </c>
      <c r="WX110" s="440"/>
      <c r="WY110" s="440"/>
      <c r="WZ110" s="440"/>
      <c r="XA110" s="440"/>
      <c r="XB110" s="440"/>
      <c r="XC110" s="440"/>
      <c r="XD110" s="111">
        <f>WX110+WY110-WZ110+XA110-XB110+XC110</f>
        <v>0</v>
      </c>
      <c r="XE110" s="440"/>
      <c r="XF110" s="440"/>
      <c r="XH110" s="440"/>
      <c r="XI110" s="440"/>
      <c r="XJ110" s="440"/>
      <c r="XK110" s="440"/>
      <c r="XL110" s="110">
        <f t="shared" si="3057"/>
        <v>0</v>
      </c>
      <c r="XM110" s="440"/>
      <c r="XN110" s="440"/>
      <c r="XO110" s="440"/>
      <c r="XP110" s="440"/>
      <c r="XQ110" s="440"/>
      <c r="XR110" s="440"/>
      <c r="XS110" s="111">
        <f>XM110+XN110-XO110+XP110-XQ110+XR110</f>
        <v>0</v>
      </c>
      <c r="XT110" s="440"/>
      <c r="XU110" s="440"/>
      <c r="XW110" s="440"/>
      <c r="XX110" s="440"/>
      <c r="XY110" s="440"/>
      <c r="XZ110" s="440"/>
      <c r="YA110" s="110">
        <f t="shared" si="3058"/>
        <v>0</v>
      </c>
      <c r="YB110" s="440"/>
      <c r="YC110" s="440"/>
      <c r="YD110" s="440"/>
      <c r="YE110" s="440"/>
      <c r="YF110" s="440"/>
      <c r="YG110" s="440"/>
      <c r="YH110" s="111">
        <f>YB110+YC110-YD110+YE110-YF110+YG110</f>
        <v>0</v>
      </c>
      <c r="YI110" s="440"/>
      <c r="YJ110" s="440"/>
      <c r="YL110" s="440"/>
      <c r="YM110" s="440"/>
      <c r="YN110" s="440"/>
      <c r="YO110" s="440"/>
      <c r="YP110" s="110">
        <f t="shared" si="3059"/>
        <v>0</v>
      </c>
      <c r="YQ110" s="440"/>
      <c r="YR110" s="440"/>
      <c r="YS110" s="440"/>
      <c r="YT110" s="440"/>
      <c r="YU110" s="440"/>
      <c r="YV110" s="440"/>
      <c r="YW110" s="111">
        <f>YQ110+YR110-YS110+YT110-YU110+YV110</f>
        <v>0</v>
      </c>
      <c r="YX110" s="440"/>
      <c r="YY110" s="440"/>
      <c r="ZA110" s="440"/>
      <c r="ZB110" s="440"/>
      <c r="ZC110" s="440"/>
      <c r="ZD110" s="440"/>
      <c r="ZE110" s="110">
        <f t="shared" si="3060"/>
        <v>0</v>
      </c>
      <c r="ZF110" s="440"/>
      <c r="ZG110" s="440"/>
      <c r="ZH110" s="440"/>
      <c r="ZI110" s="440"/>
      <c r="ZJ110" s="440"/>
      <c r="ZK110" s="440"/>
      <c r="ZL110" s="111">
        <f>ZF110+ZG110-ZH110+ZI110-ZJ110+ZK110</f>
        <v>0</v>
      </c>
      <c r="ZM110" s="440"/>
      <c r="ZN110" s="440"/>
      <c r="ZP110" s="440"/>
      <c r="ZQ110" s="440"/>
      <c r="ZR110" s="440"/>
      <c r="ZS110" s="440"/>
      <c r="ZT110" s="110">
        <f t="shared" si="3061"/>
        <v>0</v>
      </c>
      <c r="ZU110" s="440"/>
      <c r="ZV110" s="440"/>
      <c r="ZW110" s="440"/>
      <c r="ZX110" s="440"/>
      <c r="ZY110" s="440"/>
      <c r="ZZ110" s="440"/>
      <c r="AAA110" s="111">
        <f>ZU110+ZV110-ZW110+ZX110-ZY110+ZZ110</f>
        <v>0</v>
      </c>
      <c r="AAB110" s="440"/>
      <c r="AAC110" s="440"/>
      <c r="AAE110" s="440"/>
      <c r="AAF110" s="440"/>
      <c r="AAG110" s="440"/>
      <c r="AAH110" s="440"/>
      <c r="AAI110" s="110">
        <f t="shared" si="3062"/>
        <v>0</v>
      </c>
      <c r="AAJ110" s="440"/>
      <c r="AAK110" s="440"/>
      <c r="AAL110" s="440"/>
      <c r="AAM110" s="440"/>
      <c r="AAN110" s="440"/>
      <c r="AAO110" s="440"/>
      <c r="AAP110" s="111">
        <f>AAJ110+AAK110-AAL110+AAM110-AAN110+AAO110</f>
        <v>0</v>
      </c>
      <c r="AAQ110" s="440"/>
      <c r="AAR110" s="440"/>
      <c r="AAT110" s="440"/>
      <c r="AAU110" s="440"/>
      <c r="AAV110" s="440"/>
      <c r="AAW110" s="440"/>
      <c r="AAX110" s="110">
        <f t="shared" si="3063"/>
        <v>0</v>
      </c>
      <c r="AAY110" s="440"/>
      <c r="AAZ110" s="440"/>
      <c r="ABA110" s="440"/>
      <c r="ABB110" s="440"/>
      <c r="ABC110" s="440"/>
      <c r="ABD110" s="440"/>
      <c r="ABE110" s="111">
        <f>AAY110+AAZ110-ABA110+ABB110-ABC110+ABD110</f>
        <v>0</v>
      </c>
      <c r="ABF110" s="440"/>
      <c r="ABG110" s="440"/>
      <c r="ABI110" s="440"/>
      <c r="ABJ110" s="440"/>
      <c r="ABK110" s="440"/>
      <c r="ABL110" s="440"/>
      <c r="ABM110" s="110">
        <f t="shared" si="3064"/>
        <v>0</v>
      </c>
      <c r="ABN110" s="440"/>
      <c r="ABO110" s="440"/>
      <c r="ABP110" s="440"/>
      <c r="ABQ110" s="440"/>
      <c r="ABR110" s="440"/>
      <c r="ABS110" s="440"/>
      <c r="ABT110" s="111">
        <f>ABN110+ABO110-ABP110+ABQ110-ABR110+ABS110</f>
        <v>0</v>
      </c>
      <c r="ABU110" s="440"/>
      <c r="ABV110" s="440"/>
      <c r="ABX110" s="440"/>
      <c r="ABY110" s="440"/>
      <c r="ABZ110" s="440"/>
      <c r="ACA110" s="440"/>
      <c r="ACB110" s="110">
        <f t="shared" si="3065"/>
        <v>0</v>
      </c>
      <c r="ACC110" s="440"/>
      <c r="ACD110" s="440"/>
      <c r="ACE110" s="440"/>
      <c r="ACF110" s="440"/>
      <c r="ACG110" s="440"/>
      <c r="ACH110" s="440"/>
      <c r="ACI110" s="111">
        <f>ACC110+ACD110-ACE110+ACF110-ACG110+ACH110</f>
        <v>0</v>
      </c>
      <c r="ACJ110" s="440"/>
      <c r="ACK110" s="440"/>
      <c r="ACM110" s="440"/>
      <c r="ACN110" s="440"/>
      <c r="ACO110" s="440"/>
      <c r="ACP110" s="440"/>
      <c r="ACQ110" s="110">
        <f t="shared" si="3066"/>
        <v>0</v>
      </c>
      <c r="ACR110" s="440"/>
      <c r="ACS110" s="440"/>
      <c r="ACT110" s="440"/>
      <c r="ACU110" s="440"/>
      <c r="ACV110" s="440"/>
      <c r="ACW110" s="440"/>
      <c r="ACX110" s="111">
        <f>ACR110+ACS110-ACT110+ACU110-ACV110+ACW110</f>
        <v>0</v>
      </c>
      <c r="ACY110" s="440"/>
      <c r="ACZ110" s="440"/>
      <c r="ADB110" s="440"/>
      <c r="ADC110" s="440"/>
      <c r="ADD110" s="440"/>
      <c r="ADE110" s="440"/>
      <c r="ADF110" s="110">
        <f t="shared" si="3067"/>
        <v>0</v>
      </c>
      <c r="ADG110" s="440"/>
      <c r="ADH110" s="440"/>
      <c r="ADI110" s="440"/>
      <c r="ADJ110" s="440"/>
      <c r="ADK110" s="440"/>
      <c r="ADL110" s="440"/>
      <c r="ADM110" s="111">
        <f>ADG110+ADH110-ADI110+ADJ110-ADK110+ADL110</f>
        <v>0</v>
      </c>
      <c r="ADN110" s="440"/>
      <c r="ADO110" s="440"/>
      <c r="ADQ110" s="440"/>
      <c r="ADR110" s="440"/>
      <c r="ADS110" s="440"/>
      <c r="ADT110" s="440"/>
      <c r="ADU110" s="110">
        <f t="shared" si="3068"/>
        <v>0</v>
      </c>
      <c r="ADV110" s="440"/>
      <c r="ADW110" s="440"/>
      <c r="ADX110" s="440"/>
      <c r="ADY110" s="440"/>
      <c r="ADZ110" s="440"/>
      <c r="AEA110" s="440"/>
      <c r="AEB110" s="111">
        <f>ADV110+ADW110-ADX110+ADY110-ADZ110+AEA110</f>
        <v>0</v>
      </c>
      <c r="AEC110" s="440"/>
      <c r="AED110" s="440"/>
      <c r="AEF110" s="440"/>
      <c r="AEG110" s="440"/>
      <c r="AEH110" s="440"/>
      <c r="AEI110" s="440"/>
      <c r="AEJ110" s="110">
        <f t="shared" si="3069"/>
        <v>0</v>
      </c>
      <c r="AEK110" s="440"/>
      <c r="AEL110" s="440"/>
      <c r="AEM110" s="440"/>
      <c r="AEN110" s="440"/>
      <c r="AEO110" s="440"/>
      <c r="AEP110" s="440"/>
      <c r="AEQ110" s="111">
        <f>AEK110+AEL110-AEM110+AEN110-AEO110+AEP110</f>
        <v>0</v>
      </c>
      <c r="AER110" s="440"/>
      <c r="AES110" s="440"/>
      <c r="AEU110" s="440"/>
      <c r="AEV110" s="440"/>
      <c r="AEW110" s="440"/>
      <c r="AEX110" s="440"/>
      <c r="AEY110" s="110">
        <f t="shared" si="3070"/>
        <v>0</v>
      </c>
      <c r="AEZ110" s="440"/>
      <c r="AFA110" s="440"/>
      <c r="AFB110" s="440"/>
      <c r="AFC110" s="440"/>
      <c r="AFD110" s="440"/>
      <c r="AFE110" s="440"/>
      <c r="AFF110" s="111">
        <f>AEZ110+AFA110-AFB110+AFC110-AFD110+AFE110</f>
        <v>0</v>
      </c>
      <c r="AFG110" s="440"/>
      <c r="AFH110" s="440"/>
      <c r="AFJ110" s="440"/>
      <c r="AFK110" s="440"/>
      <c r="AFL110" s="440"/>
      <c r="AFM110" s="440"/>
      <c r="AFN110" s="110">
        <f t="shared" si="3071"/>
        <v>0</v>
      </c>
      <c r="AFO110" s="440"/>
      <c r="AFP110" s="440"/>
      <c r="AFQ110" s="440"/>
      <c r="AFR110" s="440"/>
      <c r="AFS110" s="440"/>
      <c r="AFT110" s="440"/>
      <c r="AFU110" s="111">
        <f>AFO110+AFP110-AFQ110+AFR110-AFS110+AFT110</f>
        <v>0</v>
      </c>
      <c r="AFV110" s="440"/>
      <c r="AFW110" s="440"/>
      <c r="AFY110" s="440"/>
      <c r="AFZ110" s="440"/>
      <c r="AGA110" s="440"/>
      <c r="AGB110" s="440"/>
      <c r="AGC110" s="110">
        <f t="shared" si="3072"/>
        <v>0</v>
      </c>
      <c r="AGD110" s="440"/>
      <c r="AGE110" s="440"/>
      <c r="AGF110" s="440"/>
      <c r="AGG110" s="440"/>
      <c r="AGH110" s="440"/>
      <c r="AGI110" s="440"/>
      <c r="AGJ110" s="111">
        <f>AGD110+AGE110-AGF110+AGG110-AGH110+AGI110</f>
        <v>0</v>
      </c>
      <c r="AGK110" s="440"/>
      <c r="AGL110" s="440"/>
      <c r="AGN110" s="440"/>
      <c r="AGO110" s="440"/>
      <c r="AGP110" s="440"/>
      <c r="AGQ110" s="440"/>
      <c r="AGR110" s="110">
        <f t="shared" si="3073"/>
        <v>0</v>
      </c>
      <c r="AGS110" s="440"/>
      <c r="AGT110" s="440"/>
      <c r="AGU110" s="440"/>
      <c r="AGV110" s="440"/>
      <c r="AGW110" s="440"/>
      <c r="AGX110" s="440"/>
      <c r="AGY110" s="111">
        <f>AGS110+AGT110-AGU110+AGV110-AGW110+AGX110</f>
        <v>0</v>
      </c>
      <c r="AGZ110" s="440"/>
      <c r="AHA110" s="440"/>
      <c r="AHC110" s="440"/>
      <c r="AHD110" s="440"/>
      <c r="AHE110" s="440"/>
      <c r="AHF110" s="440"/>
      <c r="AHG110" s="110">
        <f t="shared" si="3074"/>
        <v>0</v>
      </c>
      <c r="AHH110" s="440"/>
      <c r="AHI110" s="440"/>
      <c r="AHJ110" s="440"/>
      <c r="AHK110" s="440"/>
      <c r="AHL110" s="440"/>
      <c r="AHM110" s="440"/>
      <c r="AHN110" s="111">
        <f>AHH110+AHI110-AHJ110+AHK110-AHL110+AHM110</f>
        <v>0</v>
      </c>
      <c r="AHO110" s="440"/>
      <c r="AHP110" s="440"/>
      <c r="AHR110" s="440"/>
      <c r="AHS110" s="440"/>
      <c r="AHT110" s="440"/>
      <c r="AHU110" s="440"/>
      <c r="AHV110" s="110">
        <f t="shared" si="3075"/>
        <v>0</v>
      </c>
      <c r="AHW110" s="440"/>
      <c r="AHX110" s="440"/>
      <c r="AHY110" s="440"/>
      <c r="AHZ110" s="440"/>
      <c r="AIA110" s="440"/>
      <c r="AIB110" s="440"/>
      <c r="AIC110" s="111">
        <f>AHW110+AHX110-AHY110+AHZ110-AIA110+AIB110</f>
        <v>0</v>
      </c>
      <c r="AID110" s="440"/>
      <c r="AIE110" s="440"/>
    </row>
    <row r="111" spans="1:915" x14ac:dyDescent="0.3">
      <c r="A111" s="29" t="s">
        <v>93</v>
      </c>
      <c r="B111" s="30" t="s">
        <v>142</v>
      </c>
      <c r="C111" s="110">
        <f t="shared" ref="C111:AC111" si="3076">SUM(C112:C117)</f>
        <v>0</v>
      </c>
      <c r="D111" s="110">
        <f t="shared" si="3076"/>
        <v>0</v>
      </c>
      <c r="E111" s="110">
        <f t="shared" si="3076"/>
        <v>0</v>
      </c>
      <c r="F111" s="110">
        <f t="shared" si="3076"/>
        <v>0</v>
      </c>
      <c r="G111" s="110">
        <f t="shared" si="3076"/>
        <v>0</v>
      </c>
      <c r="H111" s="110">
        <f t="shared" si="3076"/>
        <v>0</v>
      </c>
      <c r="I111" s="110">
        <f t="shared" si="3076"/>
        <v>0</v>
      </c>
      <c r="J111" s="110">
        <f t="shared" si="3076"/>
        <v>0</v>
      </c>
      <c r="K111" s="110">
        <f t="shared" si="3076"/>
        <v>0</v>
      </c>
      <c r="L111" s="110">
        <f t="shared" si="3076"/>
        <v>0</v>
      </c>
      <c r="M111" s="110">
        <f t="shared" si="3076"/>
        <v>0</v>
      </c>
      <c r="N111" s="110">
        <f t="shared" si="3076"/>
        <v>0</v>
      </c>
      <c r="O111" s="110">
        <f t="shared" si="3076"/>
        <v>0</v>
      </c>
      <c r="P111" s="110">
        <f t="shared" si="3076"/>
        <v>0</v>
      </c>
      <c r="Q111" s="110">
        <f t="shared" si="3076"/>
        <v>0</v>
      </c>
      <c r="R111" s="110">
        <f t="shared" si="3076"/>
        <v>0</v>
      </c>
      <c r="S111" s="110">
        <f t="shared" si="3076"/>
        <v>0</v>
      </c>
      <c r="T111" s="110">
        <f t="shared" si="3076"/>
        <v>0</v>
      </c>
      <c r="U111" s="110">
        <f t="shared" si="3076"/>
        <v>0</v>
      </c>
      <c r="V111" s="110">
        <f t="shared" si="3076"/>
        <v>0</v>
      </c>
      <c r="W111" s="110">
        <f t="shared" si="3076"/>
        <v>0</v>
      </c>
      <c r="X111" s="110">
        <f t="shared" si="3076"/>
        <v>0</v>
      </c>
      <c r="Y111" s="110">
        <f t="shared" si="3076"/>
        <v>0</v>
      </c>
      <c r="Z111" s="110">
        <f t="shared" si="3076"/>
        <v>0</v>
      </c>
      <c r="AA111" s="110">
        <f t="shared" si="3076"/>
        <v>0</v>
      </c>
      <c r="AB111" s="110">
        <f t="shared" si="3076"/>
        <v>0</v>
      </c>
      <c r="AC111" s="110">
        <f t="shared" si="3076"/>
        <v>0</v>
      </c>
      <c r="AD111" s="110">
        <f>SUM(AD112:AD117)</f>
        <v>0</v>
      </c>
      <c r="AF111" s="110">
        <f t="shared" ref="AF111:AR111" si="3077">SUM(AF112:AF117)</f>
        <v>0</v>
      </c>
      <c r="AG111" s="110">
        <f t="shared" si="3077"/>
        <v>0</v>
      </c>
      <c r="AH111" s="110">
        <f t="shared" si="3077"/>
        <v>0</v>
      </c>
      <c r="AI111" s="110">
        <f t="shared" si="3077"/>
        <v>0</v>
      </c>
      <c r="AJ111" s="110">
        <f t="shared" si="3077"/>
        <v>0</v>
      </c>
      <c r="AK111" s="110">
        <f t="shared" si="3077"/>
        <v>0</v>
      </c>
      <c r="AL111" s="110">
        <f t="shared" si="3077"/>
        <v>0</v>
      </c>
      <c r="AM111" s="110">
        <f t="shared" si="3077"/>
        <v>0</v>
      </c>
      <c r="AN111" s="110">
        <f t="shared" si="3077"/>
        <v>0</v>
      </c>
      <c r="AO111" s="110">
        <f t="shared" si="3077"/>
        <v>0</v>
      </c>
      <c r="AP111" s="110">
        <f t="shared" si="3077"/>
        <v>0</v>
      </c>
      <c r="AQ111" s="110">
        <f t="shared" si="3077"/>
        <v>0</v>
      </c>
      <c r="AR111" s="110">
        <f t="shared" si="3077"/>
        <v>0</v>
      </c>
      <c r="AS111" s="110">
        <f>SUM(AS112:AS117)</f>
        <v>0</v>
      </c>
      <c r="AU111" s="110">
        <f t="shared" ref="AU111:BG111" si="3078">SUM(AU112:AU117)</f>
        <v>0</v>
      </c>
      <c r="AV111" s="110">
        <f t="shared" si="3078"/>
        <v>0</v>
      </c>
      <c r="AW111" s="110">
        <f t="shared" si="3078"/>
        <v>0</v>
      </c>
      <c r="AX111" s="110">
        <f t="shared" si="3078"/>
        <v>0</v>
      </c>
      <c r="AY111" s="110">
        <f t="shared" si="3078"/>
        <v>0</v>
      </c>
      <c r="AZ111" s="110">
        <f t="shared" si="3078"/>
        <v>0</v>
      </c>
      <c r="BA111" s="110">
        <f t="shared" si="3078"/>
        <v>0</v>
      </c>
      <c r="BB111" s="110">
        <f t="shared" si="3078"/>
        <v>0</v>
      </c>
      <c r="BC111" s="110">
        <f t="shared" si="3078"/>
        <v>0</v>
      </c>
      <c r="BD111" s="110">
        <f t="shared" si="3078"/>
        <v>0</v>
      </c>
      <c r="BE111" s="110">
        <f t="shared" si="3078"/>
        <v>0</v>
      </c>
      <c r="BF111" s="110">
        <f t="shared" si="3078"/>
        <v>0</v>
      </c>
      <c r="BG111" s="110">
        <f t="shared" si="3078"/>
        <v>0</v>
      </c>
      <c r="BH111" s="110">
        <f>SUM(BH112:BH117)</f>
        <v>0</v>
      </c>
      <c r="BJ111" s="110">
        <f t="shared" ref="BJ111:BV111" si="3079">SUM(BJ112:BJ117)</f>
        <v>0</v>
      </c>
      <c r="BK111" s="110">
        <f t="shared" si="3079"/>
        <v>0</v>
      </c>
      <c r="BL111" s="110">
        <f t="shared" si="3079"/>
        <v>0</v>
      </c>
      <c r="BM111" s="110">
        <f t="shared" si="3079"/>
        <v>0</v>
      </c>
      <c r="BN111" s="110">
        <f t="shared" si="3079"/>
        <v>0</v>
      </c>
      <c r="BO111" s="110">
        <f t="shared" si="3079"/>
        <v>0</v>
      </c>
      <c r="BP111" s="110">
        <f t="shared" si="3079"/>
        <v>0</v>
      </c>
      <c r="BQ111" s="110">
        <f t="shared" si="3079"/>
        <v>0</v>
      </c>
      <c r="BR111" s="110">
        <f t="shared" si="3079"/>
        <v>0</v>
      </c>
      <c r="BS111" s="110">
        <f t="shared" si="3079"/>
        <v>0</v>
      </c>
      <c r="BT111" s="110">
        <f t="shared" si="3079"/>
        <v>0</v>
      </c>
      <c r="BU111" s="110">
        <f t="shared" si="3079"/>
        <v>0</v>
      </c>
      <c r="BV111" s="110">
        <f t="shared" si="3079"/>
        <v>0</v>
      </c>
      <c r="BW111" s="110">
        <f>SUM(BW112:BW117)</f>
        <v>0</v>
      </c>
      <c r="BY111" s="110">
        <f t="shared" ref="BY111:CK111" si="3080">SUM(BY112:BY117)</f>
        <v>0</v>
      </c>
      <c r="BZ111" s="110">
        <f t="shared" si="3080"/>
        <v>0</v>
      </c>
      <c r="CA111" s="110">
        <f t="shared" si="3080"/>
        <v>0</v>
      </c>
      <c r="CB111" s="110">
        <f t="shared" si="3080"/>
        <v>0</v>
      </c>
      <c r="CC111" s="110">
        <f t="shared" si="3080"/>
        <v>0</v>
      </c>
      <c r="CD111" s="110">
        <f t="shared" si="3080"/>
        <v>0</v>
      </c>
      <c r="CE111" s="110">
        <f t="shared" si="3080"/>
        <v>0</v>
      </c>
      <c r="CF111" s="110">
        <f t="shared" si="3080"/>
        <v>0</v>
      </c>
      <c r="CG111" s="110">
        <f t="shared" si="3080"/>
        <v>0</v>
      </c>
      <c r="CH111" s="110">
        <f t="shared" si="3080"/>
        <v>0</v>
      </c>
      <c r="CI111" s="110">
        <f t="shared" si="3080"/>
        <v>0</v>
      </c>
      <c r="CJ111" s="110">
        <f t="shared" si="3080"/>
        <v>0</v>
      </c>
      <c r="CK111" s="110">
        <f t="shared" si="3080"/>
        <v>0</v>
      </c>
      <c r="CL111" s="110">
        <f>SUM(CL112:CL117)</f>
        <v>0</v>
      </c>
      <c r="CN111" s="110">
        <f t="shared" ref="CN111:CZ111" si="3081">SUM(CN112:CN117)</f>
        <v>0</v>
      </c>
      <c r="CO111" s="110">
        <f t="shared" si="3081"/>
        <v>0</v>
      </c>
      <c r="CP111" s="110">
        <f t="shared" si="3081"/>
        <v>0</v>
      </c>
      <c r="CQ111" s="110">
        <f t="shared" si="3081"/>
        <v>0</v>
      </c>
      <c r="CR111" s="110">
        <f t="shared" si="3081"/>
        <v>0</v>
      </c>
      <c r="CS111" s="110">
        <f t="shared" si="3081"/>
        <v>0</v>
      </c>
      <c r="CT111" s="110">
        <f t="shared" si="3081"/>
        <v>0</v>
      </c>
      <c r="CU111" s="110">
        <f t="shared" si="3081"/>
        <v>0</v>
      </c>
      <c r="CV111" s="110">
        <f t="shared" si="3081"/>
        <v>0</v>
      </c>
      <c r="CW111" s="110">
        <f t="shared" si="3081"/>
        <v>0</v>
      </c>
      <c r="CX111" s="110">
        <f t="shared" si="3081"/>
        <v>0</v>
      </c>
      <c r="CY111" s="110">
        <f t="shared" si="3081"/>
        <v>0</v>
      </c>
      <c r="CZ111" s="110">
        <f t="shared" si="3081"/>
        <v>0</v>
      </c>
      <c r="DA111" s="110">
        <f>SUM(DA112:DA117)</f>
        <v>0</v>
      </c>
      <c r="DC111" s="110">
        <f t="shared" ref="DC111:DO111" si="3082">SUM(DC112:DC117)</f>
        <v>0</v>
      </c>
      <c r="DD111" s="110">
        <f t="shared" si="3082"/>
        <v>0</v>
      </c>
      <c r="DE111" s="110">
        <f t="shared" si="3082"/>
        <v>0</v>
      </c>
      <c r="DF111" s="110">
        <f t="shared" si="3082"/>
        <v>0</v>
      </c>
      <c r="DG111" s="110">
        <f t="shared" si="3082"/>
        <v>0</v>
      </c>
      <c r="DH111" s="110">
        <f t="shared" si="3082"/>
        <v>0</v>
      </c>
      <c r="DI111" s="110">
        <f t="shared" si="3082"/>
        <v>0</v>
      </c>
      <c r="DJ111" s="110">
        <f t="shared" si="3082"/>
        <v>0</v>
      </c>
      <c r="DK111" s="110">
        <f t="shared" si="3082"/>
        <v>0</v>
      </c>
      <c r="DL111" s="110">
        <f t="shared" si="3082"/>
        <v>0</v>
      </c>
      <c r="DM111" s="110">
        <f t="shared" si="3082"/>
        <v>0</v>
      </c>
      <c r="DN111" s="110">
        <f t="shared" si="3082"/>
        <v>0</v>
      </c>
      <c r="DO111" s="110">
        <f t="shared" si="3082"/>
        <v>0</v>
      </c>
      <c r="DP111" s="110">
        <f>SUM(DP112:DP117)</f>
        <v>0</v>
      </c>
      <c r="DR111" s="110">
        <f t="shared" ref="DR111:ED111" si="3083">SUM(DR112:DR117)</f>
        <v>0</v>
      </c>
      <c r="DS111" s="110">
        <f t="shared" si="3083"/>
        <v>0</v>
      </c>
      <c r="DT111" s="110">
        <f t="shared" si="3083"/>
        <v>0</v>
      </c>
      <c r="DU111" s="110">
        <f t="shared" si="3083"/>
        <v>0</v>
      </c>
      <c r="DV111" s="110">
        <f t="shared" si="3083"/>
        <v>0</v>
      </c>
      <c r="DW111" s="110">
        <f t="shared" si="3083"/>
        <v>0</v>
      </c>
      <c r="DX111" s="110">
        <f t="shared" si="3083"/>
        <v>0</v>
      </c>
      <c r="DY111" s="110">
        <f t="shared" si="3083"/>
        <v>0</v>
      </c>
      <c r="DZ111" s="110">
        <f t="shared" si="3083"/>
        <v>0</v>
      </c>
      <c r="EA111" s="110">
        <f t="shared" si="3083"/>
        <v>0</v>
      </c>
      <c r="EB111" s="110">
        <f t="shared" si="3083"/>
        <v>0</v>
      </c>
      <c r="EC111" s="110">
        <f t="shared" si="3083"/>
        <v>0</v>
      </c>
      <c r="ED111" s="110">
        <f t="shared" si="3083"/>
        <v>0</v>
      </c>
      <c r="EE111" s="110">
        <f>SUM(EE112:EE117)</f>
        <v>0</v>
      </c>
      <c r="EG111" s="110">
        <f t="shared" ref="EG111:ES111" si="3084">SUM(EG112:EG117)</f>
        <v>0</v>
      </c>
      <c r="EH111" s="110">
        <f t="shared" si="3084"/>
        <v>0</v>
      </c>
      <c r="EI111" s="110">
        <f t="shared" si="3084"/>
        <v>0</v>
      </c>
      <c r="EJ111" s="110">
        <f t="shared" si="3084"/>
        <v>0</v>
      </c>
      <c r="EK111" s="110">
        <f t="shared" si="3084"/>
        <v>0</v>
      </c>
      <c r="EL111" s="110">
        <f t="shared" si="3084"/>
        <v>0</v>
      </c>
      <c r="EM111" s="110">
        <f t="shared" si="3084"/>
        <v>0</v>
      </c>
      <c r="EN111" s="110">
        <f t="shared" si="3084"/>
        <v>0</v>
      </c>
      <c r="EO111" s="110">
        <f t="shared" si="3084"/>
        <v>0</v>
      </c>
      <c r="EP111" s="110">
        <f t="shared" si="3084"/>
        <v>0</v>
      </c>
      <c r="EQ111" s="110">
        <f t="shared" si="3084"/>
        <v>0</v>
      </c>
      <c r="ER111" s="110">
        <f t="shared" si="3084"/>
        <v>0</v>
      </c>
      <c r="ES111" s="110">
        <f t="shared" si="3084"/>
        <v>0</v>
      </c>
      <c r="ET111" s="110">
        <f>SUM(ET112:ET117)</f>
        <v>0</v>
      </c>
      <c r="EV111" s="110">
        <f t="shared" ref="EV111:FH111" si="3085">SUM(EV112:EV117)</f>
        <v>0</v>
      </c>
      <c r="EW111" s="110">
        <f t="shared" si="3085"/>
        <v>0</v>
      </c>
      <c r="EX111" s="110">
        <f t="shared" si="3085"/>
        <v>0</v>
      </c>
      <c r="EY111" s="110">
        <f t="shared" si="3085"/>
        <v>0</v>
      </c>
      <c r="EZ111" s="110">
        <f t="shared" si="3085"/>
        <v>0</v>
      </c>
      <c r="FA111" s="110">
        <f t="shared" si="3085"/>
        <v>0</v>
      </c>
      <c r="FB111" s="110">
        <f t="shared" si="3085"/>
        <v>0</v>
      </c>
      <c r="FC111" s="110">
        <f t="shared" si="3085"/>
        <v>0</v>
      </c>
      <c r="FD111" s="110">
        <f t="shared" si="3085"/>
        <v>0</v>
      </c>
      <c r="FE111" s="110">
        <f t="shared" si="3085"/>
        <v>0</v>
      </c>
      <c r="FF111" s="110">
        <f t="shared" si="3085"/>
        <v>0</v>
      </c>
      <c r="FG111" s="110">
        <f t="shared" si="3085"/>
        <v>0</v>
      </c>
      <c r="FH111" s="110">
        <f t="shared" si="3085"/>
        <v>0</v>
      </c>
      <c r="FI111" s="110">
        <f>SUM(FI112:FI117)</f>
        <v>0</v>
      </c>
      <c r="FK111" s="110">
        <f t="shared" ref="FK111:FW111" si="3086">SUM(FK112:FK117)</f>
        <v>0</v>
      </c>
      <c r="FL111" s="110">
        <f t="shared" si="3086"/>
        <v>0</v>
      </c>
      <c r="FM111" s="110">
        <f t="shared" si="3086"/>
        <v>0</v>
      </c>
      <c r="FN111" s="110">
        <f t="shared" si="3086"/>
        <v>0</v>
      </c>
      <c r="FO111" s="110">
        <f t="shared" si="3086"/>
        <v>0</v>
      </c>
      <c r="FP111" s="110">
        <f t="shared" si="3086"/>
        <v>0</v>
      </c>
      <c r="FQ111" s="110">
        <f t="shared" si="3086"/>
        <v>0</v>
      </c>
      <c r="FR111" s="110">
        <f t="shared" si="3086"/>
        <v>0</v>
      </c>
      <c r="FS111" s="110">
        <f t="shared" si="3086"/>
        <v>0</v>
      </c>
      <c r="FT111" s="110">
        <f t="shared" si="3086"/>
        <v>0</v>
      </c>
      <c r="FU111" s="110">
        <f t="shared" si="3086"/>
        <v>0</v>
      </c>
      <c r="FV111" s="110">
        <f t="shared" si="3086"/>
        <v>0</v>
      </c>
      <c r="FW111" s="110">
        <f t="shared" si="3086"/>
        <v>0</v>
      </c>
      <c r="FX111" s="110">
        <f>SUM(FX112:FX117)</f>
        <v>0</v>
      </c>
      <c r="FZ111" s="110">
        <f t="shared" ref="FZ111:GL111" si="3087">SUM(FZ112:FZ117)</f>
        <v>0</v>
      </c>
      <c r="GA111" s="110">
        <f t="shared" si="3087"/>
        <v>0</v>
      </c>
      <c r="GB111" s="110">
        <f t="shared" si="3087"/>
        <v>0</v>
      </c>
      <c r="GC111" s="110">
        <f t="shared" si="3087"/>
        <v>0</v>
      </c>
      <c r="GD111" s="110">
        <f t="shared" si="3087"/>
        <v>0</v>
      </c>
      <c r="GE111" s="110">
        <f t="shared" si="3087"/>
        <v>0</v>
      </c>
      <c r="GF111" s="110">
        <f t="shared" si="3087"/>
        <v>0</v>
      </c>
      <c r="GG111" s="110">
        <f t="shared" si="3087"/>
        <v>0</v>
      </c>
      <c r="GH111" s="110">
        <f t="shared" si="3087"/>
        <v>0</v>
      </c>
      <c r="GI111" s="110">
        <f t="shared" si="3087"/>
        <v>0</v>
      </c>
      <c r="GJ111" s="110">
        <f t="shared" si="3087"/>
        <v>0</v>
      </c>
      <c r="GK111" s="110">
        <f t="shared" si="3087"/>
        <v>0</v>
      </c>
      <c r="GL111" s="110">
        <f t="shared" si="3087"/>
        <v>0</v>
      </c>
      <c r="GM111" s="110">
        <f>SUM(GM112:GM117)</f>
        <v>0</v>
      </c>
      <c r="GO111" s="110">
        <f t="shared" ref="GO111:HA111" si="3088">SUM(GO112:GO117)</f>
        <v>0</v>
      </c>
      <c r="GP111" s="110">
        <f t="shared" si="3088"/>
        <v>0</v>
      </c>
      <c r="GQ111" s="110">
        <f t="shared" si="3088"/>
        <v>0</v>
      </c>
      <c r="GR111" s="110">
        <f t="shared" si="3088"/>
        <v>0</v>
      </c>
      <c r="GS111" s="110">
        <f t="shared" si="3088"/>
        <v>0</v>
      </c>
      <c r="GT111" s="110">
        <f t="shared" si="3088"/>
        <v>0</v>
      </c>
      <c r="GU111" s="110">
        <f t="shared" si="3088"/>
        <v>0</v>
      </c>
      <c r="GV111" s="110">
        <f t="shared" si="3088"/>
        <v>0</v>
      </c>
      <c r="GW111" s="110">
        <f t="shared" si="3088"/>
        <v>0</v>
      </c>
      <c r="GX111" s="110">
        <f t="shared" si="3088"/>
        <v>0</v>
      </c>
      <c r="GY111" s="110">
        <f t="shared" si="3088"/>
        <v>0</v>
      </c>
      <c r="GZ111" s="110">
        <f t="shared" si="3088"/>
        <v>0</v>
      </c>
      <c r="HA111" s="110">
        <f t="shared" si="3088"/>
        <v>0</v>
      </c>
      <c r="HB111" s="110">
        <f>SUM(HB112:HB117)</f>
        <v>0</v>
      </c>
      <c r="HD111" s="110">
        <f t="shared" ref="HD111:HP111" si="3089">SUM(HD112:HD117)</f>
        <v>0</v>
      </c>
      <c r="HE111" s="110">
        <f t="shared" si="3089"/>
        <v>0</v>
      </c>
      <c r="HF111" s="110">
        <f t="shared" si="3089"/>
        <v>0</v>
      </c>
      <c r="HG111" s="110">
        <f t="shared" si="3089"/>
        <v>0</v>
      </c>
      <c r="HH111" s="110">
        <f t="shared" si="3089"/>
        <v>0</v>
      </c>
      <c r="HI111" s="110">
        <f t="shared" si="3089"/>
        <v>0</v>
      </c>
      <c r="HJ111" s="110">
        <f t="shared" si="3089"/>
        <v>0</v>
      </c>
      <c r="HK111" s="110">
        <f t="shared" si="3089"/>
        <v>0</v>
      </c>
      <c r="HL111" s="110">
        <f t="shared" si="3089"/>
        <v>0</v>
      </c>
      <c r="HM111" s="110">
        <f t="shared" si="3089"/>
        <v>0</v>
      </c>
      <c r="HN111" s="110">
        <f t="shared" si="3089"/>
        <v>0</v>
      </c>
      <c r="HO111" s="110">
        <f t="shared" si="3089"/>
        <v>0</v>
      </c>
      <c r="HP111" s="110">
        <f t="shared" si="3089"/>
        <v>0</v>
      </c>
      <c r="HQ111" s="110">
        <f>SUM(HQ112:HQ117)</f>
        <v>0</v>
      </c>
      <c r="HS111" s="110">
        <f t="shared" ref="HS111:IE111" si="3090">SUM(HS112:HS117)</f>
        <v>0</v>
      </c>
      <c r="HT111" s="110">
        <f t="shared" si="3090"/>
        <v>0</v>
      </c>
      <c r="HU111" s="110">
        <f t="shared" si="3090"/>
        <v>0</v>
      </c>
      <c r="HV111" s="110">
        <f t="shared" si="3090"/>
        <v>0</v>
      </c>
      <c r="HW111" s="110">
        <f t="shared" si="3090"/>
        <v>0</v>
      </c>
      <c r="HX111" s="110">
        <f t="shared" si="3090"/>
        <v>0</v>
      </c>
      <c r="HY111" s="110">
        <f t="shared" si="3090"/>
        <v>0</v>
      </c>
      <c r="HZ111" s="110">
        <f t="shared" si="3090"/>
        <v>0</v>
      </c>
      <c r="IA111" s="110">
        <f t="shared" si="3090"/>
        <v>0</v>
      </c>
      <c r="IB111" s="110">
        <f t="shared" si="3090"/>
        <v>0</v>
      </c>
      <c r="IC111" s="110">
        <f t="shared" si="3090"/>
        <v>0</v>
      </c>
      <c r="ID111" s="110">
        <f t="shared" si="3090"/>
        <v>0</v>
      </c>
      <c r="IE111" s="110">
        <f t="shared" si="3090"/>
        <v>0</v>
      </c>
      <c r="IF111" s="110">
        <f>SUM(IF112:IF117)</f>
        <v>0</v>
      </c>
      <c r="IH111" s="110">
        <f t="shared" ref="IH111:IT111" si="3091">SUM(IH112:IH117)</f>
        <v>0</v>
      </c>
      <c r="II111" s="110">
        <f t="shared" si="3091"/>
        <v>0</v>
      </c>
      <c r="IJ111" s="110">
        <f t="shared" si="3091"/>
        <v>0</v>
      </c>
      <c r="IK111" s="110">
        <f t="shared" si="3091"/>
        <v>0</v>
      </c>
      <c r="IL111" s="110">
        <f t="shared" si="3091"/>
        <v>0</v>
      </c>
      <c r="IM111" s="110">
        <f t="shared" si="3091"/>
        <v>0</v>
      </c>
      <c r="IN111" s="110">
        <f t="shared" si="3091"/>
        <v>0</v>
      </c>
      <c r="IO111" s="110">
        <f t="shared" si="3091"/>
        <v>0</v>
      </c>
      <c r="IP111" s="110">
        <f t="shared" si="3091"/>
        <v>0</v>
      </c>
      <c r="IQ111" s="110">
        <f t="shared" si="3091"/>
        <v>0</v>
      </c>
      <c r="IR111" s="110">
        <f t="shared" si="3091"/>
        <v>0</v>
      </c>
      <c r="IS111" s="110">
        <f t="shared" si="3091"/>
        <v>0</v>
      </c>
      <c r="IT111" s="110">
        <f t="shared" si="3091"/>
        <v>0</v>
      </c>
      <c r="IU111" s="110">
        <f>SUM(IU112:IU117)</f>
        <v>0</v>
      </c>
      <c r="IW111" s="110">
        <f t="shared" ref="IW111:JI111" si="3092">SUM(IW112:IW117)</f>
        <v>0</v>
      </c>
      <c r="IX111" s="110">
        <f t="shared" si="3092"/>
        <v>0</v>
      </c>
      <c r="IY111" s="110">
        <f t="shared" si="3092"/>
        <v>0</v>
      </c>
      <c r="IZ111" s="110">
        <f t="shared" si="3092"/>
        <v>0</v>
      </c>
      <c r="JA111" s="110">
        <f t="shared" si="3092"/>
        <v>0</v>
      </c>
      <c r="JB111" s="110">
        <f t="shared" si="3092"/>
        <v>0</v>
      </c>
      <c r="JC111" s="110">
        <f t="shared" si="3092"/>
        <v>0</v>
      </c>
      <c r="JD111" s="110">
        <f t="shared" si="3092"/>
        <v>0</v>
      </c>
      <c r="JE111" s="110">
        <f t="shared" si="3092"/>
        <v>0</v>
      </c>
      <c r="JF111" s="110">
        <f t="shared" si="3092"/>
        <v>0</v>
      </c>
      <c r="JG111" s="110">
        <f t="shared" si="3092"/>
        <v>0</v>
      </c>
      <c r="JH111" s="110">
        <f t="shared" si="3092"/>
        <v>0</v>
      </c>
      <c r="JI111" s="110">
        <f t="shared" si="3092"/>
        <v>0</v>
      </c>
      <c r="JJ111" s="110">
        <f>SUM(JJ112:JJ117)</f>
        <v>0</v>
      </c>
      <c r="JL111" s="110">
        <f t="shared" ref="JL111:JX111" si="3093">SUM(JL112:JL117)</f>
        <v>0</v>
      </c>
      <c r="JM111" s="110">
        <f t="shared" si="3093"/>
        <v>0</v>
      </c>
      <c r="JN111" s="110">
        <f t="shared" si="3093"/>
        <v>0</v>
      </c>
      <c r="JO111" s="110">
        <f t="shared" si="3093"/>
        <v>0</v>
      </c>
      <c r="JP111" s="110">
        <f t="shared" si="3093"/>
        <v>0</v>
      </c>
      <c r="JQ111" s="110">
        <f t="shared" si="3093"/>
        <v>0</v>
      </c>
      <c r="JR111" s="110">
        <f t="shared" si="3093"/>
        <v>0</v>
      </c>
      <c r="JS111" s="110">
        <f t="shared" si="3093"/>
        <v>0</v>
      </c>
      <c r="JT111" s="110">
        <f t="shared" si="3093"/>
        <v>0</v>
      </c>
      <c r="JU111" s="110">
        <f t="shared" si="3093"/>
        <v>0</v>
      </c>
      <c r="JV111" s="110">
        <f t="shared" si="3093"/>
        <v>0</v>
      </c>
      <c r="JW111" s="110">
        <f t="shared" si="3093"/>
        <v>0</v>
      </c>
      <c r="JX111" s="110">
        <f t="shared" si="3093"/>
        <v>0</v>
      </c>
      <c r="JY111" s="110">
        <f>SUM(JY112:JY117)</f>
        <v>0</v>
      </c>
      <c r="KA111" s="110">
        <f t="shared" ref="KA111:KM111" si="3094">SUM(KA112:KA117)</f>
        <v>0</v>
      </c>
      <c r="KB111" s="110">
        <f t="shared" si="3094"/>
        <v>0</v>
      </c>
      <c r="KC111" s="110">
        <f t="shared" si="3094"/>
        <v>0</v>
      </c>
      <c r="KD111" s="110">
        <f t="shared" si="3094"/>
        <v>0</v>
      </c>
      <c r="KE111" s="110">
        <f t="shared" si="3094"/>
        <v>0</v>
      </c>
      <c r="KF111" s="110">
        <f t="shared" si="3094"/>
        <v>0</v>
      </c>
      <c r="KG111" s="110">
        <f t="shared" si="3094"/>
        <v>0</v>
      </c>
      <c r="KH111" s="110">
        <f t="shared" si="3094"/>
        <v>0</v>
      </c>
      <c r="KI111" s="110">
        <f t="shared" si="3094"/>
        <v>0</v>
      </c>
      <c r="KJ111" s="110">
        <f t="shared" si="3094"/>
        <v>0</v>
      </c>
      <c r="KK111" s="110">
        <f t="shared" si="3094"/>
        <v>0</v>
      </c>
      <c r="KL111" s="110">
        <f t="shared" si="3094"/>
        <v>0</v>
      </c>
      <c r="KM111" s="110">
        <f t="shared" si="3094"/>
        <v>0</v>
      </c>
      <c r="KN111" s="110">
        <f>SUM(KN112:KN117)</f>
        <v>0</v>
      </c>
      <c r="KP111" s="110">
        <f t="shared" ref="KP111:LB111" si="3095">SUM(KP112:KP117)</f>
        <v>0</v>
      </c>
      <c r="KQ111" s="110">
        <f t="shared" si="3095"/>
        <v>0</v>
      </c>
      <c r="KR111" s="110">
        <f t="shared" si="3095"/>
        <v>0</v>
      </c>
      <c r="KS111" s="110">
        <f t="shared" si="3095"/>
        <v>0</v>
      </c>
      <c r="KT111" s="110">
        <f t="shared" si="3095"/>
        <v>0</v>
      </c>
      <c r="KU111" s="110">
        <f t="shared" si="3095"/>
        <v>0</v>
      </c>
      <c r="KV111" s="110">
        <f t="shared" si="3095"/>
        <v>0</v>
      </c>
      <c r="KW111" s="110">
        <f t="shared" si="3095"/>
        <v>0</v>
      </c>
      <c r="KX111" s="110">
        <f t="shared" si="3095"/>
        <v>0</v>
      </c>
      <c r="KY111" s="110">
        <f t="shared" si="3095"/>
        <v>0</v>
      </c>
      <c r="KZ111" s="110">
        <f t="shared" si="3095"/>
        <v>0</v>
      </c>
      <c r="LA111" s="110">
        <f t="shared" si="3095"/>
        <v>0</v>
      </c>
      <c r="LB111" s="110">
        <f t="shared" si="3095"/>
        <v>0</v>
      </c>
      <c r="LC111" s="110">
        <f>SUM(LC112:LC117)</f>
        <v>0</v>
      </c>
      <c r="LE111" s="110">
        <f t="shared" ref="LE111:LQ111" si="3096">SUM(LE112:LE117)</f>
        <v>0</v>
      </c>
      <c r="LF111" s="110">
        <f t="shared" si="3096"/>
        <v>0</v>
      </c>
      <c r="LG111" s="110">
        <f t="shared" si="3096"/>
        <v>0</v>
      </c>
      <c r="LH111" s="110">
        <f t="shared" si="3096"/>
        <v>0</v>
      </c>
      <c r="LI111" s="110">
        <f t="shared" si="3096"/>
        <v>0</v>
      </c>
      <c r="LJ111" s="110">
        <f t="shared" si="3096"/>
        <v>0</v>
      </c>
      <c r="LK111" s="110">
        <f t="shared" si="3096"/>
        <v>0</v>
      </c>
      <c r="LL111" s="110">
        <f t="shared" si="3096"/>
        <v>0</v>
      </c>
      <c r="LM111" s="110">
        <f t="shared" si="3096"/>
        <v>0</v>
      </c>
      <c r="LN111" s="110">
        <f t="shared" si="3096"/>
        <v>0</v>
      </c>
      <c r="LO111" s="110">
        <f t="shared" si="3096"/>
        <v>0</v>
      </c>
      <c r="LP111" s="110">
        <f t="shared" si="3096"/>
        <v>0</v>
      </c>
      <c r="LQ111" s="110">
        <f t="shared" si="3096"/>
        <v>0</v>
      </c>
      <c r="LR111" s="110">
        <f>SUM(LR112:LR117)</f>
        <v>0</v>
      </c>
      <c r="LT111" s="110">
        <f t="shared" ref="LT111:MF111" si="3097">SUM(LT112:LT117)</f>
        <v>0</v>
      </c>
      <c r="LU111" s="110">
        <f t="shared" si="3097"/>
        <v>0</v>
      </c>
      <c r="LV111" s="110">
        <f t="shared" si="3097"/>
        <v>0</v>
      </c>
      <c r="LW111" s="110">
        <f t="shared" si="3097"/>
        <v>0</v>
      </c>
      <c r="LX111" s="110">
        <f t="shared" si="3097"/>
        <v>0</v>
      </c>
      <c r="LY111" s="110">
        <f t="shared" si="3097"/>
        <v>0</v>
      </c>
      <c r="LZ111" s="110">
        <f t="shared" si="3097"/>
        <v>0</v>
      </c>
      <c r="MA111" s="110">
        <f t="shared" si="3097"/>
        <v>0</v>
      </c>
      <c r="MB111" s="110">
        <f t="shared" si="3097"/>
        <v>0</v>
      </c>
      <c r="MC111" s="110">
        <f t="shared" si="3097"/>
        <v>0</v>
      </c>
      <c r="MD111" s="110">
        <f t="shared" si="3097"/>
        <v>0</v>
      </c>
      <c r="ME111" s="110">
        <f t="shared" si="3097"/>
        <v>0</v>
      </c>
      <c r="MF111" s="110">
        <f t="shared" si="3097"/>
        <v>0</v>
      </c>
      <c r="MG111" s="110">
        <f>SUM(MG112:MG117)</f>
        <v>0</v>
      </c>
      <c r="MI111" s="110">
        <f t="shared" ref="MI111:MU111" si="3098">SUM(MI112:MI117)</f>
        <v>0</v>
      </c>
      <c r="MJ111" s="110">
        <f t="shared" si="3098"/>
        <v>0</v>
      </c>
      <c r="MK111" s="110">
        <f t="shared" si="3098"/>
        <v>0</v>
      </c>
      <c r="ML111" s="110">
        <f t="shared" si="3098"/>
        <v>0</v>
      </c>
      <c r="MM111" s="110">
        <f t="shared" si="3098"/>
        <v>0</v>
      </c>
      <c r="MN111" s="110">
        <f t="shared" si="3098"/>
        <v>0</v>
      </c>
      <c r="MO111" s="110">
        <f t="shared" si="3098"/>
        <v>0</v>
      </c>
      <c r="MP111" s="110">
        <f t="shared" si="3098"/>
        <v>0</v>
      </c>
      <c r="MQ111" s="110">
        <f t="shared" si="3098"/>
        <v>0</v>
      </c>
      <c r="MR111" s="110">
        <f t="shared" si="3098"/>
        <v>0</v>
      </c>
      <c r="MS111" s="110">
        <f t="shared" si="3098"/>
        <v>0</v>
      </c>
      <c r="MT111" s="110">
        <f t="shared" si="3098"/>
        <v>0</v>
      </c>
      <c r="MU111" s="110">
        <f t="shared" si="3098"/>
        <v>0</v>
      </c>
      <c r="MV111" s="110">
        <f>SUM(MV112:MV117)</f>
        <v>0</v>
      </c>
      <c r="MX111" s="110">
        <f t="shared" ref="MX111:NJ111" si="3099">SUM(MX112:MX117)</f>
        <v>0</v>
      </c>
      <c r="MY111" s="110">
        <f t="shared" si="3099"/>
        <v>0</v>
      </c>
      <c r="MZ111" s="110">
        <f t="shared" si="3099"/>
        <v>0</v>
      </c>
      <c r="NA111" s="110">
        <f t="shared" si="3099"/>
        <v>0</v>
      </c>
      <c r="NB111" s="110">
        <f t="shared" si="3099"/>
        <v>0</v>
      </c>
      <c r="NC111" s="110">
        <f t="shared" si="3099"/>
        <v>0</v>
      </c>
      <c r="ND111" s="110">
        <f t="shared" si="3099"/>
        <v>0</v>
      </c>
      <c r="NE111" s="110">
        <f t="shared" si="3099"/>
        <v>0</v>
      </c>
      <c r="NF111" s="110">
        <f t="shared" si="3099"/>
        <v>0</v>
      </c>
      <c r="NG111" s="110">
        <f t="shared" si="3099"/>
        <v>0</v>
      </c>
      <c r="NH111" s="110">
        <f t="shared" si="3099"/>
        <v>0</v>
      </c>
      <c r="NI111" s="110">
        <f t="shared" si="3099"/>
        <v>0</v>
      </c>
      <c r="NJ111" s="110">
        <f t="shared" si="3099"/>
        <v>0</v>
      </c>
      <c r="NK111" s="110">
        <f>SUM(NK112:NK117)</f>
        <v>0</v>
      </c>
      <c r="NM111" s="110">
        <f t="shared" ref="NM111:NY111" si="3100">SUM(NM112:NM117)</f>
        <v>0</v>
      </c>
      <c r="NN111" s="110">
        <f t="shared" si="3100"/>
        <v>0</v>
      </c>
      <c r="NO111" s="110">
        <f t="shared" si="3100"/>
        <v>0</v>
      </c>
      <c r="NP111" s="110">
        <f t="shared" si="3100"/>
        <v>0</v>
      </c>
      <c r="NQ111" s="110">
        <f t="shared" si="3100"/>
        <v>0</v>
      </c>
      <c r="NR111" s="110">
        <f t="shared" si="3100"/>
        <v>0</v>
      </c>
      <c r="NS111" s="110">
        <f t="shared" si="3100"/>
        <v>0</v>
      </c>
      <c r="NT111" s="110">
        <f t="shared" si="3100"/>
        <v>0</v>
      </c>
      <c r="NU111" s="110">
        <f t="shared" si="3100"/>
        <v>0</v>
      </c>
      <c r="NV111" s="110">
        <f t="shared" si="3100"/>
        <v>0</v>
      </c>
      <c r="NW111" s="110">
        <f t="shared" si="3100"/>
        <v>0</v>
      </c>
      <c r="NX111" s="110">
        <f t="shared" si="3100"/>
        <v>0</v>
      </c>
      <c r="NY111" s="110">
        <f t="shared" si="3100"/>
        <v>0</v>
      </c>
      <c r="NZ111" s="110">
        <f>SUM(NZ112:NZ117)</f>
        <v>0</v>
      </c>
      <c r="OB111" s="110">
        <f t="shared" ref="OB111:ON111" si="3101">SUM(OB112:OB117)</f>
        <v>0</v>
      </c>
      <c r="OC111" s="110">
        <f t="shared" si="3101"/>
        <v>0</v>
      </c>
      <c r="OD111" s="110">
        <f t="shared" si="3101"/>
        <v>0</v>
      </c>
      <c r="OE111" s="110">
        <f t="shared" si="3101"/>
        <v>0</v>
      </c>
      <c r="OF111" s="110">
        <f t="shared" si="3101"/>
        <v>0</v>
      </c>
      <c r="OG111" s="110">
        <f t="shared" si="3101"/>
        <v>0</v>
      </c>
      <c r="OH111" s="110">
        <f t="shared" si="3101"/>
        <v>0</v>
      </c>
      <c r="OI111" s="110">
        <f t="shared" si="3101"/>
        <v>0</v>
      </c>
      <c r="OJ111" s="110">
        <f t="shared" si="3101"/>
        <v>0</v>
      </c>
      <c r="OK111" s="110">
        <f t="shared" si="3101"/>
        <v>0</v>
      </c>
      <c r="OL111" s="110">
        <f t="shared" si="3101"/>
        <v>0</v>
      </c>
      <c r="OM111" s="110">
        <f t="shared" si="3101"/>
        <v>0</v>
      </c>
      <c r="ON111" s="110">
        <f t="shared" si="3101"/>
        <v>0</v>
      </c>
      <c r="OO111" s="110">
        <f>SUM(OO112:OO117)</f>
        <v>0</v>
      </c>
      <c r="OQ111" s="110">
        <f t="shared" ref="OQ111:PC111" si="3102">SUM(OQ112:OQ117)</f>
        <v>0</v>
      </c>
      <c r="OR111" s="110">
        <f t="shared" si="3102"/>
        <v>0</v>
      </c>
      <c r="OS111" s="110">
        <f t="shared" si="3102"/>
        <v>0</v>
      </c>
      <c r="OT111" s="110">
        <f t="shared" si="3102"/>
        <v>0</v>
      </c>
      <c r="OU111" s="110">
        <f t="shared" si="3102"/>
        <v>0</v>
      </c>
      <c r="OV111" s="110">
        <f t="shared" si="3102"/>
        <v>0</v>
      </c>
      <c r="OW111" s="110">
        <f t="shared" si="3102"/>
        <v>0</v>
      </c>
      <c r="OX111" s="110">
        <f t="shared" si="3102"/>
        <v>0</v>
      </c>
      <c r="OY111" s="110">
        <f t="shared" si="3102"/>
        <v>0</v>
      </c>
      <c r="OZ111" s="110">
        <f t="shared" si="3102"/>
        <v>0</v>
      </c>
      <c r="PA111" s="110">
        <f t="shared" si="3102"/>
        <v>0</v>
      </c>
      <c r="PB111" s="110">
        <f t="shared" si="3102"/>
        <v>0</v>
      </c>
      <c r="PC111" s="110">
        <f t="shared" si="3102"/>
        <v>0</v>
      </c>
      <c r="PD111" s="110">
        <f>SUM(PD112:PD117)</f>
        <v>0</v>
      </c>
      <c r="PF111" s="110">
        <f t="shared" ref="PF111:PR111" si="3103">SUM(PF112:PF117)</f>
        <v>0</v>
      </c>
      <c r="PG111" s="110">
        <f t="shared" si="3103"/>
        <v>0</v>
      </c>
      <c r="PH111" s="110">
        <f t="shared" si="3103"/>
        <v>0</v>
      </c>
      <c r="PI111" s="110">
        <f t="shared" si="3103"/>
        <v>0</v>
      </c>
      <c r="PJ111" s="110">
        <f t="shared" si="3103"/>
        <v>0</v>
      </c>
      <c r="PK111" s="110">
        <f t="shared" si="3103"/>
        <v>0</v>
      </c>
      <c r="PL111" s="110">
        <f t="shared" si="3103"/>
        <v>0</v>
      </c>
      <c r="PM111" s="110">
        <f t="shared" si="3103"/>
        <v>0</v>
      </c>
      <c r="PN111" s="110">
        <f t="shared" si="3103"/>
        <v>0</v>
      </c>
      <c r="PO111" s="110">
        <f t="shared" si="3103"/>
        <v>0</v>
      </c>
      <c r="PP111" s="110">
        <f t="shared" si="3103"/>
        <v>0</v>
      </c>
      <c r="PQ111" s="110">
        <f t="shared" si="3103"/>
        <v>0</v>
      </c>
      <c r="PR111" s="110">
        <f t="shared" si="3103"/>
        <v>0</v>
      </c>
      <c r="PS111" s="110">
        <f>SUM(PS112:PS117)</f>
        <v>0</v>
      </c>
      <c r="PU111" s="110">
        <f t="shared" ref="PU111:QG111" si="3104">SUM(PU112:PU117)</f>
        <v>0</v>
      </c>
      <c r="PV111" s="110">
        <f t="shared" si="3104"/>
        <v>0</v>
      </c>
      <c r="PW111" s="110">
        <f t="shared" si="3104"/>
        <v>0</v>
      </c>
      <c r="PX111" s="110">
        <f t="shared" si="3104"/>
        <v>0</v>
      </c>
      <c r="PY111" s="110">
        <f t="shared" si="3104"/>
        <v>0</v>
      </c>
      <c r="PZ111" s="110">
        <f t="shared" si="3104"/>
        <v>0</v>
      </c>
      <c r="QA111" s="110">
        <f t="shared" si="3104"/>
        <v>0</v>
      </c>
      <c r="QB111" s="110">
        <f t="shared" si="3104"/>
        <v>0</v>
      </c>
      <c r="QC111" s="110">
        <f t="shared" si="3104"/>
        <v>0</v>
      </c>
      <c r="QD111" s="110">
        <f t="shared" si="3104"/>
        <v>0</v>
      </c>
      <c r="QE111" s="110">
        <f t="shared" si="3104"/>
        <v>0</v>
      </c>
      <c r="QF111" s="110">
        <f t="shared" si="3104"/>
        <v>0</v>
      </c>
      <c r="QG111" s="110">
        <f t="shared" si="3104"/>
        <v>0</v>
      </c>
      <c r="QH111" s="110">
        <f>SUM(QH112:QH117)</f>
        <v>0</v>
      </c>
      <c r="QJ111" s="110">
        <f t="shared" ref="QJ111:QV111" si="3105">SUM(QJ112:QJ117)</f>
        <v>0</v>
      </c>
      <c r="QK111" s="110">
        <f t="shared" si="3105"/>
        <v>0</v>
      </c>
      <c r="QL111" s="110">
        <f t="shared" si="3105"/>
        <v>0</v>
      </c>
      <c r="QM111" s="110">
        <f t="shared" si="3105"/>
        <v>0</v>
      </c>
      <c r="QN111" s="110">
        <f t="shared" si="3105"/>
        <v>0</v>
      </c>
      <c r="QO111" s="110">
        <f t="shared" si="3105"/>
        <v>0</v>
      </c>
      <c r="QP111" s="110">
        <f t="shared" si="3105"/>
        <v>0</v>
      </c>
      <c r="QQ111" s="110">
        <f t="shared" si="3105"/>
        <v>0</v>
      </c>
      <c r="QR111" s="110">
        <f t="shared" si="3105"/>
        <v>0</v>
      </c>
      <c r="QS111" s="110">
        <f t="shared" si="3105"/>
        <v>0</v>
      </c>
      <c r="QT111" s="110">
        <f t="shared" si="3105"/>
        <v>0</v>
      </c>
      <c r="QU111" s="110">
        <f t="shared" si="3105"/>
        <v>0</v>
      </c>
      <c r="QV111" s="110">
        <f t="shared" si="3105"/>
        <v>0</v>
      </c>
      <c r="QW111" s="110">
        <f>SUM(QW112:QW117)</f>
        <v>0</v>
      </c>
      <c r="QY111" s="110">
        <f t="shared" ref="QY111:RK111" si="3106">SUM(QY112:QY117)</f>
        <v>0</v>
      </c>
      <c r="QZ111" s="110">
        <f t="shared" si="3106"/>
        <v>0</v>
      </c>
      <c r="RA111" s="110">
        <f t="shared" si="3106"/>
        <v>0</v>
      </c>
      <c r="RB111" s="110">
        <f t="shared" si="3106"/>
        <v>0</v>
      </c>
      <c r="RC111" s="110">
        <f t="shared" si="3106"/>
        <v>0</v>
      </c>
      <c r="RD111" s="110">
        <f t="shared" si="3106"/>
        <v>0</v>
      </c>
      <c r="RE111" s="110">
        <f t="shared" si="3106"/>
        <v>0</v>
      </c>
      <c r="RF111" s="110">
        <f t="shared" si="3106"/>
        <v>0</v>
      </c>
      <c r="RG111" s="110">
        <f t="shared" si="3106"/>
        <v>0</v>
      </c>
      <c r="RH111" s="110">
        <f t="shared" si="3106"/>
        <v>0</v>
      </c>
      <c r="RI111" s="110">
        <f t="shared" si="3106"/>
        <v>0</v>
      </c>
      <c r="RJ111" s="110">
        <f t="shared" si="3106"/>
        <v>0</v>
      </c>
      <c r="RK111" s="110">
        <f t="shared" si="3106"/>
        <v>0</v>
      </c>
      <c r="RL111" s="110">
        <f>SUM(RL112:RL117)</f>
        <v>0</v>
      </c>
      <c r="RN111" s="110">
        <f t="shared" ref="RN111:RZ111" si="3107">SUM(RN112:RN117)</f>
        <v>0</v>
      </c>
      <c r="RO111" s="110">
        <f t="shared" si="3107"/>
        <v>0</v>
      </c>
      <c r="RP111" s="110">
        <f t="shared" si="3107"/>
        <v>0</v>
      </c>
      <c r="RQ111" s="110">
        <f t="shared" si="3107"/>
        <v>0</v>
      </c>
      <c r="RR111" s="110">
        <f t="shared" si="3107"/>
        <v>0</v>
      </c>
      <c r="RS111" s="110">
        <f t="shared" si="3107"/>
        <v>0</v>
      </c>
      <c r="RT111" s="110">
        <f t="shared" si="3107"/>
        <v>0</v>
      </c>
      <c r="RU111" s="110">
        <f t="shared" si="3107"/>
        <v>0</v>
      </c>
      <c r="RV111" s="110">
        <f t="shared" si="3107"/>
        <v>0</v>
      </c>
      <c r="RW111" s="110">
        <f t="shared" si="3107"/>
        <v>0</v>
      </c>
      <c r="RX111" s="110">
        <f t="shared" si="3107"/>
        <v>0</v>
      </c>
      <c r="RY111" s="110">
        <f t="shared" si="3107"/>
        <v>0</v>
      </c>
      <c r="RZ111" s="110">
        <f t="shared" si="3107"/>
        <v>0</v>
      </c>
      <c r="SA111" s="110">
        <f>SUM(SA112:SA117)</f>
        <v>0</v>
      </c>
      <c r="SC111" s="110">
        <f t="shared" ref="SC111:SO111" si="3108">SUM(SC112:SC117)</f>
        <v>0</v>
      </c>
      <c r="SD111" s="110">
        <f t="shared" si="3108"/>
        <v>0</v>
      </c>
      <c r="SE111" s="110">
        <f t="shared" si="3108"/>
        <v>0</v>
      </c>
      <c r="SF111" s="110">
        <f t="shared" si="3108"/>
        <v>0</v>
      </c>
      <c r="SG111" s="110">
        <f t="shared" si="3108"/>
        <v>0</v>
      </c>
      <c r="SH111" s="110">
        <f t="shared" si="3108"/>
        <v>0</v>
      </c>
      <c r="SI111" s="110">
        <f t="shared" si="3108"/>
        <v>0</v>
      </c>
      <c r="SJ111" s="110">
        <f t="shared" si="3108"/>
        <v>0</v>
      </c>
      <c r="SK111" s="110">
        <f t="shared" si="3108"/>
        <v>0</v>
      </c>
      <c r="SL111" s="110">
        <f t="shared" si="3108"/>
        <v>0</v>
      </c>
      <c r="SM111" s="110">
        <f t="shared" si="3108"/>
        <v>0</v>
      </c>
      <c r="SN111" s="110">
        <f t="shared" si="3108"/>
        <v>0</v>
      </c>
      <c r="SO111" s="110">
        <f t="shared" si="3108"/>
        <v>0</v>
      </c>
      <c r="SP111" s="110">
        <f>SUM(SP112:SP117)</f>
        <v>0</v>
      </c>
      <c r="SR111" s="110">
        <f t="shared" ref="SR111:TD111" si="3109">SUM(SR112:SR117)</f>
        <v>0</v>
      </c>
      <c r="SS111" s="110">
        <f t="shared" si="3109"/>
        <v>0</v>
      </c>
      <c r="ST111" s="110">
        <f t="shared" si="3109"/>
        <v>0</v>
      </c>
      <c r="SU111" s="110">
        <f t="shared" si="3109"/>
        <v>0</v>
      </c>
      <c r="SV111" s="110">
        <f t="shared" si="3109"/>
        <v>0</v>
      </c>
      <c r="SW111" s="110">
        <f t="shared" si="3109"/>
        <v>0</v>
      </c>
      <c r="SX111" s="110">
        <f t="shared" si="3109"/>
        <v>0</v>
      </c>
      <c r="SY111" s="110">
        <f t="shared" si="3109"/>
        <v>0</v>
      </c>
      <c r="SZ111" s="110">
        <f t="shared" si="3109"/>
        <v>0</v>
      </c>
      <c r="TA111" s="110">
        <f t="shared" si="3109"/>
        <v>0</v>
      </c>
      <c r="TB111" s="110">
        <f t="shared" si="3109"/>
        <v>0</v>
      </c>
      <c r="TC111" s="110">
        <f t="shared" si="3109"/>
        <v>0</v>
      </c>
      <c r="TD111" s="110">
        <f t="shared" si="3109"/>
        <v>0</v>
      </c>
      <c r="TE111" s="110">
        <f>SUM(TE112:TE117)</f>
        <v>0</v>
      </c>
      <c r="TG111" s="110">
        <f t="shared" ref="TG111:TS111" si="3110">SUM(TG112:TG117)</f>
        <v>0</v>
      </c>
      <c r="TH111" s="110">
        <f t="shared" si="3110"/>
        <v>0</v>
      </c>
      <c r="TI111" s="110">
        <f t="shared" si="3110"/>
        <v>0</v>
      </c>
      <c r="TJ111" s="110">
        <f t="shared" si="3110"/>
        <v>0</v>
      </c>
      <c r="TK111" s="110">
        <f t="shared" si="3110"/>
        <v>0</v>
      </c>
      <c r="TL111" s="110">
        <f t="shared" si="3110"/>
        <v>0</v>
      </c>
      <c r="TM111" s="110">
        <f t="shared" si="3110"/>
        <v>0</v>
      </c>
      <c r="TN111" s="110">
        <f t="shared" si="3110"/>
        <v>0</v>
      </c>
      <c r="TO111" s="110">
        <f t="shared" si="3110"/>
        <v>0</v>
      </c>
      <c r="TP111" s="110">
        <f t="shared" si="3110"/>
        <v>0</v>
      </c>
      <c r="TQ111" s="110">
        <f t="shared" si="3110"/>
        <v>0</v>
      </c>
      <c r="TR111" s="110">
        <f t="shared" si="3110"/>
        <v>0</v>
      </c>
      <c r="TS111" s="110">
        <f t="shared" si="3110"/>
        <v>0</v>
      </c>
      <c r="TT111" s="110">
        <f>SUM(TT112:TT117)</f>
        <v>0</v>
      </c>
      <c r="TV111" s="110">
        <f t="shared" ref="TV111:UH111" si="3111">SUM(TV112:TV117)</f>
        <v>0</v>
      </c>
      <c r="TW111" s="110">
        <f t="shared" si="3111"/>
        <v>0</v>
      </c>
      <c r="TX111" s="110">
        <f t="shared" si="3111"/>
        <v>0</v>
      </c>
      <c r="TY111" s="110">
        <f t="shared" si="3111"/>
        <v>0</v>
      </c>
      <c r="TZ111" s="110">
        <f t="shared" si="3111"/>
        <v>0</v>
      </c>
      <c r="UA111" s="110">
        <f t="shared" si="3111"/>
        <v>0</v>
      </c>
      <c r="UB111" s="110">
        <f t="shared" si="3111"/>
        <v>0</v>
      </c>
      <c r="UC111" s="110">
        <f t="shared" si="3111"/>
        <v>0</v>
      </c>
      <c r="UD111" s="110">
        <f t="shared" si="3111"/>
        <v>0</v>
      </c>
      <c r="UE111" s="110">
        <f t="shared" si="3111"/>
        <v>0</v>
      </c>
      <c r="UF111" s="110">
        <f t="shared" si="3111"/>
        <v>0</v>
      </c>
      <c r="UG111" s="110">
        <f t="shared" si="3111"/>
        <v>0</v>
      </c>
      <c r="UH111" s="110">
        <f t="shared" si="3111"/>
        <v>0</v>
      </c>
      <c r="UI111" s="110">
        <f>SUM(UI112:UI117)</f>
        <v>0</v>
      </c>
      <c r="UK111" s="110">
        <f t="shared" ref="UK111:UW111" si="3112">SUM(UK112:UK117)</f>
        <v>0</v>
      </c>
      <c r="UL111" s="110">
        <f t="shared" si="3112"/>
        <v>0</v>
      </c>
      <c r="UM111" s="110">
        <f t="shared" si="3112"/>
        <v>0</v>
      </c>
      <c r="UN111" s="110">
        <f t="shared" si="3112"/>
        <v>0</v>
      </c>
      <c r="UO111" s="110">
        <f t="shared" si="3112"/>
        <v>0</v>
      </c>
      <c r="UP111" s="110">
        <f t="shared" si="3112"/>
        <v>0</v>
      </c>
      <c r="UQ111" s="110">
        <f t="shared" si="3112"/>
        <v>0</v>
      </c>
      <c r="UR111" s="110">
        <f t="shared" si="3112"/>
        <v>0</v>
      </c>
      <c r="US111" s="110">
        <f t="shared" si="3112"/>
        <v>0</v>
      </c>
      <c r="UT111" s="110">
        <f t="shared" si="3112"/>
        <v>0</v>
      </c>
      <c r="UU111" s="110">
        <f t="shared" si="3112"/>
        <v>0</v>
      </c>
      <c r="UV111" s="110">
        <f t="shared" si="3112"/>
        <v>0</v>
      </c>
      <c r="UW111" s="110">
        <f t="shared" si="3112"/>
        <v>0</v>
      </c>
      <c r="UX111" s="110">
        <f>SUM(UX112:UX117)</f>
        <v>0</v>
      </c>
      <c r="UZ111" s="110">
        <f t="shared" ref="UZ111:VL111" si="3113">SUM(UZ112:UZ117)</f>
        <v>0</v>
      </c>
      <c r="VA111" s="110">
        <f t="shared" si="3113"/>
        <v>0</v>
      </c>
      <c r="VB111" s="110">
        <f t="shared" si="3113"/>
        <v>0</v>
      </c>
      <c r="VC111" s="110">
        <f t="shared" si="3113"/>
        <v>0</v>
      </c>
      <c r="VD111" s="110">
        <f t="shared" si="3113"/>
        <v>0</v>
      </c>
      <c r="VE111" s="110">
        <f t="shared" si="3113"/>
        <v>0</v>
      </c>
      <c r="VF111" s="110">
        <f t="shared" si="3113"/>
        <v>0</v>
      </c>
      <c r="VG111" s="110">
        <f t="shared" si="3113"/>
        <v>0</v>
      </c>
      <c r="VH111" s="110">
        <f t="shared" si="3113"/>
        <v>0</v>
      </c>
      <c r="VI111" s="110">
        <f t="shared" si="3113"/>
        <v>0</v>
      </c>
      <c r="VJ111" s="110">
        <f t="shared" si="3113"/>
        <v>0</v>
      </c>
      <c r="VK111" s="110">
        <f t="shared" si="3113"/>
        <v>0</v>
      </c>
      <c r="VL111" s="110">
        <f t="shared" si="3113"/>
        <v>0</v>
      </c>
      <c r="VM111" s="110">
        <f>SUM(VM112:VM117)</f>
        <v>0</v>
      </c>
      <c r="VO111" s="110">
        <f t="shared" ref="VO111:WA111" si="3114">SUM(VO112:VO117)</f>
        <v>0</v>
      </c>
      <c r="VP111" s="110">
        <f t="shared" si="3114"/>
        <v>0</v>
      </c>
      <c r="VQ111" s="110">
        <f t="shared" si="3114"/>
        <v>0</v>
      </c>
      <c r="VR111" s="110">
        <f t="shared" si="3114"/>
        <v>0</v>
      </c>
      <c r="VS111" s="110">
        <f t="shared" si="3114"/>
        <v>0</v>
      </c>
      <c r="VT111" s="110">
        <f t="shared" si="3114"/>
        <v>0</v>
      </c>
      <c r="VU111" s="110">
        <f t="shared" si="3114"/>
        <v>0</v>
      </c>
      <c r="VV111" s="110">
        <f t="shared" si="3114"/>
        <v>0</v>
      </c>
      <c r="VW111" s="110">
        <f t="shared" si="3114"/>
        <v>0</v>
      </c>
      <c r="VX111" s="110">
        <f t="shared" si="3114"/>
        <v>0</v>
      </c>
      <c r="VY111" s="110">
        <f t="shared" si="3114"/>
        <v>0</v>
      </c>
      <c r="VZ111" s="110">
        <f t="shared" si="3114"/>
        <v>0</v>
      </c>
      <c r="WA111" s="110">
        <f t="shared" si="3114"/>
        <v>0</v>
      </c>
      <c r="WB111" s="110">
        <f>SUM(WB112:WB117)</f>
        <v>0</v>
      </c>
      <c r="WD111" s="110">
        <f t="shared" ref="WD111:WP111" si="3115">SUM(WD112:WD117)</f>
        <v>0</v>
      </c>
      <c r="WE111" s="110">
        <f t="shared" si="3115"/>
        <v>0</v>
      </c>
      <c r="WF111" s="110">
        <f t="shared" si="3115"/>
        <v>0</v>
      </c>
      <c r="WG111" s="110">
        <f t="shared" si="3115"/>
        <v>0</v>
      </c>
      <c r="WH111" s="110">
        <f t="shared" si="3115"/>
        <v>0</v>
      </c>
      <c r="WI111" s="110">
        <f t="shared" si="3115"/>
        <v>0</v>
      </c>
      <c r="WJ111" s="110">
        <f t="shared" si="3115"/>
        <v>0</v>
      </c>
      <c r="WK111" s="110">
        <f t="shared" si="3115"/>
        <v>0</v>
      </c>
      <c r="WL111" s="110">
        <f t="shared" si="3115"/>
        <v>0</v>
      </c>
      <c r="WM111" s="110">
        <f t="shared" si="3115"/>
        <v>0</v>
      </c>
      <c r="WN111" s="110">
        <f t="shared" si="3115"/>
        <v>0</v>
      </c>
      <c r="WO111" s="110">
        <f t="shared" si="3115"/>
        <v>0</v>
      </c>
      <c r="WP111" s="110">
        <f t="shared" si="3115"/>
        <v>0</v>
      </c>
      <c r="WQ111" s="110">
        <f>SUM(WQ112:WQ117)</f>
        <v>0</v>
      </c>
      <c r="WS111" s="110">
        <f t="shared" ref="WS111:XE111" si="3116">SUM(WS112:WS117)</f>
        <v>0</v>
      </c>
      <c r="WT111" s="110">
        <f t="shared" si="3116"/>
        <v>0</v>
      </c>
      <c r="WU111" s="110">
        <f t="shared" si="3116"/>
        <v>0</v>
      </c>
      <c r="WV111" s="110">
        <f t="shared" si="3116"/>
        <v>0</v>
      </c>
      <c r="WW111" s="110">
        <f t="shared" si="3116"/>
        <v>0</v>
      </c>
      <c r="WX111" s="110">
        <f t="shared" si="3116"/>
        <v>0</v>
      </c>
      <c r="WY111" s="110">
        <f t="shared" si="3116"/>
        <v>0</v>
      </c>
      <c r="WZ111" s="110">
        <f t="shared" si="3116"/>
        <v>0</v>
      </c>
      <c r="XA111" s="110">
        <f t="shared" si="3116"/>
        <v>0</v>
      </c>
      <c r="XB111" s="110">
        <f t="shared" si="3116"/>
        <v>0</v>
      </c>
      <c r="XC111" s="110">
        <f t="shared" si="3116"/>
        <v>0</v>
      </c>
      <c r="XD111" s="110">
        <f t="shared" si="3116"/>
        <v>0</v>
      </c>
      <c r="XE111" s="110">
        <f t="shared" si="3116"/>
        <v>0</v>
      </c>
      <c r="XF111" s="110">
        <f>SUM(XF112:XF117)</f>
        <v>0</v>
      </c>
      <c r="XH111" s="110">
        <f t="shared" ref="XH111:XT111" si="3117">SUM(XH112:XH117)</f>
        <v>0</v>
      </c>
      <c r="XI111" s="110">
        <f t="shared" si="3117"/>
        <v>0</v>
      </c>
      <c r="XJ111" s="110">
        <f t="shared" si="3117"/>
        <v>0</v>
      </c>
      <c r="XK111" s="110">
        <f t="shared" si="3117"/>
        <v>0</v>
      </c>
      <c r="XL111" s="110">
        <f t="shared" si="3117"/>
        <v>0</v>
      </c>
      <c r="XM111" s="110">
        <f t="shared" si="3117"/>
        <v>0</v>
      </c>
      <c r="XN111" s="110">
        <f t="shared" si="3117"/>
        <v>0</v>
      </c>
      <c r="XO111" s="110">
        <f t="shared" si="3117"/>
        <v>0</v>
      </c>
      <c r="XP111" s="110">
        <f t="shared" si="3117"/>
        <v>0</v>
      </c>
      <c r="XQ111" s="110">
        <f t="shared" si="3117"/>
        <v>0</v>
      </c>
      <c r="XR111" s="110">
        <f t="shared" si="3117"/>
        <v>0</v>
      </c>
      <c r="XS111" s="110">
        <f t="shared" si="3117"/>
        <v>0</v>
      </c>
      <c r="XT111" s="110">
        <f t="shared" si="3117"/>
        <v>0</v>
      </c>
      <c r="XU111" s="110">
        <f>SUM(XU112:XU117)</f>
        <v>0</v>
      </c>
      <c r="XW111" s="110">
        <f t="shared" ref="XW111:YI111" si="3118">SUM(XW112:XW117)</f>
        <v>0</v>
      </c>
      <c r="XX111" s="110">
        <f t="shared" si="3118"/>
        <v>0</v>
      </c>
      <c r="XY111" s="110">
        <f t="shared" si="3118"/>
        <v>0</v>
      </c>
      <c r="XZ111" s="110">
        <f t="shared" si="3118"/>
        <v>0</v>
      </c>
      <c r="YA111" s="110">
        <f t="shared" si="3118"/>
        <v>0</v>
      </c>
      <c r="YB111" s="110">
        <f t="shared" si="3118"/>
        <v>0</v>
      </c>
      <c r="YC111" s="110">
        <f t="shared" si="3118"/>
        <v>0</v>
      </c>
      <c r="YD111" s="110">
        <f t="shared" si="3118"/>
        <v>0</v>
      </c>
      <c r="YE111" s="110">
        <f t="shared" si="3118"/>
        <v>0</v>
      </c>
      <c r="YF111" s="110">
        <f t="shared" si="3118"/>
        <v>0</v>
      </c>
      <c r="YG111" s="110">
        <f t="shared" si="3118"/>
        <v>0</v>
      </c>
      <c r="YH111" s="110">
        <f t="shared" si="3118"/>
        <v>0</v>
      </c>
      <c r="YI111" s="110">
        <f t="shared" si="3118"/>
        <v>0</v>
      </c>
      <c r="YJ111" s="110">
        <f>SUM(YJ112:YJ117)</f>
        <v>0</v>
      </c>
      <c r="YL111" s="110">
        <f t="shared" ref="YL111:YX111" si="3119">SUM(YL112:YL117)</f>
        <v>0</v>
      </c>
      <c r="YM111" s="110">
        <f t="shared" si="3119"/>
        <v>0</v>
      </c>
      <c r="YN111" s="110">
        <f t="shared" si="3119"/>
        <v>0</v>
      </c>
      <c r="YO111" s="110">
        <f t="shared" si="3119"/>
        <v>0</v>
      </c>
      <c r="YP111" s="110">
        <f t="shared" si="3119"/>
        <v>0</v>
      </c>
      <c r="YQ111" s="110">
        <f t="shared" si="3119"/>
        <v>0</v>
      </c>
      <c r="YR111" s="110">
        <f t="shared" si="3119"/>
        <v>0</v>
      </c>
      <c r="YS111" s="110">
        <f t="shared" si="3119"/>
        <v>0</v>
      </c>
      <c r="YT111" s="110">
        <f t="shared" si="3119"/>
        <v>0</v>
      </c>
      <c r="YU111" s="110">
        <f t="shared" si="3119"/>
        <v>0</v>
      </c>
      <c r="YV111" s="110">
        <f t="shared" si="3119"/>
        <v>0</v>
      </c>
      <c r="YW111" s="110">
        <f t="shared" si="3119"/>
        <v>0</v>
      </c>
      <c r="YX111" s="110">
        <f t="shared" si="3119"/>
        <v>0</v>
      </c>
      <c r="YY111" s="110">
        <f>SUM(YY112:YY117)</f>
        <v>0</v>
      </c>
      <c r="ZA111" s="110">
        <f t="shared" ref="ZA111:ZM111" si="3120">SUM(ZA112:ZA117)</f>
        <v>0</v>
      </c>
      <c r="ZB111" s="110">
        <f t="shared" si="3120"/>
        <v>0</v>
      </c>
      <c r="ZC111" s="110">
        <f t="shared" si="3120"/>
        <v>0</v>
      </c>
      <c r="ZD111" s="110">
        <f t="shared" si="3120"/>
        <v>0</v>
      </c>
      <c r="ZE111" s="110">
        <f t="shared" si="3120"/>
        <v>0</v>
      </c>
      <c r="ZF111" s="110">
        <f t="shared" si="3120"/>
        <v>0</v>
      </c>
      <c r="ZG111" s="110">
        <f t="shared" si="3120"/>
        <v>0</v>
      </c>
      <c r="ZH111" s="110">
        <f t="shared" si="3120"/>
        <v>0</v>
      </c>
      <c r="ZI111" s="110">
        <f t="shared" si="3120"/>
        <v>0</v>
      </c>
      <c r="ZJ111" s="110">
        <f t="shared" si="3120"/>
        <v>0</v>
      </c>
      <c r="ZK111" s="110">
        <f t="shared" si="3120"/>
        <v>0</v>
      </c>
      <c r="ZL111" s="110">
        <f t="shared" si="3120"/>
        <v>0</v>
      </c>
      <c r="ZM111" s="110">
        <f t="shared" si="3120"/>
        <v>0</v>
      </c>
      <c r="ZN111" s="110">
        <f>SUM(ZN112:ZN117)</f>
        <v>0</v>
      </c>
      <c r="ZP111" s="110">
        <f t="shared" ref="ZP111:AAB111" si="3121">SUM(ZP112:ZP117)</f>
        <v>0</v>
      </c>
      <c r="ZQ111" s="110">
        <f t="shared" si="3121"/>
        <v>0</v>
      </c>
      <c r="ZR111" s="110">
        <f t="shared" si="3121"/>
        <v>0</v>
      </c>
      <c r="ZS111" s="110">
        <f t="shared" si="3121"/>
        <v>0</v>
      </c>
      <c r="ZT111" s="110">
        <f t="shared" si="3121"/>
        <v>0</v>
      </c>
      <c r="ZU111" s="110">
        <f t="shared" si="3121"/>
        <v>0</v>
      </c>
      <c r="ZV111" s="110">
        <f t="shared" si="3121"/>
        <v>0</v>
      </c>
      <c r="ZW111" s="110">
        <f t="shared" si="3121"/>
        <v>0</v>
      </c>
      <c r="ZX111" s="110">
        <f t="shared" si="3121"/>
        <v>0</v>
      </c>
      <c r="ZY111" s="110">
        <f t="shared" si="3121"/>
        <v>0</v>
      </c>
      <c r="ZZ111" s="110">
        <f t="shared" si="3121"/>
        <v>0</v>
      </c>
      <c r="AAA111" s="110">
        <f t="shared" si="3121"/>
        <v>0</v>
      </c>
      <c r="AAB111" s="110">
        <f t="shared" si="3121"/>
        <v>0</v>
      </c>
      <c r="AAC111" s="110">
        <f>SUM(AAC112:AAC117)</f>
        <v>0</v>
      </c>
      <c r="AAE111" s="110">
        <f t="shared" ref="AAE111:AAQ111" si="3122">SUM(AAE112:AAE117)</f>
        <v>0</v>
      </c>
      <c r="AAF111" s="110">
        <f t="shared" si="3122"/>
        <v>0</v>
      </c>
      <c r="AAG111" s="110">
        <f t="shared" si="3122"/>
        <v>0</v>
      </c>
      <c r="AAH111" s="110">
        <f t="shared" si="3122"/>
        <v>0</v>
      </c>
      <c r="AAI111" s="110">
        <f t="shared" si="3122"/>
        <v>0</v>
      </c>
      <c r="AAJ111" s="110">
        <f t="shared" si="3122"/>
        <v>0</v>
      </c>
      <c r="AAK111" s="110">
        <f t="shared" si="3122"/>
        <v>0</v>
      </c>
      <c r="AAL111" s="110">
        <f t="shared" si="3122"/>
        <v>0</v>
      </c>
      <c r="AAM111" s="110">
        <f t="shared" si="3122"/>
        <v>0</v>
      </c>
      <c r="AAN111" s="110">
        <f t="shared" si="3122"/>
        <v>0</v>
      </c>
      <c r="AAO111" s="110">
        <f t="shared" si="3122"/>
        <v>0</v>
      </c>
      <c r="AAP111" s="110">
        <f t="shared" si="3122"/>
        <v>0</v>
      </c>
      <c r="AAQ111" s="110">
        <f t="shared" si="3122"/>
        <v>0</v>
      </c>
      <c r="AAR111" s="110">
        <f>SUM(AAR112:AAR117)</f>
        <v>0</v>
      </c>
      <c r="AAT111" s="110">
        <f t="shared" ref="AAT111:ABF111" si="3123">SUM(AAT112:AAT117)</f>
        <v>0</v>
      </c>
      <c r="AAU111" s="110">
        <f t="shared" si="3123"/>
        <v>0</v>
      </c>
      <c r="AAV111" s="110">
        <f t="shared" si="3123"/>
        <v>0</v>
      </c>
      <c r="AAW111" s="110">
        <f t="shared" si="3123"/>
        <v>0</v>
      </c>
      <c r="AAX111" s="110">
        <f t="shared" si="3123"/>
        <v>0</v>
      </c>
      <c r="AAY111" s="110">
        <f t="shared" si="3123"/>
        <v>0</v>
      </c>
      <c r="AAZ111" s="110">
        <f t="shared" si="3123"/>
        <v>0</v>
      </c>
      <c r="ABA111" s="110">
        <f t="shared" si="3123"/>
        <v>0</v>
      </c>
      <c r="ABB111" s="110">
        <f t="shared" si="3123"/>
        <v>0</v>
      </c>
      <c r="ABC111" s="110">
        <f t="shared" si="3123"/>
        <v>0</v>
      </c>
      <c r="ABD111" s="110">
        <f t="shared" si="3123"/>
        <v>0</v>
      </c>
      <c r="ABE111" s="110">
        <f t="shared" si="3123"/>
        <v>0</v>
      </c>
      <c r="ABF111" s="110">
        <f t="shared" si="3123"/>
        <v>0</v>
      </c>
      <c r="ABG111" s="110">
        <f>SUM(ABG112:ABG117)</f>
        <v>0</v>
      </c>
      <c r="ABI111" s="110">
        <f t="shared" ref="ABI111:ABU111" si="3124">SUM(ABI112:ABI117)</f>
        <v>0</v>
      </c>
      <c r="ABJ111" s="110">
        <f t="shared" si="3124"/>
        <v>0</v>
      </c>
      <c r="ABK111" s="110">
        <f t="shared" si="3124"/>
        <v>0</v>
      </c>
      <c r="ABL111" s="110">
        <f t="shared" si="3124"/>
        <v>0</v>
      </c>
      <c r="ABM111" s="110">
        <f t="shared" si="3124"/>
        <v>0</v>
      </c>
      <c r="ABN111" s="110">
        <f t="shared" si="3124"/>
        <v>0</v>
      </c>
      <c r="ABO111" s="110">
        <f t="shared" si="3124"/>
        <v>0</v>
      </c>
      <c r="ABP111" s="110">
        <f t="shared" si="3124"/>
        <v>0</v>
      </c>
      <c r="ABQ111" s="110">
        <f t="shared" si="3124"/>
        <v>0</v>
      </c>
      <c r="ABR111" s="110">
        <f t="shared" si="3124"/>
        <v>0</v>
      </c>
      <c r="ABS111" s="110">
        <f t="shared" si="3124"/>
        <v>0</v>
      </c>
      <c r="ABT111" s="110">
        <f t="shared" si="3124"/>
        <v>0</v>
      </c>
      <c r="ABU111" s="110">
        <f t="shared" si="3124"/>
        <v>0</v>
      </c>
      <c r="ABV111" s="110">
        <f>SUM(ABV112:ABV117)</f>
        <v>0</v>
      </c>
      <c r="ABX111" s="110">
        <f t="shared" ref="ABX111:ACJ111" si="3125">SUM(ABX112:ABX117)</f>
        <v>0</v>
      </c>
      <c r="ABY111" s="110">
        <f t="shared" si="3125"/>
        <v>0</v>
      </c>
      <c r="ABZ111" s="110">
        <f t="shared" si="3125"/>
        <v>0</v>
      </c>
      <c r="ACA111" s="110">
        <f t="shared" si="3125"/>
        <v>0</v>
      </c>
      <c r="ACB111" s="110">
        <f t="shared" si="3125"/>
        <v>0</v>
      </c>
      <c r="ACC111" s="110">
        <f t="shared" si="3125"/>
        <v>0</v>
      </c>
      <c r="ACD111" s="110">
        <f t="shared" si="3125"/>
        <v>0</v>
      </c>
      <c r="ACE111" s="110">
        <f t="shared" si="3125"/>
        <v>0</v>
      </c>
      <c r="ACF111" s="110">
        <f t="shared" si="3125"/>
        <v>0</v>
      </c>
      <c r="ACG111" s="110">
        <f t="shared" si="3125"/>
        <v>0</v>
      </c>
      <c r="ACH111" s="110">
        <f t="shared" si="3125"/>
        <v>0</v>
      </c>
      <c r="ACI111" s="110">
        <f t="shared" si="3125"/>
        <v>0</v>
      </c>
      <c r="ACJ111" s="110">
        <f t="shared" si="3125"/>
        <v>0</v>
      </c>
      <c r="ACK111" s="110">
        <f>SUM(ACK112:ACK117)</f>
        <v>0</v>
      </c>
      <c r="ACM111" s="110">
        <f t="shared" ref="ACM111:ACY111" si="3126">SUM(ACM112:ACM117)</f>
        <v>0</v>
      </c>
      <c r="ACN111" s="110">
        <f t="shared" si="3126"/>
        <v>0</v>
      </c>
      <c r="ACO111" s="110">
        <f t="shared" si="3126"/>
        <v>0</v>
      </c>
      <c r="ACP111" s="110">
        <f t="shared" si="3126"/>
        <v>0</v>
      </c>
      <c r="ACQ111" s="110">
        <f t="shared" si="3126"/>
        <v>0</v>
      </c>
      <c r="ACR111" s="110">
        <f t="shared" si="3126"/>
        <v>0</v>
      </c>
      <c r="ACS111" s="110">
        <f t="shared" si="3126"/>
        <v>0</v>
      </c>
      <c r="ACT111" s="110">
        <f t="shared" si="3126"/>
        <v>0</v>
      </c>
      <c r="ACU111" s="110">
        <f t="shared" si="3126"/>
        <v>0</v>
      </c>
      <c r="ACV111" s="110">
        <f t="shared" si="3126"/>
        <v>0</v>
      </c>
      <c r="ACW111" s="110">
        <f t="shared" si="3126"/>
        <v>0</v>
      </c>
      <c r="ACX111" s="110">
        <f t="shared" si="3126"/>
        <v>0</v>
      </c>
      <c r="ACY111" s="110">
        <f t="shared" si="3126"/>
        <v>0</v>
      </c>
      <c r="ACZ111" s="110">
        <f>SUM(ACZ112:ACZ117)</f>
        <v>0</v>
      </c>
      <c r="ADB111" s="110">
        <f t="shared" ref="ADB111:ADN111" si="3127">SUM(ADB112:ADB117)</f>
        <v>0</v>
      </c>
      <c r="ADC111" s="110">
        <f t="shared" si="3127"/>
        <v>0</v>
      </c>
      <c r="ADD111" s="110">
        <f t="shared" si="3127"/>
        <v>0</v>
      </c>
      <c r="ADE111" s="110">
        <f t="shared" si="3127"/>
        <v>0</v>
      </c>
      <c r="ADF111" s="110">
        <f t="shared" si="3127"/>
        <v>0</v>
      </c>
      <c r="ADG111" s="110">
        <f t="shared" si="3127"/>
        <v>0</v>
      </c>
      <c r="ADH111" s="110">
        <f t="shared" si="3127"/>
        <v>0</v>
      </c>
      <c r="ADI111" s="110">
        <f t="shared" si="3127"/>
        <v>0</v>
      </c>
      <c r="ADJ111" s="110">
        <f t="shared" si="3127"/>
        <v>0</v>
      </c>
      <c r="ADK111" s="110">
        <f t="shared" si="3127"/>
        <v>0</v>
      </c>
      <c r="ADL111" s="110">
        <f t="shared" si="3127"/>
        <v>0</v>
      </c>
      <c r="ADM111" s="110">
        <f t="shared" si="3127"/>
        <v>0</v>
      </c>
      <c r="ADN111" s="110">
        <f t="shared" si="3127"/>
        <v>0</v>
      </c>
      <c r="ADO111" s="110">
        <f>SUM(ADO112:ADO117)</f>
        <v>0</v>
      </c>
      <c r="ADQ111" s="110">
        <f t="shared" ref="ADQ111:AEC111" si="3128">SUM(ADQ112:ADQ117)</f>
        <v>0</v>
      </c>
      <c r="ADR111" s="110">
        <f t="shared" si="3128"/>
        <v>0</v>
      </c>
      <c r="ADS111" s="110">
        <f t="shared" si="3128"/>
        <v>0</v>
      </c>
      <c r="ADT111" s="110">
        <f t="shared" si="3128"/>
        <v>0</v>
      </c>
      <c r="ADU111" s="110">
        <f t="shared" si="3128"/>
        <v>0</v>
      </c>
      <c r="ADV111" s="110">
        <f t="shared" si="3128"/>
        <v>0</v>
      </c>
      <c r="ADW111" s="110">
        <f t="shared" si="3128"/>
        <v>0</v>
      </c>
      <c r="ADX111" s="110">
        <f t="shared" si="3128"/>
        <v>0</v>
      </c>
      <c r="ADY111" s="110">
        <f t="shared" si="3128"/>
        <v>0</v>
      </c>
      <c r="ADZ111" s="110">
        <f t="shared" si="3128"/>
        <v>0</v>
      </c>
      <c r="AEA111" s="110">
        <f t="shared" si="3128"/>
        <v>0</v>
      </c>
      <c r="AEB111" s="110">
        <f t="shared" si="3128"/>
        <v>0</v>
      </c>
      <c r="AEC111" s="110">
        <f t="shared" si="3128"/>
        <v>0</v>
      </c>
      <c r="AED111" s="110">
        <f>SUM(AED112:AED117)</f>
        <v>0</v>
      </c>
      <c r="AEF111" s="110">
        <f t="shared" ref="AEF111:AER111" si="3129">SUM(AEF112:AEF117)</f>
        <v>0</v>
      </c>
      <c r="AEG111" s="110">
        <f t="shared" si="3129"/>
        <v>0</v>
      </c>
      <c r="AEH111" s="110">
        <f t="shared" si="3129"/>
        <v>0</v>
      </c>
      <c r="AEI111" s="110">
        <f t="shared" si="3129"/>
        <v>0</v>
      </c>
      <c r="AEJ111" s="110">
        <f t="shared" si="3129"/>
        <v>0</v>
      </c>
      <c r="AEK111" s="110">
        <f t="shared" si="3129"/>
        <v>0</v>
      </c>
      <c r="AEL111" s="110">
        <f t="shared" si="3129"/>
        <v>0</v>
      </c>
      <c r="AEM111" s="110">
        <f t="shared" si="3129"/>
        <v>0</v>
      </c>
      <c r="AEN111" s="110">
        <f t="shared" si="3129"/>
        <v>0</v>
      </c>
      <c r="AEO111" s="110">
        <f t="shared" si="3129"/>
        <v>0</v>
      </c>
      <c r="AEP111" s="110">
        <f t="shared" si="3129"/>
        <v>0</v>
      </c>
      <c r="AEQ111" s="110">
        <f t="shared" si="3129"/>
        <v>0</v>
      </c>
      <c r="AER111" s="110">
        <f t="shared" si="3129"/>
        <v>0</v>
      </c>
      <c r="AES111" s="110">
        <f>SUM(AES112:AES117)</f>
        <v>0</v>
      </c>
      <c r="AEU111" s="110">
        <f t="shared" ref="AEU111:AFG111" si="3130">SUM(AEU112:AEU117)</f>
        <v>0</v>
      </c>
      <c r="AEV111" s="110">
        <f t="shared" si="3130"/>
        <v>0</v>
      </c>
      <c r="AEW111" s="110">
        <f t="shared" si="3130"/>
        <v>0</v>
      </c>
      <c r="AEX111" s="110">
        <f t="shared" si="3130"/>
        <v>0</v>
      </c>
      <c r="AEY111" s="110">
        <f t="shared" si="3130"/>
        <v>0</v>
      </c>
      <c r="AEZ111" s="110">
        <f t="shared" si="3130"/>
        <v>0</v>
      </c>
      <c r="AFA111" s="110">
        <f t="shared" si="3130"/>
        <v>0</v>
      </c>
      <c r="AFB111" s="110">
        <f t="shared" si="3130"/>
        <v>0</v>
      </c>
      <c r="AFC111" s="110">
        <f t="shared" si="3130"/>
        <v>0</v>
      </c>
      <c r="AFD111" s="110">
        <f t="shared" si="3130"/>
        <v>0</v>
      </c>
      <c r="AFE111" s="110">
        <f t="shared" si="3130"/>
        <v>0</v>
      </c>
      <c r="AFF111" s="110">
        <f t="shared" si="3130"/>
        <v>0</v>
      </c>
      <c r="AFG111" s="110">
        <f t="shared" si="3130"/>
        <v>0</v>
      </c>
      <c r="AFH111" s="110">
        <f>SUM(AFH112:AFH117)</f>
        <v>0</v>
      </c>
      <c r="AFJ111" s="110">
        <f t="shared" ref="AFJ111:AFV111" si="3131">SUM(AFJ112:AFJ117)</f>
        <v>0</v>
      </c>
      <c r="AFK111" s="110">
        <f t="shared" si="3131"/>
        <v>0</v>
      </c>
      <c r="AFL111" s="110">
        <f t="shared" si="3131"/>
        <v>0</v>
      </c>
      <c r="AFM111" s="110">
        <f t="shared" si="3131"/>
        <v>0</v>
      </c>
      <c r="AFN111" s="110">
        <f t="shared" si="3131"/>
        <v>0</v>
      </c>
      <c r="AFO111" s="110">
        <f t="shared" si="3131"/>
        <v>0</v>
      </c>
      <c r="AFP111" s="110">
        <f t="shared" si="3131"/>
        <v>0</v>
      </c>
      <c r="AFQ111" s="110">
        <f t="shared" si="3131"/>
        <v>0</v>
      </c>
      <c r="AFR111" s="110">
        <f t="shared" si="3131"/>
        <v>0</v>
      </c>
      <c r="AFS111" s="110">
        <f t="shared" si="3131"/>
        <v>0</v>
      </c>
      <c r="AFT111" s="110">
        <f t="shared" si="3131"/>
        <v>0</v>
      </c>
      <c r="AFU111" s="110">
        <f t="shared" si="3131"/>
        <v>0</v>
      </c>
      <c r="AFV111" s="110">
        <f t="shared" si="3131"/>
        <v>0</v>
      </c>
      <c r="AFW111" s="110">
        <f>SUM(AFW112:AFW117)</f>
        <v>0</v>
      </c>
      <c r="AFY111" s="110">
        <f t="shared" ref="AFY111:AGK111" si="3132">SUM(AFY112:AFY117)</f>
        <v>0</v>
      </c>
      <c r="AFZ111" s="110">
        <f t="shared" si="3132"/>
        <v>0</v>
      </c>
      <c r="AGA111" s="110">
        <f t="shared" si="3132"/>
        <v>0</v>
      </c>
      <c r="AGB111" s="110">
        <f t="shared" si="3132"/>
        <v>0</v>
      </c>
      <c r="AGC111" s="110">
        <f t="shared" si="3132"/>
        <v>0</v>
      </c>
      <c r="AGD111" s="110">
        <f t="shared" si="3132"/>
        <v>0</v>
      </c>
      <c r="AGE111" s="110">
        <f t="shared" si="3132"/>
        <v>0</v>
      </c>
      <c r="AGF111" s="110">
        <f t="shared" si="3132"/>
        <v>0</v>
      </c>
      <c r="AGG111" s="110">
        <f t="shared" si="3132"/>
        <v>0</v>
      </c>
      <c r="AGH111" s="110">
        <f t="shared" si="3132"/>
        <v>0</v>
      </c>
      <c r="AGI111" s="110">
        <f t="shared" si="3132"/>
        <v>0</v>
      </c>
      <c r="AGJ111" s="110">
        <f t="shared" si="3132"/>
        <v>0</v>
      </c>
      <c r="AGK111" s="110">
        <f t="shared" si="3132"/>
        <v>0</v>
      </c>
      <c r="AGL111" s="110">
        <f>SUM(AGL112:AGL117)</f>
        <v>0</v>
      </c>
      <c r="AGN111" s="110">
        <f t="shared" ref="AGN111:AGZ111" si="3133">SUM(AGN112:AGN117)</f>
        <v>0</v>
      </c>
      <c r="AGO111" s="110">
        <f t="shared" si="3133"/>
        <v>0</v>
      </c>
      <c r="AGP111" s="110">
        <f t="shared" si="3133"/>
        <v>0</v>
      </c>
      <c r="AGQ111" s="110">
        <f t="shared" si="3133"/>
        <v>0</v>
      </c>
      <c r="AGR111" s="110">
        <f t="shared" si="3133"/>
        <v>0</v>
      </c>
      <c r="AGS111" s="110">
        <f t="shared" si="3133"/>
        <v>0</v>
      </c>
      <c r="AGT111" s="110">
        <f t="shared" si="3133"/>
        <v>0</v>
      </c>
      <c r="AGU111" s="110">
        <f t="shared" si="3133"/>
        <v>0</v>
      </c>
      <c r="AGV111" s="110">
        <f t="shared" si="3133"/>
        <v>0</v>
      </c>
      <c r="AGW111" s="110">
        <f t="shared" si="3133"/>
        <v>0</v>
      </c>
      <c r="AGX111" s="110">
        <f t="shared" si="3133"/>
        <v>0</v>
      </c>
      <c r="AGY111" s="110">
        <f t="shared" si="3133"/>
        <v>0</v>
      </c>
      <c r="AGZ111" s="110">
        <f t="shared" si="3133"/>
        <v>0</v>
      </c>
      <c r="AHA111" s="110">
        <f>SUM(AHA112:AHA117)</f>
        <v>0</v>
      </c>
      <c r="AHC111" s="110">
        <f t="shared" ref="AHC111:AHO111" si="3134">SUM(AHC112:AHC117)</f>
        <v>0</v>
      </c>
      <c r="AHD111" s="110">
        <f t="shared" si="3134"/>
        <v>0</v>
      </c>
      <c r="AHE111" s="110">
        <f t="shared" si="3134"/>
        <v>0</v>
      </c>
      <c r="AHF111" s="110">
        <f t="shared" si="3134"/>
        <v>0</v>
      </c>
      <c r="AHG111" s="110">
        <f t="shared" si="3134"/>
        <v>0</v>
      </c>
      <c r="AHH111" s="110">
        <f t="shared" si="3134"/>
        <v>0</v>
      </c>
      <c r="AHI111" s="110">
        <f t="shared" si="3134"/>
        <v>0</v>
      </c>
      <c r="AHJ111" s="110">
        <f t="shared" si="3134"/>
        <v>0</v>
      </c>
      <c r="AHK111" s="110">
        <f t="shared" si="3134"/>
        <v>0</v>
      </c>
      <c r="AHL111" s="110">
        <f t="shared" si="3134"/>
        <v>0</v>
      </c>
      <c r="AHM111" s="110">
        <f t="shared" si="3134"/>
        <v>0</v>
      </c>
      <c r="AHN111" s="110">
        <f t="shared" si="3134"/>
        <v>0</v>
      </c>
      <c r="AHO111" s="110">
        <f t="shared" si="3134"/>
        <v>0</v>
      </c>
      <c r="AHP111" s="110">
        <f>SUM(AHP112:AHP117)</f>
        <v>0</v>
      </c>
      <c r="AHR111" s="110">
        <f t="shared" ref="AHR111:AID111" si="3135">SUM(AHR112:AHR117)</f>
        <v>0</v>
      </c>
      <c r="AHS111" s="110">
        <f t="shared" si="3135"/>
        <v>0</v>
      </c>
      <c r="AHT111" s="110">
        <f t="shared" si="3135"/>
        <v>0</v>
      </c>
      <c r="AHU111" s="110">
        <f t="shared" si="3135"/>
        <v>0</v>
      </c>
      <c r="AHV111" s="110">
        <f t="shared" si="3135"/>
        <v>0</v>
      </c>
      <c r="AHW111" s="110">
        <f t="shared" si="3135"/>
        <v>0</v>
      </c>
      <c r="AHX111" s="110">
        <f t="shared" si="3135"/>
        <v>0</v>
      </c>
      <c r="AHY111" s="110">
        <f t="shared" si="3135"/>
        <v>0</v>
      </c>
      <c r="AHZ111" s="110">
        <f t="shared" si="3135"/>
        <v>0</v>
      </c>
      <c r="AIA111" s="110">
        <f t="shared" si="3135"/>
        <v>0</v>
      </c>
      <c r="AIB111" s="110">
        <f t="shared" si="3135"/>
        <v>0</v>
      </c>
      <c r="AIC111" s="110">
        <f t="shared" si="3135"/>
        <v>0</v>
      </c>
      <c r="AID111" s="110">
        <f t="shared" si="3135"/>
        <v>0</v>
      </c>
      <c r="AIE111" s="110">
        <f>SUM(AIE112:AIE117)</f>
        <v>0</v>
      </c>
    </row>
    <row r="112" spans="1:915" x14ac:dyDescent="0.3">
      <c r="A112" s="33" t="s">
        <v>130</v>
      </c>
      <c r="B112" s="34" t="s">
        <v>143</v>
      </c>
      <c r="C112" s="439"/>
      <c r="D112" s="440"/>
      <c r="E112" s="440"/>
      <c r="F112" s="440"/>
      <c r="G112" s="110">
        <f t="shared" ref="G112:G117" si="3136">C112+D112-E112+F112</f>
        <v>0</v>
      </c>
      <c r="H112" s="440"/>
      <c r="I112" s="440"/>
      <c r="J112" s="440"/>
      <c r="K112" s="440"/>
      <c r="L112" s="440"/>
      <c r="M112" s="440"/>
      <c r="N112" s="111">
        <f t="shared" ref="N112:N117" si="3137">H112+I112-J112+K112-L112+M112</f>
        <v>0</v>
      </c>
      <c r="O112" s="440"/>
      <c r="P112" s="440"/>
      <c r="Q112" s="440"/>
      <c r="R112" s="440"/>
      <c r="S112" s="440"/>
      <c r="T112" s="440"/>
      <c r="U112" s="110">
        <f t="shared" ref="U112:U117" si="3138">Q112+R112-S112+T112</f>
        <v>0</v>
      </c>
      <c r="V112" s="440"/>
      <c r="W112" s="440"/>
      <c r="X112" s="440"/>
      <c r="Y112" s="440"/>
      <c r="Z112" s="440"/>
      <c r="AA112" s="440"/>
      <c r="AB112" s="111">
        <f t="shared" ref="AB112:AB117" si="3139">V112+W112-X112+Y112-Z112+AA112</f>
        <v>0</v>
      </c>
      <c r="AC112" s="440"/>
      <c r="AD112" s="440"/>
      <c r="AF112" s="440"/>
      <c r="AG112" s="440"/>
      <c r="AH112" s="440"/>
      <c r="AI112" s="440"/>
      <c r="AJ112" s="110">
        <f t="shared" ref="AJ112:AJ117" si="3140">AF112+AG112-AH112+AI112</f>
        <v>0</v>
      </c>
      <c r="AK112" s="440"/>
      <c r="AL112" s="440"/>
      <c r="AM112" s="440"/>
      <c r="AN112" s="440"/>
      <c r="AO112" s="440"/>
      <c r="AP112" s="440"/>
      <c r="AQ112" s="111">
        <f t="shared" ref="AQ112:AQ117" si="3141">AK112+AL112-AM112+AN112-AO112+AP112</f>
        <v>0</v>
      </c>
      <c r="AR112" s="440"/>
      <c r="AS112" s="440"/>
      <c r="AU112" s="440"/>
      <c r="AV112" s="440"/>
      <c r="AW112" s="440"/>
      <c r="AX112" s="440"/>
      <c r="AY112" s="110">
        <f t="shared" ref="AY112:AY117" si="3142">AU112+AV112-AW112+AX112</f>
        <v>0</v>
      </c>
      <c r="AZ112" s="440"/>
      <c r="BA112" s="440"/>
      <c r="BB112" s="440"/>
      <c r="BC112" s="440"/>
      <c r="BD112" s="440"/>
      <c r="BE112" s="440"/>
      <c r="BF112" s="111">
        <f t="shared" ref="BF112:BF117" si="3143">AZ112+BA112-BB112+BC112-BD112+BE112</f>
        <v>0</v>
      </c>
      <c r="BG112" s="440"/>
      <c r="BH112" s="440"/>
      <c r="BJ112" s="440"/>
      <c r="BK112" s="440"/>
      <c r="BL112" s="440"/>
      <c r="BM112" s="440"/>
      <c r="BN112" s="110">
        <f t="shared" ref="BN112:BN117" si="3144">BJ112+BK112-BL112+BM112</f>
        <v>0</v>
      </c>
      <c r="BO112" s="440"/>
      <c r="BP112" s="440"/>
      <c r="BQ112" s="440"/>
      <c r="BR112" s="440"/>
      <c r="BS112" s="440"/>
      <c r="BT112" s="440"/>
      <c r="BU112" s="111">
        <f t="shared" ref="BU112:BU117" si="3145">BO112+BP112-BQ112+BR112-BS112+BT112</f>
        <v>0</v>
      </c>
      <c r="BV112" s="440"/>
      <c r="BW112" s="440"/>
      <c r="BY112" s="440"/>
      <c r="BZ112" s="440"/>
      <c r="CA112" s="440"/>
      <c r="CB112" s="440"/>
      <c r="CC112" s="110">
        <f t="shared" ref="CC112:CC117" si="3146">BY112+BZ112-CA112+CB112</f>
        <v>0</v>
      </c>
      <c r="CD112" s="440"/>
      <c r="CE112" s="440"/>
      <c r="CF112" s="440"/>
      <c r="CG112" s="440"/>
      <c r="CH112" s="440"/>
      <c r="CI112" s="440"/>
      <c r="CJ112" s="111">
        <f t="shared" ref="CJ112:CJ117" si="3147">CD112+CE112-CF112+CG112-CH112+CI112</f>
        <v>0</v>
      </c>
      <c r="CK112" s="440"/>
      <c r="CL112" s="440"/>
      <c r="CN112" s="440"/>
      <c r="CO112" s="440"/>
      <c r="CP112" s="440"/>
      <c r="CQ112" s="440"/>
      <c r="CR112" s="110">
        <f t="shared" ref="CR112:CR117" si="3148">CN112+CO112-CP112+CQ112</f>
        <v>0</v>
      </c>
      <c r="CS112" s="440"/>
      <c r="CT112" s="440"/>
      <c r="CU112" s="440"/>
      <c r="CV112" s="440"/>
      <c r="CW112" s="440"/>
      <c r="CX112" s="440"/>
      <c r="CY112" s="111">
        <f t="shared" ref="CY112:CY117" si="3149">CS112+CT112-CU112+CV112-CW112+CX112</f>
        <v>0</v>
      </c>
      <c r="CZ112" s="440"/>
      <c r="DA112" s="440"/>
      <c r="DC112" s="440"/>
      <c r="DD112" s="440"/>
      <c r="DE112" s="440"/>
      <c r="DF112" s="440"/>
      <c r="DG112" s="110">
        <f t="shared" ref="DG112:DG117" si="3150">DC112+DD112-DE112+DF112</f>
        <v>0</v>
      </c>
      <c r="DH112" s="440"/>
      <c r="DI112" s="440"/>
      <c r="DJ112" s="440"/>
      <c r="DK112" s="440"/>
      <c r="DL112" s="440"/>
      <c r="DM112" s="440"/>
      <c r="DN112" s="111">
        <f t="shared" ref="DN112:DN117" si="3151">DH112+DI112-DJ112+DK112-DL112+DM112</f>
        <v>0</v>
      </c>
      <c r="DO112" s="440"/>
      <c r="DP112" s="440"/>
      <c r="DR112" s="440"/>
      <c r="DS112" s="440"/>
      <c r="DT112" s="440"/>
      <c r="DU112" s="440"/>
      <c r="DV112" s="110">
        <f t="shared" ref="DV112:DV117" si="3152">DR112+DS112-DT112+DU112</f>
        <v>0</v>
      </c>
      <c r="DW112" s="440"/>
      <c r="DX112" s="440"/>
      <c r="DY112" s="440"/>
      <c r="DZ112" s="440"/>
      <c r="EA112" s="440"/>
      <c r="EB112" s="440"/>
      <c r="EC112" s="111">
        <f t="shared" ref="EC112:EC117" si="3153">DW112+DX112-DY112+DZ112-EA112+EB112</f>
        <v>0</v>
      </c>
      <c r="ED112" s="440"/>
      <c r="EE112" s="440"/>
      <c r="EG112" s="440"/>
      <c r="EH112" s="440"/>
      <c r="EI112" s="440"/>
      <c r="EJ112" s="440"/>
      <c r="EK112" s="110">
        <f t="shared" ref="EK112:EK117" si="3154">EG112+EH112-EI112+EJ112</f>
        <v>0</v>
      </c>
      <c r="EL112" s="440"/>
      <c r="EM112" s="440"/>
      <c r="EN112" s="440"/>
      <c r="EO112" s="440"/>
      <c r="EP112" s="440"/>
      <c r="EQ112" s="440"/>
      <c r="ER112" s="111">
        <f t="shared" ref="ER112:ER117" si="3155">EL112+EM112-EN112+EO112-EP112+EQ112</f>
        <v>0</v>
      </c>
      <c r="ES112" s="440"/>
      <c r="ET112" s="440"/>
      <c r="EV112" s="440"/>
      <c r="EW112" s="440"/>
      <c r="EX112" s="440"/>
      <c r="EY112" s="440"/>
      <c r="EZ112" s="110">
        <f t="shared" ref="EZ112:EZ117" si="3156">EV112+EW112-EX112+EY112</f>
        <v>0</v>
      </c>
      <c r="FA112" s="440"/>
      <c r="FB112" s="440"/>
      <c r="FC112" s="440"/>
      <c r="FD112" s="440"/>
      <c r="FE112" s="440"/>
      <c r="FF112" s="440"/>
      <c r="FG112" s="111">
        <f t="shared" ref="FG112:FG117" si="3157">FA112+FB112-FC112+FD112-FE112+FF112</f>
        <v>0</v>
      </c>
      <c r="FH112" s="440"/>
      <c r="FI112" s="440"/>
      <c r="FK112" s="440"/>
      <c r="FL112" s="440"/>
      <c r="FM112" s="440"/>
      <c r="FN112" s="440"/>
      <c r="FO112" s="110">
        <f t="shared" ref="FO112:FO117" si="3158">FK112+FL112-FM112+FN112</f>
        <v>0</v>
      </c>
      <c r="FP112" s="440"/>
      <c r="FQ112" s="440"/>
      <c r="FR112" s="440"/>
      <c r="FS112" s="440"/>
      <c r="FT112" s="440"/>
      <c r="FU112" s="440"/>
      <c r="FV112" s="111">
        <f t="shared" ref="FV112:FV117" si="3159">FP112+FQ112-FR112+FS112-FT112+FU112</f>
        <v>0</v>
      </c>
      <c r="FW112" s="440"/>
      <c r="FX112" s="440"/>
      <c r="FZ112" s="440"/>
      <c r="GA112" s="440"/>
      <c r="GB112" s="440"/>
      <c r="GC112" s="440"/>
      <c r="GD112" s="110">
        <f t="shared" ref="GD112:GD117" si="3160">FZ112+GA112-GB112+GC112</f>
        <v>0</v>
      </c>
      <c r="GE112" s="440"/>
      <c r="GF112" s="440"/>
      <c r="GG112" s="440"/>
      <c r="GH112" s="440"/>
      <c r="GI112" s="440"/>
      <c r="GJ112" s="440"/>
      <c r="GK112" s="111">
        <f t="shared" ref="GK112:GK117" si="3161">GE112+GF112-GG112+GH112-GI112+GJ112</f>
        <v>0</v>
      </c>
      <c r="GL112" s="440"/>
      <c r="GM112" s="440"/>
      <c r="GO112" s="440"/>
      <c r="GP112" s="440"/>
      <c r="GQ112" s="440"/>
      <c r="GR112" s="440"/>
      <c r="GS112" s="110">
        <f t="shared" ref="GS112:GS117" si="3162">GO112+GP112-GQ112+GR112</f>
        <v>0</v>
      </c>
      <c r="GT112" s="440"/>
      <c r="GU112" s="440"/>
      <c r="GV112" s="440"/>
      <c r="GW112" s="440"/>
      <c r="GX112" s="440"/>
      <c r="GY112" s="440"/>
      <c r="GZ112" s="111">
        <f t="shared" ref="GZ112:GZ117" si="3163">GT112+GU112-GV112+GW112-GX112+GY112</f>
        <v>0</v>
      </c>
      <c r="HA112" s="440"/>
      <c r="HB112" s="440"/>
      <c r="HD112" s="440"/>
      <c r="HE112" s="440"/>
      <c r="HF112" s="440"/>
      <c r="HG112" s="440"/>
      <c r="HH112" s="110">
        <f t="shared" ref="HH112:HH117" si="3164">HD112+HE112-HF112+HG112</f>
        <v>0</v>
      </c>
      <c r="HI112" s="440"/>
      <c r="HJ112" s="440"/>
      <c r="HK112" s="440"/>
      <c r="HL112" s="440"/>
      <c r="HM112" s="440"/>
      <c r="HN112" s="440"/>
      <c r="HO112" s="111">
        <f t="shared" ref="HO112:HO117" si="3165">HI112+HJ112-HK112+HL112-HM112+HN112</f>
        <v>0</v>
      </c>
      <c r="HP112" s="440"/>
      <c r="HQ112" s="440"/>
      <c r="HS112" s="440"/>
      <c r="HT112" s="440"/>
      <c r="HU112" s="440"/>
      <c r="HV112" s="440"/>
      <c r="HW112" s="110">
        <f t="shared" ref="HW112:HW117" si="3166">HS112+HT112-HU112+HV112</f>
        <v>0</v>
      </c>
      <c r="HX112" s="440"/>
      <c r="HY112" s="440"/>
      <c r="HZ112" s="440"/>
      <c r="IA112" s="440"/>
      <c r="IB112" s="440"/>
      <c r="IC112" s="440"/>
      <c r="ID112" s="111">
        <f t="shared" ref="ID112:ID117" si="3167">HX112+HY112-HZ112+IA112-IB112+IC112</f>
        <v>0</v>
      </c>
      <c r="IE112" s="440"/>
      <c r="IF112" s="440"/>
      <c r="IH112" s="440"/>
      <c r="II112" s="440"/>
      <c r="IJ112" s="440"/>
      <c r="IK112" s="440"/>
      <c r="IL112" s="110">
        <f t="shared" ref="IL112:IL117" si="3168">IH112+II112-IJ112+IK112</f>
        <v>0</v>
      </c>
      <c r="IM112" s="440"/>
      <c r="IN112" s="440"/>
      <c r="IO112" s="440"/>
      <c r="IP112" s="440"/>
      <c r="IQ112" s="440"/>
      <c r="IR112" s="440"/>
      <c r="IS112" s="111">
        <f t="shared" ref="IS112:IS117" si="3169">IM112+IN112-IO112+IP112-IQ112+IR112</f>
        <v>0</v>
      </c>
      <c r="IT112" s="440"/>
      <c r="IU112" s="440"/>
      <c r="IW112" s="440"/>
      <c r="IX112" s="440"/>
      <c r="IY112" s="440"/>
      <c r="IZ112" s="440"/>
      <c r="JA112" s="110">
        <f t="shared" ref="JA112:JA117" si="3170">IW112+IX112-IY112+IZ112</f>
        <v>0</v>
      </c>
      <c r="JB112" s="440"/>
      <c r="JC112" s="440"/>
      <c r="JD112" s="440"/>
      <c r="JE112" s="440"/>
      <c r="JF112" s="440"/>
      <c r="JG112" s="440"/>
      <c r="JH112" s="111">
        <f t="shared" ref="JH112:JH117" si="3171">JB112+JC112-JD112+JE112-JF112+JG112</f>
        <v>0</v>
      </c>
      <c r="JI112" s="440"/>
      <c r="JJ112" s="440"/>
      <c r="JL112" s="440"/>
      <c r="JM112" s="440"/>
      <c r="JN112" s="440"/>
      <c r="JO112" s="440"/>
      <c r="JP112" s="110">
        <f t="shared" ref="JP112:JP117" si="3172">JL112+JM112-JN112+JO112</f>
        <v>0</v>
      </c>
      <c r="JQ112" s="440"/>
      <c r="JR112" s="440"/>
      <c r="JS112" s="440"/>
      <c r="JT112" s="440"/>
      <c r="JU112" s="440"/>
      <c r="JV112" s="440"/>
      <c r="JW112" s="111">
        <f t="shared" ref="JW112:JW117" si="3173">JQ112+JR112-JS112+JT112-JU112+JV112</f>
        <v>0</v>
      </c>
      <c r="JX112" s="440"/>
      <c r="JY112" s="440"/>
      <c r="KA112" s="440"/>
      <c r="KB112" s="440"/>
      <c r="KC112" s="440"/>
      <c r="KD112" s="440"/>
      <c r="KE112" s="110">
        <f t="shared" ref="KE112:KE117" si="3174">KA112+KB112-KC112+KD112</f>
        <v>0</v>
      </c>
      <c r="KF112" s="440"/>
      <c r="KG112" s="440"/>
      <c r="KH112" s="440"/>
      <c r="KI112" s="440"/>
      <c r="KJ112" s="440"/>
      <c r="KK112" s="440"/>
      <c r="KL112" s="111">
        <f t="shared" ref="KL112:KL117" si="3175">KF112+KG112-KH112+KI112-KJ112+KK112</f>
        <v>0</v>
      </c>
      <c r="KM112" s="440"/>
      <c r="KN112" s="440"/>
      <c r="KP112" s="440"/>
      <c r="KQ112" s="440"/>
      <c r="KR112" s="440"/>
      <c r="KS112" s="440"/>
      <c r="KT112" s="110">
        <f t="shared" ref="KT112:KT117" si="3176">KP112+KQ112-KR112+KS112</f>
        <v>0</v>
      </c>
      <c r="KU112" s="440"/>
      <c r="KV112" s="440"/>
      <c r="KW112" s="440"/>
      <c r="KX112" s="440"/>
      <c r="KY112" s="440"/>
      <c r="KZ112" s="440"/>
      <c r="LA112" s="111">
        <f t="shared" ref="LA112:LA117" si="3177">KU112+KV112-KW112+KX112-KY112+KZ112</f>
        <v>0</v>
      </c>
      <c r="LB112" s="440"/>
      <c r="LC112" s="440"/>
      <c r="LE112" s="440"/>
      <c r="LF112" s="440"/>
      <c r="LG112" s="440"/>
      <c r="LH112" s="440"/>
      <c r="LI112" s="110">
        <f t="shared" ref="LI112:LI117" si="3178">LE112+LF112-LG112+LH112</f>
        <v>0</v>
      </c>
      <c r="LJ112" s="440"/>
      <c r="LK112" s="440"/>
      <c r="LL112" s="440"/>
      <c r="LM112" s="440"/>
      <c r="LN112" s="440"/>
      <c r="LO112" s="440"/>
      <c r="LP112" s="111">
        <f t="shared" ref="LP112:LP117" si="3179">LJ112+LK112-LL112+LM112-LN112+LO112</f>
        <v>0</v>
      </c>
      <c r="LQ112" s="440"/>
      <c r="LR112" s="440"/>
      <c r="LT112" s="440"/>
      <c r="LU112" s="440"/>
      <c r="LV112" s="440"/>
      <c r="LW112" s="440"/>
      <c r="LX112" s="110">
        <f t="shared" ref="LX112:LX117" si="3180">LT112+LU112-LV112+LW112</f>
        <v>0</v>
      </c>
      <c r="LY112" s="440"/>
      <c r="LZ112" s="440"/>
      <c r="MA112" s="440"/>
      <c r="MB112" s="440"/>
      <c r="MC112" s="440"/>
      <c r="MD112" s="440"/>
      <c r="ME112" s="111">
        <f t="shared" ref="ME112:ME117" si="3181">LY112+LZ112-MA112+MB112-MC112+MD112</f>
        <v>0</v>
      </c>
      <c r="MF112" s="440"/>
      <c r="MG112" s="440"/>
      <c r="MI112" s="440"/>
      <c r="MJ112" s="440"/>
      <c r="MK112" s="440"/>
      <c r="ML112" s="440"/>
      <c r="MM112" s="110">
        <f t="shared" ref="MM112:MM117" si="3182">MI112+MJ112-MK112+ML112</f>
        <v>0</v>
      </c>
      <c r="MN112" s="440"/>
      <c r="MO112" s="440"/>
      <c r="MP112" s="440"/>
      <c r="MQ112" s="440"/>
      <c r="MR112" s="440"/>
      <c r="MS112" s="440"/>
      <c r="MT112" s="111">
        <f t="shared" ref="MT112:MT117" si="3183">MN112+MO112-MP112+MQ112-MR112+MS112</f>
        <v>0</v>
      </c>
      <c r="MU112" s="440"/>
      <c r="MV112" s="440"/>
      <c r="MX112" s="440"/>
      <c r="MY112" s="440"/>
      <c r="MZ112" s="440"/>
      <c r="NA112" s="440"/>
      <c r="NB112" s="110">
        <f t="shared" ref="NB112:NB117" si="3184">MX112+MY112-MZ112+NA112</f>
        <v>0</v>
      </c>
      <c r="NC112" s="440"/>
      <c r="ND112" s="440"/>
      <c r="NE112" s="440"/>
      <c r="NF112" s="440"/>
      <c r="NG112" s="440"/>
      <c r="NH112" s="440"/>
      <c r="NI112" s="111">
        <f t="shared" ref="NI112:NI117" si="3185">NC112+ND112-NE112+NF112-NG112+NH112</f>
        <v>0</v>
      </c>
      <c r="NJ112" s="440"/>
      <c r="NK112" s="440"/>
      <c r="NM112" s="440"/>
      <c r="NN112" s="440"/>
      <c r="NO112" s="440"/>
      <c r="NP112" s="440"/>
      <c r="NQ112" s="110">
        <f t="shared" ref="NQ112:NQ117" si="3186">NM112+NN112-NO112+NP112</f>
        <v>0</v>
      </c>
      <c r="NR112" s="440"/>
      <c r="NS112" s="440"/>
      <c r="NT112" s="440"/>
      <c r="NU112" s="440"/>
      <c r="NV112" s="440"/>
      <c r="NW112" s="440"/>
      <c r="NX112" s="111">
        <f t="shared" ref="NX112:NX117" si="3187">NR112+NS112-NT112+NU112-NV112+NW112</f>
        <v>0</v>
      </c>
      <c r="NY112" s="440"/>
      <c r="NZ112" s="440"/>
      <c r="OB112" s="440"/>
      <c r="OC112" s="440"/>
      <c r="OD112" s="440"/>
      <c r="OE112" s="440"/>
      <c r="OF112" s="110">
        <f t="shared" ref="OF112:OF117" si="3188">OB112+OC112-OD112+OE112</f>
        <v>0</v>
      </c>
      <c r="OG112" s="440"/>
      <c r="OH112" s="440"/>
      <c r="OI112" s="440"/>
      <c r="OJ112" s="440"/>
      <c r="OK112" s="440"/>
      <c r="OL112" s="440"/>
      <c r="OM112" s="111">
        <f t="shared" ref="OM112:OM117" si="3189">OG112+OH112-OI112+OJ112-OK112+OL112</f>
        <v>0</v>
      </c>
      <c r="ON112" s="440"/>
      <c r="OO112" s="440"/>
      <c r="OQ112" s="440"/>
      <c r="OR112" s="440"/>
      <c r="OS112" s="440"/>
      <c r="OT112" s="440"/>
      <c r="OU112" s="110">
        <f t="shared" ref="OU112:OU117" si="3190">OQ112+OR112-OS112+OT112</f>
        <v>0</v>
      </c>
      <c r="OV112" s="440"/>
      <c r="OW112" s="440"/>
      <c r="OX112" s="440"/>
      <c r="OY112" s="440"/>
      <c r="OZ112" s="440"/>
      <c r="PA112" s="440"/>
      <c r="PB112" s="111">
        <f t="shared" ref="PB112:PB117" si="3191">OV112+OW112-OX112+OY112-OZ112+PA112</f>
        <v>0</v>
      </c>
      <c r="PC112" s="440"/>
      <c r="PD112" s="440"/>
      <c r="PF112" s="440"/>
      <c r="PG112" s="440"/>
      <c r="PH112" s="440"/>
      <c r="PI112" s="440"/>
      <c r="PJ112" s="110">
        <f t="shared" ref="PJ112:PJ117" si="3192">PF112+PG112-PH112+PI112</f>
        <v>0</v>
      </c>
      <c r="PK112" s="440"/>
      <c r="PL112" s="440"/>
      <c r="PM112" s="440"/>
      <c r="PN112" s="440"/>
      <c r="PO112" s="440"/>
      <c r="PP112" s="440"/>
      <c r="PQ112" s="111">
        <f t="shared" ref="PQ112:PQ117" si="3193">PK112+PL112-PM112+PN112-PO112+PP112</f>
        <v>0</v>
      </c>
      <c r="PR112" s="440"/>
      <c r="PS112" s="440"/>
      <c r="PU112" s="440"/>
      <c r="PV112" s="440"/>
      <c r="PW112" s="440"/>
      <c r="PX112" s="440"/>
      <c r="PY112" s="110">
        <f t="shared" ref="PY112:PY117" si="3194">PU112+PV112-PW112+PX112</f>
        <v>0</v>
      </c>
      <c r="PZ112" s="440"/>
      <c r="QA112" s="440"/>
      <c r="QB112" s="440"/>
      <c r="QC112" s="440"/>
      <c r="QD112" s="440"/>
      <c r="QE112" s="440"/>
      <c r="QF112" s="111">
        <f t="shared" ref="QF112:QF117" si="3195">PZ112+QA112-QB112+QC112-QD112+QE112</f>
        <v>0</v>
      </c>
      <c r="QG112" s="440"/>
      <c r="QH112" s="440"/>
      <c r="QJ112" s="440"/>
      <c r="QK112" s="440"/>
      <c r="QL112" s="440"/>
      <c r="QM112" s="440"/>
      <c r="QN112" s="110">
        <f t="shared" ref="QN112:QN117" si="3196">QJ112+QK112-QL112+QM112</f>
        <v>0</v>
      </c>
      <c r="QO112" s="440"/>
      <c r="QP112" s="440"/>
      <c r="QQ112" s="440"/>
      <c r="QR112" s="440"/>
      <c r="QS112" s="440"/>
      <c r="QT112" s="440"/>
      <c r="QU112" s="111">
        <f t="shared" ref="QU112:QU117" si="3197">QO112+QP112-QQ112+QR112-QS112+QT112</f>
        <v>0</v>
      </c>
      <c r="QV112" s="440"/>
      <c r="QW112" s="440"/>
      <c r="QY112" s="440"/>
      <c r="QZ112" s="440"/>
      <c r="RA112" s="440"/>
      <c r="RB112" s="440"/>
      <c r="RC112" s="110">
        <f t="shared" ref="RC112:RC117" si="3198">QY112+QZ112-RA112+RB112</f>
        <v>0</v>
      </c>
      <c r="RD112" s="440"/>
      <c r="RE112" s="440"/>
      <c r="RF112" s="440"/>
      <c r="RG112" s="440"/>
      <c r="RH112" s="440"/>
      <c r="RI112" s="440"/>
      <c r="RJ112" s="111">
        <f t="shared" ref="RJ112:RJ117" si="3199">RD112+RE112-RF112+RG112-RH112+RI112</f>
        <v>0</v>
      </c>
      <c r="RK112" s="440"/>
      <c r="RL112" s="440"/>
      <c r="RN112" s="440"/>
      <c r="RO112" s="440"/>
      <c r="RP112" s="440"/>
      <c r="RQ112" s="440"/>
      <c r="RR112" s="110">
        <f t="shared" ref="RR112:RR117" si="3200">RN112+RO112-RP112+RQ112</f>
        <v>0</v>
      </c>
      <c r="RS112" s="440"/>
      <c r="RT112" s="440"/>
      <c r="RU112" s="440"/>
      <c r="RV112" s="440"/>
      <c r="RW112" s="440"/>
      <c r="RX112" s="440"/>
      <c r="RY112" s="111">
        <f t="shared" ref="RY112:RY117" si="3201">RS112+RT112-RU112+RV112-RW112+RX112</f>
        <v>0</v>
      </c>
      <c r="RZ112" s="440"/>
      <c r="SA112" s="440"/>
      <c r="SC112" s="440"/>
      <c r="SD112" s="440"/>
      <c r="SE112" s="440"/>
      <c r="SF112" s="440"/>
      <c r="SG112" s="110">
        <f t="shared" ref="SG112:SG117" si="3202">SC112+SD112-SE112+SF112</f>
        <v>0</v>
      </c>
      <c r="SH112" s="440"/>
      <c r="SI112" s="440"/>
      <c r="SJ112" s="440"/>
      <c r="SK112" s="440"/>
      <c r="SL112" s="440"/>
      <c r="SM112" s="440"/>
      <c r="SN112" s="111">
        <f t="shared" ref="SN112:SN117" si="3203">SH112+SI112-SJ112+SK112-SL112+SM112</f>
        <v>0</v>
      </c>
      <c r="SO112" s="440"/>
      <c r="SP112" s="440"/>
      <c r="SR112" s="440"/>
      <c r="SS112" s="440"/>
      <c r="ST112" s="440"/>
      <c r="SU112" s="440"/>
      <c r="SV112" s="110">
        <f t="shared" ref="SV112:SV117" si="3204">SR112+SS112-ST112+SU112</f>
        <v>0</v>
      </c>
      <c r="SW112" s="440"/>
      <c r="SX112" s="440"/>
      <c r="SY112" s="440"/>
      <c r="SZ112" s="440"/>
      <c r="TA112" s="440"/>
      <c r="TB112" s="440"/>
      <c r="TC112" s="111">
        <f t="shared" ref="TC112:TC117" si="3205">SW112+SX112-SY112+SZ112-TA112+TB112</f>
        <v>0</v>
      </c>
      <c r="TD112" s="440"/>
      <c r="TE112" s="440"/>
      <c r="TG112" s="440"/>
      <c r="TH112" s="440"/>
      <c r="TI112" s="440"/>
      <c r="TJ112" s="440"/>
      <c r="TK112" s="110">
        <f t="shared" ref="TK112:TK117" si="3206">TG112+TH112-TI112+TJ112</f>
        <v>0</v>
      </c>
      <c r="TL112" s="440"/>
      <c r="TM112" s="440"/>
      <c r="TN112" s="440"/>
      <c r="TO112" s="440"/>
      <c r="TP112" s="440"/>
      <c r="TQ112" s="440"/>
      <c r="TR112" s="111">
        <f t="shared" ref="TR112:TR117" si="3207">TL112+TM112-TN112+TO112-TP112+TQ112</f>
        <v>0</v>
      </c>
      <c r="TS112" s="440"/>
      <c r="TT112" s="440"/>
      <c r="TV112" s="440"/>
      <c r="TW112" s="440"/>
      <c r="TX112" s="440"/>
      <c r="TY112" s="440"/>
      <c r="TZ112" s="110">
        <f t="shared" ref="TZ112:TZ117" si="3208">TV112+TW112-TX112+TY112</f>
        <v>0</v>
      </c>
      <c r="UA112" s="440"/>
      <c r="UB112" s="440"/>
      <c r="UC112" s="440"/>
      <c r="UD112" s="440"/>
      <c r="UE112" s="440"/>
      <c r="UF112" s="440"/>
      <c r="UG112" s="111">
        <f t="shared" ref="UG112:UG117" si="3209">UA112+UB112-UC112+UD112-UE112+UF112</f>
        <v>0</v>
      </c>
      <c r="UH112" s="440"/>
      <c r="UI112" s="440"/>
      <c r="UK112" s="440"/>
      <c r="UL112" s="440"/>
      <c r="UM112" s="440"/>
      <c r="UN112" s="440"/>
      <c r="UO112" s="110">
        <f t="shared" ref="UO112:UO117" si="3210">UK112+UL112-UM112+UN112</f>
        <v>0</v>
      </c>
      <c r="UP112" s="440"/>
      <c r="UQ112" s="440"/>
      <c r="UR112" s="440"/>
      <c r="US112" s="440"/>
      <c r="UT112" s="440"/>
      <c r="UU112" s="440"/>
      <c r="UV112" s="111">
        <f t="shared" ref="UV112:UV117" si="3211">UP112+UQ112-UR112+US112-UT112+UU112</f>
        <v>0</v>
      </c>
      <c r="UW112" s="440"/>
      <c r="UX112" s="440"/>
      <c r="UZ112" s="440"/>
      <c r="VA112" s="440"/>
      <c r="VB112" s="440"/>
      <c r="VC112" s="440"/>
      <c r="VD112" s="110">
        <f t="shared" ref="VD112:VD117" si="3212">UZ112+VA112-VB112+VC112</f>
        <v>0</v>
      </c>
      <c r="VE112" s="440"/>
      <c r="VF112" s="440"/>
      <c r="VG112" s="440"/>
      <c r="VH112" s="440"/>
      <c r="VI112" s="440"/>
      <c r="VJ112" s="440"/>
      <c r="VK112" s="111">
        <f t="shared" ref="VK112:VK117" si="3213">VE112+VF112-VG112+VH112-VI112+VJ112</f>
        <v>0</v>
      </c>
      <c r="VL112" s="440"/>
      <c r="VM112" s="440"/>
      <c r="VO112" s="440"/>
      <c r="VP112" s="440"/>
      <c r="VQ112" s="440"/>
      <c r="VR112" s="440"/>
      <c r="VS112" s="110">
        <f t="shared" ref="VS112:VS117" si="3214">VO112+VP112-VQ112+VR112</f>
        <v>0</v>
      </c>
      <c r="VT112" s="440"/>
      <c r="VU112" s="440"/>
      <c r="VV112" s="440"/>
      <c r="VW112" s="440"/>
      <c r="VX112" s="440"/>
      <c r="VY112" s="440"/>
      <c r="VZ112" s="111">
        <f t="shared" ref="VZ112:VZ117" si="3215">VT112+VU112-VV112+VW112-VX112+VY112</f>
        <v>0</v>
      </c>
      <c r="WA112" s="440"/>
      <c r="WB112" s="440"/>
      <c r="WD112" s="440"/>
      <c r="WE112" s="440"/>
      <c r="WF112" s="440"/>
      <c r="WG112" s="440"/>
      <c r="WH112" s="110">
        <f t="shared" ref="WH112:WH117" si="3216">WD112+WE112-WF112+WG112</f>
        <v>0</v>
      </c>
      <c r="WI112" s="440"/>
      <c r="WJ112" s="440"/>
      <c r="WK112" s="440"/>
      <c r="WL112" s="440"/>
      <c r="WM112" s="440"/>
      <c r="WN112" s="440"/>
      <c r="WO112" s="111">
        <f t="shared" ref="WO112:WO117" si="3217">WI112+WJ112-WK112+WL112-WM112+WN112</f>
        <v>0</v>
      </c>
      <c r="WP112" s="440"/>
      <c r="WQ112" s="440"/>
      <c r="WS112" s="440"/>
      <c r="WT112" s="440"/>
      <c r="WU112" s="440"/>
      <c r="WV112" s="440"/>
      <c r="WW112" s="110">
        <f t="shared" ref="WW112:WW117" si="3218">WS112+WT112-WU112+WV112</f>
        <v>0</v>
      </c>
      <c r="WX112" s="440"/>
      <c r="WY112" s="440"/>
      <c r="WZ112" s="440"/>
      <c r="XA112" s="440"/>
      <c r="XB112" s="440"/>
      <c r="XC112" s="440"/>
      <c r="XD112" s="111">
        <f t="shared" ref="XD112:XD117" si="3219">WX112+WY112-WZ112+XA112-XB112+XC112</f>
        <v>0</v>
      </c>
      <c r="XE112" s="440"/>
      <c r="XF112" s="440"/>
      <c r="XH112" s="440"/>
      <c r="XI112" s="440"/>
      <c r="XJ112" s="440"/>
      <c r="XK112" s="440"/>
      <c r="XL112" s="110">
        <f t="shared" ref="XL112:XL117" si="3220">XH112+XI112-XJ112+XK112</f>
        <v>0</v>
      </c>
      <c r="XM112" s="440"/>
      <c r="XN112" s="440"/>
      <c r="XO112" s="440"/>
      <c r="XP112" s="440"/>
      <c r="XQ112" s="440"/>
      <c r="XR112" s="440"/>
      <c r="XS112" s="111">
        <f t="shared" ref="XS112:XS117" si="3221">XM112+XN112-XO112+XP112-XQ112+XR112</f>
        <v>0</v>
      </c>
      <c r="XT112" s="440"/>
      <c r="XU112" s="440"/>
      <c r="XW112" s="440"/>
      <c r="XX112" s="440"/>
      <c r="XY112" s="440"/>
      <c r="XZ112" s="440"/>
      <c r="YA112" s="110">
        <f t="shared" ref="YA112:YA117" si="3222">XW112+XX112-XY112+XZ112</f>
        <v>0</v>
      </c>
      <c r="YB112" s="440"/>
      <c r="YC112" s="440"/>
      <c r="YD112" s="440"/>
      <c r="YE112" s="440"/>
      <c r="YF112" s="440"/>
      <c r="YG112" s="440"/>
      <c r="YH112" s="111">
        <f t="shared" ref="YH112:YH117" si="3223">YB112+YC112-YD112+YE112-YF112+YG112</f>
        <v>0</v>
      </c>
      <c r="YI112" s="440"/>
      <c r="YJ112" s="440"/>
      <c r="YL112" s="440"/>
      <c r="YM112" s="440"/>
      <c r="YN112" s="440"/>
      <c r="YO112" s="440"/>
      <c r="YP112" s="110">
        <f t="shared" ref="YP112:YP117" si="3224">YL112+YM112-YN112+YO112</f>
        <v>0</v>
      </c>
      <c r="YQ112" s="440"/>
      <c r="YR112" s="440"/>
      <c r="YS112" s="440"/>
      <c r="YT112" s="440"/>
      <c r="YU112" s="440"/>
      <c r="YV112" s="440"/>
      <c r="YW112" s="111">
        <f t="shared" ref="YW112:YW117" si="3225">YQ112+YR112-YS112+YT112-YU112+YV112</f>
        <v>0</v>
      </c>
      <c r="YX112" s="440"/>
      <c r="YY112" s="440"/>
      <c r="ZA112" s="440"/>
      <c r="ZB112" s="440"/>
      <c r="ZC112" s="440"/>
      <c r="ZD112" s="440"/>
      <c r="ZE112" s="110">
        <f t="shared" ref="ZE112:ZE117" si="3226">ZA112+ZB112-ZC112+ZD112</f>
        <v>0</v>
      </c>
      <c r="ZF112" s="440"/>
      <c r="ZG112" s="440"/>
      <c r="ZH112" s="440"/>
      <c r="ZI112" s="440"/>
      <c r="ZJ112" s="440"/>
      <c r="ZK112" s="440"/>
      <c r="ZL112" s="111">
        <f t="shared" ref="ZL112:ZL117" si="3227">ZF112+ZG112-ZH112+ZI112-ZJ112+ZK112</f>
        <v>0</v>
      </c>
      <c r="ZM112" s="440"/>
      <c r="ZN112" s="440"/>
      <c r="ZP112" s="440"/>
      <c r="ZQ112" s="440"/>
      <c r="ZR112" s="440"/>
      <c r="ZS112" s="440"/>
      <c r="ZT112" s="110">
        <f t="shared" ref="ZT112:ZT117" si="3228">ZP112+ZQ112-ZR112+ZS112</f>
        <v>0</v>
      </c>
      <c r="ZU112" s="440"/>
      <c r="ZV112" s="440"/>
      <c r="ZW112" s="440"/>
      <c r="ZX112" s="440"/>
      <c r="ZY112" s="440"/>
      <c r="ZZ112" s="440"/>
      <c r="AAA112" s="111">
        <f t="shared" ref="AAA112:AAA117" si="3229">ZU112+ZV112-ZW112+ZX112-ZY112+ZZ112</f>
        <v>0</v>
      </c>
      <c r="AAB112" s="440"/>
      <c r="AAC112" s="440"/>
      <c r="AAE112" s="440"/>
      <c r="AAF112" s="440"/>
      <c r="AAG112" s="440"/>
      <c r="AAH112" s="440"/>
      <c r="AAI112" s="110">
        <f t="shared" ref="AAI112:AAI117" si="3230">AAE112+AAF112-AAG112+AAH112</f>
        <v>0</v>
      </c>
      <c r="AAJ112" s="440"/>
      <c r="AAK112" s="440"/>
      <c r="AAL112" s="440"/>
      <c r="AAM112" s="440"/>
      <c r="AAN112" s="440"/>
      <c r="AAO112" s="440"/>
      <c r="AAP112" s="111">
        <f t="shared" ref="AAP112:AAP117" si="3231">AAJ112+AAK112-AAL112+AAM112-AAN112+AAO112</f>
        <v>0</v>
      </c>
      <c r="AAQ112" s="440"/>
      <c r="AAR112" s="440"/>
      <c r="AAT112" s="440"/>
      <c r="AAU112" s="440"/>
      <c r="AAV112" s="440"/>
      <c r="AAW112" s="440"/>
      <c r="AAX112" s="110">
        <f t="shared" ref="AAX112:AAX117" si="3232">AAT112+AAU112-AAV112+AAW112</f>
        <v>0</v>
      </c>
      <c r="AAY112" s="440"/>
      <c r="AAZ112" s="440"/>
      <c r="ABA112" s="440"/>
      <c r="ABB112" s="440"/>
      <c r="ABC112" s="440"/>
      <c r="ABD112" s="440"/>
      <c r="ABE112" s="111">
        <f t="shared" ref="ABE112:ABE117" si="3233">AAY112+AAZ112-ABA112+ABB112-ABC112+ABD112</f>
        <v>0</v>
      </c>
      <c r="ABF112" s="440"/>
      <c r="ABG112" s="440"/>
      <c r="ABI112" s="440"/>
      <c r="ABJ112" s="440"/>
      <c r="ABK112" s="440"/>
      <c r="ABL112" s="440"/>
      <c r="ABM112" s="110">
        <f t="shared" ref="ABM112:ABM117" si="3234">ABI112+ABJ112-ABK112+ABL112</f>
        <v>0</v>
      </c>
      <c r="ABN112" s="440"/>
      <c r="ABO112" s="440"/>
      <c r="ABP112" s="440"/>
      <c r="ABQ112" s="440"/>
      <c r="ABR112" s="440"/>
      <c r="ABS112" s="440"/>
      <c r="ABT112" s="111">
        <f t="shared" ref="ABT112:ABT117" si="3235">ABN112+ABO112-ABP112+ABQ112-ABR112+ABS112</f>
        <v>0</v>
      </c>
      <c r="ABU112" s="440"/>
      <c r="ABV112" s="440"/>
      <c r="ABX112" s="440"/>
      <c r="ABY112" s="440"/>
      <c r="ABZ112" s="440"/>
      <c r="ACA112" s="440"/>
      <c r="ACB112" s="110">
        <f t="shared" ref="ACB112:ACB117" si="3236">ABX112+ABY112-ABZ112+ACA112</f>
        <v>0</v>
      </c>
      <c r="ACC112" s="440"/>
      <c r="ACD112" s="440"/>
      <c r="ACE112" s="440"/>
      <c r="ACF112" s="440"/>
      <c r="ACG112" s="440"/>
      <c r="ACH112" s="440"/>
      <c r="ACI112" s="111">
        <f t="shared" ref="ACI112:ACI117" si="3237">ACC112+ACD112-ACE112+ACF112-ACG112+ACH112</f>
        <v>0</v>
      </c>
      <c r="ACJ112" s="440"/>
      <c r="ACK112" s="440"/>
      <c r="ACM112" s="440"/>
      <c r="ACN112" s="440"/>
      <c r="ACO112" s="440"/>
      <c r="ACP112" s="440"/>
      <c r="ACQ112" s="110">
        <f t="shared" ref="ACQ112:ACQ117" si="3238">ACM112+ACN112-ACO112+ACP112</f>
        <v>0</v>
      </c>
      <c r="ACR112" s="440"/>
      <c r="ACS112" s="440"/>
      <c r="ACT112" s="440"/>
      <c r="ACU112" s="440"/>
      <c r="ACV112" s="440"/>
      <c r="ACW112" s="440"/>
      <c r="ACX112" s="111">
        <f t="shared" ref="ACX112:ACX117" si="3239">ACR112+ACS112-ACT112+ACU112-ACV112+ACW112</f>
        <v>0</v>
      </c>
      <c r="ACY112" s="440"/>
      <c r="ACZ112" s="440"/>
      <c r="ADB112" s="440"/>
      <c r="ADC112" s="440"/>
      <c r="ADD112" s="440"/>
      <c r="ADE112" s="440"/>
      <c r="ADF112" s="110">
        <f t="shared" ref="ADF112:ADF117" si="3240">ADB112+ADC112-ADD112+ADE112</f>
        <v>0</v>
      </c>
      <c r="ADG112" s="440"/>
      <c r="ADH112" s="440"/>
      <c r="ADI112" s="440"/>
      <c r="ADJ112" s="440"/>
      <c r="ADK112" s="440"/>
      <c r="ADL112" s="440"/>
      <c r="ADM112" s="111">
        <f t="shared" ref="ADM112:ADM117" si="3241">ADG112+ADH112-ADI112+ADJ112-ADK112+ADL112</f>
        <v>0</v>
      </c>
      <c r="ADN112" s="440"/>
      <c r="ADO112" s="440"/>
      <c r="ADQ112" s="440"/>
      <c r="ADR112" s="440"/>
      <c r="ADS112" s="440"/>
      <c r="ADT112" s="440"/>
      <c r="ADU112" s="110">
        <f t="shared" ref="ADU112:ADU117" si="3242">ADQ112+ADR112-ADS112+ADT112</f>
        <v>0</v>
      </c>
      <c r="ADV112" s="440"/>
      <c r="ADW112" s="440"/>
      <c r="ADX112" s="440"/>
      <c r="ADY112" s="440"/>
      <c r="ADZ112" s="440"/>
      <c r="AEA112" s="440"/>
      <c r="AEB112" s="111">
        <f t="shared" ref="AEB112:AEB117" si="3243">ADV112+ADW112-ADX112+ADY112-ADZ112+AEA112</f>
        <v>0</v>
      </c>
      <c r="AEC112" s="440"/>
      <c r="AED112" s="440"/>
      <c r="AEF112" s="440"/>
      <c r="AEG112" s="440"/>
      <c r="AEH112" s="440"/>
      <c r="AEI112" s="440"/>
      <c r="AEJ112" s="110">
        <f t="shared" ref="AEJ112:AEJ117" si="3244">AEF112+AEG112-AEH112+AEI112</f>
        <v>0</v>
      </c>
      <c r="AEK112" s="440"/>
      <c r="AEL112" s="440"/>
      <c r="AEM112" s="440"/>
      <c r="AEN112" s="440"/>
      <c r="AEO112" s="440"/>
      <c r="AEP112" s="440"/>
      <c r="AEQ112" s="111">
        <f t="shared" ref="AEQ112:AEQ117" si="3245">AEK112+AEL112-AEM112+AEN112-AEO112+AEP112</f>
        <v>0</v>
      </c>
      <c r="AER112" s="440"/>
      <c r="AES112" s="440"/>
      <c r="AEU112" s="440"/>
      <c r="AEV112" s="440"/>
      <c r="AEW112" s="440"/>
      <c r="AEX112" s="440"/>
      <c r="AEY112" s="110">
        <f t="shared" ref="AEY112:AEY117" si="3246">AEU112+AEV112-AEW112+AEX112</f>
        <v>0</v>
      </c>
      <c r="AEZ112" s="440"/>
      <c r="AFA112" s="440"/>
      <c r="AFB112" s="440"/>
      <c r="AFC112" s="440"/>
      <c r="AFD112" s="440"/>
      <c r="AFE112" s="440"/>
      <c r="AFF112" s="111">
        <f t="shared" ref="AFF112:AFF117" si="3247">AEZ112+AFA112-AFB112+AFC112-AFD112+AFE112</f>
        <v>0</v>
      </c>
      <c r="AFG112" s="440"/>
      <c r="AFH112" s="440"/>
      <c r="AFJ112" s="440"/>
      <c r="AFK112" s="440"/>
      <c r="AFL112" s="440"/>
      <c r="AFM112" s="440"/>
      <c r="AFN112" s="110">
        <f t="shared" ref="AFN112:AFN117" si="3248">AFJ112+AFK112-AFL112+AFM112</f>
        <v>0</v>
      </c>
      <c r="AFO112" s="440"/>
      <c r="AFP112" s="440"/>
      <c r="AFQ112" s="440"/>
      <c r="AFR112" s="440"/>
      <c r="AFS112" s="440"/>
      <c r="AFT112" s="440"/>
      <c r="AFU112" s="111">
        <f t="shared" ref="AFU112:AFU117" si="3249">AFO112+AFP112-AFQ112+AFR112-AFS112+AFT112</f>
        <v>0</v>
      </c>
      <c r="AFV112" s="440"/>
      <c r="AFW112" s="440"/>
      <c r="AFY112" s="440"/>
      <c r="AFZ112" s="440"/>
      <c r="AGA112" s="440"/>
      <c r="AGB112" s="440"/>
      <c r="AGC112" s="110">
        <f t="shared" ref="AGC112:AGC117" si="3250">AFY112+AFZ112-AGA112+AGB112</f>
        <v>0</v>
      </c>
      <c r="AGD112" s="440"/>
      <c r="AGE112" s="440"/>
      <c r="AGF112" s="440"/>
      <c r="AGG112" s="440"/>
      <c r="AGH112" s="440"/>
      <c r="AGI112" s="440"/>
      <c r="AGJ112" s="111">
        <f t="shared" ref="AGJ112:AGJ117" si="3251">AGD112+AGE112-AGF112+AGG112-AGH112+AGI112</f>
        <v>0</v>
      </c>
      <c r="AGK112" s="440"/>
      <c r="AGL112" s="440"/>
      <c r="AGN112" s="440"/>
      <c r="AGO112" s="440"/>
      <c r="AGP112" s="440"/>
      <c r="AGQ112" s="440"/>
      <c r="AGR112" s="110">
        <f t="shared" ref="AGR112:AGR117" si="3252">AGN112+AGO112-AGP112+AGQ112</f>
        <v>0</v>
      </c>
      <c r="AGS112" s="440"/>
      <c r="AGT112" s="440"/>
      <c r="AGU112" s="440"/>
      <c r="AGV112" s="440"/>
      <c r="AGW112" s="440"/>
      <c r="AGX112" s="440"/>
      <c r="AGY112" s="111">
        <f t="shared" ref="AGY112:AGY117" si="3253">AGS112+AGT112-AGU112+AGV112-AGW112+AGX112</f>
        <v>0</v>
      </c>
      <c r="AGZ112" s="440"/>
      <c r="AHA112" s="440"/>
      <c r="AHC112" s="440"/>
      <c r="AHD112" s="440"/>
      <c r="AHE112" s="440"/>
      <c r="AHF112" s="440"/>
      <c r="AHG112" s="110">
        <f t="shared" ref="AHG112:AHG117" si="3254">AHC112+AHD112-AHE112+AHF112</f>
        <v>0</v>
      </c>
      <c r="AHH112" s="440"/>
      <c r="AHI112" s="440"/>
      <c r="AHJ112" s="440"/>
      <c r="AHK112" s="440"/>
      <c r="AHL112" s="440"/>
      <c r="AHM112" s="440"/>
      <c r="AHN112" s="111">
        <f t="shared" ref="AHN112:AHN117" si="3255">AHH112+AHI112-AHJ112+AHK112-AHL112+AHM112</f>
        <v>0</v>
      </c>
      <c r="AHO112" s="440"/>
      <c r="AHP112" s="440"/>
      <c r="AHR112" s="440"/>
      <c r="AHS112" s="440"/>
      <c r="AHT112" s="440"/>
      <c r="AHU112" s="440"/>
      <c r="AHV112" s="110">
        <f t="shared" ref="AHV112:AHV117" si="3256">AHR112+AHS112-AHT112+AHU112</f>
        <v>0</v>
      </c>
      <c r="AHW112" s="440"/>
      <c r="AHX112" s="440"/>
      <c r="AHY112" s="440"/>
      <c r="AHZ112" s="440"/>
      <c r="AIA112" s="440"/>
      <c r="AIB112" s="440"/>
      <c r="AIC112" s="111">
        <f t="shared" ref="AIC112:AIC117" si="3257">AHW112+AHX112-AHY112+AHZ112-AIA112+AIB112</f>
        <v>0</v>
      </c>
      <c r="AID112" s="440"/>
      <c r="AIE112" s="440"/>
    </row>
    <row r="113" spans="1:915" x14ac:dyDescent="0.3">
      <c r="A113" s="33" t="s">
        <v>132</v>
      </c>
      <c r="B113" s="34" t="s">
        <v>144</v>
      </c>
      <c r="C113" s="439"/>
      <c r="D113" s="440"/>
      <c r="E113" s="440"/>
      <c r="F113" s="440"/>
      <c r="G113" s="110">
        <f t="shared" si="3136"/>
        <v>0</v>
      </c>
      <c r="H113" s="440"/>
      <c r="I113" s="440"/>
      <c r="J113" s="440"/>
      <c r="K113" s="440"/>
      <c r="L113" s="440"/>
      <c r="M113" s="440"/>
      <c r="N113" s="111">
        <f t="shared" si="3137"/>
        <v>0</v>
      </c>
      <c r="O113" s="440"/>
      <c r="P113" s="440"/>
      <c r="Q113" s="440"/>
      <c r="R113" s="440"/>
      <c r="S113" s="440"/>
      <c r="T113" s="440"/>
      <c r="U113" s="110">
        <f t="shared" si="3138"/>
        <v>0</v>
      </c>
      <c r="V113" s="440"/>
      <c r="W113" s="440"/>
      <c r="X113" s="440"/>
      <c r="Y113" s="440"/>
      <c r="Z113" s="440"/>
      <c r="AA113" s="440"/>
      <c r="AB113" s="111">
        <f t="shared" si="3139"/>
        <v>0</v>
      </c>
      <c r="AC113" s="440"/>
      <c r="AD113" s="440"/>
      <c r="AF113" s="440"/>
      <c r="AG113" s="440"/>
      <c r="AH113" s="440"/>
      <c r="AI113" s="440"/>
      <c r="AJ113" s="110">
        <f t="shared" si="3140"/>
        <v>0</v>
      </c>
      <c r="AK113" s="440"/>
      <c r="AL113" s="440"/>
      <c r="AM113" s="440"/>
      <c r="AN113" s="440"/>
      <c r="AO113" s="440"/>
      <c r="AP113" s="440"/>
      <c r="AQ113" s="111">
        <f t="shared" si="3141"/>
        <v>0</v>
      </c>
      <c r="AR113" s="440"/>
      <c r="AS113" s="440"/>
      <c r="AU113" s="440"/>
      <c r="AV113" s="440"/>
      <c r="AW113" s="440"/>
      <c r="AX113" s="440"/>
      <c r="AY113" s="110">
        <f t="shared" si="3142"/>
        <v>0</v>
      </c>
      <c r="AZ113" s="440"/>
      <c r="BA113" s="440"/>
      <c r="BB113" s="440"/>
      <c r="BC113" s="440"/>
      <c r="BD113" s="440"/>
      <c r="BE113" s="440"/>
      <c r="BF113" s="111">
        <f t="shared" si="3143"/>
        <v>0</v>
      </c>
      <c r="BG113" s="440"/>
      <c r="BH113" s="440"/>
      <c r="BJ113" s="440"/>
      <c r="BK113" s="440"/>
      <c r="BL113" s="440"/>
      <c r="BM113" s="440"/>
      <c r="BN113" s="110">
        <f t="shared" si="3144"/>
        <v>0</v>
      </c>
      <c r="BO113" s="440"/>
      <c r="BP113" s="440"/>
      <c r="BQ113" s="440"/>
      <c r="BR113" s="440"/>
      <c r="BS113" s="440"/>
      <c r="BT113" s="440"/>
      <c r="BU113" s="111">
        <f t="shared" si="3145"/>
        <v>0</v>
      </c>
      <c r="BV113" s="440"/>
      <c r="BW113" s="440"/>
      <c r="BY113" s="440"/>
      <c r="BZ113" s="440"/>
      <c r="CA113" s="440"/>
      <c r="CB113" s="440"/>
      <c r="CC113" s="110">
        <f t="shared" si="3146"/>
        <v>0</v>
      </c>
      <c r="CD113" s="440"/>
      <c r="CE113" s="440"/>
      <c r="CF113" s="440"/>
      <c r="CG113" s="440"/>
      <c r="CH113" s="440"/>
      <c r="CI113" s="440"/>
      <c r="CJ113" s="111">
        <f t="shared" si="3147"/>
        <v>0</v>
      </c>
      <c r="CK113" s="440"/>
      <c r="CL113" s="440"/>
      <c r="CN113" s="440"/>
      <c r="CO113" s="440"/>
      <c r="CP113" s="440"/>
      <c r="CQ113" s="440"/>
      <c r="CR113" s="110">
        <f t="shared" si="3148"/>
        <v>0</v>
      </c>
      <c r="CS113" s="440"/>
      <c r="CT113" s="440"/>
      <c r="CU113" s="440"/>
      <c r="CV113" s="440"/>
      <c r="CW113" s="440"/>
      <c r="CX113" s="440"/>
      <c r="CY113" s="111">
        <f t="shared" si="3149"/>
        <v>0</v>
      </c>
      <c r="CZ113" s="440"/>
      <c r="DA113" s="440"/>
      <c r="DC113" s="440"/>
      <c r="DD113" s="440"/>
      <c r="DE113" s="440"/>
      <c r="DF113" s="440"/>
      <c r="DG113" s="110">
        <f t="shared" si="3150"/>
        <v>0</v>
      </c>
      <c r="DH113" s="440"/>
      <c r="DI113" s="440"/>
      <c r="DJ113" s="440"/>
      <c r="DK113" s="440"/>
      <c r="DL113" s="440"/>
      <c r="DM113" s="440"/>
      <c r="DN113" s="111">
        <f t="shared" si="3151"/>
        <v>0</v>
      </c>
      <c r="DO113" s="440"/>
      <c r="DP113" s="440"/>
      <c r="DR113" s="440"/>
      <c r="DS113" s="440"/>
      <c r="DT113" s="440"/>
      <c r="DU113" s="440"/>
      <c r="DV113" s="110">
        <f t="shared" si="3152"/>
        <v>0</v>
      </c>
      <c r="DW113" s="440"/>
      <c r="DX113" s="440"/>
      <c r="DY113" s="440"/>
      <c r="DZ113" s="440"/>
      <c r="EA113" s="440"/>
      <c r="EB113" s="440"/>
      <c r="EC113" s="111">
        <f t="shared" si="3153"/>
        <v>0</v>
      </c>
      <c r="ED113" s="440"/>
      <c r="EE113" s="440"/>
      <c r="EG113" s="440"/>
      <c r="EH113" s="440"/>
      <c r="EI113" s="440"/>
      <c r="EJ113" s="440"/>
      <c r="EK113" s="110">
        <f t="shared" si="3154"/>
        <v>0</v>
      </c>
      <c r="EL113" s="440"/>
      <c r="EM113" s="440"/>
      <c r="EN113" s="440"/>
      <c r="EO113" s="440"/>
      <c r="EP113" s="440"/>
      <c r="EQ113" s="440"/>
      <c r="ER113" s="111">
        <f t="shared" si="3155"/>
        <v>0</v>
      </c>
      <c r="ES113" s="440"/>
      <c r="ET113" s="440"/>
      <c r="EV113" s="440"/>
      <c r="EW113" s="440"/>
      <c r="EX113" s="440"/>
      <c r="EY113" s="440"/>
      <c r="EZ113" s="110">
        <f t="shared" si="3156"/>
        <v>0</v>
      </c>
      <c r="FA113" s="440"/>
      <c r="FB113" s="440"/>
      <c r="FC113" s="440"/>
      <c r="FD113" s="440"/>
      <c r="FE113" s="440"/>
      <c r="FF113" s="440"/>
      <c r="FG113" s="111">
        <f t="shared" si="3157"/>
        <v>0</v>
      </c>
      <c r="FH113" s="440"/>
      <c r="FI113" s="440"/>
      <c r="FK113" s="440"/>
      <c r="FL113" s="440"/>
      <c r="FM113" s="440"/>
      <c r="FN113" s="440"/>
      <c r="FO113" s="110">
        <f t="shared" si="3158"/>
        <v>0</v>
      </c>
      <c r="FP113" s="440"/>
      <c r="FQ113" s="440"/>
      <c r="FR113" s="440"/>
      <c r="FS113" s="440"/>
      <c r="FT113" s="440"/>
      <c r="FU113" s="440"/>
      <c r="FV113" s="111">
        <f t="shared" si="3159"/>
        <v>0</v>
      </c>
      <c r="FW113" s="440"/>
      <c r="FX113" s="440"/>
      <c r="FZ113" s="440"/>
      <c r="GA113" s="440"/>
      <c r="GB113" s="440"/>
      <c r="GC113" s="440"/>
      <c r="GD113" s="110">
        <f t="shared" si="3160"/>
        <v>0</v>
      </c>
      <c r="GE113" s="440"/>
      <c r="GF113" s="440"/>
      <c r="GG113" s="440"/>
      <c r="GH113" s="440"/>
      <c r="GI113" s="440"/>
      <c r="GJ113" s="440"/>
      <c r="GK113" s="111">
        <f t="shared" si="3161"/>
        <v>0</v>
      </c>
      <c r="GL113" s="440"/>
      <c r="GM113" s="440"/>
      <c r="GO113" s="440"/>
      <c r="GP113" s="440"/>
      <c r="GQ113" s="440"/>
      <c r="GR113" s="440"/>
      <c r="GS113" s="110">
        <f t="shared" si="3162"/>
        <v>0</v>
      </c>
      <c r="GT113" s="440"/>
      <c r="GU113" s="440"/>
      <c r="GV113" s="440"/>
      <c r="GW113" s="440"/>
      <c r="GX113" s="440"/>
      <c r="GY113" s="440"/>
      <c r="GZ113" s="111">
        <f t="shared" si="3163"/>
        <v>0</v>
      </c>
      <c r="HA113" s="440"/>
      <c r="HB113" s="440"/>
      <c r="HD113" s="440"/>
      <c r="HE113" s="440"/>
      <c r="HF113" s="440"/>
      <c r="HG113" s="440"/>
      <c r="HH113" s="110">
        <f t="shared" si="3164"/>
        <v>0</v>
      </c>
      <c r="HI113" s="440"/>
      <c r="HJ113" s="440"/>
      <c r="HK113" s="440"/>
      <c r="HL113" s="440"/>
      <c r="HM113" s="440"/>
      <c r="HN113" s="440"/>
      <c r="HO113" s="111">
        <f t="shared" si="3165"/>
        <v>0</v>
      </c>
      <c r="HP113" s="440"/>
      <c r="HQ113" s="440"/>
      <c r="HS113" s="440"/>
      <c r="HT113" s="440"/>
      <c r="HU113" s="440"/>
      <c r="HV113" s="440"/>
      <c r="HW113" s="110">
        <f t="shared" si="3166"/>
        <v>0</v>
      </c>
      <c r="HX113" s="440"/>
      <c r="HY113" s="440"/>
      <c r="HZ113" s="440"/>
      <c r="IA113" s="440"/>
      <c r="IB113" s="440"/>
      <c r="IC113" s="440"/>
      <c r="ID113" s="111">
        <f t="shared" si="3167"/>
        <v>0</v>
      </c>
      <c r="IE113" s="440"/>
      <c r="IF113" s="440"/>
      <c r="IH113" s="440"/>
      <c r="II113" s="440"/>
      <c r="IJ113" s="440"/>
      <c r="IK113" s="440"/>
      <c r="IL113" s="110">
        <f t="shared" si="3168"/>
        <v>0</v>
      </c>
      <c r="IM113" s="440"/>
      <c r="IN113" s="440"/>
      <c r="IO113" s="440"/>
      <c r="IP113" s="440"/>
      <c r="IQ113" s="440"/>
      <c r="IR113" s="440"/>
      <c r="IS113" s="111">
        <f t="shared" si="3169"/>
        <v>0</v>
      </c>
      <c r="IT113" s="440"/>
      <c r="IU113" s="440"/>
      <c r="IW113" s="440"/>
      <c r="IX113" s="440"/>
      <c r="IY113" s="440"/>
      <c r="IZ113" s="440"/>
      <c r="JA113" s="110">
        <f t="shared" si="3170"/>
        <v>0</v>
      </c>
      <c r="JB113" s="440"/>
      <c r="JC113" s="440"/>
      <c r="JD113" s="440"/>
      <c r="JE113" s="440"/>
      <c r="JF113" s="440"/>
      <c r="JG113" s="440"/>
      <c r="JH113" s="111">
        <f t="shared" si="3171"/>
        <v>0</v>
      </c>
      <c r="JI113" s="440"/>
      <c r="JJ113" s="440"/>
      <c r="JL113" s="440"/>
      <c r="JM113" s="440"/>
      <c r="JN113" s="440"/>
      <c r="JO113" s="440"/>
      <c r="JP113" s="110">
        <f t="shared" si="3172"/>
        <v>0</v>
      </c>
      <c r="JQ113" s="440"/>
      <c r="JR113" s="440"/>
      <c r="JS113" s="440"/>
      <c r="JT113" s="440"/>
      <c r="JU113" s="440"/>
      <c r="JV113" s="440"/>
      <c r="JW113" s="111">
        <f t="shared" si="3173"/>
        <v>0</v>
      </c>
      <c r="JX113" s="440"/>
      <c r="JY113" s="440"/>
      <c r="KA113" s="440"/>
      <c r="KB113" s="440"/>
      <c r="KC113" s="440"/>
      <c r="KD113" s="440"/>
      <c r="KE113" s="110">
        <f t="shared" si="3174"/>
        <v>0</v>
      </c>
      <c r="KF113" s="440"/>
      <c r="KG113" s="440"/>
      <c r="KH113" s="440"/>
      <c r="KI113" s="440"/>
      <c r="KJ113" s="440"/>
      <c r="KK113" s="440"/>
      <c r="KL113" s="111">
        <f t="shared" si="3175"/>
        <v>0</v>
      </c>
      <c r="KM113" s="440"/>
      <c r="KN113" s="440"/>
      <c r="KP113" s="440"/>
      <c r="KQ113" s="440"/>
      <c r="KR113" s="440"/>
      <c r="KS113" s="440"/>
      <c r="KT113" s="110">
        <f t="shared" si="3176"/>
        <v>0</v>
      </c>
      <c r="KU113" s="440"/>
      <c r="KV113" s="440"/>
      <c r="KW113" s="440"/>
      <c r="KX113" s="440"/>
      <c r="KY113" s="440"/>
      <c r="KZ113" s="440"/>
      <c r="LA113" s="111">
        <f t="shared" si="3177"/>
        <v>0</v>
      </c>
      <c r="LB113" s="440"/>
      <c r="LC113" s="440"/>
      <c r="LE113" s="440"/>
      <c r="LF113" s="440"/>
      <c r="LG113" s="440"/>
      <c r="LH113" s="440"/>
      <c r="LI113" s="110">
        <f t="shared" si="3178"/>
        <v>0</v>
      </c>
      <c r="LJ113" s="440"/>
      <c r="LK113" s="440"/>
      <c r="LL113" s="440"/>
      <c r="LM113" s="440"/>
      <c r="LN113" s="440"/>
      <c r="LO113" s="440"/>
      <c r="LP113" s="111">
        <f t="shared" si="3179"/>
        <v>0</v>
      </c>
      <c r="LQ113" s="440"/>
      <c r="LR113" s="440"/>
      <c r="LT113" s="440"/>
      <c r="LU113" s="440"/>
      <c r="LV113" s="440"/>
      <c r="LW113" s="440"/>
      <c r="LX113" s="110">
        <f t="shared" si="3180"/>
        <v>0</v>
      </c>
      <c r="LY113" s="440"/>
      <c r="LZ113" s="440"/>
      <c r="MA113" s="440"/>
      <c r="MB113" s="440"/>
      <c r="MC113" s="440"/>
      <c r="MD113" s="440"/>
      <c r="ME113" s="111">
        <f t="shared" si="3181"/>
        <v>0</v>
      </c>
      <c r="MF113" s="440"/>
      <c r="MG113" s="440"/>
      <c r="MI113" s="440"/>
      <c r="MJ113" s="440"/>
      <c r="MK113" s="440"/>
      <c r="ML113" s="440"/>
      <c r="MM113" s="110">
        <f t="shared" si="3182"/>
        <v>0</v>
      </c>
      <c r="MN113" s="440"/>
      <c r="MO113" s="440"/>
      <c r="MP113" s="440"/>
      <c r="MQ113" s="440"/>
      <c r="MR113" s="440"/>
      <c r="MS113" s="440"/>
      <c r="MT113" s="111">
        <f t="shared" si="3183"/>
        <v>0</v>
      </c>
      <c r="MU113" s="440"/>
      <c r="MV113" s="440"/>
      <c r="MX113" s="440"/>
      <c r="MY113" s="440"/>
      <c r="MZ113" s="440"/>
      <c r="NA113" s="440"/>
      <c r="NB113" s="110">
        <f t="shared" si="3184"/>
        <v>0</v>
      </c>
      <c r="NC113" s="440"/>
      <c r="ND113" s="440"/>
      <c r="NE113" s="440"/>
      <c r="NF113" s="440"/>
      <c r="NG113" s="440"/>
      <c r="NH113" s="440"/>
      <c r="NI113" s="111">
        <f t="shared" si="3185"/>
        <v>0</v>
      </c>
      <c r="NJ113" s="440"/>
      <c r="NK113" s="440"/>
      <c r="NM113" s="440"/>
      <c r="NN113" s="440"/>
      <c r="NO113" s="440"/>
      <c r="NP113" s="440"/>
      <c r="NQ113" s="110">
        <f t="shared" si="3186"/>
        <v>0</v>
      </c>
      <c r="NR113" s="440"/>
      <c r="NS113" s="440"/>
      <c r="NT113" s="440"/>
      <c r="NU113" s="440"/>
      <c r="NV113" s="440"/>
      <c r="NW113" s="440"/>
      <c r="NX113" s="111">
        <f t="shared" si="3187"/>
        <v>0</v>
      </c>
      <c r="NY113" s="440"/>
      <c r="NZ113" s="440"/>
      <c r="OB113" s="440"/>
      <c r="OC113" s="440"/>
      <c r="OD113" s="440"/>
      <c r="OE113" s="440"/>
      <c r="OF113" s="110">
        <f t="shared" si="3188"/>
        <v>0</v>
      </c>
      <c r="OG113" s="440"/>
      <c r="OH113" s="440"/>
      <c r="OI113" s="440"/>
      <c r="OJ113" s="440"/>
      <c r="OK113" s="440"/>
      <c r="OL113" s="440"/>
      <c r="OM113" s="111">
        <f t="shared" si="3189"/>
        <v>0</v>
      </c>
      <c r="ON113" s="440"/>
      <c r="OO113" s="440"/>
      <c r="OQ113" s="440"/>
      <c r="OR113" s="440"/>
      <c r="OS113" s="440"/>
      <c r="OT113" s="440"/>
      <c r="OU113" s="110">
        <f t="shared" si="3190"/>
        <v>0</v>
      </c>
      <c r="OV113" s="440"/>
      <c r="OW113" s="440"/>
      <c r="OX113" s="440"/>
      <c r="OY113" s="440"/>
      <c r="OZ113" s="440"/>
      <c r="PA113" s="440"/>
      <c r="PB113" s="111">
        <f t="shared" si="3191"/>
        <v>0</v>
      </c>
      <c r="PC113" s="440"/>
      <c r="PD113" s="440"/>
      <c r="PF113" s="440"/>
      <c r="PG113" s="440"/>
      <c r="PH113" s="440"/>
      <c r="PI113" s="440"/>
      <c r="PJ113" s="110">
        <f t="shared" si="3192"/>
        <v>0</v>
      </c>
      <c r="PK113" s="440"/>
      <c r="PL113" s="440"/>
      <c r="PM113" s="440"/>
      <c r="PN113" s="440"/>
      <c r="PO113" s="440"/>
      <c r="PP113" s="440"/>
      <c r="PQ113" s="111">
        <f t="shared" si="3193"/>
        <v>0</v>
      </c>
      <c r="PR113" s="440"/>
      <c r="PS113" s="440"/>
      <c r="PU113" s="440"/>
      <c r="PV113" s="440"/>
      <c r="PW113" s="440"/>
      <c r="PX113" s="440"/>
      <c r="PY113" s="110">
        <f t="shared" si="3194"/>
        <v>0</v>
      </c>
      <c r="PZ113" s="440"/>
      <c r="QA113" s="440"/>
      <c r="QB113" s="440"/>
      <c r="QC113" s="440"/>
      <c r="QD113" s="440"/>
      <c r="QE113" s="440"/>
      <c r="QF113" s="111">
        <f t="shared" si="3195"/>
        <v>0</v>
      </c>
      <c r="QG113" s="440"/>
      <c r="QH113" s="440"/>
      <c r="QJ113" s="440"/>
      <c r="QK113" s="440"/>
      <c r="QL113" s="440"/>
      <c r="QM113" s="440"/>
      <c r="QN113" s="110">
        <f t="shared" si="3196"/>
        <v>0</v>
      </c>
      <c r="QO113" s="440"/>
      <c r="QP113" s="440"/>
      <c r="QQ113" s="440"/>
      <c r="QR113" s="440"/>
      <c r="QS113" s="440"/>
      <c r="QT113" s="440"/>
      <c r="QU113" s="111">
        <f t="shared" si="3197"/>
        <v>0</v>
      </c>
      <c r="QV113" s="440"/>
      <c r="QW113" s="440"/>
      <c r="QY113" s="440"/>
      <c r="QZ113" s="440"/>
      <c r="RA113" s="440"/>
      <c r="RB113" s="440"/>
      <c r="RC113" s="110">
        <f t="shared" si="3198"/>
        <v>0</v>
      </c>
      <c r="RD113" s="440"/>
      <c r="RE113" s="440"/>
      <c r="RF113" s="440"/>
      <c r="RG113" s="440"/>
      <c r="RH113" s="440"/>
      <c r="RI113" s="440"/>
      <c r="RJ113" s="111">
        <f t="shared" si="3199"/>
        <v>0</v>
      </c>
      <c r="RK113" s="440"/>
      <c r="RL113" s="440"/>
      <c r="RN113" s="440"/>
      <c r="RO113" s="440"/>
      <c r="RP113" s="440"/>
      <c r="RQ113" s="440"/>
      <c r="RR113" s="110">
        <f t="shared" si="3200"/>
        <v>0</v>
      </c>
      <c r="RS113" s="440"/>
      <c r="RT113" s="440"/>
      <c r="RU113" s="440"/>
      <c r="RV113" s="440"/>
      <c r="RW113" s="440"/>
      <c r="RX113" s="440"/>
      <c r="RY113" s="111">
        <f t="shared" si="3201"/>
        <v>0</v>
      </c>
      <c r="RZ113" s="440"/>
      <c r="SA113" s="440"/>
      <c r="SC113" s="440"/>
      <c r="SD113" s="440"/>
      <c r="SE113" s="440"/>
      <c r="SF113" s="440"/>
      <c r="SG113" s="110">
        <f t="shared" si="3202"/>
        <v>0</v>
      </c>
      <c r="SH113" s="440"/>
      <c r="SI113" s="440"/>
      <c r="SJ113" s="440"/>
      <c r="SK113" s="440"/>
      <c r="SL113" s="440"/>
      <c r="SM113" s="440"/>
      <c r="SN113" s="111">
        <f t="shared" si="3203"/>
        <v>0</v>
      </c>
      <c r="SO113" s="440"/>
      <c r="SP113" s="440"/>
      <c r="SR113" s="440"/>
      <c r="SS113" s="440"/>
      <c r="ST113" s="440"/>
      <c r="SU113" s="440"/>
      <c r="SV113" s="110">
        <f t="shared" si="3204"/>
        <v>0</v>
      </c>
      <c r="SW113" s="440"/>
      <c r="SX113" s="440"/>
      <c r="SY113" s="440"/>
      <c r="SZ113" s="440"/>
      <c r="TA113" s="440"/>
      <c r="TB113" s="440"/>
      <c r="TC113" s="111">
        <f t="shared" si="3205"/>
        <v>0</v>
      </c>
      <c r="TD113" s="440"/>
      <c r="TE113" s="440"/>
      <c r="TG113" s="440"/>
      <c r="TH113" s="440"/>
      <c r="TI113" s="440"/>
      <c r="TJ113" s="440"/>
      <c r="TK113" s="110">
        <f t="shared" si="3206"/>
        <v>0</v>
      </c>
      <c r="TL113" s="440"/>
      <c r="TM113" s="440"/>
      <c r="TN113" s="440"/>
      <c r="TO113" s="440"/>
      <c r="TP113" s="440"/>
      <c r="TQ113" s="440"/>
      <c r="TR113" s="111">
        <f t="shared" si="3207"/>
        <v>0</v>
      </c>
      <c r="TS113" s="440"/>
      <c r="TT113" s="440"/>
      <c r="TV113" s="440"/>
      <c r="TW113" s="440"/>
      <c r="TX113" s="440"/>
      <c r="TY113" s="440"/>
      <c r="TZ113" s="110">
        <f t="shared" si="3208"/>
        <v>0</v>
      </c>
      <c r="UA113" s="440"/>
      <c r="UB113" s="440"/>
      <c r="UC113" s="440"/>
      <c r="UD113" s="440"/>
      <c r="UE113" s="440"/>
      <c r="UF113" s="440"/>
      <c r="UG113" s="111">
        <f t="shared" si="3209"/>
        <v>0</v>
      </c>
      <c r="UH113" s="440"/>
      <c r="UI113" s="440"/>
      <c r="UK113" s="440"/>
      <c r="UL113" s="440"/>
      <c r="UM113" s="440"/>
      <c r="UN113" s="440"/>
      <c r="UO113" s="110">
        <f t="shared" si="3210"/>
        <v>0</v>
      </c>
      <c r="UP113" s="440"/>
      <c r="UQ113" s="440"/>
      <c r="UR113" s="440"/>
      <c r="US113" s="440"/>
      <c r="UT113" s="440"/>
      <c r="UU113" s="440"/>
      <c r="UV113" s="111">
        <f t="shared" si="3211"/>
        <v>0</v>
      </c>
      <c r="UW113" s="440"/>
      <c r="UX113" s="440"/>
      <c r="UZ113" s="440"/>
      <c r="VA113" s="440"/>
      <c r="VB113" s="440"/>
      <c r="VC113" s="440"/>
      <c r="VD113" s="110">
        <f t="shared" si="3212"/>
        <v>0</v>
      </c>
      <c r="VE113" s="440"/>
      <c r="VF113" s="440"/>
      <c r="VG113" s="440"/>
      <c r="VH113" s="440"/>
      <c r="VI113" s="440"/>
      <c r="VJ113" s="440"/>
      <c r="VK113" s="111">
        <f t="shared" si="3213"/>
        <v>0</v>
      </c>
      <c r="VL113" s="440"/>
      <c r="VM113" s="440"/>
      <c r="VO113" s="440"/>
      <c r="VP113" s="440"/>
      <c r="VQ113" s="440"/>
      <c r="VR113" s="440"/>
      <c r="VS113" s="110">
        <f t="shared" si="3214"/>
        <v>0</v>
      </c>
      <c r="VT113" s="440"/>
      <c r="VU113" s="440"/>
      <c r="VV113" s="440"/>
      <c r="VW113" s="440"/>
      <c r="VX113" s="440"/>
      <c r="VY113" s="440"/>
      <c r="VZ113" s="111">
        <f t="shared" si="3215"/>
        <v>0</v>
      </c>
      <c r="WA113" s="440"/>
      <c r="WB113" s="440"/>
      <c r="WD113" s="440"/>
      <c r="WE113" s="440"/>
      <c r="WF113" s="440"/>
      <c r="WG113" s="440"/>
      <c r="WH113" s="110">
        <f t="shared" si="3216"/>
        <v>0</v>
      </c>
      <c r="WI113" s="440"/>
      <c r="WJ113" s="440"/>
      <c r="WK113" s="440"/>
      <c r="WL113" s="440"/>
      <c r="WM113" s="440"/>
      <c r="WN113" s="440"/>
      <c r="WO113" s="111">
        <f t="shared" si="3217"/>
        <v>0</v>
      </c>
      <c r="WP113" s="440"/>
      <c r="WQ113" s="440"/>
      <c r="WS113" s="440"/>
      <c r="WT113" s="440"/>
      <c r="WU113" s="440"/>
      <c r="WV113" s="440"/>
      <c r="WW113" s="110">
        <f t="shared" si="3218"/>
        <v>0</v>
      </c>
      <c r="WX113" s="440"/>
      <c r="WY113" s="440"/>
      <c r="WZ113" s="440"/>
      <c r="XA113" s="440"/>
      <c r="XB113" s="440"/>
      <c r="XC113" s="440"/>
      <c r="XD113" s="111">
        <f t="shared" si="3219"/>
        <v>0</v>
      </c>
      <c r="XE113" s="440"/>
      <c r="XF113" s="440"/>
      <c r="XH113" s="440"/>
      <c r="XI113" s="440"/>
      <c r="XJ113" s="440"/>
      <c r="XK113" s="440"/>
      <c r="XL113" s="110">
        <f t="shared" si="3220"/>
        <v>0</v>
      </c>
      <c r="XM113" s="440"/>
      <c r="XN113" s="440"/>
      <c r="XO113" s="440"/>
      <c r="XP113" s="440"/>
      <c r="XQ113" s="440"/>
      <c r="XR113" s="440"/>
      <c r="XS113" s="111">
        <f t="shared" si="3221"/>
        <v>0</v>
      </c>
      <c r="XT113" s="440"/>
      <c r="XU113" s="440"/>
      <c r="XW113" s="440"/>
      <c r="XX113" s="440"/>
      <c r="XY113" s="440"/>
      <c r="XZ113" s="440"/>
      <c r="YA113" s="110">
        <f t="shared" si="3222"/>
        <v>0</v>
      </c>
      <c r="YB113" s="440"/>
      <c r="YC113" s="440"/>
      <c r="YD113" s="440"/>
      <c r="YE113" s="440"/>
      <c r="YF113" s="440"/>
      <c r="YG113" s="440"/>
      <c r="YH113" s="111">
        <f t="shared" si="3223"/>
        <v>0</v>
      </c>
      <c r="YI113" s="440"/>
      <c r="YJ113" s="440"/>
      <c r="YL113" s="440"/>
      <c r="YM113" s="440"/>
      <c r="YN113" s="440"/>
      <c r="YO113" s="440"/>
      <c r="YP113" s="110">
        <f t="shared" si="3224"/>
        <v>0</v>
      </c>
      <c r="YQ113" s="440"/>
      <c r="YR113" s="440"/>
      <c r="YS113" s="440"/>
      <c r="YT113" s="440"/>
      <c r="YU113" s="440"/>
      <c r="YV113" s="440"/>
      <c r="YW113" s="111">
        <f t="shared" si="3225"/>
        <v>0</v>
      </c>
      <c r="YX113" s="440"/>
      <c r="YY113" s="440"/>
      <c r="ZA113" s="440"/>
      <c r="ZB113" s="440"/>
      <c r="ZC113" s="440"/>
      <c r="ZD113" s="440"/>
      <c r="ZE113" s="110">
        <f t="shared" si="3226"/>
        <v>0</v>
      </c>
      <c r="ZF113" s="440"/>
      <c r="ZG113" s="440"/>
      <c r="ZH113" s="440"/>
      <c r="ZI113" s="440"/>
      <c r="ZJ113" s="440"/>
      <c r="ZK113" s="440"/>
      <c r="ZL113" s="111">
        <f t="shared" si="3227"/>
        <v>0</v>
      </c>
      <c r="ZM113" s="440"/>
      <c r="ZN113" s="440"/>
      <c r="ZP113" s="440"/>
      <c r="ZQ113" s="440"/>
      <c r="ZR113" s="440"/>
      <c r="ZS113" s="440"/>
      <c r="ZT113" s="110">
        <f t="shared" si="3228"/>
        <v>0</v>
      </c>
      <c r="ZU113" s="440"/>
      <c r="ZV113" s="440"/>
      <c r="ZW113" s="440"/>
      <c r="ZX113" s="440"/>
      <c r="ZY113" s="440"/>
      <c r="ZZ113" s="440"/>
      <c r="AAA113" s="111">
        <f t="shared" si="3229"/>
        <v>0</v>
      </c>
      <c r="AAB113" s="440"/>
      <c r="AAC113" s="440"/>
      <c r="AAE113" s="440"/>
      <c r="AAF113" s="440"/>
      <c r="AAG113" s="440"/>
      <c r="AAH113" s="440"/>
      <c r="AAI113" s="110">
        <f t="shared" si="3230"/>
        <v>0</v>
      </c>
      <c r="AAJ113" s="440"/>
      <c r="AAK113" s="440"/>
      <c r="AAL113" s="440"/>
      <c r="AAM113" s="440"/>
      <c r="AAN113" s="440"/>
      <c r="AAO113" s="440"/>
      <c r="AAP113" s="111">
        <f t="shared" si="3231"/>
        <v>0</v>
      </c>
      <c r="AAQ113" s="440"/>
      <c r="AAR113" s="440"/>
      <c r="AAT113" s="440"/>
      <c r="AAU113" s="440"/>
      <c r="AAV113" s="440"/>
      <c r="AAW113" s="440"/>
      <c r="AAX113" s="110">
        <f t="shared" si="3232"/>
        <v>0</v>
      </c>
      <c r="AAY113" s="440"/>
      <c r="AAZ113" s="440"/>
      <c r="ABA113" s="440"/>
      <c r="ABB113" s="440"/>
      <c r="ABC113" s="440"/>
      <c r="ABD113" s="440"/>
      <c r="ABE113" s="111">
        <f t="shared" si="3233"/>
        <v>0</v>
      </c>
      <c r="ABF113" s="440"/>
      <c r="ABG113" s="440"/>
      <c r="ABI113" s="440"/>
      <c r="ABJ113" s="440"/>
      <c r="ABK113" s="440"/>
      <c r="ABL113" s="440"/>
      <c r="ABM113" s="110">
        <f t="shared" si="3234"/>
        <v>0</v>
      </c>
      <c r="ABN113" s="440"/>
      <c r="ABO113" s="440"/>
      <c r="ABP113" s="440"/>
      <c r="ABQ113" s="440"/>
      <c r="ABR113" s="440"/>
      <c r="ABS113" s="440"/>
      <c r="ABT113" s="111">
        <f t="shared" si="3235"/>
        <v>0</v>
      </c>
      <c r="ABU113" s="440"/>
      <c r="ABV113" s="440"/>
      <c r="ABX113" s="440"/>
      <c r="ABY113" s="440"/>
      <c r="ABZ113" s="440"/>
      <c r="ACA113" s="440"/>
      <c r="ACB113" s="110">
        <f t="shared" si="3236"/>
        <v>0</v>
      </c>
      <c r="ACC113" s="440"/>
      <c r="ACD113" s="440"/>
      <c r="ACE113" s="440"/>
      <c r="ACF113" s="440"/>
      <c r="ACG113" s="440"/>
      <c r="ACH113" s="440"/>
      <c r="ACI113" s="111">
        <f t="shared" si="3237"/>
        <v>0</v>
      </c>
      <c r="ACJ113" s="440"/>
      <c r="ACK113" s="440"/>
      <c r="ACM113" s="440"/>
      <c r="ACN113" s="440"/>
      <c r="ACO113" s="440"/>
      <c r="ACP113" s="440"/>
      <c r="ACQ113" s="110">
        <f t="shared" si="3238"/>
        <v>0</v>
      </c>
      <c r="ACR113" s="440"/>
      <c r="ACS113" s="440"/>
      <c r="ACT113" s="440"/>
      <c r="ACU113" s="440"/>
      <c r="ACV113" s="440"/>
      <c r="ACW113" s="440"/>
      <c r="ACX113" s="111">
        <f t="shared" si="3239"/>
        <v>0</v>
      </c>
      <c r="ACY113" s="440"/>
      <c r="ACZ113" s="440"/>
      <c r="ADB113" s="440"/>
      <c r="ADC113" s="440"/>
      <c r="ADD113" s="440"/>
      <c r="ADE113" s="440"/>
      <c r="ADF113" s="110">
        <f t="shared" si="3240"/>
        <v>0</v>
      </c>
      <c r="ADG113" s="440"/>
      <c r="ADH113" s="440"/>
      <c r="ADI113" s="440"/>
      <c r="ADJ113" s="440"/>
      <c r="ADK113" s="440"/>
      <c r="ADL113" s="440"/>
      <c r="ADM113" s="111">
        <f t="shared" si="3241"/>
        <v>0</v>
      </c>
      <c r="ADN113" s="440"/>
      <c r="ADO113" s="440"/>
      <c r="ADQ113" s="440"/>
      <c r="ADR113" s="440"/>
      <c r="ADS113" s="440"/>
      <c r="ADT113" s="440"/>
      <c r="ADU113" s="110">
        <f t="shared" si="3242"/>
        <v>0</v>
      </c>
      <c r="ADV113" s="440"/>
      <c r="ADW113" s="440"/>
      <c r="ADX113" s="440"/>
      <c r="ADY113" s="440"/>
      <c r="ADZ113" s="440"/>
      <c r="AEA113" s="440"/>
      <c r="AEB113" s="111">
        <f t="shared" si="3243"/>
        <v>0</v>
      </c>
      <c r="AEC113" s="440"/>
      <c r="AED113" s="440"/>
      <c r="AEF113" s="440"/>
      <c r="AEG113" s="440"/>
      <c r="AEH113" s="440"/>
      <c r="AEI113" s="440"/>
      <c r="AEJ113" s="110">
        <f t="shared" si="3244"/>
        <v>0</v>
      </c>
      <c r="AEK113" s="440"/>
      <c r="AEL113" s="440"/>
      <c r="AEM113" s="440"/>
      <c r="AEN113" s="440"/>
      <c r="AEO113" s="440"/>
      <c r="AEP113" s="440"/>
      <c r="AEQ113" s="111">
        <f t="shared" si="3245"/>
        <v>0</v>
      </c>
      <c r="AER113" s="440"/>
      <c r="AES113" s="440"/>
      <c r="AEU113" s="440"/>
      <c r="AEV113" s="440"/>
      <c r="AEW113" s="440"/>
      <c r="AEX113" s="440"/>
      <c r="AEY113" s="110">
        <f t="shared" si="3246"/>
        <v>0</v>
      </c>
      <c r="AEZ113" s="440"/>
      <c r="AFA113" s="440"/>
      <c r="AFB113" s="440"/>
      <c r="AFC113" s="440"/>
      <c r="AFD113" s="440"/>
      <c r="AFE113" s="440"/>
      <c r="AFF113" s="111">
        <f t="shared" si="3247"/>
        <v>0</v>
      </c>
      <c r="AFG113" s="440"/>
      <c r="AFH113" s="440"/>
      <c r="AFJ113" s="440"/>
      <c r="AFK113" s="440"/>
      <c r="AFL113" s="440"/>
      <c r="AFM113" s="440"/>
      <c r="AFN113" s="110">
        <f t="shared" si="3248"/>
        <v>0</v>
      </c>
      <c r="AFO113" s="440"/>
      <c r="AFP113" s="440"/>
      <c r="AFQ113" s="440"/>
      <c r="AFR113" s="440"/>
      <c r="AFS113" s="440"/>
      <c r="AFT113" s="440"/>
      <c r="AFU113" s="111">
        <f t="shared" si="3249"/>
        <v>0</v>
      </c>
      <c r="AFV113" s="440"/>
      <c r="AFW113" s="440"/>
      <c r="AFY113" s="440"/>
      <c r="AFZ113" s="440"/>
      <c r="AGA113" s="440"/>
      <c r="AGB113" s="440"/>
      <c r="AGC113" s="110">
        <f t="shared" si="3250"/>
        <v>0</v>
      </c>
      <c r="AGD113" s="440"/>
      <c r="AGE113" s="440"/>
      <c r="AGF113" s="440"/>
      <c r="AGG113" s="440"/>
      <c r="AGH113" s="440"/>
      <c r="AGI113" s="440"/>
      <c r="AGJ113" s="111">
        <f t="shared" si="3251"/>
        <v>0</v>
      </c>
      <c r="AGK113" s="440"/>
      <c r="AGL113" s="440"/>
      <c r="AGN113" s="440"/>
      <c r="AGO113" s="440"/>
      <c r="AGP113" s="440"/>
      <c r="AGQ113" s="440"/>
      <c r="AGR113" s="110">
        <f t="shared" si="3252"/>
        <v>0</v>
      </c>
      <c r="AGS113" s="440"/>
      <c r="AGT113" s="440"/>
      <c r="AGU113" s="440"/>
      <c r="AGV113" s="440"/>
      <c r="AGW113" s="440"/>
      <c r="AGX113" s="440"/>
      <c r="AGY113" s="111">
        <f t="shared" si="3253"/>
        <v>0</v>
      </c>
      <c r="AGZ113" s="440"/>
      <c r="AHA113" s="440"/>
      <c r="AHC113" s="440"/>
      <c r="AHD113" s="440"/>
      <c r="AHE113" s="440"/>
      <c r="AHF113" s="440"/>
      <c r="AHG113" s="110">
        <f t="shared" si="3254"/>
        <v>0</v>
      </c>
      <c r="AHH113" s="440"/>
      <c r="AHI113" s="440"/>
      <c r="AHJ113" s="440"/>
      <c r="AHK113" s="440"/>
      <c r="AHL113" s="440"/>
      <c r="AHM113" s="440"/>
      <c r="AHN113" s="111">
        <f t="shared" si="3255"/>
        <v>0</v>
      </c>
      <c r="AHO113" s="440"/>
      <c r="AHP113" s="440"/>
      <c r="AHR113" s="440"/>
      <c r="AHS113" s="440"/>
      <c r="AHT113" s="440"/>
      <c r="AHU113" s="440"/>
      <c r="AHV113" s="110">
        <f t="shared" si="3256"/>
        <v>0</v>
      </c>
      <c r="AHW113" s="440"/>
      <c r="AHX113" s="440"/>
      <c r="AHY113" s="440"/>
      <c r="AHZ113" s="440"/>
      <c r="AIA113" s="440"/>
      <c r="AIB113" s="440"/>
      <c r="AIC113" s="111">
        <f t="shared" si="3257"/>
        <v>0</v>
      </c>
      <c r="AID113" s="440"/>
      <c r="AIE113" s="440"/>
    </row>
    <row r="114" spans="1:915" x14ac:dyDescent="0.3">
      <c r="A114" s="33" t="s">
        <v>134</v>
      </c>
      <c r="B114" s="34" t="s">
        <v>145</v>
      </c>
      <c r="C114" s="439"/>
      <c r="D114" s="440"/>
      <c r="E114" s="440"/>
      <c r="F114" s="440"/>
      <c r="G114" s="110">
        <f t="shared" si="3136"/>
        <v>0</v>
      </c>
      <c r="H114" s="440"/>
      <c r="I114" s="440"/>
      <c r="J114" s="440"/>
      <c r="K114" s="440"/>
      <c r="L114" s="440"/>
      <c r="M114" s="440"/>
      <c r="N114" s="111">
        <f t="shared" si="3137"/>
        <v>0</v>
      </c>
      <c r="O114" s="440"/>
      <c r="P114" s="440"/>
      <c r="Q114" s="440"/>
      <c r="R114" s="440"/>
      <c r="S114" s="440"/>
      <c r="T114" s="440"/>
      <c r="U114" s="110">
        <f t="shared" si="3138"/>
        <v>0</v>
      </c>
      <c r="V114" s="440"/>
      <c r="W114" s="440"/>
      <c r="X114" s="440"/>
      <c r="Y114" s="440"/>
      <c r="Z114" s="440"/>
      <c r="AA114" s="440"/>
      <c r="AB114" s="111">
        <f t="shared" si="3139"/>
        <v>0</v>
      </c>
      <c r="AC114" s="440"/>
      <c r="AD114" s="440"/>
      <c r="AF114" s="440"/>
      <c r="AG114" s="440"/>
      <c r="AH114" s="440"/>
      <c r="AI114" s="440"/>
      <c r="AJ114" s="110">
        <f t="shared" si="3140"/>
        <v>0</v>
      </c>
      <c r="AK114" s="440"/>
      <c r="AL114" s="440"/>
      <c r="AM114" s="440"/>
      <c r="AN114" s="440"/>
      <c r="AO114" s="440"/>
      <c r="AP114" s="440"/>
      <c r="AQ114" s="111">
        <f t="shared" si="3141"/>
        <v>0</v>
      </c>
      <c r="AR114" s="440"/>
      <c r="AS114" s="440"/>
      <c r="AU114" s="440"/>
      <c r="AV114" s="440"/>
      <c r="AW114" s="440"/>
      <c r="AX114" s="440"/>
      <c r="AY114" s="110">
        <f t="shared" si="3142"/>
        <v>0</v>
      </c>
      <c r="AZ114" s="440"/>
      <c r="BA114" s="440"/>
      <c r="BB114" s="440"/>
      <c r="BC114" s="440"/>
      <c r="BD114" s="440"/>
      <c r="BE114" s="440"/>
      <c r="BF114" s="111">
        <f t="shared" si="3143"/>
        <v>0</v>
      </c>
      <c r="BG114" s="440"/>
      <c r="BH114" s="440"/>
      <c r="BJ114" s="440"/>
      <c r="BK114" s="440"/>
      <c r="BL114" s="440"/>
      <c r="BM114" s="440"/>
      <c r="BN114" s="110">
        <f t="shared" si="3144"/>
        <v>0</v>
      </c>
      <c r="BO114" s="440"/>
      <c r="BP114" s="440"/>
      <c r="BQ114" s="440"/>
      <c r="BR114" s="440"/>
      <c r="BS114" s="440"/>
      <c r="BT114" s="440"/>
      <c r="BU114" s="111">
        <f t="shared" si="3145"/>
        <v>0</v>
      </c>
      <c r="BV114" s="440"/>
      <c r="BW114" s="440"/>
      <c r="BY114" s="440"/>
      <c r="BZ114" s="440"/>
      <c r="CA114" s="440"/>
      <c r="CB114" s="440"/>
      <c r="CC114" s="110">
        <f t="shared" si="3146"/>
        <v>0</v>
      </c>
      <c r="CD114" s="440"/>
      <c r="CE114" s="440"/>
      <c r="CF114" s="440"/>
      <c r="CG114" s="440"/>
      <c r="CH114" s="440"/>
      <c r="CI114" s="440"/>
      <c r="CJ114" s="111">
        <f t="shared" si="3147"/>
        <v>0</v>
      </c>
      <c r="CK114" s="440"/>
      <c r="CL114" s="440"/>
      <c r="CN114" s="440"/>
      <c r="CO114" s="440"/>
      <c r="CP114" s="440"/>
      <c r="CQ114" s="440"/>
      <c r="CR114" s="110">
        <f t="shared" si="3148"/>
        <v>0</v>
      </c>
      <c r="CS114" s="440"/>
      <c r="CT114" s="440"/>
      <c r="CU114" s="440"/>
      <c r="CV114" s="440"/>
      <c r="CW114" s="440"/>
      <c r="CX114" s="440"/>
      <c r="CY114" s="111">
        <f t="shared" si="3149"/>
        <v>0</v>
      </c>
      <c r="CZ114" s="440"/>
      <c r="DA114" s="440"/>
      <c r="DC114" s="440"/>
      <c r="DD114" s="440"/>
      <c r="DE114" s="440"/>
      <c r="DF114" s="440"/>
      <c r="DG114" s="110">
        <f t="shared" si="3150"/>
        <v>0</v>
      </c>
      <c r="DH114" s="440"/>
      <c r="DI114" s="440"/>
      <c r="DJ114" s="440"/>
      <c r="DK114" s="440"/>
      <c r="DL114" s="440"/>
      <c r="DM114" s="440"/>
      <c r="DN114" s="111">
        <f t="shared" si="3151"/>
        <v>0</v>
      </c>
      <c r="DO114" s="440"/>
      <c r="DP114" s="440"/>
      <c r="DR114" s="440"/>
      <c r="DS114" s="440"/>
      <c r="DT114" s="440"/>
      <c r="DU114" s="440"/>
      <c r="DV114" s="110">
        <f t="shared" si="3152"/>
        <v>0</v>
      </c>
      <c r="DW114" s="440"/>
      <c r="DX114" s="440"/>
      <c r="DY114" s="440"/>
      <c r="DZ114" s="440"/>
      <c r="EA114" s="440"/>
      <c r="EB114" s="440"/>
      <c r="EC114" s="111">
        <f t="shared" si="3153"/>
        <v>0</v>
      </c>
      <c r="ED114" s="440"/>
      <c r="EE114" s="440"/>
      <c r="EG114" s="440"/>
      <c r="EH114" s="440"/>
      <c r="EI114" s="440"/>
      <c r="EJ114" s="440"/>
      <c r="EK114" s="110">
        <f t="shared" si="3154"/>
        <v>0</v>
      </c>
      <c r="EL114" s="440"/>
      <c r="EM114" s="440"/>
      <c r="EN114" s="440"/>
      <c r="EO114" s="440"/>
      <c r="EP114" s="440"/>
      <c r="EQ114" s="440"/>
      <c r="ER114" s="111">
        <f t="shared" si="3155"/>
        <v>0</v>
      </c>
      <c r="ES114" s="440"/>
      <c r="ET114" s="440"/>
      <c r="EV114" s="440"/>
      <c r="EW114" s="440"/>
      <c r="EX114" s="440"/>
      <c r="EY114" s="440"/>
      <c r="EZ114" s="110">
        <f t="shared" si="3156"/>
        <v>0</v>
      </c>
      <c r="FA114" s="440"/>
      <c r="FB114" s="440"/>
      <c r="FC114" s="440"/>
      <c r="FD114" s="440"/>
      <c r="FE114" s="440"/>
      <c r="FF114" s="440"/>
      <c r="FG114" s="111">
        <f t="shared" si="3157"/>
        <v>0</v>
      </c>
      <c r="FH114" s="440"/>
      <c r="FI114" s="440"/>
      <c r="FK114" s="440"/>
      <c r="FL114" s="440"/>
      <c r="FM114" s="440"/>
      <c r="FN114" s="440"/>
      <c r="FO114" s="110">
        <f t="shared" si="3158"/>
        <v>0</v>
      </c>
      <c r="FP114" s="440"/>
      <c r="FQ114" s="440"/>
      <c r="FR114" s="440"/>
      <c r="FS114" s="440"/>
      <c r="FT114" s="440"/>
      <c r="FU114" s="440"/>
      <c r="FV114" s="111">
        <f t="shared" si="3159"/>
        <v>0</v>
      </c>
      <c r="FW114" s="440"/>
      <c r="FX114" s="440"/>
      <c r="FZ114" s="440"/>
      <c r="GA114" s="440"/>
      <c r="GB114" s="440"/>
      <c r="GC114" s="440"/>
      <c r="GD114" s="110">
        <f t="shared" si="3160"/>
        <v>0</v>
      </c>
      <c r="GE114" s="440"/>
      <c r="GF114" s="440"/>
      <c r="GG114" s="440"/>
      <c r="GH114" s="440"/>
      <c r="GI114" s="440"/>
      <c r="GJ114" s="440"/>
      <c r="GK114" s="111">
        <f t="shared" si="3161"/>
        <v>0</v>
      </c>
      <c r="GL114" s="440"/>
      <c r="GM114" s="440"/>
      <c r="GO114" s="440"/>
      <c r="GP114" s="440"/>
      <c r="GQ114" s="440"/>
      <c r="GR114" s="440"/>
      <c r="GS114" s="110">
        <f t="shared" si="3162"/>
        <v>0</v>
      </c>
      <c r="GT114" s="440"/>
      <c r="GU114" s="440"/>
      <c r="GV114" s="440"/>
      <c r="GW114" s="440"/>
      <c r="GX114" s="440"/>
      <c r="GY114" s="440"/>
      <c r="GZ114" s="111">
        <f t="shared" si="3163"/>
        <v>0</v>
      </c>
      <c r="HA114" s="440"/>
      <c r="HB114" s="440"/>
      <c r="HD114" s="440"/>
      <c r="HE114" s="440"/>
      <c r="HF114" s="440"/>
      <c r="HG114" s="440"/>
      <c r="HH114" s="110">
        <f t="shared" si="3164"/>
        <v>0</v>
      </c>
      <c r="HI114" s="440"/>
      <c r="HJ114" s="440"/>
      <c r="HK114" s="440"/>
      <c r="HL114" s="440"/>
      <c r="HM114" s="440"/>
      <c r="HN114" s="440"/>
      <c r="HO114" s="111">
        <f t="shared" si="3165"/>
        <v>0</v>
      </c>
      <c r="HP114" s="440"/>
      <c r="HQ114" s="440"/>
      <c r="HS114" s="440"/>
      <c r="HT114" s="440"/>
      <c r="HU114" s="440"/>
      <c r="HV114" s="440"/>
      <c r="HW114" s="110">
        <f t="shared" si="3166"/>
        <v>0</v>
      </c>
      <c r="HX114" s="440"/>
      <c r="HY114" s="440"/>
      <c r="HZ114" s="440"/>
      <c r="IA114" s="440"/>
      <c r="IB114" s="440"/>
      <c r="IC114" s="440"/>
      <c r="ID114" s="111">
        <f t="shared" si="3167"/>
        <v>0</v>
      </c>
      <c r="IE114" s="440"/>
      <c r="IF114" s="440"/>
      <c r="IH114" s="440"/>
      <c r="II114" s="440"/>
      <c r="IJ114" s="440"/>
      <c r="IK114" s="440"/>
      <c r="IL114" s="110">
        <f t="shared" si="3168"/>
        <v>0</v>
      </c>
      <c r="IM114" s="440"/>
      <c r="IN114" s="440"/>
      <c r="IO114" s="440"/>
      <c r="IP114" s="440"/>
      <c r="IQ114" s="440"/>
      <c r="IR114" s="440"/>
      <c r="IS114" s="111">
        <f t="shared" si="3169"/>
        <v>0</v>
      </c>
      <c r="IT114" s="440"/>
      <c r="IU114" s="440"/>
      <c r="IW114" s="440"/>
      <c r="IX114" s="440"/>
      <c r="IY114" s="440"/>
      <c r="IZ114" s="440"/>
      <c r="JA114" s="110">
        <f t="shared" si="3170"/>
        <v>0</v>
      </c>
      <c r="JB114" s="440"/>
      <c r="JC114" s="440"/>
      <c r="JD114" s="440"/>
      <c r="JE114" s="440"/>
      <c r="JF114" s="440"/>
      <c r="JG114" s="440"/>
      <c r="JH114" s="111">
        <f t="shared" si="3171"/>
        <v>0</v>
      </c>
      <c r="JI114" s="440"/>
      <c r="JJ114" s="440"/>
      <c r="JL114" s="440"/>
      <c r="JM114" s="440"/>
      <c r="JN114" s="440"/>
      <c r="JO114" s="440"/>
      <c r="JP114" s="110">
        <f t="shared" si="3172"/>
        <v>0</v>
      </c>
      <c r="JQ114" s="440"/>
      <c r="JR114" s="440"/>
      <c r="JS114" s="440"/>
      <c r="JT114" s="440"/>
      <c r="JU114" s="440"/>
      <c r="JV114" s="440"/>
      <c r="JW114" s="111">
        <f t="shared" si="3173"/>
        <v>0</v>
      </c>
      <c r="JX114" s="440"/>
      <c r="JY114" s="440"/>
      <c r="KA114" s="440"/>
      <c r="KB114" s="440"/>
      <c r="KC114" s="440"/>
      <c r="KD114" s="440"/>
      <c r="KE114" s="110">
        <f t="shared" si="3174"/>
        <v>0</v>
      </c>
      <c r="KF114" s="440"/>
      <c r="KG114" s="440"/>
      <c r="KH114" s="440"/>
      <c r="KI114" s="440"/>
      <c r="KJ114" s="440"/>
      <c r="KK114" s="440"/>
      <c r="KL114" s="111">
        <f t="shared" si="3175"/>
        <v>0</v>
      </c>
      <c r="KM114" s="440"/>
      <c r="KN114" s="440"/>
      <c r="KP114" s="440"/>
      <c r="KQ114" s="440"/>
      <c r="KR114" s="440"/>
      <c r="KS114" s="440"/>
      <c r="KT114" s="110">
        <f t="shared" si="3176"/>
        <v>0</v>
      </c>
      <c r="KU114" s="440"/>
      <c r="KV114" s="440"/>
      <c r="KW114" s="440"/>
      <c r="KX114" s="440"/>
      <c r="KY114" s="440"/>
      <c r="KZ114" s="440"/>
      <c r="LA114" s="111">
        <f t="shared" si="3177"/>
        <v>0</v>
      </c>
      <c r="LB114" s="440"/>
      <c r="LC114" s="440"/>
      <c r="LE114" s="440"/>
      <c r="LF114" s="440"/>
      <c r="LG114" s="440"/>
      <c r="LH114" s="440"/>
      <c r="LI114" s="110">
        <f t="shared" si="3178"/>
        <v>0</v>
      </c>
      <c r="LJ114" s="440"/>
      <c r="LK114" s="440"/>
      <c r="LL114" s="440"/>
      <c r="LM114" s="440"/>
      <c r="LN114" s="440"/>
      <c r="LO114" s="440"/>
      <c r="LP114" s="111">
        <f t="shared" si="3179"/>
        <v>0</v>
      </c>
      <c r="LQ114" s="440"/>
      <c r="LR114" s="440"/>
      <c r="LT114" s="440"/>
      <c r="LU114" s="440"/>
      <c r="LV114" s="440"/>
      <c r="LW114" s="440"/>
      <c r="LX114" s="110">
        <f t="shared" si="3180"/>
        <v>0</v>
      </c>
      <c r="LY114" s="440"/>
      <c r="LZ114" s="440"/>
      <c r="MA114" s="440"/>
      <c r="MB114" s="440"/>
      <c r="MC114" s="440"/>
      <c r="MD114" s="440"/>
      <c r="ME114" s="111">
        <f t="shared" si="3181"/>
        <v>0</v>
      </c>
      <c r="MF114" s="440"/>
      <c r="MG114" s="440"/>
      <c r="MI114" s="440"/>
      <c r="MJ114" s="440"/>
      <c r="MK114" s="440"/>
      <c r="ML114" s="440"/>
      <c r="MM114" s="110">
        <f t="shared" si="3182"/>
        <v>0</v>
      </c>
      <c r="MN114" s="440"/>
      <c r="MO114" s="440"/>
      <c r="MP114" s="440"/>
      <c r="MQ114" s="440"/>
      <c r="MR114" s="440"/>
      <c r="MS114" s="440"/>
      <c r="MT114" s="111">
        <f t="shared" si="3183"/>
        <v>0</v>
      </c>
      <c r="MU114" s="440"/>
      <c r="MV114" s="440"/>
      <c r="MX114" s="440"/>
      <c r="MY114" s="440"/>
      <c r="MZ114" s="440"/>
      <c r="NA114" s="440"/>
      <c r="NB114" s="110">
        <f t="shared" si="3184"/>
        <v>0</v>
      </c>
      <c r="NC114" s="440"/>
      <c r="ND114" s="440"/>
      <c r="NE114" s="440"/>
      <c r="NF114" s="440"/>
      <c r="NG114" s="440"/>
      <c r="NH114" s="440"/>
      <c r="NI114" s="111">
        <f t="shared" si="3185"/>
        <v>0</v>
      </c>
      <c r="NJ114" s="440"/>
      <c r="NK114" s="440"/>
      <c r="NM114" s="440"/>
      <c r="NN114" s="440"/>
      <c r="NO114" s="440"/>
      <c r="NP114" s="440"/>
      <c r="NQ114" s="110">
        <f t="shared" si="3186"/>
        <v>0</v>
      </c>
      <c r="NR114" s="440"/>
      <c r="NS114" s="440"/>
      <c r="NT114" s="440"/>
      <c r="NU114" s="440"/>
      <c r="NV114" s="440"/>
      <c r="NW114" s="440"/>
      <c r="NX114" s="111">
        <f t="shared" si="3187"/>
        <v>0</v>
      </c>
      <c r="NY114" s="440"/>
      <c r="NZ114" s="440"/>
      <c r="OB114" s="440"/>
      <c r="OC114" s="440"/>
      <c r="OD114" s="440"/>
      <c r="OE114" s="440"/>
      <c r="OF114" s="110">
        <f t="shared" si="3188"/>
        <v>0</v>
      </c>
      <c r="OG114" s="440"/>
      <c r="OH114" s="440"/>
      <c r="OI114" s="440"/>
      <c r="OJ114" s="440"/>
      <c r="OK114" s="440"/>
      <c r="OL114" s="440"/>
      <c r="OM114" s="111">
        <f t="shared" si="3189"/>
        <v>0</v>
      </c>
      <c r="ON114" s="440"/>
      <c r="OO114" s="440"/>
      <c r="OQ114" s="440"/>
      <c r="OR114" s="440"/>
      <c r="OS114" s="440"/>
      <c r="OT114" s="440"/>
      <c r="OU114" s="110">
        <f t="shared" si="3190"/>
        <v>0</v>
      </c>
      <c r="OV114" s="440"/>
      <c r="OW114" s="440"/>
      <c r="OX114" s="440"/>
      <c r="OY114" s="440"/>
      <c r="OZ114" s="440"/>
      <c r="PA114" s="440"/>
      <c r="PB114" s="111">
        <f t="shared" si="3191"/>
        <v>0</v>
      </c>
      <c r="PC114" s="440"/>
      <c r="PD114" s="440"/>
      <c r="PF114" s="440"/>
      <c r="PG114" s="440"/>
      <c r="PH114" s="440"/>
      <c r="PI114" s="440"/>
      <c r="PJ114" s="110">
        <f t="shared" si="3192"/>
        <v>0</v>
      </c>
      <c r="PK114" s="440"/>
      <c r="PL114" s="440"/>
      <c r="PM114" s="440"/>
      <c r="PN114" s="440"/>
      <c r="PO114" s="440"/>
      <c r="PP114" s="440"/>
      <c r="PQ114" s="111">
        <f t="shared" si="3193"/>
        <v>0</v>
      </c>
      <c r="PR114" s="440"/>
      <c r="PS114" s="440"/>
      <c r="PU114" s="440"/>
      <c r="PV114" s="440"/>
      <c r="PW114" s="440"/>
      <c r="PX114" s="440"/>
      <c r="PY114" s="110">
        <f t="shared" si="3194"/>
        <v>0</v>
      </c>
      <c r="PZ114" s="440"/>
      <c r="QA114" s="440"/>
      <c r="QB114" s="440"/>
      <c r="QC114" s="440"/>
      <c r="QD114" s="440"/>
      <c r="QE114" s="440"/>
      <c r="QF114" s="111">
        <f t="shared" si="3195"/>
        <v>0</v>
      </c>
      <c r="QG114" s="440"/>
      <c r="QH114" s="440"/>
      <c r="QJ114" s="440"/>
      <c r="QK114" s="440"/>
      <c r="QL114" s="440"/>
      <c r="QM114" s="440"/>
      <c r="QN114" s="110">
        <f t="shared" si="3196"/>
        <v>0</v>
      </c>
      <c r="QO114" s="440"/>
      <c r="QP114" s="440"/>
      <c r="QQ114" s="440"/>
      <c r="QR114" s="440"/>
      <c r="QS114" s="440"/>
      <c r="QT114" s="440"/>
      <c r="QU114" s="111">
        <f t="shared" si="3197"/>
        <v>0</v>
      </c>
      <c r="QV114" s="440"/>
      <c r="QW114" s="440"/>
      <c r="QY114" s="440"/>
      <c r="QZ114" s="440"/>
      <c r="RA114" s="440"/>
      <c r="RB114" s="440"/>
      <c r="RC114" s="110">
        <f t="shared" si="3198"/>
        <v>0</v>
      </c>
      <c r="RD114" s="440"/>
      <c r="RE114" s="440"/>
      <c r="RF114" s="440"/>
      <c r="RG114" s="440"/>
      <c r="RH114" s="440"/>
      <c r="RI114" s="440"/>
      <c r="RJ114" s="111">
        <f t="shared" si="3199"/>
        <v>0</v>
      </c>
      <c r="RK114" s="440"/>
      <c r="RL114" s="440"/>
      <c r="RN114" s="440"/>
      <c r="RO114" s="440"/>
      <c r="RP114" s="440"/>
      <c r="RQ114" s="440"/>
      <c r="RR114" s="110">
        <f t="shared" si="3200"/>
        <v>0</v>
      </c>
      <c r="RS114" s="440"/>
      <c r="RT114" s="440"/>
      <c r="RU114" s="440"/>
      <c r="RV114" s="440"/>
      <c r="RW114" s="440"/>
      <c r="RX114" s="440"/>
      <c r="RY114" s="111">
        <f t="shared" si="3201"/>
        <v>0</v>
      </c>
      <c r="RZ114" s="440"/>
      <c r="SA114" s="440"/>
      <c r="SC114" s="440"/>
      <c r="SD114" s="440"/>
      <c r="SE114" s="440"/>
      <c r="SF114" s="440"/>
      <c r="SG114" s="110">
        <f t="shared" si="3202"/>
        <v>0</v>
      </c>
      <c r="SH114" s="440"/>
      <c r="SI114" s="440"/>
      <c r="SJ114" s="440"/>
      <c r="SK114" s="440"/>
      <c r="SL114" s="440"/>
      <c r="SM114" s="440"/>
      <c r="SN114" s="111">
        <f t="shared" si="3203"/>
        <v>0</v>
      </c>
      <c r="SO114" s="440"/>
      <c r="SP114" s="440"/>
      <c r="SR114" s="440"/>
      <c r="SS114" s="440"/>
      <c r="ST114" s="440"/>
      <c r="SU114" s="440"/>
      <c r="SV114" s="110">
        <f t="shared" si="3204"/>
        <v>0</v>
      </c>
      <c r="SW114" s="440"/>
      <c r="SX114" s="440"/>
      <c r="SY114" s="440"/>
      <c r="SZ114" s="440"/>
      <c r="TA114" s="440"/>
      <c r="TB114" s="440"/>
      <c r="TC114" s="111">
        <f t="shared" si="3205"/>
        <v>0</v>
      </c>
      <c r="TD114" s="440"/>
      <c r="TE114" s="440"/>
      <c r="TG114" s="440"/>
      <c r="TH114" s="440"/>
      <c r="TI114" s="440"/>
      <c r="TJ114" s="440"/>
      <c r="TK114" s="110">
        <f t="shared" si="3206"/>
        <v>0</v>
      </c>
      <c r="TL114" s="440"/>
      <c r="TM114" s="440"/>
      <c r="TN114" s="440"/>
      <c r="TO114" s="440"/>
      <c r="TP114" s="440"/>
      <c r="TQ114" s="440"/>
      <c r="TR114" s="111">
        <f t="shared" si="3207"/>
        <v>0</v>
      </c>
      <c r="TS114" s="440"/>
      <c r="TT114" s="440"/>
      <c r="TV114" s="440"/>
      <c r="TW114" s="440"/>
      <c r="TX114" s="440"/>
      <c r="TY114" s="440"/>
      <c r="TZ114" s="110">
        <f t="shared" si="3208"/>
        <v>0</v>
      </c>
      <c r="UA114" s="440"/>
      <c r="UB114" s="440"/>
      <c r="UC114" s="440"/>
      <c r="UD114" s="440"/>
      <c r="UE114" s="440"/>
      <c r="UF114" s="440"/>
      <c r="UG114" s="111">
        <f t="shared" si="3209"/>
        <v>0</v>
      </c>
      <c r="UH114" s="440"/>
      <c r="UI114" s="440"/>
      <c r="UK114" s="440"/>
      <c r="UL114" s="440"/>
      <c r="UM114" s="440"/>
      <c r="UN114" s="440"/>
      <c r="UO114" s="110">
        <f t="shared" si="3210"/>
        <v>0</v>
      </c>
      <c r="UP114" s="440"/>
      <c r="UQ114" s="440"/>
      <c r="UR114" s="440"/>
      <c r="US114" s="440"/>
      <c r="UT114" s="440"/>
      <c r="UU114" s="440"/>
      <c r="UV114" s="111">
        <f t="shared" si="3211"/>
        <v>0</v>
      </c>
      <c r="UW114" s="440"/>
      <c r="UX114" s="440"/>
      <c r="UZ114" s="440"/>
      <c r="VA114" s="440"/>
      <c r="VB114" s="440"/>
      <c r="VC114" s="440"/>
      <c r="VD114" s="110">
        <f t="shared" si="3212"/>
        <v>0</v>
      </c>
      <c r="VE114" s="440"/>
      <c r="VF114" s="440"/>
      <c r="VG114" s="440"/>
      <c r="VH114" s="440"/>
      <c r="VI114" s="440"/>
      <c r="VJ114" s="440"/>
      <c r="VK114" s="111">
        <f t="shared" si="3213"/>
        <v>0</v>
      </c>
      <c r="VL114" s="440"/>
      <c r="VM114" s="440"/>
      <c r="VO114" s="440"/>
      <c r="VP114" s="440"/>
      <c r="VQ114" s="440"/>
      <c r="VR114" s="440"/>
      <c r="VS114" s="110">
        <f t="shared" si="3214"/>
        <v>0</v>
      </c>
      <c r="VT114" s="440"/>
      <c r="VU114" s="440"/>
      <c r="VV114" s="440"/>
      <c r="VW114" s="440"/>
      <c r="VX114" s="440"/>
      <c r="VY114" s="440"/>
      <c r="VZ114" s="111">
        <f t="shared" si="3215"/>
        <v>0</v>
      </c>
      <c r="WA114" s="440"/>
      <c r="WB114" s="440"/>
      <c r="WD114" s="440"/>
      <c r="WE114" s="440"/>
      <c r="WF114" s="440"/>
      <c r="WG114" s="440"/>
      <c r="WH114" s="110">
        <f t="shared" si="3216"/>
        <v>0</v>
      </c>
      <c r="WI114" s="440"/>
      <c r="WJ114" s="440"/>
      <c r="WK114" s="440"/>
      <c r="WL114" s="440"/>
      <c r="WM114" s="440"/>
      <c r="WN114" s="440"/>
      <c r="WO114" s="111">
        <f t="shared" si="3217"/>
        <v>0</v>
      </c>
      <c r="WP114" s="440"/>
      <c r="WQ114" s="440"/>
      <c r="WS114" s="440"/>
      <c r="WT114" s="440"/>
      <c r="WU114" s="440"/>
      <c r="WV114" s="440"/>
      <c r="WW114" s="110">
        <f t="shared" si="3218"/>
        <v>0</v>
      </c>
      <c r="WX114" s="440"/>
      <c r="WY114" s="440"/>
      <c r="WZ114" s="440"/>
      <c r="XA114" s="440"/>
      <c r="XB114" s="440"/>
      <c r="XC114" s="440"/>
      <c r="XD114" s="111">
        <f t="shared" si="3219"/>
        <v>0</v>
      </c>
      <c r="XE114" s="440"/>
      <c r="XF114" s="440"/>
      <c r="XH114" s="440"/>
      <c r="XI114" s="440"/>
      <c r="XJ114" s="440"/>
      <c r="XK114" s="440"/>
      <c r="XL114" s="110">
        <f t="shared" si="3220"/>
        <v>0</v>
      </c>
      <c r="XM114" s="440"/>
      <c r="XN114" s="440"/>
      <c r="XO114" s="440"/>
      <c r="XP114" s="440"/>
      <c r="XQ114" s="440"/>
      <c r="XR114" s="440"/>
      <c r="XS114" s="111">
        <f t="shared" si="3221"/>
        <v>0</v>
      </c>
      <c r="XT114" s="440"/>
      <c r="XU114" s="440"/>
      <c r="XW114" s="440"/>
      <c r="XX114" s="440"/>
      <c r="XY114" s="440"/>
      <c r="XZ114" s="440"/>
      <c r="YA114" s="110">
        <f t="shared" si="3222"/>
        <v>0</v>
      </c>
      <c r="YB114" s="440"/>
      <c r="YC114" s="440"/>
      <c r="YD114" s="440"/>
      <c r="YE114" s="440"/>
      <c r="YF114" s="440"/>
      <c r="YG114" s="440"/>
      <c r="YH114" s="111">
        <f t="shared" si="3223"/>
        <v>0</v>
      </c>
      <c r="YI114" s="440"/>
      <c r="YJ114" s="440"/>
      <c r="YL114" s="440"/>
      <c r="YM114" s="440"/>
      <c r="YN114" s="440"/>
      <c r="YO114" s="440"/>
      <c r="YP114" s="110">
        <f t="shared" si="3224"/>
        <v>0</v>
      </c>
      <c r="YQ114" s="440"/>
      <c r="YR114" s="440"/>
      <c r="YS114" s="440"/>
      <c r="YT114" s="440"/>
      <c r="YU114" s="440"/>
      <c r="YV114" s="440"/>
      <c r="YW114" s="111">
        <f t="shared" si="3225"/>
        <v>0</v>
      </c>
      <c r="YX114" s="440"/>
      <c r="YY114" s="440"/>
      <c r="ZA114" s="440"/>
      <c r="ZB114" s="440"/>
      <c r="ZC114" s="440"/>
      <c r="ZD114" s="440"/>
      <c r="ZE114" s="110">
        <f t="shared" si="3226"/>
        <v>0</v>
      </c>
      <c r="ZF114" s="440"/>
      <c r="ZG114" s="440"/>
      <c r="ZH114" s="440"/>
      <c r="ZI114" s="440"/>
      <c r="ZJ114" s="440"/>
      <c r="ZK114" s="440"/>
      <c r="ZL114" s="111">
        <f t="shared" si="3227"/>
        <v>0</v>
      </c>
      <c r="ZM114" s="440"/>
      <c r="ZN114" s="440"/>
      <c r="ZP114" s="440"/>
      <c r="ZQ114" s="440"/>
      <c r="ZR114" s="440"/>
      <c r="ZS114" s="440"/>
      <c r="ZT114" s="110">
        <f t="shared" si="3228"/>
        <v>0</v>
      </c>
      <c r="ZU114" s="440"/>
      <c r="ZV114" s="440"/>
      <c r="ZW114" s="440"/>
      <c r="ZX114" s="440"/>
      <c r="ZY114" s="440"/>
      <c r="ZZ114" s="440"/>
      <c r="AAA114" s="111">
        <f t="shared" si="3229"/>
        <v>0</v>
      </c>
      <c r="AAB114" s="440"/>
      <c r="AAC114" s="440"/>
      <c r="AAE114" s="440"/>
      <c r="AAF114" s="440"/>
      <c r="AAG114" s="440"/>
      <c r="AAH114" s="440"/>
      <c r="AAI114" s="110">
        <f t="shared" si="3230"/>
        <v>0</v>
      </c>
      <c r="AAJ114" s="440"/>
      <c r="AAK114" s="440"/>
      <c r="AAL114" s="440"/>
      <c r="AAM114" s="440"/>
      <c r="AAN114" s="440"/>
      <c r="AAO114" s="440"/>
      <c r="AAP114" s="111">
        <f t="shared" si="3231"/>
        <v>0</v>
      </c>
      <c r="AAQ114" s="440"/>
      <c r="AAR114" s="440"/>
      <c r="AAT114" s="440"/>
      <c r="AAU114" s="440"/>
      <c r="AAV114" s="440"/>
      <c r="AAW114" s="440"/>
      <c r="AAX114" s="110">
        <f t="shared" si="3232"/>
        <v>0</v>
      </c>
      <c r="AAY114" s="440"/>
      <c r="AAZ114" s="440"/>
      <c r="ABA114" s="440"/>
      <c r="ABB114" s="440"/>
      <c r="ABC114" s="440"/>
      <c r="ABD114" s="440"/>
      <c r="ABE114" s="111">
        <f t="shared" si="3233"/>
        <v>0</v>
      </c>
      <c r="ABF114" s="440"/>
      <c r="ABG114" s="440"/>
      <c r="ABI114" s="440"/>
      <c r="ABJ114" s="440"/>
      <c r="ABK114" s="440"/>
      <c r="ABL114" s="440"/>
      <c r="ABM114" s="110">
        <f t="shared" si="3234"/>
        <v>0</v>
      </c>
      <c r="ABN114" s="440"/>
      <c r="ABO114" s="440"/>
      <c r="ABP114" s="440"/>
      <c r="ABQ114" s="440"/>
      <c r="ABR114" s="440"/>
      <c r="ABS114" s="440"/>
      <c r="ABT114" s="111">
        <f t="shared" si="3235"/>
        <v>0</v>
      </c>
      <c r="ABU114" s="440"/>
      <c r="ABV114" s="440"/>
      <c r="ABX114" s="440"/>
      <c r="ABY114" s="440"/>
      <c r="ABZ114" s="440"/>
      <c r="ACA114" s="440"/>
      <c r="ACB114" s="110">
        <f t="shared" si="3236"/>
        <v>0</v>
      </c>
      <c r="ACC114" s="440"/>
      <c r="ACD114" s="440"/>
      <c r="ACE114" s="440"/>
      <c r="ACF114" s="440"/>
      <c r="ACG114" s="440"/>
      <c r="ACH114" s="440"/>
      <c r="ACI114" s="111">
        <f t="shared" si="3237"/>
        <v>0</v>
      </c>
      <c r="ACJ114" s="440"/>
      <c r="ACK114" s="440"/>
      <c r="ACM114" s="440"/>
      <c r="ACN114" s="440"/>
      <c r="ACO114" s="440"/>
      <c r="ACP114" s="440"/>
      <c r="ACQ114" s="110">
        <f t="shared" si="3238"/>
        <v>0</v>
      </c>
      <c r="ACR114" s="440"/>
      <c r="ACS114" s="440"/>
      <c r="ACT114" s="440"/>
      <c r="ACU114" s="440"/>
      <c r="ACV114" s="440"/>
      <c r="ACW114" s="440"/>
      <c r="ACX114" s="111">
        <f t="shared" si="3239"/>
        <v>0</v>
      </c>
      <c r="ACY114" s="440"/>
      <c r="ACZ114" s="440"/>
      <c r="ADB114" s="440"/>
      <c r="ADC114" s="440"/>
      <c r="ADD114" s="440"/>
      <c r="ADE114" s="440"/>
      <c r="ADF114" s="110">
        <f t="shared" si="3240"/>
        <v>0</v>
      </c>
      <c r="ADG114" s="440"/>
      <c r="ADH114" s="440"/>
      <c r="ADI114" s="440"/>
      <c r="ADJ114" s="440"/>
      <c r="ADK114" s="440"/>
      <c r="ADL114" s="440"/>
      <c r="ADM114" s="111">
        <f t="shared" si="3241"/>
        <v>0</v>
      </c>
      <c r="ADN114" s="440"/>
      <c r="ADO114" s="440"/>
      <c r="ADQ114" s="440"/>
      <c r="ADR114" s="440"/>
      <c r="ADS114" s="440"/>
      <c r="ADT114" s="440"/>
      <c r="ADU114" s="110">
        <f t="shared" si="3242"/>
        <v>0</v>
      </c>
      <c r="ADV114" s="440"/>
      <c r="ADW114" s="440"/>
      <c r="ADX114" s="440"/>
      <c r="ADY114" s="440"/>
      <c r="ADZ114" s="440"/>
      <c r="AEA114" s="440"/>
      <c r="AEB114" s="111">
        <f t="shared" si="3243"/>
        <v>0</v>
      </c>
      <c r="AEC114" s="440"/>
      <c r="AED114" s="440"/>
      <c r="AEF114" s="440"/>
      <c r="AEG114" s="440"/>
      <c r="AEH114" s="440"/>
      <c r="AEI114" s="440"/>
      <c r="AEJ114" s="110">
        <f t="shared" si="3244"/>
        <v>0</v>
      </c>
      <c r="AEK114" s="440"/>
      <c r="AEL114" s="440"/>
      <c r="AEM114" s="440"/>
      <c r="AEN114" s="440"/>
      <c r="AEO114" s="440"/>
      <c r="AEP114" s="440"/>
      <c r="AEQ114" s="111">
        <f t="shared" si="3245"/>
        <v>0</v>
      </c>
      <c r="AER114" s="440"/>
      <c r="AES114" s="440"/>
      <c r="AEU114" s="440"/>
      <c r="AEV114" s="440"/>
      <c r="AEW114" s="440"/>
      <c r="AEX114" s="440"/>
      <c r="AEY114" s="110">
        <f t="shared" si="3246"/>
        <v>0</v>
      </c>
      <c r="AEZ114" s="440"/>
      <c r="AFA114" s="440"/>
      <c r="AFB114" s="440"/>
      <c r="AFC114" s="440"/>
      <c r="AFD114" s="440"/>
      <c r="AFE114" s="440"/>
      <c r="AFF114" s="111">
        <f t="shared" si="3247"/>
        <v>0</v>
      </c>
      <c r="AFG114" s="440"/>
      <c r="AFH114" s="440"/>
      <c r="AFJ114" s="440"/>
      <c r="AFK114" s="440"/>
      <c r="AFL114" s="440"/>
      <c r="AFM114" s="440"/>
      <c r="AFN114" s="110">
        <f t="shared" si="3248"/>
        <v>0</v>
      </c>
      <c r="AFO114" s="440"/>
      <c r="AFP114" s="440"/>
      <c r="AFQ114" s="440"/>
      <c r="AFR114" s="440"/>
      <c r="AFS114" s="440"/>
      <c r="AFT114" s="440"/>
      <c r="AFU114" s="111">
        <f t="shared" si="3249"/>
        <v>0</v>
      </c>
      <c r="AFV114" s="440"/>
      <c r="AFW114" s="440"/>
      <c r="AFY114" s="440"/>
      <c r="AFZ114" s="440"/>
      <c r="AGA114" s="440"/>
      <c r="AGB114" s="440"/>
      <c r="AGC114" s="110">
        <f t="shared" si="3250"/>
        <v>0</v>
      </c>
      <c r="AGD114" s="440"/>
      <c r="AGE114" s="440"/>
      <c r="AGF114" s="440"/>
      <c r="AGG114" s="440"/>
      <c r="AGH114" s="440"/>
      <c r="AGI114" s="440"/>
      <c r="AGJ114" s="111">
        <f t="shared" si="3251"/>
        <v>0</v>
      </c>
      <c r="AGK114" s="440"/>
      <c r="AGL114" s="440"/>
      <c r="AGN114" s="440"/>
      <c r="AGO114" s="440"/>
      <c r="AGP114" s="440"/>
      <c r="AGQ114" s="440"/>
      <c r="AGR114" s="110">
        <f t="shared" si="3252"/>
        <v>0</v>
      </c>
      <c r="AGS114" s="440"/>
      <c r="AGT114" s="440"/>
      <c r="AGU114" s="440"/>
      <c r="AGV114" s="440"/>
      <c r="AGW114" s="440"/>
      <c r="AGX114" s="440"/>
      <c r="AGY114" s="111">
        <f t="shared" si="3253"/>
        <v>0</v>
      </c>
      <c r="AGZ114" s="440"/>
      <c r="AHA114" s="440"/>
      <c r="AHC114" s="440"/>
      <c r="AHD114" s="440"/>
      <c r="AHE114" s="440"/>
      <c r="AHF114" s="440"/>
      <c r="AHG114" s="110">
        <f t="shared" si="3254"/>
        <v>0</v>
      </c>
      <c r="AHH114" s="440"/>
      <c r="AHI114" s="440"/>
      <c r="AHJ114" s="440"/>
      <c r="AHK114" s="440"/>
      <c r="AHL114" s="440"/>
      <c r="AHM114" s="440"/>
      <c r="AHN114" s="111">
        <f t="shared" si="3255"/>
        <v>0</v>
      </c>
      <c r="AHO114" s="440"/>
      <c r="AHP114" s="440"/>
      <c r="AHR114" s="440"/>
      <c r="AHS114" s="440"/>
      <c r="AHT114" s="440"/>
      <c r="AHU114" s="440"/>
      <c r="AHV114" s="110">
        <f t="shared" si="3256"/>
        <v>0</v>
      </c>
      <c r="AHW114" s="440"/>
      <c r="AHX114" s="440"/>
      <c r="AHY114" s="440"/>
      <c r="AHZ114" s="440"/>
      <c r="AIA114" s="440"/>
      <c r="AIB114" s="440"/>
      <c r="AIC114" s="111">
        <f t="shared" si="3257"/>
        <v>0</v>
      </c>
      <c r="AID114" s="440"/>
      <c r="AIE114" s="440"/>
    </row>
    <row r="115" spans="1:915" ht="28.8" x14ac:dyDescent="0.3">
      <c r="A115" s="33" t="s">
        <v>140</v>
      </c>
      <c r="B115" s="34" t="s">
        <v>146</v>
      </c>
      <c r="C115" s="439"/>
      <c r="D115" s="440"/>
      <c r="E115" s="440"/>
      <c r="F115" s="440"/>
      <c r="G115" s="110">
        <f t="shared" si="3136"/>
        <v>0</v>
      </c>
      <c r="H115" s="440"/>
      <c r="I115" s="440"/>
      <c r="J115" s="440"/>
      <c r="K115" s="440"/>
      <c r="L115" s="440"/>
      <c r="M115" s="440"/>
      <c r="N115" s="111">
        <f t="shared" si="3137"/>
        <v>0</v>
      </c>
      <c r="O115" s="440"/>
      <c r="P115" s="440"/>
      <c r="Q115" s="440"/>
      <c r="R115" s="440"/>
      <c r="S115" s="440"/>
      <c r="T115" s="440"/>
      <c r="U115" s="110">
        <f t="shared" si="3138"/>
        <v>0</v>
      </c>
      <c r="V115" s="440"/>
      <c r="W115" s="440"/>
      <c r="X115" s="440"/>
      <c r="Y115" s="440"/>
      <c r="Z115" s="440"/>
      <c r="AA115" s="440"/>
      <c r="AB115" s="111">
        <f t="shared" si="3139"/>
        <v>0</v>
      </c>
      <c r="AC115" s="440"/>
      <c r="AD115" s="440"/>
      <c r="AF115" s="440"/>
      <c r="AG115" s="440"/>
      <c r="AH115" s="440"/>
      <c r="AI115" s="440"/>
      <c r="AJ115" s="110">
        <f t="shared" si="3140"/>
        <v>0</v>
      </c>
      <c r="AK115" s="440"/>
      <c r="AL115" s="440"/>
      <c r="AM115" s="440"/>
      <c r="AN115" s="440"/>
      <c r="AO115" s="440"/>
      <c r="AP115" s="440"/>
      <c r="AQ115" s="111">
        <f t="shared" si="3141"/>
        <v>0</v>
      </c>
      <c r="AR115" s="440"/>
      <c r="AS115" s="440"/>
      <c r="AU115" s="440"/>
      <c r="AV115" s="440"/>
      <c r="AW115" s="440"/>
      <c r="AX115" s="440"/>
      <c r="AY115" s="110">
        <f t="shared" si="3142"/>
        <v>0</v>
      </c>
      <c r="AZ115" s="440"/>
      <c r="BA115" s="440"/>
      <c r="BB115" s="440"/>
      <c r="BC115" s="440"/>
      <c r="BD115" s="440"/>
      <c r="BE115" s="440"/>
      <c r="BF115" s="111">
        <f t="shared" si="3143"/>
        <v>0</v>
      </c>
      <c r="BG115" s="440"/>
      <c r="BH115" s="440"/>
      <c r="BJ115" s="440"/>
      <c r="BK115" s="440"/>
      <c r="BL115" s="440"/>
      <c r="BM115" s="440"/>
      <c r="BN115" s="110">
        <f t="shared" si="3144"/>
        <v>0</v>
      </c>
      <c r="BO115" s="440"/>
      <c r="BP115" s="440"/>
      <c r="BQ115" s="440"/>
      <c r="BR115" s="440"/>
      <c r="BS115" s="440"/>
      <c r="BT115" s="440"/>
      <c r="BU115" s="111">
        <f t="shared" si="3145"/>
        <v>0</v>
      </c>
      <c r="BV115" s="440"/>
      <c r="BW115" s="440"/>
      <c r="BY115" s="440"/>
      <c r="BZ115" s="440"/>
      <c r="CA115" s="440"/>
      <c r="CB115" s="440"/>
      <c r="CC115" s="110">
        <f t="shared" si="3146"/>
        <v>0</v>
      </c>
      <c r="CD115" s="440"/>
      <c r="CE115" s="440"/>
      <c r="CF115" s="440"/>
      <c r="CG115" s="440"/>
      <c r="CH115" s="440"/>
      <c r="CI115" s="440"/>
      <c r="CJ115" s="111">
        <f t="shared" si="3147"/>
        <v>0</v>
      </c>
      <c r="CK115" s="440"/>
      <c r="CL115" s="440"/>
      <c r="CN115" s="440"/>
      <c r="CO115" s="440"/>
      <c r="CP115" s="440"/>
      <c r="CQ115" s="440"/>
      <c r="CR115" s="110">
        <f t="shared" si="3148"/>
        <v>0</v>
      </c>
      <c r="CS115" s="440"/>
      <c r="CT115" s="440"/>
      <c r="CU115" s="440"/>
      <c r="CV115" s="440"/>
      <c r="CW115" s="440"/>
      <c r="CX115" s="440"/>
      <c r="CY115" s="111">
        <f t="shared" si="3149"/>
        <v>0</v>
      </c>
      <c r="CZ115" s="440"/>
      <c r="DA115" s="440"/>
      <c r="DC115" s="440"/>
      <c r="DD115" s="440"/>
      <c r="DE115" s="440"/>
      <c r="DF115" s="440"/>
      <c r="DG115" s="110">
        <f t="shared" si="3150"/>
        <v>0</v>
      </c>
      <c r="DH115" s="440"/>
      <c r="DI115" s="440"/>
      <c r="DJ115" s="440"/>
      <c r="DK115" s="440"/>
      <c r="DL115" s="440"/>
      <c r="DM115" s="440"/>
      <c r="DN115" s="111">
        <f t="shared" si="3151"/>
        <v>0</v>
      </c>
      <c r="DO115" s="440"/>
      <c r="DP115" s="440"/>
      <c r="DR115" s="440"/>
      <c r="DS115" s="440"/>
      <c r="DT115" s="440"/>
      <c r="DU115" s="440"/>
      <c r="DV115" s="110">
        <f t="shared" si="3152"/>
        <v>0</v>
      </c>
      <c r="DW115" s="440"/>
      <c r="DX115" s="440"/>
      <c r="DY115" s="440"/>
      <c r="DZ115" s="440"/>
      <c r="EA115" s="440"/>
      <c r="EB115" s="440"/>
      <c r="EC115" s="111">
        <f t="shared" si="3153"/>
        <v>0</v>
      </c>
      <c r="ED115" s="440"/>
      <c r="EE115" s="440"/>
      <c r="EG115" s="440"/>
      <c r="EH115" s="440"/>
      <c r="EI115" s="440"/>
      <c r="EJ115" s="440"/>
      <c r="EK115" s="110">
        <f t="shared" si="3154"/>
        <v>0</v>
      </c>
      <c r="EL115" s="440"/>
      <c r="EM115" s="440"/>
      <c r="EN115" s="440"/>
      <c r="EO115" s="440"/>
      <c r="EP115" s="440"/>
      <c r="EQ115" s="440"/>
      <c r="ER115" s="111">
        <f t="shared" si="3155"/>
        <v>0</v>
      </c>
      <c r="ES115" s="440"/>
      <c r="ET115" s="440"/>
      <c r="EV115" s="440"/>
      <c r="EW115" s="440"/>
      <c r="EX115" s="440"/>
      <c r="EY115" s="440"/>
      <c r="EZ115" s="110">
        <f t="shared" si="3156"/>
        <v>0</v>
      </c>
      <c r="FA115" s="440"/>
      <c r="FB115" s="440"/>
      <c r="FC115" s="440"/>
      <c r="FD115" s="440"/>
      <c r="FE115" s="440"/>
      <c r="FF115" s="440"/>
      <c r="FG115" s="111">
        <f t="shared" si="3157"/>
        <v>0</v>
      </c>
      <c r="FH115" s="440"/>
      <c r="FI115" s="440"/>
      <c r="FK115" s="440"/>
      <c r="FL115" s="440"/>
      <c r="FM115" s="440"/>
      <c r="FN115" s="440"/>
      <c r="FO115" s="110">
        <f t="shared" si="3158"/>
        <v>0</v>
      </c>
      <c r="FP115" s="440"/>
      <c r="FQ115" s="440"/>
      <c r="FR115" s="440"/>
      <c r="FS115" s="440"/>
      <c r="FT115" s="440"/>
      <c r="FU115" s="440"/>
      <c r="FV115" s="111">
        <f t="shared" si="3159"/>
        <v>0</v>
      </c>
      <c r="FW115" s="440"/>
      <c r="FX115" s="440"/>
      <c r="FZ115" s="440"/>
      <c r="GA115" s="440"/>
      <c r="GB115" s="440"/>
      <c r="GC115" s="440"/>
      <c r="GD115" s="110">
        <f t="shared" si="3160"/>
        <v>0</v>
      </c>
      <c r="GE115" s="440"/>
      <c r="GF115" s="440"/>
      <c r="GG115" s="440"/>
      <c r="GH115" s="440"/>
      <c r="GI115" s="440"/>
      <c r="GJ115" s="440"/>
      <c r="GK115" s="111">
        <f t="shared" si="3161"/>
        <v>0</v>
      </c>
      <c r="GL115" s="440"/>
      <c r="GM115" s="440"/>
      <c r="GO115" s="440"/>
      <c r="GP115" s="440"/>
      <c r="GQ115" s="440"/>
      <c r="GR115" s="440"/>
      <c r="GS115" s="110">
        <f t="shared" si="3162"/>
        <v>0</v>
      </c>
      <c r="GT115" s="440"/>
      <c r="GU115" s="440"/>
      <c r="GV115" s="440"/>
      <c r="GW115" s="440"/>
      <c r="GX115" s="440"/>
      <c r="GY115" s="440"/>
      <c r="GZ115" s="111">
        <f t="shared" si="3163"/>
        <v>0</v>
      </c>
      <c r="HA115" s="440"/>
      <c r="HB115" s="440"/>
      <c r="HD115" s="440"/>
      <c r="HE115" s="440"/>
      <c r="HF115" s="440"/>
      <c r="HG115" s="440"/>
      <c r="HH115" s="110">
        <f t="shared" si="3164"/>
        <v>0</v>
      </c>
      <c r="HI115" s="440"/>
      <c r="HJ115" s="440"/>
      <c r="HK115" s="440"/>
      <c r="HL115" s="440"/>
      <c r="HM115" s="440"/>
      <c r="HN115" s="440"/>
      <c r="HO115" s="111">
        <f t="shared" si="3165"/>
        <v>0</v>
      </c>
      <c r="HP115" s="440"/>
      <c r="HQ115" s="440"/>
      <c r="HS115" s="440"/>
      <c r="HT115" s="440"/>
      <c r="HU115" s="440"/>
      <c r="HV115" s="440"/>
      <c r="HW115" s="110">
        <f t="shared" si="3166"/>
        <v>0</v>
      </c>
      <c r="HX115" s="440"/>
      <c r="HY115" s="440"/>
      <c r="HZ115" s="440"/>
      <c r="IA115" s="440"/>
      <c r="IB115" s="440"/>
      <c r="IC115" s="440"/>
      <c r="ID115" s="111">
        <f t="shared" si="3167"/>
        <v>0</v>
      </c>
      <c r="IE115" s="440"/>
      <c r="IF115" s="440"/>
      <c r="IH115" s="440"/>
      <c r="II115" s="440"/>
      <c r="IJ115" s="440"/>
      <c r="IK115" s="440"/>
      <c r="IL115" s="110">
        <f t="shared" si="3168"/>
        <v>0</v>
      </c>
      <c r="IM115" s="440"/>
      <c r="IN115" s="440"/>
      <c r="IO115" s="440"/>
      <c r="IP115" s="440"/>
      <c r="IQ115" s="440"/>
      <c r="IR115" s="440"/>
      <c r="IS115" s="111">
        <f t="shared" si="3169"/>
        <v>0</v>
      </c>
      <c r="IT115" s="440"/>
      <c r="IU115" s="440"/>
      <c r="IW115" s="440"/>
      <c r="IX115" s="440"/>
      <c r="IY115" s="440"/>
      <c r="IZ115" s="440"/>
      <c r="JA115" s="110">
        <f t="shared" si="3170"/>
        <v>0</v>
      </c>
      <c r="JB115" s="440"/>
      <c r="JC115" s="440"/>
      <c r="JD115" s="440"/>
      <c r="JE115" s="440"/>
      <c r="JF115" s="440"/>
      <c r="JG115" s="440"/>
      <c r="JH115" s="111">
        <f t="shared" si="3171"/>
        <v>0</v>
      </c>
      <c r="JI115" s="440"/>
      <c r="JJ115" s="440"/>
      <c r="JL115" s="440"/>
      <c r="JM115" s="440"/>
      <c r="JN115" s="440"/>
      <c r="JO115" s="440"/>
      <c r="JP115" s="110">
        <f t="shared" si="3172"/>
        <v>0</v>
      </c>
      <c r="JQ115" s="440"/>
      <c r="JR115" s="440"/>
      <c r="JS115" s="440"/>
      <c r="JT115" s="440"/>
      <c r="JU115" s="440"/>
      <c r="JV115" s="440"/>
      <c r="JW115" s="111">
        <f t="shared" si="3173"/>
        <v>0</v>
      </c>
      <c r="JX115" s="440"/>
      <c r="JY115" s="440"/>
      <c r="KA115" s="440"/>
      <c r="KB115" s="440"/>
      <c r="KC115" s="440"/>
      <c r="KD115" s="440"/>
      <c r="KE115" s="110">
        <f t="shared" si="3174"/>
        <v>0</v>
      </c>
      <c r="KF115" s="440"/>
      <c r="KG115" s="440"/>
      <c r="KH115" s="440"/>
      <c r="KI115" s="440"/>
      <c r="KJ115" s="440"/>
      <c r="KK115" s="440"/>
      <c r="KL115" s="111">
        <f t="shared" si="3175"/>
        <v>0</v>
      </c>
      <c r="KM115" s="440"/>
      <c r="KN115" s="440"/>
      <c r="KP115" s="440"/>
      <c r="KQ115" s="440"/>
      <c r="KR115" s="440"/>
      <c r="KS115" s="440"/>
      <c r="KT115" s="110">
        <f t="shared" si="3176"/>
        <v>0</v>
      </c>
      <c r="KU115" s="440"/>
      <c r="KV115" s="440"/>
      <c r="KW115" s="440"/>
      <c r="KX115" s="440"/>
      <c r="KY115" s="440"/>
      <c r="KZ115" s="440"/>
      <c r="LA115" s="111">
        <f t="shared" si="3177"/>
        <v>0</v>
      </c>
      <c r="LB115" s="440"/>
      <c r="LC115" s="440"/>
      <c r="LE115" s="440"/>
      <c r="LF115" s="440"/>
      <c r="LG115" s="440"/>
      <c r="LH115" s="440"/>
      <c r="LI115" s="110">
        <f t="shared" si="3178"/>
        <v>0</v>
      </c>
      <c r="LJ115" s="440"/>
      <c r="LK115" s="440"/>
      <c r="LL115" s="440"/>
      <c r="LM115" s="440"/>
      <c r="LN115" s="440"/>
      <c r="LO115" s="440"/>
      <c r="LP115" s="111">
        <f t="shared" si="3179"/>
        <v>0</v>
      </c>
      <c r="LQ115" s="440"/>
      <c r="LR115" s="440"/>
      <c r="LT115" s="440"/>
      <c r="LU115" s="440"/>
      <c r="LV115" s="440"/>
      <c r="LW115" s="440"/>
      <c r="LX115" s="110">
        <f t="shared" si="3180"/>
        <v>0</v>
      </c>
      <c r="LY115" s="440"/>
      <c r="LZ115" s="440"/>
      <c r="MA115" s="440"/>
      <c r="MB115" s="440"/>
      <c r="MC115" s="440"/>
      <c r="MD115" s="440"/>
      <c r="ME115" s="111">
        <f t="shared" si="3181"/>
        <v>0</v>
      </c>
      <c r="MF115" s="440"/>
      <c r="MG115" s="440"/>
      <c r="MI115" s="440"/>
      <c r="MJ115" s="440"/>
      <c r="MK115" s="440"/>
      <c r="ML115" s="440"/>
      <c r="MM115" s="110">
        <f t="shared" si="3182"/>
        <v>0</v>
      </c>
      <c r="MN115" s="440"/>
      <c r="MO115" s="440"/>
      <c r="MP115" s="440"/>
      <c r="MQ115" s="440"/>
      <c r="MR115" s="440"/>
      <c r="MS115" s="440"/>
      <c r="MT115" s="111">
        <f t="shared" si="3183"/>
        <v>0</v>
      </c>
      <c r="MU115" s="440"/>
      <c r="MV115" s="440"/>
      <c r="MX115" s="440"/>
      <c r="MY115" s="440"/>
      <c r="MZ115" s="440"/>
      <c r="NA115" s="440"/>
      <c r="NB115" s="110">
        <f t="shared" si="3184"/>
        <v>0</v>
      </c>
      <c r="NC115" s="440"/>
      <c r="ND115" s="440"/>
      <c r="NE115" s="440"/>
      <c r="NF115" s="440"/>
      <c r="NG115" s="440"/>
      <c r="NH115" s="440"/>
      <c r="NI115" s="111">
        <f t="shared" si="3185"/>
        <v>0</v>
      </c>
      <c r="NJ115" s="440"/>
      <c r="NK115" s="440"/>
      <c r="NM115" s="440"/>
      <c r="NN115" s="440"/>
      <c r="NO115" s="440"/>
      <c r="NP115" s="440"/>
      <c r="NQ115" s="110">
        <f t="shared" si="3186"/>
        <v>0</v>
      </c>
      <c r="NR115" s="440"/>
      <c r="NS115" s="440"/>
      <c r="NT115" s="440"/>
      <c r="NU115" s="440"/>
      <c r="NV115" s="440"/>
      <c r="NW115" s="440"/>
      <c r="NX115" s="111">
        <f t="shared" si="3187"/>
        <v>0</v>
      </c>
      <c r="NY115" s="440"/>
      <c r="NZ115" s="440"/>
      <c r="OB115" s="440"/>
      <c r="OC115" s="440"/>
      <c r="OD115" s="440"/>
      <c r="OE115" s="440"/>
      <c r="OF115" s="110">
        <f t="shared" si="3188"/>
        <v>0</v>
      </c>
      <c r="OG115" s="440"/>
      <c r="OH115" s="440"/>
      <c r="OI115" s="440"/>
      <c r="OJ115" s="440"/>
      <c r="OK115" s="440"/>
      <c r="OL115" s="440"/>
      <c r="OM115" s="111">
        <f t="shared" si="3189"/>
        <v>0</v>
      </c>
      <c r="ON115" s="440"/>
      <c r="OO115" s="440"/>
      <c r="OQ115" s="440"/>
      <c r="OR115" s="440"/>
      <c r="OS115" s="440"/>
      <c r="OT115" s="440"/>
      <c r="OU115" s="110">
        <f t="shared" si="3190"/>
        <v>0</v>
      </c>
      <c r="OV115" s="440"/>
      <c r="OW115" s="440"/>
      <c r="OX115" s="440"/>
      <c r="OY115" s="440"/>
      <c r="OZ115" s="440"/>
      <c r="PA115" s="440"/>
      <c r="PB115" s="111">
        <f t="shared" si="3191"/>
        <v>0</v>
      </c>
      <c r="PC115" s="440"/>
      <c r="PD115" s="440"/>
      <c r="PF115" s="440"/>
      <c r="PG115" s="440"/>
      <c r="PH115" s="440"/>
      <c r="PI115" s="440"/>
      <c r="PJ115" s="110">
        <f t="shared" si="3192"/>
        <v>0</v>
      </c>
      <c r="PK115" s="440"/>
      <c r="PL115" s="440"/>
      <c r="PM115" s="440"/>
      <c r="PN115" s="440"/>
      <c r="PO115" s="440"/>
      <c r="PP115" s="440"/>
      <c r="PQ115" s="111">
        <f t="shared" si="3193"/>
        <v>0</v>
      </c>
      <c r="PR115" s="440"/>
      <c r="PS115" s="440"/>
      <c r="PU115" s="440"/>
      <c r="PV115" s="440"/>
      <c r="PW115" s="440"/>
      <c r="PX115" s="440"/>
      <c r="PY115" s="110">
        <f t="shared" si="3194"/>
        <v>0</v>
      </c>
      <c r="PZ115" s="440"/>
      <c r="QA115" s="440"/>
      <c r="QB115" s="440"/>
      <c r="QC115" s="440"/>
      <c r="QD115" s="440"/>
      <c r="QE115" s="440"/>
      <c r="QF115" s="111">
        <f t="shared" si="3195"/>
        <v>0</v>
      </c>
      <c r="QG115" s="440"/>
      <c r="QH115" s="440"/>
      <c r="QJ115" s="440"/>
      <c r="QK115" s="440"/>
      <c r="QL115" s="440"/>
      <c r="QM115" s="440"/>
      <c r="QN115" s="110">
        <f t="shared" si="3196"/>
        <v>0</v>
      </c>
      <c r="QO115" s="440"/>
      <c r="QP115" s="440"/>
      <c r="QQ115" s="440"/>
      <c r="QR115" s="440"/>
      <c r="QS115" s="440"/>
      <c r="QT115" s="440"/>
      <c r="QU115" s="111">
        <f t="shared" si="3197"/>
        <v>0</v>
      </c>
      <c r="QV115" s="440"/>
      <c r="QW115" s="440"/>
      <c r="QY115" s="440"/>
      <c r="QZ115" s="440"/>
      <c r="RA115" s="440"/>
      <c r="RB115" s="440"/>
      <c r="RC115" s="110">
        <f t="shared" si="3198"/>
        <v>0</v>
      </c>
      <c r="RD115" s="440"/>
      <c r="RE115" s="440"/>
      <c r="RF115" s="440"/>
      <c r="RG115" s="440"/>
      <c r="RH115" s="440"/>
      <c r="RI115" s="440"/>
      <c r="RJ115" s="111">
        <f t="shared" si="3199"/>
        <v>0</v>
      </c>
      <c r="RK115" s="440"/>
      <c r="RL115" s="440"/>
      <c r="RN115" s="440"/>
      <c r="RO115" s="440"/>
      <c r="RP115" s="440"/>
      <c r="RQ115" s="440"/>
      <c r="RR115" s="110">
        <f t="shared" si="3200"/>
        <v>0</v>
      </c>
      <c r="RS115" s="440"/>
      <c r="RT115" s="440"/>
      <c r="RU115" s="440"/>
      <c r="RV115" s="440"/>
      <c r="RW115" s="440"/>
      <c r="RX115" s="440"/>
      <c r="RY115" s="111">
        <f t="shared" si="3201"/>
        <v>0</v>
      </c>
      <c r="RZ115" s="440"/>
      <c r="SA115" s="440"/>
      <c r="SC115" s="440"/>
      <c r="SD115" s="440"/>
      <c r="SE115" s="440"/>
      <c r="SF115" s="440"/>
      <c r="SG115" s="110">
        <f t="shared" si="3202"/>
        <v>0</v>
      </c>
      <c r="SH115" s="440"/>
      <c r="SI115" s="440"/>
      <c r="SJ115" s="440"/>
      <c r="SK115" s="440"/>
      <c r="SL115" s="440"/>
      <c r="SM115" s="440"/>
      <c r="SN115" s="111">
        <f t="shared" si="3203"/>
        <v>0</v>
      </c>
      <c r="SO115" s="440"/>
      <c r="SP115" s="440"/>
      <c r="SR115" s="440"/>
      <c r="SS115" s="440"/>
      <c r="ST115" s="440"/>
      <c r="SU115" s="440"/>
      <c r="SV115" s="110">
        <f t="shared" si="3204"/>
        <v>0</v>
      </c>
      <c r="SW115" s="440"/>
      <c r="SX115" s="440"/>
      <c r="SY115" s="440"/>
      <c r="SZ115" s="440"/>
      <c r="TA115" s="440"/>
      <c r="TB115" s="440"/>
      <c r="TC115" s="111">
        <f t="shared" si="3205"/>
        <v>0</v>
      </c>
      <c r="TD115" s="440"/>
      <c r="TE115" s="440"/>
      <c r="TG115" s="440"/>
      <c r="TH115" s="440"/>
      <c r="TI115" s="440"/>
      <c r="TJ115" s="440"/>
      <c r="TK115" s="110">
        <f t="shared" si="3206"/>
        <v>0</v>
      </c>
      <c r="TL115" s="440"/>
      <c r="TM115" s="440"/>
      <c r="TN115" s="440"/>
      <c r="TO115" s="440"/>
      <c r="TP115" s="440"/>
      <c r="TQ115" s="440"/>
      <c r="TR115" s="111">
        <f t="shared" si="3207"/>
        <v>0</v>
      </c>
      <c r="TS115" s="440"/>
      <c r="TT115" s="440"/>
      <c r="TV115" s="440"/>
      <c r="TW115" s="440"/>
      <c r="TX115" s="440"/>
      <c r="TY115" s="440"/>
      <c r="TZ115" s="110">
        <f t="shared" si="3208"/>
        <v>0</v>
      </c>
      <c r="UA115" s="440"/>
      <c r="UB115" s="440"/>
      <c r="UC115" s="440"/>
      <c r="UD115" s="440"/>
      <c r="UE115" s="440"/>
      <c r="UF115" s="440"/>
      <c r="UG115" s="111">
        <f t="shared" si="3209"/>
        <v>0</v>
      </c>
      <c r="UH115" s="440"/>
      <c r="UI115" s="440"/>
      <c r="UK115" s="440"/>
      <c r="UL115" s="440"/>
      <c r="UM115" s="440"/>
      <c r="UN115" s="440"/>
      <c r="UO115" s="110">
        <f t="shared" si="3210"/>
        <v>0</v>
      </c>
      <c r="UP115" s="440"/>
      <c r="UQ115" s="440"/>
      <c r="UR115" s="440"/>
      <c r="US115" s="440"/>
      <c r="UT115" s="440"/>
      <c r="UU115" s="440"/>
      <c r="UV115" s="111">
        <f t="shared" si="3211"/>
        <v>0</v>
      </c>
      <c r="UW115" s="440"/>
      <c r="UX115" s="440"/>
      <c r="UZ115" s="440"/>
      <c r="VA115" s="440"/>
      <c r="VB115" s="440"/>
      <c r="VC115" s="440"/>
      <c r="VD115" s="110">
        <f t="shared" si="3212"/>
        <v>0</v>
      </c>
      <c r="VE115" s="440"/>
      <c r="VF115" s="440"/>
      <c r="VG115" s="440"/>
      <c r="VH115" s="440"/>
      <c r="VI115" s="440"/>
      <c r="VJ115" s="440"/>
      <c r="VK115" s="111">
        <f t="shared" si="3213"/>
        <v>0</v>
      </c>
      <c r="VL115" s="440"/>
      <c r="VM115" s="440"/>
      <c r="VO115" s="440"/>
      <c r="VP115" s="440"/>
      <c r="VQ115" s="440"/>
      <c r="VR115" s="440"/>
      <c r="VS115" s="110">
        <f t="shared" si="3214"/>
        <v>0</v>
      </c>
      <c r="VT115" s="440"/>
      <c r="VU115" s="440"/>
      <c r="VV115" s="440"/>
      <c r="VW115" s="440"/>
      <c r="VX115" s="440"/>
      <c r="VY115" s="440"/>
      <c r="VZ115" s="111">
        <f t="shared" si="3215"/>
        <v>0</v>
      </c>
      <c r="WA115" s="440"/>
      <c r="WB115" s="440"/>
      <c r="WD115" s="440"/>
      <c r="WE115" s="440"/>
      <c r="WF115" s="440"/>
      <c r="WG115" s="440"/>
      <c r="WH115" s="110">
        <f t="shared" si="3216"/>
        <v>0</v>
      </c>
      <c r="WI115" s="440"/>
      <c r="WJ115" s="440"/>
      <c r="WK115" s="440"/>
      <c r="WL115" s="440"/>
      <c r="WM115" s="440"/>
      <c r="WN115" s="440"/>
      <c r="WO115" s="111">
        <f t="shared" si="3217"/>
        <v>0</v>
      </c>
      <c r="WP115" s="440"/>
      <c r="WQ115" s="440"/>
      <c r="WS115" s="440"/>
      <c r="WT115" s="440"/>
      <c r="WU115" s="440"/>
      <c r="WV115" s="440"/>
      <c r="WW115" s="110">
        <f t="shared" si="3218"/>
        <v>0</v>
      </c>
      <c r="WX115" s="440"/>
      <c r="WY115" s="440"/>
      <c r="WZ115" s="440"/>
      <c r="XA115" s="440"/>
      <c r="XB115" s="440"/>
      <c r="XC115" s="440"/>
      <c r="XD115" s="111">
        <f t="shared" si="3219"/>
        <v>0</v>
      </c>
      <c r="XE115" s="440"/>
      <c r="XF115" s="440"/>
      <c r="XH115" s="440"/>
      <c r="XI115" s="440"/>
      <c r="XJ115" s="440"/>
      <c r="XK115" s="440"/>
      <c r="XL115" s="110">
        <f t="shared" si="3220"/>
        <v>0</v>
      </c>
      <c r="XM115" s="440"/>
      <c r="XN115" s="440"/>
      <c r="XO115" s="440"/>
      <c r="XP115" s="440"/>
      <c r="XQ115" s="440"/>
      <c r="XR115" s="440"/>
      <c r="XS115" s="111">
        <f t="shared" si="3221"/>
        <v>0</v>
      </c>
      <c r="XT115" s="440"/>
      <c r="XU115" s="440"/>
      <c r="XW115" s="440"/>
      <c r="XX115" s="440"/>
      <c r="XY115" s="440"/>
      <c r="XZ115" s="440"/>
      <c r="YA115" s="110">
        <f t="shared" si="3222"/>
        <v>0</v>
      </c>
      <c r="YB115" s="440"/>
      <c r="YC115" s="440"/>
      <c r="YD115" s="440"/>
      <c r="YE115" s="440"/>
      <c r="YF115" s="440"/>
      <c r="YG115" s="440"/>
      <c r="YH115" s="111">
        <f t="shared" si="3223"/>
        <v>0</v>
      </c>
      <c r="YI115" s="440"/>
      <c r="YJ115" s="440"/>
      <c r="YL115" s="440"/>
      <c r="YM115" s="440"/>
      <c r="YN115" s="440"/>
      <c r="YO115" s="440"/>
      <c r="YP115" s="110">
        <f t="shared" si="3224"/>
        <v>0</v>
      </c>
      <c r="YQ115" s="440"/>
      <c r="YR115" s="440"/>
      <c r="YS115" s="440"/>
      <c r="YT115" s="440"/>
      <c r="YU115" s="440"/>
      <c r="YV115" s="440"/>
      <c r="YW115" s="111">
        <f t="shared" si="3225"/>
        <v>0</v>
      </c>
      <c r="YX115" s="440"/>
      <c r="YY115" s="440"/>
      <c r="ZA115" s="440"/>
      <c r="ZB115" s="440"/>
      <c r="ZC115" s="440"/>
      <c r="ZD115" s="440"/>
      <c r="ZE115" s="110">
        <f t="shared" si="3226"/>
        <v>0</v>
      </c>
      <c r="ZF115" s="440"/>
      <c r="ZG115" s="440"/>
      <c r="ZH115" s="440"/>
      <c r="ZI115" s="440"/>
      <c r="ZJ115" s="440"/>
      <c r="ZK115" s="440"/>
      <c r="ZL115" s="111">
        <f t="shared" si="3227"/>
        <v>0</v>
      </c>
      <c r="ZM115" s="440"/>
      <c r="ZN115" s="440"/>
      <c r="ZP115" s="440"/>
      <c r="ZQ115" s="440"/>
      <c r="ZR115" s="440"/>
      <c r="ZS115" s="440"/>
      <c r="ZT115" s="110">
        <f t="shared" si="3228"/>
        <v>0</v>
      </c>
      <c r="ZU115" s="440"/>
      <c r="ZV115" s="440"/>
      <c r="ZW115" s="440"/>
      <c r="ZX115" s="440"/>
      <c r="ZY115" s="440"/>
      <c r="ZZ115" s="440"/>
      <c r="AAA115" s="111">
        <f t="shared" si="3229"/>
        <v>0</v>
      </c>
      <c r="AAB115" s="440"/>
      <c r="AAC115" s="440"/>
      <c r="AAE115" s="440"/>
      <c r="AAF115" s="440"/>
      <c r="AAG115" s="440"/>
      <c r="AAH115" s="440"/>
      <c r="AAI115" s="110">
        <f t="shared" si="3230"/>
        <v>0</v>
      </c>
      <c r="AAJ115" s="440"/>
      <c r="AAK115" s="440"/>
      <c r="AAL115" s="440"/>
      <c r="AAM115" s="440"/>
      <c r="AAN115" s="440"/>
      <c r="AAO115" s="440"/>
      <c r="AAP115" s="111">
        <f t="shared" si="3231"/>
        <v>0</v>
      </c>
      <c r="AAQ115" s="440"/>
      <c r="AAR115" s="440"/>
      <c r="AAT115" s="440"/>
      <c r="AAU115" s="440"/>
      <c r="AAV115" s="440"/>
      <c r="AAW115" s="440"/>
      <c r="AAX115" s="110">
        <f t="shared" si="3232"/>
        <v>0</v>
      </c>
      <c r="AAY115" s="440"/>
      <c r="AAZ115" s="440"/>
      <c r="ABA115" s="440"/>
      <c r="ABB115" s="440"/>
      <c r="ABC115" s="440"/>
      <c r="ABD115" s="440"/>
      <c r="ABE115" s="111">
        <f t="shared" si="3233"/>
        <v>0</v>
      </c>
      <c r="ABF115" s="440"/>
      <c r="ABG115" s="440"/>
      <c r="ABI115" s="440"/>
      <c r="ABJ115" s="440"/>
      <c r="ABK115" s="440"/>
      <c r="ABL115" s="440"/>
      <c r="ABM115" s="110">
        <f t="shared" si="3234"/>
        <v>0</v>
      </c>
      <c r="ABN115" s="440"/>
      <c r="ABO115" s="440"/>
      <c r="ABP115" s="440"/>
      <c r="ABQ115" s="440"/>
      <c r="ABR115" s="440"/>
      <c r="ABS115" s="440"/>
      <c r="ABT115" s="111">
        <f t="shared" si="3235"/>
        <v>0</v>
      </c>
      <c r="ABU115" s="440"/>
      <c r="ABV115" s="440"/>
      <c r="ABX115" s="440"/>
      <c r="ABY115" s="440"/>
      <c r="ABZ115" s="440"/>
      <c r="ACA115" s="440"/>
      <c r="ACB115" s="110">
        <f t="shared" si="3236"/>
        <v>0</v>
      </c>
      <c r="ACC115" s="440"/>
      <c r="ACD115" s="440"/>
      <c r="ACE115" s="440"/>
      <c r="ACF115" s="440"/>
      <c r="ACG115" s="440"/>
      <c r="ACH115" s="440"/>
      <c r="ACI115" s="111">
        <f t="shared" si="3237"/>
        <v>0</v>
      </c>
      <c r="ACJ115" s="440"/>
      <c r="ACK115" s="440"/>
      <c r="ACM115" s="440"/>
      <c r="ACN115" s="440"/>
      <c r="ACO115" s="440"/>
      <c r="ACP115" s="440"/>
      <c r="ACQ115" s="110">
        <f t="shared" si="3238"/>
        <v>0</v>
      </c>
      <c r="ACR115" s="440"/>
      <c r="ACS115" s="440"/>
      <c r="ACT115" s="440"/>
      <c r="ACU115" s="440"/>
      <c r="ACV115" s="440"/>
      <c r="ACW115" s="440"/>
      <c r="ACX115" s="111">
        <f t="shared" si="3239"/>
        <v>0</v>
      </c>
      <c r="ACY115" s="440"/>
      <c r="ACZ115" s="440"/>
      <c r="ADB115" s="440"/>
      <c r="ADC115" s="440"/>
      <c r="ADD115" s="440"/>
      <c r="ADE115" s="440"/>
      <c r="ADF115" s="110">
        <f t="shared" si="3240"/>
        <v>0</v>
      </c>
      <c r="ADG115" s="440"/>
      <c r="ADH115" s="440"/>
      <c r="ADI115" s="440"/>
      <c r="ADJ115" s="440"/>
      <c r="ADK115" s="440"/>
      <c r="ADL115" s="440"/>
      <c r="ADM115" s="111">
        <f t="shared" si="3241"/>
        <v>0</v>
      </c>
      <c r="ADN115" s="440"/>
      <c r="ADO115" s="440"/>
      <c r="ADQ115" s="440"/>
      <c r="ADR115" s="440"/>
      <c r="ADS115" s="440"/>
      <c r="ADT115" s="440"/>
      <c r="ADU115" s="110">
        <f t="shared" si="3242"/>
        <v>0</v>
      </c>
      <c r="ADV115" s="440"/>
      <c r="ADW115" s="440"/>
      <c r="ADX115" s="440"/>
      <c r="ADY115" s="440"/>
      <c r="ADZ115" s="440"/>
      <c r="AEA115" s="440"/>
      <c r="AEB115" s="111">
        <f t="shared" si="3243"/>
        <v>0</v>
      </c>
      <c r="AEC115" s="440"/>
      <c r="AED115" s="440"/>
      <c r="AEF115" s="440"/>
      <c r="AEG115" s="440"/>
      <c r="AEH115" s="440"/>
      <c r="AEI115" s="440"/>
      <c r="AEJ115" s="110">
        <f t="shared" si="3244"/>
        <v>0</v>
      </c>
      <c r="AEK115" s="440"/>
      <c r="AEL115" s="440"/>
      <c r="AEM115" s="440"/>
      <c r="AEN115" s="440"/>
      <c r="AEO115" s="440"/>
      <c r="AEP115" s="440"/>
      <c r="AEQ115" s="111">
        <f t="shared" si="3245"/>
        <v>0</v>
      </c>
      <c r="AER115" s="440"/>
      <c r="AES115" s="440"/>
      <c r="AEU115" s="440"/>
      <c r="AEV115" s="440"/>
      <c r="AEW115" s="440"/>
      <c r="AEX115" s="440"/>
      <c r="AEY115" s="110">
        <f t="shared" si="3246"/>
        <v>0</v>
      </c>
      <c r="AEZ115" s="440"/>
      <c r="AFA115" s="440"/>
      <c r="AFB115" s="440"/>
      <c r="AFC115" s="440"/>
      <c r="AFD115" s="440"/>
      <c r="AFE115" s="440"/>
      <c r="AFF115" s="111">
        <f t="shared" si="3247"/>
        <v>0</v>
      </c>
      <c r="AFG115" s="440"/>
      <c r="AFH115" s="440"/>
      <c r="AFJ115" s="440"/>
      <c r="AFK115" s="440"/>
      <c r="AFL115" s="440"/>
      <c r="AFM115" s="440"/>
      <c r="AFN115" s="110">
        <f t="shared" si="3248"/>
        <v>0</v>
      </c>
      <c r="AFO115" s="440"/>
      <c r="AFP115" s="440"/>
      <c r="AFQ115" s="440"/>
      <c r="AFR115" s="440"/>
      <c r="AFS115" s="440"/>
      <c r="AFT115" s="440"/>
      <c r="AFU115" s="111">
        <f t="shared" si="3249"/>
        <v>0</v>
      </c>
      <c r="AFV115" s="440"/>
      <c r="AFW115" s="440"/>
      <c r="AFY115" s="440"/>
      <c r="AFZ115" s="440"/>
      <c r="AGA115" s="440"/>
      <c r="AGB115" s="440"/>
      <c r="AGC115" s="110">
        <f t="shared" si="3250"/>
        <v>0</v>
      </c>
      <c r="AGD115" s="440"/>
      <c r="AGE115" s="440"/>
      <c r="AGF115" s="440"/>
      <c r="AGG115" s="440"/>
      <c r="AGH115" s="440"/>
      <c r="AGI115" s="440"/>
      <c r="AGJ115" s="111">
        <f t="shared" si="3251"/>
        <v>0</v>
      </c>
      <c r="AGK115" s="440"/>
      <c r="AGL115" s="440"/>
      <c r="AGN115" s="440"/>
      <c r="AGO115" s="440"/>
      <c r="AGP115" s="440"/>
      <c r="AGQ115" s="440"/>
      <c r="AGR115" s="110">
        <f t="shared" si="3252"/>
        <v>0</v>
      </c>
      <c r="AGS115" s="440"/>
      <c r="AGT115" s="440"/>
      <c r="AGU115" s="440"/>
      <c r="AGV115" s="440"/>
      <c r="AGW115" s="440"/>
      <c r="AGX115" s="440"/>
      <c r="AGY115" s="111">
        <f t="shared" si="3253"/>
        <v>0</v>
      </c>
      <c r="AGZ115" s="440"/>
      <c r="AHA115" s="440"/>
      <c r="AHC115" s="440"/>
      <c r="AHD115" s="440"/>
      <c r="AHE115" s="440"/>
      <c r="AHF115" s="440"/>
      <c r="AHG115" s="110">
        <f t="shared" si="3254"/>
        <v>0</v>
      </c>
      <c r="AHH115" s="440"/>
      <c r="AHI115" s="440"/>
      <c r="AHJ115" s="440"/>
      <c r="AHK115" s="440"/>
      <c r="AHL115" s="440"/>
      <c r="AHM115" s="440"/>
      <c r="AHN115" s="111">
        <f t="shared" si="3255"/>
        <v>0</v>
      </c>
      <c r="AHO115" s="440"/>
      <c r="AHP115" s="440"/>
      <c r="AHR115" s="440"/>
      <c r="AHS115" s="440"/>
      <c r="AHT115" s="440"/>
      <c r="AHU115" s="440"/>
      <c r="AHV115" s="110">
        <f t="shared" si="3256"/>
        <v>0</v>
      </c>
      <c r="AHW115" s="440"/>
      <c r="AHX115" s="440"/>
      <c r="AHY115" s="440"/>
      <c r="AHZ115" s="440"/>
      <c r="AIA115" s="440"/>
      <c r="AIB115" s="440"/>
      <c r="AIC115" s="111">
        <f t="shared" si="3257"/>
        <v>0</v>
      </c>
      <c r="AID115" s="440"/>
      <c r="AIE115" s="440"/>
    </row>
    <row r="116" spans="1:915" x14ac:dyDescent="0.3">
      <c r="A116" s="33" t="s">
        <v>147</v>
      </c>
      <c r="B116" s="34" t="s">
        <v>148</v>
      </c>
      <c r="C116" s="439"/>
      <c r="D116" s="440"/>
      <c r="E116" s="440"/>
      <c r="F116" s="440"/>
      <c r="G116" s="110">
        <f t="shared" si="3136"/>
        <v>0</v>
      </c>
      <c r="H116" s="440"/>
      <c r="I116" s="440"/>
      <c r="J116" s="440"/>
      <c r="K116" s="440"/>
      <c r="L116" s="440"/>
      <c r="M116" s="440"/>
      <c r="N116" s="111">
        <f t="shared" si="3137"/>
        <v>0</v>
      </c>
      <c r="O116" s="440"/>
      <c r="P116" s="440"/>
      <c r="Q116" s="440"/>
      <c r="R116" s="440"/>
      <c r="S116" s="440"/>
      <c r="T116" s="440"/>
      <c r="U116" s="110">
        <f t="shared" si="3138"/>
        <v>0</v>
      </c>
      <c r="V116" s="440"/>
      <c r="W116" s="440"/>
      <c r="X116" s="440"/>
      <c r="Y116" s="440"/>
      <c r="Z116" s="440"/>
      <c r="AA116" s="440"/>
      <c r="AB116" s="111">
        <f t="shared" si="3139"/>
        <v>0</v>
      </c>
      <c r="AC116" s="440"/>
      <c r="AD116" s="440"/>
      <c r="AF116" s="440"/>
      <c r="AG116" s="440"/>
      <c r="AH116" s="440"/>
      <c r="AI116" s="440"/>
      <c r="AJ116" s="110">
        <f t="shared" si="3140"/>
        <v>0</v>
      </c>
      <c r="AK116" s="440"/>
      <c r="AL116" s="440"/>
      <c r="AM116" s="440"/>
      <c r="AN116" s="440"/>
      <c r="AO116" s="440"/>
      <c r="AP116" s="440"/>
      <c r="AQ116" s="111">
        <f t="shared" si="3141"/>
        <v>0</v>
      </c>
      <c r="AR116" s="440"/>
      <c r="AS116" s="440"/>
      <c r="AU116" s="440"/>
      <c r="AV116" s="440"/>
      <c r="AW116" s="440"/>
      <c r="AX116" s="440"/>
      <c r="AY116" s="110">
        <f t="shared" si="3142"/>
        <v>0</v>
      </c>
      <c r="AZ116" s="440"/>
      <c r="BA116" s="440"/>
      <c r="BB116" s="440"/>
      <c r="BC116" s="440"/>
      <c r="BD116" s="440"/>
      <c r="BE116" s="440"/>
      <c r="BF116" s="111">
        <f t="shared" si="3143"/>
        <v>0</v>
      </c>
      <c r="BG116" s="440"/>
      <c r="BH116" s="440"/>
      <c r="BJ116" s="440"/>
      <c r="BK116" s="440"/>
      <c r="BL116" s="440"/>
      <c r="BM116" s="440"/>
      <c r="BN116" s="110">
        <f t="shared" si="3144"/>
        <v>0</v>
      </c>
      <c r="BO116" s="440"/>
      <c r="BP116" s="440"/>
      <c r="BQ116" s="440"/>
      <c r="BR116" s="440"/>
      <c r="BS116" s="440"/>
      <c r="BT116" s="440"/>
      <c r="BU116" s="111">
        <f t="shared" si="3145"/>
        <v>0</v>
      </c>
      <c r="BV116" s="440"/>
      <c r="BW116" s="440"/>
      <c r="BY116" s="440"/>
      <c r="BZ116" s="440"/>
      <c r="CA116" s="440"/>
      <c r="CB116" s="440"/>
      <c r="CC116" s="110">
        <f t="shared" si="3146"/>
        <v>0</v>
      </c>
      <c r="CD116" s="440"/>
      <c r="CE116" s="440"/>
      <c r="CF116" s="440"/>
      <c r="CG116" s="440"/>
      <c r="CH116" s="440"/>
      <c r="CI116" s="440"/>
      <c r="CJ116" s="111">
        <f t="shared" si="3147"/>
        <v>0</v>
      </c>
      <c r="CK116" s="440"/>
      <c r="CL116" s="440"/>
      <c r="CN116" s="440"/>
      <c r="CO116" s="440"/>
      <c r="CP116" s="440"/>
      <c r="CQ116" s="440"/>
      <c r="CR116" s="110">
        <f t="shared" si="3148"/>
        <v>0</v>
      </c>
      <c r="CS116" s="440"/>
      <c r="CT116" s="440"/>
      <c r="CU116" s="440"/>
      <c r="CV116" s="440"/>
      <c r="CW116" s="440"/>
      <c r="CX116" s="440"/>
      <c r="CY116" s="111">
        <f t="shared" si="3149"/>
        <v>0</v>
      </c>
      <c r="CZ116" s="440"/>
      <c r="DA116" s="440"/>
      <c r="DC116" s="440"/>
      <c r="DD116" s="440"/>
      <c r="DE116" s="440"/>
      <c r="DF116" s="440"/>
      <c r="DG116" s="110">
        <f t="shared" si="3150"/>
        <v>0</v>
      </c>
      <c r="DH116" s="440"/>
      <c r="DI116" s="440"/>
      <c r="DJ116" s="440"/>
      <c r="DK116" s="440"/>
      <c r="DL116" s="440"/>
      <c r="DM116" s="440"/>
      <c r="DN116" s="111">
        <f t="shared" si="3151"/>
        <v>0</v>
      </c>
      <c r="DO116" s="440"/>
      <c r="DP116" s="440"/>
      <c r="DR116" s="440"/>
      <c r="DS116" s="440"/>
      <c r="DT116" s="440"/>
      <c r="DU116" s="440"/>
      <c r="DV116" s="110">
        <f t="shared" si="3152"/>
        <v>0</v>
      </c>
      <c r="DW116" s="440"/>
      <c r="DX116" s="440"/>
      <c r="DY116" s="440"/>
      <c r="DZ116" s="440"/>
      <c r="EA116" s="440"/>
      <c r="EB116" s="440"/>
      <c r="EC116" s="111">
        <f t="shared" si="3153"/>
        <v>0</v>
      </c>
      <c r="ED116" s="440"/>
      <c r="EE116" s="440"/>
      <c r="EG116" s="440"/>
      <c r="EH116" s="440"/>
      <c r="EI116" s="440"/>
      <c r="EJ116" s="440"/>
      <c r="EK116" s="110">
        <f t="shared" si="3154"/>
        <v>0</v>
      </c>
      <c r="EL116" s="440"/>
      <c r="EM116" s="440"/>
      <c r="EN116" s="440"/>
      <c r="EO116" s="440"/>
      <c r="EP116" s="440"/>
      <c r="EQ116" s="440"/>
      <c r="ER116" s="111">
        <f t="shared" si="3155"/>
        <v>0</v>
      </c>
      <c r="ES116" s="440"/>
      <c r="ET116" s="440"/>
      <c r="EV116" s="440"/>
      <c r="EW116" s="440"/>
      <c r="EX116" s="440"/>
      <c r="EY116" s="440"/>
      <c r="EZ116" s="110">
        <f t="shared" si="3156"/>
        <v>0</v>
      </c>
      <c r="FA116" s="440"/>
      <c r="FB116" s="440"/>
      <c r="FC116" s="440"/>
      <c r="FD116" s="440"/>
      <c r="FE116" s="440"/>
      <c r="FF116" s="440"/>
      <c r="FG116" s="111">
        <f t="shared" si="3157"/>
        <v>0</v>
      </c>
      <c r="FH116" s="440"/>
      <c r="FI116" s="440"/>
      <c r="FK116" s="440"/>
      <c r="FL116" s="440"/>
      <c r="FM116" s="440"/>
      <c r="FN116" s="440"/>
      <c r="FO116" s="110">
        <f t="shared" si="3158"/>
        <v>0</v>
      </c>
      <c r="FP116" s="440"/>
      <c r="FQ116" s="440"/>
      <c r="FR116" s="440"/>
      <c r="FS116" s="440"/>
      <c r="FT116" s="440"/>
      <c r="FU116" s="440"/>
      <c r="FV116" s="111">
        <f t="shared" si="3159"/>
        <v>0</v>
      </c>
      <c r="FW116" s="440"/>
      <c r="FX116" s="440"/>
      <c r="FZ116" s="440"/>
      <c r="GA116" s="440"/>
      <c r="GB116" s="440"/>
      <c r="GC116" s="440"/>
      <c r="GD116" s="110">
        <f t="shared" si="3160"/>
        <v>0</v>
      </c>
      <c r="GE116" s="440"/>
      <c r="GF116" s="440"/>
      <c r="GG116" s="440"/>
      <c r="GH116" s="440"/>
      <c r="GI116" s="440"/>
      <c r="GJ116" s="440"/>
      <c r="GK116" s="111">
        <f t="shared" si="3161"/>
        <v>0</v>
      </c>
      <c r="GL116" s="440"/>
      <c r="GM116" s="440"/>
      <c r="GO116" s="440"/>
      <c r="GP116" s="440"/>
      <c r="GQ116" s="440"/>
      <c r="GR116" s="440"/>
      <c r="GS116" s="110">
        <f t="shared" si="3162"/>
        <v>0</v>
      </c>
      <c r="GT116" s="440"/>
      <c r="GU116" s="440"/>
      <c r="GV116" s="440"/>
      <c r="GW116" s="440"/>
      <c r="GX116" s="440"/>
      <c r="GY116" s="440"/>
      <c r="GZ116" s="111">
        <f t="shared" si="3163"/>
        <v>0</v>
      </c>
      <c r="HA116" s="440"/>
      <c r="HB116" s="440"/>
      <c r="HD116" s="440"/>
      <c r="HE116" s="440"/>
      <c r="HF116" s="440"/>
      <c r="HG116" s="440"/>
      <c r="HH116" s="110">
        <f t="shared" si="3164"/>
        <v>0</v>
      </c>
      <c r="HI116" s="440"/>
      <c r="HJ116" s="440"/>
      <c r="HK116" s="440"/>
      <c r="HL116" s="440"/>
      <c r="HM116" s="440"/>
      <c r="HN116" s="440"/>
      <c r="HO116" s="111">
        <f t="shared" si="3165"/>
        <v>0</v>
      </c>
      <c r="HP116" s="440"/>
      <c r="HQ116" s="440"/>
      <c r="HS116" s="440"/>
      <c r="HT116" s="440"/>
      <c r="HU116" s="440"/>
      <c r="HV116" s="440"/>
      <c r="HW116" s="110">
        <f t="shared" si="3166"/>
        <v>0</v>
      </c>
      <c r="HX116" s="440"/>
      <c r="HY116" s="440"/>
      <c r="HZ116" s="440"/>
      <c r="IA116" s="440"/>
      <c r="IB116" s="440"/>
      <c r="IC116" s="440"/>
      <c r="ID116" s="111">
        <f t="shared" si="3167"/>
        <v>0</v>
      </c>
      <c r="IE116" s="440"/>
      <c r="IF116" s="440"/>
      <c r="IH116" s="440"/>
      <c r="II116" s="440"/>
      <c r="IJ116" s="440"/>
      <c r="IK116" s="440"/>
      <c r="IL116" s="110">
        <f t="shared" si="3168"/>
        <v>0</v>
      </c>
      <c r="IM116" s="440"/>
      <c r="IN116" s="440"/>
      <c r="IO116" s="440"/>
      <c r="IP116" s="440"/>
      <c r="IQ116" s="440"/>
      <c r="IR116" s="440"/>
      <c r="IS116" s="111">
        <f t="shared" si="3169"/>
        <v>0</v>
      </c>
      <c r="IT116" s="440"/>
      <c r="IU116" s="440"/>
      <c r="IW116" s="440"/>
      <c r="IX116" s="440"/>
      <c r="IY116" s="440"/>
      <c r="IZ116" s="440"/>
      <c r="JA116" s="110">
        <f t="shared" si="3170"/>
        <v>0</v>
      </c>
      <c r="JB116" s="440"/>
      <c r="JC116" s="440"/>
      <c r="JD116" s="440"/>
      <c r="JE116" s="440"/>
      <c r="JF116" s="440"/>
      <c r="JG116" s="440"/>
      <c r="JH116" s="111">
        <f t="shared" si="3171"/>
        <v>0</v>
      </c>
      <c r="JI116" s="440"/>
      <c r="JJ116" s="440"/>
      <c r="JL116" s="440"/>
      <c r="JM116" s="440"/>
      <c r="JN116" s="440"/>
      <c r="JO116" s="440"/>
      <c r="JP116" s="110">
        <f t="shared" si="3172"/>
        <v>0</v>
      </c>
      <c r="JQ116" s="440"/>
      <c r="JR116" s="440"/>
      <c r="JS116" s="440"/>
      <c r="JT116" s="440"/>
      <c r="JU116" s="440"/>
      <c r="JV116" s="440"/>
      <c r="JW116" s="111">
        <f t="shared" si="3173"/>
        <v>0</v>
      </c>
      <c r="JX116" s="440"/>
      <c r="JY116" s="440"/>
      <c r="KA116" s="440"/>
      <c r="KB116" s="440"/>
      <c r="KC116" s="440"/>
      <c r="KD116" s="440"/>
      <c r="KE116" s="110">
        <f t="shared" si="3174"/>
        <v>0</v>
      </c>
      <c r="KF116" s="440"/>
      <c r="KG116" s="440"/>
      <c r="KH116" s="440"/>
      <c r="KI116" s="440"/>
      <c r="KJ116" s="440"/>
      <c r="KK116" s="440"/>
      <c r="KL116" s="111">
        <f t="shared" si="3175"/>
        <v>0</v>
      </c>
      <c r="KM116" s="440"/>
      <c r="KN116" s="440"/>
      <c r="KP116" s="440"/>
      <c r="KQ116" s="440"/>
      <c r="KR116" s="440"/>
      <c r="KS116" s="440"/>
      <c r="KT116" s="110">
        <f t="shared" si="3176"/>
        <v>0</v>
      </c>
      <c r="KU116" s="440"/>
      <c r="KV116" s="440"/>
      <c r="KW116" s="440"/>
      <c r="KX116" s="440"/>
      <c r="KY116" s="440"/>
      <c r="KZ116" s="440"/>
      <c r="LA116" s="111">
        <f t="shared" si="3177"/>
        <v>0</v>
      </c>
      <c r="LB116" s="440"/>
      <c r="LC116" s="440"/>
      <c r="LE116" s="440"/>
      <c r="LF116" s="440"/>
      <c r="LG116" s="440"/>
      <c r="LH116" s="440"/>
      <c r="LI116" s="110">
        <f t="shared" si="3178"/>
        <v>0</v>
      </c>
      <c r="LJ116" s="440"/>
      <c r="LK116" s="440"/>
      <c r="LL116" s="440"/>
      <c r="LM116" s="440"/>
      <c r="LN116" s="440"/>
      <c r="LO116" s="440"/>
      <c r="LP116" s="111">
        <f t="shared" si="3179"/>
        <v>0</v>
      </c>
      <c r="LQ116" s="440"/>
      <c r="LR116" s="440"/>
      <c r="LT116" s="440"/>
      <c r="LU116" s="440"/>
      <c r="LV116" s="440"/>
      <c r="LW116" s="440"/>
      <c r="LX116" s="110">
        <f t="shared" si="3180"/>
        <v>0</v>
      </c>
      <c r="LY116" s="440"/>
      <c r="LZ116" s="440"/>
      <c r="MA116" s="440"/>
      <c r="MB116" s="440"/>
      <c r="MC116" s="440"/>
      <c r="MD116" s="440"/>
      <c r="ME116" s="111">
        <f t="shared" si="3181"/>
        <v>0</v>
      </c>
      <c r="MF116" s="440"/>
      <c r="MG116" s="440"/>
      <c r="MI116" s="440"/>
      <c r="MJ116" s="440"/>
      <c r="MK116" s="440"/>
      <c r="ML116" s="440"/>
      <c r="MM116" s="110">
        <f t="shared" si="3182"/>
        <v>0</v>
      </c>
      <c r="MN116" s="440"/>
      <c r="MO116" s="440"/>
      <c r="MP116" s="440"/>
      <c r="MQ116" s="440"/>
      <c r="MR116" s="440"/>
      <c r="MS116" s="440"/>
      <c r="MT116" s="111">
        <f t="shared" si="3183"/>
        <v>0</v>
      </c>
      <c r="MU116" s="440"/>
      <c r="MV116" s="440"/>
      <c r="MX116" s="440"/>
      <c r="MY116" s="440"/>
      <c r="MZ116" s="440"/>
      <c r="NA116" s="440"/>
      <c r="NB116" s="110">
        <f t="shared" si="3184"/>
        <v>0</v>
      </c>
      <c r="NC116" s="440"/>
      <c r="ND116" s="440"/>
      <c r="NE116" s="440"/>
      <c r="NF116" s="440"/>
      <c r="NG116" s="440"/>
      <c r="NH116" s="440"/>
      <c r="NI116" s="111">
        <f t="shared" si="3185"/>
        <v>0</v>
      </c>
      <c r="NJ116" s="440"/>
      <c r="NK116" s="440"/>
      <c r="NM116" s="440"/>
      <c r="NN116" s="440"/>
      <c r="NO116" s="440"/>
      <c r="NP116" s="440"/>
      <c r="NQ116" s="110">
        <f t="shared" si="3186"/>
        <v>0</v>
      </c>
      <c r="NR116" s="440"/>
      <c r="NS116" s="440"/>
      <c r="NT116" s="440"/>
      <c r="NU116" s="440"/>
      <c r="NV116" s="440"/>
      <c r="NW116" s="440"/>
      <c r="NX116" s="111">
        <f t="shared" si="3187"/>
        <v>0</v>
      </c>
      <c r="NY116" s="440"/>
      <c r="NZ116" s="440"/>
      <c r="OB116" s="440"/>
      <c r="OC116" s="440"/>
      <c r="OD116" s="440"/>
      <c r="OE116" s="440"/>
      <c r="OF116" s="110">
        <f t="shared" si="3188"/>
        <v>0</v>
      </c>
      <c r="OG116" s="440"/>
      <c r="OH116" s="440"/>
      <c r="OI116" s="440"/>
      <c r="OJ116" s="440"/>
      <c r="OK116" s="440"/>
      <c r="OL116" s="440"/>
      <c r="OM116" s="111">
        <f t="shared" si="3189"/>
        <v>0</v>
      </c>
      <c r="ON116" s="440"/>
      <c r="OO116" s="440"/>
      <c r="OQ116" s="440"/>
      <c r="OR116" s="440"/>
      <c r="OS116" s="440"/>
      <c r="OT116" s="440"/>
      <c r="OU116" s="110">
        <f t="shared" si="3190"/>
        <v>0</v>
      </c>
      <c r="OV116" s="440"/>
      <c r="OW116" s="440"/>
      <c r="OX116" s="440"/>
      <c r="OY116" s="440"/>
      <c r="OZ116" s="440"/>
      <c r="PA116" s="440"/>
      <c r="PB116" s="111">
        <f t="shared" si="3191"/>
        <v>0</v>
      </c>
      <c r="PC116" s="440"/>
      <c r="PD116" s="440"/>
      <c r="PF116" s="440"/>
      <c r="PG116" s="440"/>
      <c r="PH116" s="440"/>
      <c r="PI116" s="440"/>
      <c r="PJ116" s="110">
        <f t="shared" si="3192"/>
        <v>0</v>
      </c>
      <c r="PK116" s="440"/>
      <c r="PL116" s="440"/>
      <c r="PM116" s="440"/>
      <c r="PN116" s="440"/>
      <c r="PO116" s="440"/>
      <c r="PP116" s="440"/>
      <c r="PQ116" s="111">
        <f t="shared" si="3193"/>
        <v>0</v>
      </c>
      <c r="PR116" s="440"/>
      <c r="PS116" s="440"/>
      <c r="PU116" s="440"/>
      <c r="PV116" s="440"/>
      <c r="PW116" s="440"/>
      <c r="PX116" s="440"/>
      <c r="PY116" s="110">
        <f t="shared" si="3194"/>
        <v>0</v>
      </c>
      <c r="PZ116" s="440"/>
      <c r="QA116" s="440"/>
      <c r="QB116" s="440"/>
      <c r="QC116" s="440"/>
      <c r="QD116" s="440"/>
      <c r="QE116" s="440"/>
      <c r="QF116" s="111">
        <f t="shared" si="3195"/>
        <v>0</v>
      </c>
      <c r="QG116" s="440"/>
      <c r="QH116" s="440"/>
      <c r="QJ116" s="440"/>
      <c r="QK116" s="440"/>
      <c r="QL116" s="440"/>
      <c r="QM116" s="440"/>
      <c r="QN116" s="110">
        <f t="shared" si="3196"/>
        <v>0</v>
      </c>
      <c r="QO116" s="440"/>
      <c r="QP116" s="440"/>
      <c r="QQ116" s="440"/>
      <c r="QR116" s="440"/>
      <c r="QS116" s="440"/>
      <c r="QT116" s="440"/>
      <c r="QU116" s="111">
        <f t="shared" si="3197"/>
        <v>0</v>
      </c>
      <c r="QV116" s="440"/>
      <c r="QW116" s="440"/>
      <c r="QY116" s="440"/>
      <c r="QZ116" s="440"/>
      <c r="RA116" s="440"/>
      <c r="RB116" s="440"/>
      <c r="RC116" s="110">
        <f t="shared" si="3198"/>
        <v>0</v>
      </c>
      <c r="RD116" s="440"/>
      <c r="RE116" s="440"/>
      <c r="RF116" s="440"/>
      <c r="RG116" s="440"/>
      <c r="RH116" s="440"/>
      <c r="RI116" s="440"/>
      <c r="RJ116" s="111">
        <f t="shared" si="3199"/>
        <v>0</v>
      </c>
      <c r="RK116" s="440"/>
      <c r="RL116" s="440"/>
      <c r="RN116" s="440"/>
      <c r="RO116" s="440"/>
      <c r="RP116" s="440"/>
      <c r="RQ116" s="440"/>
      <c r="RR116" s="110">
        <f t="shared" si="3200"/>
        <v>0</v>
      </c>
      <c r="RS116" s="440"/>
      <c r="RT116" s="440"/>
      <c r="RU116" s="440"/>
      <c r="RV116" s="440"/>
      <c r="RW116" s="440"/>
      <c r="RX116" s="440"/>
      <c r="RY116" s="111">
        <f t="shared" si="3201"/>
        <v>0</v>
      </c>
      <c r="RZ116" s="440"/>
      <c r="SA116" s="440"/>
      <c r="SC116" s="440"/>
      <c r="SD116" s="440"/>
      <c r="SE116" s="440"/>
      <c r="SF116" s="440"/>
      <c r="SG116" s="110">
        <f t="shared" si="3202"/>
        <v>0</v>
      </c>
      <c r="SH116" s="440"/>
      <c r="SI116" s="440"/>
      <c r="SJ116" s="440"/>
      <c r="SK116" s="440"/>
      <c r="SL116" s="440"/>
      <c r="SM116" s="440"/>
      <c r="SN116" s="111">
        <f t="shared" si="3203"/>
        <v>0</v>
      </c>
      <c r="SO116" s="440"/>
      <c r="SP116" s="440"/>
      <c r="SR116" s="440"/>
      <c r="SS116" s="440"/>
      <c r="ST116" s="440"/>
      <c r="SU116" s="440"/>
      <c r="SV116" s="110">
        <f t="shared" si="3204"/>
        <v>0</v>
      </c>
      <c r="SW116" s="440"/>
      <c r="SX116" s="440"/>
      <c r="SY116" s="440"/>
      <c r="SZ116" s="440"/>
      <c r="TA116" s="440"/>
      <c r="TB116" s="440"/>
      <c r="TC116" s="111">
        <f t="shared" si="3205"/>
        <v>0</v>
      </c>
      <c r="TD116" s="440"/>
      <c r="TE116" s="440"/>
      <c r="TG116" s="440"/>
      <c r="TH116" s="440"/>
      <c r="TI116" s="440"/>
      <c r="TJ116" s="440"/>
      <c r="TK116" s="110">
        <f t="shared" si="3206"/>
        <v>0</v>
      </c>
      <c r="TL116" s="440"/>
      <c r="TM116" s="440"/>
      <c r="TN116" s="440"/>
      <c r="TO116" s="440"/>
      <c r="TP116" s="440"/>
      <c r="TQ116" s="440"/>
      <c r="TR116" s="111">
        <f t="shared" si="3207"/>
        <v>0</v>
      </c>
      <c r="TS116" s="440"/>
      <c r="TT116" s="440"/>
      <c r="TV116" s="440"/>
      <c r="TW116" s="440"/>
      <c r="TX116" s="440"/>
      <c r="TY116" s="440"/>
      <c r="TZ116" s="110">
        <f t="shared" si="3208"/>
        <v>0</v>
      </c>
      <c r="UA116" s="440"/>
      <c r="UB116" s="440"/>
      <c r="UC116" s="440"/>
      <c r="UD116" s="440"/>
      <c r="UE116" s="440"/>
      <c r="UF116" s="440"/>
      <c r="UG116" s="111">
        <f t="shared" si="3209"/>
        <v>0</v>
      </c>
      <c r="UH116" s="440"/>
      <c r="UI116" s="440"/>
      <c r="UK116" s="440"/>
      <c r="UL116" s="440"/>
      <c r="UM116" s="440"/>
      <c r="UN116" s="440"/>
      <c r="UO116" s="110">
        <f t="shared" si="3210"/>
        <v>0</v>
      </c>
      <c r="UP116" s="440"/>
      <c r="UQ116" s="440"/>
      <c r="UR116" s="440"/>
      <c r="US116" s="440"/>
      <c r="UT116" s="440"/>
      <c r="UU116" s="440"/>
      <c r="UV116" s="111">
        <f t="shared" si="3211"/>
        <v>0</v>
      </c>
      <c r="UW116" s="440"/>
      <c r="UX116" s="440"/>
      <c r="UZ116" s="440"/>
      <c r="VA116" s="440"/>
      <c r="VB116" s="440"/>
      <c r="VC116" s="440"/>
      <c r="VD116" s="110">
        <f t="shared" si="3212"/>
        <v>0</v>
      </c>
      <c r="VE116" s="440"/>
      <c r="VF116" s="440"/>
      <c r="VG116" s="440"/>
      <c r="VH116" s="440"/>
      <c r="VI116" s="440"/>
      <c r="VJ116" s="440"/>
      <c r="VK116" s="111">
        <f t="shared" si="3213"/>
        <v>0</v>
      </c>
      <c r="VL116" s="440"/>
      <c r="VM116" s="440"/>
      <c r="VO116" s="440"/>
      <c r="VP116" s="440"/>
      <c r="VQ116" s="440"/>
      <c r="VR116" s="440"/>
      <c r="VS116" s="110">
        <f t="shared" si="3214"/>
        <v>0</v>
      </c>
      <c r="VT116" s="440"/>
      <c r="VU116" s="440"/>
      <c r="VV116" s="440"/>
      <c r="VW116" s="440"/>
      <c r="VX116" s="440"/>
      <c r="VY116" s="440"/>
      <c r="VZ116" s="111">
        <f t="shared" si="3215"/>
        <v>0</v>
      </c>
      <c r="WA116" s="440"/>
      <c r="WB116" s="440"/>
      <c r="WD116" s="440"/>
      <c r="WE116" s="440"/>
      <c r="WF116" s="440"/>
      <c r="WG116" s="440"/>
      <c r="WH116" s="110">
        <f t="shared" si="3216"/>
        <v>0</v>
      </c>
      <c r="WI116" s="440"/>
      <c r="WJ116" s="440"/>
      <c r="WK116" s="440"/>
      <c r="WL116" s="440"/>
      <c r="WM116" s="440"/>
      <c r="WN116" s="440"/>
      <c r="WO116" s="111">
        <f t="shared" si="3217"/>
        <v>0</v>
      </c>
      <c r="WP116" s="440"/>
      <c r="WQ116" s="440"/>
      <c r="WS116" s="440"/>
      <c r="WT116" s="440"/>
      <c r="WU116" s="440"/>
      <c r="WV116" s="440"/>
      <c r="WW116" s="110">
        <f t="shared" si="3218"/>
        <v>0</v>
      </c>
      <c r="WX116" s="440"/>
      <c r="WY116" s="440"/>
      <c r="WZ116" s="440"/>
      <c r="XA116" s="440"/>
      <c r="XB116" s="440"/>
      <c r="XC116" s="440"/>
      <c r="XD116" s="111">
        <f t="shared" si="3219"/>
        <v>0</v>
      </c>
      <c r="XE116" s="440"/>
      <c r="XF116" s="440"/>
      <c r="XH116" s="440"/>
      <c r="XI116" s="440"/>
      <c r="XJ116" s="440"/>
      <c r="XK116" s="440"/>
      <c r="XL116" s="110">
        <f t="shared" si="3220"/>
        <v>0</v>
      </c>
      <c r="XM116" s="440"/>
      <c r="XN116" s="440"/>
      <c r="XO116" s="440"/>
      <c r="XP116" s="440"/>
      <c r="XQ116" s="440"/>
      <c r="XR116" s="440"/>
      <c r="XS116" s="111">
        <f t="shared" si="3221"/>
        <v>0</v>
      </c>
      <c r="XT116" s="440"/>
      <c r="XU116" s="440"/>
      <c r="XW116" s="440"/>
      <c r="XX116" s="440"/>
      <c r="XY116" s="440"/>
      <c r="XZ116" s="440"/>
      <c r="YA116" s="110">
        <f t="shared" si="3222"/>
        <v>0</v>
      </c>
      <c r="YB116" s="440"/>
      <c r="YC116" s="440"/>
      <c r="YD116" s="440"/>
      <c r="YE116" s="440"/>
      <c r="YF116" s="440"/>
      <c r="YG116" s="440"/>
      <c r="YH116" s="111">
        <f t="shared" si="3223"/>
        <v>0</v>
      </c>
      <c r="YI116" s="440"/>
      <c r="YJ116" s="440"/>
      <c r="YL116" s="440"/>
      <c r="YM116" s="440"/>
      <c r="YN116" s="440"/>
      <c r="YO116" s="440"/>
      <c r="YP116" s="110">
        <f t="shared" si="3224"/>
        <v>0</v>
      </c>
      <c r="YQ116" s="440"/>
      <c r="YR116" s="440"/>
      <c r="YS116" s="440"/>
      <c r="YT116" s="440"/>
      <c r="YU116" s="440"/>
      <c r="YV116" s="440"/>
      <c r="YW116" s="111">
        <f t="shared" si="3225"/>
        <v>0</v>
      </c>
      <c r="YX116" s="440"/>
      <c r="YY116" s="440"/>
      <c r="ZA116" s="440"/>
      <c r="ZB116" s="440"/>
      <c r="ZC116" s="440"/>
      <c r="ZD116" s="440"/>
      <c r="ZE116" s="110">
        <f t="shared" si="3226"/>
        <v>0</v>
      </c>
      <c r="ZF116" s="440"/>
      <c r="ZG116" s="440"/>
      <c r="ZH116" s="440"/>
      <c r="ZI116" s="440"/>
      <c r="ZJ116" s="440"/>
      <c r="ZK116" s="440"/>
      <c r="ZL116" s="111">
        <f t="shared" si="3227"/>
        <v>0</v>
      </c>
      <c r="ZM116" s="440"/>
      <c r="ZN116" s="440"/>
      <c r="ZP116" s="440"/>
      <c r="ZQ116" s="440"/>
      <c r="ZR116" s="440"/>
      <c r="ZS116" s="440"/>
      <c r="ZT116" s="110">
        <f t="shared" si="3228"/>
        <v>0</v>
      </c>
      <c r="ZU116" s="440"/>
      <c r="ZV116" s="440"/>
      <c r="ZW116" s="440"/>
      <c r="ZX116" s="440"/>
      <c r="ZY116" s="440"/>
      <c r="ZZ116" s="440"/>
      <c r="AAA116" s="111">
        <f t="shared" si="3229"/>
        <v>0</v>
      </c>
      <c r="AAB116" s="440"/>
      <c r="AAC116" s="440"/>
      <c r="AAE116" s="440"/>
      <c r="AAF116" s="440"/>
      <c r="AAG116" s="440"/>
      <c r="AAH116" s="440"/>
      <c r="AAI116" s="110">
        <f t="shared" si="3230"/>
        <v>0</v>
      </c>
      <c r="AAJ116" s="440"/>
      <c r="AAK116" s="440"/>
      <c r="AAL116" s="440"/>
      <c r="AAM116" s="440"/>
      <c r="AAN116" s="440"/>
      <c r="AAO116" s="440"/>
      <c r="AAP116" s="111">
        <f t="shared" si="3231"/>
        <v>0</v>
      </c>
      <c r="AAQ116" s="440"/>
      <c r="AAR116" s="440"/>
      <c r="AAT116" s="440"/>
      <c r="AAU116" s="440"/>
      <c r="AAV116" s="440"/>
      <c r="AAW116" s="440"/>
      <c r="AAX116" s="110">
        <f t="shared" si="3232"/>
        <v>0</v>
      </c>
      <c r="AAY116" s="440"/>
      <c r="AAZ116" s="440"/>
      <c r="ABA116" s="440"/>
      <c r="ABB116" s="440"/>
      <c r="ABC116" s="440"/>
      <c r="ABD116" s="440"/>
      <c r="ABE116" s="111">
        <f t="shared" si="3233"/>
        <v>0</v>
      </c>
      <c r="ABF116" s="440"/>
      <c r="ABG116" s="440"/>
      <c r="ABI116" s="440"/>
      <c r="ABJ116" s="440"/>
      <c r="ABK116" s="440"/>
      <c r="ABL116" s="440"/>
      <c r="ABM116" s="110">
        <f t="shared" si="3234"/>
        <v>0</v>
      </c>
      <c r="ABN116" s="440"/>
      <c r="ABO116" s="440"/>
      <c r="ABP116" s="440"/>
      <c r="ABQ116" s="440"/>
      <c r="ABR116" s="440"/>
      <c r="ABS116" s="440"/>
      <c r="ABT116" s="111">
        <f t="shared" si="3235"/>
        <v>0</v>
      </c>
      <c r="ABU116" s="440"/>
      <c r="ABV116" s="440"/>
      <c r="ABX116" s="440"/>
      <c r="ABY116" s="440"/>
      <c r="ABZ116" s="440"/>
      <c r="ACA116" s="440"/>
      <c r="ACB116" s="110">
        <f t="shared" si="3236"/>
        <v>0</v>
      </c>
      <c r="ACC116" s="440"/>
      <c r="ACD116" s="440"/>
      <c r="ACE116" s="440"/>
      <c r="ACF116" s="440"/>
      <c r="ACG116" s="440"/>
      <c r="ACH116" s="440"/>
      <c r="ACI116" s="111">
        <f t="shared" si="3237"/>
        <v>0</v>
      </c>
      <c r="ACJ116" s="440"/>
      <c r="ACK116" s="440"/>
      <c r="ACM116" s="440"/>
      <c r="ACN116" s="440"/>
      <c r="ACO116" s="440"/>
      <c r="ACP116" s="440"/>
      <c r="ACQ116" s="110">
        <f t="shared" si="3238"/>
        <v>0</v>
      </c>
      <c r="ACR116" s="440"/>
      <c r="ACS116" s="440"/>
      <c r="ACT116" s="440"/>
      <c r="ACU116" s="440"/>
      <c r="ACV116" s="440"/>
      <c r="ACW116" s="440"/>
      <c r="ACX116" s="111">
        <f t="shared" si="3239"/>
        <v>0</v>
      </c>
      <c r="ACY116" s="440"/>
      <c r="ACZ116" s="440"/>
      <c r="ADB116" s="440"/>
      <c r="ADC116" s="440"/>
      <c r="ADD116" s="440"/>
      <c r="ADE116" s="440"/>
      <c r="ADF116" s="110">
        <f t="shared" si="3240"/>
        <v>0</v>
      </c>
      <c r="ADG116" s="440"/>
      <c r="ADH116" s="440"/>
      <c r="ADI116" s="440"/>
      <c r="ADJ116" s="440"/>
      <c r="ADK116" s="440"/>
      <c r="ADL116" s="440"/>
      <c r="ADM116" s="111">
        <f t="shared" si="3241"/>
        <v>0</v>
      </c>
      <c r="ADN116" s="440"/>
      <c r="ADO116" s="440"/>
      <c r="ADQ116" s="440"/>
      <c r="ADR116" s="440"/>
      <c r="ADS116" s="440"/>
      <c r="ADT116" s="440"/>
      <c r="ADU116" s="110">
        <f t="shared" si="3242"/>
        <v>0</v>
      </c>
      <c r="ADV116" s="440"/>
      <c r="ADW116" s="440"/>
      <c r="ADX116" s="440"/>
      <c r="ADY116" s="440"/>
      <c r="ADZ116" s="440"/>
      <c r="AEA116" s="440"/>
      <c r="AEB116" s="111">
        <f t="shared" si="3243"/>
        <v>0</v>
      </c>
      <c r="AEC116" s="440"/>
      <c r="AED116" s="440"/>
      <c r="AEF116" s="440"/>
      <c r="AEG116" s="440"/>
      <c r="AEH116" s="440"/>
      <c r="AEI116" s="440"/>
      <c r="AEJ116" s="110">
        <f t="shared" si="3244"/>
        <v>0</v>
      </c>
      <c r="AEK116" s="440"/>
      <c r="AEL116" s="440"/>
      <c r="AEM116" s="440"/>
      <c r="AEN116" s="440"/>
      <c r="AEO116" s="440"/>
      <c r="AEP116" s="440"/>
      <c r="AEQ116" s="111">
        <f t="shared" si="3245"/>
        <v>0</v>
      </c>
      <c r="AER116" s="440"/>
      <c r="AES116" s="440"/>
      <c r="AEU116" s="440"/>
      <c r="AEV116" s="440"/>
      <c r="AEW116" s="440"/>
      <c r="AEX116" s="440"/>
      <c r="AEY116" s="110">
        <f t="shared" si="3246"/>
        <v>0</v>
      </c>
      <c r="AEZ116" s="440"/>
      <c r="AFA116" s="440"/>
      <c r="AFB116" s="440"/>
      <c r="AFC116" s="440"/>
      <c r="AFD116" s="440"/>
      <c r="AFE116" s="440"/>
      <c r="AFF116" s="111">
        <f t="shared" si="3247"/>
        <v>0</v>
      </c>
      <c r="AFG116" s="440"/>
      <c r="AFH116" s="440"/>
      <c r="AFJ116" s="440"/>
      <c r="AFK116" s="440"/>
      <c r="AFL116" s="440"/>
      <c r="AFM116" s="440"/>
      <c r="AFN116" s="110">
        <f t="shared" si="3248"/>
        <v>0</v>
      </c>
      <c r="AFO116" s="440"/>
      <c r="AFP116" s="440"/>
      <c r="AFQ116" s="440"/>
      <c r="AFR116" s="440"/>
      <c r="AFS116" s="440"/>
      <c r="AFT116" s="440"/>
      <c r="AFU116" s="111">
        <f t="shared" si="3249"/>
        <v>0</v>
      </c>
      <c r="AFV116" s="440"/>
      <c r="AFW116" s="440"/>
      <c r="AFY116" s="440"/>
      <c r="AFZ116" s="440"/>
      <c r="AGA116" s="440"/>
      <c r="AGB116" s="440"/>
      <c r="AGC116" s="110">
        <f t="shared" si="3250"/>
        <v>0</v>
      </c>
      <c r="AGD116" s="440"/>
      <c r="AGE116" s="440"/>
      <c r="AGF116" s="440"/>
      <c r="AGG116" s="440"/>
      <c r="AGH116" s="440"/>
      <c r="AGI116" s="440"/>
      <c r="AGJ116" s="111">
        <f t="shared" si="3251"/>
        <v>0</v>
      </c>
      <c r="AGK116" s="440"/>
      <c r="AGL116" s="440"/>
      <c r="AGN116" s="440"/>
      <c r="AGO116" s="440"/>
      <c r="AGP116" s="440"/>
      <c r="AGQ116" s="440"/>
      <c r="AGR116" s="110">
        <f t="shared" si="3252"/>
        <v>0</v>
      </c>
      <c r="AGS116" s="440"/>
      <c r="AGT116" s="440"/>
      <c r="AGU116" s="440"/>
      <c r="AGV116" s="440"/>
      <c r="AGW116" s="440"/>
      <c r="AGX116" s="440"/>
      <c r="AGY116" s="111">
        <f t="shared" si="3253"/>
        <v>0</v>
      </c>
      <c r="AGZ116" s="440"/>
      <c r="AHA116" s="440"/>
      <c r="AHC116" s="440"/>
      <c r="AHD116" s="440"/>
      <c r="AHE116" s="440"/>
      <c r="AHF116" s="440"/>
      <c r="AHG116" s="110">
        <f t="shared" si="3254"/>
        <v>0</v>
      </c>
      <c r="AHH116" s="440"/>
      <c r="AHI116" s="440"/>
      <c r="AHJ116" s="440"/>
      <c r="AHK116" s="440"/>
      <c r="AHL116" s="440"/>
      <c r="AHM116" s="440"/>
      <c r="AHN116" s="111">
        <f t="shared" si="3255"/>
        <v>0</v>
      </c>
      <c r="AHO116" s="440"/>
      <c r="AHP116" s="440"/>
      <c r="AHR116" s="440"/>
      <c r="AHS116" s="440"/>
      <c r="AHT116" s="440"/>
      <c r="AHU116" s="440"/>
      <c r="AHV116" s="110">
        <f t="shared" si="3256"/>
        <v>0</v>
      </c>
      <c r="AHW116" s="440"/>
      <c r="AHX116" s="440"/>
      <c r="AHY116" s="440"/>
      <c r="AHZ116" s="440"/>
      <c r="AIA116" s="440"/>
      <c r="AIB116" s="440"/>
      <c r="AIC116" s="111">
        <f t="shared" si="3257"/>
        <v>0</v>
      </c>
      <c r="AID116" s="440"/>
      <c r="AIE116" s="440"/>
    </row>
    <row r="117" spans="1:915" x14ac:dyDescent="0.3">
      <c r="A117" s="33" t="s">
        <v>149</v>
      </c>
      <c r="B117" s="34" t="s">
        <v>150</v>
      </c>
      <c r="C117" s="439"/>
      <c r="D117" s="440"/>
      <c r="E117" s="440"/>
      <c r="F117" s="440"/>
      <c r="G117" s="110">
        <f t="shared" si="3136"/>
        <v>0</v>
      </c>
      <c r="H117" s="440"/>
      <c r="I117" s="440"/>
      <c r="J117" s="440"/>
      <c r="K117" s="440"/>
      <c r="L117" s="440"/>
      <c r="M117" s="440"/>
      <c r="N117" s="111">
        <f t="shared" si="3137"/>
        <v>0</v>
      </c>
      <c r="O117" s="440"/>
      <c r="P117" s="440"/>
      <c r="Q117" s="440"/>
      <c r="R117" s="440"/>
      <c r="S117" s="440"/>
      <c r="T117" s="440"/>
      <c r="U117" s="110">
        <f t="shared" si="3138"/>
        <v>0</v>
      </c>
      <c r="V117" s="440"/>
      <c r="W117" s="440"/>
      <c r="X117" s="440"/>
      <c r="Y117" s="440"/>
      <c r="Z117" s="440"/>
      <c r="AA117" s="440"/>
      <c r="AB117" s="111">
        <f t="shared" si="3139"/>
        <v>0</v>
      </c>
      <c r="AC117" s="440"/>
      <c r="AD117" s="440"/>
      <c r="AF117" s="440"/>
      <c r="AG117" s="440"/>
      <c r="AH117" s="440"/>
      <c r="AI117" s="440"/>
      <c r="AJ117" s="110">
        <f t="shared" si="3140"/>
        <v>0</v>
      </c>
      <c r="AK117" s="440"/>
      <c r="AL117" s="440"/>
      <c r="AM117" s="440"/>
      <c r="AN117" s="440"/>
      <c r="AO117" s="440"/>
      <c r="AP117" s="440"/>
      <c r="AQ117" s="111">
        <f t="shared" si="3141"/>
        <v>0</v>
      </c>
      <c r="AR117" s="440"/>
      <c r="AS117" s="440"/>
      <c r="AU117" s="440"/>
      <c r="AV117" s="440"/>
      <c r="AW117" s="440"/>
      <c r="AX117" s="440"/>
      <c r="AY117" s="110">
        <f t="shared" si="3142"/>
        <v>0</v>
      </c>
      <c r="AZ117" s="440"/>
      <c r="BA117" s="440"/>
      <c r="BB117" s="440"/>
      <c r="BC117" s="440"/>
      <c r="BD117" s="440"/>
      <c r="BE117" s="440"/>
      <c r="BF117" s="111">
        <f t="shared" si="3143"/>
        <v>0</v>
      </c>
      <c r="BG117" s="440"/>
      <c r="BH117" s="440"/>
      <c r="BJ117" s="440"/>
      <c r="BK117" s="440"/>
      <c r="BL117" s="440"/>
      <c r="BM117" s="440"/>
      <c r="BN117" s="110">
        <f t="shared" si="3144"/>
        <v>0</v>
      </c>
      <c r="BO117" s="440"/>
      <c r="BP117" s="440"/>
      <c r="BQ117" s="440"/>
      <c r="BR117" s="440"/>
      <c r="BS117" s="440"/>
      <c r="BT117" s="440"/>
      <c r="BU117" s="111">
        <f t="shared" si="3145"/>
        <v>0</v>
      </c>
      <c r="BV117" s="440"/>
      <c r="BW117" s="440"/>
      <c r="BY117" s="440"/>
      <c r="BZ117" s="440"/>
      <c r="CA117" s="440"/>
      <c r="CB117" s="440"/>
      <c r="CC117" s="110">
        <f t="shared" si="3146"/>
        <v>0</v>
      </c>
      <c r="CD117" s="440"/>
      <c r="CE117" s="440"/>
      <c r="CF117" s="440"/>
      <c r="CG117" s="440"/>
      <c r="CH117" s="440"/>
      <c r="CI117" s="440"/>
      <c r="CJ117" s="111">
        <f t="shared" si="3147"/>
        <v>0</v>
      </c>
      <c r="CK117" s="440"/>
      <c r="CL117" s="440"/>
      <c r="CN117" s="440"/>
      <c r="CO117" s="440"/>
      <c r="CP117" s="440"/>
      <c r="CQ117" s="440"/>
      <c r="CR117" s="110">
        <f t="shared" si="3148"/>
        <v>0</v>
      </c>
      <c r="CS117" s="440"/>
      <c r="CT117" s="440"/>
      <c r="CU117" s="440"/>
      <c r="CV117" s="440"/>
      <c r="CW117" s="440"/>
      <c r="CX117" s="440"/>
      <c r="CY117" s="111">
        <f t="shared" si="3149"/>
        <v>0</v>
      </c>
      <c r="CZ117" s="440"/>
      <c r="DA117" s="440"/>
      <c r="DC117" s="440"/>
      <c r="DD117" s="440"/>
      <c r="DE117" s="440"/>
      <c r="DF117" s="440"/>
      <c r="DG117" s="110">
        <f t="shared" si="3150"/>
        <v>0</v>
      </c>
      <c r="DH117" s="440"/>
      <c r="DI117" s="440"/>
      <c r="DJ117" s="440"/>
      <c r="DK117" s="440"/>
      <c r="DL117" s="440"/>
      <c r="DM117" s="440"/>
      <c r="DN117" s="111">
        <f t="shared" si="3151"/>
        <v>0</v>
      </c>
      <c r="DO117" s="440"/>
      <c r="DP117" s="440"/>
      <c r="DR117" s="440"/>
      <c r="DS117" s="440"/>
      <c r="DT117" s="440"/>
      <c r="DU117" s="440"/>
      <c r="DV117" s="110">
        <f t="shared" si="3152"/>
        <v>0</v>
      </c>
      <c r="DW117" s="440"/>
      <c r="DX117" s="440"/>
      <c r="DY117" s="440"/>
      <c r="DZ117" s="440"/>
      <c r="EA117" s="440"/>
      <c r="EB117" s="440"/>
      <c r="EC117" s="111">
        <f t="shared" si="3153"/>
        <v>0</v>
      </c>
      <c r="ED117" s="440"/>
      <c r="EE117" s="440"/>
      <c r="EG117" s="440"/>
      <c r="EH117" s="440"/>
      <c r="EI117" s="440"/>
      <c r="EJ117" s="440"/>
      <c r="EK117" s="110">
        <f t="shared" si="3154"/>
        <v>0</v>
      </c>
      <c r="EL117" s="440"/>
      <c r="EM117" s="440"/>
      <c r="EN117" s="440"/>
      <c r="EO117" s="440"/>
      <c r="EP117" s="440"/>
      <c r="EQ117" s="440"/>
      <c r="ER117" s="111">
        <f t="shared" si="3155"/>
        <v>0</v>
      </c>
      <c r="ES117" s="440"/>
      <c r="ET117" s="440"/>
      <c r="EV117" s="440"/>
      <c r="EW117" s="440"/>
      <c r="EX117" s="440"/>
      <c r="EY117" s="440"/>
      <c r="EZ117" s="110">
        <f t="shared" si="3156"/>
        <v>0</v>
      </c>
      <c r="FA117" s="440"/>
      <c r="FB117" s="440"/>
      <c r="FC117" s="440"/>
      <c r="FD117" s="440"/>
      <c r="FE117" s="440"/>
      <c r="FF117" s="440"/>
      <c r="FG117" s="111">
        <f t="shared" si="3157"/>
        <v>0</v>
      </c>
      <c r="FH117" s="440"/>
      <c r="FI117" s="440"/>
      <c r="FK117" s="440"/>
      <c r="FL117" s="440"/>
      <c r="FM117" s="440"/>
      <c r="FN117" s="440"/>
      <c r="FO117" s="110">
        <f t="shared" si="3158"/>
        <v>0</v>
      </c>
      <c r="FP117" s="440"/>
      <c r="FQ117" s="440"/>
      <c r="FR117" s="440"/>
      <c r="FS117" s="440"/>
      <c r="FT117" s="440"/>
      <c r="FU117" s="440"/>
      <c r="FV117" s="111">
        <f t="shared" si="3159"/>
        <v>0</v>
      </c>
      <c r="FW117" s="440"/>
      <c r="FX117" s="440"/>
      <c r="FZ117" s="440"/>
      <c r="GA117" s="440"/>
      <c r="GB117" s="440"/>
      <c r="GC117" s="440"/>
      <c r="GD117" s="110">
        <f t="shared" si="3160"/>
        <v>0</v>
      </c>
      <c r="GE117" s="440"/>
      <c r="GF117" s="440"/>
      <c r="GG117" s="440"/>
      <c r="GH117" s="440"/>
      <c r="GI117" s="440"/>
      <c r="GJ117" s="440"/>
      <c r="GK117" s="111">
        <f t="shared" si="3161"/>
        <v>0</v>
      </c>
      <c r="GL117" s="440"/>
      <c r="GM117" s="440"/>
      <c r="GO117" s="440"/>
      <c r="GP117" s="440"/>
      <c r="GQ117" s="440"/>
      <c r="GR117" s="440"/>
      <c r="GS117" s="110">
        <f t="shared" si="3162"/>
        <v>0</v>
      </c>
      <c r="GT117" s="440"/>
      <c r="GU117" s="440"/>
      <c r="GV117" s="440"/>
      <c r="GW117" s="440"/>
      <c r="GX117" s="440"/>
      <c r="GY117" s="440"/>
      <c r="GZ117" s="111">
        <f t="shared" si="3163"/>
        <v>0</v>
      </c>
      <c r="HA117" s="440"/>
      <c r="HB117" s="440"/>
      <c r="HD117" s="440"/>
      <c r="HE117" s="440"/>
      <c r="HF117" s="440"/>
      <c r="HG117" s="440"/>
      <c r="HH117" s="110">
        <f t="shared" si="3164"/>
        <v>0</v>
      </c>
      <c r="HI117" s="440"/>
      <c r="HJ117" s="440"/>
      <c r="HK117" s="440"/>
      <c r="HL117" s="440"/>
      <c r="HM117" s="440"/>
      <c r="HN117" s="440"/>
      <c r="HO117" s="111">
        <f t="shared" si="3165"/>
        <v>0</v>
      </c>
      <c r="HP117" s="440"/>
      <c r="HQ117" s="440"/>
      <c r="HS117" s="440"/>
      <c r="HT117" s="440"/>
      <c r="HU117" s="440"/>
      <c r="HV117" s="440"/>
      <c r="HW117" s="110">
        <f t="shared" si="3166"/>
        <v>0</v>
      </c>
      <c r="HX117" s="440"/>
      <c r="HY117" s="440"/>
      <c r="HZ117" s="440"/>
      <c r="IA117" s="440"/>
      <c r="IB117" s="440"/>
      <c r="IC117" s="440"/>
      <c r="ID117" s="111">
        <f t="shared" si="3167"/>
        <v>0</v>
      </c>
      <c r="IE117" s="440"/>
      <c r="IF117" s="440"/>
      <c r="IH117" s="440"/>
      <c r="II117" s="440"/>
      <c r="IJ117" s="440"/>
      <c r="IK117" s="440"/>
      <c r="IL117" s="110">
        <f t="shared" si="3168"/>
        <v>0</v>
      </c>
      <c r="IM117" s="440"/>
      <c r="IN117" s="440"/>
      <c r="IO117" s="440"/>
      <c r="IP117" s="440"/>
      <c r="IQ117" s="440"/>
      <c r="IR117" s="440"/>
      <c r="IS117" s="111">
        <f t="shared" si="3169"/>
        <v>0</v>
      </c>
      <c r="IT117" s="440"/>
      <c r="IU117" s="440"/>
      <c r="IW117" s="440"/>
      <c r="IX117" s="440"/>
      <c r="IY117" s="440"/>
      <c r="IZ117" s="440"/>
      <c r="JA117" s="110">
        <f t="shared" si="3170"/>
        <v>0</v>
      </c>
      <c r="JB117" s="440"/>
      <c r="JC117" s="440"/>
      <c r="JD117" s="440"/>
      <c r="JE117" s="440"/>
      <c r="JF117" s="440"/>
      <c r="JG117" s="440"/>
      <c r="JH117" s="111">
        <f t="shared" si="3171"/>
        <v>0</v>
      </c>
      <c r="JI117" s="440"/>
      <c r="JJ117" s="440"/>
      <c r="JL117" s="440"/>
      <c r="JM117" s="440"/>
      <c r="JN117" s="440"/>
      <c r="JO117" s="440"/>
      <c r="JP117" s="110">
        <f t="shared" si="3172"/>
        <v>0</v>
      </c>
      <c r="JQ117" s="440"/>
      <c r="JR117" s="440"/>
      <c r="JS117" s="440"/>
      <c r="JT117" s="440"/>
      <c r="JU117" s="440"/>
      <c r="JV117" s="440"/>
      <c r="JW117" s="111">
        <f t="shared" si="3173"/>
        <v>0</v>
      </c>
      <c r="JX117" s="440"/>
      <c r="JY117" s="440"/>
      <c r="KA117" s="440"/>
      <c r="KB117" s="440"/>
      <c r="KC117" s="440"/>
      <c r="KD117" s="440"/>
      <c r="KE117" s="110">
        <f t="shared" si="3174"/>
        <v>0</v>
      </c>
      <c r="KF117" s="440"/>
      <c r="KG117" s="440"/>
      <c r="KH117" s="440"/>
      <c r="KI117" s="440"/>
      <c r="KJ117" s="440"/>
      <c r="KK117" s="440"/>
      <c r="KL117" s="111">
        <f t="shared" si="3175"/>
        <v>0</v>
      </c>
      <c r="KM117" s="440"/>
      <c r="KN117" s="440"/>
      <c r="KP117" s="440"/>
      <c r="KQ117" s="440"/>
      <c r="KR117" s="440"/>
      <c r="KS117" s="440"/>
      <c r="KT117" s="110">
        <f t="shared" si="3176"/>
        <v>0</v>
      </c>
      <c r="KU117" s="440"/>
      <c r="KV117" s="440"/>
      <c r="KW117" s="440"/>
      <c r="KX117" s="440"/>
      <c r="KY117" s="440"/>
      <c r="KZ117" s="440"/>
      <c r="LA117" s="111">
        <f t="shared" si="3177"/>
        <v>0</v>
      </c>
      <c r="LB117" s="440"/>
      <c r="LC117" s="440"/>
      <c r="LE117" s="440"/>
      <c r="LF117" s="440"/>
      <c r="LG117" s="440"/>
      <c r="LH117" s="440"/>
      <c r="LI117" s="110">
        <f t="shared" si="3178"/>
        <v>0</v>
      </c>
      <c r="LJ117" s="440"/>
      <c r="LK117" s="440"/>
      <c r="LL117" s="440"/>
      <c r="LM117" s="440"/>
      <c r="LN117" s="440"/>
      <c r="LO117" s="440"/>
      <c r="LP117" s="111">
        <f t="shared" si="3179"/>
        <v>0</v>
      </c>
      <c r="LQ117" s="440"/>
      <c r="LR117" s="440"/>
      <c r="LT117" s="440"/>
      <c r="LU117" s="440"/>
      <c r="LV117" s="440"/>
      <c r="LW117" s="440"/>
      <c r="LX117" s="110">
        <f t="shared" si="3180"/>
        <v>0</v>
      </c>
      <c r="LY117" s="440"/>
      <c r="LZ117" s="440"/>
      <c r="MA117" s="440"/>
      <c r="MB117" s="440"/>
      <c r="MC117" s="440"/>
      <c r="MD117" s="440"/>
      <c r="ME117" s="111">
        <f t="shared" si="3181"/>
        <v>0</v>
      </c>
      <c r="MF117" s="440"/>
      <c r="MG117" s="440"/>
      <c r="MI117" s="440"/>
      <c r="MJ117" s="440"/>
      <c r="MK117" s="440"/>
      <c r="ML117" s="440"/>
      <c r="MM117" s="110">
        <f t="shared" si="3182"/>
        <v>0</v>
      </c>
      <c r="MN117" s="440"/>
      <c r="MO117" s="440"/>
      <c r="MP117" s="440"/>
      <c r="MQ117" s="440"/>
      <c r="MR117" s="440"/>
      <c r="MS117" s="440"/>
      <c r="MT117" s="111">
        <f t="shared" si="3183"/>
        <v>0</v>
      </c>
      <c r="MU117" s="440"/>
      <c r="MV117" s="440"/>
      <c r="MX117" s="440"/>
      <c r="MY117" s="440"/>
      <c r="MZ117" s="440"/>
      <c r="NA117" s="440"/>
      <c r="NB117" s="110">
        <f t="shared" si="3184"/>
        <v>0</v>
      </c>
      <c r="NC117" s="440"/>
      <c r="ND117" s="440"/>
      <c r="NE117" s="440"/>
      <c r="NF117" s="440"/>
      <c r="NG117" s="440"/>
      <c r="NH117" s="440"/>
      <c r="NI117" s="111">
        <f t="shared" si="3185"/>
        <v>0</v>
      </c>
      <c r="NJ117" s="440"/>
      <c r="NK117" s="440"/>
      <c r="NM117" s="440"/>
      <c r="NN117" s="440"/>
      <c r="NO117" s="440"/>
      <c r="NP117" s="440"/>
      <c r="NQ117" s="110">
        <f t="shared" si="3186"/>
        <v>0</v>
      </c>
      <c r="NR117" s="440"/>
      <c r="NS117" s="440"/>
      <c r="NT117" s="440"/>
      <c r="NU117" s="440"/>
      <c r="NV117" s="440"/>
      <c r="NW117" s="440"/>
      <c r="NX117" s="111">
        <f t="shared" si="3187"/>
        <v>0</v>
      </c>
      <c r="NY117" s="440"/>
      <c r="NZ117" s="440"/>
      <c r="OB117" s="440"/>
      <c r="OC117" s="440"/>
      <c r="OD117" s="440"/>
      <c r="OE117" s="440"/>
      <c r="OF117" s="110">
        <f t="shared" si="3188"/>
        <v>0</v>
      </c>
      <c r="OG117" s="440"/>
      <c r="OH117" s="440"/>
      <c r="OI117" s="440"/>
      <c r="OJ117" s="440"/>
      <c r="OK117" s="440"/>
      <c r="OL117" s="440"/>
      <c r="OM117" s="111">
        <f t="shared" si="3189"/>
        <v>0</v>
      </c>
      <c r="ON117" s="440"/>
      <c r="OO117" s="440"/>
      <c r="OQ117" s="440"/>
      <c r="OR117" s="440"/>
      <c r="OS117" s="440"/>
      <c r="OT117" s="440"/>
      <c r="OU117" s="110">
        <f t="shared" si="3190"/>
        <v>0</v>
      </c>
      <c r="OV117" s="440"/>
      <c r="OW117" s="440"/>
      <c r="OX117" s="440"/>
      <c r="OY117" s="440"/>
      <c r="OZ117" s="440"/>
      <c r="PA117" s="440"/>
      <c r="PB117" s="111">
        <f t="shared" si="3191"/>
        <v>0</v>
      </c>
      <c r="PC117" s="440"/>
      <c r="PD117" s="440"/>
      <c r="PF117" s="440"/>
      <c r="PG117" s="440"/>
      <c r="PH117" s="440"/>
      <c r="PI117" s="440"/>
      <c r="PJ117" s="110">
        <f t="shared" si="3192"/>
        <v>0</v>
      </c>
      <c r="PK117" s="440"/>
      <c r="PL117" s="440"/>
      <c r="PM117" s="440"/>
      <c r="PN117" s="440"/>
      <c r="PO117" s="440"/>
      <c r="PP117" s="440"/>
      <c r="PQ117" s="111">
        <f t="shared" si="3193"/>
        <v>0</v>
      </c>
      <c r="PR117" s="440"/>
      <c r="PS117" s="440"/>
      <c r="PU117" s="440"/>
      <c r="PV117" s="440"/>
      <c r="PW117" s="440"/>
      <c r="PX117" s="440"/>
      <c r="PY117" s="110">
        <f t="shared" si="3194"/>
        <v>0</v>
      </c>
      <c r="PZ117" s="440"/>
      <c r="QA117" s="440"/>
      <c r="QB117" s="440"/>
      <c r="QC117" s="440"/>
      <c r="QD117" s="440"/>
      <c r="QE117" s="440"/>
      <c r="QF117" s="111">
        <f t="shared" si="3195"/>
        <v>0</v>
      </c>
      <c r="QG117" s="440"/>
      <c r="QH117" s="440"/>
      <c r="QJ117" s="440"/>
      <c r="QK117" s="440"/>
      <c r="QL117" s="440"/>
      <c r="QM117" s="440"/>
      <c r="QN117" s="110">
        <f t="shared" si="3196"/>
        <v>0</v>
      </c>
      <c r="QO117" s="440"/>
      <c r="QP117" s="440"/>
      <c r="QQ117" s="440"/>
      <c r="QR117" s="440"/>
      <c r="QS117" s="440"/>
      <c r="QT117" s="440"/>
      <c r="QU117" s="111">
        <f t="shared" si="3197"/>
        <v>0</v>
      </c>
      <c r="QV117" s="440"/>
      <c r="QW117" s="440"/>
      <c r="QY117" s="440"/>
      <c r="QZ117" s="440"/>
      <c r="RA117" s="440"/>
      <c r="RB117" s="440"/>
      <c r="RC117" s="110">
        <f t="shared" si="3198"/>
        <v>0</v>
      </c>
      <c r="RD117" s="440"/>
      <c r="RE117" s="440"/>
      <c r="RF117" s="440"/>
      <c r="RG117" s="440"/>
      <c r="RH117" s="440"/>
      <c r="RI117" s="440"/>
      <c r="RJ117" s="111">
        <f t="shared" si="3199"/>
        <v>0</v>
      </c>
      <c r="RK117" s="440"/>
      <c r="RL117" s="440"/>
      <c r="RN117" s="440"/>
      <c r="RO117" s="440"/>
      <c r="RP117" s="440"/>
      <c r="RQ117" s="440"/>
      <c r="RR117" s="110">
        <f t="shared" si="3200"/>
        <v>0</v>
      </c>
      <c r="RS117" s="440"/>
      <c r="RT117" s="440"/>
      <c r="RU117" s="440"/>
      <c r="RV117" s="440"/>
      <c r="RW117" s="440"/>
      <c r="RX117" s="440"/>
      <c r="RY117" s="111">
        <f t="shared" si="3201"/>
        <v>0</v>
      </c>
      <c r="RZ117" s="440"/>
      <c r="SA117" s="440"/>
      <c r="SC117" s="440"/>
      <c r="SD117" s="440"/>
      <c r="SE117" s="440"/>
      <c r="SF117" s="440"/>
      <c r="SG117" s="110">
        <f t="shared" si="3202"/>
        <v>0</v>
      </c>
      <c r="SH117" s="440"/>
      <c r="SI117" s="440"/>
      <c r="SJ117" s="440"/>
      <c r="SK117" s="440"/>
      <c r="SL117" s="440"/>
      <c r="SM117" s="440"/>
      <c r="SN117" s="111">
        <f t="shared" si="3203"/>
        <v>0</v>
      </c>
      <c r="SO117" s="440"/>
      <c r="SP117" s="440"/>
      <c r="SR117" s="440"/>
      <c r="SS117" s="440"/>
      <c r="ST117" s="440"/>
      <c r="SU117" s="440"/>
      <c r="SV117" s="110">
        <f t="shared" si="3204"/>
        <v>0</v>
      </c>
      <c r="SW117" s="440"/>
      <c r="SX117" s="440"/>
      <c r="SY117" s="440"/>
      <c r="SZ117" s="440"/>
      <c r="TA117" s="440"/>
      <c r="TB117" s="440"/>
      <c r="TC117" s="111">
        <f t="shared" si="3205"/>
        <v>0</v>
      </c>
      <c r="TD117" s="440"/>
      <c r="TE117" s="440"/>
      <c r="TG117" s="440"/>
      <c r="TH117" s="440"/>
      <c r="TI117" s="440"/>
      <c r="TJ117" s="440"/>
      <c r="TK117" s="110">
        <f t="shared" si="3206"/>
        <v>0</v>
      </c>
      <c r="TL117" s="440"/>
      <c r="TM117" s="440"/>
      <c r="TN117" s="440"/>
      <c r="TO117" s="440"/>
      <c r="TP117" s="440"/>
      <c r="TQ117" s="440"/>
      <c r="TR117" s="111">
        <f t="shared" si="3207"/>
        <v>0</v>
      </c>
      <c r="TS117" s="440"/>
      <c r="TT117" s="440"/>
      <c r="TV117" s="440"/>
      <c r="TW117" s="440"/>
      <c r="TX117" s="440"/>
      <c r="TY117" s="440"/>
      <c r="TZ117" s="110">
        <f t="shared" si="3208"/>
        <v>0</v>
      </c>
      <c r="UA117" s="440"/>
      <c r="UB117" s="440"/>
      <c r="UC117" s="440"/>
      <c r="UD117" s="440"/>
      <c r="UE117" s="440"/>
      <c r="UF117" s="440"/>
      <c r="UG117" s="111">
        <f t="shared" si="3209"/>
        <v>0</v>
      </c>
      <c r="UH117" s="440"/>
      <c r="UI117" s="440"/>
      <c r="UK117" s="440"/>
      <c r="UL117" s="440"/>
      <c r="UM117" s="440"/>
      <c r="UN117" s="440"/>
      <c r="UO117" s="110">
        <f t="shared" si="3210"/>
        <v>0</v>
      </c>
      <c r="UP117" s="440"/>
      <c r="UQ117" s="440"/>
      <c r="UR117" s="440"/>
      <c r="US117" s="440"/>
      <c r="UT117" s="440"/>
      <c r="UU117" s="440"/>
      <c r="UV117" s="111">
        <f t="shared" si="3211"/>
        <v>0</v>
      </c>
      <c r="UW117" s="440"/>
      <c r="UX117" s="440"/>
      <c r="UZ117" s="440"/>
      <c r="VA117" s="440"/>
      <c r="VB117" s="440"/>
      <c r="VC117" s="440"/>
      <c r="VD117" s="110">
        <f t="shared" si="3212"/>
        <v>0</v>
      </c>
      <c r="VE117" s="440"/>
      <c r="VF117" s="440"/>
      <c r="VG117" s="440"/>
      <c r="VH117" s="440"/>
      <c r="VI117" s="440"/>
      <c r="VJ117" s="440"/>
      <c r="VK117" s="111">
        <f t="shared" si="3213"/>
        <v>0</v>
      </c>
      <c r="VL117" s="440"/>
      <c r="VM117" s="440"/>
      <c r="VO117" s="440"/>
      <c r="VP117" s="440"/>
      <c r="VQ117" s="440"/>
      <c r="VR117" s="440"/>
      <c r="VS117" s="110">
        <f t="shared" si="3214"/>
        <v>0</v>
      </c>
      <c r="VT117" s="440"/>
      <c r="VU117" s="440"/>
      <c r="VV117" s="440"/>
      <c r="VW117" s="440"/>
      <c r="VX117" s="440"/>
      <c r="VY117" s="440"/>
      <c r="VZ117" s="111">
        <f t="shared" si="3215"/>
        <v>0</v>
      </c>
      <c r="WA117" s="440"/>
      <c r="WB117" s="440"/>
      <c r="WD117" s="440"/>
      <c r="WE117" s="440"/>
      <c r="WF117" s="440"/>
      <c r="WG117" s="440"/>
      <c r="WH117" s="110">
        <f t="shared" si="3216"/>
        <v>0</v>
      </c>
      <c r="WI117" s="440"/>
      <c r="WJ117" s="440"/>
      <c r="WK117" s="440"/>
      <c r="WL117" s="440"/>
      <c r="WM117" s="440"/>
      <c r="WN117" s="440"/>
      <c r="WO117" s="111">
        <f t="shared" si="3217"/>
        <v>0</v>
      </c>
      <c r="WP117" s="440"/>
      <c r="WQ117" s="440"/>
      <c r="WS117" s="440"/>
      <c r="WT117" s="440"/>
      <c r="WU117" s="440"/>
      <c r="WV117" s="440"/>
      <c r="WW117" s="110">
        <f t="shared" si="3218"/>
        <v>0</v>
      </c>
      <c r="WX117" s="440"/>
      <c r="WY117" s="440"/>
      <c r="WZ117" s="440"/>
      <c r="XA117" s="440"/>
      <c r="XB117" s="440"/>
      <c r="XC117" s="440"/>
      <c r="XD117" s="111">
        <f t="shared" si="3219"/>
        <v>0</v>
      </c>
      <c r="XE117" s="440"/>
      <c r="XF117" s="440"/>
      <c r="XH117" s="440"/>
      <c r="XI117" s="440"/>
      <c r="XJ117" s="440"/>
      <c r="XK117" s="440"/>
      <c r="XL117" s="110">
        <f t="shared" si="3220"/>
        <v>0</v>
      </c>
      <c r="XM117" s="440"/>
      <c r="XN117" s="440"/>
      <c r="XO117" s="440"/>
      <c r="XP117" s="440"/>
      <c r="XQ117" s="440"/>
      <c r="XR117" s="440"/>
      <c r="XS117" s="111">
        <f t="shared" si="3221"/>
        <v>0</v>
      </c>
      <c r="XT117" s="440"/>
      <c r="XU117" s="440"/>
      <c r="XW117" s="440"/>
      <c r="XX117" s="440"/>
      <c r="XY117" s="440"/>
      <c r="XZ117" s="440"/>
      <c r="YA117" s="110">
        <f t="shared" si="3222"/>
        <v>0</v>
      </c>
      <c r="YB117" s="440"/>
      <c r="YC117" s="440"/>
      <c r="YD117" s="440"/>
      <c r="YE117" s="440"/>
      <c r="YF117" s="440"/>
      <c r="YG117" s="440"/>
      <c r="YH117" s="111">
        <f t="shared" si="3223"/>
        <v>0</v>
      </c>
      <c r="YI117" s="440"/>
      <c r="YJ117" s="440"/>
      <c r="YL117" s="440"/>
      <c r="YM117" s="440"/>
      <c r="YN117" s="440"/>
      <c r="YO117" s="440"/>
      <c r="YP117" s="110">
        <f t="shared" si="3224"/>
        <v>0</v>
      </c>
      <c r="YQ117" s="440"/>
      <c r="YR117" s="440"/>
      <c r="YS117" s="440"/>
      <c r="YT117" s="440"/>
      <c r="YU117" s="440"/>
      <c r="YV117" s="440"/>
      <c r="YW117" s="111">
        <f t="shared" si="3225"/>
        <v>0</v>
      </c>
      <c r="YX117" s="440"/>
      <c r="YY117" s="440"/>
      <c r="ZA117" s="440"/>
      <c r="ZB117" s="440"/>
      <c r="ZC117" s="440"/>
      <c r="ZD117" s="440"/>
      <c r="ZE117" s="110">
        <f t="shared" si="3226"/>
        <v>0</v>
      </c>
      <c r="ZF117" s="440"/>
      <c r="ZG117" s="440"/>
      <c r="ZH117" s="440"/>
      <c r="ZI117" s="440"/>
      <c r="ZJ117" s="440"/>
      <c r="ZK117" s="440"/>
      <c r="ZL117" s="111">
        <f t="shared" si="3227"/>
        <v>0</v>
      </c>
      <c r="ZM117" s="440"/>
      <c r="ZN117" s="440"/>
      <c r="ZP117" s="440"/>
      <c r="ZQ117" s="440"/>
      <c r="ZR117" s="440"/>
      <c r="ZS117" s="440"/>
      <c r="ZT117" s="110">
        <f t="shared" si="3228"/>
        <v>0</v>
      </c>
      <c r="ZU117" s="440"/>
      <c r="ZV117" s="440"/>
      <c r="ZW117" s="440"/>
      <c r="ZX117" s="440"/>
      <c r="ZY117" s="440"/>
      <c r="ZZ117" s="440"/>
      <c r="AAA117" s="111">
        <f t="shared" si="3229"/>
        <v>0</v>
      </c>
      <c r="AAB117" s="440"/>
      <c r="AAC117" s="440"/>
      <c r="AAE117" s="440"/>
      <c r="AAF117" s="440"/>
      <c r="AAG117" s="440"/>
      <c r="AAH117" s="440"/>
      <c r="AAI117" s="110">
        <f t="shared" si="3230"/>
        <v>0</v>
      </c>
      <c r="AAJ117" s="440"/>
      <c r="AAK117" s="440"/>
      <c r="AAL117" s="440"/>
      <c r="AAM117" s="440"/>
      <c r="AAN117" s="440"/>
      <c r="AAO117" s="440"/>
      <c r="AAP117" s="111">
        <f t="shared" si="3231"/>
        <v>0</v>
      </c>
      <c r="AAQ117" s="440"/>
      <c r="AAR117" s="440"/>
      <c r="AAT117" s="440"/>
      <c r="AAU117" s="440"/>
      <c r="AAV117" s="440"/>
      <c r="AAW117" s="440"/>
      <c r="AAX117" s="110">
        <f t="shared" si="3232"/>
        <v>0</v>
      </c>
      <c r="AAY117" s="440"/>
      <c r="AAZ117" s="440"/>
      <c r="ABA117" s="440"/>
      <c r="ABB117" s="440"/>
      <c r="ABC117" s="440"/>
      <c r="ABD117" s="440"/>
      <c r="ABE117" s="111">
        <f t="shared" si="3233"/>
        <v>0</v>
      </c>
      <c r="ABF117" s="440"/>
      <c r="ABG117" s="440"/>
      <c r="ABI117" s="440"/>
      <c r="ABJ117" s="440"/>
      <c r="ABK117" s="440"/>
      <c r="ABL117" s="440"/>
      <c r="ABM117" s="110">
        <f t="shared" si="3234"/>
        <v>0</v>
      </c>
      <c r="ABN117" s="440"/>
      <c r="ABO117" s="440"/>
      <c r="ABP117" s="440"/>
      <c r="ABQ117" s="440"/>
      <c r="ABR117" s="440"/>
      <c r="ABS117" s="440"/>
      <c r="ABT117" s="111">
        <f t="shared" si="3235"/>
        <v>0</v>
      </c>
      <c r="ABU117" s="440"/>
      <c r="ABV117" s="440"/>
      <c r="ABX117" s="440"/>
      <c r="ABY117" s="440"/>
      <c r="ABZ117" s="440"/>
      <c r="ACA117" s="440"/>
      <c r="ACB117" s="110">
        <f t="shared" si="3236"/>
        <v>0</v>
      </c>
      <c r="ACC117" s="440"/>
      <c r="ACD117" s="440"/>
      <c r="ACE117" s="440"/>
      <c r="ACF117" s="440"/>
      <c r="ACG117" s="440"/>
      <c r="ACH117" s="440"/>
      <c r="ACI117" s="111">
        <f t="shared" si="3237"/>
        <v>0</v>
      </c>
      <c r="ACJ117" s="440"/>
      <c r="ACK117" s="440"/>
      <c r="ACM117" s="440"/>
      <c r="ACN117" s="440"/>
      <c r="ACO117" s="440"/>
      <c r="ACP117" s="440"/>
      <c r="ACQ117" s="110">
        <f t="shared" si="3238"/>
        <v>0</v>
      </c>
      <c r="ACR117" s="440"/>
      <c r="ACS117" s="440"/>
      <c r="ACT117" s="440"/>
      <c r="ACU117" s="440"/>
      <c r="ACV117" s="440"/>
      <c r="ACW117" s="440"/>
      <c r="ACX117" s="111">
        <f t="shared" si="3239"/>
        <v>0</v>
      </c>
      <c r="ACY117" s="440"/>
      <c r="ACZ117" s="440"/>
      <c r="ADB117" s="440"/>
      <c r="ADC117" s="440"/>
      <c r="ADD117" s="440"/>
      <c r="ADE117" s="440"/>
      <c r="ADF117" s="110">
        <f t="shared" si="3240"/>
        <v>0</v>
      </c>
      <c r="ADG117" s="440"/>
      <c r="ADH117" s="440"/>
      <c r="ADI117" s="440"/>
      <c r="ADJ117" s="440"/>
      <c r="ADK117" s="440"/>
      <c r="ADL117" s="440"/>
      <c r="ADM117" s="111">
        <f t="shared" si="3241"/>
        <v>0</v>
      </c>
      <c r="ADN117" s="440"/>
      <c r="ADO117" s="440"/>
      <c r="ADQ117" s="440"/>
      <c r="ADR117" s="440"/>
      <c r="ADS117" s="440"/>
      <c r="ADT117" s="440"/>
      <c r="ADU117" s="110">
        <f t="shared" si="3242"/>
        <v>0</v>
      </c>
      <c r="ADV117" s="440"/>
      <c r="ADW117" s="440"/>
      <c r="ADX117" s="440"/>
      <c r="ADY117" s="440"/>
      <c r="ADZ117" s="440"/>
      <c r="AEA117" s="440"/>
      <c r="AEB117" s="111">
        <f t="shared" si="3243"/>
        <v>0</v>
      </c>
      <c r="AEC117" s="440"/>
      <c r="AED117" s="440"/>
      <c r="AEF117" s="440"/>
      <c r="AEG117" s="440"/>
      <c r="AEH117" s="440"/>
      <c r="AEI117" s="440"/>
      <c r="AEJ117" s="110">
        <f t="shared" si="3244"/>
        <v>0</v>
      </c>
      <c r="AEK117" s="440"/>
      <c r="AEL117" s="440"/>
      <c r="AEM117" s="440"/>
      <c r="AEN117" s="440"/>
      <c r="AEO117" s="440"/>
      <c r="AEP117" s="440"/>
      <c r="AEQ117" s="111">
        <f t="shared" si="3245"/>
        <v>0</v>
      </c>
      <c r="AER117" s="440"/>
      <c r="AES117" s="440"/>
      <c r="AEU117" s="440"/>
      <c r="AEV117" s="440"/>
      <c r="AEW117" s="440"/>
      <c r="AEX117" s="440"/>
      <c r="AEY117" s="110">
        <f t="shared" si="3246"/>
        <v>0</v>
      </c>
      <c r="AEZ117" s="440"/>
      <c r="AFA117" s="440"/>
      <c r="AFB117" s="440"/>
      <c r="AFC117" s="440"/>
      <c r="AFD117" s="440"/>
      <c r="AFE117" s="440"/>
      <c r="AFF117" s="111">
        <f t="shared" si="3247"/>
        <v>0</v>
      </c>
      <c r="AFG117" s="440"/>
      <c r="AFH117" s="440"/>
      <c r="AFJ117" s="440"/>
      <c r="AFK117" s="440"/>
      <c r="AFL117" s="440"/>
      <c r="AFM117" s="440"/>
      <c r="AFN117" s="110">
        <f t="shared" si="3248"/>
        <v>0</v>
      </c>
      <c r="AFO117" s="440"/>
      <c r="AFP117" s="440"/>
      <c r="AFQ117" s="440"/>
      <c r="AFR117" s="440"/>
      <c r="AFS117" s="440"/>
      <c r="AFT117" s="440"/>
      <c r="AFU117" s="111">
        <f t="shared" si="3249"/>
        <v>0</v>
      </c>
      <c r="AFV117" s="440"/>
      <c r="AFW117" s="440"/>
      <c r="AFY117" s="440"/>
      <c r="AFZ117" s="440"/>
      <c r="AGA117" s="440"/>
      <c r="AGB117" s="440"/>
      <c r="AGC117" s="110">
        <f t="shared" si="3250"/>
        <v>0</v>
      </c>
      <c r="AGD117" s="440"/>
      <c r="AGE117" s="440"/>
      <c r="AGF117" s="440"/>
      <c r="AGG117" s="440"/>
      <c r="AGH117" s="440"/>
      <c r="AGI117" s="440"/>
      <c r="AGJ117" s="111">
        <f t="shared" si="3251"/>
        <v>0</v>
      </c>
      <c r="AGK117" s="440"/>
      <c r="AGL117" s="440"/>
      <c r="AGN117" s="440"/>
      <c r="AGO117" s="440"/>
      <c r="AGP117" s="440"/>
      <c r="AGQ117" s="440"/>
      <c r="AGR117" s="110">
        <f t="shared" si="3252"/>
        <v>0</v>
      </c>
      <c r="AGS117" s="440"/>
      <c r="AGT117" s="440"/>
      <c r="AGU117" s="440"/>
      <c r="AGV117" s="440"/>
      <c r="AGW117" s="440"/>
      <c r="AGX117" s="440"/>
      <c r="AGY117" s="111">
        <f t="shared" si="3253"/>
        <v>0</v>
      </c>
      <c r="AGZ117" s="440"/>
      <c r="AHA117" s="440"/>
      <c r="AHC117" s="440"/>
      <c r="AHD117" s="440"/>
      <c r="AHE117" s="440"/>
      <c r="AHF117" s="440"/>
      <c r="AHG117" s="110">
        <f t="shared" si="3254"/>
        <v>0</v>
      </c>
      <c r="AHH117" s="440"/>
      <c r="AHI117" s="440"/>
      <c r="AHJ117" s="440"/>
      <c r="AHK117" s="440"/>
      <c r="AHL117" s="440"/>
      <c r="AHM117" s="440"/>
      <c r="AHN117" s="111">
        <f t="shared" si="3255"/>
        <v>0</v>
      </c>
      <c r="AHO117" s="440"/>
      <c r="AHP117" s="440"/>
      <c r="AHR117" s="440"/>
      <c r="AHS117" s="440"/>
      <c r="AHT117" s="440"/>
      <c r="AHU117" s="440"/>
      <c r="AHV117" s="110">
        <f t="shared" si="3256"/>
        <v>0</v>
      </c>
      <c r="AHW117" s="440"/>
      <c r="AHX117" s="440"/>
      <c r="AHY117" s="440"/>
      <c r="AHZ117" s="440"/>
      <c r="AIA117" s="440"/>
      <c r="AIB117" s="440"/>
      <c r="AIC117" s="111">
        <f t="shared" si="3257"/>
        <v>0</v>
      </c>
      <c r="AID117" s="440"/>
      <c r="AIE117" s="440"/>
    </row>
    <row r="118" spans="1:915" x14ac:dyDescent="0.3">
      <c r="A118" s="28"/>
      <c r="B118" s="35" t="s">
        <v>151</v>
      </c>
      <c r="C118" s="37"/>
      <c r="D118" s="37"/>
      <c r="E118" s="37"/>
      <c r="F118" s="37"/>
      <c r="G118" s="38"/>
      <c r="H118" s="440"/>
      <c r="I118" s="440"/>
      <c r="J118" s="36"/>
      <c r="K118" s="37"/>
      <c r="L118" s="37"/>
      <c r="M118" s="37"/>
      <c r="N118" s="37"/>
      <c r="O118" s="37"/>
      <c r="P118" s="37"/>
      <c r="Q118" s="37"/>
      <c r="R118" s="37"/>
      <c r="S118" s="37"/>
      <c r="T118" s="37"/>
      <c r="U118" s="38"/>
      <c r="V118" s="440"/>
      <c r="W118" s="441"/>
      <c r="X118" s="36"/>
      <c r="Y118" s="37"/>
      <c r="Z118" s="37"/>
      <c r="AA118" s="37"/>
      <c r="AB118" s="37"/>
      <c r="AC118" s="37"/>
      <c r="AD118" s="38"/>
      <c r="AF118" s="37"/>
      <c r="AG118" s="37"/>
      <c r="AH118" s="37"/>
      <c r="AI118" s="37"/>
      <c r="AJ118" s="38"/>
      <c r="AK118" s="440"/>
      <c r="AL118" s="441"/>
      <c r="AM118" s="36"/>
      <c r="AN118" s="37"/>
      <c r="AO118" s="37"/>
      <c r="AP118" s="37"/>
      <c r="AQ118" s="37"/>
      <c r="AR118" s="37"/>
      <c r="AS118" s="38"/>
      <c r="AU118" s="37"/>
      <c r="AV118" s="37"/>
      <c r="AW118" s="37"/>
      <c r="AX118" s="37"/>
      <c r="AY118" s="38"/>
      <c r="AZ118" s="440"/>
      <c r="BA118" s="441"/>
      <c r="BB118" s="36"/>
      <c r="BC118" s="37"/>
      <c r="BD118" s="37"/>
      <c r="BE118" s="37"/>
      <c r="BF118" s="37"/>
      <c r="BG118" s="37"/>
      <c r="BH118" s="38"/>
      <c r="BJ118" s="37"/>
      <c r="BK118" s="37"/>
      <c r="BL118" s="37"/>
      <c r="BM118" s="37"/>
      <c r="BN118" s="38"/>
      <c r="BO118" s="440"/>
      <c r="BP118" s="441"/>
      <c r="BQ118" s="36"/>
      <c r="BR118" s="37"/>
      <c r="BS118" s="37"/>
      <c r="BT118" s="37"/>
      <c r="BU118" s="37"/>
      <c r="BV118" s="37"/>
      <c r="BW118" s="38"/>
      <c r="BY118" s="37"/>
      <c r="BZ118" s="37"/>
      <c r="CA118" s="37"/>
      <c r="CB118" s="37"/>
      <c r="CC118" s="38"/>
      <c r="CD118" s="440"/>
      <c r="CE118" s="441"/>
      <c r="CF118" s="36"/>
      <c r="CG118" s="37"/>
      <c r="CH118" s="37"/>
      <c r="CI118" s="37"/>
      <c r="CJ118" s="37"/>
      <c r="CK118" s="37"/>
      <c r="CL118" s="38"/>
      <c r="CN118" s="37"/>
      <c r="CO118" s="37"/>
      <c r="CP118" s="37"/>
      <c r="CQ118" s="37"/>
      <c r="CR118" s="38"/>
      <c r="CS118" s="440"/>
      <c r="CT118" s="441"/>
      <c r="CU118" s="36"/>
      <c r="CV118" s="37"/>
      <c r="CW118" s="37"/>
      <c r="CX118" s="37"/>
      <c r="CY118" s="37"/>
      <c r="CZ118" s="37"/>
      <c r="DA118" s="38"/>
      <c r="DC118" s="37"/>
      <c r="DD118" s="37"/>
      <c r="DE118" s="37"/>
      <c r="DF118" s="37"/>
      <c r="DG118" s="38"/>
      <c r="DH118" s="440"/>
      <c r="DI118" s="441"/>
      <c r="DJ118" s="36"/>
      <c r="DK118" s="37"/>
      <c r="DL118" s="37"/>
      <c r="DM118" s="37"/>
      <c r="DN118" s="37"/>
      <c r="DO118" s="37"/>
      <c r="DP118" s="38"/>
      <c r="DR118" s="37"/>
      <c r="DS118" s="37"/>
      <c r="DT118" s="37"/>
      <c r="DU118" s="37"/>
      <c r="DV118" s="38"/>
      <c r="DW118" s="440"/>
      <c r="DX118" s="441"/>
      <c r="DY118" s="36"/>
      <c r="DZ118" s="37"/>
      <c r="EA118" s="37"/>
      <c r="EB118" s="37"/>
      <c r="EC118" s="37"/>
      <c r="ED118" s="37"/>
      <c r="EE118" s="38"/>
      <c r="EG118" s="37"/>
      <c r="EH118" s="37"/>
      <c r="EI118" s="37"/>
      <c r="EJ118" s="37"/>
      <c r="EK118" s="38"/>
      <c r="EL118" s="440"/>
      <c r="EM118" s="441"/>
      <c r="EN118" s="36"/>
      <c r="EO118" s="37"/>
      <c r="EP118" s="37"/>
      <c r="EQ118" s="37"/>
      <c r="ER118" s="37"/>
      <c r="ES118" s="37"/>
      <c r="ET118" s="38"/>
      <c r="EV118" s="37"/>
      <c r="EW118" s="37"/>
      <c r="EX118" s="37"/>
      <c r="EY118" s="37"/>
      <c r="EZ118" s="38"/>
      <c r="FA118" s="440"/>
      <c r="FB118" s="441"/>
      <c r="FC118" s="36"/>
      <c r="FD118" s="37"/>
      <c r="FE118" s="37"/>
      <c r="FF118" s="37"/>
      <c r="FG118" s="37"/>
      <c r="FH118" s="37"/>
      <c r="FI118" s="38"/>
      <c r="FK118" s="37"/>
      <c r="FL118" s="37"/>
      <c r="FM118" s="37"/>
      <c r="FN118" s="37"/>
      <c r="FO118" s="38"/>
      <c r="FP118" s="440"/>
      <c r="FQ118" s="441"/>
      <c r="FR118" s="36"/>
      <c r="FS118" s="37"/>
      <c r="FT118" s="37"/>
      <c r="FU118" s="37"/>
      <c r="FV118" s="37"/>
      <c r="FW118" s="37"/>
      <c r="FX118" s="38"/>
      <c r="FZ118" s="37"/>
      <c r="GA118" s="37"/>
      <c r="GB118" s="37"/>
      <c r="GC118" s="37"/>
      <c r="GD118" s="38"/>
      <c r="GE118" s="440"/>
      <c r="GF118" s="441"/>
      <c r="GG118" s="36"/>
      <c r="GH118" s="37"/>
      <c r="GI118" s="37"/>
      <c r="GJ118" s="37"/>
      <c r="GK118" s="37"/>
      <c r="GL118" s="37"/>
      <c r="GM118" s="38"/>
      <c r="GO118" s="37"/>
      <c r="GP118" s="37"/>
      <c r="GQ118" s="37"/>
      <c r="GR118" s="37"/>
      <c r="GS118" s="38"/>
      <c r="GT118" s="440"/>
      <c r="GU118" s="441"/>
      <c r="GV118" s="36"/>
      <c r="GW118" s="37"/>
      <c r="GX118" s="37"/>
      <c r="GY118" s="37"/>
      <c r="GZ118" s="37"/>
      <c r="HA118" s="37"/>
      <c r="HB118" s="38"/>
      <c r="HD118" s="37"/>
      <c r="HE118" s="37"/>
      <c r="HF118" s="37"/>
      <c r="HG118" s="37"/>
      <c r="HH118" s="38"/>
      <c r="HI118" s="440"/>
      <c r="HJ118" s="441"/>
      <c r="HK118" s="36"/>
      <c r="HL118" s="37"/>
      <c r="HM118" s="37"/>
      <c r="HN118" s="37"/>
      <c r="HO118" s="37"/>
      <c r="HP118" s="37"/>
      <c r="HQ118" s="38"/>
      <c r="HS118" s="37"/>
      <c r="HT118" s="37"/>
      <c r="HU118" s="37"/>
      <c r="HV118" s="37"/>
      <c r="HW118" s="38"/>
      <c r="HX118" s="440"/>
      <c r="HY118" s="441"/>
      <c r="HZ118" s="36"/>
      <c r="IA118" s="37"/>
      <c r="IB118" s="37"/>
      <c r="IC118" s="37"/>
      <c r="ID118" s="37"/>
      <c r="IE118" s="37"/>
      <c r="IF118" s="38"/>
      <c r="IH118" s="37"/>
      <c r="II118" s="37"/>
      <c r="IJ118" s="37"/>
      <c r="IK118" s="37"/>
      <c r="IL118" s="38"/>
      <c r="IM118" s="440"/>
      <c r="IN118" s="441"/>
      <c r="IO118" s="36"/>
      <c r="IP118" s="37"/>
      <c r="IQ118" s="37"/>
      <c r="IR118" s="37"/>
      <c r="IS118" s="37"/>
      <c r="IT118" s="37"/>
      <c r="IU118" s="38"/>
      <c r="IW118" s="37"/>
      <c r="IX118" s="37"/>
      <c r="IY118" s="37"/>
      <c r="IZ118" s="37"/>
      <c r="JA118" s="38"/>
      <c r="JB118" s="440"/>
      <c r="JC118" s="441"/>
      <c r="JD118" s="36"/>
      <c r="JE118" s="37"/>
      <c r="JF118" s="37"/>
      <c r="JG118" s="37"/>
      <c r="JH118" s="37"/>
      <c r="JI118" s="37"/>
      <c r="JJ118" s="38"/>
      <c r="JL118" s="37"/>
      <c r="JM118" s="37"/>
      <c r="JN118" s="37"/>
      <c r="JO118" s="37"/>
      <c r="JP118" s="38"/>
      <c r="JQ118" s="440"/>
      <c r="JR118" s="441"/>
      <c r="JS118" s="36"/>
      <c r="JT118" s="37"/>
      <c r="JU118" s="37"/>
      <c r="JV118" s="37"/>
      <c r="JW118" s="37"/>
      <c r="JX118" s="37"/>
      <c r="JY118" s="38"/>
      <c r="KA118" s="37"/>
      <c r="KB118" s="37"/>
      <c r="KC118" s="37"/>
      <c r="KD118" s="37"/>
      <c r="KE118" s="38"/>
      <c r="KF118" s="440"/>
      <c r="KG118" s="441"/>
      <c r="KH118" s="36"/>
      <c r="KI118" s="37"/>
      <c r="KJ118" s="37"/>
      <c r="KK118" s="37"/>
      <c r="KL118" s="37"/>
      <c r="KM118" s="37"/>
      <c r="KN118" s="38"/>
      <c r="KP118" s="37"/>
      <c r="KQ118" s="37"/>
      <c r="KR118" s="37"/>
      <c r="KS118" s="37"/>
      <c r="KT118" s="38"/>
      <c r="KU118" s="440"/>
      <c r="KV118" s="441"/>
      <c r="KW118" s="36"/>
      <c r="KX118" s="37"/>
      <c r="KY118" s="37"/>
      <c r="KZ118" s="37"/>
      <c r="LA118" s="37"/>
      <c r="LB118" s="37"/>
      <c r="LC118" s="38"/>
      <c r="LE118" s="37"/>
      <c r="LF118" s="37"/>
      <c r="LG118" s="37"/>
      <c r="LH118" s="37"/>
      <c r="LI118" s="38"/>
      <c r="LJ118" s="440"/>
      <c r="LK118" s="441"/>
      <c r="LL118" s="36"/>
      <c r="LM118" s="37"/>
      <c r="LN118" s="37"/>
      <c r="LO118" s="37"/>
      <c r="LP118" s="37"/>
      <c r="LQ118" s="37"/>
      <c r="LR118" s="38"/>
      <c r="LT118" s="37"/>
      <c r="LU118" s="37"/>
      <c r="LV118" s="37"/>
      <c r="LW118" s="37"/>
      <c r="LX118" s="38"/>
      <c r="LY118" s="440"/>
      <c r="LZ118" s="441"/>
      <c r="MA118" s="36"/>
      <c r="MB118" s="37"/>
      <c r="MC118" s="37"/>
      <c r="MD118" s="37"/>
      <c r="ME118" s="37"/>
      <c r="MF118" s="37"/>
      <c r="MG118" s="38"/>
      <c r="MI118" s="37"/>
      <c r="MJ118" s="37"/>
      <c r="MK118" s="37"/>
      <c r="ML118" s="37"/>
      <c r="MM118" s="38"/>
      <c r="MN118" s="440"/>
      <c r="MO118" s="441"/>
      <c r="MP118" s="36"/>
      <c r="MQ118" s="37"/>
      <c r="MR118" s="37"/>
      <c r="MS118" s="37"/>
      <c r="MT118" s="37"/>
      <c r="MU118" s="37"/>
      <c r="MV118" s="38"/>
      <c r="MX118" s="37"/>
      <c r="MY118" s="37"/>
      <c r="MZ118" s="37"/>
      <c r="NA118" s="37"/>
      <c r="NB118" s="38"/>
      <c r="NC118" s="440"/>
      <c r="ND118" s="441"/>
      <c r="NE118" s="36"/>
      <c r="NF118" s="37"/>
      <c r="NG118" s="37"/>
      <c r="NH118" s="37"/>
      <c r="NI118" s="37"/>
      <c r="NJ118" s="37"/>
      <c r="NK118" s="38"/>
      <c r="NM118" s="37"/>
      <c r="NN118" s="37"/>
      <c r="NO118" s="37"/>
      <c r="NP118" s="37"/>
      <c r="NQ118" s="38"/>
      <c r="NR118" s="440"/>
      <c r="NS118" s="441"/>
      <c r="NT118" s="36"/>
      <c r="NU118" s="37"/>
      <c r="NV118" s="37"/>
      <c r="NW118" s="37"/>
      <c r="NX118" s="37"/>
      <c r="NY118" s="37"/>
      <c r="NZ118" s="38"/>
      <c r="OB118" s="37"/>
      <c r="OC118" s="37"/>
      <c r="OD118" s="37"/>
      <c r="OE118" s="37"/>
      <c r="OF118" s="38"/>
      <c r="OG118" s="440"/>
      <c r="OH118" s="441"/>
      <c r="OI118" s="36"/>
      <c r="OJ118" s="37"/>
      <c r="OK118" s="37"/>
      <c r="OL118" s="37"/>
      <c r="OM118" s="37"/>
      <c r="ON118" s="37"/>
      <c r="OO118" s="38"/>
      <c r="OQ118" s="37"/>
      <c r="OR118" s="37"/>
      <c r="OS118" s="37"/>
      <c r="OT118" s="37"/>
      <c r="OU118" s="38"/>
      <c r="OV118" s="440"/>
      <c r="OW118" s="441"/>
      <c r="OX118" s="36"/>
      <c r="OY118" s="37"/>
      <c r="OZ118" s="37"/>
      <c r="PA118" s="37"/>
      <c r="PB118" s="37"/>
      <c r="PC118" s="37"/>
      <c r="PD118" s="38"/>
      <c r="PF118" s="37"/>
      <c r="PG118" s="37"/>
      <c r="PH118" s="37"/>
      <c r="PI118" s="37"/>
      <c r="PJ118" s="38"/>
      <c r="PK118" s="440"/>
      <c r="PL118" s="441"/>
      <c r="PM118" s="36"/>
      <c r="PN118" s="37"/>
      <c r="PO118" s="37"/>
      <c r="PP118" s="37"/>
      <c r="PQ118" s="37"/>
      <c r="PR118" s="37"/>
      <c r="PS118" s="38"/>
      <c r="PU118" s="37"/>
      <c r="PV118" s="37"/>
      <c r="PW118" s="37"/>
      <c r="PX118" s="37"/>
      <c r="PY118" s="38"/>
      <c r="PZ118" s="440"/>
      <c r="QA118" s="441"/>
      <c r="QB118" s="36"/>
      <c r="QC118" s="37"/>
      <c r="QD118" s="37"/>
      <c r="QE118" s="37"/>
      <c r="QF118" s="37"/>
      <c r="QG118" s="37"/>
      <c r="QH118" s="38"/>
      <c r="QJ118" s="37"/>
      <c r="QK118" s="37"/>
      <c r="QL118" s="37"/>
      <c r="QM118" s="37"/>
      <c r="QN118" s="38"/>
      <c r="QO118" s="440"/>
      <c r="QP118" s="441"/>
      <c r="QQ118" s="36"/>
      <c r="QR118" s="37"/>
      <c r="QS118" s="37"/>
      <c r="QT118" s="37"/>
      <c r="QU118" s="37"/>
      <c r="QV118" s="37"/>
      <c r="QW118" s="38"/>
      <c r="QY118" s="37"/>
      <c r="QZ118" s="37"/>
      <c r="RA118" s="37"/>
      <c r="RB118" s="37"/>
      <c r="RC118" s="38"/>
      <c r="RD118" s="440"/>
      <c r="RE118" s="441"/>
      <c r="RF118" s="36"/>
      <c r="RG118" s="37"/>
      <c r="RH118" s="37"/>
      <c r="RI118" s="37"/>
      <c r="RJ118" s="37"/>
      <c r="RK118" s="37"/>
      <c r="RL118" s="38"/>
      <c r="RN118" s="37"/>
      <c r="RO118" s="37"/>
      <c r="RP118" s="37"/>
      <c r="RQ118" s="37"/>
      <c r="RR118" s="38"/>
      <c r="RS118" s="440"/>
      <c r="RT118" s="441"/>
      <c r="RU118" s="36"/>
      <c r="RV118" s="37"/>
      <c r="RW118" s="37"/>
      <c r="RX118" s="37"/>
      <c r="RY118" s="37"/>
      <c r="RZ118" s="37"/>
      <c r="SA118" s="38"/>
      <c r="SC118" s="37"/>
      <c r="SD118" s="37"/>
      <c r="SE118" s="37"/>
      <c r="SF118" s="37"/>
      <c r="SG118" s="38"/>
      <c r="SH118" s="440"/>
      <c r="SI118" s="441"/>
      <c r="SJ118" s="36"/>
      <c r="SK118" s="37"/>
      <c r="SL118" s="37"/>
      <c r="SM118" s="37"/>
      <c r="SN118" s="37"/>
      <c r="SO118" s="37"/>
      <c r="SP118" s="38"/>
      <c r="SR118" s="37"/>
      <c r="SS118" s="37"/>
      <c r="ST118" s="37"/>
      <c r="SU118" s="37"/>
      <c r="SV118" s="38"/>
      <c r="SW118" s="440"/>
      <c r="SX118" s="441"/>
      <c r="SY118" s="36"/>
      <c r="SZ118" s="37"/>
      <c r="TA118" s="37"/>
      <c r="TB118" s="37"/>
      <c r="TC118" s="37"/>
      <c r="TD118" s="37"/>
      <c r="TE118" s="38"/>
      <c r="TG118" s="37"/>
      <c r="TH118" s="37"/>
      <c r="TI118" s="37"/>
      <c r="TJ118" s="37"/>
      <c r="TK118" s="38"/>
      <c r="TL118" s="440"/>
      <c r="TM118" s="441"/>
      <c r="TN118" s="36"/>
      <c r="TO118" s="37"/>
      <c r="TP118" s="37"/>
      <c r="TQ118" s="37"/>
      <c r="TR118" s="37"/>
      <c r="TS118" s="37"/>
      <c r="TT118" s="38"/>
      <c r="TV118" s="37"/>
      <c r="TW118" s="37"/>
      <c r="TX118" s="37"/>
      <c r="TY118" s="37"/>
      <c r="TZ118" s="38"/>
      <c r="UA118" s="440"/>
      <c r="UB118" s="441"/>
      <c r="UC118" s="36"/>
      <c r="UD118" s="37"/>
      <c r="UE118" s="37"/>
      <c r="UF118" s="37"/>
      <c r="UG118" s="37"/>
      <c r="UH118" s="37"/>
      <c r="UI118" s="38"/>
      <c r="UK118" s="37"/>
      <c r="UL118" s="37"/>
      <c r="UM118" s="37"/>
      <c r="UN118" s="37"/>
      <c r="UO118" s="38"/>
      <c r="UP118" s="440"/>
      <c r="UQ118" s="441"/>
      <c r="UR118" s="36"/>
      <c r="US118" s="37"/>
      <c r="UT118" s="37"/>
      <c r="UU118" s="37"/>
      <c r="UV118" s="37"/>
      <c r="UW118" s="37"/>
      <c r="UX118" s="38"/>
      <c r="UZ118" s="37"/>
      <c r="VA118" s="37"/>
      <c r="VB118" s="37"/>
      <c r="VC118" s="37"/>
      <c r="VD118" s="38"/>
      <c r="VE118" s="440"/>
      <c r="VF118" s="441"/>
      <c r="VG118" s="36"/>
      <c r="VH118" s="37"/>
      <c r="VI118" s="37"/>
      <c r="VJ118" s="37"/>
      <c r="VK118" s="37"/>
      <c r="VL118" s="37"/>
      <c r="VM118" s="38"/>
      <c r="VO118" s="37"/>
      <c r="VP118" s="37"/>
      <c r="VQ118" s="37"/>
      <c r="VR118" s="37"/>
      <c r="VS118" s="38"/>
      <c r="VT118" s="440"/>
      <c r="VU118" s="441"/>
      <c r="VV118" s="36"/>
      <c r="VW118" s="37"/>
      <c r="VX118" s="37"/>
      <c r="VY118" s="37"/>
      <c r="VZ118" s="37"/>
      <c r="WA118" s="37"/>
      <c r="WB118" s="38"/>
      <c r="WD118" s="37"/>
      <c r="WE118" s="37"/>
      <c r="WF118" s="37"/>
      <c r="WG118" s="37"/>
      <c r="WH118" s="38"/>
      <c r="WI118" s="440"/>
      <c r="WJ118" s="441"/>
      <c r="WK118" s="36"/>
      <c r="WL118" s="37"/>
      <c r="WM118" s="37"/>
      <c r="WN118" s="37"/>
      <c r="WO118" s="37"/>
      <c r="WP118" s="37"/>
      <c r="WQ118" s="38"/>
      <c r="WS118" s="37"/>
      <c r="WT118" s="37"/>
      <c r="WU118" s="37"/>
      <c r="WV118" s="37"/>
      <c r="WW118" s="38"/>
      <c r="WX118" s="440"/>
      <c r="WY118" s="441"/>
      <c r="WZ118" s="36"/>
      <c r="XA118" s="37"/>
      <c r="XB118" s="37"/>
      <c r="XC118" s="37"/>
      <c r="XD118" s="37"/>
      <c r="XE118" s="37"/>
      <c r="XF118" s="38"/>
      <c r="XH118" s="37"/>
      <c r="XI118" s="37"/>
      <c r="XJ118" s="37"/>
      <c r="XK118" s="37"/>
      <c r="XL118" s="38"/>
      <c r="XM118" s="440"/>
      <c r="XN118" s="441"/>
      <c r="XO118" s="36"/>
      <c r="XP118" s="37"/>
      <c r="XQ118" s="37"/>
      <c r="XR118" s="37"/>
      <c r="XS118" s="37"/>
      <c r="XT118" s="37"/>
      <c r="XU118" s="38"/>
      <c r="XW118" s="37"/>
      <c r="XX118" s="37"/>
      <c r="XY118" s="37"/>
      <c r="XZ118" s="37"/>
      <c r="YA118" s="38"/>
      <c r="YB118" s="440"/>
      <c r="YC118" s="441"/>
      <c r="YD118" s="36"/>
      <c r="YE118" s="37"/>
      <c r="YF118" s="37"/>
      <c r="YG118" s="37"/>
      <c r="YH118" s="37"/>
      <c r="YI118" s="37"/>
      <c r="YJ118" s="38"/>
      <c r="YL118" s="37"/>
      <c r="YM118" s="37"/>
      <c r="YN118" s="37"/>
      <c r="YO118" s="37"/>
      <c r="YP118" s="38"/>
      <c r="YQ118" s="440"/>
      <c r="YR118" s="441"/>
      <c r="YS118" s="36"/>
      <c r="YT118" s="37"/>
      <c r="YU118" s="37"/>
      <c r="YV118" s="37"/>
      <c r="YW118" s="37"/>
      <c r="YX118" s="37"/>
      <c r="YY118" s="38"/>
      <c r="ZA118" s="37"/>
      <c r="ZB118" s="37"/>
      <c r="ZC118" s="37"/>
      <c r="ZD118" s="37"/>
      <c r="ZE118" s="38"/>
      <c r="ZF118" s="440"/>
      <c r="ZG118" s="441"/>
      <c r="ZH118" s="36"/>
      <c r="ZI118" s="37"/>
      <c r="ZJ118" s="37"/>
      <c r="ZK118" s="37"/>
      <c r="ZL118" s="37"/>
      <c r="ZM118" s="37"/>
      <c r="ZN118" s="38"/>
      <c r="ZP118" s="37"/>
      <c r="ZQ118" s="37"/>
      <c r="ZR118" s="37"/>
      <c r="ZS118" s="37"/>
      <c r="ZT118" s="38"/>
      <c r="ZU118" s="440"/>
      <c r="ZV118" s="441"/>
      <c r="ZW118" s="36"/>
      <c r="ZX118" s="37"/>
      <c r="ZY118" s="37"/>
      <c r="ZZ118" s="37"/>
      <c r="AAA118" s="37"/>
      <c r="AAB118" s="37"/>
      <c r="AAC118" s="38"/>
      <c r="AAE118" s="37"/>
      <c r="AAF118" s="37"/>
      <c r="AAG118" s="37"/>
      <c r="AAH118" s="37"/>
      <c r="AAI118" s="38"/>
      <c r="AAJ118" s="440"/>
      <c r="AAK118" s="441"/>
      <c r="AAL118" s="36"/>
      <c r="AAM118" s="37"/>
      <c r="AAN118" s="37"/>
      <c r="AAO118" s="37"/>
      <c r="AAP118" s="37"/>
      <c r="AAQ118" s="37"/>
      <c r="AAR118" s="38"/>
      <c r="AAT118" s="37"/>
      <c r="AAU118" s="37"/>
      <c r="AAV118" s="37"/>
      <c r="AAW118" s="37"/>
      <c r="AAX118" s="38"/>
      <c r="AAY118" s="440"/>
      <c r="AAZ118" s="441"/>
      <c r="ABA118" s="36"/>
      <c r="ABB118" s="37"/>
      <c r="ABC118" s="37"/>
      <c r="ABD118" s="37"/>
      <c r="ABE118" s="37"/>
      <c r="ABF118" s="37"/>
      <c r="ABG118" s="38"/>
      <c r="ABI118" s="37"/>
      <c r="ABJ118" s="37"/>
      <c r="ABK118" s="37"/>
      <c r="ABL118" s="37"/>
      <c r="ABM118" s="38"/>
      <c r="ABN118" s="440"/>
      <c r="ABO118" s="441"/>
      <c r="ABP118" s="36"/>
      <c r="ABQ118" s="37"/>
      <c r="ABR118" s="37"/>
      <c r="ABS118" s="37"/>
      <c r="ABT118" s="37"/>
      <c r="ABU118" s="37"/>
      <c r="ABV118" s="38"/>
      <c r="ABX118" s="37"/>
      <c r="ABY118" s="37"/>
      <c r="ABZ118" s="37"/>
      <c r="ACA118" s="37"/>
      <c r="ACB118" s="38"/>
      <c r="ACC118" s="440"/>
      <c r="ACD118" s="441"/>
      <c r="ACE118" s="36"/>
      <c r="ACF118" s="37"/>
      <c r="ACG118" s="37"/>
      <c r="ACH118" s="37"/>
      <c r="ACI118" s="37"/>
      <c r="ACJ118" s="37"/>
      <c r="ACK118" s="38"/>
      <c r="ACM118" s="37"/>
      <c r="ACN118" s="37"/>
      <c r="ACO118" s="37"/>
      <c r="ACP118" s="37"/>
      <c r="ACQ118" s="38"/>
      <c r="ACR118" s="440"/>
      <c r="ACS118" s="441"/>
      <c r="ACT118" s="36"/>
      <c r="ACU118" s="37"/>
      <c r="ACV118" s="37"/>
      <c r="ACW118" s="37"/>
      <c r="ACX118" s="37"/>
      <c r="ACY118" s="37"/>
      <c r="ACZ118" s="38"/>
      <c r="ADB118" s="37"/>
      <c r="ADC118" s="37"/>
      <c r="ADD118" s="37"/>
      <c r="ADE118" s="37"/>
      <c r="ADF118" s="38"/>
      <c r="ADG118" s="440"/>
      <c r="ADH118" s="441"/>
      <c r="ADI118" s="36"/>
      <c r="ADJ118" s="37"/>
      <c r="ADK118" s="37"/>
      <c r="ADL118" s="37"/>
      <c r="ADM118" s="37"/>
      <c r="ADN118" s="37"/>
      <c r="ADO118" s="38"/>
      <c r="ADQ118" s="37"/>
      <c r="ADR118" s="37"/>
      <c r="ADS118" s="37"/>
      <c r="ADT118" s="37"/>
      <c r="ADU118" s="38"/>
      <c r="ADV118" s="440"/>
      <c r="ADW118" s="441"/>
      <c r="ADX118" s="36"/>
      <c r="ADY118" s="37"/>
      <c r="ADZ118" s="37"/>
      <c r="AEA118" s="37"/>
      <c r="AEB118" s="37"/>
      <c r="AEC118" s="37"/>
      <c r="AED118" s="38"/>
      <c r="AEF118" s="37"/>
      <c r="AEG118" s="37"/>
      <c r="AEH118" s="37"/>
      <c r="AEI118" s="37"/>
      <c r="AEJ118" s="38"/>
      <c r="AEK118" s="440"/>
      <c r="AEL118" s="441"/>
      <c r="AEM118" s="36"/>
      <c r="AEN118" s="37"/>
      <c r="AEO118" s="37"/>
      <c r="AEP118" s="37"/>
      <c r="AEQ118" s="37"/>
      <c r="AER118" s="37"/>
      <c r="AES118" s="38"/>
      <c r="AEU118" s="37"/>
      <c r="AEV118" s="37"/>
      <c r="AEW118" s="37"/>
      <c r="AEX118" s="37"/>
      <c r="AEY118" s="38"/>
      <c r="AEZ118" s="440"/>
      <c r="AFA118" s="441"/>
      <c r="AFB118" s="36"/>
      <c r="AFC118" s="37"/>
      <c r="AFD118" s="37"/>
      <c r="AFE118" s="37"/>
      <c r="AFF118" s="37"/>
      <c r="AFG118" s="37"/>
      <c r="AFH118" s="38"/>
      <c r="AFJ118" s="37"/>
      <c r="AFK118" s="37"/>
      <c r="AFL118" s="37"/>
      <c r="AFM118" s="37"/>
      <c r="AFN118" s="38"/>
      <c r="AFO118" s="440"/>
      <c r="AFP118" s="441"/>
      <c r="AFQ118" s="36"/>
      <c r="AFR118" s="37"/>
      <c r="AFS118" s="37"/>
      <c r="AFT118" s="37"/>
      <c r="AFU118" s="37"/>
      <c r="AFV118" s="37"/>
      <c r="AFW118" s="38"/>
      <c r="AFY118" s="37"/>
      <c r="AFZ118" s="37"/>
      <c r="AGA118" s="37"/>
      <c r="AGB118" s="37"/>
      <c r="AGC118" s="38"/>
      <c r="AGD118" s="440"/>
      <c r="AGE118" s="441"/>
      <c r="AGF118" s="36"/>
      <c r="AGG118" s="37"/>
      <c r="AGH118" s="37"/>
      <c r="AGI118" s="37"/>
      <c r="AGJ118" s="37"/>
      <c r="AGK118" s="37"/>
      <c r="AGL118" s="38"/>
      <c r="AGN118" s="37"/>
      <c r="AGO118" s="37"/>
      <c r="AGP118" s="37"/>
      <c r="AGQ118" s="37"/>
      <c r="AGR118" s="38"/>
      <c r="AGS118" s="440"/>
      <c r="AGT118" s="441"/>
      <c r="AGU118" s="36"/>
      <c r="AGV118" s="37"/>
      <c r="AGW118" s="37"/>
      <c r="AGX118" s="37"/>
      <c r="AGY118" s="37"/>
      <c r="AGZ118" s="37"/>
      <c r="AHA118" s="38"/>
      <c r="AHC118" s="37"/>
      <c r="AHD118" s="37"/>
      <c r="AHE118" s="37"/>
      <c r="AHF118" s="37"/>
      <c r="AHG118" s="38"/>
      <c r="AHH118" s="440"/>
      <c r="AHI118" s="441"/>
      <c r="AHJ118" s="36"/>
      <c r="AHK118" s="37"/>
      <c r="AHL118" s="37"/>
      <c r="AHM118" s="37"/>
      <c r="AHN118" s="37"/>
      <c r="AHO118" s="37"/>
      <c r="AHP118" s="38"/>
      <c r="AHR118" s="37"/>
      <c r="AHS118" s="37"/>
      <c r="AHT118" s="37"/>
      <c r="AHU118" s="37"/>
      <c r="AHV118" s="38"/>
      <c r="AHW118" s="440"/>
      <c r="AHX118" s="441"/>
      <c r="AHY118" s="36"/>
      <c r="AHZ118" s="37"/>
      <c r="AIA118" s="37"/>
      <c r="AIB118" s="37"/>
      <c r="AIC118" s="37"/>
      <c r="AID118" s="37"/>
      <c r="AIE118" s="38"/>
    </row>
    <row r="119" spans="1:915" s="89" customFormat="1" ht="18" x14ac:dyDescent="0.35">
      <c r="A119" s="188">
        <v>2027</v>
      </c>
      <c r="B119" s="436" t="str">
        <f>CONCATENATE("Anlagenspiegel des Jahres ",A119)</f>
        <v>Anlagenspiegel des Jahres 2027</v>
      </c>
      <c r="C119" s="90"/>
      <c r="D119" s="90"/>
      <c r="E119" s="90"/>
      <c r="F119" s="90"/>
      <c r="G119" s="90"/>
      <c r="H119" s="90"/>
      <c r="I119" s="90"/>
      <c r="J119" s="90"/>
      <c r="K119" s="90"/>
      <c r="L119" s="90"/>
      <c r="M119" s="90"/>
      <c r="N119" s="90"/>
      <c r="O119" s="90"/>
      <c r="P119" s="90"/>
      <c r="Q119" s="90"/>
      <c r="R119" s="90"/>
      <c r="S119" s="90"/>
      <c r="T119" s="189"/>
      <c r="U119" s="189"/>
      <c r="V119" s="189"/>
      <c r="W119" s="189"/>
      <c r="X119" s="189"/>
      <c r="Y119" s="189"/>
      <c r="Z119" s="189"/>
      <c r="AA119" s="189"/>
      <c r="AB119" s="189"/>
      <c r="AC119" s="189"/>
      <c r="AD119" s="189"/>
      <c r="AE119" s="63"/>
      <c r="AF119" s="90"/>
      <c r="AG119" s="90"/>
      <c r="AH119" s="90"/>
      <c r="AI119" s="189"/>
      <c r="AJ119" s="189"/>
      <c r="AK119" s="189"/>
      <c r="AL119" s="189"/>
      <c r="AM119" s="189"/>
      <c r="AN119" s="189"/>
      <c r="AO119" s="189"/>
      <c r="AP119" s="189"/>
      <c r="AQ119" s="189"/>
      <c r="AR119" s="189"/>
      <c r="AS119" s="189"/>
      <c r="AU119" s="90"/>
      <c r="AV119" s="90"/>
      <c r="AW119" s="90"/>
      <c r="AX119" s="189"/>
      <c r="AY119" s="189"/>
      <c r="AZ119" s="189"/>
      <c r="BA119" s="189"/>
      <c r="BB119" s="189"/>
      <c r="BC119" s="189"/>
      <c r="BD119" s="189"/>
      <c r="BE119" s="189"/>
      <c r="BF119" s="189"/>
      <c r="BG119" s="189"/>
      <c r="BH119" s="189"/>
      <c r="BJ119" s="90"/>
      <c r="BK119" s="90"/>
      <c r="BL119" s="90"/>
      <c r="BM119" s="189"/>
      <c r="BN119" s="189"/>
      <c r="BO119" s="189"/>
      <c r="BP119" s="189"/>
      <c r="BQ119" s="189"/>
      <c r="BR119" s="189"/>
      <c r="BS119" s="189"/>
      <c r="BT119" s="189"/>
      <c r="BU119" s="189"/>
      <c r="BV119" s="189"/>
      <c r="BW119" s="189"/>
      <c r="BY119" s="90"/>
      <c r="BZ119" s="90"/>
      <c r="CA119" s="90"/>
      <c r="CB119" s="189"/>
      <c r="CC119" s="189"/>
      <c r="CD119" s="189"/>
      <c r="CE119" s="189"/>
      <c r="CF119" s="189"/>
      <c r="CG119" s="189"/>
      <c r="CH119" s="189"/>
      <c r="CI119" s="189"/>
      <c r="CJ119" s="189"/>
      <c r="CK119" s="189"/>
      <c r="CL119" s="189"/>
      <c r="CN119" s="90"/>
      <c r="CO119" s="90"/>
      <c r="CP119" s="90"/>
      <c r="CQ119" s="189"/>
      <c r="CR119" s="189"/>
      <c r="CS119" s="189"/>
      <c r="CT119" s="189"/>
      <c r="CU119" s="189"/>
      <c r="CV119" s="189"/>
      <c r="CW119" s="189"/>
      <c r="CX119" s="189"/>
      <c r="CY119" s="189"/>
      <c r="CZ119" s="189"/>
      <c r="DA119" s="189"/>
      <c r="DC119" s="90"/>
      <c r="DD119" s="90"/>
      <c r="DE119" s="90"/>
      <c r="DF119" s="189"/>
      <c r="DG119" s="189"/>
      <c r="DH119" s="189"/>
      <c r="DI119" s="189"/>
      <c r="DJ119" s="189"/>
      <c r="DK119" s="189"/>
      <c r="DL119" s="189"/>
      <c r="DM119" s="189"/>
      <c r="DN119" s="189"/>
      <c r="DO119" s="189"/>
      <c r="DP119" s="189"/>
      <c r="DR119" s="90"/>
      <c r="DS119" s="90"/>
      <c r="DT119" s="90"/>
      <c r="DU119" s="189"/>
      <c r="DV119" s="189"/>
      <c r="DW119" s="189"/>
      <c r="DX119" s="189"/>
      <c r="DY119" s="189"/>
      <c r="DZ119" s="189"/>
      <c r="EA119" s="189"/>
      <c r="EB119" s="189"/>
      <c r="EC119" s="189"/>
      <c r="ED119" s="189"/>
      <c r="EE119" s="189"/>
      <c r="EG119" s="90"/>
      <c r="EH119" s="90"/>
      <c r="EI119" s="90"/>
      <c r="EJ119" s="189"/>
      <c r="EK119" s="189"/>
      <c r="EL119" s="189"/>
      <c r="EM119" s="189"/>
      <c r="EN119" s="189"/>
      <c r="EO119" s="189"/>
      <c r="EP119" s="189"/>
      <c r="EQ119" s="189"/>
      <c r="ER119" s="189"/>
      <c r="ES119" s="189"/>
      <c r="ET119" s="189"/>
      <c r="EV119" s="90"/>
      <c r="EW119" s="90"/>
      <c r="EX119" s="90"/>
      <c r="EY119" s="189"/>
      <c r="EZ119" s="189"/>
      <c r="FA119" s="189"/>
      <c r="FB119" s="189"/>
      <c r="FC119" s="189"/>
      <c r="FD119" s="189"/>
      <c r="FE119" s="189"/>
      <c r="FF119" s="189"/>
      <c r="FG119" s="189"/>
      <c r="FH119" s="189"/>
      <c r="FI119" s="189"/>
      <c r="FK119" s="90"/>
      <c r="FL119" s="90"/>
      <c r="FM119" s="90"/>
      <c r="FN119" s="189"/>
      <c r="FO119" s="189"/>
      <c r="FP119" s="189"/>
      <c r="FQ119" s="189"/>
      <c r="FR119" s="189"/>
      <c r="FS119" s="189"/>
      <c r="FT119" s="189"/>
      <c r="FU119" s="189"/>
      <c r="FV119" s="189"/>
      <c r="FW119" s="189"/>
      <c r="FX119" s="189"/>
      <c r="FZ119" s="90"/>
      <c r="GA119" s="90"/>
      <c r="GB119" s="90"/>
      <c r="GC119" s="189"/>
      <c r="GD119" s="189"/>
      <c r="GE119" s="189"/>
      <c r="GF119" s="189"/>
      <c r="GG119" s="189"/>
      <c r="GH119" s="189"/>
      <c r="GI119" s="189"/>
      <c r="GJ119" s="189"/>
      <c r="GK119" s="189"/>
      <c r="GL119" s="189"/>
      <c r="GM119" s="189"/>
      <c r="GO119" s="90"/>
      <c r="GP119" s="90"/>
      <c r="GQ119" s="90"/>
      <c r="GR119" s="189"/>
      <c r="GS119" s="189"/>
      <c r="GT119" s="189"/>
      <c r="GU119" s="189"/>
      <c r="GV119" s="189"/>
      <c r="GW119" s="189"/>
      <c r="GX119" s="189"/>
      <c r="GY119" s="189"/>
      <c r="GZ119" s="189"/>
      <c r="HA119" s="189"/>
      <c r="HB119" s="189"/>
      <c r="HD119" s="90"/>
      <c r="HE119" s="90"/>
      <c r="HF119" s="90"/>
      <c r="HG119" s="189"/>
      <c r="HH119" s="189"/>
      <c r="HI119" s="189"/>
      <c r="HJ119" s="189"/>
      <c r="HK119" s="189"/>
      <c r="HL119" s="189"/>
      <c r="HM119" s="189"/>
      <c r="HN119" s="189"/>
      <c r="HO119" s="189"/>
      <c r="HP119" s="189"/>
      <c r="HQ119" s="189"/>
      <c r="HS119" s="90"/>
      <c r="HT119" s="90"/>
      <c r="HU119" s="90"/>
      <c r="HV119" s="189"/>
      <c r="HW119" s="189"/>
      <c r="HX119" s="189"/>
      <c r="HY119" s="189"/>
      <c r="HZ119" s="189"/>
      <c r="IA119" s="189"/>
      <c r="IB119" s="189"/>
      <c r="IC119" s="189"/>
      <c r="ID119" s="189"/>
      <c r="IE119" s="189"/>
      <c r="IF119" s="189"/>
      <c r="IH119" s="90"/>
      <c r="II119" s="90"/>
      <c r="IJ119" s="90"/>
      <c r="IK119" s="189"/>
      <c r="IL119" s="189"/>
      <c r="IM119" s="189"/>
      <c r="IN119" s="189"/>
      <c r="IO119" s="189"/>
      <c r="IP119" s="189"/>
      <c r="IQ119" s="189"/>
      <c r="IR119" s="189"/>
      <c r="IS119" s="189"/>
      <c r="IT119" s="189"/>
      <c r="IU119" s="189"/>
      <c r="IW119" s="90"/>
      <c r="IX119" s="90"/>
      <c r="IY119" s="90"/>
      <c r="IZ119" s="189"/>
      <c r="JA119" s="189"/>
      <c r="JB119" s="189"/>
      <c r="JC119" s="189"/>
      <c r="JD119" s="189"/>
      <c r="JE119" s="189"/>
      <c r="JF119" s="189"/>
      <c r="JG119" s="189"/>
      <c r="JH119" s="189"/>
      <c r="JI119" s="189"/>
      <c r="JJ119" s="189"/>
      <c r="JL119" s="90"/>
      <c r="JM119" s="90"/>
      <c r="JN119" s="90"/>
      <c r="JO119" s="189"/>
      <c r="JP119" s="189"/>
      <c r="JQ119" s="189"/>
      <c r="JR119" s="189"/>
      <c r="JS119" s="189"/>
      <c r="JT119" s="189"/>
      <c r="JU119" s="189"/>
      <c r="JV119" s="189"/>
      <c r="JW119" s="189"/>
      <c r="JX119" s="189"/>
      <c r="JY119" s="189"/>
      <c r="KA119" s="90"/>
      <c r="KB119" s="90"/>
      <c r="KC119" s="90"/>
      <c r="KD119" s="189"/>
      <c r="KE119" s="189"/>
      <c r="KF119" s="189"/>
      <c r="KG119" s="189"/>
      <c r="KH119" s="189"/>
      <c r="KI119" s="189"/>
      <c r="KJ119" s="189"/>
      <c r="KK119" s="189"/>
      <c r="KL119" s="189"/>
      <c r="KM119" s="189"/>
      <c r="KN119" s="189"/>
      <c r="KP119" s="90"/>
      <c r="KQ119" s="90"/>
      <c r="KR119" s="90"/>
      <c r="KS119" s="189"/>
      <c r="KT119" s="189"/>
      <c r="KU119" s="189"/>
      <c r="KV119" s="189"/>
      <c r="KW119" s="189"/>
      <c r="KX119" s="189"/>
      <c r="KY119" s="189"/>
      <c r="KZ119" s="189"/>
      <c r="LA119" s="189"/>
      <c r="LB119" s="189"/>
      <c r="LC119" s="189"/>
      <c r="LE119" s="90"/>
      <c r="LF119" s="90"/>
      <c r="LG119" s="90"/>
      <c r="LH119" s="189"/>
      <c r="LI119" s="189"/>
      <c r="LJ119" s="189"/>
      <c r="LK119" s="189"/>
      <c r="LL119" s="189"/>
      <c r="LM119" s="189"/>
      <c r="LN119" s="189"/>
      <c r="LO119" s="189"/>
      <c r="LP119" s="189"/>
      <c r="LQ119" s="189"/>
      <c r="LR119" s="189"/>
      <c r="LT119" s="90"/>
      <c r="LU119" s="90"/>
      <c r="LV119" s="90"/>
      <c r="LW119" s="189"/>
      <c r="LX119" s="189"/>
      <c r="LY119" s="189"/>
      <c r="LZ119" s="189"/>
      <c r="MA119" s="189"/>
      <c r="MB119" s="189"/>
      <c r="MC119" s="189"/>
      <c r="MD119" s="189"/>
      <c r="ME119" s="189"/>
      <c r="MF119" s="189"/>
      <c r="MG119" s="189"/>
      <c r="MI119" s="90"/>
      <c r="MJ119" s="90"/>
      <c r="MK119" s="90"/>
      <c r="ML119" s="189"/>
      <c r="MM119" s="189"/>
      <c r="MN119" s="189"/>
      <c r="MO119" s="189"/>
      <c r="MP119" s="189"/>
      <c r="MQ119" s="189"/>
      <c r="MR119" s="189"/>
      <c r="MS119" s="189"/>
      <c r="MT119" s="189"/>
      <c r="MU119" s="189"/>
      <c r="MV119" s="189"/>
      <c r="MX119" s="90"/>
      <c r="MY119" s="90"/>
      <c r="MZ119" s="90"/>
      <c r="NA119" s="189"/>
      <c r="NB119" s="189"/>
      <c r="NC119" s="189"/>
      <c r="ND119" s="189"/>
      <c r="NE119" s="189"/>
      <c r="NF119" s="189"/>
      <c r="NG119" s="189"/>
      <c r="NH119" s="189"/>
      <c r="NI119" s="189"/>
      <c r="NJ119" s="189"/>
      <c r="NK119" s="189"/>
      <c r="NM119" s="90"/>
      <c r="NN119" s="90"/>
      <c r="NO119" s="90"/>
      <c r="NP119" s="189"/>
      <c r="NQ119" s="189"/>
      <c r="NR119" s="189"/>
      <c r="NS119" s="189"/>
      <c r="NT119" s="189"/>
      <c r="NU119" s="189"/>
      <c r="NV119" s="189"/>
      <c r="NW119" s="189"/>
      <c r="NX119" s="189"/>
      <c r="NY119" s="189"/>
      <c r="NZ119" s="189"/>
      <c r="OB119" s="90"/>
      <c r="OC119" s="90"/>
      <c r="OD119" s="90"/>
      <c r="OE119" s="189"/>
      <c r="OF119" s="189"/>
      <c r="OG119" s="189"/>
      <c r="OH119" s="189"/>
      <c r="OI119" s="189"/>
      <c r="OJ119" s="189"/>
      <c r="OK119" s="189"/>
      <c r="OL119" s="189"/>
      <c r="OM119" s="189"/>
      <c r="ON119" s="189"/>
      <c r="OO119" s="189"/>
      <c r="OQ119" s="90"/>
      <c r="OR119" s="90"/>
      <c r="OS119" s="90"/>
      <c r="OT119" s="189"/>
      <c r="OU119" s="189"/>
      <c r="OV119" s="189"/>
      <c r="OW119" s="189"/>
      <c r="OX119" s="189"/>
      <c r="OY119" s="189"/>
      <c r="OZ119" s="189"/>
      <c r="PA119" s="189"/>
      <c r="PB119" s="189"/>
      <c r="PC119" s="189"/>
      <c r="PD119" s="189"/>
      <c r="PF119" s="90"/>
      <c r="PG119" s="90"/>
      <c r="PH119" s="90"/>
      <c r="PI119" s="189"/>
      <c r="PJ119" s="189"/>
      <c r="PK119" s="189"/>
      <c r="PL119" s="189"/>
      <c r="PM119" s="189"/>
      <c r="PN119" s="189"/>
      <c r="PO119" s="189"/>
      <c r="PP119" s="189"/>
      <c r="PQ119" s="189"/>
      <c r="PR119" s="189"/>
      <c r="PS119" s="189"/>
      <c r="PU119" s="90"/>
      <c r="PV119" s="90"/>
      <c r="PW119" s="90"/>
      <c r="PX119" s="189"/>
      <c r="PY119" s="189"/>
      <c r="PZ119" s="189"/>
      <c r="QA119" s="189"/>
      <c r="QB119" s="189"/>
      <c r="QC119" s="189"/>
      <c r="QD119" s="189"/>
      <c r="QE119" s="189"/>
      <c r="QF119" s="189"/>
      <c r="QG119" s="189"/>
      <c r="QH119" s="189"/>
      <c r="QJ119" s="90"/>
      <c r="QK119" s="90"/>
      <c r="QL119" s="90"/>
      <c r="QM119" s="189"/>
      <c r="QN119" s="189"/>
      <c r="QO119" s="189"/>
      <c r="QP119" s="189"/>
      <c r="QQ119" s="189"/>
      <c r="QR119" s="189"/>
      <c r="QS119" s="189"/>
      <c r="QT119" s="189"/>
      <c r="QU119" s="189"/>
      <c r="QV119" s="189"/>
      <c r="QW119" s="189"/>
      <c r="QY119" s="90"/>
      <c r="QZ119" s="90"/>
      <c r="RA119" s="90"/>
      <c r="RB119" s="189"/>
      <c r="RC119" s="189"/>
      <c r="RD119" s="189"/>
      <c r="RE119" s="189"/>
      <c r="RF119" s="189"/>
      <c r="RG119" s="189"/>
      <c r="RH119" s="189"/>
      <c r="RI119" s="189"/>
      <c r="RJ119" s="189"/>
      <c r="RK119" s="189"/>
      <c r="RL119" s="189"/>
      <c r="RN119" s="90"/>
      <c r="RO119" s="90"/>
      <c r="RP119" s="90"/>
      <c r="RQ119" s="189"/>
      <c r="RR119" s="189"/>
      <c r="RS119" s="189"/>
      <c r="RT119" s="189"/>
      <c r="RU119" s="189"/>
      <c r="RV119" s="189"/>
      <c r="RW119" s="189"/>
      <c r="RX119" s="189"/>
      <c r="RY119" s="189"/>
      <c r="RZ119" s="189"/>
      <c r="SA119" s="189"/>
      <c r="SC119" s="90"/>
      <c r="SD119" s="90"/>
      <c r="SE119" s="90"/>
      <c r="SF119" s="189"/>
      <c r="SG119" s="189"/>
      <c r="SH119" s="189"/>
      <c r="SI119" s="189"/>
      <c r="SJ119" s="189"/>
      <c r="SK119" s="189"/>
      <c r="SL119" s="189"/>
      <c r="SM119" s="189"/>
      <c r="SN119" s="189"/>
      <c r="SO119" s="189"/>
      <c r="SP119" s="189"/>
      <c r="SR119" s="90"/>
      <c r="SS119" s="90"/>
      <c r="ST119" s="90"/>
      <c r="SU119" s="189"/>
      <c r="SV119" s="189"/>
      <c r="SW119" s="189"/>
      <c r="SX119" s="189"/>
      <c r="SY119" s="189"/>
      <c r="SZ119" s="189"/>
      <c r="TA119" s="189"/>
      <c r="TB119" s="189"/>
      <c r="TC119" s="189"/>
      <c r="TD119" s="189"/>
      <c r="TE119" s="189"/>
      <c r="TG119" s="90"/>
      <c r="TH119" s="90"/>
      <c r="TI119" s="90"/>
      <c r="TJ119" s="189"/>
      <c r="TK119" s="189"/>
      <c r="TL119" s="189"/>
      <c r="TM119" s="189"/>
      <c r="TN119" s="189"/>
      <c r="TO119" s="189"/>
      <c r="TP119" s="189"/>
      <c r="TQ119" s="189"/>
      <c r="TR119" s="189"/>
      <c r="TS119" s="189"/>
      <c r="TT119" s="189"/>
      <c r="TV119" s="90"/>
      <c r="TW119" s="90"/>
      <c r="TX119" s="90"/>
      <c r="TY119" s="189"/>
      <c r="TZ119" s="189"/>
      <c r="UA119" s="189"/>
      <c r="UB119" s="189"/>
      <c r="UC119" s="189"/>
      <c r="UD119" s="189"/>
      <c r="UE119" s="189"/>
      <c r="UF119" s="189"/>
      <c r="UG119" s="189"/>
      <c r="UH119" s="189"/>
      <c r="UI119" s="189"/>
      <c r="UK119" s="90"/>
      <c r="UL119" s="90"/>
      <c r="UM119" s="90"/>
      <c r="UN119" s="189"/>
      <c r="UO119" s="189"/>
      <c r="UP119" s="189"/>
      <c r="UQ119" s="189"/>
      <c r="UR119" s="189"/>
      <c r="US119" s="189"/>
      <c r="UT119" s="189"/>
      <c r="UU119" s="189"/>
      <c r="UV119" s="189"/>
      <c r="UW119" s="189"/>
      <c r="UX119" s="189"/>
      <c r="UZ119" s="90"/>
      <c r="VA119" s="90"/>
      <c r="VB119" s="90"/>
      <c r="VC119" s="189"/>
      <c r="VD119" s="189"/>
      <c r="VE119" s="189"/>
      <c r="VF119" s="189"/>
      <c r="VG119" s="189"/>
      <c r="VH119" s="189"/>
      <c r="VI119" s="189"/>
      <c r="VJ119" s="189"/>
      <c r="VK119" s="189"/>
      <c r="VL119" s="189"/>
      <c r="VM119" s="189"/>
      <c r="VO119" s="90"/>
      <c r="VP119" s="90"/>
      <c r="VQ119" s="90"/>
      <c r="VR119" s="189"/>
      <c r="VS119" s="189"/>
      <c r="VT119" s="189"/>
      <c r="VU119" s="189"/>
      <c r="VV119" s="189"/>
      <c r="VW119" s="189"/>
      <c r="VX119" s="189"/>
      <c r="VY119" s="189"/>
      <c r="VZ119" s="189"/>
      <c r="WA119" s="189"/>
      <c r="WB119" s="189"/>
      <c r="WD119" s="90"/>
      <c r="WE119" s="90"/>
      <c r="WF119" s="90"/>
      <c r="WG119" s="189"/>
      <c r="WH119" s="189"/>
      <c r="WI119" s="189"/>
      <c r="WJ119" s="189"/>
      <c r="WK119" s="189"/>
      <c r="WL119" s="189"/>
      <c r="WM119" s="189"/>
      <c r="WN119" s="189"/>
      <c r="WO119" s="189"/>
      <c r="WP119" s="189"/>
      <c r="WQ119" s="189"/>
      <c r="WS119" s="90"/>
      <c r="WT119" s="90"/>
      <c r="WU119" s="90"/>
      <c r="WV119" s="189"/>
      <c r="WW119" s="189"/>
      <c r="WX119" s="189"/>
      <c r="WY119" s="189"/>
      <c r="WZ119" s="189"/>
      <c r="XA119" s="189"/>
      <c r="XB119" s="189"/>
      <c r="XC119" s="189"/>
      <c r="XD119" s="189"/>
      <c r="XE119" s="189"/>
      <c r="XF119" s="189"/>
      <c r="XH119" s="90"/>
      <c r="XI119" s="90"/>
      <c r="XJ119" s="90"/>
      <c r="XK119" s="189"/>
      <c r="XL119" s="189"/>
      <c r="XM119" s="189"/>
      <c r="XN119" s="189"/>
      <c r="XO119" s="189"/>
      <c r="XP119" s="189"/>
      <c r="XQ119" s="189"/>
      <c r="XR119" s="189"/>
      <c r="XS119" s="189"/>
      <c r="XT119" s="189"/>
      <c r="XU119" s="189"/>
      <c r="XW119" s="90"/>
      <c r="XX119" s="90"/>
      <c r="XY119" s="90"/>
      <c r="XZ119" s="189"/>
      <c r="YA119" s="189"/>
      <c r="YB119" s="189"/>
      <c r="YC119" s="189"/>
      <c r="YD119" s="189"/>
      <c r="YE119" s="189"/>
      <c r="YF119" s="189"/>
      <c r="YG119" s="189"/>
      <c r="YH119" s="189"/>
      <c r="YI119" s="189"/>
      <c r="YJ119" s="189"/>
      <c r="YL119" s="90"/>
      <c r="YM119" s="90"/>
      <c r="YN119" s="90"/>
      <c r="YO119" s="189"/>
      <c r="YP119" s="189"/>
      <c r="YQ119" s="189"/>
      <c r="YR119" s="189"/>
      <c r="YS119" s="189"/>
      <c r="YT119" s="189"/>
      <c r="YU119" s="189"/>
      <c r="YV119" s="189"/>
      <c r="YW119" s="189"/>
      <c r="YX119" s="189"/>
      <c r="YY119" s="189"/>
      <c r="ZA119" s="90"/>
      <c r="ZB119" s="90"/>
      <c r="ZC119" s="90"/>
      <c r="ZD119" s="189"/>
      <c r="ZE119" s="189"/>
      <c r="ZF119" s="189"/>
      <c r="ZG119" s="189"/>
      <c r="ZH119" s="189"/>
      <c r="ZI119" s="189"/>
      <c r="ZJ119" s="189"/>
      <c r="ZK119" s="189"/>
      <c r="ZL119" s="189"/>
      <c r="ZM119" s="189"/>
      <c r="ZN119" s="189"/>
      <c r="ZP119" s="90"/>
      <c r="ZQ119" s="90"/>
      <c r="ZR119" s="90"/>
      <c r="ZS119" s="189"/>
      <c r="ZT119" s="189"/>
      <c r="ZU119" s="189"/>
      <c r="ZV119" s="189"/>
      <c r="ZW119" s="189"/>
      <c r="ZX119" s="189"/>
      <c r="ZY119" s="189"/>
      <c r="ZZ119" s="189"/>
      <c r="AAA119" s="189"/>
      <c r="AAB119" s="189"/>
      <c r="AAC119" s="189"/>
      <c r="AAE119" s="90"/>
      <c r="AAF119" s="90"/>
      <c r="AAG119" s="90"/>
      <c r="AAH119" s="189"/>
      <c r="AAI119" s="189"/>
      <c r="AAJ119" s="189"/>
      <c r="AAK119" s="189"/>
      <c r="AAL119" s="189"/>
      <c r="AAM119" s="189"/>
      <c r="AAN119" s="189"/>
      <c r="AAO119" s="189"/>
      <c r="AAP119" s="189"/>
      <c r="AAQ119" s="189"/>
      <c r="AAR119" s="189"/>
      <c r="AAT119" s="90"/>
      <c r="AAU119" s="90"/>
      <c r="AAV119" s="90"/>
      <c r="AAW119" s="189"/>
      <c r="AAX119" s="189"/>
      <c r="AAY119" s="189"/>
      <c r="AAZ119" s="189"/>
      <c r="ABA119" s="189"/>
      <c r="ABB119" s="189"/>
      <c r="ABC119" s="189"/>
      <c r="ABD119" s="189"/>
      <c r="ABE119" s="189"/>
      <c r="ABF119" s="189"/>
      <c r="ABG119" s="189"/>
      <c r="ABI119" s="90"/>
      <c r="ABJ119" s="90"/>
      <c r="ABK119" s="90"/>
      <c r="ABL119" s="189"/>
      <c r="ABM119" s="189"/>
      <c r="ABN119" s="189"/>
      <c r="ABO119" s="189"/>
      <c r="ABP119" s="189"/>
      <c r="ABQ119" s="189"/>
      <c r="ABR119" s="189"/>
      <c r="ABS119" s="189"/>
      <c r="ABT119" s="189"/>
      <c r="ABU119" s="189"/>
      <c r="ABV119" s="189"/>
      <c r="ABX119" s="90"/>
      <c r="ABY119" s="90"/>
      <c r="ABZ119" s="90"/>
      <c r="ACA119" s="189"/>
      <c r="ACB119" s="189"/>
      <c r="ACC119" s="189"/>
      <c r="ACD119" s="189"/>
      <c r="ACE119" s="189"/>
      <c r="ACF119" s="189"/>
      <c r="ACG119" s="189"/>
      <c r="ACH119" s="189"/>
      <c r="ACI119" s="189"/>
      <c r="ACJ119" s="189"/>
      <c r="ACK119" s="189"/>
      <c r="ACM119" s="90"/>
      <c r="ACN119" s="90"/>
      <c r="ACO119" s="90"/>
      <c r="ACP119" s="189"/>
      <c r="ACQ119" s="189"/>
      <c r="ACR119" s="189"/>
      <c r="ACS119" s="189"/>
      <c r="ACT119" s="189"/>
      <c r="ACU119" s="189"/>
      <c r="ACV119" s="189"/>
      <c r="ACW119" s="189"/>
      <c r="ACX119" s="189"/>
      <c r="ACY119" s="189"/>
      <c r="ACZ119" s="189"/>
      <c r="ADB119" s="90"/>
      <c r="ADC119" s="90"/>
      <c r="ADD119" s="90"/>
      <c r="ADE119" s="189"/>
      <c r="ADF119" s="189"/>
      <c r="ADG119" s="189"/>
      <c r="ADH119" s="189"/>
      <c r="ADI119" s="189"/>
      <c r="ADJ119" s="189"/>
      <c r="ADK119" s="189"/>
      <c r="ADL119" s="189"/>
      <c r="ADM119" s="189"/>
      <c r="ADN119" s="189"/>
      <c r="ADO119" s="189"/>
      <c r="ADQ119" s="90"/>
      <c r="ADR119" s="90"/>
      <c r="ADS119" s="90"/>
      <c r="ADT119" s="189"/>
      <c r="ADU119" s="189"/>
      <c r="ADV119" s="189"/>
      <c r="ADW119" s="189"/>
      <c r="ADX119" s="189"/>
      <c r="ADY119" s="189"/>
      <c r="ADZ119" s="189"/>
      <c r="AEA119" s="189"/>
      <c r="AEB119" s="189"/>
      <c r="AEC119" s="189"/>
      <c r="AED119" s="189"/>
      <c r="AEF119" s="90"/>
      <c r="AEG119" s="90"/>
      <c r="AEH119" s="90"/>
      <c r="AEI119" s="189"/>
      <c r="AEJ119" s="189"/>
      <c r="AEK119" s="189"/>
      <c r="AEL119" s="189"/>
      <c r="AEM119" s="189"/>
      <c r="AEN119" s="189"/>
      <c r="AEO119" s="189"/>
      <c r="AEP119" s="189"/>
      <c r="AEQ119" s="189"/>
      <c r="AER119" s="189"/>
      <c r="AES119" s="189"/>
      <c r="AEU119" s="90"/>
      <c r="AEV119" s="90"/>
      <c r="AEW119" s="90"/>
      <c r="AEX119" s="189"/>
      <c r="AEY119" s="189"/>
      <c r="AEZ119" s="189"/>
      <c r="AFA119" s="189"/>
      <c r="AFB119" s="189"/>
      <c r="AFC119" s="189"/>
      <c r="AFD119" s="189"/>
      <c r="AFE119" s="189"/>
      <c r="AFF119" s="189"/>
      <c r="AFG119" s="189"/>
      <c r="AFH119" s="189"/>
      <c r="AFJ119" s="90"/>
      <c r="AFK119" s="90"/>
      <c r="AFL119" s="90"/>
      <c r="AFM119" s="189"/>
      <c r="AFN119" s="189"/>
      <c r="AFO119" s="189"/>
      <c r="AFP119" s="189"/>
      <c r="AFQ119" s="189"/>
      <c r="AFR119" s="189"/>
      <c r="AFS119" s="189"/>
      <c r="AFT119" s="189"/>
      <c r="AFU119" s="189"/>
      <c r="AFV119" s="189"/>
      <c r="AFW119" s="189"/>
      <c r="AFY119" s="90"/>
      <c r="AFZ119" s="90"/>
      <c r="AGA119" s="90"/>
      <c r="AGB119" s="189"/>
      <c r="AGC119" s="189"/>
      <c r="AGD119" s="189"/>
      <c r="AGE119" s="189"/>
      <c r="AGF119" s="189"/>
      <c r="AGG119" s="189"/>
      <c r="AGH119" s="189"/>
      <c r="AGI119" s="189"/>
      <c r="AGJ119" s="189"/>
      <c r="AGK119" s="189"/>
      <c r="AGL119" s="189"/>
      <c r="AGN119" s="90"/>
      <c r="AGO119" s="90"/>
      <c r="AGP119" s="90"/>
      <c r="AGQ119" s="189"/>
      <c r="AGR119" s="189"/>
      <c r="AGS119" s="189"/>
      <c r="AGT119" s="189"/>
      <c r="AGU119" s="189"/>
      <c r="AGV119" s="189"/>
      <c r="AGW119" s="189"/>
      <c r="AGX119" s="189"/>
      <c r="AGY119" s="189"/>
      <c r="AGZ119" s="189"/>
      <c r="AHA119" s="189"/>
      <c r="AHC119" s="90"/>
      <c r="AHD119" s="90"/>
      <c r="AHE119" s="90"/>
      <c r="AHF119" s="189"/>
      <c r="AHG119" s="189"/>
      <c r="AHH119" s="189"/>
      <c r="AHI119" s="189"/>
      <c r="AHJ119" s="189"/>
      <c r="AHK119" s="189"/>
      <c r="AHL119" s="189"/>
      <c r="AHM119" s="189"/>
      <c r="AHN119" s="189"/>
      <c r="AHO119" s="189"/>
      <c r="AHP119" s="189"/>
      <c r="AHR119" s="90"/>
      <c r="AHS119" s="90"/>
      <c r="AHT119" s="90"/>
      <c r="AHU119" s="189"/>
      <c r="AHV119" s="189"/>
      <c r="AHW119" s="189"/>
      <c r="AHX119" s="189"/>
      <c r="AHY119" s="189"/>
      <c r="AHZ119" s="189"/>
      <c r="AIA119" s="189"/>
      <c r="AIB119" s="189"/>
      <c r="AIC119" s="189"/>
      <c r="AID119" s="189"/>
      <c r="AIE119" s="189"/>
    </row>
    <row r="120" spans="1:915" x14ac:dyDescent="0.3">
      <c r="A120" s="29" t="s">
        <v>127</v>
      </c>
      <c r="B120" s="30" t="s">
        <v>128</v>
      </c>
      <c r="C120" s="110">
        <f t="shared" ref="C120:AC120" si="3258">SUM(C121+C125+C130)</f>
        <v>0</v>
      </c>
      <c r="D120" s="110">
        <f t="shared" si="3258"/>
        <v>0</v>
      </c>
      <c r="E120" s="110">
        <f t="shared" si="3258"/>
        <v>0</v>
      </c>
      <c r="F120" s="110">
        <f t="shared" si="3258"/>
        <v>0</v>
      </c>
      <c r="G120" s="110">
        <f t="shared" si="3258"/>
        <v>0</v>
      </c>
      <c r="H120" s="110">
        <f t="shared" si="3258"/>
        <v>0</v>
      </c>
      <c r="I120" s="110">
        <f t="shared" si="3258"/>
        <v>0</v>
      </c>
      <c r="J120" s="110">
        <f t="shared" si="3258"/>
        <v>0</v>
      </c>
      <c r="K120" s="110">
        <f t="shared" si="3258"/>
        <v>0</v>
      </c>
      <c r="L120" s="110">
        <f t="shared" si="3258"/>
        <v>0</v>
      </c>
      <c r="M120" s="110">
        <f t="shared" si="3258"/>
        <v>0</v>
      </c>
      <c r="N120" s="110">
        <f t="shared" si="3258"/>
        <v>0</v>
      </c>
      <c r="O120" s="110">
        <f t="shared" si="3258"/>
        <v>0</v>
      </c>
      <c r="P120" s="110">
        <f t="shared" si="3258"/>
        <v>0</v>
      </c>
      <c r="Q120" s="110">
        <f t="shared" si="3258"/>
        <v>0</v>
      </c>
      <c r="R120" s="110">
        <f t="shared" si="3258"/>
        <v>0</v>
      </c>
      <c r="S120" s="110">
        <f t="shared" si="3258"/>
        <v>0</v>
      </c>
      <c r="T120" s="110">
        <f t="shared" si="3258"/>
        <v>0</v>
      </c>
      <c r="U120" s="110">
        <f t="shared" si="3258"/>
        <v>0</v>
      </c>
      <c r="V120" s="110">
        <f t="shared" si="3258"/>
        <v>0</v>
      </c>
      <c r="W120" s="110">
        <f t="shared" si="3258"/>
        <v>0</v>
      </c>
      <c r="X120" s="110">
        <f t="shared" si="3258"/>
        <v>0</v>
      </c>
      <c r="Y120" s="110">
        <f t="shared" si="3258"/>
        <v>0</v>
      </c>
      <c r="Z120" s="110">
        <f t="shared" si="3258"/>
        <v>0</v>
      </c>
      <c r="AA120" s="110">
        <f t="shared" si="3258"/>
        <v>0</v>
      </c>
      <c r="AB120" s="110">
        <f t="shared" si="3258"/>
        <v>0</v>
      </c>
      <c r="AC120" s="110">
        <f t="shared" si="3258"/>
        <v>0</v>
      </c>
      <c r="AD120" s="110">
        <f>SUM(AD121+AD125+AD130)</f>
        <v>0</v>
      </c>
      <c r="AF120" s="110">
        <f t="shared" ref="AF120:AR120" si="3259">SUM(AF121+AF125+AF130)</f>
        <v>0</v>
      </c>
      <c r="AG120" s="110">
        <f t="shared" si="3259"/>
        <v>0</v>
      </c>
      <c r="AH120" s="110">
        <f t="shared" si="3259"/>
        <v>0</v>
      </c>
      <c r="AI120" s="110">
        <f t="shared" si="3259"/>
        <v>0</v>
      </c>
      <c r="AJ120" s="110">
        <f t="shared" si="3259"/>
        <v>0</v>
      </c>
      <c r="AK120" s="110">
        <f t="shared" si="3259"/>
        <v>0</v>
      </c>
      <c r="AL120" s="110">
        <f t="shared" si="3259"/>
        <v>0</v>
      </c>
      <c r="AM120" s="110">
        <f t="shared" si="3259"/>
        <v>0</v>
      </c>
      <c r="AN120" s="110">
        <f t="shared" si="3259"/>
        <v>0</v>
      </c>
      <c r="AO120" s="110">
        <f t="shared" si="3259"/>
        <v>0</v>
      </c>
      <c r="AP120" s="110">
        <f t="shared" si="3259"/>
        <v>0</v>
      </c>
      <c r="AQ120" s="110">
        <f t="shared" si="3259"/>
        <v>0</v>
      </c>
      <c r="AR120" s="110">
        <f t="shared" si="3259"/>
        <v>0</v>
      </c>
      <c r="AS120" s="110">
        <f>SUM(AS121+AS125+AS130)</f>
        <v>0</v>
      </c>
      <c r="AU120" s="110">
        <f t="shared" ref="AU120:BG120" si="3260">SUM(AU121+AU125+AU130)</f>
        <v>0</v>
      </c>
      <c r="AV120" s="110">
        <f t="shared" si="3260"/>
        <v>0</v>
      </c>
      <c r="AW120" s="110">
        <f t="shared" si="3260"/>
        <v>0</v>
      </c>
      <c r="AX120" s="110">
        <f t="shared" si="3260"/>
        <v>0</v>
      </c>
      <c r="AY120" s="110">
        <f t="shared" si="3260"/>
        <v>0</v>
      </c>
      <c r="AZ120" s="110">
        <f t="shared" si="3260"/>
        <v>0</v>
      </c>
      <c r="BA120" s="110">
        <f t="shared" si="3260"/>
        <v>0</v>
      </c>
      <c r="BB120" s="110">
        <f t="shared" si="3260"/>
        <v>0</v>
      </c>
      <c r="BC120" s="110">
        <f t="shared" si="3260"/>
        <v>0</v>
      </c>
      <c r="BD120" s="110">
        <f t="shared" si="3260"/>
        <v>0</v>
      </c>
      <c r="BE120" s="110">
        <f t="shared" si="3260"/>
        <v>0</v>
      </c>
      <c r="BF120" s="110">
        <f t="shared" si="3260"/>
        <v>0</v>
      </c>
      <c r="BG120" s="110">
        <f t="shared" si="3260"/>
        <v>0</v>
      </c>
      <c r="BH120" s="110">
        <f>SUM(BH121+BH125+BH130)</f>
        <v>0</v>
      </c>
      <c r="BJ120" s="110">
        <f t="shared" ref="BJ120:BV120" si="3261">SUM(BJ121+BJ125+BJ130)</f>
        <v>0</v>
      </c>
      <c r="BK120" s="110">
        <f t="shared" si="3261"/>
        <v>0</v>
      </c>
      <c r="BL120" s="110">
        <f t="shared" si="3261"/>
        <v>0</v>
      </c>
      <c r="BM120" s="110">
        <f t="shared" si="3261"/>
        <v>0</v>
      </c>
      <c r="BN120" s="110">
        <f t="shared" si="3261"/>
        <v>0</v>
      </c>
      <c r="BO120" s="110">
        <f t="shared" si="3261"/>
        <v>0</v>
      </c>
      <c r="BP120" s="110">
        <f t="shared" si="3261"/>
        <v>0</v>
      </c>
      <c r="BQ120" s="110">
        <f t="shared" si="3261"/>
        <v>0</v>
      </c>
      <c r="BR120" s="110">
        <f t="shared" si="3261"/>
        <v>0</v>
      </c>
      <c r="BS120" s="110">
        <f t="shared" si="3261"/>
        <v>0</v>
      </c>
      <c r="BT120" s="110">
        <f t="shared" si="3261"/>
        <v>0</v>
      </c>
      <c r="BU120" s="110">
        <f t="shared" si="3261"/>
        <v>0</v>
      </c>
      <c r="BV120" s="110">
        <f t="shared" si="3261"/>
        <v>0</v>
      </c>
      <c r="BW120" s="110">
        <f>SUM(BW121+BW125+BW130)</f>
        <v>0</v>
      </c>
      <c r="BY120" s="110">
        <f t="shared" ref="BY120:CK120" si="3262">SUM(BY121+BY125+BY130)</f>
        <v>0</v>
      </c>
      <c r="BZ120" s="110">
        <f t="shared" si="3262"/>
        <v>0</v>
      </c>
      <c r="CA120" s="110">
        <f t="shared" si="3262"/>
        <v>0</v>
      </c>
      <c r="CB120" s="110">
        <f t="shared" si="3262"/>
        <v>0</v>
      </c>
      <c r="CC120" s="110">
        <f t="shared" si="3262"/>
        <v>0</v>
      </c>
      <c r="CD120" s="110">
        <f t="shared" si="3262"/>
        <v>0</v>
      </c>
      <c r="CE120" s="110">
        <f t="shared" si="3262"/>
        <v>0</v>
      </c>
      <c r="CF120" s="110">
        <f t="shared" si="3262"/>
        <v>0</v>
      </c>
      <c r="CG120" s="110">
        <f t="shared" si="3262"/>
        <v>0</v>
      </c>
      <c r="CH120" s="110">
        <f t="shared" si="3262"/>
        <v>0</v>
      </c>
      <c r="CI120" s="110">
        <f t="shared" si="3262"/>
        <v>0</v>
      </c>
      <c r="CJ120" s="110">
        <f t="shared" si="3262"/>
        <v>0</v>
      </c>
      <c r="CK120" s="110">
        <f t="shared" si="3262"/>
        <v>0</v>
      </c>
      <c r="CL120" s="110">
        <f>SUM(CL121+CL125+CL130)</f>
        <v>0</v>
      </c>
      <c r="CN120" s="110">
        <f t="shared" ref="CN120:CZ120" si="3263">SUM(CN121+CN125+CN130)</f>
        <v>0</v>
      </c>
      <c r="CO120" s="110">
        <f t="shared" si="3263"/>
        <v>0</v>
      </c>
      <c r="CP120" s="110">
        <f t="shared" si="3263"/>
        <v>0</v>
      </c>
      <c r="CQ120" s="110">
        <f t="shared" si="3263"/>
        <v>0</v>
      </c>
      <c r="CR120" s="110">
        <f t="shared" si="3263"/>
        <v>0</v>
      </c>
      <c r="CS120" s="110">
        <f t="shared" si="3263"/>
        <v>0</v>
      </c>
      <c r="CT120" s="110">
        <f t="shared" si="3263"/>
        <v>0</v>
      </c>
      <c r="CU120" s="110">
        <f t="shared" si="3263"/>
        <v>0</v>
      </c>
      <c r="CV120" s="110">
        <f t="shared" si="3263"/>
        <v>0</v>
      </c>
      <c r="CW120" s="110">
        <f t="shared" si="3263"/>
        <v>0</v>
      </c>
      <c r="CX120" s="110">
        <f t="shared" si="3263"/>
        <v>0</v>
      </c>
      <c r="CY120" s="110">
        <f t="shared" si="3263"/>
        <v>0</v>
      </c>
      <c r="CZ120" s="110">
        <f t="shared" si="3263"/>
        <v>0</v>
      </c>
      <c r="DA120" s="110">
        <f>SUM(DA121+DA125+DA130)</f>
        <v>0</v>
      </c>
      <c r="DC120" s="110">
        <f t="shared" ref="DC120:DO120" si="3264">SUM(DC121+DC125+DC130)</f>
        <v>0</v>
      </c>
      <c r="DD120" s="110">
        <f t="shared" si="3264"/>
        <v>0</v>
      </c>
      <c r="DE120" s="110">
        <f t="shared" si="3264"/>
        <v>0</v>
      </c>
      <c r="DF120" s="110">
        <f t="shared" si="3264"/>
        <v>0</v>
      </c>
      <c r="DG120" s="110">
        <f t="shared" si="3264"/>
        <v>0</v>
      </c>
      <c r="DH120" s="110">
        <f t="shared" si="3264"/>
        <v>0</v>
      </c>
      <c r="DI120" s="110">
        <f t="shared" si="3264"/>
        <v>0</v>
      </c>
      <c r="DJ120" s="110">
        <f t="shared" si="3264"/>
        <v>0</v>
      </c>
      <c r="DK120" s="110">
        <f t="shared" si="3264"/>
        <v>0</v>
      </c>
      <c r="DL120" s="110">
        <f t="shared" si="3264"/>
        <v>0</v>
      </c>
      <c r="DM120" s="110">
        <f t="shared" si="3264"/>
        <v>0</v>
      </c>
      <c r="DN120" s="110">
        <f t="shared" si="3264"/>
        <v>0</v>
      </c>
      <c r="DO120" s="110">
        <f t="shared" si="3264"/>
        <v>0</v>
      </c>
      <c r="DP120" s="110">
        <f>SUM(DP121+DP125+DP130)</f>
        <v>0</v>
      </c>
      <c r="DR120" s="110">
        <f t="shared" ref="DR120:ED120" si="3265">SUM(DR121+DR125+DR130)</f>
        <v>0</v>
      </c>
      <c r="DS120" s="110">
        <f t="shared" si="3265"/>
        <v>0</v>
      </c>
      <c r="DT120" s="110">
        <f t="shared" si="3265"/>
        <v>0</v>
      </c>
      <c r="DU120" s="110">
        <f t="shared" si="3265"/>
        <v>0</v>
      </c>
      <c r="DV120" s="110">
        <f t="shared" si="3265"/>
        <v>0</v>
      </c>
      <c r="DW120" s="110">
        <f t="shared" si="3265"/>
        <v>0</v>
      </c>
      <c r="DX120" s="110">
        <f t="shared" si="3265"/>
        <v>0</v>
      </c>
      <c r="DY120" s="110">
        <f t="shared" si="3265"/>
        <v>0</v>
      </c>
      <c r="DZ120" s="110">
        <f t="shared" si="3265"/>
        <v>0</v>
      </c>
      <c r="EA120" s="110">
        <f t="shared" si="3265"/>
        <v>0</v>
      </c>
      <c r="EB120" s="110">
        <f t="shared" si="3265"/>
        <v>0</v>
      </c>
      <c r="EC120" s="110">
        <f t="shared" si="3265"/>
        <v>0</v>
      </c>
      <c r="ED120" s="110">
        <f t="shared" si="3265"/>
        <v>0</v>
      </c>
      <c r="EE120" s="110">
        <f>SUM(EE121+EE125+EE130)</f>
        <v>0</v>
      </c>
      <c r="EG120" s="110">
        <f t="shared" ref="EG120:ES120" si="3266">SUM(EG121+EG125+EG130)</f>
        <v>0</v>
      </c>
      <c r="EH120" s="110">
        <f t="shared" si="3266"/>
        <v>0</v>
      </c>
      <c r="EI120" s="110">
        <f t="shared" si="3266"/>
        <v>0</v>
      </c>
      <c r="EJ120" s="110">
        <f t="shared" si="3266"/>
        <v>0</v>
      </c>
      <c r="EK120" s="110">
        <f t="shared" si="3266"/>
        <v>0</v>
      </c>
      <c r="EL120" s="110">
        <f t="shared" si="3266"/>
        <v>0</v>
      </c>
      <c r="EM120" s="110">
        <f t="shared" si="3266"/>
        <v>0</v>
      </c>
      <c r="EN120" s="110">
        <f t="shared" si="3266"/>
        <v>0</v>
      </c>
      <c r="EO120" s="110">
        <f t="shared" si="3266"/>
        <v>0</v>
      </c>
      <c r="EP120" s="110">
        <f t="shared" si="3266"/>
        <v>0</v>
      </c>
      <c r="EQ120" s="110">
        <f t="shared" si="3266"/>
        <v>0</v>
      </c>
      <c r="ER120" s="110">
        <f t="shared" si="3266"/>
        <v>0</v>
      </c>
      <c r="ES120" s="110">
        <f t="shared" si="3266"/>
        <v>0</v>
      </c>
      <c r="ET120" s="110">
        <f>SUM(ET121+ET125+ET130)</f>
        <v>0</v>
      </c>
      <c r="EV120" s="110">
        <f t="shared" ref="EV120:FH120" si="3267">SUM(EV121+EV125+EV130)</f>
        <v>0</v>
      </c>
      <c r="EW120" s="110">
        <f t="shared" si="3267"/>
        <v>0</v>
      </c>
      <c r="EX120" s="110">
        <f t="shared" si="3267"/>
        <v>0</v>
      </c>
      <c r="EY120" s="110">
        <f t="shared" si="3267"/>
        <v>0</v>
      </c>
      <c r="EZ120" s="110">
        <f t="shared" si="3267"/>
        <v>0</v>
      </c>
      <c r="FA120" s="110">
        <f t="shared" si="3267"/>
        <v>0</v>
      </c>
      <c r="FB120" s="110">
        <f t="shared" si="3267"/>
        <v>0</v>
      </c>
      <c r="FC120" s="110">
        <f t="shared" si="3267"/>
        <v>0</v>
      </c>
      <c r="FD120" s="110">
        <f t="shared" si="3267"/>
        <v>0</v>
      </c>
      <c r="FE120" s="110">
        <f t="shared" si="3267"/>
        <v>0</v>
      </c>
      <c r="FF120" s="110">
        <f t="shared" si="3267"/>
        <v>0</v>
      </c>
      <c r="FG120" s="110">
        <f t="shared" si="3267"/>
        <v>0</v>
      </c>
      <c r="FH120" s="110">
        <f t="shared" si="3267"/>
        <v>0</v>
      </c>
      <c r="FI120" s="110">
        <f>SUM(FI121+FI125+FI130)</f>
        <v>0</v>
      </c>
      <c r="FK120" s="110">
        <f t="shared" ref="FK120:FW120" si="3268">SUM(FK121+FK125+FK130)</f>
        <v>0</v>
      </c>
      <c r="FL120" s="110">
        <f t="shared" si="3268"/>
        <v>0</v>
      </c>
      <c r="FM120" s="110">
        <f t="shared" si="3268"/>
        <v>0</v>
      </c>
      <c r="FN120" s="110">
        <f t="shared" si="3268"/>
        <v>0</v>
      </c>
      <c r="FO120" s="110">
        <f t="shared" si="3268"/>
        <v>0</v>
      </c>
      <c r="FP120" s="110">
        <f t="shared" si="3268"/>
        <v>0</v>
      </c>
      <c r="FQ120" s="110">
        <f t="shared" si="3268"/>
        <v>0</v>
      </c>
      <c r="FR120" s="110">
        <f t="shared" si="3268"/>
        <v>0</v>
      </c>
      <c r="FS120" s="110">
        <f t="shared" si="3268"/>
        <v>0</v>
      </c>
      <c r="FT120" s="110">
        <f t="shared" si="3268"/>
        <v>0</v>
      </c>
      <c r="FU120" s="110">
        <f t="shared" si="3268"/>
        <v>0</v>
      </c>
      <c r="FV120" s="110">
        <f t="shared" si="3268"/>
        <v>0</v>
      </c>
      <c r="FW120" s="110">
        <f t="shared" si="3268"/>
        <v>0</v>
      </c>
      <c r="FX120" s="110">
        <f>SUM(FX121+FX125+FX130)</f>
        <v>0</v>
      </c>
      <c r="FZ120" s="110">
        <f t="shared" ref="FZ120:GL120" si="3269">SUM(FZ121+FZ125+FZ130)</f>
        <v>0</v>
      </c>
      <c r="GA120" s="110">
        <f t="shared" si="3269"/>
        <v>0</v>
      </c>
      <c r="GB120" s="110">
        <f t="shared" si="3269"/>
        <v>0</v>
      </c>
      <c r="GC120" s="110">
        <f t="shared" si="3269"/>
        <v>0</v>
      </c>
      <c r="GD120" s="110">
        <f t="shared" si="3269"/>
        <v>0</v>
      </c>
      <c r="GE120" s="110">
        <f t="shared" si="3269"/>
        <v>0</v>
      </c>
      <c r="GF120" s="110">
        <f t="shared" si="3269"/>
        <v>0</v>
      </c>
      <c r="GG120" s="110">
        <f t="shared" si="3269"/>
        <v>0</v>
      </c>
      <c r="GH120" s="110">
        <f t="shared" si="3269"/>
        <v>0</v>
      </c>
      <c r="GI120" s="110">
        <f t="shared" si="3269"/>
        <v>0</v>
      </c>
      <c r="GJ120" s="110">
        <f t="shared" si="3269"/>
        <v>0</v>
      </c>
      <c r="GK120" s="110">
        <f t="shared" si="3269"/>
        <v>0</v>
      </c>
      <c r="GL120" s="110">
        <f t="shared" si="3269"/>
        <v>0</v>
      </c>
      <c r="GM120" s="110">
        <f>SUM(GM121+GM125+GM130)</f>
        <v>0</v>
      </c>
      <c r="GO120" s="110">
        <f t="shared" ref="GO120:HA120" si="3270">SUM(GO121+GO125+GO130)</f>
        <v>0</v>
      </c>
      <c r="GP120" s="110">
        <f t="shared" si="3270"/>
        <v>0</v>
      </c>
      <c r="GQ120" s="110">
        <f t="shared" si="3270"/>
        <v>0</v>
      </c>
      <c r="GR120" s="110">
        <f t="shared" si="3270"/>
        <v>0</v>
      </c>
      <c r="GS120" s="110">
        <f t="shared" si="3270"/>
        <v>0</v>
      </c>
      <c r="GT120" s="110">
        <f t="shared" si="3270"/>
        <v>0</v>
      </c>
      <c r="GU120" s="110">
        <f t="shared" si="3270"/>
        <v>0</v>
      </c>
      <c r="GV120" s="110">
        <f t="shared" si="3270"/>
        <v>0</v>
      </c>
      <c r="GW120" s="110">
        <f t="shared" si="3270"/>
        <v>0</v>
      </c>
      <c r="GX120" s="110">
        <f t="shared" si="3270"/>
        <v>0</v>
      </c>
      <c r="GY120" s="110">
        <f t="shared" si="3270"/>
        <v>0</v>
      </c>
      <c r="GZ120" s="110">
        <f t="shared" si="3270"/>
        <v>0</v>
      </c>
      <c r="HA120" s="110">
        <f t="shared" si="3270"/>
        <v>0</v>
      </c>
      <c r="HB120" s="110">
        <f>SUM(HB121+HB125+HB130)</f>
        <v>0</v>
      </c>
      <c r="HD120" s="110">
        <f t="shared" ref="HD120:HP120" si="3271">SUM(HD121+HD125+HD130)</f>
        <v>0</v>
      </c>
      <c r="HE120" s="110">
        <f t="shared" si="3271"/>
        <v>0</v>
      </c>
      <c r="HF120" s="110">
        <f t="shared" si="3271"/>
        <v>0</v>
      </c>
      <c r="HG120" s="110">
        <f t="shared" si="3271"/>
        <v>0</v>
      </c>
      <c r="HH120" s="110">
        <f t="shared" si="3271"/>
        <v>0</v>
      </c>
      <c r="HI120" s="110">
        <f t="shared" si="3271"/>
        <v>0</v>
      </c>
      <c r="HJ120" s="110">
        <f t="shared" si="3271"/>
        <v>0</v>
      </c>
      <c r="HK120" s="110">
        <f t="shared" si="3271"/>
        <v>0</v>
      </c>
      <c r="HL120" s="110">
        <f t="shared" si="3271"/>
        <v>0</v>
      </c>
      <c r="HM120" s="110">
        <f t="shared" si="3271"/>
        <v>0</v>
      </c>
      <c r="HN120" s="110">
        <f t="shared" si="3271"/>
        <v>0</v>
      </c>
      <c r="HO120" s="110">
        <f t="shared" si="3271"/>
        <v>0</v>
      </c>
      <c r="HP120" s="110">
        <f t="shared" si="3271"/>
        <v>0</v>
      </c>
      <c r="HQ120" s="110">
        <f>SUM(HQ121+HQ125+HQ130)</f>
        <v>0</v>
      </c>
      <c r="HS120" s="110">
        <f t="shared" ref="HS120:IE120" si="3272">SUM(HS121+HS125+HS130)</f>
        <v>0</v>
      </c>
      <c r="HT120" s="110">
        <f t="shared" si="3272"/>
        <v>0</v>
      </c>
      <c r="HU120" s="110">
        <f t="shared" si="3272"/>
        <v>0</v>
      </c>
      <c r="HV120" s="110">
        <f t="shared" si="3272"/>
        <v>0</v>
      </c>
      <c r="HW120" s="110">
        <f t="shared" si="3272"/>
        <v>0</v>
      </c>
      <c r="HX120" s="110">
        <f t="shared" si="3272"/>
        <v>0</v>
      </c>
      <c r="HY120" s="110">
        <f t="shared" si="3272"/>
        <v>0</v>
      </c>
      <c r="HZ120" s="110">
        <f t="shared" si="3272"/>
        <v>0</v>
      </c>
      <c r="IA120" s="110">
        <f t="shared" si="3272"/>
        <v>0</v>
      </c>
      <c r="IB120" s="110">
        <f t="shared" si="3272"/>
        <v>0</v>
      </c>
      <c r="IC120" s="110">
        <f t="shared" si="3272"/>
        <v>0</v>
      </c>
      <c r="ID120" s="110">
        <f t="shared" si="3272"/>
        <v>0</v>
      </c>
      <c r="IE120" s="110">
        <f t="shared" si="3272"/>
        <v>0</v>
      </c>
      <c r="IF120" s="110">
        <f>SUM(IF121+IF125+IF130)</f>
        <v>0</v>
      </c>
      <c r="IH120" s="110">
        <f t="shared" ref="IH120:IT120" si="3273">SUM(IH121+IH125+IH130)</f>
        <v>0</v>
      </c>
      <c r="II120" s="110">
        <f t="shared" si="3273"/>
        <v>0</v>
      </c>
      <c r="IJ120" s="110">
        <f t="shared" si="3273"/>
        <v>0</v>
      </c>
      <c r="IK120" s="110">
        <f t="shared" si="3273"/>
        <v>0</v>
      </c>
      <c r="IL120" s="110">
        <f t="shared" si="3273"/>
        <v>0</v>
      </c>
      <c r="IM120" s="110">
        <f t="shared" si="3273"/>
        <v>0</v>
      </c>
      <c r="IN120" s="110">
        <f t="shared" si="3273"/>
        <v>0</v>
      </c>
      <c r="IO120" s="110">
        <f t="shared" si="3273"/>
        <v>0</v>
      </c>
      <c r="IP120" s="110">
        <f t="shared" si="3273"/>
        <v>0</v>
      </c>
      <c r="IQ120" s="110">
        <f t="shared" si="3273"/>
        <v>0</v>
      </c>
      <c r="IR120" s="110">
        <f t="shared" si="3273"/>
        <v>0</v>
      </c>
      <c r="IS120" s="110">
        <f t="shared" si="3273"/>
        <v>0</v>
      </c>
      <c r="IT120" s="110">
        <f t="shared" si="3273"/>
        <v>0</v>
      </c>
      <c r="IU120" s="110">
        <f>SUM(IU121+IU125+IU130)</f>
        <v>0</v>
      </c>
      <c r="IW120" s="110">
        <f t="shared" ref="IW120:JI120" si="3274">SUM(IW121+IW125+IW130)</f>
        <v>0</v>
      </c>
      <c r="IX120" s="110">
        <f t="shared" si="3274"/>
        <v>0</v>
      </c>
      <c r="IY120" s="110">
        <f t="shared" si="3274"/>
        <v>0</v>
      </c>
      <c r="IZ120" s="110">
        <f t="shared" si="3274"/>
        <v>0</v>
      </c>
      <c r="JA120" s="110">
        <f t="shared" si="3274"/>
        <v>0</v>
      </c>
      <c r="JB120" s="110">
        <f t="shared" si="3274"/>
        <v>0</v>
      </c>
      <c r="JC120" s="110">
        <f t="shared" si="3274"/>
        <v>0</v>
      </c>
      <c r="JD120" s="110">
        <f t="shared" si="3274"/>
        <v>0</v>
      </c>
      <c r="JE120" s="110">
        <f t="shared" si="3274"/>
        <v>0</v>
      </c>
      <c r="JF120" s="110">
        <f t="shared" si="3274"/>
        <v>0</v>
      </c>
      <c r="JG120" s="110">
        <f t="shared" si="3274"/>
        <v>0</v>
      </c>
      <c r="JH120" s="110">
        <f t="shared" si="3274"/>
        <v>0</v>
      </c>
      <c r="JI120" s="110">
        <f t="shared" si="3274"/>
        <v>0</v>
      </c>
      <c r="JJ120" s="110">
        <f>SUM(JJ121+JJ125+JJ130)</f>
        <v>0</v>
      </c>
      <c r="JL120" s="110">
        <f t="shared" ref="JL120:JX120" si="3275">SUM(JL121+JL125+JL130)</f>
        <v>0</v>
      </c>
      <c r="JM120" s="110">
        <f t="shared" si="3275"/>
        <v>0</v>
      </c>
      <c r="JN120" s="110">
        <f t="shared" si="3275"/>
        <v>0</v>
      </c>
      <c r="JO120" s="110">
        <f t="shared" si="3275"/>
        <v>0</v>
      </c>
      <c r="JP120" s="110">
        <f t="shared" si="3275"/>
        <v>0</v>
      </c>
      <c r="JQ120" s="110">
        <f t="shared" si="3275"/>
        <v>0</v>
      </c>
      <c r="JR120" s="110">
        <f t="shared" si="3275"/>
        <v>0</v>
      </c>
      <c r="JS120" s="110">
        <f t="shared" si="3275"/>
        <v>0</v>
      </c>
      <c r="JT120" s="110">
        <f t="shared" si="3275"/>
        <v>0</v>
      </c>
      <c r="JU120" s="110">
        <f t="shared" si="3275"/>
        <v>0</v>
      </c>
      <c r="JV120" s="110">
        <f t="shared" si="3275"/>
        <v>0</v>
      </c>
      <c r="JW120" s="110">
        <f t="shared" si="3275"/>
        <v>0</v>
      </c>
      <c r="JX120" s="110">
        <f t="shared" si="3275"/>
        <v>0</v>
      </c>
      <c r="JY120" s="110">
        <f>SUM(JY121+JY125+JY130)</f>
        <v>0</v>
      </c>
      <c r="KA120" s="110">
        <f t="shared" ref="KA120:KM120" si="3276">SUM(KA121+KA125+KA130)</f>
        <v>0</v>
      </c>
      <c r="KB120" s="110">
        <f t="shared" si="3276"/>
        <v>0</v>
      </c>
      <c r="KC120" s="110">
        <f t="shared" si="3276"/>
        <v>0</v>
      </c>
      <c r="KD120" s="110">
        <f t="shared" si="3276"/>
        <v>0</v>
      </c>
      <c r="KE120" s="110">
        <f t="shared" si="3276"/>
        <v>0</v>
      </c>
      <c r="KF120" s="110">
        <f t="shared" si="3276"/>
        <v>0</v>
      </c>
      <c r="KG120" s="110">
        <f t="shared" si="3276"/>
        <v>0</v>
      </c>
      <c r="KH120" s="110">
        <f t="shared" si="3276"/>
        <v>0</v>
      </c>
      <c r="KI120" s="110">
        <f t="shared" si="3276"/>
        <v>0</v>
      </c>
      <c r="KJ120" s="110">
        <f t="shared" si="3276"/>
        <v>0</v>
      </c>
      <c r="KK120" s="110">
        <f t="shared" si="3276"/>
        <v>0</v>
      </c>
      <c r="KL120" s="110">
        <f t="shared" si="3276"/>
        <v>0</v>
      </c>
      <c r="KM120" s="110">
        <f t="shared" si="3276"/>
        <v>0</v>
      </c>
      <c r="KN120" s="110">
        <f>SUM(KN121+KN125+KN130)</f>
        <v>0</v>
      </c>
      <c r="KP120" s="110">
        <f t="shared" ref="KP120:LB120" si="3277">SUM(KP121+KP125+KP130)</f>
        <v>0</v>
      </c>
      <c r="KQ120" s="110">
        <f t="shared" si="3277"/>
        <v>0</v>
      </c>
      <c r="KR120" s="110">
        <f t="shared" si="3277"/>
        <v>0</v>
      </c>
      <c r="KS120" s="110">
        <f t="shared" si="3277"/>
        <v>0</v>
      </c>
      <c r="KT120" s="110">
        <f t="shared" si="3277"/>
        <v>0</v>
      </c>
      <c r="KU120" s="110">
        <f t="shared" si="3277"/>
        <v>0</v>
      </c>
      <c r="KV120" s="110">
        <f t="shared" si="3277"/>
        <v>0</v>
      </c>
      <c r="KW120" s="110">
        <f t="shared" si="3277"/>
        <v>0</v>
      </c>
      <c r="KX120" s="110">
        <f t="shared" si="3277"/>
        <v>0</v>
      </c>
      <c r="KY120" s="110">
        <f t="shared" si="3277"/>
        <v>0</v>
      </c>
      <c r="KZ120" s="110">
        <f t="shared" si="3277"/>
        <v>0</v>
      </c>
      <c r="LA120" s="110">
        <f t="shared" si="3277"/>
        <v>0</v>
      </c>
      <c r="LB120" s="110">
        <f t="shared" si="3277"/>
        <v>0</v>
      </c>
      <c r="LC120" s="110">
        <f>SUM(LC121+LC125+LC130)</f>
        <v>0</v>
      </c>
      <c r="LE120" s="110">
        <f t="shared" ref="LE120:LQ120" si="3278">SUM(LE121+LE125+LE130)</f>
        <v>0</v>
      </c>
      <c r="LF120" s="110">
        <f t="shared" si="3278"/>
        <v>0</v>
      </c>
      <c r="LG120" s="110">
        <f t="shared" si="3278"/>
        <v>0</v>
      </c>
      <c r="LH120" s="110">
        <f t="shared" si="3278"/>
        <v>0</v>
      </c>
      <c r="LI120" s="110">
        <f t="shared" si="3278"/>
        <v>0</v>
      </c>
      <c r="LJ120" s="110">
        <f t="shared" si="3278"/>
        <v>0</v>
      </c>
      <c r="LK120" s="110">
        <f t="shared" si="3278"/>
        <v>0</v>
      </c>
      <c r="LL120" s="110">
        <f t="shared" si="3278"/>
        <v>0</v>
      </c>
      <c r="LM120" s="110">
        <f t="shared" si="3278"/>
        <v>0</v>
      </c>
      <c r="LN120" s="110">
        <f t="shared" si="3278"/>
        <v>0</v>
      </c>
      <c r="LO120" s="110">
        <f t="shared" si="3278"/>
        <v>0</v>
      </c>
      <c r="LP120" s="110">
        <f t="shared" si="3278"/>
        <v>0</v>
      </c>
      <c r="LQ120" s="110">
        <f t="shared" si="3278"/>
        <v>0</v>
      </c>
      <c r="LR120" s="110">
        <f>SUM(LR121+LR125+LR130)</f>
        <v>0</v>
      </c>
      <c r="LT120" s="110">
        <f t="shared" ref="LT120:MF120" si="3279">SUM(LT121+LT125+LT130)</f>
        <v>0</v>
      </c>
      <c r="LU120" s="110">
        <f t="shared" si="3279"/>
        <v>0</v>
      </c>
      <c r="LV120" s="110">
        <f t="shared" si="3279"/>
        <v>0</v>
      </c>
      <c r="LW120" s="110">
        <f t="shared" si="3279"/>
        <v>0</v>
      </c>
      <c r="LX120" s="110">
        <f t="shared" si="3279"/>
        <v>0</v>
      </c>
      <c r="LY120" s="110">
        <f t="shared" si="3279"/>
        <v>0</v>
      </c>
      <c r="LZ120" s="110">
        <f t="shared" si="3279"/>
        <v>0</v>
      </c>
      <c r="MA120" s="110">
        <f t="shared" si="3279"/>
        <v>0</v>
      </c>
      <c r="MB120" s="110">
        <f t="shared" si="3279"/>
        <v>0</v>
      </c>
      <c r="MC120" s="110">
        <f t="shared" si="3279"/>
        <v>0</v>
      </c>
      <c r="MD120" s="110">
        <f t="shared" si="3279"/>
        <v>0</v>
      </c>
      <c r="ME120" s="110">
        <f t="shared" si="3279"/>
        <v>0</v>
      </c>
      <c r="MF120" s="110">
        <f t="shared" si="3279"/>
        <v>0</v>
      </c>
      <c r="MG120" s="110">
        <f>SUM(MG121+MG125+MG130)</f>
        <v>0</v>
      </c>
      <c r="MI120" s="110">
        <f t="shared" ref="MI120:MU120" si="3280">SUM(MI121+MI125+MI130)</f>
        <v>0</v>
      </c>
      <c r="MJ120" s="110">
        <f t="shared" si="3280"/>
        <v>0</v>
      </c>
      <c r="MK120" s="110">
        <f t="shared" si="3280"/>
        <v>0</v>
      </c>
      <c r="ML120" s="110">
        <f t="shared" si="3280"/>
        <v>0</v>
      </c>
      <c r="MM120" s="110">
        <f t="shared" si="3280"/>
        <v>0</v>
      </c>
      <c r="MN120" s="110">
        <f t="shared" si="3280"/>
        <v>0</v>
      </c>
      <c r="MO120" s="110">
        <f t="shared" si="3280"/>
        <v>0</v>
      </c>
      <c r="MP120" s="110">
        <f t="shared" si="3280"/>
        <v>0</v>
      </c>
      <c r="MQ120" s="110">
        <f t="shared" si="3280"/>
        <v>0</v>
      </c>
      <c r="MR120" s="110">
        <f t="shared" si="3280"/>
        <v>0</v>
      </c>
      <c r="MS120" s="110">
        <f t="shared" si="3280"/>
        <v>0</v>
      </c>
      <c r="MT120" s="110">
        <f t="shared" si="3280"/>
        <v>0</v>
      </c>
      <c r="MU120" s="110">
        <f t="shared" si="3280"/>
        <v>0</v>
      </c>
      <c r="MV120" s="110">
        <f>SUM(MV121+MV125+MV130)</f>
        <v>0</v>
      </c>
      <c r="MX120" s="110">
        <f t="shared" ref="MX120:NJ120" si="3281">SUM(MX121+MX125+MX130)</f>
        <v>0</v>
      </c>
      <c r="MY120" s="110">
        <f t="shared" si="3281"/>
        <v>0</v>
      </c>
      <c r="MZ120" s="110">
        <f t="shared" si="3281"/>
        <v>0</v>
      </c>
      <c r="NA120" s="110">
        <f t="shared" si="3281"/>
        <v>0</v>
      </c>
      <c r="NB120" s="110">
        <f t="shared" si="3281"/>
        <v>0</v>
      </c>
      <c r="NC120" s="110">
        <f t="shared" si="3281"/>
        <v>0</v>
      </c>
      <c r="ND120" s="110">
        <f t="shared" si="3281"/>
        <v>0</v>
      </c>
      <c r="NE120" s="110">
        <f t="shared" si="3281"/>
        <v>0</v>
      </c>
      <c r="NF120" s="110">
        <f t="shared" si="3281"/>
        <v>0</v>
      </c>
      <c r="NG120" s="110">
        <f t="shared" si="3281"/>
        <v>0</v>
      </c>
      <c r="NH120" s="110">
        <f t="shared" si="3281"/>
        <v>0</v>
      </c>
      <c r="NI120" s="110">
        <f t="shared" si="3281"/>
        <v>0</v>
      </c>
      <c r="NJ120" s="110">
        <f t="shared" si="3281"/>
        <v>0</v>
      </c>
      <c r="NK120" s="110">
        <f>SUM(NK121+NK125+NK130)</f>
        <v>0</v>
      </c>
      <c r="NM120" s="110">
        <f t="shared" ref="NM120:NY120" si="3282">SUM(NM121+NM125+NM130)</f>
        <v>0</v>
      </c>
      <c r="NN120" s="110">
        <f t="shared" si="3282"/>
        <v>0</v>
      </c>
      <c r="NO120" s="110">
        <f t="shared" si="3282"/>
        <v>0</v>
      </c>
      <c r="NP120" s="110">
        <f t="shared" si="3282"/>
        <v>0</v>
      </c>
      <c r="NQ120" s="110">
        <f t="shared" si="3282"/>
        <v>0</v>
      </c>
      <c r="NR120" s="110">
        <f t="shared" si="3282"/>
        <v>0</v>
      </c>
      <c r="NS120" s="110">
        <f t="shared" si="3282"/>
        <v>0</v>
      </c>
      <c r="NT120" s="110">
        <f t="shared" si="3282"/>
        <v>0</v>
      </c>
      <c r="NU120" s="110">
        <f t="shared" si="3282"/>
        <v>0</v>
      </c>
      <c r="NV120" s="110">
        <f t="shared" si="3282"/>
        <v>0</v>
      </c>
      <c r="NW120" s="110">
        <f t="shared" si="3282"/>
        <v>0</v>
      </c>
      <c r="NX120" s="110">
        <f t="shared" si="3282"/>
        <v>0</v>
      </c>
      <c r="NY120" s="110">
        <f t="shared" si="3282"/>
        <v>0</v>
      </c>
      <c r="NZ120" s="110">
        <f>SUM(NZ121+NZ125+NZ130)</f>
        <v>0</v>
      </c>
      <c r="OB120" s="110">
        <f t="shared" ref="OB120:ON120" si="3283">SUM(OB121+OB125+OB130)</f>
        <v>0</v>
      </c>
      <c r="OC120" s="110">
        <f t="shared" si="3283"/>
        <v>0</v>
      </c>
      <c r="OD120" s="110">
        <f t="shared" si="3283"/>
        <v>0</v>
      </c>
      <c r="OE120" s="110">
        <f t="shared" si="3283"/>
        <v>0</v>
      </c>
      <c r="OF120" s="110">
        <f t="shared" si="3283"/>
        <v>0</v>
      </c>
      <c r="OG120" s="110">
        <f t="shared" si="3283"/>
        <v>0</v>
      </c>
      <c r="OH120" s="110">
        <f t="shared" si="3283"/>
        <v>0</v>
      </c>
      <c r="OI120" s="110">
        <f t="shared" si="3283"/>
        <v>0</v>
      </c>
      <c r="OJ120" s="110">
        <f t="shared" si="3283"/>
        <v>0</v>
      </c>
      <c r="OK120" s="110">
        <f t="shared" si="3283"/>
        <v>0</v>
      </c>
      <c r="OL120" s="110">
        <f t="shared" si="3283"/>
        <v>0</v>
      </c>
      <c r="OM120" s="110">
        <f t="shared" si="3283"/>
        <v>0</v>
      </c>
      <c r="ON120" s="110">
        <f t="shared" si="3283"/>
        <v>0</v>
      </c>
      <c r="OO120" s="110">
        <f>SUM(OO121+OO125+OO130)</f>
        <v>0</v>
      </c>
      <c r="OQ120" s="110">
        <f t="shared" ref="OQ120:PC120" si="3284">SUM(OQ121+OQ125+OQ130)</f>
        <v>0</v>
      </c>
      <c r="OR120" s="110">
        <f t="shared" si="3284"/>
        <v>0</v>
      </c>
      <c r="OS120" s="110">
        <f t="shared" si="3284"/>
        <v>0</v>
      </c>
      <c r="OT120" s="110">
        <f t="shared" si="3284"/>
        <v>0</v>
      </c>
      <c r="OU120" s="110">
        <f t="shared" si="3284"/>
        <v>0</v>
      </c>
      <c r="OV120" s="110">
        <f t="shared" si="3284"/>
        <v>0</v>
      </c>
      <c r="OW120" s="110">
        <f t="shared" si="3284"/>
        <v>0</v>
      </c>
      <c r="OX120" s="110">
        <f t="shared" si="3284"/>
        <v>0</v>
      </c>
      <c r="OY120" s="110">
        <f t="shared" si="3284"/>
        <v>0</v>
      </c>
      <c r="OZ120" s="110">
        <f t="shared" si="3284"/>
        <v>0</v>
      </c>
      <c r="PA120" s="110">
        <f t="shared" si="3284"/>
        <v>0</v>
      </c>
      <c r="PB120" s="110">
        <f t="shared" si="3284"/>
        <v>0</v>
      </c>
      <c r="PC120" s="110">
        <f t="shared" si="3284"/>
        <v>0</v>
      </c>
      <c r="PD120" s="110">
        <f>SUM(PD121+PD125+PD130)</f>
        <v>0</v>
      </c>
      <c r="PF120" s="110">
        <f t="shared" ref="PF120:PR120" si="3285">SUM(PF121+PF125+PF130)</f>
        <v>0</v>
      </c>
      <c r="PG120" s="110">
        <f t="shared" si="3285"/>
        <v>0</v>
      </c>
      <c r="PH120" s="110">
        <f t="shared" si="3285"/>
        <v>0</v>
      </c>
      <c r="PI120" s="110">
        <f t="shared" si="3285"/>
        <v>0</v>
      </c>
      <c r="PJ120" s="110">
        <f t="shared" si="3285"/>
        <v>0</v>
      </c>
      <c r="PK120" s="110">
        <f t="shared" si="3285"/>
        <v>0</v>
      </c>
      <c r="PL120" s="110">
        <f t="shared" si="3285"/>
        <v>0</v>
      </c>
      <c r="PM120" s="110">
        <f t="shared" si="3285"/>
        <v>0</v>
      </c>
      <c r="PN120" s="110">
        <f t="shared" si="3285"/>
        <v>0</v>
      </c>
      <c r="PO120" s="110">
        <f t="shared" si="3285"/>
        <v>0</v>
      </c>
      <c r="PP120" s="110">
        <f t="shared" si="3285"/>
        <v>0</v>
      </c>
      <c r="PQ120" s="110">
        <f t="shared" si="3285"/>
        <v>0</v>
      </c>
      <c r="PR120" s="110">
        <f t="shared" si="3285"/>
        <v>0</v>
      </c>
      <c r="PS120" s="110">
        <f>SUM(PS121+PS125+PS130)</f>
        <v>0</v>
      </c>
      <c r="PU120" s="110">
        <f t="shared" ref="PU120:QG120" si="3286">SUM(PU121+PU125+PU130)</f>
        <v>0</v>
      </c>
      <c r="PV120" s="110">
        <f t="shared" si="3286"/>
        <v>0</v>
      </c>
      <c r="PW120" s="110">
        <f t="shared" si="3286"/>
        <v>0</v>
      </c>
      <c r="PX120" s="110">
        <f t="shared" si="3286"/>
        <v>0</v>
      </c>
      <c r="PY120" s="110">
        <f t="shared" si="3286"/>
        <v>0</v>
      </c>
      <c r="PZ120" s="110">
        <f t="shared" si="3286"/>
        <v>0</v>
      </c>
      <c r="QA120" s="110">
        <f t="shared" si="3286"/>
        <v>0</v>
      </c>
      <c r="QB120" s="110">
        <f t="shared" si="3286"/>
        <v>0</v>
      </c>
      <c r="QC120" s="110">
        <f t="shared" si="3286"/>
        <v>0</v>
      </c>
      <c r="QD120" s="110">
        <f t="shared" si="3286"/>
        <v>0</v>
      </c>
      <c r="QE120" s="110">
        <f t="shared" si="3286"/>
        <v>0</v>
      </c>
      <c r="QF120" s="110">
        <f t="shared" si="3286"/>
        <v>0</v>
      </c>
      <c r="QG120" s="110">
        <f t="shared" si="3286"/>
        <v>0</v>
      </c>
      <c r="QH120" s="110">
        <f>SUM(QH121+QH125+QH130)</f>
        <v>0</v>
      </c>
      <c r="QJ120" s="110">
        <f t="shared" ref="QJ120:QV120" si="3287">SUM(QJ121+QJ125+QJ130)</f>
        <v>0</v>
      </c>
      <c r="QK120" s="110">
        <f t="shared" si="3287"/>
        <v>0</v>
      </c>
      <c r="QL120" s="110">
        <f t="shared" si="3287"/>
        <v>0</v>
      </c>
      <c r="QM120" s="110">
        <f t="shared" si="3287"/>
        <v>0</v>
      </c>
      <c r="QN120" s="110">
        <f t="shared" si="3287"/>
        <v>0</v>
      </c>
      <c r="QO120" s="110">
        <f t="shared" si="3287"/>
        <v>0</v>
      </c>
      <c r="QP120" s="110">
        <f t="shared" si="3287"/>
        <v>0</v>
      </c>
      <c r="QQ120" s="110">
        <f t="shared" si="3287"/>
        <v>0</v>
      </c>
      <c r="QR120" s="110">
        <f t="shared" si="3287"/>
        <v>0</v>
      </c>
      <c r="QS120" s="110">
        <f t="shared" si="3287"/>
        <v>0</v>
      </c>
      <c r="QT120" s="110">
        <f t="shared" si="3287"/>
        <v>0</v>
      </c>
      <c r="QU120" s="110">
        <f t="shared" si="3287"/>
        <v>0</v>
      </c>
      <c r="QV120" s="110">
        <f t="shared" si="3287"/>
        <v>0</v>
      </c>
      <c r="QW120" s="110">
        <f>SUM(QW121+QW125+QW130)</f>
        <v>0</v>
      </c>
      <c r="QY120" s="110">
        <f t="shared" ref="QY120:RK120" si="3288">SUM(QY121+QY125+QY130)</f>
        <v>0</v>
      </c>
      <c r="QZ120" s="110">
        <f t="shared" si="3288"/>
        <v>0</v>
      </c>
      <c r="RA120" s="110">
        <f t="shared" si="3288"/>
        <v>0</v>
      </c>
      <c r="RB120" s="110">
        <f t="shared" si="3288"/>
        <v>0</v>
      </c>
      <c r="RC120" s="110">
        <f t="shared" si="3288"/>
        <v>0</v>
      </c>
      <c r="RD120" s="110">
        <f t="shared" si="3288"/>
        <v>0</v>
      </c>
      <c r="RE120" s="110">
        <f t="shared" si="3288"/>
        <v>0</v>
      </c>
      <c r="RF120" s="110">
        <f t="shared" si="3288"/>
        <v>0</v>
      </c>
      <c r="RG120" s="110">
        <f t="shared" si="3288"/>
        <v>0</v>
      </c>
      <c r="RH120" s="110">
        <f t="shared" si="3288"/>
        <v>0</v>
      </c>
      <c r="RI120" s="110">
        <f t="shared" si="3288"/>
        <v>0</v>
      </c>
      <c r="RJ120" s="110">
        <f t="shared" si="3288"/>
        <v>0</v>
      </c>
      <c r="RK120" s="110">
        <f t="shared" si="3288"/>
        <v>0</v>
      </c>
      <c r="RL120" s="110">
        <f>SUM(RL121+RL125+RL130)</f>
        <v>0</v>
      </c>
      <c r="RN120" s="110">
        <f t="shared" ref="RN120:RZ120" si="3289">SUM(RN121+RN125+RN130)</f>
        <v>0</v>
      </c>
      <c r="RO120" s="110">
        <f t="shared" si="3289"/>
        <v>0</v>
      </c>
      <c r="RP120" s="110">
        <f t="shared" si="3289"/>
        <v>0</v>
      </c>
      <c r="RQ120" s="110">
        <f t="shared" si="3289"/>
        <v>0</v>
      </c>
      <c r="RR120" s="110">
        <f t="shared" si="3289"/>
        <v>0</v>
      </c>
      <c r="RS120" s="110">
        <f t="shared" si="3289"/>
        <v>0</v>
      </c>
      <c r="RT120" s="110">
        <f t="shared" si="3289"/>
        <v>0</v>
      </c>
      <c r="RU120" s="110">
        <f t="shared" si="3289"/>
        <v>0</v>
      </c>
      <c r="RV120" s="110">
        <f t="shared" si="3289"/>
        <v>0</v>
      </c>
      <c r="RW120" s="110">
        <f t="shared" si="3289"/>
        <v>0</v>
      </c>
      <c r="RX120" s="110">
        <f t="shared" si="3289"/>
        <v>0</v>
      </c>
      <c r="RY120" s="110">
        <f t="shared" si="3289"/>
        <v>0</v>
      </c>
      <c r="RZ120" s="110">
        <f t="shared" si="3289"/>
        <v>0</v>
      </c>
      <c r="SA120" s="110">
        <f>SUM(SA121+SA125+SA130)</f>
        <v>0</v>
      </c>
      <c r="SC120" s="110">
        <f t="shared" ref="SC120:SO120" si="3290">SUM(SC121+SC125+SC130)</f>
        <v>0</v>
      </c>
      <c r="SD120" s="110">
        <f t="shared" si="3290"/>
        <v>0</v>
      </c>
      <c r="SE120" s="110">
        <f t="shared" si="3290"/>
        <v>0</v>
      </c>
      <c r="SF120" s="110">
        <f t="shared" si="3290"/>
        <v>0</v>
      </c>
      <c r="SG120" s="110">
        <f t="shared" si="3290"/>
        <v>0</v>
      </c>
      <c r="SH120" s="110">
        <f t="shared" si="3290"/>
        <v>0</v>
      </c>
      <c r="SI120" s="110">
        <f t="shared" si="3290"/>
        <v>0</v>
      </c>
      <c r="SJ120" s="110">
        <f t="shared" si="3290"/>
        <v>0</v>
      </c>
      <c r="SK120" s="110">
        <f t="shared" si="3290"/>
        <v>0</v>
      </c>
      <c r="SL120" s="110">
        <f t="shared" si="3290"/>
        <v>0</v>
      </c>
      <c r="SM120" s="110">
        <f t="shared" si="3290"/>
        <v>0</v>
      </c>
      <c r="SN120" s="110">
        <f t="shared" si="3290"/>
        <v>0</v>
      </c>
      <c r="SO120" s="110">
        <f t="shared" si="3290"/>
        <v>0</v>
      </c>
      <c r="SP120" s="110">
        <f>SUM(SP121+SP125+SP130)</f>
        <v>0</v>
      </c>
      <c r="SR120" s="110">
        <f t="shared" ref="SR120:TD120" si="3291">SUM(SR121+SR125+SR130)</f>
        <v>0</v>
      </c>
      <c r="SS120" s="110">
        <f t="shared" si="3291"/>
        <v>0</v>
      </c>
      <c r="ST120" s="110">
        <f t="shared" si="3291"/>
        <v>0</v>
      </c>
      <c r="SU120" s="110">
        <f t="shared" si="3291"/>
        <v>0</v>
      </c>
      <c r="SV120" s="110">
        <f t="shared" si="3291"/>
        <v>0</v>
      </c>
      <c r="SW120" s="110">
        <f t="shared" si="3291"/>
        <v>0</v>
      </c>
      <c r="SX120" s="110">
        <f t="shared" si="3291"/>
        <v>0</v>
      </c>
      <c r="SY120" s="110">
        <f t="shared" si="3291"/>
        <v>0</v>
      </c>
      <c r="SZ120" s="110">
        <f t="shared" si="3291"/>
        <v>0</v>
      </c>
      <c r="TA120" s="110">
        <f t="shared" si="3291"/>
        <v>0</v>
      </c>
      <c r="TB120" s="110">
        <f t="shared" si="3291"/>
        <v>0</v>
      </c>
      <c r="TC120" s="110">
        <f t="shared" si="3291"/>
        <v>0</v>
      </c>
      <c r="TD120" s="110">
        <f t="shared" si="3291"/>
        <v>0</v>
      </c>
      <c r="TE120" s="110">
        <f>SUM(TE121+TE125+TE130)</f>
        <v>0</v>
      </c>
      <c r="TG120" s="110">
        <f t="shared" ref="TG120:TS120" si="3292">SUM(TG121+TG125+TG130)</f>
        <v>0</v>
      </c>
      <c r="TH120" s="110">
        <f t="shared" si="3292"/>
        <v>0</v>
      </c>
      <c r="TI120" s="110">
        <f t="shared" si="3292"/>
        <v>0</v>
      </c>
      <c r="TJ120" s="110">
        <f t="shared" si="3292"/>
        <v>0</v>
      </c>
      <c r="TK120" s="110">
        <f t="shared" si="3292"/>
        <v>0</v>
      </c>
      <c r="TL120" s="110">
        <f t="shared" si="3292"/>
        <v>0</v>
      </c>
      <c r="TM120" s="110">
        <f t="shared" si="3292"/>
        <v>0</v>
      </c>
      <c r="TN120" s="110">
        <f t="shared" si="3292"/>
        <v>0</v>
      </c>
      <c r="TO120" s="110">
        <f t="shared" si="3292"/>
        <v>0</v>
      </c>
      <c r="TP120" s="110">
        <f t="shared" si="3292"/>
        <v>0</v>
      </c>
      <c r="TQ120" s="110">
        <f t="shared" si="3292"/>
        <v>0</v>
      </c>
      <c r="TR120" s="110">
        <f t="shared" si="3292"/>
        <v>0</v>
      </c>
      <c r="TS120" s="110">
        <f t="shared" si="3292"/>
        <v>0</v>
      </c>
      <c r="TT120" s="110">
        <f>SUM(TT121+TT125+TT130)</f>
        <v>0</v>
      </c>
      <c r="TV120" s="110">
        <f t="shared" ref="TV120:UH120" si="3293">SUM(TV121+TV125+TV130)</f>
        <v>0</v>
      </c>
      <c r="TW120" s="110">
        <f t="shared" si="3293"/>
        <v>0</v>
      </c>
      <c r="TX120" s="110">
        <f t="shared" si="3293"/>
        <v>0</v>
      </c>
      <c r="TY120" s="110">
        <f t="shared" si="3293"/>
        <v>0</v>
      </c>
      <c r="TZ120" s="110">
        <f t="shared" si="3293"/>
        <v>0</v>
      </c>
      <c r="UA120" s="110">
        <f t="shared" si="3293"/>
        <v>0</v>
      </c>
      <c r="UB120" s="110">
        <f t="shared" si="3293"/>
        <v>0</v>
      </c>
      <c r="UC120" s="110">
        <f t="shared" si="3293"/>
        <v>0</v>
      </c>
      <c r="UD120" s="110">
        <f t="shared" si="3293"/>
        <v>0</v>
      </c>
      <c r="UE120" s="110">
        <f t="shared" si="3293"/>
        <v>0</v>
      </c>
      <c r="UF120" s="110">
        <f t="shared" si="3293"/>
        <v>0</v>
      </c>
      <c r="UG120" s="110">
        <f t="shared" si="3293"/>
        <v>0</v>
      </c>
      <c r="UH120" s="110">
        <f t="shared" si="3293"/>
        <v>0</v>
      </c>
      <c r="UI120" s="110">
        <f>SUM(UI121+UI125+UI130)</f>
        <v>0</v>
      </c>
      <c r="UK120" s="110">
        <f t="shared" ref="UK120:UW120" si="3294">SUM(UK121+UK125+UK130)</f>
        <v>0</v>
      </c>
      <c r="UL120" s="110">
        <f t="shared" si="3294"/>
        <v>0</v>
      </c>
      <c r="UM120" s="110">
        <f t="shared" si="3294"/>
        <v>0</v>
      </c>
      <c r="UN120" s="110">
        <f t="shared" si="3294"/>
        <v>0</v>
      </c>
      <c r="UO120" s="110">
        <f t="shared" si="3294"/>
        <v>0</v>
      </c>
      <c r="UP120" s="110">
        <f t="shared" si="3294"/>
        <v>0</v>
      </c>
      <c r="UQ120" s="110">
        <f t="shared" si="3294"/>
        <v>0</v>
      </c>
      <c r="UR120" s="110">
        <f t="shared" si="3294"/>
        <v>0</v>
      </c>
      <c r="US120" s="110">
        <f t="shared" si="3294"/>
        <v>0</v>
      </c>
      <c r="UT120" s="110">
        <f t="shared" si="3294"/>
        <v>0</v>
      </c>
      <c r="UU120" s="110">
        <f t="shared" si="3294"/>
        <v>0</v>
      </c>
      <c r="UV120" s="110">
        <f t="shared" si="3294"/>
        <v>0</v>
      </c>
      <c r="UW120" s="110">
        <f t="shared" si="3294"/>
        <v>0</v>
      </c>
      <c r="UX120" s="110">
        <f>SUM(UX121+UX125+UX130)</f>
        <v>0</v>
      </c>
      <c r="UZ120" s="110">
        <f t="shared" ref="UZ120:VL120" si="3295">SUM(UZ121+UZ125+UZ130)</f>
        <v>0</v>
      </c>
      <c r="VA120" s="110">
        <f t="shared" si="3295"/>
        <v>0</v>
      </c>
      <c r="VB120" s="110">
        <f t="shared" si="3295"/>
        <v>0</v>
      </c>
      <c r="VC120" s="110">
        <f t="shared" si="3295"/>
        <v>0</v>
      </c>
      <c r="VD120" s="110">
        <f t="shared" si="3295"/>
        <v>0</v>
      </c>
      <c r="VE120" s="110">
        <f t="shared" si="3295"/>
        <v>0</v>
      </c>
      <c r="VF120" s="110">
        <f t="shared" si="3295"/>
        <v>0</v>
      </c>
      <c r="VG120" s="110">
        <f t="shared" si="3295"/>
        <v>0</v>
      </c>
      <c r="VH120" s="110">
        <f t="shared" si="3295"/>
        <v>0</v>
      </c>
      <c r="VI120" s="110">
        <f t="shared" si="3295"/>
        <v>0</v>
      </c>
      <c r="VJ120" s="110">
        <f t="shared" si="3295"/>
        <v>0</v>
      </c>
      <c r="VK120" s="110">
        <f t="shared" si="3295"/>
        <v>0</v>
      </c>
      <c r="VL120" s="110">
        <f t="shared" si="3295"/>
        <v>0</v>
      </c>
      <c r="VM120" s="110">
        <f>SUM(VM121+VM125+VM130)</f>
        <v>0</v>
      </c>
      <c r="VO120" s="110">
        <f t="shared" ref="VO120:WA120" si="3296">SUM(VO121+VO125+VO130)</f>
        <v>0</v>
      </c>
      <c r="VP120" s="110">
        <f t="shared" si="3296"/>
        <v>0</v>
      </c>
      <c r="VQ120" s="110">
        <f t="shared" si="3296"/>
        <v>0</v>
      </c>
      <c r="VR120" s="110">
        <f t="shared" si="3296"/>
        <v>0</v>
      </c>
      <c r="VS120" s="110">
        <f t="shared" si="3296"/>
        <v>0</v>
      </c>
      <c r="VT120" s="110">
        <f t="shared" si="3296"/>
        <v>0</v>
      </c>
      <c r="VU120" s="110">
        <f t="shared" si="3296"/>
        <v>0</v>
      </c>
      <c r="VV120" s="110">
        <f t="shared" si="3296"/>
        <v>0</v>
      </c>
      <c r="VW120" s="110">
        <f t="shared" si="3296"/>
        <v>0</v>
      </c>
      <c r="VX120" s="110">
        <f t="shared" si="3296"/>
        <v>0</v>
      </c>
      <c r="VY120" s="110">
        <f t="shared" si="3296"/>
        <v>0</v>
      </c>
      <c r="VZ120" s="110">
        <f t="shared" si="3296"/>
        <v>0</v>
      </c>
      <c r="WA120" s="110">
        <f t="shared" si="3296"/>
        <v>0</v>
      </c>
      <c r="WB120" s="110">
        <f>SUM(WB121+WB125+WB130)</f>
        <v>0</v>
      </c>
      <c r="WD120" s="110">
        <f t="shared" ref="WD120:WP120" si="3297">SUM(WD121+WD125+WD130)</f>
        <v>0</v>
      </c>
      <c r="WE120" s="110">
        <f t="shared" si="3297"/>
        <v>0</v>
      </c>
      <c r="WF120" s="110">
        <f t="shared" si="3297"/>
        <v>0</v>
      </c>
      <c r="WG120" s="110">
        <f t="shared" si="3297"/>
        <v>0</v>
      </c>
      <c r="WH120" s="110">
        <f t="shared" si="3297"/>
        <v>0</v>
      </c>
      <c r="WI120" s="110">
        <f t="shared" si="3297"/>
        <v>0</v>
      </c>
      <c r="WJ120" s="110">
        <f t="shared" si="3297"/>
        <v>0</v>
      </c>
      <c r="WK120" s="110">
        <f t="shared" si="3297"/>
        <v>0</v>
      </c>
      <c r="WL120" s="110">
        <f t="shared" si="3297"/>
        <v>0</v>
      </c>
      <c r="WM120" s="110">
        <f t="shared" si="3297"/>
        <v>0</v>
      </c>
      <c r="WN120" s="110">
        <f t="shared" si="3297"/>
        <v>0</v>
      </c>
      <c r="WO120" s="110">
        <f t="shared" si="3297"/>
        <v>0</v>
      </c>
      <c r="WP120" s="110">
        <f t="shared" si="3297"/>
        <v>0</v>
      </c>
      <c r="WQ120" s="110">
        <f>SUM(WQ121+WQ125+WQ130)</f>
        <v>0</v>
      </c>
      <c r="WS120" s="110">
        <f t="shared" ref="WS120:XE120" si="3298">SUM(WS121+WS125+WS130)</f>
        <v>0</v>
      </c>
      <c r="WT120" s="110">
        <f t="shared" si="3298"/>
        <v>0</v>
      </c>
      <c r="WU120" s="110">
        <f t="shared" si="3298"/>
        <v>0</v>
      </c>
      <c r="WV120" s="110">
        <f t="shared" si="3298"/>
        <v>0</v>
      </c>
      <c r="WW120" s="110">
        <f t="shared" si="3298"/>
        <v>0</v>
      </c>
      <c r="WX120" s="110">
        <f t="shared" si="3298"/>
        <v>0</v>
      </c>
      <c r="WY120" s="110">
        <f t="shared" si="3298"/>
        <v>0</v>
      </c>
      <c r="WZ120" s="110">
        <f t="shared" si="3298"/>
        <v>0</v>
      </c>
      <c r="XA120" s="110">
        <f t="shared" si="3298"/>
        <v>0</v>
      </c>
      <c r="XB120" s="110">
        <f t="shared" si="3298"/>
        <v>0</v>
      </c>
      <c r="XC120" s="110">
        <f t="shared" si="3298"/>
        <v>0</v>
      </c>
      <c r="XD120" s="110">
        <f t="shared" si="3298"/>
        <v>0</v>
      </c>
      <c r="XE120" s="110">
        <f t="shared" si="3298"/>
        <v>0</v>
      </c>
      <c r="XF120" s="110">
        <f>SUM(XF121+XF125+XF130)</f>
        <v>0</v>
      </c>
      <c r="XH120" s="110">
        <f t="shared" ref="XH120:XT120" si="3299">SUM(XH121+XH125+XH130)</f>
        <v>0</v>
      </c>
      <c r="XI120" s="110">
        <f t="shared" si="3299"/>
        <v>0</v>
      </c>
      <c r="XJ120" s="110">
        <f t="shared" si="3299"/>
        <v>0</v>
      </c>
      <c r="XK120" s="110">
        <f t="shared" si="3299"/>
        <v>0</v>
      </c>
      <c r="XL120" s="110">
        <f t="shared" si="3299"/>
        <v>0</v>
      </c>
      <c r="XM120" s="110">
        <f t="shared" si="3299"/>
        <v>0</v>
      </c>
      <c r="XN120" s="110">
        <f t="shared" si="3299"/>
        <v>0</v>
      </c>
      <c r="XO120" s="110">
        <f t="shared" si="3299"/>
        <v>0</v>
      </c>
      <c r="XP120" s="110">
        <f t="shared" si="3299"/>
        <v>0</v>
      </c>
      <c r="XQ120" s="110">
        <f t="shared" si="3299"/>
        <v>0</v>
      </c>
      <c r="XR120" s="110">
        <f t="shared" si="3299"/>
        <v>0</v>
      </c>
      <c r="XS120" s="110">
        <f t="shared" si="3299"/>
        <v>0</v>
      </c>
      <c r="XT120" s="110">
        <f t="shared" si="3299"/>
        <v>0</v>
      </c>
      <c r="XU120" s="110">
        <f>SUM(XU121+XU125+XU130)</f>
        <v>0</v>
      </c>
      <c r="XW120" s="110">
        <f t="shared" ref="XW120:YI120" si="3300">SUM(XW121+XW125+XW130)</f>
        <v>0</v>
      </c>
      <c r="XX120" s="110">
        <f t="shared" si="3300"/>
        <v>0</v>
      </c>
      <c r="XY120" s="110">
        <f t="shared" si="3300"/>
        <v>0</v>
      </c>
      <c r="XZ120" s="110">
        <f t="shared" si="3300"/>
        <v>0</v>
      </c>
      <c r="YA120" s="110">
        <f t="shared" si="3300"/>
        <v>0</v>
      </c>
      <c r="YB120" s="110">
        <f t="shared" si="3300"/>
        <v>0</v>
      </c>
      <c r="YC120" s="110">
        <f t="shared" si="3300"/>
        <v>0</v>
      </c>
      <c r="YD120" s="110">
        <f t="shared" si="3300"/>
        <v>0</v>
      </c>
      <c r="YE120" s="110">
        <f t="shared" si="3300"/>
        <v>0</v>
      </c>
      <c r="YF120" s="110">
        <f t="shared" si="3300"/>
        <v>0</v>
      </c>
      <c r="YG120" s="110">
        <f t="shared" si="3300"/>
        <v>0</v>
      </c>
      <c r="YH120" s="110">
        <f t="shared" si="3300"/>
        <v>0</v>
      </c>
      <c r="YI120" s="110">
        <f t="shared" si="3300"/>
        <v>0</v>
      </c>
      <c r="YJ120" s="110">
        <f>SUM(YJ121+YJ125+YJ130)</f>
        <v>0</v>
      </c>
      <c r="YL120" s="110">
        <f t="shared" ref="YL120:YX120" si="3301">SUM(YL121+YL125+YL130)</f>
        <v>0</v>
      </c>
      <c r="YM120" s="110">
        <f t="shared" si="3301"/>
        <v>0</v>
      </c>
      <c r="YN120" s="110">
        <f t="shared" si="3301"/>
        <v>0</v>
      </c>
      <c r="YO120" s="110">
        <f t="shared" si="3301"/>
        <v>0</v>
      </c>
      <c r="YP120" s="110">
        <f t="shared" si="3301"/>
        <v>0</v>
      </c>
      <c r="YQ120" s="110">
        <f t="shared" si="3301"/>
        <v>0</v>
      </c>
      <c r="YR120" s="110">
        <f t="shared" si="3301"/>
        <v>0</v>
      </c>
      <c r="YS120" s="110">
        <f t="shared" si="3301"/>
        <v>0</v>
      </c>
      <c r="YT120" s="110">
        <f t="shared" si="3301"/>
        <v>0</v>
      </c>
      <c r="YU120" s="110">
        <f t="shared" si="3301"/>
        <v>0</v>
      </c>
      <c r="YV120" s="110">
        <f t="shared" si="3301"/>
        <v>0</v>
      </c>
      <c r="YW120" s="110">
        <f t="shared" si="3301"/>
        <v>0</v>
      </c>
      <c r="YX120" s="110">
        <f t="shared" si="3301"/>
        <v>0</v>
      </c>
      <c r="YY120" s="110">
        <f>SUM(YY121+YY125+YY130)</f>
        <v>0</v>
      </c>
      <c r="ZA120" s="110">
        <f t="shared" ref="ZA120:ZM120" si="3302">SUM(ZA121+ZA125+ZA130)</f>
        <v>0</v>
      </c>
      <c r="ZB120" s="110">
        <f t="shared" si="3302"/>
        <v>0</v>
      </c>
      <c r="ZC120" s="110">
        <f t="shared" si="3302"/>
        <v>0</v>
      </c>
      <c r="ZD120" s="110">
        <f t="shared" si="3302"/>
        <v>0</v>
      </c>
      <c r="ZE120" s="110">
        <f t="shared" si="3302"/>
        <v>0</v>
      </c>
      <c r="ZF120" s="110">
        <f t="shared" si="3302"/>
        <v>0</v>
      </c>
      <c r="ZG120" s="110">
        <f t="shared" si="3302"/>
        <v>0</v>
      </c>
      <c r="ZH120" s="110">
        <f t="shared" si="3302"/>
        <v>0</v>
      </c>
      <c r="ZI120" s="110">
        <f t="shared" si="3302"/>
        <v>0</v>
      </c>
      <c r="ZJ120" s="110">
        <f t="shared" si="3302"/>
        <v>0</v>
      </c>
      <c r="ZK120" s="110">
        <f t="shared" si="3302"/>
        <v>0</v>
      </c>
      <c r="ZL120" s="110">
        <f t="shared" si="3302"/>
        <v>0</v>
      </c>
      <c r="ZM120" s="110">
        <f t="shared" si="3302"/>
        <v>0</v>
      </c>
      <c r="ZN120" s="110">
        <f>SUM(ZN121+ZN125+ZN130)</f>
        <v>0</v>
      </c>
      <c r="ZP120" s="110">
        <f t="shared" ref="ZP120:AAB120" si="3303">SUM(ZP121+ZP125+ZP130)</f>
        <v>0</v>
      </c>
      <c r="ZQ120" s="110">
        <f t="shared" si="3303"/>
        <v>0</v>
      </c>
      <c r="ZR120" s="110">
        <f t="shared" si="3303"/>
        <v>0</v>
      </c>
      <c r="ZS120" s="110">
        <f t="shared" si="3303"/>
        <v>0</v>
      </c>
      <c r="ZT120" s="110">
        <f t="shared" si="3303"/>
        <v>0</v>
      </c>
      <c r="ZU120" s="110">
        <f t="shared" si="3303"/>
        <v>0</v>
      </c>
      <c r="ZV120" s="110">
        <f t="shared" si="3303"/>
        <v>0</v>
      </c>
      <c r="ZW120" s="110">
        <f t="shared" si="3303"/>
        <v>0</v>
      </c>
      <c r="ZX120" s="110">
        <f t="shared" si="3303"/>
        <v>0</v>
      </c>
      <c r="ZY120" s="110">
        <f t="shared" si="3303"/>
        <v>0</v>
      </c>
      <c r="ZZ120" s="110">
        <f t="shared" si="3303"/>
        <v>0</v>
      </c>
      <c r="AAA120" s="110">
        <f t="shared" si="3303"/>
        <v>0</v>
      </c>
      <c r="AAB120" s="110">
        <f t="shared" si="3303"/>
        <v>0</v>
      </c>
      <c r="AAC120" s="110">
        <f>SUM(AAC121+AAC125+AAC130)</f>
        <v>0</v>
      </c>
      <c r="AAE120" s="110">
        <f t="shared" ref="AAE120:AAQ120" si="3304">SUM(AAE121+AAE125+AAE130)</f>
        <v>0</v>
      </c>
      <c r="AAF120" s="110">
        <f t="shared" si="3304"/>
        <v>0</v>
      </c>
      <c r="AAG120" s="110">
        <f t="shared" si="3304"/>
        <v>0</v>
      </c>
      <c r="AAH120" s="110">
        <f t="shared" si="3304"/>
        <v>0</v>
      </c>
      <c r="AAI120" s="110">
        <f t="shared" si="3304"/>
        <v>0</v>
      </c>
      <c r="AAJ120" s="110">
        <f t="shared" si="3304"/>
        <v>0</v>
      </c>
      <c r="AAK120" s="110">
        <f t="shared" si="3304"/>
        <v>0</v>
      </c>
      <c r="AAL120" s="110">
        <f t="shared" si="3304"/>
        <v>0</v>
      </c>
      <c r="AAM120" s="110">
        <f t="shared" si="3304"/>
        <v>0</v>
      </c>
      <c r="AAN120" s="110">
        <f t="shared" si="3304"/>
        <v>0</v>
      </c>
      <c r="AAO120" s="110">
        <f t="shared" si="3304"/>
        <v>0</v>
      </c>
      <c r="AAP120" s="110">
        <f t="shared" si="3304"/>
        <v>0</v>
      </c>
      <c r="AAQ120" s="110">
        <f t="shared" si="3304"/>
        <v>0</v>
      </c>
      <c r="AAR120" s="110">
        <f>SUM(AAR121+AAR125+AAR130)</f>
        <v>0</v>
      </c>
      <c r="AAT120" s="110">
        <f t="shared" ref="AAT120:ABF120" si="3305">SUM(AAT121+AAT125+AAT130)</f>
        <v>0</v>
      </c>
      <c r="AAU120" s="110">
        <f t="shared" si="3305"/>
        <v>0</v>
      </c>
      <c r="AAV120" s="110">
        <f t="shared" si="3305"/>
        <v>0</v>
      </c>
      <c r="AAW120" s="110">
        <f t="shared" si="3305"/>
        <v>0</v>
      </c>
      <c r="AAX120" s="110">
        <f t="shared" si="3305"/>
        <v>0</v>
      </c>
      <c r="AAY120" s="110">
        <f t="shared" si="3305"/>
        <v>0</v>
      </c>
      <c r="AAZ120" s="110">
        <f t="shared" si="3305"/>
        <v>0</v>
      </c>
      <c r="ABA120" s="110">
        <f t="shared" si="3305"/>
        <v>0</v>
      </c>
      <c r="ABB120" s="110">
        <f t="shared" si="3305"/>
        <v>0</v>
      </c>
      <c r="ABC120" s="110">
        <f t="shared" si="3305"/>
        <v>0</v>
      </c>
      <c r="ABD120" s="110">
        <f t="shared" si="3305"/>
        <v>0</v>
      </c>
      <c r="ABE120" s="110">
        <f t="shared" si="3305"/>
        <v>0</v>
      </c>
      <c r="ABF120" s="110">
        <f t="shared" si="3305"/>
        <v>0</v>
      </c>
      <c r="ABG120" s="110">
        <f>SUM(ABG121+ABG125+ABG130)</f>
        <v>0</v>
      </c>
      <c r="ABI120" s="110">
        <f t="shared" ref="ABI120:ABU120" si="3306">SUM(ABI121+ABI125+ABI130)</f>
        <v>0</v>
      </c>
      <c r="ABJ120" s="110">
        <f t="shared" si="3306"/>
        <v>0</v>
      </c>
      <c r="ABK120" s="110">
        <f t="shared" si="3306"/>
        <v>0</v>
      </c>
      <c r="ABL120" s="110">
        <f t="shared" si="3306"/>
        <v>0</v>
      </c>
      <c r="ABM120" s="110">
        <f t="shared" si="3306"/>
        <v>0</v>
      </c>
      <c r="ABN120" s="110">
        <f t="shared" si="3306"/>
        <v>0</v>
      </c>
      <c r="ABO120" s="110">
        <f t="shared" si="3306"/>
        <v>0</v>
      </c>
      <c r="ABP120" s="110">
        <f t="shared" si="3306"/>
        <v>0</v>
      </c>
      <c r="ABQ120" s="110">
        <f t="shared" si="3306"/>
        <v>0</v>
      </c>
      <c r="ABR120" s="110">
        <f t="shared" si="3306"/>
        <v>0</v>
      </c>
      <c r="ABS120" s="110">
        <f t="shared" si="3306"/>
        <v>0</v>
      </c>
      <c r="ABT120" s="110">
        <f t="shared" si="3306"/>
        <v>0</v>
      </c>
      <c r="ABU120" s="110">
        <f t="shared" si="3306"/>
        <v>0</v>
      </c>
      <c r="ABV120" s="110">
        <f>SUM(ABV121+ABV125+ABV130)</f>
        <v>0</v>
      </c>
      <c r="ABX120" s="110">
        <f t="shared" ref="ABX120:ACJ120" si="3307">SUM(ABX121+ABX125+ABX130)</f>
        <v>0</v>
      </c>
      <c r="ABY120" s="110">
        <f t="shared" si="3307"/>
        <v>0</v>
      </c>
      <c r="ABZ120" s="110">
        <f t="shared" si="3307"/>
        <v>0</v>
      </c>
      <c r="ACA120" s="110">
        <f t="shared" si="3307"/>
        <v>0</v>
      </c>
      <c r="ACB120" s="110">
        <f t="shared" si="3307"/>
        <v>0</v>
      </c>
      <c r="ACC120" s="110">
        <f t="shared" si="3307"/>
        <v>0</v>
      </c>
      <c r="ACD120" s="110">
        <f t="shared" si="3307"/>
        <v>0</v>
      </c>
      <c r="ACE120" s="110">
        <f t="shared" si="3307"/>
        <v>0</v>
      </c>
      <c r="ACF120" s="110">
        <f t="shared" si="3307"/>
        <v>0</v>
      </c>
      <c r="ACG120" s="110">
        <f t="shared" si="3307"/>
        <v>0</v>
      </c>
      <c r="ACH120" s="110">
        <f t="shared" si="3307"/>
        <v>0</v>
      </c>
      <c r="ACI120" s="110">
        <f t="shared" si="3307"/>
        <v>0</v>
      </c>
      <c r="ACJ120" s="110">
        <f t="shared" si="3307"/>
        <v>0</v>
      </c>
      <c r="ACK120" s="110">
        <f>SUM(ACK121+ACK125+ACK130)</f>
        <v>0</v>
      </c>
      <c r="ACM120" s="110">
        <f t="shared" ref="ACM120:ACY120" si="3308">SUM(ACM121+ACM125+ACM130)</f>
        <v>0</v>
      </c>
      <c r="ACN120" s="110">
        <f t="shared" si="3308"/>
        <v>0</v>
      </c>
      <c r="ACO120" s="110">
        <f t="shared" si="3308"/>
        <v>0</v>
      </c>
      <c r="ACP120" s="110">
        <f t="shared" si="3308"/>
        <v>0</v>
      </c>
      <c r="ACQ120" s="110">
        <f t="shared" si="3308"/>
        <v>0</v>
      </c>
      <c r="ACR120" s="110">
        <f t="shared" si="3308"/>
        <v>0</v>
      </c>
      <c r="ACS120" s="110">
        <f t="shared" si="3308"/>
        <v>0</v>
      </c>
      <c r="ACT120" s="110">
        <f t="shared" si="3308"/>
        <v>0</v>
      </c>
      <c r="ACU120" s="110">
        <f t="shared" si="3308"/>
        <v>0</v>
      </c>
      <c r="ACV120" s="110">
        <f t="shared" si="3308"/>
        <v>0</v>
      </c>
      <c r="ACW120" s="110">
        <f t="shared" si="3308"/>
        <v>0</v>
      </c>
      <c r="ACX120" s="110">
        <f t="shared" si="3308"/>
        <v>0</v>
      </c>
      <c r="ACY120" s="110">
        <f t="shared" si="3308"/>
        <v>0</v>
      </c>
      <c r="ACZ120" s="110">
        <f>SUM(ACZ121+ACZ125+ACZ130)</f>
        <v>0</v>
      </c>
      <c r="ADB120" s="110">
        <f t="shared" ref="ADB120:ADN120" si="3309">SUM(ADB121+ADB125+ADB130)</f>
        <v>0</v>
      </c>
      <c r="ADC120" s="110">
        <f t="shared" si="3309"/>
        <v>0</v>
      </c>
      <c r="ADD120" s="110">
        <f t="shared" si="3309"/>
        <v>0</v>
      </c>
      <c r="ADE120" s="110">
        <f t="shared" si="3309"/>
        <v>0</v>
      </c>
      <c r="ADF120" s="110">
        <f t="shared" si="3309"/>
        <v>0</v>
      </c>
      <c r="ADG120" s="110">
        <f t="shared" si="3309"/>
        <v>0</v>
      </c>
      <c r="ADH120" s="110">
        <f t="shared" si="3309"/>
        <v>0</v>
      </c>
      <c r="ADI120" s="110">
        <f t="shared" si="3309"/>
        <v>0</v>
      </c>
      <c r="ADJ120" s="110">
        <f t="shared" si="3309"/>
        <v>0</v>
      </c>
      <c r="ADK120" s="110">
        <f t="shared" si="3309"/>
        <v>0</v>
      </c>
      <c r="ADL120" s="110">
        <f t="shared" si="3309"/>
        <v>0</v>
      </c>
      <c r="ADM120" s="110">
        <f t="shared" si="3309"/>
        <v>0</v>
      </c>
      <c r="ADN120" s="110">
        <f t="shared" si="3309"/>
        <v>0</v>
      </c>
      <c r="ADO120" s="110">
        <f>SUM(ADO121+ADO125+ADO130)</f>
        <v>0</v>
      </c>
      <c r="ADQ120" s="110">
        <f t="shared" ref="ADQ120:AEC120" si="3310">SUM(ADQ121+ADQ125+ADQ130)</f>
        <v>0</v>
      </c>
      <c r="ADR120" s="110">
        <f t="shared" si="3310"/>
        <v>0</v>
      </c>
      <c r="ADS120" s="110">
        <f t="shared" si="3310"/>
        <v>0</v>
      </c>
      <c r="ADT120" s="110">
        <f t="shared" si="3310"/>
        <v>0</v>
      </c>
      <c r="ADU120" s="110">
        <f t="shared" si="3310"/>
        <v>0</v>
      </c>
      <c r="ADV120" s="110">
        <f t="shared" si="3310"/>
        <v>0</v>
      </c>
      <c r="ADW120" s="110">
        <f t="shared" si="3310"/>
        <v>0</v>
      </c>
      <c r="ADX120" s="110">
        <f t="shared" si="3310"/>
        <v>0</v>
      </c>
      <c r="ADY120" s="110">
        <f t="shared" si="3310"/>
        <v>0</v>
      </c>
      <c r="ADZ120" s="110">
        <f t="shared" si="3310"/>
        <v>0</v>
      </c>
      <c r="AEA120" s="110">
        <f t="shared" si="3310"/>
        <v>0</v>
      </c>
      <c r="AEB120" s="110">
        <f t="shared" si="3310"/>
        <v>0</v>
      </c>
      <c r="AEC120" s="110">
        <f t="shared" si="3310"/>
        <v>0</v>
      </c>
      <c r="AED120" s="110">
        <f>SUM(AED121+AED125+AED130)</f>
        <v>0</v>
      </c>
      <c r="AEF120" s="110">
        <f t="shared" ref="AEF120:AER120" si="3311">SUM(AEF121+AEF125+AEF130)</f>
        <v>0</v>
      </c>
      <c r="AEG120" s="110">
        <f t="shared" si="3311"/>
        <v>0</v>
      </c>
      <c r="AEH120" s="110">
        <f t="shared" si="3311"/>
        <v>0</v>
      </c>
      <c r="AEI120" s="110">
        <f t="shared" si="3311"/>
        <v>0</v>
      </c>
      <c r="AEJ120" s="110">
        <f t="shared" si="3311"/>
        <v>0</v>
      </c>
      <c r="AEK120" s="110">
        <f t="shared" si="3311"/>
        <v>0</v>
      </c>
      <c r="AEL120" s="110">
        <f t="shared" si="3311"/>
        <v>0</v>
      </c>
      <c r="AEM120" s="110">
        <f t="shared" si="3311"/>
        <v>0</v>
      </c>
      <c r="AEN120" s="110">
        <f t="shared" si="3311"/>
        <v>0</v>
      </c>
      <c r="AEO120" s="110">
        <f t="shared" si="3311"/>
        <v>0</v>
      </c>
      <c r="AEP120" s="110">
        <f t="shared" si="3311"/>
        <v>0</v>
      </c>
      <c r="AEQ120" s="110">
        <f t="shared" si="3311"/>
        <v>0</v>
      </c>
      <c r="AER120" s="110">
        <f t="shared" si="3311"/>
        <v>0</v>
      </c>
      <c r="AES120" s="110">
        <f>SUM(AES121+AES125+AES130)</f>
        <v>0</v>
      </c>
      <c r="AEU120" s="110">
        <f t="shared" ref="AEU120:AFG120" si="3312">SUM(AEU121+AEU125+AEU130)</f>
        <v>0</v>
      </c>
      <c r="AEV120" s="110">
        <f t="shared" si="3312"/>
        <v>0</v>
      </c>
      <c r="AEW120" s="110">
        <f t="shared" si="3312"/>
        <v>0</v>
      </c>
      <c r="AEX120" s="110">
        <f t="shared" si="3312"/>
        <v>0</v>
      </c>
      <c r="AEY120" s="110">
        <f t="shared" si="3312"/>
        <v>0</v>
      </c>
      <c r="AEZ120" s="110">
        <f t="shared" si="3312"/>
        <v>0</v>
      </c>
      <c r="AFA120" s="110">
        <f t="shared" si="3312"/>
        <v>0</v>
      </c>
      <c r="AFB120" s="110">
        <f t="shared" si="3312"/>
        <v>0</v>
      </c>
      <c r="AFC120" s="110">
        <f t="shared" si="3312"/>
        <v>0</v>
      </c>
      <c r="AFD120" s="110">
        <f t="shared" si="3312"/>
        <v>0</v>
      </c>
      <c r="AFE120" s="110">
        <f t="shared" si="3312"/>
        <v>0</v>
      </c>
      <c r="AFF120" s="110">
        <f t="shared" si="3312"/>
        <v>0</v>
      </c>
      <c r="AFG120" s="110">
        <f t="shared" si="3312"/>
        <v>0</v>
      </c>
      <c r="AFH120" s="110">
        <f>SUM(AFH121+AFH125+AFH130)</f>
        <v>0</v>
      </c>
      <c r="AFJ120" s="110">
        <f t="shared" ref="AFJ120:AFV120" si="3313">SUM(AFJ121+AFJ125+AFJ130)</f>
        <v>0</v>
      </c>
      <c r="AFK120" s="110">
        <f t="shared" si="3313"/>
        <v>0</v>
      </c>
      <c r="AFL120" s="110">
        <f t="shared" si="3313"/>
        <v>0</v>
      </c>
      <c r="AFM120" s="110">
        <f t="shared" si="3313"/>
        <v>0</v>
      </c>
      <c r="AFN120" s="110">
        <f t="shared" si="3313"/>
        <v>0</v>
      </c>
      <c r="AFO120" s="110">
        <f t="shared" si="3313"/>
        <v>0</v>
      </c>
      <c r="AFP120" s="110">
        <f t="shared" si="3313"/>
        <v>0</v>
      </c>
      <c r="AFQ120" s="110">
        <f t="shared" si="3313"/>
        <v>0</v>
      </c>
      <c r="AFR120" s="110">
        <f t="shared" si="3313"/>
        <v>0</v>
      </c>
      <c r="AFS120" s="110">
        <f t="shared" si="3313"/>
        <v>0</v>
      </c>
      <c r="AFT120" s="110">
        <f t="shared" si="3313"/>
        <v>0</v>
      </c>
      <c r="AFU120" s="110">
        <f t="shared" si="3313"/>
        <v>0</v>
      </c>
      <c r="AFV120" s="110">
        <f t="shared" si="3313"/>
        <v>0</v>
      </c>
      <c r="AFW120" s="110">
        <f>SUM(AFW121+AFW125+AFW130)</f>
        <v>0</v>
      </c>
      <c r="AFY120" s="110">
        <f t="shared" ref="AFY120:AGK120" si="3314">SUM(AFY121+AFY125+AFY130)</f>
        <v>0</v>
      </c>
      <c r="AFZ120" s="110">
        <f t="shared" si="3314"/>
        <v>0</v>
      </c>
      <c r="AGA120" s="110">
        <f t="shared" si="3314"/>
        <v>0</v>
      </c>
      <c r="AGB120" s="110">
        <f t="shared" si="3314"/>
        <v>0</v>
      </c>
      <c r="AGC120" s="110">
        <f t="shared" si="3314"/>
        <v>0</v>
      </c>
      <c r="AGD120" s="110">
        <f t="shared" si="3314"/>
        <v>0</v>
      </c>
      <c r="AGE120" s="110">
        <f t="shared" si="3314"/>
        <v>0</v>
      </c>
      <c r="AGF120" s="110">
        <f t="shared" si="3314"/>
        <v>0</v>
      </c>
      <c r="AGG120" s="110">
        <f t="shared" si="3314"/>
        <v>0</v>
      </c>
      <c r="AGH120" s="110">
        <f t="shared" si="3314"/>
        <v>0</v>
      </c>
      <c r="AGI120" s="110">
        <f t="shared" si="3314"/>
        <v>0</v>
      </c>
      <c r="AGJ120" s="110">
        <f t="shared" si="3314"/>
        <v>0</v>
      </c>
      <c r="AGK120" s="110">
        <f t="shared" si="3314"/>
        <v>0</v>
      </c>
      <c r="AGL120" s="110">
        <f>SUM(AGL121+AGL125+AGL130)</f>
        <v>0</v>
      </c>
      <c r="AGN120" s="110">
        <f t="shared" ref="AGN120:AGZ120" si="3315">SUM(AGN121+AGN125+AGN130)</f>
        <v>0</v>
      </c>
      <c r="AGO120" s="110">
        <f t="shared" si="3315"/>
        <v>0</v>
      </c>
      <c r="AGP120" s="110">
        <f t="shared" si="3315"/>
        <v>0</v>
      </c>
      <c r="AGQ120" s="110">
        <f t="shared" si="3315"/>
        <v>0</v>
      </c>
      <c r="AGR120" s="110">
        <f t="shared" si="3315"/>
        <v>0</v>
      </c>
      <c r="AGS120" s="110">
        <f t="shared" si="3315"/>
        <v>0</v>
      </c>
      <c r="AGT120" s="110">
        <f t="shared" si="3315"/>
        <v>0</v>
      </c>
      <c r="AGU120" s="110">
        <f t="shared" si="3315"/>
        <v>0</v>
      </c>
      <c r="AGV120" s="110">
        <f t="shared" si="3315"/>
        <v>0</v>
      </c>
      <c r="AGW120" s="110">
        <f t="shared" si="3315"/>
        <v>0</v>
      </c>
      <c r="AGX120" s="110">
        <f t="shared" si="3315"/>
        <v>0</v>
      </c>
      <c r="AGY120" s="110">
        <f t="shared" si="3315"/>
        <v>0</v>
      </c>
      <c r="AGZ120" s="110">
        <f t="shared" si="3315"/>
        <v>0</v>
      </c>
      <c r="AHA120" s="110">
        <f>SUM(AHA121+AHA125+AHA130)</f>
        <v>0</v>
      </c>
      <c r="AHC120" s="110">
        <f t="shared" ref="AHC120:AHO120" si="3316">SUM(AHC121+AHC125+AHC130)</f>
        <v>0</v>
      </c>
      <c r="AHD120" s="110">
        <f t="shared" si="3316"/>
        <v>0</v>
      </c>
      <c r="AHE120" s="110">
        <f t="shared" si="3316"/>
        <v>0</v>
      </c>
      <c r="AHF120" s="110">
        <f t="shared" si="3316"/>
        <v>0</v>
      </c>
      <c r="AHG120" s="110">
        <f t="shared" si="3316"/>
        <v>0</v>
      </c>
      <c r="AHH120" s="110">
        <f t="shared" si="3316"/>
        <v>0</v>
      </c>
      <c r="AHI120" s="110">
        <f t="shared" si="3316"/>
        <v>0</v>
      </c>
      <c r="AHJ120" s="110">
        <f t="shared" si="3316"/>
        <v>0</v>
      </c>
      <c r="AHK120" s="110">
        <f t="shared" si="3316"/>
        <v>0</v>
      </c>
      <c r="AHL120" s="110">
        <f t="shared" si="3316"/>
        <v>0</v>
      </c>
      <c r="AHM120" s="110">
        <f t="shared" si="3316"/>
        <v>0</v>
      </c>
      <c r="AHN120" s="110">
        <f t="shared" si="3316"/>
        <v>0</v>
      </c>
      <c r="AHO120" s="110">
        <f t="shared" si="3316"/>
        <v>0</v>
      </c>
      <c r="AHP120" s="110">
        <f>SUM(AHP121+AHP125+AHP130)</f>
        <v>0</v>
      </c>
      <c r="AHR120" s="110">
        <f t="shared" ref="AHR120:AID120" si="3317">SUM(AHR121+AHR125+AHR130)</f>
        <v>0</v>
      </c>
      <c r="AHS120" s="110">
        <f t="shared" si="3317"/>
        <v>0</v>
      </c>
      <c r="AHT120" s="110">
        <f t="shared" si="3317"/>
        <v>0</v>
      </c>
      <c r="AHU120" s="110">
        <f t="shared" si="3317"/>
        <v>0</v>
      </c>
      <c r="AHV120" s="110">
        <f t="shared" si="3317"/>
        <v>0</v>
      </c>
      <c r="AHW120" s="110">
        <f t="shared" si="3317"/>
        <v>0</v>
      </c>
      <c r="AHX120" s="110">
        <f t="shared" si="3317"/>
        <v>0</v>
      </c>
      <c r="AHY120" s="110">
        <f t="shared" si="3317"/>
        <v>0</v>
      </c>
      <c r="AHZ120" s="110">
        <f t="shared" si="3317"/>
        <v>0</v>
      </c>
      <c r="AIA120" s="110">
        <f t="shared" si="3317"/>
        <v>0</v>
      </c>
      <c r="AIB120" s="110">
        <f t="shared" si="3317"/>
        <v>0</v>
      </c>
      <c r="AIC120" s="110">
        <f t="shared" si="3317"/>
        <v>0</v>
      </c>
      <c r="AID120" s="110">
        <f t="shared" si="3317"/>
        <v>0</v>
      </c>
      <c r="AIE120" s="110">
        <f>SUM(AIE121+AIE125+AIE130)</f>
        <v>0</v>
      </c>
    </row>
    <row r="121" spans="1:915" x14ac:dyDescent="0.3">
      <c r="A121" s="29" t="s">
        <v>87</v>
      </c>
      <c r="B121" s="30" t="s">
        <v>129</v>
      </c>
      <c r="C121" s="110">
        <f t="shared" ref="C121:AC121" si="3318">SUM(C122:C124)</f>
        <v>0</v>
      </c>
      <c r="D121" s="110">
        <f t="shared" si="3318"/>
        <v>0</v>
      </c>
      <c r="E121" s="110">
        <f t="shared" si="3318"/>
        <v>0</v>
      </c>
      <c r="F121" s="110">
        <f t="shared" si="3318"/>
        <v>0</v>
      </c>
      <c r="G121" s="110">
        <f t="shared" si="3318"/>
        <v>0</v>
      </c>
      <c r="H121" s="110">
        <f t="shared" si="3318"/>
        <v>0</v>
      </c>
      <c r="I121" s="110">
        <f t="shared" si="3318"/>
        <v>0</v>
      </c>
      <c r="J121" s="110">
        <f t="shared" si="3318"/>
        <v>0</v>
      </c>
      <c r="K121" s="110">
        <f t="shared" si="3318"/>
        <v>0</v>
      </c>
      <c r="L121" s="110">
        <f t="shared" si="3318"/>
        <v>0</v>
      </c>
      <c r="M121" s="110">
        <f t="shared" si="3318"/>
        <v>0</v>
      </c>
      <c r="N121" s="110">
        <f t="shared" si="3318"/>
        <v>0</v>
      </c>
      <c r="O121" s="110">
        <f t="shared" si="3318"/>
        <v>0</v>
      </c>
      <c r="P121" s="110">
        <f t="shared" si="3318"/>
        <v>0</v>
      </c>
      <c r="Q121" s="110">
        <f t="shared" si="3318"/>
        <v>0</v>
      </c>
      <c r="R121" s="110">
        <f t="shared" si="3318"/>
        <v>0</v>
      </c>
      <c r="S121" s="110">
        <f t="shared" si="3318"/>
        <v>0</v>
      </c>
      <c r="T121" s="110">
        <f t="shared" si="3318"/>
        <v>0</v>
      </c>
      <c r="U121" s="110">
        <f t="shared" si="3318"/>
        <v>0</v>
      </c>
      <c r="V121" s="110">
        <f t="shared" si="3318"/>
        <v>0</v>
      </c>
      <c r="W121" s="110">
        <f t="shared" si="3318"/>
        <v>0</v>
      </c>
      <c r="X121" s="110">
        <f t="shared" si="3318"/>
        <v>0</v>
      </c>
      <c r="Y121" s="110">
        <f t="shared" si="3318"/>
        <v>0</v>
      </c>
      <c r="Z121" s="110">
        <f t="shared" si="3318"/>
        <v>0</v>
      </c>
      <c r="AA121" s="110">
        <f t="shared" si="3318"/>
        <v>0</v>
      </c>
      <c r="AB121" s="110">
        <f t="shared" si="3318"/>
        <v>0</v>
      </c>
      <c r="AC121" s="110">
        <f t="shared" si="3318"/>
        <v>0</v>
      </c>
      <c r="AD121" s="110">
        <f>SUM(AD122:AD124)</f>
        <v>0</v>
      </c>
      <c r="AF121" s="110">
        <f t="shared" ref="AF121:AR121" si="3319">SUM(AF122:AF124)</f>
        <v>0</v>
      </c>
      <c r="AG121" s="110">
        <f t="shared" si="3319"/>
        <v>0</v>
      </c>
      <c r="AH121" s="110">
        <f t="shared" si="3319"/>
        <v>0</v>
      </c>
      <c r="AI121" s="110">
        <f t="shared" si="3319"/>
        <v>0</v>
      </c>
      <c r="AJ121" s="110">
        <f t="shared" si="3319"/>
        <v>0</v>
      </c>
      <c r="AK121" s="110">
        <f t="shared" si="3319"/>
        <v>0</v>
      </c>
      <c r="AL121" s="110">
        <f t="shared" si="3319"/>
        <v>0</v>
      </c>
      <c r="AM121" s="110">
        <f t="shared" si="3319"/>
        <v>0</v>
      </c>
      <c r="AN121" s="110">
        <f t="shared" si="3319"/>
        <v>0</v>
      </c>
      <c r="AO121" s="110">
        <f t="shared" si="3319"/>
        <v>0</v>
      </c>
      <c r="AP121" s="110">
        <f t="shared" si="3319"/>
        <v>0</v>
      </c>
      <c r="AQ121" s="110">
        <f t="shared" si="3319"/>
        <v>0</v>
      </c>
      <c r="AR121" s="110">
        <f t="shared" si="3319"/>
        <v>0</v>
      </c>
      <c r="AS121" s="110">
        <f>SUM(AS122:AS124)</f>
        <v>0</v>
      </c>
      <c r="AU121" s="110">
        <f t="shared" ref="AU121:BG121" si="3320">SUM(AU122:AU124)</f>
        <v>0</v>
      </c>
      <c r="AV121" s="110">
        <f t="shared" si="3320"/>
        <v>0</v>
      </c>
      <c r="AW121" s="110">
        <f t="shared" si="3320"/>
        <v>0</v>
      </c>
      <c r="AX121" s="110">
        <f t="shared" si="3320"/>
        <v>0</v>
      </c>
      <c r="AY121" s="110">
        <f t="shared" si="3320"/>
        <v>0</v>
      </c>
      <c r="AZ121" s="110">
        <f t="shared" si="3320"/>
        <v>0</v>
      </c>
      <c r="BA121" s="110">
        <f t="shared" si="3320"/>
        <v>0</v>
      </c>
      <c r="BB121" s="110">
        <f t="shared" si="3320"/>
        <v>0</v>
      </c>
      <c r="BC121" s="110">
        <f t="shared" si="3320"/>
        <v>0</v>
      </c>
      <c r="BD121" s="110">
        <f t="shared" si="3320"/>
        <v>0</v>
      </c>
      <c r="BE121" s="110">
        <f t="shared" si="3320"/>
        <v>0</v>
      </c>
      <c r="BF121" s="110">
        <f t="shared" si="3320"/>
        <v>0</v>
      </c>
      <c r="BG121" s="110">
        <f t="shared" si="3320"/>
        <v>0</v>
      </c>
      <c r="BH121" s="110">
        <f>SUM(BH122:BH124)</f>
        <v>0</v>
      </c>
      <c r="BJ121" s="110">
        <f t="shared" ref="BJ121:BV121" si="3321">SUM(BJ122:BJ124)</f>
        <v>0</v>
      </c>
      <c r="BK121" s="110">
        <f t="shared" si="3321"/>
        <v>0</v>
      </c>
      <c r="BL121" s="110">
        <f t="shared" si="3321"/>
        <v>0</v>
      </c>
      <c r="BM121" s="110">
        <f t="shared" si="3321"/>
        <v>0</v>
      </c>
      <c r="BN121" s="110">
        <f t="shared" si="3321"/>
        <v>0</v>
      </c>
      <c r="BO121" s="110">
        <f t="shared" si="3321"/>
        <v>0</v>
      </c>
      <c r="BP121" s="110">
        <f t="shared" si="3321"/>
        <v>0</v>
      </c>
      <c r="BQ121" s="110">
        <f t="shared" si="3321"/>
        <v>0</v>
      </c>
      <c r="BR121" s="110">
        <f t="shared" si="3321"/>
        <v>0</v>
      </c>
      <c r="BS121" s="110">
        <f t="shared" si="3321"/>
        <v>0</v>
      </c>
      <c r="BT121" s="110">
        <f t="shared" si="3321"/>
        <v>0</v>
      </c>
      <c r="BU121" s="110">
        <f t="shared" si="3321"/>
        <v>0</v>
      </c>
      <c r="BV121" s="110">
        <f t="shared" si="3321"/>
        <v>0</v>
      </c>
      <c r="BW121" s="110">
        <f>SUM(BW122:BW124)</f>
        <v>0</v>
      </c>
      <c r="BY121" s="110">
        <f t="shared" ref="BY121:CK121" si="3322">SUM(BY122:BY124)</f>
        <v>0</v>
      </c>
      <c r="BZ121" s="110">
        <f t="shared" si="3322"/>
        <v>0</v>
      </c>
      <c r="CA121" s="110">
        <f t="shared" si="3322"/>
        <v>0</v>
      </c>
      <c r="CB121" s="110">
        <f t="shared" si="3322"/>
        <v>0</v>
      </c>
      <c r="CC121" s="110">
        <f t="shared" si="3322"/>
        <v>0</v>
      </c>
      <c r="CD121" s="110">
        <f t="shared" si="3322"/>
        <v>0</v>
      </c>
      <c r="CE121" s="110">
        <f t="shared" si="3322"/>
        <v>0</v>
      </c>
      <c r="CF121" s="110">
        <f t="shared" si="3322"/>
        <v>0</v>
      </c>
      <c r="CG121" s="110">
        <f t="shared" si="3322"/>
        <v>0</v>
      </c>
      <c r="CH121" s="110">
        <f t="shared" si="3322"/>
        <v>0</v>
      </c>
      <c r="CI121" s="110">
        <f t="shared" si="3322"/>
        <v>0</v>
      </c>
      <c r="CJ121" s="110">
        <f t="shared" si="3322"/>
        <v>0</v>
      </c>
      <c r="CK121" s="110">
        <f t="shared" si="3322"/>
        <v>0</v>
      </c>
      <c r="CL121" s="110">
        <f>SUM(CL122:CL124)</f>
        <v>0</v>
      </c>
      <c r="CN121" s="110">
        <f t="shared" ref="CN121:CZ121" si="3323">SUM(CN122:CN124)</f>
        <v>0</v>
      </c>
      <c r="CO121" s="110">
        <f t="shared" si="3323"/>
        <v>0</v>
      </c>
      <c r="CP121" s="110">
        <f t="shared" si="3323"/>
        <v>0</v>
      </c>
      <c r="CQ121" s="110">
        <f t="shared" si="3323"/>
        <v>0</v>
      </c>
      <c r="CR121" s="110">
        <f t="shared" si="3323"/>
        <v>0</v>
      </c>
      <c r="CS121" s="110">
        <f t="shared" si="3323"/>
        <v>0</v>
      </c>
      <c r="CT121" s="110">
        <f t="shared" si="3323"/>
        <v>0</v>
      </c>
      <c r="CU121" s="110">
        <f t="shared" si="3323"/>
        <v>0</v>
      </c>
      <c r="CV121" s="110">
        <f t="shared" si="3323"/>
        <v>0</v>
      </c>
      <c r="CW121" s="110">
        <f t="shared" si="3323"/>
        <v>0</v>
      </c>
      <c r="CX121" s="110">
        <f t="shared" si="3323"/>
        <v>0</v>
      </c>
      <c r="CY121" s="110">
        <f t="shared" si="3323"/>
        <v>0</v>
      </c>
      <c r="CZ121" s="110">
        <f t="shared" si="3323"/>
        <v>0</v>
      </c>
      <c r="DA121" s="110">
        <f>SUM(DA122:DA124)</f>
        <v>0</v>
      </c>
      <c r="DC121" s="110">
        <f t="shared" ref="DC121:DO121" si="3324">SUM(DC122:DC124)</f>
        <v>0</v>
      </c>
      <c r="DD121" s="110">
        <f t="shared" si="3324"/>
        <v>0</v>
      </c>
      <c r="DE121" s="110">
        <f t="shared" si="3324"/>
        <v>0</v>
      </c>
      <c r="DF121" s="110">
        <f t="shared" si="3324"/>
        <v>0</v>
      </c>
      <c r="DG121" s="110">
        <f t="shared" si="3324"/>
        <v>0</v>
      </c>
      <c r="DH121" s="110">
        <f t="shared" si="3324"/>
        <v>0</v>
      </c>
      <c r="DI121" s="110">
        <f t="shared" si="3324"/>
        <v>0</v>
      </c>
      <c r="DJ121" s="110">
        <f t="shared" si="3324"/>
        <v>0</v>
      </c>
      <c r="DK121" s="110">
        <f t="shared" si="3324"/>
        <v>0</v>
      </c>
      <c r="DL121" s="110">
        <f t="shared" si="3324"/>
        <v>0</v>
      </c>
      <c r="DM121" s="110">
        <f t="shared" si="3324"/>
        <v>0</v>
      </c>
      <c r="DN121" s="110">
        <f t="shared" si="3324"/>
        <v>0</v>
      </c>
      <c r="DO121" s="110">
        <f t="shared" si="3324"/>
        <v>0</v>
      </c>
      <c r="DP121" s="110">
        <f>SUM(DP122:DP124)</f>
        <v>0</v>
      </c>
      <c r="DR121" s="110">
        <f t="shared" ref="DR121:ED121" si="3325">SUM(DR122:DR124)</f>
        <v>0</v>
      </c>
      <c r="DS121" s="110">
        <f t="shared" si="3325"/>
        <v>0</v>
      </c>
      <c r="DT121" s="110">
        <f t="shared" si="3325"/>
        <v>0</v>
      </c>
      <c r="DU121" s="110">
        <f t="shared" si="3325"/>
        <v>0</v>
      </c>
      <c r="DV121" s="110">
        <f t="shared" si="3325"/>
        <v>0</v>
      </c>
      <c r="DW121" s="110">
        <f t="shared" si="3325"/>
        <v>0</v>
      </c>
      <c r="DX121" s="110">
        <f t="shared" si="3325"/>
        <v>0</v>
      </c>
      <c r="DY121" s="110">
        <f t="shared" si="3325"/>
        <v>0</v>
      </c>
      <c r="DZ121" s="110">
        <f t="shared" si="3325"/>
        <v>0</v>
      </c>
      <c r="EA121" s="110">
        <f t="shared" si="3325"/>
        <v>0</v>
      </c>
      <c r="EB121" s="110">
        <f t="shared" si="3325"/>
        <v>0</v>
      </c>
      <c r="EC121" s="110">
        <f t="shared" si="3325"/>
        <v>0</v>
      </c>
      <c r="ED121" s="110">
        <f t="shared" si="3325"/>
        <v>0</v>
      </c>
      <c r="EE121" s="110">
        <f>SUM(EE122:EE124)</f>
        <v>0</v>
      </c>
      <c r="EG121" s="110">
        <f t="shared" ref="EG121:ES121" si="3326">SUM(EG122:EG124)</f>
        <v>0</v>
      </c>
      <c r="EH121" s="110">
        <f t="shared" si="3326"/>
        <v>0</v>
      </c>
      <c r="EI121" s="110">
        <f t="shared" si="3326"/>
        <v>0</v>
      </c>
      <c r="EJ121" s="110">
        <f t="shared" si="3326"/>
        <v>0</v>
      </c>
      <c r="EK121" s="110">
        <f t="shared" si="3326"/>
        <v>0</v>
      </c>
      <c r="EL121" s="110">
        <f t="shared" si="3326"/>
        <v>0</v>
      </c>
      <c r="EM121" s="110">
        <f t="shared" si="3326"/>
        <v>0</v>
      </c>
      <c r="EN121" s="110">
        <f t="shared" si="3326"/>
        <v>0</v>
      </c>
      <c r="EO121" s="110">
        <f t="shared" si="3326"/>
        <v>0</v>
      </c>
      <c r="EP121" s="110">
        <f t="shared" si="3326"/>
        <v>0</v>
      </c>
      <c r="EQ121" s="110">
        <f t="shared" si="3326"/>
        <v>0</v>
      </c>
      <c r="ER121" s="110">
        <f t="shared" si="3326"/>
        <v>0</v>
      </c>
      <c r="ES121" s="110">
        <f t="shared" si="3326"/>
        <v>0</v>
      </c>
      <c r="ET121" s="110">
        <f>SUM(ET122:ET124)</f>
        <v>0</v>
      </c>
      <c r="EV121" s="110">
        <f t="shared" ref="EV121:FH121" si="3327">SUM(EV122:EV124)</f>
        <v>0</v>
      </c>
      <c r="EW121" s="110">
        <f t="shared" si="3327"/>
        <v>0</v>
      </c>
      <c r="EX121" s="110">
        <f t="shared" si="3327"/>
        <v>0</v>
      </c>
      <c r="EY121" s="110">
        <f t="shared" si="3327"/>
        <v>0</v>
      </c>
      <c r="EZ121" s="110">
        <f t="shared" si="3327"/>
        <v>0</v>
      </c>
      <c r="FA121" s="110">
        <f t="shared" si="3327"/>
        <v>0</v>
      </c>
      <c r="FB121" s="110">
        <f t="shared" si="3327"/>
        <v>0</v>
      </c>
      <c r="FC121" s="110">
        <f t="shared" si="3327"/>
        <v>0</v>
      </c>
      <c r="FD121" s="110">
        <f t="shared" si="3327"/>
        <v>0</v>
      </c>
      <c r="FE121" s="110">
        <f t="shared" si="3327"/>
        <v>0</v>
      </c>
      <c r="FF121" s="110">
        <f t="shared" si="3327"/>
        <v>0</v>
      </c>
      <c r="FG121" s="110">
        <f t="shared" si="3327"/>
        <v>0</v>
      </c>
      <c r="FH121" s="110">
        <f t="shared" si="3327"/>
        <v>0</v>
      </c>
      <c r="FI121" s="110">
        <f>SUM(FI122:FI124)</f>
        <v>0</v>
      </c>
      <c r="FK121" s="110">
        <f t="shared" ref="FK121:FW121" si="3328">SUM(FK122:FK124)</f>
        <v>0</v>
      </c>
      <c r="FL121" s="110">
        <f t="shared" si="3328"/>
        <v>0</v>
      </c>
      <c r="FM121" s="110">
        <f t="shared" si="3328"/>
        <v>0</v>
      </c>
      <c r="FN121" s="110">
        <f t="shared" si="3328"/>
        <v>0</v>
      </c>
      <c r="FO121" s="110">
        <f t="shared" si="3328"/>
        <v>0</v>
      </c>
      <c r="FP121" s="110">
        <f t="shared" si="3328"/>
        <v>0</v>
      </c>
      <c r="FQ121" s="110">
        <f t="shared" si="3328"/>
        <v>0</v>
      </c>
      <c r="FR121" s="110">
        <f t="shared" si="3328"/>
        <v>0</v>
      </c>
      <c r="FS121" s="110">
        <f t="shared" si="3328"/>
        <v>0</v>
      </c>
      <c r="FT121" s="110">
        <f t="shared" si="3328"/>
        <v>0</v>
      </c>
      <c r="FU121" s="110">
        <f t="shared" si="3328"/>
        <v>0</v>
      </c>
      <c r="FV121" s="110">
        <f t="shared" si="3328"/>
        <v>0</v>
      </c>
      <c r="FW121" s="110">
        <f t="shared" si="3328"/>
        <v>0</v>
      </c>
      <c r="FX121" s="110">
        <f>SUM(FX122:FX124)</f>
        <v>0</v>
      </c>
      <c r="FZ121" s="110">
        <f t="shared" ref="FZ121:GL121" si="3329">SUM(FZ122:FZ124)</f>
        <v>0</v>
      </c>
      <c r="GA121" s="110">
        <f t="shared" si="3329"/>
        <v>0</v>
      </c>
      <c r="GB121" s="110">
        <f t="shared" si="3329"/>
        <v>0</v>
      </c>
      <c r="GC121" s="110">
        <f t="shared" si="3329"/>
        <v>0</v>
      </c>
      <c r="GD121" s="110">
        <f t="shared" si="3329"/>
        <v>0</v>
      </c>
      <c r="GE121" s="110">
        <f t="shared" si="3329"/>
        <v>0</v>
      </c>
      <c r="GF121" s="110">
        <f t="shared" si="3329"/>
        <v>0</v>
      </c>
      <c r="GG121" s="110">
        <f t="shared" si="3329"/>
        <v>0</v>
      </c>
      <c r="GH121" s="110">
        <f t="shared" si="3329"/>
        <v>0</v>
      </c>
      <c r="GI121" s="110">
        <f t="shared" si="3329"/>
        <v>0</v>
      </c>
      <c r="GJ121" s="110">
        <f t="shared" si="3329"/>
        <v>0</v>
      </c>
      <c r="GK121" s="110">
        <f t="shared" si="3329"/>
        <v>0</v>
      </c>
      <c r="GL121" s="110">
        <f t="shared" si="3329"/>
        <v>0</v>
      </c>
      <c r="GM121" s="110">
        <f>SUM(GM122:GM124)</f>
        <v>0</v>
      </c>
      <c r="GO121" s="110">
        <f t="shared" ref="GO121:HA121" si="3330">SUM(GO122:GO124)</f>
        <v>0</v>
      </c>
      <c r="GP121" s="110">
        <f t="shared" si="3330"/>
        <v>0</v>
      </c>
      <c r="GQ121" s="110">
        <f t="shared" si="3330"/>
        <v>0</v>
      </c>
      <c r="GR121" s="110">
        <f t="shared" si="3330"/>
        <v>0</v>
      </c>
      <c r="GS121" s="110">
        <f t="shared" si="3330"/>
        <v>0</v>
      </c>
      <c r="GT121" s="110">
        <f t="shared" si="3330"/>
        <v>0</v>
      </c>
      <c r="GU121" s="110">
        <f t="shared" si="3330"/>
        <v>0</v>
      </c>
      <c r="GV121" s="110">
        <f t="shared" si="3330"/>
        <v>0</v>
      </c>
      <c r="GW121" s="110">
        <f t="shared" si="3330"/>
        <v>0</v>
      </c>
      <c r="GX121" s="110">
        <f t="shared" si="3330"/>
        <v>0</v>
      </c>
      <c r="GY121" s="110">
        <f t="shared" si="3330"/>
        <v>0</v>
      </c>
      <c r="GZ121" s="110">
        <f t="shared" si="3330"/>
        <v>0</v>
      </c>
      <c r="HA121" s="110">
        <f t="shared" si="3330"/>
        <v>0</v>
      </c>
      <c r="HB121" s="110">
        <f>SUM(HB122:HB124)</f>
        <v>0</v>
      </c>
      <c r="HD121" s="110">
        <f t="shared" ref="HD121:HP121" si="3331">SUM(HD122:HD124)</f>
        <v>0</v>
      </c>
      <c r="HE121" s="110">
        <f t="shared" si="3331"/>
        <v>0</v>
      </c>
      <c r="HF121" s="110">
        <f t="shared" si="3331"/>
        <v>0</v>
      </c>
      <c r="HG121" s="110">
        <f t="shared" si="3331"/>
        <v>0</v>
      </c>
      <c r="HH121" s="110">
        <f t="shared" si="3331"/>
        <v>0</v>
      </c>
      <c r="HI121" s="110">
        <f t="shared" si="3331"/>
        <v>0</v>
      </c>
      <c r="HJ121" s="110">
        <f t="shared" si="3331"/>
        <v>0</v>
      </c>
      <c r="HK121" s="110">
        <f t="shared" si="3331"/>
        <v>0</v>
      </c>
      <c r="HL121" s="110">
        <f t="shared" si="3331"/>
        <v>0</v>
      </c>
      <c r="HM121" s="110">
        <f t="shared" si="3331"/>
        <v>0</v>
      </c>
      <c r="HN121" s="110">
        <f t="shared" si="3331"/>
        <v>0</v>
      </c>
      <c r="HO121" s="110">
        <f t="shared" si="3331"/>
        <v>0</v>
      </c>
      <c r="HP121" s="110">
        <f t="shared" si="3331"/>
        <v>0</v>
      </c>
      <c r="HQ121" s="110">
        <f>SUM(HQ122:HQ124)</f>
        <v>0</v>
      </c>
      <c r="HS121" s="110">
        <f t="shared" ref="HS121:IE121" si="3332">SUM(HS122:HS124)</f>
        <v>0</v>
      </c>
      <c r="HT121" s="110">
        <f t="shared" si="3332"/>
        <v>0</v>
      </c>
      <c r="HU121" s="110">
        <f t="shared" si="3332"/>
        <v>0</v>
      </c>
      <c r="HV121" s="110">
        <f t="shared" si="3332"/>
        <v>0</v>
      </c>
      <c r="HW121" s="110">
        <f t="shared" si="3332"/>
        <v>0</v>
      </c>
      <c r="HX121" s="110">
        <f t="shared" si="3332"/>
        <v>0</v>
      </c>
      <c r="HY121" s="110">
        <f t="shared" si="3332"/>
        <v>0</v>
      </c>
      <c r="HZ121" s="110">
        <f t="shared" si="3332"/>
        <v>0</v>
      </c>
      <c r="IA121" s="110">
        <f t="shared" si="3332"/>
        <v>0</v>
      </c>
      <c r="IB121" s="110">
        <f t="shared" si="3332"/>
        <v>0</v>
      </c>
      <c r="IC121" s="110">
        <f t="shared" si="3332"/>
        <v>0</v>
      </c>
      <c r="ID121" s="110">
        <f t="shared" si="3332"/>
        <v>0</v>
      </c>
      <c r="IE121" s="110">
        <f t="shared" si="3332"/>
        <v>0</v>
      </c>
      <c r="IF121" s="110">
        <f>SUM(IF122:IF124)</f>
        <v>0</v>
      </c>
      <c r="IH121" s="110">
        <f t="shared" ref="IH121:IT121" si="3333">SUM(IH122:IH124)</f>
        <v>0</v>
      </c>
      <c r="II121" s="110">
        <f t="shared" si="3333"/>
        <v>0</v>
      </c>
      <c r="IJ121" s="110">
        <f t="shared" si="3333"/>
        <v>0</v>
      </c>
      <c r="IK121" s="110">
        <f t="shared" si="3333"/>
        <v>0</v>
      </c>
      <c r="IL121" s="110">
        <f t="shared" si="3333"/>
        <v>0</v>
      </c>
      <c r="IM121" s="110">
        <f t="shared" si="3333"/>
        <v>0</v>
      </c>
      <c r="IN121" s="110">
        <f t="shared" si="3333"/>
        <v>0</v>
      </c>
      <c r="IO121" s="110">
        <f t="shared" si="3333"/>
        <v>0</v>
      </c>
      <c r="IP121" s="110">
        <f t="shared" si="3333"/>
        <v>0</v>
      </c>
      <c r="IQ121" s="110">
        <f t="shared" si="3333"/>
        <v>0</v>
      </c>
      <c r="IR121" s="110">
        <f t="shared" si="3333"/>
        <v>0</v>
      </c>
      <c r="IS121" s="110">
        <f t="shared" si="3333"/>
        <v>0</v>
      </c>
      <c r="IT121" s="110">
        <f t="shared" si="3333"/>
        <v>0</v>
      </c>
      <c r="IU121" s="110">
        <f>SUM(IU122:IU124)</f>
        <v>0</v>
      </c>
      <c r="IW121" s="110">
        <f t="shared" ref="IW121:JI121" si="3334">SUM(IW122:IW124)</f>
        <v>0</v>
      </c>
      <c r="IX121" s="110">
        <f t="shared" si="3334"/>
        <v>0</v>
      </c>
      <c r="IY121" s="110">
        <f t="shared" si="3334"/>
        <v>0</v>
      </c>
      <c r="IZ121" s="110">
        <f t="shared" si="3334"/>
        <v>0</v>
      </c>
      <c r="JA121" s="110">
        <f t="shared" si="3334"/>
        <v>0</v>
      </c>
      <c r="JB121" s="110">
        <f t="shared" si="3334"/>
        <v>0</v>
      </c>
      <c r="JC121" s="110">
        <f t="shared" si="3334"/>
        <v>0</v>
      </c>
      <c r="JD121" s="110">
        <f t="shared" si="3334"/>
        <v>0</v>
      </c>
      <c r="JE121" s="110">
        <f t="shared" si="3334"/>
        <v>0</v>
      </c>
      <c r="JF121" s="110">
        <f t="shared" si="3334"/>
        <v>0</v>
      </c>
      <c r="JG121" s="110">
        <f t="shared" si="3334"/>
        <v>0</v>
      </c>
      <c r="JH121" s="110">
        <f t="shared" si="3334"/>
        <v>0</v>
      </c>
      <c r="JI121" s="110">
        <f t="shared" si="3334"/>
        <v>0</v>
      </c>
      <c r="JJ121" s="110">
        <f>SUM(JJ122:JJ124)</f>
        <v>0</v>
      </c>
      <c r="JL121" s="110">
        <f t="shared" ref="JL121:JX121" si="3335">SUM(JL122:JL124)</f>
        <v>0</v>
      </c>
      <c r="JM121" s="110">
        <f t="shared" si="3335"/>
        <v>0</v>
      </c>
      <c r="JN121" s="110">
        <f t="shared" si="3335"/>
        <v>0</v>
      </c>
      <c r="JO121" s="110">
        <f t="shared" si="3335"/>
        <v>0</v>
      </c>
      <c r="JP121" s="110">
        <f t="shared" si="3335"/>
        <v>0</v>
      </c>
      <c r="JQ121" s="110">
        <f t="shared" si="3335"/>
        <v>0</v>
      </c>
      <c r="JR121" s="110">
        <f t="shared" si="3335"/>
        <v>0</v>
      </c>
      <c r="JS121" s="110">
        <f t="shared" si="3335"/>
        <v>0</v>
      </c>
      <c r="JT121" s="110">
        <f t="shared" si="3335"/>
        <v>0</v>
      </c>
      <c r="JU121" s="110">
        <f t="shared" si="3335"/>
        <v>0</v>
      </c>
      <c r="JV121" s="110">
        <f t="shared" si="3335"/>
        <v>0</v>
      </c>
      <c r="JW121" s="110">
        <f t="shared" si="3335"/>
        <v>0</v>
      </c>
      <c r="JX121" s="110">
        <f t="shared" si="3335"/>
        <v>0</v>
      </c>
      <c r="JY121" s="110">
        <f>SUM(JY122:JY124)</f>
        <v>0</v>
      </c>
      <c r="KA121" s="110">
        <f t="shared" ref="KA121:KM121" si="3336">SUM(KA122:KA124)</f>
        <v>0</v>
      </c>
      <c r="KB121" s="110">
        <f t="shared" si="3336"/>
        <v>0</v>
      </c>
      <c r="KC121" s="110">
        <f t="shared" si="3336"/>
        <v>0</v>
      </c>
      <c r="KD121" s="110">
        <f t="shared" si="3336"/>
        <v>0</v>
      </c>
      <c r="KE121" s="110">
        <f t="shared" si="3336"/>
        <v>0</v>
      </c>
      <c r="KF121" s="110">
        <f t="shared" si="3336"/>
        <v>0</v>
      </c>
      <c r="KG121" s="110">
        <f t="shared" si="3336"/>
        <v>0</v>
      </c>
      <c r="KH121" s="110">
        <f t="shared" si="3336"/>
        <v>0</v>
      </c>
      <c r="KI121" s="110">
        <f t="shared" si="3336"/>
        <v>0</v>
      </c>
      <c r="KJ121" s="110">
        <f t="shared" si="3336"/>
        <v>0</v>
      </c>
      <c r="KK121" s="110">
        <f t="shared" si="3336"/>
        <v>0</v>
      </c>
      <c r="KL121" s="110">
        <f t="shared" si="3336"/>
        <v>0</v>
      </c>
      <c r="KM121" s="110">
        <f t="shared" si="3336"/>
        <v>0</v>
      </c>
      <c r="KN121" s="110">
        <f>SUM(KN122:KN124)</f>
        <v>0</v>
      </c>
      <c r="KP121" s="110">
        <f t="shared" ref="KP121:LB121" si="3337">SUM(KP122:KP124)</f>
        <v>0</v>
      </c>
      <c r="KQ121" s="110">
        <f t="shared" si="3337"/>
        <v>0</v>
      </c>
      <c r="KR121" s="110">
        <f t="shared" si="3337"/>
        <v>0</v>
      </c>
      <c r="KS121" s="110">
        <f t="shared" si="3337"/>
        <v>0</v>
      </c>
      <c r="KT121" s="110">
        <f t="shared" si="3337"/>
        <v>0</v>
      </c>
      <c r="KU121" s="110">
        <f t="shared" si="3337"/>
        <v>0</v>
      </c>
      <c r="KV121" s="110">
        <f t="shared" si="3337"/>
        <v>0</v>
      </c>
      <c r="KW121" s="110">
        <f t="shared" si="3337"/>
        <v>0</v>
      </c>
      <c r="KX121" s="110">
        <f t="shared" si="3337"/>
        <v>0</v>
      </c>
      <c r="KY121" s="110">
        <f t="shared" si="3337"/>
        <v>0</v>
      </c>
      <c r="KZ121" s="110">
        <f t="shared" si="3337"/>
        <v>0</v>
      </c>
      <c r="LA121" s="110">
        <f t="shared" si="3337"/>
        <v>0</v>
      </c>
      <c r="LB121" s="110">
        <f t="shared" si="3337"/>
        <v>0</v>
      </c>
      <c r="LC121" s="110">
        <f>SUM(LC122:LC124)</f>
        <v>0</v>
      </c>
      <c r="LE121" s="110">
        <f t="shared" ref="LE121:LQ121" si="3338">SUM(LE122:LE124)</f>
        <v>0</v>
      </c>
      <c r="LF121" s="110">
        <f t="shared" si="3338"/>
        <v>0</v>
      </c>
      <c r="LG121" s="110">
        <f t="shared" si="3338"/>
        <v>0</v>
      </c>
      <c r="LH121" s="110">
        <f t="shared" si="3338"/>
        <v>0</v>
      </c>
      <c r="LI121" s="110">
        <f t="shared" si="3338"/>
        <v>0</v>
      </c>
      <c r="LJ121" s="110">
        <f t="shared" si="3338"/>
        <v>0</v>
      </c>
      <c r="LK121" s="110">
        <f t="shared" si="3338"/>
        <v>0</v>
      </c>
      <c r="LL121" s="110">
        <f t="shared" si="3338"/>
        <v>0</v>
      </c>
      <c r="LM121" s="110">
        <f t="shared" si="3338"/>
        <v>0</v>
      </c>
      <c r="LN121" s="110">
        <f t="shared" si="3338"/>
        <v>0</v>
      </c>
      <c r="LO121" s="110">
        <f t="shared" si="3338"/>
        <v>0</v>
      </c>
      <c r="LP121" s="110">
        <f t="shared" si="3338"/>
        <v>0</v>
      </c>
      <c r="LQ121" s="110">
        <f t="shared" si="3338"/>
        <v>0</v>
      </c>
      <c r="LR121" s="110">
        <f>SUM(LR122:LR124)</f>
        <v>0</v>
      </c>
      <c r="LT121" s="110">
        <f t="shared" ref="LT121:MF121" si="3339">SUM(LT122:LT124)</f>
        <v>0</v>
      </c>
      <c r="LU121" s="110">
        <f t="shared" si="3339"/>
        <v>0</v>
      </c>
      <c r="LV121" s="110">
        <f t="shared" si="3339"/>
        <v>0</v>
      </c>
      <c r="LW121" s="110">
        <f t="shared" si="3339"/>
        <v>0</v>
      </c>
      <c r="LX121" s="110">
        <f t="shared" si="3339"/>
        <v>0</v>
      </c>
      <c r="LY121" s="110">
        <f t="shared" si="3339"/>
        <v>0</v>
      </c>
      <c r="LZ121" s="110">
        <f t="shared" si="3339"/>
        <v>0</v>
      </c>
      <c r="MA121" s="110">
        <f t="shared" si="3339"/>
        <v>0</v>
      </c>
      <c r="MB121" s="110">
        <f t="shared" si="3339"/>
        <v>0</v>
      </c>
      <c r="MC121" s="110">
        <f t="shared" si="3339"/>
        <v>0</v>
      </c>
      <c r="MD121" s="110">
        <f t="shared" si="3339"/>
        <v>0</v>
      </c>
      <c r="ME121" s="110">
        <f t="shared" si="3339"/>
        <v>0</v>
      </c>
      <c r="MF121" s="110">
        <f t="shared" si="3339"/>
        <v>0</v>
      </c>
      <c r="MG121" s="110">
        <f>SUM(MG122:MG124)</f>
        <v>0</v>
      </c>
      <c r="MI121" s="110">
        <f t="shared" ref="MI121:MU121" si="3340">SUM(MI122:MI124)</f>
        <v>0</v>
      </c>
      <c r="MJ121" s="110">
        <f t="shared" si="3340"/>
        <v>0</v>
      </c>
      <c r="MK121" s="110">
        <f t="shared" si="3340"/>
        <v>0</v>
      </c>
      <c r="ML121" s="110">
        <f t="shared" si="3340"/>
        <v>0</v>
      </c>
      <c r="MM121" s="110">
        <f t="shared" si="3340"/>
        <v>0</v>
      </c>
      <c r="MN121" s="110">
        <f t="shared" si="3340"/>
        <v>0</v>
      </c>
      <c r="MO121" s="110">
        <f t="shared" si="3340"/>
        <v>0</v>
      </c>
      <c r="MP121" s="110">
        <f t="shared" si="3340"/>
        <v>0</v>
      </c>
      <c r="MQ121" s="110">
        <f t="shared" si="3340"/>
        <v>0</v>
      </c>
      <c r="MR121" s="110">
        <f t="shared" si="3340"/>
        <v>0</v>
      </c>
      <c r="MS121" s="110">
        <f t="shared" si="3340"/>
        <v>0</v>
      </c>
      <c r="MT121" s="110">
        <f t="shared" si="3340"/>
        <v>0</v>
      </c>
      <c r="MU121" s="110">
        <f t="shared" si="3340"/>
        <v>0</v>
      </c>
      <c r="MV121" s="110">
        <f>SUM(MV122:MV124)</f>
        <v>0</v>
      </c>
      <c r="MX121" s="110">
        <f t="shared" ref="MX121:NJ121" si="3341">SUM(MX122:MX124)</f>
        <v>0</v>
      </c>
      <c r="MY121" s="110">
        <f t="shared" si="3341"/>
        <v>0</v>
      </c>
      <c r="MZ121" s="110">
        <f t="shared" si="3341"/>
        <v>0</v>
      </c>
      <c r="NA121" s="110">
        <f t="shared" si="3341"/>
        <v>0</v>
      </c>
      <c r="NB121" s="110">
        <f t="shared" si="3341"/>
        <v>0</v>
      </c>
      <c r="NC121" s="110">
        <f t="shared" si="3341"/>
        <v>0</v>
      </c>
      <c r="ND121" s="110">
        <f t="shared" si="3341"/>
        <v>0</v>
      </c>
      <c r="NE121" s="110">
        <f t="shared" si="3341"/>
        <v>0</v>
      </c>
      <c r="NF121" s="110">
        <f t="shared" si="3341"/>
        <v>0</v>
      </c>
      <c r="NG121" s="110">
        <f t="shared" si="3341"/>
        <v>0</v>
      </c>
      <c r="NH121" s="110">
        <f t="shared" si="3341"/>
        <v>0</v>
      </c>
      <c r="NI121" s="110">
        <f t="shared" si="3341"/>
        <v>0</v>
      </c>
      <c r="NJ121" s="110">
        <f t="shared" si="3341"/>
        <v>0</v>
      </c>
      <c r="NK121" s="110">
        <f>SUM(NK122:NK124)</f>
        <v>0</v>
      </c>
      <c r="NM121" s="110">
        <f t="shared" ref="NM121:NY121" si="3342">SUM(NM122:NM124)</f>
        <v>0</v>
      </c>
      <c r="NN121" s="110">
        <f t="shared" si="3342"/>
        <v>0</v>
      </c>
      <c r="NO121" s="110">
        <f t="shared" si="3342"/>
        <v>0</v>
      </c>
      <c r="NP121" s="110">
        <f t="shared" si="3342"/>
        <v>0</v>
      </c>
      <c r="NQ121" s="110">
        <f t="shared" si="3342"/>
        <v>0</v>
      </c>
      <c r="NR121" s="110">
        <f t="shared" si="3342"/>
        <v>0</v>
      </c>
      <c r="NS121" s="110">
        <f t="shared" si="3342"/>
        <v>0</v>
      </c>
      <c r="NT121" s="110">
        <f t="shared" si="3342"/>
        <v>0</v>
      </c>
      <c r="NU121" s="110">
        <f t="shared" si="3342"/>
        <v>0</v>
      </c>
      <c r="NV121" s="110">
        <f t="shared" si="3342"/>
        <v>0</v>
      </c>
      <c r="NW121" s="110">
        <f t="shared" si="3342"/>
        <v>0</v>
      </c>
      <c r="NX121" s="110">
        <f t="shared" si="3342"/>
        <v>0</v>
      </c>
      <c r="NY121" s="110">
        <f t="shared" si="3342"/>
        <v>0</v>
      </c>
      <c r="NZ121" s="110">
        <f>SUM(NZ122:NZ124)</f>
        <v>0</v>
      </c>
      <c r="OB121" s="110">
        <f t="shared" ref="OB121:ON121" si="3343">SUM(OB122:OB124)</f>
        <v>0</v>
      </c>
      <c r="OC121" s="110">
        <f t="shared" si="3343"/>
        <v>0</v>
      </c>
      <c r="OD121" s="110">
        <f t="shared" si="3343"/>
        <v>0</v>
      </c>
      <c r="OE121" s="110">
        <f t="shared" si="3343"/>
        <v>0</v>
      </c>
      <c r="OF121" s="110">
        <f t="shared" si="3343"/>
        <v>0</v>
      </c>
      <c r="OG121" s="110">
        <f t="shared" si="3343"/>
        <v>0</v>
      </c>
      <c r="OH121" s="110">
        <f t="shared" si="3343"/>
        <v>0</v>
      </c>
      <c r="OI121" s="110">
        <f t="shared" si="3343"/>
        <v>0</v>
      </c>
      <c r="OJ121" s="110">
        <f t="shared" si="3343"/>
        <v>0</v>
      </c>
      <c r="OK121" s="110">
        <f t="shared" si="3343"/>
        <v>0</v>
      </c>
      <c r="OL121" s="110">
        <f t="shared" si="3343"/>
        <v>0</v>
      </c>
      <c r="OM121" s="110">
        <f t="shared" si="3343"/>
        <v>0</v>
      </c>
      <c r="ON121" s="110">
        <f t="shared" si="3343"/>
        <v>0</v>
      </c>
      <c r="OO121" s="110">
        <f>SUM(OO122:OO124)</f>
        <v>0</v>
      </c>
      <c r="OQ121" s="110">
        <f t="shared" ref="OQ121:PC121" si="3344">SUM(OQ122:OQ124)</f>
        <v>0</v>
      </c>
      <c r="OR121" s="110">
        <f t="shared" si="3344"/>
        <v>0</v>
      </c>
      <c r="OS121" s="110">
        <f t="shared" si="3344"/>
        <v>0</v>
      </c>
      <c r="OT121" s="110">
        <f t="shared" si="3344"/>
        <v>0</v>
      </c>
      <c r="OU121" s="110">
        <f t="shared" si="3344"/>
        <v>0</v>
      </c>
      <c r="OV121" s="110">
        <f t="shared" si="3344"/>
        <v>0</v>
      </c>
      <c r="OW121" s="110">
        <f t="shared" si="3344"/>
        <v>0</v>
      </c>
      <c r="OX121" s="110">
        <f t="shared" si="3344"/>
        <v>0</v>
      </c>
      <c r="OY121" s="110">
        <f t="shared" si="3344"/>
        <v>0</v>
      </c>
      <c r="OZ121" s="110">
        <f t="shared" si="3344"/>
        <v>0</v>
      </c>
      <c r="PA121" s="110">
        <f t="shared" si="3344"/>
        <v>0</v>
      </c>
      <c r="PB121" s="110">
        <f t="shared" si="3344"/>
        <v>0</v>
      </c>
      <c r="PC121" s="110">
        <f t="shared" si="3344"/>
        <v>0</v>
      </c>
      <c r="PD121" s="110">
        <f>SUM(PD122:PD124)</f>
        <v>0</v>
      </c>
      <c r="PF121" s="110">
        <f t="shared" ref="PF121:PR121" si="3345">SUM(PF122:PF124)</f>
        <v>0</v>
      </c>
      <c r="PG121" s="110">
        <f t="shared" si="3345"/>
        <v>0</v>
      </c>
      <c r="PH121" s="110">
        <f t="shared" si="3345"/>
        <v>0</v>
      </c>
      <c r="PI121" s="110">
        <f t="shared" si="3345"/>
        <v>0</v>
      </c>
      <c r="PJ121" s="110">
        <f t="shared" si="3345"/>
        <v>0</v>
      </c>
      <c r="PK121" s="110">
        <f t="shared" si="3345"/>
        <v>0</v>
      </c>
      <c r="PL121" s="110">
        <f t="shared" si="3345"/>
        <v>0</v>
      </c>
      <c r="PM121" s="110">
        <f t="shared" si="3345"/>
        <v>0</v>
      </c>
      <c r="PN121" s="110">
        <f t="shared" si="3345"/>
        <v>0</v>
      </c>
      <c r="PO121" s="110">
        <f t="shared" si="3345"/>
        <v>0</v>
      </c>
      <c r="PP121" s="110">
        <f t="shared" si="3345"/>
        <v>0</v>
      </c>
      <c r="PQ121" s="110">
        <f t="shared" si="3345"/>
        <v>0</v>
      </c>
      <c r="PR121" s="110">
        <f t="shared" si="3345"/>
        <v>0</v>
      </c>
      <c r="PS121" s="110">
        <f>SUM(PS122:PS124)</f>
        <v>0</v>
      </c>
      <c r="PU121" s="110">
        <f t="shared" ref="PU121:QG121" si="3346">SUM(PU122:PU124)</f>
        <v>0</v>
      </c>
      <c r="PV121" s="110">
        <f t="shared" si="3346"/>
        <v>0</v>
      </c>
      <c r="PW121" s="110">
        <f t="shared" si="3346"/>
        <v>0</v>
      </c>
      <c r="PX121" s="110">
        <f t="shared" si="3346"/>
        <v>0</v>
      </c>
      <c r="PY121" s="110">
        <f t="shared" si="3346"/>
        <v>0</v>
      </c>
      <c r="PZ121" s="110">
        <f t="shared" si="3346"/>
        <v>0</v>
      </c>
      <c r="QA121" s="110">
        <f t="shared" si="3346"/>
        <v>0</v>
      </c>
      <c r="QB121" s="110">
        <f t="shared" si="3346"/>
        <v>0</v>
      </c>
      <c r="QC121" s="110">
        <f t="shared" si="3346"/>
        <v>0</v>
      </c>
      <c r="QD121" s="110">
        <f t="shared" si="3346"/>
        <v>0</v>
      </c>
      <c r="QE121" s="110">
        <f t="shared" si="3346"/>
        <v>0</v>
      </c>
      <c r="QF121" s="110">
        <f t="shared" si="3346"/>
        <v>0</v>
      </c>
      <c r="QG121" s="110">
        <f t="shared" si="3346"/>
        <v>0</v>
      </c>
      <c r="QH121" s="110">
        <f>SUM(QH122:QH124)</f>
        <v>0</v>
      </c>
      <c r="QJ121" s="110">
        <f t="shared" ref="QJ121:QV121" si="3347">SUM(QJ122:QJ124)</f>
        <v>0</v>
      </c>
      <c r="QK121" s="110">
        <f t="shared" si="3347"/>
        <v>0</v>
      </c>
      <c r="QL121" s="110">
        <f t="shared" si="3347"/>
        <v>0</v>
      </c>
      <c r="QM121" s="110">
        <f t="shared" si="3347"/>
        <v>0</v>
      </c>
      <c r="QN121" s="110">
        <f t="shared" si="3347"/>
        <v>0</v>
      </c>
      <c r="QO121" s="110">
        <f t="shared" si="3347"/>
        <v>0</v>
      </c>
      <c r="QP121" s="110">
        <f t="shared" si="3347"/>
        <v>0</v>
      </c>
      <c r="QQ121" s="110">
        <f t="shared" si="3347"/>
        <v>0</v>
      </c>
      <c r="QR121" s="110">
        <f t="shared" si="3347"/>
        <v>0</v>
      </c>
      <c r="QS121" s="110">
        <f t="shared" si="3347"/>
        <v>0</v>
      </c>
      <c r="QT121" s="110">
        <f t="shared" si="3347"/>
        <v>0</v>
      </c>
      <c r="QU121" s="110">
        <f t="shared" si="3347"/>
        <v>0</v>
      </c>
      <c r="QV121" s="110">
        <f t="shared" si="3347"/>
        <v>0</v>
      </c>
      <c r="QW121" s="110">
        <f>SUM(QW122:QW124)</f>
        <v>0</v>
      </c>
      <c r="QY121" s="110">
        <f t="shared" ref="QY121:RK121" si="3348">SUM(QY122:QY124)</f>
        <v>0</v>
      </c>
      <c r="QZ121" s="110">
        <f t="shared" si="3348"/>
        <v>0</v>
      </c>
      <c r="RA121" s="110">
        <f t="shared" si="3348"/>
        <v>0</v>
      </c>
      <c r="RB121" s="110">
        <f t="shared" si="3348"/>
        <v>0</v>
      </c>
      <c r="RC121" s="110">
        <f t="shared" si="3348"/>
        <v>0</v>
      </c>
      <c r="RD121" s="110">
        <f t="shared" si="3348"/>
        <v>0</v>
      </c>
      <c r="RE121" s="110">
        <f t="shared" si="3348"/>
        <v>0</v>
      </c>
      <c r="RF121" s="110">
        <f t="shared" si="3348"/>
        <v>0</v>
      </c>
      <c r="RG121" s="110">
        <f t="shared" si="3348"/>
        <v>0</v>
      </c>
      <c r="RH121" s="110">
        <f t="shared" si="3348"/>
        <v>0</v>
      </c>
      <c r="RI121" s="110">
        <f t="shared" si="3348"/>
        <v>0</v>
      </c>
      <c r="RJ121" s="110">
        <f t="shared" si="3348"/>
        <v>0</v>
      </c>
      <c r="RK121" s="110">
        <f t="shared" si="3348"/>
        <v>0</v>
      </c>
      <c r="RL121" s="110">
        <f>SUM(RL122:RL124)</f>
        <v>0</v>
      </c>
      <c r="RN121" s="110">
        <f t="shared" ref="RN121:RZ121" si="3349">SUM(RN122:RN124)</f>
        <v>0</v>
      </c>
      <c r="RO121" s="110">
        <f t="shared" si="3349"/>
        <v>0</v>
      </c>
      <c r="RP121" s="110">
        <f t="shared" si="3349"/>
        <v>0</v>
      </c>
      <c r="RQ121" s="110">
        <f t="shared" si="3349"/>
        <v>0</v>
      </c>
      <c r="RR121" s="110">
        <f t="shared" si="3349"/>
        <v>0</v>
      </c>
      <c r="RS121" s="110">
        <f t="shared" si="3349"/>
        <v>0</v>
      </c>
      <c r="RT121" s="110">
        <f t="shared" si="3349"/>
        <v>0</v>
      </c>
      <c r="RU121" s="110">
        <f t="shared" si="3349"/>
        <v>0</v>
      </c>
      <c r="RV121" s="110">
        <f t="shared" si="3349"/>
        <v>0</v>
      </c>
      <c r="RW121" s="110">
        <f t="shared" si="3349"/>
        <v>0</v>
      </c>
      <c r="RX121" s="110">
        <f t="shared" si="3349"/>
        <v>0</v>
      </c>
      <c r="RY121" s="110">
        <f t="shared" si="3349"/>
        <v>0</v>
      </c>
      <c r="RZ121" s="110">
        <f t="shared" si="3349"/>
        <v>0</v>
      </c>
      <c r="SA121" s="110">
        <f>SUM(SA122:SA124)</f>
        <v>0</v>
      </c>
      <c r="SC121" s="110">
        <f t="shared" ref="SC121:SO121" si="3350">SUM(SC122:SC124)</f>
        <v>0</v>
      </c>
      <c r="SD121" s="110">
        <f t="shared" si="3350"/>
        <v>0</v>
      </c>
      <c r="SE121" s="110">
        <f t="shared" si="3350"/>
        <v>0</v>
      </c>
      <c r="SF121" s="110">
        <f t="shared" si="3350"/>
        <v>0</v>
      </c>
      <c r="SG121" s="110">
        <f t="shared" si="3350"/>
        <v>0</v>
      </c>
      <c r="SH121" s="110">
        <f t="shared" si="3350"/>
        <v>0</v>
      </c>
      <c r="SI121" s="110">
        <f t="shared" si="3350"/>
        <v>0</v>
      </c>
      <c r="SJ121" s="110">
        <f t="shared" si="3350"/>
        <v>0</v>
      </c>
      <c r="SK121" s="110">
        <f t="shared" si="3350"/>
        <v>0</v>
      </c>
      <c r="SL121" s="110">
        <f t="shared" si="3350"/>
        <v>0</v>
      </c>
      <c r="SM121" s="110">
        <f t="shared" si="3350"/>
        <v>0</v>
      </c>
      <c r="SN121" s="110">
        <f t="shared" si="3350"/>
        <v>0</v>
      </c>
      <c r="SO121" s="110">
        <f t="shared" si="3350"/>
        <v>0</v>
      </c>
      <c r="SP121" s="110">
        <f>SUM(SP122:SP124)</f>
        <v>0</v>
      </c>
      <c r="SR121" s="110">
        <f t="shared" ref="SR121:TD121" si="3351">SUM(SR122:SR124)</f>
        <v>0</v>
      </c>
      <c r="SS121" s="110">
        <f t="shared" si="3351"/>
        <v>0</v>
      </c>
      <c r="ST121" s="110">
        <f t="shared" si="3351"/>
        <v>0</v>
      </c>
      <c r="SU121" s="110">
        <f t="shared" si="3351"/>
        <v>0</v>
      </c>
      <c r="SV121" s="110">
        <f t="shared" si="3351"/>
        <v>0</v>
      </c>
      <c r="SW121" s="110">
        <f t="shared" si="3351"/>
        <v>0</v>
      </c>
      <c r="SX121" s="110">
        <f t="shared" si="3351"/>
        <v>0</v>
      </c>
      <c r="SY121" s="110">
        <f t="shared" si="3351"/>
        <v>0</v>
      </c>
      <c r="SZ121" s="110">
        <f t="shared" si="3351"/>
        <v>0</v>
      </c>
      <c r="TA121" s="110">
        <f t="shared" si="3351"/>
        <v>0</v>
      </c>
      <c r="TB121" s="110">
        <f t="shared" si="3351"/>
        <v>0</v>
      </c>
      <c r="TC121" s="110">
        <f t="shared" si="3351"/>
        <v>0</v>
      </c>
      <c r="TD121" s="110">
        <f t="shared" si="3351"/>
        <v>0</v>
      </c>
      <c r="TE121" s="110">
        <f>SUM(TE122:TE124)</f>
        <v>0</v>
      </c>
      <c r="TG121" s="110">
        <f t="shared" ref="TG121:TS121" si="3352">SUM(TG122:TG124)</f>
        <v>0</v>
      </c>
      <c r="TH121" s="110">
        <f t="shared" si="3352"/>
        <v>0</v>
      </c>
      <c r="TI121" s="110">
        <f t="shared" si="3352"/>
        <v>0</v>
      </c>
      <c r="TJ121" s="110">
        <f t="shared" si="3352"/>
        <v>0</v>
      </c>
      <c r="TK121" s="110">
        <f t="shared" si="3352"/>
        <v>0</v>
      </c>
      <c r="TL121" s="110">
        <f t="shared" si="3352"/>
        <v>0</v>
      </c>
      <c r="TM121" s="110">
        <f t="shared" si="3352"/>
        <v>0</v>
      </c>
      <c r="TN121" s="110">
        <f t="shared" si="3352"/>
        <v>0</v>
      </c>
      <c r="TO121" s="110">
        <f t="shared" si="3352"/>
        <v>0</v>
      </c>
      <c r="TP121" s="110">
        <f t="shared" si="3352"/>
        <v>0</v>
      </c>
      <c r="TQ121" s="110">
        <f t="shared" si="3352"/>
        <v>0</v>
      </c>
      <c r="TR121" s="110">
        <f t="shared" si="3352"/>
        <v>0</v>
      </c>
      <c r="TS121" s="110">
        <f t="shared" si="3352"/>
        <v>0</v>
      </c>
      <c r="TT121" s="110">
        <f>SUM(TT122:TT124)</f>
        <v>0</v>
      </c>
      <c r="TV121" s="110">
        <f t="shared" ref="TV121:UH121" si="3353">SUM(TV122:TV124)</f>
        <v>0</v>
      </c>
      <c r="TW121" s="110">
        <f t="shared" si="3353"/>
        <v>0</v>
      </c>
      <c r="TX121" s="110">
        <f t="shared" si="3353"/>
        <v>0</v>
      </c>
      <c r="TY121" s="110">
        <f t="shared" si="3353"/>
        <v>0</v>
      </c>
      <c r="TZ121" s="110">
        <f t="shared" si="3353"/>
        <v>0</v>
      </c>
      <c r="UA121" s="110">
        <f t="shared" si="3353"/>
        <v>0</v>
      </c>
      <c r="UB121" s="110">
        <f t="shared" si="3353"/>
        <v>0</v>
      </c>
      <c r="UC121" s="110">
        <f t="shared" si="3353"/>
        <v>0</v>
      </c>
      <c r="UD121" s="110">
        <f t="shared" si="3353"/>
        <v>0</v>
      </c>
      <c r="UE121" s="110">
        <f t="shared" si="3353"/>
        <v>0</v>
      </c>
      <c r="UF121" s="110">
        <f t="shared" si="3353"/>
        <v>0</v>
      </c>
      <c r="UG121" s="110">
        <f t="shared" si="3353"/>
        <v>0</v>
      </c>
      <c r="UH121" s="110">
        <f t="shared" si="3353"/>
        <v>0</v>
      </c>
      <c r="UI121" s="110">
        <f>SUM(UI122:UI124)</f>
        <v>0</v>
      </c>
      <c r="UK121" s="110">
        <f t="shared" ref="UK121:UW121" si="3354">SUM(UK122:UK124)</f>
        <v>0</v>
      </c>
      <c r="UL121" s="110">
        <f t="shared" si="3354"/>
        <v>0</v>
      </c>
      <c r="UM121" s="110">
        <f t="shared" si="3354"/>
        <v>0</v>
      </c>
      <c r="UN121" s="110">
        <f t="shared" si="3354"/>
        <v>0</v>
      </c>
      <c r="UO121" s="110">
        <f t="shared" si="3354"/>
        <v>0</v>
      </c>
      <c r="UP121" s="110">
        <f t="shared" si="3354"/>
        <v>0</v>
      </c>
      <c r="UQ121" s="110">
        <f t="shared" si="3354"/>
        <v>0</v>
      </c>
      <c r="UR121" s="110">
        <f t="shared" si="3354"/>
        <v>0</v>
      </c>
      <c r="US121" s="110">
        <f t="shared" si="3354"/>
        <v>0</v>
      </c>
      <c r="UT121" s="110">
        <f t="shared" si="3354"/>
        <v>0</v>
      </c>
      <c r="UU121" s="110">
        <f t="shared" si="3354"/>
        <v>0</v>
      </c>
      <c r="UV121" s="110">
        <f t="shared" si="3354"/>
        <v>0</v>
      </c>
      <c r="UW121" s="110">
        <f t="shared" si="3354"/>
        <v>0</v>
      </c>
      <c r="UX121" s="110">
        <f>SUM(UX122:UX124)</f>
        <v>0</v>
      </c>
      <c r="UZ121" s="110">
        <f t="shared" ref="UZ121:VL121" si="3355">SUM(UZ122:UZ124)</f>
        <v>0</v>
      </c>
      <c r="VA121" s="110">
        <f t="shared" si="3355"/>
        <v>0</v>
      </c>
      <c r="VB121" s="110">
        <f t="shared" si="3355"/>
        <v>0</v>
      </c>
      <c r="VC121" s="110">
        <f t="shared" si="3355"/>
        <v>0</v>
      </c>
      <c r="VD121" s="110">
        <f t="shared" si="3355"/>
        <v>0</v>
      </c>
      <c r="VE121" s="110">
        <f t="shared" si="3355"/>
        <v>0</v>
      </c>
      <c r="VF121" s="110">
        <f t="shared" si="3355"/>
        <v>0</v>
      </c>
      <c r="VG121" s="110">
        <f t="shared" si="3355"/>
        <v>0</v>
      </c>
      <c r="VH121" s="110">
        <f t="shared" si="3355"/>
        <v>0</v>
      </c>
      <c r="VI121" s="110">
        <f t="shared" si="3355"/>
        <v>0</v>
      </c>
      <c r="VJ121" s="110">
        <f t="shared" si="3355"/>
        <v>0</v>
      </c>
      <c r="VK121" s="110">
        <f t="shared" si="3355"/>
        <v>0</v>
      </c>
      <c r="VL121" s="110">
        <f t="shared" si="3355"/>
        <v>0</v>
      </c>
      <c r="VM121" s="110">
        <f>SUM(VM122:VM124)</f>
        <v>0</v>
      </c>
      <c r="VO121" s="110">
        <f t="shared" ref="VO121:WA121" si="3356">SUM(VO122:VO124)</f>
        <v>0</v>
      </c>
      <c r="VP121" s="110">
        <f t="shared" si="3356"/>
        <v>0</v>
      </c>
      <c r="VQ121" s="110">
        <f t="shared" si="3356"/>
        <v>0</v>
      </c>
      <c r="VR121" s="110">
        <f t="shared" si="3356"/>
        <v>0</v>
      </c>
      <c r="VS121" s="110">
        <f t="shared" si="3356"/>
        <v>0</v>
      </c>
      <c r="VT121" s="110">
        <f t="shared" si="3356"/>
        <v>0</v>
      </c>
      <c r="VU121" s="110">
        <f t="shared" si="3356"/>
        <v>0</v>
      </c>
      <c r="VV121" s="110">
        <f t="shared" si="3356"/>
        <v>0</v>
      </c>
      <c r="VW121" s="110">
        <f t="shared" si="3356"/>
        <v>0</v>
      </c>
      <c r="VX121" s="110">
        <f t="shared" si="3356"/>
        <v>0</v>
      </c>
      <c r="VY121" s="110">
        <f t="shared" si="3356"/>
        <v>0</v>
      </c>
      <c r="VZ121" s="110">
        <f t="shared" si="3356"/>
        <v>0</v>
      </c>
      <c r="WA121" s="110">
        <f t="shared" si="3356"/>
        <v>0</v>
      </c>
      <c r="WB121" s="110">
        <f>SUM(WB122:WB124)</f>
        <v>0</v>
      </c>
      <c r="WD121" s="110">
        <f t="shared" ref="WD121:WP121" si="3357">SUM(WD122:WD124)</f>
        <v>0</v>
      </c>
      <c r="WE121" s="110">
        <f t="shared" si="3357"/>
        <v>0</v>
      </c>
      <c r="WF121" s="110">
        <f t="shared" si="3357"/>
        <v>0</v>
      </c>
      <c r="WG121" s="110">
        <f t="shared" si="3357"/>
        <v>0</v>
      </c>
      <c r="WH121" s="110">
        <f t="shared" si="3357"/>
        <v>0</v>
      </c>
      <c r="WI121" s="110">
        <f t="shared" si="3357"/>
        <v>0</v>
      </c>
      <c r="WJ121" s="110">
        <f t="shared" si="3357"/>
        <v>0</v>
      </c>
      <c r="WK121" s="110">
        <f t="shared" si="3357"/>
        <v>0</v>
      </c>
      <c r="WL121" s="110">
        <f t="shared" si="3357"/>
        <v>0</v>
      </c>
      <c r="WM121" s="110">
        <f t="shared" si="3357"/>
        <v>0</v>
      </c>
      <c r="WN121" s="110">
        <f t="shared" si="3357"/>
        <v>0</v>
      </c>
      <c r="WO121" s="110">
        <f t="shared" si="3357"/>
        <v>0</v>
      </c>
      <c r="WP121" s="110">
        <f t="shared" si="3357"/>
        <v>0</v>
      </c>
      <c r="WQ121" s="110">
        <f>SUM(WQ122:WQ124)</f>
        <v>0</v>
      </c>
      <c r="WS121" s="110">
        <f t="shared" ref="WS121:XE121" si="3358">SUM(WS122:WS124)</f>
        <v>0</v>
      </c>
      <c r="WT121" s="110">
        <f t="shared" si="3358"/>
        <v>0</v>
      </c>
      <c r="WU121" s="110">
        <f t="shared" si="3358"/>
        <v>0</v>
      </c>
      <c r="WV121" s="110">
        <f t="shared" si="3358"/>
        <v>0</v>
      </c>
      <c r="WW121" s="110">
        <f t="shared" si="3358"/>
        <v>0</v>
      </c>
      <c r="WX121" s="110">
        <f t="shared" si="3358"/>
        <v>0</v>
      </c>
      <c r="WY121" s="110">
        <f t="shared" si="3358"/>
        <v>0</v>
      </c>
      <c r="WZ121" s="110">
        <f t="shared" si="3358"/>
        <v>0</v>
      </c>
      <c r="XA121" s="110">
        <f t="shared" si="3358"/>
        <v>0</v>
      </c>
      <c r="XB121" s="110">
        <f t="shared" si="3358"/>
        <v>0</v>
      </c>
      <c r="XC121" s="110">
        <f t="shared" si="3358"/>
        <v>0</v>
      </c>
      <c r="XD121" s="110">
        <f t="shared" si="3358"/>
        <v>0</v>
      </c>
      <c r="XE121" s="110">
        <f t="shared" si="3358"/>
        <v>0</v>
      </c>
      <c r="XF121" s="110">
        <f>SUM(XF122:XF124)</f>
        <v>0</v>
      </c>
      <c r="XH121" s="110">
        <f t="shared" ref="XH121:XT121" si="3359">SUM(XH122:XH124)</f>
        <v>0</v>
      </c>
      <c r="XI121" s="110">
        <f t="shared" si="3359"/>
        <v>0</v>
      </c>
      <c r="XJ121" s="110">
        <f t="shared" si="3359"/>
        <v>0</v>
      </c>
      <c r="XK121" s="110">
        <f t="shared" si="3359"/>
        <v>0</v>
      </c>
      <c r="XL121" s="110">
        <f t="shared" si="3359"/>
        <v>0</v>
      </c>
      <c r="XM121" s="110">
        <f t="shared" si="3359"/>
        <v>0</v>
      </c>
      <c r="XN121" s="110">
        <f t="shared" si="3359"/>
        <v>0</v>
      </c>
      <c r="XO121" s="110">
        <f t="shared" si="3359"/>
        <v>0</v>
      </c>
      <c r="XP121" s="110">
        <f t="shared" si="3359"/>
        <v>0</v>
      </c>
      <c r="XQ121" s="110">
        <f t="shared" si="3359"/>
        <v>0</v>
      </c>
      <c r="XR121" s="110">
        <f t="shared" si="3359"/>
        <v>0</v>
      </c>
      <c r="XS121" s="110">
        <f t="shared" si="3359"/>
        <v>0</v>
      </c>
      <c r="XT121" s="110">
        <f t="shared" si="3359"/>
        <v>0</v>
      </c>
      <c r="XU121" s="110">
        <f>SUM(XU122:XU124)</f>
        <v>0</v>
      </c>
      <c r="XW121" s="110">
        <f t="shared" ref="XW121:YI121" si="3360">SUM(XW122:XW124)</f>
        <v>0</v>
      </c>
      <c r="XX121" s="110">
        <f t="shared" si="3360"/>
        <v>0</v>
      </c>
      <c r="XY121" s="110">
        <f t="shared" si="3360"/>
        <v>0</v>
      </c>
      <c r="XZ121" s="110">
        <f t="shared" si="3360"/>
        <v>0</v>
      </c>
      <c r="YA121" s="110">
        <f t="shared" si="3360"/>
        <v>0</v>
      </c>
      <c r="YB121" s="110">
        <f t="shared" si="3360"/>
        <v>0</v>
      </c>
      <c r="YC121" s="110">
        <f t="shared" si="3360"/>
        <v>0</v>
      </c>
      <c r="YD121" s="110">
        <f t="shared" si="3360"/>
        <v>0</v>
      </c>
      <c r="YE121" s="110">
        <f t="shared" si="3360"/>
        <v>0</v>
      </c>
      <c r="YF121" s="110">
        <f t="shared" si="3360"/>
        <v>0</v>
      </c>
      <c r="YG121" s="110">
        <f t="shared" si="3360"/>
        <v>0</v>
      </c>
      <c r="YH121" s="110">
        <f t="shared" si="3360"/>
        <v>0</v>
      </c>
      <c r="YI121" s="110">
        <f t="shared" si="3360"/>
        <v>0</v>
      </c>
      <c r="YJ121" s="110">
        <f>SUM(YJ122:YJ124)</f>
        <v>0</v>
      </c>
      <c r="YL121" s="110">
        <f t="shared" ref="YL121:YX121" si="3361">SUM(YL122:YL124)</f>
        <v>0</v>
      </c>
      <c r="YM121" s="110">
        <f t="shared" si="3361"/>
        <v>0</v>
      </c>
      <c r="YN121" s="110">
        <f t="shared" si="3361"/>
        <v>0</v>
      </c>
      <c r="YO121" s="110">
        <f t="shared" si="3361"/>
        <v>0</v>
      </c>
      <c r="YP121" s="110">
        <f t="shared" si="3361"/>
        <v>0</v>
      </c>
      <c r="YQ121" s="110">
        <f t="shared" si="3361"/>
        <v>0</v>
      </c>
      <c r="YR121" s="110">
        <f t="shared" si="3361"/>
        <v>0</v>
      </c>
      <c r="YS121" s="110">
        <f t="shared" si="3361"/>
        <v>0</v>
      </c>
      <c r="YT121" s="110">
        <f t="shared" si="3361"/>
        <v>0</v>
      </c>
      <c r="YU121" s="110">
        <f t="shared" si="3361"/>
        <v>0</v>
      </c>
      <c r="YV121" s="110">
        <f t="shared" si="3361"/>
        <v>0</v>
      </c>
      <c r="YW121" s="110">
        <f t="shared" si="3361"/>
        <v>0</v>
      </c>
      <c r="YX121" s="110">
        <f t="shared" si="3361"/>
        <v>0</v>
      </c>
      <c r="YY121" s="110">
        <f>SUM(YY122:YY124)</f>
        <v>0</v>
      </c>
      <c r="ZA121" s="110">
        <f t="shared" ref="ZA121:ZM121" si="3362">SUM(ZA122:ZA124)</f>
        <v>0</v>
      </c>
      <c r="ZB121" s="110">
        <f t="shared" si="3362"/>
        <v>0</v>
      </c>
      <c r="ZC121" s="110">
        <f t="shared" si="3362"/>
        <v>0</v>
      </c>
      <c r="ZD121" s="110">
        <f t="shared" si="3362"/>
        <v>0</v>
      </c>
      <c r="ZE121" s="110">
        <f t="shared" si="3362"/>
        <v>0</v>
      </c>
      <c r="ZF121" s="110">
        <f t="shared" si="3362"/>
        <v>0</v>
      </c>
      <c r="ZG121" s="110">
        <f t="shared" si="3362"/>
        <v>0</v>
      </c>
      <c r="ZH121" s="110">
        <f t="shared" si="3362"/>
        <v>0</v>
      </c>
      <c r="ZI121" s="110">
        <f t="shared" si="3362"/>
        <v>0</v>
      </c>
      <c r="ZJ121" s="110">
        <f t="shared" si="3362"/>
        <v>0</v>
      </c>
      <c r="ZK121" s="110">
        <f t="shared" si="3362"/>
        <v>0</v>
      </c>
      <c r="ZL121" s="110">
        <f t="shared" si="3362"/>
        <v>0</v>
      </c>
      <c r="ZM121" s="110">
        <f t="shared" si="3362"/>
        <v>0</v>
      </c>
      <c r="ZN121" s="110">
        <f>SUM(ZN122:ZN124)</f>
        <v>0</v>
      </c>
      <c r="ZP121" s="110">
        <f t="shared" ref="ZP121:AAB121" si="3363">SUM(ZP122:ZP124)</f>
        <v>0</v>
      </c>
      <c r="ZQ121" s="110">
        <f t="shared" si="3363"/>
        <v>0</v>
      </c>
      <c r="ZR121" s="110">
        <f t="shared" si="3363"/>
        <v>0</v>
      </c>
      <c r="ZS121" s="110">
        <f t="shared" si="3363"/>
        <v>0</v>
      </c>
      <c r="ZT121" s="110">
        <f t="shared" si="3363"/>
        <v>0</v>
      </c>
      <c r="ZU121" s="110">
        <f t="shared" si="3363"/>
        <v>0</v>
      </c>
      <c r="ZV121" s="110">
        <f t="shared" si="3363"/>
        <v>0</v>
      </c>
      <c r="ZW121" s="110">
        <f t="shared" si="3363"/>
        <v>0</v>
      </c>
      <c r="ZX121" s="110">
        <f t="shared" si="3363"/>
        <v>0</v>
      </c>
      <c r="ZY121" s="110">
        <f t="shared" si="3363"/>
        <v>0</v>
      </c>
      <c r="ZZ121" s="110">
        <f t="shared" si="3363"/>
        <v>0</v>
      </c>
      <c r="AAA121" s="110">
        <f t="shared" si="3363"/>
        <v>0</v>
      </c>
      <c r="AAB121" s="110">
        <f t="shared" si="3363"/>
        <v>0</v>
      </c>
      <c r="AAC121" s="110">
        <f>SUM(AAC122:AAC124)</f>
        <v>0</v>
      </c>
      <c r="AAE121" s="110">
        <f t="shared" ref="AAE121:AAQ121" si="3364">SUM(AAE122:AAE124)</f>
        <v>0</v>
      </c>
      <c r="AAF121" s="110">
        <f t="shared" si="3364"/>
        <v>0</v>
      </c>
      <c r="AAG121" s="110">
        <f t="shared" si="3364"/>
        <v>0</v>
      </c>
      <c r="AAH121" s="110">
        <f t="shared" si="3364"/>
        <v>0</v>
      </c>
      <c r="AAI121" s="110">
        <f t="shared" si="3364"/>
        <v>0</v>
      </c>
      <c r="AAJ121" s="110">
        <f t="shared" si="3364"/>
        <v>0</v>
      </c>
      <c r="AAK121" s="110">
        <f t="shared" si="3364"/>
        <v>0</v>
      </c>
      <c r="AAL121" s="110">
        <f t="shared" si="3364"/>
        <v>0</v>
      </c>
      <c r="AAM121" s="110">
        <f t="shared" si="3364"/>
        <v>0</v>
      </c>
      <c r="AAN121" s="110">
        <f t="shared" si="3364"/>
        <v>0</v>
      </c>
      <c r="AAO121" s="110">
        <f t="shared" si="3364"/>
        <v>0</v>
      </c>
      <c r="AAP121" s="110">
        <f t="shared" si="3364"/>
        <v>0</v>
      </c>
      <c r="AAQ121" s="110">
        <f t="shared" si="3364"/>
        <v>0</v>
      </c>
      <c r="AAR121" s="110">
        <f>SUM(AAR122:AAR124)</f>
        <v>0</v>
      </c>
      <c r="AAT121" s="110">
        <f t="shared" ref="AAT121:ABF121" si="3365">SUM(AAT122:AAT124)</f>
        <v>0</v>
      </c>
      <c r="AAU121" s="110">
        <f t="shared" si="3365"/>
        <v>0</v>
      </c>
      <c r="AAV121" s="110">
        <f t="shared" si="3365"/>
        <v>0</v>
      </c>
      <c r="AAW121" s="110">
        <f t="shared" si="3365"/>
        <v>0</v>
      </c>
      <c r="AAX121" s="110">
        <f t="shared" si="3365"/>
        <v>0</v>
      </c>
      <c r="AAY121" s="110">
        <f t="shared" si="3365"/>
        <v>0</v>
      </c>
      <c r="AAZ121" s="110">
        <f t="shared" si="3365"/>
        <v>0</v>
      </c>
      <c r="ABA121" s="110">
        <f t="shared" si="3365"/>
        <v>0</v>
      </c>
      <c r="ABB121" s="110">
        <f t="shared" si="3365"/>
        <v>0</v>
      </c>
      <c r="ABC121" s="110">
        <f t="shared" si="3365"/>
        <v>0</v>
      </c>
      <c r="ABD121" s="110">
        <f t="shared" si="3365"/>
        <v>0</v>
      </c>
      <c r="ABE121" s="110">
        <f t="shared" si="3365"/>
        <v>0</v>
      </c>
      <c r="ABF121" s="110">
        <f t="shared" si="3365"/>
        <v>0</v>
      </c>
      <c r="ABG121" s="110">
        <f>SUM(ABG122:ABG124)</f>
        <v>0</v>
      </c>
      <c r="ABI121" s="110">
        <f t="shared" ref="ABI121:ABU121" si="3366">SUM(ABI122:ABI124)</f>
        <v>0</v>
      </c>
      <c r="ABJ121" s="110">
        <f t="shared" si="3366"/>
        <v>0</v>
      </c>
      <c r="ABK121" s="110">
        <f t="shared" si="3366"/>
        <v>0</v>
      </c>
      <c r="ABL121" s="110">
        <f t="shared" si="3366"/>
        <v>0</v>
      </c>
      <c r="ABM121" s="110">
        <f t="shared" si="3366"/>
        <v>0</v>
      </c>
      <c r="ABN121" s="110">
        <f t="shared" si="3366"/>
        <v>0</v>
      </c>
      <c r="ABO121" s="110">
        <f t="shared" si="3366"/>
        <v>0</v>
      </c>
      <c r="ABP121" s="110">
        <f t="shared" si="3366"/>
        <v>0</v>
      </c>
      <c r="ABQ121" s="110">
        <f t="shared" si="3366"/>
        <v>0</v>
      </c>
      <c r="ABR121" s="110">
        <f t="shared" si="3366"/>
        <v>0</v>
      </c>
      <c r="ABS121" s="110">
        <f t="shared" si="3366"/>
        <v>0</v>
      </c>
      <c r="ABT121" s="110">
        <f t="shared" si="3366"/>
        <v>0</v>
      </c>
      <c r="ABU121" s="110">
        <f t="shared" si="3366"/>
        <v>0</v>
      </c>
      <c r="ABV121" s="110">
        <f>SUM(ABV122:ABV124)</f>
        <v>0</v>
      </c>
      <c r="ABX121" s="110">
        <f t="shared" ref="ABX121:ACJ121" si="3367">SUM(ABX122:ABX124)</f>
        <v>0</v>
      </c>
      <c r="ABY121" s="110">
        <f t="shared" si="3367"/>
        <v>0</v>
      </c>
      <c r="ABZ121" s="110">
        <f t="shared" si="3367"/>
        <v>0</v>
      </c>
      <c r="ACA121" s="110">
        <f t="shared" si="3367"/>
        <v>0</v>
      </c>
      <c r="ACB121" s="110">
        <f t="shared" si="3367"/>
        <v>0</v>
      </c>
      <c r="ACC121" s="110">
        <f t="shared" si="3367"/>
        <v>0</v>
      </c>
      <c r="ACD121" s="110">
        <f t="shared" si="3367"/>
        <v>0</v>
      </c>
      <c r="ACE121" s="110">
        <f t="shared" si="3367"/>
        <v>0</v>
      </c>
      <c r="ACF121" s="110">
        <f t="shared" si="3367"/>
        <v>0</v>
      </c>
      <c r="ACG121" s="110">
        <f t="shared" si="3367"/>
        <v>0</v>
      </c>
      <c r="ACH121" s="110">
        <f t="shared" si="3367"/>
        <v>0</v>
      </c>
      <c r="ACI121" s="110">
        <f t="shared" si="3367"/>
        <v>0</v>
      </c>
      <c r="ACJ121" s="110">
        <f t="shared" si="3367"/>
        <v>0</v>
      </c>
      <c r="ACK121" s="110">
        <f>SUM(ACK122:ACK124)</f>
        <v>0</v>
      </c>
      <c r="ACM121" s="110">
        <f t="shared" ref="ACM121:ACY121" si="3368">SUM(ACM122:ACM124)</f>
        <v>0</v>
      </c>
      <c r="ACN121" s="110">
        <f t="shared" si="3368"/>
        <v>0</v>
      </c>
      <c r="ACO121" s="110">
        <f t="shared" si="3368"/>
        <v>0</v>
      </c>
      <c r="ACP121" s="110">
        <f t="shared" si="3368"/>
        <v>0</v>
      </c>
      <c r="ACQ121" s="110">
        <f t="shared" si="3368"/>
        <v>0</v>
      </c>
      <c r="ACR121" s="110">
        <f t="shared" si="3368"/>
        <v>0</v>
      </c>
      <c r="ACS121" s="110">
        <f t="shared" si="3368"/>
        <v>0</v>
      </c>
      <c r="ACT121" s="110">
        <f t="shared" si="3368"/>
        <v>0</v>
      </c>
      <c r="ACU121" s="110">
        <f t="shared" si="3368"/>
        <v>0</v>
      </c>
      <c r="ACV121" s="110">
        <f t="shared" si="3368"/>
        <v>0</v>
      </c>
      <c r="ACW121" s="110">
        <f t="shared" si="3368"/>
        <v>0</v>
      </c>
      <c r="ACX121" s="110">
        <f t="shared" si="3368"/>
        <v>0</v>
      </c>
      <c r="ACY121" s="110">
        <f t="shared" si="3368"/>
        <v>0</v>
      </c>
      <c r="ACZ121" s="110">
        <f>SUM(ACZ122:ACZ124)</f>
        <v>0</v>
      </c>
      <c r="ADB121" s="110">
        <f t="shared" ref="ADB121:ADN121" si="3369">SUM(ADB122:ADB124)</f>
        <v>0</v>
      </c>
      <c r="ADC121" s="110">
        <f t="shared" si="3369"/>
        <v>0</v>
      </c>
      <c r="ADD121" s="110">
        <f t="shared" si="3369"/>
        <v>0</v>
      </c>
      <c r="ADE121" s="110">
        <f t="shared" si="3369"/>
        <v>0</v>
      </c>
      <c r="ADF121" s="110">
        <f t="shared" si="3369"/>
        <v>0</v>
      </c>
      <c r="ADG121" s="110">
        <f t="shared" si="3369"/>
        <v>0</v>
      </c>
      <c r="ADH121" s="110">
        <f t="shared" si="3369"/>
        <v>0</v>
      </c>
      <c r="ADI121" s="110">
        <f t="shared" si="3369"/>
        <v>0</v>
      </c>
      <c r="ADJ121" s="110">
        <f t="shared" si="3369"/>
        <v>0</v>
      </c>
      <c r="ADK121" s="110">
        <f t="shared" si="3369"/>
        <v>0</v>
      </c>
      <c r="ADL121" s="110">
        <f t="shared" si="3369"/>
        <v>0</v>
      </c>
      <c r="ADM121" s="110">
        <f t="shared" si="3369"/>
        <v>0</v>
      </c>
      <c r="ADN121" s="110">
        <f t="shared" si="3369"/>
        <v>0</v>
      </c>
      <c r="ADO121" s="110">
        <f>SUM(ADO122:ADO124)</f>
        <v>0</v>
      </c>
      <c r="ADQ121" s="110">
        <f t="shared" ref="ADQ121:AEC121" si="3370">SUM(ADQ122:ADQ124)</f>
        <v>0</v>
      </c>
      <c r="ADR121" s="110">
        <f t="shared" si="3370"/>
        <v>0</v>
      </c>
      <c r="ADS121" s="110">
        <f t="shared" si="3370"/>
        <v>0</v>
      </c>
      <c r="ADT121" s="110">
        <f t="shared" si="3370"/>
        <v>0</v>
      </c>
      <c r="ADU121" s="110">
        <f t="shared" si="3370"/>
        <v>0</v>
      </c>
      <c r="ADV121" s="110">
        <f t="shared" si="3370"/>
        <v>0</v>
      </c>
      <c r="ADW121" s="110">
        <f t="shared" si="3370"/>
        <v>0</v>
      </c>
      <c r="ADX121" s="110">
        <f t="shared" si="3370"/>
        <v>0</v>
      </c>
      <c r="ADY121" s="110">
        <f t="shared" si="3370"/>
        <v>0</v>
      </c>
      <c r="ADZ121" s="110">
        <f t="shared" si="3370"/>
        <v>0</v>
      </c>
      <c r="AEA121" s="110">
        <f t="shared" si="3370"/>
        <v>0</v>
      </c>
      <c r="AEB121" s="110">
        <f t="shared" si="3370"/>
        <v>0</v>
      </c>
      <c r="AEC121" s="110">
        <f t="shared" si="3370"/>
        <v>0</v>
      </c>
      <c r="AED121" s="110">
        <f>SUM(AED122:AED124)</f>
        <v>0</v>
      </c>
      <c r="AEF121" s="110">
        <f t="shared" ref="AEF121:AER121" si="3371">SUM(AEF122:AEF124)</f>
        <v>0</v>
      </c>
      <c r="AEG121" s="110">
        <f t="shared" si="3371"/>
        <v>0</v>
      </c>
      <c r="AEH121" s="110">
        <f t="shared" si="3371"/>
        <v>0</v>
      </c>
      <c r="AEI121" s="110">
        <f t="shared" si="3371"/>
        <v>0</v>
      </c>
      <c r="AEJ121" s="110">
        <f t="shared" si="3371"/>
        <v>0</v>
      </c>
      <c r="AEK121" s="110">
        <f t="shared" si="3371"/>
        <v>0</v>
      </c>
      <c r="AEL121" s="110">
        <f t="shared" si="3371"/>
        <v>0</v>
      </c>
      <c r="AEM121" s="110">
        <f t="shared" si="3371"/>
        <v>0</v>
      </c>
      <c r="AEN121" s="110">
        <f t="shared" si="3371"/>
        <v>0</v>
      </c>
      <c r="AEO121" s="110">
        <f t="shared" si="3371"/>
        <v>0</v>
      </c>
      <c r="AEP121" s="110">
        <f t="shared" si="3371"/>
        <v>0</v>
      </c>
      <c r="AEQ121" s="110">
        <f t="shared" si="3371"/>
        <v>0</v>
      </c>
      <c r="AER121" s="110">
        <f t="shared" si="3371"/>
        <v>0</v>
      </c>
      <c r="AES121" s="110">
        <f>SUM(AES122:AES124)</f>
        <v>0</v>
      </c>
      <c r="AEU121" s="110">
        <f t="shared" ref="AEU121:AFG121" si="3372">SUM(AEU122:AEU124)</f>
        <v>0</v>
      </c>
      <c r="AEV121" s="110">
        <f t="shared" si="3372"/>
        <v>0</v>
      </c>
      <c r="AEW121" s="110">
        <f t="shared" si="3372"/>
        <v>0</v>
      </c>
      <c r="AEX121" s="110">
        <f t="shared" si="3372"/>
        <v>0</v>
      </c>
      <c r="AEY121" s="110">
        <f t="shared" si="3372"/>
        <v>0</v>
      </c>
      <c r="AEZ121" s="110">
        <f t="shared" si="3372"/>
        <v>0</v>
      </c>
      <c r="AFA121" s="110">
        <f t="shared" si="3372"/>
        <v>0</v>
      </c>
      <c r="AFB121" s="110">
        <f t="shared" si="3372"/>
        <v>0</v>
      </c>
      <c r="AFC121" s="110">
        <f t="shared" si="3372"/>
        <v>0</v>
      </c>
      <c r="AFD121" s="110">
        <f t="shared" si="3372"/>
        <v>0</v>
      </c>
      <c r="AFE121" s="110">
        <f t="shared" si="3372"/>
        <v>0</v>
      </c>
      <c r="AFF121" s="110">
        <f t="shared" si="3372"/>
        <v>0</v>
      </c>
      <c r="AFG121" s="110">
        <f t="shared" si="3372"/>
        <v>0</v>
      </c>
      <c r="AFH121" s="110">
        <f>SUM(AFH122:AFH124)</f>
        <v>0</v>
      </c>
      <c r="AFJ121" s="110">
        <f t="shared" ref="AFJ121:AFV121" si="3373">SUM(AFJ122:AFJ124)</f>
        <v>0</v>
      </c>
      <c r="AFK121" s="110">
        <f t="shared" si="3373"/>
        <v>0</v>
      </c>
      <c r="AFL121" s="110">
        <f t="shared" si="3373"/>
        <v>0</v>
      </c>
      <c r="AFM121" s="110">
        <f t="shared" si="3373"/>
        <v>0</v>
      </c>
      <c r="AFN121" s="110">
        <f t="shared" si="3373"/>
        <v>0</v>
      </c>
      <c r="AFO121" s="110">
        <f t="shared" si="3373"/>
        <v>0</v>
      </c>
      <c r="AFP121" s="110">
        <f t="shared" si="3373"/>
        <v>0</v>
      </c>
      <c r="AFQ121" s="110">
        <f t="shared" si="3373"/>
        <v>0</v>
      </c>
      <c r="AFR121" s="110">
        <f t="shared" si="3373"/>
        <v>0</v>
      </c>
      <c r="AFS121" s="110">
        <f t="shared" si="3373"/>
        <v>0</v>
      </c>
      <c r="AFT121" s="110">
        <f t="shared" si="3373"/>
        <v>0</v>
      </c>
      <c r="AFU121" s="110">
        <f t="shared" si="3373"/>
        <v>0</v>
      </c>
      <c r="AFV121" s="110">
        <f t="shared" si="3373"/>
        <v>0</v>
      </c>
      <c r="AFW121" s="110">
        <f>SUM(AFW122:AFW124)</f>
        <v>0</v>
      </c>
      <c r="AFY121" s="110">
        <f t="shared" ref="AFY121:AGK121" si="3374">SUM(AFY122:AFY124)</f>
        <v>0</v>
      </c>
      <c r="AFZ121" s="110">
        <f t="shared" si="3374"/>
        <v>0</v>
      </c>
      <c r="AGA121" s="110">
        <f t="shared" si="3374"/>
        <v>0</v>
      </c>
      <c r="AGB121" s="110">
        <f t="shared" si="3374"/>
        <v>0</v>
      </c>
      <c r="AGC121" s="110">
        <f t="shared" si="3374"/>
        <v>0</v>
      </c>
      <c r="AGD121" s="110">
        <f t="shared" si="3374"/>
        <v>0</v>
      </c>
      <c r="AGE121" s="110">
        <f t="shared" si="3374"/>
        <v>0</v>
      </c>
      <c r="AGF121" s="110">
        <f t="shared" si="3374"/>
        <v>0</v>
      </c>
      <c r="AGG121" s="110">
        <f t="shared" si="3374"/>
        <v>0</v>
      </c>
      <c r="AGH121" s="110">
        <f t="shared" si="3374"/>
        <v>0</v>
      </c>
      <c r="AGI121" s="110">
        <f t="shared" si="3374"/>
        <v>0</v>
      </c>
      <c r="AGJ121" s="110">
        <f t="shared" si="3374"/>
        <v>0</v>
      </c>
      <c r="AGK121" s="110">
        <f t="shared" si="3374"/>
        <v>0</v>
      </c>
      <c r="AGL121" s="110">
        <f>SUM(AGL122:AGL124)</f>
        <v>0</v>
      </c>
      <c r="AGN121" s="110">
        <f t="shared" ref="AGN121:AGZ121" si="3375">SUM(AGN122:AGN124)</f>
        <v>0</v>
      </c>
      <c r="AGO121" s="110">
        <f t="shared" si="3375"/>
        <v>0</v>
      </c>
      <c r="AGP121" s="110">
        <f t="shared" si="3375"/>
        <v>0</v>
      </c>
      <c r="AGQ121" s="110">
        <f t="shared" si="3375"/>
        <v>0</v>
      </c>
      <c r="AGR121" s="110">
        <f t="shared" si="3375"/>
        <v>0</v>
      </c>
      <c r="AGS121" s="110">
        <f t="shared" si="3375"/>
        <v>0</v>
      </c>
      <c r="AGT121" s="110">
        <f t="shared" si="3375"/>
        <v>0</v>
      </c>
      <c r="AGU121" s="110">
        <f t="shared" si="3375"/>
        <v>0</v>
      </c>
      <c r="AGV121" s="110">
        <f t="shared" si="3375"/>
        <v>0</v>
      </c>
      <c r="AGW121" s="110">
        <f t="shared" si="3375"/>
        <v>0</v>
      </c>
      <c r="AGX121" s="110">
        <f t="shared" si="3375"/>
        <v>0</v>
      </c>
      <c r="AGY121" s="110">
        <f t="shared" si="3375"/>
        <v>0</v>
      </c>
      <c r="AGZ121" s="110">
        <f t="shared" si="3375"/>
        <v>0</v>
      </c>
      <c r="AHA121" s="110">
        <f>SUM(AHA122:AHA124)</f>
        <v>0</v>
      </c>
      <c r="AHC121" s="110">
        <f t="shared" ref="AHC121:AHO121" si="3376">SUM(AHC122:AHC124)</f>
        <v>0</v>
      </c>
      <c r="AHD121" s="110">
        <f t="shared" si="3376"/>
        <v>0</v>
      </c>
      <c r="AHE121" s="110">
        <f t="shared" si="3376"/>
        <v>0</v>
      </c>
      <c r="AHF121" s="110">
        <f t="shared" si="3376"/>
        <v>0</v>
      </c>
      <c r="AHG121" s="110">
        <f t="shared" si="3376"/>
        <v>0</v>
      </c>
      <c r="AHH121" s="110">
        <f t="shared" si="3376"/>
        <v>0</v>
      </c>
      <c r="AHI121" s="110">
        <f t="shared" si="3376"/>
        <v>0</v>
      </c>
      <c r="AHJ121" s="110">
        <f t="shared" si="3376"/>
        <v>0</v>
      </c>
      <c r="AHK121" s="110">
        <f t="shared" si="3376"/>
        <v>0</v>
      </c>
      <c r="AHL121" s="110">
        <f t="shared" si="3376"/>
        <v>0</v>
      </c>
      <c r="AHM121" s="110">
        <f t="shared" si="3376"/>
        <v>0</v>
      </c>
      <c r="AHN121" s="110">
        <f t="shared" si="3376"/>
        <v>0</v>
      </c>
      <c r="AHO121" s="110">
        <f t="shared" si="3376"/>
        <v>0</v>
      </c>
      <c r="AHP121" s="110">
        <f>SUM(AHP122:AHP124)</f>
        <v>0</v>
      </c>
      <c r="AHR121" s="110">
        <f t="shared" ref="AHR121:AID121" si="3377">SUM(AHR122:AHR124)</f>
        <v>0</v>
      </c>
      <c r="AHS121" s="110">
        <f t="shared" si="3377"/>
        <v>0</v>
      </c>
      <c r="AHT121" s="110">
        <f t="shared" si="3377"/>
        <v>0</v>
      </c>
      <c r="AHU121" s="110">
        <f t="shared" si="3377"/>
        <v>0</v>
      </c>
      <c r="AHV121" s="110">
        <f t="shared" si="3377"/>
        <v>0</v>
      </c>
      <c r="AHW121" s="110">
        <f t="shared" si="3377"/>
        <v>0</v>
      </c>
      <c r="AHX121" s="110">
        <f t="shared" si="3377"/>
        <v>0</v>
      </c>
      <c r="AHY121" s="110">
        <f t="shared" si="3377"/>
        <v>0</v>
      </c>
      <c r="AHZ121" s="110">
        <f t="shared" si="3377"/>
        <v>0</v>
      </c>
      <c r="AIA121" s="110">
        <f t="shared" si="3377"/>
        <v>0</v>
      </c>
      <c r="AIB121" s="110">
        <f t="shared" si="3377"/>
        <v>0</v>
      </c>
      <c r="AIC121" s="110">
        <f t="shared" si="3377"/>
        <v>0</v>
      </c>
      <c r="AID121" s="110">
        <f t="shared" si="3377"/>
        <v>0</v>
      </c>
      <c r="AIE121" s="110">
        <f>SUM(AIE122:AIE124)</f>
        <v>0</v>
      </c>
    </row>
    <row r="122" spans="1:915" ht="28.8" x14ac:dyDescent="0.3">
      <c r="A122" s="87" t="s">
        <v>130</v>
      </c>
      <c r="B122" s="88" t="s">
        <v>131</v>
      </c>
      <c r="C122" s="437"/>
      <c r="D122" s="438"/>
      <c r="E122" s="438"/>
      <c r="F122" s="438"/>
      <c r="G122" s="111">
        <f t="shared" ref="G122:G124" si="3378">C122+D122-E122+F122</f>
        <v>0</v>
      </c>
      <c r="H122" s="438"/>
      <c r="I122" s="438"/>
      <c r="J122" s="438"/>
      <c r="K122" s="438"/>
      <c r="L122" s="438"/>
      <c r="M122" s="438"/>
      <c r="N122" s="111">
        <f>H122+I122-J122+K122-L122+M122</f>
        <v>0</v>
      </c>
      <c r="O122" s="438"/>
      <c r="P122" s="438"/>
      <c r="Q122" s="438"/>
      <c r="R122" s="438"/>
      <c r="S122" s="438"/>
      <c r="T122" s="438"/>
      <c r="U122" s="111">
        <f t="shared" ref="U122:U124" si="3379">Q122+R122-S122+T122</f>
        <v>0</v>
      </c>
      <c r="V122" s="438"/>
      <c r="W122" s="438"/>
      <c r="X122" s="438"/>
      <c r="Y122" s="438"/>
      <c r="Z122" s="438"/>
      <c r="AA122" s="438"/>
      <c r="AB122" s="111">
        <f>V122+W122-X122+Y122-Z122+AA122</f>
        <v>0</v>
      </c>
      <c r="AC122" s="438"/>
      <c r="AD122" s="438"/>
      <c r="AF122" s="438"/>
      <c r="AG122" s="438"/>
      <c r="AH122" s="438"/>
      <c r="AI122" s="438"/>
      <c r="AJ122" s="111">
        <f t="shared" ref="AJ122:AJ124" si="3380">AF122+AG122-AH122+AI122</f>
        <v>0</v>
      </c>
      <c r="AK122" s="438"/>
      <c r="AL122" s="438"/>
      <c r="AM122" s="438"/>
      <c r="AN122" s="438"/>
      <c r="AO122" s="438"/>
      <c r="AP122" s="438"/>
      <c r="AQ122" s="111">
        <f>AK122+AL122-AM122+AN122-AO122+AP122</f>
        <v>0</v>
      </c>
      <c r="AR122" s="438"/>
      <c r="AS122" s="438"/>
      <c r="AU122" s="438"/>
      <c r="AV122" s="438"/>
      <c r="AW122" s="438"/>
      <c r="AX122" s="438"/>
      <c r="AY122" s="111">
        <f t="shared" ref="AY122:AY124" si="3381">AU122+AV122-AW122+AX122</f>
        <v>0</v>
      </c>
      <c r="AZ122" s="438"/>
      <c r="BA122" s="438"/>
      <c r="BB122" s="438"/>
      <c r="BC122" s="438"/>
      <c r="BD122" s="438"/>
      <c r="BE122" s="438"/>
      <c r="BF122" s="111">
        <f>AZ122+BA122-BB122+BC122-BD122+BE122</f>
        <v>0</v>
      </c>
      <c r="BG122" s="438"/>
      <c r="BH122" s="438"/>
      <c r="BJ122" s="438"/>
      <c r="BK122" s="438"/>
      <c r="BL122" s="438"/>
      <c r="BM122" s="438"/>
      <c r="BN122" s="111">
        <f t="shared" ref="BN122:BN124" si="3382">BJ122+BK122-BL122+BM122</f>
        <v>0</v>
      </c>
      <c r="BO122" s="438"/>
      <c r="BP122" s="438"/>
      <c r="BQ122" s="438"/>
      <c r="BR122" s="438"/>
      <c r="BS122" s="438"/>
      <c r="BT122" s="438"/>
      <c r="BU122" s="111">
        <f>BO122+BP122-BQ122+BR122-BS122+BT122</f>
        <v>0</v>
      </c>
      <c r="BV122" s="438"/>
      <c r="BW122" s="438"/>
      <c r="BY122" s="438"/>
      <c r="BZ122" s="438"/>
      <c r="CA122" s="438"/>
      <c r="CB122" s="438"/>
      <c r="CC122" s="111">
        <f t="shared" ref="CC122:CC124" si="3383">BY122+BZ122-CA122+CB122</f>
        <v>0</v>
      </c>
      <c r="CD122" s="438"/>
      <c r="CE122" s="438"/>
      <c r="CF122" s="438"/>
      <c r="CG122" s="438"/>
      <c r="CH122" s="438"/>
      <c r="CI122" s="438"/>
      <c r="CJ122" s="111">
        <f>CD122+CE122-CF122+CG122-CH122+CI122</f>
        <v>0</v>
      </c>
      <c r="CK122" s="438"/>
      <c r="CL122" s="438"/>
      <c r="CN122" s="438"/>
      <c r="CO122" s="438"/>
      <c r="CP122" s="438"/>
      <c r="CQ122" s="438"/>
      <c r="CR122" s="111">
        <f t="shared" ref="CR122:CR124" si="3384">CN122+CO122-CP122+CQ122</f>
        <v>0</v>
      </c>
      <c r="CS122" s="438"/>
      <c r="CT122" s="438"/>
      <c r="CU122" s="438"/>
      <c r="CV122" s="438"/>
      <c r="CW122" s="438"/>
      <c r="CX122" s="438"/>
      <c r="CY122" s="111">
        <f>CS122+CT122-CU122+CV122-CW122+CX122</f>
        <v>0</v>
      </c>
      <c r="CZ122" s="438"/>
      <c r="DA122" s="438"/>
      <c r="DC122" s="438"/>
      <c r="DD122" s="438"/>
      <c r="DE122" s="438"/>
      <c r="DF122" s="438"/>
      <c r="DG122" s="111">
        <f t="shared" ref="DG122:DG124" si="3385">DC122+DD122-DE122+DF122</f>
        <v>0</v>
      </c>
      <c r="DH122" s="438"/>
      <c r="DI122" s="438"/>
      <c r="DJ122" s="438"/>
      <c r="DK122" s="438"/>
      <c r="DL122" s="438"/>
      <c r="DM122" s="438"/>
      <c r="DN122" s="111">
        <f>DH122+DI122-DJ122+DK122-DL122+DM122</f>
        <v>0</v>
      </c>
      <c r="DO122" s="438"/>
      <c r="DP122" s="438"/>
      <c r="DR122" s="438"/>
      <c r="DS122" s="438"/>
      <c r="DT122" s="438"/>
      <c r="DU122" s="438"/>
      <c r="DV122" s="111">
        <f t="shared" ref="DV122:DV124" si="3386">DR122+DS122-DT122+DU122</f>
        <v>0</v>
      </c>
      <c r="DW122" s="438"/>
      <c r="DX122" s="438"/>
      <c r="DY122" s="438"/>
      <c r="DZ122" s="438"/>
      <c r="EA122" s="438"/>
      <c r="EB122" s="438"/>
      <c r="EC122" s="111">
        <f>DW122+DX122-DY122+DZ122-EA122+EB122</f>
        <v>0</v>
      </c>
      <c r="ED122" s="438"/>
      <c r="EE122" s="438"/>
      <c r="EG122" s="438"/>
      <c r="EH122" s="438"/>
      <c r="EI122" s="438"/>
      <c r="EJ122" s="438"/>
      <c r="EK122" s="111">
        <f t="shared" ref="EK122:EK124" si="3387">EG122+EH122-EI122+EJ122</f>
        <v>0</v>
      </c>
      <c r="EL122" s="438"/>
      <c r="EM122" s="438"/>
      <c r="EN122" s="438"/>
      <c r="EO122" s="438"/>
      <c r="EP122" s="438"/>
      <c r="EQ122" s="438"/>
      <c r="ER122" s="111">
        <f>EL122+EM122-EN122+EO122-EP122+EQ122</f>
        <v>0</v>
      </c>
      <c r="ES122" s="438"/>
      <c r="ET122" s="438"/>
      <c r="EV122" s="438"/>
      <c r="EW122" s="438"/>
      <c r="EX122" s="438"/>
      <c r="EY122" s="438"/>
      <c r="EZ122" s="111">
        <f t="shared" ref="EZ122:EZ124" si="3388">EV122+EW122-EX122+EY122</f>
        <v>0</v>
      </c>
      <c r="FA122" s="438"/>
      <c r="FB122" s="438"/>
      <c r="FC122" s="438"/>
      <c r="FD122" s="438"/>
      <c r="FE122" s="438"/>
      <c r="FF122" s="438"/>
      <c r="FG122" s="111">
        <f>FA122+FB122-FC122+FD122-FE122+FF122</f>
        <v>0</v>
      </c>
      <c r="FH122" s="438"/>
      <c r="FI122" s="438"/>
      <c r="FK122" s="438"/>
      <c r="FL122" s="438"/>
      <c r="FM122" s="438"/>
      <c r="FN122" s="438"/>
      <c r="FO122" s="111">
        <f t="shared" ref="FO122:FO124" si="3389">FK122+FL122-FM122+FN122</f>
        <v>0</v>
      </c>
      <c r="FP122" s="438"/>
      <c r="FQ122" s="438"/>
      <c r="FR122" s="438"/>
      <c r="FS122" s="438"/>
      <c r="FT122" s="438"/>
      <c r="FU122" s="438"/>
      <c r="FV122" s="111">
        <f>FP122+FQ122-FR122+FS122-FT122+FU122</f>
        <v>0</v>
      </c>
      <c r="FW122" s="438"/>
      <c r="FX122" s="438"/>
      <c r="FZ122" s="438"/>
      <c r="GA122" s="438"/>
      <c r="GB122" s="438"/>
      <c r="GC122" s="438"/>
      <c r="GD122" s="111">
        <f t="shared" ref="GD122:GD124" si="3390">FZ122+GA122-GB122+GC122</f>
        <v>0</v>
      </c>
      <c r="GE122" s="438"/>
      <c r="GF122" s="438"/>
      <c r="GG122" s="438"/>
      <c r="GH122" s="438"/>
      <c r="GI122" s="438"/>
      <c r="GJ122" s="438"/>
      <c r="GK122" s="111">
        <f>GE122+GF122-GG122+GH122-GI122+GJ122</f>
        <v>0</v>
      </c>
      <c r="GL122" s="438"/>
      <c r="GM122" s="438"/>
      <c r="GO122" s="438"/>
      <c r="GP122" s="438"/>
      <c r="GQ122" s="438"/>
      <c r="GR122" s="438"/>
      <c r="GS122" s="111">
        <f t="shared" ref="GS122:GS124" si="3391">GO122+GP122-GQ122+GR122</f>
        <v>0</v>
      </c>
      <c r="GT122" s="438"/>
      <c r="GU122" s="438"/>
      <c r="GV122" s="438"/>
      <c r="GW122" s="438"/>
      <c r="GX122" s="438"/>
      <c r="GY122" s="438"/>
      <c r="GZ122" s="111">
        <f>GT122+GU122-GV122+GW122-GX122+GY122</f>
        <v>0</v>
      </c>
      <c r="HA122" s="438"/>
      <c r="HB122" s="438"/>
      <c r="HD122" s="438"/>
      <c r="HE122" s="438"/>
      <c r="HF122" s="438"/>
      <c r="HG122" s="438"/>
      <c r="HH122" s="111">
        <f t="shared" ref="HH122:HH124" si="3392">HD122+HE122-HF122+HG122</f>
        <v>0</v>
      </c>
      <c r="HI122" s="438"/>
      <c r="HJ122" s="438"/>
      <c r="HK122" s="438"/>
      <c r="HL122" s="438"/>
      <c r="HM122" s="438"/>
      <c r="HN122" s="438"/>
      <c r="HO122" s="111">
        <f>HI122+HJ122-HK122+HL122-HM122+HN122</f>
        <v>0</v>
      </c>
      <c r="HP122" s="438"/>
      <c r="HQ122" s="438"/>
      <c r="HS122" s="438"/>
      <c r="HT122" s="438"/>
      <c r="HU122" s="438"/>
      <c r="HV122" s="438"/>
      <c r="HW122" s="111">
        <f t="shared" ref="HW122:HW124" si="3393">HS122+HT122-HU122+HV122</f>
        <v>0</v>
      </c>
      <c r="HX122" s="438"/>
      <c r="HY122" s="438"/>
      <c r="HZ122" s="438"/>
      <c r="IA122" s="438"/>
      <c r="IB122" s="438"/>
      <c r="IC122" s="438"/>
      <c r="ID122" s="111">
        <f>HX122+HY122-HZ122+IA122-IB122+IC122</f>
        <v>0</v>
      </c>
      <c r="IE122" s="438"/>
      <c r="IF122" s="438"/>
      <c r="IH122" s="438"/>
      <c r="II122" s="438"/>
      <c r="IJ122" s="438"/>
      <c r="IK122" s="438"/>
      <c r="IL122" s="111">
        <f t="shared" ref="IL122:IL124" si="3394">IH122+II122-IJ122+IK122</f>
        <v>0</v>
      </c>
      <c r="IM122" s="438"/>
      <c r="IN122" s="438"/>
      <c r="IO122" s="438"/>
      <c r="IP122" s="438"/>
      <c r="IQ122" s="438"/>
      <c r="IR122" s="438"/>
      <c r="IS122" s="111">
        <f>IM122+IN122-IO122+IP122-IQ122+IR122</f>
        <v>0</v>
      </c>
      <c r="IT122" s="438"/>
      <c r="IU122" s="438"/>
      <c r="IW122" s="438"/>
      <c r="IX122" s="438"/>
      <c r="IY122" s="438"/>
      <c r="IZ122" s="438"/>
      <c r="JA122" s="111">
        <f t="shared" ref="JA122:JA124" si="3395">IW122+IX122-IY122+IZ122</f>
        <v>0</v>
      </c>
      <c r="JB122" s="438"/>
      <c r="JC122" s="438"/>
      <c r="JD122" s="438"/>
      <c r="JE122" s="438"/>
      <c r="JF122" s="438"/>
      <c r="JG122" s="438"/>
      <c r="JH122" s="111">
        <f>JB122+JC122-JD122+JE122-JF122+JG122</f>
        <v>0</v>
      </c>
      <c r="JI122" s="438"/>
      <c r="JJ122" s="438"/>
      <c r="JL122" s="438"/>
      <c r="JM122" s="438"/>
      <c r="JN122" s="438"/>
      <c r="JO122" s="438"/>
      <c r="JP122" s="111">
        <f t="shared" ref="JP122:JP124" si="3396">JL122+JM122-JN122+JO122</f>
        <v>0</v>
      </c>
      <c r="JQ122" s="438"/>
      <c r="JR122" s="438"/>
      <c r="JS122" s="438"/>
      <c r="JT122" s="438"/>
      <c r="JU122" s="438"/>
      <c r="JV122" s="438"/>
      <c r="JW122" s="111">
        <f>JQ122+JR122-JS122+JT122-JU122+JV122</f>
        <v>0</v>
      </c>
      <c r="JX122" s="438"/>
      <c r="JY122" s="438"/>
      <c r="KA122" s="438"/>
      <c r="KB122" s="438"/>
      <c r="KC122" s="438"/>
      <c r="KD122" s="438"/>
      <c r="KE122" s="111">
        <f t="shared" ref="KE122:KE124" si="3397">KA122+KB122-KC122+KD122</f>
        <v>0</v>
      </c>
      <c r="KF122" s="438"/>
      <c r="KG122" s="438"/>
      <c r="KH122" s="438"/>
      <c r="KI122" s="438"/>
      <c r="KJ122" s="438"/>
      <c r="KK122" s="438"/>
      <c r="KL122" s="111">
        <f>KF122+KG122-KH122+KI122-KJ122+KK122</f>
        <v>0</v>
      </c>
      <c r="KM122" s="438"/>
      <c r="KN122" s="438"/>
      <c r="KP122" s="438"/>
      <c r="KQ122" s="438"/>
      <c r="KR122" s="438"/>
      <c r="KS122" s="438"/>
      <c r="KT122" s="111">
        <f t="shared" ref="KT122:KT124" si="3398">KP122+KQ122-KR122+KS122</f>
        <v>0</v>
      </c>
      <c r="KU122" s="438"/>
      <c r="KV122" s="438"/>
      <c r="KW122" s="438"/>
      <c r="KX122" s="438"/>
      <c r="KY122" s="438"/>
      <c r="KZ122" s="438"/>
      <c r="LA122" s="111">
        <f>KU122+KV122-KW122+KX122-KY122+KZ122</f>
        <v>0</v>
      </c>
      <c r="LB122" s="438"/>
      <c r="LC122" s="438"/>
      <c r="LE122" s="438"/>
      <c r="LF122" s="438"/>
      <c r="LG122" s="438"/>
      <c r="LH122" s="438"/>
      <c r="LI122" s="111">
        <f t="shared" ref="LI122:LI124" si="3399">LE122+LF122-LG122+LH122</f>
        <v>0</v>
      </c>
      <c r="LJ122" s="438"/>
      <c r="LK122" s="438"/>
      <c r="LL122" s="438"/>
      <c r="LM122" s="438"/>
      <c r="LN122" s="438"/>
      <c r="LO122" s="438"/>
      <c r="LP122" s="111">
        <f>LJ122+LK122-LL122+LM122-LN122+LO122</f>
        <v>0</v>
      </c>
      <c r="LQ122" s="438"/>
      <c r="LR122" s="438"/>
      <c r="LT122" s="438"/>
      <c r="LU122" s="438"/>
      <c r="LV122" s="438"/>
      <c r="LW122" s="438"/>
      <c r="LX122" s="111">
        <f t="shared" ref="LX122:LX124" si="3400">LT122+LU122-LV122+LW122</f>
        <v>0</v>
      </c>
      <c r="LY122" s="438"/>
      <c r="LZ122" s="438"/>
      <c r="MA122" s="438"/>
      <c r="MB122" s="438"/>
      <c r="MC122" s="438"/>
      <c r="MD122" s="438"/>
      <c r="ME122" s="111">
        <f>LY122+LZ122-MA122+MB122-MC122+MD122</f>
        <v>0</v>
      </c>
      <c r="MF122" s="438"/>
      <c r="MG122" s="438"/>
      <c r="MI122" s="438"/>
      <c r="MJ122" s="438"/>
      <c r="MK122" s="438"/>
      <c r="ML122" s="438"/>
      <c r="MM122" s="111">
        <f t="shared" ref="MM122:MM124" si="3401">MI122+MJ122-MK122+ML122</f>
        <v>0</v>
      </c>
      <c r="MN122" s="438"/>
      <c r="MO122" s="438"/>
      <c r="MP122" s="438"/>
      <c r="MQ122" s="438"/>
      <c r="MR122" s="438"/>
      <c r="MS122" s="438"/>
      <c r="MT122" s="111">
        <f>MN122+MO122-MP122+MQ122-MR122+MS122</f>
        <v>0</v>
      </c>
      <c r="MU122" s="438"/>
      <c r="MV122" s="438"/>
      <c r="MX122" s="438"/>
      <c r="MY122" s="438"/>
      <c r="MZ122" s="438"/>
      <c r="NA122" s="438"/>
      <c r="NB122" s="111">
        <f t="shared" ref="NB122:NB124" si="3402">MX122+MY122-MZ122+NA122</f>
        <v>0</v>
      </c>
      <c r="NC122" s="438"/>
      <c r="ND122" s="438"/>
      <c r="NE122" s="438"/>
      <c r="NF122" s="438"/>
      <c r="NG122" s="438"/>
      <c r="NH122" s="438"/>
      <c r="NI122" s="111">
        <f>NC122+ND122-NE122+NF122-NG122+NH122</f>
        <v>0</v>
      </c>
      <c r="NJ122" s="438"/>
      <c r="NK122" s="438"/>
      <c r="NM122" s="438"/>
      <c r="NN122" s="438"/>
      <c r="NO122" s="438"/>
      <c r="NP122" s="438"/>
      <c r="NQ122" s="111">
        <f t="shared" ref="NQ122:NQ124" si="3403">NM122+NN122-NO122+NP122</f>
        <v>0</v>
      </c>
      <c r="NR122" s="438"/>
      <c r="NS122" s="438"/>
      <c r="NT122" s="438"/>
      <c r="NU122" s="438"/>
      <c r="NV122" s="438"/>
      <c r="NW122" s="438"/>
      <c r="NX122" s="111">
        <f>NR122+NS122-NT122+NU122-NV122+NW122</f>
        <v>0</v>
      </c>
      <c r="NY122" s="438"/>
      <c r="NZ122" s="438"/>
      <c r="OB122" s="438"/>
      <c r="OC122" s="438"/>
      <c r="OD122" s="438"/>
      <c r="OE122" s="438"/>
      <c r="OF122" s="111">
        <f t="shared" ref="OF122:OF124" si="3404">OB122+OC122-OD122+OE122</f>
        <v>0</v>
      </c>
      <c r="OG122" s="438"/>
      <c r="OH122" s="438"/>
      <c r="OI122" s="438"/>
      <c r="OJ122" s="438"/>
      <c r="OK122" s="438"/>
      <c r="OL122" s="438"/>
      <c r="OM122" s="111">
        <f>OG122+OH122-OI122+OJ122-OK122+OL122</f>
        <v>0</v>
      </c>
      <c r="ON122" s="438"/>
      <c r="OO122" s="438"/>
      <c r="OQ122" s="438"/>
      <c r="OR122" s="438"/>
      <c r="OS122" s="438"/>
      <c r="OT122" s="438"/>
      <c r="OU122" s="111">
        <f t="shared" ref="OU122:OU124" si="3405">OQ122+OR122-OS122+OT122</f>
        <v>0</v>
      </c>
      <c r="OV122" s="438"/>
      <c r="OW122" s="438"/>
      <c r="OX122" s="438"/>
      <c r="OY122" s="438"/>
      <c r="OZ122" s="438"/>
      <c r="PA122" s="438"/>
      <c r="PB122" s="111">
        <f>OV122+OW122-OX122+OY122-OZ122+PA122</f>
        <v>0</v>
      </c>
      <c r="PC122" s="438"/>
      <c r="PD122" s="438"/>
      <c r="PF122" s="438"/>
      <c r="PG122" s="438"/>
      <c r="PH122" s="438"/>
      <c r="PI122" s="438"/>
      <c r="PJ122" s="111">
        <f t="shared" ref="PJ122:PJ124" si="3406">PF122+PG122-PH122+PI122</f>
        <v>0</v>
      </c>
      <c r="PK122" s="438"/>
      <c r="PL122" s="438"/>
      <c r="PM122" s="438"/>
      <c r="PN122" s="438"/>
      <c r="PO122" s="438"/>
      <c r="PP122" s="438"/>
      <c r="PQ122" s="111">
        <f>PK122+PL122-PM122+PN122-PO122+PP122</f>
        <v>0</v>
      </c>
      <c r="PR122" s="438"/>
      <c r="PS122" s="438"/>
      <c r="PU122" s="438"/>
      <c r="PV122" s="438"/>
      <c r="PW122" s="438"/>
      <c r="PX122" s="438"/>
      <c r="PY122" s="111">
        <f t="shared" ref="PY122:PY124" si="3407">PU122+PV122-PW122+PX122</f>
        <v>0</v>
      </c>
      <c r="PZ122" s="438"/>
      <c r="QA122" s="438"/>
      <c r="QB122" s="438"/>
      <c r="QC122" s="438"/>
      <c r="QD122" s="438"/>
      <c r="QE122" s="438"/>
      <c r="QF122" s="111">
        <f>PZ122+QA122-QB122+QC122-QD122+QE122</f>
        <v>0</v>
      </c>
      <c r="QG122" s="438"/>
      <c r="QH122" s="438"/>
      <c r="QJ122" s="438"/>
      <c r="QK122" s="438"/>
      <c r="QL122" s="438"/>
      <c r="QM122" s="438"/>
      <c r="QN122" s="111">
        <f t="shared" ref="QN122:QN124" si="3408">QJ122+QK122-QL122+QM122</f>
        <v>0</v>
      </c>
      <c r="QO122" s="438"/>
      <c r="QP122" s="438"/>
      <c r="QQ122" s="438"/>
      <c r="QR122" s="438"/>
      <c r="QS122" s="438"/>
      <c r="QT122" s="438"/>
      <c r="QU122" s="111">
        <f>QO122+QP122-QQ122+QR122-QS122+QT122</f>
        <v>0</v>
      </c>
      <c r="QV122" s="438"/>
      <c r="QW122" s="438"/>
      <c r="QY122" s="438"/>
      <c r="QZ122" s="438"/>
      <c r="RA122" s="438"/>
      <c r="RB122" s="438"/>
      <c r="RC122" s="111">
        <f t="shared" ref="RC122:RC124" si="3409">QY122+QZ122-RA122+RB122</f>
        <v>0</v>
      </c>
      <c r="RD122" s="438"/>
      <c r="RE122" s="438"/>
      <c r="RF122" s="438"/>
      <c r="RG122" s="438"/>
      <c r="RH122" s="438"/>
      <c r="RI122" s="438"/>
      <c r="RJ122" s="111">
        <f>RD122+RE122-RF122+RG122-RH122+RI122</f>
        <v>0</v>
      </c>
      <c r="RK122" s="438"/>
      <c r="RL122" s="438"/>
      <c r="RN122" s="438"/>
      <c r="RO122" s="438"/>
      <c r="RP122" s="438"/>
      <c r="RQ122" s="438"/>
      <c r="RR122" s="111">
        <f t="shared" ref="RR122:RR124" si="3410">RN122+RO122-RP122+RQ122</f>
        <v>0</v>
      </c>
      <c r="RS122" s="438"/>
      <c r="RT122" s="438"/>
      <c r="RU122" s="438"/>
      <c r="RV122" s="438"/>
      <c r="RW122" s="438"/>
      <c r="RX122" s="438"/>
      <c r="RY122" s="111">
        <f>RS122+RT122-RU122+RV122-RW122+RX122</f>
        <v>0</v>
      </c>
      <c r="RZ122" s="438"/>
      <c r="SA122" s="438"/>
      <c r="SC122" s="438"/>
      <c r="SD122" s="438"/>
      <c r="SE122" s="438"/>
      <c r="SF122" s="438"/>
      <c r="SG122" s="111">
        <f t="shared" ref="SG122:SG124" si="3411">SC122+SD122-SE122+SF122</f>
        <v>0</v>
      </c>
      <c r="SH122" s="438"/>
      <c r="SI122" s="438"/>
      <c r="SJ122" s="438"/>
      <c r="SK122" s="438"/>
      <c r="SL122" s="438"/>
      <c r="SM122" s="438"/>
      <c r="SN122" s="111">
        <f>SH122+SI122-SJ122+SK122-SL122+SM122</f>
        <v>0</v>
      </c>
      <c r="SO122" s="438"/>
      <c r="SP122" s="438"/>
      <c r="SR122" s="438"/>
      <c r="SS122" s="438"/>
      <c r="ST122" s="438"/>
      <c r="SU122" s="438"/>
      <c r="SV122" s="111">
        <f t="shared" ref="SV122:SV124" si="3412">SR122+SS122-ST122+SU122</f>
        <v>0</v>
      </c>
      <c r="SW122" s="438"/>
      <c r="SX122" s="438"/>
      <c r="SY122" s="438"/>
      <c r="SZ122" s="438"/>
      <c r="TA122" s="438"/>
      <c r="TB122" s="438"/>
      <c r="TC122" s="111">
        <f>SW122+SX122-SY122+SZ122-TA122+TB122</f>
        <v>0</v>
      </c>
      <c r="TD122" s="438"/>
      <c r="TE122" s="438"/>
      <c r="TG122" s="438"/>
      <c r="TH122" s="438"/>
      <c r="TI122" s="438"/>
      <c r="TJ122" s="438"/>
      <c r="TK122" s="111">
        <f t="shared" ref="TK122:TK124" si="3413">TG122+TH122-TI122+TJ122</f>
        <v>0</v>
      </c>
      <c r="TL122" s="438"/>
      <c r="TM122" s="438"/>
      <c r="TN122" s="438"/>
      <c r="TO122" s="438"/>
      <c r="TP122" s="438"/>
      <c r="TQ122" s="438"/>
      <c r="TR122" s="111">
        <f>TL122+TM122-TN122+TO122-TP122+TQ122</f>
        <v>0</v>
      </c>
      <c r="TS122" s="438"/>
      <c r="TT122" s="438"/>
      <c r="TV122" s="438"/>
      <c r="TW122" s="438"/>
      <c r="TX122" s="438"/>
      <c r="TY122" s="438"/>
      <c r="TZ122" s="111">
        <f t="shared" ref="TZ122:TZ124" si="3414">TV122+TW122-TX122+TY122</f>
        <v>0</v>
      </c>
      <c r="UA122" s="438"/>
      <c r="UB122" s="438"/>
      <c r="UC122" s="438"/>
      <c r="UD122" s="438"/>
      <c r="UE122" s="438"/>
      <c r="UF122" s="438"/>
      <c r="UG122" s="111">
        <f>UA122+UB122-UC122+UD122-UE122+UF122</f>
        <v>0</v>
      </c>
      <c r="UH122" s="438"/>
      <c r="UI122" s="438"/>
      <c r="UK122" s="438"/>
      <c r="UL122" s="438"/>
      <c r="UM122" s="438"/>
      <c r="UN122" s="438"/>
      <c r="UO122" s="111">
        <f t="shared" ref="UO122:UO124" si="3415">UK122+UL122-UM122+UN122</f>
        <v>0</v>
      </c>
      <c r="UP122" s="438"/>
      <c r="UQ122" s="438"/>
      <c r="UR122" s="438"/>
      <c r="US122" s="438"/>
      <c r="UT122" s="438"/>
      <c r="UU122" s="438"/>
      <c r="UV122" s="111">
        <f>UP122+UQ122-UR122+US122-UT122+UU122</f>
        <v>0</v>
      </c>
      <c r="UW122" s="438"/>
      <c r="UX122" s="438"/>
      <c r="UZ122" s="438"/>
      <c r="VA122" s="438"/>
      <c r="VB122" s="438"/>
      <c r="VC122" s="438"/>
      <c r="VD122" s="111">
        <f t="shared" ref="VD122:VD124" si="3416">UZ122+VA122-VB122+VC122</f>
        <v>0</v>
      </c>
      <c r="VE122" s="438"/>
      <c r="VF122" s="438"/>
      <c r="VG122" s="438"/>
      <c r="VH122" s="438"/>
      <c r="VI122" s="438"/>
      <c r="VJ122" s="438"/>
      <c r="VK122" s="111">
        <f>VE122+VF122-VG122+VH122-VI122+VJ122</f>
        <v>0</v>
      </c>
      <c r="VL122" s="438"/>
      <c r="VM122" s="438"/>
      <c r="VO122" s="438"/>
      <c r="VP122" s="438"/>
      <c r="VQ122" s="438"/>
      <c r="VR122" s="438"/>
      <c r="VS122" s="111">
        <f t="shared" ref="VS122:VS124" si="3417">VO122+VP122-VQ122+VR122</f>
        <v>0</v>
      </c>
      <c r="VT122" s="438"/>
      <c r="VU122" s="438"/>
      <c r="VV122" s="438"/>
      <c r="VW122" s="438"/>
      <c r="VX122" s="438"/>
      <c r="VY122" s="438"/>
      <c r="VZ122" s="111">
        <f>VT122+VU122-VV122+VW122-VX122+VY122</f>
        <v>0</v>
      </c>
      <c r="WA122" s="438"/>
      <c r="WB122" s="438"/>
      <c r="WD122" s="438"/>
      <c r="WE122" s="438"/>
      <c r="WF122" s="438"/>
      <c r="WG122" s="438"/>
      <c r="WH122" s="111">
        <f t="shared" ref="WH122:WH124" si="3418">WD122+WE122-WF122+WG122</f>
        <v>0</v>
      </c>
      <c r="WI122" s="438"/>
      <c r="WJ122" s="438"/>
      <c r="WK122" s="438"/>
      <c r="WL122" s="438"/>
      <c r="WM122" s="438"/>
      <c r="WN122" s="438"/>
      <c r="WO122" s="111">
        <f>WI122+WJ122-WK122+WL122-WM122+WN122</f>
        <v>0</v>
      </c>
      <c r="WP122" s="438"/>
      <c r="WQ122" s="438"/>
      <c r="WS122" s="438"/>
      <c r="WT122" s="438"/>
      <c r="WU122" s="438"/>
      <c r="WV122" s="438"/>
      <c r="WW122" s="111">
        <f t="shared" ref="WW122:WW124" si="3419">WS122+WT122-WU122+WV122</f>
        <v>0</v>
      </c>
      <c r="WX122" s="438"/>
      <c r="WY122" s="438"/>
      <c r="WZ122" s="438"/>
      <c r="XA122" s="438"/>
      <c r="XB122" s="438"/>
      <c r="XC122" s="438"/>
      <c r="XD122" s="111">
        <f>WX122+WY122-WZ122+XA122-XB122+XC122</f>
        <v>0</v>
      </c>
      <c r="XE122" s="438"/>
      <c r="XF122" s="438"/>
      <c r="XH122" s="438"/>
      <c r="XI122" s="438"/>
      <c r="XJ122" s="438"/>
      <c r="XK122" s="438"/>
      <c r="XL122" s="111">
        <f t="shared" ref="XL122:XL124" si="3420">XH122+XI122-XJ122+XK122</f>
        <v>0</v>
      </c>
      <c r="XM122" s="438"/>
      <c r="XN122" s="438"/>
      <c r="XO122" s="438"/>
      <c r="XP122" s="438"/>
      <c r="XQ122" s="438"/>
      <c r="XR122" s="438"/>
      <c r="XS122" s="111">
        <f>XM122+XN122-XO122+XP122-XQ122+XR122</f>
        <v>0</v>
      </c>
      <c r="XT122" s="438"/>
      <c r="XU122" s="438"/>
      <c r="XW122" s="438"/>
      <c r="XX122" s="438"/>
      <c r="XY122" s="438"/>
      <c r="XZ122" s="438"/>
      <c r="YA122" s="111">
        <f t="shared" ref="YA122:YA124" si="3421">XW122+XX122-XY122+XZ122</f>
        <v>0</v>
      </c>
      <c r="YB122" s="438"/>
      <c r="YC122" s="438"/>
      <c r="YD122" s="438"/>
      <c r="YE122" s="438"/>
      <c r="YF122" s="438"/>
      <c r="YG122" s="438"/>
      <c r="YH122" s="111">
        <f>YB122+YC122-YD122+YE122-YF122+YG122</f>
        <v>0</v>
      </c>
      <c r="YI122" s="438"/>
      <c r="YJ122" s="438"/>
      <c r="YL122" s="438"/>
      <c r="YM122" s="438"/>
      <c r="YN122" s="438"/>
      <c r="YO122" s="438"/>
      <c r="YP122" s="111">
        <f t="shared" ref="YP122:YP124" si="3422">YL122+YM122-YN122+YO122</f>
        <v>0</v>
      </c>
      <c r="YQ122" s="438"/>
      <c r="YR122" s="438"/>
      <c r="YS122" s="438"/>
      <c r="YT122" s="438"/>
      <c r="YU122" s="438"/>
      <c r="YV122" s="438"/>
      <c r="YW122" s="111">
        <f>YQ122+YR122-YS122+YT122-YU122+YV122</f>
        <v>0</v>
      </c>
      <c r="YX122" s="438"/>
      <c r="YY122" s="438"/>
      <c r="ZA122" s="438"/>
      <c r="ZB122" s="438"/>
      <c r="ZC122" s="438"/>
      <c r="ZD122" s="438"/>
      <c r="ZE122" s="111">
        <f t="shared" ref="ZE122:ZE124" si="3423">ZA122+ZB122-ZC122+ZD122</f>
        <v>0</v>
      </c>
      <c r="ZF122" s="438"/>
      <c r="ZG122" s="438"/>
      <c r="ZH122" s="438"/>
      <c r="ZI122" s="438"/>
      <c r="ZJ122" s="438"/>
      <c r="ZK122" s="438"/>
      <c r="ZL122" s="111">
        <f>ZF122+ZG122-ZH122+ZI122-ZJ122+ZK122</f>
        <v>0</v>
      </c>
      <c r="ZM122" s="438"/>
      <c r="ZN122" s="438"/>
      <c r="ZP122" s="438"/>
      <c r="ZQ122" s="438"/>
      <c r="ZR122" s="438"/>
      <c r="ZS122" s="438"/>
      <c r="ZT122" s="111">
        <f t="shared" ref="ZT122:ZT124" si="3424">ZP122+ZQ122-ZR122+ZS122</f>
        <v>0</v>
      </c>
      <c r="ZU122" s="438"/>
      <c r="ZV122" s="438"/>
      <c r="ZW122" s="438"/>
      <c r="ZX122" s="438"/>
      <c r="ZY122" s="438"/>
      <c r="ZZ122" s="438"/>
      <c r="AAA122" s="111">
        <f>ZU122+ZV122-ZW122+ZX122-ZY122+ZZ122</f>
        <v>0</v>
      </c>
      <c r="AAB122" s="438"/>
      <c r="AAC122" s="438"/>
      <c r="AAE122" s="438"/>
      <c r="AAF122" s="438"/>
      <c r="AAG122" s="438"/>
      <c r="AAH122" s="438"/>
      <c r="AAI122" s="111">
        <f t="shared" ref="AAI122:AAI124" si="3425">AAE122+AAF122-AAG122+AAH122</f>
        <v>0</v>
      </c>
      <c r="AAJ122" s="438"/>
      <c r="AAK122" s="438"/>
      <c r="AAL122" s="438"/>
      <c r="AAM122" s="438"/>
      <c r="AAN122" s="438"/>
      <c r="AAO122" s="438"/>
      <c r="AAP122" s="111">
        <f>AAJ122+AAK122-AAL122+AAM122-AAN122+AAO122</f>
        <v>0</v>
      </c>
      <c r="AAQ122" s="438"/>
      <c r="AAR122" s="438"/>
      <c r="AAT122" s="438"/>
      <c r="AAU122" s="438"/>
      <c r="AAV122" s="438"/>
      <c r="AAW122" s="438"/>
      <c r="AAX122" s="111">
        <f t="shared" ref="AAX122:AAX124" si="3426">AAT122+AAU122-AAV122+AAW122</f>
        <v>0</v>
      </c>
      <c r="AAY122" s="438"/>
      <c r="AAZ122" s="438"/>
      <c r="ABA122" s="438"/>
      <c r="ABB122" s="438"/>
      <c r="ABC122" s="438"/>
      <c r="ABD122" s="438"/>
      <c r="ABE122" s="111">
        <f>AAY122+AAZ122-ABA122+ABB122-ABC122+ABD122</f>
        <v>0</v>
      </c>
      <c r="ABF122" s="438"/>
      <c r="ABG122" s="438"/>
      <c r="ABI122" s="438"/>
      <c r="ABJ122" s="438"/>
      <c r="ABK122" s="438"/>
      <c r="ABL122" s="438"/>
      <c r="ABM122" s="111">
        <f t="shared" ref="ABM122:ABM124" si="3427">ABI122+ABJ122-ABK122+ABL122</f>
        <v>0</v>
      </c>
      <c r="ABN122" s="438"/>
      <c r="ABO122" s="438"/>
      <c r="ABP122" s="438"/>
      <c r="ABQ122" s="438"/>
      <c r="ABR122" s="438"/>
      <c r="ABS122" s="438"/>
      <c r="ABT122" s="111">
        <f>ABN122+ABO122-ABP122+ABQ122-ABR122+ABS122</f>
        <v>0</v>
      </c>
      <c r="ABU122" s="438"/>
      <c r="ABV122" s="438"/>
      <c r="ABX122" s="438"/>
      <c r="ABY122" s="438"/>
      <c r="ABZ122" s="438"/>
      <c r="ACA122" s="438"/>
      <c r="ACB122" s="111">
        <f t="shared" ref="ACB122:ACB124" si="3428">ABX122+ABY122-ABZ122+ACA122</f>
        <v>0</v>
      </c>
      <c r="ACC122" s="438"/>
      <c r="ACD122" s="438"/>
      <c r="ACE122" s="438"/>
      <c r="ACF122" s="438"/>
      <c r="ACG122" s="438"/>
      <c r="ACH122" s="438"/>
      <c r="ACI122" s="111">
        <f>ACC122+ACD122-ACE122+ACF122-ACG122+ACH122</f>
        <v>0</v>
      </c>
      <c r="ACJ122" s="438"/>
      <c r="ACK122" s="438"/>
      <c r="ACM122" s="438"/>
      <c r="ACN122" s="438"/>
      <c r="ACO122" s="438"/>
      <c r="ACP122" s="438"/>
      <c r="ACQ122" s="111">
        <f t="shared" ref="ACQ122:ACQ124" si="3429">ACM122+ACN122-ACO122+ACP122</f>
        <v>0</v>
      </c>
      <c r="ACR122" s="438"/>
      <c r="ACS122" s="438"/>
      <c r="ACT122" s="438"/>
      <c r="ACU122" s="438"/>
      <c r="ACV122" s="438"/>
      <c r="ACW122" s="438"/>
      <c r="ACX122" s="111">
        <f>ACR122+ACS122-ACT122+ACU122-ACV122+ACW122</f>
        <v>0</v>
      </c>
      <c r="ACY122" s="438"/>
      <c r="ACZ122" s="438"/>
      <c r="ADB122" s="438"/>
      <c r="ADC122" s="438"/>
      <c r="ADD122" s="438"/>
      <c r="ADE122" s="438"/>
      <c r="ADF122" s="111">
        <f t="shared" ref="ADF122:ADF124" si="3430">ADB122+ADC122-ADD122+ADE122</f>
        <v>0</v>
      </c>
      <c r="ADG122" s="438"/>
      <c r="ADH122" s="438"/>
      <c r="ADI122" s="438"/>
      <c r="ADJ122" s="438"/>
      <c r="ADK122" s="438"/>
      <c r="ADL122" s="438"/>
      <c r="ADM122" s="111">
        <f>ADG122+ADH122-ADI122+ADJ122-ADK122+ADL122</f>
        <v>0</v>
      </c>
      <c r="ADN122" s="438"/>
      <c r="ADO122" s="438"/>
      <c r="ADQ122" s="438"/>
      <c r="ADR122" s="438"/>
      <c r="ADS122" s="438"/>
      <c r="ADT122" s="438"/>
      <c r="ADU122" s="111">
        <f t="shared" ref="ADU122:ADU124" si="3431">ADQ122+ADR122-ADS122+ADT122</f>
        <v>0</v>
      </c>
      <c r="ADV122" s="438"/>
      <c r="ADW122" s="438"/>
      <c r="ADX122" s="438"/>
      <c r="ADY122" s="438"/>
      <c r="ADZ122" s="438"/>
      <c r="AEA122" s="438"/>
      <c r="AEB122" s="111">
        <f>ADV122+ADW122-ADX122+ADY122-ADZ122+AEA122</f>
        <v>0</v>
      </c>
      <c r="AEC122" s="438"/>
      <c r="AED122" s="438"/>
      <c r="AEF122" s="438"/>
      <c r="AEG122" s="438"/>
      <c r="AEH122" s="438"/>
      <c r="AEI122" s="438"/>
      <c r="AEJ122" s="111">
        <f t="shared" ref="AEJ122:AEJ124" si="3432">AEF122+AEG122-AEH122+AEI122</f>
        <v>0</v>
      </c>
      <c r="AEK122" s="438"/>
      <c r="AEL122" s="438"/>
      <c r="AEM122" s="438"/>
      <c r="AEN122" s="438"/>
      <c r="AEO122" s="438"/>
      <c r="AEP122" s="438"/>
      <c r="AEQ122" s="111">
        <f>AEK122+AEL122-AEM122+AEN122-AEO122+AEP122</f>
        <v>0</v>
      </c>
      <c r="AER122" s="438"/>
      <c r="AES122" s="438"/>
      <c r="AEU122" s="438"/>
      <c r="AEV122" s="438"/>
      <c r="AEW122" s="438"/>
      <c r="AEX122" s="438"/>
      <c r="AEY122" s="111">
        <f t="shared" ref="AEY122:AEY124" si="3433">AEU122+AEV122-AEW122+AEX122</f>
        <v>0</v>
      </c>
      <c r="AEZ122" s="438"/>
      <c r="AFA122" s="438"/>
      <c r="AFB122" s="438"/>
      <c r="AFC122" s="438"/>
      <c r="AFD122" s="438"/>
      <c r="AFE122" s="438"/>
      <c r="AFF122" s="111">
        <f>AEZ122+AFA122-AFB122+AFC122-AFD122+AFE122</f>
        <v>0</v>
      </c>
      <c r="AFG122" s="438"/>
      <c r="AFH122" s="438"/>
      <c r="AFJ122" s="438"/>
      <c r="AFK122" s="438"/>
      <c r="AFL122" s="438"/>
      <c r="AFM122" s="438"/>
      <c r="AFN122" s="111">
        <f t="shared" ref="AFN122:AFN124" si="3434">AFJ122+AFK122-AFL122+AFM122</f>
        <v>0</v>
      </c>
      <c r="AFO122" s="438"/>
      <c r="AFP122" s="438"/>
      <c r="AFQ122" s="438"/>
      <c r="AFR122" s="438"/>
      <c r="AFS122" s="438"/>
      <c r="AFT122" s="438"/>
      <c r="AFU122" s="111">
        <f>AFO122+AFP122-AFQ122+AFR122-AFS122+AFT122</f>
        <v>0</v>
      </c>
      <c r="AFV122" s="438"/>
      <c r="AFW122" s="438"/>
      <c r="AFY122" s="438"/>
      <c r="AFZ122" s="438"/>
      <c r="AGA122" s="438"/>
      <c r="AGB122" s="438"/>
      <c r="AGC122" s="111">
        <f t="shared" ref="AGC122:AGC124" si="3435">AFY122+AFZ122-AGA122+AGB122</f>
        <v>0</v>
      </c>
      <c r="AGD122" s="438"/>
      <c r="AGE122" s="438"/>
      <c r="AGF122" s="438"/>
      <c r="AGG122" s="438"/>
      <c r="AGH122" s="438"/>
      <c r="AGI122" s="438"/>
      <c r="AGJ122" s="111">
        <f>AGD122+AGE122-AGF122+AGG122-AGH122+AGI122</f>
        <v>0</v>
      </c>
      <c r="AGK122" s="438"/>
      <c r="AGL122" s="438"/>
      <c r="AGN122" s="438"/>
      <c r="AGO122" s="438"/>
      <c r="AGP122" s="438"/>
      <c r="AGQ122" s="438"/>
      <c r="AGR122" s="111">
        <f t="shared" ref="AGR122:AGR124" si="3436">AGN122+AGO122-AGP122+AGQ122</f>
        <v>0</v>
      </c>
      <c r="AGS122" s="438"/>
      <c r="AGT122" s="438"/>
      <c r="AGU122" s="438"/>
      <c r="AGV122" s="438"/>
      <c r="AGW122" s="438"/>
      <c r="AGX122" s="438"/>
      <c r="AGY122" s="111">
        <f>AGS122+AGT122-AGU122+AGV122-AGW122+AGX122</f>
        <v>0</v>
      </c>
      <c r="AGZ122" s="438"/>
      <c r="AHA122" s="438"/>
      <c r="AHC122" s="438"/>
      <c r="AHD122" s="438"/>
      <c r="AHE122" s="438"/>
      <c r="AHF122" s="438"/>
      <c r="AHG122" s="111">
        <f t="shared" ref="AHG122:AHG124" si="3437">AHC122+AHD122-AHE122+AHF122</f>
        <v>0</v>
      </c>
      <c r="AHH122" s="438"/>
      <c r="AHI122" s="438"/>
      <c r="AHJ122" s="438"/>
      <c r="AHK122" s="438"/>
      <c r="AHL122" s="438"/>
      <c r="AHM122" s="438"/>
      <c r="AHN122" s="111">
        <f>AHH122+AHI122-AHJ122+AHK122-AHL122+AHM122</f>
        <v>0</v>
      </c>
      <c r="AHO122" s="438"/>
      <c r="AHP122" s="438"/>
      <c r="AHR122" s="438"/>
      <c r="AHS122" s="438"/>
      <c r="AHT122" s="438"/>
      <c r="AHU122" s="438"/>
      <c r="AHV122" s="111">
        <f t="shared" ref="AHV122:AHV124" si="3438">AHR122+AHS122-AHT122+AHU122</f>
        <v>0</v>
      </c>
      <c r="AHW122" s="438"/>
      <c r="AHX122" s="438"/>
      <c r="AHY122" s="438"/>
      <c r="AHZ122" s="438"/>
      <c r="AIA122" s="438"/>
      <c r="AIB122" s="438"/>
      <c r="AIC122" s="111">
        <f>AHW122+AHX122-AHY122+AHZ122-AIA122+AIB122</f>
        <v>0</v>
      </c>
      <c r="AID122" s="438"/>
      <c r="AIE122" s="438"/>
    </row>
    <row r="123" spans="1:915" x14ac:dyDescent="0.3">
      <c r="A123" s="33" t="s">
        <v>132</v>
      </c>
      <c r="B123" s="34" t="s">
        <v>133</v>
      </c>
      <c r="C123" s="439"/>
      <c r="D123" s="440"/>
      <c r="E123" s="440"/>
      <c r="F123" s="440"/>
      <c r="G123" s="110">
        <f t="shared" si="3378"/>
        <v>0</v>
      </c>
      <c r="H123" s="440"/>
      <c r="I123" s="440"/>
      <c r="J123" s="440"/>
      <c r="K123" s="440"/>
      <c r="L123" s="440"/>
      <c r="M123" s="440"/>
      <c r="N123" s="111">
        <f>H123+I123-J123+K123-L123+M123</f>
        <v>0</v>
      </c>
      <c r="O123" s="440"/>
      <c r="P123" s="440"/>
      <c r="Q123" s="440"/>
      <c r="R123" s="440"/>
      <c r="S123" s="440"/>
      <c r="T123" s="440"/>
      <c r="U123" s="110">
        <f t="shared" si="3379"/>
        <v>0</v>
      </c>
      <c r="V123" s="440"/>
      <c r="W123" s="440"/>
      <c r="X123" s="440"/>
      <c r="Y123" s="440"/>
      <c r="Z123" s="440"/>
      <c r="AA123" s="440"/>
      <c r="AB123" s="111">
        <f>V123+W123-X123+Y123-Z123+AA123</f>
        <v>0</v>
      </c>
      <c r="AC123" s="440"/>
      <c r="AD123" s="440"/>
      <c r="AF123" s="440"/>
      <c r="AG123" s="440"/>
      <c r="AH123" s="440"/>
      <c r="AI123" s="440"/>
      <c r="AJ123" s="110">
        <f t="shared" si="3380"/>
        <v>0</v>
      </c>
      <c r="AK123" s="440"/>
      <c r="AL123" s="440"/>
      <c r="AM123" s="440"/>
      <c r="AN123" s="440"/>
      <c r="AO123" s="440"/>
      <c r="AP123" s="440"/>
      <c r="AQ123" s="111">
        <f>AK123+AL123-AM123+AN123-AO123+AP123</f>
        <v>0</v>
      </c>
      <c r="AR123" s="440"/>
      <c r="AS123" s="440"/>
      <c r="AU123" s="440"/>
      <c r="AV123" s="440"/>
      <c r="AW123" s="440"/>
      <c r="AX123" s="440"/>
      <c r="AY123" s="110">
        <f t="shared" si="3381"/>
        <v>0</v>
      </c>
      <c r="AZ123" s="440"/>
      <c r="BA123" s="440"/>
      <c r="BB123" s="440"/>
      <c r="BC123" s="440"/>
      <c r="BD123" s="440"/>
      <c r="BE123" s="440"/>
      <c r="BF123" s="111">
        <f>AZ123+BA123-BB123+BC123-BD123+BE123</f>
        <v>0</v>
      </c>
      <c r="BG123" s="440"/>
      <c r="BH123" s="440"/>
      <c r="BJ123" s="440"/>
      <c r="BK123" s="440"/>
      <c r="BL123" s="440"/>
      <c r="BM123" s="440"/>
      <c r="BN123" s="110">
        <f t="shared" si="3382"/>
        <v>0</v>
      </c>
      <c r="BO123" s="440"/>
      <c r="BP123" s="440"/>
      <c r="BQ123" s="440"/>
      <c r="BR123" s="440"/>
      <c r="BS123" s="440"/>
      <c r="BT123" s="440"/>
      <c r="BU123" s="111">
        <f>BO123+BP123-BQ123+BR123-BS123+BT123</f>
        <v>0</v>
      </c>
      <c r="BV123" s="440"/>
      <c r="BW123" s="440"/>
      <c r="BY123" s="440"/>
      <c r="BZ123" s="440"/>
      <c r="CA123" s="440"/>
      <c r="CB123" s="440"/>
      <c r="CC123" s="110">
        <f t="shared" si="3383"/>
        <v>0</v>
      </c>
      <c r="CD123" s="440"/>
      <c r="CE123" s="440"/>
      <c r="CF123" s="440"/>
      <c r="CG123" s="440"/>
      <c r="CH123" s="440"/>
      <c r="CI123" s="440"/>
      <c r="CJ123" s="111">
        <f>CD123+CE123-CF123+CG123-CH123+CI123</f>
        <v>0</v>
      </c>
      <c r="CK123" s="440"/>
      <c r="CL123" s="440"/>
      <c r="CN123" s="440"/>
      <c r="CO123" s="440"/>
      <c r="CP123" s="440"/>
      <c r="CQ123" s="440"/>
      <c r="CR123" s="110">
        <f t="shared" si="3384"/>
        <v>0</v>
      </c>
      <c r="CS123" s="440"/>
      <c r="CT123" s="440"/>
      <c r="CU123" s="440"/>
      <c r="CV123" s="440"/>
      <c r="CW123" s="440"/>
      <c r="CX123" s="440"/>
      <c r="CY123" s="111">
        <f>CS123+CT123-CU123+CV123-CW123+CX123</f>
        <v>0</v>
      </c>
      <c r="CZ123" s="440"/>
      <c r="DA123" s="440"/>
      <c r="DC123" s="440"/>
      <c r="DD123" s="440"/>
      <c r="DE123" s="440"/>
      <c r="DF123" s="440"/>
      <c r="DG123" s="110">
        <f t="shared" si="3385"/>
        <v>0</v>
      </c>
      <c r="DH123" s="440"/>
      <c r="DI123" s="440"/>
      <c r="DJ123" s="440"/>
      <c r="DK123" s="440"/>
      <c r="DL123" s="440"/>
      <c r="DM123" s="440"/>
      <c r="DN123" s="111">
        <f>DH123+DI123-DJ123+DK123-DL123+DM123</f>
        <v>0</v>
      </c>
      <c r="DO123" s="440"/>
      <c r="DP123" s="440"/>
      <c r="DR123" s="440"/>
      <c r="DS123" s="440"/>
      <c r="DT123" s="440"/>
      <c r="DU123" s="440"/>
      <c r="DV123" s="110">
        <f t="shared" si="3386"/>
        <v>0</v>
      </c>
      <c r="DW123" s="440"/>
      <c r="DX123" s="440"/>
      <c r="DY123" s="440"/>
      <c r="DZ123" s="440"/>
      <c r="EA123" s="440"/>
      <c r="EB123" s="440"/>
      <c r="EC123" s="111">
        <f>DW123+DX123-DY123+DZ123-EA123+EB123</f>
        <v>0</v>
      </c>
      <c r="ED123" s="440"/>
      <c r="EE123" s="440"/>
      <c r="EG123" s="440"/>
      <c r="EH123" s="440"/>
      <c r="EI123" s="440"/>
      <c r="EJ123" s="440"/>
      <c r="EK123" s="110">
        <f t="shared" si="3387"/>
        <v>0</v>
      </c>
      <c r="EL123" s="440"/>
      <c r="EM123" s="440"/>
      <c r="EN123" s="440"/>
      <c r="EO123" s="440"/>
      <c r="EP123" s="440"/>
      <c r="EQ123" s="440"/>
      <c r="ER123" s="111">
        <f>EL123+EM123-EN123+EO123-EP123+EQ123</f>
        <v>0</v>
      </c>
      <c r="ES123" s="440"/>
      <c r="ET123" s="440"/>
      <c r="EV123" s="440"/>
      <c r="EW123" s="440"/>
      <c r="EX123" s="440"/>
      <c r="EY123" s="440"/>
      <c r="EZ123" s="110">
        <f t="shared" si="3388"/>
        <v>0</v>
      </c>
      <c r="FA123" s="440"/>
      <c r="FB123" s="440"/>
      <c r="FC123" s="440"/>
      <c r="FD123" s="440"/>
      <c r="FE123" s="440"/>
      <c r="FF123" s="440"/>
      <c r="FG123" s="111">
        <f>FA123+FB123-FC123+FD123-FE123+FF123</f>
        <v>0</v>
      </c>
      <c r="FH123" s="440"/>
      <c r="FI123" s="440"/>
      <c r="FK123" s="440"/>
      <c r="FL123" s="440"/>
      <c r="FM123" s="440"/>
      <c r="FN123" s="440"/>
      <c r="FO123" s="110">
        <f t="shared" si="3389"/>
        <v>0</v>
      </c>
      <c r="FP123" s="440"/>
      <c r="FQ123" s="440"/>
      <c r="FR123" s="440"/>
      <c r="FS123" s="440"/>
      <c r="FT123" s="440"/>
      <c r="FU123" s="440"/>
      <c r="FV123" s="111">
        <f>FP123+FQ123-FR123+FS123-FT123+FU123</f>
        <v>0</v>
      </c>
      <c r="FW123" s="440"/>
      <c r="FX123" s="440"/>
      <c r="FZ123" s="440"/>
      <c r="GA123" s="440"/>
      <c r="GB123" s="440"/>
      <c r="GC123" s="440"/>
      <c r="GD123" s="110">
        <f t="shared" si="3390"/>
        <v>0</v>
      </c>
      <c r="GE123" s="440"/>
      <c r="GF123" s="440"/>
      <c r="GG123" s="440"/>
      <c r="GH123" s="440"/>
      <c r="GI123" s="440"/>
      <c r="GJ123" s="440"/>
      <c r="GK123" s="111">
        <f>GE123+GF123-GG123+GH123-GI123+GJ123</f>
        <v>0</v>
      </c>
      <c r="GL123" s="440"/>
      <c r="GM123" s="440"/>
      <c r="GO123" s="440"/>
      <c r="GP123" s="440"/>
      <c r="GQ123" s="440"/>
      <c r="GR123" s="440"/>
      <c r="GS123" s="110">
        <f t="shared" si="3391"/>
        <v>0</v>
      </c>
      <c r="GT123" s="440"/>
      <c r="GU123" s="440"/>
      <c r="GV123" s="440"/>
      <c r="GW123" s="440"/>
      <c r="GX123" s="440"/>
      <c r="GY123" s="440"/>
      <c r="GZ123" s="111">
        <f>GT123+GU123-GV123+GW123-GX123+GY123</f>
        <v>0</v>
      </c>
      <c r="HA123" s="440"/>
      <c r="HB123" s="440"/>
      <c r="HD123" s="440"/>
      <c r="HE123" s="440"/>
      <c r="HF123" s="440"/>
      <c r="HG123" s="440"/>
      <c r="HH123" s="110">
        <f t="shared" si="3392"/>
        <v>0</v>
      </c>
      <c r="HI123" s="440"/>
      <c r="HJ123" s="440"/>
      <c r="HK123" s="440"/>
      <c r="HL123" s="440"/>
      <c r="HM123" s="440"/>
      <c r="HN123" s="440"/>
      <c r="HO123" s="111">
        <f>HI123+HJ123-HK123+HL123-HM123+HN123</f>
        <v>0</v>
      </c>
      <c r="HP123" s="440"/>
      <c r="HQ123" s="440"/>
      <c r="HS123" s="440"/>
      <c r="HT123" s="440"/>
      <c r="HU123" s="440"/>
      <c r="HV123" s="440"/>
      <c r="HW123" s="110">
        <f t="shared" si="3393"/>
        <v>0</v>
      </c>
      <c r="HX123" s="440"/>
      <c r="HY123" s="440"/>
      <c r="HZ123" s="440"/>
      <c r="IA123" s="440"/>
      <c r="IB123" s="440"/>
      <c r="IC123" s="440"/>
      <c r="ID123" s="111">
        <f>HX123+HY123-HZ123+IA123-IB123+IC123</f>
        <v>0</v>
      </c>
      <c r="IE123" s="440"/>
      <c r="IF123" s="440"/>
      <c r="IH123" s="440"/>
      <c r="II123" s="440"/>
      <c r="IJ123" s="440"/>
      <c r="IK123" s="440"/>
      <c r="IL123" s="110">
        <f t="shared" si="3394"/>
        <v>0</v>
      </c>
      <c r="IM123" s="440"/>
      <c r="IN123" s="440"/>
      <c r="IO123" s="440"/>
      <c r="IP123" s="440"/>
      <c r="IQ123" s="440"/>
      <c r="IR123" s="440"/>
      <c r="IS123" s="111">
        <f>IM123+IN123-IO123+IP123-IQ123+IR123</f>
        <v>0</v>
      </c>
      <c r="IT123" s="440"/>
      <c r="IU123" s="440"/>
      <c r="IW123" s="440"/>
      <c r="IX123" s="440"/>
      <c r="IY123" s="440"/>
      <c r="IZ123" s="440"/>
      <c r="JA123" s="110">
        <f t="shared" si="3395"/>
        <v>0</v>
      </c>
      <c r="JB123" s="440"/>
      <c r="JC123" s="440"/>
      <c r="JD123" s="440"/>
      <c r="JE123" s="440"/>
      <c r="JF123" s="440"/>
      <c r="JG123" s="440"/>
      <c r="JH123" s="111">
        <f>JB123+JC123-JD123+JE123-JF123+JG123</f>
        <v>0</v>
      </c>
      <c r="JI123" s="440"/>
      <c r="JJ123" s="440"/>
      <c r="JL123" s="440"/>
      <c r="JM123" s="440"/>
      <c r="JN123" s="440"/>
      <c r="JO123" s="440"/>
      <c r="JP123" s="110">
        <f t="shared" si="3396"/>
        <v>0</v>
      </c>
      <c r="JQ123" s="440"/>
      <c r="JR123" s="440"/>
      <c r="JS123" s="440"/>
      <c r="JT123" s="440"/>
      <c r="JU123" s="440"/>
      <c r="JV123" s="440"/>
      <c r="JW123" s="111">
        <f>JQ123+JR123-JS123+JT123-JU123+JV123</f>
        <v>0</v>
      </c>
      <c r="JX123" s="440"/>
      <c r="JY123" s="440"/>
      <c r="KA123" s="440"/>
      <c r="KB123" s="440"/>
      <c r="KC123" s="440"/>
      <c r="KD123" s="440"/>
      <c r="KE123" s="110">
        <f t="shared" si="3397"/>
        <v>0</v>
      </c>
      <c r="KF123" s="440"/>
      <c r="KG123" s="440"/>
      <c r="KH123" s="440"/>
      <c r="KI123" s="440"/>
      <c r="KJ123" s="440"/>
      <c r="KK123" s="440"/>
      <c r="KL123" s="111">
        <f>KF123+KG123-KH123+KI123-KJ123+KK123</f>
        <v>0</v>
      </c>
      <c r="KM123" s="440"/>
      <c r="KN123" s="440"/>
      <c r="KP123" s="440"/>
      <c r="KQ123" s="440"/>
      <c r="KR123" s="440"/>
      <c r="KS123" s="440"/>
      <c r="KT123" s="110">
        <f t="shared" si="3398"/>
        <v>0</v>
      </c>
      <c r="KU123" s="440"/>
      <c r="KV123" s="440"/>
      <c r="KW123" s="440"/>
      <c r="KX123" s="440"/>
      <c r="KY123" s="440"/>
      <c r="KZ123" s="440"/>
      <c r="LA123" s="111">
        <f>KU123+KV123-KW123+KX123-KY123+KZ123</f>
        <v>0</v>
      </c>
      <c r="LB123" s="440"/>
      <c r="LC123" s="440"/>
      <c r="LE123" s="440"/>
      <c r="LF123" s="440"/>
      <c r="LG123" s="440"/>
      <c r="LH123" s="440"/>
      <c r="LI123" s="110">
        <f t="shared" si="3399"/>
        <v>0</v>
      </c>
      <c r="LJ123" s="440"/>
      <c r="LK123" s="440"/>
      <c r="LL123" s="440"/>
      <c r="LM123" s="440"/>
      <c r="LN123" s="440"/>
      <c r="LO123" s="440"/>
      <c r="LP123" s="111">
        <f>LJ123+LK123-LL123+LM123-LN123+LO123</f>
        <v>0</v>
      </c>
      <c r="LQ123" s="440"/>
      <c r="LR123" s="440"/>
      <c r="LT123" s="440"/>
      <c r="LU123" s="440"/>
      <c r="LV123" s="440"/>
      <c r="LW123" s="440"/>
      <c r="LX123" s="110">
        <f t="shared" si="3400"/>
        <v>0</v>
      </c>
      <c r="LY123" s="440"/>
      <c r="LZ123" s="440"/>
      <c r="MA123" s="440"/>
      <c r="MB123" s="440"/>
      <c r="MC123" s="440"/>
      <c r="MD123" s="440"/>
      <c r="ME123" s="111">
        <f>LY123+LZ123-MA123+MB123-MC123+MD123</f>
        <v>0</v>
      </c>
      <c r="MF123" s="440"/>
      <c r="MG123" s="440"/>
      <c r="MI123" s="440"/>
      <c r="MJ123" s="440"/>
      <c r="MK123" s="440"/>
      <c r="ML123" s="440"/>
      <c r="MM123" s="110">
        <f t="shared" si="3401"/>
        <v>0</v>
      </c>
      <c r="MN123" s="440"/>
      <c r="MO123" s="440"/>
      <c r="MP123" s="440"/>
      <c r="MQ123" s="440"/>
      <c r="MR123" s="440"/>
      <c r="MS123" s="440"/>
      <c r="MT123" s="111">
        <f>MN123+MO123-MP123+MQ123-MR123+MS123</f>
        <v>0</v>
      </c>
      <c r="MU123" s="440"/>
      <c r="MV123" s="440"/>
      <c r="MX123" s="440"/>
      <c r="MY123" s="440"/>
      <c r="MZ123" s="440"/>
      <c r="NA123" s="440"/>
      <c r="NB123" s="110">
        <f t="shared" si="3402"/>
        <v>0</v>
      </c>
      <c r="NC123" s="440"/>
      <c r="ND123" s="440"/>
      <c r="NE123" s="440"/>
      <c r="NF123" s="440"/>
      <c r="NG123" s="440"/>
      <c r="NH123" s="440"/>
      <c r="NI123" s="111">
        <f>NC123+ND123-NE123+NF123-NG123+NH123</f>
        <v>0</v>
      </c>
      <c r="NJ123" s="440"/>
      <c r="NK123" s="440"/>
      <c r="NM123" s="440"/>
      <c r="NN123" s="440"/>
      <c r="NO123" s="440"/>
      <c r="NP123" s="440"/>
      <c r="NQ123" s="110">
        <f t="shared" si="3403"/>
        <v>0</v>
      </c>
      <c r="NR123" s="440"/>
      <c r="NS123" s="440"/>
      <c r="NT123" s="440"/>
      <c r="NU123" s="440"/>
      <c r="NV123" s="440"/>
      <c r="NW123" s="440"/>
      <c r="NX123" s="111">
        <f>NR123+NS123-NT123+NU123-NV123+NW123</f>
        <v>0</v>
      </c>
      <c r="NY123" s="440"/>
      <c r="NZ123" s="440"/>
      <c r="OB123" s="440"/>
      <c r="OC123" s="440"/>
      <c r="OD123" s="440"/>
      <c r="OE123" s="440"/>
      <c r="OF123" s="110">
        <f t="shared" si="3404"/>
        <v>0</v>
      </c>
      <c r="OG123" s="440"/>
      <c r="OH123" s="440"/>
      <c r="OI123" s="440"/>
      <c r="OJ123" s="440"/>
      <c r="OK123" s="440"/>
      <c r="OL123" s="440"/>
      <c r="OM123" s="111">
        <f>OG123+OH123-OI123+OJ123-OK123+OL123</f>
        <v>0</v>
      </c>
      <c r="ON123" s="440"/>
      <c r="OO123" s="440"/>
      <c r="OQ123" s="440"/>
      <c r="OR123" s="440"/>
      <c r="OS123" s="440"/>
      <c r="OT123" s="440"/>
      <c r="OU123" s="110">
        <f t="shared" si="3405"/>
        <v>0</v>
      </c>
      <c r="OV123" s="440"/>
      <c r="OW123" s="440"/>
      <c r="OX123" s="440"/>
      <c r="OY123" s="440"/>
      <c r="OZ123" s="440"/>
      <c r="PA123" s="440"/>
      <c r="PB123" s="111">
        <f>OV123+OW123-OX123+OY123-OZ123+PA123</f>
        <v>0</v>
      </c>
      <c r="PC123" s="440"/>
      <c r="PD123" s="440"/>
      <c r="PF123" s="440"/>
      <c r="PG123" s="440"/>
      <c r="PH123" s="440"/>
      <c r="PI123" s="440"/>
      <c r="PJ123" s="110">
        <f t="shared" si="3406"/>
        <v>0</v>
      </c>
      <c r="PK123" s="440"/>
      <c r="PL123" s="440"/>
      <c r="PM123" s="440"/>
      <c r="PN123" s="440"/>
      <c r="PO123" s="440"/>
      <c r="PP123" s="440"/>
      <c r="PQ123" s="111">
        <f>PK123+PL123-PM123+PN123-PO123+PP123</f>
        <v>0</v>
      </c>
      <c r="PR123" s="440"/>
      <c r="PS123" s="440"/>
      <c r="PU123" s="440"/>
      <c r="PV123" s="440"/>
      <c r="PW123" s="440"/>
      <c r="PX123" s="440"/>
      <c r="PY123" s="110">
        <f t="shared" si="3407"/>
        <v>0</v>
      </c>
      <c r="PZ123" s="440"/>
      <c r="QA123" s="440"/>
      <c r="QB123" s="440"/>
      <c r="QC123" s="440"/>
      <c r="QD123" s="440"/>
      <c r="QE123" s="440"/>
      <c r="QF123" s="111">
        <f>PZ123+QA123-QB123+QC123-QD123+QE123</f>
        <v>0</v>
      </c>
      <c r="QG123" s="440"/>
      <c r="QH123" s="440"/>
      <c r="QJ123" s="440"/>
      <c r="QK123" s="440"/>
      <c r="QL123" s="440"/>
      <c r="QM123" s="440"/>
      <c r="QN123" s="110">
        <f t="shared" si="3408"/>
        <v>0</v>
      </c>
      <c r="QO123" s="440"/>
      <c r="QP123" s="440"/>
      <c r="QQ123" s="440"/>
      <c r="QR123" s="440"/>
      <c r="QS123" s="440"/>
      <c r="QT123" s="440"/>
      <c r="QU123" s="111">
        <f>QO123+QP123-QQ123+QR123-QS123+QT123</f>
        <v>0</v>
      </c>
      <c r="QV123" s="440"/>
      <c r="QW123" s="440"/>
      <c r="QY123" s="440"/>
      <c r="QZ123" s="440"/>
      <c r="RA123" s="440"/>
      <c r="RB123" s="440"/>
      <c r="RC123" s="110">
        <f t="shared" si="3409"/>
        <v>0</v>
      </c>
      <c r="RD123" s="440"/>
      <c r="RE123" s="440"/>
      <c r="RF123" s="440"/>
      <c r="RG123" s="440"/>
      <c r="RH123" s="440"/>
      <c r="RI123" s="440"/>
      <c r="RJ123" s="111">
        <f>RD123+RE123-RF123+RG123-RH123+RI123</f>
        <v>0</v>
      </c>
      <c r="RK123" s="440"/>
      <c r="RL123" s="440"/>
      <c r="RN123" s="440"/>
      <c r="RO123" s="440"/>
      <c r="RP123" s="440"/>
      <c r="RQ123" s="440"/>
      <c r="RR123" s="110">
        <f t="shared" si="3410"/>
        <v>0</v>
      </c>
      <c r="RS123" s="440"/>
      <c r="RT123" s="440"/>
      <c r="RU123" s="440"/>
      <c r="RV123" s="440"/>
      <c r="RW123" s="440"/>
      <c r="RX123" s="440"/>
      <c r="RY123" s="111">
        <f>RS123+RT123-RU123+RV123-RW123+RX123</f>
        <v>0</v>
      </c>
      <c r="RZ123" s="440"/>
      <c r="SA123" s="440"/>
      <c r="SC123" s="440"/>
      <c r="SD123" s="440"/>
      <c r="SE123" s="440"/>
      <c r="SF123" s="440"/>
      <c r="SG123" s="110">
        <f t="shared" si="3411"/>
        <v>0</v>
      </c>
      <c r="SH123" s="440"/>
      <c r="SI123" s="440"/>
      <c r="SJ123" s="440"/>
      <c r="SK123" s="440"/>
      <c r="SL123" s="440"/>
      <c r="SM123" s="440"/>
      <c r="SN123" s="111">
        <f>SH123+SI123-SJ123+SK123-SL123+SM123</f>
        <v>0</v>
      </c>
      <c r="SO123" s="440"/>
      <c r="SP123" s="440"/>
      <c r="SR123" s="440"/>
      <c r="SS123" s="440"/>
      <c r="ST123" s="440"/>
      <c r="SU123" s="440"/>
      <c r="SV123" s="110">
        <f t="shared" si="3412"/>
        <v>0</v>
      </c>
      <c r="SW123" s="440"/>
      <c r="SX123" s="440"/>
      <c r="SY123" s="440"/>
      <c r="SZ123" s="440"/>
      <c r="TA123" s="440"/>
      <c r="TB123" s="440"/>
      <c r="TC123" s="111">
        <f>SW123+SX123-SY123+SZ123-TA123+TB123</f>
        <v>0</v>
      </c>
      <c r="TD123" s="440"/>
      <c r="TE123" s="440"/>
      <c r="TG123" s="440"/>
      <c r="TH123" s="440"/>
      <c r="TI123" s="440"/>
      <c r="TJ123" s="440"/>
      <c r="TK123" s="110">
        <f t="shared" si="3413"/>
        <v>0</v>
      </c>
      <c r="TL123" s="440"/>
      <c r="TM123" s="440"/>
      <c r="TN123" s="440"/>
      <c r="TO123" s="440"/>
      <c r="TP123" s="440"/>
      <c r="TQ123" s="440"/>
      <c r="TR123" s="111">
        <f>TL123+TM123-TN123+TO123-TP123+TQ123</f>
        <v>0</v>
      </c>
      <c r="TS123" s="440"/>
      <c r="TT123" s="440"/>
      <c r="TV123" s="440"/>
      <c r="TW123" s="440"/>
      <c r="TX123" s="440"/>
      <c r="TY123" s="440"/>
      <c r="TZ123" s="110">
        <f t="shared" si="3414"/>
        <v>0</v>
      </c>
      <c r="UA123" s="440"/>
      <c r="UB123" s="440"/>
      <c r="UC123" s="440"/>
      <c r="UD123" s="440"/>
      <c r="UE123" s="440"/>
      <c r="UF123" s="440"/>
      <c r="UG123" s="111">
        <f>UA123+UB123-UC123+UD123-UE123+UF123</f>
        <v>0</v>
      </c>
      <c r="UH123" s="440"/>
      <c r="UI123" s="440"/>
      <c r="UK123" s="440"/>
      <c r="UL123" s="440"/>
      <c r="UM123" s="440"/>
      <c r="UN123" s="440"/>
      <c r="UO123" s="110">
        <f t="shared" si="3415"/>
        <v>0</v>
      </c>
      <c r="UP123" s="440"/>
      <c r="UQ123" s="440"/>
      <c r="UR123" s="440"/>
      <c r="US123" s="440"/>
      <c r="UT123" s="440"/>
      <c r="UU123" s="440"/>
      <c r="UV123" s="111">
        <f>UP123+UQ123-UR123+US123-UT123+UU123</f>
        <v>0</v>
      </c>
      <c r="UW123" s="440"/>
      <c r="UX123" s="440"/>
      <c r="UZ123" s="440"/>
      <c r="VA123" s="440"/>
      <c r="VB123" s="440"/>
      <c r="VC123" s="440"/>
      <c r="VD123" s="110">
        <f t="shared" si="3416"/>
        <v>0</v>
      </c>
      <c r="VE123" s="440"/>
      <c r="VF123" s="440"/>
      <c r="VG123" s="440"/>
      <c r="VH123" s="440"/>
      <c r="VI123" s="440"/>
      <c r="VJ123" s="440"/>
      <c r="VK123" s="111">
        <f>VE123+VF123-VG123+VH123-VI123+VJ123</f>
        <v>0</v>
      </c>
      <c r="VL123" s="440"/>
      <c r="VM123" s="440"/>
      <c r="VO123" s="440"/>
      <c r="VP123" s="440"/>
      <c r="VQ123" s="440"/>
      <c r="VR123" s="440"/>
      <c r="VS123" s="110">
        <f t="shared" si="3417"/>
        <v>0</v>
      </c>
      <c r="VT123" s="440"/>
      <c r="VU123" s="440"/>
      <c r="VV123" s="440"/>
      <c r="VW123" s="440"/>
      <c r="VX123" s="440"/>
      <c r="VY123" s="440"/>
      <c r="VZ123" s="111">
        <f>VT123+VU123-VV123+VW123-VX123+VY123</f>
        <v>0</v>
      </c>
      <c r="WA123" s="440"/>
      <c r="WB123" s="440"/>
      <c r="WD123" s="440"/>
      <c r="WE123" s="440"/>
      <c r="WF123" s="440"/>
      <c r="WG123" s="440"/>
      <c r="WH123" s="110">
        <f t="shared" si="3418"/>
        <v>0</v>
      </c>
      <c r="WI123" s="440"/>
      <c r="WJ123" s="440"/>
      <c r="WK123" s="440"/>
      <c r="WL123" s="440"/>
      <c r="WM123" s="440"/>
      <c r="WN123" s="440"/>
      <c r="WO123" s="111">
        <f>WI123+WJ123-WK123+WL123-WM123+WN123</f>
        <v>0</v>
      </c>
      <c r="WP123" s="440"/>
      <c r="WQ123" s="440"/>
      <c r="WS123" s="440"/>
      <c r="WT123" s="440"/>
      <c r="WU123" s="440"/>
      <c r="WV123" s="440"/>
      <c r="WW123" s="110">
        <f t="shared" si="3419"/>
        <v>0</v>
      </c>
      <c r="WX123" s="440"/>
      <c r="WY123" s="440"/>
      <c r="WZ123" s="440"/>
      <c r="XA123" s="440"/>
      <c r="XB123" s="440"/>
      <c r="XC123" s="440"/>
      <c r="XD123" s="111">
        <f>WX123+WY123-WZ123+XA123-XB123+XC123</f>
        <v>0</v>
      </c>
      <c r="XE123" s="440"/>
      <c r="XF123" s="440"/>
      <c r="XH123" s="440"/>
      <c r="XI123" s="440"/>
      <c r="XJ123" s="440"/>
      <c r="XK123" s="440"/>
      <c r="XL123" s="110">
        <f t="shared" si="3420"/>
        <v>0</v>
      </c>
      <c r="XM123" s="440"/>
      <c r="XN123" s="440"/>
      <c r="XO123" s="440"/>
      <c r="XP123" s="440"/>
      <c r="XQ123" s="440"/>
      <c r="XR123" s="440"/>
      <c r="XS123" s="111">
        <f>XM123+XN123-XO123+XP123-XQ123+XR123</f>
        <v>0</v>
      </c>
      <c r="XT123" s="440"/>
      <c r="XU123" s="440"/>
      <c r="XW123" s="440"/>
      <c r="XX123" s="440"/>
      <c r="XY123" s="440"/>
      <c r="XZ123" s="440"/>
      <c r="YA123" s="110">
        <f t="shared" si="3421"/>
        <v>0</v>
      </c>
      <c r="YB123" s="440"/>
      <c r="YC123" s="440"/>
      <c r="YD123" s="440"/>
      <c r="YE123" s="440"/>
      <c r="YF123" s="440"/>
      <c r="YG123" s="440"/>
      <c r="YH123" s="111">
        <f>YB123+YC123-YD123+YE123-YF123+YG123</f>
        <v>0</v>
      </c>
      <c r="YI123" s="440"/>
      <c r="YJ123" s="440"/>
      <c r="YL123" s="440"/>
      <c r="YM123" s="440"/>
      <c r="YN123" s="440"/>
      <c r="YO123" s="440"/>
      <c r="YP123" s="110">
        <f t="shared" si="3422"/>
        <v>0</v>
      </c>
      <c r="YQ123" s="440"/>
      <c r="YR123" s="440"/>
      <c r="YS123" s="440"/>
      <c r="YT123" s="440"/>
      <c r="YU123" s="440"/>
      <c r="YV123" s="440"/>
      <c r="YW123" s="111">
        <f>YQ123+YR123-YS123+YT123-YU123+YV123</f>
        <v>0</v>
      </c>
      <c r="YX123" s="440"/>
      <c r="YY123" s="440"/>
      <c r="ZA123" s="440"/>
      <c r="ZB123" s="440"/>
      <c r="ZC123" s="440"/>
      <c r="ZD123" s="440"/>
      <c r="ZE123" s="110">
        <f t="shared" si="3423"/>
        <v>0</v>
      </c>
      <c r="ZF123" s="440"/>
      <c r="ZG123" s="440"/>
      <c r="ZH123" s="440"/>
      <c r="ZI123" s="440"/>
      <c r="ZJ123" s="440"/>
      <c r="ZK123" s="440"/>
      <c r="ZL123" s="111">
        <f>ZF123+ZG123-ZH123+ZI123-ZJ123+ZK123</f>
        <v>0</v>
      </c>
      <c r="ZM123" s="440"/>
      <c r="ZN123" s="440"/>
      <c r="ZP123" s="440"/>
      <c r="ZQ123" s="440"/>
      <c r="ZR123" s="440"/>
      <c r="ZS123" s="440"/>
      <c r="ZT123" s="110">
        <f t="shared" si="3424"/>
        <v>0</v>
      </c>
      <c r="ZU123" s="440"/>
      <c r="ZV123" s="440"/>
      <c r="ZW123" s="440"/>
      <c r="ZX123" s="440"/>
      <c r="ZY123" s="440"/>
      <c r="ZZ123" s="440"/>
      <c r="AAA123" s="111">
        <f>ZU123+ZV123-ZW123+ZX123-ZY123+ZZ123</f>
        <v>0</v>
      </c>
      <c r="AAB123" s="440"/>
      <c r="AAC123" s="440"/>
      <c r="AAE123" s="440"/>
      <c r="AAF123" s="440"/>
      <c r="AAG123" s="440"/>
      <c r="AAH123" s="440"/>
      <c r="AAI123" s="110">
        <f t="shared" si="3425"/>
        <v>0</v>
      </c>
      <c r="AAJ123" s="440"/>
      <c r="AAK123" s="440"/>
      <c r="AAL123" s="440"/>
      <c r="AAM123" s="440"/>
      <c r="AAN123" s="440"/>
      <c r="AAO123" s="440"/>
      <c r="AAP123" s="111">
        <f>AAJ123+AAK123-AAL123+AAM123-AAN123+AAO123</f>
        <v>0</v>
      </c>
      <c r="AAQ123" s="440"/>
      <c r="AAR123" s="440"/>
      <c r="AAT123" s="440"/>
      <c r="AAU123" s="440"/>
      <c r="AAV123" s="440"/>
      <c r="AAW123" s="440"/>
      <c r="AAX123" s="110">
        <f t="shared" si="3426"/>
        <v>0</v>
      </c>
      <c r="AAY123" s="440"/>
      <c r="AAZ123" s="440"/>
      <c r="ABA123" s="440"/>
      <c r="ABB123" s="440"/>
      <c r="ABC123" s="440"/>
      <c r="ABD123" s="440"/>
      <c r="ABE123" s="111">
        <f>AAY123+AAZ123-ABA123+ABB123-ABC123+ABD123</f>
        <v>0</v>
      </c>
      <c r="ABF123" s="440"/>
      <c r="ABG123" s="440"/>
      <c r="ABI123" s="440"/>
      <c r="ABJ123" s="440"/>
      <c r="ABK123" s="440"/>
      <c r="ABL123" s="440"/>
      <c r="ABM123" s="110">
        <f t="shared" si="3427"/>
        <v>0</v>
      </c>
      <c r="ABN123" s="440"/>
      <c r="ABO123" s="440"/>
      <c r="ABP123" s="440"/>
      <c r="ABQ123" s="440"/>
      <c r="ABR123" s="440"/>
      <c r="ABS123" s="440"/>
      <c r="ABT123" s="111">
        <f>ABN123+ABO123-ABP123+ABQ123-ABR123+ABS123</f>
        <v>0</v>
      </c>
      <c r="ABU123" s="440"/>
      <c r="ABV123" s="440"/>
      <c r="ABX123" s="440"/>
      <c r="ABY123" s="440"/>
      <c r="ABZ123" s="440"/>
      <c r="ACA123" s="440"/>
      <c r="ACB123" s="110">
        <f t="shared" si="3428"/>
        <v>0</v>
      </c>
      <c r="ACC123" s="440"/>
      <c r="ACD123" s="440"/>
      <c r="ACE123" s="440"/>
      <c r="ACF123" s="440"/>
      <c r="ACG123" s="440"/>
      <c r="ACH123" s="440"/>
      <c r="ACI123" s="111">
        <f>ACC123+ACD123-ACE123+ACF123-ACG123+ACH123</f>
        <v>0</v>
      </c>
      <c r="ACJ123" s="440"/>
      <c r="ACK123" s="440"/>
      <c r="ACM123" s="440"/>
      <c r="ACN123" s="440"/>
      <c r="ACO123" s="440"/>
      <c r="ACP123" s="440"/>
      <c r="ACQ123" s="110">
        <f t="shared" si="3429"/>
        <v>0</v>
      </c>
      <c r="ACR123" s="440"/>
      <c r="ACS123" s="440"/>
      <c r="ACT123" s="440"/>
      <c r="ACU123" s="440"/>
      <c r="ACV123" s="440"/>
      <c r="ACW123" s="440"/>
      <c r="ACX123" s="111">
        <f>ACR123+ACS123-ACT123+ACU123-ACV123+ACW123</f>
        <v>0</v>
      </c>
      <c r="ACY123" s="440"/>
      <c r="ACZ123" s="440"/>
      <c r="ADB123" s="440"/>
      <c r="ADC123" s="440"/>
      <c r="ADD123" s="440"/>
      <c r="ADE123" s="440"/>
      <c r="ADF123" s="110">
        <f t="shared" si="3430"/>
        <v>0</v>
      </c>
      <c r="ADG123" s="440"/>
      <c r="ADH123" s="440"/>
      <c r="ADI123" s="440"/>
      <c r="ADJ123" s="440"/>
      <c r="ADK123" s="440"/>
      <c r="ADL123" s="440"/>
      <c r="ADM123" s="111">
        <f>ADG123+ADH123-ADI123+ADJ123-ADK123+ADL123</f>
        <v>0</v>
      </c>
      <c r="ADN123" s="440"/>
      <c r="ADO123" s="440"/>
      <c r="ADQ123" s="440"/>
      <c r="ADR123" s="440"/>
      <c r="ADS123" s="440"/>
      <c r="ADT123" s="440"/>
      <c r="ADU123" s="110">
        <f t="shared" si="3431"/>
        <v>0</v>
      </c>
      <c r="ADV123" s="440"/>
      <c r="ADW123" s="440"/>
      <c r="ADX123" s="440"/>
      <c r="ADY123" s="440"/>
      <c r="ADZ123" s="440"/>
      <c r="AEA123" s="440"/>
      <c r="AEB123" s="111">
        <f>ADV123+ADW123-ADX123+ADY123-ADZ123+AEA123</f>
        <v>0</v>
      </c>
      <c r="AEC123" s="440"/>
      <c r="AED123" s="440"/>
      <c r="AEF123" s="440"/>
      <c r="AEG123" s="440"/>
      <c r="AEH123" s="440"/>
      <c r="AEI123" s="440"/>
      <c r="AEJ123" s="110">
        <f t="shared" si="3432"/>
        <v>0</v>
      </c>
      <c r="AEK123" s="440"/>
      <c r="AEL123" s="440"/>
      <c r="AEM123" s="440"/>
      <c r="AEN123" s="440"/>
      <c r="AEO123" s="440"/>
      <c r="AEP123" s="440"/>
      <c r="AEQ123" s="111">
        <f>AEK123+AEL123-AEM123+AEN123-AEO123+AEP123</f>
        <v>0</v>
      </c>
      <c r="AER123" s="440"/>
      <c r="AES123" s="440"/>
      <c r="AEU123" s="440"/>
      <c r="AEV123" s="440"/>
      <c r="AEW123" s="440"/>
      <c r="AEX123" s="440"/>
      <c r="AEY123" s="110">
        <f t="shared" si="3433"/>
        <v>0</v>
      </c>
      <c r="AEZ123" s="440"/>
      <c r="AFA123" s="440"/>
      <c r="AFB123" s="440"/>
      <c r="AFC123" s="440"/>
      <c r="AFD123" s="440"/>
      <c r="AFE123" s="440"/>
      <c r="AFF123" s="111">
        <f>AEZ123+AFA123-AFB123+AFC123-AFD123+AFE123</f>
        <v>0</v>
      </c>
      <c r="AFG123" s="440"/>
      <c r="AFH123" s="440"/>
      <c r="AFJ123" s="440"/>
      <c r="AFK123" s="440"/>
      <c r="AFL123" s="440"/>
      <c r="AFM123" s="440"/>
      <c r="AFN123" s="110">
        <f t="shared" si="3434"/>
        <v>0</v>
      </c>
      <c r="AFO123" s="440"/>
      <c r="AFP123" s="440"/>
      <c r="AFQ123" s="440"/>
      <c r="AFR123" s="440"/>
      <c r="AFS123" s="440"/>
      <c r="AFT123" s="440"/>
      <c r="AFU123" s="111">
        <f>AFO123+AFP123-AFQ123+AFR123-AFS123+AFT123</f>
        <v>0</v>
      </c>
      <c r="AFV123" s="440"/>
      <c r="AFW123" s="440"/>
      <c r="AFY123" s="440"/>
      <c r="AFZ123" s="440"/>
      <c r="AGA123" s="440"/>
      <c r="AGB123" s="440"/>
      <c r="AGC123" s="110">
        <f t="shared" si="3435"/>
        <v>0</v>
      </c>
      <c r="AGD123" s="440"/>
      <c r="AGE123" s="440"/>
      <c r="AGF123" s="440"/>
      <c r="AGG123" s="440"/>
      <c r="AGH123" s="440"/>
      <c r="AGI123" s="440"/>
      <c r="AGJ123" s="111">
        <f>AGD123+AGE123-AGF123+AGG123-AGH123+AGI123</f>
        <v>0</v>
      </c>
      <c r="AGK123" s="440"/>
      <c r="AGL123" s="440"/>
      <c r="AGN123" s="440"/>
      <c r="AGO123" s="440"/>
      <c r="AGP123" s="440"/>
      <c r="AGQ123" s="440"/>
      <c r="AGR123" s="110">
        <f t="shared" si="3436"/>
        <v>0</v>
      </c>
      <c r="AGS123" s="440"/>
      <c r="AGT123" s="440"/>
      <c r="AGU123" s="440"/>
      <c r="AGV123" s="440"/>
      <c r="AGW123" s="440"/>
      <c r="AGX123" s="440"/>
      <c r="AGY123" s="111">
        <f>AGS123+AGT123-AGU123+AGV123-AGW123+AGX123</f>
        <v>0</v>
      </c>
      <c r="AGZ123" s="440"/>
      <c r="AHA123" s="440"/>
      <c r="AHC123" s="440"/>
      <c r="AHD123" s="440"/>
      <c r="AHE123" s="440"/>
      <c r="AHF123" s="440"/>
      <c r="AHG123" s="110">
        <f t="shared" si="3437"/>
        <v>0</v>
      </c>
      <c r="AHH123" s="440"/>
      <c r="AHI123" s="440"/>
      <c r="AHJ123" s="440"/>
      <c r="AHK123" s="440"/>
      <c r="AHL123" s="440"/>
      <c r="AHM123" s="440"/>
      <c r="AHN123" s="111">
        <f>AHH123+AHI123-AHJ123+AHK123-AHL123+AHM123</f>
        <v>0</v>
      </c>
      <c r="AHO123" s="440"/>
      <c r="AHP123" s="440"/>
      <c r="AHR123" s="440"/>
      <c r="AHS123" s="440"/>
      <c r="AHT123" s="440"/>
      <c r="AHU123" s="440"/>
      <c r="AHV123" s="110">
        <f t="shared" si="3438"/>
        <v>0</v>
      </c>
      <c r="AHW123" s="440"/>
      <c r="AHX123" s="440"/>
      <c r="AHY123" s="440"/>
      <c r="AHZ123" s="440"/>
      <c r="AIA123" s="440"/>
      <c r="AIB123" s="440"/>
      <c r="AIC123" s="111">
        <f>AHW123+AHX123-AHY123+AHZ123-AIA123+AIB123</f>
        <v>0</v>
      </c>
      <c r="AID123" s="440"/>
      <c r="AIE123" s="440"/>
    </row>
    <row r="124" spans="1:915" x14ac:dyDescent="0.3">
      <c r="A124" s="33" t="s">
        <v>134</v>
      </c>
      <c r="B124" s="34" t="s">
        <v>135</v>
      </c>
      <c r="C124" s="439"/>
      <c r="D124" s="440"/>
      <c r="E124" s="440"/>
      <c r="F124" s="440"/>
      <c r="G124" s="110">
        <f t="shared" si="3378"/>
        <v>0</v>
      </c>
      <c r="H124" s="440"/>
      <c r="I124" s="440"/>
      <c r="J124" s="440"/>
      <c r="K124" s="440"/>
      <c r="L124" s="440"/>
      <c r="M124" s="440"/>
      <c r="N124" s="111">
        <f>H124+I124-J124+K124-L124+M124</f>
        <v>0</v>
      </c>
      <c r="O124" s="440"/>
      <c r="P124" s="440"/>
      <c r="Q124" s="440"/>
      <c r="R124" s="440"/>
      <c r="S124" s="440"/>
      <c r="T124" s="440"/>
      <c r="U124" s="110">
        <f t="shared" si="3379"/>
        <v>0</v>
      </c>
      <c r="V124" s="440"/>
      <c r="W124" s="440"/>
      <c r="X124" s="440"/>
      <c r="Y124" s="440"/>
      <c r="Z124" s="440"/>
      <c r="AA124" s="440"/>
      <c r="AB124" s="111">
        <f>V124+W124-X124+Y124-Z124+AA124</f>
        <v>0</v>
      </c>
      <c r="AC124" s="440"/>
      <c r="AD124" s="440"/>
      <c r="AF124" s="440"/>
      <c r="AG124" s="440"/>
      <c r="AH124" s="440"/>
      <c r="AI124" s="440"/>
      <c r="AJ124" s="110">
        <f t="shared" si="3380"/>
        <v>0</v>
      </c>
      <c r="AK124" s="440"/>
      <c r="AL124" s="440"/>
      <c r="AM124" s="440"/>
      <c r="AN124" s="440"/>
      <c r="AO124" s="440"/>
      <c r="AP124" s="440"/>
      <c r="AQ124" s="111">
        <f>AK124+AL124-AM124+AN124-AO124+AP124</f>
        <v>0</v>
      </c>
      <c r="AR124" s="440"/>
      <c r="AS124" s="440"/>
      <c r="AU124" s="440"/>
      <c r="AV124" s="440"/>
      <c r="AW124" s="440"/>
      <c r="AX124" s="440"/>
      <c r="AY124" s="110">
        <f t="shared" si="3381"/>
        <v>0</v>
      </c>
      <c r="AZ124" s="440"/>
      <c r="BA124" s="440"/>
      <c r="BB124" s="440"/>
      <c r="BC124" s="440"/>
      <c r="BD124" s="440"/>
      <c r="BE124" s="440"/>
      <c r="BF124" s="111">
        <f>AZ124+BA124-BB124+BC124-BD124+BE124</f>
        <v>0</v>
      </c>
      <c r="BG124" s="440"/>
      <c r="BH124" s="440"/>
      <c r="BJ124" s="440"/>
      <c r="BK124" s="440"/>
      <c r="BL124" s="440"/>
      <c r="BM124" s="440"/>
      <c r="BN124" s="110">
        <f t="shared" si="3382"/>
        <v>0</v>
      </c>
      <c r="BO124" s="440"/>
      <c r="BP124" s="440"/>
      <c r="BQ124" s="440"/>
      <c r="BR124" s="440"/>
      <c r="BS124" s="440"/>
      <c r="BT124" s="440"/>
      <c r="BU124" s="111">
        <f>BO124+BP124-BQ124+BR124-BS124+BT124</f>
        <v>0</v>
      </c>
      <c r="BV124" s="440"/>
      <c r="BW124" s="440"/>
      <c r="BY124" s="440"/>
      <c r="BZ124" s="440"/>
      <c r="CA124" s="440"/>
      <c r="CB124" s="440"/>
      <c r="CC124" s="110">
        <f t="shared" si="3383"/>
        <v>0</v>
      </c>
      <c r="CD124" s="440"/>
      <c r="CE124" s="440"/>
      <c r="CF124" s="440"/>
      <c r="CG124" s="440"/>
      <c r="CH124" s="440"/>
      <c r="CI124" s="440"/>
      <c r="CJ124" s="111">
        <f>CD124+CE124-CF124+CG124-CH124+CI124</f>
        <v>0</v>
      </c>
      <c r="CK124" s="440"/>
      <c r="CL124" s="440"/>
      <c r="CN124" s="440"/>
      <c r="CO124" s="440"/>
      <c r="CP124" s="440"/>
      <c r="CQ124" s="440"/>
      <c r="CR124" s="110">
        <f t="shared" si="3384"/>
        <v>0</v>
      </c>
      <c r="CS124" s="440"/>
      <c r="CT124" s="440"/>
      <c r="CU124" s="440"/>
      <c r="CV124" s="440"/>
      <c r="CW124" s="440"/>
      <c r="CX124" s="440"/>
      <c r="CY124" s="111">
        <f>CS124+CT124-CU124+CV124-CW124+CX124</f>
        <v>0</v>
      </c>
      <c r="CZ124" s="440"/>
      <c r="DA124" s="440"/>
      <c r="DC124" s="440"/>
      <c r="DD124" s="440"/>
      <c r="DE124" s="440"/>
      <c r="DF124" s="440"/>
      <c r="DG124" s="110">
        <f t="shared" si="3385"/>
        <v>0</v>
      </c>
      <c r="DH124" s="440"/>
      <c r="DI124" s="440"/>
      <c r="DJ124" s="440"/>
      <c r="DK124" s="440"/>
      <c r="DL124" s="440"/>
      <c r="DM124" s="440"/>
      <c r="DN124" s="111">
        <f>DH124+DI124-DJ124+DK124-DL124+DM124</f>
        <v>0</v>
      </c>
      <c r="DO124" s="440"/>
      <c r="DP124" s="440"/>
      <c r="DR124" s="440"/>
      <c r="DS124" s="440"/>
      <c r="DT124" s="440"/>
      <c r="DU124" s="440"/>
      <c r="DV124" s="110">
        <f t="shared" si="3386"/>
        <v>0</v>
      </c>
      <c r="DW124" s="440"/>
      <c r="DX124" s="440"/>
      <c r="DY124" s="440"/>
      <c r="DZ124" s="440"/>
      <c r="EA124" s="440"/>
      <c r="EB124" s="440"/>
      <c r="EC124" s="111">
        <f>DW124+DX124-DY124+DZ124-EA124+EB124</f>
        <v>0</v>
      </c>
      <c r="ED124" s="440"/>
      <c r="EE124" s="440"/>
      <c r="EG124" s="440"/>
      <c r="EH124" s="440"/>
      <c r="EI124" s="440"/>
      <c r="EJ124" s="440"/>
      <c r="EK124" s="110">
        <f t="shared" si="3387"/>
        <v>0</v>
      </c>
      <c r="EL124" s="440"/>
      <c r="EM124" s="440"/>
      <c r="EN124" s="440"/>
      <c r="EO124" s="440"/>
      <c r="EP124" s="440"/>
      <c r="EQ124" s="440"/>
      <c r="ER124" s="111">
        <f>EL124+EM124-EN124+EO124-EP124+EQ124</f>
        <v>0</v>
      </c>
      <c r="ES124" s="440"/>
      <c r="ET124" s="440"/>
      <c r="EV124" s="440"/>
      <c r="EW124" s="440"/>
      <c r="EX124" s="440"/>
      <c r="EY124" s="440"/>
      <c r="EZ124" s="110">
        <f t="shared" si="3388"/>
        <v>0</v>
      </c>
      <c r="FA124" s="440"/>
      <c r="FB124" s="440"/>
      <c r="FC124" s="440"/>
      <c r="FD124" s="440"/>
      <c r="FE124" s="440"/>
      <c r="FF124" s="440"/>
      <c r="FG124" s="111">
        <f>FA124+FB124-FC124+FD124-FE124+FF124</f>
        <v>0</v>
      </c>
      <c r="FH124" s="440"/>
      <c r="FI124" s="440"/>
      <c r="FK124" s="440"/>
      <c r="FL124" s="440"/>
      <c r="FM124" s="440"/>
      <c r="FN124" s="440"/>
      <c r="FO124" s="110">
        <f t="shared" si="3389"/>
        <v>0</v>
      </c>
      <c r="FP124" s="440"/>
      <c r="FQ124" s="440"/>
      <c r="FR124" s="440"/>
      <c r="FS124" s="440"/>
      <c r="FT124" s="440"/>
      <c r="FU124" s="440"/>
      <c r="FV124" s="111">
        <f>FP124+FQ124-FR124+FS124-FT124+FU124</f>
        <v>0</v>
      </c>
      <c r="FW124" s="440"/>
      <c r="FX124" s="440"/>
      <c r="FZ124" s="440"/>
      <c r="GA124" s="440"/>
      <c r="GB124" s="440"/>
      <c r="GC124" s="440"/>
      <c r="GD124" s="110">
        <f t="shared" si="3390"/>
        <v>0</v>
      </c>
      <c r="GE124" s="440"/>
      <c r="GF124" s="440"/>
      <c r="GG124" s="440"/>
      <c r="GH124" s="440"/>
      <c r="GI124" s="440"/>
      <c r="GJ124" s="440"/>
      <c r="GK124" s="111">
        <f>GE124+GF124-GG124+GH124-GI124+GJ124</f>
        <v>0</v>
      </c>
      <c r="GL124" s="440"/>
      <c r="GM124" s="440"/>
      <c r="GO124" s="440"/>
      <c r="GP124" s="440"/>
      <c r="GQ124" s="440"/>
      <c r="GR124" s="440"/>
      <c r="GS124" s="110">
        <f t="shared" si="3391"/>
        <v>0</v>
      </c>
      <c r="GT124" s="440"/>
      <c r="GU124" s="440"/>
      <c r="GV124" s="440"/>
      <c r="GW124" s="440"/>
      <c r="GX124" s="440"/>
      <c r="GY124" s="440"/>
      <c r="GZ124" s="111">
        <f>GT124+GU124-GV124+GW124-GX124+GY124</f>
        <v>0</v>
      </c>
      <c r="HA124" s="440"/>
      <c r="HB124" s="440"/>
      <c r="HD124" s="440"/>
      <c r="HE124" s="440"/>
      <c r="HF124" s="440"/>
      <c r="HG124" s="440"/>
      <c r="HH124" s="110">
        <f t="shared" si="3392"/>
        <v>0</v>
      </c>
      <c r="HI124" s="440"/>
      <c r="HJ124" s="440"/>
      <c r="HK124" s="440"/>
      <c r="HL124" s="440"/>
      <c r="HM124" s="440"/>
      <c r="HN124" s="440"/>
      <c r="HO124" s="111">
        <f>HI124+HJ124-HK124+HL124-HM124+HN124</f>
        <v>0</v>
      </c>
      <c r="HP124" s="440"/>
      <c r="HQ124" s="440"/>
      <c r="HS124" s="440"/>
      <c r="HT124" s="440"/>
      <c r="HU124" s="440"/>
      <c r="HV124" s="440"/>
      <c r="HW124" s="110">
        <f t="shared" si="3393"/>
        <v>0</v>
      </c>
      <c r="HX124" s="440"/>
      <c r="HY124" s="440"/>
      <c r="HZ124" s="440"/>
      <c r="IA124" s="440"/>
      <c r="IB124" s="440"/>
      <c r="IC124" s="440"/>
      <c r="ID124" s="111">
        <f>HX124+HY124-HZ124+IA124-IB124+IC124</f>
        <v>0</v>
      </c>
      <c r="IE124" s="440"/>
      <c r="IF124" s="440"/>
      <c r="IH124" s="440"/>
      <c r="II124" s="440"/>
      <c r="IJ124" s="440"/>
      <c r="IK124" s="440"/>
      <c r="IL124" s="110">
        <f t="shared" si="3394"/>
        <v>0</v>
      </c>
      <c r="IM124" s="440"/>
      <c r="IN124" s="440"/>
      <c r="IO124" s="440"/>
      <c r="IP124" s="440"/>
      <c r="IQ124" s="440"/>
      <c r="IR124" s="440"/>
      <c r="IS124" s="111">
        <f>IM124+IN124-IO124+IP124-IQ124+IR124</f>
        <v>0</v>
      </c>
      <c r="IT124" s="440"/>
      <c r="IU124" s="440"/>
      <c r="IW124" s="440"/>
      <c r="IX124" s="440"/>
      <c r="IY124" s="440"/>
      <c r="IZ124" s="440"/>
      <c r="JA124" s="110">
        <f t="shared" si="3395"/>
        <v>0</v>
      </c>
      <c r="JB124" s="440"/>
      <c r="JC124" s="440"/>
      <c r="JD124" s="440"/>
      <c r="JE124" s="440"/>
      <c r="JF124" s="440"/>
      <c r="JG124" s="440"/>
      <c r="JH124" s="111">
        <f>JB124+JC124-JD124+JE124-JF124+JG124</f>
        <v>0</v>
      </c>
      <c r="JI124" s="440"/>
      <c r="JJ124" s="440"/>
      <c r="JL124" s="440"/>
      <c r="JM124" s="440"/>
      <c r="JN124" s="440"/>
      <c r="JO124" s="440"/>
      <c r="JP124" s="110">
        <f t="shared" si="3396"/>
        <v>0</v>
      </c>
      <c r="JQ124" s="440"/>
      <c r="JR124" s="440"/>
      <c r="JS124" s="440"/>
      <c r="JT124" s="440"/>
      <c r="JU124" s="440"/>
      <c r="JV124" s="440"/>
      <c r="JW124" s="111">
        <f>JQ124+JR124-JS124+JT124-JU124+JV124</f>
        <v>0</v>
      </c>
      <c r="JX124" s="440"/>
      <c r="JY124" s="440"/>
      <c r="KA124" s="440"/>
      <c r="KB124" s="440"/>
      <c r="KC124" s="440"/>
      <c r="KD124" s="440"/>
      <c r="KE124" s="110">
        <f t="shared" si="3397"/>
        <v>0</v>
      </c>
      <c r="KF124" s="440"/>
      <c r="KG124" s="440"/>
      <c r="KH124" s="440"/>
      <c r="KI124" s="440"/>
      <c r="KJ124" s="440"/>
      <c r="KK124" s="440"/>
      <c r="KL124" s="111">
        <f>KF124+KG124-KH124+KI124-KJ124+KK124</f>
        <v>0</v>
      </c>
      <c r="KM124" s="440"/>
      <c r="KN124" s="440"/>
      <c r="KP124" s="440"/>
      <c r="KQ124" s="440"/>
      <c r="KR124" s="440"/>
      <c r="KS124" s="440"/>
      <c r="KT124" s="110">
        <f t="shared" si="3398"/>
        <v>0</v>
      </c>
      <c r="KU124" s="440"/>
      <c r="KV124" s="440"/>
      <c r="KW124" s="440"/>
      <c r="KX124" s="440"/>
      <c r="KY124" s="440"/>
      <c r="KZ124" s="440"/>
      <c r="LA124" s="111">
        <f>KU124+KV124-KW124+KX124-KY124+KZ124</f>
        <v>0</v>
      </c>
      <c r="LB124" s="440"/>
      <c r="LC124" s="440"/>
      <c r="LE124" s="440"/>
      <c r="LF124" s="440"/>
      <c r="LG124" s="440"/>
      <c r="LH124" s="440"/>
      <c r="LI124" s="110">
        <f t="shared" si="3399"/>
        <v>0</v>
      </c>
      <c r="LJ124" s="440"/>
      <c r="LK124" s="440"/>
      <c r="LL124" s="440"/>
      <c r="LM124" s="440"/>
      <c r="LN124" s="440"/>
      <c r="LO124" s="440"/>
      <c r="LP124" s="111">
        <f>LJ124+LK124-LL124+LM124-LN124+LO124</f>
        <v>0</v>
      </c>
      <c r="LQ124" s="440"/>
      <c r="LR124" s="440"/>
      <c r="LT124" s="440"/>
      <c r="LU124" s="440"/>
      <c r="LV124" s="440"/>
      <c r="LW124" s="440"/>
      <c r="LX124" s="110">
        <f t="shared" si="3400"/>
        <v>0</v>
      </c>
      <c r="LY124" s="440"/>
      <c r="LZ124" s="440"/>
      <c r="MA124" s="440"/>
      <c r="MB124" s="440"/>
      <c r="MC124" s="440"/>
      <c r="MD124" s="440"/>
      <c r="ME124" s="111">
        <f>LY124+LZ124-MA124+MB124-MC124+MD124</f>
        <v>0</v>
      </c>
      <c r="MF124" s="440"/>
      <c r="MG124" s="440"/>
      <c r="MI124" s="440"/>
      <c r="MJ124" s="440"/>
      <c r="MK124" s="440"/>
      <c r="ML124" s="440"/>
      <c r="MM124" s="110">
        <f t="shared" si="3401"/>
        <v>0</v>
      </c>
      <c r="MN124" s="440"/>
      <c r="MO124" s="440"/>
      <c r="MP124" s="440"/>
      <c r="MQ124" s="440"/>
      <c r="MR124" s="440"/>
      <c r="MS124" s="440"/>
      <c r="MT124" s="111">
        <f>MN124+MO124-MP124+MQ124-MR124+MS124</f>
        <v>0</v>
      </c>
      <c r="MU124" s="440"/>
      <c r="MV124" s="440"/>
      <c r="MX124" s="440"/>
      <c r="MY124" s="440"/>
      <c r="MZ124" s="440"/>
      <c r="NA124" s="440"/>
      <c r="NB124" s="110">
        <f t="shared" si="3402"/>
        <v>0</v>
      </c>
      <c r="NC124" s="440"/>
      <c r="ND124" s="440"/>
      <c r="NE124" s="440"/>
      <c r="NF124" s="440"/>
      <c r="NG124" s="440"/>
      <c r="NH124" s="440"/>
      <c r="NI124" s="111">
        <f>NC124+ND124-NE124+NF124-NG124+NH124</f>
        <v>0</v>
      </c>
      <c r="NJ124" s="440"/>
      <c r="NK124" s="440"/>
      <c r="NM124" s="440"/>
      <c r="NN124" s="440"/>
      <c r="NO124" s="440"/>
      <c r="NP124" s="440"/>
      <c r="NQ124" s="110">
        <f t="shared" si="3403"/>
        <v>0</v>
      </c>
      <c r="NR124" s="440"/>
      <c r="NS124" s="440"/>
      <c r="NT124" s="440"/>
      <c r="NU124" s="440"/>
      <c r="NV124" s="440"/>
      <c r="NW124" s="440"/>
      <c r="NX124" s="111">
        <f>NR124+NS124-NT124+NU124-NV124+NW124</f>
        <v>0</v>
      </c>
      <c r="NY124" s="440"/>
      <c r="NZ124" s="440"/>
      <c r="OB124" s="440"/>
      <c r="OC124" s="440"/>
      <c r="OD124" s="440"/>
      <c r="OE124" s="440"/>
      <c r="OF124" s="110">
        <f t="shared" si="3404"/>
        <v>0</v>
      </c>
      <c r="OG124" s="440"/>
      <c r="OH124" s="440"/>
      <c r="OI124" s="440"/>
      <c r="OJ124" s="440"/>
      <c r="OK124" s="440"/>
      <c r="OL124" s="440"/>
      <c r="OM124" s="111">
        <f>OG124+OH124-OI124+OJ124-OK124+OL124</f>
        <v>0</v>
      </c>
      <c r="ON124" s="440"/>
      <c r="OO124" s="440"/>
      <c r="OQ124" s="440"/>
      <c r="OR124" s="440"/>
      <c r="OS124" s="440"/>
      <c r="OT124" s="440"/>
      <c r="OU124" s="110">
        <f t="shared" si="3405"/>
        <v>0</v>
      </c>
      <c r="OV124" s="440"/>
      <c r="OW124" s="440"/>
      <c r="OX124" s="440"/>
      <c r="OY124" s="440"/>
      <c r="OZ124" s="440"/>
      <c r="PA124" s="440"/>
      <c r="PB124" s="111">
        <f>OV124+OW124-OX124+OY124-OZ124+PA124</f>
        <v>0</v>
      </c>
      <c r="PC124" s="440"/>
      <c r="PD124" s="440"/>
      <c r="PF124" s="440"/>
      <c r="PG124" s="440"/>
      <c r="PH124" s="440"/>
      <c r="PI124" s="440"/>
      <c r="PJ124" s="110">
        <f t="shared" si="3406"/>
        <v>0</v>
      </c>
      <c r="PK124" s="440"/>
      <c r="PL124" s="440"/>
      <c r="PM124" s="440"/>
      <c r="PN124" s="440"/>
      <c r="PO124" s="440"/>
      <c r="PP124" s="440"/>
      <c r="PQ124" s="111">
        <f>PK124+PL124-PM124+PN124-PO124+PP124</f>
        <v>0</v>
      </c>
      <c r="PR124" s="440"/>
      <c r="PS124" s="440"/>
      <c r="PU124" s="440"/>
      <c r="PV124" s="440"/>
      <c r="PW124" s="440"/>
      <c r="PX124" s="440"/>
      <c r="PY124" s="110">
        <f t="shared" si="3407"/>
        <v>0</v>
      </c>
      <c r="PZ124" s="440"/>
      <c r="QA124" s="440"/>
      <c r="QB124" s="440"/>
      <c r="QC124" s="440"/>
      <c r="QD124" s="440"/>
      <c r="QE124" s="440"/>
      <c r="QF124" s="111">
        <f>PZ124+QA124-QB124+QC124-QD124+QE124</f>
        <v>0</v>
      </c>
      <c r="QG124" s="440"/>
      <c r="QH124" s="440"/>
      <c r="QJ124" s="440"/>
      <c r="QK124" s="440"/>
      <c r="QL124" s="440"/>
      <c r="QM124" s="440"/>
      <c r="QN124" s="110">
        <f t="shared" si="3408"/>
        <v>0</v>
      </c>
      <c r="QO124" s="440"/>
      <c r="QP124" s="440"/>
      <c r="QQ124" s="440"/>
      <c r="QR124" s="440"/>
      <c r="QS124" s="440"/>
      <c r="QT124" s="440"/>
      <c r="QU124" s="111">
        <f>QO124+QP124-QQ124+QR124-QS124+QT124</f>
        <v>0</v>
      </c>
      <c r="QV124" s="440"/>
      <c r="QW124" s="440"/>
      <c r="QY124" s="440"/>
      <c r="QZ124" s="440"/>
      <c r="RA124" s="440"/>
      <c r="RB124" s="440"/>
      <c r="RC124" s="110">
        <f t="shared" si="3409"/>
        <v>0</v>
      </c>
      <c r="RD124" s="440"/>
      <c r="RE124" s="440"/>
      <c r="RF124" s="440"/>
      <c r="RG124" s="440"/>
      <c r="RH124" s="440"/>
      <c r="RI124" s="440"/>
      <c r="RJ124" s="111">
        <f>RD124+RE124-RF124+RG124-RH124+RI124</f>
        <v>0</v>
      </c>
      <c r="RK124" s="440"/>
      <c r="RL124" s="440"/>
      <c r="RN124" s="440"/>
      <c r="RO124" s="440"/>
      <c r="RP124" s="440"/>
      <c r="RQ124" s="440"/>
      <c r="RR124" s="110">
        <f t="shared" si="3410"/>
        <v>0</v>
      </c>
      <c r="RS124" s="440"/>
      <c r="RT124" s="440"/>
      <c r="RU124" s="440"/>
      <c r="RV124" s="440"/>
      <c r="RW124" s="440"/>
      <c r="RX124" s="440"/>
      <c r="RY124" s="111">
        <f>RS124+RT124-RU124+RV124-RW124+RX124</f>
        <v>0</v>
      </c>
      <c r="RZ124" s="440"/>
      <c r="SA124" s="440"/>
      <c r="SC124" s="440"/>
      <c r="SD124" s="440"/>
      <c r="SE124" s="440"/>
      <c r="SF124" s="440"/>
      <c r="SG124" s="110">
        <f t="shared" si="3411"/>
        <v>0</v>
      </c>
      <c r="SH124" s="440"/>
      <c r="SI124" s="440"/>
      <c r="SJ124" s="440"/>
      <c r="SK124" s="440"/>
      <c r="SL124" s="440"/>
      <c r="SM124" s="440"/>
      <c r="SN124" s="111">
        <f>SH124+SI124-SJ124+SK124-SL124+SM124</f>
        <v>0</v>
      </c>
      <c r="SO124" s="440"/>
      <c r="SP124" s="440"/>
      <c r="SR124" s="440"/>
      <c r="SS124" s="440"/>
      <c r="ST124" s="440"/>
      <c r="SU124" s="440"/>
      <c r="SV124" s="110">
        <f t="shared" si="3412"/>
        <v>0</v>
      </c>
      <c r="SW124" s="440"/>
      <c r="SX124" s="440"/>
      <c r="SY124" s="440"/>
      <c r="SZ124" s="440"/>
      <c r="TA124" s="440"/>
      <c r="TB124" s="440"/>
      <c r="TC124" s="111">
        <f>SW124+SX124-SY124+SZ124-TA124+TB124</f>
        <v>0</v>
      </c>
      <c r="TD124" s="440"/>
      <c r="TE124" s="440"/>
      <c r="TG124" s="440"/>
      <c r="TH124" s="440"/>
      <c r="TI124" s="440"/>
      <c r="TJ124" s="440"/>
      <c r="TK124" s="110">
        <f t="shared" si="3413"/>
        <v>0</v>
      </c>
      <c r="TL124" s="440"/>
      <c r="TM124" s="440"/>
      <c r="TN124" s="440"/>
      <c r="TO124" s="440"/>
      <c r="TP124" s="440"/>
      <c r="TQ124" s="440"/>
      <c r="TR124" s="111">
        <f>TL124+TM124-TN124+TO124-TP124+TQ124</f>
        <v>0</v>
      </c>
      <c r="TS124" s="440"/>
      <c r="TT124" s="440"/>
      <c r="TV124" s="440"/>
      <c r="TW124" s="440"/>
      <c r="TX124" s="440"/>
      <c r="TY124" s="440"/>
      <c r="TZ124" s="110">
        <f t="shared" si="3414"/>
        <v>0</v>
      </c>
      <c r="UA124" s="440"/>
      <c r="UB124" s="440"/>
      <c r="UC124" s="440"/>
      <c r="UD124" s="440"/>
      <c r="UE124" s="440"/>
      <c r="UF124" s="440"/>
      <c r="UG124" s="111">
        <f>UA124+UB124-UC124+UD124-UE124+UF124</f>
        <v>0</v>
      </c>
      <c r="UH124" s="440"/>
      <c r="UI124" s="440"/>
      <c r="UK124" s="440"/>
      <c r="UL124" s="440"/>
      <c r="UM124" s="440"/>
      <c r="UN124" s="440"/>
      <c r="UO124" s="110">
        <f t="shared" si="3415"/>
        <v>0</v>
      </c>
      <c r="UP124" s="440"/>
      <c r="UQ124" s="440"/>
      <c r="UR124" s="440"/>
      <c r="US124" s="440"/>
      <c r="UT124" s="440"/>
      <c r="UU124" s="440"/>
      <c r="UV124" s="111">
        <f>UP124+UQ124-UR124+US124-UT124+UU124</f>
        <v>0</v>
      </c>
      <c r="UW124" s="440"/>
      <c r="UX124" s="440"/>
      <c r="UZ124" s="440"/>
      <c r="VA124" s="440"/>
      <c r="VB124" s="440"/>
      <c r="VC124" s="440"/>
      <c r="VD124" s="110">
        <f t="shared" si="3416"/>
        <v>0</v>
      </c>
      <c r="VE124" s="440"/>
      <c r="VF124" s="440"/>
      <c r="VG124" s="440"/>
      <c r="VH124" s="440"/>
      <c r="VI124" s="440"/>
      <c r="VJ124" s="440"/>
      <c r="VK124" s="111">
        <f>VE124+VF124-VG124+VH124-VI124+VJ124</f>
        <v>0</v>
      </c>
      <c r="VL124" s="440"/>
      <c r="VM124" s="440"/>
      <c r="VO124" s="440"/>
      <c r="VP124" s="440"/>
      <c r="VQ124" s="440"/>
      <c r="VR124" s="440"/>
      <c r="VS124" s="110">
        <f t="shared" si="3417"/>
        <v>0</v>
      </c>
      <c r="VT124" s="440"/>
      <c r="VU124" s="440"/>
      <c r="VV124" s="440"/>
      <c r="VW124" s="440"/>
      <c r="VX124" s="440"/>
      <c r="VY124" s="440"/>
      <c r="VZ124" s="111">
        <f>VT124+VU124-VV124+VW124-VX124+VY124</f>
        <v>0</v>
      </c>
      <c r="WA124" s="440"/>
      <c r="WB124" s="440"/>
      <c r="WD124" s="440"/>
      <c r="WE124" s="440"/>
      <c r="WF124" s="440"/>
      <c r="WG124" s="440"/>
      <c r="WH124" s="110">
        <f t="shared" si="3418"/>
        <v>0</v>
      </c>
      <c r="WI124" s="440"/>
      <c r="WJ124" s="440"/>
      <c r="WK124" s="440"/>
      <c r="WL124" s="440"/>
      <c r="WM124" s="440"/>
      <c r="WN124" s="440"/>
      <c r="WO124" s="111">
        <f>WI124+WJ124-WK124+WL124-WM124+WN124</f>
        <v>0</v>
      </c>
      <c r="WP124" s="440"/>
      <c r="WQ124" s="440"/>
      <c r="WS124" s="440"/>
      <c r="WT124" s="440"/>
      <c r="WU124" s="440"/>
      <c r="WV124" s="440"/>
      <c r="WW124" s="110">
        <f t="shared" si="3419"/>
        <v>0</v>
      </c>
      <c r="WX124" s="440"/>
      <c r="WY124" s="440"/>
      <c r="WZ124" s="440"/>
      <c r="XA124" s="440"/>
      <c r="XB124" s="440"/>
      <c r="XC124" s="440"/>
      <c r="XD124" s="111">
        <f>WX124+WY124-WZ124+XA124-XB124+XC124</f>
        <v>0</v>
      </c>
      <c r="XE124" s="440"/>
      <c r="XF124" s="440"/>
      <c r="XH124" s="440"/>
      <c r="XI124" s="440"/>
      <c r="XJ124" s="440"/>
      <c r="XK124" s="440"/>
      <c r="XL124" s="110">
        <f t="shared" si="3420"/>
        <v>0</v>
      </c>
      <c r="XM124" s="440"/>
      <c r="XN124" s="440"/>
      <c r="XO124" s="440"/>
      <c r="XP124" s="440"/>
      <c r="XQ124" s="440"/>
      <c r="XR124" s="440"/>
      <c r="XS124" s="111">
        <f>XM124+XN124-XO124+XP124-XQ124+XR124</f>
        <v>0</v>
      </c>
      <c r="XT124" s="440"/>
      <c r="XU124" s="440"/>
      <c r="XW124" s="440"/>
      <c r="XX124" s="440"/>
      <c r="XY124" s="440"/>
      <c r="XZ124" s="440"/>
      <c r="YA124" s="110">
        <f t="shared" si="3421"/>
        <v>0</v>
      </c>
      <c r="YB124" s="440"/>
      <c r="YC124" s="440"/>
      <c r="YD124" s="440"/>
      <c r="YE124" s="440"/>
      <c r="YF124" s="440"/>
      <c r="YG124" s="440"/>
      <c r="YH124" s="111">
        <f>YB124+YC124-YD124+YE124-YF124+YG124</f>
        <v>0</v>
      </c>
      <c r="YI124" s="440"/>
      <c r="YJ124" s="440"/>
      <c r="YL124" s="440"/>
      <c r="YM124" s="440"/>
      <c r="YN124" s="440"/>
      <c r="YO124" s="440"/>
      <c r="YP124" s="110">
        <f t="shared" si="3422"/>
        <v>0</v>
      </c>
      <c r="YQ124" s="440"/>
      <c r="YR124" s="440"/>
      <c r="YS124" s="440"/>
      <c r="YT124" s="440"/>
      <c r="YU124" s="440"/>
      <c r="YV124" s="440"/>
      <c r="YW124" s="111">
        <f>YQ124+YR124-YS124+YT124-YU124+YV124</f>
        <v>0</v>
      </c>
      <c r="YX124" s="440"/>
      <c r="YY124" s="440"/>
      <c r="ZA124" s="440"/>
      <c r="ZB124" s="440"/>
      <c r="ZC124" s="440"/>
      <c r="ZD124" s="440"/>
      <c r="ZE124" s="110">
        <f t="shared" si="3423"/>
        <v>0</v>
      </c>
      <c r="ZF124" s="440"/>
      <c r="ZG124" s="440"/>
      <c r="ZH124" s="440"/>
      <c r="ZI124" s="440"/>
      <c r="ZJ124" s="440"/>
      <c r="ZK124" s="440"/>
      <c r="ZL124" s="111">
        <f>ZF124+ZG124-ZH124+ZI124-ZJ124+ZK124</f>
        <v>0</v>
      </c>
      <c r="ZM124" s="440"/>
      <c r="ZN124" s="440"/>
      <c r="ZP124" s="440"/>
      <c r="ZQ124" s="440"/>
      <c r="ZR124" s="440"/>
      <c r="ZS124" s="440"/>
      <c r="ZT124" s="110">
        <f t="shared" si="3424"/>
        <v>0</v>
      </c>
      <c r="ZU124" s="440"/>
      <c r="ZV124" s="440"/>
      <c r="ZW124" s="440"/>
      <c r="ZX124" s="440"/>
      <c r="ZY124" s="440"/>
      <c r="ZZ124" s="440"/>
      <c r="AAA124" s="111">
        <f>ZU124+ZV124-ZW124+ZX124-ZY124+ZZ124</f>
        <v>0</v>
      </c>
      <c r="AAB124" s="440"/>
      <c r="AAC124" s="440"/>
      <c r="AAE124" s="440"/>
      <c r="AAF124" s="440"/>
      <c r="AAG124" s="440"/>
      <c r="AAH124" s="440"/>
      <c r="AAI124" s="110">
        <f t="shared" si="3425"/>
        <v>0</v>
      </c>
      <c r="AAJ124" s="440"/>
      <c r="AAK124" s="440"/>
      <c r="AAL124" s="440"/>
      <c r="AAM124" s="440"/>
      <c r="AAN124" s="440"/>
      <c r="AAO124" s="440"/>
      <c r="AAP124" s="111">
        <f>AAJ124+AAK124-AAL124+AAM124-AAN124+AAO124</f>
        <v>0</v>
      </c>
      <c r="AAQ124" s="440"/>
      <c r="AAR124" s="440"/>
      <c r="AAT124" s="440"/>
      <c r="AAU124" s="440"/>
      <c r="AAV124" s="440"/>
      <c r="AAW124" s="440"/>
      <c r="AAX124" s="110">
        <f t="shared" si="3426"/>
        <v>0</v>
      </c>
      <c r="AAY124" s="440"/>
      <c r="AAZ124" s="440"/>
      <c r="ABA124" s="440"/>
      <c r="ABB124" s="440"/>
      <c r="ABC124" s="440"/>
      <c r="ABD124" s="440"/>
      <c r="ABE124" s="111">
        <f>AAY124+AAZ124-ABA124+ABB124-ABC124+ABD124</f>
        <v>0</v>
      </c>
      <c r="ABF124" s="440"/>
      <c r="ABG124" s="440"/>
      <c r="ABI124" s="440"/>
      <c r="ABJ124" s="440"/>
      <c r="ABK124" s="440"/>
      <c r="ABL124" s="440"/>
      <c r="ABM124" s="110">
        <f t="shared" si="3427"/>
        <v>0</v>
      </c>
      <c r="ABN124" s="440"/>
      <c r="ABO124" s="440"/>
      <c r="ABP124" s="440"/>
      <c r="ABQ124" s="440"/>
      <c r="ABR124" s="440"/>
      <c r="ABS124" s="440"/>
      <c r="ABT124" s="111">
        <f>ABN124+ABO124-ABP124+ABQ124-ABR124+ABS124</f>
        <v>0</v>
      </c>
      <c r="ABU124" s="440"/>
      <c r="ABV124" s="440"/>
      <c r="ABX124" s="440"/>
      <c r="ABY124" s="440"/>
      <c r="ABZ124" s="440"/>
      <c r="ACA124" s="440"/>
      <c r="ACB124" s="110">
        <f t="shared" si="3428"/>
        <v>0</v>
      </c>
      <c r="ACC124" s="440"/>
      <c r="ACD124" s="440"/>
      <c r="ACE124" s="440"/>
      <c r="ACF124" s="440"/>
      <c r="ACG124" s="440"/>
      <c r="ACH124" s="440"/>
      <c r="ACI124" s="111">
        <f>ACC124+ACD124-ACE124+ACF124-ACG124+ACH124</f>
        <v>0</v>
      </c>
      <c r="ACJ124" s="440"/>
      <c r="ACK124" s="440"/>
      <c r="ACM124" s="440"/>
      <c r="ACN124" s="440"/>
      <c r="ACO124" s="440"/>
      <c r="ACP124" s="440"/>
      <c r="ACQ124" s="110">
        <f t="shared" si="3429"/>
        <v>0</v>
      </c>
      <c r="ACR124" s="440"/>
      <c r="ACS124" s="440"/>
      <c r="ACT124" s="440"/>
      <c r="ACU124" s="440"/>
      <c r="ACV124" s="440"/>
      <c r="ACW124" s="440"/>
      <c r="ACX124" s="111">
        <f>ACR124+ACS124-ACT124+ACU124-ACV124+ACW124</f>
        <v>0</v>
      </c>
      <c r="ACY124" s="440"/>
      <c r="ACZ124" s="440"/>
      <c r="ADB124" s="440"/>
      <c r="ADC124" s="440"/>
      <c r="ADD124" s="440"/>
      <c r="ADE124" s="440"/>
      <c r="ADF124" s="110">
        <f t="shared" si="3430"/>
        <v>0</v>
      </c>
      <c r="ADG124" s="440"/>
      <c r="ADH124" s="440"/>
      <c r="ADI124" s="440"/>
      <c r="ADJ124" s="440"/>
      <c r="ADK124" s="440"/>
      <c r="ADL124" s="440"/>
      <c r="ADM124" s="111">
        <f>ADG124+ADH124-ADI124+ADJ124-ADK124+ADL124</f>
        <v>0</v>
      </c>
      <c r="ADN124" s="440"/>
      <c r="ADO124" s="440"/>
      <c r="ADQ124" s="440"/>
      <c r="ADR124" s="440"/>
      <c r="ADS124" s="440"/>
      <c r="ADT124" s="440"/>
      <c r="ADU124" s="110">
        <f t="shared" si="3431"/>
        <v>0</v>
      </c>
      <c r="ADV124" s="440"/>
      <c r="ADW124" s="440"/>
      <c r="ADX124" s="440"/>
      <c r="ADY124" s="440"/>
      <c r="ADZ124" s="440"/>
      <c r="AEA124" s="440"/>
      <c r="AEB124" s="111">
        <f>ADV124+ADW124-ADX124+ADY124-ADZ124+AEA124</f>
        <v>0</v>
      </c>
      <c r="AEC124" s="440"/>
      <c r="AED124" s="440"/>
      <c r="AEF124" s="440"/>
      <c r="AEG124" s="440"/>
      <c r="AEH124" s="440"/>
      <c r="AEI124" s="440"/>
      <c r="AEJ124" s="110">
        <f t="shared" si="3432"/>
        <v>0</v>
      </c>
      <c r="AEK124" s="440"/>
      <c r="AEL124" s="440"/>
      <c r="AEM124" s="440"/>
      <c r="AEN124" s="440"/>
      <c r="AEO124" s="440"/>
      <c r="AEP124" s="440"/>
      <c r="AEQ124" s="111">
        <f>AEK124+AEL124-AEM124+AEN124-AEO124+AEP124</f>
        <v>0</v>
      </c>
      <c r="AER124" s="440"/>
      <c r="AES124" s="440"/>
      <c r="AEU124" s="440"/>
      <c r="AEV124" s="440"/>
      <c r="AEW124" s="440"/>
      <c r="AEX124" s="440"/>
      <c r="AEY124" s="110">
        <f t="shared" si="3433"/>
        <v>0</v>
      </c>
      <c r="AEZ124" s="440"/>
      <c r="AFA124" s="440"/>
      <c r="AFB124" s="440"/>
      <c r="AFC124" s="440"/>
      <c r="AFD124" s="440"/>
      <c r="AFE124" s="440"/>
      <c r="AFF124" s="111">
        <f>AEZ124+AFA124-AFB124+AFC124-AFD124+AFE124</f>
        <v>0</v>
      </c>
      <c r="AFG124" s="440"/>
      <c r="AFH124" s="440"/>
      <c r="AFJ124" s="440"/>
      <c r="AFK124" s="440"/>
      <c r="AFL124" s="440"/>
      <c r="AFM124" s="440"/>
      <c r="AFN124" s="110">
        <f t="shared" si="3434"/>
        <v>0</v>
      </c>
      <c r="AFO124" s="440"/>
      <c r="AFP124" s="440"/>
      <c r="AFQ124" s="440"/>
      <c r="AFR124" s="440"/>
      <c r="AFS124" s="440"/>
      <c r="AFT124" s="440"/>
      <c r="AFU124" s="111">
        <f>AFO124+AFP124-AFQ124+AFR124-AFS124+AFT124</f>
        <v>0</v>
      </c>
      <c r="AFV124" s="440"/>
      <c r="AFW124" s="440"/>
      <c r="AFY124" s="440"/>
      <c r="AFZ124" s="440"/>
      <c r="AGA124" s="440"/>
      <c r="AGB124" s="440"/>
      <c r="AGC124" s="110">
        <f t="shared" si="3435"/>
        <v>0</v>
      </c>
      <c r="AGD124" s="440"/>
      <c r="AGE124" s="440"/>
      <c r="AGF124" s="440"/>
      <c r="AGG124" s="440"/>
      <c r="AGH124" s="440"/>
      <c r="AGI124" s="440"/>
      <c r="AGJ124" s="111">
        <f>AGD124+AGE124-AGF124+AGG124-AGH124+AGI124</f>
        <v>0</v>
      </c>
      <c r="AGK124" s="440"/>
      <c r="AGL124" s="440"/>
      <c r="AGN124" s="440"/>
      <c r="AGO124" s="440"/>
      <c r="AGP124" s="440"/>
      <c r="AGQ124" s="440"/>
      <c r="AGR124" s="110">
        <f t="shared" si="3436"/>
        <v>0</v>
      </c>
      <c r="AGS124" s="440"/>
      <c r="AGT124" s="440"/>
      <c r="AGU124" s="440"/>
      <c r="AGV124" s="440"/>
      <c r="AGW124" s="440"/>
      <c r="AGX124" s="440"/>
      <c r="AGY124" s="111">
        <f>AGS124+AGT124-AGU124+AGV124-AGW124+AGX124</f>
        <v>0</v>
      </c>
      <c r="AGZ124" s="440"/>
      <c r="AHA124" s="440"/>
      <c r="AHC124" s="440"/>
      <c r="AHD124" s="440"/>
      <c r="AHE124" s="440"/>
      <c r="AHF124" s="440"/>
      <c r="AHG124" s="110">
        <f t="shared" si="3437"/>
        <v>0</v>
      </c>
      <c r="AHH124" s="440"/>
      <c r="AHI124" s="440"/>
      <c r="AHJ124" s="440"/>
      <c r="AHK124" s="440"/>
      <c r="AHL124" s="440"/>
      <c r="AHM124" s="440"/>
      <c r="AHN124" s="111">
        <f>AHH124+AHI124-AHJ124+AHK124-AHL124+AHM124</f>
        <v>0</v>
      </c>
      <c r="AHO124" s="440"/>
      <c r="AHP124" s="440"/>
      <c r="AHR124" s="440"/>
      <c r="AHS124" s="440"/>
      <c r="AHT124" s="440"/>
      <c r="AHU124" s="440"/>
      <c r="AHV124" s="110">
        <f t="shared" si="3438"/>
        <v>0</v>
      </c>
      <c r="AHW124" s="440"/>
      <c r="AHX124" s="440"/>
      <c r="AHY124" s="440"/>
      <c r="AHZ124" s="440"/>
      <c r="AIA124" s="440"/>
      <c r="AIB124" s="440"/>
      <c r="AIC124" s="111">
        <f>AHW124+AHX124-AHY124+AHZ124-AIA124+AIB124</f>
        <v>0</v>
      </c>
      <c r="AID124" s="440"/>
      <c r="AIE124" s="440"/>
    </row>
    <row r="125" spans="1:915" x14ac:dyDescent="0.3">
      <c r="A125" s="29" t="s">
        <v>91</v>
      </c>
      <c r="B125" s="30" t="s">
        <v>136</v>
      </c>
      <c r="C125" s="110">
        <f>SUM(C126:C129)</f>
        <v>0</v>
      </c>
      <c r="D125" s="110">
        <f t="shared" ref="D125:AD125" si="3439">SUM(D126:D129)</f>
        <v>0</v>
      </c>
      <c r="E125" s="110">
        <f t="shared" si="3439"/>
        <v>0</v>
      </c>
      <c r="F125" s="110">
        <f t="shared" si="3439"/>
        <v>0</v>
      </c>
      <c r="G125" s="110">
        <f t="shared" si="3439"/>
        <v>0</v>
      </c>
      <c r="H125" s="110">
        <f t="shared" si="3439"/>
        <v>0</v>
      </c>
      <c r="I125" s="110">
        <f t="shared" si="3439"/>
        <v>0</v>
      </c>
      <c r="J125" s="110">
        <f t="shared" si="3439"/>
        <v>0</v>
      </c>
      <c r="K125" s="110">
        <f t="shared" si="3439"/>
        <v>0</v>
      </c>
      <c r="L125" s="110">
        <f t="shared" si="3439"/>
        <v>0</v>
      </c>
      <c r="M125" s="110">
        <f t="shared" si="3439"/>
        <v>0</v>
      </c>
      <c r="N125" s="110">
        <f t="shared" si="3439"/>
        <v>0</v>
      </c>
      <c r="O125" s="110">
        <f t="shared" si="3439"/>
        <v>0</v>
      </c>
      <c r="P125" s="110">
        <f t="shared" si="3439"/>
        <v>0</v>
      </c>
      <c r="Q125" s="110">
        <f t="shared" si="3439"/>
        <v>0</v>
      </c>
      <c r="R125" s="110">
        <f t="shared" si="3439"/>
        <v>0</v>
      </c>
      <c r="S125" s="110">
        <f t="shared" si="3439"/>
        <v>0</v>
      </c>
      <c r="T125" s="110">
        <f t="shared" si="3439"/>
        <v>0</v>
      </c>
      <c r="U125" s="110">
        <f t="shared" si="3439"/>
        <v>0</v>
      </c>
      <c r="V125" s="110">
        <f t="shared" si="3439"/>
        <v>0</v>
      </c>
      <c r="W125" s="110">
        <f t="shared" si="3439"/>
        <v>0</v>
      </c>
      <c r="X125" s="110">
        <f t="shared" si="3439"/>
        <v>0</v>
      </c>
      <c r="Y125" s="110">
        <f t="shared" si="3439"/>
        <v>0</v>
      </c>
      <c r="Z125" s="110">
        <f t="shared" si="3439"/>
        <v>0</v>
      </c>
      <c r="AA125" s="110">
        <f t="shared" si="3439"/>
        <v>0</v>
      </c>
      <c r="AB125" s="110">
        <f t="shared" si="3439"/>
        <v>0</v>
      </c>
      <c r="AC125" s="110">
        <f t="shared" si="3439"/>
        <v>0</v>
      </c>
      <c r="AD125" s="110">
        <f t="shared" si="3439"/>
        <v>0</v>
      </c>
      <c r="AF125" s="110">
        <f t="shared" ref="AF125:AS125" si="3440">SUM(AF126:AF129)</f>
        <v>0</v>
      </c>
      <c r="AG125" s="110">
        <f t="shared" si="3440"/>
        <v>0</v>
      </c>
      <c r="AH125" s="110">
        <f t="shared" si="3440"/>
        <v>0</v>
      </c>
      <c r="AI125" s="110">
        <f t="shared" si="3440"/>
        <v>0</v>
      </c>
      <c r="AJ125" s="110">
        <f t="shared" si="3440"/>
        <v>0</v>
      </c>
      <c r="AK125" s="110">
        <f t="shared" si="3440"/>
        <v>0</v>
      </c>
      <c r="AL125" s="110">
        <f t="shared" si="3440"/>
        <v>0</v>
      </c>
      <c r="AM125" s="110">
        <f t="shared" si="3440"/>
        <v>0</v>
      </c>
      <c r="AN125" s="110">
        <f t="shared" si="3440"/>
        <v>0</v>
      </c>
      <c r="AO125" s="110">
        <f t="shared" si="3440"/>
        <v>0</v>
      </c>
      <c r="AP125" s="110">
        <f t="shared" si="3440"/>
        <v>0</v>
      </c>
      <c r="AQ125" s="110">
        <f t="shared" si="3440"/>
        <v>0</v>
      </c>
      <c r="AR125" s="110">
        <f t="shared" si="3440"/>
        <v>0</v>
      </c>
      <c r="AS125" s="110">
        <f t="shared" si="3440"/>
        <v>0</v>
      </c>
      <c r="AU125" s="110">
        <f t="shared" ref="AU125:BH125" si="3441">SUM(AU126:AU129)</f>
        <v>0</v>
      </c>
      <c r="AV125" s="110">
        <f t="shared" si="3441"/>
        <v>0</v>
      </c>
      <c r="AW125" s="110">
        <f t="shared" si="3441"/>
        <v>0</v>
      </c>
      <c r="AX125" s="110">
        <f t="shared" si="3441"/>
        <v>0</v>
      </c>
      <c r="AY125" s="110">
        <f t="shared" si="3441"/>
        <v>0</v>
      </c>
      <c r="AZ125" s="110">
        <f t="shared" si="3441"/>
        <v>0</v>
      </c>
      <c r="BA125" s="110">
        <f t="shared" si="3441"/>
        <v>0</v>
      </c>
      <c r="BB125" s="110">
        <f t="shared" si="3441"/>
        <v>0</v>
      </c>
      <c r="BC125" s="110">
        <f t="shared" si="3441"/>
        <v>0</v>
      </c>
      <c r="BD125" s="110">
        <f t="shared" si="3441"/>
        <v>0</v>
      </c>
      <c r="BE125" s="110">
        <f t="shared" si="3441"/>
        <v>0</v>
      </c>
      <c r="BF125" s="110">
        <f t="shared" si="3441"/>
        <v>0</v>
      </c>
      <c r="BG125" s="110">
        <f t="shared" si="3441"/>
        <v>0</v>
      </c>
      <c r="BH125" s="110">
        <f t="shared" si="3441"/>
        <v>0</v>
      </c>
      <c r="BJ125" s="110">
        <f t="shared" ref="BJ125:BW125" si="3442">SUM(BJ126:BJ129)</f>
        <v>0</v>
      </c>
      <c r="BK125" s="110">
        <f t="shared" si="3442"/>
        <v>0</v>
      </c>
      <c r="BL125" s="110">
        <f t="shared" si="3442"/>
        <v>0</v>
      </c>
      <c r="BM125" s="110">
        <f t="shared" si="3442"/>
        <v>0</v>
      </c>
      <c r="BN125" s="110">
        <f t="shared" si="3442"/>
        <v>0</v>
      </c>
      <c r="BO125" s="110">
        <f t="shared" si="3442"/>
        <v>0</v>
      </c>
      <c r="BP125" s="110">
        <f t="shared" si="3442"/>
        <v>0</v>
      </c>
      <c r="BQ125" s="110">
        <f t="shared" si="3442"/>
        <v>0</v>
      </c>
      <c r="BR125" s="110">
        <f t="shared" si="3442"/>
        <v>0</v>
      </c>
      <c r="BS125" s="110">
        <f t="shared" si="3442"/>
        <v>0</v>
      </c>
      <c r="BT125" s="110">
        <f t="shared" si="3442"/>
        <v>0</v>
      </c>
      <c r="BU125" s="110">
        <f t="shared" si="3442"/>
        <v>0</v>
      </c>
      <c r="BV125" s="110">
        <f t="shared" si="3442"/>
        <v>0</v>
      </c>
      <c r="BW125" s="110">
        <f t="shared" si="3442"/>
        <v>0</v>
      </c>
      <c r="BY125" s="110">
        <f t="shared" ref="BY125:CL125" si="3443">SUM(BY126:BY129)</f>
        <v>0</v>
      </c>
      <c r="BZ125" s="110">
        <f t="shared" si="3443"/>
        <v>0</v>
      </c>
      <c r="CA125" s="110">
        <f t="shared" si="3443"/>
        <v>0</v>
      </c>
      <c r="CB125" s="110">
        <f t="shared" si="3443"/>
        <v>0</v>
      </c>
      <c r="CC125" s="110">
        <f t="shared" si="3443"/>
        <v>0</v>
      </c>
      <c r="CD125" s="110">
        <f t="shared" si="3443"/>
        <v>0</v>
      </c>
      <c r="CE125" s="110">
        <f t="shared" si="3443"/>
        <v>0</v>
      </c>
      <c r="CF125" s="110">
        <f t="shared" si="3443"/>
        <v>0</v>
      </c>
      <c r="CG125" s="110">
        <f t="shared" si="3443"/>
        <v>0</v>
      </c>
      <c r="CH125" s="110">
        <f t="shared" si="3443"/>
        <v>0</v>
      </c>
      <c r="CI125" s="110">
        <f t="shared" si="3443"/>
        <v>0</v>
      </c>
      <c r="CJ125" s="110">
        <f t="shared" si="3443"/>
        <v>0</v>
      </c>
      <c r="CK125" s="110">
        <f t="shared" si="3443"/>
        <v>0</v>
      </c>
      <c r="CL125" s="110">
        <f t="shared" si="3443"/>
        <v>0</v>
      </c>
      <c r="CN125" s="110">
        <f t="shared" ref="CN125:DA125" si="3444">SUM(CN126:CN129)</f>
        <v>0</v>
      </c>
      <c r="CO125" s="110">
        <f t="shared" si="3444"/>
        <v>0</v>
      </c>
      <c r="CP125" s="110">
        <f t="shared" si="3444"/>
        <v>0</v>
      </c>
      <c r="CQ125" s="110">
        <f t="shared" si="3444"/>
        <v>0</v>
      </c>
      <c r="CR125" s="110">
        <f t="shared" si="3444"/>
        <v>0</v>
      </c>
      <c r="CS125" s="110">
        <f t="shared" si="3444"/>
        <v>0</v>
      </c>
      <c r="CT125" s="110">
        <f t="shared" si="3444"/>
        <v>0</v>
      </c>
      <c r="CU125" s="110">
        <f t="shared" si="3444"/>
        <v>0</v>
      </c>
      <c r="CV125" s="110">
        <f t="shared" si="3444"/>
        <v>0</v>
      </c>
      <c r="CW125" s="110">
        <f t="shared" si="3444"/>
        <v>0</v>
      </c>
      <c r="CX125" s="110">
        <f t="shared" si="3444"/>
        <v>0</v>
      </c>
      <c r="CY125" s="110">
        <f t="shared" si="3444"/>
        <v>0</v>
      </c>
      <c r="CZ125" s="110">
        <f t="shared" si="3444"/>
        <v>0</v>
      </c>
      <c r="DA125" s="110">
        <f t="shared" si="3444"/>
        <v>0</v>
      </c>
      <c r="DC125" s="110">
        <f t="shared" ref="DC125:DP125" si="3445">SUM(DC126:DC129)</f>
        <v>0</v>
      </c>
      <c r="DD125" s="110">
        <f t="shared" si="3445"/>
        <v>0</v>
      </c>
      <c r="DE125" s="110">
        <f t="shared" si="3445"/>
        <v>0</v>
      </c>
      <c r="DF125" s="110">
        <f t="shared" si="3445"/>
        <v>0</v>
      </c>
      <c r="DG125" s="110">
        <f t="shared" si="3445"/>
        <v>0</v>
      </c>
      <c r="DH125" s="110">
        <f t="shared" si="3445"/>
        <v>0</v>
      </c>
      <c r="DI125" s="110">
        <f t="shared" si="3445"/>
        <v>0</v>
      </c>
      <c r="DJ125" s="110">
        <f t="shared" si="3445"/>
        <v>0</v>
      </c>
      <c r="DK125" s="110">
        <f t="shared" si="3445"/>
        <v>0</v>
      </c>
      <c r="DL125" s="110">
        <f t="shared" si="3445"/>
        <v>0</v>
      </c>
      <c r="DM125" s="110">
        <f t="shared" si="3445"/>
        <v>0</v>
      </c>
      <c r="DN125" s="110">
        <f t="shared" si="3445"/>
        <v>0</v>
      </c>
      <c r="DO125" s="110">
        <f t="shared" si="3445"/>
        <v>0</v>
      </c>
      <c r="DP125" s="110">
        <f t="shared" si="3445"/>
        <v>0</v>
      </c>
      <c r="DR125" s="110">
        <f t="shared" ref="DR125:EE125" si="3446">SUM(DR126:DR129)</f>
        <v>0</v>
      </c>
      <c r="DS125" s="110">
        <f t="shared" si="3446"/>
        <v>0</v>
      </c>
      <c r="DT125" s="110">
        <f t="shared" si="3446"/>
        <v>0</v>
      </c>
      <c r="DU125" s="110">
        <f t="shared" si="3446"/>
        <v>0</v>
      </c>
      <c r="DV125" s="110">
        <f t="shared" si="3446"/>
        <v>0</v>
      </c>
      <c r="DW125" s="110">
        <f t="shared" si="3446"/>
        <v>0</v>
      </c>
      <c r="DX125" s="110">
        <f t="shared" si="3446"/>
        <v>0</v>
      </c>
      <c r="DY125" s="110">
        <f t="shared" si="3446"/>
        <v>0</v>
      </c>
      <c r="DZ125" s="110">
        <f t="shared" si="3446"/>
        <v>0</v>
      </c>
      <c r="EA125" s="110">
        <f t="shared" si="3446"/>
        <v>0</v>
      </c>
      <c r="EB125" s="110">
        <f t="shared" si="3446"/>
        <v>0</v>
      </c>
      <c r="EC125" s="110">
        <f t="shared" si="3446"/>
        <v>0</v>
      </c>
      <c r="ED125" s="110">
        <f t="shared" si="3446"/>
        <v>0</v>
      </c>
      <c r="EE125" s="110">
        <f t="shared" si="3446"/>
        <v>0</v>
      </c>
      <c r="EG125" s="110">
        <f t="shared" ref="EG125:ET125" si="3447">SUM(EG126:EG129)</f>
        <v>0</v>
      </c>
      <c r="EH125" s="110">
        <f t="shared" si="3447"/>
        <v>0</v>
      </c>
      <c r="EI125" s="110">
        <f t="shared" si="3447"/>
        <v>0</v>
      </c>
      <c r="EJ125" s="110">
        <f t="shared" si="3447"/>
        <v>0</v>
      </c>
      <c r="EK125" s="110">
        <f t="shared" si="3447"/>
        <v>0</v>
      </c>
      <c r="EL125" s="110">
        <f t="shared" si="3447"/>
        <v>0</v>
      </c>
      <c r="EM125" s="110">
        <f t="shared" si="3447"/>
        <v>0</v>
      </c>
      <c r="EN125" s="110">
        <f t="shared" si="3447"/>
        <v>0</v>
      </c>
      <c r="EO125" s="110">
        <f t="shared" si="3447"/>
        <v>0</v>
      </c>
      <c r="EP125" s="110">
        <f t="shared" si="3447"/>
        <v>0</v>
      </c>
      <c r="EQ125" s="110">
        <f t="shared" si="3447"/>
        <v>0</v>
      </c>
      <c r="ER125" s="110">
        <f t="shared" si="3447"/>
        <v>0</v>
      </c>
      <c r="ES125" s="110">
        <f t="shared" si="3447"/>
        <v>0</v>
      </c>
      <c r="ET125" s="110">
        <f t="shared" si="3447"/>
        <v>0</v>
      </c>
      <c r="EV125" s="110">
        <f t="shared" ref="EV125:FI125" si="3448">SUM(EV126:EV129)</f>
        <v>0</v>
      </c>
      <c r="EW125" s="110">
        <f t="shared" si="3448"/>
        <v>0</v>
      </c>
      <c r="EX125" s="110">
        <f t="shared" si="3448"/>
        <v>0</v>
      </c>
      <c r="EY125" s="110">
        <f t="shared" si="3448"/>
        <v>0</v>
      </c>
      <c r="EZ125" s="110">
        <f t="shared" si="3448"/>
        <v>0</v>
      </c>
      <c r="FA125" s="110">
        <f t="shared" si="3448"/>
        <v>0</v>
      </c>
      <c r="FB125" s="110">
        <f t="shared" si="3448"/>
        <v>0</v>
      </c>
      <c r="FC125" s="110">
        <f t="shared" si="3448"/>
        <v>0</v>
      </c>
      <c r="FD125" s="110">
        <f t="shared" si="3448"/>
        <v>0</v>
      </c>
      <c r="FE125" s="110">
        <f t="shared" si="3448"/>
        <v>0</v>
      </c>
      <c r="FF125" s="110">
        <f t="shared" si="3448"/>
        <v>0</v>
      </c>
      <c r="FG125" s="110">
        <f t="shared" si="3448"/>
        <v>0</v>
      </c>
      <c r="FH125" s="110">
        <f t="shared" si="3448"/>
        <v>0</v>
      </c>
      <c r="FI125" s="110">
        <f t="shared" si="3448"/>
        <v>0</v>
      </c>
      <c r="FK125" s="110">
        <f t="shared" ref="FK125:FX125" si="3449">SUM(FK126:FK129)</f>
        <v>0</v>
      </c>
      <c r="FL125" s="110">
        <f t="shared" si="3449"/>
        <v>0</v>
      </c>
      <c r="FM125" s="110">
        <f t="shared" si="3449"/>
        <v>0</v>
      </c>
      <c r="FN125" s="110">
        <f t="shared" si="3449"/>
        <v>0</v>
      </c>
      <c r="FO125" s="110">
        <f t="shared" si="3449"/>
        <v>0</v>
      </c>
      <c r="FP125" s="110">
        <f t="shared" si="3449"/>
        <v>0</v>
      </c>
      <c r="FQ125" s="110">
        <f t="shared" si="3449"/>
        <v>0</v>
      </c>
      <c r="FR125" s="110">
        <f t="shared" si="3449"/>
        <v>0</v>
      </c>
      <c r="FS125" s="110">
        <f t="shared" si="3449"/>
        <v>0</v>
      </c>
      <c r="FT125" s="110">
        <f t="shared" si="3449"/>
        <v>0</v>
      </c>
      <c r="FU125" s="110">
        <f t="shared" si="3449"/>
        <v>0</v>
      </c>
      <c r="FV125" s="110">
        <f t="shared" si="3449"/>
        <v>0</v>
      </c>
      <c r="FW125" s="110">
        <f t="shared" si="3449"/>
        <v>0</v>
      </c>
      <c r="FX125" s="110">
        <f t="shared" si="3449"/>
        <v>0</v>
      </c>
      <c r="FZ125" s="110">
        <f t="shared" ref="FZ125:GM125" si="3450">SUM(FZ126:FZ129)</f>
        <v>0</v>
      </c>
      <c r="GA125" s="110">
        <f t="shared" si="3450"/>
        <v>0</v>
      </c>
      <c r="GB125" s="110">
        <f t="shared" si="3450"/>
        <v>0</v>
      </c>
      <c r="GC125" s="110">
        <f t="shared" si="3450"/>
        <v>0</v>
      </c>
      <c r="GD125" s="110">
        <f t="shared" si="3450"/>
        <v>0</v>
      </c>
      <c r="GE125" s="110">
        <f t="shared" si="3450"/>
        <v>0</v>
      </c>
      <c r="GF125" s="110">
        <f t="shared" si="3450"/>
        <v>0</v>
      </c>
      <c r="GG125" s="110">
        <f t="shared" si="3450"/>
        <v>0</v>
      </c>
      <c r="GH125" s="110">
        <f t="shared" si="3450"/>
        <v>0</v>
      </c>
      <c r="GI125" s="110">
        <f t="shared" si="3450"/>
        <v>0</v>
      </c>
      <c r="GJ125" s="110">
        <f t="shared" si="3450"/>
        <v>0</v>
      </c>
      <c r="GK125" s="110">
        <f t="shared" si="3450"/>
        <v>0</v>
      </c>
      <c r="GL125" s="110">
        <f t="shared" si="3450"/>
        <v>0</v>
      </c>
      <c r="GM125" s="110">
        <f t="shared" si="3450"/>
        <v>0</v>
      </c>
      <c r="GO125" s="110">
        <f t="shared" ref="GO125:HB125" si="3451">SUM(GO126:GO129)</f>
        <v>0</v>
      </c>
      <c r="GP125" s="110">
        <f t="shared" si="3451"/>
        <v>0</v>
      </c>
      <c r="GQ125" s="110">
        <f t="shared" si="3451"/>
        <v>0</v>
      </c>
      <c r="GR125" s="110">
        <f t="shared" si="3451"/>
        <v>0</v>
      </c>
      <c r="GS125" s="110">
        <f t="shared" si="3451"/>
        <v>0</v>
      </c>
      <c r="GT125" s="110">
        <f t="shared" si="3451"/>
        <v>0</v>
      </c>
      <c r="GU125" s="110">
        <f t="shared" si="3451"/>
        <v>0</v>
      </c>
      <c r="GV125" s="110">
        <f t="shared" si="3451"/>
        <v>0</v>
      </c>
      <c r="GW125" s="110">
        <f t="shared" si="3451"/>
        <v>0</v>
      </c>
      <c r="GX125" s="110">
        <f t="shared" si="3451"/>
        <v>0</v>
      </c>
      <c r="GY125" s="110">
        <f t="shared" si="3451"/>
        <v>0</v>
      </c>
      <c r="GZ125" s="110">
        <f t="shared" si="3451"/>
        <v>0</v>
      </c>
      <c r="HA125" s="110">
        <f t="shared" si="3451"/>
        <v>0</v>
      </c>
      <c r="HB125" s="110">
        <f t="shared" si="3451"/>
        <v>0</v>
      </c>
      <c r="HD125" s="110">
        <f t="shared" ref="HD125:HQ125" si="3452">SUM(HD126:HD129)</f>
        <v>0</v>
      </c>
      <c r="HE125" s="110">
        <f t="shared" si="3452"/>
        <v>0</v>
      </c>
      <c r="HF125" s="110">
        <f t="shared" si="3452"/>
        <v>0</v>
      </c>
      <c r="HG125" s="110">
        <f t="shared" si="3452"/>
        <v>0</v>
      </c>
      <c r="HH125" s="110">
        <f t="shared" si="3452"/>
        <v>0</v>
      </c>
      <c r="HI125" s="110">
        <f t="shared" si="3452"/>
        <v>0</v>
      </c>
      <c r="HJ125" s="110">
        <f t="shared" si="3452"/>
        <v>0</v>
      </c>
      <c r="HK125" s="110">
        <f t="shared" si="3452"/>
        <v>0</v>
      </c>
      <c r="HL125" s="110">
        <f t="shared" si="3452"/>
        <v>0</v>
      </c>
      <c r="HM125" s="110">
        <f t="shared" si="3452"/>
        <v>0</v>
      </c>
      <c r="HN125" s="110">
        <f t="shared" si="3452"/>
        <v>0</v>
      </c>
      <c r="HO125" s="110">
        <f t="shared" si="3452"/>
        <v>0</v>
      </c>
      <c r="HP125" s="110">
        <f t="shared" si="3452"/>
        <v>0</v>
      </c>
      <c r="HQ125" s="110">
        <f t="shared" si="3452"/>
        <v>0</v>
      </c>
      <c r="HS125" s="110">
        <f t="shared" ref="HS125:IF125" si="3453">SUM(HS126:HS129)</f>
        <v>0</v>
      </c>
      <c r="HT125" s="110">
        <f t="shared" si="3453"/>
        <v>0</v>
      </c>
      <c r="HU125" s="110">
        <f t="shared" si="3453"/>
        <v>0</v>
      </c>
      <c r="HV125" s="110">
        <f t="shared" si="3453"/>
        <v>0</v>
      </c>
      <c r="HW125" s="110">
        <f t="shared" si="3453"/>
        <v>0</v>
      </c>
      <c r="HX125" s="110">
        <f t="shared" si="3453"/>
        <v>0</v>
      </c>
      <c r="HY125" s="110">
        <f t="shared" si="3453"/>
        <v>0</v>
      </c>
      <c r="HZ125" s="110">
        <f t="shared" si="3453"/>
        <v>0</v>
      </c>
      <c r="IA125" s="110">
        <f t="shared" si="3453"/>
        <v>0</v>
      </c>
      <c r="IB125" s="110">
        <f t="shared" si="3453"/>
        <v>0</v>
      </c>
      <c r="IC125" s="110">
        <f t="shared" si="3453"/>
        <v>0</v>
      </c>
      <c r="ID125" s="110">
        <f t="shared" si="3453"/>
        <v>0</v>
      </c>
      <c r="IE125" s="110">
        <f t="shared" si="3453"/>
        <v>0</v>
      </c>
      <c r="IF125" s="110">
        <f t="shared" si="3453"/>
        <v>0</v>
      </c>
      <c r="IH125" s="110">
        <f t="shared" ref="IH125:IU125" si="3454">SUM(IH126:IH129)</f>
        <v>0</v>
      </c>
      <c r="II125" s="110">
        <f t="shared" si="3454"/>
        <v>0</v>
      </c>
      <c r="IJ125" s="110">
        <f t="shared" si="3454"/>
        <v>0</v>
      </c>
      <c r="IK125" s="110">
        <f t="shared" si="3454"/>
        <v>0</v>
      </c>
      <c r="IL125" s="110">
        <f t="shared" si="3454"/>
        <v>0</v>
      </c>
      <c r="IM125" s="110">
        <f t="shared" si="3454"/>
        <v>0</v>
      </c>
      <c r="IN125" s="110">
        <f t="shared" si="3454"/>
        <v>0</v>
      </c>
      <c r="IO125" s="110">
        <f t="shared" si="3454"/>
        <v>0</v>
      </c>
      <c r="IP125" s="110">
        <f t="shared" si="3454"/>
        <v>0</v>
      </c>
      <c r="IQ125" s="110">
        <f t="shared" si="3454"/>
        <v>0</v>
      </c>
      <c r="IR125" s="110">
        <f t="shared" si="3454"/>
        <v>0</v>
      </c>
      <c r="IS125" s="110">
        <f t="shared" si="3454"/>
        <v>0</v>
      </c>
      <c r="IT125" s="110">
        <f t="shared" si="3454"/>
        <v>0</v>
      </c>
      <c r="IU125" s="110">
        <f t="shared" si="3454"/>
        <v>0</v>
      </c>
      <c r="IW125" s="110">
        <f t="shared" ref="IW125:JJ125" si="3455">SUM(IW126:IW129)</f>
        <v>0</v>
      </c>
      <c r="IX125" s="110">
        <f t="shared" si="3455"/>
        <v>0</v>
      </c>
      <c r="IY125" s="110">
        <f t="shared" si="3455"/>
        <v>0</v>
      </c>
      <c r="IZ125" s="110">
        <f t="shared" si="3455"/>
        <v>0</v>
      </c>
      <c r="JA125" s="110">
        <f t="shared" si="3455"/>
        <v>0</v>
      </c>
      <c r="JB125" s="110">
        <f t="shared" si="3455"/>
        <v>0</v>
      </c>
      <c r="JC125" s="110">
        <f t="shared" si="3455"/>
        <v>0</v>
      </c>
      <c r="JD125" s="110">
        <f t="shared" si="3455"/>
        <v>0</v>
      </c>
      <c r="JE125" s="110">
        <f t="shared" si="3455"/>
        <v>0</v>
      </c>
      <c r="JF125" s="110">
        <f t="shared" si="3455"/>
        <v>0</v>
      </c>
      <c r="JG125" s="110">
        <f t="shared" si="3455"/>
        <v>0</v>
      </c>
      <c r="JH125" s="110">
        <f t="shared" si="3455"/>
        <v>0</v>
      </c>
      <c r="JI125" s="110">
        <f t="shared" si="3455"/>
        <v>0</v>
      </c>
      <c r="JJ125" s="110">
        <f t="shared" si="3455"/>
        <v>0</v>
      </c>
      <c r="JL125" s="110">
        <f t="shared" ref="JL125:JY125" si="3456">SUM(JL126:JL129)</f>
        <v>0</v>
      </c>
      <c r="JM125" s="110">
        <f t="shared" si="3456"/>
        <v>0</v>
      </c>
      <c r="JN125" s="110">
        <f t="shared" si="3456"/>
        <v>0</v>
      </c>
      <c r="JO125" s="110">
        <f t="shared" si="3456"/>
        <v>0</v>
      </c>
      <c r="JP125" s="110">
        <f t="shared" si="3456"/>
        <v>0</v>
      </c>
      <c r="JQ125" s="110">
        <f t="shared" si="3456"/>
        <v>0</v>
      </c>
      <c r="JR125" s="110">
        <f t="shared" si="3456"/>
        <v>0</v>
      </c>
      <c r="JS125" s="110">
        <f t="shared" si="3456"/>
        <v>0</v>
      </c>
      <c r="JT125" s="110">
        <f t="shared" si="3456"/>
        <v>0</v>
      </c>
      <c r="JU125" s="110">
        <f t="shared" si="3456"/>
        <v>0</v>
      </c>
      <c r="JV125" s="110">
        <f t="shared" si="3456"/>
        <v>0</v>
      </c>
      <c r="JW125" s="110">
        <f t="shared" si="3456"/>
        <v>0</v>
      </c>
      <c r="JX125" s="110">
        <f t="shared" si="3456"/>
        <v>0</v>
      </c>
      <c r="JY125" s="110">
        <f t="shared" si="3456"/>
        <v>0</v>
      </c>
      <c r="KA125" s="110">
        <f t="shared" ref="KA125:KN125" si="3457">SUM(KA126:KA129)</f>
        <v>0</v>
      </c>
      <c r="KB125" s="110">
        <f t="shared" si="3457"/>
        <v>0</v>
      </c>
      <c r="KC125" s="110">
        <f t="shared" si="3457"/>
        <v>0</v>
      </c>
      <c r="KD125" s="110">
        <f t="shared" si="3457"/>
        <v>0</v>
      </c>
      <c r="KE125" s="110">
        <f t="shared" si="3457"/>
        <v>0</v>
      </c>
      <c r="KF125" s="110">
        <f t="shared" si="3457"/>
        <v>0</v>
      </c>
      <c r="KG125" s="110">
        <f t="shared" si="3457"/>
        <v>0</v>
      </c>
      <c r="KH125" s="110">
        <f t="shared" si="3457"/>
        <v>0</v>
      </c>
      <c r="KI125" s="110">
        <f t="shared" si="3457"/>
        <v>0</v>
      </c>
      <c r="KJ125" s="110">
        <f t="shared" si="3457"/>
        <v>0</v>
      </c>
      <c r="KK125" s="110">
        <f t="shared" si="3457"/>
        <v>0</v>
      </c>
      <c r="KL125" s="110">
        <f t="shared" si="3457"/>
        <v>0</v>
      </c>
      <c r="KM125" s="110">
        <f t="shared" si="3457"/>
        <v>0</v>
      </c>
      <c r="KN125" s="110">
        <f t="shared" si="3457"/>
        <v>0</v>
      </c>
      <c r="KP125" s="110">
        <f t="shared" ref="KP125:LC125" si="3458">SUM(KP126:KP129)</f>
        <v>0</v>
      </c>
      <c r="KQ125" s="110">
        <f t="shared" si="3458"/>
        <v>0</v>
      </c>
      <c r="KR125" s="110">
        <f t="shared" si="3458"/>
        <v>0</v>
      </c>
      <c r="KS125" s="110">
        <f t="shared" si="3458"/>
        <v>0</v>
      </c>
      <c r="KT125" s="110">
        <f t="shared" si="3458"/>
        <v>0</v>
      </c>
      <c r="KU125" s="110">
        <f t="shared" si="3458"/>
        <v>0</v>
      </c>
      <c r="KV125" s="110">
        <f t="shared" si="3458"/>
        <v>0</v>
      </c>
      <c r="KW125" s="110">
        <f t="shared" si="3458"/>
        <v>0</v>
      </c>
      <c r="KX125" s="110">
        <f t="shared" si="3458"/>
        <v>0</v>
      </c>
      <c r="KY125" s="110">
        <f t="shared" si="3458"/>
        <v>0</v>
      </c>
      <c r="KZ125" s="110">
        <f t="shared" si="3458"/>
        <v>0</v>
      </c>
      <c r="LA125" s="110">
        <f t="shared" si="3458"/>
        <v>0</v>
      </c>
      <c r="LB125" s="110">
        <f t="shared" si="3458"/>
        <v>0</v>
      </c>
      <c r="LC125" s="110">
        <f t="shared" si="3458"/>
        <v>0</v>
      </c>
      <c r="LE125" s="110">
        <f t="shared" ref="LE125:LR125" si="3459">SUM(LE126:LE129)</f>
        <v>0</v>
      </c>
      <c r="LF125" s="110">
        <f t="shared" si="3459"/>
        <v>0</v>
      </c>
      <c r="LG125" s="110">
        <f t="shared" si="3459"/>
        <v>0</v>
      </c>
      <c r="LH125" s="110">
        <f t="shared" si="3459"/>
        <v>0</v>
      </c>
      <c r="LI125" s="110">
        <f t="shared" si="3459"/>
        <v>0</v>
      </c>
      <c r="LJ125" s="110">
        <f t="shared" si="3459"/>
        <v>0</v>
      </c>
      <c r="LK125" s="110">
        <f t="shared" si="3459"/>
        <v>0</v>
      </c>
      <c r="LL125" s="110">
        <f t="shared" si="3459"/>
        <v>0</v>
      </c>
      <c r="LM125" s="110">
        <f t="shared" si="3459"/>
        <v>0</v>
      </c>
      <c r="LN125" s="110">
        <f t="shared" si="3459"/>
        <v>0</v>
      </c>
      <c r="LO125" s="110">
        <f t="shared" si="3459"/>
        <v>0</v>
      </c>
      <c r="LP125" s="110">
        <f t="shared" si="3459"/>
        <v>0</v>
      </c>
      <c r="LQ125" s="110">
        <f t="shared" si="3459"/>
        <v>0</v>
      </c>
      <c r="LR125" s="110">
        <f t="shared" si="3459"/>
        <v>0</v>
      </c>
      <c r="LT125" s="110">
        <f t="shared" ref="LT125:MG125" si="3460">SUM(LT126:LT129)</f>
        <v>0</v>
      </c>
      <c r="LU125" s="110">
        <f t="shared" si="3460"/>
        <v>0</v>
      </c>
      <c r="LV125" s="110">
        <f t="shared" si="3460"/>
        <v>0</v>
      </c>
      <c r="LW125" s="110">
        <f t="shared" si="3460"/>
        <v>0</v>
      </c>
      <c r="LX125" s="110">
        <f t="shared" si="3460"/>
        <v>0</v>
      </c>
      <c r="LY125" s="110">
        <f t="shared" si="3460"/>
        <v>0</v>
      </c>
      <c r="LZ125" s="110">
        <f t="shared" si="3460"/>
        <v>0</v>
      </c>
      <c r="MA125" s="110">
        <f t="shared" si="3460"/>
        <v>0</v>
      </c>
      <c r="MB125" s="110">
        <f t="shared" si="3460"/>
        <v>0</v>
      </c>
      <c r="MC125" s="110">
        <f t="shared" si="3460"/>
        <v>0</v>
      </c>
      <c r="MD125" s="110">
        <f t="shared" si="3460"/>
        <v>0</v>
      </c>
      <c r="ME125" s="110">
        <f t="shared" si="3460"/>
        <v>0</v>
      </c>
      <c r="MF125" s="110">
        <f t="shared" si="3460"/>
        <v>0</v>
      </c>
      <c r="MG125" s="110">
        <f t="shared" si="3460"/>
        <v>0</v>
      </c>
      <c r="MI125" s="110">
        <f t="shared" ref="MI125:MV125" si="3461">SUM(MI126:MI129)</f>
        <v>0</v>
      </c>
      <c r="MJ125" s="110">
        <f t="shared" si="3461"/>
        <v>0</v>
      </c>
      <c r="MK125" s="110">
        <f t="shared" si="3461"/>
        <v>0</v>
      </c>
      <c r="ML125" s="110">
        <f t="shared" si="3461"/>
        <v>0</v>
      </c>
      <c r="MM125" s="110">
        <f t="shared" si="3461"/>
        <v>0</v>
      </c>
      <c r="MN125" s="110">
        <f t="shared" si="3461"/>
        <v>0</v>
      </c>
      <c r="MO125" s="110">
        <f t="shared" si="3461"/>
        <v>0</v>
      </c>
      <c r="MP125" s="110">
        <f t="shared" si="3461"/>
        <v>0</v>
      </c>
      <c r="MQ125" s="110">
        <f t="shared" si="3461"/>
        <v>0</v>
      </c>
      <c r="MR125" s="110">
        <f t="shared" si="3461"/>
        <v>0</v>
      </c>
      <c r="MS125" s="110">
        <f t="shared" si="3461"/>
        <v>0</v>
      </c>
      <c r="MT125" s="110">
        <f t="shared" si="3461"/>
        <v>0</v>
      </c>
      <c r="MU125" s="110">
        <f t="shared" si="3461"/>
        <v>0</v>
      </c>
      <c r="MV125" s="110">
        <f t="shared" si="3461"/>
        <v>0</v>
      </c>
      <c r="MX125" s="110">
        <f t="shared" ref="MX125:NK125" si="3462">SUM(MX126:MX129)</f>
        <v>0</v>
      </c>
      <c r="MY125" s="110">
        <f t="shared" si="3462"/>
        <v>0</v>
      </c>
      <c r="MZ125" s="110">
        <f t="shared" si="3462"/>
        <v>0</v>
      </c>
      <c r="NA125" s="110">
        <f t="shared" si="3462"/>
        <v>0</v>
      </c>
      <c r="NB125" s="110">
        <f t="shared" si="3462"/>
        <v>0</v>
      </c>
      <c r="NC125" s="110">
        <f t="shared" si="3462"/>
        <v>0</v>
      </c>
      <c r="ND125" s="110">
        <f t="shared" si="3462"/>
        <v>0</v>
      </c>
      <c r="NE125" s="110">
        <f t="shared" si="3462"/>
        <v>0</v>
      </c>
      <c r="NF125" s="110">
        <f t="shared" si="3462"/>
        <v>0</v>
      </c>
      <c r="NG125" s="110">
        <f t="shared" si="3462"/>
        <v>0</v>
      </c>
      <c r="NH125" s="110">
        <f t="shared" si="3462"/>
        <v>0</v>
      </c>
      <c r="NI125" s="110">
        <f t="shared" si="3462"/>
        <v>0</v>
      </c>
      <c r="NJ125" s="110">
        <f t="shared" si="3462"/>
        <v>0</v>
      </c>
      <c r="NK125" s="110">
        <f t="shared" si="3462"/>
        <v>0</v>
      </c>
      <c r="NM125" s="110">
        <f t="shared" ref="NM125:NZ125" si="3463">SUM(NM126:NM129)</f>
        <v>0</v>
      </c>
      <c r="NN125" s="110">
        <f t="shared" si="3463"/>
        <v>0</v>
      </c>
      <c r="NO125" s="110">
        <f t="shared" si="3463"/>
        <v>0</v>
      </c>
      <c r="NP125" s="110">
        <f t="shared" si="3463"/>
        <v>0</v>
      </c>
      <c r="NQ125" s="110">
        <f t="shared" si="3463"/>
        <v>0</v>
      </c>
      <c r="NR125" s="110">
        <f t="shared" si="3463"/>
        <v>0</v>
      </c>
      <c r="NS125" s="110">
        <f t="shared" si="3463"/>
        <v>0</v>
      </c>
      <c r="NT125" s="110">
        <f t="shared" si="3463"/>
        <v>0</v>
      </c>
      <c r="NU125" s="110">
        <f t="shared" si="3463"/>
        <v>0</v>
      </c>
      <c r="NV125" s="110">
        <f t="shared" si="3463"/>
        <v>0</v>
      </c>
      <c r="NW125" s="110">
        <f t="shared" si="3463"/>
        <v>0</v>
      </c>
      <c r="NX125" s="110">
        <f t="shared" si="3463"/>
        <v>0</v>
      </c>
      <c r="NY125" s="110">
        <f t="shared" si="3463"/>
        <v>0</v>
      </c>
      <c r="NZ125" s="110">
        <f t="shared" si="3463"/>
        <v>0</v>
      </c>
      <c r="OB125" s="110">
        <f t="shared" ref="OB125:OO125" si="3464">SUM(OB126:OB129)</f>
        <v>0</v>
      </c>
      <c r="OC125" s="110">
        <f t="shared" si="3464"/>
        <v>0</v>
      </c>
      <c r="OD125" s="110">
        <f t="shared" si="3464"/>
        <v>0</v>
      </c>
      <c r="OE125" s="110">
        <f t="shared" si="3464"/>
        <v>0</v>
      </c>
      <c r="OF125" s="110">
        <f t="shared" si="3464"/>
        <v>0</v>
      </c>
      <c r="OG125" s="110">
        <f t="shared" si="3464"/>
        <v>0</v>
      </c>
      <c r="OH125" s="110">
        <f t="shared" si="3464"/>
        <v>0</v>
      </c>
      <c r="OI125" s="110">
        <f t="shared" si="3464"/>
        <v>0</v>
      </c>
      <c r="OJ125" s="110">
        <f t="shared" si="3464"/>
        <v>0</v>
      </c>
      <c r="OK125" s="110">
        <f t="shared" si="3464"/>
        <v>0</v>
      </c>
      <c r="OL125" s="110">
        <f t="shared" si="3464"/>
        <v>0</v>
      </c>
      <c r="OM125" s="110">
        <f t="shared" si="3464"/>
        <v>0</v>
      </c>
      <c r="ON125" s="110">
        <f t="shared" si="3464"/>
        <v>0</v>
      </c>
      <c r="OO125" s="110">
        <f t="shared" si="3464"/>
        <v>0</v>
      </c>
      <c r="OQ125" s="110">
        <f t="shared" ref="OQ125:PD125" si="3465">SUM(OQ126:OQ129)</f>
        <v>0</v>
      </c>
      <c r="OR125" s="110">
        <f t="shared" si="3465"/>
        <v>0</v>
      </c>
      <c r="OS125" s="110">
        <f t="shared" si="3465"/>
        <v>0</v>
      </c>
      <c r="OT125" s="110">
        <f t="shared" si="3465"/>
        <v>0</v>
      </c>
      <c r="OU125" s="110">
        <f t="shared" si="3465"/>
        <v>0</v>
      </c>
      <c r="OV125" s="110">
        <f t="shared" si="3465"/>
        <v>0</v>
      </c>
      <c r="OW125" s="110">
        <f t="shared" si="3465"/>
        <v>0</v>
      </c>
      <c r="OX125" s="110">
        <f t="shared" si="3465"/>
        <v>0</v>
      </c>
      <c r="OY125" s="110">
        <f t="shared" si="3465"/>
        <v>0</v>
      </c>
      <c r="OZ125" s="110">
        <f t="shared" si="3465"/>
        <v>0</v>
      </c>
      <c r="PA125" s="110">
        <f t="shared" si="3465"/>
        <v>0</v>
      </c>
      <c r="PB125" s="110">
        <f t="shared" si="3465"/>
        <v>0</v>
      </c>
      <c r="PC125" s="110">
        <f t="shared" si="3465"/>
        <v>0</v>
      </c>
      <c r="PD125" s="110">
        <f t="shared" si="3465"/>
        <v>0</v>
      </c>
      <c r="PF125" s="110">
        <f t="shared" ref="PF125:PS125" si="3466">SUM(PF126:PF129)</f>
        <v>0</v>
      </c>
      <c r="PG125" s="110">
        <f t="shared" si="3466"/>
        <v>0</v>
      </c>
      <c r="PH125" s="110">
        <f t="shared" si="3466"/>
        <v>0</v>
      </c>
      <c r="PI125" s="110">
        <f t="shared" si="3466"/>
        <v>0</v>
      </c>
      <c r="PJ125" s="110">
        <f t="shared" si="3466"/>
        <v>0</v>
      </c>
      <c r="PK125" s="110">
        <f t="shared" si="3466"/>
        <v>0</v>
      </c>
      <c r="PL125" s="110">
        <f t="shared" si="3466"/>
        <v>0</v>
      </c>
      <c r="PM125" s="110">
        <f t="shared" si="3466"/>
        <v>0</v>
      </c>
      <c r="PN125" s="110">
        <f t="shared" si="3466"/>
        <v>0</v>
      </c>
      <c r="PO125" s="110">
        <f t="shared" si="3466"/>
        <v>0</v>
      </c>
      <c r="PP125" s="110">
        <f t="shared" si="3466"/>
        <v>0</v>
      </c>
      <c r="PQ125" s="110">
        <f t="shared" si="3466"/>
        <v>0</v>
      </c>
      <c r="PR125" s="110">
        <f t="shared" si="3466"/>
        <v>0</v>
      </c>
      <c r="PS125" s="110">
        <f t="shared" si="3466"/>
        <v>0</v>
      </c>
      <c r="PU125" s="110">
        <f t="shared" ref="PU125:QH125" si="3467">SUM(PU126:PU129)</f>
        <v>0</v>
      </c>
      <c r="PV125" s="110">
        <f t="shared" si="3467"/>
        <v>0</v>
      </c>
      <c r="PW125" s="110">
        <f t="shared" si="3467"/>
        <v>0</v>
      </c>
      <c r="PX125" s="110">
        <f t="shared" si="3467"/>
        <v>0</v>
      </c>
      <c r="PY125" s="110">
        <f t="shared" si="3467"/>
        <v>0</v>
      </c>
      <c r="PZ125" s="110">
        <f t="shared" si="3467"/>
        <v>0</v>
      </c>
      <c r="QA125" s="110">
        <f t="shared" si="3467"/>
        <v>0</v>
      </c>
      <c r="QB125" s="110">
        <f t="shared" si="3467"/>
        <v>0</v>
      </c>
      <c r="QC125" s="110">
        <f t="shared" si="3467"/>
        <v>0</v>
      </c>
      <c r="QD125" s="110">
        <f t="shared" si="3467"/>
        <v>0</v>
      </c>
      <c r="QE125" s="110">
        <f t="shared" si="3467"/>
        <v>0</v>
      </c>
      <c r="QF125" s="110">
        <f t="shared" si="3467"/>
        <v>0</v>
      </c>
      <c r="QG125" s="110">
        <f t="shared" si="3467"/>
        <v>0</v>
      </c>
      <c r="QH125" s="110">
        <f t="shared" si="3467"/>
        <v>0</v>
      </c>
      <c r="QJ125" s="110">
        <f t="shared" ref="QJ125:QW125" si="3468">SUM(QJ126:QJ129)</f>
        <v>0</v>
      </c>
      <c r="QK125" s="110">
        <f t="shared" si="3468"/>
        <v>0</v>
      </c>
      <c r="QL125" s="110">
        <f t="shared" si="3468"/>
        <v>0</v>
      </c>
      <c r="QM125" s="110">
        <f t="shared" si="3468"/>
        <v>0</v>
      </c>
      <c r="QN125" s="110">
        <f t="shared" si="3468"/>
        <v>0</v>
      </c>
      <c r="QO125" s="110">
        <f t="shared" si="3468"/>
        <v>0</v>
      </c>
      <c r="QP125" s="110">
        <f t="shared" si="3468"/>
        <v>0</v>
      </c>
      <c r="QQ125" s="110">
        <f t="shared" si="3468"/>
        <v>0</v>
      </c>
      <c r="QR125" s="110">
        <f t="shared" si="3468"/>
        <v>0</v>
      </c>
      <c r="QS125" s="110">
        <f t="shared" si="3468"/>
        <v>0</v>
      </c>
      <c r="QT125" s="110">
        <f t="shared" si="3468"/>
        <v>0</v>
      </c>
      <c r="QU125" s="110">
        <f t="shared" si="3468"/>
        <v>0</v>
      </c>
      <c r="QV125" s="110">
        <f t="shared" si="3468"/>
        <v>0</v>
      </c>
      <c r="QW125" s="110">
        <f t="shared" si="3468"/>
        <v>0</v>
      </c>
      <c r="QY125" s="110">
        <f t="shared" ref="QY125:RL125" si="3469">SUM(QY126:QY129)</f>
        <v>0</v>
      </c>
      <c r="QZ125" s="110">
        <f t="shared" si="3469"/>
        <v>0</v>
      </c>
      <c r="RA125" s="110">
        <f t="shared" si="3469"/>
        <v>0</v>
      </c>
      <c r="RB125" s="110">
        <f t="shared" si="3469"/>
        <v>0</v>
      </c>
      <c r="RC125" s="110">
        <f t="shared" si="3469"/>
        <v>0</v>
      </c>
      <c r="RD125" s="110">
        <f t="shared" si="3469"/>
        <v>0</v>
      </c>
      <c r="RE125" s="110">
        <f t="shared" si="3469"/>
        <v>0</v>
      </c>
      <c r="RF125" s="110">
        <f t="shared" si="3469"/>
        <v>0</v>
      </c>
      <c r="RG125" s="110">
        <f t="shared" si="3469"/>
        <v>0</v>
      </c>
      <c r="RH125" s="110">
        <f t="shared" si="3469"/>
        <v>0</v>
      </c>
      <c r="RI125" s="110">
        <f t="shared" si="3469"/>
        <v>0</v>
      </c>
      <c r="RJ125" s="110">
        <f t="shared" si="3469"/>
        <v>0</v>
      </c>
      <c r="RK125" s="110">
        <f t="shared" si="3469"/>
        <v>0</v>
      </c>
      <c r="RL125" s="110">
        <f t="shared" si="3469"/>
        <v>0</v>
      </c>
      <c r="RN125" s="110">
        <f t="shared" ref="RN125:SA125" si="3470">SUM(RN126:RN129)</f>
        <v>0</v>
      </c>
      <c r="RO125" s="110">
        <f t="shared" si="3470"/>
        <v>0</v>
      </c>
      <c r="RP125" s="110">
        <f t="shared" si="3470"/>
        <v>0</v>
      </c>
      <c r="RQ125" s="110">
        <f t="shared" si="3470"/>
        <v>0</v>
      </c>
      <c r="RR125" s="110">
        <f t="shared" si="3470"/>
        <v>0</v>
      </c>
      <c r="RS125" s="110">
        <f t="shared" si="3470"/>
        <v>0</v>
      </c>
      <c r="RT125" s="110">
        <f t="shared" si="3470"/>
        <v>0</v>
      </c>
      <c r="RU125" s="110">
        <f t="shared" si="3470"/>
        <v>0</v>
      </c>
      <c r="RV125" s="110">
        <f t="shared" si="3470"/>
        <v>0</v>
      </c>
      <c r="RW125" s="110">
        <f t="shared" si="3470"/>
        <v>0</v>
      </c>
      <c r="RX125" s="110">
        <f t="shared" si="3470"/>
        <v>0</v>
      </c>
      <c r="RY125" s="110">
        <f t="shared" si="3470"/>
        <v>0</v>
      </c>
      <c r="RZ125" s="110">
        <f t="shared" si="3470"/>
        <v>0</v>
      </c>
      <c r="SA125" s="110">
        <f t="shared" si="3470"/>
        <v>0</v>
      </c>
      <c r="SC125" s="110">
        <f t="shared" ref="SC125:SP125" si="3471">SUM(SC126:SC129)</f>
        <v>0</v>
      </c>
      <c r="SD125" s="110">
        <f t="shared" si="3471"/>
        <v>0</v>
      </c>
      <c r="SE125" s="110">
        <f t="shared" si="3471"/>
        <v>0</v>
      </c>
      <c r="SF125" s="110">
        <f t="shared" si="3471"/>
        <v>0</v>
      </c>
      <c r="SG125" s="110">
        <f t="shared" si="3471"/>
        <v>0</v>
      </c>
      <c r="SH125" s="110">
        <f t="shared" si="3471"/>
        <v>0</v>
      </c>
      <c r="SI125" s="110">
        <f t="shared" si="3471"/>
        <v>0</v>
      </c>
      <c r="SJ125" s="110">
        <f t="shared" si="3471"/>
        <v>0</v>
      </c>
      <c r="SK125" s="110">
        <f t="shared" si="3471"/>
        <v>0</v>
      </c>
      <c r="SL125" s="110">
        <f t="shared" si="3471"/>
        <v>0</v>
      </c>
      <c r="SM125" s="110">
        <f t="shared" si="3471"/>
        <v>0</v>
      </c>
      <c r="SN125" s="110">
        <f t="shared" si="3471"/>
        <v>0</v>
      </c>
      <c r="SO125" s="110">
        <f t="shared" si="3471"/>
        <v>0</v>
      </c>
      <c r="SP125" s="110">
        <f t="shared" si="3471"/>
        <v>0</v>
      </c>
      <c r="SR125" s="110">
        <f t="shared" ref="SR125:TE125" si="3472">SUM(SR126:SR129)</f>
        <v>0</v>
      </c>
      <c r="SS125" s="110">
        <f t="shared" si="3472"/>
        <v>0</v>
      </c>
      <c r="ST125" s="110">
        <f t="shared" si="3472"/>
        <v>0</v>
      </c>
      <c r="SU125" s="110">
        <f t="shared" si="3472"/>
        <v>0</v>
      </c>
      <c r="SV125" s="110">
        <f t="shared" si="3472"/>
        <v>0</v>
      </c>
      <c r="SW125" s="110">
        <f t="shared" si="3472"/>
        <v>0</v>
      </c>
      <c r="SX125" s="110">
        <f t="shared" si="3472"/>
        <v>0</v>
      </c>
      <c r="SY125" s="110">
        <f t="shared" si="3472"/>
        <v>0</v>
      </c>
      <c r="SZ125" s="110">
        <f t="shared" si="3472"/>
        <v>0</v>
      </c>
      <c r="TA125" s="110">
        <f t="shared" si="3472"/>
        <v>0</v>
      </c>
      <c r="TB125" s="110">
        <f t="shared" si="3472"/>
        <v>0</v>
      </c>
      <c r="TC125" s="110">
        <f t="shared" si="3472"/>
        <v>0</v>
      </c>
      <c r="TD125" s="110">
        <f t="shared" si="3472"/>
        <v>0</v>
      </c>
      <c r="TE125" s="110">
        <f t="shared" si="3472"/>
        <v>0</v>
      </c>
      <c r="TG125" s="110">
        <f t="shared" ref="TG125:TT125" si="3473">SUM(TG126:TG129)</f>
        <v>0</v>
      </c>
      <c r="TH125" s="110">
        <f t="shared" si="3473"/>
        <v>0</v>
      </c>
      <c r="TI125" s="110">
        <f t="shared" si="3473"/>
        <v>0</v>
      </c>
      <c r="TJ125" s="110">
        <f t="shared" si="3473"/>
        <v>0</v>
      </c>
      <c r="TK125" s="110">
        <f t="shared" si="3473"/>
        <v>0</v>
      </c>
      <c r="TL125" s="110">
        <f t="shared" si="3473"/>
        <v>0</v>
      </c>
      <c r="TM125" s="110">
        <f t="shared" si="3473"/>
        <v>0</v>
      </c>
      <c r="TN125" s="110">
        <f t="shared" si="3473"/>
        <v>0</v>
      </c>
      <c r="TO125" s="110">
        <f t="shared" si="3473"/>
        <v>0</v>
      </c>
      <c r="TP125" s="110">
        <f t="shared" si="3473"/>
        <v>0</v>
      </c>
      <c r="TQ125" s="110">
        <f t="shared" si="3473"/>
        <v>0</v>
      </c>
      <c r="TR125" s="110">
        <f t="shared" si="3473"/>
        <v>0</v>
      </c>
      <c r="TS125" s="110">
        <f t="shared" si="3473"/>
        <v>0</v>
      </c>
      <c r="TT125" s="110">
        <f t="shared" si="3473"/>
        <v>0</v>
      </c>
      <c r="TV125" s="110">
        <f t="shared" ref="TV125:UI125" si="3474">SUM(TV126:TV129)</f>
        <v>0</v>
      </c>
      <c r="TW125" s="110">
        <f t="shared" si="3474"/>
        <v>0</v>
      </c>
      <c r="TX125" s="110">
        <f t="shared" si="3474"/>
        <v>0</v>
      </c>
      <c r="TY125" s="110">
        <f t="shared" si="3474"/>
        <v>0</v>
      </c>
      <c r="TZ125" s="110">
        <f t="shared" si="3474"/>
        <v>0</v>
      </c>
      <c r="UA125" s="110">
        <f t="shared" si="3474"/>
        <v>0</v>
      </c>
      <c r="UB125" s="110">
        <f t="shared" si="3474"/>
        <v>0</v>
      </c>
      <c r="UC125" s="110">
        <f t="shared" si="3474"/>
        <v>0</v>
      </c>
      <c r="UD125" s="110">
        <f t="shared" si="3474"/>
        <v>0</v>
      </c>
      <c r="UE125" s="110">
        <f t="shared" si="3474"/>
        <v>0</v>
      </c>
      <c r="UF125" s="110">
        <f t="shared" si="3474"/>
        <v>0</v>
      </c>
      <c r="UG125" s="110">
        <f t="shared" si="3474"/>
        <v>0</v>
      </c>
      <c r="UH125" s="110">
        <f t="shared" si="3474"/>
        <v>0</v>
      </c>
      <c r="UI125" s="110">
        <f t="shared" si="3474"/>
        <v>0</v>
      </c>
      <c r="UK125" s="110">
        <f t="shared" ref="UK125:UX125" si="3475">SUM(UK126:UK129)</f>
        <v>0</v>
      </c>
      <c r="UL125" s="110">
        <f t="shared" si="3475"/>
        <v>0</v>
      </c>
      <c r="UM125" s="110">
        <f t="shared" si="3475"/>
        <v>0</v>
      </c>
      <c r="UN125" s="110">
        <f t="shared" si="3475"/>
        <v>0</v>
      </c>
      <c r="UO125" s="110">
        <f t="shared" si="3475"/>
        <v>0</v>
      </c>
      <c r="UP125" s="110">
        <f t="shared" si="3475"/>
        <v>0</v>
      </c>
      <c r="UQ125" s="110">
        <f t="shared" si="3475"/>
        <v>0</v>
      </c>
      <c r="UR125" s="110">
        <f t="shared" si="3475"/>
        <v>0</v>
      </c>
      <c r="US125" s="110">
        <f t="shared" si="3475"/>
        <v>0</v>
      </c>
      <c r="UT125" s="110">
        <f t="shared" si="3475"/>
        <v>0</v>
      </c>
      <c r="UU125" s="110">
        <f t="shared" si="3475"/>
        <v>0</v>
      </c>
      <c r="UV125" s="110">
        <f t="shared" si="3475"/>
        <v>0</v>
      </c>
      <c r="UW125" s="110">
        <f t="shared" si="3475"/>
        <v>0</v>
      </c>
      <c r="UX125" s="110">
        <f t="shared" si="3475"/>
        <v>0</v>
      </c>
      <c r="UZ125" s="110">
        <f t="shared" ref="UZ125:VM125" si="3476">SUM(UZ126:UZ129)</f>
        <v>0</v>
      </c>
      <c r="VA125" s="110">
        <f t="shared" si="3476"/>
        <v>0</v>
      </c>
      <c r="VB125" s="110">
        <f t="shared" si="3476"/>
        <v>0</v>
      </c>
      <c r="VC125" s="110">
        <f t="shared" si="3476"/>
        <v>0</v>
      </c>
      <c r="VD125" s="110">
        <f t="shared" si="3476"/>
        <v>0</v>
      </c>
      <c r="VE125" s="110">
        <f t="shared" si="3476"/>
        <v>0</v>
      </c>
      <c r="VF125" s="110">
        <f t="shared" si="3476"/>
        <v>0</v>
      </c>
      <c r="VG125" s="110">
        <f t="shared" si="3476"/>
        <v>0</v>
      </c>
      <c r="VH125" s="110">
        <f t="shared" si="3476"/>
        <v>0</v>
      </c>
      <c r="VI125" s="110">
        <f t="shared" si="3476"/>
        <v>0</v>
      </c>
      <c r="VJ125" s="110">
        <f t="shared" si="3476"/>
        <v>0</v>
      </c>
      <c r="VK125" s="110">
        <f t="shared" si="3476"/>
        <v>0</v>
      </c>
      <c r="VL125" s="110">
        <f t="shared" si="3476"/>
        <v>0</v>
      </c>
      <c r="VM125" s="110">
        <f t="shared" si="3476"/>
        <v>0</v>
      </c>
      <c r="VO125" s="110">
        <f t="shared" ref="VO125:WB125" si="3477">SUM(VO126:VO129)</f>
        <v>0</v>
      </c>
      <c r="VP125" s="110">
        <f t="shared" si="3477"/>
        <v>0</v>
      </c>
      <c r="VQ125" s="110">
        <f t="shared" si="3477"/>
        <v>0</v>
      </c>
      <c r="VR125" s="110">
        <f t="shared" si="3477"/>
        <v>0</v>
      </c>
      <c r="VS125" s="110">
        <f t="shared" si="3477"/>
        <v>0</v>
      </c>
      <c r="VT125" s="110">
        <f t="shared" si="3477"/>
        <v>0</v>
      </c>
      <c r="VU125" s="110">
        <f t="shared" si="3477"/>
        <v>0</v>
      </c>
      <c r="VV125" s="110">
        <f t="shared" si="3477"/>
        <v>0</v>
      </c>
      <c r="VW125" s="110">
        <f t="shared" si="3477"/>
        <v>0</v>
      </c>
      <c r="VX125" s="110">
        <f t="shared" si="3477"/>
        <v>0</v>
      </c>
      <c r="VY125" s="110">
        <f t="shared" si="3477"/>
        <v>0</v>
      </c>
      <c r="VZ125" s="110">
        <f t="shared" si="3477"/>
        <v>0</v>
      </c>
      <c r="WA125" s="110">
        <f t="shared" si="3477"/>
        <v>0</v>
      </c>
      <c r="WB125" s="110">
        <f t="shared" si="3477"/>
        <v>0</v>
      </c>
      <c r="WD125" s="110">
        <f t="shared" ref="WD125:WQ125" si="3478">SUM(WD126:WD129)</f>
        <v>0</v>
      </c>
      <c r="WE125" s="110">
        <f t="shared" si="3478"/>
        <v>0</v>
      </c>
      <c r="WF125" s="110">
        <f t="shared" si="3478"/>
        <v>0</v>
      </c>
      <c r="WG125" s="110">
        <f t="shared" si="3478"/>
        <v>0</v>
      </c>
      <c r="WH125" s="110">
        <f t="shared" si="3478"/>
        <v>0</v>
      </c>
      <c r="WI125" s="110">
        <f t="shared" si="3478"/>
        <v>0</v>
      </c>
      <c r="WJ125" s="110">
        <f t="shared" si="3478"/>
        <v>0</v>
      </c>
      <c r="WK125" s="110">
        <f t="shared" si="3478"/>
        <v>0</v>
      </c>
      <c r="WL125" s="110">
        <f t="shared" si="3478"/>
        <v>0</v>
      </c>
      <c r="WM125" s="110">
        <f t="shared" si="3478"/>
        <v>0</v>
      </c>
      <c r="WN125" s="110">
        <f t="shared" si="3478"/>
        <v>0</v>
      </c>
      <c r="WO125" s="110">
        <f t="shared" si="3478"/>
        <v>0</v>
      </c>
      <c r="WP125" s="110">
        <f t="shared" si="3478"/>
        <v>0</v>
      </c>
      <c r="WQ125" s="110">
        <f t="shared" si="3478"/>
        <v>0</v>
      </c>
      <c r="WS125" s="110">
        <f t="shared" ref="WS125:XF125" si="3479">SUM(WS126:WS129)</f>
        <v>0</v>
      </c>
      <c r="WT125" s="110">
        <f t="shared" si="3479"/>
        <v>0</v>
      </c>
      <c r="WU125" s="110">
        <f t="shared" si="3479"/>
        <v>0</v>
      </c>
      <c r="WV125" s="110">
        <f t="shared" si="3479"/>
        <v>0</v>
      </c>
      <c r="WW125" s="110">
        <f t="shared" si="3479"/>
        <v>0</v>
      </c>
      <c r="WX125" s="110">
        <f t="shared" si="3479"/>
        <v>0</v>
      </c>
      <c r="WY125" s="110">
        <f t="shared" si="3479"/>
        <v>0</v>
      </c>
      <c r="WZ125" s="110">
        <f t="shared" si="3479"/>
        <v>0</v>
      </c>
      <c r="XA125" s="110">
        <f t="shared" si="3479"/>
        <v>0</v>
      </c>
      <c r="XB125" s="110">
        <f t="shared" si="3479"/>
        <v>0</v>
      </c>
      <c r="XC125" s="110">
        <f t="shared" si="3479"/>
        <v>0</v>
      </c>
      <c r="XD125" s="110">
        <f t="shared" si="3479"/>
        <v>0</v>
      </c>
      <c r="XE125" s="110">
        <f t="shared" si="3479"/>
        <v>0</v>
      </c>
      <c r="XF125" s="110">
        <f t="shared" si="3479"/>
        <v>0</v>
      </c>
      <c r="XH125" s="110">
        <f t="shared" ref="XH125:XU125" si="3480">SUM(XH126:XH129)</f>
        <v>0</v>
      </c>
      <c r="XI125" s="110">
        <f t="shared" si="3480"/>
        <v>0</v>
      </c>
      <c r="XJ125" s="110">
        <f t="shared" si="3480"/>
        <v>0</v>
      </c>
      <c r="XK125" s="110">
        <f t="shared" si="3480"/>
        <v>0</v>
      </c>
      <c r="XL125" s="110">
        <f t="shared" si="3480"/>
        <v>0</v>
      </c>
      <c r="XM125" s="110">
        <f t="shared" si="3480"/>
        <v>0</v>
      </c>
      <c r="XN125" s="110">
        <f t="shared" si="3480"/>
        <v>0</v>
      </c>
      <c r="XO125" s="110">
        <f t="shared" si="3480"/>
        <v>0</v>
      </c>
      <c r="XP125" s="110">
        <f t="shared" si="3480"/>
        <v>0</v>
      </c>
      <c r="XQ125" s="110">
        <f t="shared" si="3480"/>
        <v>0</v>
      </c>
      <c r="XR125" s="110">
        <f t="shared" si="3480"/>
        <v>0</v>
      </c>
      <c r="XS125" s="110">
        <f t="shared" si="3480"/>
        <v>0</v>
      </c>
      <c r="XT125" s="110">
        <f t="shared" si="3480"/>
        <v>0</v>
      </c>
      <c r="XU125" s="110">
        <f t="shared" si="3480"/>
        <v>0</v>
      </c>
      <c r="XW125" s="110">
        <f t="shared" ref="XW125:YJ125" si="3481">SUM(XW126:XW129)</f>
        <v>0</v>
      </c>
      <c r="XX125" s="110">
        <f t="shared" si="3481"/>
        <v>0</v>
      </c>
      <c r="XY125" s="110">
        <f t="shared" si="3481"/>
        <v>0</v>
      </c>
      <c r="XZ125" s="110">
        <f t="shared" si="3481"/>
        <v>0</v>
      </c>
      <c r="YA125" s="110">
        <f t="shared" si="3481"/>
        <v>0</v>
      </c>
      <c r="YB125" s="110">
        <f t="shared" si="3481"/>
        <v>0</v>
      </c>
      <c r="YC125" s="110">
        <f t="shared" si="3481"/>
        <v>0</v>
      </c>
      <c r="YD125" s="110">
        <f t="shared" si="3481"/>
        <v>0</v>
      </c>
      <c r="YE125" s="110">
        <f t="shared" si="3481"/>
        <v>0</v>
      </c>
      <c r="YF125" s="110">
        <f t="shared" si="3481"/>
        <v>0</v>
      </c>
      <c r="YG125" s="110">
        <f t="shared" si="3481"/>
        <v>0</v>
      </c>
      <c r="YH125" s="110">
        <f t="shared" si="3481"/>
        <v>0</v>
      </c>
      <c r="YI125" s="110">
        <f t="shared" si="3481"/>
        <v>0</v>
      </c>
      <c r="YJ125" s="110">
        <f t="shared" si="3481"/>
        <v>0</v>
      </c>
      <c r="YL125" s="110">
        <f t="shared" ref="YL125:YY125" si="3482">SUM(YL126:YL129)</f>
        <v>0</v>
      </c>
      <c r="YM125" s="110">
        <f t="shared" si="3482"/>
        <v>0</v>
      </c>
      <c r="YN125" s="110">
        <f t="shared" si="3482"/>
        <v>0</v>
      </c>
      <c r="YO125" s="110">
        <f t="shared" si="3482"/>
        <v>0</v>
      </c>
      <c r="YP125" s="110">
        <f t="shared" si="3482"/>
        <v>0</v>
      </c>
      <c r="YQ125" s="110">
        <f t="shared" si="3482"/>
        <v>0</v>
      </c>
      <c r="YR125" s="110">
        <f t="shared" si="3482"/>
        <v>0</v>
      </c>
      <c r="YS125" s="110">
        <f t="shared" si="3482"/>
        <v>0</v>
      </c>
      <c r="YT125" s="110">
        <f t="shared" si="3482"/>
        <v>0</v>
      </c>
      <c r="YU125" s="110">
        <f t="shared" si="3482"/>
        <v>0</v>
      </c>
      <c r="YV125" s="110">
        <f t="shared" si="3482"/>
        <v>0</v>
      </c>
      <c r="YW125" s="110">
        <f t="shared" si="3482"/>
        <v>0</v>
      </c>
      <c r="YX125" s="110">
        <f t="shared" si="3482"/>
        <v>0</v>
      </c>
      <c r="YY125" s="110">
        <f t="shared" si="3482"/>
        <v>0</v>
      </c>
      <c r="ZA125" s="110">
        <f t="shared" ref="ZA125:ZN125" si="3483">SUM(ZA126:ZA129)</f>
        <v>0</v>
      </c>
      <c r="ZB125" s="110">
        <f t="shared" si="3483"/>
        <v>0</v>
      </c>
      <c r="ZC125" s="110">
        <f t="shared" si="3483"/>
        <v>0</v>
      </c>
      <c r="ZD125" s="110">
        <f t="shared" si="3483"/>
        <v>0</v>
      </c>
      <c r="ZE125" s="110">
        <f t="shared" si="3483"/>
        <v>0</v>
      </c>
      <c r="ZF125" s="110">
        <f t="shared" si="3483"/>
        <v>0</v>
      </c>
      <c r="ZG125" s="110">
        <f t="shared" si="3483"/>
        <v>0</v>
      </c>
      <c r="ZH125" s="110">
        <f t="shared" si="3483"/>
        <v>0</v>
      </c>
      <c r="ZI125" s="110">
        <f t="shared" si="3483"/>
        <v>0</v>
      </c>
      <c r="ZJ125" s="110">
        <f t="shared" si="3483"/>
        <v>0</v>
      </c>
      <c r="ZK125" s="110">
        <f t="shared" si="3483"/>
        <v>0</v>
      </c>
      <c r="ZL125" s="110">
        <f t="shared" si="3483"/>
        <v>0</v>
      </c>
      <c r="ZM125" s="110">
        <f t="shared" si="3483"/>
        <v>0</v>
      </c>
      <c r="ZN125" s="110">
        <f t="shared" si="3483"/>
        <v>0</v>
      </c>
      <c r="ZP125" s="110">
        <f t="shared" ref="ZP125:AAC125" si="3484">SUM(ZP126:ZP129)</f>
        <v>0</v>
      </c>
      <c r="ZQ125" s="110">
        <f t="shared" si="3484"/>
        <v>0</v>
      </c>
      <c r="ZR125" s="110">
        <f t="shared" si="3484"/>
        <v>0</v>
      </c>
      <c r="ZS125" s="110">
        <f t="shared" si="3484"/>
        <v>0</v>
      </c>
      <c r="ZT125" s="110">
        <f t="shared" si="3484"/>
        <v>0</v>
      </c>
      <c r="ZU125" s="110">
        <f t="shared" si="3484"/>
        <v>0</v>
      </c>
      <c r="ZV125" s="110">
        <f t="shared" si="3484"/>
        <v>0</v>
      </c>
      <c r="ZW125" s="110">
        <f t="shared" si="3484"/>
        <v>0</v>
      </c>
      <c r="ZX125" s="110">
        <f t="shared" si="3484"/>
        <v>0</v>
      </c>
      <c r="ZY125" s="110">
        <f t="shared" si="3484"/>
        <v>0</v>
      </c>
      <c r="ZZ125" s="110">
        <f t="shared" si="3484"/>
        <v>0</v>
      </c>
      <c r="AAA125" s="110">
        <f t="shared" si="3484"/>
        <v>0</v>
      </c>
      <c r="AAB125" s="110">
        <f t="shared" si="3484"/>
        <v>0</v>
      </c>
      <c r="AAC125" s="110">
        <f t="shared" si="3484"/>
        <v>0</v>
      </c>
      <c r="AAE125" s="110">
        <f t="shared" ref="AAE125:AAR125" si="3485">SUM(AAE126:AAE129)</f>
        <v>0</v>
      </c>
      <c r="AAF125" s="110">
        <f t="shared" si="3485"/>
        <v>0</v>
      </c>
      <c r="AAG125" s="110">
        <f t="shared" si="3485"/>
        <v>0</v>
      </c>
      <c r="AAH125" s="110">
        <f t="shared" si="3485"/>
        <v>0</v>
      </c>
      <c r="AAI125" s="110">
        <f t="shared" si="3485"/>
        <v>0</v>
      </c>
      <c r="AAJ125" s="110">
        <f t="shared" si="3485"/>
        <v>0</v>
      </c>
      <c r="AAK125" s="110">
        <f t="shared" si="3485"/>
        <v>0</v>
      </c>
      <c r="AAL125" s="110">
        <f t="shared" si="3485"/>
        <v>0</v>
      </c>
      <c r="AAM125" s="110">
        <f t="shared" si="3485"/>
        <v>0</v>
      </c>
      <c r="AAN125" s="110">
        <f t="shared" si="3485"/>
        <v>0</v>
      </c>
      <c r="AAO125" s="110">
        <f t="shared" si="3485"/>
        <v>0</v>
      </c>
      <c r="AAP125" s="110">
        <f t="shared" si="3485"/>
        <v>0</v>
      </c>
      <c r="AAQ125" s="110">
        <f t="shared" si="3485"/>
        <v>0</v>
      </c>
      <c r="AAR125" s="110">
        <f t="shared" si="3485"/>
        <v>0</v>
      </c>
      <c r="AAT125" s="110">
        <f t="shared" ref="AAT125:ABG125" si="3486">SUM(AAT126:AAT129)</f>
        <v>0</v>
      </c>
      <c r="AAU125" s="110">
        <f t="shared" si="3486"/>
        <v>0</v>
      </c>
      <c r="AAV125" s="110">
        <f t="shared" si="3486"/>
        <v>0</v>
      </c>
      <c r="AAW125" s="110">
        <f t="shared" si="3486"/>
        <v>0</v>
      </c>
      <c r="AAX125" s="110">
        <f t="shared" si="3486"/>
        <v>0</v>
      </c>
      <c r="AAY125" s="110">
        <f t="shared" si="3486"/>
        <v>0</v>
      </c>
      <c r="AAZ125" s="110">
        <f t="shared" si="3486"/>
        <v>0</v>
      </c>
      <c r="ABA125" s="110">
        <f t="shared" si="3486"/>
        <v>0</v>
      </c>
      <c r="ABB125" s="110">
        <f t="shared" si="3486"/>
        <v>0</v>
      </c>
      <c r="ABC125" s="110">
        <f t="shared" si="3486"/>
        <v>0</v>
      </c>
      <c r="ABD125" s="110">
        <f t="shared" si="3486"/>
        <v>0</v>
      </c>
      <c r="ABE125" s="110">
        <f t="shared" si="3486"/>
        <v>0</v>
      </c>
      <c r="ABF125" s="110">
        <f t="shared" si="3486"/>
        <v>0</v>
      </c>
      <c r="ABG125" s="110">
        <f t="shared" si="3486"/>
        <v>0</v>
      </c>
      <c r="ABI125" s="110">
        <f t="shared" ref="ABI125:ABV125" si="3487">SUM(ABI126:ABI129)</f>
        <v>0</v>
      </c>
      <c r="ABJ125" s="110">
        <f t="shared" si="3487"/>
        <v>0</v>
      </c>
      <c r="ABK125" s="110">
        <f t="shared" si="3487"/>
        <v>0</v>
      </c>
      <c r="ABL125" s="110">
        <f t="shared" si="3487"/>
        <v>0</v>
      </c>
      <c r="ABM125" s="110">
        <f t="shared" si="3487"/>
        <v>0</v>
      </c>
      <c r="ABN125" s="110">
        <f t="shared" si="3487"/>
        <v>0</v>
      </c>
      <c r="ABO125" s="110">
        <f t="shared" si="3487"/>
        <v>0</v>
      </c>
      <c r="ABP125" s="110">
        <f t="shared" si="3487"/>
        <v>0</v>
      </c>
      <c r="ABQ125" s="110">
        <f t="shared" si="3487"/>
        <v>0</v>
      </c>
      <c r="ABR125" s="110">
        <f t="shared" si="3487"/>
        <v>0</v>
      </c>
      <c r="ABS125" s="110">
        <f t="shared" si="3487"/>
        <v>0</v>
      </c>
      <c r="ABT125" s="110">
        <f t="shared" si="3487"/>
        <v>0</v>
      </c>
      <c r="ABU125" s="110">
        <f t="shared" si="3487"/>
        <v>0</v>
      </c>
      <c r="ABV125" s="110">
        <f t="shared" si="3487"/>
        <v>0</v>
      </c>
      <c r="ABX125" s="110">
        <f t="shared" ref="ABX125:ACK125" si="3488">SUM(ABX126:ABX129)</f>
        <v>0</v>
      </c>
      <c r="ABY125" s="110">
        <f t="shared" si="3488"/>
        <v>0</v>
      </c>
      <c r="ABZ125" s="110">
        <f t="shared" si="3488"/>
        <v>0</v>
      </c>
      <c r="ACA125" s="110">
        <f t="shared" si="3488"/>
        <v>0</v>
      </c>
      <c r="ACB125" s="110">
        <f t="shared" si="3488"/>
        <v>0</v>
      </c>
      <c r="ACC125" s="110">
        <f t="shared" si="3488"/>
        <v>0</v>
      </c>
      <c r="ACD125" s="110">
        <f t="shared" si="3488"/>
        <v>0</v>
      </c>
      <c r="ACE125" s="110">
        <f t="shared" si="3488"/>
        <v>0</v>
      </c>
      <c r="ACF125" s="110">
        <f t="shared" si="3488"/>
        <v>0</v>
      </c>
      <c r="ACG125" s="110">
        <f t="shared" si="3488"/>
        <v>0</v>
      </c>
      <c r="ACH125" s="110">
        <f t="shared" si="3488"/>
        <v>0</v>
      </c>
      <c r="ACI125" s="110">
        <f t="shared" si="3488"/>
        <v>0</v>
      </c>
      <c r="ACJ125" s="110">
        <f t="shared" si="3488"/>
        <v>0</v>
      </c>
      <c r="ACK125" s="110">
        <f t="shared" si="3488"/>
        <v>0</v>
      </c>
      <c r="ACM125" s="110">
        <f t="shared" ref="ACM125:ACZ125" si="3489">SUM(ACM126:ACM129)</f>
        <v>0</v>
      </c>
      <c r="ACN125" s="110">
        <f t="shared" si="3489"/>
        <v>0</v>
      </c>
      <c r="ACO125" s="110">
        <f t="shared" si="3489"/>
        <v>0</v>
      </c>
      <c r="ACP125" s="110">
        <f t="shared" si="3489"/>
        <v>0</v>
      </c>
      <c r="ACQ125" s="110">
        <f t="shared" si="3489"/>
        <v>0</v>
      </c>
      <c r="ACR125" s="110">
        <f t="shared" si="3489"/>
        <v>0</v>
      </c>
      <c r="ACS125" s="110">
        <f t="shared" si="3489"/>
        <v>0</v>
      </c>
      <c r="ACT125" s="110">
        <f t="shared" si="3489"/>
        <v>0</v>
      </c>
      <c r="ACU125" s="110">
        <f t="shared" si="3489"/>
        <v>0</v>
      </c>
      <c r="ACV125" s="110">
        <f t="shared" si="3489"/>
        <v>0</v>
      </c>
      <c r="ACW125" s="110">
        <f t="shared" si="3489"/>
        <v>0</v>
      </c>
      <c r="ACX125" s="110">
        <f t="shared" si="3489"/>
        <v>0</v>
      </c>
      <c r="ACY125" s="110">
        <f t="shared" si="3489"/>
        <v>0</v>
      </c>
      <c r="ACZ125" s="110">
        <f t="shared" si="3489"/>
        <v>0</v>
      </c>
      <c r="ADB125" s="110">
        <f t="shared" ref="ADB125:ADO125" si="3490">SUM(ADB126:ADB129)</f>
        <v>0</v>
      </c>
      <c r="ADC125" s="110">
        <f t="shared" si="3490"/>
        <v>0</v>
      </c>
      <c r="ADD125" s="110">
        <f t="shared" si="3490"/>
        <v>0</v>
      </c>
      <c r="ADE125" s="110">
        <f t="shared" si="3490"/>
        <v>0</v>
      </c>
      <c r="ADF125" s="110">
        <f t="shared" si="3490"/>
        <v>0</v>
      </c>
      <c r="ADG125" s="110">
        <f t="shared" si="3490"/>
        <v>0</v>
      </c>
      <c r="ADH125" s="110">
        <f t="shared" si="3490"/>
        <v>0</v>
      </c>
      <c r="ADI125" s="110">
        <f t="shared" si="3490"/>
        <v>0</v>
      </c>
      <c r="ADJ125" s="110">
        <f t="shared" si="3490"/>
        <v>0</v>
      </c>
      <c r="ADK125" s="110">
        <f t="shared" si="3490"/>
        <v>0</v>
      </c>
      <c r="ADL125" s="110">
        <f t="shared" si="3490"/>
        <v>0</v>
      </c>
      <c r="ADM125" s="110">
        <f t="shared" si="3490"/>
        <v>0</v>
      </c>
      <c r="ADN125" s="110">
        <f t="shared" si="3490"/>
        <v>0</v>
      </c>
      <c r="ADO125" s="110">
        <f t="shared" si="3490"/>
        <v>0</v>
      </c>
      <c r="ADQ125" s="110">
        <f t="shared" ref="ADQ125:AED125" si="3491">SUM(ADQ126:ADQ129)</f>
        <v>0</v>
      </c>
      <c r="ADR125" s="110">
        <f t="shared" si="3491"/>
        <v>0</v>
      </c>
      <c r="ADS125" s="110">
        <f t="shared" si="3491"/>
        <v>0</v>
      </c>
      <c r="ADT125" s="110">
        <f t="shared" si="3491"/>
        <v>0</v>
      </c>
      <c r="ADU125" s="110">
        <f t="shared" si="3491"/>
        <v>0</v>
      </c>
      <c r="ADV125" s="110">
        <f t="shared" si="3491"/>
        <v>0</v>
      </c>
      <c r="ADW125" s="110">
        <f t="shared" si="3491"/>
        <v>0</v>
      </c>
      <c r="ADX125" s="110">
        <f t="shared" si="3491"/>
        <v>0</v>
      </c>
      <c r="ADY125" s="110">
        <f t="shared" si="3491"/>
        <v>0</v>
      </c>
      <c r="ADZ125" s="110">
        <f t="shared" si="3491"/>
        <v>0</v>
      </c>
      <c r="AEA125" s="110">
        <f t="shared" si="3491"/>
        <v>0</v>
      </c>
      <c r="AEB125" s="110">
        <f t="shared" si="3491"/>
        <v>0</v>
      </c>
      <c r="AEC125" s="110">
        <f t="shared" si="3491"/>
        <v>0</v>
      </c>
      <c r="AED125" s="110">
        <f t="shared" si="3491"/>
        <v>0</v>
      </c>
      <c r="AEF125" s="110">
        <f t="shared" ref="AEF125:AES125" si="3492">SUM(AEF126:AEF129)</f>
        <v>0</v>
      </c>
      <c r="AEG125" s="110">
        <f t="shared" si="3492"/>
        <v>0</v>
      </c>
      <c r="AEH125" s="110">
        <f t="shared" si="3492"/>
        <v>0</v>
      </c>
      <c r="AEI125" s="110">
        <f t="shared" si="3492"/>
        <v>0</v>
      </c>
      <c r="AEJ125" s="110">
        <f t="shared" si="3492"/>
        <v>0</v>
      </c>
      <c r="AEK125" s="110">
        <f t="shared" si="3492"/>
        <v>0</v>
      </c>
      <c r="AEL125" s="110">
        <f t="shared" si="3492"/>
        <v>0</v>
      </c>
      <c r="AEM125" s="110">
        <f t="shared" si="3492"/>
        <v>0</v>
      </c>
      <c r="AEN125" s="110">
        <f t="shared" si="3492"/>
        <v>0</v>
      </c>
      <c r="AEO125" s="110">
        <f t="shared" si="3492"/>
        <v>0</v>
      </c>
      <c r="AEP125" s="110">
        <f t="shared" si="3492"/>
        <v>0</v>
      </c>
      <c r="AEQ125" s="110">
        <f t="shared" si="3492"/>
        <v>0</v>
      </c>
      <c r="AER125" s="110">
        <f t="shared" si="3492"/>
        <v>0</v>
      </c>
      <c r="AES125" s="110">
        <f t="shared" si="3492"/>
        <v>0</v>
      </c>
      <c r="AEU125" s="110">
        <f t="shared" ref="AEU125:AFH125" si="3493">SUM(AEU126:AEU129)</f>
        <v>0</v>
      </c>
      <c r="AEV125" s="110">
        <f t="shared" si="3493"/>
        <v>0</v>
      </c>
      <c r="AEW125" s="110">
        <f t="shared" si="3493"/>
        <v>0</v>
      </c>
      <c r="AEX125" s="110">
        <f t="shared" si="3493"/>
        <v>0</v>
      </c>
      <c r="AEY125" s="110">
        <f t="shared" si="3493"/>
        <v>0</v>
      </c>
      <c r="AEZ125" s="110">
        <f t="shared" si="3493"/>
        <v>0</v>
      </c>
      <c r="AFA125" s="110">
        <f t="shared" si="3493"/>
        <v>0</v>
      </c>
      <c r="AFB125" s="110">
        <f t="shared" si="3493"/>
        <v>0</v>
      </c>
      <c r="AFC125" s="110">
        <f t="shared" si="3493"/>
        <v>0</v>
      </c>
      <c r="AFD125" s="110">
        <f t="shared" si="3493"/>
        <v>0</v>
      </c>
      <c r="AFE125" s="110">
        <f t="shared" si="3493"/>
        <v>0</v>
      </c>
      <c r="AFF125" s="110">
        <f t="shared" si="3493"/>
        <v>0</v>
      </c>
      <c r="AFG125" s="110">
        <f t="shared" si="3493"/>
        <v>0</v>
      </c>
      <c r="AFH125" s="110">
        <f t="shared" si="3493"/>
        <v>0</v>
      </c>
      <c r="AFJ125" s="110">
        <f t="shared" ref="AFJ125:AFW125" si="3494">SUM(AFJ126:AFJ129)</f>
        <v>0</v>
      </c>
      <c r="AFK125" s="110">
        <f t="shared" si="3494"/>
        <v>0</v>
      </c>
      <c r="AFL125" s="110">
        <f t="shared" si="3494"/>
        <v>0</v>
      </c>
      <c r="AFM125" s="110">
        <f t="shared" si="3494"/>
        <v>0</v>
      </c>
      <c r="AFN125" s="110">
        <f t="shared" si="3494"/>
        <v>0</v>
      </c>
      <c r="AFO125" s="110">
        <f t="shared" si="3494"/>
        <v>0</v>
      </c>
      <c r="AFP125" s="110">
        <f t="shared" si="3494"/>
        <v>0</v>
      </c>
      <c r="AFQ125" s="110">
        <f t="shared" si="3494"/>
        <v>0</v>
      </c>
      <c r="AFR125" s="110">
        <f t="shared" si="3494"/>
        <v>0</v>
      </c>
      <c r="AFS125" s="110">
        <f t="shared" si="3494"/>
        <v>0</v>
      </c>
      <c r="AFT125" s="110">
        <f t="shared" si="3494"/>
        <v>0</v>
      </c>
      <c r="AFU125" s="110">
        <f t="shared" si="3494"/>
        <v>0</v>
      </c>
      <c r="AFV125" s="110">
        <f t="shared" si="3494"/>
        <v>0</v>
      </c>
      <c r="AFW125" s="110">
        <f t="shared" si="3494"/>
        <v>0</v>
      </c>
      <c r="AFY125" s="110">
        <f t="shared" ref="AFY125:AGL125" si="3495">SUM(AFY126:AFY129)</f>
        <v>0</v>
      </c>
      <c r="AFZ125" s="110">
        <f t="shared" si="3495"/>
        <v>0</v>
      </c>
      <c r="AGA125" s="110">
        <f t="shared" si="3495"/>
        <v>0</v>
      </c>
      <c r="AGB125" s="110">
        <f t="shared" si="3495"/>
        <v>0</v>
      </c>
      <c r="AGC125" s="110">
        <f t="shared" si="3495"/>
        <v>0</v>
      </c>
      <c r="AGD125" s="110">
        <f t="shared" si="3495"/>
        <v>0</v>
      </c>
      <c r="AGE125" s="110">
        <f t="shared" si="3495"/>
        <v>0</v>
      </c>
      <c r="AGF125" s="110">
        <f t="shared" si="3495"/>
        <v>0</v>
      </c>
      <c r="AGG125" s="110">
        <f t="shared" si="3495"/>
        <v>0</v>
      </c>
      <c r="AGH125" s="110">
        <f t="shared" si="3495"/>
        <v>0</v>
      </c>
      <c r="AGI125" s="110">
        <f t="shared" si="3495"/>
        <v>0</v>
      </c>
      <c r="AGJ125" s="110">
        <f t="shared" si="3495"/>
        <v>0</v>
      </c>
      <c r="AGK125" s="110">
        <f t="shared" si="3495"/>
        <v>0</v>
      </c>
      <c r="AGL125" s="110">
        <f t="shared" si="3495"/>
        <v>0</v>
      </c>
      <c r="AGN125" s="110">
        <f t="shared" ref="AGN125:AHA125" si="3496">SUM(AGN126:AGN129)</f>
        <v>0</v>
      </c>
      <c r="AGO125" s="110">
        <f t="shared" si="3496"/>
        <v>0</v>
      </c>
      <c r="AGP125" s="110">
        <f t="shared" si="3496"/>
        <v>0</v>
      </c>
      <c r="AGQ125" s="110">
        <f t="shared" si="3496"/>
        <v>0</v>
      </c>
      <c r="AGR125" s="110">
        <f t="shared" si="3496"/>
        <v>0</v>
      </c>
      <c r="AGS125" s="110">
        <f t="shared" si="3496"/>
        <v>0</v>
      </c>
      <c r="AGT125" s="110">
        <f t="shared" si="3496"/>
        <v>0</v>
      </c>
      <c r="AGU125" s="110">
        <f t="shared" si="3496"/>
        <v>0</v>
      </c>
      <c r="AGV125" s="110">
        <f t="shared" si="3496"/>
        <v>0</v>
      </c>
      <c r="AGW125" s="110">
        <f t="shared" si="3496"/>
        <v>0</v>
      </c>
      <c r="AGX125" s="110">
        <f t="shared" si="3496"/>
        <v>0</v>
      </c>
      <c r="AGY125" s="110">
        <f t="shared" si="3496"/>
        <v>0</v>
      </c>
      <c r="AGZ125" s="110">
        <f t="shared" si="3496"/>
        <v>0</v>
      </c>
      <c r="AHA125" s="110">
        <f t="shared" si="3496"/>
        <v>0</v>
      </c>
      <c r="AHC125" s="110">
        <f t="shared" ref="AHC125:AHP125" si="3497">SUM(AHC126:AHC129)</f>
        <v>0</v>
      </c>
      <c r="AHD125" s="110">
        <f t="shared" si="3497"/>
        <v>0</v>
      </c>
      <c r="AHE125" s="110">
        <f t="shared" si="3497"/>
        <v>0</v>
      </c>
      <c r="AHF125" s="110">
        <f t="shared" si="3497"/>
        <v>0</v>
      </c>
      <c r="AHG125" s="110">
        <f t="shared" si="3497"/>
        <v>0</v>
      </c>
      <c r="AHH125" s="110">
        <f t="shared" si="3497"/>
        <v>0</v>
      </c>
      <c r="AHI125" s="110">
        <f t="shared" si="3497"/>
        <v>0</v>
      </c>
      <c r="AHJ125" s="110">
        <f t="shared" si="3497"/>
        <v>0</v>
      </c>
      <c r="AHK125" s="110">
        <f t="shared" si="3497"/>
        <v>0</v>
      </c>
      <c r="AHL125" s="110">
        <f t="shared" si="3497"/>
        <v>0</v>
      </c>
      <c r="AHM125" s="110">
        <f t="shared" si="3497"/>
        <v>0</v>
      </c>
      <c r="AHN125" s="110">
        <f t="shared" si="3497"/>
        <v>0</v>
      </c>
      <c r="AHO125" s="110">
        <f t="shared" si="3497"/>
        <v>0</v>
      </c>
      <c r="AHP125" s="110">
        <f t="shared" si="3497"/>
        <v>0</v>
      </c>
      <c r="AHR125" s="110">
        <f t="shared" ref="AHR125:AIE125" si="3498">SUM(AHR126:AHR129)</f>
        <v>0</v>
      </c>
      <c r="AHS125" s="110">
        <f t="shared" si="3498"/>
        <v>0</v>
      </c>
      <c r="AHT125" s="110">
        <f t="shared" si="3498"/>
        <v>0</v>
      </c>
      <c r="AHU125" s="110">
        <f t="shared" si="3498"/>
        <v>0</v>
      </c>
      <c r="AHV125" s="110">
        <f t="shared" si="3498"/>
        <v>0</v>
      </c>
      <c r="AHW125" s="110">
        <f t="shared" si="3498"/>
        <v>0</v>
      </c>
      <c r="AHX125" s="110">
        <f t="shared" si="3498"/>
        <v>0</v>
      </c>
      <c r="AHY125" s="110">
        <f t="shared" si="3498"/>
        <v>0</v>
      </c>
      <c r="AHZ125" s="110">
        <f t="shared" si="3498"/>
        <v>0</v>
      </c>
      <c r="AIA125" s="110">
        <f t="shared" si="3498"/>
        <v>0</v>
      </c>
      <c r="AIB125" s="110">
        <f t="shared" si="3498"/>
        <v>0</v>
      </c>
      <c r="AIC125" s="110">
        <f t="shared" si="3498"/>
        <v>0</v>
      </c>
      <c r="AID125" s="110">
        <f t="shared" si="3498"/>
        <v>0</v>
      </c>
      <c r="AIE125" s="110">
        <f t="shared" si="3498"/>
        <v>0</v>
      </c>
    </row>
    <row r="126" spans="1:915" ht="28.8" x14ac:dyDescent="0.3">
      <c r="A126" s="33" t="s">
        <v>130</v>
      </c>
      <c r="B126" s="34" t="s">
        <v>137</v>
      </c>
      <c r="C126" s="439"/>
      <c r="D126" s="440"/>
      <c r="E126" s="440"/>
      <c r="F126" s="440"/>
      <c r="G126" s="110">
        <f t="shared" ref="G126:G129" si="3499">C126+D126-E126+F126</f>
        <v>0</v>
      </c>
      <c r="H126" s="440"/>
      <c r="I126" s="440"/>
      <c r="J126" s="440"/>
      <c r="K126" s="440"/>
      <c r="L126" s="440"/>
      <c r="M126" s="440"/>
      <c r="N126" s="111">
        <f>H126+I126-J126+K126-L126+M126</f>
        <v>0</v>
      </c>
      <c r="O126" s="440"/>
      <c r="P126" s="440"/>
      <c r="Q126" s="440"/>
      <c r="R126" s="440"/>
      <c r="S126" s="440"/>
      <c r="T126" s="440"/>
      <c r="U126" s="110">
        <f t="shared" ref="U126:U129" si="3500">Q126+R126-S126+T126</f>
        <v>0</v>
      </c>
      <c r="V126" s="440"/>
      <c r="W126" s="440"/>
      <c r="X126" s="440"/>
      <c r="Y126" s="440"/>
      <c r="Z126" s="440"/>
      <c r="AA126" s="440"/>
      <c r="AB126" s="111">
        <f>V126+W126-X126+Y126-Z126+AA126</f>
        <v>0</v>
      </c>
      <c r="AC126" s="440"/>
      <c r="AD126" s="440"/>
      <c r="AF126" s="440"/>
      <c r="AG126" s="440"/>
      <c r="AH126" s="440"/>
      <c r="AI126" s="440"/>
      <c r="AJ126" s="110">
        <f t="shared" ref="AJ126:AJ129" si="3501">AF126+AG126-AH126+AI126</f>
        <v>0</v>
      </c>
      <c r="AK126" s="440"/>
      <c r="AL126" s="440"/>
      <c r="AM126" s="440"/>
      <c r="AN126" s="440"/>
      <c r="AO126" s="440"/>
      <c r="AP126" s="440"/>
      <c r="AQ126" s="111">
        <f>AK126+AL126-AM126+AN126-AO126+AP126</f>
        <v>0</v>
      </c>
      <c r="AR126" s="440"/>
      <c r="AS126" s="440"/>
      <c r="AU126" s="440"/>
      <c r="AV126" s="440"/>
      <c r="AW126" s="440"/>
      <c r="AX126" s="440"/>
      <c r="AY126" s="110">
        <f t="shared" ref="AY126:AY129" si="3502">AU126+AV126-AW126+AX126</f>
        <v>0</v>
      </c>
      <c r="AZ126" s="440"/>
      <c r="BA126" s="440"/>
      <c r="BB126" s="440"/>
      <c r="BC126" s="440"/>
      <c r="BD126" s="440"/>
      <c r="BE126" s="440"/>
      <c r="BF126" s="111">
        <f>AZ126+BA126-BB126+BC126-BD126+BE126</f>
        <v>0</v>
      </c>
      <c r="BG126" s="440"/>
      <c r="BH126" s="440"/>
      <c r="BJ126" s="440"/>
      <c r="BK126" s="440"/>
      <c r="BL126" s="440"/>
      <c r="BM126" s="440"/>
      <c r="BN126" s="110">
        <f t="shared" ref="BN126:BN129" si="3503">BJ126+BK126-BL126+BM126</f>
        <v>0</v>
      </c>
      <c r="BO126" s="440"/>
      <c r="BP126" s="440"/>
      <c r="BQ126" s="440"/>
      <c r="BR126" s="440"/>
      <c r="BS126" s="440"/>
      <c r="BT126" s="440"/>
      <c r="BU126" s="111">
        <f>BO126+BP126-BQ126+BR126-BS126+BT126</f>
        <v>0</v>
      </c>
      <c r="BV126" s="440"/>
      <c r="BW126" s="440"/>
      <c r="BY126" s="440"/>
      <c r="BZ126" s="440"/>
      <c r="CA126" s="440"/>
      <c r="CB126" s="440"/>
      <c r="CC126" s="110">
        <f t="shared" ref="CC126:CC129" si="3504">BY126+BZ126-CA126+CB126</f>
        <v>0</v>
      </c>
      <c r="CD126" s="440"/>
      <c r="CE126" s="440"/>
      <c r="CF126" s="440"/>
      <c r="CG126" s="440"/>
      <c r="CH126" s="440"/>
      <c r="CI126" s="440"/>
      <c r="CJ126" s="111">
        <f>CD126+CE126-CF126+CG126-CH126+CI126</f>
        <v>0</v>
      </c>
      <c r="CK126" s="440"/>
      <c r="CL126" s="440"/>
      <c r="CN126" s="440"/>
      <c r="CO126" s="440"/>
      <c r="CP126" s="440"/>
      <c r="CQ126" s="440"/>
      <c r="CR126" s="110">
        <f t="shared" ref="CR126:CR129" si="3505">CN126+CO126-CP126+CQ126</f>
        <v>0</v>
      </c>
      <c r="CS126" s="440"/>
      <c r="CT126" s="440"/>
      <c r="CU126" s="440"/>
      <c r="CV126" s="440"/>
      <c r="CW126" s="440"/>
      <c r="CX126" s="440"/>
      <c r="CY126" s="111">
        <f>CS126+CT126-CU126+CV126-CW126+CX126</f>
        <v>0</v>
      </c>
      <c r="CZ126" s="440"/>
      <c r="DA126" s="440"/>
      <c r="DC126" s="440"/>
      <c r="DD126" s="440"/>
      <c r="DE126" s="440"/>
      <c r="DF126" s="440"/>
      <c r="DG126" s="110">
        <f t="shared" ref="DG126:DG129" si="3506">DC126+DD126-DE126+DF126</f>
        <v>0</v>
      </c>
      <c r="DH126" s="440"/>
      <c r="DI126" s="440"/>
      <c r="DJ126" s="440"/>
      <c r="DK126" s="440"/>
      <c r="DL126" s="440"/>
      <c r="DM126" s="440"/>
      <c r="DN126" s="111">
        <f>DH126+DI126-DJ126+DK126-DL126+DM126</f>
        <v>0</v>
      </c>
      <c r="DO126" s="440"/>
      <c r="DP126" s="440"/>
      <c r="DR126" s="440"/>
      <c r="DS126" s="440"/>
      <c r="DT126" s="440"/>
      <c r="DU126" s="440"/>
      <c r="DV126" s="110">
        <f t="shared" ref="DV126:DV129" si="3507">DR126+DS126-DT126+DU126</f>
        <v>0</v>
      </c>
      <c r="DW126" s="440"/>
      <c r="DX126" s="440"/>
      <c r="DY126" s="440"/>
      <c r="DZ126" s="440"/>
      <c r="EA126" s="440"/>
      <c r="EB126" s="440"/>
      <c r="EC126" s="111">
        <f>DW126+DX126-DY126+DZ126-EA126+EB126</f>
        <v>0</v>
      </c>
      <c r="ED126" s="440"/>
      <c r="EE126" s="440"/>
      <c r="EG126" s="440"/>
      <c r="EH126" s="440"/>
      <c r="EI126" s="440"/>
      <c r="EJ126" s="440"/>
      <c r="EK126" s="110">
        <f t="shared" ref="EK126:EK129" si="3508">EG126+EH126-EI126+EJ126</f>
        <v>0</v>
      </c>
      <c r="EL126" s="440"/>
      <c r="EM126" s="440"/>
      <c r="EN126" s="440"/>
      <c r="EO126" s="440"/>
      <c r="EP126" s="440"/>
      <c r="EQ126" s="440"/>
      <c r="ER126" s="111">
        <f>EL126+EM126-EN126+EO126-EP126+EQ126</f>
        <v>0</v>
      </c>
      <c r="ES126" s="440"/>
      <c r="ET126" s="440"/>
      <c r="EV126" s="440"/>
      <c r="EW126" s="440"/>
      <c r="EX126" s="440"/>
      <c r="EY126" s="440"/>
      <c r="EZ126" s="110">
        <f t="shared" ref="EZ126:EZ129" si="3509">EV126+EW126-EX126+EY126</f>
        <v>0</v>
      </c>
      <c r="FA126" s="440"/>
      <c r="FB126" s="440"/>
      <c r="FC126" s="440"/>
      <c r="FD126" s="440"/>
      <c r="FE126" s="440"/>
      <c r="FF126" s="440"/>
      <c r="FG126" s="111">
        <f>FA126+FB126-FC126+FD126-FE126+FF126</f>
        <v>0</v>
      </c>
      <c r="FH126" s="440"/>
      <c r="FI126" s="440"/>
      <c r="FK126" s="440"/>
      <c r="FL126" s="440"/>
      <c r="FM126" s="440"/>
      <c r="FN126" s="440"/>
      <c r="FO126" s="110">
        <f t="shared" ref="FO126:FO129" si="3510">FK126+FL126-FM126+FN126</f>
        <v>0</v>
      </c>
      <c r="FP126" s="440"/>
      <c r="FQ126" s="440"/>
      <c r="FR126" s="440"/>
      <c r="FS126" s="440"/>
      <c r="FT126" s="440"/>
      <c r="FU126" s="440"/>
      <c r="FV126" s="111">
        <f>FP126+FQ126-FR126+FS126-FT126+FU126</f>
        <v>0</v>
      </c>
      <c r="FW126" s="440"/>
      <c r="FX126" s="440"/>
      <c r="FZ126" s="440"/>
      <c r="GA126" s="440"/>
      <c r="GB126" s="440"/>
      <c r="GC126" s="440"/>
      <c r="GD126" s="110">
        <f t="shared" ref="GD126:GD129" si="3511">FZ126+GA126-GB126+GC126</f>
        <v>0</v>
      </c>
      <c r="GE126" s="440"/>
      <c r="GF126" s="440"/>
      <c r="GG126" s="440"/>
      <c r="GH126" s="440"/>
      <c r="GI126" s="440"/>
      <c r="GJ126" s="440"/>
      <c r="GK126" s="111">
        <f>GE126+GF126-GG126+GH126-GI126+GJ126</f>
        <v>0</v>
      </c>
      <c r="GL126" s="440"/>
      <c r="GM126" s="440"/>
      <c r="GO126" s="440"/>
      <c r="GP126" s="440"/>
      <c r="GQ126" s="440"/>
      <c r="GR126" s="440"/>
      <c r="GS126" s="110">
        <f t="shared" ref="GS126:GS129" si="3512">GO126+GP126-GQ126+GR126</f>
        <v>0</v>
      </c>
      <c r="GT126" s="440"/>
      <c r="GU126" s="440"/>
      <c r="GV126" s="440"/>
      <c r="GW126" s="440"/>
      <c r="GX126" s="440"/>
      <c r="GY126" s="440"/>
      <c r="GZ126" s="111">
        <f>GT126+GU126-GV126+GW126-GX126+GY126</f>
        <v>0</v>
      </c>
      <c r="HA126" s="440"/>
      <c r="HB126" s="440"/>
      <c r="HD126" s="440"/>
      <c r="HE126" s="440"/>
      <c r="HF126" s="440"/>
      <c r="HG126" s="440"/>
      <c r="HH126" s="110">
        <f t="shared" ref="HH126:HH129" si="3513">HD126+HE126-HF126+HG126</f>
        <v>0</v>
      </c>
      <c r="HI126" s="440"/>
      <c r="HJ126" s="440"/>
      <c r="HK126" s="440"/>
      <c r="HL126" s="440"/>
      <c r="HM126" s="440"/>
      <c r="HN126" s="440"/>
      <c r="HO126" s="111">
        <f>HI126+HJ126-HK126+HL126-HM126+HN126</f>
        <v>0</v>
      </c>
      <c r="HP126" s="440"/>
      <c r="HQ126" s="440"/>
      <c r="HS126" s="440"/>
      <c r="HT126" s="440"/>
      <c r="HU126" s="440"/>
      <c r="HV126" s="440"/>
      <c r="HW126" s="110">
        <f t="shared" ref="HW126:HW129" si="3514">HS126+HT126-HU126+HV126</f>
        <v>0</v>
      </c>
      <c r="HX126" s="440"/>
      <c r="HY126" s="440"/>
      <c r="HZ126" s="440"/>
      <c r="IA126" s="440"/>
      <c r="IB126" s="440"/>
      <c r="IC126" s="440"/>
      <c r="ID126" s="111">
        <f>HX126+HY126-HZ126+IA126-IB126+IC126</f>
        <v>0</v>
      </c>
      <c r="IE126" s="440"/>
      <c r="IF126" s="440"/>
      <c r="IH126" s="440"/>
      <c r="II126" s="440"/>
      <c r="IJ126" s="440"/>
      <c r="IK126" s="440"/>
      <c r="IL126" s="110">
        <f t="shared" ref="IL126:IL129" si="3515">IH126+II126-IJ126+IK126</f>
        <v>0</v>
      </c>
      <c r="IM126" s="440"/>
      <c r="IN126" s="440"/>
      <c r="IO126" s="440"/>
      <c r="IP126" s="440"/>
      <c r="IQ126" s="440"/>
      <c r="IR126" s="440"/>
      <c r="IS126" s="111">
        <f>IM126+IN126-IO126+IP126-IQ126+IR126</f>
        <v>0</v>
      </c>
      <c r="IT126" s="440"/>
      <c r="IU126" s="440"/>
      <c r="IW126" s="440"/>
      <c r="IX126" s="440"/>
      <c r="IY126" s="440"/>
      <c r="IZ126" s="440"/>
      <c r="JA126" s="110">
        <f t="shared" ref="JA126:JA129" si="3516">IW126+IX126-IY126+IZ126</f>
        <v>0</v>
      </c>
      <c r="JB126" s="440"/>
      <c r="JC126" s="440"/>
      <c r="JD126" s="440"/>
      <c r="JE126" s="440"/>
      <c r="JF126" s="440"/>
      <c r="JG126" s="440"/>
      <c r="JH126" s="111">
        <f>JB126+JC126-JD126+JE126-JF126+JG126</f>
        <v>0</v>
      </c>
      <c r="JI126" s="440"/>
      <c r="JJ126" s="440"/>
      <c r="JL126" s="440"/>
      <c r="JM126" s="440"/>
      <c r="JN126" s="440"/>
      <c r="JO126" s="440"/>
      <c r="JP126" s="110">
        <f t="shared" ref="JP126:JP129" si="3517">JL126+JM126-JN126+JO126</f>
        <v>0</v>
      </c>
      <c r="JQ126" s="440"/>
      <c r="JR126" s="440"/>
      <c r="JS126" s="440"/>
      <c r="JT126" s="440"/>
      <c r="JU126" s="440"/>
      <c r="JV126" s="440"/>
      <c r="JW126" s="111">
        <f>JQ126+JR126-JS126+JT126-JU126+JV126</f>
        <v>0</v>
      </c>
      <c r="JX126" s="440"/>
      <c r="JY126" s="440"/>
      <c r="KA126" s="440"/>
      <c r="KB126" s="440"/>
      <c r="KC126" s="440"/>
      <c r="KD126" s="440"/>
      <c r="KE126" s="110">
        <f t="shared" ref="KE126:KE129" si="3518">KA126+KB126-KC126+KD126</f>
        <v>0</v>
      </c>
      <c r="KF126" s="440"/>
      <c r="KG126" s="440"/>
      <c r="KH126" s="440"/>
      <c r="KI126" s="440"/>
      <c r="KJ126" s="440"/>
      <c r="KK126" s="440"/>
      <c r="KL126" s="111">
        <f>KF126+KG126-KH126+KI126-KJ126+KK126</f>
        <v>0</v>
      </c>
      <c r="KM126" s="440"/>
      <c r="KN126" s="440"/>
      <c r="KP126" s="440"/>
      <c r="KQ126" s="440"/>
      <c r="KR126" s="440"/>
      <c r="KS126" s="440"/>
      <c r="KT126" s="110">
        <f t="shared" ref="KT126:KT129" si="3519">KP126+KQ126-KR126+KS126</f>
        <v>0</v>
      </c>
      <c r="KU126" s="440"/>
      <c r="KV126" s="440"/>
      <c r="KW126" s="440"/>
      <c r="KX126" s="440"/>
      <c r="KY126" s="440"/>
      <c r="KZ126" s="440"/>
      <c r="LA126" s="111">
        <f>KU126+KV126-KW126+KX126-KY126+KZ126</f>
        <v>0</v>
      </c>
      <c r="LB126" s="440"/>
      <c r="LC126" s="440"/>
      <c r="LE126" s="440"/>
      <c r="LF126" s="440"/>
      <c r="LG126" s="440"/>
      <c r="LH126" s="440"/>
      <c r="LI126" s="110">
        <f t="shared" ref="LI126:LI129" si="3520">LE126+LF126-LG126+LH126</f>
        <v>0</v>
      </c>
      <c r="LJ126" s="440"/>
      <c r="LK126" s="440"/>
      <c r="LL126" s="440"/>
      <c r="LM126" s="440"/>
      <c r="LN126" s="440"/>
      <c r="LO126" s="440"/>
      <c r="LP126" s="111">
        <f>LJ126+LK126-LL126+LM126-LN126+LO126</f>
        <v>0</v>
      </c>
      <c r="LQ126" s="440"/>
      <c r="LR126" s="440"/>
      <c r="LT126" s="440"/>
      <c r="LU126" s="440"/>
      <c r="LV126" s="440"/>
      <c r="LW126" s="440"/>
      <c r="LX126" s="110">
        <f t="shared" ref="LX126:LX129" si="3521">LT126+LU126-LV126+LW126</f>
        <v>0</v>
      </c>
      <c r="LY126" s="440"/>
      <c r="LZ126" s="440"/>
      <c r="MA126" s="440"/>
      <c r="MB126" s="440"/>
      <c r="MC126" s="440"/>
      <c r="MD126" s="440"/>
      <c r="ME126" s="111">
        <f>LY126+LZ126-MA126+MB126-MC126+MD126</f>
        <v>0</v>
      </c>
      <c r="MF126" s="440"/>
      <c r="MG126" s="440"/>
      <c r="MI126" s="440"/>
      <c r="MJ126" s="440"/>
      <c r="MK126" s="440"/>
      <c r="ML126" s="440"/>
      <c r="MM126" s="110">
        <f t="shared" ref="MM126:MM129" si="3522">MI126+MJ126-MK126+ML126</f>
        <v>0</v>
      </c>
      <c r="MN126" s="440"/>
      <c r="MO126" s="440"/>
      <c r="MP126" s="440"/>
      <c r="MQ126" s="440"/>
      <c r="MR126" s="440"/>
      <c r="MS126" s="440"/>
      <c r="MT126" s="111">
        <f>MN126+MO126-MP126+MQ126-MR126+MS126</f>
        <v>0</v>
      </c>
      <c r="MU126" s="440"/>
      <c r="MV126" s="440"/>
      <c r="MX126" s="440"/>
      <c r="MY126" s="440"/>
      <c r="MZ126" s="440"/>
      <c r="NA126" s="440"/>
      <c r="NB126" s="110">
        <f t="shared" ref="NB126:NB129" si="3523">MX126+MY126-MZ126+NA126</f>
        <v>0</v>
      </c>
      <c r="NC126" s="440"/>
      <c r="ND126" s="440"/>
      <c r="NE126" s="440"/>
      <c r="NF126" s="440"/>
      <c r="NG126" s="440"/>
      <c r="NH126" s="440"/>
      <c r="NI126" s="111">
        <f>NC126+ND126-NE126+NF126-NG126+NH126</f>
        <v>0</v>
      </c>
      <c r="NJ126" s="440"/>
      <c r="NK126" s="440"/>
      <c r="NM126" s="440"/>
      <c r="NN126" s="440"/>
      <c r="NO126" s="440"/>
      <c r="NP126" s="440"/>
      <c r="NQ126" s="110">
        <f t="shared" ref="NQ126:NQ129" si="3524">NM126+NN126-NO126+NP126</f>
        <v>0</v>
      </c>
      <c r="NR126" s="440"/>
      <c r="NS126" s="440"/>
      <c r="NT126" s="440"/>
      <c r="NU126" s="440"/>
      <c r="NV126" s="440"/>
      <c r="NW126" s="440"/>
      <c r="NX126" s="111">
        <f>NR126+NS126-NT126+NU126-NV126+NW126</f>
        <v>0</v>
      </c>
      <c r="NY126" s="440"/>
      <c r="NZ126" s="440"/>
      <c r="OB126" s="440"/>
      <c r="OC126" s="440"/>
      <c r="OD126" s="440"/>
      <c r="OE126" s="440"/>
      <c r="OF126" s="110">
        <f t="shared" ref="OF126:OF129" si="3525">OB126+OC126-OD126+OE126</f>
        <v>0</v>
      </c>
      <c r="OG126" s="440"/>
      <c r="OH126" s="440"/>
      <c r="OI126" s="440"/>
      <c r="OJ126" s="440"/>
      <c r="OK126" s="440"/>
      <c r="OL126" s="440"/>
      <c r="OM126" s="111">
        <f>OG126+OH126-OI126+OJ126-OK126+OL126</f>
        <v>0</v>
      </c>
      <c r="ON126" s="440"/>
      <c r="OO126" s="440"/>
      <c r="OQ126" s="440"/>
      <c r="OR126" s="440"/>
      <c r="OS126" s="440"/>
      <c r="OT126" s="440"/>
      <c r="OU126" s="110">
        <f t="shared" ref="OU126:OU129" si="3526">OQ126+OR126-OS126+OT126</f>
        <v>0</v>
      </c>
      <c r="OV126" s="440"/>
      <c r="OW126" s="440"/>
      <c r="OX126" s="440"/>
      <c r="OY126" s="440"/>
      <c r="OZ126" s="440"/>
      <c r="PA126" s="440"/>
      <c r="PB126" s="111">
        <f>OV126+OW126-OX126+OY126-OZ126+PA126</f>
        <v>0</v>
      </c>
      <c r="PC126" s="440"/>
      <c r="PD126" s="440"/>
      <c r="PF126" s="440"/>
      <c r="PG126" s="440"/>
      <c r="PH126" s="440"/>
      <c r="PI126" s="440"/>
      <c r="PJ126" s="110">
        <f t="shared" ref="PJ126:PJ129" si="3527">PF126+PG126-PH126+PI126</f>
        <v>0</v>
      </c>
      <c r="PK126" s="440"/>
      <c r="PL126" s="440"/>
      <c r="PM126" s="440"/>
      <c r="PN126" s="440"/>
      <c r="PO126" s="440"/>
      <c r="PP126" s="440"/>
      <c r="PQ126" s="111">
        <f>PK126+PL126-PM126+PN126-PO126+PP126</f>
        <v>0</v>
      </c>
      <c r="PR126" s="440"/>
      <c r="PS126" s="440"/>
      <c r="PU126" s="440"/>
      <c r="PV126" s="440"/>
      <c r="PW126" s="440"/>
      <c r="PX126" s="440"/>
      <c r="PY126" s="110">
        <f t="shared" ref="PY126:PY129" si="3528">PU126+PV126-PW126+PX126</f>
        <v>0</v>
      </c>
      <c r="PZ126" s="440"/>
      <c r="QA126" s="440"/>
      <c r="QB126" s="440"/>
      <c r="QC126" s="440"/>
      <c r="QD126" s="440"/>
      <c r="QE126" s="440"/>
      <c r="QF126" s="111">
        <f>PZ126+QA126-QB126+QC126-QD126+QE126</f>
        <v>0</v>
      </c>
      <c r="QG126" s="440"/>
      <c r="QH126" s="440"/>
      <c r="QJ126" s="440"/>
      <c r="QK126" s="440"/>
      <c r="QL126" s="440"/>
      <c r="QM126" s="440"/>
      <c r="QN126" s="110">
        <f t="shared" ref="QN126:QN129" si="3529">QJ126+QK126-QL126+QM126</f>
        <v>0</v>
      </c>
      <c r="QO126" s="440"/>
      <c r="QP126" s="440"/>
      <c r="QQ126" s="440"/>
      <c r="QR126" s="440"/>
      <c r="QS126" s="440"/>
      <c r="QT126" s="440"/>
      <c r="QU126" s="111">
        <f>QO126+QP126-QQ126+QR126-QS126+QT126</f>
        <v>0</v>
      </c>
      <c r="QV126" s="440"/>
      <c r="QW126" s="440"/>
      <c r="QY126" s="440"/>
      <c r="QZ126" s="440"/>
      <c r="RA126" s="440"/>
      <c r="RB126" s="440"/>
      <c r="RC126" s="110">
        <f t="shared" ref="RC126:RC129" si="3530">QY126+QZ126-RA126+RB126</f>
        <v>0</v>
      </c>
      <c r="RD126" s="440"/>
      <c r="RE126" s="440"/>
      <c r="RF126" s="440"/>
      <c r="RG126" s="440"/>
      <c r="RH126" s="440"/>
      <c r="RI126" s="440"/>
      <c r="RJ126" s="111">
        <f>RD126+RE126-RF126+RG126-RH126+RI126</f>
        <v>0</v>
      </c>
      <c r="RK126" s="440"/>
      <c r="RL126" s="440"/>
      <c r="RN126" s="440"/>
      <c r="RO126" s="440"/>
      <c r="RP126" s="440"/>
      <c r="RQ126" s="440"/>
      <c r="RR126" s="110">
        <f t="shared" ref="RR126:RR129" si="3531">RN126+RO126-RP126+RQ126</f>
        <v>0</v>
      </c>
      <c r="RS126" s="440"/>
      <c r="RT126" s="440"/>
      <c r="RU126" s="440"/>
      <c r="RV126" s="440"/>
      <c r="RW126" s="440"/>
      <c r="RX126" s="440"/>
      <c r="RY126" s="111">
        <f>RS126+RT126-RU126+RV126-RW126+RX126</f>
        <v>0</v>
      </c>
      <c r="RZ126" s="440"/>
      <c r="SA126" s="440"/>
      <c r="SC126" s="440"/>
      <c r="SD126" s="440"/>
      <c r="SE126" s="440"/>
      <c r="SF126" s="440"/>
      <c r="SG126" s="110">
        <f t="shared" ref="SG126:SG129" si="3532">SC126+SD126-SE126+SF126</f>
        <v>0</v>
      </c>
      <c r="SH126" s="440"/>
      <c r="SI126" s="440"/>
      <c r="SJ126" s="440"/>
      <c r="SK126" s="440"/>
      <c r="SL126" s="440"/>
      <c r="SM126" s="440"/>
      <c r="SN126" s="111">
        <f>SH126+SI126-SJ126+SK126-SL126+SM126</f>
        <v>0</v>
      </c>
      <c r="SO126" s="440"/>
      <c r="SP126" s="440"/>
      <c r="SR126" s="440"/>
      <c r="SS126" s="440"/>
      <c r="ST126" s="440"/>
      <c r="SU126" s="440"/>
      <c r="SV126" s="110">
        <f t="shared" ref="SV126:SV129" si="3533">SR126+SS126-ST126+SU126</f>
        <v>0</v>
      </c>
      <c r="SW126" s="440"/>
      <c r="SX126" s="440"/>
      <c r="SY126" s="440"/>
      <c r="SZ126" s="440"/>
      <c r="TA126" s="440"/>
      <c r="TB126" s="440"/>
      <c r="TC126" s="111">
        <f>SW126+SX126-SY126+SZ126-TA126+TB126</f>
        <v>0</v>
      </c>
      <c r="TD126" s="440"/>
      <c r="TE126" s="440"/>
      <c r="TG126" s="440"/>
      <c r="TH126" s="440"/>
      <c r="TI126" s="440"/>
      <c r="TJ126" s="440"/>
      <c r="TK126" s="110">
        <f t="shared" ref="TK126:TK129" si="3534">TG126+TH126-TI126+TJ126</f>
        <v>0</v>
      </c>
      <c r="TL126" s="440"/>
      <c r="TM126" s="440"/>
      <c r="TN126" s="440"/>
      <c r="TO126" s="440"/>
      <c r="TP126" s="440"/>
      <c r="TQ126" s="440"/>
      <c r="TR126" s="111">
        <f>TL126+TM126-TN126+TO126-TP126+TQ126</f>
        <v>0</v>
      </c>
      <c r="TS126" s="440"/>
      <c r="TT126" s="440"/>
      <c r="TV126" s="440"/>
      <c r="TW126" s="440"/>
      <c r="TX126" s="440"/>
      <c r="TY126" s="440"/>
      <c r="TZ126" s="110">
        <f t="shared" ref="TZ126:TZ129" si="3535">TV126+TW126-TX126+TY126</f>
        <v>0</v>
      </c>
      <c r="UA126" s="440"/>
      <c r="UB126" s="440"/>
      <c r="UC126" s="440"/>
      <c r="UD126" s="440"/>
      <c r="UE126" s="440"/>
      <c r="UF126" s="440"/>
      <c r="UG126" s="111">
        <f>UA126+UB126-UC126+UD126-UE126+UF126</f>
        <v>0</v>
      </c>
      <c r="UH126" s="440"/>
      <c r="UI126" s="440"/>
      <c r="UK126" s="440"/>
      <c r="UL126" s="440"/>
      <c r="UM126" s="440"/>
      <c r="UN126" s="440"/>
      <c r="UO126" s="110">
        <f t="shared" ref="UO126:UO129" si="3536">UK126+UL126-UM126+UN126</f>
        <v>0</v>
      </c>
      <c r="UP126" s="440"/>
      <c r="UQ126" s="440"/>
      <c r="UR126" s="440"/>
      <c r="US126" s="440"/>
      <c r="UT126" s="440"/>
      <c r="UU126" s="440"/>
      <c r="UV126" s="111">
        <f>UP126+UQ126-UR126+US126-UT126+UU126</f>
        <v>0</v>
      </c>
      <c r="UW126" s="440"/>
      <c r="UX126" s="440"/>
      <c r="UZ126" s="440"/>
      <c r="VA126" s="440"/>
      <c r="VB126" s="440"/>
      <c r="VC126" s="440"/>
      <c r="VD126" s="110">
        <f t="shared" ref="VD126:VD129" si="3537">UZ126+VA126-VB126+VC126</f>
        <v>0</v>
      </c>
      <c r="VE126" s="440"/>
      <c r="VF126" s="440"/>
      <c r="VG126" s="440"/>
      <c r="VH126" s="440"/>
      <c r="VI126" s="440"/>
      <c r="VJ126" s="440"/>
      <c r="VK126" s="111">
        <f>VE126+VF126-VG126+VH126-VI126+VJ126</f>
        <v>0</v>
      </c>
      <c r="VL126" s="440"/>
      <c r="VM126" s="440"/>
      <c r="VO126" s="440"/>
      <c r="VP126" s="440"/>
      <c r="VQ126" s="440"/>
      <c r="VR126" s="440"/>
      <c r="VS126" s="110">
        <f t="shared" ref="VS126:VS129" si="3538">VO126+VP126-VQ126+VR126</f>
        <v>0</v>
      </c>
      <c r="VT126" s="440"/>
      <c r="VU126" s="440"/>
      <c r="VV126" s="440"/>
      <c r="VW126" s="440"/>
      <c r="VX126" s="440"/>
      <c r="VY126" s="440"/>
      <c r="VZ126" s="111">
        <f>VT126+VU126-VV126+VW126-VX126+VY126</f>
        <v>0</v>
      </c>
      <c r="WA126" s="440"/>
      <c r="WB126" s="440"/>
      <c r="WD126" s="440"/>
      <c r="WE126" s="440"/>
      <c r="WF126" s="440"/>
      <c r="WG126" s="440"/>
      <c r="WH126" s="110">
        <f t="shared" ref="WH126:WH129" si="3539">WD126+WE126-WF126+WG126</f>
        <v>0</v>
      </c>
      <c r="WI126" s="440"/>
      <c r="WJ126" s="440"/>
      <c r="WK126" s="440"/>
      <c r="WL126" s="440"/>
      <c r="WM126" s="440"/>
      <c r="WN126" s="440"/>
      <c r="WO126" s="111">
        <f>WI126+WJ126-WK126+WL126-WM126+WN126</f>
        <v>0</v>
      </c>
      <c r="WP126" s="440"/>
      <c r="WQ126" s="440"/>
      <c r="WS126" s="440"/>
      <c r="WT126" s="440"/>
      <c r="WU126" s="440"/>
      <c r="WV126" s="440"/>
      <c r="WW126" s="110">
        <f t="shared" ref="WW126:WW129" si="3540">WS126+WT126-WU126+WV126</f>
        <v>0</v>
      </c>
      <c r="WX126" s="440"/>
      <c r="WY126" s="440"/>
      <c r="WZ126" s="440"/>
      <c r="XA126" s="440"/>
      <c r="XB126" s="440"/>
      <c r="XC126" s="440"/>
      <c r="XD126" s="111">
        <f>WX126+WY126-WZ126+XA126-XB126+XC126</f>
        <v>0</v>
      </c>
      <c r="XE126" s="440"/>
      <c r="XF126" s="440"/>
      <c r="XH126" s="440"/>
      <c r="XI126" s="440"/>
      <c r="XJ126" s="440"/>
      <c r="XK126" s="440"/>
      <c r="XL126" s="110">
        <f t="shared" ref="XL126:XL129" si="3541">XH126+XI126-XJ126+XK126</f>
        <v>0</v>
      </c>
      <c r="XM126" s="440"/>
      <c r="XN126" s="440"/>
      <c r="XO126" s="440"/>
      <c r="XP126" s="440"/>
      <c r="XQ126" s="440"/>
      <c r="XR126" s="440"/>
      <c r="XS126" s="111">
        <f>XM126+XN126-XO126+XP126-XQ126+XR126</f>
        <v>0</v>
      </c>
      <c r="XT126" s="440"/>
      <c r="XU126" s="440"/>
      <c r="XW126" s="440"/>
      <c r="XX126" s="440"/>
      <c r="XY126" s="440"/>
      <c r="XZ126" s="440"/>
      <c r="YA126" s="110">
        <f t="shared" ref="YA126:YA129" si="3542">XW126+XX126-XY126+XZ126</f>
        <v>0</v>
      </c>
      <c r="YB126" s="440"/>
      <c r="YC126" s="440"/>
      <c r="YD126" s="440"/>
      <c r="YE126" s="440"/>
      <c r="YF126" s="440"/>
      <c r="YG126" s="440"/>
      <c r="YH126" s="111">
        <f>YB126+YC126-YD126+YE126-YF126+YG126</f>
        <v>0</v>
      </c>
      <c r="YI126" s="440"/>
      <c r="YJ126" s="440"/>
      <c r="YL126" s="440"/>
      <c r="YM126" s="440"/>
      <c r="YN126" s="440"/>
      <c r="YO126" s="440"/>
      <c r="YP126" s="110">
        <f t="shared" ref="YP126:YP129" si="3543">YL126+YM126-YN126+YO126</f>
        <v>0</v>
      </c>
      <c r="YQ126" s="440"/>
      <c r="YR126" s="440"/>
      <c r="YS126" s="440"/>
      <c r="YT126" s="440"/>
      <c r="YU126" s="440"/>
      <c r="YV126" s="440"/>
      <c r="YW126" s="111">
        <f>YQ126+YR126-YS126+YT126-YU126+YV126</f>
        <v>0</v>
      </c>
      <c r="YX126" s="440"/>
      <c r="YY126" s="440"/>
      <c r="ZA126" s="440"/>
      <c r="ZB126" s="440"/>
      <c r="ZC126" s="440"/>
      <c r="ZD126" s="440"/>
      <c r="ZE126" s="110">
        <f t="shared" ref="ZE126:ZE129" si="3544">ZA126+ZB126-ZC126+ZD126</f>
        <v>0</v>
      </c>
      <c r="ZF126" s="440"/>
      <c r="ZG126" s="440"/>
      <c r="ZH126" s="440"/>
      <c r="ZI126" s="440"/>
      <c r="ZJ126" s="440"/>
      <c r="ZK126" s="440"/>
      <c r="ZL126" s="111">
        <f>ZF126+ZG126-ZH126+ZI126-ZJ126+ZK126</f>
        <v>0</v>
      </c>
      <c r="ZM126" s="440"/>
      <c r="ZN126" s="440"/>
      <c r="ZP126" s="440"/>
      <c r="ZQ126" s="440"/>
      <c r="ZR126" s="440"/>
      <c r="ZS126" s="440"/>
      <c r="ZT126" s="110">
        <f t="shared" ref="ZT126:ZT129" si="3545">ZP126+ZQ126-ZR126+ZS126</f>
        <v>0</v>
      </c>
      <c r="ZU126" s="440"/>
      <c r="ZV126" s="440"/>
      <c r="ZW126" s="440"/>
      <c r="ZX126" s="440"/>
      <c r="ZY126" s="440"/>
      <c r="ZZ126" s="440"/>
      <c r="AAA126" s="111">
        <f>ZU126+ZV126-ZW126+ZX126-ZY126+ZZ126</f>
        <v>0</v>
      </c>
      <c r="AAB126" s="440"/>
      <c r="AAC126" s="440"/>
      <c r="AAE126" s="440"/>
      <c r="AAF126" s="440"/>
      <c r="AAG126" s="440"/>
      <c r="AAH126" s="440"/>
      <c r="AAI126" s="110">
        <f t="shared" ref="AAI126:AAI129" si="3546">AAE126+AAF126-AAG126+AAH126</f>
        <v>0</v>
      </c>
      <c r="AAJ126" s="440"/>
      <c r="AAK126" s="440"/>
      <c r="AAL126" s="440"/>
      <c r="AAM126" s="440"/>
      <c r="AAN126" s="440"/>
      <c r="AAO126" s="440"/>
      <c r="AAP126" s="111">
        <f>AAJ126+AAK126-AAL126+AAM126-AAN126+AAO126</f>
        <v>0</v>
      </c>
      <c r="AAQ126" s="440"/>
      <c r="AAR126" s="440"/>
      <c r="AAT126" s="440"/>
      <c r="AAU126" s="440"/>
      <c r="AAV126" s="440"/>
      <c r="AAW126" s="440"/>
      <c r="AAX126" s="110">
        <f t="shared" ref="AAX126:AAX129" si="3547">AAT126+AAU126-AAV126+AAW126</f>
        <v>0</v>
      </c>
      <c r="AAY126" s="440"/>
      <c r="AAZ126" s="440"/>
      <c r="ABA126" s="440"/>
      <c r="ABB126" s="440"/>
      <c r="ABC126" s="440"/>
      <c r="ABD126" s="440"/>
      <c r="ABE126" s="111">
        <f>AAY126+AAZ126-ABA126+ABB126-ABC126+ABD126</f>
        <v>0</v>
      </c>
      <c r="ABF126" s="440"/>
      <c r="ABG126" s="440"/>
      <c r="ABI126" s="440"/>
      <c r="ABJ126" s="440"/>
      <c r="ABK126" s="440"/>
      <c r="ABL126" s="440"/>
      <c r="ABM126" s="110">
        <f t="shared" ref="ABM126:ABM129" si="3548">ABI126+ABJ126-ABK126+ABL126</f>
        <v>0</v>
      </c>
      <c r="ABN126" s="440"/>
      <c r="ABO126" s="440"/>
      <c r="ABP126" s="440"/>
      <c r="ABQ126" s="440"/>
      <c r="ABR126" s="440"/>
      <c r="ABS126" s="440"/>
      <c r="ABT126" s="111">
        <f>ABN126+ABO126-ABP126+ABQ126-ABR126+ABS126</f>
        <v>0</v>
      </c>
      <c r="ABU126" s="440"/>
      <c r="ABV126" s="440"/>
      <c r="ABX126" s="440"/>
      <c r="ABY126" s="440"/>
      <c r="ABZ126" s="440"/>
      <c r="ACA126" s="440"/>
      <c r="ACB126" s="110">
        <f t="shared" ref="ACB126:ACB129" si="3549">ABX126+ABY126-ABZ126+ACA126</f>
        <v>0</v>
      </c>
      <c r="ACC126" s="440"/>
      <c r="ACD126" s="440"/>
      <c r="ACE126" s="440"/>
      <c r="ACF126" s="440"/>
      <c r="ACG126" s="440"/>
      <c r="ACH126" s="440"/>
      <c r="ACI126" s="111">
        <f>ACC126+ACD126-ACE126+ACF126-ACG126+ACH126</f>
        <v>0</v>
      </c>
      <c r="ACJ126" s="440"/>
      <c r="ACK126" s="440"/>
      <c r="ACM126" s="440"/>
      <c r="ACN126" s="440"/>
      <c r="ACO126" s="440"/>
      <c r="ACP126" s="440"/>
      <c r="ACQ126" s="110">
        <f t="shared" ref="ACQ126:ACQ129" si="3550">ACM126+ACN126-ACO126+ACP126</f>
        <v>0</v>
      </c>
      <c r="ACR126" s="440"/>
      <c r="ACS126" s="440"/>
      <c r="ACT126" s="440"/>
      <c r="ACU126" s="440"/>
      <c r="ACV126" s="440"/>
      <c r="ACW126" s="440"/>
      <c r="ACX126" s="111">
        <f>ACR126+ACS126-ACT126+ACU126-ACV126+ACW126</f>
        <v>0</v>
      </c>
      <c r="ACY126" s="440"/>
      <c r="ACZ126" s="440"/>
      <c r="ADB126" s="440"/>
      <c r="ADC126" s="440"/>
      <c r="ADD126" s="440"/>
      <c r="ADE126" s="440"/>
      <c r="ADF126" s="110">
        <f t="shared" ref="ADF126:ADF129" si="3551">ADB126+ADC126-ADD126+ADE126</f>
        <v>0</v>
      </c>
      <c r="ADG126" s="440"/>
      <c r="ADH126" s="440"/>
      <c r="ADI126" s="440"/>
      <c r="ADJ126" s="440"/>
      <c r="ADK126" s="440"/>
      <c r="ADL126" s="440"/>
      <c r="ADM126" s="111">
        <f>ADG126+ADH126-ADI126+ADJ126-ADK126+ADL126</f>
        <v>0</v>
      </c>
      <c r="ADN126" s="440"/>
      <c r="ADO126" s="440"/>
      <c r="ADQ126" s="440"/>
      <c r="ADR126" s="440"/>
      <c r="ADS126" s="440"/>
      <c r="ADT126" s="440"/>
      <c r="ADU126" s="110">
        <f t="shared" ref="ADU126:ADU129" si="3552">ADQ126+ADR126-ADS126+ADT126</f>
        <v>0</v>
      </c>
      <c r="ADV126" s="440"/>
      <c r="ADW126" s="440"/>
      <c r="ADX126" s="440"/>
      <c r="ADY126" s="440"/>
      <c r="ADZ126" s="440"/>
      <c r="AEA126" s="440"/>
      <c r="AEB126" s="111">
        <f>ADV126+ADW126-ADX126+ADY126-ADZ126+AEA126</f>
        <v>0</v>
      </c>
      <c r="AEC126" s="440"/>
      <c r="AED126" s="440"/>
      <c r="AEF126" s="440"/>
      <c r="AEG126" s="440"/>
      <c r="AEH126" s="440"/>
      <c r="AEI126" s="440"/>
      <c r="AEJ126" s="110">
        <f t="shared" ref="AEJ126:AEJ129" si="3553">AEF126+AEG126-AEH126+AEI126</f>
        <v>0</v>
      </c>
      <c r="AEK126" s="440"/>
      <c r="AEL126" s="440"/>
      <c r="AEM126" s="440"/>
      <c r="AEN126" s="440"/>
      <c r="AEO126" s="440"/>
      <c r="AEP126" s="440"/>
      <c r="AEQ126" s="111">
        <f>AEK126+AEL126-AEM126+AEN126-AEO126+AEP126</f>
        <v>0</v>
      </c>
      <c r="AER126" s="440"/>
      <c r="AES126" s="440"/>
      <c r="AEU126" s="440"/>
      <c r="AEV126" s="440"/>
      <c r="AEW126" s="440"/>
      <c r="AEX126" s="440"/>
      <c r="AEY126" s="110">
        <f t="shared" ref="AEY126:AEY129" si="3554">AEU126+AEV126-AEW126+AEX126</f>
        <v>0</v>
      </c>
      <c r="AEZ126" s="440"/>
      <c r="AFA126" s="440"/>
      <c r="AFB126" s="440"/>
      <c r="AFC126" s="440"/>
      <c r="AFD126" s="440"/>
      <c r="AFE126" s="440"/>
      <c r="AFF126" s="111">
        <f>AEZ126+AFA126-AFB126+AFC126-AFD126+AFE126</f>
        <v>0</v>
      </c>
      <c r="AFG126" s="440"/>
      <c r="AFH126" s="440"/>
      <c r="AFJ126" s="440"/>
      <c r="AFK126" s="440"/>
      <c r="AFL126" s="440"/>
      <c r="AFM126" s="440"/>
      <c r="AFN126" s="110">
        <f t="shared" ref="AFN126:AFN129" si="3555">AFJ126+AFK126-AFL126+AFM126</f>
        <v>0</v>
      </c>
      <c r="AFO126" s="440"/>
      <c r="AFP126" s="440"/>
      <c r="AFQ126" s="440"/>
      <c r="AFR126" s="440"/>
      <c r="AFS126" s="440"/>
      <c r="AFT126" s="440"/>
      <c r="AFU126" s="111">
        <f>AFO126+AFP126-AFQ126+AFR126-AFS126+AFT126</f>
        <v>0</v>
      </c>
      <c r="AFV126" s="440"/>
      <c r="AFW126" s="440"/>
      <c r="AFY126" s="440"/>
      <c r="AFZ126" s="440"/>
      <c r="AGA126" s="440"/>
      <c r="AGB126" s="440"/>
      <c r="AGC126" s="110">
        <f t="shared" ref="AGC126:AGC129" si="3556">AFY126+AFZ126-AGA126+AGB126</f>
        <v>0</v>
      </c>
      <c r="AGD126" s="440"/>
      <c r="AGE126" s="440"/>
      <c r="AGF126" s="440"/>
      <c r="AGG126" s="440"/>
      <c r="AGH126" s="440"/>
      <c r="AGI126" s="440"/>
      <c r="AGJ126" s="111">
        <f>AGD126+AGE126-AGF126+AGG126-AGH126+AGI126</f>
        <v>0</v>
      </c>
      <c r="AGK126" s="440"/>
      <c r="AGL126" s="440"/>
      <c r="AGN126" s="440"/>
      <c r="AGO126" s="440"/>
      <c r="AGP126" s="440"/>
      <c r="AGQ126" s="440"/>
      <c r="AGR126" s="110">
        <f t="shared" ref="AGR126:AGR129" si="3557">AGN126+AGO126-AGP126+AGQ126</f>
        <v>0</v>
      </c>
      <c r="AGS126" s="440"/>
      <c r="AGT126" s="440"/>
      <c r="AGU126" s="440"/>
      <c r="AGV126" s="440"/>
      <c r="AGW126" s="440"/>
      <c r="AGX126" s="440"/>
      <c r="AGY126" s="111">
        <f>AGS126+AGT126-AGU126+AGV126-AGW126+AGX126</f>
        <v>0</v>
      </c>
      <c r="AGZ126" s="440"/>
      <c r="AHA126" s="440"/>
      <c r="AHC126" s="440"/>
      <c r="AHD126" s="440"/>
      <c r="AHE126" s="440"/>
      <c r="AHF126" s="440"/>
      <c r="AHG126" s="110">
        <f t="shared" ref="AHG126:AHG129" si="3558">AHC126+AHD126-AHE126+AHF126</f>
        <v>0</v>
      </c>
      <c r="AHH126" s="440"/>
      <c r="AHI126" s="440"/>
      <c r="AHJ126" s="440"/>
      <c r="AHK126" s="440"/>
      <c r="AHL126" s="440"/>
      <c r="AHM126" s="440"/>
      <c r="AHN126" s="111">
        <f>AHH126+AHI126-AHJ126+AHK126-AHL126+AHM126</f>
        <v>0</v>
      </c>
      <c r="AHO126" s="440"/>
      <c r="AHP126" s="440"/>
      <c r="AHR126" s="440"/>
      <c r="AHS126" s="440"/>
      <c r="AHT126" s="440"/>
      <c r="AHU126" s="440"/>
      <c r="AHV126" s="110">
        <f t="shared" ref="AHV126:AHV129" si="3559">AHR126+AHS126-AHT126+AHU126</f>
        <v>0</v>
      </c>
      <c r="AHW126" s="440"/>
      <c r="AHX126" s="440"/>
      <c r="AHY126" s="440"/>
      <c r="AHZ126" s="440"/>
      <c r="AIA126" s="440"/>
      <c r="AIB126" s="440"/>
      <c r="AIC126" s="111">
        <f>AHW126+AHX126-AHY126+AHZ126-AIA126+AIB126</f>
        <v>0</v>
      </c>
      <c r="AID126" s="440"/>
      <c r="AIE126" s="440"/>
    </row>
    <row r="127" spans="1:915" x14ac:dyDescent="0.3">
      <c r="A127" s="33" t="s">
        <v>132</v>
      </c>
      <c r="B127" s="34" t="s">
        <v>138</v>
      </c>
      <c r="C127" s="439"/>
      <c r="D127" s="440"/>
      <c r="E127" s="440"/>
      <c r="F127" s="440"/>
      <c r="G127" s="110">
        <f t="shared" si="3499"/>
        <v>0</v>
      </c>
      <c r="H127" s="440"/>
      <c r="I127" s="440"/>
      <c r="J127" s="440"/>
      <c r="K127" s="440"/>
      <c r="L127" s="440"/>
      <c r="M127" s="440"/>
      <c r="N127" s="111">
        <f>H127+I127-J127+K127-L127+M127</f>
        <v>0</v>
      </c>
      <c r="O127" s="440"/>
      <c r="P127" s="440"/>
      <c r="Q127" s="440"/>
      <c r="R127" s="440"/>
      <c r="S127" s="440"/>
      <c r="T127" s="440"/>
      <c r="U127" s="110">
        <f t="shared" si="3500"/>
        <v>0</v>
      </c>
      <c r="V127" s="440"/>
      <c r="W127" s="440"/>
      <c r="X127" s="440"/>
      <c r="Y127" s="440"/>
      <c r="Z127" s="440"/>
      <c r="AA127" s="440"/>
      <c r="AB127" s="111">
        <f>V127+W127-X127+Y127-Z127+AA127</f>
        <v>0</v>
      </c>
      <c r="AC127" s="440"/>
      <c r="AD127" s="440"/>
      <c r="AF127" s="440"/>
      <c r="AG127" s="440"/>
      <c r="AH127" s="440"/>
      <c r="AI127" s="440"/>
      <c r="AJ127" s="110">
        <f t="shared" si="3501"/>
        <v>0</v>
      </c>
      <c r="AK127" s="440"/>
      <c r="AL127" s="440"/>
      <c r="AM127" s="440"/>
      <c r="AN127" s="440"/>
      <c r="AO127" s="440"/>
      <c r="AP127" s="440"/>
      <c r="AQ127" s="111">
        <f>AK127+AL127-AM127+AN127-AO127+AP127</f>
        <v>0</v>
      </c>
      <c r="AR127" s="440"/>
      <c r="AS127" s="440"/>
      <c r="AU127" s="440"/>
      <c r="AV127" s="440"/>
      <c r="AW127" s="440"/>
      <c r="AX127" s="440"/>
      <c r="AY127" s="110">
        <f t="shared" si="3502"/>
        <v>0</v>
      </c>
      <c r="AZ127" s="440"/>
      <c r="BA127" s="440"/>
      <c r="BB127" s="440"/>
      <c r="BC127" s="440"/>
      <c r="BD127" s="440"/>
      <c r="BE127" s="440"/>
      <c r="BF127" s="111">
        <f>AZ127+BA127-BB127+BC127-BD127+BE127</f>
        <v>0</v>
      </c>
      <c r="BG127" s="440"/>
      <c r="BH127" s="440"/>
      <c r="BJ127" s="440"/>
      <c r="BK127" s="440"/>
      <c r="BL127" s="440"/>
      <c r="BM127" s="440"/>
      <c r="BN127" s="110">
        <f t="shared" si="3503"/>
        <v>0</v>
      </c>
      <c r="BO127" s="440"/>
      <c r="BP127" s="440"/>
      <c r="BQ127" s="440"/>
      <c r="BR127" s="440"/>
      <c r="BS127" s="440"/>
      <c r="BT127" s="440"/>
      <c r="BU127" s="111">
        <f>BO127+BP127-BQ127+BR127-BS127+BT127</f>
        <v>0</v>
      </c>
      <c r="BV127" s="440"/>
      <c r="BW127" s="440"/>
      <c r="BY127" s="440"/>
      <c r="BZ127" s="440"/>
      <c r="CA127" s="440"/>
      <c r="CB127" s="440"/>
      <c r="CC127" s="110">
        <f t="shared" si="3504"/>
        <v>0</v>
      </c>
      <c r="CD127" s="440"/>
      <c r="CE127" s="440"/>
      <c r="CF127" s="440"/>
      <c r="CG127" s="440"/>
      <c r="CH127" s="440"/>
      <c r="CI127" s="440"/>
      <c r="CJ127" s="111">
        <f>CD127+CE127-CF127+CG127-CH127+CI127</f>
        <v>0</v>
      </c>
      <c r="CK127" s="440"/>
      <c r="CL127" s="440"/>
      <c r="CN127" s="440"/>
      <c r="CO127" s="440"/>
      <c r="CP127" s="440"/>
      <c r="CQ127" s="440"/>
      <c r="CR127" s="110">
        <f t="shared" si="3505"/>
        <v>0</v>
      </c>
      <c r="CS127" s="440"/>
      <c r="CT127" s="440"/>
      <c r="CU127" s="440"/>
      <c r="CV127" s="440"/>
      <c r="CW127" s="440"/>
      <c r="CX127" s="440"/>
      <c r="CY127" s="111">
        <f>CS127+CT127-CU127+CV127-CW127+CX127</f>
        <v>0</v>
      </c>
      <c r="CZ127" s="440"/>
      <c r="DA127" s="440"/>
      <c r="DC127" s="440"/>
      <c r="DD127" s="440"/>
      <c r="DE127" s="440"/>
      <c r="DF127" s="440"/>
      <c r="DG127" s="110">
        <f t="shared" si="3506"/>
        <v>0</v>
      </c>
      <c r="DH127" s="440"/>
      <c r="DI127" s="440"/>
      <c r="DJ127" s="440"/>
      <c r="DK127" s="440"/>
      <c r="DL127" s="440"/>
      <c r="DM127" s="440"/>
      <c r="DN127" s="111">
        <f>DH127+DI127-DJ127+DK127-DL127+DM127</f>
        <v>0</v>
      </c>
      <c r="DO127" s="440"/>
      <c r="DP127" s="440"/>
      <c r="DR127" s="440"/>
      <c r="DS127" s="440"/>
      <c r="DT127" s="440"/>
      <c r="DU127" s="440"/>
      <c r="DV127" s="110">
        <f t="shared" si="3507"/>
        <v>0</v>
      </c>
      <c r="DW127" s="440"/>
      <c r="DX127" s="440"/>
      <c r="DY127" s="440"/>
      <c r="DZ127" s="440"/>
      <c r="EA127" s="440"/>
      <c r="EB127" s="440"/>
      <c r="EC127" s="111">
        <f>DW127+DX127-DY127+DZ127-EA127+EB127</f>
        <v>0</v>
      </c>
      <c r="ED127" s="440"/>
      <c r="EE127" s="440"/>
      <c r="EG127" s="440"/>
      <c r="EH127" s="440"/>
      <c r="EI127" s="440"/>
      <c r="EJ127" s="440"/>
      <c r="EK127" s="110">
        <f t="shared" si="3508"/>
        <v>0</v>
      </c>
      <c r="EL127" s="440"/>
      <c r="EM127" s="440"/>
      <c r="EN127" s="440"/>
      <c r="EO127" s="440"/>
      <c r="EP127" s="440"/>
      <c r="EQ127" s="440"/>
      <c r="ER127" s="111">
        <f>EL127+EM127-EN127+EO127-EP127+EQ127</f>
        <v>0</v>
      </c>
      <c r="ES127" s="440"/>
      <c r="ET127" s="440"/>
      <c r="EV127" s="440"/>
      <c r="EW127" s="440"/>
      <c r="EX127" s="440"/>
      <c r="EY127" s="440"/>
      <c r="EZ127" s="110">
        <f t="shared" si="3509"/>
        <v>0</v>
      </c>
      <c r="FA127" s="440"/>
      <c r="FB127" s="440"/>
      <c r="FC127" s="440"/>
      <c r="FD127" s="440"/>
      <c r="FE127" s="440"/>
      <c r="FF127" s="440"/>
      <c r="FG127" s="111">
        <f>FA127+FB127-FC127+FD127-FE127+FF127</f>
        <v>0</v>
      </c>
      <c r="FH127" s="440"/>
      <c r="FI127" s="440"/>
      <c r="FK127" s="440"/>
      <c r="FL127" s="440"/>
      <c r="FM127" s="440"/>
      <c r="FN127" s="440"/>
      <c r="FO127" s="110">
        <f t="shared" si="3510"/>
        <v>0</v>
      </c>
      <c r="FP127" s="440"/>
      <c r="FQ127" s="440"/>
      <c r="FR127" s="440"/>
      <c r="FS127" s="440"/>
      <c r="FT127" s="440"/>
      <c r="FU127" s="440"/>
      <c r="FV127" s="111">
        <f>FP127+FQ127-FR127+FS127-FT127+FU127</f>
        <v>0</v>
      </c>
      <c r="FW127" s="440"/>
      <c r="FX127" s="440"/>
      <c r="FZ127" s="440"/>
      <c r="GA127" s="440"/>
      <c r="GB127" s="440"/>
      <c r="GC127" s="440"/>
      <c r="GD127" s="110">
        <f t="shared" si="3511"/>
        <v>0</v>
      </c>
      <c r="GE127" s="440"/>
      <c r="GF127" s="440"/>
      <c r="GG127" s="440"/>
      <c r="GH127" s="440"/>
      <c r="GI127" s="440"/>
      <c r="GJ127" s="440"/>
      <c r="GK127" s="111">
        <f>GE127+GF127-GG127+GH127-GI127+GJ127</f>
        <v>0</v>
      </c>
      <c r="GL127" s="440"/>
      <c r="GM127" s="440"/>
      <c r="GO127" s="440"/>
      <c r="GP127" s="440"/>
      <c r="GQ127" s="440"/>
      <c r="GR127" s="440"/>
      <c r="GS127" s="110">
        <f t="shared" si="3512"/>
        <v>0</v>
      </c>
      <c r="GT127" s="440"/>
      <c r="GU127" s="440"/>
      <c r="GV127" s="440"/>
      <c r="GW127" s="440"/>
      <c r="GX127" s="440"/>
      <c r="GY127" s="440"/>
      <c r="GZ127" s="111">
        <f>GT127+GU127-GV127+GW127-GX127+GY127</f>
        <v>0</v>
      </c>
      <c r="HA127" s="440"/>
      <c r="HB127" s="440"/>
      <c r="HD127" s="440"/>
      <c r="HE127" s="440"/>
      <c r="HF127" s="440"/>
      <c r="HG127" s="440"/>
      <c r="HH127" s="110">
        <f t="shared" si="3513"/>
        <v>0</v>
      </c>
      <c r="HI127" s="440"/>
      <c r="HJ127" s="440"/>
      <c r="HK127" s="440"/>
      <c r="HL127" s="440"/>
      <c r="HM127" s="440"/>
      <c r="HN127" s="440"/>
      <c r="HO127" s="111">
        <f>HI127+HJ127-HK127+HL127-HM127+HN127</f>
        <v>0</v>
      </c>
      <c r="HP127" s="440"/>
      <c r="HQ127" s="440"/>
      <c r="HS127" s="440"/>
      <c r="HT127" s="440"/>
      <c r="HU127" s="440"/>
      <c r="HV127" s="440"/>
      <c r="HW127" s="110">
        <f t="shared" si="3514"/>
        <v>0</v>
      </c>
      <c r="HX127" s="440"/>
      <c r="HY127" s="440"/>
      <c r="HZ127" s="440"/>
      <c r="IA127" s="440"/>
      <c r="IB127" s="440"/>
      <c r="IC127" s="440"/>
      <c r="ID127" s="111">
        <f>HX127+HY127-HZ127+IA127-IB127+IC127</f>
        <v>0</v>
      </c>
      <c r="IE127" s="440"/>
      <c r="IF127" s="440"/>
      <c r="IH127" s="440"/>
      <c r="II127" s="440"/>
      <c r="IJ127" s="440"/>
      <c r="IK127" s="440"/>
      <c r="IL127" s="110">
        <f t="shared" si="3515"/>
        <v>0</v>
      </c>
      <c r="IM127" s="440"/>
      <c r="IN127" s="440"/>
      <c r="IO127" s="440"/>
      <c r="IP127" s="440"/>
      <c r="IQ127" s="440"/>
      <c r="IR127" s="440"/>
      <c r="IS127" s="111">
        <f>IM127+IN127-IO127+IP127-IQ127+IR127</f>
        <v>0</v>
      </c>
      <c r="IT127" s="440"/>
      <c r="IU127" s="440"/>
      <c r="IW127" s="440"/>
      <c r="IX127" s="440"/>
      <c r="IY127" s="440"/>
      <c r="IZ127" s="440"/>
      <c r="JA127" s="110">
        <f t="shared" si="3516"/>
        <v>0</v>
      </c>
      <c r="JB127" s="440"/>
      <c r="JC127" s="440"/>
      <c r="JD127" s="440"/>
      <c r="JE127" s="440"/>
      <c r="JF127" s="440"/>
      <c r="JG127" s="440"/>
      <c r="JH127" s="111">
        <f>JB127+JC127-JD127+JE127-JF127+JG127</f>
        <v>0</v>
      </c>
      <c r="JI127" s="440"/>
      <c r="JJ127" s="440"/>
      <c r="JL127" s="440"/>
      <c r="JM127" s="440"/>
      <c r="JN127" s="440"/>
      <c r="JO127" s="440"/>
      <c r="JP127" s="110">
        <f t="shared" si="3517"/>
        <v>0</v>
      </c>
      <c r="JQ127" s="440"/>
      <c r="JR127" s="440"/>
      <c r="JS127" s="440"/>
      <c r="JT127" s="440"/>
      <c r="JU127" s="440"/>
      <c r="JV127" s="440"/>
      <c r="JW127" s="111">
        <f>JQ127+JR127-JS127+JT127-JU127+JV127</f>
        <v>0</v>
      </c>
      <c r="JX127" s="440"/>
      <c r="JY127" s="440"/>
      <c r="KA127" s="440"/>
      <c r="KB127" s="440"/>
      <c r="KC127" s="440"/>
      <c r="KD127" s="440"/>
      <c r="KE127" s="110">
        <f t="shared" si="3518"/>
        <v>0</v>
      </c>
      <c r="KF127" s="440"/>
      <c r="KG127" s="440"/>
      <c r="KH127" s="440"/>
      <c r="KI127" s="440"/>
      <c r="KJ127" s="440"/>
      <c r="KK127" s="440"/>
      <c r="KL127" s="111">
        <f>KF127+KG127-KH127+KI127-KJ127+KK127</f>
        <v>0</v>
      </c>
      <c r="KM127" s="440"/>
      <c r="KN127" s="440"/>
      <c r="KP127" s="440"/>
      <c r="KQ127" s="440"/>
      <c r="KR127" s="440"/>
      <c r="KS127" s="440"/>
      <c r="KT127" s="110">
        <f t="shared" si="3519"/>
        <v>0</v>
      </c>
      <c r="KU127" s="440"/>
      <c r="KV127" s="440"/>
      <c r="KW127" s="440"/>
      <c r="KX127" s="440"/>
      <c r="KY127" s="440"/>
      <c r="KZ127" s="440"/>
      <c r="LA127" s="111">
        <f>KU127+KV127-KW127+KX127-KY127+KZ127</f>
        <v>0</v>
      </c>
      <c r="LB127" s="440"/>
      <c r="LC127" s="440"/>
      <c r="LE127" s="440"/>
      <c r="LF127" s="440"/>
      <c r="LG127" s="440"/>
      <c r="LH127" s="440"/>
      <c r="LI127" s="110">
        <f t="shared" si="3520"/>
        <v>0</v>
      </c>
      <c r="LJ127" s="440"/>
      <c r="LK127" s="440"/>
      <c r="LL127" s="440"/>
      <c r="LM127" s="440"/>
      <c r="LN127" s="440"/>
      <c r="LO127" s="440"/>
      <c r="LP127" s="111">
        <f>LJ127+LK127-LL127+LM127-LN127+LO127</f>
        <v>0</v>
      </c>
      <c r="LQ127" s="440"/>
      <c r="LR127" s="440"/>
      <c r="LT127" s="440"/>
      <c r="LU127" s="440"/>
      <c r="LV127" s="440"/>
      <c r="LW127" s="440"/>
      <c r="LX127" s="110">
        <f t="shared" si="3521"/>
        <v>0</v>
      </c>
      <c r="LY127" s="440"/>
      <c r="LZ127" s="440"/>
      <c r="MA127" s="440"/>
      <c r="MB127" s="440"/>
      <c r="MC127" s="440"/>
      <c r="MD127" s="440"/>
      <c r="ME127" s="111">
        <f>LY127+LZ127-MA127+MB127-MC127+MD127</f>
        <v>0</v>
      </c>
      <c r="MF127" s="440"/>
      <c r="MG127" s="440"/>
      <c r="MI127" s="440"/>
      <c r="MJ127" s="440"/>
      <c r="MK127" s="440"/>
      <c r="ML127" s="440"/>
      <c r="MM127" s="110">
        <f t="shared" si="3522"/>
        <v>0</v>
      </c>
      <c r="MN127" s="440"/>
      <c r="MO127" s="440"/>
      <c r="MP127" s="440"/>
      <c r="MQ127" s="440"/>
      <c r="MR127" s="440"/>
      <c r="MS127" s="440"/>
      <c r="MT127" s="111">
        <f>MN127+MO127-MP127+MQ127-MR127+MS127</f>
        <v>0</v>
      </c>
      <c r="MU127" s="440"/>
      <c r="MV127" s="440"/>
      <c r="MX127" s="440"/>
      <c r="MY127" s="440"/>
      <c r="MZ127" s="440"/>
      <c r="NA127" s="440"/>
      <c r="NB127" s="110">
        <f t="shared" si="3523"/>
        <v>0</v>
      </c>
      <c r="NC127" s="440"/>
      <c r="ND127" s="440"/>
      <c r="NE127" s="440"/>
      <c r="NF127" s="440"/>
      <c r="NG127" s="440"/>
      <c r="NH127" s="440"/>
      <c r="NI127" s="111">
        <f>NC127+ND127-NE127+NF127-NG127+NH127</f>
        <v>0</v>
      </c>
      <c r="NJ127" s="440"/>
      <c r="NK127" s="440"/>
      <c r="NM127" s="440"/>
      <c r="NN127" s="440"/>
      <c r="NO127" s="440"/>
      <c r="NP127" s="440"/>
      <c r="NQ127" s="110">
        <f t="shared" si="3524"/>
        <v>0</v>
      </c>
      <c r="NR127" s="440"/>
      <c r="NS127" s="440"/>
      <c r="NT127" s="440"/>
      <c r="NU127" s="440"/>
      <c r="NV127" s="440"/>
      <c r="NW127" s="440"/>
      <c r="NX127" s="111">
        <f>NR127+NS127-NT127+NU127-NV127+NW127</f>
        <v>0</v>
      </c>
      <c r="NY127" s="440"/>
      <c r="NZ127" s="440"/>
      <c r="OB127" s="440"/>
      <c r="OC127" s="440"/>
      <c r="OD127" s="440"/>
      <c r="OE127" s="440"/>
      <c r="OF127" s="110">
        <f t="shared" si="3525"/>
        <v>0</v>
      </c>
      <c r="OG127" s="440"/>
      <c r="OH127" s="440"/>
      <c r="OI127" s="440"/>
      <c r="OJ127" s="440"/>
      <c r="OK127" s="440"/>
      <c r="OL127" s="440"/>
      <c r="OM127" s="111">
        <f>OG127+OH127-OI127+OJ127-OK127+OL127</f>
        <v>0</v>
      </c>
      <c r="ON127" s="440"/>
      <c r="OO127" s="440"/>
      <c r="OQ127" s="440"/>
      <c r="OR127" s="440"/>
      <c r="OS127" s="440"/>
      <c r="OT127" s="440"/>
      <c r="OU127" s="110">
        <f t="shared" si="3526"/>
        <v>0</v>
      </c>
      <c r="OV127" s="440"/>
      <c r="OW127" s="440"/>
      <c r="OX127" s="440"/>
      <c r="OY127" s="440"/>
      <c r="OZ127" s="440"/>
      <c r="PA127" s="440"/>
      <c r="PB127" s="111">
        <f>OV127+OW127-OX127+OY127-OZ127+PA127</f>
        <v>0</v>
      </c>
      <c r="PC127" s="440"/>
      <c r="PD127" s="440"/>
      <c r="PF127" s="440"/>
      <c r="PG127" s="440"/>
      <c r="PH127" s="440"/>
      <c r="PI127" s="440"/>
      <c r="PJ127" s="110">
        <f t="shared" si="3527"/>
        <v>0</v>
      </c>
      <c r="PK127" s="440"/>
      <c r="PL127" s="440"/>
      <c r="PM127" s="440"/>
      <c r="PN127" s="440"/>
      <c r="PO127" s="440"/>
      <c r="PP127" s="440"/>
      <c r="PQ127" s="111">
        <f>PK127+PL127-PM127+PN127-PO127+PP127</f>
        <v>0</v>
      </c>
      <c r="PR127" s="440"/>
      <c r="PS127" s="440"/>
      <c r="PU127" s="440"/>
      <c r="PV127" s="440"/>
      <c r="PW127" s="440"/>
      <c r="PX127" s="440"/>
      <c r="PY127" s="110">
        <f t="shared" si="3528"/>
        <v>0</v>
      </c>
      <c r="PZ127" s="440"/>
      <c r="QA127" s="440"/>
      <c r="QB127" s="440"/>
      <c r="QC127" s="440"/>
      <c r="QD127" s="440"/>
      <c r="QE127" s="440"/>
      <c r="QF127" s="111">
        <f>PZ127+QA127-QB127+QC127-QD127+QE127</f>
        <v>0</v>
      </c>
      <c r="QG127" s="440"/>
      <c r="QH127" s="440"/>
      <c r="QJ127" s="440"/>
      <c r="QK127" s="440"/>
      <c r="QL127" s="440"/>
      <c r="QM127" s="440"/>
      <c r="QN127" s="110">
        <f t="shared" si="3529"/>
        <v>0</v>
      </c>
      <c r="QO127" s="440"/>
      <c r="QP127" s="440"/>
      <c r="QQ127" s="440"/>
      <c r="QR127" s="440"/>
      <c r="QS127" s="440"/>
      <c r="QT127" s="440"/>
      <c r="QU127" s="111">
        <f>QO127+QP127-QQ127+QR127-QS127+QT127</f>
        <v>0</v>
      </c>
      <c r="QV127" s="440"/>
      <c r="QW127" s="440"/>
      <c r="QY127" s="440"/>
      <c r="QZ127" s="440"/>
      <c r="RA127" s="440"/>
      <c r="RB127" s="440"/>
      <c r="RC127" s="110">
        <f t="shared" si="3530"/>
        <v>0</v>
      </c>
      <c r="RD127" s="440"/>
      <c r="RE127" s="440"/>
      <c r="RF127" s="440"/>
      <c r="RG127" s="440"/>
      <c r="RH127" s="440"/>
      <c r="RI127" s="440"/>
      <c r="RJ127" s="111">
        <f>RD127+RE127-RF127+RG127-RH127+RI127</f>
        <v>0</v>
      </c>
      <c r="RK127" s="440"/>
      <c r="RL127" s="440"/>
      <c r="RN127" s="440"/>
      <c r="RO127" s="440"/>
      <c r="RP127" s="440"/>
      <c r="RQ127" s="440"/>
      <c r="RR127" s="110">
        <f t="shared" si="3531"/>
        <v>0</v>
      </c>
      <c r="RS127" s="440"/>
      <c r="RT127" s="440"/>
      <c r="RU127" s="440"/>
      <c r="RV127" s="440"/>
      <c r="RW127" s="440"/>
      <c r="RX127" s="440"/>
      <c r="RY127" s="111">
        <f>RS127+RT127-RU127+RV127-RW127+RX127</f>
        <v>0</v>
      </c>
      <c r="RZ127" s="440"/>
      <c r="SA127" s="440"/>
      <c r="SC127" s="440"/>
      <c r="SD127" s="440"/>
      <c r="SE127" s="440"/>
      <c r="SF127" s="440"/>
      <c r="SG127" s="110">
        <f t="shared" si="3532"/>
        <v>0</v>
      </c>
      <c r="SH127" s="440"/>
      <c r="SI127" s="440"/>
      <c r="SJ127" s="440"/>
      <c r="SK127" s="440"/>
      <c r="SL127" s="440"/>
      <c r="SM127" s="440"/>
      <c r="SN127" s="111">
        <f>SH127+SI127-SJ127+SK127-SL127+SM127</f>
        <v>0</v>
      </c>
      <c r="SO127" s="440"/>
      <c r="SP127" s="440"/>
      <c r="SR127" s="440"/>
      <c r="SS127" s="440"/>
      <c r="ST127" s="440"/>
      <c r="SU127" s="440"/>
      <c r="SV127" s="110">
        <f t="shared" si="3533"/>
        <v>0</v>
      </c>
      <c r="SW127" s="440"/>
      <c r="SX127" s="440"/>
      <c r="SY127" s="440"/>
      <c r="SZ127" s="440"/>
      <c r="TA127" s="440"/>
      <c r="TB127" s="440"/>
      <c r="TC127" s="111">
        <f>SW127+SX127-SY127+SZ127-TA127+TB127</f>
        <v>0</v>
      </c>
      <c r="TD127" s="440"/>
      <c r="TE127" s="440"/>
      <c r="TG127" s="440"/>
      <c r="TH127" s="440"/>
      <c r="TI127" s="440"/>
      <c r="TJ127" s="440"/>
      <c r="TK127" s="110">
        <f t="shared" si="3534"/>
        <v>0</v>
      </c>
      <c r="TL127" s="440"/>
      <c r="TM127" s="440"/>
      <c r="TN127" s="440"/>
      <c r="TO127" s="440"/>
      <c r="TP127" s="440"/>
      <c r="TQ127" s="440"/>
      <c r="TR127" s="111">
        <f>TL127+TM127-TN127+TO127-TP127+TQ127</f>
        <v>0</v>
      </c>
      <c r="TS127" s="440"/>
      <c r="TT127" s="440"/>
      <c r="TV127" s="440"/>
      <c r="TW127" s="440"/>
      <c r="TX127" s="440"/>
      <c r="TY127" s="440"/>
      <c r="TZ127" s="110">
        <f t="shared" si="3535"/>
        <v>0</v>
      </c>
      <c r="UA127" s="440"/>
      <c r="UB127" s="440"/>
      <c r="UC127" s="440"/>
      <c r="UD127" s="440"/>
      <c r="UE127" s="440"/>
      <c r="UF127" s="440"/>
      <c r="UG127" s="111">
        <f>UA127+UB127-UC127+UD127-UE127+UF127</f>
        <v>0</v>
      </c>
      <c r="UH127" s="440"/>
      <c r="UI127" s="440"/>
      <c r="UK127" s="440"/>
      <c r="UL127" s="440"/>
      <c r="UM127" s="440"/>
      <c r="UN127" s="440"/>
      <c r="UO127" s="110">
        <f t="shared" si="3536"/>
        <v>0</v>
      </c>
      <c r="UP127" s="440"/>
      <c r="UQ127" s="440"/>
      <c r="UR127" s="440"/>
      <c r="US127" s="440"/>
      <c r="UT127" s="440"/>
      <c r="UU127" s="440"/>
      <c r="UV127" s="111">
        <f>UP127+UQ127-UR127+US127-UT127+UU127</f>
        <v>0</v>
      </c>
      <c r="UW127" s="440"/>
      <c r="UX127" s="440"/>
      <c r="UZ127" s="440"/>
      <c r="VA127" s="440"/>
      <c r="VB127" s="440"/>
      <c r="VC127" s="440"/>
      <c r="VD127" s="110">
        <f t="shared" si="3537"/>
        <v>0</v>
      </c>
      <c r="VE127" s="440"/>
      <c r="VF127" s="440"/>
      <c r="VG127" s="440"/>
      <c r="VH127" s="440"/>
      <c r="VI127" s="440"/>
      <c r="VJ127" s="440"/>
      <c r="VK127" s="111">
        <f>VE127+VF127-VG127+VH127-VI127+VJ127</f>
        <v>0</v>
      </c>
      <c r="VL127" s="440"/>
      <c r="VM127" s="440"/>
      <c r="VO127" s="440"/>
      <c r="VP127" s="440"/>
      <c r="VQ127" s="440"/>
      <c r="VR127" s="440"/>
      <c r="VS127" s="110">
        <f t="shared" si="3538"/>
        <v>0</v>
      </c>
      <c r="VT127" s="440"/>
      <c r="VU127" s="440"/>
      <c r="VV127" s="440"/>
      <c r="VW127" s="440"/>
      <c r="VX127" s="440"/>
      <c r="VY127" s="440"/>
      <c r="VZ127" s="111">
        <f>VT127+VU127-VV127+VW127-VX127+VY127</f>
        <v>0</v>
      </c>
      <c r="WA127" s="440"/>
      <c r="WB127" s="440"/>
      <c r="WD127" s="440"/>
      <c r="WE127" s="440"/>
      <c r="WF127" s="440"/>
      <c r="WG127" s="440"/>
      <c r="WH127" s="110">
        <f t="shared" si="3539"/>
        <v>0</v>
      </c>
      <c r="WI127" s="440"/>
      <c r="WJ127" s="440"/>
      <c r="WK127" s="440"/>
      <c r="WL127" s="440"/>
      <c r="WM127" s="440"/>
      <c r="WN127" s="440"/>
      <c r="WO127" s="111">
        <f>WI127+WJ127-WK127+WL127-WM127+WN127</f>
        <v>0</v>
      </c>
      <c r="WP127" s="440"/>
      <c r="WQ127" s="440"/>
      <c r="WS127" s="440"/>
      <c r="WT127" s="440"/>
      <c r="WU127" s="440"/>
      <c r="WV127" s="440"/>
      <c r="WW127" s="110">
        <f t="shared" si="3540"/>
        <v>0</v>
      </c>
      <c r="WX127" s="440"/>
      <c r="WY127" s="440"/>
      <c r="WZ127" s="440"/>
      <c r="XA127" s="440"/>
      <c r="XB127" s="440"/>
      <c r="XC127" s="440"/>
      <c r="XD127" s="111">
        <f>WX127+WY127-WZ127+XA127-XB127+XC127</f>
        <v>0</v>
      </c>
      <c r="XE127" s="440"/>
      <c r="XF127" s="440"/>
      <c r="XH127" s="440"/>
      <c r="XI127" s="440"/>
      <c r="XJ127" s="440"/>
      <c r="XK127" s="440"/>
      <c r="XL127" s="110">
        <f t="shared" si="3541"/>
        <v>0</v>
      </c>
      <c r="XM127" s="440"/>
      <c r="XN127" s="440"/>
      <c r="XO127" s="440"/>
      <c r="XP127" s="440"/>
      <c r="XQ127" s="440"/>
      <c r="XR127" s="440"/>
      <c r="XS127" s="111">
        <f>XM127+XN127-XO127+XP127-XQ127+XR127</f>
        <v>0</v>
      </c>
      <c r="XT127" s="440"/>
      <c r="XU127" s="440"/>
      <c r="XW127" s="440"/>
      <c r="XX127" s="440"/>
      <c r="XY127" s="440"/>
      <c r="XZ127" s="440"/>
      <c r="YA127" s="110">
        <f t="shared" si="3542"/>
        <v>0</v>
      </c>
      <c r="YB127" s="440"/>
      <c r="YC127" s="440"/>
      <c r="YD127" s="440"/>
      <c r="YE127" s="440"/>
      <c r="YF127" s="440"/>
      <c r="YG127" s="440"/>
      <c r="YH127" s="111">
        <f>YB127+YC127-YD127+YE127-YF127+YG127</f>
        <v>0</v>
      </c>
      <c r="YI127" s="440"/>
      <c r="YJ127" s="440"/>
      <c r="YL127" s="440"/>
      <c r="YM127" s="440"/>
      <c r="YN127" s="440"/>
      <c r="YO127" s="440"/>
      <c r="YP127" s="110">
        <f t="shared" si="3543"/>
        <v>0</v>
      </c>
      <c r="YQ127" s="440"/>
      <c r="YR127" s="440"/>
      <c r="YS127" s="440"/>
      <c r="YT127" s="440"/>
      <c r="YU127" s="440"/>
      <c r="YV127" s="440"/>
      <c r="YW127" s="111">
        <f>YQ127+YR127-YS127+YT127-YU127+YV127</f>
        <v>0</v>
      </c>
      <c r="YX127" s="440"/>
      <c r="YY127" s="440"/>
      <c r="ZA127" s="440"/>
      <c r="ZB127" s="440"/>
      <c r="ZC127" s="440"/>
      <c r="ZD127" s="440"/>
      <c r="ZE127" s="110">
        <f t="shared" si="3544"/>
        <v>0</v>
      </c>
      <c r="ZF127" s="440"/>
      <c r="ZG127" s="440"/>
      <c r="ZH127" s="440"/>
      <c r="ZI127" s="440"/>
      <c r="ZJ127" s="440"/>
      <c r="ZK127" s="440"/>
      <c r="ZL127" s="111">
        <f>ZF127+ZG127-ZH127+ZI127-ZJ127+ZK127</f>
        <v>0</v>
      </c>
      <c r="ZM127" s="440"/>
      <c r="ZN127" s="440"/>
      <c r="ZP127" s="440"/>
      <c r="ZQ127" s="440"/>
      <c r="ZR127" s="440"/>
      <c r="ZS127" s="440"/>
      <c r="ZT127" s="110">
        <f t="shared" si="3545"/>
        <v>0</v>
      </c>
      <c r="ZU127" s="440"/>
      <c r="ZV127" s="440"/>
      <c r="ZW127" s="440"/>
      <c r="ZX127" s="440"/>
      <c r="ZY127" s="440"/>
      <c r="ZZ127" s="440"/>
      <c r="AAA127" s="111">
        <f>ZU127+ZV127-ZW127+ZX127-ZY127+ZZ127</f>
        <v>0</v>
      </c>
      <c r="AAB127" s="440"/>
      <c r="AAC127" s="440"/>
      <c r="AAE127" s="440"/>
      <c r="AAF127" s="440"/>
      <c r="AAG127" s="440"/>
      <c r="AAH127" s="440"/>
      <c r="AAI127" s="110">
        <f t="shared" si="3546"/>
        <v>0</v>
      </c>
      <c r="AAJ127" s="440"/>
      <c r="AAK127" s="440"/>
      <c r="AAL127" s="440"/>
      <c r="AAM127" s="440"/>
      <c r="AAN127" s="440"/>
      <c r="AAO127" s="440"/>
      <c r="AAP127" s="111">
        <f>AAJ127+AAK127-AAL127+AAM127-AAN127+AAO127</f>
        <v>0</v>
      </c>
      <c r="AAQ127" s="440"/>
      <c r="AAR127" s="440"/>
      <c r="AAT127" s="440"/>
      <c r="AAU127" s="440"/>
      <c r="AAV127" s="440"/>
      <c r="AAW127" s="440"/>
      <c r="AAX127" s="110">
        <f t="shared" si="3547"/>
        <v>0</v>
      </c>
      <c r="AAY127" s="440"/>
      <c r="AAZ127" s="440"/>
      <c r="ABA127" s="440"/>
      <c r="ABB127" s="440"/>
      <c r="ABC127" s="440"/>
      <c r="ABD127" s="440"/>
      <c r="ABE127" s="111">
        <f>AAY127+AAZ127-ABA127+ABB127-ABC127+ABD127</f>
        <v>0</v>
      </c>
      <c r="ABF127" s="440"/>
      <c r="ABG127" s="440"/>
      <c r="ABI127" s="440"/>
      <c r="ABJ127" s="440"/>
      <c r="ABK127" s="440"/>
      <c r="ABL127" s="440"/>
      <c r="ABM127" s="110">
        <f t="shared" si="3548"/>
        <v>0</v>
      </c>
      <c r="ABN127" s="440"/>
      <c r="ABO127" s="440"/>
      <c r="ABP127" s="440"/>
      <c r="ABQ127" s="440"/>
      <c r="ABR127" s="440"/>
      <c r="ABS127" s="440"/>
      <c r="ABT127" s="111">
        <f>ABN127+ABO127-ABP127+ABQ127-ABR127+ABS127</f>
        <v>0</v>
      </c>
      <c r="ABU127" s="440"/>
      <c r="ABV127" s="440"/>
      <c r="ABX127" s="440"/>
      <c r="ABY127" s="440"/>
      <c r="ABZ127" s="440"/>
      <c r="ACA127" s="440"/>
      <c r="ACB127" s="110">
        <f t="shared" si="3549"/>
        <v>0</v>
      </c>
      <c r="ACC127" s="440"/>
      <c r="ACD127" s="440"/>
      <c r="ACE127" s="440"/>
      <c r="ACF127" s="440"/>
      <c r="ACG127" s="440"/>
      <c r="ACH127" s="440"/>
      <c r="ACI127" s="111">
        <f>ACC127+ACD127-ACE127+ACF127-ACG127+ACH127</f>
        <v>0</v>
      </c>
      <c r="ACJ127" s="440"/>
      <c r="ACK127" s="440"/>
      <c r="ACM127" s="440"/>
      <c r="ACN127" s="440"/>
      <c r="ACO127" s="440"/>
      <c r="ACP127" s="440"/>
      <c r="ACQ127" s="110">
        <f t="shared" si="3550"/>
        <v>0</v>
      </c>
      <c r="ACR127" s="440"/>
      <c r="ACS127" s="440"/>
      <c r="ACT127" s="440"/>
      <c r="ACU127" s="440"/>
      <c r="ACV127" s="440"/>
      <c r="ACW127" s="440"/>
      <c r="ACX127" s="111">
        <f>ACR127+ACS127-ACT127+ACU127-ACV127+ACW127</f>
        <v>0</v>
      </c>
      <c r="ACY127" s="440"/>
      <c r="ACZ127" s="440"/>
      <c r="ADB127" s="440"/>
      <c r="ADC127" s="440"/>
      <c r="ADD127" s="440"/>
      <c r="ADE127" s="440"/>
      <c r="ADF127" s="110">
        <f t="shared" si="3551"/>
        <v>0</v>
      </c>
      <c r="ADG127" s="440"/>
      <c r="ADH127" s="440"/>
      <c r="ADI127" s="440"/>
      <c r="ADJ127" s="440"/>
      <c r="ADK127" s="440"/>
      <c r="ADL127" s="440"/>
      <c r="ADM127" s="111">
        <f>ADG127+ADH127-ADI127+ADJ127-ADK127+ADL127</f>
        <v>0</v>
      </c>
      <c r="ADN127" s="440"/>
      <c r="ADO127" s="440"/>
      <c r="ADQ127" s="440"/>
      <c r="ADR127" s="440"/>
      <c r="ADS127" s="440"/>
      <c r="ADT127" s="440"/>
      <c r="ADU127" s="110">
        <f t="shared" si="3552"/>
        <v>0</v>
      </c>
      <c r="ADV127" s="440"/>
      <c r="ADW127" s="440"/>
      <c r="ADX127" s="440"/>
      <c r="ADY127" s="440"/>
      <c r="ADZ127" s="440"/>
      <c r="AEA127" s="440"/>
      <c r="AEB127" s="111">
        <f>ADV127+ADW127-ADX127+ADY127-ADZ127+AEA127</f>
        <v>0</v>
      </c>
      <c r="AEC127" s="440"/>
      <c r="AED127" s="440"/>
      <c r="AEF127" s="440"/>
      <c r="AEG127" s="440"/>
      <c r="AEH127" s="440"/>
      <c r="AEI127" s="440"/>
      <c r="AEJ127" s="110">
        <f t="shared" si="3553"/>
        <v>0</v>
      </c>
      <c r="AEK127" s="440"/>
      <c r="AEL127" s="440"/>
      <c r="AEM127" s="440"/>
      <c r="AEN127" s="440"/>
      <c r="AEO127" s="440"/>
      <c r="AEP127" s="440"/>
      <c r="AEQ127" s="111">
        <f>AEK127+AEL127-AEM127+AEN127-AEO127+AEP127</f>
        <v>0</v>
      </c>
      <c r="AER127" s="440"/>
      <c r="AES127" s="440"/>
      <c r="AEU127" s="440"/>
      <c r="AEV127" s="440"/>
      <c r="AEW127" s="440"/>
      <c r="AEX127" s="440"/>
      <c r="AEY127" s="110">
        <f t="shared" si="3554"/>
        <v>0</v>
      </c>
      <c r="AEZ127" s="440"/>
      <c r="AFA127" s="440"/>
      <c r="AFB127" s="440"/>
      <c r="AFC127" s="440"/>
      <c r="AFD127" s="440"/>
      <c r="AFE127" s="440"/>
      <c r="AFF127" s="111">
        <f>AEZ127+AFA127-AFB127+AFC127-AFD127+AFE127</f>
        <v>0</v>
      </c>
      <c r="AFG127" s="440"/>
      <c r="AFH127" s="440"/>
      <c r="AFJ127" s="440"/>
      <c r="AFK127" s="440"/>
      <c r="AFL127" s="440"/>
      <c r="AFM127" s="440"/>
      <c r="AFN127" s="110">
        <f t="shared" si="3555"/>
        <v>0</v>
      </c>
      <c r="AFO127" s="440"/>
      <c r="AFP127" s="440"/>
      <c r="AFQ127" s="440"/>
      <c r="AFR127" s="440"/>
      <c r="AFS127" s="440"/>
      <c r="AFT127" s="440"/>
      <c r="AFU127" s="111">
        <f>AFO127+AFP127-AFQ127+AFR127-AFS127+AFT127</f>
        <v>0</v>
      </c>
      <c r="AFV127" s="440"/>
      <c r="AFW127" s="440"/>
      <c r="AFY127" s="440"/>
      <c r="AFZ127" s="440"/>
      <c r="AGA127" s="440"/>
      <c r="AGB127" s="440"/>
      <c r="AGC127" s="110">
        <f t="shared" si="3556"/>
        <v>0</v>
      </c>
      <c r="AGD127" s="440"/>
      <c r="AGE127" s="440"/>
      <c r="AGF127" s="440"/>
      <c r="AGG127" s="440"/>
      <c r="AGH127" s="440"/>
      <c r="AGI127" s="440"/>
      <c r="AGJ127" s="111">
        <f>AGD127+AGE127-AGF127+AGG127-AGH127+AGI127</f>
        <v>0</v>
      </c>
      <c r="AGK127" s="440"/>
      <c r="AGL127" s="440"/>
      <c r="AGN127" s="440"/>
      <c r="AGO127" s="440"/>
      <c r="AGP127" s="440"/>
      <c r="AGQ127" s="440"/>
      <c r="AGR127" s="110">
        <f t="shared" si="3557"/>
        <v>0</v>
      </c>
      <c r="AGS127" s="440"/>
      <c r="AGT127" s="440"/>
      <c r="AGU127" s="440"/>
      <c r="AGV127" s="440"/>
      <c r="AGW127" s="440"/>
      <c r="AGX127" s="440"/>
      <c r="AGY127" s="111">
        <f>AGS127+AGT127-AGU127+AGV127-AGW127+AGX127</f>
        <v>0</v>
      </c>
      <c r="AGZ127" s="440"/>
      <c r="AHA127" s="440"/>
      <c r="AHC127" s="440"/>
      <c r="AHD127" s="440"/>
      <c r="AHE127" s="440"/>
      <c r="AHF127" s="440"/>
      <c r="AHG127" s="110">
        <f t="shared" si="3558"/>
        <v>0</v>
      </c>
      <c r="AHH127" s="440"/>
      <c r="AHI127" s="440"/>
      <c r="AHJ127" s="440"/>
      <c r="AHK127" s="440"/>
      <c r="AHL127" s="440"/>
      <c r="AHM127" s="440"/>
      <c r="AHN127" s="111">
        <f>AHH127+AHI127-AHJ127+AHK127-AHL127+AHM127</f>
        <v>0</v>
      </c>
      <c r="AHO127" s="440"/>
      <c r="AHP127" s="440"/>
      <c r="AHR127" s="440"/>
      <c r="AHS127" s="440"/>
      <c r="AHT127" s="440"/>
      <c r="AHU127" s="440"/>
      <c r="AHV127" s="110">
        <f t="shared" si="3559"/>
        <v>0</v>
      </c>
      <c r="AHW127" s="440"/>
      <c r="AHX127" s="440"/>
      <c r="AHY127" s="440"/>
      <c r="AHZ127" s="440"/>
      <c r="AIA127" s="440"/>
      <c r="AIB127" s="440"/>
      <c r="AIC127" s="111">
        <f>AHW127+AHX127-AHY127+AHZ127-AIA127+AIB127</f>
        <v>0</v>
      </c>
      <c r="AID127" s="440"/>
      <c r="AIE127" s="440"/>
    </row>
    <row r="128" spans="1:915" x14ac:dyDescent="0.3">
      <c r="A128" s="33" t="s">
        <v>134</v>
      </c>
      <c r="B128" s="34" t="s">
        <v>139</v>
      </c>
      <c r="C128" s="439"/>
      <c r="D128" s="440"/>
      <c r="E128" s="440"/>
      <c r="F128" s="440"/>
      <c r="G128" s="110">
        <f t="shared" si="3499"/>
        <v>0</v>
      </c>
      <c r="H128" s="440"/>
      <c r="I128" s="440"/>
      <c r="J128" s="440"/>
      <c r="K128" s="440"/>
      <c r="L128" s="440"/>
      <c r="M128" s="440"/>
      <c r="N128" s="111">
        <f>H128+I128-J128+K128-L128+M128</f>
        <v>0</v>
      </c>
      <c r="O128" s="440"/>
      <c r="P128" s="440"/>
      <c r="Q128" s="440"/>
      <c r="R128" s="440"/>
      <c r="S128" s="440"/>
      <c r="T128" s="440"/>
      <c r="U128" s="110">
        <f t="shared" si="3500"/>
        <v>0</v>
      </c>
      <c r="V128" s="440"/>
      <c r="W128" s="440"/>
      <c r="X128" s="440"/>
      <c r="Y128" s="440"/>
      <c r="Z128" s="440"/>
      <c r="AA128" s="440"/>
      <c r="AB128" s="111">
        <f>V128+W128-X128+Y128-Z128+AA128</f>
        <v>0</v>
      </c>
      <c r="AC128" s="440"/>
      <c r="AD128" s="440"/>
      <c r="AF128" s="440"/>
      <c r="AG128" s="440"/>
      <c r="AH128" s="440"/>
      <c r="AI128" s="440"/>
      <c r="AJ128" s="110">
        <f t="shared" si="3501"/>
        <v>0</v>
      </c>
      <c r="AK128" s="440"/>
      <c r="AL128" s="440"/>
      <c r="AM128" s="440"/>
      <c r="AN128" s="440"/>
      <c r="AO128" s="440"/>
      <c r="AP128" s="440"/>
      <c r="AQ128" s="111">
        <f>AK128+AL128-AM128+AN128-AO128+AP128</f>
        <v>0</v>
      </c>
      <c r="AR128" s="440"/>
      <c r="AS128" s="440"/>
      <c r="AU128" s="440"/>
      <c r="AV128" s="440"/>
      <c r="AW128" s="440"/>
      <c r="AX128" s="440"/>
      <c r="AY128" s="110">
        <f t="shared" si="3502"/>
        <v>0</v>
      </c>
      <c r="AZ128" s="440"/>
      <c r="BA128" s="440"/>
      <c r="BB128" s="440"/>
      <c r="BC128" s="440"/>
      <c r="BD128" s="440"/>
      <c r="BE128" s="440"/>
      <c r="BF128" s="111">
        <f>AZ128+BA128-BB128+BC128-BD128+BE128</f>
        <v>0</v>
      </c>
      <c r="BG128" s="440"/>
      <c r="BH128" s="440"/>
      <c r="BJ128" s="440"/>
      <c r="BK128" s="440"/>
      <c r="BL128" s="440"/>
      <c r="BM128" s="440"/>
      <c r="BN128" s="110">
        <f t="shared" si="3503"/>
        <v>0</v>
      </c>
      <c r="BO128" s="440"/>
      <c r="BP128" s="440"/>
      <c r="BQ128" s="440"/>
      <c r="BR128" s="440"/>
      <c r="BS128" s="440"/>
      <c r="BT128" s="440"/>
      <c r="BU128" s="111">
        <f>BO128+BP128-BQ128+BR128-BS128+BT128</f>
        <v>0</v>
      </c>
      <c r="BV128" s="440"/>
      <c r="BW128" s="440"/>
      <c r="BY128" s="440"/>
      <c r="BZ128" s="440"/>
      <c r="CA128" s="440"/>
      <c r="CB128" s="440"/>
      <c r="CC128" s="110">
        <f t="shared" si="3504"/>
        <v>0</v>
      </c>
      <c r="CD128" s="440"/>
      <c r="CE128" s="440"/>
      <c r="CF128" s="440"/>
      <c r="CG128" s="440"/>
      <c r="CH128" s="440"/>
      <c r="CI128" s="440"/>
      <c r="CJ128" s="111">
        <f>CD128+CE128-CF128+CG128-CH128+CI128</f>
        <v>0</v>
      </c>
      <c r="CK128" s="440"/>
      <c r="CL128" s="440"/>
      <c r="CN128" s="440"/>
      <c r="CO128" s="440"/>
      <c r="CP128" s="440"/>
      <c r="CQ128" s="440"/>
      <c r="CR128" s="110">
        <f t="shared" si="3505"/>
        <v>0</v>
      </c>
      <c r="CS128" s="440"/>
      <c r="CT128" s="440"/>
      <c r="CU128" s="440"/>
      <c r="CV128" s="440"/>
      <c r="CW128" s="440"/>
      <c r="CX128" s="440"/>
      <c r="CY128" s="111">
        <f>CS128+CT128-CU128+CV128-CW128+CX128</f>
        <v>0</v>
      </c>
      <c r="CZ128" s="440"/>
      <c r="DA128" s="440"/>
      <c r="DC128" s="440"/>
      <c r="DD128" s="440"/>
      <c r="DE128" s="440"/>
      <c r="DF128" s="440"/>
      <c r="DG128" s="110">
        <f t="shared" si="3506"/>
        <v>0</v>
      </c>
      <c r="DH128" s="440"/>
      <c r="DI128" s="440"/>
      <c r="DJ128" s="440"/>
      <c r="DK128" s="440"/>
      <c r="DL128" s="440"/>
      <c r="DM128" s="440"/>
      <c r="DN128" s="111">
        <f>DH128+DI128-DJ128+DK128-DL128+DM128</f>
        <v>0</v>
      </c>
      <c r="DO128" s="440"/>
      <c r="DP128" s="440"/>
      <c r="DR128" s="440"/>
      <c r="DS128" s="440"/>
      <c r="DT128" s="440"/>
      <c r="DU128" s="440"/>
      <c r="DV128" s="110">
        <f t="shared" si="3507"/>
        <v>0</v>
      </c>
      <c r="DW128" s="440"/>
      <c r="DX128" s="440"/>
      <c r="DY128" s="440"/>
      <c r="DZ128" s="440"/>
      <c r="EA128" s="440"/>
      <c r="EB128" s="440"/>
      <c r="EC128" s="111">
        <f>DW128+DX128-DY128+DZ128-EA128+EB128</f>
        <v>0</v>
      </c>
      <c r="ED128" s="440"/>
      <c r="EE128" s="440"/>
      <c r="EG128" s="440"/>
      <c r="EH128" s="440"/>
      <c r="EI128" s="440"/>
      <c r="EJ128" s="440"/>
      <c r="EK128" s="110">
        <f t="shared" si="3508"/>
        <v>0</v>
      </c>
      <c r="EL128" s="440"/>
      <c r="EM128" s="440"/>
      <c r="EN128" s="440"/>
      <c r="EO128" s="440"/>
      <c r="EP128" s="440"/>
      <c r="EQ128" s="440"/>
      <c r="ER128" s="111">
        <f>EL128+EM128-EN128+EO128-EP128+EQ128</f>
        <v>0</v>
      </c>
      <c r="ES128" s="440"/>
      <c r="ET128" s="440"/>
      <c r="EV128" s="440"/>
      <c r="EW128" s="440"/>
      <c r="EX128" s="440"/>
      <c r="EY128" s="440"/>
      <c r="EZ128" s="110">
        <f t="shared" si="3509"/>
        <v>0</v>
      </c>
      <c r="FA128" s="440"/>
      <c r="FB128" s="440"/>
      <c r="FC128" s="440"/>
      <c r="FD128" s="440"/>
      <c r="FE128" s="440"/>
      <c r="FF128" s="440"/>
      <c r="FG128" s="111">
        <f>FA128+FB128-FC128+FD128-FE128+FF128</f>
        <v>0</v>
      </c>
      <c r="FH128" s="440"/>
      <c r="FI128" s="440"/>
      <c r="FK128" s="440"/>
      <c r="FL128" s="440"/>
      <c r="FM128" s="440"/>
      <c r="FN128" s="440"/>
      <c r="FO128" s="110">
        <f t="shared" si="3510"/>
        <v>0</v>
      </c>
      <c r="FP128" s="440"/>
      <c r="FQ128" s="440"/>
      <c r="FR128" s="440"/>
      <c r="FS128" s="440"/>
      <c r="FT128" s="440"/>
      <c r="FU128" s="440"/>
      <c r="FV128" s="111">
        <f>FP128+FQ128-FR128+FS128-FT128+FU128</f>
        <v>0</v>
      </c>
      <c r="FW128" s="440"/>
      <c r="FX128" s="440"/>
      <c r="FZ128" s="440"/>
      <c r="GA128" s="440"/>
      <c r="GB128" s="440"/>
      <c r="GC128" s="440"/>
      <c r="GD128" s="110">
        <f t="shared" si="3511"/>
        <v>0</v>
      </c>
      <c r="GE128" s="440"/>
      <c r="GF128" s="440"/>
      <c r="GG128" s="440"/>
      <c r="GH128" s="440"/>
      <c r="GI128" s="440"/>
      <c r="GJ128" s="440"/>
      <c r="GK128" s="111">
        <f>GE128+GF128-GG128+GH128-GI128+GJ128</f>
        <v>0</v>
      </c>
      <c r="GL128" s="440"/>
      <c r="GM128" s="440"/>
      <c r="GO128" s="440"/>
      <c r="GP128" s="440"/>
      <c r="GQ128" s="440"/>
      <c r="GR128" s="440"/>
      <c r="GS128" s="110">
        <f t="shared" si="3512"/>
        <v>0</v>
      </c>
      <c r="GT128" s="440"/>
      <c r="GU128" s="440"/>
      <c r="GV128" s="440"/>
      <c r="GW128" s="440"/>
      <c r="GX128" s="440"/>
      <c r="GY128" s="440"/>
      <c r="GZ128" s="111">
        <f>GT128+GU128-GV128+GW128-GX128+GY128</f>
        <v>0</v>
      </c>
      <c r="HA128" s="440"/>
      <c r="HB128" s="440"/>
      <c r="HD128" s="440"/>
      <c r="HE128" s="440"/>
      <c r="HF128" s="440"/>
      <c r="HG128" s="440"/>
      <c r="HH128" s="110">
        <f t="shared" si="3513"/>
        <v>0</v>
      </c>
      <c r="HI128" s="440"/>
      <c r="HJ128" s="440"/>
      <c r="HK128" s="440"/>
      <c r="HL128" s="440"/>
      <c r="HM128" s="440"/>
      <c r="HN128" s="440"/>
      <c r="HO128" s="111">
        <f>HI128+HJ128-HK128+HL128-HM128+HN128</f>
        <v>0</v>
      </c>
      <c r="HP128" s="440"/>
      <c r="HQ128" s="440"/>
      <c r="HS128" s="440"/>
      <c r="HT128" s="440"/>
      <c r="HU128" s="440"/>
      <c r="HV128" s="440"/>
      <c r="HW128" s="110">
        <f t="shared" si="3514"/>
        <v>0</v>
      </c>
      <c r="HX128" s="440"/>
      <c r="HY128" s="440"/>
      <c r="HZ128" s="440"/>
      <c r="IA128" s="440"/>
      <c r="IB128" s="440"/>
      <c r="IC128" s="440"/>
      <c r="ID128" s="111">
        <f>HX128+HY128-HZ128+IA128-IB128+IC128</f>
        <v>0</v>
      </c>
      <c r="IE128" s="440"/>
      <c r="IF128" s="440"/>
      <c r="IH128" s="440"/>
      <c r="II128" s="440"/>
      <c r="IJ128" s="440"/>
      <c r="IK128" s="440"/>
      <c r="IL128" s="110">
        <f t="shared" si="3515"/>
        <v>0</v>
      </c>
      <c r="IM128" s="440"/>
      <c r="IN128" s="440"/>
      <c r="IO128" s="440"/>
      <c r="IP128" s="440"/>
      <c r="IQ128" s="440"/>
      <c r="IR128" s="440"/>
      <c r="IS128" s="111">
        <f>IM128+IN128-IO128+IP128-IQ128+IR128</f>
        <v>0</v>
      </c>
      <c r="IT128" s="440"/>
      <c r="IU128" s="440"/>
      <c r="IW128" s="440"/>
      <c r="IX128" s="440"/>
      <c r="IY128" s="440"/>
      <c r="IZ128" s="440"/>
      <c r="JA128" s="110">
        <f t="shared" si="3516"/>
        <v>0</v>
      </c>
      <c r="JB128" s="440"/>
      <c r="JC128" s="440"/>
      <c r="JD128" s="440"/>
      <c r="JE128" s="440"/>
      <c r="JF128" s="440"/>
      <c r="JG128" s="440"/>
      <c r="JH128" s="111">
        <f>JB128+JC128-JD128+JE128-JF128+JG128</f>
        <v>0</v>
      </c>
      <c r="JI128" s="440"/>
      <c r="JJ128" s="440"/>
      <c r="JL128" s="440"/>
      <c r="JM128" s="440"/>
      <c r="JN128" s="440"/>
      <c r="JO128" s="440"/>
      <c r="JP128" s="110">
        <f t="shared" si="3517"/>
        <v>0</v>
      </c>
      <c r="JQ128" s="440"/>
      <c r="JR128" s="440"/>
      <c r="JS128" s="440"/>
      <c r="JT128" s="440"/>
      <c r="JU128" s="440"/>
      <c r="JV128" s="440"/>
      <c r="JW128" s="111">
        <f>JQ128+JR128-JS128+JT128-JU128+JV128</f>
        <v>0</v>
      </c>
      <c r="JX128" s="440"/>
      <c r="JY128" s="440"/>
      <c r="KA128" s="440"/>
      <c r="KB128" s="440"/>
      <c r="KC128" s="440"/>
      <c r="KD128" s="440"/>
      <c r="KE128" s="110">
        <f t="shared" si="3518"/>
        <v>0</v>
      </c>
      <c r="KF128" s="440"/>
      <c r="KG128" s="440"/>
      <c r="KH128" s="440"/>
      <c r="KI128" s="440"/>
      <c r="KJ128" s="440"/>
      <c r="KK128" s="440"/>
      <c r="KL128" s="111">
        <f>KF128+KG128-KH128+KI128-KJ128+KK128</f>
        <v>0</v>
      </c>
      <c r="KM128" s="440"/>
      <c r="KN128" s="440"/>
      <c r="KP128" s="440"/>
      <c r="KQ128" s="440"/>
      <c r="KR128" s="440"/>
      <c r="KS128" s="440"/>
      <c r="KT128" s="110">
        <f t="shared" si="3519"/>
        <v>0</v>
      </c>
      <c r="KU128" s="440"/>
      <c r="KV128" s="440"/>
      <c r="KW128" s="440"/>
      <c r="KX128" s="440"/>
      <c r="KY128" s="440"/>
      <c r="KZ128" s="440"/>
      <c r="LA128" s="111">
        <f>KU128+KV128-KW128+KX128-KY128+KZ128</f>
        <v>0</v>
      </c>
      <c r="LB128" s="440"/>
      <c r="LC128" s="440"/>
      <c r="LE128" s="440"/>
      <c r="LF128" s="440"/>
      <c r="LG128" s="440"/>
      <c r="LH128" s="440"/>
      <c r="LI128" s="110">
        <f t="shared" si="3520"/>
        <v>0</v>
      </c>
      <c r="LJ128" s="440"/>
      <c r="LK128" s="440"/>
      <c r="LL128" s="440"/>
      <c r="LM128" s="440"/>
      <c r="LN128" s="440"/>
      <c r="LO128" s="440"/>
      <c r="LP128" s="111">
        <f>LJ128+LK128-LL128+LM128-LN128+LO128</f>
        <v>0</v>
      </c>
      <c r="LQ128" s="440"/>
      <c r="LR128" s="440"/>
      <c r="LT128" s="440"/>
      <c r="LU128" s="440"/>
      <c r="LV128" s="440"/>
      <c r="LW128" s="440"/>
      <c r="LX128" s="110">
        <f t="shared" si="3521"/>
        <v>0</v>
      </c>
      <c r="LY128" s="440"/>
      <c r="LZ128" s="440"/>
      <c r="MA128" s="440"/>
      <c r="MB128" s="440"/>
      <c r="MC128" s="440"/>
      <c r="MD128" s="440"/>
      <c r="ME128" s="111">
        <f>LY128+LZ128-MA128+MB128-MC128+MD128</f>
        <v>0</v>
      </c>
      <c r="MF128" s="440"/>
      <c r="MG128" s="440"/>
      <c r="MI128" s="440"/>
      <c r="MJ128" s="440"/>
      <c r="MK128" s="440"/>
      <c r="ML128" s="440"/>
      <c r="MM128" s="110">
        <f t="shared" si="3522"/>
        <v>0</v>
      </c>
      <c r="MN128" s="440"/>
      <c r="MO128" s="440"/>
      <c r="MP128" s="440"/>
      <c r="MQ128" s="440"/>
      <c r="MR128" s="440"/>
      <c r="MS128" s="440"/>
      <c r="MT128" s="111">
        <f>MN128+MO128-MP128+MQ128-MR128+MS128</f>
        <v>0</v>
      </c>
      <c r="MU128" s="440"/>
      <c r="MV128" s="440"/>
      <c r="MX128" s="440"/>
      <c r="MY128" s="440"/>
      <c r="MZ128" s="440"/>
      <c r="NA128" s="440"/>
      <c r="NB128" s="110">
        <f t="shared" si="3523"/>
        <v>0</v>
      </c>
      <c r="NC128" s="440"/>
      <c r="ND128" s="440"/>
      <c r="NE128" s="440"/>
      <c r="NF128" s="440"/>
      <c r="NG128" s="440"/>
      <c r="NH128" s="440"/>
      <c r="NI128" s="111">
        <f>NC128+ND128-NE128+NF128-NG128+NH128</f>
        <v>0</v>
      </c>
      <c r="NJ128" s="440"/>
      <c r="NK128" s="440"/>
      <c r="NM128" s="440"/>
      <c r="NN128" s="440"/>
      <c r="NO128" s="440"/>
      <c r="NP128" s="440"/>
      <c r="NQ128" s="110">
        <f t="shared" si="3524"/>
        <v>0</v>
      </c>
      <c r="NR128" s="440"/>
      <c r="NS128" s="440"/>
      <c r="NT128" s="440"/>
      <c r="NU128" s="440"/>
      <c r="NV128" s="440"/>
      <c r="NW128" s="440"/>
      <c r="NX128" s="111">
        <f>NR128+NS128-NT128+NU128-NV128+NW128</f>
        <v>0</v>
      </c>
      <c r="NY128" s="440"/>
      <c r="NZ128" s="440"/>
      <c r="OB128" s="440"/>
      <c r="OC128" s="440"/>
      <c r="OD128" s="440"/>
      <c r="OE128" s="440"/>
      <c r="OF128" s="110">
        <f t="shared" si="3525"/>
        <v>0</v>
      </c>
      <c r="OG128" s="440"/>
      <c r="OH128" s="440"/>
      <c r="OI128" s="440"/>
      <c r="OJ128" s="440"/>
      <c r="OK128" s="440"/>
      <c r="OL128" s="440"/>
      <c r="OM128" s="111">
        <f>OG128+OH128-OI128+OJ128-OK128+OL128</f>
        <v>0</v>
      </c>
      <c r="ON128" s="440"/>
      <c r="OO128" s="440"/>
      <c r="OQ128" s="440"/>
      <c r="OR128" s="440"/>
      <c r="OS128" s="440"/>
      <c r="OT128" s="440"/>
      <c r="OU128" s="110">
        <f t="shared" si="3526"/>
        <v>0</v>
      </c>
      <c r="OV128" s="440"/>
      <c r="OW128" s="440"/>
      <c r="OX128" s="440"/>
      <c r="OY128" s="440"/>
      <c r="OZ128" s="440"/>
      <c r="PA128" s="440"/>
      <c r="PB128" s="111">
        <f>OV128+OW128-OX128+OY128-OZ128+PA128</f>
        <v>0</v>
      </c>
      <c r="PC128" s="440"/>
      <c r="PD128" s="440"/>
      <c r="PF128" s="440"/>
      <c r="PG128" s="440"/>
      <c r="PH128" s="440"/>
      <c r="PI128" s="440"/>
      <c r="PJ128" s="110">
        <f t="shared" si="3527"/>
        <v>0</v>
      </c>
      <c r="PK128" s="440"/>
      <c r="PL128" s="440"/>
      <c r="PM128" s="440"/>
      <c r="PN128" s="440"/>
      <c r="PO128" s="440"/>
      <c r="PP128" s="440"/>
      <c r="PQ128" s="111">
        <f>PK128+PL128-PM128+PN128-PO128+PP128</f>
        <v>0</v>
      </c>
      <c r="PR128" s="440"/>
      <c r="PS128" s="440"/>
      <c r="PU128" s="440"/>
      <c r="PV128" s="440"/>
      <c r="PW128" s="440"/>
      <c r="PX128" s="440"/>
      <c r="PY128" s="110">
        <f t="shared" si="3528"/>
        <v>0</v>
      </c>
      <c r="PZ128" s="440"/>
      <c r="QA128" s="440"/>
      <c r="QB128" s="440"/>
      <c r="QC128" s="440"/>
      <c r="QD128" s="440"/>
      <c r="QE128" s="440"/>
      <c r="QF128" s="111">
        <f>PZ128+QA128-QB128+QC128-QD128+QE128</f>
        <v>0</v>
      </c>
      <c r="QG128" s="440"/>
      <c r="QH128" s="440"/>
      <c r="QJ128" s="440"/>
      <c r="QK128" s="440"/>
      <c r="QL128" s="440"/>
      <c r="QM128" s="440"/>
      <c r="QN128" s="110">
        <f t="shared" si="3529"/>
        <v>0</v>
      </c>
      <c r="QO128" s="440"/>
      <c r="QP128" s="440"/>
      <c r="QQ128" s="440"/>
      <c r="QR128" s="440"/>
      <c r="QS128" s="440"/>
      <c r="QT128" s="440"/>
      <c r="QU128" s="111">
        <f>QO128+QP128-QQ128+QR128-QS128+QT128</f>
        <v>0</v>
      </c>
      <c r="QV128" s="440"/>
      <c r="QW128" s="440"/>
      <c r="QY128" s="440"/>
      <c r="QZ128" s="440"/>
      <c r="RA128" s="440"/>
      <c r="RB128" s="440"/>
      <c r="RC128" s="110">
        <f t="shared" si="3530"/>
        <v>0</v>
      </c>
      <c r="RD128" s="440"/>
      <c r="RE128" s="440"/>
      <c r="RF128" s="440"/>
      <c r="RG128" s="440"/>
      <c r="RH128" s="440"/>
      <c r="RI128" s="440"/>
      <c r="RJ128" s="111">
        <f>RD128+RE128-RF128+RG128-RH128+RI128</f>
        <v>0</v>
      </c>
      <c r="RK128" s="440"/>
      <c r="RL128" s="440"/>
      <c r="RN128" s="440"/>
      <c r="RO128" s="440"/>
      <c r="RP128" s="440"/>
      <c r="RQ128" s="440"/>
      <c r="RR128" s="110">
        <f t="shared" si="3531"/>
        <v>0</v>
      </c>
      <c r="RS128" s="440"/>
      <c r="RT128" s="440"/>
      <c r="RU128" s="440"/>
      <c r="RV128" s="440"/>
      <c r="RW128" s="440"/>
      <c r="RX128" s="440"/>
      <c r="RY128" s="111">
        <f>RS128+RT128-RU128+RV128-RW128+RX128</f>
        <v>0</v>
      </c>
      <c r="RZ128" s="440"/>
      <c r="SA128" s="440"/>
      <c r="SC128" s="440"/>
      <c r="SD128" s="440"/>
      <c r="SE128" s="440"/>
      <c r="SF128" s="440"/>
      <c r="SG128" s="110">
        <f t="shared" si="3532"/>
        <v>0</v>
      </c>
      <c r="SH128" s="440"/>
      <c r="SI128" s="440"/>
      <c r="SJ128" s="440"/>
      <c r="SK128" s="440"/>
      <c r="SL128" s="440"/>
      <c r="SM128" s="440"/>
      <c r="SN128" s="111">
        <f>SH128+SI128-SJ128+SK128-SL128+SM128</f>
        <v>0</v>
      </c>
      <c r="SO128" s="440"/>
      <c r="SP128" s="440"/>
      <c r="SR128" s="440"/>
      <c r="SS128" s="440"/>
      <c r="ST128" s="440"/>
      <c r="SU128" s="440"/>
      <c r="SV128" s="110">
        <f t="shared" si="3533"/>
        <v>0</v>
      </c>
      <c r="SW128" s="440"/>
      <c r="SX128" s="440"/>
      <c r="SY128" s="440"/>
      <c r="SZ128" s="440"/>
      <c r="TA128" s="440"/>
      <c r="TB128" s="440"/>
      <c r="TC128" s="111">
        <f>SW128+SX128-SY128+SZ128-TA128+TB128</f>
        <v>0</v>
      </c>
      <c r="TD128" s="440"/>
      <c r="TE128" s="440"/>
      <c r="TG128" s="440"/>
      <c r="TH128" s="440"/>
      <c r="TI128" s="440"/>
      <c r="TJ128" s="440"/>
      <c r="TK128" s="110">
        <f t="shared" si="3534"/>
        <v>0</v>
      </c>
      <c r="TL128" s="440"/>
      <c r="TM128" s="440"/>
      <c r="TN128" s="440"/>
      <c r="TO128" s="440"/>
      <c r="TP128" s="440"/>
      <c r="TQ128" s="440"/>
      <c r="TR128" s="111">
        <f>TL128+TM128-TN128+TO128-TP128+TQ128</f>
        <v>0</v>
      </c>
      <c r="TS128" s="440"/>
      <c r="TT128" s="440"/>
      <c r="TV128" s="440"/>
      <c r="TW128" s="440"/>
      <c r="TX128" s="440"/>
      <c r="TY128" s="440"/>
      <c r="TZ128" s="110">
        <f t="shared" si="3535"/>
        <v>0</v>
      </c>
      <c r="UA128" s="440"/>
      <c r="UB128" s="440"/>
      <c r="UC128" s="440"/>
      <c r="UD128" s="440"/>
      <c r="UE128" s="440"/>
      <c r="UF128" s="440"/>
      <c r="UG128" s="111">
        <f>UA128+UB128-UC128+UD128-UE128+UF128</f>
        <v>0</v>
      </c>
      <c r="UH128" s="440"/>
      <c r="UI128" s="440"/>
      <c r="UK128" s="440"/>
      <c r="UL128" s="440"/>
      <c r="UM128" s="440"/>
      <c r="UN128" s="440"/>
      <c r="UO128" s="110">
        <f t="shared" si="3536"/>
        <v>0</v>
      </c>
      <c r="UP128" s="440"/>
      <c r="UQ128" s="440"/>
      <c r="UR128" s="440"/>
      <c r="US128" s="440"/>
      <c r="UT128" s="440"/>
      <c r="UU128" s="440"/>
      <c r="UV128" s="111">
        <f>UP128+UQ128-UR128+US128-UT128+UU128</f>
        <v>0</v>
      </c>
      <c r="UW128" s="440"/>
      <c r="UX128" s="440"/>
      <c r="UZ128" s="440"/>
      <c r="VA128" s="440"/>
      <c r="VB128" s="440"/>
      <c r="VC128" s="440"/>
      <c r="VD128" s="110">
        <f t="shared" si="3537"/>
        <v>0</v>
      </c>
      <c r="VE128" s="440"/>
      <c r="VF128" s="440"/>
      <c r="VG128" s="440"/>
      <c r="VH128" s="440"/>
      <c r="VI128" s="440"/>
      <c r="VJ128" s="440"/>
      <c r="VK128" s="111">
        <f>VE128+VF128-VG128+VH128-VI128+VJ128</f>
        <v>0</v>
      </c>
      <c r="VL128" s="440"/>
      <c r="VM128" s="440"/>
      <c r="VO128" s="440"/>
      <c r="VP128" s="440"/>
      <c r="VQ128" s="440"/>
      <c r="VR128" s="440"/>
      <c r="VS128" s="110">
        <f t="shared" si="3538"/>
        <v>0</v>
      </c>
      <c r="VT128" s="440"/>
      <c r="VU128" s="440"/>
      <c r="VV128" s="440"/>
      <c r="VW128" s="440"/>
      <c r="VX128" s="440"/>
      <c r="VY128" s="440"/>
      <c r="VZ128" s="111">
        <f>VT128+VU128-VV128+VW128-VX128+VY128</f>
        <v>0</v>
      </c>
      <c r="WA128" s="440"/>
      <c r="WB128" s="440"/>
      <c r="WD128" s="440"/>
      <c r="WE128" s="440"/>
      <c r="WF128" s="440"/>
      <c r="WG128" s="440"/>
      <c r="WH128" s="110">
        <f t="shared" si="3539"/>
        <v>0</v>
      </c>
      <c r="WI128" s="440"/>
      <c r="WJ128" s="440"/>
      <c r="WK128" s="440"/>
      <c r="WL128" s="440"/>
      <c r="WM128" s="440"/>
      <c r="WN128" s="440"/>
      <c r="WO128" s="111">
        <f>WI128+WJ128-WK128+WL128-WM128+WN128</f>
        <v>0</v>
      </c>
      <c r="WP128" s="440"/>
      <c r="WQ128" s="440"/>
      <c r="WS128" s="440"/>
      <c r="WT128" s="440"/>
      <c r="WU128" s="440"/>
      <c r="WV128" s="440"/>
      <c r="WW128" s="110">
        <f t="shared" si="3540"/>
        <v>0</v>
      </c>
      <c r="WX128" s="440"/>
      <c r="WY128" s="440"/>
      <c r="WZ128" s="440"/>
      <c r="XA128" s="440"/>
      <c r="XB128" s="440"/>
      <c r="XC128" s="440"/>
      <c r="XD128" s="111">
        <f>WX128+WY128-WZ128+XA128-XB128+XC128</f>
        <v>0</v>
      </c>
      <c r="XE128" s="440"/>
      <c r="XF128" s="440"/>
      <c r="XH128" s="440"/>
      <c r="XI128" s="440"/>
      <c r="XJ128" s="440"/>
      <c r="XK128" s="440"/>
      <c r="XL128" s="110">
        <f t="shared" si="3541"/>
        <v>0</v>
      </c>
      <c r="XM128" s="440"/>
      <c r="XN128" s="440"/>
      <c r="XO128" s="440"/>
      <c r="XP128" s="440"/>
      <c r="XQ128" s="440"/>
      <c r="XR128" s="440"/>
      <c r="XS128" s="111">
        <f>XM128+XN128-XO128+XP128-XQ128+XR128</f>
        <v>0</v>
      </c>
      <c r="XT128" s="440"/>
      <c r="XU128" s="440"/>
      <c r="XW128" s="440"/>
      <c r="XX128" s="440"/>
      <c r="XY128" s="440"/>
      <c r="XZ128" s="440"/>
      <c r="YA128" s="110">
        <f t="shared" si="3542"/>
        <v>0</v>
      </c>
      <c r="YB128" s="440"/>
      <c r="YC128" s="440"/>
      <c r="YD128" s="440"/>
      <c r="YE128" s="440"/>
      <c r="YF128" s="440"/>
      <c r="YG128" s="440"/>
      <c r="YH128" s="111">
        <f>YB128+YC128-YD128+YE128-YF128+YG128</f>
        <v>0</v>
      </c>
      <c r="YI128" s="440"/>
      <c r="YJ128" s="440"/>
      <c r="YL128" s="440"/>
      <c r="YM128" s="440"/>
      <c r="YN128" s="440"/>
      <c r="YO128" s="440"/>
      <c r="YP128" s="110">
        <f t="shared" si="3543"/>
        <v>0</v>
      </c>
      <c r="YQ128" s="440"/>
      <c r="YR128" s="440"/>
      <c r="YS128" s="440"/>
      <c r="YT128" s="440"/>
      <c r="YU128" s="440"/>
      <c r="YV128" s="440"/>
      <c r="YW128" s="111">
        <f>YQ128+YR128-YS128+YT128-YU128+YV128</f>
        <v>0</v>
      </c>
      <c r="YX128" s="440"/>
      <c r="YY128" s="440"/>
      <c r="ZA128" s="440"/>
      <c r="ZB128" s="440"/>
      <c r="ZC128" s="440"/>
      <c r="ZD128" s="440"/>
      <c r="ZE128" s="110">
        <f t="shared" si="3544"/>
        <v>0</v>
      </c>
      <c r="ZF128" s="440"/>
      <c r="ZG128" s="440"/>
      <c r="ZH128" s="440"/>
      <c r="ZI128" s="440"/>
      <c r="ZJ128" s="440"/>
      <c r="ZK128" s="440"/>
      <c r="ZL128" s="111">
        <f>ZF128+ZG128-ZH128+ZI128-ZJ128+ZK128</f>
        <v>0</v>
      </c>
      <c r="ZM128" s="440"/>
      <c r="ZN128" s="440"/>
      <c r="ZP128" s="440"/>
      <c r="ZQ128" s="440"/>
      <c r="ZR128" s="440"/>
      <c r="ZS128" s="440"/>
      <c r="ZT128" s="110">
        <f t="shared" si="3545"/>
        <v>0</v>
      </c>
      <c r="ZU128" s="440"/>
      <c r="ZV128" s="440"/>
      <c r="ZW128" s="440"/>
      <c r="ZX128" s="440"/>
      <c r="ZY128" s="440"/>
      <c r="ZZ128" s="440"/>
      <c r="AAA128" s="111">
        <f>ZU128+ZV128-ZW128+ZX128-ZY128+ZZ128</f>
        <v>0</v>
      </c>
      <c r="AAB128" s="440"/>
      <c r="AAC128" s="440"/>
      <c r="AAE128" s="440"/>
      <c r="AAF128" s="440"/>
      <c r="AAG128" s="440"/>
      <c r="AAH128" s="440"/>
      <c r="AAI128" s="110">
        <f t="shared" si="3546"/>
        <v>0</v>
      </c>
      <c r="AAJ128" s="440"/>
      <c r="AAK128" s="440"/>
      <c r="AAL128" s="440"/>
      <c r="AAM128" s="440"/>
      <c r="AAN128" s="440"/>
      <c r="AAO128" s="440"/>
      <c r="AAP128" s="111">
        <f>AAJ128+AAK128-AAL128+AAM128-AAN128+AAO128</f>
        <v>0</v>
      </c>
      <c r="AAQ128" s="440"/>
      <c r="AAR128" s="440"/>
      <c r="AAT128" s="440"/>
      <c r="AAU128" s="440"/>
      <c r="AAV128" s="440"/>
      <c r="AAW128" s="440"/>
      <c r="AAX128" s="110">
        <f t="shared" si="3547"/>
        <v>0</v>
      </c>
      <c r="AAY128" s="440"/>
      <c r="AAZ128" s="440"/>
      <c r="ABA128" s="440"/>
      <c r="ABB128" s="440"/>
      <c r="ABC128" s="440"/>
      <c r="ABD128" s="440"/>
      <c r="ABE128" s="111">
        <f>AAY128+AAZ128-ABA128+ABB128-ABC128+ABD128</f>
        <v>0</v>
      </c>
      <c r="ABF128" s="440"/>
      <c r="ABG128" s="440"/>
      <c r="ABI128" s="440"/>
      <c r="ABJ128" s="440"/>
      <c r="ABK128" s="440"/>
      <c r="ABL128" s="440"/>
      <c r="ABM128" s="110">
        <f t="shared" si="3548"/>
        <v>0</v>
      </c>
      <c r="ABN128" s="440"/>
      <c r="ABO128" s="440"/>
      <c r="ABP128" s="440"/>
      <c r="ABQ128" s="440"/>
      <c r="ABR128" s="440"/>
      <c r="ABS128" s="440"/>
      <c r="ABT128" s="111">
        <f>ABN128+ABO128-ABP128+ABQ128-ABR128+ABS128</f>
        <v>0</v>
      </c>
      <c r="ABU128" s="440"/>
      <c r="ABV128" s="440"/>
      <c r="ABX128" s="440"/>
      <c r="ABY128" s="440"/>
      <c r="ABZ128" s="440"/>
      <c r="ACA128" s="440"/>
      <c r="ACB128" s="110">
        <f t="shared" si="3549"/>
        <v>0</v>
      </c>
      <c r="ACC128" s="440"/>
      <c r="ACD128" s="440"/>
      <c r="ACE128" s="440"/>
      <c r="ACF128" s="440"/>
      <c r="ACG128" s="440"/>
      <c r="ACH128" s="440"/>
      <c r="ACI128" s="111">
        <f>ACC128+ACD128-ACE128+ACF128-ACG128+ACH128</f>
        <v>0</v>
      </c>
      <c r="ACJ128" s="440"/>
      <c r="ACK128" s="440"/>
      <c r="ACM128" s="440"/>
      <c r="ACN128" s="440"/>
      <c r="ACO128" s="440"/>
      <c r="ACP128" s="440"/>
      <c r="ACQ128" s="110">
        <f t="shared" si="3550"/>
        <v>0</v>
      </c>
      <c r="ACR128" s="440"/>
      <c r="ACS128" s="440"/>
      <c r="ACT128" s="440"/>
      <c r="ACU128" s="440"/>
      <c r="ACV128" s="440"/>
      <c r="ACW128" s="440"/>
      <c r="ACX128" s="111">
        <f>ACR128+ACS128-ACT128+ACU128-ACV128+ACW128</f>
        <v>0</v>
      </c>
      <c r="ACY128" s="440"/>
      <c r="ACZ128" s="440"/>
      <c r="ADB128" s="440"/>
      <c r="ADC128" s="440"/>
      <c r="ADD128" s="440"/>
      <c r="ADE128" s="440"/>
      <c r="ADF128" s="110">
        <f t="shared" si="3551"/>
        <v>0</v>
      </c>
      <c r="ADG128" s="440"/>
      <c r="ADH128" s="440"/>
      <c r="ADI128" s="440"/>
      <c r="ADJ128" s="440"/>
      <c r="ADK128" s="440"/>
      <c r="ADL128" s="440"/>
      <c r="ADM128" s="111">
        <f>ADG128+ADH128-ADI128+ADJ128-ADK128+ADL128</f>
        <v>0</v>
      </c>
      <c r="ADN128" s="440"/>
      <c r="ADO128" s="440"/>
      <c r="ADQ128" s="440"/>
      <c r="ADR128" s="440"/>
      <c r="ADS128" s="440"/>
      <c r="ADT128" s="440"/>
      <c r="ADU128" s="110">
        <f t="shared" si="3552"/>
        <v>0</v>
      </c>
      <c r="ADV128" s="440"/>
      <c r="ADW128" s="440"/>
      <c r="ADX128" s="440"/>
      <c r="ADY128" s="440"/>
      <c r="ADZ128" s="440"/>
      <c r="AEA128" s="440"/>
      <c r="AEB128" s="111">
        <f>ADV128+ADW128-ADX128+ADY128-ADZ128+AEA128</f>
        <v>0</v>
      </c>
      <c r="AEC128" s="440"/>
      <c r="AED128" s="440"/>
      <c r="AEF128" s="440"/>
      <c r="AEG128" s="440"/>
      <c r="AEH128" s="440"/>
      <c r="AEI128" s="440"/>
      <c r="AEJ128" s="110">
        <f t="shared" si="3553"/>
        <v>0</v>
      </c>
      <c r="AEK128" s="440"/>
      <c r="AEL128" s="440"/>
      <c r="AEM128" s="440"/>
      <c r="AEN128" s="440"/>
      <c r="AEO128" s="440"/>
      <c r="AEP128" s="440"/>
      <c r="AEQ128" s="111">
        <f>AEK128+AEL128-AEM128+AEN128-AEO128+AEP128</f>
        <v>0</v>
      </c>
      <c r="AER128" s="440"/>
      <c r="AES128" s="440"/>
      <c r="AEU128" s="440"/>
      <c r="AEV128" s="440"/>
      <c r="AEW128" s="440"/>
      <c r="AEX128" s="440"/>
      <c r="AEY128" s="110">
        <f t="shared" si="3554"/>
        <v>0</v>
      </c>
      <c r="AEZ128" s="440"/>
      <c r="AFA128" s="440"/>
      <c r="AFB128" s="440"/>
      <c r="AFC128" s="440"/>
      <c r="AFD128" s="440"/>
      <c r="AFE128" s="440"/>
      <c r="AFF128" s="111">
        <f>AEZ128+AFA128-AFB128+AFC128-AFD128+AFE128</f>
        <v>0</v>
      </c>
      <c r="AFG128" s="440"/>
      <c r="AFH128" s="440"/>
      <c r="AFJ128" s="440"/>
      <c r="AFK128" s="440"/>
      <c r="AFL128" s="440"/>
      <c r="AFM128" s="440"/>
      <c r="AFN128" s="110">
        <f t="shared" si="3555"/>
        <v>0</v>
      </c>
      <c r="AFO128" s="440"/>
      <c r="AFP128" s="440"/>
      <c r="AFQ128" s="440"/>
      <c r="AFR128" s="440"/>
      <c r="AFS128" s="440"/>
      <c r="AFT128" s="440"/>
      <c r="AFU128" s="111">
        <f>AFO128+AFP128-AFQ128+AFR128-AFS128+AFT128</f>
        <v>0</v>
      </c>
      <c r="AFV128" s="440"/>
      <c r="AFW128" s="440"/>
      <c r="AFY128" s="440"/>
      <c r="AFZ128" s="440"/>
      <c r="AGA128" s="440"/>
      <c r="AGB128" s="440"/>
      <c r="AGC128" s="110">
        <f t="shared" si="3556"/>
        <v>0</v>
      </c>
      <c r="AGD128" s="440"/>
      <c r="AGE128" s="440"/>
      <c r="AGF128" s="440"/>
      <c r="AGG128" s="440"/>
      <c r="AGH128" s="440"/>
      <c r="AGI128" s="440"/>
      <c r="AGJ128" s="111">
        <f>AGD128+AGE128-AGF128+AGG128-AGH128+AGI128</f>
        <v>0</v>
      </c>
      <c r="AGK128" s="440"/>
      <c r="AGL128" s="440"/>
      <c r="AGN128" s="440"/>
      <c r="AGO128" s="440"/>
      <c r="AGP128" s="440"/>
      <c r="AGQ128" s="440"/>
      <c r="AGR128" s="110">
        <f t="shared" si="3557"/>
        <v>0</v>
      </c>
      <c r="AGS128" s="440"/>
      <c r="AGT128" s="440"/>
      <c r="AGU128" s="440"/>
      <c r="AGV128" s="440"/>
      <c r="AGW128" s="440"/>
      <c r="AGX128" s="440"/>
      <c r="AGY128" s="111">
        <f>AGS128+AGT128-AGU128+AGV128-AGW128+AGX128</f>
        <v>0</v>
      </c>
      <c r="AGZ128" s="440"/>
      <c r="AHA128" s="440"/>
      <c r="AHC128" s="440"/>
      <c r="AHD128" s="440"/>
      <c r="AHE128" s="440"/>
      <c r="AHF128" s="440"/>
      <c r="AHG128" s="110">
        <f t="shared" si="3558"/>
        <v>0</v>
      </c>
      <c r="AHH128" s="440"/>
      <c r="AHI128" s="440"/>
      <c r="AHJ128" s="440"/>
      <c r="AHK128" s="440"/>
      <c r="AHL128" s="440"/>
      <c r="AHM128" s="440"/>
      <c r="AHN128" s="111">
        <f>AHH128+AHI128-AHJ128+AHK128-AHL128+AHM128</f>
        <v>0</v>
      </c>
      <c r="AHO128" s="440"/>
      <c r="AHP128" s="440"/>
      <c r="AHR128" s="440"/>
      <c r="AHS128" s="440"/>
      <c r="AHT128" s="440"/>
      <c r="AHU128" s="440"/>
      <c r="AHV128" s="110">
        <f t="shared" si="3559"/>
        <v>0</v>
      </c>
      <c r="AHW128" s="440"/>
      <c r="AHX128" s="440"/>
      <c r="AHY128" s="440"/>
      <c r="AHZ128" s="440"/>
      <c r="AIA128" s="440"/>
      <c r="AIB128" s="440"/>
      <c r="AIC128" s="111">
        <f>AHW128+AHX128-AHY128+AHZ128-AIA128+AIB128</f>
        <v>0</v>
      </c>
      <c r="AID128" s="440"/>
      <c r="AIE128" s="440"/>
    </row>
    <row r="129" spans="1:915" x14ac:dyDescent="0.3">
      <c r="A129" s="33" t="s">
        <v>140</v>
      </c>
      <c r="B129" s="34" t="s">
        <v>141</v>
      </c>
      <c r="C129" s="439"/>
      <c r="D129" s="440"/>
      <c r="E129" s="440"/>
      <c r="F129" s="440"/>
      <c r="G129" s="110">
        <f t="shared" si="3499"/>
        <v>0</v>
      </c>
      <c r="H129" s="440"/>
      <c r="I129" s="440"/>
      <c r="J129" s="440"/>
      <c r="K129" s="440"/>
      <c r="L129" s="440"/>
      <c r="M129" s="440"/>
      <c r="N129" s="111">
        <f>H129+I129-J129+K129-L129+M129</f>
        <v>0</v>
      </c>
      <c r="O129" s="440"/>
      <c r="P129" s="440"/>
      <c r="Q129" s="440"/>
      <c r="R129" s="440"/>
      <c r="S129" s="440"/>
      <c r="T129" s="440"/>
      <c r="U129" s="110">
        <f t="shared" si="3500"/>
        <v>0</v>
      </c>
      <c r="V129" s="440"/>
      <c r="W129" s="440"/>
      <c r="X129" s="440"/>
      <c r="Y129" s="440"/>
      <c r="Z129" s="440"/>
      <c r="AA129" s="440"/>
      <c r="AB129" s="111">
        <f>V129+W129-X129+Y129-Z129+AA129</f>
        <v>0</v>
      </c>
      <c r="AC129" s="440"/>
      <c r="AD129" s="440"/>
      <c r="AF129" s="440"/>
      <c r="AG129" s="440"/>
      <c r="AH129" s="440"/>
      <c r="AI129" s="440"/>
      <c r="AJ129" s="110">
        <f t="shared" si="3501"/>
        <v>0</v>
      </c>
      <c r="AK129" s="440"/>
      <c r="AL129" s="440"/>
      <c r="AM129" s="440"/>
      <c r="AN129" s="440"/>
      <c r="AO129" s="440"/>
      <c r="AP129" s="440"/>
      <c r="AQ129" s="111">
        <f>AK129+AL129-AM129+AN129-AO129+AP129</f>
        <v>0</v>
      </c>
      <c r="AR129" s="440"/>
      <c r="AS129" s="440"/>
      <c r="AU129" s="440"/>
      <c r="AV129" s="440"/>
      <c r="AW129" s="440"/>
      <c r="AX129" s="440"/>
      <c r="AY129" s="110">
        <f t="shared" si="3502"/>
        <v>0</v>
      </c>
      <c r="AZ129" s="440"/>
      <c r="BA129" s="440"/>
      <c r="BB129" s="440"/>
      <c r="BC129" s="440"/>
      <c r="BD129" s="440"/>
      <c r="BE129" s="440"/>
      <c r="BF129" s="111">
        <f>AZ129+BA129-BB129+BC129-BD129+BE129</f>
        <v>0</v>
      </c>
      <c r="BG129" s="440"/>
      <c r="BH129" s="440"/>
      <c r="BJ129" s="440"/>
      <c r="BK129" s="440"/>
      <c r="BL129" s="440"/>
      <c r="BM129" s="440"/>
      <c r="BN129" s="110">
        <f t="shared" si="3503"/>
        <v>0</v>
      </c>
      <c r="BO129" s="440"/>
      <c r="BP129" s="440"/>
      <c r="BQ129" s="440"/>
      <c r="BR129" s="440"/>
      <c r="BS129" s="440"/>
      <c r="BT129" s="440"/>
      <c r="BU129" s="111">
        <f>BO129+BP129-BQ129+BR129-BS129+BT129</f>
        <v>0</v>
      </c>
      <c r="BV129" s="440"/>
      <c r="BW129" s="440"/>
      <c r="BY129" s="440"/>
      <c r="BZ129" s="440"/>
      <c r="CA129" s="440"/>
      <c r="CB129" s="440"/>
      <c r="CC129" s="110">
        <f t="shared" si="3504"/>
        <v>0</v>
      </c>
      <c r="CD129" s="440"/>
      <c r="CE129" s="440"/>
      <c r="CF129" s="440"/>
      <c r="CG129" s="440"/>
      <c r="CH129" s="440"/>
      <c r="CI129" s="440"/>
      <c r="CJ129" s="111">
        <f>CD129+CE129-CF129+CG129-CH129+CI129</f>
        <v>0</v>
      </c>
      <c r="CK129" s="440"/>
      <c r="CL129" s="440"/>
      <c r="CN129" s="440"/>
      <c r="CO129" s="440"/>
      <c r="CP129" s="440"/>
      <c r="CQ129" s="440"/>
      <c r="CR129" s="110">
        <f t="shared" si="3505"/>
        <v>0</v>
      </c>
      <c r="CS129" s="440"/>
      <c r="CT129" s="440"/>
      <c r="CU129" s="440"/>
      <c r="CV129" s="440"/>
      <c r="CW129" s="440"/>
      <c r="CX129" s="440"/>
      <c r="CY129" s="111">
        <f>CS129+CT129-CU129+CV129-CW129+CX129</f>
        <v>0</v>
      </c>
      <c r="CZ129" s="440"/>
      <c r="DA129" s="440"/>
      <c r="DC129" s="440"/>
      <c r="DD129" s="440"/>
      <c r="DE129" s="440"/>
      <c r="DF129" s="440"/>
      <c r="DG129" s="110">
        <f t="shared" si="3506"/>
        <v>0</v>
      </c>
      <c r="DH129" s="440"/>
      <c r="DI129" s="440"/>
      <c r="DJ129" s="440"/>
      <c r="DK129" s="440"/>
      <c r="DL129" s="440"/>
      <c r="DM129" s="440"/>
      <c r="DN129" s="111">
        <f>DH129+DI129-DJ129+DK129-DL129+DM129</f>
        <v>0</v>
      </c>
      <c r="DO129" s="440"/>
      <c r="DP129" s="440"/>
      <c r="DR129" s="440"/>
      <c r="DS129" s="440"/>
      <c r="DT129" s="440"/>
      <c r="DU129" s="440"/>
      <c r="DV129" s="110">
        <f t="shared" si="3507"/>
        <v>0</v>
      </c>
      <c r="DW129" s="440"/>
      <c r="DX129" s="440"/>
      <c r="DY129" s="440"/>
      <c r="DZ129" s="440"/>
      <c r="EA129" s="440"/>
      <c r="EB129" s="440"/>
      <c r="EC129" s="111">
        <f>DW129+DX129-DY129+DZ129-EA129+EB129</f>
        <v>0</v>
      </c>
      <c r="ED129" s="440"/>
      <c r="EE129" s="440"/>
      <c r="EG129" s="440"/>
      <c r="EH129" s="440"/>
      <c r="EI129" s="440"/>
      <c r="EJ129" s="440"/>
      <c r="EK129" s="110">
        <f t="shared" si="3508"/>
        <v>0</v>
      </c>
      <c r="EL129" s="440"/>
      <c r="EM129" s="440"/>
      <c r="EN129" s="440"/>
      <c r="EO129" s="440"/>
      <c r="EP129" s="440"/>
      <c r="EQ129" s="440"/>
      <c r="ER129" s="111">
        <f>EL129+EM129-EN129+EO129-EP129+EQ129</f>
        <v>0</v>
      </c>
      <c r="ES129" s="440"/>
      <c r="ET129" s="440"/>
      <c r="EV129" s="440"/>
      <c r="EW129" s="440"/>
      <c r="EX129" s="440"/>
      <c r="EY129" s="440"/>
      <c r="EZ129" s="110">
        <f t="shared" si="3509"/>
        <v>0</v>
      </c>
      <c r="FA129" s="440"/>
      <c r="FB129" s="440"/>
      <c r="FC129" s="440"/>
      <c r="FD129" s="440"/>
      <c r="FE129" s="440"/>
      <c r="FF129" s="440"/>
      <c r="FG129" s="111">
        <f>FA129+FB129-FC129+FD129-FE129+FF129</f>
        <v>0</v>
      </c>
      <c r="FH129" s="440"/>
      <c r="FI129" s="440"/>
      <c r="FK129" s="440"/>
      <c r="FL129" s="440"/>
      <c r="FM129" s="440"/>
      <c r="FN129" s="440"/>
      <c r="FO129" s="110">
        <f t="shared" si="3510"/>
        <v>0</v>
      </c>
      <c r="FP129" s="440"/>
      <c r="FQ129" s="440"/>
      <c r="FR129" s="440"/>
      <c r="FS129" s="440"/>
      <c r="FT129" s="440"/>
      <c r="FU129" s="440"/>
      <c r="FV129" s="111">
        <f>FP129+FQ129-FR129+FS129-FT129+FU129</f>
        <v>0</v>
      </c>
      <c r="FW129" s="440"/>
      <c r="FX129" s="440"/>
      <c r="FZ129" s="440"/>
      <c r="GA129" s="440"/>
      <c r="GB129" s="440"/>
      <c r="GC129" s="440"/>
      <c r="GD129" s="110">
        <f t="shared" si="3511"/>
        <v>0</v>
      </c>
      <c r="GE129" s="440"/>
      <c r="GF129" s="440"/>
      <c r="GG129" s="440"/>
      <c r="GH129" s="440"/>
      <c r="GI129" s="440"/>
      <c r="GJ129" s="440"/>
      <c r="GK129" s="111">
        <f>GE129+GF129-GG129+GH129-GI129+GJ129</f>
        <v>0</v>
      </c>
      <c r="GL129" s="440"/>
      <c r="GM129" s="440"/>
      <c r="GO129" s="440"/>
      <c r="GP129" s="440"/>
      <c r="GQ129" s="440"/>
      <c r="GR129" s="440"/>
      <c r="GS129" s="110">
        <f t="shared" si="3512"/>
        <v>0</v>
      </c>
      <c r="GT129" s="440"/>
      <c r="GU129" s="440"/>
      <c r="GV129" s="440"/>
      <c r="GW129" s="440"/>
      <c r="GX129" s="440"/>
      <c r="GY129" s="440"/>
      <c r="GZ129" s="111">
        <f>GT129+GU129-GV129+GW129-GX129+GY129</f>
        <v>0</v>
      </c>
      <c r="HA129" s="440"/>
      <c r="HB129" s="440"/>
      <c r="HD129" s="440"/>
      <c r="HE129" s="440"/>
      <c r="HF129" s="440"/>
      <c r="HG129" s="440"/>
      <c r="HH129" s="110">
        <f t="shared" si="3513"/>
        <v>0</v>
      </c>
      <c r="HI129" s="440"/>
      <c r="HJ129" s="440"/>
      <c r="HK129" s="440"/>
      <c r="HL129" s="440"/>
      <c r="HM129" s="440"/>
      <c r="HN129" s="440"/>
      <c r="HO129" s="111">
        <f>HI129+HJ129-HK129+HL129-HM129+HN129</f>
        <v>0</v>
      </c>
      <c r="HP129" s="440"/>
      <c r="HQ129" s="440"/>
      <c r="HS129" s="440"/>
      <c r="HT129" s="440"/>
      <c r="HU129" s="440"/>
      <c r="HV129" s="440"/>
      <c r="HW129" s="110">
        <f t="shared" si="3514"/>
        <v>0</v>
      </c>
      <c r="HX129" s="440"/>
      <c r="HY129" s="440"/>
      <c r="HZ129" s="440"/>
      <c r="IA129" s="440"/>
      <c r="IB129" s="440"/>
      <c r="IC129" s="440"/>
      <c r="ID129" s="111">
        <f>HX129+HY129-HZ129+IA129-IB129+IC129</f>
        <v>0</v>
      </c>
      <c r="IE129" s="440"/>
      <c r="IF129" s="440"/>
      <c r="IH129" s="440"/>
      <c r="II129" s="440"/>
      <c r="IJ129" s="440"/>
      <c r="IK129" s="440"/>
      <c r="IL129" s="110">
        <f t="shared" si="3515"/>
        <v>0</v>
      </c>
      <c r="IM129" s="440"/>
      <c r="IN129" s="440"/>
      <c r="IO129" s="440"/>
      <c r="IP129" s="440"/>
      <c r="IQ129" s="440"/>
      <c r="IR129" s="440"/>
      <c r="IS129" s="111">
        <f>IM129+IN129-IO129+IP129-IQ129+IR129</f>
        <v>0</v>
      </c>
      <c r="IT129" s="440"/>
      <c r="IU129" s="440"/>
      <c r="IW129" s="440"/>
      <c r="IX129" s="440"/>
      <c r="IY129" s="440"/>
      <c r="IZ129" s="440"/>
      <c r="JA129" s="110">
        <f t="shared" si="3516"/>
        <v>0</v>
      </c>
      <c r="JB129" s="440"/>
      <c r="JC129" s="440"/>
      <c r="JD129" s="440"/>
      <c r="JE129" s="440"/>
      <c r="JF129" s="440"/>
      <c r="JG129" s="440"/>
      <c r="JH129" s="111">
        <f>JB129+JC129-JD129+JE129-JF129+JG129</f>
        <v>0</v>
      </c>
      <c r="JI129" s="440"/>
      <c r="JJ129" s="440"/>
      <c r="JL129" s="440"/>
      <c r="JM129" s="440"/>
      <c r="JN129" s="440"/>
      <c r="JO129" s="440"/>
      <c r="JP129" s="110">
        <f t="shared" si="3517"/>
        <v>0</v>
      </c>
      <c r="JQ129" s="440"/>
      <c r="JR129" s="440"/>
      <c r="JS129" s="440"/>
      <c r="JT129" s="440"/>
      <c r="JU129" s="440"/>
      <c r="JV129" s="440"/>
      <c r="JW129" s="111">
        <f>JQ129+JR129-JS129+JT129-JU129+JV129</f>
        <v>0</v>
      </c>
      <c r="JX129" s="440"/>
      <c r="JY129" s="440"/>
      <c r="KA129" s="440"/>
      <c r="KB129" s="440"/>
      <c r="KC129" s="440"/>
      <c r="KD129" s="440"/>
      <c r="KE129" s="110">
        <f t="shared" si="3518"/>
        <v>0</v>
      </c>
      <c r="KF129" s="440"/>
      <c r="KG129" s="440"/>
      <c r="KH129" s="440"/>
      <c r="KI129" s="440"/>
      <c r="KJ129" s="440"/>
      <c r="KK129" s="440"/>
      <c r="KL129" s="111">
        <f>KF129+KG129-KH129+KI129-KJ129+KK129</f>
        <v>0</v>
      </c>
      <c r="KM129" s="440"/>
      <c r="KN129" s="440"/>
      <c r="KP129" s="440"/>
      <c r="KQ129" s="440"/>
      <c r="KR129" s="440"/>
      <c r="KS129" s="440"/>
      <c r="KT129" s="110">
        <f t="shared" si="3519"/>
        <v>0</v>
      </c>
      <c r="KU129" s="440"/>
      <c r="KV129" s="440"/>
      <c r="KW129" s="440"/>
      <c r="KX129" s="440"/>
      <c r="KY129" s="440"/>
      <c r="KZ129" s="440"/>
      <c r="LA129" s="111">
        <f>KU129+KV129-KW129+KX129-KY129+KZ129</f>
        <v>0</v>
      </c>
      <c r="LB129" s="440"/>
      <c r="LC129" s="440"/>
      <c r="LE129" s="440"/>
      <c r="LF129" s="440"/>
      <c r="LG129" s="440"/>
      <c r="LH129" s="440"/>
      <c r="LI129" s="110">
        <f t="shared" si="3520"/>
        <v>0</v>
      </c>
      <c r="LJ129" s="440"/>
      <c r="LK129" s="440"/>
      <c r="LL129" s="440"/>
      <c r="LM129" s="440"/>
      <c r="LN129" s="440"/>
      <c r="LO129" s="440"/>
      <c r="LP129" s="111">
        <f>LJ129+LK129-LL129+LM129-LN129+LO129</f>
        <v>0</v>
      </c>
      <c r="LQ129" s="440"/>
      <c r="LR129" s="440"/>
      <c r="LT129" s="440"/>
      <c r="LU129" s="440"/>
      <c r="LV129" s="440"/>
      <c r="LW129" s="440"/>
      <c r="LX129" s="110">
        <f t="shared" si="3521"/>
        <v>0</v>
      </c>
      <c r="LY129" s="440"/>
      <c r="LZ129" s="440"/>
      <c r="MA129" s="440"/>
      <c r="MB129" s="440"/>
      <c r="MC129" s="440"/>
      <c r="MD129" s="440"/>
      <c r="ME129" s="111">
        <f>LY129+LZ129-MA129+MB129-MC129+MD129</f>
        <v>0</v>
      </c>
      <c r="MF129" s="440"/>
      <c r="MG129" s="440"/>
      <c r="MI129" s="440"/>
      <c r="MJ129" s="440"/>
      <c r="MK129" s="440"/>
      <c r="ML129" s="440"/>
      <c r="MM129" s="110">
        <f t="shared" si="3522"/>
        <v>0</v>
      </c>
      <c r="MN129" s="440"/>
      <c r="MO129" s="440"/>
      <c r="MP129" s="440"/>
      <c r="MQ129" s="440"/>
      <c r="MR129" s="440"/>
      <c r="MS129" s="440"/>
      <c r="MT129" s="111">
        <f>MN129+MO129-MP129+MQ129-MR129+MS129</f>
        <v>0</v>
      </c>
      <c r="MU129" s="440"/>
      <c r="MV129" s="440"/>
      <c r="MX129" s="440"/>
      <c r="MY129" s="440"/>
      <c r="MZ129" s="440"/>
      <c r="NA129" s="440"/>
      <c r="NB129" s="110">
        <f t="shared" si="3523"/>
        <v>0</v>
      </c>
      <c r="NC129" s="440"/>
      <c r="ND129" s="440"/>
      <c r="NE129" s="440"/>
      <c r="NF129" s="440"/>
      <c r="NG129" s="440"/>
      <c r="NH129" s="440"/>
      <c r="NI129" s="111">
        <f>NC129+ND129-NE129+NF129-NG129+NH129</f>
        <v>0</v>
      </c>
      <c r="NJ129" s="440"/>
      <c r="NK129" s="440"/>
      <c r="NM129" s="440"/>
      <c r="NN129" s="440"/>
      <c r="NO129" s="440"/>
      <c r="NP129" s="440"/>
      <c r="NQ129" s="110">
        <f t="shared" si="3524"/>
        <v>0</v>
      </c>
      <c r="NR129" s="440"/>
      <c r="NS129" s="440"/>
      <c r="NT129" s="440"/>
      <c r="NU129" s="440"/>
      <c r="NV129" s="440"/>
      <c r="NW129" s="440"/>
      <c r="NX129" s="111">
        <f>NR129+NS129-NT129+NU129-NV129+NW129</f>
        <v>0</v>
      </c>
      <c r="NY129" s="440"/>
      <c r="NZ129" s="440"/>
      <c r="OB129" s="440"/>
      <c r="OC129" s="440"/>
      <c r="OD129" s="440"/>
      <c r="OE129" s="440"/>
      <c r="OF129" s="110">
        <f t="shared" si="3525"/>
        <v>0</v>
      </c>
      <c r="OG129" s="440"/>
      <c r="OH129" s="440"/>
      <c r="OI129" s="440"/>
      <c r="OJ129" s="440"/>
      <c r="OK129" s="440"/>
      <c r="OL129" s="440"/>
      <c r="OM129" s="111">
        <f>OG129+OH129-OI129+OJ129-OK129+OL129</f>
        <v>0</v>
      </c>
      <c r="ON129" s="440"/>
      <c r="OO129" s="440"/>
      <c r="OQ129" s="440"/>
      <c r="OR129" s="440"/>
      <c r="OS129" s="440"/>
      <c r="OT129" s="440"/>
      <c r="OU129" s="110">
        <f t="shared" si="3526"/>
        <v>0</v>
      </c>
      <c r="OV129" s="440"/>
      <c r="OW129" s="440"/>
      <c r="OX129" s="440"/>
      <c r="OY129" s="440"/>
      <c r="OZ129" s="440"/>
      <c r="PA129" s="440"/>
      <c r="PB129" s="111">
        <f>OV129+OW129-OX129+OY129-OZ129+PA129</f>
        <v>0</v>
      </c>
      <c r="PC129" s="440"/>
      <c r="PD129" s="440"/>
      <c r="PF129" s="440"/>
      <c r="PG129" s="440"/>
      <c r="PH129" s="440"/>
      <c r="PI129" s="440"/>
      <c r="PJ129" s="110">
        <f t="shared" si="3527"/>
        <v>0</v>
      </c>
      <c r="PK129" s="440"/>
      <c r="PL129" s="440"/>
      <c r="PM129" s="440"/>
      <c r="PN129" s="440"/>
      <c r="PO129" s="440"/>
      <c r="PP129" s="440"/>
      <c r="PQ129" s="111">
        <f>PK129+PL129-PM129+PN129-PO129+PP129</f>
        <v>0</v>
      </c>
      <c r="PR129" s="440"/>
      <c r="PS129" s="440"/>
      <c r="PU129" s="440"/>
      <c r="PV129" s="440"/>
      <c r="PW129" s="440"/>
      <c r="PX129" s="440"/>
      <c r="PY129" s="110">
        <f t="shared" si="3528"/>
        <v>0</v>
      </c>
      <c r="PZ129" s="440"/>
      <c r="QA129" s="440"/>
      <c r="QB129" s="440"/>
      <c r="QC129" s="440"/>
      <c r="QD129" s="440"/>
      <c r="QE129" s="440"/>
      <c r="QF129" s="111">
        <f>PZ129+QA129-QB129+QC129-QD129+QE129</f>
        <v>0</v>
      </c>
      <c r="QG129" s="440"/>
      <c r="QH129" s="440"/>
      <c r="QJ129" s="440"/>
      <c r="QK129" s="440"/>
      <c r="QL129" s="440"/>
      <c r="QM129" s="440"/>
      <c r="QN129" s="110">
        <f t="shared" si="3529"/>
        <v>0</v>
      </c>
      <c r="QO129" s="440"/>
      <c r="QP129" s="440"/>
      <c r="QQ129" s="440"/>
      <c r="QR129" s="440"/>
      <c r="QS129" s="440"/>
      <c r="QT129" s="440"/>
      <c r="QU129" s="111">
        <f>QO129+QP129-QQ129+QR129-QS129+QT129</f>
        <v>0</v>
      </c>
      <c r="QV129" s="440"/>
      <c r="QW129" s="440"/>
      <c r="QY129" s="440"/>
      <c r="QZ129" s="440"/>
      <c r="RA129" s="440"/>
      <c r="RB129" s="440"/>
      <c r="RC129" s="110">
        <f t="shared" si="3530"/>
        <v>0</v>
      </c>
      <c r="RD129" s="440"/>
      <c r="RE129" s="440"/>
      <c r="RF129" s="440"/>
      <c r="RG129" s="440"/>
      <c r="RH129" s="440"/>
      <c r="RI129" s="440"/>
      <c r="RJ129" s="111">
        <f>RD129+RE129-RF129+RG129-RH129+RI129</f>
        <v>0</v>
      </c>
      <c r="RK129" s="440"/>
      <c r="RL129" s="440"/>
      <c r="RN129" s="440"/>
      <c r="RO129" s="440"/>
      <c r="RP129" s="440"/>
      <c r="RQ129" s="440"/>
      <c r="RR129" s="110">
        <f t="shared" si="3531"/>
        <v>0</v>
      </c>
      <c r="RS129" s="440"/>
      <c r="RT129" s="440"/>
      <c r="RU129" s="440"/>
      <c r="RV129" s="440"/>
      <c r="RW129" s="440"/>
      <c r="RX129" s="440"/>
      <c r="RY129" s="111">
        <f>RS129+RT129-RU129+RV129-RW129+RX129</f>
        <v>0</v>
      </c>
      <c r="RZ129" s="440"/>
      <c r="SA129" s="440"/>
      <c r="SC129" s="440"/>
      <c r="SD129" s="440"/>
      <c r="SE129" s="440"/>
      <c r="SF129" s="440"/>
      <c r="SG129" s="110">
        <f t="shared" si="3532"/>
        <v>0</v>
      </c>
      <c r="SH129" s="440"/>
      <c r="SI129" s="440"/>
      <c r="SJ129" s="440"/>
      <c r="SK129" s="440"/>
      <c r="SL129" s="440"/>
      <c r="SM129" s="440"/>
      <c r="SN129" s="111">
        <f>SH129+SI129-SJ129+SK129-SL129+SM129</f>
        <v>0</v>
      </c>
      <c r="SO129" s="440"/>
      <c r="SP129" s="440"/>
      <c r="SR129" s="440"/>
      <c r="SS129" s="440"/>
      <c r="ST129" s="440"/>
      <c r="SU129" s="440"/>
      <c r="SV129" s="110">
        <f t="shared" si="3533"/>
        <v>0</v>
      </c>
      <c r="SW129" s="440"/>
      <c r="SX129" s="440"/>
      <c r="SY129" s="440"/>
      <c r="SZ129" s="440"/>
      <c r="TA129" s="440"/>
      <c r="TB129" s="440"/>
      <c r="TC129" s="111">
        <f>SW129+SX129-SY129+SZ129-TA129+TB129</f>
        <v>0</v>
      </c>
      <c r="TD129" s="440"/>
      <c r="TE129" s="440"/>
      <c r="TG129" s="440"/>
      <c r="TH129" s="440"/>
      <c r="TI129" s="440"/>
      <c r="TJ129" s="440"/>
      <c r="TK129" s="110">
        <f t="shared" si="3534"/>
        <v>0</v>
      </c>
      <c r="TL129" s="440"/>
      <c r="TM129" s="440"/>
      <c r="TN129" s="440"/>
      <c r="TO129" s="440"/>
      <c r="TP129" s="440"/>
      <c r="TQ129" s="440"/>
      <c r="TR129" s="111">
        <f>TL129+TM129-TN129+TO129-TP129+TQ129</f>
        <v>0</v>
      </c>
      <c r="TS129" s="440"/>
      <c r="TT129" s="440"/>
      <c r="TV129" s="440"/>
      <c r="TW129" s="440"/>
      <c r="TX129" s="440"/>
      <c r="TY129" s="440"/>
      <c r="TZ129" s="110">
        <f t="shared" si="3535"/>
        <v>0</v>
      </c>
      <c r="UA129" s="440"/>
      <c r="UB129" s="440"/>
      <c r="UC129" s="440"/>
      <c r="UD129" s="440"/>
      <c r="UE129" s="440"/>
      <c r="UF129" s="440"/>
      <c r="UG129" s="111">
        <f>UA129+UB129-UC129+UD129-UE129+UF129</f>
        <v>0</v>
      </c>
      <c r="UH129" s="440"/>
      <c r="UI129" s="440"/>
      <c r="UK129" s="440"/>
      <c r="UL129" s="440"/>
      <c r="UM129" s="440"/>
      <c r="UN129" s="440"/>
      <c r="UO129" s="110">
        <f t="shared" si="3536"/>
        <v>0</v>
      </c>
      <c r="UP129" s="440"/>
      <c r="UQ129" s="440"/>
      <c r="UR129" s="440"/>
      <c r="US129" s="440"/>
      <c r="UT129" s="440"/>
      <c r="UU129" s="440"/>
      <c r="UV129" s="111">
        <f>UP129+UQ129-UR129+US129-UT129+UU129</f>
        <v>0</v>
      </c>
      <c r="UW129" s="440"/>
      <c r="UX129" s="440"/>
      <c r="UZ129" s="440"/>
      <c r="VA129" s="440"/>
      <c r="VB129" s="440"/>
      <c r="VC129" s="440"/>
      <c r="VD129" s="110">
        <f t="shared" si="3537"/>
        <v>0</v>
      </c>
      <c r="VE129" s="440"/>
      <c r="VF129" s="440"/>
      <c r="VG129" s="440"/>
      <c r="VH129" s="440"/>
      <c r="VI129" s="440"/>
      <c r="VJ129" s="440"/>
      <c r="VK129" s="111">
        <f>VE129+VF129-VG129+VH129-VI129+VJ129</f>
        <v>0</v>
      </c>
      <c r="VL129" s="440"/>
      <c r="VM129" s="440"/>
      <c r="VO129" s="440"/>
      <c r="VP129" s="440"/>
      <c r="VQ129" s="440"/>
      <c r="VR129" s="440"/>
      <c r="VS129" s="110">
        <f t="shared" si="3538"/>
        <v>0</v>
      </c>
      <c r="VT129" s="440"/>
      <c r="VU129" s="440"/>
      <c r="VV129" s="440"/>
      <c r="VW129" s="440"/>
      <c r="VX129" s="440"/>
      <c r="VY129" s="440"/>
      <c r="VZ129" s="111">
        <f>VT129+VU129-VV129+VW129-VX129+VY129</f>
        <v>0</v>
      </c>
      <c r="WA129" s="440"/>
      <c r="WB129" s="440"/>
      <c r="WD129" s="440"/>
      <c r="WE129" s="440"/>
      <c r="WF129" s="440"/>
      <c r="WG129" s="440"/>
      <c r="WH129" s="110">
        <f t="shared" si="3539"/>
        <v>0</v>
      </c>
      <c r="WI129" s="440"/>
      <c r="WJ129" s="440"/>
      <c r="WK129" s="440"/>
      <c r="WL129" s="440"/>
      <c r="WM129" s="440"/>
      <c r="WN129" s="440"/>
      <c r="WO129" s="111">
        <f>WI129+WJ129-WK129+WL129-WM129+WN129</f>
        <v>0</v>
      </c>
      <c r="WP129" s="440"/>
      <c r="WQ129" s="440"/>
      <c r="WS129" s="440"/>
      <c r="WT129" s="440"/>
      <c r="WU129" s="440"/>
      <c r="WV129" s="440"/>
      <c r="WW129" s="110">
        <f t="shared" si="3540"/>
        <v>0</v>
      </c>
      <c r="WX129" s="440"/>
      <c r="WY129" s="440"/>
      <c r="WZ129" s="440"/>
      <c r="XA129" s="440"/>
      <c r="XB129" s="440"/>
      <c r="XC129" s="440"/>
      <c r="XD129" s="111">
        <f>WX129+WY129-WZ129+XA129-XB129+XC129</f>
        <v>0</v>
      </c>
      <c r="XE129" s="440"/>
      <c r="XF129" s="440"/>
      <c r="XH129" s="440"/>
      <c r="XI129" s="440"/>
      <c r="XJ129" s="440"/>
      <c r="XK129" s="440"/>
      <c r="XL129" s="110">
        <f t="shared" si="3541"/>
        <v>0</v>
      </c>
      <c r="XM129" s="440"/>
      <c r="XN129" s="440"/>
      <c r="XO129" s="440"/>
      <c r="XP129" s="440"/>
      <c r="XQ129" s="440"/>
      <c r="XR129" s="440"/>
      <c r="XS129" s="111">
        <f>XM129+XN129-XO129+XP129-XQ129+XR129</f>
        <v>0</v>
      </c>
      <c r="XT129" s="440"/>
      <c r="XU129" s="440"/>
      <c r="XW129" s="440"/>
      <c r="XX129" s="440"/>
      <c r="XY129" s="440"/>
      <c r="XZ129" s="440"/>
      <c r="YA129" s="110">
        <f t="shared" si="3542"/>
        <v>0</v>
      </c>
      <c r="YB129" s="440"/>
      <c r="YC129" s="440"/>
      <c r="YD129" s="440"/>
      <c r="YE129" s="440"/>
      <c r="YF129" s="440"/>
      <c r="YG129" s="440"/>
      <c r="YH129" s="111">
        <f>YB129+YC129-YD129+YE129-YF129+YG129</f>
        <v>0</v>
      </c>
      <c r="YI129" s="440"/>
      <c r="YJ129" s="440"/>
      <c r="YL129" s="440"/>
      <c r="YM129" s="440"/>
      <c r="YN129" s="440"/>
      <c r="YO129" s="440"/>
      <c r="YP129" s="110">
        <f t="shared" si="3543"/>
        <v>0</v>
      </c>
      <c r="YQ129" s="440"/>
      <c r="YR129" s="440"/>
      <c r="YS129" s="440"/>
      <c r="YT129" s="440"/>
      <c r="YU129" s="440"/>
      <c r="YV129" s="440"/>
      <c r="YW129" s="111">
        <f>YQ129+YR129-YS129+YT129-YU129+YV129</f>
        <v>0</v>
      </c>
      <c r="YX129" s="440"/>
      <c r="YY129" s="440"/>
      <c r="ZA129" s="440"/>
      <c r="ZB129" s="440"/>
      <c r="ZC129" s="440"/>
      <c r="ZD129" s="440"/>
      <c r="ZE129" s="110">
        <f t="shared" si="3544"/>
        <v>0</v>
      </c>
      <c r="ZF129" s="440"/>
      <c r="ZG129" s="440"/>
      <c r="ZH129" s="440"/>
      <c r="ZI129" s="440"/>
      <c r="ZJ129" s="440"/>
      <c r="ZK129" s="440"/>
      <c r="ZL129" s="111">
        <f>ZF129+ZG129-ZH129+ZI129-ZJ129+ZK129</f>
        <v>0</v>
      </c>
      <c r="ZM129" s="440"/>
      <c r="ZN129" s="440"/>
      <c r="ZP129" s="440"/>
      <c r="ZQ129" s="440"/>
      <c r="ZR129" s="440"/>
      <c r="ZS129" s="440"/>
      <c r="ZT129" s="110">
        <f t="shared" si="3545"/>
        <v>0</v>
      </c>
      <c r="ZU129" s="440"/>
      <c r="ZV129" s="440"/>
      <c r="ZW129" s="440"/>
      <c r="ZX129" s="440"/>
      <c r="ZY129" s="440"/>
      <c r="ZZ129" s="440"/>
      <c r="AAA129" s="111">
        <f>ZU129+ZV129-ZW129+ZX129-ZY129+ZZ129</f>
        <v>0</v>
      </c>
      <c r="AAB129" s="440"/>
      <c r="AAC129" s="440"/>
      <c r="AAE129" s="440"/>
      <c r="AAF129" s="440"/>
      <c r="AAG129" s="440"/>
      <c r="AAH129" s="440"/>
      <c r="AAI129" s="110">
        <f t="shared" si="3546"/>
        <v>0</v>
      </c>
      <c r="AAJ129" s="440"/>
      <c r="AAK129" s="440"/>
      <c r="AAL129" s="440"/>
      <c r="AAM129" s="440"/>
      <c r="AAN129" s="440"/>
      <c r="AAO129" s="440"/>
      <c r="AAP129" s="111">
        <f>AAJ129+AAK129-AAL129+AAM129-AAN129+AAO129</f>
        <v>0</v>
      </c>
      <c r="AAQ129" s="440"/>
      <c r="AAR129" s="440"/>
      <c r="AAT129" s="440"/>
      <c r="AAU129" s="440"/>
      <c r="AAV129" s="440"/>
      <c r="AAW129" s="440"/>
      <c r="AAX129" s="110">
        <f t="shared" si="3547"/>
        <v>0</v>
      </c>
      <c r="AAY129" s="440"/>
      <c r="AAZ129" s="440"/>
      <c r="ABA129" s="440"/>
      <c r="ABB129" s="440"/>
      <c r="ABC129" s="440"/>
      <c r="ABD129" s="440"/>
      <c r="ABE129" s="111">
        <f>AAY129+AAZ129-ABA129+ABB129-ABC129+ABD129</f>
        <v>0</v>
      </c>
      <c r="ABF129" s="440"/>
      <c r="ABG129" s="440"/>
      <c r="ABI129" s="440"/>
      <c r="ABJ129" s="440"/>
      <c r="ABK129" s="440"/>
      <c r="ABL129" s="440"/>
      <c r="ABM129" s="110">
        <f t="shared" si="3548"/>
        <v>0</v>
      </c>
      <c r="ABN129" s="440"/>
      <c r="ABO129" s="440"/>
      <c r="ABP129" s="440"/>
      <c r="ABQ129" s="440"/>
      <c r="ABR129" s="440"/>
      <c r="ABS129" s="440"/>
      <c r="ABT129" s="111">
        <f>ABN129+ABO129-ABP129+ABQ129-ABR129+ABS129</f>
        <v>0</v>
      </c>
      <c r="ABU129" s="440"/>
      <c r="ABV129" s="440"/>
      <c r="ABX129" s="440"/>
      <c r="ABY129" s="440"/>
      <c r="ABZ129" s="440"/>
      <c r="ACA129" s="440"/>
      <c r="ACB129" s="110">
        <f t="shared" si="3549"/>
        <v>0</v>
      </c>
      <c r="ACC129" s="440"/>
      <c r="ACD129" s="440"/>
      <c r="ACE129" s="440"/>
      <c r="ACF129" s="440"/>
      <c r="ACG129" s="440"/>
      <c r="ACH129" s="440"/>
      <c r="ACI129" s="111">
        <f>ACC129+ACD129-ACE129+ACF129-ACG129+ACH129</f>
        <v>0</v>
      </c>
      <c r="ACJ129" s="440"/>
      <c r="ACK129" s="440"/>
      <c r="ACM129" s="440"/>
      <c r="ACN129" s="440"/>
      <c r="ACO129" s="440"/>
      <c r="ACP129" s="440"/>
      <c r="ACQ129" s="110">
        <f t="shared" si="3550"/>
        <v>0</v>
      </c>
      <c r="ACR129" s="440"/>
      <c r="ACS129" s="440"/>
      <c r="ACT129" s="440"/>
      <c r="ACU129" s="440"/>
      <c r="ACV129" s="440"/>
      <c r="ACW129" s="440"/>
      <c r="ACX129" s="111">
        <f>ACR129+ACS129-ACT129+ACU129-ACV129+ACW129</f>
        <v>0</v>
      </c>
      <c r="ACY129" s="440"/>
      <c r="ACZ129" s="440"/>
      <c r="ADB129" s="440"/>
      <c r="ADC129" s="440"/>
      <c r="ADD129" s="440"/>
      <c r="ADE129" s="440"/>
      <c r="ADF129" s="110">
        <f t="shared" si="3551"/>
        <v>0</v>
      </c>
      <c r="ADG129" s="440"/>
      <c r="ADH129" s="440"/>
      <c r="ADI129" s="440"/>
      <c r="ADJ129" s="440"/>
      <c r="ADK129" s="440"/>
      <c r="ADL129" s="440"/>
      <c r="ADM129" s="111">
        <f>ADG129+ADH129-ADI129+ADJ129-ADK129+ADL129</f>
        <v>0</v>
      </c>
      <c r="ADN129" s="440"/>
      <c r="ADO129" s="440"/>
      <c r="ADQ129" s="440"/>
      <c r="ADR129" s="440"/>
      <c r="ADS129" s="440"/>
      <c r="ADT129" s="440"/>
      <c r="ADU129" s="110">
        <f t="shared" si="3552"/>
        <v>0</v>
      </c>
      <c r="ADV129" s="440"/>
      <c r="ADW129" s="440"/>
      <c r="ADX129" s="440"/>
      <c r="ADY129" s="440"/>
      <c r="ADZ129" s="440"/>
      <c r="AEA129" s="440"/>
      <c r="AEB129" s="111">
        <f>ADV129+ADW129-ADX129+ADY129-ADZ129+AEA129</f>
        <v>0</v>
      </c>
      <c r="AEC129" s="440"/>
      <c r="AED129" s="440"/>
      <c r="AEF129" s="440"/>
      <c r="AEG129" s="440"/>
      <c r="AEH129" s="440"/>
      <c r="AEI129" s="440"/>
      <c r="AEJ129" s="110">
        <f t="shared" si="3553"/>
        <v>0</v>
      </c>
      <c r="AEK129" s="440"/>
      <c r="AEL129" s="440"/>
      <c r="AEM129" s="440"/>
      <c r="AEN129" s="440"/>
      <c r="AEO129" s="440"/>
      <c r="AEP129" s="440"/>
      <c r="AEQ129" s="111">
        <f>AEK129+AEL129-AEM129+AEN129-AEO129+AEP129</f>
        <v>0</v>
      </c>
      <c r="AER129" s="440"/>
      <c r="AES129" s="440"/>
      <c r="AEU129" s="440"/>
      <c r="AEV129" s="440"/>
      <c r="AEW129" s="440"/>
      <c r="AEX129" s="440"/>
      <c r="AEY129" s="110">
        <f t="shared" si="3554"/>
        <v>0</v>
      </c>
      <c r="AEZ129" s="440"/>
      <c r="AFA129" s="440"/>
      <c r="AFB129" s="440"/>
      <c r="AFC129" s="440"/>
      <c r="AFD129" s="440"/>
      <c r="AFE129" s="440"/>
      <c r="AFF129" s="111">
        <f>AEZ129+AFA129-AFB129+AFC129-AFD129+AFE129</f>
        <v>0</v>
      </c>
      <c r="AFG129" s="440"/>
      <c r="AFH129" s="440"/>
      <c r="AFJ129" s="440"/>
      <c r="AFK129" s="440"/>
      <c r="AFL129" s="440"/>
      <c r="AFM129" s="440"/>
      <c r="AFN129" s="110">
        <f t="shared" si="3555"/>
        <v>0</v>
      </c>
      <c r="AFO129" s="440"/>
      <c r="AFP129" s="440"/>
      <c r="AFQ129" s="440"/>
      <c r="AFR129" s="440"/>
      <c r="AFS129" s="440"/>
      <c r="AFT129" s="440"/>
      <c r="AFU129" s="111">
        <f>AFO129+AFP129-AFQ129+AFR129-AFS129+AFT129</f>
        <v>0</v>
      </c>
      <c r="AFV129" s="440"/>
      <c r="AFW129" s="440"/>
      <c r="AFY129" s="440"/>
      <c r="AFZ129" s="440"/>
      <c r="AGA129" s="440"/>
      <c r="AGB129" s="440"/>
      <c r="AGC129" s="110">
        <f t="shared" si="3556"/>
        <v>0</v>
      </c>
      <c r="AGD129" s="440"/>
      <c r="AGE129" s="440"/>
      <c r="AGF129" s="440"/>
      <c r="AGG129" s="440"/>
      <c r="AGH129" s="440"/>
      <c r="AGI129" s="440"/>
      <c r="AGJ129" s="111">
        <f>AGD129+AGE129-AGF129+AGG129-AGH129+AGI129</f>
        <v>0</v>
      </c>
      <c r="AGK129" s="440"/>
      <c r="AGL129" s="440"/>
      <c r="AGN129" s="440"/>
      <c r="AGO129" s="440"/>
      <c r="AGP129" s="440"/>
      <c r="AGQ129" s="440"/>
      <c r="AGR129" s="110">
        <f t="shared" si="3557"/>
        <v>0</v>
      </c>
      <c r="AGS129" s="440"/>
      <c r="AGT129" s="440"/>
      <c r="AGU129" s="440"/>
      <c r="AGV129" s="440"/>
      <c r="AGW129" s="440"/>
      <c r="AGX129" s="440"/>
      <c r="AGY129" s="111">
        <f>AGS129+AGT129-AGU129+AGV129-AGW129+AGX129</f>
        <v>0</v>
      </c>
      <c r="AGZ129" s="440"/>
      <c r="AHA129" s="440"/>
      <c r="AHC129" s="440"/>
      <c r="AHD129" s="440"/>
      <c r="AHE129" s="440"/>
      <c r="AHF129" s="440"/>
      <c r="AHG129" s="110">
        <f t="shared" si="3558"/>
        <v>0</v>
      </c>
      <c r="AHH129" s="440"/>
      <c r="AHI129" s="440"/>
      <c r="AHJ129" s="440"/>
      <c r="AHK129" s="440"/>
      <c r="AHL129" s="440"/>
      <c r="AHM129" s="440"/>
      <c r="AHN129" s="111">
        <f>AHH129+AHI129-AHJ129+AHK129-AHL129+AHM129</f>
        <v>0</v>
      </c>
      <c r="AHO129" s="440"/>
      <c r="AHP129" s="440"/>
      <c r="AHR129" s="440"/>
      <c r="AHS129" s="440"/>
      <c r="AHT129" s="440"/>
      <c r="AHU129" s="440"/>
      <c r="AHV129" s="110">
        <f t="shared" si="3559"/>
        <v>0</v>
      </c>
      <c r="AHW129" s="440"/>
      <c r="AHX129" s="440"/>
      <c r="AHY129" s="440"/>
      <c r="AHZ129" s="440"/>
      <c r="AIA129" s="440"/>
      <c r="AIB129" s="440"/>
      <c r="AIC129" s="111">
        <f>AHW129+AHX129-AHY129+AHZ129-AIA129+AIB129</f>
        <v>0</v>
      </c>
      <c r="AID129" s="440"/>
      <c r="AIE129" s="440"/>
    </row>
    <row r="130" spans="1:915" x14ac:dyDescent="0.3">
      <c r="A130" s="29" t="s">
        <v>93</v>
      </c>
      <c r="B130" s="30" t="s">
        <v>142</v>
      </c>
      <c r="C130" s="110">
        <f t="shared" ref="C130:AC130" si="3560">SUM(C131:C136)</f>
        <v>0</v>
      </c>
      <c r="D130" s="110">
        <f t="shared" si="3560"/>
        <v>0</v>
      </c>
      <c r="E130" s="110">
        <f t="shared" si="3560"/>
        <v>0</v>
      </c>
      <c r="F130" s="110">
        <f t="shared" si="3560"/>
        <v>0</v>
      </c>
      <c r="G130" s="110">
        <f t="shared" si="3560"/>
        <v>0</v>
      </c>
      <c r="H130" s="110">
        <f t="shared" si="3560"/>
        <v>0</v>
      </c>
      <c r="I130" s="110">
        <f t="shared" si="3560"/>
        <v>0</v>
      </c>
      <c r="J130" s="110">
        <f t="shared" si="3560"/>
        <v>0</v>
      </c>
      <c r="K130" s="110">
        <f t="shared" si="3560"/>
        <v>0</v>
      </c>
      <c r="L130" s="110">
        <f t="shared" si="3560"/>
        <v>0</v>
      </c>
      <c r="M130" s="110">
        <f t="shared" si="3560"/>
        <v>0</v>
      </c>
      <c r="N130" s="110">
        <f t="shared" si="3560"/>
        <v>0</v>
      </c>
      <c r="O130" s="110">
        <f t="shared" si="3560"/>
        <v>0</v>
      </c>
      <c r="P130" s="110">
        <f t="shared" si="3560"/>
        <v>0</v>
      </c>
      <c r="Q130" s="110">
        <f t="shared" si="3560"/>
        <v>0</v>
      </c>
      <c r="R130" s="110">
        <f t="shared" si="3560"/>
        <v>0</v>
      </c>
      <c r="S130" s="110">
        <f t="shared" si="3560"/>
        <v>0</v>
      </c>
      <c r="T130" s="110">
        <f t="shared" si="3560"/>
        <v>0</v>
      </c>
      <c r="U130" s="110">
        <f t="shared" si="3560"/>
        <v>0</v>
      </c>
      <c r="V130" s="110">
        <f t="shared" si="3560"/>
        <v>0</v>
      </c>
      <c r="W130" s="110">
        <f t="shared" si="3560"/>
        <v>0</v>
      </c>
      <c r="X130" s="110">
        <f t="shared" si="3560"/>
        <v>0</v>
      </c>
      <c r="Y130" s="110">
        <f t="shared" si="3560"/>
        <v>0</v>
      </c>
      <c r="Z130" s="110">
        <f t="shared" si="3560"/>
        <v>0</v>
      </c>
      <c r="AA130" s="110">
        <f t="shared" si="3560"/>
        <v>0</v>
      </c>
      <c r="AB130" s="110">
        <f t="shared" si="3560"/>
        <v>0</v>
      </c>
      <c r="AC130" s="110">
        <f t="shared" si="3560"/>
        <v>0</v>
      </c>
      <c r="AD130" s="110">
        <f>SUM(AD131:AD136)</f>
        <v>0</v>
      </c>
      <c r="AF130" s="110">
        <f t="shared" ref="AF130:AR130" si="3561">SUM(AF131:AF136)</f>
        <v>0</v>
      </c>
      <c r="AG130" s="110">
        <f t="shared" si="3561"/>
        <v>0</v>
      </c>
      <c r="AH130" s="110">
        <f t="shared" si="3561"/>
        <v>0</v>
      </c>
      <c r="AI130" s="110">
        <f t="shared" si="3561"/>
        <v>0</v>
      </c>
      <c r="AJ130" s="110">
        <f t="shared" si="3561"/>
        <v>0</v>
      </c>
      <c r="AK130" s="110">
        <f t="shared" si="3561"/>
        <v>0</v>
      </c>
      <c r="AL130" s="110">
        <f t="shared" si="3561"/>
        <v>0</v>
      </c>
      <c r="AM130" s="110">
        <f t="shared" si="3561"/>
        <v>0</v>
      </c>
      <c r="AN130" s="110">
        <f t="shared" si="3561"/>
        <v>0</v>
      </c>
      <c r="AO130" s="110">
        <f t="shared" si="3561"/>
        <v>0</v>
      </c>
      <c r="AP130" s="110">
        <f t="shared" si="3561"/>
        <v>0</v>
      </c>
      <c r="AQ130" s="110">
        <f t="shared" si="3561"/>
        <v>0</v>
      </c>
      <c r="AR130" s="110">
        <f t="shared" si="3561"/>
        <v>0</v>
      </c>
      <c r="AS130" s="110">
        <f>SUM(AS131:AS136)</f>
        <v>0</v>
      </c>
      <c r="AU130" s="110">
        <f t="shared" ref="AU130:BG130" si="3562">SUM(AU131:AU136)</f>
        <v>0</v>
      </c>
      <c r="AV130" s="110">
        <f t="shared" si="3562"/>
        <v>0</v>
      </c>
      <c r="AW130" s="110">
        <f t="shared" si="3562"/>
        <v>0</v>
      </c>
      <c r="AX130" s="110">
        <f t="shared" si="3562"/>
        <v>0</v>
      </c>
      <c r="AY130" s="110">
        <f t="shared" si="3562"/>
        <v>0</v>
      </c>
      <c r="AZ130" s="110">
        <f t="shared" si="3562"/>
        <v>0</v>
      </c>
      <c r="BA130" s="110">
        <f t="shared" si="3562"/>
        <v>0</v>
      </c>
      <c r="BB130" s="110">
        <f t="shared" si="3562"/>
        <v>0</v>
      </c>
      <c r="BC130" s="110">
        <f t="shared" si="3562"/>
        <v>0</v>
      </c>
      <c r="BD130" s="110">
        <f t="shared" si="3562"/>
        <v>0</v>
      </c>
      <c r="BE130" s="110">
        <f t="shared" si="3562"/>
        <v>0</v>
      </c>
      <c r="BF130" s="110">
        <f t="shared" si="3562"/>
        <v>0</v>
      </c>
      <c r="BG130" s="110">
        <f t="shared" si="3562"/>
        <v>0</v>
      </c>
      <c r="BH130" s="110">
        <f>SUM(BH131:BH136)</f>
        <v>0</v>
      </c>
      <c r="BJ130" s="110">
        <f t="shared" ref="BJ130:BV130" si="3563">SUM(BJ131:BJ136)</f>
        <v>0</v>
      </c>
      <c r="BK130" s="110">
        <f t="shared" si="3563"/>
        <v>0</v>
      </c>
      <c r="BL130" s="110">
        <f t="shared" si="3563"/>
        <v>0</v>
      </c>
      <c r="BM130" s="110">
        <f t="shared" si="3563"/>
        <v>0</v>
      </c>
      <c r="BN130" s="110">
        <f t="shared" si="3563"/>
        <v>0</v>
      </c>
      <c r="BO130" s="110">
        <f t="shared" si="3563"/>
        <v>0</v>
      </c>
      <c r="BP130" s="110">
        <f t="shared" si="3563"/>
        <v>0</v>
      </c>
      <c r="BQ130" s="110">
        <f t="shared" si="3563"/>
        <v>0</v>
      </c>
      <c r="BR130" s="110">
        <f t="shared" si="3563"/>
        <v>0</v>
      </c>
      <c r="BS130" s="110">
        <f t="shared" si="3563"/>
        <v>0</v>
      </c>
      <c r="BT130" s="110">
        <f t="shared" si="3563"/>
        <v>0</v>
      </c>
      <c r="BU130" s="110">
        <f t="shared" si="3563"/>
        <v>0</v>
      </c>
      <c r="BV130" s="110">
        <f t="shared" si="3563"/>
        <v>0</v>
      </c>
      <c r="BW130" s="110">
        <f>SUM(BW131:BW136)</f>
        <v>0</v>
      </c>
      <c r="BY130" s="110">
        <f t="shared" ref="BY130:CK130" si="3564">SUM(BY131:BY136)</f>
        <v>0</v>
      </c>
      <c r="BZ130" s="110">
        <f t="shared" si="3564"/>
        <v>0</v>
      </c>
      <c r="CA130" s="110">
        <f t="shared" si="3564"/>
        <v>0</v>
      </c>
      <c r="CB130" s="110">
        <f t="shared" si="3564"/>
        <v>0</v>
      </c>
      <c r="CC130" s="110">
        <f t="shared" si="3564"/>
        <v>0</v>
      </c>
      <c r="CD130" s="110">
        <f t="shared" si="3564"/>
        <v>0</v>
      </c>
      <c r="CE130" s="110">
        <f t="shared" si="3564"/>
        <v>0</v>
      </c>
      <c r="CF130" s="110">
        <f t="shared" si="3564"/>
        <v>0</v>
      </c>
      <c r="CG130" s="110">
        <f t="shared" si="3564"/>
        <v>0</v>
      </c>
      <c r="CH130" s="110">
        <f t="shared" si="3564"/>
        <v>0</v>
      </c>
      <c r="CI130" s="110">
        <f t="shared" si="3564"/>
        <v>0</v>
      </c>
      <c r="CJ130" s="110">
        <f t="shared" si="3564"/>
        <v>0</v>
      </c>
      <c r="CK130" s="110">
        <f t="shared" si="3564"/>
        <v>0</v>
      </c>
      <c r="CL130" s="110">
        <f>SUM(CL131:CL136)</f>
        <v>0</v>
      </c>
      <c r="CN130" s="110">
        <f t="shared" ref="CN130:CZ130" si="3565">SUM(CN131:CN136)</f>
        <v>0</v>
      </c>
      <c r="CO130" s="110">
        <f t="shared" si="3565"/>
        <v>0</v>
      </c>
      <c r="CP130" s="110">
        <f t="shared" si="3565"/>
        <v>0</v>
      </c>
      <c r="CQ130" s="110">
        <f t="shared" si="3565"/>
        <v>0</v>
      </c>
      <c r="CR130" s="110">
        <f t="shared" si="3565"/>
        <v>0</v>
      </c>
      <c r="CS130" s="110">
        <f t="shared" si="3565"/>
        <v>0</v>
      </c>
      <c r="CT130" s="110">
        <f t="shared" si="3565"/>
        <v>0</v>
      </c>
      <c r="CU130" s="110">
        <f t="shared" si="3565"/>
        <v>0</v>
      </c>
      <c r="CV130" s="110">
        <f t="shared" si="3565"/>
        <v>0</v>
      </c>
      <c r="CW130" s="110">
        <f t="shared" si="3565"/>
        <v>0</v>
      </c>
      <c r="CX130" s="110">
        <f t="shared" si="3565"/>
        <v>0</v>
      </c>
      <c r="CY130" s="110">
        <f t="shared" si="3565"/>
        <v>0</v>
      </c>
      <c r="CZ130" s="110">
        <f t="shared" si="3565"/>
        <v>0</v>
      </c>
      <c r="DA130" s="110">
        <f>SUM(DA131:DA136)</f>
        <v>0</v>
      </c>
      <c r="DC130" s="110">
        <f t="shared" ref="DC130:DO130" si="3566">SUM(DC131:DC136)</f>
        <v>0</v>
      </c>
      <c r="DD130" s="110">
        <f t="shared" si="3566"/>
        <v>0</v>
      </c>
      <c r="DE130" s="110">
        <f t="shared" si="3566"/>
        <v>0</v>
      </c>
      <c r="DF130" s="110">
        <f t="shared" si="3566"/>
        <v>0</v>
      </c>
      <c r="DG130" s="110">
        <f t="shared" si="3566"/>
        <v>0</v>
      </c>
      <c r="DH130" s="110">
        <f t="shared" si="3566"/>
        <v>0</v>
      </c>
      <c r="DI130" s="110">
        <f t="shared" si="3566"/>
        <v>0</v>
      </c>
      <c r="DJ130" s="110">
        <f t="shared" si="3566"/>
        <v>0</v>
      </c>
      <c r="DK130" s="110">
        <f t="shared" si="3566"/>
        <v>0</v>
      </c>
      <c r="DL130" s="110">
        <f t="shared" si="3566"/>
        <v>0</v>
      </c>
      <c r="DM130" s="110">
        <f t="shared" si="3566"/>
        <v>0</v>
      </c>
      <c r="DN130" s="110">
        <f t="shared" si="3566"/>
        <v>0</v>
      </c>
      <c r="DO130" s="110">
        <f t="shared" si="3566"/>
        <v>0</v>
      </c>
      <c r="DP130" s="110">
        <f>SUM(DP131:DP136)</f>
        <v>0</v>
      </c>
      <c r="DR130" s="110">
        <f t="shared" ref="DR130:ED130" si="3567">SUM(DR131:DR136)</f>
        <v>0</v>
      </c>
      <c r="DS130" s="110">
        <f t="shared" si="3567"/>
        <v>0</v>
      </c>
      <c r="DT130" s="110">
        <f t="shared" si="3567"/>
        <v>0</v>
      </c>
      <c r="DU130" s="110">
        <f t="shared" si="3567"/>
        <v>0</v>
      </c>
      <c r="DV130" s="110">
        <f t="shared" si="3567"/>
        <v>0</v>
      </c>
      <c r="DW130" s="110">
        <f t="shared" si="3567"/>
        <v>0</v>
      </c>
      <c r="DX130" s="110">
        <f t="shared" si="3567"/>
        <v>0</v>
      </c>
      <c r="DY130" s="110">
        <f t="shared" si="3567"/>
        <v>0</v>
      </c>
      <c r="DZ130" s="110">
        <f t="shared" si="3567"/>
        <v>0</v>
      </c>
      <c r="EA130" s="110">
        <f t="shared" si="3567"/>
        <v>0</v>
      </c>
      <c r="EB130" s="110">
        <f t="shared" si="3567"/>
        <v>0</v>
      </c>
      <c r="EC130" s="110">
        <f t="shared" si="3567"/>
        <v>0</v>
      </c>
      <c r="ED130" s="110">
        <f t="shared" si="3567"/>
        <v>0</v>
      </c>
      <c r="EE130" s="110">
        <f>SUM(EE131:EE136)</f>
        <v>0</v>
      </c>
      <c r="EG130" s="110">
        <f t="shared" ref="EG130:ES130" si="3568">SUM(EG131:EG136)</f>
        <v>0</v>
      </c>
      <c r="EH130" s="110">
        <f t="shared" si="3568"/>
        <v>0</v>
      </c>
      <c r="EI130" s="110">
        <f t="shared" si="3568"/>
        <v>0</v>
      </c>
      <c r="EJ130" s="110">
        <f t="shared" si="3568"/>
        <v>0</v>
      </c>
      <c r="EK130" s="110">
        <f t="shared" si="3568"/>
        <v>0</v>
      </c>
      <c r="EL130" s="110">
        <f t="shared" si="3568"/>
        <v>0</v>
      </c>
      <c r="EM130" s="110">
        <f t="shared" si="3568"/>
        <v>0</v>
      </c>
      <c r="EN130" s="110">
        <f t="shared" si="3568"/>
        <v>0</v>
      </c>
      <c r="EO130" s="110">
        <f t="shared" si="3568"/>
        <v>0</v>
      </c>
      <c r="EP130" s="110">
        <f t="shared" si="3568"/>
        <v>0</v>
      </c>
      <c r="EQ130" s="110">
        <f t="shared" si="3568"/>
        <v>0</v>
      </c>
      <c r="ER130" s="110">
        <f t="shared" si="3568"/>
        <v>0</v>
      </c>
      <c r="ES130" s="110">
        <f t="shared" si="3568"/>
        <v>0</v>
      </c>
      <c r="ET130" s="110">
        <f>SUM(ET131:ET136)</f>
        <v>0</v>
      </c>
      <c r="EV130" s="110">
        <f t="shared" ref="EV130:FH130" si="3569">SUM(EV131:EV136)</f>
        <v>0</v>
      </c>
      <c r="EW130" s="110">
        <f t="shared" si="3569"/>
        <v>0</v>
      </c>
      <c r="EX130" s="110">
        <f t="shared" si="3569"/>
        <v>0</v>
      </c>
      <c r="EY130" s="110">
        <f t="shared" si="3569"/>
        <v>0</v>
      </c>
      <c r="EZ130" s="110">
        <f t="shared" si="3569"/>
        <v>0</v>
      </c>
      <c r="FA130" s="110">
        <f t="shared" si="3569"/>
        <v>0</v>
      </c>
      <c r="FB130" s="110">
        <f t="shared" si="3569"/>
        <v>0</v>
      </c>
      <c r="FC130" s="110">
        <f t="shared" si="3569"/>
        <v>0</v>
      </c>
      <c r="FD130" s="110">
        <f t="shared" si="3569"/>
        <v>0</v>
      </c>
      <c r="FE130" s="110">
        <f t="shared" si="3569"/>
        <v>0</v>
      </c>
      <c r="FF130" s="110">
        <f t="shared" si="3569"/>
        <v>0</v>
      </c>
      <c r="FG130" s="110">
        <f t="shared" si="3569"/>
        <v>0</v>
      </c>
      <c r="FH130" s="110">
        <f t="shared" si="3569"/>
        <v>0</v>
      </c>
      <c r="FI130" s="110">
        <f>SUM(FI131:FI136)</f>
        <v>0</v>
      </c>
      <c r="FK130" s="110">
        <f t="shared" ref="FK130:FW130" si="3570">SUM(FK131:FK136)</f>
        <v>0</v>
      </c>
      <c r="FL130" s="110">
        <f t="shared" si="3570"/>
        <v>0</v>
      </c>
      <c r="FM130" s="110">
        <f t="shared" si="3570"/>
        <v>0</v>
      </c>
      <c r="FN130" s="110">
        <f t="shared" si="3570"/>
        <v>0</v>
      </c>
      <c r="FO130" s="110">
        <f t="shared" si="3570"/>
        <v>0</v>
      </c>
      <c r="FP130" s="110">
        <f t="shared" si="3570"/>
        <v>0</v>
      </c>
      <c r="FQ130" s="110">
        <f t="shared" si="3570"/>
        <v>0</v>
      </c>
      <c r="FR130" s="110">
        <f t="shared" si="3570"/>
        <v>0</v>
      </c>
      <c r="FS130" s="110">
        <f t="shared" si="3570"/>
        <v>0</v>
      </c>
      <c r="FT130" s="110">
        <f t="shared" si="3570"/>
        <v>0</v>
      </c>
      <c r="FU130" s="110">
        <f t="shared" si="3570"/>
        <v>0</v>
      </c>
      <c r="FV130" s="110">
        <f t="shared" si="3570"/>
        <v>0</v>
      </c>
      <c r="FW130" s="110">
        <f t="shared" si="3570"/>
        <v>0</v>
      </c>
      <c r="FX130" s="110">
        <f>SUM(FX131:FX136)</f>
        <v>0</v>
      </c>
      <c r="FZ130" s="110">
        <f t="shared" ref="FZ130:GL130" si="3571">SUM(FZ131:FZ136)</f>
        <v>0</v>
      </c>
      <c r="GA130" s="110">
        <f t="shared" si="3571"/>
        <v>0</v>
      </c>
      <c r="GB130" s="110">
        <f t="shared" si="3571"/>
        <v>0</v>
      </c>
      <c r="GC130" s="110">
        <f t="shared" si="3571"/>
        <v>0</v>
      </c>
      <c r="GD130" s="110">
        <f t="shared" si="3571"/>
        <v>0</v>
      </c>
      <c r="GE130" s="110">
        <f t="shared" si="3571"/>
        <v>0</v>
      </c>
      <c r="GF130" s="110">
        <f t="shared" si="3571"/>
        <v>0</v>
      </c>
      <c r="GG130" s="110">
        <f t="shared" si="3571"/>
        <v>0</v>
      </c>
      <c r="GH130" s="110">
        <f t="shared" si="3571"/>
        <v>0</v>
      </c>
      <c r="GI130" s="110">
        <f t="shared" si="3571"/>
        <v>0</v>
      </c>
      <c r="GJ130" s="110">
        <f t="shared" si="3571"/>
        <v>0</v>
      </c>
      <c r="GK130" s="110">
        <f t="shared" si="3571"/>
        <v>0</v>
      </c>
      <c r="GL130" s="110">
        <f t="shared" si="3571"/>
        <v>0</v>
      </c>
      <c r="GM130" s="110">
        <f>SUM(GM131:GM136)</f>
        <v>0</v>
      </c>
      <c r="GO130" s="110">
        <f t="shared" ref="GO130:HA130" si="3572">SUM(GO131:GO136)</f>
        <v>0</v>
      </c>
      <c r="GP130" s="110">
        <f t="shared" si="3572"/>
        <v>0</v>
      </c>
      <c r="GQ130" s="110">
        <f t="shared" si="3572"/>
        <v>0</v>
      </c>
      <c r="GR130" s="110">
        <f t="shared" si="3572"/>
        <v>0</v>
      </c>
      <c r="GS130" s="110">
        <f t="shared" si="3572"/>
        <v>0</v>
      </c>
      <c r="GT130" s="110">
        <f t="shared" si="3572"/>
        <v>0</v>
      </c>
      <c r="GU130" s="110">
        <f t="shared" si="3572"/>
        <v>0</v>
      </c>
      <c r="GV130" s="110">
        <f t="shared" si="3572"/>
        <v>0</v>
      </c>
      <c r="GW130" s="110">
        <f t="shared" si="3572"/>
        <v>0</v>
      </c>
      <c r="GX130" s="110">
        <f t="shared" si="3572"/>
        <v>0</v>
      </c>
      <c r="GY130" s="110">
        <f t="shared" si="3572"/>
        <v>0</v>
      </c>
      <c r="GZ130" s="110">
        <f t="shared" si="3572"/>
        <v>0</v>
      </c>
      <c r="HA130" s="110">
        <f t="shared" si="3572"/>
        <v>0</v>
      </c>
      <c r="HB130" s="110">
        <f>SUM(HB131:HB136)</f>
        <v>0</v>
      </c>
      <c r="HD130" s="110">
        <f t="shared" ref="HD130:HP130" si="3573">SUM(HD131:HD136)</f>
        <v>0</v>
      </c>
      <c r="HE130" s="110">
        <f t="shared" si="3573"/>
        <v>0</v>
      </c>
      <c r="HF130" s="110">
        <f t="shared" si="3573"/>
        <v>0</v>
      </c>
      <c r="HG130" s="110">
        <f t="shared" si="3573"/>
        <v>0</v>
      </c>
      <c r="HH130" s="110">
        <f t="shared" si="3573"/>
        <v>0</v>
      </c>
      <c r="HI130" s="110">
        <f t="shared" si="3573"/>
        <v>0</v>
      </c>
      <c r="HJ130" s="110">
        <f t="shared" si="3573"/>
        <v>0</v>
      </c>
      <c r="HK130" s="110">
        <f t="shared" si="3573"/>
        <v>0</v>
      </c>
      <c r="HL130" s="110">
        <f t="shared" si="3573"/>
        <v>0</v>
      </c>
      <c r="HM130" s="110">
        <f t="shared" si="3573"/>
        <v>0</v>
      </c>
      <c r="HN130" s="110">
        <f t="shared" si="3573"/>
        <v>0</v>
      </c>
      <c r="HO130" s="110">
        <f t="shared" si="3573"/>
        <v>0</v>
      </c>
      <c r="HP130" s="110">
        <f t="shared" si="3573"/>
        <v>0</v>
      </c>
      <c r="HQ130" s="110">
        <f>SUM(HQ131:HQ136)</f>
        <v>0</v>
      </c>
      <c r="HS130" s="110">
        <f t="shared" ref="HS130:IE130" si="3574">SUM(HS131:HS136)</f>
        <v>0</v>
      </c>
      <c r="HT130" s="110">
        <f t="shared" si="3574"/>
        <v>0</v>
      </c>
      <c r="HU130" s="110">
        <f t="shared" si="3574"/>
        <v>0</v>
      </c>
      <c r="HV130" s="110">
        <f t="shared" si="3574"/>
        <v>0</v>
      </c>
      <c r="HW130" s="110">
        <f t="shared" si="3574"/>
        <v>0</v>
      </c>
      <c r="HX130" s="110">
        <f t="shared" si="3574"/>
        <v>0</v>
      </c>
      <c r="HY130" s="110">
        <f t="shared" si="3574"/>
        <v>0</v>
      </c>
      <c r="HZ130" s="110">
        <f t="shared" si="3574"/>
        <v>0</v>
      </c>
      <c r="IA130" s="110">
        <f t="shared" si="3574"/>
        <v>0</v>
      </c>
      <c r="IB130" s="110">
        <f t="shared" si="3574"/>
        <v>0</v>
      </c>
      <c r="IC130" s="110">
        <f t="shared" si="3574"/>
        <v>0</v>
      </c>
      <c r="ID130" s="110">
        <f t="shared" si="3574"/>
        <v>0</v>
      </c>
      <c r="IE130" s="110">
        <f t="shared" si="3574"/>
        <v>0</v>
      </c>
      <c r="IF130" s="110">
        <f>SUM(IF131:IF136)</f>
        <v>0</v>
      </c>
      <c r="IH130" s="110">
        <f t="shared" ref="IH130:IT130" si="3575">SUM(IH131:IH136)</f>
        <v>0</v>
      </c>
      <c r="II130" s="110">
        <f t="shared" si="3575"/>
        <v>0</v>
      </c>
      <c r="IJ130" s="110">
        <f t="shared" si="3575"/>
        <v>0</v>
      </c>
      <c r="IK130" s="110">
        <f t="shared" si="3575"/>
        <v>0</v>
      </c>
      <c r="IL130" s="110">
        <f t="shared" si="3575"/>
        <v>0</v>
      </c>
      <c r="IM130" s="110">
        <f t="shared" si="3575"/>
        <v>0</v>
      </c>
      <c r="IN130" s="110">
        <f t="shared" si="3575"/>
        <v>0</v>
      </c>
      <c r="IO130" s="110">
        <f t="shared" si="3575"/>
        <v>0</v>
      </c>
      <c r="IP130" s="110">
        <f t="shared" si="3575"/>
        <v>0</v>
      </c>
      <c r="IQ130" s="110">
        <f t="shared" si="3575"/>
        <v>0</v>
      </c>
      <c r="IR130" s="110">
        <f t="shared" si="3575"/>
        <v>0</v>
      </c>
      <c r="IS130" s="110">
        <f t="shared" si="3575"/>
        <v>0</v>
      </c>
      <c r="IT130" s="110">
        <f t="shared" si="3575"/>
        <v>0</v>
      </c>
      <c r="IU130" s="110">
        <f>SUM(IU131:IU136)</f>
        <v>0</v>
      </c>
      <c r="IW130" s="110">
        <f t="shared" ref="IW130:JI130" si="3576">SUM(IW131:IW136)</f>
        <v>0</v>
      </c>
      <c r="IX130" s="110">
        <f t="shared" si="3576"/>
        <v>0</v>
      </c>
      <c r="IY130" s="110">
        <f t="shared" si="3576"/>
        <v>0</v>
      </c>
      <c r="IZ130" s="110">
        <f t="shared" si="3576"/>
        <v>0</v>
      </c>
      <c r="JA130" s="110">
        <f t="shared" si="3576"/>
        <v>0</v>
      </c>
      <c r="JB130" s="110">
        <f t="shared" si="3576"/>
        <v>0</v>
      </c>
      <c r="JC130" s="110">
        <f t="shared" si="3576"/>
        <v>0</v>
      </c>
      <c r="JD130" s="110">
        <f t="shared" si="3576"/>
        <v>0</v>
      </c>
      <c r="JE130" s="110">
        <f t="shared" si="3576"/>
        <v>0</v>
      </c>
      <c r="JF130" s="110">
        <f t="shared" si="3576"/>
        <v>0</v>
      </c>
      <c r="JG130" s="110">
        <f t="shared" si="3576"/>
        <v>0</v>
      </c>
      <c r="JH130" s="110">
        <f t="shared" si="3576"/>
        <v>0</v>
      </c>
      <c r="JI130" s="110">
        <f t="shared" si="3576"/>
        <v>0</v>
      </c>
      <c r="JJ130" s="110">
        <f>SUM(JJ131:JJ136)</f>
        <v>0</v>
      </c>
      <c r="JL130" s="110">
        <f t="shared" ref="JL130:JX130" si="3577">SUM(JL131:JL136)</f>
        <v>0</v>
      </c>
      <c r="JM130" s="110">
        <f t="shared" si="3577"/>
        <v>0</v>
      </c>
      <c r="JN130" s="110">
        <f t="shared" si="3577"/>
        <v>0</v>
      </c>
      <c r="JO130" s="110">
        <f t="shared" si="3577"/>
        <v>0</v>
      </c>
      <c r="JP130" s="110">
        <f t="shared" si="3577"/>
        <v>0</v>
      </c>
      <c r="JQ130" s="110">
        <f t="shared" si="3577"/>
        <v>0</v>
      </c>
      <c r="JR130" s="110">
        <f t="shared" si="3577"/>
        <v>0</v>
      </c>
      <c r="JS130" s="110">
        <f t="shared" si="3577"/>
        <v>0</v>
      </c>
      <c r="JT130" s="110">
        <f t="shared" si="3577"/>
        <v>0</v>
      </c>
      <c r="JU130" s="110">
        <f t="shared" si="3577"/>
        <v>0</v>
      </c>
      <c r="JV130" s="110">
        <f t="shared" si="3577"/>
        <v>0</v>
      </c>
      <c r="JW130" s="110">
        <f t="shared" si="3577"/>
        <v>0</v>
      </c>
      <c r="JX130" s="110">
        <f t="shared" si="3577"/>
        <v>0</v>
      </c>
      <c r="JY130" s="110">
        <f>SUM(JY131:JY136)</f>
        <v>0</v>
      </c>
      <c r="KA130" s="110">
        <f t="shared" ref="KA130:KM130" si="3578">SUM(KA131:KA136)</f>
        <v>0</v>
      </c>
      <c r="KB130" s="110">
        <f t="shared" si="3578"/>
        <v>0</v>
      </c>
      <c r="KC130" s="110">
        <f t="shared" si="3578"/>
        <v>0</v>
      </c>
      <c r="KD130" s="110">
        <f t="shared" si="3578"/>
        <v>0</v>
      </c>
      <c r="KE130" s="110">
        <f t="shared" si="3578"/>
        <v>0</v>
      </c>
      <c r="KF130" s="110">
        <f t="shared" si="3578"/>
        <v>0</v>
      </c>
      <c r="KG130" s="110">
        <f t="shared" si="3578"/>
        <v>0</v>
      </c>
      <c r="KH130" s="110">
        <f t="shared" si="3578"/>
        <v>0</v>
      </c>
      <c r="KI130" s="110">
        <f t="shared" si="3578"/>
        <v>0</v>
      </c>
      <c r="KJ130" s="110">
        <f t="shared" si="3578"/>
        <v>0</v>
      </c>
      <c r="KK130" s="110">
        <f t="shared" si="3578"/>
        <v>0</v>
      </c>
      <c r="KL130" s="110">
        <f t="shared" si="3578"/>
        <v>0</v>
      </c>
      <c r="KM130" s="110">
        <f t="shared" si="3578"/>
        <v>0</v>
      </c>
      <c r="KN130" s="110">
        <f>SUM(KN131:KN136)</f>
        <v>0</v>
      </c>
      <c r="KP130" s="110">
        <f t="shared" ref="KP130:LB130" si="3579">SUM(KP131:KP136)</f>
        <v>0</v>
      </c>
      <c r="KQ130" s="110">
        <f t="shared" si="3579"/>
        <v>0</v>
      </c>
      <c r="KR130" s="110">
        <f t="shared" si="3579"/>
        <v>0</v>
      </c>
      <c r="KS130" s="110">
        <f t="shared" si="3579"/>
        <v>0</v>
      </c>
      <c r="KT130" s="110">
        <f t="shared" si="3579"/>
        <v>0</v>
      </c>
      <c r="KU130" s="110">
        <f t="shared" si="3579"/>
        <v>0</v>
      </c>
      <c r="KV130" s="110">
        <f t="shared" si="3579"/>
        <v>0</v>
      </c>
      <c r="KW130" s="110">
        <f t="shared" si="3579"/>
        <v>0</v>
      </c>
      <c r="KX130" s="110">
        <f t="shared" si="3579"/>
        <v>0</v>
      </c>
      <c r="KY130" s="110">
        <f t="shared" si="3579"/>
        <v>0</v>
      </c>
      <c r="KZ130" s="110">
        <f t="shared" si="3579"/>
        <v>0</v>
      </c>
      <c r="LA130" s="110">
        <f t="shared" si="3579"/>
        <v>0</v>
      </c>
      <c r="LB130" s="110">
        <f t="shared" si="3579"/>
        <v>0</v>
      </c>
      <c r="LC130" s="110">
        <f>SUM(LC131:LC136)</f>
        <v>0</v>
      </c>
      <c r="LE130" s="110">
        <f t="shared" ref="LE130:LQ130" si="3580">SUM(LE131:LE136)</f>
        <v>0</v>
      </c>
      <c r="LF130" s="110">
        <f t="shared" si="3580"/>
        <v>0</v>
      </c>
      <c r="LG130" s="110">
        <f t="shared" si="3580"/>
        <v>0</v>
      </c>
      <c r="LH130" s="110">
        <f t="shared" si="3580"/>
        <v>0</v>
      </c>
      <c r="LI130" s="110">
        <f t="shared" si="3580"/>
        <v>0</v>
      </c>
      <c r="LJ130" s="110">
        <f t="shared" si="3580"/>
        <v>0</v>
      </c>
      <c r="LK130" s="110">
        <f t="shared" si="3580"/>
        <v>0</v>
      </c>
      <c r="LL130" s="110">
        <f t="shared" si="3580"/>
        <v>0</v>
      </c>
      <c r="LM130" s="110">
        <f t="shared" si="3580"/>
        <v>0</v>
      </c>
      <c r="LN130" s="110">
        <f t="shared" si="3580"/>
        <v>0</v>
      </c>
      <c r="LO130" s="110">
        <f t="shared" si="3580"/>
        <v>0</v>
      </c>
      <c r="LP130" s="110">
        <f t="shared" si="3580"/>
        <v>0</v>
      </c>
      <c r="LQ130" s="110">
        <f t="shared" si="3580"/>
        <v>0</v>
      </c>
      <c r="LR130" s="110">
        <f>SUM(LR131:LR136)</f>
        <v>0</v>
      </c>
      <c r="LT130" s="110">
        <f t="shared" ref="LT130:MF130" si="3581">SUM(LT131:LT136)</f>
        <v>0</v>
      </c>
      <c r="LU130" s="110">
        <f t="shared" si="3581"/>
        <v>0</v>
      </c>
      <c r="LV130" s="110">
        <f t="shared" si="3581"/>
        <v>0</v>
      </c>
      <c r="LW130" s="110">
        <f t="shared" si="3581"/>
        <v>0</v>
      </c>
      <c r="LX130" s="110">
        <f t="shared" si="3581"/>
        <v>0</v>
      </c>
      <c r="LY130" s="110">
        <f t="shared" si="3581"/>
        <v>0</v>
      </c>
      <c r="LZ130" s="110">
        <f t="shared" si="3581"/>
        <v>0</v>
      </c>
      <c r="MA130" s="110">
        <f t="shared" si="3581"/>
        <v>0</v>
      </c>
      <c r="MB130" s="110">
        <f t="shared" si="3581"/>
        <v>0</v>
      </c>
      <c r="MC130" s="110">
        <f t="shared" si="3581"/>
        <v>0</v>
      </c>
      <c r="MD130" s="110">
        <f t="shared" si="3581"/>
        <v>0</v>
      </c>
      <c r="ME130" s="110">
        <f t="shared" si="3581"/>
        <v>0</v>
      </c>
      <c r="MF130" s="110">
        <f t="shared" si="3581"/>
        <v>0</v>
      </c>
      <c r="MG130" s="110">
        <f>SUM(MG131:MG136)</f>
        <v>0</v>
      </c>
      <c r="MI130" s="110">
        <f t="shared" ref="MI130:MU130" si="3582">SUM(MI131:MI136)</f>
        <v>0</v>
      </c>
      <c r="MJ130" s="110">
        <f t="shared" si="3582"/>
        <v>0</v>
      </c>
      <c r="MK130" s="110">
        <f t="shared" si="3582"/>
        <v>0</v>
      </c>
      <c r="ML130" s="110">
        <f t="shared" si="3582"/>
        <v>0</v>
      </c>
      <c r="MM130" s="110">
        <f t="shared" si="3582"/>
        <v>0</v>
      </c>
      <c r="MN130" s="110">
        <f t="shared" si="3582"/>
        <v>0</v>
      </c>
      <c r="MO130" s="110">
        <f t="shared" si="3582"/>
        <v>0</v>
      </c>
      <c r="MP130" s="110">
        <f t="shared" si="3582"/>
        <v>0</v>
      </c>
      <c r="MQ130" s="110">
        <f t="shared" si="3582"/>
        <v>0</v>
      </c>
      <c r="MR130" s="110">
        <f t="shared" si="3582"/>
        <v>0</v>
      </c>
      <c r="MS130" s="110">
        <f t="shared" si="3582"/>
        <v>0</v>
      </c>
      <c r="MT130" s="110">
        <f t="shared" si="3582"/>
        <v>0</v>
      </c>
      <c r="MU130" s="110">
        <f t="shared" si="3582"/>
        <v>0</v>
      </c>
      <c r="MV130" s="110">
        <f>SUM(MV131:MV136)</f>
        <v>0</v>
      </c>
      <c r="MX130" s="110">
        <f t="shared" ref="MX130:NJ130" si="3583">SUM(MX131:MX136)</f>
        <v>0</v>
      </c>
      <c r="MY130" s="110">
        <f t="shared" si="3583"/>
        <v>0</v>
      </c>
      <c r="MZ130" s="110">
        <f t="shared" si="3583"/>
        <v>0</v>
      </c>
      <c r="NA130" s="110">
        <f t="shared" si="3583"/>
        <v>0</v>
      </c>
      <c r="NB130" s="110">
        <f t="shared" si="3583"/>
        <v>0</v>
      </c>
      <c r="NC130" s="110">
        <f t="shared" si="3583"/>
        <v>0</v>
      </c>
      <c r="ND130" s="110">
        <f t="shared" si="3583"/>
        <v>0</v>
      </c>
      <c r="NE130" s="110">
        <f t="shared" si="3583"/>
        <v>0</v>
      </c>
      <c r="NF130" s="110">
        <f t="shared" si="3583"/>
        <v>0</v>
      </c>
      <c r="NG130" s="110">
        <f t="shared" si="3583"/>
        <v>0</v>
      </c>
      <c r="NH130" s="110">
        <f t="shared" si="3583"/>
        <v>0</v>
      </c>
      <c r="NI130" s="110">
        <f t="shared" si="3583"/>
        <v>0</v>
      </c>
      <c r="NJ130" s="110">
        <f t="shared" si="3583"/>
        <v>0</v>
      </c>
      <c r="NK130" s="110">
        <f>SUM(NK131:NK136)</f>
        <v>0</v>
      </c>
      <c r="NM130" s="110">
        <f t="shared" ref="NM130:NY130" si="3584">SUM(NM131:NM136)</f>
        <v>0</v>
      </c>
      <c r="NN130" s="110">
        <f t="shared" si="3584"/>
        <v>0</v>
      </c>
      <c r="NO130" s="110">
        <f t="shared" si="3584"/>
        <v>0</v>
      </c>
      <c r="NP130" s="110">
        <f t="shared" si="3584"/>
        <v>0</v>
      </c>
      <c r="NQ130" s="110">
        <f t="shared" si="3584"/>
        <v>0</v>
      </c>
      <c r="NR130" s="110">
        <f t="shared" si="3584"/>
        <v>0</v>
      </c>
      <c r="NS130" s="110">
        <f t="shared" si="3584"/>
        <v>0</v>
      </c>
      <c r="NT130" s="110">
        <f t="shared" si="3584"/>
        <v>0</v>
      </c>
      <c r="NU130" s="110">
        <f t="shared" si="3584"/>
        <v>0</v>
      </c>
      <c r="NV130" s="110">
        <f t="shared" si="3584"/>
        <v>0</v>
      </c>
      <c r="NW130" s="110">
        <f t="shared" si="3584"/>
        <v>0</v>
      </c>
      <c r="NX130" s="110">
        <f t="shared" si="3584"/>
        <v>0</v>
      </c>
      <c r="NY130" s="110">
        <f t="shared" si="3584"/>
        <v>0</v>
      </c>
      <c r="NZ130" s="110">
        <f>SUM(NZ131:NZ136)</f>
        <v>0</v>
      </c>
      <c r="OB130" s="110">
        <f t="shared" ref="OB130:ON130" si="3585">SUM(OB131:OB136)</f>
        <v>0</v>
      </c>
      <c r="OC130" s="110">
        <f t="shared" si="3585"/>
        <v>0</v>
      </c>
      <c r="OD130" s="110">
        <f t="shared" si="3585"/>
        <v>0</v>
      </c>
      <c r="OE130" s="110">
        <f t="shared" si="3585"/>
        <v>0</v>
      </c>
      <c r="OF130" s="110">
        <f t="shared" si="3585"/>
        <v>0</v>
      </c>
      <c r="OG130" s="110">
        <f t="shared" si="3585"/>
        <v>0</v>
      </c>
      <c r="OH130" s="110">
        <f t="shared" si="3585"/>
        <v>0</v>
      </c>
      <c r="OI130" s="110">
        <f t="shared" si="3585"/>
        <v>0</v>
      </c>
      <c r="OJ130" s="110">
        <f t="shared" si="3585"/>
        <v>0</v>
      </c>
      <c r="OK130" s="110">
        <f t="shared" si="3585"/>
        <v>0</v>
      </c>
      <c r="OL130" s="110">
        <f t="shared" si="3585"/>
        <v>0</v>
      </c>
      <c r="OM130" s="110">
        <f t="shared" si="3585"/>
        <v>0</v>
      </c>
      <c r="ON130" s="110">
        <f t="shared" si="3585"/>
        <v>0</v>
      </c>
      <c r="OO130" s="110">
        <f>SUM(OO131:OO136)</f>
        <v>0</v>
      </c>
      <c r="OQ130" s="110">
        <f t="shared" ref="OQ130:PC130" si="3586">SUM(OQ131:OQ136)</f>
        <v>0</v>
      </c>
      <c r="OR130" s="110">
        <f t="shared" si="3586"/>
        <v>0</v>
      </c>
      <c r="OS130" s="110">
        <f t="shared" si="3586"/>
        <v>0</v>
      </c>
      <c r="OT130" s="110">
        <f t="shared" si="3586"/>
        <v>0</v>
      </c>
      <c r="OU130" s="110">
        <f t="shared" si="3586"/>
        <v>0</v>
      </c>
      <c r="OV130" s="110">
        <f t="shared" si="3586"/>
        <v>0</v>
      </c>
      <c r="OW130" s="110">
        <f t="shared" si="3586"/>
        <v>0</v>
      </c>
      <c r="OX130" s="110">
        <f t="shared" si="3586"/>
        <v>0</v>
      </c>
      <c r="OY130" s="110">
        <f t="shared" si="3586"/>
        <v>0</v>
      </c>
      <c r="OZ130" s="110">
        <f t="shared" si="3586"/>
        <v>0</v>
      </c>
      <c r="PA130" s="110">
        <f t="shared" si="3586"/>
        <v>0</v>
      </c>
      <c r="PB130" s="110">
        <f t="shared" si="3586"/>
        <v>0</v>
      </c>
      <c r="PC130" s="110">
        <f t="shared" si="3586"/>
        <v>0</v>
      </c>
      <c r="PD130" s="110">
        <f>SUM(PD131:PD136)</f>
        <v>0</v>
      </c>
      <c r="PF130" s="110">
        <f t="shared" ref="PF130:PR130" si="3587">SUM(PF131:PF136)</f>
        <v>0</v>
      </c>
      <c r="PG130" s="110">
        <f t="shared" si="3587"/>
        <v>0</v>
      </c>
      <c r="PH130" s="110">
        <f t="shared" si="3587"/>
        <v>0</v>
      </c>
      <c r="PI130" s="110">
        <f t="shared" si="3587"/>
        <v>0</v>
      </c>
      <c r="PJ130" s="110">
        <f t="shared" si="3587"/>
        <v>0</v>
      </c>
      <c r="PK130" s="110">
        <f t="shared" si="3587"/>
        <v>0</v>
      </c>
      <c r="PL130" s="110">
        <f t="shared" si="3587"/>
        <v>0</v>
      </c>
      <c r="PM130" s="110">
        <f t="shared" si="3587"/>
        <v>0</v>
      </c>
      <c r="PN130" s="110">
        <f t="shared" si="3587"/>
        <v>0</v>
      </c>
      <c r="PO130" s="110">
        <f t="shared" si="3587"/>
        <v>0</v>
      </c>
      <c r="PP130" s="110">
        <f t="shared" si="3587"/>
        <v>0</v>
      </c>
      <c r="PQ130" s="110">
        <f t="shared" si="3587"/>
        <v>0</v>
      </c>
      <c r="PR130" s="110">
        <f t="shared" si="3587"/>
        <v>0</v>
      </c>
      <c r="PS130" s="110">
        <f>SUM(PS131:PS136)</f>
        <v>0</v>
      </c>
      <c r="PU130" s="110">
        <f t="shared" ref="PU130:QG130" si="3588">SUM(PU131:PU136)</f>
        <v>0</v>
      </c>
      <c r="PV130" s="110">
        <f t="shared" si="3588"/>
        <v>0</v>
      </c>
      <c r="PW130" s="110">
        <f t="shared" si="3588"/>
        <v>0</v>
      </c>
      <c r="PX130" s="110">
        <f t="shared" si="3588"/>
        <v>0</v>
      </c>
      <c r="PY130" s="110">
        <f t="shared" si="3588"/>
        <v>0</v>
      </c>
      <c r="PZ130" s="110">
        <f t="shared" si="3588"/>
        <v>0</v>
      </c>
      <c r="QA130" s="110">
        <f t="shared" si="3588"/>
        <v>0</v>
      </c>
      <c r="QB130" s="110">
        <f t="shared" si="3588"/>
        <v>0</v>
      </c>
      <c r="QC130" s="110">
        <f t="shared" si="3588"/>
        <v>0</v>
      </c>
      <c r="QD130" s="110">
        <f t="shared" si="3588"/>
        <v>0</v>
      </c>
      <c r="QE130" s="110">
        <f t="shared" si="3588"/>
        <v>0</v>
      </c>
      <c r="QF130" s="110">
        <f t="shared" si="3588"/>
        <v>0</v>
      </c>
      <c r="QG130" s="110">
        <f t="shared" si="3588"/>
        <v>0</v>
      </c>
      <c r="QH130" s="110">
        <f>SUM(QH131:QH136)</f>
        <v>0</v>
      </c>
      <c r="QJ130" s="110">
        <f t="shared" ref="QJ130:QV130" si="3589">SUM(QJ131:QJ136)</f>
        <v>0</v>
      </c>
      <c r="QK130" s="110">
        <f t="shared" si="3589"/>
        <v>0</v>
      </c>
      <c r="QL130" s="110">
        <f t="shared" si="3589"/>
        <v>0</v>
      </c>
      <c r="QM130" s="110">
        <f t="shared" si="3589"/>
        <v>0</v>
      </c>
      <c r="QN130" s="110">
        <f t="shared" si="3589"/>
        <v>0</v>
      </c>
      <c r="QO130" s="110">
        <f t="shared" si="3589"/>
        <v>0</v>
      </c>
      <c r="QP130" s="110">
        <f t="shared" si="3589"/>
        <v>0</v>
      </c>
      <c r="QQ130" s="110">
        <f t="shared" si="3589"/>
        <v>0</v>
      </c>
      <c r="QR130" s="110">
        <f t="shared" si="3589"/>
        <v>0</v>
      </c>
      <c r="QS130" s="110">
        <f t="shared" si="3589"/>
        <v>0</v>
      </c>
      <c r="QT130" s="110">
        <f t="shared" si="3589"/>
        <v>0</v>
      </c>
      <c r="QU130" s="110">
        <f t="shared" si="3589"/>
        <v>0</v>
      </c>
      <c r="QV130" s="110">
        <f t="shared" si="3589"/>
        <v>0</v>
      </c>
      <c r="QW130" s="110">
        <f>SUM(QW131:QW136)</f>
        <v>0</v>
      </c>
      <c r="QY130" s="110">
        <f t="shared" ref="QY130:RK130" si="3590">SUM(QY131:QY136)</f>
        <v>0</v>
      </c>
      <c r="QZ130" s="110">
        <f t="shared" si="3590"/>
        <v>0</v>
      </c>
      <c r="RA130" s="110">
        <f t="shared" si="3590"/>
        <v>0</v>
      </c>
      <c r="RB130" s="110">
        <f t="shared" si="3590"/>
        <v>0</v>
      </c>
      <c r="RC130" s="110">
        <f t="shared" si="3590"/>
        <v>0</v>
      </c>
      <c r="RD130" s="110">
        <f t="shared" si="3590"/>
        <v>0</v>
      </c>
      <c r="RE130" s="110">
        <f t="shared" si="3590"/>
        <v>0</v>
      </c>
      <c r="RF130" s="110">
        <f t="shared" si="3590"/>
        <v>0</v>
      </c>
      <c r="RG130" s="110">
        <f t="shared" si="3590"/>
        <v>0</v>
      </c>
      <c r="RH130" s="110">
        <f t="shared" si="3590"/>
        <v>0</v>
      </c>
      <c r="RI130" s="110">
        <f t="shared" si="3590"/>
        <v>0</v>
      </c>
      <c r="RJ130" s="110">
        <f t="shared" si="3590"/>
        <v>0</v>
      </c>
      <c r="RK130" s="110">
        <f t="shared" si="3590"/>
        <v>0</v>
      </c>
      <c r="RL130" s="110">
        <f>SUM(RL131:RL136)</f>
        <v>0</v>
      </c>
      <c r="RN130" s="110">
        <f t="shared" ref="RN130:RZ130" si="3591">SUM(RN131:RN136)</f>
        <v>0</v>
      </c>
      <c r="RO130" s="110">
        <f t="shared" si="3591"/>
        <v>0</v>
      </c>
      <c r="RP130" s="110">
        <f t="shared" si="3591"/>
        <v>0</v>
      </c>
      <c r="RQ130" s="110">
        <f t="shared" si="3591"/>
        <v>0</v>
      </c>
      <c r="RR130" s="110">
        <f t="shared" si="3591"/>
        <v>0</v>
      </c>
      <c r="RS130" s="110">
        <f t="shared" si="3591"/>
        <v>0</v>
      </c>
      <c r="RT130" s="110">
        <f t="shared" si="3591"/>
        <v>0</v>
      </c>
      <c r="RU130" s="110">
        <f t="shared" si="3591"/>
        <v>0</v>
      </c>
      <c r="RV130" s="110">
        <f t="shared" si="3591"/>
        <v>0</v>
      </c>
      <c r="RW130" s="110">
        <f t="shared" si="3591"/>
        <v>0</v>
      </c>
      <c r="RX130" s="110">
        <f t="shared" si="3591"/>
        <v>0</v>
      </c>
      <c r="RY130" s="110">
        <f t="shared" si="3591"/>
        <v>0</v>
      </c>
      <c r="RZ130" s="110">
        <f t="shared" si="3591"/>
        <v>0</v>
      </c>
      <c r="SA130" s="110">
        <f>SUM(SA131:SA136)</f>
        <v>0</v>
      </c>
      <c r="SC130" s="110">
        <f t="shared" ref="SC130:SO130" si="3592">SUM(SC131:SC136)</f>
        <v>0</v>
      </c>
      <c r="SD130" s="110">
        <f t="shared" si="3592"/>
        <v>0</v>
      </c>
      <c r="SE130" s="110">
        <f t="shared" si="3592"/>
        <v>0</v>
      </c>
      <c r="SF130" s="110">
        <f t="shared" si="3592"/>
        <v>0</v>
      </c>
      <c r="SG130" s="110">
        <f t="shared" si="3592"/>
        <v>0</v>
      </c>
      <c r="SH130" s="110">
        <f t="shared" si="3592"/>
        <v>0</v>
      </c>
      <c r="SI130" s="110">
        <f t="shared" si="3592"/>
        <v>0</v>
      </c>
      <c r="SJ130" s="110">
        <f t="shared" si="3592"/>
        <v>0</v>
      </c>
      <c r="SK130" s="110">
        <f t="shared" si="3592"/>
        <v>0</v>
      </c>
      <c r="SL130" s="110">
        <f t="shared" si="3592"/>
        <v>0</v>
      </c>
      <c r="SM130" s="110">
        <f t="shared" si="3592"/>
        <v>0</v>
      </c>
      <c r="SN130" s="110">
        <f t="shared" si="3592"/>
        <v>0</v>
      </c>
      <c r="SO130" s="110">
        <f t="shared" si="3592"/>
        <v>0</v>
      </c>
      <c r="SP130" s="110">
        <f>SUM(SP131:SP136)</f>
        <v>0</v>
      </c>
      <c r="SR130" s="110">
        <f t="shared" ref="SR130:TD130" si="3593">SUM(SR131:SR136)</f>
        <v>0</v>
      </c>
      <c r="SS130" s="110">
        <f t="shared" si="3593"/>
        <v>0</v>
      </c>
      <c r="ST130" s="110">
        <f t="shared" si="3593"/>
        <v>0</v>
      </c>
      <c r="SU130" s="110">
        <f t="shared" si="3593"/>
        <v>0</v>
      </c>
      <c r="SV130" s="110">
        <f t="shared" si="3593"/>
        <v>0</v>
      </c>
      <c r="SW130" s="110">
        <f t="shared" si="3593"/>
        <v>0</v>
      </c>
      <c r="SX130" s="110">
        <f t="shared" si="3593"/>
        <v>0</v>
      </c>
      <c r="SY130" s="110">
        <f t="shared" si="3593"/>
        <v>0</v>
      </c>
      <c r="SZ130" s="110">
        <f t="shared" si="3593"/>
        <v>0</v>
      </c>
      <c r="TA130" s="110">
        <f t="shared" si="3593"/>
        <v>0</v>
      </c>
      <c r="TB130" s="110">
        <f t="shared" si="3593"/>
        <v>0</v>
      </c>
      <c r="TC130" s="110">
        <f t="shared" si="3593"/>
        <v>0</v>
      </c>
      <c r="TD130" s="110">
        <f t="shared" si="3593"/>
        <v>0</v>
      </c>
      <c r="TE130" s="110">
        <f>SUM(TE131:TE136)</f>
        <v>0</v>
      </c>
      <c r="TG130" s="110">
        <f t="shared" ref="TG130:TS130" si="3594">SUM(TG131:TG136)</f>
        <v>0</v>
      </c>
      <c r="TH130" s="110">
        <f t="shared" si="3594"/>
        <v>0</v>
      </c>
      <c r="TI130" s="110">
        <f t="shared" si="3594"/>
        <v>0</v>
      </c>
      <c r="TJ130" s="110">
        <f t="shared" si="3594"/>
        <v>0</v>
      </c>
      <c r="TK130" s="110">
        <f t="shared" si="3594"/>
        <v>0</v>
      </c>
      <c r="TL130" s="110">
        <f t="shared" si="3594"/>
        <v>0</v>
      </c>
      <c r="TM130" s="110">
        <f t="shared" si="3594"/>
        <v>0</v>
      </c>
      <c r="TN130" s="110">
        <f t="shared" si="3594"/>
        <v>0</v>
      </c>
      <c r="TO130" s="110">
        <f t="shared" si="3594"/>
        <v>0</v>
      </c>
      <c r="TP130" s="110">
        <f t="shared" si="3594"/>
        <v>0</v>
      </c>
      <c r="TQ130" s="110">
        <f t="shared" si="3594"/>
        <v>0</v>
      </c>
      <c r="TR130" s="110">
        <f t="shared" si="3594"/>
        <v>0</v>
      </c>
      <c r="TS130" s="110">
        <f t="shared" si="3594"/>
        <v>0</v>
      </c>
      <c r="TT130" s="110">
        <f>SUM(TT131:TT136)</f>
        <v>0</v>
      </c>
      <c r="TV130" s="110">
        <f t="shared" ref="TV130:UH130" si="3595">SUM(TV131:TV136)</f>
        <v>0</v>
      </c>
      <c r="TW130" s="110">
        <f t="shared" si="3595"/>
        <v>0</v>
      </c>
      <c r="TX130" s="110">
        <f t="shared" si="3595"/>
        <v>0</v>
      </c>
      <c r="TY130" s="110">
        <f t="shared" si="3595"/>
        <v>0</v>
      </c>
      <c r="TZ130" s="110">
        <f t="shared" si="3595"/>
        <v>0</v>
      </c>
      <c r="UA130" s="110">
        <f t="shared" si="3595"/>
        <v>0</v>
      </c>
      <c r="UB130" s="110">
        <f t="shared" si="3595"/>
        <v>0</v>
      </c>
      <c r="UC130" s="110">
        <f t="shared" si="3595"/>
        <v>0</v>
      </c>
      <c r="UD130" s="110">
        <f t="shared" si="3595"/>
        <v>0</v>
      </c>
      <c r="UE130" s="110">
        <f t="shared" si="3595"/>
        <v>0</v>
      </c>
      <c r="UF130" s="110">
        <f t="shared" si="3595"/>
        <v>0</v>
      </c>
      <c r="UG130" s="110">
        <f t="shared" si="3595"/>
        <v>0</v>
      </c>
      <c r="UH130" s="110">
        <f t="shared" si="3595"/>
        <v>0</v>
      </c>
      <c r="UI130" s="110">
        <f>SUM(UI131:UI136)</f>
        <v>0</v>
      </c>
      <c r="UK130" s="110">
        <f t="shared" ref="UK130:UW130" si="3596">SUM(UK131:UK136)</f>
        <v>0</v>
      </c>
      <c r="UL130" s="110">
        <f t="shared" si="3596"/>
        <v>0</v>
      </c>
      <c r="UM130" s="110">
        <f t="shared" si="3596"/>
        <v>0</v>
      </c>
      <c r="UN130" s="110">
        <f t="shared" si="3596"/>
        <v>0</v>
      </c>
      <c r="UO130" s="110">
        <f t="shared" si="3596"/>
        <v>0</v>
      </c>
      <c r="UP130" s="110">
        <f t="shared" si="3596"/>
        <v>0</v>
      </c>
      <c r="UQ130" s="110">
        <f t="shared" si="3596"/>
        <v>0</v>
      </c>
      <c r="UR130" s="110">
        <f t="shared" si="3596"/>
        <v>0</v>
      </c>
      <c r="US130" s="110">
        <f t="shared" si="3596"/>
        <v>0</v>
      </c>
      <c r="UT130" s="110">
        <f t="shared" si="3596"/>
        <v>0</v>
      </c>
      <c r="UU130" s="110">
        <f t="shared" si="3596"/>
        <v>0</v>
      </c>
      <c r="UV130" s="110">
        <f t="shared" si="3596"/>
        <v>0</v>
      </c>
      <c r="UW130" s="110">
        <f t="shared" si="3596"/>
        <v>0</v>
      </c>
      <c r="UX130" s="110">
        <f>SUM(UX131:UX136)</f>
        <v>0</v>
      </c>
      <c r="UZ130" s="110">
        <f t="shared" ref="UZ130:VL130" si="3597">SUM(UZ131:UZ136)</f>
        <v>0</v>
      </c>
      <c r="VA130" s="110">
        <f t="shared" si="3597"/>
        <v>0</v>
      </c>
      <c r="VB130" s="110">
        <f t="shared" si="3597"/>
        <v>0</v>
      </c>
      <c r="VC130" s="110">
        <f t="shared" si="3597"/>
        <v>0</v>
      </c>
      <c r="VD130" s="110">
        <f t="shared" si="3597"/>
        <v>0</v>
      </c>
      <c r="VE130" s="110">
        <f t="shared" si="3597"/>
        <v>0</v>
      </c>
      <c r="VF130" s="110">
        <f t="shared" si="3597"/>
        <v>0</v>
      </c>
      <c r="VG130" s="110">
        <f t="shared" si="3597"/>
        <v>0</v>
      </c>
      <c r="VH130" s="110">
        <f t="shared" si="3597"/>
        <v>0</v>
      </c>
      <c r="VI130" s="110">
        <f t="shared" si="3597"/>
        <v>0</v>
      </c>
      <c r="VJ130" s="110">
        <f t="shared" si="3597"/>
        <v>0</v>
      </c>
      <c r="VK130" s="110">
        <f t="shared" si="3597"/>
        <v>0</v>
      </c>
      <c r="VL130" s="110">
        <f t="shared" si="3597"/>
        <v>0</v>
      </c>
      <c r="VM130" s="110">
        <f>SUM(VM131:VM136)</f>
        <v>0</v>
      </c>
      <c r="VO130" s="110">
        <f t="shared" ref="VO130:WA130" si="3598">SUM(VO131:VO136)</f>
        <v>0</v>
      </c>
      <c r="VP130" s="110">
        <f t="shared" si="3598"/>
        <v>0</v>
      </c>
      <c r="VQ130" s="110">
        <f t="shared" si="3598"/>
        <v>0</v>
      </c>
      <c r="VR130" s="110">
        <f t="shared" si="3598"/>
        <v>0</v>
      </c>
      <c r="VS130" s="110">
        <f t="shared" si="3598"/>
        <v>0</v>
      </c>
      <c r="VT130" s="110">
        <f t="shared" si="3598"/>
        <v>0</v>
      </c>
      <c r="VU130" s="110">
        <f t="shared" si="3598"/>
        <v>0</v>
      </c>
      <c r="VV130" s="110">
        <f t="shared" si="3598"/>
        <v>0</v>
      </c>
      <c r="VW130" s="110">
        <f t="shared" si="3598"/>
        <v>0</v>
      </c>
      <c r="VX130" s="110">
        <f t="shared" si="3598"/>
        <v>0</v>
      </c>
      <c r="VY130" s="110">
        <f t="shared" si="3598"/>
        <v>0</v>
      </c>
      <c r="VZ130" s="110">
        <f t="shared" si="3598"/>
        <v>0</v>
      </c>
      <c r="WA130" s="110">
        <f t="shared" si="3598"/>
        <v>0</v>
      </c>
      <c r="WB130" s="110">
        <f>SUM(WB131:WB136)</f>
        <v>0</v>
      </c>
      <c r="WD130" s="110">
        <f t="shared" ref="WD130:WP130" si="3599">SUM(WD131:WD136)</f>
        <v>0</v>
      </c>
      <c r="WE130" s="110">
        <f t="shared" si="3599"/>
        <v>0</v>
      </c>
      <c r="WF130" s="110">
        <f t="shared" si="3599"/>
        <v>0</v>
      </c>
      <c r="WG130" s="110">
        <f t="shared" si="3599"/>
        <v>0</v>
      </c>
      <c r="WH130" s="110">
        <f t="shared" si="3599"/>
        <v>0</v>
      </c>
      <c r="WI130" s="110">
        <f t="shared" si="3599"/>
        <v>0</v>
      </c>
      <c r="WJ130" s="110">
        <f t="shared" si="3599"/>
        <v>0</v>
      </c>
      <c r="WK130" s="110">
        <f t="shared" si="3599"/>
        <v>0</v>
      </c>
      <c r="WL130" s="110">
        <f t="shared" si="3599"/>
        <v>0</v>
      </c>
      <c r="WM130" s="110">
        <f t="shared" si="3599"/>
        <v>0</v>
      </c>
      <c r="WN130" s="110">
        <f t="shared" si="3599"/>
        <v>0</v>
      </c>
      <c r="WO130" s="110">
        <f t="shared" si="3599"/>
        <v>0</v>
      </c>
      <c r="WP130" s="110">
        <f t="shared" si="3599"/>
        <v>0</v>
      </c>
      <c r="WQ130" s="110">
        <f>SUM(WQ131:WQ136)</f>
        <v>0</v>
      </c>
      <c r="WS130" s="110">
        <f t="shared" ref="WS130:XE130" si="3600">SUM(WS131:WS136)</f>
        <v>0</v>
      </c>
      <c r="WT130" s="110">
        <f t="shared" si="3600"/>
        <v>0</v>
      </c>
      <c r="WU130" s="110">
        <f t="shared" si="3600"/>
        <v>0</v>
      </c>
      <c r="WV130" s="110">
        <f t="shared" si="3600"/>
        <v>0</v>
      </c>
      <c r="WW130" s="110">
        <f t="shared" si="3600"/>
        <v>0</v>
      </c>
      <c r="WX130" s="110">
        <f t="shared" si="3600"/>
        <v>0</v>
      </c>
      <c r="WY130" s="110">
        <f t="shared" si="3600"/>
        <v>0</v>
      </c>
      <c r="WZ130" s="110">
        <f t="shared" si="3600"/>
        <v>0</v>
      </c>
      <c r="XA130" s="110">
        <f t="shared" si="3600"/>
        <v>0</v>
      </c>
      <c r="XB130" s="110">
        <f t="shared" si="3600"/>
        <v>0</v>
      </c>
      <c r="XC130" s="110">
        <f t="shared" si="3600"/>
        <v>0</v>
      </c>
      <c r="XD130" s="110">
        <f t="shared" si="3600"/>
        <v>0</v>
      </c>
      <c r="XE130" s="110">
        <f t="shared" si="3600"/>
        <v>0</v>
      </c>
      <c r="XF130" s="110">
        <f>SUM(XF131:XF136)</f>
        <v>0</v>
      </c>
      <c r="XH130" s="110">
        <f t="shared" ref="XH130:XT130" si="3601">SUM(XH131:XH136)</f>
        <v>0</v>
      </c>
      <c r="XI130" s="110">
        <f t="shared" si="3601"/>
        <v>0</v>
      </c>
      <c r="XJ130" s="110">
        <f t="shared" si="3601"/>
        <v>0</v>
      </c>
      <c r="XK130" s="110">
        <f t="shared" si="3601"/>
        <v>0</v>
      </c>
      <c r="XL130" s="110">
        <f t="shared" si="3601"/>
        <v>0</v>
      </c>
      <c r="XM130" s="110">
        <f t="shared" si="3601"/>
        <v>0</v>
      </c>
      <c r="XN130" s="110">
        <f t="shared" si="3601"/>
        <v>0</v>
      </c>
      <c r="XO130" s="110">
        <f t="shared" si="3601"/>
        <v>0</v>
      </c>
      <c r="XP130" s="110">
        <f t="shared" si="3601"/>
        <v>0</v>
      </c>
      <c r="XQ130" s="110">
        <f t="shared" si="3601"/>
        <v>0</v>
      </c>
      <c r="XR130" s="110">
        <f t="shared" si="3601"/>
        <v>0</v>
      </c>
      <c r="XS130" s="110">
        <f t="shared" si="3601"/>
        <v>0</v>
      </c>
      <c r="XT130" s="110">
        <f t="shared" si="3601"/>
        <v>0</v>
      </c>
      <c r="XU130" s="110">
        <f>SUM(XU131:XU136)</f>
        <v>0</v>
      </c>
      <c r="XW130" s="110">
        <f t="shared" ref="XW130:YI130" si="3602">SUM(XW131:XW136)</f>
        <v>0</v>
      </c>
      <c r="XX130" s="110">
        <f t="shared" si="3602"/>
        <v>0</v>
      </c>
      <c r="XY130" s="110">
        <f t="shared" si="3602"/>
        <v>0</v>
      </c>
      <c r="XZ130" s="110">
        <f t="shared" si="3602"/>
        <v>0</v>
      </c>
      <c r="YA130" s="110">
        <f t="shared" si="3602"/>
        <v>0</v>
      </c>
      <c r="YB130" s="110">
        <f t="shared" si="3602"/>
        <v>0</v>
      </c>
      <c r="YC130" s="110">
        <f t="shared" si="3602"/>
        <v>0</v>
      </c>
      <c r="YD130" s="110">
        <f t="shared" si="3602"/>
        <v>0</v>
      </c>
      <c r="YE130" s="110">
        <f t="shared" si="3602"/>
        <v>0</v>
      </c>
      <c r="YF130" s="110">
        <f t="shared" si="3602"/>
        <v>0</v>
      </c>
      <c r="YG130" s="110">
        <f t="shared" si="3602"/>
        <v>0</v>
      </c>
      <c r="YH130" s="110">
        <f t="shared" si="3602"/>
        <v>0</v>
      </c>
      <c r="YI130" s="110">
        <f t="shared" si="3602"/>
        <v>0</v>
      </c>
      <c r="YJ130" s="110">
        <f>SUM(YJ131:YJ136)</f>
        <v>0</v>
      </c>
      <c r="YL130" s="110">
        <f t="shared" ref="YL130:YX130" si="3603">SUM(YL131:YL136)</f>
        <v>0</v>
      </c>
      <c r="YM130" s="110">
        <f t="shared" si="3603"/>
        <v>0</v>
      </c>
      <c r="YN130" s="110">
        <f t="shared" si="3603"/>
        <v>0</v>
      </c>
      <c r="YO130" s="110">
        <f t="shared" si="3603"/>
        <v>0</v>
      </c>
      <c r="YP130" s="110">
        <f t="shared" si="3603"/>
        <v>0</v>
      </c>
      <c r="YQ130" s="110">
        <f t="shared" si="3603"/>
        <v>0</v>
      </c>
      <c r="YR130" s="110">
        <f t="shared" si="3603"/>
        <v>0</v>
      </c>
      <c r="YS130" s="110">
        <f t="shared" si="3603"/>
        <v>0</v>
      </c>
      <c r="YT130" s="110">
        <f t="shared" si="3603"/>
        <v>0</v>
      </c>
      <c r="YU130" s="110">
        <f t="shared" si="3603"/>
        <v>0</v>
      </c>
      <c r="YV130" s="110">
        <f t="shared" si="3603"/>
        <v>0</v>
      </c>
      <c r="YW130" s="110">
        <f t="shared" si="3603"/>
        <v>0</v>
      </c>
      <c r="YX130" s="110">
        <f t="shared" si="3603"/>
        <v>0</v>
      </c>
      <c r="YY130" s="110">
        <f>SUM(YY131:YY136)</f>
        <v>0</v>
      </c>
      <c r="ZA130" s="110">
        <f t="shared" ref="ZA130:ZM130" si="3604">SUM(ZA131:ZA136)</f>
        <v>0</v>
      </c>
      <c r="ZB130" s="110">
        <f t="shared" si="3604"/>
        <v>0</v>
      </c>
      <c r="ZC130" s="110">
        <f t="shared" si="3604"/>
        <v>0</v>
      </c>
      <c r="ZD130" s="110">
        <f t="shared" si="3604"/>
        <v>0</v>
      </c>
      <c r="ZE130" s="110">
        <f t="shared" si="3604"/>
        <v>0</v>
      </c>
      <c r="ZF130" s="110">
        <f t="shared" si="3604"/>
        <v>0</v>
      </c>
      <c r="ZG130" s="110">
        <f t="shared" si="3604"/>
        <v>0</v>
      </c>
      <c r="ZH130" s="110">
        <f t="shared" si="3604"/>
        <v>0</v>
      </c>
      <c r="ZI130" s="110">
        <f t="shared" si="3604"/>
        <v>0</v>
      </c>
      <c r="ZJ130" s="110">
        <f t="shared" si="3604"/>
        <v>0</v>
      </c>
      <c r="ZK130" s="110">
        <f t="shared" si="3604"/>
        <v>0</v>
      </c>
      <c r="ZL130" s="110">
        <f t="shared" si="3604"/>
        <v>0</v>
      </c>
      <c r="ZM130" s="110">
        <f t="shared" si="3604"/>
        <v>0</v>
      </c>
      <c r="ZN130" s="110">
        <f>SUM(ZN131:ZN136)</f>
        <v>0</v>
      </c>
      <c r="ZP130" s="110">
        <f t="shared" ref="ZP130:AAB130" si="3605">SUM(ZP131:ZP136)</f>
        <v>0</v>
      </c>
      <c r="ZQ130" s="110">
        <f t="shared" si="3605"/>
        <v>0</v>
      </c>
      <c r="ZR130" s="110">
        <f t="shared" si="3605"/>
        <v>0</v>
      </c>
      <c r="ZS130" s="110">
        <f t="shared" si="3605"/>
        <v>0</v>
      </c>
      <c r="ZT130" s="110">
        <f t="shared" si="3605"/>
        <v>0</v>
      </c>
      <c r="ZU130" s="110">
        <f t="shared" si="3605"/>
        <v>0</v>
      </c>
      <c r="ZV130" s="110">
        <f t="shared" si="3605"/>
        <v>0</v>
      </c>
      <c r="ZW130" s="110">
        <f t="shared" si="3605"/>
        <v>0</v>
      </c>
      <c r="ZX130" s="110">
        <f t="shared" si="3605"/>
        <v>0</v>
      </c>
      <c r="ZY130" s="110">
        <f t="shared" si="3605"/>
        <v>0</v>
      </c>
      <c r="ZZ130" s="110">
        <f t="shared" si="3605"/>
        <v>0</v>
      </c>
      <c r="AAA130" s="110">
        <f t="shared" si="3605"/>
        <v>0</v>
      </c>
      <c r="AAB130" s="110">
        <f t="shared" si="3605"/>
        <v>0</v>
      </c>
      <c r="AAC130" s="110">
        <f>SUM(AAC131:AAC136)</f>
        <v>0</v>
      </c>
      <c r="AAE130" s="110">
        <f t="shared" ref="AAE130:AAQ130" si="3606">SUM(AAE131:AAE136)</f>
        <v>0</v>
      </c>
      <c r="AAF130" s="110">
        <f t="shared" si="3606"/>
        <v>0</v>
      </c>
      <c r="AAG130" s="110">
        <f t="shared" si="3606"/>
        <v>0</v>
      </c>
      <c r="AAH130" s="110">
        <f t="shared" si="3606"/>
        <v>0</v>
      </c>
      <c r="AAI130" s="110">
        <f t="shared" si="3606"/>
        <v>0</v>
      </c>
      <c r="AAJ130" s="110">
        <f t="shared" si="3606"/>
        <v>0</v>
      </c>
      <c r="AAK130" s="110">
        <f t="shared" si="3606"/>
        <v>0</v>
      </c>
      <c r="AAL130" s="110">
        <f t="shared" si="3606"/>
        <v>0</v>
      </c>
      <c r="AAM130" s="110">
        <f t="shared" si="3606"/>
        <v>0</v>
      </c>
      <c r="AAN130" s="110">
        <f t="shared" si="3606"/>
        <v>0</v>
      </c>
      <c r="AAO130" s="110">
        <f t="shared" si="3606"/>
        <v>0</v>
      </c>
      <c r="AAP130" s="110">
        <f t="shared" si="3606"/>
        <v>0</v>
      </c>
      <c r="AAQ130" s="110">
        <f t="shared" si="3606"/>
        <v>0</v>
      </c>
      <c r="AAR130" s="110">
        <f>SUM(AAR131:AAR136)</f>
        <v>0</v>
      </c>
      <c r="AAT130" s="110">
        <f t="shared" ref="AAT130:ABF130" si="3607">SUM(AAT131:AAT136)</f>
        <v>0</v>
      </c>
      <c r="AAU130" s="110">
        <f t="shared" si="3607"/>
        <v>0</v>
      </c>
      <c r="AAV130" s="110">
        <f t="shared" si="3607"/>
        <v>0</v>
      </c>
      <c r="AAW130" s="110">
        <f t="shared" si="3607"/>
        <v>0</v>
      </c>
      <c r="AAX130" s="110">
        <f t="shared" si="3607"/>
        <v>0</v>
      </c>
      <c r="AAY130" s="110">
        <f t="shared" si="3607"/>
        <v>0</v>
      </c>
      <c r="AAZ130" s="110">
        <f t="shared" si="3607"/>
        <v>0</v>
      </c>
      <c r="ABA130" s="110">
        <f t="shared" si="3607"/>
        <v>0</v>
      </c>
      <c r="ABB130" s="110">
        <f t="shared" si="3607"/>
        <v>0</v>
      </c>
      <c r="ABC130" s="110">
        <f t="shared" si="3607"/>
        <v>0</v>
      </c>
      <c r="ABD130" s="110">
        <f t="shared" si="3607"/>
        <v>0</v>
      </c>
      <c r="ABE130" s="110">
        <f t="shared" si="3607"/>
        <v>0</v>
      </c>
      <c r="ABF130" s="110">
        <f t="shared" si="3607"/>
        <v>0</v>
      </c>
      <c r="ABG130" s="110">
        <f>SUM(ABG131:ABG136)</f>
        <v>0</v>
      </c>
      <c r="ABI130" s="110">
        <f t="shared" ref="ABI130:ABU130" si="3608">SUM(ABI131:ABI136)</f>
        <v>0</v>
      </c>
      <c r="ABJ130" s="110">
        <f t="shared" si="3608"/>
        <v>0</v>
      </c>
      <c r="ABK130" s="110">
        <f t="shared" si="3608"/>
        <v>0</v>
      </c>
      <c r="ABL130" s="110">
        <f t="shared" si="3608"/>
        <v>0</v>
      </c>
      <c r="ABM130" s="110">
        <f t="shared" si="3608"/>
        <v>0</v>
      </c>
      <c r="ABN130" s="110">
        <f t="shared" si="3608"/>
        <v>0</v>
      </c>
      <c r="ABO130" s="110">
        <f t="shared" si="3608"/>
        <v>0</v>
      </c>
      <c r="ABP130" s="110">
        <f t="shared" si="3608"/>
        <v>0</v>
      </c>
      <c r="ABQ130" s="110">
        <f t="shared" si="3608"/>
        <v>0</v>
      </c>
      <c r="ABR130" s="110">
        <f t="shared" si="3608"/>
        <v>0</v>
      </c>
      <c r="ABS130" s="110">
        <f t="shared" si="3608"/>
        <v>0</v>
      </c>
      <c r="ABT130" s="110">
        <f t="shared" si="3608"/>
        <v>0</v>
      </c>
      <c r="ABU130" s="110">
        <f t="shared" si="3608"/>
        <v>0</v>
      </c>
      <c r="ABV130" s="110">
        <f>SUM(ABV131:ABV136)</f>
        <v>0</v>
      </c>
      <c r="ABX130" s="110">
        <f t="shared" ref="ABX130:ACJ130" si="3609">SUM(ABX131:ABX136)</f>
        <v>0</v>
      </c>
      <c r="ABY130" s="110">
        <f t="shared" si="3609"/>
        <v>0</v>
      </c>
      <c r="ABZ130" s="110">
        <f t="shared" si="3609"/>
        <v>0</v>
      </c>
      <c r="ACA130" s="110">
        <f t="shared" si="3609"/>
        <v>0</v>
      </c>
      <c r="ACB130" s="110">
        <f t="shared" si="3609"/>
        <v>0</v>
      </c>
      <c r="ACC130" s="110">
        <f t="shared" si="3609"/>
        <v>0</v>
      </c>
      <c r="ACD130" s="110">
        <f t="shared" si="3609"/>
        <v>0</v>
      </c>
      <c r="ACE130" s="110">
        <f t="shared" si="3609"/>
        <v>0</v>
      </c>
      <c r="ACF130" s="110">
        <f t="shared" si="3609"/>
        <v>0</v>
      </c>
      <c r="ACG130" s="110">
        <f t="shared" si="3609"/>
        <v>0</v>
      </c>
      <c r="ACH130" s="110">
        <f t="shared" si="3609"/>
        <v>0</v>
      </c>
      <c r="ACI130" s="110">
        <f t="shared" si="3609"/>
        <v>0</v>
      </c>
      <c r="ACJ130" s="110">
        <f t="shared" si="3609"/>
        <v>0</v>
      </c>
      <c r="ACK130" s="110">
        <f>SUM(ACK131:ACK136)</f>
        <v>0</v>
      </c>
      <c r="ACM130" s="110">
        <f t="shared" ref="ACM130:ACY130" si="3610">SUM(ACM131:ACM136)</f>
        <v>0</v>
      </c>
      <c r="ACN130" s="110">
        <f t="shared" si="3610"/>
        <v>0</v>
      </c>
      <c r="ACO130" s="110">
        <f t="shared" si="3610"/>
        <v>0</v>
      </c>
      <c r="ACP130" s="110">
        <f t="shared" si="3610"/>
        <v>0</v>
      </c>
      <c r="ACQ130" s="110">
        <f t="shared" si="3610"/>
        <v>0</v>
      </c>
      <c r="ACR130" s="110">
        <f t="shared" si="3610"/>
        <v>0</v>
      </c>
      <c r="ACS130" s="110">
        <f t="shared" si="3610"/>
        <v>0</v>
      </c>
      <c r="ACT130" s="110">
        <f t="shared" si="3610"/>
        <v>0</v>
      </c>
      <c r="ACU130" s="110">
        <f t="shared" si="3610"/>
        <v>0</v>
      </c>
      <c r="ACV130" s="110">
        <f t="shared" si="3610"/>
        <v>0</v>
      </c>
      <c r="ACW130" s="110">
        <f t="shared" si="3610"/>
        <v>0</v>
      </c>
      <c r="ACX130" s="110">
        <f t="shared" si="3610"/>
        <v>0</v>
      </c>
      <c r="ACY130" s="110">
        <f t="shared" si="3610"/>
        <v>0</v>
      </c>
      <c r="ACZ130" s="110">
        <f>SUM(ACZ131:ACZ136)</f>
        <v>0</v>
      </c>
      <c r="ADB130" s="110">
        <f t="shared" ref="ADB130:ADN130" si="3611">SUM(ADB131:ADB136)</f>
        <v>0</v>
      </c>
      <c r="ADC130" s="110">
        <f t="shared" si="3611"/>
        <v>0</v>
      </c>
      <c r="ADD130" s="110">
        <f t="shared" si="3611"/>
        <v>0</v>
      </c>
      <c r="ADE130" s="110">
        <f t="shared" si="3611"/>
        <v>0</v>
      </c>
      <c r="ADF130" s="110">
        <f t="shared" si="3611"/>
        <v>0</v>
      </c>
      <c r="ADG130" s="110">
        <f t="shared" si="3611"/>
        <v>0</v>
      </c>
      <c r="ADH130" s="110">
        <f t="shared" si="3611"/>
        <v>0</v>
      </c>
      <c r="ADI130" s="110">
        <f t="shared" si="3611"/>
        <v>0</v>
      </c>
      <c r="ADJ130" s="110">
        <f t="shared" si="3611"/>
        <v>0</v>
      </c>
      <c r="ADK130" s="110">
        <f t="shared" si="3611"/>
        <v>0</v>
      </c>
      <c r="ADL130" s="110">
        <f t="shared" si="3611"/>
        <v>0</v>
      </c>
      <c r="ADM130" s="110">
        <f t="shared" si="3611"/>
        <v>0</v>
      </c>
      <c r="ADN130" s="110">
        <f t="shared" si="3611"/>
        <v>0</v>
      </c>
      <c r="ADO130" s="110">
        <f>SUM(ADO131:ADO136)</f>
        <v>0</v>
      </c>
      <c r="ADQ130" s="110">
        <f t="shared" ref="ADQ130:AEC130" si="3612">SUM(ADQ131:ADQ136)</f>
        <v>0</v>
      </c>
      <c r="ADR130" s="110">
        <f t="shared" si="3612"/>
        <v>0</v>
      </c>
      <c r="ADS130" s="110">
        <f t="shared" si="3612"/>
        <v>0</v>
      </c>
      <c r="ADT130" s="110">
        <f t="shared" si="3612"/>
        <v>0</v>
      </c>
      <c r="ADU130" s="110">
        <f t="shared" si="3612"/>
        <v>0</v>
      </c>
      <c r="ADV130" s="110">
        <f t="shared" si="3612"/>
        <v>0</v>
      </c>
      <c r="ADW130" s="110">
        <f t="shared" si="3612"/>
        <v>0</v>
      </c>
      <c r="ADX130" s="110">
        <f t="shared" si="3612"/>
        <v>0</v>
      </c>
      <c r="ADY130" s="110">
        <f t="shared" si="3612"/>
        <v>0</v>
      </c>
      <c r="ADZ130" s="110">
        <f t="shared" si="3612"/>
        <v>0</v>
      </c>
      <c r="AEA130" s="110">
        <f t="shared" si="3612"/>
        <v>0</v>
      </c>
      <c r="AEB130" s="110">
        <f t="shared" si="3612"/>
        <v>0</v>
      </c>
      <c r="AEC130" s="110">
        <f t="shared" si="3612"/>
        <v>0</v>
      </c>
      <c r="AED130" s="110">
        <f>SUM(AED131:AED136)</f>
        <v>0</v>
      </c>
      <c r="AEF130" s="110">
        <f t="shared" ref="AEF130:AER130" si="3613">SUM(AEF131:AEF136)</f>
        <v>0</v>
      </c>
      <c r="AEG130" s="110">
        <f t="shared" si="3613"/>
        <v>0</v>
      </c>
      <c r="AEH130" s="110">
        <f t="shared" si="3613"/>
        <v>0</v>
      </c>
      <c r="AEI130" s="110">
        <f t="shared" si="3613"/>
        <v>0</v>
      </c>
      <c r="AEJ130" s="110">
        <f t="shared" si="3613"/>
        <v>0</v>
      </c>
      <c r="AEK130" s="110">
        <f t="shared" si="3613"/>
        <v>0</v>
      </c>
      <c r="AEL130" s="110">
        <f t="shared" si="3613"/>
        <v>0</v>
      </c>
      <c r="AEM130" s="110">
        <f t="shared" si="3613"/>
        <v>0</v>
      </c>
      <c r="AEN130" s="110">
        <f t="shared" si="3613"/>
        <v>0</v>
      </c>
      <c r="AEO130" s="110">
        <f t="shared" si="3613"/>
        <v>0</v>
      </c>
      <c r="AEP130" s="110">
        <f t="shared" si="3613"/>
        <v>0</v>
      </c>
      <c r="AEQ130" s="110">
        <f t="shared" si="3613"/>
        <v>0</v>
      </c>
      <c r="AER130" s="110">
        <f t="shared" si="3613"/>
        <v>0</v>
      </c>
      <c r="AES130" s="110">
        <f>SUM(AES131:AES136)</f>
        <v>0</v>
      </c>
      <c r="AEU130" s="110">
        <f t="shared" ref="AEU130:AFG130" si="3614">SUM(AEU131:AEU136)</f>
        <v>0</v>
      </c>
      <c r="AEV130" s="110">
        <f t="shared" si="3614"/>
        <v>0</v>
      </c>
      <c r="AEW130" s="110">
        <f t="shared" si="3614"/>
        <v>0</v>
      </c>
      <c r="AEX130" s="110">
        <f t="shared" si="3614"/>
        <v>0</v>
      </c>
      <c r="AEY130" s="110">
        <f t="shared" si="3614"/>
        <v>0</v>
      </c>
      <c r="AEZ130" s="110">
        <f t="shared" si="3614"/>
        <v>0</v>
      </c>
      <c r="AFA130" s="110">
        <f t="shared" si="3614"/>
        <v>0</v>
      </c>
      <c r="AFB130" s="110">
        <f t="shared" si="3614"/>
        <v>0</v>
      </c>
      <c r="AFC130" s="110">
        <f t="shared" si="3614"/>
        <v>0</v>
      </c>
      <c r="AFD130" s="110">
        <f t="shared" si="3614"/>
        <v>0</v>
      </c>
      <c r="AFE130" s="110">
        <f t="shared" si="3614"/>
        <v>0</v>
      </c>
      <c r="AFF130" s="110">
        <f t="shared" si="3614"/>
        <v>0</v>
      </c>
      <c r="AFG130" s="110">
        <f t="shared" si="3614"/>
        <v>0</v>
      </c>
      <c r="AFH130" s="110">
        <f>SUM(AFH131:AFH136)</f>
        <v>0</v>
      </c>
      <c r="AFJ130" s="110">
        <f t="shared" ref="AFJ130:AFV130" si="3615">SUM(AFJ131:AFJ136)</f>
        <v>0</v>
      </c>
      <c r="AFK130" s="110">
        <f t="shared" si="3615"/>
        <v>0</v>
      </c>
      <c r="AFL130" s="110">
        <f t="shared" si="3615"/>
        <v>0</v>
      </c>
      <c r="AFM130" s="110">
        <f t="shared" si="3615"/>
        <v>0</v>
      </c>
      <c r="AFN130" s="110">
        <f t="shared" si="3615"/>
        <v>0</v>
      </c>
      <c r="AFO130" s="110">
        <f t="shared" si="3615"/>
        <v>0</v>
      </c>
      <c r="AFP130" s="110">
        <f t="shared" si="3615"/>
        <v>0</v>
      </c>
      <c r="AFQ130" s="110">
        <f t="shared" si="3615"/>
        <v>0</v>
      </c>
      <c r="AFR130" s="110">
        <f t="shared" si="3615"/>
        <v>0</v>
      </c>
      <c r="AFS130" s="110">
        <f t="shared" si="3615"/>
        <v>0</v>
      </c>
      <c r="AFT130" s="110">
        <f t="shared" si="3615"/>
        <v>0</v>
      </c>
      <c r="AFU130" s="110">
        <f t="shared" si="3615"/>
        <v>0</v>
      </c>
      <c r="AFV130" s="110">
        <f t="shared" si="3615"/>
        <v>0</v>
      </c>
      <c r="AFW130" s="110">
        <f>SUM(AFW131:AFW136)</f>
        <v>0</v>
      </c>
      <c r="AFY130" s="110">
        <f t="shared" ref="AFY130:AGK130" si="3616">SUM(AFY131:AFY136)</f>
        <v>0</v>
      </c>
      <c r="AFZ130" s="110">
        <f t="shared" si="3616"/>
        <v>0</v>
      </c>
      <c r="AGA130" s="110">
        <f t="shared" si="3616"/>
        <v>0</v>
      </c>
      <c r="AGB130" s="110">
        <f t="shared" si="3616"/>
        <v>0</v>
      </c>
      <c r="AGC130" s="110">
        <f t="shared" si="3616"/>
        <v>0</v>
      </c>
      <c r="AGD130" s="110">
        <f t="shared" si="3616"/>
        <v>0</v>
      </c>
      <c r="AGE130" s="110">
        <f t="shared" si="3616"/>
        <v>0</v>
      </c>
      <c r="AGF130" s="110">
        <f t="shared" si="3616"/>
        <v>0</v>
      </c>
      <c r="AGG130" s="110">
        <f t="shared" si="3616"/>
        <v>0</v>
      </c>
      <c r="AGH130" s="110">
        <f t="shared" si="3616"/>
        <v>0</v>
      </c>
      <c r="AGI130" s="110">
        <f t="shared" si="3616"/>
        <v>0</v>
      </c>
      <c r="AGJ130" s="110">
        <f t="shared" si="3616"/>
        <v>0</v>
      </c>
      <c r="AGK130" s="110">
        <f t="shared" si="3616"/>
        <v>0</v>
      </c>
      <c r="AGL130" s="110">
        <f>SUM(AGL131:AGL136)</f>
        <v>0</v>
      </c>
      <c r="AGN130" s="110">
        <f t="shared" ref="AGN130:AGZ130" si="3617">SUM(AGN131:AGN136)</f>
        <v>0</v>
      </c>
      <c r="AGO130" s="110">
        <f t="shared" si="3617"/>
        <v>0</v>
      </c>
      <c r="AGP130" s="110">
        <f t="shared" si="3617"/>
        <v>0</v>
      </c>
      <c r="AGQ130" s="110">
        <f t="shared" si="3617"/>
        <v>0</v>
      </c>
      <c r="AGR130" s="110">
        <f t="shared" si="3617"/>
        <v>0</v>
      </c>
      <c r="AGS130" s="110">
        <f t="shared" si="3617"/>
        <v>0</v>
      </c>
      <c r="AGT130" s="110">
        <f t="shared" si="3617"/>
        <v>0</v>
      </c>
      <c r="AGU130" s="110">
        <f t="shared" si="3617"/>
        <v>0</v>
      </c>
      <c r="AGV130" s="110">
        <f t="shared" si="3617"/>
        <v>0</v>
      </c>
      <c r="AGW130" s="110">
        <f t="shared" si="3617"/>
        <v>0</v>
      </c>
      <c r="AGX130" s="110">
        <f t="shared" si="3617"/>
        <v>0</v>
      </c>
      <c r="AGY130" s="110">
        <f t="shared" si="3617"/>
        <v>0</v>
      </c>
      <c r="AGZ130" s="110">
        <f t="shared" si="3617"/>
        <v>0</v>
      </c>
      <c r="AHA130" s="110">
        <f>SUM(AHA131:AHA136)</f>
        <v>0</v>
      </c>
      <c r="AHC130" s="110">
        <f t="shared" ref="AHC130:AHO130" si="3618">SUM(AHC131:AHC136)</f>
        <v>0</v>
      </c>
      <c r="AHD130" s="110">
        <f t="shared" si="3618"/>
        <v>0</v>
      </c>
      <c r="AHE130" s="110">
        <f t="shared" si="3618"/>
        <v>0</v>
      </c>
      <c r="AHF130" s="110">
        <f t="shared" si="3618"/>
        <v>0</v>
      </c>
      <c r="AHG130" s="110">
        <f t="shared" si="3618"/>
        <v>0</v>
      </c>
      <c r="AHH130" s="110">
        <f t="shared" si="3618"/>
        <v>0</v>
      </c>
      <c r="AHI130" s="110">
        <f t="shared" si="3618"/>
        <v>0</v>
      </c>
      <c r="AHJ130" s="110">
        <f t="shared" si="3618"/>
        <v>0</v>
      </c>
      <c r="AHK130" s="110">
        <f t="shared" si="3618"/>
        <v>0</v>
      </c>
      <c r="AHL130" s="110">
        <f t="shared" si="3618"/>
        <v>0</v>
      </c>
      <c r="AHM130" s="110">
        <f t="shared" si="3618"/>
        <v>0</v>
      </c>
      <c r="AHN130" s="110">
        <f t="shared" si="3618"/>
        <v>0</v>
      </c>
      <c r="AHO130" s="110">
        <f t="shared" si="3618"/>
        <v>0</v>
      </c>
      <c r="AHP130" s="110">
        <f>SUM(AHP131:AHP136)</f>
        <v>0</v>
      </c>
      <c r="AHR130" s="110">
        <f t="shared" ref="AHR130:AID130" si="3619">SUM(AHR131:AHR136)</f>
        <v>0</v>
      </c>
      <c r="AHS130" s="110">
        <f t="shared" si="3619"/>
        <v>0</v>
      </c>
      <c r="AHT130" s="110">
        <f t="shared" si="3619"/>
        <v>0</v>
      </c>
      <c r="AHU130" s="110">
        <f t="shared" si="3619"/>
        <v>0</v>
      </c>
      <c r="AHV130" s="110">
        <f t="shared" si="3619"/>
        <v>0</v>
      </c>
      <c r="AHW130" s="110">
        <f t="shared" si="3619"/>
        <v>0</v>
      </c>
      <c r="AHX130" s="110">
        <f t="shared" si="3619"/>
        <v>0</v>
      </c>
      <c r="AHY130" s="110">
        <f t="shared" si="3619"/>
        <v>0</v>
      </c>
      <c r="AHZ130" s="110">
        <f t="shared" si="3619"/>
        <v>0</v>
      </c>
      <c r="AIA130" s="110">
        <f t="shared" si="3619"/>
        <v>0</v>
      </c>
      <c r="AIB130" s="110">
        <f t="shared" si="3619"/>
        <v>0</v>
      </c>
      <c r="AIC130" s="110">
        <f t="shared" si="3619"/>
        <v>0</v>
      </c>
      <c r="AID130" s="110">
        <f t="shared" si="3619"/>
        <v>0</v>
      </c>
      <c r="AIE130" s="110">
        <f>SUM(AIE131:AIE136)</f>
        <v>0</v>
      </c>
    </row>
    <row r="131" spans="1:915" x14ac:dyDescent="0.3">
      <c r="A131" s="33" t="s">
        <v>130</v>
      </c>
      <c r="B131" s="34" t="s">
        <v>143</v>
      </c>
      <c r="C131" s="439"/>
      <c r="D131" s="440"/>
      <c r="E131" s="440"/>
      <c r="F131" s="440"/>
      <c r="G131" s="110">
        <f t="shared" ref="G131:G136" si="3620">C131+D131-E131+F131</f>
        <v>0</v>
      </c>
      <c r="H131" s="440"/>
      <c r="I131" s="440"/>
      <c r="J131" s="440"/>
      <c r="K131" s="440"/>
      <c r="L131" s="440"/>
      <c r="M131" s="440"/>
      <c r="N131" s="111">
        <f t="shared" ref="N131:N136" si="3621">H131+I131-J131+K131-L131+M131</f>
        <v>0</v>
      </c>
      <c r="O131" s="440"/>
      <c r="P131" s="440"/>
      <c r="Q131" s="440"/>
      <c r="R131" s="440"/>
      <c r="S131" s="440"/>
      <c r="T131" s="440"/>
      <c r="U131" s="110">
        <f t="shared" ref="U131:U136" si="3622">Q131+R131-S131+T131</f>
        <v>0</v>
      </c>
      <c r="V131" s="440"/>
      <c r="W131" s="440"/>
      <c r="X131" s="440"/>
      <c r="Y131" s="440"/>
      <c r="Z131" s="440"/>
      <c r="AA131" s="440"/>
      <c r="AB131" s="111">
        <f t="shared" ref="AB131:AB136" si="3623">V131+W131-X131+Y131-Z131+AA131</f>
        <v>0</v>
      </c>
      <c r="AC131" s="440"/>
      <c r="AD131" s="440"/>
      <c r="AF131" s="440"/>
      <c r="AG131" s="440"/>
      <c r="AH131" s="440"/>
      <c r="AI131" s="440"/>
      <c r="AJ131" s="110">
        <f t="shared" ref="AJ131:AJ136" si="3624">AF131+AG131-AH131+AI131</f>
        <v>0</v>
      </c>
      <c r="AK131" s="440"/>
      <c r="AL131" s="440"/>
      <c r="AM131" s="440"/>
      <c r="AN131" s="440"/>
      <c r="AO131" s="440"/>
      <c r="AP131" s="440"/>
      <c r="AQ131" s="111">
        <f t="shared" ref="AQ131:AQ136" si="3625">AK131+AL131-AM131+AN131-AO131+AP131</f>
        <v>0</v>
      </c>
      <c r="AR131" s="440"/>
      <c r="AS131" s="440"/>
      <c r="AU131" s="440"/>
      <c r="AV131" s="440"/>
      <c r="AW131" s="440"/>
      <c r="AX131" s="440"/>
      <c r="AY131" s="110">
        <f t="shared" ref="AY131:AY136" si="3626">AU131+AV131-AW131+AX131</f>
        <v>0</v>
      </c>
      <c r="AZ131" s="440"/>
      <c r="BA131" s="440"/>
      <c r="BB131" s="440"/>
      <c r="BC131" s="440"/>
      <c r="BD131" s="440"/>
      <c r="BE131" s="440"/>
      <c r="BF131" s="111">
        <f t="shared" ref="BF131:BF136" si="3627">AZ131+BA131-BB131+BC131-BD131+BE131</f>
        <v>0</v>
      </c>
      <c r="BG131" s="440"/>
      <c r="BH131" s="440"/>
      <c r="BJ131" s="440"/>
      <c r="BK131" s="440"/>
      <c r="BL131" s="440"/>
      <c r="BM131" s="440"/>
      <c r="BN131" s="110">
        <f t="shared" ref="BN131:BN136" si="3628">BJ131+BK131-BL131+BM131</f>
        <v>0</v>
      </c>
      <c r="BO131" s="440"/>
      <c r="BP131" s="440"/>
      <c r="BQ131" s="440"/>
      <c r="BR131" s="440"/>
      <c r="BS131" s="440"/>
      <c r="BT131" s="440"/>
      <c r="BU131" s="111">
        <f t="shared" ref="BU131:BU136" si="3629">BO131+BP131-BQ131+BR131-BS131+BT131</f>
        <v>0</v>
      </c>
      <c r="BV131" s="440"/>
      <c r="BW131" s="440"/>
      <c r="BY131" s="440"/>
      <c r="BZ131" s="440"/>
      <c r="CA131" s="440"/>
      <c r="CB131" s="440"/>
      <c r="CC131" s="110">
        <f t="shared" ref="CC131:CC136" si="3630">BY131+BZ131-CA131+CB131</f>
        <v>0</v>
      </c>
      <c r="CD131" s="440"/>
      <c r="CE131" s="440"/>
      <c r="CF131" s="440"/>
      <c r="CG131" s="440"/>
      <c r="CH131" s="440"/>
      <c r="CI131" s="440"/>
      <c r="CJ131" s="111">
        <f t="shared" ref="CJ131:CJ136" si="3631">CD131+CE131-CF131+CG131-CH131+CI131</f>
        <v>0</v>
      </c>
      <c r="CK131" s="440"/>
      <c r="CL131" s="440"/>
      <c r="CN131" s="440"/>
      <c r="CO131" s="440"/>
      <c r="CP131" s="440"/>
      <c r="CQ131" s="440"/>
      <c r="CR131" s="110">
        <f t="shared" ref="CR131:CR136" si="3632">CN131+CO131-CP131+CQ131</f>
        <v>0</v>
      </c>
      <c r="CS131" s="440"/>
      <c r="CT131" s="440"/>
      <c r="CU131" s="440"/>
      <c r="CV131" s="440"/>
      <c r="CW131" s="440"/>
      <c r="CX131" s="440"/>
      <c r="CY131" s="111">
        <f t="shared" ref="CY131:CY136" si="3633">CS131+CT131-CU131+CV131-CW131+CX131</f>
        <v>0</v>
      </c>
      <c r="CZ131" s="440"/>
      <c r="DA131" s="440"/>
      <c r="DC131" s="440"/>
      <c r="DD131" s="440"/>
      <c r="DE131" s="440"/>
      <c r="DF131" s="440"/>
      <c r="DG131" s="110">
        <f t="shared" ref="DG131:DG136" si="3634">DC131+DD131-DE131+DF131</f>
        <v>0</v>
      </c>
      <c r="DH131" s="440"/>
      <c r="DI131" s="440"/>
      <c r="DJ131" s="440"/>
      <c r="DK131" s="440"/>
      <c r="DL131" s="440"/>
      <c r="DM131" s="440"/>
      <c r="DN131" s="111">
        <f t="shared" ref="DN131:DN136" si="3635">DH131+DI131-DJ131+DK131-DL131+DM131</f>
        <v>0</v>
      </c>
      <c r="DO131" s="440"/>
      <c r="DP131" s="440"/>
      <c r="DR131" s="440"/>
      <c r="DS131" s="440"/>
      <c r="DT131" s="440"/>
      <c r="DU131" s="440"/>
      <c r="DV131" s="110">
        <f t="shared" ref="DV131:DV136" si="3636">DR131+DS131-DT131+DU131</f>
        <v>0</v>
      </c>
      <c r="DW131" s="440"/>
      <c r="DX131" s="440"/>
      <c r="DY131" s="440"/>
      <c r="DZ131" s="440"/>
      <c r="EA131" s="440"/>
      <c r="EB131" s="440"/>
      <c r="EC131" s="111">
        <f t="shared" ref="EC131:EC136" si="3637">DW131+DX131-DY131+DZ131-EA131+EB131</f>
        <v>0</v>
      </c>
      <c r="ED131" s="440"/>
      <c r="EE131" s="440"/>
      <c r="EG131" s="440"/>
      <c r="EH131" s="440"/>
      <c r="EI131" s="440"/>
      <c r="EJ131" s="440"/>
      <c r="EK131" s="110">
        <f t="shared" ref="EK131:EK136" si="3638">EG131+EH131-EI131+EJ131</f>
        <v>0</v>
      </c>
      <c r="EL131" s="440"/>
      <c r="EM131" s="440"/>
      <c r="EN131" s="440"/>
      <c r="EO131" s="440"/>
      <c r="EP131" s="440"/>
      <c r="EQ131" s="440"/>
      <c r="ER131" s="111">
        <f t="shared" ref="ER131:ER136" si="3639">EL131+EM131-EN131+EO131-EP131+EQ131</f>
        <v>0</v>
      </c>
      <c r="ES131" s="440"/>
      <c r="ET131" s="440"/>
      <c r="EV131" s="440"/>
      <c r="EW131" s="440"/>
      <c r="EX131" s="440"/>
      <c r="EY131" s="440"/>
      <c r="EZ131" s="110">
        <f t="shared" ref="EZ131:EZ136" si="3640">EV131+EW131-EX131+EY131</f>
        <v>0</v>
      </c>
      <c r="FA131" s="440"/>
      <c r="FB131" s="440"/>
      <c r="FC131" s="440"/>
      <c r="FD131" s="440"/>
      <c r="FE131" s="440"/>
      <c r="FF131" s="440"/>
      <c r="FG131" s="111">
        <f t="shared" ref="FG131:FG136" si="3641">FA131+FB131-FC131+FD131-FE131+FF131</f>
        <v>0</v>
      </c>
      <c r="FH131" s="440"/>
      <c r="FI131" s="440"/>
      <c r="FK131" s="440"/>
      <c r="FL131" s="440"/>
      <c r="FM131" s="440"/>
      <c r="FN131" s="440"/>
      <c r="FO131" s="110">
        <f t="shared" ref="FO131:FO136" si="3642">FK131+FL131-FM131+FN131</f>
        <v>0</v>
      </c>
      <c r="FP131" s="440"/>
      <c r="FQ131" s="440"/>
      <c r="FR131" s="440"/>
      <c r="FS131" s="440"/>
      <c r="FT131" s="440"/>
      <c r="FU131" s="440"/>
      <c r="FV131" s="111">
        <f t="shared" ref="FV131:FV136" si="3643">FP131+FQ131-FR131+FS131-FT131+FU131</f>
        <v>0</v>
      </c>
      <c r="FW131" s="440"/>
      <c r="FX131" s="440"/>
      <c r="FZ131" s="440"/>
      <c r="GA131" s="440"/>
      <c r="GB131" s="440"/>
      <c r="GC131" s="440"/>
      <c r="GD131" s="110">
        <f t="shared" ref="GD131:GD136" si="3644">FZ131+GA131-GB131+GC131</f>
        <v>0</v>
      </c>
      <c r="GE131" s="440"/>
      <c r="GF131" s="440"/>
      <c r="GG131" s="440"/>
      <c r="GH131" s="440"/>
      <c r="GI131" s="440"/>
      <c r="GJ131" s="440"/>
      <c r="GK131" s="111">
        <f t="shared" ref="GK131:GK136" si="3645">GE131+GF131-GG131+GH131-GI131+GJ131</f>
        <v>0</v>
      </c>
      <c r="GL131" s="440"/>
      <c r="GM131" s="440"/>
      <c r="GO131" s="440"/>
      <c r="GP131" s="440"/>
      <c r="GQ131" s="440"/>
      <c r="GR131" s="440"/>
      <c r="GS131" s="110">
        <f t="shared" ref="GS131:GS136" si="3646">GO131+GP131-GQ131+GR131</f>
        <v>0</v>
      </c>
      <c r="GT131" s="440"/>
      <c r="GU131" s="440"/>
      <c r="GV131" s="440"/>
      <c r="GW131" s="440"/>
      <c r="GX131" s="440"/>
      <c r="GY131" s="440"/>
      <c r="GZ131" s="111">
        <f t="shared" ref="GZ131:GZ136" si="3647">GT131+GU131-GV131+GW131-GX131+GY131</f>
        <v>0</v>
      </c>
      <c r="HA131" s="440"/>
      <c r="HB131" s="440"/>
      <c r="HD131" s="440"/>
      <c r="HE131" s="440"/>
      <c r="HF131" s="440"/>
      <c r="HG131" s="440"/>
      <c r="HH131" s="110">
        <f t="shared" ref="HH131:HH136" si="3648">HD131+HE131-HF131+HG131</f>
        <v>0</v>
      </c>
      <c r="HI131" s="440"/>
      <c r="HJ131" s="440"/>
      <c r="HK131" s="440"/>
      <c r="HL131" s="440"/>
      <c r="HM131" s="440"/>
      <c r="HN131" s="440"/>
      <c r="HO131" s="111">
        <f t="shared" ref="HO131:HO136" si="3649">HI131+HJ131-HK131+HL131-HM131+HN131</f>
        <v>0</v>
      </c>
      <c r="HP131" s="440"/>
      <c r="HQ131" s="440"/>
      <c r="HS131" s="440"/>
      <c r="HT131" s="440"/>
      <c r="HU131" s="440"/>
      <c r="HV131" s="440"/>
      <c r="HW131" s="110">
        <f t="shared" ref="HW131:HW136" si="3650">HS131+HT131-HU131+HV131</f>
        <v>0</v>
      </c>
      <c r="HX131" s="440"/>
      <c r="HY131" s="440"/>
      <c r="HZ131" s="440"/>
      <c r="IA131" s="440"/>
      <c r="IB131" s="440"/>
      <c r="IC131" s="440"/>
      <c r="ID131" s="111">
        <f t="shared" ref="ID131:ID136" si="3651">HX131+HY131-HZ131+IA131-IB131+IC131</f>
        <v>0</v>
      </c>
      <c r="IE131" s="440"/>
      <c r="IF131" s="440"/>
      <c r="IH131" s="440"/>
      <c r="II131" s="440"/>
      <c r="IJ131" s="440"/>
      <c r="IK131" s="440"/>
      <c r="IL131" s="110">
        <f t="shared" ref="IL131:IL136" si="3652">IH131+II131-IJ131+IK131</f>
        <v>0</v>
      </c>
      <c r="IM131" s="440"/>
      <c r="IN131" s="440"/>
      <c r="IO131" s="440"/>
      <c r="IP131" s="440"/>
      <c r="IQ131" s="440"/>
      <c r="IR131" s="440"/>
      <c r="IS131" s="111">
        <f t="shared" ref="IS131:IS136" si="3653">IM131+IN131-IO131+IP131-IQ131+IR131</f>
        <v>0</v>
      </c>
      <c r="IT131" s="440"/>
      <c r="IU131" s="440"/>
      <c r="IW131" s="440"/>
      <c r="IX131" s="440"/>
      <c r="IY131" s="440"/>
      <c r="IZ131" s="440"/>
      <c r="JA131" s="110">
        <f t="shared" ref="JA131:JA136" si="3654">IW131+IX131-IY131+IZ131</f>
        <v>0</v>
      </c>
      <c r="JB131" s="440"/>
      <c r="JC131" s="440"/>
      <c r="JD131" s="440"/>
      <c r="JE131" s="440"/>
      <c r="JF131" s="440"/>
      <c r="JG131" s="440"/>
      <c r="JH131" s="111">
        <f t="shared" ref="JH131:JH136" si="3655">JB131+JC131-JD131+JE131-JF131+JG131</f>
        <v>0</v>
      </c>
      <c r="JI131" s="440"/>
      <c r="JJ131" s="440"/>
      <c r="JL131" s="440"/>
      <c r="JM131" s="440"/>
      <c r="JN131" s="440"/>
      <c r="JO131" s="440"/>
      <c r="JP131" s="110">
        <f t="shared" ref="JP131:JP136" si="3656">JL131+JM131-JN131+JO131</f>
        <v>0</v>
      </c>
      <c r="JQ131" s="440"/>
      <c r="JR131" s="440"/>
      <c r="JS131" s="440"/>
      <c r="JT131" s="440"/>
      <c r="JU131" s="440"/>
      <c r="JV131" s="440"/>
      <c r="JW131" s="111">
        <f t="shared" ref="JW131:JW136" si="3657">JQ131+JR131-JS131+JT131-JU131+JV131</f>
        <v>0</v>
      </c>
      <c r="JX131" s="440"/>
      <c r="JY131" s="440"/>
      <c r="KA131" s="440"/>
      <c r="KB131" s="440"/>
      <c r="KC131" s="440"/>
      <c r="KD131" s="440"/>
      <c r="KE131" s="110">
        <f t="shared" ref="KE131:KE136" si="3658">KA131+KB131-KC131+KD131</f>
        <v>0</v>
      </c>
      <c r="KF131" s="440"/>
      <c r="KG131" s="440"/>
      <c r="KH131" s="440"/>
      <c r="KI131" s="440"/>
      <c r="KJ131" s="440"/>
      <c r="KK131" s="440"/>
      <c r="KL131" s="111">
        <f t="shared" ref="KL131:KL136" si="3659">KF131+KG131-KH131+KI131-KJ131+KK131</f>
        <v>0</v>
      </c>
      <c r="KM131" s="440"/>
      <c r="KN131" s="440"/>
      <c r="KP131" s="440"/>
      <c r="KQ131" s="440"/>
      <c r="KR131" s="440"/>
      <c r="KS131" s="440"/>
      <c r="KT131" s="110">
        <f t="shared" ref="KT131:KT136" si="3660">KP131+KQ131-KR131+KS131</f>
        <v>0</v>
      </c>
      <c r="KU131" s="440"/>
      <c r="KV131" s="440"/>
      <c r="KW131" s="440"/>
      <c r="KX131" s="440"/>
      <c r="KY131" s="440"/>
      <c r="KZ131" s="440"/>
      <c r="LA131" s="111">
        <f t="shared" ref="LA131:LA136" si="3661">KU131+KV131-KW131+KX131-KY131+KZ131</f>
        <v>0</v>
      </c>
      <c r="LB131" s="440"/>
      <c r="LC131" s="440"/>
      <c r="LE131" s="440"/>
      <c r="LF131" s="440"/>
      <c r="LG131" s="440"/>
      <c r="LH131" s="440"/>
      <c r="LI131" s="110">
        <f t="shared" ref="LI131:LI136" si="3662">LE131+LF131-LG131+LH131</f>
        <v>0</v>
      </c>
      <c r="LJ131" s="440"/>
      <c r="LK131" s="440"/>
      <c r="LL131" s="440"/>
      <c r="LM131" s="440"/>
      <c r="LN131" s="440"/>
      <c r="LO131" s="440"/>
      <c r="LP131" s="111">
        <f t="shared" ref="LP131:LP136" si="3663">LJ131+LK131-LL131+LM131-LN131+LO131</f>
        <v>0</v>
      </c>
      <c r="LQ131" s="440"/>
      <c r="LR131" s="440"/>
      <c r="LT131" s="440"/>
      <c r="LU131" s="440"/>
      <c r="LV131" s="440"/>
      <c r="LW131" s="440"/>
      <c r="LX131" s="110">
        <f t="shared" ref="LX131:LX136" si="3664">LT131+LU131-LV131+LW131</f>
        <v>0</v>
      </c>
      <c r="LY131" s="440"/>
      <c r="LZ131" s="440"/>
      <c r="MA131" s="440"/>
      <c r="MB131" s="440"/>
      <c r="MC131" s="440"/>
      <c r="MD131" s="440"/>
      <c r="ME131" s="111">
        <f t="shared" ref="ME131:ME136" si="3665">LY131+LZ131-MA131+MB131-MC131+MD131</f>
        <v>0</v>
      </c>
      <c r="MF131" s="440"/>
      <c r="MG131" s="440"/>
      <c r="MI131" s="440"/>
      <c r="MJ131" s="440"/>
      <c r="MK131" s="440"/>
      <c r="ML131" s="440"/>
      <c r="MM131" s="110">
        <f t="shared" ref="MM131:MM136" si="3666">MI131+MJ131-MK131+ML131</f>
        <v>0</v>
      </c>
      <c r="MN131" s="440"/>
      <c r="MO131" s="440"/>
      <c r="MP131" s="440"/>
      <c r="MQ131" s="440"/>
      <c r="MR131" s="440"/>
      <c r="MS131" s="440"/>
      <c r="MT131" s="111">
        <f t="shared" ref="MT131:MT136" si="3667">MN131+MO131-MP131+MQ131-MR131+MS131</f>
        <v>0</v>
      </c>
      <c r="MU131" s="440"/>
      <c r="MV131" s="440"/>
      <c r="MX131" s="440"/>
      <c r="MY131" s="440"/>
      <c r="MZ131" s="440"/>
      <c r="NA131" s="440"/>
      <c r="NB131" s="110">
        <f t="shared" ref="NB131:NB136" si="3668">MX131+MY131-MZ131+NA131</f>
        <v>0</v>
      </c>
      <c r="NC131" s="440"/>
      <c r="ND131" s="440"/>
      <c r="NE131" s="440"/>
      <c r="NF131" s="440"/>
      <c r="NG131" s="440"/>
      <c r="NH131" s="440"/>
      <c r="NI131" s="111">
        <f t="shared" ref="NI131:NI136" si="3669">NC131+ND131-NE131+NF131-NG131+NH131</f>
        <v>0</v>
      </c>
      <c r="NJ131" s="440"/>
      <c r="NK131" s="440"/>
      <c r="NM131" s="440"/>
      <c r="NN131" s="440"/>
      <c r="NO131" s="440"/>
      <c r="NP131" s="440"/>
      <c r="NQ131" s="110">
        <f t="shared" ref="NQ131:NQ136" si="3670">NM131+NN131-NO131+NP131</f>
        <v>0</v>
      </c>
      <c r="NR131" s="440"/>
      <c r="NS131" s="440"/>
      <c r="NT131" s="440"/>
      <c r="NU131" s="440"/>
      <c r="NV131" s="440"/>
      <c r="NW131" s="440"/>
      <c r="NX131" s="111">
        <f t="shared" ref="NX131:NX136" si="3671">NR131+NS131-NT131+NU131-NV131+NW131</f>
        <v>0</v>
      </c>
      <c r="NY131" s="440"/>
      <c r="NZ131" s="440"/>
      <c r="OB131" s="440"/>
      <c r="OC131" s="440"/>
      <c r="OD131" s="440"/>
      <c r="OE131" s="440"/>
      <c r="OF131" s="110">
        <f t="shared" ref="OF131:OF136" si="3672">OB131+OC131-OD131+OE131</f>
        <v>0</v>
      </c>
      <c r="OG131" s="440"/>
      <c r="OH131" s="440"/>
      <c r="OI131" s="440"/>
      <c r="OJ131" s="440"/>
      <c r="OK131" s="440"/>
      <c r="OL131" s="440"/>
      <c r="OM131" s="111">
        <f t="shared" ref="OM131:OM136" si="3673">OG131+OH131-OI131+OJ131-OK131+OL131</f>
        <v>0</v>
      </c>
      <c r="ON131" s="440"/>
      <c r="OO131" s="440"/>
      <c r="OQ131" s="440"/>
      <c r="OR131" s="440"/>
      <c r="OS131" s="440"/>
      <c r="OT131" s="440"/>
      <c r="OU131" s="110">
        <f t="shared" ref="OU131:OU136" si="3674">OQ131+OR131-OS131+OT131</f>
        <v>0</v>
      </c>
      <c r="OV131" s="440"/>
      <c r="OW131" s="440"/>
      <c r="OX131" s="440"/>
      <c r="OY131" s="440"/>
      <c r="OZ131" s="440"/>
      <c r="PA131" s="440"/>
      <c r="PB131" s="111">
        <f t="shared" ref="PB131:PB136" si="3675">OV131+OW131-OX131+OY131-OZ131+PA131</f>
        <v>0</v>
      </c>
      <c r="PC131" s="440"/>
      <c r="PD131" s="440"/>
      <c r="PF131" s="440"/>
      <c r="PG131" s="440"/>
      <c r="PH131" s="440"/>
      <c r="PI131" s="440"/>
      <c r="PJ131" s="110">
        <f t="shared" ref="PJ131:PJ136" si="3676">PF131+PG131-PH131+PI131</f>
        <v>0</v>
      </c>
      <c r="PK131" s="440"/>
      <c r="PL131" s="440"/>
      <c r="PM131" s="440"/>
      <c r="PN131" s="440"/>
      <c r="PO131" s="440"/>
      <c r="PP131" s="440"/>
      <c r="PQ131" s="111">
        <f t="shared" ref="PQ131:PQ136" si="3677">PK131+PL131-PM131+PN131-PO131+PP131</f>
        <v>0</v>
      </c>
      <c r="PR131" s="440"/>
      <c r="PS131" s="440"/>
      <c r="PU131" s="440"/>
      <c r="PV131" s="440"/>
      <c r="PW131" s="440"/>
      <c r="PX131" s="440"/>
      <c r="PY131" s="110">
        <f t="shared" ref="PY131:PY136" si="3678">PU131+PV131-PW131+PX131</f>
        <v>0</v>
      </c>
      <c r="PZ131" s="440"/>
      <c r="QA131" s="440"/>
      <c r="QB131" s="440"/>
      <c r="QC131" s="440"/>
      <c r="QD131" s="440"/>
      <c r="QE131" s="440"/>
      <c r="QF131" s="111">
        <f t="shared" ref="QF131:QF136" si="3679">PZ131+QA131-QB131+QC131-QD131+QE131</f>
        <v>0</v>
      </c>
      <c r="QG131" s="440"/>
      <c r="QH131" s="440"/>
      <c r="QJ131" s="440"/>
      <c r="QK131" s="440"/>
      <c r="QL131" s="440"/>
      <c r="QM131" s="440"/>
      <c r="QN131" s="110">
        <f t="shared" ref="QN131:QN136" si="3680">QJ131+QK131-QL131+QM131</f>
        <v>0</v>
      </c>
      <c r="QO131" s="440"/>
      <c r="QP131" s="440"/>
      <c r="QQ131" s="440"/>
      <c r="QR131" s="440"/>
      <c r="QS131" s="440"/>
      <c r="QT131" s="440"/>
      <c r="QU131" s="111">
        <f t="shared" ref="QU131:QU136" si="3681">QO131+QP131-QQ131+QR131-QS131+QT131</f>
        <v>0</v>
      </c>
      <c r="QV131" s="440"/>
      <c r="QW131" s="440"/>
      <c r="QY131" s="440"/>
      <c r="QZ131" s="440"/>
      <c r="RA131" s="440"/>
      <c r="RB131" s="440"/>
      <c r="RC131" s="110">
        <f t="shared" ref="RC131:RC136" si="3682">QY131+QZ131-RA131+RB131</f>
        <v>0</v>
      </c>
      <c r="RD131" s="440"/>
      <c r="RE131" s="440"/>
      <c r="RF131" s="440"/>
      <c r="RG131" s="440"/>
      <c r="RH131" s="440"/>
      <c r="RI131" s="440"/>
      <c r="RJ131" s="111">
        <f t="shared" ref="RJ131:RJ136" si="3683">RD131+RE131-RF131+RG131-RH131+RI131</f>
        <v>0</v>
      </c>
      <c r="RK131" s="440"/>
      <c r="RL131" s="440"/>
      <c r="RN131" s="440"/>
      <c r="RO131" s="440"/>
      <c r="RP131" s="440"/>
      <c r="RQ131" s="440"/>
      <c r="RR131" s="110">
        <f t="shared" ref="RR131:RR136" si="3684">RN131+RO131-RP131+RQ131</f>
        <v>0</v>
      </c>
      <c r="RS131" s="440"/>
      <c r="RT131" s="440"/>
      <c r="RU131" s="440"/>
      <c r="RV131" s="440"/>
      <c r="RW131" s="440"/>
      <c r="RX131" s="440"/>
      <c r="RY131" s="111">
        <f t="shared" ref="RY131:RY136" si="3685">RS131+RT131-RU131+RV131-RW131+RX131</f>
        <v>0</v>
      </c>
      <c r="RZ131" s="440"/>
      <c r="SA131" s="440"/>
      <c r="SC131" s="440"/>
      <c r="SD131" s="440"/>
      <c r="SE131" s="440"/>
      <c r="SF131" s="440"/>
      <c r="SG131" s="110">
        <f t="shared" ref="SG131:SG136" si="3686">SC131+SD131-SE131+SF131</f>
        <v>0</v>
      </c>
      <c r="SH131" s="440"/>
      <c r="SI131" s="440"/>
      <c r="SJ131" s="440"/>
      <c r="SK131" s="440"/>
      <c r="SL131" s="440"/>
      <c r="SM131" s="440"/>
      <c r="SN131" s="111">
        <f t="shared" ref="SN131:SN136" si="3687">SH131+SI131-SJ131+SK131-SL131+SM131</f>
        <v>0</v>
      </c>
      <c r="SO131" s="440"/>
      <c r="SP131" s="440"/>
      <c r="SR131" s="440"/>
      <c r="SS131" s="440"/>
      <c r="ST131" s="440"/>
      <c r="SU131" s="440"/>
      <c r="SV131" s="110">
        <f t="shared" ref="SV131:SV136" si="3688">SR131+SS131-ST131+SU131</f>
        <v>0</v>
      </c>
      <c r="SW131" s="440"/>
      <c r="SX131" s="440"/>
      <c r="SY131" s="440"/>
      <c r="SZ131" s="440"/>
      <c r="TA131" s="440"/>
      <c r="TB131" s="440"/>
      <c r="TC131" s="111">
        <f t="shared" ref="TC131:TC136" si="3689">SW131+SX131-SY131+SZ131-TA131+TB131</f>
        <v>0</v>
      </c>
      <c r="TD131" s="440"/>
      <c r="TE131" s="440"/>
      <c r="TG131" s="440"/>
      <c r="TH131" s="440"/>
      <c r="TI131" s="440"/>
      <c r="TJ131" s="440"/>
      <c r="TK131" s="110">
        <f t="shared" ref="TK131:TK136" si="3690">TG131+TH131-TI131+TJ131</f>
        <v>0</v>
      </c>
      <c r="TL131" s="440"/>
      <c r="TM131" s="440"/>
      <c r="TN131" s="440"/>
      <c r="TO131" s="440"/>
      <c r="TP131" s="440"/>
      <c r="TQ131" s="440"/>
      <c r="TR131" s="111">
        <f t="shared" ref="TR131:TR136" si="3691">TL131+TM131-TN131+TO131-TP131+TQ131</f>
        <v>0</v>
      </c>
      <c r="TS131" s="440"/>
      <c r="TT131" s="440"/>
      <c r="TV131" s="440"/>
      <c r="TW131" s="440"/>
      <c r="TX131" s="440"/>
      <c r="TY131" s="440"/>
      <c r="TZ131" s="110">
        <f t="shared" ref="TZ131:TZ136" si="3692">TV131+TW131-TX131+TY131</f>
        <v>0</v>
      </c>
      <c r="UA131" s="440"/>
      <c r="UB131" s="440"/>
      <c r="UC131" s="440"/>
      <c r="UD131" s="440"/>
      <c r="UE131" s="440"/>
      <c r="UF131" s="440"/>
      <c r="UG131" s="111">
        <f t="shared" ref="UG131:UG136" si="3693">UA131+UB131-UC131+UD131-UE131+UF131</f>
        <v>0</v>
      </c>
      <c r="UH131" s="440"/>
      <c r="UI131" s="440"/>
      <c r="UK131" s="440"/>
      <c r="UL131" s="440"/>
      <c r="UM131" s="440"/>
      <c r="UN131" s="440"/>
      <c r="UO131" s="110">
        <f t="shared" ref="UO131:UO136" si="3694">UK131+UL131-UM131+UN131</f>
        <v>0</v>
      </c>
      <c r="UP131" s="440"/>
      <c r="UQ131" s="440"/>
      <c r="UR131" s="440"/>
      <c r="US131" s="440"/>
      <c r="UT131" s="440"/>
      <c r="UU131" s="440"/>
      <c r="UV131" s="111">
        <f t="shared" ref="UV131:UV136" si="3695">UP131+UQ131-UR131+US131-UT131+UU131</f>
        <v>0</v>
      </c>
      <c r="UW131" s="440"/>
      <c r="UX131" s="440"/>
      <c r="UZ131" s="440"/>
      <c r="VA131" s="440"/>
      <c r="VB131" s="440"/>
      <c r="VC131" s="440"/>
      <c r="VD131" s="110">
        <f t="shared" ref="VD131:VD136" si="3696">UZ131+VA131-VB131+VC131</f>
        <v>0</v>
      </c>
      <c r="VE131" s="440"/>
      <c r="VF131" s="440"/>
      <c r="VG131" s="440"/>
      <c r="VH131" s="440"/>
      <c r="VI131" s="440"/>
      <c r="VJ131" s="440"/>
      <c r="VK131" s="111">
        <f t="shared" ref="VK131:VK136" si="3697">VE131+VF131-VG131+VH131-VI131+VJ131</f>
        <v>0</v>
      </c>
      <c r="VL131" s="440"/>
      <c r="VM131" s="440"/>
      <c r="VO131" s="440"/>
      <c r="VP131" s="440"/>
      <c r="VQ131" s="440"/>
      <c r="VR131" s="440"/>
      <c r="VS131" s="110">
        <f t="shared" ref="VS131:VS136" si="3698">VO131+VP131-VQ131+VR131</f>
        <v>0</v>
      </c>
      <c r="VT131" s="440"/>
      <c r="VU131" s="440"/>
      <c r="VV131" s="440"/>
      <c r="VW131" s="440"/>
      <c r="VX131" s="440"/>
      <c r="VY131" s="440"/>
      <c r="VZ131" s="111">
        <f t="shared" ref="VZ131:VZ136" si="3699">VT131+VU131-VV131+VW131-VX131+VY131</f>
        <v>0</v>
      </c>
      <c r="WA131" s="440"/>
      <c r="WB131" s="440"/>
      <c r="WD131" s="440"/>
      <c r="WE131" s="440"/>
      <c r="WF131" s="440"/>
      <c r="WG131" s="440"/>
      <c r="WH131" s="110">
        <f t="shared" ref="WH131:WH136" si="3700">WD131+WE131-WF131+WG131</f>
        <v>0</v>
      </c>
      <c r="WI131" s="440"/>
      <c r="WJ131" s="440"/>
      <c r="WK131" s="440"/>
      <c r="WL131" s="440"/>
      <c r="WM131" s="440"/>
      <c r="WN131" s="440"/>
      <c r="WO131" s="111">
        <f t="shared" ref="WO131:WO136" si="3701">WI131+WJ131-WK131+WL131-WM131+WN131</f>
        <v>0</v>
      </c>
      <c r="WP131" s="440"/>
      <c r="WQ131" s="440"/>
      <c r="WS131" s="440"/>
      <c r="WT131" s="440"/>
      <c r="WU131" s="440"/>
      <c r="WV131" s="440"/>
      <c r="WW131" s="110">
        <f t="shared" ref="WW131:WW136" si="3702">WS131+WT131-WU131+WV131</f>
        <v>0</v>
      </c>
      <c r="WX131" s="440"/>
      <c r="WY131" s="440"/>
      <c r="WZ131" s="440"/>
      <c r="XA131" s="440"/>
      <c r="XB131" s="440"/>
      <c r="XC131" s="440"/>
      <c r="XD131" s="111">
        <f t="shared" ref="XD131:XD136" si="3703">WX131+WY131-WZ131+XA131-XB131+XC131</f>
        <v>0</v>
      </c>
      <c r="XE131" s="440"/>
      <c r="XF131" s="440"/>
      <c r="XH131" s="440"/>
      <c r="XI131" s="440"/>
      <c r="XJ131" s="440"/>
      <c r="XK131" s="440"/>
      <c r="XL131" s="110">
        <f t="shared" ref="XL131:XL136" si="3704">XH131+XI131-XJ131+XK131</f>
        <v>0</v>
      </c>
      <c r="XM131" s="440"/>
      <c r="XN131" s="440"/>
      <c r="XO131" s="440"/>
      <c r="XP131" s="440"/>
      <c r="XQ131" s="440"/>
      <c r="XR131" s="440"/>
      <c r="XS131" s="111">
        <f t="shared" ref="XS131:XS136" si="3705">XM131+XN131-XO131+XP131-XQ131+XR131</f>
        <v>0</v>
      </c>
      <c r="XT131" s="440"/>
      <c r="XU131" s="440"/>
      <c r="XW131" s="440"/>
      <c r="XX131" s="440"/>
      <c r="XY131" s="440"/>
      <c r="XZ131" s="440"/>
      <c r="YA131" s="110">
        <f t="shared" ref="YA131:YA136" si="3706">XW131+XX131-XY131+XZ131</f>
        <v>0</v>
      </c>
      <c r="YB131" s="440"/>
      <c r="YC131" s="440"/>
      <c r="YD131" s="440"/>
      <c r="YE131" s="440"/>
      <c r="YF131" s="440"/>
      <c r="YG131" s="440"/>
      <c r="YH131" s="111">
        <f t="shared" ref="YH131:YH136" si="3707">YB131+YC131-YD131+YE131-YF131+YG131</f>
        <v>0</v>
      </c>
      <c r="YI131" s="440"/>
      <c r="YJ131" s="440"/>
      <c r="YL131" s="440"/>
      <c r="YM131" s="440"/>
      <c r="YN131" s="440"/>
      <c r="YO131" s="440"/>
      <c r="YP131" s="110">
        <f t="shared" ref="YP131:YP136" si="3708">YL131+YM131-YN131+YO131</f>
        <v>0</v>
      </c>
      <c r="YQ131" s="440"/>
      <c r="YR131" s="440"/>
      <c r="YS131" s="440"/>
      <c r="YT131" s="440"/>
      <c r="YU131" s="440"/>
      <c r="YV131" s="440"/>
      <c r="YW131" s="111">
        <f t="shared" ref="YW131:YW136" si="3709">YQ131+YR131-YS131+YT131-YU131+YV131</f>
        <v>0</v>
      </c>
      <c r="YX131" s="440"/>
      <c r="YY131" s="440"/>
      <c r="ZA131" s="440"/>
      <c r="ZB131" s="440"/>
      <c r="ZC131" s="440"/>
      <c r="ZD131" s="440"/>
      <c r="ZE131" s="110">
        <f t="shared" ref="ZE131:ZE136" si="3710">ZA131+ZB131-ZC131+ZD131</f>
        <v>0</v>
      </c>
      <c r="ZF131" s="440"/>
      <c r="ZG131" s="440"/>
      <c r="ZH131" s="440"/>
      <c r="ZI131" s="440"/>
      <c r="ZJ131" s="440"/>
      <c r="ZK131" s="440"/>
      <c r="ZL131" s="111">
        <f t="shared" ref="ZL131:ZL136" si="3711">ZF131+ZG131-ZH131+ZI131-ZJ131+ZK131</f>
        <v>0</v>
      </c>
      <c r="ZM131" s="440"/>
      <c r="ZN131" s="440"/>
      <c r="ZP131" s="440"/>
      <c r="ZQ131" s="440"/>
      <c r="ZR131" s="440"/>
      <c r="ZS131" s="440"/>
      <c r="ZT131" s="110">
        <f t="shared" ref="ZT131:ZT136" si="3712">ZP131+ZQ131-ZR131+ZS131</f>
        <v>0</v>
      </c>
      <c r="ZU131" s="440"/>
      <c r="ZV131" s="440"/>
      <c r="ZW131" s="440"/>
      <c r="ZX131" s="440"/>
      <c r="ZY131" s="440"/>
      <c r="ZZ131" s="440"/>
      <c r="AAA131" s="111">
        <f t="shared" ref="AAA131:AAA136" si="3713">ZU131+ZV131-ZW131+ZX131-ZY131+ZZ131</f>
        <v>0</v>
      </c>
      <c r="AAB131" s="440"/>
      <c r="AAC131" s="440"/>
      <c r="AAE131" s="440"/>
      <c r="AAF131" s="440"/>
      <c r="AAG131" s="440"/>
      <c r="AAH131" s="440"/>
      <c r="AAI131" s="110">
        <f t="shared" ref="AAI131:AAI136" si="3714">AAE131+AAF131-AAG131+AAH131</f>
        <v>0</v>
      </c>
      <c r="AAJ131" s="440"/>
      <c r="AAK131" s="440"/>
      <c r="AAL131" s="440"/>
      <c r="AAM131" s="440"/>
      <c r="AAN131" s="440"/>
      <c r="AAO131" s="440"/>
      <c r="AAP131" s="111">
        <f t="shared" ref="AAP131:AAP136" si="3715">AAJ131+AAK131-AAL131+AAM131-AAN131+AAO131</f>
        <v>0</v>
      </c>
      <c r="AAQ131" s="440"/>
      <c r="AAR131" s="440"/>
      <c r="AAT131" s="440"/>
      <c r="AAU131" s="440"/>
      <c r="AAV131" s="440"/>
      <c r="AAW131" s="440"/>
      <c r="AAX131" s="110">
        <f t="shared" ref="AAX131:AAX136" si="3716">AAT131+AAU131-AAV131+AAW131</f>
        <v>0</v>
      </c>
      <c r="AAY131" s="440"/>
      <c r="AAZ131" s="440"/>
      <c r="ABA131" s="440"/>
      <c r="ABB131" s="440"/>
      <c r="ABC131" s="440"/>
      <c r="ABD131" s="440"/>
      <c r="ABE131" s="111">
        <f t="shared" ref="ABE131:ABE136" si="3717">AAY131+AAZ131-ABA131+ABB131-ABC131+ABD131</f>
        <v>0</v>
      </c>
      <c r="ABF131" s="440"/>
      <c r="ABG131" s="440"/>
      <c r="ABI131" s="440"/>
      <c r="ABJ131" s="440"/>
      <c r="ABK131" s="440"/>
      <c r="ABL131" s="440"/>
      <c r="ABM131" s="110">
        <f t="shared" ref="ABM131:ABM136" si="3718">ABI131+ABJ131-ABK131+ABL131</f>
        <v>0</v>
      </c>
      <c r="ABN131" s="440"/>
      <c r="ABO131" s="440"/>
      <c r="ABP131" s="440"/>
      <c r="ABQ131" s="440"/>
      <c r="ABR131" s="440"/>
      <c r="ABS131" s="440"/>
      <c r="ABT131" s="111">
        <f t="shared" ref="ABT131:ABT136" si="3719">ABN131+ABO131-ABP131+ABQ131-ABR131+ABS131</f>
        <v>0</v>
      </c>
      <c r="ABU131" s="440"/>
      <c r="ABV131" s="440"/>
      <c r="ABX131" s="440"/>
      <c r="ABY131" s="440"/>
      <c r="ABZ131" s="440"/>
      <c r="ACA131" s="440"/>
      <c r="ACB131" s="110">
        <f t="shared" ref="ACB131:ACB136" si="3720">ABX131+ABY131-ABZ131+ACA131</f>
        <v>0</v>
      </c>
      <c r="ACC131" s="440"/>
      <c r="ACD131" s="440"/>
      <c r="ACE131" s="440"/>
      <c r="ACF131" s="440"/>
      <c r="ACG131" s="440"/>
      <c r="ACH131" s="440"/>
      <c r="ACI131" s="111">
        <f t="shared" ref="ACI131:ACI136" si="3721">ACC131+ACD131-ACE131+ACF131-ACG131+ACH131</f>
        <v>0</v>
      </c>
      <c r="ACJ131" s="440"/>
      <c r="ACK131" s="440"/>
      <c r="ACM131" s="440"/>
      <c r="ACN131" s="440"/>
      <c r="ACO131" s="440"/>
      <c r="ACP131" s="440"/>
      <c r="ACQ131" s="110">
        <f t="shared" ref="ACQ131:ACQ136" si="3722">ACM131+ACN131-ACO131+ACP131</f>
        <v>0</v>
      </c>
      <c r="ACR131" s="440"/>
      <c r="ACS131" s="440"/>
      <c r="ACT131" s="440"/>
      <c r="ACU131" s="440"/>
      <c r="ACV131" s="440"/>
      <c r="ACW131" s="440"/>
      <c r="ACX131" s="111">
        <f t="shared" ref="ACX131:ACX136" si="3723">ACR131+ACS131-ACT131+ACU131-ACV131+ACW131</f>
        <v>0</v>
      </c>
      <c r="ACY131" s="440"/>
      <c r="ACZ131" s="440"/>
      <c r="ADB131" s="440"/>
      <c r="ADC131" s="440"/>
      <c r="ADD131" s="440"/>
      <c r="ADE131" s="440"/>
      <c r="ADF131" s="110">
        <f t="shared" ref="ADF131:ADF136" si="3724">ADB131+ADC131-ADD131+ADE131</f>
        <v>0</v>
      </c>
      <c r="ADG131" s="440"/>
      <c r="ADH131" s="440"/>
      <c r="ADI131" s="440"/>
      <c r="ADJ131" s="440"/>
      <c r="ADK131" s="440"/>
      <c r="ADL131" s="440"/>
      <c r="ADM131" s="111">
        <f t="shared" ref="ADM131:ADM136" si="3725">ADG131+ADH131-ADI131+ADJ131-ADK131+ADL131</f>
        <v>0</v>
      </c>
      <c r="ADN131" s="440"/>
      <c r="ADO131" s="440"/>
      <c r="ADQ131" s="440"/>
      <c r="ADR131" s="440"/>
      <c r="ADS131" s="440"/>
      <c r="ADT131" s="440"/>
      <c r="ADU131" s="110">
        <f t="shared" ref="ADU131:ADU136" si="3726">ADQ131+ADR131-ADS131+ADT131</f>
        <v>0</v>
      </c>
      <c r="ADV131" s="440"/>
      <c r="ADW131" s="440"/>
      <c r="ADX131" s="440"/>
      <c r="ADY131" s="440"/>
      <c r="ADZ131" s="440"/>
      <c r="AEA131" s="440"/>
      <c r="AEB131" s="111">
        <f t="shared" ref="AEB131:AEB136" si="3727">ADV131+ADW131-ADX131+ADY131-ADZ131+AEA131</f>
        <v>0</v>
      </c>
      <c r="AEC131" s="440"/>
      <c r="AED131" s="440"/>
      <c r="AEF131" s="440"/>
      <c r="AEG131" s="440"/>
      <c r="AEH131" s="440"/>
      <c r="AEI131" s="440"/>
      <c r="AEJ131" s="110">
        <f t="shared" ref="AEJ131:AEJ136" si="3728">AEF131+AEG131-AEH131+AEI131</f>
        <v>0</v>
      </c>
      <c r="AEK131" s="440"/>
      <c r="AEL131" s="440"/>
      <c r="AEM131" s="440"/>
      <c r="AEN131" s="440"/>
      <c r="AEO131" s="440"/>
      <c r="AEP131" s="440"/>
      <c r="AEQ131" s="111">
        <f t="shared" ref="AEQ131:AEQ136" si="3729">AEK131+AEL131-AEM131+AEN131-AEO131+AEP131</f>
        <v>0</v>
      </c>
      <c r="AER131" s="440"/>
      <c r="AES131" s="440"/>
      <c r="AEU131" s="440"/>
      <c r="AEV131" s="440"/>
      <c r="AEW131" s="440"/>
      <c r="AEX131" s="440"/>
      <c r="AEY131" s="110">
        <f t="shared" ref="AEY131:AEY136" si="3730">AEU131+AEV131-AEW131+AEX131</f>
        <v>0</v>
      </c>
      <c r="AEZ131" s="440"/>
      <c r="AFA131" s="440"/>
      <c r="AFB131" s="440"/>
      <c r="AFC131" s="440"/>
      <c r="AFD131" s="440"/>
      <c r="AFE131" s="440"/>
      <c r="AFF131" s="111">
        <f t="shared" ref="AFF131:AFF136" si="3731">AEZ131+AFA131-AFB131+AFC131-AFD131+AFE131</f>
        <v>0</v>
      </c>
      <c r="AFG131" s="440"/>
      <c r="AFH131" s="440"/>
      <c r="AFJ131" s="440"/>
      <c r="AFK131" s="440"/>
      <c r="AFL131" s="440"/>
      <c r="AFM131" s="440"/>
      <c r="AFN131" s="110">
        <f t="shared" ref="AFN131:AFN136" si="3732">AFJ131+AFK131-AFL131+AFM131</f>
        <v>0</v>
      </c>
      <c r="AFO131" s="440"/>
      <c r="AFP131" s="440"/>
      <c r="AFQ131" s="440"/>
      <c r="AFR131" s="440"/>
      <c r="AFS131" s="440"/>
      <c r="AFT131" s="440"/>
      <c r="AFU131" s="111">
        <f t="shared" ref="AFU131:AFU136" si="3733">AFO131+AFP131-AFQ131+AFR131-AFS131+AFT131</f>
        <v>0</v>
      </c>
      <c r="AFV131" s="440"/>
      <c r="AFW131" s="440"/>
      <c r="AFY131" s="440"/>
      <c r="AFZ131" s="440"/>
      <c r="AGA131" s="440"/>
      <c r="AGB131" s="440"/>
      <c r="AGC131" s="110">
        <f t="shared" ref="AGC131:AGC136" si="3734">AFY131+AFZ131-AGA131+AGB131</f>
        <v>0</v>
      </c>
      <c r="AGD131" s="440"/>
      <c r="AGE131" s="440"/>
      <c r="AGF131" s="440"/>
      <c r="AGG131" s="440"/>
      <c r="AGH131" s="440"/>
      <c r="AGI131" s="440"/>
      <c r="AGJ131" s="111">
        <f t="shared" ref="AGJ131:AGJ136" si="3735">AGD131+AGE131-AGF131+AGG131-AGH131+AGI131</f>
        <v>0</v>
      </c>
      <c r="AGK131" s="440"/>
      <c r="AGL131" s="440"/>
      <c r="AGN131" s="440"/>
      <c r="AGO131" s="440"/>
      <c r="AGP131" s="440"/>
      <c r="AGQ131" s="440"/>
      <c r="AGR131" s="110">
        <f t="shared" ref="AGR131:AGR136" si="3736">AGN131+AGO131-AGP131+AGQ131</f>
        <v>0</v>
      </c>
      <c r="AGS131" s="440"/>
      <c r="AGT131" s="440"/>
      <c r="AGU131" s="440"/>
      <c r="AGV131" s="440"/>
      <c r="AGW131" s="440"/>
      <c r="AGX131" s="440"/>
      <c r="AGY131" s="111">
        <f t="shared" ref="AGY131:AGY136" si="3737">AGS131+AGT131-AGU131+AGV131-AGW131+AGX131</f>
        <v>0</v>
      </c>
      <c r="AGZ131" s="440"/>
      <c r="AHA131" s="440"/>
      <c r="AHC131" s="440"/>
      <c r="AHD131" s="440"/>
      <c r="AHE131" s="440"/>
      <c r="AHF131" s="440"/>
      <c r="AHG131" s="110">
        <f t="shared" ref="AHG131:AHG136" si="3738">AHC131+AHD131-AHE131+AHF131</f>
        <v>0</v>
      </c>
      <c r="AHH131" s="440"/>
      <c r="AHI131" s="440"/>
      <c r="AHJ131" s="440"/>
      <c r="AHK131" s="440"/>
      <c r="AHL131" s="440"/>
      <c r="AHM131" s="440"/>
      <c r="AHN131" s="111">
        <f t="shared" ref="AHN131:AHN136" si="3739">AHH131+AHI131-AHJ131+AHK131-AHL131+AHM131</f>
        <v>0</v>
      </c>
      <c r="AHO131" s="440"/>
      <c r="AHP131" s="440"/>
      <c r="AHR131" s="440"/>
      <c r="AHS131" s="440"/>
      <c r="AHT131" s="440"/>
      <c r="AHU131" s="440"/>
      <c r="AHV131" s="110">
        <f t="shared" ref="AHV131:AHV136" si="3740">AHR131+AHS131-AHT131+AHU131</f>
        <v>0</v>
      </c>
      <c r="AHW131" s="440"/>
      <c r="AHX131" s="440"/>
      <c r="AHY131" s="440"/>
      <c r="AHZ131" s="440"/>
      <c r="AIA131" s="440"/>
      <c r="AIB131" s="440"/>
      <c r="AIC131" s="111">
        <f t="shared" ref="AIC131:AIC136" si="3741">AHW131+AHX131-AHY131+AHZ131-AIA131+AIB131</f>
        <v>0</v>
      </c>
      <c r="AID131" s="440"/>
      <c r="AIE131" s="440"/>
    </row>
    <row r="132" spans="1:915" x14ac:dyDescent="0.3">
      <c r="A132" s="33" t="s">
        <v>132</v>
      </c>
      <c r="B132" s="34" t="s">
        <v>144</v>
      </c>
      <c r="C132" s="439"/>
      <c r="D132" s="440"/>
      <c r="E132" s="440"/>
      <c r="F132" s="440"/>
      <c r="G132" s="110">
        <f t="shared" si="3620"/>
        <v>0</v>
      </c>
      <c r="H132" s="440"/>
      <c r="I132" s="440"/>
      <c r="J132" s="440"/>
      <c r="K132" s="440"/>
      <c r="L132" s="440"/>
      <c r="M132" s="440"/>
      <c r="N132" s="111">
        <f t="shared" si="3621"/>
        <v>0</v>
      </c>
      <c r="O132" s="440"/>
      <c r="P132" s="440"/>
      <c r="Q132" s="440"/>
      <c r="R132" s="440"/>
      <c r="S132" s="440"/>
      <c r="T132" s="440"/>
      <c r="U132" s="110">
        <f t="shared" si="3622"/>
        <v>0</v>
      </c>
      <c r="V132" s="440"/>
      <c r="W132" s="440"/>
      <c r="X132" s="440"/>
      <c r="Y132" s="440"/>
      <c r="Z132" s="440"/>
      <c r="AA132" s="440"/>
      <c r="AB132" s="111">
        <f t="shared" si="3623"/>
        <v>0</v>
      </c>
      <c r="AC132" s="440"/>
      <c r="AD132" s="440"/>
      <c r="AF132" s="440"/>
      <c r="AG132" s="440"/>
      <c r="AH132" s="440"/>
      <c r="AI132" s="440"/>
      <c r="AJ132" s="110">
        <f t="shared" si="3624"/>
        <v>0</v>
      </c>
      <c r="AK132" s="440"/>
      <c r="AL132" s="440"/>
      <c r="AM132" s="440"/>
      <c r="AN132" s="440"/>
      <c r="AO132" s="440"/>
      <c r="AP132" s="440"/>
      <c r="AQ132" s="111">
        <f t="shared" si="3625"/>
        <v>0</v>
      </c>
      <c r="AR132" s="440"/>
      <c r="AS132" s="440"/>
      <c r="AU132" s="440"/>
      <c r="AV132" s="440"/>
      <c r="AW132" s="440"/>
      <c r="AX132" s="440"/>
      <c r="AY132" s="110">
        <f t="shared" si="3626"/>
        <v>0</v>
      </c>
      <c r="AZ132" s="440"/>
      <c r="BA132" s="440"/>
      <c r="BB132" s="440"/>
      <c r="BC132" s="440"/>
      <c r="BD132" s="440"/>
      <c r="BE132" s="440"/>
      <c r="BF132" s="111">
        <f t="shared" si="3627"/>
        <v>0</v>
      </c>
      <c r="BG132" s="440"/>
      <c r="BH132" s="440"/>
      <c r="BJ132" s="440"/>
      <c r="BK132" s="440"/>
      <c r="BL132" s="440"/>
      <c r="BM132" s="440"/>
      <c r="BN132" s="110">
        <f t="shared" si="3628"/>
        <v>0</v>
      </c>
      <c r="BO132" s="440"/>
      <c r="BP132" s="440"/>
      <c r="BQ132" s="440"/>
      <c r="BR132" s="440"/>
      <c r="BS132" s="440"/>
      <c r="BT132" s="440"/>
      <c r="BU132" s="111">
        <f t="shared" si="3629"/>
        <v>0</v>
      </c>
      <c r="BV132" s="440"/>
      <c r="BW132" s="440"/>
      <c r="BY132" s="440"/>
      <c r="BZ132" s="440"/>
      <c r="CA132" s="440"/>
      <c r="CB132" s="440"/>
      <c r="CC132" s="110">
        <f t="shared" si="3630"/>
        <v>0</v>
      </c>
      <c r="CD132" s="440"/>
      <c r="CE132" s="440"/>
      <c r="CF132" s="440"/>
      <c r="CG132" s="440"/>
      <c r="CH132" s="440"/>
      <c r="CI132" s="440"/>
      <c r="CJ132" s="111">
        <f t="shared" si="3631"/>
        <v>0</v>
      </c>
      <c r="CK132" s="440"/>
      <c r="CL132" s="440"/>
      <c r="CN132" s="440"/>
      <c r="CO132" s="440"/>
      <c r="CP132" s="440"/>
      <c r="CQ132" s="440"/>
      <c r="CR132" s="110">
        <f t="shared" si="3632"/>
        <v>0</v>
      </c>
      <c r="CS132" s="440"/>
      <c r="CT132" s="440"/>
      <c r="CU132" s="440"/>
      <c r="CV132" s="440"/>
      <c r="CW132" s="440"/>
      <c r="CX132" s="440"/>
      <c r="CY132" s="111">
        <f t="shared" si="3633"/>
        <v>0</v>
      </c>
      <c r="CZ132" s="440"/>
      <c r="DA132" s="440"/>
      <c r="DC132" s="440"/>
      <c r="DD132" s="440"/>
      <c r="DE132" s="440"/>
      <c r="DF132" s="440"/>
      <c r="DG132" s="110">
        <f t="shared" si="3634"/>
        <v>0</v>
      </c>
      <c r="DH132" s="440"/>
      <c r="DI132" s="440"/>
      <c r="DJ132" s="440"/>
      <c r="DK132" s="440"/>
      <c r="DL132" s="440"/>
      <c r="DM132" s="440"/>
      <c r="DN132" s="111">
        <f t="shared" si="3635"/>
        <v>0</v>
      </c>
      <c r="DO132" s="440"/>
      <c r="DP132" s="440"/>
      <c r="DR132" s="440"/>
      <c r="DS132" s="440"/>
      <c r="DT132" s="440"/>
      <c r="DU132" s="440"/>
      <c r="DV132" s="110">
        <f t="shared" si="3636"/>
        <v>0</v>
      </c>
      <c r="DW132" s="440"/>
      <c r="DX132" s="440"/>
      <c r="DY132" s="440"/>
      <c r="DZ132" s="440"/>
      <c r="EA132" s="440"/>
      <c r="EB132" s="440"/>
      <c r="EC132" s="111">
        <f t="shared" si="3637"/>
        <v>0</v>
      </c>
      <c r="ED132" s="440"/>
      <c r="EE132" s="440"/>
      <c r="EG132" s="440"/>
      <c r="EH132" s="440"/>
      <c r="EI132" s="440"/>
      <c r="EJ132" s="440"/>
      <c r="EK132" s="110">
        <f t="shared" si="3638"/>
        <v>0</v>
      </c>
      <c r="EL132" s="440"/>
      <c r="EM132" s="440"/>
      <c r="EN132" s="440"/>
      <c r="EO132" s="440"/>
      <c r="EP132" s="440"/>
      <c r="EQ132" s="440"/>
      <c r="ER132" s="111">
        <f t="shared" si="3639"/>
        <v>0</v>
      </c>
      <c r="ES132" s="440"/>
      <c r="ET132" s="440"/>
      <c r="EV132" s="440"/>
      <c r="EW132" s="440"/>
      <c r="EX132" s="440"/>
      <c r="EY132" s="440"/>
      <c r="EZ132" s="110">
        <f t="shared" si="3640"/>
        <v>0</v>
      </c>
      <c r="FA132" s="440"/>
      <c r="FB132" s="440"/>
      <c r="FC132" s="440"/>
      <c r="FD132" s="440"/>
      <c r="FE132" s="440"/>
      <c r="FF132" s="440"/>
      <c r="FG132" s="111">
        <f t="shared" si="3641"/>
        <v>0</v>
      </c>
      <c r="FH132" s="440"/>
      <c r="FI132" s="440"/>
      <c r="FK132" s="440"/>
      <c r="FL132" s="440"/>
      <c r="FM132" s="440"/>
      <c r="FN132" s="440"/>
      <c r="FO132" s="110">
        <f t="shared" si="3642"/>
        <v>0</v>
      </c>
      <c r="FP132" s="440"/>
      <c r="FQ132" s="440"/>
      <c r="FR132" s="440"/>
      <c r="FS132" s="440"/>
      <c r="FT132" s="440"/>
      <c r="FU132" s="440"/>
      <c r="FV132" s="111">
        <f t="shared" si="3643"/>
        <v>0</v>
      </c>
      <c r="FW132" s="440"/>
      <c r="FX132" s="440"/>
      <c r="FZ132" s="440"/>
      <c r="GA132" s="440"/>
      <c r="GB132" s="440"/>
      <c r="GC132" s="440"/>
      <c r="GD132" s="110">
        <f t="shared" si="3644"/>
        <v>0</v>
      </c>
      <c r="GE132" s="440"/>
      <c r="GF132" s="440"/>
      <c r="GG132" s="440"/>
      <c r="GH132" s="440"/>
      <c r="GI132" s="440"/>
      <c r="GJ132" s="440"/>
      <c r="GK132" s="111">
        <f t="shared" si="3645"/>
        <v>0</v>
      </c>
      <c r="GL132" s="440"/>
      <c r="GM132" s="440"/>
      <c r="GO132" s="440"/>
      <c r="GP132" s="440"/>
      <c r="GQ132" s="440"/>
      <c r="GR132" s="440"/>
      <c r="GS132" s="110">
        <f t="shared" si="3646"/>
        <v>0</v>
      </c>
      <c r="GT132" s="440"/>
      <c r="GU132" s="440"/>
      <c r="GV132" s="440"/>
      <c r="GW132" s="440"/>
      <c r="GX132" s="440"/>
      <c r="GY132" s="440"/>
      <c r="GZ132" s="111">
        <f t="shared" si="3647"/>
        <v>0</v>
      </c>
      <c r="HA132" s="440"/>
      <c r="HB132" s="440"/>
      <c r="HD132" s="440"/>
      <c r="HE132" s="440"/>
      <c r="HF132" s="440"/>
      <c r="HG132" s="440"/>
      <c r="HH132" s="110">
        <f t="shared" si="3648"/>
        <v>0</v>
      </c>
      <c r="HI132" s="440"/>
      <c r="HJ132" s="440"/>
      <c r="HK132" s="440"/>
      <c r="HL132" s="440"/>
      <c r="HM132" s="440"/>
      <c r="HN132" s="440"/>
      <c r="HO132" s="111">
        <f t="shared" si="3649"/>
        <v>0</v>
      </c>
      <c r="HP132" s="440"/>
      <c r="HQ132" s="440"/>
      <c r="HS132" s="440"/>
      <c r="HT132" s="440"/>
      <c r="HU132" s="440"/>
      <c r="HV132" s="440"/>
      <c r="HW132" s="110">
        <f t="shared" si="3650"/>
        <v>0</v>
      </c>
      <c r="HX132" s="440"/>
      <c r="HY132" s="440"/>
      <c r="HZ132" s="440"/>
      <c r="IA132" s="440"/>
      <c r="IB132" s="440"/>
      <c r="IC132" s="440"/>
      <c r="ID132" s="111">
        <f t="shared" si="3651"/>
        <v>0</v>
      </c>
      <c r="IE132" s="440"/>
      <c r="IF132" s="440"/>
      <c r="IH132" s="440"/>
      <c r="II132" s="440"/>
      <c r="IJ132" s="440"/>
      <c r="IK132" s="440"/>
      <c r="IL132" s="110">
        <f t="shared" si="3652"/>
        <v>0</v>
      </c>
      <c r="IM132" s="440"/>
      <c r="IN132" s="440"/>
      <c r="IO132" s="440"/>
      <c r="IP132" s="440"/>
      <c r="IQ132" s="440"/>
      <c r="IR132" s="440"/>
      <c r="IS132" s="111">
        <f t="shared" si="3653"/>
        <v>0</v>
      </c>
      <c r="IT132" s="440"/>
      <c r="IU132" s="440"/>
      <c r="IW132" s="440"/>
      <c r="IX132" s="440"/>
      <c r="IY132" s="440"/>
      <c r="IZ132" s="440"/>
      <c r="JA132" s="110">
        <f t="shared" si="3654"/>
        <v>0</v>
      </c>
      <c r="JB132" s="440"/>
      <c r="JC132" s="440"/>
      <c r="JD132" s="440"/>
      <c r="JE132" s="440"/>
      <c r="JF132" s="440"/>
      <c r="JG132" s="440"/>
      <c r="JH132" s="111">
        <f t="shared" si="3655"/>
        <v>0</v>
      </c>
      <c r="JI132" s="440"/>
      <c r="JJ132" s="440"/>
      <c r="JL132" s="440"/>
      <c r="JM132" s="440"/>
      <c r="JN132" s="440"/>
      <c r="JO132" s="440"/>
      <c r="JP132" s="110">
        <f t="shared" si="3656"/>
        <v>0</v>
      </c>
      <c r="JQ132" s="440"/>
      <c r="JR132" s="440"/>
      <c r="JS132" s="440"/>
      <c r="JT132" s="440"/>
      <c r="JU132" s="440"/>
      <c r="JV132" s="440"/>
      <c r="JW132" s="111">
        <f t="shared" si="3657"/>
        <v>0</v>
      </c>
      <c r="JX132" s="440"/>
      <c r="JY132" s="440"/>
      <c r="KA132" s="440"/>
      <c r="KB132" s="440"/>
      <c r="KC132" s="440"/>
      <c r="KD132" s="440"/>
      <c r="KE132" s="110">
        <f t="shared" si="3658"/>
        <v>0</v>
      </c>
      <c r="KF132" s="440"/>
      <c r="KG132" s="440"/>
      <c r="KH132" s="440"/>
      <c r="KI132" s="440"/>
      <c r="KJ132" s="440"/>
      <c r="KK132" s="440"/>
      <c r="KL132" s="111">
        <f t="shared" si="3659"/>
        <v>0</v>
      </c>
      <c r="KM132" s="440"/>
      <c r="KN132" s="440"/>
      <c r="KP132" s="440"/>
      <c r="KQ132" s="440"/>
      <c r="KR132" s="440"/>
      <c r="KS132" s="440"/>
      <c r="KT132" s="110">
        <f t="shared" si="3660"/>
        <v>0</v>
      </c>
      <c r="KU132" s="440"/>
      <c r="KV132" s="440"/>
      <c r="KW132" s="440"/>
      <c r="KX132" s="440"/>
      <c r="KY132" s="440"/>
      <c r="KZ132" s="440"/>
      <c r="LA132" s="111">
        <f t="shared" si="3661"/>
        <v>0</v>
      </c>
      <c r="LB132" s="440"/>
      <c r="LC132" s="440"/>
      <c r="LE132" s="440"/>
      <c r="LF132" s="440"/>
      <c r="LG132" s="440"/>
      <c r="LH132" s="440"/>
      <c r="LI132" s="110">
        <f t="shared" si="3662"/>
        <v>0</v>
      </c>
      <c r="LJ132" s="440"/>
      <c r="LK132" s="440"/>
      <c r="LL132" s="440"/>
      <c r="LM132" s="440"/>
      <c r="LN132" s="440"/>
      <c r="LO132" s="440"/>
      <c r="LP132" s="111">
        <f t="shared" si="3663"/>
        <v>0</v>
      </c>
      <c r="LQ132" s="440"/>
      <c r="LR132" s="440"/>
      <c r="LT132" s="440"/>
      <c r="LU132" s="440"/>
      <c r="LV132" s="440"/>
      <c r="LW132" s="440"/>
      <c r="LX132" s="110">
        <f t="shared" si="3664"/>
        <v>0</v>
      </c>
      <c r="LY132" s="440"/>
      <c r="LZ132" s="440"/>
      <c r="MA132" s="440"/>
      <c r="MB132" s="440"/>
      <c r="MC132" s="440"/>
      <c r="MD132" s="440"/>
      <c r="ME132" s="111">
        <f t="shared" si="3665"/>
        <v>0</v>
      </c>
      <c r="MF132" s="440"/>
      <c r="MG132" s="440"/>
      <c r="MI132" s="440"/>
      <c r="MJ132" s="440"/>
      <c r="MK132" s="440"/>
      <c r="ML132" s="440"/>
      <c r="MM132" s="110">
        <f t="shared" si="3666"/>
        <v>0</v>
      </c>
      <c r="MN132" s="440"/>
      <c r="MO132" s="440"/>
      <c r="MP132" s="440"/>
      <c r="MQ132" s="440"/>
      <c r="MR132" s="440"/>
      <c r="MS132" s="440"/>
      <c r="MT132" s="111">
        <f t="shared" si="3667"/>
        <v>0</v>
      </c>
      <c r="MU132" s="440"/>
      <c r="MV132" s="440"/>
      <c r="MX132" s="440"/>
      <c r="MY132" s="440"/>
      <c r="MZ132" s="440"/>
      <c r="NA132" s="440"/>
      <c r="NB132" s="110">
        <f t="shared" si="3668"/>
        <v>0</v>
      </c>
      <c r="NC132" s="440"/>
      <c r="ND132" s="440"/>
      <c r="NE132" s="440"/>
      <c r="NF132" s="440"/>
      <c r="NG132" s="440"/>
      <c r="NH132" s="440"/>
      <c r="NI132" s="111">
        <f t="shared" si="3669"/>
        <v>0</v>
      </c>
      <c r="NJ132" s="440"/>
      <c r="NK132" s="440"/>
      <c r="NM132" s="440"/>
      <c r="NN132" s="440"/>
      <c r="NO132" s="440"/>
      <c r="NP132" s="440"/>
      <c r="NQ132" s="110">
        <f t="shared" si="3670"/>
        <v>0</v>
      </c>
      <c r="NR132" s="440"/>
      <c r="NS132" s="440"/>
      <c r="NT132" s="440"/>
      <c r="NU132" s="440"/>
      <c r="NV132" s="440"/>
      <c r="NW132" s="440"/>
      <c r="NX132" s="111">
        <f t="shared" si="3671"/>
        <v>0</v>
      </c>
      <c r="NY132" s="440"/>
      <c r="NZ132" s="440"/>
      <c r="OB132" s="440"/>
      <c r="OC132" s="440"/>
      <c r="OD132" s="440"/>
      <c r="OE132" s="440"/>
      <c r="OF132" s="110">
        <f t="shared" si="3672"/>
        <v>0</v>
      </c>
      <c r="OG132" s="440"/>
      <c r="OH132" s="440"/>
      <c r="OI132" s="440"/>
      <c r="OJ132" s="440"/>
      <c r="OK132" s="440"/>
      <c r="OL132" s="440"/>
      <c r="OM132" s="111">
        <f t="shared" si="3673"/>
        <v>0</v>
      </c>
      <c r="ON132" s="440"/>
      <c r="OO132" s="440"/>
      <c r="OQ132" s="440"/>
      <c r="OR132" s="440"/>
      <c r="OS132" s="440"/>
      <c r="OT132" s="440"/>
      <c r="OU132" s="110">
        <f t="shared" si="3674"/>
        <v>0</v>
      </c>
      <c r="OV132" s="440"/>
      <c r="OW132" s="440"/>
      <c r="OX132" s="440"/>
      <c r="OY132" s="440"/>
      <c r="OZ132" s="440"/>
      <c r="PA132" s="440"/>
      <c r="PB132" s="111">
        <f t="shared" si="3675"/>
        <v>0</v>
      </c>
      <c r="PC132" s="440"/>
      <c r="PD132" s="440"/>
      <c r="PF132" s="440"/>
      <c r="PG132" s="440"/>
      <c r="PH132" s="440"/>
      <c r="PI132" s="440"/>
      <c r="PJ132" s="110">
        <f t="shared" si="3676"/>
        <v>0</v>
      </c>
      <c r="PK132" s="440"/>
      <c r="PL132" s="440"/>
      <c r="PM132" s="440"/>
      <c r="PN132" s="440"/>
      <c r="PO132" s="440"/>
      <c r="PP132" s="440"/>
      <c r="PQ132" s="111">
        <f t="shared" si="3677"/>
        <v>0</v>
      </c>
      <c r="PR132" s="440"/>
      <c r="PS132" s="440"/>
      <c r="PU132" s="440"/>
      <c r="PV132" s="440"/>
      <c r="PW132" s="440"/>
      <c r="PX132" s="440"/>
      <c r="PY132" s="110">
        <f t="shared" si="3678"/>
        <v>0</v>
      </c>
      <c r="PZ132" s="440"/>
      <c r="QA132" s="440"/>
      <c r="QB132" s="440"/>
      <c r="QC132" s="440"/>
      <c r="QD132" s="440"/>
      <c r="QE132" s="440"/>
      <c r="QF132" s="111">
        <f t="shared" si="3679"/>
        <v>0</v>
      </c>
      <c r="QG132" s="440"/>
      <c r="QH132" s="440"/>
      <c r="QJ132" s="440"/>
      <c r="QK132" s="440"/>
      <c r="QL132" s="440"/>
      <c r="QM132" s="440"/>
      <c r="QN132" s="110">
        <f t="shared" si="3680"/>
        <v>0</v>
      </c>
      <c r="QO132" s="440"/>
      <c r="QP132" s="440"/>
      <c r="QQ132" s="440"/>
      <c r="QR132" s="440"/>
      <c r="QS132" s="440"/>
      <c r="QT132" s="440"/>
      <c r="QU132" s="111">
        <f t="shared" si="3681"/>
        <v>0</v>
      </c>
      <c r="QV132" s="440"/>
      <c r="QW132" s="440"/>
      <c r="QY132" s="440"/>
      <c r="QZ132" s="440"/>
      <c r="RA132" s="440"/>
      <c r="RB132" s="440"/>
      <c r="RC132" s="110">
        <f t="shared" si="3682"/>
        <v>0</v>
      </c>
      <c r="RD132" s="440"/>
      <c r="RE132" s="440"/>
      <c r="RF132" s="440"/>
      <c r="RG132" s="440"/>
      <c r="RH132" s="440"/>
      <c r="RI132" s="440"/>
      <c r="RJ132" s="111">
        <f t="shared" si="3683"/>
        <v>0</v>
      </c>
      <c r="RK132" s="440"/>
      <c r="RL132" s="440"/>
      <c r="RN132" s="440"/>
      <c r="RO132" s="440"/>
      <c r="RP132" s="440"/>
      <c r="RQ132" s="440"/>
      <c r="RR132" s="110">
        <f t="shared" si="3684"/>
        <v>0</v>
      </c>
      <c r="RS132" s="440"/>
      <c r="RT132" s="440"/>
      <c r="RU132" s="440"/>
      <c r="RV132" s="440"/>
      <c r="RW132" s="440"/>
      <c r="RX132" s="440"/>
      <c r="RY132" s="111">
        <f t="shared" si="3685"/>
        <v>0</v>
      </c>
      <c r="RZ132" s="440"/>
      <c r="SA132" s="440"/>
      <c r="SC132" s="440"/>
      <c r="SD132" s="440"/>
      <c r="SE132" s="440"/>
      <c r="SF132" s="440"/>
      <c r="SG132" s="110">
        <f t="shared" si="3686"/>
        <v>0</v>
      </c>
      <c r="SH132" s="440"/>
      <c r="SI132" s="440"/>
      <c r="SJ132" s="440"/>
      <c r="SK132" s="440"/>
      <c r="SL132" s="440"/>
      <c r="SM132" s="440"/>
      <c r="SN132" s="111">
        <f t="shared" si="3687"/>
        <v>0</v>
      </c>
      <c r="SO132" s="440"/>
      <c r="SP132" s="440"/>
      <c r="SR132" s="440"/>
      <c r="SS132" s="440"/>
      <c r="ST132" s="440"/>
      <c r="SU132" s="440"/>
      <c r="SV132" s="110">
        <f t="shared" si="3688"/>
        <v>0</v>
      </c>
      <c r="SW132" s="440"/>
      <c r="SX132" s="440"/>
      <c r="SY132" s="440"/>
      <c r="SZ132" s="440"/>
      <c r="TA132" s="440"/>
      <c r="TB132" s="440"/>
      <c r="TC132" s="111">
        <f t="shared" si="3689"/>
        <v>0</v>
      </c>
      <c r="TD132" s="440"/>
      <c r="TE132" s="440"/>
      <c r="TG132" s="440"/>
      <c r="TH132" s="440"/>
      <c r="TI132" s="440"/>
      <c r="TJ132" s="440"/>
      <c r="TK132" s="110">
        <f t="shared" si="3690"/>
        <v>0</v>
      </c>
      <c r="TL132" s="440"/>
      <c r="TM132" s="440"/>
      <c r="TN132" s="440"/>
      <c r="TO132" s="440"/>
      <c r="TP132" s="440"/>
      <c r="TQ132" s="440"/>
      <c r="TR132" s="111">
        <f t="shared" si="3691"/>
        <v>0</v>
      </c>
      <c r="TS132" s="440"/>
      <c r="TT132" s="440"/>
      <c r="TV132" s="440"/>
      <c r="TW132" s="440"/>
      <c r="TX132" s="440"/>
      <c r="TY132" s="440"/>
      <c r="TZ132" s="110">
        <f t="shared" si="3692"/>
        <v>0</v>
      </c>
      <c r="UA132" s="440"/>
      <c r="UB132" s="440"/>
      <c r="UC132" s="440"/>
      <c r="UD132" s="440"/>
      <c r="UE132" s="440"/>
      <c r="UF132" s="440"/>
      <c r="UG132" s="111">
        <f t="shared" si="3693"/>
        <v>0</v>
      </c>
      <c r="UH132" s="440"/>
      <c r="UI132" s="440"/>
      <c r="UK132" s="440"/>
      <c r="UL132" s="440"/>
      <c r="UM132" s="440"/>
      <c r="UN132" s="440"/>
      <c r="UO132" s="110">
        <f t="shared" si="3694"/>
        <v>0</v>
      </c>
      <c r="UP132" s="440"/>
      <c r="UQ132" s="440"/>
      <c r="UR132" s="440"/>
      <c r="US132" s="440"/>
      <c r="UT132" s="440"/>
      <c r="UU132" s="440"/>
      <c r="UV132" s="111">
        <f t="shared" si="3695"/>
        <v>0</v>
      </c>
      <c r="UW132" s="440"/>
      <c r="UX132" s="440"/>
      <c r="UZ132" s="440"/>
      <c r="VA132" s="440"/>
      <c r="VB132" s="440"/>
      <c r="VC132" s="440"/>
      <c r="VD132" s="110">
        <f t="shared" si="3696"/>
        <v>0</v>
      </c>
      <c r="VE132" s="440"/>
      <c r="VF132" s="440"/>
      <c r="VG132" s="440"/>
      <c r="VH132" s="440"/>
      <c r="VI132" s="440"/>
      <c r="VJ132" s="440"/>
      <c r="VK132" s="111">
        <f t="shared" si="3697"/>
        <v>0</v>
      </c>
      <c r="VL132" s="440"/>
      <c r="VM132" s="440"/>
      <c r="VO132" s="440"/>
      <c r="VP132" s="440"/>
      <c r="VQ132" s="440"/>
      <c r="VR132" s="440"/>
      <c r="VS132" s="110">
        <f t="shared" si="3698"/>
        <v>0</v>
      </c>
      <c r="VT132" s="440"/>
      <c r="VU132" s="440"/>
      <c r="VV132" s="440"/>
      <c r="VW132" s="440"/>
      <c r="VX132" s="440"/>
      <c r="VY132" s="440"/>
      <c r="VZ132" s="111">
        <f t="shared" si="3699"/>
        <v>0</v>
      </c>
      <c r="WA132" s="440"/>
      <c r="WB132" s="440"/>
      <c r="WD132" s="440"/>
      <c r="WE132" s="440"/>
      <c r="WF132" s="440"/>
      <c r="WG132" s="440"/>
      <c r="WH132" s="110">
        <f t="shared" si="3700"/>
        <v>0</v>
      </c>
      <c r="WI132" s="440"/>
      <c r="WJ132" s="440"/>
      <c r="WK132" s="440"/>
      <c r="WL132" s="440"/>
      <c r="WM132" s="440"/>
      <c r="WN132" s="440"/>
      <c r="WO132" s="111">
        <f t="shared" si="3701"/>
        <v>0</v>
      </c>
      <c r="WP132" s="440"/>
      <c r="WQ132" s="440"/>
      <c r="WS132" s="440"/>
      <c r="WT132" s="440"/>
      <c r="WU132" s="440"/>
      <c r="WV132" s="440"/>
      <c r="WW132" s="110">
        <f t="shared" si="3702"/>
        <v>0</v>
      </c>
      <c r="WX132" s="440"/>
      <c r="WY132" s="440"/>
      <c r="WZ132" s="440"/>
      <c r="XA132" s="440"/>
      <c r="XB132" s="440"/>
      <c r="XC132" s="440"/>
      <c r="XD132" s="111">
        <f t="shared" si="3703"/>
        <v>0</v>
      </c>
      <c r="XE132" s="440"/>
      <c r="XF132" s="440"/>
      <c r="XH132" s="440"/>
      <c r="XI132" s="440"/>
      <c r="XJ132" s="440"/>
      <c r="XK132" s="440"/>
      <c r="XL132" s="110">
        <f t="shared" si="3704"/>
        <v>0</v>
      </c>
      <c r="XM132" s="440"/>
      <c r="XN132" s="440"/>
      <c r="XO132" s="440"/>
      <c r="XP132" s="440"/>
      <c r="XQ132" s="440"/>
      <c r="XR132" s="440"/>
      <c r="XS132" s="111">
        <f t="shared" si="3705"/>
        <v>0</v>
      </c>
      <c r="XT132" s="440"/>
      <c r="XU132" s="440"/>
      <c r="XW132" s="440"/>
      <c r="XX132" s="440"/>
      <c r="XY132" s="440"/>
      <c r="XZ132" s="440"/>
      <c r="YA132" s="110">
        <f t="shared" si="3706"/>
        <v>0</v>
      </c>
      <c r="YB132" s="440"/>
      <c r="YC132" s="440"/>
      <c r="YD132" s="440"/>
      <c r="YE132" s="440"/>
      <c r="YF132" s="440"/>
      <c r="YG132" s="440"/>
      <c r="YH132" s="111">
        <f t="shared" si="3707"/>
        <v>0</v>
      </c>
      <c r="YI132" s="440"/>
      <c r="YJ132" s="440"/>
      <c r="YL132" s="440"/>
      <c r="YM132" s="440"/>
      <c r="YN132" s="440"/>
      <c r="YO132" s="440"/>
      <c r="YP132" s="110">
        <f t="shared" si="3708"/>
        <v>0</v>
      </c>
      <c r="YQ132" s="440"/>
      <c r="YR132" s="440"/>
      <c r="YS132" s="440"/>
      <c r="YT132" s="440"/>
      <c r="YU132" s="440"/>
      <c r="YV132" s="440"/>
      <c r="YW132" s="111">
        <f t="shared" si="3709"/>
        <v>0</v>
      </c>
      <c r="YX132" s="440"/>
      <c r="YY132" s="440"/>
      <c r="ZA132" s="440"/>
      <c r="ZB132" s="440"/>
      <c r="ZC132" s="440"/>
      <c r="ZD132" s="440"/>
      <c r="ZE132" s="110">
        <f t="shared" si="3710"/>
        <v>0</v>
      </c>
      <c r="ZF132" s="440"/>
      <c r="ZG132" s="440"/>
      <c r="ZH132" s="440"/>
      <c r="ZI132" s="440"/>
      <c r="ZJ132" s="440"/>
      <c r="ZK132" s="440"/>
      <c r="ZL132" s="111">
        <f t="shared" si="3711"/>
        <v>0</v>
      </c>
      <c r="ZM132" s="440"/>
      <c r="ZN132" s="440"/>
      <c r="ZP132" s="440"/>
      <c r="ZQ132" s="440"/>
      <c r="ZR132" s="440"/>
      <c r="ZS132" s="440"/>
      <c r="ZT132" s="110">
        <f t="shared" si="3712"/>
        <v>0</v>
      </c>
      <c r="ZU132" s="440"/>
      <c r="ZV132" s="440"/>
      <c r="ZW132" s="440"/>
      <c r="ZX132" s="440"/>
      <c r="ZY132" s="440"/>
      <c r="ZZ132" s="440"/>
      <c r="AAA132" s="111">
        <f t="shared" si="3713"/>
        <v>0</v>
      </c>
      <c r="AAB132" s="440"/>
      <c r="AAC132" s="440"/>
      <c r="AAE132" s="440"/>
      <c r="AAF132" s="440"/>
      <c r="AAG132" s="440"/>
      <c r="AAH132" s="440"/>
      <c r="AAI132" s="110">
        <f t="shared" si="3714"/>
        <v>0</v>
      </c>
      <c r="AAJ132" s="440"/>
      <c r="AAK132" s="440"/>
      <c r="AAL132" s="440"/>
      <c r="AAM132" s="440"/>
      <c r="AAN132" s="440"/>
      <c r="AAO132" s="440"/>
      <c r="AAP132" s="111">
        <f t="shared" si="3715"/>
        <v>0</v>
      </c>
      <c r="AAQ132" s="440"/>
      <c r="AAR132" s="440"/>
      <c r="AAT132" s="440"/>
      <c r="AAU132" s="440"/>
      <c r="AAV132" s="440"/>
      <c r="AAW132" s="440"/>
      <c r="AAX132" s="110">
        <f t="shared" si="3716"/>
        <v>0</v>
      </c>
      <c r="AAY132" s="440"/>
      <c r="AAZ132" s="440"/>
      <c r="ABA132" s="440"/>
      <c r="ABB132" s="440"/>
      <c r="ABC132" s="440"/>
      <c r="ABD132" s="440"/>
      <c r="ABE132" s="111">
        <f t="shared" si="3717"/>
        <v>0</v>
      </c>
      <c r="ABF132" s="440"/>
      <c r="ABG132" s="440"/>
      <c r="ABI132" s="440"/>
      <c r="ABJ132" s="440"/>
      <c r="ABK132" s="440"/>
      <c r="ABL132" s="440"/>
      <c r="ABM132" s="110">
        <f t="shared" si="3718"/>
        <v>0</v>
      </c>
      <c r="ABN132" s="440"/>
      <c r="ABO132" s="440"/>
      <c r="ABP132" s="440"/>
      <c r="ABQ132" s="440"/>
      <c r="ABR132" s="440"/>
      <c r="ABS132" s="440"/>
      <c r="ABT132" s="111">
        <f t="shared" si="3719"/>
        <v>0</v>
      </c>
      <c r="ABU132" s="440"/>
      <c r="ABV132" s="440"/>
      <c r="ABX132" s="440"/>
      <c r="ABY132" s="440"/>
      <c r="ABZ132" s="440"/>
      <c r="ACA132" s="440"/>
      <c r="ACB132" s="110">
        <f t="shared" si="3720"/>
        <v>0</v>
      </c>
      <c r="ACC132" s="440"/>
      <c r="ACD132" s="440"/>
      <c r="ACE132" s="440"/>
      <c r="ACF132" s="440"/>
      <c r="ACG132" s="440"/>
      <c r="ACH132" s="440"/>
      <c r="ACI132" s="111">
        <f t="shared" si="3721"/>
        <v>0</v>
      </c>
      <c r="ACJ132" s="440"/>
      <c r="ACK132" s="440"/>
      <c r="ACM132" s="440"/>
      <c r="ACN132" s="440"/>
      <c r="ACO132" s="440"/>
      <c r="ACP132" s="440"/>
      <c r="ACQ132" s="110">
        <f t="shared" si="3722"/>
        <v>0</v>
      </c>
      <c r="ACR132" s="440"/>
      <c r="ACS132" s="440"/>
      <c r="ACT132" s="440"/>
      <c r="ACU132" s="440"/>
      <c r="ACV132" s="440"/>
      <c r="ACW132" s="440"/>
      <c r="ACX132" s="111">
        <f t="shared" si="3723"/>
        <v>0</v>
      </c>
      <c r="ACY132" s="440"/>
      <c r="ACZ132" s="440"/>
      <c r="ADB132" s="440"/>
      <c r="ADC132" s="440"/>
      <c r="ADD132" s="440"/>
      <c r="ADE132" s="440"/>
      <c r="ADF132" s="110">
        <f t="shared" si="3724"/>
        <v>0</v>
      </c>
      <c r="ADG132" s="440"/>
      <c r="ADH132" s="440"/>
      <c r="ADI132" s="440"/>
      <c r="ADJ132" s="440"/>
      <c r="ADK132" s="440"/>
      <c r="ADL132" s="440"/>
      <c r="ADM132" s="111">
        <f t="shared" si="3725"/>
        <v>0</v>
      </c>
      <c r="ADN132" s="440"/>
      <c r="ADO132" s="440"/>
      <c r="ADQ132" s="440"/>
      <c r="ADR132" s="440"/>
      <c r="ADS132" s="440"/>
      <c r="ADT132" s="440"/>
      <c r="ADU132" s="110">
        <f t="shared" si="3726"/>
        <v>0</v>
      </c>
      <c r="ADV132" s="440"/>
      <c r="ADW132" s="440"/>
      <c r="ADX132" s="440"/>
      <c r="ADY132" s="440"/>
      <c r="ADZ132" s="440"/>
      <c r="AEA132" s="440"/>
      <c r="AEB132" s="111">
        <f t="shared" si="3727"/>
        <v>0</v>
      </c>
      <c r="AEC132" s="440"/>
      <c r="AED132" s="440"/>
      <c r="AEF132" s="440"/>
      <c r="AEG132" s="440"/>
      <c r="AEH132" s="440"/>
      <c r="AEI132" s="440"/>
      <c r="AEJ132" s="110">
        <f t="shared" si="3728"/>
        <v>0</v>
      </c>
      <c r="AEK132" s="440"/>
      <c r="AEL132" s="440"/>
      <c r="AEM132" s="440"/>
      <c r="AEN132" s="440"/>
      <c r="AEO132" s="440"/>
      <c r="AEP132" s="440"/>
      <c r="AEQ132" s="111">
        <f t="shared" si="3729"/>
        <v>0</v>
      </c>
      <c r="AER132" s="440"/>
      <c r="AES132" s="440"/>
      <c r="AEU132" s="440"/>
      <c r="AEV132" s="440"/>
      <c r="AEW132" s="440"/>
      <c r="AEX132" s="440"/>
      <c r="AEY132" s="110">
        <f t="shared" si="3730"/>
        <v>0</v>
      </c>
      <c r="AEZ132" s="440"/>
      <c r="AFA132" s="440"/>
      <c r="AFB132" s="440"/>
      <c r="AFC132" s="440"/>
      <c r="AFD132" s="440"/>
      <c r="AFE132" s="440"/>
      <c r="AFF132" s="111">
        <f t="shared" si="3731"/>
        <v>0</v>
      </c>
      <c r="AFG132" s="440"/>
      <c r="AFH132" s="440"/>
      <c r="AFJ132" s="440"/>
      <c r="AFK132" s="440"/>
      <c r="AFL132" s="440"/>
      <c r="AFM132" s="440"/>
      <c r="AFN132" s="110">
        <f t="shared" si="3732"/>
        <v>0</v>
      </c>
      <c r="AFO132" s="440"/>
      <c r="AFP132" s="440"/>
      <c r="AFQ132" s="440"/>
      <c r="AFR132" s="440"/>
      <c r="AFS132" s="440"/>
      <c r="AFT132" s="440"/>
      <c r="AFU132" s="111">
        <f t="shared" si="3733"/>
        <v>0</v>
      </c>
      <c r="AFV132" s="440"/>
      <c r="AFW132" s="440"/>
      <c r="AFY132" s="440"/>
      <c r="AFZ132" s="440"/>
      <c r="AGA132" s="440"/>
      <c r="AGB132" s="440"/>
      <c r="AGC132" s="110">
        <f t="shared" si="3734"/>
        <v>0</v>
      </c>
      <c r="AGD132" s="440"/>
      <c r="AGE132" s="440"/>
      <c r="AGF132" s="440"/>
      <c r="AGG132" s="440"/>
      <c r="AGH132" s="440"/>
      <c r="AGI132" s="440"/>
      <c r="AGJ132" s="111">
        <f t="shared" si="3735"/>
        <v>0</v>
      </c>
      <c r="AGK132" s="440"/>
      <c r="AGL132" s="440"/>
      <c r="AGN132" s="440"/>
      <c r="AGO132" s="440"/>
      <c r="AGP132" s="440"/>
      <c r="AGQ132" s="440"/>
      <c r="AGR132" s="110">
        <f t="shared" si="3736"/>
        <v>0</v>
      </c>
      <c r="AGS132" s="440"/>
      <c r="AGT132" s="440"/>
      <c r="AGU132" s="440"/>
      <c r="AGV132" s="440"/>
      <c r="AGW132" s="440"/>
      <c r="AGX132" s="440"/>
      <c r="AGY132" s="111">
        <f t="shared" si="3737"/>
        <v>0</v>
      </c>
      <c r="AGZ132" s="440"/>
      <c r="AHA132" s="440"/>
      <c r="AHC132" s="440"/>
      <c r="AHD132" s="440"/>
      <c r="AHE132" s="440"/>
      <c r="AHF132" s="440"/>
      <c r="AHG132" s="110">
        <f t="shared" si="3738"/>
        <v>0</v>
      </c>
      <c r="AHH132" s="440"/>
      <c r="AHI132" s="440"/>
      <c r="AHJ132" s="440"/>
      <c r="AHK132" s="440"/>
      <c r="AHL132" s="440"/>
      <c r="AHM132" s="440"/>
      <c r="AHN132" s="111">
        <f t="shared" si="3739"/>
        <v>0</v>
      </c>
      <c r="AHO132" s="440"/>
      <c r="AHP132" s="440"/>
      <c r="AHR132" s="440"/>
      <c r="AHS132" s="440"/>
      <c r="AHT132" s="440"/>
      <c r="AHU132" s="440"/>
      <c r="AHV132" s="110">
        <f t="shared" si="3740"/>
        <v>0</v>
      </c>
      <c r="AHW132" s="440"/>
      <c r="AHX132" s="440"/>
      <c r="AHY132" s="440"/>
      <c r="AHZ132" s="440"/>
      <c r="AIA132" s="440"/>
      <c r="AIB132" s="440"/>
      <c r="AIC132" s="111">
        <f t="shared" si="3741"/>
        <v>0</v>
      </c>
      <c r="AID132" s="440"/>
      <c r="AIE132" s="440"/>
    </row>
    <row r="133" spans="1:915" x14ac:dyDescent="0.3">
      <c r="A133" s="33" t="s">
        <v>134</v>
      </c>
      <c r="B133" s="34" t="s">
        <v>145</v>
      </c>
      <c r="C133" s="439"/>
      <c r="D133" s="440"/>
      <c r="E133" s="440"/>
      <c r="F133" s="440"/>
      <c r="G133" s="110">
        <f t="shared" si="3620"/>
        <v>0</v>
      </c>
      <c r="H133" s="440"/>
      <c r="I133" s="440"/>
      <c r="J133" s="440"/>
      <c r="K133" s="440"/>
      <c r="L133" s="440"/>
      <c r="M133" s="440"/>
      <c r="N133" s="111">
        <f t="shared" si="3621"/>
        <v>0</v>
      </c>
      <c r="O133" s="440"/>
      <c r="P133" s="440"/>
      <c r="Q133" s="440"/>
      <c r="R133" s="440"/>
      <c r="S133" s="440"/>
      <c r="T133" s="440"/>
      <c r="U133" s="110">
        <f t="shared" si="3622"/>
        <v>0</v>
      </c>
      <c r="V133" s="440"/>
      <c r="W133" s="440"/>
      <c r="X133" s="440"/>
      <c r="Y133" s="440"/>
      <c r="Z133" s="440"/>
      <c r="AA133" s="440"/>
      <c r="AB133" s="111">
        <f t="shared" si="3623"/>
        <v>0</v>
      </c>
      <c r="AC133" s="440"/>
      <c r="AD133" s="440"/>
      <c r="AF133" s="440"/>
      <c r="AG133" s="440"/>
      <c r="AH133" s="440"/>
      <c r="AI133" s="440"/>
      <c r="AJ133" s="110">
        <f t="shared" si="3624"/>
        <v>0</v>
      </c>
      <c r="AK133" s="440"/>
      <c r="AL133" s="440"/>
      <c r="AM133" s="440"/>
      <c r="AN133" s="440"/>
      <c r="AO133" s="440"/>
      <c r="AP133" s="440"/>
      <c r="AQ133" s="111">
        <f t="shared" si="3625"/>
        <v>0</v>
      </c>
      <c r="AR133" s="440"/>
      <c r="AS133" s="440"/>
      <c r="AU133" s="440"/>
      <c r="AV133" s="440"/>
      <c r="AW133" s="440"/>
      <c r="AX133" s="440"/>
      <c r="AY133" s="110">
        <f t="shared" si="3626"/>
        <v>0</v>
      </c>
      <c r="AZ133" s="440"/>
      <c r="BA133" s="440"/>
      <c r="BB133" s="440"/>
      <c r="BC133" s="440"/>
      <c r="BD133" s="440"/>
      <c r="BE133" s="440"/>
      <c r="BF133" s="111">
        <f t="shared" si="3627"/>
        <v>0</v>
      </c>
      <c r="BG133" s="440"/>
      <c r="BH133" s="440"/>
      <c r="BJ133" s="440"/>
      <c r="BK133" s="440"/>
      <c r="BL133" s="440"/>
      <c r="BM133" s="440"/>
      <c r="BN133" s="110">
        <f t="shared" si="3628"/>
        <v>0</v>
      </c>
      <c r="BO133" s="440"/>
      <c r="BP133" s="440"/>
      <c r="BQ133" s="440"/>
      <c r="BR133" s="440"/>
      <c r="BS133" s="440"/>
      <c r="BT133" s="440"/>
      <c r="BU133" s="111">
        <f t="shared" si="3629"/>
        <v>0</v>
      </c>
      <c r="BV133" s="440"/>
      <c r="BW133" s="440"/>
      <c r="BY133" s="440"/>
      <c r="BZ133" s="440"/>
      <c r="CA133" s="440"/>
      <c r="CB133" s="440"/>
      <c r="CC133" s="110">
        <f t="shared" si="3630"/>
        <v>0</v>
      </c>
      <c r="CD133" s="440"/>
      <c r="CE133" s="440"/>
      <c r="CF133" s="440"/>
      <c r="CG133" s="440"/>
      <c r="CH133" s="440"/>
      <c r="CI133" s="440"/>
      <c r="CJ133" s="111">
        <f t="shared" si="3631"/>
        <v>0</v>
      </c>
      <c r="CK133" s="440"/>
      <c r="CL133" s="440"/>
      <c r="CN133" s="440"/>
      <c r="CO133" s="440"/>
      <c r="CP133" s="440"/>
      <c r="CQ133" s="440"/>
      <c r="CR133" s="110">
        <f t="shared" si="3632"/>
        <v>0</v>
      </c>
      <c r="CS133" s="440"/>
      <c r="CT133" s="440"/>
      <c r="CU133" s="440"/>
      <c r="CV133" s="440"/>
      <c r="CW133" s="440"/>
      <c r="CX133" s="440"/>
      <c r="CY133" s="111">
        <f t="shared" si="3633"/>
        <v>0</v>
      </c>
      <c r="CZ133" s="440"/>
      <c r="DA133" s="440"/>
      <c r="DC133" s="440"/>
      <c r="DD133" s="440"/>
      <c r="DE133" s="440"/>
      <c r="DF133" s="440"/>
      <c r="DG133" s="110">
        <f t="shared" si="3634"/>
        <v>0</v>
      </c>
      <c r="DH133" s="440"/>
      <c r="DI133" s="440"/>
      <c r="DJ133" s="440"/>
      <c r="DK133" s="440"/>
      <c r="DL133" s="440"/>
      <c r="DM133" s="440"/>
      <c r="DN133" s="111">
        <f t="shared" si="3635"/>
        <v>0</v>
      </c>
      <c r="DO133" s="440"/>
      <c r="DP133" s="440"/>
      <c r="DR133" s="440"/>
      <c r="DS133" s="440"/>
      <c r="DT133" s="440"/>
      <c r="DU133" s="440"/>
      <c r="DV133" s="110">
        <f t="shared" si="3636"/>
        <v>0</v>
      </c>
      <c r="DW133" s="440"/>
      <c r="DX133" s="440"/>
      <c r="DY133" s="440"/>
      <c r="DZ133" s="440"/>
      <c r="EA133" s="440"/>
      <c r="EB133" s="440"/>
      <c r="EC133" s="111">
        <f t="shared" si="3637"/>
        <v>0</v>
      </c>
      <c r="ED133" s="440"/>
      <c r="EE133" s="440"/>
      <c r="EG133" s="440"/>
      <c r="EH133" s="440"/>
      <c r="EI133" s="440"/>
      <c r="EJ133" s="440"/>
      <c r="EK133" s="110">
        <f t="shared" si="3638"/>
        <v>0</v>
      </c>
      <c r="EL133" s="440"/>
      <c r="EM133" s="440"/>
      <c r="EN133" s="440"/>
      <c r="EO133" s="440"/>
      <c r="EP133" s="440"/>
      <c r="EQ133" s="440"/>
      <c r="ER133" s="111">
        <f t="shared" si="3639"/>
        <v>0</v>
      </c>
      <c r="ES133" s="440"/>
      <c r="ET133" s="440"/>
      <c r="EV133" s="440"/>
      <c r="EW133" s="440"/>
      <c r="EX133" s="440"/>
      <c r="EY133" s="440"/>
      <c r="EZ133" s="110">
        <f t="shared" si="3640"/>
        <v>0</v>
      </c>
      <c r="FA133" s="440"/>
      <c r="FB133" s="440"/>
      <c r="FC133" s="440"/>
      <c r="FD133" s="440"/>
      <c r="FE133" s="440"/>
      <c r="FF133" s="440"/>
      <c r="FG133" s="111">
        <f t="shared" si="3641"/>
        <v>0</v>
      </c>
      <c r="FH133" s="440"/>
      <c r="FI133" s="440"/>
      <c r="FK133" s="440"/>
      <c r="FL133" s="440"/>
      <c r="FM133" s="440"/>
      <c r="FN133" s="440"/>
      <c r="FO133" s="110">
        <f t="shared" si="3642"/>
        <v>0</v>
      </c>
      <c r="FP133" s="440"/>
      <c r="FQ133" s="440"/>
      <c r="FR133" s="440"/>
      <c r="FS133" s="440"/>
      <c r="FT133" s="440"/>
      <c r="FU133" s="440"/>
      <c r="FV133" s="111">
        <f t="shared" si="3643"/>
        <v>0</v>
      </c>
      <c r="FW133" s="440"/>
      <c r="FX133" s="440"/>
      <c r="FZ133" s="440"/>
      <c r="GA133" s="440"/>
      <c r="GB133" s="440"/>
      <c r="GC133" s="440"/>
      <c r="GD133" s="110">
        <f t="shared" si="3644"/>
        <v>0</v>
      </c>
      <c r="GE133" s="440"/>
      <c r="GF133" s="440"/>
      <c r="GG133" s="440"/>
      <c r="GH133" s="440"/>
      <c r="GI133" s="440"/>
      <c r="GJ133" s="440"/>
      <c r="GK133" s="111">
        <f t="shared" si="3645"/>
        <v>0</v>
      </c>
      <c r="GL133" s="440"/>
      <c r="GM133" s="440"/>
      <c r="GO133" s="440"/>
      <c r="GP133" s="440"/>
      <c r="GQ133" s="440"/>
      <c r="GR133" s="440"/>
      <c r="GS133" s="110">
        <f t="shared" si="3646"/>
        <v>0</v>
      </c>
      <c r="GT133" s="440"/>
      <c r="GU133" s="440"/>
      <c r="GV133" s="440"/>
      <c r="GW133" s="440"/>
      <c r="GX133" s="440"/>
      <c r="GY133" s="440"/>
      <c r="GZ133" s="111">
        <f t="shared" si="3647"/>
        <v>0</v>
      </c>
      <c r="HA133" s="440"/>
      <c r="HB133" s="440"/>
      <c r="HD133" s="440"/>
      <c r="HE133" s="440"/>
      <c r="HF133" s="440"/>
      <c r="HG133" s="440"/>
      <c r="HH133" s="110">
        <f t="shared" si="3648"/>
        <v>0</v>
      </c>
      <c r="HI133" s="440"/>
      <c r="HJ133" s="440"/>
      <c r="HK133" s="440"/>
      <c r="HL133" s="440"/>
      <c r="HM133" s="440"/>
      <c r="HN133" s="440"/>
      <c r="HO133" s="111">
        <f t="shared" si="3649"/>
        <v>0</v>
      </c>
      <c r="HP133" s="440"/>
      <c r="HQ133" s="440"/>
      <c r="HS133" s="440"/>
      <c r="HT133" s="440"/>
      <c r="HU133" s="440"/>
      <c r="HV133" s="440"/>
      <c r="HW133" s="110">
        <f t="shared" si="3650"/>
        <v>0</v>
      </c>
      <c r="HX133" s="440"/>
      <c r="HY133" s="440"/>
      <c r="HZ133" s="440"/>
      <c r="IA133" s="440"/>
      <c r="IB133" s="440"/>
      <c r="IC133" s="440"/>
      <c r="ID133" s="111">
        <f t="shared" si="3651"/>
        <v>0</v>
      </c>
      <c r="IE133" s="440"/>
      <c r="IF133" s="440"/>
      <c r="IH133" s="440"/>
      <c r="II133" s="440"/>
      <c r="IJ133" s="440"/>
      <c r="IK133" s="440"/>
      <c r="IL133" s="110">
        <f t="shared" si="3652"/>
        <v>0</v>
      </c>
      <c r="IM133" s="440"/>
      <c r="IN133" s="440"/>
      <c r="IO133" s="440"/>
      <c r="IP133" s="440"/>
      <c r="IQ133" s="440"/>
      <c r="IR133" s="440"/>
      <c r="IS133" s="111">
        <f t="shared" si="3653"/>
        <v>0</v>
      </c>
      <c r="IT133" s="440"/>
      <c r="IU133" s="440"/>
      <c r="IW133" s="440"/>
      <c r="IX133" s="440"/>
      <c r="IY133" s="440"/>
      <c r="IZ133" s="440"/>
      <c r="JA133" s="110">
        <f t="shared" si="3654"/>
        <v>0</v>
      </c>
      <c r="JB133" s="440"/>
      <c r="JC133" s="440"/>
      <c r="JD133" s="440"/>
      <c r="JE133" s="440"/>
      <c r="JF133" s="440"/>
      <c r="JG133" s="440"/>
      <c r="JH133" s="111">
        <f t="shared" si="3655"/>
        <v>0</v>
      </c>
      <c r="JI133" s="440"/>
      <c r="JJ133" s="440"/>
      <c r="JL133" s="440"/>
      <c r="JM133" s="440"/>
      <c r="JN133" s="440"/>
      <c r="JO133" s="440"/>
      <c r="JP133" s="110">
        <f t="shared" si="3656"/>
        <v>0</v>
      </c>
      <c r="JQ133" s="440"/>
      <c r="JR133" s="440"/>
      <c r="JS133" s="440"/>
      <c r="JT133" s="440"/>
      <c r="JU133" s="440"/>
      <c r="JV133" s="440"/>
      <c r="JW133" s="111">
        <f t="shared" si="3657"/>
        <v>0</v>
      </c>
      <c r="JX133" s="440"/>
      <c r="JY133" s="440"/>
      <c r="KA133" s="440"/>
      <c r="KB133" s="440"/>
      <c r="KC133" s="440"/>
      <c r="KD133" s="440"/>
      <c r="KE133" s="110">
        <f t="shared" si="3658"/>
        <v>0</v>
      </c>
      <c r="KF133" s="440"/>
      <c r="KG133" s="440"/>
      <c r="KH133" s="440"/>
      <c r="KI133" s="440"/>
      <c r="KJ133" s="440"/>
      <c r="KK133" s="440"/>
      <c r="KL133" s="111">
        <f t="shared" si="3659"/>
        <v>0</v>
      </c>
      <c r="KM133" s="440"/>
      <c r="KN133" s="440"/>
      <c r="KP133" s="440"/>
      <c r="KQ133" s="440"/>
      <c r="KR133" s="440"/>
      <c r="KS133" s="440"/>
      <c r="KT133" s="110">
        <f t="shared" si="3660"/>
        <v>0</v>
      </c>
      <c r="KU133" s="440"/>
      <c r="KV133" s="440"/>
      <c r="KW133" s="440"/>
      <c r="KX133" s="440"/>
      <c r="KY133" s="440"/>
      <c r="KZ133" s="440"/>
      <c r="LA133" s="111">
        <f t="shared" si="3661"/>
        <v>0</v>
      </c>
      <c r="LB133" s="440"/>
      <c r="LC133" s="440"/>
      <c r="LE133" s="440"/>
      <c r="LF133" s="440"/>
      <c r="LG133" s="440"/>
      <c r="LH133" s="440"/>
      <c r="LI133" s="110">
        <f t="shared" si="3662"/>
        <v>0</v>
      </c>
      <c r="LJ133" s="440"/>
      <c r="LK133" s="440"/>
      <c r="LL133" s="440"/>
      <c r="LM133" s="440"/>
      <c r="LN133" s="440"/>
      <c r="LO133" s="440"/>
      <c r="LP133" s="111">
        <f t="shared" si="3663"/>
        <v>0</v>
      </c>
      <c r="LQ133" s="440"/>
      <c r="LR133" s="440"/>
      <c r="LT133" s="440"/>
      <c r="LU133" s="440"/>
      <c r="LV133" s="440"/>
      <c r="LW133" s="440"/>
      <c r="LX133" s="110">
        <f t="shared" si="3664"/>
        <v>0</v>
      </c>
      <c r="LY133" s="440"/>
      <c r="LZ133" s="440"/>
      <c r="MA133" s="440"/>
      <c r="MB133" s="440"/>
      <c r="MC133" s="440"/>
      <c r="MD133" s="440"/>
      <c r="ME133" s="111">
        <f t="shared" si="3665"/>
        <v>0</v>
      </c>
      <c r="MF133" s="440"/>
      <c r="MG133" s="440"/>
      <c r="MI133" s="440"/>
      <c r="MJ133" s="440"/>
      <c r="MK133" s="440"/>
      <c r="ML133" s="440"/>
      <c r="MM133" s="110">
        <f t="shared" si="3666"/>
        <v>0</v>
      </c>
      <c r="MN133" s="440"/>
      <c r="MO133" s="440"/>
      <c r="MP133" s="440"/>
      <c r="MQ133" s="440"/>
      <c r="MR133" s="440"/>
      <c r="MS133" s="440"/>
      <c r="MT133" s="111">
        <f t="shared" si="3667"/>
        <v>0</v>
      </c>
      <c r="MU133" s="440"/>
      <c r="MV133" s="440"/>
      <c r="MX133" s="440"/>
      <c r="MY133" s="440"/>
      <c r="MZ133" s="440"/>
      <c r="NA133" s="440"/>
      <c r="NB133" s="110">
        <f t="shared" si="3668"/>
        <v>0</v>
      </c>
      <c r="NC133" s="440"/>
      <c r="ND133" s="440"/>
      <c r="NE133" s="440"/>
      <c r="NF133" s="440"/>
      <c r="NG133" s="440"/>
      <c r="NH133" s="440"/>
      <c r="NI133" s="111">
        <f t="shared" si="3669"/>
        <v>0</v>
      </c>
      <c r="NJ133" s="440"/>
      <c r="NK133" s="440"/>
      <c r="NM133" s="440"/>
      <c r="NN133" s="440"/>
      <c r="NO133" s="440"/>
      <c r="NP133" s="440"/>
      <c r="NQ133" s="110">
        <f t="shared" si="3670"/>
        <v>0</v>
      </c>
      <c r="NR133" s="440"/>
      <c r="NS133" s="440"/>
      <c r="NT133" s="440"/>
      <c r="NU133" s="440"/>
      <c r="NV133" s="440"/>
      <c r="NW133" s="440"/>
      <c r="NX133" s="111">
        <f t="shared" si="3671"/>
        <v>0</v>
      </c>
      <c r="NY133" s="440"/>
      <c r="NZ133" s="440"/>
      <c r="OB133" s="440"/>
      <c r="OC133" s="440"/>
      <c r="OD133" s="440"/>
      <c r="OE133" s="440"/>
      <c r="OF133" s="110">
        <f t="shared" si="3672"/>
        <v>0</v>
      </c>
      <c r="OG133" s="440"/>
      <c r="OH133" s="440"/>
      <c r="OI133" s="440"/>
      <c r="OJ133" s="440"/>
      <c r="OK133" s="440"/>
      <c r="OL133" s="440"/>
      <c r="OM133" s="111">
        <f t="shared" si="3673"/>
        <v>0</v>
      </c>
      <c r="ON133" s="440"/>
      <c r="OO133" s="440"/>
      <c r="OQ133" s="440"/>
      <c r="OR133" s="440"/>
      <c r="OS133" s="440"/>
      <c r="OT133" s="440"/>
      <c r="OU133" s="110">
        <f t="shared" si="3674"/>
        <v>0</v>
      </c>
      <c r="OV133" s="440"/>
      <c r="OW133" s="440"/>
      <c r="OX133" s="440"/>
      <c r="OY133" s="440"/>
      <c r="OZ133" s="440"/>
      <c r="PA133" s="440"/>
      <c r="PB133" s="111">
        <f t="shared" si="3675"/>
        <v>0</v>
      </c>
      <c r="PC133" s="440"/>
      <c r="PD133" s="440"/>
      <c r="PF133" s="440"/>
      <c r="PG133" s="440"/>
      <c r="PH133" s="440"/>
      <c r="PI133" s="440"/>
      <c r="PJ133" s="110">
        <f t="shared" si="3676"/>
        <v>0</v>
      </c>
      <c r="PK133" s="440"/>
      <c r="PL133" s="440"/>
      <c r="PM133" s="440"/>
      <c r="PN133" s="440"/>
      <c r="PO133" s="440"/>
      <c r="PP133" s="440"/>
      <c r="PQ133" s="111">
        <f t="shared" si="3677"/>
        <v>0</v>
      </c>
      <c r="PR133" s="440"/>
      <c r="PS133" s="440"/>
      <c r="PU133" s="440"/>
      <c r="PV133" s="440"/>
      <c r="PW133" s="440"/>
      <c r="PX133" s="440"/>
      <c r="PY133" s="110">
        <f t="shared" si="3678"/>
        <v>0</v>
      </c>
      <c r="PZ133" s="440"/>
      <c r="QA133" s="440"/>
      <c r="QB133" s="440"/>
      <c r="QC133" s="440"/>
      <c r="QD133" s="440"/>
      <c r="QE133" s="440"/>
      <c r="QF133" s="111">
        <f t="shared" si="3679"/>
        <v>0</v>
      </c>
      <c r="QG133" s="440"/>
      <c r="QH133" s="440"/>
      <c r="QJ133" s="440"/>
      <c r="QK133" s="440"/>
      <c r="QL133" s="440"/>
      <c r="QM133" s="440"/>
      <c r="QN133" s="110">
        <f t="shared" si="3680"/>
        <v>0</v>
      </c>
      <c r="QO133" s="440"/>
      <c r="QP133" s="440"/>
      <c r="QQ133" s="440"/>
      <c r="QR133" s="440"/>
      <c r="QS133" s="440"/>
      <c r="QT133" s="440"/>
      <c r="QU133" s="111">
        <f t="shared" si="3681"/>
        <v>0</v>
      </c>
      <c r="QV133" s="440"/>
      <c r="QW133" s="440"/>
      <c r="QY133" s="440"/>
      <c r="QZ133" s="440"/>
      <c r="RA133" s="440"/>
      <c r="RB133" s="440"/>
      <c r="RC133" s="110">
        <f t="shared" si="3682"/>
        <v>0</v>
      </c>
      <c r="RD133" s="440"/>
      <c r="RE133" s="440"/>
      <c r="RF133" s="440"/>
      <c r="RG133" s="440"/>
      <c r="RH133" s="440"/>
      <c r="RI133" s="440"/>
      <c r="RJ133" s="111">
        <f t="shared" si="3683"/>
        <v>0</v>
      </c>
      <c r="RK133" s="440"/>
      <c r="RL133" s="440"/>
      <c r="RN133" s="440"/>
      <c r="RO133" s="440"/>
      <c r="RP133" s="440"/>
      <c r="RQ133" s="440"/>
      <c r="RR133" s="110">
        <f t="shared" si="3684"/>
        <v>0</v>
      </c>
      <c r="RS133" s="440"/>
      <c r="RT133" s="440"/>
      <c r="RU133" s="440"/>
      <c r="RV133" s="440"/>
      <c r="RW133" s="440"/>
      <c r="RX133" s="440"/>
      <c r="RY133" s="111">
        <f t="shared" si="3685"/>
        <v>0</v>
      </c>
      <c r="RZ133" s="440"/>
      <c r="SA133" s="440"/>
      <c r="SC133" s="440"/>
      <c r="SD133" s="440"/>
      <c r="SE133" s="440"/>
      <c r="SF133" s="440"/>
      <c r="SG133" s="110">
        <f t="shared" si="3686"/>
        <v>0</v>
      </c>
      <c r="SH133" s="440"/>
      <c r="SI133" s="440"/>
      <c r="SJ133" s="440"/>
      <c r="SK133" s="440"/>
      <c r="SL133" s="440"/>
      <c r="SM133" s="440"/>
      <c r="SN133" s="111">
        <f t="shared" si="3687"/>
        <v>0</v>
      </c>
      <c r="SO133" s="440"/>
      <c r="SP133" s="440"/>
      <c r="SR133" s="440"/>
      <c r="SS133" s="440"/>
      <c r="ST133" s="440"/>
      <c r="SU133" s="440"/>
      <c r="SV133" s="110">
        <f t="shared" si="3688"/>
        <v>0</v>
      </c>
      <c r="SW133" s="440"/>
      <c r="SX133" s="440"/>
      <c r="SY133" s="440"/>
      <c r="SZ133" s="440"/>
      <c r="TA133" s="440"/>
      <c r="TB133" s="440"/>
      <c r="TC133" s="111">
        <f t="shared" si="3689"/>
        <v>0</v>
      </c>
      <c r="TD133" s="440"/>
      <c r="TE133" s="440"/>
      <c r="TG133" s="440"/>
      <c r="TH133" s="440"/>
      <c r="TI133" s="440"/>
      <c r="TJ133" s="440"/>
      <c r="TK133" s="110">
        <f t="shared" si="3690"/>
        <v>0</v>
      </c>
      <c r="TL133" s="440"/>
      <c r="TM133" s="440"/>
      <c r="TN133" s="440"/>
      <c r="TO133" s="440"/>
      <c r="TP133" s="440"/>
      <c r="TQ133" s="440"/>
      <c r="TR133" s="111">
        <f t="shared" si="3691"/>
        <v>0</v>
      </c>
      <c r="TS133" s="440"/>
      <c r="TT133" s="440"/>
      <c r="TV133" s="440"/>
      <c r="TW133" s="440"/>
      <c r="TX133" s="440"/>
      <c r="TY133" s="440"/>
      <c r="TZ133" s="110">
        <f t="shared" si="3692"/>
        <v>0</v>
      </c>
      <c r="UA133" s="440"/>
      <c r="UB133" s="440"/>
      <c r="UC133" s="440"/>
      <c r="UD133" s="440"/>
      <c r="UE133" s="440"/>
      <c r="UF133" s="440"/>
      <c r="UG133" s="111">
        <f t="shared" si="3693"/>
        <v>0</v>
      </c>
      <c r="UH133" s="440"/>
      <c r="UI133" s="440"/>
      <c r="UK133" s="440"/>
      <c r="UL133" s="440"/>
      <c r="UM133" s="440"/>
      <c r="UN133" s="440"/>
      <c r="UO133" s="110">
        <f t="shared" si="3694"/>
        <v>0</v>
      </c>
      <c r="UP133" s="440"/>
      <c r="UQ133" s="440"/>
      <c r="UR133" s="440"/>
      <c r="US133" s="440"/>
      <c r="UT133" s="440"/>
      <c r="UU133" s="440"/>
      <c r="UV133" s="111">
        <f t="shared" si="3695"/>
        <v>0</v>
      </c>
      <c r="UW133" s="440"/>
      <c r="UX133" s="440"/>
      <c r="UZ133" s="440"/>
      <c r="VA133" s="440"/>
      <c r="VB133" s="440"/>
      <c r="VC133" s="440"/>
      <c r="VD133" s="110">
        <f t="shared" si="3696"/>
        <v>0</v>
      </c>
      <c r="VE133" s="440"/>
      <c r="VF133" s="440"/>
      <c r="VG133" s="440"/>
      <c r="VH133" s="440"/>
      <c r="VI133" s="440"/>
      <c r="VJ133" s="440"/>
      <c r="VK133" s="111">
        <f t="shared" si="3697"/>
        <v>0</v>
      </c>
      <c r="VL133" s="440"/>
      <c r="VM133" s="440"/>
      <c r="VO133" s="440"/>
      <c r="VP133" s="440"/>
      <c r="VQ133" s="440"/>
      <c r="VR133" s="440"/>
      <c r="VS133" s="110">
        <f t="shared" si="3698"/>
        <v>0</v>
      </c>
      <c r="VT133" s="440"/>
      <c r="VU133" s="440"/>
      <c r="VV133" s="440"/>
      <c r="VW133" s="440"/>
      <c r="VX133" s="440"/>
      <c r="VY133" s="440"/>
      <c r="VZ133" s="111">
        <f t="shared" si="3699"/>
        <v>0</v>
      </c>
      <c r="WA133" s="440"/>
      <c r="WB133" s="440"/>
      <c r="WD133" s="440"/>
      <c r="WE133" s="440"/>
      <c r="WF133" s="440"/>
      <c r="WG133" s="440"/>
      <c r="WH133" s="110">
        <f t="shared" si="3700"/>
        <v>0</v>
      </c>
      <c r="WI133" s="440"/>
      <c r="WJ133" s="440"/>
      <c r="WK133" s="440"/>
      <c r="WL133" s="440"/>
      <c r="WM133" s="440"/>
      <c r="WN133" s="440"/>
      <c r="WO133" s="111">
        <f t="shared" si="3701"/>
        <v>0</v>
      </c>
      <c r="WP133" s="440"/>
      <c r="WQ133" s="440"/>
      <c r="WS133" s="440"/>
      <c r="WT133" s="440"/>
      <c r="WU133" s="440"/>
      <c r="WV133" s="440"/>
      <c r="WW133" s="110">
        <f t="shared" si="3702"/>
        <v>0</v>
      </c>
      <c r="WX133" s="440"/>
      <c r="WY133" s="440"/>
      <c r="WZ133" s="440"/>
      <c r="XA133" s="440"/>
      <c r="XB133" s="440"/>
      <c r="XC133" s="440"/>
      <c r="XD133" s="111">
        <f t="shared" si="3703"/>
        <v>0</v>
      </c>
      <c r="XE133" s="440"/>
      <c r="XF133" s="440"/>
      <c r="XH133" s="440"/>
      <c r="XI133" s="440"/>
      <c r="XJ133" s="440"/>
      <c r="XK133" s="440"/>
      <c r="XL133" s="110">
        <f t="shared" si="3704"/>
        <v>0</v>
      </c>
      <c r="XM133" s="440"/>
      <c r="XN133" s="440"/>
      <c r="XO133" s="440"/>
      <c r="XP133" s="440"/>
      <c r="XQ133" s="440"/>
      <c r="XR133" s="440"/>
      <c r="XS133" s="111">
        <f t="shared" si="3705"/>
        <v>0</v>
      </c>
      <c r="XT133" s="440"/>
      <c r="XU133" s="440"/>
      <c r="XW133" s="440"/>
      <c r="XX133" s="440"/>
      <c r="XY133" s="440"/>
      <c r="XZ133" s="440"/>
      <c r="YA133" s="110">
        <f t="shared" si="3706"/>
        <v>0</v>
      </c>
      <c r="YB133" s="440"/>
      <c r="YC133" s="440"/>
      <c r="YD133" s="440"/>
      <c r="YE133" s="440"/>
      <c r="YF133" s="440"/>
      <c r="YG133" s="440"/>
      <c r="YH133" s="111">
        <f t="shared" si="3707"/>
        <v>0</v>
      </c>
      <c r="YI133" s="440"/>
      <c r="YJ133" s="440"/>
      <c r="YL133" s="440"/>
      <c r="YM133" s="440"/>
      <c r="YN133" s="440"/>
      <c r="YO133" s="440"/>
      <c r="YP133" s="110">
        <f t="shared" si="3708"/>
        <v>0</v>
      </c>
      <c r="YQ133" s="440"/>
      <c r="YR133" s="440"/>
      <c r="YS133" s="440"/>
      <c r="YT133" s="440"/>
      <c r="YU133" s="440"/>
      <c r="YV133" s="440"/>
      <c r="YW133" s="111">
        <f t="shared" si="3709"/>
        <v>0</v>
      </c>
      <c r="YX133" s="440"/>
      <c r="YY133" s="440"/>
      <c r="ZA133" s="440"/>
      <c r="ZB133" s="440"/>
      <c r="ZC133" s="440"/>
      <c r="ZD133" s="440"/>
      <c r="ZE133" s="110">
        <f t="shared" si="3710"/>
        <v>0</v>
      </c>
      <c r="ZF133" s="440"/>
      <c r="ZG133" s="440"/>
      <c r="ZH133" s="440"/>
      <c r="ZI133" s="440"/>
      <c r="ZJ133" s="440"/>
      <c r="ZK133" s="440"/>
      <c r="ZL133" s="111">
        <f t="shared" si="3711"/>
        <v>0</v>
      </c>
      <c r="ZM133" s="440"/>
      <c r="ZN133" s="440"/>
      <c r="ZP133" s="440"/>
      <c r="ZQ133" s="440"/>
      <c r="ZR133" s="440"/>
      <c r="ZS133" s="440"/>
      <c r="ZT133" s="110">
        <f t="shared" si="3712"/>
        <v>0</v>
      </c>
      <c r="ZU133" s="440"/>
      <c r="ZV133" s="440"/>
      <c r="ZW133" s="440"/>
      <c r="ZX133" s="440"/>
      <c r="ZY133" s="440"/>
      <c r="ZZ133" s="440"/>
      <c r="AAA133" s="111">
        <f t="shared" si="3713"/>
        <v>0</v>
      </c>
      <c r="AAB133" s="440"/>
      <c r="AAC133" s="440"/>
      <c r="AAE133" s="440"/>
      <c r="AAF133" s="440"/>
      <c r="AAG133" s="440"/>
      <c r="AAH133" s="440"/>
      <c r="AAI133" s="110">
        <f t="shared" si="3714"/>
        <v>0</v>
      </c>
      <c r="AAJ133" s="440"/>
      <c r="AAK133" s="440"/>
      <c r="AAL133" s="440"/>
      <c r="AAM133" s="440"/>
      <c r="AAN133" s="440"/>
      <c r="AAO133" s="440"/>
      <c r="AAP133" s="111">
        <f t="shared" si="3715"/>
        <v>0</v>
      </c>
      <c r="AAQ133" s="440"/>
      <c r="AAR133" s="440"/>
      <c r="AAT133" s="440"/>
      <c r="AAU133" s="440"/>
      <c r="AAV133" s="440"/>
      <c r="AAW133" s="440"/>
      <c r="AAX133" s="110">
        <f t="shared" si="3716"/>
        <v>0</v>
      </c>
      <c r="AAY133" s="440"/>
      <c r="AAZ133" s="440"/>
      <c r="ABA133" s="440"/>
      <c r="ABB133" s="440"/>
      <c r="ABC133" s="440"/>
      <c r="ABD133" s="440"/>
      <c r="ABE133" s="111">
        <f t="shared" si="3717"/>
        <v>0</v>
      </c>
      <c r="ABF133" s="440"/>
      <c r="ABG133" s="440"/>
      <c r="ABI133" s="440"/>
      <c r="ABJ133" s="440"/>
      <c r="ABK133" s="440"/>
      <c r="ABL133" s="440"/>
      <c r="ABM133" s="110">
        <f t="shared" si="3718"/>
        <v>0</v>
      </c>
      <c r="ABN133" s="440"/>
      <c r="ABO133" s="440"/>
      <c r="ABP133" s="440"/>
      <c r="ABQ133" s="440"/>
      <c r="ABR133" s="440"/>
      <c r="ABS133" s="440"/>
      <c r="ABT133" s="111">
        <f t="shared" si="3719"/>
        <v>0</v>
      </c>
      <c r="ABU133" s="440"/>
      <c r="ABV133" s="440"/>
      <c r="ABX133" s="440"/>
      <c r="ABY133" s="440"/>
      <c r="ABZ133" s="440"/>
      <c r="ACA133" s="440"/>
      <c r="ACB133" s="110">
        <f t="shared" si="3720"/>
        <v>0</v>
      </c>
      <c r="ACC133" s="440"/>
      <c r="ACD133" s="440"/>
      <c r="ACE133" s="440"/>
      <c r="ACF133" s="440"/>
      <c r="ACG133" s="440"/>
      <c r="ACH133" s="440"/>
      <c r="ACI133" s="111">
        <f t="shared" si="3721"/>
        <v>0</v>
      </c>
      <c r="ACJ133" s="440"/>
      <c r="ACK133" s="440"/>
      <c r="ACM133" s="440"/>
      <c r="ACN133" s="440"/>
      <c r="ACO133" s="440"/>
      <c r="ACP133" s="440"/>
      <c r="ACQ133" s="110">
        <f t="shared" si="3722"/>
        <v>0</v>
      </c>
      <c r="ACR133" s="440"/>
      <c r="ACS133" s="440"/>
      <c r="ACT133" s="440"/>
      <c r="ACU133" s="440"/>
      <c r="ACV133" s="440"/>
      <c r="ACW133" s="440"/>
      <c r="ACX133" s="111">
        <f t="shared" si="3723"/>
        <v>0</v>
      </c>
      <c r="ACY133" s="440"/>
      <c r="ACZ133" s="440"/>
      <c r="ADB133" s="440"/>
      <c r="ADC133" s="440"/>
      <c r="ADD133" s="440"/>
      <c r="ADE133" s="440"/>
      <c r="ADF133" s="110">
        <f t="shared" si="3724"/>
        <v>0</v>
      </c>
      <c r="ADG133" s="440"/>
      <c r="ADH133" s="440"/>
      <c r="ADI133" s="440"/>
      <c r="ADJ133" s="440"/>
      <c r="ADK133" s="440"/>
      <c r="ADL133" s="440"/>
      <c r="ADM133" s="111">
        <f t="shared" si="3725"/>
        <v>0</v>
      </c>
      <c r="ADN133" s="440"/>
      <c r="ADO133" s="440"/>
      <c r="ADQ133" s="440"/>
      <c r="ADR133" s="440"/>
      <c r="ADS133" s="440"/>
      <c r="ADT133" s="440"/>
      <c r="ADU133" s="110">
        <f t="shared" si="3726"/>
        <v>0</v>
      </c>
      <c r="ADV133" s="440"/>
      <c r="ADW133" s="440"/>
      <c r="ADX133" s="440"/>
      <c r="ADY133" s="440"/>
      <c r="ADZ133" s="440"/>
      <c r="AEA133" s="440"/>
      <c r="AEB133" s="111">
        <f t="shared" si="3727"/>
        <v>0</v>
      </c>
      <c r="AEC133" s="440"/>
      <c r="AED133" s="440"/>
      <c r="AEF133" s="440"/>
      <c r="AEG133" s="440"/>
      <c r="AEH133" s="440"/>
      <c r="AEI133" s="440"/>
      <c r="AEJ133" s="110">
        <f t="shared" si="3728"/>
        <v>0</v>
      </c>
      <c r="AEK133" s="440"/>
      <c r="AEL133" s="440"/>
      <c r="AEM133" s="440"/>
      <c r="AEN133" s="440"/>
      <c r="AEO133" s="440"/>
      <c r="AEP133" s="440"/>
      <c r="AEQ133" s="111">
        <f t="shared" si="3729"/>
        <v>0</v>
      </c>
      <c r="AER133" s="440"/>
      <c r="AES133" s="440"/>
      <c r="AEU133" s="440"/>
      <c r="AEV133" s="440"/>
      <c r="AEW133" s="440"/>
      <c r="AEX133" s="440"/>
      <c r="AEY133" s="110">
        <f t="shared" si="3730"/>
        <v>0</v>
      </c>
      <c r="AEZ133" s="440"/>
      <c r="AFA133" s="440"/>
      <c r="AFB133" s="440"/>
      <c r="AFC133" s="440"/>
      <c r="AFD133" s="440"/>
      <c r="AFE133" s="440"/>
      <c r="AFF133" s="111">
        <f t="shared" si="3731"/>
        <v>0</v>
      </c>
      <c r="AFG133" s="440"/>
      <c r="AFH133" s="440"/>
      <c r="AFJ133" s="440"/>
      <c r="AFK133" s="440"/>
      <c r="AFL133" s="440"/>
      <c r="AFM133" s="440"/>
      <c r="AFN133" s="110">
        <f t="shared" si="3732"/>
        <v>0</v>
      </c>
      <c r="AFO133" s="440"/>
      <c r="AFP133" s="440"/>
      <c r="AFQ133" s="440"/>
      <c r="AFR133" s="440"/>
      <c r="AFS133" s="440"/>
      <c r="AFT133" s="440"/>
      <c r="AFU133" s="111">
        <f t="shared" si="3733"/>
        <v>0</v>
      </c>
      <c r="AFV133" s="440"/>
      <c r="AFW133" s="440"/>
      <c r="AFY133" s="440"/>
      <c r="AFZ133" s="440"/>
      <c r="AGA133" s="440"/>
      <c r="AGB133" s="440"/>
      <c r="AGC133" s="110">
        <f t="shared" si="3734"/>
        <v>0</v>
      </c>
      <c r="AGD133" s="440"/>
      <c r="AGE133" s="440"/>
      <c r="AGF133" s="440"/>
      <c r="AGG133" s="440"/>
      <c r="AGH133" s="440"/>
      <c r="AGI133" s="440"/>
      <c r="AGJ133" s="111">
        <f t="shared" si="3735"/>
        <v>0</v>
      </c>
      <c r="AGK133" s="440"/>
      <c r="AGL133" s="440"/>
      <c r="AGN133" s="440"/>
      <c r="AGO133" s="440"/>
      <c r="AGP133" s="440"/>
      <c r="AGQ133" s="440"/>
      <c r="AGR133" s="110">
        <f t="shared" si="3736"/>
        <v>0</v>
      </c>
      <c r="AGS133" s="440"/>
      <c r="AGT133" s="440"/>
      <c r="AGU133" s="440"/>
      <c r="AGV133" s="440"/>
      <c r="AGW133" s="440"/>
      <c r="AGX133" s="440"/>
      <c r="AGY133" s="111">
        <f t="shared" si="3737"/>
        <v>0</v>
      </c>
      <c r="AGZ133" s="440"/>
      <c r="AHA133" s="440"/>
      <c r="AHC133" s="440"/>
      <c r="AHD133" s="440"/>
      <c r="AHE133" s="440"/>
      <c r="AHF133" s="440"/>
      <c r="AHG133" s="110">
        <f t="shared" si="3738"/>
        <v>0</v>
      </c>
      <c r="AHH133" s="440"/>
      <c r="AHI133" s="440"/>
      <c r="AHJ133" s="440"/>
      <c r="AHK133" s="440"/>
      <c r="AHL133" s="440"/>
      <c r="AHM133" s="440"/>
      <c r="AHN133" s="111">
        <f t="shared" si="3739"/>
        <v>0</v>
      </c>
      <c r="AHO133" s="440"/>
      <c r="AHP133" s="440"/>
      <c r="AHR133" s="440"/>
      <c r="AHS133" s="440"/>
      <c r="AHT133" s="440"/>
      <c r="AHU133" s="440"/>
      <c r="AHV133" s="110">
        <f t="shared" si="3740"/>
        <v>0</v>
      </c>
      <c r="AHW133" s="440"/>
      <c r="AHX133" s="440"/>
      <c r="AHY133" s="440"/>
      <c r="AHZ133" s="440"/>
      <c r="AIA133" s="440"/>
      <c r="AIB133" s="440"/>
      <c r="AIC133" s="111">
        <f t="shared" si="3741"/>
        <v>0</v>
      </c>
      <c r="AID133" s="440"/>
      <c r="AIE133" s="440"/>
    </row>
    <row r="134" spans="1:915" ht="28.8" x14ac:dyDescent="0.3">
      <c r="A134" s="33" t="s">
        <v>140</v>
      </c>
      <c r="B134" s="34" t="s">
        <v>146</v>
      </c>
      <c r="C134" s="439"/>
      <c r="D134" s="440"/>
      <c r="E134" s="440"/>
      <c r="F134" s="440"/>
      <c r="G134" s="110">
        <f t="shared" si="3620"/>
        <v>0</v>
      </c>
      <c r="H134" s="440"/>
      <c r="I134" s="440"/>
      <c r="J134" s="440"/>
      <c r="K134" s="440"/>
      <c r="L134" s="440"/>
      <c r="M134" s="440"/>
      <c r="N134" s="111">
        <f t="shared" si="3621"/>
        <v>0</v>
      </c>
      <c r="O134" s="440"/>
      <c r="P134" s="440"/>
      <c r="Q134" s="440"/>
      <c r="R134" s="440"/>
      <c r="S134" s="440"/>
      <c r="T134" s="440"/>
      <c r="U134" s="110">
        <f t="shared" si="3622"/>
        <v>0</v>
      </c>
      <c r="V134" s="440"/>
      <c r="W134" s="440"/>
      <c r="X134" s="440"/>
      <c r="Y134" s="440"/>
      <c r="Z134" s="440"/>
      <c r="AA134" s="440"/>
      <c r="AB134" s="111">
        <f t="shared" si="3623"/>
        <v>0</v>
      </c>
      <c r="AC134" s="440"/>
      <c r="AD134" s="440"/>
      <c r="AF134" s="440"/>
      <c r="AG134" s="440"/>
      <c r="AH134" s="440"/>
      <c r="AI134" s="440"/>
      <c r="AJ134" s="110">
        <f t="shared" si="3624"/>
        <v>0</v>
      </c>
      <c r="AK134" s="440"/>
      <c r="AL134" s="440"/>
      <c r="AM134" s="440"/>
      <c r="AN134" s="440"/>
      <c r="AO134" s="440"/>
      <c r="AP134" s="440"/>
      <c r="AQ134" s="111">
        <f t="shared" si="3625"/>
        <v>0</v>
      </c>
      <c r="AR134" s="440"/>
      <c r="AS134" s="440"/>
      <c r="AU134" s="440"/>
      <c r="AV134" s="440"/>
      <c r="AW134" s="440"/>
      <c r="AX134" s="440"/>
      <c r="AY134" s="110">
        <f t="shared" si="3626"/>
        <v>0</v>
      </c>
      <c r="AZ134" s="440"/>
      <c r="BA134" s="440"/>
      <c r="BB134" s="440"/>
      <c r="BC134" s="440"/>
      <c r="BD134" s="440"/>
      <c r="BE134" s="440"/>
      <c r="BF134" s="111">
        <f t="shared" si="3627"/>
        <v>0</v>
      </c>
      <c r="BG134" s="440"/>
      <c r="BH134" s="440"/>
      <c r="BJ134" s="440"/>
      <c r="BK134" s="440"/>
      <c r="BL134" s="440"/>
      <c r="BM134" s="440"/>
      <c r="BN134" s="110">
        <f t="shared" si="3628"/>
        <v>0</v>
      </c>
      <c r="BO134" s="440"/>
      <c r="BP134" s="440"/>
      <c r="BQ134" s="440"/>
      <c r="BR134" s="440"/>
      <c r="BS134" s="440"/>
      <c r="BT134" s="440"/>
      <c r="BU134" s="111">
        <f t="shared" si="3629"/>
        <v>0</v>
      </c>
      <c r="BV134" s="440"/>
      <c r="BW134" s="440"/>
      <c r="BY134" s="440"/>
      <c r="BZ134" s="440"/>
      <c r="CA134" s="440"/>
      <c r="CB134" s="440"/>
      <c r="CC134" s="110">
        <f t="shared" si="3630"/>
        <v>0</v>
      </c>
      <c r="CD134" s="440"/>
      <c r="CE134" s="440"/>
      <c r="CF134" s="440"/>
      <c r="CG134" s="440"/>
      <c r="CH134" s="440"/>
      <c r="CI134" s="440"/>
      <c r="CJ134" s="111">
        <f t="shared" si="3631"/>
        <v>0</v>
      </c>
      <c r="CK134" s="440"/>
      <c r="CL134" s="440"/>
      <c r="CN134" s="440"/>
      <c r="CO134" s="440"/>
      <c r="CP134" s="440"/>
      <c r="CQ134" s="440"/>
      <c r="CR134" s="110">
        <f t="shared" si="3632"/>
        <v>0</v>
      </c>
      <c r="CS134" s="440"/>
      <c r="CT134" s="440"/>
      <c r="CU134" s="440"/>
      <c r="CV134" s="440"/>
      <c r="CW134" s="440"/>
      <c r="CX134" s="440"/>
      <c r="CY134" s="111">
        <f t="shared" si="3633"/>
        <v>0</v>
      </c>
      <c r="CZ134" s="440"/>
      <c r="DA134" s="440"/>
      <c r="DC134" s="440"/>
      <c r="DD134" s="440"/>
      <c r="DE134" s="440"/>
      <c r="DF134" s="440"/>
      <c r="DG134" s="110">
        <f t="shared" si="3634"/>
        <v>0</v>
      </c>
      <c r="DH134" s="440"/>
      <c r="DI134" s="440"/>
      <c r="DJ134" s="440"/>
      <c r="DK134" s="440"/>
      <c r="DL134" s="440"/>
      <c r="DM134" s="440"/>
      <c r="DN134" s="111">
        <f t="shared" si="3635"/>
        <v>0</v>
      </c>
      <c r="DO134" s="440"/>
      <c r="DP134" s="440"/>
      <c r="DR134" s="440"/>
      <c r="DS134" s="440"/>
      <c r="DT134" s="440"/>
      <c r="DU134" s="440"/>
      <c r="DV134" s="110">
        <f t="shared" si="3636"/>
        <v>0</v>
      </c>
      <c r="DW134" s="440"/>
      <c r="DX134" s="440"/>
      <c r="DY134" s="440"/>
      <c r="DZ134" s="440"/>
      <c r="EA134" s="440"/>
      <c r="EB134" s="440"/>
      <c r="EC134" s="111">
        <f t="shared" si="3637"/>
        <v>0</v>
      </c>
      <c r="ED134" s="440"/>
      <c r="EE134" s="440"/>
      <c r="EG134" s="440"/>
      <c r="EH134" s="440"/>
      <c r="EI134" s="440"/>
      <c r="EJ134" s="440"/>
      <c r="EK134" s="110">
        <f t="shared" si="3638"/>
        <v>0</v>
      </c>
      <c r="EL134" s="440"/>
      <c r="EM134" s="440"/>
      <c r="EN134" s="440"/>
      <c r="EO134" s="440"/>
      <c r="EP134" s="440"/>
      <c r="EQ134" s="440"/>
      <c r="ER134" s="111">
        <f t="shared" si="3639"/>
        <v>0</v>
      </c>
      <c r="ES134" s="440"/>
      <c r="ET134" s="440"/>
      <c r="EV134" s="440"/>
      <c r="EW134" s="440"/>
      <c r="EX134" s="440"/>
      <c r="EY134" s="440"/>
      <c r="EZ134" s="110">
        <f t="shared" si="3640"/>
        <v>0</v>
      </c>
      <c r="FA134" s="440"/>
      <c r="FB134" s="440"/>
      <c r="FC134" s="440"/>
      <c r="FD134" s="440"/>
      <c r="FE134" s="440"/>
      <c r="FF134" s="440"/>
      <c r="FG134" s="111">
        <f t="shared" si="3641"/>
        <v>0</v>
      </c>
      <c r="FH134" s="440"/>
      <c r="FI134" s="440"/>
      <c r="FK134" s="440"/>
      <c r="FL134" s="440"/>
      <c r="FM134" s="440"/>
      <c r="FN134" s="440"/>
      <c r="FO134" s="110">
        <f t="shared" si="3642"/>
        <v>0</v>
      </c>
      <c r="FP134" s="440"/>
      <c r="FQ134" s="440"/>
      <c r="FR134" s="440"/>
      <c r="FS134" s="440"/>
      <c r="FT134" s="440"/>
      <c r="FU134" s="440"/>
      <c r="FV134" s="111">
        <f t="shared" si="3643"/>
        <v>0</v>
      </c>
      <c r="FW134" s="440"/>
      <c r="FX134" s="440"/>
      <c r="FZ134" s="440"/>
      <c r="GA134" s="440"/>
      <c r="GB134" s="440"/>
      <c r="GC134" s="440"/>
      <c r="GD134" s="110">
        <f t="shared" si="3644"/>
        <v>0</v>
      </c>
      <c r="GE134" s="440"/>
      <c r="GF134" s="440"/>
      <c r="GG134" s="440"/>
      <c r="GH134" s="440"/>
      <c r="GI134" s="440"/>
      <c r="GJ134" s="440"/>
      <c r="GK134" s="111">
        <f t="shared" si="3645"/>
        <v>0</v>
      </c>
      <c r="GL134" s="440"/>
      <c r="GM134" s="440"/>
      <c r="GO134" s="440"/>
      <c r="GP134" s="440"/>
      <c r="GQ134" s="440"/>
      <c r="GR134" s="440"/>
      <c r="GS134" s="110">
        <f t="shared" si="3646"/>
        <v>0</v>
      </c>
      <c r="GT134" s="440"/>
      <c r="GU134" s="440"/>
      <c r="GV134" s="440"/>
      <c r="GW134" s="440"/>
      <c r="GX134" s="440"/>
      <c r="GY134" s="440"/>
      <c r="GZ134" s="111">
        <f t="shared" si="3647"/>
        <v>0</v>
      </c>
      <c r="HA134" s="440"/>
      <c r="HB134" s="440"/>
      <c r="HD134" s="440"/>
      <c r="HE134" s="440"/>
      <c r="HF134" s="440"/>
      <c r="HG134" s="440"/>
      <c r="HH134" s="110">
        <f t="shared" si="3648"/>
        <v>0</v>
      </c>
      <c r="HI134" s="440"/>
      <c r="HJ134" s="440"/>
      <c r="HK134" s="440"/>
      <c r="HL134" s="440"/>
      <c r="HM134" s="440"/>
      <c r="HN134" s="440"/>
      <c r="HO134" s="111">
        <f t="shared" si="3649"/>
        <v>0</v>
      </c>
      <c r="HP134" s="440"/>
      <c r="HQ134" s="440"/>
      <c r="HS134" s="440"/>
      <c r="HT134" s="440"/>
      <c r="HU134" s="440"/>
      <c r="HV134" s="440"/>
      <c r="HW134" s="110">
        <f t="shared" si="3650"/>
        <v>0</v>
      </c>
      <c r="HX134" s="440"/>
      <c r="HY134" s="440"/>
      <c r="HZ134" s="440"/>
      <c r="IA134" s="440"/>
      <c r="IB134" s="440"/>
      <c r="IC134" s="440"/>
      <c r="ID134" s="111">
        <f t="shared" si="3651"/>
        <v>0</v>
      </c>
      <c r="IE134" s="440"/>
      <c r="IF134" s="440"/>
      <c r="IH134" s="440"/>
      <c r="II134" s="440"/>
      <c r="IJ134" s="440"/>
      <c r="IK134" s="440"/>
      <c r="IL134" s="110">
        <f t="shared" si="3652"/>
        <v>0</v>
      </c>
      <c r="IM134" s="440"/>
      <c r="IN134" s="440"/>
      <c r="IO134" s="440"/>
      <c r="IP134" s="440"/>
      <c r="IQ134" s="440"/>
      <c r="IR134" s="440"/>
      <c r="IS134" s="111">
        <f t="shared" si="3653"/>
        <v>0</v>
      </c>
      <c r="IT134" s="440"/>
      <c r="IU134" s="440"/>
      <c r="IW134" s="440"/>
      <c r="IX134" s="440"/>
      <c r="IY134" s="440"/>
      <c r="IZ134" s="440"/>
      <c r="JA134" s="110">
        <f t="shared" si="3654"/>
        <v>0</v>
      </c>
      <c r="JB134" s="440"/>
      <c r="JC134" s="440"/>
      <c r="JD134" s="440"/>
      <c r="JE134" s="440"/>
      <c r="JF134" s="440"/>
      <c r="JG134" s="440"/>
      <c r="JH134" s="111">
        <f t="shared" si="3655"/>
        <v>0</v>
      </c>
      <c r="JI134" s="440"/>
      <c r="JJ134" s="440"/>
      <c r="JL134" s="440"/>
      <c r="JM134" s="440"/>
      <c r="JN134" s="440"/>
      <c r="JO134" s="440"/>
      <c r="JP134" s="110">
        <f t="shared" si="3656"/>
        <v>0</v>
      </c>
      <c r="JQ134" s="440"/>
      <c r="JR134" s="440"/>
      <c r="JS134" s="440"/>
      <c r="JT134" s="440"/>
      <c r="JU134" s="440"/>
      <c r="JV134" s="440"/>
      <c r="JW134" s="111">
        <f t="shared" si="3657"/>
        <v>0</v>
      </c>
      <c r="JX134" s="440"/>
      <c r="JY134" s="440"/>
      <c r="KA134" s="440"/>
      <c r="KB134" s="440"/>
      <c r="KC134" s="440"/>
      <c r="KD134" s="440"/>
      <c r="KE134" s="110">
        <f t="shared" si="3658"/>
        <v>0</v>
      </c>
      <c r="KF134" s="440"/>
      <c r="KG134" s="440"/>
      <c r="KH134" s="440"/>
      <c r="KI134" s="440"/>
      <c r="KJ134" s="440"/>
      <c r="KK134" s="440"/>
      <c r="KL134" s="111">
        <f t="shared" si="3659"/>
        <v>0</v>
      </c>
      <c r="KM134" s="440"/>
      <c r="KN134" s="440"/>
      <c r="KP134" s="440"/>
      <c r="KQ134" s="440"/>
      <c r="KR134" s="440"/>
      <c r="KS134" s="440"/>
      <c r="KT134" s="110">
        <f t="shared" si="3660"/>
        <v>0</v>
      </c>
      <c r="KU134" s="440"/>
      <c r="KV134" s="440"/>
      <c r="KW134" s="440"/>
      <c r="KX134" s="440"/>
      <c r="KY134" s="440"/>
      <c r="KZ134" s="440"/>
      <c r="LA134" s="111">
        <f t="shared" si="3661"/>
        <v>0</v>
      </c>
      <c r="LB134" s="440"/>
      <c r="LC134" s="440"/>
      <c r="LE134" s="440"/>
      <c r="LF134" s="440"/>
      <c r="LG134" s="440"/>
      <c r="LH134" s="440"/>
      <c r="LI134" s="110">
        <f t="shared" si="3662"/>
        <v>0</v>
      </c>
      <c r="LJ134" s="440"/>
      <c r="LK134" s="440"/>
      <c r="LL134" s="440"/>
      <c r="LM134" s="440"/>
      <c r="LN134" s="440"/>
      <c r="LO134" s="440"/>
      <c r="LP134" s="111">
        <f t="shared" si="3663"/>
        <v>0</v>
      </c>
      <c r="LQ134" s="440"/>
      <c r="LR134" s="440"/>
      <c r="LT134" s="440"/>
      <c r="LU134" s="440"/>
      <c r="LV134" s="440"/>
      <c r="LW134" s="440"/>
      <c r="LX134" s="110">
        <f t="shared" si="3664"/>
        <v>0</v>
      </c>
      <c r="LY134" s="440"/>
      <c r="LZ134" s="440"/>
      <c r="MA134" s="440"/>
      <c r="MB134" s="440"/>
      <c r="MC134" s="440"/>
      <c r="MD134" s="440"/>
      <c r="ME134" s="111">
        <f t="shared" si="3665"/>
        <v>0</v>
      </c>
      <c r="MF134" s="440"/>
      <c r="MG134" s="440"/>
      <c r="MI134" s="440"/>
      <c r="MJ134" s="440"/>
      <c r="MK134" s="440"/>
      <c r="ML134" s="440"/>
      <c r="MM134" s="110">
        <f t="shared" si="3666"/>
        <v>0</v>
      </c>
      <c r="MN134" s="440"/>
      <c r="MO134" s="440"/>
      <c r="MP134" s="440"/>
      <c r="MQ134" s="440"/>
      <c r="MR134" s="440"/>
      <c r="MS134" s="440"/>
      <c r="MT134" s="111">
        <f t="shared" si="3667"/>
        <v>0</v>
      </c>
      <c r="MU134" s="440"/>
      <c r="MV134" s="440"/>
      <c r="MX134" s="440"/>
      <c r="MY134" s="440"/>
      <c r="MZ134" s="440"/>
      <c r="NA134" s="440"/>
      <c r="NB134" s="110">
        <f t="shared" si="3668"/>
        <v>0</v>
      </c>
      <c r="NC134" s="440"/>
      <c r="ND134" s="440"/>
      <c r="NE134" s="440"/>
      <c r="NF134" s="440"/>
      <c r="NG134" s="440"/>
      <c r="NH134" s="440"/>
      <c r="NI134" s="111">
        <f t="shared" si="3669"/>
        <v>0</v>
      </c>
      <c r="NJ134" s="440"/>
      <c r="NK134" s="440"/>
      <c r="NM134" s="440"/>
      <c r="NN134" s="440"/>
      <c r="NO134" s="440"/>
      <c r="NP134" s="440"/>
      <c r="NQ134" s="110">
        <f t="shared" si="3670"/>
        <v>0</v>
      </c>
      <c r="NR134" s="440"/>
      <c r="NS134" s="440"/>
      <c r="NT134" s="440"/>
      <c r="NU134" s="440"/>
      <c r="NV134" s="440"/>
      <c r="NW134" s="440"/>
      <c r="NX134" s="111">
        <f t="shared" si="3671"/>
        <v>0</v>
      </c>
      <c r="NY134" s="440"/>
      <c r="NZ134" s="440"/>
      <c r="OB134" s="440"/>
      <c r="OC134" s="440"/>
      <c r="OD134" s="440"/>
      <c r="OE134" s="440"/>
      <c r="OF134" s="110">
        <f t="shared" si="3672"/>
        <v>0</v>
      </c>
      <c r="OG134" s="440"/>
      <c r="OH134" s="440"/>
      <c r="OI134" s="440"/>
      <c r="OJ134" s="440"/>
      <c r="OK134" s="440"/>
      <c r="OL134" s="440"/>
      <c r="OM134" s="111">
        <f t="shared" si="3673"/>
        <v>0</v>
      </c>
      <c r="ON134" s="440"/>
      <c r="OO134" s="440"/>
      <c r="OQ134" s="440"/>
      <c r="OR134" s="440"/>
      <c r="OS134" s="440"/>
      <c r="OT134" s="440"/>
      <c r="OU134" s="110">
        <f t="shared" si="3674"/>
        <v>0</v>
      </c>
      <c r="OV134" s="440"/>
      <c r="OW134" s="440"/>
      <c r="OX134" s="440"/>
      <c r="OY134" s="440"/>
      <c r="OZ134" s="440"/>
      <c r="PA134" s="440"/>
      <c r="PB134" s="111">
        <f t="shared" si="3675"/>
        <v>0</v>
      </c>
      <c r="PC134" s="440"/>
      <c r="PD134" s="440"/>
      <c r="PF134" s="440"/>
      <c r="PG134" s="440"/>
      <c r="PH134" s="440"/>
      <c r="PI134" s="440"/>
      <c r="PJ134" s="110">
        <f t="shared" si="3676"/>
        <v>0</v>
      </c>
      <c r="PK134" s="440"/>
      <c r="PL134" s="440"/>
      <c r="PM134" s="440"/>
      <c r="PN134" s="440"/>
      <c r="PO134" s="440"/>
      <c r="PP134" s="440"/>
      <c r="PQ134" s="111">
        <f t="shared" si="3677"/>
        <v>0</v>
      </c>
      <c r="PR134" s="440"/>
      <c r="PS134" s="440"/>
      <c r="PU134" s="440"/>
      <c r="PV134" s="440"/>
      <c r="PW134" s="440"/>
      <c r="PX134" s="440"/>
      <c r="PY134" s="110">
        <f t="shared" si="3678"/>
        <v>0</v>
      </c>
      <c r="PZ134" s="440"/>
      <c r="QA134" s="440"/>
      <c r="QB134" s="440"/>
      <c r="QC134" s="440"/>
      <c r="QD134" s="440"/>
      <c r="QE134" s="440"/>
      <c r="QF134" s="111">
        <f t="shared" si="3679"/>
        <v>0</v>
      </c>
      <c r="QG134" s="440"/>
      <c r="QH134" s="440"/>
      <c r="QJ134" s="440"/>
      <c r="QK134" s="440"/>
      <c r="QL134" s="440"/>
      <c r="QM134" s="440"/>
      <c r="QN134" s="110">
        <f t="shared" si="3680"/>
        <v>0</v>
      </c>
      <c r="QO134" s="440"/>
      <c r="QP134" s="440"/>
      <c r="QQ134" s="440"/>
      <c r="QR134" s="440"/>
      <c r="QS134" s="440"/>
      <c r="QT134" s="440"/>
      <c r="QU134" s="111">
        <f t="shared" si="3681"/>
        <v>0</v>
      </c>
      <c r="QV134" s="440"/>
      <c r="QW134" s="440"/>
      <c r="QY134" s="440"/>
      <c r="QZ134" s="440"/>
      <c r="RA134" s="440"/>
      <c r="RB134" s="440"/>
      <c r="RC134" s="110">
        <f t="shared" si="3682"/>
        <v>0</v>
      </c>
      <c r="RD134" s="440"/>
      <c r="RE134" s="440"/>
      <c r="RF134" s="440"/>
      <c r="RG134" s="440"/>
      <c r="RH134" s="440"/>
      <c r="RI134" s="440"/>
      <c r="RJ134" s="111">
        <f t="shared" si="3683"/>
        <v>0</v>
      </c>
      <c r="RK134" s="440"/>
      <c r="RL134" s="440"/>
      <c r="RN134" s="440"/>
      <c r="RO134" s="440"/>
      <c r="RP134" s="440"/>
      <c r="RQ134" s="440"/>
      <c r="RR134" s="110">
        <f t="shared" si="3684"/>
        <v>0</v>
      </c>
      <c r="RS134" s="440"/>
      <c r="RT134" s="440"/>
      <c r="RU134" s="440"/>
      <c r="RV134" s="440"/>
      <c r="RW134" s="440"/>
      <c r="RX134" s="440"/>
      <c r="RY134" s="111">
        <f t="shared" si="3685"/>
        <v>0</v>
      </c>
      <c r="RZ134" s="440"/>
      <c r="SA134" s="440"/>
      <c r="SC134" s="440"/>
      <c r="SD134" s="440"/>
      <c r="SE134" s="440"/>
      <c r="SF134" s="440"/>
      <c r="SG134" s="110">
        <f t="shared" si="3686"/>
        <v>0</v>
      </c>
      <c r="SH134" s="440"/>
      <c r="SI134" s="440"/>
      <c r="SJ134" s="440"/>
      <c r="SK134" s="440"/>
      <c r="SL134" s="440"/>
      <c r="SM134" s="440"/>
      <c r="SN134" s="111">
        <f t="shared" si="3687"/>
        <v>0</v>
      </c>
      <c r="SO134" s="440"/>
      <c r="SP134" s="440"/>
      <c r="SR134" s="440"/>
      <c r="SS134" s="440"/>
      <c r="ST134" s="440"/>
      <c r="SU134" s="440"/>
      <c r="SV134" s="110">
        <f t="shared" si="3688"/>
        <v>0</v>
      </c>
      <c r="SW134" s="440"/>
      <c r="SX134" s="440"/>
      <c r="SY134" s="440"/>
      <c r="SZ134" s="440"/>
      <c r="TA134" s="440"/>
      <c r="TB134" s="440"/>
      <c r="TC134" s="111">
        <f t="shared" si="3689"/>
        <v>0</v>
      </c>
      <c r="TD134" s="440"/>
      <c r="TE134" s="440"/>
      <c r="TG134" s="440"/>
      <c r="TH134" s="440"/>
      <c r="TI134" s="440"/>
      <c r="TJ134" s="440"/>
      <c r="TK134" s="110">
        <f t="shared" si="3690"/>
        <v>0</v>
      </c>
      <c r="TL134" s="440"/>
      <c r="TM134" s="440"/>
      <c r="TN134" s="440"/>
      <c r="TO134" s="440"/>
      <c r="TP134" s="440"/>
      <c r="TQ134" s="440"/>
      <c r="TR134" s="111">
        <f t="shared" si="3691"/>
        <v>0</v>
      </c>
      <c r="TS134" s="440"/>
      <c r="TT134" s="440"/>
      <c r="TV134" s="440"/>
      <c r="TW134" s="440"/>
      <c r="TX134" s="440"/>
      <c r="TY134" s="440"/>
      <c r="TZ134" s="110">
        <f t="shared" si="3692"/>
        <v>0</v>
      </c>
      <c r="UA134" s="440"/>
      <c r="UB134" s="440"/>
      <c r="UC134" s="440"/>
      <c r="UD134" s="440"/>
      <c r="UE134" s="440"/>
      <c r="UF134" s="440"/>
      <c r="UG134" s="111">
        <f t="shared" si="3693"/>
        <v>0</v>
      </c>
      <c r="UH134" s="440"/>
      <c r="UI134" s="440"/>
      <c r="UK134" s="440"/>
      <c r="UL134" s="440"/>
      <c r="UM134" s="440"/>
      <c r="UN134" s="440"/>
      <c r="UO134" s="110">
        <f t="shared" si="3694"/>
        <v>0</v>
      </c>
      <c r="UP134" s="440"/>
      <c r="UQ134" s="440"/>
      <c r="UR134" s="440"/>
      <c r="US134" s="440"/>
      <c r="UT134" s="440"/>
      <c r="UU134" s="440"/>
      <c r="UV134" s="111">
        <f t="shared" si="3695"/>
        <v>0</v>
      </c>
      <c r="UW134" s="440"/>
      <c r="UX134" s="440"/>
      <c r="UZ134" s="440"/>
      <c r="VA134" s="440"/>
      <c r="VB134" s="440"/>
      <c r="VC134" s="440"/>
      <c r="VD134" s="110">
        <f t="shared" si="3696"/>
        <v>0</v>
      </c>
      <c r="VE134" s="440"/>
      <c r="VF134" s="440"/>
      <c r="VG134" s="440"/>
      <c r="VH134" s="440"/>
      <c r="VI134" s="440"/>
      <c r="VJ134" s="440"/>
      <c r="VK134" s="111">
        <f t="shared" si="3697"/>
        <v>0</v>
      </c>
      <c r="VL134" s="440"/>
      <c r="VM134" s="440"/>
      <c r="VO134" s="440"/>
      <c r="VP134" s="440"/>
      <c r="VQ134" s="440"/>
      <c r="VR134" s="440"/>
      <c r="VS134" s="110">
        <f t="shared" si="3698"/>
        <v>0</v>
      </c>
      <c r="VT134" s="440"/>
      <c r="VU134" s="440"/>
      <c r="VV134" s="440"/>
      <c r="VW134" s="440"/>
      <c r="VX134" s="440"/>
      <c r="VY134" s="440"/>
      <c r="VZ134" s="111">
        <f t="shared" si="3699"/>
        <v>0</v>
      </c>
      <c r="WA134" s="440"/>
      <c r="WB134" s="440"/>
      <c r="WD134" s="440"/>
      <c r="WE134" s="440"/>
      <c r="WF134" s="440"/>
      <c r="WG134" s="440"/>
      <c r="WH134" s="110">
        <f t="shared" si="3700"/>
        <v>0</v>
      </c>
      <c r="WI134" s="440"/>
      <c r="WJ134" s="440"/>
      <c r="WK134" s="440"/>
      <c r="WL134" s="440"/>
      <c r="WM134" s="440"/>
      <c r="WN134" s="440"/>
      <c r="WO134" s="111">
        <f t="shared" si="3701"/>
        <v>0</v>
      </c>
      <c r="WP134" s="440"/>
      <c r="WQ134" s="440"/>
      <c r="WS134" s="440"/>
      <c r="WT134" s="440"/>
      <c r="WU134" s="440"/>
      <c r="WV134" s="440"/>
      <c r="WW134" s="110">
        <f t="shared" si="3702"/>
        <v>0</v>
      </c>
      <c r="WX134" s="440"/>
      <c r="WY134" s="440"/>
      <c r="WZ134" s="440"/>
      <c r="XA134" s="440"/>
      <c r="XB134" s="440"/>
      <c r="XC134" s="440"/>
      <c r="XD134" s="111">
        <f t="shared" si="3703"/>
        <v>0</v>
      </c>
      <c r="XE134" s="440"/>
      <c r="XF134" s="440"/>
      <c r="XH134" s="440"/>
      <c r="XI134" s="440"/>
      <c r="XJ134" s="440"/>
      <c r="XK134" s="440"/>
      <c r="XL134" s="110">
        <f t="shared" si="3704"/>
        <v>0</v>
      </c>
      <c r="XM134" s="440"/>
      <c r="XN134" s="440"/>
      <c r="XO134" s="440"/>
      <c r="XP134" s="440"/>
      <c r="XQ134" s="440"/>
      <c r="XR134" s="440"/>
      <c r="XS134" s="111">
        <f t="shared" si="3705"/>
        <v>0</v>
      </c>
      <c r="XT134" s="440"/>
      <c r="XU134" s="440"/>
      <c r="XW134" s="440"/>
      <c r="XX134" s="440"/>
      <c r="XY134" s="440"/>
      <c r="XZ134" s="440"/>
      <c r="YA134" s="110">
        <f t="shared" si="3706"/>
        <v>0</v>
      </c>
      <c r="YB134" s="440"/>
      <c r="YC134" s="440"/>
      <c r="YD134" s="440"/>
      <c r="YE134" s="440"/>
      <c r="YF134" s="440"/>
      <c r="YG134" s="440"/>
      <c r="YH134" s="111">
        <f t="shared" si="3707"/>
        <v>0</v>
      </c>
      <c r="YI134" s="440"/>
      <c r="YJ134" s="440"/>
      <c r="YL134" s="440"/>
      <c r="YM134" s="440"/>
      <c r="YN134" s="440"/>
      <c r="YO134" s="440"/>
      <c r="YP134" s="110">
        <f t="shared" si="3708"/>
        <v>0</v>
      </c>
      <c r="YQ134" s="440"/>
      <c r="YR134" s="440"/>
      <c r="YS134" s="440"/>
      <c r="YT134" s="440"/>
      <c r="YU134" s="440"/>
      <c r="YV134" s="440"/>
      <c r="YW134" s="111">
        <f t="shared" si="3709"/>
        <v>0</v>
      </c>
      <c r="YX134" s="440"/>
      <c r="YY134" s="440"/>
      <c r="ZA134" s="440"/>
      <c r="ZB134" s="440"/>
      <c r="ZC134" s="440"/>
      <c r="ZD134" s="440"/>
      <c r="ZE134" s="110">
        <f t="shared" si="3710"/>
        <v>0</v>
      </c>
      <c r="ZF134" s="440"/>
      <c r="ZG134" s="440"/>
      <c r="ZH134" s="440"/>
      <c r="ZI134" s="440"/>
      <c r="ZJ134" s="440"/>
      <c r="ZK134" s="440"/>
      <c r="ZL134" s="111">
        <f t="shared" si="3711"/>
        <v>0</v>
      </c>
      <c r="ZM134" s="440"/>
      <c r="ZN134" s="440"/>
      <c r="ZP134" s="440"/>
      <c r="ZQ134" s="440"/>
      <c r="ZR134" s="440"/>
      <c r="ZS134" s="440"/>
      <c r="ZT134" s="110">
        <f t="shared" si="3712"/>
        <v>0</v>
      </c>
      <c r="ZU134" s="440"/>
      <c r="ZV134" s="440"/>
      <c r="ZW134" s="440"/>
      <c r="ZX134" s="440"/>
      <c r="ZY134" s="440"/>
      <c r="ZZ134" s="440"/>
      <c r="AAA134" s="111">
        <f t="shared" si="3713"/>
        <v>0</v>
      </c>
      <c r="AAB134" s="440"/>
      <c r="AAC134" s="440"/>
      <c r="AAE134" s="440"/>
      <c r="AAF134" s="440"/>
      <c r="AAG134" s="440"/>
      <c r="AAH134" s="440"/>
      <c r="AAI134" s="110">
        <f t="shared" si="3714"/>
        <v>0</v>
      </c>
      <c r="AAJ134" s="440"/>
      <c r="AAK134" s="440"/>
      <c r="AAL134" s="440"/>
      <c r="AAM134" s="440"/>
      <c r="AAN134" s="440"/>
      <c r="AAO134" s="440"/>
      <c r="AAP134" s="111">
        <f t="shared" si="3715"/>
        <v>0</v>
      </c>
      <c r="AAQ134" s="440"/>
      <c r="AAR134" s="440"/>
      <c r="AAT134" s="440"/>
      <c r="AAU134" s="440"/>
      <c r="AAV134" s="440"/>
      <c r="AAW134" s="440"/>
      <c r="AAX134" s="110">
        <f t="shared" si="3716"/>
        <v>0</v>
      </c>
      <c r="AAY134" s="440"/>
      <c r="AAZ134" s="440"/>
      <c r="ABA134" s="440"/>
      <c r="ABB134" s="440"/>
      <c r="ABC134" s="440"/>
      <c r="ABD134" s="440"/>
      <c r="ABE134" s="111">
        <f t="shared" si="3717"/>
        <v>0</v>
      </c>
      <c r="ABF134" s="440"/>
      <c r="ABG134" s="440"/>
      <c r="ABI134" s="440"/>
      <c r="ABJ134" s="440"/>
      <c r="ABK134" s="440"/>
      <c r="ABL134" s="440"/>
      <c r="ABM134" s="110">
        <f t="shared" si="3718"/>
        <v>0</v>
      </c>
      <c r="ABN134" s="440"/>
      <c r="ABO134" s="440"/>
      <c r="ABP134" s="440"/>
      <c r="ABQ134" s="440"/>
      <c r="ABR134" s="440"/>
      <c r="ABS134" s="440"/>
      <c r="ABT134" s="111">
        <f t="shared" si="3719"/>
        <v>0</v>
      </c>
      <c r="ABU134" s="440"/>
      <c r="ABV134" s="440"/>
      <c r="ABX134" s="440"/>
      <c r="ABY134" s="440"/>
      <c r="ABZ134" s="440"/>
      <c r="ACA134" s="440"/>
      <c r="ACB134" s="110">
        <f t="shared" si="3720"/>
        <v>0</v>
      </c>
      <c r="ACC134" s="440"/>
      <c r="ACD134" s="440"/>
      <c r="ACE134" s="440"/>
      <c r="ACF134" s="440"/>
      <c r="ACG134" s="440"/>
      <c r="ACH134" s="440"/>
      <c r="ACI134" s="111">
        <f t="shared" si="3721"/>
        <v>0</v>
      </c>
      <c r="ACJ134" s="440"/>
      <c r="ACK134" s="440"/>
      <c r="ACM134" s="440"/>
      <c r="ACN134" s="440"/>
      <c r="ACO134" s="440"/>
      <c r="ACP134" s="440"/>
      <c r="ACQ134" s="110">
        <f t="shared" si="3722"/>
        <v>0</v>
      </c>
      <c r="ACR134" s="440"/>
      <c r="ACS134" s="440"/>
      <c r="ACT134" s="440"/>
      <c r="ACU134" s="440"/>
      <c r="ACV134" s="440"/>
      <c r="ACW134" s="440"/>
      <c r="ACX134" s="111">
        <f t="shared" si="3723"/>
        <v>0</v>
      </c>
      <c r="ACY134" s="440"/>
      <c r="ACZ134" s="440"/>
      <c r="ADB134" s="440"/>
      <c r="ADC134" s="440"/>
      <c r="ADD134" s="440"/>
      <c r="ADE134" s="440"/>
      <c r="ADF134" s="110">
        <f t="shared" si="3724"/>
        <v>0</v>
      </c>
      <c r="ADG134" s="440"/>
      <c r="ADH134" s="440"/>
      <c r="ADI134" s="440"/>
      <c r="ADJ134" s="440"/>
      <c r="ADK134" s="440"/>
      <c r="ADL134" s="440"/>
      <c r="ADM134" s="111">
        <f t="shared" si="3725"/>
        <v>0</v>
      </c>
      <c r="ADN134" s="440"/>
      <c r="ADO134" s="440"/>
      <c r="ADQ134" s="440"/>
      <c r="ADR134" s="440"/>
      <c r="ADS134" s="440"/>
      <c r="ADT134" s="440"/>
      <c r="ADU134" s="110">
        <f t="shared" si="3726"/>
        <v>0</v>
      </c>
      <c r="ADV134" s="440"/>
      <c r="ADW134" s="440"/>
      <c r="ADX134" s="440"/>
      <c r="ADY134" s="440"/>
      <c r="ADZ134" s="440"/>
      <c r="AEA134" s="440"/>
      <c r="AEB134" s="111">
        <f t="shared" si="3727"/>
        <v>0</v>
      </c>
      <c r="AEC134" s="440"/>
      <c r="AED134" s="440"/>
      <c r="AEF134" s="440"/>
      <c r="AEG134" s="440"/>
      <c r="AEH134" s="440"/>
      <c r="AEI134" s="440"/>
      <c r="AEJ134" s="110">
        <f t="shared" si="3728"/>
        <v>0</v>
      </c>
      <c r="AEK134" s="440"/>
      <c r="AEL134" s="440"/>
      <c r="AEM134" s="440"/>
      <c r="AEN134" s="440"/>
      <c r="AEO134" s="440"/>
      <c r="AEP134" s="440"/>
      <c r="AEQ134" s="111">
        <f t="shared" si="3729"/>
        <v>0</v>
      </c>
      <c r="AER134" s="440"/>
      <c r="AES134" s="440"/>
      <c r="AEU134" s="440"/>
      <c r="AEV134" s="440"/>
      <c r="AEW134" s="440"/>
      <c r="AEX134" s="440"/>
      <c r="AEY134" s="110">
        <f t="shared" si="3730"/>
        <v>0</v>
      </c>
      <c r="AEZ134" s="440"/>
      <c r="AFA134" s="440"/>
      <c r="AFB134" s="440"/>
      <c r="AFC134" s="440"/>
      <c r="AFD134" s="440"/>
      <c r="AFE134" s="440"/>
      <c r="AFF134" s="111">
        <f t="shared" si="3731"/>
        <v>0</v>
      </c>
      <c r="AFG134" s="440"/>
      <c r="AFH134" s="440"/>
      <c r="AFJ134" s="440"/>
      <c r="AFK134" s="440"/>
      <c r="AFL134" s="440"/>
      <c r="AFM134" s="440"/>
      <c r="AFN134" s="110">
        <f t="shared" si="3732"/>
        <v>0</v>
      </c>
      <c r="AFO134" s="440"/>
      <c r="AFP134" s="440"/>
      <c r="AFQ134" s="440"/>
      <c r="AFR134" s="440"/>
      <c r="AFS134" s="440"/>
      <c r="AFT134" s="440"/>
      <c r="AFU134" s="111">
        <f t="shared" si="3733"/>
        <v>0</v>
      </c>
      <c r="AFV134" s="440"/>
      <c r="AFW134" s="440"/>
      <c r="AFY134" s="440"/>
      <c r="AFZ134" s="440"/>
      <c r="AGA134" s="440"/>
      <c r="AGB134" s="440"/>
      <c r="AGC134" s="110">
        <f t="shared" si="3734"/>
        <v>0</v>
      </c>
      <c r="AGD134" s="440"/>
      <c r="AGE134" s="440"/>
      <c r="AGF134" s="440"/>
      <c r="AGG134" s="440"/>
      <c r="AGH134" s="440"/>
      <c r="AGI134" s="440"/>
      <c r="AGJ134" s="111">
        <f t="shared" si="3735"/>
        <v>0</v>
      </c>
      <c r="AGK134" s="440"/>
      <c r="AGL134" s="440"/>
      <c r="AGN134" s="440"/>
      <c r="AGO134" s="440"/>
      <c r="AGP134" s="440"/>
      <c r="AGQ134" s="440"/>
      <c r="AGR134" s="110">
        <f t="shared" si="3736"/>
        <v>0</v>
      </c>
      <c r="AGS134" s="440"/>
      <c r="AGT134" s="440"/>
      <c r="AGU134" s="440"/>
      <c r="AGV134" s="440"/>
      <c r="AGW134" s="440"/>
      <c r="AGX134" s="440"/>
      <c r="AGY134" s="111">
        <f t="shared" si="3737"/>
        <v>0</v>
      </c>
      <c r="AGZ134" s="440"/>
      <c r="AHA134" s="440"/>
      <c r="AHC134" s="440"/>
      <c r="AHD134" s="440"/>
      <c r="AHE134" s="440"/>
      <c r="AHF134" s="440"/>
      <c r="AHG134" s="110">
        <f t="shared" si="3738"/>
        <v>0</v>
      </c>
      <c r="AHH134" s="440"/>
      <c r="AHI134" s="440"/>
      <c r="AHJ134" s="440"/>
      <c r="AHK134" s="440"/>
      <c r="AHL134" s="440"/>
      <c r="AHM134" s="440"/>
      <c r="AHN134" s="111">
        <f t="shared" si="3739"/>
        <v>0</v>
      </c>
      <c r="AHO134" s="440"/>
      <c r="AHP134" s="440"/>
      <c r="AHR134" s="440"/>
      <c r="AHS134" s="440"/>
      <c r="AHT134" s="440"/>
      <c r="AHU134" s="440"/>
      <c r="AHV134" s="110">
        <f t="shared" si="3740"/>
        <v>0</v>
      </c>
      <c r="AHW134" s="440"/>
      <c r="AHX134" s="440"/>
      <c r="AHY134" s="440"/>
      <c r="AHZ134" s="440"/>
      <c r="AIA134" s="440"/>
      <c r="AIB134" s="440"/>
      <c r="AIC134" s="111">
        <f t="shared" si="3741"/>
        <v>0</v>
      </c>
      <c r="AID134" s="440"/>
      <c r="AIE134" s="440"/>
    </row>
    <row r="135" spans="1:915" x14ac:dyDescent="0.3">
      <c r="A135" s="33" t="s">
        <v>147</v>
      </c>
      <c r="B135" s="34" t="s">
        <v>148</v>
      </c>
      <c r="C135" s="439"/>
      <c r="D135" s="440"/>
      <c r="E135" s="440"/>
      <c r="F135" s="440"/>
      <c r="G135" s="110">
        <f t="shared" si="3620"/>
        <v>0</v>
      </c>
      <c r="H135" s="440"/>
      <c r="I135" s="440"/>
      <c r="J135" s="440"/>
      <c r="K135" s="440"/>
      <c r="L135" s="440"/>
      <c r="M135" s="440"/>
      <c r="N135" s="111">
        <f t="shared" si="3621"/>
        <v>0</v>
      </c>
      <c r="O135" s="440"/>
      <c r="P135" s="440"/>
      <c r="Q135" s="440"/>
      <c r="R135" s="440"/>
      <c r="S135" s="440"/>
      <c r="T135" s="440"/>
      <c r="U135" s="110">
        <f t="shared" si="3622"/>
        <v>0</v>
      </c>
      <c r="V135" s="440"/>
      <c r="W135" s="440"/>
      <c r="X135" s="440"/>
      <c r="Y135" s="440"/>
      <c r="Z135" s="440"/>
      <c r="AA135" s="440"/>
      <c r="AB135" s="111">
        <f t="shared" si="3623"/>
        <v>0</v>
      </c>
      <c r="AC135" s="440"/>
      <c r="AD135" s="440"/>
      <c r="AF135" s="440"/>
      <c r="AG135" s="440"/>
      <c r="AH135" s="440"/>
      <c r="AI135" s="440"/>
      <c r="AJ135" s="110">
        <f t="shared" si="3624"/>
        <v>0</v>
      </c>
      <c r="AK135" s="440"/>
      <c r="AL135" s="440"/>
      <c r="AM135" s="440"/>
      <c r="AN135" s="440"/>
      <c r="AO135" s="440"/>
      <c r="AP135" s="440"/>
      <c r="AQ135" s="111">
        <f t="shared" si="3625"/>
        <v>0</v>
      </c>
      <c r="AR135" s="440"/>
      <c r="AS135" s="440"/>
      <c r="AU135" s="440"/>
      <c r="AV135" s="440"/>
      <c r="AW135" s="440"/>
      <c r="AX135" s="440"/>
      <c r="AY135" s="110">
        <f t="shared" si="3626"/>
        <v>0</v>
      </c>
      <c r="AZ135" s="440"/>
      <c r="BA135" s="440"/>
      <c r="BB135" s="440"/>
      <c r="BC135" s="440"/>
      <c r="BD135" s="440"/>
      <c r="BE135" s="440"/>
      <c r="BF135" s="111">
        <f t="shared" si="3627"/>
        <v>0</v>
      </c>
      <c r="BG135" s="440"/>
      <c r="BH135" s="440"/>
      <c r="BJ135" s="440"/>
      <c r="BK135" s="440"/>
      <c r="BL135" s="440"/>
      <c r="BM135" s="440"/>
      <c r="BN135" s="110">
        <f t="shared" si="3628"/>
        <v>0</v>
      </c>
      <c r="BO135" s="440"/>
      <c r="BP135" s="440"/>
      <c r="BQ135" s="440"/>
      <c r="BR135" s="440"/>
      <c r="BS135" s="440"/>
      <c r="BT135" s="440"/>
      <c r="BU135" s="111">
        <f t="shared" si="3629"/>
        <v>0</v>
      </c>
      <c r="BV135" s="440"/>
      <c r="BW135" s="440"/>
      <c r="BY135" s="440"/>
      <c r="BZ135" s="440"/>
      <c r="CA135" s="440"/>
      <c r="CB135" s="440"/>
      <c r="CC135" s="110">
        <f t="shared" si="3630"/>
        <v>0</v>
      </c>
      <c r="CD135" s="440"/>
      <c r="CE135" s="440"/>
      <c r="CF135" s="440"/>
      <c r="CG135" s="440"/>
      <c r="CH135" s="440"/>
      <c r="CI135" s="440"/>
      <c r="CJ135" s="111">
        <f t="shared" si="3631"/>
        <v>0</v>
      </c>
      <c r="CK135" s="440"/>
      <c r="CL135" s="440"/>
      <c r="CN135" s="440"/>
      <c r="CO135" s="440"/>
      <c r="CP135" s="440"/>
      <c r="CQ135" s="440"/>
      <c r="CR135" s="110">
        <f t="shared" si="3632"/>
        <v>0</v>
      </c>
      <c r="CS135" s="440"/>
      <c r="CT135" s="440"/>
      <c r="CU135" s="440"/>
      <c r="CV135" s="440"/>
      <c r="CW135" s="440"/>
      <c r="CX135" s="440"/>
      <c r="CY135" s="111">
        <f t="shared" si="3633"/>
        <v>0</v>
      </c>
      <c r="CZ135" s="440"/>
      <c r="DA135" s="440"/>
      <c r="DC135" s="440"/>
      <c r="DD135" s="440"/>
      <c r="DE135" s="440"/>
      <c r="DF135" s="440"/>
      <c r="DG135" s="110">
        <f t="shared" si="3634"/>
        <v>0</v>
      </c>
      <c r="DH135" s="440"/>
      <c r="DI135" s="440"/>
      <c r="DJ135" s="440"/>
      <c r="DK135" s="440"/>
      <c r="DL135" s="440"/>
      <c r="DM135" s="440"/>
      <c r="DN135" s="111">
        <f t="shared" si="3635"/>
        <v>0</v>
      </c>
      <c r="DO135" s="440"/>
      <c r="DP135" s="440"/>
      <c r="DR135" s="440"/>
      <c r="DS135" s="440"/>
      <c r="DT135" s="440"/>
      <c r="DU135" s="440"/>
      <c r="DV135" s="110">
        <f t="shared" si="3636"/>
        <v>0</v>
      </c>
      <c r="DW135" s="440"/>
      <c r="DX135" s="440"/>
      <c r="DY135" s="440"/>
      <c r="DZ135" s="440"/>
      <c r="EA135" s="440"/>
      <c r="EB135" s="440"/>
      <c r="EC135" s="111">
        <f t="shared" si="3637"/>
        <v>0</v>
      </c>
      <c r="ED135" s="440"/>
      <c r="EE135" s="440"/>
      <c r="EG135" s="440"/>
      <c r="EH135" s="440"/>
      <c r="EI135" s="440"/>
      <c r="EJ135" s="440"/>
      <c r="EK135" s="110">
        <f t="shared" si="3638"/>
        <v>0</v>
      </c>
      <c r="EL135" s="440"/>
      <c r="EM135" s="440"/>
      <c r="EN135" s="440"/>
      <c r="EO135" s="440"/>
      <c r="EP135" s="440"/>
      <c r="EQ135" s="440"/>
      <c r="ER135" s="111">
        <f t="shared" si="3639"/>
        <v>0</v>
      </c>
      <c r="ES135" s="440"/>
      <c r="ET135" s="440"/>
      <c r="EV135" s="440"/>
      <c r="EW135" s="440"/>
      <c r="EX135" s="440"/>
      <c r="EY135" s="440"/>
      <c r="EZ135" s="110">
        <f t="shared" si="3640"/>
        <v>0</v>
      </c>
      <c r="FA135" s="440"/>
      <c r="FB135" s="440"/>
      <c r="FC135" s="440"/>
      <c r="FD135" s="440"/>
      <c r="FE135" s="440"/>
      <c r="FF135" s="440"/>
      <c r="FG135" s="111">
        <f t="shared" si="3641"/>
        <v>0</v>
      </c>
      <c r="FH135" s="440"/>
      <c r="FI135" s="440"/>
      <c r="FK135" s="440"/>
      <c r="FL135" s="440"/>
      <c r="FM135" s="440"/>
      <c r="FN135" s="440"/>
      <c r="FO135" s="110">
        <f t="shared" si="3642"/>
        <v>0</v>
      </c>
      <c r="FP135" s="440"/>
      <c r="FQ135" s="440"/>
      <c r="FR135" s="440"/>
      <c r="FS135" s="440"/>
      <c r="FT135" s="440"/>
      <c r="FU135" s="440"/>
      <c r="FV135" s="111">
        <f t="shared" si="3643"/>
        <v>0</v>
      </c>
      <c r="FW135" s="440"/>
      <c r="FX135" s="440"/>
      <c r="FZ135" s="440"/>
      <c r="GA135" s="440"/>
      <c r="GB135" s="440"/>
      <c r="GC135" s="440"/>
      <c r="GD135" s="110">
        <f t="shared" si="3644"/>
        <v>0</v>
      </c>
      <c r="GE135" s="440"/>
      <c r="GF135" s="440"/>
      <c r="GG135" s="440"/>
      <c r="GH135" s="440"/>
      <c r="GI135" s="440"/>
      <c r="GJ135" s="440"/>
      <c r="GK135" s="111">
        <f t="shared" si="3645"/>
        <v>0</v>
      </c>
      <c r="GL135" s="440"/>
      <c r="GM135" s="440"/>
      <c r="GO135" s="440"/>
      <c r="GP135" s="440"/>
      <c r="GQ135" s="440"/>
      <c r="GR135" s="440"/>
      <c r="GS135" s="110">
        <f t="shared" si="3646"/>
        <v>0</v>
      </c>
      <c r="GT135" s="440"/>
      <c r="GU135" s="440"/>
      <c r="GV135" s="440"/>
      <c r="GW135" s="440"/>
      <c r="GX135" s="440"/>
      <c r="GY135" s="440"/>
      <c r="GZ135" s="111">
        <f t="shared" si="3647"/>
        <v>0</v>
      </c>
      <c r="HA135" s="440"/>
      <c r="HB135" s="440"/>
      <c r="HD135" s="440"/>
      <c r="HE135" s="440"/>
      <c r="HF135" s="440"/>
      <c r="HG135" s="440"/>
      <c r="HH135" s="110">
        <f t="shared" si="3648"/>
        <v>0</v>
      </c>
      <c r="HI135" s="440"/>
      <c r="HJ135" s="440"/>
      <c r="HK135" s="440"/>
      <c r="HL135" s="440"/>
      <c r="HM135" s="440"/>
      <c r="HN135" s="440"/>
      <c r="HO135" s="111">
        <f t="shared" si="3649"/>
        <v>0</v>
      </c>
      <c r="HP135" s="440"/>
      <c r="HQ135" s="440"/>
      <c r="HS135" s="440"/>
      <c r="HT135" s="440"/>
      <c r="HU135" s="440"/>
      <c r="HV135" s="440"/>
      <c r="HW135" s="110">
        <f t="shared" si="3650"/>
        <v>0</v>
      </c>
      <c r="HX135" s="440"/>
      <c r="HY135" s="440"/>
      <c r="HZ135" s="440"/>
      <c r="IA135" s="440"/>
      <c r="IB135" s="440"/>
      <c r="IC135" s="440"/>
      <c r="ID135" s="111">
        <f t="shared" si="3651"/>
        <v>0</v>
      </c>
      <c r="IE135" s="440"/>
      <c r="IF135" s="440"/>
      <c r="IH135" s="440"/>
      <c r="II135" s="440"/>
      <c r="IJ135" s="440"/>
      <c r="IK135" s="440"/>
      <c r="IL135" s="110">
        <f t="shared" si="3652"/>
        <v>0</v>
      </c>
      <c r="IM135" s="440"/>
      <c r="IN135" s="440"/>
      <c r="IO135" s="440"/>
      <c r="IP135" s="440"/>
      <c r="IQ135" s="440"/>
      <c r="IR135" s="440"/>
      <c r="IS135" s="111">
        <f t="shared" si="3653"/>
        <v>0</v>
      </c>
      <c r="IT135" s="440"/>
      <c r="IU135" s="440"/>
      <c r="IW135" s="440"/>
      <c r="IX135" s="440"/>
      <c r="IY135" s="440"/>
      <c r="IZ135" s="440"/>
      <c r="JA135" s="110">
        <f t="shared" si="3654"/>
        <v>0</v>
      </c>
      <c r="JB135" s="440"/>
      <c r="JC135" s="440"/>
      <c r="JD135" s="440"/>
      <c r="JE135" s="440"/>
      <c r="JF135" s="440"/>
      <c r="JG135" s="440"/>
      <c r="JH135" s="111">
        <f t="shared" si="3655"/>
        <v>0</v>
      </c>
      <c r="JI135" s="440"/>
      <c r="JJ135" s="440"/>
      <c r="JL135" s="440"/>
      <c r="JM135" s="440"/>
      <c r="JN135" s="440"/>
      <c r="JO135" s="440"/>
      <c r="JP135" s="110">
        <f t="shared" si="3656"/>
        <v>0</v>
      </c>
      <c r="JQ135" s="440"/>
      <c r="JR135" s="440"/>
      <c r="JS135" s="440"/>
      <c r="JT135" s="440"/>
      <c r="JU135" s="440"/>
      <c r="JV135" s="440"/>
      <c r="JW135" s="111">
        <f t="shared" si="3657"/>
        <v>0</v>
      </c>
      <c r="JX135" s="440"/>
      <c r="JY135" s="440"/>
      <c r="KA135" s="440"/>
      <c r="KB135" s="440"/>
      <c r="KC135" s="440"/>
      <c r="KD135" s="440"/>
      <c r="KE135" s="110">
        <f t="shared" si="3658"/>
        <v>0</v>
      </c>
      <c r="KF135" s="440"/>
      <c r="KG135" s="440"/>
      <c r="KH135" s="440"/>
      <c r="KI135" s="440"/>
      <c r="KJ135" s="440"/>
      <c r="KK135" s="440"/>
      <c r="KL135" s="111">
        <f t="shared" si="3659"/>
        <v>0</v>
      </c>
      <c r="KM135" s="440"/>
      <c r="KN135" s="440"/>
      <c r="KP135" s="440"/>
      <c r="KQ135" s="440"/>
      <c r="KR135" s="440"/>
      <c r="KS135" s="440"/>
      <c r="KT135" s="110">
        <f t="shared" si="3660"/>
        <v>0</v>
      </c>
      <c r="KU135" s="440"/>
      <c r="KV135" s="440"/>
      <c r="KW135" s="440"/>
      <c r="KX135" s="440"/>
      <c r="KY135" s="440"/>
      <c r="KZ135" s="440"/>
      <c r="LA135" s="111">
        <f t="shared" si="3661"/>
        <v>0</v>
      </c>
      <c r="LB135" s="440"/>
      <c r="LC135" s="440"/>
      <c r="LE135" s="440"/>
      <c r="LF135" s="440"/>
      <c r="LG135" s="440"/>
      <c r="LH135" s="440"/>
      <c r="LI135" s="110">
        <f t="shared" si="3662"/>
        <v>0</v>
      </c>
      <c r="LJ135" s="440"/>
      <c r="LK135" s="440"/>
      <c r="LL135" s="440"/>
      <c r="LM135" s="440"/>
      <c r="LN135" s="440"/>
      <c r="LO135" s="440"/>
      <c r="LP135" s="111">
        <f t="shared" si="3663"/>
        <v>0</v>
      </c>
      <c r="LQ135" s="440"/>
      <c r="LR135" s="440"/>
      <c r="LT135" s="440"/>
      <c r="LU135" s="440"/>
      <c r="LV135" s="440"/>
      <c r="LW135" s="440"/>
      <c r="LX135" s="110">
        <f t="shared" si="3664"/>
        <v>0</v>
      </c>
      <c r="LY135" s="440"/>
      <c r="LZ135" s="440"/>
      <c r="MA135" s="440"/>
      <c r="MB135" s="440"/>
      <c r="MC135" s="440"/>
      <c r="MD135" s="440"/>
      <c r="ME135" s="111">
        <f t="shared" si="3665"/>
        <v>0</v>
      </c>
      <c r="MF135" s="440"/>
      <c r="MG135" s="440"/>
      <c r="MI135" s="440"/>
      <c r="MJ135" s="440"/>
      <c r="MK135" s="440"/>
      <c r="ML135" s="440"/>
      <c r="MM135" s="110">
        <f t="shared" si="3666"/>
        <v>0</v>
      </c>
      <c r="MN135" s="440"/>
      <c r="MO135" s="440"/>
      <c r="MP135" s="440"/>
      <c r="MQ135" s="440"/>
      <c r="MR135" s="440"/>
      <c r="MS135" s="440"/>
      <c r="MT135" s="111">
        <f t="shared" si="3667"/>
        <v>0</v>
      </c>
      <c r="MU135" s="440"/>
      <c r="MV135" s="440"/>
      <c r="MX135" s="440"/>
      <c r="MY135" s="440"/>
      <c r="MZ135" s="440"/>
      <c r="NA135" s="440"/>
      <c r="NB135" s="110">
        <f t="shared" si="3668"/>
        <v>0</v>
      </c>
      <c r="NC135" s="440"/>
      <c r="ND135" s="440"/>
      <c r="NE135" s="440"/>
      <c r="NF135" s="440"/>
      <c r="NG135" s="440"/>
      <c r="NH135" s="440"/>
      <c r="NI135" s="111">
        <f t="shared" si="3669"/>
        <v>0</v>
      </c>
      <c r="NJ135" s="440"/>
      <c r="NK135" s="440"/>
      <c r="NM135" s="440"/>
      <c r="NN135" s="440"/>
      <c r="NO135" s="440"/>
      <c r="NP135" s="440"/>
      <c r="NQ135" s="110">
        <f t="shared" si="3670"/>
        <v>0</v>
      </c>
      <c r="NR135" s="440"/>
      <c r="NS135" s="440"/>
      <c r="NT135" s="440"/>
      <c r="NU135" s="440"/>
      <c r="NV135" s="440"/>
      <c r="NW135" s="440"/>
      <c r="NX135" s="111">
        <f t="shared" si="3671"/>
        <v>0</v>
      </c>
      <c r="NY135" s="440"/>
      <c r="NZ135" s="440"/>
      <c r="OB135" s="440"/>
      <c r="OC135" s="440"/>
      <c r="OD135" s="440"/>
      <c r="OE135" s="440"/>
      <c r="OF135" s="110">
        <f t="shared" si="3672"/>
        <v>0</v>
      </c>
      <c r="OG135" s="440"/>
      <c r="OH135" s="440"/>
      <c r="OI135" s="440"/>
      <c r="OJ135" s="440"/>
      <c r="OK135" s="440"/>
      <c r="OL135" s="440"/>
      <c r="OM135" s="111">
        <f t="shared" si="3673"/>
        <v>0</v>
      </c>
      <c r="ON135" s="440"/>
      <c r="OO135" s="440"/>
      <c r="OQ135" s="440"/>
      <c r="OR135" s="440"/>
      <c r="OS135" s="440"/>
      <c r="OT135" s="440"/>
      <c r="OU135" s="110">
        <f t="shared" si="3674"/>
        <v>0</v>
      </c>
      <c r="OV135" s="440"/>
      <c r="OW135" s="440"/>
      <c r="OX135" s="440"/>
      <c r="OY135" s="440"/>
      <c r="OZ135" s="440"/>
      <c r="PA135" s="440"/>
      <c r="PB135" s="111">
        <f t="shared" si="3675"/>
        <v>0</v>
      </c>
      <c r="PC135" s="440"/>
      <c r="PD135" s="440"/>
      <c r="PF135" s="440"/>
      <c r="PG135" s="440"/>
      <c r="PH135" s="440"/>
      <c r="PI135" s="440"/>
      <c r="PJ135" s="110">
        <f t="shared" si="3676"/>
        <v>0</v>
      </c>
      <c r="PK135" s="440"/>
      <c r="PL135" s="440"/>
      <c r="PM135" s="440"/>
      <c r="PN135" s="440"/>
      <c r="PO135" s="440"/>
      <c r="PP135" s="440"/>
      <c r="PQ135" s="111">
        <f t="shared" si="3677"/>
        <v>0</v>
      </c>
      <c r="PR135" s="440"/>
      <c r="PS135" s="440"/>
      <c r="PU135" s="440"/>
      <c r="PV135" s="440"/>
      <c r="PW135" s="440"/>
      <c r="PX135" s="440"/>
      <c r="PY135" s="110">
        <f t="shared" si="3678"/>
        <v>0</v>
      </c>
      <c r="PZ135" s="440"/>
      <c r="QA135" s="440"/>
      <c r="QB135" s="440"/>
      <c r="QC135" s="440"/>
      <c r="QD135" s="440"/>
      <c r="QE135" s="440"/>
      <c r="QF135" s="111">
        <f t="shared" si="3679"/>
        <v>0</v>
      </c>
      <c r="QG135" s="440"/>
      <c r="QH135" s="440"/>
      <c r="QJ135" s="440"/>
      <c r="QK135" s="440"/>
      <c r="QL135" s="440"/>
      <c r="QM135" s="440"/>
      <c r="QN135" s="110">
        <f t="shared" si="3680"/>
        <v>0</v>
      </c>
      <c r="QO135" s="440"/>
      <c r="QP135" s="440"/>
      <c r="QQ135" s="440"/>
      <c r="QR135" s="440"/>
      <c r="QS135" s="440"/>
      <c r="QT135" s="440"/>
      <c r="QU135" s="111">
        <f t="shared" si="3681"/>
        <v>0</v>
      </c>
      <c r="QV135" s="440"/>
      <c r="QW135" s="440"/>
      <c r="QY135" s="440"/>
      <c r="QZ135" s="440"/>
      <c r="RA135" s="440"/>
      <c r="RB135" s="440"/>
      <c r="RC135" s="110">
        <f t="shared" si="3682"/>
        <v>0</v>
      </c>
      <c r="RD135" s="440"/>
      <c r="RE135" s="440"/>
      <c r="RF135" s="440"/>
      <c r="RG135" s="440"/>
      <c r="RH135" s="440"/>
      <c r="RI135" s="440"/>
      <c r="RJ135" s="111">
        <f t="shared" si="3683"/>
        <v>0</v>
      </c>
      <c r="RK135" s="440"/>
      <c r="RL135" s="440"/>
      <c r="RN135" s="440"/>
      <c r="RO135" s="440"/>
      <c r="RP135" s="440"/>
      <c r="RQ135" s="440"/>
      <c r="RR135" s="110">
        <f t="shared" si="3684"/>
        <v>0</v>
      </c>
      <c r="RS135" s="440"/>
      <c r="RT135" s="440"/>
      <c r="RU135" s="440"/>
      <c r="RV135" s="440"/>
      <c r="RW135" s="440"/>
      <c r="RX135" s="440"/>
      <c r="RY135" s="111">
        <f t="shared" si="3685"/>
        <v>0</v>
      </c>
      <c r="RZ135" s="440"/>
      <c r="SA135" s="440"/>
      <c r="SC135" s="440"/>
      <c r="SD135" s="440"/>
      <c r="SE135" s="440"/>
      <c r="SF135" s="440"/>
      <c r="SG135" s="110">
        <f t="shared" si="3686"/>
        <v>0</v>
      </c>
      <c r="SH135" s="440"/>
      <c r="SI135" s="440"/>
      <c r="SJ135" s="440"/>
      <c r="SK135" s="440"/>
      <c r="SL135" s="440"/>
      <c r="SM135" s="440"/>
      <c r="SN135" s="111">
        <f t="shared" si="3687"/>
        <v>0</v>
      </c>
      <c r="SO135" s="440"/>
      <c r="SP135" s="440"/>
      <c r="SR135" s="440"/>
      <c r="SS135" s="440"/>
      <c r="ST135" s="440"/>
      <c r="SU135" s="440"/>
      <c r="SV135" s="110">
        <f t="shared" si="3688"/>
        <v>0</v>
      </c>
      <c r="SW135" s="440"/>
      <c r="SX135" s="440"/>
      <c r="SY135" s="440"/>
      <c r="SZ135" s="440"/>
      <c r="TA135" s="440"/>
      <c r="TB135" s="440"/>
      <c r="TC135" s="111">
        <f t="shared" si="3689"/>
        <v>0</v>
      </c>
      <c r="TD135" s="440"/>
      <c r="TE135" s="440"/>
      <c r="TG135" s="440"/>
      <c r="TH135" s="440"/>
      <c r="TI135" s="440"/>
      <c r="TJ135" s="440"/>
      <c r="TK135" s="110">
        <f t="shared" si="3690"/>
        <v>0</v>
      </c>
      <c r="TL135" s="440"/>
      <c r="TM135" s="440"/>
      <c r="TN135" s="440"/>
      <c r="TO135" s="440"/>
      <c r="TP135" s="440"/>
      <c r="TQ135" s="440"/>
      <c r="TR135" s="111">
        <f t="shared" si="3691"/>
        <v>0</v>
      </c>
      <c r="TS135" s="440"/>
      <c r="TT135" s="440"/>
      <c r="TV135" s="440"/>
      <c r="TW135" s="440"/>
      <c r="TX135" s="440"/>
      <c r="TY135" s="440"/>
      <c r="TZ135" s="110">
        <f t="shared" si="3692"/>
        <v>0</v>
      </c>
      <c r="UA135" s="440"/>
      <c r="UB135" s="440"/>
      <c r="UC135" s="440"/>
      <c r="UD135" s="440"/>
      <c r="UE135" s="440"/>
      <c r="UF135" s="440"/>
      <c r="UG135" s="111">
        <f t="shared" si="3693"/>
        <v>0</v>
      </c>
      <c r="UH135" s="440"/>
      <c r="UI135" s="440"/>
      <c r="UK135" s="440"/>
      <c r="UL135" s="440"/>
      <c r="UM135" s="440"/>
      <c r="UN135" s="440"/>
      <c r="UO135" s="110">
        <f t="shared" si="3694"/>
        <v>0</v>
      </c>
      <c r="UP135" s="440"/>
      <c r="UQ135" s="440"/>
      <c r="UR135" s="440"/>
      <c r="US135" s="440"/>
      <c r="UT135" s="440"/>
      <c r="UU135" s="440"/>
      <c r="UV135" s="111">
        <f t="shared" si="3695"/>
        <v>0</v>
      </c>
      <c r="UW135" s="440"/>
      <c r="UX135" s="440"/>
      <c r="UZ135" s="440"/>
      <c r="VA135" s="440"/>
      <c r="VB135" s="440"/>
      <c r="VC135" s="440"/>
      <c r="VD135" s="110">
        <f t="shared" si="3696"/>
        <v>0</v>
      </c>
      <c r="VE135" s="440"/>
      <c r="VF135" s="440"/>
      <c r="VG135" s="440"/>
      <c r="VH135" s="440"/>
      <c r="VI135" s="440"/>
      <c r="VJ135" s="440"/>
      <c r="VK135" s="111">
        <f t="shared" si="3697"/>
        <v>0</v>
      </c>
      <c r="VL135" s="440"/>
      <c r="VM135" s="440"/>
      <c r="VO135" s="440"/>
      <c r="VP135" s="440"/>
      <c r="VQ135" s="440"/>
      <c r="VR135" s="440"/>
      <c r="VS135" s="110">
        <f t="shared" si="3698"/>
        <v>0</v>
      </c>
      <c r="VT135" s="440"/>
      <c r="VU135" s="440"/>
      <c r="VV135" s="440"/>
      <c r="VW135" s="440"/>
      <c r="VX135" s="440"/>
      <c r="VY135" s="440"/>
      <c r="VZ135" s="111">
        <f t="shared" si="3699"/>
        <v>0</v>
      </c>
      <c r="WA135" s="440"/>
      <c r="WB135" s="440"/>
      <c r="WD135" s="440"/>
      <c r="WE135" s="440"/>
      <c r="WF135" s="440"/>
      <c r="WG135" s="440"/>
      <c r="WH135" s="110">
        <f t="shared" si="3700"/>
        <v>0</v>
      </c>
      <c r="WI135" s="440"/>
      <c r="WJ135" s="440"/>
      <c r="WK135" s="440"/>
      <c r="WL135" s="440"/>
      <c r="WM135" s="440"/>
      <c r="WN135" s="440"/>
      <c r="WO135" s="111">
        <f t="shared" si="3701"/>
        <v>0</v>
      </c>
      <c r="WP135" s="440"/>
      <c r="WQ135" s="440"/>
      <c r="WS135" s="440"/>
      <c r="WT135" s="440"/>
      <c r="WU135" s="440"/>
      <c r="WV135" s="440"/>
      <c r="WW135" s="110">
        <f t="shared" si="3702"/>
        <v>0</v>
      </c>
      <c r="WX135" s="440"/>
      <c r="WY135" s="440"/>
      <c r="WZ135" s="440"/>
      <c r="XA135" s="440"/>
      <c r="XB135" s="440"/>
      <c r="XC135" s="440"/>
      <c r="XD135" s="111">
        <f t="shared" si="3703"/>
        <v>0</v>
      </c>
      <c r="XE135" s="440"/>
      <c r="XF135" s="440"/>
      <c r="XH135" s="440"/>
      <c r="XI135" s="440"/>
      <c r="XJ135" s="440"/>
      <c r="XK135" s="440"/>
      <c r="XL135" s="110">
        <f t="shared" si="3704"/>
        <v>0</v>
      </c>
      <c r="XM135" s="440"/>
      <c r="XN135" s="440"/>
      <c r="XO135" s="440"/>
      <c r="XP135" s="440"/>
      <c r="XQ135" s="440"/>
      <c r="XR135" s="440"/>
      <c r="XS135" s="111">
        <f t="shared" si="3705"/>
        <v>0</v>
      </c>
      <c r="XT135" s="440"/>
      <c r="XU135" s="440"/>
      <c r="XW135" s="440"/>
      <c r="XX135" s="440"/>
      <c r="XY135" s="440"/>
      <c r="XZ135" s="440"/>
      <c r="YA135" s="110">
        <f t="shared" si="3706"/>
        <v>0</v>
      </c>
      <c r="YB135" s="440"/>
      <c r="YC135" s="440"/>
      <c r="YD135" s="440"/>
      <c r="YE135" s="440"/>
      <c r="YF135" s="440"/>
      <c r="YG135" s="440"/>
      <c r="YH135" s="111">
        <f t="shared" si="3707"/>
        <v>0</v>
      </c>
      <c r="YI135" s="440"/>
      <c r="YJ135" s="440"/>
      <c r="YL135" s="440"/>
      <c r="YM135" s="440"/>
      <c r="YN135" s="440"/>
      <c r="YO135" s="440"/>
      <c r="YP135" s="110">
        <f t="shared" si="3708"/>
        <v>0</v>
      </c>
      <c r="YQ135" s="440"/>
      <c r="YR135" s="440"/>
      <c r="YS135" s="440"/>
      <c r="YT135" s="440"/>
      <c r="YU135" s="440"/>
      <c r="YV135" s="440"/>
      <c r="YW135" s="111">
        <f t="shared" si="3709"/>
        <v>0</v>
      </c>
      <c r="YX135" s="440"/>
      <c r="YY135" s="440"/>
      <c r="ZA135" s="440"/>
      <c r="ZB135" s="440"/>
      <c r="ZC135" s="440"/>
      <c r="ZD135" s="440"/>
      <c r="ZE135" s="110">
        <f t="shared" si="3710"/>
        <v>0</v>
      </c>
      <c r="ZF135" s="440"/>
      <c r="ZG135" s="440"/>
      <c r="ZH135" s="440"/>
      <c r="ZI135" s="440"/>
      <c r="ZJ135" s="440"/>
      <c r="ZK135" s="440"/>
      <c r="ZL135" s="111">
        <f t="shared" si="3711"/>
        <v>0</v>
      </c>
      <c r="ZM135" s="440"/>
      <c r="ZN135" s="440"/>
      <c r="ZP135" s="440"/>
      <c r="ZQ135" s="440"/>
      <c r="ZR135" s="440"/>
      <c r="ZS135" s="440"/>
      <c r="ZT135" s="110">
        <f t="shared" si="3712"/>
        <v>0</v>
      </c>
      <c r="ZU135" s="440"/>
      <c r="ZV135" s="440"/>
      <c r="ZW135" s="440"/>
      <c r="ZX135" s="440"/>
      <c r="ZY135" s="440"/>
      <c r="ZZ135" s="440"/>
      <c r="AAA135" s="111">
        <f t="shared" si="3713"/>
        <v>0</v>
      </c>
      <c r="AAB135" s="440"/>
      <c r="AAC135" s="440"/>
      <c r="AAE135" s="440"/>
      <c r="AAF135" s="440"/>
      <c r="AAG135" s="440"/>
      <c r="AAH135" s="440"/>
      <c r="AAI135" s="110">
        <f t="shared" si="3714"/>
        <v>0</v>
      </c>
      <c r="AAJ135" s="440"/>
      <c r="AAK135" s="440"/>
      <c r="AAL135" s="440"/>
      <c r="AAM135" s="440"/>
      <c r="AAN135" s="440"/>
      <c r="AAO135" s="440"/>
      <c r="AAP135" s="111">
        <f t="shared" si="3715"/>
        <v>0</v>
      </c>
      <c r="AAQ135" s="440"/>
      <c r="AAR135" s="440"/>
      <c r="AAT135" s="440"/>
      <c r="AAU135" s="440"/>
      <c r="AAV135" s="440"/>
      <c r="AAW135" s="440"/>
      <c r="AAX135" s="110">
        <f t="shared" si="3716"/>
        <v>0</v>
      </c>
      <c r="AAY135" s="440"/>
      <c r="AAZ135" s="440"/>
      <c r="ABA135" s="440"/>
      <c r="ABB135" s="440"/>
      <c r="ABC135" s="440"/>
      <c r="ABD135" s="440"/>
      <c r="ABE135" s="111">
        <f t="shared" si="3717"/>
        <v>0</v>
      </c>
      <c r="ABF135" s="440"/>
      <c r="ABG135" s="440"/>
      <c r="ABI135" s="440"/>
      <c r="ABJ135" s="440"/>
      <c r="ABK135" s="440"/>
      <c r="ABL135" s="440"/>
      <c r="ABM135" s="110">
        <f t="shared" si="3718"/>
        <v>0</v>
      </c>
      <c r="ABN135" s="440"/>
      <c r="ABO135" s="440"/>
      <c r="ABP135" s="440"/>
      <c r="ABQ135" s="440"/>
      <c r="ABR135" s="440"/>
      <c r="ABS135" s="440"/>
      <c r="ABT135" s="111">
        <f t="shared" si="3719"/>
        <v>0</v>
      </c>
      <c r="ABU135" s="440"/>
      <c r="ABV135" s="440"/>
      <c r="ABX135" s="440"/>
      <c r="ABY135" s="440"/>
      <c r="ABZ135" s="440"/>
      <c r="ACA135" s="440"/>
      <c r="ACB135" s="110">
        <f t="shared" si="3720"/>
        <v>0</v>
      </c>
      <c r="ACC135" s="440"/>
      <c r="ACD135" s="440"/>
      <c r="ACE135" s="440"/>
      <c r="ACF135" s="440"/>
      <c r="ACG135" s="440"/>
      <c r="ACH135" s="440"/>
      <c r="ACI135" s="111">
        <f t="shared" si="3721"/>
        <v>0</v>
      </c>
      <c r="ACJ135" s="440"/>
      <c r="ACK135" s="440"/>
      <c r="ACM135" s="440"/>
      <c r="ACN135" s="440"/>
      <c r="ACO135" s="440"/>
      <c r="ACP135" s="440"/>
      <c r="ACQ135" s="110">
        <f t="shared" si="3722"/>
        <v>0</v>
      </c>
      <c r="ACR135" s="440"/>
      <c r="ACS135" s="440"/>
      <c r="ACT135" s="440"/>
      <c r="ACU135" s="440"/>
      <c r="ACV135" s="440"/>
      <c r="ACW135" s="440"/>
      <c r="ACX135" s="111">
        <f t="shared" si="3723"/>
        <v>0</v>
      </c>
      <c r="ACY135" s="440"/>
      <c r="ACZ135" s="440"/>
      <c r="ADB135" s="440"/>
      <c r="ADC135" s="440"/>
      <c r="ADD135" s="440"/>
      <c r="ADE135" s="440"/>
      <c r="ADF135" s="110">
        <f t="shared" si="3724"/>
        <v>0</v>
      </c>
      <c r="ADG135" s="440"/>
      <c r="ADH135" s="440"/>
      <c r="ADI135" s="440"/>
      <c r="ADJ135" s="440"/>
      <c r="ADK135" s="440"/>
      <c r="ADL135" s="440"/>
      <c r="ADM135" s="111">
        <f t="shared" si="3725"/>
        <v>0</v>
      </c>
      <c r="ADN135" s="440"/>
      <c r="ADO135" s="440"/>
      <c r="ADQ135" s="440"/>
      <c r="ADR135" s="440"/>
      <c r="ADS135" s="440"/>
      <c r="ADT135" s="440"/>
      <c r="ADU135" s="110">
        <f t="shared" si="3726"/>
        <v>0</v>
      </c>
      <c r="ADV135" s="440"/>
      <c r="ADW135" s="440"/>
      <c r="ADX135" s="440"/>
      <c r="ADY135" s="440"/>
      <c r="ADZ135" s="440"/>
      <c r="AEA135" s="440"/>
      <c r="AEB135" s="111">
        <f t="shared" si="3727"/>
        <v>0</v>
      </c>
      <c r="AEC135" s="440"/>
      <c r="AED135" s="440"/>
      <c r="AEF135" s="440"/>
      <c r="AEG135" s="440"/>
      <c r="AEH135" s="440"/>
      <c r="AEI135" s="440"/>
      <c r="AEJ135" s="110">
        <f t="shared" si="3728"/>
        <v>0</v>
      </c>
      <c r="AEK135" s="440"/>
      <c r="AEL135" s="440"/>
      <c r="AEM135" s="440"/>
      <c r="AEN135" s="440"/>
      <c r="AEO135" s="440"/>
      <c r="AEP135" s="440"/>
      <c r="AEQ135" s="111">
        <f t="shared" si="3729"/>
        <v>0</v>
      </c>
      <c r="AER135" s="440"/>
      <c r="AES135" s="440"/>
      <c r="AEU135" s="440"/>
      <c r="AEV135" s="440"/>
      <c r="AEW135" s="440"/>
      <c r="AEX135" s="440"/>
      <c r="AEY135" s="110">
        <f t="shared" si="3730"/>
        <v>0</v>
      </c>
      <c r="AEZ135" s="440"/>
      <c r="AFA135" s="440"/>
      <c r="AFB135" s="440"/>
      <c r="AFC135" s="440"/>
      <c r="AFD135" s="440"/>
      <c r="AFE135" s="440"/>
      <c r="AFF135" s="111">
        <f t="shared" si="3731"/>
        <v>0</v>
      </c>
      <c r="AFG135" s="440"/>
      <c r="AFH135" s="440"/>
      <c r="AFJ135" s="440"/>
      <c r="AFK135" s="440"/>
      <c r="AFL135" s="440"/>
      <c r="AFM135" s="440"/>
      <c r="AFN135" s="110">
        <f t="shared" si="3732"/>
        <v>0</v>
      </c>
      <c r="AFO135" s="440"/>
      <c r="AFP135" s="440"/>
      <c r="AFQ135" s="440"/>
      <c r="AFR135" s="440"/>
      <c r="AFS135" s="440"/>
      <c r="AFT135" s="440"/>
      <c r="AFU135" s="111">
        <f t="shared" si="3733"/>
        <v>0</v>
      </c>
      <c r="AFV135" s="440"/>
      <c r="AFW135" s="440"/>
      <c r="AFY135" s="440"/>
      <c r="AFZ135" s="440"/>
      <c r="AGA135" s="440"/>
      <c r="AGB135" s="440"/>
      <c r="AGC135" s="110">
        <f t="shared" si="3734"/>
        <v>0</v>
      </c>
      <c r="AGD135" s="440"/>
      <c r="AGE135" s="440"/>
      <c r="AGF135" s="440"/>
      <c r="AGG135" s="440"/>
      <c r="AGH135" s="440"/>
      <c r="AGI135" s="440"/>
      <c r="AGJ135" s="111">
        <f t="shared" si="3735"/>
        <v>0</v>
      </c>
      <c r="AGK135" s="440"/>
      <c r="AGL135" s="440"/>
      <c r="AGN135" s="440"/>
      <c r="AGO135" s="440"/>
      <c r="AGP135" s="440"/>
      <c r="AGQ135" s="440"/>
      <c r="AGR135" s="110">
        <f t="shared" si="3736"/>
        <v>0</v>
      </c>
      <c r="AGS135" s="440"/>
      <c r="AGT135" s="440"/>
      <c r="AGU135" s="440"/>
      <c r="AGV135" s="440"/>
      <c r="AGW135" s="440"/>
      <c r="AGX135" s="440"/>
      <c r="AGY135" s="111">
        <f t="shared" si="3737"/>
        <v>0</v>
      </c>
      <c r="AGZ135" s="440"/>
      <c r="AHA135" s="440"/>
      <c r="AHC135" s="440"/>
      <c r="AHD135" s="440"/>
      <c r="AHE135" s="440"/>
      <c r="AHF135" s="440"/>
      <c r="AHG135" s="110">
        <f t="shared" si="3738"/>
        <v>0</v>
      </c>
      <c r="AHH135" s="440"/>
      <c r="AHI135" s="440"/>
      <c r="AHJ135" s="440"/>
      <c r="AHK135" s="440"/>
      <c r="AHL135" s="440"/>
      <c r="AHM135" s="440"/>
      <c r="AHN135" s="111">
        <f t="shared" si="3739"/>
        <v>0</v>
      </c>
      <c r="AHO135" s="440"/>
      <c r="AHP135" s="440"/>
      <c r="AHR135" s="440"/>
      <c r="AHS135" s="440"/>
      <c r="AHT135" s="440"/>
      <c r="AHU135" s="440"/>
      <c r="AHV135" s="110">
        <f t="shared" si="3740"/>
        <v>0</v>
      </c>
      <c r="AHW135" s="440"/>
      <c r="AHX135" s="440"/>
      <c r="AHY135" s="440"/>
      <c r="AHZ135" s="440"/>
      <c r="AIA135" s="440"/>
      <c r="AIB135" s="440"/>
      <c r="AIC135" s="111">
        <f t="shared" si="3741"/>
        <v>0</v>
      </c>
      <c r="AID135" s="440"/>
      <c r="AIE135" s="440"/>
    </row>
    <row r="136" spans="1:915" x14ac:dyDescent="0.3">
      <c r="A136" s="33" t="s">
        <v>149</v>
      </c>
      <c r="B136" s="34" t="s">
        <v>150</v>
      </c>
      <c r="C136" s="439"/>
      <c r="D136" s="440"/>
      <c r="E136" s="440"/>
      <c r="F136" s="440"/>
      <c r="G136" s="110">
        <f t="shared" si="3620"/>
        <v>0</v>
      </c>
      <c r="H136" s="440"/>
      <c r="I136" s="440"/>
      <c r="J136" s="440"/>
      <c r="K136" s="440"/>
      <c r="L136" s="440"/>
      <c r="M136" s="440"/>
      <c r="N136" s="111">
        <f t="shared" si="3621"/>
        <v>0</v>
      </c>
      <c r="O136" s="440"/>
      <c r="P136" s="440"/>
      <c r="Q136" s="440"/>
      <c r="R136" s="440"/>
      <c r="S136" s="440"/>
      <c r="T136" s="440"/>
      <c r="U136" s="110">
        <f t="shared" si="3622"/>
        <v>0</v>
      </c>
      <c r="V136" s="440"/>
      <c r="W136" s="440"/>
      <c r="X136" s="440"/>
      <c r="Y136" s="440"/>
      <c r="Z136" s="440"/>
      <c r="AA136" s="440"/>
      <c r="AB136" s="111">
        <f t="shared" si="3623"/>
        <v>0</v>
      </c>
      <c r="AC136" s="440"/>
      <c r="AD136" s="440"/>
      <c r="AF136" s="440"/>
      <c r="AG136" s="440"/>
      <c r="AH136" s="440"/>
      <c r="AI136" s="440"/>
      <c r="AJ136" s="110">
        <f t="shared" si="3624"/>
        <v>0</v>
      </c>
      <c r="AK136" s="440"/>
      <c r="AL136" s="440"/>
      <c r="AM136" s="440"/>
      <c r="AN136" s="440"/>
      <c r="AO136" s="440"/>
      <c r="AP136" s="440"/>
      <c r="AQ136" s="111">
        <f t="shared" si="3625"/>
        <v>0</v>
      </c>
      <c r="AR136" s="440"/>
      <c r="AS136" s="440"/>
      <c r="AU136" s="440"/>
      <c r="AV136" s="440"/>
      <c r="AW136" s="440"/>
      <c r="AX136" s="440"/>
      <c r="AY136" s="110">
        <f t="shared" si="3626"/>
        <v>0</v>
      </c>
      <c r="AZ136" s="440"/>
      <c r="BA136" s="440"/>
      <c r="BB136" s="440"/>
      <c r="BC136" s="440"/>
      <c r="BD136" s="440"/>
      <c r="BE136" s="440"/>
      <c r="BF136" s="111">
        <f t="shared" si="3627"/>
        <v>0</v>
      </c>
      <c r="BG136" s="440"/>
      <c r="BH136" s="440"/>
      <c r="BJ136" s="440"/>
      <c r="BK136" s="440"/>
      <c r="BL136" s="440"/>
      <c r="BM136" s="440"/>
      <c r="BN136" s="110">
        <f t="shared" si="3628"/>
        <v>0</v>
      </c>
      <c r="BO136" s="440"/>
      <c r="BP136" s="440"/>
      <c r="BQ136" s="440"/>
      <c r="BR136" s="440"/>
      <c r="BS136" s="440"/>
      <c r="BT136" s="440"/>
      <c r="BU136" s="111">
        <f t="shared" si="3629"/>
        <v>0</v>
      </c>
      <c r="BV136" s="440"/>
      <c r="BW136" s="440"/>
      <c r="BY136" s="440"/>
      <c r="BZ136" s="440"/>
      <c r="CA136" s="440"/>
      <c r="CB136" s="440"/>
      <c r="CC136" s="110">
        <f t="shared" si="3630"/>
        <v>0</v>
      </c>
      <c r="CD136" s="440"/>
      <c r="CE136" s="440"/>
      <c r="CF136" s="440"/>
      <c r="CG136" s="440"/>
      <c r="CH136" s="440"/>
      <c r="CI136" s="440"/>
      <c r="CJ136" s="111">
        <f t="shared" si="3631"/>
        <v>0</v>
      </c>
      <c r="CK136" s="440"/>
      <c r="CL136" s="440"/>
      <c r="CN136" s="440"/>
      <c r="CO136" s="440"/>
      <c r="CP136" s="440"/>
      <c r="CQ136" s="440"/>
      <c r="CR136" s="110">
        <f t="shared" si="3632"/>
        <v>0</v>
      </c>
      <c r="CS136" s="440"/>
      <c r="CT136" s="440"/>
      <c r="CU136" s="440"/>
      <c r="CV136" s="440"/>
      <c r="CW136" s="440"/>
      <c r="CX136" s="440"/>
      <c r="CY136" s="111">
        <f t="shared" si="3633"/>
        <v>0</v>
      </c>
      <c r="CZ136" s="440"/>
      <c r="DA136" s="440"/>
      <c r="DC136" s="440"/>
      <c r="DD136" s="440"/>
      <c r="DE136" s="440"/>
      <c r="DF136" s="440"/>
      <c r="DG136" s="110">
        <f t="shared" si="3634"/>
        <v>0</v>
      </c>
      <c r="DH136" s="440"/>
      <c r="DI136" s="440"/>
      <c r="DJ136" s="440"/>
      <c r="DK136" s="440"/>
      <c r="DL136" s="440"/>
      <c r="DM136" s="440"/>
      <c r="DN136" s="111">
        <f t="shared" si="3635"/>
        <v>0</v>
      </c>
      <c r="DO136" s="440"/>
      <c r="DP136" s="440"/>
      <c r="DR136" s="440"/>
      <c r="DS136" s="440"/>
      <c r="DT136" s="440"/>
      <c r="DU136" s="440"/>
      <c r="DV136" s="110">
        <f t="shared" si="3636"/>
        <v>0</v>
      </c>
      <c r="DW136" s="440"/>
      <c r="DX136" s="440"/>
      <c r="DY136" s="440"/>
      <c r="DZ136" s="440"/>
      <c r="EA136" s="440"/>
      <c r="EB136" s="440"/>
      <c r="EC136" s="111">
        <f t="shared" si="3637"/>
        <v>0</v>
      </c>
      <c r="ED136" s="440"/>
      <c r="EE136" s="440"/>
      <c r="EG136" s="440"/>
      <c r="EH136" s="440"/>
      <c r="EI136" s="440"/>
      <c r="EJ136" s="440"/>
      <c r="EK136" s="110">
        <f t="shared" si="3638"/>
        <v>0</v>
      </c>
      <c r="EL136" s="440"/>
      <c r="EM136" s="440"/>
      <c r="EN136" s="440"/>
      <c r="EO136" s="440"/>
      <c r="EP136" s="440"/>
      <c r="EQ136" s="440"/>
      <c r="ER136" s="111">
        <f t="shared" si="3639"/>
        <v>0</v>
      </c>
      <c r="ES136" s="440"/>
      <c r="ET136" s="440"/>
      <c r="EV136" s="440"/>
      <c r="EW136" s="440"/>
      <c r="EX136" s="440"/>
      <c r="EY136" s="440"/>
      <c r="EZ136" s="110">
        <f t="shared" si="3640"/>
        <v>0</v>
      </c>
      <c r="FA136" s="440"/>
      <c r="FB136" s="440"/>
      <c r="FC136" s="440"/>
      <c r="FD136" s="440"/>
      <c r="FE136" s="440"/>
      <c r="FF136" s="440"/>
      <c r="FG136" s="111">
        <f t="shared" si="3641"/>
        <v>0</v>
      </c>
      <c r="FH136" s="440"/>
      <c r="FI136" s="440"/>
      <c r="FK136" s="440"/>
      <c r="FL136" s="440"/>
      <c r="FM136" s="440"/>
      <c r="FN136" s="440"/>
      <c r="FO136" s="110">
        <f t="shared" si="3642"/>
        <v>0</v>
      </c>
      <c r="FP136" s="440"/>
      <c r="FQ136" s="440"/>
      <c r="FR136" s="440"/>
      <c r="FS136" s="440"/>
      <c r="FT136" s="440"/>
      <c r="FU136" s="440"/>
      <c r="FV136" s="111">
        <f t="shared" si="3643"/>
        <v>0</v>
      </c>
      <c r="FW136" s="440"/>
      <c r="FX136" s="440"/>
      <c r="FZ136" s="440"/>
      <c r="GA136" s="440"/>
      <c r="GB136" s="440"/>
      <c r="GC136" s="440"/>
      <c r="GD136" s="110">
        <f t="shared" si="3644"/>
        <v>0</v>
      </c>
      <c r="GE136" s="440"/>
      <c r="GF136" s="440"/>
      <c r="GG136" s="440"/>
      <c r="GH136" s="440"/>
      <c r="GI136" s="440"/>
      <c r="GJ136" s="440"/>
      <c r="GK136" s="111">
        <f t="shared" si="3645"/>
        <v>0</v>
      </c>
      <c r="GL136" s="440"/>
      <c r="GM136" s="440"/>
      <c r="GO136" s="440"/>
      <c r="GP136" s="440"/>
      <c r="GQ136" s="440"/>
      <c r="GR136" s="440"/>
      <c r="GS136" s="110">
        <f t="shared" si="3646"/>
        <v>0</v>
      </c>
      <c r="GT136" s="440"/>
      <c r="GU136" s="440"/>
      <c r="GV136" s="440"/>
      <c r="GW136" s="440"/>
      <c r="GX136" s="440"/>
      <c r="GY136" s="440"/>
      <c r="GZ136" s="111">
        <f t="shared" si="3647"/>
        <v>0</v>
      </c>
      <c r="HA136" s="440"/>
      <c r="HB136" s="440"/>
      <c r="HD136" s="440"/>
      <c r="HE136" s="440"/>
      <c r="HF136" s="440"/>
      <c r="HG136" s="440"/>
      <c r="HH136" s="110">
        <f t="shared" si="3648"/>
        <v>0</v>
      </c>
      <c r="HI136" s="440"/>
      <c r="HJ136" s="440"/>
      <c r="HK136" s="440"/>
      <c r="HL136" s="440"/>
      <c r="HM136" s="440"/>
      <c r="HN136" s="440"/>
      <c r="HO136" s="111">
        <f t="shared" si="3649"/>
        <v>0</v>
      </c>
      <c r="HP136" s="440"/>
      <c r="HQ136" s="440"/>
      <c r="HS136" s="440"/>
      <c r="HT136" s="440"/>
      <c r="HU136" s="440"/>
      <c r="HV136" s="440"/>
      <c r="HW136" s="110">
        <f t="shared" si="3650"/>
        <v>0</v>
      </c>
      <c r="HX136" s="440"/>
      <c r="HY136" s="440"/>
      <c r="HZ136" s="440"/>
      <c r="IA136" s="440"/>
      <c r="IB136" s="440"/>
      <c r="IC136" s="440"/>
      <c r="ID136" s="111">
        <f t="shared" si="3651"/>
        <v>0</v>
      </c>
      <c r="IE136" s="440"/>
      <c r="IF136" s="440"/>
      <c r="IH136" s="440"/>
      <c r="II136" s="440"/>
      <c r="IJ136" s="440"/>
      <c r="IK136" s="440"/>
      <c r="IL136" s="110">
        <f t="shared" si="3652"/>
        <v>0</v>
      </c>
      <c r="IM136" s="440"/>
      <c r="IN136" s="440"/>
      <c r="IO136" s="440"/>
      <c r="IP136" s="440"/>
      <c r="IQ136" s="440"/>
      <c r="IR136" s="440"/>
      <c r="IS136" s="111">
        <f t="shared" si="3653"/>
        <v>0</v>
      </c>
      <c r="IT136" s="440"/>
      <c r="IU136" s="440"/>
      <c r="IW136" s="440"/>
      <c r="IX136" s="440"/>
      <c r="IY136" s="440"/>
      <c r="IZ136" s="440"/>
      <c r="JA136" s="110">
        <f t="shared" si="3654"/>
        <v>0</v>
      </c>
      <c r="JB136" s="440"/>
      <c r="JC136" s="440"/>
      <c r="JD136" s="440"/>
      <c r="JE136" s="440"/>
      <c r="JF136" s="440"/>
      <c r="JG136" s="440"/>
      <c r="JH136" s="111">
        <f t="shared" si="3655"/>
        <v>0</v>
      </c>
      <c r="JI136" s="440"/>
      <c r="JJ136" s="440"/>
      <c r="JL136" s="440"/>
      <c r="JM136" s="440"/>
      <c r="JN136" s="440"/>
      <c r="JO136" s="440"/>
      <c r="JP136" s="110">
        <f t="shared" si="3656"/>
        <v>0</v>
      </c>
      <c r="JQ136" s="440"/>
      <c r="JR136" s="440"/>
      <c r="JS136" s="440"/>
      <c r="JT136" s="440"/>
      <c r="JU136" s="440"/>
      <c r="JV136" s="440"/>
      <c r="JW136" s="111">
        <f t="shared" si="3657"/>
        <v>0</v>
      </c>
      <c r="JX136" s="440"/>
      <c r="JY136" s="440"/>
      <c r="KA136" s="440"/>
      <c r="KB136" s="440"/>
      <c r="KC136" s="440"/>
      <c r="KD136" s="440"/>
      <c r="KE136" s="110">
        <f t="shared" si="3658"/>
        <v>0</v>
      </c>
      <c r="KF136" s="440"/>
      <c r="KG136" s="440"/>
      <c r="KH136" s="440"/>
      <c r="KI136" s="440"/>
      <c r="KJ136" s="440"/>
      <c r="KK136" s="440"/>
      <c r="KL136" s="111">
        <f t="shared" si="3659"/>
        <v>0</v>
      </c>
      <c r="KM136" s="440"/>
      <c r="KN136" s="440"/>
      <c r="KP136" s="440"/>
      <c r="KQ136" s="440"/>
      <c r="KR136" s="440"/>
      <c r="KS136" s="440"/>
      <c r="KT136" s="110">
        <f t="shared" si="3660"/>
        <v>0</v>
      </c>
      <c r="KU136" s="440"/>
      <c r="KV136" s="440"/>
      <c r="KW136" s="440"/>
      <c r="KX136" s="440"/>
      <c r="KY136" s="440"/>
      <c r="KZ136" s="440"/>
      <c r="LA136" s="111">
        <f t="shared" si="3661"/>
        <v>0</v>
      </c>
      <c r="LB136" s="440"/>
      <c r="LC136" s="440"/>
      <c r="LE136" s="440"/>
      <c r="LF136" s="440"/>
      <c r="LG136" s="440"/>
      <c r="LH136" s="440"/>
      <c r="LI136" s="110">
        <f t="shared" si="3662"/>
        <v>0</v>
      </c>
      <c r="LJ136" s="440"/>
      <c r="LK136" s="440"/>
      <c r="LL136" s="440"/>
      <c r="LM136" s="440"/>
      <c r="LN136" s="440"/>
      <c r="LO136" s="440"/>
      <c r="LP136" s="111">
        <f t="shared" si="3663"/>
        <v>0</v>
      </c>
      <c r="LQ136" s="440"/>
      <c r="LR136" s="440"/>
      <c r="LT136" s="440"/>
      <c r="LU136" s="440"/>
      <c r="LV136" s="440"/>
      <c r="LW136" s="440"/>
      <c r="LX136" s="110">
        <f t="shared" si="3664"/>
        <v>0</v>
      </c>
      <c r="LY136" s="440"/>
      <c r="LZ136" s="440"/>
      <c r="MA136" s="440"/>
      <c r="MB136" s="440"/>
      <c r="MC136" s="440"/>
      <c r="MD136" s="440"/>
      <c r="ME136" s="111">
        <f t="shared" si="3665"/>
        <v>0</v>
      </c>
      <c r="MF136" s="440"/>
      <c r="MG136" s="440"/>
      <c r="MI136" s="440"/>
      <c r="MJ136" s="440"/>
      <c r="MK136" s="440"/>
      <c r="ML136" s="440"/>
      <c r="MM136" s="110">
        <f t="shared" si="3666"/>
        <v>0</v>
      </c>
      <c r="MN136" s="440"/>
      <c r="MO136" s="440"/>
      <c r="MP136" s="440"/>
      <c r="MQ136" s="440"/>
      <c r="MR136" s="440"/>
      <c r="MS136" s="440"/>
      <c r="MT136" s="111">
        <f t="shared" si="3667"/>
        <v>0</v>
      </c>
      <c r="MU136" s="440"/>
      <c r="MV136" s="440"/>
      <c r="MX136" s="440"/>
      <c r="MY136" s="440"/>
      <c r="MZ136" s="440"/>
      <c r="NA136" s="440"/>
      <c r="NB136" s="110">
        <f t="shared" si="3668"/>
        <v>0</v>
      </c>
      <c r="NC136" s="440"/>
      <c r="ND136" s="440"/>
      <c r="NE136" s="440"/>
      <c r="NF136" s="440"/>
      <c r="NG136" s="440"/>
      <c r="NH136" s="440"/>
      <c r="NI136" s="111">
        <f t="shared" si="3669"/>
        <v>0</v>
      </c>
      <c r="NJ136" s="440"/>
      <c r="NK136" s="440"/>
      <c r="NM136" s="440"/>
      <c r="NN136" s="440"/>
      <c r="NO136" s="440"/>
      <c r="NP136" s="440"/>
      <c r="NQ136" s="110">
        <f t="shared" si="3670"/>
        <v>0</v>
      </c>
      <c r="NR136" s="440"/>
      <c r="NS136" s="440"/>
      <c r="NT136" s="440"/>
      <c r="NU136" s="440"/>
      <c r="NV136" s="440"/>
      <c r="NW136" s="440"/>
      <c r="NX136" s="111">
        <f t="shared" si="3671"/>
        <v>0</v>
      </c>
      <c r="NY136" s="440"/>
      <c r="NZ136" s="440"/>
      <c r="OB136" s="440"/>
      <c r="OC136" s="440"/>
      <c r="OD136" s="440"/>
      <c r="OE136" s="440"/>
      <c r="OF136" s="110">
        <f t="shared" si="3672"/>
        <v>0</v>
      </c>
      <c r="OG136" s="440"/>
      <c r="OH136" s="440"/>
      <c r="OI136" s="440"/>
      <c r="OJ136" s="440"/>
      <c r="OK136" s="440"/>
      <c r="OL136" s="440"/>
      <c r="OM136" s="111">
        <f t="shared" si="3673"/>
        <v>0</v>
      </c>
      <c r="ON136" s="440"/>
      <c r="OO136" s="440"/>
      <c r="OQ136" s="440"/>
      <c r="OR136" s="440"/>
      <c r="OS136" s="440"/>
      <c r="OT136" s="440"/>
      <c r="OU136" s="110">
        <f t="shared" si="3674"/>
        <v>0</v>
      </c>
      <c r="OV136" s="440"/>
      <c r="OW136" s="440"/>
      <c r="OX136" s="440"/>
      <c r="OY136" s="440"/>
      <c r="OZ136" s="440"/>
      <c r="PA136" s="440"/>
      <c r="PB136" s="111">
        <f t="shared" si="3675"/>
        <v>0</v>
      </c>
      <c r="PC136" s="440"/>
      <c r="PD136" s="440"/>
      <c r="PF136" s="440"/>
      <c r="PG136" s="440"/>
      <c r="PH136" s="440"/>
      <c r="PI136" s="440"/>
      <c r="PJ136" s="110">
        <f t="shared" si="3676"/>
        <v>0</v>
      </c>
      <c r="PK136" s="440"/>
      <c r="PL136" s="440"/>
      <c r="PM136" s="440"/>
      <c r="PN136" s="440"/>
      <c r="PO136" s="440"/>
      <c r="PP136" s="440"/>
      <c r="PQ136" s="111">
        <f t="shared" si="3677"/>
        <v>0</v>
      </c>
      <c r="PR136" s="440"/>
      <c r="PS136" s="440"/>
      <c r="PU136" s="440"/>
      <c r="PV136" s="440"/>
      <c r="PW136" s="440"/>
      <c r="PX136" s="440"/>
      <c r="PY136" s="110">
        <f t="shared" si="3678"/>
        <v>0</v>
      </c>
      <c r="PZ136" s="440"/>
      <c r="QA136" s="440"/>
      <c r="QB136" s="440"/>
      <c r="QC136" s="440"/>
      <c r="QD136" s="440"/>
      <c r="QE136" s="440"/>
      <c r="QF136" s="111">
        <f t="shared" si="3679"/>
        <v>0</v>
      </c>
      <c r="QG136" s="440"/>
      <c r="QH136" s="440"/>
      <c r="QJ136" s="440"/>
      <c r="QK136" s="440"/>
      <c r="QL136" s="440"/>
      <c r="QM136" s="440"/>
      <c r="QN136" s="110">
        <f t="shared" si="3680"/>
        <v>0</v>
      </c>
      <c r="QO136" s="440"/>
      <c r="QP136" s="440"/>
      <c r="QQ136" s="440"/>
      <c r="QR136" s="440"/>
      <c r="QS136" s="440"/>
      <c r="QT136" s="440"/>
      <c r="QU136" s="111">
        <f t="shared" si="3681"/>
        <v>0</v>
      </c>
      <c r="QV136" s="440"/>
      <c r="QW136" s="440"/>
      <c r="QY136" s="440"/>
      <c r="QZ136" s="440"/>
      <c r="RA136" s="440"/>
      <c r="RB136" s="440"/>
      <c r="RC136" s="110">
        <f t="shared" si="3682"/>
        <v>0</v>
      </c>
      <c r="RD136" s="440"/>
      <c r="RE136" s="440"/>
      <c r="RF136" s="440"/>
      <c r="RG136" s="440"/>
      <c r="RH136" s="440"/>
      <c r="RI136" s="440"/>
      <c r="RJ136" s="111">
        <f t="shared" si="3683"/>
        <v>0</v>
      </c>
      <c r="RK136" s="440"/>
      <c r="RL136" s="440"/>
      <c r="RN136" s="440"/>
      <c r="RO136" s="440"/>
      <c r="RP136" s="440"/>
      <c r="RQ136" s="440"/>
      <c r="RR136" s="110">
        <f t="shared" si="3684"/>
        <v>0</v>
      </c>
      <c r="RS136" s="440"/>
      <c r="RT136" s="440"/>
      <c r="RU136" s="440"/>
      <c r="RV136" s="440"/>
      <c r="RW136" s="440"/>
      <c r="RX136" s="440"/>
      <c r="RY136" s="111">
        <f t="shared" si="3685"/>
        <v>0</v>
      </c>
      <c r="RZ136" s="440"/>
      <c r="SA136" s="440"/>
      <c r="SC136" s="440"/>
      <c r="SD136" s="440"/>
      <c r="SE136" s="440"/>
      <c r="SF136" s="440"/>
      <c r="SG136" s="110">
        <f t="shared" si="3686"/>
        <v>0</v>
      </c>
      <c r="SH136" s="440"/>
      <c r="SI136" s="440"/>
      <c r="SJ136" s="440"/>
      <c r="SK136" s="440"/>
      <c r="SL136" s="440"/>
      <c r="SM136" s="440"/>
      <c r="SN136" s="111">
        <f t="shared" si="3687"/>
        <v>0</v>
      </c>
      <c r="SO136" s="440"/>
      <c r="SP136" s="440"/>
      <c r="SR136" s="440"/>
      <c r="SS136" s="440"/>
      <c r="ST136" s="440"/>
      <c r="SU136" s="440"/>
      <c r="SV136" s="110">
        <f t="shared" si="3688"/>
        <v>0</v>
      </c>
      <c r="SW136" s="440"/>
      <c r="SX136" s="440"/>
      <c r="SY136" s="440"/>
      <c r="SZ136" s="440"/>
      <c r="TA136" s="440"/>
      <c r="TB136" s="440"/>
      <c r="TC136" s="111">
        <f t="shared" si="3689"/>
        <v>0</v>
      </c>
      <c r="TD136" s="440"/>
      <c r="TE136" s="440"/>
      <c r="TG136" s="440"/>
      <c r="TH136" s="440"/>
      <c r="TI136" s="440"/>
      <c r="TJ136" s="440"/>
      <c r="TK136" s="110">
        <f t="shared" si="3690"/>
        <v>0</v>
      </c>
      <c r="TL136" s="440"/>
      <c r="TM136" s="440"/>
      <c r="TN136" s="440"/>
      <c r="TO136" s="440"/>
      <c r="TP136" s="440"/>
      <c r="TQ136" s="440"/>
      <c r="TR136" s="111">
        <f t="shared" si="3691"/>
        <v>0</v>
      </c>
      <c r="TS136" s="440"/>
      <c r="TT136" s="440"/>
      <c r="TV136" s="440"/>
      <c r="TW136" s="440"/>
      <c r="TX136" s="440"/>
      <c r="TY136" s="440"/>
      <c r="TZ136" s="110">
        <f t="shared" si="3692"/>
        <v>0</v>
      </c>
      <c r="UA136" s="440"/>
      <c r="UB136" s="440"/>
      <c r="UC136" s="440"/>
      <c r="UD136" s="440"/>
      <c r="UE136" s="440"/>
      <c r="UF136" s="440"/>
      <c r="UG136" s="111">
        <f t="shared" si="3693"/>
        <v>0</v>
      </c>
      <c r="UH136" s="440"/>
      <c r="UI136" s="440"/>
      <c r="UK136" s="440"/>
      <c r="UL136" s="440"/>
      <c r="UM136" s="440"/>
      <c r="UN136" s="440"/>
      <c r="UO136" s="110">
        <f t="shared" si="3694"/>
        <v>0</v>
      </c>
      <c r="UP136" s="440"/>
      <c r="UQ136" s="440"/>
      <c r="UR136" s="440"/>
      <c r="US136" s="440"/>
      <c r="UT136" s="440"/>
      <c r="UU136" s="440"/>
      <c r="UV136" s="111">
        <f t="shared" si="3695"/>
        <v>0</v>
      </c>
      <c r="UW136" s="440"/>
      <c r="UX136" s="440"/>
      <c r="UZ136" s="440"/>
      <c r="VA136" s="440"/>
      <c r="VB136" s="440"/>
      <c r="VC136" s="440"/>
      <c r="VD136" s="110">
        <f t="shared" si="3696"/>
        <v>0</v>
      </c>
      <c r="VE136" s="440"/>
      <c r="VF136" s="440"/>
      <c r="VG136" s="440"/>
      <c r="VH136" s="440"/>
      <c r="VI136" s="440"/>
      <c r="VJ136" s="440"/>
      <c r="VK136" s="111">
        <f t="shared" si="3697"/>
        <v>0</v>
      </c>
      <c r="VL136" s="440"/>
      <c r="VM136" s="440"/>
      <c r="VO136" s="440"/>
      <c r="VP136" s="440"/>
      <c r="VQ136" s="440"/>
      <c r="VR136" s="440"/>
      <c r="VS136" s="110">
        <f t="shared" si="3698"/>
        <v>0</v>
      </c>
      <c r="VT136" s="440"/>
      <c r="VU136" s="440"/>
      <c r="VV136" s="440"/>
      <c r="VW136" s="440"/>
      <c r="VX136" s="440"/>
      <c r="VY136" s="440"/>
      <c r="VZ136" s="111">
        <f t="shared" si="3699"/>
        <v>0</v>
      </c>
      <c r="WA136" s="440"/>
      <c r="WB136" s="440"/>
      <c r="WD136" s="440"/>
      <c r="WE136" s="440"/>
      <c r="WF136" s="440"/>
      <c r="WG136" s="440"/>
      <c r="WH136" s="110">
        <f t="shared" si="3700"/>
        <v>0</v>
      </c>
      <c r="WI136" s="440"/>
      <c r="WJ136" s="440"/>
      <c r="WK136" s="440"/>
      <c r="WL136" s="440"/>
      <c r="WM136" s="440"/>
      <c r="WN136" s="440"/>
      <c r="WO136" s="111">
        <f t="shared" si="3701"/>
        <v>0</v>
      </c>
      <c r="WP136" s="440"/>
      <c r="WQ136" s="440"/>
      <c r="WS136" s="440"/>
      <c r="WT136" s="440"/>
      <c r="WU136" s="440"/>
      <c r="WV136" s="440"/>
      <c r="WW136" s="110">
        <f t="shared" si="3702"/>
        <v>0</v>
      </c>
      <c r="WX136" s="440"/>
      <c r="WY136" s="440"/>
      <c r="WZ136" s="440"/>
      <c r="XA136" s="440"/>
      <c r="XB136" s="440"/>
      <c r="XC136" s="440"/>
      <c r="XD136" s="111">
        <f t="shared" si="3703"/>
        <v>0</v>
      </c>
      <c r="XE136" s="440"/>
      <c r="XF136" s="440"/>
      <c r="XH136" s="440"/>
      <c r="XI136" s="440"/>
      <c r="XJ136" s="440"/>
      <c r="XK136" s="440"/>
      <c r="XL136" s="110">
        <f t="shared" si="3704"/>
        <v>0</v>
      </c>
      <c r="XM136" s="440"/>
      <c r="XN136" s="440"/>
      <c r="XO136" s="440"/>
      <c r="XP136" s="440"/>
      <c r="XQ136" s="440"/>
      <c r="XR136" s="440"/>
      <c r="XS136" s="111">
        <f t="shared" si="3705"/>
        <v>0</v>
      </c>
      <c r="XT136" s="440"/>
      <c r="XU136" s="440"/>
      <c r="XW136" s="440"/>
      <c r="XX136" s="440"/>
      <c r="XY136" s="440"/>
      <c r="XZ136" s="440"/>
      <c r="YA136" s="110">
        <f t="shared" si="3706"/>
        <v>0</v>
      </c>
      <c r="YB136" s="440"/>
      <c r="YC136" s="440"/>
      <c r="YD136" s="440"/>
      <c r="YE136" s="440"/>
      <c r="YF136" s="440"/>
      <c r="YG136" s="440"/>
      <c r="YH136" s="111">
        <f t="shared" si="3707"/>
        <v>0</v>
      </c>
      <c r="YI136" s="440"/>
      <c r="YJ136" s="440"/>
      <c r="YL136" s="440"/>
      <c r="YM136" s="440"/>
      <c r="YN136" s="440"/>
      <c r="YO136" s="440"/>
      <c r="YP136" s="110">
        <f t="shared" si="3708"/>
        <v>0</v>
      </c>
      <c r="YQ136" s="440"/>
      <c r="YR136" s="440"/>
      <c r="YS136" s="440"/>
      <c r="YT136" s="440"/>
      <c r="YU136" s="440"/>
      <c r="YV136" s="440"/>
      <c r="YW136" s="111">
        <f t="shared" si="3709"/>
        <v>0</v>
      </c>
      <c r="YX136" s="440"/>
      <c r="YY136" s="440"/>
      <c r="ZA136" s="440"/>
      <c r="ZB136" s="440"/>
      <c r="ZC136" s="440"/>
      <c r="ZD136" s="440"/>
      <c r="ZE136" s="110">
        <f t="shared" si="3710"/>
        <v>0</v>
      </c>
      <c r="ZF136" s="440"/>
      <c r="ZG136" s="440"/>
      <c r="ZH136" s="440"/>
      <c r="ZI136" s="440"/>
      <c r="ZJ136" s="440"/>
      <c r="ZK136" s="440"/>
      <c r="ZL136" s="111">
        <f t="shared" si="3711"/>
        <v>0</v>
      </c>
      <c r="ZM136" s="440"/>
      <c r="ZN136" s="440"/>
      <c r="ZP136" s="440"/>
      <c r="ZQ136" s="440"/>
      <c r="ZR136" s="440"/>
      <c r="ZS136" s="440"/>
      <c r="ZT136" s="110">
        <f t="shared" si="3712"/>
        <v>0</v>
      </c>
      <c r="ZU136" s="440"/>
      <c r="ZV136" s="440"/>
      <c r="ZW136" s="440"/>
      <c r="ZX136" s="440"/>
      <c r="ZY136" s="440"/>
      <c r="ZZ136" s="440"/>
      <c r="AAA136" s="111">
        <f t="shared" si="3713"/>
        <v>0</v>
      </c>
      <c r="AAB136" s="440"/>
      <c r="AAC136" s="440"/>
      <c r="AAE136" s="440"/>
      <c r="AAF136" s="440"/>
      <c r="AAG136" s="440"/>
      <c r="AAH136" s="440"/>
      <c r="AAI136" s="110">
        <f t="shared" si="3714"/>
        <v>0</v>
      </c>
      <c r="AAJ136" s="440"/>
      <c r="AAK136" s="440"/>
      <c r="AAL136" s="440"/>
      <c r="AAM136" s="440"/>
      <c r="AAN136" s="440"/>
      <c r="AAO136" s="440"/>
      <c r="AAP136" s="111">
        <f t="shared" si="3715"/>
        <v>0</v>
      </c>
      <c r="AAQ136" s="440"/>
      <c r="AAR136" s="440"/>
      <c r="AAT136" s="440"/>
      <c r="AAU136" s="440"/>
      <c r="AAV136" s="440"/>
      <c r="AAW136" s="440"/>
      <c r="AAX136" s="110">
        <f t="shared" si="3716"/>
        <v>0</v>
      </c>
      <c r="AAY136" s="440"/>
      <c r="AAZ136" s="440"/>
      <c r="ABA136" s="440"/>
      <c r="ABB136" s="440"/>
      <c r="ABC136" s="440"/>
      <c r="ABD136" s="440"/>
      <c r="ABE136" s="111">
        <f t="shared" si="3717"/>
        <v>0</v>
      </c>
      <c r="ABF136" s="440"/>
      <c r="ABG136" s="440"/>
      <c r="ABI136" s="440"/>
      <c r="ABJ136" s="440"/>
      <c r="ABK136" s="440"/>
      <c r="ABL136" s="440"/>
      <c r="ABM136" s="110">
        <f t="shared" si="3718"/>
        <v>0</v>
      </c>
      <c r="ABN136" s="440"/>
      <c r="ABO136" s="440"/>
      <c r="ABP136" s="440"/>
      <c r="ABQ136" s="440"/>
      <c r="ABR136" s="440"/>
      <c r="ABS136" s="440"/>
      <c r="ABT136" s="111">
        <f t="shared" si="3719"/>
        <v>0</v>
      </c>
      <c r="ABU136" s="440"/>
      <c r="ABV136" s="440"/>
      <c r="ABX136" s="440"/>
      <c r="ABY136" s="440"/>
      <c r="ABZ136" s="440"/>
      <c r="ACA136" s="440"/>
      <c r="ACB136" s="110">
        <f t="shared" si="3720"/>
        <v>0</v>
      </c>
      <c r="ACC136" s="440"/>
      <c r="ACD136" s="440"/>
      <c r="ACE136" s="440"/>
      <c r="ACF136" s="440"/>
      <c r="ACG136" s="440"/>
      <c r="ACH136" s="440"/>
      <c r="ACI136" s="111">
        <f t="shared" si="3721"/>
        <v>0</v>
      </c>
      <c r="ACJ136" s="440"/>
      <c r="ACK136" s="440"/>
      <c r="ACM136" s="440"/>
      <c r="ACN136" s="440"/>
      <c r="ACO136" s="440"/>
      <c r="ACP136" s="440"/>
      <c r="ACQ136" s="110">
        <f t="shared" si="3722"/>
        <v>0</v>
      </c>
      <c r="ACR136" s="440"/>
      <c r="ACS136" s="440"/>
      <c r="ACT136" s="440"/>
      <c r="ACU136" s="440"/>
      <c r="ACV136" s="440"/>
      <c r="ACW136" s="440"/>
      <c r="ACX136" s="111">
        <f t="shared" si="3723"/>
        <v>0</v>
      </c>
      <c r="ACY136" s="440"/>
      <c r="ACZ136" s="440"/>
      <c r="ADB136" s="440"/>
      <c r="ADC136" s="440"/>
      <c r="ADD136" s="440"/>
      <c r="ADE136" s="440"/>
      <c r="ADF136" s="110">
        <f t="shared" si="3724"/>
        <v>0</v>
      </c>
      <c r="ADG136" s="440"/>
      <c r="ADH136" s="440"/>
      <c r="ADI136" s="440"/>
      <c r="ADJ136" s="440"/>
      <c r="ADK136" s="440"/>
      <c r="ADL136" s="440"/>
      <c r="ADM136" s="111">
        <f t="shared" si="3725"/>
        <v>0</v>
      </c>
      <c r="ADN136" s="440"/>
      <c r="ADO136" s="440"/>
      <c r="ADQ136" s="440"/>
      <c r="ADR136" s="440"/>
      <c r="ADS136" s="440"/>
      <c r="ADT136" s="440"/>
      <c r="ADU136" s="110">
        <f t="shared" si="3726"/>
        <v>0</v>
      </c>
      <c r="ADV136" s="440"/>
      <c r="ADW136" s="440"/>
      <c r="ADX136" s="440"/>
      <c r="ADY136" s="440"/>
      <c r="ADZ136" s="440"/>
      <c r="AEA136" s="440"/>
      <c r="AEB136" s="111">
        <f t="shared" si="3727"/>
        <v>0</v>
      </c>
      <c r="AEC136" s="440"/>
      <c r="AED136" s="440"/>
      <c r="AEF136" s="440"/>
      <c r="AEG136" s="440"/>
      <c r="AEH136" s="440"/>
      <c r="AEI136" s="440"/>
      <c r="AEJ136" s="110">
        <f t="shared" si="3728"/>
        <v>0</v>
      </c>
      <c r="AEK136" s="440"/>
      <c r="AEL136" s="440"/>
      <c r="AEM136" s="440"/>
      <c r="AEN136" s="440"/>
      <c r="AEO136" s="440"/>
      <c r="AEP136" s="440"/>
      <c r="AEQ136" s="111">
        <f t="shared" si="3729"/>
        <v>0</v>
      </c>
      <c r="AER136" s="440"/>
      <c r="AES136" s="440"/>
      <c r="AEU136" s="440"/>
      <c r="AEV136" s="440"/>
      <c r="AEW136" s="440"/>
      <c r="AEX136" s="440"/>
      <c r="AEY136" s="110">
        <f t="shared" si="3730"/>
        <v>0</v>
      </c>
      <c r="AEZ136" s="440"/>
      <c r="AFA136" s="440"/>
      <c r="AFB136" s="440"/>
      <c r="AFC136" s="440"/>
      <c r="AFD136" s="440"/>
      <c r="AFE136" s="440"/>
      <c r="AFF136" s="111">
        <f t="shared" si="3731"/>
        <v>0</v>
      </c>
      <c r="AFG136" s="440"/>
      <c r="AFH136" s="440"/>
      <c r="AFJ136" s="440"/>
      <c r="AFK136" s="440"/>
      <c r="AFL136" s="440"/>
      <c r="AFM136" s="440"/>
      <c r="AFN136" s="110">
        <f t="shared" si="3732"/>
        <v>0</v>
      </c>
      <c r="AFO136" s="440"/>
      <c r="AFP136" s="440"/>
      <c r="AFQ136" s="440"/>
      <c r="AFR136" s="440"/>
      <c r="AFS136" s="440"/>
      <c r="AFT136" s="440"/>
      <c r="AFU136" s="111">
        <f t="shared" si="3733"/>
        <v>0</v>
      </c>
      <c r="AFV136" s="440"/>
      <c r="AFW136" s="440"/>
      <c r="AFY136" s="440"/>
      <c r="AFZ136" s="440"/>
      <c r="AGA136" s="440"/>
      <c r="AGB136" s="440"/>
      <c r="AGC136" s="110">
        <f t="shared" si="3734"/>
        <v>0</v>
      </c>
      <c r="AGD136" s="440"/>
      <c r="AGE136" s="440"/>
      <c r="AGF136" s="440"/>
      <c r="AGG136" s="440"/>
      <c r="AGH136" s="440"/>
      <c r="AGI136" s="440"/>
      <c r="AGJ136" s="111">
        <f t="shared" si="3735"/>
        <v>0</v>
      </c>
      <c r="AGK136" s="440"/>
      <c r="AGL136" s="440"/>
      <c r="AGN136" s="440"/>
      <c r="AGO136" s="440"/>
      <c r="AGP136" s="440"/>
      <c r="AGQ136" s="440"/>
      <c r="AGR136" s="110">
        <f t="shared" si="3736"/>
        <v>0</v>
      </c>
      <c r="AGS136" s="440"/>
      <c r="AGT136" s="440"/>
      <c r="AGU136" s="440"/>
      <c r="AGV136" s="440"/>
      <c r="AGW136" s="440"/>
      <c r="AGX136" s="440"/>
      <c r="AGY136" s="111">
        <f t="shared" si="3737"/>
        <v>0</v>
      </c>
      <c r="AGZ136" s="440"/>
      <c r="AHA136" s="440"/>
      <c r="AHC136" s="440"/>
      <c r="AHD136" s="440"/>
      <c r="AHE136" s="440"/>
      <c r="AHF136" s="440"/>
      <c r="AHG136" s="110">
        <f t="shared" si="3738"/>
        <v>0</v>
      </c>
      <c r="AHH136" s="440"/>
      <c r="AHI136" s="440"/>
      <c r="AHJ136" s="440"/>
      <c r="AHK136" s="440"/>
      <c r="AHL136" s="440"/>
      <c r="AHM136" s="440"/>
      <c r="AHN136" s="111">
        <f t="shared" si="3739"/>
        <v>0</v>
      </c>
      <c r="AHO136" s="440"/>
      <c r="AHP136" s="440"/>
      <c r="AHR136" s="440"/>
      <c r="AHS136" s="440"/>
      <c r="AHT136" s="440"/>
      <c r="AHU136" s="440"/>
      <c r="AHV136" s="110">
        <f t="shared" si="3740"/>
        <v>0</v>
      </c>
      <c r="AHW136" s="440"/>
      <c r="AHX136" s="440"/>
      <c r="AHY136" s="440"/>
      <c r="AHZ136" s="440"/>
      <c r="AIA136" s="440"/>
      <c r="AIB136" s="440"/>
      <c r="AIC136" s="111">
        <f t="shared" si="3741"/>
        <v>0</v>
      </c>
      <c r="AID136" s="440"/>
      <c r="AIE136" s="440"/>
    </row>
    <row r="137" spans="1:915" x14ac:dyDescent="0.3">
      <c r="A137" s="28"/>
      <c r="B137" s="35" t="s">
        <v>151</v>
      </c>
      <c r="C137" s="37"/>
      <c r="D137" s="37"/>
      <c r="E137" s="37"/>
      <c r="F137" s="37"/>
      <c r="G137" s="38"/>
      <c r="H137" s="440"/>
      <c r="I137" s="440"/>
      <c r="J137" s="36"/>
      <c r="K137" s="37"/>
      <c r="L137" s="37"/>
      <c r="M137" s="37"/>
      <c r="N137" s="37"/>
      <c r="O137" s="37"/>
      <c r="P137" s="37"/>
      <c r="Q137" s="37"/>
      <c r="R137" s="37"/>
      <c r="S137" s="37"/>
      <c r="T137" s="37"/>
      <c r="U137" s="38"/>
      <c r="V137" s="440"/>
      <c r="W137" s="441"/>
      <c r="X137" s="36"/>
      <c r="Y137" s="37"/>
      <c r="Z137" s="37"/>
      <c r="AA137" s="37"/>
      <c r="AB137" s="37"/>
      <c r="AC137" s="37"/>
      <c r="AD137" s="38"/>
      <c r="AF137" s="37"/>
      <c r="AG137" s="37"/>
      <c r="AH137" s="37"/>
      <c r="AI137" s="37"/>
      <c r="AJ137" s="38"/>
      <c r="AK137" s="440"/>
      <c r="AL137" s="441"/>
      <c r="AM137" s="36"/>
      <c r="AN137" s="37"/>
      <c r="AO137" s="37"/>
      <c r="AP137" s="37"/>
      <c r="AQ137" s="37"/>
      <c r="AR137" s="37"/>
      <c r="AS137" s="38"/>
      <c r="AU137" s="37"/>
      <c r="AV137" s="37"/>
      <c r="AW137" s="37"/>
      <c r="AX137" s="37"/>
      <c r="AY137" s="38"/>
      <c r="AZ137" s="440"/>
      <c r="BA137" s="441"/>
      <c r="BB137" s="36"/>
      <c r="BC137" s="37"/>
      <c r="BD137" s="37"/>
      <c r="BE137" s="37"/>
      <c r="BF137" s="37"/>
      <c r="BG137" s="37"/>
      <c r="BH137" s="38"/>
      <c r="BJ137" s="37"/>
      <c r="BK137" s="37"/>
      <c r="BL137" s="37"/>
      <c r="BM137" s="37"/>
      <c r="BN137" s="38"/>
      <c r="BO137" s="440"/>
      <c r="BP137" s="441"/>
      <c r="BQ137" s="36"/>
      <c r="BR137" s="37"/>
      <c r="BS137" s="37"/>
      <c r="BT137" s="37"/>
      <c r="BU137" s="37"/>
      <c r="BV137" s="37"/>
      <c r="BW137" s="38"/>
      <c r="BY137" s="37"/>
      <c r="BZ137" s="37"/>
      <c r="CA137" s="37"/>
      <c r="CB137" s="37"/>
      <c r="CC137" s="38"/>
      <c r="CD137" s="440"/>
      <c r="CE137" s="441"/>
      <c r="CF137" s="36"/>
      <c r="CG137" s="37"/>
      <c r="CH137" s="37"/>
      <c r="CI137" s="37"/>
      <c r="CJ137" s="37"/>
      <c r="CK137" s="37"/>
      <c r="CL137" s="38"/>
      <c r="CN137" s="37"/>
      <c r="CO137" s="37"/>
      <c r="CP137" s="37"/>
      <c r="CQ137" s="37"/>
      <c r="CR137" s="38"/>
      <c r="CS137" s="440"/>
      <c r="CT137" s="441"/>
      <c r="CU137" s="36"/>
      <c r="CV137" s="37"/>
      <c r="CW137" s="37"/>
      <c r="CX137" s="37"/>
      <c r="CY137" s="37"/>
      <c r="CZ137" s="37"/>
      <c r="DA137" s="38"/>
      <c r="DC137" s="37"/>
      <c r="DD137" s="37"/>
      <c r="DE137" s="37"/>
      <c r="DF137" s="37"/>
      <c r="DG137" s="38"/>
      <c r="DH137" s="440"/>
      <c r="DI137" s="441"/>
      <c r="DJ137" s="36"/>
      <c r="DK137" s="37"/>
      <c r="DL137" s="37"/>
      <c r="DM137" s="37"/>
      <c r="DN137" s="37"/>
      <c r="DO137" s="37"/>
      <c r="DP137" s="38"/>
      <c r="DR137" s="37"/>
      <c r="DS137" s="37"/>
      <c r="DT137" s="37"/>
      <c r="DU137" s="37"/>
      <c r="DV137" s="38"/>
      <c r="DW137" s="440"/>
      <c r="DX137" s="441"/>
      <c r="DY137" s="36"/>
      <c r="DZ137" s="37"/>
      <c r="EA137" s="37"/>
      <c r="EB137" s="37"/>
      <c r="EC137" s="37"/>
      <c r="ED137" s="37"/>
      <c r="EE137" s="38"/>
      <c r="EG137" s="37"/>
      <c r="EH137" s="37"/>
      <c r="EI137" s="37"/>
      <c r="EJ137" s="37"/>
      <c r="EK137" s="38"/>
      <c r="EL137" s="440"/>
      <c r="EM137" s="441"/>
      <c r="EN137" s="36"/>
      <c r="EO137" s="37"/>
      <c r="EP137" s="37"/>
      <c r="EQ137" s="37"/>
      <c r="ER137" s="37"/>
      <c r="ES137" s="37"/>
      <c r="ET137" s="38"/>
      <c r="EV137" s="37"/>
      <c r="EW137" s="37"/>
      <c r="EX137" s="37"/>
      <c r="EY137" s="37"/>
      <c r="EZ137" s="38"/>
      <c r="FA137" s="440"/>
      <c r="FB137" s="441"/>
      <c r="FC137" s="36"/>
      <c r="FD137" s="37"/>
      <c r="FE137" s="37"/>
      <c r="FF137" s="37"/>
      <c r="FG137" s="37"/>
      <c r="FH137" s="37"/>
      <c r="FI137" s="38"/>
      <c r="FK137" s="37"/>
      <c r="FL137" s="37"/>
      <c r="FM137" s="37"/>
      <c r="FN137" s="37"/>
      <c r="FO137" s="38"/>
      <c r="FP137" s="440"/>
      <c r="FQ137" s="441"/>
      <c r="FR137" s="36"/>
      <c r="FS137" s="37"/>
      <c r="FT137" s="37"/>
      <c r="FU137" s="37"/>
      <c r="FV137" s="37"/>
      <c r="FW137" s="37"/>
      <c r="FX137" s="38"/>
      <c r="FZ137" s="37"/>
      <c r="GA137" s="37"/>
      <c r="GB137" s="37"/>
      <c r="GC137" s="37"/>
      <c r="GD137" s="38"/>
      <c r="GE137" s="440"/>
      <c r="GF137" s="441"/>
      <c r="GG137" s="36"/>
      <c r="GH137" s="37"/>
      <c r="GI137" s="37"/>
      <c r="GJ137" s="37"/>
      <c r="GK137" s="37"/>
      <c r="GL137" s="37"/>
      <c r="GM137" s="38"/>
      <c r="GO137" s="37"/>
      <c r="GP137" s="37"/>
      <c r="GQ137" s="37"/>
      <c r="GR137" s="37"/>
      <c r="GS137" s="38"/>
      <c r="GT137" s="440"/>
      <c r="GU137" s="441"/>
      <c r="GV137" s="36"/>
      <c r="GW137" s="37"/>
      <c r="GX137" s="37"/>
      <c r="GY137" s="37"/>
      <c r="GZ137" s="37"/>
      <c r="HA137" s="37"/>
      <c r="HB137" s="38"/>
      <c r="HD137" s="37"/>
      <c r="HE137" s="37"/>
      <c r="HF137" s="37"/>
      <c r="HG137" s="37"/>
      <c r="HH137" s="38"/>
      <c r="HI137" s="440"/>
      <c r="HJ137" s="441"/>
      <c r="HK137" s="36"/>
      <c r="HL137" s="37"/>
      <c r="HM137" s="37"/>
      <c r="HN137" s="37"/>
      <c r="HO137" s="37"/>
      <c r="HP137" s="37"/>
      <c r="HQ137" s="38"/>
      <c r="HS137" s="37"/>
      <c r="HT137" s="37"/>
      <c r="HU137" s="37"/>
      <c r="HV137" s="37"/>
      <c r="HW137" s="38"/>
      <c r="HX137" s="440"/>
      <c r="HY137" s="441"/>
      <c r="HZ137" s="36"/>
      <c r="IA137" s="37"/>
      <c r="IB137" s="37"/>
      <c r="IC137" s="37"/>
      <c r="ID137" s="37"/>
      <c r="IE137" s="37"/>
      <c r="IF137" s="38"/>
      <c r="IH137" s="37"/>
      <c r="II137" s="37"/>
      <c r="IJ137" s="37"/>
      <c r="IK137" s="37"/>
      <c r="IL137" s="38"/>
      <c r="IM137" s="440"/>
      <c r="IN137" s="441"/>
      <c r="IO137" s="36"/>
      <c r="IP137" s="37"/>
      <c r="IQ137" s="37"/>
      <c r="IR137" s="37"/>
      <c r="IS137" s="37"/>
      <c r="IT137" s="37"/>
      <c r="IU137" s="38"/>
      <c r="IW137" s="37"/>
      <c r="IX137" s="37"/>
      <c r="IY137" s="37"/>
      <c r="IZ137" s="37"/>
      <c r="JA137" s="38"/>
      <c r="JB137" s="440"/>
      <c r="JC137" s="441"/>
      <c r="JD137" s="36"/>
      <c r="JE137" s="37"/>
      <c r="JF137" s="37"/>
      <c r="JG137" s="37"/>
      <c r="JH137" s="37"/>
      <c r="JI137" s="37"/>
      <c r="JJ137" s="38"/>
      <c r="JL137" s="37"/>
      <c r="JM137" s="37"/>
      <c r="JN137" s="37"/>
      <c r="JO137" s="37"/>
      <c r="JP137" s="38"/>
      <c r="JQ137" s="440"/>
      <c r="JR137" s="441"/>
      <c r="JS137" s="36"/>
      <c r="JT137" s="37"/>
      <c r="JU137" s="37"/>
      <c r="JV137" s="37"/>
      <c r="JW137" s="37"/>
      <c r="JX137" s="37"/>
      <c r="JY137" s="38"/>
      <c r="KA137" s="37"/>
      <c r="KB137" s="37"/>
      <c r="KC137" s="37"/>
      <c r="KD137" s="37"/>
      <c r="KE137" s="38"/>
      <c r="KF137" s="440"/>
      <c r="KG137" s="441"/>
      <c r="KH137" s="36"/>
      <c r="KI137" s="37"/>
      <c r="KJ137" s="37"/>
      <c r="KK137" s="37"/>
      <c r="KL137" s="37"/>
      <c r="KM137" s="37"/>
      <c r="KN137" s="38"/>
      <c r="KP137" s="37"/>
      <c r="KQ137" s="37"/>
      <c r="KR137" s="37"/>
      <c r="KS137" s="37"/>
      <c r="KT137" s="38"/>
      <c r="KU137" s="440"/>
      <c r="KV137" s="441"/>
      <c r="KW137" s="36"/>
      <c r="KX137" s="37"/>
      <c r="KY137" s="37"/>
      <c r="KZ137" s="37"/>
      <c r="LA137" s="37"/>
      <c r="LB137" s="37"/>
      <c r="LC137" s="38"/>
      <c r="LE137" s="37"/>
      <c r="LF137" s="37"/>
      <c r="LG137" s="37"/>
      <c r="LH137" s="37"/>
      <c r="LI137" s="38"/>
      <c r="LJ137" s="440"/>
      <c r="LK137" s="441"/>
      <c r="LL137" s="36"/>
      <c r="LM137" s="37"/>
      <c r="LN137" s="37"/>
      <c r="LO137" s="37"/>
      <c r="LP137" s="37"/>
      <c r="LQ137" s="37"/>
      <c r="LR137" s="38"/>
      <c r="LT137" s="37"/>
      <c r="LU137" s="37"/>
      <c r="LV137" s="37"/>
      <c r="LW137" s="37"/>
      <c r="LX137" s="38"/>
      <c r="LY137" s="440"/>
      <c r="LZ137" s="441"/>
      <c r="MA137" s="36"/>
      <c r="MB137" s="37"/>
      <c r="MC137" s="37"/>
      <c r="MD137" s="37"/>
      <c r="ME137" s="37"/>
      <c r="MF137" s="37"/>
      <c r="MG137" s="38"/>
      <c r="MI137" s="37"/>
      <c r="MJ137" s="37"/>
      <c r="MK137" s="37"/>
      <c r="ML137" s="37"/>
      <c r="MM137" s="38"/>
      <c r="MN137" s="440"/>
      <c r="MO137" s="441"/>
      <c r="MP137" s="36"/>
      <c r="MQ137" s="37"/>
      <c r="MR137" s="37"/>
      <c r="MS137" s="37"/>
      <c r="MT137" s="37"/>
      <c r="MU137" s="37"/>
      <c r="MV137" s="38"/>
      <c r="MX137" s="37"/>
      <c r="MY137" s="37"/>
      <c r="MZ137" s="37"/>
      <c r="NA137" s="37"/>
      <c r="NB137" s="38"/>
      <c r="NC137" s="440"/>
      <c r="ND137" s="441"/>
      <c r="NE137" s="36"/>
      <c r="NF137" s="37"/>
      <c r="NG137" s="37"/>
      <c r="NH137" s="37"/>
      <c r="NI137" s="37"/>
      <c r="NJ137" s="37"/>
      <c r="NK137" s="38"/>
      <c r="NM137" s="37"/>
      <c r="NN137" s="37"/>
      <c r="NO137" s="37"/>
      <c r="NP137" s="37"/>
      <c r="NQ137" s="38"/>
      <c r="NR137" s="440"/>
      <c r="NS137" s="441"/>
      <c r="NT137" s="36"/>
      <c r="NU137" s="37"/>
      <c r="NV137" s="37"/>
      <c r="NW137" s="37"/>
      <c r="NX137" s="37"/>
      <c r="NY137" s="37"/>
      <c r="NZ137" s="38"/>
      <c r="OB137" s="37"/>
      <c r="OC137" s="37"/>
      <c r="OD137" s="37"/>
      <c r="OE137" s="37"/>
      <c r="OF137" s="38"/>
      <c r="OG137" s="440"/>
      <c r="OH137" s="441"/>
      <c r="OI137" s="36"/>
      <c r="OJ137" s="37"/>
      <c r="OK137" s="37"/>
      <c r="OL137" s="37"/>
      <c r="OM137" s="37"/>
      <c r="ON137" s="37"/>
      <c r="OO137" s="38"/>
      <c r="OQ137" s="37"/>
      <c r="OR137" s="37"/>
      <c r="OS137" s="37"/>
      <c r="OT137" s="37"/>
      <c r="OU137" s="38"/>
      <c r="OV137" s="440"/>
      <c r="OW137" s="441"/>
      <c r="OX137" s="36"/>
      <c r="OY137" s="37"/>
      <c r="OZ137" s="37"/>
      <c r="PA137" s="37"/>
      <c r="PB137" s="37"/>
      <c r="PC137" s="37"/>
      <c r="PD137" s="38"/>
      <c r="PF137" s="37"/>
      <c r="PG137" s="37"/>
      <c r="PH137" s="37"/>
      <c r="PI137" s="37"/>
      <c r="PJ137" s="38"/>
      <c r="PK137" s="440"/>
      <c r="PL137" s="441"/>
      <c r="PM137" s="36"/>
      <c r="PN137" s="37"/>
      <c r="PO137" s="37"/>
      <c r="PP137" s="37"/>
      <c r="PQ137" s="37"/>
      <c r="PR137" s="37"/>
      <c r="PS137" s="38"/>
      <c r="PU137" s="37"/>
      <c r="PV137" s="37"/>
      <c r="PW137" s="37"/>
      <c r="PX137" s="37"/>
      <c r="PY137" s="38"/>
      <c r="PZ137" s="440"/>
      <c r="QA137" s="441"/>
      <c r="QB137" s="36"/>
      <c r="QC137" s="37"/>
      <c r="QD137" s="37"/>
      <c r="QE137" s="37"/>
      <c r="QF137" s="37"/>
      <c r="QG137" s="37"/>
      <c r="QH137" s="38"/>
      <c r="QJ137" s="37"/>
      <c r="QK137" s="37"/>
      <c r="QL137" s="37"/>
      <c r="QM137" s="37"/>
      <c r="QN137" s="38"/>
      <c r="QO137" s="440"/>
      <c r="QP137" s="441"/>
      <c r="QQ137" s="36"/>
      <c r="QR137" s="37"/>
      <c r="QS137" s="37"/>
      <c r="QT137" s="37"/>
      <c r="QU137" s="37"/>
      <c r="QV137" s="37"/>
      <c r="QW137" s="38"/>
      <c r="QY137" s="37"/>
      <c r="QZ137" s="37"/>
      <c r="RA137" s="37"/>
      <c r="RB137" s="37"/>
      <c r="RC137" s="38"/>
      <c r="RD137" s="440"/>
      <c r="RE137" s="441"/>
      <c r="RF137" s="36"/>
      <c r="RG137" s="37"/>
      <c r="RH137" s="37"/>
      <c r="RI137" s="37"/>
      <c r="RJ137" s="37"/>
      <c r="RK137" s="37"/>
      <c r="RL137" s="38"/>
      <c r="RN137" s="37"/>
      <c r="RO137" s="37"/>
      <c r="RP137" s="37"/>
      <c r="RQ137" s="37"/>
      <c r="RR137" s="38"/>
      <c r="RS137" s="440"/>
      <c r="RT137" s="441"/>
      <c r="RU137" s="36"/>
      <c r="RV137" s="37"/>
      <c r="RW137" s="37"/>
      <c r="RX137" s="37"/>
      <c r="RY137" s="37"/>
      <c r="RZ137" s="37"/>
      <c r="SA137" s="38"/>
      <c r="SC137" s="37"/>
      <c r="SD137" s="37"/>
      <c r="SE137" s="37"/>
      <c r="SF137" s="37"/>
      <c r="SG137" s="38"/>
      <c r="SH137" s="440"/>
      <c r="SI137" s="441"/>
      <c r="SJ137" s="36"/>
      <c r="SK137" s="37"/>
      <c r="SL137" s="37"/>
      <c r="SM137" s="37"/>
      <c r="SN137" s="37"/>
      <c r="SO137" s="37"/>
      <c r="SP137" s="38"/>
      <c r="SR137" s="37"/>
      <c r="SS137" s="37"/>
      <c r="ST137" s="37"/>
      <c r="SU137" s="37"/>
      <c r="SV137" s="38"/>
      <c r="SW137" s="440"/>
      <c r="SX137" s="441"/>
      <c r="SY137" s="36"/>
      <c r="SZ137" s="37"/>
      <c r="TA137" s="37"/>
      <c r="TB137" s="37"/>
      <c r="TC137" s="37"/>
      <c r="TD137" s="37"/>
      <c r="TE137" s="38"/>
      <c r="TG137" s="37"/>
      <c r="TH137" s="37"/>
      <c r="TI137" s="37"/>
      <c r="TJ137" s="37"/>
      <c r="TK137" s="38"/>
      <c r="TL137" s="440"/>
      <c r="TM137" s="441"/>
      <c r="TN137" s="36"/>
      <c r="TO137" s="37"/>
      <c r="TP137" s="37"/>
      <c r="TQ137" s="37"/>
      <c r="TR137" s="37"/>
      <c r="TS137" s="37"/>
      <c r="TT137" s="38"/>
      <c r="TV137" s="37"/>
      <c r="TW137" s="37"/>
      <c r="TX137" s="37"/>
      <c r="TY137" s="37"/>
      <c r="TZ137" s="38"/>
      <c r="UA137" s="440"/>
      <c r="UB137" s="441"/>
      <c r="UC137" s="36"/>
      <c r="UD137" s="37"/>
      <c r="UE137" s="37"/>
      <c r="UF137" s="37"/>
      <c r="UG137" s="37"/>
      <c r="UH137" s="37"/>
      <c r="UI137" s="38"/>
      <c r="UK137" s="37"/>
      <c r="UL137" s="37"/>
      <c r="UM137" s="37"/>
      <c r="UN137" s="37"/>
      <c r="UO137" s="38"/>
      <c r="UP137" s="440"/>
      <c r="UQ137" s="441"/>
      <c r="UR137" s="36"/>
      <c r="US137" s="37"/>
      <c r="UT137" s="37"/>
      <c r="UU137" s="37"/>
      <c r="UV137" s="37"/>
      <c r="UW137" s="37"/>
      <c r="UX137" s="38"/>
      <c r="UZ137" s="37"/>
      <c r="VA137" s="37"/>
      <c r="VB137" s="37"/>
      <c r="VC137" s="37"/>
      <c r="VD137" s="38"/>
      <c r="VE137" s="440"/>
      <c r="VF137" s="441"/>
      <c r="VG137" s="36"/>
      <c r="VH137" s="37"/>
      <c r="VI137" s="37"/>
      <c r="VJ137" s="37"/>
      <c r="VK137" s="37"/>
      <c r="VL137" s="37"/>
      <c r="VM137" s="38"/>
      <c r="VO137" s="37"/>
      <c r="VP137" s="37"/>
      <c r="VQ137" s="37"/>
      <c r="VR137" s="37"/>
      <c r="VS137" s="38"/>
      <c r="VT137" s="440"/>
      <c r="VU137" s="441"/>
      <c r="VV137" s="36"/>
      <c r="VW137" s="37"/>
      <c r="VX137" s="37"/>
      <c r="VY137" s="37"/>
      <c r="VZ137" s="37"/>
      <c r="WA137" s="37"/>
      <c r="WB137" s="38"/>
      <c r="WD137" s="37"/>
      <c r="WE137" s="37"/>
      <c r="WF137" s="37"/>
      <c r="WG137" s="37"/>
      <c r="WH137" s="38"/>
      <c r="WI137" s="440"/>
      <c r="WJ137" s="441"/>
      <c r="WK137" s="36"/>
      <c r="WL137" s="37"/>
      <c r="WM137" s="37"/>
      <c r="WN137" s="37"/>
      <c r="WO137" s="37"/>
      <c r="WP137" s="37"/>
      <c r="WQ137" s="38"/>
      <c r="WS137" s="37"/>
      <c r="WT137" s="37"/>
      <c r="WU137" s="37"/>
      <c r="WV137" s="37"/>
      <c r="WW137" s="38"/>
      <c r="WX137" s="440"/>
      <c r="WY137" s="441"/>
      <c r="WZ137" s="36"/>
      <c r="XA137" s="37"/>
      <c r="XB137" s="37"/>
      <c r="XC137" s="37"/>
      <c r="XD137" s="37"/>
      <c r="XE137" s="37"/>
      <c r="XF137" s="38"/>
      <c r="XH137" s="37"/>
      <c r="XI137" s="37"/>
      <c r="XJ137" s="37"/>
      <c r="XK137" s="37"/>
      <c r="XL137" s="38"/>
      <c r="XM137" s="440"/>
      <c r="XN137" s="441"/>
      <c r="XO137" s="36"/>
      <c r="XP137" s="37"/>
      <c r="XQ137" s="37"/>
      <c r="XR137" s="37"/>
      <c r="XS137" s="37"/>
      <c r="XT137" s="37"/>
      <c r="XU137" s="38"/>
      <c r="XW137" s="37"/>
      <c r="XX137" s="37"/>
      <c r="XY137" s="37"/>
      <c r="XZ137" s="37"/>
      <c r="YA137" s="38"/>
      <c r="YB137" s="440"/>
      <c r="YC137" s="441"/>
      <c r="YD137" s="36"/>
      <c r="YE137" s="37"/>
      <c r="YF137" s="37"/>
      <c r="YG137" s="37"/>
      <c r="YH137" s="37"/>
      <c r="YI137" s="37"/>
      <c r="YJ137" s="38"/>
      <c r="YL137" s="37"/>
      <c r="YM137" s="37"/>
      <c r="YN137" s="37"/>
      <c r="YO137" s="37"/>
      <c r="YP137" s="38"/>
      <c r="YQ137" s="440"/>
      <c r="YR137" s="441"/>
      <c r="YS137" s="36"/>
      <c r="YT137" s="37"/>
      <c r="YU137" s="37"/>
      <c r="YV137" s="37"/>
      <c r="YW137" s="37"/>
      <c r="YX137" s="37"/>
      <c r="YY137" s="38"/>
      <c r="ZA137" s="37"/>
      <c r="ZB137" s="37"/>
      <c r="ZC137" s="37"/>
      <c r="ZD137" s="37"/>
      <c r="ZE137" s="38"/>
      <c r="ZF137" s="440"/>
      <c r="ZG137" s="441"/>
      <c r="ZH137" s="36"/>
      <c r="ZI137" s="37"/>
      <c r="ZJ137" s="37"/>
      <c r="ZK137" s="37"/>
      <c r="ZL137" s="37"/>
      <c r="ZM137" s="37"/>
      <c r="ZN137" s="38"/>
      <c r="ZP137" s="37"/>
      <c r="ZQ137" s="37"/>
      <c r="ZR137" s="37"/>
      <c r="ZS137" s="37"/>
      <c r="ZT137" s="38"/>
      <c r="ZU137" s="440"/>
      <c r="ZV137" s="441"/>
      <c r="ZW137" s="36"/>
      <c r="ZX137" s="37"/>
      <c r="ZY137" s="37"/>
      <c r="ZZ137" s="37"/>
      <c r="AAA137" s="37"/>
      <c r="AAB137" s="37"/>
      <c r="AAC137" s="38"/>
      <c r="AAE137" s="37"/>
      <c r="AAF137" s="37"/>
      <c r="AAG137" s="37"/>
      <c r="AAH137" s="37"/>
      <c r="AAI137" s="38"/>
      <c r="AAJ137" s="440"/>
      <c r="AAK137" s="441"/>
      <c r="AAL137" s="36"/>
      <c r="AAM137" s="37"/>
      <c r="AAN137" s="37"/>
      <c r="AAO137" s="37"/>
      <c r="AAP137" s="37"/>
      <c r="AAQ137" s="37"/>
      <c r="AAR137" s="38"/>
      <c r="AAT137" s="37"/>
      <c r="AAU137" s="37"/>
      <c r="AAV137" s="37"/>
      <c r="AAW137" s="37"/>
      <c r="AAX137" s="38"/>
      <c r="AAY137" s="440"/>
      <c r="AAZ137" s="441"/>
      <c r="ABA137" s="36"/>
      <c r="ABB137" s="37"/>
      <c r="ABC137" s="37"/>
      <c r="ABD137" s="37"/>
      <c r="ABE137" s="37"/>
      <c r="ABF137" s="37"/>
      <c r="ABG137" s="38"/>
      <c r="ABI137" s="37"/>
      <c r="ABJ137" s="37"/>
      <c r="ABK137" s="37"/>
      <c r="ABL137" s="37"/>
      <c r="ABM137" s="38"/>
      <c r="ABN137" s="440"/>
      <c r="ABO137" s="441"/>
      <c r="ABP137" s="36"/>
      <c r="ABQ137" s="37"/>
      <c r="ABR137" s="37"/>
      <c r="ABS137" s="37"/>
      <c r="ABT137" s="37"/>
      <c r="ABU137" s="37"/>
      <c r="ABV137" s="38"/>
      <c r="ABX137" s="37"/>
      <c r="ABY137" s="37"/>
      <c r="ABZ137" s="37"/>
      <c r="ACA137" s="37"/>
      <c r="ACB137" s="38"/>
      <c r="ACC137" s="440"/>
      <c r="ACD137" s="441"/>
      <c r="ACE137" s="36"/>
      <c r="ACF137" s="37"/>
      <c r="ACG137" s="37"/>
      <c r="ACH137" s="37"/>
      <c r="ACI137" s="37"/>
      <c r="ACJ137" s="37"/>
      <c r="ACK137" s="38"/>
      <c r="ACM137" s="37"/>
      <c r="ACN137" s="37"/>
      <c r="ACO137" s="37"/>
      <c r="ACP137" s="37"/>
      <c r="ACQ137" s="38"/>
      <c r="ACR137" s="440"/>
      <c r="ACS137" s="441"/>
      <c r="ACT137" s="36"/>
      <c r="ACU137" s="37"/>
      <c r="ACV137" s="37"/>
      <c r="ACW137" s="37"/>
      <c r="ACX137" s="37"/>
      <c r="ACY137" s="37"/>
      <c r="ACZ137" s="38"/>
      <c r="ADB137" s="37"/>
      <c r="ADC137" s="37"/>
      <c r="ADD137" s="37"/>
      <c r="ADE137" s="37"/>
      <c r="ADF137" s="38"/>
      <c r="ADG137" s="440"/>
      <c r="ADH137" s="441"/>
      <c r="ADI137" s="36"/>
      <c r="ADJ137" s="37"/>
      <c r="ADK137" s="37"/>
      <c r="ADL137" s="37"/>
      <c r="ADM137" s="37"/>
      <c r="ADN137" s="37"/>
      <c r="ADO137" s="38"/>
      <c r="ADQ137" s="37"/>
      <c r="ADR137" s="37"/>
      <c r="ADS137" s="37"/>
      <c r="ADT137" s="37"/>
      <c r="ADU137" s="38"/>
      <c r="ADV137" s="440"/>
      <c r="ADW137" s="441"/>
      <c r="ADX137" s="36"/>
      <c r="ADY137" s="37"/>
      <c r="ADZ137" s="37"/>
      <c r="AEA137" s="37"/>
      <c r="AEB137" s="37"/>
      <c r="AEC137" s="37"/>
      <c r="AED137" s="38"/>
      <c r="AEF137" s="37"/>
      <c r="AEG137" s="37"/>
      <c r="AEH137" s="37"/>
      <c r="AEI137" s="37"/>
      <c r="AEJ137" s="38"/>
      <c r="AEK137" s="440"/>
      <c r="AEL137" s="441"/>
      <c r="AEM137" s="36"/>
      <c r="AEN137" s="37"/>
      <c r="AEO137" s="37"/>
      <c r="AEP137" s="37"/>
      <c r="AEQ137" s="37"/>
      <c r="AER137" s="37"/>
      <c r="AES137" s="38"/>
      <c r="AEU137" s="37"/>
      <c r="AEV137" s="37"/>
      <c r="AEW137" s="37"/>
      <c r="AEX137" s="37"/>
      <c r="AEY137" s="38"/>
      <c r="AEZ137" s="440"/>
      <c r="AFA137" s="441"/>
      <c r="AFB137" s="36"/>
      <c r="AFC137" s="37"/>
      <c r="AFD137" s="37"/>
      <c r="AFE137" s="37"/>
      <c r="AFF137" s="37"/>
      <c r="AFG137" s="37"/>
      <c r="AFH137" s="38"/>
      <c r="AFJ137" s="37"/>
      <c r="AFK137" s="37"/>
      <c r="AFL137" s="37"/>
      <c r="AFM137" s="37"/>
      <c r="AFN137" s="38"/>
      <c r="AFO137" s="440"/>
      <c r="AFP137" s="441"/>
      <c r="AFQ137" s="36"/>
      <c r="AFR137" s="37"/>
      <c r="AFS137" s="37"/>
      <c r="AFT137" s="37"/>
      <c r="AFU137" s="37"/>
      <c r="AFV137" s="37"/>
      <c r="AFW137" s="38"/>
      <c r="AFY137" s="37"/>
      <c r="AFZ137" s="37"/>
      <c r="AGA137" s="37"/>
      <c r="AGB137" s="37"/>
      <c r="AGC137" s="38"/>
      <c r="AGD137" s="440"/>
      <c r="AGE137" s="441"/>
      <c r="AGF137" s="36"/>
      <c r="AGG137" s="37"/>
      <c r="AGH137" s="37"/>
      <c r="AGI137" s="37"/>
      <c r="AGJ137" s="37"/>
      <c r="AGK137" s="37"/>
      <c r="AGL137" s="38"/>
      <c r="AGN137" s="37"/>
      <c r="AGO137" s="37"/>
      <c r="AGP137" s="37"/>
      <c r="AGQ137" s="37"/>
      <c r="AGR137" s="38"/>
      <c r="AGS137" s="440"/>
      <c r="AGT137" s="441"/>
      <c r="AGU137" s="36"/>
      <c r="AGV137" s="37"/>
      <c r="AGW137" s="37"/>
      <c r="AGX137" s="37"/>
      <c r="AGY137" s="37"/>
      <c r="AGZ137" s="37"/>
      <c r="AHA137" s="38"/>
      <c r="AHC137" s="37"/>
      <c r="AHD137" s="37"/>
      <c r="AHE137" s="37"/>
      <c r="AHF137" s="37"/>
      <c r="AHG137" s="38"/>
      <c r="AHH137" s="440"/>
      <c r="AHI137" s="441"/>
      <c r="AHJ137" s="36"/>
      <c r="AHK137" s="37"/>
      <c r="AHL137" s="37"/>
      <c r="AHM137" s="37"/>
      <c r="AHN137" s="37"/>
      <c r="AHO137" s="37"/>
      <c r="AHP137" s="38"/>
      <c r="AHR137" s="37"/>
      <c r="AHS137" s="37"/>
      <c r="AHT137" s="37"/>
      <c r="AHU137" s="37"/>
      <c r="AHV137" s="38"/>
      <c r="AHW137" s="440"/>
      <c r="AHX137" s="441"/>
      <c r="AHY137" s="36"/>
      <c r="AHZ137" s="37"/>
      <c r="AIA137" s="37"/>
      <c r="AIB137" s="37"/>
      <c r="AIC137" s="37"/>
      <c r="AID137" s="37"/>
      <c r="AIE137" s="38"/>
    </row>
    <row r="138" spans="1:915" s="63" customFormat="1" x14ac:dyDescent="0.3"/>
  </sheetData>
  <sheetProtection algorithmName="SHA-512" hashValue="HbWbrnVL/uYKTesu7p7QuFHB5Olu1DDkrW3mDOS9df8Ao9lBP+K1l/fLNVv+nL/r8YzWMX9AfvSJjR6PCUypqw==" saltValue="7GSxeRDFZoOJkPf2U+BelA==" spinCount="100000" sheet="1" objects="1" scenarios="1" formatCells="0" formatColumns="0" formatRows="0"/>
  <pageMargins left="0.78740157480314965" right="0.78740157480314965" top="0.74803149606299213" bottom="0.39370078740157483" header="0.23622047244094491" footer="0.15748031496062992"/>
  <pageSetup paperSize="9" scale="71" orientation="landscape" r:id="rId1"/>
  <headerFooter alignWithMargins="0">
    <oddHeader>&amp;L&amp;8EHB 2015&amp;C&amp;8A5. Anlagenspiegel</oddHeader>
    <oddFooter xml:space="preserve">&amp;L&amp;8&amp;D&amp;C&amp;8&amp;F/&amp;A&amp;R&amp;8&amp;P/&amp;N &amp;10 </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574297-E352-4C3C-A673-2F5DF87118CC}">
  <sheetPr codeName="Tabelle12">
    <tabColor theme="9" tint="0.59999389629810485"/>
    <pageSetUpPr fitToPage="1"/>
  </sheetPr>
  <dimension ref="A1:S2504"/>
  <sheetViews>
    <sheetView topLeftCell="D1" zoomScale="66" zoomScaleNormal="66" zoomScaleSheetLayoutView="100" workbookViewId="0">
      <pane ySplit="4" topLeftCell="A5" activePane="bottomLeft" state="frozen"/>
      <selection activeCell="N8" sqref="N8"/>
      <selection pane="bottomLeft" activeCell="S2" sqref="S2"/>
    </sheetView>
  </sheetViews>
  <sheetFormatPr baseColWidth="10" defaultColWidth="11.44140625" defaultRowHeight="14.4" x14ac:dyDescent="0.3"/>
  <cols>
    <col min="1" max="1" bestFit="true" customWidth="true" style="344" width="110.6640625"/>
    <col min="2" max="3" bestFit="true" customWidth="true" style="344" width="12.33203125"/>
    <col min="4" max="4" bestFit="true" customWidth="true" style="344" width="20.0"/>
    <col min="5" max="8" customWidth="true" style="344" width="17.88671875"/>
    <col min="9" max="9" customWidth="true" style="344" width="20.0"/>
    <col min="10" max="18" style="344" width="11.44140625"/>
    <col min="19" max="19" customWidth="true" style="344" width="36.33203125"/>
    <col min="20" max="16384" style="344" width="11.44140625"/>
  </cols>
  <sheetData>
    <row r="1" spans="1:19" ht="24.9" customHeight="1" x14ac:dyDescent="0.3">
      <c r="A1" s="347" t="s">
        <v>478</v>
      </c>
      <c r="C1" s="348"/>
      <c r="D1" s="348"/>
      <c r="E1" s="348"/>
      <c r="F1" s="348"/>
      <c r="G1" s="348"/>
      <c r="H1" s="348"/>
      <c r="I1" s="348"/>
      <c r="S1" s="344" t="s">
        <v>503</v>
      </c>
    </row>
    <row r="2" spans="1:19" ht="15" customHeight="1" x14ac:dyDescent="0.35">
      <c r="A2" s="322"/>
      <c r="B2" s="323"/>
      <c r="C2" s="323"/>
      <c r="D2" s="323"/>
      <c r="E2" s="323"/>
      <c r="F2" s="323"/>
      <c r="G2" s="323"/>
      <c r="H2" s="323"/>
      <c r="I2" s="323"/>
      <c r="J2" s="328" t="s">
        <v>459</v>
      </c>
      <c r="K2" s="323"/>
      <c r="L2" s="323"/>
      <c r="M2" s="323"/>
      <c r="N2" s="323"/>
      <c r="O2" s="323"/>
      <c r="P2" s="323"/>
      <c r="Q2" s="323"/>
      <c r="R2" s="324"/>
      <c r="S2" s="328" t="s">
        <v>460</v>
      </c>
    </row>
    <row r="3" spans="1:19" s="352" customFormat="1" ht="39.9" customHeight="1" x14ac:dyDescent="0.35">
      <c r="A3" s="349"/>
      <c r="B3" s="349"/>
      <c r="C3" s="350" t="s">
        <v>427</v>
      </c>
      <c r="D3" s="350"/>
      <c r="E3" s="350"/>
      <c r="F3" s="350"/>
      <c r="G3" s="350"/>
      <c r="H3" s="350"/>
      <c r="I3" s="350"/>
      <c r="J3" s="544" t="s">
        <v>428</v>
      </c>
      <c r="K3" s="545"/>
      <c r="L3" s="351" t="s">
        <v>98</v>
      </c>
      <c r="M3" s="329"/>
      <c r="N3" s="329"/>
      <c r="O3" s="329"/>
      <c r="P3" s="329"/>
      <c r="Q3" s="329"/>
      <c r="R3" s="330"/>
      <c r="S3" s="385" t="s">
        <v>461</v>
      </c>
    </row>
    <row r="4" spans="1:19" ht="43.2" x14ac:dyDescent="0.3">
      <c r="A4" s="331" t="s">
        <v>83</v>
      </c>
      <c r="B4" s="353" t="s">
        <v>108</v>
      </c>
      <c r="C4" s="332" t="s">
        <v>109</v>
      </c>
      <c r="D4" s="332" t="s">
        <v>110</v>
      </c>
      <c r="E4" s="332" t="s">
        <v>111</v>
      </c>
      <c r="F4" s="332" t="s">
        <v>112</v>
      </c>
      <c r="G4" s="332" t="s">
        <v>104</v>
      </c>
      <c r="H4" s="332" t="s">
        <v>105</v>
      </c>
      <c r="I4" s="332" t="str">
        <f>"Stand zum 31.12."&amp;A_Stammdaten!B12</f>
        <v>Stand zum 31.12.2024</v>
      </c>
      <c r="J4" s="337" t="str">
        <f>"Restwert zum 01.01."&amp;A_Stammdaten!B12</f>
        <v>Restwert zum 01.01.2024</v>
      </c>
      <c r="K4" s="337" t="str">
        <f>"Restwert zum 31.12."&amp;A_Stammdaten!B12</f>
        <v>Restwert zum 31.12.2024</v>
      </c>
      <c r="L4" s="337">
        <v>2021</v>
      </c>
      <c r="M4" s="337">
        <v>2022</v>
      </c>
      <c r="N4" s="337">
        <v>2023</v>
      </c>
      <c r="O4" s="337">
        <v>2024</v>
      </c>
      <c r="P4" s="337">
        <v>2025</v>
      </c>
      <c r="Q4" s="337">
        <v>2026</v>
      </c>
      <c r="R4" s="337">
        <v>2027</v>
      </c>
      <c r="S4" s="337" t="str">
        <f>CONCATENATE("Auflösung ",A_Stammdaten!B12,"*")</f>
        <v>Auflösung 2024*</v>
      </c>
    </row>
    <row r="5" spans="1:19" x14ac:dyDescent="0.3">
      <c r="A5" s="421"/>
      <c r="B5" s="424"/>
      <c r="C5" s="421"/>
      <c r="D5" s="421"/>
      <c r="E5" s="421"/>
      <c r="F5" s="421"/>
      <c r="G5" s="421"/>
      <c r="H5" s="421"/>
      <c r="I5" s="220">
        <f>IF(B5&gt;A_Stammdaten!$B$12,0,SUM(C5,D5,F5,G5)-SUM(E5,H5))</f>
        <v>0</v>
      </c>
      <c r="J5" s="109">
        <f>IF(B5&gt;2020,HLOOKUP(A_Stammdaten!$B$12,$L$4:$R$2504,ROW(B5)-3,FALSE)+IF(OR(B5=0,A_Stammdaten!$B$12&lt;B5),0,I5*1/20),0)</f>
        <v>0</v>
      </c>
      <c r="K5" s="109">
        <f>IF(B5&gt;2020,HLOOKUP(A_Stammdaten!$B$12,$L$4:$R$2504,ROW(B5)-3,FALSE),0)</f>
        <v>0</v>
      </c>
      <c r="L5" s="109">
        <f>IF(B5&gt;2020,IF(OR($I5=0,L$4&lt;$B5,$B5=0,20-(L$4-$B5)=0),0,$I5*(19-(L$4-$B5))/20),0)</f>
        <v>0</v>
      </c>
      <c r="M5" s="109">
        <f>IF(B5&gt;2020,IF(OR($I5=0,M$4&lt;$B5,$B5=0,20-(M$4-$B5)=0),0,$I5*(19-(M$4-$B5))/20),0)</f>
        <v>0</v>
      </c>
      <c r="N5" s="109">
        <f>IF(B5&gt;2020,IF(OR($I5=0,N$4&lt;$B5,$B5=0,20-(N$4-$B5)=0),0,$I5*(19-(N$4-$B5))/20),0)</f>
        <v>0</v>
      </c>
      <c r="O5" s="109">
        <f>IF(B5&gt;2020,IF(OR($I5=0,O$4&lt;$B5,$B5=0,20-(O$4-$B5)=0),0,$I5*(19-(O$4-$B5))/20),0)</f>
        <v>0</v>
      </c>
      <c r="P5" s="109">
        <f>IF(B5&gt;2020,IF(OR($I5=0,P$4&lt;$B5,$B5=0,20-(P$4-$B5)=0),0,$I5*(19-(P$4-$B5))/20),0)</f>
        <v>0</v>
      </c>
      <c r="Q5" s="109">
        <f>IF(B5&gt;2020,IF(OR($I5=0,Q$4&lt;$B5,$B5=0,20-(Q$4-$B5)=0),0,$I5*(19-(Q$4-$B5))/20),0)</f>
        <v>0</v>
      </c>
      <c r="R5" s="109">
        <f>IF(B5&gt;2020,IF(OR($I5=0,R$4&lt;$B5,$B5=0,20-(R$4-$B5)=0),0,$I5*(19-(R$4-$B5))/20),0)</f>
        <v>0</v>
      </c>
      <c r="S5" s="425"/>
    </row>
    <row r="6" spans="1:19" ht="15" customHeight="1" x14ac:dyDescent="0.3">
      <c r="A6" s="421"/>
      <c r="B6" s="424"/>
      <c r="C6" s="421"/>
      <c r="D6" s="421"/>
      <c r="E6" s="421"/>
      <c r="F6" s="421"/>
      <c r="G6" s="421"/>
      <c r="H6" s="421"/>
      <c r="I6" s="220">
        <f>IF(B6&gt;A_Stammdaten!$B$12,0,SUM(C6,D6,F6,G6)-SUM(E6,H6))</f>
        <v>0</v>
      </c>
      <c r="J6" s="109">
        <f>IF(B6&gt;2020,HLOOKUP(A_Stammdaten!$B$12,$L$4:$R$2504,ROW(B6)-3,FALSE)+IF(OR(B6=0,A_Stammdaten!$B$12&lt;B6),0,I6*1/20),0)</f>
        <v>0</v>
      </c>
      <c r="K6" s="109">
        <f>IF(B6&gt;2020,HLOOKUP(A_Stammdaten!$B$12,$L$4:$R$2504,ROW(B6)-3,FALSE),0)</f>
        <v>0</v>
      </c>
      <c r="L6" s="109">
        <f t="shared" ref="L6:L69" si="0">IF(B6&gt;2020,IF(OR($I6=0,L$4&lt;$B6,$B6=0,20-(L$4-$B6)=0),0,$I6*(19-(L$4-$B6))/20),0)</f>
        <v>0</v>
      </c>
      <c r="M6" s="109">
        <f t="shared" ref="M6:M69" si="1">IF(B6&gt;2020,IF(OR($I6=0,M$4&lt;$B6,$B6=0,20-(M$4-$B6)=0),0,$I6*(19-(M$4-$B6))/20),0)</f>
        <v>0</v>
      </c>
      <c r="N6" s="109">
        <f t="shared" ref="N6:N69" si="2">IF(B6&gt;2020,IF(OR($I6=0,N$4&lt;$B6,$B6=0,20-(N$4-$B6)=0),0,$I6*(19-(N$4-$B6))/20),0)</f>
        <v>0</v>
      </c>
      <c r="O6" s="109">
        <f t="shared" ref="O6:O69" si="3">IF(B6&gt;2020,IF(OR($I6=0,O$4&lt;$B6,$B6=0,20-(O$4-$B6)=0),0,$I6*(19-(O$4-$B6))/20),0)</f>
        <v>0</v>
      </c>
      <c r="P6" s="109">
        <f t="shared" ref="P6:P69" si="4">IF(B6&gt;2020,IF(OR($I6=0,P$4&lt;$B6,$B6=0,20-(P$4-$B6)=0),0,$I6*(19-(P$4-$B6))/20),0)</f>
        <v>0</v>
      </c>
      <c r="Q6" s="109">
        <f t="shared" ref="Q6:Q69" si="5">IF(B6&gt;2020,IF(OR($I6=0,Q$4&lt;$B6,$B6=0,20-(Q$4-$B6)=0),0,$I6*(19-(Q$4-$B6))/20),0)</f>
        <v>0</v>
      </c>
      <c r="R6" s="109">
        <f t="shared" ref="R6:R69" si="6">IF(B6&gt;2020,IF(OR($I6=0,R$4&lt;$B6,$B6=0,20-(R$4-$B6)=0),0,$I6*(19-(R$4-$B6))/20),0)</f>
        <v>0</v>
      </c>
      <c r="S6" s="425"/>
    </row>
    <row r="7" spans="1:19" ht="15" customHeight="1" x14ac:dyDescent="0.3">
      <c r="A7" s="421"/>
      <c r="B7" s="424"/>
      <c r="C7" s="421"/>
      <c r="D7" s="421"/>
      <c r="E7" s="421"/>
      <c r="F7" s="421"/>
      <c r="G7" s="421"/>
      <c r="H7" s="421"/>
      <c r="I7" s="220">
        <f>IF(B7&gt;A_Stammdaten!$B$12,0,SUM(C7,D7,F7,G7)-SUM(E7,H7))</f>
        <v>0</v>
      </c>
      <c r="J7" s="109">
        <f>IF(B7&gt;2020,HLOOKUP(A_Stammdaten!$B$12,$L$4:$R$2504,ROW(B7)-3,FALSE)+IF(OR(B7=0,A_Stammdaten!$B$12&lt;B7),0,I7*1/20),0)</f>
        <v>0</v>
      </c>
      <c r="K7" s="109">
        <f>IF(B7&gt;2020,HLOOKUP(A_Stammdaten!$B$12,$L$4:$R$2504,ROW(B7)-3,FALSE),0)</f>
        <v>0</v>
      </c>
      <c r="L7" s="109">
        <f t="shared" si="0"/>
        <v>0</v>
      </c>
      <c r="M7" s="109">
        <f t="shared" si="1"/>
        <v>0</v>
      </c>
      <c r="N7" s="109">
        <f t="shared" si="2"/>
        <v>0</v>
      </c>
      <c r="O7" s="109">
        <f t="shared" si="3"/>
        <v>0</v>
      </c>
      <c r="P7" s="109">
        <f t="shared" si="4"/>
        <v>0</v>
      </c>
      <c r="Q7" s="109">
        <f t="shared" si="5"/>
        <v>0</v>
      </c>
      <c r="R7" s="109">
        <f t="shared" si="6"/>
        <v>0</v>
      </c>
      <c r="S7" s="425"/>
    </row>
    <row r="8" spans="1:19" ht="15" customHeight="1" x14ac:dyDescent="0.3">
      <c r="A8" s="421"/>
      <c r="B8" s="424"/>
      <c r="C8" s="421"/>
      <c r="D8" s="421"/>
      <c r="E8" s="421"/>
      <c r="F8" s="421"/>
      <c r="G8" s="421"/>
      <c r="H8" s="421"/>
      <c r="I8" s="220">
        <f>IF(B8&gt;A_Stammdaten!$B$12,0,SUM(C8,D8,F8,G8)-SUM(E8,H8))</f>
        <v>0</v>
      </c>
      <c r="J8" s="109">
        <f>IF(B8&gt;2020,HLOOKUP(A_Stammdaten!$B$12,$L$4:$R$2504,ROW(B8)-3,FALSE)+IF(OR(B8=0,A_Stammdaten!$B$12&lt;B8),0,I8*1/20),0)</f>
        <v>0</v>
      </c>
      <c r="K8" s="109">
        <f>IF(B8&gt;2020,HLOOKUP(A_Stammdaten!$B$12,$L$4:$R$2504,ROW(B8)-3,FALSE),0)</f>
        <v>0</v>
      </c>
      <c r="L8" s="109">
        <f t="shared" si="0"/>
        <v>0</v>
      </c>
      <c r="M8" s="109">
        <f t="shared" si="1"/>
        <v>0</v>
      </c>
      <c r="N8" s="109">
        <f t="shared" si="2"/>
        <v>0</v>
      </c>
      <c r="O8" s="109">
        <f t="shared" si="3"/>
        <v>0</v>
      </c>
      <c r="P8" s="109">
        <f t="shared" si="4"/>
        <v>0</v>
      </c>
      <c r="Q8" s="109">
        <f t="shared" si="5"/>
        <v>0</v>
      </c>
      <c r="R8" s="109">
        <f t="shared" si="6"/>
        <v>0</v>
      </c>
      <c r="S8" s="425"/>
    </row>
    <row r="9" spans="1:19" ht="15" customHeight="1" x14ac:dyDescent="0.3">
      <c r="A9" s="421"/>
      <c r="B9" s="424"/>
      <c r="C9" s="421"/>
      <c r="D9" s="421"/>
      <c r="E9" s="421"/>
      <c r="F9" s="421"/>
      <c r="G9" s="421"/>
      <c r="H9" s="421"/>
      <c r="I9" s="220">
        <f>IF(B9&gt;A_Stammdaten!$B$12,0,SUM(C9,D9,F9,G9)-SUM(E9,H9))</f>
        <v>0</v>
      </c>
      <c r="J9" s="109">
        <f>IF(B9&gt;2020,HLOOKUP(A_Stammdaten!$B$12,$L$4:$R$2504,ROW(B9)-3,FALSE)+IF(OR(B9=0,A_Stammdaten!$B$12&lt;B9),0,I9*1/20),0)</f>
        <v>0</v>
      </c>
      <c r="K9" s="109">
        <f>IF(B9&gt;2020,HLOOKUP(A_Stammdaten!$B$12,$L$4:$R$2504,ROW(B9)-3,FALSE),0)</f>
        <v>0</v>
      </c>
      <c r="L9" s="109">
        <f t="shared" si="0"/>
        <v>0</v>
      </c>
      <c r="M9" s="109">
        <f t="shared" si="1"/>
        <v>0</v>
      </c>
      <c r="N9" s="109">
        <f t="shared" si="2"/>
        <v>0</v>
      </c>
      <c r="O9" s="109">
        <f t="shared" si="3"/>
        <v>0</v>
      </c>
      <c r="P9" s="109">
        <f t="shared" si="4"/>
        <v>0</v>
      </c>
      <c r="Q9" s="109">
        <f t="shared" si="5"/>
        <v>0</v>
      </c>
      <c r="R9" s="109">
        <f t="shared" si="6"/>
        <v>0</v>
      </c>
      <c r="S9" s="425"/>
    </row>
    <row r="10" spans="1:19" ht="15" customHeight="1" x14ac:dyDescent="0.3">
      <c r="A10" s="421"/>
      <c r="B10" s="424"/>
      <c r="C10" s="421"/>
      <c r="D10" s="421"/>
      <c r="E10" s="421"/>
      <c r="F10" s="421"/>
      <c r="G10" s="421"/>
      <c r="H10" s="421"/>
      <c r="I10" s="220">
        <f>IF(B10&gt;A_Stammdaten!$B$12,0,SUM(C10,D10,F10,G10)-SUM(E10,H10))</f>
        <v>0</v>
      </c>
      <c r="J10" s="109">
        <f>IF(B10&gt;2020,HLOOKUP(A_Stammdaten!$B$12,$L$4:$R$2504,ROW(B10)-3,FALSE)+IF(OR(B10=0,A_Stammdaten!$B$12&lt;B10),0,I10*1/20),0)</f>
        <v>0</v>
      </c>
      <c r="K10" s="109">
        <f>IF(B10&gt;2020,HLOOKUP(A_Stammdaten!$B$12,$L$4:$R$2504,ROW(B10)-3,FALSE),0)</f>
        <v>0</v>
      </c>
      <c r="L10" s="109">
        <f t="shared" si="0"/>
        <v>0</v>
      </c>
      <c r="M10" s="109">
        <f t="shared" si="1"/>
        <v>0</v>
      </c>
      <c r="N10" s="109">
        <f t="shared" si="2"/>
        <v>0</v>
      </c>
      <c r="O10" s="109">
        <f t="shared" si="3"/>
        <v>0</v>
      </c>
      <c r="P10" s="109">
        <f t="shared" si="4"/>
        <v>0</v>
      </c>
      <c r="Q10" s="109">
        <f t="shared" si="5"/>
        <v>0</v>
      </c>
      <c r="R10" s="109">
        <f t="shared" si="6"/>
        <v>0</v>
      </c>
      <c r="S10" s="425"/>
    </row>
    <row r="11" spans="1:19" ht="15" customHeight="1" x14ac:dyDescent="0.3">
      <c r="A11" s="421"/>
      <c r="B11" s="424"/>
      <c r="C11" s="421"/>
      <c r="D11" s="421"/>
      <c r="E11" s="421"/>
      <c r="F11" s="421"/>
      <c r="G11" s="421"/>
      <c r="H11" s="421"/>
      <c r="I11" s="220">
        <f>IF(B11&gt;A_Stammdaten!$B$12,0,SUM(C11,D11,F11,G11)-SUM(E11,H11))</f>
        <v>0</v>
      </c>
      <c r="J11" s="109">
        <f>IF(B11&gt;2020,HLOOKUP(A_Stammdaten!$B$12,$L$4:$R$2504,ROW(B11)-3,FALSE)+IF(OR(B11=0,A_Stammdaten!$B$12&lt;B11),0,I11*1/20),0)</f>
        <v>0</v>
      </c>
      <c r="K11" s="109">
        <f>IF(B11&gt;2020,HLOOKUP(A_Stammdaten!$B$12,$L$4:$R$2504,ROW(B11)-3,FALSE),0)</f>
        <v>0</v>
      </c>
      <c r="L11" s="109">
        <f t="shared" si="0"/>
        <v>0</v>
      </c>
      <c r="M11" s="109">
        <f t="shared" si="1"/>
        <v>0</v>
      </c>
      <c r="N11" s="109">
        <f t="shared" si="2"/>
        <v>0</v>
      </c>
      <c r="O11" s="109">
        <f t="shared" si="3"/>
        <v>0</v>
      </c>
      <c r="P11" s="109">
        <f t="shared" si="4"/>
        <v>0</v>
      </c>
      <c r="Q11" s="109">
        <f t="shared" si="5"/>
        <v>0</v>
      </c>
      <c r="R11" s="109">
        <f t="shared" si="6"/>
        <v>0</v>
      </c>
      <c r="S11" s="425"/>
    </row>
    <row r="12" spans="1:19" s="354" customFormat="1" ht="15" customHeight="1" x14ac:dyDescent="0.3">
      <c r="A12" s="421"/>
      <c r="B12" s="424"/>
      <c r="C12" s="421"/>
      <c r="D12" s="421"/>
      <c r="E12" s="421"/>
      <c r="F12" s="421"/>
      <c r="G12" s="421"/>
      <c r="H12" s="421"/>
      <c r="I12" s="220">
        <f>IF(B12&gt;A_Stammdaten!$B$12,0,SUM(C12,D12,F12,G12)-SUM(E12,H12))</f>
        <v>0</v>
      </c>
      <c r="J12" s="109">
        <f>IF(B12&gt;2020,HLOOKUP(A_Stammdaten!$B$12,$L$4:$R$2504,ROW(B12)-3,FALSE)+IF(OR(B12=0,A_Stammdaten!$B$12&lt;B12),0,I12*1/20),0)</f>
        <v>0</v>
      </c>
      <c r="K12" s="109">
        <f>IF(B12&gt;2020,HLOOKUP(A_Stammdaten!$B$12,$L$4:$R$2504,ROW(B12)-3,FALSE),0)</f>
        <v>0</v>
      </c>
      <c r="L12" s="109">
        <f t="shared" si="0"/>
        <v>0</v>
      </c>
      <c r="M12" s="109">
        <f t="shared" si="1"/>
        <v>0</v>
      </c>
      <c r="N12" s="109">
        <f t="shared" si="2"/>
        <v>0</v>
      </c>
      <c r="O12" s="109">
        <f t="shared" si="3"/>
        <v>0</v>
      </c>
      <c r="P12" s="109">
        <f t="shared" si="4"/>
        <v>0</v>
      </c>
      <c r="Q12" s="109">
        <f t="shared" si="5"/>
        <v>0</v>
      </c>
      <c r="R12" s="109">
        <f t="shared" si="6"/>
        <v>0</v>
      </c>
      <c r="S12" s="425"/>
    </row>
    <row r="13" spans="1:19" x14ac:dyDescent="0.3">
      <c r="A13" s="421"/>
      <c r="B13" s="424"/>
      <c r="C13" s="421"/>
      <c r="D13" s="421"/>
      <c r="E13" s="421"/>
      <c r="F13" s="421"/>
      <c r="G13" s="421"/>
      <c r="H13" s="421"/>
      <c r="I13" s="220">
        <f>IF(B13&gt;A_Stammdaten!$B$12,0,SUM(C13,D13,F13,G13)-SUM(E13,H13))</f>
        <v>0</v>
      </c>
      <c r="J13" s="109">
        <f>IF(B13&gt;2020,HLOOKUP(A_Stammdaten!$B$12,$L$4:$R$2504,ROW(B13)-3,FALSE)+IF(OR(B13=0,A_Stammdaten!$B$12&lt;B13),0,I13*1/20),0)</f>
        <v>0</v>
      </c>
      <c r="K13" s="109">
        <f>IF(B13&gt;2020,HLOOKUP(A_Stammdaten!$B$12,$L$4:$R$2504,ROW(B13)-3,FALSE),0)</f>
        <v>0</v>
      </c>
      <c r="L13" s="109">
        <f t="shared" si="0"/>
        <v>0</v>
      </c>
      <c r="M13" s="109">
        <f t="shared" si="1"/>
        <v>0</v>
      </c>
      <c r="N13" s="109">
        <f t="shared" si="2"/>
        <v>0</v>
      </c>
      <c r="O13" s="109">
        <f t="shared" si="3"/>
        <v>0</v>
      </c>
      <c r="P13" s="109">
        <f t="shared" si="4"/>
        <v>0</v>
      </c>
      <c r="Q13" s="109">
        <f t="shared" si="5"/>
        <v>0</v>
      </c>
      <c r="R13" s="109">
        <f t="shared" si="6"/>
        <v>0</v>
      </c>
      <c r="S13" s="425"/>
    </row>
    <row r="14" spans="1:19" x14ac:dyDescent="0.3">
      <c r="A14" s="421"/>
      <c r="B14" s="424"/>
      <c r="C14" s="421"/>
      <c r="D14" s="421"/>
      <c r="E14" s="421"/>
      <c r="F14" s="421"/>
      <c r="G14" s="421"/>
      <c r="H14" s="421"/>
      <c r="I14" s="220">
        <f>IF(B14&gt;A_Stammdaten!$B$12,0,SUM(C14,D14,F14,G14)-SUM(E14,H14))</f>
        <v>0</v>
      </c>
      <c r="J14" s="109">
        <f>IF(B14&gt;2020,HLOOKUP(A_Stammdaten!$B$12,$L$4:$R$2504,ROW(B14)-3,FALSE)+IF(OR(B14=0,A_Stammdaten!$B$12&lt;B14),0,I14*1/20),0)</f>
        <v>0</v>
      </c>
      <c r="K14" s="109">
        <f>IF(B14&gt;2020,HLOOKUP(A_Stammdaten!$B$12,$L$4:$R$2504,ROW(B14)-3,FALSE),0)</f>
        <v>0</v>
      </c>
      <c r="L14" s="109">
        <f t="shared" si="0"/>
        <v>0</v>
      </c>
      <c r="M14" s="109">
        <f t="shared" si="1"/>
        <v>0</v>
      </c>
      <c r="N14" s="109">
        <f t="shared" si="2"/>
        <v>0</v>
      </c>
      <c r="O14" s="109">
        <f t="shared" si="3"/>
        <v>0</v>
      </c>
      <c r="P14" s="109">
        <f t="shared" si="4"/>
        <v>0</v>
      </c>
      <c r="Q14" s="109">
        <f t="shared" si="5"/>
        <v>0</v>
      </c>
      <c r="R14" s="109">
        <f t="shared" si="6"/>
        <v>0</v>
      </c>
      <c r="S14" s="425"/>
    </row>
    <row r="15" spans="1:19" x14ac:dyDescent="0.3">
      <c r="A15" s="421"/>
      <c r="B15" s="424"/>
      <c r="C15" s="421"/>
      <c r="D15" s="421"/>
      <c r="E15" s="421"/>
      <c r="F15" s="421"/>
      <c r="G15" s="421"/>
      <c r="H15" s="421"/>
      <c r="I15" s="220">
        <f>IF(B15&gt;A_Stammdaten!$B$12,0,SUM(C15,D15,F15,G15)-SUM(E15,H15))</f>
        <v>0</v>
      </c>
      <c r="J15" s="109">
        <f>IF(B15&gt;2020,HLOOKUP(A_Stammdaten!$B$12,$L$4:$R$2504,ROW(B15)-3,FALSE)+IF(OR(B15=0,A_Stammdaten!$B$12&lt;B15),0,I15*1/20),0)</f>
        <v>0</v>
      </c>
      <c r="K15" s="109">
        <f>IF(B15&gt;2020,HLOOKUP(A_Stammdaten!$B$12,$L$4:$R$2504,ROW(B15)-3,FALSE),0)</f>
        <v>0</v>
      </c>
      <c r="L15" s="109">
        <f t="shared" si="0"/>
        <v>0</v>
      </c>
      <c r="M15" s="109">
        <f t="shared" si="1"/>
        <v>0</v>
      </c>
      <c r="N15" s="109">
        <f t="shared" si="2"/>
        <v>0</v>
      </c>
      <c r="O15" s="109">
        <f t="shared" si="3"/>
        <v>0</v>
      </c>
      <c r="P15" s="109">
        <f t="shared" si="4"/>
        <v>0</v>
      </c>
      <c r="Q15" s="109">
        <f t="shared" si="5"/>
        <v>0</v>
      </c>
      <c r="R15" s="109">
        <f t="shared" si="6"/>
        <v>0</v>
      </c>
      <c r="S15" s="425"/>
    </row>
    <row r="16" spans="1:19" x14ac:dyDescent="0.3">
      <c r="A16" s="421"/>
      <c r="B16" s="424"/>
      <c r="C16" s="421"/>
      <c r="D16" s="421"/>
      <c r="E16" s="421"/>
      <c r="F16" s="421"/>
      <c r="G16" s="421"/>
      <c r="H16" s="421"/>
      <c r="I16" s="220">
        <f>IF(B16&gt;A_Stammdaten!$B$12,0,SUM(C16,D16,F16,G16)-SUM(E16,H16))</f>
        <v>0</v>
      </c>
      <c r="J16" s="109">
        <f>IF(B16&gt;2020,HLOOKUP(A_Stammdaten!$B$12,$L$4:$R$2504,ROW(B16)-3,FALSE)+IF(OR(B16=0,A_Stammdaten!$B$12&lt;B16),0,I16*1/20),0)</f>
        <v>0</v>
      </c>
      <c r="K16" s="109">
        <f>IF(B16&gt;2020,HLOOKUP(A_Stammdaten!$B$12,$L$4:$R$2504,ROW(B16)-3,FALSE),0)</f>
        <v>0</v>
      </c>
      <c r="L16" s="109">
        <f t="shared" si="0"/>
        <v>0</v>
      </c>
      <c r="M16" s="109">
        <f t="shared" si="1"/>
        <v>0</v>
      </c>
      <c r="N16" s="109">
        <f t="shared" si="2"/>
        <v>0</v>
      </c>
      <c r="O16" s="109">
        <f t="shared" si="3"/>
        <v>0</v>
      </c>
      <c r="P16" s="109">
        <f t="shared" si="4"/>
        <v>0</v>
      </c>
      <c r="Q16" s="109">
        <f t="shared" si="5"/>
        <v>0</v>
      </c>
      <c r="R16" s="109">
        <f t="shared" si="6"/>
        <v>0</v>
      </c>
      <c r="S16" s="425"/>
    </row>
    <row r="17" spans="1:19" x14ac:dyDescent="0.3">
      <c r="A17" s="421"/>
      <c r="B17" s="424"/>
      <c r="C17" s="421"/>
      <c r="D17" s="421"/>
      <c r="E17" s="421"/>
      <c r="F17" s="421"/>
      <c r="G17" s="421"/>
      <c r="H17" s="421"/>
      <c r="I17" s="220">
        <f>IF(B17&gt;A_Stammdaten!$B$12,0,SUM(C17,D17,F17,G17)-SUM(E17,H17))</f>
        <v>0</v>
      </c>
      <c r="J17" s="109">
        <f>IF(B17&gt;2020,HLOOKUP(A_Stammdaten!$B$12,$L$4:$R$2504,ROW(B17)-3,FALSE)+IF(OR(B17=0,A_Stammdaten!$B$12&lt;B17),0,I17*1/20),0)</f>
        <v>0</v>
      </c>
      <c r="K17" s="109">
        <f>IF(B17&gt;2020,HLOOKUP(A_Stammdaten!$B$12,$L$4:$R$2504,ROW(B17)-3,FALSE),0)</f>
        <v>0</v>
      </c>
      <c r="L17" s="109">
        <f t="shared" si="0"/>
        <v>0</v>
      </c>
      <c r="M17" s="109">
        <f t="shared" si="1"/>
        <v>0</v>
      </c>
      <c r="N17" s="109">
        <f t="shared" si="2"/>
        <v>0</v>
      </c>
      <c r="O17" s="109">
        <f t="shared" si="3"/>
        <v>0</v>
      </c>
      <c r="P17" s="109">
        <f t="shared" si="4"/>
        <v>0</v>
      </c>
      <c r="Q17" s="109">
        <f t="shared" si="5"/>
        <v>0</v>
      </c>
      <c r="R17" s="109">
        <f t="shared" si="6"/>
        <v>0</v>
      </c>
      <c r="S17" s="425"/>
    </row>
    <row r="18" spans="1:19" x14ac:dyDescent="0.3">
      <c r="A18" s="421"/>
      <c r="B18" s="424"/>
      <c r="C18" s="421"/>
      <c r="D18" s="421"/>
      <c r="E18" s="421"/>
      <c r="F18" s="421"/>
      <c r="G18" s="421"/>
      <c r="H18" s="421"/>
      <c r="I18" s="220">
        <f>IF(B18&gt;A_Stammdaten!$B$12,0,SUM(C18,D18,F18,G18)-SUM(E18,H18))</f>
        <v>0</v>
      </c>
      <c r="J18" s="109">
        <f>IF(B18&gt;2020,HLOOKUP(A_Stammdaten!$B$12,$L$4:$R$2504,ROW(B18)-3,FALSE)+IF(OR(B18=0,A_Stammdaten!$B$12&lt;B18),0,I18*1/20),0)</f>
        <v>0</v>
      </c>
      <c r="K18" s="109">
        <f>IF(B18&gt;2020,HLOOKUP(A_Stammdaten!$B$12,$L$4:$R$2504,ROW(B18)-3,FALSE),0)</f>
        <v>0</v>
      </c>
      <c r="L18" s="109">
        <f t="shared" si="0"/>
        <v>0</v>
      </c>
      <c r="M18" s="109">
        <f t="shared" si="1"/>
        <v>0</v>
      </c>
      <c r="N18" s="109">
        <f t="shared" si="2"/>
        <v>0</v>
      </c>
      <c r="O18" s="109">
        <f t="shared" si="3"/>
        <v>0</v>
      </c>
      <c r="P18" s="109">
        <f t="shared" si="4"/>
        <v>0</v>
      </c>
      <c r="Q18" s="109">
        <f t="shared" si="5"/>
        <v>0</v>
      </c>
      <c r="R18" s="109">
        <f t="shared" si="6"/>
        <v>0</v>
      </c>
      <c r="S18" s="425"/>
    </row>
    <row r="19" spans="1:19" x14ac:dyDescent="0.3">
      <c r="A19" s="421"/>
      <c r="B19" s="424"/>
      <c r="C19" s="421"/>
      <c r="D19" s="421"/>
      <c r="E19" s="421"/>
      <c r="F19" s="421"/>
      <c r="G19" s="421"/>
      <c r="H19" s="421"/>
      <c r="I19" s="220">
        <f>IF(B19&gt;A_Stammdaten!$B$12,0,SUM(C19,D19,F19,G19)-SUM(E19,H19))</f>
        <v>0</v>
      </c>
      <c r="J19" s="109">
        <f>IF(B19&gt;2020,HLOOKUP(A_Stammdaten!$B$12,$L$4:$R$2504,ROW(B19)-3,FALSE)+IF(OR(B19=0,A_Stammdaten!$B$12&lt;B19),0,I19*1/20),0)</f>
        <v>0</v>
      </c>
      <c r="K19" s="109">
        <f>IF(B19&gt;2020,HLOOKUP(A_Stammdaten!$B$12,$L$4:$R$2504,ROW(B19)-3,FALSE),0)</f>
        <v>0</v>
      </c>
      <c r="L19" s="109">
        <f t="shared" si="0"/>
        <v>0</v>
      </c>
      <c r="M19" s="109">
        <f t="shared" si="1"/>
        <v>0</v>
      </c>
      <c r="N19" s="109">
        <f t="shared" si="2"/>
        <v>0</v>
      </c>
      <c r="O19" s="109">
        <f t="shared" si="3"/>
        <v>0</v>
      </c>
      <c r="P19" s="109">
        <f t="shared" si="4"/>
        <v>0</v>
      </c>
      <c r="Q19" s="109">
        <f t="shared" si="5"/>
        <v>0</v>
      </c>
      <c r="R19" s="109">
        <f t="shared" si="6"/>
        <v>0</v>
      </c>
      <c r="S19" s="425"/>
    </row>
    <row r="20" spans="1:19" x14ac:dyDescent="0.3">
      <c r="A20" s="421"/>
      <c r="B20" s="424"/>
      <c r="C20" s="421"/>
      <c r="D20" s="421"/>
      <c r="E20" s="421"/>
      <c r="F20" s="421"/>
      <c r="G20" s="421"/>
      <c r="H20" s="421"/>
      <c r="I20" s="220">
        <f>IF(B20&gt;A_Stammdaten!$B$12,0,SUM(C20,D20,F20,G20)-SUM(E20,H20))</f>
        <v>0</v>
      </c>
      <c r="J20" s="109">
        <f>IF(B20&gt;2020,HLOOKUP(A_Stammdaten!$B$12,$L$4:$R$2504,ROW(B20)-3,FALSE)+IF(OR(B20=0,A_Stammdaten!$B$12&lt;B20),0,I20*1/20),0)</f>
        <v>0</v>
      </c>
      <c r="K20" s="109">
        <f>IF(B20&gt;2020,HLOOKUP(A_Stammdaten!$B$12,$L$4:$R$2504,ROW(B20)-3,FALSE),0)</f>
        <v>0</v>
      </c>
      <c r="L20" s="109">
        <f t="shared" si="0"/>
        <v>0</v>
      </c>
      <c r="M20" s="109">
        <f t="shared" si="1"/>
        <v>0</v>
      </c>
      <c r="N20" s="109">
        <f t="shared" si="2"/>
        <v>0</v>
      </c>
      <c r="O20" s="109">
        <f t="shared" si="3"/>
        <v>0</v>
      </c>
      <c r="P20" s="109">
        <f t="shared" si="4"/>
        <v>0</v>
      </c>
      <c r="Q20" s="109">
        <f t="shared" si="5"/>
        <v>0</v>
      </c>
      <c r="R20" s="109">
        <f t="shared" si="6"/>
        <v>0</v>
      </c>
      <c r="S20" s="425"/>
    </row>
    <row r="21" spans="1:19" x14ac:dyDescent="0.3">
      <c r="A21" s="421"/>
      <c r="B21" s="424"/>
      <c r="C21" s="421"/>
      <c r="D21" s="421"/>
      <c r="E21" s="421"/>
      <c r="F21" s="421"/>
      <c r="G21" s="421"/>
      <c r="H21" s="421"/>
      <c r="I21" s="220">
        <f>IF(B21&gt;A_Stammdaten!$B$12,0,SUM(C21,D21,F21,G21)-SUM(E21,H21))</f>
        <v>0</v>
      </c>
      <c r="J21" s="109">
        <f>IF(B21&gt;2020,HLOOKUP(A_Stammdaten!$B$12,$L$4:$R$2504,ROW(B21)-3,FALSE)+IF(OR(B21=0,A_Stammdaten!$B$12&lt;B21),0,I21*1/20),0)</f>
        <v>0</v>
      </c>
      <c r="K21" s="109">
        <f>IF(B21&gt;2020,HLOOKUP(A_Stammdaten!$B$12,$L$4:$R$2504,ROW(B21)-3,FALSE),0)</f>
        <v>0</v>
      </c>
      <c r="L21" s="109">
        <f t="shared" si="0"/>
        <v>0</v>
      </c>
      <c r="M21" s="109">
        <f t="shared" si="1"/>
        <v>0</v>
      </c>
      <c r="N21" s="109">
        <f t="shared" si="2"/>
        <v>0</v>
      </c>
      <c r="O21" s="109">
        <f t="shared" si="3"/>
        <v>0</v>
      </c>
      <c r="P21" s="109">
        <f t="shared" si="4"/>
        <v>0</v>
      </c>
      <c r="Q21" s="109">
        <f t="shared" si="5"/>
        <v>0</v>
      </c>
      <c r="R21" s="109">
        <f t="shared" si="6"/>
        <v>0</v>
      </c>
      <c r="S21" s="425"/>
    </row>
    <row r="22" spans="1:19" x14ac:dyDescent="0.3">
      <c r="A22" s="421"/>
      <c r="B22" s="424"/>
      <c r="C22" s="421"/>
      <c r="D22" s="421"/>
      <c r="E22" s="421"/>
      <c r="F22" s="421"/>
      <c r="G22" s="421"/>
      <c r="H22" s="421"/>
      <c r="I22" s="220">
        <f>IF(B22&gt;A_Stammdaten!$B$12,0,SUM(C22,D22,F22,G22)-SUM(E22,H22))</f>
        <v>0</v>
      </c>
      <c r="J22" s="109">
        <f>IF(B22&gt;2020,HLOOKUP(A_Stammdaten!$B$12,$L$4:$R$2504,ROW(B22)-3,FALSE)+IF(OR(B22=0,A_Stammdaten!$B$12&lt;B22),0,I22*1/20),0)</f>
        <v>0</v>
      </c>
      <c r="K22" s="109">
        <f>IF(B22&gt;2020,HLOOKUP(A_Stammdaten!$B$12,$L$4:$R$2504,ROW(B22)-3,FALSE),0)</f>
        <v>0</v>
      </c>
      <c r="L22" s="109">
        <f t="shared" si="0"/>
        <v>0</v>
      </c>
      <c r="M22" s="109">
        <f t="shared" si="1"/>
        <v>0</v>
      </c>
      <c r="N22" s="109">
        <f t="shared" si="2"/>
        <v>0</v>
      </c>
      <c r="O22" s="109">
        <f t="shared" si="3"/>
        <v>0</v>
      </c>
      <c r="P22" s="109">
        <f t="shared" si="4"/>
        <v>0</v>
      </c>
      <c r="Q22" s="109">
        <f t="shared" si="5"/>
        <v>0</v>
      </c>
      <c r="R22" s="109">
        <f t="shared" si="6"/>
        <v>0</v>
      </c>
      <c r="S22" s="425"/>
    </row>
    <row r="23" spans="1:19" x14ac:dyDescent="0.3">
      <c r="A23" s="421"/>
      <c r="B23" s="424"/>
      <c r="C23" s="421"/>
      <c r="D23" s="421"/>
      <c r="E23" s="421"/>
      <c r="F23" s="421"/>
      <c r="G23" s="421"/>
      <c r="H23" s="421"/>
      <c r="I23" s="220">
        <f>IF(B23&gt;A_Stammdaten!$B$12,0,SUM(C23,D23,F23,G23)-SUM(E23,H23))</f>
        <v>0</v>
      </c>
      <c r="J23" s="109">
        <f>IF(B23&gt;2020,HLOOKUP(A_Stammdaten!$B$12,$L$4:$R$2504,ROW(B23)-3,FALSE)+IF(OR(B23=0,A_Stammdaten!$B$12&lt;B23),0,I23*1/20),0)</f>
        <v>0</v>
      </c>
      <c r="K23" s="109">
        <f>IF(B23&gt;2020,HLOOKUP(A_Stammdaten!$B$12,$L$4:$R$2504,ROW(B23)-3,FALSE),0)</f>
        <v>0</v>
      </c>
      <c r="L23" s="109">
        <f t="shared" si="0"/>
        <v>0</v>
      </c>
      <c r="M23" s="109">
        <f t="shared" si="1"/>
        <v>0</v>
      </c>
      <c r="N23" s="109">
        <f t="shared" si="2"/>
        <v>0</v>
      </c>
      <c r="O23" s="109">
        <f t="shared" si="3"/>
        <v>0</v>
      </c>
      <c r="P23" s="109">
        <f t="shared" si="4"/>
        <v>0</v>
      </c>
      <c r="Q23" s="109">
        <f t="shared" si="5"/>
        <v>0</v>
      </c>
      <c r="R23" s="109">
        <f t="shared" si="6"/>
        <v>0</v>
      </c>
      <c r="S23" s="425"/>
    </row>
    <row r="24" spans="1:19" x14ac:dyDescent="0.3">
      <c r="A24" s="421"/>
      <c r="B24" s="424"/>
      <c r="C24" s="421"/>
      <c r="D24" s="421"/>
      <c r="E24" s="421"/>
      <c r="F24" s="421"/>
      <c r="G24" s="421"/>
      <c r="H24" s="421"/>
      <c r="I24" s="220">
        <f>IF(B24&gt;A_Stammdaten!$B$12,0,SUM(C24,D24,F24,G24)-SUM(E24,H24))</f>
        <v>0</v>
      </c>
      <c r="J24" s="109">
        <f>IF(B24&gt;2020,HLOOKUP(A_Stammdaten!$B$12,$L$4:$R$2504,ROW(B24)-3,FALSE)+IF(OR(B24=0,A_Stammdaten!$B$12&lt;B24),0,I24*1/20),0)</f>
        <v>0</v>
      </c>
      <c r="K24" s="109">
        <f>IF(B24&gt;2020,HLOOKUP(A_Stammdaten!$B$12,$L$4:$R$2504,ROW(B24)-3,FALSE),0)</f>
        <v>0</v>
      </c>
      <c r="L24" s="109">
        <f t="shared" si="0"/>
        <v>0</v>
      </c>
      <c r="M24" s="109">
        <f t="shared" si="1"/>
        <v>0</v>
      </c>
      <c r="N24" s="109">
        <f t="shared" si="2"/>
        <v>0</v>
      </c>
      <c r="O24" s="109">
        <f t="shared" si="3"/>
        <v>0</v>
      </c>
      <c r="P24" s="109">
        <f t="shared" si="4"/>
        <v>0</v>
      </c>
      <c r="Q24" s="109">
        <f t="shared" si="5"/>
        <v>0</v>
      </c>
      <c r="R24" s="109">
        <f t="shared" si="6"/>
        <v>0</v>
      </c>
      <c r="S24" s="425"/>
    </row>
    <row r="25" spans="1:19" x14ac:dyDescent="0.3">
      <c r="A25" s="421"/>
      <c r="B25" s="424"/>
      <c r="C25" s="421"/>
      <c r="D25" s="421"/>
      <c r="E25" s="421"/>
      <c r="F25" s="421"/>
      <c r="G25" s="421"/>
      <c r="H25" s="421"/>
      <c r="I25" s="220">
        <f>IF(B25&gt;A_Stammdaten!$B$12,0,SUM(C25,D25,F25,G25)-SUM(E25,H25))</f>
        <v>0</v>
      </c>
      <c r="J25" s="109">
        <f>IF(B25&gt;2020,HLOOKUP(A_Stammdaten!$B$12,$L$4:$R$2504,ROW(B25)-3,FALSE)+IF(OR(B25=0,A_Stammdaten!$B$12&lt;B25),0,I25*1/20),0)</f>
        <v>0</v>
      </c>
      <c r="K25" s="109">
        <f>IF(B25&gt;2020,HLOOKUP(A_Stammdaten!$B$12,$L$4:$R$2504,ROW(B25)-3,FALSE),0)</f>
        <v>0</v>
      </c>
      <c r="L25" s="109">
        <f t="shared" si="0"/>
        <v>0</v>
      </c>
      <c r="M25" s="109">
        <f t="shared" si="1"/>
        <v>0</v>
      </c>
      <c r="N25" s="109">
        <f t="shared" si="2"/>
        <v>0</v>
      </c>
      <c r="O25" s="109">
        <f t="shared" si="3"/>
        <v>0</v>
      </c>
      <c r="P25" s="109">
        <f t="shared" si="4"/>
        <v>0</v>
      </c>
      <c r="Q25" s="109">
        <f t="shared" si="5"/>
        <v>0</v>
      </c>
      <c r="R25" s="109">
        <f t="shared" si="6"/>
        <v>0</v>
      </c>
      <c r="S25" s="425"/>
    </row>
    <row r="26" spans="1:19" x14ac:dyDescent="0.3">
      <c r="A26" s="421"/>
      <c r="B26" s="424"/>
      <c r="C26" s="421"/>
      <c r="D26" s="421"/>
      <c r="E26" s="421"/>
      <c r="F26" s="421"/>
      <c r="G26" s="421"/>
      <c r="H26" s="421"/>
      <c r="I26" s="220">
        <f>IF(B26&gt;A_Stammdaten!$B$12,0,SUM(C26,D26,F26,G26)-SUM(E26,H26))</f>
        <v>0</v>
      </c>
      <c r="J26" s="109">
        <f>IF(B26&gt;2020,HLOOKUP(A_Stammdaten!$B$12,$L$4:$R$2504,ROW(B26)-3,FALSE)+IF(OR(B26=0,A_Stammdaten!$B$12&lt;B26),0,I26*1/20),0)</f>
        <v>0</v>
      </c>
      <c r="K26" s="109">
        <f>IF(B26&gt;2020,HLOOKUP(A_Stammdaten!$B$12,$L$4:$R$2504,ROW(B26)-3,FALSE),0)</f>
        <v>0</v>
      </c>
      <c r="L26" s="109">
        <f t="shared" si="0"/>
        <v>0</v>
      </c>
      <c r="M26" s="109">
        <f t="shared" si="1"/>
        <v>0</v>
      </c>
      <c r="N26" s="109">
        <f t="shared" si="2"/>
        <v>0</v>
      </c>
      <c r="O26" s="109">
        <f t="shared" si="3"/>
        <v>0</v>
      </c>
      <c r="P26" s="109">
        <f t="shared" si="4"/>
        <v>0</v>
      </c>
      <c r="Q26" s="109">
        <f t="shared" si="5"/>
        <v>0</v>
      </c>
      <c r="R26" s="109">
        <f t="shared" si="6"/>
        <v>0</v>
      </c>
      <c r="S26" s="425"/>
    </row>
    <row r="27" spans="1:19" x14ac:dyDescent="0.3">
      <c r="A27" s="421"/>
      <c r="B27" s="424"/>
      <c r="C27" s="421"/>
      <c r="D27" s="421"/>
      <c r="E27" s="421"/>
      <c r="F27" s="421"/>
      <c r="G27" s="421"/>
      <c r="H27" s="421"/>
      <c r="I27" s="220">
        <f>IF(B27&gt;A_Stammdaten!$B$12,0,SUM(C27,D27,F27,G27)-SUM(E27,H27))</f>
        <v>0</v>
      </c>
      <c r="J27" s="109">
        <f>IF(B27&gt;2020,HLOOKUP(A_Stammdaten!$B$12,$L$4:$R$2504,ROW(B27)-3,FALSE)+IF(OR(B27=0,A_Stammdaten!$B$12&lt;B27),0,I27*1/20),0)</f>
        <v>0</v>
      </c>
      <c r="K27" s="109">
        <f>IF(B27&gt;2020,HLOOKUP(A_Stammdaten!$B$12,$L$4:$R$2504,ROW(B27)-3,FALSE),0)</f>
        <v>0</v>
      </c>
      <c r="L27" s="109">
        <f t="shared" si="0"/>
        <v>0</v>
      </c>
      <c r="M27" s="109">
        <f t="shared" si="1"/>
        <v>0</v>
      </c>
      <c r="N27" s="109">
        <f t="shared" si="2"/>
        <v>0</v>
      </c>
      <c r="O27" s="109">
        <f t="shared" si="3"/>
        <v>0</v>
      </c>
      <c r="P27" s="109">
        <f t="shared" si="4"/>
        <v>0</v>
      </c>
      <c r="Q27" s="109">
        <f t="shared" si="5"/>
        <v>0</v>
      </c>
      <c r="R27" s="109">
        <f t="shared" si="6"/>
        <v>0</v>
      </c>
      <c r="S27" s="425"/>
    </row>
    <row r="28" spans="1:19" x14ac:dyDescent="0.3">
      <c r="A28" s="421"/>
      <c r="B28" s="424"/>
      <c r="C28" s="421"/>
      <c r="D28" s="421"/>
      <c r="E28" s="421"/>
      <c r="F28" s="421"/>
      <c r="G28" s="421"/>
      <c r="H28" s="421"/>
      <c r="I28" s="220">
        <f>IF(B28&gt;A_Stammdaten!$B$12,0,SUM(C28,D28,F28,G28)-SUM(E28,H28))</f>
        <v>0</v>
      </c>
      <c r="J28" s="109">
        <f>IF(B28&gt;2020,HLOOKUP(A_Stammdaten!$B$12,$L$4:$R$2504,ROW(B28)-3,FALSE)+IF(OR(B28=0,A_Stammdaten!$B$12&lt;B28),0,I28*1/20),0)</f>
        <v>0</v>
      </c>
      <c r="K28" s="109">
        <f>IF(B28&gt;2020,HLOOKUP(A_Stammdaten!$B$12,$L$4:$R$2504,ROW(B28)-3,FALSE),0)</f>
        <v>0</v>
      </c>
      <c r="L28" s="109">
        <f t="shared" si="0"/>
        <v>0</v>
      </c>
      <c r="M28" s="109">
        <f t="shared" si="1"/>
        <v>0</v>
      </c>
      <c r="N28" s="109">
        <f t="shared" si="2"/>
        <v>0</v>
      </c>
      <c r="O28" s="109">
        <f t="shared" si="3"/>
        <v>0</v>
      </c>
      <c r="P28" s="109">
        <f t="shared" si="4"/>
        <v>0</v>
      </c>
      <c r="Q28" s="109">
        <f t="shared" si="5"/>
        <v>0</v>
      </c>
      <c r="R28" s="109">
        <f t="shared" si="6"/>
        <v>0</v>
      </c>
      <c r="S28" s="425"/>
    </row>
    <row r="29" spans="1:19" x14ac:dyDescent="0.3">
      <c r="A29" s="421"/>
      <c r="B29" s="424"/>
      <c r="C29" s="421"/>
      <c r="D29" s="421"/>
      <c r="E29" s="421"/>
      <c r="F29" s="421"/>
      <c r="G29" s="421"/>
      <c r="H29" s="421"/>
      <c r="I29" s="220">
        <f>IF(B29&gt;A_Stammdaten!$B$12,0,SUM(C29,D29,F29,G29)-SUM(E29,H29))</f>
        <v>0</v>
      </c>
      <c r="J29" s="109">
        <f>IF(B29&gt;2020,HLOOKUP(A_Stammdaten!$B$12,$L$4:$R$2504,ROW(B29)-3,FALSE)+IF(OR(B29=0,A_Stammdaten!$B$12&lt;B29),0,I29*1/20),0)</f>
        <v>0</v>
      </c>
      <c r="K29" s="109">
        <f>IF(B29&gt;2020,HLOOKUP(A_Stammdaten!$B$12,$L$4:$R$2504,ROW(B29)-3,FALSE),0)</f>
        <v>0</v>
      </c>
      <c r="L29" s="109">
        <f t="shared" si="0"/>
        <v>0</v>
      </c>
      <c r="M29" s="109">
        <f t="shared" si="1"/>
        <v>0</v>
      </c>
      <c r="N29" s="109">
        <f t="shared" si="2"/>
        <v>0</v>
      </c>
      <c r="O29" s="109">
        <f t="shared" si="3"/>
        <v>0</v>
      </c>
      <c r="P29" s="109">
        <f t="shared" si="4"/>
        <v>0</v>
      </c>
      <c r="Q29" s="109">
        <f t="shared" si="5"/>
        <v>0</v>
      </c>
      <c r="R29" s="109">
        <f t="shared" si="6"/>
        <v>0</v>
      </c>
      <c r="S29" s="425"/>
    </row>
    <row r="30" spans="1:19" x14ac:dyDescent="0.3">
      <c r="A30" s="421"/>
      <c r="B30" s="424"/>
      <c r="C30" s="421"/>
      <c r="D30" s="421"/>
      <c r="E30" s="421"/>
      <c r="F30" s="421"/>
      <c r="G30" s="421"/>
      <c r="H30" s="421"/>
      <c r="I30" s="220">
        <f>IF(B30&gt;A_Stammdaten!$B$12,0,SUM(C30,D30,F30,G30)-SUM(E30,H30))</f>
        <v>0</v>
      </c>
      <c r="J30" s="109">
        <f>IF(B30&gt;2020,HLOOKUP(A_Stammdaten!$B$12,$L$4:$R$2504,ROW(B30)-3,FALSE)+IF(OR(B30=0,A_Stammdaten!$B$12&lt;B30),0,I30*1/20),0)</f>
        <v>0</v>
      </c>
      <c r="K30" s="109">
        <f>IF(B30&gt;2020,HLOOKUP(A_Stammdaten!$B$12,$L$4:$R$2504,ROW(B30)-3,FALSE),0)</f>
        <v>0</v>
      </c>
      <c r="L30" s="109">
        <f t="shared" si="0"/>
        <v>0</v>
      </c>
      <c r="M30" s="109">
        <f t="shared" si="1"/>
        <v>0</v>
      </c>
      <c r="N30" s="109">
        <f t="shared" si="2"/>
        <v>0</v>
      </c>
      <c r="O30" s="109">
        <f t="shared" si="3"/>
        <v>0</v>
      </c>
      <c r="P30" s="109">
        <f t="shared" si="4"/>
        <v>0</v>
      </c>
      <c r="Q30" s="109">
        <f t="shared" si="5"/>
        <v>0</v>
      </c>
      <c r="R30" s="109">
        <f t="shared" si="6"/>
        <v>0</v>
      </c>
      <c r="S30" s="425"/>
    </row>
    <row r="31" spans="1:19" x14ac:dyDescent="0.3">
      <c r="A31" s="421"/>
      <c r="B31" s="424"/>
      <c r="C31" s="421"/>
      <c r="D31" s="421"/>
      <c r="E31" s="421"/>
      <c r="F31" s="421"/>
      <c r="G31" s="421"/>
      <c r="H31" s="421"/>
      <c r="I31" s="220">
        <f>IF(B31&gt;A_Stammdaten!$B$12,0,SUM(C31,D31,F31,G31)-SUM(E31,H31))</f>
        <v>0</v>
      </c>
      <c r="J31" s="109">
        <f>IF(B31&gt;2020,HLOOKUP(A_Stammdaten!$B$12,$L$4:$R$2504,ROW(B31)-3,FALSE)+IF(OR(B31=0,A_Stammdaten!$B$12&lt;B31),0,I31*1/20),0)</f>
        <v>0</v>
      </c>
      <c r="K31" s="109">
        <f>IF(B31&gt;2020,HLOOKUP(A_Stammdaten!$B$12,$L$4:$R$2504,ROW(B31)-3,FALSE),0)</f>
        <v>0</v>
      </c>
      <c r="L31" s="109">
        <f t="shared" si="0"/>
        <v>0</v>
      </c>
      <c r="M31" s="109">
        <f t="shared" si="1"/>
        <v>0</v>
      </c>
      <c r="N31" s="109">
        <f t="shared" si="2"/>
        <v>0</v>
      </c>
      <c r="O31" s="109">
        <f t="shared" si="3"/>
        <v>0</v>
      </c>
      <c r="P31" s="109">
        <f t="shared" si="4"/>
        <v>0</v>
      </c>
      <c r="Q31" s="109">
        <f t="shared" si="5"/>
        <v>0</v>
      </c>
      <c r="R31" s="109">
        <f t="shared" si="6"/>
        <v>0</v>
      </c>
      <c r="S31" s="425"/>
    </row>
    <row r="32" spans="1:19" x14ac:dyDescent="0.3">
      <c r="A32" s="421"/>
      <c r="B32" s="424"/>
      <c r="C32" s="421"/>
      <c r="D32" s="421"/>
      <c r="E32" s="421"/>
      <c r="F32" s="421"/>
      <c r="G32" s="421"/>
      <c r="H32" s="421"/>
      <c r="I32" s="220">
        <f>IF(B32&gt;A_Stammdaten!$B$12,0,SUM(C32,D32,F32,G32)-SUM(E32,H32))</f>
        <v>0</v>
      </c>
      <c r="J32" s="109">
        <f>IF(B32&gt;2020,HLOOKUP(A_Stammdaten!$B$12,$L$4:$R$2504,ROW(B32)-3,FALSE)+IF(OR(B32=0,A_Stammdaten!$B$12&lt;B32),0,I32*1/20),0)</f>
        <v>0</v>
      </c>
      <c r="K32" s="109">
        <f>IF(B32&gt;2020,HLOOKUP(A_Stammdaten!$B$12,$L$4:$R$2504,ROW(B32)-3,FALSE),0)</f>
        <v>0</v>
      </c>
      <c r="L32" s="109">
        <f t="shared" si="0"/>
        <v>0</v>
      </c>
      <c r="M32" s="109">
        <f t="shared" si="1"/>
        <v>0</v>
      </c>
      <c r="N32" s="109">
        <f t="shared" si="2"/>
        <v>0</v>
      </c>
      <c r="O32" s="109">
        <f t="shared" si="3"/>
        <v>0</v>
      </c>
      <c r="P32" s="109">
        <f t="shared" si="4"/>
        <v>0</v>
      </c>
      <c r="Q32" s="109">
        <f t="shared" si="5"/>
        <v>0</v>
      </c>
      <c r="R32" s="109">
        <f t="shared" si="6"/>
        <v>0</v>
      </c>
      <c r="S32" s="425"/>
    </row>
    <row r="33" spans="1:19" x14ac:dyDescent="0.3">
      <c r="A33" s="421"/>
      <c r="B33" s="424"/>
      <c r="C33" s="421"/>
      <c r="D33" s="421"/>
      <c r="E33" s="421"/>
      <c r="F33" s="421"/>
      <c r="G33" s="421"/>
      <c r="H33" s="421"/>
      <c r="I33" s="220">
        <f>IF(B33&gt;A_Stammdaten!$B$12,0,SUM(C33,D33,F33,G33)-SUM(E33,H33))</f>
        <v>0</v>
      </c>
      <c r="J33" s="109">
        <f>IF(B33&gt;2020,HLOOKUP(A_Stammdaten!$B$12,$L$4:$R$2504,ROW(B33)-3,FALSE)+IF(OR(B33=0,A_Stammdaten!$B$12&lt;B33),0,I33*1/20),0)</f>
        <v>0</v>
      </c>
      <c r="K33" s="109">
        <f>IF(B33&gt;2020,HLOOKUP(A_Stammdaten!$B$12,$L$4:$R$2504,ROW(B33)-3,FALSE),0)</f>
        <v>0</v>
      </c>
      <c r="L33" s="109">
        <f t="shared" si="0"/>
        <v>0</v>
      </c>
      <c r="M33" s="109">
        <f t="shared" si="1"/>
        <v>0</v>
      </c>
      <c r="N33" s="109">
        <f t="shared" si="2"/>
        <v>0</v>
      </c>
      <c r="O33" s="109">
        <f t="shared" si="3"/>
        <v>0</v>
      </c>
      <c r="P33" s="109">
        <f t="shared" si="4"/>
        <v>0</v>
      </c>
      <c r="Q33" s="109">
        <f t="shared" si="5"/>
        <v>0</v>
      </c>
      <c r="R33" s="109">
        <f t="shared" si="6"/>
        <v>0</v>
      </c>
      <c r="S33" s="425"/>
    </row>
    <row r="34" spans="1:19" x14ac:dyDescent="0.3">
      <c r="A34" s="421"/>
      <c r="B34" s="424"/>
      <c r="C34" s="421"/>
      <c r="D34" s="421"/>
      <c r="E34" s="421"/>
      <c r="F34" s="421"/>
      <c r="G34" s="421"/>
      <c r="H34" s="421"/>
      <c r="I34" s="220">
        <f>IF(B34&gt;A_Stammdaten!$B$12,0,SUM(C34,D34,F34,G34)-SUM(E34,H34))</f>
        <v>0</v>
      </c>
      <c r="J34" s="109">
        <f>IF(B34&gt;2020,HLOOKUP(A_Stammdaten!$B$12,$L$4:$R$2504,ROW(B34)-3,FALSE)+IF(OR(B34=0,A_Stammdaten!$B$12&lt;B34),0,I34*1/20),0)</f>
        <v>0</v>
      </c>
      <c r="K34" s="109">
        <f>IF(B34&gt;2020,HLOOKUP(A_Stammdaten!$B$12,$L$4:$R$2504,ROW(B34)-3,FALSE),0)</f>
        <v>0</v>
      </c>
      <c r="L34" s="109">
        <f t="shared" si="0"/>
        <v>0</v>
      </c>
      <c r="M34" s="109">
        <f t="shared" si="1"/>
        <v>0</v>
      </c>
      <c r="N34" s="109">
        <f t="shared" si="2"/>
        <v>0</v>
      </c>
      <c r="O34" s="109">
        <f t="shared" si="3"/>
        <v>0</v>
      </c>
      <c r="P34" s="109">
        <f t="shared" si="4"/>
        <v>0</v>
      </c>
      <c r="Q34" s="109">
        <f t="shared" si="5"/>
        <v>0</v>
      </c>
      <c r="R34" s="109">
        <f t="shared" si="6"/>
        <v>0</v>
      </c>
      <c r="S34" s="425"/>
    </row>
    <row r="35" spans="1:19" x14ac:dyDescent="0.3">
      <c r="A35" s="421"/>
      <c r="B35" s="424"/>
      <c r="C35" s="421"/>
      <c r="D35" s="421"/>
      <c r="E35" s="421"/>
      <c r="F35" s="421"/>
      <c r="G35" s="421"/>
      <c r="H35" s="421"/>
      <c r="I35" s="220">
        <f>IF(B35&gt;A_Stammdaten!$B$12,0,SUM(C35,D35,F35,G35)-SUM(E35,H35))</f>
        <v>0</v>
      </c>
      <c r="J35" s="109">
        <f>IF(B35&gt;2020,HLOOKUP(A_Stammdaten!$B$12,$L$4:$R$2504,ROW(B35)-3,FALSE)+IF(OR(B35=0,A_Stammdaten!$B$12&lt;B35),0,I35*1/20),0)</f>
        <v>0</v>
      </c>
      <c r="K35" s="109">
        <f>IF(B35&gt;2020,HLOOKUP(A_Stammdaten!$B$12,$L$4:$R$2504,ROW(B35)-3,FALSE),0)</f>
        <v>0</v>
      </c>
      <c r="L35" s="109">
        <f t="shared" si="0"/>
        <v>0</v>
      </c>
      <c r="M35" s="109">
        <f t="shared" si="1"/>
        <v>0</v>
      </c>
      <c r="N35" s="109">
        <f t="shared" si="2"/>
        <v>0</v>
      </c>
      <c r="O35" s="109">
        <f t="shared" si="3"/>
        <v>0</v>
      </c>
      <c r="P35" s="109">
        <f t="shared" si="4"/>
        <v>0</v>
      </c>
      <c r="Q35" s="109">
        <f t="shared" si="5"/>
        <v>0</v>
      </c>
      <c r="R35" s="109">
        <f t="shared" si="6"/>
        <v>0</v>
      </c>
      <c r="S35" s="425"/>
    </row>
    <row r="36" spans="1:19" x14ac:dyDescent="0.3">
      <c r="A36" s="421"/>
      <c r="B36" s="424"/>
      <c r="C36" s="421"/>
      <c r="D36" s="421"/>
      <c r="E36" s="421"/>
      <c r="F36" s="421"/>
      <c r="G36" s="421"/>
      <c r="H36" s="421"/>
      <c r="I36" s="220">
        <f>IF(B36&gt;A_Stammdaten!$B$12,0,SUM(C36,D36,F36,G36)-SUM(E36,H36))</f>
        <v>0</v>
      </c>
      <c r="J36" s="109">
        <f>IF(B36&gt;2020,HLOOKUP(A_Stammdaten!$B$12,$L$4:$R$2504,ROW(B36)-3,FALSE)+IF(OR(B36=0,A_Stammdaten!$B$12&lt;B36),0,I36*1/20),0)</f>
        <v>0</v>
      </c>
      <c r="K36" s="109">
        <f>IF(B36&gt;2020,HLOOKUP(A_Stammdaten!$B$12,$L$4:$R$2504,ROW(B36)-3,FALSE),0)</f>
        <v>0</v>
      </c>
      <c r="L36" s="109">
        <f t="shared" si="0"/>
        <v>0</v>
      </c>
      <c r="M36" s="109">
        <f t="shared" si="1"/>
        <v>0</v>
      </c>
      <c r="N36" s="109">
        <f t="shared" si="2"/>
        <v>0</v>
      </c>
      <c r="O36" s="109">
        <f t="shared" si="3"/>
        <v>0</v>
      </c>
      <c r="P36" s="109">
        <f t="shared" si="4"/>
        <v>0</v>
      </c>
      <c r="Q36" s="109">
        <f t="shared" si="5"/>
        <v>0</v>
      </c>
      <c r="R36" s="109">
        <f t="shared" si="6"/>
        <v>0</v>
      </c>
      <c r="S36" s="425"/>
    </row>
    <row r="37" spans="1:19" x14ac:dyDescent="0.3">
      <c r="A37" s="421"/>
      <c r="B37" s="424"/>
      <c r="C37" s="421"/>
      <c r="D37" s="421"/>
      <c r="E37" s="421"/>
      <c r="F37" s="421"/>
      <c r="G37" s="421"/>
      <c r="H37" s="421"/>
      <c r="I37" s="220">
        <f>IF(B37&gt;A_Stammdaten!$B$12,0,SUM(C37,D37,F37,G37)-SUM(E37,H37))</f>
        <v>0</v>
      </c>
      <c r="J37" s="109">
        <f>IF(B37&gt;2020,HLOOKUP(A_Stammdaten!$B$12,$L$4:$R$2504,ROW(B37)-3,FALSE)+IF(OR(B37=0,A_Stammdaten!$B$12&lt;B37),0,I37*1/20),0)</f>
        <v>0</v>
      </c>
      <c r="K37" s="109">
        <f>IF(B37&gt;2020,HLOOKUP(A_Stammdaten!$B$12,$L$4:$R$2504,ROW(B37)-3,FALSE),0)</f>
        <v>0</v>
      </c>
      <c r="L37" s="109">
        <f t="shared" si="0"/>
        <v>0</v>
      </c>
      <c r="M37" s="109">
        <f t="shared" si="1"/>
        <v>0</v>
      </c>
      <c r="N37" s="109">
        <f t="shared" si="2"/>
        <v>0</v>
      </c>
      <c r="O37" s="109">
        <f t="shared" si="3"/>
        <v>0</v>
      </c>
      <c r="P37" s="109">
        <f t="shared" si="4"/>
        <v>0</v>
      </c>
      <c r="Q37" s="109">
        <f t="shared" si="5"/>
        <v>0</v>
      </c>
      <c r="R37" s="109">
        <f t="shared" si="6"/>
        <v>0</v>
      </c>
      <c r="S37" s="425"/>
    </row>
    <row r="38" spans="1:19" x14ac:dyDescent="0.3">
      <c r="A38" s="421"/>
      <c r="B38" s="424"/>
      <c r="C38" s="421"/>
      <c r="D38" s="421"/>
      <c r="E38" s="421"/>
      <c r="F38" s="421"/>
      <c r="G38" s="421"/>
      <c r="H38" s="421"/>
      <c r="I38" s="220">
        <f>IF(B38&gt;A_Stammdaten!$B$12,0,SUM(C38,D38,F38,G38)-SUM(E38,H38))</f>
        <v>0</v>
      </c>
      <c r="J38" s="109">
        <f>IF(B38&gt;2020,HLOOKUP(A_Stammdaten!$B$12,$L$4:$R$2504,ROW(B38)-3,FALSE)+IF(OR(B38=0,A_Stammdaten!$B$12&lt;B38),0,I38*1/20),0)</f>
        <v>0</v>
      </c>
      <c r="K38" s="109">
        <f>IF(B38&gt;2020,HLOOKUP(A_Stammdaten!$B$12,$L$4:$R$2504,ROW(B38)-3,FALSE),0)</f>
        <v>0</v>
      </c>
      <c r="L38" s="109">
        <f t="shared" si="0"/>
        <v>0</v>
      </c>
      <c r="M38" s="109">
        <f t="shared" si="1"/>
        <v>0</v>
      </c>
      <c r="N38" s="109">
        <f t="shared" si="2"/>
        <v>0</v>
      </c>
      <c r="O38" s="109">
        <f t="shared" si="3"/>
        <v>0</v>
      </c>
      <c r="P38" s="109">
        <f t="shared" si="4"/>
        <v>0</v>
      </c>
      <c r="Q38" s="109">
        <f t="shared" si="5"/>
        <v>0</v>
      </c>
      <c r="R38" s="109">
        <f t="shared" si="6"/>
        <v>0</v>
      </c>
      <c r="S38" s="425"/>
    </row>
    <row r="39" spans="1:19" x14ac:dyDescent="0.3">
      <c r="A39" s="421"/>
      <c r="B39" s="424"/>
      <c r="C39" s="421"/>
      <c r="D39" s="421"/>
      <c r="E39" s="421"/>
      <c r="F39" s="421"/>
      <c r="G39" s="421"/>
      <c r="H39" s="421"/>
      <c r="I39" s="220">
        <f>IF(B39&gt;A_Stammdaten!$B$12,0,SUM(C39,D39,F39,G39)-SUM(E39,H39))</f>
        <v>0</v>
      </c>
      <c r="J39" s="109">
        <f>IF(B39&gt;2020,HLOOKUP(A_Stammdaten!$B$12,$L$4:$R$2504,ROW(B39)-3,FALSE)+IF(OR(B39=0,A_Stammdaten!$B$12&lt;B39),0,I39*1/20),0)</f>
        <v>0</v>
      </c>
      <c r="K39" s="109">
        <f>IF(B39&gt;2020,HLOOKUP(A_Stammdaten!$B$12,$L$4:$R$2504,ROW(B39)-3,FALSE),0)</f>
        <v>0</v>
      </c>
      <c r="L39" s="109">
        <f t="shared" si="0"/>
        <v>0</v>
      </c>
      <c r="M39" s="109">
        <f t="shared" si="1"/>
        <v>0</v>
      </c>
      <c r="N39" s="109">
        <f t="shared" si="2"/>
        <v>0</v>
      </c>
      <c r="O39" s="109">
        <f t="shared" si="3"/>
        <v>0</v>
      </c>
      <c r="P39" s="109">
        <f t="shared" si="4"/>
        <v>0</v>
      </c>
      <c r="Q39" s="109">
        <f t="shared" si="5"/>
        <v>0</v>
      </c>
      <c r="R39" s="109">
        <f t="shared" si="6"/>
        <v>0</v>
      </c>
      <c r="S39" s="425"/>
    </row>
    <row r="40" spans="1:19" x14ac:dyDescent="0.3">
      <c r="A40" s="421"/>
      <c r="B40" s="424"/>
      <c r="C40" s="421"/>
      <c r="D40" s="421"/>
      <c r="E40" s="421"/>
      <c r="F40" s="421"/>
      <c r="G40" s="421"/>
      <c r="H40" s="421"/>
      <c r="I40" s="220">
        <f>IF(B40&gt;A_Stammdaten!$B$12,0,SUM(C40,D40,F40,G40)-SUM(E40,H40))</f>
        <v>0</v>
      </c>
      <c r="J40" s="109">
        <f>IF(B40&gt;2020,HLOOKUP(A_Stammdaten!$B$12,$L$4:$R$2504,ROW(B40)-3,FALSE)+IF(OR(B40=0,A_Stammdaten!$B$12&lt;B40),0,I40*1/20),0)</f>
        <v>0</v>
      </c>
      <c r="K40" s="109">
        <f>IF(B40&gt;2020,HLOOKUP(A_Stammdaten!$B$12,$L$4:$R$2504,ROW(B40)-3,FALSE),0)</f>
        <v>0</v>
      </c>
      <c r="L40" s="109">
        <f t="shared" si="0"/>
        <v>0</v>
      </c>
      <c r="M40" s="109">
        <f t="shared" si="1"/>
        <v>0</v>
      </c>
      <c r="N40" s="109">
        <f t="shared" si="2"/>
        <v>0</v>
      </c>
      <c r="O40" s="109">
        <f t="shared" si="3"/>
        <v>0</v>
      </c>
      <c r="P40" s="109">
        <f t="shared" si="4"/>
        <v>0</v>
      </c>
      <c r="Q40" s="109">
        <f t="shared" si="5"/>
        <v>0</v>
      </c>
      <c r="R40" s="109">
        <f t="shared" si="6"/>
        <v>0</v>
      </c>
      <c r="S40" s="425"/>
    </row>
    <row r="41" spans="1:19" x14ac:dyDescent="0.3">
      <c r="A41" s="421"/>
      <c r="B41" s="424"/>
      <c r="C41" s="421"/>
      <c r="D41" s="421"/>
      <c r="E41" s="421"/>
      <c r="F41" s="421"/>
      <c r="G41" s="421"/>
      <c r="H41" s="421"/>
      <c r="I41" s="220">
        <f>IF(B41&gt;A_Stammdaten!$B$12,0,SUM(C41,D41,F41,G41)-SUM(E41,H41))</f>
        <v>0</v>
      </c>
      <c r="J41" s="109">
        <f>IF(B41&gt;2020,HLOOKUP(A_Stammdaten!$B$12,$L$4:$R$2504,ROW(B41)-3,FALSE)+IF(OR(B41=0,A_Stammdaten!$B$12&lt;B41),0,I41*1/20),0)</f>
        <v>0</v>
      </c>
      <c r="K41" s="109">
        <f>IF(B41&gt;2020,HLOOKUP(A_Stammdaten!$B$12,$L$4:$R$2504,ROW(B41)-3,FALSE),0)</f>
        <v>0</v>
      </c>
      <c r="L41" s="109">
        <f t="shared" si="0"/>
        <v>0</v>
      </c>
      <c r="M41" s="109">
        <f t="shared" si="1"/>
        <v>0</v>
      </c>
      <c r="N41" s="109">
        <f t="shared" si="2"/>
        <v>0</v>
      </c>
      <c r="O41" s="109">
        <f t="shared" si="3"/>
        <v>0</v>
      </c>
      <c r="P41" s="109">
        <f t="shared" si="4"/>
        <v>0</v>
      </c>
      <c r="Q41" s="109">
        <f t="shared" si="5"/>
        <v>0</v>
      </c>
      <c r="R41" s="109">
        <f t="shared" si="6"/>
        <v>0</v>
      </c>
      <c r="S41" s="425"/>
    </row>
    <row r="42" spans="1:19" x14ac:dyDescent="0.3">
      <c r="A42" s="421"/>
      <c r="B42" s="424"/>
      <c r="C42" s="421"/>
      <c r="D42" s="421"/>
      <c r="E42" s="421"/>
      <c r="F42" s="421"/>
      <c r="G42" s="421"/>
      <c r="H42" s="421"/>
      <c r="I42" s="220">
        <f>IF(B42&gt;A_Stammdaten!$B$12,0,SUM(C42,D42,F42,G42)-SUM(E42,H42))</f>
        <v>0</v>
      </c>
      <c r="J42" s="109">
        <f>IF(B42&gt;2020,HLOOKUP(A_Stammdaten!$B$12,$L$4:$R$2504,ROW(B42)-3,FALSE)+IF(OR(B42=0,A_Stammdaten!$B$12&lt;B42),0,I42*1/20),0)</f>
        <v>0</v>
      </c>
      <c r="K42" s="109">
        <f>IF(B42&gt;2020,HLOOKUP(A_Stammdaten!$B$12,$L$4:$R$2504,ROW(B42)-3,FALSE),0)</f>
        <v>0</v>
      </c>
      <c r="L42" s="109">
        <f t="shared" si="0"/>
        <v>0</v>
      </c>
      <c r="M42" s="109">
        <f t="shared" si="1"/>
        <v>0</v>
      </c>
      <c r="N42" s="109">
        <f t="shared" si="2"/>
        <v>0</v>
      </c>
      <c r="O42" s="109">
        <f t="shared" si="3"/>
        <v>0</v>
      </c>
      <c r="P42" s="109">
        <f t="shared" si="4"/>
        <v>0</v>
      </c>
      <c r="Q42" s="109">
        <f t="shared" si="5"/>
        <v>0</v>
      </c>
      <c r="R42" s="109">
        <f t="shared" si="6"/>
        <v>0</v>
      </c>
      <c r="S42" s="425"/>
    </row>
    <row r="43" spans="1:19" x14ac:dyDescent="0.3">
      <c r="A43" s="421"/>
      <c r="B43" s="424"/>
      <c r="C43" s="421"/>
      <c r="D43" s="421"/>
      <c r="E43" s="421"/>
      <c r="F43" s="421"/>
      <c r="G43" s="421"/>
      <c r="H43" s="421"/>
      <c r="I43" s="220">
        <f>IF(B43&gt;A_Stammdaten!$B$12,0,SUM(C43,D43,F43,G43)-SUM(E43,H43))</f>
        <v>0</v>
      </c>
      <c r="J43" s="109">
        <f>IF(B43&gt;2020,HLOOKUP(A_Stammdaten!$B$12,$L$4:$R$2504,ROW(B43)-3,FALSE)+IF(OR(B43=0,A_Stammdaten!$B$12&lt;B43),0,I43*1/20),0)</f>
        <v>0</v>
      </c>
      <c r="K43" s="109">
        <f>IF(B43&gt;2020,HLOOKUP(A_Stammdaten!$B$12,$L$4:$R$2504,ROW(B43)-3,FALSE),0)</f>
        <v>0</v>
      </c>
      <c r="L43" s="109">
        <f t="shared" si="0"/>
        <v>0</v>
      </c>
      <c r="M43" s="109">
        <f t="shared" si="1"/>
        <v>0</v>
      </c>
      <c r="N43" s="109">
        <f t="shared" si="2"/>
        <v>0</v>
      </c>
      <c r="O43" s="109">
        <f t="shared" si="3"/>
        <v>0</v>
      </c>
      <c r="P43" s="109">
        <f t="shared" si="4"/>
        <v>0</v>
      </c>
      <c r="Q43" s="109">
        <f t="shared" si="5"/>
        <v>0</v>
      </c>
      <c r="R43" s="109">
        <f t="shared" si="6"/>
        <v>0</v>
      </c>
      <c r="S43" s="425"/>
    </row>
    <row r="44" spans="1:19" x14ac:dyDescent="0.3">
      <c r="A44" s="421"/>
      <c r="B44" s="424"/>
      <c r="C44" s="421"/>
      <c r="D44" s="421"/>
      <c r="E44" s="421"/>
      <c r="F44" s="421"/>
      <c r="G44" s="421"/>
      <c r="H44" s="421"/>
      <c r="I44" s="220">
        <f>IF(B44&gt;A_Stammdaten!$B$12,0,SUM(C44,D44,F44,G44)-SUM(E44,H44))</f>
        <v>0</v>
      </c>
      <c r="J44" s="109">
        <f>IF(B44&gt;2020,HLOOKUP(A_Stammdaten!$B$12,$L$4:$R$2504,ROW(B44)-3,FALSE)+IF(OR(B44=0,A_Stammdaten!$B$12&lt;B44),0,I44*1/20),0)</f>
        <v>0</v>
      </c>
      <c r="K44" s="109">
        <f>IF(B44&gt;2020,HLOOKUP(A_Stammdaten!$B$12,$L$4:$R$2504,ROW(B44)-3,FALSE),0)</f>
        <v>0</v>
      </c>
      <c r="L44" s="109">
        <f t="shared" si="0"/>
        <v>0</v>
      </c>
      <c r="M44" s="109">
        <f t="shared" si="1"/>
        <v>0</v>
      </c>
      <c r="N44" s="109">
        <f t="shared" si="2"/>
        <v>0</v>
      </c>
      <c r="O44" s="109">
        <f t="shared" si="3"/>
        <v>0</v>
      </c>
      <c r="P44" s="109">
        <f t="shared" si="4"/>
        <v>0</v>
      </c>
      <c r="Q44" s="109">
        <f t="shared" si="5"/>
        <v>0</v>
      </c>
      <c r="R44" s="109">
        <f t="shared" si="6"/>
        <v>0</v>
      </c>
      <c r="S44" s="425"/>
    </row>
    <row r="45" spans="1:19" x14ac:dyDescent="0.3">
      <c r="A45" s="421"/>
      <c r="B45" s="424"/>
      <c r="C45" s="421"/>
      <c r="D45" s="421"/>
      <c r="E45" s="421"/>
      <c r="F45" s="421"/>
      <c r="G45" s="421"/>
      <c r="H45" s="421"/>
      <c r="I45" s="220">
        <f>IF(B45&gt;A_Stammdaten!$B$12,0,SUM(C45,D45,F45,G45)-SUM(E45,H45))</f>
        <v>0</v>
      </c>
      <c r="J45" s="109">
        <f>IF(B45&gt;2020,HLOOKUP(A_Stammdaten!$B$12,$L$4:$R$2504,ROW(B45)-3,FALSE)+IF(OR(B45=0,A_Stammdaten!$B$12&lt;B45),0,I45*1/20),0)</f>
        <v>0</v>
      </c>
      <c r="K45" s="109">
        <f>IF(B45&gt;2020,HLOOKUP(A_Stammdaten!$B$12,$L$4:$R$2504,ROW(B45)-3,FALSE),0)</f>
        <v>0</v>
      </c>
      <c r="L45" s="109">
        <f t="shared" si="0"/>
        <v>0</v>
      </c>
      <c r="M45" s="109">
        <f t="shared" si="1"/>
        <v>0</v>
      </c>
      <c r="N45" s="109">
        <f t="shared" si="2"/>
        <v>0</v>
      </c>
      <c r="O45" s="109">
        <f t="shared" si="3"/>
        <v>0</v>
      </c>
      <c r="P45" s="109">
        <f t="shared" si="4"/>
        <v>0</v>
      </c>
      <c r="Q45" s="109">
        <f t="shared" si="5"/>
        <v>0</v>
      </c>
      <c r="R45" s="109">
        <f t="shared" si="6"/>
        <v>0</v>
      </c>
      <c r="S45" s="425"/>
    </row>
    <row r="46" spans="1:19" x14ac:dyDescent="0.3">
      <c r="A46" s="421"/>
      <c r="B46" s="424"/>
      <c r="C46" s="421"/>
      <c r="D46" s="421"/>
      <c r="E46" s="421"/>
      <c r="F46" s="421"/>
      <c r="G46" s="421"/>
      <c r="H46" s="421"/>
      <c r="I46" s="220">
        <f>IF(B46&gt;A_Stammdaten!$B$12,0,SUM(C46,D46,F46,G46)-SUM(E46,H46))</f>
        <v>0</v>
      </c>
      <c r="J46" s="109">
        <f>IF(B46&gt;2020,HLOOKUP(A_Stammdaten!$B$12,$L$4:$R$2504,ROW(B46)-3,FALSE)+IF(OR(B46=0,A_Stammdaten!$B$12&lt;B46),0,I46*1/20),0)</f>
        <v>0</v>
      </c>
      <c r="K46" s="109">
        <f>IF(B46&gt;2020,HLOOKUP(A_Stammdaten!$B$12,$L$4:$R$2504,ROW(B46)-3,FALSE),0)</f>
        <v>0</v>
      </c>
      <c r="L46" s="109">
        <f t="shared" si="0"/>
        <v>0</v>
      </c>
      <c r="M46" s="109">
        <f t="shared" si="1"/>
        <v>0</v>
      </c>
      <c r="N46" s="109">
        <f t="shared" si="2"/>
        <v>0</v>
      </c>
      <c r="O46" s="109">
        <f t="shared" si="3"/>
        <v>0</v>
      </c>
      <c r="P46" s="109">
        <f t="shared" si="4"/>
        <v>0</v>
      </c>
      <c r="Q46" s="109">
        <f t="shared" si="5"/>
        <v>0</v>
      </c>
      <c r="R46" s="109">
        <f t="shared" si="6"/>
        <v>0</v>
      </c>
      <c r="S46" s="425"/>
    </row>
    <row r="47" spans="1:19" x14ac:dyDescent="0.3">
      <c r="A47" s="421"/>
      <c r="B47" s="424"/>
      <c r="C47" s="421"/>
      <c r="D47" s="421"/>
      <c r="E47" s="421"/>
      <c r="F47" s="421"/>
      <c r="G47" s="421"/>
      <c r="H47" s="421"/>
      <c r="I47" s="220">
        <f>IF(B47&gt;A_Stammdaten!$B$12,0,SUM(C47,D47,F47,G47)-SUM(E47,H47))</f>
        <v>0</v>
      </c>
      <c r="J47" s="109">
        <f>IF(B47&gt;2020,HLOOKUP(A_Stammdaten!$B$12,$L$4:$R$2504,ROW(B47)-3,FALSE)+IF(OR(B47=0,A_Stammdaten!$B$12&lt;B47),0,I47*1/20),0)</f>
        <v>0</v>
      </c>
      <c r="K47" s="109">
        <f>IF(B47&gt;2020,HLOOKUP(A_Stammdaten!$B$12,$L$4:$R$2504,ROW(B47)-3,FALSE),0)</f>
        <v>0</v>
      </c>
      <c r="L47" s="109">
        <f t="shared" si="0"/>
        <v>0</v>
      </c>
      <c r="M47" s="109">
        <f t="shared" si="1"/>
        <v>0</v>
      </c>
      <c r="N47" s="109">
        <f t="shared" si="2"/>
        <v>0</v>
      </c>
      <c r="O47" s="109">
        <f t="shared" si="3"/>
        <v>0</v>
      </c>
      <c r="P47" s="109">
        <f t="shared" si="4"/>
        <v>0</v>
      </c>
      <c r="Q47" s="109">
        <f t="shared" si="5"/>
        <v>0</v>
      </c>
      <c r="R47" s="109">
        <f t="shared" si="6"/>
        <v>0</v>
      </c>
      <c r="S47" s="425"/>
    </row>
    <row r="48" spans="1:19" x14ac:dyDescent="0.3">
      <c r="A48" s="421"/>
      <c r="B48" s="424"/>
      <c r="C48" s="421"/>
      <c r="D48" s="421"/>
      <c r="E48" s="421"/>
      <c r="F48" s="421"/>
      <c r="G48" s="421"/>
      <c r="H48" s="421"/>
      <c r="I48" s="220">
        <f>IF(B48&gt;A_Stammdaten!$B$12,0,SUM(C48,D48,F48,G48)-SUM(E48,H48))</f>
        <v>0</v>
      </c>
      <c r="J48" s="109">
        <f>IF(B48&gt;2020,HLOOKUP(A_Stammdaten!$B$12,$L$4:$R$2504,ROW(B48)-3,FALSE)+IF(OR(B48=0,A_Stammdaten!$B$12&lt;B48),0,I48*1/20),0)</f>
        <v>0</v>
      </c>
      <c r="K48" s="109">
        <f>IF(B48&gt;2020,HLOOKUP(A_Stammdaten!$B$12,$L$4:$R$2504,ROW(B48)-3,FALSE),0)</f>
        <v>0</v>
      </c>
      <c r="L48" s="109">
        <f t="shared" si="0"/>
        <v>0</v>
      </c>
      <c r="M48" s="109">
        <f t="shared" si="1"/>
        <v>0</v>
      </c>
      <c r="N48" s="109">
        <f t="shared" si="2"/>
        <v>0</v>
      </c>
      <c r="O48" s="109">
        <f t="shared" si="3"/>
        <v>0</v>
      </c>
      <c r="P48" s="109">
        <f t="shared" si="4"/>
        <v>0</v>
      </c>
      <c r="Q48" s="109">
        <f t="shared" si="5"/>
        <v>0</v>
      </c>
      <c r="R48" s="109">
        <f t="shared" si="6"/>
        <v>0</v>
      </c>
      <c r="S48" s="425"/>
    </row>
    <row r="49" spans="1:19" x14ac:dyDescent="0.3">
      <c r="A49" s="421"/>
      <c r="B49" s="424"/>
      <c r="C49" s="421"/>
      <c r="D49" s="421"/>
      <c r="E49" s="421"/>
      <c r="F49" s="421"/>
      <c r="G49" s="421"/>
      <c r="H49" s="421"/>
      <c r="I49" s="220">
        <f>IF(B49&gt;A_Stammdaten!$B$12,0,SUM(C49,D49,F49,G49)-SUM(E49,H49))</f>
        <v>0</v>
      </c>
      <c r="J49" s="109">
        <f>IF(B49&gt;2020,HLOOKUP(A_Stammdaten!$B$12,$L$4:$R$2504,ROW(B49)-3,FALSE)+IF(OR(B49=0,A_Stammdaten!$B$12&lt;B49),0,I49*1/20),0)</f>
        <v>0</v>
      </c>
      <c r="K49" s="109">
        <f>IF(B49&gt;2020,HLOOKUP(A_Stammdaten!$B$12,$L$4:$R$2504,ROW(B49)-3,FALSE),0)</f>
        <v>0</v>
      </c>
      <c r="L49" s="109">
        <f t="shared" si="0"/>
        <v>0</v>
      </c>
      <c r="M49" s="109">
        <f t="shared" si="1"/>
        <v>0</v>
      </c>
      <c r="N49" s="109">
        <f t="shared" si="2"/>
        <v>0</v>
      </c>
      <c r="O49" s="109">
        <f t="shared" si="3"/>
        <v>0</v>
      </c>
      <c r="P49" s="109">
        <f t="shared" si="4"/>
        <v>0</v>
      </c>
      <c r="Q49" s="109">
        <f t="shared" si="5"/>
        <v>0</v>
      </c>
      <c r="R49" s="109">
        <f t="shared" si="6"/>
        <v>0</v>
      </c>
      <c r="S49" s="425"/>
    </row>
    <row r="50" spans="1:19" x14ac:dyDescent="0.3">
      <c r="A50" s="421"/>
      <c r="B50" s="424"/>
      <c r="C50" s="421"/>
      <c r="D50" s="421"/>
      <c r="E50" s="421"/>
      <c r="F50" s="421"/>
      <c r="G50" s="421"/>
      <c r="H50" s="421"/>
      <c r="I50" s="220">
        <f>IF(B50&gt;A_Stammdaten!$B$12,0,SUM(C50,D50,F50,G50)-SUM(E50,H50))</f>
        <v>0</v>
      </c>
      <c r="J50" s="109">
        <f>IF(B50&gt;2020,HLOOKUP(A_Stammdaten!$B$12,$L$4:$R$2504,ROW(B50)-3,FALSE)+IF(OR(B50=0,A_Stammdaten!$B$12&lt;B50),0,I50*1/20),0)</f>
        <v>0</v>
      </c>
      <c r="K50" s="109">
        <f>IF(B50&gt;2020,HLOOKUP(A_Stammdaten!$B$12,$L$4:$R$2504,ROW(B50)-3,FALSE),0)</f>
        <v>0</v>
      </c>
      <c r="L50" s="109">
        <f t="shared" si="0"/>
        <v>0</v>
      </c>
      <c r="M50" s="109">
        <f t="shared" si="1"/>
        <v>0</v>
      </c>
      <c r="N50" s="109">
        <f t="shared" si="2"/>
        <v>0</v>
      </c>
      <c r="O50" s="109">
        <f t="shared" si="3"/>
        <v>0</v>
      </c>
      <c r="P50" s="109">
        <f t="shared" si="4"/>
        <v>0</v>
      </c>
      <c r="Q50" s="109">
        <f t="shared" si="5"/>
        <v>0</v>
      </c>
      <c r="R50" s="109">
        <f t="shared" si="6"/>
        <v>0</v>
      </c>
      <c r="S50" s="425"/>
    </row>
    <row r="51" spans="1:19" x14ac:dyDescent="0.3">
      <c r="A51" s="421"/>
      <c r="B51" s="424"/>
      <c r="C51" s="421"/>
      <c r="D51" s="421"/>
      <c r="E51" s="421"/>
      <c r="F51" s="421"/>
      <c r="G51" s="421"/>
      <c r="H51" s="421"/>
      <c r="I51" s="220">
        <f>IF(B51&gt;A_Stammdaten!$B$12,0,SUM(C51,D51,F51,G51)-SUM(E51,H51))</f>
        <v>0</v>
      </c>
      <c r="J51" s="109">
        <f>IF(B51&gt;2020,HLOOKUP(A_Stammdaten!$B$12,$L$4:$R$2504,ROW(B51)-3,FALSE)+IF(OR(B51=0,A_Stammdaten!$B$12&lt;B51),0,I51*1/20),0)</f>
        <v>0</v>
      </c>
      <c r="K51" s="109">
        <f>IF(B51&gt;2020,HLOOKUP(A_Stammdaten!$B$12,$L$4:$R$2504,ROW(B51)-3,FALSE),0)</f>
        <v>0</v>
      </c>
      <c r="L51" s="109">
        <f t="shared" si="0"/>
        <v>0</v>
      </c>
      <c r="M51" s="109">
        <f t="shared" si="1"/>
        <v>0</v>
      </c>
      <c r="N51" s="109">
        <f t="shared" si="2"/>
        <v>0</v>
      </c>
      <c r="O51" s="109">
        <f t="shared" si="3"/>
        <v>0</v>
      </c>
      <c r="P51" s="109">
        <f t="shared" si="4"/>
        <v>0</v>
      </c>
      <c r="Q51" s="109">
        <f t="shared" si="5"/>
        <v>0</v>
      </c>
      <c r="R51" s="109">
        <f t="shared" si="6"/>
        <v>0</v>
      </c>
      <c r="S51" s="425"/>
    </row>
    <row r="52" spans="1:19" x14ac:dyDescent="0.3">
      <c r="A52" s="421"/>
      <c r="B52" s="424"/>
      <c r="C52" s="421"/>
      <c r="D52" s="421"/>
      <c r="E52" s="421"/>
      <c r="F52" s="421"/>
      <c r="G52" s="421"/>
      <c r="H52" s="421"/>
      <c r="I52" s="220">
        <f>IF(B52&gt;A_Stammdaten!$B$12,0,SUM(C52,D52,F52,G52)-SUM(E52,H52))</f>
        <v>0</v>
      </c>
      <c r="J52" s="109">
        <f>IF(B52&gt;2020,HLOOKUP(A_Stammdaten!$B$12,$L$4:$R$2504,ROW(B52)-3,FALSE)+IF(OR(B52=0,A_Stammdaten!$B$12&lt;B52),0,I52*1/20),0)</f>
        <v>0</v>
      </c>
      <c r="K52" s="109">
        <f>IF(B52&gt;2020,HLOOKUP(A_Stammdaten!$B$12,$L$4:$R$2504,ROW(B52)-3,FALSE),0)</f>
        <v>0</v>
      </c>
      <c r="L52" s="109">
        <f t="shared" si="0"/>
        <v>0</v>
      </c>
      <c r="M52" s="109">
        <f t="shared" si="1"/>
        <v>0</v>
      </c>
      <c r="N52" s="109">
        <f t="shared" si="2"/>
        <v>0</v>
      </c>
      <c r="O52" s="109">
        <f t="shared" si="3"/>
        <v>0</v>
      </c>
      <c r="P52" s="109">
        <f t="shared" si="4"/>
        <v>0</v>
      </c>
      <c r="Q52" s="109">
        <f t="shared" si="5"/>
        <v>0</v>
      </c>
      <c r="R52" s="109">
        <f t="shared" si="6"/>
        <v>0</v>
      </c>
      <c r="S52" s="425"/>
    </row>
    <row r="53" spans="1:19" x14ac:dyDescent="0.3">
      <c r="A53" s="421"/>
      <c r="B53" s="424"/>
      <c r="C53" s="421"/>
      <c r="D53" s="421"/>
      <c r="E53" s="421"/>
      <c r="F53" s="421"/>
      <c r="G53" s="421"/>
      <c r="H53" s="421"/>
      <c r="I53" s="220">
        <f>IF(B53&gt;A_Stammdaten!$B$12,0,SUM(C53,D53,F53,G53)-SUM(E53,H53))</f>
        <v>0</v>
      </c>
      <c r="J53" s="109">
        <f>IF(B53&gt;2020,HLOOKUP(A_Stammdaten!$B$12,$L$4:$R$2504,ROW(B53)-3,FALSE)+IF(OR(B53=0,A_Stammdaten!$B$12&lt;B53),0,I53*1/20),0)</f>
        <v>0</v>
      </c>
      <c r="K53" s="109">
        <f>IF(B53&gt;2020,HLOOKUP(A_Stammdaten!$B$12,$L$4:$R$2504,ROW(B53)-3,FALSE),0)</f>
        <v>0</v>
      </c>
      <c r="L53" s="109">
        <f t="shared" si="0"/>
        <v>0</v>
      </c>
      <c r="M53" s="109">
        <f t="shared" si="1"/>
        <v>0</v>
      </c>
      <c r="N53" s="109">
        <f t="shared" si="2"/>
        <v>0</v>
      </c>
      <c r="O53" s="109">
        <f t="shared" si="3"/>
        <v>0</v>
      </c>
      <c r="P53" s="109">
        <f t="shared" si="4"/>
        <v>0</v>
      </c>
      <c r="Q53" s="109">
        <f t="shared" si="5"/>
        <v>0</v>
      </c>
      <c r="R53" s="109">
        <f t="shared" si="6"/>
        <v>0</v>
      </c>
      <c r="S53" s="425"/>
    </row>
    <row r="54" spans="1:19" x14ac:dyDescent="0.3">
      <c r="A54" s="421"/>
      <c r="B54" s="424"/>
      <c r="C54" s="421"/>
      <c r="D54" s="421"/>
      <c r="E54" s="421"/>
      <c r="F54" s="421"/>
      <c r="G54" s="421"/>
      <c r="H54" s="421"/>
      <c r="I54" s="220">
        <f>IF(B54&gt;A_Stammdaten!$B$12,0,SUM(C54,D54,F54,G54)-SUM(E54,H54))</f>
        <v>0</v>
      </c>
      <c r="J54" s="109">
        <f>IF(B54&gt;2020,HLOOKUP(A_Stammdaten!$B$12,$L$4:$R$2504,ROW(B54)-3,FALSE)+IF(OR(B54=0,A_Stammdaten!$B$12&lt;B54),0,I54*1/20),0)</f>
        <v>0</v>
      </c>
      <c r="K54" s="109">
        <f>IF(B54&gt;2020,HLOOKUP(A_Stammdaten!$B$12,$L$4:$R$2504,ROW(B54)-3,FALSE),0)</f>
        <v>0</v>
      </c>
      <c r="L54" s="109">
        <f t="shared" si="0"/>
        <v>0</v>
      </c>
      <c r="M54" s="109">
        <f t="shared" si="1"/>
        <v>0</v>
      </c>
      <c r="N54" s="109">
        <f t="shared" si="2"/>
        <v>0</v>
      </c>
      <c r="O54" s="109">
        <f t="shared" si="3"/>
        <v>0</v>
      </c>
      <c r="P54" s="109">
        <f t="shared" si="4"/>
        <v>0</v>
      </c>
      <c r="Q54" s="109">
        <f t="shared" si="5"/>
        <v>0</v>
      </c>
      <c r="R54" s="109">
        <f t="shared" si="6"/>
        <v>0</v>
      </c>
      <c r="S54" s="425"/>
    </row>
    <row r="55" spans="1:19" x14ac:dyDescent="0.3">
      <c r="A55" s="421"/>
      <c r="B55" s="424"/>
      <c r="C55" s="421"/>
      <c r="D55" s="421"/>
      <c r="E55" s="421"/>
      <c r="F55" s="421"/>
      <c r="G55" s="421"/>
      <c r="H55" s="421"/>
      <c r="I55" s="220">
        <f>IF(B55&gt;A_Stammdaten!$B$12,0,SUM(C55,D55,F55,G55)-SUM(E55,H55))</f>
        <v>0</v>
      </c>
      <c r="J55" s="109">
        <f>IF(B55&gt;2020,HLOOKUP(A_Stammdaten!$B$12,$L$4:$R$2504,ROW(B55)-3,FALSE)+IF(OR(B55=0,A_Stammdaten!$B$12&lt;B55),0,I55*1/20),0)</f>
        <v>0</v>
      </c>
      <c r="K55" s="109">
        <f>IF(B55&gt;2020,HLOOKUP(A_Stammdaten!$B$12,$L$4:$R$2504,ROW(B55)-3,FALSE),0)</f>
        <v>0</v>
      </c>
      <c r="L55" s="109">
        <f t="shared" si="0"/>
        <v>0</v>
      </c>
      <c r="M55" s="109">
        <f t="shared" si="1"/>
        <v>0</v>
      </c>
      <c r="N55" s="109">
        <f t="shared" si="2"/>
        <v>0</v>
      </c>
      <c r="O55" s="109">
        <f t="shared" si="3"/>
        <v>0</v>
      </c>
      <c r="P55" s="109">
        <f t="shared" si="4"/>
        <v>0</v>
      </c>
      <c r="Q55" s="109">
        <f t="shared" si="5"/>
        <v>0</v>
      </c>
      <c r="R55" s="109">
        <f t="shared" si="6"/>
        <v>0</v>
      </c>
      <c r="S55" s="425"/>
    </row>
    <row r="56" spans="1:19" x14ac:dyDescent="0.3">
      <c r="A56" s="421"/>
      <c r="B56" s="424"/>
      <c r="C56" s="421"/>
      <c r="D56" s="421"/>
      <c r="E56" s="421"/>
      <c r="F56" s="421"/>
      <c r="G56" s="421"/>
      <c r="H56" s="421"/>
      <c r="I56" s="220">
        <f>IF(B56&gt;A_Stammdaten!$B$12,0,SUM(C56,D56,F56,G56)-SUM(E56,H56))</f>
        <v>0</v>
      </c>
      <c r="J56" s="109">
        <f>IF(B56&gt;2020,HLOOKUP(A_Stammdaten!$B$12,$L$4:$R$2504,ROW(B56)-3,FALSE)+IF(OR(B56=0,A_Stammdaten!$B$12&lt;B56),0,I56*1/20),0)</f>
        <v>0</v>
      </c>
      <c r="K56" s="109">
        <f>IF(B56&gt;2020,HLOOKUP(A_Stammdaten!$B$12,$L$4:$R$2504,ROW(B56)-3,FALSE),0)</f>
        <v>0</v>
      </c>
      <c r="L56" s="109">
        <f t="shared" si="0"/>
        <v>0</v>
      </c>
      <c r="M56" s="109">
        <f t="shared" si="1"/>
        <v>0</v>
      </c>
      <c r="N56" s="109">
        <f t="shared" si="2"/>
        <v>0</v>
      </c>
      <c r="O56" s="109">
        <f t="shared" si="3"/>
        <v>0</v>
      </c>
      <c r="P56" s="109">
        <f t="shared" si="4"/>
        <v>0</v>
      </c>
      <c r="Q56" s="109">
        <f t="shared" si="5"/>
        <v>0</v>
      </c>
      <c r="R56" s="109">
        <f t="shared" si="6"/>
        <v>0</v>
      </c>
      <c r="S56" s="425"/>
    </row>
    <row r="57" spans="1:19" x14ac:dyDescent="0.3">
      <c r="A57" s="421"/>
      <c r="B57" s="424"/>
      <c r="C57" s="421"/>
      <c r="D57" s="421"/>
      <c r="E57" s="421"/>
      <c r="F57" s="421"/>
      <c r="G57" s="421"/>
      <c r="H57" s="421"/>
      <c r="I57" s="220">
        <f>IF(B57&gt;A_Stammdaten!$B$12,0,SUM(C57,D57,F57,G57)-SUM(E57,H57))</f>
        <v>0</v>
      </c>
      <c r="J57" s="109">
        <f>IF(B57&gt;2020,HLOOKUP(A_Stammdaten!$B$12,$L$4:$R$2504,ROW(B57)-3,FALSE)+IF(OR(B57=0,A_Stammdaten!$B$12&lt;B57),0,I57*1/20),0)</f>
        <v>0</v>
      </c>
      <c r="K57" s="109">
        <f>IF(B57&gt;2020,HLOOKUP(A_Stammdaten!$B$12,$L$4:$R$2504,ROW(B57)-3,FALSE),0)</f>
        <v>0</v>
      </c>
      <c r="L57" s="109">
        <f t="shared" si="0"/>
        <v>0</v>
      </c>
      <c r="M57" s="109">
        <f t="shared" si="1"/>
        <v>0</v>
      </c>
      <c r="N57" s="109">
        <f t="shared" si="2"/>
        <v>0</v>
      </c>
      <c r="O57" s="109">
        <f t="shared" si="3"/>
        <v>0</v>
      </c>
      <c r="P57" s="109">
        <f t="shared" si="4"/>
        <v>0</v>
      </c>
      <c r="Q57" s="109">
        <f t="shared" si="5"/>
        <v>0</v>
      </c>
      <c r="R57" s="109">
        <f t="shared" si="6"/>
        <v>0</v>
      </c>
      <c r="S57" s="425"/>
    </row>
    <row r="58" spans="1:19" x14ac:dyDescent="0.3">
      <c r="A58" s="421"/>
      <c r="B58" s="424"/>
      <c r="C58" s="421"/>
      <c r="D58" s="421"/>
      <c r="E58" s="421"/>
      <c r="F58" s="421"/>
      <c r="G58" s="421"/>
      <c r="H58" s="421"/>
      <c r="I58" s="220">
        <f>IF(B58&gt;A_Stammdaten!$B$12,0,SUM(C58,D58,F58,G58)-SUM(E58,H58))</f>
        <v>0</v>
      </c>
      <c r="J58" s="109">
        <f>IF(B58&gt;2020,HLOOKUP(A_Stammdaten!$B$12,$L$4:$R$2504,ROW(B58)-3,FALSE)+IF(OR(B58=0,A_Stammdaten!$B$12&lt;B58),0,I58*1/20),0)</f>
        <v>0</v>
      </c>
      <c r="K58" s="109">
        <f>IF(B58&gt;2020,HLOOKUP(A_Stammdaten!$B$12,$L$4:$R$2504,ROW(B58)-3,FALSE),0)</f>
        <v>0</v>
      </c>
      <c r="L58" s="109">
        <f t="shared" si="0"/>
        <v>0</v>
      </c>
      <c r="M58" s="109">
        <f t="shared" si="1"/>
        <v>0</v>
      </c>
      <c r="N58" s="109">
        <f t="shared" si="2"/>
        <v>0</v>
      </c>
      <c r="O58" s="109">
        <f t="shared" si="3"/>
        <v>0</v>
      </c>
      <c r="P58" s="109">
        <f t="shared" si="4"/>
        <v>0</v>
      </c>
      <c r="Q58" s="109">
        <f t="shared" si="5"/>
        <v>0</v>
      </c>
      <c r="R58" s="109">
        <f t="shared" si="6"/>
        <v>0</v>
      </c>
      <c r="S58" s="425"/>
    </row>
    <row r="59" spans="1:19" x14ac:dyDescent="0.3">
      <c r="A59" s="421"/>
      <c r="B59" s="424"/>
      <c r="C59" s="421"/>
      <c r="D59" s="421"/>
      <c r="E59" s="421"/>
      <c r="F59" s="421"/>
      <c r="G59" s="421"/>
      <c r="H59" s="421"/>
      <c r="I59" s="220">
        <f>IF(B59&gt;A_Stammdaten!$B$12,0,SUM(C59,D59,F59,G59)-SUM(E59,H59))</f>
        <v>0</v>
      </c>
      <c r="J59" s="109">
        <f>IF(B59&gt;2020,HLOOKUP(A_Stammdaten!$B$12,$L$4:$R$2504,ROW(B59)-3,FALSE)+IF(OR(B59=0,A_Stammdaten!$B$12&lt;B59),0,I59*1/20),0)</f>
        <v>0</v>
      </c>
      <c r="K59" s="109">
        <f>IF(B59&gt;2020,HLOOKUP(A_Stammdaten!$B$12,$L$4:$R$2504,ROW(B59)-3,FALSE),0)</f>
        <v>0</v>
      </c>
      <c r="L59" s="109">
        <f t="shared" si="0"/>
        <v>0</v>
      </c>
      <c r="M59" s="109">
        <f t="shared" si="1"/>
        <v>0</v>
      </c>
      <c r="N59" s="109">
        <f t="shared" si="2"/>
        <v>0</v>
      </c>
      <c r="O59" s="109">
        <f t="shared" si="3"/>
        <v>0</v>
      </c>
      <c r="P59" s="109">
        <f t="shared" si="4"/>
        <v>0</v>
      </c>
      <c r="Q59" s="109">
        <f t="shared" si="5"/>
        <v>0</v>
      </c>
      <c r="R59" s="109">
        <f t="shared" si="6"/>
        <v>0</v>
      </c>
      <c r="S59" s="425"/>
    </row>
    <row r="60" spans="1:19" x14ac:dyDescent="0.3">
      <c r="A60" s="421"/>
      <c r="B60" s="424"/>
      <c r="C60" s="421"/>
      <c r="D60" s="421"/>
      <c r="E60" s="421"/>
      <c r="F60" s="421"/>
      <c r="G60" s="421"/>
      <c r="H60" s="421"/>
      <c r="I60" s="220">
        <f>IF(B60&gt;A_Stammdaten!$B$12,0,SUM(C60,D60,F60,G60)-SUM(E60,H60))</f>
        <v>0</v>
      </c>
      <c r="J60" s="109">
        <f>IF(B60&gt;2020,HLOOKUP(A_Stammdaten!$B$12,$L$4:$R$2504,ROW(B60)-3,FALSE)+IF(OR(B60=0,A_Stammdaten!$B$12&lt;B60),0,I60*1/20),0)</f>
        <v>0</v>
      </c>
      <c r="K60" s="109">
        <f>IF(B60&gt;2020,HLOOKUP(A_Stammdaten!$B$12,$L$4:$R$2504,ROW(B60)-3,FALSE),0)</f>
        <v>0</v>
      </c>
      <c r="L60" s="109">
        <f t="shared" si="0"/>
        <v>0</v>
      </c>
      <c r="M60" s="109">
        <f t="shared" si="1"/>
        <v>0</v>
      </c>
      <c r="N60" s="109">
        <f t="shared" si="2"/>
        <v>0</v>
      </c>
      <c r="O60" s="109">
        <f t="shared" si="3"/>
        <v>0</v>
      </c>
      <c r="P60" s="109">
        <f t="shared" si="4"/>
        <v>0</v>
      </c>
      <c r="Q60" s="109">
        <f t="shared" si="5"/>
        <v>0</v>
      </c>
      <c r="R60" s="109">
        <f t="shared" si="6"/>
        <v>0</v>
      </c>
      <c r="S60" s="425"/>
    </row>
    <row r="61" spans="1:19" x14ac:dyDescent="0.3">
      <c r="A61" s="421"/>
      <c r="B61" s="424"/>
      <c r="C61" s="421"/>
      <c r="D61" s="421"/>
      <c r="E61" s="421"/>
      <c r="F61" s="421"/>
      <c r="G61" s="421"/>
      <c r="H61" s="421"/>
      <c r="I61" s="220">
        <f>IF(B61&gt;A_Stammdaten!$B$12,0,SUM(C61,D61,F61,G61)-SUM(E61,H61))</f>
        <v>0</v>
      </c>
      <c r="J61" s="109">
        <f>IF(B61&gt;2020,HLOOKUP(A_Stammdaten!$B$12,$L$4:$R$2504,ROW(B61)-3,FALSE)+IF(OR(B61=0,A_Stammdaten!$B$12&lt;B61),0,I61*1/20),0)</f>
        <v>0</v>
      </c>
      <c r="K61" s="109">
        <f>IF(B61&gt;2020,HLOOKUP(A_Stammdaten!$B$12,$L$4:$R$2504,ROW(B61)-3,FALSE),0)</f>
        <v>0</v>
      </c>
      <c r="L61" s="109">
        <f t="shared" si="0"/>
        <v>0</v>
      </c>
      <c r="M61" s="109">
        <f t="shared" si="1"/>
        <v>0</v>
      </c>
      <c r="N61" s="109">
        <f t="shared" si="2"/>
        <v>0</v>
      </c>
      <c r="O61" s="109">
        <f t="shared" si="3"/>
        <v>0</v>
      </c>
      <c r="P61" s="109">
        <f t="shared" si="4"/>
        <v>0</v>
      </c>
      <c r="Q61" s="109">
        <f t="shared" si="5"/>
        <v>0</v>
      </c>
      <c r="R61" s="109">
        <f t="shared" si="6"/>
        <v>0</v>
      </c>
      <c r="S61" s="425"/>
    </row>
    <row r="62" spans="1:19" x14ac:dyDescent="0.3">
      <c r="A62" s="421"/>
      <c r="B62" s="424"/>
      <c r="C62" s="421"/>
      <c r="D62" s="421"/>
      <c r="E62" s="421"/>
      <c r="F62" s="421"/>
      <c r="G62" s="421"/>
      <c r="H62" s="421"/>
      <c r="I62" s="220">
        <f>IF(B62&gt;A_Stammdaten!$B$12,0,SUM(C62,D62,F62,G62)-SUM(E62,H62))</f>
        <v>0</v>
      </c>
      <c r="J62" s="109">
        <f>IF(B62&gt;2020,HLOOKUP(A_Stammdaten!$B$12,$L$4:$R$2504,ROW(B62)-3,FALSE)+IF(OR(B62=0,A_Stammdaten!$B$12&lt;B62),0,I62*1/20),0)</f>
        <v>0</v>
      </c>
      <c r="K62" s="109">
        <f>IF(B62&gt;2020,HLOOKUP(A_Stammdaten!$B$12,$L$4:$R$2504,ROW(B62)-3,FALSE),0)</f>
        <v>0</v>
      </c>
      <c r="L62" s="109">
        <f t="shared" si="0"/>
        <v>0</v>
      </c>
      <c r="M62" s="109">
        <f t="shared" si="1"/>
        <v>0</v>
      </c>
      <c r="N62" s="109">
        <f t="shared" si="2"/>
        <v>0</v>
      </c>
      <c r="O62" s="109">
        <f t="shared" si="3"/>
        <v>0</v>
      </c>
      <c r="P62" s="109">
        <f t="shared" si="4"/>
        <v>0</v>
      </c>
      <c r="Q62" s="109">
        <f t="shared" si="5"/>
        <v>0</v>
      </c>
      <c r="R62" s="109">
        <f t="shared" si="6"/>
        <v>0</v>
      </c>
      <c r="S62" s="425"/>
    </row>
    <row r="63" spans="1:19" x14ac:dyDescent="0.3">
      <c r="A63" s="421"/>
      <c r="B63" s="424"/>
      <c r="C63" s="421"/>
      <c r="D63" s="421"/>
      <c r="E63" s="421"/>
      <c r="F63" s="421"/>
      <c r="G63" s="421"/>
      <c r="H63" s="421"/>
      <c r="I63" s="220">
        <f>IF(B63&gt;A_Stammdaten!$B$12,0,SUM(C63,D63,F63,G63)-SUM(E63,H63))</f>
        <v>0</v>
      </c>
      <c r="J63" s="109">
        <f>IF(B63&gt;2020,HLOOKUP(A_Stammdaten!$B$12,$L$4:$R$2504,ROW(B63)-3,FALSE)+IF(OR(B63=0,A_Stammdaten!$B$12&lt;B63),0,I63*1/20),0)</f>
        <v>0</v>
      </c>
      <c r="K63" s="109">
        <f>IF(B63&gt;2020,HLOOKUP(A_Stammdaten!$B$12,$L$4:$R$2504,ROW(B63)-3,FALSE),0)</f>
        <v>0</v>
      </c>
      <c r="L63" s="109">
        <f t="shared" si="0"/>
        <v>0</v>
      </c>
      <c r="M63" s="109">
        <f t="shared" si="1"/>
        <v>0</v>
      </c>
      <c r="N63" s="109">
        <f t="shared" si="2"/>
        <v>0</v>
      </c>
      <c r="O63" s="109">
        <f t="shared" si="3"/>
        <v>0</v>
      </c>
      <c r="P63" s="109">
        <f t="shared" si="4"/>
        <v>0</v>
      </c>
      <c r="Q63" s="109">
        <f t="shared" si="5"/>
        <v>0</v>
      </c>
      <c r="R63" s="109">
        <f t="shared" si="6"/>
        <v>0</v>
      </c>
      <c r="S63" s="425"/>
    </row>
    <row r="64" spans="1:19" x14ac:dyDescent="0.3">
      <c r="A64" s="421"/>
      <c r="B64" s="424"/>
      <c r="C64" s="421"/>
      <c r="D64" s="421"/>
      <c r="E64" s="421"/>
      <c r="F64" s="421"/>
      <c r="G64" s="421"/>
      <c r="H64" s="421"/>
      <c r="I64" s="220">
        <f>IF(B64&gt;A_Stammdaten!$B$12,0,SUM(C64,D64,F64,G64)-SUM(E64,H64))</f>
        <v>0</v>
      </c>
      <c r="J64" s="109">
        <f>IF(B64&gt;2020,HLOOKUP(A_Stammdaten!$B$12,$L$4:$R$2504,ROW(B64)-3,FALSE)+IF(OR(B64=0,A_Stammdaten!$B$12&lt;B64),0,I64*1/20),0)</f>
        <v>0</v>
      </c>
      <c r="K64" s="109">
        <f>IF(B64&gt;2020,HLOOKUP(A_Stammdaten!$B$12,$L$4:$R$2504,ROW(B64)-3,FALSE),0)</f>
        <v>0</v>
      </c>
      <c r="L64" s="109">
        <f t="shared" si="0"/>
        <v>0</v>
      </c>
      <c r="M64" s="109">
        <f t="shared" si="1"/>
        <v>0</v>
      </c>
      <c r="N64" s="109">
        <f t="shared" si="2"/>
        <v>0</v>
      </c>
      <c r="O64" s="109">
        <f t="shared" si="3"/>
        <v>0</v>
      </c>
      <c r="P64" s="109">
        <f t="shared" si="4"/>
        <v>0</v>
      </c>
      <c r="Q64" s="109">
        <f t="shared" si="5"/>
        <v>0</v>
      </c>
      <c r="R64" s="109">
        <f t="shared" si="6"/>
        <v>0</v>
      </c>
      <c r="S64" s="425"/>
    </row>
    <row r="65" spans="1:19" x14ac:dyDescent="0.3">
      <c r="A65" s="421"/>
      <c r="B65" s="424"/>
      <c r="C65" s="421"/>
      <c r="D65" s="421"/>
      <c r="E65" s="421"/>
      <c r="F65" s="421"/>
      <c r="G65" s="421"/>
      <c r="H65" s="421"/>
      <c r="I65" s="220">
        <f>IF(B65&gt;A_Stammdaten!$B$12,0,SUM(C65,D65,F65,G65)-SUM(E65,H65))</f>
        <v>0</v>
      </c>
      <c r="J65" s="109">
        <f>IF(B65&gt;2020,HLOOKUP(A_Stammdaten!$B$12,$L$4:$R$2504,ROW(B65)-3,FALSE)+IF(OR(B65=0,A_Stammdaten!$B$12&lt;B65),0,I65*1/20),0)</f>
        <v>0</v>
      </c>
      <c r="K65" s="109">
        <f>IF(B65&gt;2020,HLOOKUP(A_Stammdaten!$B$12,$L$4:$R$2504,ROW(B65)-3,FALSE),0)</f>
        <v>0</v>
      </c>
      <c r="L65" s="109">
        <f t="shared" si="0"/>
        <v>0</v>
      </c>
      <c r="M65" s="109">
        <f t="shared" si="1"/>
        <v>0</v>
      </c>
      <c r="N65" s="109">
        <f t="shared" si="2"/>
        <v>0</v>
      </c>
      <c r="O65" s="109">
        <f t="shared" si="3"/>
        <v>0</v>
      </c>
      <c r="P65" s="109">
        <f t="shared" si="4"/>
        <v>0</v>
      </c>
      <c r="Q65" s="109">
        <f t="shared" si="5"/>
        <v>0</v>
      </c>
      <c r="R65" s="109">
        <f t="shared" si="6"/>
        <v>0</v>
      </c>
      <c r="S65" s="425"/>
    </row>
    <row r="66" spans="1:19" x14ac:dyDescent="0.3">
      <c r="A66" s="421"/>
      <c r="B66" s="424"/>
      <c r="C66" s="421"/>
      <c r="D66" s="421"/>
      <c r="E66" s="421"/>
      <c r="F66" s="421"/>
      <c r="G66" s="421"/>
      <c r="H66" s="421"/>
      <c r="I66" s="220">
        <f>IF(B66&gt;A_Stammdaten!$B$12,0,SUM(C66,D66,F66,G66)-SUM(E66,H66))</f>
        <v>0</v>
      </c>
      <c r="J66" s="109">
        <f>IF(B66&gt;2020,HLOOKUP(A_Stammdaten!$B$12,$L$4:$R$2504,ROW(B66)-3,FALSE)+IF(OR(B66=0,A_Stammdaten!$B$12&lt;B66),0,I66*1/20),0)</f>
        <v>0</v>
      </c>
      <c r="K66" s="109">
        <f>IF(B66&gt;2020,HLOOKUP(A_Stammdaten!$B$12,$L$4:$R$2504,ROW(B66)-3,FALSE),0)</f>
        <v>0</v>
      </c>
      <c r="L66" s="109">
        <f t="shared" si="0"/>
        <v>0</v>
      </c>
      <c r="M66" s="109">
        <f t="shared" si="1"/>
        <v>0</v>
      </c>
      <c r="N66" s="109">
        <f t="shared" si="2"/>
        <v>0</v>
      </c>
      <c r="O66" s="109">
        <f t="shared" si="3"/>
        <v>0</v>
      </c>
      <c r="P66" s="109">
        <f t="shared" si="4"/>
        <v>0</v>
      </c>
      <c r="Q66" s="109">
        <f t="shared" si="5"/>
        <v>0</v>
      </c>
      <c r="R66" s="109">
        <f t="shared" si="6"/>
        <v>0</v>
      </c>
      <c r="S66" s="425"/>
    </row>
    <row r="67" spans="1:19" x14ac:dyDescent="0.3">
      <c r="A67" s="421"/>
      <c r="B67" s="424"/>
      <c r="C67" s="421"/>
      <c r="D67" s="421"/>
      <c r="E67" s="421"/>
      <c r="F67" s="421"/>
      <c r="G67" s="421"/>
      <c r="H67" s="421"/>
      <c r="I67" s="220">
        <f>IF(B67&gt;A_Stammdaten!$B$12,0,SUM(C67,D67,F67,G67)-SUM(E67,H67))</f>
        <v>0</v>
      </c>
      <c r="J67" s="109">
        <f>IF(B67&gt;2020,HLOOKUP(A_Stammdaten!$B$12,$L$4:$R$2504,ROW(B67)-3,FALSE)+IF(OR(B67=0,A_Stammdaten!$B$12&lt;B67),0,I67*1/20),0)</f>
        <v>0</v>
      </c>
      <c r="K67" s="109">
        <f>IF(B67&gt;2020,HLOOKUP(A_Stammdaten!$B$12,$L$4:$R$2504,ROW(B67)-3,FALSE),0)</f>
        <v>0</v>
      </c>
      <c r="L67" s="109">
        <f t="shared" si="0"/>
        <v>0</v>
      </c>
      <c r="M67" s="109">
        <f t="shared" si="1"/>
        <v>0</v>
      </c>
      <c r="N67" s="109">
        <f t="shared" si="2"/>
        <v>0</v>
      </c>
      <c r="O67" s="109">
        <f t="shared" si="3"/>
        <v>0</v>
      </c>
      <c r="P67" s="109">
        <f t="shared" si="4"/>
        <v>0</v>
      </c>
      <c r="Q67" s="109">
        <f t="shared" si="5"/>
        <v>0</v>
      </c>
      <c r="R67" s="109">
        <f t="shared" si="6"/>
        <v>0</v>
      </c>
      <c r="S67" s="425"/>
    </row>
    <row r="68" spans="1:19" x14ac:dyDescent="0.3">
      <c r="A68" s="421"/>
      <c r="B68" s="424"/>
      <c r="C68" s="421"/>
      <c r="D68" s="421"/>
      <c r="E68" s="421"/>
      <c r="F68" s="421"/>
      <c r="G68" s="421"/>
      <c r="H68" s="421"/>
      <c r="I68" s="220">
        <f>IF(B68&gt;A_Stammdaten!$B$12,0,SUM(C68,D68,F68,G68)-SUM(E68,H68))</f>
        <v>0</v>
      </c>
      <c r="J68" s="109">
        <f>IF(B68&gt;2020,HLOOKUP(A_Stammdaten!$B$12,$L$4:$R$2504,ROW(B68)-3,FALSE)+IF(OR(B68=0,A_Stammdaten!$B$12&lt;B68),0,I68*1/20),0)</f>
        <v>0</v>
      </c>
      <c r="K68" s="109">
        <f>IF(B68&gt;2020,HLOOKUP(A_Stammdaten!$B$12,$L$4:$R$2504,ROW(B68)-3,FALSE),0)</f>
        <v>0</v>
      </c>
      <c r="L68" s="109">
        <f t="shared" si="0"/>
        <v>0</v>
      </c>
      <c r="M68" s="109">
        <f t="shared" si="1"/>
        <v>0</v>
      </c>
      <c r="N68" s="109">
        <f t="shared" si="2"/>
        <v>0</v>
      </c>
      <c r="O68" s="109">
        <f t="shared" si="3"/>
        <v>0</v>
      </c>
      <c r="P68" s="109">
        <f t="shared" si="4"/>
        <v>0</v>
      </c>
      <c r="Q68" s="109">
        <f t="shared" si="5"/>
        <v>0</v>
      </c>
      <c r="R68" s="109">
        <f t="shared" si="6"/>
        <v>0</v>
      </c>
      <c r="S68" s="425"/>
    </row>
    <row r="69" spans="1:19" x14ac:dyDescent="0.3">
      <c r="A69" s="421"/>
      <c r="B69" s="424"/>
      <c r="C69" s="421"/>
      <c r="D69" s="421"/>
      <c r="E69" s="421"/>
      <c r="F69" s="421"/>
      <c r="G69" s="421"/>
      <c r="H69" s="421"/>
      <c r="I69" s="220">
        <f>IF(B69&gt;A_Stammdaten!$B$12,0,SUM(C69,D69,F69,G69)-SUM(E69,H69))</f>
        <v>0</v>
      </c>
      <c r="J69" s="109">
        <f>IF(B69&gt;2020,HLOOKUP(A_Stammdaten!$B$12,$L$4:$R$2504,ROW(B69)-3,FALSE)+IF(OR(B69=0,A_Stammdaten!$B$12&lt;B69),0,I69*1/20),0)</f>
        <v>0</v>
      </c>
      <c r="K69" s="109">
        <f>IF(B69&gt;2020,HLOOKUP(A_Stammdaten!$B$12,$L$4:$R$2504,ROW(B69)-3,FALSE),0)</f>
        <v>0</v>
      </c>
      <c r="L69" s="109">
        <f t="shared" si="0"/>
        <v>0</v>
      </c>
      <c r="M69" s="109">
        <f t="shared" si="1"/>
        <v>0</v>
      </c>
      <c r="N69" s="109">
        <f t="shared" si="2"/>
        <v>0</v>
      </c>
      <c r="O69" s="109">
        <f t="shared" si="3"/>
        <v>0</v>
      </c>
      <c r="P69" s="109">
        <f t="shared" si="4"/>
        <v>0</v>
      </c>
      <c r="Q69" s="109">
        <f t="shared" si="5"/>
        <v>0</v>
      </c>
      <c r="R69" s="109">
        <f t="shared" si="6"/>
        <v>0</v>
      </c>
      <c r="S69" s="425"/>
    </row>
    <row r="70" spans="1:19" x14ac:dyDescent="0.3">
      <c r="A70" s="421"/>
      <c r="B70" s="424"/>
      <c r="C70" s="421"/>
      <c r="D70" s="421"/>
      <c r="E70" s="421"/>
      <c r="F70" s="421"/>
      <c r="G70" s="421"/>
      <c r="H70" s="421"/>
      <c r="I70" s="220">
        <f>IF(B70&gt;A_Stammdaten!$B$12,0,SUM(C70,D70,F70,G70)-SUM(E70,H70))</f>
        <v>0</v>
      </c>
      <c r="J70" s="109">
        <f>IF(B70&gt;2020,HLOOKUP(A_Stammdaten!$B$12,$L$4:$R$2504,ROW(B70)-3,FALSE)+IF(OR(B70=0,A_Stammdaten!$B$12&lt;B70),0,I70*1/20),0)</f>
        <v>0</v>
      </c>
      <c r="K70" s="109">
        <f>IF(B70&gt;2020,HLOOKUP(A_Stammdaten!$B$12,$L$4:$R$2504,ROW(B70)-3,FALSE),0)</f>
        <v>0</v>
      </c>
      <c r="L70" s="109">
        <f t="shared" ref="L70:L133" si="7">IF(B70&gt;2020,IF(OR($I70=0,L$4&lt;$B70,$B70=0,20-(L$4-$B70)=0),0,$I70*(19-(L$4-$B70))/20),0)</f>
        <v>0</v>
      </c>
      <c r="M70" s="109">
        <f t="shared" ref="M70:M133" si="8">IF(B70&gt;2020,IF(OR($I70=0,M$4&lt;$B70,$B70=0,20-(M$4-$B70)=0),0,$I70*(19-(M$4-$B70))/20),0)</f>
        <v>0</v>
      </c>
      <c r="N70" s="109">
        <f t="shared" ref="N70:N133" si="9">IF(B70&gt;2020,IF(OR($I70=0,N$4&lt;$B70,$B70=0,20-(N$4-$B70)=0),0,$I70*(19-(N$4-$B70))/20),0)</f>
        <v>0</v>
      </c>
      <c r="O70" s="109">
        <f t="shared" ref="O70:O133" si="10">IF(B70&gt;2020,IF(OR($I70=0,O$4&lt;$B70,$B70=0,20-(O$4-$B70)=0),0,$I70*(19-(O$4-$B70))/20),0)</f>
        <v>0</v>
      </c>
      <c r="P70" s="109">
        <f t="shared" ref="P70:P133" si="11">IF(B70&gt;2020,IF(OR($I70=0,P$4&lt;$B70,$B70=0,20-(P$4-$B70)=0),0,$I70*(19-(P$4-$B70))/20),0)</f>
        <v>0</v>
      </c>
      <c r="Q70" s="109">
        <f t="shared" ref="Q70:Q133" si="12">IF(B70&gt;2020,IF(OR($I70=0,Q$4&lt;$B70,$B70=0,20-(Q$4-$B70)=0),0,$I70*(19-(Q$4-$B70))/20),0)</f>
        <v>0</v>
      </c>
      <c r="R70" s="109">
        <f t="shared" ref="R70:R133" si="13">IF(B70&gt;2020,IF(OR($I70=0,R$4&lt;$B70,$B70=0,20-(R$4-$B70)=0),0,$I70*(19-(R$4-$B70))/20),0)</f>
        <v>0</v>
      </c>
      <c r="S70" s="425"/>
    </row>
    <row r="71" spans="1:19" x14ac:dyDescent="0.3">
      <c r="A71" s="421"/>
      <c r="B71" s="424"/>
      <c r="C71" s="421"/>
      <c r="D71" s="421"/>
      <c r="E71" s="421"/>
      <c r="F71" s="421"/>
      <c r="G71" s="421"/>
      <c r="H71" s="421"/>
      <c r="I71" s="220">
        <f>IF(B71&gt;A_Stammdaten!$B$12,0,SUM(C71,D71,F71,G71)-SUM(E71,H71))</f>
        <v>0</v>
      </c>
      <c r="J71" s="109">
        <f>IF(B71&gt;2020,HLOOKUP(A_Stammdaten!$B$12,$L$4:$R$2504,ROW(B71)-3,FALSE)+IF(OR(B71=0,A_Stammdaten!$B$12&lt;B71),0,I71*1/20),0)</f>
        <v>0</v>
      </c>
      <c r="K71" s="109">
        <f>IF(B71&gt;2020,HLOOKUP(A_Stammdaten!$B$12,$L$4:$R$2504,ROW(B71)-3,FALSE),0)</f>
        <v>0</v>
      </c>
      <c r="L71" s="109">
        <f t="shared" si="7"/>
        <v>0</v>
      </c>
      <c r="M71" s="109">
        <f t="shared" si="8"/>
        <v>0</v>
      </c>
      <c r="N71" s="109">
        <f t="shared" si="9"/>
        <v>0</v>
      </c>
      <c r="O71" s="109">
        <f t="shared" si="10"/>
        <v>0</v>
      </c>
      <c r="P71" s="109">
        <f t="shared" si="11"/>
        <v>0</v>
      </c>
      <c r="Q71" s="109">
        <f t="shared" si="12"/>
        <v>0</v>
      </c>
      <c r="R71" s="109">
        <f t="shared" si="13"/>
        <v>0</v>
      </c>
      <c r="S71" s="425"/>
    </row>
    <row r="72" spans="1:19" x14ac:dyDescent="0.3">
      <c r="A72" s="421"/>
      <c r="B72" s="424"/>
      <c r="C72" s="421"/>
      <c r="D72" s="421"/>
      <c r="E72" s="421"/>
      <c r="F72" s="421"/>
      <c r="G72" s="421"/>
      <c r="H72" s="421"/>
      <c r="I72" s="220">
        <f>IF(B72&gt;A_Stammdaten!$B$12,0,SUM(C72,D72,F72,G72)-SUM(E72,H72))</f>
        <v>0</v>
      </c>
      <c r="J72" s="109">
        <f>IF(B72&gt;2020,HLOOKUP(A_Stammdaten!$B$12,$L$4:$R$2504,ROW(B72)-3,FALSE)+IF(OR(B72=0,A_Stammdaten!$B$12&lt;B72),0,I72*1/20),0)</f>
        <v>0</v>
      </c>
      <c r="K72" s="109">
        <f>IF(B72&gt;2020,HLOOKUP(A_Stammdaten!$B$12,$L$4:$R$2504,ROW(B72)-3,FALSE),0)</f>
        <v>0</v>
      </c>
      <c r="L72" s="109">
        <f t="shared" si="7"/>
        <v>0</v>
      </c>
      <c r="M72" s="109">
        <f t="shared" si="8"/>
        <v>0</v>
      </c>
      <c r="N72" s="109">
        <f t="shared" si="9"/>
        <v>0</v>
      </c>
      <c r="O72" s="109">
        <f t="shared" si="10"/>
        <v>0</v>
      </c>
      <c r="P72" s="109">
        <f t="shared" si="11"/>
        <v>0</v>
      </c>
      <c r="Q72" s="109">
        <f t="shared" si="12"/>
        <v>0</v>
      </c>
      <c r="R72" s="109">
        <f t="shared" si="13"/>
        <v>0</v>
      </c>
      <c r="S72" s="425"/>
    </row>
    <row r="73" spans="1:19" x14ac:dyDescent="0.3">
      <c r="A73" s="421"/>
      <c r="B73" s="424"/>
      <c r="C73" s="421"/>
      <c r="D73" s="421"/>
      <c r="E73" s="421"/>
      <c r="F73" s="421"/>
      <c r="G73" s="421"/>
      <c r="H73" s="421"/>
      <c r="I73" s="220">
        <f>IF(B73&gt;A_Stammdaten!$B$12,0,SUM(C73,D73,F73,G73)-SUM(E73,H73))</f>
        <v>0</v>
      </c>
      <c r="J73" s="109">
        <f>IF(B73&gt;2020,HLOOKUP(A_Stammdaten!$B$12,$L$4:$R$2504,ROW(B73)-3,FALSE)+IF(OR(B73=0,A_Stammdaten!$B$12&lt;B73),0,I73*1/20),0)</f>
        <v>0</v>
      </c>
      <c r="K73" s="109">
        <f>IF(B73&gt;2020,HLOOKUP(A_Stammdaten!$B$12,$L$4:$R$2504,ROW(B73)-3,FALSE),0)</f>
        <v>0</v>
      </c>
      <c r="L73" s="109">
        <f t="shared" si="7"/>
        <v>0</v>
      </c>
      <c r="M73" s="109">
        <f t="shared" si="8"/>
        <v>0</v>
      </c>
      <c r="N73" s="109">
        <f t="shared" si="9"/>
        <v>0</v>
      </c>
      <c r="O73" s="109">
        <f t="shared" si="10"/>
        <v>0</v>
      </c>
      <c r="P73" s="109">
        <f t="shared" si="11"/>
        <v>0</v>
      </c>
      <c r="Q73" s="109">
        <f t="shared" si="12"/>
        <v>0</v>
      </c>
      <c r="R73" s="109">
        <f t="shared" si="13"/>
        <v>0</v>
      </c>
      <c r="S73" s="425"/>
    </row>
    <row r="74" spans="1:19" x14ac:dyDescent="0.3">
      <c r="A74" s="421"/>
      <c r="B74" s="424"/>
      <c r="C74" s="421"/>
      <c r="D74" s="421"/>
      <c r="E74" s="421"/>
      <c r="F74" s="421"/>
      <c r="G74" s="421"/>
      <c r="H74" s="421"/>
      <c r="I74" s="220">
        <f>IF(B74&gt;A_Stammdaten!$B$12,0,SUM(C74,D74,F74,G74)-SUM(E74,H74))</f>
        <v>0</v>
      </c>
      <c r="J74" s="109">
        <f>IF(B74&gt;2020,HLOOKUP(A_Stammdaten!$B$12,$L$4:$R$2504,ROW(B74)-3,FALSE)+IF(OR(B74=0,A_Stammdaten!$B$12&lt;B74),0,I74*1/20),0)</f>
        <v>0</v>
      </c>
      <c r="K74" s="109">
        <f>IF(B74&gt;2020,HLOOKUP(A_Stammdaten!$B$12,$L$4:$R$2504,ROW(B74)-3,FALSE),0)</f>
        <v>0</v>
      </c>
      <c r="L74" s="109">
        <f t="shared" si="7"/>
        <v>0</v>
      </c>
      <c r="M74" s="109">
        <f t="shared" si="8"/>
        <v>0</v>
      </c>
      <c r="N74" s="109">
        <f t="shared" si="9"/>
        <v>0</v>
      </c>
      <c r="O74" s="109">
        <f t="shared" si="10"/>
        <v>0</v>
      </c>
      <c r="P74" s="109">
        <f t="shared" si="11"/>
        <v>0</v>
      </c>
      <c r="Q74" s="109">
        <f t="shared" si="12"/>
        <v>0</v>
      </c>
      <c r="R74" s="109">
        <f t="shared" si="13"/>
        <v>0</v>
      </c>
      <c r="S74" s="425"/>
    </row>
    <row r="75" spans="1:19" x14ac:dyDescent="0.3">
      <c r="A75" s="421"/>
      <c r="B75" s="424"/>
      <c r="C75" s="421"/>
      <c r="D75" s="421"/>
      <c r="E75" s="421"/>
      <c r="F75" s="421"/>
      <c r="G75" s="421"/>
      <c r="H75" s="421"/>
      <c r="I75" s="220">
        <f>IF(B75&gt;A_Stammdaten!$B$12,0,SUM(C75,D75,F75,G75)-SUM(E75,H75))</f>
        <v>0</v>
      </c>
      <c r="J75" s="109">
        <f>IF(B75&gt;2020,HLOOKUP(A_Stammdaten!$B$12,$L$4:$R$2504,ROW(B75)-3,FALSE)+IF(OR(B75=0,A_Stammdaten!$B$12&lt;B75),0,I75*1/20),0)</f>
        <v>0</v>
      </c>
      <c r="K75" s="109">
        <f>IF(B75&gt;2020,HLOOKUP(A_Stammdaten!$B$12,$L$4:$R$2504,ROW(B75)-3,FALSE),0)</f>
        <v>0</v>
      </c>
      <c r="L75" s="109">
        <f t="shared" si="7"/>
        <v>0</v>
      </c>
      <c r="M75" s="109">
        <f t="shared" si="8"/>
        <v>0</v>
      </c>
      <c r="N75" s="109">
        <f t="shared" si="9"/>
        <v>0</v>
      </c>
      <c r="O75" s="109">
        <f t="shared" si="10"/>
        <v>0</v>
      </c>
      <c r="P75" s="109">
        <f t="shared" si="11"/>
        <v>0</v>
      </c>
      <c r="Q75" s="109">
        <f t="shared" si="12"/>
        <v>0</v>
      </c>
      <c r="R75" s="109">
        <f t="shared" si="13"/>
        <v>0</v>
      </c>
      <c r="S75" s="425"/>
    </row>
    <row r="76" spans="1:19" x14ac:dyDescent="0.3">
      <c r="A76" s="421"/>
      <c r="B76" s="424"/>
      <c r="C76" s="421"/>
      <c r="D76" s="421"/>
      <c r="E76" s="421"/>
      <c r="F76" s="421"/>
      <c r="G76" s="421"/>
      <c r="H76" s="421"/>
      <c r="I76" s="220">
        <f>IF(B76&gt;A_Stammdaten!$B$12,0,SUM(C76,D76,F76,G76)-SUM(E76,H76))</f>
        <v>0</v>
      </c>
      <c r="J76" s="109">
        <f>IF(B76&gt;2020,HLOOKUP(A_Stammdaten!$B$12,$L$4:$R$2504,ROW(B76)-3,FALSE)+IF(OR(B76=0,A_Stammdaten!$B$12&lt;B76),0,I76*1/20),0)</f>
        <v>0</v>
      </c>
      <c r="K76" s="109">
        <f>IF(B76&gt;2020,HLOOKUP(A_Stammdaten!$B$12,$L$4:$R$2504,ROW(B76)-3,FALSE),0)</f>
        <v>0</v>
      </c>
      <c r="L76" s="109">
        <f t="shared" si="7"/>
        <v>0</v>
      </c>
      <c r="M76" s="109">
        <f t="shared" si="8"/>
        <v>0</v>
      </c>
      <c r="N76" s="109">
        <f t="shared" si="9"/>
        <v>0</v>
      </c>
      <c r="O76" s="109">
        <f t="shared" si="10"/>
        <v>0</v>
      </c>
      <c r="P76" s="109">
        <f t="shared" si="11"/>
        <v>0</v>
      </c>
      <c r="Q76" s="109">
        <f t="shared" si="12"/>
        <v>0</v>
      </c>
      <c r="R76" s="109">
        <f t="shared" si="13"/>
        <v>0</v>
      </c>
      <c r="S76" s="425"/>
    </row>
    <row r="77" spans="1:19" x14ac:dyDescent="0.3">
      <c r="A77" s="421"/>
      <c r="B77" s="424"/>
      <c r="C77" s="421"/>
      <c r="D77" s="421"/>
      <c r="E77" s="421"/>
      <c r="F77" s="421"/>
      <c r="G77" s="421"/>
      <c r="H77" s="421"/>
      <c r="I77" s="220">
        <f>IF(B77&gt;A_Stammdaten!$B$12,0,SUM(C77,D77,F77,G77)-SUM(E77,H77))</f>
        <v>0</v>
      </c>
      <c r="J77" s="109">
        <f>IF(B77&gt;2020,HLOOKUP(A_Stammdaten!$B$12,$L$4:$R$2504,ROW(B77)-3,FALSE)+IF(OR(B77=0,A_Stammdaten!$B$12&lt;B77),0,I77*1/20),0)</f>
        <v>0</v>
      </c>
      <c r="K77" s="109">
        <f>IF(B77&gt;2020,HLOOKUP(A_Stammdaten!$B$12,$L$4:$R$2504,ROW(B77)-3,FALSE),0)</f>
        <v>0</v>
      </c>
      <c r="L77" s="109">
        <f t="shared" si="7"/>
        <v>0</v>
      </c>
      <c r="M77" s="109">
        <f t="shared" si="8"/>
        <v>0</v>
      </c>
      <c r="N77" s="109">
        <f t="shared" si="9"/>
        <v>0</v>
      </c>
      <c r="O77" s="109">
        <f t="shared" si="10"/>
        <v>0</v>
      </c>
      <c r="P77" s="109">
        <f t="shared" si="11"/>
        <v>0</v>
      </c>
      <c r="Q77" s="109">
        <f t="shared" si="12"/>
        <v>0</v>
      </c>
      <c r="R77" s="109">
        <f t="shared" si="13"/>
        <v>0</v>
      </c>
      <c r="S77" s="425"/>
    </row>
    <row r="78" spans="1:19" x14ac:dyDescent="0.3">
      <c r="A78" s="421"/>
      <c r="B78" s="424"/>
      <c r="C78" s="421"/>
      <c r="D78" s="421"/>
      <c r="E78" s="421"/>
      <c r="F78" s="421"/>
      <c r="G78" s="421"/>
      <c r="H78" s="421"/>
      <c r="I78" s="220">
        <f>IF(B78&gt;A_Stammdaten!$B$12,0,SUM(C78,D78,F78,G78)-SUM(E78,H78))</f>
        <v>0</v>
      </c>
      <c r="J78" s="109">
        <f>IF(B78&gt;2020,HLOOKUP(A_Stammdaten!$B$12,$L$4:$R$2504,ROW(B78)-3,FALSE)+IF(OR(B78=0,A_Stammdaten!$B$12&lt;B78),0,I78*1/20),0)</f>
        <v>0</v>
      </c>
      <c r="K78" s="109">
        <f>IF(B78&gt;2020,HLOOKUP(A_Stammdaten!$B$12,$L$4:$R$2504,ROW(B78)-3,FALSE),0)</f>
        <v>0</v>
      </c>
      <c r="L78" s="109">
        <f t="shared" si="7"/>
        <v>0</v>
      </c>
      <c r="M78" s="109">
        <f t="shared" si="8"/>
        <v>0</v>
      </c>
      <c r="N78" s="109">
        <f t="shared" si="9"/>
        <v>0</v>
      </c>
      <c r="O78" s="109">
        <f t="shared" si="10"/>
        <v>0</v>
      </c>
      <c r="P78" s="109">
        <f t="shared" si="11"/>
        <v>0</v>
      </c>
      <c r="Q78" s="109">
        <f t="shared" si="12"/>
        <v>0</v>
      </c>
      <c r="R78" s="109">
        <f t="shared" si="13"/>
        <v>0</v>
      </c>
      <c r="S78" s="425"/>
    </row>
    <row r="79" spans="1:19" x14ac:dyDescent="0.3">
      <c r="A79" s="421"/>
      <c r="B79" s="424"/>
      <c r="C79" s="421"/>
      <c r="D79" s="421"/>
      <c r="E79" s="421"/>
      <c r="F79" s="421"/>
      <c r="G79" s="421"/>
      <c r="H79" s="421"/>
      <c r="I79" s="220">
        <f>IF(B79&gt;A_Stammdaten!$B$12,0,SUM(C79,D79,F79,G79)-SUM(E79,H79))</f>
        <v>0</v>
      </c>
      <c r="J79" s="109">
        <f>IF(B79&gt;2020,HLOOKUP(A_Stammdaten!$B$12,$L$4:$R$2504,ROW(B79)-3,FALSE)+IF(OR(B79=0,A_Stammdaten!$B$12&lt;B79),0,I79*1/20),0)</f>
        <v>0</v>
      </c>
      <c r="K79" s="109">
        <f>IF(B79&gt;2020,HLOOKUP(A_Stammdaten!$B$12,$L$4:$R$2504,ROW(B79)-3,FALSE),0)</f>
        <v>0</v>
      </c>
      <c r="L79" s="109">
        <f t="shared" si="7"/>
        <v>0</v>
      </c>
      <c r="M79" s="109">
        <f t="shared" si="8"/>
        <v>0</v>
      </c>
      <c r="N79" s="109">
        <f t="shared" si="9"/>
        <v>0</v>
      </c>
      <c r="O79" s="109">
        <f t="shared" si="10"/>
        <v>0</v>
      </c>
      <c r="P79" s="109">
        <f t="shared" si="11"/>
        <v>0</v>
      </c>
      <c r="Q79" s="109">
        <f t="shared" si="12"/>
        <v>0</v>
      </c>
      <c r="R79" s="109">
        <f t="shared" si="13"/>
        <v>0</v>
      </c>
      <c r="S79" s="425"/>
    </row>
    <row r="80" spans="1:19" x14ac:dyDescent="0.3">
      <c r="A80" s="421"/>
      <c r="B80" s="424"/>
      <c r="C80" s="421"/>
      <c r="D80" s="421"/>
      <c r="E80" s="421"/>
      <c r="F80" s="421"/>
      <c r="G80" s="421"/>
      <c r="H80" s="421"/>
      <c r="I80" s="220">
        <f>IF(B80&gt;A_Stammdaten!$B$12,0,SUM(C80,D80,F80,G80)-SUM(E80,H80))</f>
        <v>0</v>
      </c>
      <c r="J80" s="109">
        <f>IF(B80&gt;2020,HLOOKUP(A_Stammdaten!$B$12,$L$4:$R$2504,ROW(B80)-3,FALSE)+IF(OR(B80=0,A_Stammdaten!$B$12&lt;B80),0,I80*1/20),0)</f>
        <v>0</v>
      </c>
      <c r="K80" s="109">
        <f>IF(B80&gt;2020,HLOOKUP(A_Stammdaten!$B$12,$L$4:$R$2504,ROW(B80)-3,FALSE),0)</f>
        <v>0</v>
      </c>
      <c r="L80" s="109">
        <f t="shared" si="7"/>
        <v>0</v>
      </c>
      <c r="M80" s="109">
        <f t="shared" si="8"/>
        <v>0</v>
      </c>
      <c r="N80" s="109">
        <f t="shared" si="9"/>
        <v>0</v>
      </c>
      <c r="O80" s="109">
        <f t="shared" si="10"/>
        <v>0</v>
      </c>
      <c r="P80" s="109">
        <f t="shared" si="11"/>
        <v>0</v>
      </c>
      <c r="Q80" s="109">
        <f t="shared" si="12"/>
        <v>0</v>
      </c>
      <c r="R80" s="109">
        <f t="shared" si="13"/>
        <v>0</v>
      </c>
      <c r="S80" s="425"/>
    </row>
    <row r="81" spans="1:19" x14ac:dyDescent="0.3">
      <c r="A81" s="421"/>
      <c r="B81" s="424"/>
      <c r="C81" s="421"/>
      <c r="D81" s="421"/>
      <c r="E81" s="421"/>
      <c r="F81" s="421"/>
      <c r="G81" s="421"/>
      <c r="H81" s="421"/>
      <c r="I81" s="220">
        <f>IF(B81&gt;A_Stammdaten!$B$12,0,SUM(C81,D81,F81,G81)-SUM(E81,H81))</f>
        <v>0</v>
      </c>
      <c r="J81" s="109">
        <f>IF(B81&gt;2020,HLOOKUP(A_Stammdaten!$B$12,$L$4:$R$2504,ROW(B81)-3,FALSE)+IF(OR(B81=0,A_Stammdaten!$B$12&lt;B81),0,I81*1/20),0)</f>
        <v>0</v>
      </c>
      <c r="K81" s="109">
        <f>IF(B81&gt;2020,HLOOKUP(A_Stammdaten!$B$12,$L$4:$R$2504,ROW(B81)-3,FALSE),0)</f>
        <v>0</v>
      </c>
      <c r="L81" s="109">
        <f t="shared" si="7"/>
        <v>0</v>
      </c>
      <c r="M81" s="109">
        <f t="shared" si="8"/>
        <v>0</v>
      </c>
      <c r="N81" s="109">
        <f t="shared" si="9"/>
        <v>0</v>
      </c>
      <c r="O81" s="109">
        <f t="shared" si="10"/>
        <v>0</v>
      </c>
      <c r="P81" s="109">
        <f t="shared" si="11"/>
        <v>0</v>
      </c>
      <c r="Q81" s="109">
        <f t="shared" si="12"/>
        <v>0</v>
      </c>
      <c r="R81" s="109">
        <f t="shared" si="13"/>
        <v>0</v>
      </c>
      <c r="S81" s="425"/>
    </row>
    <row r="82" spans="1:19" x14ac:dyDescent="0.3">
      <c r="A82" s="421"/>
      <c r="B82" s="424"/>
      <c r="C82" s="421"/>
      <c r="D82" s="421"/>
      <c r="E82" s="421"/>
      <c r="F82" s="421"/>
      <c r="G82" s="421"/>
      <c r="H82" s="421"/>
      <c r="I82" s="220">
        <f>IF(B82&gt;A_Stammdaten!$B$12,0,SUM(C82,D82,F82,G82)-SUM(E82,H82))</f>
        <v>0</v>
      </c>
      <c r="J82" s="109">
        <f>IF(B82&gt;2020,HLOOKUP(A_Stammdaten!$B$12,$L$4:$R$2504,ROW(B82)-3,FALSE)+IF(OR(B82=0,A_Stammdaten!$B$12&lt;B82),0,I82*1/20),0)</f>
        <v>0</v>
      </c>
      <c r="K82" s="109">
        <f>IF(B82&gt;2020,HLOOKUP(A_Stammdaten!$B$12,$L$4:$R$2504,ROW(B82)-3,FALSE),0)</f>
        <v>0</v>
      </c>
      <c r="L82" s="109">
        <f t="shared" si="7"/>
        <v>0</v>
      </c>
      <c r="M82" s="109">
        <f t="shared" si="8"/>
        <v>0</v>
      </c>
      <c r="N82" s="109">
        <f t="shared" si="9"/>
        <v>0</v>
      </c>
      <c r="O82" s="109">
        <f t="shared" si="10"/>
        <v>0</v>
      </c>
      <c r="P82" s="109">
        <f t="shared" si="11"/>
        <v>0</v>
      </c>
      <c r="Q82" s="109">
        <f t="shared" si="12"/>
        <v>0</v>
      </c>
      <c r="R82" s="109">
        <f t="shared" si="13"/>
        <v>0</v>
      </c>
      <c r="S82" s="425"/>
    </row>
    <row r="83" spans="1:19" x14ac:dyDescent="0.3">
      <c r="A83" s="421"/>
      <c r="B83" s="424"/>
      <c r="C83" s="421"/>
      <c r="D83" s="421"/>
      <c r="E83" s="421"/>
      <c r="F83" s="421"/>
      <c r="G83" s="421"/>
      <c r="H83" s="421"/>
      <c r="I83" s="220">
        <f>IF(B83&gt;A_Stammdaten!$B$12,0,SUM(C83,D83,F83,G83)-SUM(E83,H83))</f>
        <v>0</v>
      </c>
      <c r="J83" s="109">
        <f>IF(B83&gt;2020,HLOOKUP(A_Stammdaten!$B$12,$L$4:$R$2504,ROW(B83)-3,FALSE)+IF(OR(B83=0,A_Stammdaten!$B$12&lt;B83),0,I83*1/20),0)</f>
        <v>0</v>
      </c>
      <c r="K83" s="109">
        <f>IF(B83&gt;2020,HLOOKUP(A_Stammdaten!$B$12,$L$4:$R$2504,ROW(B83)-3,FALSE),0)</f>
        <v>0</v>
      </c>
      <c r="L83" s="109">
        <f t="shared" si="7"/>
        <v>0</v>
      </c>
      <c r="M83" s="109">
        <f t="shared" si="8"/>
        <v>0</v>
      </c>
      <c r="N83" s="109">
        <f t="shared" si="9"/>
        <v>0</v>
      </c>
      <c r="O83" s="109">
        <f t="shared" si="10"/>
        <v>0</v>
      </c>
      <c r="P83" s="109">
        <f t="shared" si="11"/>
        <v>0</v>
      </c>
      <c r="Q83" s="109">
        <f t="shared" si="12"/>
        <v>0</v>
      </c>
      <c r="R83" s="109">
        <f t="shared" si="13"/>
        <v>0</v>
      </c>
      <c r="S83" s="425"/>
    </row>
    <row r="84" spans="1:19" x14ac:dyDescent="0.3">
      <c r="A84" s="421"/>
      <c r="B84" s="424"/>
      <c r="C84" s="421"/>
      <c r="D84" s="421"/>
      <c r="E84" s="421"/>
      <c r="F84" s="421"/>
      <c r="G84" s="421"/>
      <c r="H84" s="421"/>
      <c r="I84" s="220">
        <f>IF(B84&gt;A_Stammdaten!$B$12,0,SUM(C84,D84,F84,G84)-SUM(E84,H84))</f>
        <v>0</v>
      </c>
      <c r="J84" s="109">
        <f>IF(B84&gt;2020,HLOOKUP(A_Stammdaten!$B$12,$L$4:$R$2504,ROW(B84)-3,FALSE)+IF(OR(B84=0,A_Stammdaten!$B$12&lt;B84),0,I84*1/20),0)</f>
        <v>0</v>
      </c>
      <c r="K84" s="109">
        <f>IF(B84&gt;2020,HLOOKUP(A_Stammdaten!$B$12,$L$4:$R$2504,ROW(B84)-3,FALSE),0)</f>
        <v>0</v>
      </c>
      <c r="L84" s="109">
        <f t="shared" si="7"/>
        <v>0</v>
      </c>
      <c r="M84" s="109">
        <f t="shared" si="8"/>
        <v>0</v>
      </c>
      <c r="N84" s="109">
        <f t="shared" si="9"/>
        <v>0</v>
      </c>
      <c r="O84" s="109">
        <f t="shared" si="10"/>
        <v>0</v>
      </c>
      <c r="P84" s="109">
        <f t="shared" si="11"/>
        <v>0</v>
      </c>
      <c r="Q84" s="109">
        <f t="shared" si="12"/>
        <v>0</v>
      </c>
      <c r="R84" s="109">
        <f t="shared" si="13"/>
        <v>0</v>
      </c>
      <c r="S84" s="425"/>
    </row>
    <row r="85" spans="1:19" x14ac:dyDescent="0.3">
      <c r="A85" s="421"/>
      <c r="B85" s="424"/>
      <c r="C85" s="421"/>
      <c r="D85" s="421"/>
      <c r="E85" s="421"/>
      <c r="F85" s="421"/>
      <c r="G85" s="421"/>
      <c r="H85" s="421"/>
      <c r="I85" s="220">
        <f>IF(B85&gt;A_Stammdaten!$B$12,0,SUM(C85,D85,F85,G85)-SUM(E85,H85))</f>
        <v>0</v>
      </c>
      <c r="J85" s="109">
        <f>IF(B85&gt;2020,HLOOKUP(A_Stammdaten!$B$12,$L$4:$R$2504,ROW(B85)-3,FALSE)+IF(OR(B85=0,A_Stammdaten!$B$12&lt;B85),0,I85*1/20),0)</f>
        <v>0</v>
      </c>
      <c r="K85" s="109">
        <f>IF(B85&gt;2020,HLOOKUP(A_Stammdaten!$B$12,$L$4:$R$2504,ROW(B85)-3,FALSE),0)</f>
        <v>0</v>
      </c>
      <c r="L85" s="109">
        <f t="shared" si="7"/>
        <v>0</v>
      </c>
      <c r="M85" s="109">
        <f t="shared" si="8"/>
        <v>0</v>
      </c>
      <c r="N85" s="109">
        <f t="shared" si="9"/>
        <v>0</v>
      </c>
      <c r="O85" s="109">
        <f t="shared" si="10"/>
        <v>0</v>
      </c>
      <c r="P85" s="109">
        <f t="shared" si="11"/>
        <v>0</v>
      </c>
      <c r="Q85" s="109">
        <f t="shared" si="12"/>
        <v>0</v>
      </c>
      <c r="R85" s="109">
        <f t="shared" si="13"/>
        <v>0</v>
      </c>
      <c r="S85" s="425"/>
    </row>
    <row r="86" spans="1:19" x14ac:dyDescent="0.3">
      <c r="A86" s="421"/>
      <c r="B86" s="424"/>
      <c r="C86" s="421"/>
      <c r="D86" s="421"/>
      <c r="E86" s="421"/>
      <c r="F86" s="421"/>
      <c r="G86" s="421"/>
      <c r="H86" s="421"/>
      <c r="I86" s="220">
        <f>IF(B86&gt;A_Stammdaten!$B$12,0,SUM(C86,D86,F86,G86)-SUM(E86,H86))</f>
        <v>0</v>
      </c>
      <c r="J86" s="109">
        <f>IF(B86&gt;2020,HLOOKUP(A_Stammdaten!$B$12,$L$4:$R$2504,ROW(B86)-3,FALSE)+IF(OR(B86=0,A_Stammdaten!$B$12&lt;B86),0,I86*1/20),0)</f>
        <v>0</v>
      </c>
      <c r="K86" s="109">
        <f>IF(B86&gt;2020,HLOOKUP(A_Stammdaten!$B$12,$L$4:$R$2504,ROW(B86)-3,FALSE),0)</f>
        <v>0</v>
      </c>
      <c r="L86" s="109">
        <f t="shared" si="7"/>
        <v>0</v>
      </c>
      <c r="M86" s="109">
        <f t="shared" si="8"/>
        <v>0</v>
      </c>
      <c r="N86" s="109">
        <f t="shared" si="9"/>
        <v>0</v>
      </c>
      <c r="O86" s="109">
        <f t="shared" si="10"/>
        <v>0</v>
      </c>
      <c r="P86" s="109">
        <f t="shared" si="11"/>
        <v>0</v>
      </c>
      <c r="Q86" s="109">
        <f t="shared" si="12"/>
        <v>0</v>
      </c>
      <c r="R86" s="109">
        <f t="shared" si="13"/>
        <v>0</v>
      </c>
      <c r="S86" s="425"/>
    </row>
    <row r="87" spans="1:19" x14ac:dyDescent="0.3">
      <c r="A87" s="421"/>
      <c r="B87" s="424"/>
      <c r="C87" s="421"/>
      <c r="D87" s="421"/>
      <c r="E87" s="421"/>
      <c r="F87" s="421"/>
      <c r="G87" s="421"/>
      <c r="H87" s="421"/>
      <c r="I87" s="220">
        <f>IF(B87&gt;A_Stammdaten!$B$12,0,SUM(C87,D87,F87,G87)-SUM(E87,H87))</f>
        <v>0</v>
      </c>
      <c r="J87" s="109">
        <f>IF(B87&gt;2020,HLOOKUP(A_Stammdaten!$B$12,$L$4:$R$2504,ROW(B87)-3,FALSE)+IF(OR(B87=0,A_Stammdaten!$B$12&lt;B87),0,I87*1/20),0)</f>
        <v>0</v>
      </c>
      <c r="K87" s="109">
        <f>IF(B87&gt;2020,HLOOKUP(A_Stammdaten!$B$12,$L$4:$R$2504,ROW(B87)-3,FALSE),0)</f>
        <v>0</v>
      </c>
      <c r="L87" s="109">
        <f t="shared" si="7"/>
        <v>0</v>
      </c>
      <c r="M87" s="109">
        <f t="shared" si="8"/>
        <v>0</v>
      </c>
      <c r="N87" s="109">
        <f t="shared" si="9"/>
        <v>0</v>
      </c>
      <c r="O87" s="109">
        <f t="shared" si="10"/>
        <v>0</v>
      </c>
      <c r="P87" s="109">
        <f t="shared" si="11"/>
        <v>0</v>
      </c>
      <c r="Q87" s="109">
        <f t="shared" si="12"/>
        <v>0</v>
      </c>
      <c r="R87" s="109">
        <f t="shared" si="13"/>
        <v>0</v>
      </c>
      <c r="S87" s="425"/>
    </row>
    <row r="88" spans="1:19" x14ac:dyDescent="0.3">
      <c r="A88" s="421"/>
      <c r="B88" s="424"/>
      <c r="C88" s="421"/>
      <c r="D88" s="421"/>
      <c r="E88" s="421"/>
      <c r="F88" s="421"/>
      <c r="G88" s="421"/>
      <c r="H88" s="421"/>
      <c r="I88" s="220">
        <f>IF(B88&gt;A_Stammdaten!$B$12,0,SUM(C88,D88,F88,G88)-SUM(E88,H88))</f>
        <v>0</v>
      </c>
      <c r="J88" s="109">
        <f>IF(B88&gt;2020,HLOOKUP(A_Stammdaten!$B$12,$L$4:$R$2504,ROW(B88)-3,FALSE)+IF(OR(B88=0,A_Stammdaten!$B$12&lt;B88),0,I88*1/20),0)</f>
        <v>0</v>
      </c>
      <c r="K88" s="109">
        <f>IF(B88&gt;2020,HLOOKUP(A_Stammdaten!$B$12,$L$4:$R$2504,ROW(B88)-3,FALSE),0)</f>
        <v>0</v>
      </c>
      <c r="L88" s="109">
        <f t="shared" si="7"/>
        <v>0</v>
      </c>
      <c r="M88" s="109">
        <f t="shared" si="8"/>
        <v>0</v>
      </c>
      <c r="N88" s="109">
        <f t="shared" si="9"/>
        <v>0</v>
      </c>
      <c r="O88" s="109">
        <f t="shared" si="10"/>
        <v>0</v>
      </c>
      <c r="P88" s="109">
        <f t="shared" si="11"/>
        <v>0</v>
      </c>
      <c r="Q88" s="109">
        <f t="shared" si="12"/>
        <v>0</v>
      </c>
      <c r="R88" s="109">
        <f t="shared" si="13"/>
        <v>0</v>
      </c>
      <c r="S88" s="425"/>
    </row>
    <row r="89" spans="1:19" x14ac:dyDescent="0.3">
      <c r="A89" s="421"/>
      <c r="B89" s="424"/>
      <c r="C89" s="421"/>
      <c r="D89" s="421"/>
      <c r="E89" s="421"/>
      <c r="F89" s="421"/>
      <c r="G89" s="421"/>
      <c r="H89" s="421"/>
      <c r="I89" s="220">
        <f>IF(B89&gt;A_Stammdaten!$B$12,0,SUM(C89,D89,F89,G89)-SUM(E89,H89))</f>
        <v>0</v>
      </c>
      <c r="J89" s="109">
        <f>IF(B89&gt;2020,HLOOKUP(A_Stammdaten!$B$12,$L$4:$R$2504,ROW(B89)-3,FALSE)+IF(OR(B89=0,A_Stammdaten!$B$12&lt;B89),0,I89*1/20),0)</f>
        <v>0</v>
      </c>
      <c r="K89" s="109">
        <f>IF(B89&gt;2020,HLOOKUP(A_Stammdaten!$B$12,$L$4:$R$2504,ROW(B89)-3,FALSE),0)</f>
        <v>0</v>
      </c>
      <c r="L89" s="109">
        <f t="shared" si="7"/>
        <v>0</v>
      </c>
      <c r="M89" s="109">
        <f t="shared" si="8"/>
        <v>0</v>
      </c>
      <c r="N89" s="109">
        <f t="shared" si="9"/>
        <v>0</v>
      </c>
      <c r="O89" s="109">
        <f t="shared" si="10"/>
        <v>0</v>
      </c>
      <c r="P89" s="109">
        <f t="shared" si="11"/>
        <v>0</v>
      </c>
      <c r="Q89" s="109">
        <f t="shared" si="12"/>
        <v>0</v>
      </c>
      <c r="R89" s="109">
        <f t="shared" si="13"/>
        <v>0</v>
      </c>
      <c r="S89" s="425"/>
    </row>
    <row r="90" spans="1:19" x14ac:dyDescent="0.3">
      <c r="A90" s="421"/>
      <c r="B90" s="424"/>
      <c r="C90" s="421"/>
      <c r="D90" s="421"/>
      <c r="E90" s="421"/>
      <c r="F90" s="421"/>
      <c r="G90" s="421"/>
      <c r="H90" s="421"/>
      <c r="I90" s="220">
        <f>IF(B90&gt;A_Stammdaten!$B$12,0,SUM(C90,D90,F90,G90)-SUM(E90,H90))</f>
        <v>0</v>
      </c>
      <c r="J90" s="109">
        <f>IF(B90&gt;2020,HLOOKUP(A_Stammdaten!$B$12,$L$4:$R$2504,ROW(B90)-3,FALSE)+IF(OR(B90=0,A_Stammdaten!$B$12&lt;B90),0,I90*1/20),0)</f>
        <v>0</v>
      </c>
      <c r="K90" s="109">
        <f>IF(B90&gt;2020,HLOOKUP(A_Stammdaten!$B$12,$L$4:$R$2504,ROW(B90)-3,FALSE),0)</f>
        <v>0</v>
      </c>
      <c r="L90" s="109">
        <f t="shared" si="7"/>
        <v>0</v>
      </c>
      <c r="M90" s="109">
        <f t="shared" si="8"/>
        <v>0</v>
      </c>
      <c r="N90" s="109">
        <f t="shared" si="9"/>
        <v>0</v>
      </c>
      <c r="O90" s="109">
        <f t="shared" si="10"/>
        <v>0</v>
      </c>
      <c r="P90" s="109">
        <f t="shared" si="11"/>
        <v>0</v>
      </c>
      <c r="Q90" s="109">
        <f t="shared" si="12"/>
        <v>0</v>
      </c>
      <c r="R90" s="109">
        <f t="shared" si="13"/>
        <v>0</v>
      </c>
      <c r="S90" s="425"/>
    </row>
    <row r="91" spans="1:19" x14ac:dyDescent="0.3">
      <c r="A91" s="421"/>
      <c r="B91" s="424"/>
      <c r="C91" s="421"/>
      <c r="D91" s="421"/>
      <c r="E91" s="421"/>
      <c r="F91" s="421"/>
      <c r="G91" s="421"/>
      <c r="H91" s="421"/>
      <c r="I91" s="220">
        <f>IF(B91&gt;A_Stammdaten!$B$12,0,SUM(C91,D91,F91,G91)-SUM(E91,H91))</f>
        <v>0</v>
      </c>
      <c r="J91" s="109">
        <f>IF(B91&gt;2020,HLOOKUP(A_Stammdaten!$B$12,$L$4:$R$2504,ROW(B91)-3,FALSE)+IF(OR(B91=0,A_Stammdaten!$B$12&lt;B91),0,I91*1/20),0)</f>
        <v>0</v>
      </c>
      <c r="K91" s="109">
        <f>IF(B91&gt;2020,HLOOKUP(A_Stammdaten!$B$12,$L$4:$R$2504,ROW(B91)-3,FALSE),0)</f>
        <v>0</v>
      </c>
      <c r="L91" s="109">
        <f t="shared" si="7"/>
        <v>0</v>
      </c>
      <c r="M91" s="109">
        <f t="shared" si="8"/>
        <v>0</v>
      </c>
      <c r="N91" s="109">
        <f t="shared" si="9"/>
        <v>0</v>
      </c>
      <c r="O91" s="109">
        <f t="shared" si="10"/>
        <v>0</v>
      </c>
      <c r="P91" s="109">
        <f t="shared" si="11"/>
        <v>0</v>
      </c>
      <c r="Q91" s="109">
        <f t="shared" si="12"/>
        <v>0</v>
      </c>
      <c r="R91" s="109">
        <f t="shared" si="13"/>
        <v>0</v>
      </c>
      <c r="S91" s="425"/>
    </row>
    <row r="92" spans="1:19" x14ac:dyDescent="0.3">
      <c r="A92" s="421"/>
      <c r="B92" s="424"/>
      <c r="C92" s="421"/>
      <c r="D92" s="421"/>
      <c r="E92" s="421"/>
      <c r="F92" s="421"/>
      <c r="G92" s="421"/>
      <c r="H92" s="421"/>
      <c r="I92" s="220">
        <f>IF(B92&gt;A_Stammdaten!$B$12,0,SUM(C92,D92,F92,G92)-SUM(E92,H92))</f>
        <v>0</v>
      </c>
      <c r="J92" s="109">
        <f>IF(B92&gt;2020,HLOOKUP(A_Stammdaten!$B$12,$L$4:$R$2504,ROW(B92)-3,FALSE)+IF(OR(B92=0,A_Stammdaten!$B$12&lt;B92),0,I92*1/20),0)</f>
        <v>0</v>
      </c>
      <c r="K92" s="109">
        <f>IF(B92&gt;2020,HLOOKUP(A_Stammdaten!$B$12,$L$4:$R$2504,ROW(B92)-3,FALSE),0)</f>
        <v>0</v>
      </c>
      <c r="L92" s="109">
        <f t="shared" si="7"/>
        <v>0</v>
      </c>
      <c r="M92" s="109">
        <f t="shared" si="8"/>
        <v>0</v>
      </c>
      <c r="N92" s="109">
        <f t="shared" si="9"/>
        <v>0</v>
      </c>
      <c r="O92" s="109">
        <f t="shared" si="10"/>
        <v>0</v>
      </c>
      <c r="P92" s="109">
        <f t="shared" si="11"/>
        <v>0</v>
      </c>
      <c r="Q92" s="109">
        <f t="shared" si="12"/>
        <v>0</v>
      </c>
      <c r="R92" s="109">
        <f t="shared" si="13"/>
        <v>0</v>
      </c>
      <c r="S92" s="425"/>
    </row>
    <row r="93" spans="1:19" x14ac:dyDescent="0.3">
      <c r="A93" s="421"/>
      <c r="B93" s="424"/>
      <c r="C93" s="421"/>
      <c r="D93" s="421"/>
      <c r="E93" s="421"/>
      <c r="F93" s="421"/>
      <c r="G93" s="421"/>
      <c r="H93" s="421"/>
      <c r="I93" s="220">
        <f>IF(B93&gt;A_Stammdaten!$B$12,0,SUM(C93,D93,F93,G93)-SUM(E93,H93))</f>
        <v>0</v>
      </c>
      <c r="J93" s="109">
        <f>IF(B93&gt;2020,HLOOKUP(A_Stammdaten!$B$12,$L$4:$R$2504,ROW(B93)-3,FALSE)+IF(OR(B93=0,A_Stammdaten!$B$12&lt;B93),0,I93*1/20),0)</f>
        <v>0</v>
      </c>
      <c r="K93" s="109">
        <f>IF(B93&gt;2020,HLOOKUP(A_Stammdaten!$B$12,$L$4:$R$2504,ROW(B93)-3,FALSE),0)</f>
        <v>0</v>
      </c>
      <c r="L93" s="109">
        <f t="shared" si="7"/>
        <v>0</v>
      </c>
      <c r="M93" s="109">
        <f t="shared" si="8"/>
        <v>0</v>
      </c>
      <c r="N93" s="109">
        <f t="shared" si="9"/>
        <v>0</v>
      </c>
      <c r="O93" s="109">
        <f t="shared" si="10"/>
        <v>0</v>
      </c>
      <c r="P93" s="109">
        <f t="shared" si="11"/>
        <v>0</v>
      </c>
      <c r="Q93" s="109">
        <f t="shared" si="12"/>
        <v>0</v>
      </c>
      <c r="R93" s="109">
        <f t="shared" si="13"/>
        <v>0</v>
      </c>
      <c r="S93" s="425"/>
    </row>
    <row r="94" spans="1:19" x14ac:dyDescent="0.3">
      <c r="A94" s="421"/>
      <c r="B94" s="424"/>
      <c r="C94" s="421"/>
      <c r="D94" s="421"/>
      <c r="E94" s="421"/>
      <c r="F94" s="421"/>
      <c r="G94" s="421"/>
      <c r="H94" s="421"/>
      <c r="I94" s="220">
        <f>IF(B94&gt;A_Stammdaten!$B$12,0,SUM(C94,D94,F94,G94)-SUM(E94,H94))</f>
        <v>0</v>
      </c>
      <c r="J94" s="109">
        <f>IF(B94&gt;2020,HLOOKUP(A_Stammdaten!$B$12,$L$4:$R$2504,ROW(B94)-3,FALSE)+IF(OR(B94=0,A_Stammdaten!$B$12&lt;B94),0,I94*1/20),0)</f>
        <v>0</v>
      </c>
      <c r="K94" s="109">
        <f>IF(B94&gt;2020,HLOOKUP(A_Stammdaten!$B$12,$L$4:$R$2504,ROW(B94)-3,FALSE),0)</f>
        <v>0</v>
      </c>
      <c r="L94" s="109">
        <f t="shared" si="7"/>
        <v>0</v>
      </c>
      <c r="M94" s="109">
        <f t="shared" si="8"/>
        <v>0</v>
      </c>
      <c r="N94" s="109">
        <f t="shared" si="9"/>
        <v>0</v>
      </c>
      <c r="O94" s="109">
        <f t="shared" si="10"/>
        <v>0</v>
      </c>
      <c r="P94" s="109">
        <f t="shared" si="11"/>
        <v>0</v>
      </c>
      <c r="Q94" s="109">
        <f t="shared" si="12"/>
        <v>0</v>
      </c>
      <c r="R94" s="109">
        <f t="shared" si="13"/>
        <v>0</v>
      </c>
      <c r="S94" s="425"/>
    </row>
    <row r="95" spans="1:19" x14ac:dyDescent="0.3">
      <c r="A95" s="421"/>
      <c r="B95" s="424"/>
      <c r="C95" s="421"/>
      <c r="D95" s="421"/>
      <c r="E95" s="421"/>
      <c r="F95" s="421"/>
      <c r="G95" s="421"/>
      <c r="H95" s="421"/>
      <c r="I95" s="220">
        <f>IF(B95&gt;A_Stammdaten!$B$12,0,SUM(C95,D95,F95,G95)-SUM(E95,H95))</f>
        <v>0</v>
      </c>
      <c r="J95" s="109">
        <f>IF(B95&gt;2020,HLOOKUP(A_Stammdaten!$B$12,$L$4:$R$2504,ROW(B95)-3,FALSE)+IF(OR(B95=0,A_Stammdaten!$B$12&lt;B95),0,I95*1/20),0)</f>
        <v>0</v>
      </c>
      <c r="K95" s="109">
        <f>IF(B95&gt;2020,HLOOKUP(A_Stammdaten!$B$12,$L$4:$R$2504,ROW(B95)-3,FALSE),0)</f>
        <v>0</v>
      </c>
      <c r="L95" s="109">
        <f t="shared" si="7"/>
        <v>0</v>
      </c>
      <c r="M95" s="109">
        <f t="shared" si="8"/>
        <v>0</v>
      </c>
      <c r="N95" s="109">
        <f t="shared" si="9"/>
        <v>0</v>
      </c>
      <c r="O95" s="109">
        <f t="shared" si="10"/>
        <v>0</v>
      </c>
      <c r="P95" s="109">
        <f t="shared" si="11"/>
        <v>0</v>
      </c>
      <c r="Q95" s="109">
        <f t="shared" si="12"/>
        <v>0</v>
      </c>
      <c r="R95" s="109">
        <f t="shared" si="13"/>
        <v>0</v>
      </c>
      <c r="S95" s="425"/>
    </row>
    <row r="96" spans="1:19" x14ac:dyDescent="0.3">
      <c r="A96" s="421"/>
      <c r="B96" s="424"/>
      <c r="C96" s="421"/>
      <c r="D96" s="421"/>
      <c r="E96" s="421"/>
      <c r="F96" s="421"/>
      <c r="G96" s="421"/>
      <c r="H96" s="421"/>
      <c r="I96" s="220">
        <f>IF(B96&gt;A_Stammdaten!$B$12,0,SUM(C96,D96,F96,G96)-SUM(E96,H96))</f>
        <v>0</v>
      </c>
      <c r="J96" s="109">
        <f>IF(B96&gt;2020,HLOOKUP(A_Stammdaten!$B$12,$L$4:$R$2504,ROW(B96)-3,FALSE)+IF(OR(B96=0,A_Stammdaten!$B$12&lt;B96),0,I96*1/20),0)</f>
        <v>0</v>
      </c>
      <c r="K96" s="109">
        <f>IF(B96&gt;2020,HLOOKUP(A_Stammdaten!$B$12,$L$4:$R$2504,ROW(B96)-3,FALSE),0)</f>
        <v>0</v>
      </c>
      <c r="L96" s="109">
        <f t="shared" si="7"/>
        <v>0</v>
      </c>
      <c r="M96" s="109">
        <f t="shared" si="8"/>
        <v>0</v>
      </c>
      <c r="N96" s="109">
        <f t="shared" si="9"/>
        <v>0</v>
      </c>
      <c r="O96" s="109">
        <f t="shared" si="10"/>
        <v>0</v>
      </c>
      <c r="P96" s="109">
        <f t="shared" si="11"/>
        <v>0</v>
      </c>
      <c r="Q96" s="109">
        <f t="shared" si="12"/>
        <v>0</v>
      </c>
      <c r="R96" s="109">
        <f t="shared" si="13"/>
        <v>0</v>
      </c>
      <c r="S96" s="425"/>
    </row>
    <row r="97" spans="1:19" x14ac:dyDescent="0.3">
      <c r="A97" s="421"/>
      <c r="B97" s="424"/>
      <c r="C97" s="421"/>
      <c r="D97" s="421"/>
      <c r="E97" s="421"/>
      <c r="F97" s="421"/>
      <c r="G97" s="421"/>
      <c r="H97" s="421"/>
      <c r="I97" s="220">
        <f>IF(B97&gt;A_Stammdaten!$B$12,0,SUM(C97,D97,F97,G97)-SUM(E97,H97))</f>
        <v>0</v>
      </c>
      <c r="J97" s="109">
        <f>IF(B97&gt;2020,HLOOKUP(A_Stammdaten!$B$12,$L$4:$R$2504,ROW(B97)-3,FALSE)+IF(OR(B97=0,A_Stammdaten!$B$12&lt;B97),0,I97*1/20),0)</f>
        <v>0</v>
      </c>
      <c r="K97" s="109">
        <f>IF(B97&gt;2020,HLOOKUP(A_Stammdaten!$B$12,$L$4:$R$2504,ROW(B97)-3,FALSE),0)</f>
        <v>0</v>
      </c>
      <c r="L97" s="109">
        <f t="shared" si="7"/>
        <v>0</v>
      </c>
      <c r="M97" s="109">
        <f t="shared" si="8"/>
        <v>0</v>
      </c>
      <c r="N97" s="109">
        <f t="shared" si="9"/>
        <v>0</v>
      </c>
      <c r="O97" s="109">
        <f t="shared" si="10"/>
        <v>0</v>
      </c>
      <c r="P97" s="109">
        <f t="shared" si="11"/>
        <v>0</v>
      </c>
      <c r="Q97" s="109">
        <f t="shared" si="12"/>
        <v>0</v>
      </c>
      <c r="R97" s="109">
        <f t="shared" si="13"/>
        <v>0</v>
      </c>
      <c r="S97" s="425"/>
    </row>
    <row r="98" spans="1:19" x14ac:dyDescent="0.3">
      <c r="A98" s="421"/>
      <c r="B98" s="424"/>
      <c r="C98" s="421"/>
      <c r="D98" s="421"/>
      <c r="E98" s="421"/>
      <c r="F98" s="421"/>
      <c r="G98" s="421"/>
      <c r="H98" s="421"/>
      <c r="I98" s="220">
        <f>IF(B98&gt;A_Stammdaten!$B$12,0,SUM(C98,D98,F98,G98)-SUM(E98,H98))</f>
        <v>0</v>
      </c>
      <c r="J98" s="109">
        <f>IF(B98&gt;2020,HLOOKUP(A_Stammdaten!$B$12,$L$4:$R$2504,ROW(B98)-3,FALSE)+IF(OR(B98=0,A_Stammdaten!$B$12&lt;B98),0,I98*1/20),0)</f>
        <v>0</v>
      </c>
      <c r="K98" s="109">
        <f>IF(B98&gt;2020,HLOOKUP(A_Stammdaten!$B$12,$L$4:$R$2504,ROW(B98)-3,FALSE),0)</f>
        <v>0</v>
      </c>
      <c r="L98" s="109">
        <f t="shared" si="7"/>
        <v>0</v>
      </c>
      <c r="M98" s="109">
        <f t="shared" si="8"/>
        <v>0</v>
      </c>
      <c r="N98" s="109">
        <f t="shared" si="9"/>
        <v>0</v>
      </c>
      <c r="O98" s="109">
        <f t="shared" si="10"/>
        <v>0</v>
      </c>
      <c r="P98" s="109">
        <f t="shared" si="11"/>
        <v>0</v>
      </c>
      <c r="Q98" s="109">
        <f t="shared" si="12"/>
        <v>0</v>
      </c>
      <c r="R98" s="109">
        <f t="shared" si="13"/>
        <v>0</v>
      </c>
      <c r="S98" s="425"/>
    </row>
    <row r="99" spans="1:19" x14ac:dyDescent="0.3">
      <c r="A99" s="421"/>
      <c r="B99" s="424"/>
      <c r="C99" s="421"/>
      <c r="D99" s="421"/>
      <c r="E99" s="421"/>
      <c r="F99" s="421"/>
      <c r="G99" s="421"/>
      <c r="H99" s="421"/>
      <c r="I99" s="220">
        <f>IF(B99&gt;A_Stammdaten!$B$12,0,SUM(C99,D99,F99,G99)-SUM(E99,H99))</f>
        <v>0</v>
      </c>
      <c r="J99" s="109">
        <f>IF(B99&gt;2020,HLOOKUP(A_Stammdaten!$B$12,$L$4:$R$2504,ROW(B99)-3,FALSE)+IF(OR(B99=0,A_Stammdaten!$B$12&lt;B99),0,I99*1/20),0)</f>
        <v>0</v>
      </c>
      <c r="K99" s="109">
        <f>IF(B99&gt;2020,HLOOKUP(A_Stammdaten!$B$12,$L$4:$R$2504,ROW(B99)-3,FALSE),0)</f>
        <v>0</v>
      </c>
      <c r="L99" s="109">
        <f t="shared" si="7"/>
        <v>0</v>
      </c>
      <c r="M99" s="109">
        <f t="shared" si="8"/>
        <v>0</v>
      </c>
      <c r="N99" s="109">
        <f t="shared" si="9"/>
        <v>0</v>
      </c>
      <c r="O99" s="109">
        <f t="shared" si="10"/>
        <v>0</v>
      </c>
      <c r="P99" s="109">
        <f t="shared" si="11"/>
        <v>0</v>
      </c>
      <c r="Q99" s="109">
        <f t="shared" si="12"/>
        <v>0</v>
      </c>
      <c r="R99" s="109">
        <f t="shared" si="13"/>
        <v>0</v>
      </c>
      <c r="S99" s="425"/>
    </row>
    <row r="100" spans="1:19" x14ac:dyDescent="0.3">
      <c r="A100" s="421"/>
      <c r="B100" s="424"/>
      <c r="C100" s="421"/>
      <c r="D100" s="421"/>
      <c r="E100" s="421"/>
      <c r="F100" s="421"/>
      <c r="G100" s="421"/>
      <c r="H100" s="421"/>
      <c r="I100" s="220">
        <f>IF(B100&gt;A_Stammdaten!$B$12,0,SUM(C100,D100,F100,G100)-SUM(E100,H100))</f>
        <v>0</v>
      </c>
      <c r="J100" s="109">
        <f>IF(B100&gt;2020,HLOOKUP(A_Stammdaten!$B$12,$L$4:$R$2504,ROW(B100)-3,FALSE)+IF(OR(B100=0,A_Stammdaten!$B$12&lt;B100),0,I100*1/20),0)</f>
        <v>0</v>
      </c>
      <c r="K100" s="109">
        <f>IF(B100&gt;2020,HLOOKUP(A_Stammdaten!$B$12,$L$4:$R$2504,ROW(B100)-3,FALSE),0)</f>
        <v>0</v>
      </c>
      <c r="L100" s="109">
        <f t="shared" si="7"/>
        <v>0</v>
      </c>
      <c r="M100" s="109">
        <f t="shared" si="8"/>
        <v>0</v>
      </c>
      <c r="N100" s="109">
        <f t="shared" si="9"/>
        <v>0</v>
      </c>
      <c r="O100" s="109">
        <f t="shared" si="10"/>
        <v>0</v>
      </c>
      <c r="P100" s="109">
        <f t="shared" si="11"/>
        <v>0</v>
      </c>
      <c r="Q100" s="109">
        <f t="shared" si="12"/>
        <v>0</v>
      </c>
      <c r="R100" s="109">
        <f t="shared" si="13"/>
        <v>0</v>
      </c>
      <c r="S100" s="425"/>
    </row>
    <row r="101" spans="1:19" x14ac:dyDescent="0.3">
      <c r="A101" s="421"/>
      <c r="B101" s="424"/>
      <c r="C101" s="421"/>
      <c r="D101" s="421"/>
      <c r="E101" s="421"/>
      <c r="F101" s="421"/>
      <c r="G101" s="421"/>
      <c r="H101" s="421"/>
      <c r="I101" s="220">
        <f>IF(B101&gt;A_Stammdaten!$B$12,0,SUM(C101,D101,F101,G101)-SUM(E101,H101))</f>
        <v>0</v>
      </c>
      <c r="J101" s="109">
        <f>IF(B101&gt;2020,HLOOKUP(A_Stammdaten!$B$12,$L$4:$R$2504,ROW(B101)-3,FALSE)+IF(OR(B101=0,A_Stammdaten!$B$12&lt;B101),0,I101*1/20),0)</f>
        <v>0</v>
      </c>
      <c r="K101" s="109">
        <f>IF(B101&gt;2020,HLOOKUP(A_Stammdaten!$B$12,$L$4:$R$2504,ROW(B101)-3,FALSE),0)</f>
        <v>0</v>
      </c>
      <c r="L101" s="109">
        <f t="shared" si="7"/>
        <v>0</v>
      </c>
      <c r="M101" s="109">
        <f t="shared" si="8"/>
        <v>0</v>
      </c>
      <c r="N101" s="109">
        <f t="shared" si="9"/>
        <v>0</v>
      </c>
      <c r="O101" s="109">
        <f t="shared" si="10"/>
        <v>0</v>
      </c>
      <c r="P101" s="109">
        <f t="shared" si="11"/>
        <v>0</v>
      </c>
      <c r="Q101" s="109">
        <f t="shared" si="12"/>
        <v>0</v>
      </c>
      <c r="R101" s="109">
        <f t="shared" si="13"/>
        <v>0</v>
      </c>
      <c r="S101" s="425"/>
    </row>
    <row r="102" spans="1:19" x14ac:dyDescent="0.3">
      <c r="A102" s="421"/>
      <c r="B102" s="424"/>
      <c r="C102" s="421"/>
      <c r="D102" s="421"/>
      <c r="E102" s="421"/>
      <c r="F102" s="421"/>
      <c r="G102" s="421"/>
      <c r="H102" s="421"/>
      <c r="I102" s="220">
        <f>IF(B102&gt;A_Stammdaten!$B$12,0,SUM(C102,D102,F102,G102)-SUM(E102,H102))</f>
        <v>0</v>
      </c>
      <c r="J102" s="109">
        <f>IF(B102&gt;2020,HLOOKUP(A_Stammdaten!$B$12,$L$4:$R$2504,ROW(B102)-3,FALSE)+IF(OR(B102=0,A_Stammdaten!$B$12&lt;B102),0,I102*1/20),0)</f>
        <v>0</v>
      </c>
      <c r="K102" s="109">
        <f>IF(B102&gt;2020,HLOOKUP(A_Stammdaten!$B$12,$L$4:$R$2504,ROW(B102)-3,FALSE),0)</f>
        <v>0</v>
      </c>
      <c r="L102" s="109">
        <f t="shared" si="7"/>
        <v>0</v>
      </c>
      <c r="M102" s="109">
        <f t="shared" si="8"/>
        <v>0</v>
      </c>
      <c r="N102" s="109">
        <f t="shared" si="9"/>
        <v>0</v>
      </c>
      <c r="O102" s="109">
        <f t="shared" si="10"/>
        <v>0</v>
      </c>
      <c r="P102" s="109">
        <f t="shared" si="11"/>
        <v>0</v>
      </c>
      <c r="Q102" s="109">
        <f t="shared" si="12"/>
        <v>0</v>
      </c>
      <c r="R102" s="109">
        <f t="shared" si="13"/>
        <v>0</v>
      </c>
      <c r="S102" s="425"/>
    </row>
    <row r="103" spans="1:19" x14ac:dyDescent="0.3">
      <c r="A103" s="421"/>
      <c r="B103" s="424"/>
      <c r="C103" s="421"/>
      <c r="D103" s="421"/>
      <c r="E103" s="421"/>
      <c r="F103" s="421"/>
      <c r="G103" s="421"/>
      <c r="H103" s="421"/>
      <c r="I103" s="220">
        <f>IF(B103&gt;A_Stammdaten!$B$12,0,SUM(C103,D103,F103,G103)-SUM(E103,H103))</f>
        <v>0</v>
      </c>
      <c r="J103" s="109">
        <f>IF(B103&gt;2020,HLOOKUP(A_Stammdaten!$B$12,$L$4:$R$2504,ROW(B103)-3,FALSE)+IF(OR(B103=0,A_Stammdaten!$B$12&lt;B103),0,I103*1/20),0)</f>
        <v>0</v>
      </c>
      <c r="K103" s="109">
        <f>IF(B103&gt;2020,HLOOKUP(A_Stammdaten!$B$12,$L$4:$R$2504,ROW(B103)-3,FALSE),0)</f>
        <v>0</v>
      </c>
      <c r="L103" s="109">
        <f t="shared" si="7"/>
        <v>0</v>
      </c>
      <c r="M103" s="109">
        <f t="shared" si="8"/>
        <v>0</v>
      </c>
      <c r="N103" s="109">
        <f t="shared" si="9"/>
        <v>0</v>
      </c>
      <c r="O103" s="109">
        <f t="shared" si="10"/>
        <v>0</v>
      </c>
      <c r="P103" s="109">
        <f t="shared" si="11"/>
        <v>0</v>
      </c>
      <c r="Q103" s="109">
        <f t="shared" si="12"/>
        <v>0</v>
      </c>
      <c r="R103" s="109">
        <f t="shared" si="13"/>
        <v>0</v>
      </c>
      <c r="S103" s="425"/>
    </row>
    <row r="104" spans="1:19" x14ac:dyDescent="0.3">
      <c r="A104" s="421"/>
      <c r="B104" s="424"/>
      <c r="C104" s="421"/>
      <c r="D104" s="421"/>
      <c r="E104" s="421"/>
      <c r="F104" s="421"/>
      <c r="G104" s="421"/>
      <c r="H104" s="421"/>
      <c r="I104" s="220">
        <f>IF(B104&gt;A_Stammdaten!$B$12,0,SUM(C104,D104,F104,G104)-SUM(E104,H104))</f>
        <v>0</v>
      </c>
      <c r="J104" s="109">
        <f>IF(B104&gt;2020,HLOOKUP(A_Stammdaten!$B$12,$L$4:$R$2504,ROW(B104)-3,FALSE)+IF(OR(B104=0,A_Stammdaten!$B$12&lt;B104),0,I104*1/20),0)</f>
        <v>0</v>
      </c>
      <c r="K104" s="109">
        <f>IF(B104&gt;2020,HLOOKUP(A_Stammdaten!$B$12,$L$4:$R$2504,ROW(B104)-3,FALSE),0)</f>
        <v>0</v>
      </c>
      <c r="L104" s="109">
        <f t="shared" si="7"/>
        <v>0</v>
      </c>
      <c r="M104" s="109">
        <f t="shared" si="8"/>
        <v>0</v>
      </c>
      <c r="N104" s="109">
        <f t="shared" si="9"/>
        <v>0</v>
      </c>
      <c r="O104" s="109">
        <f t="shared" si="10"/>
        <v>0</v>
      </c>
      <c r="P104" s="109">
        <f t="shared" si="11"/>
        <v>0</v>
      </c>
      <c r="Q104" s="109">
        <f t="shared" si="12"/>
        <v>0</v>
      </c>
      <c r="R104" s="109">
        <f t="shared" si="13"/>
        <v>0</v>
      </c>
      <c r="S104" s="425"/>
    </row>
    <row r="105" spans="1:19" x14ac:dyDescent="0.3">
      <c r="A105" s="421"/>
      <c r="B105" s="424"/>
      <c r="C105" s="421"/>
      <c r="D105" s="421"/>
      <c r="E105" s="421"/>
      <c r="F105" s="421"/>
      <c r="G105" s="421"/>
      <c r="H105" s="421"/>
      <c r="I105" s="220">
        <f>IF(B105&gt;A_Stammdaten!$B$12,0,SUM(C105,D105,F105,G105)-SUM(E105,H105))</f>
        <v>0</v>
      </c>
      <c r="J105" s="109">
        <f>IF(B105&gt;2020,HLOOKUP(A_Stammdaten!$B$12,$L$4:$R$2504,ROW(B105)-3,FALSE)+IF(OR(B105=0,A_Stammdaten!$B$12&lt;B105),0,I105*1/20),0)</f>
        <v>0</v>
      </c>
      <c r="K105" s="109">
        <f>IF(B105&gt;2020,HLOOKUP(A_Stammdaten!$B$12,$L$4:$R$2504,ROW(B105)-3,FALSE),0)</f>
        <v>0</v>
      </c>
      <c r="L105" s="109">
        <f t="shared" si="7"/>
        <v>0</v>
      </c>
      <c r="M105" s="109">
        <f t="shared" si="8"/>
        <v>0</v>
      </c>
      <c r="N105" s="109">
        <f t="shared" si="9"/>
        <v>0</v>
      </c>
      <c r="O105" s="109">
        <f t="shared" si="10"/>
        <v>0</v>
      </c>
      <c r="P105" s="109">
        <f t="shared" si="11"/>
        <v>0</v>
      </c>
      <c r="Q105" s="109">
        <f t="shared" si="12"/>
        <v>0</v>
      </c>
      <c r="R105" s="109">
        <f t="shared" si="13"/>
        <v>0</v>
      </c>
      <c r="S105" s="425"/>
    </row>
    <row r="106" spans="1:19" x14ac:dyDescent="0.3">
      <c r="A106" s="421"/>
      <c r="B106" s="424"/>
      <c r="C106" s="421"/>
      <c r="D106" s="421"/>
      <c r="E106" s="421"/>
      <c r="F106" s="421"/>
      <c r="G106" s="421"/>
      <c r="H106" s="421"/>
      <c r="I106" s="220">
        <f>IF(B106&gt;A_Stammdaten!$B$12,0,SUM(C106,D106,F106,G106)-SUM(E106,H106))</f>
        <v>0</v>
      </c>
      <c r="J106" s="109">
        <f>IF(B106&gt;2020,HLOOKUP(A_Stammdaten!$B$12,$L$4:$R$2504,ROW(B106)-3,FALSE)+IF(OR(B106=0,A_Stammdaten!$B$12&lt;B106),0,I106*1/20),0)</f>
        <v>0</v>
      </c>
      <c r="K106" s="109">
        <f>IF(B106&gt;2020,HLOOKUP(A_Stammdaten!$B$12,$L$4:$R$2504,ROW(B106)-3,FALSE),0)</f>
        <v>0</v>
      </c>
      <c r="L106" s="109">
        <f t="shared" si="7"/>
        <v>0</v>
      </c>
      <c r="M106" s="109">
        <f t="shared" si="8"/>
        <v>0</v>
      </c>
      <c r="N106" s="109">
        <f t="shared" si="9"/>
        <v>0</v>
      </c>
      <c r="O106" s="109">
        <f t="shared" si="10"/>
        <v>0</v>
      </c>
      <c r="P106" s="109">
        <f t="shared" si="11"/>
        <v>0</v>
      </c>
      <c r="Q106" s="109">
        <f t="shared" si="12"/>
        <v>0</v>
      </c>
      <c r="R106" s="109">
        <f t="shared" si="13"/>
        <v>0</v>
      </c>
      <c r="S106" s="425"/>
    </row>
    <row r="107" spans="1:19" x14ac:dyDescent="0.3">
      <c r="A107" s="421"/>
      <c r="B107" s="424"/>
      <c r="C107" s="421"/>
      <c r="D107" s="421"/>
      <c r="E107" s="421"/>
      <c r="F107" s="421"/>
      <c r="G107" s="421"/>
      <c r="H107" s="421"/>
      <c r="I107" s="220">
        <f>IF(B107&gt;A_Stammdaten!$B$12,0,SUM(C107,D107,F107,G107)-SUM(E107,H107))</f>
        <v>0</v>
      </c>
      <c r="J107" s="109">
        <f>IF(B107&gt;2020,HLOOKUP(A_Stammdaten!$B$12,$L$4:$R$2504,ROW(B107)-3,FALSE)+IF(OR(B107=0,A_Stammdaten!$B$12&lt;B107),0,I107*1/20),0)</f>
        <v>0</v>
      </c>
      <c r="K107" s="109">
        <f>IF(B107&gt;2020,HLOOKUP(A_Stammdaten!$B$12,$L$4:$R$2504,ROW(B107)-3,FALSE),0)</f>
        <v>0</v>
      </c>
      <c r="L107" s="109">
        <f t="shared" si="7"/>
        <v>0</v>
      </c>
      <c r="M107" s="109">
        <f t="shared" si="8"/>
        <v>0</v>
      </c>
      <c r="N107" s="109">
        <f t="shared" si="9"/>
        <v>0</v>
      </c>
      <c r="O107" s="109">
        <f t="shared" si="10"/>
        <v>0</v>
      </c>
      <c r="P107" s="109">
        <f t="shared" si="11"/>
        <v>0</v>
      </c>
      <c r="Q107" s="109">
        <f t="shared" si="12"/>
        <v>0</v>
      </c>
      <c r="R107" s="109">
        <f t="shared" si="13"/>
        <v>0</v>
      </c>
      <c r="S107" s="425"/>
    </row>
    <row r="108" spans="1:19" x14ac:dyDescent="0.3">
      <c r="A108" s="421"/>
      <c r="B108" s="424"/>
      <c r="C108" s="421"/>
      <c r="D108" s="421"/>
      <c r="E108" s="421"/>
      <c r="F108" s="421"/>
      <c r="G108" s="421"/>
      <c r="H108" s="421"/>
      <c r="I108" s="220">
        <f>IF(B108&gt;A_Stammdaten!$B$12,0,SUM(C108,D108,F108,G108)-SUM(E108,H108))</f>
        <v>0</v>
      </c>
      <c r="J108" s="109">
        <f>IF(B108&gt;2020,HLOOKUP(A_Stammdaten!$B$12,$L$4:$R$2504,ROW(B108)-3,FALSE)+IF(OR(B108=0,A_Stammdaten!$B$12&lt;B108),0,I108*1/20),0)</f>
        <v>0</v>
      </c>
      <c r="K108" s="109">
        <f>IF(B108&gt;2020,HLOOKUP(A_Stammdaten!$B$12,$L$4:$R$2504,ROW(B108)-3,FALSE),0)</f>
        <v>0</v>
      </c>
      <c r="L108" s="109">
        <f t="shared" si="7"/>
        <v>0</v>
      </c>
      <c r="M108" s="109">
        <f t="shared" si="8"/>
        <v>0</v>
      </c>
      <c r="N108" s="109">
        <f t="shared" si="9"/>
        <v>0</v>
      </c>
      <c r="O108" s="109">
        <f t="shared" si="10"/>
        <v>0</v>
      </c>
      <c r="P108" s="109">
        <f t="shared" si="11"/>
        <v>0</v>
      </c>
      <c r="Q108" s="109">
        <f t="shared" si="12"/>
        <v>0</v>
      </c>
      <c r="R108" s="109">
        <f t="shared" si="13"/>
        <v>0</v>
      </c>
      <c r="S108" s="425"/>
    </row>
    <row r="109" spans="1:19" x14ac:dyDescent="0.3">
      <c r="A109" s="421"/>
      <c r="B109" s="424"/>
      <c r="C109" s="421"/>
      <c r="D109" s="421"/>
      <c r="E109" s="421"/>
      <c r="F109" s="421"/>
      <c r="G109" s="421"/>
      <c r="H109" s="421"/>
      <c r="I109" s="220">
        <f>IF(B109&gt;A_Stammdaten!$B$12,0,SUM(C109,D109,F109,G109)-SUM(E109,H109))</f>
        <v>0</v>
      </c>
      <c r="J109" s="109">
        <f>IF(B109&gt;2020,HLOOKUP(A_Stammdaten!$B$12,$L$4:$R$2504,ROW(B109)-3,FALSE)+IF(OR(B109=0,A_Stammdaten!$B$12&lt;B109),0,I109*1/20),0)</f>
        <v>0</v>
      </c>
      <c r="K109" s="109">
        <f>IF(B109&gt;2020,HLOOKUP(A_Stammdaten!$B$12,$L$4:$R$2504,ROW(B109)-3,FALSE),0)</f>
        <v>0</v>
      </c>
      <c r="L109" s="109">
        <f t="shared" si="7"/>
        <v>0</v>
      </c>
      <c r="M109" s="109">
        <f t="shared" si="8"/>
        <v>0</v>
      </c>
      <c r="N109" s="109">
        <f t="shared" si="9"/>
        <v>0</v>
      </c>
      <c r="O109" s="109">
        <f t="shared" si="10"/>
        <v>0</v>
      </c>
      <c r="P109" s="109">
        <f t="shared" si="11"/>
        <v>0</v>
      </c>
      <c r="Q109" s="109">
        <f t="shared" si="12"/>
        <v>0</v>
      </c>
      <c r="R109" s="109">
        <f t="shared" si="13"/>
        <v>0</v>
      </c>
      <c r="S109" s="425"/>
    </row>
    <row r="110" spans="1:19" x14ac:dyDescent="0.3">
      <c r="A110" s="421"/>
      <c r="B110" s="424"/>
      <c r="C110" s="421"/>
      <c r="D110" s="421"/>
      <c r="E110" s="421"/>
      <c r="F110" s="421"/>
      <c r="G110" s="421"/>
      <c r="H110" s="421"/>
      <c r="I110" s="220">
        <f>IF(B110&gt;A_Stammdaten!$B$12,0,SUM(C110,D110,F110,G110)-SUM(E110,H110))</f>
        <v>0</v>
      </c>
      <c r="J110" s="109">
        <f>IF(B110&gt;2020,HLOOKUP(A_Stammdaten!$B$12,$L$4:$R$2504,ROW(B110)-3,FALSE)+IF(OR(B110=0,A_Stammdaten!$B$12&lt;B110),0,I110*1/20),0)</f>
        <v>0</v>
      </c>
      <c r="K110" s="109">
        <f>IF(B110&gt;2020,HLOOKUP(A_Stammdaten!$B$12,$L$4:$R$2504,ROW(B110)-3,FALSE),0)</f>
        <v>0</v>
      </c>
      <c r="L110" s="109">
        <f t="shared" si="7"/>
        <v>0</v>
      </c>
      <c r="M110" s="109">
        <f t="shared" si="8"/>
        <v>0</v>
      </c>
      <c r="N110" s="109">
        <f t="shared" si="9"/>
        <v>0</v>
      </c>
      <c r="O110" s="109">
        <f t="shared" si="10"/>
        <v>0</v>
      </c>
      <c r="P110" s="109">
        <f t="shared" si="11"/>
        <v>0</v>
      </c>
      <c r="Q110" s="109">
        <f t="shared" si="12"/>
        <v>0</v>
      </c>
      <c r="R110" s="109">
        <f t="shared" si="13"/>
        <v>0</v>
      </c>
      <c r="S110" s="425"/>
    </row>
    <row r="111" spans="1:19" x14ac:dyDescent="0.3">
      <c r="A111" s="421"/>
      <c r="B111" s="424"/>
      <c r="C111" s="421"/>
      <c r="D111" s="421"/>
      <c r="E111" s="421"/>
      <c r="F111" s="421"/>
      <c r="G111" s="421"/>
      <c r="H111" s="421"/>
      <c r="I111" s="220">
        <f>IF(B111&gt;A_Stammdaten!$B$12,0,SUM(C111,D111,F111,G111)-SUM(E111,H111))</f>
        <v>0</v>
      </c>
      <c r="J111" s="109">
        <f>IF(B111&gt;2020,HLOOKUP(A_Stammdaten!$B$12,$L$4:$R$2504,ROW(B111)-3,FALSE)+IF(OR(B111=0,A_Stammdaten!$B$12&lt;B111),0,I111*1/20),0)</f>
        <v>0</v>
      </c>
      <c r="K111" s="109">
        <f>IF(B111&gt;2020,HLOOKUP(A_Stammdaten!$B$12,$L$4:$R$2504,ROW(B111)-3,FALSE),0)</f>
        <v>0</v>
      </c>
      <c r="L111" s="109">
        <f t="shared" si="7"/>
        <v>0</v>
      </c>
      <c r="M111" s="109">
        <f t="shared" si="8"/>
        <v>0</v>
      </c>
      <c r="N111" s="109">
        <f t="shared" si="9"/>
        <v>0</v>
      </c>
      <c r="O111" s="109">
        <f t="shared" si="10"/>
        <v>0</v>
      </c>
      <c r="P111" s="109">
        <f t="shared" si="11"/>
        <v>0</v>
      </c>
      <c r="Q111" s="109">
        <f t="shared" si="12"/>
        <v>0</v>
      </c>
      <c r="R111" s="109">
        <f t="shared" si="13"/>
        <v>0</v>
      </c>
      <c r="S111" s="425"/>
    </row>
    <row r="112" spans="1:19" x14ac:dyDescent="0.3">
      <c r="A112" s="421"/>
      <c r="B112" s="424"/>
      <c r="C112" s="421"/>
      <c r="D112" s="421"/>
      <c r="E112" s="421"/>
      <c r="F112" s="421"/>
      <c r="G112" s="421"/>
      <c r="H112" s="421"/>
      <c r="I112" s="220">
        <f>IF(B112&gt;A_Stammdaten!$B$12,0,SUM(C112,D112,F112,G112)-SUM(E112,H112))</f>
        <v>0</v>
      </c>
      <c r="J112" s="109">
        <f>IF(B112&gt;2020,HLOOKUP(A_Stammdaten!$B$12,$L$4:$R$2504,ROW(B112)-3,FALSE)+IF(OR(B112=0,A_Stammdaten!$B$12&lt;B112),0,I112*1/20),0)</f>
        <v>0</v>
      </c>
      <c r="K112" s="109">
        <f>IF(B112&gt;2020,HLOOKUP(A_Stammdaten!$B$12,$L$4:$R$2504,ROW(B112)-3,FALSE),0)</f>
        <v>0</v>
      </c>
      <c r="L112" s="109">
        <f t="shared" si="7"/>
        <v>0</v>
      </c>
      <c r="M112" s="109">
        <f t="shared" si="8"/>
        <v>0</v>
      </c>
      <c r="N112" s="109">
        <f t="shared" si="9"/>
        <v>0</v>
      </c>
      <c r="O112" s="109">
        <f t="shared" si="10"/>
        <v>0</v>
      </c>
      <c r="P112" s="109">
        <f t="shared" si="11"/>
        <v>0</v>
      </c>
      <c r="Q112" s="109">
        <f t="shared" si="12"/>
        <v>0</v>
      </c>
      <c r="R112" s="109">
        <f t="shared" si="13"/>
        <v>0</v>
      </c>
      <c r="S112" s="425"/>
    </row>
    <row r="113" spans="1:19" x14ac:dyDescent="0.3">
      <c r="A113" s="421"/>
      <c r="B113" s="424"/>
      <c r="C113" s="421"/>
      <c r="D113" s="421"/>
      <c r="E113" s="421"/>
      <c r="F113" s="421"/>
      <c r="G113" s="421"/>
      <c r="H113" s="421"/>
      <c r="I113" s="220">
        <f>IF(B113&gt;A_Stammdaten!$B$12,0,SUM(C113,D113,F113,G113)-SUM(E113,H113))</f>
        <v>0</v>
      </c>
      <c r="J113" s="109">
        <f>IF(B113&gt;2020,HLOOKUP(A_Stammdaten!$B$12,$L$4:$R$2504,ROW(B113)-3,FALSE)+IF(OR(B113=0,A_Stammdaten!$B$12&lt;B113),0,I113*1/20),0)</f>
        <v>0</v>
      </c>
      <c r="K113" s="109">
        <f>IF(B113&gt;2020,HLOOKUP(A_Stammdaten!$B$12,$L$4:$R$2504,ROW(B113)-3,FALSE),0)</f>
        <v>0</v>
      </c>
      <c r="L113" s="109">
        <f t="shared" si="7"/>
        <v>0</v>
      </c>
      <c r="M113" s="109">
        <f t="shared" si="8"/>
        <v>0</v>
      </c>
      <c r="N113" s="109">
        <f t="shared" si="9"/>
        <v>0</v>
      </c>
      <c r="O113" s="109">
        <f t="shared" si="10"/>
        <v>0</v>
      </c>
      <c r="P113" s="109">
        <f t="shared" si="11"/>
        <v>0</v>
      </c>
      <c r="Q113" s="109">
        <f t="shared" si="12"/>
        <v>0</v>
      </c>
      <c r="R113" s="109">
        <f t="shared" si="13"/>
        <v>0</v>
      </c>
      <c r="S113" s="425"/>
    </row>
    <row r="114" spans="1:19" x14ac:dyDescent="0.3">
      <c r="A114" s="421"/>
      <c r="B114" s="424"/>
      <c r="C114" s="421"/>
      <c r="D114" s="421"/>
      <c r="E114" s="421"/>
      <c r="F114" s="421"/>
      <c r="G114" s="421"/>
      <c r="H114" s="421"/>
      <c r="I114" s="220">
        <f>IF(B114&gt;A_Stammdaten!$B$12,0,SUM(C114,D114,F114,G114)-SUM(E114,H114))</f>
        <v>0</v>
      </c>
      <c r="J114" s="109">
        <f>IF(B114&gt;2020,HLOOKUP(A_Stammdaten!$B$12,$L$4:$R$2504,ROW(B114)-3,FALSE)+IF(OR(B114=0,A_Stammdaten!$B$12&lt;B114),0,I114*1/20),0)</f>
        <v>0</v>
      </c>
      <c r="K114" s="109">
        <f>IF(B114&gt;2020,HLOOKUP(A_Stammdaten!$B$12,$L$4:$R$2504,ROW(B114)-3,FALSE),0)</f>
        <v>0</v>
      </c>
      <c r="L114" s="109">
        <f t="shared" si="7"/>
        <v>0</v>
      </c>
      <c r="M114" s="109">
        <f t="shared" si="8"/>
        <v>0</v>
      </c>
      <c r="N114" s="109">
        <f t="shared" si="9"/>
        <v>0</v>
      </c>
      <c r="O114" s="109">
        <f t="shared" si="10"/>
        <v>0</v>
      </c>
      <c r="P114" s="109">
        <f t="shared" si="11"/>
        <v>0</v>
      </c>
      <c r="Q114" s="109">
        <f t="shared" si="12"/>
        <v>0</v>
      </c>
      <c r="R114" s="109">
        <f t="shared" si="13"/>
        <v>0</v>
      </c>
      <c r="S114" s="425"/>
    </row>
    <row r="115" spans="1:19" x14ac:dyDescent="0.3">
      <c r="A115" s="421"/>
      <c r="B115" s="424"/>
      <c r="C115" s="421"/>
      <c r="D115" s="421"/>
      <c r="E115" s="421"/>
      <c r="F115" s="421"/>
      <c r="G115" s="421"/>
      <c r="H115" s="421"/>
      <c r="I115" s="220">
        <f>IF(B115&gt;A_Stammdaten!$B$12,0,SUM(C115,D115,F115,G115)-SUM(E115,H115))</f>
        <v>0</v>
      </c>
      <c r="J115" s="109">
        <f>IF(B115&gt;2020,HLOOKUP(A_Stammdaten!$B$12,$L$4:$R$2504,ROW(B115)-3,FALSE)+IF(OR(B115=0,A_Stammdaten!$B$12&lt;B115),0,I115*1/20),0)</f>
        <v>0</v>
      </c>
      <c r="K115" s="109">
        <f>IF(B115&gt;2020,HLOOKUP(A_Stammdaten!$B$12,$L$4:$R$2504,ROW(B115)-3,FALSE),0)</f>
        <v>0</v>
      </c>
      <c r="L115" s="109">
        <f t="shared" si="7"/>
        <v>0</v>
      </c>
      <c r="M115" s="109">
        <f t="shared" si="8"/>
        <v>0</v>
      </c>
      <c r="N115" s="109">
        <f t="shared" si="9"/>
        <v>0</v>
      </c>
      <c r="O115" s="109">
        <f t="shared" si="10"/>
        <v>0</v>
      </c>
      <c r="P115" s="109">
        <f t="shared" si="11"/>
        <v>0</v>
      </c>
      <c r="Q115" s="109">
        <f t="shared" si="12"/>
        <v>0</v>
      </c>
      <c r="R115" s="109">
        <f t="shared" si="13"/>
        <v>0</v>
      </c>
      <c r="S115" s="425"/>
    </row>
    <row r="116" spans="1:19" x14ac:dyDescent="0.3">
      <c r="A116" s="421"/>
      <c r="B116" s="424"/>
      <c r="C116" s="421"/>
      <c r="D116" s="421"/>
      <c r="E116" s="421"/>
      <c r="F116" s="421"/>
      <c r="G116" s="421"/>
      <c r="H116" s="421"/>
      <c r="I116" s="220">
        <f>IF(B116&gt;A_Stammdaten!$B$12,0,SUM(C116,D116,F116,G116)-SUM(E116,H116))</f>
        <v>0</v>
      </c>
      <c r="J116" s="109">
        <f>IF(B116&gt;2020,HLOOKUP(A_Stammdaten!$B$12,$L$4:$R$2504,ROW(B116)-3,FALSE)+IF(OR(B116=0,A_Stammdaten!$B$12&lt;B116),0,I116*1/20),0)</f>
        <v>0</v>
      </c>
      <c r="K116" s="109">
        <f>IF(B116&gt;2020,HLOOKUP(A_Stammdaten!$B$12,$L$4:$R$2504,ROW(B116)-3,FALSE),0)</f>
        <v>0</v>
      </c>
      <c r="L116" s="109">
        <f t="shared" si="7"/>
        <v>0</v>
      </c>
      <c r="M116" s="109">
        <f t="shared" si="8"/>
        <v>0</v>
      </c>
      <c r="N116" s="109">
        <f t="shared" si="9"/>
        <v>0</v>
      </c>
      <c r="O116" s="109">
        <f t="shared" si="10"/>
        <v>0</v>
      </c>
      <c r="P116" s="109">
        <f t="shared" si="11"/>
        <v>0</v>
      </c>
      <c r="Q116" s="109">
        <f t="shared" si="12"/>
        <v>0</v>
      </c>
      <c r="R116" s="109">
        <f t="shared" si="13"/>
        <v>0</v>
      </c>
      <c r="S116" s="425"/>
    </row>
    <row r="117" spans="1:19" x14ac:dyDescent="0.3">
      <c r="A117" s="421"/>
      <c r="B117" s="424"/>
      <c r="C117" s="421"/>
      <c r="D117" s="421"/>
      <c r="E117" s="421"/>
      <c r="F117" s="421"/>
      <c r="G117" s="421"/>
      <c r="H117" s="421"/>
      <c r="I117" s="220">
        <f>IF(B117&gt;A_Stammdaten!$B$12,0,SUM(C117,D117,F117,G117)-SUM(E117,H117))</f>
        <v>0</v>
      </c>
      <c r="J117" s="109">
        <f>IF(B117&gt;2020,HLOOKUP(A_Stammdaten!$B$12,$L$4:$R$2504,ROW(B117)-3,FALSE)+IF(OR(B117=0,A_Stammdaten!$B$12&lt;B117),0,I117*1/20),0)</f>
        <v>0</v>
      </c>
      <c r="K117" s="109">
        <f>IF(B117&gt;2020,HLOOKUP(A_Stammdaten!$B$12,$L$4:$R$2504,ROW(B117)-3,FALSE),0)</f>
        <v>0</v>
      </c>
      <c r="L117" s="109">
        <f t="shared" si="7"/>
        <v>0</v>
      </c>
      <c r="M117" s="109">
        <f t="shared" si="8"/>
        <v>0</v>
      </c>
      <c r="N117" s="109">
        <f t="shared" si="9"/>
        <v>0</v>
      </c>
      <c r="O117" s="109">
        <f t="shared" si="10"/>
        <v>0</v>
      </c>
      <c r="P117" s="109">
        <f t="shared" si="11"/>
        <v>0</v>
      </c>
      <c r="Q117" s="109">
        <f t="shared" si="12"/>
        <v>0</v>
      </c>
      <c r="R117" s="109">
        <f t="shared" si="13"/>
        <v>0</v>
      </c>
      <c r="S117" s="425"/>
    </row>
    <row r="118" spans="1:19" x14ac:dyDescent="0.3">
      <c r="A118" s="421"/>
      <c r="B118" s="424"/>
      <c r="C118" s="421"/>
      <c r="D118" s="421"/>
      <c r="E118" s="421"/>
      <c r="F118" s="421"/>
      <c r="G118" s="421"/>
      <c r="H118" s="421"/>
      <c r="I118" s="220">
        <f>IF(B118&gt;A_Stammdaten!$B$12,0,SUM(C118,D118,F118,G118)-SUM(E118,H118))</f>
        <v>0</v>
      </c>
      <c r="J118" s="109">
        <f>IF(B118&gt;2020,HLOOKUP(A_Stammdaten!$B$12,$L$4:$R$2504,ROW(B118)-3,FALSE)+IF(OR(B118=0,A_Stammdaten!$B$12&lt;B118),0,I118*1/20),0)</f>
        <v>0</v>
      </c>
      <c r="K118" s="109">
        <f>IF(B118&gt;2020,HLOOKUP(A_Stammdaten!$B$12,$L$4:$R$2504,ROW(B118)-3,FALSE),0)</f>
        <v>0</v>
      </c>
      <c r="L118" s="109">
        <f t="shared" si="7"/>
        <v>0</v>
      </c>
      <c r="M118" s="109">
        <f t="shared" si="8"/>
        <v>0</v>
      </c>
      <c r="N118" s="109">
        <f t="shared" si="9"/>
        <v>0</v>
      </c>
      <c r="O118" s="109">
        <f t="shared" si="10"/>
        <v>0</v>
      </c>
      <c r="P118" s="109">
        <f t="shared" si="11"/>
        <v>0</v>
      </c>
      <c r="Q118" s="109">
        <f t="shared" si="12"/>
        <v>0</v>
      </c>
      <c r="R118" s="109">
        <f t="shared" si="13"/>
        <v>0</v>
      </c>
      <c r="S118" s="425"/>
    </row>
    <row r="119" spans="1:19" x14ac:dyDescent="0.3">
      <c r="A119" s="421"/>
      <c r="B119" s="424"/>
      <c r="C119" s="421"/>
      <c r="D119" s="421"/>
      <c r="E119" s="421"/>
      <c r="F119" s="421"/>
      <c r="G119" s="421"/>
      <c r="H119" s="421"/>
      <c r="I119" s="220">
        <f>IF(B119&gt;A_Stammdaten!$B$12,0,SUM(C119,D119,F119,G119)-SUM(E119,H119))</f>
        <v>0</v>
      </c>
      <c r="J119" s="109">
        <f>IF(B119&gt;2020,HLOOKUP(A_Stammdaten!$B$12,$L$4:$R$2504,ROW(B119)-3,FALSE)+IF(OR(B119=0,A_Stammdaten!$B$12&lt;B119),0,I119*1/20),0)</f>
        <v>0</v>
      </c>
      <c r="K119" s="109">
        <f>IF(B119&gt;2020,HLOOKUP(A_Stammdaten!$B$12,$L$4:$R$2504,ROW(B119)-3,FALSE),0)</f>
        <v>0</v>
      </c>
      <c r="L119" s="109">
        <f t="shared" si="7"/>
        <v>0</v>
      </c>
      <c r="M119" s="109">
        <f t="shared" si="8"/>
        <v>0</v>
      </c>
      <c r="N119" s="109">
        <f t="shared" si="9"/>
        <v>0</v>
      </c>
      <c r="O119" s="109">
        <f t="shared" si="10"/>
        <v>0</v>
      </c>
      <c r="P119" s="109">
        <f t="shared" si="11"/>
        <v>0</v>
      </c>
      <c r="Q119" s="109">
        <f t="shared" si="12"/>
        <v>0</v>
      </c>
      <c r="R119" s="109">
        <f t="shared" si="13"/>
        <v>0</v>
      </c>
      <c r="S119" s="425"/>
    </row>
    <row r="120" spans="1:19" x14ac:dyDescent="0.3">
      <c r="A120" s="421"/>
      <c r="B120" s="424"/>
      <c r="C120" s="421"/>
      <c r="D120" s="421"/>
      <c r="E120" s="421"/>
      <c r="F120" s="421"/>
      <c r="G120" s="421"/>
      <c r="H120" s="421"/>
      <c r="I120" s="220">
        <f>IF(B120&gt;A_Stammdaten!$B$12,0,SUM(C120,D120,F120,G120)-SUM(E120,H120))</f>
        <v>0</v>
      </c>
      <c r="J120" s="109">
        <f>IF(B120&gt;2020,HLOOKUP(A_Stammdaten!$B$12,$L$4:$R$2504,ROW(B120)-3,FALSE)+IF(OR(B120=0,A_Stammdaten!$B$12&lt;B120),0,I120*1/20),0)</f>
        <v>0</v>
      </c>
      <c r="K120" s="109">
        <f>IF(B120&gt;2020,HLOOKUP(A_Stammdaten!$B$12,$L$4:$R$2504,ROW(B120)-3,FALSE),0)</f>
        <v>0</v>
      </c>
      <c r="L120" s="109">
        <f t="shared" si="7"/>
        <v>0</v>
      </c>
      <c r="M120" s="109">
        <f t="shared" si="8"/>
        <v>0</v>
      </c>
      <c r="N120" s="109">
        <f t="shared" si="9"/>
        <v>0</v>
      </c>
      <c r="O120" s="109">
        <f t="shared" si="10"/>
        <v>0</v>
      </c>
      <c r="P120" s="109">
        <f t="shared" si="11"/>
        <v>0</v>
      </c>
      <c r="Q120" s="109">
        <f t="shared" si="12"/>
        <v>0</v>
      </c>
      <c r="R120" s="109">
        <f t="shared" si="13"/>
        <v>0</v>
      </c>
      <c r="S120" s="425"/>
    </row>
    <row r="121" spans="1:19" x14ac:dyDescent="0.3">
      <c r="A121" s="421"/>
      <c r="B121" s="424"/>
      <c r="C121" s="421"/>
      <c r="D121" s="421"/>
      <c r="E121" s="421"/>
      <c r="F121" s="421"/>
      <c r="G121" s="421"/>
      <c r="H121" s="421"/>
      <c r="I121" s="220">
        <f>IF(B121&gt;A_Stammdaten!$B$12,0,SUM(C121,D121,F121,G121)-SUM(E121,H121))</f>
        <v>0</v>
      </c>
      <c r="J121" s="109">
        <f>IF(B121&gt;2020,HLOOKUP(A_Stammdaten!$B$12,$L$4:$R$2504,ROW(B121)-3,FALSE)+IF(OR(B121=0,A_Stammdaten!$B$12&lt;B121),0,I121*1/20),0)</f>
        <v>0</v>
      </c>
      <c r="K121" s="109">
        <f>IF(B121&gt;2020,HLOOKUP(A_Stammdaten!$B$12,$L$4:$R$2504,ROW(B121)-3,FALSE),0)</f>
        <v>0</v>
      </c>
      <c r="L121" s="109">
        <f t="shared" si="7"/>
        <v>0</v>
      </c>
      <c r="M121" s="109">
        <f t="shared" si="8"/>
        <v>0</v>
      </c>
      <c r="N121" s="109">
        <f t="shared" si="9"/>
        <v>0</v>
      </c>
      <c r="O121" s="109">
        <f t="shared" si="10"/>
        <v>0</v>
      </c>
      <c r="P121" s="109">
        <f t="shared" si="11"/>
        <v>0</v>
      </c>
      <c r="Q121" s="109">
        <f t="shared" si="12"/>
        <v>0</v>
      </c>
      <c r="R121" s="109">
        <f t="shared" si="13"/>
        <v>0</v>
      </c>
      <c r="S121" s="425"/>
    </row>
    <row r="122" spans="1:19" x14ac:dyDescent="0.3">
      <c r="A122" s="421"/>
      <c r="B122" s="424"/>
      <c r="C122" s="421"/>
      <c r="D122" s="421"/>
      <c r="E122" s="421"/>
      <c r="F122" s="421"/>
      <c r="G122" s="421"/>
      <c r="H122" s="421"/>
      <c r="I122" s="220">
        <f>IF(B122&gt;A_Stammdaten!$B$12,0,SUM(C122,D122,F122,G122)-SUM(E122,H122))</f>
        <v>0</v>
      </c>
      <c r="J122" s="109">
        <f>IF(B122&gt;2020,HLOOKUP(A_Stammdaten!$B$12,$L$4:$R$2504,ROW(B122)-3,FALSE)+IF(OR(B122=0,A_Stammdaten!$B$12&lt;B122),0,I122*1/20),0)</f>
        <v>0</v>
      </c>
      <c r="K122" s="109">
        <f>IF(B122&gt;2020,HLOOKUP(A_Stammdaten!$B$12,$L$4:$R$2504,ROW(B122)-3,FALSE),0)</f>
        <v>0</v>
      </c>
      <c r="L122" s="109">
        <f t="shared" si="7"/>
        <v>0</v>
      </c>
      <c r="M122" s="109">
        <f t="shared" si="8"/>
        <v>0</v>
      </c>
      <c r="N122" s="109">
        <f t="shared" si="9"/>
        <v>0</v>
      </c>
      <c r="O122" s="109">
        <f t="shared" si="10"/>
        <v>0</v>
      </c>
      <c r="P122" s="109">
        <f t="shared" si="11"/>
        <v>0</v>
      </c>
      <c r="Q122" s="109">
        <f t="shared" si="12"/>
        <v>0</v>
      </c>
      <c r="R122" s="109">
        <f t="shared" si="13"/>
        <v>0</v>
      </c>
      <c r="S122" s="425"/>
    </row>
    <row r="123" spans="1:19" x14ac:dyDescent="0.3">
      <c r="A123" s="421"/>
      <c r="B123" s="424"/>
      <c r="C123" s="421"/>
      <c r="D123" s="421"/>
      <c r="E123" s="421"/>
      <c r="F123" s="421"/>
      <c r="G123" s="421"/>
      <c r="H123" s="421"/>
      <c r="I123" s="220">
        <f>IF(B123&gt;A_Stammdaten!$B$12,0,SUM(C123,D123,F123,G123)-SUM(E123,H123))</f>
        <v>0</v>
      </c>
      <c r="J123" s="109">
        <f>IF(B123&gt;2020,HLOOKUP(A_Stammdaten!$B$12,$L$4:$R$2504,ROW(B123)-3,FALSE)+IF(OR(B123=0,A_Stammdaten!$B$12&lt;B123),0,I123*1/20),0)</f>
        <v>0</v>
      </c>
      <c r="K123" s="109">
        <f>IF(B123&gt;2020,HLOOKUP(A_Stammdaten!$B$12,$L$4:$R$2504,ROW(B123)-3,FALSE),0)</f>
        <v>0</v>
      </c>
      <c r="L123" s="109">
        <f t="shared" si="7"/>
        <v>0</v>
      </c>
      <c r="M123" s="109">
        <f t="shared" si="8"/>
        <v>0</v>
      </c>
      <c r="N123" s="109">
        <f t="shared" si="9"/>
        <v>0</v>
      </c>
      <c r="O123" s="109">
        <f t="shared" si="10"/>
        <v>0</v>
      </c>
      <c r="P123" s="109">
        <f t="shared" si="11"/>
        <v>0</v>
      </c>
      <c r="Q123" s="109">
        <f t="shared" si="12"/>
        <v>0</v>
      </c>
      <c r="R123" s="109">
        <f t="shared" si="13"/>
        <v>0</v>
      </c>
      <c r="S123" s="425"/>
    </row>
    <row r="124" spans="1:19" x14ac:dyDescent="0.3">
      <c r="A124" s="421"/>
      <c r="B124" s="424"/>
      <c r="C124" s="421"/>
      <c r="D124" s="421"/>
      <c r="E124" s="421"/>
      <c r="F124" s="421"/>
      <c r="G124" s="421"/>
      <c r="H124" s="421"/>
      <c r="I124" s="220">
        <f>IF(B124&gt;A_Stammdaten!$B$12,0,SUM(C124,D124,F124,G124)-SUM(E124,H124))</f>
        <v>0</v>
      </c>
      <c r="J124" s="109">
        <f>IF(B124&gt;2020,HLOOKUP(A_Stammdaten!$B$12,$L$4:$R$2504,ROW(B124)-3,FALSE)+IF(OR(B124=0,A_Stammdaten!$B$12&lt;B124),0,I124*1/20),0)</f>
        <v>0</v>
      </c>
      <c r="K124" s="109">
        <f>IF(B124&gt;2020,HLOOKUP(A_Stammdaten!$B$12,$L$4:$R$2504,ROW(B124)-3,FALSE),0)</f>
        <v>0</v>
      </c>
      <c r="L124" s="109">
        <f t="shared" si="7"/>
        <v>0</v>
      </c>
      <c r="M124" s="109">
        <f t="shared" si="8"/>
        <v>0</v>
      </c>
      <c r="N124" s="109">
        <f t="shared" si="9"/>
        <v>0</v>
      </c>
      <c r="O124" s="109">
        <f t="shared" si="10"/>
        <v>0</v>
      </c>
      <c r="P124" s="109">
        <f t="shared" si="11"/>
        <v>0</v>
      </c>
      <c r="Q124" s="109">
        <f t="shared" si="12"/>
        <v>0</v>
      </c>
      <c r="R124" s="109">
        <f t="shared" si="13"/>
        <v>0</v>
      </c>
      <c r="S124" s="425"/>
    </row>
    <row r="125" spans="1:19" x14ac:dyDescent="0.3">
      <c r="A125" s="421"/>
      <c r="B125" s="424"/>
      <c r="C125" s="421"/>
      <c r="D125" s="421"/>
      <c r="E125" s="421"/>
      <c r="F125" s="421"/>
      <c r="G125" s="421"/>
      <c r="H125" s="421"/>
      <c r="I125" s="220">
        <f>IF(B125&gt;A_Stammdaten!$B$12,0,SUM(C125,D125,F125,G125)-SUM(E125,H125))</f>
        <v>0</v>
      </c>
      <c r="J125" s="109">
        <f>IF(B125&gt;2020,HLOOKUP(A_Stammdaten!$B$12,$L$4:$R$2504,ROW(B125)-3,FALSE)+IF(OR(B125=0,A_Stammdaten!$B$12&lt;B125),0,I125*1/20),0)</f>
        <v>0</v>
      </c>
      <c r="K125" s="109">
        <f>IF(B125&gt;2020,HLOOKUP(A_Stammdaten!$B$12,$L$4:$R$2504,ROW(B125)-3,FALSE),0)</f>
        <v>0</v>
      </c>
      <c r="L125" s="109">
        <f t="shared" si="7"/>
        <v>0</v>
      </c>
      <c r="M125" s="109">
        <f t="shared" si="8"/>
        <v>0</v>
      </c>
      <c r="N125" s="109">
        <f t="shared" si="9"/>
        <v>0</v>
      </c>
      <c r="O125" s="109">
        <f t="shared" si="10"/>
        <v>0</v>
      </c>
      <c r="P125" s="109">
        <f t="shared" si="11"/>
        <v>0</v>
      </c>
      <c r="Q125" s="109">
        <f t="shared" si="12"/>
        <v>0</v>
      </c>
      <c r="R125" s="109">
        <f t="shared" si="13"/>
        <v>0</v>
      </c>
      <c r="S125" s="425"/>
    </row>
    <row r="126" spans="1:19" x14ac:dyDescent="0.3">
      <c r="A126" s="421"/>
      <c r="B126" s="424"/>
      <c r="C126" s="421"/>
      <c r="D126" s="421"/>
      <c r="E126" s="421"/>
      <c r="F126" s="421"/>
      <c r="G126" s="421"/>
      <c r="H126" s="421"/>
      <c r="I126" s="220">
        <f>IF(B126&gt;A_Stammdaten!$B$12,0,SUM(C126,D126,F126,G126)-SUM(E126,H126))</f>
        <v>0</v>
      </c>
      <c r="J126" s="109">
        <f>IF(B126&gt;2020,HLOOKUP(A_Stammdaten!$B$12,$L$4:$R$2504,ROW(B126)-3,FALSE)+IF(OR(B126=0,A_Stammdaten!$B$12&lt;B126),0,I126*1/20),0)</f>
        <v>0</v>
      </c>
      <c r="K126" s="109">
        <f>IF(B126&gt;2020,HLOOKUP(A_Stammdaten!$B$12,$L$4:$R$2504,ROW(B126)-3,FALSE),0)</f>
        <v>0</v>
      </c>
      <c r="L126" s="109">
        <f t="shared" si="7"/>
        <v>0</v>
      </c>
      <c r="M126" s="109">
        <f t="shared" si="8"/>
        <v>0</v>
      </c>
      <c r="N126" s="109">
        <f t="shared" si="9"/>
        <v>0</v>
      </c>
      <c r="O126" s="109">
        <f t="shared" si="10"/>
        <v>0</v>
      </c>
      <c r="P126" s="109">
        <f t="shared" si="11"/>
        <v>0</v>
      </c>
      <c r="Q126" s="109">
        <f t="shared" si="12"/>
        <v>0</v>
      </c>
      <c r="R126" s="109">
        <f t="shared" si="13"/>
        <v>0</v>
      </c>
      <c r="S126" s="425"/>
    </row>
    <row r="127" spans="1:19" x14ac:dyDescent="0.3">
      <c r="A127" s="421"/>
      <c r="B127" s="424"/>
      <c r="C127" s="421"/>
      <c r="D127" s="421"/>
      <c r="E127" s="421"/>
      <c r="F127" s="421"/>
      <c r="G127" s="421"/>
      <c r="H127" s="421"/>
      <c r="I127" s="220">
        <f>IF(B127&gt;A_Stammdaten!$B$12,0,SUM(C127,D127,F127,G127)-SUM(E127,H127))</f>
        <v>0</v>
      </c>
      <c r="J127" s="109">
        <f>IF(B127&gt;2020,HLOOKUP(A_Stammdaten!$B$12,$L$4:$R$2504,ROW(B127)-3,FALSE)+IF(OR(B127=0,A_Stammdaten!$B$12&lt;B127),0,I127*1/20),0)</f>
        <v>0</v>
      </c>
      <c r="K127" s="109">
        <f>IF(B127&gt;2020,HLOOKUP(A_Stammdaten!$B$12,$L$4:$R$2504,ROW(B127)-3,FALSE),0)</f>
        <v>0</v>
      </c>
      <c r="L127" s="109">
        <f t="shared" si="7"/>
        <v>0</v>
      </c>
      <c r="M127" s="109">
        <f t="shared" si="8"/>
        <v>0</v>
      </c>
      <c r="N127" s="109">
        <f t="shared" si="9"/>
        <v>0</v>
      </c>
      <c r="O127" s="109">
        <f t="shared" si="10"/>
        <v>0</v>
      </c>
      <c r="P127" s="109">
        <f t="shared" si="11"/>
        <v>0</v>
      </c>
      <c r="Q127" s="109">
        <f t="shared" si="12"/>
        <v>0</v>
      </c>
      <c r="R127" s="109">
        <f t="shared" si="13"/>
        <v>0</v>
      </c>
      <c r="S127" s="425"/>
    </row>
    <row r="128" spans="1:19" x14ac:dyDescent="0.3">
      <c r="A128" s="421"/>
      <c r="B128" s="424"/>
      <c r="C128" s="421"/>
      <c r="D128" s="421"/>
      <c r="E128" s="421"/>
      <c r="F128" s="421"/>
      <c r="G128" s="421"/>
      <c r="H128" s="421"/>
      <c r="I128" s="220">
        <f>IF(B128&gt;A_Stammdaten!$B$12,0,SUM(C128,D128,F128,G128)-SUM(E128,H128))</f>
        <v>0</v>
      </c>
      <c r="J128" s="109">
        <f>IF(B128&gt;2020,HLOOKUP(A_Stammdaten!$B$12,$L$4:$R$2504,ROW(B128)-3,FALSE)+IF(OR(B128=0,A_Stammdaten!$B$12&lt;B128),0,I128*1/20),0)</f>
        <v>0</v>
      </c>
      <c r="K128" s="109">
        <f>IF(B128&gt;2020,HLOOKUP(A_Stammdaten!$B$12,$L$4:$R$2504,ROW(B128)-3,FALSE),0)</f>
        <v>0</v>
      </c>
      <c r="L128" s="109">
        <f t="shared" si="7"/>
        <v>0</v>
      </c>
      <c r="M128" s="109">
        <f t="shared" si="8"/>
        <v>0</v>
      </c>
      <c r="N128" s="109">
        <f t="shared" si="9"/>
        <v>0</v>
      </c>
      <c r="O128" s="109">
        <f t="shared" si="10"/>
        <v>0</v>
      </c>
      <c r="P128" s="109">
        <f t="shared" si="11"/>
        <v>0</v>
      </c>
      <c r="Q128" s="109">
        <f t="shared" si="12"/>
        <v>0</v>
      </c>
      <c r="R128" s="109">
        <f t="shared" si="13"/>
        <v>0</v>
      </c>
      <c r="S128" s="425"/>
    </row>
    <row r="129" spans="1:19" x14ac:dyDescent="0.3">
      <c r="A129" s="421"/>
      <c r="B129" s="424"/>
      <c r="C129" s="421"/>
      <c r="D129" s="421"/>
      <c r="E129" s="421"/>
      <c r="F129" s="421"/>
      <c r="G129" s="421"/>
      <c r="H129" s="421"/>
      <c r="I129" s="220">
        <f>IF(B129&gt;A_Stammdaten!$B$12,0,SUM(C129,D129,F129,G129)-SUM(E129,H129))</f>
        <v>0</v>
      </c>
      <c r="J129" s="109">
        <f>IF(B129&gt;2020,HLOOKUP(A_Stammdaten!$B$12,$L$4:$R$2504,ROW(B129)-3,FALSE)+IF(OR(B129=0,A_Stammdaten!$B$12&lt;B129),0,I129*1/20),0)</f>
        <v>0</v>
      </c>
      <c r="K129" s="109">
        <f>IF(B129&gt;2020,HLOOKUP(A_Stammdaten!$B$12,$L$4:$R$2504,ROW(B129)-3,FALSE),0)</f>
        <v>0</v>
      </c>
      <c r="L129" s="109">
        <f t="shared" si="7"/>
        <v>0</v>
      </c>
      <c r="M129" s="109">
        <f t="shared" si="8"/>
        <v>0</v>
      </c>
      <c r="N129" s="109">
        <f t="shared" si="9"/>
        <v>0</v>
      </c>
      <c r="O129" s="109">
        <f t="shared" si="10"/>
        <v>0</v>
      </c>
      <c r="P129" s="109">
        <f t="shared" si="11"/>
        <v>0</v>
      </c>
      <c r="Q129" s="109">
        <f t="shared" si="12"/>
        <v>0</v>
      </c>
      <c r="R129" s="109">
        <f t="shared" si="13"/>
        <v>0</v>
      </c>
      <c r="S129" s="425"/>
    </row>
    <row r="130" spans="1:19" x14ac:dyDescent="0.3">
      <c r="A130" s="421"/>
      <c r="B130" s="424"/>
      <c r="C130" s="421"/>
      <c r="D130" s="421"/>
      <c r="E130" s="421"/>
      <c r="F130" s="421"/>
      <c r="G130" s="421"/>
      <c r="H130" s="421"/>
      <c r="I130" s="220">
        <f>IF(B130&gt;A_Stammdaten!$B$12,0,SUM(C130,D130,F130,G130)-SUM(E130,H130))</f>
        <v>0</v>
      </c>
      <c r="J130" s="109">
        <f>IF(B130&gt;2020,HLOOKUP(A_Stammdaten!$B$12,$L$4:$R$2504,ROW(B130)-3,FALSE)+IF(OR(B130=0,A_Stammdaten!$B$12&lt;B130),0,I130*1/20),0)</f>
        <v>0</v>
      </c>
      <c r="K130" s="109">
        <f>IF(B130&gt;2020,HLOOKUP(A_Stammdaten!$B$12,$L$4:$R$2504,ROW(B130)-3,FALSE),0)</f>
        <v>0</v>
      </c>
      <c r="L130" s="109">
        <f t="shared" si="7"/>
        <v>0</v>
      </c>
      <c r="M130" s="109">
        <f t="shared" si="8"/>
        <v>0</v>
      </c>
      <c r="N130" s="109">
        <f t="shared" si="9"/>
        <v>0</v>
      </c>
      <c r="O130" s="109">
        <f t="shared" si="10"/>
        <v>0</v>
      </c>
      <c r="P130" s="109">
        <f t="shared" si="11"/>
        <v>0</v>
      </c>
      <c r="Q130" s="109">
        <f t="shared" si="12"/>
        <v>0</v>
      </c>
      <c r="R130" s="109">
        <f t="shared" si="13"/>
        <v>0</v>
      </c>
      <c r="S130" s="425"/>
    </row>
    <row r="131" spans="1:19" x14ac:dyDescent="0.3">
      <c r="A131" s="421"/>
      <c r="B131" s="424"/>
      <c r="C131" s="421"/>
      <c r="D131" s="421"/>
      <c r="E131" s="421"/>
      <c r="F131" s="421"/>
      <c r="G131" s="421"/>
      <c r="H131" s="421"/>
      <c r="I131" s="220">
        <f>IF(B131&gt;A_Stammdaten!$B$12,0,SUM(C131,D131,F131,G131)-SUM(E131,H131))</f>
        <v>0</v>
      </c>
      <c r="J131" s="109">
        <f>IF(B131&gt;2020,HLOOKUP(A_Stammdaten!$B$12,$L$4:$R$2504,ROW(B131)-3,FALSE)+IF(OR(B131=0,A_Stammdaten!$B$12&lt;B131),0,I131*1/20),0)</f>
        <v>0</v>
      </c>
      <c r="K131" s="109">
        <f>IF(B131&gt;2020,HLOOKUP(A_Stammdaten!$B$12,$L$4:$R$2504,ROW(B131)-3,FALSE),0)</f>
        <v>0</v>
      </c>
      <c r="L131" s="109">
        <f t="shared" si="7"/>
        <v>0</v>
      </c>
      <c r="M131" s="109">
        <f t="shared" si="8"/>
        <v>0</v>
      </c>
      <c r="N131" s="109">
        <f t="shared" si="9"/>
        <v>0</v>
      </c>
      <c r="O131" s="109">
        <f t="shared" si="10"/>
        <v>0</v>
      </c>
      <c r="P131" s="109">
        <f t="shared" si="11"/>
        <v>0</v>
      </c>
      <c r="Q131" s="109">
        <f t="shared" si="12"/>
        <v>0</v>
      </c>
      <c r="R131" s="109">
        <f t="shared" si="13"/>
        <v>0</v>
      </c>
      <c r="S131" s="425"/>
    </row>
    <row r="132" spans="1:19" x14ac:dyDescent="0.3">
      <c r="A132" s="421"/>
      <c r="B132" s="424"/>
      <c r="C132" s="421"/>
      <c r="D132" s="421"/>
      <c r="E132" s="421"/>
      <c r="F132" s="421"/>
      <c r="G132" s="421"/>
      <c r="H132" s="421"/>
      <c r="I132" s="220">
        <f>IF(B132&gt;A_Stammdaten!$B$12,0,SUM(C132,D132,F132,G132)-SUM(E132,H132))</f>
        <v>0</v>
      </c>
      <c r="J132" s="109">
        <f>IF(B132&gt;2020,HLOOKUP(A_Stammdaten!$B$12,$L$4:$R$2504,ROW(B132)-3,FALSE)+IF(OR(B132=0,A_Stammdaten!$B$12&lt;B132),0,I132*1/20),0)</f>
        <v>0</v>
      </c>
      <c r="K132" s="109">
        <f>IF(B132&gt;2020,HLOOKUP(A_Stammdaten!$B$12,$L$4:$R$2504,ROW(B132)-3,FALSE),0)</f>
        <v>0</v>
      </c>
      <c r="L132" s="109">
        <f t="shared" si="7"/>
        <v>0</v>
      </c>
      <c r="M132" s="109">
        <f t="shared" si="8"/>
        <v>0</v>
      </c>
      <c r="N132" s="109">
        <f t="shared" si="9"/>
        <v>0</v>
      </c>
      <c r="O132" s="109">
        <f t="shared" si="10"/>
        <v>0</v>
      </c>
      <c r="P132" s="109">
        <f t="shared" si="11"/>
        <v>0</v>
      </c>
      <c r="Q132" s="109">
        <f t="shared" si="12"/>
        <v>0</v>
      </c>
      <c r="R132" s="109">
        <f t="shared" si="13"/>
        <v>0</v>
      </c>
      <c r="S132" s="425"/>
    </row>
    <row r="133" spans="1:19" x14ac:dyDescent="0.3">
      <c r="A133" s="421"/>
      <c r="B133" s="424"/>
      <c r="C133" s="421"/>
      <c r="D133" s="421"/>
      <c r="E133" s="421"/>
      <c r="F133" s="421"/>
      <c r="G133" s="421"/>
      <c r="H133" s="421"/>
      <c r="I133" s="220">
        <f>IF(B133&gt;A_Stammdaten!$B$12,0,SUM(C133,D133,F133,G133)-SUM(E133,H133))</f>
        <v>0</v>
      </c>
      <c r="J133" s="109">
        <f>IF(B133&gt;2020,HLOOKUP(A_Stammdaten!$B$12,$L$4:$R$2504,ROW(B133)-3,FALSE)+IF(OR(B133=0,A_Stammdaten!$B$12&lt;B133),0,I133*1/20),0)</f>
        <v>0</v>
      </c>
      <c r="K133" s="109">
        <f>IF(B133&gt;2020,HLOOKUP(A_Stammdaten!$B$12,$L$4:$R$2504,ROW(B133)-3,FALSE),0)</f>
        <v>0</v>
      </c>
      <c r="L133" s="109">
        <f t="shared" si="7"/>
        <v>0</v>
      </c>
      <c r="M133" s="109">
        <f t="shared" si="8"/>
        <v>0</v>
      </c>
      <c r="N133" s="109">
        <f t="shared" si="9"/>
        <v>0</v>
      </c>
      <c r="O133" s="109">
        <f t="shared" si="10"/>
        <v>0</v>
      </c>
      <c r="P133" s="109">
        <f t="shared" si="11"/>
        <v>0</v>
      </c>
      <c r="Q133" s="109">
        <f t="shared" si="12"/>
        <v>0</v>
      </c>
      <c r="R133" s="109">
        <f t="shared" si="13"/>
        <v>0</v>
      </c>
      <c r="S133" s="425"/>
    </row>
    <row r="134" spans="1:19" x14ac:dyDescent="0.3">
      <c r="A134" s="421"/>
      <c r="B134" s="424"/>
      <c r="C134" s="421"/>
      <c r="D134" s="421"/>
      <c r="E134" s="421"/>
      <c r="F134" s="421"/>
      <c r="G134" s="421"/>
      <c r="H134" s="421"/>
      <c r="I134" s="220">
        <f>IF(B134&gt;A_Stammdaten!$B$12,0,SUM(C134,D134,F134,G134)-SUM(E134,H134))</f>
        <v>0</v>
      </c>
      <c r="J134" s="109">
        <f>IF(B134&gt;2020,HLOOKUP(A_Stammdaten!$B$12,$L$4:$R$2504,ROW(B134)-3,FALSE)+IF(OR(B134=0,A_Stammdaten!$B$12&lt;B134),0,I134*1/20),0)</f>
        <v>0</v>
      </c>
      <c r="K134" s="109">
        <f>IF(B134&gt;2020,HLOOKUP(A_Stammdaten!$B$12,$L$4:$R$2504,ROW(B134)-3,FALSE),0)</f>
        <v>0</v>
      </c>
      <c r="L134" s="109">
        <f t="shared" ref="L134:L197" si="14">IF(B134&gt;2020,IF(OR($I134=0,L$4&lt;$B134,$B134=0,20-(L$4-$B134)=0),0,$I134*(19-(L$4-$B134))/20),0)</f>
        <v>0</v>
      </c>
      <c r="M134" s="109">
        <f t="shared" ref="M134:M197" si="15">IF(B134&gt;2020,IF(OR($I134=0,M$4&lt;$B134,$B134=0,20-(M$4-$B134)=0),0,$I134*(19-(M$4-$B134))/20),0)</f>
        <v>0</v>
      </c>
      <c r="N134" s="109">
        <f t="shared" ref="N134:N197" si="16">IF(B134&gt;2020,IF(OR($I134=0,N$4&lt;$B134,$B134=0,20-(N$4-$B134)=0),0,$I134*(19-(N$4-$B134))/20),0)</f>
        <v>0</v>
      </c>
      <c r="O134" s="109">
        <f t="shared" ref="O134:O197" si="17">IF(B134&gt;2020,IF(OR($I134=0,O$4&lt;$B134,$B134=0,20-(O$4-$B134)=0),0,$I134*(19-(O$4-$B134))/20),0)</f>
        <v>0</v>
      </c>
      <c r="P134" s="109">
        <f t="shared" ref="P134:P197" si="18">IF(B134&gt;2020,IF(OR($I134=0,P$4&lt;$B134,$B134=0,20-(P$4-$B134)=0),0,$I134*(19-(P$4-$B134))/20),0)</f>
        <v>0</v>
      </c>
      <c r="Q134" s="109">
        <f t="shared" ref="Q134:Q197" si="19">IF(B134&gt;2020,IF(OR($I134=0,Q$4&lt;$B134,$B134=0,20-(Q$4-$B134)=0),0,$I134*(19-(Q$4-$B134))/20),0)</f>
        <v>0</v>
      </c>
      <c r="R134" s="109">
        <f t="shared" ref="R134:R197" si="20">IF(B134&gt;2020,IF(OR($I134=0,R$4&lt;$B134,$B134=0,20-(R$4-$B134)=0),0,$I134*(19-(R$4-$B134))/20),0)</f>
        <v>0</v>
      </c>
      <c r="S134" s="425"/>
    </row>
    <row r="135" spans="1:19" x14ac:dyDescent="0.3">
      <c r="A135" s="421"/>
      <c r="B135" s="424"/>
      <c r="C135" s="421"/>
      <c r="D135" s="421"/>
      <c r="E135" s="421"/>
      <c r="F135" s="421"/>
      <c r="G135" s="421"/>
      <c r="H135" s="421"/>
      <c r="I135" s="220">
        <f>IF(B135&gt;A_Stammdaten!$B$12,0,SUM(C135,D135,F135,G135)-SUM(E135,H135))</f>
        <v>0</v>
      </c>
      <c r="J135" s="109">
        <f>IF(B135&gt;2020,HLOOKUP(A_Stammdaten!$B$12,$L$4:$R$2504,ROW(B135)-3,FALSE)+IF(OR(B135=0,A_Stammdaten!$B$12&lt;B135),0,I135*1/20),0)</f>
        <v>0</v>
      </c>
      <c r="K135" s="109">
        <f>IF(B135&gt;2020,HLOOKUP(A_Stammdaten!$B$12,$L$4:$R$2504,ROW(B135)-3,FALSE),0)</f>
        <v>0</v>
      </c>
      <c r="L135" s="109">
        <f t="shared" si="14"/>
        <v>0</v>
      </c>
      <c r="M135" s="109">
        <f t="shared" si="15"/>
        <v>0</v>
      </c>
      <c r="N135" s="109">
        <f t="shared" si="16"/>
        <v>0</v>
      </c>
      <c r="O135" s="109">
        <f t="shared" si="17"/>
        <v>0</v>
      </c>
      <c r="P135" s="109">
        <f t="shared" si="18"/>
        <v>0</v>
      </c>
      <c r="Q135" s="109">
        <f t="shared" si="19"/>
        <v>0</v>
      </c>
      <c r="R135" s="109">
        <f t="shared" si="20"/>
        <v>0</v>
      </c>
      <c r="S135" s="425"/>
    </row>
    <row r="136" spans="1:19" x14ac:dyDescent="0.3">
      <c r="A136" s="421"/>
      <c r="B136" s="424"/>
      <c r="C136" s="421"/>
      <c r="D136" s="421"/>
      <c r="E136" s="421"/>
      <c r="F136" s="421"/>
      <c r="G136" s="421"/>
      <c r="H136" s="421"/>
      <c r="I136" s="220">
        <f>IF(B136&gt;A_Stammdaten!$B$12,0,SUM(C136,D136,F136,G136)-SUM(E136,H136))</f>
        <v>0</v>
      </c>
      <c r="J136" s="109">
        <f>IF(B136&gt;2020,HLOOKUP(A_Stammdaten!$B$12,$L$4:$R$2504,ROW(B136)-3,FALSE)+IF(OR(B136=0,A_Stammdaten!$B$12&lt;B136),0,I136*1/20),0)</f>
        <v>0</v>
      </c>
      <c r="K136" s="109">
        <f>IF(B136&gt;2020,HLOOKUP(A_Stammdaten!$B$12,$L$4:$R$2504,ROW(B136)-3,FALSE),0)</f>
        <v>0</v>
      </c>
      <c r="L136" s="109">
        <f t="shared" si="14"/>
        <v>0</v>
      </c>
      <c r="M136" s="109">
        <f t="shared" si="15"/>
        <v>0</v>
      </c>
      <c r="N136" s="109">
        <f t="shared" si="16"/>
        <v>0</v>
      </c>
      <c r="O136" s="109">
        <f t="shared" si="17"/>
        <v>0</v>
      </c>
      <c r="P136" s="109">
        <f t="shared" si="18"/>
        <v>0</v>
      </c>
      <c r="Q136" s="109">
        <f t="shared" si="19"/>
        <v>0</v>
      </c>
      <c r="R136" s="109">
        <f t="shared" si="20"/>
        <v>0</v>
      </c>
      <c r="S136" s="425"/>
    </row>
    <row r="137" spans="1:19" x14ac:dyDescent="0.3">
      <c r="A137" s="421"/>
      <c r="B137" s="424"/>
      <c r="C137" s="421"/>
      <c r="D137" s="421"/>
      <c r="E137" s="421"/>
      <c r="F137" s="421"/>
      <c r="G137" s="421"/>
      <c r="H137" s="421"/>
      <c r="I137" s="220">
        <f>IF(B137&gt;A_Stammdaten!$B$12,0,SUM(C137,D137,F137,G137)-SUM(E137,H137))</f>
        <v>0</v>
      </c>
      <c r="J137" s="109">
        <f>IF(B137&gt;2020,HLOOKUP(A_Stammdaten!$B$12,$L$4:$R$2504,ROW(B137)-3,FALSE)+IF(OR(B137=0,A_Stammdaten!$B$12&lt;B137),0,I137*1/20),0)</f>
        <v>0</v>
      </c>
      <c r="K137" s="109">
        <f>IF(B137&gt;2020,HLOOKUP(A_Stammdaten!$B$12,$L$4:$R$2504,ROW(B137)-3,FALSE),0)</f>
        <v>0</v>
      </c>
      <c r="L137" s="109">
        <f t="shared" si="14"/>
        <v>0</v>
      </c>
      <c r="M137" s="109">
        <f t="shared" si="15"/>
        <v>0</v>
      </c>
      <c r="N137" s="109">
        <f t="shared" si="16"/>
        <v>0</v>
      </c>
      <c r="O137" s="109">
        <f t="shared" si="17"/>
        <v>0</v>
      </c>
      <c r="P137" s="109">
        <f t="shared" si="18"/>
        <v>0</v>
      </c>
      <c r="Q137" s="109">
        <f t="shared" si="19"/>
        <v>0</v>
      </c>
      <c r="R137" s="109">
        <f t="shared" si="20"/>
        <v>0</v>
      </c>
      <c r="S137" s="425"/>
    </row>
    <row r="138" spans="1:19" x14ac:dyDescent="0.3">
      <c r="A138" s="421"/>
      <c r="B138" s="424"/>
      <c r="C138" s="421"/>
      <c r="D138" s="421"/>
      <c r="E138" s="421"/>
      <c r="F138" s="421"/>
      <c r="G138" s="421"/>
      <c r="H138" s="421"/>
      <c r="I138" s="220">
        <f>IF(B138&gt;A_Stammdaten!$B$12,0,SUM(C138,D138,F138,G138)-SUM(E138,H138))</f>
        <v>0</v>
      </c>
      <c r="J138" s="109">
        <f>IF(B138&gt;2020,HLOOKUP(A_Stammdaten!$B$12,$L$4:$R$2504,ROW(B138)-3,FALSE)+IF(OR(B138=0,A_Stammdaten!$B$12&lt;B138),0,I138*1/20),0)</f>
        <v>0</v>
      </c>
      <c r="K138" s="109">
        <f>IF(B138&gt;2020,HLOOKUP(A_Stammdaten!$B$12,$L$4:$R$2504,ROW(B138)-3,FALSE),0)</f>
        <v>0</v>
      </c>
      <c r="L138" s="109">
        <f t="shared" si="14"/>
        <v>0</v>
      </c>
      <c r="M138" s="109">
        <f t="shared" si="15"/>
        <v>0</v>
      </c>
      <c r="N138" s="109">
        <f t="shared" si="16"/>
        <v>0</v>
      </c>
      <c r="O138" s="109">
        <f t="shared" si="17"/>
        <v>0</v>
      </c>
      <c r="P138" s="109">
        <f t="shared" si="18"/>
        <v>0</v>
      </c>
      <c r="Q138" s="109">
        <f t="shared" si="19"/>
        <v>0</v>
      </c>
      <c r="R138" s="109">
        <f t="shared" si="20"/>
        <v>0</v>
      </c>
      <c r="S138" s="425"/>
    </row>
    <row r="139" spans="1:19" x14ac:dyDescent="0.3">
      <c r="A139" s="421"/>
      <c r="B139" s="424"/>
      <c r="C139" s="421"/>
      <c r="D139" s="421"/>
      <c r="E139" s="421"/>
      <c r="F139" s="421"/>
      <c r="G139" s="421"/>
      <c r="H139" s="421"/>
      <c r="I139" s="220">
        <f>IF(B139&gt;A_Stammdaten!$B$12,0,SUM(C139,D139,F139,G139)-SUM(E139,H139))</f>
        <v>0</v>
      </c>
      <c r="J139" s="109">
        <f>IF(B139&gt;2020,HLOOKUP(A_Stammdaten!$B$12,$L$4:$R$2504,ROW(B139)-3,FALSE)+IF(OR(B139=0,A_Stammdaten!$B$12&lt;B139),0,I139*1/20),0)</f>
        <v>0</v>
      </c>
      <c r="K139" s="109">
        <f>IF(B139&gt;2020,HLOOKUP(A_Stammdaten!$B$12,$L$4:$R$2504,ROW(B139)-3,FALSE),0)</f>
        <v>0</v>
      </c>
      <c r="L139" s="109">
        <f t="shared" si="14"/>
        <v>0</v>
      </c>
      <c r="M139" s="109">
        <f t="shared" si="15"/>
        <v>0</v>
      </c>
      <c r="N139" s="109">
        <f t="shared" si="16"/>
        <v>0</v>
      </c>
      <c r="O139" s="109">
        <f t="shared" si="17"/>
        <v>0</v>
      </c>
      <c r="P139" s="109">
        <f t="shared" si="18"/>
        <v>0</v>
      </c>
      <c r="Q139" s="109">
        <f t="shared" si="19"/>
        <v>0</v>
      </c>
      <c r="R139" s="109">
        <f t="shared" si="20"/>
        <v>0</v>
      </c>
      <c r="S139" s="425"/>
    </row>
    <row r="140" spans="1:19" x14ac:dyDescent="0.3">
      <c r="A140" s="421"/>
      <c r="B140" s="424"/>
      <c r="C140" s="421"/>
      <c r="D140" s="421"/>
      <c r="E140" s="421"/>
      <c r="F140" s="421"/>
      <c r="G140" s="421"/>
      <c r="H140" s="421"/>
      <c r="I140" s="220">
        <f>IF(B140&gt;A_Stammdaten!$B$12,0,SUM(C140,D140,F140,G140)-SUM(E140,H140))</f>
        <v>0</v>
      </c>
      <c r="J140" s="109">
        <f>IF(B140&gt;2020,HLOOKUP(A_Stammdaten!$B$12,$L$4:$R$2504,ROW(B140)-3,FALSE)+IF(OR(B140=0,A_Stammdaten!$B$12&lt;B140),0,I140*1/20),0)</f>
        <v>0</v>
      </c>
      <c r="K140" s="109">
        <f>IF(B140&gt;2020,HLOOKUP(A_Stammdaten!$B$12,$L$4:$R$2504,ROW(B140)-3,FALSE),0)</f>
        <v>0</v>
      </c>
      <c r="L140" s="109">
        <f t="shared" si="14"/>
        <v>0</v>
      </c>
      <c r="M140" s="109">
        <f t="shared" si="15"/>
        <v>0</v>
      </c>
      <c r="N140" s="109">
        <f t="shared" si="16"/>
        <v>0</v>
      </c>
      <c r="O140" s="109">
        <f t="shared" si="17"/>
        <v>0</v>
      </c>
      <c r="P140" s="109">
        <f t="shared" si="18"/>
        <v>0</v>
      </c>
      <c r="Q140" s="109">
        <f t="shared" si="19"/>
        <v>0</v>
      </c>
      <c r="R140" s="109">
        <f t="shared" si="20"/>
        <v>0</v>
      </c>
      <c r="S140" s="425"/>
    </row>
    <row r="141" spans="1:19" x14ac:dyDescent="0.3">
      <c r="A141" s="421"/>
      <c r="B141" s="424"/>
      <c r="C141" s="421"/>
      <c r="D141" s="421"/>
      <c r="E141" s="421"/>
      <c r="F141" s="421"/>
      <c r="G141" s="421"/>
      <c r="H141" s="421"/>
      <c r="I141" s="220">
        <f>IF(B141&gt;A_Stammdaten!$B$12,0,SUM(C141,D141,F141,G141)-SUM(E141,H141))</f>
        <v>0</v>
      </c>
      <c r="J141" s="109">
        <f>IF(B141&gt;2020,HLOOKUP(A_Stammdaten!$B$12,$L$4:$R$2504,ROW(B141)-3,FALSE)+IF(OR(B141=0,A_Stammdaten!$B$12&lt;B141),0,I141*1/20),0)</f>
        <v>0</v>
      </c>
      <c r="K141" s="109">
        <f>IF(B141&gt;2020,HLOOKUP(A_Stammdaten!$B$12,$L$4:$R$2504,ROW(B141)-3,FALSE),0)</f>
        <v>0</v>
      </c>
      <c r="L141" s="109">
        <f t="shared" si="14"/>
        <v>0</v>
      </c>
      <c r="M141" s="109">
        <f t="shared" si="15"/>
        <v>0</v>
      </c>
      <c r="N141" s="109">
        <f t="shared" si="16"/>
        <v>0</v>
      </c>
      <c r="O141" s="109">
        <f t="shared" si="17"/>
        <v>0</v>
      </c>
      <c r="P141" s="109">
        <f t="shared" si="18"/>
        <v>0</v>
      </c>
      <c r="Q141" s="109">
        <f t="shared" si="19"/>
        <v>0</v>
      </c>
      <c r="R141" s="109">
        <f t="shared" si="20"/>
        <v>0</v>
      </c>
      <c r="S141" s="425"/>
    </row>
    <row r="142" spans="1:19" x14ac:dyDescent="0.3">
      <c r="A142" s="421"/>
      <c r="B142" s="424"/>
      <c r="C142" s="421"/>
      <c r="D142" s="421"/>
      <c r="E142" s="421"/>
      <c r="F142" s="421"/>
      <c r="G142" s="421"/>
      <c r="H142" s="421"/>
      <c r="I142" s="220">
        <f>IF(B142&gt;A_Stammdaten!$B$12,0,SUM(C142,D142,F142,G142)-SUM(E142,H142))</f>
        <v>0</v>
      </c>
      <c r="J142" s="109">
        <f>IF(B142&gt;2020,HLOOKUP(A_Stammdaten!$B$12,$L$4:$R$2504,ROW(B142)-3,FALSE)+IF(OR(B142=0,A_Stammdaten!$B$12&lt;B142),0,I142*1/20),0)</f>
        <v>0</v>
      </c>
      <c r="K142" s="109">
        <f>IF(B142&gt;2020,HLOOKUP(A_Stammdaten!$B$12,$L$4:$R$2504,ROW(B142)-3,FALSE),0)</f>
        <v>0</v>
      </c>
      <c r="L142" s="109">
        <f t="shared" si="14"/>
        <v>0</v>
      </c>
      <c r="M142" s="109">
        <f t="shared" si="15"/>
        <v>0</v>
      </c>
      <c r="N142" s="109">
        <f t="shared" si="16"/>
        <v>0</v>
      </c>
      <c r="O142" s="109">
        <f t="shared" si="17"/>
        <v>0</v>
      </c>
      <c r="P142" s="109">
        <f t="shared" si="18"/>
        <v>0</v>
      </c>
      <c r="Q142" s="109">
        <f t="shared" si="19"/>
        <v>0</v>
      </c>
      <c r="R142" s="109">
        <f t="shared" si="20"/>
        <v>0</v>
      </c>
      <c r="S142" s="425"/>
    </row>
    <row r="143" spans="1:19" x14ac:dyDescent="0.3">
      <c r="A143" s="421"/>
      <c r="B143" s="424"/>
      <c r="C143" s="421"/>
      <c r="D143" s="421"/>
      <c r="E143" s="421"/>
      <c r="F143" s="421"/>
      <c r="G143" s="421"/>
      <c r="H143" s="421"/>
      <c r="I143" s="220">
        <f>IF(B143&gt;A_Stammdaten!$B$12,0,SUM(C143,D143,F143,G143)-SUM(E143,H143))</f>
        <v>0</v>
      </c>
      <c r="J143" s="109">
        <f>IF(B143&gt;2020,HLOOKUP(A_Stammdaten!$B$12,$L$4:$R$2504,ROW(B143)-3,FALSE)+IF(OR(B143=0,A_Stammdaten!$B$12&lt;B143),0,I143*1/20),0)</f>
        <v>0</v>
      </c>
      <c r="K143" s="109">
        <f>IF(B143&gt;2020,HLOOKUP(A_Stammdaten!$B$12,$L$4:$R$2504,ROW(B143)-3,FALSE),0)</f>
        <v>0</v>
      </c>
      <c r="L143" s="109">
        <f t="shared" si="14"/>
        <v>0</v>
      </c>
      <c r="M143" s="109">
        <f t="shared" si="15"/>
        <v>0</v>
      </c>
      <c r="N143" s="109">
        <f t="shared" si="16"/>
        <v>0</v>
      </c>
      <c r="O143" s="109">
        <f t="shared" si="17"/>
        <v>0</v>
      </c>
      <c r="P143" s="109">
        <f t="shared" si="18"/>
        <v>0</v>
      </c>
      <c r="Q143" s="109">
        <f t="shared" si="19"/>
        <v>0</v>
      </c>
      <c r="R143" s="109">
        <f t="shared" si="20"/>
        <v>0</v>
      </c>
      <c r="S143" s="425"/>
    </row>
    <row r="144" spans="1:19" x14ac:dyDescent="0.3">
      <c r="A144" s="421"/>
      <c r="B144" s="424"/>
      <c r="C144" s="421"/>
      <c r="D144" s="421"/>
      <c r="E144" s="421"/>
      <c r="F144" s="421"/>
      <c r="G144" s="421"/>
      <c r="H144" s="421"/>
      <c r="I144" s="220">
        <f>IF(B144&gt;A_Stammdaten!$B$12,0,SUM(C144,D144,F144,G144)-SUM(E144,H144))</f>
        <v>0</v>
      </c>
      <c r="J144" s="109">
        <f>IF(B144&gt;2020,HLOOKUP(A_Stammdaten!$B$12,$L$4:$R$2504,ROW(B144)-3,FALSE)+IF(OR(B144=0,A_Stammdaten!$B$12&lt;B144),0,I144*1/20),0)</f>
        <v>0</v>
      </c>
      <c r="K144" s="109">
        <f>IF(B144&gt;2020,HLOOKUP(A_Stammdaten!$B$12,$L$4:$R$2504,ROW(B144)-3,FALSE),0)</f>
        <v>0</v>
      </c>
      <c r="L144" s="109">
        <f t="shared" si="14"/>
        <v>0</v>
      </c>
      <c r="M144" s="109">
        <f t="shared" si="15"/>
        <v>0</v>
      </c>
      <c r="N144" s="109">
        <f t="shared" si="16"/>
        <v>0</v>
      </c>
      <c r="O144" s="109">
        <f t="shared" si="17"/>
        <v>0</v>
      </c>
      <c r="P144" s="109">
        <f t="shared" si="18"/>
        <v>0</v>
      </c>
      <c r="Q144" s="109">
        <f t="shared" si="19"/>
        <v>0</v>
      </c>
      <c r="R144" s="109">
        <f t="shared" si="20"/>
        <v>0</v>
      </c>
      <c r="S144" s="425"/>
    </row>
    <row r="145" spans="1:19" x14ac:dyDescent="0.3">
      <c r="A145" s="421"/>
      <c r="B145" s="424"/>
      <c r="C145" s="421"/>
      <c r="D145" s="421"/>
      <c r="E145" s="421"/>
      <c r="F145" s="421"/>
      <c r="G145" s="421"/>
      <c r="H145" s="421"/>
      <c r="I145" s="220">
        <f>IF(B145&gt;A_Stammdaten!$B$12,0,SUM(C145,D145,F145,G145)-SUM(E145,H145))</f>
        <v>0</v>
      </c>
      <c r="J145" s="109">
        <f>IF(B145&gt;2020,HLOOKUP(A_Stammdaten!$B$12,$L$4:$R$2504,ROW(B145)-3,FALSE)+IF(OR(B145=0,A_Stammdaten!$B$12&lt;B145),0,I145*1/20),0)</f>
        <v>0</v>
      </c>
      <c r="K145" s="109">
        <f>IF(B145&gt;2020,HLOOKUP(A_Stammdaten!$B$12,$L$4:$R$2504,ROW(B145)-3,FALSE),0)</f>
        <v>0</v>
      </c>
      <c r="L145" s="109">
        <f t="shared" si="14"/>
        <v>0</v>
      </c>
      <c r="M145" s="109">
        <f t="shared" si="15"/>
        <v>0</v>
      </c>
      <c r="N145" s="109">
        <f t="shared" si="16"/>
        <v>0</v>
      </c>
      <c r="O145" s="109">
        <f t="shared" si="17"/>
        <v>0</v>
      </c>
      <c r="P145" s="109">
        <f t="shared" si="18"/>
        <v>0</v>
      </c>
      <c r="Q145" s="109">
        <f t="shared" si="19"/>
        <v>0</v>
      </c>
      <c r="R145" s="109">
        <f t="shared" si="20"/>
        <v>0</v>
      </c>
      <c r="S145" s="425"/>
    </row>
    <row r="146" spans="1:19" x14ac:dyDescent="0.3">
      <c r="A146" s="421"/>
      <c r="B146" s="424"/>
      <c r="C146" s="421"/>
      <c r="D146" s="421"/>
      <c r="E146" s="421"/>
      <c r="F146" s="421"/>
      <c r="G146" s="421"/>
      <c r="H146" s="421"/>
      <c r="I146" s="220">
        <f>IF(B146&gt;A_Stammdaten!$B$12,0,SUM(C146,D146,F146,G146)-SUM(E146,H146))</f>
        <v>0</v>
      </c>
      <c r="J146" s="109">
        <f>IF(B146&gt;2020,HLOOKUP(A_Stammdaten!$B$12,$L$4:$R$2504,ROW(B146)-3,FALSE)+IF(OR(B146=0,A_Stammdaten!$B$12&lt;B146),0,I146*1/20),0)</f>
        <v>0</v>
      </c>
      <c r="K146" s="109">
        <f>IF(B146&gt;2020,HLOOKUP(A_Stammdaten!$B$12,$L$4:$R$2504,ROW(B146)-3,FALSE),0)</f>
        <v>0</v>
      </c>
      <c r="L146" s="109">
        <f t="shared" si="14"/>
        <v>0</v>
      </c>
      <c r="M146" s="109">
        <f t="shared" si="15"/>
        <v>0</v>
      </c>
      <c r="N146" s="109">
        <f t="shared" si="16"/>
        <v>0</v>
      </c>
      <c r="O146" s="109">
        <f t="shared" si="17"/>
        <v>0</v>
      </c>
      <c r="P146" s="109">
        <f t="shared" si="18"/>
        <v>0</v>
      </c>
      <c r="Q146" s="109">
        <f t="shared" si="19"/>
        <v>0</v>
      </c>
      <c r="R146" s="109">
        <f t="shared" si="20"/>
        <v>0</v>
      </c>
      <c r="S146" s="425"/>
    </row>
    <row r="147" spans="1:19" x14ac:dyDescent="0.3">
      <c r="A147" s="421"/>
      <c r="B147" s="424"/>
      <c r="C147" s="421"/>
      <c r="D147" s="421"/>
      <c r="E147" s="421"/>
      <c r="F147" s="421"/>
      <c r="G147" s="421"/>
      <c r="H147" s="421"/>
      <c r="I147" s="220">
        <f>IF(B147&gt;A_Stammdaten!$B$12,0,SUM(C147,D147,F147,G147)-SUM(E147,H147))</f>
        <v>0</v>
      </c>
      <c r="J147" s="109">
        <f>IF(B147&gt;2020,HLOOKUP(A_Stammdaten!$B$12,$L$4:$R$2504,ROW(B147)-3,FALSE)+IF(OR(B147=0,A_Stammdaten!$B$12&lt;B147),0,I147*1/20),0)</f>
        <v>0</v>
      </c>
      <c r="K147" s="109">
        <f>IF(B147&gt;2020,HLOOKUP(A_Stammdaten!$B$12,$L$4:$R$2504,ROW(B147)-3,FALSE),0)</f>
        <v>0</v>
      </c>
      <c r="L147" s="109">
        <f t="shared" si="14"/>
        <v>0</v>
      </c>
      <c r="M147" s="109">
        <f t="shared" si="15"/>
        <v>0</v>
      </c>
      <c r="N147" s="109">
        <f t="shared" si="16"/>
        <v>0</v>
      </c>
      <c r="O147" s="109">
        <f t="shared" si="17"/>
        <v>0</v>
      </c>
      <c r="P147" s="109">
        <f t="shared" si="18"/>
        <v>0</v>
      </c>
      <c r="Q147" s="109">
        <f t="shared" si="19"/>
        <v>0</v>
      </c>
      <c r="R147" s="109">
        <f t="shared" si="20"/>
        <v>0</v>
      </c>
      <c r="S147" s="425"/>
    </row>
    <row r="148" spans="1:19" x14ac:dyDescent="0.3">
      <c r="A148" s="421"/>
      <c r="B148" s="424"/>
      <c r="C148" s="421"/>
      <c r="D148" s="421"/>
      <c r="E148" s="421"/>
      <c r="F148" s="421"/>
      <c r="G148" s="421"/>
      <c r="H148" s="421"/>
      <c r="I148" s="220">
        <f>IF(B148&gt;A_Stammdaten!$B$12,0,SUM(C148,D148,F148,G148)-SUM(E148,H148))</f>
        <v>0</v>
      </c>
      <c r="J148" s="109">
        <f>IF(B148&gt;2020,HLOOKUP(A_Stammdaten!$B$12,$L$4:$R$2504,ROW(B148)-3,FALSE)+IF(OR(B148=0,A_Stammdaten!$B$12&lt;B148),0,I148*1/20),0)</f>
        <v>0</v>
      </c>
      <c r="K148" s="109">
        <f>IF(B148&gt;2020,HLOOKUP(A_Stammdaten!$B$12,$L$4:$R$2504,ROW(B148)-3,FALSE),0)</f>
        <v>0</v>
      </c>
      <c r="L148" s="109">
        <f t="shared" si="14"/>
        <v>0</v>
      </c>
      <c r="M148" s="109">
        <f t="shared" si="15"/>
        <v>0</v>
      </c>
      <c r="N148" s="109">
        <f t="shared" si="16"/>
        <v>0</v>
      </c>
      <c r="O148" s="109">
        <f t="shared" si="17"/>
        <v>0</v>
      </c>
      <c r="P148" s="109">
        <f t="shared" si="18"/>
        <v>0</v>
      </c>
      <c r="Q148" s="109">
        <f t="shared" si="19"/>
        <v>0</v>
      </c>
      <c r="R148" s="109">
        <f t="shared" si="20"/>
        <v>0</v>
      </c>
      <c r="S148" s="425"/>
    </row>
    <row r="149" spans="1:19" x14ac:dyDescent="0.3">
      <c r="A149" s="421"/>
      <c r="B149" s="424"/>
      <c r="C149" s="421"/>
      <c r="D149" s="421"/>
      <c r="E149" s="421"/>
      <c r="F149" s="421"/>
      <c r="G149" s="421"/>
      <c r="H149" s="421"/>
      <c r="I149" s="220">
        <f>IF(B149&gt;A_Stammdaten!$B$12,0,SUM(C149,D149,F149,G149)-SUM(E149,H149))</f>
        <v>0</v>
      </c>
      <c r="J149" s="109">
        <f>IF(B149&gt;2020,HLOOKUP(A_Stammdaten!$B$12,$L$4:$R$2504,ROW(B149)-3,FALSE)+IF(OR(B149=0,A_Stammdaten!$B$12&lt;B149),0,I149*1/20),0)</f>
        <v>0</v>
      </c>
      <c r="K149" s="109">
        <f>IF(B149&gt;2020,HLOOKUP(A_Stammdaten!$B$12,$L$4:$R$2504,ROW(B149)-3,FALSE),0)</f>
        <v>0</v>
      </c>
      <c r="L149" s="109">
        <f t="shared" si="14"/>
        <v>0</v>
      </c>
      <c r="M149" s="109">
        <f t="shared" si="15"/>
        <v>0</v>
      </c>
      <c r="N149" s="109">
        <f t="shared" si="16"/>
        <v>0</v>
      </c>
      <c r="O149" s="109">
        <f t="shared" si="17"/>
        <v>0</v>
      </c>
      <c r="P149" s="109">
        <f t="shared" si="18"/>
        <v>0</v>
      </c>
      <c r="Q149" s="109">
        <f t="shared" si="19"/>
        <v>0</v>
      </c>
      <c r="R149" s="109">
        <f t="shared" si="20"/>
        <v>0</v>
      </c>
      <c r="S149" s="425"/>
    </row>
    <row r="150" spans="1:19" x14ac:dyDescent="0.3">
      <c r="A150" s="421"/>
      <c r="B150" s="424"/>
      <c r="C150" s="421"/>
      <c r="D150" s="421"/>
      <c r="E150" s="421"/>
      <c r="F150" s="421"/>
      <c r="G150" s="421"/>
      <c r="H150" s="421"/>
      <c r="I150" s="220">
        <f>IF(B150&gt;A_Stammdaten!$B$12,0,SUM(C150,D150,F150,G150)-SUM(E150,H150))</f>
        <v>0</v>
      </c>
      <c r="J150" s="109">
        <f>IF(B150&gt;2020,HLOOKUP(A_Stammdaten!$B$12,$L$4:$R$2504,ROW(B150)-3,FALSE)+IF(OR(B150=0,A_Stammdaten!$B$12&lt;B150),0,I150*1/20),0)</f>
        <v>0</v>
      </c>
      <c r="K150" s="109">
        <f>IF(B150&gt;2020,HLOOKUP(A_Stammdaten!$B$12,$L$4:$R$2504,ROW(B150)-3,FALSE),0)</f>
        <v>0</v>
      </c>
      <c r="L150" s="109">
        <f t="shared" si="14"/>
        <v>0</v>
      </c>
      <c r="M150" s="109">
        <f t="shared" si="15"/>
        <v>0</v>
      </c>
      <c r="N150" s="109">
        <f t="shared" si="16"/>
        <v>0</v>
      </c>
      <c r="O150" s="109">
        <f t="shared" si="17"/>
        <v>0</v>
      </c>
      <c r="P150" s="109">
        <f t="shared" si="18"/>
        <v>0</v>
      </c>
      <c r="Q150" s="109">
        <f t="shared" si="19"/>
        <v>0</v>
      </c>
      <c r="R150" s="109">
        <f t="shared" si="20"/>
        <v>0</v>
      </c>
      <c r="S150" s="425"/>
    </row>
    <row r="151" spans="1:19" x14ac:dyDescent="0.3">
      <c r="A151" s="421"/>
      <c r="B151" s="424"/>
      <c r="C151" s="421"/>
      <c r="D151" s="421"/>
      <c r="E151" s="421"/>
      <c r="F151" s="421"/>
      <c r="G151" s="421"/>
      <c r="H151" s="421"/>
      <c r="I151" s="220">
        <f>IF(B151&gt;A_Stammdaten!$B$12,0,SUM(C151,D151,F151,G151)-SUM(E151,H151))</f>
        <v>0</v>
      </c>
      <c r="J151" s="109">
        <f>IF(B151&gt;2020,HLOOKUP(A_Stammdaten!$B$12,$L$4:$R$2504,ROW(B151)-3,FALSE)+IF(OR(B151=0,A_Stammdaten!$B$12&lt;B151),0,I151*1/20),0)</f>
        <v>0</v>
      </c>
      <c r="K151" s="109">
        <f>IF(B151&gt;2020,HLOOKUP(A_Stammdaten!$B$12,$L$4:$R$2504,ROW(B151)-3,FALSE),0)</f>
        <v>0</v>
      </c>
      <c r="L151" s="109">
        <f t="shared" si="14"/>
        <v>0</v>
      </c>
      <c r="M151" s="109">
        <f t="shared" si="15"/>
        <v>0</v>
      </c>
      <c r="N151" s="109">
        <f t="shared" si="16"/>
        <v>0</v>
      </c>
      <c r="O151" s="109">
        <f t="shared" si="17"/>
        <v>0</v>
      </c>
      <c r="P151" s="109">
        <f t="shared" si="18"/>
        <v>0</v>
      </c>
      <c r="Q151" s="109">
        <f t="shared" si="19"/>
        <v>0</v>
      </c>
      <c r="R151" s="109">
        <f t="shared" si="20"/>
        <v>0</v>
      </c>
      <c r="S151" s="425"/>
    </row>
    <row r="152" spans="1:19" x14ac:dyDescent="0.3">
      <c r="A152" s="421"/>
      <c r="B152" s="424"/>
      <c r="C152" s="421"/>
      <c r="D152" s="421"/>
      <c r="E152" s="421"/>
      <c r="F152" s="421"/>
      <c r="G152" s="421"/>
      <c r="H152" s="421"/>
      <c r="I152" s="220">
        <f>IF(B152&gt;A_Stammdaten!$B$12,0,SUM(C152,D152,F152,G152)-SUM(E152,H152))</f>
        <v>0</v>
      </c>
      <c r="J152" s="109">
        <f>IF(B152&gt;2020,HLOOKUP(A_Stammdaten!$B$12,$L$4:$R$2504,ROW(B152)-3,FALSE)+IF(OR(B152=0,A_Stammdaten!$B$12&lt;B152),0,I152*1/20),0)</f>
        <v>0</v>
      </c>
      <c r="K152" s="109">
        <f>IF(B152&gt;2020,HLOOKUP(A_Stammdaten!$B$12,$L$4:$R$2504,ROW(B152)-3,FALSE),0)</f>
        <v>0</v>
      </c>
      <c r="L152" s="109">
        <f t="shared" si="14"/>
        <v>0</v>
      </c>
      <c r="M152" s="109">
        <f t="shared" si="15"/>
        <v>0</v>
      </c>
      <c r="N152" s="109">
        <f t="shared" si="16"/>
        <v>0</v>
      </c>
      <c r="O152" s="109">
        <f t="shared" si="17"/>
        <v>0</v>
      </c>
      <c r="P152" s="109">
        <f t="shared" si="18"/>
        <v>0</v>
      </c>
      <c r="Q152" s="109">
        <f t="shared" si="19"/>
        <v>0</v>
      </c>
      <c r="R152" s="109">
        <f t="shared" si="20"/>
        <v>0</v>
      </c>
      <c r="S152" s="425"/>
    </row>
    <row r="153" spans="1:19" x14ac:dyDescent="0.3">
      <c r="A153" s="421"/>
      <c r="B153" s="424"/>
      <c r="C153" s="421"/>
      <c r="D153" s="421"/>
      <c r="E153" s="421"/>
      <c r="F153" s="421"/>
      <c r="G153" s="421"/>
      <c r="H153" s="421"/>
      <c r="I153" s="220">
        <f>IF(B153&gt;A_Stammdaten!$B$12,0,SUM(C153,D153,F153,G153)-SUM(E153,H153))</f>
        <v>0</v>
      </c>
      <c r="J153" s="109">
        <f>IF(B153&gt;2020,HLOOKUP(A_Stammdaten!$B$12,$L$4:$R$2504,ROW(B153)-3,FALSE)+IF(OR(B153=0,A_Stammdaten!$B$12&lt;B153),0,I153*1/20),0)</f>
        <v>0</v>
      </c>
      <c r="K153" s="109">
        <f>IF(B153&gt;2020,HLOOKUP(A_Stammdaten!$B$12,$L$4:$R$2504,ROW(B153)-3,FALSE),0)</f>
        <v>0</v>
      </c>
      <c r="L153" s="109">
        <f t="shared" si="14"/>
        <v>0</v>
      </c>
      <c r="M153" s="109">
        <f t="shared" si="15"/>
        <v>0</v>
      </c>
      <c r="N153" s="109">
        <f t="shared" si="16"/>
        <v>0</v>
      </c>
      <c r="O153" s="109">
        <f t="shared" si="17"/>
        <v>0</v>
      </c>
      <c r="P153" s="109">
        <f t="shared" si="18"/>
        <v>0</v>
      </c>
      <c r="Q153" s="109">
        <f t="shared" si="19"/>
        <v>0</v>
      </c>
      <c r="R153" s="109">
        <f t="shared" si="20"/>
        <v>0</v>
      </c>
      <c r="S153" s="425"/>
    </row>
    <row r="154" spans="1:19" x14ac:dyDescent="0.3">
      <c r="A154" s="421"/>
      <c r="B154" s="424"/>
      <c r="C154" s="421"/>
      <c r="D154" s="421"/>
      <c r="E154" s="421"/>
      <c r="F154" s="421"/>
      <c r="G154" s="421"/>
      <c r="H154" s="421"/>
      <c r="I154" s="220">
        <f>IF(B154&gt;A_Stammdaten!$B$12,0,SUM(C154,D154,F154,G154)-SUM(E154,H154))</f>
        <v>0</v>
      </c>
      <c r="J154" s="109">
        <f>IF(B154&gt;2020,HLOOKUP(A_Stammdaten!$B$12,$L$4:$R$2504,ROW(B154)-3,FALSE)+IF(OR(B154=0,A_Stammdaten!$B$12&lt;B154),0,I154*1/20),0)</f>
        <v>0</v>
      </c>
      <c r="K154" s="109">
        <f>IF(B154&gt;2020,HLOOKUP(A_Stammdaten!$B$12,$L$4:$R$2504,ROW(B154)-3,FALSE),0)</f>
        <v>0</v>
      </c>
      <c r="L154" s="109">
        <f t="shared" si="14"/>
        <v>0</v>
      </c>
      <c r="M154" s="109">
        <f t="shared" si="15"/>
        <v>0</v>
      </c>
      <c r="N154" s="109">
        <f t="shared" si="16"/>
        <v>0</v>
      </c>
      <c r="O154" s="109">
        <f t="shared" si="17"/>
        <v>0</v>
      </c>
      <c r="P154" s="109">
        <f t="shared" si="18"/>
        <v>0</v>
      </c>
      <c r="Q154" s="109">
        <f t="shared" si="19"/>
        <v>0</v>
      </c>
      <c r="R154" s="109">
        <f t="shared" si="20"/>
        <v>0</v>
      </c>
      <c r="S154" s="425"/>
    </row>
    <row r="155" spans="1:19" x14ac:dyDescent="0.3">
      <c r="A155" s="421"/>
      <c r="B155" s="424"/>
      <c r="C155" s="421"/>
      <c r="D155" s="421"/>
      <c r="E155" s="421"/>
      <c r="F155" s="421"/>
      <c r="G155" s="421"/>
      <c r="H155" s="421"/>
      <c r="I155" s="220">
        <f>IF(B155&gt;A_Stammdaten!$B$12,0,SUM(C155,D155,F155,G155)-SUM(E155,H155))</f>
        <v>0</v>
      </c>
      <c r="J155" s="109">
        <f>IF(B155&gt;2020,HLOOKUP(A_Stammdaten!$B$12,$L$4:$R$2504,ROW(B155)-3,FALSE)+IF(OR(B155=0,A_Stammdaten!$B$12&lt;B155),0,I155*1/20),0)</f>
        <v>0</v>
      </c>
      <c r="K155" s="109">
        <f>IF(B155&gt;2020,HLOOKUP(A_Stammdaten!$B$12,$L$4:$R$2504,ROW(B155)-3,FALSE),0)</f>
        <v>0</v>
      </c>
      <c r="L155" s="109">
        <f t="shared" si="14"/>
        <v>0</v>
      </c>
      <c r="M155" s="109">
        <f t="shared" si="15"/>
        <v>0</v>
      </c>
      <c r="N155" s="109">
        <f t="shared" si="16"/>
        <v>0</v>
      </c>
      <c r="O155" s="109">
        <f t="shared" si="17"/>
        <v>0</v>
      </c>
      <c r="P155" s="109">
        <f t="shared" si="18"/>
        <v>0</v>
      </c>
      <c r="Q155" s="109">
        <f t="shared" si="19"/>
        <v>0</v>
      </c>
      <c r="R155" s="109">
        <f t="shared" si="20"/>
        <v>0</v>
      </c>
      <c r="S155" s="425"/>
    </row>
    <row r="156" spans="1:19" x14ac:dyDescent="0.3">
      <c r="A156" s="421"/>
      <c r="B156" s="424"/>
      <c r="C156" s="421"/>
      <c r="D156" s="421"/>
      <c r="E156" s="421"/>
      <c r="F156" s="421"/>
      <c r="G156" s="421"/>
      <c r="H156" s="421"/>
      <c r="I156" s="220">
        <f>IF(B156&gt;A_Stammdaten!$B$12,0,SUM(C156,D156,F156,G156)-SUM(E156,H156))</f>
        <v>0</v>
      </c>
      <c r="J156" s="109">
        <f>IF(B156&gt;2020,HLOOKUP(A_Stammdaten!$B$12,$L$4:$R$2504,ROW(B156)-3,FALSE)+IF(OR(B156=0,A_Stammdaten!$B$12&lt;B156),0,I156*1/20),0)</f>
        <v>0</v>
      </c>
      <c r="K156" s="109">
        <f>IF(B156&gt;2020,HLOOKUP(A_Stammdaten!$B$12,$L$4:$R$2504,ROW(B156)-3,FALSE),0)</f>
        <v>0</v>
      </c>
      <c r="L156" s="109">
        <f t="shared" si="14"/>
        <v>0</v>
      </c>
      <c r="M156" s="109">
        <f t="shared" si="15"/>
        <v>0</v>
      </c>
      <c r="N156" s="109">
        <f t="shared" si="16"/>
        <v>0</v>
      </c>
      <c r="O156" s="109">
        <f t="shared" si="17"/>
        <v>0</v>
      </c>
      <c r="P156" s="109">
        <f t="shared" si="18"/>
        <v>0</v>
      </c>
      <c r="Q156" s="109">
        <f t="shared" si="19"/>
        <v>0</v>
      </c>
      <c r="R156" s="109">
        <f t="shared" si="20"/>
        <v>0</v>
      </c>
      <c r="S156" s="425"/>
    </row>
    <row r="157" spans="1:19" x14ac:dyDescent="0.3">
      <c r="A157" s="421"/>
      <c r="B157" s="424"/>
      <c r="C157" s="421"/>
      <c r="D157" s="421"/>
      <c r="E157" s="421"/>
      <c r="F157" s="421"/>
      <c r="G157" s="421"/>
      <c r="H157" s="421"/>
      <c r="I157" s="220">
        <f>IF(B157&gt;A_Stammdaten!$B$12,0,SUM(C157,D157,F157,G157)-SUM(E157,H157))</f>
        <v>0</v>
      </c>
      <c r="J157" s="109">
        <f>IF(B157&gt;2020,HLOOKUP(A_Stammdaten!$B$12,$L$4:$R$2504,ROW(B157)-3,FALSE)+IF(OR(B157=0,A_Stammdaten!$B$12&lt;B157),0,I157*1/20),0)</f>
        <v>0</v>
      </c>
      <c r="K157" s="109">
        <f>IF(B157&gt;2020,HLOOKUP(A_Stammdaten!$B$12,$L$4:$R$2504,ROW(B157)-3,FALSE),0)</f>
        <v>0</v>
      </c>
      <c r="L157" s="109">
        <f t="shared" si="14"/>
        <v>0</v>
      </c>
      <c r="M157" s="109">
        <f t="shared" si="15"/>
        <v>0</v>
      </c>
      <c r="N157" s="109">
        <f t="shared" si="16"/>
        <v>0</v>
      </c>
      <c r="O157" s="109">
        <f t="shared" si="17"/>
        <v>0</v>
      </c>
      <c r="P157" s="109">
        <f t="shared" si="18"/>
        <v>0</v>
      </c>
      <c r="Q157" s="109">
        <f t="shared" si="19"/>
        <v>0</v>
      </c>
      <c r="R157" s="109">
        <f t="shared" si="20"/>
        <v>0</v>
      </c>
      <c r="S157" s="425"/>
    </row>
    <row r="158" spans="1:19" x14ac:dyDescent="0.3">
      <c r="A158" s="421"/>
      <c r="B158" s="424"/>
      <c r="C158" s="421"/>
      <c r="D158" s="421"/>
      <c r="E158" s="421"/>
      <c r="F158" s="421"/>
      <c r="G158" s="421"/>
      <c r="H158" s="421"/>
      <c r="I158" s="220">
        <f>IF(B158&gt;A_Stammdaten!$B$12,0,SUM(C158,D158,F158,G158)-SUM(E158,H158))</f>
        <v>0</v>
      </c>
      <c r="J158" s="109">
        <f>IF(B158&gt;2020,HLOOKUP(A_Stammdaten!$B$12,$L$4:$R$2504,ROW(B158)-3,FALSE)+IF(OR(B158=0,A_Stammdaten!$B$12&lt;B158),0,I158*1/20),0)</f>
        <v>0</v>
      </c>
      <c r="K158" s="109">
        <f>IF(B158&gt;2020,HLOOKUP(A_Stammdaten!$B$12,$L$4:$R$2504,ROW(B158)-3,FALSE),0)</f>
        <v>0</v>
      </c>
      <c r="L158" s="109">
        <f t="shared" si="14"/>
        <v>0</v>
      </c>
      <c r="M158" s="109">
        <f t="shared" si="15"/>
        <v>0</v>
      </c>
      <c r="N158" s="109">
        <f t="shared" si="16"/>
        <v>0</v>
      </c>
      <c r="O158" s="109">
        <f t="shared" si="17"/>
        <v>0</v>
      </c>
      <c r="P158" s="109">
        <f t="shared" si="18"/>
        <v>0</v>
      </c>
      <c r="Q158" s="109">
        <f t="shared" si="19"/>
        <v>0</v>
      </c>
      <c r="R158" s="109">
        <f t="shared" si="20"/>
        <v>0</v>
      </c>
      <c r="S158" s="425"/>
    </row>
    <row r="159" spans="1:19" x14ac:dyDescent="0.3">
      <c r="A159" s="421"/>
      <c r="B159" s="424"/>
      <c r="C159" s="421"/>
      <c r="D159" s="421"/>
      <c r="E159" s="421"/>
      <c r="F159" s="421"/>
      <c r="G159" s="421"/>
      <c r="H159" s="421"/>
      <c r="I159" s="220">
        <f>IF(B159&gt;A_Stammdaten!$B$12,0,SUM(C159,D159,F159,G159)-SUM(E159,H159))</f>
        <v>0</v>
      </c>
      <c r="J159" s="109">
        <f>IF(B159&gt;2020,HLOOKUP(A_Stammdaten!$B$12,$L$4:$R$2504,ROW(B159)-3,FALSE)+IF(OR(B159=0,A_Stammdaten!$B$12&lt;B159),0,I159*1/20),0)</f>
        <v>0</v>
      </c>
      <c r="K159" s="109">
        <f>IF(B159&gt;2020,HLOOKUP(A_Stammdaten!$B$12,$L$4:$R$2504,ROW(B159)-3,FALSE),0)</f>
        <v>0</v>
      </c>
      <c r="L159" s="109">
        <f t="shared" si="14"/>
        <v>0</v>
      </c>
      <c r="M159" s="109">
        <f t="shared" si="15"/>
        <v>0</v>
      </c>
      <c r="N159" s="109">
        <f t="shared" si="16"/>
        <v>0</v>
      </c>
      <c r="O159" s="109">
        <f t="shared" si="17"/>
        <v>0</v>
      </c>
      <c r="P159" s="109">
        <f t="shared" si="18"/>
        <v>0</v>
      </c>
      <c r="Q159" s="109">
        <f t="shared" si="19"/>
        <v>0</v>
      </c>
      <c r="R159" s="109">
        <f t="shared" si="20"/>
        <v>0</v>
      </c>
      <c r="S159" s="425"/>
    </row>
    <row r="160" spans="1:19" x14ac:dyDescent="0.3">
      <c r="A160" s="421"/>
      <c r="B160" s="424"/>
      <c r="C160" s="421"/>
      <c r="D160" s="421"/>
      <c r="E160" s="421"/>
      <c r="F160" s="421"/>
      <c r="G160" s="421"/>
      <c r="H160" s="421"/>
      <c r="I160" s="220">
        <f>IF(B160&gt;A_Stammdaten!$B$12,0,SUM(C160,D160,F160,G160)-SUM(E160,H160))</f>
        <v>0</v>
      </c>
      <c r="J160" s="109">
        <f>IF(B160&gt;2020,HLOOKUP(A_Stammdaten!$B$12,$L$4:$R$2504,ROW(B160)-3,FALSE)+IF(OR(B160=0,A_Stammdaten!$B$12&lt;B160),0,I160*1/20),0)</f>
        <v>0</v>
      </c>
      <c r="K160" s="109">
        <f>IF(B160&gt;2020,HLOOKUP(A_Stammdaten!$B$12,$L$4:$R$2504,ROW(B160)-3,FALSE),0)</f>
        <v>0</v>
      </c>
      <c r="L160" s="109">
        <f t="shared" si="14"/>
        <v>0</v>
      </c>
      <c r="M160" s="109">
        <f t="shared" si="15"/>
        <v>0</v>
      </c>
      <c r="N160" s="109">
        <f t="shared" si="16"/>
        <v>0</v>
      </c>
      <c r="O160" s="109">
        <f t="shared" si="17"/>
        <v>0</v>
      </c>
      <c r="P160" s="109">
        <f t="shared" si="18"/>
        <v>0</v>
      </c>
      <c r="Q160" s="109">
        <f t="shared" si="19"/>
        <v>0</v>
      </c>
      <c r="R160" s="109">
        <f t="shared" si="20"/>
        <v>0</v>
      </c>
      <c r="S160" s="425"/>
    </row>
    <row r="161" spans="1:19" x14ac:dyDescent="0.3">
      <c r="A161" s="421"/>
      <c r="B161" s="424"/>
      <c r="C161" s="421"/>
      <c r="D161" s="421"/>
      <c r="E161" s="421"/>
      <c r="F161" s="421"/>
      <c r="G161" s="421"/>
      <c r="H161" s="421"/>
      <c r="I161" s="220">
        <f>IF(B161&gt;A_Stammdaten!$B$12,0,SUM(C161,D161,F161,G161)-SUM(E161,H161))</f>
        <v>0</v>
      </c>
      <c r="J161" s="109">
        <f>IF(B161&gt;2020,HLOOKUP(A_Stammdaten!$B$12,$L$4:$R$2504,ROW(B161)-3,FALSE)+IF(OR(B161=0,A_Stammdaten!$B$12&lt;B161),0,I161*1/20),0)</f>
        <v>0</v>
      </c>
      <c r="K161" s="109">
        <f>IF(B161&gt;2020,HLOOKUP(A_Stammdaten!$B$12,$L$4:$R$2504,ROW(B161)-3,FALSE),0)</f>
        <v>0</v>
      </c>
      <c r="L161" s="109">
        <f t="shared" si="14"/>
        <v>0</v>
      </c>
      <c r="M161" s="109">
        <f t="shared" si="15"/>
        <v>0</v>
      </c>
      <c r="N161" s="109">
        <f t="shared" si="16"/>
        <v>0</v>
      </c>
      <c r="O161" s="109">
        <f t="shared" si="17"/>
        <v>0</v>
      </c>
      <c r="P161" s="109">
        <f t="shared" si="18"/>
        <v>0</v>
      </c>
      <c r="Q161" s="109">
        <f t="shared" si="19"/>
        <v>0</v>
      </c>
      <c r="R161" s="109">
        <f t="shared" si="20"/>
        <v>0</v>
      </c>
      <c r="S161" s="425"/>
    </row>
    <row r="162" spans="1:19" x14ac:dyDescent="0.3">
      <c r="A162" s="421"/>
      <c r="B162" s="424"/>
      <c r="C162" s="421"/>
      <c r="D162" s="421"/>
      <c r="E162" s="421"/>
      <c r="F162" s="421"/>
      <c r="G162" s="421"/>
      <c r="H162" s="421"/>
      <c r="I162" s="220">
        <f>IF(B162&gt;A_Stammdaten!$B$12,0,SUM(C162,D162,F162,G162)-SUM(E162,H162))</f>
        <v>0</v>
      </c>
      <c r="J162" s="109">
        <f>IF(B162&gt;2020,HLOOKUP(A_Stammdaten!$B$12,$L$4:$R$2504,ROW(B162)-3,FALSE)+IF(OR(B162=0,A_Stammdaten!$B$12&lt;B162),0,I162*1/20),0)</f>
        <v>0</v>
      </c>
      <c r="K162" s="109">
        <f>IF(B162&gt;2020,HLOOKUP(A_Stammdaten!$B$12,$L$4:$R$2504,ROW(B162)-3,FALSE),0)</f>
        <v>0</v>
      </c>
      <c r="L162" s="109">
        <f t="shared" si="14"/>
        <v>0</v>
      </c>
      <c r="M162" s="109">
        <f t="shared" si="15"/>
        <v>0</v>
      </c>
      <c r="N162" s="109">
        <f t="shared" si="16"/>
        <v>0</v>
      </c>
      <c r="O162" s="109">
        <f t="shared" si="17"/>
        <v>0</v>
      </c>
      <c r="P162" s="109">
        <f t="shared" si="18"/>
        <v>0</v>
      </c>
      <c r="Q162" s="109">
        <f t="shared" si="19"/>
        <v>0</v>
      </c>
      <c r="R162" s="109">
        <f t="shared" si="20"/>
        <v>0</v>
      </c>
      <c r="S162" s="425"/>
    </row>
    <row r="163" spans="1:19" x14ac:dyDescent="0.3">
      <c r="A163" s="421"/>
      <c r="B163" s="424"/>
      <c r="C163" s="421"/>
      <c r="D163" s="421"/>
      <c r="E163" s="421"/>
      <c r="F163" s="421"/>
      <c r="G163" s="421"/>
      <c r="H163" s="421"/>
      <c r="I163" s="220">
        <f>IF(B163&gt;A_Stammdaten!$B$12,0,SUM(C163,D163,F163,G163)-SUM(E163,H163))</f>
        <v>0</v>
      </c>
      <c r="J163" s="109">
        <f>IF(B163&gt;2020,HLOOKUP(A_Stammdaten!$B$12,$L$4:$R$2504,ROW(B163)-3,FALSE)+IF(OR(B163=0,A_Stammdaten!$B$12&lt;B163),0,I163*1/20),0)</f>
        <v>0</v>
      </c>
      <c r="K163" s="109">
        <f>IF(B163&gt;2020,HLOOKUP(A_Stammdaten!$B$12,$L$4:$R$2504,ROW(B163)-3,FALSE),0)</f>
        <v>0</v>
      </c>
      <c r="L163" s="109">
        <f t="shared" si="14"/>
        <v>0</v>
      </c>
      <c r="M163" s="109">
        <f t="shared" si="15"/>
        <v>0</v>
      </c>
      <c r="N163" s="109">
        <f t="shared" si="16"/>
        <v>0</v>
      </c>
      <c r="O163" s="109">
        <f t="shared" si="17"/>
        <v>0</v>
      </c>
      <c r="P163" s="109">
        <f t="shared" si="18"/>
        <v>0</v>
      </c>
      <c r="Q163" s="109">
        <f t="shared" si="19"/>
        <v>0</v>
      </c>
      <c r="R163" s="109">
        <f t="shared" si="20"/>
        <v>0</v>
      </c>
      <c r="S163" s="425"/>
    </row>
    <row r="164" spans="1:19" x14ac:dyDescent="0.3">
      <c r="A164" s="421"/>
      <c r="B164" s="424"/>
      <c r="C164" s="421"/>
      <c r="D164" s="421"/>
      <c r="E164" s="421"/>
      <c r="F164" s="421"/>
      <c r="G164" s="421"/>
      <c r="H164" s="421"/>
      <c r="I164" s="220">
        <f>IF(B164&gt;A_Stammdaten!$B$12,0,SUM(C164,D164,F164,G164)-SUM(E164,H164))</f>
        <v>0</v>
      </c>
      <c r="J164" s="109">
        <f>IF(B164&gt;2020,HLOOKUP(A_Stammdaten!$B$12,$L$4:$R$2504,ROW(B164)-3,FALSE)+IF(OR(B164=0,A_Stammdaten!$B$12&lt;B164),0,I164*1/20),0)</f>
        <v>0</v>
      </c>
      <c r="K164" s="109">
        <f>IF(B164&gt;2020,HLOOKUP(A_Stammdaten!$B$12,$L$4:$R$2504,ROW(B164)-3,FALSE),0)</f>
        <v>0</v>
      </c>
      <c r="L164" s="109">
        <f t="shared" si="14"/>
        <v>0</v>
      </c>
      <c r="M164" s="109">
        <f t="shared" si="15"/>
        <v>0</v>
      </c>
      <c r="N164" s="109">
        <f t="shared" si="16"/>
        <v>0</v>
      </c>
      <c r="O164" s="109">
        <f t="shared" si="17"/>
        <v>0</v>
      </c>
      <c r="P164" s="109">
        <f t="shared" si="18"/>
        <v>0</v>
      </c>
      <c r="Q164" s="109">
        <f t="shared" si="19"/>
        <v>0</v>
      </c>
      <c r="R164" s="109">
        <f t="shared" si="20"/>
        <v>0</v>
      </c>
      <c r="S164" s="425"/>
    </row>
    <row r="165" spans="1:19" x14ac:dyDescent="0.3">
      <c r="A165" s="421"/>
      <c r="B165" s="424"/>
      <c r="C165" s="421"/>
      <c r="D165" s="421"/>
      <c r="E165" s="421"/>
      <c r="F165" s="421"/>
      <c r="G165" s="421"/>
      <c r="H165" s="421"/>
      <c r="I165" s="220">
        <f>IF(B165&gt;A_Stammdaten!$B$12,0,SUM(C165,D165,F165,G165)-SUM(E165,H165))</f>
        <v>0</v>
      </c>
      <c r="J165" s="109">
        <f>IF(B165&gt;2020,HLOOKUP(A_Stammdaten!$B$12,$L$4:$R$2504,ROW(B165)-3,FALSE)+IF(OR(B165=0,A_Stammdaten!$B$12&lt;B165),0,I165*1/20),0)</f>
        <v>0</v>
      </c>
      <c r="K165" s="109">
        <f>IF(B165&gt;2020,HLOOKUP(A_Stammdaten!$B$12,$L$4:$R$2504,ROW(B165)-3,FALSE),0)</f>
        <v>0</v>
      </c>
      <c r="L165" s="109">
        <f t="shared" si="14"/>
        <v>0</v>
      </c>
      <c r="M165" s="109">
        <f t="shared" si="15"/>
        <v>0</v>
      </c>
      <c r="N165" s="109">
        <f t="shared" si="16"/>
        <v>0</v>
      </c>
      <c r="O165" s="109">
        <f t="shared" si="17"/>
        <v>0</v>
      </c>
      <c r="P165" s="109">
        <f t="shared" si="18"/>
        <v>0</v>
      </c>
      <c r="Q165" s="109">
        <f t="shared" si="19"/>
        <v>0</v>
      </c>
      <c r="R165" s="109">
        <f t="shared" si="20"/>
        <v>0</v>
      </c>
      <c r="S165" s="425"/>
    </row>
    <row r="166" spans="1:19" x14ac:dyDescent="0.3">
      <c r="A166" s="421"/>
      <c r="B166" s="424"/>
      <c r="C166" s="421"/>
      <c r="D166" s="421"/>
      <c r="E166" s="421"/>
      <c r="F166" s="421"/>
      <c r="G166" s="421"/>
      <c r="H166" s="421"/>
      <c r="I166" s="220">
        <f>IF(B166&gt;A_Stammdaten!$B$12,0,SUM(C166,D166,F166,G166)-SUM(E166,H166))</f>
        <v>0</v>
      </c>
      <c r="J166" s="109">
        <f>IF(B166&gt;2020,HLOOKUP(A_Stammdaten!$B$12,$L$4:$R$2504,ROW(B166)-3,FALSE)+IF(OR(B166=0,A_Stammdaten!$B$12&lt;B166),0,I166*1/20),0)</f>
        <v>0</v>
      </c>
      <c r="K166" s="109">
        <f>IF(B166&gt;2020,HLOOKUP(A_Stammdaten!$B$12,$L$4:$R$2504,ROW(B166)-3,FALSE),0)</f>
        <v>0</v>
      </c>
      <c r="L166" s="109">
        <f t="shared" si="14"/>
        <v>0</v>
      </c>
      <c r="M166" s="109">
        <f t="shared" si="15"/>
        <v>0</v>
      </c>
      <c r="N166" s="109">
        <f t="shared" si="16"/>
        <v>0</v>
      </c>
      <c r="O166" s="109">
        <f t="shared" si="17"/>
        <v>0</v>
      </c>
      <c r="P166" s="109">
        <f t="shared" si="18"/>
        <v>0</v>
      </c>
      <c r="Q166" s="109">
        <f t="shared" si="19"/>
        <v>0</v>
      </c>
      <c r="R166" s="109">
        <f t="shared" si="20"/>
        <v>0</v>
      </c>
      <c r="S166" s="425"/>
    </row>
    <row r="167" spans="1:19" x14ac:dyDescent="0.3">
      <c r="A167" s="421"/>
      <c r="B167" s="424"/>
      <c r="C167" s="421"/>
      <c r="D167" s="421"/>
      <c r="E167" s="421"/>
      <c r="F167" s="421"/>
      <c r="G167" s="421"/>
      <c r="H167" s="421"/>
      <c r="I167" s="220">
        <f>IF(B167&gt;A_Stammdaten!$B$12,0,SUM(C167,D167,F167,G167)-SUM(E167,H167))</f>
        <v>0</v>
      </c>
      <c r="J167" s="109">
        <f>IF(B167&gt;2020,HLOOKUP(A_Stammdaten!$B$12,$L$4:$R$2504,ROW(B167)-3,FALSE)+IF(OR(B167=0,A_Stammdaten!$B$12&lt;B167),0,I167*1/20),0)</f>
        <v>0</v>
      </c>
      <c r="K167" s="109">
        <f>IF(B167&gt;2020,HLOOKUP(A_Stammdaten!$B$12,$L$4:$R$2504,ROW(B167)-3,FALSE),0)</f>
        <v>0</v>
      </c>
      <c r="L167" s="109">
        <f t="shared" si="14"/>
        <v>0</v>
      </c>
      <c r="M167" s="109">
        <f t="shared" si="15"/>
        <v>0</v>
      </c>
      <c r="N167" s="109">
        <f t="shared" si="16"/>
        <v>0</v>
      </c>
      <c r="O167" s="109">
        <f t="shared" si="17"/>
        <v>0</v>
      </c>
      <c r="P167" s="109">
        <f t="shared" si="18"/>
        <v>0</v>
      </c>
      <c r="Q167" s="109">
        <f t="shared" si="19"/>
        <v>0</v>
      </c>
      <c r="R167" s="109">
        <f t="shared" si="20"/>
        <v>0</v>
      </c>
      <c r="S167" s="425"/>
    </row>
    <row r="168" spans="1:19" x14ac:dyDescent="0.3">
      <c r="A168" s="421"/>
      <c r="B168" s="424"/>
      <c r="C168" s="421"/>
      <c r="D168" s="421"/>
      <c r="E168" s="421"/>
      <c r="F168" s="421"/>
      <c r="G168" s="421"/>
      <c r="H168" s="421"/>
      <c r="I168" s="220">
        <f>IF(B168&gt;A_Stammdaten!$B$12,0,SUM(C168,D168,F168,G168)-SUM(E168,H168))</f>
        <v>0</v>
      </c>
      <c r="J168" s="109">
        <f>IF(B168&gt;2020,HLOOKUP(A_Stammdaten!$B$12,$L$4:$R$2504,ROW(B168)-3,FALSE)+IF(OR(B168=0,A_Stammdaten!$B$12&lt;B168),0,I168*1/20),0)</f>
        <v>0</v>
      </c>
      <c r="K168" s="109">
        <f>IF(B168&gt;2020,HLOOKUP(A_Stammdaten!$B$12,$L$4:$R$2504,ROW(B168)-3,FALSE),0)</f>
        <v>0</v>
      </c>
      <c r="L168" s="109">
        <f t="shared" si="14"/>
        <v>0</v>
      </c>
      <c r="M168" s="109">
        <f t="shared" si="15"/>
        <v>0</v>
      </c>
      <c r="N168" s="109">
        <f t="shared" si="16"/>
        <v>0</v>
      </c>
      <c r="O168" s="109">
        <f t="shared" si="17"/>
        <v>0</v>
      </c>
      <c r="P168" s="109">
        <f t="shared" si="18"/>
        <v>0</v>
      </c>
      <c r="Q168" s="109">
        <f t="shared" si="19"/>
        <v>0</v>
      </c>
      <c r="R168" s="109">
        <f t="shared" si="20"/>
        <v>0</v>
      </c>
      <c r="S168" s="425"/>
    </row>
    <row r="169" spans="1:19" x14ac:dyDescent="0.3">
      <c r="A169" s="421"/>
      <c r="B169" s="424"/>
      <c r="C169" s="421"/>
      <c r="D169" s="421"/>
      <c r="E169" s="421"/>
      <c r="F169" s="421"/>
      <c r="G169" s="421"/>
      <c r="H169" s="421"/>
      <c r="I169" s="220">
        <f>IF(B169&gt;A_Stammdaten!$B$12,0,SUM(C169,D169,F169,G169)-SUM(E169,H169))</f>
        <v>0</v>
      </c>
      <c r="J169" s="109">
        <f>IF(B169&gt;2020,HLOOKUP(A_Stammdaten!$B$12,$L$4:$R$2504,ROW(B169)-3,FALSE)+IF(OR(B169=0,A_Stammdaten!$B$12&lt;B169),0,I169*1/20),0)</f>
        <v>0</v>
      </c>
      <c r="K169" s="109">
        <f>IF(B169&gt;2020,HLOOKUP(A_Stammdaten!$B$12,$L$4:$R$2504,ROW(B169)-3,FALSE),0)</f>
        <v>0</v>
      </c>
      <c r="L169" s="109">
        <f t="shared" si="14"/>
        <v>0</v>
      </c>
      <c r="M169" s="109">
        <f t="shared" si="15"/>
        <v>0</v>
      </c>
      <c r="N169" s="109">
        <f t="shared" si="16"/>
        <v>0</v>
      </c>
      <c r="O169" s="109">
        <f t="shared" si="17"/>
        <v>0</v>
      </c>
      <c r="P169" s="109">
        <f t="shared" si="18"/>
        <v>0</v>
      </c>
      <c r="Q169" s="109">
        <f t="shared" si="19"/>
        <v>0</v>
      </c>
      <c r="R169" s="109">
        <f t="shared" si="20"/>
        <v>0</v>
      </c>
      <c r="S169" s="425"/>
    </row>
    <row r="170" spans="1:19" x14ac:dyDescent="0.3">
      <c r="A170" s="421"/>
      <c r="B170" s="424"/>
      <c r="C170" s="421"/>
      <c r="D170" s="421"/>
      <c r="E170" s="421"/>
      <c r="F170" s="421"/>
      <c r="G170" s="421"/>
      <c r="H170" s="421"/>
      <c r="I170" s="220">
        <f>IF(B170&gt;A_Stammdaten!$B$12,0,SUM(C170,D170,F170,G170)-SUM(E170,H170))</f>
        <v>0</v>
      </c>
      <c r="J170" s="109">
        <f>IF(B170&gt;2020,HLOOKUP(A_Stammdaten!$B$12,$L$4:$R$2504,ROW(B170)-3,FALSE)+IF(OR(B170=0,A_Stammdaten!$B$12&lt;B170),0,I170*1/20),0)</f>
        <v>0</v>
      </c>
      <c r="K170" s="109">
        <f>IF(B170&gt;2020,HLOOKUP(A_Stammdaten!$B$12,$L$4:$R$2504,ROW(B170)-3,FALSE),0)</f>
        <v>0</v>
      </c>
      <c r="L170" s="109">
        <f t="shared" si="14"/>
        <v>0</v>
      </c>
      <c r="M170" s="109">
        <f t="shared" si="15"/>
        <v>0</v>
      </c>
      <c r="N170" s="109">
        <f t="shared" si="16"/>
        <v>0</v>
      </c>
      <c r="O170" s="109">
        <f t="shared" si="17"/>
        <v>0</v>
      </c>
      <c r="P170" s="109">
        <f t="shared" si="18"/>
        <v>0</v>
      </c>
      <c r="Q170" s="109">
        <f t="shared" si="19"/>
        <v>0</v>
      </c>
      <c r="R170" s="109">
        <f t="shared" si="20"/>
        <v>0</v>
      </c>
      <c r="S170" s="425"/>
    </row>
    <row r="171" spans="1:19" x14ac:dyDescent="0.3">
      <c r="A171" s="421"/>
      <c r="B171" s="424"/>
      <c r="C171" s="421"/>
      <c r="D171" s="421"/>
      <c r="E171" s="421"/>
      <c r="F171" s="421"/>
      <c r="G171" s="421"/>
      <c r="H171" s="421"/>
      <c r="I171" s="220">
        <f>IF(B171&gt;A_Stammdaten!$B$12,0,SUM(C171,D171,F171,G171)-SUM(E171,H171))</f>
        <v>0</v>
      </c>
      <c r="J171" s="109">
        <f>IF(B171&gt;2020,HLOOKUP(A_Stammdaten!$B$12,$L$4:$R$2504,ROW(B171)-3,FALSE)+IF(OR(B171=0,A_Stammdaten!$B$12&lt;B171),0,I171*1/20),0)</f>
        <v>0</v>
      </c>
      <c r="K171" s="109">
        <f>IF(B171&gt;2020,HLOOKUP(A_Stammdaten!$B$12,$L$4:$R$2504,ROW(B171)-3,FALSE),0)</f>
        <v>0</v>
      </c>
      <c r="L171" s="109">
        <f t="shared" si="14"/>
        <v>0</v>
      </c>
      <c r="M171" s="109">
        <f t="shared" si="15"/>
        <v>0</v>
      </c>
      <c r="N171" s="109">
        <f t="shared" si="16"/>
        <v>0</v>
      </c>
      <c r="O171" s="109">
        <f t="shared" si="17"/>
        <v>0</v>
      </c>
      <c r="P171" s="109">
        <f t="shared" si="18"/>
        <v>0</v>
      </c>
      <c r="Q171" s="109">
        <f t="shared" si="19"/>
        <v>0</v>
      </c>
      <c r="R171" s="109">
        <f t="shared" si="20"/>
        <v>0</v>
      </c>
      <c r="S171" s="425"/>
    </row>
    <row r="172" spans="1:19" x14ac:dyDescent="0.3">
      <c r="A172" s="421"/>
      <c r="B172" s="424"/>
      <c r="C172" s="421"/>
      <c r="D172" s="421"/>
      <c r="E172" s="421"/>
      <c r="F172" s="421"/>
      <c r="G172" s="421"/>
      <c r="H172" s="421"/>
      <c r="I172" s="220">
        <f>IF(B172&gt;A_Stammdaten!$B$12,0,SUM(C172,D172,F172,G172)-SUM(E172,H172))</f>
        <v>0</v>
      </c>
      <c r="J172" s="109">
        <f>IF(B172&gt;2020,HLOOKUP(A_Stammdaten!$B$12,$L$4:$R$2504,ROW(B172)-3,FALSE)+IF(OR(B172=0,A_Stammdaten!$B$12&lt;B172),0,I172*1/20),0)</f>
        <v>0</v>
      </c>
      <c r="K172" s="109">
        <f>IF(B172&gt;2020,HLOOKUP(A_Stammdaten!$B$12,$L$4:$R$2504,ROW(B172)-3,FALSE),0)</f>
        <v>0</v>
      </c>
      <c r="L172" s="109">
        <f t="shared" si="14"/>
        <v>0</v>
      </c>
      <c r="M172" s="109">
        <f t="shared" si="15"/>
        <v>0</v>
      </c>
      <c r="N172" s="109">
        <f t="shared" si="16"/>
        <v>0</v>
      </c>
      <c r="O172" s="109">
        <f t="shared" si="17"/>
        <v>0</v>
      </c>
      <c r="P172" s="109">
        <f t="shared" si="18"/>
        <v>0</v>
      </c>
      <c r="Q172" s="109">
        <f t="shared" si="19"/>
        <v>0</v>
      </c>
      <c r="R172" s="109">
        <f t="shared" si="20"/>
        <v>0</v>
      </c>
      <c r="S172" s="425"/>
    </row>
    <row r="173" spans="1:19" x14ac:dyDescent="0.3">
      <c r="A173" s="421"/>
      <c r="B173" s="424"/>
      <c r="C173" s="421"/>
      <c r="D173" s="421"/>
      <c r="E173" s="421"/>
      <c r="F173" s="421"/>
      <c r="G173" s="421"/>
      <c r="H173" s="421"/>
      <c r="I173" s="220">
        <f>IF(B173&gt;A_Stammdaten!$B$12,0,SUM(C173,D173,F173,G173)-SUM(E173,H173))</f>
        <v>0</v>
      </c>
      <c r="J173" s="109">
        <f>IF(B173&gt;2020,HLOOKUP(A_Stammdaten!$B$12,$L$4:$R$2504,ROW(B173)-3,FALSE)+IF(OR(B173=0,A_Stammdaten!$B$12&lt;B173),0,I173*1/20),0)</f>
        <v>0</v>
      </c>
      <c r="K173" s="109">
        <f>IF(B173&gt;2020,HLOOKUP(A_Stammdaten!$B$12,$L$4:$R$2504,ROW(B173)-3,FALSE),0)</f>
        <v>0</v>
      </c>
      <c r="L173" s="109">
        <f t="shared" si="14"/>
        <v>0</v>
      </c>
      <c r="M173" s="109">
        <f t="shared" si="15"/>
        <v>0</v>
      </c>
      <c r="N173" s="109">
        <f t="shared" si="16"/>
        <v>0</v>
      </c>
      <c r="O173" s="109">
        <f t="shared" si="17"/>
        <v>0</v>
      </c>
      <c r="P173" s="109">
        <f t="shared" si="18"/>
        <v>0</v>
      </c>
      <c r="Q173" s="109">
        <f t="shared" si="19"/>
        <v>0</v>
      </c>
      <c r="R173" s="109">
        <f t="shared" si="20"/>
        <v>0</v>
      </c>
      <c r="S173" s="425"/>
    </row>
    <row r="174" spans="1:19" x14ac:dyDescent="0.3">
      <c r="A174" s="421"/>
      <c r="B174" s="424"/>
      <c r="C174" s="421"/>
      <c r="D174" s="421"/>
      <c r="E174" s="421"/>
      <c r="F174" s="421"/>
      <c r="G174" s="421"/>
      <c r="H174" s="421"/>
      <c r="I174" s="220">
        <f>IF(B174&gt;A_Stammdaten!$B$12,0,SUM(C174,D174,F174,G174)-SUM(E174,H174))</f>
        <v>0</v>
      </c>
      <c r="J174" s="109">
        <f>IF(B174&gt;2020,HLOOKUP(A_Stammdaten!$B$12,$L$4:$R$2504,ROW(B174)-3,FALSE)+IF(OR(B174=0,A_Stammdaten!$B$12&lt;B174),0,I174*1/20),0)</f>
        <v>0</v>
      </c>
      <c r="K174" s="109">
        <f>IF(B174&gt;2020,HLOOKUP(A_Stammdaten!$B$12,$L$4:$R$2504,ROW(B174)-3,FALSE),0)</f>
        <v>0</v>
      </c>
      <c r="L174" s="109">
        <f t="shared" si="14"/>
        <v>0</v>
      </c>
      <c r="M174" s="109">
        <f t="shared" si="15"/>
        <v>0</v>
      </c>
      <c r="N174" s="109">
        <f t="shared" si="16"/>
        <v>0</v>
      </c>
      <c r="O174" s="109">
        <f t="shared" si="17"/>
        <v>0</v>
      </c>
      <c r="P174" s="109">
        <f t="shared" si="18"/>
        <v>0</v>
      </c>
      <c r="Q174" s="109">
        <f t="shared" si="19"/>
        <v>0</v>
      </c>
      <c r="R174" s="109">
        <f t="shared" si="20"/>
        <v>0</v>
      </c>
      <c r="S174" s="425"/>
    </row>
    <row r="175" spans="1:19" x14ac:dyDescent="0.3">
      <c r="A175" s="421"/>
      <c r="B175" s="424"/>
      <c r="C175" s="421"/>
      <c r="D175" s="421"/>
      <c r="E175" s="421"/>
      <c r="F175" s="421"/>
      <c r="G175" s="421"/>
      <c r="H175" s="421"/>
      <c r="I175" s="220">
        <f>IF(B175&gt;A_Stammdaten!$B$12,0,SUM(C175,D175,F175,G175)-SUM(E175,H175))</f>
        <v>0</v>
      </c>
      <c r="J175" s="109">
        <f>IF(B175&gt;2020,HLOOKUP(A_Stammdaten!$B$12,$L$4:$R$2504,ROW(B175)-3,FALSE)+IF(OR(B175=0,A_Stammdaten!$B$12&lt;B175),0,I175*1/20),0)</f>
        <v>0</v>
      </c>
      <c r="K175" s="109">
        <f>IF(B175&gt;2020,HLOOKUP(A_Stammdaten!$B$12,$L$4:$R$2504,ROW(B175)-3,FALSE),0)</f>
        <v>0</v>
      </c>
      <c r="L175" s="109">
        <f t="shared" si="14"/>
        <v>0</v>
      </c>
      <c r="M175" s="109">
        <f t="shared" si="15"/>
        <v>0</v>
      </c>
      <c r="N175" s="109">
        <f t="shared" si="16"/>
        <v>0</v>
      </c>
      <c r="O175" s="109">
        <f t="shared" si="17"/>
        <v>0</v>
      </c>
      <c r="P175" s="109">
        <f t="shared" si="18"/>
        <v>0</v>
      </c>
      <c r="Q175" s="109">
        <f t="shared" si="19"/>
        <v>0</v>
      </c>
      <c r="R175" s="109">
        <f t="shared" si="20"/>
        <v>0</v>
      </c>
      <c r="S175" s="425"/>
    </row>
    <row r="176" spans="1:19" x14ac:dyDescent="0.3">
      <c r="A176" s="421"/>
      <c r="B176" s="424"/>
      <c r="C176" s="421"/>
      <c r="D176" s="421"/>
      <c r="E176" s="421"/>
      <c r="F176" s="421"/>
      <c r="G176" s="421"/>
      <c r="H176" s="421"/>
      <c r="I176" s="220">
        <f>IF(B176&gt;A_Stammdaten!$B$12,0,SUM(C176,D176,F176,G176)-SUM(E176,H176))</f>
        <v>0</v>
      </c>
      <c r="J176" s="109">
        <f>IF(B176&gt;2020,HLOOKUP(A_Stammdaten!$B$12,$L$4:$R$2504,ROW(B176)-3,FALSE)+IF(OR(B176=0,A_Stammdaten!$B$12&lt;B176),0,I176*1/20),0)</f>
        <v>0</v>
      </c>
      <c r="K176" s="109">
        <f>IF(B176&gt;2020,HLOOKUP(A_Stammdaten!$B$12,$L$4:$R$2504,ROW(B176)-3,FALSE),0)</f>
        <v>0</v>
      </c>
      <c r="L176" s="109">
        <f t="shared" si="14"/>
        <v>0</v>
      </c>
      <c r="M176" s="109">
        <f t="shared" si="15"/>
        <v>0</v>
      </c>
      <c r="N176" s="109">
        <f t="shared" si="16"/>
        <v>0</v>
      </c>
      <c r="O176" s="109">
        <f t="shared" si="17"/>
        <v>0</v>
      </c>
      <c r="P176" s="109">
        <f t="shared" si="18"/>
        <v>0</v>
      </c>
      <c r="Q176" s="109">
        <f t="shared" si="19"/>
        <v>0</v>
      </c>
      <c r="R176" s="109">
        <f t="shared" si="20"/>
        <v>0</v>
      </c>
      <c r="S176" s="425"/>
    </row>
    <row r="177" spans="1:19" x14ac:dyDescent="0.3">
      <c r="A177" s="421"/>
      <c r="B177" s="424"/>
      <c r="C177" s="421"/>
      <c r="D177" s="421"/>
      <c r="E177" s="421"/>
      <c r="F177" s="421"/>
      <c r="G177" s="421"/>
      <c r="H177" s="421"/>
      <c r="I177" s="220">
        <f>IF(B177&gt;A_Stammdaten!$B$12,0,SUM(C177,D177,F177,G177)-SUM(E177,H177))</f>
        <v>0</v>
      </c>
      <c r="J177" s="109">
        <f>IF(B177&gt;2020,HLOOKUP(A_Stammdaten!$B$12,$L$4:$R$2504,ROW(B177)-3,FALSE)+IF(OR(B177=0,A_Stammdaten!$B$12&lt;B177),0,I177*1/20),0)</f>
        <v>0</v>
      </c>
      <c r="K177" s="109">
        <f>IF(B177&gt;2020,HLOOKUP(A_Stammdaten!$B$12,$L$4:$R$2504,ROW(B177)-3,FALSE),0)</f>
        <v>0</v>
      </c>
      <c r="L177" s="109">
        <f t="shared" si="14"/>
        <v>0</v>
      </c>
      <c r="M177" s="109">
        <f t="shared" si="15"/>
        <v>0</v>
      </c>
      <c r="N177" s="109">
        <f t="shared" si="16"/>
        <v>0</v>
      </c>
      <c r="O177" s="109">
        <f t="shared" si="17"/>
        <v>0</v>
      </c>
      <c r="P177" s="109">
        <f t="shared" si="18"/>
        <v>0</v>
      </c>
      <c r="Q177" s="109">
        <f t="shared" si="19"/>
        <v>0</v>
      </c>
      <c r="R177" s="109">
        <f t="shared" si="20"/>
        <v>0</v>
      </c>
      <c r="S177" s="425"/>
    </row>
    <row r="178" spans="1:19" x14ac:dyDescent="0.3">
      <c r="A178" s="421"/>
      <c r="B178" s="424"/>
      <c r="C178" s="421"/>
      <c r="D178" s="421"/>
      <c r="E178" s="421"/>
      <c r="F178" s="421"/>
      <c r="G178" s="421"/>
      <c r="H178" s="421"/>
      <c r="I178" s="220">
        <f>IF(B178&gt;A_Stammdaten!$B$12,0,SUM(C178,D178,F178,G178)-SUM(E178,H178))</f>
        <v>0</v>
      </c>
      <c r="J178" s="109">
        <f>IF(B178&gt;2020,HLOOKUP(A_Stammdaten!$B$12,$L$4:$R$2504,ROW(B178)-3,FALSE)+IF(OR(B178=0,A_Stammdaten!$B$12&lt;B178),0,I178*1/20),0)</f>
        <v>0</v>
      </c>
      <c r="K178" s="109">
        <f>IF(B178&gt;2020,HLOOKUP(A_Stammdaten!$B$12,$L$4:$R$2504,ROW(B178)-3,FALSE),0)</f>
        <v>0</v>
      </c>
      <c r="L178" s="109">
        <f t="shared" si="14"/>
        <v>0</v>
      </c>
      <c r="M178" s="109">
        <f t="shared" si="15"/>
        <v>0</v>
      </c>
      <c r="N178" s="109">
        <f t="shared" si="16"/>
        <v>0</v>
      </c>
      <c r="O178" s="109">
        <f t="shared" si="17"/>
        <v>0</v>
      </c>
      <c r="P178" s="109">
        <f t="shared" si="18"/>
        <v>0</v>
      </c>
      <c r="Q178" s="109">
        <f t="shared" si="19"/>
        <v>0</v>
      </c>
      <c r="R178" s="109">
        <f t="shared" si="20"/>
        <v>0</v>
      </c>
      <c r="S178" s="425"/>
    </row>
    <row r="179" spans="1:19" x14ac:dyDescent="0.3">
      <c r="A179" s="421"/>
      <c r="B179" s="424"/>
      <c r="C179" s="421"/>
      <c r="D179" s="421"/>
      <c r="E179" s="421"/>
      <c r="F179" s="421"/>
      <c r="G179" s="421"/>
      <c r="H179" s="421"/>
      <c r="I179" s="220">
        <f>IF(B179&gt;A_Stammdaten!$B$12,0,SUM(C179,D179,F179,G179)-SUM(E179,H179))</f>
        <v>0</v>
      </c>
      <c r="J179" s="109">
        <f>IF(B179&gt;2020,HLOOKUP(A_Stammdaten!$B$12,$L$4:$R$2504,ROW(B179)-3,FALSE)+IF(OR(B179=0,A_Stammdaten!$B$12&lt;B179),0,I179*1/20),0)</f>
        <v>0</v>
      </c>
      <c r="K179" s="109">
        <f>IF(B179&gt;2020,HLOOKUP(A_Stammdaten!$B$12,$L$4:$R$2504,ROW(B179)-3,FALSE),0)</f>
        <v>0</v>
      </c>
      <c r="L179" s="109">
        <f t="shared" si="14"/>
        <v>0</v>
      </c>
      <c r="M179" s="109">
        <f t="shared" si="15"/>
        <v>0</v>
      </c>
      <c r="N179" s="109">
        <f t="shared" si="16"/>
        <v>0</v>
      </c>
      <c r="O179" s="109">
        <f t="shared" si="17"/>
        <v>0</v>
      </c>
      <c r="P179" s="109">
        <f t="shared" si="18"/>
        <v>0</v>
      </c>
      <c r="Q179" s="109">
        <f t="shared" si="19"/>
        <v>0</v>
      </c>
      <c r="R179" s="109">
        <f t="shared" si="20"/>
        <v>0</v>
      </c>
      <c r="S179" s="425"/>
    </row>
    <row r="180" spans="1:19" x14ac:dyDescent="0.3">
      <c r="A180" s="421"/>
      <c r="B180" s="424"/>
      <c r="C180" s="421"/>
      <c r="D180" s="421"/>
      <c r="E180" s="421"/>
      <c r="F180" s="421"/>
      <c r="G180" s="421"/>
      <c r="H180" s="421"/>
      <c r="I180" s="220">
        <f>IF(B180&gt;A_Stammdaten!$B$12,0,SUM(C180,D180,F180,G180)-SUM(E180,H180))</f>
        <v>0</v>
      </c>
      <c r="J180" s="109">
        <f>IF(B180&gt;2020,HLOOKUP(A_Stammdaten!$B$12,$L$4:$R$2504,ROW(B180)-3,FALSE)+IF(OR(B180=0,A_Stammdaten!$B$12&lt;B180),0,I180*1/20),0)</f>
        <v>0</v>
      </c>
      <c r="K180" s="109">
        <f>IF(B180&gt;2020,HLOOKUP(A_Stammdaten!$B$12,$L$4:$R$2504,ROW(B180)-3,FALSE),0)</f>
        <v>0</v>
      </c>
      <c r="L180" s="109">
        <f t="shared" si="14"/>
        <v>0</v>
      </c>
      <c r="M180" s="109">
        <f t="shared" si="15"/>
        <v>0</v>
      </c>
      <c r="N180" s="109">
        <f t="shared" si="16"/>
        <v>0</v>
      </c>
      <c r="O180" s="109">
        <f t="shared" si="17"/>
        <v>0</v>
      </c>
      <c r="P180" s="109">
        <f t="shared" si="18"/>
        <v>0</v>
      </c>
      <c r="Q180" s="109">
        <f t="shared" si="19"/>
        <v>0</v>
      </c>
      <c r="R180" s="109">
        <f t="shared" si="20"/>
        <v>0</v>
      </c>
      <c r="S180" s="425"/>
    </row>
    <row r="181" spans="1:19" x14ac:dyDescent="0.3">
      <c r="A181" s="421"/>
      <c r="B181" s="424"/>
      <c r="C181" s="421"/>
      <c r="D181" s="421"/>
      <c r="E181" s="421"/>
      <c r="F181" s="421"/>
      <c r="G181" s="421"/>
      <c r="H181" s="421"/>
      <c r="I181" s="220">
        <f>IF(B181&gt;A_Stammdaten!$B$12,0,SUM(C181,D181,F181,G181)-SUM(E181,H181))</f>
        <v>0</v>
      </c>
      <c r="J181" s="109">
        <f>IF(B181&gt;2020,HLOOKUP(A_Stammdaten!$B$12,$L$4:$R$2504,ROW(B181)-3,FALSE)+IF(OR(B181=0,A_Stammdaten!$B$12&lt;B181),0,I181*1/20),0)</f>
        <v>0</v>
      </c>
      <c r="K181" s="109">
        <f>IF(B181&gt;2020,HLOOKUP(A_Stammdaten!$B$12,$L$4:$R$2504,ROW(B181)-3,FALSE),0)</f>
        <v>0</v>
      </c>
      <c r="L181" s="109">
        <f t="shared" si="14"/>
        <v>0</v>
      </c>
      <c r="M181" s="109">
        <f t="shared" si="15"/>
        <v>0</v>
      </c>
      <c r="N181" s="109">
        <f t="shared" si="16"/>
        <v>0</v>
      </c>
      <c r="O181" s="109">
        <f t="shared" si="17"/>
        <v>0</v>
      </c>
      <c r="P181" s="109">
        <f t="shared" si="18"/>
        <v>0</v>
      </c>
      <c r="Q181" s="109">
        <f t="shared" si="19"/>
        <v>0</v>
      </c>
      <c r="R181" s="109">
        <f t="shared" si="20"/>
        <v>0</v>
      </c>
      <c r="S181" s="425"/>
    </row>
    <row r="182" spans="1:19" x14ac:dyDescent="0.3">
      <c r="A182" s="421"/>
      <c r="B182" s="424"/>
      <c r="C182" s="421"/>
      <c r="D182" s="421"/>
      <c r="E182" s="421"/>
      <c r="F182" s="421"/>
      <c r="G182" s="421"/>
      <c r="H182" s="421"/>
      <c r="I182" s="220">
        <f>IF(B182&gt;A_Stammdaten!$B$12,0,SUM(C182,D182,F182,G182)-SUM(E182,H182))</f>
        <v>0</v>
      </c>
      <c r="J182" s="109">
        <f>IF(B182&gt;2020,HLOOKUP(A_Stammdaten!$B$12,$L$4:$R$2504,ROW(B182)-3,FALSE)+IF(OR(B182=0,A_Stammdaten!$B$12&lt;B182),0,I182*1/20),0)</f>
        <v>0</v>
      </c>
      <c r="K182" s="109">
        <f>IF(B182&gt;2020,HLOOKUP(A_Stammdaten!$B$12,$L$4:$R$2504,ROW(B182)-3,FALSE),0)</f>
        <v>0</v>
      </c>
      <c r="L182" s="109">
        <f t="shared" si="14"/>
        <v>0</v>
      </c>
      <c r="M182" s="109">
        <f t="shared" si="15"/>
        <v>0</v>
      </c>
      <c r="N182" s="109">
        <f t="shared" si="16"/>
        <v>0</v>
      </c>
      <c r="O182" s="109">
        <f t="shared" si="17"/>
        <v>0</v>
      </c>
      <c r="P182" s="109">
        <f t="shared" si="18"/>
        <v>0</v>
      </c>
      <c r="Q182" s="109">
        <f t="shared" si="19"/>
        <v>0</v>
      </c>
      <c r="R182" s="109">
        <f t="shared" si="20"/>
        <v>0</v>
      </c>
      <c r="S182" s="425"/>
    </row>
    <row r="183" spans="1:19" x14ac:dyDescent="0.3">
      <c r="A183" s="421"/>
      <c r="B183" s="424"/>
      <c r="C183" s="421"/>
      <c r="D183" s="421"/>
      <c r="E183" s="421"/>
      <c r="F183" s="421"/>
      <c r="G183" s="421"/>
      <c r="H183" s="421"/>
      <c r="I183" s="220">
        <f>IF(B183&gt;A_Stammdaten!$B$12,0,SUM(C183,D183,F183,G183)-SUM(E183,H183))</f>
        <v>0</v>
      </c>
      <c r="J183" s="109">
        <f>IF(B183&gt;2020,HLOOKUP(A_Stammdaten!$B$12,$L$4:$R$2504,ROW(B183)-3,FALSE)+IF(OR(B183=0,A_Stammdaten!$B$12&lt;B183),0,I183*1/20),0)</f>
        <v>0</v>
      </c>
      <c r="K183" s="109">
        <f>IF(B183&gt;2020,HLOOKUP(A_Stammdaten!$B$12,$L$4:$R$2504,ROW(B183)-3,FALSE),0)</f>
        <v>0</v>
      </c>
      <c r="L183" s="109">
        <f t="shared" si="14"/>
        <v>0</v>
      </c>
      <c r="M183" s="109">
        <f t="shared" si="15"/>
        <v>0</v>
      </c>
      <c r="N183" s="109">
        <f t="shared" si="16"/>
        <v>0</v>
      </c>
      <c r="O183" s="109">
        <f t="shared" si="17"/>
        <v>0</v>
      </c>
      <c r="P183" s="109">
        <f t="shared" si="18"/>
        <v>0</v>
      </c>
      <c r="Q183" s="109">
        <f t="shared" si="19"/>
        <v>0</v>
      </c>
      <c r="R183" s="109">
        <f t="shared" si="20"/>
        <v>0</v>
      </c>
      <c r="S183" s="425"/>
    </row>
    <row r="184" spans="1:19" x14ac:dyDescent="0.3">
      <c r="A184" s="421"/>
      <c r="B184" s="424"/>
      <c r="C184" s="421"/>
      <c r="D184" s="421"/>
      <c r="E184" s="421"/>
      <c r="F184" s="421"/>
      <c r="G184" s="421"/>
      <c r="H184" s="421"/>
      <c r="I184" s="220">
        <f>IF(B184&gt;A_Stammdaten!$B$12,0,SUM(C184,D184,F184,G184)-SUM(E184,H184))</f>
        <v>0</v>
      </c>
      <c r="J184" s="109">
        <f>IF(B184&gt;2020,HLOOKUP(A_Stammdaten!$B$12,$L$4:$R$2504,ROW(B184)-3,FALSE)+IF(OR(B184=0,A_Stammdaten!$B$12&lt;B184),0,I184*1/20),0)</f>
        <v>0</v>
      </c>
      <c r="K184" s="109">
        <f>IF(B184&gt;2020,HLOOKUP(A_Stammdaten!$B$12,$L$4:$R$2504,ROW(B184)-3,FALSE),0)</f>
        <v>0</v>
      </c>
      <c r="L184" s="109">
        <f t="shared" si="14"/>
        <v>0</v>
      </c>
      <c r="M184" s="109">
        <f t="shared" si="15"/>
        <v>0</v>
      </c>
      <c r="N184" s="109">
        <f t="shared" si="16"/>
        <v>0</v>
      </c>
      <c r="O184" s="109">
        <f t="shared" si="17"/>
        <v>0</v>
      </c>
      <c r="P184" s="109">
        <f t="shared" si="18"/>
        <v>0</v>
      </c>
      <c r="Q184" s="109">
        <f t="shared" si="19"/>
        <v>0</v>
      </c>
      <c r="R184" s="109">
        <f t="shared" si="20"/>
        <v>0</v>
      </c>
      <c r="S184" s="425"/>
    </row>
    <row r="185" spans="1:19" x14ac:dyDescent="0.3">
      <c r="A185" s="421"/>
      <c r="B185" s="424"/>
      <c r="C185" s="421"/>
      <c r="D185" s="421"/>
      <c r="E185" s="421"/>
      <c r="F185" s="421"/>
      <c r="G185" s="421"/>
      <c r="H185" s="421"/>
      <c r="I185" s="220">
        <f>IF(B185&gt;A_Stammdaten!$B$12,0,SUM(C185,D185,F185,G185)-SUM(E185,H185))</f>
        <v>0</v>
      </c>
      <c r="J185" s="109">
        <f>IF(B185&gt;2020,HLOOKUP(A_Stammdaten!$B$12,$L$4:$R$2504,ROW(B185)-3,FALSE)+IF(OR(B185=0,A_Stammdaten!$B$12&lt;B185),0,I185*1/20),0)</f>
        <v>0</v>
      </c>
      <c r="K185" s="109">
        <f>IF(B185&gt;2020,HLOOKUP(A_Stammdaten!$B$12,$L$4:$R$2504,ROW(B185)-3,FALSE),0)</f>
        <v>0</v>
      </c>
      <c r="L185" s="109">
        <f t="shared" si="14"/>
        <v>0</v>
      </c>
      <c r="M185" s="109">
        <f t="shared" si="15"/>
        <v>0</v>
      </c>
      <c r="N185" s="109">
        <f t="shared" si="16"/>
        <v>0</v>
      </c>
      <c r="O185" s="109">
        <f t="shared" si="17"/>
        <v>0</v>
      </c>
      <c r="P185" s="109">
        <f t="shared" si="18"/>
        <v>0</v>
      </c>
      <c r="Q185" s="109">
        <f t="shared" si="19"/>
        <v>0</v>
      </c>
      <c r="R185" s="109">
        <f t="shared" si="20"/>
        <v>0</v>
      </c>
      <c r="S185" s="425"/>
    </row>
    <row r="186" spans="1:19" x14ac:dyDescent="0.3">
      <c r="A186" s="421"/>
      <c r="B186" s="424"/>
      <c r="C186" s="421"/>
      <c r="D186" s="421"/>
      <c r="E186" s="421"/>
      <c r="F186" s="421"/>
      <c r="G186" s="421"/>
      <c r="H186" s="421"/>
      <c r="I186" s="220">
        <f>IF(B186&gt;A_Stammdaten!$B$12,0,SUM(C186,D186,F186,G186)-SUM(E186,H186))</f>
        <v>0</v>
      </c>
      <c r="J186" s="109">
        <f>IF(B186&gt;2020,HLOOKUP(A_Stammdaten!$B$12,$L$4:$R$2504,ROW(B186)-3,FALSE)+IF(OR(B186=0,A_Stammdaten!$B$12&lt;B186),0,I186*1/20),0)</f>
        <v>0</v>
      </c>
      <c r="K186" s="109">
        <f>IF(B186&gt;2020,HLOOKUP(A_Stammdaten!$B$12,$L$4:$R$2504,ROW(B186)-3,FALSE),0)</f>
        <v>0</v>
      </c>
      <c r="L186" s="109">
        <f t="shared" si="14"/>
        <v>0</v>
      </c>
      <c r="M186" s="109">
        <f t="shared" si="15"/>
        <v>0</v>
      </c>
      <c r="N186" s="109">
        <f t="shared" si="16"/>
        <v>0</v>
      </c>
      <c r="O186" s="109">
        <f t="shared" si="17"/>
        <v>0</v>
      </c>
      <c r="P186" s="109">
        <f t="shared" si="18"/>
        <v>0</v>
      </c>
      <c r="Q186" s="109">
        <f t="shared" si="19"/>
        <v>0</v>
      </c>
      <c r="R186" s="109">
        <f t="shared" si="20"/>
        <v>0</v>
      </c>
      <c r="S186" s="425"/>
    </row>
    <row r="187" spans="1:19" x14ac:dyDescent="0.3">
      <c r="A187" s="421"/>
      <c r="B187" s="424"/>
      <c r="C187" s="421"/>
      <c r="D187" s="421"/>
      <c r="E187" s="421"/>
      <c r="F187" s="421"/>
      <c r="G187" s="421"/>
      <c r="H187" s="421"/>
      <c r="I187" s="220">
        <f>IF(B187&gt;A_Stammdaten!$B$12,0,SUM(C187,D187,F187,G187)-SUM(E187,H187))</f>
        <v>0</v>
      </c>
      <c r="J187" s="109">
        <f>IF(B187&gt;2020,HLOOKUP(A_Stammdaten!$B$12,$L$4:$R$2504,ROW(B187)-3,FALSE)+IF(OR(B187=0,A_Stammdaten!$B$12&lt;B187),0,I187*1/20),0)</f>
        <v>0</v>
      </c>
      <c r="K187" s="109">
        <f>IF(B187&gt;2020,HLOOKUP(A_Stammdaten!$B$12,$L$4:$R$2504,ROW(B187)-3,FALSE),0)</f>
        <v>0</v>
      </c>
      <c r="L187" s="109">
        <f t="shared" si="14"/>
        <v>0</v>
      </c>
      <c r="M187" s="109">
        <f t="shared" si="15"/>
        <v>0</v>
      </c>
      <c r="N187" s="109">
        <f t="shared" si="16"/>
        <v>0</v>
      </c>
      <c r="O187" s="109">
        <f t="shared" si="17"/>
        <v>0</v>
      </c>
      <c r="P187" s="109">
        <f t="shared" si="18"/>
        <v>0</v>
      </c>
      <c r="Q187" s="109">
        <f t="shared" si="19"/>
        <v>0</v>
      </c>
      <c r="R187" s="109">
        <f t="shared" si="20"/>
        <v>0</v>
      </c>
      <c r="S187" s="425"/>
    </row>
    <row r="188" spans="1:19" x14ac:dyDescent="0.3">
      <c r="A188" s="421"/>
      <c r="B188" s="424"/>
      <c r="C188" s="421"/>
      <c r="D188" s="421"/>
      <c r="E188" s="421"/>
      <c r="F188" s="421"/>
      <c r="G188" s="421"/>
      <c r="H188" s="421"/>
      <c r="I188" s="220">
        <f>IF(B188&gt;A_Stammdaten!$B$12,0,SUM(C188,D188,F188,G188)-SUM(E188,H188))</f>
        <v>0</v>
      </c>
      <c r="J188" s="109">
        <f>IF(B188&gt;2020,HLOOKUP(A_Stammdaten!$B$12,$L$4:$R$2504,ROW(B188)-3,FALSE)+IF(OR(B188=0,A_Stammdaten!$B$12&lt;B188),0,I188*1/20),0)</f>
        <v>0</v>
      </c>
      <c r="K188" s="109">
        <f>IF(B188&gt;2020,HLOOKUP(A_Stammdaten!$B$12,$L$4:$R$2504,ROW(B188)-3,FALSE),0)</f>
        <v>0</v>
      </c>
      <c r="L188" s="109">
        <f t="shared" si="14"/>
        <v>0</v>
      </c>
      <c r="M188" s="109">
        <f t="shared" si="15"/>
        <v>0</v>
      </c>
      <c r="N188" s="109">
        <f t="shared" si="16"/>
        <v>0</v>
      </c>
      <c r="O188" s="109">
        <f t="shared" si="17"/>
        <v>0</v>
      </c>
      <c r="P188" s="109">
        <f t="shared" si="18"/>
        <v>0</v>
      </c>
      <c r="Q188" s="109">
        <f t="shared" si="19"/>
        <v>0</v>
      </c>
      <c r="R188" s="109">
        <f t="shared" si="20"/>
        <v>0</v>
      </c>
      <c r="S188" s="425"/>
    </row>
    <row r="189" spans="1:19" x14ac:dyDescent="0.3">
      <c r="A189" s="421"/>
      <c r="B189" s="424"/>
      <c r="C189" s="421"/>
      <c r="D189" s="421"/>
      <c r="E189" s="421"/>
      <c r="F189" s="421"/>
      <c r="G189" s="421"/>
      <c r="H189" s="421"/>
      <c r="I189" s="220">
        <f>IF(B189&gt;A_Stammdaten!$B$12,0,SUM(C189,D189,F189,G189)-SUM(E189,H189))</f>
        <v>0</v>
      </c>
      <c r="J189" s="109">
        <f>IF(B189&gt;2020,HLOOKUP(A_Stammdaten!$B$12,$L$4:$R$2504,ROW(B189)-3,FALSE)+IF(OR(B189=0,A_Stammdaten!$B$12&lt;B189),0,I189*1/20),0)</f>
        <v>0</v>
      </c>
      <c r="K189" s="109">
        <f>IF(B189&gt;2020,HLOOKUP(A_Stammdaten!$B$12,$L$4:$R$2504,ROW(B189)-3,FALSE),0)</f>
        <v>0</v>
      </c>
      <c r="L189" s="109">
        <f t="shared" si="14"/>
        <v>0</v>
      </c>
      <c r="M189" s="109">
        <f t="shared" si="15"/>
        <v>0</v>
      </c>
      <c r="N189" s="109">
        <f t="shared" si="16"/>
        <v>0</v>
      </c>
      <c r="O189" s="109">
        <f t="shared" si="17"/>
        <v>0</v>
      </c>
      <c r="P189" s="109">
        <f t="shared" si="18"/>
        <v>0</v>
      </c>
      <c r="Q189" s="109">
        <f t="shared" si="19"/>
        <v>0</v>
      </c>
      <c r="R189" s="109">
        <f t="shared" si="20"/>
        <v>0</v>
      </c>
      <c r="S189" s="425"/>
    </row>
    <row r="190" spans="1:19" x14ac:dyDescent="0.3">
      <c r="A190" s="421"/>
      <c r="B190" s="424"/>
      <c r="C190" s="421"/>
      <c r="D190" s="421"/>
      <c r="E190" s="421"/>
      <c r="F190" s="421"/>
      <c r="G190" s="421"/>
      <c r="H190" s="421"/>
      <c r="I190" s="220">
        <f>IF(B190&gt;A_Stammdaten!$B$12,0,SUM(C190,D190,F190,G190)-SUM(E190,H190))</f>
        <v>0</v>
      </c>
      <c r="J190" s="109">
        <f>IF(B190&gt;2020,HLOOKUP(A_Stammdaten!$B$12,$L$4:$R$2504,ROW(B190)-3,FALSE)+IF(OR(B190=0,A_Stammdaten!$B$12&lt;B190),0,I190*1/20),0)</f>
        <v>0</v>
      </c>
      <c r="K190" s="109">
        <f>IF(B190&gt;2020,HLOOKUP(A_Stammdaten!$B$12,$L$4:$R$2504,ROW(B190)-3,FALSE),0)</f>
        <v>0</v>
      </c>
      <c r="L190" s="109">
        <f t="shared" si="14"/>
        <v>0</v>
      </c>
      <c r="M190" s="109">
        <f t="shared" si="15"/>
        <v>0</v>
      </c>
      <c r="N190" s="109">
        <f t="shared" si="16"/>
        <v>0</v>
      </c>
      <c r="O190" s="109">
        <f t="shared" si="17"/>
        <v>0</v>
      </c>
      <c r="P190" s="109">
        <f t="shared" si="18"/>
        <v>0</v>
      </c>
      <c r="Q190" s="109">
        <f t="shared" si="19"/>
        <v>0</v>
      </c>
      <c r="R190" s="109">
        <f t="shared" si="20"/>
        <v>0</v>
      </c>
      <c r="S190" s="425"/>
    </row>
    <row r="191" spans="1:19" x14ac:dyDescent="0.3">
      <c r="A191" s="421"/>
      <c r="B191" s="424"/>
      <c r="C191" s="421"/>
      <c r="D191" s="421"/>
      <c r="E191" s="421"/>
      <c r="F191" s="421"/>
      <c r="G191" s="421"/>
      <c r="H191" s="421"/>
      <c r="I191" s="220">
        <f>IF(B191&gt;A_Stammdaten!$B$12,0,SUM(C191,D191,F191,G191)-SUM(E191,H191))</f>
        <v>0</v>
      </c>
      <c r="J191" s="109">
        <f>IF(B191&gt;2020,HLOOKUP(A_Stammdaten!$B$12,$L$4:$R$2504,ROW(B191)-3,FALSE)+IF(OR(B191=0,A_Stammdaten!$B$12&lt;B191),0,I191*1/20),0)</f>
        <v>0</v>
      </c>
      <c r="K191" s="109">
        <f>IF(B191&gt;2020,HLOOKUP(A_Stammdaten!$B$12,$L$4:$R$2504,ROW(B191)-3,FALSE),0)</f>
        <v>0</v>
      </c>
      <c r="L191" s="109">
        <f t="shared" si="14"/>
        <v>0</v>
      </c>
      <c r="M191" s="109">
        <f t="shared" si="15"/>
        <v>0</v>
      </c>
      <c r="N191" s="109">
        <f t="shared" si="16"/>
        <v>0</v>
      </c>
      <c r="O191" s="109">
        <f t="shared" si="17"/>
        <v>0</v>
      </c>
      <c r="P191" s="109">
        <f t="shared" si="18"/>
        <v>0</v>
      </c>
      <c r="Q191" s="109">
        <f t="shared" si="19"/>
        <v>0</v>
      </c>
      <c r="R191" s="109">
        <f t="shared" si="20"/>
        <v>0</v>
      </c>
      <c r="S191" s="425"/>
    </row>
    <row r="192" spans="1:19" x14ac:dyDescent="0.3">
      <c r="A192" s="421"/>
      <c r="B192" s="424"/>
      <c r="C192" s="421"/>
      <c r="D192" s="421"/>
      <c r="E192" s="421"/>
      <c r="F192" s="421"/>
      <c r="G192" s="421"/>
      <c r="H192" s="421"/>
      <c r="I192" s="220">
        <f>IF(B192&gt;A_Stammdaten!$B$12,0,SUM(C192,D192,F192,G192)-SUM(E192,H192))</f>
        <v>0</v>
      </c>
      <c r="J192" s="109">
        <f>IF(B192&gt;2020,HLOOKUP(A_Stammdaten!$B$12,$L$4:$R$2504,ROW(B192)-3,FALSE)+IF(OR(B192=0,A_Stammdaten!$B$12&lt;B192),0,I192*1/20),0)</f>
        <v>0</v>
      </c>
      <c r="K192" s="109">
        <f>IF(B192&gt;2020,HLOOKUP(A_Stammdaten!$B$12,$L$4:$R$2504,ROW(B192)-3,FALSE),0)</f>
        <v>0</v>
      </c>
      <c r="L192" s="109">
        <f t="shared" si="14"/>
        <v>0</v>
      </c>
      <c r="M192" s="109">
        <f t="shared" si="15"/>
        <v>0</v>
      </c>
      <c r="N192" s="109">
        <f t="shared" si="16"/>
        <v>0</v>
      </c>
      <c r="O192" s="109">
        <f t="shared" si="17"/>
        <v>0</v>
      </c>
      <c r="P192" s="109">
        <f t="shared" si="18"/>
        <v>0</v>
      </c>
      <c r="Q192" s="109">
        <f t="shared" si="19"/>
        <v>0</v>
      </c>
      <c r="R192" s="109">
        <f t="shared" si="20"/>
        <v>0</v>
      </c>
      <c r="S192" s="425"/>
    </row>
    <row r="193" spans="1:19" x14ac:dyDescent="0.3">
      <c r="A193" s="421"/>
      <c r="B193" s="424"/>
      <c r="C193" s="421"/>
      <c r="D193" s="421"/>
      <c r="E193" s="421"/>
      <c r="F193" s="421"/>
      <c r="G193" s="421"/>
      <c r="H193" s="421"/>
      <c r="I193" s="220">
        <f>IF(B193&gt;A_Stammdaten!$B$12,0,SUM(C193,D193,F193,G193)-SUM(E193,H193))</f>
        <v>0</v>
      </c>
      <c r="J193" s="109">
        <f>IF(B193&gt;2020,HLOOKUP(A_Stammdaten!$B$12,$L$4:$R$2504,ROW(B193)-3,FALSE)+IF(OR(B193=0,A_Stammdaten!$B$12&lt;B193),0,I193*1/20),0)</f>
        <v>0</v>
      </c>
      <c r="K193" s="109">
        <f>IF(B193&gt;2020,HLOOKUP(A_Stammdaten!$B$12,$L$4:$R$2504,ROW(B193)-3,FALSE),0)</f>
        <v>0</v>
      </c>
      <c r="L193" s="109">
        <f t="shared" si="14"/>
        <v>0</v>
      </c>
      <c r="M193" s="109">
        <f t="shared" si="15"/>
        <v>0</v>
      </c>
      <c r="N193" s="109">
        <f t="shared" si="16"/>
        <v>0</v>
      </c>
      <c r="O193" s="109">
        <f t="shared" si="17"/>
        <v>0</v>
      </c>
      <c r="P193" s="109">
        <f t="shared" si="18"/>
        <v>0</v>
      </c>
      <c r="Q193" s="109">
        <f t="shared" si="19"/>
        <v>0</v>
      </c>
      <c r="R193" s="109">
        <f t="shared" si="20"/>
        <v>0</v>
      </c>
      <c r="S193" s="425"/>
    </row>
    <row r="194" spans="1:19" x14ac:dyDescent="0.3">
      <c r="A194" s="421"/>
      <c r="B194" s="424"/>
      <c r="C194" s="421"/>
      <c r="D194" s="421"/>
      <c r="E194" s="421"/>
      <c r="F194" s="421"/>
      <c r="G194" s="421"/>
      <c r="H194" s="421"/>
      <c r="I194" s="220">
        <f>IF(B194&gt;A_Stammdaten!$B$12,0,SUM(C194,D194,F194,G194)-SUM(E194,H194))</f>
        <v>0</v>
      </c>
      <c r="J194" s="109">
        <f>IF(B194&gt;2020,HLOOKUP(A_Stammdaten!$B$12,$L$4:$R$2504,ROW(B194)-3,FALSE)+IF(OR(B194=0,A_Stammdaten!$B$12&lt;B194),0,I194*1/20),0)</f>
        <v>0</v>
      </c>
      <c r="K194" s="109">
        <f>IF(B194&gt;2020,HLOOKUP(A_Stammdaten!$B$12,$L$4:$R$2504,ROW(B194)-3,FALSE),0)</f>
        <v>0</v>
      </c>
      <c r="L194" s="109">
        <f t="shared" si="14"/>
        <v>0</v>
      </c>
      <c r="M194" s="109">
        <f t="shared" si="15"/>
        <v>0</v>
      </c>
      <c r="N194" s="109">
        <f t="shared" si="16"/>
        <v>0</v>
      </c>
      <c r="O194" s="109">
        <f t="shared" si="17"/>
        <v>0</v>
      </c>
      <c r="P194" s="109">
        <f t="shared" si="18"/>
        <v>0</v>
      </c>
      <c r="Q194" s="109">
        <f t="shared" si="19"/>
        <v>0</v>
      </c>
      <c r="R194" s="109">
        <f t="shared" si="20"/>
        <v>0</v>
      </c>
      <c r="S194" s="425"/>
    </row>
    <row r="195" spans="1:19" x14ac:dyDescent="0.3">
      <c r="A195" s="421"/>
      <c r="B195" s="424"/>
      <c r="C195" s="421"/>
      <c r="D195" s="421"/>
      <c r="E195" s="421"/>
      <c r="F195" s="421"/>
      <c r="G195" s="421"/>
      <c r="H195" s="421"/>
      <c r="I195" s="220">
        <f>IF(B195&gt;A_Stammdaten!$B$12,0,SUM(C195,D195,F195,G195)-SUM(E195,H195))</f>
        <v>0</v>
      </c>
      <c r="J195" s="109">
        <f>IF(B195&gt;2020,HLOOKUP(A_Stammdaten!$B$12,$L$4:$R$2504,ROW(B195)-3,FALSE)+IF(OR(B195=0,A_Stammdaten!$B$12&lt;B195),0,I195*1/20),0)</f>
        <v>0</v>
      </c>
      <c r="K195" s="109">
        <f>IF(B195&gt;2020,HLOOKUP(A_Stammdaten!$B$12,$L$4:$R$2504,ROW(B195)-3,FALSE),0)</f>
        <v>0</v>
      </c>
      <c r="L195" s="109">
        <f t="shared" si="14"/>
        <v>0</v>
      </c>
      <c r="M195" s="109">
        <f t="shared" si="15"/>
        <v>0</v>
      </c>
      <c r="N195" s="109">
        <f t="shared" si="16"/>
        <v>0</v>
      </c>
      <c r="O195" s="109">
        <f t="shared" si="17"/>
        <v>0</v>
      </c>
      <c r="P195" s="109">
        <f t="shared" si="18"/>
        <v>0</v>
      </c>
      <c r="Q195" s="109">
        <f t="shared" si="19"/>
        <v>0</v>
      </c>
      <c r="R195" s="109">
        <f t="shared" si="20"/>
        <v>0</v>
      </c>
      <c r="S195" s="425"/>
    </row>
    <row r="196" spans="1:19" x14ac:dyDescent="0.3">
      <c r="A196" s="421"/>
      <c r="B196" s="424"/>
      <c r="C196" s="421"/>
      <c r="D196" s="421"/>
      <c r="E196" s="421"/>
      <c r="F196" s="421"/>
      <c r="G196" s="421"/>
      <c r="H196" s="421"/>
      <c r="I196" s="220">
        <f>IF(B196&gt;A_Stammdaten!$B$12,0,SUM(C196,D196,F196,G196)-SUM(E196,H196))</f>
        <v>0</v>
      </c>
      <c r="J196" s="109">
        <f>IF(B196&gt;2020,HLOOKUP(A_Stammdaten!$B$12,$L$4:$R$2504,ROW(B196)-3,FALSE)+IF(OR(B196=0,A_Stammdaten!$B$12&lt;B196),0,I196*1/20),0)</f>
        <v>0</v>
      </c>
      <c r="K196" s="109">
        <f>IF(B196&gt;2020,HLOOKUP(A_Stammdaten!$B$12,$L$4:$R$2504,ROW(B196)-3,FALSE),0)</f>
        <v>0</v>
      </c>
      <c r="L196" s="109">
        <f t="shared" si="14"/>
        <v>0</v>
      </c>
      <c r="M196" s="109">
        <f t="shared" si="15"/>
        <v>0</v>
      </c>
      <c r="N196" s="109">
        <f t="shared" si="16"/>
        <v>0</v>
      </c>
      <c r="O196" s="109">
        <f t="shared" si="17"/>
        <v>0</v>
      </c>
      <c r="P196" s="109">
        <f t="shared" si="18"/>
        <v>0</v>
      </c>
      <c r="Q196" s="109">
        <f t="shared" si="19"/>
        <v>0</v>
      </c>
      <c r="R196" s="109">
        <f t="shared" si="20"/>
        <v>0</v>
      </c>
      <c r="S196" s="425"/>
    </row>
    <row r="197" spans="1:19" x14ac:dyDescent="0.3">
      <c r="A197" s="421"/>
      <c r="B197" s="424"/>
      <c r="C197" s="421"/>
      <c r="D197" s="421"/>
      <c r="E197" s="421"/>
      <c r="F197" s="421"/>
      <c r="G197" s="421"/>
      <c r="H197" s="421"/>
      <c r="I197" s="220">
        <f>IF(B197&gt;A_Stammdaten!$B$12,0,SUM(C197,D197,F197,G197)-SUM(E197,H197))</f>
        <v>0</v>
      </c>
      <c r="J197" s="109">
        <f>IF(B197&gt;2020,HLOOKUP(A_Stammdaten!$B$12,$L$4:$R$2504,ROW(B197)-3,FALSE)+IF(OR(B197=0,A_Stammdaten!$B$12&lt;B197),0,I197*1/20),0)</f>
        <v>0</v>
      </c>
      <c r="K197" s="109">
        <f>IF(B197&gt;2020,HLOOKUP(A_Stammdaten!$B$12,$L$4:$R$2504,ROW(B197)-3,FALSE),0)</f>
        <v>0</v>
      </c>
      <c r="L197" s="109">
        <f t="shared" si="14"/>
        <v>0</v>
      </c>
      <c r="M197" s="109">
        <f t="shared" si="15"/>
        <v>0</v>
      </c>
      <c r="N197" s="109">
        <f t="shared" si="16"/>
        <v>0</v>
      </c>
      <c r="O197" s="109">
        <f t="shared" si="17"/>
        <v>0</v>
      </c>
      <c r="P197" s="109">
        <f t="shared" si="18"/>
        <v>0</v>
      </c>
      <c r="Q197" s="109">
        <f t="shared" si="19"/>
        <v>0</v>
      </c>
      <c r="R197" s="109">
        <f t="shared" si="20"/>
        <v>0</v>
      </c>
      <c r="S197" s="425"/>
    </row>
    <row r="198" spans="1:19" x14ac:dyDescent="0.3">
      <c r="A198" s="421"/>
      <c r="B198" s="424"/>
      <c r="C198" s="421"/>
      <c r="D198" s="421"/>
      <c r="E198" s="421"/>
      <c r="F198" s="421"/>
      <c r="G198" s="421"/>
      <c r="H198" s="421"/>
      <c r="I198" s="220">
        <f>IF(B198&gt;A_Stammdaten!$B$12,0,SUM(C198,D198,F198,G198)-SUM(E198,H198))</f>
        <v>0</v>
      </c>
      <c r="J198" s="109">
        <f>IF(B198&gt;2020,HLOOKUP(A_Stammdaten!$B$12,$L$4:$R$2504,ROW(B198)-3,FALSE)+IF(OR(B198=0,A_Stammdaten!$B$12&lt;B198),0,I198*1/20),0)</f>
        <v>0</v>
      </c>
      <c r="K198" s="109">
        <f>IF(B198&gt;2020,HLOOKUP(A_Stammdaten!$B$12,$L$4:$R$2504,ROW(B198)-3,FALSE),0)</f>
        <v>0</v>
      </c>
      <c r="L198" s="109">
        <f t="shared" ref="L198:L261" si="21">IF(B198&gt;2020,IF(OR($I198=0,L$4&lt;$B198,$B198=0,20-(L$4-$B198)=0),0,$I198*(19-(L$4-$B198))/20),0)</f>
        <v>0</v>
      </c>
      <c r="M198" s="109">
        <f t="shared" ref="M198:M261" si="22">IF(B198&gt;2020,IF(OR($I198=0,M$4&lt;$B198,$B198=0,20-(M$4-$B198)=0),0,$I198*(19-(M$4-$B198))/20),0)</f>
        <v>0</v>
      </c>
      <c r="N198" s="109">
        <f t="shared" ref="N198:N261" si="23">IF(B198&gt;2020,IF(OR($I198=0,N$4&lt;$B198,$B198=0,20-(N$4-$B198)=0),0,$I198*(19-(N$4-$B198))/20),0)</f>
        <v>0</v>
      </c>
      <c r="O198" s="109">
        <f t="shared" ref="O198:O261" si="24">IF(B198&gt;2020,IF(OR($I198=0,O$4&lt;$B198,$B198=0,20-(O$4-$B198)=0),0,$I198*(19-(O$4-$B198))/20),0)</f>
        <v>0</v>
      </c>
      <c r="P198" s="109">
        <f t="shared" ref="P198:P261" si="25">IF(B198&gt;2020,IF(OR($I198=0,P$4&lt;$B198,$B198=0,20-(P$4-$B198)=0),0,$I198*(19-(P$4-$B198))/20),0)</f>
        <v>0</v>
      </c>
      <c r="Q198" s="109">
        <f t="shared" ref="Q198:Q261" si="26">IF(B198&gt;2020,IF(OR($I198=0,Q$4&lt;$B198,$B198=0,20-(Q$4-$B198)=0),0,$I198*(19-(Q$4-$B198))/20),0)</f>
        <v>0</v>
      </c>
      <c r="R198" s="109">
        <f t="shared" ref="R198:R261" si="27">IF(B198&gt;2020,IF(OR($I198=0,R$4&lt;$B198,$B198=0,20-(R$4-$B198)=0),0,$I198*(19-(R$4-$B198))/20),0)</f>
        <v>0</v>
      </c>
      <c r="S198" s="425"/>
    </row>
    <row r="199" spans="1:19" x14ac:dyDescent="0.3">
      <c r="A199" s="421"/>
      <c r="B199" s="424"/>
      <c r="C199" s="421"/>
      <c r="D199" s="421"/>
      <c r="E199" s="421"/>
      <c r="F199" s="421"/>
      <c r="G199" s="421"/>
      <c r="H199" s="421"/>
      <c r="I199" s="220">
        <f>IF(B199&gt;A_Stammdaten!$B$12,0,SUM(C199,D199,F199,G199)-SUM(E199,H199))</f>
        <v>0</v>
      </c>
      <c r="J199" s="109">
        <f>IF(B199&gt;2020,HLOOKUP(A_Stammdaten!$B$12,$L$4:$R$2504,ROW(B199)-3,FALSE)+IF(OR(B199=0,A_Stammdaten!$B$12&lt;B199),0,I199*1/20),0)</f>
        <v>0</v>
      </c>
      <c r="K199" s="109">
        <f>IF(B199&gt;2020,HLOOKUP(A_Stammdaten!$B$12,$L$4:$R$2504,ROW(B199)-3,FALSE),0)</f>
        <v>0</v>
      </c>
      <c r="L199" s="109">
        <f t="shared" si="21"/>
        <v>0</v>
      </c>
      <c r="M199" s="109">
        <f t="shared" si="22"/>
        <v>0</v>
      </c>
      <c r="N199" s="109">
        <f t="shared" si="23"/>
        <v>0</v>
      </c>
      <c r="O199" s="109">
        <f t="shared" si="24"/>
        <v>0</v>
      </c>
      <c r="P199" s="109">
        <f t="shared" si="25"/>
        <v>0</v>
      </c>
      <c r="Q199" s="109">
        <f t="shared" si="26"/>
        <v>0</v>
      </c>
      <c r="R199" s="109">
        <f t="shared" si="27"/>
        <v>0</v>
      </c>
      <c r="S199" s="425"/>
    </row>
    <row r="200" spans="1:19" x14ac:dyDescent="0.3">
      <c r="A200" s="421"/>
      <c r="B200" s="424"/>
      <c r="C200" s="421"/>
      <c r="D200" s="421"/>
      <c r="E200" s="421"/>
      <c r="F200" s="421"/>
      <c r="G200" s="421"/>
      <c r="H200" s="421"/>
      <c r="I200" s="220">
        <f>IF(B200&gt;A_Stammdaten!$B$12,0,SUM(C200,D200,F200,G200)-SUM(E200,H200))</f>
        <v>0</v>
      </c>
      <c r="J200" s="109">
        <f>IF(B200&gt;2020,HLOOKUP(A_Stammdaten!$B$12,$L$4:$R$2504,ROW(B200)-3,FALSE)+IF(OR(B200=0,A_Stammdaten!$B$12&lt;B200),0,I200*1/20),0)</f>
        <v>0</v>
      </c>
      <c r="K200" s="109">
        <f>IF(B200&gt;2020,HLOOKUP(A_Stammdaten!$B$12,$L$4:$R$2504,ROW(B200)-3,FALSE),0)</f>
        <v>0</v>
      </c>
      <c r="L200" s="109">
        <f t="shared" si="21"/>
        <v>0</v>
      </c>
      <c r="M200" s="109">
        <f t="shared" si="22"/>
        <v>0</v>
      </c>
      <c r="N200" s="109">
        <f t="shared" si="23"/>
        <v>0</v>
      </c>
      <c r="O200" s="109">
        <f t="shared" si="24"/>
        <v>0</v>
      </c>
      <c r="P200" s="109">
        <f t="shared" si="25"/>
        <v>0</v>
      </c>
      <c r="Q200" s="109">
        <f t="shared" si="26"/>
        <v>0</v>
      </c>
      <c r="R200" s="109">
        <f t="shared" si="27"/>
        <v>0</v>
      </c>
      <c r="S200" s="425"/>
    </row>
    <row r="201" spans="1:19" x14ac:dyDescent="0.3">
      <c r="A201" s="421"/>
      <c r="B201" s="424"/>
      <c r="C201" s="421"/>
      <c r="D201" s="421"/>
      <c r="E201" s="421"/>
      <c r="F201" s="421"/>
      <c r="G201" s="421"/>
      <c r="H201" s="421"/>
      <c r="I201" s="220">
        <f>IF(B201&gt;A_Stammdaten!$B$12,0,SUM(C201,D201,F201,G201)-SUM(E201,H201))</f>
        <v>0</v>
      </c>
      <c r="J201" s="109">
        <f>IF(B201&gt;2020,HLOOKUP(A_Stammdaten!$B$12,$L$4:$R$2504,ROW(B201)-3,FALSE)+IF(OR(B201=0,A_Stammdaten!$B$12&lt;B201),0,I201*1/20),0)</f>
        <v>0</v>
      </c>
      <c r="K201" s="109">
        <f>IF(B201&gt;2020,HLOOKUP(A_Stammdaten!$B$12,$L$4:$R$2504,ROW(B201)-3,FALSE),0)</f>
        <v>0</v>
      </c>
      <c r="L201" s="109">
        <f t="shared" si="21"/>
        <v>0</v>
      </c>
      <c r="M201" s="109">
        <f t="shared" si="22"/>
        <v>0</v>
      </c>
      <c r="N201" s="109">
        <f t="shared" si="23"/>
        <v>0</v>
      </c>
      <c r="O201" s="109">
        <f t="shared" si="24"/>
        <v>0</v>
      </c>
      <c r="P201" s="109">
        <f t="shared" si="25"/>
        <v>0</v>
      </c>
      <c r="Q201" s="109">
        <f t="shared" si="26"/>
        <v>0</v>
      </c>
      <c r="R201" s="109">
        <f t="shared" si="27"/>
        <v>0</v>
      </c>
      <c r="S201" s="425"/>
    </row>
    <row r="202" spans="1:19" x14ac:dyDescent="0.3">
      <c r="A202" s="421"/>
      <c r="B202" s="424"/>
      <c r="C202" s="421"/>
      <c r="D202" s="421"/>
      <c r="E202" s="421"/>
      <c r="F202" s="421"/>
      <c r="G202" s="421"/>
      <c r="H202" s="421"/>
      <c r="I202" s="220">
        <f>IF(B202&gt;A_Stammdaten!$B$12,0,SUM(C202,D202,F202,G202)-SUM(E202,H202))</f>
        <v>0</v>
      </c>
      <c r="J202" s="109">
        <f>IF(B202&gt;2020,HLOOKUP(A_Stammdaten!$B$12,$L$4:$R$2504,ROW(B202)-3,FALSE)+IF(OR(B202=0,A_Stammdaten!$B$12&lt;B202),0,I202*1/20),0)</f>
        <v>0</v>
      </c>
      <c r="K202" s="109">
        <f>IF(B202&gt;2020,HLOOKUP(A_Stammdaten!$B$12,$L$4:$R$2504,ROW(B202)-3,FALSE),0)</f>
        <v>0</v>
      </c>
      <c r="L202" s="109">
        <f t="shared" si="21"/>
        <v>0</v>
      </c>
      <c r="M202" s="109">
        <f t="shared" si="22"/>
        <v>0</v>
      </c>
      <c r="N202" s="109">
        <f t="shared" si="23"/>
        <v>0</v>
      </c>
      <c r="O202" s="109">
        <f t="shared" si="24"/>
        <v>0</v>
      </c>
      <c r="P202" s="109">
        <f t="shared" si="25"/>
        <v>0</v>
      </c>
      <c r="Q202" s="109">
        <f t="shared" si="26"/>
        <v>0</v>
      </c>
      <c r="R202" s="109">
        <f t="shared" si="27"/>
        <v>0</v>
      </c>
      <c r="S202" s="425"/>
    </row>
    <row r="203" spans="1:19" x14ac:dyDescent="0.3">
      <c r="A203" s="421"/>
      <c r="B203" s="424"/>
      <c r="C203" s="421"/>
      <c r="D203" s="421"/>
      <c r="E203" s="421"/>
      <c r="F203" s="421"/>
      <c r="G203" s="421"/>
      <c r="H203" s="421"/>
      <c r="I203" s="220">
        <f>IF(B203&gt;A_Stammdaten!$B$12,0,SUM(C203,D203,F203,G203)-SUM(E203,H203))</f>
        <v>0</v>
      </c>
      <c r="J203" s="109">
        <f>IF(B203&gt;2020,HLOOKUP(A_Stammdaten!$B$12,$L$4:$R$2504,ROW(B203)-3,FALSE)+IF(OR(B203=0,A_Stammdaten!$B$12&lt;B203),0,I203*1/20),0)</f>
        <v>0</v>
      </c>
      <c r="K203" s="109">
        <f>IF(B203&gt;2020,HLOOKUP(A_Stammdaten!$B$12,$L$4:$R$2504,ROW(B203)-3,FALSE),0)</f>
        <v>0</v>
      </c>
      <c r="L203" s="109">
        <f t="shared" si="21"/>
        <v>0</v>
      </c>
      <c r="M203" s="109">
        <f t="shared" si="22"/>
        <v>0</v>
      </c>
      <c r="N203" s="109">
        <f t="shared" si="23"/>
        <v>0</v>
      </c>
      <c r="O203" s="109">
        <f t="shared" si="24"/>
        <v>0</v>
      </c>
      <c r="P203" s="109">
        <f t="shared" si="25"/>
        <v>0</v>
      </c>
      <c r="Q203" s="109">
        <f t="shared" si="26"/>
        <v>0</v>
      </c>
      <c r="R203" s="109">
        <f t="shared" si="27"/>
        <v>0</v>
      </c>
      <c r="S203" s="425"/>
    </row>
    <row r="204" spans="1:19" x14ac:dyDescent="0.3">
      <c r="A204" s="421"/>
      <c r="B204" s="424"/>
      <c r="C204" s="421"/>
      <c r="D204" s="421"/>
      <c r="E204" s="421"/>
      <c r="F204" s="421"/>
      <c r="G204" s="421"/>
      <c r="H204" s="421"/>
      <c r="I204" s="220">
        <f>IF(B204&gt;A_Stammdaten!$B$12,0,SUM(C204,D204,F204,G204)-SUM(E204,H204))</f>
        <v>0</v>
      </c>
      <c r="J204" s="109">
        <f>IF(B204&gt;2020,HLOOKUP(A_Stammdaten!$B$12,$L$4:$R$2504,ROW(B204)-3,FALSE)+IF(OR(B204=0,A_Stammdaten!$B$12&lt;B204),0,I204*1/20),0)</f>
        <v>0</v>
      </c>
      <c r="K204" s="109">
        <f>IF(B204&gt;2020,HLOOKUP(A_Stammdaten!$B$12,$L$4:$R$2504,ROW(B204)-3,FALSE),0)</f>
        <v>0</v>
      </c>
      <c r="L204" s="109">
        <f t="shared" si="21"/>
        <v>0</v>
      </c>
      <c r="M204" s="109">
        <f t="shared" si="22"/>
        <v>0</v>
      </c>
      <c r="N204" s="109">
        <f t="shared" si="23"/>
        <v>0</v>
      </c>
      <c r="O204" s="109">
        <f t="shared" si="24"/>
        <v>0</v>
      </c>
      <c r="P204" s="109">
        <f t="shared" si="25"/>
        <v>0</v>
      </c>
      <c r="Q204" s="109">
        <f t="shared" si="26"/>
        <v>0</v>
      </c>
      <c r="R204" s="109">
        <f t="shared" si="27"/>
        <v>0</v>
      </c>
      <c r="S204" s="425"/>
    </row>
    <row r="205" spans="1:19" x14ac:dyDescent="0.3">
      <c r="A205" s="421"/>
      <c r="B205" s="424"/>
      <c r="C205" s="421"/>
      <c r="D205" s="421"/>
      <c r="E205" s="421"/>
      <c r="F205" s="421"/>
      <c r="G205" s="421"/>
      <c r="H205" s="421"/>
      <c r="I205" s="220">
        <f>IF(B205&gt;A_Stammdaten!$B$12,0,SUM(C205,D205,F205,G205)-SUM(E205,H205))</f>
        <v>0</v>
      </c>
      <c r="J205" s="109">
        <f>IF(B205&gt;2020,HLOOKUP(A_Stammdaten!$B$12,$L$4:$R$2504,ROW(B205)-3,FALSE)+IF(OR(B205=0,A_Stammdaten!$B$12&lt;B205),0,I205*1/20),0)</f>
        <v>0</v>
      </c>
      <c r="K205" s="109">
        <f>IF(B205&gt;2020,HLOOKUP(A_Stammdaten!$B$12,$L$4:$R$2504,ROW(B205)-3,FALSE),0)</f>
        <v>0</v>
      </c>
      <c r="L205" s="109">
        <f t="shared" si="21"/>
        <v>0</v>
      </c>
      <c r="M205" s="109">
        <f t="shared" si="22"/>
        <v>0</v>
      </c>
      <c r="N205" s="109">
        <f t="shared" si="23"/>
        <v>0</v>
      </c>
      <c r="O205" s="109">
        <f t="shared" si="24"/>
        <v>0</v>
      </c>
      <c r="P205" s="109">
        <f t="shared" si="25"/>
        <v>0</v>
      </c>
      <c r="Q205" s="109">
        <f t="shared" si="26"/>
        <v>0</v>
      </c>
      <c r="R205" s="109">
        <f t="shared" si="27"/>
        <v>0</v>
      </c>
      <c r="S205" s="425"/>
    </row>
    <row r="206" spans="1:19" x14ac:dyDescent="0.3">
      <c r="A206" s="421"/>
      <c r="B206" s="424"/>
      <c r="C206" s="421"/>
      <c r="D206" s="421"/>
      <c r="E206" s="421"/>
      <c r="F206" s="421"/>
      <c r="G206" s="421"/>
      <c r="H206" s="421"/>
      <c r="I206" s="220">
        <f>IF(B206&gt;A_Stammdaten!$B$12,0,SUM(C206,D206,F206,G206)-SUM(E206,H206))</f>
        <v>0</v>
      </c>
      <c r="J206" s="109">
        <f>IF(B206&gt;2020,HLOOKUP(A_Stammdaten!$B$12,$L$4:$R$2504,ROW(B206)-3,FALSE)+IF(OR(B206=0,A_Stammdaten!$B$12&lt;B206),0,I206*1/20),0)</f>
        <v>0</v>
      </c>
      <c r="K206" s="109">
        <f>IF(B206&gt;2020,HLOOKUP(A_Stammdaten!$B$12,$L$4:$R$2504,ROW(B206)-3,FALSE),0)</f>
        <v>0</v>
      </c>
      <c r="L206" s="109">
        <f t="shared" si="21"/>
        <v>0</v>
      </c>
      <c r="M206" s="109">
        <f t="shared" si="22"/>
        <v>0</v>
      </c>
      <c r="N206" s="109">
        <f t="shared" si="23"/>
        <v>0</v>
      </c>
      <c r="O206" s="109">
        <f t="shared" si="24"/>
        <v>0</v>
      </c>
      <c r="P206" s="109">
        <f t="shared" si="25"/>
        <v>0</v>
      </c>
      <c r="Q206" s="109">
        <f t="shared" si="26"/>
        <v>0</v>
      </c>
      <c r="R206" s="109">
        <f t="shared" si="27"/>
        <v>0</v>
      </c>
      <c r="S206" s="425"/>
    </row>
    <row r="207" spans="1:19" x14ac:dyDescent="0.3">
      <c r="A207" s="421"/>
      <c r="B207" s="424"/>
      <c r="C207" s="421"/>
      <c r="D207" s="421"/>
      <c r="E207" s="421"/>
      <c r="F207" s="421"/>
      <c r="G207" s="421"/>
      <c r="H207" s="421"/>
      <c r="I207" s="220">
        <f>IF(B207&gt;A_Stammdaten!$B$12,0,SUM(C207,D207,F207,G207)-SUM(E207,H207))</f>
        <v>0</v>
      </c>
      <c r="J207" s="109">
        <f>IF(B207&gt;2020,HLOOKUP(A_Stammdaten!$B$12,$L$4:$R$2504,ROW(B207)-3,FALSE)+IF(OR(B207=0,A_Stammdaten!$B$12&lt;B207),0,I207*1/20),0)</f>
        <v>0</v>
      </c>
      <c r="K207" s="109">
        <f>IF(B207&gt;2020,HLOOKUP(A_Stammdaten!$B$12,$L$4:$R$2504,ROW(B207)-3,FALSE),0)</f>
        <v>0</v>
      </c>
      <c r="L207" s="109">
        <f t="shared" si="21"/>
        <v>0</v>
      </c>
      <c r="M207" s="109">
        <f t="shared" si="22"/>
        <v>0</v>
      </c>
      <c r="N207" s="109">
        <f t="shared" si="23"/>
        <v>0</v>
      </c>
      <c r="O207" s="109">
        <f t="shared" si="24"/>
        <v>0</v>
      </c>
      <c r="P207" s="109">
        <f t="shared" si="25"/>
        <v>0</v>
      </c>
      <c r="Q207" s="109">
        <f t="shared" si="26"/>
        <v>0</v>
      </c>
      <c r="R207" s="109">
        <f t="shared" si="27"/>
        <v>0</v>
      </c>
      <c r="S207" s="425"/>
    </row>
    <row r="208" spans="1:19" x14ac:dyDescent="0.3">
      <c r="A208" s="421"/>
      <c r="B208" s="424"/>
      <c r="C208" s="421"/>
      <c r="D208" s="421"/>
      <c r="E208" s="421"/>
      <c r="F208" s="421"/>
      <c r="G208" s="421"/>
      <c r="H208" s="421"/>
      <c r="I208" s="220">
        <f>IF(B208&gt;A_Stammdaten!$B$12,0,SUM(C208,D208,F208,G208)-SUM(E208,H208))</f>
        <v>0</v>
      </c>
      <c r="J208" s="109">
        <f>IF(B208&gt;2020,HLOOKUP(A_Stammdaten!$B$12,$L$4:$R$2504,ROW(B208)-3,FALSE)+IF(OR(B208=0,A_Stammdaten!$B$12&lt;B208),0,I208*1/20),0)</f>
        <v>0</v>
      </c>
      <c r="K208" s="109">
        <f>IF(B208&gt;2020,HLOOKUP(A_Stammdaten!$B$12,$L$4:$R$2504,ROW(B208)-3,FALSE),0)</f>
        <v>0</v>
      </c>
      <c r="L208" s="109">
        <f t="shared" si="21"/>
        <v>0</v>
      </c>
      <c r="M208" s="109">
        <f t="shared" si="22"/>
        <v>0</v>
      </c>
      <c r="N208" s="109">
        <f t="shared" si="23"/>
        <v>0</v>
      </c>
      <c r="O208" s="109">
        <f t="shared" si="24"/>
        <v>0</v>
      </c>
      <c r="P208" s="109">
        <f t="shared" si="25"/>
        <v>0</v>
      </c>
      <c r="Q208" s="109">
        <f t="shared" si="26"/>
        <v>0</v>
      </c>
      <c r="R208" s="109">
        <f t="shared" si="27"/>
        <v>0</v>
      </c>
      <c r="S208" s="425"/>
    </row>
    <row r="209" spans="1:19" x14ac:dyDescent="0.3">
      <c r="A209" s="421"/>
      <c r="B209" s="424"/>
      <c r="C209" s="421"/>
      <c r="D209" s="421"/>
      <c r="E209" s="421"/>
      <c r="F209" s="421"/>
      <c r="G209" s="421"/>
      <c r="H209" s="421"/>
      <c r="I209" s="220">
        <f>IF(B209&gt;A_Stammdaten!$B$12,0,SUM(C209,D209,F209,G209)-SUM(E209,H209))</f>
        <v>0</v>
      </c>
      <c r="J209" s="109">
        <f>IF(B209&gt;2020,HLOOKUP(A_Stammdaten!$B$12,$L$4:$R$2504,ROW(B209)-3,FALSE)+IF(OR(B209=0,A_Stammdaten!$B$12&lt;B209),0,I209*1/20),0)</f>
        <v>0</v>
      </c>
      <c r="K209" s="109">
        <f>IF(B209&gt;2020,HLOOKUP(A_Stammdaten!$B$12,$L$4:$R$2504,ROW(B209)-3,FALSE),0)</f>
        <v>0</v>
      </c>
      <c r="L209" s="109">
        <f t="shared" si="21"/>
        <v>0</v>
      </c>
      <c r="M209" s="109">
        <f t="shared" si="22"/>
        <v>0</v>
      </c>
      <c r="N209" s="109">
        <f t="shared" si="23"/>
        <v>0</v>
      </c>
      <c r="O209" s="109">
        <f t="shared" si="24"/>
        <v>0</v>
      </c>
      <c r="P209" s="109">
        <f t="shared" si="25"/>
        <v>0</v>
      </c>
      <c r="Q209" s="109">
        <f t="shared" si="26"/>
        <v>0</v>
      </c>
      <c r="R209" s="109">
        <f t="shared" si="27"/>
        <v>0</v>
      </c>
      <c r="S209" s="425"/>
    </row>
    <row r="210" spans="1:19" x14ac:dyDescent="0.3">
      <c r="A210" s="421"/>
      <c r="B210" s="424"/>
      <c r="C210" s="421"/>
      <c r="D210" s="421"/>
      <c r="E210" s="421"/>
      <c r="F210" s="421"/>
      <c r="G210" s="421"/>
      <c r="H210" s="421"/>
      <c r="I210" s="220">
        <f>IF(B210&gt;A_Stammdaten!$B$12,0,SUM(C210,D210,F210,G210)-SUM(E210,H210))</f>
        <v>0</v>
      </c>
      <c r="J210" s="109">
        <f>IF(B210&gt;2020,HLOOKUP(A_Stammdaten!$B$12,$L$4:$R$2504,ROW(B210)-3,FALSE)+IF(OR(B210=0,A_Stammdaten!$B$12&lt;B210),0,I210*1/20),0)</f>
        <v>0</v>
      </c>
      <c r="K210" s="109">
        <f>IF(B210&gt;2020,HLOOKUP(A_Stammdaten!$B$12,$L$4:$R$2504,ROW(B210)-3,FALSE),0)</f>
        <v>0</v>
      </c>
      <c r="L210" s="109">
        <f t="shared" si="21"/>
        <v>0</v>
      </c>
      <c r="M210" s="109">
        <f t="shared" si="22"/>
        <v>0</v>
      </c>
      <c r="N210" s="109">
        <f t="shared" si="23"/>
        <v>0</v>
      </c>
      <c r="O210" s="109">
        <f t="shared" si="24"/>
        <v>0</v>
      </c>
      <c r="P210" s="109">
        <f t="shared" si="25"/>
        <v>0</v>
      </c>
      <c r="Q210" s="109">
        <f t="shared" si="26"/>
        <v>0</v>
      </c>
      <c r="R210" s="109">
        <f t="shared" si="27"/>
        <v>0</v>
      </c>
      <c r="S210" s="425"/>
    </row>
    <row r="211" spans="1:19" x14ac:dyDescent="0.3">
      <c r="A211" s="421"/>
      <c r="B211" s="424"/>
      <c r="C211" s="421"/>
      <c r="D211" s="421"/>
      <c r="E211" s="421"/>
      <c r="F211" s="421"/>
      <c r="G211" s="421"/>
      <c r="H211" s="421"/>
      <c r="I211" s="220">
        <f>IF(B211&gt;A_Stammdaten!$B$12,0,SUM(C211,D211,F211,G211)-SUM(E211,H211))</f>
        <v>0</v>
      </c>
      <c r="J211" s="109">
        <f>IF(B211&gt;2020,HLOOKUP(A_Stammdaten!$B$12,$L$4:$R$2504,ROW(B211)-3,FALSE)+IF(OR(B211=0,A_Stammdaten!$B$12&lt;B211),0,I211*1/20),0)</f>
        <v>0</v>
      </c>
      <c r="K211" s="109">
        <f>IF(B211&gt;2020,HLOOKUP(A_Stammdaten!$B$12,$L$4:$R$2504,ROW(B211)-3,FALSE),0)</f>
        <v>0</v>
      </c>
      <c r="L211" s="109">
        <f t="shared" si="21"/>
        <v>0</v>
      </c>
      <c r="M211" s="109">
        <f t="shared" si="22"/>
        <v>0</v>
      </c>
      <c r="N211" s="109">
        <f t="shared" si="23"/>
        <v>0</v>
      </c>
      <c r="O211" s="109">
        <f t="shared" si="24"/>
        <v>0</v>
      </c>
      <c r="P211" s="109">
        <f t="shared" si="25"/>
        <v>0</v>
      </c>
      <c r="Q211" s="109">
        <f t="shared" si="26"/>
        <v>0</v>
      </c>
      <c r="R211" s="109">
        <f t="shared" si="27"/>
        <v>0</v>
      </c>
      <c r="S211" s="425"/>
    </row>
    <row r="212" spans="1:19" x14ac:dyDescent="0.3">
      <c r="A212" s="421"/>
      <c r="B212" s="424"/>
      <c r="C212" s="421"/>
      <c r="D212" s="421"/>
      <c r="E212" s="421"/>
      <c r="F212" s="421"/>
      <c r="G212" s="421"/>
      <c r="H212" s="421"/>
      <c r="I212" s="220">
        <f>IF(B212&gt;A_Stammdaten!$B$12,0,SUM(C212,D212,F212,G212)-SUM(E212,H212))</f>
        <v>0</v>
      </c>
      <c r="J212" s="109">
        <f>IF(B212&gt;2020,HLOOKUP(A_Stammdaten!$B$12,$L$4:$R$2504,ROW(B212)-3,FALSE)+IF(OR(B212=0,A_Stammdaten!$B$12&lt;B212),0,I212*1/20),0)</f>
        <v>0</v>
      </c>
      <c r="K212" s="109">
        <f>IF(B212&gt;2020,HLOOKUP(A_Stammdaten!$B$12,$L$4:$R$2504,ROW(B212)-3,FALSE),0)</f>
        <v>0</v>
      </c>
      <c r="L212" s="109">
        <f t="shared" si="21"/>
        <v>0</v>
      </c>
      <c r="M212" s="109">
        <f t="shared" si="22"/>
        <v>0</v>
      </c>
      <c r="N212" s="109">
        <f t="shared" si="23"/>
        <v>0</v>
      </c>
      <c r="O212" s="109">
        <f t="shared" si="24"/>
        <v>0</v>
      </c>
      <c r="P212" s="109">
        <f t="shared" si="25"/>
        <v>0</v>
      </c>
      <c r="Q212" s="109">
        <f t="shared" si="26"/>
        <v>0</v>
      </c>
      <c r="R212" s="109">
        <f t="shared" si="27"/>
        <v>0</v>
      </c>
      <c r="S212" s="425"/>
    </row>
    <row r="213" spans="1:19" x14ac:dyDescent="0.3">
      <c r="A213" s="421"/>
      <c r="B213" s="424"/>
      <c r="C213" s="421"/>
      <c r="D213" s="421"/>
      <c r="E213" s="421"/>
      <c r="F213" s="421"/>
      <c r="G213" s="421"/>
      <c r="H213" s="421"/>
      <c r="I213" s="220">
        <f>IF(B213&gt;A_Stammdaten!$B$12,0,SUM(C213,D213,F213,G213)-SUM(E213,H213))</f>
        <v>0</v>
      </c>
      <c r="J213" s="109">
        <f>IF(B213&gt;2020,HLOOKUP(A_Stammdaten!$B$12,$L$4:$R$2504,ROW(B213)-3,FALSE)+IF(OR(B213=0,A_Stammdaten!$B$12&lt;B213),0,I213*1/20),0)</f>
        <v>0</v>
      </c>
      <c r="K213" s="109">
        <f>IF(B213&gt;2020,HLOOKUP(A_Stammdaten!$B$12,$L$4:$R$2504,ROW(B213)-3,FALSE),0)</f>
        <v>0</v>
      </c>
      <c r="L213" s="109">
        <f t="shared" si="21"/>
        <v>0</v>
      </c>
      <c r="M213" s="109">
        <f t="shared" si="22"/>
        <v>0</v>
      </c>
      <c r="N213" s="109">
        <f t="shared" si="23"/>
        <v>0</v>
      </c>
      <c r="O213" s="109">
        <f t="shared" si="24"/>
        <v>0</v>
      </c>
      <c r="P213" s="109">
        <f t="shared" si="25"/>
        <v>0</v>
      </c>
      <c r="Q213" s="109">
        <f t="shared" si="26"/>
        <v>0</v>
      </c>
      <c r="R213" s="109">
        <f t="shared" si="27"/>
        <v>0</v>
      </c>
      <c r="S213" s="425"/>
    </row>
    <row r="214" spans="1:19" x14ac:dyDescent="0.3">
      <c r="A214" s="421"/>
      <c r="B214" s="424"/>
      <c r="C214" s="421"/>
      <c r="D214" s="421"/>
      <c r="E214" s="421"/>
      <c r="F214" s="421"/>
      <c r="G214" s="421"/>
      <c r="H214" s="421"/>
      <c r="I214" s="220">
        <f>IF(B214&gt;A_Stammdaten!$B$12,0,SUM(C214,D214,F214,G214)-SUM(E214,H214))</f>
        <v>0</v>
      </c>
      <c r="J214" s="109">
        <f>IF(B214&gt;2020,HLOOKUP(A_Stammdaten!$B$12,$L$4:$R$2504,ROW(B214)-3,FALSE)+IF(OR(B214=0,A_Stammdaten!$B$12&lt;B214),0,I214*1/20),0)</f>
        <v>0</v>
      </c>
      <c r="K214" s="109">
        <f>IF(B214&gt;2020,HLOOKUP(A_Stammdaten!$B$12,$L$4:$R$2504,ROW(B214)-3,FALSE),0)</f>
        <v>0</v>
      </c>
      <c r="L214" s="109">
        <f t="shared" si="21"/>
        <v>0</v>
      </c>
      <c r="M214" s="109">
        <f t="shared" si="22"/>
        <v>0</v>
      </c>
      <c r="N214" s="109">
        <f t="shared" si="23"/>
        <v>0</v>
      </c>
      <c r="O214" s="109">
        <f t="shared" si="24"/>
        <v>0</v>
      </c>
      <c r="P214" s="109">
        <f t="shared" si="25"/>
        <v>0</v>
      </c>
      <c r="Q214" s="109">
        <f t="shared" si="26"/>
        <v>0</v>
      </c>
      <c r="R214" s="109">
        <f t="shared" si="27"/>
        <v>0</v>
      </c>
      <c r="S214" s="425"/>
    </row>
    <row r="215" spans="1:19" x14ac:dyDescent="0.3">
      <c r="A215" s="421"/>
      <c r="B215" s="424"/>
      <c r="C215" s="421"/>
      <c r="D215" s="421"/>
      <c r="E215" s="421"/>
      <c r="F215" s="421"/>
      <c r="G215" s="421"/>
      <c r="H215" s="421"/>
      <c r="I215" s="220">
        <f>IF(B215&gt;A_Stammdaten!$B$12,0,SUM(C215,D215,F215,G215)-SUM(E215,H215))</f>
        <v>0</v>
      </c>
      <c r="J215" s="109">
        <f>IF(B215&gt;2020,HLOOKUP(A_Stammdaten!$B$12,$L$4:$R$2504,ROW(B215)-3,FALSE)+IF(OR(B215=0,A_Stammdaten!$B$12&lt;B215),0,I215*1/20),0)</f>
        <v>0</v>
      </c>
      <c r="K215" s="109">
        <f>IF(B215&gt;2020,HLOOKUP(A_Stammdaten!$B$12,$L$4:$R$2504,ROW(B215)-3,FALSE),0)</f>
        <v>0</v>
      </c>
      <c r="L215" s="109">
        <f t="shared" si="21"/>
        <v>0</v>
      </c>
      <c r="M215" s="109">
        <f t="shared" si="22"/>
        <v>0</v>
      </c>
      <c r="N215" s="109">
        <f t="shared" si="23"/>
        <v>0</v>
      </c>
      <c r="O215" s="109">
        <f t="shared" si="24"/>
        <v>0</v>
      </c>
      <c r="P215" s="109">
        <f t="shared" si="25"/>
        <v>0</v>
      </c>
      <c r="Q215" s="109">
        <f t="shared" si="26"/>
        <v>0</v>
      </c>
      <c r="R215" s="109">
        <f t="shared" si="27"/>
        <v>0</v>
      </c>
      <c r="S215" s="425"/>
    </row>
    <row r="216" spans="1:19" x14ac:dyDescent="0.3">
      <c r="A216" s="421"/>
      <c r="B216" s="424"/>
      <c r="C216" s="421"/>
      <c r="D216" s="421"/>
      <c r="E216" s="421"/>
      <c r="F216" s="421"/>
      <c r="G216" s="421"/>
      <c r="H216" s="421"/>
      <c r="I216" s="220">
        <f>IF(B216&gt;A_Stammdaten!$B$12,0,SUM(C216,D216,F216,G216)-SUM(E216,H216))</f>
        <v>0</v>
      </c>
      <c r="J216" s="109">
        <f>IF(B216&gt;2020,HLOOKUP(A_Stammdaten!$B$12,$L$4:$R$2504,ROW(B216)-3,FALSE)+IF(OR(B216=0,A_Stammdaten!$B$12&lt;B216),0,I216*1/20),0)</f>
        <v>0</v>
      </c>
      <c r="K216" s="109">
        <f>IF(B216&gt;2020,HLOOKUP(A_Stammdaten!$B$12,$L$4:$R$2504,ROW(B216)-3,FALSE),0)</f>
        <v>0</v>
      </c>
      <c r="L216" s="109">
        <f t="shared" si="21"/>
        <v>0</v>
      </c>
      <c r="M216" s="109">
        <f t="shared" si="22"/>
        <v>0</v>
      </c>
      <c r="N216" s="109">
        <f t="shared" si="23"/>
        <v>0</v>
      </c>
      <c r="O216" s="109">
        <f t="shared" si="24"/>
        <v>0</v>
      </c>
      <c r="P216" s="109">
        <f t="shared" si="25"/>
        <v>0</v>
      </c>
      <c r="Q216" s="109">
        <f t="shared" si="26"/>
        <v>0</v>
      </c>
      <c r="R216" s="109">
        <f t="shared" si="27"/>
        <v>0</v>
      </c>
      <c r="S216" s="425"/>
    </row>
    <row r="217" spans="1:19" x14ac:dyDescent="0.3">
      <c r="A217" s="421"/>
      <c r="B217" s="424"/>
      <c r="C217" s="421"/>
      <c r="D217" s="421"/>
      <c r="E217" s="421"/>
      <c r="F217" s="421"/>
      <c r="G217" s="421"/>
      <c r="H217" s="421"/>
      <c r="I217" s="220">
        <f>IF(B217&gt;A_Stammdaten!$B$12,0,SUM(C217,D217,F217,G217)-SUM(E217,H217))</f>
        <v>0</v>
      </c>
      <c r="J217" s="109">
        <f>IF(B217&gt;2020,HLOOKUP(A_Stammdaten!$B$12,$L$4:$R$2504,ROW(B217)-3,FALSE)+IF(OR(B217=0,A_Stammdaten!$B$12&lt;B217),0,I217*1/20),0)</f>
        <v>0</v>
      </c>
      <c r="K217" s="109">
        <f>IF(B217&gt;2020,HLOOKUP(A_Stammdaten!$B$12,$L$4:$R$2504,ROW(B217)-3,FALSE),0)</f>
        <v>0</v>
      </c>
      <c r="L217" s="109">
        <f t="shared" si="21"/>
        <v>0</v>
      </c>
      <c r="M217" s="109">
        <f t="shared" si="22"/>
        <v>0</v>
      </c>
      <c r="N217" s="109">
        <f t="shared" si="23"/>
        <v>0</v>
      </c>
      <c r="O217" s="109">
        <f t="shared" si="24"/>
        <v>0</v>
      </c>
      <c r="P217" s="109">
        <f t="shared" si="25"/>
        <v>0</v>
      </c>
      <c r="Q217" s="109">
        <f t="shared" si="26"/>
        <v>0</v>
      </c>
      <c r="R217" s="109">
        <f t="shared" si="27"/>
        <v>0</v>
      </c>
      <c r="S217" s="425"/>
    </row>
    <row r="218" spans="1:19" x14ac:dyDescent="0.3">
      <c r="A218" s="421"/>
      <c r="B218" s="424"/>
      <c r="C218" s="421"/>
      <c r="D218" s="421"/>
      <c r="E218" s="421"/>
      <c r="F218" s="421"/>
      <c r="G218" s="421"/>
      <c r="H218" s="421"/>
      <c r="I218" s="220">
        <f>IF(B218&gt;A_Stammdaten!$B$12,0,SUM(C218,D218,F218,G218)-SUM(E218,H218))</f>
        <v>0</v>
      </c>
      <c r="J218" s="109">
        <f>IF(B218&gt;2020,HLOOKUP(A_Stammdaten!$B$12,$L$4:$R$2504,ROW(B218)-3,FALSE)+IF(OR(B218=0,A_Stammdaten!$B$12&lt;B218),0,I218*1/20),0)</f>
        <v>0</v>
      </c>
      <c r="K218" s="109">
        <f>IF(B218&gt;2020,HLOOKUP(A_Stammdaten!$B$12,$L$4:$R$2504,ROW(B218)-3,FALSE),0)</f>
        <v>0</v>
      </c>
      <c r="L218" s="109">
        <f t="shared" si="21"/>
        <v>0</v>
      </c>
      <c r="M218" s="109">
        <f t="shared" si="22"/>
        <v>0</v>
      </c>
      <c r="N218" s="109">
        <f t="shared" si="23"/>
        <v>0</v>
      </c>
      <c r="O218" s="109">
        <f t="shared" si="24"/>
        <v>0</v>
      </c>
      <c r="P218" s="109">
        <f t="shared" si="25"/>
        <v>0</v>
      </c>
      <c r="Q218" s="109">
        <f t="shared" si="26"/>
        <v>0</v>
      </c>
      <c r="R218" s="109">
        <f t="shared" si="27"/>
        <v>0</v>
      </c>
      <c r="S218" s="425"/>
    </row>
    <row r="219" spans="1:19" x14ac:dyDescent="0.3">
      <c r="A219" s="421"/>
      <c r="B219" s="424"/>
      <c r="C219" s="421"/>
      <c r="D219" s="421"/>
      <c r="E219" s="421"/>
      <c r="F219" s="421"/>
      <c r="G219" s="421"/>
      <c r="H219" s="421"/>
      <c r="I219" s="220">
        <f>IF(B219&gt;A_Stammdaten!$B$12,0,SUM(C219,D219,F219,G219)-SUM(E219,H219))</f>
        <v>0</v>
      </c>
      <c r="J219" s="109">
        <f>IF(B219&gt;2020,HLOOKUP(A_Stammdaten!$B$12,$L$4:$R$2504,ROW(B219)-3,FALSE)+IF(OR(B219=0,A_Stammdaten!$B$12&lt;B219),0,I219*1/20),0)</f>
        <v>0</v>
      </c>
      <c r="K219" s="109">
        <f>IF(B219&gt;2020,HLOOKUP(A_Stammdaten!$B$12,$L$4:$R$2504,ROW(B219)-3,FALSE),0)</f>
        <v>0</v>
      </c>
      <c r="L219" s="109">
        <f t="shared" si="21"/>
        <v>0</v>
      </c>
      <c r="M219" s="109">
        <f t="shared" si="22"/>
        <v>0</v>
      </c>
      <c r="N219" s="109">
        <f t="shared" si="23"/>
        <v>0</v>
      </c>
      <c r="O219" s="109">
        <f t="shared" si="24"/>
        <v>0</v>
      </c>
      <c r="P219" s="109">
        <f t="shared" si="25"/>
        <v>0</v>
      </c>
      <c r="Q219" s="109">
        <f t="shared" si="26"/>
        <v>0</v>
      </c>
      <c r="R219" s="109">
        <f t="shared" si="27"/>
        <v>0</v>
      </c>
      <c r="S219" s="425"/>
    </row>
    <row r="220" spans="1:19" x14ac:dyDescent="0.3">
      <c r="A220" s="421"/>
      <c r="B220" s="424"/>
      <c r="C220" s="421"/>
      <c r="D220" s="421"/>
      <c r="E220" s="421"/>
      <c r="F220" s="421"/>
      <c r="G220" s="421"/>
      <c r="H220" s="421"/>
      <c r="I220" s="220">
        <f>IF(B220&gt;A_Stammdaten!$B$12,0,SUM(C220,D220,F220,G220)-SUM(E220,H220))</f>
        <v>0</v>
      </c>
      <c r="J220" s="109">
        <f>IF(B220&gt;2020,HLOOKUP(A_Stammdaten!$B$12,$L$4:$R$2504,ROW(B220)-3,FALSE)+IF(OR(B220=0,A_Stammdaten!$B$12&lt;B220),0,I220*1/20),0)</f>
        <v>0</v>
      </c>
      <c r="K220" s="109">
        <f>IF(B220&gt;2020,HLOOKUP(A_Stammdaten!$B$12,$L$4:$R$2504,ROW(B220)-3,FALSE),0)</f>
        <v>0</v>
      </c>
      <c r="L220" s="109">
        <f t="shared" si="21"/>
        <v>0</v>
      </c>
      <c r="M220" s="109">
        <f t="shared" si="22"/>
        <v>0</v>
      </c>
      <c r="N220" s="109">
        <f t="shared" si="23"/>
        <v>0</v>
      </c>
      <c r="O220" s="109">
        <f t="shared" si="24"/>
        <v>0</v>
      </c>
      <c r="P220" s="109">
        <f t="shared" si="25"/>
        <v>0</v>
      </c>
      <c r="Q220" s="109">
        <f t="shared" si="26"/>
        <v>0</v>
      </c>
      <c r="R220" s="109">
        <f t="shared" si="27"/>
        <v>0</v>
      </c>
      <c r="S220" s="425"/>
    </row>
    <row r="221" spans="1:19" x14ac:dyDescent="0.3">
      <c r="A221" s="421"/>
      <c r="B221" s="424"/>
      <c r="C221" s="421"/>
      <c r="D221" s="421"/>
      <c r="E221" s="421"/>
      <c r="F221" s="421"/>
      <c r="G221" s="421"/>
      <c r="H221" s="421"/>
      <c r="I221" s="220">
        <f>IF(B221&gt;A_Stammdaten!$B$12,0,SUM(C221,D221,F221,G221)-SUM(E221,H221))</f>
        <v>0</v>
      </c>
      <c r="J221" s="109">
        <f>IF(B221&gt;2020,HLOOKUP(A_Stammdaten!$B$12,$L$4:$R$2504,ROW(B221)-3,FALSE)+IF(OR(B221=0,A_Stammdaten!$B$12&lt;B221),0,I221*1/20),0)</f>
        <v>0</v>
      </c>
      <c r="K221" s="109">
        <f>IF(B221&gt;2020,HLOOKUP(A_Stammdaten!$B$12,$L$4:$R$2504,ROW(B221)-3,FALSE),0)</f>
        <v>0</v>
      </c>
      <c r="L221" s="109">
        <f t="shared" si="21"/>
        <v>0</v>
      </c>
      <c r="M221" s="109">
        <f t="shared" si="22"/>
        <v>0</v>
      </c>
      <c r="N221" s="109">
        <f t="shared" si="23"/>
        <v>0</v>
      </c>
      <c r="O221" s="109">
        <f t="shared" si="24"/>
        <v>0</v>
      </c>
      <c r="P221" s="109">
        <f t="shared" si="25"/>
        <v>0</v>
      </c>
      <c r="Q221" s="109">
        <f t="shared" si="26"/>
        <v>0</v>
      </c>
      <c r="R221" s="109">
        <f t="shared" si="27"/>
        <v>0</v>
      </c>
      <c r="S221" s="425"/>
    </row>
    <row r="222" spans="1:19" x14ac:dyDescent="0.3">
      <c r="A222" s="421"/>
      <c r="B222" s="424"/>
      <c r="C222" s="421"/>
      <c r="D222" s="421"/>
      <c r="E222" s="421"/>
      <c r="F222" s="421"/>
      <c r="G222" s="421"/>
      <c r="H222" s="421"/>
      <c r="I222" s="220">
        <f>IF(B222&gt;A_Stammdaten!$B$12,0,SUM(C222,D222,F222,G222)-SUM(E222,H222))</f>
        <v>0</v>
      </c>
      <c r="J222" s="109">
        <f>IF(B222&gt;2020,HLOOKUP(A_Stammdaten!$B$12,$L$4:$R$2504,ROW(B222)-3,FALSE)+IF(OR(B222=0,A_Stammdaten!$B$12&lt;B222),0,I222*1/20),0)</f>
        <v>0</v>
      </c>
      <c r="K222" s="109">
        <f>IF(B222&gt;2020,HLOOKUP(A_Stammdaten!$B$12,$L$4:$R$2504,ROW(B222)-3,FALSE),0)</f>
        <v>0</v>
      </c>
      <c r="L222" s="109">
        <f t="shared" si="21"/>
        <v>0</v>
      </c>
      <c r="M222" s="109">
        <f t="shared" si="22"/>
        <v>0</v>
      </c>
      <c r="N222" s="109">
        <f t="shared" si="23"/>
        <v>0</v>
      </c>
      <c r="O222" s="109">
        <f t="shared" si="24"/>
        <v>0</v>
      </c>
      <c r="P222" s="109">
        <f t="shared" si="25"/>
        <v>0</v>
      </c>
      <c r="Q222" s="109">
        <f t="shared" si="26"/>
        <v>0</v>
      </c>
      <c r="R222" s="109">
        <f t="shared" si="27"/>
        <v>0</v>
      </c>
      <c r="S222" s="425"/>
    </row>
    <row r="223" spans="1:19" x14ac:dyDescent="0.3">
      <c r="A223" s="421"/>
      <c r="B223" s="424"/>
      <c r="C223" s="421"/>
      <c r="D223" s="421"/>
      <c r="E223" s="421"/>
      <c r="F223" s="421"/>
      <c r="G223" s="421"/>
      <c r="H223" s="421"/>
      <c r="I223" s="220">
        <f>IF(B223&gt;A_Stammdaten!$B$12,0,SUM(C223,D223,F223,G223)-SUM(E223,H223))</f>
        <v>0</v>
      </c>
      <c r="J223" s="109">
        <f>IF(B223&gt;2020,HLOOKUP(A_Stammdaten!$B$12,$L$4:$R$2504,ROW(B223)-3,FALSE)+IF(OR(B223=0,A_Stammdaten!$B$12&lt;B223),0,I223*1/20),0)</f>
        <v>0</v>
      </c>
      <c r="K223" s="109">
        <f>IF(B223&gt;2020,HLOOKUP(A_Stammdaten!$B$12,$L$4:$R$2504,ROW(B223)-3,FALSE),0)</f>
        <v>0</v>
      </c>
      <c r="L223" s="109">
        <f t="shared" si="21"/>
        <v>0</v>
      </c>
      <c r="M223" s="109">
        <f t="shared" si="22"/>
        <v>0</v>
      </c>
      <c r="N223" s="109">
        <f t="shared" si="23"/>
        <v>0</v>
      </c>
      <c r="O223" s="109">
        <f t="shared" si="24"/>
        <v>0</v>
      </c>
      <c r="P223" s="109">
        <f t="shared" si="25"/>
        <v>0</v>
      </c>
      <c r="Q223" s="109">
        <f t="shared" si="26"/>
        <v>0</v>
      </c>
      <c r="R223" s="109">
        <f t="shared" si="27"/>
        <v>0</v>
      </c>
      <c r="S223" s="425"/>
    </row>
    <row r="224" spans="1:19" x14ac:dyDescent="0.3">
      <c r="A224" s="421"/>
      <c r="B224" s="424"/>
      <c r="C224" s="421"/>
      <c r="D224" s="421"/>
      <c r="E224" s="421"/>
      <c r="F224" s="421"/>
      <c r="G224" s="421"/>
      <c r="H224" s="421"/>
      <c r="I224" s="220">
        <f>IF(B224&gt;A_Stammdaten!$B$12,0,SUM(C224,D224,F224,G224)-SUM(E224,H224))</f>
        <v>0</v>
      </c>
      <c r="J224" s="109">
        <f>IF(B224&gt;2020,HLOOKUP(A_Stammdaten!$B$12,$L$4:$R$2504,ROW(B224)-3,FALSE)+IF(OR(B224=0,A_Stammdaten!$B$12&lt;B224),0,I224*1/20),0)</f>
        <v>0</v>
      </c>
      <c r="K224" s="109">
        <f>IF(B224&gt;2020,HLOOKUP(A_Stammdaten!$B$12,$L$4:$R$2504,ROW(B224)-3,FALSE),0)</f>
        <v>0</v>
      </c>
      <c r="L224" s="109">
        <f t="shared" si="21"/>
        <v>0</v>
      </c>
      <c r="M224" s="109">
        <f t="shared" si="22"/>
        <v>0</v>
      </c>
      <c r="N224" s="109">
        <f t="shared" si="23"/>
        <v>0</v>
      </c>
      <c r="O224" s="109">
        <f t="shared" si="24"/>
        <v>0</v>
      </c>
      <c r="P224" s="109">
        <f t="shared" si="25"/>
        <v>0</v>
      </c>
      <c r="Q224" s="109">
        <f t="shared" si="26"/>
        <v>0</v>
      </c>
      <c r="R224" s="109">
        <f t="shared" si="27"/>
        <v>0</v>
      </c>
      <c r="S224" s="425"/>
    </row>
    <row r="225" spans="1:19" x14ac:dyDescent="0.3">
      <c r="A225" s="421"/>
      <c r="B225" s="424"/>
      <c r="C225" s="421"/>
      <c r="D225" s="421"/>
      <c r="E225" s="421"/>
      <c r="F225" s="421"/>
      <c r="G225" s="421"/>
      <c r="H225" s="421"/>
      <c r="I225" s="220">
        <f>IF(B225&gt;A_Stammdaten!$B$12,0,SUM(C225,D225,F225,G225)-SUM(E225,H225))</f>
        <v>0</v>
      </c>
      <c r="J225" s="109">
        <f>IF(B225&gt;2020,HLOOKUP(A_Stammdaten!$B$12,$L$4:$R$2504,ROW(B225)-3,FALSE)+IF(OR(B225=0,A_Stammdaten!$B$12&lt;B225),0,I225*1/20),0)</f>
        <v>0</v>
      </c>
      <c r="K225" s="109">
        <f>IF(B225&gt;2020,HLOOKUP(A_Stammdaten!$B$12,$L$4:$R$2504,ROW(B225)-3,FALSE),0)</f>
        <v>0</v>
      </c>
      <c r="L225" s="109">
        <f t="shared" si="21"/>
        <v>0</v>
      </c>
      <c r="M225" s="109">
        <f t="shared" si="22"/>
        <v>0</v>
      </c>
      <c r="N225" s="109">
        <f t="shared" si="23"/>
        <v>0</v>
      </c>
      <c r="O225" s="109">
        <f t="shared" si="24"/>
        <v>0</v>
      </c>
      <c r="P225" s="109">
        <f t="shared" si="25"/>
        <v>0</v>
      </c>
      <c r="Q225" s="109">
        <f t="shared" si="26"/>
        <v>0</v>
      </c>
      <c r="R225" s="109">
        <f t="shared" si="27"/>
        <v>0</v>
      </c>
      <c r="S225" s="425"/>
    </row>
    <row r="226" spans="1:19" x14ac:dyDescent="0.3">
      <c r="A226" s="421"/>
      <c r="B226" s="424"/>
      <c r="C226" s="421"/>
      <c r="D226" s="421"/>
      <c r="E226" s="421"/>
      <c r="F226" s="421"/>
      <c r="G226" s="421"/>
      <c r="H226" s="421"/>
      <c r="I226" s="220">
        <f>IF(B226&gt;A_Stammdaten!$B$12,0,SUM(C226,D226,F226,G226)-SUM(E226,H226))</f>
        <v>0</v>
      </c>
      <c r="J226" s="109">
        <f>IF(B226&gt;2020,HLOOKUP(A_Stammdaten!$B$12,$L$4:$R$2504,ROW(B226)-3,FALSE)+IF(OR(B226=0,A_Stammdaten!$B$12&lt;B226),0,I226*1/20),0)</f>
        <v>0</v>
      </c>
      <c r="K226" s="109">
        <f>IF(B226&gt;2020,HLOOKUP(A_Stammdaten!$B$12,$L$4:$R$2504,ROW(B226)-3,FALSE),0)</f>
        <v>0</v>
      </c>
      <c r="L226" s="109">
        <f t="shared" si="21"/>
        <v>0</v>
      </c>
      <c r="M226" s="109">
        <f t="shared" si="22"/>
        <v>0</v>
      </c>
      <c r="N226" s="109">
        <f t="shared" si="23"/>
        <v>0</v>
      </c>
      <c r="O226" s="109">
        <f t="shared" si="24"/>
        <v>0</v>
      </c>
      <c r="P226" s="109">
        <f t="shared" si="25"/>
        <v>0</v>
      </c>
      <c r="Q226" s="109">
        <f t="shared" si="26"/>
        <v>0</v>
      </c>
      <c r="R226" s="109">
        <f t="shared" si="27"/>
        <v>0</v>
      </c>
      <c r="S226" s="425"/>
    </row>
    <row r="227" spans="1:19" x14ac:dyDescent="0.3">
      <c r="A227" s="421"/>
      <c r="B227" s="424"/>
      <c r="C227" s="421"/>
      <c r="D227" s="421"/>
      <c r="E227" s="421"/>
      <c r="F227" s="421"/>
      <c r="G227" s="421"/>
      <c r="H227" s="421"/>
      <c r="I227" s="220">
        <f>IF(B227&gt;A_Stammdaten!$B$12,0,SUM(C227,D227,F227,G227)-SUM(E227,H227))</f>
        <v>0</v>
      </c>
      <c r="J227" s="109">
        <f>IF(B227&gt;2020,HLOOKUP(A_Stammdaten!$B$12,$L$4:$R$2504,ROW(B227)-3,FALSE)+IF(OR(B227=0,A_Stammdaten!$B$12&lt;B227),0,I227*1/20),0)</f>
        <v>0</v>
      </c>
      <c r="K227" s="109">
        <f>IF(B227&gt;2020,HLOOKUP(A_Stammdaten!$B$12,$L$4:$R$2504,ROW(B227)-3,FALSE),0)</f>
        <v>0</v>
      </c>
      <c r="L227" s="109">
        <f t="shared" si="21"/>
        <v>0</v>
      </c>
      <c r="M227" s="109">
        <f t="shared" si="22"/>
        <v>0</v>
      </c>
      <c r="N227" s="109">
        <f t="shared" si="23"/>
        <v>0</v>
      </c>
      <c r="O227" s="109">
        <f t="shared" si="24"/>
        <v>0</v>
      </c>
      <c r="P227" s="109">
        <f t="shared" si="25"/>
        <v>0</v>
      </c>
      <c r="Q227" s="109">
        <f t="shared" si="26"/>
        <v>0</v>
      </c>
      <c r="R227" s="109">
        <f t="shared" si="27"/>
        <v>0</v>
      </c>
      <c r="S227" s="425"/>
    </row>
    <row r="228" spans="1:19" x14ac:dyDescent="0.3">
      <c r="A228" s="421"/>
      <c r="B228" s="424"/>
      <c r="C228" s="421"/>
      <c r="D228" s="421"/>
      <c r="E228" s="421"/>
      <c r="F228" s="421"/>
      <c r="G228" s="421"/>
      <c r="H228" s="421"/>
      <c r="I228" s="220">
        <f>IF(B228&gt;A_Stammdaten!$B$12,0,SUM(C228,D228,F228,G228)-SUM(E228,H228))</f>
        <v>0</v>
      </c>
      <c r="J228" s="109">
        <f>IF(B228&gt;2020,HLOOKUP(A_Stammdaten!$B$12,$L$4:$R$2504,ROW(B228)-3,FALSE)+IF(OR(B228=0,A_Stammdaten!$B$12&lt;B228),0,I228*1/20),0)</f>
        <v>0</v>
      </c>
      <c r="K228" s="109">
        <f>IF(B228&gt;2020,HLOOKUP(A_Stammdaten!$B$12,$L$4:$R$2504,ROW(B228)-3,FALSE),0)</f>
        <v>0</v>
      </c>
      <c r="L228" s="109">
        <f t="shared" si="21"/>
        <v>0</v>
      </c>
      <c r="M228" s="109">
        <f t="shared" si="22"/>
        <v>0</v>
      </c>
      <c r="N228" s="109">
        <f t="shared" si="23"/>
        <v>0</v>
      </c>
      <c r="O228" s="109">
        <f t="shared" si="24"/>
        <v>0</v>
      </c>
      <c r="P228" s="109">
        <f t="shared" si="25"/>
        <v>0</v>
      </c>
      <c r="Q228" s="109">
        <f t="shared" si="26"/>
        <v>0</v>
      </c>
      <c r="R228" s="109">
        <f t="shared" si="27"/>
        <v>0</v>
      </c>
      <c r="S228" s="425"/>
    </row>
    <row r="229" spans="1:19" x14ac:dyDescent="0.3">
      <c r="A229" s="421"/>
      <c r="B229" s="424"/>
      <c r="C229" s="421"/>
      <c r="D229" s="421"/>
      <c r="E229" s="421"/>
      <c r="F229" s="421"/>
      <c r="G229" s="421"/>
      <c r="H229" s="421"/>
      <c r="I229" s="220">
        <f>IF(B229&gt;A_Stammdaten!$B$12,0,SUM(C229,D229,F229,G229)-SUM(E229,H229))</f>
        <v>0</v>
      </c>
      <c r="J229" s="109">
        <f>IF(B229&gt;2020,HLOOKUP(A_Stammdaten!$B$12,$L$4:$R$2504,ROW(B229)-3,FALSE)+IF(OR(B229=0,A_Stammdaten!$B$12&lt;B229),0,I229*1/20),0)</f>
        <v>0</v>
      </c>
      <c r="K229" s="109">
        <f>IF(B229&gt;2020,HLOOKUP(A_Stammdaten!$B$12,$L$4:$R$2504,ROW(B229)-3,FALSE),0)</f>
        <v>0</v>
      </c>
      <c r="L229" s="109">
        <f t="shared" si="21"/>
        <v>0</v>
      </c>
      <c r="M229" s="109">
        <f t="shared" si="22"/>
        <v>0</v>
      </c>
      <c r="N229" s="109">
        <f t="shared" si="23"/>
        <v>0</v>
      </c>
      <c r="O229" s="109">
        <f t="shared" si="24"/>
        <v>0</v>
      </c>
      <c r="P229" s="109">
        <f t="shared" si="25"/>
        <v>0</v>
      </c>
      <c r="Q229" s="109">
        <f t="shared" si="26"/>
        <v>0</v>
      </c>
      <c r="R229" s="109">
        <f t="shared" si="27"/>
        <v>0</v>
      </c>
      <c r="S229" s="425"/>
    </row>
    <row r="230" spans="1:19" x14ac:dyDescent="0.3">
      <c r="A230" s="421"/>
      <c r="B230" s="424"/>
      <c r="C230" s="421"/>
      <c r="D230" s="421"/>
      <c r="E230" s="421"/>
      <c r="F230" s="421"/>
      <c r="G230" s="421"/>
      <c r="H230" s="421"/>
      <c r="I230" s="220">
        <f>IF(B230&gt;A_Stammdaten!$B$12,0,SUM(C230,D230,F230,G230)-SUM(E230,H230))</f>
        <v>0</v>
      </c>
      <c r="J230" s="109">
        <f>IF(B230&gt;2020,HLOOKUP(A_Stammdaten!$B$12,$L$4:$R$2504,ROW(B230)-3,FALSE)+IF(OR(B230=0,A_Stammdaten!$B$12&lt;B230),0,I230*1/20),0)</f>
        <v>0</v>
      </c>
      <c r="K230" s="109">
        <f>IF(B230&gt;2020,HLOOKUP(A_Stammdaten!$B$12,$L$4:$R$2504,ROW(B230)-3,FALSE),0)</f>
        <v>0</v>
      </c>
      <c r="L230" s="109">
        <f t="shared" si="21"/>
        <v>0</v>
      </c>
      <c r="M230" s="109">
        <f t="shared" si="22"/>
        <v>0</v>
      </c>
      <c r="N230" s="109">
        <f t="shared" si="23"/>
        <v>0</v>
      </c>
      <c r="O230" s="109">
        <f t="shared" si="24"/>
        <v>0</v>
      </c>
      <c r="P230" s="109">
        <f t="shared" si="25"/>
        <v>0</v>
      </c>
      <c r="Q230" s="109">
        <f t="shared" si="26"/>
        <v>0</v>
      </c>
      <c r="R230" s="109">
        <f t="shared" si="27"/>
        <v>0</v>
      </c>
      <c r="S230" s="425"/>
    </row>
    <row r="231" spans="1:19" x14ac:dyDescent="0.3">
      <c r="A231" s="421"/>
      <c r="B231" s="424"/>
      <c r="C231" s="421"/>
      <c r="D231" s="421"/>
      <c r="E231" s="421"/>
      <c r="F231" s="421"/>
      <c r="G231" s="421"/>
      <c r="H231" s="421"/>
      <c r="I231" s="220">
        <f>IF(B231&gt;A_Stammdaten!$B$12,0,SUM(C231,D231,F231,G231)-SUM(E231,H231))</f>
        <v>0</v>
      </c>
      <c r="J231" s="109">
        <f>IF(B231&gt;2020,HLOOKUP(A_Stammdaten!$B$12,$L$4:$R$2504,ROW(B231)-3,FALSE)+IF(OR(B231=0,A_Stammdaten!$B$12&lt;B231),0,I231*1/20),0)</f>
        <v>0</v>
      </c>
      <c r="K231" s="109">
        <f>IF(B231&gt;2020,HLOOKUP(A_Stammdaten!$B$12,$L$4:$R$2504,ROW(B231)-3,FALSE),0)</f>
        <v>0</v>
      </c>
      <c r="L231" s="109">
        <f t="shared" si="21"/>
        <v>0</v>
      </c>
      <c r="M231" s="109">
        <f t="shared" si="22"/>
        <v>0</v>
      </c>
      <c r="N231" s="109">
        <f t="shared" si="23"/>
        <v>0</v>
      </c>
      <c r="O231" s="109">
        <f t="shared" si="24"/>
        <v>0</v>
      </c>
      <c r="P231" s="109">
        <f t="shared" si="25"/>
        <v>0</v>
      </c>
      <c r="Q231" s="109">
        <f t="shared" si="26"/>
        <v>0</v>
      </c>
      <c r="R231" s="109">
        <f t="shared" si="27"/>
        <v>0</v>
      </c>
      <c r="S231" s="425"/>
    </row>
    <row r="232" spans="1:19" x14ac:dyDescent="0.3">
      <c r="A232" s="421"/>
      <c r="B232" s="424"/>
      <c r="C232" s="421"/>
      <c r="D232" s="421"/>
      <c r="E232" s="421"/>
      <c r="F232" s="421"/>
      <c r="G232" s="421"/>
      <c r="H232" s="421"/>
      <c r="I232" s="220">
        <f>IF(B232&gt;A_Stammdaten!$B$12,0,SUM(C232,D232,F232,G232)-SUM(E232,H232))</f>
        <v>0</v>
      </c>
      <c r="J232" s="109">
        <f>IF(B232&gt;2020,HLOOKUP(A_Stammdaten!$B$12,$L$4:$R$2504,ROW(B232)-3,FALSE)+IF(OR(B232=0,A_Stammdaten!$B$12&lt;B232),0,I232*1/20),0)</f>
        <v>0</v>
      </c>
      <c r="K232" s="109">
        <f>IF(B232&gt;2020,HLOOKUP(A_Stammdaten!$B$12,$L$4:$R$2504,ROW(B232)-3,FALSE),0)</f>
        <v>0</v>
      </c>
      <c r="L232" s="109">
        <f t="shared" si="21"/>
        <v>0</v>
      </c>
      <c r="M232" s="109">
        <f t="shared" si="22"/>
        <v>0</v>
      </c>
      <c r="N232" s="109">
        <f t="shared" si="23"/>
        <v>0</v>
      </c>
      <c r="O232" s="109">
        <f t="shared" si="24"/>
        <v>0</v>
      </c>
      <c r="P232" s="109">
        <f t="shared" si="25"/>
        <v>0</v>
      </c>
      <c r="Q232" s="109">
        <f t="shared" si="26"/>
        <v>0</v>
      </c>
      <c r="R232" s="109">
        <f t="shared" si="27"/>
        <v>0</v>
      </c>
      <c r="S232" s="425"/>
    </row>
    <row r="233" spans="1:19" x14ac:dyDescent="0.3">
      <c r="A233" s="421"/>
      <c r="B233" s="424"/>
      <c r="C233" s="421"/>
      <c r="D233" s="421"/>
      <c r="E233" s="421"/>
      <c r="F233" s="421"/>
      <c r="G233" s="421"/>
      <c r="H233" s="421"/>
      <c r="I233" s="220">
        <f>IF(B233&gt;A_Stammdaten!$B$12,0,SUM(C233,D233,F233,G233)-SUM(E233,H233))</f>
        <v>0</v>
      </c>
      <c r="J233" s="109">
        <f>IF(B233&gt;2020,HLOOKUP(A_Stammdaten!$B$12,$L$4:$R$2504,ROW(B233)-3,FALSE)+IF(OR(B233=0,A_Stammdaten!$B$12&lt;B233),0,I233*1/20),0)</f>
        <v>0</v>
      </c>
      <c r="K233" s="109">
        <f>IF(B233&gt;2020,HLOOKUP(A_Stammdaten!$B$12,$L$4:$R$2504,ROW(B233)-3,FALSE),0)</f>
        <v>0</v>
      </c>
      <c r="L233" s="109">
        <f t="shared" si="21"/>
        <v>0</v>
      </c>
      <c r="M233" s="109">
        <f t="shared" si="22"/>
        <v>0</v>
      </c>
      <c r="N233" s="109">
        <f t="shared" si="23"/>
        <v>0</v>
      </c>
      <c r="O233" s="109">
        <f t="shared" si="24"/>
        <v>0</v>
      </c>
      <c r="P233" s="109">
        <f t="shared" si="25"/>
        <v>0</v>
      </c>
      <c r="Q233" s="109">
        <f t="shared" si="26"/>
        <v>0</v>
      </c>
      <c r="R233" s="109">
        <f t="shared" si="27"/>
        <v>0</v>
      </c>
      <c r="S233" s="425"/>
    </row>
    <row r="234" spans="1:19" x14ac:dyDescent="0.3">
      <c r="A234" s="421"/>
      <c r="B234" s="424"/>
      <c r="C234" s="421"/>
      <c r="D234" s="421"/>
      <c r="E234" s="421"/>
      <c r="F234" s="421"/>
      <c r="G234" s="421"/>
      <c r="H234" s="421"/>
      <c r="I234" s="220">
        <f>IF(B234&gt;A_Stammdaten!$B$12,0,SUM(C234,D234,F234,G234)-SUM(E234,H234))</f>
        <v>0</v>
      </c>
      <c r="J234" s="109">
        <f>IF(B234&gt;2020,HLOOKUP(A_Stammdaten!$B$12,$L$4:$R$2504,ROW(B234)-3,FALSE)+IF(OR(B234=0,A_Stammdaten!$B$12&lt;B234),0,I234*1/20),0)</f>
        <v>0</v>
      </c>
      <c r="K234" s="109">
        <f>IF(B234&gt;2020,HLOOKUP(A_Stammdaten!$B$12,$L$4:$R$2504,ROW(B234)-3,FALSE),0)</f>
        <v>0</v>
      </c>
      <c r="L234" s="109">
        <f t="shared" si="21"/>
        <v>0</v>
      </c>
      <c r="M234" s="109">
        <f t="shared" si="22"/>
        <v>0</v>
      </c>
      <c r="N234" s="109">
        <f t="shared" si="23"/>
        <v>0</v>
      </c>
      <c r="O234" s="109">
        <f t="shared" si="24"/>
        <v>0</v>
      </c>
      <c r="P234" s="109">
        <f t="shared" si="25"/>
        <v>0</v>
      </c>
      <c r="Q234" s="109">
        <f t="shared" si="26"/>
        <v>0</v>
      </c>
      <c r="R234" s="109">
        <f t="shared" si="27"/>
        <v>0</v>
      </c>
      <c r="S234" s="425"/>
    </row>
    <row r="235" spans="1:19" x14ac:dyDescent="0.3">
      <c r="A235" s="421"/>
      <c r="B235" s="424"/>
      <c r="C235" s="421"/>
      <c r="D235" s="421"/>
      <c r="E235" s="421"/>
      <c r="F235" s="421"/>
      <c r="G235" s="421"/>
      <c r="H235" s="421"/>
      <c r="I235" s="220">
        <f>IF(B235&gt;A_Stammdaten!$B$12,0,SUM(C235,D235,F235,G235)-SUM(E235,H235))</f>
        <v>0</v>
      </c>
      <c r="J235" s="109">
        <f>IF(B235&gt;2020,HLOOKUP(A_Stammdaten!$B$12,$L$4:$R$2504,ROW(B235)-3,FALSE)+IF(OR(B235=0,A_Stammdaten!$B$12&lt;B235),0,I235*1/20),0)</f>
        <v>0</v>
      </c>
      <c r="K235" s="109">
        <f>IF(B235&gt;2020,HLOOKUP(A_Stammdaten!$B$12,$L$4:$R$2504,ROW(B235)-3,FALSE),0)</f>
        <v>0</v>
      </c>
      <c r="L235" s="109">
        <f t="shared" si="21"/>
        <v>0</v>
      </c>
      <c r="M235" s="109">
        <f t="shared" si="22"/>
        <v>0</v>
      </c>
      <c r="N235" s="109">
        <f t="shared" si="23"/>
        <v>0</v>
      </c>
      <c r="O235" s="109">
        <f t="shared" si="24"/>
        <v>0</v>
      </c>
      <c r="P235" s="109">
        <f t="shared" si="25"/>
        <v>0</v>
      </c>
      <c r="Q235" s="109">
        <f t="shared" si="26"/>
        <v>0</v>
      </c>
      <c r="R235" s="109">
        <f t="shared" si="27"/>
        <v>0</v>
      </c>
      <c r="S235" s="425"/>
    </row>
    <row r="236" spans="1:19" x14ac:dyDescent="0.3">
      <c r="A236" s="421"/>
      <c r="B236" s="424"/>
      <c r="C236" s="421"/>
      <c r="D236" s="421"/>
      <c r="E236" s="421"/>
      <c r="F236" s="421"/>
      <c r="G236" s="421"/>
      <c r="H236" s="421"/>
      <c r="I236" s="220">
        <f>IF(B236&gt;A_Stammdaten!$B$12,0,SUM(C236,D236,F236,G236)-SUM(E236,H236))</f>
        <v>0</v>
      </c>
      <c r="J236" s="109">
        <f>IF(B236&gt;2020,HLOOKUP(A_Stammdaten!$B$12,$L$4:$R$2504,ROW(B236)-3,FALSE)+IF(OR(B236=0,A_Stammdaten!$B$12&lt;B236),0,I236*1/20),0)</f>
        <v>0</v>
      </c>
      <c r="K236" s="109">
        <f>IF(B236&gt;2020,HLOOKUP(A_Stammdaten!$B$12,$L$4:$R$2504,ROW(B236)-3,FALSE),0)</f>
        <v>0</v>
      </c>
      <c r="L236" s="109">
        <f t="shared" si="21"/>
        <v>0</v>
      </c>
      <c r="M236" s="109">
        <f t="shared" si="22"/>
        <v>0</v>
      </c>
      <c r="N236" s="109">
        <f t="shared" si="23"/>
        <v>0</v>
      </c>
      <c r="O236" s="109">
        <f t="shared" si="24"/>
        <v>0</v>
      </c>
      <c r="P236" s="109">
        <f t="shared" si="25"/>
        <v>0</v>
      </c>
      <c r="Q236" s="109">
        <f t="shared" si="26"/>
        <v>0</v>
      </c>
      <c r="R236" s="109">
        <f t="shared" si="27"/>
        <v>0</v>
      </c>
      <c r="S236" s="425"/>
    </row>
    <row r="237" spans="1:19" x14ac:dyDescent="0.3">
      <c r="A237" s="421"/>
      <c r="B237" s="424"/>
      <c r="C237" s="421"/>
      <c r="D237" s="421"/>
      <c r="E237" s="421"/>
      <c r="F237" s="421"/>
      <c r="G237" s="421"/>
      <c r="H237" s="421"/>
      <c r="I237" s="220">
        <f>IF(B237&gt;A_Stammdaten!$B$12,0,SUM(C237,D237,F237,G237)-SUM(E237,H237))</f>
        <v>0</v>
      </c>
      <c r="J237" s="109">
        <f>IF(B237&gt;2020,HLOOKUP(A_Stammdaten!$B$12,$L$4:$R$2504,ROW(B237)-3,FALSE)+IF(OR(B237=0,A_Stammdaten!$B$12&lt;B237),0,I237*1/20),0)</f>
        <v>0</v>
      </c>
      <c r="K237" s="109">
        <f>IF(B237&gt;2020,HLOOKUP(A_Stammdaten!$B$12,$L$4:$R$2504,ROW(B237)-3,FALSE),0)</f>
        <v>0</v>
      </c>
      <c r="L237" s="109">
        <f t="shared" si="21"/>
        <v>0</v>
      </c>
      <c r="M237" s="109">
        <f t="shared" si="22"/>
        <v>0</v>
      </c>
      <c r="N237" s="109">
        <f t="shared" si="23"/>
        <v>0</v>
      </c>
      <c r="O237" s="109">
        <f t="shared" si="24"/>
        <v>0</v>
      </c>
      <c r="P237" s="109">
        <f t="shared" si="25"/>
        <v>0</v>
      </c>
      <c r="Q237" s="109">
        <f t="shared" si="26"/>
        <v>0</v>
      </c>
      <c r="R237" s="109">
        <f t="shared" si="27"/>
        <v>0</v>
      </c>
      <c r="S237" s="425"/>
    </row>
    <row r="238" spans="1:19" x14ac:dyDescent="0.3">
      <c r="A238" s="421"/>
      <c r="B238" s="424"/>
      <c r="C238" s="421"/>
      <c r="D238" s="421"/>
      <c r="E238" s="421"/>
      <c r="F238" s="421"/>
      <c r="G238" s="421"/>
      <c r="H238" s="421"/>
      <c r="I238" s="220">
        <f>IF(B238&gt;A_Stammdaten!$B$12,0,SUM(C238,D238,F238,G238)-SUM(E238,H238))</f>
        <v>0</v>
      </c>
      <c r="J238" s="109">
        <f>IF(B238&gt;2020,HLOOKUP(A_Stammdaten!$B$12,$L$4:$R$2504,ROW(B238)-3,FALSE)+IF(OR(B238=0,A_Stammdaten!$B$12&lt;B238),0,I238*1/20),0)</f>
        <v>0</v>
      </c>
      <c r="K238" s="109">
        <f>IF(B238&gt;2020,HLOOKUP(A_Stammdaten!$B$12,$L$4:$R$2504,ROW(B238)-3,FALSE),0)</f>
        <v>0</v>
      </c>
      <c r="L238" s="109">
        <f t="shared" si="21"/>
        <v>0</v>
      </c>
      <c r="M238" s="109">
        <f t="shared" si="22"/>
        <v>0</v>
      </c>
      <c r="N238" s="109">
        <f t="shared" si="23"/>
        <v>0</v>
      </c>
      <c r="O238" s="109">
        <f t="shared" si="24"/>
        <v>0</v>
      </c>
      <c r="P238" s="109">
        <f t="shared" si="25"/>
        <v>0</v>
      </c>
      <c r="Q238" s="109">
        <f t="shared" si="26"/>
        <v>0</v>
      </c>
      <c r="R238" s="109">
        <f t="shared" si="27"/>
        <v>0</v>
      </c>
      <c r="S238" s="425"/>
    </row>
    <row r="239" spans="1:19" x14ac:dyDescent="0.3">
      <c r="A239" s="421"/>
      <c r="B239" s="424"/>
      <c r="C239" s="421"/>
      <c r="D239" s="421"/>
      <c r="E239" s="421"/>
      <c r="F239" s="421"/>
      <c r="G239" s="421"/>
      <c r="H239" s="421"/>
      <c r="I239" s="220">
        <f>IF(B239&gt;A_Stammdaten!$B$12,0,SUM(C239,D239,F239,G239)-SUM(E239,H239))</f>
        <v>0</v>
      </c>
      <c r="J239" s="109">
        <f>IF(B239&gt;2020,HLOOKUP(A_Stammdaten!$B$12,$L$4:$R$2504,ROW(B239)-3,FALSE)+IF(OR(B239=0,A_Stammdaten!$B$12&lt;B239),0,I239*1/20),0)</f>
        <v>0</v>
      </c>
      <c r="K239" s="109">
        <f>IF(B239&gt;2020,HLOOKUP(A_Stammdaten!$B$12,$L$4:$R$2504,ROW(B239)-3,FALSE),0)</f>
        <v>0</v>
      </c>
      <c r="L239" s="109">
        <f t="shared" si="21"/>
        <v>0</v>
      </c>
      <c r="M239" s="109">
        <f t="shared" si="22"/>
        <v>0</v>
      </c>
      <c r="N239" s="109">
        <f t="shared" si="23"/>
        <v>0</v>
      </c>
      <c r="O239" s="109">
        <f t="shared" si="24"/>
        <v>0</v>
      </c>
      <c r="P239" s="109">
        <f t="shared" si="25"/>
        <v>0</v>
      </c>
      <c r="Q239" s="109">
        <f t="shared" si="26"/>
        <v>0</v>
      </c>
      <c r="R239" s="109">
        <f t="shared" si="27"/>
        <v>0</v>
      </c>
      <c r="S239" s="425"/>
    </row>
    <row r="240" spans="1:19" x14ac:dyDescent="0.3">
      <c r="A240" s="421"/>
      <c r="B240" s="424"/>
      <c r="C240" s="421"/>
      <c r="D240" s="421"/>
      <c r="E240" s="421"/>
      <c r="F240" s="421"/>
      <c r="G240" s="421"/>
      <c r="H240" s="421"/>
      <c r="I240" s="220">
        <f>IF(B240&gt;A_Stammdaten!$B$12,0,SUM(C240,D240,F240,G240)-SUM(E240,H240))</f>
        <v>0</v>
      </c>
      <c r="J240" s="109">
        <f>IF(B240&gt;2020,HLOOKUP(A_Stammdaten!$B$12,$L$4:$R$2504,ROW(B240)-3,FALSE)+IF(OR(B240=0,A_Stammdaten!$B$12&lt;B240),0,I240*1/20),0)</f>
        <v>0</v>
      </c>
      <c r="K240" s="109">
        <f>IF(B240&gt;2020,HLOOKUP(A_Stammdaten!$B$12,$L$4:$R$2504,ROW(B240)-3,FALSE),0)</f>
        <v>0</v>
      </c>
      <c r="L240" s="109">
        <f t="shared" si="21"/>
        <v>0</v>
      </c>
      <c r="M240" s="109">
        <f t="shared" si="22"/>
        <v>0</v>
      </c>
      <c r="N240" s="109">
        <f t="shared" si="23"/>
        <v>0</v>
      </c>
      <c r="O240" s="109">
        <f t="shared" si="24"/>
        <v>0</v>
      </c>
      <c r="P240" s="109">
        <f t="shared" si="25"/>
        <v>0</v>
      </c>
      <c r="Q240" s="109">
        <f t="shared" si="26"/>
        <v>0</v>
      </c>
      <c r="R240" s="109">
        <f t="shared" si="27"/>
        <v>0</v>
      </c>
      <c r="S240" s="425"/>
    </row>
    <row r="241" spans="1:19" x14ac:dyDescent="0.3">
      <c r="A241" s="421"/>
      <c r="B241" s="424"/>
      <c r="C241" s="421"/>
      <c r="D241" s="421"/>
      <c r="E241" s="421"/>
      <c r="F241" s="421"/>
      <c r="G241" s="421"/>
      <c r="H241" s="421"/>
      <c r="I241" s="220">
        <f>IF(B241&gt;A_Stammdaten!$B$12,0,SUM(C241,D241,F241,G241)-SUM(E241,H241))</f>
        <v>0</v>
      </c>
      <c r="J241" s="109">
        <f>IF(B241&gt;2020,HLOOKUP(A_Stammdaten!$B$12,$L$4:$R$2504,ROW(B241)-3,FALSE)+IF(OR(B241=0,A_Stammdaten!$B$12&lt;B241),0,I241*1/20),0)</f>
        <v>0</v>
      </c>
      <c r="K241" s="109">
        <f>IF(B241&gt;2020,HLOOKUP(A_Stammdaten!$B$12,$L$4:$R$2504,ROW(B241)-3,FALSE),0)</f>
        <v>0</v>
      </c>
      <c r="L241" s="109">
        <f t="shared" si="21"/>
        <v>0</v>
      </c>
      <c r="M241" s="109">
        <f t="shared" si="22"/>
        <v>0</v>
      </c>
      <c r="N241" s="109">
        <f t="shared" si="23"/>
        <v>0</v>
      </c>
      <c r="O241" s="109">
        <f t="shared" si="24"/>
        <v>0</v>
      </c>
      <c r="P241" s="109">
        <f t="shared" si="25"/>
        <v>0</v>
      </c>
      <c r="Q241" s="109">
        <f t="shared" si="26"/>
        <v>0</v>
      </c>
      <c r="R241" s="109">
        <f t="shared" si="27"/>
        <v>0</v>
      </c>
      <c r="S241" s="425"/>
    </row>
    <row r="242" spans="1:19" x14ac:dyDescent="0.3">
      <c r="A242" s="421"/>
      <c r="B242" s="424"/>
      <c r="C242" s="421"/>
      <c r="D242" s="421"/>
      <c r="E242" s="421"/>
      <c r="F242" s="421"/>
      <c r="G242" s="421"/>
      <c r="H242" s="421"/>
      <c r="I242" s="220">
        <f>IF(B242&gt;A_Stammdaten!$B$12,0,SUM(C242,D242,F242,G242)-SUM(E242,H242))</f>
        <v>0</v>
      </c>
      <c r="J242" s="109">
        <f>IF(B242&gt;2020,HLOOKUP(A_Stammdaten!$B$12,$L$4:$R$2504,ROW(B242)-3,FALSE)+IF(OR(B242=0,A_Stammdaten!$B$12&lt;B242),0,I242*1/20),0)</f>
        <v>0</v>
      </c>
      <c r="K242" s="109">
        <f>IF(B242&gt;2020,HLOOKUP(A_Stammdaten!$B$12,$L$4:$R$2504,ROW(B242)-3,FALSE),0)</f>
        <v>0</v>
      </c>
      <c r="L242" s="109">
        <f t="shared" si="21"/>
        <v>0</v>
      </c>
      <c r="M242" s="109">
        <f t="shared" si="22"/>
        <v>0</v>
      </c>
      <c r="N242" s="109">
        <f t="shared" si="23"/>
        <v>0</v>
      </c>
      <c r="O242" s="109">
        <f t="shared" si="24"/>
        <v>0</v>
      </c>
      <c r="P242" s="109">
        <f t="shared" si="25"/>
        <v>0</v>
      </c>
      <c r="Q242" s="109">
        <f t="shared" si="26"/>
        <v>0</v>
      </c>
      <c r="R242" s="109">
        <f t="shared" si="27"/>
        <v>0</v>
      </c>
      <c r="S242" s="425"/>
    </row>
    <row r="243" spans="1:19" x14ac:dyDescent="0.3">
      <c r="A243" s="421"/>
      <c r="B243" s="424"/>
      <c r="C243" s="421"/>
      <c r="D243" s="421"/>
      <c r="E243" s="421"/>
      <c r="F243" s="421"/>
      <c r="G243" s="421"/>
      <c r="H243" s="421"/>
      <c r="I243" s="220">
        <f>IF(B243&gt;A_Stammdaten!$B$12,0,SUM(C243,D243,F243,G243)-SUM(E243,H243))</f>
        <v>0</v>
      </c>
      <c r="J243" s="109">
        <f>IF(B243&gt;2020,HLOOKUP(A_Stammdaten!$B$12,$L$4:$R$2504,ROW(B243)-3,FALSE)+IF(OR(B243=0,A_Stammdaten!$B$12&lt;B243),0,I243*1/20),0)</f>
        <v>0</v>
      </c>
      <c r="K243" s="109">
        <f>IF(B243&gt;2020,HLOOKUP(A_Stammdaten!$B$12,$L$4:$R$2504,ROW(B243)-3,FALSE),0)</f>
        <v>0</v>
      </c>
      <c r="L243" s="109">
        <f t="shared" si="21"/>
        <v>0</v>
      </c>
      <c r="M243" s="109">
        <f t="shared" si="22"/>
        <v>0</v>
      </c>
      <c r="N243" s="109">
        <f t="shared" si="23"/>
        <v>0</v>
      </c>
      <c r="O243" s="109">
        <f t="shared" si="24"/>
        <v>0</v>
      </c>
      <c r="P243" s="109">
        <f t="shared" si="25"/>
        <v>0</v>
      </c>
      <c r="Q243" s="109">
        <f t="shared" si="26"/>
        <v>0</v>
      </c>
      <c r="R243" s="109">
        <f t="shared" si="27"/>
        <v>0</v>
      </c>
      <c r="S243" s="425"/>
    </row>
    <row r="244" spans="1:19" x14ac:dyDescent="0.3">
      <c r="A244" s="421"/>
      <c r="B244" s="424"/>
      <c r="C244" s="421"/>
      <c r="D244" s="421"/>
      <c r="E244" s="421"/>
      <c r="F244" s="421"/>
      <c r="G244" s="421"/>
      <c r="H244" s="421"/>
      <c r="I244" s="220">
        <f>IF(B244&gt;A_Stammdaten!$B$12,0,SUM(C244,D244,F244,G244)-SUM(E244,H244))</f>
        <v>0</v>
      </c>
      <c r="J244" s="109">
        <f>IF(B244&gt;2020,HLOOKUP(A_Stammdaten!$B$12,$L$4:$R$2504,ROW(B244)-3,FALSE)+IF(OR(B244=0,A_Stammdaten!$B$12&lt;B244),0,I244*1/20),0)</f>
        <v>0</v>
      </c>
      <c r="K244" s="109">
        <f>IF(B244&gt;2020,HLOOKUP(A_Stammdaten!$B$12,$L$4:$R$2504,ROW(B244)-3,FALSE),0)</f>
        <v>0</v>
      </c>
      <c r="L244" s="109">
        <f t="shared" si="21"/>
        <v>0</v>
      </c>
      <c r="M244" s="109">
        <f t="shared" si="22"/>
        <v>0</v>
      </c>
      <c r="N244" s="109">
        <f t="shared" si="23"/>
        <v>0</v>
      </c>
      <c r="O244" s="109">
        <f t="shared" si="24"/>
        <v>0</v>
      </c>
      <c r="P244" s="109">
        <f t="shared" si="25"/>
        <v>0</v>
      </c>
      <c r="Q244" s="109">
        <f t="shared" si="26"/>
        <v>0</v>
      </c>
      <c r="R244" s="109">
        <f t="shared" si="27"/>
        <v>0</v>
      </c>
      <c r="S244" s="425"/>
    </row>
    <row r="245" spans="1:19" x14ac:dyDescent="0.3">
      <c r="A245" s="421"/>
      <c r="B245" s="424"/>
      <c r="C245" s="421"/>
      <c r="D245" s="421"/>
      <c r="E245" s="421"/>
      <c r="F245" s="421"/>
      <c r="G245" s="421"/>
      <c r="H245" s="421"/>
      <c r="I245" s="220">
        <f>IF(B245&gt;A_Stammdaten!$B$12,0,SUM(C245,D245,F245,G245)-SUM(E245,H245))</f>
        <v>0</v>
      </c>
      <c r="J245" s="109">
        <f>IF(B245&gt;2020,HLOOKUP(A_Stammdaten!$B$12,$L$4:$R$2504,ROW(B245)-3,FALSE)+IF(OR(B245=0,A_Stammdaten!$B$12&lt;B245),0,I245*1/20),0)</f>
        <v>0</v>
      </c>
      <c r="K245" s="109">
        <f>IF(B245&gt;2020,HLOOKUP(A_Stammdaten!$B$12,$L$4:$R$2504,ROW(B245)-3,FALSE),0)</f>
        <v>0</v>
      </c>
      <c r="L245" s="109">
        <f t="shared" si="21"/>
        <v>0</v>
      </c>
      <c r="M245" s="109">
        <f t="shared" si="22"/>
        <v>0</v>
      </c>
      <c r="N245" s="109">
        <f t="shared" si="23"/>
        <v>0</v>
      </c>
      <c r="O245" s="109">
        <f t="shared" si="24"/>
        <v>0</v>
      </c>
      <c r="P245" s="109">
        <f t="shared" si="25"/>
        <v>0</v>
      </c>
      <c r="Q245" s="109">
        <f t="shared" si="26"/>
        <v>0</v>
      </c>
      <c r="R245" s="109">
        <f t="shared" si="27"/>
        <v>0</v>
      </c>
      <c r="S245" s="425"/>
    </row>
    <row r="246" spans="1:19" x14ac:dyDescent="0.3">
      <c r="A246" s="421"/>
      <c r="B246" s="424"/>
      <c r="C246" s="421"/>
      <c r="D246" s="421"/>
      <c r="E246" s="421"/>
      <c r="F246" s="421"/>
      <c r="G246" s="421"/>
      <c r="H246" s="421"/>
      <c r="I246" s="220">
        <f>IF(B246&gt;A_Stammdaten!$B$12,0,SUM(C246,D246,F246,G246)-SUM(E246,H246))</f>
        <v>0</v>
      </c>
      <c r="J246" s="109">
        <f>IF(B246&gt;2020,HLOOKUP(A_Stammdaten!$B$12,$L$4:$R$2504,ROW(B246)-3,FALSE)+IF(OR(B246=0,A_Stammdaten!$B$12&lt;B246),0,I246*1/20),0)</f>
        <v>0</v>
      </c>
      <c r="K246" s="109">
        <f>IF(B246&gt;2020,HLOOKUP(A_Stammdaten!$B$12,$L$4:$R$2504,ROW(B246)-3,FALSE),0)</f>
        <v>0</v>
      </c>
      <c r="L246" s="109">
        <f t="shared" si="21"/>
        <v>0</v>
      </c>
      <c r="M246" s="109">
        <f t="shared" si="22"/>
        <v>0</v>
      </c>
      <c r="N246" s="109">
        <f t="shared" si="23"/>
        <v>0</v>
      </c>
      <c r="O246" s="109">
        <f t="shared" si="24"/>
        <v>0</v>
      </c>
      <c r="P246" s="109">
        <f t="shared" si="25"/>
        <v>0</v>
      </c>
      <c r="Q246" s="109">
        <f t="shared" si="26"/>
        <v>0</v>
      </c>
      <c r="R246" s="109">
        <f t="shared" si="27"/>
        <v>0</v>
      </c>
      <c r="S246" s="425"/>
    </row>
    <row r="247" spans="1:19" x14ac:dyDescent="0.3">
      <c r="A247" s="421"/>
      <c r="B247" s="424"/>
      <c r="C247" s="421"/>
      <c r="D247" s="421"/>
      <c r="E247" s="421"/>
      <c r="F247" s="421"/>
      <c r="G247" s="421"/>
      <c r="H247" s="421"/>
      <c r="I247" s="220">
        <f>IF(B247&gt;A_Stammdaten!$B$12,0,SUM(C247,D247,F247,G247)-SUM(E247,H247))</f>
        <v>0</v>
      </c>
      <c r="J247" s="109">
        <f>IF(B247&gt;2020,HLOOKUP(A_Stammdaten!$B$12,$L$4:$R$2504,ROW(B247)-3,FALSE)+IF(OR(B247=0,A_Stammdaten!$B$12&lt;B247),0,I247*1/20),0)</f>
        <v>0</v>
      </c>
      <c r="K247" s="109">
        <f>IF(B247&gt;2020,HLOOKUP(A_Stammdaten!$B$12,$L$4:$R$2504,ROW(B247)-3,FALSE),0)</f>
        <v>0</v>
      </c>
      <c r="L247" s="109">
        <f t="shared" si="21"/>
        <v>0</v>
      </c>
      <c r="M247" s="109">
        <f t="shared" si="22"/>
        <v>0</v>
      </c>
      <c r="N247" s="109">
        <f t="shared" si="23"/>
        <v>0</v>
      </c>
      <c r="O247" s="109">
        <f t="shared" si="24"/>
        <v>0</v>
      </c>
      <c r="P247" s="109">
        <f t="shared" si="25"/>
        <v>0</v>
      </c>
      <c r="Q247" s="109">
        <f t="shared" si="26"/>
        <v>0</v>
      </c>
      <c r="R247" s="109">
        <f t="shared" si="27"/>
        <v>0</v>
      </c>
      <c r="S247" s="425"/>
    </row>
    <row r="248" spans="1:19" x14ac:dyDescent="0.3">
      <c r="A248" s="421"/>
      <c r="B248" s="424"/>
      <c r="C248" s="421"/>
      <c r="D248" s="421"/>
      <c r="E248" s="421"/>
      <c r="F248" s="421"/>
      <c r="G248" s="421"/>
      <c r="H248" s="421"/>
      <c r="I248" s="220">
        <f>IF(B248&gt;A_Stammdaten!$B$12,0,SUM(C248,D248,F248,G248)-SUM(E248,H248))</f>
        <v>0</v>
      </c>
      <c r="J248" s="109">
        <f>IF(B248&gt;2020,HLOOKUP(A_Stammdaten!$B$12,$L$4:$R$2504,ROW(B248)-3,FALSE)+IF(OR(B248=0,A_Stammdaten!$B$12&lt;B248),0,I248*1/20),0)</f>
        <v>0</v>
      </c>
      <c r="K248" s="109">
        <f>IF(B248&gt;2020,HLOOKUP(A_Stammdaten!$B$12,$L$4:$R$2504,ROW(B248)-3,FALSE),0)</f>
        <v>0</v>
      </c>
      <c r="L248" s="109">
        <f t="shared" si="21"/>
        <v>0</v>
      </c>
      <c r="M248" s="109">
        <f t="shared" si="22"/>
        <v>0</v>
      </c>
      <c r="N248" s="109">
        <f t="shared" si="23"/>
        <v>0</v>
      </c>
      <c r="O248" s="109">
        <f t="shared" si="24"/>
        <v>0</v>
      </c>
      <c r="P248" s="109">
        <f t="shared" si="25"/>
        <v>0</v>
      </c>
      <c r="Q248" s="109">
        <f t="shared" si="26"/>
        <v>0</v>
      </c>
      <c r="R248" s="109">
        <f t="shared" si="27"/>
        <v>0</v>
      </c>
      <c r="S248" s="425"/>
    </row>
    <row r="249" spans="1:19" x14ac:dyDescent="0.3">
      <c r="A249" s="421"/>
      <c r="B249" s="424"/>
      <c r="C249" s="421"/>
      <c r="D249" s="421"/>
      <c r="E249" s="421"/>
      <c r="F249" s="421"/>
      <c r="G249" s="421"/>
      <c r="H249" s="421"/>
      <c r="I249" s="220">
        <f>IF(B249&gt;A_Stammdaten!$B$12,0,SUM(C249,D249,F249,G249)-SUM(E249,H249))</f>
        <v>0</v>
      </c>
      <c r="J249" s="109">
        <f>IF(B249&gt;2020,HLOOKUP(A_Stammdaten!$B$12,$L$4:$R$2504,ROW(B249)-3,FALSE)+IF(OR(B249=0,A_Stammdaten!$B$12&lt;B249),0,I249*1/20),0)</f>
        <v>0</v>
      </c>
      <c r="K249" s="109">
        <f>IF(B249&gt;2020,HLOOKUP(A_Stammdaten!$B$12,$L$4:$R$2504,ROW(B249)-3,FALSE),0)</f>
        <v>0</v>
      </c>
      <c r="L249" s="109">
        <f t="shared" si="21"/>
        <v>0</v>
      </c>
      <c r="M249" s="109">
        <f t="shared" si="22"/>
        <v>0</v>
      </c>
      <c r="N249" s="109">
        <f t="shared" si="23"/>
        <v>0</v>
      </c>
      <c r="O249" s="109">
        <f t="shared" si="24"/>
        <v>0</v>
      </c>
      <c r="P249" s="109">
        <f t="shared" si="25"/>
        <v>0</v>
      </c>
      <c r="Q249" s="109">
        <f t="shared" si="26"/>
        <v>0</v>
      </c>
      <c r="R249" s="109">
        <f t="shared" si="27"/>
        <v>0</v>
      </c>
      <c r="S249" s="425"/>
    </row>
    <row r="250" spans="1:19" x14ac:dyDescent="0.3">
      <c r="A250" s="421"/>
      <c r="B250" s="424"/>
      <c r="C250" s="421"/>
      <c r="D250" s="421"/>
      <c r="E250" s="421"/>
      <c r="F250" s="421"/>
      <c r="G250" s="421"/>
      <c r="H250" s="421"/>
      <c r="I250" s="220">
        <f>IF(B250&gt;A_Stammdaten!$B$12,0,SUM(C250,D250,F250,G250)-SUM(E250,H250))</f>
        <v>0</v>
      </c>
      <c r="J250" s="109">
        <f>IF(B250&gt;2020,HLOOKUP(A_Stammdaten!$B$12,$L$4:$R$2504,ROW(B250)-3,FALSE)+IF(OR(B250=0,A_Stammdaten!$B$12&lt;B250),0,I250*1/20),0)</f>
        <v>0</v>
      </c>
      <c r="K250" s="109">
        <f>IF(B250&gt;2020,HLOOKUP(A_Stammdaten!$B$12,$L$4:$R$2504,ROW(B250)-3,FALSE),0)</f>
        <v>0</v>
      </c>
      <c r="L250" s="109">
        <f t="shared" si="21"/>
        <v>0</v>
      </c>
      <c r="M250" s="109">
        <f t="shared" si="22"/>
        <v>0</v>
      </c>
      <c r="N250" s="109">
        <f t="shared" si="23"/>
        <v>0</v>
      </c>
      <c r="O250" s="109">
        <f t="shared" si="24"/>
        <v>0</v>
      </c>
      <c r="P250" s="109">
        <f t="shared" si="25"/>
        <v>0</v>
      </c>
      <c r="Q250" s="109">
        <f t="shared" si="26"/>
        <v>0</v>
      </c>
      <c r="R250" s="109">
        <f t="shared" si="27"/>
        <v>0</v>
      </c>
      <c r="S250" s="425"/>
    </row>
    <row r="251" spans="1:19" x14ac:dyDescent="0.3">
      <c r="A251" s="421"/>
      <c r="B251" s="424"/>
      <c r="C251" s="421"/>
      <c r="D251" s="421"/>
      <c r="E251" s="421"/>
      <c r="F251" s="421"/>
      <c r="G251" s="421"/>
      <c r="H251" s="421"/>
      <c r="I251" s="220">
        <f>IF(B251&gt;A_Stammdaten!$B$12,0,SUM(C251,D251,F251,G251)-SUM(E251,H251))</f>
        <v>0</v>
      </c>
      <c r="J251" s="109">
        <f>IF(B251&gt;2020,HLOOKUP(A_Stammdaten!$B$12,$L$4:$R$2504,ROW(B251)-3,FALSE)+IF(OR(B251=0,A_Stammdaten!$B$12&lt;B251),0,I251*1/20),0)</f>
        <v>0</v>
      </c>
      <c r="K251" s="109">
        <f>IF(B251&gt;2020,HLOOKUP(A_Stammdaten!$B$12,$L$4:$R$2504,ROW(B251)-3,FALSE),0)</f>
        <v>0</v>
      </c>
      <c r="L251" s="109">
        <f t="shared" si="21"/>
        <v>0</v>
      </c>
      <c r="M251" s="109">
        <f t="shared" si="22"/>
        <v>0</v>
      </c>
      <c r="N251" s="109">
        <f t="shared" si="23"/>
        <v>0</v>
      </c>
      <c r="O251" s="109">
        <f t="shared" si="24"/>
        <v>0</v>
      </c>
      <c r="P251" s="109">
        <f t="shared" si="25"/>
        <v>0</v>
      </c>
      <c r="Q251" s="109">
        <f t="shared" si="26"/>
        <v>0</v>
      </c>
      <c r="R251" s="109">
        <f t="shared" si="27"/>
        <v>0</v>
      </c>
      <c r="S251" s="425"/>
    </row>
    <row r="252" spans="1:19" x14ac:dyDescent="0.3">
      <c r="A252" s="421"/>
      <c r="B252" s="424"/>
      <c r="C252" s="421"/>
      <c r="D252" s="421"/>
      <c r="E252" s="421"/>
      <c r="F252" s="421"/>
      <c r="G252" s="421"/>
      <c r="H252" s="421"/>
      <c r="I252" s="220">
        <f>IF(B252&gt;A_Stammdaten!$B$12,0,SUM(C252,D252,F252,G252)-SUM(E252,H252))</f>
        <v>0</v>
      </c>
      <c r="J252" s="109">
        <f>IF(B252&gt;2020,HLOOKUP(A_Stammdaten!$B$12,$L$4:$R$2504,ROW(B252)-3,FALSE)+IF(OR(B252=0,A_Stammdaten!$B$12&lt;B252),0,I252*1/20),0)</f>
        <v>0</v>
      </c>
      <c r="K252" s="109">
        <f>IF(B252&gt;2020,HLOOKUP(A_Stammdaten!$B$12,$L$4:$R$2504,ROW(B252)-3,FALSE),0)</f>
        <v>0</v>
      </c>
      <c r="L252" s="109">
        <f t="shared" si="21"/>
        <v>0</v>
      </c>
      <c r="M252" s="109">
        <f t="shared" si="22"/>
        <v>0</v>
      </c>
      <c r="N252" s="109">
        <f t="shared" si="23"/>
        <v>0</v>
      </c>
      <c r="O252" s="109">
        <f t="shared" si="24"/>
        <v>0</v>
      </c>
      <c r="P252" s="109">
        <f t="shared" si="25"/>
        <v>0</v>
      </c>
      <c r="Q252" s="109">
        <f t="shared" si="26"/>
        <v>0</v>
      </c>
      <c r="R252" s="109">
        <f t="shared" si="27"/>
        <v>0</v>
      </c>
      <c r="S252" s="425"/>
    </row>
    <row r="253" spans="1:19" x14ac:dyDescent="0.3">
      <c r="A253" s="421"/>
      <c r="B253" s="424"/>
      <c r="C253" s="421"/>
      <c r="D253" s="421"/>
      <c r="E253" s="421"/>
      <c r="F253" s="421"/>
      <c r="G253" s="421"/>
      <c r="H253" s="421"/>
      <c r="I253" s="220">
        <f>IF(B253&gt;A_Stammdaten!$B$12,0,SUM(C253,D253,F253,G253)-SUM(E253,H253))</f>
        <v>0</v>
      </c>
      <c r="J253" s="109">
        <f>IF(B253&gt;2020,HLOOKUP(A_Stammdaten!$B$12,$L$4:$R$2504,ROW(B253)-3,FALSE)+IF(OR(B253=0,A_Stammdaten!$B$12&lt;B253),0,I253*1/20),0)</f>
        <v>0</v>
      </c>
      <c r="K253" s="109">
        <f>IF(B253&gt;2020,HLOOKUP(A_Stammdaten!$B$12,$L$4:$R$2504,ROW(B253)-3,FALSE),0)</f>
        <v>0</v>
      </c>
      <c r="L253" s="109">
        <f t="shared" si="21"/>
        <v>0</v>
      </c>
      <c r="M253" s="109">
        <f t="shared" si="22"/>
        <v>0</v>
      </c>
      <c r="N253" s="109">
        <f t="shared" si="23"/>
        <v>0</v>
      </c>
      <c r="O253" s="109">
        <f t="shared" si="24"/>
        <v>0</v>
      </c>
      <c r="P253" s="109">
        <f t="shared" si="25"/>
        <v>0</v>
      </c>
      <c r="Q253" s="109">
        <f t="shared" si="26"/>
        <v>0</v>
      </c>
      <c r="R253" s="109">
        <f t="shared" si="27"/>
        <v>0</v>
      </c>
      <c r="S253" s="425"/>
    </row>
    <row r="254" spans="1:19" x14ac:dyDescent="0.3">
      <c r="A254" s="421"/>
      <c r="B254" s="424"/>
      <c r="C254" s="421"/>
      <c r="D254" s="421"/>
      <c r="E254" s="421"/>
      <c r="F254" s="421"/>
      <c r="G254" s="421"/>
      <c r="H254" s="421"/>
      <c r="I254" s="220">
        <f>IF(B254&gt;A_Stammdaten!$B$12,0,SUM(C254,D254,F254,G254)-SUM(E254,H254))</f>
        <v>0</v>
      </c>
      <c r="J254" s="109">
        <f>IF(B254&gt;2020,HLOOKUP(A_Stammdaten!$B$12,$L$4:$R$2504,ROW(B254)-3,FALSE)+IF(OR(B254=0,A_Stammdaten!$B$12&lt;B254),0,I254*1/20),0)</f>
        <v>0</v>
      </c>
      <c r="K254" s="109">
        <f>IF(B254&gt;2020,HLOOKUP(A_Stammdaten!$B$12,$L$4:$R$2504,ROW(B254)-3,FALSE),0)</f>
        <v>0</v>
      </c>
      <c r="L254" s="109">
        <f t="shared" si="21"/>
        <v>0</v>
      </c>
      <c r="M254" s="109">
        <f t="shared" si="22"/>
        <v>0</v>
      </c>
      <c r="N254" s="109">
        <f t="shared" si="23"/>
        <v>0</v>
      </c>
      <c r="O254" s="109">
        <f t="shared" si="24"/>
        <v>0</v>
      </c>
      <c r="P254" s="109">
        <f t="shared" si="25"/>
        <v>0</v>
      </c>
      <c r="Q254" s="109">
        <f t="shared" si="26"/>
        <v>0</v>
      </c>
      <c r="R254" s="109">
        <f t="shared" si="27"/>
        <v>0</v>
      </c>
      <c r="S254" s="425"/>
    </row>
    <row r="255" spans="1:19" x14ac:dyDescent="0.3">
      <c r="A255" s="421"/>
      <c r="B255" s="424"/>
      <c r="C255" s="421"/>
      <c r="D255" s="421"/>
      <c r="E255" s="421"/>
      <c r="F255" s="421"/>
      <c r="G255" s="421"/>
      <c r="H255" s="421"/>
      <c r="I255" s="220">
        <f>IF(B255&gt;A_Stammdaten!$B$12,0,SUM(C255,D255,F255,G255)-SUM(E255,H255))</f>
        <v>0</v>
      </c>
      <c r="J255" s="109">
        <f>IF(B255&gt;2020,HLOOKUP(A_Stammdaten!$B$12,$L$4:$R$2504,ROW(B255)-3,FALSE)+IF(OR(B255=0,A_Stammdaten!$B$12&lt;B255),0,I255*1/20),0)</f>
        <v>0</v>
      </c>
      <c r="K255" s="109">
        <f>IF(B255&gt;2020,HLOOKUP(A_Stammdaten!$B$12,$L$4:$R$2504,ROW(B255)-3,FALSE),0)</f>
        <v>0</v>
      </c>
      <c r="L255" s="109">
        <f t="shared" si="21"/>
        <v>0</v>
      </c>
      <c r="M255" s="109">
        <f t="shared" si="22"/>
        <v>0</v>
      </c>
      <c r="N255" s="109">
        <f t="shared" si="23"/>
        <v>0</v>
      </c>
      <c r="O255" s="109">
        <f t="shared" si="24"/>
        <v>0</v>
      </c>
      <c r="P255" s="109">
        <f t="shared" si="25"/>
        <v>0</v>
      </c>
      <c r="Q255" s="109">
        <f t="shared" si="26"/>
        <v>0</v>
      </c>
      <c r="R255" s="109">
        <f t="shared" si="27"/>
        <v>0</v>
      </c>
      <c r="S255" s="425"/>
    </row>
    <row r="256" spans="1:19" x14ac:dyDescent="0.3">
      <c r="A256" s="421"/>
      <c r="B256" s="424"/>
      <c r="C256" s="421"/>
      <c r="D256" s="421"/>
      <c r="E256" s="421"/>
      <c r="F256" s="421"/>
      <c r="G256" s="421"/>
      <c r="H256" s="421"/>
      <c r="I256" s="220">
        <f>IF(B256&gt;A_Stammdaten!$B$12,0,SUM(C256,D256,F256,G256)-SUM(E256,H256))</f>
        <v>0</v>
      </c>
      <c r="J256" s="109">
        <f>IF(B256&gt;2020,HLOOKUP(A_Stammdaten!$B$12,$L$4:$R$2504,ROW(B256)-3,FALSE)+IF(OR(B256=0,A_Stammdaten!$B$12&lt;B256),0,I256*1/20),0)</f>
        <v>0</v>
      </c>
      <c r="K256" s="109">
        <f>IF(B256&gt;2020,HLOOKUP(A_Stammdaten!$B$12,$L$4:$R$2504,ROW(B256)-3,FALSE),0)</f>
        <v>0</v>
      </c>
      <c r="L256" s="109">
        <f t="shared" si="21"/>
        <v>0</v>
      </c>
      <c r="M256" s="109">
        <f t="shared" si="22"/>
        <v>0</v>
      </c>
      <c r="N256" s="109">
        <f t="shared" si="23"/>
        <v>0</v>
      </c>
      <c r="O256" s="109">
        <f t="shared" si="24"/>
        <v>0</v>
      </c>
      <c r="P256" s="109">
        <f t="shared" si="25"/>
        <v>0</v>
      </c>
      <c r="Q256" s="109">
        <f t="shared" si="26"/>
        <v>0</v>
      </c>
      <c r="R256" s="109">
        <f t="shared" si="27"/>
        <v>0</v>
      </c>
      <c r="S256" s="425"/>
    </row>
    <row r="257" spans="1:19" x14ac:dyDescent="0.3">
      <c r="A257" s="421"/>
      <c r="B257" s="424"/>
      <c r="C257" s="421"/>
      <c r="D257" s="421"/>
      <c r="E257" s="421"/>
      <c r="F257" s="421"/>
      <c r="G257" s="421"/>
      <c r="H257" s="421"/>
      <c r="I257" s="220">
        <f>IF(B257&gt;A_Stammdaten!$B$12,0,SUM(C257,D257,F257,G257)-SUM(E257,H257))</f>
        <v>0</v>
      </c>
      <c r="J257" s="109">
        <f>IF(B257&gt;2020,HLOOKUP(A_Stammdaten!$B$12,$L$4:$R$2504,ROW(B257)-3,FALSE)+IF(OR(B257=0,A_Stammdaten!$B$12&lt;B257),0,I257*1/20),0)</f>
        <v>0</v>
      </c>
      <c r="K257" s="109">
        <f>IF(B257&gt;2020,HLOOKUP(A_Stammdaten!$B$12,$L$4:$R$2504,ROW(B257)-3,FALSE),0)</f>
        <v>0</v>
      </c>
      <c r="L257" s="109">
        <f t="shared" si="21"/>
        <v>0</v>
      </c>
      <c r="M257" s="109">
        <f t="shared" si="22"/>
        <v>0</v>
      </c>
      <c r="N257" s="109">
        <f t="shared" si="23"/>
        <v>0</v>
      </c>
      <c r="O257" s="109">
        <f t="shared" si="24"/>
        <v>0</v>
      </c>
      <c r="P257" s="109">
        <f t="shared" si="25"/>
        <v>0</v>
      </c>
      <c r="Q257" s="109">
        <f t="shared" si="26"/>
        <v>0</v>
      </c>
      <c r="R257" s="109">
        <f t="shared" si="27"/>
        <v>0</v>
      </c>
      <c r="S257" s="425"/>
    </row>
    <row r="258" spans="1:19" x14ac:dyDescent="0.3">
      <c r="A258" s="421"/>
      <c r="B258" s="424"/>
      <c r="C258" s="421"/>
      <c r="D258" s="421"/>
      <c r="E258" s="421"/>
      <c r="F258" s="421"/>
      <c r="G258" s="421"/>
      <c r="H258" s="421"/>
      <c r="I258" s="220">
        <f>IF(B258&gt;A_Stammdaten!$B$12,0,SUM(C258,D258,F258,G258)-SUM(E258,H258))</f>
        <v>0</v>
      </c>
      <c r="J258" s="109">
        <f>IF(B258&gt;2020,HLOOKUP(A_Stammdaten!$B$12,$L$4:$R$2504,ROW(B258)-3,FALSE)+IF(OR(B258=0,A_Stammdaten!$B$12&lt;B258),0,I258*1/20),0)</f>
        <v>0</v>
      </c>
      <c r="K258" s="109">
        <f>IF(B258&gt;2020,HLOOKUP(A_Stammdaten!$B$12,$L$4:$R$2504,ROW(B258)-3,FALSE),0)</f>
        <v>0</v>
      </c>
      <c r="L258" s="109">
        <f t="shared" si="21"/>
        <v>0</v>
      </c>
      <c r="M258" s="109">
        <f t="shared" si="22"/>
        <v>0</v>
      </c>
      <c r="N258" s="109">
        <f t="shared" si="23"/>
        <v>0</v>
      </c>
      <c r="O258" s="109">
        <f t="shared" si="24"/>
        <v>0</v>
      </c>
      <c r="P258" s="109">
        <f t="shared" si="25"/>
        <v>0</v>
      </c>
      <c r="Q258" s="109">
        <f t="shared" si="26"/>
        <v>0</v>
      </c>
      <c r="R258" s="109">
        <f t="shared" si="27"/>
        <v>0</v>
      </c>
      <c r="S258" s="425"/>
    </row>
    <row r="259" spans="1:19" x14ac:dyDescent="0.3">
      <c r="A259" s="421"/>
      <c r="B259" s="424"/>
      <c r="C259" s="421"/>
      <c r="D259" s="421"/>
      <c r="E259" s="421"/>
      <c r="F259" s="421"/>
      <c r="G259" s="421"/>
      <c r="H259" s="421"/>
      <c r="I259" s="220">
        <f>IF(B259&gt;A_Stammdaten!$B$12,0,SUM(C259,D259,F259,G259)-SUM(E259,H259))</f>
        <v>0</v>
      </c>
      <c r="J259" s="109">
        <f>IF(B259&gt;2020,HLOOKUP(A_Stammdaten!$B$12,$L$4:$R$2504,ROW(B259)-3,FALSE)+IF(OR(B259=0,A_Stammdaten!$B$12&lt;B259),0,I259*1/20),0)</f>
        <v>0</v>
      </c>
      <c r="K259" s="109">
        <f>IF(B259&gt;2020,HLOOKUP(A_Stammdaten!$B$12,$L$4:$R$2504,ROW(B259)-3,FALSE),0)</f>
        <v>0</v>
      </c>
      <c r="L259" s="109">
        <f t="shared" si="21"/>
        <v>0</v>
      </c>
      <c r="M259" s="109">
        <f t="shared" si="22"/>
        <v>0</v>
      </c>
      <c r="N259" s="109">
        <f t="shared" si="23"/>
        <v>0</v>
      </c>
      <c r="O259" s="109">
        <f t="shared" si="24"/>
        <v>0</v>
      </c>
      <c r="P259" s="109">
        <f t="shared" si="25"/>
        <v>0</v>
      </c>
      <c r="Q259" s="109">
        <f t="shared" si="26"/>
        <v>0</v>
      </c>
      <c r="R259" s="109">
        <f t="shared" si="27"/>
        <v>0</v>
      </c>
      <c r="S259" s="425"/>
    </row>
    <row r="260" spans="1:19" x14ac:dyDescent="0.3">
      <c r="A260" s="421"/>
      <c r="B260" s="424"/>
      <c r="C260" s="421"/>
      <c r="D260" s="421"/>
      <c r="E260" s="421"/>
      <c r="F260" s="421"/>
      <c r="G260" s="421"/>
      <c r="H260" s="421"/>
      <c r="I260" s="220">
        <f>IF(B260&gt;A_Stammdaten!$B$12,0,SUM(C260,D260,F260,G260)-SUM(E260,H260))</f>
        <v>0</v>
      </c>
      <c r="J260" s="109">
        <f>IF(B260&gt;2020,HLOOKUP(A_Stammdaten!$B$12,$L$4:$R$2504,ROW(B260)-3,FALSE)+IF(OR(B260=0,A_Stammdaten!$B$12&lt;B260),0,I260*1/20),0)</f>
        <v>0</v>
      </c>
      <c r="K260" s="109">
        <f>IF(B260&gt;2020,HLOOKUP(A_Stammdaten!$B$12,$L$4:$R$2504,ROW(B260)-3,FALSE),0)</f>
        <v>0</v>
      </c>
      <c r="L260" s="109">
        <f t="shared" si="21"/>
        <v>0</v>
      </c>
      <c r="M260" s="109">
        <f t="shared" si="22"/>
        <v>0</v>
      </c>
      <c r="N260" s="109">
        <f t="shared" si="23"/>
        <v>0</v>
      </c>
      <c r="O260" s="109">
        <f t="shared" si="24"/>
        <v>0</v>
      </c>
      <c r="P260" s="109">
        <f t="shared" si="25"/>
        <v>0</v>
      </c>
      <c r="Q260" s="109">
        <f t="shared" si="26"/>
        <v>0</v>
      </c>
      <c r="R260" s="109">
        <f t="shared" si="27"/>
        <v>0</v>
      </c>
      <c r="S260" s="425"/>
    </row>
    <row r="261" spans="1:19" x14ac:dyDescent="0.3">
      <c r="A261" s="421"/>
      <c r="B261" s="424"/>
      <c r="C261" s="421"/>
      <c r="D261" s="421"/>
      <c r="E261" s="421"/>
      <c r="F261" s="421"/>
      <c r="G261" s="421"/>
      <c r="H261" s="421"/>
      <c r="I261" s="220">
        <f>IF(B261&gt;A_Stammdaten!$B$12,0,SUM(C261,D261,F261,G261)-SUM(E261,H261))</f>
        <v>0</v>
      </c>
      <c r="J261" s="109">
        <f>IF(B261&gt;2020,HLOOKUP(A_Stammdaten!$B$12,$L$4:$R$2504,ROW(B261)-3,FALSE)+IF(OR(B261=0,A_Stammdaten!$B$12&lt;B261),0,I261*1/20),0)</f>
        <v>0</v>
      </c>
      <c r="K261" s="109">
        <f>IF(B261&gt;2020,HLOOKUP(A_Stammdaten!$B$12,$L$4:$R$2504,ROW(B261)-3,FALSE),0)</f>
        <v>0</v>
      </c>
      <c r="L261" s="109">
        <f t="shared" si="21"/>
        <v>0</v>
      </c>
      <c r="M261" s="109">
        <f t="shared" si="22"/>
        <v>0</v>
      </c>
      <c r="N261" s="109">
        <f t="shared" si="23"/>
        <v>0</v>
      </c>
      <c r="O261" s="109">
        <f t="shared" si="24"/>
        <v>0</v>
      </c>
      <c r="P261" s="109">
        <f t="shared" si="25"/>
        <v>0</v>
      </c>
      <c r="Q261" s="109">
        <f t="shared" si="26"/>
        <v>0</v>
      </c>
      <c r="R261" s="109">
        <f t="shared" si="27"/>
        <v>0</v>
      </c>
      <c r="S261" s="425"/>
    </row>
    <row r="262" spans="1:19" x14ac:dyDescent="0.3">
      <c r="A262" s="421"/>
      <c r="B262" s="424"/>
      <c r="C262" s="421"/>
      <c r="D262" s="421"/>
      <c r="E262" s="421"/>
      <c r="F262" s="421"/>
      <c r="G262" s="421"/>
      <c r="H262" s="421"/>
      <c r="I262" s="220">
        <f>IF(B262&gt;A_Stammdaten!$B$12,0,SUM(C262,D262,F262,G262)-SUM(E262,H262))</f>
        <v>0</v>
      </c>
      <c r="J262" s="109">
        <f>IF(B262&gt;2020,HLOOKUP(A_Stammdaten!$B$12,$L$4:$R$2504,ROW(B262)-3,FALSE)+IF(OR(B262=0,A_Stammdaten!$B$12&lt;B262),0,I262*1/20),0)</f>
        <v>0</v>
      </c>
      <c r="K262" s="109">
        <f>IF(B262&gt;2020,HLOOKUP(A_Stammdaten!$B$12,$L$4:$R$2504,ROW(B262)-3,FALSE),0)</f>
        <v>0</v>
      </c>
      <c r="L262" s="109">
        <f t="shared" ref="L262:L325" si="28">IF(B262&gt;2020,IF(OR($I262=0,L$4&lt;$B262,$B262=0,20-(L$4-$B262)=0),0,$I262*(19-(L$4-$B262))/20),0)</f>
        <v>0</v>
      </c>
      <c r="M262" s="109">
        <f t="shared" ref="M262:M325" si="29">IF(B262&gt;2020,IF(OR($I262=0,M$4&lt;$B262,$B262=0,20-(M$4-$B262)=0),0,$I262*(19-(M$4-$B262))/20),0)</f>
        <v>0</v>
      </c>
      <c r="N262" s="109">
        <f t="shared" ref="N262:N325" si="30">IF(B262&gt;2020,IF(OR($I262=0,N$4&lt;$B262,$B262=0,20-(N$4-$B262)=0),0,$I262*(19-(N$4-$B262))/20),0)</f>
        <v>0</v>
      </c>
      <c r="O262" s="109">
        <f t="shared" ref="O262:O325" si="31">IF(B262&gt;2020,IF(OR($I262=0,O$4&lt;$B262,$B262=0,20-(O$4-$B262)=0),0,$I262*(19-(O$4-$B262))/20),0)</f>
        <v>0</v>
      </c>
      <c r="P262" s="109">
        <f t="shared" ref="P262:P325" si="32">IF(B262&gt;2020,IF(OR($I262=0,P$4&lt;$B262,$B262=0,20-(P$4-$B262)=0),0,$I262*(19-(P$4-$B262))/20),0)</f>
        <v>0</v>
      </c>
      <c r="Q262" s="109">
        <f t="shared" ref="Q262:Q325" si="33">IF(B262&gt;2020,IF(OR($I262=0,Q$4&lt;$B262,$B262=0,20-(Q$4-$B262)=0),0,$I262*(19-(Q$4-$B262))/20),0)</f>
        <v>0</v>
      </c>
      <c r="R262" s="109">
        <f t="shared" ref="R262:R325" si="34">IF(B262&gt;2020,IF(OR($I262=0,R$4&lt;$B262,$B262=0,20-(R$4-$B262)=0),0,$I262*(19-(R$4-$B262))/20),0)</f>
        <v>0</v>
      </c>
      <c r="S262" s="425"/>
    </row>
    <row r="263" spans="1:19" x14ac:dyDescent="0.3">
      <c r="A263" s="421"/>
      <c r="B263" s="424"/>
      <c r="C263" s="421"/>
      <c r="D263" s="421"/>
      <c r="E263" s="421"/>
      <c r="F263" s="421"/>
      <c r="G263" s="421"/>
      <c r="H263" s="421"/>
      <c r="I263" s="220">
        <f>IF(B263&gt;A_Stammdaten!$B$12,0,SUM(C263,D263,F263,G263)-SUM(E263,H263))</f>
        <v>0</v>
      </c>
      <c r="J263" s="109">
        <f>IF(B263&gt;2020,HLOOKUP(A_Stammdaten!$B$12,$L$4:$R$2504,ROW(B263)-3,FALSE)+IF(OR(B263=0,A_Stammdaten!$B$12&lt;B263),0,I263*1/20),0)</f>
        <v>0</v>
      </c>
      <c r="K263" s="109">
        <f>IF(B263&gt;2020,HLOOKUP(A_Stammdaten!$B$12,$L$4:$R$2504,ROW(B263)-3,FALSE),0)</f>
        <v>0</v>
      </c>
      <c r="L263" s="109">
        <f t="shared" si="28"/>
        <v>0</v>
      </c>
      <c r="M263" s="109">
        <f t="shared" si="29"/>
        <v>0</v>
      </c>
      <c r="N263" s="109">
        <f t="shared" si="30"/>
        <v>0</v>
      </c>
      <c r="O263" s="109">
        <f t="shared" si="31"/>
        <v>0</v>
      </c>
      <c r="P263" s="109">
        <f t="shared" si="32"/>
        <v>0</v>
      </c>
      <c r="Q263" s="109">
        <f t="shared" si="33"/>
        <v>0</v>
      </c>
      <c r="R263" s="109">
        <f t="shared" si="34"/>
        <v>0</v>
      </c>
      <c r="S263" s="425"/>
    </row>
    <row r="264" spans="1:19" x14ac:dyDescent="0.3">
      <c r="A264" s="421"/>
      <c r="B264" s="424"/>
      <c r="C264" s="421"/>
      <c r="D264" s="421"/>
      <c r="E264" s="421"/>
      <c r="F264" s="421"/>
      <c r="G264" s="421"/>
      <c r="H264" s="421"/>
      <c r="I264" s="220">
        <f>IF(B264&gt;A_Stammdaten!$B$12,0,SUM(C264,D264,F264,G264)-SUM(E264,H264))</f>
        <v>0</v>
      </c>
      <c r="J264" s="109">
        <f>IF(B264&gt;2020,HLOOKUP(A_Stammdaten!$B$12,$L$4:$R$2504,ROW(B264)-3,FALSE)+IF(OR(B264=0,A_Stammdaten!$B$12&lt;B264),0,I264*1/20),0)</f>
        <v>0</v>
      </c>
      <c r="K264" s="109">
        <f>IF(B264&gt;2020,HLOOKUP(A_Stammdaten!$B$12,$L$4:$R$2504,ROW(B264)-3,FALSE),0)</f>
        <v>0</v>
      </c>
      <c r="L264" s="109">
        <f t="shared" si="28"/>
        <v>0</v>
      </c>
      <c r="M264" s="109">
        <f t="shared" si="29"/>
        <v>0</v>
      </c>
      <c r="N264" s="109">
        <f t="shared" si="30"/>
        <v>0</v>
      </c>
      <c r="O264" s="109">
        <f t="shared" si="31"/>
        <v>0</v>
      </c>
      <c r="P264" s="109">
        <f t="shared" si="32"/>
        <v>0</v>
      </c>
      <c r="Q264" s="109">
        <f t="shared" si="33"/>
        <v>0</v>
      </c>
      <c r="R264" s="109">
        <f t="shared" si="34"/>
        <v>0</v>
      </c>
      <c r="S264" s="425"/>
    </row>
    <row r="265" spans="1:19" x14ac:dyDescent="0.3">
      <c r="A265" s="421"/>
      <c r="B265" s="424"/>
      <c r="C265" s="421"/>
      <c r="D265" s="421"/>
      <c r="E265" s="421"/>
      <c r="F265" s="421"/>
      <c r="G265" s="421"/>
      <c r="H265" s="421"/>
      <c r="I265" s="220">
        <f>IF(B265&gt;A_Stammdaten!$B$12,0,SUM(C265,D265,F265,G265)-SUM(E265,H265))</f>
        <v>0</v>
      </c>
      <c r="J265" s="109">
        <f>IF(B265&gt;2020,HLOOKUP(A_Stammdaten!$B$12,$L$4:$R$2504,ROW(B265)-3,FALSE)+IF(OR(B265=0,A_Stammdaten!$B$12&lt;B265),0,I265*1/20),0)</f>
        <v>0</v>
      </c>
      <c r="K265" s="109">
        <f>IF(B265&gt;2020,HLOOKUP(A_Stammdaten!$B$12,$L$4:$R$2504,ROW(B265)-3,FALSE),0)</f>
        <v>0</v>
      </c>
      <c r="L265" s="109">
        <f t="shared" si="28"/>
        <v>0</v>
      </c>
      <c r="M265" s="109">
        <f t="shared" si="29"/>
        <v>0</v>
      </c>
      <c r="N265" s="109">
        <f t="shared" si="30"/>
        <v>0</v>
      </c>
      <c r="O265" s="109">
        <f t="shared" si="31"/>
        <v>0</v>
      </c>
      <c r="P265" s="109">
        <f t="shared" si="32"/>
        <v>0</v>
      </c>
      <c r="Q265" s="109">
        <f t="shared" si="33"/>
        <v>0</v>
      </c>
      <c r="R265" s="109">
        <f t="shared" si="34"/>
        <v>0</v>
      </c>
      <c r="S265" s="425"/>
    </row>
    <row r="266" spans="1:19" x14ac:dyDescent="0.3">
      <c r="A266" s="421"/>
      <c r="B266" s="424"/>
      <c r="C266" s="421"/>
      <c r="D266" s="421"/>
      <c r="E266" s="421"/>
      <c r="F266" s="421"/>
      <c r="G266" s="421"/>
      <c r="H266" s="421"/>
      <c r="I266" s="220">
        <f>IF(B266&gt;A_Stammdaten!$B$12,0,SUM(C266,D266,F266,G266)-SUM(E266,H266))</f>
        <v>0</v>
      </c>
      <c r="J266" s="109">
        <f>IF(B266&gt;2020,HLOOKUP(A_Stammdaten!$B$12,$L$4:$R$2504,ROW(B266)-3,FALSE)+IF(OR(B266=0,A_Stammdaten!$B$12&lt;B266),0,I266*1/20),0)</f>
        <v>0</v>
      </c>
      <c r="K266" s="109">
        <f>IF(B266&gt;2020,HLOOKUP(A_Stammdaten!$B$12,$L$4:$R$2504,ROW(B266)-3,FALSE),0)</f>
        <v>0</v>
      </c>
      <c r="L266" s="109">
        <f t="shared" si="28"/>
        <v>0</v>
      </c>
      <c r="M266" s="109">
        <f t="shared" si="29"/>
        <v>0</v>
      </c>
      <c r="N266" s="109">
        <f t="shared" si="30"/>
        <v>0</v>
      </c>
      <c r="O266" s="109">
        <f t="shared" si="31"/>
        <v>0</v>
      </c>
      <c r="P266" s="109">
        <f t="shared" si="32"/>
        <v>0</v>
      </c>
      <c r="Q266" s="109">
        <f t="shared" si="33"/>
        <v>0</v>
      </c>
      <c r="R266" s="109">
        <f t="shared" si="34"/>
        <v>0</v>
      </c>
      <c r="S266" s="425"/>
    </row>
    <row r="267" spans="1:19" x14ac:dyDescent="0.3">
      <c r="A267" s="421"/>
      <c r="B267" s="424"/>
      <c r="C267" s="421"/>
      <c r="D267" s="421"/>
      <c r="E267" s="421"/>
      <c r="F267" s="421"/>
      <c r="G267" s="421"/>
      <c r="H267" s="421"/>
      <c r="I267" s="220">
        <f>IF(B267&gt;A_Stammdaten!$B$12,0,SUM(C267,D267,F267,G267)-SUM(E267,H267))</f>
        <v>0</v>
      </c>
      <c r="J267" s="109">
        <f>IF(B267&gt;2020,HLOOKUP(A_Stammdaten!$B$12,$L$4:$R$2504,ROW(B267)-3,FALSE)+IF(OR(B267=0,A_Stammdaten!$B$12&lt;B267),0,I267*1/20),0)</f>
        <v>0</v>
      </c>
      <c r="K267" s="109">
        <f>IF(B267&gt;2020,HLOOKUP(A_Stammdaten!$B$12,$L$4:$R$2504,ROW(B267)-3,FALSE),0)</f>
        <v>0</v>
      </c>
      <c r="L267" s="109">
        <f t="shared" si="28"/>
        <v>0</v>
      </c>
      <c r="M267" s="109">
        <f t="shared" si="29"/>
        <v>0</v>
      </c>
      <c r="N267" s="109">
        <f t="shared" si="30"/>
        <v>0</v>
      </c>
      <c r="O267" s="109">
        <f t="shared" si="31"/>
        <v>0</v>
      </c>
      <c r="P267" s="109">
        <f t="shared" si="32"/>
        <v>0</v>
      </c>
      <c r="Q267" s="109">
        <f t="shared" si="33"/>
        <v>0</v>
      </c>
      <c r="R267" s="109">
        <f t="shared" si="34"/>
        <v>0</v>
      </c>
      <c r="S267" s="425"/>
    </row>
    <row r="268" spans="1:19" x14ac:dyDescent="0.3">
      <c r="A268" s="421"/>
      <c r="B268" s="424"/>
      <c r="C268" s="421"/>
      <c r="D268" s="421"/>
      <c r="E268" s="421"/>
      <c r="F268" s="421"/>
      <c r="G268" s="421"/>
      <c r="H268" s="421"/>
      <c r="I268" s="220">
        <f>IF(B268&gt;A_Stammdaten!$B$12,0,SUM(C268,D268,F268,G268)-SUM(E268,H268))</f>
        <v>0</v>
      </c>
      <c r="J268" s="109">
        <f>IF(B268&gt;2020,HLOOKUP(A_Stammdaten!$B$12,$L$4:$R$2504,ROW(B268)-3,FALSE)+IF(OR(B268=0,A_Stammdaten!$B$12&lt;B268),0,I268*1/20),0)</f>
        <v>0</v>
      </c>
      <c r="K268" s="109">
        <f>IF(B268&gt;2020,HLOOKUP(A_Stammdaten!$B$12,$L$4:$R$2504,ROW(B268)-3,FALSE),0)</f>
        <v>0</v>
      </c>
      <c r="L268" s="109">
        <f t="shared" si="28"/>
        <v>0</v>
      </c>
      <c r="M268" s="109">
        <f t="shared" si="29"/>
        <v>0</v>
      </c>
      <c r="N268" s="109">
        <f t="shared" si="30"/>
        <v>0</v>
      </c>
      <c r="O268" s="109">
        <f t="shared" si="31"/>
        <v>0</v>
      </c>
      <c r="P268" s="109">
        <f t="shared" si="32"/>
        <v>0</v>
      </c>
      <c r="Q268" s="109">
        <f t="shared" si="33"/>
        <v>0</v>
      </c>
      <c r="R268" s="109">
        <f t="shared" si="34"/>
        <v>0</v>
      </c>
      <c r="S268" s="425"/>
    </row>
    <row r="269" spans="1:19" x14ac:dyDescent="0.3">
      <c r="A269" s="421"/>
      <c r="B269" s="424"/>
      <c r="C269" s="421"/>
      <c r="D269" s="421"/>
      <c r="E269" s="421"/>
      <c r="F269" s="421"/>
      <c r="G269" s="421"/>
      <c r="H269" s="421"/>
      <c r="I269" s="220">
        <f>IF(B269&gt;A_Stammdaten!$B$12,0,SUM(C269,D269,F269,G269)-SUM(E269,H269))</f>
        <v>0</v>
      </c>
      <c r="J269" s="109">
        <f>IF(B269&gt;2020,HLOOKUP(A_Stammdaten!$B$12,$L$4:$R$2504,ROW(B269)-3,FALSE)+IF(OR(B269=0,A_Stammdaten!$B$12&lt;B269),0,I269*1/20),0)</f>
        <v>0</v>
      </c>
      <c r="K269" s="109">
        <f>IF(B269&gt;2020,HLOOKUP(A_Stammdaten!$B$12,$L$4:$R$2504,ROW(B269)-3,FALSE),0)</f>
        <v>0</v>
      </c>
      <c r="L269" s="109">
        <f t="shared" si="28"/>
        <v>0</v>
      </c>
      <c r="M269" s="109">
        <f t="shared" si="29"/>
        <v>0</v>
      </c>
      <c r="N269" s="109">
        <f t="shared" si="30"/>
        <v>0</v>
      </c>
      <c r="O269" s="109">
        <f t="shared" si="31"/>
        <v>0</v>
      </c>
      <c r="P269" s="109">
        <f t="shared" si="32"/>
        <v>0</v>
      </c>
      <c r="Q269" s="109">
        <f t="shared" si="33"/>
        <v>0</v>
      </c>
      <c r="R269" s="109">
        <f t="shared" si="34"/>
        <v>0</v>
      </c>
      <c r="S269" s="425"/>
    </row>
    <row r="270" spans="1:19" x14ac:dyDescent="0.3">
      <c r="A270" s="421"/>
      <c r="B270" s="424"/>
      <c r="C270" s="421"/>
      <c r="D270" s="421"/>
      <c r="E270" s="421"/>
      <c r="F270" s="421"/>
      <c r="G270" s="421"/>
      <c r="H270" s="421"/>
      <c r="I270" s="220">
        <f>IF(B270&gt;A_Stammdaten!$B$12,0,SUM(C270,D270,F270,G270)-SUM(E270,H270))</f>
        <v>0</v>
      </c>
      <c r="J270" s="109">
        <f>IF(B270&gt;2020,HLOOKUP(A_Stammdaten!$B$12,$L$4:$R$2504,ROW(B270)-3,FALSE)+IF(OR(B270=0,A_Stammdaten!$B$12&lt;B270),0,I270*1/20),0)</f>
        <v>0</v>
      </c>
      <c r="K270" s="109">
        <f>IF(B270&gt;2020,HLOOKUP(A_Stammdaten!$B$12,$L$4:$R$2504,ROW(B270)-3,FALSE),0)</f>
        <v>0</v>
      </c>
      <c r="L270" s="109">
        <f t="shared" si="28"/>
        <v>0</v>
      </c>
      <c r="M270" s="109">
        <f t="shared" si="29"/>
        <v>0</v>
      </c>
      <c r="N270" s="109">
        <f t="shared" si="30"/>
        <v>0</v>
      </c>
      <c r="O270" s="109">
        <f t="shared" si="31"/>
        <v>0</v>
      </c>
      <c r="P270" s="109">
        <f t="shared" si="32"/>
        <v>0</v>
      </c>
      <c r="Q270" s="109">
        <f t="shared" si="33"/>
        <v>0</v>
      </c>
      <c r="R270" s="109">
        <f t="shared" si="34"/>
        <v>0</v>
      </c>
      <c r="S270" s="425"/>
    </row>
    <row r="271" spans="1:19" x14ac:dyDescent="0.3">
      <c r="A271" s="421"/>
      <c r="B271" s="424"/>
      <c r="C271" s="421"/>
      <c r="D271" s="421"/>
      <c r="E271" s="421"/>
      <c r="F271" s="421"/>
      <c r="G271" s="421"/>
      <c r="H271" s="421"/>
      <c r="I271" s="220">
        <f>IF(B271&gt;A_Stammdaten!$B$12,0,SUM(C271,D271,F271,G271)-SUM(E271,H271))</f>
        <v>0</v>
      </c>
      <c r="J271" s="109">
        <f>IF(B271&gt;2020,HLOOKUP(A_Stammdaten!$B$12,$L$4:$R$2504,ROW(B271)-3,FALSE)+IF(OR(B271=0,A_Stammdaten!$B$12&lt;B271),0,I271*1/20),0)</f>
        <v>0</v>
      </c>
      <c r="K271" s="109">
        <f>IF(B271&gt;2020,HLOOKUP(A_Stammdaten!$B$12,$L$4:$R$2504,ROW(B271)-3,FALSE),0)</f>
        <v>0</v>
      </c>
      <c r="L271" s="109">
        <f t="shared" si="28"/>
        <v>0</v>
      </c>
      <c r="M271" s="109">
        <f t="shared" si="29"/>
        <v>0</v>
      </c>
      <c r="N271" s="109">
        <f t="shared" si="30"/>
        <v>0</v>
      </c>
      <c r="O271" s="109">
        <f t="shared" si="31"/>
        <v>0</v>
      </c>
      <c r="P271" s="109">
        <f t="shared" si="32"/>
        <v>0</v>
      </c>
      <c r="Q271" s="109">
        <f t="shared" si="33"/>
        <v>0</v>
      </c>
      <c r="R271" s="109">
        <f t="shared" si="34"/>
        <v>0</v>
      </c>
      <c r="S271" s="425"/>
    </row>
    <row r="272" spans="1:19" x14ac:dyDescent="0.3">
      <c r="A272" s="421"/>
      <c r="B272" s="424"/>
      <c r="C272" s="421"/>
      <c r="D272" s="421"/>
      <c r="E272" s="421"/>
      <c r="F272" s="421"/>
      <c r="G272" s="421"/>
      <c r="H272" s="421"/>
      <c r="I272" s="220">
        <f>IF(B272&gt;A_Stammdaten!$B$12,0,SUM(C272,D272,F272,G272)-SUM(E272,H272))</f>
        <v>0</v>
      </c>
      <c r="J272" s="109">
        <f>IF(B272&gt;2020,HLOOKUP(A_Stammdaten!$B$12,$L$4:$R$2504,ROW(B272)-3,FALSE)+IF(OR(B272=0,A_Stammdaten!$B$12&lt;B272),0,I272*1/20),0)</f>
        <v>0</v>
      </c>
      <c r="K272" s="109">
        <f>IF(B272&gt;2020,HLOOKUP(A_Stammdaten!$B$12,$L$4:$R$2504,ROW(B272)-3,FALSE),0)</f>
        <v>0</v>
      </c>
      <c r="L272" s="109">
        <f t="shared" si="28"/>
        <v>0</v>
      </c>
      <c r="M272" s="109">
        <f t="shared" si="29"/>
        <v>0</v>
      </c>
      <c r="N272" s="109">
        <f t="shared" si="30"/>
        <v>0</v>
      </c>
      <c r="O272" s="109">
        <f t="shared" si="31"/>
        <v>0</v>
      </c>
      <c r="P272" s="109">
        <f t="shared" si="32"/>
        <v>0</v>
      </c>
      <c r="Q272" s="109">
        <f t="shared" si="33"/>
        <v>0</v>
      </c>
      <c r="R272" s="109">
        <f t="shared" si="34"/>
        <v>0</v>
      </c>
      <c r="S272" s="425"/>
    </row>
    <row r="273" spans="1:19" x14ac:dyDescent="0.3">
      <c r="A273" s="421"/>
      <c r="B273" s="424"/>
      <c r="C273" s="421"/>
      <c r="D273" s="421"/>
      <c r="E273" s="421"/>
      <c r="F273" s="421"/>
      <c r="G273" s="421"/>
      <c r="H273" s="421"/>
      <c r="I273" s="220">
        <f>IF(B273&gt;A_Stammdaten!$B$12,0,SUM(C273,D273,F273,G273)-SUM(E273,H273))</f>
        <v>0</v>
      </c>
      <c r="J273" s="109">
        <f>IF(B273&gt;2020,HLOOKUP(A_Stammdaten!$B$12,$L$4:$R$2504,ROW(B273)-3,FALSE)+IF(OR(B273=0,A_Stammdaten!$B$12&lt;B273),0,I273*1/20),0)</f>
        <v>0</v>
      </c>
      <c r="K273" s="109">
        <f>IF(B273&gt;2020,HLOOKUP(A_Stammdaten!$B$12,$L$4:$R$2504,ROW(B273)-3,FALSE),0)</f>
        <v>0</v>
      </c>
      <c r="L273" s="109">
        <f t="shared" si="28"/>
        <v>0</v>
      </c>
      <c r="M273" s="109">
        <f t="shared" si="29"/>
        <v>0</v>
      </c>
      <c r="N273" s="109">
        <f t="shared" si="30"/>
        <v>0</v>
      </c>
      <c r="O273" s="109">
        <f t="shared" si="31"/>
        <v>0</v>
      </c>
      <c r="P273" s="109">
        <f t="shared" si="32"/>
        <v>0</v>
      </c>
      <c r="Q273" s="109">
        <f t="shared" si="33"/>
        <v>0</v>
      </c>
      <c r="R273" s="109">
        <f t="shared" si="34"/>
        <v>0</v>
      </c>
      <c r="S273" s="425"/>
    </row>
    <row r="274" spans="1:19" x14ac:dyDescent="0.3">
      <c r="A274" s="421"/>
      <c r="B274" s="424"/>
      <c r="C274" s="421"/>
      <c r="D274" s="421"/>
      <c r="E274" s="421"/>
      <c r="F274" s="421"/>
      <c r="G274" s="421"/>
      <c r="H274" s="421"/>
      <c r="I274" s="220">
        <f>IF(B274&gt;A_Stammdaten!$B$12,0,SUM(C274,D274,F274,G274)-SUM(E274,H274))</f>
        <v>0</v>
      </c>
      <c r="J274" s="109">
        <f>IF(B274&gt;2020,HLOOKUP(A_Stammdaten!$B$12,$L$4:$R$2504,ROW(B274)-3,FALSE)+IF(OR(B274=0,A_Stammdaten!$B$12&lt;B274),0,I274*1/20),0)</f>
        <v>0</v>
      </c>
      <c r="K274" s="109">
        <f>IF(B274&gt;2020,HLOOKUP(A_Stammdaten!$B$12,$L$4:$R$2504,ROW(B274)-3,FALSE),0)</f>
        <v>0</v>
      </c>
      <c r="L274" s="109">
        <f t="shared" si="28"/>
        <v>0</v>
      </c>
      <c r="M274" s="109">
        <f t="shared" si="29"/>
        <v>0</v>
      </c>
      <c r="N274" s="109">
        <f t="shared" si="30"/>
        <v>0</v>
      </c>
      <c r="O274" s="109">
        <f t="shared" si="31"/>
        <v>0</v>
      </c>
      <c r="P274" s="109">
        <f t="shared" si="32"/>
        <v>0</v>
      </c>
      <c r="Q274" s="109">
        <f t="shared" si="33"/>
        <v>0</v>
      </c>
      <c r="R274" s="109">
        <f t="shared" si="34"/>
        <v>0</v>
      </c>
      <c r="S274" s="425"/>
    </row>
    <row r="275" spans="1:19" x14ac:dyDescent="0.3">
      <c r="A275" s="421"/>
      <c r="B275" s="424"/>
      <c r="C275" s="421"/>
      <c r="D275" s="421"/>
      <c r="E275" s="421"/>
      <c r="F275" s="421"/>
      <c r="G275" s="421"/>
      <c r="H275" s="421"/>
      <c r="I275" s="220">
        <f>IF(B275&gt;A_Stammdaten!$B$12,0,SUM(C275,D275,F275,G275)-SUM(E275,H275))</f>
        <v>0</v>
      </c>
      <c r="J275" s="109">
        <f>IF(B275&gt;2020,HLOOKUP(A_Stammdaten!$B$12,$L$4:$R$2504,ROW(B275)-3,FALSE)+IF(OR(B275=0,A_Stammdaten!$B$12&lt;B275),0,I275*1/20),0)</f>
        <v>0</v>
      </c>
      <c r="K275" s="109">
        <f>IF(B275&gt;2020,HLOOKUP(A_Stammdaten!$B$12,$L$4:$R$2504,ROW(B275)-3,FALSE),0)</f>
        <v>0</v>
      </c>
      <c r="L275" s="109">
        <f t="shared" si="28"/>
        <v>0</v>
      </c>
      <c r="M275" s="109">
        <f t="shared" si="29"/>
        <v>0</v>
      </c>
      <c r="N275" s="109">
        <f t="shared" si="30"/>
        <v>0</v>
      </c>
      <c r="O275" s="109">
        <f t="shared" si="31"/>
        <v>0</v>
      </c>
      <c r="P275" s="109">
        <f t="shared" si="32"/>
        <v>0</v>
      </c>
      <c r="Q275" s="109">
        <f t="shared" si="33"/>
        <v>0</v>
      </c>
      <c r="R275" s="109">
        <f t="shared" si="34"/>
        <v>0</v>
      </c>
      <c r="S275" s="425"/>
    </row>
    <row r="276" spans="1:19" x14ac:dyDescent="0.3">
      <c r="A276" s="421"/>
      <c r="B276" s="424"/>
      <c r="C276" s="421"/>
      <c r="D276" s="421"/>
      <c r="E276" s="421"/>
      <c r="F276" s="421"/>
      <c r="G276" s="421"/>
      <c r="H276" s="421"/>
      <c r="I276" s="220">
        <f>IF(B276&gt;A_Stammdaten!$B$12,0,SUM(C276,D276,F276,G276)-SUM(E276,H276))</f>
        <v>0</v>
      </c>
      <c r="J276" s="109">
        <f>IF(B276&gt;2020,HLOOKUP(A_Stammdaten!$B$12,$L$4:$R$2504,ROW(B276)-3,FALSE)+IF(OR(B276=0,A_Stammdaten!$B$12&lt;B276),0,I276*1/20),0)</f>
        <v>0</v>
      </c>
      <c r="K276" s="109">
        <f>IF(B276&gt;2020,HLOOKUP(A_Stammdaten!$B$12,$L$4:$R$2504,ROW(B276)-3,FALSE),0)</f>
        <v>0</v>
      </c>
      <c r="L276" s="109">
        <f t="shared" si="28"/>
        <v>0</v>
      </c>
      <c r="M276" s="109">
        <f t="shared" si="29"/>
        <v>0</v>
      </c>
      <c r="N276" s="109">
        <f t="shared" si="30"/>
        <v>0</v>
      </c>
      <c r="O276" s="109">
        <f t="shared" si="31"/>
        <v>0</v>
      </c>
      <c r="P276" s="109">
        <f t="shared" si="32"/>
        <v>0</v>
      </c>
      <c r="Q276" s="109">
        <f t="shared" si="33"/>
        <v>0</v>
      </c>
      <c r="R276" s="109">
        <f t="shared" si="34"/>
        <v>0</v>
      </c>
      <c r="S276" s="425"/>
    </row>
    <row r="277" spans="1:19" x14ac:dyDescent="0.3">
      <c r="A277" s="421"/>
      <c r="B277" s="424"/>
      <c r="C277" s="421"/>
      <c r="D277" s="421"/>
      <c r="E277" s="421"/>
      <c r="F277" s="421"/>
      <c r="G277" s="421"/>
      <c r="H277" s="421"/>
      <c r="I277" s="220">
        <f>IF(B277&gt;A_Stammdaten!$B$12,0,SUM(C277,D277,F277,G277)-SUM(E277,H277))</f>
        <v>0</v>
      </c>
      <c r="J277" s="109">
        <f>IF(B277&gt;2020,HLOOKUP(A_Stammdaten!$B$12,$L$4:$R$2504,ROW(B277)-3,FALSE)+IF(OR(B277=0,A_Stammdaten!$B$12&lt;B277),0,I277*1/20),0)</f>
        <v>0</v>
      </c>
      <c r="K277" s="109">
        <f>IF(B277&gt;2020,HLOOKUP(A_Stammdaten!$B$12,$L$4:$R$2504,ROW(B277)-3,FALSE),0)</f>
        <v>0</v>
      </c>
      <c r="L277" s="109">
        <f t="shared" si="28"/>
        <v>0</v>
      </c>
      <c r="M277" s="109">
        <f t="shared" si="29"/>
        <v>0</v>
      </c>
      <c r="N277" s="109">
        <f t="shared" si="30"/>
        <v>0</v>
      </c>
      <c r="O277" s="109">
        <f t="shared" si="31"/>
        <v>0</v>
      </c>
      <c r="P277" s="109">
        <f t="shared" si="32"/>
        <v>0</v>
      </c>
      <c r="Q277" s="109">
        <f t="shared" si="33"/>
        <v>0</v>
      </c>
      <c r="R277" s="109">
        <f t="shared" si="34"/>
        <v>0</v>
      </c>
      <c r="S277" s="425"/>
    </row>
    <row r="278" spans="1:19" x14ac:dyDescent="0.3">
      <c r="A278" s="421"/>
      <c r="B278" s="424"/>
      <c r="C278" s="421"/>
      <c r="D278" s="421"/>
      <c r="E278" s="421"/>
      <c r="F278" s="421"/>
      <c r="G278" s="421"/>
      <c r="H278" s="421"/>
      <c r="I278" s="220">
        <f>IF(B278&gt;A_Stammdaten!$B$12,0,SUM(C278,D278,F278,G278)-SUM(E278,H278))</f>
        <v>0</v>
      </c>
      <c r="J278" s="109">
        <f>IF(B278&gt;2020,HLOOKUP(A_Stammdaten!$B$12,$L$4:$R$2504,ROW(B278)-3,FALSE)+IF(OR(B278=0,A_Stammdaten!$B$12&lt;B278),0,I278*1/20),0)</f>
        <v>0</v>
      </c>
      <c r="K278" s="109">
        <f>IF(B278&gt;2020,HLOOKUP(A_Stammdaten!$B$12,$L$4:$R$2504,ROW(B278)-3,FALSE),0)</f>
        <v>0</v>
      </c>
      <c r="L278" s="109">
        <f t="shared" si="28"/>
        <v>0</v>
      </c>
      <c r="M278" s="109">
        <f t="shared" si="29"/>
        <v>0</v>
      </c>
      <c r="N278" s="109">
        <f t="shared" si="30"/>
        <v>0</v>
      </c>
      <c r="O278" s="109">
        <f t="shared" si="31"/>
        <v>0</v>
      </c>
      <c r="P278" s="109">
        <f t="shared" si="32"/>
        <v>0</v>
      </c>
      <c r="Q278" s="109">
        <f t="shared" si="33"/>
        <v>0</v>
      </c>
      <c r="R278" s="109">
        <f t="shared" si="34"/>
        <v>0</v>
      </c>
      <c r="S278" s="425"/>
    </row>
    <row r="279" spans="1:19" x14ac:dyDescent="0.3">
      <c r="A279" s="421"/>
      <c r="B279" s="424"/>
      <c r="C279" s="421"/>
      <c r="D279" s="421"/>
      <c r="E279" s="421"/>
      <c r="F279" s="421"/>
      <c r="G279" s="421"/>
      <c r="H279" s="421"/>
      <c r="I279" s="220">
        <f>IF(B279&gt;A_Stammdaten!$B$12,0,SUM(C279,D279,F279,G279)-SUM(E279,H279))</f>
        <v>0</v>
      </c>
      <c r="J279" s="109">
        <f>IF(B279&gt;2020,HLOOKUP(A_Stammdaten!$B$12,$L$4:$R$2504,ROW(B279)-3,FALSE)+IF(OR(B279=0,A_Stammdaten!$B$12&lt;B279),0,I279*1/20),0)</f>
        <v>0</v>
      </c>
      <c r="K279" s="109">
        <f>IF(B279&gt;2020,HLOOKUP(A_Stammdaten!$B$12,$L$4:$R$2504,ROW(B279)-3,FALSE),0)</f>
        <v>0</v>
      </c>
      <c r="L279" s="109">
        <f t="shared" si="28"/>
        <v>0</v>
      </c>
      <c r="M279" s="109">
        <f t="shared" si="29"/>
        <v>0</v>
      </c>
      <c r="N279" s="109">
        <f t="shared" si="30"/>
        <v>0</v>
      </c>
      <c r="O279" s="109">
        <f t="shared" si="31"/>
        <v>0</v>
      </c>
      <c r="P279" s="109">
        <f t="shared" si="32"/>
        <v>0</v>
      </c>
      <c r="Q279" s="109">
        <f t="shared" si="33"/>
        <v>0</v>
      </c>
      <c r="R279" s="109">
        <f t="shared" si="34"/>
        <v>0</v>
      </c>
      <c r="S279" s="425"/>
    </row>
    <row r="280" spans="1:19" x14ac:dyDescent="0.3">
      <c r="A280" s="421"/>
      <c r="B280" s="424"/>
      <c r="C280" s="421"/>
      <c r="D280" s="421"/>
      <c r="E280" s="421"/>
      <c r="F280" s="421"/>
      <c r="G280" s="421"/>
      <c r="H280" s="421"/>
      <c r="I280" s="220">
        <f>IF(B280&gt;A_Stammdaten!$B$12,0,SUM(C280,D280,F280,G280)-SUM(E280,H280))</f>
        <v>0</v>
      </c>
      <c r="J280" s="109">
        <f>IF(B280&gt;2020,HLOOKUP(A_Stammdaten!$B$12,$L$4:$R$2504,ROW(B280)-3,FALSE)+IF(OR(B280=0,A_Stammdaten!$B$12&lt;B280),0,I280*1/20),0)</f>
        <v>0</v>
      </c>
      <c r="K280" s="109">
        <f>IF(B280&gt;2020,HLOOKUP(A_Stammdaten!$B$12,$L$4:$R$2504,ROW(B280)-3,FALSE),0)</f>
        <v>0</v>
      </c>
      <c r="L280" s="109">
        <f t="shared" si="28"/>
        <v>0</v>
      </c>
      <c r="M280" s="109">
        <f t="shared" si="29"/>
        <v>0</v>
      </c>
      <c r="N280" s="109">
        <f t="shared" si="30"/>
        <v>0</v>
      </c>
      <c r="O280" s="109">
        <f t="shared" si="31"/>
        <v>0</v>
      </c>
      <c r="P280" s="109">
        <f t="shared" si="32"/>
        <v>0</v>
      </c>
      <c r="Q280" s="109">
        <f t="shared" si="33"/>
        <v>0</v>
      </c>
      <c r="R280" s="109">
        <f t="shared" si="34"/>
        <v>0</v>
      </c>
      <c r="S280" s="425"/>
    </row>
    <row r="281" spans="1:19" x14ac:dyDescent="0.3">
      <c r="A281" s="421"/>
      <c r="B281" s="424"/>
      <c r="C281" s="421"/>
      <c r="D281" s="421"/>
      <c r="E281" s="421"/>
      <c r="F281" s="421"/>
      <c r="G281" s="421"/>
      <c r="H281" s="421"/>
      <c r="I281" s="220">
        <f>IF(B281&gt;A_Stammdaten!$B$12,0,SUM(C281,D281,F281,G281)-SUM(E281,H281))</f>
        <v>0</v>
      </c>
      <c r="J281" s="109">
        <f>IF(B281&gt;2020,HLOOKUP(A_Stammdaten!$B$12,$L$4:$R$2504,ROW(B281)-3,FALSE)+IF(OR(B281=0,A_Stammdaten!$B$12&lt;B281),0,I281*1/20),0)</f>
        <v>0</v>
      </c>
      <c r="K281" s="109">
        <f>IF(B281&gt;2020,HLOOKUP(A_Stammdaten!$B$12,$L$4:$R$2504,ROW(B281)-3,FALSE),0)</f>
        <v>0</v>
      </c>
      <c r="L281" s="109">
        <f t="shared" si="28"/>
        <v>0</v>
      </c>
      <c r="M281" s="109">
        <f t="shared" si="29"/>
        <v>0</v>
      </c>
      <c r="N281" s="109">
        <f t="shared" si="30"/>
        <v>0</v>
      </c>
      <c r="O281" s="109">
        <f t="shared" si="31"/>
        <v>0</v>
      </c>
      <c r="P281" s="109">
        <f t="shared" si="32"/>
        <v>0</v>
      </c>
      <c r="Q281" s="109">
        <f t="shared" si="33"/>
        <v>0</v>
      </c>
      <c r="R281" s="109">
        <f t="shared" si="34"/>
        <v>0</v>
      </c>
      <c r="S281" s="425"/>
    </row>
    <row r="282" spans="1:19" x14ac:dyDescent="0.3">
      <c r="A282" s="421"/>
      <c r="B282" s="424"/>
      <c r="C282" s="421"/>
      <c r="D282" s="421"/>
      <c r="E282" s="421"/>
      <c r="F282" s="421"/>
      <c r="G282" s="421"/>
      <c r="H282" s="421"/>
      <c r="I282" s="220">
        <f>IF(B282&gt;A_Stammdaten!$B$12,0,SUM(C282,D282,F282,G282)-SUM(E282,H282))</f>
        <v>0</v>
      </c>
      <c r="J282" s="109">
        <f>IF(B282&gt;2020,HLOOKUP(A_Stammdaten!$B$12,$L$4:$R$2504,ROW(B282)-3,FALSE)+IF(OR(B282=0,A_Stammdaten!$B$12&lt;B282),0,I282*1/20),0)</f>
        <v>0</v>
      </c>
      <c r="K282" s="109">
        <f>IF(B282&gt;2020,HLOOKUP(A_Stammdaten!$B$12,$L$4:$R$2504,ROW(B282)-3,FALSE),0)</f>
        <v>0</v>
      </c>
      <c r="L282" s="109">
        <f t="shared" si="28"/>
        <v>0</v>
      </c>
      <c r="M282" s="109">
        <f t="shared" si="29"/>
        <v>0</v>
      </c>
      <c r="N282" s="109">
        <f t="shared" si="30"/>
        <v>0</v>
      </c>
      <c r="O282" s="109">
        <f t="shared" si="31"/>
        <v>0</v>
      </c>
      <c r="P282" s="109">
        <f t="shared" si="32"/>
        <v>0</v>
      </c>
      <c r="Q282" s="109">
        <f t="shared" si="33"/>
        <v>0</v>
      </c>
      <c r="R282" s="109">
        <f t="shared" si="34"/>
        <v>0</v>
      </c>
      <c r="S282" s="425"/>
    </row>
    <row r="283" spans="1:19" x14ac:dyDescent="0.3">
      <c r="A283" s="421"/>
      <c r="B283" s="424"/>
      <c r="C283" s="421"/>
      <c r="D283" s="421"/>
      <c r="E283" s="421"/>
      <c r="F283" s="421"/>
      <c r="G283" s="421"/>
      <c r="H283" s="421"/>
      <c r="I283" s="220">
        <f>IF(B283&gt;A_Stammdaten!$B$12,0,SUM(C283,D283,F283,G283)-SUM(E283,H283))</f>
        <v>0</v>
      </c>
      <c r="J283" s="109">
        <f>IF(B283&gt;2020,HLOOKUP(A_Stammdaten!$B$12,$L$4:$R$2504,ROW(B283)-3,FALSE)+IF(OR(B283=0,A_Stammdaten!$B$12&lt;B283),0,I283*1/20),0)</f>
        <v>0</v>
      </c>
      <c r="K283" s="109">
        <f>IF(B283&gt;2020,HLOOKUP(A_Stammdaten!$B$12,$L$4:$R$2504,ROW(B283)-3,FALSE),0)</f>
        <v>0</v>
      </c>
      <c r="L283" s="109">
        <f t="shared" si="28"/>
        <v>0</v>
      </c>
      <c r="M283" s="109">
        <f t="shared" si="29"/>
        <v>0</v>
      </c>
      <c r="N283" s="109">
        <f t="shared" si="30"/>
        <v>0</v>
      </c>
      <c r="O283" s="109">
        <f t="shared" si="31"/>
        <v>0</v>
      </c>
      <c r="P283" s="109">
        <f t="shared" si="32"/>
        <v>0</v>
      </c>
      <c r="Q283" s="109">
        <f t="shared" si="33"/>
        <v>0</v>
      </c>
      <c r="R283" s="109">
        <f t="shared" si="34"/>
        <v>0</v>
      </c>
      <c r="S283" s="425"/>
    </row>
    <row r="284" spans="1:19" x14ac:dyDescent="0.3">
      <c r="A284" s="421"/>
      <c r="B284" s="424"/>
      <c r="C284" s="421"/>
      <c r="D284" s="421"/>
      <c r="E284" s="421"/>
      <c r="F284" s="421"/>
      <c r="G284" s="421"/>
      <c r="H284" s="421"/>
      <c r="I284" s="220">
        <f>IF(B284&gt;A_Stammdaten!$B$12,0,SUM(C284,D284,F284,G284)-SUM(E284,H284))</f>
        <v>0</v>
      </c>
      <c r="J284" s="109">
        <f>IF(B284&gt;2020,HLOOKUP(A_Stammdaten!$B$12,$L$4:$R$2504,ROW(B284)-3,FALSE)+IF(OR(B284=0,A_Stammdaten!$B$12&lt;B284),0,I284*1/20),0)</f>
        <v>0</v>
      </c>
      <c r="K284" s="109">
        <f>IF(B284&gt;2020,HLOOKUP(A_Stammdaten!$B$12,$L$4:$R$2504,ROW(B284)-3,FALSE),0)</f>
        <v>0</v>
      </c>
      <c r="L284" s="109">
        <f t="shared" si="28"/>
        <v>0</v>
      </c>
      <c r="M284" s="109">
        <f t="shared" si="29"/>
        <v>0</v>
      </c>
      <c r="N284" s="109">
        <f t="shared" si="30"/>
        <v>0</v>
      </c>
      <c r="O284" s="109">
        <f t="shared" si="31"/>
        <v>0</v>
      </c>
      <c r="P284" s="109">
        <f t="shared" si="32"/>
        <v>0</v>
      </c>
      <c r="Q284" s="109">
        <f t="shared" si="33"/>
        <v>0</v>
      </c>
      <c r="R284" s="109">
        <f t="shared" si="34"/>
        <v>0</v>
      </c>
      <c r="S284" s="425"/>
    </row>
    <row r="285" spans="1:19" x14ac:dyDescent="0.3">
      <c r="A285" s="421"/>
      <c r="B285" s="424"/>
      <c r="C285" s="421"/>
      <c r="D285" s="421"/>
      <c r="E285" s="421"/>
      <c r="F285" s="421"/>
      <c r="G285" s="421"/>
      <c r="H285" s="421"/>
      <c r="I285" s="220">
        <f>IF(B285&gt;A_Stammdaten!$B$12,0,SUM(C285,D285,F285,G285)-SUM(E285,H285))</f>
        <v>0</v>
      </c>
      <c r="J285" s="109">
        <f>IF(B285&gt;2020,HLOOKUP(A_Stammdaten!$B$12,$L$4:$R$2504,ROW(B285)-3,FALSE)+IF(OR(B285=0,A_Stammdaten!$B$12&lt;B285),0,I285*1/20),0)</f>
        <v>0</v>
      </c>
      <c r="K285" s="109">
        <f>IF(B285&gt;2020,HLOOKUP(A_Stammdaten!$B$12,$L$4:$R$2504,ROW(B285)-3,FALSE),0)</f>
        <v>0</v>
      </c>
      <c r="L285" s="109">
        <f t="shared" si="28"/>
        <v>0</v>
      </c>
      <c r="M285" s="109">
        <f t="shared" si="29"/>
        <v>0</v>
      </c>
      <c r="N285" s="109">
        <f t="shared" si="30"/>
        <v>0</v>
      </c>
      <c r="O285" s="109">
        <f t="shared" si="31"/>
        <v>0</v>
      </c>
      <c r="P285" s="109">
        <f t="shared" si="32"/>
        <v>0</v>
      </c>
      <c r="Q285" s="109">
        <f t="shared" si="33"/>
        <v>0</v>
      </c>
      <c r="R285" s="109">
        <f t="shared" si="34"/>
        <v>0</v>
      </c>
      <c r="S285" s="425"/>
    </row>
    <row r="286" spans="1:19" x14ac:dyDescent="0.3">
      <c r="A286" s="421"/>
      <c r="B286" s="424"/>
      <c r="C286" s="421"/>
      <c r="D286" s="421"/>
      <c r="E286" s="421"/>
      <c r="F286" s="421"/>
      <c r="G286" s="421"/>
      <c r="H286" s="421"/>
      <c r="I286" s="220">
        <f>IF(B286&gt;A_Stammdaten!$B$12,0,SUM(C286,D286,F286,G286)-SUM(E286,H286))</f>
        <v>0</v>
      </c>
      <c r="J286" s="109">
        <f>IF(B286&gt;2020,HLOOKUP(A_Stammdaten!$B$12,$L$4:$R$2504,ROW(B286)-3,FALSE)+IF(OR(B286=0,A_Stammdaten!$B$12&lt;B286),0,I286*1/20),0)</f>
        <v>0</v>
      </c>
      <c r="K286" s="109">
        <f>IF(B286&gt;2020,HLOOKUP(A_Stammdaten!$B$12,$L$4:$R$2504,ROW(B286)-3,FALSE),0)</f>
        <v>0</v>
      </c>
      <c r="L286" s="109">
        <f t="shared" si="28"/>
        <v>0</v>
      </c>
      <c r="M286" s="109">
        <f t="shared" si="29"/>
        <v>0</v>
      </c>
      <c r="N286" s="109">
        <f t="shared" si="30"/>
        <v>0</v>
      </c>
      <c r="O286" s="109">
        <f t="shared" si="31"/>
        <v>0</v>
      </c>
      <c r="P286" s="109">
        <f t="shared" si="32"/>
        <v>0</v>
      </c>
      <c r="Q286" s="109">
        <f t="shared" si="33"/>
        <v>0</v>
      </c>
      <c r="R286" s="109">
        <f t="shared" si="34"/>
        <v>0</v>
      </c>
      <c r="S286" s="425"/>
    </row>
    <row r="287" spans="1:19" x14ac:dyDescent="0.3">
      <c r="A287" s="421"/>
      <c r="B287" s="424"/>
      <c r="C287" s="421"/>
      <c r="D287" s="421"/>
      <c r="E287" s="421"/>
      <c r="F287" s="421"/>
      <c r="G287" s="421"/>
      <c r="H287" s="421"/>
      <c r="I287" s="220">
        <f>IF(B287&gt;A_Stammdaten!$B$12,0,SUM(C287,D287,F287,G287)-SUM(E287,H287))</f>
        <v>0</v>
      </c>
      <c r="J287" s="109">
        <f>IF(B287&gt;2020,HLOOKUP(A_Stammdaten!$B$12,$L$4:$R$2504,ROW(B287)-3,FALSE)+IF(OR(B287=0,A_Stammdaten!$B$12&lt;B287),0,I287*1/20),0)</f>
        <v>0</v>
      </c>
      <c r="K287" s="109">
        <f>IF(B287&gt;2020,HLOOKUP(A_Stammdaten!$B$12,$L$4:$R$2504,ROW(B287)-3,FALSE),0)</f>
        <v>0</v>
      </c>
      <c r="L287" s="109">
        <f t="shared" si="28"/>
        <v>0</v>
      </c>
      <c r="M287" s="109">
        <f t="shared" si="29"/>
        <v>0</v>
      </c>
      <c r="N287" s="109">
        <f t="shared" si="30"/>
        <v>0</v>
      </c>
      <c r="O287" s="109">
        <f t="shared" si="31"/>
        <v>0</v>
      </c>
      <c r="P287" s="109">
        <f t="shared" si="32"/>
        <v>0</v>
      </c>
      <c r="Q287" s="109">
        <f t="shared" si="33"/>
        <v>0</v>
      </c>
      <c r="R287" s="109">
        <f t="shared" si="34"/>
        <v>0</v>
      </c>
      <c r="S287" s="425"/>
    </row>
    <row r="288" spans="1:19" x14ac:dyDescent="0.3">
      <c r="A288" s="421"/>
      <c r="B288" s="424"/>
      <c r="C288" s="421"/>
      <c r="D288" s="421"/>
      <c r="E288" s="421"/>
      <c r="F288" s="421"/>
      <c r="G288" s="421"/>
      <c r="H288" s="421"/>
      <c r="I288" s="220">
        <f>IF(B288&gt;A_Stammdaten!$B$12,0,SUM(C288,D288,F288,G288)-SUM(E288,H288))</f>
        <v>0</v>
      </c>
      <c r="J288" s="109">
        <f>IF(B288&gt;2020,HLOOKUP(A_Stammdaten!$B$12,$L$4:$R$2504,ROW(B288)-3,FALSE)+IF(OR(B288=0,A_Stammdaten!$B$12&lt;B288),0,I288*1/20),0)</f>
        <v>0</v>
      </c>
      <c r="K288" s="109">
        <f>IF(B288&gt;2020,HLOOKUP(A_Stammdaten!$B$12,$L$4:$R$2504,ROW(B288)-3,FALSE),0)</f>
        <v>0</v>
      </c>
      <c r="L288" s="109">
        <f t="shared" si="28"/>
        <v>0</v>
      </c>
      <c r="M288" s="109">
        <f t="shared" si="29"/>
        <v>0</v>
      </c>
      <c r="N288" s="109">
        <f t="shared" si="30"/>
        <v>0</v>
      </c>
      <c r="O288" s="109">
        <f t="shared" si="31"/>
        <v>0</v>
      </c>
      <c r="P288" s="109">
        <f t="shared" si="32"/>
        <v>0</v>
      </c>
      <c r="Q288" s="109">
        <f t="shared" si="33"/>
        <v>0</v>
      </c>
      <c r="R288" s="109">
        <f t="shared" si="34"/>
        <v>0</v>
      </c>
      <c r="S288" s="425"/>
    </row>
    <row r="289" spans="1:19" x14ac:dyDescent="0.3">
      <c r="A289" s="421"/>
      <c r="B289" s="424"/>
      <c r="C289" s="421"/>
      <c r="D289" s="421"/>
      <c r="E289" s="421"/>
      <c r="F289" s="421"/>
      <c r="G289" s="421"/>
      <c r="H289" s="421"/>
      <c r="I289" s="220">
        <f>IF(B289&gt;A_Stammdaten!$B$12,0,SUM(C289,D289,F289,G289)-SUM(E289,H289))</f>
        <v>0</v>
      </c>
      <c r="J289" s="109">
        <f>IF(B289&gt;2020,HLOOKUP(A_Stammdaten!$B$12,$L$4:$R$2504,ROW(B289)-3,FALSE)+IF(OR(B289=0,A_Stammdaten!$B$12&lt;B289),0,I289*1/20),0)</f>
        <v>0</v>
      </c>
      <c r="K289" s="109">
        <f>IF(B289&gt;2020,HLOOKUP(A_Stammdaten!$B$12,$L$4:$R$2504,ROW(B289)-3,FALSE),0)</f>
        <v>0</v>
      </c>
      <c r="L289" s="109">
        <f t="shared" si="28"/>
        <v>0</v>
      </c>
      <c r="M289" s="109">
        <f t="shared" si="29"/>
        <v>0</v>
      </c>
      <c r="N289" s="109">
        <f t="shared" si="30"/>
        <v>0</v>
      </c>
      <c r="O289" s="109">
        <f t="shared" si="31"/>
        <v>0</v>
      </c>
      <c r="P289" s="109">
        <f t="shared" si="32"/>
        <v>0</v>
      </c>
      <c r="Q289" s="109">
        <f t="shared" si="33"/>
        <v>0</v>
      </c>
      <c r="R289" s="109">
        <f t="shared" si="34"/>
        <v>0</v>
      </c>
      <c r="S289" s="425"/>
    </row>
    <row r="290" spans="1:19" x14ac:dyDescent="0.3">
      <c r="A290" s="421"/>
      <c r="B290" s="424"/>
      <c r="C290" s="421"/>
      <c r="D290" s="421"/>
      <c r="E290" s="421"/>
      <c r="F290" s="421"/>
      <c r="G290" s="421"/>
      <c r="H290" s="421"/>
      <c r="I290" s="220">
        <f>IF(B290&gt;A_Stammdaten!$B$12,0,SUM(C290,D290,F290,G290)-SUM(E290,H290))</f>
        <v>0</v>
      </c>
      <c r="J290" s="109">
        <f>IF(B290&gt;2020,HLOOKUP(A_Stammdaten!$B$12,$L$4:$R$2504,ROW(B290)-3,FALSE)+IF(OR(B290=0,A_Stammdaten!$B$12&lt;B290),0,I290*1/20),0)</f>
        <v>0</v>
      </c>
      <c r="K290" s="109">
        <f>IF(B290&gt;2020,HLOOKUP(A_Stammdaten!$B$12,$L$4:$R$2504,ROW(B290)-3,FALSE),0)</f>
        <v>0</v>
      </c>
      <c r="L290" s="109">
        <f t="shared" si="28"/>
        <v>0</v>
      </c>
      <c r="M290" s="109">
        <f t="shared" si="29"/>
        <v>0</v>
      </c>
      <c r="N290" s="109">
        <f t="shared" si="30"/>
        <v>0</v>
      </c>
      <c r="O290" s="109">
        <f t="shared" si="31"/>
        <v>0</v>
      </c>
      <c r="P290" s="109">
        <f t="shared" si="32"/>
        <v>0</v>
      </c>
      <c r="Q290" s="109">
        <f t="shared" si="33"/>
        <v>0</v>
      </c>
      <c r="R290" s="109">
        <f t="shared" si="34"/>
        <v>0</v>
      </c>
      <c r="S290" s="425"/>
    </row>
    <row r="291" spans="1:19" x14ac:dyDescent="0.3">
      <c r="A291" s="421"/>
      <c r="B291" s="424"/>
      <c r="C291" s="421"/>
      <c r="D291" s="421"/>
      <c r="E291" s="421"/>
      <c r="F291" s="421"/>
      <c r="G291" s="421"/>
      <c r="H291" s="421"/>
      <c r="I291" s="220">
        <f>IF(B291&gt;A_Stammdaten!$B$12,0,SUM(C291,D291,F291,G291)-SUM(E291,H291))</f>
        <v>0</v>
      </c>
      <c r="J291" s="109">
        <f>IF(B291&gt;2020,HLOOKUP(A_Stammdaten!$B$12,$L$4:$R$2504,ROW(B291)-3,FALSE)+IF(OR(B291=0,A_Stammdaten!$B$12&lt;B291),0,I291*1/20),0)</f>
        <v>0</v>
      </c>
      <c r="K291" s="109">
        <f>IF(B291&gt;2020,HLOOKUP(A_Stammdaten!$B$12,$L$4:$R$2504,ROW(B291)-3,FALSE),0)</f>
        <v>0</v>
      </c>
      <c r="L291" s="109">
        <f t="shared" si="28"/>
        <v>0</v>
      </c>
      <c r="M291" s="109">
        <f t="shared" si="29"/>
        <v>0</v>
      </c>
      <c r="N291" s="109">
        <f t="shared" si="30"/>
        <v>0</v>
      </c>
      <c r="O291" s="109">
        <f t="shared" si="31"/>
        <v>0</v>
      </c>
      <c r="P291" s="109">
        <f t="shared" si="32"/>
        <v>0</v>
      </c>
      <c r="Q291" s="109">
        <f t="shared" si="33"/>
        <v>0</v>
      </c>
      <c r="R291" s="109">
        <f t="shared" si="34"/>
        <v>0</v>
      </c>
      <c r="S291" s="425"/>
    </row>
    <row r="292" spans="1:19" x14ac:dyDescent="0.3">
      <c r="A292" s="421"/>
      <c r="B292" s="424"/>
      <c r="C292" s="421"/>
      <c r="D292" s="421"/>
      <c r="E292" s="421"/>
      <c r="F292" s="421"/>
      <c r="G292" s="421"/>
      <c r="H292" s="421"/>
      <c r="I292" s="220">
        <f>IF(B292&gt;A_Stammdaten!$B$12,0,SUM(C292,D292,F292,G292)-SUM(E292,H292))</f>
        <v>0</v>
      </c>
      <c r="J292" s="109">
        <f>IF(B292&gt;2020,HLOOKUP(A_Stammdaten!$B$12,$L$4:$R$2504,ROW(B292)-3,FALSE)+IF(OR(B292=0,A_Stammdaten!$B$12&lt;B292),0,I292*1/20),0)</f>
        <v>0</v>
      </c>
      <c r="K292" s="109">
        <f>IF(B292&gt;2020,HLOOKUP(A_Stammdaten!$B$12,$L$4:$R$2504,ROW(B292)-3,FALSE),0)</f>
        <v>0</v>
      </c>
      <c r="L292" s="109">
        <f t="shared" si="28"/>
        <v>0</v>
      </c>
      <c r="M292" s="109">
        <f t="shared" si="29"/>
        <v>0</v>
      </c>
      <c r="N292" s="109">
        <f t="shared" si="30"/>
        <v>0</v>
      </c>
      <c r="O292" s="109">
        <f t="shared" si="31"/>
        <v>0</v>
      </c>
      <c r="P292" s="109">
        <f t="shared" si="32"/>
        <v>0</v>
      </c>
      <c r="Q292" s="109">
        <f t="shared" si="33"/>
        <v>0</v>
      </c>
      <c r="R292" s="109">
        <f t="shared" si="34"/>
        <v>0</v>
      </c>
      <c r="S292" s="425"/>
    </row>
    <row r="293" spans="1:19" x14ac:dyDescent="0.3">
      <c r="A293" s="421"/>
      <c r="B293" s="424"/>
      <c r="C293" s="421"/>
      <c r="D293" s="421"/>
      <c r="E293" s="421"/>
      <c r="F293" s="421"/>
      <c r="G293" s="421"/>
      <c r="H293" s="421"/>
      <c r="I293" s="220">
        <f>IF(B293&gt;A_Stammdaten!$B$12,0,SUM(C293,D293,F293,G293)-SUM(E293,H293))</f>
        <v>0</v>
      </c>
      <c r="J293" s="109">
        <f>IF(B293&gt;2020,HLOOKUP(A_Stammdaten!$B$12,$L$4:$R$2504,ROW(B293)-3,FALSE)+IF(OR(B293=0,A_Stammdaten!$B$12&lt;B293),0,I293*1/20),0)</f>
        <v>0</v>
      </c>
      <c r="K293" s="109">
        <f>IF(B293&gt;2020,HLOOKUP(A_Stammdaten!$B$12,$L$4:$R$2504,ROW(B293)-3,FALSE),0)</f>
        <v>0</v>
      </c>
      <c r="L293" s="109">
        <f t="shared" si="28"/>
        <v>0</v>
      </c>
      <c r="M293" s="109">
        <f t="shared" si="29"/>
        <v>0</v>
      </c>
      <c r="N293" s="109">
        <f t="shared" si="30"/>
        <v>0</v>
      </c>
      <c r="O293" s="109">
        <f t="shared" si="31"/>
        <v>0</v>
      </c>
      <c r="P293" s="109">
        <f t="shared" si="32"/>
        <v>0</v>
      </c>
      <c r="Q293" s="109">
        <f t="shared" si="33"/>
        <v>0</v>
      </c>
      <c r="R293" s="109">
        <f t="shared" si="34"/>
        <v>0</v>
      </c>
      <c r="S293" s="425"/>
    </row>
    <row r="294" spans="1:19" x14ac:dyDescent="0.3">
      <c r="A294" s="421"/>
      <c r="B294" s="424"/>
      <c r="C294" s="421"/>
      <c r="D294" s="421"/>
      <c r="E294" s="421"/>
      <c r="F294" s="421"/>
      <c r="G294" s="421"/>
      <c r="H294" s="421"/>
      <c r="I294" s="220">
        <f>IF(B294&gt;A_Stammdaten!$B$12,0,SUM(C294,D294,F294,G294)-SUM(E294,H294))</f>
        <v>0</v>
      </c>
      <c r="J294" s="109">
        <f>IF(B294&gt;2020,HLOOKUP(A_Stammdaten!$B$12,$L$4:$R$2504,ROW(B294)-3,FALSE)+IF(OR(B294=0,A_Stammdaten!$B$12&lt;B294),0,I294*1/20),0)</f>
        <v>0</v>
      </c>
      <c r="K294" s="109">
        <f>IF(B294&gt;2020,HLOOKUP(A_Stammdaten!$B$12,$L$4:$R$2504,ROW(B294)-3,FALSE),0)</f>
        <v>0</v>
      </c>
      <c r="L294" s="109">
        <f t="shared" si="28"/>
        <v>0</v>
      </c>
      <c r="M294" s="109">
        <f t="shared" si="29"/>
        <v>0</v>
      </c>
      <c r="N294" s="109">
        <f t="shared" si="30"/>
        <v>0</v>
      </c>
      <c r="O294" s="109">
        <f t="shared" si="31"/>
        <v>0</v>
      </c>
      <c r="P294" s="109">
        <f t="shared" si="32"/>
        <v>0</v>
      </c>
      <c r="Q294" s="109">
        <f t="shared" si="33"/>
        <v>0</v>
      </c>
      <c r="R294" s="109">
        <f t="shared" si="34"/>
        <v>0</v>
      </c>
      <c r="S294" s="425"/>
    </row>
    <row r="295" spans="1:19" x14ac:dyDescent="0.3">
      <c r="A295" s="421"/>
      <c r="B295" s="424"/>
      <c r="C295" s="421"/>
      <c r="D295" s="421"/>
      <c r="E295" s="421"/>
      <c r="F295" s="421"/>
      <c r="G295" s="421"/>
      <c r="H295" s="421"/>
      <c r="I295" s="220">
        <f>IF(B295&gt;A_Stammdaten!$B$12,0,SUM(C295,D295,F295,G295)-SUM(E295,H295))</f>
        <v>0</v>
      </c>
      <c r="J295" s="109">
        <f>IF(B295&gt;2020,HLOOKUP(A_Stammdaten!$B$12,$L$4:$R$2504,ROW(B295)-3,FALSE)+IF(OR(B295=0,A_Stammdaten!$B$12&lt;B295),0,I295*1/20),0)</f>
        <v>0</v>
      </c>
      <c r="K295" s="109">
        <f>IF(B295&gt;2020,HLOOKUP(A_Stammdaten!$B$12,$L$4:$R$2504,ROW(B295)-3,FALSE),0)</f>
        <v>0</v>
      </c>
      <c r="L295" s="109">
        <f t="shared" si="28"/>
        <v>0</v>
      </c>
      <c r="M295" s="109">
        <f t="shared" si="29"/>
        <v>0</v>
      </c>
      <c r="N295" s="109">
        <f t="shared" si="30"/>
        <v>0</v>
      </c>
      <c r="O295" s="109">
        <f t="shared" si="31"/>
        <v>0</v>
      </c>
      <c r="P295" s="109">
        <f t="shared" si="32"/>
        <v>0</v>
      </c>
      <c r="Q295" s="109">
        <f t="shared" si="33"/>
        <v>0</v>
      </c>
      <c r="R295" s="109">
        <f t="shared" si="34"/>
        <v>0</v>
      </c>
      <c r="S295" s="425"/>
    </row>
    <row r="296" spans="1:19" x14ac:dyDescent="0.3">
      <c r="A296" s="421"/>
      <c r="B296" s="424"/>
      <c r="C296" s="421"/>
      <c r="D296" s="421"/>
      <c r="E296" s="421"/>
      <c r="F296" s="421"/>
      <c r="G296" s="421"/>
      <c r="H296" s="421"/>
      <c r="I296" s="220">
        <f>IF(B296&gt;A_Stammdaten!$B$12,0,SUM(C296,D296,F296,G296)-SUM(E296,H296))</f>
        <v>0</v>
      </c>
      <c r="J296" s="109">
        <f>IF(B296&gt;2020,HLOOKUP(A_Stammdaten!$B$12,$L$4:$R$2504,ROW(B296)-3,FALSE)+IF(OR(B296=0,A_Stammdaten!$B$12&lt;B296),0,I296*1/20),0)</f>
        <v>0</v>
      </c>
      <c r="K296" s="109">
        <f>IF(B296&gt;2020,HLOOKUP(A_Stammdaten!$B$12,$L$4:$R$2504,ROW(B296)-3,FALSE),0)</f>
        <v>0</v>
      </c>
      <c r="L296" s="109">
        <f t="shared" si="28"/>
        <v>0</v>
      </c>
      <c r="M296" s="109">
        <f t="shared" si="29"/>
        <v>0</v>
      </c>
      <c r="N296" s="109">
        <f t="shared" si="30"/>
        <v>0</v>
      </c>
      <c r="O296" s="109">
        <f t="shared" si="31"/>
        <v>0</v>
      </c>
      <c r="P296" s="109">
        <f t="shared" si="32"/>
        <v>0</v>
      </c>
      <c r="Q296" s="109">
        <f t="shared" si="33"/>
        <v>0</v>
      </c>
      <c r="R296" s="109">
        <f t="shared" si="34"/>
        <v>0</v>
      </c>
      <c r="S296" s="425"/>
    </row>
    <row r="297" spans="1:19" x14ac:dyDescent="0.3">
      <c r="A297" s="421"/>
      <c r="B297" s="424"/>
      <c r="C297" s="421"/>
      <c r="D297" s="421"/>
      <c r="E297" s="421"/>
      <c r="F297" s="421"/>
      <c r="G297" s="421"/>
      <c r="H297" s="421"/>
      <c r="I297" s="220">
        <f>IF(B297&gt;A_Stammdaten!$B$12,0,SUM(C297,D297,F297,G297)-SUM(E297,H297))</f>
        <v>0</v>
      </c>
      <c r="J297" s="109">
        <f>IF(B297&gt;2020,HLOOKUP(A_Stammdaten!$B$12,$L$4:$R$2504,ROW(B297)-3,FALSE)+IF(OR(B297=0,A_Stammdaten!$B$12&lt;B297),0,I297*1/20),0)</f>
        <v>0</v>
      </c>
      <c r="K297" s="109">
        <f>IF(B297&gt;2020,HLOOKUP(A_Stammdaten!$B$12,$L$4:$R$2504,ROW(B297)-3,FALSE),0)</f>
        <v>0</v>
      </c>
      <c r="L297" s="109">
        <f t="shared" si="28"/>
        <v>0</v>
      </c>
      <c r="M297" s="109">
        <f t="shared" si="29"/>
        <v>0</v>
      </c>
      <c r="N297" s="109">
        <f t="shared" si="30"/>
        <v>0</v>
      </c>
      <c r="O297" s="109">
        <f t="shared" si="31"/>
        <v>0</v>
      </c>
      <c r="P297" s="109">
        <f t="shared" si="32"/>
        <v>0</v>
      </c>
      <c r="Q297" s="109">
        <f t="shared" si="33"/>
        <v>0</v>
      </c>
      <c r="R297" s="109">
        <f t="shared" si="34"/>
        <v>0</v>
      </c>
      <c r="S297" s="425"/>
    </row>
    <row r="298" spans="1:19" x14ac:dyDescent="0.3">
      <c r="A298" s="421"/>
      <c r="B298" s="424"/>
      <c r="C298" s="421"/>
      <c r="D298" s="421"/>
      <c r="E298" s="421"/>
      <c r="F298" s="421"/>
      <c r="G298" s="421"/>
      <c r="H298" s="421"/>
      <c r="I298" s="220">
        <f>IF(B298&gt;A_Stammdaten!$B$12,0,SUM(C298,D298,F298,G298)-SUM(E298,H298))</f>
        <v>0</v>
      </c>
      <c r="J298" s="109">
        <f>IF(B298&gt;2020,HLOOKUP(A_Stammdaten!$B$12,$L$4:$R$2504,ROW(B298)-3,FALSE)+IF(OR(B298=0,A_Stammdaten!$B$12&lt;B298),0,I298*1/20),0)</f>
        <v>0</v>
      </c>
      <c r="K298" s="109">
        <f>IF(B298&gt;2020,HLOOKUP(A_Stammdaten!$B$12,$L$4:$R$2504,ROW(B298)-3,FALSE),0)</f>
        <v>0</v>
      </c>
      <c r="L298" s="109">
        <f t="shared" si="28"/>
        <v>0</v>
      </c>
      <c r="M298" s="109">
        <f t="shared" si="29"/>
        <v>0</v>
      </c>
      <c r="N298" s="109">
        <f t="shared" si="30"/>
        <v>0</v>
      </c>
      <c r="O298" s="109">
        <f t="shared" si="31"/>
        <v>0</v>
      </c>
      <c r="P298" s="109">
        <f t="shared" si="32"/>
        <v>0</v>
      </c>
      <c r="Q298" s="109">
        <f t="shared" si="33"/>
        <v>0</v>
      </c>
      <c r="R298" s="109">
        <f t="shared" si="34"/>
        <v>0</v>
      </c>
      <c r="S298" s="425"/>
    </row>
    <row r="299" spans="1:19" x14ac:dyDescent="0.3">
      <c r="A299" s="421"/>
      <c r="B299" s="424"/>
      <c r="C299" s="421"/>
      <c r="D299" s="421"/>
      <c r="E299" s="421"/>
      <c r="F299" s="421"/>
      <c r="G299" s="421"/>
      <c r="H299" s="421"/>
      <c r="I299" s="220">
        <f>IF(B299&gt;A_Stammdaten!$B$12,0,SUM(C299,D299,F299,G299)-SUM(E299,H299))</f>
        <v>0</v>
      </c>
      <c r="J299" s="109">
        <f>IF(B299&gt;2020,HLOOKUP(A_Stammdaten!$B$12,$L$4:$R$2504,ROW(B299)-3,FALSE)+IF(OR(B299=0,A_Stammdaten!$B$12&lt;B299),0,I299*1/20),0)</f>
        <v>0</v>
      </c>
      <c r="K299" s="109">
        <f>IF(B299&gt;2020,HLOOKUP(A_Stammdaten!$B$12,$L$4:$R$2504,ROW(B299)-3,FALSE),0)</f>
        <v>0</v>
      </c>
      <c r="L299" s="109">
        <f t="shared" si="28"/>
        <v>0</v>
      </c>
      <c r="M299" s="109">
        <f t="shared" si="29"/>
        <v>0</v>
      </c>
      <c r="N299" s="109">
        <f t="shared" si="30"/>
        <v>0</v>
      </c>
      <c r="O299" s="109">
        <f t="shared" si="31"/>
        <v>0</v>
      </c>
      <c r="P299" s="109">
        <f t="shared" si="32"/>
        <v>0</v>
      </c>
      <c r="Q299" s="109">
        <f t="shared" si="33"/>
        <v>0</v>
      </c>
      <c r="R299" s="109">
        <f t="shared" si="34"/>
        <v>0</v>
      </c>
      <c r="S299" s="425"/>
    </row>
    <row r="300" spans="1:19" x14ac:dyDescent="0.3">
      <c r="A300" s="421"/>
      <c r="B300" s="424"/>
      <c r="C300" s="421"/>
      <c r="D300" s="421"/>
      <c r="E300" s="421"/>
      <c r="F300" s="421"/>
      <c r="G300" s="421"/>
      <c r="H300" s="421"/>
      <c r="I300" s="220">
        <f>IF(B300&gt;A_Stammdaten!$B$12,0,SUM(C300,D300,F300,G300)-SUM(E300,H300))</f>
        <v>0</v>
      </c>
      <c r="J300" s="109">
        <f>IF(B300&gt;2020,HLOOKUP(A_Stammdaten!$B$12,$L$4:$R$2504,ROW(B300)-3,FALSE)+IF(OR(B300=0,A_Stammdaten!$B$12&lt;B300),0,I300*1/20),0)</f>
        <v>0</v>
      </c>
      <c r="K300" s="109">
        <f>IF(B300&gt;2020,HLOOKUP(A_Stammdaten!$B$12,$L$4:$R$2504,ROW(B300)-3,FALSE),0)</f>
        <v>0</v>
      </c>
      <c r="L300" s="109">
        <f t="shared" si="28"/>
        <v>0</v>
      </c>
      <c r="M300" s="109">
        <f t="shared" si="29"/>
        <v>0</v>
      </c>
      <c r="N300" s="109">
        <f t="shared" si="30"/>
        <v>0</v>
      </c>
      <c r="O300" s="109">
        <f t="shared" si="31"/>
        <v>0</v>
      </c>
      <c r="P300" s="109">
        <f t="shared" si="32"/>
        <v>0</v>
      </c>
      <c r="Q300" s="109">
        <f t="shared" si="33"/>
        <v>0</v>
      </c>
      <c r="R300" s="109">
        <f t="shared" si="34"/>
        <v>0</v>
      </c>
      <c r="S300" s="425"/>
    </row>
    <row r="301" spans="1:19" x14ac:dyDescent="0.3">
      <c r="A301" s="421"/>
      <c r="B301" s="424"/>
      <c r="C301" s="421"/>
      <c r="D301" s="421"/>
      <c r="E301" s="421"/>
      <c r="F301" s="421"/>
      <c r="G301" s="421"/>
      <c r="H301" s="421"/>
      <c r="I301" s="220">
        <f>IF(B301&gt;A_Stammdaten!$B$12,0,SUM(C301,D301,F301,G301)-SUM(E301,H301))</f>
        <v>0</v>
      </c>
      <c r="J301" s="109">
        <f>IF(B301&gt;2020,HLOOKUP(A_Stammdaten!$B$12,$L$4:$R$2504,ROW(B301)-3,FALSE)+IF(OR(B301=0,A_Stammdaten!$B$12&lt;B301),0,I301*1/20),0)</f>
        <v>0</v>
      </c>
      <c r="K301" s="109">
        <f>IF(B301&gt;2020,HLOOKUP(A_Stammdaten!$B$12,$L$4:$R$2504,ROW(B301)-3,FALSE),0)</f>
        <v>0</v>
      </c>
      <c r="L301" s="109">
        <f t="shared" si="28"/>
        <v>0</v>
      </c>
      <c r="M301" s="109">
        <f t="shared" si="29"/>
        <v>0</v>
      </c>
      <c r="N301" s="109">
        <f t="shared" si="30"/>
        <v>0</v>
      </c>
      <c r="O301" s="109">
        <f t="shared" si="31"/>
        <v>0</v>
      </c>
      <c r="P301" s="109">
        <f t="shared" si="32"/>
        <v>0</v>
      </c>
      <c r="Q301" s="109">
        <f t="shared" si="33"/>
        <v>0</v>
      </c>
      <c r="R301" s="109">
        <f t="shared" si="34"/>
        <v>0</v>
      </c>
      <c r="S301" s="425"/>
    </row>
    <row r="302" spans="1:19" x14ac:dyDescent="0.3">
      <c r="A302" s="421"/>
      <c r="B302" s="424"/>
      <c r="C302" s="421"/>
      <c r="D302" s="421"/>
      <c r="E302" s="421"/>
      <c r="F302" s="421"/>
      <c r="G302" s="421"/>
      <c r="H302" s="421"/>
      <c r="I302" s="220">
        <f>IF(B302&gt;A_Stammdaten!$B$12,0,SUM(C302,D302,F302,G302)-SUM(E302,H302))</f>
        <v>0</v>
      </c>
      <c r="J302" s="109">
        <f>IF(B302&gt;2020,HLOOKUP(A_Stammdaten!$B$12,$L$4:$R$2504,ROW(B302)-3,FALSE)+IF(OR(B302=0,A_Stammdaten!$B$12&lt;B302),0,I302*1/20),0)</f>
        <v>0</v>
      </c>
      <c r="K302" s="109">
        <f>IF(B302&gt;2020,HLOOKUP(A_Stammdaten!$B$12,$L$4:$R$2504,ROW(B302)-3,FALSE),0)</f>
        <v>0</v>
      </c>
      <c r="L302" s="109">
        <f t="shared" si="28"/>
        <v>0</v>
      </c>
      <c r="M302" s="109">
        <f t="shared" si="29"/>
        <v>0</v>
      </c>
      <c r="N302" s="109">
        <f t="shared" si="30"/>
        <v>0</v>
      </c>
      <c r="O302" s="109">
        <f t="shared" si="31"/>
        <v>0</v>
      </c>
      <c r="P302" s="109">
        <f t="shared" si="32"/>
        <v>0</v>
      </c>
      <c r="Q302" s="109">
        <f t="shared" si="33"/>
        <v>0</v>
      </c>
      <c r="R302" s="109">
        <f t="shared" si="34"/>
        <v>0</v>
      </c>
      <c r="S302" s="425"/>
    </row>
    <row r="303" spans="1:19" x14ac:dyDescent="0.3">
      <c r="A303" s="421"/>
      <c r="B303" s="424"/>
      <c r="C303" s="421"/>
      <c r="D303" s="421"/>
      <c r="E303" s="421"/>
      <c r="F303" s="421"/>
      <c r="G303" s="421"/>
      <c r="H303" s="421"/>
      <c r="I303" s="220">
        <f>IF(B303&gt;A_Stammdaten!$B$12,0,SUM(C303,D303,F303,G303)-SUM(E303,H303))</f>
        <v>0</v>
      </c>
      <c r="J303" s="109">
        <f>IF(B303&gt;2020,HLOOKUP(A_Stammdaten!$B$12,$L$4:$R$2504,ROW(B303)-3,FALSE)+IF(OR(B303=0,A_Stammdaten!$B$12&lt;B303),0,I303*1/20),0)</f>
        <v>0</v>
      </c>
      <c r="K303" s="109">
        <f>IF(B303&gt;2020,HLOOKUP(A_Stammdaten!$B$12,$L$4:$R$2504,ROW(B303)-3,FALSE),0)</f>
        <v>0</v>
      </c>
      <c r="L303" s="109">
        <f t="shared" si="28"/>
        <v>0</v>
      </c>
      <c r="M303" s="109">
        <f t="shared" si="29"/>
        <v>0</v>
      </c>
      <c r="N303" s="109">
        <f t="shared" si="30"/>
        <v>0</v>
      </c>
      <c r="O303" s="109">
        <f t="shared" si="31"/>
        <v>0</v>
      </c>
      <c r="P303" s="109">
        <f t="shared" si="32"/>
        <v>0</v>
      </c>
      <c r="Q303" s="109">
        <f t="shared" si="33"/>
        <v>0</v>
      </c>
      <c r="R303" s="109">
        <f t="shared" si="34"/>
        <v>0</v>
      </c>
      <c r="S303" s="425"/>
    </row>
    <row r="304" spans="1:19" x14ac:dyDescent="0.3">
      <c r="A304" s="421"/>
      <c r="B304" s="424"/>
      <c r="C304" s="421"/>
      <c r="D304" s="421"/>
      <c r="E304" s="421"/>
      <c r="F304" s="421"/>
      <c r="G304" s="421"/>
      <c r="H304" s="421"/>
      <c r="I304" s="220">
        <f>IF(B304&gt;A_Stammdaten!$B$12,0,SUM(C304,D304,F304,G304)-SUM(E304,H304))</f>
        <v>0</v>
      </c>
      <c r="J304" s="109">
        <f>IF(B304&gt;2020,HLOOKUP(A_Stammdaten!$B$12,$L$4:$R$2504,ROW(B304)-3,FALSE)+IF(OR(B304=0,A_Stammdaten!$B$12&lt;B304),0,I304*1/20),0)</f>
        <v>0</v>
      </c>
      <c r="K304" s="109">
        <f>IF(B304&gt;2020,HLOOKUP(A_Stammdaten!$B$12,$L$4:$R$2504,ROW(B304)-3,FALSE),0)</f>
        <v>0</v>
      </c>
      <c r="L304" s="109">
        <f t="shared" si="28"/>
        <v>0</v>
      </c>
      <c r="M304" s="109">
        <f t="shared" si="29"/>
        <v>0</v>
      </c>
      <c r="N304" s="109">
        <f t="shared" si="30"/>
        <v>0</v>
      </c>
      <c r="O304" s="109">
        <f t="shared" si="31"/>
        <v>0</v>
      </c>
      <c r="P304" s="109">
        <f t="shared" si="32"/>
        <v>0</v>
      </c>
      <c r="Q304" s="109">
        <f t="shared" si="33"/>
        <v>0</v>
      </c>
      <c r="R304" s="109">
        <f t="shared" si="34"/>
        <v>0</v>
      </c>
      <c r="S304" s="425"/>
    </row>
    <row r="305" spans="1:19" x14ac:dyDescent="0.3">
      <c r="A305" s="421"/>
      <c r="B305" s="424"/>
      <c r="C305" s="421"/>
      <c r="D305" s="421"/>
      <c r="E305" s="421"/>
      <c r="F305" s="421"/>
      <c r="G305" s="421"/>
      <c r="H305" s="421"/>
      <c r="I305" s="220">
        <f>IF(B305&gt;A_Stammdaten!$B$12,0,SUM(C305,D305,F305,G305)-SUM(E305,H305))</f>
        <v>0</v>
      </c>
      <c r="J305" s="109">
        <f>IF(B305&gt;2020,HLOOKUP(A_Stammdaten!$B$12,$L$4:$R$2504,ROW(B305)-3,FALSE)+IF(OR(B305=0,A_Stammdaten!$B$12&lt;B305),0,I305*1/20),0)</f>
        <v>0</v>
      </c>
      <c r="K305" s="109">
        <f>IF(B305&gt;2020,HLOOKUP(A_Stammdaten!$B$12,$L$4:$R$2504,ROW(B305)-3,FALSE),0)</f>
        <v>0</v>
      </c>
      <c r="L305" s="109">
        <f t="shared" si="28"/>
        <v>0</v>
      </c>
      <c r="M305" s="109">
        <f t="shared" si="29"/>
        <v>0</v>
      </c>
      <c r="N305" s="109">
        <f t="shared" si="30"/>
        <v>0</v>
      </c>
      <c r="O305" s="109">
        <f t="shared" si="31"/>
        <v>0</v>
      </c>
      <c r="P305" s="109">
        <f t="shared" si="32"/>
        <v>0</v>
      </c>
      <c r="Q305" s="109">
        <f t="shared" si="33"/>
        <v>0</v>
      </c>
      <c r="R305" s="109">
        <f t="shared" si="34"/>
        <v>0</v>
      </c>
      <c r="S305" s="425"/>
    </row>
    <row r="306" spans="1:19" x14ac:dyDescent="0.3">
      <c r="A306" s="421"/>
      <c r="B306" s="424"/>
      <c r="C306" s="421"/>
      <c r="D306" s="421"/>
      <c r="E306" s="421"/>
      <c r="F306" s="421"/>
      <c r="G306" s="421"/>
      <c r="H306" s="421"/>
      <c r="I306" s="220">
        <f>IF(B306&gt;A_Stammdaten!$B$12,0,SUM(C306,D306,F306,G306)-SUM(E306,H306))</f>
        <v>0</v>
      </c>
      <c r="J306" s="109">
        <f>IF(B306&gt;2020,HLOOKUP(A_Stammdaten!$B$12,$L$4:$R$2504,ROW(B306)-3,FALSE)+IF(OR(B306=0,A_Stammdaten!$B$12&lt;B306),0,I306*1/20),0)</f>
        <v>0</v>
      </c>
      <c r="K306" s="109">
        <f>IF(B306&gt;2020,HLOOKUP(A_Stammdaten!$B$12,$L$4:$R$2504,ROW(B306)-3,FALSE),0)</f>
        <v>0</v>
      </c>
      <c r="L306" s="109">
        <f t="shared" si="28"/>
        <v>0</v>
      </c>
      <c r="M306" s="109">
        <f t="shared" si="29"/>
        <v>0</v>
      </c>
      <c r="N306" s="109">
        <f t="shared" si="30"/>
        <v>0</v>
      </c>
      <c r="O306" s="109">
        <f t="shared" si="31"/>
        <v>0</v>
      </c>
      <c r="P306" s="109">
        <f t="shared" si="32"/>
        <v>0</v>
      </c>
      <c r="Q306" s="109">
        <f t="shared" si="33"/>
        <v>0</v>
      </c>
      <c r="R306" s="109">
        <f t="shared" si="34"/>
        <v>0</v>
      </c>
      <c r="S306" s="425"/>
    </row>
    <row r="307" spans="1:19" x14ac:dyDescent="0.3">
      <c r="A307" s="421"/>
      <c r="B307" s="424"/>
      <c r="C307" s="421"/>
      <c r="D307" s="421"/>
      <c r="E307" s="421"/>
      <c r="F307" s="421"/>
      <c r="G307" s="421"/>
      <c r="H307" s="421"/>
      <c r="I307" s="220">
        <f>IF(B307&gt;A_Stammdaten!$B$12,0,SUM(C307,D307,F307,G307)-SUM(E307,H307))</f>
        <v>0</v>
      </c>
      <c r="J307" s="109">
        <f>IF(B307&gt;2020,HLOOKUP(A_Stammdaten!$B$12,$L$4:$R$2504,ROW(B307)-3,FALSE)+IF(OR(B307=0,A_Stammdaten!$B$12&lt;B307),0,I307*1/20),0)</f>
        <v>0</v>
      </c>
      <c r="K307" s="109">
        <f>IF(B307&gt;2020,HLOOKUP(A_Stammdaten!$B$12,$L$4:$R$2504,ROW(B307)-3,FALSE),0)</f>
        <v>0</v>
      </c>
      <c r="L307" s="109">
        <f t="shared" si="28"/>
        <v>0</v>
      </c>
      <c r="M307" s="109">
        <f t="shared" si="29"/>
        <v>0</v>
      </c>
      <c r="N307" s="109">
        <f t="shared" si="30"/>
        <v>0</v>
      </c>
      <c r="O307" s="109">
        <f t="shared" si="31"/>
        <v>0</v>
      </c>
      <c r="P307" s="109">
        <f t="shared" si="32"/>
        <v>0</v>
      </c>
      <c r="Q307" s="109">
        <f t="shared" si="33"/>
        <v>0</v>
      </c>
      <c r="R307" s="109">
        <f t="shared" si="34"/>
        <v>0</v>
      </c>
      <c r="S307" s="425"/>
    </row>
    <row r="308" spans="1:19" x14ac:dyDescent="0.3">
      <c r="A308" s="421"/>
      <c r="B308" s="424"/>
      <c r="C308" s="421"/>
      <c r="D308" s="421"/>
      <c r="E308" s="421"/>
      <c r="F308" s="421"/>
      <c r="G308" s="421"/>
      <c r="H308" s="421"/>
      <c r="I308" s="220">
        <f>IF(B308&gt;A_Stammdaten!$B$12,0,SUM(C308,D308,F308,G308)-SUM(E308,H308))</f>
        <v>0</v>
      </c>
      <c r="J308" s="109">
        <f>IF(B308&gt;2020,HLOOKUP(A_Stammdaten!$B$12,$L$4:$R$2504,ROW(B308)-3,FALSE)+IF(OR(B308=0,A_Stammdaten!$B$12&lt;B308),0,I308*1/20),0)</f>
        <v>0</v>
      </c>
      <c r="K308" s="109">
        <f>IF(B308&gt;2020,HLOOKUP(A_Stammdaten!$B$12,$L$4:$R$2504,ROW(B308)-3,FALSE),0)</f>
        <v>0</v>
      </c>
      <c r="L308" s="109">
        <f t="shared" si="28"/>
        <v>0</v>
      </c>
      <c r="M308" s="109">
        <f t="shared" si="29"/>
        <v>0</v>
      </c>
      <c r="N308" s="109">
        <f t="shared" si="30"/>
        <v>0</v>
      </c>
      <c r="O308" s="109">
        <f t="shared" si="31"/>
        <v>0</v>
      </c>
      <c r="P308" s="109">
        <f t="shared" si="32"/>
        <v>0</v>
      </c>
      <c r="Q308" s="109">
        <f t="shared" si="33"/>
        <v>0</v>
      </c>
      <c r="R308" s="109">
        <f t="shared" si="34"/>
        <v>0</v>
      </c>
      <c r="S308" s="425"/>
    </row>
    <row r="309" spans="1:19" x14ac:dyDescent="0.3">
      <c r="A309" s="421"/>
      <c r="B309" s="424"/>
      <c r="C309" s="421"/>
      <c r="D309" s="421"/>
      <c r="E309" s="421"/>
      <c r="F309" s="421"/>
      <c r="G309" s="421"/>
      <c r="H309" s="421"/>
      <c r="I309" s="220">
        <f>IF(B309&gt;A_Stammdaten!$B$12,0,SUM(C309,D309,F309,G309)-SUM(E309,H309))</f>
        <v>0</v>
      </c>
      <c r="J309" s="109">
        <f>IF(B309&gt;2020,HLOOKUP(A_Stammdaten!$B$12,$L$4:$R$2504,ROW(B309)-3,FALSE)+IF(OR(B309=0,A_Stammdaten!$B$12&lt;B309),0,I309*1/20),0)</f>
        <v>0</v>
      </c>
      <c r="K309" s="109">
        <f>IF(B309&gt;2020,HLOOKUP(A_Stammdaten!$B$12,$L$4:$R$2504,ROW(B309)-3,FALSE),0)</f>
        <v>0</v>
      </c>
      <c r="L309" s="109">
        <f t="shared" si="28"/>
        <v>0</v>
      </c>
      <c r="M309" s="109">
        <f t="shared" si="29"/>
        <v>0</v>
      </c>
      <c r="N309" s="109">
        <f t="shared" si="30"/>
        <v>0</v>
      </c>
      <c r="O309" s="109">
        <f t="shared" si="31"/>
        <v>0</v>
      </c>
      <c r="P309" s="109">
        <f t="shared" si="32"/>
        <v>0</v>
      </c>
      <c r="Q309" s="109">
        <f t="shared" si="33"/>
        <v>0</v>
      </c>
      <c r="R309" s="109">
        <f t="shared" si="34"/>
        <v>0</v>
      </c>
      <c r="S309" s="425"/>
    </row>
    <row r="310" spans="1:19" x14ac:dyDescent="0.3">
      <c r="A310" s="421"/>
      <c r="B310" s="424"/>
      <c r="C310" s="421"/>
      <c r="D310" s="421"/>
      <c r="E310" s="421"/>
      <c r="F310" s="421"/>
      <c r="G310" s="421"/>
      <c r="H310" s="421"/>
      <c r="I310" s="220">
        <f>IF(B310&gt;A_Stammdaten!$B$12,0,SUM(C310,D310,F310,G310)-SUM(E310,H310))</f>
        <v>0</v>
      </c>
      <c r="J310" s="109">
        <f>IF(B310&gt;2020,HLOOKUP(A_Stammdaten!$B$12,$L$4:$R$2504,ROW(B310)-3,FALSE)+IF(OR(B310=0,A_Stammdaten!$B$12&lt;B310),0,I310*1/20),0)</f>
        <v>0</v>
      </c>
      <c r="K310" s="109">
        <f>IF(B310&gt;2020,HLOOKUP(A_Stammdaten!$B$12,$L$4:$R$2504,ROW(B310)-3,FALSE),0)</f>
        <v>0</v>
      </c>
      <c r="L310" s="109">
        <f t="shared" si="28"/>
        <v>0</v>
      </c>
      <c r="M310" s="109">
        <f t="shared" si="29"/>
        <v>0</v>
      </c>
      <c r="N310" s="109">
        <f t="shared" si="30"/>
        <v>0</v>
      </c>
      <c r="O310" s="109">
        <f t="shared" si="31"/>
        <v>0</v>
      </c>
      <c r="P310" s="109">
        <f t="shared" si="32"/>
        <v>0</v>
      </c>
      <c r="Q310" s="109">
        <f t="shared" si="33"/>
        <v>0</v>
      </c>
      <c r="R310" s="109">
        <f t="shared" si="34"/>
        <v>0</v>
      </c>
      <c r="S310" s="425"/>
    </row>
    <row r="311" spans="1:19" x14ac:dyDescent="0.3">
      <c r="A311" s="421"/>
      <c r="B311" s="424"/>
      <c r="C311" s="421"/>
      <c r="D311" s="421"/>
      <c r="E311" s="421"/>
      <c r="F311" s="421"/>
      <c r="G311" s="421"/>
      <c r="H311" s="421"/>
      <c r="I311" s="220">
        <f>IF(B311&gt;A_Stammdaten!$B$12,0,SUM(C311,D311,F311,G311)-SUM(E311,H311))</f>
        <v>0</v>
      </c>
      <c r="J311" s="109">
        <f>IF(B311&gt;2020,HLOOKUP(A_Stammdaten!$B$12,$L$4:$R$2504,ROW(B311)-3,FALSE)+IF(OR(B311=0,A_Stammdaten!$B$12&lt;B311),0,I311*1/20),0)</f>
        <v>0</v>
      </c>
      <c r="K311" s="109">
        <f>IF(B311&gt;2020,HLOOKUP(A_Stammdaten!$B$12,$L$4:$R$2504,ROW(B311)-3,FALSE),0)</f>
        <v>0</v>
      </c>
      <c r="L311" s="109">
        <f t="shared" si="28"/>
        <v>0</v>
      </c>
      <c r="M311" s="109">
        <f t="shared" si="29"/>
        <v>0</v>
      </c>
      <c r="N311" s="109">
        <f t="shared" si="30"/>
        <v>0</v>
      </c>
      <c r="O311" s="109">
        <f t="shared" si="31"/>
        <v>0</v>
      </c>
      <c r="P311" s="109">
        <f t="shared" si="32"/>
        <v>0</v>
      </c>
      <c r="Q311" s="109">
        <f t="shared" si="33"/>
        <v>0</v>
      </c>
      <c r="R311" s="109">
        <f t="shared" si="34"/>
        <v>0</v>
      </c>
      <c r="S311" s="425"/>
    </row>
    <row r="312" spans="1:19" x14ac:dyDescent="0.3">
      <c r="A312" s="421"/>
      <c r="B312" s="424"/>
      <c r="C312" s="421"/>
      <c r="D312" s="421"/>
      <c r="E312" s="421"/>
      <c r="F312" s="421"/>
      <c r="G312" s="421"/>
      <c r="H312" s="421"/>
      <c r="I312" s="220">
        <f>IF(B312&gt;A_Stammdaten!$B$12,0,SUM(C312,D312,F312,G312)-SUM(E312,H312))</f>
        <v>0</v>
      </c>
      <c r="J312" s="109">
        <f>IF(B312&gt;2020,HLOOKUP(A_Stammdaten!$B$12,$L$4:$R$2504,ROW(B312)-3,FALSE)+IF(OR(B312=0,A_Stammdaten!$B$12&lt;B312),0,I312*1/20),0)</f>
        <v>0</v>
      </c>
      <c r="K312" s="109">
        <f>IF(B312&gt;2020,HLOOKUP(A_Stammdaten!$B$12,$L$4:$R$2504,ROW(B312)-3,FALSE),0)</f>
        <v>0</v>
      </c>
      <c r="L312" s="109">
        <f t="shared" si="28"/>
        <v>0</v>
      </c>
      <c r="M312" s="109">
        <f t="shared" si="29"/>
        <v>0</v>
      </c>
      <c r="N312" s="109">
        <f t="shared" si="30"/>
        <v>0</v>
      </c>
      <c r="O312" s="109">
        <f t="shared" si="31"/>
        <v>0</v>
      </c>
      <c r="P312" s="109">
        <f t="shared" si="32"/>
        <v>0</v>
      </c>
      <c r="Q312" s="109">
        <f t="shared" si="33"/>
        <v>0</v>
      </c>
      <c r="R312" s="109">
        <f t="shared" si="34"/>
        <v>0</v>
      </c>
      <c r="S312" s="425"/>
    </row>
    <row r="313" spans="1:19" x14ac:dyDescent="0.3">
      <c r="A313" s="421"/>
      <c r="B313" s="424"/>
      <c r="C313" s="421"/>
      <c r="D313" s="421"/>
      <c r="E313" s="421"/>
      <c r="F313" s="421"/>
      <c r="G313" s="421"/>
      <c r="H313" s="421"/>
      <c r="I313" s="220">
        <f>IF(B313&gt;A_Stammdaten!$B$12,0,SUM(C313,D313,F313,G313)-SUM(E313,H313))</f>
        <v>0</v>
      </c>
      <c r="J313" s="109">
        <f>IF(B313&gt;2020,HLOOKUP(A_Stammdaten!$B$12,$L$4:$R$2504,ROW(B313)-3,FALSE)+IF(OR(B313=0,A_Stammdaten!$B$12&lt;B313),0,I313*1/20),0)</f>
        <v>0</v>
      </c>
      <c r="K313" s="109">
        <f>IF(B313&gt;2020,HLOOKUP(A_Stammdaten!$B$12,$L$4:$R$2504,ROW(B313)-3,FALSE),0)</f>
        <v>0</v>
      </c>
      <c r="L313" s="109">
        <f t="shared" si="28"/>
        <v>0</v>
      </c>
      <c r="M313" s="109">
        <f t="shared" si="29"/>
        <v>0</v>
      </c>
      <c r="N313" s="109">
        <f t="shared" si="30"/>
        <v>0</v>
      </c>
      <c r="O313" s="109">
        <f t="shared" si="31"/>
        <v>0</v>
      </c>
      <c r="P313" s="109">
        <f t="shared" si="32"/>
        <v>0</v>
      </c>
      <c r="Q313" s="109">
        <f t="shared" si="33"/>
        <v>0</v>
      </c>
      <c r="R313" s="109">
        <f t="shared" si="34"/>
        <v>0</v>
      </c>
      <c r="S313" s="425"/>
    </row>
    <row r="314" spans="1:19" x14ac:dyDescent="0.3">
      <c r="A314" s="421"/>
      <c r="B314" s="424"/>
      <c r="C314" s="421"/>
      <c r="D314" s="421"/>
      <c r="E314" s="421"/>
      <c r="F314" s="421"/>
      <c r="G314" s="421"/>
      <c r="H314" s="421"/>
      <c r="I314" s="220">
        <f>IF(B314&gt;A_Stammdaten!$B$12,0,SUM(C314,D314,F314,G314)-SUM(E314,H314))</f>
        <v>0</v>
      </c>
      <c r="J314" s="109">
        <f>IF(B314&gt;2020,HLOOKUP(A_Stammdaten!$B$12,$L$4:$R$2504,ROW(B314)-3,FALSE)+IF(OR(B314=0,A_Stammdaten!$B$12&lt;B314),0,I314*1/20),0)</f>
        <v>0</v>
      </c>
      <c r="K314" s="109">
        <f>IF(B314&gt;2020,HLOOKUP(A_Stammdaten!$B$12,$L$4:$R$2504,ROW(B314)-3,FALSE),0)</f>
        <v>0</v>
      </c>
      <c r="L314" s="109">
        <f t="shared" si="28"/>
        <v>0</v>
      </c>
      <c r="M314" s="109">
        <f t="shared" si="29"/>
        <v>0</v>
      </c>
      <c r="N314" s="109">
        <f t="shared" si="30"/>
        <v>0</v>
      </c>
      <c r="O314" s="109">
        <f t="shared" si="31"/>
        <v>0</v>
      </c>
      <c r="P314" s="109">
        <f t="shared" si="32"/>
        <v>0</v>
      </c>
      <c r="Q314" s="109">
        <f t="shared" si="33"/>
        <v>0</v>
      </c>
      <c r="R314" s="109">
        <f t="shared" si="34"/>
        <v>0</v>
      </c>
      <c r="S314" s="425"/>
    </row>
    <row r="315" spans="1:19" x14ac:dyDescent="0.3">
      <c r="A315" s="421"/>
      <c r="B315" s="424"/>
      <c r="C315" s="421"/>
      <c r="D315" s="421"/>
      <c r="E315" s="421"/>
      <c r="F315" s="421"/>
      <c r="G315" s="421"/>
      <c r="H315" s="421"/>
      <c r="I315" s="220">
        <f>IF(B315&gt;A_Stammdaten!$B$12,0,SUM(C315,D315,F315,G315)-SUM(E315,H315))</f>
        <v>0</v>
      </c>
      <c r="J315" s="109">
        <f>IF(B315&gt;2020,HLOOKUP(A_Stammdaten!$B$12,$L$4:$R$2504,ROW(B315)-3,FALSE)+IF(OR(B315=0,A_Stammdaten!$B$12&lt;B315),0,I315*1/20),0)</f>
        <v>0</v>
      </c>
      <c r="K315" s="109">
        <f>IF(B315&gt;2020,HLOOKUP(A_Stammdaten!$B$12,$L$4:$R$2504,ROW(B315)-3,FALSE),0)</f>
        <v>0</v>
      </c>
      <c r="L315" s="109">
        <f t="shared" si="28"/>
        <v>0</v>
      </c>
      <c r="M315" s="109">
        <f t="shared" si="29"/>
        <v>0</v>
      </c>
      <c r="N315" s="109">
        <f t="shared" si="30"/>
        <v>0</v>
      </c>
      <c r="O315" s="109">
        <f t="shared" si="31"/>
        <v>0</v>
      </c>
      <c r="P315" s="109">
        <f t="shared" si="32"/>
        <v>0</v>
      </c>
      <c r="Q315" s="109">
        <f t="shared" si="33"/>
        <v>0</v>
      </c>
      <c r="R315" s="109">
        <f t="shared" si="34"/>
        <v>0</v>
      </c>
      <c r="S315" s="425"/>
    </row>
    <row r="316" spans="1:19" x14ac:dyDescent="0.3">
      <c r="A316" s="421"/>
      <c r="B316" s="424"/>
      <c r="C316" s="421"/>
      <c r="D316" s="421"/>
      <c r="E316" s="421"/>
      <c r="F316" s="421"/>
      <c r="G316" s="421"/>
      <c r="H316" s="421"/>
      <c r="I316" s="220">
        <f>IF(B316&gt;A_Stammdaten!$B$12,0,SUM(C316,D316,F316,G316)-SUM(E316,H316))</f>
        <v>0</v>
      </c>
      <c r="J316" s="109">
        <f>IF(B316&gt;2020,HLOOKUP(A_Stammdaten!$B$12,$L$4:$R$2504,ROW(B316)-3,FALSE)+IF(OR(B316=0,A_Stammdaten!$B$12&lt;B316),0,I316*1/20),0)</f>
        <v>0</v>
      </c>
      <c r="K316" s="109">
        <f>IF(B316&gt;2020,HLOOKUP(A_Stammdaten!$B$12,$L$4:$R$2504,ROW(B316)-3,FALSE),0)</f>
        <v>0</v>
      </c>
      <c r="L316" s="109">
        <f t="shared" si="28"/>
        <v>0</v>
      </c>
      <c r="M316" s="109">
        <f t="shared" si="29"/>
        <v>0</v>
      </c>
      <c r="N316" s="109">
        <f t="shared" si="30"/>
        <v>0</v>
      </c>
      <c r="O316" s="109">
        <f t="shared" si="31"/>
        <v>0</v>
      </c>
      <c r="P316" s="109">
        <f t="shared" si="32"/>
        <v>0</v>
      </c>
      <c r="Q316" s="109">
        <f t="shared" si="33"/>
        <v>0</v>
      </c>
      <c r="R316" s="109">
        <f t="shared" si="34"/>
        <v>0</v>
      </c>
      <c r="S316" s="425"/>
    </row>
    <row r="317" spans="1:19" x14ac:dyDescent="0.3">
      <c r="A317" s="421"/>
      <c r="B317" s="424"/>
      <c r="C317" s="421"/>
      <c r="D317" s="421"/>
      <c r="E317" s="421"/>
      <c r="F317" s="421"/>
      <c r="G317" s="421"/>
      <c r="H317" s="421"/>
      <c r="I317" s="220">
        <f>IF(B317&gt;A_Stammdaten!$B$12,0,SUM(C317,D317,F317,G317)-SUM(E317,H317))</f>
        <v>0</v>
      </c>
      <c r="J317" s="109">
        <f>IF(B317&gt;2020,HLOOKUP(A_Stammdaten!$B$12,$L$4:$R$2504,ROW(B317)-3,FALSE)+IF(OR(B317=0,A_Stammdaten!$B$12&lt;B317),0,I317*1/20),0)</f>
        <v>0</v>
      </c>
      <c r="K317" s="109">
        <f>IF(B317&gt;2020,HLOOKUP(A_Stammdaten!$B$12,$L$4:$R$2504,ROW(B317)-3,FALSE),0)</f>
        <v>0</v>
      </c>
      <c r="L317" s="109">
        <f t="shared" si="28"/>
        <v>0</v>
      </c>
      <c r="M317" s="109">
        <f t="shared" si="29"/>
        <v>0</v>
      </c>
      <c r="N317" s="109">
        <f t="shared" si="30"/>
        <v>0</v>
      </c>
      <c r="O317" s="109">
        <f t="shared" si="31"/>
        <v>0</v>
      </c>
      <c r="P317" s="109">
        <f t="shared" si="32"/>
        <v>0</v>
      </c>
      <c r="Q317" s="109">
        <f t="shared" si="33"/>
        <v>0</v>
      </c>
      <c r="R317" s="109">
        <f t="shared" si="34"/>
        <v>0</v>
      </c>
      <c r="S317" s="425"/>
    </row>
    <row r="318" spans="1:19" x14ac:dyDescent="0.3">
      <c r="A318" s="421"/>
      <c r="B318" s="424"/>
      <c r="C318" s="421"/>
      <c r="D318" s="421"/>
      <c r="E318" s="421"/>
      <c r="F318" s="421"/>
      <c r="G318" s="421"/>
      <c r="H318" s="421"/>
      <c r="I318" s="220">
        <f>IF(B318&gt;A_Stammdaten!$B$12,0,SUM(C318,D318,F318,G318)-SUM(E318,H318))</f>
        <v>0</v>
      </c>
      <c r="J318" s="109">
        <f>IF(B318&gt;2020,HLOOKUP(A_Stammdaten!$B$12,$L$4:$R$2504,ROW(B318)-3,FALSE)+IF(OR(B318=0,A_Stammdaten!$B$12&lt;B318),0,I318*1/20),0)</f>
        <v>0</v>
      </c>
      <c r="K318" s="109">
        <f>IF(B318&gt;2020,HLOOKUP(A_Stammdaten!$B$12,$L$4:$R$2504,ROW(B318)-3,FALSE),0)</f>
        <v>0</v>
      </c>
      <c r="L318" s="109">
        <f t="shared" si="28"/>
        <v>0</v>
      </c>
      <c r="M318" s="109">
        <f t="shared" si="29"/>
        <v>0</v>
      </c>
      <c r="N318" s="109">
        <f t="shared" si="30"/>
        <v>0</v>
      </c>
      <c r="O318" s="109">
        <f t="shared" si="31"/>
        <v>0</v>
      </c>
      <c r="P318" s="109">
        <f t="shared" si="32"/>
        <v>0</v>
      </c>
      <c r="Q318" s="109">
        <f t="shared" si="33"/>
        <v>0</v>
      </c>
      <c r="R318" s="109">
        <f t="shared" si="34"/>
        <v>0</v>
      </c>
      <c r="S318" s="425"/>
    </row>
    <row r="319" spans="1:19" x14ac:dyDescent="0.3">
      <c r="A319" s="421"/>
      <c r="B319" s="424"/>
      <c r="C319" s="421"/>
      <c r="D319" s="421"/>
      <c r="E319" s="421"/>
      <c r="F319" s="421"/>
      <c r="G319" s="421"/>
      <c r="H319" s="421"/>
      <c r="I319" s="220">
        <f>IF(B319&gt;A_Stammdaten!$B$12,0,SUM(C319,D319,F319,G319)-SUM(E319,H319))</f>
        <v>0</v>
      </c>
      <c r="J319" s="109">
        <f>IF(B319&gt;2020,HLOOKUP(A_Stammdaten!$B$12,$L$4:$R$2504,ROW(B319)-3,FALSE)+IF(OR(B319=0,A_Stammdaten!$B$12&lt;B319),0,I319*1/20),0)</f>
        <v>0</v>
      </c>
      <c r="K319" s="109">
        <f>IF(B319&gt;2020,HLOOKUP(A_Stammdaten!$B$12,$L$4:$R$2504,ROW(B319)-3,FALSE),0)</f>
        <v>0</v>
      </c>
      <c r="L319" s="109">
        <f t="shared" si="28"/>
        <v>0</v>
      </c>
      <c r="M319" s="109">
        <f t="shared" si="29"/>
        <v>0</v>
      </c>
      <c r="N319" s="109">
        <f t="shared" si="30"/>
        <v>0</v>
      </c>
      <c r="O319" s="109">
        <f t="shared" si="31"/>
        <v>0</v>
      </c>
      <c r="P319" s="109">
        <f t="shared" si="32"/>
        <v>0</v>
      </c>
      <c r="Q319" s="109">
        <f t="shared" si="33"/>
        <v>0</v>
      </c>
      <c r="R319" s="109">
        <f t="shared" si="34"/>
        <v>0</v>
      </c>
      <c r="S319" s="425"/>
    </row>
    <row r="320" spans="1:19" x14ac:dyDescent="0.3">
      <c r="A320" s="421"/>
      <c r="B320" s="424"/>
      <c r="C320" s="421"/>
      <c r="D320" s="421"/>
      <c r="E320" s="421"/>
      <c r="F320" s="421"/>
      <c r="G320" s="421"/>
      <c r="H320" s="421"/>
      <c r="I320" s="220">
        <f>IF(B320&gt;A_Stammdaten!$B$12,0,SUM(C320,D320,F320,G320)-SUM(E320,H320))</f>
        <v>0</v>
      </c>
      <c r="J320" s="109">
        <f>IF(B320&gt;2020,HLOOKUP(A_Stammdaten!$B$12,$L$4:$R$2504,ROW(B320)-3,FALSE)+IF(OR(B320=0,A_Stammdaten!$B$12&lt;B320),0,I320*1/20),0)</f>
        <v>0</v>
      </c>
      <c r="K320" s="109">
        <f>IF(B320&gt;2020,HLOOKUP(A_Stammdaten!$B$12,$L$4:$R$2504,ROW(B320)-3,FALSE),0)</f>
        <v>0</v>
      </c>
      <c r="L320" s="109">
        <f t="shared" si="28"/>
        <v>0</v>
      </c>
      <c r="M320" s="109">
        <f t="shared" si="29"/>
        <v>0</v>
      </c>
      <c r="N320" s="109">
        <f t="shared" si="30"/>
        <v>0</v>
      </c>
      <c r="O320" s="109">
        <f t="shared" si="31"/>
        <v>0</v>
      </c>
      <c r="P320" s="109">
        <f t="shared" si="32"/>
        <v>0</v>
      </c>
      <c r="Q320" s="109">
        <f t="shared" si="33"/>
        <v>0</v>
      </c>
      <c r="R320" s="109">
        <f t="shared" si="34"/>
        <v>0</v>
      </c>
      <c r="S320" s="425"/>
    </row>
    <row r="321" spans="1:19" x14ac:dyDescent="0.3">
      <c r="A321" s="421"/>
      <c r="B321" s="424"/>
      <c r="C321" s="421"/>
      <c r="D321" s="421"/>
      <c r="E321" s="421"/>
      <c r="F321" s="421"/>
      <c r="G321" s="421"/>
      <c r="H321" s="421"/>
      <c r="I321" s="220">
        <f>IF(B321&gt;A_Stammdaten!$B$12,0,SUM(C321,D321,F321,G321)-SUM(E321,H321))</f>
        <v>0</v>
      </c>
      <c r="J321" s="109">
        <f>IF(B321&gt;2020,HLOOKUP(A_Stammdaten!$B$12,$L$4:$R$2504,ROW(B321)-3,FALSE)+IF(OR(B321=0,A_Stammdaten!$B$12&lt;B321),0,I321*1/20),0)</f>
        <v>0</v>
      </c>
      <c r="K321" s="109">
        <f>IF(B321&gt;2020,HLOOKUP(A_Stammdaten!$B$12,$L$4:$R$2504,ROW(B321)-3,FALSE),0)</f>
        <v>0</v>
      </c>
      <c r="L321" s="109">
        <f t="shared" si="28"/>
        <v>0</v>
      </c>
      <c r="M321" s="109">
        <f t="shared" si="29"/>
        <v>0</v>
      </c>
      <c r="N321" s="109">
        <f t="shared" si="30"/>
        <v>0</v>
      </c>
      <c r="O321" s="109">
        <f t="shared" si="31"/>
        <v>0</v>
      </c>
      <c r="P321" s="109">
        <f t="shared" si="32"/>
        <v>0</v>
      </c>
      <c r="Q321" s="109">
        <f t="shared" si="33"/>
        <v>0</v>
      </c>
      <c r="R321" s="109">
        <f t="shared" si="34"/>
        <v>0</v>
      </c>
      <c r="S321" s="425"/>
    </row>
    <row r="322" spans="1:19" x14ac:dyDescent="0.3">
      <c r="A322" s="421"/>
      <c r="B322" s="424"/>
      <c r="C322" s="421"/>
      <c r="D322" s="421"/>
      <c r="E322" s="421"/>
      <c r="F322" s="421"/>
      <c r="G322" s="421"/>
      <c r="H322" s="421"/>
      <c r="I322" s="220">
        <f>IF(B322&gt;A_Stammdaten!$B$12,0,SUM(C322,D322,F322,G322)-SUM(E322,H322))</f>
        <v>0</v>
      </c>
      <c r="J322" s="109">
        <f>IF(B322&gt;2020,HLOOKUP(A_Stammdaten!$B$12,$L$4:$R$2504,ROW(B322)-3,FALSE)+IF(OR(B322=0,A_Stammdaten!$B$12&lt;B322),0,I322*1/20),0)</f>
        <v>0</v>
      </c>
      <c r="K322" s="109">
        <f>IF(B322&gt;2020,HLOOKUP(A_Stammdaten!$B$12,$L$4:$R$2504,ROW(B322)-3,FALSE),0)</f>
        <v>0</v>
      </c>
      <c r="L322" s="109">
        <f t="shared" si="28"/>
        <v>0</v>
      </c>
      <c r="M322" s="109">
        <f t="shared" si="29"/>
        <v>0</v>
      </c>
      <c r="N322" s="109">
        <f t="shared" si="30"/>
        <v>0</v>
      </c>
      <c r="O322" s="109">
        <f t="shared" si="31"/>
        <v>0</v>
      </c>
      <c r="P322" s="109">
        <f t="shared" si="32"/>
        <v>0</v>
      </c>
      <c r="Q322" s="109">
        <f t="shared" si="33"/>
        <v>0</v>
      </c>
      <c r="R322" s="109">
        <f t="shared" si="34"/>
        <v>0</v>
      </c>
      <c r="S322" s="425"/>
    </row>
    <row r="323" spans="1:19" x14ac:dyDescent="0.3">
      <c r="A323" s="421"/>
      <c r="B323" s="424"/>
      <c r="C323" s="421"/>
      <c r="D323" s="421"/>
      <c r="E323" s="421"/>
      <c r="F323" s="421"/>
      <c r="G323" s="421"/>
      <c r="H323" s="421"/>
      <c r="I323" s="220">
        <f>IF(B323&gt;A_Stammdaten!$B$12,0,SUM(C323,D323,F323,G323)-SUM(E323,H323))</f>
        <v>0</v>
      </c>
      <c r="J323" s="109">
        <f>IF(B323&gt;2020,HLOOKUP(A_Stammdaten!$B$12,$L$4:$R$2504,ROW(B323)-3,FALSE)+IF(OR(B323=0,A_Stammdaten!$B$12&lt;B323),0,I323*1/20),0)</f>
        <v>0</v>
      </c>
      <c r="K323" s="109">
        <f>IF(B323&gt;2020,HLOOKUP(A_Stammdaten!$B$12,$L$4:$R$2504,ROW(B323)-3,FALSE),0)</f>
        <v>0</v>
      </c>
      <c r="L323" s="109">
        <f t="shared" si="28"/>
        <v>0</v>
      </c>
      <c r="M323" s="109">
        <f t="shared" si="29"/>
        <v>0</v>
      </c>
      <c r="N323" s="109">
        <f t="shared" si="30"/>
        <v>0</v>
      </c>
      <c r="O323" s="109">
        <f t="shared" si="31"/>
        <v>0</v>
      </c>
      <c r="P323" s="109">
        <f t="shared" si="32"/>
        <v>0</v>
      </c>
      <c r="Q323" s="109">
        <f t="shared" si="33"/>
        <v>0</v>
      </c>
      <c r="R323" s="109">
        <f t="shared" si="34"/>
        <v>0</v>
      </c>
      <c r="S323" s="425"/>
    </row>
    <row r="324" spans="1:19" x14ac:dyDescent="0.3">
      <c r="A324" s="421"/>
      <c r="B324" s="424"/>
      <c r="C324" s="421"/>
      <c r="D324" s="421"/>
      <c r="E324" s="421"/>
      <c r="F324" s="421"/>
      <c r="G324" s="421"/>
      <c r="H324" s="421"/>
      <c r="I324" s="220">
        <f>IF(B324&gt;A_Stammdaten!$B$12,0,SUM(C324,D324,F324,G324)-SUM(E324,H324))</f>
        <v>0</v>
      </c>
      <c r="J324" s="109">
        <f>IF(B324&gt;2020,HLOOKUP(A_Stammdaten!$B$12,$L$4:$R$2504,ROW(B324)-3,FALSE)+IF(OR(B324=0,A_Stammdaten!$B$12&lt;B324),0,I324*1/20),0)</f>
        <v>0</v>
      </c>
      <c r="K324" s="109">
        <f>IF(B324&gt;2020,HLOOKUP(A_Stammdaten!$B$12,$L$4:$R$2504,ROW(B324)-3,FALSE),0)</f>
        <v>0</v>
      </c>
      <c r="L324" s="109">
        <f t="shared" si="28"/>
        <v>0</v>
      </c>
      <c r="M324" s="109">
        <f t="shared" si="29"/>
        <v>0</v>
      </c>
      <c r="N324" s="109">
        <f t="shared" si="30"/>
        <v>0</v>
      </c>
      <c r="O324" s="109">
        <f t="shared" si="31"/>
        <v>0</v>
      </c>
      <c r="P324" s="109">
        <f t="shared" si="32"/>
        <v>0</v>
      </c>
      <c r="Q324" s="109">
        <f t="shared" si="33"/>
        <v>0</v>
      </c>
      <c r="R324" s="109">
        <f t="shared" si="34"/>
        <v>0</v>
      </c>
      <c r="S324" s="425"/>
    </row>
    <row r="325" spans="1:19" x14ac:dyDescent="0.3">
      <c r="A325" s="421"/>
      <c r="B325" s="424"/>
      <c r="C325" s="421"/>
      <c r="D325" s="421"/>
      <c r="E325" s="421"/>
      <c r="F325" s="421"/>
      <c r="G325" s="421"/>
      <c r="H325" s="421"/>
      <c r="I325" s="220">
        <f>IF(B325&gt;A_Stammdaten!$B$12,0,SUM(C325,D325,F325,G325)-SUM(E325,H325))</f>
        <v>0</v>
      </c>
      <c r="J325" s="109">
        <f>IF(B325&gt;2020,HLOOKUP(A_Stammdaten!$B$12,$L$4:$R$2504,ROW(B325)-3,FALSE)+IF(OR(B325=0,A_Stammdaten!$B$12&lt;B325),0,I325*1/20),0)</f>
        <v>0</v>
      </c>
      <c r="K325" s="109">
        <f>IF(B325&gt;2020,HLOOKUP(A_Stammdaten!$B$12,$L$4:$R$2504,ROW(B325)-3,FALSE),0)</f>
        <v>0</v>
      </c>
      <c r="L325" s="109">
        <f t="shared" si="28"/>
        <v>0</v>
      </c>
      <c r="M325" s="109">
        <f t="shared" si="29"/>
        <v>0</v>
      </c>
      <c r="N325" s="109">
        <f t="shared" si="30"/>
        <v>0</v>
      </c>
      <c r="O325" s="109">
        <f t="shared" si="31"/>
        <v>0</v>
      </c>
      <c r="P325" s="109">
        <f t="shared" si="32"/>
        <v>0</v>
      </c>
      <c r="Q325" s="109">
        <f t="shared" si="33"/>
        <v>0</v>
      </c>
      <c r="R325" s="109">
        <f t="shared" si="34"/>
        <v>0</v>
      </c>
      <c r="S325" s="425"/>
    </row>
    <row r="326" spans="1:19" x14ac:dyDescent="0.3">
      <c r="A326" s="421"/>
      <c r="B326" s="424"/>
      <c r="C326" s="421"/>
      <c r="D326" s="421"/>
      <c r="E326" s="421"/>
      <c r="F326" s="421"/>
      <c r="G326" s="421"/>
      <c r="H326" s="421"/>
      <c r="I326" s="220">
        <f>IF(B326&gt;A_Stammdaten!$B$12,0,SUM(C326,D326,F326,G326)-SUM(E326,H326))</f>
        <v>0</v>
      </c>
      <c r="J326" s="109">
        <f>IF(B326&gt;2020,HLOOKUP(A_Stammdaten!$B$12,$L$4:$R$2504,ROW(B326)-3,FALSE)+IF(OR(B326=0,A_Stammdaten!$B$12&lt;B326),0,I326*1/20),0)</f>
        <v>0</v>
      </c>
      <c r="K326" s="109">
        <f>IF(B326&gt;2020,HLOOKUP(A_Stammdaten!$B$12,$L$4:$R$2504,ROW(B326)-3,FALSE),0)</f>
        <v>0</v>
      </c>
      <c r="L326" s="109">
        <f t="shared" ref="L326:L389" si="35">IF(B326&gt;2020,IF(OR($I326=0,L$4&lt;$B326,$B326=0,20-(L$4-$B326)=0),0,$I326*(19-(L$4-$B326))/20),0)</f>
        <v>0</v>
      </c>
      <c r="M326" s="109">
        <f t="shared" ref="M326:M389" si="36">IF(B326&gt;2020,IF(OR($I326=0,M$4&lt;$B326,$B326=0,20-(M$4-$B326)=0),0,$I326*(19-(M$4-$B326))/20),0)</f>
        <v>0</v>
      </c>
      <c r="N326" s="109">
        <f t="shared" ref="N326:N389" si="37">IF(B326&gt;2020,IF(OR($I326=0,N$4&lt;$B326,$B326=0,20-(N$4-$B326)=0),0,$I326*(19-(N$4-$B326))/20),0)</f>
        <v>0</v>
      </c>
      <c r="O326" s="109">
        <f t="shared" ref="O326:O389" si="38">IF(B326&gt;2020,IF(OR($I326=0,O$4&lt;$B326,$B326=0,20-(O$4-$B326)=0),0,$I326*(19-(O$4-$B326))/20),0)</f>
        <v>0</v>
      </c>
      <c r="P326" s="109">
        <f t="shared" ref="P326:P389" si="39">IF(B326&gt;2020,IF(OR($I326=0,P$4&lt;$B326,$B326=0,20-(P$4-$B326)=0),0,$I326*(19-(P$4-$B326))/20),0)</f>
        <v>0</v>
      </c>
      <c r="Q326" s="109">
        <f t="shared" ref="Q326:Q389" si="40">IF(B326&gt;2020,IF(OR($I326=0,Q$4&lt;$B326,$B326=0,20-(Q$4-$B326)=0),0,$I326*(19-(Q$4-$B326))/20),0)</f>
        <v>0</v>
      </c>
      <c r="R326" s="109">
        <f t="shared" ref="R326:R389" si="41">IF(B326&gt;2020,IF(OR($I326=0,R$4&lt;$B326,$B326=0,20-(R$4-$B326)=0),0,$I326*(19-(R$4-$B326))/20),0)</f>
        <v>0</v>
      </c>
      <c r="S326" s="425"/>
    </row>
    <row r="327" spans="1:19" x14ac:dyDescent="0.3">
      <c r="A327" s="421"/>
      <c r="B327" s="424"/>
      <c r="C327" s="421"/>
      <c r="D327" s="421"/>
      <c r="E327" s="421"/>
      <c r="F327" s="421"/>
      <c r="G327" s="421"/>
      <c r="H327" s="421"/>
      <c r="I327" s="220">
        <f>IF(B327&gt;A_Stammdaten!$B$12,0,SUM(C327,D327,F327,G327)-SUM(E327,H327))</f>
        <v>0</v>
      </c>
      <c r="J327" s="109">
        <f>IF(B327&gt;2020,HLOOKUP(A_Stammdaten!$B$12,$L$4:$R$2504,ROW(B327)-3,FALSE)+IF(OR(B327=0,A_Stammdaten!$B$12&lt;B327),0,I327*1/20),0)</f>
        <v>0</v>
      </c>
      <c r="K327" s="109">
        <f>IF(B327&gt;2020,HLOOKUP(A_Stammdaten!$B$12,$L$4:$R$2504,ROW(B327)-3,FALSE),0)</f>
        <v>0</v>
      </c>
      <c r="L327" s="109">
        <f t="shared" si="35"/>
        <v>0</v>
      </c>
      <c r="M327" s="109">
        <f t="shared" si="36"/>
        <v>0</v>
      </c>
      <c r="N327" s="109">
        <f t="shared" si="37"/>
        <v>0</v>
      </c>
      <c r="O327" s="109">
        <f t="shared" si="38"/>
        <v>0</v>
      </c>
      <c r="P327" s="109">
        <f t="shared" si="39"/>
        <v>0</v>
      </c>
      <c r="Q327" s="109">
        <f t="shared" si="40"/>
        <v>0</v>
      </c>
      <c r="R327" s="109">
        <f t="shared" si="41"/>
        <v>0</v>
      </c>
      <c r="S327" s="425"/>
    </row>
    <row r="328" spans="1:19" x14ac:dyDescent="0.3">
      <c r="A328" s="421"/>
      <c r="B328" s="424"/>
      <c r="C328" s="421"/>
      <c r="D328" s="421"/>
      <c r="E328" s="421"/>
      <c r="F328" s="421"/>
      <c r="G328" s="421"/>
      <c r="H328" s="421"/>
      <c r="I328" s="220">
        <f>IF(B328&gt;A_Stammdaten!$B$12,0,SUM(C328,D328,F328,G328)-SUM(E328,H328))</f>
        <v>0</v>
      </c>
      <c r="J328" s="109">
        <f>IF(B328&gt;2020,HLOOKUP(A_Stammdaten!$B$12,$L$4:$R$2504,ROW(B328)-3,FALSE)+IF(OR(B328=0,A_Stammdaten!$B$12&lt;B328),0,I328*1/20),0)</f>
        <v>0</v>
      </c>
      <c r="K328" s="109">
        <f>IF(B328&gt;2020,HLOOKUP(A_Stammdaten!$B$12,$L$4:$R$2504,ROW(B328)-3,FALSE),0)</f>
        <v>0</v>
      </c>
      <c r="L328" s="109">
        <f t="shared" si="35"/>
        <v>0</v>
      </c>
      <c r="M328" s="109">
        <f t="shared" si="36"/>
        <v>0</v>
      </c>
      <c r="N328" s="109">
        <f t="shared" si="37"/>
        <v>0</v>
      </c>
      <c r="O328" s="109">
        <f t="shared" si="38"/>
        <v>0</v>
      </c>
      <c r="P328" s="109">
        <f t="shared" si="39"/>
        <v>0</v>
      </c>
      <c r="Q328" s="109">
        <f t="shared" si="40"/>
        <v>0</v>
      </c>
      <c r="R328" s="109">
        <f t="shared" si="41"/>
        <v>0</v>
      </c>
      <c r="S328" s="425"/>
    </row>
    <row r="329" spans="1:19" x14ac:dyDescent="0.3">
      <c r="A329" s="421"/>
      <c r="B329" s="424"/>
      <c r="C329" s="421"/>
      <c r="D329" s="421"/>
      <c r="E329" s="421"/>
      <c r="F329" s="421"/>
      <c r="G329" s="421"/>
      <c r="H329" s="421"/>
      <c r="I329" s="220">
        <f>IF(B329&gt;A_Stammdaten!$B$12,0,SUM(C329,D329,F329,G329)-SUM(E329,H329))</f>
        <v>0</v>
      </c>
      <c r="J329" s="109">
        <f>IF(B329&gt;2020,HLOOKUP(A_Stammdaten!$B$12,$L$4:$R$2504,ROW(B329)-3,FALSE)+IF(OR(B329=0,A_Stammdaten!$B$12&lt;B329),0,I329*1/20),0)</f>
        <v>0</v>
      </c>
      <c r="K329" s="109">
        <f>IF(B329&gt;2020,HLOOKUP(A_Stammdaten!$B$12,$L$4:$R$2504,ROW(B329)-3,FALSE),0)</f>
        <v>0</v>
      </c>
      <c r="L329" s="109">
        <f t="shared" si="35"/>
        <v>0</v>
      </c>
      <c r="M329" s="109">
        <f t="shared" si="36"/>
        <v>0</v>
      </c>
      <c r="N329" s="109">
        <f t="shared" si="37"/>
        <v>0</v>
      </c>
      <c r="O329" s="109">
        <f t="shared" si="38"/>
        <v>0</v>
      </c>
      <c r="P329" s="109">
        <f t="shared" si="39"/>
        <v>0</v>
      </c>
      <c r="Q329" s="109">
        <f t="shared" si="40"/>
        <v>0</v>
      </c>
      <c r="R329" s="109">
        <f t="shared" si="41"/>
        <v>0</v>
      </c>
      <c r="S329" s="425"/>
    </row>
    <row r="330" spans="1:19" x14ac:dyDescent="0.3">
      <c r="A330" s="421"/>
      <c r="B330" s="424"/>
      <c r="C330" s="421"/>
      <c r="D330" s="421"/>
      <c r="E330" s="421"/>
      <c r="F330" s="421"/>
      <c r="G330" s="421"/>
      <c r="H330" s="421"/>
      <c r="I330" s="220">
        <f>IF(B330&gt;A_Stammdaten!$B$12,0,SUM(C330,D330,F330,G330)-SUM(E330,H330))</f>
        <v>0</v>
      </c>
      <c r="J330" s="109">
        <f>IF(B330&gt;2020,HLOOKUP(A_Stammdaten!$B$12,$L$4:$R$2504,ROW(B330)-3,FALSE)+IF(OR(B330=0,A_Stammdaten!$B$12&lt;B330),0,I330*1/20),0)</f>
        <v>0</v>
      </c>
      <c r="K330" s="109">
        <f>IF(B330&gt;2020,HLOOKUP(A_Stammdaten!$B$12,$L$4:$R$2504,ROW(B330)-3,FALSE),0)</f>
        <v>0</v>
      </c>
      <c r="L330" s="109">
        <f t="shared" si="35"/>
        <v>0</v>
      </c>
      <c r="M330" s="109">
        <f t="shared" si="36"/>
        <v>0</v>
      </c>
      <c r="N330" s="109">
        <f t="shared" si="37"/>
        <v>0</v>
      </c>
      <c r="O330" s="109">
        <f t="shared" si="38"/>
        <v>0</v>
      </c>
      <c r="P330" s="109">
        <f t="shared" si="39"/>
        <v>0</v>
      </c>
      <c r="Q330" s="109">
        <f t="shared" si="40"/>
        <v>0</v>
      </c>
      <c r="R330" s="109">
        <f t="shared" si="41"/>
        <v>0</v>
      </c>
      <c r="S330" s="425"/>
    </row>
    <row r="331" spans="1:19" x14ac:dyDescent="0.3">
      <c r="A331" s="421"/>
      <c r="B331" s="424"/>
      <c r="C331" s="421"/>
      <c r="D331" s="421"/>
      <c r="E331" s="421"/>
      <c r="F331" s="421"/>
      <c r="G331" s="421"/>
      <c r="H331" s="421"/>
      <c r="I331" s="220">
        <f>IF(B331&gt;A_Stammdaten!$B$12,0,SUM(C331,D331,F331,G331)-SUM(E331,H331))</f>
        <v>0</v>
      </c>
      <c r="J331" s="109">
        <f>IF(B331&gt;2020,HLOOKUP(A_Stammdaten!$B$12,$L$4:$R$2504,ROW(B331)-3,FALSE)+IF(OR(B331=0,A_Stammdaten!$B$12&lt;B331),0,I331*1/20),0)</f>
        <v>0</v>
      </c>
      <c r="K331" s="109">
        <f>IF(B331&gt;2020,HLOOKUP(A_Stammdaten!$B$12,$L$4:$R$2504,ROW(B331)-3,FALSE),0)</f>
        <v>0</v>
      </c>
      <c r="L331" s="109">
        <f t="shared" si="35"/>
        <v>0</v>
      </c>
      <c r="M331" s="109">
        <f t="shared" si="36"/>
        <v>0</v>
      </c>
      <c r="N331" s="109">
        <f t="shared" si="37"/>
        <v>0</v>
      </c>
      <c r="O331" s="109">
        <f t="shared" si="38"/>
        <v>0</v>
      </c>
      <c r="P331" s="109">
        <f t="shared" si="39"/>
        <v>0</v>
      </c>
      <c r="Q331" s="109">
        <f t="shared" si="40"/>
        <v>0</v>
      </c>
      <c r="R331" s="109">
        <f t="shared" si="41"/>
        <v>0</v>
      </c>
      <c r="S331" s="425"/>
    </row>
    <row r="332" spans="1:19" x14ac:dyDescent="0.3">
      <c r="A332" s="421"/>
      <c r="B332" s="424"/>
      <c r="C332" s="421"/>
      <c r="D332" s="421"/>
      <c r="E332" s="421"/>
      <c r="F332" s="421"/>
      <c r="G332" s="421"/>
      <c r="H332" s="421"/>
      <c r="I332" s="220">
        <f>IF(B332&gt;A_Stammdaten!$B$12,0,SUM(C332,D332,F332,G332)-SUM(E332,H332))</f>
        <v>0</v>
      </c>
      <c r="J332" s="109">
        <f>IF(B332&gt;2020,HLOOKUP(A_Stammdaten!$B$12,$L$4:$R$2504,ROW(B332)-3,FALSE)+IF(OR(B332=0,A_Stammdaten!$B$12&lt;B332),0,I332*1/20),0)</f>
        <v>0</v>
      </c>
      <c r="K332" s="109">
        <f>IF(B332&gt;2020,HLOOKUP(A_Stammdaten!$B$12,$L$4:$R$2504,ROW(B332)-3,FALSE),0)</f>
        <v>0</v>
      </c>
      <c r="L332" s="109">
        <f t="shared" si="35"/>
        <v>0</v>
      </c>
      <c r="M332" s="109">
        <f t="shared" si="36"/>
        <v>0</v>
      </c>
      <c r="N332" s="109">
        <f t="shared" si="37"/>
        <v>0</v>
      </c>
      <c r="O332" s="109">
        <f t="shared" si="38"/>
        <v>0</v>
      </c>
      <c r="P332" s="109">
        <f t="shared" si="39"/>
        <v>0</v>
      </c>
      <c r="Q332" s="109">
        <f t="shared" si="40"/>
        <v>0</v>
      </c>
      <c r="R332" s="109">
        <f t="shared" si="41"/>
        <v>0</v>
      </c>
      <c r="S332" s="425"/>
    </row>
    <row r="333" spans="1:19" x14ac:dyDescent="0.3">
      <c r="A333" s="421"/>
      <c r="B333" s="424"/>
      <c r="C333" s="421"/>
      <c r="D333" s="421"/>
      <c r="E333" s="421"/>
      <c r="F333" s="421"/>
      <c r="G333" s="421"/>
      <c r="H333" s="421"/>
      <c r="I333" s="220">
        <f>IF(B333&gt;A_Stammdaten!$B$12,0,SUM(C333,D333,F333,G333)-SUM(E333,H333))</f>
        <v>0</v>
      </c>
      <c r="J333" s="109">
        <f>IF(B333&gt;2020,HLOOKUP(A_Stammdaten!$B$12,$L$4:$R$2504,ROW(B333)-3,FALSE)+IF(OR(B333=0,A_Stammdaten!$B$12&lt;B333),0,I333*1/20),0)</f>
        <v>0</v>
      </c>
      <c r="K333" s="109">
        <f>IF(B333&gt;2020,HLOOKUP(A_Stammdaten!$B$12,$L$4:$R$2504,ROW(B333)-3,FALSE),0)</f>
        <v>0</v>
      </c>
      <c r="L333" s="109">
        <f t="shared" si="35"/>
        <v>0</v>
      </c>
      <c r="M333" s="109">
        <f t="shared" si="36"/>
        <v>0</v>
      </c>
      <c r="N333" s="109">
        <f t="shared" si="37"/>
        <v>0</v>
      </c>
      <c r="O333" s="109">
        <f t="shared" si="38"/>
        <v>0</v>
      </c>
      <c r="P333" s="109">
        <f t="shared" si="39"/>
        <v>0</v>
      </c>
      <c r="Q333" s="109">
        <f t="shared" si="40"/>
        <v>0</v>
      </c>
      <c r="R333" s="109">
        <f t="shared" si="41"/>
        <v>0</v>
      </c>
      <c r="S333" s="425"/>
    </row>
    <row r="334" spans="1:19" x14ac:dyDescent="0.3">
      <c r="A334" s="421"/>
      <c r="B334" s="424"/>
      <c r="C334" s="421"/>
      <c r="D334" s="421"/>
      <c r="E334" s="421"/>
      <c r="F334" s="421"/>
      <c r="G334" s="421"/>
      <c r="H334" s="421"/>
      <c r="I334" s="220">
        <f>IF(B334&gt;A_Stammdaten!$B$12,0,SUM(C334,D334,F334,G334)-SUM(E334,H334))</f>
        <v>0</v>
      </c>
      <c r="J334" s="109">
        <f>IF(B334&gt;2020,HLOOKUP(A_Stammdaten!$B$12,$L$4:$R$2504,ROW(B334)-3,FALSE)+IF(OR(B334=0,A_Stammdaten!$B$12&lt;B334),0,I334*1/20),0)</f>
        <v>0</v>
      </c>
      <c r="K334" s="109">
        <f>IF(B334&gt;2020,HLOOKUP(A_Stammdaten!$B$12,$L$4:$R$2504,ROW(B334)-3,FALSE),0)</f>
        <v>0</v>
      </c>
      <c r="L334" s="109">
        <f t="shared" si="35"/>
        <v>0</v>
      </c>
      <c r="M334" s="109">
        <f t="shared" si="36"/>
        <v>0</v>
      </c>
      <c r="N334" s="109">
        <f t="shared" si="37"/>
        <v>0</v>
      </c>
      <c r="O334" s="109">
        <f t="shared" si="38"/>
        <v>0</v>
      </c>
      <c r="P334" s="109">
        <f t="shared" si="39"/>
        <v>0</v>
      </c>
      <c r="Q334" s="109">
        <f t="shared" si="40"/>
        <v>0</v>
      </c>
      <c r="R334" s="109">
        <f t="shared" si="41"/>
        <v>0</v>
      </c>
      <c r="S334" s="425"/>
    </row>
    <row r="335" spans="1:19" x14ac:dyDescent="0.3">
      <c r="A335" s="421"/>
      <c r="B335" s="424"/>
      <c r="C335" s="421"/>
      <c r="D335" s="421"/>
      <c r="E335" s="421"/>
      <c r="F335" s="421"/>
      <c r="G335" s="421"/>
      <c r="H335" s="421"/>
      <c r="I335" s="220">
        <f>IF(B335&gt;A_Stammdaten!$B$12,0,SUM(C335,D335,F335,G335)-SUM(E335,H335))</f>
        <v>0</v>
      </c>
      <c r="J335" s="109">
        <f>IF(B335&gt;2020,HLOOKUP(A_Stammdaten!$B$12,$L$4:$R$2504,ROW(B335)-3,FALSE)+IF(OR(B335=0,A_Stammdaten!$B$12&lt;B335),0,I335*1/20),0)</f>
        <v>0</v>
      </c>
      <c r="K335" s="109">
        <f>IF(B335&gt;2020,HLOOKUP(A_Stammdaten!$B$12,$L$4:$R$2504,ROW(B335)-3,FALSE),0)</f>
        <v>0</v>
      </c>
      <c r="L335" s="109">
        <f t="shared" si="35"/>
        <v>0</v>
      </c>
      <c r="M335" s="109">
        <f t="shared" si="36"/>
        <v>0</v>
      </c>
      <c r="N335" s="109">
        <f t="shared" si="37"/>
        <v>0</v>
      </c>
      <c r="O335" s="109">
        <f t="shared" si="38"/>
        <v>0</v>
      </c>
      <c r="P335" s="109">
        <f t="shared" si="39"/>
        <v>0</v>
      </c>
      <c r="Q335" s="109">
        <f t="shared" si="40"/>
        <v>0</v>
      </c>
      <c r="R335" s="109">
        <f t="shared" si="41"/>
        <v>0</v>
      </c>
      <c r="S335" s="425"/>
    </row>
    <row r="336" spans="1:19" x14ac:dyDescent="0.3">
      <c r="A336" s="421"/>
      <c r="B336" s="424"/>
      <c r="C336" s="421"/>
      <c r="D336" s="421"/>
      <c r="E336" s="421"/>
      <c r="F336" s="421"/>
      <c r="G336" s="421"/>
      <c r="H336" s="421"/>
      <c r="I336" s="220">
        <f>IF(B336&gt;A_Stammdaten!$B$12,0,SUM(C336,D336,F336,G336)-SUM(E336,H336))</f>
        <v>0</v>
      </c>
      <c r="J336" s="109">
        <f>IF(B336&gt;2020,HLOOKUP(A_Stammdaten!$B$12,$L$4:$R$2504,ROW(B336)-3,FALSE)+IF(OR(B336=0,A_Stammdaten!$B$12&lt;B336),0,I336*1/20),0)</f>
        <v>0</v>
      </c>
      <c r="K336" s="109">
        <f>IF(B336&gt;2020,HLOOKUP(A_Stammdaten!$B$12,$L$4:$R$2504,ROW(B336)-3,FALSE),0)</f>
        <v>0</v>
      </c>
      <c r="L336" s="109">
        <f t="shared" si="35"/>
        <v>0</v>
      </c>
      <c r="M336" s="109">
        <f t="shared" si="36"/>
        <v>0</v>
      </c>
      <c r="N336" s="109">
        <f t="shared" si="37"/>
        <v>0</v>
      </c>
      <c r="O336" s="109">
        <f t="shared" si="38"/>
        <v>0</v>
      </c>
      <c r="P336" s="109">
        <f t="shared" si="39"/>
        <v>0</v>
      </c>
      <c r="Q336" s="109">
        <f t="shared" si="40"/>
        <v>0</v>
      </c>
      <c r="R336" s="109">
        <f t="shared" si="41"/>
        <v>0</v>
      </c>
      <c r="S336" s="425"/>
    </row>
    <row r="337" spans="1:19" x14ac:dyDescent="0.3">
      <c r="A337" s="421"/>
      <c r="B337" s="424"/>
      <c r="C337" s="421"/>
      <c r="D337" s="421"/>
      <c r="E337" s="421"/>
      <c r="F337" s="421"/>
      <c r="G337" s="421"/>
      <c r="H337" s="421"/>
      <c r="I337" s="220">
        <f>IF(B337&gt;A_Stammdaten!$B$12,0,SUM(C337,D337,F337,G337)-SUM(E337,H337))</f>
        <v>0</v>
      </c>
      <c r="J337" s="109">
        <f>IF(B337&gt;2020,HLOOKUP(A_Stammdaten!$B$12,$L$4:$R$2504,ROW(B337)-3,FALSE)+IF(OR(B337=0,A_Stammdaten!$B$12&lt;B337),0,I337*1/20),0)</f>
        <v>0</v>
      </c>
      <c r="K337" s="109">
        <f>IF(B337&gt;2020,HLOOKUP(A_Stammdaten!$B$12,$L$4:$R$2504,ROW(B337)-3,FALSE),0)</f>
        <v>0</v>
      </c>
      <c r="L337" s="109">
        <f t="shared" si="35"/>
        <v>0</v>
      </c>
      <c r="M337" s="109">
        <f t="shared" si="36"/>
        <v>0</v>
      </c>
      <c r="N337" s="109">
        <f t="shared" si="37"/>
        <v>0</v>
      </c>
      <c r="O337" s="109">
        <f t="shared" si="38"/>
        <v>0</v>
      </c>
      <c r="P337" s="109">
        <f t="shared" si="39"/>
        <v>0</v>
      </c>
      <c r="Q337" s="109">
        <f t="shared" si="40"/>
        <v>0</v>
      </c>
      <c r="R337" s="109">
        <f t="shared" si="41"/>
        <v>0</v>
      </c>
      <c r="S337" s="425"/>
    </row>
    <row r="338" spans="1:19" x14ac:dyDescent="0.3">
      <c r="A338" s="421"/>
      <c r="B338" s="424"/>
      <c r="C338" s="421"/>
      <c r="D338" s="421"/>
      <c r="E338" s="421"/>
      <c r="F338" s="421"/>
      <c r="G338" s="421"/>
      <c r="H338" s="421"/>
      <c r="I338" s="220">
        <f>IF(B338&gt;A_Stammdaten!$B$12,0,SUM(C338,D338,F338,G338)-SUM(E338,H338))</f>
        <v>0</v>
      </c>
      <c r="J338" s="109">
        <f>IF(B338&gt;2020,HLOOKUP(A_Stammdaten!$B$12,$L$4:$R$2504,ROW(B338)-3,FALSE)+IF(OR(B338=0,A_Stammdaten!$B$12&lt;B338),0,I338*1/20),0)</f>
        <v>0</v>
      </c>
      <c r="K338" s="109">
        <f>IF(B338&gt;2020,HLOOKUP(A_Stammdaten!$B$12,$L$4:$R$2504,ROW(B338)-3,FALSE),0)</f>
        <v>0</v>
      </c>
      <c r="L338" s="109">
        <f t="shared" si="35"/>
        <v>0</v>
      </c>
      <c r="M338" s="109">
        <f t="shared" si="36"/>
        <v>0</v>
      </c>
      <c r="N338" s="109">
        <f t="shared" si="37"/>
        <v>0</v>
      </c>
      <c r="O338" s="109">
        <f t="shared" si="38"/>
        <v>0</v>
      </c>
      <c r="P338" s="109">
        <f t="shared" si="39"/>
        <v>0</v>
      </c>
      <c r="Q338" s="109">
        <f t="shared" si="40"/>
        <v>0</v>
      </c>
      <c r="R338" s="109">
        <f t="shared" si="41"/>
        <v>0</v>
      </c>
      <c r="S338" s="425"/>
    </row>
    <row r="339" spans="1:19" x14ac:dyDescent="0.3">
      <c r="A339" s="421"/>
      <c r="B339" s="424"/>
      <c r="C339" s="421"/>
      <c r="D339" s="421"/>
      <c r="E339" s="421"/>
      <c r="F339" s="421"/>
      <c r="G339" s="421"/>
      <c r="H339" s="421"/>
      <c r="I339" s="220">
        <f>IF(B339&gt;A_Stammdaten!$B$12,0,SUM(C339,D339,F339,G339)-SUM(E339,H339))</f>
        <v>0</v>
      </c>
      <c r="J339" s="109">
        <f>IF(B339&gt;2020,HLOOKUP(A_Stammdaten!$B$12,$L$4:$R$2504,ROW(B339)-3,FALSE)+IF(OR(B339=0,A_Stammdaten!$B$12&lt;B339),0,I339*1/20),0)</f>
        <v>0</v>
      </c>
      <c r="K339" s="109">
        <f>IF(B339&gt;2020,HLOOKUP(A_Stammdaten!$B$12,$L$4:$R$2504,ROW(B339)-3,FALSE),0)</f>
        <v>0</v>
      </c>
      <c r="L339" s="109">
        <f t="shared" si="35"/>
        <v>0</v>
      </c>
      <c r="M339" s="109">
        <f t="shared" si="36"/>
        <v>0</v>
      </c>
      <c r="N339" s="109">
        <f t="shared" si="37"/>
        <v>0</v>
      </c>
      <c r="O339" s="109">
        <f t="shared" si="38"/>
        <v>0</v>
      </c>
      <c r="P339" s="109">
        <f t="shared" si="39"/>
        <v>0</v>
      </c>
      <c r="Q339" s="109">
        <f t="shared" si="40"/>
        <v>0</v>
      </c>
      <c r="R339" s="109">
        <f t="shared" si="41"/>
        <v>0</v>
      </c>
      <c r="S339" s="425"/>
    </row>
    <row r="340" spans="1:19" x14ac:dyDescent="0.3">
      <c r="A340" s="421"/>
      <c r="B340" s="424"/>
      <c r="C340" s="421"/>
      <c r="D340" s="421"/>
      <c r="E340" s="421"/>
      <c r="F340" s="421"/>
      <c r="G340" s="421"/>
      <c r="H340" s="421"/>
      <c r="I340" s="220">
        <f>IF(B340&gt;A_Stammdaten!$B$12,0,SUM(C340,D340,F340,G340)-SUM(E340,H340))</f>
        <v>0</v>
      </c>
      <c r="J340" s="109">
        <f>IF(B340&gt;2020,HLOOKUP(A_Stammdaten!$B$12,$L$4:$R$2504,ROW(B340)-3,FALSE)+IF(OR(B340=0,A_Stammdaten!$B$12&lt;B340),0,I340*1/20),0)</f>
        <v>0</v>
      </c>
      <c r="K340" s="109">
        <f>IF(B340&gt;2020,HLOOKUP(A_Stammdaten!$B$12,$L$4:$R$2504,ROW(B340)-3,FALSE),0)</f>
        <v>0</v>
      </c>
      <c r="L340" s="109">
        <f t="shared" si="35"/>
        <v>0</v>
      </c>
      <c r="M340" s="109">
        <f t="shared" si="36"/>
        <v>0</v>
      </c>
      <c r="N340" s="109">
        <f t="shared" si="37"/>
        <v>0</v>
      </c>
      <c r="O340" s="109">
        <f t="shared" si="38"/>
        <v>0</v>
      </c>
      <c r="P340" s="109">
        <f t="shared" si="39"/>
        <v>0</v>
      </c>
      <c r="Q340" s="109">
        <f t="shared" si="40"/>
        <v>0</v>
      </c>
      <c r="R340" s="109">
        <f t="shared" si="41"/>
        <v>0</v>
      </c>
      <c r="S340" s="425"/>
    </row>
    <row r="341" spans="1:19" x14ac:dyDescent="0.3">
      <c r="A341" s="421"/>
      <c r="B341" s="424"/>
      <c r="C341" s="421"/>
      <c r="D341" s="421"/>
      <c r="E341" s="421"/>
      <c r="F341" s="421"/>
      <c r="G341" s="421"/>
      <c r="H341" s="421"/>
      <c r="I341" s="220">
        <f>IF(B341&gt;A_Stammdaten!$B$12,0,SUM(C341,D341,F341,G341)-SUM(E341,H341))</f>
        <v>0</v>
      </c>
      <c r="J341" s="109">
        <f>IF(B341&gt;2020,HLOOKUP(A_Stammdaten!$B$12,$L$4:$R$2504,ROW(B341)-3,FALSE)+IF(OR(B341=0,A_Stammdaten!$B$12&lt;B341),0,I341*1/20),0)</f>
        <v>0</v>
      </c>
      <c r="K341" s="109">
        <f>IF(B341&gt;2020,HLOOKUP(A_Stammdaten!$B$12,$L$4:$R$2504,ROW(B341)-3,FALSE),0)</f>
        <v>0</v>
      </c>
      <c r="L341" s="109">
        <f t="shared" si="35"/>
        <v>0</v>
      </c>
      <c r="M341" s="109">
        <f t="shared" si="36"/>
        <v>0</v>
      </c>
      <c r="N341" s="109">
        <f t="shared" si="37"/>
        <v>0</v>
      </c>
      <c r="O341" s="109">
        <f t="shared" si="38"/>
        <v>0</v>
      </c>
      <c r="P341" s="109">
        <f t="shared" si="39"/>
        <v>0</v>
      </c>
      <c r="Q341" s="109">
        <f t="shared" si="40"/>
        <v>0</v>
      </c>
      <c r="R341" s="109">
        <f t="shared" si="41"/>
        <v>0</v>
      </c>
      <c r="S341" s="425"/>
    </row>
    <row r="342" spans="1:19" x14ac:dyDescent="0.3">
      <c r="A342" s="421"/>
      <c r="B342" s="424"/>
      <c r="C342" s="421"/>
      <c r="D342" s="421"/>
      <c r="E342" s="421"/>
      <c r="F342" s="421"/>
      <c r="G342" s="421"/>
      <c r="H342" s="421"/>
      <c r="I342" s="220">
        <f>IF(B342&gt;A_Stammdaten!$B$12,0,SUM(C342,D342,F342,G342)-SUM(E342,H342))</f>
        <v>0</v>
      </c>
      <c r="J342" s="109">
        <f>IF(B342&gt;2020,HLOOKUP(A_Stammdaten!$B$12,$L$4:$R$2504,ROW(B342)-3,FALSE)+IF(OR(B342=0,A_Stammdaten!$B$12&lt;B342),0,I342*1/20),0)</f>
        <v>0</v>
      </c>
      <c r="K342" s="109">
        <f>IF(B342&gt;2020,HLOOKUP(A_Stammdaten!$B$12,$L$4:$R$2504,ROW(B342)-3,FALSE),0)</f>
        <v>0</v>
      </c>
      <c r="L342" s="109">
        <f t="shared" si="35"/>
        <v>0</v>
      </c>
      <c r="M342" s="109">
        <f t="shared" si="36"/>
        <v>0</v>
      </c>
      <c r="N342" s="109">
        <f t="shared" si="37"/>
        <v>0</v>
      </c>
      <c r="O342" s="109">
        <f t="shared" si="38"/>
        <v>0</v>
      </c>
      <c r="P342" s="109">
        <f t="shared" si="39"/>
        <v>0</v>
      </c>
      <c r="Q342" s="109">
        <f t="shared" si="40"/>
        <v>0</v>
      </c>
      <c r="R342" s="109">
        <f t="shared" si="41"/>
        <v>0</v>
      </c>
      <c r="S342" s="425"/>
    </row>
    <row r="343" spans="1:19" x14ac:dyDescent="0.3">
      <c r="A343" s="421"/>
      <c r="B343" s="424"/>
      <c r="C343" s="421"/>
      <c r="D343" s="421"/>
      <c r="E343" s="421"/>
      <c r="F343" s="421"/>
      <c r="G343" s="421"/>
      <c r="H343" s="421"/>
      <c r="I343" s="220">
        <f>IF(B343&gt;A_Stammdaten!$B$12,0,SUM(C343,D343,F343,G343)-SUM(E343,H343))</f>
        <v>0</v>
      </c>
      <c r="J343" s="109">
        <f>IF(B343&gt;2020,HLOOKUP(A_Stammdaten!$B$12,$L$4:$R$2504,ROW(B343)-3,FALSE)+IF(OR(B343=0,A_Stammdaten!$B$12&lt;B343),0,I343*1/20),0)</f>
        <v>0</v>
      </c>
      <c r="K343" s="109">
        <f>IF(B343&gt;2020,HLOOKUP(A_Stammdaten!$B$12,$L$4:$R$2504,ROW(B343)-3,FALSE),0)</f>
        <v>0</v>
      </c>
      <c r="L343" s="109">
        <f t="shared" si="35"/>
        <v>0</v>
      </c>
      <c r="M343" s="109">
        <f t="shared" si="36"/>
        <v>0</v>
      </c>
      <c r="N343" s="109">
        <f t="shared" si="37"/>
        <v>0</v>
      </c>
      <c r="O343" s="109">
        <f t="shared" si="38"/>
        <v>0</v>
      </c>
      <c r="P343" s="109">
        <f t="shared" si="39"/>
        <v>0</v>
      </c>
      <c r="Q343" s="109">
        <f t="shared" si="40"/>
        <v>0</v>
      </c>
      <c r="R343" s="109">
        <f t="shared" si="41"/>
        <v>0</v>
      </c>
      <c r="S343" s="425"/>
    </row>
    <row r="344" spans="1:19" x14ac:dyDescent="0.3">
      <c r="A344" s="421"/>
      <c r="B344" s="424"/>
      <c r="C344" s="421"/>
      <c r="D344" s="421"/>
      <c r="E344" s="421"/>
      <c r="F344" s="421"/>
      <c r="G344" s="421"/>
      <c r="H344" s="421"/>
      <c r="I344" s="220">
        <f>IF(B344&gt;A_Stammdaten!$B$12,0,SUM(C344,D344,F344,G344)-SUM(E344,H344))</f>
        <v>0</v>
      </c>
      <c r="J344" s="109">
        <f>IF(B344&gt;2020,HLOOKUP(A_Stammdaten!$B$12,$L$4:$R$2504,ROW(B344)-3,FALSE)+IF(OR(B344=0,A_Stammdaten!$B$12&lt;B344),0,I344*1/20),0)</f>
        <v>0</v>
      </c>
      <c r="K344" s="109">
        <f>IF(B344&gt;2020,HLOOKUP(A_Stammdaten!$B$12,$L$4:$R$2504,ROW(B344)-3,FALSE),0)</f>
        <v>0</v>
      </c>
      <c r="L344" s="109">
        <f t="shared" si="35"/>
        <v>0</v>
      </c>
      <c r="M344" s="109">
        <f t="shared" si="36"/>
        <v>0</v>
      </c>
      <c r="N344" s="109">
        <f t="shared" si="37"/>
        <v>0</v>
      </c>
      <c r="O344" s="109">
        <f t="shared" si="38"/>
        <v>0</v>
      </c>
      <c r="P344" s="109">
        <f t="shared" si="39"/>
        <v>0</v>
      </c>
      <c r="Q344" s="109">
        <f t="shared" si="40"/>
        <v>0</v>
      </c>
      <c r="R344" s="109">
        <f t="shared" si="41"/>
        <v>0</v>
      </c>
      <c r="S344" s="425"/>
    </row>
    <row r="345" spans="1:19" x14ac:dyDescent="0.3">
      <c r="A345" s="421"/>
      <c r="B345" s="424"/>
      <c r="C345" s="421"/>
      <c r="D345" s="421"/>
      <c r="E345" s="421"/>
      <c r="F345" s="421"/>
      <c r="G345" s="421"/>
      <c r="H345" s="421"/>
      <c r="I345" s="220">
        <f>IF(B345&gt;A_Stammdaten!$B$12,0,SUM(C345,D345,F345,G345)-SUM(E345,H345))</f>
        <v>0</v>
      </c>
      <c r="J345" s="109">
        <f>IF(B345&gt;2020,HLOOKUP(A_Stammdaten!$B$12,$L$4:$R$2504,ROW(B345)-3,FALSE)+IF(OR(B345=0,A_Stammdaten!$B$12&lt;B345),0,I345*1/20),0)</f>
        <v>0</v>
      </c>
      <c r="K345" s="109">
        <f>IF(B345&gt;2020,HLOOKUP(A_Stammdaten!$B$12,$L$4:$R$2504,ROW(B345)-3,FALSE),0)</f>
        <v>0</v>
      </c>
      <c r="L345" s="109">
        <f t="shared" si="35"/>
        <v>0</v>
      </c>
      <c r="M345" s="109">
        <f t="shared" si="36"/>
        <v>0</v>
      </c>
      <c r="N345" s="109">
        <f t="shared" si="37"/>
        <v>0</v>
      </c>
      <c r="O345" s="109">
        <f t="shared" si="38"/>
        <v>0</v>
      </c>
      <c r="P345" s="109">
        <f t="shared" si="39"/>
        <v>0</v>
      </c>
      <c r="Q345" s="109">
        <f t="shared" si="40"/>
        <v>0</v>
      </c>
      <c r="R345" s="109">
        <f t="shared" si="41"/>
        <v>0</v>
      </c>
      <c r="S345" s="425"/>
    </row>
    <row r="346" spans="1:19" x14ac:dyDescent="0.3">
      <c r="A346" s="421"/>
      <c r="B346" s="424"/>
      <c r="C346" s="421"/>
      <c r="D346" s="421"/>
      <c r="E346" s="421"/>
      <c r="F346" s="421"/>
      <c r="G346" s="421"/>
      <c r="H346" s="421"/>
      <c r="I346" s="220">
        <f>IF(B346&gt;A_Stammdaten!$B$12,0,SUM(C346,D346,F346,G346)-SUM(E346,H346))</f>
        <v>0</v>
      </c>
      <c r="J346" s="109">
        <f>IF(B346&gt;2020,HLOOKUP(A_Stammdaten!$B$12,$L$4:$R$2504,ROW(B346)-3,FALSE)+IF(OR(B346=0,A_Stammdaten!$B$12&lt;B346),0,I346*1/20),0)</f>
        <v>0</v>
      </c>
      <c r="K346" s="109">
        <f>IF(B346&gt;2020,HLOOKUP(A_Stammdaten!$B$12,$L$4:$R$2504,ROW(B346)-3,FALSE),0)</f>
        <v>0</v>
      </c>
      <c r="L346" s="109">
        <f t="shared" si="35"/>
        <v>0</v>
      </c>
      <c r="M346" s="109">
        <f t="shared" si="36"/>
        <v>0</v>
      </c>
      <c r="N346" s="109">
        <f t="shared" si="37"/>
        <v>0</v>
      </c>
      <c r="O346" s="109">
        <f t="shared" si="38"/>
        <v>0</v>
      </c>
      <c r="P346" s="109">
        <f t="shared" si="39"/>
        <v>0</v>
      </c>
      <c r="Q346" s="109">
        <f t="shared" si="40"/>
        <v>0</v>
      </c>
      <c r="R346" s="109">
        <f t="shared" si="41"/>
        <v>0</v>
      </c>
      <c r="S346" s="425"/>
    </row>
    <row r="347" spans="1:19" x14ac:dyDescent="0.3">
      <c r="A347" s="421"/>
      <c r="B347" s="424"/>
      <c r="C347" s="421"/>
      <c r="D347" s="421"/>
      <c r="E347" s="421"/>
      <c r="F347" s="421"/>
      <c r="G347" s="421"/>
      <c r="H347" s="421"/>
      <c r="I347" s="220">
        <f>IF(B347&gt;A_Stammdaten!$B$12,0,SUM(C347,D347,F347,G347)-SUM(E347,H347))</f>
        <v>0</v>
      </c>
      <c r="J347" s="109">
        <f>IF(B347&gt;2020,HLOOKUP(A_Stammdaten!$B$12,$L$4:$R$2504,ROW(B347)-3,FALSE)+IF(OR(B347=0,A_Stammdaten!$B$12&lt;B347),0,I347*1/20),0)</f>
        <v>0</v>
      </c>
      <c r="K347" s="109">
        <f>IF(B347&gt;2020,HLOOKUP(A_Stammdaten!$B$12,$L$4:$R$2504,ROW(B347)-3,FALSE),0)</f>
        <v>0</v>
      </c>
      <c r="L347" s="109">
        <f t="shared" si="35"/>
        <v>0</v>
      </c>
      <c r="M347" s="109">
        <f t="shared" si="36"/>
        <v>0</v>
      </c>
      <c r="N347" s="109">
        <f t="shared" si="37"/>
        <v>0</v>
      </c>
      <c r="O347" s="109">
        <f t="shared" si="38"/>
        <v>0</v>
      </c>
      <c r="P347" s="109">
        <f t="shared" si="39"/>
        <v>0</v>
      </c>
      <c r="Q347" s="109">
        <f t="shared" si="40"/>
        <v>0</v>
      </c>
      <c r="R347" s="109">
        <f t="shared" si="41"/>
        <v>0</v>
      </c>
      <c r="S347" s="425"/>
    </row>
    <row r="348" spans="1:19" x14ac:dyDescent="0.3">
      <c r="A348" s="421"/>
      <c r="B348" s="424"/>
      <c r="C348" s="421"/>
      <c r="D348" s="421"/>
      <c r="E348" s="421"/>
      <c r="F348" s="421"/>
      <c r="G348" s="421"/>
      <c r="H348" s="421"/>
      <c r="I348" s="220">
        <f>IF(B348&gt;A_Stammdaten!$B$12,0,SUM(C348,D348,F348,G348)-SUM(E348,H348))</f>
        <v>0</v>
      </c>
      <c r="J348" s="109">
        <f>IF(B348&gt;2020,HLOOKUP(A_Stammdaten!$B$12,$L$4:$R$2504,ROW(B348)-3,FALSE)+IF(OR(B348=0,A_Stammdaten!$B$12&lt;B348),0,I348*1/20),0)</f>
        <v>0</v>
      </c>
      <c r="K348" s="109">
        <f>IF(B348&gt;2020,HLOOKUP(A_Stammdaten!$B$12,$L$4:$R$2504,ROW(B348)-3,FALSE),0)</f>
        <v>0</v>
      </c>
      <c r="L348" s="109">
        <f t="shared" si="35"/>
        <v>0</v>
      </c>
      <c r="M348" s="109">
        <f t="shared" si="36"/>
        <v>0</v>
      </c>
      <c r="N348" s="109">
        <f t="shared" si="37"/>
        <v>0</v>
      </c>
      <c r="O348" s="109">
        <f t="shared" si="38"/>
        <v>0</v>
      </c>
      <c r="P348" s="109">
        <f t="shared" si="39"/>
        <v>0</v>
      </c>
      <c r="Q348" s="109">
        <f t="shared" si="40"/>
        <v>0</v>
      </c>
      <c r="R348" s="109">
        <f t="shared" si="41"/>
        <v>0</v>
      </c>
      <c r="S348" s="425"/>
    </row>
    <row r="349" spans="1:19" x14ac:dyDescent="0.3">
      <c r="A349" s="421"/>
      <c r="B349" s="424"/>
      <c r="C349" s="421"/>
      <c r="D349" s="421"/>
      <c r="E349" s="421"/>
      <c r="F349" s="421"/>
      <c r="G349" s="421"/>
      <c r="H349" s="421"/>
      <c r="I349" s="220">
        <f>IF(B349&gt;A_Stammdaten!$B$12,0,SUM(C349,D349,F349,G349)-SUM(E349,H349))</f>
        <v>0</v>
      </c>
      <c r="J349" s="109">
        <f>IF(B349&gt;2020,HLOOKUP(A_Stammdaten!$B$12,$L$4:$R$2504,ROW(B349)-3,FALSE)+IF(OR(B349=0,A_Stammdaten!$B$12&lt;B349),0,I349*1/20),0)</f>
        <v>0</v>
      </c>
      <c r="K349" s="109">
        <f>IF(B349&gt;2020,HLOOKUP(A_Stammdaten!$B$12,$L$4:$R$2504,ROW(B349)-3,FALSE),0)</f>
        <v>0</v>
      </c>
      <c r="L349" s="109">
        <f t="shared" si="35"/>
        <v>0</v>
      </c>
      <c r="M349" s="109">
        <f t="shared" si="36"/>
        <v>0</v>
      </c>
      <c r="N349" s="109">
        <f t="shared" si="37"/>
        <v>0</v>
      </c>
      <c r="O349" s="109">
        <f t="shared" si="38"/>
        <v>0</v>
      </c>
      <c r="P349" s="109">
        <f t="shared" si="39"/>
        <v>0</v>
      </c>
      <c r="Q349" s="109">
        <f t="shared" si="40"/>
        <v>0</v>
      </c>
      <c r="R349" s="109">
        <f t="shared" si="41"/>
        <v>0</v>
      </c>
      <c r="S349" s="425"/>
    </row>
    <row r="350" spans="1:19" x14ac:dyDescent="0.3">
      <c r="A350" s="421"/>
      <c r="B350" s="424"/>
      <c r="C350" s="421"/>
      <c r="D350" s="421"/>
      <c r="E350" s="421"/>
      <c r="F350" s="421"/>
      <c r="G350" s="421"/>
      <c r="H350" s="421"/>
      <c r="I350" s="220">
        <f>IF(B350&gt;A_Stammdaten!$B$12,0,SUM(C350,D350,F350,G350)-SUM(E350,H350))</f>
        <v>0</v>
      </c>
      <c r="J350" s="109">
        <f>IF(B350&gt;2020,HLOOKUP(A_Stammdaten!$B$12,$L$4:$R$2504,ROW(B350)-3,FALSE)+IF(OR(B350=0,A_Stammdaten!$B$12&lt;B350),0,I350*1/20),0)</f>
        <v>0</v>
      </c>
      <c r="K350" s="109">
        <f>IF(B350&gt;2020,HLOOKUP(A_Stammdaten!$B$12,$L$4:$R$2504,ROW(B350)-3,FALSE),0)</f>
        <v>0</v>
      </c>
      <c r="L350" s="109">
        <f t="shared" si="35"/>
        <v>0</v>
      </c>
      <c r="M350" s="109">
        <f t="shared" si="36"/>
        <v>0</v>
      </c>
      <c r="N350" s="109">
        <f t="shared" si="37"/>
        <v>0</v>
      </c>
      <c r="O350" s="109">
        <f t="shared" si="38"/>
        <v>0</v>
      </c>
      <c r="P350" s="109">
        <f t="shared" si="39"/>
        <v>0</v>
      </c>
      <c r="Q350" s="109">
        <f t="shared" si="40"/>
        <v>0</v>
      </c>
      <c r="R350" s="109">
        <f t="shared" si="41"/>
        <v>0</v>
      </c>
      <c r="S350" s="425"/>
    </row>
    <row r="351" spans="1:19" x14ac:dyDescent="0.3">
      <c r="A351" s="421"/>
      <c r="B351" s="424"/>
      <c r="C351" s="421"/>
      <c r="D351" s="421"/>
      <c r="E351" s="421"/>
      <c r="F351" s="421"/>
      <c r="G351" s="421"/>
      <c r="H351" s="421"/>
      <c r="I351" s="220">
        <f>IF(B351&gt;A_Stammdaten!$B$12,0,SUM(C351,D351,F351,G351)-SUM(E351,H351))</f>
        <v>0</v>
      </c>
      <c r="J351" s="109">
        <f>IF(B351&gt;2020,HLOOKUP(A_Stammdaten!$B$12,$L$4:$R$2504,ROW(B351)-3,FALSE)+IF(OR(B351=0,A_Stammdaten!$B$12&lt;B351),0,I351*1/20),0)</f>
        <v>0</v>
      </c>
      <c r="K351" s="109">
        <f>IF(B351&gt;2020,HLOOKUP(A_Stammdaten!$B$12,$L$4:$R$2504,ROW(B351)-3,FALSE),0)</f>
        <v>0</v>
      </c>
      <c r="L351" s="109">
        <f t="shared" si="35"/>
        <v>0</v>
      </c>
      <c r="M351" s="109">
        <f t="shared" si="36"/>
        <v>0</v>
      </c>
      <c r="N351" s="109">
        <f t="shared" si="37"/>
        <v>0</v>
      </c>
      <c r="O351" s="109">
        <f t="shared" si="38"/>
        <v>0</v>
      </c>
      <c r="P351" s="109">
        <f t="shared" si="39"/>
        <v>0</v>
      </c>
      <c r="Q351" s="109">
        <f t="shared" si="40"/>
        <v>0</v>
      </c>
      <c r="R351" s="109">
        <f t="shared" si="41"/>
        <v>0</v>
      </c>
      <c r="S351" s="425"/>
    </row>
    <row r="352" spans="1:19" x14ac:dyDescent="0.3">
      <c r="A352" s="421"/>
      <c r="B352" s="424"/>
      <c r="C352" s="421"/>
      <c r="D352" s="421"/>
      <c r="E352" s="421"/>
      <c r="F352" s="421"/>
      <c r="G352" s="421"/>
      <c r="H352" s="421"/>
      <c r="I352" s="220">
        <f>IF(B352&gt;A_Stammdaten!$B$12,0,SUM(C352,D352,F352,G352)-SUM(E352,H352))</f>
        <v>0</v>
      </c>
      <c r="J352" s="109">
        <f>IF(B352&gt;2020,HLOOKUP(A_Stammdaten!$B$12,$L$4:$R$2504,ROW(B352)-3,FALSE)+IF(OR(B352=0,A_Stammdaten!$B$12&lt;B352),0,I352*1/20),0)</f>
        <v>0</v>
      </c>
      <c r="K352" s="109">
        <f>IF(B352&gt;2020,HLOOKUP(A_Stammdaten!$B$12,$L$4:$R$2504,ROW(B352)-3,FALSE),0)</f>
        <v>0</v>
      </c>
      <c r="L352" s="109">
        <f t="shared" si="35"/>
        <v>0</v>
      </c>
      <c r="M352" s="109">
        <f t="shared" si="36"/>
        <v>0</v>
      </c>
      <c r="N352" s="109">
        <f t="shared" si="37"/>
        <v>0</v>
      </c>
      <c r="O352" s="109">
        <f t="shared" si="38"/>
        <v>0</v>
      </c>
      <c r="P352" s="109">
        <f t="shared" si="39"/>
        <v>0</v>
      </c>
      <c r="Q352" s="109">
        <f t="shared" si="40"/>
        <v>0</v>
      </c>
      <c r="R352" s="109">
        <f t="shared" si="41"/>
        <v>0</v>
      </c>
      <c r="S352" s="425"/>
    </row>
    <row r="353" spans="1:19" x14ac:dyDescent="0.3">
      <c r="A353" s="421"/>
      <c r="B353" s="424"/>
      <c r="C353" s="421"/>
      <c r="D353" s="421"/>
      <c r="E353" s="421"/>
      <c r="F353" s="421"/>
      <c r="G353" s="421"/>
      <c r="H353" s="421"/>
      <c r="I353" s="220">
        <f>IF(B353&gt;A_Stammdaten!$B$12,0,SUM(C353,D353,F353,G353)-SUM(E353,H353))</f>
        <v>0</v>
      </c>
      <c r="J353" s="109">
        <f>IF(B353&gt;2020,HLOOKUP(A_Stammdaten!$B$12,$L$4:$R$2504,ROW(B353)-3,FALSE)+IF(OR(B353=0,A_Stammdaten!$B$12&lt;B353),0,I353*1/20),0)</f>
        <v>0</v>
      </c>
      <c r="K353" s="109">
        <f>IF(B353&gt;2020,HLOOKUP(A_Stammdaten!$B$12,$L$4:$R$2504,ROW(B353)-3,FALSE),0)</f>
        <v>0</v>
      </c>
      <c r="L353" s="109">
        <f t="shared" si="35"/>
        <v>0</v>
      </c>
      <c r="M353" s="109">
        <f t="shared" si="36"/>
        <v>0</v>
      </c>
      <c r="N353" s="109">
        <f t="shared" si="37"/>
        <v>0</v>
      </c>
      <c r="O353" s="109">
        <f t="shared" si="38"/>
        <v>0</v>
      </c>
      <c r="P353" s="109">
        <f t="shared" si="39"/>
        <v>0</v>
      </c>
      <c r="Q353" s="109">
        <f t="shared" si="40"/>
        <v>0</v>
      </c>
      <c r="R353" s="109">
        <f t="shared" si="41"/>
        <v>0</v>
      </c>
      <c r="S353" s="425"/>
    </row>
    <row r="354" spans="1:19" x14ac:dyDescent="0.3">
      <c r="A354" s="421"/>
      <c r="B354" s="424"/>
      <c r="C354" s="421"/>
      <c r="D354" s="421"/>
      <c r="E354" s="421"/>
      <c r="F354" s="421"/>
      <c r="G354" s="421"/>
      <c r="H354" s="421"/>
      <c r="I354" s="220">
        <f>IF(B354&gt;A_Stammdaten!$B$12,0,SUM(C354,D354,F354,G354)-SUM(E354,H354))</f>
        <v>0</v>
      </c>
      <c r="J354" s="109">
        <f>IF(B354&gt;2020,HLOOKUP(A_Stammdaten!$B$12,$L$4:$R$2504,ROW(B354)-3,FALSE)+IF(OR(B354=0,A_Stammdaten!$B$12&lt;B354),0,I354*1/20),0)</f>
        <v>0</v>
      </c>
      <c r="K354" s="109">
        <f>IF(B354&gt;2020,HLOOKUP(A_Stammdaten!$B$12,$L$4:$R$2504,ROW(B354)-3,FALSE),0)</f>
        <v>0</v>
      </c>
      <c r="L354" s="109">
        <f t="shared" si="35"/>
        <v>0</v>
      </c>
      <c r="M354" s="109">
        <f t="shared" si="36"/>
        <v>0</v>
      </c>
      <c r="N354" s="109">
        <f t="shared" si="37"/>
        <v>0</v>
      </c>
      <c r="O354" s="109">
        <f t="shared" si="38"/>
        <v>0</v>
      </c>
      <c r="P354" s="109">
        <f t="shared" si="39"/>
        <v>0</v>
      </c>
      <c r="Q354" s="109">
        <f t="shared" si="40"/>
        <v>0</v>
      </c>
      <c r="R354" s="109">
        <f t="shared" si="41"/>
        <v>0</v>
      </c>
      <c r="S354" s="425"/>
    </row>
    <row r="355" spans="1:19" x14ac:dyDescent="0.3">
      <c r="A355" s="421"/>
      <c r="B355" s="424"/>
      <c r="C355" s="421"/>
      <c r="D355" s="421"/>
      <c r="E355" s="421"/>
      <c r="F355" s="421"/>
      <c r="G355" s="421"/>
      <c r="H355" s="421"/>
      <c r="I355" s="220">
        <f>IF(B355&gt;A_Stammdaten!$B$12,0,SUM(C355,D355,F355,G355)-SUM(E355,H355))</f>
        <v>0</v>
      </c>
      <c r="J355" s="109">
        <f>IF(B355&gt;2020,HLOOKUP(A_Stammdaten!$B$12,$L$4:$R$2504,ROW(B355)-3,FALSE)+IF(OR(B355=0,A_Stammdaten!$B$12&lt;B355),0,I355*1/20),0)</f>
        <v>0</v>
      </c>
      <c r="K355" s="109">
        <f>IF(B355&gt;2020,HLOOKUP(A_Stammdaten!$B$12,$L$4:$R$2504,ROW(B355)-3,FALSE),0)</f>
        <v>0</v>
      </c>
      <c r="L355" s="109">
        <f t="shared" si="35"/>
        <v>0</v>
      </c>
      <c r="M355" s="109">
        <f t="shared" si="36"/>
        <v>0</v>
      </c>
      <c r="N355" s="109">
        <f t="shared" si="37"/>
        <v>0</v>
      </c>
      <c r="O355" s="109">
        <f t="shared" si="38"/>
        <v>0</v>
      </c>
      <c r="P355" s="109">
        <f t="shared" si="39"/>
        <v>0</v>
      </c>
      <c r="Q355" s="109">
        <f t="shared" si="40"/>
        <v>0</v>
      </c>
      <c r="R355" s="109">
        <f t="shared" si="41"/>
        <v>0</v>
      </c>
      <c r="S355" s="425"/>
    </row>
    <row r="356" spans="1:19" x14ac:dyDescent="0.3">
      <c r="A356" s="421"/>
      <c r="B356" s="424"/>
      <c r="C356" s="421"/>
      <c r="D356" s="421"/>
      <c r="E356" s="421"/>
      <c r="F356" s="421"/>
      <c r="G356" s="421"/>
      <c r="H356" s="421"/>
      <c r="I356" s="220">
        <f>IF(B356&gt;A_Stammdaten!$B$12,0,SUM(C356,D356,F356,G356)-SUM(E356,H356))</f>
        <v>0</v>
      </c>
      <c r="J356" s="109">
        <f>IF(B356&gt;2020,HLOOKUP(A_Stammdaten!$B$12,$L$4:$R$2504,ROW(B356)-3,FALSE)+IF(OR(B356=0,A_Stammdaten!$B$12&lt;B356),0,I356*1/20),0)</f>
        <v>0</v>
      </c>
      <c r="K356" s="109">
        <f>IF(B356&gt;2020,HLOOKUP(A_Stammdaten!$B$12,$L$4:$R$2504,ROW(B356)-3,FALSE),0)</f>
        <v>0</v>
      </c>
      <c r="L356" s="109">
        <f t="shared" si="35"/>
        <v>0</v>
      </c>
      <c r="M356" s="109">
        <f t="shared" si="36"/>
        <v>0</v>
      </c>
      <c r="N356" s="109">
        <f t="shared" si="37"/>
        <v>0</v>
      </c>
      <c r="O356" s="109">
        <f t="shared" si="38"/>
        <v>0</v>
      </c>
      <c r="P356" s="109">
        <f t="shared" si="39"/>
        <v>0</v>
      </c>
      <c r="Q356" s="109">
        <f t="shared" si="40"/>
        <v>0</v>
      </c>
      <c r="R356" s="109">
        <f t="shared" si="41"/>
        <v>0</v>
      </c>
      <c r="S356" s="425"/>
    </row>
    <row r="357" spans="1:19" x14ac:dyDescent="0.3">
      <c r="A357" s="421"/>
      <c r="B357" s="424"/>
      <c r="C357" s="421"/>
      <c r="D357" s="421"/>
      <c r="E357" s="421"/>
      <c r="F357" s="421"/>
      <c r="G357" s="421"/>
      <c r="H357" s="421"/>
      <c r="I357" s="220">
        <f>IF(B357&gt;A_Stammdaten!$B$12,0,SUM(C357,D357,F357,G357)-SUM(E357,H357))</f>
        <v>0</v>
      </c>
      <c r="J357" s="109">
        <f>IF(B357&gt;2020,HLOOKUP(A_Stammdaten!$B$12,$L$4:$R$2504,ROW(B357)-3,FALSE)+IF(OR(B357=0,A_Stammdaten!$B$12&lt;B357),0,I357*1/20),0)</f>
        <v>0</v>
      </c>
      <c r="K357" s="109">
        <f>IF(B357&gt;2020,HLOOKUP(A_Stammdaten!$B$12,$L$4:$R$2504,ROW(B357)-3,FALSE),0)</f>
        <v>0</v>
      </c>
      <c r="L357" s="109">
        <f t="shared" si="35"/>
        <v>0</v>
      </c>
      <c r="M357" s="109">
        <f t="shared" si="36"/>
        <v>0</v>
      </c>
      <c r="N357" s="109">
        <f t="shared" si="37"/>
        <v>0</v>
      </c>
      <c r="O357" s="109">
        <f t="shared" si="38"/>
        <v>0</v>
      </c>
      <c r="P357" s="109">
        <f t="shared" si="39"/>
        <v>0</v>
      </c>
      <c r="Q357" s="109">
        <f t="shared" si="40"/>
        <v>0</v>
      </c>
      <c r="R357" s="109">
        <f t="shared" si="41"/>
        <v>0</v>
      </c>
      <c r="S357" s="425"/>
    </row>
    <row r="358" spans="1:19" x14ac:dyDescent="0.3">
      <c r="A358" s="421"/>
      <c r="B358" s="424"/>
      <c r="C358" s="421"/>
      <c r="D358" s="421"/>
      <c r="E358" s="421"/>
      <c r="F358" s="421"/>
      <c r="G358" s="421"/>
      <c r="H358" s="421"/>
      <c r="I358" s="220">
        <f>IF(B358&gt;A_Stammdaten!$B$12,0,SUM(C358,D358,F358,G358)-SUM(E358,H358))</f>
        <v>0</v>
      </c>
      <c r="J358" s="109">
        <f>IF(B358&gt;2020,HLOOKUP(A_Stammdaten!$B$12,$L$4:$R$2504,ROW(B358)-3,FALSE)+IF(OR(B358=0,A_Stammdaten!$B$12&lt;B358),0,I358*1/20),0)</f>
        <v>0</v>
      </c>
      <c r="K358" s="109">
        <f>IF(B358&gt;2020,HLOOKUP(A_Stammdaten!$B$12,$L$4:$R$2504,ROW(B358)-3,FALSE),0)</f>
        <v>0</v>
      </c>
      <c r="L358" s="109">
        <f t="shared" si="35"/>
        <v>0</v>
      </c>
      <c r="M358" s="109">
        <f t="shared" si="36"/>
        <v>0</v>
      </c>
      <c r="N358" s="109">
        <f t="shared" si="37"/>
        <v>0</v>
      </c>
      <c r="O358" s="109">
        <f t="shared" si="38"/>
        <v>0</v>
      </c>
      <c r="P358" s="109">
        <f t="shared" si="39"/>
        <v>0</v>
      </c>
      <c r="Q358" s="109">
        <f t="shared" si="40"/>
        <v>0</v>
      </c>
      <c r="R358" s="109">
        <f t="shared" si="41"/>
        <v>0</v>
      </c>
      <c r="S358" s="425"/>
    </row>
    <row r="359" spans="1:19" x14ac:dyDescent="0.3">
      <c r="A359" s="421"/>
      <c r="B359" s="424"/>
      <c r="C359" s="421"/>
      <c r="D359" s="421"/>
      <c r="E359" s="421"/>
      <c r="F359" s="421"/>
      <c r="G359" s="421"/>
      <c r="H359" s="421"/>
      <c r="I359" s="220">
        <f>IF(B359&gt;A_Stammdaten!$B$12,0,SUM(C359,D359,F359,G359)-SUM(E359,H359))</f>
        <v>0</v>
      </c>
      <c r="J359" s="109">
        <f>IF(B359&gt;2020,HLOOKUP(A_Stammdaten!$B$12,$L$4:$R$2504,ROW(B359)-3,FALSE)+IF(OR(B359=0,A_Stammdaten!$B$12&lt;B359),0,I359*1/20),0)</f>
        <v>0</v>
      </c>
      <c r="K359" s="109">
        <f>IF(B359&gt;2020,HLOOKUP(A_Stammdaten!$B$12,$L$4:$R$2504,ROW(B359)-3,FALSE),0)</f>
        <v>0</v>
      </c>
      <c r="L359" s="109">
        <f t="shared" si="35"/>
        <v>0</v>
      </c>
      <c r="M359" s="109">
        <f t="shared" si="36"/>
        <v>0</v>
      </c>
      <c r="N359" s="109">
        <f t="shared" si="37"/>
        <v>0</v>
      </c>
      <c r="O359" s="109">
        <f t="shared" si="38"/>
        <v>0</v>
      </c>
      <c r="P359" s="109">
        <f t="shared" si="39"/>
        <v>0</v>
      </c>
      <c r="Q359" s="109">
        <f t="shared" si="40"/>
        <v>0</v>
      </c>
      <c r="R359" s="109">
        <f t="shared" si="41"/>
        <v>0</v>
      </c>
      <c r="S359" s="425"/>
    </row>
    <row r="360" spans="1:19" x14ac:dyDescent="0.3">
      <c r="A360" s="421"/>
      <c r="B360" s="424"/>
      <c r="C360" s="421"/>
      <c r="D360" s="421"/>
      <c r="E360" s="421"/>
      <c r="F360" s="421"/>
      <c r="G360" s="421"/>
      <c r="H360" s="421"/>
      <c r="I360" s="220">
        <f>IF(B360&gt;A_Stammdaten!$B$12,0,SUM(C360,D360,F360,G360)-SUM(E360,H360))</f>
        <v>0</v>
      </c>
      <c r="J360" s="109">
        <f>IF(B360&gt;2020,HLOOKUP(A_Stammdaten!$B$12,$L$4:$R$2504,ROW(B360)-3,FALSE)+IF(OR(B360=0,A_Stammdaten!$B$12&lt;B360),0,I360*1/20),0)</f>
        <v>0</v>
      </c>
      <c r="K360" s="109">
        <f>IF(B360&gt;2020,HLOOKUP(A_Stammdaten!$B$12,$L$4:$R$2504,ROW(B360)-3,FALSE),0)</f>
        <v>0</v>
      </c>
      <c r="L360" s="109">
        <f t="shared" si="35"/>
        <v>0</v>
      </c>
      <c r="M360" s="109">
        <f t="shared" si="36"/>
        <v>0</v>
      </c>
      <c r="N360" s="109">
        <f t="shared" si="37"/>
        <v>0</v>
      </c>
      <c r="O360" s="109">
        <f t="shared" si="38"/>
        <v>0</v>
      </c>
      <c r="P360" s="109">
        <f t="shared" si="39"/>
        <v>0</v>
      </c>
      <c r="Q360" s="109">
        <f t="shared" si="40"/>
        <v>0</v>
      </c>
      <c r="R360" s="109">
        <f t="shared" si="41"/>
        <v>0</v>
      </c>
      <c r="S360" s="425"/>
    </row>
    <row r="361" spans="1:19" x14ac:dyDescent="0.3">
      <c r="A361" s="421"/>
      <c r="B361" s="424"/>
      <c r="C361" s="421"/>
      <c r="D361" s="421"/>
      <c r="E361" s="421"/>
      <c r="F361" s="421"/>
      <c r="G361" s="421"/>
      <c r="H361" s="421"/>
      <c r="I361" s="220">
        <f>IF(B361&gt;A_Stammdaten!$B$12,0,SUM(C361,D361,F361,G361)-SUM(E361,H361))</f>
        <v>0</v>
      </c>
      <c r="J361" s="109">
        <f>IF(B361&gt;2020,HLOOKUP(A_Stammdaten!$B$12,$L$4:$R$2504,ROW(B361)-3,FALSE)+IF(OR(B361=0,A_Stammdaten!$B$12&lt;B361),0,I361*1/20),0)</f>
        <v>0</v>
      </c>
      <c r="K361" s="109">
        <f>IF(B361&gt;2020,HLOOKUP(A_Stammdaten!$B$12,$L$4:$R$2504,ROW(B361)-3,FALSE),0)</f>
        <v>0</v>
      </c>
      <c r="L361" s="109">
        <f t="shared" si="35"/>
        <v>0</v>
      </c>
      <c r="M361" s="109">
        <f t="shared" si="36"/>
        <v>0</v>
      </c>
      <c r="N361" s="109">
        <f t="shared" si="37"/>
        <v>0</v>
      </c>
      <c r="O361" s="109">
        <f t="shared" si="38"/>
        <v>0</v>
      </c>
      <c r="P361" s="109">
        <f t="shared" si="39"/>
        <v>0</v>
      </c>
      <c r="Q361" s="109">
        <f t="shared" si="40"/>
        <v>0</v>
      </c>
      <c r="R361" s="109">
        <f t="shared" si="41"/>
        <v>0</v>
      </c>
      <c r="S361" s="425"/>
    </row>
    <row r="362" spans="1:19" x14ac:dyDescent="0.3">
      <c r="A362" s="421"/>
      <c r="B362" s="424"/>
      <c r="C362" s="421"/>
      <c r="D362" s="421"/>
      <c r="E362" s="421"/>
      <c r="F362" s="421"/>
      <c r="G362" s="421"/>
      <c r="H362" s="421"/>
      <c r="I362" s="220">
        <f>IF(B362&gt;A_Stammdaten!$B$12,0,SUM(C362,D362,F362,G362)-SUM(E362,H362))</f>
        <v>0</v>
      </c>
      <c r="J362" s="109">
        <f>IF(B362&gt;2020,HLOOKUP(A_Stammdaten!$B$12,$L$4:$R$2504,ROW(B362)-3,FALSE)+IF(OR(B362=0,A_Stammdaten!$B$12&lt;B362),0,I362*1/20),0)</f>
        <v>0</v>
      </c>
      <c r="K362" s="109">
        <f>IF(B362&gt;2020,HLOOKUP(A_Stammdaten!$B$12,$L$4:$R$2504,ROW(B362)-3,FALSE),0)</f>
        <v>0</v>
      </c>
      <c r="L362" s="109">
        <f t="shared" si="35"/>
        <v>0</v>
      </c>
      <c r="M362" s="109">
        <f t="shared" si="36"/>
        <v>0</v>
      </c>
      <c r="N362" s="109">
        <f t="shared" si="37"/>
        <v>0</v>
      </c>
      <c r="O362" s="109">
        <f t="shared" si="38"/>
        <v>0</v>
      </c>
      <c r="P362" s="109">
        <f t="shared" si="39"/>
        <v>0</v>
      </c>
      <c r="Q362" s="109">
        <f t="shared" si="40"/>
        <v>0</v>
      </c>
      <c r="R362" s="109">
        <f t="shared" si="41"/>
        <v>0</v>
      </c>
      <c r="S362" s="425"/>
    </row>
    <row r="363" spans="1:19" x14ac:dyDescent="0.3">
      <c r="A363" s="421"/>
      <c r="B363" s="424"/>
      <c r="C363" s="421"/>
      <c r="D363" s="421"/>
      <c r="E363" s="421"/>
      <c r="F363" s="421"/>
      <c r="G363" s="421"/>
      <c r="H363" s="421"/>
      <c r="I363" s="220">
        <f>IF(B363&gt;A_Stammdaten!$B$12,0,SUM(C363,D363,F363,G363)-SUM(E363,H363))</f>
        <v>0</v>
      </c>
      <c r="J363" s="109">
        <f>IF(B363&gt;2020,HLOOKUP(A_Stammdaten!$B$12,$L$4:$R$2504,ROW(B363)-3,FALSE)+IF(OR(B363=0,A_Stammdaten!$B$12&lt;B363),0,I363*1/20),0)</f>
        <v>0</v>
      </c>
      <c r="K363" s="109">
        <f>IF(B363&gt;2020,HLOOKUP(A_Stammdaten!$B$12,$L$4:$R$2504,ROW(B363)-3,FALSE),0)</f>
        <v>0</v>
      </c>
      <c r="L363" s="109">
        <f t="shared" si="35"/>
        <v>0</v>
      </c>
      <c r="M363" s="109">
        <f t="shared" si="36"/>
        <v>0</v>
      </c>
      <c r="N363" s="109">
        <f t="shared" si="37"/>
        <v>0</v>
      </c>
      <c r="O363" s="109">
        <f t="shared" si="38"/>
        <v>0</v>
      </c>
      <c r="P363" s="109">
        <f t="shared" si="39"/>
        <v>0</v>
      </c>
      <c r="Q363" s="109">
        <f t="shared" si="40"/>
        <v>0</v>
      </c>
      <c r="R363" s="109">
        <f t="shared" si="41"/>
        <v>0</v>
      </c>
      <c r="S363" s="425"/>
    </row>
    <row r="364" spans="1:19" x14ac:dyDescent="0.3">
      <c r="A364" s="421"/>
      <c r="B364" s="424"/>
      <c r="C364" s="421"/>
      <c r="D364" s="421"/>
      <c r="E364" s="421"/>
      <c r="F364" s="421"/>
      <c r="G364" s="421"/>
      <c r="H364" s="421"/>
      <c r="I364" s="220">
        <f>IF(B364&gt;A_Stammdaten!$B$12,0,SUM(C364,D364,F364,G364)-SUM(E364,H364))</f>
        <v>0</v>
      </c>
      <c r="J364" s="109">
        <f>IF(B364&gt;2020,HLOOKUP(A_Stammdaten!$B$12,$L$4:$R$2504,ROW(B364)-3,FALSE)+IF(OR(B364=0,A_Stammdaten!$B$12&lt;B364),0,I364*1/20),0)</f>
        <v>0</v>
      </c>
      <c r="K364" s="109">
        <f>IF(B364&gt;2020,HLOOKUP(A_Stammdaten!$B$12,$L$4:$R$2504,ROW(B364)-3,FALSE),0)</f>
        <v>0</v>
      </c>
      <c r="L364" s="109">
        <f t="shared" si="35"/>
        <v>0</v>
      </c>
      <c r="M364" s="109">
        <f t="shared" si="36"/>
        <v>0</v>
      </c>
      <c r="N364" s="109">
        <f t="shared" si="37"/>
        <v>0</v>
      </c>
      <c r="O364" s="109">
        <f t="shared" si="38"/>
        <v>0</v>
      </c>
      <c r="P364" s="109">
        <f t="shared" si="39"/>
        <v>0</v>
      </c>
      <c r="Q364" s="109">
        <f t="shared" si="40"/>
        <v>0</v>
      </c>
      <c r="R364" s="109">
        <f t="shared" si="41"/>
        <v>0</v>
      </c>
      <c r="S364" s="425"/>
    </row>
    <row r="365" spans="1:19" x14ac:dyDescent="0.3">
      <c r="A365" s="421"/>
      <c r="B365" s="424"/>
      <c r="C365" s="421"/>
      <c r="D365" s="421"/>
      <c r="E365" s="421"/>
      <c r="F365" s="421"/>
      <c r="G365" s="421"/>
      <c r="H365" s="421"/>
      <c r="I365" s="220">
        <f>IF(B365&gt;A_Stammdaten!$B$12,0,SUM(C365,D365,F365,G365)-SUM(E365,H365))</f>
        <v>0</v>
      </c>
      <c r="J365" s="109">
        <f>IF(B365&gt;2020,HLOOKUP(A_Stammdaten!$B$12,$L$4:$R$2504,ROW(B365)-3,FALSE)+IF(OR(B365=0,A_Stammdaten!$B$12&lt;B365),0,I365*1/20),0)</f>
        <v>0</v>
      </c>
      <c r="K365" s="109">
        <f>IF(B365&gt;2020,HLOOKUP(A_Stammdaten!$B$12,$L$4:$R$2504,ROW(B365)-3,FALSE),0)</f>
        <v>0</v>
      </c>
      <c r="L365" s="109">
        <f t="shared" si="35"/>
        <v>0</v>
      </c>
      <c r="M365" s="109">
        <f t="shared" si="36"/>
        <v>0</v>
      </c>
      <c r="N365" s="109">
        <f t="shared" si="37"/>
        <v>0</v>
      </c>
      <c r="O365" s="109">
        <f t="shared" si="38"/>
        <v>0</v>
      </c>
      <c r="P365" s="109">
        <f t="shared" si="39"/>
        <v>0</v>
      </c>
      <c r="Q365" s="109">
        <f t="shared" si="40"/>
        <v>0</v>
      </c>
      <c r="R365" s="109">
        <f t="shared" si="41"/>
        <v>0</v>
      </c>
      <c r="S365" s="425"/>
    </row>
    <row r="366" spans="1:19" x14ac:dyDescent="0.3">
      <c r="A366" s="421"/>
      <c r="B366" s="424"/>
      <c r="C366" s="421"/>
      <c r="D366" s="421"/>
      <c r="E366" s="421"/>
      <c r="F366" s="421"/>
      <c r="G366" s="421"/>
      <c r="H366" s="421"/>
      <c r="I366" s="220">
        <f>IF(B366&gt;A_Stammdaten!$B$12,0,SUM(C366,D366,F366,G366)-SUM(E366,H366))</f>
        <v>0</v>
      </c>
      <c r="J366" s="109">
        <f>IF(B366&gt;2020,HLOOKUP(A_Stammdaten!$B$12,$L$4:$R$2504,ROW(B366)-3,FALSE)+IF(OR(B366=0,A_Stammdaten!$B$12&lt;B366),0,I366*1/20),0)</f>
        <v>0</v>
      </c>
      <c r="K366" s="109">
        <f>IF(B366&gt;2020,HLOOKUP(A_Stammdaten!$B$12,$L$4:$R$2504,ROW(B366)-3,FALSE),0)</f>
        <v>0</v>
      </c>
      <c r="L366" s="109">
        <f t="shared" si="35"/>
        <v>0</v>
      </c>
      <c r="M366" s="109">
        <f t="shared" si="36"/>
        <v>0</v>
      </c>
      <c r="N366" s="109">
        <f t="shared" si="37"/>
        <v>0</v>
      </c>
      <c r="O366" s="109">
        <f t="shared" si="38"/>
        <v>0</v>
      </c>
      <c r="P366" s="109">
        <f t="shared" si="39"/>
        <v>0</v>
      </c>
      <c r="Q366" s="109">
        <f t="shared" si="40"/>
        <v>0</v>
      </c>
      <c r="R366" s="109">
        <f t="shared" si="41"/>
        <v>0</v>
      </c>
      <c r="S366" s="425"/>
    </row>
    <row r="367" spans="1:19" x14ac:dyDescent="0.3">
      <c r="A367" s="421"/>
      <c r="B367" s="424"/>
      <c r="C367" s="421"/>
      <c r="D367" s="421"/>
      <c r="E367" s="421"/>
      <c r="F367" s="421"/>
      <c r="G367" s="421"/>
      <c r="H367" s="421"/>
      <c r="I367" s="220">
        <f>IF(B367&gt;A_Stammdaten!$B$12,0,SUM(C367,D367,F367,G367)-SUM(E367,H367))</f>
        <v>0</v>
      </c>
      <c r="J367" s="109">
        <f>IF(B367&gt;2020,HLOOKUP(A_Stammdaten!$B$12,$L$4:$R$2504,ROW(B367)-3,FALSE)+IF(OR(B367=0,A_Stammdaten!$B$12&lt;B367),0,I367*1/20),0)</f>
        <v>0</v>
      </c>
      <c r="K367" s="109">
        <f>IF(B367&gt;2020,HLOOKUP(A_Stammdaten!$B$12,$L$4:$R$2504,ROW(B367)-3,FALSE),0)</f>
        <v>0</v>
      </c>
      <c r="L367" s="109">
        <f t="shared" si="35"/>
        <v>0</v>
      </c>
      <c r="M367" s="109">
        <f t="shared" si="36"/>
        <v>0</v>
      </c>
      <c r="N367" s="109">
        <f t="shared" si="37"/>
        <v>0</v>
      </c>
      <c r="O367" s="109">
        <f t="shared" si="38"/>
        <v>0</v>
      </c>
      <c r="P367" s="109">
        <f t="shared" si="39"/>
        <v>0</v>
      </c>
      <c r="Q367" s="109">
        <f t="shared" si="40"/>
        <v>0</v>
      </c>
      <c r="R367" s="109">
        <f t="shared" si="41"/>
        <v>0</v>
      </c>
      <c r="S367" s="425"/>
    </row>
    <row r="368" spans="1:19" x14ac:dyDescent="0.3">
      <c r="A368" s="421"/>
      <c r="B368" s="424"/>
      <c r="C368" s="421"/>
      <c r="D368" s="421"/>
      <c r="E368" s="421"/>
      <c r="F368" s="421"/>
      <c r="G368" s="421"/>
      <c r="H368" s="421"/>
      <c r="I368" s="220">
        <f>IF(B368&gt;A_Stammdaten!$B$12,0,SUM(C368,D368,F368,G368)-SUM(E368,H368))</f>
        <v>0</v>
      </c>
      <c r="J368" s="109">
        <f>IF(B368&gt;2020,HLOOKUP(A_Stammdaten!$B$12,$L$4:$R$2504,ROW(B368)-3,FALSE)+IF(OR(B368=0,A_Stammdaten!$B$12&lt;B368),0,I368*1/20),0)</f>
        <v>0</v>
      </c>
      <c r="K368" s="109">
        <f>IF(B368&gt;2020,HLOOKUP(A_Stammdaten!$B$12,$L$4:$R$2504,ROW(B368)-3,FALSE),0)</f>
        <v>0</v>
      </c>
      <c r="L368" s="109">
        <f t="shared" si="35"/>
        <v>0</v>
      </c>
      <c r="M368" s="109">
        <f t="shared" si="36"/>
        <v>0</v>
      </c>
      <c r="N368" s="109">
        <f t="shared" si="37"/>
        <v>0</v>
      </c>
      <c r="O368" s="109">
        <f t="shared" si="38"/>
        <v>0</v>
      </c>
      <c r="P368" s="109">
        <f t="shared" si="39"/>
        <v>0</v>
      </c>
      <c r="Q368" s="109">
        <f t="shared" si="40"/>
        <v>0</v>
      </c>
      <c r="R368" s="109">
        <f t="shared" si="41"/>
        <v>0</v>
      </c>
      <c r="S368" s="425"/>
    </row>
    <row r="369" spans="1:19" x14ac:dyDescent="0.3">
      <c r="A369" s="421"/>
      <c r="B369" s="424"/>
      <c r="C369" s="421"/>
      <c r="D369" s="421"/>
      <c r="E369" s="421"/>
      <c r="F369" s="421"/>
      <c r="G369" s="421"/>
      <c r="H369" s="421"/>
      <c r="I369" s="220">
        <f>IF(B369&gt;A_Stammdaten!$B$12,0,SUM(C369,D369,F369,G369)-SUM(E369,H369))</f>
        <v>0</v>
      </c>
      <c r="J369" s="109">
        <f>IF(B369&gt;2020,HLOOKUP(A_Stammdaten!$B$12,$L$4:$R$2504,ROW(B369)-3,FALSE)+IF(OR(B369=0,A_Stammdaten!$B$12&lt;B369),0,I369*1/20),0)</f>
        <v>0</v>
      </c>
      <c r="K369" s="109">
        <f>IF(B369&gt;2020,HLOOKUP(A_Stammdaten!$B$12,$L$4:$R$2504,ROW(B369)-3,FALSE),0)</f>
        <v>0</v>
      </c>
      <c r="L369" s="109">
        <f t="shared" si="35"/>
        <v>0</v>
      </c>
      <c r="M369" s="109">
        <f t="shared" si="36"/>
        <v>0</v>
      </c>
      <c r="N369" s="109">
        <f t="shared" si="37"/>
        <v>0</v>
      </c>
      <c r="O369" s="109">
        <f t="shared" si="38"/>
        <v>0</v>
      </c>
      <c r="P369" s="109">
        <f t="shared" si="39"/>
        <v>0</v>
      </c>
      <c r="Q369" s="109">
        <f t="shared" si="40"/>
        <v>0</v>
      </c>
      <c r="R369" s="109">
        <f t="shared" si="41"/>
        <v>0</v>
      </c>
      <c r="S369" s="425"/>
    </row>
    <row r="370" spans="1:19" x14ac:dyDescent="0.3">
      <c r="A370" s="421"/>
      <c r="B370" s="424"/>
      <c r="C370" s="421"/>
      <c r="D370" s="421"/>
      <c r="E370" s="421"/>
      <c r="F370" s="421"/>
      <c r="G370" s="421"/>
      <c r="H370" s="421"/>
      <c r="I370" s="220">
        <f>IF(B370&gt;A_Stammdaten!$B$12,0,SUM(C370,D370,F370,G370)-SUM(E370,H370))</f>
        <v>0</v>
      </c>
      <c r="J370" s="109">
        <f>IF(B370&gt;2020,HLOOKUP(A_Stammdaten!$B$12,$L$4:$R$2504,ROW(B370)-3,FALSE)+IF(OR(B370=0,A_Stammdaten!$B$12&lt;B370),0,I370*1/20),0)</f>
        <v>0</v>
      </c>
      <c r="K370" s="109">
        <f>IF(B370&gt;2020,HLOOKUP(A_Stammdaten!$B$12,$L$4:$R$2504,ROW(B370)-3,FALSE),0)</f>
        <v>0</v>
      </c>
      <c r="L370" s="109">
        <f t="shared" si="35"/>
        <v>0</v>
      </c>
      <c r="M370" s="109">
        <f t="shared" si="36"/>
        <v>0</v>
      </c>
      <c r="N370" s="109">
        <f t="shared" si="37"/>
        <v>0</v>
      </c>
      <c r="O370" s="109">
        <f t="shared" si="38"/>
        <v>0</v>
      </c>
      <c r="P370" s="109">
        <f t="shared" si="39"/>
        <v>0</v>
      </c>
      <c r="Q370" s="109">
        <f t="shared" si="40"/>
        <v>0</v>
      </c>
      <c r="R370" s="109">
        <f t="shared" si="41"/>
        <v>0</v>
      </c>
      <c r="S370" s="425"/>
    </row>
    <row r="371" spans="1:19" x14ac:dyDescent="0.3">
      <c r="A371" s="421"/>
      <c r="B371" s="424"/>
      <c r="C371" s="421"/>
      <c r="D371" s="421"/>
      <c r="E371" s="421"/>
      <c r="F371" s="421"/>
      <c r="G371" s="421"/>
      <c r="H371" s="421"/>
      <c r="I371" s="220">
        <f>IF(B371&gt;A_Stammdaten!$B$12,0,SUM(C371,D371,F371,G371)-SUM(E371,H371))</f>
        <v>0</v>
      </c>
      <c r="J371" s="109">
        <f>IF(B371&gt;2020,HLOOKUP(A_Stammdaten!$B$12,$L$4:$R$2504,ROW(B371)-3,FALSE)+IF(OR(B371=0,A_Stammdaten!$B$12&lt;B371),0,I371*1/20),0)</f>
        <v>0</v>
      </c>
      <c r="K371" s="109">
        <f>IF(B371&gt;2020,HLOOKUP(A_Stammdaten!$B$12,$L$4:$R$2504,ROW(B371)-3,FALSE),0)</f>
        <v>0</v>
      </c>
      <c r="L371" s="109">
        <f t="shared" si="35"/>
        <v>0</v>
      </c>
      <c r="M371" s="109">
        <f t="shared" si="36"/>
        <v>0</v>
      </c>
      <c r="N371" s="109">
        <f t="shared" si="37"/>
        <v>0</v>
      </c>
      <c r="O371" s="109">
        <f t="shared" si="38"/>
        <v>0</v>
      </c>
      <c r="P371" s="109">
        <f t="shared" si="39"/>
        <v>0</v>
      </c>
      <c r="Q371" s="109">
        <f t="shared" si="40"/>
        <v>0</v>
      </c>
      <c r="R371" s="109">
        <f t="shared" si="41"/>
        <v>0</v>
      </c>
      <c r="S371" s="425"/>
    </row>
    <row r="372" spans="1:19" x14ac:dyDescent="0.3">
      <c r="A372" s="421"/>
      <c r="B372" s="424"/>
      <c r="C372" s="421"/>
      <c r="D372" s="421"/>
      <c r="E372" s="421"/>
      <c r="F372" s="421"/>
      <c r="G372" s="421"/>
      <c r="H372" s="421"/>
      <c r="I372" s="220">
        <f>IF(B372&gt;A_Stammdaten!$B$12,0,SUM(C372,D372,F372,G372)-SUM(E372,H372))</f>
        <v>0</v>
      </c>
      <c r="J372" s="109">
        <f>IF(B372&gt;2020,HLOOKUP(A_Stammdaten!$B$12,$L$4:$R$2504,ROW(B372)-3,FALSE)+IF(OR(B372=0,A_Stammdaten!$B$12&lt;B372),0,I372*1/20),0)</f>
        <v>0</v>
      </c>
      <c r="K372" s="109">
        <f>IF(B372&gt;2020,HLOOKUP(A_Stammdaten!$B$12,$L$4:$R$2504,ROW(B372)-3,FALSE),0)</f>
        <v>0</v>
      </c>
      <c r="L372" s="109">
        <f t="shared" si="35"/>
        <v>0</v>
      </c>
      <c r="M372" s="109">
        <f t="shared" si="36"/>
        <v>0</v>
      </c>
      <c r="N372" s="109">
        <f t="shared" si="37"/>
        <v>0</v>
      </c>
      <c r="O372" s="109">
        <f t="shared" si="38"/>
        <v>0</v>
      </c>
      <c r="P372" s="109">
        <f t="shared" si="39"/>
        <v>0</v>
      </c>
      <c r="Q372" s="109">
        <f t="shared" si="40"/>
        <v>0</v>
      </c>
      <c r="R372" s="109">
        <f t="shared" si="41"/>
        <v>0</v>
      </c>
      <c r="S372" s="425"/>
    </row>
    <row r="373" spans="1:19" x14ac:dyDescent="0.3">
      <c r="A373" s="421"/>
      <c r="B373" s="424"/>
      <c r="C373" s="421"/>
      <c r="D373" s="421"/>
      <c r="E373" s="421"/>
      <c r="F373" s="421"/>
      <c r="G373" s="421"/>
      <c r="H373" s="421"/>
      <c r="I373" s="220">
        <f>IF(B373&gt;A_Stammdaten!$B$12,0,SUM(C373,D373,F373,G373)-SUM(E373,H373))</f>
        <v>0</v>
      </c>
      <c r="J373" s="109">
        <f>IF(B373&gt;2020,HLOOKUP(A_Stammdaten!$B$12,$L$4:$R$2504,ROW(B373)-3,FALSE)+IF(OR(B373=0,A_Stammdaten!$B$12&lt;B373),0,I373*1/20),0)</f>
        <v>0</v>
      </c>
      <c r="K373" s="109">
        <f>IF(B373&gt;2020,HLOOKUP(A_Stammdaten!$B$12,$L$4:$R$2504,ROW(B373)-3,FALSE),0)</f>
        <v>0</v>
      </c>
      <c r="L373" s="109">
        <f t="shared" si="35"/>
        <v>0</v>
      </c>
      <c r="M373" s="109">
        <f t="shared" si="36"/>
        <v>0</v>
      </c>
      <c r="N373" s="109">
        <f t="shared" si="37"/>
        <v>0</v>
      </c>
      <c r="O373" s="109">
        <f t="shared" si="38"/>
        <v>0</v>
      </c>
      <c r="P373" s="109">
        <f t="shared" si="39"/>
        <v>0</v>
      </c>
      <c r="Q373" s="109">
        <f t="shared" si="40"/>
        <v>0</v>
      </c>
      <c r="R373" s="109">
        <f t="shared" si="41"/>
        <v>0</v>
      </c>
      <c r="S373" s="425"/>
    </row>
    <row r="374" spans="1:19" x14ac:dyDescent="0.3">
      <c r="A374" s="421"/>
      <c r="B374" s="424"/>
      <c r="C374" s="421"/>
      <c r="D374" s="421"/>
      <c r="E374" s="421"/>
      <c r="F374" s="421"/>
      <c r="G374" s="421"/>
      <c r="H374" s="421"/>
      <c r="I374" s="220">
        <f>IF(B374&gt;A_Stammdaten!$B$12,0,SUM(C374,D374,F374,G374)-SUM(E374,H374))</f>
        <v>0</v>
      </c>
      <c r="J374" s="109">
        <f>IF(B374&gt;2020,HLOOKUP(A_Stammdaten!$B$12,$L$4:$R$2504,ROW(B374)-3,FALSE)+IF(OR(B374=0,A_Stammdaten!$B$12&lt;B374),0,I374*1/20),0)</f>
        <v>0</v>
      </c>
      <c r="K374" s="109">
        <f>IF(B374&gt;2020,HLOOKUP(A_Stammdaten!$B$12,$L$4:$R$2504,ROW(B374)-3,FALSE),0)</f>
        <v>0</v>
      </c>
      <c r="L374" s="109">
        <f t="shared" si="35"/>
        <v>0</v>
      </c>
      <c r="M374" s="109">
        <f t="shared" si="36"/>
        <v>0</v>
      </c>
      <c r="N374" s="109">
        <f t="shared" si="37"/>
        <v>0</v>
      </c>
      <c r="O374" s="109">
        <f t="shared" si="38"/>
        <v>0</v>
      </c>
      <c r="P374" s="109">
        <f t="shared" si="39"/>
        <v>0</v>
      </c>
      <c r="Q374" s="109">
        <f t="shared" si="40"/>
        <v>0</v>
      </c>
      <c r="R374" s="109">
        <f t="shared" si="41"/>
        <v>0</v>
      </c>
      <c r="S374" s="425"/>
    </row>
    <row r="375" spans="1:19" x14ac:dyDescent="0.3">
      <c r="A375" s="421"/>
      <c r="B375" s="424"/>
      <c r="C375" s="421"/>
      <c r="D375" s="421"/>
      <c r="E375" s="421"/>
      <c r="F375" s="421"/>
      <c r="G375" s="421"/>
      <c r="H375" s="421"/>
      <c r="I375" s="220">
        <f>IF(B375&gt;A_Stammdaten!$B$12,0,SUM(C375,D375,F375,G375)-SUM(E375,H375))</f>
        <v>0</v>
      </c>
      <c r="J375" s="109">
        <f>IF(B375&gt;2020,HLOOKUP(A_Stammdaten!$B$12,$L$4:$R$2504,ROW(B375)-3,FALSE)+IF(OR(B375=0,A_Stammdaten!$B$12&lt;B375),0,I375*1/20),0)</f>
        <v>0</v>
      </c>
      <c r="K375" s="109">
        <f>IF(B375&gt;2020,HLOOKUP(A_Stammdaten!$B$12,$L$4:$R$2504,ROW(B375)-3,FALSE),0)</f>
        <v>0</v>
      </c>
      <c r="L375" s="109">
        <f t="shared" si="35"/>
        <v>0</v>
      </c>
      <c r="M375" s="109">
        <f t="shared" si="36"/>
        <v>0</v>
      </c>
      <c r="N375" s="109">
        <f t="shared" si="37"/>
        <v>0</v>
      </c>
      <c r="O375" s="109">
        <f t="shared" si="38"/>
        <v>0</v>
      </c>
      <c r="P375" s="109">
        <f t="shared" si="39"/>
        <v>0</v>
      </c>
      <c r="Q375" s="109">
        <f t="shared" si="40"/>
        <v>0</v>
      </c>
      <c r="R375" s="109">
        <f t="shared" si="41"/>
        <v>0</v>
      </c>
      <c r="S375" s="425"/>
    </row>
    <row r="376" spans="1:19" x14ac:dyDescent="0.3">
      <c r="A376" s="421"/>
      <c r="B376" s="424"/>
      <c r="C376" s="421"/>
      <c r="D376" s="421"/>
      <c r="E376" s="421"/>
      <c r="F376" s="421"/>
      <c r="G376" s="421"/>
      <c r="H376" s="421"/>
      <c r="I376" s="220">
        <f>IF(B376&gt;A_Stammdaten!$B$12,0,SUM(C376,D376,F376,G376)-SUM(E376,H376))</f>
        <v>0</v>
      </c>
      <c r="J376" s="109">
        <f>IF(B376&gt;2020,HLOOKUP(A_Stammdaten!$B$12,$L$4:$R$2504,ROW(B376)-3,FALSE)+IF(OR(B376=0,A_Stammdaten!$B$12&lt;B376),0,I376*1/20),0)</f>
        <v>0</v>
      </c>
      <c r="K376" s="109">
        <f>IF(B376&gt;2020,HLOOKUP(A_Stammdaten!$B$12,$L$4:$R$2504,ROW(B376)-3,FALSE),0)</f>
        <v>0</v>
      </c>
      <c r="L376" s="109">
        <f t="shared" si="35"/>
        <v>0</v>
      </c>
      <c r="M376" s="109">
        <f t="shared" si="36"/>
        <v>0</v>
      </c>
      <c r="N376" s="109">
        <f t="shared" si="37"/>
        <v>0</v>
      </c>
      <c r="O376" s="109">
        <f t="shared" si="38"/>
        <v>0</v>
      </c>
      <c r="P376" s="109">
        <f t="shared" si="39"/>
        <v>0</v>
      </c>
      <c r="Q376" s="109">
        <f t="shared" si="40"/>
        <v>0</v>
      </c>
      <c r="R376" s="109">
        <f t="shared" si="41"/>
        <v>0</v>
      </c>
      <c r="S376" s="425"/>
    </row>
    <row r="377" spans="1:19" x14ac:dyDescent="0.3">
      <c r="A377" s="421"/>
      <c r="B377" s="424"/>
      <c r="C377" s="421"/>
      <c r="D377" s="421"/>
      <c r="E377" s="421"/>
      <c r="F377" s="421"/>
      <c r="G377" s="421"/>
      <c r="H377" s="421"/>
      <c r="I377" s="220">
        <f>IF(B377&gt;A_Stammdaten!$B$12,0,SUM(C377,D377,F377,G377)-SUM(E377,H377))</f>
        <v>0</v>
      </c>
      <c r="J377" s="109">
        <f>IF(B377&gt;2020,HLOOKUP(A_Stammdaten!$B$12,$L$4:$R$2504,ROW(B377)-3,FALSE)+IF(OR(B377=0,A_Stammdaten!$B$12&lt;B377),0,I377*1/20),0)</f>
        <v>0</v>
      </c>
      <c r="K377" s="109">
        <f>IF(B377&gt;2020,HLOOKUP(A_Stammdaten!$B$12,$L$4:$R$2504,ROW(B377)-3,FALSE),0)</f>
        <v>0</v>
      </c>
      <c r="L377" s="109">
        <f t="shared" si="35"/>
        <v>0</v>
      </c>
      <c r="M377" s="109">
        <f t="shared" si="36"/>
        <v>0</v>
      </c>
      <c r="N377" s="109">
        <f t="shared" si="37"/>
        <v>0</v>
      </c>
      <c r="O377" s="109">
        <f t="shared" si="38"/>
        <v>0</v>
      </c>
      <c r="P377" s="109">
        <f t="shared" si="39"/>
        <v>0</v>
      </c>
      <c r="Q377" s="109">
        <f t="shared" si="40"/>
        <v>0</v>
      </c>
      <c r="R377" s="109">
        <f t="shared" si="41"/>
        <v>0</v>
      </c>
      <c r="S377" s="425"/>
    </row>
    <row r="378" spans="1:19" x14ac:dyDescent="0.3">
      <c r="A378" s="421"/>
      <c r="B378" s="424"/>
      <c r="C378" s="421"/>
      <c r="D378" s="421"/>
      <c r="E378" s="421"/>
      <c r="F378" s="421"/>
      <c r="G378" s="421"/>
      <c r="H378" s="421"/>
      <c r="I378" s="220">
        <f>IF(B378&gt;A_Stammdaten!$B$12,0,SUM(C378,D378,F378,G378)-SUM(E378,H378))</f>
        <v>0</v>
      </c>
      <c r="J378" s="109">
        <f>IF(B378&gt;2020,HLOOKUP(A_Stammdaten!$B$12,$L$4:$R$2504,ROW(B378)-3,FALSE)+IF(OR(B378=0,A_Stammdaten!$B$12&lt;B378),0,I378*1/20),0)</f>
        <v>0</v>
      </c>
      <c r="K378" s="109">
        <f>IF(B378&gt;2020,HLOOKUP(A_Stammdaten!$B$12,$L$4:$R$2504,ROW(B378)-3,FALSE),0)</f>
        <v>0</v>
      </c>
      <c r="L378" s="109">
        <f t="shared" si="35"/>
        <v>0</v>
      </c>
      <c r="M378" s="109">
        <f t="shared" si="36"/>
        <v>0</v>
      </c>
      <c r="N378" s="109">
        <f t="shared" si="37"/>
        <v>0</v>
      </c>
      <c r="O378" s="109">
        <f t="shared" si="38"/>
        <v>0</v>
      </c>
      <c r="P378" s="109">
        <f t="shared" si="39"/>
        <v>0</v>
      </c>
      <c r="Q378" s="109">
        <f t="shared" si="40"/>
        <v>0</v>
      </c>
      <c r="R378" s="109">
        <f t="shared" si="41"/>
        <v>0</v>
      </c>
      <c r="S378" s="425"/>
    </row>
    <row r="379" spans="1:19" x14ac:dyDescent="0.3">
      <c r="A379" s="421"/>
      <c r="B379" s="424"/>
      <c r="C379" s="421"/>
      <c r="D379" s="421"/>
      <c r="E379" s="421"/>
      <c r="F379" s="421"/>
      <c r="G379" s="421"/>
      <c r="H379" s="421"/>
      <c r="I379" s="220">
        <f>IF(B379&gt;A_Stammdaten!$B$12,0,SUM(C379,D379,F379,G379)-SUM(E379,H379))</f>
        <v>0</v>
      </c>
      <c r="J379" s="109">
        <f>IF(B379&gt;2020,HLOOKUP(A_Stammdaten!$B$12,$L$4:$R$2504,ROW(B379)-3,FALSE)+IF(OR(B379=0,A_Stammdaten!$B$12&lt;B379),0,I379*1/20),0)</f>
        <v>0</v>
      </c>
      <c r="K379" s="109">
        <f>IF(B379&gt;2020,HLOOKUP(A_Stammdaten!$B$12,$L$4:$R$2504,ROW(B379)-3,FALSE),0)</f>
        <v>0</v>
      </c>
      <c r="L379" s="109">
        <f t="shared" si="35"/>
        <v>0</v>
      </c>
      <c r="M379" s="109">
        <f t="shared" si="36"/>
        <v>0</v>
      </c>
      <c r="N379" s="109">
        <f t="shared" si="37"/>
        <v>0</v>
      </c>
      <c r="O379" s="109">
        <f t="shared" si="38"/>
        <v>0</v>
      </c>
      <c r="P379" s="109">
        <f t="shared" si="39"/>
        <v>0</v>
      </c>
      <c r="Q379" s="109">
        <f t="shared" si="40"/>
        <v>0</v>
      </c>
      <c r="R379" s="109">
        <f t="shared" si="41"/>
        <v>0</v>
      </c>
      <c r="S379" s="425"/>
    </row>
    <row r="380" spans="1:19" x14ac:dyDescent="0.3">
      <c r="A380" s="421"/>
      <c r="B380" s="424"/>
      <c r="C380" s="421"/>
      <c r="D380" s="421"/>
      <c r="E380" s="421"/>
      <c r="F380" s="421"/>
      <c r="G380" s="421"/>
      <c r="H380" s="421"/>
      <c r="I380" s="220">
        <f>IF(B380&gt;A_Stammdaten!$B$12,0,SUM(C380,D380,F380,G380)-SUM(E380,H380))</f>
        <v>0</v>
      </c>
      <c r="J380" s="109">
        <f>IF(B380&gt;2020,HLOOKUP(A_Stammdaten!$B$12,$L$4:$R$2504,ROW(B380)-3,FALSE)+IF(OR(B380=0,A_Stammdaten!$B$12&lt;B380),0,I380*1/20),0)</f>
        <v>0</v>
      </c>
      <c r="K380" s="109">
        <f>IF(B380&gt;2020,HLOOKUP(A_Stammdaten!$B$12,$L$4:$R$2504,ROW(B380)-3,FALSE),0)</f>
        <v>0</v>
      </c>
      <c r="L380" s="109">
        <f t="shared" si="35"/>
        <v>0</v>
      </c>
      <c r="M380" s="109">
        <f t="shared" si="36"/>
        <v>0</v>
      </c>
      <c r="N380" s="109">
        <f t="shared" si="37"/>
        <v>0</v>
      </c>
      <c r="O380" s="109">
        <f t="shared" si="38"/>
        <v>0</v>
      </c>
      <c r="P380" s="109">
        <f t="shared" si="39"/>
        <v>0</v>
      </c>
      <c r="Q380" s="109">
        <f t="shared" si="40"/>
        <v>0</v>
      </c>
      <c r="R380" s="109">
        <f t="shared" si="41"/>
        <v>0</v>
      </c>
      <c r="S380" s="425"/>
    </row>
    <row r="381" spans="1:19" x14ac:dyDescent="0.3">
      <c r="A381" s="421"/>
      <c r="B381" s="424"/>
      <c r="C381" s="421"/>
      <c r="D381" s="421"/>
      <c r="E381" s="421"/>
      <c r="F381" s="421"/>
      <c r="G381" s="421"/>
      <c r="H381" s="421"/>
      <c r="I381" s="220">
        <f>IF(B381&gt;A_Stammdaten!$B$12,0,SUM(C381,D381,F381,G381)-SUM(E381,H381))</f>
        <v>0</v>
      </c>
      <c r="J381" s="109">
        <f>IF(B381&gt;2020,HLOOKUP(A_Stammdaten!$B$12,$L$4:$R$2504,ROW(B381)-3,FALSE)+IF(OR(B381=0,A_Stammdaten!$B$12&lt;B381),0,I381*1/20),0)</f>
        <v>0</v>
      </c>
      <c r="K381" s="109">
        <f>IF(B381&gt;2020,HLOOKUP(A_Stammdaten!$B$12,$L$4:$R$2504,ROW(B381)-3,FALSE),0)</f>
        <v>0</v>
      </c>
      <c r="L381" s="109">
        <f t="shared" si="35"/>
        <v>0</v>
      </c>
      <c r="M381" s="109">
        <f t="shared" si="36"/>
        <v>0</v>
      </c>
      <c r="N381" s="109">
        <f t="shared" si="37"/>
        <v>0</v>
      </c>
      <c r="O381" s="109">
        <f t="shared" si="38"/>
        <v>0</v>
      </c>
      <c r="P381" s="109">
        <f t="shared" si="39"/>
        <v>0</v>
      </c>
      <c r="Q381" s="109">
        <f t="shared" si="40"/>
        <v>0</v>
      </c>
      <c r="R381" s="109">
        <f t="shared" si="41"/>
        <v>0</v>
      </c>
      <c r="S381" s="425"/>
    </row>
    <row r="382" spans="1:19" x14ac:dyDescent="0.3">
      <c r="A382" s="421"/>
      <c r="B382" s="424"/>
      <c r="C382" s="421"/>
      <c r="D382" s="421"/>
      <c r="E382" s="421"/>
      <c r="F382" s="421"/>
      <c r="G382" s="421"/>
      <c r="H382" s="421"/>
      <c r="I382" s="220">
        <f>IF(B382&gt;A_Stammdaten!$B$12,0,SUM(C382,D382,F382,G382)-SUM(E382,H382))</f>
        <v>0</v>
      </c>
      <c r="J382" s="109">
        <f>IF(B382&gt;2020,HLOOKUP(A_Stammdaten!$B$12,$L$4:$R$2504,ROW(B382)-3,FALSE)+IF(OR(B382=0,A_Stammdaten!$B$12&lt;B382),0,I382*1/20),0)</f>
        <v>0</v>
      </c>
      <c r="K382" s="109">
        <f>IF(B382&gt;2020,HLOOKUP(A_Stammdaten!$B$12,$L$4:$R$2504,ROW(B382)-3,FALSE),0)</f>
        <v>0</v>
      </c>
      <c r="L382" s="109">
        <f t="shared" si="35"/>
        <v>0</v>
      </c>
      <c r="M382" s="109">
        <f t="shared" si="36"/>
        <v>0</v>
      </c>
      <c r="N382" s="109">
        <f t="shared" si="37"/>
        <v>0</v>
      </c>
      <c r="O382" s="109">
        <f t="shared" si="38"/>
        <v>0</v>
      </c>
      <c r="P382" s="109">
        <f t="shared" si="39"/>
        <v>0</v>
      </c>
      <c r="Q382" s="109">
        <f t="shared" si="40"/>
        <v>0</v>
      </c>
      <c r="R382" s="109">
        <f t="shared" si="41"/>
        <v>0</v>
      </c>
      <c r="S382" s="425"/>
    </row>
    <row r="383" spans="1:19" x14ac:dyDescent="0.3">
      <c r="A383" s="421"/>
      <c r="B383" s="424"/>
      <c r="C383" s="421"/>
      <c r="D383" s="421"/>
      <c r="E383" s="421"/>
      <c r="F383" s="421"/>
      <c r="G383" s="421"/>
      <c r="H383" s="421"/>
      <c r="I383" s="220">
        <f>IF(B383&gt;A_Stammdaten!$B$12,0,SUM(C383,D383,F383,G383)-SUM(E383,H383))</f>
        <v>0</v>
      </c>
      <c r="J383" s="109">
        <f>IF(B383&gt;2020,HLOOKUP(A_Stammdaten!$B$12,$L$4:$R$2504,ROW(B383)-3,FALSE)+IF(OR(B383=0,A_Stammdaten!$B$12&lt;B383),0,I383*1/20),0)</f>
        <v>0</v>
      </c>
      <c r="K383" s="109">
        <f>IF(B383&gt;2020,HLOOKUP(A_Stammdaten!$B$12,$L$4:$R$2504,ROW(B383)-3,FALSE),0)</f>
        <v>0</v>
      </c>
      <c r="L383" s="109">
        <f t="shared" si="35"/>
        <v>0</v>
      </c>
      <c r="M383" s="109">
        <f t="shared" si="36"/>
        <v>0</v>
      </c>
      <c r="N383" s="109">
        <f t="shared" si="37"/>
        <v>0</v>
      </c>
      <c r="O383" s="109">
        <f t="shared" si="38"/>
        <v>0</v>
      </c>
      <c r="P383" s="109">
        <f t="shared" si="39"/>
        <v>0</v>
      </c>
      <c r="Q383" s="109">
        <f t="shared" si="40"/>
        <v>0</v>
      </c>
      <c r="R383" s="109">
        <f t="shared" si="41"/>
        <v>0</v>
      </c>
      <c r="S383" s="425"/>
    </row>
    <row r="384" spans="1:19" x14ac:dyDescent="0.3">
      <c r="A384" s="421"/>
      <c r="B384" s="424"/>
      <c r="C384" s="421"/>
      <c r="D384" s="421"/>
      <c r="E384" s="421"/>
      <c r="F384" s="421"/>
      <c r="G384" s="421"/>
      <c r="H384" s="421"/>
      <c r="I384" s="220">
        <f>IF(B384&gt;A_Stammdaten!$B$12,0,SUM(C384,D384,F384,G384)-SUM(E384,H384))</f>
        <v>0</v>
      </c>
      <c r="J384" s="109">
        <f>IF(B384&gt;2020,HLOOKUP(A_Stammdaten!$B$12,$L$4:$R$2504,ROW(B384)-3,FALSE)+IF(OR(B384=0,A_Stammdaten!$B$12&lt;B384),0,I384*1/20),0)</f>
        <v>0</v>
      </c>
      <c r="K384" s="109">
        <f>IF(B384&gt;2020,HLOOKUP(A_Stammdaten!$B$12,$L$4:$R$2504,ROW(B384)-3,FALSE),0)</f>
        <v>0</v>
      </c>
      <c r="L384" s="109">
        <f t="shared" si="35"/>
        <v>0</v>
      </c>
      <c r="M384" s="109">
        <f t="shared" si="36"/>
        <v>0</v>
      </c>
      <c r="N384" s="109">
        <f t="shared" si="37"/>
        <v>0</v>
      </c>
      <c r="O384" s="109">
        <f t="shared" si="38"/>
        <v>0</v>
      </c>
      <c r="P384" s="109">
        <f t="shared" si="39"/>
        <v>0</v>
      </c>
      <c r="Q384" s="109">
        <f t="shared" si="40"/>
        <v>0</v>
      </c>
      <c r="R384" s="109">
        <f t="shared" si="41"/>
        <v>0</v>
      </c>
      <c r="S384" s="425"/>
    </row>
    <row r="385" spans="1:19" x14ac:dyDescent="0.3">
      <c r="A385" s="421"/>
      <c r="B385" s="424"/>
      <c r="C385" s="421"/>
      <c r="D385" s="421"/>
      <c r="E385" s="421"/>
      <c r="F385" s="421"/>
      <c r="G385" s="421"/>
      <c r="H385" s="421"/>
      <c r="I385" s="220">
        <f>IF(B385&gt;A_Stammdaten!$B$12,0,SUM(C385,D385,F385,G385)-SUM(E385,H385))</f>
        <v>0</v>
      </c>
      <c r="J385" s="109">
        <f>IF(B385&gt;2020,HLOOKUP(A_Stammdaten!$B$12,$L$4:$R$2504,ROW(B385)-3,FALSE)+IF(OR(B385=0,A_Stammdaten!$B$12&lt;B385),0,I385*1/20),0)</f>
        <v>0</v>
      </c>
      <c r="K385" s="109">
        <f>IF(B385&gt;2020,HLOOKUP(A_Stammdaten!$B$12,$L$4:$R$2504,ROW(B385)-3,FALSE),0)</f>
        <v>0</v>
      </c>
      <c r="L385" s="109">
        <f t="shared" si="35"/>
        <v>0</v>
      </c>
      <c r="M385" s="109">
        <f t="shared" si="36"/>
        <v>0</v>
      </c>
      <c r="N385" s="109">
        <f t="shared" si="37"/>
        <v>0</v>
      </c>
      <c r="O385" s="109">
        <f t="shared" si="38"/>
        <v>0</v>
      </c>
      <c r="P385" s="109">
        <f t="shared" si="39"/>
        <v>0</v>
      </c>
      <c r="Q385" s="109">
        <f t="shared" si="40"/>
        <v>0</v>
      </c>
      <c r="R385" s="109">
        <f t="shared" si="41"/>
        <v>0</v>
      </c>
      <c r="S385" s="425"/>
    </row>
    <row r="386" spans="1:19" x14ac:dyDescent="0.3">
      <c r="A386" s="421"/>
      <c r="B386" s="424"/>
      <c r="C386" s="421"/>
      <c r="D386" s="421"/>
      <c r="E386" s="421"/>
      <c r="F386" s="421"/>
      <c r="G386" s="421"/>
      <c r="H386" s="421"/>
      <c r="I386" s="220">
        <f>IF(B386&gt;A_Stammdaten!$B$12,0,SUM(C386,D386,F386,G386)-SUM(E386,H386))</f>
        <v>0</v>
      </c>
      <c r="J386" s="109">
        <f>IF(B386&gt;2020,HLOOKUP(A_Stammdaten!$B$12,$L$4:$R$2504,ROW(B386)-3,FALSE)+IF(OR(B386=0,A_Stammdaten!$B$12&lt;B386),0,I386*1/20),0)</f>
        <v>0</v>
      </c>
      <c r="K386" s="109">
        <f>IF(B386&gt;2020,HLOOKUP(A_Stammdaten!$B$12,$L$4:$R$2504,ROW(B386)-3,FALSE),0)</f>
        <v>0</v>
      </c>
      <c r="L386" s="109">
        <f t="shared" si="35"/>
        <v>0</v>
      </c>
      <c r="M386" s="109">
        <f t="shared" si="36"/>
        <v>0</v>
      </c>
      <c r="N386" s="109">
        <f t="shared" si="37"/>
        <v>0</v>
      </c>
      <c r="O386" s="109">
        <f t="shared" si="38"/>
        <v>0</v>
      </c>
      <c r="P386" s="109">
        <f t="shared" si="39"/>
        <v>0</v>
      </c>
      <c r="Q386" s="109">
        <f t="shared" si="40"/>
        <v>0</v>
      </c>
      <c r="R386" s="109">
        <f t="shared" si="41"/>
        <v>0</v>
      </c>
      <c r="S386" s="425"/>
    </row>
    <row r="387" spans="1:19" x14ac:dyDescent="0.3">
      <c r="A387" s="421"/>
      <c r="B387" s="424"/>
      <c r="C387" s="421"/>
      <c r="D387" s="421"/>
      <c r="E387" s="421"/>
      <c r="F387" s="421"/>
      <c r="G387" s="421"/>
      <c r="H387" s="421"/>
      <c r="I387" s="220">
        <f>IF(B387&gt;A_Stammdaten!$B$12,0,SUM(C387,D387,F387,G387)-SUM(E387,H387))</f>
        <v>0</v>
      </c>
      <c r="J387" s="109">
        <f>IF(B387&gt;2020,HLOOKUP(A_Stammdaten!$B$12,$L$4:$R$2504,ROW(B387)-3,FALSE)+IF(OR(B387=0,A_Stammdaten!$B$12&lt;B387),0,I387*1/20),0)</f>
        <v>0</v>
      </c>
      <c r="K387" s="109">
        <f>IF(B387&gt;2020,HLOOKUP(A_Stammdaten!$B$12,$L$4:$R$2504,ROW(B387)-3,FALSE),0)</f>
        <v>0</v>
      </c>
      <c r="L387" s="109">
        <f t="shared" si="35"/>
        <v>0</v>
      </c>
      <c r="M387" s="109">
        <f t="shared" si="36"/>
        <v>0</v>
      </c>
      <c r="N387" s="109">
        <f t="shared" si="37"/>
        <v>0</v>
      </c>
      <c r="O387" s="109">
        <f t="shared" si="38"/>
        <v>0</v>
      </c>
      <c r="P387" s="109">
        <f t="shared" si="39"/>
        <v>0</v>
      </c>
      <c r="Q387" s="109">
        <f t="shared" si="40"/>
        <v>0</v>
      </c>
      <c r="R387" s="109">
        <f t="shared" si="41"/>
        <v>0</v>
      </c>
      <c r="S387" s="425"/>
    </row>
    <row r="388" spans="1:19" x14ac:dyDescent="0.3">
      <c r="A388" s="421"/>
      <c r="B388" s="424"/>
      <c r="C388" s="421"/>
      <c r="D388" s="421"/>
      <c r="E388" s="421"/>
      <c r="F388" s="421"/>
      <c r="G388" s="421"/>
      <c r="H388" s="421"/>
      <c r="I388" s="220">
        <f>IF(B388&gt;A_Stammdaten!$B$12,0,SUM(C388,D388,F388,G388)-SUM(E388,H388))</f>
        <v>0</v>
      </c>
      <c r="J388" s="109">
        <f>IF(B388&gt;2020,HLOOKUP(A_Stammdaten!$B$12,$L$4:$R$2504,ROW(B388)-3,FALSE)+IF(OR(B388=0,A_Stammdaten!$B$12&lt;B388),0,I388*1/20),0)</f>
        <v>0</v>
      </c>
      <c r="K388" s="109">
        <f>IF(B388&gt;2020,HLOOKUP(A_Stammdaten!$B$12,$L$4:$R$2504,ROW(B388)-3,FALSE),0)</f>
        <v>0</v>
      </c>
      <c r="L388" s="109">
        <f t="shared" si="35"/>
        <v>0</v>
      </c>
      <c r="M388" s="109">
        <f t="shared" si="36"/>
        <v>0</v>
      </c>
      <c r="N388" s="109">
        <f t="shared" si="37"/>
        <v>0</v>
      </c>
      <c r="O388" s="109">
        <f t="shared" si="38"/>
        <v>0</v>
      </c>
      <c r="P388" s="109">
        <f t="shared" si="39"/>
        <v>0</v>
      </c>
      <c r="Q388" s="109">
        <f t="shared" si="40"/>
        <v>0</v>
      </c>
      <c r="R388" s="109">
        <f t="shared" si="41"/>
        <v>0</v>
      </c>
      <c r="S388" s="425"/>
    </row>
    <row r="389" spans="1:19" x14ac:dyDescent="0.3">
      <c r="A389" s="421"/>
      <c r="B389" s="424"/>
      <c r="C389" s="421"/>
      <c r="D389" s="421"/>
      <c r="E389" s="421"/>
      <c r="F389" s="421"/>
      <c r="G389" s="421"/>
      <c r="H389" s="421"/>
      <c r="I389" s="220">
        <f>IF(B389&gt;A_Stammdaten!$B$12,0,SUM(C389,D389,F389,G389)-SUM(E389,H389))</f>
        <v>0</v>
      </c>
      <c r="J389" s="109">
        <f>IF(B389&gt;2020,HLOOKUP(A_Stammdaten!$B$12,$L$4:$R$2504,ROW(B389)-3,FALSE)+IF(OR(B389=0,A_Stammdaten!$B$12&lt;B389),0,I389*1/20),0)</f>
        <v>0</v>
      </c>
      <c r="K389" s="109">
        <f>IF(B389&gt;2020,HLOOKUP(A_Stammdaten!$B$12,$L$4:$R$2504,ROW(B389)-3,FALSE),0)</f>
        <v>0</v>
      </c>
      <c r="L389" s="109">
        <f t="shared" si="35"/>
        <v>0</v>
      </c>
      <c r="M389" s="109">
        <f t="shared" si="36"/>
        <v>0</v>
      </c>
      <c r="N389" s="109">
        <f t="shared" si="37"/>
        <v>0</v>
      </c>
      <c r="O389" s="109">
        <f t="shared" si="38"/>
        <v>0</v>
      </c>
      <c r="P389" s="109">
        <f t="shared" si="39"/>
        <v>0</v>
      </c>
      <c r="Q389" s="109">
        <f t="shared" si="40"/>
        <v>0</v>
      </c>
      <c r="R389" s="109">
        <f t="shared" si="41"/>
        <v>0</v>
      </c>
      <c r="S389" s="425"/>
    </row>
    <row r="390" spans="1:19" x14ac:dyDescent="0.3">
      <c r="A390" s="421"/>
      <c r="B390" s="424"/>
      <c r="C390" s="421"/>
      <c r="D390" s="421"/>
      <c r="E390" s="421"/>
      <c r="F390" s="421"/>
      <c r="G390" s="421"/>
      <c r="H390" s="421"/>
      <c r="I390" s="220">
        <f>IF(B390&gt;A_Stammdaten!$B$12,0,SUM(C390,D390,F390,G390)-SUM(E390,H390))</f>
        <v>0</v>
      </c>
      <c r="J390" s="109">
        <f>IF(B390&gt;2020,HLOOKUP(A_Stammdaten!$B$12,$L$4:$R$2504,ROW(B390)-3,FALSE)+IF(OR(B390=0,A_Stammdaten!$B$12&lt;B390),0,I390*1/20),0)</f>
        <v>0</v>
      </c>
      <c r="K390" s="109">
        <f>IF(B390&gt;2020,HLOOKUP(A_Stammdaten!$B$12,$L$4:$R$2504,ROW(B390)-3,FALSE),0)</f>
        <v>0</v>
      </c>
      <c r="L390" s="109">
        <f t="shared" ref="L390:L453" si="42">IF(B390&gt;2020,IF(OR($I390=0,L$4&lt;$B390,$B390=0,20-(L$4-$B390)=0),0,$I390*(19-(L$4-$B390))/20),0)</f>
        <v>0</v>
      </c>
      <c r="M390" s="109">
        <f t="shared" ref="M390:M453" si="43">IF(B390&gt;2020,IF(OR($I390=0,M$4&lt;$B390,$B390=0,20-(M$4-$B390)=0),0,$I390*(19-(M$4-$B390))/20),0)</f>
        <v>0</v>
      </c>
      <c r="N390" s="109">
        <f t="shared" ref="N390:N453" si="44">IF(B390&gt;2020,IF(OR($I390=0,N$4&lt;$B390,$B390=0,20-(N$4-$B390)=0),0,$I390*(19-(N$4-$B390))/20),0)</f>
        <v>0</v>
      </c>
      <c r="O390" s="109">
        <f t="shared" ref="O390:O453" si="45">IF(B390&gt;2020,IF(OR($I390=0,O$4&lt;$B390,$B390=0,20-(O$4-$B390)=0),0,$I390*(19-(O$4-$B390))/20),0)</f>
        <v>0</v>
      </c>
      <c r="P390" s="109">
        <f t="shared" ref="P390:P453" si="46">IF(B390&gt;2020,IF(OR($I390=0,P$4&lt;$B390,$B390=0,20-(P$4-$B390)=0),0,$I390*(19-(P$4-$B390))/20),0)</f>
        <v>0</v>
      </c>
      <c r="Q390" s="109">
        <f t="shared" ref="Q390:Q453" si="47">IF(B390&gt;2020,IF(OR($I390=0,Q$4&lt;$B390,$B390=0,20-(Q$4-$B390)=0),0,$I390*(19-(Q$4-$B390))/20),0)</f>
        <v>0</v>
      </c>
      <c r="R390" s="109">
        <f t="shared" ref="R390:R453" si="48">IF(B390&gt;2020,IF(OR($I390=0,R$4&lt;$B390,$B390=0,20-(R$4-$B390)=0),0,$I390*(19-(R$4-$B390))/20),0)</f>
        <v>0</v>
      </c>
      <c r="S390" s="425"/>
    </row>
    <row r="391" spans="1:19" x14ac:dyDescent="0.3">
      <c r="A391" s="421"/>
      <c r="B391" s="424"/>
      <c r="C391" s="421"/>
      <c r="D391" s="421"/>
      <c r="E391" s="421"/>
      <c r="F391" s="421"/>
      <c r="G391" s="421"/>
      <c r="H391" s="421"/>
      <c r="I391" s="220">
        <f>IF(B391&gt;A_Stammdaten!$B$12,0,SUM(C391,D391,F391,G391)-SUM(E391,H391))</f>
        <v>0</v>
      </c>
      <c r="J391" s="109">
        <f>IF(B391&gt;2020,HLOOKUP(A_Stammdaten!$B$12,$L$4:$R$2504,ROW(B391)-3,FALSE)+IF(OR(B391=0,A_Stammdaten!$B$12&lt;B391),0,I391*1/20),0)</f>
        <v>0</v>
      </c>
      <c r="K391" s="109">
        <f>IF(B391&gt;2020,HLOOKUP(A_Stammdaten!$B$12,$L$4:$R$2504,ROW(B391)-3,FALSE),0)</f>
        <v>0</v>
      </c>
      <c r="L391" s="109">
        <f t="shared" si="42"/>
        <v>0</v>
      </c>
      <c r="M391" s="109">
        <f t="shared" si="43"/>
        <v>0</v>
      </c>
      <c r="N391" s="109">
        <f t="shared" si="44"/>
        <v>0</v>
      </c>
      <c r="O391" s="109">
        <f t="shared" si="45"/>
        <v>0</v>
      </c>
      <c r="P391" s="109">
        <f t="shared" si="46"/>
        <v>0</v>
      </c>
      <c r="Q391" s="109">
        <f t="shared" si="47"/>
        <v>0</v>
      </c>
      <c r="R391" s="109">
        <f t="shared" si="48"/>
        <v>0</v>
      </c>
      <c r="S391" s="425"/>
    </row>
    <row r="392" spans="1:19" x14ac:dyDescent="0.3">
      <c r="A392" s="421"/>
      <c r="B392" s="424"/>
      <c r="C392" s="421"/>
      <c r="D392" s="421"/>
      <c r="E392" s="421"/>
      <c r="F392" s="421"/>
      <c r="G392" s="421"/>
      <c r="H392" s="421"/>
      <c r="I392" s="220">
        <f>IF(B392&gt;A_Stammdaten!$B$12,0,SUM(C392,D392,F392,G392)-SUM(E392,H392))</f>
        <v>0</v>
      </c>
      <c r="J392" s="109">
        <f>IF(B392&gt;2020,HLOOKUP(A_Stammdaten!$B$12,$L$4:$R$2504,ROW(B392)-3,FALSE)+IF(OR(B392=0,A_Stammdaten!$B$12&lt;B392),0,I392*1/20),0)</f>
        <v>0</v>
      </c>
      <c r="K392" s="109">
        <f>IF(B392&gt;2020,HLOOKUP(A_Stammdaten!$B$12,$L$4:$R$2504,ROW(B392)-3,FALSE),0)</f>
        <v>0</v>
      </c>
      <c r="L392" s="109">
        <f t="shared" si="42"/>
        <v>0</v>
      </c>
      <c r="M392" s="109">
        <f t="shared" si="43"/>
        <v>0</v>
      </c>
      <c r="N392" s="109">
        <f t="shared" si="44"/>
        <v>0</v>
      </c>
      <c r="O392" s="109">
        <f t="shared" si="45"/>
        <v>0</v>
      </c>
      <c r="P392" s="109">
        <f t="shared" si="46"/>
        <v>0</v>
      </c>
      <c r="Q392" s="109">
        <f t="shared" si="47"/>
        <v>0</v>
      </c>
      <c r="R392" s="109">
        <f t="shared" si="48"/>
        <v>0</v>
      </c>
      <c r="S392" s="425"/>
    </row>
    <row r="393" spans="1:19" x14ac:dyDescent="0.3">
      <c r="A393" s="421"/>
      <c r="B393" s="424"/>
      <c r="C393" s="421"/>
      <c r="D393" s="421"/>
      <c r="E393" s="421"/>
      <c r="F393" s="421"/>
      <c r="G393" s="421"/>
      <c r="H393" s="421"/>
      <c r="I393" s="220">
        <f>IF(B393&gt;A_Stammdaten!$B$12,0,SUM(C393,D393,F393,G393)-SUM(E393,H393))</f>
        <v>0</v>
      </c>
      <c r="J393" s="109">
        <f>IF(B393&gt;2020,HLOOKUP(A_Stammdaten!$B$12,$L$4:$R$2504,ROW(B393)-3,FALSE)+IF(OR(B393=0,A_Stammdaten!$B$12&lt;B393),0,I393*1/20),0)</f>
        <v>0</v>
      </c>
      <c r="K393" s="109">
        <f>IF(B393&gt;2020,HLOOKUP(A_Stammdaten!$B$12,$L$4:$R$2504,ROW(B393)-3,FALSE),0)</f>
        <v>0</v>
      </c>
      <c r="L393" s="109">
        <f t="shared" si="42"/>
        <v>0</v>
      </c>
      <c r="M393" s="109">
        <f t="shared" si="43"/>
        <v>0</v>
      </c>
      <c r="N393" s="109">
        <f t="shared" si="44"/>
        <v>0</v>
      </c>
      <c r="O393" s="109">
        <f t="shared" si="45"/>
        <v>0</v>
      </c>
      <c r="P393" s="109">
        <f t="shared" si="46"/>
        <v>0</v>
      </c>
      <c r="Q393" s="109">
        <f t="shared" si="47"/>
        <v>0</v>
      </c>
      <c r="R393" s="109">
        <f t="shared" si="48"/>
        <v>0</v>
      </c>
      <c r="S393" s="425"/>
    </row>
    <row r="394" spans="1:19" x14ac:dyDescent="0.3">
      <c r="A394" s="421"/>
      <c r="B394" s="424"/>
      <c r="C394" s="421"/>
      <c r="D394" s="421"/>
      <c r="E394" s="421"/>
      <c r="F394" s="421"/>
      <c r="G394" s="421"/>
      <c r="H394" s="421"/>
      <c r="I394" s="220">
        <f>IF(B394&gt;A_Stammdaten!$B$12,0,SUM(C394,D394,F394,G394)-SUM(E394,H394))</f>
        <v>0</v>
      </c>
      <c r="J394" s="109">
        <f>IF(B394&gt;2020,HLOOKUP(A_Stammdaten!$B$12,$L$4:$R$2504,ROW(B394)-3,FALSE)+IF(OR(B394=0,A_Stammdaten!$B$12&lt;B394),0,I394*1/20),0)</f>
        <v>0</v>
      </c>
      <c r="K394" s="109">
        <f>IF(B394&gt;2020,HLOOKUP(A_Stammdaten!$B$12,$L$4:$R$2504,ROW(B394)-3,FALSE),0)</f>
        <v>0</v>
      </c>
      <c r="L394" s="109">
        <f t="shared" si="42"/>
        <v>0</v>
      </c>
      <c r="M394" s="109">
        <f t="shared" si="43"/>
        <v>0</v>
      </c>
      <c r="N394" s="109">
        <f t="shared" si="44"/>
        <v>0</v>
      </c>
      <c r="O394" s="109">
        <f t="shared" si="45"/>
        <v>0</v>
      </c>
      <c r="P394" s="109">
        <f t="shared" si="46"/>
        <v>0</v>
      </c>
      <c r="Q394" s="109">
        <f t="shared" si="47"/>
        <v>0</v>
      </c>
      <c r="R394" s="109">
        <f t="shared" si="48"/>
        <v>0</v>
      </c>
      <c r="S394" s="425"/>
    </row>
    <row r="395" spans="1:19" x14ac:dyDescent="0.3">
      <c r="A395" s="421"/>
      <c r="B395" s="424"/>
      <c r="C395" s="421"/>
      <c r="D395" s="421"/>
      <c r="E395" s="421"/>
      <c r="F395" s="421"/>
      <c r="G395" s="421"/>
      <c r="H395" s="421"/>
      <c r="I395" s="220">
        <f>IF(B395&gt;A_Stammdaten!$B$12,0,SUM(C395,D395,F395,G395)-SUM(E395,H395))</f>
        <v>0</v>
      </c>
      <c r="J395" s="109">
        <f>IF(B395&gt;2020,HLOOKUP(A_Stammdaten!$B$12,$L$4:$R$2504,ROW(B395)-3,FALSE)+IF(OR(B395=0,A_Stammdaten!$B$12&lt;B395),0,I395*1/20),0)</f>
        <v>0</v>
      </c>
      <c r="K395" s="109">
        <f>IF(B395&gt;2020,HLOOKUP(A_Stammdaten!$B$12,$L$4:$R$2504,ROW(B395)-3,FALSE),0)</f>
        <v>0</v>
      </c>
      <c r="L395" s="109">
        <f t="shared" si="42"/>
        <v>0</v>
      </c>
      <c r="M395" s="109">
        <f t="shared" si="43"/>
        <v>0</v>
      </c>
      <c r="N395" s="109">
        <f t="shared" si="44"/>
        <v>0</v>
      </c>
      <c r="O395" s="109">
        <f t="shared" si="45"/>
        <v>0</v>
      </c>
      <c r="P395" s="109">
        <f t="shared" si="46"/>
        <v>0</v>
      </c>
      <c r="Q395" s="109">
        <f t="shared" si="47"/>
        <v>0</v>
      </c>
      <c r="R395" s="109">
        <f t="shared" si="48"/>
        <v>0</v>
      </c>
      <c r="S395" s="425"/>
    </row>
    <row r="396" spans="1:19" x14ac:dyDescent="0.3">
      <c r="A396" s="421"/>
      <c r="B396" s="424"/>
      <c r="C396" s="421"/>
      <c r="D396" s="421"/>
      <c r="E396" s="421"/>
      <c r="F396" s="421"/>
      <c r="G396" s="421"/>
      <c r="H396" s="421"/>
      <c r="I396" s="220">
        <f>IF(B396&gt;A_Stammdaten!$B$12,0,SUM(C396,D396,F396,G396)-SUM(E396,H396))</f>
        <v>0</v>
      </c>
      <c r="J396" s="109">
        <f>IF(B396&gt;2020,HLOOKUP(A_Stammdaten!$B$12,$L$4:$R$2504,ROW(B396)-3,FALSE)+IF(OR(B396=0,A_Stammdaten!$B$12&lt;B396),0,I396*1/20),0)</f>
        <v>0</v>
      </c>
      <c r="K396" s="109">
        <f>IF(B396&gt;2020,HLOOKUP(A_Stammdaten!$B$12,$L$4:$R$2504,ROW(B396)-3,FALSE),0)</f>
        <v>0</v>
      </c>
      <c r="L396" s="109">
        <f t="shared" si="42"/>
        <v>0</v>
      </c>
      <c r="M396" s="109">
        <f t="shared" si="43"/>
        <v>0</v>
      </c>
      <c r="N396" s="109">
        <f t="shared" si="44"/>
        <v>0</v>
      </c>
      <c r="O396" s="109">
        <f t="shared" si="45"/>
        <v>0</v>
      </c>
      <c r="P396" s="109">
        <f t="shared" si="46"/>
        <v>0</v>
      </c>
      <c r="Q396" s="109">
        <f t="shared" si="47"/>
        <v>0</v>
      </c>
      <c r="R396" s="109">
        <f t="shared" si="48"/>
        <v>0</v>
      </c>
      <c r="S396" s="425"/>
    </row>
    <row r="397" spans="1:19" x14ac:dyDescent="0.3">
      <c r="A397" s="421"/>
      <c r="B397" s="424"/>
      <c r="C397" s="421"/>
      <c r="D397" s="421"/>
      <c r="E397" s="421"/>
      <c r="F397" s="421"/>
      <c r="G397" s="421"/>
      <c r="H397" s="421"/>
      <c r="I397" s="220">
        <f>IF(B397&gt;A_Stammdaten!$B$12,0,SUM(C397,D397,F397,G397)-SUM(E397,H397))</f>
        <v>0</v>
      </c>
      <c r="J397" s="109">
        <f>IF(B397&gt;2020,HLOOKUP(A_Stammdaten!$B$12,$L$4:$R$2504,ROW(B397)-3,FALSE)+IF(OR(B397=0,A_Stammdaten!$B$12&lt;B397),0,I397*1/20),0)</f>
        <v>0</v>
      </c>
      <c r="K397" s="109">
        <f>IF(B397&gt;2020,HLOOKUP(A_Stammdaten!$B$12,$L$4:$R$2504,ROW(B397)-3,FALSE),0)</f>
        <v>0</v>
      </c>
      <c r="L397" s="109">
        <f t="shared" si="42"/>
        <v>0</v>
      </c>
      <c r="M397" s="109">
        <f t="shared" si="43"/>
        <v>0</v>
      </c>
      <c r="N397" s="109">
        <f t="shared" si="44"/>
        <v>0</v>
      </c>
      <c r="O397" s="109">
        <f t="shared" si="45"/>
        <v>0</v>
      </c>
      <c r="P397" s="109">
        <f t="shared" si="46"/>
        <v>0</v>
      </c>
      <c r="Q397" s="109">
        <f t="shared" si="47"/>
        <v>0</v>
      </c>
      <c r="R397" s="109">
        <f t="shared" si="48"/>
        <v>0</v>
      </c>
      <c r="S397" s="425"/>
    </row>
    <row r="398" spans="1:19" x14ac:dyDescent="0.3">
      <c r="A398" s="421"/>
      <c r="B398" s="424"/>
      <c r="C398" s="421"/>
      <c r="D398" s="421"/>
      <c r="E398" s="421"/>
      <c r="F398" s="421"/>
      <c r="G398" s="421"/>
      <c r="H398" s="421"/>
      <c r="I398" s="220">
        <f>IF(B398&gt;A_Stammdaten!$B$12,0,SUM(C398,D398,F398,G398)-SUM(E398,H398))</f>
        <v>0</v>
      </c>
      <c r="J398" s="109">
        <f>IF(B398&gt;2020,HLOOKUP(A_Stammdaten!$B$12,$L$4:$R$2504,ROW(B398)-3,FALSE)+IF(OR(B398=0,A_Stammdaten!$B$12&lt;B398),0,I398*1/20),0)</f>
        <v>0</v>
      </c>
      <c r="K398" s="109">
        <f>IF(B398&gt;2020,HLOOKUP(A_Stammdaten!$B$12,$L$4:$R$2504,ROW(B398)-3,FALSE),0)</f>
        <v>0</v>
      </c>
      <c r="L398" s="109">
        <f t="shared" si="42"/>
        <v>0</v>
      </c>
      <c r="M398" s="109">
        <f t="shared" si="43"/>
        <v>0</v>
      </c>
      <c r="N398" s="109">
        <f t="shared" si="44"/>
        <v>0</v>
      </c>
      <c r="O398" s="109">
        <f t="shared" si="45"/>
        <v>0</v>
      </c>
      <c r="P398" s="109">
        <f t="shared" si="46"/>
        <v>0</v>
      </c>
      <c r="Q398" s="109">
        <f t="shared" si="47"/>
        <v>0</v>
      </c>
      <c r="R398" s="109">
        <f t="shared" si="48"/>
        <v>0</v>
      </c>
      <c r="S398" s="425"/>
    </row>
    <row r="399" spans="1:19" x14ac:dyDescent="0.3">
      <c r="A399" s="421"/>
      <c r="B399" s="424"/>
      <c r="C399" s="421"/>
      <c r="D399" s="421"/>
      <c r="E399" s="421"/>
      <c r="F399" s="421"/>
      <c r="G399" s="421"/>
      <c r="H399" s="421"/>
      <c r="I399" s="220">
        <f>IF(B399&gt;A_Stammdaten!$B$12,0,SUM(C399,D399,F399,G399)-SUM(E399,H399))</f>
        <v>0</v>
      </c>
      <c r="J399" s="109">
        <f>IF(B399&gt;2020,HLOOKUP(A_Stammdaten!$B$12,$L$4:$R$2504,ROW(B399)-3,FALSE)+IF(OR(B399=0,A_Stammdaten!$B$12&lt;B399),0,I399*1/20),0)</f>
        <v>0</v>
      </c>
      <c r="K399" s="109">
        <f>IF(B399&gt;2020,HLOOKUP(A_Stammdaten!$B$12,$L$4:$R$2504,ROW(B399)-3,FALSE),0)</f>
        <v>0</v>
      </c>
      <c r="L399" s="109">
        <f t="shared" si="42"/>
        <v>0</v>
      </c>
      <c r="M399" s="109">
        <f t="shared" si="43"/>
        <v>0</v>
      </c>
      <c r="N399" s="109">
        <f t="shared" si="44"/>
        <v>0</v>
      </c>
      <c r="O399" s="109">
        <f t="shared" si="45"/>
        <v>0</v>
      </c>
      <c r="P399" s="109">
        <f t="shared" si="46"/>
        <v>0</v>
      </c>
      <c r="Q399" s="109">
        <f t="shared" si="47"/>
        <v>0</v>
      </c>
      <c r="R399" s="109">
        <f t="shared" si="48"/>
        <v>0</v>
      </c>
      <c r="S399" s="425"/>
    </row>
    <row r="400" spans="1:19" x14ac:dyDescent="0.3">
      <c r="A400" s="421"/>
      <c r="B400" s="424"/>
      <c r="C400" s="421"/>
      <c r="D400" s="421"/>
      <c r="E400" s="421"/>
      <c r="F400" s="421"/>
      <c r="G400" s="421"/>
      <c r="H400" s="421"/>
      <c r="I400" s="220">
        <f>IF(B400&gt;A_Stammdaten!$B$12,0,SUM(C400,D400,F400,G400)-SUM(E400,H400))</f>
        <v>0</v>
      </c>
      <c r="J400" s="109">
        <f>IF(B400&gt;2020,HLOOKUP(A_Stammdaten!$B$12,$L$4:$R$2504,ROW(B400)-3,FALSE)+IF(OR(B400=0,A_Stammdaten!$B$12&lt;B400),0,I400*1/20),0)</f>
        <v>0</v>
      </c>
      <c r="K400" s="109">
        <f>IF(B400&gt;2020,HLOOKUP(A_Stammdaten!$B$12,$L$4:$R$2504,ROW(B400)-3,FALSE),0)</f>
        <v>0</v>
      </c>
      <c r="L400" s="109">
        <f t="shared" si="42"/>
        <v>0</v>
      </c>
      <c r="M400" s="109">
        <f t="shared" si="43"/>
        <v>0</v>
      </c>
      <c r="N400" s="109">
        <f t="shared" si="44"/>
        <v>0</v>
      </c>
      <c r="O400" s="109">
        <f t="shared" si="45"/>
        <v>0</v>
      </c>
      <c r="P400" s="109">
        <f t="shared" si="46"/>
        <v>0</v>
      </c>
      <c r="Q400" s="109">
        <f t="shared" si="47"/>
        <v>0</v>
      </c>
      <c r="R400" s="109">
        <f t="shared" si="48"/>
        <v>0</v>
      </c>
      <c r="S400" s="425"/>
    </row>
    <row r="401" spans="1:19" x14ac:dyDescent="0.3">
      <c r="A401" s="421"/>
      <c r="B401" s="424"/>
      <c r="C401" s="421"/>
      <c r="D401" s="421"/>
      <c r="E401" s="421"/>
      <c r="F401" s="421"/>
      <c r="G401" s="421"/>
      <c r="H401" s="421"/>
      <c r="I401" s="220">
        <f>IF(B401&gt;A_Stammdaten!$B$12,0,SUM(C401,D401,F401,G401)-SUM(E401,H401))</f>
        <v>0</v>
      </c>
      <c r="J401" s="109">
        <f>IF(B401&gt;2020,HLOOKUP(A_Stammdaten!$B$12,$L$4:$R$2504,ROW(B401)-3,FALSE)+IF(OR(B401=0,A_Stammdaten!$B$12&lt;B401),0,I401*1/20),0)</f>
        <v>0</v>
      </c>
      <c r="K401" s="109">
        <f>IF(B401&gt;2020,HLOOKUP(A_Stammdaten!$B$12,$L$4:$R$2504,ROW(B401)-3,FALSE),0)</f>
        <v>0</v>
      </c>
      <c r="L401" s="109">
        <f t="shared" si="42"/>
        <v>0</v>
      </c>
      <c r="M401" s="109">
        <f t="shared" si="43"/>
        <v>0</v>
      </c>
      <c r="N401" s="109">
        <f t="shared" si="44"/>
        <v>0</v>
      </c>
      <c r="O401" s="109">
        <f t="shared" si="45"/>
        <v>0</v>
      </c>
      <c r="P401" s="109">
        <f t="shared" si="46"/>
        <v>0</v>
      </c>
      <c r="Q401" s="109">
        <f t="shared" si="47"/>
        <v>0</v>
      </c>
      <c r="R401" s="109">
        <f t="shared" si="48"/>
        <v>0</v>
      </c>
      <c r="S401" s="425"/>
    </row>
    <row r="402" spans="1:19" x14ac:dyDescent="0.3">
      <c r="A402" s="421"/>
      <c r="B402" s="424"/>
      <c r="C402" s="421"/>
      <c r="D402" s="421"/>
      <c r="E402" s="421"/>
      <c r="F402" s="421"/>
      <c r="G402" s="421"/>
      <c r="H402" s="421"/>
      <c r="I402" s="220">
        <f>IF(B402&gt;A_Stammdaten!$B$12,0,SUM(C402,D402,F402,G402)-SUM(E402,H402))</f>
        <v>0</v>
      </c>
      <c r="J402" s="109">
        <f>IF(B402&gt;2020,HLOOKUP(A_Stammdaten!$B$12,$L$4:$R$2504,ROW(B402)-3,FALSE)+IF(OR(B402=0,A_Stammdaten!$B$12&lt;B402),0,I402*1/20),0)</f>
        <v>0</v>
      </c>
      <c r="K402" s="109">
        <f>IF(B402&gt;2020,HLOOKUP(A_Stammdaten!$B$12,$L$4:$R$2504,ROW(B402)-3,FALSE),0)</f>
        <v>0</v>
      </c>
      <c r="L402" s="109">
        <f t="shared" si="42"/>
        <v>0</v>
      </c>
      <c r="M402" s="109">
        <f t="shared" si="43"/>
        <v>0</v>
      </c>
      <c r="N402" s="109">
        <f t="shared" si="44"/>
        <v>0</v>
      </c>
      <c r="O402" s="109">
        <f t="shared" si="45"/>
        <v>0</v>
      </c>
      <c r="P402" s="109">
        <f t="shared" si="46"/>
        <v>0</v>
      </c>
      <c r="Q402" s="109">
        <f t="shared" si="47"/>
        <v>0</v>
      </c>
      <c r="R402" s="109">
        <f t="shared" si="48"/>
        <v>0</v>
      </c>
      <c r="S402" s="425"/>
    </row>
    <row r="403" spans="1:19" x14ac:dyDescent="0.3">
      <c r="A403" s="421"/>
      <c r="B403" s="424"/>
      <c r="C403" s="421"/>
      <c r="D403" s="421"/>
      <c r="E403" s="421"/>
      <c r="F403" s="421"/>
      <c r="G403" s="421"/>
      <c r="H403" s="421"/>
      <c r="I403" s="220">
        <f>IF(B403&gt;A_Stammdaten!$B$12,0,SUM(C403,D403,F403,G403)-SUM(E403,H403))</f>
        <v>0</v>
      </c>
      <c r="J403" s="109">
        <f>IF(B403&gt;2020,HLOOKUP(A_Stammdaten!$B$12,$L$4:$R$2504,ROW(B403)-3,FALSE)+IF(OR(B403=0,A_Stammdaten!$B$12&lt;B403),0,I403*1/20),0)</f>
        <v>0</v>
      </c>
      <c r="K403" s="109">
        <f>IF(B403&gt;2020,HLOOKUP(A_Stammdaten!$B$12,$L$4:$R$2504,ROW(B403)-3,FALSE),0)</f>
        <v>0</v>
      </c>
      <c r="L403" s="109">
        <f t="shared" si="42"/>
        <v>0</v>
      </c>
      <c r="M403" s="109">
        <f t="shared" si="43"/>
        <v>0</v>
      </c>
      <c r="N403" s="109">
        <f t="shared" si="44"/>
        <v>0</v>
      </c>
      <c r="O403" s="109">
        <f t="shared" si="45"/>
        <v>0</v>
      </c>
      <c r="P403" s="109">
        <f t="shared" si="46"/>
        <v>0</v>
      </c>
      <c r="Q403" s="109">
        <f t="shared" si="47"/>
        <v>0</v>
      </c>
      <c r="R403" s="109">
        <f t="shared" si="48"/>
        <v>0</v>
      </c>
      <c r="S403" s="425"/>
    </row>
    <row r="404" spans="1:19" x14ac:dyDescent="0.3">
      <c r="A404" s="421"/>
      <c r="B404" s="424"/>
      <c r="C404" s="421"/>
      <c r="D404" s="421"/>
      <c r="E404" s="421"/>
      <c r="F404" s="421"/>
      <c r="G404" s="421"/>
      <c r="H404" s="421"/>
      <c r="I404" s="220">
        <f>IF(B404&gt;A_Stammdaten!$B$12,0,SUM(C404,D404,F404,G404)-SUM(E404,H404))</f>
        <v>0</v>
      </c>
      <c r="J404" s="109">
        <f>IF(B404&gt;2020,HLOOKUP(A_Stammdaten!$B$12,$L$4:$R$2504,ROW(B404)-3,FALSE)+IF(OR(B404=0,A_Stammdaten!$B$12&lt;B404),0,I404*1/20),0)</f>
        <v>0</v>
      </c>
      <c r="K404" s="109">
        <f>IF(B404&gt;2020,HLOOKUP(A_Stammdaten!$B$12,$L$4:$R$2504,ROW(B404)-3,FALSE),0)</f>
        <v>0</v>
      </c>
      <c r="L404" s="109">
        <f t="shared" si="42"/>
        <v>0</v>
      </c>
      <c r="M404" s="109">
        <f t="shared" si="43"/>
        <v>0</v>
      </c>
      <c r="N404" s="109">
        <f t="shared" si="44"/>
        <v>0</v>
      </c>
      <c r="O404" s="109">
        <f t="shared" si="45"/>
        <v>0</v>
      </c>
      <c r="P404" s="109">
        <f t="shared" si="46"/>
        <v>0</v>
      </c>
      <c r="Q404" s="109">
        <f t="shared" si="47"/>
        <v>0</v>
      </c>
      <c r="R404" s="109">
        <f t="shared" si="48"/>
        <v>0</v>
      </c>
      <c r="S404" s="425"/>
    </row>
    <row r="405" spans="1:19" x14ac:dyDescent="0.3">
      <c r="A405" s="421"/>
      <c r="B405" s="424"/>
      <c r="C405" s="421"/>
      <c r="D405" s="421"/>
      <c r="E405" s="421"/>
      <c r="F405" s="421"/>
      <c r="G405" s="421"/>
      <c r="H405" s="421"/>
      <c r="I405" s="220">
        <f>IF(B405&gt;A_Stammdaten!$B$12,0,SUM(C405,D405,F405,G405)-SUM(E405,H405))</f>
        <v>0</v>
      </c>
      <c r="J405" s="109">
        <f>IF(B405&gt;2020,HLOOKUP(A_Stammdaten!$B$12,$L$4:$R$2504,ROW(B405)-3,FALSE)+IF(OR(B405=0,A_Stammdaten!$B$12&lt;B405),0,I405*1/20),0)</f>
        <v>0</v>
      </c>
      <c r="K405" s="109">
        <f>IF(B405&gt;2020,HLOOKUP(A_Stammdaten!$B$12,$L$4:$R$2504,ROW(B405)-3,FALSE),0)</f>
        <v>0</v>
      </c>
      <c r="L405" s="109">
        <f t="shared" si="42"/>
        <v>0</v>
      </c>
      <c r="M405" s="109">
        <f t="shared" si="43"/>
        <v>0</v>
      </c>
      <c r="N405" s="109">
        <f t="shared" si="44"/>
        <v>0</v>
      </c>
      <c r="O405" s="109">
        <f t="shared" si="45"/>
        <v>0</v>
      </c>
      <c r="P405" s="109">
        <f t="shared" si="46"/>
        <v>0</v>
      </c>
      <c r="Q405" s="109">
        <f t="shared" si="47"/>
        <v>0</v>
      </c>
      <c r="R405" s="109">
        <f t="shared" si="48"/>
        <v>0</v>
      </c>
      <c r="S405" s="425"/>
    </row>
    <row r="406" spans="1:19" x14ac:dyDescent="0.3">
      <c r="A406" s="421"/>
      <c r="B406" s="424"/>
      <c r="C406" s="421"/>
      <c r="D406" s="421"/>
      <c r="E406" s="421"/>
      <c r="F406" s="421"/>
      <c r="G406" s="421"/>
      <c r="H406" s="421"/>
      <c r="I406" s="220">
        <f>IF(B406&gt;A_Stammdaten!$B$12,0,SUM(C406,D406,F406,G406)-SUM(E406,H406))</f>
        <v>0</v>
      </c>
      <c r="J406" s="109">
        <f>IF(B406&gt;2020,HLOOKUP(A_Stammdaten!$B$12,$L$4:$R$2504,ROW(B406)-3,FALSE)+IF(OR(B406=0,A_Stammdaten!$B$12&lt;B406),0,I406*1/20),0)</f>
        <v>0</v>
      </c>
      <c r="K406" s="109">
        <f>IF(B406&gt;2020,HLOOKUP(A_Stammdaten!$B$12,$L$4:$R$2504,ROW(B406)-3,FALSE),0)</f>
        <v>0</v>
      </c>
      <c r="L406" s="109">
        <f t="shared" si="42"/>
        <v>0</v>
      </c>
      <c r="M406" s="109">
        <f t="shared" si="43"/>
        <v>0</v>
      </c>
      <c r="N406" s="109">
        <f t="shared" si="44"/>
        <v>0</v>
      </c>
      <c r="O406" s="109">
        <f t="shared" si="45"/>
        <v>0</v>
      </c>
      <c r="P406" s="109">
        <f t="shared" si="46"/>
        <v>0</v>
      </c>
      <c r="Q406" s="109">
        <f t="shared" si="47"/>
        <v>0</v>
      </c>
      <c r="R406" s="109">
        <f t="shared" si="48"/>
        <v>0</v>
      </c>
      <c r="S406" s="425"/>
    </row>
    <row r="407" spans="1:19" x14ac:dyDescent="0.3">
      <c r="A407" s="421"/>
      <c r="B407" s="424"/>
      <c r="C407" s="421"/>
      <c r="D407" s="421"/>
      <c r="E407" s="421"/>
      <c r="F407" s="421"/>
      <c r="G407" s="421"/>
      <c r="H407" s="421"/>
      <c r="I407" s="220">
        <f>IF(B407&gt;A_Stammdaten!$B$12,0,SUM(C407,D407,F407,G407)-SUM(E407,H407))</f>
        <v>0</v>
      </c>
      <c r="J407" s="109">
        <f>IF(B407&gt;2020,HLOOKUP(A_Stammdaten!$B$12,$L$4:$R$2504,ROW(B407)-3,FALSE)+IF(OR(B407=0,A_Stammdaten!$B$12&lt;B407),0,I407*1/20),0)</f>
        <v>0</v>
      </c>
      <c r="K407" s="109">
        <f>IF(B407&gt;2020,HLOOKUP(A_Stammdaten!$B$12,$L$4:$R$2504,ROW(B407)-3,FALSE),0)</f>
        <v>0</v>
      </c>
      <c r="L407" s="109">
        <f t="shared" si="42"/>
        <v>0</v>
      </c>
      <c r="M407" s="109">
        <f t="shared" si="43"/>
        <v>0</v>
      </c>
      <c r="N407" s="109">
        <f t="shared" si="44"/>
        <v>0</v>
      </c>
      <c r="O407" s="109">
        <f t="shared" si="45"/>
        <v>0</v>
      </c>
      <c r="P407" s="109">
        <f t="shared" si="46"/>
        <v>0</v>
      </c>
      <c r="Q407" s="109">
        <f t="shared" si="47"/>
        <v>0</v>
      </c>
      <c r="R407" s="109">
        <f t="shared" si="48"/>
        <v>0</v>
      </c>
      <c r="S407" s="425"/>
    </row>
    <row r="408" spans="1:19" x14ac:dyDescent="0.3">
      <c r="A408" s="421"/>
      <c r="B408" s="424"/>
      <c r="C408" s="421"/>
      <c r="D408" s="421"/>
      <c r="E408" s="421"/>
      <c r="F408" s="421"/>
      <c r="G408" s="421"/>
      <c r="H408" s="421"/>
      <c r="I408" s="220">
        <f>IF(B408&gt;A_Stammdaten!$B$12,0,SUM(C408,D408,F408,G408)-SUM(E408,H408))</f>
        <v>0</v>
      </c>
      <c r="J408" s="109">
        <f>IF(B408&gt;2020,HLOOKUP(A_Stammdaten!$B$12,$L$4:$R$2504,ROW(B408)-3,FALSE)+IF(OR(B408=0,A_Stammdaten!$B$12&lt;B408),0,I408*1/20),0)</f>
        <v>0</v>
      </c>
      <c r="K408" s="109">
        <f>IF(B408&gt;2020,HLOOKUP(A_Stammdaten!$B$12,$L$4:$R$2504,ROW(B408)-3,FALSE),0)</f>
        <v>0</v>
      </c>
      <c r="L408" s="109">
        <f t="shared" si="42"/>
        <v>0</v>
      </c>
      <c r="M408" s="109">
        <f t="shared" si="43"/>
        <v>0</v>
      </c>
      <c r="N408" s="109">
        <f t="shared" si="44"/>
        <v>0</v>
      </c>
      <c r="O408" s="109">
        <f t="shared" si="45"/>
        <v>0</v>
      </c>
      <c r="P408" s="109">
        <f t="shared" si="46"/>
        <v>0</v>
      </c>
      <c r="Q408" s="109">
        <f t="shared" si="47"/>
        <v>0</v>
      </c>
      <c r="R408" s="109">
        <f t="shared" si="48"/>
        <v>0</v>
      </c>
      <c r="S408" s="425"/>
    </row>
    <row r="409" spans="1:19" x14ac:dyDescent="0.3">
      <c r="A409" s="421"/>
      <c r="B409" s="424"/>
      <c r="C409" s="421"/>
      <c r="D409" s="421"/>
      <c r="E409" s="421"/>
      <c r="F409" s="421"/>
      <c r="G409" s="421"/>
      <c r="H409" s="421"/>
      <c r="I409" s="220">
        <f>IF(B409&gt;A_Stammdaten!$B$12,0,SUM(C409,D409,F409,G409)-SUM(E409,H409))</f>
        <v>0</v>
      </c>
      <c r="J409" s="109">
        <f>IF(B409&gt;2020,HLOOKUP(A_Stammdaten!$B$12,$L$4:$R$2504,ROW(B409)-3,FALSE)+IF(OR(B409=0,A_Stammdaten!$B$12&lt;B409),0,I409*1/20),0)</f>
        <v>0</v>
      </c>
      <c r="K409" s="109">
        <f>IF(B409&gt;2020,HLOOKUP(A_Stammdaten!$B$12,$L$4:$R$2504,ROW(B409)-3,FALSE),0)</f>
        <v>0</v>
      </c>
      <c r="L409" s="109">
        <f t="shared" si="42"/>
        <v>0</v>
      </c>
      <c r="M409" s="109">
        <f t="shared" si="43"/>
        <v>0</v>
      </c>
      <c r="N409" s="109">
        <f t="shared" si="44"/>
        <v>0</v>
      </c>
      <c r="O409" s="109">
        <f t="shared" si="45"/>
        <v>0</v>
      </c>
      <c r="P409" s="109">
        <f t="shared" si="46"/>
        <v>0</v>
      </c>
      <c r="Q409" s="109">
        <f t="shared" si="47"/>
        <v>0</v>
      </c>
      <c r="R409" s="109">
        <f t="shared" si="48"/>
        <v>0</v>
      </c>
      <c r="S409" s="425"/>
    </row>
    <row r="410" spans="1:19" x14ac:dyDescent="0.3">
      <c r="A410" s="421"/>
      <c r="B410" s="424"/>
      <c r="C410" s="421"/>
      <c r="D410" s="421"/>
      <c r="E410" s="421"/>
      <c r="F410" s="421"/>
      <c r="G410" s="421"/>
      <c r="H410" s="421"/>
      <c r="I410" s="220">
        <f>IF(B410&gt;A_Stammdaten!$B$12,0,SUM(C410,D410,F410,G410)-SUM(E410,H410))</f>
        <v>0</v>
      </c>
      <c r="J410" s="109">
        <f>IF(B410&gt;2020,HLOOKUP(A_Stammdaten!$B$12,$L$4:$R$2504,ROW(B410)-3,FALSE)+IF(OR(B410=0,A_Stammdaten!$B$12&lt;B410),0,I410*1/20),0)</f>
        <v>0</v>
      </c>
      <c r="K410" s="109">
        <f>IF(B410&gt;2020,HLOOKUP(A_Stammdaten!$B$12,$L$4:$R$2504,ROW(B410)-3,FALSE),0)</f>
        <v>0</v>
      </c>
      <c r="L410" s="109">
        <f t="shared" si="42"/>
        <v>0</v>
      </c>
      <c r="M410" s="109">
        <f t="shared" si="43"/>
        <v>0</v>
      </c>
      <c r="N410" s="109">
        <f t="shared" si="44"/>
        <v>0</v>
      </c>
      <c r="O410" s="109">
        <f t="shared" si="45"/>
        <v>0</v>
      </c>
      <c r="P410" s="109">
        <f t="shared" si="46"/>
        <v>0</v>
      </c>
      <c r="Q410" s="109">
        <f t="shared" si="47"/>
        <v>0</v>
      </c>
      <c r="R410" s="109">
        <f t="shared" si="48"/>
        <v>0</v>
      </c>
      <c r="S410" s="425"/>
    </row>
    <row r="411" spans="1:19" x14ac:dyDescent="0.3">
      <c r="A411" s="421"/>
      <c r="B411" s="424"/>
      <c r="C411" s="421"/>
      <c r="D411" s="421"/>
      <c r="E411" s="421"/>
      <c r="F411" s="421"/>
      <c r="G411" s="421"/>
      <c r="H411" s="421"/>
      <c r="I411" s="220">
        <f>IF(B411&gt;A_Stammdaten!$B$12,0,SUM(C411,D411,F411,G411)-SUM(E411,H411))</f>
        <v>0</v>
      </c>
      <c r="J411" s="109">
        <f>IF(B411&gt;2020,HLOOKUP(A_Stammdaten!$B$12,$L$4:$R$2504,ROW(B411)-3,FALSE)+IF(OR(B411=0,A_Stammdaten!$B$12&lt;B411),0,I411*1/20),0)</f>
        <v>0</v>
      </c>
      <c r="K411" s="109">
        <f>IF(B411&gt;2020,HLOOKUP(A_Stammdaten!$B$12,$L$4:$R$2504,ROW(B411)-3,FALSE),0)</f>
        <v>0</v>
      </c>
      <c r="L411" s="109">
        <f t="shared" si="42"/>
        <v>0</v>
      </c>
      <c r="M411" s="109">
        <f t="shared" si="43"/>
        <v>0</v>
      </c>
      <c r="N411" s="109">
        <f t="shared" si="44"/>
        <v>0</v>
      </c>
      <c r="O411" s="109">
        <f t="shared" si="45"/>
        <v>0</v>
      </c>
      <c r="P411" s="109">
        <f t="shared" si="46"/>
        <v>0</v>
      </c>
      <c r="Q411" s="109">
        <f t="shared" si="47"/>
        <v>0</v>
      </c>
      <c r="R411" s="109">
        <f t="shared" si="48"/>
        <v>0</v>
      </c>
      <c r="S411" s="425"/>
    </row>
    <row r="412" spans="1:19" x14ac:dyDescent="0.3">
      <c r="A412" s="421"/>
      <c r="B412" s="424"/>
      <c r="C412" s="421"/>
      <c r="D412" s="421"/>
      <c r="E412" s="421"/>
      <c r="F412" s="421"/>
      <c r="G412" s="421"/>
      <c r="H412" s="421"/>
      <c r="I412" s="220">
        <f>IF(B412&gt;A_Stammdaten!$B$12,0,SUM(C412,D412,F412,G412)-SUM(E412,H412))</f>
        <v>0</v>
      </c>
      <c r="J412" s="109">
        <f>IF(B412&gt;2020,HLOOKUP(A_Stammdaten!$B$12,$L$4:$R$2504,ROW(B412)-3,FALSE)+IF(OR(B412=0,A_Stammdaten!$B$12&lt;B412),0,I412*1/20),0)</f>
        <v>0</v>
      </c>
      <c r="K412" s="109">
        <f>IF(B412&gt;2020,HLOOKUP(A_Stammdaten!$B$12,$L$4:$R$2504,ROW(B412)-3,FALSE),0)</f>
        <v>0</v>
      </c>
      <c r="L412" s="109">
        <f t="shared" si="42"/>
        <v>0</v>
      </c>
      <c r="M412" s="109">
        <f t="shared" si="43"/>
        <v>0</v>
      </c>
      <c r="N412" s="109">
        <f t="shared" si="44"/>
        <v>0</v>
      </c>
      <c r="O412" s="109">
        <f t="shared" si="45"/>
        <v>0</v>
      </c>
      <c r="P412" s="109">
        <f t="shared" si="46"/>
        <v>0</v>
      </c>
      <c r="Q412" s="109">
        <f t="shared" si="47"/>
        <v>0</v>
      </c>
      <c r="R412" s="109">
        <f t="shared" si="48"/>
        <v>0</v>
      </c>
      <c r="S412" s="425"/>
    </row>
    <row r="413" spans="1:19" x14ac:dyDescent="0.3">
      <c r="A413" s="421"/>
      <c r="B413" s="424"/>
      <c r="C413" s="421"/>
      <c r="D413" s="421"/>
      <c r="E413" s="421"/>
      <c r="F413" s="421"/>
      <c r="G413" s="421"/>
      <c r="H413" s="421"/>
      <c r="I413" s="220">
        <f>IF(B413&gt;A_Stammdaten!$B$12,0,SUM(C413,D413,F413,G413)-SUM(E413,H413))</f>
        <v>0</v>
      </c>
      <c r="J413" s="109">
        <f>IF(B413&gt;2020,HLOOKUP(A_Stammdaten!$B$12,$L$4:$R$2504,ROW(B413)-3,FALSE)+IF(OR(B413=0,A_Stammdaten!$B$12&lt;B413),0,I413*1/20),0)</f>
        <v>0</v>
      </c>
      <c r="K413" s="109">
        <f>IF(B413&gt;2020,HLOOKUP(A_Stammdaten!$B$12,$L$4:$R$2504,ROW(B413)-3,FALSE),0)</f>
        <v>0</v>
      </c>
      <c r="L413" s="109">
        <f t="shared" si="42"/>
        <v>0</v>
      </c>
      <c r="M413" s="109">
        <f t="shared" si="43"/>
        <v>0</v>
      </c>
      <c r="N413" s="109">
        <f t="shared" si="44"/>
        <v>0</v>
      </c>
      <c r="O413" s="109">
        <f t="shared" si="45"/>
        <v>0</v>
      </c>
      <c r="P413" s="109">
        <f t="shared" si="46"/>
        <v>0</v>
      </c>
      <c r="Q413" s="109">
        <f t="shared" si="47"/>
        <v>0</v>
      </c>
      <c r="R413" s="109">
        <f t="shared" si="48"/>
        <v>0</v>
      </c>
      <c r="S413" s="425"/>
    </row>
    <row r="414" spans="1:19" x14ac:dyDescent="0.3">
      <c r="A414" s="421"/>
      <c r="B414" s="424"/>
      <c r="C414" s="421"/>
      <c r="D414" s="421"/>
      <c r="E414" s="421"/>
      <c r="F414" s="421"/>
      <c r="G414" s="421"/>
      <c r="H414" s="421"/>
      <c r="I414" s="220">
        <f>IF(B414&gt;A_Stammdaten!$B$12,0,SUM(C414,D414,F414,G414)-SUM(E414,H414))</f>
        <v>0</v>
      </c>
      <c r="J414" s="109">
        <f>IF(B414&gt;2020,HLOOKUP(A_Stammdaten!$B$12,$L$4:$R$2504,ROW(B414)-3,FALSE)+IF(OR(B414=0,A_Stammdaten!$B$12&lt;B414),0,I414*1/20),0)</f>
        <v>0</v>
      </c>
      <c r="K414" s="109">
        <f>IF(B414&gt;2020,HLOOKUP(A_Stammdaten!$B$12,$L$4:$R$2504,ROW(B414)-3,FALSE),0)</f>
        <v>0</v>
      </c>
      <c r="L414" s="109">
        <f t="shared" si="42"/>
        <v>0</v>
      </c>
      <c r="M414" s="109">
        <f t="shared" si="43"/>
        <v>0</v>
      </c>
      <c r="N414" s="109">
        <f t="shared" si="44"/>
        <v>0</v>
      </c>
      <c r="O414" s="109">
        <f t="shared" si="45"/>
        <v>0</v>
      </c>
      <c r="P414" s="109">
        <f t="shared" si="46"/>
        <v>0</v>
      </c>
      <c r="Q414" s="109">
        <f t="shared" si="47"/>
        <v>0</v>
      </c>
      <c r="R414" s="109">
        <f t="shared" si="48"/>
        <v>0</v>
      </c>
      <c r="S414" s="425"/>
    </row>
    <row r="415" spans="1:19" x14ac:dyDescent="0.3">
      <c r="A415" s="421"/>
      <c r="B415" s="424"/>
      <c r="C415" s="421"/>
      <c r="D415" s="421"/>
      <c r="E415" s="421"/>
      <c r="F415" s="421"/>
      <c r="G415" s="421"/>
      <c r="H415" s="421"/>
      <c r="I415" s="220">
        <f>IF(B415&gt;A_Stammdaten!$B$12,0,SUM(C415,D415,F415,G415)-SUM(E415,H415))</f>
        <v>0</v>
      </c>
      <c r="J415" s="109">
        <f>IF(B415&gt;2020,HLOOKUP(A_Stammdaten!$B$12,$L$4:$R$2504,ROW(B415)-3,FALSE)+IF(OR(B415=0,A_Stammdaten!$B$12&lt;B415),0,I415*1/20),0)</f>
        <v>0</v>
      </c>
      <c r="K415" s="109">
        <f>IF(B415&gt;2020,HLOOKUP(A_Stammdaten!$B$12,$L$4:$R$2504,ROW(B415)-3,FALSE),0)</f>
        <v>0</v>
      </c>
      <c r="L415" s="109">
        <f t="shared" si="42"/>
        <v>0</v>
      </c>
      <c r="M415" s="109">
        <f t="shared" si="43"/>
        <v>0</v>
      </c>
      <c r="N415" s="109">
        <f t="shared" si="44"/>
        <v>0</v>
      </c>
      <c r="O415" s="109">
        <f t="shared" si="45"/>
        <v>0</v>
      </c>
      <c r="P415" s="109">
        <f t="shared" si="46"/>
        <v>0</v>
      </c>
      <c r="Q415" s="109">
        <f t="shared" si="47"/>
        <v>0</v>
      </c>
      <c r="R415" s="109">
        <f t="shared" si="48"/>
        <v>0</v>
      </c>
      <c r="S415" s="425"/>
    </row>
    <row r="416" spans="1:19" x14ac:dyDescent="0.3">
      <c r="A416" s="421"/>
      <c r="B416" s="424"/>
      <c r="C416" s="421"/>
      <c r="D416" s="421"/>
      <c r="E416" s="421"/>
      <c r="F416" s="421"/>
      <c r="G416" s="421"/>
      <c r="H416" s="421"/>
      <c r="I416" s="220">
        <f>IF(B416&gt;A_Stammdaten!$B$12,0,SUM(C416,D416,F416,G416)-SUM(E416,H416))</f>
        <v>0</v>
      </c>
      <c r="J416" s="109">
        <f>IF(B416&gt;2020,HLOOKUP(A_Stammdaten!$B$12,$L$4:$R$2504,ROW(B416)-3,FALSE)+IF(OR(B416=0,A_Stammdaten!$B$12&lt;B416),0,I416*1/20),0)</f>
        <v>0</v>
      </c>
      <c r="K416" s="109">
        <f>IF(B416&gt;2020,HLOOKUP(A_Stammdaten!$B$12,$L$4:$R$2504,ROW(B416)-3,FALSE),0)</f>
        <v>0</v>
      </c>
      <c r="L416" s="109">
        <f t="shared" si="42"/>
        <v>0</v>
      </c>
      <c r="M416" s="109">
        <f t="shared" si="43"/>
        <v>0</v>
      </c>
      <c r="N416" s="109">
        <f t="shared" si="44"/>
        <v>0</v>
      </c>
      <c r="O416" s="109">
        <f t="shared" si="45"/>
        <v>0</v>
      </c>
      <c r="P416" s="109">
        <f t="shared" si="46"/>
        <v>0</v>
      </c>
      <c r="Q416" s="109">
        <f t="shared" si="47"/>
        <v>0</v>
      </c>
      <c r="R416" s="109">
        <f t="shared" si="48"/>
        <v>0</v>
      </c>
      <c r="S416" s="425"/>
    </row>
    <row r="417" spans="1:19" x14ac:dyDescent="0.3">
      <c r="A417" s="421"/>
      <c r="B417" s="424"/>
      <c r="C417" s="421"/>
      <c r="D417" s="421"/>
      <c r="E417" s="421"/>
      <c r="F417" s="421"/>
      <c r="G417" s="421"/>
      <c r="H417" s="421"/>
      <c r="I417" s="220">
        <f>IF(B417&gt;A_Stammdaten!$B$12,0,SUM(C417,D417,F417,G417)-SUM(E417,H417))</f>
        <v>0</v>
      </c>
      <c r="J417" s="109">
        <f>IF(B417&gt;2020,HLOOKUP(A_Stammdaten!$B$12,$L$4:$R$2504,ROW(B417)-3,FALSE)+IF(OR(B417=0,A_Stammdaten!$B$12&lt;B417),0,I417*1/20),0)</f>
        <v>0</v>
      </c>
      <c r="K417" s="109">
        <f>IF(B417&gt;2020,HLOOKUP(A_Stammdaten!$B$12,$L$4:$R$2504,ROW(B417)-3,FALSE),0)</f>
        <v>0</v>
      </c>
      <c r="L417" s="109">
        <f t="shared" si="42"/>
        <v>0</v>
      </c>
      <c r="M417" s="109">
        <f t="shared" si="43"/>
        <v>0</v>
      </c>
      <c r="N417" s="109">
        <f t="shared" si="44"/>
        <v>0</v>
      </c>
      <c r="O417" s="109">
        <f t="shared" si="45"/>
        <v>0</v>
      </c>
      <c r="P417" s="109">
        <f t="shared" si="46"/>
        <v>0</v>
      </c>
      <c r="Q417" s="109">
        <f t="shared" si="47"/>
        <v>0</v>
      </c>
      <c r="R417" s="109">
        <f t="shared" si="48"/>
        <v>0</v>
      </c>
      <c r="S417" s="425"/>
    </row>
    <row r="418" spans="1:19" x14ac:dyDescent="0.3">
      <c r="A418" s="421"/>
      <c r="B418" s="424"/>
      <c r="C418" s="421"/>
      <c r="D418" s="421"/>
      <c r="E418" s="421"/>
      <c r="F418" s="421"/>
      <c r="G418" s="421"/>
      <c r="H418" s="421"/>
      <c r="I418" s="220">
        <f>IF(B418&gt;A_Stammdaten!$B$12,0,SUM(C418,D418,F418,G418)-SUM(E418,H418))</f>
        <v>0</v>
      </c>
      <c r="J418" s="109">
        <f>IF(B418&gt;2020,HLOOKUP(A_Stammdaten!$B$12,$L$4:$R$2504,ROW(B418)-3,FALSE)+IF(OR(B418=0,A_Stammdaten!$B$12&lt;B418),0,I418*1/20),0)</f>
        <v>0</v>
      </c>
      <c r="K418" s="109">
        <f>IF(B418&gt;2020,HLOOKUP(A_Stammdaten!$B$12,$L$4:$R$2504,ROW(B418)-3,FALSE),0)</f>
        <v>0</v>
      </c>
      <c r="L418" s="109">
        <f t="shared" si="42"/>
        <v>0</v>
      </c>
      <c r="M418" s="109">
        <f t="shared" si="43"/>
        <v>0</v>
      </c>
      <c r="N418" s="109">
        <f t="shared" si="44"/>
        <v>0</v>
      </c>
      <c r="O418" s="109">
        <f t="shared" si="45"/>
        <v>0</v>
      </c>
      <c r="P418" s="109">
        <f t="shared" si="46"/>
        <v>0</v>
      </c>
      <c r="Q418" s="109">
        <f t="shared" si="47"/>
        <v>0</v>
      </c>
      <c r="R418" s="109">
        <f t="shared" si="48"/>
        <v>0</v>
      </c>
      <c r="S418" s="425"/>
    </row>
    <row r="419" spans="1:19" x14ac:dyDescent="0.3">
      <c r="A419" s="421"/>
      <c r="B419" s="424"/>
      <c r="C419" s="421"/>
      <c r="D419" s="421"/>
      <c r="E419" s="421"/>
      <c r="F419" s="421"/>
      <c r="G419" s="421"/>
      <c r="H419" s="421"/>
      <c r="I419" s="220">
        <f>IF(B419&gt;A_Stammdaten!$B$12,0,SUM(C419,D419,F419,G419)-SUM(E419,H419))</f>
        <v>0</v>
      </c>
      <c r="J419" s="109">
        <f>IF(B419&gt;2020,HLOOKUP(A_Stammdaten!$B$12,$L$4:$R$2504,ROW(B419)-3,FALSE)+IF(OR(B419=0,A_Stammdaten!$B$12&lt;B419),0,I419*1/20),0)</f>
        <v>0</v>
      </c>
      <c r="K419" s="109">
        <f>IF(B419&gt;2020,HLOOKUP(A_Stammdaten!$B$12,$L$4:$R$2504,ROW(B419)-3,FALSE),0)</f>
        <v>0</v>
      </c>
      <c r="L419" s="109">
        <f t="shared" si="42"/>
        <v>0</v>
      </c>
      <c r="M419" s="109">
        <f t="shared" si="43"/>
        <v>0</v>
      </c>
      <c r="N419" s="109">
        <f t="shared" si="44"/>
        <v>0</v>
      </c>
      <c r="O419" s="109">
        <f t="shared" si="45"/>
        <v>0</v>
      </c>
      <c r="P419" s="109">
        <f t="shared" si="46"/>
        <v>0</v>
      </c>
      <c r="Q419" s="109">
        <f t="shared" si="47"/>
        <v>0</v>
      </c>
      <c r="R419" s="109">
        <f t="shared" si="48"/>
        <v>0</v>
      </c>
      <c r="S419" s="425"/>
    </row>
    <row r="420" spans="1:19" x14ac:dyDescent="0.3">
      <c r="A420" s="421"/>
      <c r="B420" s="424"/>
      <c r="C420" s="421"/>
      <c r="D420" s="421"/>
      <c r="E420" s="421"/>
      <c r="F420" s="421"/>
      <c r="G420" s="421"/>
      <c r="H420" s="421"/>
      <c r="I420" s="220">
        <f>IF(B420&gt;A_Stammdaten!$B$12,0,SUM(C420,D420,F420,G420)-SUM(E420,H420))</f>
        <v>0</v>
      </c>
      <c r="J420" s="109">
        <f>IF(B420&gt;2020,HLOOKUP(A_Stammdaten!$B$12,$L$4:$R$2504,ROW(B420)-3,FALSE)+IF(OR(B420=0,A_Stammdaten!$B$12&lt;B420),0,I420*1/20),0)</f>
        <v>0</v>
      </c>
      <c r="K420" s="109">
        <f>IF(B420&gt;2020,HLOOKUP(A_Stammdaten!$B$12,$L$4:$R$2504,ROW(B420)-3,FALSE),0)</f>
        <v>0</v>
      </c>
      <c r="L420" s="109">
        <f t="shared" si="42"/>
        <v>0</v>
      </c>
      <c r="M420" s="109">
        <f t="shared" si="43"/>
        <v>0</v>
      </c>
      <c r="N420" s="109">
        <f t="shared" si="44"/>
        <v>0</v>
      </c>
      <c r="O420" s="109">
        <f t="shared" si="45"/>
        <v>0</v>
      </c>
      <c r="P420" s="109">
        <f t="shared" si="46"/>
        <v>0</v>
      </c>
      <c r="Q420" s="109">
        <f t="shared" si="47"/>
        <v>0</v>
      </c>
      <c r="R420" s="109">
        <f t="shared" si="48"/>
        <v>0</v>
      </c>
      <c r="S420" s="425"/>
    </row>
    <row r="421" spans="1:19" x14ac:dyDescent="0.3">
      <c r="A421" s="421"/>
      <c r="B421" s="424"/>
      <c r="C421" s="421"/>
      <c r="D421" s="421"/>
      <c r="E421" s="421"/>
      <c r="F421" s="421"/>
      <c r="G421" s="421"/>
      <c r="H421" s="421"/>
      <c r="I421" s="220">
        <f>IF(B421&gt;A_Stammdaten!$B$12,0,SUM(C421,D421,F421,G421)-SUM(E421,H421))</f>
        <v>0</v>
      </c>
      <c r="J421" s="109">
        <f>IF(B421&gt;2020,HLOOKUP(A_Stammdaten!$B$12,$L$4:$R$2504,ROW(B421)-3,FALSE)+IF(OR(B421=0,A_Stammdaten!$B$12&lt;B421),0,I421*1/20),0)</f>
        <v>0</v>
      </c>
      <c r="K421" s="109">
        <f>IF(B421&gt;2020,HLOOKUP(A_Stammdaten!$B$12,$L$4:$R$2504,ROW(B421)-3,FALSE),0)</f>
        <v>0</v>
      </c>
      <c r="L421" s="109">
        <f t="shared" si="42"/>
        <v>0</v>
      </c>
      <c r="M421" s="109">
        <f t="shared" si="43"/>
        <v>0</v>
      </c>
      <c r="N421" s="109">
        <f t="shared" si="44"/>
        <v>0</v>
      </c>
      <c r="O421" s="109">
        <f t="shared" si="45"/>
        <v>0</v>
      </c>
      <c r="P421" s="109">
        <f t="shared" si="46"/>
        <v>0</v>
      </c>
      <c r="Q421" s="109">
        <f t="shared" si="47"/>
        <v>0</v>
      </c>
      <c r="R421" s="109">
        <f t="shared" si="48"/>
        <v>0</v>
      </c>
      <c r="S421" s="425"/>
    </row>
    <row r="422" spans="1:19" x14ac:dyDescent="0.3">
      <c r="A422" s="421"/>
      <c r="B422" s="424"/>
      <c r="C422" s="421"/>
      <c r="D422" s="421"/>
      <c r="E422" s="421"/>
      <c r="F422" s="421"/>
      <c r="G422" s="421"/>
      <c r="H422" s="421"/>
      <c r="I422" s="220">
        <f>IF(B422&gt;A_Stammdaten!$B$12,0,SUM(C422,D422,F422,G422)-SUM(E422,H422))</f>
        <v>0</v>
      </c>
      <c r="J422" s="109">
        <f>IF(B422&gt;2020,HLOOKUP(A_Stammdaten!$B$12,$L$4:$R$2504,ROW(B422)-3,FALSE)+IF(OR(B422=0,A_Stammdaten!$B$12&lt;B422),0,I422*1/20),0)</f>
        <v>0</v>
      </c>
      <c r="K422" s="109">
        <f>IF(B422&gt;2020,HLOOKUP(A_Stammdaten!$B$12,$L$4:$R$2504,ROW(B422)-3,FALSE),0)</f>
        <v>0</v>
      </c>
      <c r="L422" s="109">
        <f t="shared" si="42"/>
        <v>0</v>
      </c>
      <c r="M422" s="109">
        <f t="shared" si="43"/>
        <v>0</v>
      </c>
      <c r="N422" s="109">
        <f t="shared" si="44"/>
        <v>0</v>
      </c>
      <c r="O422" s="109">
        <f t="shared" si="45"/>
        <v>0</v>
      </c>
      <c r="P422" s="109">
        <f t="shared" si="46"/>
        <v>0</v>
      </c>
      <c r="Q422" s="109">
        <f t="shared" si="47"/>
        <v>0</v>
      </c>
      <c r="R422" s="109">
        <f t="shared" si="48"/>
        <v>0</v>
      </c>
      <c r="S422" s="425"/>
    </row>
    <row r="423" spans="1:19" x14ac:dyDescent="0.3">
      <c r="A423" s="421"/>
      <c r="B423" s="424"/>
      <c r="C423" s="421"/>
      <c r="D423" s="421"/>
      <c r="E423" s="421"/>
      <c r="F423" s="421"/>
      <c r="G423" s="421"/>
      <c r="H423" s="421"/>
      <c r="I423" s="220">
        <f>IF(B423&gt;A_Stammdaten!$B$12,0,SUM(C423,D423,F423,G423)-SUM(E423,H423))</f>
        <v>0</v>
      </c>
      <c r="J423" s="109">
        <f>IF(B423&gt;2020,HLOOKUP(A_Stammdaten!$B$12,$L$4:$R$2504,ROW(B423)-3,FALSE)+IF(OR(B423=0,A_Stammdaten!$B$12&lt;B423),0,I423*1/20),0)</f>
        <v>0</v>
      </c>
      <c r="K423" s="109">
        <f>IF(B423&gt;2020,HLOOKUP(A_Stammdaten!$B$12,$L$4:$R$2504,ROW(B423)-3,FALSE),0)</f>
        <v>0</v>
      </c>
      <c r="L423" s="109">
        <f t="shared" si="42"/>
        <v>0</v>
      </c>
      <c r="M423" s="109">
        <f t="shared" si="43"/>
        <v>0</v>
      </c>
      <c r="N423" s="109">
        <f t="shared" si="44"/>
        <v>0</v>
      </c>
      <c r="O423" s="109">
        <f t="shared" si="45"/>
        <v>0</v>
      </c>
      <c r="P423" s="109">
        <f t="shared" si="46"/>
        <v>0</v>
      </c>
      <c r="Q423" s="109">
        <f t="shared" si="47"/>
        <v>0</v>
      </c>
      <c r="R423" s="109">
        <f t="shared" si="48"/>
        <v>0</v>
      </c>
      <c r="S423" s="425"/>
    </row>
    <row r="424" spans="1:19" x14ac:dyDescent="0.3">
      <c r="A424" s="421"/>
      <c r="B424" s="424"/>
      <c r="C424" s="421"/>
      <c r="D424" s="421"/>
      <c r="E424" s="421"/>
      <c r="F424" s="421"/>
      <c r="G424" s="421"/>
      <c r="H424" s="421"/>
      <c r="I424" s="220">
        <f>IF(B424&gt;A_Stammdaten!$B$12,0,SUM(C424,D424,F424,G424)-SUM(E424,H424))</f>
        <v>0</v>
      </c>
      <c r="J424" s="109">
        <f>IF(B424&gt;2020,HLOOKUP(A_Stammdaten!$B$12,$L$4:$R$2504,ROW(B424)-3,FALSE)+IF(OR(B424=0,A_Stammdaten!$B$12&lt;B424),0,I424*1/20),0)</f>
        <v>0</v>
      </c>
      <c r="K424" s="109">
        <f>IF(B424&gt;2020,HLOOKUP(A_Stammdaten!$B$12,$L$4:$R$2504,ROW(B424)-3,FALSE),0)</f>
        <v>0</v>
      </c>
      <c r="L424" s="109">
        <f t="shared" si="42"/>
        <v>0</v>
      </c>
      <c r="M424" s="109">
        <f t="shared" si="43"/>
        <v>0</v>
      </c>
      <c r="N424" s="109">
        <f t="shared" si="44"/>
        <v>0</v>
      </c>
      <c r="O424" s="109">
        <f t="shared" si="45"/>
        <v>0</v>
      </c>
      <c r="P424" s="109">
        <f t="shared" si="46"/>
        <v>0</v>
      </c>
      <c r="Q424" s="109">
        <f t="shared" si="47"/>
        <v>0</v>
      </c>
      <c r="R424" s="109">
        <f t="shared" si="48"/>
        <v>0</v>
      </c>
      <c r="S424" s="425"/>
    </row>
    <row r="425" spans="1:19" x14ac:dyDescent="0.3">
      <c r="A425" s="421"/>
      <c r="B425" s="424"/>
      <c r="C425" s="421"/>
      <c r="D425" s="421"/>
      <c r="E425" s="421"/>
      <c r="F425" s="421"/>
      <c r="G425" s="421"/>
      <c r="H425" s="421"/>
      <c r="I425" s="220">
        <f>IF(B425&gt;A_Stammdaten!$B$12,0,SUM(C425,D425,F425,G425)-SUM(E425,H425))</f>
        <v>0</v>
      </c>
      <c r="J425" s="109">
        <f>IF(B425&gt;2020,HLOOKUP(A_Stammdaten!$B$12,$L$4:$R$2504,ROW(B425)-3,FALSE)+IF(OR(B425=0,A_Stammdaten!$B$12&lt;B425),0,I425*1/20),0)</f>
        <v>0</v>
      </c>
      <c r="K425" s="109">
        <f>IF(B425&gt;2020,HLOOKUP(A_Stammdaten!$B$12,$L$4:$R$2504,ROW(B425)-3,FALSE),0)</f>
        <v>0</v>
      </c>
      <c r="L425" s="109">
        <f t="shared" si="42"/>
        <v>0</v>
      </c>
      <c r="M425" s="109">
        <f t="shared" si="43"/>
        <v>0</v>
      </c>
      <c r="N425" s="109">
        <f t="shared" si="44"/>
        <v>0</v>
      </c>
      <c r="O425" s="109">
        <f t="shared" si="45"/>
        <v>0</v>
      </c>
      <c r="P425" s="109">
        <f t="shared" si="46"/>
        <v>0</v>
      </c>
      <c r="Q425" s="109">
        <f t="shared" si="47"/>
        <v>0</v>
      </c>
      <c r="R425" s="109">
        <f t="shared" si="48"/>
        <v>0</v>
      </c>
      <c r="S425" s="425"/>
    </row>
    <row r="426" spans="1:19" x14ac:dyDescent="0.3">
      <c r="A426" s="421"/>
      <c r="B426" s="424"/>
      <c r="C426" s="421"/>
      <c r="D426" s="421"/>
      <c r="E426" s="421"/>
      <c r="F426" s="421"/>
      <c r="G426" s="421"/>
      <c r="H426" s="421"/>
      <c r="I426" s="220">
        <f>IF(B426&gt;A_Stammdaten!$B$12,0,SUM(C426,D426,F426,G426)-SUM(E426,H426))</f>
        <v>0</v>
      </c>
      <c r="J426" s="109">
        <f>IF(B426&gt;2020,HLOOKUP(A_Stammdaten!$B$12,$L$4:$R$2504,ROW(B426)-3,FALSE)+IF(OR(B426=0,A_Stammdaten!$B$12&lt;B426),0,I426*1/20),0)</f>
        <v>0</v>
      </c>
      <c r="K426" s="109">
        <f>IF(B426&gt;2020,HLOOKUP(A_Stammdaten!$B$12,$L$4:$R$2504,ROW(B426)-3,FALSE),0)</f>
        <v>0</v>
      </c>
      <c r="L426" s="109">
        <f t="shared" si="42"/>
        <v>0</v>
      </c>
      <c r="M426" s="109">
        <f t="shared" si="43"/>
        <v>0</v>
      </c>
      <c r="N426" s="109">
        <f t="shared" si="44"/>
        <v>0</v>
      </c>
      <c r="O426" s="109">
        <f t="shared" si="45"/>
        <v>0</v>
      </c>
      <c r="P426" s="109">
        <f t="shared" si="46"/>
        <v>0</v>
      </c>
      <c r="Q426" s="109">
        <f t="shared" si="47"/>
        <v>0</v>
      </c>
      <c r="R426" s="109">
        <f t="shared" si="48"/>
        <v>0</v>
      </c>
      <c r="S426" s="425"/>
    </row>
    <row r="427" spans="1:19" x14ac:dyDescent="0.3">
      <c r="A427" s="421"/>
      <c r="B427" s="424"/>
      <c r="C427" s="421"/>
      <c r="D427" s="421"/>
      <c r="E427" s="421"/>
      <c r="F427" s="421"/>
      <c r="G427" s="421"/>
      <c r="H427" s="421"/>
      <c r="I427" s="220">
        <f>IF(B427&gt;A_Stammdaten!$B$12,0,SUM(C427,D427,F427,G427)-SUM(E427,H427))</f>
        <v>0</v>
      </c>
      <c r="J427" s="109">
        <f>IF(B427&gt;2020,HLOOKUP(A_Stammdaten!$B$12,$L$4:$R$2504,ROW(B427)-3,FALSE)+IF(OR(B427=0,A_Stammdaten!$B$12&lt;B427),0,I427*1/20),0)</f>
        <v>0</v>
      </c>
      <c r="K427" s="109">
        <f>IF(B427&gt;2020,HLOOKUP(A_Stammdaten!$B$12,$L$4:$R$2504,ROW(B427)-3,FALSE),0)</f>
        <v>0</v>
      </c>
      <c r="L427" s="109">
        <f t="shared" si="42"/>
        <v>0</v>
      </c>
      <c r="M427" s="109">
        <f t="shared" si="43"/>
        <v>0</v>
      </c>
      <c r="N427" s="109">
        <f t="shared" si="44"/>
        <v>0</v>
      </c>
      <c r="O427" s="109">
        <f t="shared" si="45"/>
        <v>0</v>
      </c>
      <c r="P427" s="109">
        <f t="shared" si="46"/>
        <v>0</v>
      </c>
      <c r="Q427" s="109">
        <f t="shared" si="47"/>
        <v>0</v>
      </c>
      <c r="R427" s="109">
        <f t="shared" si="48"/>
        <v>0</v>
      </c>
      <c r="S427" s="425"/>
    </row>
    <row r="428" spans="1:19" x14ac:dyDescent="0.3">
      <c r="A428" s="421"/>
      <c r="B428" s="424"/>
      <c r="C428" s="421"/>
      <c r="D428" s="421"/>
      <c r="E428" s="421"/>
      <c r="F428" s="421"/>
      <c r="G428" s="421"/>
      <c r="H428" s="421"/>
      <c r="I428" s="220">
        <f>IF(B428&gt;A_Stammdaten!$B$12,0,SUM(C428,D428,F428,G428)-SUM(E428,H428))</f>
        <v>0</v>
      </c>
      <c r="J428" s="109">
        <f>IF(B428&gt;2020,HLOOKUP(A_Stammdaten!$B$12,$L$4:$R$2504,ROW(B428)-3,FALSE)+IF(OR(B428=0,A_Stammdaten!$B$12&lt;B428),0,I428*1/20),0)</f>
        <v>0</v>
      </c>
      <c r="K428" s="109">
        <f>IF(B428&gt;2020,HLOOKUP(A_Stammdaten!$B$12,$L$4:$R$2504,ROW(B428)-3,FALSE),0)</f>
        <v>0</v>
      </c>
      <c r="L428" s="109">
        <f t="shared" si="42"/>
        <v>0</v>
      </c>
      <c r="M428" s="109">
        <f t="shared" si="43"/>
        <v>0</v>
      </c>
      <c r="N428" s="109">
        <f t="shared" si="44"/>
        <v>0</v>
      </c>
      <c r="O428" s="109">
        <f t="shared" si="45"/>
        <v>0</v>
      </c>
      <c r="P428" s="109">
        <f t="shared" si="46"/>
        <v>0</v>
      </c>
      <c r="Q428" s="109">
        <f t="shared" si="47"/>
        <v>0</v>
      </c>
      <c r="R428" s="109">
        <f t="shared" si="48"/>
        <v>0</v>
      </c>
      <c r="S428" s="425"/>
    </row>
    <row r="429" spans="1:19" x14ac:dyDescent="0.3">
      <c r="A429" s="421"/>
      <c r="B429" s="424"/>
      <c r="C429" s="421"/>
      <c r="D429" s="421"/>
      <c r="E429" s="421"/>
      <c r="F429" s="421"/>
      <c r="G429" s="421"/>
      <c r="H429" s="421"/>
      <c r="I429" s="220">
        <f>IF(B429&gt;A_Stammdaten!$B$12,0,SUM(C429,D429,F429,G429)-SUM(E429,H429))</f>
        <v>0</v>
      </c>
      <c r="J429" s="109">
        <f>IF(B429&gt;2020,HLOOKUP(A_Stammdaten!$B$12,$L$4:$R$2504,ROW(B429)-3,FALSE)+IF(OR(B429=0,A_Stammdaten!$B$12&lt;B429),0,I429*1/20),0)</f>
        <v>0</v>
      </c>
      <c r="K429" s="109">
        <f>IF(B429&gt;2020,HLOOKUP(A_Stammdaten!$B$12,$L$4:$R$2504,ROW(B429)-3,FALSE),0)</f>
        <v>0</v>
      </c>
      <c r="L429" s="109">
        <f t="shared" si="42"/>
        <v>0</v>
      </c>
      <c r="M429" s="109">
        <f t="shared" si="43"/>
        <v>0</v>
      </c>
      <c r="N429" s="109">
        <f t="shared" si="44"/>
        <v>0</v>
      </c>
      <c r="O429" s="109">
        <f t="shared" si="45"/>
        <v>0</v>
      </c>
      <c r="P429" s="109">
        <f t="shared" si="46"/>
        <v>0</v>
      </c>
      <c r="Q429" s="109">
        <f t="shared" si="47"/>
        <v>0</v>
      </c>
      <c r="R429" s="109">
        <f t="shared" si="48"/>
        <v>0</v>
      </c>
      <c r="S429" s="425"/>
    </row>
    <row r="430" spans="1:19" x14ac:dyDescent="0.3">
      <c r="A430" s="421"/>
      <c r="B430" s="424"/>
      <c r="C430" s="421"/>
      <c r="D430" s="421"/>
      <c r="E430" s="421"/>
      <c r="F430" s="421"/>
      <c r="G430" s="421"/>
      <c r="H430" s="421"/>
      <c r="I430" s="220">
        <f>IF(B430&gt;A_Stammdaten!$B$12,0,SUM(C430,D430,F430,G430)-SUM(E430,H430))</f>
        <v>0</v>
      </c>
      <c r="J430" s="109">
        <f>IF(B430&gt;2020,HLOOKUP(A_Stammdaten!$B$12,$L$4:$R$2504,ROW(B430)-3,FALSE)+IF(OR(B430=0,A_Stammdaten!$B$12&lt;B430),0,I430*1/20),0)</f>
        <v>0</v>
      </c>
      <c r="K430" s="109">
        <f>IF(B430&gt;2020,HLOOKUP(A_Stammdaten!$B$12,$L$4:$R$2504,ROW(B430)-3,FALSE),0)</f>
        <v>0</v>
      </c>
      <c r="L430" s="109">
        <f t="shared" si="42"/>
        <v>0</v>
      </c>
      <c r="M430" s="109">
        <f t="shared" si="43"/>
        <v>0</v>
      </c>
      <c r="N430" s="109">
        <f t="shared" si="44"/>
        <v>0</v>
      </c>
      <c r="O430" s="109">
        <f t="shared" si="45"/>
        <v>0</v>
      </c>
      <c r="P430" s="109">
        <f t="shared" si="46"/>
        <v>0</v>
      </c>
      <c r="Q430" s="109">
        <f t="shared" si="47"/>
        <v>0</v>
      </c>
      <c r="R430" s="109">
        <f t="shared" si="48"/>
        <v>0</v>
      </c>
      <c r="S430" s="425"/>
    </row>
    <row r="431" spans="1:19" x14ac:dyDescent="0.3">
      <c r="A431" s="421"/>
      <c r="B431" s="424"/>
      <c r="C431" s="421"/>
      <c r="D431" s="421"/>
      <c r="E431" s="421"/>
      <c r="F431" s="421"/>
      <c r="G431" s="421"/>
      <c r="H431" s="421"/>
      <c r="I431" s="220">
        <f>IF(B431&gt;A_Stammdaten!$B$12,0,SUM(C431,D431,F431,G431)-SUM(E431,H431))</f>
        <v>0</v>
      </c>
      <c r="J431" s="109">
        <f>IF(B431&gt;2020,HLOOKUP(A_Stammdaten!$B$12,$L$4:$R$2504,ROW(B431)-3,FALSE)+IF(OR(B431=0,A_Stammdaten!$B$12&lt;B431),0,I431*1/20),0)</f>
        <v>0</v>
      </c>
      <c r="K431" s="109">
        <f>IF(B431&gt;2020,HLOOKUP(A_Stammdaten!$B$12,$L$4:$R$2504,ROW(B431)-3,FALSE),0)</f>
        <v>0</v>
      </c>
      <c r="L431" s="109">
        <f t="shared" si="42"/>
        <v>0</v>
      </c>
      <c r="M431" s="109">
        <f t="shared" si="43"/>
        <v>0</v>
      </c>
      <c r="N431" s="109">
        <f t="shared" si="44"/>
        <v>0</v>
      </c>
      <c r="O431" s="109">
        <f t="shared" si="45"/>
        <v>0</v>
      </c>
      <c r="P431" s="109">
        <f t="shared" si="46"/>
        <v>0</v>
      </c>
      <c r="Q431" s="109">
        <f t="shared" si="47"/>
        <v>0</v>
      </c>
      <c r="R431" s="109">
        <f t="shared" si="48"/>
        <v>0</v>
      </c>
      <c r="S431" s="425"/>
    </row>
    <row r="432" spans="1:19" x14ac:dyDescent="0.3">
      <c r="A432" s="421"/>
      <c r="B432" s="424"/>
      <c r="C432" s="421"/>
      <c r="D432" s="421"/>
      <c r="E432" s="421"/>
      <c r="F432" s="421"/>
      <c r="G432" s="421"/>
      <c r="H432" s="421"/>
      <c r="I432" s="220">
        <f>IF(B432&gt;A_Stammdaten!$B$12,0,SUM(C432,D432,F432,G432)-SUM(E432,H432))</f>
        <v>0</v>
      </c>
      <c r="J432" s="109">
        <f>IF(B432&gt;2020,HLOOKUP(A_Stammdaten!$B$12,$L$4:$R$2504,ROW(B432)-3,FALSE)+IF(OR(B432=0,A_Stammdaten!$B$12&lt;B432),0,I432*1/20),0)</f>
        <v>0</v>
      </c>
      <c r="K432" s="109">
        <f>IF(B432&gt;2020,HLOOKUP(A_Stammdaten!$B$12,$L$4:$R$2504,ROW(B432)-3,FALSE),0)</f>
        <v>0</v>
      </c>
      <c r="L432" s="109">
        <f t="shared" si="42"/>
        <v>0</v>
      </c>
      <c r="M432" s="109">
        <f t="shared" si="43"/>
        <v>0</v>
      </c>
      <c r="N432" s="109">
        <f t="shared" si="44"/>
        <v>0</v>
      </c>
      <c r="O432" s="109">
        <f t="shared" si="45"/>
        <v>0</v>
      </c>
      <c r="P432" s="109">
        <f t="shared" si="46"/>
        <v>0</v>
      </c>
      <c r="Q432" s="109">
        <f t="shared" si="47"/>
        <v>0</v>
      </c>
      <c r="R432" s="109">
        <f t="shared" si="48"/>
        <v>0</v>
      </c>
      <c r="S432" s="425"/>
    </row>
    <row r="433" spans="1:19" x14ac:dyDescent="0.3">
      <c r="A433" s="421"/>
      <c r="B433" s="424"/>
      <c r="C433" s="421"/>
      <c r="D433" s="421"/>
      <c r="E433" s="421"/>
      <c r="F433" s="421"/>
      <c r="G433" s="421"/>
      <c r="H433" s="421"/>
      <c r="I433" s="220">
        <f>IF(B433&gt;A_Stammdaten!$B$12,0,SUM(C433,D433,F433,G433)-SUM(E433,H433))</f>
        <v>0</v>
      </c>
      <c r="J433" s="109">
        <f>IF(B433&gt;2020,HLOOKUP(A_Stammdaten!$B$12,$L$4:$R$2504,ROW(B433)-3,FALSE)+IF(OR(B433=0,A_Stammdaten!$B$12&lt;B433),0,I433*1/20),0)</f>
        <v>0</v>
      </c>
      <c r="K433" s="109">
        <f>IF(B433&gt;2020,HLOOKUP(A_Stammdaten!$B$12,$L$4:$R$2504,ROW(B433)-3,FALSE),0)</f>
        <v>0</v>
      </c>
      <c r="L433" s="109">
        <f t="shared" si="42"/>
        <v>0</v>
      </c>
      <c r="M433" s="109">
        <f t="shared" si="43"/>
        <v>0</v>
      </c>
      <c r="N433" s="109">
        <f t="shared" si="44"/>
        <v>0</v>
      </c>
      <c r="O433" s="109">
        <f t="shared" si="45"/>
        <v>0</v>
      </c>
      <c r="P433" s="109">
        <f t="shared" si="46"/>
        <v>0</v>
      </c>
      <c r="Q433" s="109">
        <f t="shared" si="47"/>
        <v>0</v>
      </c>
      <c r="R433" s="109">
        <f t="shared" si="48"/>
        <v>0</v>
      </c>
      <c r="S433" s="425"/>
    </row>
    <row r="434" spans="1:19" x14ac:dyDescent="0.3">
      <c r="A434" s="421"/>
      <c r="B434" s="424"/>
      <c r="C434" s="421"/>
      <c r="D434" s="421"/>
      <c r="E434" s="421"/>
      <c r="F434" s="421"/>
      <c r="G434" s="421"/>
      <c r="H434" s="421"/>
      <c r="I434" s="220">
        <f>IF(B434&gt;A_Stammdaten!$B$12,0,SUM(C434,D434,F434,G434)-SUM(E434,H434))</f>
        <v>0</v>
      </c>
      <c r="J434" s="109">
        <f>IF(B434&gt;2020,HLOOKUP(A_Stammdaten!$B$12,$L$4:$R$2504,ROW(B434)-3,FALSE)+IF(OR(B434=0,A_Stammdaten!$B$12&lt;B434),0,I434*1/20),0)</f>
        <v>0</v>
      </c>
      <c r="K434" s="109">
        <f>IF(B434&gt;2020,HLOOKUP(A_Stammdaten!$B$12,$L$4:$R$2504,ROW(B434)-3,FALSE),0)</f>
        <v>0</v>
      </c>
      <c r="L434" s="109">
        <f t="shared" si="42"/>
        <v>0</v>
      </c>
      <c r="M434" s="109">
        <f t="shared" si="43"/>
        <v>0</v>
      </c>
      <c r="N434" s="109">
        <f t="shared" si="44"/>
        <v>0</v>
      </c>
      <c r="O434" s="109">
        <f t="shared" si="45"/>
        <v>0</v>
      </c>
      <c r="P434" s="109">
        <f t="shared" si="46"/>
        <v>0</v>
      </c>
      <c r="Q434" s="109">
        <f t="shared" si="47"/>
        <v>0</v>
      </c>
      <c r="R434" s="109">
        <f t="shared" si="48"/>
        <v>0</v>
      </c>
      <c r="S434" s="425"/>
    </row>
    <row r="435" spans="1:19" x14ac:dyDescent="0.3">
      <c r="A435" s="421"/>
      <c r="B435" s="424"/>
      <c r="C435" s="421"/>
      <c r="D435" s="421"/>
      <c r="E435" s="421"/>
      <c r="F435" s="421"/>
      <c r="G435" s="421"/>
      <c r="H435" s="421"/>
      <c r="I435" s="220">
        <f>IF(B435&gt;A_Stammdaten!$B$12,0,SUM(C435,D435,F435,G435)-SUM(E435,H435))</f>
        <v>0</v>
      </c>
      <c r="J435" s="109">
        <f>IF(B435&gt;2020,HLOOKUP(A_Stammdaten!$B$12,$L$4:$R$2504,ROW(B435)-3,FALSE)+IF(OR(B435=0,A_Stammdaten!$B$12&lt;B435),0,I435*1/20),0)</f>
        <v>0</v>
      </c>
      <c r="K435" s="109">
        <f>IF(B435&gt;2020,HLOOKUP(A_Stammdaten!$B$12,$L$4:$R$2504,ROW(B435)-3,FALSE),0)</f>
        <v>0</v>
      </c>
      <c r="L435" s="109">
        <f t="shared" si="42"/>
        <v>0</v>
      </c>
      <c r="M435" s="109">
        <f t="shared" si="43"/>
        <v>0</v>
      </c>
      <c r="N435" s="109">
        <f t="shared" si="44"/>
        <v>0</v>
      </c>
      <c r="O435" s="109">
        <f t="shared" si="45"/>
        <v>0</v>
      </c>
      <c r="P435" s="109">
        <f t="shared" si="46"/>
        <v>0</v>
      </c>
      <c r="Q435" s="109">
        <f t="shared" si="47"/>
        <v>0</v>
      </c>
      <c r="R435" s="109">
        <f t="shared" si="48"/>
        <v>0</v>
      </c>
      <c r="S435" s="425"/>
    </row>
    <row r="436" spans="1:19" x14ac:dyDescent="0.3">
      <c r="A436" s="421"/>
      <c r="B436" s="424"/>
      <c r="C436" s="421"/>
      <c r="D436" s="421"/>
      <c r="E436" s="421"/>
      <c r="F436" s="421"/>
      <c r="G436" s="421"/>
      <c r="H436" s="421"/>
      <c r="I436" s="220">
        <f>IF(B436&gt;A_Stammdaten!$B$12,0,SUM(C436,D436,F436,G436)-SUM(E436,H436))</f>
        <v>0</v>
      </c>
      <c r="J436" s="109">
        <f>IF(B436&gt;2020,HLOOKUP(A_Stammdaten!$B$12,$L$4:$R$2504,ROW(B436)-3,FALSE)+IF(OR(B436=0,A_Stammdaten!$B$12&lt;B436),0,I436*1/20),0)</f>
        <v>0</v>
      </c>
      <c r="K436" s="109">
        <f>IF(B436&gt;2020,HLOOKUP(A_Stammdaten!$B$12,$L$4:$R$2504,ROW(B436)-3,FALSE),0)</f>
        <v>0</v>
      </c>
      <c r="L436" s="109">
        <f t="shared" si="42"/>
        <v>0</v>
      </c>
      <c r="M436" s="109">
        <f t="shared" si="43"/>
        <v>0</v>
      </c>
      <c r="N436" s="109">
        <f t="shared" si="44"/>
        <v>0</v>
      </c>
      <c r="O436" s="109">
        <f t="shared" si="45"/>
        <v>0</v>
      </c>
      <c r="P436" s="109">
        <f t="shared" si="46"/>
        <v>0</v>
      </c>
      <c r="Q436" s="109">
        <f t="shared" si="47"/>
        <v>0</v>
      </c>
      <c r="R436" s="109">
        <f t="shared" si="48"/>
        <v>0</v>
      </c>
      <c r="S436" s="425"/>
    </row>
    <row r="437" spans="1:19" x14ac:dyDescent="0.3">
      <c r="A437" s="421"/>
      <c r="B437" s="424"/>
      <c r="C437" s="421"/>
      <c r="D437" s="421"/>
      <c r="E437" s="421"/>
      <c r="F437" s="421"/>
      <c r="G437" s="421"/>
      <c r="H437" s="421"/>
      <c r="I437" s="220">
        <f>IF(B437&gt;A_Stammdaten!$B$12,0,SUM(C437,D437,F437,G437)-SUM(E437,H437))</f>
        <v>0</v>
      </c>
      <c r="J437" s="109">
        <f>IF(B437&gt;2020,HLOOKUP(A_Stammdaten!$B$12,$L$4:$R$2504,ROW(B437)-3,FALSE)+IF(OR(B437=0,A_Stammdaten!$B$12&lt;B437),0,I437*1/20),0)</f>
        <v>0</v>
      </c>
      <c r="K437" s="109">
        <f>IF(B437&gt;2020,HLOOKUP(A_Stammdaten!$B$12,$L$4:$R$2504,ROW(B437)-3,FALSE),0)</f>
        <v>0</v>
      </c>
      <c r="L437" s="109">
        <f t="shared" si="42"/>
        <v>0</v>
      </c>
      <c r="M437" s="109">
        <f t="shared" si="43"/>
        <v>0</v>
      </c>
      <c r="N437" s="109">
        <f t="shared" si="44"/>
        <v>0</v>
      </c>
      <c r="O437" s="109">
        <f t="shared" si="45"/>
        <v>0</v>
      </c>
      <c r="P437" s="109">
        <f t="shared" si="46"/>
        <v>0</v>
      </c>
      <c r="Q437" s="109">
        <f t="shared" si="47"/>
        <v>0</v>
      </c>
      <c r="R437" s="109">
        <f t="shared" si="48"/>
        <v>0</v>
      </c>
      <c r="S437" s="425"/>
    </row>
    <row r="438" spans="1:19" x14ac:dyDescent="0.3">
      <c r="A438" s="421"/>
      <c r="B438" s="424"/>
      <c r="C438" s="421"/>
      <c r="D438" s="421"/>
      <c r="E438" s="421"/>
      <c r="F438" s="421"/>
      <c r="G438" s="421"/>
      <c r="H438" s="421"/>
      <c r="I438" s="220">
        <f>IF(B438&gt;A_Stammdaten!$B$12,0,SUM(C438,D438,F438,G438)-SUM(E438,H438))</f>
        <v>0</v>
      </c>
      <c r="J438" s="109">
        <f>IF(B438&gt;2020,HLOOKUP(A_Stammdaten!$B$12,$L$4:$R$2504,ROW(B438)-3,FALSE)+IF(OR(B438=0,A_Stammdaten!$B$12&lt;B438),0,I438*1/20),0)</f>
        <v>0</v>
      </c>
      <c r="K438" s="109">
        <f>IF(B438&gt;2020,HLOOKUP(A_Stammdaten!$B$12,$L$4:$R$2504,ROW(B438)-3,FALSE),0)</f>
        <v>0</v>
      </c>
      <c r="L438" s="109">
        <f t="shared" si="42"/>
        <v>0</v>
      </c>
      <c r="M438" s="109">
        <f t="shared" si="43"/>
        <v>0</v>
      </c>
      <c r="N438" s="109">
        <f t="shared" si="44"/>
        <v>0</v>
      </c>
      <c r="O438" s="109">
        <f t="shared" si="45"/>
        <v>0</v>
      </c>
      <c r="P438" s="109">
        <f t="shared" si="46"/>
        <v>0</v>
      </c>
      <c r="Q438" s="109">
        <f t="shared" si="47"/>
        <v>0</v>
      </c>
      <c r="R438" s="109">
        <f t="shared" si="48"/>
        <v>0</v>
      </c>
      <c r="S438" s="425"/>
    </row>
    <row r="439" spans="1:19" x14ac:dyDescent="0.3">
      <c r="A439" s="421"/>
      <c r="B439" s="424"/>
      <c r="C439" s="421"/>
      <c r="D439" s="421"/>
      <c r="E439" s="421"/>
      <c r="F439" s="421"/>
      <c r="G439" s="421"/>
      <c r="H439" s="421"/>
      <c r="I439" s="220">
        <f>IF(B439&gt;A_Stammdaten!$B$12,0,SUM(C439,D439,F439,G439)-SUM(E439,H439))</f>
        <v>0</v>
      </c>
      <c r="J439" s="109">
        <f>IF(B439&gt;2020,HLOOKUP(A_Stammdaten!$B$12,$L$4:$R$2504,ROW(B439)-3,FALSE)+IF(OR(B439=0,A_Stammdaten!$B$12&lt;B439),0,I439*1/20),0)</f>
        <v>0</v>
      </c>
      <c r="K439" s="109">
        <f>IF(B439&gt;2020,HLOOKUP(A_Stammdaten!$B$12,$L$4:$R$2504,ROW(B439)-3,FALSE),0)</f>
        <v>0</v>
      </c>
      <c r="L439" s="109">
        <f t="shared" si="42"/>
        <v>0</v>
      </c>
      <c r="M439" s="109">
        <f t="shared" si="43"/>
        <v>0</v>
      </c>
      <c r="N439" s="109">
        <f t="shared" si="44"/>
        <v>0</v>
      </c>
      <c r="O439" s="109">
        <f t="shared" si="45"/>
        <v>0</v>
      </c>
      <c r="P439" s="109">
        <f t="shared" si="46"/>
        <v>0</v>
      </c>
      <c r="Q439" s="109">
        <f t="shared" si="47"/>
        <v>0</v>
      </c>
      <c r="R439" s="109">
        <f t="shared" si="48"/>
        <v>0</v>
      </c>
      <c r="S439" s="425"/>
    </row>
    <row r="440" spans="1:19" x14ac:dyDescent="0.3">
      <c r="A440" s="421"/>
      <c r="B440" s="424"/>
      <c r="C440" s="421"/>
      <c r="D440" s="421"/>
      <c r="E440" s="421"/>
      <c r="F440" s="421"/>
      <c r="G440" s="421"/>
      <c r="H440" s="421"/>
      <c r="I440" s="220">
        <f>IF(B440&gt;A_Stammdaten!$B$12,0,SUM(C440,D440,F440,G440)-SUM(E440,H440))</f>
        <v>0</v>
      </c>
      <c r="J440" s="109">
        <f>IF(B440&gt;2020,HLOOKUP(A_Stammdaten!$B$12,$L$4:$R$2504,ROW(B440)-3,FALSE)+IF(OR(B440=0,A_Stammdaten!$B$12&lt;B440),0,I440*1/20),0)</f>
        <v>0</v>
      </c>
      <c r="K440" s="109">
        <f>IF(B440&gt;2020,HLOOKUP(A_Stammdaten!$B$12,$L$4:$R$2504,ROW(B440)-3,FALSE),0)</f>
        <v>0</v>
      </c>
      <c r="L440" s="109">
        <f t="shared" si="42"/>
        <v>0</v>
      </c>
      <c r="M440" s="109">
        <f t="shared" si="43"/>
        <v>0</v>
      </c>
      <c r="N440" s="109">
        <f t="shared" si="44"/>
        <v>0</v>
      </c>
      <c r="O440" s="109">
        <f t="shared" si="45"/>
        <v>0</v>
      </c>
      <c r="P440" s="109">
        <f t="shared" si="46"/>
        <v>0</v>
      </c>
      <c r="Q440" s="109">
        <f t="shared" si="47"/>
        <v>0</v>
      </c>
      <c r="R440" s="109">
        <f t="shared" si="48"/>
        <v>0</v>
      </c>
      <c r="S440" s="425"/>
    </row>
    <row r="441" spans="1:19" x14ac:dyDescent="0.3">
      <c r="A441" s="421"/>
      <c r="B441" s="424"/>
      <c r="C441" s="421"/>
      <c r="D441" s="421"/>
      <c r="E441" s="421"/>
      <c r="F441" s="421"/>
      <c r="G441" s="421"/>
      <c r="H441" s="421"/>
      <c r="I441" s="220">
        <f>IF(B441&gt;A_Stammdaten!$B$12,0,SUM(C441,D441,F441,G441)-SUM(E441,H441))</f>
        <v>0</v>
      </c>
      <c r="J441" s="109">
        <f>IF(B441&gt;2020,HLOOKUP(A_Stammdaten!$B$12,$L$4:$R$2504,ROW(B441)-3,FALSE)+IF(OR(B441=0,A_Stammdaten!$B$12&lt;B441),0,I441*1/20),0)</f>
        <v>0</v>
      </c>
      <c r="K441" s="109">
        <f>IF(B441&gt;2020,HLOOKUP(A_Stammdaten!$B$12,$L$4:$R$2504,ROW(B441)-3,FALSE),0)</f>
        <v>0</v>
      </c>
      <c r="L441" s="109">
        <f t="shared" si="42"/>
        <v>0</v>
      </c>
      <c r="M441" s="109">
        <f t="shared" si="43"/>
        <v>0</v>
      </c>
      <c r="N441" s="109">
        <f t="shared" si="44"/>
        <v>0</v>
      </c>
      <c r="O441" s="109">
        <f t="shared" si="45"/>
        <v>0</v>
      </c>
      <c r="P441" s="109">
        <f t="shared" si="46"/>
        <v>0</v>
      </c>
      <c r="Q441" s="109">
        <f t="shared" si="47"/>
        <v>0</v>
      </c>
      <c r="R441" s="109">
        <f t="shared" si="48"/>
        <v>0</v>
      </c>
      <c r="S441" s="425"/>
    </row>
    <row r="442" spans="1:19" x14ac:dyDescent="0.3">
      <c r="A442" s="421"/>
      <c r="B442" s="424"/>
      <c r="C442" s="421"/>
      <c r="D442" s="421"/>
      <c r="E442" s="421"/>
      <c r="F442" s="421"/>
      <c r="G442" s="421"/>
      <c r="H442" s="421"/>
      <c r="I442" s="220">
        <f>IF(B442&gt;A_Stammdaten!$B$12,0,SUM(C442,D442,F442,G442)-SUM(E442,H442))</f>
        <v>0</v>
      </c>
      <c r="J442" s="109">
        <f>IF(B442&gt;2020,HLOOKUP(A_Stammdaten!$B$12,$L$4:$R$2504,ROW(B442)-3,FALSE)+IF(OR(B442=0,A_Stammdaten!$B$12&lt;B442),0,I442*1/20),0)</f>
        <v>0</v>
      </c>
      <c r="K442" s="109">
        <f>IF(B442&gt;2020,HLOOKUP(A_Stammdaten!$B$12,$L$4:$R$2504,ROW(B442)-3,FALSE),0)</f>
        <v>0</v>
      </c>
      <c r="L442" s="109">
        <f t="shared" si="42"/>
        <v>0</v>
      </c>
      <c r="M442" s="109">
        <f t="shared" si="43"/>
        <v>0</v>
      </c>
      <c r="N442" s="109">
        <f t="shared" si="44"/>
        <v>0</v>
      </c>
      <c r="O442" s="109">
        <f t="shared" si="45"/>
        <v>0</v>
      </c>
      <c r="P442" s="109">
        <f t="shared" si="46"/>
        <v>0</v>
      </c>
      <c r="Q442" s="109">
        <f t="shared" si="47"/>
        <v>0</v>
      </c>
      <c r="R442" s="109">
        <f t="shared" si="48"/>
        <v>0</v>
      </c>
      <c r="S442" s="425"/>
    </row>
    <row r="443" spans="1:19" x14ac:dyDescent="0.3">
      <c r="A443" s="421"/>
      <c r="B443" s="424"/>
      <c r="C443" s="421"/>
      <c r="D443" s="421"/>
      <c r="E443" s="421"/>
      <c r="F443" s="421"/>
      <c r="G443" s="421"/>
      <c r="H443" s="421"/>
      <c r="I443" s="220">
        <f>IF(B443&gt;A_Stammdaten!$B$12,0,SUM(C443,D443,F443,G443)-SUM(E443,H443))</f>
        <v>0</v>
      </c>
      <c r="J443" s="109">
        <f>IF(B443&gt;2020,HLOOKUP(A_Stammdaten!$B$12,$L$4:$R$2504,ROW(B443)-3,FALSE)+IF(OR(B443=0,A_Stammdaten!$B$12&lt;B443),0,I443*1/20),0)</f>
        <v>0</v>
      </c>
      <c r="K443" s="109">
        <f>IF(B443&gt;2020,HLOOKUP(A_Stammdaten!$B$12,$L$4:$R$2504,ROW(B443)-3,FALSE),0)</f>
        <v>0</v>
      </c>
      <c r="L443" s="109">
        <f t="shared" si="42"/>
        <v>0</v>
      </c>
      <c r="M443" s="109">
        <f t="shared" si="43"/>
        <v>0</v>
      </c>
      <c r="N443" s="109">
        <f t="shared" si="44"/>
        <v>0</v>
      </c>
      <c r="O443" s="109">
        <f t="shared" si="45"/>
        <v>0</v>
      </c>
      <c r="P443" s="109">
        <f t="shared" si="46"/>
        <v>0</v>
      </c>
      <c r="Q443" s="109">
        <f t="shared" si="47"/>
        <v>0</v>
      </c>
      <c r="R443" s="109">
        <f t="shared" si="48"/>
        <v>0</v>
      </c>
      <c r="S443" s="425"/>
    </row>
    <row r="444" spans="1:19" x14ac:dyDescent="0.3">
      <c r="A444" s="421"/>
      <c r="B444" s="424"/>
      <c r="C444" s="421"/>
      <c r="D444" s="421"/>
      <c r="E444" s="421"/>
      <c r="F444" s="421"/>
      <c r="G444" s="421"/>
      <c r="H444" s="421"/>
      <c r="I444" s="220">
        <f>IF(B444&gt;A_Stammdaten!$B$12,0,SUM(C444,D444,F444,G444)-SUM(E444,H444))</f>
        <v>0</v>
      </c>
      <c r="J444" s="109">
        <f>IF(B444&gt;2020,HLOOKUP(A_Stammdaten!$B$12,$L$4:$R$2504,ROW(B444)-3,FALSE)+IF(OR(B444=0,A_Stammdaten!$B$12&lt;B444),0,I444*1/20),0)</f>
        <v>0</v>
      </c>
      <c r="K444" s="109">
        <f>IF(B444&gt;2020,HLOOKUP(A_Stammdaten!$B$12,$L$4:$R$2504,ROW(B444)-3,FALSE),0)</f>
        <v>0</v>
      </c>
      <c r="L444" s="109">
        <f t="shared" si="42"/>
        <v>0</v>
      </c>
      <c r="M444" s="109">
        <f t="shared" si="43"/>
        <v>0</v>
      </c>
      <c r="N444" s="109">
        <f t="shared" si="44"/>
        <v>0</v>
      </c>
      <c r="O444" s="109">
        <f t="shared" si="45"/>
        <v>0</v>
      </c>
      <c r="P444" s="109">
        <f t="shared" si="46"/>
        <v>0</v>
      </c>
      <c r="Q444" s="109">
        <f t="shared" si="47"/>
        <v>0</v>
      </c>
      <c r="R444" s="109">
        <f t="shared" si="48"/>
        <v>0</v>
      </c>
      <c r="S444" s="425"/>
    </row>
    <row r="445" spans="1:19" x14ac:dyDescent="0.3">
      <c r="A445" s="421"/>
      <c r="B445" s="424"/>
      <c r="C445" s="421"/>
      <c r="D445" s="421"/>
      <c r="E445" s="421"/>
      <c r="F445" s="421"/>
      <c r="G445" s="421"/>
      <c r="H445" s="421"/>
      <c r="I445" s="220">
        <f>IF(B445&gt;A_Stammdaten!$B$12,0,SUM(C445,D445,F445,G445)-SUM(E445,H445))</f>
        <v>0</v>
      </c>
      <c r="J445" s="109">
        <f>IF(B445&gt;2020,HLOOKUP(A_Stammdaten!$B$12,$L$4:$R$2504,ROW(B445)-3,FALSE)+IF(OR(B445=0,A_Stammdaten!$B$12&lt;B445),0,I445*1/20),0)</f>
        <v>0</v>
      </c>
      <c r="K445" s="109">
        <f>IF(B445&gt;2020,HLOOKUP(A_Stammdaten!$B$12,$L$4:$R$2504,ROW(B445)-3,FALSE),0)</f>
        <v>0</v>
      </c>
      <c r="L445" s="109">
        <f t="shared" si="42"/>
        <v>0</v>
      </c>
      <c r="M445" s="109">
        <f t="shared" si="43"/>
        <v>0</v>
      </c>
      <c r="N445" s="109">
        <f t="shared" si="44"/>
        <v>0</v>
      </c>
      <c r="O445" s="109">
        <f t="shared" si="45"/>
        <v>0</v>
      </c>
      <c r="P445" s="109">
        <f t="shared" si="46"/>
        <v>0</v>
      </c>
      <c r="Q445" s="109">
        <f t="shared" si="47"/>
        <v>0</v>
      </c>
      <c r="R445" s="109">
        <f t="shared" si="48"/>
        <v>0</v>
      </c>
      <c r="S445" s="425"/>
    </row>
    <row r="446" spans="1:19" x14ac:dyDescent="0.3">
      <c r="A446" s="421"/>
      <c r="B446" s="424"/>
      <c r="C446" s="421"/>
      <c r="D446" s="421"/>
      <c r="E446" s="421"/>
      <c r="F446" s="421"/>
      <c r="G446" s="421"/>
      <c r="H446" s="421"/>
      <c r="I446" s="220">
        <f>IF(B446&gt;A_Stammdaten!$B$12,0,SUM(C446,D446,F446,G446)-SUM(E446,H446))</f>
        <v>0</v>
      </c>
      <c r="J446" s="109">
        <f>IF(B446&gt;2020,HLOOKUP(A_Stammdaten!$B$12,$L$4:$R$2504,ROW(B446)-3,FALSE)+IF(OR(B446=0,A_Stammdaten!$B$12&lt;B446),0,I446*1/20),0)</f>
        <v>0</v>
      </c>
      <c r="K446" s="109">
        <f>IF(B446&gt;2020,HLOOKUP(A_Stammdaten!$B$12,$L$4:$R$2504,ROW(B446)-3,FALSE),0)</f>
        <v>0</v>
      </c>
      <c r="L446" s="109">
        <f t="shared" si="42"/>
        <v>0</v>
      </c>
      <c r="M446" s="109">
        <f t="shared" si="43"/>
        <v>0</v>
      </c>
      <c r="N446" s="109">
        <f t="shared" si="44"/>
        <v>0</v>
      </c>
      <c r="O446" s="109">
        <f t="shared" si="45"/>
        <v>0</v>
      </c>
      <c r="P446" s="109">
        <f t="shared" si="46"/>
        <v>0</v>
      </c>
      <c r="Q446" s="109">
        <f t="shared" si="47"/>
        <v>0</v>
      </c>
      <c r="R446" s="109">
        <f t="shared" si="48"/>
        <v>0</v>
      </c>
      <c r="S446" s="425"/>
    </row>
    <row r="447" spans="1:19" x14ac:dyDescent="0.3">
      <c r="A447" s="421"/>
      <c r="B447" s="424"/>
      <c r="C447" s="421"/>
      <c r="D447" s="421"/>
      <c r="E447" s="421"/>
      <c r="F447" s="421"/>
      <c r="G447" s="421"/>
      <c r="H447" s="421"/>
      <c r="I447" s="220">
        <f>IF(B447&gt;A_Stammdaten!$B$12,0,SUM(C447,D447,F447,G447)-SUM(E447,H447))</f>
        <v>0</v>
      </c>
      <c r="J447" s="109">
        <f>IF(B447&gt;2020,HLOOKUP(A_Stammdaten!$B$12,$L$4:$R$2504,ROW(B447)-3,FALSE)+IF(OR(B447=0,A_Stammdaten!$B$12&lt;B447),0,I447*1/20),0)</f>
        <v>0</v>
      </c>
      <c r="K447" s="109">
        <f>IF(B447&gt;2020,HLOOKUP(A_Stammdaten!$B$12,$L$4:$R$2504,ROW(B447)-3,FALSE),0)</f>
        <v>0</v>
      </c>
      <c r="L447" s="109">
        <f t="shared" si="42"/>
        <v>0</v>
      </c>
      <c r="M447" s="109">
        <f t="shared" si="43"/>
        <v>0</v>
      </c>
      <c r="N447" s="109">
        <f t="shared" si="44"/>
        <v>0</v>
      </c>
      <c r="O447" s="109">
        <f t="shared" si="45"/>
        <v>0</v>
      </c>
      <c r="P447" s="109">
        <f t="shared" si="46"/>
        <v>0</v>
      </c>
      <c r="Q447" s="109">
        <f t="shared" si="47"/>
        <v>0</v>
      </c>
      <c r="R447" s="109">
        <f t="shared" si="48"/>
        <v>0</v>
      </c>
      <c r="S447" s="425"/>
    </row>
    <row r="448" spans="1:19" x14ac:dyDescent="0.3">
      <c r="A448" s="421"/>
      <c r="B448" s="424"/>
      <c r="C448" s="421"/>
      <c r="D448" s="421"/>
      <c r="E448" s="421"/>
      <c r="F448" s="421"/>
      <c r="G448" s="421"/>
      <c r="H448" s="421"/>
      <c r="I448" s="220">
        <f>IF(B448&gt;A_Stammdaten!$B$12,0,SUM(C448,D448,F448,G448)-SUM(E448,H448))</f>
        <v>0</v>
      </c>
      <c r="J448" s="109">
        <f>IF(B448&gt;2020,HLOOKUP(A_Stammdaten!$B$12,$L$4:$R$2504,ROW(B448)-3,FALSE)+IF(OR(B448=0,A_Stammdaten!$B$12&lt;B448),0,I448*1/20),0)</f>
        <v>0</v>
      </c>
      <c r="K448" s="109">
        <f>IF(B448&gt;2020,HLOOKUP(A_Stammdaten!$B$12,$L$4:$R$2504,ROW(B448)-3,FALSE),0)</f>
        <v>0</v>
      </c>
      <c r="L448" s="109">
        <f t="shared" si="42"/>
        <v>0</v>
      </c>
      <c r="M448" s="109">
        <f t="shared" si="43"/>
        <v>0</v>
      </c>
      <c r="N448" s="109">
        <f t="shared" si="44"/>
        <v>0</v>
      </c>
      <c r="O448" s="109">
        <f t="shared" si="45"/>
        <v>0</v>
      </c>
      <c r="P448" s="109">
        <f t="shared" si="46"/>
        <v>0</v>
      </c>
      <c r="Q448" s="109">
        <f t="shared" si="47"/>
        <v>0</v>
      </c>
      <c r="R448" s="109">
        <f t="shared" si="48"/>
        <v>0</v>
      </c>
      <c r="S448" s="425"/>
    </row>
    <row r="449" spans="1:19" x14ac:dyDescent="0.3">
      <c r="A449" s="421"/>
      <c r="B449" s="424"/>
      <c r="C449" s="421"/>
      <c r="D449" s="421"/>
      <c r="E449" s="421"/>
      <c r="F449" s="421"/>
      <c r="G449" s="421"/>
      <c r="H449" s="421"/>
      <c r="I449" s="220">
        <f>IF(B449&gt;A_Stammdaten!$B$12,0,SUM(C449,D449,F449,G449)-SUM(E449,H449))</f>
        <v>0</v>
      </c>
      <c r="J449" s="109">
        <f>IF(B449&gt;2020,HLOOKUP(A_Stammdaten!$B$12,$L$4:$R$2504,ROW(B449)-3,FALSE)+IF(OR(B449=0,A_Stammdaten!$B$12&lt;B449),0,I449*1/20),0)</f>
        <v>0</v>
      </c>
      <c r="K449" s="109">
        <f>IF(B449&gt;2020,HLOOKUP(A_Stammdaten!$B$12,$L$4:$R$2504,ROW(B449)-3,FALSE),0)</f>
        <v>0</v>
      </c>
      <c r="L449" s="109">
        <f t="shared" si="42"/>
        <v>0</v>
      </c>
      <c r="M449" s="109">
        <f t="shared" si="43"/>
        <v>0</v>
      </c>
      <c r="N449" s="109">
        <f t="shared" si="44"/>
        <v>0</v>
      </c>
      <c r="O449" s="109">
        <f t="shared" si="45"/>
        <v>0</v>
      </c>
      <c r="P449" s="109">
        <f t="shared" si="46"/>
        <v>0</v>
      </c>
      <c r="Q449" s="109">
        <f t="shared" si="47"/>
        <v>0</v>
      </c>
      <c r="R449" s="109">
        <f t="shared" si="48"/>
        <v>0</v>
      </c>
      <c r="S449" s="425"/>
    </row>
    <row r="450" spans="1:19" x14ac:dyDescent="0.3">
      <c r="A450" s="421"/>
      <c r="B450" s="424"/>
      <c r="C450" s="421"/>
      <c r="D450" s="421"/>
      <c r="E450" s="421"/>
      <c r="F450" s="421"/>
      <c r="G450" s="421"/>
      <c r="H450" s="421"/>
      <c r="I450" s="220">
        <f>IF(B450&gt;A_Stammdaten!$B$12,0,SUM(C450,D450,F450,G450)-SUM(E450,H450))</f>
        <v>0</v>
      </c>
      <c r="J450" s="109">
        <f>IF(B450&gt;2020,HLOOKUP(A_Stammdaten!$B$12,$L$4:$R$2504,ROW(B450)-3,FALSE)+IF(OR(B450=0,A_Stammdaten!$B$12&lt;B450),0,I450*1/20),0)</f>
        <v>0</v>
      </c>
      <c r="K450" s="109">
        <f>IF(B450&gt;2020,HLOOKUP(A_Stammdaten!$B$12,$L$4:$R$2504,ROW(B450)-3,FALSE),0)</f>
        <v>0</v>
      </c>
      <c r="L450" s="109">
        <f t="shared" si="42"/>
        <v>0</v>
      </c>
      <c r="M450" s="109">
        <f t="shared" si="43"/>
        <v>0</v>
      </c>
      <c r="N450" s="109">
        <f t="shared" si="44"/>
        <v>0</v>
      </c>
      <c r="O450" s="109">
        <f t="shared" si="45"/>
        <v>0</v>
      </c>
      <c r="P450" s="109">
        <f t="shared" si="46"/>
        <v>0</v>
      </c>
      <c r="Q450" s="109">
        <f t="shared" si="47"/>
        <v>0</v>
      </c>
      <c r="R450" s="109">
        <f t="shared" si="48"/>
        <v>0</v>
      </c>
      <c r="S450" s="425"/>
    </row>
    <row r="451" spans="1:19" x14ac:dyDescent="0.3">
      <c r="A451" s="421"/>
      <c r="B451" s="424"/>
      <c r="C451" s="421"/>
      <c r="D451" s="421"/>
      <c r="E451" s="421"/>
      <c r="F451" s="421"/>
      <c r="G451" s="421"/>
      <c r="H451" s="421"/>
      <c r="I451" s="220">
        <f>IF(B451&gt;A_Stammdaten!$B$12,0,SUM(C451,D451,F451,G451)-SUM(E451,H451))</f>
        <v>0</v>
      </c>
      <c r="J451" s="109">
        <f>IF(B451&gt;2020,HLOOKUP(A_Stammdaten!$B$12,$L$4:$R$2504,ROW(B451)-3,FALSE)+IF(OR(B451=0,A_Stammdaten!$B$12&lt;B451),0,I451*1/20),0)</f>
        <v>0</v>
      </c>
      <c r="K451" s="109">
        <f>IF(B451&gt;2020,HLOOKUP(A_Stammdaten!$B$12,$L$4:$R$2504,ROW(B451)-3,FALSE),0)</f>
        <v>0</v>
      </c>
      <c r="L451" s="109">
        <f t="shared" si="42"/>
        <v>0</v>
      </c>
      <c r="M451" s="109">
        <f t="shared" si="43"/>
        <v>0</v>
      </c>
      <c r="N451" s="109">
        <f t="shared" si="44"/>
        <v>0</v>
      </c>
      <c r="O451" s="109">
        <f t="shared" si="45"/>
        <v>0</v>
      </c>
      <c r="P451" s="109">
        <f t="shared" si="46"/>
        <v>0</v>
      </c>
      <c r="Q451" s="109">
        <f t="shared" si="47"/>
        <v>0</v>
      </c>
      <c r="R451" s="109">
        <f t="shared" si="48"/>
        <v>0</v>
      </c>
      <c r="S451" s="425"/>
    </row>
    <row r="452" spans="1:19" x14ac:dyDescent="0.3">
      <c r="A452" s="421"/>
      <c r="B452" s="424"/>
      <c r="C452" s="421"/>
      <c r="D452" s="421"/>
      <c r="E452" s="421"/>
      <c r="F452" s="421"/>
      <c r="G452" s="421"/>
      <c r="H452" s="421"/>
      <c r="I452" s="220">
        <f>IF(B452&gt;A_Stammdaten!$B$12,0,SUM(C452,D452,F452,G452)-SUM(E452,H452))</f>
        <v>0</v>
      </c>
      <c r="J452" s="109">
        <f>IF(B452&gt;2020,HLOOKUP(A_Stammdaten!$B$12,$L$4:$R$2504,ROW(B452)-3,FALSE)+IF(OR(B452=0,A_Stammdaten!$B$12&lt;B452),0,I452*1/20),0)</f>
        <v>0</v>
      </c>
      <c r="K452" s="109">
        <f>IF(B452&gt;2020,HLOOKUP(A_Stammdaten!$B$12,$L$4:$R$2504,ROW(B452)-3,FALSE),0)</f>
        <v>0</v>
      </c>
      <c r="L452" s="109">
        <f t="shared" si="42"/>
        <v>0</v>
      </c>
      <c r="M452" s="109">
        <f t="shared" si="43"/>
        <v>0</v>
      </c>
      <c r="N452" s="109">
        <f t="shared" si="44"/>
        <v>0</v>
      </c>
      <c r="O452" s="109">
        <f t="shared" si="45"/>
        <v>0</v>
      </c>
      <c r="P452" s="109">
        <f t="shared" si="46"/>
        <v>0</v>
      </c>
      <c r="Q452" s="109">
        <f t="shared" si="47"/>
        <v>0</v>
      </c>
      <c r="R452" s="109">
        <f t="shared" si="48"/>
        <v>0</v>
      </c>
      <c r="S452" s="425"/>
    </row>
    <row r="453" spans="1:19" x14ac:dyDescent="0.3">
      <c r="A453" s="421"/>
      <c r="B453" s="424"/>
      <c r="C453" s="421"/>
      <c r="D453" s="421"/>
      <c r="E453" s="421"/>
      <c r="F453" s="421"/>
      <c r="G453" s="421"/>
      <c r="H453" s="421"/>
      <c r="I453" s="220">
        <f>IF(B453&gt;A_Stammdaten!$B$12,0,SUM(C453,D453,F453,G453)-SUM(E453,H453))</f>
        <v>0</v>
      </c>
      <c r="J453" s="109">
        <f>IF(B453&gt;2020,HLOOKUP(A_Stammdaten!$B$12,$L$4:$R$2504,ROW(B453)-3,FALSE)+IF(OR(B453=0,A_Stammdaten!$B$12&lt;B453),0,I453*1/20),0)</f>
        <v>0</v>
      </c>
      <c r="K453" s="109">
        <f>IF(B453&gt;2020,HLOOKUP(A_Stammdaten!$B$12,$L$4:$R$2504,ROW(B453)-3,FALSE),0)</f>
        <v>0</v>
      </c>
      <c r="L453" s="109">
        <f t="shared" si="42"/>
        <v>0</v>
      </c>
      <c r="M453" s="109">
        <f t="shared" si="43"/>
        <v>0</v>
      </c>
      <c r="N453" s="109">
        <f t="shared" si="44"/>
        <v>0</v>
      </c>
      <c r="O453" s="109">
        <f t="shared" si="45"/>
        <v>0</v>
      </c>
      <c r="P453" s="109">
        <f t="shared" si="46"/>
        <v>0</v>
      </c>
      <c r="Q453" s="109">
        <f t="shared" si="47"/>
        <v>0</v>
      </c>
      <c r="R453" s="109">
        <f t="shared" si="48"/>
        <v>0</v>
      </c>
      <c r="S453" s="425"/>
    </row>
    <row r="454" spans="1:19" x14ac:dyDescent="0.3">
      <c r="A454" s="421"/>
      <c r="B454" s="424"/>
      <c r="C454" s="421"/>
      <c r="D454" s="421"/>
      <c r="E454" s="421"/>
      <c r="F454" s="421"/>
      <c r="G454" s="421"/>
      <c r="H454" s="421"/>
      <c r="I454" s="220">
        <f>IF(B454&gt;A_Stammdaten!$B$12,0,SUM(C454,D454,F454,G454)-SUM(E454,H454))</f>
        <v>0</v>
      </c>
      <c r="J454" s="109">
        <f>IF(B454&gt;2020,HLOOKUP(A_Stammdaten!$B$12,$L$4:$R$2504,ROW(B454)-3,FALSE)+IF(OR(B454=0,A_Stammdaten!$B$12&lt;B454),0,I454*1/20),0)</f>
        <v>0</v>
      </c>
      <c r="K454" s="109">
        <f>IF(B454&gt;2020,HLOOKUP(A_Stammdaten!$B$12,$L$4:$R$2504,ROW(B454)-3,FALSE),0)</f>
        <v>0</v>
      </c>
      <c r="L454" s="109">
        <f t="shared" ref="L454:L517" si="49">IF(B454&gt;2020,IF(OR($I454=0,L$4&lt;$B454,$B454=0,20-(L$4-$B454)=0),0,$I454*(19-(L$4-$B454))/20),0)</f>
        <v>0</v>
      </c>
      <c r="M454" s="109">
        <f t="shared" ref="M454:M517" si="50">IF(B454&gt;2020,IF(OR($I454=0,M$4&lt;$B454,$B454=0,20-(M$4-$B454)=0),0,$I454*(19-(M$4-$B454))/20),0)</f>
        <v>0</v>
      </c>
      <c r="N454" s="109">
        <f t="shared" ref="N454:N517" si="51">IF(B454&gt;2020,IF(OR($I454=0,N$4&lt;$B454,$B454=0,20-(N$4-$B454)=0),0,$I454*(19-(N$4-$B454))/20),0)</f>
        <v>0</v>
      </c>
      <c r="O454" s="109">
        <f t="shared" ref="O454:O517" si="52">IF(B454&gt;2020,IF(OR($I454=0,O$4&lt;$B454,$B454=0,20-(O$4-$B454)=0),0,$I454*(19-(O$4-$B454))/20),0)</f>
        <v>0</v>
      </c>
      <c r="P454" s="109">
        <f t="shared" ref="P454:P517" si="53">IF(B454&gt;2020,IF(OR($I454=0,P$4&lt;$B454,$B454=0,20-(P$4-$B454)=0),0,$I454*(19-(P$4-$B454))/20),0)</f>
        <v>0</v>
      </c>
      <c r="Q454" s="109">
        <f t="shared" ref="Q454:Q517" si="54">IF(B454&gt;2020,IF(OR($I454=0,Q$4&lt;$B454,$B454=0,20-(Q$4-$B454)=0),0,$I454*(19-(Q$4-$B454))/20),0)</f>
        <v>0</v>
      </c>
      <c r="R454" s="109">
        <f t="shared" ref="R454:R517" si="55">IF(B454&gt;2020,IF(OR($I454=0,R$4&lt;$B454,$B454=0,20-(R$4-$B454)=0),0,$I454*(19-(R$4-$B454))/20),0)</f>
        <v>0</v>
      </c>
      <c r="S454" s="425"/>
    </row>
    <row r="455" spans="1:19" x14ac:dyDescent="0.3">
      <c r="A455" s="421"/>
      <c r="B455" s="424"/>
      <c r="C455" s="421"/>
      <c r="D455" s="421"/>
      <c r="E455" s="421"/>
      <c r="F455" s="421"/>
      <c r="G455" s="421"/>
      <c r="H455" s="421"/>
      <c r="I455" s="220">
        <f>IF(B455&gt;A_Stammdaten!$B$12,0,SUM(C455,D455,F455,G455)-SUM(E455,H455))</f>
        <v>0</v>
      </c>
      <c r="J455" s="109">
        <f>IF(B455&gt;2020,HLOOKUP(A_Stammdaten!$B$12,$L$4:$R$2504,ROW(B455)-3,FALSE)+IF(OR(B455=0,A_Stammdaten!$B$12&lt;B455),0,I455*1/20),0)</f>
        <v>0</v>
      </c>
      <c r="K455" s="109">
        <f>IF(B455&gt;2020,HLOOKUP(A_Stammdaten!$B$12,$L$4:$R$2504,ROW(B455)-3,FALSE),0)</f>
        <v>0</v>
      </c>
      <c r="L455" s="109">
        <f t="shared" si="49"/>
        <v>0</v>
      </c>
      <c r="M455" s="109">
        <f t="shared" si="50"/>
        <v>0</v>
      </c>
      <c r="N455" s="109">
        <f t="shared" si="51"/>
        <v>0</v>
      </c>
      <c r="O455" s="109">
        <f t="shared" si="52"/>
        <v>0</v>
      </c>
      <c r="P455" s="109">
        <f t="shared" si="53"/>
        <v>0</v>
      </c>
      <c r="Q455" s="109">
        <f t="shared" si="54"/>
        <v>0</v>
      </c>
      <c r="R455" s="109">
        <f t="shared" si="55"/>
        <v>0</v>
      </c>
      <c r="S455" s="425"/>
    </row>
    <row r="456" spans="1:19" x14ac:dyDescent="0.3">
      <c r="A456" s="421"/>
      <c r="B456" s="424"/>
      <c r="C456" s="421"/>
      <c r="D456" s="421"/>
      <c r="E456" s="421"/>
      <c r="F456" s="421"/>
      <c r="G456" s="421"/>
      <c r="H456" s="421"/>
      <c r="I456" s="220">
        <f>IF(B456&gt;A_Stammdaten!$B$12,0,SUM(C456,D456,F456,G456)-SUM(E456,H456))</f>
        <v>0</v>
      </c>
      <c r="J456" s="109">
        <f>IF(B456&gt;2020,HLOOKUP(A_Stammdaten!$B$12,$L$4:$R$2504,ROW(B456)-3,FALSE)+IF(OR(B456=0,A_Stammdaten!$B$12&lt;B456),0,I456*1/20),0)</f>
        <v>0</v>
      </c>
      <c r="K456" s="109">
        <f>IF(B456&gt;2020,HLOOKUP(A_Stammdaten!$B$12,$L$4:$R$2504,ROW(B456)-3,FALSE),0)</f>
        <v>0</v>
      </c>
      <c r="L456" s="109">
        <f t="shared" si="49"/>
        <v>0</v>
      </c>
      <c r="M456" s="109">
        <f t="shared" si="50"/>
        <v>0</v>
      </c>
      <c r="N456" s="109">
        <f t="shared" si="51"/>
        <v>0</v>
      </c>
      <c r="O456" s="109">
        <f t="shared" si="52"/>
        <v>0</v>
      </c>
      <c r="P456" s="109">
        <f t="shared" si="53"/>
        <v>0</v>
      </c>
      <c r="Q456" s="109">
        <f t="shared" si="54"/>
        <v>0</v>
      </c>
      <c r="R456" s="109">
        <f t="shared" si="55"/>
        <v>0</v>
      </c>
      <c r="S456" s="425"/>
    </row>
    <row r="457" spans="1:19" x14ac:dyDescent="0.3">
      <c r="A457" s="421"/>
      <c r="B457" s="424"/>
      <c r="C457" s="421"/>
      <c r="D457" s="421"/>
      <c r="E457" s="421"/>
      <c r="F457" s="421"/>
      <c r="G457" s="421"/>
      <c r="H457" s="421"/>
      <c r="I457" s="220">
        <f>IF(B457&gt;A_Stammdaten!$B$12,0,SUM(C457,D457,F457,G457)-SUM(E457,H457))</f>
        <v>0</v>
      </c>
      <c r="J457" s="109">
        <f>IF(B457&gt;2020,HLOOKUP(A_Stammdaten!$B$12,$L$4:$R$2504,ROW(B457)-3,FALSE)+IF(OR(B457=0,A_Stammdaten!$B$12&lt;B457),0,I457*1/20),0)</f>
        <v>0</v>
      </c>
      <c r="K457" s="109">
        <f>IF(B457&gt;2020,HLOOKUP(A_Stammdaten!$B$12,$L$4:$R$2504,ROW(B457)-3,FALSE),0)</f>
        <v>0</v>
      </c>
      <c r="L457" s="109">
        <f t="shared" si="49"/>
        <v>0</v>
      </c>
      <c r="M457" s="109">
        <f t="shared" si="50"/>
        <v>0</v>
      </c>
      <c r="N457" s="109">
        <f t="shared" si="51"/>
        <v>0</v>
      </c>
      <c r="O457" s="109">
        <f t="shared" si="52"/>
        <v>0</v>
      </c>
      <c r="P457" s="109">
        <f t="shared" si="53"/>
        <v>0</v>
      </c>
      <c r="Q457" s="109">
        <f t="shared" si="54"/>
        <v>0</v>
      </c>
      <c r="R457" s="109">
        <f t="shared" si="55"/>
        <v>0</v>
      </c>
      <c r="S457" s="425"/>
    </row>
    <row r="458" spans="1:19" x14ac:dyDescent="0.3">
      <c r="A458" s="421"/>
      <c r="B458" s="424"/>
      <c r="C458" s="421"/>
      <c r="D458" s="421"/>
      <c r="E458" s="421"/>
      <c r="F458" s="421"/>
      <c r="G458" s="421"/>
      <c r="H458" s="421"/>
      <c r="I458" s="220">
        <f>IF(B458&gt;A_Stammdaten!$B$12,0,SUM(C458,D458,F458,G458)-SUM(E458,H458))</f>
        <v>0</v>
      </c>
      <c r="J458" s="109">
        <f>IF(B458&gt;2020,HLOOKUP(A_Stammdaten!$B$12,$L$4:$R$2504,ROW(B458)-3,FALSE)+IF(OR(B458=0,A_Stammdaten!$B$12&lt;B458),0,I458*1/20),0)</f>
        <v>0</v>
      </c>
      <c r="K458" s="109">
        <f>IF(B458&gt;2020,HLOOKUP(A_Stammdaten!$B$12,$L$4:$R$2504,ROW(B458)-3,FALSE),0)</f>
        <v>0</v>
      </c>
      <c r="L458" s="109">
        <f t="shared" si="49"/>
        <v>0</v>
      </c>
      <c r="M458" s="109">
        <f t="shared" si="50"/>
        <v>0</v>
      </c>
      <c r="N458" s="109">
        <f t="shared" si="51"/>
        <v>0</v>
      </c>
      <c r="O458" s="109">
        <f t="shared" si="52"/>
        <v>0</v>
      </c>
      <c r="P458" s="109">
        <f t="shared" si="53"/>
        <v>0</v>
      </c>
      <c r="Q458" s="109">
        <f t="shared" si="54"/>
        <v>0</v>
      </c>
      <c r="R458" s="109">
        <f t="shared" si="55"/>
        <v>0</v>
      </c>
      <c r="S458" s="425"/>
    </row>
    <row r="459" spans="1:19" x14ac:dyDescent="0.3">
      <c r="A459" s="421"/>
      <c r="B459" s="424"/>
      <c r="C459" s="421"/>
      <c r="D459" s="421"/>
      <c r="E459" s="421"/>
      <c r="F459" s="421"/>
      <c r="G459" s="421"/>
      <c r="H459" s="421"/>
      <c r="I459" s="220">
        <f>IF(B459&gt;A_Stammdaten!$B$12,0,SUM(C459,D459,F459,G459)-SUM(E459,H459))</f>
        <v>0</v>
      </c>
      <c r="J459" s="109">
        <f>IF(B459&gt;2020,HLOOKUP(A_Stammdaten!$B$12,$L$4:$R$2504,ROW(B459)-3,FALSE)+IF(OR(B459=0,A_Stammdaten!$B$12&lt;B459),0,I459*1/20),0)</f>
        <v>0</v>
      </c>
      <c r="K459" s="109">
        <f>IF(B459&gt;2020,HLOOKUP(A_Stammdaten!$B$12,$L$4:$R$2504,ROW(B459)-3,FALSE),0)</f>
        <v>0</v>
      </c>
      <c r="L459" s="109">
        <f t="shared" si="49"/>
        <v>0</v>
      </c>
      <c r="M459" s="109">
        <f t="shared" si="50"/>
        <v>0</v>
      </c>
      <c r="N459" s="109">
        <f t="shared" si="51"/>
        <v>0</v>
      </c>
      <c r="O459" s="109">
        <f t="shared" si="52"/>
        <v>0</v>
      </c>
      <c r="P459" s="109">
        <f t="shared" si="53"/>
        <v>0</v>
      </c>
      <c r="Q459" s="109">
        <f t="shared" si="54"/>
        <v>0</v>
      </c>
      <c r="R459" s="109">
        <f t="shared" si="55"/>
        <v>0</v>
      </c>
      <c r="S459" s="425"/>
    </row>
    <row r="460" spans="1:19" x14ac:dyDescent="0.3">
      <c r="A460" s="421"/>
      <c r="B460" s="424"/>
      <c r="C460" s="421"/>
      <c r="D460" s="421"/>
      <c r="E460" s="421"/>
      <c r="F460" s="421"/>
      <c r="G460" s="421"/>
      <c r="H460" s="421"/>
      <c r="I460" s="220">
        <f>IF(B460&gt;A_Stammdaten!$B$12,0,SUM(C460,D460,F460,G460)-SUM(E460,H460))</f>
        <v>0</v>
      </c>
      <c r="J460" s="109">
        <f>IF(B460&gt;2020,HLOOKUP(A_Stammdaten!$B$12,$L$4:$R$2504,ROW(B460)-3,FALSE)+IF(OR(B460=0,A_Stammdaten!$B$12&lt;B460),0,I460*1/20),0)</f>
        <v>0</v>
      </c>
      <c r="K460" s="109">
        <f>IF(B460&gt;2020,HLOOKUP(A_Stammdaten!$B$12,$L$4:$R$2504,ROW(B460)-3,FALSE),0)</f>
        <v>0</v>
      </c>
      <c r="L460" s="109">
        <f t="shared" si="49"/>
        <v>0</v>
      </c>
      <c r="M460" s="109">
        <f t="shared" si="50"/>
        <v>0</v>
      </c>
      <c r="N460" s="109">
        <f t="shared" si="51"/>
        <v>0</v>
      </c>
      <c r="O460" s="109">
        <f t="shared" si="52"/>
        <v>0</v>
      </c>
      <c r="P460" s="109">
        <f t="shared" si="53"/>
        <v>0</v>
      </c>
      <c r="Q460" s="109">
        <f t="shared" si="54"/>
        <v>0</v>
      </c>
      <c r="R460" s="109">
        <f t="shared" si="55"/>
        <v>0</v>
      </c>
      <c r="S460" s="425"/>
    </row>
    <row r="461" spans="1:19" x14ac:dyDescent="0.3">
      <c r="A461" s="421"/>
      <c r="B461" s="424"/>
      <c r="C461" s="421"/>
      <c r="D461" s="421"/>
      <c r="E461" s="421"/>
      <c r="F461" s="421"/>
      <c r="G461" s="421"/>
      <c r="H461" s="421"/>
      <c r="I461" s="220">
        <f>IF(B461&gt;A_Stammdaten!$B$12,0,SUM(C461,D461,F461,G461)-SUM(E461,H461))</f>
        <v>0</v>
      </c>
      <c r="J461" s="109">
        <f>IF(B461&gt;2020,HLOOKUP(A_Stammdaten!$B$12,$L$4:$R$2504,ROW(B461)-3,FALSE)+IF(OR(B461=0,A_Stammdaten!$B$12&lt;B461),0,I461*1/20),0)</f>
        <v>0</v>
      </c>
      <c r="K461" s="109">
        <f>IF(B461&gt;2020,HLOOKUP(A_Stammdaten!$B$12,$L$4:$R$2504,ROW(B461)-3,FALSE),0)</f>
        <v>0</v>
      </c>
      <c r="L461" s="109">
        <f t="shared" si="49"/>
        <v>0</v>
      </c>
      <c r="M461" s="109">
        <f t="shared" si="50"/>
        <v>0</v>
      </c>
      <c r="N461" s="109">
        <f t="shared" si="51"/>
        <v>0</v>
      </c>
      <c r="O461" s="109">
        <f t="shared" si="52"/>
        <v>0</v>
      </c>
      <c r="P461" s="109">
        <f t="shared" si="53"/>
        <v>0</v>
      </c>
      <c r="Q461" s="109">
        <f t="shared" si="54"/>
        <v>0</v>
      </c>
      <c r="R461" s="109">
        <f t="shared" si="55"/>
        <v>0</v>
      </c>
      <c r="S461" s="425"/>
    </row>
    <row r="462" spans="1:19" x14ac:dyDescent="0.3">
      <c r="A462" s="421"/>
      <c r="B462" s="424"/>
      <c r="C462" s="421"/>
      <c r="D462" s="421"/>
      <c r="E462" s="421"/>
      <c r="F462" s="421"/>
      <c r="G462" s="421"/>
      <c r="H462" s="421"/>
      <c r="I462" s="220">
        <f>IF(B462&gt;A_Stammdaten!$B$12,0,SUM(C462,D462,F462,G462)-SUM(E462,H462))</f>
        <v>0</v>
      </c>
      <c r="J462" s="109">
        <f>IF(B462&gt;2020,HLOOKUP(A_Stammdaten!$B$12,$L$4:$R$2504,ROW(B462)-3,FALSE)+IF(OR(B462=0,A_Stammdaten!$B$12&lt;B462),0,I462*1/20),0)</f>
        <v>0</v>
      </c>
      <c r="K462" s="109">
        <f>IF(B462&gt;2020,HLOOKUP(A_Stammdaten!$B$12,$L$4:$R$2504,ROW(B462)-3,FALSE),0)</f>
        <v>0</v>
      </c>
      <c r="L462" s="109">
        <f t="shared" si="49"/>
        <v>0</v>
      </c>
      <c r="M462" s="109">
        <f t="shared" si="50"/>
        <v>0</v>
      </c>
      <c r="N462" s="109">
        <f t="shared" si="51"/>
        <v>0</v>
      </c>
      <c r="O462" s="109">
        <f t="shared" si="52"/>
        <v>0</v>
      </c>
      <c r="P462" s="109">
        <f t="shared" si="53"/>
        <v>0</v>
      </c>
      <c r="Q462" s="109">
        <f t="shared" si="54"/>
        <v>0</v>
      </c>
      <c r="R462" s="109">
        <f t="shared" si="55"/>
        <v>0</v>
      </c>
      <c r="S462" s="425"/>
    </row>
    <row r="463" spans="1:19" x14ac:dyDescent="0.3">
      <c r="A463" s="421"/>
      <c r="B463" s="424"/>
      <c r="C463" s="421"/>
      <c r="D463" s="421"/>
      <c r="E463" s="421"/>
      <c r="F463" s="421"/>
      <c r="G463" s="421"/>
      <c r="H463" s="421"/>
      <c r="I463" s="220">
        <f>IF(B463&gt;A_Stammdaten!$B$12,0,SUM(C463,D463,F463,G463)-SUM(E463,H463))</f>
        <v>0</v>
      </c>
      <c r="J463" s="109">
        <f>IF(B463&gt;2020,HLOOKUP(A_Stammdaten!$B$12,$L$4:$R$2504,ROW(B463)-3,FALSE)+IF(OR(B463=0,A_Stammdaten!$B$12&lt;B463),0,I463*1/20),0)</f>
        <v>0</v>
      </c>
      <c r="K463" s="109">
        <f>IF(B463&gt;2020,HLOOKUP(A_Stammdaten!$B$12,$L$4:$R$2504,ROW(B463)-3,FALSE),0)</f>
        <v>0</v>
      </c>
      <c r="L463" s="109">
        <f t="shared" si="49"/>
        <v>0</v>
      </c>
      <c r="M463" s="109">
        <f t="shared" si="50"/>
        <v>0</v>
      </c>
      <c r="N463" s="109">
        <f t="shared" si="51"/>
        <v>0</v>
      </c>
      <c r="O463" s="109">
        <f t="shared" si="52"/>
        <v>0</v>
      </c>
      <c r="P463" s="109">
        <f t="shared" si="53"/>
        <v>0</v>
      </c>
      <c r="Q463" s="109">
        <f t="shared" si="54"/>
        <v>0</v>
      </c>
      <c r="R463" s="109">
        <f t="shared" si="55"/>
        <v>0</v>
      </c>
      <c r="S463" s="425"/>
    </row>
    <row r="464" spans="1:19" x14ac:dyDescent="0.3">
      <c r="A464" s="421"/>
      <c r="B464" s="424"/>
      <c r="C464" s="421"/>
      <c r="D464" s="421"/>
      <c r="E464" s="421"/>
      <c r="F464" s="421"/>
      <c r="G464" s="421"/>
      <c r="H464" s="421"/>
      <c r="I464" s="220">
        <f>IF(B464&gt;A_Stammdaten!$B$12,0,SUM(C464,D464,F464,G464)-SUM(E464,H464))</f>
        <v>0</v>
      </c>
      <c r="J464" s="109">
        <f>IF(B464&gt;2020,HLOOKUP(A_Stammdaten!$B$12,$L$4:$R$2504,ROW(B464)-3,FALSE)+IF(OR(B464=0,A_Stammdaten!$B$12&lt;B464),0,I464*1/20),0)</f>
        <v>0</v>
      </c>
      <c r="K464" s="109">
        <f>IF(B464&gt;2020,HLOOKUP(A_Stammdaten!$B$12,$L$4:$R$2504,ROW(B464)-3,FALSE),0)</f>
        <v>0</v>
      </c>
      <c r="L464" s="109">
        <f t="shared" si="49"/>
        <v>0</v>
      </c>
      <c r="M464" s="109">
        <f t="shared" si="50"/>
        <v>0</v>
      </c>
      <c r="N464" s="109">
        <f t="shared" si="51"/>
        <v>0</v>
      </c>
      <c r="O464" s="109">
        <f t="shared" si="52"/>
        <v>0</v>
      </c>
      <c r="P464" s="109">
        <f t="shared" si="53"/>
        <v>0</v>
      </c>
      <c r="Q464" s="109">
        <f t="shared" si="54"/>
        <v>0</v>
      </c>
      <c r="R464" s="109">
        <f t="shared" si="55"/>
        <v>0</v>
      </c>
      <c r="S464" s="425"/>
    </row>
    <row r="465" spans="1:19" x14ac:dyDescent="0.3">
      <c r="A465" s="421"/>
      <c r="B465" s="424"/>
      <c r="C465" s="421"/>
      <c r="D465" s="421"/>
      <c r="E465" s="421"/>
      <c r="F465" s="421"/>
      <c r="G465" s="421"/>
      <c r="H465" s="421"/>
      <c r="I465" s="220">
        <f>IF(B465&gt;A_Stammdaten!$B$12,0,SUM(C465,D465,F465,G465)-SUM(E465,H465))</f>
        <v>0</v>
      </c>
      <c r="J465" s="109">
        <f>IF(B465&gt;2020,HLOOKUP(A_Stammdaten!$B$12,$L$4:$R$2504,ROW(B465)-3,FALSE)+IF(OR(B465=0,A_Stammdaten!$B$12&lt;B465),0,I465*1/20),0)</f>
        <v>0</v>
      </c>
      <c r="K465" s="109">
        <f>IF(B465&gt;2020,HLOOKUP(A_Stammdaten!$B$12,$L$4:$R$2504,ROW(B465)-3,FALSE),0)</f>
        <v>0</v>
      </c>
      <c r="L465" s="109">
        <f t="shared" si="49"/>
        <v>0</v>
      </c>
      <c r="M465" s="109">
        <f t="shared" si="50"/>
        <v>0</v>
      </c>
      <c r="N465" s="109">
        <f t="shared" si="51"/>
        <v>0</v>
      </c>
      <c r="O465" s="109">
        <f t="shared" si="52"/>
        <v>0</v>
      </c>
      <c r="P465" s="109">
        <f t="shared" si="53"/>
        <v>0</v>
      </c>
      <c r="Q465" s="109">
        <f t="shared" si="54"/>
        <v>0</v>
      </c>
      <c r="R465" s="109">
        <f t="shared" si="55"/>
        <v>0</v>
      </c>
      <c r="S465" s="425"/>
    </row>
    <row r="466" spans="1:19" x14ac:dyDescent="0.3">
      <c r="A466" s="421"/>
      <c r="B466" s="424"/>
      <c r="C466" s="421"/>
      <c r="D466" s="421"/>
      <c r="E466" s="421"/>
      <c r="F466" s="421"/>
      <c r="G466" s="421"/>
      <c r="H466" s="421"/>
      <c r="I466" s="220">
        <f>IF(B466&gt;A_Stammdaten!$B$12,0,SUM(C466,D466,F466,G466)-SUM(E466,H466))</f>
        <v>0</v>
      </c>
      <c r="J466" s="109">
        <f>IF(B466&gt;2020,HLOOKUP(A_Stammdaten!$B$12,$L$4:$R$2504,ROW(B466)-3,FALSE)+IF(OR(B466=0,A_Stammdaten!$B$12&lt;B466),0,I466*1/20),0)</f>
        <v>0</v>
      </c>
      <c r="K466" s="109">
        <f>IF(B466&gt;2020,HLOOKUP(A_Stammdaten!$B$12,$L$4:$R$2504,ROW(B466)-3,FALSE),0)</f>
        <v>0</v>
      </c>
      <c r="L466" s="109">
        <f t="shared" si="49"/>
        <v>0</v>
      </c>
      <c r="M466" s="109">
        <f t="shared" si="50"/>
        <v>0</v>
      </c>
      <c r="N466" s="109">
        <f t="shared" si="51"/>
        <v>0</v>
      </c>
      <c r="O466" s="109">
        <f t="shared" si="52"/>
        <v>0</v>
      </c>
      <c r="P466" s="109">
        <f t="shared" si="53"/>
        <v>0</v>
      </c>
      <c r="Q466" s="109">
        <f t="shared" si="54"/>
        <v>0</v>
      </c>
      <c r="R466" s="109">
        <f t="shared" si="55"/>
        <v>0</v>
      </c>
      <c r="S466" s="425"/>
    </row>
    <row r="467" spans="1:19" x14ac:dyDescent="0.3">
      <c r="A467" s="421"/>
      <c r="B467" s="424"/>
      <c r="C467" s="421"/>
      <c r="D467" s="421"/>
      <c r="E467" s="421"/>
      <c r="F467" s="421"/>
      <c r="G467" s="421"/>
      <c r="H467" s="421"/>
      <c r="I467" s="220">
        <f>IF(B467&gt;A_Stammdaten!$B$12,0,SUM(C467,D467,F467,G467)-SUM(E467,H467))</f>
        <v>0</v>
      </c>
      <c r="J467" s="109">
        <f>IF(B467&gt;2020,HLOOKUP(A_Stammdaten!$B$12,$L$4:$R$2504,ROW(B467)-3,FALSE)+IF(OR(B467=0,A_Stammdaten!$B$12&lt;B467),0,I467*1/20),0)</f>
        <v>0</v>
      </c>
      <c r="K467" s="109">
        <f>IF(B467&gt;2020,HLOOKUP(A_Stammdaten!$B$12,$L$4:$R$2504,ROW(B467)-3,FALSE),0)</f>
        <v>0</v>
      </c>
      <c r="L467" s="109">
        <f t="shared" si="49"/>
        <v>0</v>
      </c>
      <c r="M467" s="109">
        <f t="shared" si="50"/>
        <v>0</v>
      </c>
      <c r="N467" s="109">
        <f t="shared" si="51"/>
        <v>0</v>
      </c>
      <c r="O467" s="109">
        <f t="shared" si="52"/>
        <v>0</v>
      </c>
      <c r="P467" s="109">
        <f t="shared" si="53"/>
        <v>0</v>
      </c>
      <c r="Q467" s="109">
        <f t="shared" si="54"/>
        <v>0</v>
      </c>
      <c r="R467" s="109">
        <f t="shared" si="55"/>
        <v>0</v>
      </c>
      <c r="S467" s="425"/>
    </row>
    <row r="468" spans="1:19" x14ac:dyDescent="0.3">
      <c r="A468" s="421"/>
      <c r="B468" s="424"/>
      <c r="C468" s="421"/>
      <c r="D468" s="421"/>
      <c r="E468" s="421"/>
      <c r="F468" s="421"/>
      <c r="G468" s="421"/>
      <c r="H468" s="421"/>
      <c r="I468" s="220">
        <f>IF(B468&gt;A_Stammdaten!$B$12,0,SUM(C468,D468,F468,G468)-SUM(E468,H468))</f>
        <v>0</v>
      </c>
      <c r="J468" s="109">
        <f>IF(B468&gt;2020,HLOOKUP(A_Stammdaten!$B$12,$L$4:$R$2504,ROW(B468)-3,FALSE)+IF(OR(B468=0,A_Stammdaten!$B$12&lt;B468),0,I468*1/20),0)</f>
        <v>0</v>
      </c>
      <c r="K468" s="109">
        <f>IF(B468&gt;2020,HLOOKUP(A_Stammdaten!$B$12,$L$4:$R$2504,ROW(B468)-3,FALSE),0)</f>
        <v>0</v>
      </c>
      <c r="L468" s="109">
        <f t="shared" si="49"/>
        <v>0</v>
      </c>
      <c r="M468" s="109">
        <f t="shared" si="50"/>
        <v>0</v>
      </c>
      <c r="N468" s="109">
        <f t="shared" si="51"/>
        <v>0</v>
      </c>
      <c r="O468" s="109">
        <f t="shared" si="52"/>
        <v>0</v>
      </c>
      <c r="P468" s="109">
        <f t="shared" si="53"/>
        <v>0</v>
      </c>
      <c r="Q468" s="109">
        <f t="shared" si="54"/>
        <v>0</v>
      </c>
      <c r="R468" s="109">
        <f t="shared" si="55"/>
        <v>0</v>
      </c>
      <c r="S468" s="425"/>
    </row>
    <row r="469" spans="1:19" x14ac:dyDescent="0.3">
      <c r="A469" s="421"/>
      <c r="B469" s="424"/>
      <c r="C469" s="421"/>
      <c r="D469" s="421"/>
      <c r="E469" s="421"/>
      <c r="F469" s="421"/>
      <c r="G469" s="421"/>
      <c r="H469" s="421"/>
      <c r="I469" s="220">
        <f>IF(B469&gt;A_Stammdaten!$B$12,0,SUM(C469,D469,F469,G469)-SUM(E469,H469))</f>
        <v>0</v>
      </c>
      <c r="J469" s="109">
        <f>IF(B469&gt;2020,HLOOKUP(A_Stammdaten!$B$12,$L$4:$R$2504,ROW(B469)-3,FALSE)+IF(OR(B469=0,A_Stammdaten!$B$12&lt;B469),0,I469*1/20),0)</f>
        <v>0</v>
      </c>
      <c r="K469" s="109">
        <f>IF(B469&gt;2020,HLOOKUP(A_Stammdaten!$B$12,$L$4:$R$2504,ROW(B469)-3,FALSE),0)</f>
        <v>0</v>
      </c>
      <c r="L469" s="109">
        <f t="shared" si="49"/>
        <v>0</v>
      </c>
      <c r="M469" s="109">
        <f t="shared" si="50"/>
        <v>0</v>
      </c>
      <c r="N469" s="109">
        <f t="shared" si="51"/>
        <v>0</v>
      </c>
      <c r="O469" s="109">
        <f t="shared" si="52"/>
        <v>0</v>
      </c>
      <c r="P469" s="109">
        <f t="shared" si="53"/>
        <v>0</v>
      </c>
      <c r="Q469" s="109">
        <f t="shared" si="54"/>
        <v>0</v>
      </c>
      <c r="R469" s="109">
        <f t="shared" si="55"/>
        <v>0</v>
      </c>
      <c r="S469" s="425"/>
    </row>
    <row r="470" spans="1:19" x14ac:dyDescent="0.3">
      <c r="A470" s="421"/>
      <c r="B470" s="424"/>
      <c r="C470" s="421"/>
      <c r="D470" s="421"/>
      <c r="E470" s="421"/>
      <c r="F470" s="421"/>
      <c r="G470" s="421"/>
      <c r="H470" s="421"/>
      <c r="I470" s="220">
        <f>IF(B470&gt;A_Stammdaten!$B$12,0,SUM(C470,D470,F470,G470)-SUM(E470,H470))</f>
        <v>0</v>
      </c>
      <c r="J470" s="109">
        <f>IF(B470&gt;2020,HLOOKUP(A_Stammdaten!$B$12,$L$4:$R$2504,ROW(B470)-3,FALSE)+IF(OR(B470=0,A_Stammdaten!$B$12&lt;B470),0,I470*1/20),0)</f>
        <v>0</v>
      </c>
      <c r="K470" s="109">
        <f>IF(B470&gt;2020,HLOOKUP(A_Stammdaten!$B$12,$L$4:$R$2504,ROW(B470)-3,FALSE),0)</f>
        <v>0</v>
      </c>
      <c r="L470" s="109">
        <f t="shared" si="49"/>
        <v>0</v>
      </c>
      <c r="M470" s="109">
        <f t="shared" si="50"/>
        <v>0</v>
      </c>
      <c r="N470" s="109">
        <f t="shared" si="51"/>
        <v>0</v>
      </c>
      <c r="O470" s="109">
        <f t="shared" si="52"/>
        <v>0</v>
      </c>
      <c r="P470" s="109">
        <f t="shared" si="53"/>
        <v>0</v>
      </c>
      <c r="Q470" s="109">
        <f t="shared" si="54"/>
        <v>0</v>
      </c>
      <c r="R470" s="109">
        <f t="shared" si="55"/>
        <v>0</v>
      </c>
      <c r="S470" s="425"/>
    </row>
    <row r="471" spans="1:19" x14ac:dyDescent="0.3">
      <c r="A471" s="421"/>
      <c r="B471" s="424"/>
      <c r="C471" s="421"/>
      <c r="D471" s="421"/>
      <c r="E471" s="421"/>
      <c r="F471" s="421"/>
      <c r="G471" s="421"/>
      <c r="H471" s="421"/>
      <c r="I471" s="220">
        <f>IF(B471&gt;A_Stammdaten!$B$12,0,SUM(C471,D471,F471,G471)-SUM(E471,H471))</f>
        <v>0</v>
      </c>
      <c r="J471" s="109">
        <f>IF(B471&gt;2020,HLOOKUP(A_Stammdaten!$B$12,$L$4:$R$2504,ROW(B471)-3,FALSE)+IF(OR(B471=0,A_Stammdaten!$B$12&lt;B471),0,I471*1/20),0)</f>
        <v>0</v>
      </c>
      <c r="K471" s="109">
        <f>IF(B471&gt;2020,HLOOKUP(A_Stammdaten!$B$12,$L$4:$R$2504,ROW(B471)-3,FALSE),0)</f>
        <v>0</v>
      </c>
      <c r="L471" s="109">
        <f t="shared" si="49"/>
        <v>0</v>
      </c>
      <c r="M471" s="109">
        <f t="shared" si="50"/>
        <v>0</v>
      </c>
      <c r="N471" s="109">
        <f t="shared" si="51"/>
        <v>0</v>
      </c>
      <c r="O471" s="109">
        <f t="shared" si="52"/>
        <v>0</v>
      </c>
      <c r="P471" s="109">
        <f t="shared" si="53"/>
        <v>0</v>
      </c>
      <c r="Q471" s="109">
        <f t="shared" si="54"/>
        <v>0</v>
      </c>
      <c r="R471" s="109">
        <f t="shared" si="55"/>
        <v>0</v>
      </c>
      <c r="S471" s="425"/>
    </row>
    <row r="472" spans="1:19" x14ac:dyDescent="0.3">
      <c r="A472" s="421"/>
      <c r="B472" s="424"/>
      <c r="C472" s="421"/>
      <c r="D472" s="421"/>
      <c r="E472" s="421"/>
      <c r="F472" s="421"/>
      <c r="G472" s="421"/>
      <c r="H472" s="421"/>
      <c r="I472" s="220">
        <f>IF(B472&gt;A_Stammdaten!$B$12,0,SUM(C472,D472,F472,G472)-SUM(E472,H472))</f>
        <v>0</v>
      </c>
      <c r="J472" s="109">
        <f>IF(B472&gt;2020,HLOOKUP(A_Stammdaten!$B$12,$L$4:$R$2504,ROW(B472)-3,FALSE)+IF(OR(B472=0,A_Stammdaten!$B$12&lt;B472),0,I472*1/20),0)</f>
        <v>0</v>
      </c>
      <c r="K472" s="109">
        <f>IF(B472&gt;2020,HLOOKUP(A_Stammdaten!$B$12,$L$4:$R$2504,ROW(B472)-3,FALSE),0)</f>
        <v>0</v>
      </c>
      <c r="L472" s="109">
        <f t="shared" si="49"/>
        <v>0</v>
      </c>
      <c r="M472" s="109">
        <f t="shared" si="50"/>
        <v>0</v>
      </c>
      <c r="N472" s="109">
        <f t="shared" si="51"/>
        <v>0</v>
      </c>
      <c r="O472" s="109">
        <f t="shared" si="52"/>
        <v>0</v>
      </c>
      <c r="P472" s="109">
        <f t="shared" si="53"/>
        <v>0</v>
      </c>
      <c r="Q472" s="109">
        <f t="shared" si="54"/>
        <v>0</v>
      </c>
      <c r="R472" s="109">
        <f t="shared" si="55"/>
        <v>0</v>
      </c>
      <c r="S472" s="425"/>
    </row>
    <row r="473" spans="1:19" x14ac:dyDescent="0.3">
      <c r="A473" s="421"/>
      <c r="B473" s="424"/>
      <c r="C473" s="421"/>
      <c r="D473" s="421"/>
      <c r="E473" s="421"/>
      <c r="F473" s="421"/>
      <c r="G473" s="421"/>
      <c r="H473" s="421"/>
      <c r="I473" s="220">
        <f>IF(B473&gt;A_Stammdaten!$B$12,0,SUM(C473,D473,F473,G473)-SUM(E473,H473))</f>
        <v>0</v>
      </c>
      <c r="J473" s="109">
        <f>IF(B473&gt;2020,HLOOKUP(A_Stammdaten!$B$12,$L$4:$R$2504,ROW(B473)-3,FALSE)+IF(OR(B473=0,A_Stammdaten!$B$12&lt;B473),0,I473*1/20),0)</f>
        <v>0</v>
      </c>
      <c r="K473" s="109">
        <f>IF(B473&gt;2020,HLOOKUP(A_Stammdaten!$B$12,$L$4:$R$2504,ROW(B473)-3,FALSE),0)</f>
        <v>0</v>
      </c>
      <c r="L473" s="109">
        <f t="shared" si="49"/>
        <v>0</v>
      </c>
      <c r="M473" s="109">
        <f t="shared" si="50"/>
        <v>0</v>
      </c>
      <c r="N473" s="109">
        <f t="shared" si="51"/>
        <v>0</v>
      </c>
      <c r="O473" s="109">
        <f t="shared" si="52"/>
        <v>0</v>
      </c>
      <c r="P473" s="109">
        <f t="shared" si="53"/>
        <v>0</v>
      </c>
      <c r="Q473" s="109">
        <f t="shared" si="54"/>
        <v>0</v>
      </c>
      <c r="R473" s="109">
        <f t="shared" si="55"/>
        <v>0</v>
      </c>
      <c r="S473" s="425"/>
    </row>
    <row r="474" spans="1:19" x14ac:dyDescent="0.3">
      <c r="A474" s="421"/>
      <c r="B474" s="424"/>
      <c r="C474" s="421"/>
      <c r="D474" s="421"/>
      <c r="E474" s="421"/>
      <c r="F474" s="421"/>
      <c r="G474" s="421"/>
      <c r="H474" s="421"/>
      <c r="I474" s="220">
        <f>IF(B474&gt;A_Stammdaten!$B$12,0,SUM(C474,D474,F474,G474)-SUM(E474,H474))</f>
        <v>0</v>
      </c>
      <c r="J474" s="109">
        <f>IF(B474&gt;2020,HLOOKUP(A_Stammdaten!$B$12,$L$4:$R$2504,ROW(B474)-3,FALSE)+IF(OR(B474=0,A_Stammdaten!$B$12&lt;B474),0,I474*1/20),0)</f>
        <v>0</v>
      </c>
      <c r="K474" s="109">
        <f>IF(B474&gt;2020,HLOOKUP(A_Stammdaten!$B$12,$L$4:$R$2504,ROW(B474)-3,FALSE),0)</f>
        <v>0</v>
      </c>
      <c r="L474" s="109">
        <f t="shared" si="49"/>
        <v>0</v>
      </c>
      <c r="M474" s="109">
        <f t="shared" si="50"/>
        <v>0</v>
      </c>
      <c r="N474" s="109">
        <f t="shared" si="51"/>
        <v>0</v>
      </c>
      <c r="O474" s="109">
        <f t="shared" si="52"/>
        <v>0</v>
      </c>
      <c r="P474" s="109">
        <f t="shared" si="53"/>
        <v>0</v>
      </c>
      <c r="Q474" s="109">
        <f t="shared" si="54"/>
        <v>0</v>
      </c>
      <c r="R474" s="109">
        <f t="shared" si="55"/>
        <v>0</v>
      </c>
      <c r="S474" s="425"/>
    </row>
    <row r="475" spans="1:19" x14ac:dyDescent="0.3">
      <c r="A475" s="421"/>
      <c r="B475" s="424"/>
      <c r="C475" s="421"/>
      <c r="D475" s="421"/>
      <c r="E475" s="421"/>
      <c r="F475" s="421"/>
      <c r="G475" s="421"/>
      <c r="H475" s="421"/>
      <c r="I475" s="220">
        <f>IF(B475&gt;A_Stammdaten!$B$12,0,SUM(C475,D475,F475,G475)-SUM(E475,H475))</f>
        <v>0</v>
      </c>
      <c r="J475" s="109">
        <f>IF(B475&gt;2020,HLOOKUP(A_Stammdaten!$B$12,$L$4:$R$2504,ROW(B475)-3,FALSE)+IF(OR(B475=0,A_Stammdaten!$B$12&lt;B475),0,I475*1/20),0)</f>
        <v>0</v>
      </c>
      <c r="K475" s="109">
        <f>IF(B475&gt;2020,HLOOKUP(A_Stammdaten!$B$12,$L$4:$R$2504,ROW(B475)-3,FALSE),0)</f>
        <v>0</v>
      </c>
      <c r="L475" s="109">
        <f t="shared" si="49"/>
        <v>0</v>
      </c>
      <c r="M475" s="109">
        <f t="shared" si="50"/>
        <v>0</v>
      </c>
      <c r="N475" s="109">
        <f t="shared" si="51"/>
        <v>0</v>
      </c>
      <c r="O475" s="109">
        <f t="shared" si="52"/>
        <v>0</v>
      </c>
      <c r="P475" s="109">
        <f t="shared" si="53"/>
        <v>0</v>
      </c>
      <c r="Q475" s="109">
        <f t="shared" si="54"/>
        <v>0</v>
      </c>
      <c r="R475" s="109">
        <f t="shared" si="55"/>
        <v>0</v>
      </c>
      <c r="S475" s="425"/>
    </row>
    <row r="476" spans="1:19" x14ac:dyDescent="0.3">
      <c r="A476" s="421"/>
      <c r="B476" s="424"/>
      <c r="C476" s="421"/>
      <c r="D476" s="421"/>
      <c r="E476" s="421"/>
      <c r="F476" s="421"/>
      <c r="G476" s="421"/>
      <c r="H476" s="421"/>
      <c r="I476" s="220">
        <f>IF(B476&gt;A_Stammdaten!$B$12,0,SUM(C476,D476,F476,G476)-SUM(E476,H476))</f>
        <v>0</v>
      </c>
      <c r="J476" s="109">
        <f>IF(B476&gt;2020,HLOOKUP(A_Stammdaten!$B$12,$L$4:$R$2504,ROW(B476)-3,FALSE)+IF(OR(B476=0,A_Stammdaten!$B$12&lt;B476),0,I476*1/20),0)</f>
        <v>0</v>
      </c>
      <c r="K476" s="109">
        <f>IF(B476&gt;2020,HLOOKUP(A_Stammdaten!$B$12,$L$4:$R$2504,ROW(B476)-3,FALSE),0)</f>
        <v>0</v>
      </c>
      <c r="L476" s="109">
        <f t="shared" si="49"/>
        <v>0</v>
      </c>
      <c r="M476" s="109">
        <f t="shared" si="50"/>
        <v>0</v>
      </c>
      <c r="N476" s="109">
        <f t="shared" si="51"/>
        <v>0</v>
      </c>
      <c r="O476" s="109">
        <f t="shared" si="52"/>
        <v>0</v>
      </c>
      <c r="P476" s="109">
        <f t="shared" si="53"/>
        <v>0</v>
      </c>
      <c r="Q476" s="109">
        <f t="shared" si="54"/>
        <v>0</v>
      </c>
      <c r="R476" s="109">
        <f t="shared" si="55"/>
        <v>0</v>
      </c>
      <c r="S476" s="425"/>
    </row>
    <row r="477" spans="1:19" x14ac:dyDescent="0.3">
      <c r="A477" s="421"/>
      <c r="B477" s="424"/>
      <c r="C477" s="421"/>
      <c r="D477" s="421"/>
      <c r="E477" s="421"/>
      <c r="F477" s="421"/>
      <c r="G477" s="421"/>
      <c r="H477" s="421"/>
      <c r="I477" s="220">
        <f>IF(B477&gt;A_Stammdaten!$B$12,0,SUM(C477,D477,F477,G477)-SUM(E477,H477))</f>
        <v>0</v>
      </c>
      <c r="J477" s="109">
        <f>IF(B477&gt;2020,HLOOKUP(A_Stammdaten!$B$12,$L$4:$R$2504,ROW(B477)-3,FALSE)+IF(OR(B477=0,A_Stammdaten!$B$12&lt;B477),0,I477*1/20),0)</f>
        <v>0</v>
      </c>
      <c r="K477" s="109">
        <f>IF(B477&gt;2020,HLOOKUP(A_Stammdaten!$B$12,$L$4:$R$2504,ROW(B477)-3,FALSE),0)</f>
        <v>0</v>
      </c>
      <c r="L477" s="109">
        <f t="shared" si="49"/>
        <v>0</v>
      </c>
      <c r="M477" s="109">
        <f t="shared" si="50"/>
        <v>0</v>
      </c>
      <c r="N477" s="109">
        <f t="shared" si="51"/>
        <v>0</v>
      </c>
      <c r="O477" s="109">
        <f t="shared" si="52"/>
        <v>0</v>
      </c>
      <c r="P477" s="109">
        <f t="shared" si="53"/>
        <v>0</v>
      </c>
      <c r="Q477" s="109">
        <f t="shared" si="54"/>
        <v>0</v>
      </c>
      <c r="R477" s="109">
        <f t="shared" si="55"/>
        <v>0</v>
      </c>
      <c r="S477" s="425"/>
    </row>
    <row r="478" spans="1:19" x14ac:dyDescent="0.3">
      <c r="A478" s="421"/>
      <c r="B478" s="424"/>
      <c r="C478" s="421"/>
      <c r="D478" s="421"/>
      <c r="E478" s="421"/>
      <c r="F478" s="421"/>
      <c r="G478" s="421"/>
      <c r="H478" s="421"/>
      <c r="I478" s="220">
        <f>IF(B478&gt;A_Stammdaten!$B$12,0,SUM(C478,D478,F478,G478)-SUM(E478,H478))</f>
        <v>0</v>
      </c>
      <c r="J478" s="109">
        <f>IF(B478&gt;2020,HLOOKUP(A_Stammdaten!$B$12,$L$4:$R$2504,ROW(B478)-3,FALSE)+IF(OR(B478=0,A_Stammdaten!$B$12&lt;B478),0,I478*1/20),0)</f>
        <v>0</v>
      </c>
      <c r="K478" s="109">
        <f>IF(B478&gt;2020,HLOOKUP(A_Stammdaten!$B$12,$L$4:$R$2504,ROW(B478)-3,FALSE),0)</f>
        <v>0</v>
      </c>
      <c r="L478" s="109">
        <f t="shared" si="49"/>
        <v>0</v>
      </c>
      <c r="M478" s="109">
        <f t="shared" si="50"/>
        <v>0</v>
      </c>
      <c r="N478" s="109">
        <f t="shared" si="51"/>
        <v>0</v>
      </c>
      <c r="O478" s="109">
        <f t="shared" si="52"/>
        <v>0</v>
      </c>
      <c r="P478" s="109">
        <f t="shared" si="53"/>
        <v>0</v>
      </c>
      <c r="Q478" s="109">
        <f t="shared" si="54"/>
        <v>0</v>
      </c>
      <c r="R478" s="109">
        <f t="shared" si="55"/>
        <v>0</v>
      </c>
      <c r="S478" s="425"/>
    </row>
    <row r="479" spans="1:19" x14ac:dyDescent="0.3">
      <c r="A479" s="421"/>
      <c r="B479" s="424"/>
      <c r="C479" s="421"/>
      <c r="D479" s="421"/>
      <c r="E479" s="421"/>
      <c r="F479" s="421"/>
      <c r="G479" s="421"/>
      <c r="H479" s="421"/>
      <c r="I479" s="220">
        <f>IF(B479&gt;A_Stammdaten!$B$12,0,SUM(C479,D479,F479,G479)-SUM(E479,H479))</f>
        <v>0</v>
      </c>
      <c r="J479" s="109">
        <f>IF(B479&gt;2020,HLOOKUP(A_Stammdaten!$B$12,$L$4:$R$2504,ROW(B479)-3,FALSE)+IF(OR(B479=0,A_Stammdaten!$B$12&lt;B479),0,I479*1/20),0)</f>
        <v>0</v>
      </c>
      <c r="K479" s="109">
        <f>IF(B479&gt;2020,HLOOKUP(A_Stammdaten!$B$12,$L$4:$R$2504,ROW(B479)-3,FALSE),0)</f>
        <v>0</v>
      </c>
      <c r="L479" s="109">
        <f t="shared" si="49"/>
        <v>0</v>
      </c>
      <c r="M479" s="109">
        <f t="shared" si="50"/>
        <v>0</v>
      </c>
      <c r="N479" s="109">
        <f t="shared" si="51"/>
        <v>0</v>
      </c>
      <c r="O479" s="109">
        <f t="shared" si="52"/>
        <v>0</v>
      </c>
      <c r="P479" s="109">
        <f t="shared" si="53"/>
        <v>0</v>
      </c>
      <c r="Q479" s="109">
        <f t="shared" si="54"/>
        <v>0</v>
      </c>
      <c r="R479" s="109">
        <f t="shared" si="55"/>
        <v>0</v>
      </c>
      <c r="S479" s="425"/>
    </row>
    <row r="480" spans="1:19" x14ac:dyDescent="0.3">
      <c r="A480" s="421"/>
      <c r="B480" s="424"/>
      <c r="C480" s="421"/>
      <c r="D480" s="421"/>
      <c r="E480" s="421"/>
      <c r="F480" s="421"/>
      <c r="G480" s="421"/>
      <c r="H480" s="421"/>
      <c r="I480" s="220">
        <f>IF(B480&gt;A_Stammdaten!$B$12,0,SUM(C480,D480,F480,G480)-SUM(E480,H480))</f>
        <v>0</v>
      </c>
      <c r="J480" s="109">
        <f>IF(B480&gt;2020,HLOOKUP(A_Stammdaten!$B$12,$L$4:$R$2504,ROW(B480)-3,FALSE)+IF(OR(B480=0,A_Stammdaten!$B$12&lt;B480),0,I480*1/20),0)</f>
        <v>0</v>
      </c>
      <c r="K480" s="109">
        <f>IF(B480&gt;2020,HLOOKUP(A_Stammdaten!$B$12,$L$4:$R$2504,ROW(B480)-3,FALSE),0)</f>
        <v>0</v>
      </c>
      <c r="L480" s="109">
        <f t="shared" si="49"/>
        <v>0</v>
      </c>
      <c r="M480" s="109">
        <f t="shared" si="50"/>
        <v>0</v>
      </c>
      <c r="N480" s="109">
        <f t="shared" si="51"/>
        <v>0</v>
      </c>
      <c r="O480" s="109">
        <f t="shared" si="52"/>
        <v>0</v>
      </c>
      <c r="P480" s="109">
        <f t="shared" si="53"/>
        <v>0</v>
      </c>
      <c r="Q480" s="109">
        <f t="shared" si="54"/>
        <v>0</v>
      </c>
      <c r="R480" s="109">
        <f t="shared" si="55"/>
        <v>0</v>
      </c>
      <c r="S480" s="425"/>
    </row>
    <row r="481" spans="1:19" x14ac:dyDescent="0.3">
      <c r="A481" s="421"/>
      <c r="B481" s="424"/>
      <c r="C481" s="421"/>
      <c r="D481" s="421"/>
      <c r="E481" s="421"/>
      <c r="F481" s="421"/>
      <c r="G481" s="421"/>
      <c r="H481" s="421"/>
      <c r="I481" s="220">
        <f>IF(B481&gt;A_Stammdaten!$B$12,0,SUM(C481,D481,F481,G481)-SUM(E481,H481))</f>
        <v>0</v>
      </c>
      <c r="J481" s="109">
        <f>IF(B481&gt;2020,HLOOKUP(A_Stammdaten!$B$12,$L$4:$R$2504,ROW(B481)-3,FALSE)+IF(OR(B481=0,A_Stammdaten!$B$12&lt;B481),0,I481*1/20),0)</f>
        <v>0</v>
      </c>
      <c r="K481" s="109">
        <f>IF(B481&gt;2020,HLOOKUP(A_Stammdaten!$B$12,$L$4:$R$2504,ROW(B481)-3,FALSE),0)</f>
        <v>0</v>
      </c>
      <c r="L481" s="109">
        <f t="shared" si="49"/>
        <v>0</v>
      </c>
      <c r="M481" s="109">
        <f t="shared" si="50"/>
        <v>0</v>
      </c>
      <c r="N481" s="109">
        <f t="shared" si="51"/>
        <v>0</v>
      </c>
      <c r="O481" s="109">
        <f t="shared" si="52"/>
        <v>0</v>
      </c>
      <c r="P481" s="109">
        <f t="shared" si="53"/>
        <v>0</v>
      </c>
      <c r="Q481" s="109">
        <f t="shared" si="54"/>
        <v>0</v>
      </c>
      <c r="R481" s="109">
        <f t="shared" si="55"/>
        <v>0</v>
      </c>
      <c r="S481" s="425"/>
    </row>
    <row r="482" spans="1:19" x14ac:dyDescent="0.3">
      <c r="A482" s="421"/>
      <c r="B482" s="424"/>
      <c r="C482" s="421"/>
      <c r="D482" s="421"/>
      <c r="E482" s="421"/>
      <c r="F482" s="421"/>
      <c r="G482" s="421"/>
      <c r="H482" s="421"/>
      <c r="I482" s="220">
        <f>IF(B482&gt;A_Stammdaten!$B$12,0,SUM(C482,D482,F482,G482)-SUM(E482,H482))</f>
        <v>0</v>
      </c>
      <c r="J482" s="109">
        <f>IF(B482&gt;2020,HLOOKUP(A_Stammdaten!$B$12,$L$4:$R$2504,ROW(B482)-3,FALSE)+IF(OR(B482=0,A_Stammdaten!$B$12&lt;B482),0,I482*1/20),0)</f>
        <v>0</v>
      </c>
      <c r="K482" s="109">
        <f>IF(B482&gt;2020,HLOOKUP(A_Stammdaten!$B$12,$L$4:$R$2504,ROW(B482)-3,FALSE),0)</f>
        <v>0</v>
      </c>
      <c r="L482" s="109">
        <f t="shared" si="49"/>
        <v>0</v>
      </c>
      <c r="M482" s="109">
        <f t="shared" si="50"/>
        <v>0</v>
      </c>
      <c r="N482" s="109">
        <f t="shared" si="51"/>
        <v>0</v>
      </c>
      <c r="O482" s="109">
        <f t="shared" si="52"/>
        <v>0</v>
      </c>
      <c r="P482" s="109">
        <f t="shared" si="53"/>
        <v>0</v>
      </c>
      <c r="Q482" s="109">
        <f t="shared" si="54"/>
        <v>0</v>
      </c>
      <c r="R482" s="109">
        <f t="shared" si="55"/>
        <v>0</v>
      </c>
      <c r="S482" s="425"/>
    </row>
    <row r="483" spans="1:19" x14ac:dyDescent="0.3">
      <c r="A483" s="421"/>
      <c r="B483" s="424"/>
      <c r="C483" s="421"/>
      <c r="D483" s="421"/>
      <c r="E483" s="421"/>
      <c r="F483" s="421"/>
      <c r="G483" s="421"/>
      <c r="H483" s="421"/>
      <c r="I483" s="220">
        <f>IF(B483&gt;A_Stammdaten!$B$12,0,SUM(C483,D483,F483,G483)-SUM(E483,H483))</f>
        <v>0</v>
      </c>
      <c r="J483" s="109">
        <f>IF(B483&gt;2020,HLOOKUP(A_Stammdaten!$B$12,$L$4:$R$2504,ROW(B483)-3,FALSE)+IF(OR(B483=0,A_Stammdaten!$B$12&lt;B483),0,I483*1/20),0)</f>
        <v>0</v>
      </c>
      <c r="K483" s="109">
        <f>IF(B483&gt;2020,HLOOKUP(A_Stammdaten!$B$12,$L$4:$R$2504,ROW(B483)-3,FALSE),0)</f>
        <v>0</v>
      </c>
      <c r="L483" s="109">
        <f t="shared" si="49"/>
        <v>0</v>
      </c>
      <c r="M483" s="109">
        <f t="shared" si="50"/>
        <v>0</v>
      </c>
      <c r="N483" s="109">
        <f t="shared" si="51"/>
        <v>0</v>
      </c>
      <c r="O483" s="109">
        <f t="shared" si="52"/>
        <v>0</v>
      </c>
      <c r="P483" s="109">
        <f t="shared" si="53"/>
        <v>0</v>
      </c>
      <c r="Q483" s="109">
        <f t="shared" si="54"/>
        <v>0</v>
      </c>
      <c r="R483" s="109">
        <f t="shared" si="55"/>
        <v>0</v>
      </c>
      <c r="S483" s="425"/>
    </row>
    <row r="484" spans="1:19" x14ac:dyDescent="0.3">
      <c r="A484" s="421"/>
      <c r="B484" s="424"/>
      <c r="C484" s="421"/>
      <c r="D484" s="421"/>
      <c r="E484" s="421"/>
      <c r="F484" s="421"/>
      <c r="G484" s="421"/>
      <c r="H484" s="421"/>
      <c r="I484" s="220">
        <f>IF(B484&gt;A_Stammdaten!$B$12,0,SUM(C484,D484,F484,G484)-SUM(E484,H484))</f>
        <v>0</v>
      </c>
      <c r="J484" s="109">
        <f>IF(B484&gt;2020,HLOOKUP(A_Stammdaten!$B$12,$L$4:$R$2504,ROW(B484)-3,FALSE)+IF(OR(B484=0,A_Stammdaten!$B$12&lt;B484),0,I484*1/20),0)</f>
        <v>0</v>
      </c>
      <c r="K484" s="109">
        <f>IF(B484&gt;2020,HLOOKUP(A_Stammdaten!$B$12,$L$4:$R$2504,ROW(B484)-3,FALSE),0)</f>
        <v>0</v>
      </c>
      <c r="L484" s="109">
        <f t="shared" si="49"/>
        <v>0</v>
      </c>
      <c r="M484" s="109">
        <f t="shared" si="50"/>
        <v>0</v>
      </c>
      <c r="N484" s="109">
        <f t="shared" si="51"/>
        <v>0</v>
      </c>
      <c r="O484" s="109">
        <f t="shared" si="52"/>
        <v>0</v>
      </c>
      <c r="P484" s="109">
        <f t="shared" si="53"/>
        <v>0</v>
      </c>
      <c r="Q484" s="109">
        <f t="shared" si="54"/>
        <v>0</v>
      </c>
      <c r="R484" s="109">
        <f t="shared" si="55"/>
        <v>0</v>
      </c>
      <c r="S484" s="425"/>
    </row>
    <row r="485" spans="1:19" x14ac:dyDescent="0.3">
      <c r="A485" s="421"/>
      <c r="B485" s="424"/>
      <c r="C485" s="421"/>
      <c r="D485" s="421"/>
      <c r="E485" s="421"/>
      <c r="F485" s="421"/>
      <c r="G485" s="421"/>
      <c r="H485" s="421"/>
      <c r="I485" s="220">
        <f>IF(B485&gt;A_Stammdaten!$B$12,0,SUM(C485,D485,F485,G485)-SUM(E485,H485))</f>
        <v>0</v>
      </c>
      <c r="J485" s="109">
        <f>IF(B485&gt;2020,HLOOKUP(A_Stammdaten!$B$12,$L$4:$R$2504,ROW(B485)-3,FALSE)+IF(OR(B485=0,A_Stammdaten!$B$12&lt;B485),0,I485*1/20),0)</f>
        <v>0</v>
      </c>
      <c r="K485" s="109">
        <f>IF(B485&gt;2020,HLOOKUP(A_Stammdaten!$B$12,$L$4:$R$2504,ROW(B485)-3,FALSE),0)</f>
        <v>0</v>
      </c>
      <c r="L485" s="109">
        <f t="shared" si="49"/>
        <v>0</v>
      </c>
      <c r="M485" s="109">
        <f t="shared" si="50"/>
        <v>0</v>
      </c>
      <c r="N485" s="109">
        <f t="shared" si="51"/>
        <v>0</v>
      </c>
      <c r="O485" s="109">
        <f t="shared" si="52"/>
        <v>0</v>
      </c>
      <c r="P485" s="109">
        <f t="shared" si="53"/>
        <v>0</v>
      </c>
      <c r="Q485" s="109">
        <f t="shared" si="54"/>
        <v>0</v>
      </c>
      <c r="R485" s="109">
        <f t="shared" si="55"/>
        <v>0</v>
      </c>
      <c r="S485" s="425"/>
    </row>
    <row r="486" spans="1:19" x14ac:dyDescent="0.3">
      <c r="A486" s="421"/>
      <c r="B486" s="424"/>
      <c r="C486" s="421"/>
      <c r="D486" s="421"/>
      <c r="E486" s="421"/>
      <c r="F486" s="421"/>
      <c r="G486" s="421"/>
      <c r="H486" s="421"/>
      <c r="I486" s="220">
        <f>IF(B486&gt;A_Stammdaten!$B$12,0,SUM(C486,D486,F486,G486)-SUM(E486,H486))</f>
        <v>0</v>
      </c>
      <c r="J486" s="109">
        <f>IF(B486&gt;2020,HLOOKUP(A_Stammdaten!$B$12,$L$4:$R$2504,ROW(B486)-3,FALSE)+IF(OR(B486=0,A_Stammdaten!$B$12&lt;B486),0,I486*1/20),0)</f>
        <v>0</v>
      </c>
      <c r="K486" s="109">
        <f>IF(B486&gt;2020,HLOOKUP(A_Stammdaten!$B$12,$L$4:$R$2504,ROW(B486)-3,FALSE),0)</f>
        <v>0</v>
      </c>
      <c r="L486" s="109">
        <f t="shared" si="49"/>
        <v>0</v>
      </c>
      <c r="M486" s="109">
        <f t="shared" si="50"/>
        <v>0</v>
      </c>
      <c r="N486" s="109">
        <f t="shared" si="51"/>
        <v>0</v>
      </c>
      <c r="O486" s="109">
        <f t="shared" si="52"/>
        <v>0</v>
      </c>
      <c r="P486" s="109">
        <f t="shared" si="53"/>
        <v>0</v>
      </c>
      <c r="Q486" s="109">
        <f t="shared" si="54"/>
        <v>0</v>
      </c>
      <c r="R486" s="109">
        <f t="shared" si="55"/>
        <v>0</v>
      </c>
      <c r="S486" s="425"/>
    </row>
    <row r="487" spans="1:19" x14ac:dyDescent="0.3">
      <c r="A487" s="421"/>
      <c r="B487" s="424"/>
      <c r="C487" s="421"/>
      <c r="D487" s="421"/>
      <c r="E487" s="421"/>
      <c r="F487" s="421"/>
      <c r="G487" s="421"/>
      <c r="H487" s="421"/>
      <c r="I487" s="220">
        <f>IF(B487&gt;A_Stammdaten!$B$12,0,SUM(C487,D487,F487,G487)-SUM(E487,H487))</f>
        <v>0</v>
      </c>
      <c r="J487" s="109">
        <f>IF(B487&gt;2020,HLOOKUP(A_Stammdaten!$B$12,$L$4:$R$2504,ROW(B487)-3,FALSE)+IF(OR(B487=0,A_Stammdaten!$B$12&lt;B487),0,I487*1/20),0)</f>
        <v>0</v>
      </c>
      <c r="K487" s="109">
        <f>IF(B487&gt;2020,HLOOKUP(A_Stammdaten!$B$12,$L$4:$R$2504,ROW(B487)-3,FALSE),0)</f>
        <v>0</v>
      </c>
      <c r="L487" s="109">
        <f t="shared" si="49"/>
        <v>0</v>
      </c>
      <c r="M487" s="109">
        <f t="shared" si="50"/>
        <v>0</v>
      </c>
      <c r="N487" s="109">
        <f t="shared" si="51"/>
        <v>0</v>
      </c>
      <c r="O487" s="109">
        <f t="shared" si="52"/>
        <v>0</v>
      </c>
      <c r="P487" s="109">
        <f t="shared" si="53"/>
        <v>0</v>
      </c>
      <c r="Q487" s="109">
        <f t="shared" si="54"/>
        <v>0</v>
      </c>
      <c r="R487" s="109">
        <f t="shared" si="55"/>
        <v>0</v>
      </c>
      <c r="S487" s="425"/>
    </row>
    <row r="488" spans="1:19" x14ac:dyDescent="0.3">
      <c r="A488" s="421"/>
      <c r="B488" s="424"/>
      <c r="C488" s="421"/>
      <c r="D488" s="421"/>
      <c r="E488" s="421"/>
      <c r="F488" s="421"/>
      <c r="G488" s="421"/>
      <c r="H488" s="421"/>
      <c r="I488" s="220">
        <f>IF(B488&gt;A_Stammdaten!$B$12,0,SUM(C488,D488,F488,G488)-SUM(E488,H488))</f>
        <v>0</v>
      </c>
      <c r="J488" s="109">
        <f>IF(B488&gt;2020,HLOOKUP(A_Stammdaten!$B$12,$L$4:$R$2504,ROW(B488)-3,FALSE)+IF(OR(B488=0,A_Stammdaten!$B$12&lt;B488),0,I488*1/20),0)</f>
        <v>0</v>
      </c>
      <c r="K488" s="109">
        <f>IF(B488&gt;2020,HLOOKUP(A_Stammdaten!$B$12,$L$4:$R$2504,ROW(B488)-3,FALSE),0)</f>
        <v>0</v>
      </c>
      <c r="L488" s="109">
        <f t="shared" si="49"/>
        <v>0</v>
      </c>
      <c r="M488" s="109">
        <f t="shared" si="50"/>
        <v>0</v>
      </c>
      <c r="N488" s="109">
        <f t="shared" si="51"/>
        <v>0</v>
      </c>
      <c r="O488" s="109">
        <f t="shared" si="52"/>
        <v>0</v>
      </c>
      <c r="P488" s="109">
        <f t="shared" si="53"/>
        <v>0</v>
      </c>
      <c r="Q488" s="109">
        <f t="shared" si="54"/>
        <v>0</v>
      </c>
      <c r="R488" s="109">
        <f t="shared" si="55"/>
        <v>0</v>
      </c>
      <c r="S488" s="425"/>
    </row>
    <row r="489" spans="1:19" x14ac:dyDescent="0.3">
      <c r="A489" s="421"/>
      <c r="B489" s="424"/>
      <c r="C489" s="421"/>
      <c r="D489" s="421"/>
      <c r="E489" s="421"/>
      <c r="F489" s="421"/>
      <c r="G489" s="421"/>
      <c r="H489" s="421"/>
      <c r="I489" s="220">
        <f>IF(B489&gt;A_Stammdaten!$B$12,0,SUM(C489,D489,F489,G489)-SUM(E489,H489))</f>
        <v>0</v>
      </c>
      <c r="J489" s="109">
        <f>IF(B489&gt;2020,HLOOKUP(A_Stammdaten!$B$12,$L$4:$R$2504,ROW(B489)-3,FALSE)+IF(OR(B489=0,A_Stammdaten!$B$12&lt;B489),0,I489*1/20),0)</f>
        <v>0</v>
      </c>
      <c r="K489" s="109">
        <f>IF(B489&gt;2020,HLOOKUP(A_Stammdaten!$B$12,$L$4:$R$2504,ROW(B489)-3,FALSE),0)</f>
        <v>0</v>
      </c>
      <c r="L489" s="109">
        <f t="shared" si="49"/>
        <v>0</v>
      </c>
      <c r="M489" s="109">
        <f t="shared" si="50"/>
        <v>0</v>
      </c>
      <c r="N489" s="109">
        <f t="shared" si="51"/>
        <v>0</v>
      </c>
      <c r="O489" s="109">
        <f t="shared" si="52"/>
        <v>0</v>
      </c>
      <c r="P489" s="109">
        <f t="shared" si="53"/>
        <v>0</v>
      </c>
      <c r="Q489" s="109">
        <f t="shared" si="54"/>
        <v>0</v>
      </c>
      <c r="R489" s="109">
        <f t="shared" si="55"/>
        <v>0</v>
      </c>
      <c r="S489" s="425"/>
    </row>
    <row r="490" spans="1:19" x14ac:dyDescent="0.3">
      <c r="A490" s="421"/>
      <c r="B490" s="424"/>
      <c r="C490" s="421"/>
      <c r="D490" s="421"/>
      <c r="E490" s="421"/>
      <c r="F490" s="421"/>
      <c r="G490" s="421"/>
      <c r="H490" s="421"/>
      <c r="I490" s="220">
        <f>IF(B490&gt;A_Stammdaten!$B$12,0,SUM(C490,D490,F490,G490)-SUM(E490,H490))</f>
        <v>0</v>
      </c>
      <c r="J490" s="109">
        <f>IF(B490&gt;2020,HLOOKUP(A_Stammdaten!$B$12,$L$4:$R$2504,ROW(B490)-3,FALSE)+IF(OR(B490=0,A_Stammdaten!$B$12&lt;B490),0,I490*1/20),0)</f>
        <v>0</v>
      </c>
      <c r="K490" s="109">
        <f>IF(B490&gt;2020,HLOOKUP(A_Stammdaten!$B$12,$L$4:$R$2504,ROW(B490)-3,FALSE),0)</f>
        <v>0</v>
      </c>
      <c r="L490" s="109">
        <f t="shared" si="49"/>
        <v>0</v>
      </c>
      <c r="M490" s="109">
        <f t="shared" si="50"/>
        <v>0</v>
      </c>
      <c r="N490" s="109">
        <f t="shared" si="51"/>
        <v>0</v>
      </c>
      <c r="O490" s="109">
        <f t="shared" si="52"/>
        <v>0</v>
      </c>
      <c r="P490" s="109">
        <f t="shared" si="53"/>
        <v>0</v>
      </c>
      <c r="Q490" s="109">
        <f t="shared" si="54"/>
        <v>0</v>
      </c>
      <c r="R490" s="109">
        <f t="shared" si="55"/>
        <v>0</v>
      </c>
      <c r="S490" s="425"/>
    </row>
    <row r="491" spans="1:19" x14ac:dyDescent="0.3">
      <c r="A491" s="421"/>
      <c r="B491" s="424"/>
      <c r="C491" s="421"/>
      <c r="D491" s="421"/>
      <c r="E491" s="421"/>
      <c r="F491" s="421"/>
      <c r="G491" s="421"/>
      <c r="H491" s="421"/>
      <c r="I491" s="220">
        <f>IF(B491&gt;A_Stammdaten!$B$12,0,SUM(C491,D491,F491,G491)-SUM(E491,H491))</f>
        <v>0</v>
      </c>
      <c r="J491" s="109">
        <f>IF(B491&gt;2020,HLOOKUP(A_Stammdaten!$B$12,$L$4:$R$2504,ROW(B491)-3,FALSE)+IF(OR(B491=0,A_Stammdaten!$B$12&lt;B491),0,I491*1/20),0)</f>
        <v>0</v>
      </c>
      <c r="K491" s="109">
        <f>IF(B491&gt;2020,HLOOKUP(A_Stammdaten!$B$12,$L$4:$R$2504,ROW(B491)-3,FALSE),0)</f>
        <v>0</v>
      </c>
      <c r="L491" s="109">
        <f t="shared" si="49"/>
        <v>0</v>
      </c>
      <c r="M491" s="109">
        <f t="shared" si="50"/>
        <v>0</v>
      </c>
      <c r="N491" s="109">
        <f t="shared" si="51"/>
        <v>0</v>
      </c>
      <c r="O491" s="109">
        <f t="shared" si="52"/>
        <v>0</v>
      </c>
      <c r="P491" s="109">
        <f t="shared" si="53"/>
        <v>0</v>
      </c>
      <c r="Q491" s="109">
        <f t="shared" si="54"/>
        <v>0</v>
      </c>
      <c r="R491" s="109">
        <f t="shared" si="55"/>
        <v>0</v>
      </c>
      <c r="S491" s="425"/>
    </row>
    <row r="492" spans="1:19" x14ac:dyDescent="0.3">
      <c r="A492" s="421"/>
      <c r="B492" s="424"/>
      <c r="C492" s="421"/>
      <c r="D492" s="421"/>
      <c r="E492" s="421"/>
      <c r="F492" s="421"/>
      <c r="G492" s="421"/>
      <c r="H492" s="421"/>
      <c r="I492" s="220">
        <f>IF(B492&gt;A_Stammdaten!$B$12,0,SUM(C492,D492,F492,G492)-SUM(E492,H492))</f>
        <v>0</v>
      </c>
      <c r="J492" s="109">
        <f>IF(B492&gt;2020,HLOOKUP(A_Stammdaten!$B$12,$L$4:$R$2504,ROW(B492)-3,FALSE)+IF(OR(B492=0,A_Stammdaten!$B$12&lt;B492),0,I492*1/20),0)</f>
        <v>0</v>
      </c>
      <c r="K492" s="109">
        <f>IF(B492&gt;2020,HLOOKUP(A_Stammdaten!$B$12,$L$4:$R$2504,ROW(B492)-3,FALSE),0)</f>
        <v>0</v>
      </c>
      <c r="L492" s="109">
        <f t="shared" si="49"/>
        <v>0</v>
      </c>
      <c r="M492" s="109">
        <f t="shared" si="50"/>
        <v>0</v>
      </c>
      <c r="N492" s="109">
        <f t="shared" si="51"/>
        <v>0</v>
      </c>
      <c r="O492" s="109">
        <f t="shared" si="52"/>
        <v>0</v>
      </c>
      <c r="P492" s="109">
        <f t="shared" si="53"/>
        <v>0</v>
      </c>
      <c r="Q492" s="109">
        <f t="shared" si="54"/>
        <v>0</v>
      </c>
      <c r="R492" s="109">
        <f t="shared" si="55"/>
        <v>0</v>
      </c>
      <c r="S492" s="425"/>
    </row>
    <row r="493" spans="1:19" x14ac:dyDescent="0.3">
      <c r="A493" s="421"/>
      <c r="B493" s="424"/>
      <c r="C493" s="421"/>
      <c r="D493" s="421"/>
      <c r="E493" s="421"/>
      <c r="F493" s="421"/>
      <c r="G493" s="421"/>
      <c r="H493" s="421"/>
      <c r="I493" s="220">
        <f>IF(B493&gt;A_Stammdaten!$B$12,0,SUM(C493,D493,F493,G493)-SUM(E493,H493))</f>
        <v>0</v>
      </c>
      <c r="J493" s="109">
        <f>IF(B493&gt;2020,HLOOKUP(A_Stammdaten!$B$12,$L$4:$R$2504,ROW(B493)-3,FALSE)+IF(OR(B493=0,A_Stammdaten!$B$12&lt;B493),0,I493*1/20),0)</f>
        <v>0</v>
      </c>
      <c r="K493" s="109">
        <f>IF(B493&gt;2020,HLOOKUP(A_Stammdaten!$B$12,$L$4:$R$2504,ROW(B493)-3,FALSE),0)</f>
        <v>0</v>
      </c>
      <c r="L493" s="109">
        <f t="shared" si="49"/>
        <v>0</v>
      </c>
      <c r="M493" s="109">
        <f t="shared" si="50"/>
        <v>0</v>
      </c>
      <c r="N493" s="109">
        <f t="shared" si="51"/>
        <v>0</v>
      </c>
      <c r="O493" s="109">
        <f t="shared" si="52"/>
        <v>0</v>
      </c>
      <c r="P493" s="109">
        <f t="shared" si="53"/>
        <v>0</v>
      </c>
      <c r="Q493" s="109">
        <f t="shared" si="54"/>
        <v>0</v>
      </c>
      <c r="R493" s="109">
        <f t="shared" si="55"/>
        <v>0</v>
      </c>
      <c r="S493" s="425"/>
    </row>
    <row r="494" spans="1:19" x14ac:dyDescent="0.3">
      <c r="A494" s="421"/>
      <c r="B494" s="424"/>
      <c r="C494" s="421"/>
      <c r="D494" s="421"/>
      <c r="E494" s="421"/>
      <c r="F494" s="421"/>
      <c r="G494" s="421"/>
      <c r="H494" s="421"/>
      <c r="I494" s="220">
        <f>IF(B494&gt;A_Stammdaten!$B$12,0,SUM(C494,D494,F494,G494)-SUM(E494,H494))</f>
        <v>0</v>
      </c>
      <c r="J494" s="109">
        <f>IF(B494&gt;2020,HLOOKUP(A_Stammdaten!$B$12,$L$4:$R$2504,ROW(B494)-3,FALSE)+IF(OR(B494=0,A_Stammdaten!$B$12&lt;B494),0,I494*1/20),0)</f>
        <v>0</v>
      </c>
      <c r="K494" s="109">
        <f>IF(B494&gt;2020,HLOOKUP(A_Stammdaten!$B$12,$L$4:$R$2504,ROW(B494)-3,FALSE),0)</f>
        <v>0</v>
      </c>
      <c r="L494" s="109">
        <f t="shared" si="49"/>
        <v>0</v>
      </c>
      <c r="M494" s="109">
        <f t="shared" si="50"/>
        <v>0</v>
      </c>
      <c r="N494" s="109">
        <f t="shared" si="51"/>
        <v>0</v>
      </c>
      <c r="O494" s="109">
        <f t="shared" si="52"/>
        <v>0</v>
      </c>
      <c r="P494" s="109">
        <f t="shared" si="53"/>
        <v>0</v>
      </c>
      <c r="Q494" s="109">
        <f t="shared" si="54"/>
        <v>0</v>
      </c>
      <c r="R494" s="109">
        <f t="shared" si="55"/>
        <v>0</v>
      </c>
      <c r="S494" s="425"/>
    </row>
    <row r="495" spans="1:19" x14ac:dyDescent="0.3">
      <c r="A495" s="421"/>
      <c r="B495" s="424"/>
      <c r="C495" s="421"/>
      <c r="D495" s="421"/>
      <c r="E495" s="421"/>
      <c r="F495" s="421"/>
      <c r="G495" s="421"/>
      <c r="H495" s="421"/>
      <c r="I495" s="220">
        <f>IF(B495&gt;A_Stammdaten!$B$12,0,SUM(C495,D495,F495,G495)-SUM(E495,H495))</f>
        <v>0</v>
      </c>
      <c r="J495" s="109">
        <f>IF(B495&gt;2020,HLOOKUP(A_Stammdaten!$B$12,$L$4:$R$2504,ROW(B495)-3,FALSE)+IF(OR(B495=0,A_Stammdaten!$B$12&lt;B495),0,I495*1/20),0)</f>
        <v>0</v>
      </c>
      <c r="K495" s="109">
        <f>IF(B495&gt;2020,HLOOKUP(A_Stammdaten!$B$12,$L$4:$R$2504,ROW(B495)-3,FALSE),0)</f>
        <v>0</v>
      </c>
      <c r="L495" s="109">
        <f t="shared" si="49"/>
        <v>0</v>
      </c>
      <c r="M495" s="109">
        <f t="shared" si="50"/>
        <v>0</v>
      </c>
      <c r="N495" s="109">
        <f t="shared" si="51"/>
        <v>0</v>
      </c>
      <c r="O495" s="109">
        <f t="shared" si="52"/>
        <v>0</v>
      </c>
      <c r="P495" s="109">
        <f t="shared" si="53"/>
        <v>0</v>
      </c>
      <c r="Q495" s="109">
        <f t="shared" si="54"/>
        <v>0</v>
      </c>
      <c r="R495" s="109">
        <f t="shared" si="55"/>
        <v>0</v>
      </c>
      <c r="S495" s="425"/>
    </row>
    <row r="496" spans="1:19" x14ac:dyDescent="0.3">
      <c r="A496" s="421"/>
      <c r="B496" s="424"/>
      <c r="C496" s="421"/>
      <c r="D496" s="421"/>
      <c r="E496" s="421"/>
      <c r="F496" s="421"/>
      <c r="G496" s="421"/>
      <c r="H496" s="421"/>
      <c r="I496" s="220">
        <f>IF(B496&gt;A_Stammdaten!$B$12,0,SUM(C496,D496,F496,G496)-SUM(E496,H496))</f>
        <v>0</v>
      </c>
      <c r="J496" s="109">
        <f>IF(B496&gt;2020,HLOOKUP(A_Stammdaten!$B$12,$L$4:$R$2504,ROW(B496)-3,FALSE)+IF(OR(B496=0,A_Stammdaten!$B$12&lt;B496),0,I496*1/20),0)</f>
        <v>0</v>
      </c>
      <c r="K496" s="109">
        <f>IF(B496&gt;2020,HLOOKUP(A_Stammdaten!$B$12,$L$4:$R$2504,ROW(B496)-3,FALSE),0)</f>
        <v>0</v>
      </c>
      <c r="L496" s="109">
        <f t="shared" si="49"/>
        <v>0</v>
      </c>
      <c r="M496" s="109">
        <f t="shared" si="50"/>
        <v>0</v>
      </c>
      <c r="N496" s="109">
        <f t="shared" si="51"/>
        <v>0</v>
      </c>
      <c r="O496" s="109">
        <f t="shared" si="52"/>
        <v>0</v>
      </c>
      <c r="P496" s="109">
        <f t="shared" si="53"/>
        <v>0</v>
      </c>
      <c r="Q496" s="109">
        <f t="shared" si="54"/>
        <v>0</v>
      </c>
      <c r="R496" s="109">
        <f t="shared" si="55"/>
        <v>0</v>
      </c>
      <c r="S496" s="425"/>
    </row>
    <row r="497" spans="1:19" x14ac:dyDescent="0.3">
      <c r="A497" s="421"/>
      <c r="B497" s="424"/>
      <c r="C497" s="421"/>
      <c r="D497" s="421"/>
      <c r="E497" s="421"/>
      <c r="F497" s="421"/>
      <c r="G497" s="421"/>
      <c r="H497" s="421"/>
      <c r="I497" s="220">
        <f>IF(B497&gt;A_Stammdaten!$B$12,0,SUM(C497,D497,F497,G497)-SUM(E497,H497))</f>
        <v>0</v>
      </c>
      <c r="J497" s="109">
        <f>IF(B497&gt;2020,HLOOKUP(A_Stammdaten!$B$12,$L$4:$R$2504,ROW(B497)-3,FALSE)+IF(OR(B497=0,A_Stammdaten!$B$12&lt;B497),0,I497*1/20),0)</f>
        <v>0</v>
      </c>
      <c r="K497" s="109">
        <f>IF(B497&gt;2020,HLOOKUP(A_Stammdaten!$B$12,$L$4:$R$2504,ROW(B497)-3,FALSE),0)</f>
        <v>0</v>
      </c>
      <c r="L497" s="109">
        <f t="shared" si="49"/>
        <v>0</v>
      </c>
      <c r="M497" s="109">
        <f t="shared" si="50"/>
        <v>0</v>
      </c>
      <c r="N497" s="109">
        <f t="shared" si="51"/>
        <v>0</v>
      </c>
      <c r="O497" s="109">
        <f t="shared" si="52"/>
        <v>0</v>
      </c>
      <c r="P497" s="109">
        <f t="shared" si="53"/>
        <v>0</v>
      </c>
      <c r="Q497" s="109">
        <f t="shared" si="54"/>
        <v>0</v>
      </c>
      <c r="R497" s="109">
        <f t="shared" si="55"/>
        <v>0</v>
      </c>
      <c r="S497" s="425"/>
    </row>
    <row r="498" spans="1:19" x14ac:dyDescent="0.3">
      <c r="A498" s="421"/>
      <c r="B498" s="424"/>
      <c r="C498" s="421"/>
      <c r="D498" s="421"/>
      <c r="E498" s="421"/>
      <c r="F498" s="421"/>
      <c r="G498" s="421"/>
      <c r="H498" s="421"/>
      <c r="I498" s="220">
        <f>IF(B498&gt;A_Stammdaten!$B$12,0,SUM(C498,D498,F498,G498)-SUM(E498,H498))</f>
        <v>0</v>
      </c>
      <c r="J498" s="109">
        <f>IF(B498&gt;2020,HLOOKUP(A_Stammdaten!$B$12,$L$4:$R$2504,ROW(B498)-3,FALSE)+IF(OR(B498=0,A_Stammdaten!$B$12&lt;B498),0,I498*1/20),0)</f>
        <v>0</v>
      </c>
      <c r="K498" s="109">
        <f>IF(B498&gt;2020,HLOOKUP(A_Stammdaten!$B$12,$L$4:$R$2504,ROW(B498)-3,FALSE),0)</f>
        <v>0</v>
      </c>
      <c r="L498" s="109">
        <f t="shared" si="49"/>
        <v>0</v>
      </c>
      <c r="M498" s="109">
        <f t="shared" si="50"/>
        <v>0</v>
      </c>
      <c r="N498" s="109">
        <f t="shared" si="51"/>
        <v>0</v>
      </c>
      <c r="O498" s="109">
        <f t="shared" si="52"/>
        <v>0</v>
      </c>
      <c r="P498" s="109">
        <f t="shared" si="53"/>
        <v>0</v>
      </c>
      <c r="Q498" s="109">
        <f t="shared" si="54"/>
        <v>0</v>
      </c>
      <c r="R498" s="109">
        <f t="shared" si="55"/>
        <v>0</v>
      </c>
      <c r="S498" s="425"/>
    </row>
    <row r="499" spans="1:19" x14ac:dyDescent="0.3">
      <c r="A499" s="421"/>
      <c r="B499" s="424"/>
      <c r="C499" s="421"/>
      <c r="D499" s="421"/>
      <c r="E499" s="421"/>
      <c r="F499" s="421"/>
      <c r="G499" s="421"/>
      <c r="H499" s="421"/>
      <c r="I499" s="220">
        <f>IF(B499&gt;A_Stammdaten!$B$12,0,SUM(C499,D499,F499,G499)-SUM(E499,H499))</f>
        <v>0</v>
      </c>
      <c r="J499" s="109">
        <f>IF(B499&gt;2020,HLOOKUP(A_Stammdaten!$B$12,$L$4:$R$2504,ROW(B499)-3,FALSE)+IF(OR(B499=0,A_Stammdaten!$B$12&lt;B499),0,I499*1/20),0)</f>
        <v>0</v>
      </c>
      <c r="K499" s="109">
        <f>IF(B499&gt;2020,HLOOKUP(A_Stammdaten!$B$12,$L$4:$R$2504,ROW(B499)-3,FALSE),0)</f>
        <v>0</v>
      </c>
      <c r="L499" s="109">
        <f t="shared" si="49"/>
        <v>0</v>
      </c>
      <c r="M499" s="109">
        <f t="shared" si="50"/>
        <v>0</v>
      </c>
      <c r="N499" s="109">
        <f t="shared" si="51"/>
        <v>0</v>
      </c>
      <c r="O499" s="109">
        <f t="shared" si="52"/>
        <v>0</v>
      </c>
      <c r="P499" s="109">
        <f t="shared" si="53"/>
        <v>0</v>
      </c>
      <c r="Q499" s="109">
        <f t="shared" si="54"/>
        <v>0</v>
      </c>
      <c r="R499" s="109">
        <f t="shared" si="55"/>
        <v>0</v>
      </c>
      <c r="S499" s="425"/>
    </row>
    <row r="500" spans="1:19" x14ac:dyDescent="0.3">
      <c r="A500" s="421"/>
      <c r="B500" s="424"/>
      <c r="C500" s="421"/>
      <c r="D500" s="421"/>
      <c r="E500" s="421"/>
      <c r="F500" s="421"/>
      <c r="G500" s="421"/>
      <c r="H500" s="421"/>
      <c r="I500" s="220">
        <f>IF(B500&gt;A_Stammdaten!$B$12,0,SUM(C500,D500,F500,G500)-SUM(E500,H500))</f>
        <v>0</v>
      </c>
      <c r="J500" s="109">
        <f>IF(B500&gt;2020,HLOOKUP(A_Stammdaten!$B$12,$L$4:$R$2504,ROW(B500)-3,FALSE)+IF(OR(B500=0,A_Stammdaten!$B$12&lt;B500),0,I500*1/20),0)</f>
        <v>0</v>
      </c>
      <c r="K500" s="109">
        <f>IF(B500&gt;2020,HLOOKUP(A_Stammdaten!$B$12,$L$4:$R$2504,ROW(B500)-3,FALSE),0)</f>
        <v>0</v>
      </c>
      <c r="L500" s="109">
        <f t="shared" si="49"/>
        <v>0</v>
      </c>
      <c r="M500" s="109">
        <f t="shared" si="50"/>
        <v>0</v>
      </c>
      <c r="N500" s="109">
        <f t="shared" si="51"/>
        <v>0</v>
      </c>
      <c r="O500" s="109">
        <f t="shared" si="52"/>
        <v>0</v>
      </c>
      <c r="P500" s="109">
        <f t="shared" si="53"/>
        <v>0</v>
      </c>
      <c r="Q500" s="109">
        <f t="shared" si="54"/>
        <v>0</v>
      </c>
      <c r="R500" s="109">
        <f t="shared" si="55"/>
        <v>0</v>
      </c>
      <c r="S500" s="425"/>
    </row>
    <row r="501" spans="1:19" x14ac:dyDescent="0.3">
      <c r="A501" s="421"/>
      <c r="B501" s="424"/>
      <c r="C501" s="421"/>
      <c r="D501" s="421"/>
      <c r="E501" s="421"/>
      <c r="F501" s="421"/>
      <c r="G501" s="421"/>
      <c r="H501" s="421"/>
      <c r="I501" s="220">
        <f>IF(B501&gt;A_Stammdaten!$B$12,0,SUM(C501,D501,F501,G501)-SUM(E501,H501))</f>
        <v>0</v>
      </c>
      <c r="J501" s="109">
        <f>IF(B501&gt;2020,HLOOKUP(A_Stammdaten!$B$12,$L$4:$R$2504,ROW(B501)-3,FALSE)+IF(OR(B501=0,A_Stammdaten!$B$12&lt;B501),0,I501*1/20),0)</f>
        <v>0</v>
      </c>
      <c r="K501" s="109">
        <f>IF(B501&gt;2020,HLOOKUP(A_Stammdaten!$B$12,$L$4:$R$2504,ROW(B501)-3,FALSE),0)</f>
        <v>0</v>
      </c>
      <c r="L501" s="109">
        <f t="shared" si="49"/>
        <v>0</v>
      </c>
      <c r="M501" s="109">
        <f t="shared" si="50"/>
        <v>0</v>
      </c>
      <c r="N501" s="109">
        <f t="shared" si="51"/>
        <v>0</v>
      </c>
      <c r="O501" s="109">
        <f t="shared" si="52"/>
        <v>0</v>
      </c>
      <c r="P501" s="109">
        <f t="shared" si="53"/>
        <v>0</v>
      </c>
      <c r="Q501" s="109">
        <f t="shared" si="54"/>
        <v>0</v>
      </c>
      <c r="R501" s="109">
        <f t="shared" si="55"/>
        <v>0</v>
      </c>
      <c r="S501" s="425"/>
    </row>
    <row r="502" spans="1:19" x14ac:dyDescent="0.3">
      <c r="A502" s="421"/>
      <c r="B502" s="424"/>
      <c r="C502" s="421"/>
      <c r="D502" s="421"/>
      <c r="E502" s="421"/>
      <c r="F502" s="421"/>
      <c r="G502" s="421"/>
      <c r="H502" s="421"/>
      <c r="I502" s="220">
        <f>IF(B502&gt;A_Stammdaten!$B$12,0,SUM(C502,D502,F502,G502)-SUM(E502,H502))</f>
        <v>0</v>
      </c>
      <c r="J502" s="109">
        <f>IF(B502&gt;2020,HLOOKUP(A_Stammdaten!$B$12,$L$4:$R$2504,ROW(B502)-3,FALSE)+IF(OR(B502=0,A_Stammdaten!$B$12&lt;B502),0,I502*1/20),0)</f>
        <v>0</v>
      </c>
      <c r="K502" s="109">
        <f>IF(B502&gt;2020,HLOOKUP(A_Stammdaten!$B$12,$L$4:$R$2504,ROW(B502)-3,FALSE),0)</f>
        <v>0</v>
      </c>
      <c r="L502" s="109">
        <f t="shared" si="49"/>
        <v>0</v>
      </c>
      <c r="M502" s="109">
        <f t="shared" si="50"/>
        <v>0</v>
      </c>
      <c r="N502" s="109">
        <f t="shared" si="51"/>
        <v>0</v>
      </c>
      <c r="O502" s="109">
        <f t="shared" si="52"/>
        <v>0</v>
      </c>
      <c r="P502" s="109">
        <f t="shared" si="53"/>
        <v>0</v>
      </c>
      <c r="Q502" s="109">
        <f t="shared" si="54"/>
        <v>0</v>
      </c>
      <c r="R502" s="109">
        <f t="shared" si="55"/>
        <v>0</v>
      </c>
      <c r="S502" s="425"/>
    </row>
    <row r="503" spans="1:19" x14ac:dyDescent="0.3">
      <c r="A503" s="421"/>
      <c r="B503" s="424"/>
      <c r="C503" s="421"/>
      <c r="D503" s="421"/>
      <c r="E503" s="421"/>
      <c r="F503" s="421"/>
      <c r="G503" s="421"/>
      <c r="H503" s="421"/>
      <c r="I503" s="220">
        <f>IF(B503&gt;A_Stammdaten!$B$12,0,SUM(C503,D503,F503,G503)-SUM(E503,H503))</f>
        <v>0</v>
      </c>
      <c r="J503" s="109">
        <f>IF(B503&gt;2020,HLOOKUP(A_Stammdaten!$B$12,$L$4:$R$2504,ROW(B503)-3,FALSE)+IF(OR(B503=0,A_Stammdaten!$B$12&lt;B503),0,I503*1/20),0)</f>
        <v>0</v>
      </c>
      <c r="K503" s="109">
        <f>IF(B503&gt;2020,HLOOKUP(A_Stammdaten!$B$12,$L$4:$R$2504,ROW(B503)-3,FALSE),0)</f>
        <v>0</v>
      </c>
      <c r="L503" s="109">
        <f t="shared" si="49"/>
        <v>0</v>
      </c>
      <c r="M503" s="109">
        <f t="shared" si="50"/>
        <v>0</v>
      </c>
      <c r="N503" s="109">
        <f t="shared" si="51"/>
        <v>0</v>
      </c>
      <c r="O503" s="109">
        <f t="shared" si="52"/>
        <v>0</v>
      </c>
      <c r="P503" s="109">
        <f t="shared" si="53"/>
        <v>0</v>
      </c>
      <c r="Q503" s="109">
        <f t="shared" si="54"/>
        <v>0</v>
      </c>
      <c r="R503" s="109">
        <f t="shared" si="55"/>
        <v>0</v>
      </c>
      <c r="S503" s="425"/>
    </row>
    <row r="504" spans="1:19" x14ac:dyDescent="0.3">
      <c r="A504" s="421"/>
      <c r="B504" s="424"/>
      <c r="C504" s="421"/>
      <c r="D504" s="421"/>
      <c r="E504" s="421"/>
      <c r="F504" s="421"/>
      <c r="G504" s="421"/>
      <c r="H504" s="421"/>
      <c r="I504" s="220">
        <f>IF(B504&gt;A_Stammdaten!$B$12,0,SUM(C504,D504,F504,G504)-SUM(E504,H504))</f>
        <v>0</v>
      </c>
      <c r="J504" s="109">
        <f>IF(B504&gt;2020,HLOOKUP(A_Stammdaten!$B$12,$L$4:$R$2504,ROW(B504)-3,FALSE)+IF(OR(B504=0,A_Stammdaten!$B$12&lt;B504),0,I504*1/20),0)</f>
        <v>0</v>
      </c>
      <c r="K504" s="109">
        <f>IF(B504&gt;2020,HLOOKUP(A_Stammdaten!$B$12,$L$4:$R$2504,ROW(B504)-3,FALSE),0)</f>
        <v>0</v>
      </c>
      <c r="L504" s="109">
        <f t="shared" si="49"/>
        <v>0</v>
      </c>
      <c r="M504" s="109">
        <f t="shared" si="50"/>
        <v>0</v>
      </c>
      <c r="N504" s="109">
        <f t="shared" si="51"/>
        <v>0</v>
      </c>
      <c r="O504" s="109">
        <f t="shared" si="52"/>
        <v>0</v>
      </c>
      <c r="P504" s="109">
        <f t="shared" si="53"/>
        <v>0</v>
      </c>
      <c r="Q504" s="109">
        <f t="shared" si="54"/>
        <v>0</v>
      </c>
      <c r="R504" s="109">
        <f t="shared" si="55"/>
        <v>0</v>
      </c>
      <c r="S504" s="425"/>
    </row>
    <row r="505" spans="1:19" x14ac:dyDescent="0.3">
      <c r="A505" s="421"/>
      <c r="B505" s="424"/>
      <c r="C505" s="421"/>
      <c r="D505" s="421"/>
      <c r="E505" s="421"/>
      <c r="F505" s="421"/>
      <c r="G505" s="421"/>
      <c r="H505" s="421"/>
      <c r="I505" s="220">
        <f>IF(B505&gt;A_Stammdaten!$B$12,0,SUM(C505,D505,F505,G505)-SUM(E505,H505))</f>
        <v>0</v>
      </c>
      <c r="J505" s="109">
        <f>IF(B505&gt;2020,HLOOKUP(A_Stammdaten!$B$12,$L$4:$R$2504,ROW(B505)-3,FALSE)+IF(OR(B505=0,A_Stammdaten!$B$12&lt;B505),0,I505*1/20),0)</f>
        <v>0</v>
      </c>
      <c r="K505" s="109">
        <f>IF(B505&gt;2020,HLOOKUP(A_Stammdaten!$B$12,$L$4:$R$2504,ROW(B505)-3,FALSE),0)</f>
        <v>0</v>
      </c>
      <c r="L505" s="109">
        <f t="shared" si="49"/>
        <v>0</v>
      </c>
      <c r="M505" s="109">
        <f t="shared" si="50"/>
        <v>0</v>
      </c>
      <c r="N505" s="109">
        <f t="shared" si="51"/>
        <v>0</v>
      </c>
      <c r="O505" s="109">
        <f t="shared" si="52"/>
        <v>0</v>
      </c>
      <c r="P505" s="109">
        <f t="shared" si="53"/>
        <v>0</v>
      </c>
      <c r="Q505" s="109">
        <f t="shared" si="54"/>
        <v>0</v>
      </c>
      <c r="R505" s="109">
        <f t="shared" si="55"/>
        <v>0</v>
      </c>
      <c r="S505" s="425"/>
    </row>
    <row r="506" spans="1:19" x14ac:dyDescent="0.3">
      <c r="A506" s="421"/>
      <c r="B506" s="424"/>
      <c r="C506" s="421"/>
      <c r="D506" s="421"/>
      <c r="E506" s="421"/>
      <c r="F506" s="421"/>
      <c r="G506" s="421"/>
      <c r="H506" s="421"/>
      <c r="I506" s="220">
        <f>IF(B506&gt;A_Stammdaten!$B$12,0,SUM(C506,D506,F506,G506)-SUM(E506,H506))</f>
        <v>0</v>
      </c>
      <c r="J506" s="109">
        <f>IF(B506&gt;2020,HLOOKUP(A_Stammdaten!$B$12,$L$4:$R$2504,ROW(B506)-3,FALSE)+IF(OR(B506=0,A_Stammdaten!$B$12&lt;B506),0,I506*1/20),0)</f>
        <v>0</v>
      </c>
      <c r="K506" s="109">
        <f>IF(B506&gt;2020,HLOOKUP(A_Stammdaten!$B$12,$L$4:$R$2504,ROW(B506)-3,FALSE),0)</f>
        <v>0</v>
      </c>
      <c r="L506" s="109">
        <f t="shared" si="49"/>
        <v>0</v>
      </c>
      <c r="M506" s="109">
        <f t="shared" si="50"/>
        <v>0</v>
      </c>
      <c r="N506" s="109">
        <f t="shared" si="51"/>
        <v>0</v>
      </c>
      <c r="O506" s="109">
        <f t="shared" si="52"/>
        <v>0</v>
      </c>
      <c r="P506" s="109">
        <f t="shared" si="53"/>
        <v>0</v>
      </c>
      <c r="Q506" s="109">
        <f t="shared" si="54"/>
        <v>0</v>
      </c>
      <c r="R506" s="109">
        <f t="shared" si="55"/>
        <v>0</v>
      </c>
      <c r="S506" s="425"/>
    </row>
    <row r="507" spans="1:19" x14ac:dyDescent="0.3">
      <c r="A507" s="421"/>
      <c r="B507" s="424"/>
      <c r="C507" s="421"/>
      <c r="D507" s="421"/>
      <c r="E507" s="421"/>
      <c r="F507" s="421"/>
      <c r="G507" s="421"/>
      <c r="H507" s="421"/>
      <c r="I507" s="220">
        <f>IF(B507&gt;A_Stammdaten!$B$12,0,SUM(C507,D507,F507,G507)-SUM(E507,H507))</f>
        <v>0</v>
      </c>
      <c r="J507" s="109">
        <f>IF(B507&gt;2020,HLOOKUP(A_Stammdaten!$B$12,$L$4:$R$2504,ROW(B507)-3,FALSE)+IF(OR(B507=0,A_Stammdaten!$B$12&lt;B507),0,I507*1/20),0)</f>
        <v>0</v>
      </c>
      <c r="K507" s="109">
        <f>IF(B507&gt;2020,HLOOKUP(A_Stammdaten!$B$12,$L$4:$R$2504,ROW(B507)-3,FALSE),0)</f>
        <v>0</v>
      </c>
      <c r="L507" s="109">
        <f t="shared" si="49"/>
        <v>0</v>
      </c>
      <c r="M507" s="109">
        <f t="shared" si="50"/>
        <v>0</v>
      </c>
      <c r="N507" s="109">
        <f t="shared" si="51"/>
        <v>0</v>
      </c>
      <c r="O507" s="109">
        <f t="shared" si="52"/>
        <v>0</v>
      </c>
      <c r="P507" s="109">
        <f t="shared" si="53"/>
        <v>0</v>
      </c>
      <c r="Q507" s="109">
        <f t="shared" si="54"/>
        <v>0</v>
      </c>
      <c r="R507" s="109">
        <f t="shared" si="55"/>
        <v>0</v>
      </c>
      <c r="S507" s="425"/>
    </row>
    <row r="508" spans="1:19" x14ac:dyDescent="0.3">
      <c r="A508" s="421"/>
      <c r="B508" s="424"/>
      <c r="C508" s="421"/>
      <c r="D508" s="421"/>
      <c r="E508" s="421"/>
      <c r="F508" s="421"/>
      <c r="G508" s="421"/>
      <c r="H508" s="421"/>
      <c r="I508" s="220">
        <f>IF(B508&gt;A_Stammdaten!$B$12,0,SUM(C508,D508,F508,G508)-SUM(E508,H508))</f>
        <v>0</v>
      </c>
      <c r="J508" s="109">
        <f>IF(B508&gt;2020,HLOOKUP(A_Stammdaten!$B$12,$L$4:$R$2504,ROW(B508)-3,FALSE)+IF(OR(B508=0,A_Stammdaten!$B$12&lt;B508),0,I508*1/20),0)</f>
        <v>0</v>
      </c>
      <c r="K508" s="109">
        <f>IF(B508&gt;2020,HLOOKUP(A_Stammdaten!$B$12,$L$4:$R$2504,ROW(B508)-3,FALSE),0)</f>
        <v>0</v>
      </c>
      <c r="L508" s="109">
        <f t="shared" si="49"/>
        <v>0</v>
      </c>
      <c r="M508" s="109">
        <f t="shared" si="50"/>
        <v>0</v>
      </c>
      <c r="N508" s="109">
        <f t="shared" si="51"/>
        <v>0</v>
      </c>
      <c r="O508" s="109">
        <f t="shared" si="52"/>
        <v>0</v>
      </c>
      <c r="P508" s="109">
        <f t="shared" si="53"/>
        <v>0</v>
      </c>
      <c r="Q508" s="109">
        <f t="shared" si="54"/>
        <v>0</v>
      </c>
      <c r="R508" s="109">
        <f t="shared" si="55"/>
        <v>0</v>
      </c>
      <c r="S508" s="425"/>
    </row>
    <row r="509" spans="1:19" x14ac:dyDescent="0.3">
      <c r="A509" s="421"/>
      <c r="B509" s="424"/>
      <c r="C509" s="421"/>
      <c r="D509" s="421"/>
      <c r="E509" s="421"/>
      <c r="F509" s="421"/>
      <c r="G509" s="421"/>
      <c r="H509" s="421"/>
      <c r="I509" s="220">
        <f>IF(B509&gt;A_Stammdaten!$B$12,0,SUM(C509,D509,F509,G509)-SUM(E509,H509))</f>
        <v>0</v>
      </c>
      <c r="J509" s="109">
        <f>IF(B509&gt;2020,HLOOKUP(A_Stammdaten!$B$12,$L$4:$R$2504,ROW(B509)-3,FALSE)+IF(OR(B509=0,A_Stammdaten!$B$12&lt;B509),0,I509*1/20),0)</f>
        <v>0</v>
      </c>
      <c r="K509" s="109">
        <f>IF(B509&gt;2020,HLOOKUP(A_Stammdaten!$B$12,$L$4:$R$2504,ROW(B509)-3,FALSE),0)</f>
        <v>0</v>
      </c>
      <c r="L509" s="109">
        <f t="shared" si="49"/>
        <v>0</v>
      </c>
      <c r="M509" s="109">
        <f t="shared" si="50"/>
        <v>0</v>
      </c>
      <c r="N509" s="109">
        <f t="shared" si="51"/>
        <v>0</v>
      </c>
      <c r="O509" s="109">
        <f t="shared" si="52"/>
        <v>0</v>
      </c>
      <c r="P509" s="109">
        <f t="shared" si="53"/>
        <v>0</v>
      </c>
      <c r="Q509" s="109">
        <f t="shared" si="54"/>
        <v>0</v>
      </c>
      <c r="R509" s="109">
        <f t="shared" si="55"/>
        <v>0</v>
      </c>
      <c r="S509" s="425"/>
    </row>
    <row r="510" spans="1:19" x14ac:dyDescent="0.3">
      <c r="A510" s="421"/>
      <c r="B510" s="424"/>
      <c r="C510" s="421"/>
      <c r="D510" s="421"/>
      <c r="E510" s="421"/>
      <c r="F510" s="421"/>
      <c r="G510" s="421"/>
      <c r="H510" s="421"/>
      <c r="I510" s="220">
        <f>IF(B510&gt;A_Stammdaten!$B$12,0,SUM(C510,D510,F510,G510)-SUM(E510,H510))</f>
        <v>0</v>
      </c>
      <c r="J510" s="109">
        <f>IF(B510&gt;2020,HLOOKUP(A_Stammdaten!$B$12,$L$4:$R$2504,ROW(B510)-3,FALSE)+IF(OR(B510=0,A_Stammdaten!$B$12&lt;B510),0,I510*1/20),0)</f>
        <v>0</v>
      </c>
      <c r="K510" s="109">
        <f>IF(B510&gt;2020,HLOOKUP(A_Stammdaten!$B$12,$L$4:$R$2504,ROW(B510)-3,FALSE),0)</f>
        <v>0</v>
      </c>
      <c r="L510" s="109">
        <f t="shared" si="49"/>
        <v>0</v>
      </c>
      <c r="M510" s="109">
        <f t="shared" si="50"/>
        <v>0</v>
      </c>
      <c r="N510" s="109">
        <f t="shared" si="51"/>
        <v>0</v>
      </c>
      <c r="O510" s="109">
        <f t="shared" si="52"/>
        <v>0</v>
      </c>
      <c r="P510" s="109">
        <f t="shared" si="53"/>
        <v>0</v>
      </c>
      <c r="Q510" s="109">
        <f t="shared" si="54"/>
        <v>0</v>
      </c>
      <c r="R510" s="109">
        <f t="shared" si="55"/>
        <v>0</v>
      </c>
      <c r="S510" s="425"/>
    </row>
    <row r="511" spans="1:19" x14ac:dyDescent="0.3">
      <c r="A511" s="421"/>
      <c r="B511" s="424"/>
      <c r="C511" s="421"/>
      <c r="D511" s="421"/>
      <c r="E511" s="421"/>
      <c r="F511" s="421"/>
      <c r="G511" s="421"/>
      <c r="H511" s="421"/>
      <c r="I511" s="220">
        <f>IF(B511&gt;A_Stammdaten!$B$12,0,SUM(C511,D511,F511,G511)-SUM(E511,H511))</f>
        <v>0</v>
      </c>
      <c r="J511" s="109">
        <f>IF(B511&gt;2020,HLOOKUP(A_Stammdaten!$B$12,$L$4:$R$2504,ROW(B511)-3,FALSE)+IF(OR(B511=0,A_Stammdaten!$B$12&lt;B511),0,I511*1/20),0)</f>
        <v>0</v>
      </c>
      <c r="K511" s="109">
        <f>IF(B511&gt;2020,HLOOKUP(A_Stammdaten!$B$12,$L$4:$R$2504,ROW(B511)-3,FALSE),0)</f>
        <v>0</v>
      </c>
      <c r="L511" s="109">
        <f t="shared" si="49"/>
        <v>0</v>
      </c>
      <c r="M511" s="109">
        <f t="shared" si="50"/>
        <v>0</v>
      </c>
      <c r="N511" s="109">
        <f t="shared" si="51"/>
        <v>0</v>
      </c>
      <c r="O511" s="109">
        <f t="shared" si="52"/>
        <v>0</v>
      </c>
      <c r="P511" s="109">
        <f t="shared" si="53"/>
        <v>0</v>
      </c>
      <c r="Q511" s="109">
        <f t="shared" si="54"/>
        <v>0</v>
      </c>
      <c r="R511" s="109">
        <f t="shared" si="55"/>
        <v>0</v>
      </c>
      <c r="S511" s="425"/>
    </row>
    <row r="512" spans="1:19" x14ac:dyDescent="0.3">
      <c r="A512" s="421"/>
      <c r="B512" s="424"/>
      <c r="C512" s="421"/>
      <c r="D512" s="421"/>
      <c r="E512" s="421"/>
      <c r="F512" s="421"/>
      <c r="G512" s="421"/>
      <c r="H512" s="421"/>
      <c r="I512" s="220">
        <f>IF(B512&gt;A_Stammdaten!$B$12,0,SUM(C512,D512,F512,G512)-SUM(E512,H512))</f>
        <v>0</v>
      </c>
      <c r="J512" s="109">
        <f>IF(B512&gt;2020,HLOOKUP(A_Stammdaten!$B$12,$L$4:$R$2504,ROW(B512)-3,FALSE)+IF(OR(B512=0,A_Stammdaten!$B$12&lt;B512),0,I512*1/20),0)</f>
        <v>0</v>
      </c>
      <c r="K512" s="109">
        <f>IF(B512&gt;2020,HLOOKUP(A_Stammdaten!$B$12,$L$4:$R$2504,ROW(B512)-3,FALSE),0)</f>
        <v>0</v>
      </c>
      <c r="L512" s="109">
        <f t="shared" si="49"/>
        <v>0</v>
      </c>
      <c r="M512" s="109">
        <f t="shared" si="50"/>
        <v>0</v>
      </c>
      <c r="N512" s="109">
        <f t="shared" si="51"/>
        <v>0</v>
      </c>
      <c r="O512" s="109">
        <f t="shared" si="52"/>
        <v>0</v>
      </c>
      <c r="P512" s="109">
        <f t="shared" si="53"/>
        <v>0</v>
      </c>
      <c r="Q512" s="109">
        <f t="shared" si="54"/>
        <v>0</v>
      </c>
      <c r="R512" s="109">
        <f t="shared" si="55"/>
        <v>0</v>
      </c>
      <c r="S512" s="425"/>
    </row>
    <row r="513" spans="1:19" x14ac:dyDescent="0.3">
      <c r="A513" s="421"/>
      <c r="B513" s="424"/>
      <c r="C513" s="421"/>
      <c r="D513" s="421"/>
      <c r="E513" s="421"/>
      <c r="F513" s="421"/>
      <c r="G513" s="421"/>
      <c r="H513" s="421"/>
      <c r="I513" s="220">
        <f>IF(B513&gt;A_Stammdaten!$B$12,0,SUM(C513,D513,F513,G513)-SUM(E513,H513))</f>
        <v>0</v>
      </c>
      <c r="J513" s="109">
        <f>IF(B513&gt;2020,HLOOKUP(A_Stammdaten!$B$12,$L$4:$R$2504,ROW(B513)-3,FALSE)+IF(OR(B513=0,A_Stammdaten!$B$12&lt;B513),0,I513*1/20),0)</f>
        <v>0</v>
      </c>
      <c r="K513" s="109">
        <f>IF(B513&gt;2020,HLOOKUP(A_Stammdaten!$B$12,$L$4:$R$2504,ROW(B513)-3,FALSE),0)</f>
        <v>0</v>
      </c>
      <c r="L513" s="109">
        <f t="shared" si="49"/>
        <v>0</v>
      </c>
      <c r="M513" s="109">
        <f t="shared" si="50"/>
        <v>0</v>
      </c>
      <c r="N513" s="109">
        <f t="shared" si="51"/>
        <v>0</v>
      </c>
      <c r="O513" s="109">
        <f t="shared" si="52"/>
        <v>0</v>
      </c>
      <c r="P513" s="109">
        <f t="shared" si="53"/>
        <v>0</v>
      </c>
      <c r="Q513" s="109">
        <f t="shared" si="54"/>
        <v>0</v>
      </c>
      <c r="R513" s="109">
        <f t="shared" si="55"/>
        <v>0</v>
      </c>
      <c r="S513" s="425"/>
    </row>
    <row r="514" spans="1:19" x14ac:dyDescent="0.3">
      <c r="A514" s="421"/>
      <c r="B514" s="424"/>
      <c r="C514" s="421"/>
      <c r="D514" s="421"/>
      <c r="E514" s="421"/>
      <c r="F514" s="421"/>
      <c r="G514" s="421"/>
      <c r="H514" s="421"/>
      <c r="I514" s="220">
        <f>IF(B514&gt;A_Stammdaten!$B$12,0,SUM(C514,D514,F514,G514)-SUM(E514,H514))</f>
        <v>0</v>
      </c>
      <c r="J514" s="109">
        <f>IF(B514&gt;2020,HLOOKUP(A_Stammdaten!$B$12,$L$4:$R$2504,ROW(B514)-3,FALSE)+IF(OR(B514=0,A_Stammdaten!$B$12&lt;B514),0,I514*1/20),0)</f>
        <v>0</v>
      </c>
      <c r="K514" s="109">
        <f>IF(B514&gt;2020,HLOOKUP(A_Stammdaten!$B$12,$L$4:$R$2504,ROW(B514)-3,FALSE),0)</f>
        <v>0</v>
      </c>
      <c r="L514" s="109">
        <f t="shared" si="49"/>
        <v>0</v>
      </c>
      <c r="M514" s="109">
        <f t="shared" si="50"/>
        <v>0</v>
      </c>
      <c r="N514" s="109">
        <f t="shared" si="51"/>
        <v>0</v>
      </c>
      <c r="O514" s="109">
        <f t="shared" si="52"/>
        <v>0</v>
      </c>
      <c r="P514" s="109">
        <f t="shared" si="53"/>
        <v>0</v>
      </c>
      <c r="Q514" s="109">
        <f t="shared" si="54"/>
        <v>0</v>
      </c>
      <c r="R514" s="109">
        <f t="shared" si="55"/>
        <v>0</v>
      </c>
      <c r="S514" s="425"/>
    </row>
    <row r="515" spans="1:19" x14ac:dyDescent="0.3">
      <c r="A515" s="421"/>
      <c r="B515" s="424"/>
      <c r="C515" s="421"/>
      <c r="D515" s="421"/>
      <c r="E515" s="421"/>
      <c r="F515" s="421"/>
      <c r="G515" s="421"/>
      <c r="H515" s="421"/>
      <c r="I515" s="220">
        <f>IF(B515&gt;A_Stammdaten!$B$12,0,SUM(C515,D515,F515,G515)-SUM(E515,H515))</f>
        <v>0</v>
      </c>
      <c r="J515" s="109">
        <f>IF(B515&gt;2020,HLOOKUP(A_Stammdaten!$B$12,$L$4:$R$2504,ROW(B515)-3,FALSE)+IF(OR(B515=0,A_Stammdaten!$B$12&lt;B515),0,I515*1/20),0)</f>
        <v>0</v>
      </c>
      <c r="K515" s="109">
        <f>IF(B515&gt;2020,HLOOKUP(A_Stammdaten!$B$12,$L$4:$R$2504,ROW(B515)-3,FALSE),0)</f>
        <v>0</v>
      </c>
      <c r="L515" s="109">
        <f t="shared" si="49"/>
        <v>0</v>
      </c>
      <c r="M515" s="109">
        <f t="shared" si="50"/>
        <v>0</v>
      </c>
      <c r="N515" s="109">
        <f t="shared" si="51"/>
        <v>0</v>
      </c>
      <c r="O515" s="109">
        <f t="shared" si="52"/>
        <v>0</v>
      </c>
      <c r="P515" s="109">
        <f t="shared" si="53"/>
        <v>0</v>
      </c>
      <c r="Q515" s="109">
        <f t="shared" si="54"/>
        <v>0</v>
      </c>
      <c r="R515" s="109">
        <f t="shared" si="55"/>
        <v>0</v>
      </c>
      <c r="S515" s="425"/>
    </row>
    <row r="516" spans="1:19" x14ac:dyDescent="0.3">
      <c r="A516" s="421"/>
      <c r="B516" s="424"/>
      <c r="C516" s="421"/>
      <c r="D516" s="421"/>
      <c r="E516" s="421"/>
      <c r="F516" s="421"/>
      <c r="G516" s="421"/>
      <c r="H516" s="421"/>
      <c r="I516" s="220">
        <f>IF(B516&gt;A_Stammdaten!$B$12,0,SUM(C516,D516,F516,G516)-SUM(E516,H516))</f>
        <v>0</v>
      </c>
      <c r="J516" s="109">
        <f>IF(B516&gt;2020,HLOOKUP(A_Stammdaten!$B$12,$L$4:$R$2504,ROW(B516)-3,FALSE)+IF(OR(B516=0,A_Stammdaten!$B$12&lt;B516),0,I516*1/20),0)</f>
        <v>0</v>
      </c>
      <c r="K516" s="109">
        <f>IF(B516&gt;2020,HLOOKUP(A_Stammdaten!$B$12,$L$4:$R$2504,ROW(B516)-3,FALSE),0)</f>
        <v>0</v>
      </c>
      <c r="L516" s="109">
        <f t="shared" si="49"/>
        <v>0</v>
      </c>
      <c r="M516" s="109">
        <f t="shared" si="50"/>
        <v>0</v>
      </c>
      <c r="N516" s="109">
        <f t="shared" si="51"/>
        <v>0</v>
      </c>
      <c r="O516" s="109">
        <f t="shared" si="52"/>
        <v>0</v>
      </c>
      <c r="P516" s="109">
        <f t="shared" si="53"/>
        <v>0</v>
      </c>
      <c r="Q516" s="109">
        <f t="shared" si="54"/>
        <v>0</v>
      </c>
      <c r="R516" s="109">
        <f t="shared" si="55"/>
        <v>0</v>
      </c>
      <c r="S516" s="425"/>
    </row>
    <row r="517" spans="1:19" x14ac:dyDescent="0.3">
      <c r="A517" s="421"/>
      <c r="B517" s="424"/>
      <c r="C517" s="421"/>
      <c r="D517" s="421"/>
      <c r="E517" s="421"/>
      <c r="F517" s="421"/>
      <c r="G517" s="421"/>
      <c r="H517" s="421"/>
      <c r="I517" s="220">
        <f>IF(B517&gt;A_Stammdaten!$B$12,0,SUM(C517,D517,F517,G517)-SUM(E517,H517))</f>
        <v>0</v>
      </c>
      <c r="J517" s="109">
        <f>IF(B517&gt;2020,HLOOKUP(A_Stammdaten!$B$12,$L$4:$R$2504,ROW(B517)-3,FALSE)+IF(OR(B517=0,A_Stammdaten!$B$12&lt;B517),0,I517*1/20),0)</f>
        <v>0</v>
      </c>
      <c r="K517" s="109">
        <f>IF(B517&gt;2020,HLOOKUP(A_Stammdaten!$B$12,$L$4:$R$2504,ROW(B517)-3,FALSE),0)</f>
        <v>0</v>
      </c>
      <c r="L517" s="109">
        <f t="shared" si="49"/>
        <v>0</v>
      </c>
      <c r="M517" s="109">
        <f t="shared" si="50"/>
        <v>0</v>
      </c>
      <c r="N517" s="109">
        <f t="shared" si="51"/>
        <v>0</v>
      </c>
      <c r="O517" s="109">
        <f t="shared" si="52"/>
        <v>0</v>
      </c>
      <c r="P517" s="109">
        <f t="shared" si="53"/>
        <v>0</v>
      </c>
      <c r="Q517" s="109">
        <f t="shared" si="54"/>
        <v>0</v>
      </c>
      <c r="R517" s="109">
        <f t="shared" si="55"/>
        <v>0</v>
      </c>
      <c r="S517" s="425"/>
    </row>
    <row r="518" spans="1:19" x14ac:dyDescent="0.3">
      <c r="A518" s="421"/>
      <c r="B518" s="424"/>
      <c r="C518" s="421"/>
      <c r="D518" s="421"/>
      <c r="E518" s="421"/>
      <c r="F518" s="421"/>
      <c r="G518" s="421"/>
      <c r="H518" s="421"/>
      <c r="I518" s="220">
        <f>IF(B518&gt;A_Stammdaten!$B$12,0,SUM(C518,D518,F518,G518)-SUM(E518,H518))</f>
        <v>0</v>
      </c>
      <c r="J518" s="109">
        <f>IF(B518&gt;2020,HLOOKUP(A_Stammdaten!$B$12,$L$4:$R$2504,ROW(B518)-3,FALSE)+IF(OR(B518=0,A_Stammdaten!$B$12&lt;B518),0,I518*1/20),0)</f>
        <v>0</v>
      </c>
      <c r="K518" s="109">
        <f>IF(B518&gt;2020,HLOOKUP(A_Stammdaten!$B$12,$L$4:$R$2504,ROW(B518)-3,FALSE),0)</f>
        <v>0</v>
      </c>
      <c r="L518" s="109">
        <f t="shared" ref="L518:L581" si="56">IF(B518&gt;2020,IF(OR($I518=0,L$4&lt;$B518,$B518=0,20-(L$4-$B518)=0),0,$I518*(19-(L$4-$B518))/20),0)</f>
        <v>0</v>
      </c>
      <c r="M518" s="109">
        <f t="shared" ref="M518:M581" si="57">IF(B518&gt;2020,IF(OR($I518=0,M$4&lt;$B518,$B518=0,20-(M$4-$B518)=0),0,$I518*(19-(M$4-$B518))/20),0)</f>
        <v>0</v>
      </c>
      <c r="N518" s="109">
        <f t="shared" ref="N518:N581" si="58">IF(B518&gt;2020,IF(OR($I518=0,N$4&lt;$B518,$B518=0,20-(N$4-$B518)=0),0,$I518*(19-(N$4-$B518))/20),0)</f>
        <v>0</v>
      </c>
      <c r="O518" s="109">
        <f t="shared" ref="O518:O581" si="59">IF(B518&gt;2020,IF(OR($I518=0,O$4&lt;$B518,$B518=0,20-(O$4-$B518)=0),0,$I518*(19-(O$4-$B518))/20),0)</f>
        <v>0</v>
      </c>
      <c r="P518" s="109">
        <f t="shared" ref="P518:P581" si="60">IF(B518&gt;2020,IF(OR($I518=0,P$4&lt;$B518,$B518=0,20-(P$4-$B518)=0),0,$I518*(19-(P$4-$B518))/20),0)</f>
        <v>0</v>
      </c>
      <c r="Q518" s="109">
        <f t="shared" ref="Q518:Q581" si="61">IF(B518&gt;2020,IF(OR($I518=0,Q$4&lt;$B518,$B518=0,20-(Q$4-$B518)=0),0,$I518*(19-(Q$4-$B518))/20),0)</f>
        <v>0</v>
      </c>
      <c r="R518" s="109">
        <f t="shared" ref="R518:R581" si="62">IF(B518&gt;2020,IF(OR($I518=0,R$4&lt;$B518,$B518=0,20-(R$4-$B518)=0),0,$I518*(19-(R$4-$B518))/20),0)</f>
        <v>0</v>
      </c>
      <c r="S518" s="425"/>
    </row>
    <row r="519" spans="1:19" x14ac:dyDescent="0.3">
      <c r="A519" s="421"/>
      <c r="B519" s="424"/>
      <c r="C519" s="421"/>
      <c r="D519" s="421"/>
      <c r="E519" s="421"/>
      <c r="F519" s="421"/>
      <c r="G519" s="421"/>
      <c r="H519" s="421"/>
      <c r="I519" s="220">
        <f>IF(B519&gt;A_Stammdaten!$B$12,0,SUM(C519,D519,F519,G519)-SUM(E519,H519))</f>
        <v>0</v>
      </c>
      <c r="J519" s="109">
        <f>IF(B519&gt;2020,HLOOKUP(A_Stammdaten!$B$12,$L$4:$R$2504,ROW(B519)-3,FALSE)+IF(OR(B519=0,A_Stammdaten!$B$12&lt;B519),0,I519*1/20),0)</f>
        <v>0</v>
      </c>
      <c r="K519" s="109">
        <f>IF(B519&gt;2020,HLOOKUP(A_Stammdaten!$B$12,$L$4:$R$2504,ROW(B519)-3,FALSE),0)</f>
        <v>0</v>
      </c>
      <c r="L519" s="109">
        <f t="shared" si="56"/>
        <v>0</v>
      </c>
      <c r="M519" s="109">
        <f t="shared" si="57"/>
        <v>0</v>
      </c>
      <c r="N519" s="109">
        <f t="shared" si="58"/>
        <v>0</v>
      </c>
      <c r="O519" s="109">
        <f t="shared" si="59"/>
        <v>0</v>
      </c>
      <c r="P519" s="109">
        <f t="shared" si="60"/>
        <v>0</v>
      </c>
      <c r="Q519" s="109">
        <f t="shared" si="61"/>
        <v>0</v>
      </c>
      <c r="R519" s="109">
        <f t="shared" si="62"/>
        <v>0</v>
      </c>
      <c r="S519" s="425"/>
    </row>
    <row r="520" spans="1:19" x14ac:dyDescent="0.3">
      <c r="A520" s="421"/>
      <c r="B520" s="424"/>
      <c r="C520" s="421"/>
      <c r="D520" s="421"/>
      <c r="E520" s="421"/>
      <c r="F520" s="421"/>
      <c r="G520" s="421"/>
      <c r="H520" s="421"/>
      <c r="I520" s="220">
        <f>IF(B520&gt;A_Stammdaten!$B$12,0,SUM(C520,D520,F520,G520)-SUM(E520,H520))</f>
        <v>0</v>
      </c>
      <c r="J520" s="109">
        <f>IF(B520&gt;2020,HLOOKUP(A_Stammdaten!$B$12,$L$4:$R$2504,ROW(B520)-3,FALSE)+IF(OR(B520=0,A_Stammdaten!$B$12&lt;B520),0,I520*1/20),0)</f>
        <v>0</v>
      </c>
      <c r="K520" s="109">
        <f>IF(B520&gt;2020,HLOOKUP(A_Stammdaten!$B$12,$L$4:$R$2504,ROW(B520)-3,FALSE),0)</f>
        <v>0</v>
      </c>
      <c r="L520" s="109">
        <f t="shared" si="56"/>
        <v>0</v>
      </c>
      <c r="M520" s="109">
        <f t="shared" si="57"/>
        <v>0</v>
      </c>
      <c r="N520" s="109">
        <f t="shared" si="58"/>
        <v>0</v>
      </c>
      <c r="O520" s="109">
        <f t="shared" si="59"/>
        <v>0</v>
      </c>
      <c r="P520" s="109">
        <f t="shared" si="60"/>
        <v>0</v>
      </c>
      <c r="Q520" s="109">
        <f t="shared" si="61"/>
        <v>0</v>
      </c>
      <c r="R520" s="109">
        <f t="shared" si="62"/>
        <v>0</v>
      </c>
      <c r="S520" s="425"/>
    </row>
    <row r="521" spans="1:19" x14ac:dyDescent="0.3">
      <c r="A521" s="421"/>
      <c r="B521" s="424"/>
      <c r="C521" s="421"/>
      <c r="D521" s="421"/>
      <c r="E521" s="421"/>
      <c r="F521" s="421"/>
      <c r="G521" s="421"/>
      <c r="H521" s="421"/>
      <c r="I521" s="220">
        <f>IF(B521&gt;A_Stammdaten!$B$12,0,SUM(C521,D521,F521,G521)-SUM(E521,H521))</f>
        <v>0</v>
      </c>
      <c r="J521" s="109">
        <f>IF(B521&gt;2020,HLOOKUP(A_Stammdaten!$B$12,$L$4:$R$2504,ROW(B521)-3,FALSE)+IF(OR(B521=0,A_Stammdaten!$B$12&lt;B521),0,I521*1/20),0)</f>
        <v>0</v>
      </c>
      <c r="K521" s="109">
        <f>IF(B521&gt;2020,HLOOKUP(A_Stammdaten!$B$12,$L$4:$R$2504,ROW(B521)-3,FALSE),0)</f>
        <v>0</v>
      </c>
      <c r="L521" s="109">
        <f t="shared" si="56"/>
        <v>0</v>
      </c>
      <c r="M521" s="109">
        <f t="shared" si="57"/>
        <v>0</v>
      </c>
      <c r="N521" s="109">
        <f t="shared" si="58"/>
        <v>0</v>
      </c>
      <c r="O521" s="109">
        <f t="shared" si="59"/>
        <v>0</v>
      </c>
      <c r="P521" s="109">
        <f t="shared" si="60"/>
        <v>0</v>
      </c>
      <c r="Q521" s="109">
        <f t="shared" si="61"/>
        <v>0</v>
      </c>
      <c r="R521" s="109">
        <f t="shared" si="62"/>
        <v>0</v>
      </c>
      <c r="S521" s="425"/>
    </row>
    <row r="522" spans="1:19" x14ac:dyDescent="0.3">
      <c r="A522" s="421"/>
      <c r="B522" s="424"/>
      <c r="C522" s="421"/>
      <c r="D522" s="421"/>
      <c r="E522" s="421"/>
      <c r="F522" s="421"/>
      <c r="G522" s="421"/>
      <c r="H522" s="421"/>
      <c r="I522" s="220">
        <f>IF(B522&gt;A_Stammdaten!$B$12,0,SUM(C522,D522,F522,G522)-SUM(E522,H522))</f>
        <v>0</v>
      </c>
      <c r="J522" s="109">
        <f>IF(B522&gt;2020,HLOOKUP(A_Stammdaten!$B$12,$L$4:$R$2504,ROW(B522)-3,FALSE)+IF(OR(B522=0,A_Stammdaten!$B$12&lt;B522),0,I522*1/20),0)</f>
        <v>0</v>
      </c>
      <c r="K522" s="109">
        <f>IF(B522&gt;2020,HLOOKUP(A_Stammdaten!$B$12,$L$4:$R$2504,ROW(B522)-3,FALSE),0)</f>
        <v>0</v>
      </c>
      <c r="L522" s="109">
        <f t="shared" si="56"/>
        <v>0</v>
      </c>
      <c r="M522" s="109">
        <f t="shared" si="57"/>
        <v>0</v>
      </c>
      <c r="N522" s="109">
        <f t="shared" si="58"/>
        <v>0</v>
      </c>
      <c r="O522" s="109">
        <f t="shared" si="59"/>
        <v>0</v>
      </c>
      <c r="P522" s="109">
        <f t="shared" si="60"/>
        <v>0</v>
      </c>
      <c r="Q522" s="109">
        <f t="shared" si="61"/>
        <v>0</v>
      </c>
      <c r="R522" s="109">
        <f t="shared" si="62"/>
        <v>0</v>
      </c>
      <c r="S522" s="425"/>
    </row>
    <row r="523" spans="1:19" x14ac:dyDescent="0.3">
      <c r="A523" s="421"/>
      <c r="B523" s="424"/>
      <c r="C523" s="421"/>
      <c r="D523" s="421"/>
      <c r="E523" s="421"/>
      <c r="F523" s="421"/>
      <c r="G523" s="421"/>
      <c r="H523" s="421"/>
      <c r="I523" s="220">
        <f>IF(B523&gt;A_Stammdaten!$B$12,0,SUM(C523,D523,F523,G523)-SUM(E523,H523))</f>
        <v>0</v>
      </c>
      <c r="J523" s="109">
        <f>IF(B523&gt;2020,HLOOKUP(A_Stammdaten!$B$12,$L$4:$R$2504,ROW(B523)-3,FALSE)+IF(OR(B523=0,A_Stammdaten!$B$12&lt;B523),0,I523*1/20),0)</f>
        <v>0</v>
      </c>
      <c r="K523" s="109">
        <f>IF(B523&gt;2020,HLOOKUP(A_Stammdaten!$B$12,$L$4:$R$2504,ROW(B523)-3,FALSE),0)</f>
        <v>0</v>
      </c>
      <c r="L523" s="109">
        <f t="shared" si="56"/>
        <v>0</v>
      </c>
      <c r="M523" s="109">
        <f t="shared" si="57"/>
        <v>0</v>
      </c>
      <c r="N523" s="109">
        <f t="shared" si="58"/>
        <v>0</v>
      </c>
      <c r="O523" s="109">
        <f t="shared" si="59"/>
        <v>0</v>
      </c>
      <c r="P523" s="109">
        <f t="shared" si="60"/>
        <v>0</v>
      </c>
      <c r="Q523" s="109">
        <f t="shared" si="61"/>
        <v>0</v>
      </c>
      <c r="R523" s="109">
        <f t="shared" si="62"/>
        <v>0</v>
      </c>
      <c r="S523" s="425"/>
    </row>
    <row r="524" spans="1:19" x14ac:dyDescent="0.3">
      <c r="A524" s="421"/>
      <c r="B524" s="424"/>
      <c r="C524" s="421"/>
      <c r="D524" s="421"/>
      <c r="E524" s="421"/>
      <c r="F524" s="421"/>
      <c r="G524" s="421"/>
      <c r="H524" s="421"/>
      <c r="I524" s="220">
        <f>IF(B524&gt;A_Stammdaten!$B$12,0,SUM(C524,D524,F524,G524)-SUM(E524,H524))</f>
        <v>0</v>
      </c>
      <c r="J524" s="109">
        <f>IF(B524&gt;2020,HLOOKUP(A_Stammdaten!$B$12,$L$4:$R$2504,ROW(B524)-3,FALSE)+IF(OR(B524=0,A_Stammdaten!$B$12&lt;B524),0,I524*1/20),0)</f>
        <v>0</v>
      </c>
      <c r="K524" s="109">
        <f>IF(B524&gt;2020,HLOOKUP(A_Stammdaten!$B$12,$L$4:$R$2504,ROW(B524)-3,FALSE),0)</f>
        <v>0</v>
      </c>
      <c r="L524" s="109">
        <f t="shared" si="56"/>
        <v>0</v>
      </c>
      <c r="M524" s="109">
        <f t="shared" si="57"/>
        <v>0</v>
      </c>
      <c r="N524" s="109">
        <f t="shared" si="58"/>
        <v>0</v>
      </c>
      <c r="O524" s="109">
        <f t="shared" si="59"/>
        <v>0</v>
      </c>
      <c r="P524" s="109">
        <f t="shared" si="60"/>
        <v>0</v>
      </c>
      <c r="Q524" s="109">
        <f t="shared" si="61"/>
        <v>0</v>
      </c>
      <c r="R524" s="109">
        <f t="shared" si="62"/>
        <v>0</v>
      </c>
      <c r="S524" s="425"/>
    </row>
    <row r="525" spans="1:19" x14ac:dyDescent="0.3">
      <c r="A525" s="421"/>
      <c r="B525" s="424"/>
      <c r="C525" s="421"/>
      <c r="D525" s="421"/>
      <c r="E525" s="421"/>
      <c r="F525" s="421"/>
      <c r="G525" s="421"/>
      <c r="H525" s="421"/>
      <c r="I525" s="220">
        <f>IF(B525&gt;A_Stammdaten!$B$12,0,SUM(C525,D525,F525,G525)-SUM(E525,H525))</f>
        <v>0</v>
      </c>
      <c r="J525" s="109">
        <f>IF(B525&gt;2020,HLOOKUP(A_Stammdaten!$B$12,$L$4:$R$2504,ROW(B525)-3,FALSE)+IF(OR(B525=0,A_Stammdaten!$B$12&lt;B525),0,I525*1/20),0)</f>
        <v>0</v>
      </c>
      <c r="K525" s="109">
        <f>IF(B525&gt;2020,HLOOKUP(A_Stammdaten!$B$12,$L$4:$R$2504,ROW(B525)-3,FALSE),0)</f>
        <v>0</v>
      </c>
      <c r="L525" s="109">
        <f t="shared" si="56"/>
        <v>0</v>
      </c>
      <c r="M525" s="109">
        <f t="shared" si="57"/>
        <v>0</v>
      </c>
      <c r="N525" s="109">
        <f t="shared" si="58"/>
        <v>0</v>
      </c>
      <c r="O525" s="109">
        <f t="shared" si="59"/>
        <v>0</v>
      </c>
      <c r="P525" s="109">
        <f t="shared" si="60"/>
        <v>0</v>
      </c>
      <c r="Q525" s="109">
        <f t="shared" si="61"/>
        <v>0</v>
      </c>
      <c r="R525" s="109">
        <f t="shared" si="62"/>
        <v>0</v>
      </c>
      <c r="S525" s="425"/>
    </row>
    <row r="526" spans="1:19" x14ac:dyDescent="0.3">
      <c r="A526" s="421"/>
      <c r="B526" s="424"/>
      <c r="C526" s="421"/>
      <c r="D526" s="421"/>
      <c r="E526" s="421"/>
      <c r="F526" s="421"/>
      <c r="G526" s="421"/>
      <c r="H526" s="421"/>
      <c r="I526" s="220">
        <f>IF(B526&gt;A_Stammdaten!$B$12,0,SUM(C526,D526,F526,G526)-SUM(E526,H526))</f>
        <v>0</v>
      </c>
      <c r="J526" s="109">
        <f>IF(B526&gt;2020,HLOOKUP(A_Stammdaten!$B$12,$L$4:$R$2504,ROW(B526)-3,FALSE)+IF(OR(B526=0,A_Stammdaten!$B$12&lt;B526),0,I526*1/20),0)</f>
        <v>0</v>
      </c>
      <c r="K526" s="109">
        <f>IF(B526&gt;2020,HLOOKUP(A_Stammdaten!$B$12,$L$4:$R$2504,ROW(B526)-3,FALSE),0)</f>
        <v>0</v>
      </c>
      <c r="L526" s="109">
        <f t="shared" si="56"/>
        <v>0</v>
      </c>
      <c r="M526" s="109">
        <f t="shared" si="57"/>
        <v>0</v>
      </c>
      <c r="N526" s="109">
        <f t="shared" si="58"/>
        <v>0</v>
      </c>
      <c r="O526" s="109">
        <f t="shared" si="59"/>
        <v>0</v>
      </c>
      <c r="P526" s="109">
        <f t="shared" si="60"/>
        <v>0</v>
      </c>
      <c r="Q526" s="109">
        <f t="shared" si="61"/>
        <v>0</v>
      </c>
      <c r="R526" s="109">
        <f t="shared" si="62"/>
        <v>0</v>
      </c>
      <c r="S526" s="425"/>
    </row>
    <row r="527" spans="1:19" x14ac:dyDescent="0.3">
      <c r="A527" s="421"/>
      <c r="B527" s="424"/>
      <c r="C527" s="421"/>
      <c r="D527" s="421"/>
      <c r="E527" s="421"/>
      <c r="F527" s="421"/>
      <c r="G527" s="421"/>
      <c r="H527" s="421"/>
      <c r="I527" s="220">
        <f>IF(B527&gt;A_Stammdaten!$B$12,0,SUM(C527,D527,F527,G527)-SUM(E527,H527))</f>
        <v>0</v>
      </c>
      <c r="J527" s="109">
        <f>IF(B527&gt;2020,HLOOKUP(A_Stammdaten!$B$12,$L$4:$R$2504,ROW(B527)-3,FALSE)+IF(OR(B527=0,A_Stammdaten!$B$12&lt;B527),0,I527*1/20),0)</f>
        <v>0</v>
      </c>
      <c r="K527" s="109">
        <f>IF(B527&gt;2020,HLOOKUP(A_Stammdaten!$B$12,$L$4:$R$2504,ROW(B527)-3,FALSE),0)</f>
        <v>0</v>
      </c>
      <c r="L527" s="109">
        <f t="shared" si="56"/>
        <v>0</v>
      </c>
      <c r="M527" s="109">
        <f t="shared" si="57"/>
        <v>0</v>
      </c>
      <c r="N527" s="109">
        <f t="shared" si="58"/>
        <v>0</v>
      </c>
      <c r="O527" s="109">
        <f t="shared" si="59"/>
        <v>0</v>
      </c>
      <c r="P527" s="109">
        <f t="shared" si="60"/>
        <v>0</v>
      </c>
      <c r="Q527" s="109">
        <f t="shared" si="61"/>
        <v>0</v>
      </c>
      <c r="R527" s="109">
        <f t="shared" si="62"/>
        <v>0</v>
      </c>
      <c r="S527" s="425"/>
    </row>
    <row r="528" spans="1:19" x14ac:dyDescent="0.3">
      <c r="A528" s="421"/>
      <c r="B528" s="424"/>
      <c r="C528" s="421"/>
      <c r="D528" s="421"/>
      <c r="E528" s="421"/>
      <c r="F528" s="421"/>
      <c r="G528" s="421"/>
      <c r="H528" s="421"/>
      <c r="I528" s="220">
        <f>IF(B528&gt;A_Stammdaten!$B$12,0,SUM(C528,D528,F528,G528)-SUM(E528,H528))</f>
        <v>0</v>
      </c>
      <c r="J528" s="109">
        <f>IF(B528&gt;2020,HLOOKUP(A_Stammdaten!$B$12,$L$4:$R$2504,ROW(B528)-3,FALSE)+IF(OR(B528=0,A_Stammdaten!$B$12&lt;B528),0,I528*1/20),0)</f>
        <v>0</v>
      </c>
      <c r="K528" s="109">
        <f>IF(B528&gt;2020,HLOOKUP(A_Stammdaten!$B$12,$L$4:$R$2504,ROW(B528)-3,FALSE),0)</f>
        <v>0</v>
      </c>
      <c r="L528" s="109">
        <f t="shared" si="56"/>
        <v>0</v>
      </c>
      <c r="M528" s="109">
        <f t="shared" si="57"/>
        <v>0</v>
      </c>
      <c r="N528" s="109">
        <f t="shared" si="58"/>
        <v>0</v>
      </c>
      <c r="O528" s="109">
        <f t="shared" si="59"/>
        <v>0</v>
      </c>
      <c r="P528" s="109">
        <f t="shared" si="60"/>
        <v>0</v>
      </c>
      <c r="Q528" s="109">
        <f t="shared" si="61"/>
        <v>0</v>
      </c>
      <c r="R528" s="109">
        <f t="shared" si="62"/>
        <v>0</v>
      </c>
      <c r="S528" s="425"/>
    </row>
    <row r="529" spans="1:19" x14ac:dyDescent="0.3">
      <c r="A529" s="421"/>
      <c r="B529" s="424"/>
      <c r="C529" s="421"/>
      <c r="D529" s="421"/>
      <c r="E529" s="421"/>
      <c r="F529" s="421"/>
      <c r="G529" s="421"/>
      <c r="H529" s="421"/>
      <c r="I529" s="220">
        <f>IF(B529&gt;A_Stammdaten!$B$12,0,SUM(C529,D529,F529,G529)-SUM(E529,H529))</f>
        <v>0</v>
      </c>
      <c r="J529" s="109">
        <f>IF(B529&gt;2020,HLOOKUP(A_Stammdaten!$B$12,$L$4:$R$2504,ROW(B529)-3,FALSE)+IF(OR(B529=0,A_Stammdaten!$B$12&lt;B529),0,I529*1/20),0)</f>
        <v>0</v>
      </c>
      <c r="K529" s="109">
        <f>IF(B529&gt;2020,HLOOKUP(A_Stammdaten!$B$12,$L$4:$R$2504,ROW(B529)-3,FALSE),0)</f>
        <v>0</v>
      </c>
      <c r="L529" s="109">
        <f t="shared" si="56"/>
        <v>0</v>
      </c>
      <c r="M529" s="109">
        <f t="shared" si="57"/>
        <v>0</v>
      </c>
      <c r="N529" s="109">
        <f t="shared" si="58"/>
        <v>0</v>
      </c>
      <c r="O529" s="109">
        <f t="shared" si="59"/>
        <v>0</v>
      </c>
      <c r="P529" s="109">
        <f t="shared" si="60"/>
        <v>0</v>
      </c>
      <c r="Q529" s="109">
        <f t="shared" si="61"/>
        <v>0</v>
      </c>
      <c r="R529" s="109">
        <f t="shared" si="62"/>
        <v>0</v>
      </c>
      <c r="S529" s="425"/>
    </row>
    <row r="530" spans="1:19" x14ac:dyDescent="0.3">
      <c r="A530" s="421"/>
      <c r="B530" s="424"/>
      <c r="C530" s="421"/>
      <c r="D530" s="421"/>
      <c r="E530" s="421"/>
      <c r="F530" s="421"/>
      <c r="G530" s="421"/>
      <c r="H530" s="421"/>
      <c r="I530" s="220">
        <f>IF(B530&gt;A_Stammdaten!$B$12,0,SUM(C530,D530,F530,G530)-SUM(E530,H530))</f>
        <v>0</v>
      </c>
      <c r="J530" s="109">
        <f>IF(B530&gt;2020,HLOOKUP(A_Stammdaten!$B$12,$L$4:$R$2504,ROW(B530)-3,FALSE)+IF(OR(B530=0,A_Stammdaten!$B$12&lt;B530),0,I530*1/20),0)</f>
        <v>0</v>
      </c>
      <c r="K530" s="109">
        <f>IF(B530&gt;2020,HLOOKUP(A_Stammdaten!$B$12,$L$4:$R$2504,ROW(B530)-3,FALSE),0)</f>
        <v>0</v>
      </c>
      <c r="L530" s="109">
        <f t="shared" si="56"/>
        <v>0</v>
      </c>
      <c r="M530" s="109">
        <f t="shared" si="57"/>
        <v>0</v>
      </c>
      <c r="N530" s="109">
        <f t="shared" si="58"/>
        <v>0</v>
      </c>
      <c r="O530" s="109">
        <f t="shared" si="59"/>
        <v>0</v>
      </c>
      <c r="P530" s="109">
        <f t="shared" si="60"/>
        <v>0</v>
      </c>
      <c r="Q530" s="109">
        <f t="shared" si="61"/>
        <v>0</v>
      </c>
      <c r="R530" s="109">
        <f t="shared" si="62"/>
        <v>0</v>
      </c>
      <c r="S530" s="425"/>
    </row>
    <row r="531" spans="1:19" x14ac:dyDescent="0.3">
      <c r="A531" s="421"/>
      <c r="B531" s="424"/>
      <c r="C531" s="421"/>
      <c r="D531" s="421"/>
      <c r="E531" s="421"/>
      <c r="F531" s="421"/>
      <c r="G531" s="421"/>
      <c r="H531" s="421"/>
      <c r="I531" s="220">
        <f>IF(B531&gt;A_Stammdaten!$B$12,0,SUM(C531,D531,F531,G531)-SUM(E531,H531))</f>
        <v>0</v>
      </c>
      <c r="J531" s="109">
        <f>IF(B531&gt;2020,HLOOKUP(A_Stammdaten!$B$12,$L$4:$R$2504,ROW(B531)-3,FALSE)+IF(OR(B531=0,A_Stammdaten!$B$12&lt;B531),0,I531*1/20),0)</f>
        <v>0</v>
      </c>
      <c r="K531" s="109">
        <f>IF(B531&gt;2020,HLOOKUP(A_Stammdaten!$B$12,$L$4:$R$2504,ROW(B531)-3,FALSE),0)</f>
        <v>0</v>
      </c>
      <c r="L531" s="109">
        <f t="shared" si="56"/>
        <v>0</v>
      </c>
      <c r="M531" s="109">
        <f t="shared" si="57"/>
        <v>0</v>
      </c>
      <c r="N531" s="109">
        <f t="shared" si="58"/>
        <v>0</v>
      </c>
      <c r="O531" s="109">
        <f t="shared" si="59"/>
        <v>0</v>
      </c>
      <c r="P531" s="109">
        <f t="shared" si="60"/>
        <v>0</v>
      </c>
      <c r="Q531" s="109">
        <f t="shared" si="61"/>
        <v>0</v>
      </c>
      <c r="R531" s="109">
        <f t="shared" si="62"/>
        <v>0</v>
      </c>
      <c r="S531" s="425"/>
    </row>
    <row r="532" spans="1:19" x14ac:dyDescent="0.3">
      <c r="A532" s="421"/>
      <c r="B532" s="424"/>
      <c r="C532" s="421"/>
      <c r="D532" s="421"/>
      <c r="E532" s="421"/>
      <c r="F532" s="421"/>
      <c r="G532" s="421"/>
      <c r="H532" s="421"/>
      <c r="I532" s="220">
        <f>IF(B532&gt;A_Stammdaten!$B$12,0,SUM(C532,D532,F532,G532)-SUM(E532,H532))</f>
        <v>0</v>
      </c>
      <c r="J532" s="109">
        <f>IF(B532&gt;2020,HLOOKUP(A_Stammdaten!$B$12,$L$4:$R$2504,ROW(B532)-3,FALSE)+IF(OR(B532=0,A_Stammdaten!$B$12&lt;B532),0,I532*1/20),0)</f>
        <v>0</v>
      </c>
      <c r="K532" s="109">
        <f>IF(B532&gt;2020,HLOOKUP(A_Stammdaten!$B$12,$L$4:$R$2504,ROW(B532)-3,FALSE),0)</f>
        <v>0</v>
      </c>
      <c r="L532" s="109">
        <f t="shared" si="56"/>
        <v>0</v>
      </c>
      <c r="M532" s="109">
        <f t="shared" si="57"/>
        <v>0</v>
      </c>
      <c r="N532" s="109">
        <f t="shared" si="58"/>
        <v>0</v>
      </c>
      <c r="O532" s="109">
        <f t="shared" si="59"/>
        <v>0</v>
      </c>
      <c r="P532" s="109">
        <f t="shared" si="60"/>
        <v>0</v>
      </c>
      <c r="Q532" s="109">
        <f t="shared" si="61"/>
        <v>0</v>
      </c>
      <c r="R532" s="109">
        <f t="shared" si="62"/>
        <v>0</v>
      </c>
      <c r="S532" s="425"/>
    </row>
    <row r="533" spans="1:19" x14ac:dyDescent="0.3">
      <c r="A533" s="421"/>
      <c r="B533" s="424"/>
      <c r="C533" s="421"/>
      <c r="D533" s="421"/>
      <c r="E533" s="421"/>
      <c r="F533" s="421"/>
      <c r="G533" s="421"/>
      <c r="H533" s="421"/>
      <c r="I533" s="220">
        <f>IF(B533&gt;A_Stammdaten!$B$12,0,SUM(C533,D533,F533,G533)-SUM(E533,H533))</f>
        <v>0</v>
      </c>
      <c r="J533" s="109">
        <f>IF(B533&gt;2020,HLOOKUP(A_Stammdaten!$B$12,$L$4:$R$2504,ROW(B533)-3,FALSE)+IF(OR(B533=0,A_Stammdaten!$B$12&lt;B533),0,I533*1/20),0)</f>
        <v>0</v>
      </c>
      <c r="K533" s="109">
        <f>IF(B533&gt;2020,HLOOKUP(A_Stammdaten!$B$12,$L$4:$R$2504,ROW(B533)-3,FALSE),0)</f>
        <v>0</v>
      </c>
      <c r="L533" s="109">
        <f t="shared" si="56"/>
        <v>0</v>
      </c>
      <c r="M533" s="109">
        <f t="shared" si="57"/>
        <v>0</v>
      </c>
      <c r="N533" s="109">
        <f t="shared" si="58"/>
        <v>0</v>
      </c>
      <c r="O533" s="109">
        <f t="shared" si="59"/>
        <v>0</v>
      </c>
      <c r="P533" s="109">
        <f t="shared" si="60"/>
        <v>0</v>
      </c>
      <c r="Q533" s="109">
        <f t="shared" si="61"/>
        <v>0</v>
      </c>
      <c r="R533" s="109">
        <f t="shared" si="62"/>
        <v>0</v>
      </c>
      <c r="S533" s="425"/>
    </row>
    <row r="534" spans="1:19" x14ac:dyDescent="0.3">
      <c r="A534" s="421"/>
      <c r="B534" s="424"/>
      <c r="C534" s="421"/>
      <c r="D534" s="421"/>
      <c r="E534" s="421"/>
      <c r="F534" s="421"/>
      <c r="G534" s="421"/>
      <c r="H534" s="421"/>
      <c r="I534" s="220">
        <f>IF(B534&gt;A_Stammdaten!$B$12,0,SUM(C534,D534,F534,G534)-SUM(E534,H534))</f>
        <v>0</v>
      </c>
      <c r="J534" s="109">
        <f>IF(B534&gt;2020,HLOOKUP(A_Stammdaten!$B$12,$L$4:$R$2504,ROW(B534)-3,FALSE)+IF(OR(B534=0,A_Stammdaten!$B$12&lt;B534),0,I534*1/20),0)</f>
        <v>0</v>
      </c>
      <c r="K534" s="109">
        <f>IF(B534&gt;2020,HLOOKUP(A_Stammdaten!$B$12,$L$4:$R$2504,ROW(B534)-3,FALSE),0)</f>
        <v>0</v>
      </c>
      <c r="L534" s="109">
        <f t="shared" si="56"/>
        <v>0</v>
      </c>
      <c r="M534" s="109">
        <f t="shared" si="57"/>
        <v>0</v>
      </c>
      <c r="N534" s="109">
        <f t="shared" si="58"/>
        <v>0</v>
      </c>
      <c r="O534" s="109">
        <f t="shared" si="59"/>
        <v>0</v>
      </c>
      <c r="P534" s="109">
        <f t="shared" si="60"/>
        <v>0</v>
      </c>
      <c r="Q534" s="109">
        <f t="shared" si="61"/>
        <v>0</v>
      </c>
      <c r="R534" s="109">
        <f t="shared" si="62"/>
        <v>0</v>
      </c>
      <c r="S534" s="425"/>
    </row>
    <row r="535" spans="1:19" x14ac:dyDescent="0.3">
      <c r="A535" s="421"/>
      <c r="B535" s="424"/>
      <c r="C535" s="421"/>
      <c r="D535" s="421"/>
      <c r="E535" s="421"/>
      <c r="F535" s="421"/>
      <c r="G535" s="421"/>
      <c r="H535" s="421"/>
      <c r="I535" s="220">
        <f>IF(B535&gt;A_Stammdaten!$B$12,0,SUM(C535,D535,F535,G535)-SUM(E535,H535))</f>
        <v>0</v>
      </c>
      <c r="J535" s="109">
        <f>IF(B535&gt;2020,HLOOKUP(A_Stammdaten!$B$12,$L$4:$R$2504,ROW(B535)-3,FALSE)+IF(OR(B535=0,A_Stammdaten!$B$12&lt;B535),0,I535*1/20),0)</f>
        <v>0</v>
      </c>
      <c r="K535" s="109">
        <f>IF(B535&gt;2020,HLOOKUP(A_Stammdaten!$B$12,$L$4:$R$2504,ROW(B535)-3,FALSE),0)</f>
        <v>0</v>
      </c>
      <c r="L535" s="109">
        <f t="shared" si="56"/>
        <v>0</v>
      </c>
      <c r="M535" s="109">
        <f t="shared" si="57"/>
        <v>0</v>
      </c>
      <c r="N535" s="109">
        <f t="shared" si="58"/>
        <v>0</v>
      </c>
      <c r="O535" s="109">
        <f t="shared" si="59"/>
        <v>0</v>
      </c>
      <c r="P535" s="109">
        <f t="shared" si="60"/>
        <v>0</v>
      </c>
      <c r="Q535" s="109">
        <f t="shared" si="61"/>
        <v>0</v>
      </c>
      <c r="R535" s="109">
        <f t="shared" si="62"/>
        <v>0</v>
      </c>
      <c r="S535" s="425"/>
    </row>
    <row r="536" spans="1:19" x14ac:dyDescent="0.3">
      <c r="A536" s="421"/>
      <c r="B536" s="424"/>
      <c r="C536" s="421"/>
      <c r="D536" s="421"/>
      <c r="E536" s="421"/>
      <c r="F536" s="421"/>
      <c r="G536" s="421"/>
      <c r="H536" s="421"/>
      <c r="I536" s="220">
        <f>IF(B536&gt;A_Stammdaten!$B$12,0,SUM(C536,D536,F536,G536)-SUM(E536,H536))</f>
        <v>0</v>
      </c>
      <c r="J536" s="109">
        <f>IF(B536&gt;2020,HLOOKUP(A_Stammdaten!$B$12,$L$4:$R$2504,ROW(B536)-3,FALSE)+IF(OR(B536=0,A_Stammdaten!$B$12&lt;B536),0,I536*1/20),0)</f>
        <v>0</v>
      </c>
      <c r="K536" s="109">
        <f>IF(B536&gt;2020,HLOOKUP(A_Stammdaten!$B$12,$L$4:$R$2504,ROW(B536)-3,FALSE),0)</f>
        <v>0</v>
      </c>
      <c r="L536" s="109">
        <f t="shared" si="56"/>
        <v>0</v>
      </c>
      <c r="M536" s="109">
        <f t="shared" si="57"/>
        <v>0</v>
      </c>
      <c r="N536" s="109">
        <f t="shared" si="58"/>
        <v>0</v>
      </c>
      <c r="O536" s="109">
        <f t="shared" si="59"/>
        <v>0</v>
      </c>
      <c r="P536" s="109">
        <f t="shared" si="60"/>
        <v>0</v>
      </c>
      <c r="Q536" s="109">
        <f t="shared" si="61"/>
        <v>0</v>
      </c>
      <c r="R536" s="109">
        <f t="shared" si="62"/>
        <v>0</v>
      </c>
      <c r="S536" s="425"/>
    </row>
    <row r="537" spans="1:19" x14ac:dyDescent="0.3">
      <c r="A537" s="421"/>
      <c r="B537" s="424"/>
      <c r="C537" s="421"/>
      <c r="D537" s="421"/>
      <c r="E537" s="421"/>
      <c r="F537" s="421"/>
      <c r="G537" s="421"/>
      <c r="H537" s="421"/>
      <c r="I537" s="220">
        <f>IF(B537&gt;A_Stammdaten!$B$12,0,SUM(C537,D537,F537,G537)-SUM(E537,H537))</f>
        <v>0</v>
      </c>
      <c r="J537" s="109">
        <f>IF(B537&gt;2020,HLOOKUP(A_Stammdaten!$B$12,$L$4:$R$2504,ROW(B537)-3,FALSE)+IF(OR(B537=0,A_Stammdaten!$B$12&lt;B537),0,I537*1/20),0)</f>
        <v>0</v>
      </c>
      <c r="K537" s="109">
        <f>IF(B537&gt;2020,HLOOKUP(A_Stammdaten!$B$12,$L$4:$R$2504,ROW(B537)-3,FALSE),0)</f>
        <v>0</v>
      </c>
      <c r="L537" s="109">
        <f t="shared" si="56"/>
        <v>0</v>
      </c>
      <c r="M537" s="109">
        <f t="shared" si="57"/>
        <v>0</v>
      </c>
      <c r="N537" s="109">
        <f t="shared" si="58"/>
        <v>0</v>
      </c>
      <c r="O537" s="109">
        <f t="shared" si="59"/>
        <v>0</v>
      </c>
      <c r="P537" s="109">
        <f t="shared" si="60"/>
        <v>0</v>
      </c>
      <c r="Q537" s="109">
        <f t="shared" si="61"/>
        <v>0</v>
      </c>
      <c r="R537" s="109">
        <f t="shared" si="62"/>
        <v>0</v>
      </c>
      <c r="S537" s="425"/>
    </row>
    <row r="538" spans="1:19" x14ac:dyDescent="0.3">
      <c r="A538" s="421"/>
      <c r="B538" s="424"/>
      <c r="C538" s="421"/>
      <c r="D538" s="421"/>
      <c r="E538" s="421"/>
      <c r="F538" s="421"/>
      <c r="G538" s="421"/>
      <c r="H538" s="421"/>
      <c r="I538" s="220">
        <f>IF(B538&gt;A_Stammdaten!$B$12,0,SUM(C538,D538,F538,G538)-SUM(E538,H538))</f>
        <v>0</v>
      </c>
      <c r="J538" s="109">
        <f>IF(B538&gt;2020,HLOOKUP(A_Stammdaten!$B$12,$L$4:$R$2504,ROW(B538)-3,FALSE)+IF(OR(B538=0,A_Stammdaten!$B$12&lt;B538),0,I538*1/20),0)</f>
        <v>0</v>
      </c>
      <c r="K538" s="109">
        <f>IF(B538&gt;2020,HLOOKUP(A_Stammdaten!$B$12,$L$4:$R$2504,ROW(B538)-3,FALSE),0)</f>
        <v>0</v>
      </c>
      <c r="L538" s="109">
        <f t="shared" si="56"/>
        <v>0</v>
      </c>
      <c r="M538" s="109">
        <f t="shared" si="57"/>
        <v>0</v>
      </c>
      <c r="N538" s="109">
        <f t="shared" si="58"/>
        <v>0</v>
      </c>
      <c r="O538" s="109">
        <f t="shared" si="59"/>
        <v>0</v>
      </c>
      <c r="P538" s="109">
        <f t="shared" si="60"/>
        <v>0</v>
      </c>
      <c r="Q538" s="109">
        <f t="shared" si="61"/>
        <v>0</v>
      </c>
      <c r="R538" s="109">
        <f t="shared" si="62"/>
        <v>0</v>
      </c>
      <c r="S538" s="425"/>
    </row>
    <row r="539" spans="1:19" x14ac:dyDescent="0.3">
      <c r="A539" s="421"/>
      <c r="B539" s="424"/>
      <c r="C539" s="421"/>
      <c r="D539" s="421"/>
      <c r="E539" s="421"/>
      <c r="F539" s="421"/>
      <c r="G539" s="421"/>
      <c r="H539" s="421"/>
      <c r="I539" s="220">
        <f>IF(B539&gt;A_Stammdaten!$B$12,0,SUM(C539,D539,F539,G539)-SUM(E539,H539))</f>
        <v>0</v>
      </c>
      <c r="J539" s="109">
        <f>IF(B539&gt;2020,HLOOKUP(A_Stammdaten!$B$12,$L$4:$R$2504,ROW(B539)-3,FALSE)+IF(OR(B539=0,A_Stammdaten!$B$12&lt;B539),0,I539*1/20),0)</f>
        <v>0</v>
      </c>
      <c r="K539" s="109">
        <f>IF(B539&gt;2020,HLOOKUP(A_Stammdaten!$B$12,$L$4:$R$2504,ROW(B539)-3,FALSE),0)</f>
        <v>0</v>
      </c>
      <c r="L539" s="109">
        <f t="shared" si="56"/>
        <v>0</v>
      </c>
      <c r="M539" s="109">
        <f t="shared" si="57"/>
        <v>0</v>
      </c>
      <c r="N539" s="109">
        <f t="shared" si="58"/>
        <v>0</v>
      </c>
      <c r="O539" s="109">
        <f t="shared" si="59"/>
        <v>0</v>
      </c>
      <c r="P539" s="109">
        <f t="shared" si="60"/>
        <v>0</v>
      </c>
      <c r="Q539" s="109">
        <f t="shared" si="61"/>
        <v>0</v>
      </c>
      <c r="R539" s="109">
        <f t="shared" si="62"/>
        <v>0</v>
      </c>
      <c r="S539" s="425"/>
    </row>
    <row r="540" spans="1:19" x14ac:dyDescent="0.3">
      <c r="A540" s="421"/>
      <c r="B540" s="424"/>
      <c r="C540" s="421"/>
      <c r="D540" s="421"/>
      <c r="E540" s="421"/>
      <c r="F540" s="421"/>
      <c r="G540" s="421"/>
      <c r="H540" s="421"/>
      <c r="I540" s="220">
        <f>IF(B540&gt;A_Stammdaten!$B$12,0,SUM(C540,D540,F540,G540)-SUM(E540,H540))</f>
        <v>0</v>
      </c>
      <c r="J540" s="109">
        <f>IF(B540&gt;2020,HLOOKUP(A_Stammdaten!$B$12,$L$4:$R$2504,ROW(B540)-3,FALSE)+IF(OR(B540=0,A_Stammdaten!$B$12&lt;B540),0,I540*1/20),0)</f>
        <v>0</v>
      </c>
      <c r="K540" s="109">
        <f>IF(B540&gt;2020,HLOOKUP(A_Stammdaten!$B$12,$L$4:$R$2504,ROW(B540)-3,FALSE),0)</f>
        <v>0</v>
      </c>
      <c r="L540" s="109">
        <f t="shared" si="56"/>
        <v>0</v>
      </c>
      <c r="M540" s="109">
        <f t="shared" si="57"/>
        <v>0</v>
      </c>
      <c r="N540" s="109">
        <f t="shared" si="58"/>
        <v>0</v>
      </c>
      <c r="O540" s="109">
        <f t="shared" si="59"/>
        <v>0</v>
      </c>
      <c r="P540" s="109">
        <f t="shared" si="60"/>
        <v>0</v>
      </c>
      <c r="Q540" s="109">
        <f t="shared" si="61"/>
        <v>0</v>
      </c>
      <c r="R540" s="109">
        <f t="shared" si="62"/>
        <v>0</v>
      </c>
      <c r="S540" s="425"/>
    </row>
    <row r="541" spans="1:19" x14ac:dyDescent="0.3">
      <c r="A541" s="421"/>
      <c r="B541" s="424"/>
      <c r="C541" s="421"/>
      <c r="D541" s="421"/>
      <c r="E541" s="421"/>
      <c r="F541" s="421"/>
      <c r="G541" s="421"/>
      <c r="H541" s="421"/>
      <c r="I541" s="220">
        <f>IF(B541&gt;A_Stammdaten!$B$12,0,SUM(C541,D541,F541,G541)-SUM(E541,H541))</f>
        <v>0</v>
      </c>
      <c r="J541" s="109">
        <f>IF(B541&gt;2020,HLOOKUP(A_Stammdaten!$B$12,$L$4:$R$2504,ROW(B541)-3,FALSE)+IF(OR(B541=0,A_Stammdaten!$B$12&lt;B541),0,I541*1/20),0)</f>
        <v>0</v>
      </c>
      <c r="K541" s="109">
        <f>IF(B541&gt;2020,HLOOKUP(A_Stammdaten!$B$12,$L$4:$R$2504,ROW(B541)-3,FALSE),0)</f>
        <v>0</v>
      </c>
      <c r="L541" s="109">
        <f t="shared" si="56"/>
        <v>0</v>
      </c>
      <c r="M541" s="109">
        <f t="shared" si="57"/>
        <v>0</v>
      </c>
      <c r="N541" s="109">
        <f t="shared" si="58"/>
        <v>0</v>
      </c>
      <c r="O541" s="109">
        <f t="shared" si="59"/>
        <v>0</v>
      </c>
      <c r="P541" s="109">
        <f t="shared" si="60"/>
        <v>0</v>
      </c>
      <c r="Q541" s="109">
        <f t="shared" si="61"/>
        <v>0</v>
      </c>
      <c r="R541" s="109">
        <f t="shared" si="62"/>
        <v>0</v>
      </c>
      <c r="S541" s="425"/>
    </row>
    <row r="542" spans="1:19" x14ac:dyDescent="0.3">
      <c r="A542" s="421"/>
      <c r="B542" s="424"/>
      <c r="C542" s="421"/>
      <c r="D542" s="421"/>
      <c r="E542" s="421"/>
      <c r="F542" s="421"/>
      <c r="G542" s="421"/>
      <c r="H542" s="421"/>
      <c r="I542" s="220">
        <f>IF(B542&gt;A_Stammdaten!$B$12,0,SUM(C542,D542,F542,G542)-SUM(E542,H542))</f>
        <v>0</v>
      </c>
      <c r="J542" s="109">
        <f>IF(B542&gt;2020,HLOOKUP(A_Stammdaten!$B$12,$L$4:$R$2504,ROW(B542)-3,FALSE)+IF(OR(B542=0,A_Stammdaten!$B$12&lt;B542),0,I542*1/20),0)</f>
        <v>0</v>
      </c>
      <c r="K542" s="109">
        <f>IF(B542&gt;2020,HLOOKUP(A_Stammdaten!$B$12,$L$4:$R$2504,ROW(B542)-3,FALSE),0)</f>
        <v>0</v>
      </c>
      <c r="L542" s="109">
        <f t="shared" si="56"/>
        <v>0</v>
      </c>
      <c r="M542" s="109">
        <f t="shared" si="57"/>
        <v>0</v>
      </c>
      <c r="N542" s="109">
        <f t="shared" si="58"/>
        <v>0</v>
      </c>
      <c r="O542" s="109">
        <f t="shared" si="59"/>
        <v>0</v>
      </c>
      <c r="P542" s="109">
        <f t="shared" si="60"/>
        <v>0</v>
      </c>
      <c r="Q542" s="109">
        <f t="shared" si="61"/>
        <v>0</v>
      </c>
      <c r="R542" s="109">
        <f t="shared" si="62"/>
        <v>0</v>
      </c>
      <c r="S542" s="425"/>
    </row>
    <row r="543" spans="1:19" x14ac:dyDescent="0.3">
      <c r="A543" s="421"/>
      <c r="B543" s="424"/>
      <c r="C543" s="421"/>
      <c r="D543" s="421"/>
      <c r="E543" s="421"/>
      <c r="F543" s="421"/>
      <c r="G543" s="421"/>
      <c r="H543" s="421"/>
      <c r="I543" s="220">
        <f>IF(B543&gt;A_Stammdaten!$B$12,0,SUM(C543,D543,F543,G543)-SUM(E543,H543))</f>
        <v>0</v>
      </c>
      <c r="J543" s="109">
        <f>IF(B543&gt;2020,HLOOKUP(A_Stammdaten!$B$12,$L$4:$R$2504,ROW(B543)-3,FALSE)+IF(OR(B543=0,A_Stammdaten!$B$12&lt;B543),0,I543*1/20),0)</f>
        <v>0</v>
      </c>
      <c r="K543" s="109">
        <f>IF(B543&gt;2020,HLOOKUP(A_Stammdaten!$B$12,$L$4:$R$2504,ROW(B543)-3,FALSE),0)</f>
        <v>0</v>
      </c>
      <c r="L543" s="109">
        <f t="shared" si="56"/>
        <v>0</v>
      </c>
      <c r="M543" s="109">
        <f t="shared" si="57"/>
        <v>0</v>
      </c>
      <c r="N543" s="109">
        <f t="shared" si="58"/>
        <v>0</v>
      </c>
      <c r="O543" s="109">
        <f t="shared" si="59"/>
        <v>0</v>
      </c>
      <c r="P543" s="109">
        <f t="shared" si="60"/>
        <v>0</v>
      </c>
      <c r="Q543" s="109">
        <f t="shared" si="61"/>
        <v>0</v>
      </c>
      <c r="R543" s="109">
        <f t="shared" si="62"/>
        <v>0</v>
      </c>
      <c r="S543" s="425"/>
    </row>
    <row r="544" spans="1:19" x14ac:dyDescent="0.3">
      <c r="A544" s="421"/>
      <c r="B544" s="424"/>
      <c r="C544" s="421"/>
      <c r="D544" s="421"/>
      <c r="E544" s="421"/>
      <c r="F544" s="421"/>
      <c r="G544" s="421"/>
      <c r="H544" s="421"/>
      <c r="I544" s="220">
        <f>IF(B544&gt;A_Stammdaten!$B$12,0,SUM(C544,D544,F544,G544)-SUM(E544,H544))</f>
        <v>0</v>
      </c>
      <c r="J544" s="109">
        <f>IF(B544&gt;2020,HLOOKUP(A_Stammdaten!$B$12,$L$4:$R$2504,ROW(B544)-3,FALSE)+IF(OR(B544=0,A_Stammdaten!$B$12&lt;B544),0,I544*1/20),0)</f>
        <v>0</v>
      </c>
      <c r="K544" s="109">
        <f>IF(B544&gt;2020,HLOOKUP(A_Stammdaten!$B$12,$L$4:$R$2504,ROW(B544)-3,FALSE),0)</f>
        <v>0</v>
      </c>
      <c r="L544" s="109">
        <f t="shared" si="56"/>
        <v>0</v>
      </c>
      <c r="M544" s="109">
        <f t="shared" si="57"/>
        <v>0</v>
      </c>
      <c r="N544" s="109">
        <f t="shared" si="58"/>
        <v>0</v>
      </c>
      <c r="O544" s="109">
        <f t="shared" si="59"/>
        <v>0</v>
      </c>
      <c r="P544" s="109">
        <f t="shared" si="60"/>
        <v>0</v>
      </c>
      <c r="Q544" s="109">
        <f t="shared" si="61"/>
        <v>0</v>
      </c>
      <c r="R544" s="109">
        <f t="shared" si="62"/>
        <v>0</v>
      </c>
      <c r="S544" s="425"/>
    </row>
    <row r="545" spans="1:19" x14ac:dyDescent="0.3">
      <c r="A545" s="421"/>
      <c r="B545" s="424"/>
      <c r="C545" s="421"/>
      <c r="D545" s="421"/>
      <c r="E545" s="421"/>
      <c r="F545" s="421"/>
      <c r="G545" s="421"/>
      <c r="H545" s="421"/>
      <c r="I545" s="220">
        <f>IF(B545&gt;A_Stammdaten!$B$12,0,SUM(C545,D545,F545,G545)-SUM(E545,H545))</f>
        <v>0</v>
      </c>
      <c r="J545" s="109">
        <f>IF(B545&gt;2020,HLOOKUP(A_Stammdaten!$B$12,$L$4:$R$2504,ROW(B545)-3,FALSE)+IF(OR(B545=0,A_Stammdaten!$B$12&lt;B545),0,I545*1/20),0)</f>
        <v>0</v>
      </c>
      <c r="K545" s="109">
        <f>IF(B545&gt;2020,HLOOKUP(A_Stammdaten!$B$12,$L$4:$R$2504,ROW(B545)-3,FALSE),0)</f>
        <v>0</v>
      </c>
      <c r="L545" s="109">
        <f t="shared" si="56"/>
        <v>0</v>
      </c>
      <c r="M545" s="109">
        <f t="shared" si="57"/>
        <v>0</v>
      </c>
      <c r="N545" s="109">
        <f t="shared" si="58"/>
        <v>0</v>
      </c>
      <c r="O545" s="109">
        <f t="shared" si="59"/>
        <v>0</v>
      </c>
      <c r="P545" s="109">
        <f t="shared" si="60"/>
        <v>0</v>
      </c>
      <c r="Q545" s="109">
        <f t="shared" si="61"/>
        <v>0</v>
      </c>
      <c r="R545" s="109">
        <f t="shared" si="62"/>
        <v>0</v>
      </c>
      <c r="S545" s="425"/>
    </row>
    <row r="546" spans="1:19" x14ac:dyDescent="0.3">
      <c r="A546" s="421"/>
      <c r="B546" s="424"/>
      <c r="C546" s="421"/>
      <c r="D546" s="421"/>
      <c r="E546" s="421"/>
      <c r="F546" s="421"/>
      <c r="G546" s="421"/>
      <c r="H546" s="421"/>
      <c r="I546" s="220">
        <f>IF(B546&gt;A_Stammdaten!$B$12,0,SUM(C546,D546,F546,G546)-SUM(E546,H546))</f>
        <v>0</v>
      </c>
      <c r="J546" s="109">
        <f>IF(B546&gt;2020,HLOOKUP(A_Stammdaten!$B$12,$L$4:$R$2504,ROW(B546)-3,FALSE)+IF(OR(B546=0,A_Stammdaten!$B$12&lt;B546),0,I546*1/20),0)</f>
        <v>0</v>
      </c>
      <c r="K546" s="109">
        <f>IF(B546&gt;2020,HLOOKUP(A_Stammdaten!$B$12,$L$4:$R$2504,ROW(B546)-3,FALSE),0)</f>
        <v>0</v>
      </c>
      <c r="L546" s="109">
        <f t="shared" si="56"/>
        <v>0</v>
      </c>
      <c r="M546" s="109">
        <f t="shared" si="57"/>
        <v>0</v>
      </c>
      <c r="N546" s="109">
        <f t="shared" si="58"/>
        <v>0</v>
      </c>
      <c r="O546" s="109">
        <f t="shared" si="59"/>
        <v>0</v>
      </c>
      <c r="P546" s="109">
        <f t="shared" si="60"/>
        <v>0</v>
      </c>
      <c r="Q546" s="109">
        <f t="shared" si="61"/>
        <v>0</v>
      </c>
      <c r="R546" s="109">
        <f t="shared" si="62"/>
        <v>0</v>
      </c>
      <c r="S546" s="425"/>
    </row>
    <row r="547" spans="1:19" x14ac:dyDescent="0.3">
      <c r="A547" s="421"/>
      <c r="B547" s="424"/>
      <c r="C547" s="421"/>
      <c r="D547" s="421"/>
      <c r="E547" s="421"/>
      <c r="F547" s="421"/>
      <c r="G547" s="421"/>
      <c r="H547" s="421"/>
      <c r="I547" s="220">
        <f>IF(B547&gt;A_Stammdaten!$B$12,0,SUM(C547,D547,F547,G547)-SUM(E547,H547))</f>
        <v>0</v>
      </c>
      <c r="J547" s="109">
        <f>IF(B547&gt;2020,HLOOKUP(A_Stammdaten!$B$12,$L$4:$R$2504,ROW(B547)-3,FALSE)+IF(OR(B547=0,A_Stammdaten!$B$12&lt;B547),0,I547*1/20),0)</f>
        <v>0</v>
      </c>
      <c r="K547" s="109">
        <f>IF(B547&gt;2020,HLOOKUP(A_Stammdaten!$B$12,$L$4:$R$2504,ROW(B547)-3,FALSE),0)</f>
        <v>0</v>
      </c>
      <c r="L547" s="109">
        <f t="shared" si="56"/>
        <v>0</v>
      </c>
      <c r="M547" s="109">
        <f t="shared" si="57"/>
        <v>0</v>
      </c>
      <c r="N547" s="109">
        <f t="shared" si="58"/>
        <v>0</v>
      </c>
      <c r="O547" s="109">
        <f t="shared" si="59"/>
        <v>0</v>
      </c>
      <c r="P547" s="109">
        <f t="shared" si="60"/>
        <v>0</v>
      </c>
      <c r="Q547" s="109">
        <f t="shared" si="61"/>
        <v>0</v>
      </c>
      <c r="R547" s="109">
        <f t="shared" si="62"/>
        <v>0</v>
      </c>
      <c r="S547" s="425"/>
    </row>
    <row r="548" spans="1:19" x14ac:dyDescent="0.3">
      <c r="A548" s="421"/>
      <c r="B548" s="424"/>
      <c r="C548" s="421"/>
      <c r="D548" s="421"/>
      <c r="E548" s="421"/>
      <c r="F548" s="421"/>
      <c r="G548" s="421"/>
      <c r="H548" s="421"/>
      <c r="I548" s="220">
        <f>IF(B548&gt;A_Stammdaten!$B$12,0,SUM(C548,D548,F548,G548)-SUM(E548,H548))</f>
        <v>0</v>
      </c>
      <c r="J548" s="109">
        <f>IF(B548&gt;2020,HLOOKUP(A_Stammdaten!$B$12,$L$4:$R$2504,ROW(B548)-3,FALSE)+IF(OR(B548=0,A_Stammdaten!$B$12&lt;B548),0,I548*1/20),0)</f>
        <v>0</v>
      </c>
      <c r="K548" s="109">
        <f>IF(B548&gt;2020,HLOOKUP(A_Stammdaten!$B$12,$L$4:$R$2504,ROW(B548)-3,FALSE),0)</f>
        <v>0</v>
      </c>
      <c r="L548" s="109">
        <f t="shared" si="56"/>
        <v>0</v>
      </c>
      <c r="M548" s="109">
        <f t="shared" si="57"/>
        <v>0</v>
      </c>
      <c r="N548" s="109">
        <f t="shared" si="58"/>
        <v>0</v>
      </c>
      <c r="O548" s="109">
        <f t="shared" si="59"/>
        <v>0</v>
      </c>
      <c r="P548" s="109">
        <f t="shared" si="60"/>
        <v>0</v>
      </c>
      <c r="Q548" s="109">
        <f t="shared" si="61"/>
        <v>0</v>
      </c>
      <c r="R548" s="109">
        <f t="shared" si="62"/>
        <v>0</v>
      </c>
      <c r="S548" s="425"/>
    </row>
    <row r="549" spans="1:19" x14ac:dyDescent="0.3">
      <c r="A549" s="421"/>
      <c r="B549" s="424"/>
      <c r="C549" s="421"/>
      <c r="D549" s="421"/>
      <c r="E549" s="421"/>
      <c r="F549" s="421"/>
      <c r="G549" s="421"/>
      <c r="H549" s="421"/>
      <c r="I549" s="220">
        <f>IF(B549&gt;A_Stammdaten!$B$12,0,SUM(C549,D549,F549,G549)-SUM(E549,H549))</f>
        <v>0</v>
      </c>
      <c r="J549" s="109">
        <f>IF(B549&gt;2020,HLOOKUP(A_Stammdaten!$B$12,$L$4:$R$2504,ROW(B549)-3,FALSE)+IF(OR(B549=0,A_Stammdaten!$B$12&lt;B549),0,I549*1/20),0)</f>
        <v>0</v>
      </c>
      <c r="K549" s="109">
        <f>IF(B549&gt;2020,HLOOKUP(A_Stammdaten!$B$12,$L$4:$R$2504,ROW(B549)-3,FALSE),0)</f>
        <v>0</v>
      </c>
      <c r="L549" s="109">
        <f t="shared" si="56"/>
        <v>0</v>
      </c>
      <c r="M549" s="109">
        <f t="shared" si="57"/>
        <v>0</v>
      </c>
      <c r="N549" s="109">
        <f t="shared" si="58"/>
        <v>0</v>
      </c>
      <c r="O549" s="109">
        <f t="shared" si="59"/>
        <v>0</v>
      </c>
      <c r="P549" s="109">
        <f t="shared" si="60"/>
        <v>0</v>
      </c>
      <c r="Q549" s="109">
        <f t="shared" si="61"/>
        <v>0</v>
      </c>
      <c r="R549" s="109">
        <f t="shared" si="62"/>
        <v>0</v>
      </c>
      <c r="S549" s="425"/>
    </row>
    <row r="550" spans="1:19" x14ac:dyDescent="0.3">
      <c r="A550" s="421"/>
      <c r="B550" s="424"/>
      <c r="C550" s="421"/>
      <c r="D550" s="421"/>
      <c r="E550" s="421"/>
      <c r="F550" s="421"/>
      <c r="G550" s="421"/>
      <c r="H550" s="421"/>
      <c r="I550" s="220">
        <f>IF(B550&gt;A_Stammdaten!$B$12,0,SUM(C550,D550,F550,G550)-SUM(E550,H550))</f>
        <v>0</v>
      </c>
      <c r="J550" s="109">
        <f>IF(B550&gt;2020,HLOOKUP(A_Stammdaten!$B$12,$L$4:$R$2504,ROW(B550)-3,FALSE)+IF(OR(B550=0,A_Stammdaten!$B$12&lt;B550),0,I550*1/20),0)</f>
        <v>0</v>
      </c>
      <c r="K550" s="109">
        <f>IF(B550&gt;2020,HLOOKUP(A_Stammdaten!$B$12,$L$4:$R$2504,ROW(B550)-3,FALSE),0)</f>
        <v>0</v>
      </c>
      <c r="L550" s="109">
        <f t="shared" si="56"/>
        <v>0</v>
      </c>
      <c r="M550" s="109">
        <f t="shared" si="57"/>
        <v>0</v>
      </c>
      <c r="N550" s="109">
        <f t="shared" si="58"/>
        <v>0</v>
      </c>
      <c r="O550" s="109">
        <f t="shared" si="59"/>
        <v>0</v>
      </c>
      <c r="P550" s="109">
        <f t="shared" si="60"/>
        <v>0</v>
      </c>
      <c r="Q550" s="109">
        <f t="shared" si="61"/>
        <v>0</v>
      </c>
      <c r="R550" s="109">
        <f t="shared" si="62"/>
        <v>0</v>
      </c>
      <c r="S550" s="425"/>
    </row>
    <row r="551" spans="1:19" x14ac:dyDescent="0.3">
      <c r="A551" s="421"/>
      <c r="B551" s="424"/>
      <c r="C551" s="421"/>
      <c r="D551" s="421"/>
      <c r="E551" s="421"/>
      <c r="F551" s="421"/>
      <c r="G551" s="421"/>
      <c r="H551" s="421"/>
      <c r="I551" s="220">
        <f>IF(B551&gt;A_Stammdaten!$B$12,0,SUM(C551,D551,F551,G551)-SUM(E551,H551))</f>
        <v>0</v>
      </c>
      <c r="J551" s="109">
        <f>IF(B551&gt;2020,HLOOKUP(A_Stammdaten!$B$12,$L$4:$R$2504,ROW(B551)-3,FALSE)+IF(OR(B551=0,A_Stammdaten!$B$12&lt;B551),0,I551*1/20),0)</f>
        <v>0</v>
      </c>
      <c r="K551" s="109">
        <f>IF(B551&gt;2020,HLOOKUP(A_Stammdaten!$B$12,$L$4:$R$2504,ROW(B551)-3,FALSE),0)</f>
        <v>0</v>
      </c>
      <c r="L551" s="109">
        <f t="shared" si="56"/>
        <v>0</v>
      </c>
      <c r="M551" s="109">
        <f t="shared" si="57"/>
        <v>0</v>
      </c>
      <c r="N551" s="109">
        <f t="shared" si="58"/>
        <v>0</v>
      </c>
      <c r="O551" s="109">
        <f t="shared" si="59"/>
        <v>0</v>
      </c>
      <c r="P551" s="109">
        <f t="shared" si="60"/>
        <v>0</v>
      </c>
      <c r="Q551" s="109">
        <f t="shared" si="61"/>
        <v>0</v>
      </c>
      <c r="R551" s="109">
        <f t="shared" si="62"/>
        <v>0</v>
      </c>
      <c r="S551" s="425"/>
    </row>
    <row r="552" spans="1:19" x14ac:dyDescent="0.3">
      <c r="A552" s="421"/>
      <c r="B552" s="424"/>
      <c r="C552" s="421"/>
      <c r="D552" s="421"/>
      <c r="E552" s="421"/>
      <c r="F552" s="421"/>
      <c r="G552" s="421"/>
      <c r="H552" s="421"/>
      <c r="I552" s="220">
        <f>IF(B552&gt;A_Stammdaten!$B$12,0,SUM(C552,D552,F552,G552)-SUM(E552,H552))</f>
        <v>0</v>
      </c>
      <c r="J552" s="109">
        <f>IF(B552&gt;2020,HLOOKUP(A_Stammdaten!$B$12,$L$4:$R$2504,ROW(B552)-3,FALSE)+IF(OR(B552=0,A_Stammdaten!$B$12&lt;B552),0,I552*1/20),0)</f>
        <v>0</v>
      </c>
      <c r="K552" s="109">
        <f>IF(B552&gt;2020,HLOOKUP(A_Stammdaten!$B$12,$L$4:$R$2504,ROW(B552)-3,FALSE),0)</f>
        <v>0</v>
      </c>
      <c r="L552" s="109">
        <f t="shared" si="56"/>
        <v>0</v>
      </c>
      <c r="M552" s="109">
        <f t="shared" si="57"/>
        <v>0</v>
      </c>
      <c r="N552" s="109">
        <f t="shared" si="58"/>
        <v>0</v>
      </c>
      <c r="O552" s="109">
        <f t="shared" si="59"/>
        <v>0</v>
      </c>
      <c r="P552" s="109">
        <f t="shared" si="60"/>
        <v>0</v>
      </c>
      <c r="Q552" s="109">
        <f t="shared" si="61"/>
        <v>0</v>
      </c>
      <c r="R552" s="109">
        <f t="shared" si="62"/>
        <v>0</v>
      </c>
      <c r="S552" s="425"/>
    </row>
    <row r="553" spans="1:19" x14ac:dyDescent="0.3">
      <c r="A553" s="421"/>
      <c r="B553" s="424"/>
      <c r="C553" s="421"/>
      <c r="D553" s="421"/>
      <c r="E553" s="421"/>
      <c r="F553" s="421"/>
      <c r="G553" s="421"/>
      <c r="H553" s="421"/>
      <c r="I553" s="220">
        <f>IF(B553&gt;A_Stammdaten!$B$12,0,SUM(C553,D553,F553,G553)-SUM(E553,H553))</f>
        <v>0</v>
      </c>
      <c r="J553" s="109">
        <f>IF(B553&gt;2020,HLOOKUP(A_Stammdaten!$B$12,$L$4:$R$2504,ROW(B553)-3,FALSE)+IF(OR(B553=0,A_Stammdaten!$B$12&lt;B553),0,I553*1/20),0)</f>
        <v>0</v>
      </c>
      <c r="K553" s="109">
        <f>IF(B553&gt;2020,HLOOKUP(A_Stammdaten!$B$12,$L$4:$R$2504,ROW(B553)-3,FALSE),0)</f>
        <v>0</v>
      </c>
      <c r="L553" s="109">
        <f t="shared" si="56"/>
        <v>0</v>
      </c>
      <c r="M553" s="109">
        <f t="shared" si="57"/>
        <v>0</v>
      </c>
      <c r="N553" s="109">
        <f t="shared" si="58"/>
        <v>0</v>
      </c>
      <c r="O553" s="109">
        <f t="shared" si="59"/>
        <v>0</v>
      </c>
      <c r="P553" s="109">
        <f t="shared" si="60"/>
        <v>0</v>
      </c>
      <c r="Q553" s="109">
        <f t="shared" si="61"/>
        <v>0</v>
      </c>
      <c r="R553" s="109">
        <f t="shared" si="62"/>
        <v>0</v>
      </c>
      <c r="S553" s="425"/>
    </row>
    <row r="554" spans="1:19" x14ac:dyDescent="0.3">
      <c r="A554" s="421"/>
      <c r="B554" s="424"/>
      <c r="C554" s="421"/>
      <c r="D554" s="421"/>
      <c r="E554" s="421"/>
      <c r="F554" s="421"/>
      <c r="G554" s="421"/>
      <c r="H554" s="421"/>
      <c r="I554" s="220">
        <f>IF(B554&gt;A_Stammdaten!$B$12,0,SUM(C554,D554,F554,G554)-SUM(E554,H554))</f>
        <v>0</v>
      </c>
      <c r="J554" s="109">
        <f>IF(B554&gt;2020,HLOOKUP(A_Stammdaten!$B$12,$L$4:$R$2504,ROW(B554)-3,FALSE)+IF(OR(B554=0,A_Stammdaten!$B$12&lt;B554),0,I554*1/20),0)</f>
        <v>0</v>
      </c>
      <c r="K554" s="109">
        <f>IF(B554&gt;2020,HLOOKUP(A_Stammdaten!$B$12,$L$4:$R$2504,ROW(B554)-3,FALSE),0)</f>
        <v>0</v>
      </c>
      <c r="L554" s="109">
        <f t="shared" si="56"/>
        <v>0</v>
      </c>
      <c r="M554" s="109">
        <f t="shared" si="57"/>
        <v>0</v>
      </c>
      <c r="N554" s="109">
        <f t="shared" si="58"/>
        <v>0</v>
      </c>
      <c r="O554" s="109">
        <f t="shared" si="59"/>
        <v>0</v>
      </c>
      <c r="P554" s="109">
        <f t="shared" si="60"/>
        <v>0</v>
      </c>
      <c r="Q554" s="109">
        <f t="shared" si="61"/>
        <v>0</v>
      </c>
      <c r="R554" s="109">
        <f t="shared" si="62"/>
        <v>0</v>
      </c>
      <c r="S554" s="425"/>
    </row>
    <row r="555" spans="1:19" x14ac:dyDescent="0.3">
      <c r="A555" s="421"/>
      <c r="B555" s="424"/>
      <c r="C555" s="421"/>
      <c r="D555" s="421"/>
      <c r="E555" s="421"/>
      <c r="F555" s="421"/>
      <c r="G555" s="421"/>
      <c r="H555" s="421"/>
      <c r="I555" s="220">
        <f>IF(B555&gt;A_Stammdaten!$B$12,0,SUM(C555,D555,F555,G555)-SUM(E555,H555))</f>
        <v>0</v>
      </c>
      <c r="J555" s="109">
        <f>IF(B555&gt;2020,HLOOKUP(A_Stammdaten!$B$12,$L$4:$R$2504,ROW(B555)-3,FALSE)+IF(OR(B555=0,A_Stammdaten!$B$12&lt;B555),0,I555*1/20),0)</f>
        <v>0</v>
      </c>
      <c r="K555" s="109">
        <f>IF(B555&gt;2020,HLOOKUP(A_Stammdaten!$B$12,$L$4:$R$2504,ROW(B555)-3,FALSE),0)</f>
        <v>0</v>
      </c>
      <c r="L555" s="109">
        <f t="shared" si="56"/>
        <v>0</v>
      </c>
      <c r="M555" s="109">
        <f t="shared" si="57"/>
        <v>0</v>
      </c>
      <c r="N555" s="109">
        <f t="shared" si="58"/>
        <v>0</v>
      </c>
      <c r="O555" s="109">
        <f t="shared" si="59"/>
        <v>0</v>
      </c>
      <c r="P555" s="109">
        <f t="shared" si="60"/>
        <v>0</v>
      </c>
      <c r="Q555" s="109">
        <f t="shared" si="61"/>
        <v>0</v>
      </c>
      <c r="R555" s="109">
        <f t="shared" si="62"/>
        <v>0</v>
      </c>
      <c r="S555" s="425"/>
    </row>
    <row r="556" spans="1:19" x14ac:dyDescent="0.3">
      <c r="A556" s="421"/>
      <c r="B556" s="424"/>
      <c r="C556" s="421"/>
      <c r="D556" s="421"/>
      <c r="E556" s="421"/>
      <c r="F556" s="421"/>
      <c r="G556" s="421"/>
      <c r="H556" s="421"/>
      <c r="I556" s="220">
        <f>IF(B556&gt;A_Stammdaten!$B$12,0,SUM(C556,D556,F556,G556)-SUM(E556,H556))</f>
        <v>0</v>
      </c>
      <c r="J556" s="109">
        <f>IF(B556&gt;2020,HLOOKUP(A_Stammdaten!$B$12,$L$4:$R$2504,ROW(B556)-3,FALSE)+IF(OR(B556=0,A_Stammdaten!$B$12&lt;B556),0,I556*1/20),0)</f>
        <v>0</v>
      </c>
      <c r="K556" s="109">
        <f>IF(B556&gt;2020,HLOOKUP(A_Stammdaten!$B$12,$L$4:$R$2504,ROW(B556)-3,FALSE),0)</f>
        <v>0</v>
      </c>
      <c r="L556" s="109">
        <f t="shared" si="56"/>
        <v>0</v>
      </c>
      <c r="M556" s="109">
        <f t="shared" si="57"/>
        <v>0</v>
      </c>
      <c r="N556" s="109">
        <f t="shared" si="58"/>
        <v>0</v>
      </c>
      <c r="O556" s="109">
        <f t="shared" si="59"/>
        <v>0</v>
      </c>
      <c r="P556" s="109">
        <f t="shared" si="60"/>
        <v>0</v>
      </c>
      <c r="Q556" s="109">
        <f t="shared" si="61"/>
        <v>0</v>
      </c>
      <c r="R556" s="109">
        <f t="shared" si="62"/>
        <v>0</v>
      </c>
      <c r="S556" s="425"/>
    </row>
    <row r="557" spans="1:19" x14ac:dyDescent="0.3">
      <c r="A557" s="421"/>
      <c r="B557" s="424"/>
      <c r="C557" s="421"/>
      <c r="D557" s="421"/>
      <c r="E557" s="421"/>
      <c r="F557" s="421"/>
      <c r="G557" s="421"/>
      <c r="H557" s="421"/>
      <c r="I557" s="220">
        <f>IF(B557&gt;A_Stammdaten!$B$12,0,SUM(C557,D557,F557,G557)-SUM(E557,H557))</f>
        <v>0</v>
      </c>
      <c r="J557" s="109">
        <f>IF(B557&gt;2020,HLOOKUP(A_Stammdaten!$B$12,$L$4:$R$2504,ROW(B557)-3,FALSE)+IF(OR(B557=0,A_Stammdaten!$B$12&lt;B557),0,I557*1/20),0)</f>
        <v>0</v>
      </c>
      <c r="K557" s="109">
        <f>IF(B557&gt;2020,HLOOKUP(A_Stammdaten!$B$12,$L$4:$R$2504,ROW(B557)-3,FALSE),0)</f>
        <v>0</v>
      </c>
      <c r="L557" s="109">
        <f t="shared" si="56"/>
        <v>0</v>
      </c>
      <c r="M557" s="109">
        <f t="shared" si="57"/>
        <v>0</v>
      </c>
      <c r="N557" s="109">
        <f t="shared" si="58"/>
        <v>0</v>
      </c>
      <c r="O557" s="109">
        <f t="shared" si="59"/>
        <v>0</v>
      </c>
      <c r="P557" s="109">
        <f t="shared" si="60"/>
        <v>0</v>
      </c>
      <c r="Q557" s="109">
        <f t="shared" si="61"/>
        <v>0</v>
      </c>
      <c r="R557" s="109">
        <f t="shared" si="62"/>
        <v>0</v>
      </c>
      <c r="S557" s="425"/>
    </row>
    <row r="558" spans="1:19" x14ac:dyDescent="0.3">
      <c r="A558" s="421"/>
      <c r="B558" s="424"/>
      <c r="C558" s="421"/>
      <c r="D558" s="421"/>
      <c r="E558" s="421"/>
      <c r="F558" s="421"/>
      <c r="G558" s="421"/>
      <c r="H558" s="421"/>
      <c r="I558" s="220">
        <f>IF(B558&gt;A_Stammdaten!$B$12,0,SUM(C558,D558,F558,G558)-SUM(E558,H558))</f>
        <v>0</v>
      </c>
      <c r="J558" s="109">
        <f>IF(B558&gt;2020,HLOOKUP(A_Stammdaten!$B$12,$L$4:$R$2504,ROW(B558)-3,FALSE)+IF(OR(B558=0,A_Stammdaten!$B$12&lt;B558),0,I558*1/20),0)</f>
        <v>0</v>
      </c>
      <c r="K558" s="109">
        <f>IF(B558&gt;2020,HLOOKUP(A_Stammdaten!$B$12,$L$4:$R$2504,ROW(B558)-3,FALSE),0)</f>
        <v>0</v>
      </c>
      <c r="L558" s="109">
        <f t="shared" si="56"/>
        <v>0</v>
      </c>
      <c r="M558" s="109">
        <f t="shared" si="57"/>
        <v>0</v>
      </c>
      <c r="N558" s="109">
        <f t="shared" si="58"/>
        <v>0</v>
      </c>
      <c r="O558" s="109">
        <f t="shared" si="59"/>
        <v>0</v>
      </c>
      <c r="P558" s="109">
        <f t="shared" si="60"/>
        <v>0</v>
      </c>
      <c r="Q558" s="109">
        <f t="shared" si="61"/>
        <v>0</v>
      </c>
      <c r="R558" s="109">
        <f t="shared" si="62"/>
        <v>0</v>
      </c>
      <c r="S558" s="425"/>
    </row>
    <row r="559" spans="1:19" x14ac:dyDescent="0.3">
      <c r="A559" s="421"/>
      <c r="B559" s="424"/>
      <c r="C559" s="421"/>
      <c r="D559" s="421"/>
      <c r="E559" s="421"/>
      <c r="F559" s="421"/>
      <c r="G559" s="421"/>
      <c r="H559" s="421"/>
      <c r="I559" s="220">
        <f>IF(B559&gt;A_Stammdaten!$B$12,0,SUM(C559,D559,F559,G559)-SUM(E559,H559))</f>
        <v>0</v>
      </c>
      <c r="J559" s="109">
        <f>IF(B559&gt;2020,HLOOKUP(A_Stammdaten!$B$12,$L$4:$R$2504,ROW(B559)-3,FALSE)+IF(OR(B559=0,A_Stammdaten!$B$12&lt;B559),0,I559*1/20),0)</f>
        <v>0</v>
      </c>
      <c r="K559" s="109">
        <f>IF(B559&gt;2020,HLOOKUP(A_Stammdaten!$B$12,$L$4:$R$2504,ROW(B559)-3,FALSE),0)</f>
        <v>0</v>
      </c>
      <c r="L559" s="109">
        <f t="shared" si="56"/>
        <v>0</v>
      </c>
      <c r="M559" s="109">
        <f t="shared" si="57"/>
        <v>0</v>
      </c>
      <c r="N559" s="109">
        <f t="shared" si="58"/>
        <v>0</v>
      </c>
      <c r="O559" s="109">
        <f t="shared" si="59"/>
        <v>0</v>
      </c>
      <c r="P559" s="109">
        <f t="shared" si="60"/>
        <v>0</v>
      </c>
      <c r="Q559" s="109">
        <f t="shared" si="61"/>
        <v>0</v>
      </c>
      <c r="R559" s="109">
        <f t="shared" si="62"/>
        <v>0</v>
      </c>
      <c r="S559" s="425"/>
    </row>
    <row r="560" spans="1:19" x14ac:dyDescent="0.3">
      <c r="A560" s="421"/>
      <c r="B560" s="424"/>
      <c r="C560" s="421"/>
      <c r="D560" s="421"/>
      <c r="E560" s="421"/>
      <c r="F560" s="421"/>
      <c r="G560" s="421"/>
      <c r="H560" s="421"/>
      <c r="I560" s="220">
        <f>IF(B560&gt;A_Stammdaten!$B$12,0,SUM(C560,D560,F560,G560)-SUM(E560,H560))</f>
        <v>0</v>
      </c>
      <c r="J560" s="109">
        <f>IF(B560&gt;2020,HLOOKUP(A_Stammdaten!$B$12,$L$4:$R$2504,ROW(B560)-3,FALSE)+IF(OR(B560=0,A_Stammdaten!$B$12&lt;B560),0,I560*1/20),0)</f>
        <v>0</v>
      </c>
      <c r="K560" s="109">
        <f>IF(B560&gt;2020,HLOOKUP(A_Stammdaten!$B$12,$L$4:$R$2504,ROW(B560)-3,FALSE),0)</f>
        <v>0</v>
      </c>
      <c r="L560" s="109">
        <f t="shared" si="56"/>
        <v>0</v>
      </c>
      <c r="M560" s="109">
        <f t="shared" si="57"/>
        <v>0</v>
      </c>
      <c r="N560" s="109">
        <f t="shared" si="58"/>
        <v>0</v>
      </c>
      <c r="O560" s="109">
        <f t="shared" si="59"/>
        <v>0</v>
      </c>
      <c r="P560" s="109">
        <f t="shared" si="60"/>
        <v>0</v>
      </c>
      <c r="Q560" s="109">
        <f t="shared" si="61"/>
        <v>0</v>
      </c>
      <c r="R560" s="109">
        <f t="shared" si="62"/>
        <v>0</v>
      </c>
      <c r="S560" s="425"/>
    </row>
    <row r="561" spans="1:19" x14ac:dyDescent="0.3">
      <c r="A561" s="421"/>
      <c r="B561" s="424"/>
      <c r="C561" s="421"/>
      <c r="D561" s="421"/>
      <c r="E561" s="421"/>
      <c r="F561" s="421"/>
      <c r="G561" s="421"/>
      <c r="H561" s="421"/>
      <c r="I561" s="220">
        <f>IF(B561&gt;A_Stammdaten!$B$12,0,SUM(C561,D561,F561,G561)-SUM(E561,H561))</f>
        <v>0</v>
      </c>
      <c r="J561" s="109">
        <f>IF(B561&gt;2020,HLOOKUP(A_Stammdaten!$B$12,$L$4:$R$2504,ROW(B561)-3,FALSE)+IF(OR(B561=0,A_Stammdaten!$B$12&lt;B561),0,I561*1/20),0)</f>
        <v>0</v>
      </c>
      <c r="K561" s="109">
        <f>IF(B561&gt;2020,HLOOKUP(A_Stammdaten!$B$12,$L$4:$R$2504,ROW(B561)-3,FALSE),0)</f>
        <v>0</v>
      </c>
      <c r="L561" s="109">
        <f t="shared" si="56"/>
        <v>0</v>
      </c>
      <c r="M561" s="109">
        <f t="shared" si="57"/>
        <v>0</v>
      </c>
      <c r="N561" s="109">
        <f t="shared" si="58"/>
        <v>0</v>
      </c>
      <c r="O561" s="109">
        <f t="shared" si="59"/>
        <v>0</v>
      </c>
      <c r="P561" s="109">
        <f t="shared" si="60"/>
        <v>0</v>
      </c>
      <c r="Q561" s="109">
        <f t="shared" si="61"/>
        <v>0</v>
      </c>
      <c r="R561" s="109">
        <f t="shared" si="62"/>
        <v>0</v>
      </c>
      <c r="S561" s="425"/>
    </row>
    <row r="562" spans="1:19" x14ac:dyDescent="0.3">
      <c r="A562" s="421"/>
      <c r="B562" s="424"/>
      <c r="C562" s="421"/>
      <c r="D562" s="421"/>
      <c r="E562" s="421"/>
      <c r="F562" s="421"/>
      <c r="G562" s="421"/>
      <c r="H562" s="421"/>
      <c r="I562" s="220">
        <f>IF(B562&gt;A_Stammdaten!$B$12,0,SUM(C562,D562,F562,G562)-SUM(E562,H562))</f>
        <v>0</v>
      </c>
      <c r="J562" s="109">
        <f>IF(B562&gt;2020,HLOOKUP(A_Stammdaten!$B$12,$L$4:$R$2504,ROW(B562)-3,FALSE)+IF(OR(B562=0,A_Stammdaten!$B$12&lt;B562),0,I562*1/20),0)</f>
        <v>0</v>
      </c>
      <c r="K562" s="109">
        <f>IF(B562&gt;2020,HLOOKUP(A_Stammdaten!$B$12,$L$4:$R$2504,ROW(B562)-3,FALSE),0)</f>
        <v>0</v>
      </c>
      <c r="L562" s="109">
        <f t="shared" si="56"/>
        <v>0</v>
      </c>
      <c r="M562" s="109">
        <f t="shared" si="57"/>
        <v>0</v>
      </c>
      <c r="N562" s="109">
        <f t="shared" si="58"/>
        <v>0</v>
      </c>
      <c r="O562" s="109">
        <f t="shared" si="59"/>
        <v>0</v>
      </c>
      <c r="P562" s="109">
        <f t="shared" si="60"/>
        <v>0</v>
      </c>
      <c r="Q562" s="109">
        <f t="shared" si="61"/>
        <v>0</v>
      </c>
      <c r="R562" s="109">
        <f t="shared" si="62"/>
        <v>0</v>
      </c>
      <c r="S562" s="425"/>
    </row>
    <row r="563" spans="1:19" x14ac:dyDescent="0.3">
      <c r="A563" s="421"/>
      <c r="B563" s="424"/>
      <c r="C563" s="421"/>
      <c r="D563" s="421"/>
      <c r="E563" s="421"/>
      <c r="F563" s="421"/>
      <c r="G563" s="421"/>
      <c r="H563" s="421"/>
      <c r="I563" s="220">
        <f>IF(B563&gt;A_Stammdaten!$B$12,0,SUM(C563,D563,F563,G563)-SUM(E563,H563))</f>
        <v>0</v>
      </c>
      <c r="J563" s="109">
        <f>IF(B563&gt;2020,HLOOKUP(A_Stammdaten!$B$12,$L$4:$R$2504,ROW(B563)-3,FALSE)+IF(OR(B563=0,A_Stammdaten!$B$12&lt;B563),0,I563*1/20),0)</f>
        <v>0</v>
      </c>
      <c r="K563" s="109">
        <f>IF(B563&gt;2020,HLOOKUP(A_Stammdaten!$B$12,$L$4:$R$2504,ROW(B563)-3,FALSE),0)</f>
        <v>0</v>
      </c>
      <c r="L563" s="109">
        <f t="shared" si="56"/>
        <v>0</v>
      </c>
      <c r="M563" s="109">
        <f t="shared" si="57"/>
        <v>0</v>
      </c>
      <c r="N563" s="109">
        <f t="shared" si="58"/>
        <v>0</v>
      </c>
      <c r="O563" s="109">
        <f t="shared" si="59"/>
        <v>0</v>
      </c>
      <c r="P563" s="109">
        <f t="shared" si="60"/>
        <v>0</v>
      </c>
      <c r="Q563" s="109">
        <f t="shared" si="61"/>
        <v>0</v>
      </c>
      <c r="R563" s="109">
        <f t="shared" si="62"/>
        <v>0</v>
      </c>
      <c r="S563" s="425"/>
    </row>
    <row r="564" spans="1:19" x14ac:dyDescent="0.3">
      <c r="A564" s="421"/>
      <c r="B564" s="424"/>
      <c r="C564" s="421"/>
      <c r="D564" s="421"/>
      <c r="E564" s="421"/>
      <c r="F564" s="421"/>
      <c r="G564" s="421"/>
      <c r="H564" s="421"/>
      <c r="I564" s="220">
        <f>IF(B564&gt;A_Stammdaten!$B$12,0,SUM(C564,D564,F564,G564)-SUM(E564,H564))</f>
        <v>0</v>
      </c>
      <c r="J564" s="109">
        <f>IF(B564&gt;2020,HLOOKUP(A_Stammdaten!$B$12,$L$4:$R$2504,ROW(B564)-3,FALSE)+IF(OR(B564=0,A_Stammdaten!$B$12&lt;B564),0,I564*1/20),0)</f>
        <v>0</v>
      </c>
      <c r="K564" s="109">
        <f>IF(B564&gt;2020,HLOOKUP(A_Stammdaten!$B$12,$L$4:$R$2504,ROW(B564)-3,FALSE),0)</f>
        <v>0</v>
      </c>
      <c r="L564" s="109">
        <f t="shared" si="56"/>
        <v>0</v>
      </c>
      <c r="M564" s="109">
        <f t="shared" si="57"/>
        <v>0</v>
      </c>
      <c r="N564" s="109">
        <f t="shared" si="58"/>
        <v>0</v>
      </c>
      <c r="O564" s="109">
        <f t="shared" si="59"/>
        <v>0</v>
      </c>
      <c r="P564" s="109">
        <f t="shared" si="60"/>
        <v>0</v>
      </c>
      <c r="Q564" s="109">
        <f t="shared" si="61"/>
        <v>0</v>
      </c>
      <c r="R564" s="109">
        <f t="shared" si="62"/>
        <v>0</v>
      </c>
      <c r="S564" s="425"/>
    </row>
    <row r="565" spans="1:19" x14ac:dyDescent="0.3">
      <c r="A565" s="421"/>
      <c r="B565" s="424"/>
      <c r="C565" s="421"/>
      <c r="D565" s="421"/>
      <c r="E565" s="421"/>
      <c r="F565" s="421"/>
      <c r="G565" s="421"/>
      <c r="H565" s="421"/>
      <c r="I565" s="220">
        <f>IF(B565&gt;A_Stammdaten!$B$12,0,SUM(C565,D565,F565,G565)-SUM(E565,H565))</f>
        <v>0</v>
      </c>
      <c r="J565" s="109">
        <f>IF(B565&gt;2020,HLOOKUP(A_Stammdaten!$B$12,$L$4:$R$2504,ROW(B565)-3,FALSE)+IF(OR(B565=0,A_Stammdaten!$B$12&lt;B565),0,I565*1/20),0)</f>
        <v>0</v>
      </c>
      <c r="K565" s="109">
        <f>IF(B565&gt;2020,HLOOKUP(A_Stammdaten!$B$12,$L$4:$R$2504,ROW(B565)-3,FALSE),0)</f>
        <v>0</v>
      </c>
      <c r="L565" s="109">
        <f t="shared" si="56"/>
        <v>0</v>
      </c>
      <c r="M565" s="109">
        <f t="shared" si="57"/>
        <v>0</v>
      </c>
      <c r="N565" s="109">
        <f t="shared" si="58"/>
        <v>0</v>
      </c>
      <c r="O565" s="109">
        <f t="shared" si="59"/>
        <v>0</v>
      </c>
      <c r="P565" s="109">
        <f t="shared" si="60"/>
        <v>0</v>
      </c>
      <c r="Q565" s="109">
        <f t="shared" si="61"/>
        <v>0</v>
      </c>
      <c r="R565" s="109">
        <f t="shared" si="62"/>
        <v>0</v>
      </c>
      <c r="S565" s="425"/>
    </row>
    <row r="566" spans="1:19" x14ac:dyDescent="0.3">
      <c r="A566" s="421"/>
      <c r="B566" s="424"/>
      <c r="C566" s="421"/>
      <c r="D566" s="421"/>
      <c r="E566" s="421"/>
      <c r="F566" s="421"/>
      <c r="G566" s="421"/>
      <c r="H566" s="421"/>
      <c r="I566" s="220">
        <f>IF(B566&gt;A_Stammdaten!$B$12,0,SUM(C566,D566,F566,G566)-SUM(E566,H566))</f>
        <v>0</v>
      </c>
      <c r="J566" s="109">
        <f>IF(B566&gt;2020,HLOOKUP(A_Stammdaten!$B$12,$L$4:$R$2504,ROW(B566)-3,FALSE)+IF(OR(B566=0,A_Stammdaten!$B$12&lt;B566),0,I566*1/20),0)</f>
        <v>0</v>
      </c>
      <c r="K566" s="109">
        <f>IF(B566&gt;2020,HLOOKUP(A_Stammdaten!$B$12,$L$4:$R$2504,ROW(B566)-3,FALSE),0)</f>
        <v>0</v>
      </c>
      <c r="L566" s="109">
        <f t="shared" si="56"/>
        <v>0</v>
      </c>
      <c r="M566" s="109">
        <f t="shared" si="57"/>
        <v>0</v>
      </c>
      <c r="N566" s="109">
        <f t="shared" si="58"/>
        <v>0</v>
      </c>
      <c r="O566" s="109">
        <f t="shared" si="59"/>
        <v>0</v>
      </c>
      <c r="P566" s="109">
        <f t="shared" si="60"/>
        <v>0</v>
      </c>
      <c r="Q566" s="109">
        <f t="shared" si="61"/>
        <v>0</v>
      </c>
      <c r="R566" s="109">
        <f t="shared" si="62"/>
        <v>0</v>
      </c>
      <c r="S566" s="425"/>
    </row>
    <row r="567" spans="1:19" x14ac:dyDescent="0.3">
      <c r="A567" s="421"/>
      <c r="B567" s="424"/>
      <c r="C567" s="421"/>
      <c r="D567" s="421"/>
      <c r="E567" s="421"/>
      <c r="F567" s="421"/>
      <c r="G567" s="421"/>
      <c r="H567" s="421"/>
      <c r="I567" s="220">
        <f>IF(B567&gt;A_Stammdaten!$B$12,0,SUM(C567,D567,F567,G567)-SUM(E567,H567))</f>
        <v>0</v>
      </c>
      <c r="J567" s="109">
        <f>IF(B567&gt;2020,HLOOKUP(A_Stammdaten!$B$12,$L$4:$R$2504,ROW(B567)-3,FALSE)+IF(OR(B567=0,A_Stammdaten!$B$12&lt;B567),0,I567*1/20),0)</f>
        <v>0</v>
      </c>
      <c r="K567" s="109">
        <f>IF(B567&gt;2020,HLOOKUP(A_Stammdaten!$B$12,$L$4:$R$2504,ROW(B567)-3,FALSE),0)</f>
        <v>0</v>
      </c>
      <c r="L567" s="109">
        <f t="shared" si="56"/>
        <v>0</v>
      </c>
      <c r="M567" s="109">
        <f t="shared" si="57"/>
        <v>0</v>
      </c>
      <c r="N567" s="109">
        <f t="shared" si="58"/>
        <v>0</v>
      </c>
      <c r="O567" s="109">
        <f t="shared" si="59"/>
        <v>0</v>
      </c>
      <c r="P567" s="109">
        <f t="shared" si="60"/>
        <v>0</v>
      </c>
      <c r="Q567" s="109">
        <f t="shared" si="61"/>
        <v>0</v>
      </c>
      <c r="R567" s="109">
        <f t="shared" si="62"/>
        <v>0</v>
      </c>
      <c r="S567" s="425"/>
    </row>
    <row r="568" spans="1:19" x14ac:dyDescent="0.3">
      <c r="A568" s="421"/>
      <c r="B568" s="424"/>
      <c r="C568" s="421"/>
      <c r="D568" s="421"/>
      <c r="E568" s="421"/>
      <c r="F568" s="421"/>
      <c r="G568" s="421"/>
      <c r="H568" s="421"/>
      <c r="I568" s="220">
        <f>IF(B568&gt;A_Stammdaten!$B$12,0,SUM(C568,D568,F568,G568)-SUM(E568,H568))</f>
        <v>0</v>
      </c>
      <c r="J568" s="109">
        <f>IF(B568&gt;2020,HLOOKUP(A_Stammdaten!$B$12,$L$4:$R$2504,ROW(B568)-3,FALSE)+IF(OR(B568=0,A_Stammdaten!$B$12&lt;B568),0,I568*1/20),0)</f>
        <v>0</v>
      </c>
      <c r="K568" s="109">
        <f>IF(B568&gt;2020,HLOOKUP(A_Stammdaten!$B$12,$L$4:$R$2504,ROW(B568)-3,FALSE),0)</f>
        <v>0</v>
      </c>
      <c r="L568" s="109">
        <f t="shared" si="56"/>
        <v>0</v>
      </c>
      <c r="M568" s="109">
        <f t="shared" si="57"/>
        <v>0</v>
      </c>
      <c r="N568" s="109">
        <f t="shared" si="58"/>
        <v>0</v>
      </c>
      <c r="O568" s="109">
        <f t="shared" si="59"/>
        <v>0</v>
      </c>
      <c r="P568" s="109">
        <f t="shared" si="60"/>
        <v>0</v>
      </c>
      <c r="Q568" s="109">
        <f t="shared" si="61"/>
        <v>0</v>
      </c>
      <c r="R568" s="109">
        <f t="shared" si="62"/>
        <v>0</v>
      </c>
      <c r="S568" s="425"/>
    </row>
    <row r="569" spans="1:19" x14ac:dyDescent="0.3">
      <c r="A569" s="421"/>
      <c r="B569" s="424"/>
      <c r="C569" s="421"/>
      <c r="D569" s="421"/>
      <c r="E569" s="421"/>
      <c r="F569" s="421"/>
      <c r="G569" s="421"/>
      <c r="H569" s="421"/>
      <c r="I569" s="220">
        <f>IF(B569&gt;A_Stammdaten!$B$12,0,SUM(C569,D569,F569,G569)-SUM(E569,H569))</f>
        <v>0</v>
      </c>
      <c r="J569" s="109">
        <f>IF(B569&gt;2020,HLOOKUP(A_Stammdaten!$B$12,$L$4:$R$2504,ROW(B569)-3,FALSE)+IF(OR(B569=0,A_Stammdaten!$B$12&lt;B569),0,I569*1/20),0)</f>
        <v>0</v>
      </c>
      <c r="K569" s="109">
        <f>IF(B569&gt;2020,HLOOKUP(A_Stammdaten!$B$12,$L$4:$R$2504,ROW(B569)-3,FALSE),0)</f>
        <v>0</v>
      </c>
      <c r="L569" s="109">
        <f t="shared" si="56"/>
        <v>0</v>
      </c>
      <c r="M569" s="109">
        <f t="shared" si="57"/>
        <v>0</v>
      </c>
      <c r="N569" s="109">
        <f t="shared" si="58"/>
        <v>0</v>
      </c>
      <c r="O569" s="109">
        <f t="shared" si="59"/>
        <v>0</v>
      </c>
      <c r="P569" s="109">
        <f t="shared" si="60"/>
        <v>0</v>
      </c>
      <c r="Q569" s="109">
        <f t="shared" si="61"/>
        <v>0</v>
      </c>
      <c r="R569" s="109">
        <f t="shared" si="62"/>
        <v>0</v>
      </c>
      <c r="S569" s="425"/>
    </row>
    <row r="570" spans="1:19" x14ac:dyDescent="0.3">
      <c r="A570" s="421"/>
      <c r="B570" s="424"/>
      <c r="C570" s="421"/>
      <c r="D570" s="421"/>
      <c r="E570" s="421"/>
      <c r="F570" s="421"/>
      <c r="G570" s="421"/>
      <c r="H570" s="421"/>
      <c r="I570" s="220">
        <f>IF(B570&gt;A_Stammdaten!$B$12,0,SUM(C570,D570,F570,G570)-SUM(E570,H570))</f>
        <v>0</v>
      </c>
      <c r="J570" s="109">
        <f>IF(B570&gt;2020,HLOOKUP(A_Stammdaten!$B$12,$L$4:$R$2504,ROW(B570)-3,FALSE)+IF(OR(B570=0,A_Stammdaten!$B$12&lt;B570),0,I570*1/20),0)</f>
        <v>0</v>
      </c>
      <c r="K570" s="109">
        <f>IF(B570&gt;2020,HLOOKUP(A_Stammdaten!$B$12,$L$4:$R$2504,ROW(B570)-3,FALSE),0)</f>
        <v>0</v>
      </c>
      <c r="L570" s="109">
        <f t="shared" si="56"/>
        <v>0</v>
      </c>
      <c r="M570" s="109">
        <f t="shared" si="57"/>
        <v>0</v>
      </c>
      <c r="N570" s="109">
        <f t="shared" si="58"/>
        <v>0</v>
      </c>
      <c r="O570" s="109">
        <f t="shared" si="59"/>
        <v>0</v>
      </c>
      <c r="P570" s="109">
        <f t="shared" si="60"/>
        <v>0</v>
      </c>
      <c r="Q570" s="109">
        <f t="shared" si="61"/>
        <v>0</v>
      </c>
      <c r="R570" s="109">
        <f t="shared" si="62"/>
        <v>0</v>
      </c>
      <c r="S570" s="425"/>
    </row>
    <row r="571" spans="1:19" x14ac:dyDescent="0.3">
      <c r="A571" s="421"/>
      <c r="B571" s="424"/>
      <c r="C571" s="421"/>
      <c r="D571" s="421"/>
      <c r="E571" s="421"/>
      <c r="F571" s="421"/>
      <c r="G571" s="421"/>
      <c r="H571" s="421"/>
      <c r="I571" s="220">
        <f>IF(B571&gt;A_Stammdaten!$B$12,0,SUM(C571,D571,F571,G571)-SUM(E571,H571))</f>
        <v>0</v>
      </c>
      <c r="J571" s="109">
        <f>IF(B571&gt;2020,HLOOKUP(A_Stammdaten!$B$12,$L$4:$R$2504,ROW(B571)-3,FALSE)+IF(OR(B571=0,A_Stammdaten!$B$12&lt;B571),0,I571*1/20),0)</f>
        <v>0</v>
      </c>
      <c r="K571" s="109">
        <f>IF(B571&gt;2020,HLOOKUP(A_Stammdaten!$B$12,$L$4:$R$2504,ROW(B571)-3,FALSE),0)</f>
        <v>0</v>
      </c>
      <c r="L571" s="109">
        <f t="shared" si="56"/>
        <v>0</v>
      </c>
      <c r="M571" s="109">
        <f t="shared" si="57"/>
        <v>0</v>
      </c>
      <c r="N571" s="109">
        <f t="shared" si="58"/>
        <v>0</v>
      </c>
      <c r="O571" s="109">
        <f t="shared" si="59"/>
        <v>0</v>
      </c>
      <c r="P571" s="109">
        <f t="shared" si="60"/>
        <v>0</v>
      </c>
      <c r="Q571" s="109">
        <f t="shared" si="61"/>
        <v>0</v>
      </c>
      <c r="R571" s="109">
        <f t="shared" si="62"/>
        <v>0</v>
      </c>
      <c r="S571" s="425"/>
    </row>
    <row r="572" spans="1:19" x14ac:dyDescent="0.3">
      <c r="A572" s="421"/>
      <c r="B572" s="424"/>
      <c r="C572" s="421"/>
      <c r="D572" s="421"/>
      <c r="E572" s="421"/>
      <c r="F572" s="421"/>
      <c r="G572" s="421"/>
      <c r="H572" s="421"/>
      <c r="I572" s="220">
        <f>IF(B572&gt;A_Stammdaten!$B$12,0,SUM(C572,D572,F572,G572)-SUM(E572,H572))</f>
        <v>0</v>
      </c>
      <c r="J572" s="109">
        <f>IF(B572&gt;2020,HLOOKUP(A_Stammdaten!$B$12,$L$4:$R$2504,ROW(B572)-3,FALSE)+IF(OR(B572=0,A_Stammdaten!$B$12&lt;B572),0,I572*1/20),0)</f>
        <v>0</v>
      </c>
      <c r="K572" s="109">
        <f>IF(B572&gt;2020,HLOOKUP(A_Stammdaten!$B$12,$L$4:$R$2504,ROW(B572)-3,FALSE),0)</f>
        <v>0</v>
      </c>
      <c r="L572" s="109">
        <f t="shared" si="56"/>
        <v>0</v>
      </c>
      <c r="M572" s="109">
        <f t="shared" si="57"/>
        <v>0</v>
      </c>
      <c r="N572" s="109">
        <f t="shared" si="58"/>
        <v>0</v>
      </c>
      <c r="O572" s="109">
        <f t="shared" si="59"/>
        <v>0</v>
      </c>
      <c r="P572" s="109">
        <f t="shared" si="60"/>
        <v>0</v>
      </c>
      <c r="Q572" s="109">
        <f t="shared" si="61"/>
        <v>0</v>
      </c>
      <c r="R572" s="109">
        <f t="shared" si="62"/>
        <v>0</v>
      </c>
      <c r="S572" s="425"/>
    </row>
    <row r="573" spans="1:19" x14ac:dyDescent="0.3">
      <c r="A573" s="421"/>
      <c r="B573" s="424"/>
      <c r="C573" s="421"/>
      <c r="D573" s="421"/>
      <c r="E573" s="421"/>
      <c r="F573" s="421"/>
      <c r="G573" s="421"/>
      <c r="H573" s="421"/>
      <c r="I573" s="220">
        <f>IF(B573&gt;A_Stammdaten!$B$12,0,SUM(C573,D573,F573,G573)-SUM(E573,H573))</f>
        <v>0</v>
      </c>
      <c r="J573" s="109">
        <f>IF(B573&gt;2020,HLOOKUP(A_Stammdaten!$B$12,$L$4:$R$2504,ROW(B573)-3,FALSE)+IF(OR(B573=0,A_Stammdaten!$B$12&lt;B573),0,I573*1/20),0)</f>
        <v>0</v>
      </c>
      <c r="K573" s="109">
        <f>IF(B573&gt;2020,HLOOKUP(A_Stammdaten!$B$12,$L$4:$R$2504,ROW(B573)-3,FALSE),0)</f>
        <v>0</v>
      </c>
      <c r="L573" s="109">
        <f t="shared" si="56"/>
        <v>0</v>
      </c>
      <c r="M573" s="109">
        <f t="shared" si="57"/>
        <v>0</v>
      </c>
      <c r="N573" s="109">
        <f t="shared" si="58"/>
        <v>0</v>
      </c>
      <c r="O573" s="109">
        <f t="shared" si="59"/>
        <v>0</v>
      </c>
      <c r="P573" s="109">
        <f t="shared" si="60"/>
        <v>0</v>
      </c>
      <c r="Q573" s="109">
        <f t="shared" si="61"/>
        <v>0</v>
      </c>
      <c r="R573" s="109">
        <f t="shared" si="62"/>
        <v>0</v>
      </c>
      <c r="S573" s="425"/>
    </row>
    <row r="574" spans="1:19" x14ac:dyDescent="0.3">
      <c r="A574" s="421"/>
      <c r="B574" s="424"/>
      <c r="C574" s="421"/>
      <c r="D574" s="421"/>
      <c r="E574" s="421"/>
      <c r="F574" s="421"/>
      <c r="G574" s="421"/>
      <c r="H574" s="421"/>
      <c r="I574" s="220">
        <f>IF(B574&gt;A_Stammdaten!$B$12,0,SUM(C574,D574,F574,G574)-SUM(E574,H574))</f>
        <v>0</v>
      </c>
      <c r="J574" s="109">
        <f>IF(B574&gt;2020,HLOOKUP(A_Stammdaten!$B$12,$L$4:$R$2504,ROW(B574)-3,FALSE)+IF(OR(B574=0,A_Stammdaten!$B$12&lt;B574),0,I574*1/20),0)</f>
        <v>0</v>
      </c>
      <c r="K574" s="109">
        <f>IF(B574&gt;2020,HLOOKUP(A_Stammdaten!$B$12,$L$4:$R$2504,ROW(B574)-3,FALSE),0)</f>
        <v>0</v>
      </c>
      <c r="L574" s="109">
        <f t="shared" si="56"/>
        <v>0</v>
      </c>
      <c r="M574" s="109">
        <f t="shared" si="57"/>
        <v>0</v>
      </c>
      <c r="N574" s="109">
        <f t="shared" si="58"/>
        <v>0</v>
      </c>
      <c r="O574" s="109">
        <f t="shared" si="59"/>
        <v>0</v>
      </c>
      <c r="P574" s="109">
        <f t="shared" si="60"/>
        <v>0</v>
      </c>
      <c r="Q574" s="109">
        <f t="shared" si="61"/>
        <v>0</v>
      </c>
      <c r="R574" s="109">
        <f t="shared" si="62"/>
        <v>0</v>
      </c>
      <c r="S574" s="425"/>
    </row>
    <row r="575" spans="1:19" x14ac:dyDescent="0.3">
      <c r="A575" s="421"/>
      <c r="B575" s="424"/>
      <c r="C575" s="421"/>
      <c r="D575" s="421"/>
      <c r="E575" s="421"/>
      <c r="F575" s="421"/>
      <c r="G575" s="421"/>
      <c r="H575" s="421"/>
      <c r="I575" s="220">
        <f>IF(B575&gt;A_Stammdaten!$B$12,0,SUM(C575,D575,F575,G575)-SUM(E575,H575))</f>
        <v>0</v>
      </c>
      <c r="J575" s="109">
        <f>IF(B575&gt;2020,HLOOKUP(A_Stammdaten!$B$12,$L$4:$R$2504,ROW(B575)-3,FALSE)+IF(OR(B575=0,A_Stammdaten!$B$12&lt;B575),0,I575*1/20),0)</f>
        <v>0</v>
      </c>
      <c r="K575" s="109">
        <f>IF(B575&gt;2020,HLOOKUP(A_Stammdaten!$B$12,$L$4:$R$2504,ROW(B575)-3,FALSE),0)</f>
        <v>0</v>
      </c>
      <c r="L575" s="109">
        <f t="shared" si="56"/>
        <v>0</v>
      </c>
      <c r="M575" s="109">
        <f t="shared" si="57"/>
        <v>0</v>
      </c>
      <c r="N575" s="109">
        <f t="shared" si="58"/>
        <v>0</v>
      </c>
      <c r="O575" s="109">
        <f t="shared" si="59"/>
        <v>0</v>
      </c>
      <c r="P575" s="109">
        <f t="shared" si="60"/>
        <v>0</v>
      </c>
      <c r="Q575" s="109">
        <f t="shared" si="61"/>
        <v>0</v>
      </c>
      <c r="R575" s="109">
        <f t="shared" si="62"/>
        <v>0</v>
      </c>
      <c r="S575" s="425"/>
    </row>
    <row r="576" spans="1:19" x14ac:dyDescent="0.3">
      <c r="A576" s="421"/>
      <c r="B576" s="424"/>
      <c r="C576" s="421"/>
      <c r="D576" s="421"/>
      <c r="E576" s="421"/>
      <c r="F576" s="421"/>
      <c r="G576" s="421"/>
      <c r="H576" s="421"/>
      <c r="I576" s="220">
        <f>IF(B576&gt;A_Stammdaten!$B$12,0,SUM(C576,D576,F576,G576)-SUM(E576,H576))</f>
        <v>0</v>
      </c>
      <c r="J576" s="109">
        <f>IF(B576&gt;2020,HLOOKUP(A_Stammdaten!$B$12,$L$4:$R$2504,ROW(B576)-3,FALSE)+IF(OR(B576=0,A_Stammdaten!$B$12&lt;B576),0,I576*1/20),0)</f>
        <v>0</v>
      </c>
      <c r="K576" s="109">
        <f>IF(B576&gt;2020,HLOOKUP(A_Stammdaten!$B$12,$L$4:$R$2504,ROW(B576)-3,FALSE),0)</f>
        <v>0</v>
      </c>
      <c r="L576" s="109">
        <f t="shared" si="56"/>
        <v>0</v>
      </c>
      <c r="M576" s="109">
        <f t="shared" si="57"/>
        <v>0</v>
      </c>
      <c r="N576" s="109">
        <f t="shared" si="58"/>
        <v>0</v>
      </c>
      <c r="O576" s="109">
        <f t="shared" si="59"/>
        <v>0</v>
      </c>
      <c r="P576" s="109">
        <f t="shared" si="60"/>
        <v>0</v>
      </c>
      <c r="Q576" s="109">
        <f t="shared" si="61"/>
        <v>0</v>
      </c>
      <c r="R576" s="109">
        <f t="shared" si="62"/>
        <v>0</v>
      </c>
      <c r="S576" s="425"/>
    </row>
    <row r="577" spans="1:19" x14ac:dyDescent="0.3">
      <c r="A577" s="421"/>
      <c r="B577" s="424"/>
      <c r="C577" s="421"/>
      <c r="D577" s="421"/>
      <c r="E577" s="421"/>
      <c r="F577" s="421"/>
      <c r="G577" s="421"/>
      <c r="H577" s="421"/>
      <c r="I577" s="220">
        <f>IF(B577&gt;A_Stammdaten!$B$12,0,SUM(C577,D577,F577,G577)-SUM(E577,H577))</f>
        <v>0</v>
      </c>
      <c r="J577" s="109">
        <f>IF(B577&gt;2020,HLOOKUP(A_Stammdaten!$B$12,$L$4:$R$2504,ROW(B577)-3,FALSE)+IF(OR(B577=0,A_Stammdaten!$B$12&lt;B577),0,I577*1/20),0)</f>
        <v>0</v>
      </c>
      <c r="K577" s="109">
        <f>IF(B577&gt;2020,HLOOKUP(A_Stammdaten!$B$12,$L$4:$R$2504,ROW(B577)-3,FALSE),0)</f>
        <v>0</v>
      </c>
      <c r="L577" s="109">
        <f t="shared" si="56"/>
        <v>0</v>
      </c>
      <c r="M577" s="109">
        <f t="shared" si="57"/>
        <v>0</v>
      </c>
      <c r="N577" s="109">
        <f t="shared" si="58"/>
        <v>0</v>
      </c>
      <c r="O577" s="109">
        <f t="shared" si="59"/>
        <v>0</v>
      </c>
      <c r="P577" s="109">
        <f t="shared" si="60"/>
        <v>0</v>
      </c>
      <c r="Q577" s="109">
        <f t="shared" si="61"/>
        <v>0</v>
      </c>
      <c r="R577" s="109">
        <f t="shared" si="62"/>
        <v>0</v>
      </c>
      <c r="S577" s="425"/>
    </row>
    <row r="578" spans="1:19" x14ac:dyDescent="0.3">
      <c r="A578" s="421"/>
      <c r="B578" s="424"/>
      <c r="C578" s="421"/>
      <c r="D578" s="421"/>
      <c r="E578" s="421"/>
      <c r="F578" s="421"/>
      <c r="G578" s="421"/>
      <c r="H578" s="421"/>
      <c r="I578" s="220">
        <f>IF(B578&gt;A_Stammdaten!$B$12,0,SUM(C578,D578,F578,G578)-SUM(E578,H578))</f>
        <v>0</v>
      </c>
      <c r="J578" s="109">
        <f>IF(B578&gt;2020,HLOOKUP(A_Stammdaten!$B$12,$L$4:$R$2504,ROW(B578)-3,FALSE)+IF(OR(B578=0,A_Stammdaten!$B$12&lt;B578),0,I578*1/20),0)</f>
        <v>0</v>
      </c>
      <c r="K578" s="109">
        <f>IF(B578&gt;2020,HLOOKUP(A_Stammdaten!$B$12,$L$4:$R$2504,ROW(B578)-3,FALSE),0)</f>
        <v>0</v>
      </c>
      <c r="L578" s="109">
        <f t="shared" si="56"/>
        <v>0</v>
      </c>
      <c r="M578" s="109">
        <f t="shared" si="57"/>
        <v>0</v>
      </c>
      <c r="N578" s="109">
        <f t="shared" si="58"/>
        <v>0</v>
      </c>
      <c r="O578" s="109">
        <f t="shared" si="59"/>
        <v>0</v>
      </c>
      <c r="P578" s="109">
        <f t="shared" si="60"/>
        <v>0</v>
      </c>
      <c r="Q578" s="109">
        <f t="shared" si="61"/>
        <v>0</v>
      </c>
      <c r="R578" s="109">
        <f t="shared" si="62"/>
        <v>0</v>
      </c>
      <c r="S578" s="425"/>
    </row>
    <row r="579" spans="1:19" x14ac:dyDescent="0.3">
      <c r="A579" s="421"/>
      <c r="B579" s="424"/>
      <c r="C579" s="421"/>
      <c r="D579" s="421"/>
      <c r="E579" s="421"/>
      <c r="F579" s="421"/>
      <c r="G579" s="421"/>
      <c r="H579" s="421"/>
      <c r="I579" s="220">
        <f>IF(B579&gt;A_Stammdaten!$B$12,0,SUM(C579,D579,F579,G579)-SUM(E579,H579))</f>
        <v>0</v>
      </c>
      <c r="J579" s="109">
        <f>IF(B579&gt;2020,HLOOKUP(A_Stammdaten!$B$12,$L$4:$R$2504,ROW(B579)-3,FALSE)+IF(OR(B579=0,A_Stammdaten!$B$12&lt;B579),0,I579*1/20),0)</f>
        <v>0</v>
      </c>
      <c r="K579" s="109">
        <f>IF(B579&gt;2020,HLOOKUP(A_Stammdaten!$B$12,$L$4:$R$2504,ROW(B579)-3,FALSE),0)</f>
        <v>0</v>
      </c>
      <c r="L579" s="109">
        <f t="shared" si="56"/>
        <v>0</v>
      </c>
      <c r="M579" s="109">
        <f t="shared" si="57"/>
        <v>0</v>
      </c>
      <c r="N579" s="109">
        <f t="shared" si="58"/>
        <v>0</v>
      </c>
      <c r="O579" s="109">
        <f t="shared" si="59"/>
        <v>0</v>
      </c>
      <c r="P579" s="109">
        <f t="shared" si="60"/>
        <v>0</v>
      </c>
      <c r="Q579" s="109">
        <f t="shared" si="61"/>
        <v>0</v>
      </c>
      <c r="R579" s="109">
        <f t="shared" si="62"/>
        <v>0</v>
      </c>
      <c r="S579" s="425"/>
    </row>
    <row r="580" spans="1:19" x14ac:dyDescent="0.3">
      <c r="A580" s="421"/>
      <c r="B580" s="424"/>
      <c r="C580" s="421"/>
      <c r="D580" s="421"/>
      <c r="E580" s="421"/>
      <c r="F580" s="421"/>
      <c r="G580" s="421"/>
      <c r="H580" s="421"/>
      <c r="I580" s="220">
        <f>IF(B580&gt;A_Stammdaten!$B$12,0,SUM(C580,D580,F580,G580)-SUM(E580,H580))</f>
        <v>0</v>
      </c>
      <c r="J580" s="109">
        <f>IF(B580&gt;2020,HLOOKUP(A_Stammdaten!$B$12,$L$4:$R$2504,ROW(B580)-3,FALSE)+IF(OR(B580=0,A_Stammdaten!$B$12&lt;B580),0,I580*1/20),0)</f>
        <v>0</v>
      </c>
      <c r="K580" s="109">
        <f>IF(B580&gt;2020,HLOOKUP(A_Stammdaten!$B$12,$L$4:$R$2504,ROW(B580)-3,FALSE),0)</f>
        <v>0</v>
      </c>
      <c r="L580" s="109">
        <f t="shared" si="56"/>
        <v>0</v>
      </c>
      <c r="M580" s="109">
        <f t="shared" si="57"/>
        <v>0</v>
      </c>
      <c r="N580" s="109">
        <f t="shared" si="58"/>
        <v>0</v>
      </c>
      <c r="O580" s="109">
        <f t="shared" si="59"/>
        <v>0</v>
      </c>
      <c r="P580" s="109">
        <f t="shared" si="60"/>
        <v>0</v>
      </c>
      <c r="Q580" s="109">
        <f t="shared" si="61"/>
        <v>0</v>
      </c>
      <c r="R580" s="109">
        <f t="shared" si="62"/>
        <v>0</v>
      </c>
      <c r="S580" s="425"/>
    </row>
    <row r="581" spans="1:19" x14ac:dyDescent="0.3">
      <c r="A581" s="421"/>
      <c r="B581" s="424"/>
      <c r="C581" s="421"/>
      <c r="D581" s="421"/>
      <c r="E581" s="421"/>
      <c r="F581" s="421"/>
      <c r="G581" s="421"/>
      <c r="H581" s="421"/>
      <c r="I581" s="220">
        <f>IF(B581&gt;A_Stammdaten!$B$12,0,SUM(C581,D581,F581,G581)-SUM(E581,H581))</f>
        <v>0</v>
      </c>
      <c r="J581" s="109">
        <f>IF(B581&gt;2020,HLOOKUP(A_Stammdaten!$B$12,$L$4:$R$2504,ROW(B581)-3,FALSE)+IF(OR(B581=0,A_Stammdaten!$B$12&lt;B581),0,I581*1/20),0)</f>
        <v>0</v>
      </c>
      <c r="K581" s="109">
        <f>IF(B581&gt;2020,HLOOKUP(A_Stammdaten!$B$12,$L$4:$R$2504,ROW(B581)-3,FALSE),0)</f>
        <v>0</v>
      </c>
      <c r="L581" s="109">
        <f t="shared" si="56"/>
        <v>0</v>
      </c>
      <c r="M581" s="109">
        <f t="shared" si="57"/>
        <v>0</v>
      </c>
      <c r="N581" s="109">
        <f t="shared" si="58"/>
        <v>0</v>
      </c>
      <c r="O581" s="109">
        <f t="shared" si="59"/>
        <v>0</v>
      </c>
      <c r="P581" s="109">
        <f t="shared" si="60"/>
        <v>0</v>
      </c>
      <c r="Q581" s="109">
        <f t="shared" si="61"/>
        <v>0</v>
      </c>
      <c r="R581" s="109">
        <f t="shared" si="62"/>
        <v>0</v>
      </c>
      <c r="S581" s="425"/>
    </row>
    <row r="582" spans="1:19" x14ac:dyDescent="0.3">
      <c r="A582" s="421"/>
      <c r="B582" s="424"/>
      <c r="C582" s="421"/>
      <c r="D582" s="421"/>
      <c r="E582" s="421"/>
      <c r="F582" s="421"/>
      <c r="G582" s="421"/>
      <c r="H582" s="421"/>
      <c r="I582" s="220">
        <f>IF(B582&gt;A_Stammdaten!$B$12,0,SUM(C582,D582,F582,G582)-SUM(E582,H582))</f>
        <v>0</v>
      </c>
      <c r="J582" s="109">
        <f>IF(B582&gt;2020,HLOOKUP(A_Stammdaten!$B$12,$L$4:$R$2504,ROW(B582)-3,FALSE)+IF(OR(B582=0,A_Stammdaten!$B$12&lt;B582),0,I582*1/20),0)</f>
        <v>0</v>
      </c>
      <c r="K582" s="109">
        <f>IF(B582&gt;2020,HLOOKUP(A_Stammdaten!$B$12,$L$4:$R$2504,ROW(B582)-3,FALSE),0)</f>
        <v>0</v>
      </c>
      <c r="L582" s="109">
        <f t="shared" ref="L582:L645" si="63">IF(B582&gt;2020,IF(OR($I582=0,L$4&lt;$B582,$B582=0,20-(L$4-$B582)=0),0,$I582*(19-(L$4-$B582))/20),0)</f>
        <v>0</v>
      </c>
      <c r="M582" s="109">
        <f t="shared" ref="M582:M645" si="64">IF(B582&gt;2020,IF(OR($I582=0,M$4&lt;$B582,$B582=0,20-(M$4-$B582)=0),0,$I582*(19-(M$4-$B582))/20),0)</f>
        <v>0</v>
      </c>
      <c r="N582" s="109">
        <f t="shared" ref="N582:N645" si="65">IF(B582&gt;2020,IF(OR($I582=0,N$4&lt;$B582,$B582=0,20-(N$4-$B582)=0),0,$I582*(19-(N$4-$B582))/20),0)</f>
        <v>0</v>
      </c>
      <c r="O582" s="109">
        <f t="shared" ref="O582:O645" si="66">IF(B582&gt;2020,IF(OR($I582=0,O$4&lt;$B582,$B582=0,20-(O$4-$B582)=0),0,$I582*(19-(O$4-$B582))/20),0)</f>
        <v>0</v>
      </c>
      <c r="P582" s="109">
        <f t="shared" ref="P582:P645" si="67">IF(B582&gt;2020,IF(OR($I582=0,P$4&lt;$B582,$B582=0,20-(P$4-$B582)=0),0,$I582*(19-(P$4-$B582))/20),0)</f>
        <v>0</v>
      </c>
      <c r="Q582" s="109">
        <f t="shared" ref="Q582:Q645" si="68">IF(B582&gt;2020,IF(OR($I582=0,Q$4&lt;$B582,$B582=0,20-(Q$4-$B582)=0),0,$I582*(19-(Q$4-$B582))/20),0)</f>
        <v>0</v>
      </c>
      <c r="R582" s="109">
        <f t="shared" ref="R582:R645" si="69">IF(B582&gt;2020,IF(OR($I582=0,R$4&lt;$B582,$B582=0,20-(R$4-$B582)=0),0,$I582*(19-(R$4-$B582))/20),0)</f>
        <v>0</v>
      </c>
      <c r="S582" s="425"/>
    </row>
    <row r="583" spans="1:19" x14ac:dyDescent="0.3">
      <c r="A583" s="421"/>
      <c r="B583" s="424"/>
      <c r="C583" s="421"/>
      <c r="D583" s="421"/>
      <c r="E583" s="421"/>
      <c r="F583" s="421"/>
      <c r="G583" s="421"/>
      <c r="H583" s="421"/>
      <c r="I583" s="220">
        <f>IF(B583&gt;A_Stammdaten!$B$12,0,SUM(C583,D583,F583,G583)-SUM(E583,H583))</f>
        <v>0</v>
      </c>
      <c r="J583" s="109">
        <f>IF(B583&gt;2020,HLOOKUP(A_Stammdaten!$B$12,$L$4:$R$2504,ROW(B583)-3,FALSE)+IF(OR(B583=0,A_Stammdaten!$B$12&lt;B583),0,I583*1/20),0)</f>
        <v>0</v>
      </c>
      <c r="K583" s="109">
        <f>IF(B583&gt;2020,HLOOKUP(A_Stammdaten!$B$12,$L$4:$R$2504,ROW(B583)-3,FALSE),0)</f>
        <v>0</v>
      </c>
      <c r="L583" s="109">
        <f t="shared" si="63"/>
        <v>0</v>
      </c>
      <c r="M583" s="109">
        <f t="shared" si="64"/>
        <v>0</v>
      </c>
      <c r="N583" s="109">
        <f t="shared" si="65"/>
        <v>0</v>
      </c>
      <c r="O583" s="109">
        <f t="shared" si="66"/>
        <v>0</v>
      </c>
      <c r="P583" s="109">
        <f t="shared" si="67"/>
        <v>0</v>
      </c>
      <c r="Q583" s="109">
        <f t="shared" si="68"/>
        <v>0</v>
      </c>
      <c r="R583" s="109">
        <f t="shared" si="69"/>
        <v>0</v>
      </c>
      <c r="S583" s="425"/>
    </row>
    <row r="584" spans="1:19" x14ac:dyDescent="0.3">
      <c r="A584" s="421"/>
      <c r="B584" s="424"/>
      <c r="C584" s="421"/>
      <c r="D584" s="421"/>
      <c r="E584" s="421"/>
      <c r="F584" s="421"/>
      <c r="G584" s="421"/>
      <c r="H584" s="421"/>
      <c r="I584" s="220">
        <f>IF(B584&gt;A_Stammdaten!$B$12,0,SUM(C584,D584,F584,G584)-SUM(E584,H584))</f>
        <v>0</v>
      </c>
      <c r="J584" s="109">
        <f>IF(B584&gt;2020,HLOOKUP(A_Stammdaten!$B$12,$L$4:$R$2504,ROW(B584)-3,FALSE)+IF(OR(B584=0,A_Stammdaten!$B$12&lt;B584),0,I584*1/20),0)</f>
        <v>0</v>
      </c>
      <c r="K584" s="109">
        <f>IF(B584&gt;2020,HLOOKUP(A_Stammdaten!$B$12,$L$4:$R$2504,ROW(B584)-3,FALSE),0)</f>
        <v>0</v>
      </c>
      <c r="L584" s="109">
        <f t="shared" si="63"/>
        <v>0</v>
      </c>
      <c r="M584" s="109">
        <f t="shared" si="64"/>
        <v>0</v>
      </c>
      <c r="N584" s="109">
        <f t="shared" si="65"/>
        <v>0</v>
      </c>
      <c r="O584" s="109">
        <f t="shared" si="66"/>
        <v>0</v>
      </c>
      <c r="P584" s="109">
        <f t="shared" si="67"/>
        <v>0</v>
      </c>
      <c r="Q584" s="109">
        <f t="shared" si="68"/>
        <v>0</v>
      </c>
      <c r="R584" s="109">
        <f t="shared" si="69"/>
        <v>0</v>
      </c>
      <c r="S584" s="425"/>
    </row>
    <row r="585" spans="1:19" x14ac:dyDescent="0.3">
      <c r="A585" s="421"/>
      <c r="B585" s="424"/>
      <c r="C585" s="421"/>
      <c r="D585" s="421"/>
      <c r="E585" s="421"/>
      <c r="F585" s="421"/>
      <c r="G585" s="421"/>
      <c r="H585" s="421"/>
      <c r="I585" s="220">
        <f>IF(B585&gt;A_Stammdaten!$B$12,0,SUM(C585,D585,F585,G585)-SUM(E585,H585))</f>
        <v>0</v>
      </c>
      <c r="J585" s="109">
        <f>IF(B585&gt;2020,HLOOKUP(A_Stammdaten!$B$12,$L$4:$R$2504,ROW(B585)-3,FALSE)+IF(OR(B585=0,A_Stammdaten!$B$12&lt;B585),0,I585*1/20),0)</f>
        <v>0</v>
      </c>
      <c r="K585" s="109">
        <f>IF(B585&gt;2020,HLOOKUP(A_Stammdaten!$B$12,$L$4:$R$2504,ROW(B585)-3,FALSE),0)</f>
        <v>0</v>
      </c>
      <c r="L585" s="109">
        <f t="shared" si="63"/>
        <v>0</v>
      </c>
      <c r="M585" s="109">
        <f t="shared" si="64"/>
        <v>0</v>
      </c>
      <c r="N585" s="109">
        <f t="shared" si="65"/>
        <v>0</v>
      </c>
      <c r="O585" s="109">
        <f t="shared" si="66"/>
        <v>0</v>
      </c>
      <c r="P585" s="109">
        <f t="shared" si="67"/>
        <v>0</v>
      </c>
      <c r="Q585" s="109">
        <f t="shared" si="68"/>
        <v>0</v>
      </c>
      <c r="R585" s="109">
        <f t="shared" si="69"/>
        <v>0</v>
      </c>
      <c r="S585" s="425"/>
    </row>
    <row r="586" spans="1:19" x14ac:dyDescent="0.3">
      <c r="A586" s="421"/>
      <c r="B586" s="424"/>
      <c r="C586" s="421"/>
      <c r="D586" s="421"/>
      <c r="E586" s="421"/>
      <c r="F586" s="421"/>
      <c r="G586" s="421"/>
      <c r="H586" s="421"/>
      <c r="I586" s="220">
        <f>IF(B586&gt;A_Stammdaten!$B$12,0,SUM(C586,D586,F586,G586)-SUM(E586,H586))</f>
        <v>0</v>
      </c>
      <c r="J586" s="109">
        <f>IF(B586&gt;2020,HLOOKUP(A_Stammdaten!$B$12,$L$4:$R$2504,ROW(B586)-3,FALSE)+IF(OR(B586=0,A_Stammdaten!$B$12&lt;B586),0,I586*1/20),0)</f>
        <v>0</v>
      </c>
      <c r="K586" s="109">
        <f>IF(B586&gt;2020,HLOOKUP(A_Stammdaten!$B$12,$L$4:$R$2504,ROW(B586)-3,FALSE),0)</f>
        <v>0</v>
      </c>
      <c r="L586" s="109">
        <f t="shared" si="63"/>
        <v>0</v>
      </c>
      <c r="M586" s="109">
        <f t="shared" si="64"/>
        <v>0</v>
      </c>
      <c r="N586" s="109">
        <f t="shared" si="65"/>
        <v>0</v>
      </c>
      <c r="O586" s="109">
        <f t="shared" si="66"/>
        <v>0</v>
      </c>
      <c r="P586" s="109">
        <f t="shared" si="67"/>
        <v>0</v>
      </c>
      <c r="Q586" s="109">
        <f t="shared" si="68"/>
        <v>0</v>
      </c>
      <c r="R586" s="109">
        <f t="shared" si="69"/>
        <v>0</v>
      </c>
      <c r="S586" s="425"/>
    </row>
    <row r="587" spans="1:19" x14ac:dyDescent="0.3">
      <c r="A587" s="421"/>
      <c r="B587" s="424"/>
      <c r="C587" s="421"/>
      <c r="D587" s="421"/>
      <c r="E587" s="421"/>
      <c r="F587" s="421"/>
      <c r="G587" s="421"/>
      <c r="H587" s="421"/>
      <c r="I587" s="220">
        <f>IF(B587&gt;A_Stammdaten!$B$12,0,SUM(C587,D587,F587,G587)-SUM(E587,H587))</f>
        <v>0</v>
      </c>
      <c r="J587" s="109">
        <f>IF(B587&gt;2020,HLOOKUP(A_Stammdaten!$B$12,$L$4:$R$2504,ROW(B587)-3,FALSE)+IF(OR(B587=0,A_Stammdaten!$B$12&lt;B587),0,I587*1/20),0)</f>
        <v>0</v>
      </c>
      <c r="K587" s="109">
        <f>IF(B587&gt;2020,HLOOKUP(A_Stammdaten!$B$12,$L$4:$R$2504,ROW(B587)-3,FALSE),0)</f>
        <v>0</v>
      </c>
      <c r="L587" s="109">
        <f t="shared" si="63"/>
        <v>0</v>
      </c>
      <c r="M587" s="109">
        <f t="shared" si="64"/>
        <v>0</v>
      </c>
      <c r="N587" s="109">
        <f t="shared" si="65"/>
        <v>0</v>
      </c>
      <c r="O587" s="109">
        <f t="shared" si="66"/>
        <v>0</v>
      </c>
      <c r="P587" s="109">
        <f t="shared" si="67"/>
        <v>0</v>
      </c>
      <c r="Q587" s="109">
        <f t="shared" si="68"/>
        <v>0</v>
      </c>
      <c r="R587" s="109">
        <f t="shared" si="69"/>
        <v>0</v>
      </c>
      <c r="S587" s="425"/>
    </row>
    <row r="588" spans="1:19" x14ac:dyDescent="0.3">
      <c r="A588" s="421"/>
      <c r="B588" s="424"/>
      <c r="C588" s="421"/>
      <c r="D588" s="421"/>
      <c r="E588" s="421"/>
      <c r="F588" s="421"/>
      <c r="G588" s="421"/>
      <c r="H588" s="421"/>
      <c r="I588" s="220">
        <f>IF(B588&gt;A_Stammdaten!$B$12,0,SUM(C588,D588,F588,G588)-SUM(E588,H588))</f>
        <v>0</v>
      </c>
      <c r="J588" s="109">
        <f>IF(B588&gt;2020,HLOOKUP(A_Stammdaten!$B$12,$L$4:$R$2504,ROW(B588)-3,FALSE)+IF(OR(B588=0,A_Stammdaten!$B$12&lt;B588),0,I588*1/20),0)</f>
        <v>0</v>
      </c>
      <c r="K588" s="109">
        <f>IF(B588&gt;2020,HLOOKUP(A_Stammdaten!$B$12,$L$4:$R$2504,ROW(B588)-3,FALSE),0)</f>
        <v>0</v>
      </c>
      <c r="L588" s="109">
        <f t="shared" si="63"/>
        <v>0</v>
      </c>
      <c r="M588" s="109">
        <f t="shared" si="64"/>
        <v>0</v>
      </c>
      <c r="N588" s="109">
        <f t="shared" si="65"/>
        <v>0</v>
      </c>
      <c r="O588" s="109">
        <f t="shared" si="66"/>
        <v>0</v>
      </c>
      <c r="P588" s="109">
        <f t="shared" si="67"/>
        <v>0</v>
      </c>
      <c r="Q588" s="109">
        <f t="shared" si="68"/>
        <v>0</v>
      </c>
      <c r="R588" s="109">
        <f t="shared" si="69"/>
        <v>0</v>
      </c>
      <c r="S588" s="425"/>
    </row>
    <row r="589" spans="1:19" x14ac:dyDescent="0.3">
      <c r="A589" s="421"/>
      <c r="B589" s="424"/>
      <c r="C589" s="421"/>
      <c r="D589" s="421"/>
      <c r="E589" s="421"/>
      <c r="F589" s="421"/>
      <c r="G589" s="421"/>
      <c r="H589" s="421"/>
      <c r="I589" s="220">
        <f>IF(B589&gt;A_Stammdaten!$B$12,0,SUM(C589,D589,F589,G589)-SUM(E589,H589))</f>
        <v>0</v>
      </c>
      <c r="J589" s="109">
        <f>IF(B589&gt;2020,HLOOKUP(A_Stammdaten!$B$12,$L$4:$R$2504,ROW(B589)-3,FALSE)+IF(OR(B589=0,A_Stammdaten!$B$12&lt;B589),0,I589*1/20),0)</f>
        <v>0</v>
      </c>
      <c r="K589" s="109">
        <f>IF(B589&gt;2020,HLOOKUP(A_Stammdaten!$B$12,$L$4:$R$2504,ROW(B589)-3,FALSE),0)</f>
        <v>0</v>
      </c>
      <c r="L589" s="109">
        <f t="shared" si="63"/>
        <v>0</v>
      </c>
      <c r="M589" s="109">
        <f t="shared" si="64"/>
        <v>0</v>
      </c>
      <c r="N589" s="109">
        <f t="shared" si="65"/>
        <v>0</v>
      </c>
      <c r="O589" s="109">
        <f t="shared" si="66"/>
        <v>0</v>
      </c>
      <c r="P589" s="109">
        <f t="shared" si="67"/>
        <v>0</v>
      </c>
      <c r="Q589" s="109">
        <f t="shared" si="68"/>
        <v>0</v>
      </c>
      <c r="R589" s="109">
        <f t="shared" si="69"/>
        <v>0</v>
      </c>
      <c r="S589" s="425"/>
    </row>
    <row r="590" spans="1:19" x14ac:dyDescent="0.3">
      <c r="A590" s="421"/>
      <c r="B590" s="424"/>
      <c r="C590" s="421"/>
      <c r="D590" s="421"/>
      <c r="E590" s="421"/>
      <c r="F590" s="421"/>
      <c r="G590" s="421"/>
      <c r="H590" s="421"/>
      <c r="I590" s="220">
        <f>IF(B590&gt;A_Stammdaten!$B$12,0,SUM(C590,D590,F590,G590)-SUM(E590,H590))</f>
        <v>0</v>
      </c>
      <c r="J590" s="109">
        <f>IF(B590&gt;2020,HLOOKUP(A_Stammdaten!$B$12,$L$4:$R$2504,ROW(B590)-3,FALSE)+IF(OR(B590=0,A_Stammdaten!$B$12&lt;B590),0,I590*1/20),0)</f>
        <v>0</v>
      </c>
      <c r="K590" s="109">
        <f>IF(B590&gt;2020,HLOOKUP(A_Stammdaten!$B$12,$L$4:$R$2504,ROW(B590)-3,FALSE),0)</f>
        <v>0</v>
      </c>
      <c r="L590" s="109">
        <f t="shared" si="63"/>
        <v>0</v>
      </c>
      <c r="M590" s="109">
        <f t="shared" si="64"/>
        <v>0</v>
      </c>
      <c r="N590" s="109">
        <f t="shared" si="65"/>
        <v>0</v>
      </c>
      <c r="O590" s="109">
        <f t="shared" si="66"/>
        <v>0</v>
      </c>
      <c r="P590" s="109">
        <f t="shared" si="67"/>
        <v>0</v>
      </c>
      <c r="Q590" s="109">
        <f t="shared" si="68"/>
        <v>0</v>
      </c>
      <c r="R590" s="109">
        <f t="shared" si="69"/>
        <v>0</v>
      </c>
      <c r="S590" s="425"/>
    </row>
    <row r="591" spans="1:19" x14ac:dyDescent="0.3">
      <c r="A591" s="421"/>
      <c r="B591" s="424"/>
      <c r="C591" s="421"/>
      <c r="D591" s="421"/>
      <c r="E591" s="421"/>
      <c r="F591" s="421"/>
      <c r="G591" s="421"/>
      <c r="H591" s="421"/>
      <c r="I591" s="220">
        <f>IF(B591&gt;A_Stammdaten!$B$12,0,SUM(C591,D591,F591,G591)-SUM(E591,H591))</f>
        <v>0</v>
      </c>
      <c r="J591" s="109">
        <f>IF(B591&gt;2020,HLOOKUP(A_Stammdaten!$B$12,$L$4:$R$2504,ROW(B591)-3,FALSE)+IF(OR(B591=0,A_Stammdaten!$B$12&lt;B591),0,I591*1/20),0)</f>
        <v>0</v>
      </c>
      <c r="K591" s="109">
        <f>IF(B591&gt;2020,HLOOKUP(A_Stammdaten!$B$12,$L$4:$R$2504,ROW(B591)-3,FALSE),0)</f>
        <v>0</v>
      </c>
      <c r="L591" s="109">
        <f t="shared" si="63"/>
        <v>0</v>
      </c>
      <c r="M591" s="109">
        <f t="shared" si="64"/>
        <v>0</v>
      </c>
      <c r="N591" s="109">
        <f t="shared" si="65"/>
        <v>0</v>
      </c>
      <c r="O591" s="109">
        <f t="shared" si="66"/>
        <v>0</v>
      </c>
      <c r="P591" s="109">
        <f t="shared" si="67"/>
        <v>0</v>
      </c>
      <c r="Q591" s="109">
        <f t="shared" si="68"/>
        <v>0</v>
      </c>
      <c r="R591" s="109">
        <f t="shared" si="69"/>
        <v>0</v>
      </c>
      <c r="S591" s="425"/>
    </row>
    <row r="592" spans="1:19" x14ac:dyDescent="0.3">
      <c r="A592" s="421"/>
      <c r="B592" s="424"/>
      <c r="C592" s="421"/>
      <c r="D592" s="421"/>
      <c r="E592" s="421"/>
      <c r="F592" s="421"/>
      <c r="G592" s="421"/>
      <c r="H592" s="421"/>
      <c r="I592" s="220">
        <f>IF(B592&gt;A_Stammdaten!$B$12,0,SUM(C592,D592,F592,G592)-SUM(E592,H592))</f>
        <v>0</v>
      </c>
      <c r="J592" s="109">
        <f>IF(B592&gt;2020,HLOOKUP(A_Stammdaten!$B$12,$L$4:$R$2504,ROW(B592)-3,FALSE)+IF(OR(B592=0,A_Stammdaten!$B$12&lt;B592),0,I592*1/20),0)</f>
        <v>0</v>
      </c>
      <c r="K592" s="109">
        <f>IF(B592&gt;2020,HLOOKUP(A_Stammdaten!$B$12,$L$4:$R$2504,ROW(B592)-3,FALSE),0)</f>
        <v>0</v>
      </c>
      <c r="L592" s="109">
        <f t="shared" si="63"/>
        <v>0</v>
      </c>
      <c r="M592" s="109">
        <f t="shared" si="64"/>
        <v>0</v>
      </c>
      <c r="N592" s="109">
        <f t="shared" si="65"/>
        <v>0</v>
      </c>
      <c r="O592" s="109">
        <f t="shared" si="66"/>
        <v>0</v>
      </c>
      <c r="P592" s="109">
        <f t="shared" si="67"/>
        <v>0</v>
      </c>
      <c r="Q592" s="109">
        <f t="shared" si="68"/>
        <v>0</v>
      </c>
      <c r="R592" s="109">
        <f t="shared" si="69"/>
        <v>0</v>
      </c>
      <c r="S592" s="425"/>
    </row>
    <row r="593" spans="1:19" x14ac:dyDescent="0.3">
      <c r="A593" s="421"/>
      <c r="B593" s="424"/>
      <c r="C593" s="421"/>
      <c r="D593" s="421"/>
      <c r="E593" s="421"/>
      <c r="F593" s="421"/>
      <c r="G593" s="421"/>
      <c r="H593" s="421"/>
      <c r="I593" s="220">
        <f>IF(B593&gt;A_Stammdaten!$B$12,0,SUM(C593,D593,F593,G593)-SUM(E593,H593))</f>
        <v>0</v>
      </c>
      <c r="J593" s="109">
        <f>IF(B593&gt;2020,HLOOKUP(A_Stammdaten!$B$12,$L$4:$R$2504,ROW(B593)-3,FALSE)+IF(OR(B593=0,A_Stammdaten!$B$12&lt;B593),0,I593*1/20),0)</f>
        <v>0</v>
      </c>
      <c r="K593" s="109">
        <f>IF(B593&gt;2020,HLOOKUP(A_Stammdaten!$B$12,$L$4:$R$2504,ROW(B593)-3,FALSE),0)</f>
        <v>0</v>
      </c>
      <c r="L593" s="109">
        <f t="shared" si="63"/>
        <v>0</v>
      </c>
      <c r="M593" s="109">
        <f t="shared" si="64"/>
        <v>0</v>
      </c>
      <c r="N593" s="109">
        <f t="shared" si="65"/>
        <v>0</v>
      </c>
      <c r="O593" s="109">
        <f t="shared" si="66"/>
        <v>0</v>
      </c>
      <c r="P593" s="109">
        <f t="shared" si="67"/>
        <v>0</v>
      </c>
      <c r="Q593" s="109">
        <f t="shared" si="68"/>
        <v>0</v>
      </c>
      <c r="R593" s="109">
        <f t="shared" si="69"/>
        <v>0</v>
      </c>
      <c r="S593" s="425"/>
    </row>
    <row r="594" spans="1:19" x14ac:dyDescent="0.3">
      <c r="A594" s="421"/>
      <c r="B594" s="424"/>
      <c r="C594" s="421"/>
      <c r="D594" s="421"/>
      <c r="E594" s="421"/>
      <c r="F594" s="421"/>
      <c r="G594" s="421"/>
      <c r="H594" s="421"/>
      <c r="I594" s="220">
        <f>IF(B594&gt;A_Stammdaten!$B$12,0,SUM(C594,D594,F594,G594)-SUM(E594,H594))</f>
        <v>0</v>
      </c>
      <c r="J594" s="109">
        <f>IF(B594&gt;2020,HLOOKUP(A_Stammdaten!$B$12,$L$4:$R$2504,ROW(B594)-3,FALSE)+IF(OR(B594=0,A_Stammdaten!$B$12&lt;B594),0,I594*1/20),0)</f>
        <v>0</v>
      </c>
      <c r="K594" s="109">
        <f>IF(B594&gt;2020,HLOOKUP(A_Stammdaten!$B$12,$L$4:$R$2504,ROW(B594)-3,FALSE),0)</f>
        <v>0</v>
      </c>
      <c r="L594" s="109">
        <f t="shared" si="63"/>
        <v>0</v>
      </c>
      <c r="M594" s="109">
        <f t="shared" si="64"/>
        <v>0</v>
      </c>
      <c r="N594" s="109">
        <f t="shared" si="65"/>
        <v>0</v>
      </c>
      <c r="O594" s="109">
        <f t="shared" si="66"/>
        <v>0</v>
      </c>
      <c r="P594" s="109">
        <f t="shared" si="67"/>
        <v>0</v>
      </c>
      <c r="Q594" s="109">
        <f t="shared" si="68"/>
        <v>0</v>
      </c>
      <c r="R594" s="109">
        <f t="shared" si="69"/>
        <v>0</v>
      </c>
      <c r="S594" s="425"/>
    </row>
    <row r="595" spans="1:19" x14ac:dyDescent="0.3">
      <c r="A595" s="421"/>
      <c r="B595" s="424"/>
      <c r="C595" s="421"/>
      <c r="D595" s="421"/>
      <c r="E595" s="421"/>
      <c r="F595" s="421"/>
      <c r="G595" s="421"/>
      <c r="H595" s="421"/>
      <c r="I595" s="220">
        <f>IF(B595&gt;A_Stammdaten!$B$12,0,SUM(C595,D595,F595,G595)-SUM(E595,H595))</f>
        <v>0</v>
      </c>
      <c r="J595" s="109">
        <f>IF(B595&gt;2020,HLOOKUP(A_Stammdaten!$B$12,$L$4:$R$2504,ROW(B595)-3,FALSE)+IF(OR(B595=0,A_Stammdaten!$B$12&lt;B595),0,I595*1/20),0)</f>
        <v>0</v>
      </c>
      <c r="K595" s="109">
        <f>IF(B595&gt;2020,HLOOKUP(A_Stammdaten!$B$12,$L$4:$R$2504,ROW(B595)-3,FALSE),0)</f>
        <v>0</v>
      </c>
      <c r="L595" s="109">
        <f t="shared" si="63"/>
        <v>0</v>
      </c>
      <c r="M595" s="109">
        <f t="shared" si="64"/>
        <v>0</v>
      </c>
      <c r="N595" s="109">
        <f t="shared" si="65"/>
        <v>0</v>
      </c>
      <c r="O595" s="109">
        <f t="shared" si="66"/>
        <v>0</v>
      </c>
      <c r="P595" s="109">
        <f t="shared" si="67"/>
        <v>0</v>
      </c>
      <c r="Q595" s="109">
        <f t="shared" si="68"/>
        <v>0</v>
      </c>
      <c r="R595" s="109">
        <f t="shared" si="69"/>
        <v>0</v>
      </c>
      <c r="S595" s="425"/>
    </row>
    <row r="596" spans="1:19" x14ac:dyDescent="0.3">
      <c r="A596" s="421"/>
      <c r="B596" s="424"/>
      <c r="C596" s="421"/>
      <c r="D596" s="421"/>
      <c r="E596" s="421"/>
      <c r="F596" s="421"/>
      <c r="G596" s="421"/>
      <c r="H596" s="421"/>
      <c r="I596" s="220">
        <f>IF(B596&gt;A_Stammdaten!$B$12,0,SUM(C596,D596,F596,G596)-SUM(E596,H596))</f>
        <v>0</v>
      </c>
      <c r="J596" s="109">
        <f>IF(B596&gt;2020,HLOOKUP(A_Stammdaten!$B$12,$L$4:$R$2504,ROW(B596)-3,FALSE)+IF(OR(B596=0,A_Stammdaten!$B$12&lt;B596),0,I596*1/20),0)</f>
        <v>0</v>
      </c>
      <c r="K596" s="109">
        <f>IF(B596&gt;2020,HLOOKUP(A_Stammdaten!$B$12,$L$4:$R$2504,ROW(B596)-3,FALSE),0)</f>
        <v>0</v>
      </c>
      <c r="L596" s="109">
        <f t="shared" si="63"/>
        <v>0</v>
      </c>
      <c r="M596" s="109">
        <f t="shared" si="64"/>
        <v>0</v>
      </c>
      <c r="N596" s="109">
        <f t="shared" si="65"/>
        <v>0</v>
      </c>
      <c r="O596" s="109">
        <f t="shared" si="66"/>
        <v>0</v>
      </c>
      <c r="P596" s="109">
        <f t="shared" si="67"/>
        <v>0</v>
      </c>
      <c r="Q596" s="109">
        <f t="shared" si="68"/>
        <v>0</v>
      </c>
      <c r="R596" s="109">
        <f t="shared" si="69"/>
        <v>0</v>
      </c>
      <c r="S596" s="425"/>
    </row>
    <row r="597" spans="1:19" x14ac:dyDescent="0.3">
      <c r="A597" s="421"/>
      <c r="B597" s="424"/>
      <c r="C597" s="421"/>
      <c r="D597" s="421"/>
      <c r="E597" s="421"/>
      <c r="F597" s="421"/>
      <c r="G597" s="421"/>
      <c r="H597" s="421"/>
      <c r="I597" s="220">
        <f>IF(B597&gt;A_Stammdaten!$B$12,0,SUM(C597,D597,F597,G597)-SUM(E597,H597))</f>
        <v>0</v>
      </c>
      <c r="J597" s="109">
        <f>IF(B597&gt;2020,HLOOKUP(A_Stammdaten!$B$12,$L$4:$R$2504,ROW(B597)-3,FALSE)+IF(OR(B597=0,A_Stammdaten!$B$12&lt;B597),0,I597*1/20),0)</f>
        <v>0</v>
      </c>
      <c r="K597" s="109">
        <f>IF(B597&gt;2020,HLOOKUP(A_Stammdaten!$B$12,$L$4:$R$2504,ROW(B597)-3,FALSE),0)</f>
        <v>0</v>
      </c>
      <c r="L597" s="109">
        <f t="shared" si="63"/>
        <v>0</v>
      </c>
      <c r="M597" s="109">
        <f t="shared" si="64"/>
        <v>0</v>
      </c>
      <c r="N597" s="109">
        <f t="shared" si="65"/>
        <v>0</v>
      </c>
      <c r="O597" s="109">
        <f t="shared" si="66"/>
        <v>0</v>
      </c>
      <c r="P597" s="109">
        <f t="shared" si="67"/>
        <v>0</v>
      </c>
      <c r="Q597" s="109">
        <f t="shared" si="68"/>
        <v>0</v>
      </c>
      <c r="R597" s="109">
        <f t="shared" si="69"/>
        <v>0</v>
      </c>
      <c r="S597" s="425"/>
    </row>
    <row r="598" spans="1:19" x14ac:dyDescent="0.3">
      <c r="A598" s="421"/>
      <c r="B598" s="424"/>
      <c r="C598" s="421"/>
      <c r="D598" s="421"/>
      <c r="E598" s="421"/>
      <c r="F598" s="421"/>
      <c r="G598" s="421"/>
      <c r="H598" s="421"/>
      <c r="I598" s="220">
        <f>IF(B598&gt;A_Stammdaten!$B$12,0,SUM(C598,D598,F598,G598)-SUM(E598,H598))</f>
        <v>0</v>
      </c>
      <c r="J598" s="109">
        <f>IF(B598&gt;2020,HLOOKUP(A_Stammdaten!$B$12,$L$4:$R$2504,ROW(B598)-3,FALSE)+IF(OR(B598=0,A_Stammdaten!$B$12&lt;B598),0,I598*1/20),0)</f>
        <v>0</v>
      </c>
      <c r="K598" s="109">
        <f>IF(B598&gt;2020,HLOOKUP(A_Stammdaten!$B$12,$L$4:$R$2504,ROW(B598)-3,FALSE),0)</f>
        <v>0</v>
      </c>
      <c r="L598" s="109">
        <f t="shared" si="63"/>
        <v>0</v>
      </c>
      <c r="M598" s="109">
        <f t="shared" si="64"/>
        <v>0</v>
      </c>
      <c r="N598" s="109">
        <f t="shared" si="65"/>
        <v>0</v>
      </c>
      <c r="O598" s="109">
        <f t="shared" si="66"/>
        <v>0</v>
      </c>
      <c r="P598" s="109">
        <f t="shared" si="67"/>
        <v>0</v>
      </c>
      <c r="Q598" s="109">
        <f t="shared" si="68"/>
        <v>0</v>
      </c>
      <c r="R598" s="109">
        <f t="shared" si="69"/>
        <v>0</v>
      </c>
      <c r="S598" s="425"/>
    </row>
    <row r="599" spans="1:19" x14ac:dyDescent="0.3">
      <c r="A599" s="421"/>
      <c r="B599" s="424"/>
      <c r="C599" s="421"/>
      <c r="D599" s="421"/>
      <c r="E599" s="421"/>
      <c r="F599" s="421"/>
      <c r="G599" s="421"/>
      <c r="H599" s="421"/>
      <c r="I599" s="220">
        <f>IF(B599&gt;A_Stammdaten!$B$12,0,SUM(C599,D599,F599,G599)-SUM(E599,H599))</f>
        <v>0</v>
      </c>
      <c r="J599" s="109">
        <f>IF(B599&gt;2020,HLOOKUP(A_Stammdaten!$B$12,$L$4:$R$2504,ROW(B599)-3,FALSE)+IF(OR(B599=0,A_Stammdaten!$B$12&lt;B599),0,I599*1/20),0)</f>
        <v>0</v>
      </c>
      <c r="K599" s="109">
        <f>IF(B599&gt;2020,HLOOKUP(A_Stammdaten!$B$12,$L$4:$R$2504,ROW(B599)-3,FALSE),0)</f>
        <v>0</v>
      </c>
      <c r="L599" s="109">
        <f t="shared" si="63"/>
        <v>0</v>
      </c>
      <c r="M599" s="109">
        <f t="shared" si="64"/>
        <v>0</v>
      </c>
      <c r="N599" s="109">
        <f t="shared" si="65"/>
        <v>0</v>
      </c>
      <c r="O599" s="109">
        <f t="shared" si="66"/>
        <v>0</v>
      </c>
      <c r="P599" s="109">
        <f t="shared" si="67"/>
        <v>0</v>
      </c>
      <c r="Q599" s="109">
        <f t="shared" si="68"/>
        <v>0</v>
      </c>
      <c r="R599" s="109">
        <f t="shared" si="69"/>
        <v>0</v>
      </c>
      <c r="S599" s="425"/>
    </row>
    <row r="600" spans="1:19" x14ac:dyDescent="0.3">
      <c r="A600" s="421"/>
      <c r="B600" s="424"/>
      <c r="C600" s="421"/>
      <c r="D600" s="421"/>
      <c r="E600" s="421"/>
      <c r="F600" s="421"/>
      <c r="G600" s="421"/>
      <c r="H600" s="421"/>
      <c r="I600" s="220">
        <f>IF(B600&gt;A_Stammdaten!$B$12,0,SUM(C600,D600,F600,G600)-SUM(E600,H600))</f>
        <v>0</v>
      </c>
      <c r="J600" s="109">
        <f>IF(B600&gt;2020,HLOOKUP(A_Stammdaten!$B$12,$L$4:$R$2504,ROW(B600)-3,FALSE)+IF(OR(B600=0,A_Stammdaten!$B$12&lt;B600),0,I600*1/20),0)</f>
        <v>0</v>
      </c>
      <c r="K600" s="109">
        <f>IF(B600&gt;2020,HLOOKUP(A_Stammdaten!$B$12,$L$4:$R$2504,ROW(B600)-3,FALSE),0)</f>
        <v>0</v>
      </c>
      <c r="L600" s="109">
        <f t="shared" si="63"/>
        <v>0</v>
      </c>
      <c r="M600" s="109">
        <f t="shared" si="64"/>
        <v>0</v>
      </c>
      <c r="N600" s="109">
        <f t="shared" si="65"/>
        <v>0</v>
      </c>
      <c r="O600" s="109">
        <f t="shared" si="66"/>
        <v>0</v>
      </c>
      <c r="P600" s="109">
        <f t="shared" si="67"/>
        <v>0</v>
      </c>
      <c r="Q600" s="109">
        <f t="shared" si="68"/>
        <v>0</v>
      </c>
      <c r="R600" s="109">
        <f t="shared" si="69"/>
        <v>0</v>
      </c>
      <c r="S600" s="425"/>
    </row>
    <row r="601" spans="1:19" x14ac:dyDescent="0.3">
      <c r="A601" s="421"/>
      <c r="B601" s="424"/>
      <c r="C601" s="421"/>
      <c r="D601" s="421"/>
      <c r="E601" s="421"/>
      <c r="F601" s="421"/>
      <c r="G601" s="421"/>
      <c r="H601" s="421"/>
      <c r="I601" s="220">
        <f>IF(B601&gt;A_Stammdaten!$B$12,0,SUM(C601,D601,F601,G601)-SUM(E601,H601))</f>
        <v>0</v>
      </c>
      <c r="J601" s="109">
        <f>IF(B601&gt;2020,HLOOKUP(A_Stammdaten!$B$12,$L$4:$R$2504,ROW(B601)-3,FALSE)+IF(OR(B601=0,A_Stammdaten!$B$12&lt;B601),0,I601*1/20),0)</f>
        <v>0</v>
      </c>
      <c r="K601" s="109">
        <f>IF(B601&gt;2020,HLOOKUP(A_Stammdaten!$B$12,$L$4:$R$2504,ROW(B601)-3,FALSE),0)</f>
        <v>0</v>
      </c>
      <c r="L601" s="109">
        <f t="shared" si="63"/>
        <v>0</v>
      </c>
      <c r="M601" s="109">
        <f t="shared" si="64"/>
        <v>0</v>
      </c>
      <c r="N601" s="109">
        <f t="shared" si="65"/>
        <v>0</v>
      </c>
      <c r="O601" s="109">
        <f t="shared" si="66"/>
        <v>0</v>
      </c>
      <c r="P601" s="109">
        <f t="shared" si="67"/>
        <v>0</v>
      </c>
      <c r="Q601" s="109">
        <f t="shared" si="68"/>
        <v>0</v>
      </c>
      <c r="R601" s="109">
        <f t="shared" si="69"/>
        <v>0</v>
      </c>
      <c r="S601" s="425"/>
    </row>
    <row r="602" spans="1:19" x14ac:dyDescent="0.3">
      <c r="A602" s="421"/>
      <c r="B602" s="424"/>
      <c r="C602" s="421"/>
      <c r="D602" s="421"/>
      <c r="E602" s="421"/>
      <c r="F602" s="421"/>
      <c r="G602" s="421"/>
      <c r="H602" s="421"/>
      <c r="I602" s="220">
        <f>IF(B602&gt;A_Stammdaten!$B$12,0,SUM(C602,D602,F602,G602)-SUM(E602,H602))</f>
        <v>0</v>
      </c>
      <c r="J602" s="109">
        <f>IF(B602&gt;2020,HLOOKUP(A_Stammdaten!$B$12,$L$4:$R$2504,ROW(B602)-3,FALSE)+IF(OR(B602=0,A_Stammdaten!$B$12&lt;B602),0,I602*1/20),0)</f>
        <v>0</v>
      </c>
      <c r="K602" s="109">
        <f>IF(B602&gt;2020,HLOOKUP(A_Stammdaten!$B$12,$L$4:$R$2504,ROW(B602)-3,FALSE),0)</f>
        <v>0</v>
      </c>
      <c r="L602" s="109">
        <f t="shared" si="63"/>
        <v>0</v>
      </c>
      <c r="M602" s="109">
        <f t="shared" si="64"/>
        <v>0</v>
      </c>
      <c r="N602" s="109">
        <f t="shared" si="65"/>
        <v>0</v>
      </c>
      <c r="O602" s="109">
        <f t="shared" si="66"/>
        <v>0</v>
      </c>
      <c r="P602" s="109">
        <f t="shared" si="67"/>
        <v>0</v>
      </c>
      <c r="Q602" s="109">
        <f t="shared" si="68"/>
        <v>0</v>
      </c>
      <c r="R602" s="109">
        <f t="shared" si="69"/>
        <v>0</v>
      </c>
      <c r="S602" s="425"/>
    </row>
    <row r="603" spans="1:19" x14ac:dyDescent="0.3">
      <c r="A603" s="421"/>
      <c r="B603" s="424"/>
      <c r="C603" s="421"/>
      <c r="D603" s="421"/>
      <c r="E603" s="421"/>
      <c r="F603" s="421"/>
      <c r="G603" s="421"/>
      <c r="H603" s="421"/>
      <c r="I603" s="220">
        <f>IF(B603&gt;A_Stammdaten!$B$12,0,SUM(C603,D603,F603,G603)-SUM(E603,H603))</f>
        <v>0</v>
      </c>
      <c r="J603" s="109">
        <f>IF(B603&gt;2020,HLOOKUP(A_Stammdaten!$B$12,$L$4:$R$2504,ROW(B603)-3,FALSE)+IF(OR(B603=0,A_Stammdaten!$B$12&lt;B603),0,I603*1/20),0)</f>
        <v>0</v>
      </c>
      <c r="K603" s="109">
        <f>IF(B603&gt;2020,HLOOKUP(A_Stammdaten!$B$12,$L$4:$R$2504,ROW(B603)-3,FALSE),0)</f>
        <v>0</v>
      </c>
      <c r="L603" s="109">
        <f t="shared" si="63"/>
        <v>0</v>
      </c>
      <c r="M603" s="109">
        <f t="shared" si="64"/>
        <v>0</v>
      </c>
      <c r="N603" s="109">
        <f t="shared" si="65"/>
        <v>0</v>
      </c>
      <c r="O603" s="109">
        <f t="shared" si="66"/>
        <v>0</v>
      </c>
      <c r="P603" s="109">
        <f t="shared" si="67"/>
        <v>0</v>
      </c>
      <c r="Q603" s="109">
        <f t="shared" si="68"/>
        <v>0</v>
      </c>
      <c r="R603" s="109">
        <f t="shared" si="69"/>
        <v>0</v>
      </c>
      <c r="S603" s="425"/>
    </row>
    <row r="604" spans="1:19" x14ac:dyDescent="0.3">
      <c r="A604" s="421"/>
      <c r="B604" s="424"/>
      <c r="C604" s="421"/>
      <c r="D604" s="421"/>
      <c r="E604" s="421"/>
      <c r="F604" s="421"/>
      <c r="G604" s="421"/>
      <c r="H604" s="421"/>
      <c r="I604" s="220">
        <f>IF(B604&gt;A_Stammdaten!$B$12,0,SUM(C604,D604,F604,G604)-SUM(E604,H604))</f>
        <v>0</v>
      </c>
      <c r="J604" s="109">
        <f>IF(B604&gt;2020,HLOOKUP(A_Stammdaten!$B$12,$L$4:$R$2504,ROW(B604)-3,FALSE)+IF(OR(B604=0,A_Stammdaten!$B$12&lt;B604),0,I604*1/20),0)</f>
        <v>0</v>
      </c>
      <c r="K604" s="109">
        <f>IF(B604&gt;2020,HLOOKUP(A_Stammdaten!$B$12,$L$4:$R$2504,ROW(B604)-3,FALSE),0)</f>
        <v>0</v>
      </c>
      <c r="L604" s="109">
        <f t="shared" si="63"/>
        <v>0</v>
      </c>
      <c r="M604" s="109">
        <f t="shared" si="64"/>
        <v>0</v>
      </c>
      <c r="N604" s="109">
        <f t="shared" si="65"/>
        <v>0</v>
      </c>
      <c r="O604" s="109">
        <f t="shared" si="66"/>
        <v>0</v>
      </c>
      <c r="P604" s="109">
        <f t="shared" si="67"/>
        <v>0</v>
      </c>
      <c r="Q604" s="109">
        <f t="shared" si="68"/>
        <v>0</v>
      </c>
      <c r="R604" s="109">
        <f t="shared" si="69"/>
        <v>0</v>
      </c>
      <c r="S604" s="425"/>
    </row>
    <row r="605" spans="1:19" x14ac:dyDescent="0.3">
      <c r="A605" s="421"/>
      <c r="B605" s="424"/>
      <c r="C605" s="421"/>
      <c r="D605" s="421"/>
      <c r="E605" s="421"/>
      <c r="F605" s="421"/>
      <c r="G605" s="421"/>
      <c r="H605" s="421"/>
      <c r="I605" s="220">
        <f>IF(B605&gt;A_Stammdaten!$B$12,0,SUM(C605,D605,F605,G605)-SUM(E605,H605))</f>
        <v>0</v>
      </c>
      <c r="J605" s="109">
        <f>IF(B605&gt;2020,HLOOKUP(A_Stammdaten!$B$12,$L$4:$R$2504,ROW(B605)-3,FALSE)+IF(OR(B605=0,A_Stammdaten!$B$12&lt;B605),0,I605*1/20),0)</f>
        <v>0</v>
      </c>
      <c r="K605" s="109">
        <f>IF(B605&gt;2020,HLOOKUP(A_Stammdaten!$B$12,$L$4:$R$2504,ROW(B605)-3,FALSE),0)</f>
        <v>0</v>
      </c>
      <c r="L605" s="109">
        <f t="shared" si="63"/>
        <v>0</v>
      </c>
      <c r="M605" s="109">
        <f t="shared" si="64"/>
        <v>0</v>
      </c>
      <c r="N605" s="109">
        <f t="shared" si="65"/>
        <v>0</v>
      </c>
      <c r="O605" s="109">
        <f t="shared" si="66"/>
        <v>0</v>
      </c>
      <c r="P605" s="109">
        <f t="shared" si="67"/>
        <v>0</v>
      </c>
      <c r="Q605" s="109">
        <f t="shared" si="68"/>
        <v>0</v>
      </c>
      <c r="R605" s="109">
        <f t="shared" si="69"/>
        <v>0</v>
      </c>
      <c r="S605" s="425"/>
    </row>
    <row r="606" spans="1:19" x14ac:dyDescent="0.3">
      <c r="A606" s="421"/>
      <c r="B606" s="424"/>
      <c r="C606" s="421"/>
      <c r="D606" s="421"/>
      <c r="E606" s="421"/>
      <c r="F606" s="421"/>
      <c r="G606" s="421"/>
      <c r="H606" s="421"/>
      <c r="I606" s="220">
        <f>IF(B606&gt;A_Stammdaten!$B$12,0,SUM(C606,D606,F606,G606)-SUM(E606,H606))</f>
        <v>0</v>
      </c>
      <c r="J606" s="109">
        <f>IF(B606&gt;2020,HLOOKUP(A_Stammdaten!$B$12,$L$4:$R$2504,ROW(B606)-3,FALSE)+IF(OR(B606=0,A_Stammdaten!$B$12&lt;B606),0,I606*1/20),0)</f>
        <v>0</v>
      </c>
      <c r="K606" s="109">
        <f>IF(B606&gt;2020,HLOOKUP(A_Stammdaten!$B$12,$L$4:$R$2504,ROW(B606)-3,FALSE),0)</f>
        <v>0</v>
      </c>
      <c r="L606" s="109">
        <f t="shared" si="63"/>
        <v>0</v>
      </c>
      <c r="M606" s="109">
        <f t="shared" si="64"/>
        <v>0</v>
      </c>
      <c r="N606" s="109">
        <f t="shared" si="65"/>
        <v>0</v>
      </c>
      <c r="O606" s="109">
        <f t="shared" si="66"/>
        <v>0</v>
      </c>
      <c r="P606" s="109">
        <f t="shared" si="67"/>
        <v>0</v>
      </c>
      <c r="Q606" s="109">
        <f t="shared" si="68"/>
        <v>0</v>
      </c>
      <c r="R606" s="109">
        <f t="shared" si="69"/>
        <v>0</v>
      </c>
      <c r="S606" s="425"/>
    </row>
    <row r="607" spans="1:19" x14ac:dyDescent="0.3">
      <c r="A607" s="421"/>
      <c r="B607" s="424"/>
      <c r="C607" s="421"/>
      <c r="D607" s="421"/>
      <c r="E607" s="421"/>
      <c r="F607" s="421"/>
      <c r="G607" s="421"/>
      <c r="H607" s="421"/>
      <c r="I607" s="220">
        <f>IF(B607&gt;A_Stammdaten!$B$12,0,SUM(C607,D607,F607,G607)-SUM(E607,H607))</f>
        <v>0</v>
      </c>
      <c r="J607" s="109">
        <f>IF(B607&gt;2020,HLOOKUP(A_Stammdaten!$B$12,$L$4:$R$2504,ROW(B607)-3,FALSE)+IF(OR(B607=0,A_Stammdaten!$B$12&lt;B607),0,I607*1/20),0)</f>
        <v>0</v>
      </c>
      <c r="K607" s="109">
        <f>IF(B607&gt;2020,HLOOKUP(A_Stammdaten!$B$12,$L$4:$R$2504,ROW(B607)-3,FALSE),0)</f>
        <v>0</v>
      </c>
      <c r="L607" s="109">
        <f t="shared" si="63"/>
        <v>0</v>
      </c>
      <c r="M607" s="109">
        <f t="shared" si="64"/>
        <v>0</v>
      </c>
      <c r="N607" s="109">
        <f t="shared" si="65"/>
        <v>0</v>
      </c>
      <c r="O607" s="109">
        <f t="shared" si="66"/>
        <v>0</v>
      </c>
      <c r="P607" s="109">
        <f t="shared" si="67"/>
        <v>0</v>
      </c>
      <c r="Q607" s="109">
        <f t="shared" si="68"/>
        <v>0</v>
      </c>
      <c r="R607" s="109">
        <f t="shared" si="69"/>
        <v>0</v>
      </c>
      <c r="S607" s="425"/>
    </row>
    <row r="608" spans="1:19" x14ac:dyDescent="0.3">
      <c r="A608" s="421"/>
      <c r="B608" s="424"/>
      <c r="C608" s="421"/>
      <c r="D608" s="421"/>
      <c r="E608" s="421"/>
      <c r="F608" s="421"/>
      <c r="G608" s="421"/>
      <c r="H608" s="421"/>
      <c r="I608" s="220">
        <f>IF(B608&gt;A_Stammdaten!$B$12,0,SUM(C608,D608,F608,G608)-SUM(E608,H608))</f>
        <v>0</v>
      </c>
      <c r="J608" s="109">
        <f>IF(B608&gt;2020,HLOOKUP(A_Stammdaten!$B$12,$L$4:$R$2504,ROW(B608)-3,FALSE)+IF(OR(B608=0,A_Stammdaten!$B$12&lt;B608),0,I608*1/20),0)</f>
        <v>0</v>
      </c>
      <c r="K608" s="109">
        <f>IF(B608&gt;2020,HLOOKUP(A_Stammdaten!$B$12,$L$4:$R$2504,ROW(B608)-3,FALSE),0)</f>
        <v>0</v>
      </c>
      <c r="L608" s="109">
        <f t="shared" si="63"/>
        <v>0</v>
      </c>
      <c r="M608" s="109">
        <f t="shared" si="64"/>
        <v>0</v>
      </c>
      <c r="N608" s="109">
        <f t="shared" si="65"/>
        <v>0</v>
      </c>
      <c r="O608" s="109">
        <f t="shared" si="66"/>
        <v>0</v>
      </c>
      <c r="P608" s="109">
        <f t="shared" si="67"/>
        <v>0</v>
      </c>
      <c r="Q608" s="109">
        <f t="shared" si="68"/>
        <v>0</v>
      </c>
      <c r="R608" s="109">
        <f t="shared" si="69"/>
        <v>0</v>
      </c>
      <c r="S608" s="425"/>
    </row>
    <row r="609" spans="1:19" x14ac:dyDescent="0.3">
      <c r="A609" s="421"/>
      <c r="B609" s="424"/>
      <c r="C609" s="421"/>
      <c r="D609" s="421"/>
      <c r="E609" s="421"/>
      <c r="F609" s="421"/>
      <c r="G609" s="421"/>
      <c r="H609" s="421"/>
      <c r="I609" s="220">
        <f>IF(B609&gt;A_Stammdaten!$B$12,0,SUM(C609,D609,F609,G609)-SUM(E609,H609))</f>
        <v>0</v>
      </c>
      <c r="J609" s="109">
        <f>IF(B609&gt;2020,HLOOKUP(A_Stammdaten!$B$12,$L$4:$R$2504,ROW(B609)-3,FALSE)+IF(OR(B609=0,A_Stammdaten!$B$12&lt;B609),0,I609*1/20),0)</f>
        <v>0</v>
      </c>
      <c r="K609" s="109">
        <f>IF(B609&gt;2020,HLOOKUP(A_Stammdaten!$B$12,$L$4:$R$2504,ROW(B609)-3,FALSE),0)</f>
        <v>0</v>
      </c>
      <c r="L609" s="109">
        <f t="shared" si="63"/>
        <v>0</v>
      </c>
      <c r="M609" s="109">
        <f t="shared" si="64"/>
        <v>0</v>
      </c>
      <c r="N609" s="109">
        <f t="shared" si="65"/>
        <v>0</v>
      </c>
      <c r="O609" s="109">
        <f t="shared" si="66"/>
        <v>0</v>
      </c>
      <c r="P609" s="109">
        <f t="shared" si="67"/>
        <v>0</v>
      </c>
      <c r="Q609" s="109">
        <f t="shared" si="68"/>
        <v>0</v>
      </c>
      <c r="R609" s="109">
        <f t="shared" si="69"/>
        <v>0</v>
      </c>
      <c r="S609" s="425"/>
    </row>
    <row r="610" spans="1:19" x14ac:dyDescent="0.3">
      <c r="A610" s="421"/>
      <c r="B610" s="424"/>
      <c r="C610" s="421"/>
      <c r="D610" s="421"/>
      <c r="E610" s="421"/>
      <c r="F610" s="421"/>
      <c r="G610" s="421"/>
      <c r="H610" s="421"/>
      <c r="I610" s="220">
        <f>IF(B610&gt;A_Stammdaten!$B$12,0,SUM(C610,D610,F610,G610)-SUM(E610,H610))</f>
        <v>0</v>
      </c>
      <c r="J610" s="109">
        <f>IF(B610&gt;2020,HLOOKUP(A_Stammdaten!$B$12,$L$4:$R$2504,ROW(B610)-3,FALSE)+IF(OR(B610=0,A_Stammdaten!$B$12&lt;B610),0,I610*1/20),0)</f>
        <v>0</v>
      </c>
      <c r="K610" s="109">
        <f>IF(B610&gt;2020,HLOOKUP(A_Stammdaten!$B$12,$L$4:$R$2504,ROW(B610)-3,FALSE),0)</f>
        <v>0</v>
      </c>
      <c r="L610" s="109">
        <f t="shared" si="63"/>
        <v>0</v>
      </c>
      <c r="M610" s="109">
        <f t="shared" si="64"/>
        <v>0</v>
      </c>
      <c r="N610" s="109">
        <f t="shared" si="65"/>
        <v>0</v>
      </c>
      <c r="O610" s="109">
        <f t="shared" si="66"/>
        <v>0</v>
      </c>
      <c r="P610" s="109">
        <f t="shared" si="67"/>
        <v>0</v>
      </c>
      <c r="Q610" s="109">
        <f t="shared" si="68"/>
        <v>0</v>
      </c>
      <c r="R610" s="109">
        <f t="shared" si="69"/>
        <v>0</v>
      </c>
      <c r="S610" s="425"/>
    </row>
    <row r="611" spans="1:19" x14ac:dyDescent="0.3">
      <c r="A611" s="421"/>
      <c r="B611" s="424"/>
      <c r="C611" s="421"/>
      <c r="D611" s="421"/>
      <c r="E611" s="421"/>
      <c r="F611" s="421"/>
      <c r="G611" s="421"/>
      <c r="H611" s="421"/>
      <c r="I611" s="220">
        <f>IF(B611&gt;A_Stammdaten!$B$12,0,SUM(C611,D611,F611,G611)-SUM(E611,H611))</f>
        <v>0</v>
      </c>
      <c r="J611" s="109">
        <f>IF(B611&gt;2020,HLOOKUP(A_Stammdaten!$B$12,$L$4:$R$2504,ROW(B611)-3,FALSE)+IF(OR(B611=0,A_Stammdaten!$B$12&lt;B611),0,I611*1/20),0)</f>
        <v>0</v>
      </c>
      <c r="K611" s="109">
        <f>IF(B611&gt;2020,HLOOKUP(A_Stammdaten!$B$12,$L$4:$R$2504,ROW(B611)-3,FALSE),0)</f>
        <v>0</v>
      </c>
      <c r="L611" s="109">
        <f t="shared" si="63"/>
        <v>0</v>
      </c>
      <c r="M611" s="109">
        <f t="shared" si="64"/>
        <v>0</v>
      </c>
      <c r="N611" s="109">
        <f t="shared" si="65"/>
        <v>0</v>
      </c>
      <c r="O611" s="109">
        <f t="shared" si="66"/>
        <v>0</v>
      </c>
      <c r="P611" s="109">
        <f t="shared" si="67"/>
        <v>0</v>
      </c>
      <c r="Q611" s="109">
        <f t="shared" si="68"/>
        <v>0</v>
      </c>
      <c r="R611" s="109">
        <f t="shared" si="69"/>
        <v>0</v>
      </c>
      <c r="S611" s="425"/>
    </row>
    <row r="612" spans="1:19" x14ac:dyDescent="0.3">
      <c r="A612" s="421"/>
      <c r="B612" s="424"/>
      <c r="C612" s="421"/>
      <c r="D612" s="421"/>
      <c r="E612" s="421"/>
      <c r="F612" s="421"/>
      <c r="G612" s="421"/>
      <c r="H612" s="421"/>
      <c r="I612" s="220">
        <f>IF(B612&gt;A_Stammdaten!$B$12,0,SUM(C612,D612,F612,G612)-SUM(E612,H612))</f>
        <v>0</v>
      </c>
      <c r="J612" s="109">
        <f>IF(B612&gt;2020,HLOOKUP(A_Stammdaten!$B$12,$L$4:$R$2504,ROW(B612)-3,FALSE)+IF(OR(B612=0,A_Stammdaten!$B$12&lt;B612),0,I612*1/20),0)</f>
        <v>0</v>
      </c>
      <c r="K612" s="109">
        <f>IF(B612&gt;2020,HLOOKUP(A_Stammdaten!$B$12,$L$4:$R$2504,ROW(B612)-3,FALSE),0)</f>
        <v>0</v>
      </c>
      <c r="L612" s="109">
        <f t="shared" si="63"/>
        <v>0</v>
      </c>
      <c r="M612" s="109">
        <f t="shared" si="64"/>
        <v>0</v>
      </c>
      <c r="N612" s="109">
        <f t="shared" si="65"/>
        <v>0</v>
      </c>
      <c r="O612" s="109">
        <f t="shared" si="66"/>
        <v>0</v>
      </c>
      <c r="P612" s="109">
        <f t="shared" si="67"/>
        <v>0</v>
      </c>
      <c r="Q612" s="109">
        <f t="shared" si="68"/>
        <v>0</v>
      </c>
      <c r="R612" s="109">
        <f t="shared" si="69"/>
        <v>0</v>
      </c>
      <c r="S612" s="425"/>
    </row>
    <row r="613" spans="1:19" x14ac:dyDescent="0.3">
      <c r="A613" s="421"/>
      <c r="B613" s="424"/>
      <c r="C613" s="421"/>
      <c r="D613" s="421"/>
      <c r="E613" s="421"/>
      <c r="F613" s="421"/>
      <c r="G613" s="421"/>
      <c r="H613" s="421"/>
      <c r="I613" s="220">
        <f>IF(B613&gt;A_Stammdaten!$B$12,0,SUM(C613,D613,F613,G613)-SUM(E613,H613))</f>
        <v>0</v>
      </c>
      <c r="J613" s="109">
        <f>IF(B613&gt;2020,HLOOKUP(A_Stammdaten!$B$12,$L$4:$R$2504,ROW(B613)-3,FALSE)+IF(OR(B613=0,A_Stammdaten!$B$12&lt;B613),0,I613*1/20),0)</f>
        <v>0</v>
      </c>
      <c r="K613" s="109">
        <f>IF(B613&gt;2020,HLOOKUP(A_Stammdaten!$B$12,$L$4:$R$2504,ROW(B613)-3,FALSE),0)</f>
        <v>0</v>
      </c>
      <c r="L613" s="109">
        <f t="shared" si="63"/>
        <v>0</v>
      </c>
      <c r="M613" s="109">
        <f t="shared" si="64"/>
        <v>0</v>
      </c>
      <c r="N613" s="109">
        <f t="shared" si="65"/>
        <v>0</v>
      </c>
      <c r="O613" s="109">
        <f t="shared" si="66"/>
        <v>0</v>
      </c>
      <c r="P613" s="109">
        <f t="shared" si="67"/>
        <v>0</v>
      </c>
      <c r="Q613" s="109">
        <f t="shared" si="68"/>
        <v>0</v>
      </c>
      <c r="R613" s="109">
        <f t="shared" si="69"/>
        <v>0</v>
      </c>
      <c r="S613" s="425"/>
    </row>
    <row r="614" spans="1:19" x14ac:dyDescent="0.3">
      <c r="A614" s="421"/>
      <c r="B614" s="424"/>
      <c r="C614" s="421"/>
      <c r="D614" s="421"/>
      <c r="E614" s="421"/>
      <c r="F614" s="421"/>
      <c r="G614" s="421"/>
      <c r="H614" s="421"/>
      <c r="I614" s="220">
        <f>IF(B614&gt;A_Stammdaten!$B$12,0,SUM(C614,D614,F614,G614)-SUM(E614,H614))</f>
        <v>0</v>
      </c>
      <c r="J614" s="109">
        <f>IF(B614&gt;2020,HLOOKUP(A_Stammdaten!$B$12,$L$4:$R$2504,ROW(B614)-3,FALSE)+IF(OR(B614=0,A_Stammdaten!$B$12&lt;B614),0,I614*1/20),0)</f>
        <v>0</v>
      </c>
      <c r="K614" s="109">
        <f>IF(B614&gt;2020,HLOOKUP(A_Stammdaten!$B$12,$L$4:$R$2504,ROW(B614)-3,FALSE),0)</f>
        <v>0</v>
      </c>
      <c r="L614" s="109">
        <f t="shared" si="63"/>
        <v>0</v>
      </c>
      <c r="M614" s="109">
        <f t="shared" si="64"/>
        <v>0</v>
      </c>
      <c r="N614" s="109">
        <f t="shared" si="65"/>
        <v>0</v>
      </c>
      <c r="O614" s="109">
        <f t="shared" si="66"/>
        <v>0</v>
      </c>
      <c r="P614" s="109">
        <f t="shared" si="67"/>
        <v>0</v>
      </c>
      <c r="Q614" s="109">
        <f t="shared" si="68"/>
        <v>0</v>
      </c>
      <c r="R614" s="109">
        <f t="shared" si="69"/>
        <v>0</v>
      </c>
      <c r="S614" s="425"/>
    </row>
    <row r="615" spans="1:19" x14ac:dyDescent="0.3">
      <c r="A615" s="421"/>
      <c r="B615" s="424"/>
      <c r="C615" s="421"/>
      <c r="D615" s="421"/>
      <c r="E615" s="421"/>
      <c r="F615" s="421"/>
      <c r="G615" s="421"/>
      <c r="H615" s="421"/>
      <c r="I615" s="220">
        <f>IF(B615&gt;A_Stammdaten!$B$12,0,SUM(C615,D615,F615,G615)-SUM(E615,H615))</f>
        <v>0</v>
      </c>
      <c r="J615" s="109">
        <f>IF(B615&gt;2020,HLOOKUP(A_Stammdaten!$B$12,$L$4:$R$2504,ROW(B615)-3,FALSE)+IF(OR(B615=0,A_Stammdaten!$B$12&lt;B615),0,I615*1/20),0)</f>
        <v>0</v>
      </c>
      <c r="K615" s="109">
        <f>IF(B615&gt;2020,HLOOKUP(A_Stammdaten!$B$12,$L$4:$R$2504,ROW(B615)-3,FALSE),0)</f>
        <v>0</v>
      </c>
      <c r="L615" s="109">
        <f t="shared" si="63"/>
        <v>0</v>
      </c>
      <c r="M615" s="109">
        <f t="shared" si="64"/>
        <v>0</v>
      </c>
      <c r="N615" s="109">
        <f t="shared" si="65"/>
        <v>0</v>
      </c>
      <c r="O615" s="109">
        <f t="shared" si="66"/>
        <v>0</v>
      </c>
      <c r="P615" s="109">
        <f t="shared" si="67"/>
        <v>0</v>
      </c>
      <c r="Q615" s="109">
        <f t="shared" si="68"/>
        <v>0</v>
      </c>
      <c r="R615" s="109">
        <f t="shared" si="69"/>
        <v>0</v>
      </c>
      <c r="S615" s="425"/>
    </row>
    <row r="616" spans="1:19" x14ac:dyDescent="0.3">
      <c r="A616" s="421"/>
      <c r="B616" s="424"/>
      <c r="C616" s="421"/>
      <c r="D616" s="421"/>
      <c r="E616" s="421"/>
      <c r="F616" s="421"/>
      <c r="G616" s="421"/>
      <c r="H616" s="421"/>
      <c r="I616" s="220">
        <f>IF(B616&gt;A_Stammdaten!$B$12,0,SUM(C616,D616,F616,G616)-SUM(E616,H616))</f>
        <v>0</v>
      </c>
      <c r="J616" s="109">
        <f>IF(B616&gt;2020,HLOOKUP(A_Stammdaten!$B$12,$L$4:$R$2504,ROW(B616)-3,FALSE)+IF(OR(B616=0,A_Stammdaten!$B$12&lt;B616),0,I616*1/20),0)</f>
        <v>0</v>
      </c>
      <c r="K616" s="109">
        <f>IF(B616&gt;2020,HLOOKUP(A_Stammdaten!$B$12,$L$4:$R$2504,ROW(B616)-3,FALSE),0)</f>
        <v>0</v>
      </c>
      <c r="L616" s="109">
        <f t="shared" si="63"/>
        <v>0</v>
      </c>
      <c r="M616" s="109">
        <f t="shared" si="64"/>
        <v>0</v>
      </c>
      <c r="N616" s="109">
        <f t="shared" si="65"/>
        <v>0</v>
      </c>
      <c r="O616" s="109">
        <f t="shared" si="66"/>
        <v>0</v>
      </c>
      <c r="P616" s="109">
        <f t="shared" si="67"/>
        <v>0</v>
      </c>
      <c r="Q616" s="109">
        <f t="shared" si="68"/>
        <v>0</v>
      </c>
      <c r="R616" s="109">
        <f t="shared" si="69"/>
        <v>0</v>
      </c>
      <c r="S616" s="425"/>
    </row>
    <row r="617" spans="1:19" x14ac:dyDescent="0.3">
      <c r="A617" s="421"/>
      <c r="B617" s="424"/>
      <c r="C617" s="421"/>
      <c r="D617" s="421"/>
      <c r="E617" s="421"/>
      <c r="F617" s="421"/>
      <c r="G617" s="421"/>
      <c r="H617" s="421"/>
      <c r="I617" s="220">
        <f>IF(B617&gt;A_Stammdaten!$B$12,0,SUM(C617,D617,F617,G617)-SUM(E617,H617))</f>
        <v>0</v>
      </c>
      <c r="J617" s="109">
        <f>IF(B617&gt;2020,HLOOKUP(A_Stammdaten!$B$12,$L$4:$R$2504,ROW(B617)-3,FALSE)+IF(OR(B617=0,A_Stammdaten!$B$12&lt;B617),0,I617*1/20),0)</f>
        <v>0</v>
      </c>
      <c r="K617" s="109">
        <f>IF(B617&gt;2020,HLOOKUP(A_Stammdaten!$B$12,$L$4:$R$2504,ROW(B617)-3,FALSE),0)</f>
        <v>0</v>
      </c>
      <c r="L617" s="109">
        <f t="shared" si="63"/>
        <v>0</v>
      </c>
      <c r="M617" s="109">
        <f t="shared" si="64"/>
        <v>0</v>
      </c>
      <c r="N617" s="109">
        <f t="shared" si="65"/>
        <v>0</v>
      </c>
      <c r="O617" s="109">
        <f t="shared" si="66"/>
        <v>0</v>
      </c>
      <c r="P617" s="109">
        <f t="shared" si="67"/>
        <v>0</v>
      </c>
      <c r="Q617" s="109">
        <f t="shared" si="68"/>
        <v>0</v>
      </c>
      <c r="R617" s="109">
        <f t="shared" si="69"/>
        <v>0</v>
      </c>
      <c r="S617" s="425"/>
    </row>
    <row r="618" spans="1:19" x14ac:dyDescent="0.3">
      <c r="A618" s="421"/>
      <c r="B618" s="424"/>
      <c r="C618" s="421"/>
      <c r="D618" s="421"/>
      <c r="E618" s="421"/>
      <c r="F618" s="421"/>
      <c r="G618" s="421"/>
      <c r="H618" s="421"/>
      <c r="I618" s="220">
        <f>IF(B618&gt;A_Stammdaten!$B$12,0,SUM(C618,D618,F618,G618)-SUM(E618,H618))</f>
        <v>0</v>
      </c>
      <c r="J618" s="109">
        <f>IF(B618&gt;2020,HLOOKUP(A_Stammdaten!$B$12,$L$4:$R$2504,ROW(B618)-3,FALSE)+IF(OR(B618=0,A_Stammdaten!$B$12&lt;B618),0,I618*1/20),0)</f>
        <v>0</v>
      </c>
      <c r="K618" s="109">
        <f>IF(B618&gt;2020,HLOOKUP(A_Stammdaten!$B$12,$L$4:$R$2504,ROW(B618)-3,FALSE),0)</f>
        <v>0</v>
      </c>
      <c r="L618" s="109">
        <f t="shared" si="63"/>
        <v>0</v>
      </c>
      <c r="M618" s="109">
        <f t="shared" si="64"/>
        <v>0</v>
      </c>
      <c r="N618" s="109">
        <f t="shared" si="65"/>
        <v>0</v>
      </c>
      <c r="O618" s="109">
        <f t="shared" si="66"/>
        <v>0</v>
      </c>
      <c r="P618" s="109">
        <f t="shared" si="67"/>
        <v>0</v>
      </c>
      <c r="Q618" s="109">
        <f t="shared" si="68"/>
        <v>0</v>
      </c>
      <c r="R618" s="109">
        <f t="shared" si="69"/>
        <v>0</v>
      </c>
      <c r="S618" s="425"/>
    </row>
    <row r="619" spans="1:19" x14ac:dyDescent="0.3">
      <c r="A619" s="421"/>
      <c r="B619" s="424"/>
      <c r="C619" s="421"/>
      <c r="D619" s="421"/>
      <c r="E619" s="421"/>
      <c r="F619" s="421"/>
      <c r="G619" s="421"/>
      <c r="H619" s="421"/>
      <c r="I619" s="220">
        <f>IF(B619&gt;A_Stammdaten!$B$12,0,SUM(C619,D619,F619,G619)-SUM(E619,H619))</f>
        <v>0</v>
      </c>
      <c r="J619" s="109">
        <f>IF(B619&gt;2020,HLOOKUP(A_Stammdaten!$B$12,$L$4:$R$2504,ROW(B619)-3,FALSE)+IF(OR(B619=0,A_Stammdaten!$B$12&lt;B619),0,I619*1/20),0)</f>
        <v>0</v>
      </c>
      <c r="K619" s="109">
        <f>IF(B619&gt;2020,HLOOKUP(A_Stammdaten!$B$12,$L$4:$R$2504,ROW(B619)-3,FALSE),0)</f>
        <v>0</v>
      </c>
      <c r="L619" s="109">
        <f t="shared" si="63"/>
        <v>0</v>
      </c>
      <c r="M619" s="109">
        <f t="shared" si="64"/>
        <v>0</v>
      </c>
      <c r="N619" s="109">
        <f t="shared" si="65"/>
        <v>0</v>
      </c>
      <c r="O619" s="109">
        <f t="shared" si="66"/>
        <v>0</v>
      </c>
      <c r="P619" s="109">
        <f t="shared" si="67"/>
        <v>0</v>
      </c>
      <c r="Q619" s="109">
        <f t="shared" si="68"/>
        <v>0</v>
      </c>
      <c r="R619" s="109">
        <f t="shared" si="69"/>
        <v>0</v>
      </c>
      <c r="S619" s="425"/>
    </row>
    <row r="620" spans="1:19" x14ac:dyDescent="0.3">
      <c r="A620" s="421"/>
      <c r="B620" s="424"/>
      <c r="C620" s="421"/>
      <c r="D620" s="421"/>
      <c r="E620" s="421"/>
      <c r="F620" s="421"/>
      <c r="G620" s="421"/>
      <c r="H620" s="421"/>
      <c r="I620" s="220">
        <f>IF(B620&gt;A_Stammdaten!$B$12,0,SUM(C620,D620,F620,G620)-SUM(E620,H620))</f>
        <v>0</v>
      </c>
      <c r="J620" s="109">
        <f>IF(B620&gt;2020,HLOOKUP(A_Stammdaten!$B$12,$L$4:$R$2504,ROW(B620)-3,FALSE)+IF(OR(B620=0,A_Stammdaten!$B$12&lt;B620),0,I620*1/20),0)</f>
        <v>0</v>
      </c>
      <c r="K620" s="109">
        <f>IF(B620&gt;2020,HLOOKUP(A_Stammdaten!$B$12,$L$4:$R$2504,ROW(B620)-3,FALSE),0)</f>
        <v>0</v>
      </c>
      <c r="L620" s="109">
        <f t="shared" si="63"/>
        <v>0</v>
      </c>
      <c r="M620" s="109">
        <f t="shared" si="64"/>
        <v>0</v>
      </c>
      <c r="N620" s="109">
        <f t="shared" si="65"/>
        <v>0</v>
      </c>
      <c r="O620" s="109">
        <f t="shared" si="66"/>
        <v>0</v>
      </c>
      <c r="P620" s="109">
        <f t="shared" si="67"/>
        <v>0</v>
      </c>
      <c r="Q620" s="109">
        <f t="shared" si="68"/>
        <v>0</v>
      </c>
      <c r="R620" s="109">
        <f t="shared" si="69"/>
        <v>0</v>
      </c>
      <c r="S620" s="425"/>
    </row>
    <row r="621" spans="1:19" x14ac:dyDescent="0.3">
      <c r="A621" s="421"/>
      <c r="B621" s="424"/>
      <c r="C621" s="421"/>
      <c r="D621" s="421"/>
      <c r="E621" s="421"/>
      <c r="F621" s="421"/>
      <c r="G621" s="421"/>
      <c r="H621" s="421"/>
      <c r="I621" s="220">
        <f>IF(B621&gt;A_Stammdaten!$B$12,0,SUM(C621,D621,F621,G621)-SUM(E621,H621))</f>
        <v>0</v>
      </c>
      <c r="J621" s="109">
        <f>IF(B621&gt;2020,HLOOKUP(A_Stammdaten!$B$12,$L$4:$R$2504,ROW(B621)-3,FALSE)+IF(OR(B621=0,A_Stammdaten!$B$12&lt;B621),0,I621*1/20),0)</f>
        <v>0</v>
      </c>
      <c r="K621" s="109">
        <f>IF(B621&gt;2020,HLOOKUP(A_Stammdaten!$B$12,$L$4:$R$2504,ROW(B621)-3,FALSE),0)</f>
        <v>0</v>
      </c>
      <c r="L621" s="109">
        <f t="shared" si="63"/>
        <v>0</v>
      </c>
      <c r="M621" s="109">
        <f t="shared" si="64"/>
        <v>0</v>
      </c>
      <c r="N621" s="109">
        <f t="shared" si="65"/>
        <v>0</v>
      </c>
      <c r="O621" s="109">
        <f t="shared" si="66"/>
        <v>0</v>
      </c>
      <c r="P621" s="109">
        <f t="shared" si="67"/>
        <v>0</v>
      </c>
      <c r="Q621" s="109">
        <f t="shared" si="68"/>
        <v>0</v>
      </c>
      <c r="R621" s="109">
        <f t="shared" si="69"/>
        <v>0</v>
      </c>
      <c r="S621" s="425"/>
    </row>
    <row r="622" spans="1:19" x14ac:dyDescent="0.3">
      <c r="A622" s="421"/>
      <c r="B622" s="424"/>
      <c r="C622" s="421"/>
      <c r="D622" s="421"/>
      <c r="E622" s="421"/>
      <c r="F622" s="421"/>
      <c r="G622" s="421"/>
      <c r="H622" s="421"/>
      <c r="I622" s="220">
        <f>IF(B622&gt;A_Stammdaten!$B$12,0,SUM(C622,D622,F622,G622)-SUM(E622,H622))</f>
        <v>0</v>
      </c>
      <c r="J622" s="109">
        <f>IF(B622&gt;2020,HLOOKUP(A_Stammdaten!$B$12,$L$4:$R$2504,ROW(B622)-3,FALSE)+IF(OR(B622=0,A_Stammdaten!$B$12&lt;B622),0,I622*1/20),0)</f>
        <v>0</v>
      </c>
      <c r="K622" s="109">
        <f>IF(B622&gt;2020,HLOOKUP(A_Stammdaten!$B$12,$L$4:$R$2504,ROW(B622)-3,FALSE),0)</f>
        <v>0</v>
      </c>
      <c r="L622" s="109">
        <f t="shared" si="63"/>
        <v>0</v>
      </c>
      <c r="M622" s="109">
        <f t="shared" si="64"/>
        <v>0</v>
      </c>
      <c r="N622" s="109">
        <f t="shared" si="65"/>
        <v>0</v>
      </c>
      <c r="O622" s="109">
        <f t="shared" si="66"/>
        <v>0</v>
      </c>
      <c r="P622" s="109">
        <f t="shared" si="67"/>
        <v>0</v>
      </c>
      <c r="Q622" s="109">
        <f t="shared" si="68"/>
        <v>0</v>
      </c>
      <c r="R622" s="109">
        <f t="shared" si="69"/>
        <v>0</v>
      </c>
      <c r="S622" s="425"/>
    </row>
    <row r="623" spans="1:19" x14ac:dyDescent="0.3">
      <c r="A623" s="421"/>
      <c r="B623" s="424"/>
      <c r="C623" s="421"/>
      <c r="D623" s="421"/>
      <c r="E623" s="421"/>
      <c r="F623" s="421"/>
      <c r="G623" s="421"/>
      <c r="H623" s="421"/>
      <c r="I623" s="220">
        <f>IF(B623&gt;A_Stammdaten!$B$12,0,SUM(C623,D623,F623,G623)-SUM(E623,H623))</f>
        <v>0</v>
      </c>
      <c r="J623" s="109">
        <f>IF(B623&gt;2020,HLOOKUP(A_Stammdaten!$B$12,$L$4:$R$2504,ROW(B623)-3,FALSE)+IF(OR(B623=0,A_Stammdaten!$B$12&lt;B623),0,I623*1/20),0)</f>
        <v>0</v>
      </c>
      <c r="K623" s="109">
        <f>IF(B623&gt;2020,HLOOKUP(A_Stammdaten!$B$12,$L$4:$R$2504,ROW(B623)-3,FALSE),0)</f>
        <v>0</v>
      </c>
      <c r="L623" s="109">
        <f t="shared" si="63"/>
        <v>0</v>
      </c>
      <c r="M623" s="109">
        <f t="shared" si="64"/>
        <v>0</v>
      </c>
      <c r="N623" s="109">
        <f t="shared" si="65"/>
        <v>0</v>
      </c>
      <c r="O623" s="109">
        <f t="shared" si="66"/>
        <v>0</v>
      </c>
      <c r="P623" s="109">
        <f t="shared" si="67"/>
        <v>0</v>
      </c>
      <c r="Q623" s="109">
        <f t="shared" si="68"/>
        <v>0</v>
      </c>
      <c r="R623" s="109">
        <f t="shared" si="69"/>
        <v>0</v>
      </c>
      <c r="S623" s="425"/>
    </row>
    <row r="624" spans="1:19" x14ac:dyDescent="0.3">
      <c r="A624" s="421"/>
      <c r="B624" s="424"/>
      <c r="C624" s="421"/>
      <c r="D624" s="421"/>
      <c r="E624" s="421"/>
      <c r="F624" s="421"/>
      <c r="G624" s="421"/>
      <c r="H624" s="421"/>
      <c r="I624" s="220">
        <f>IF(B624&gt;A_Stammdaten!$B$12,0,SUM(C624,D624,F624,G624)-SUM(E624,H624))</f>
        <v>0</v>
      </c>
      <c r="J624" s="109">
        <f>IF(B624&gt;2020,HLOOKUP(A_Stammdaten!$B$12,$L$4:$R$2504,ROW(B624)-3,FALSE)+IF(OR(B624=0,A_Stammdaten!$B$12&lt;B624),0,I624*1/20),0)</f>
        <v>0</v>
      </c>
      <c r="K624" s="109">
        <f>IF(B624&gt;2020,HLOOKUP(A_Stammdaten!$B$12,$L$4:$R$2504,ROW(B624)-3,FALSE),0)</f>
        <v>0</v>
      </c>
      <c r="L624" s="109">
        <f t="shared" si="63"/>
        <v>0</v>
      </c>
      <c r="M624" s="109">
        <f t="shared" si="64"/>
        <v>0</v>
      </c>
      <c r="N624" s="109">
        <f t="shared" si="65"/>
        <v>0</v>
      </c>
      <c r="O624" s="109">
        <f t="shared" si="66"/>
        <v>0</v>
      </c>
      <c r="P624" s="109">
        <f t="shared" si="67"/>
        <v>0</v>
      </c>
      <c r="Q624" s="109">
        <f t="shared" si="68"/>
        <v>0</v>
      </c>
      <c r="R624" s="109">
        <f t="shared" si="69"/>
        <v>0</v>
      </c>
      <c r="S624" s="425"/>
    </row>
    <row r="625" spans="1:19" x14ac:dyDescent="0.3">
      <c r="A625" s="421"/>
      <c r="B625" s="424"/>
      <c r="C625" s="421"/>
      <c r="D625" s="421"/>
      <c r="E625" s="421"/>
      <c r="F625" s="421"/>
      <c r="G625" s="421"/>
      <c r="H625" s="421"/>
      <c r="I625" s="220">
        <f>IF(B625&gt;A_Stammdaten!$B$12,0,SUM(C625,D625,F625,G625)-SUM(E625,H625))</f>
        <v>0</v>
      </c>
      <c r="J625" s="109">
        <f>IF(B625&gt;2020,HLOOKUP(A_Stammdaten!$B$12,$L$4:$R$2504,ROW(B625)-3,FALSE)+IF(OR(B625=0,A_Stammdaten!$B$12&lt;B625),0,I625*1/20),0)</f>
        <v>0</v>
      </c>
      <c r="K625" s="109">
        <f>IF(B625&gt;2020,HLOOKUP(A_Stammdaten!$B$12,$L$4:$R$2504,ROW(B625)-3,FALSE),0)</f>
        <v>0</v>
      </c>
      <c r="L625" s="109">
        <f t="shared" si="63"/>
        <v>0</v>
      </c>
      <c r="M625" s="109">
        <f t="shared" si="64"/>
        <v>0</v>
      </c>
      <c r="N625" s="109">
        <f t="shared" si="65"/>
        <v>0</v>
      </c>
      <c r="O625" s="109">
        <f t="shared" si="66"/>
        <v>0</v>
      </c>
      <c r="P625" s="109">
        <f t="shared" si="67"/>
        <v>0</v>
      </c>
      <c r="Q625" s="109">
        <f t="shared" si="68"/>
        <v>0</v>
      </c>
      <c r="R625" s="109">
        <f t="shared" si="69"/>
        <v>0</v>
      </c>
      <c r="S625" s="425"/>
    </row>
    <row r="626" spans="1:19" x14ac:dyDescent="0.3">
      <c r="A626" s="421"/>
      <c r="B626" s="424"/>
      <c r="C626" s="421"/>
      <c r="D626" s="421"/>
      <c r="E626" s="421"/>
      <c r="F626" s="421"/>
      <c r="G626" s="421"/>
      <c r="H626" s="421"/>
      <c r="I626" s="220">
        <f>IF(B626&gt;A_Stammdaten!$B$12,0,SUM(C626,D626,F626,G626)-SUM(E626,H626))</f>
        <v>0</v>
      </c>
      <c r="J626" s="109">
        <f>IF(B626&gt;2020,HLOOKUP(A_Stammdaten!$B$12,$L$4:$R$2504,ROW(B626)-3,FALSE)+IF(OR(B626=0,A_Stammdaten!$B$12&lt;B626),0,I626*1/20),0)</f>
        <v>0</v>
      </c>
      <c r="K626" s="109">
        <f>IF(B626&gt;2020,HLOOKUP(A_Stammdaten!$B$12,$L$4:$R$2504,ROW(B626)-3,FALSE),0)</f>
        <v>0</v>
      </c>
      <c r="L626" s="109">
        <f t="shared" si="63"/>
        <v>0</v>
      </c>
      <c r="M626" s="109">
        <f t="shared" si="64"/>
        <v>0</v>
      </c>
      <c r="N626" s="109">
        <f t="shared" si="65"/>
        <v>0</v>
      </c>
      <c r="O626" s="109">
        <f t="shared" si="66"/>
        <v>0</v>
      </c>
      <c r="P626" s="109">
        <f t="shared" si="67"/>
        <v>0</v>
      </c>
      <c r="Q626" s="109">
        <f t="shared" si="68"/>
        <v>0</v>
      </c>
      <c r="R626" s="109">
        <f t="shared" si="69"/>
        <v>0</v>
      </c>
      <c r="S626" s="425"/>
    </row>
    <row r="627" spans="1:19" x14ac:dyDescent="0.3">
      <c r="A627" s="421"/>
      <c r="B627" s="424"/>
      <c r="C627" s="421"/>
      <c r="D627" s="421"/>
      <c r="E627" s="421"/>
      <c r="F627" s="421"/>
      <c r="G627" s="421"/>
      <c r="H627" s="421"/>
      <c r="I627" s="220">
        <f>IF(B627&gt;A_Stammdaten!$B$12,0,SUM(C627,D627,F627,G627)-SUM(E627,H627))</f>
        <v>0</v>
      </c>
      <c r="J627" s="109">
        <f>IF(B627&gt;2020,HLOOKUP(A_Stammdaten!$B$12,$L$4:$R$2504,ROW(B627)-3,FALSE)+IF(OR(B627=0,A_Stammdaten!$B$12&lt;B627),0,I627*1/20),0)</f>
        <v>0</v>
      </c>
      <c r="K627" s="109">
        <f>IF(B627&gt;2020,HLOOKUP(A_Stammdaten!$B$12,$L$4:$R$2504,ROW(B627)-3,FALSE),0)</f>
        <v>0</v>
      </c>
      <c r="L627" s="109">
        <f t="shared" si="63"/>
        <v>0</v>
      </c>
      <c r="M627" s="109">
        <f t="shared" si="64"/>
        <v>0</v>
      </c>
      <c r="N627" s="109">
        <f t="shared" si="65"/>
        <v>0</v>
      </c>
      <c r="O627" s="109">
        <f t="shared" si="66"/>
        <v>0</v>
      </c>
      <c r="P627" s="109">
        <f t="shared" si="67"/>
        <v>0</v>
      </c>
      <c r="Q627" s="109">
        <f t="shared" si="68"/>
        <v>0</v>
      </c>
      <c r="R627" s="109">
        <f t="shared" si="69"/>
        <v>0</v>
      </c>
      <c r="S627" s="425"/>
    </row>
    <row r="628" spans="1:19" x14ac:dyDescent="0.3">
      <c r="A628" s="421"/>
      <c r="B628" s="424"/>
      <c r="C628" s="421"/>
      <c r="D628" s="421"/>
      <c r="E628" s="421"/>
      <c r="F628" s="421"/>
      <c r="G628" s="421"/>
      <c r="H628" s="421"/>
      <c r="I628" s="220">
        <f>IF(B628&gt;A_Stammdaten!$B$12,0,SUM(C628,D628,F628,G628)-SUM(E628,H628))</f>
        <v>0</v>
      </c>
      <c r="J628" s="109">
        <f>IF(B628&gt;2020,HLOOKUP(A_Stammdaten!$B$12,$L$4:$R$2504,ROW(B628)-3,FALSE)+IF(OR(B628=0,A_Stammdaten!$B$12&lt;B628),0,I628*1/20),0)</f>
        <v>0</v>
      </c>
      <c r="K628" s="109">
        <f>IF(B628&gt;2020,HLOOKUP(A_Stammdaten!$B$12,$L$4:$R$2504,ROW(B628)-3,FALSE),0)</f>
        <v>0</v>
      </c>
      <c r="L628" s="109">
        <f t="shared" si="63"/>
        <v>0</v>
      </c>
      <c r="M628" s="109">
        <f t="shared" si="64"/>
        <v>0</v>
      </c>
      <c r="N628" s="109">
        <f t="shared" si="65"/>
        <v>0</v>
      </c>
      <c r="O628" s="109">
        <f t="shared" si="66"/>
        <v>0</v>
      </c>
      <c r="P628" s="109">
        <f t="shared" si="67"/>
        <v>0</v>
      </c>
      <c r="Q628" s="109">
        <f t="shared" si="68"/>
        <v>0</v>
      </c>
      <c r="R628" s="109">
        <f t="shared" si="69"/>
        <v>0</v>
      </c>
      <c r="S628" s="425"/>
    </row>
    <row r="629" spans="1:19" x14ac:dyDescent="0.3">
      <c r="A629" s="421"/>
      <c r="B629" s="424"/>
      <c r="C629" s="421"/>
      <c r="D629" s="421"/>
      <c r="E629" s="421"/>
      <c r="F629" s="421"/>
      <c r="G629" s="421"/>
      <c r="H629" s="421"/>
      <c r="I629" s="220">
        <f>IF(B629&gt;A_Stammdaten!$B$12,0,SUM(C629,D629,F629,G629)-SUM(E629,H629))</f>
        <v>0</v>
      </c>
      <c r="J629" s="109">
        <f>IF(B629&gt;2020,HLOOKUP(A_Stammdaten!$B$12,$L$4:$R$2504,ROW(B629)-3,FALSE)+IF(OR(B629=0,A_Stammdaten!$B$12&lt;B629),0,I629*1/20),0)</f>
        <v>0</v>
      </c>
      <c r="K629" s="109">
        <f>IF(B629&gt;2020,HLOOKUP(A_Stammdaten!$B$12,$L$4:$R$2504,ROW(B629)-3,FALSE),0)</f>
        <v>0</v>
      </c>
      <c r="L629" s="109">
        <f t="shared" si="63"/>
        <v>0</v>
      </c>
      <c r="M629" s="109">
        <f t="shared" si="64"/>
        <v>0</v>
      </c>
      <c r="N629" s="109">
        <f t="shared" si="65"/>
        <v>0</v>
      </c>
      <c r="O629" s="109">
        <f t="shared" si="66"/>
        <v>0</v>
      </c>
      <c r="P629" s="109">
        <f t="shared" si="67"/>
        <v>0</v>
      </c>
      <c r="Q629" s="109">
        <f t="shared" si="68"/>
        <v>0</v>
      </c>
      <c r="R629" s="109">
        <f t="shared" si="69"/>
        <v>0</v>
      </c>
      <c r="S629" s="425"/>
    </row>
    <row r="630" spans="1:19" x14ac:dyDescent="0.3">
      <c r="A630" s="421"/>
      <c r="B630" s="424"/>
      <c r="C630" s="421"/>
      <c r="D630" s="421"/>
      <c r="E630" s="421"/>
      <c r="F630" s="421"/>
      <c r="G630" s="421"/>
      <c r="H630" s="421"/>
      <c r="I630" s="220">
        <f>IF(B630&gt;A_Stammdaten!$B$12,0,SUM(C630,D630,F630,G630)-SUM(E630,H630))</f>
        <v>0</v>
      </c>
      <c r="J630" s="109">
        <f>IF(B630&gt;2020,HLOOKUP(A_Stammdaten!$B$12,$L$4:$R$2504,ROW(B630)-3,FALSE)+IF(OR(B630=0,A_Stammdaten!$B$12&lt;B630),0,I630*1/20),0)</f>
        <v>0</v>
      </c>
      <c r="K630" s="109">
        <f>IF(B630&gt;2020,HLOOKUP(A_Stammdaten!$B$12,$L$4:$R$2504,ROW(B630)-3,FALSE),0)</f>
        <v>0</v>
      </c>
      <c r="L630" s="109">
        <f t="shared" si="63"/>
        <v>0</v>
      </c>
      <c r="M630" s="109">
        <f t="shared" si="64"/>
        <v>0</v>
      </c>
      <c r="N630" s="109">
        <f t="shared" si="65"/>
        <v>0</v>
      </c>
      <c r="O630" s="109">
        <f t="shared" si="66"/>
        <v>0</v>
      </c>
      <c r="P630" s="109">
        <f t="shared" si="67"/>
        <v>0</v>
      </c>
      <c r="Q630" s="109">
        <f t="shared" si="68"/>
        <v>0</v>
      </c>
      <c r="R630" s="109">
        <f t="shared" si="69"/>
        <v>0</v>
      </c>
      <c r="S630" s="425"/>
    </row>
    <row r="631" spans="1:19" x14ac:dyDescent="0.3">
      <c r="A631" s="421"/>
      <c r="B631" s="424"/>
      <c r="C631" s="421"/>
      <c r="D631" s="421"/>
      <c r="E631" s="421"/>
      <c r="F631" s="421"/>
      <c r="G631" s="421"/>
      <c r="H631" s="421"/>
      <c r="I631" s="220">
        <f>IF(B631&gt;A_Stammdaten!$B$12,0,SUM(C631,D631,F631,G631)-SUM(E631,H631))</f>
        <v>0</v>
      </c>
      <c r="J631" s="109">
        <f>IF(B631&gt;2020,HLOOKUP(A_Stammdaten!$B$12,$L$4:$R$2504,ROW(B631)-3,FALSE)+IF(OR(B631=0,A_Stammdaten!$B$12&lt;B631),0,I631*1/20),0)</f>
        <v>0</v>
      </c>
      <c r="K631" s="109">
        <f>IF(B631&gt;2020,HLOOKUP(A_Stammdaten!$B$12,$L$4:$R$2504,ROW(B631)-3,FALSE),0)</f>
        <v>0</v>
      </c>
      <c r="L631" s="109">
        <f t="shared" si="63"/>
        <v>0</v>
      </c>
      <c r="M631" s="109">
        <f t="shared" si="64"/>
        <v>0</v>
      </c>
      <c r="N631" s="109">
        <f t="shared" si="65"/>
        <v>0</v>
      </c>
      <c r="O631" s="109">
        <f t="shared" si="66"/>
        <v>0</v>
      </c>
      <c r="P631" s="109">
        <f t="shared" si="67"/>
        <v>0</v>
      </c>
      <c r="Q631" s="109">
        <f t="shared" si="68"/>
        <v>0</v>
      </c>
      <c r="R631" s="109">
        <f t="shared" si="69"/>
        <v>0</v>
      </c>
      <c r="S631" s="425"/>
    </row>
    <row r="632" spans="1:19" x14ac:dyDescent="0.3">
      <c r="A632" s="421"/>
      <c r="B632" s="424"/>
      <c r="C632" s="421"/>
      <c r="D632" s="421"/>
      <c r="E632" s="421"/>
      <c r="F632" s="421"/>
      <c r="G632" s="421"/>
      <c r="H632" s="421"/>
      <c r="I632" s="220">
        <f>IF(B632&gt;A_Stammdaten!$B$12,0,SUM(C632,D632,F632,G632)-SUM(E632,H632))</f>
        <v>0</v>
      </c>
      <c r="J632" s="109">
        <f>IF(B632&gt;2020,HLOOKUP(A_Stammdaten!$B$12,$L$4:$R$2504,ROW(B632)-3,FALSE)+IF(OR(B632=0,A_Stammdaten!$B$12&lt;B632),0,I632*1/20),0)</f>
        <v>0</v>
      </c>
      <c r="K632" s="109">
        <f>IF(B632&gt;2020,HLOOKUP(A_Stammdaten!$B$12,$L$4:$R$2504,ROW(B632)-3,FALSE),0)</f>
        <v>0</v>
      </c>
      <c r="L632" s="109">
        <f t="shared" si="63"/>
        <v>0</v>
      </c>
      <c r="M632" s="109">
        <f t="shared" si="64"/>
        <v>0</v>
      </c>
      <c r="N632" s="109">
        <f t="shared" si="65"/>
        <v>0</v>
      </c>
      <c r="O632" s="109">
        <f t="shared" si="66"/>
        <v>0</v>
      </c>
      <c r="P632" s="109">
        <f t="shared" si="67"/>
        <v>0</v>
      </c>
      <c r="Q632" s="109">
        <f t="shared" si="68"/>
        <v>0</v>
      </c>
      <c r="R632" s="109">
        <f t="shared" si="69"/>
        <v>0</v>
      </c>
      <c r="S632" s="425"/>
    </row>
    <row r="633" spans="1:19" x14ac:dyDescent="0.3">
      <c r="A633" s="421"/>
      <c r="B633" s="424"/>
      <c r="C633" s="421"/>
      <c r="D633" s="421"/>
      <c r="E633" s="421"/>
      <c r="F633" s="421"/>
      <c r="G633" s="421"/>
      <c r="H633" s="421"/>
      <c r="I633" s="220">
        <f>IF(B633&gt;A_Stammdaten!$B$12,0,SUM(C633,D633,F633,G633)-SUM(E633,H633))</f>
        <v>0</v>
      </c>
      <c r="J633" s="109">
        <f>IF(B633&gt;2020,HLOOKUP(A_Stammdaten!$B$12,$L$4:$R$2504,ROW(B633)-3,FALSE)+IF(OR(B633=0,A_Stammdaten!$B$12&lt;B633),0,I633*1/20),0)</f>
        <v>0</v>
      </c>
      <c r="K633" s="109">
        <f>IF(B633&gt;2020,HLOOKUP(A_Stammdaten!$B$12,$L$4:$R$2504,ROW(B633)-3,FALSE),0)</f>
        <v>0</v>
      </c>
      <c r="L633" s="109">
        <f t="shared" si="63"/>
        <v>0</v>
      </c>
      <c r="M633" s="109">
        <f t="shared" si="64"/>
        <v>0</v>
      </c>
      <c r="N633" s="109">
        <f t="shared" si="65"/>
        <v>0</v>
      </c>
      <c r="O633" s="109">
        <f t="shared" si="66"/>
        <v>0</v>
      </c>
      <c r="P633" s="109">
        <f t="shared" si="67"/>
        <v>0</v>
      </c>
      <c r="Q633" s="109">
        <f t="shared" si="68"/>
        <v>0</v>
      </c>
      <c r="R633" s="109">
        <f t="shared" si="69"/>
        <v>0</v>
      </c>
      <c r="S633" s="425"/>
    </row>
    <row r="634" spans="1:19" x14ac:dyDescent="0.3">
      <c r="A634" s="421"/>
      <c r="B634" s="424"/>
      <c r="C634" s="421"/>
      <c r="D634" s="421"/>
      <c r="E634" s="421"/>
      <c r="F634" s="421"/>
      <c r="G634" s="421"/>
      <c r="H634" s="421"/>
      <c r="I634" s="220">
        <f>IF(B634&gt;A_Stammdaten!$B$12,0,SUM(C634,D634,F634,G634)-SUM(E634,H634))</f>
        <v>0</v>
      </c>
      <c r="J634" s="109">
        <f>IF(B634&gt;2020,HLOOKUP(A_Stammdaten!$B$12,$L$4:$R$2504,ROW(B634)-3,FALSE)+IF(OR(B634=0,A_Stammdaten!$B$12&lt;B634),0,I634*1/20),0)</f>
        <v>0</v>
      </c>
      <c r="K634" s="109">
        <f>IF(B634&gt;2020,HLOOKUP(A_Stammdaten!$B$12,$L$4:$R$2504,ROW(B634)-3,FALSE),0)</f>
        <v>0</v>
      </c>
      <c r="L634" s="109">
        <f t="shared" si="63"/>
        <v>0</v>
      </c>
      <c r="M634" s="109">
        <f t="shared" si="64"/>
        <v>0</v>
      </c>
      <c r="N634" s="109">
        <f t="shared" si="65"/>
        <v>0</v>
      </c>
      <c r="O634" s="109">
        <f t="shared" si="66"/>
        <v>0</v>
      </c>
      <c r="P634" s="109">
        <f t="shared" si="67"/>
        <v>0</v>
      </c>
      <c r="Q634" s="109">
        <f t="shared" si="68"/>
        <v>0</v>
      </c>
      <c r="R634" s="109">
        <f t="shared" si="69"/>
        <v>0</v>
      </c>
      <c r="S634" s="425"/>
    </row>
    <row r="635" spans="1:19" x14ac:dyDescent="0.3">
      <c r="A635" s="421"/>
      <c r="B635" s="424"/>
      <c r="C635" s="421"/>
      <c r="D635" s="421"/>
      <c r="E635" s="421"/>
      <c r="F635" s="421"/>
      <c r="G635" s="421"/>
      <c r="H635" s="421"/>
      <c r="I635" s="220">
        <f>IF(B635&gt;A_Stammdaten!$B$12,0,SUM(C635,D635,F635,G635)-SUM(E635,H635))</f>
        <v>0</v>
      </c>
      <c r="J635" s="109">
        <f>IF(B635&gt;2020,HLOOKUP(A_Stammdaten!$B$12,$L$4:$R$2504,ROW(B635)-3,FALSE)+IF(OR(B635=0,A_Stammdaten!$B$12&lt;B635),0,I635*1/20),0)</f>
        <v>0</v>
      </c>
      <c r="K635" s="109">
        <f>IF(B635&gt;2020,HLOOKUP(A_Stammdaten!$B$12,$L$4:$R$2504,ROW(B635)-3,FALSE),0)</f>
        <v>0</v>
      </c>
      <c r="L635" s="109">
        <f t="shared" si="63"/>
        <v>0</v>
      </c>
      <c r="M635" s="109">
        <f t="shared" si="64"/>
        <v>0</v>
      </c>
      <c r="N635" s="109">
        <f t="shared" si="65"/>
        <v>0</v>
      </c>
      <c r="O635" s="109">
        <f t="shared" si="66"/>
        <v>0</v>
      </c>
      <c r="P635" s="109">
        <f t="shared" si="67"/>
        <v>0</v>
      </c>
      <c r="Q635" s="109">
        <f t="shared" si="68"/>
        <v>0</v>
      </c>
      <c r="R635" s="109">
        <f t="shared" si="69"/>
        <v>0</v>
      </c>
      <c r="S635" s="425"/>
    </row>
    <row r="636" spans="1:19" x14ac:dyDescent="0.3">
      <c r="A636" s="421"/>
      <c r="B636" s="424"/>
      <c r="C636" s="421"/>
      <c r="D636" s="421"/>
      <c r="E636" s="421"/>
      <c r="F636" s="421"/>
      <c r="G636" s="421"/>
      <c r="H636" s="421"/>
      <c r="I636" s="220">
        <f>IF(B636&gt;A_Stammdaten!$B$12,0,SUM(C636,D636,F636,G636)-SUM(E636,H636))</f>
        <v>0</v>
      </c>
      <c r="J636" s="109">
        <f>IF(B636&gt;2020,HLOOKUP(A_Stammdaten!$B$12,$L$4:$R$2504,ROW(B636)-3,FALSE)+IF(OR(B636=0,A_Stammdaten!$B$12&lt;B636),0,I636*1/20),0)</f>
        <v>0</v>
      </c>
      <c r="K636" s="109">
        <f>IF(B636&gt;2020,HLOOKUP(A_Stammdaten!$B$12,$L$4:$R$2504,ROW(B636)-3,FALSE),0)</f>
        <v>0</v>
      </c>
      <c r="L636" s="109">
        <f t="shared" si="63"/>
        <v>0</v>
      </c>
      <c r="M636" s="109">
        <f t="shared" si="64"/>
        <v>0</v>
      </c>
      <c r="N636" s="109">
        <f t="shared" si="65"/>
        <v>0</v>
      </c>
      <c r="O636" s="109">
        <f t="shared" si="66"/>
        <v>0</v>
      </c>
      <c r="P636" s="109">
        <f t="shared" si="67"/>
        <v>0</v>
      </c>
      <c r="Q636" s="109">
        <f t="shared" si="68"/>
        <v>0</v>
      </c>
      <c r="R636" s="109">
        <f t="shared" si="69"/>
        <v>0</v>
      </c>
      <c r="S636" s="425"/>
    </row>
    <row r="637" spans="1:19" x14ac:dyDescent="0.3">
      <c r="A637" s="421"/>
      <c r="B637" s="424"/>
      <c r="C637" s="421"/>
      <c r="D637" s="421"/>
      <c r="E637" s="421"/>
      <c r="F637" s="421"/>
      <c r="G637" s="421"/>
      <c r="H637" s="421"/>
      <c r="I637" s="220">
        <f>IF(B637&gt;A_Stammdaten!$B$12,0,SUM(C637,D637,F637,G637)-SUM(E637,H637))</f>
        <v>0</v>
      </c>
      <c r="J637" s="109">
        <f>IF(B637&gt;2020,HLOOKUP(A_Stammdaten!$B$12,$L$4:$R$2504,ROW(B637)-3,FALSE)+IF(OR(B637=0,A_Stammdaten!$B$12&lt;B637),0,I637*1/20),0)</f>
        <v>0</v>
      </c>
      <c r="K637" s="109">
        <f>IF(B637&gt;2020,HLOOKUP(A_Stammdaten!$B$12,$L$4:$R$2504,ROW(B637)-3,FALSE),0)</f>
        <v>0</v>
      </c>
      <c r="L637" s="109">
        <f t="shared" si="63"/>
        <v>0</v>
      </c>
      <c r="M637" s="109">
        <f t="shared" si="64"/>
        <v>0</v>
      </c>
      <c r="N637" s="109">
        <f t="shared" si="65"/>
        <v>0</v>
      </c>
      <c r="O637" s="109">
        <f t="shared" si="66"/>
        <v>0</v>
      </c>
      <c r="P637" s="109">
        <f t="shared" si="67"/>
        <v>0</v>
      </c>
      <c r="Q637" s="109">
        <f t="shared" si="68"/>
        <v>0</v>
      </c>
      <c r="R637" s="109">
        <f t="shared" si="69"/>
        <v>0</v>
      </c>
      <c r="S637" s="425"/>
    </row>
    <row r="638" spans="1:19" x14ac:dyDescent="0.3">
      <c r="A638" s="421"/>
      <c r="B638" s="424"/>
      <c r="C638" s="421"/>
      <c r="D638" s="421"/>
      <c r="E638" s="421"/>
      <c r="F638" s="421"/>
      <c r="G638" s="421"/>
      <c r="H638" s="421"/>
      <c r="I638" s="220">
        <f>IF(B638&gt;A_Stammdaten!$B$12,0,SUM(C638,D638,F638,G638)-SUM(E638,H638))</f>
        <v>0</v>
      </c>
      <c r="J638" s="109">
        <f>IF(B638&gt;2020,HLOOKUP(A_Stammdaten!$B$12,$L$4:$R$2504,ROW(B638)-3,FALSE)+IF(OR(B638=0,A_Stammdaten!$B$12&lt;B638),0,I638*1/20),0)</f>
        <v>0</v>
      </c>
      <c r="K638" s="109">
        <f>IF(B638&gt;2020,HLOOKUP(A_Stammdaten!$B$12,$L$4:$R$2504,ROW(B638)-3,FALSE),0)</f>
        <v>0</v>
      </c>
      <c r="L638" s="109">
        <f t="shared" si="63"/>
        <v>0</v>
      </c>
      <c r="M638" s="109">
        <f t="shared" si="64"/>
        <v>0</v>
      </c>
      <c r="N638" s="109">
        <f t="shared" si="65"/>
        <v>0</v>
      </c>
      <c r="O638" s="109">
        <f t="shared" si="66"/>
        <v>0</v>
      </c>
      <c r="P638" s="109">
        <f t="shared" si="67"/>
        <v>0</v>
      </c>
      <c r="Q638" s="109">
        <f t="shared" si="68"/>
        <v>0</v>
      </c>
      <c r="R638" s="109">
        <f t="shared" si="69"/>
        <v>0</v>
      </c>
      <c r="S638" s="425"/>
    </row>
    <row r="639" spans="1:19" x14ac:dyDescent="0.3">
      <c r="A639" s="421"/>
      <c r="B639" s="424"/>
      <c r="C639" s="421"/>
      <c r="D639" s="421"/>
      <c r="E639" s="421"/>
      <c r="F639" s="421"/>
      <c r="G639" s="421"/>
      <c r="H639" s="421"/>
      <c r="I639" s="220">
        <f>IF(B639&gt;A_Stammdaten!$B$12,0,SUM(C639,D639,F639,G639)-SUM(E639,H639))</f>
        <v>0</v>
      </c>
      <c r="J639" s="109">
        <f>IF(B639&gt;2020,HLOOKUP(A_Stammdaten!$B$12,$L$4:$R$2504,ROW(B639)-3,FALSE)+IF(OR(B639=0,A_Stammdaten!$B$12&lt;B639),0,I639*1/20),0)</f>
        <v>0</v>
      </c>
      <c r="K639" s="109">
        <f>IF(B639&gt;2020,HLOOKUP(A_Stammdaten!$B$12,$L$4:$R$2504,ROW(B639)-3,FALSE),0)</f>
        <v>0</v>
      </c>
      <c r="L639" s="109">
        <f t="shared" si="63"/>
        <v>0</v>
      </c>
      <c r="M639" s="109">
        <f t="shared" si="64"/>
        <v>0</v>
      </c>
      <c r="N639" s="109">
        <f t="shared" si="65"/>
        <v>0</v>
      </c>
      <c r="O639" s="109">
        <f t="shared" si="66"/>
        <v>0</v>
      </c>
      <c r="P639" s="109">
        <f t="shared" si="67"/>
        <v>0</v>
      </c>
      <c r="Q639" s="109">
        <f t="shared" si="68"/>
        <v>0</v>
      </c>
      <c r="R639" s="109">
        <f t="shared" si="69"/>
        <v>0</v>
      </c>
      <c r="S639" s="425"/>
    </row>
    <row r="640" spans="1:19" x14ac:dyDescent="0.3">
      <c r="A640" s="421"/>
      <c r="B640" s="424"/>
      <c r="C640" s="421"/>
      <c r="D640" s="421"/>
      <c r="E640" s="421"/>
      <c r="F640" s="421"/>
      <c r="G640" s="421"/>
      <c r="H640" s="421"/>
      <c r="I640" s="220">
        <f>IF(B640&gt;A_Stammdaten!$B$12,0,SUM(C640,D640,F640,G640)-SUM(E640,H640))</f>
        <v>0</v>
      </c>
      <c r="J640" s="109">
        <f>IF(B640&gt;2020,HLOOKUP(A_Stammdaten!$B$12,$L$4:$R$2504,ROW(B640)-3,FALSE)+IF(OR(B640=0,A_Stammdaten!$B$12&lt;B640),0,I640*1/20),0)</f>
        <v>0</v>
      </c>
      <c r="K640" s="109">
        <f>IF(B640&gt;2020,HLOOKUP(A_Stammdaten!$B$12,$L$4:$R$2504,ROW(B640)-3,FALSE),0)</f>
        <v>0</v>
      </c>
      <c r="L640" s="109">
        <f t="shared" si="63"/>
        <v>0</v>
      </c>
      <c r="M640" s="109">
        <f t="shared" si="64"/>
        <v>0</v>
      </c>
      <c r="N640" s="109">
        <f t="shared" si="65"/>
        <v>0</v>
      </c>
      <c r="O640" s="109">
        <f t="shared" si="66"/>
        <v>0</v>
      </c>
      <c r="P640" s="109">
        <f t="shared" si="67"/>
        <v>0</v>
      </c>
      <c r="Q640" s="109">
        <f t="shared" si="68"/>
        <v>0</v>
      </c>
      <c r="R640" s="109">
        <f t="shared" si="69"/>
        <v>0</v>
      </c>
      <c r="S640" s="425"/>
    </row>
    <row r="641" spans="1:19" x14ac:dyDescent="0.3">
      <c r="A641" s="421"/>
      <c r="B641" s="424"/>
      <c r="C641" s="421"/>
      <c r="D641" s="421"/>
      <c r="E641" s="421"/>
      <c r="F641" s="421"/>
      <c r="G641" s="421"/>
      <c r="H641" s="421"/>
      <c r="I641" s="220">
        <f>IF(B641&gt;A_Stammdaten!$B$12,0,SUM(C641,D641,F641,G641)-SUM(E641,H641))</f>
        <v>0</v>
      </c>
      <c r="J641" s="109">
        <f>IF(B641&gt;2020,HLOOKUP(A_Stammdaten!$B$12,$L$4:$R$2504,ROW(B641)-3,FALSE)+IF(OR(B641=0,A_Stammdaten!$B$12&lt;B641),0,I641*1/20),0)</f>
        <v>0</v>
      </c>
      <c r="K641" s="109">
        <f>IF(B641&gt;2020,HLOOKUP(A_Stammdaten!$B$12,$L$4:$R$2504,ROW(B641)-3,FALSE),0)</f>
        <v>0</v>
      </c>
      <c r="L641" s="109">
        <f t="shared" si="63"/>
        <v>0</v>
      </c>
      <c r="M641" s="109">
        <f t="shared" si="64"/>
        <v>0</v>
      </c>
      <c r="N641" s="109">
        <f t="shared" si="65"/>
        <v>0</v>
      </c>
      <c r="O641" s="109">
        <f t="shared" si="66"/>
        <v>0</v>
      </c>
      <c r="P641" s="109">
        <f t="shared" si="67"/>
        <v>0</v>
      </c>
      <c r="Q641" s="109">
        <f t="shared" si="68"/>
        <v>0</v>
      </c>
      <c r="R641" s="109">
        <f t="shared" si="69"/>
        <v>0</v>
      </c>
      <c r="S641" s="425"/>
    </row>
    <row r="642" spans="1:19" x14ac:dyDescent="0.3">
      <c r="A642" s="421"/>
      <c r="B642" s="424"/>
      <c r="C642" s="421"/>
      <c r="D642" s="421"/>
      <c r="E642" s="421"/>
      <c r="F642" s="421"/>
      <c r="G642" s="421"/>
      <c r="H642" s="421"/>
      <c r="I642" s="220">
        <f>IF(B642&gt;A_Stammdaten!$B$12,0,SUM(C642,D642,F642,G642)-SUM(E642,H642))</f>
        <v>0</v>
      </c>
      <c r="J642" s="109">
        <f>IF(B642&gt;2020,HLOOKUP(A_Stammdaten!$B$12,$L$4:$R$2504,ROW(B642)-3,FALSE)+IF(OR(B642=0,A_Stammdaten!$B$12&lt;B642),0,I642*1/20),0)</f>
        <v>0</v>
      </c>
      <c r="K642" s="109">
        <f>IF(B642&gt;2020,HLOOKUP(A_Stammdaten!$B$12,$L$4:$R$2504,ROW(B642)-3,FALSE),0)</f>
        <v>0</v>
      </c>
      <c r="L642" s="109">
        <f t="shared" si="63"/>
        <v>0</v>
      </c>
      <c r="M642" s="109">
        <f t="shared" si="64"/>
        <v>0</v>
      </c>
      <c r="N642" s="109">
        <f t="shared" si="65"/>
        <v>0</v>
      </c>
      <c r="O642" s="109">
        <f t="shared" si="66"/>
        <v>0</v>
      </c>
      <c r="P642" s="109">
        <f t="shared" si="67"/>
        <v>0</v>
      </c>
      <c r="Q642" s="109">
        <f t="shared" si="68"/>
        <v>0</v>
      </c>
      <c r="R642" s="109">
        <f t="shared" si="69"/>
        <v>0</v>
      </c>
      <c r="S642" s="425"/>
    </row>
    <row r="643" spans="1:19" x14ac:dyDescent="0.3">
      <c r="A643" s="421"/>
      <c r="B643" s="424"/>
      <c r="C643" s="421"/>
      <c r="D643" s="421"/>
      <c r="E643" s="421"/>
      <c r="F643" s="421"/>
      <c r="G643" s="421"/>
      <c r="H643" s="421"/>
      <c r="I643" s="220">
        <f>IF(B643&gt;A_Stammdaten!$B$12,0,SUM(C643,D643,F643,G643)-SUM(E643,H643))</f>
        <v>0</v>
      </c>
      <c r="J643" s="109">
        <f>IF(B643&gt;2020,HLOOKUP(A_Stammdaten!$B$12,$L$4:$R$2504,ROW(B643)-3,FALSE)+IF(OR(B643=0,A_Stammdaten!$B$12&lt;B643),0,I643*1/20),0)</f>
        <v>0</v>
      </c>
      <c r="K643" s="109">
        <f>IF(B643&gt;2020,HLOOKUP(A_Stammdaten!$B$12,$L$4:$R$2504,ROW(B643)-3,FALSE),0)</f>
        <v>0</v>
      </c>
      <c r="L643" s="109">
        <f t="shared" si="63"/>
        <v>0</v>
      </c>
      <c r="M643" s="109">
        <f t="shared" si="64"/>
        <v>0</v>
      </c>
      <c r="N643" s="109">
        <f t="shared" si="65"/>
        <v>0</v>
      </c>
      <c r="O643" s="109">
        <f t="shared" si="66"/>
        <v>0</v>
      </c>
      <c r="P643" s="109">
        <f t="shared" si="67"/>
        <v>0</v>
      </c>
      <c r="Q643" s="109">
        <f t="shared" si="68"/>
        <v>0</v>
      </c>
      <c r="R643" s="109">
        <f t="shared" si="69"/>
        <v>0</v>
      </c>
      <c r="S643" s="425"/>
    </row>
    <row r="644" spans="1:19" x14ac:dyDescent="0.3">
      <c r="A644" s="421"/>
      <c r="B644" s="424"/>
      <c r="C644" s="421"/>
      <c r="D644" s="421"/>
      <c r="E644" s="421"/>
      <c r="F644" s="421"/>
      <c r="G644" s="421"/>
      <c r="H644" s="421"/>
      <c r="I644" s="220">
        <f>IF(B644&gt;A_Stammdaten!$B$12,0,SUM(C644,D644,F644,G644)-SUM(E644,H644))</f>
        <v>0</v>
      </c>
      <c r="J644" s="109">
        <f>IF(B644&gt;2020,HLOOKUP(A_Stammdaten!$B$12,$L$4:$R$2504,ROW(B644)-3,FALSE)+IF(OR(B644=0,A_Stammdaten!$B$12&lt;B644),0,I644*1/20),0)</f>
        <v>0</v>
      </c>
      <c r="K644" s="109">
        <f>IF(B644&gt;2020,HLOOKUP(A_Stammdaten!$B$12,$L$4:$R$2504,ROW(B644)-3,FALSE),0)</f>
        <v>0</v>
      </c>
      <c r="L644" s="109">
        <f t="shared" si="63"/>
        <v>0</v>
      </c>
      <c r="M644" s="109">
        <f t="shared" si="64"/>
        <v>0</v>
      </c>
      <c r="N644" s="109">
        <f t="shared" si="65"/>
        <v>0</v>
      </c>
      <c r="O644" s="109">
        <f t="shared" si="66"/>
        <v>0</v>
      </c>
      <c r="P644" s="109">
        <f t="shared" si="67"/>
        <v>0</v>
      </c>
      <c r="Q644" s="109">
        <f t="shared" si="68"/>
        <v>0</v>
      </c>
      <c r="R644" s="109">
        <f t="shared" si="69"/>
        <v>0</v>
      </c>
      <c r="S644" s="425"/>
    </row>
    <row r="645" spans="1:19" x14ac:dyDescent="0.3">
      <c r="A645" s="421"/>
      <c r="B645" s="424"/>
      <c r="C645" s="421"/>
      <c r="D645" s="421"/>
      <c r="E645" s="421"/>
      <c r="F645" s="421"/>
      <c r="G645" s="421"/>
      <c r="H645" s="421"/>
      <c r="I645" s="220">
        <f>IF(B645&gt;A_Stammdaten!$B$12,0,SUM(C645,D645,F645,G645)-SUM(E645,H645))</f>
        <v>0</v>
      </c>
      <c r="J645" s="109">
        <f>IF(B645&gt;2020,HLOOKUP(A_Stammdaten!$B$12,$L$4:$R$2504,ROW(B645)-3,FALSE)+IF(OR(B645=0,A_Stammdaten!$B$12&lt;B645),0,I645*1/20),0)</f>
        <v>0</v>
      </c>
      <c r="K645" s="109">
        <f>IF(B645&gt;2020,HLOOKUP(A_Stammdaten!$B$12,$L$4:$R$2504,ROW(B645)-3,FALSE),0)</f>
        <v>0</v>
      </c>
      <c r="L645" s="109">
        <f t="shared" si="63"/>
        <v>0</v>
      </c>
      <c r="M645" s="109">
        <f t="shared" si="64"/>
        <v>0</v>
      </c>
      <c r="N645" s="109">
        <f t="shared" si="65"/>
        <v>0</v>
      </c>
      <c r="O645" s="109">
        <f t="shared" si="66"/>
        <v>0</v>
      </c>
      <c r="P645" s="109">
        <f t="shared" si="67"/>
        <v>0</v>
      </c>
      <c r="Q645" s="109">
        <f t="shared" si="68"/>
        <v>0</v>
      </c>
      <c r="R645" s="109">
        <f t="shared" si="69"/>
        <v>0</v>
      </c>
      <c r="S645" s="425"/>
    </row>
    <row r="646" spans="1:19" x14ac:dyDescent="0.3">
      <c r="A646" s="421"/>
      <c r="B646" s="424"/>
      <c r="C646" s="421"/>
      <c r="D646" s="421"/>
      <c r="E646" s="421"/>
      <c r="F646" s="421"/>
      <c r="G646" s="421"/>
      <c r="H646" s="421"/>
      <c r="I646" s="220">
        <f>IF(B646&gt;A_Stammdaten!$B$12,0,SUM(C646,D646,F646,G646)-SUM(E646,H646))</f>
        <v>0</v>
      </c>
      <c r="J646" s="109">
        <f>IF(B646&gt;2020,HLOOKUP(A_Stammdaten!$B$12,$L$4:$R$2504,ROW(B646)-3,FALSE)+IF(OR(B646=0,A_Stammdaten!$B$12&lt;B646),0,I646*1/20),0)</f>
        <v>0</v>
      </c>
      <c r="K646" s="109">
        <f>IF(B646&gt;2020,HLOOKUP(A_Stammdaten!$B$12,$L$4:$R$2504,ROW(B646)-3,FALSE),0)</f>
        <v>0</v>
      </c>
      <c r="L646" s="109">
        <f t="shared" ref="L646:L709" si="70">IF(B646&gt;2020,IF(OR($I646=0,L$4&lt;$B646,$B646=0,20-(L$4-$B646)=0),0,$I646*(19-(L$4-$B646))/20),0)</f>
        <v>0</v>
      </c>
      <c r="M646" s="109">
        <f t="shared" ref="M646:M709" si="71">IF(B646&gt;2020,IF(OR($I646=0,M$4&lt;$B646,$B646=0,20-(M$4-$B646)=0),0,$I646*(19-(M$4-$B646))/20),0)</f>
        <v>0</v>
      </c>
      <c r="N646" s="109">
        <f t="shared" ref="N646:N709" si="72">IF(B646&gt;2020,IF(OR($I646=0,N$4&lt;$B646,$B646=0,20-(N$4-$B646)=0),0,$I646*(19-(N$4-$B646))/20),0)</f>
        <v>0</v>
      </c>
      <c r="O646" s="109">
        <f t="shared" ref="O646:O709" si="73">IF(B646&gt;2020,IF(OR($I646=0,O$4&lt;$B646,$B646=0,20-(O$4-$B646)=0),0,$I646*(19-(O$4-$B646))/20),0)</f>
        <v>0</v>
      </c>
      <c r="P646" s="109">
        <f t="shared" ref="P646:P709" si="74">IF(B646&gt;2020,IF(OR($I646=0,P$4&lt;$B646,$B646=0,20-(P$4-$B646)=0),0,$I646*(19-(P$4-$B646))/20),0)</f>
        <v>0</v>
      </c>
      <c r="Q646" s="109">
        <f t="shared" ref="Q646:Q709" si="75">IF(B646&gt;2020,IF(OR($I646=0,Q$4&lt;$B646,$B646=0,20-(Q$4-$B646)=0),0,$I646*(19-(Q$4-$B646))/20),0)</f>
        <v>0</v>
      </c>
      <c r="R646" s="109">
        <f t="shared" ref="R646:R709" si="76">IF(B646&gt;2020,IF(OR($I646=0,R$4&lt;$B646,$B646=0,20-(R$4-$B646)=0),0,$I646*(19-(R$4-$B646))/20),0)</f>
        <v>0</v>
      </c>
      <c r="S646" s="425"/>
    </row>
    <row r="647" spans="1:19" x14ac:dyDescent="0.3">
      <c r="A647" s="421"/>
      <c r="B647" s="424"/>
      <c r="C647" s="421"/>
      <c r="D647" s="421"/>
      <c r="E647" s="421"/>
      <c r="F647" s="421"/>
      <c r="G647" s="421"/>
      <c r="H647" s="421"/>
      <c r="I647" s="220">
        <f>IF(B647&gt;A_Stammdaten!$B$12,0,SUM(C647,D647,F647,G647)-SUM(E647,H647))</f>
        <v>0</v>
      </c>
      <c r="J647" s="109">
        <f>IF(B647&gt;2020,HLOOKUP(A_Stammdaten!$B$12,$L$4:$R$2504,ROW(B647)-3,FALSE)+IF(OR(B647=0,A_Stammdaten!$B$12&lt;B647),0,I647*1/20),0)</f>
        <v>0</v>
      </c>
      <c r="K647" s="109">
        <f>IF(B647&gt;2020,HLOOKUP(A_Stammdaten!$B$12,$L$4:$R$2504,ROW(B647)-3,FALSE),0)</f>
        <v>0</v>
      </c>
      <c r="L647" s="109">
        <f t="shared" si="70"/>
        <v>0</v>
      </c>
      <c r="M647" s="109">
        <f t="shared" si="71"/>
        <v>0</v>
      </c>
      <c r="N647" s="109">
        <f t="shared" si="72"/>
        <v>0</v>
      </c>
      <c r="O647" s="109">
        <f t="shared" si="73"/>
        <v>0</v>
      </c>
      <c r="P647" s="109">
        <f t="shared" si="74"/>
        <v>0</v>
      </c>
      <c r="Q647" s="109">
        <f t="shared" si="75"/>
        <v>0</v>
      </c>
      <c r="R647" s="109">
        <f t="shared" si="76"/>
        <v>0</v>
      </c>
      <c r="S647" s="425"/>
    </row>
    <row r="648" spans="1:19" x14ac:dyDescent="0.3">
      <c r="A648" s="421"/>
      <c r="B648" s="424"/>
      <c r="C648" s="421"/>
      <c r="D648" s="421"/>
      <c r="E648" s="421"/>
      <c r="F648" s="421"/>
      <c r="G648" s="421"/>
      <c r="H648" s="421"/>
      <c r="I648" s="220">
        <f>IF(B648&gt;A_Stammdaten!$B$12,0,SUM(C648,D648,F648,G648)-SUM(E648,H648))</f>
        <v>0</v>
      </c>
      <c r="J648" s="109">
        <f>IF(B648&gt;2020,HLOOKUP(A_Stammdaten!$B$12,$L$4:$R$2504,ROW(B648)-3,FALSE)+IF(OR(B648=0,A_Stammdaten!$B$12&lt;B648),0,I648*1/20),0)</f>
        <v>0</v>
      </c>
      <c r="K648" s="109">
        <f>IF(B648&gt;2020,HLOOKUP(A_Stammdaten!$B$12,$L$4:$R$2504,ROW(B648)-3,FALSE),0)</f>
        <v>0</v>
      </c>
      <c r="L648" s="109">
        <f t="shared" si="70"/>
        <v>0</v>
      </c>
      <c r="M648" s="109">
        <f t="shared" si="71"/>
        <v>0</v>
      </c>
      <c r="N648" s="109">
        <f t="shared" si="72"/>
        <v>0</v>
      </c>
      <c r="O648" s="109">
        <f t="shared" si="73"/>
        <v>0</v>
      </c>
      <c r="P648" s="109">
        <f t="shared" si="74"/>
        <v>0</v>
      </c>
      <c r="Q648" s="109">
        <f t="shared" si="75"/>
        <v>0</v>
      </c>
      <c r="R648" s="109">
        <f t="shared" si="76"/>
        <v>0</v>
      </c>
      <c r="S648" s="425"/>
    </row>
    <row r="649" spans="1:19" x14ac:dyDescent="0.3">
      <c r="A649" s="421"/>
      <c r="B649" s="424"/>
      <c r="C649" s="421"/>
      <c r="D649" s="421"/>
      <c r="E649" s="421"/>
      <c r="F649" s="421"/>
      <c r="G649" s="421"/>
      <c r="H649" s="421"/>
      <c r="I649" s="220">
        <f>IF(B649&gt;A_Stammdaten!$B$12,0,SUM(C649,D649,F649,G649)-SUM(E649,H649))</f>
        <v>0</v>
      </c>
      <c r="J649" s="109">
        <f>IF(B649&gt;2020,HLOOKUP(A_Stammdaten!$B$12,$L$4:$R$2504,ROW(B649)-3,FALSE)+IF(OR(B649=0,A_Stammdaten!$B$12&lt;B649),0,I649*1/20),0)</f>
        <v>0</v>
      </c>
      <c r="K649" s="109">
        <f>IF(B649&gt;2020,HLOOKUP(A_Stammdaten!$B$12,$L$4:$R$2504,ROW(B649)-3,FALSE),0)</f>
        <v>0</v>
      </c>
      <c r="L649" s="109">
        <f t="shared" si="70"/>
        <v>0</v>
      </c>
      <c r="M649" s="109">
        <f t="shared" si="71"/>
        <v>0</v>
      </c>
      <c r="N649" s="109">
        <f t="shared" si="72"/>
        <v>0</v>
      </c>
      <c r="O649" s="109">
        <f t="shared" si="73"/>
        <v>0</v>
      </c>
      <c r="P649" s="109">
        <f t="shared" si="74"/>
        <v>0</v>
      </c>
      <c r="Q649" s="109">
        <f t="shared" si="75"/>
        <v>0</v>
      </c>
      <c r="R649" s="109">
        <f t="shared" si="76"/>
        <v>0</v>
      </c>
      <c r="S649" s="425"/>
    </row>
    <row r="650" spans="1:19" x14ac:dyDescent="0.3">
      <c r="A650" s="421"/>
      <c r="B650" s="424"/>
      <c r="C650" s="421"/>
      <c r="D650" s="421"/>
      <c r="E650" s="421"/>
      <c r="F650" s="421"/>
      <c r="G650" s="421"/>
      <c r="H650" s="421"/>
      <c r="I650" s="220">
        <f>IF(B650&gt;A_Stammdaten!$B$12,0,SUM(C650,D650,F650,G650)-SUM(E650,H650))</f>
        <v>0</v>
      </c>
      <c r="J650" s="109">
        <f>IF(B650&gt;2020,HLOOKUP(A_Stammdaten!$B$12,$L$4:$R$2504,ROW(B650)-3,FALSE)+IF(OR(B650=0,A_Stammdaten!$B$12&lt;B650),0,I650*1/20),0)</f>
        <v>0</v>
      </c>
      <c r="K650" s="109">
        <f>IF(B650&gt;2020,HLOOKUP(A_Stammdaten!$B$12,$L$4:$R$2504,ROW(B650)-3,FALSE),0)</f>
        <v>0</v>
      </c>
      <c r="L650" s="109">
        <f t="shared" si="70"/>
        <v>0</v>
      </c>
      <c r="M650" s="109">
        <f t="shared" si="71"/>
        <v>0</v>
      </c>
      <c r="N650" s="109">
        <f t="shared" si="72"/>
        <v>0</v>
      </c>
      <c r="O650" s="109">
        <f t="shared" si="73"/>
        <v>0</v>
      </c>
      <c r="P650" s="109">
        <f t="shared" si="74"/>
        <v>0</v>
      </c>
      <c r="Q650" s="109">
        <f t="shared" si="75"/>
        <v>0</v>
      </c>
      <c r="R650" s="109">
        <f t="shared" si="76"/>
        <v>0</v>
      </c>
      <c r="S650" s="425"/>
    </row>
    <row r="651" spans="1:19" x14ac:dyDescent="0.3">
      <c r="A651" s="421"/>
      <c r="B651" s="424"/>
      <c r="C651" s="421"/>
      <c r="D651" s="421"/>
      <c r="E651" s="421"/>
      <c r="F651" s="421"/>
      <c r="G651" s="421"/>
      <c r="H651" s="421"/>
      <c r="I651" s="220">
        <f>IF(B651&gt;A_Stammdaten!$B$12,0,SUM(C651,D651,F651,G651)-SUM(E651,H651))</f>
        <v>0</v>
      </c>
      <c r="J651" s="109">
        <f>IF(B651&gt;2020,HLOOKUP(A_Stammdaten!$B$12,$L$4:$R$2504,ROW(B651)-3,FALSE)+IF(OR(B651=0,A_Stammdaten!$B$12&lt;B651),0,I651*1/20),0)</f>
        <v>0</v>
      </c>
      <c r="K651" s="109">
        <f>IF(B651&gt;2020,HLOOKUP(A_Stammdaten!$B$12,$L$4:$R$2504,ROW(B651)-3,FALSE),0)</f>
        <v>0</v>
      </c>
      <c r="L651" s="109">
        <f t="shared" si="70"/>
        <v>0</v>
      </c>
      <c r="M651" s="109">
        <f t="shared" si="71"/>
        <v>0</v>
      </c>
      <c r="N651" s="109">
        <f t="shared" si="72"/>
        <v>0</v>
      </c>
      <c r="O651" s="109">
        <f t="shared" si="73"/>
        <v>0</v>
      </c>
      <c r="P651" s="109">
        <f t="shared" si="74"/>
        <v>0</v>
      </c>
      <c r="Q651" s="109">
        <f t="shared" si="75"/>
        <v>0</v>
      </c>
      <c r="R651" s="109">
        <f t="shared" si="76"/>
        <v>0</v>
      </c>
      <c r="S651" s="425"/>
    </row>
    <row r="652" spans="1:19" x14ac:dyDescent="0.3">
      <c r="A652" s="421"/>
      <c r="B652" s="424"/>
      <c r="C652" s="421"/>
      <c r="D652" s="421"/>
      <c r="E652" s="421"/>
      <c r="F652" s="421"/>
      <c r="G652" s="421"/>
      <c r="H652" s="421"/>
      <c r="I652" s="220">
        <f>IF(B652&gt;A_Stammdaten!$B$12,0,SUM(C652,D652,F652,G652)-SUM(E652,H652))</f>
        <v>0</v>
      </c>
      <c r="J652" s="109">
        <f>IF(B652&gt;2020,HLOOKUP(A_Stammdaten!$B$12,$L$4:$R$2504,ROW(B652)-3,FALSE)+IF(OR(B652=0,A_Stammdaten!$B$12&lt;B652),0,I652*1/20),0)</f>
        <v>0</v>
      </c>
      <c r="K652" s="109">
        <f>IF(B652&gt;2020,HLOOKUP(A_Stammdaten!$B$12,$L$4:$R$2504,ROW(B652)-3,FALSE),0)</f>
        <v>0</v>
      </c>
      <c r="L652" s="109">
        <f t="shared" si="70"/>
        <v>0</v>
      </c>
      <c r="M652" s="109">
        <f t="shared" si="71"/>
        <v>0</v>
      </c>
      <c r="N652" s="109">
        <f t="shared" si="72"/>
        <v>0</v>
      </c>
      <c r="O652" s="109">
        <f t="shared" si="73"/>
        <v>0</v>
      </c>
      <c r="P652" s="109">
        <f t="shared" si="74"/>
        <v>0</v>
      </c>
      <c r="Q652" s="109">
        <f t="shared" si="75"/>
        <v>0</v>
      </c>
      <c r="R652" s="109">
        <f t="shared" si="76"/>
        <v>0</v>
      </c>
      <c r="S652" s="425"/>
    </row>
    <row r="653" spans="1:19" x14ac:dyDescent="0.3">
      <c r="A653" s="421"/>
      <c r="B653" s="424"/>
      <c r="C653" s="421"/>
      <c r="D653" s="421"/>
      <c r="E653" s="421"/>
      <c r="F653" s="421"/>
      <c r="G653" s="421"/>
      <c r="H653" s="421"/>
      <c r="I653" s="220">
        <f>IF(B653&gt;A_Stammdaten!$B$12,0,SUM(C653,D653,F653,G653)-SUM(E653,H653))</f>
        <v>0</v>
      </c>
      <c r="J653" s="109">
        <f>IF(B653&gt;2020,HLOOKUP(A_Stammdaten!$B$12,$L$4:$R$2504,ROW(B653)-3,FALSE)+IF(OR(B653=0,A_Stammdaten!$B$12&lt;B653),0,I653*1/20),0)</f>
        <v>0</v>
      </c>
      <c r="K653" s="109">
        <f>IF(B653&gt;2020,HLOOKUP(A_Stammdaten!$B$12,$L$4:$R$2504,ROW(B653)-3,FALSE),0)</f>
        <v>0</v>
      </c>
      <c r="L653" s="109">
        <f t="shared" si="70"/>
        <v>0</v>
      </c>
      <c r="M653" s="109">
        <f t="shared" si="71"/>
        <v>0</v>
      </c>
      <c r="N653" s="109">
        <f t="shared" si="72"/>
        <v>0</v>
      </c>
      <c r="O653" s="109">
        <f t="shared" si="73"/>
        <v>0</v>
      </c>
      <c r="P653" s="109">
        <f t="shared" si="74"/>
        <v>0</v>
      </c>
      <c r="Q653" s="109">
        <f t="shared" si="75"/>
        <v>0</v>
      </c>
      <c r="R653" s="109">
        <f t="shared" si="76"/>
        <v>0</v>
      </c>
      <c r="S653" s="425"/>
    </row>
    <row r="654" spans="1:19" x14ac:dyDescent="0.3">
      <c r="A654" s="421"/>
      <c r="B654" s="424"/>
      <c r="C654" s="421"/>
      <c r="D654" s="421"/>
      <c r="E654" s="421"/>
      <c r="F654" s="421"/>
      <c r="G654" s="421"/>
      <c r="H654" s="421"/>
      <c r="I654" s="220">
        <f>IF(B654&gt;A_Stammdaten!$B$12,0,SUM(C654,D654,F654,G654)-SUM(E654,H654))</f>
        <v>0</v>
      </c>
      <c r="J654" s="109">
        <f>IF(B654&gt;2020,HLOOKUP(A_Stammdaten!$B$12,$L$4:$R$2504,ROW(B654)-3,FALSE)+IF(OR(B654=0,A_Stammdaten!$B$12&lt;B654),0,I654*1/20),0)</f>
        <v>0</v>
      </c>
      <c r="K654" s="109">
        <f>IF(B654&gt;2020,HLOOKUP(A_Stammdaten!$B$12,$L$4:$R$2504,ROW(B654)-3,FALSE),0)</f>
        <v>0</v>
      </c>
      <c r="L654" s="109">
        <f t="shared" si="70"/>
        <v>0</v>
      </c>
      <c r="M654" s="109">
        <f t="shared" si="71"/>
        <v>0</v>
      </c>
      <c r="N654" s="109">
        <f t="shared" si="72"/>
        <v>0</v>
      </c>
      <c r="O654" s="109">
        <f t="shared" si="73"/>
        <v>0</v>
      </c>
      <c r="P654" s="109">
        <f t="shared" si="74"/>
        <v>0</v>
      </c>
      <c r="Q654" s="109">
        <f t="shared" si="75"/>
        <v>0</v>
      </c>
      <c r="R654" s="109">
        <f t="shared" si="76"/>
        <v>0</v>
      </c>
      <c r="S654" s="425"/>
    </row>
    <row r="655" spans="1:19" x14ac:dyDescent="0.3">
      <c r="A655" s="421"/>
      <c r="B655" s="424"/>
      <c r="C655" s="421"/>
      <c r="D655" s="421"/>
      <c r="E655" s="421"/>
      <c r="F655" s="421"/>
      <c r="G655" s="421"/>
      <c r="H655" s="421"/>
      <c r="I655" s="220">
        <f>IF(B655&gt;A_Stammdaten!$B$12,0,SUM(C655,D655,F655,G655)-SUM(E655,H655))</f>
        <v>0</v>
      </c>
      <c r="J655" s="109">
        <f>IF(B655&gt;2020,HLOOKUP(A_Stammdaten!$B$12,$L$4:$R$2504,ROW(B655)-3,FALSE)+IF(OR(B655=0,A_Stammdaten!$B$12&lt;B655),0,I655*1/20),0)</f>
        <v>0</v>
      </c>
      <c r="K655" s="109">
        <f>IF(B655&gt;2020,HLOOKUP(A_Stammdaten!$B$12,$L$4:$R$2504,ROW(B655)-3,FALSE),0)</f>
        <v>0</v>
      </c>
      <c r="L655" s="109">
        <f t="shared" si="70"/>
        <v>0</v>
      </c>
      <c r="M655" s="109">
        <f t="shared" si="71"/>
        <v>0</v>
      </c>
      <c r="N655" s="109">
        <f t="shared" si="72"/>
        <v>0</v>
      </c>
      <c r="O655" s="109">
        <f t="shared" si="73"/>
        <v>0</v>
      </c>
      <c r="P655" s="109">
        <f t="shared" si="74"/>
        <v>0</v>
      </c>
      <c r="Q655" s="109">
        <f t="shared" si="75"/>
        <v>0</v>
      </c>
      <c r="R655" s="109">
        <f t="shared" si="76"/>
        <v>0</v>
      </c>
      <c r="S655" s="425"/>
    </row>
    <row r="656" spans="1:19" x14ac:dyDescent="0.3">
      <c r="A656" s="421"/>
      <c r="B656" s="424"/>
      <c r="C656" s="421"/>
      <c r="D656" s="421"/>
      <c r="E656" s="421"/>
      <c r="F656" s="421"/>
      <c r="G656" s="421"/>
      <c r="H656" s="421"/>
      <c r="I656" s="220">
        <f>IF(B656&gt;A_Stammdaten!$B$12,0,SUM(C656,D656,F656,G656)-SUM(E656,H656))</f>
        <v>0</v>
      </c>
      <c r="J656" s="109">
        <f>IF(B656&gt;2020,HLOOKUP(A_Stammdaten!$B$12,$L$4:$R$2504,ROW(B656)-3,FALSE)+IF(OR(B656=0,A_Stammdaten!$B$12&lt;B656),0,I656*1/20),0)</f>
        <v>0</v>
      </c>
      <c r="K656" s="109">
        <f>IF(B656&gt;2020,HLOOKUP(A_Stammdaten!$B$12,$L$4:$R$2504,ROW(B656)-3,FALSE),0)</f>
        <v>0</v>
      </c>
      <c r="L656" s="109">
        <f t="shared" si="70"/>
        <v>0</v>
      </c>
      <c r="M656" s="109">
        <f t="shared" si="71"/>
        <v>0</v>
      </c>
      <c r="N656" s="109">
        <f t="shared" si="72"/>
        <v>0</v>
      </c>
      <c r="O656" s="109">
        <f t="shared" si="73"/>
        <v>0</v>
      </c>
      <c r="P656" s="109">
        <f t="shared" si="74"/>
        <v>0</v>
      </c>
      <c r="Q656" s="109">
        <f t="shared" si="75"/>
        <v>0</v>
      </c>
      <c r="R656" s="109">
        <f t="shared" si="76"/>
        <v>0</v>
      </c>
      <c r="S656" s="425"/>
    </row>
    <row r="657" spans="1:19" x14ac:dyDescent="0.3">
      <c r="A657" s="421"/>
      <c r="B657" s="424"/>
      <c r="C657" s="421"/>
      <c r="D657" s="421"/>
      <c r="E657" s="421"/>
      <c r="F657" s="421"/>
      <c r="G657" s="421"/>
      <c r="H657" s="421"/>
      <c r="I657" s="220">
        <f>IF(B657&gt;A_Stammdaten!$B$12,0,SUM(C657,D657,F657,G657)-SUM(E657,H657))</f>
        <v>0</v>
      </c>
      <c r="J657" s="109">
        <f>IF(B657&gt;2020,HLOOKUP(A_Stammdaten!$B$12,$L$4:$R$2504,ROW(B657)-3,FALSE)+IF(OR(B657=0,A_Stammdaten!$B$12&lt;B657),0,I657*1/20),0)</f>
        <v>0</v>
      </c>
      <c r="K657" s="109">
        <f>IF(B657&gt;2020,HLOOKUP(A_Stammdaten!$B$12,$L$4:$R$2504,ROW(B657)-3,FALSE),0)</f>
        <v>0</v>
      </c>
      <c r="L657" s="109">
        <f t="shared" si="70"/>
        <v>0</v>
      </c>
      <c r="M657" s="109">
        <f t="shared" si="71"/>
        <v>0</v>
      </c>
      <c r="N657" s="109">
        <f t="shared" si="72"/>
        <v>0</v>
      </c>
      <c r="O657" s="109">
        <f t="shared" si="73"/>
        <v>0</v>
      </c>
      <c r="P657" s="109">
        <f t="shared" si="74"/>
        <v>0</v>
      </c>
      <c r="Q657" s="109">
        <f t="shared" si="75"/>
        <v>0</v>
      </c>
      <c r="R657" s="109">
        <f t="shared" si="76"/>
        <v>0</v>
      </c>
      <c r="S657" s="425"/>
    </row>
    <row r="658" spans="1:19" x14ac:dyDescent="0.3">
      <c r="A658" s="421"/>
      <c r="B658" s="424"/>
      <c r="C658" s="421"/>
      <c r="D658" s="421"/>
      <c r="E658" s="421"/>
      <c r="F658" s="421"/>
      <c r="G658" s="421"/>
      <c r="H658" s="421"/>
      <c r="I658" s="220">
        <f>IF(B658&gt;A_Stammdaten!$B$12,0,SUM(C658,D658,F658,G658)-SUM(E658,H658))</f>
        <v>0</v>
      </c>
      <c r="J658" s="109">
        <f>IF(B658&gt;2020,HLOOKUP(A_Stammdaten!$B$12,$L$4:$R$2504,ROW(B658)-3,FALSE)+IF(OR(B658=0,A_Stammdaten!$B$12&lt;B658),0,I658*1/20),0)</f>
        <v>0</v>
      </c>
      <c r="K658" s="109">
        <f>IF(B658&gt;2020,HLOOKUP(A_Stammdaten!$B$12,$L$4:$R$2504,ROW(B658)-3,FALSE),0)</f>
        <v>0</v>
      </c>
      <c r="L658" s="109">
        <f t="shared" si="70"/>
        <v>0</v>
      </c>
      <c r="M658" s="109">
        <f t="shared" si="71"/>
        <v>0</v>
      </c>
      <c r="N658" s="109">
        <f t="shared" si="72"/>
        <v>0</v>
      </c>
      <c r="O658" s="109">
        <f t="shared" si="73"/>
        <v>0</v>
      </c>
      <c r="P658" s="109">
        <f t="shared" si="74"/>
        <v>0</v>
      </c>
      <c r="Q658" s="109">
        <f t="shared" si="75"/>
        <v>0</v>
      </c>
      <c r="R658" s="109">
        <f t="shared" si="76"/>
        <v>0</v>
      </c>
      <c r="S658" s="425"/>
    </row>
    <row r="659" spans="1:19" x14ac:dyDescent="0.3">
      <c r="A659" s="421"/>
      <c r="B659" s="424"/>
      <c r="C659" s="421"/>
      <c r="D659" s="421"/>
      <c r="E659" s="421"/>
      <c r="F659" s="421"/>
      <c r="G659" s="421"/>
      <c r="H659" s="421"/>
      <c r="I659" s="220">
        <f>IF(B659&gt;A_Stammdaten!$B$12,0,SUM(C659,D659,F659,G659)-SUM(E659,H659))</f>
        <v>0</v>
      </c>
      <c r="J659" s="109">
        <f>IF(B659&gt;2020,HLOOKUP(A_Stammdaten!$B$12,$L$4:$R$2504,ROW(B659)-3,FALSE)+IF(OR(B659=0,A_Stammdaten!$B$12&lt;B659),0,I659*1/20),0)</f>
        <v>0</v>
      </c>
      <c r="K659" s="109">
        <f>IF(B659&gt;2020,HLOOKUP(A_Stammdaten!$B$12,$L$4:$R$2504,ROW(B659)-3,FALSE),0)</f>
        <v>0</v>
      </c>
      <c r="L659" s="109">
        <f t="shared" si="70"/>
        <v>0</v>
      </c>
      <c r="M659" s="109">
        <f t="shared" si="71"/>
        <v>0</v>
      </c>
      <c r="N659" s="109">
        <f t="shared" si="72"/>
        <v>0</v>
      </c>
      <c r="O659" s="109">
        <f t="shared" si="73"/>
        <v>0</v>
      </c>
      <c r="P659" s="109">
        <f t="shared" si="74"/>
        <v>0</v>
      </c>
      <c r="Q659" s="109">
        <f t="shared" si="75"/>
        <v>0</v>
      </c>
      <c r="R659" s="109">
        <f t="shared" si="76"/>
        <v>0</v>
      </c>
      <c r="S659" s="425"/>
    </row>
    <row r="660" spans="1:19" x14ac:dyDescent="0.3">
      <c r="A660" s="421"/>
      <c r="B660" s="424"/>
      <c r="C660" s="421"/>
      <c r="D660" s="421"/>
      <c r="E660" s="421"/>
      <c r="F660" s="421"/>
      <c r="G660" s="421"/>
      <c r="H660" s="421"/>
      <c r="I660" s="220">
        <f>IF(B660&gt;A_Stammdaten!$B$12,0,SUM(C660,D660,F660,G660)-SUM(E660,H660))</f>
        <v>0</v>
      </c>
      <c r="J660" s="109">
        <f>IF(B660&gt;2020,HLOOKUP(A_Stammdaten!$B$12,$L$4:$R$2504,ROW(B660)-3,FALSE)+IF(OR(B660=0,A_Stammdaten!$B$12&lt;B660),0,I660*1/20),0)</f>
        <v>0</v>
      </c>
      <c r="K660" s="109">
        <f>IF(B660&gt;2020,HLOOKUP(A_Stammdaten!$B$12,$L$4:$R$2504,ROW(B660)-3,FALSE),0)</f>
        <v>0</v>
      </c>
      <c r="L660" s="109">
        <f t="shared" si="70"/>
        <v>0</v>
      </c>
      <c r="M660" s="109">
        <f t="shared" si="71"/>
        <v>0</v>
      </c>
      <c r="N660" s="109">
        <f t="shared" si="72"/>
        <v>0</v>
      </c>
      <c r="O660" s="109">
        <f t="shared" si="73"/>
        <v>0</v>
      </c>
      <c r="P660" s="109">
        <f t="shared" si="74"/>
        <v>0</v>
      </c>
      <c r="Q660" s="109">
        <f t="shared" si="75"/>
        <v>0</v>
      </c>
      <c r="R660" s="109">
        <f t="shared" si="76"/>
        <v>0</v>
      </c>
      <c r="S660" s="425"/>
    </row>
    <row r="661" spans="1:19" x14ac:dyDescent="0.3">
      <c r="A661" s="421"/>
      <c r="B661" s="424"/>
      <c r="C661" s="421"/>
      <c r="D661" s="421"/>
      <c r="E661" s="421"/>
      <c r="F661" s="421"/>
      <c r="G661" s="421"/>
      <c r="H661" s="421"/>
      <c r="I661" s="220">
        <f>IF(B661&gt;A_Stammdaten!$B$12,0,SUM(C661,D661,F661,G661)-SUM(E661,H661))</f>
        <v>0</v>
      </c>
      <c r="J661" s="109">
        <f>IF(B661&gt;2020,HLOOKUP(A_Stammdaten!$B$12,$L$4:$R$2504,ROW(B661)-3,FALSE)+IF(OR(B661=0,A_Stammdaten!$B$12&lt;B661),0,I661*1/20),0)</f>
        <v>0</v>
      </c>
      <c r="K661" s="109">
        <f>IF(B661&gt;2020,HLOOKUP(A_Stammdaten!$B$12,$L$4:$R$2504,ROW(B661)-3,FALSE),0)</f>
        <v>0</v>
      </c>
      <c r="L661" s="109">
        <f t="shared" si="70"/>
        <v>0</v>
      </c>
      <c r="M661" s="109">
        <f t="shared" si="71"/>
        <v>0</v>
      </c>
      <c r="N661" s="109">
        <f t="shared" si="72"/>
        <v>0</v>
      </c>
      <c r="O661" s="109">
        <f t="shared" si="73"/>
        <v>0</v>
      </c>
      <c r="P661" s="109">
        <f t="shared" si="74"/>
        <v>0</v>
      </c>
      <c r="Q661" s="109">
        <f t="shared" si="75"/>
        <v>0</v>
      </c>
      <c r="R661" s="109">
        <f t="shared" si="76"/>
        <v>0</v>
      </c>
      <c r="S661" s="425"/>
    </row>
    <row r="662" spans="1:19" x14ac:dyDescent="0.3">
      <c r="A662" s="421"/>
      <c r="B662" s="424"/>
      <c r="C662" s="421"/>
      <c r="D662" s="421"/>
      <c r="E662" s="421"/>
      <c r="F662" s="421"/>
      <c r="G662" s="421"/>
      <c r="H662" s="421"/>
      <c r="I662" s="220">
        <f>IF(B662&gt;A_Stammdaten!$B$12,0,SUM(C662,D662,F662,G662)-SUM(E662,H662))</f>
        <v>0</v>
      </c>
      <c r="J662" s="109">
        <f>IF(B662&gt;2020,HLOOKUP(A_Stammdaten!$B$12,$L$4:$R$2504,ROW(B662)-3,FALSE)+IF(OR(B662=0,A_Stammdaten!$B$12&lt;B662),0,I662*1/20),0)</f>
        <v>0</v>
      </c>
      <c r="K662" s="109">
        <f>IF(B662&gt;2020,HLOOKUP(A_Stammdaten!$B$12,$L$4:$R$2504,ROW(B662)-3,FALSE),0)</f>
        <v>0</v>
      </c>
      <c r="L662" s="109">
        <f t="shared" si="70"/>
        <v>0</v>
      </c>
      <c r="M662" s="109">
        <f t="shared" si="71"/>
        <v>0</v>
      </c>
      <c r="N662" s="109">
        <f t="shared" si="72"/>
        <v>0</v>
      </c>
      <c r="O662" s="109">
        <f t="shared" si="73"/>
        <v>0</v>
      </c>
      <c r="P662" s="109">
        <f t="shared" si="74"/>
        <v>0</v>
      </c>
      <c r="Q662" s="109">
        <f t="shared" si="75"/>
        <v>0</v>
      </c>
      <c r="R662" s="109">
        <f t="shared" si="76"/>
        <v>0</v>
      </c>
      <c r="S662" s="425"/>
    </row>
    <row r="663" spans="1:19" x14ac:dyDescent="0.3">
      <c r="A663" s="421"/>
      <c r="B663" s="424"/>
      <c r="C663" s="421"/>
      <c r="D663" s="421"/>
      <c r="E663" s="421"/>
      <c r="F663" s="421"/>
      <c r="G663" s="421"/>
      <c r="H663" s="421"/>
      <c r="I663" s="220">
        <f>IF(B663&gt;A_Stammdaten!$B$12,0,SUM(C663,D663,F663,G663)-SUM(E663,H663))</f>
        <v>0</v>
      </c>
      <c r="J663" s="109">
        <f>IF(B663&gt;2020,HLOOKUP(A_Stammdaten!$B$12,$L$4:$R$2504,ROW(B663)-3,FALSE)+IF(OR(B663=0,A_Stammdaten!$B$12&lt;B663),0,I663*1/20),0)</f>
        <v>0</v>
      </c>
      <c r="K663" s="109">
        <f>IF(B663&gt;2020,HLOOKUP(A_Stammdaten!$B$12,$L$4:$R$2504,ROW(B663)-3,FALSE),0)</f>
        <v>0</v>
      </c>
      <c r="L663" s="109">
        <f t="shared" si="70"/>
        <v>0</v>
      </c>
      <c r="M663" s="109">
        <f t="shared" si="71"/>
        <v>0</v>
      </c>
      <c r="N663" s="109">
        <f t="shared" si="72"/>
        <v>0</v>
      </c>
      <c r="O663" s="109">
        <f t="shared" si="73"/>
        <v>0</v>
      </c>
      <c r="P663" s="109">
        <f t="shared" si="74"/>
        <v>0</v>
      </c>
      <c r="Q663" s="109">
        <f t="shared" si="75"/>
        <v>0</v>
      </c>
      <c r="R663" s="109">
        <f t="shared" si="76"/>
        <v>0</v>
      </c>
      <c r="S663" s="425"/>
    </row>
    <row r="664" spans="1:19" x14ac:dyDescent="0.3">
      <c r="A664" s="421"/>
      <c r="B664" s="424"/>
      <c r="C664" s="421"/>
      <c r="D664" s="421"/>
      <c r="E664" s="421"/>
      <c r="F664" s="421"/>
      <c r="G664" s="421"/>
      <c r="H664" s="421"/>
      <c r="I664" s="220">
        <f>IF(B664&gt;A_Stammdaten!$B$12,0,SUM(C664,D664,F664,G664)-SUM(E664,H664))</f>
        <v>0</v>
      </c>
      <c r="J664" s="109">
        <f>IF(B664&gt;2020,HLOOKUP(A_Stammdaten!$B$12,$L$4:$R$2504,ROW(B664)-3,FALSE)+IF(OR(B664=0,A_Stammdaten!$B$12&lt;B664),0,I664*1/20),0)</f>
        <v>0</v>
      </c>
      <c r="K664" s="109">
        <f>IF(B664&gt;2020,HLOOKUP(A_Stammdaten!$B$12,$L$4:$R$2504,ROW(B664)-3,FALSE),0)</f>
        <v>0</v>
      </c>
      <c r="L664" s="109">
        <f t="shared" si="70"/>
        <v>0</v>
      </c>
      <c r="M664" s="109">
        <f t="shared" si="71"/>
        <v>0</v>
      </c>
      <c r="N664" s="109">
        <f t="shared" si="72"/>
        <v>0</v>
      </c>
      <c r="O664" s="109">
        <f t="shared" si="73"/>
        <v>0</v>
      </c>
      <c r="P664" s="109">
        <f t="shared" si="74"/>
        <v>0</v>
      </c>
      <c r="Q664" s="109">
        <f t="shared" si="75"/>
        <v>0</v>
      </c>
      <c r="R664" s="109">
        <f t="shared" si="76"/>
        <v>0</v>
      </c>
      <c r="S664" s="425"/>
    </row>
    <row r="665" spans="1:19" x14ac:dyDescent="0.3">
      <c r="A665" s="421"/>
      <c r="B665" s="424"/>
      <c r="C665" s="421"/>
      <c r="D665" s="421"/>
      <c r="E665" s="421"/>
      <c r="F665" s="421"/>
      <c r="G665" s="421"/>
      <c r="H665" s="421"/>
      <c r="I665" s="220">
        <f>IF(B665&gt;A_Stammdaten!$B$12,0,SUM(C665,D665,F665,G665)-SUM(E665,H665))</f>
        <v>0</v>
      </c>
      <c r="J665" s="109">
        <f>IF(B665&gt;2020,HLOOKUP(A_Stammdaten!$B$12,$L$4:$R$2504,ROW(B665)-3,FALSE)+IF(OR(B665=0,A_Stammdaten!$B$12&lt;B665),0,I665*1/20),0)</f>
        <v>0</v>
      </c>
      <c r="K665" s="109">
        <f>IF(B665&gt;2020,HLOOKUP(A_Stammdaten!$B$12,$L$4:$R$2504,ROW(B665)-3,FALSE),0)</f>
        <v>0</v>
      </c>
      <c r="L665" s="109">
        <f t="shared" si="70"/>
        <v>0</v>
      </c>
      <c r="M665" s="109">
        <f t="shared" si="71"/>
        <v>0</v>
      </c>
      <c r="N665" s="109">
        <f t="shared" si="72"/>
        <v>0</v>
      </c>
      <c r="O665" s="109">
        <f t="shared" si="73"/>
        <v>0</v>
      </c>
      <c r="P665" s="109">
        <f t="shared" si="74"/>
        <v>0</v>
      </c>
      <c r="Q665" s="109">
        <f t="shared" si="75"/>
        <v>0</v>
      </c>
      <c r="R665" s="109">
        <f t="shared" si="76"/>
        <v>0</v>
      </c>
      <c r="S665" s="425"/>
    </row>
    <row r="666" spans="1:19" x14ac:dyDescent="0.3">
      <c r="A666" s="421"/>
      <c r="B666" s="424"/>
      <c r="C666" s="421"/>
      <c r="D666" s="421"/>
      <c r="E666" s="421"/>
      <c r="F666" s="421"/>
      <c r="G666" s="421"/>
      <c r="H666" s="421"/>
      <c r="I666" s="220">
        <f>IF(B666&gt;A_Stammdaten!$B$12,0,SUM(C666,D666,F666,G666)-SUM(E666,H666))</f>
        <v>0</v>
      </c>
      <c r="J666" s="109">
        <f>IF(B666&gt;2020,HLOOKUP(A_Stammdaten!$B$12,$L$4:$R$2504,ROW(B666)-3,FALSE)+IF(OR(B666=0,A_Stammdaten!$B$12&lt;B666),0,I666*1/20),0)</f>
        <v>0</v>
      </c>
      <c r="K666" s="109">
        <f>IF(B666&gt;2020,HLOOKUP(A_Stammdaten!$B$12,$L$4:$R$2504,ROW(B666)-3,FALSE),0)</f>
        <v>0</v>
      </c>
      <c r="L666" s="109">
        <f t="shared" si="70"/>
        <v>0</v>
      </c>
      <c r="M666" s="109">
        <f t="shared" si="71"/>
        <v>0</v>
      </c>
      <c r="N666" s="109">
        <f t="shared" si="72"/>
        <v>0</v>
      </c>
      <c r="O666" s="109">
        <f t="shared" si="73"/>
        <v>0</v>
      </c>
      <c r="P666" s="109">
        <f t="shared" si="74"/>
        <v>0</v>
      </c>
      <c r="Q666" s="109">
        <f t="shared" si="75"/>
        <v>0</v>
      </c>
      <c r="R666" s="109">
        <f t="shared" si="76"/>
        <v>0</v>
      </c>
      <c r="S666" s="425"/>
    </row>
    <row r="667" spans="1:19" x14ac:dyDescent="0.3">
      <c r="A667" s="421"/>
      <c r="B667" s="424"/>
      <c r="C667" s="421"/>
      <c r="D667" s="421"/>
      <c r="E667" s="421"/>
      <c r="F667" s="421"/>
      <c r="G667" s="421"/>
      <c r="H667" s="421"/>
      <c r="I667" s="220">
        <f>IF(B667&gt;A_Stammdaten!$B$12,0,SUM(C667,D667,F667,G667)-SUM(E667,H667))</f>
        <v>0</v>
      </c>
      <c r="J667" s="109">
        <f>IF(B667&gt;2020,HLOOKUP(A_Stammdaten!$B$12,$L$4:$R$2504,ROW(B667)-3,FALSE)+IF(OR(B667=0,A_Stammdaten!$B$12&lt;B667),0,I667*1/20),0)</f>
        <v>0</v>
      </c>
      <c r="K667" s="109">
        <f>IF(B667&gt;2020,HLOOKUP(A_Stammdaten!$B$12,$L$4:$R$2504,ROW(B667)-3,FALSE),0)</f>
        <v>0</v>
      </c>
      <c r="L667" s="109">
        <f t="shared" si="70"/>
        <v>0</v>
      </c>
      <c r="M667" s="109">
        <f t="shared" si="71"/>
        <v>0</v>
      </c>
      <c r="N667" s="109">
        <f t="shared" si="72"/>
        <v>0</v>
      </c>
      <c r="O667" s="109">
        <f t="shared" si="73"/>
        <v>0</v>
      </c>
      <c r="P667" s="109">
        <f t="shared" si="74"/>
        <v>0</v>
      </c>
      <c r="Q667" s="109">
        <f t="shared" si="75"/>
        <v>0</v>
      </c>
      <c r="R667" s="109">
        <f t="shared" si="76"/>
        <v>0</v>
      </c>
      <c r="S667" s="425"/>
    </row>
    <row r="668" spans="1:19" x14ac:dyDescent="0.3">
      <c r="A668" s="421"/>
      <c r="B668" s="424"/>
      <c r="C668" s="421"/>
      <c r="D668" s="421"/>
      <c r="E668" s="421"/>
      <c r="F668" s="421"/>
      <c r="G668" s="421"/>
      <c r="H668" s="421"/>
      <c r="I668" s="220">
        <f>IF(B668&gt;A_Stammdaten!$B$12,0,SUM(C668,D668,F668,G668)-SUM(E668,H668))</f>
        <v>0</v>
      </c>
      <c r="J668" s="109">
        <f>IF(B668&gt;2020,HLOOKUP(A_Stammdaten!$B$12,$L$4:$R$2504,ROW(B668)-3,FALSE)+IF(OR(B668=0,A_Stammdaten!$B$12&lt;B668),0,I668*1/20),0)</f>
        <v>0</v>
      </c>
      <c r="K668" s="109">
        <f>IF(B668&gt;2020,HLOOKUP(A_Stammdaten!$B$12,$L$4:$R$2504,ROW(B668)-3,FALSE),0)</f>
        <v>0</v>
      </c>
      <c r="L668" s="109">
        <f t="shared" si="70"/>
        <v>0</v>
      </c>
      <c r="M668" s="109">
        <f t="shared" si="71"/>
        <v>0</v>
      </c>
      <c r="N668" s="109">
        <f t="shared" si="72"/>
        <v>0</v>
      </c>
      <c r="O668" s="109">
        <f t="shared" si="73"/>
        <v>0</v>
      </c>
      <c r="P668" s="109">
        <f t="shared" si="74"/>
        <v>0</v>
      </c>
      <c r="Q668" s="109">
        <f t="shared" si="75"/>
        <v>0</v>
      </c>
      <c r="R668" s="109">
        <f t="shared" si="76"/>
        <v>0</v>
      </c>
      <c r="S668" s="425"/>
    </row>
    <row r="669" spans="1:19" x14ac:dyDescent="0.3">
      <c r="A669" s="421"/>
      <c r="B669" s="424"/>
      <c r="C669" s="421"/>
      <c r="D669" s="421"/>
      <c r="E669" s="421"/>
      <c r="F669" s="421"/>
      <c r="G669" s="421"/>
      <c r="H669" s="421"/>
      <c r="I669" s="220">
        <f>IF(B669&gt;A_Stammdaten!$B$12,0,SUM(C669,D669,F669,G669)-SUM(E669,H669))</f>
        <v>0</v>
      </c>
      <c r="J669" s="109">
        <f>IF(B669&gt;2020,HLOOKUP(A_Stammdaten!$B$12,$L$4:$R$2504,ROW(B669)-3,FALSE)+IF(OR(B669=0,A_Stammdaten!$B$12&lt;B669),0,I669*1/20),0)</f>
        <v>0</v>
      </c>
      <c r="K669" s="109">
        <f>IF(B669&gt;2020,HLOOKUP(A_Stammdaten!$B$12,$L$4:$R$2504,ROW(B669)-3,FALSE),0)</f>
        <v>0</v>
      </c>
      <c r="L669" s="109">
        <f t="shared" si="70"/>
        <v>0</v>
      </c>
      <c r="M669" s="109">
        <f t="shared" si="71"/>
        <v>0</v>
      </c>
      <c r="N669" s="109">
        <f t="shared" si="72"/>
        <v>0</v>
      </c>
      <c r="O669" s="109">
        <f t="shared" si="73"/>
        <v>0</v>
      </c>
      <c r="P669" s="109">
        <f t="shared" si="74"/>
        <v>0</v>
      </c>
      <c r="Q669" s="109">
        <f t="shared" si="75"/>
        <v>0</v>
      </c>
      <c r="R669" s="109">
        <f t="shared" si="76"/>
        <v>0</v>
      </c>
      <c r="S669" s="425"/>
    </row>
    <row r="670" spans="1:19" x14ac:dyDescent="0.3">
      <c r="A670" s="421"/>
      <c r="B670" s="424"/>
      <c r="C670" s="421"/>
      <c r="D670" s="421"/>
      <c r="E670" s="421"/>
      <c r="F670" s="421"/>
      <c r="G670" s="421"/>
      <c r="H670" s="421"/>
      <c r="I670" s="220">
        <f>IF(B670&gt;A_Stammdaten!$B$12,0,SUM(C670,D670,F670,G670)-SUM(E670,H670))</f>
        <v>0</v>
      </c>
      <c r="J670" s="109">
        <f>IF(B670&gt;2020,HLOOKUP(A_Stammdaten!$B$12,$L$4:$R$2504,ROW(B670)-3,FALSE)+IF(OR(B670=0,A_Stammdaten!$B$12&lt;B670),0,I670*1/20),0)</f>
        <v>0</v>
      </c>
      <c r="K670" s="109">
        <f>IF(B670&gt;2020,HLOOKUP(A_Stammdaten!$B$12,$L$4:$R$2504,ROW(B670)-3,FALSE),0)</f>
        <v>0</v>
      </c>
      <c r="L670" s="109">
        <f t="shared" si="70"/>
        <v>0</v>
      </c>
      <c r="M670" s="109">
        <f t="shared" si="71"/>
        <v>0</v>
      </c>
      <c r="N670" s="109">
        <f t="shared" si="72"/>
        <v>0</v>
      </c>
      <c r="O670" s="109">
        <f t="shared" si="73"/>
        <v>0</v>
      </c>
      <c r="P670" s="109">
        <f t="shared" si="74"/>
        <v>0</v>
      </c>
      <c r="Q670" s="109">
        <f t="shared" si="75"/>
        <v>0</v>
      </c>
      <c r="R670" s="109">
        <f t="shared" si="76"/>
        <v>0</v>
      </c>
      <c r="S670" s="425"/>
    </row>
    <row r="671" spans="1:19" x14ac:dyDescent="0.3">
      <c r="A671" s="421"/>
      <c r="B671" s="424"/>
      <c r="C671" s="421"/>
      <c r="D671" s="421"/>
      <c r="E671" s="421"/>
      <c r="F671" s="421"/>
      <c r="G671" s="421"/>
      <c r="H671" s="421"/>
      <c r="I671" s="220">
        <f>IF(B671&gt;A_Stammdaten!$B$12,0,SUM(C671,D671,F671,G671)-SUM(E671,H671))</f>
        <v>0</v>
      </c>
      <c r="J671" s="109">
        <f>IF(B671&gt;2020,HLOOKUP(A_Stammdaten!$B$12,$L$4:$R$2504,ROW(B671)-3,FALSE)+IF(OR(B671=0,A_Stammdaten!$B$12&lt;B671),0,I671*1/20),0)</f>
        <v>0</v>
      </c>
      <c r="K671" s="109">
        <f>IF(B671&gt;2020,HLOOKUP(A_Stammdaten!$B$12,$L$4:$R$2504,ROW(B671)-3,FALSE),0)</f>
        <v>0</v>
      </c>
      <c r="L671" s="109">
        <f t="shared" si="70"/>
        <v>0</v>
      </c>
      <c r="M671" s="109">
        <f t="shared" si="71"/>
        <v>0</v>
      </c>
      <c r="N671" s="109">
        <f t="shared" si="72"/>
        <v>0</v>
      </c>
      <c r="O671" s="109">
        <f t="shared" si="73"/>
        <v>0</v>
      </c>
      <c r="P671" s="109">
        <f t="shared" si="74"/>
        <v>0</v>
      </c>
      <c r="Q671" s="109">
        <f t="shared" si="75"/>
        <v>0</v>
      </c>
      <c r="R671" s="109">
        <f t="shared" si="76"/>
        <v>0</v>
      </c>
      <c r="S671" s="425"/>
    </row>
    <row r="672" spans="1:19" x14ac:dyDescent="0.3">
      <c r="A672" s="421"/>
      <c r="B672" s="424"/>
      <c r="C672" s="421"/>
      <c r="D672" s="421"/>
      <c r="E672" s="421"/>
      <c r="F672" s="421"/>
      <c r="G672" s="421"/>
      <c r="H672" s="421"/>
      <c r="I672" s="220">
        <f>IF(B672&gt;A_Stammdaten!$B$12,0,SUM(C672,D672,F672,G672)-SUM(E672,H672))</f>
        <v>0</v>
      </c>
      <c r="J672" s="109">
        <f>IF(B672&gt;2020,HLOOKUP(A_Stammdaten!$B$12,$L$4:$R$2504,ROW(B672)-3,FALSE)+IF(OR(B672=0,A_Stammdaten!$B$12&lt;B672),0,I672*1/20),0)</f>
        <v>0</v>
      </c>
      <c r="K672" s="109">
        <f>IF(B672&gt;2020,HLOOKUP(A_Stammdaten!$B$12,$L$4:$R$2504,ROW(B672)-3,FALSE),0)</f>
        <v>0</v>
      </c>
      <c r="L672" s="109">
        <f t="shared" si="70"/>
        <v>0</v>
      </c>
      <c r="M672" s="109">
        <f t="shared" si="71"/>
        <v>0</v>
      </c>
      <c r="N672" s="109">
        <f t="shared" si="72"/>
        <v>0</v>
      </c>
      <c r="O672" s="109">
        <f t="shared" si="73"/>
        <v>0</v>
      </c>
      <c r="P672" s="109">
        <f t="shared" si="74"/>
        <v>0</v>
      </c>
      <c r="Q672" s="109">
        <f t="shared" si="75"/>
        <v>0</v>
      </c>
      <c r="R672" s="109">
        <f t="shared" si="76"/>
        <v>0</v>
      </c>
      <c r="S672" s="425"/>
    </row>
    <row r="673" spans="1:19" x14ac:dyDescent="0.3">
      <c r="A673" s="421"/>
      <c r="B673" s="424"/>
      <c r="C673" s="421"/>
      <c r="D673" s="421"/>
      <c r="E673" s="421"/>
      <c r="F673" s="421"/>
      <c r="G673" s="421"/>
      <c r="H673" s="421"/>
      <c r="I673" s="220">
        <f>IF(B673&gt;A_Stammdaten!$B$12,0,SUM(C673,D673,F673,G673)-SUM(E673,H673))</f>
        <v>0</v>
      </c>
      <c r="J673" s="109">
        <f>IF(B673&gt;2020,HLOOKUP(A_Stammdaten!$B$12,$L$4:$R$2504,ROW(B673)-3,FALSE)+IF(OR(B673=0,A_Stammdaten!$B$12&lt;B673),0,I673*1/20),0)</f>
        <v>0</v>
      </c>
      <c r="K673" s="109">
        <f>IF(B673&gt;2020,HLOOKUP(A_Stammdaten!$B$12,$L$4:$R$2504,ROW(B673)-3,FALSE),0)</f>
        <v>0</v>
      </c>
      <c r="L673" s="109">
        <f t="shared" si="70"/>
        <v>0</v>
      </c>
      <c r="M673" s="109">
        <f t="shared" si="71"/>
        <v>0</v>
      </c>
      <c r="N673" s="109">
        <f t="shared" si="72"/>
        <v>0</v>
      </c>
      <c r="O673" s="109">
        <f t="shared" si="73"/>
        <v>0</v>
      </c>
      <c r="P673" s="109">
        <f t="shared" si="74"/>
        <v>0</v>
      </c>
      <c r="Q673" s="109">
        <f t="shared" si="75"/>
        <v>0</v>
      </c>
      <c r="R673" s="109">
        <f t="shared" si="76"/>
        <v>0</v>
      </c>
      <c r="S673" s="425"/>
    </row>
    <row r="674" spans="1:19" x14ac:dyDescent="0.3">
      <c r="A674" s="421"/>
      <c r="B674" s="424"/>
      <c r="C674" s="421"/>
      <c r="D674" s="421"/>
      <c r="E674" s="421"/>
      <c r="F674" s="421"/>
      <c r="G674" s="421"/>
      <c r="H674" s="421"/>
      <c r="I674" s="220">
        <f>IF(B674&gt;A_Stammdaten!$B$12,0,SUM(C674,D674,F674,G674)-SUM(E674,H674))</f>
        <v>0</v>
      </c>
      <c r="J674" s="109">
        <f>IF(B674&gt;2020,HLOOKUP(A_Stammdaten!$B$12,$L$4:$R$2504,ROW(B674)-3,FALSE)+IF(OR(B674=0,A_Stammdaten!$B$12&lt;B674),0,I674*1/20),0)</f>
        <v>0</v>
      </c>
      <c r="K674" s="109">
        <f>IF(B674&gt;2020,HLOOKUP(A_Stammdaten!$B$12,$L$4:$R$2504,ROW(B674)-3,FALSE),0)</f>
        <v>0</v>
      </c>
      <c r="L674" s="109">
        <f t="shared" si="70"/>
        <v>0</v>
      </c>
      <c r="M674" s="109">
        <f t="shared" si="71"/>
        <v>0</v>
      </c>
      <c r="N674" s="109">
        <f t="shared" si="72"/>
        <v>0</v>
      </c>
      <c r="O674" s="109">
        <f t="shared" si="73"/>
        <v>0</v>
      </c>
      <c r="P674" s="109">
        <f t="shared" si="74"/>
        <v>0</v>
      </c>
      <c r="Q674" s="109">
        <f t="shared" si="75"/>
        <v>0</v>
      </c>
      <c r="R674" s="109">
        <f t="shared" si="76"/>
        <v>0</v>
      </c>
      <c r="S674" s="425"/>
    </row>
    <row r="675" spans="1:19" x14ac:dyDescent="0.3">
      <c r="A675" s="421"/>
      <c r="B675" s="424"/>
      <c r="C675" s="421"/>
      <c r="D675" s="421"/>
      <c r="E675" s="421"/>
      <c r="F675" s="421"/>
      <c r="G675" s="421"/>
      <c r="H675" s="421"/>
      <c r="I675" s="220">
        <f>IF(B675&gt;A_Stammdaten!$B$12,0,SUM(C675,D675,F675,G675)-SUM(E675,H675))</f>
        <v>0</v>
      </c>
      <c r="J675" s="109">
        <f>IF(B675&gt;2020,HLOOKUP(A_Stammdaten!$B$12,$L$4:$R$2504,ROW(B675)-3,FALSE)+IF(OR(B675=0,A_Stammdaten!$B$12&lt;B675),0,I675*1/20),0)</f>
        <v>0</v>
      </c>
      <c r="K675" s="109">
        <f>IF(B675&gt;2020,HLOOKUP(A_Stammdaten!$B$12,$L$4:$R$2504,ROW(B675)-3,FALSE),0)</f>
        <v>0</v>
      </c>
      <c r="L675" s="109">
        <f t="shared" si="70"/>
        <v>0</v>
      </c>
      <c r="M675" s="109">
        <f t="shared" si="71"/>
        <v>0</v>
      </c>
      <c r="N675" s="109">
        <f t="shared" si="72"/>
        <v>0</v>
      </c>
      <c r="O675" s="109">
        <f t="shared" si="73"/>
        <v>0</v>
      </c>
      <c r="P675" s="109">
        <f t="shared" si="74"/>
        <v>0</v>
      </c>
      <c r="Q675" s="109">
        <f t="shared" si="75"/>
        <v>0</v>
      </c>
      <c r="R675" s="109">
        <f t="shared" si="76"/>
        <v>0</v>
      </c>
      <c r="S675" s="425"/>
    </row>
    <row r="676" spans="1:19" x14ac:dyDescent="0.3">
      <c r="A676" s="421"/>
      <c r="B676" s="424"/>
      <c r="C676" s="421"/>
      <c r="D676" s="421"/>
      <c r="E676" s="421"/>
      <c r="F676" s="421"/>
      <c r="G676" s="421"/>
      <c r="H676" s="421"/>
      <c r="I676" s="220">
        <f>IF(B676&gt;A_Stammdaten!$B$12,0,SUM(C676,D676,F676,G676)-SUM(E676,H676))</f>
        <v>0</v>
      </c>
      <c r="J676" s="109">
        <f>IF(B676&gt;2020,HLOOKUP(A_Stammdaten!$B$12,$L$4:$R$2504,ROW(B676)-3,FALSE)+IF(OR(B676=0,A_Stammdaten!$B$12&lt;B676),0,I676*1/20),0)</f>
        <v>0</v>
      </c>
      <c r="K676" s="109">
        <f>IF(B676&gt;2020,HLOOKUP(A_Stammdaten!$B$12,$L$4:$R$2504,ROW(B676)-3,FALSE),0)</f>
        <v>0</v>
      </c>
      <c r="L676" s="109">
        <f t="shared" si="70"/>
        <v>0</v>
      </c>
      <c r="M676" s="109">
        <f t="shared" si="71"/>
        <v>0</v>
      </c>
      <c r="N676" s="109">
        <f t="shared" si="72"/>
        <v>0</v>
      </c>
      <c r="O676" s="109">
        <f t="shared" si="73"/>
        <v>0</v>
      </c>
      <c r="P676" s="109">
        <f t="shared" si="74"/>
        <v>0</v>
      </c>
      <c r="Q676" s="109">
        <f t="shared" si="75"/>
        <v>0</v>
      </c>
      <c r="R676" s="109">
        <f t="shared" si="76"/>
        <v>0</v>
      </c>
      <c r="S676" s="425"/>
    </row>
    <row r="677" spans="1:19" x14ac:dyDescent="0.3">
      <c r="A677" s="421"/>
      <c r="B677" s="424"/>
      <c r="C677" s="421"/>
      <c r="D677" s="421"/>
      <c r="E677" s="421"/>
      <c r="F677" s="421"/>
      <c r="G677" s="421"/>
      <c r="H677" s="421"/>
      <c r="I677" s="220">
        <f>IF(B677&gt;A_Stammdaten!$B$12,0,SUM(C677,D677,F677,G677)-SUM(E677,H677))</f>
        <v>0</v>
      </c>
      <c r="J677" s="109">
        <f>IF(B677&gt;2020,HLOOKUP(A_Stammdaten!$B$12,$L$4:$R$2504,ROW(B677)-3,FALSE)+IF(OR(B677=0,A_Stammdaten!$B$12&lt;B677),0,I677*1/20),0)</f>
        <v>0</v>
      </c>
      <c r="K677" s="109">
        <f>IF(B677&gt;2020,HLOOKUP(A_Stammdaten!$B$12,$L$4:$R$2504,ROW(B677)-3,FALSE),0)</f>
        <v>0</v>
      </c>
      <c r="L677" s="109">
        <f t="shared" si="70"/>
        <v>0</v>
      </c>
      <c r="M677" s="109">
        <f t="shared" si="71"/>
        <v>0</v>
      </c>
      <c r="N677" s="109">
        <f t="shared" si="72"/>
        <v>0</v>
      </c>
      <c r="O677" s="109">
        <f t="shared" si="73"/>
        <v>0</v>
      </c>
      <c r="P677" s="109">
        <f t="shared" si="74"/>
        <v>0</v>
      </c>
      <c r="Q677" s="109">
        <f t="shared" si="75"/>
        <v>0</v>
      </c>
      <c r="R677" s="109">
        <f t="shared" si="76"/>
        <v>0</v>
      </c>
      <c r="S677" s="425"/>
    </row>
    <row r="678" spans="1:19" x14ac:dyDescent="0.3">
      <c r="A678" s="421"/>
      <c r="B678" s="424"/>
      <c r="C678" s="421"/>
      <c r="D678" s="421"/>
      <c r="E678" s="421"/>
      <c r="F678" s="421"/>
      <c r="G678" s="421"/>
      <c r="H678" s="421"/>
      <c r="I678" s="220">
        <f>IF(B678&gt;A_Stammdaten!$B$12,0,SUM(C678,D678,F678,G678)-SUM(E678,H678))</f>
        <v>0</v>
      </c>
      <c r="J678" s="109">
        <f>IF(B678&gt;2020,HLOOKUP(A_Stammdaten!$B$12,$L$4:$R$2504,ROW(B678)-3,FALSE)+IF(OR(B678=0,A_Stammdaten!$B$12&lt;B678),0,I678*1/20),0)</f>
        <v>0</v>
      </c>
      <c r="K678" s="109">
        <f>IF(B678&gt;2020,HLOOKUP(A_Stammdaten!$B$12,$L$4:$R$2504,ROW(B678)-3,FALSE),0)</f>
        <v>0</v>
      </c>
      <c r="L678" s="109">
        <f t="shared" si="70"/>
        <v>0</v>
      </c>
      <c r="M678" s="109">
        <f t="shared" si="71"/>
        <v>0</v>
      </c>
      <c r="N678" s="109">
        <f t="shared" si="72"/>
        <v>0</v>
      </c>
      <c r="O678" s="109">
        <f t="shared" si="73"/>
        <v>0</v>
      </c>
      <c r="P678" s="109">
        <f t="shared" si="74"/>
        <v>0</v>
      </c>
      <c r="Q678" s="109">
        <f t="shared" si="75"/>
        <v>0</v>
      </c>
      <c r="R678" s="109">
        <f t="shared" si="76"/>
        <v>0</v>
      </c>
      <c r="S678" s="425"/>
    </row>
    <row r="679" spans="1:19" x14ac:dyDescent="0.3">
      <c r="A679" s="421"/>
      <c r="B679" s="424"/>
      <c r="C679" s="421"/>
      <c r="D679" s="421"/>
      <c r="E679" s="421"/>
      <c r="F679" s="421"/>
      <c r="G679" s="421"/>
      <c r="H679" s="421"/>
      <c r="I679" s="220">
        <f>IF(B679&gt;A_Stammdaten!$B$12,0,SUM(C679,D679,F679,G679)-SUM(E679,H679))</f>
        <v>0</v>
      </c>
      <c r="J679" s="109">
        <f>IF(B679&gt;2020,HLOOKUP(A_Stammdaten!$B$12,$L$4:$R$2504,ROW(B679)-3,FALSE)+IF(OR(B679=0,A_Stammdaten!$B$12&lt;B679),0,I679*1/20),0)</f>
        <v>0</v>
      </c>
      <c r="K679" s="109">
        <f>IF(B679&gt;2020,HLOOKUP(A_Stammdaten!$B$12,$L$4:$R$2504,ROW(B679)-3,FALSE),0)</f>
        <v>0</v>
      </c>
      <c r="L679" s="109">
        <f t="shared" si="70"/>
        <v>0</v>
      </c>
      <c r="M679" s="109">
        <f t="shared" si="71"/>
        <v>0</v>
      </c>
      <c r="N679" s="109">
        <f t="shared" si="72"/>
        <v>0</v>
      </c>
      <c r="O679" s="109">
        <f t="shared" si="73"/>
        <v>0</v>
      </c>
      <c r="P679" s="109">
        <f t="shared" si="74"/>
        <v>0</v>
      </c>
      <c r="Q679" s="109">
        <f t="shared" si="75"/>
        <v>0</v>
      </c>
      <c r="R679" s="109">
        <f t="shared" si="76"/>
        <v>0</v>
      </c>
      <c r="S679" s="425"/>
    </row>
    <row r="680" spans="1:19" x14ac:dyDescent="0.3">
      <c r="A680" s="421"/>
      <c r="B680" s="424"/>
      <c r="C680" s="421"/>
      <c r="D680" s="421"/>
      <c r="E680" s="421"/>
      <c r="F680" s="421"/>
      <c r="G680" s="421"/>
      <c r="H680" s="421"/>
      <c r="I680" s="220">
        <f>IF(B680&gt;A_Stammdaten!$B$12,0,SUM(C680,D680,F680,G680)-SUM(E680,H680))</f>
        <v>0</v>
      </c>
      <c r="J680" s="109">
        <f>IF(B680&gt;2020,HLOOKUP(A_Stammdaten!$B$12,$L$4:$R$2504,ROW(B680)-3,FALSE)+IF(OR(B680=0,A_Stammdaten!$B$12&lt;B680),0,I680*1/20),0)</f>
        <v>0</v>
      </c>
      <c r="K680" s="109">
        <f>IF(B680&gt;2020,HLOOKUP(A_Stammdaten!$B$12,$L$4:$R$2504,ROW(B680)-3,FALSE),0)</f>
        <v>0</v>
      </c>
      <c r="L680" s="109">
        <f t="shared" si="70"/>
        <v>0</v>
      </c>
      <c r="M680" s="109">
        <f t="shared" si="71"/>
        <v>0</v>
      </c>
      <c r="N680" s="109">
        <f t="shared" si="72"/>
        <v>0</v>
      </c>
      <c r="O680" s="109">
        <f t="shared" si="73"/>
        <v>0</v>
      </c>
      <c r="P680" s="109">
        <f t="shared" si="74"/>
        <v>0</v>
      </c>
      <c r="Q680" s="109">
        <f t="shared" si="75"/>
        <v>0</v>
      </c>
      <c r="R680" s="109">
        <f t="shared" si="76"/>
        <v>0</v>
      </c>
      <c r="S680" s="425"/>
    </row>
    <row r="681" spans="1:19" x14ac:dyDescent="0.3">
      <c r="A681" s="421"/>
      <c r="B681" s="424"/>
      <c r="C681" s="421"/>
      <c r="D681" s="421"/>
      <c r="E681" s="421"/>
      <c r="F681" s="421"/>
      <c r="G681" s="421"/>
      <c r="H681" s="421"/>
      <c r="I681" s="220">
        <f>IF(B681&gt;A_Stammdaten!$B$12,0,SUM(C681,D681,F681,G681)-SUM(E681,H681))</f>
        <v>0</v>
      </c>
      <c r="J681" s="109">
        <f>IF(B681&gt;2020,HLOOKUP(A_Stammdaten!$B$12,$L$4:$R$2504,ROW(B681)-3,FALSE)+IF(OR(B681=0,A_Stammdaten!$B$12&lt;B681),0,I681*1/20),0)</f>
        <v>0</v>
      </c>
      <c r="K681" s="109">
        <f>IF(B681&gt;2020,HLOOKUP(A_Stammdaten!$B$12,$L$4:$R$2504,ROW(B681)-3,FALSE),0)</f>
        <v>0</v>
      </c>
      <c r="L681" s="109">
        <f t="shared" si="70"/>
        <v>0</v>
      </c>
      <c r="M681" s="109">
        <f t="shared" si="71"/>
        <v>0</v>
      </c>
      <c r="N681" s="109">
        <f t="shared" si="72"/>
        <v>0</v>
      </c>
      <c r="O681" s="109">
        <f t="shared" si="73"/>
        <v>0</v>
      </c>
      <c r="P681" s="109">
        <f t="shared" si="74"/>
        <v>0</v>
      </c>
      <c r="Q681" s="109">
        <f t="shared" si="75"/>
        <v>0</v>
      </c>
      <c r="R681" s="109">
        <f t="shared" si="76"/>
        <v>0</v>
      </c>
      <c r="S681" s="425"/>
    </row>
    <row r="682" spans="1:19" x14ac:dyDescent="0.3">
      <c r="A682" s="421"/>
      <c r="B682" s="424"/>
      <c r="C682" s="421"/>
      <c r="D682" s="421"/>
      <c r="E682" s="421"/>
      <c r="F682" s="421"/>
      <c r="G682" s="421"/>
      <c r="H682" s="421"/>
      <c r="I682" s="220">
        <f>IF(B682&gt;A_Stammdaten!$B$12,0,SUM(C682,D682,F682,G682)-SUM(E682,H682))</f>
        <v>0</v>
      </c>
      <c r="J682" s="109">
        <f>IF(B682&gt;2020,HLOOKUP(A_Stammdaten!$B$12,$L$4:$R$2504,ROW(B682)-3,FALSE)+IF(OR(B682=0,A_Stammdaten!$B$12&lt;B682),0,I682*1/20),0)</f>
        <v>0</v>
      </c>
      <c r="K682" s="109">
        <f>IF(B682&gt;2020,HLOOKUP(A_Stammdaten!$B$12,$L$4:$R$2504,ROW(B682)-3,FALSE),0)</f>
        <v>0</v>
      </c>
      <c r="L682" s="109">
        <f t="shared" si="70"/>
        <v>0</v>
      </c>
      <c r="M682" s="109">
        <f t="shared" si="71"/>
        <v>0</v>
      </c>
      <c r="N682" s="109">
        <f t="shared" si="72"/>
        <v>0</v>
      </c>
      <c r="O682" s="109">
        <f t="shared" si="73"/>
        <v>0</v>
      </c>
      <c r="P682" s="109">
        <f t="shared" si="74"/>
        <v>0</v>
      </c>
      <c r="Q682" s="109">
        <f t="shared" si="75"/>
        <v>0</v>
      </c>
      <c r="R682" s="109">
        <f t="shared" si="76"/>
        <v>0</v>
      </c>
      <c r="S682" s="425"/>
    </row>
    <row r="683" spans="1:19" x14ac:dyDescent="0.3">
      <c r="A683" s="421"/>
      <c r="B683" s="424"/>
      <c r="C683" s="421"/>
      <c r="D683" s="421"/>
      <c r="E683" s="421"/>
      <c r="F683" s="421"/>
      <c r="G683" s="421"/>
      <c r="H683" s="421"/>
      <c r="I683" s="220">
        <f>IF(B683&gt;A_Stammdaten!$B$12,0,SUM(C683,D683,F683,G683)-SUM(E683,H683))</f>
        <v>0</v>
      </c>
      <c r="J683" s="109">
        <f>IF(B683&gt;2020,HLOOKUP(A_Stammdaten!$B$12,$L$4:$R$2504,ROW(B683)-3,FALSE)+IF(OR(B683=0,A_Stammdaten!$B$12&lt;B683),0,I683*1/20),0)</f>
        <v>0</v>
      </c>
      <c r="K683" s="109">
        <f>IF(B683&gt;2020,HLOOKUP(A_Stammdaten!$B$12,$L$4:$R$2504,ROW(B683)-3,FALSE),0)</f>
        <v>0</v>
      </c>
      <c r="L683" s="109">
        <f t="shared" si="70"/>
        <v>0</v>
      </c>
      <c r="M683" s="109">
        <f t="shared" si="71"/>
        <v>0</v>
      </c>
      <c r="N683" s="109">
        <f t="shared" si="72"/>
        <v>0</v>
      </c>
      <c r="O683" s="109">
        <f t="shared" si="73"/>
        <v>0</v>
      </c>
      <c r="P683" s="109">
        <f t="shared" si="74"/>
        <v>0</v>
      </c>
      <c r="Q683" s="109">
        <f t="shared" si="75"/>
        <v>0</v>
      </c>
      <c r="R683" s="109">
        <f t="shared" si="76"/>
        <v>0</v>
      </c>
      <c r="S683" s="425"/>
    </row>
    <row r="684" spans="1:19" x14ac:dyDescent="0.3">
      <c r="A684" s="421"/>
      <c r="B684" s="424"/>
      <c r="C684" s="421"/>
      <c r="D684" s="421"/>
      <c r="E684" s="421"/>
      <c r="F684" s="421"/>
      <c r="G684" s="421"/>
      <c r="H684" s="421"/>
      <c r="I684" s="220">
        <f>IF(B684&gt;A_Stammdaten!$B$12,0,SUM(C684,D684,F684,G684)-SUM(E684,H684))</f>
        <v>0</v>
      </c>
      <c r="J684" s="109">
        <f>IF(B684&gt;2020,HLOOKUP(A_Stammdaten!$B$12,$L$4:$R$2504,ROW(B684)-3,FALSE)+IF(OR(B684=0,A_Stammdaten!$B$12&lt;B684),0,I684*1/20),0)</f>
        <v>0</v>
      </c>
      <c r="K684" s="109">
        <f>IF(B684&gt;2020,HLOOKUP(A_Stammdaten!$B$12,$L$4:$R$2504,ROW(B684)-3,FALSE),0)</f>
        <v>0</v>
      </c>
      <c r="L684" s="109">
        <f t="shared" si="70"/>
        <v>0</v>
      </c>
      <c r="M684" s="109">
        <f t="shared" si="71"/>
        <v>0</v>
      </c>
      <c r="N684" s="109">
        <f t="shared" si="72"/>
        <v>0</v>
      </c>
      <c r="O684" s="109">
        <f t="shared" si="73"/>
        <v>0</v>
      </c>
      <c r="P684" s="109">
        <f t="shared" si="74"/>
        <v>0</v>
      </c>
      <c r="Q684" s="109">
        <f t="shared" si="75"/>
        <v>0</v>
      </c>
      <c r="R684" s="109">
        <f t="shared" si="76"/>
        <v>0</v>
      </c>
      <c r="S684" s="425"/>
    </row>
    <row r="685" spans="1:19" x14ac:dyDescent="0.3">
      <c r="A685" s="421"/>
      <c r="B685" s="424"/>
      <c r="C685" s="421"/>
      <c r="D685" s="421"/>
      <c r="E685" s="421"/>
      <c r="F685" s="421"/>
      <c r="G685" s="421"/>
      <c r="H685" s="421"/>
      <c r="I685" s="220">
        <f>IF(B685&gt;A_Stammdaten!$B$12,0,SUM(C685,D685,F685,G685)-SUM(E685,H685))</f>
        <v>0</v>
      </c>
      <c r="J685" s="109">
        <f>IF(B685&gt;2020,HLOOKUP(A_Stammdaten!$B$12,$L$4:$R$2504,ROW(B685)-3,FALSE)+IF(OR(B685=0,A_Stammdaten!$B$12&lt;B685),0,I685*1/20),0)</f>
        <v>0</v>
      </c>
      <c r="K685" s="109">
        <f>IF(B685&gt;2020,HLOOKUP(A_Stammdaten!$B$12,$L$4:$R$2504,ROW(B685)-3,FALSE),0)</f>
        <v>0</v>
      </c>
      <c r="L685" s="109">
        <f t="shared" si="70"/>
        <v>0</v>
      </c>
      <c r="M685" s="109">
        <f t="shared" si="71"/>
        <v>0</v>
      </c>
      <c r="N685" s="109">
        <f t="shared" si="72"/>
        <v>0</v>
      </c>
      <c r="O685" s="109">
        <f t="shared" si="73"/>
        <v>0</v>
      </c>
      <c r="P685" s="109">
        <f t="shared" si="74"/>
        <v>0</v>
      </c>
      <c r="Q685" s="109">
        <f t="shared" si="75"/>
        <v>0</v>
      </c>
      <c r="R685" s="109">
        <f t="shared" si="76"/>
        <v>0</v>
      </c>
      <c r="S685" s="425"/>
    </row>
    <row r="686" spans="1:19" x14ac:dyDescent="0.3">
      <c r="A686" s="421"/>
      <c r="B686" s="424"/>
      <c r="C686" s="421"/>
      <c r="D686" s="421"/>
      <c r="E686" s="421"/>
      <c r="F686" s="421"/>
      <c r="G686" s="421"/>
      <c r="H686" s="421"/>
      <c r="I686" s="220">
        <f>IF(B686&gt;A_Stammdaten!$B$12,0,SUM(C686,D686,F686,G686)-SUM(E686,H686))</f>
        <v>0</v>
      </c>
      <c r="J686" s="109">
        <f>IF(B686&gt;2020,HLOOKUP(A_Stammdaten!$B$12,$L$4:$R$2504,ROW(B686)-3,FALSE)+IF(OR(B686=0,A_Stammdaten!$B$12&lt;B686),0,I686*1/20),0)</f>
        <v>0</v>
      </c>
      <c r="K686" s="109">
        <f>IF(B686&gt;2020,HLOOKUP(A_Stammdaten!$B$12,$L$4:$R$2504,ROW(B686)-3,FALSE),0)</f>
        <v>0</v>
      </c>
      <c r="L686" s="109">
        <f t="shared" si="70"/>
        <v>0</v>
      </c>
      <c r="M686" s="109">
        <f t="shared" si="71"/>
        <v>0</v>
      </c>
      <c r="N686" s="109">
        <f t="shared" si="72"/>
        <v>0</v>
      </c>
      <c r="O686" s="109">
        <f t="shared" si="73"/>
        <v>0</v>
      </c>
      <c r="P686" s="109">
        <f t="shared" si="74"/>
        <v>0</v>
      </c>
      <c r="Q686" s="109">
        <f t="shared" si="75"/>
        <v>0</v>
      </c>
      <c r="R686" s="109">
        <f t="shared" si="76"/>
        <v>0</v>
      </c>
      <c r="S686" s="425"/>
    </row>
    <row r="687" spans="1:19" x14ac:dyDescent="0.3">
      <c r="A687" s="421"/>
      <c r="B687" s="424"/>
      <c r="C687" s="421"/>
      <c r="D687" s="421"/>
      <c r="E687" s="421"/>
      <c r="F687" s="421"/>
      <c r="G687" s="421"/>
      <c r="H687" s="421"/>
      <c r="I687" s="220">
        <f>IF(B687&gt;A_Stammdaten!$B$12,0,SUM(C687,D687,F687,G687)-SUM(E687,H687))</f>
        <v>0</v>
      </c>
      <c r="J687" s="109">
        <f>IF(B687&gt;2020,HLOOKUP(A_Stammdaten!$B$12,$L$4:$R$2504,ROW(B687)-3,FALSE)+IF(OR(B687=0,A_Stammdaten!$B$12&lt;B687),0,I687*1/20),0)</f>
        <v>0</v>
      </c>
      <c r="K687" s="109">
        <f>IF(B687&gt;2020,HLOOKUP(A_Stammdaten!$B$12,$L$4:$R$2504,ROW(B687)-3,FALSE),0)</f>
        <v>0</v>
      </c>
      <c r="L687" s="109">
        <f t="shared" si="70"/>
        <v>0</v>
      </c>
      <c r="M687" s="109">
        <f t="shared" si="71"/>
        <v>0</v>
      </c>
      <c r="N687" s="109">
        <f t="shared" si="72"/>
        <v>0</v>
      </c>
      <c r="O687" s="109">
        <f t="shared" si="73"/>
        <v>0</v>
      </c>
      <c r="P687" s="109">
        <f t="shared" si="74"/>
        <v>0</v>
      </c>
      <c r="Q687" s="109">
        <f t="shared" si="75"/>
        <v>0</v>
      </c>
      <c r="R687" s="109">
        <f t="shared" si="76"/>
        <v>0</v>
      </c>
      <c r="S687" s="425"/>
    </row>
    <row r="688" spans="1:19" x14ac:dyDescent="0.3">
      <c r="A688" s="421"/>
      <c r="B688" s="424"/>
      <c r="C688" s="421"/>
      <c r="D688" s="421"/>
      <c r="E688" s="421"/>
      <c r="F688" s="421"/>
      <c r="G688" s="421"/>
      <c r="H688" s="421"/>
      <c r="I688" s="220">
        <f>IF(B688&gt;A_Stammdaten!$B$12,0,SUM(C688,D688,F688,G688)-SUM(E688,H688))</f>
        <v>0</v>
      </c>
      <c r="J688" s="109">
        <f>IF(B688&gt;2020,HLOOKUP(A_Stammdaten!$B$12,$L$4:$R$2504,ROW(B688)-3,FALSE)+IF(OR(B688=0,A_Stammdaten!$B$12&lt;B688),0,I688*1/20),0)</f>
        <v>0</v>
      </c>
      <c r="K688" s="109">
        <f>IF(B688&gt;2020,HLOOKUP(A_Stammdaten!$B$12,$L$4:$R$2504,ROW(B688)-3,FALSE),0)</f>
        <v>0</v>
      </c>
      <c r="L688" s="109">
        <f t="shared" si="70"/>
        <v>0</v>
      </c>
      <c r="M688" s="109">
        <f t="shared" si="71"/>
        <v>0</v>
      </c>
      <c r="N688" s="109">
        <f t="shared" si="72"/>
        <v>0</v>
      </c>
      <c r="O688" s="109">
        <f t="shared" si="73"/>
        <v>0</v>
      </c>
      <c r="P688" s="109">
        <f t="shared" si="74"/>
        <v>0</v>
      </c>
      <c r="Q688" s="109">
        <f t="shared" si="75"/>
        <v>0</v>
      </c>
      <c r="R688" s="109">
        <f t="shared" si="76"/>
        <v>0</v>
      </c>
      <c r="S688" s="425"/>
    </row>
    <row r="689" spans="1:19" x14ac:dyDescent="0.3">
      <c r="A689" s="421"/>
      <c r="B689" s="424"/>
      <c r="C689" s="421"/>
      <c r="D689" s="421"/>
      <c r="E689" s="421"/>
      <c r="F689" s="421"/>
      <c r="G689" s="421"/>
      <c r="H689" s="421"/>
      <c r="I689" s="220">
        <f>IF(B689&gt;A_Stammdaten!$B$12,0,SUM(C689,D689,F689,G689)-SUM(E689,H689))</f>
        <v>0</v>
      </c>
      <c r="J689" s="109">
        <f>IF(B689&gt;2020,HLOOKUP(A_Stammdaten!$B$12,$L$4:$R$2504,ROW(B689)-3,FALSE)+IF(OR(B689=0,A_Stammdaten!$B$12&lt;B689),0,I689*1/20),0)</f>
        <v>0</v>
      </c>
      <c r="K689" s="109">
        <f>IF(B689&gt;2020,HLOOKUP(A_Stammdaten!$B$12,$L$4:$R$2504,ROW(B689)-3,FALSE),0)</f>
        <v>0</v>
      </c>
      <c r="L689" s="109">
        <f t="shared" si="70"/>
        <v>0</v>
      </c>
      <c r="M689" s="109">
        <f t="shared" si="71"/>
        <v>0</v>
      </c>
      <c r="N689" s="109">
        <f t="shared" si="72"/>
        <v>0</v>
      </c>
      <c r="O689" s="109">
        <f t="shared" si="73"/>
        <v>0</v>
      </c>
      <c r="P689" s="109">
        <f t="shared" si="74"/>
        <v>0</v>
      </c>
      <c r="Q689" s="109">
        <f t="shared" si="75"/>
        <v>0</v>
      </c>
      <c r="R689" s="109">
        <f t="shared" si="76"/>
        <v>0</v>
      </c>
      <c r="S689" s="425"/>
    </row>
    <row r="690" spans="1:19" x14ac:dyDescent="0.3">
      <c r="A690" s="421"/>
      <c r="B690" s="424"/>
      <c r="C690" s="421"/>
      <c r="D690" s="421"/>
      <c r="E690" s="421"/>
      <c r="F690" s="421"/>
      <c r="G690" s="421"/>
      <c r="H690" s="421"/>
      <c r="I690" s="220">
        <f>IF(B690&gt;A_Stammdaten!$B$12,0,SUM(C690,D690,F690,G690)-SUM(E690,H690))</f>
        <v>0</v>
      </c>
      <c r="J690" s="109">
        <f>IF(B690&gt;2020,HLOOKUP(A_Stammdaten!$B$12,$L$4:$R$2504,ROW(B690)-3,FALSE)+IF(OR(B690=0,A_Stammdaten!$B$12&lt;B690),0,I690*1/20),0)</f>
        <v>0</v>
      </c>
      <c r="K690" s="109">
        <f>IF(B690&gt;2020,HLOOKUP(A_Stammdaten!$B$12,$L$4:$R$2504,ROW(B690)-3,FALSE),0)</f>
        <v>0</v>
      </c>
      <c r="L690" s="109">
        <f t="shared" si="70"/>
        <v>0</v>
      </c>
      <c r="M690" s="109">
        <f t="shared" si="71"/>
        <v>0</v>
      </c>
      <c r="N690" s="109">
        <f t="shared" si="72"/>
        <v>0</v>
      </c>
      <c r="O690" s="109">
        <f t="shared" si="73"/>
        <v>0</v>
      </c>
      <c r="P690" s="109">
        <f t="shared" si="74"/>
        <v>0</v>
      </c>
      <c r="Q690" s="109">
        <f t="shared" si="75"/>
        <v>0</v>
      </c>
      <c r="R690" s="109">
        <f t="shared" si="76"/>
        <v>0</v>
      </c>
      <c r="S690" s="425"/>
    </row>
    <row r="691" spans="1:19" x14ac:dyDescent="0.3">
      <c r="A691" s="421"/>
      <c r="B691" s="424"/>
      <c r="C691" s="421"/>
      <c r="D691" s="421"/>
      <c r="E691" s="421"/>
      <c r="F691" s="421"/>
      <c r="G691" s="421"/>
      <c r="H691" s="421"/>
      <c r="I691" s="220">
        <f>IF(B691&gt;A_Stammdaten!$B$12,0,SUM(C691,D691,F691,G691)-SUM(E691,H691))</f>
        <v>0</v>
      </c>
      <c r="J691" s="109">
        <f>IF(B691&gt;2020,HLOOKUP(A_Stammdaten!$B$12,$L$4:$R$2504,ROW(B691)-3,FALSE)+IF(OR(B691=0,A_Stammdaten!$B$12&lt;B691),0,I691*1/20),0)</f>
        <v>0</v>
      </c>
      <c r="K691" s="109">
        <f>IF(B691&gt;2020,HLOOKUP(A_Stammdaten!$B$12,$L$4:$R$2504,ROW(B691)-3,FALSE),0)</f>
        <v>0</v>
      </c>
      <c r="L691" s="109">
        <f t="shared" si="70"/>
        <v>0</v>
      </c>
      <c r="M691" s="109">
        <f t="shared" si="71"/>
        <v>0</v>
      </c>
      <c r="N691" s="109">
        <f t="shared" si="72"/>
        <v>0</v>
      </c>
      <c r="O691" s="109">
        <f t="shared" si="73"/>
        <v>0</v>
      </c>
      <c r="P691" s="109">
        <f t="shared" si="74"/>
        <v>0</v>
      </c>
      <c r="Q691" s="109">
        <f t="shared" si="75"/>
        <v>0</v>
      </c>
      <c r="R691" s="109">
        <f t="shared" si="76"/>
        <v>0</v>
      </c>
      <c r="S691" s="425"/>
    </row>
    <row r="692" spans="1:19" x14ac:dyDescent="0.3">
      <c r="A692" s="421"/>
      <c r="B692" s="424"/>
      <c r="C692" s="421"/>
      <c r="D692" s="421"/>
      <c r="E692" s="421"/>
      <c r="F692" s="421"/>
      <c r="G692" s="421"/>
      <c r="H692" s="421"/>
      <c r="I692" s="220">
        <f>IF(B692&gt;A_Stammdaten!$B$12,0,SUM(C692,D692,F692,G692)-SUM(E692,H692))</f>
        <v>0</v>
      </c>
      <c r="J692" s="109">
        <f>IF(B692&gt;2020,HLOOKUP(A_Stammdaten!$B$12,$L$4:$R$2504,ROW(B692)-3,FALSE)+IF(OR(B692=0,A_Stammdaten!$B$12&lt;B692),0,I692*1/20),0)</f>
        <v>0</v>
      </c>
      <c r="K692" s="109">
        <f>IF(B692&gt;2020,HLOOKUP(A_Stammdaten!$B$12,$L$4:$R$2504,ROW(B692)-3,FALSE),0)</f>
        <v>0</v>
      </c>
      <c r="L692" s="109">
        <f t="shared" si="70"/>
        <v>0</v>
      </c>
      <c r="M692" s="109">
        <f t="shared" si="71"/>
        <v>0</v>
      </c>
      <c r="N692" s="109">
        <f t="shared" si="72"/>
        <v>0</v>
      </c>
      <c r="O692" s="109">
        <f t="shared" si="73"/>
        <v>0</v>
      </c>
      <c r="P692" s="109">
        <f t="shared" si="74"/>
        <v>0</v>
      </c>
      <c r="Q692" s="109">
        <f t="shared" si="75"/>
        <v>0</v>
      </c>
      <c r="R692" s="109">
        <f t="shared" si="76"/>
        <v>0</v>
      </c>
      <c r="S692" s="425"/>
    </row>
    <row r="693" spans="1:19" x14ac:dyDescent="0.3">
      <c r="A693" s="421"/>
      <c r="B693" s="424"/>
      <c r="C693" s="421"/>
      <c r="D693" s="421"/>
      <c r="E693" s="421"/>
      <c r="F693" s="421"/>
      <c r="G693" s="421"/>
      <c r="H693" s="421"/>
      <c r="I693" s="220">
        <f>IF(B693&gt;A_Stammdaten!$B$12,0,SUM(C693,D693,F693,G693)-SUM(E693,H693))</f>
        <v>0</v>
      </c>
      <c r="J693" s="109">
        <f>IF(B693&gt;2020,HLOOKUP(A_Stammdaten!$B$12,$L$4:$R$2504,ROW(B693)-3,FALSE)+IF(OR(B693=0,A_Stammdaten!$B$12&lt;B693),0,I693*1/20),0)</f>
        <v>0</v>
      </c>
      <c r="K693" s="109">
        <f>IF(B693&gt;2020,HLOOKUP(A_Stammdaten!$B$12,$L$4:$R$2504,ROW(B693)-3,FALSE),0)</f>
        <v>0</v>
      </c>
      <c r="L693" s="109">
        <f t="shared" si="70"/>
        <v>0</v>
      </c>
      <c r="M693" s="109">
        <f t="shared" si="71"/>
        <v>0</v>
      </c>
      <c r="N693" s="109">
        <f t="shared" si="72"/>
        <v>0</v>
      </c>
      <c r="O693" s="109">
        <f t="shared" si="73"/>
        <v>0</v>
      </c>
      <c r="P693" s="109">
        <f t="shared" si="74"/>
        <v>0</v>
      </c>
      <c r="Q693" s="109">
        <f t="shared" si="75"/>
        <v>0</v>
      </c>
      <c r="R693" s="109">
        <f t="shared" si="76"/>
        <v>0</v>
      </c>
      <c r="S693" s="425"/>
    </row>
    <row r="694" spans="1:19" x14ac:dyDescent="0.3">
      <c r="A694" s="421"/>
      <c r="B694" s="424"/>
      <c r="C694" s="421"/>
      <c r="D694" s="421"/>
      <c r="E694" s="421"/>
      <c r="F694" s="421"/>
      <c r="G694" s="421"/>
      <c r="H694" s="421"/>
      <c r="I694" s="220">
        <f>IF(B694&gt;A_Stammdaten!$B$12,0,SUM(C694,D694,F694,G694)-SUM(E694,H694))</f>
        <v>0</v>
      </c>
      <c r="J694" s="109">
        <f>IF(B694&gt;2020,HLOOKUP(A_Stammdaten!$B$12,$L$4:$R$2504,ROW(B694)-3,FALSE)+IF(OR(B694=0,A_Stammdaten!$B$12&lt;B694),0,I694*1/20),0)</f>
        <v>0</v>
      </c>
      <c r="K694" s="109">
        <f>IF(B694&gt;2020,HLOOKUP(A_Stammdaten!$B$12,$L$4:$R$2504,ROW(B694)-3,FALSE),0)</f>
        <v>0</v>
      </c>
      <c r="L694" s="109">
        <f t="shared" si="70"/>
        <v>0</v>
      </c>
      <c r="M694" s="109">
        <f t="shared" si="71"/>
        <v>0</v>
      </c>
      <c r="N694" s="109">
        <f t="shared" si="72"/>
        <v>0</v>
      </c>
      <c r="O694" s="109">
        <f t="shared" si="73"/>
        <v>0</v>
      </c>
      <c r="P694" s="109">
        <f t="shared" si="74"/>
        <v>0</v>
      </c>
      <c r="Q694" s="109">
        <f t="shared" si="75"/>
        <v>0</v>
      </c>
      <c r="R694" s="109">
        <f t="shared" si="76"/>
        <v>0</v>
      </c>
      <c r="S694" s="425"/>
    </row>
    <row r="695" spans="1:19" x14ac:dyDescent="0.3">
      <c r="A695" s="421"/>
      <c r="B695" s="424"/>
      <c r="C695" s="421"/>
      <c r="D695" s="421"/>
      <c r="E695" s="421"/>
      <c r="F695" s="421"/>
      <c r="G695" s="421"/>
      <c r="H695" s="421"/>
      <c r="I695" s="220">
        <f>IF(B695&gt;A_Stammdaten!$B$12,0,SUM(C695,D695,F695,G695)-SUM(E695,H695))</f>
        <v>0</v>
      </c>
      <c r="J695" s="109">
        <f>IF(B695&gt;2020,HLOOKUP(A_Stammdaten!$B$12,$L$4:$R$2504,ROW(B695)-3,FALSE)+IF(OR(B695=0,A_Stammdaten!$B$12&lt;B695),0,I695*1/20),0)</f>
        <v>0</v>
      </c>
      <c r="K695" s="109">
        <f>IF(B695&gt;2020,HLOOKUP(A_Stammdaten!$B$12,$L$4:$R$2504,ROW(B695)-3,FALSE),0)</f>
        <v>0</v>
      </c>
      <c r="L695" s="109">
        <f t="shared" si="70"/>
        <v>0</v>
      </c>
      <c r="M695" s="109">
        <f t="shared" si="71"/>
        <v>0</v>
      </c>
      <c r="N695" s="109">
        <f t="shared" si="72"/>
        <v>0</v>
      </c>
      <c r="O695" s="109">
        <f t="shared" si="73"/>
        <v>0</v>
      </c>
      <c r="P695" s="109">
        <f t="shared" si="74"/>
        <v>0</v>
      </c>
      <c r="Q695" s="109">
        <f t="shared" si="75"/>
        <v>0</v>
      </c>
      <c r="R695" s="109">
        <f t="shared" si="76"/>
        <v>0</v>
      </c>
      <c r="S695" s="425"/>
    </row>
    <row r="696" spans="1:19" x14ac:dyDescent="0.3">
      <c r="A696" s="421"/>
      <c r="B696" s="424"/>
      <c r="C696" s="421"/>
      <c r="D696" s="421"/>
      <c r="E696" s="421"/>
      <c r="F696" s="421"/>
      <c r="G696" s="421"/>
      <c r="H696" s="421"/>
      <c r="I696" s="220">
        <f>IF(B696&gt;A_Stammdaten!$B$12,0,SUM(C696,D696,F696,G696)-SUM(E696,H696))</f>
        <v>0</v>
      </c>
      <c r="J696" s="109">
        <f>IF(B696&gt;2020,HLOOKUP(A_Stammdaten!$B$12,$L$4:$R$2504,ROW(B696)-3,FALSE)+IF(OR(B696=0,A_Stammdaten!$B$12&lt;B696),0,I696*1/20),0)</f>
        <v>0</v>
      </c>
      <c r="K696" s="109">
        <f>IF(B696&gt;2020,HLOOKUP(A_Stammdaten!$B$12,$L$4:$R$2504,ROW(B696)-3,FALSE),0)</f>
        <v>0</v>
      </c>
      <c r="L696" s="109">
        <f t="shared" si="70"/>
        <v>0</v>
      </c>
      <c r="M696" s="109">
        <f t="shared" si="71"/>
        <v>0</v>
      </c>
      <c r="N696" s="109">
        <f t="shared" si="72"/>
        <v>0</v>
      </c>
      <c r="O696" s="109">
        <f t="shared" si="73"/>
        <v>0</v>
      </c>
      <c r="P696" s="109">
        <f t="shared" si="74"/>
        <v>0</v>
      </c>
      <c r="Q696" s="109">
        <f t="shared" si="75"/>
        <v>0</v>
      </c>
      <c r="R696" s="109">
        <f t="shared" si="76"/>
        <v>0</v>
      </c>
      <c r="S696" s="425"/>
    </row>
    <row r="697" spans="1:19" x14ac:dyDescent="0.3">
      <c r="A697" s="421"/>
      <c r="B697" s="424"/>
      <c r="C697" s="421"/>
      <c r="D697" s="421"/>
      <c r="E697" s="421"/>
      <c r="F697" s="421"/>
      <c r="G697" s="421"/>
      <c r="H697" s="421"/>
      <c r="I697" s="220">
        <f>IF(B697&gt;A_Stammdaten!$B$12,0,SUM(C697,D697,F697,G697)-SUM(E697,H697))</f>
        <v>0</v>
      </c>
      <c r="J697" s="109">
        <f>IF(B697&gt;2020,HLOOKUP(A_Stammdaten!$B$12,$L$4:$R$2504,ROW(B697)-3,FALSE)+IF(OR(B697=0,A_Stammdaten!$B$12&lt;B697),0,I697*1/20),0)</f>
        <v>0</v>
      </c>
      <c r="K697" s="109">
        <f>IF(B697&gt;2020,HLOOKUP(A_Stammdaten!$B$12,$L$4:$R$2504,ROW(B697)-3,FALSE),0)</f>
        <v>0</v>
      </c>
      <c r="L697" s="109">
        <f t="shared" si="70"/>
        <v>0</v>
      </c>
      <c r="M697" s="109">
        <f t="shared" si="71"/>
        <v>0</v>
      </c>
      <c r="N697" s="109">
        <f t="shared" si="72"/>
        <v>0</v>
      </c>
      <c r="O697" s="109">
        <f t="shared" si="73"/>
        <v>0</v>
      </c>
      <c r="P697" s="109">
        <f t="shared" si="74"/>
        <v>0</v>
      </c>
      <c r="Q697" s="109">
        <f t="shared" si="75"/>
        <v>0</v>
      </c>
      <c r="R697" s="109">
        <f t="shared" si="76"/>
        <v>0</v>
      </c>
      <c r="S697" s="425"/>
    </row>
    <row r="698" spans="1:19" x14ac:dyDescent="0.3">
      <c r="A698" s="421"/>
      <c r="B698" s="424"/>
      <c r="C698" s="421"/>
      <c r="D698" s="421"/>
      <c r="E698" s="421"/>
      <c r="F698" s="421"/>
      <c r="G698" s="421"/>
      <c r="H698" s="421"/>
      <c r="I698" s="220">
        <f>IF(B698&gt;A_Stammdaten!$B$12,0,SUM(C698,D698,F698,G698)-SUM(E698,H698))</f>
        <v>0</v>
      </c>
      <c r="J698" s="109">
        <f>IF(B698&gt;2020,HLOOKUP(A_Stammdaten!$B$12,$L$4:$R$2504,ROW(B698)-3,FALSE)+IF(OR(B698=0,A_Stammdaten!$B$12&lt;B698),0,I698*1/20),0)</f>
        <v>0</v>
      </c>
      <c r="K698" s="109">
        <f>IF(B698&gt;2020,HLOOKUP(A_Stammdaten!$B$12,$L$4:$R$2504,ROW(B698)-3,FALSE),0)</f>
        <v>0</v>
      </c>
      <c r="L698" s="109">
        <f t="shared" si="70"/>
        <v>0</v>
      </c>
      <c r="M698" s="109">
        <f t="shared" si="71"/>
        <v>0</v>
      </c>
      <c r="N698" s="109">
        <f t="shared" si="72"/>
        <v>0</v>
      </c>
      <c r="O698" s="109">
        <f t="shared" si="73"/>
        <v>0</v>
      </c>
      <c r="P698" s="109">
        <f t="shared" si="74"/>
        <v>0</v>
      </c>
      <c r="Q698" s="109">
        <f t="shared" si="75"/>
        <v>0</v>
      </c>
      <c r="R698" s="109">
        <f t="shared" si="76"/>
        <v>0</v>
      </c>
      <c r="S698" s="425"/>
    </row>
    <row r="699" spans="1:19" x14ac:dyDescent="0.3">
      <c r="A699" s="421"/>
      <c r="B699" s="424"/>
      <c r="C699" s="421"/>
      <c r="D699" s="421"/>
      <c r="E699" s="421"/>
      <c r="F699" s="421"/>
      <c r="G699" s="421"/>
      <c r="H699" s="421"/>
      <c r="I699" s="220">
        <f>IF(B699&gt;A_Stammdaten!$B$12,0,SUM(C699,D699,F699,G699)-SUM(E699,H699))</f>
        <v>0</v>
      </c>
      <c r="J699" s="109">
        <f>IF(B699&gt;2020,HLOOKUP(A_Stammdaten!$B$12,$L$4:$R$2504,ROW(B699)-3,FALSE)+IF(OR(B699=0,A_Stammdaten!$B$12&lt;B699),0,I699*1/20),0)</f>
        <v>0</v>
      </c>
      <c r="K699" s="109">
        <f>IF(B699&gt;2020,HLOOKUP(A_Stammdaten!$B$12,$L$4:$R$2504,ROW(B699)-3,FALSE),0)</f>
        <v>0</v>
      </c>
      <c r="L699" s="109">
        <f t="shared" si="70"/>
        <v>0</v>
      </c>
      <c r="M699" s="109">
        <f t="shared" si="71"/>
        <v>0</v>
      </c>
      <c r="N699" s="109">
        <f t="shared" si="72"/>
        <v>0</v>
      </c>
      <c r="O699" s="109">
        <f t="shared" si="73"/>
        <v>0</v>
      </c>
      <c r="P699" s="109">
        <f t="shared" si="74"/>
        <v>0</v>
      </c>
      <c r="Q699" s="109">
        <f t="shared" si="75"/>
        <v>0</v>
      </c>
      <c r="R699" s="109">
        <f t="shared" si="76"/>
        <v>0</v>
      </c>
      <c r="S699" s="425"/>
    </row>
    <row r="700" spans="1:19" x14ac:dyDescent="0.3">
      <c r="A700" s="421"/>
      <c r="B700" s="424"/>
      <c r="C700" s="421"/>
      <c r="D700" s="421"/>
      <c r="E700" s="421"/>
      <c r="F700" s="421"/>
      <c r="G700" s="421"/>
      <c r="H700" s="421"/>
      <c r="I700" s="220">
        <f>IF(B700&gt;A_Stammdaten!$B$12,0,SUM(C700,D700,F700,G700)-SUM(E700,H700))</f>
        <v>0</v>
      </c>
      <c r="J700" s="109">
        <f>IF(B700&gt;2020,HLOOKUP(A_Stammdaten!$B$12,$L$4:$R$2504,ROW(B700)-3,FALSE)+IF(OR(B700=0,A_Stammdaten!$B$12&lt;B700),0,I700*1/20),0)</f>
        <v>0</v>
      </c>
      <c r="K700" s="109">
        <f>IF(B700&gt;2020,HLOOKUP(A_Stammdaten!$B$12,$L$4:$R$2504,ROW(B700)-3,FALSE),0)</f>
        <v>0</v>
      </c>
      <c r="L700" s="109">
        <f t="shared" si="70"/>
        <v>0</v>
      </c>
      <c r="M700" s="109">
        <f t="shared" si="71"/>
        <v>0</v>
      </c>
      <c r="N700" s="109">
        <f t="shared" si="72"/>
        <v>0</v>
      </c>
      <c r="O700" s="109">
        <f t="shared" si="73"/>
        <v>0</v>
      </c>
      <c r="P700" s="109">
        <f t="shared" si="74"/>
        <v>0</v>
      </c>
      <c r="Q700" s="109">
        <f t="shared" si="75"/>
        <v>0</v>
      </c>
      <c r="R700" s="109">
        <f t="shared" si="76"/>
        <v>0</v>
      </c>
      <c r="S700" s="425"/>
    </row>
    <row r="701" spans="1:19" x14ac:dyDescent="0.3">
      <c r="A701" s="421"/>
      <c r="B701" s="424"/>
      <c r="C701" s="421"/>
      <c r="D701" s="421"/>
      <c r="E701" s="421"/>
      <c r="F701" s="421"/>
      <c r="G701" s="421"/>
      <c r="H701" s="421"/>
      <c r="I701" s="220">
        <f>IF(B701&gt;A_Stammdaten!$B$12,0,SUM(C701,D701,F701,G701)-SUM(E701,H701))</f>
        <v>0</v>
      </c>
      <c r="J701" s="109">
        <f>IF(B701&gt;2020,HLOOKUP(A_Stammdaten!$B$12,$L$4:$R$2504,ROW(B701)-3,FALSE)+IF(OR(B701=0,A_Stammdaten!$B$12&lt;B701),0,I701*1/20),0)</f>
        <v>0</v>
      </c>
      <c r="K701" s="109">
        <f>IF(B701&gt;2020,HLOOKUP(A_Stammdaten!$B$12,$L$4:$R$2504,ROW(B701)-3,FALSE),0)</f>
        <v>0</v>
      </c>
      <c r="L701" s="109">
        <f t="shared" si="70"/>
        <v>0</v>
      </c>
      <c r="M701" s="109">
        <f t="shared" si="71"/>
        <v>0</v>
      </c>
      <c r="N701" s="109">
        <f t="shared" si="72"/>
        <v>0</v>
      </c>
      <c r="O701" s="109">
        <f t="shared" si="73"/>
        <v>0</v>
      </c>
      <c r="P701" s="109">
        <f t="shared" si="74"/>
        <v>0</v>
      </c>
      <c r="Q701" s="109">
        <f t="shared" si="75"/>
        <v>0</v>
      </c>
      <c r="R701" s="109">
        <f t="shared" si="76"/>
        <v>0</v>
      </c>
      <c r="S701" s="425"/>
    </row>
    <row r="702" spans="1:19" x14ac:dyDescent="0.3">
      <c r="A702" s="421"/>
      <c r="B702" s="424"/>
      <c r="C702" s="421"/>
      <c r="D702" s="421"/>
      <c r="E702" s="421"/>
      <c r="F702" s="421"/>
      <c r="G702" s="421"/>
      <c r="H702" s="421"/>
      <c r="I702" s="220">
        <f>IF(B702&gt;A_Stammdaten!$B$12,0,SUM(C702,D702,F702,G702)-SUM(E702,H702))</f>
        <v>0</v>
      </c>
      <c r="J702" s="109">
        <f>IF(B702&gt;2020,HLOOKUP(A_Stammdaten!$B$12,$L$4:$R$2504,ROW(B702)-3,FALSE)+IF(OR(B702=0,A_Stammdaten!$B$12&lt;B702),0,I702*1/20),0)</f>
        <v>0</v>
      </c>
      <c r="K702" s="109">
        <f>IF(B702&gt;2020,HLOOKUP(A_Stammdaten!$B$12,$L$4:$R$2504,ROW(B702)-3,FALSE),0)</f>
        <v>0</v>
      </c>
      <c r="L702" s="109">
        <f t="shared" si="70"/>
        <v>0</v>
      </c>
      <c r="M702" s="109">
        <f t="shared" si="71"/>
        <v>0</v>
      </c>
      <c r="N702" s="109">
        <f t="shared" si="72"/>
        <v>0</v>
      </c>
      <c r="O702" s="109">
        <f t="shared" si="73"/>
        <v>0</v>
      </c>
      <c r="P702" s="109">
        <f t="shared" si="74"/>
        <v>0</v>
      </c>
      <c r="Q702" s="109">
        <f t="shared" si="75"/>
        <v>0</v>
      </c>
      <c r="R702" s="109">
        <f t="shared" si="76"/>
        <v>0</v>
      </c>
      <c r="S702" s="425"/>
    </row>
    <row r="703" spans="1:19" x14ac:dyDescent="0.3">
      <c r="A703" s="421"/>
      <c r="B703" s="424"/>
      <c r="C703" s="421"/>
      <c r="D703" s="421"/>
      <c r="E703" s="421"/>
      <c r="F703" s="421"/>
      <c r="G703" s="421"/>
      <c r="H703" s="421"/>
      <c r="I703" s="220">
        <f>IF(B703&gt;A_Stammdaten!$B$12,0,SUM(C703,D703,F703,G703)-SUM(E703,H703))</f>
        <v>0</v>
      </c>
      <c r="J703" s="109">
        <f>IF(B703&gt;2020,HLOOKUP(A_Stammdaten!$B$12,$L$4:$R$2504,ROW(B703)-3,FALSE)+IF(OR(B703=0,A_Stammdaten!$B$12&lt;B703),0,I703*1/20),0)</f>
        <v>0</v>
      </c>
      <c r="K703" s="109">
        <f>IF(B703&gt;2020,HLOOKUP(A_Stammdaten!$B$12,$L$4:$R$2504,ROW(B703)-3,FALSE),0)</f>
        <v>0</v>
      </c>
      <c r="L703" s="109">
        <f t="shared" si="70"/>
        <v>0</v>
      </c>
      <c r="M703" s="109">
        <f t="shared" si="71"/>
        <v>0</v>
      </c>
      <c r="N703" s="109">
        <f t="shared" si="72"/>
        <v>0</v>
      </c>
      <c r="O703" s="109">
        <f t="shared" si="73"/>
        <v>0</v>
      </c>
      <c r="P703" s="109">
        <f t="shared" si="74"/>
        <v>0</v>
      </c>
      <c r="Q703" s="109">
        <f t="shared" si="75"/>
        <v>0</v>
      </c>
      <c r="R703" s="109">
        <f t="shared" si="76"/>
        <v>0</v>
      </c>
      <c r="S703" s="425"/>
    </row>
    <row r="704" spans="1:19" x14ac:dyDescent="0.3">
      <c r="A704" s="421"/>
      <c r="B704" s="424"/>
      <c r="C704" s="421"/>
      <c r="D704" s="421"/>
      <c r="E704" s="421"/>
      <c r="F704" s="421"/>
      <c r="G704" s="421"/>
      <c r="H704" s="421"/>
      <c r="I704" s="220">
        <f>IF(B704&gt;A_Stammdaten!$B$12,0,SUM(C704,D704,F704,G704)-SUM(E704,H704))</f>
        <v>0</v>
      </c>
      <c r="J704" s="109">
        <f>IF(B704&gt;2020,HLOOKUP(A_Stammdaten!$B$12,$L$4:$R$2504,ROW(B704)-3,FALSE)+IF(OR(B704=0,A_Stammdaten!$B$12&lt;B704),0,I704*1/20),0)</f>
        <v>0</v>
      </c>
      <c r="K704" s="109">
        <f>IF(B704&gt;2020,HLOOKUP(A_Stammdaten!$B$12,$L$4:$R$2504,ROW(B704)-3,FALSE),0)</f>
        <v>0</v>
      </c>
      <c r="L704" s="109">
        <f t="shared" si="70"/>
        <v>0</v>
      </c>
      <c r="M704" s="109">
        <f t="shared" si="71"/>
        <v>0</v>
      </c>
      <c r="N704" s="109">
        <f t="shared" si="72"/>
        <v>0</v>
      </c>
      <c r="O704" s="109">
        <f t="shared" si="73"/>
        <v>0</v>
      </c>
      <c r="P704" s="109">
        <f t="shared" si="74"/>
        <v>0</v>
      </c>
      <c r="Q704" s="109">
        <f t="shared" si="75"/>
        <v>0</v>
      </c>
      <c r="R704" s="109">
        <f t="shared" si="76"/>
        <v>0</v>
      </c>
      <c r="S704" s="425"/>
    </row>
    <row r="705" spans="1:19" x14ac:dyDescent="0.3">
      <c r="A705" s="421"/>
      <c r="B705" s="424"/>
      <c r="C705" s="421"/>
      <c r="D705" s="421"/>
      <c r="E705" s="421"/>
      <c r="F705" s="421"/>
      <c r="G705" s="421"/>
      <c r="H705" s="421"/>
      <c r="I705" s="220">
        <f>IF(B705&gt;A_Stammdaten!$B$12,0,SUM(C705,D705,F705,G705)-SUM(E705,H705))</f>
        <v>0</v>
      </c>
      <c r="J705" s="109">
        <f>IF(B705&gt;2020,HLOOKUP(A_Stammdaten!$B$12,$L$4:$R$2504,ROW(B705)-3,FALSE)+IF(OR(B705=0,A_Stammdaten!$B$12&lt;B705),0,I705*1/20),0)</f>
        <v>0</v>
      </c>
      <c r="K705" s="109">
        <f>IF(B705&gt;2020,HLOOKUP(A_Stammdaten!$B$12,$L$4:$R$2504,ROW(B705)-3,FALSE),0)</f>
        <v>0</v>
      </c>
      <c r="L705" s="109">
        <f t="shared" si="70"/>
        <v>0</v>
      </c>
      <c r="M705" s="109">
        <f t="shared" si="71"/>
        <v>0</v>
      </c>
      <c r="N705" s="109">
        <f t="shared" si="72"/>
        <v>0</v>
      </c>
      <c r="O705" s="109">
        <f t="shared" si="73"/>
        <v>0</v>
      </c>
      <c r="P705" s="109">
        <f t="shared" si="74"/>
        <v>0</v>
      </c>
      <c r="Q705" s="109">
        <f t="shared" si="75"/>
        <v>0</v>
      </c>
      <c r="R705" s="109">
        <f t="shared" si="76"/>
        <v>0</v>
      </c>
      <c r="S705" s="425"/>
    </row>
    <row r="706" spans="1:19" x14ac:dyDescent="0.3">
      <c r="A706" s="421"/>
      <c r="B706" s="424"/>
      <c r="C706" s="421"/>
      <c r="D706" s="421"/>
      <c r="E706" s="421"/>
      <c r="F706" s="421"/>
      <c r="G706" s="421"/>
      <c r="H706" s="421"/>
      <c r="I706" s="220">
        <f>IF(B706&gt;A_Stammdaten!$B$12,0,SUM(C706,D706,F706,G706)-SUM(E706,H706))</f>
        <v>0</v>
      </c>
      <c r="J706" s="109">
        <f>IF(B706&gt;2020,HLOOKUP(A_Stammdaten!$B$12,$L$4:$R$2504,ROW(B706)-3,FALSE)+IF(OR(B706=0,A_Stammdaten!$B$12&lt;B706),0,I706*1/20),0)</f>
        <v>0</v>
      </c>
      <c r="K706" s="109">
        <f>IF(B706&gt;2020,HLOOKUP(A_Stammdaten!$B$12,$L$4:$R$2504,ROW(B706)-3,FALSE),0)</f>
        <v>0</v>
      </c>
      <c r="L706" s="109">
        <f t="shared" si="70"/>
        <v>0</v>
      </c>
      <c r="M706" s="109">
        <f t="shared" si="71"/>
        <v>0</v>
      </c>
      <c r="N706" s="109">
        <f t="shared" si="72"/>
        <v>0</v>
      </c>
      <c r="O706" s="109">
        <f t="shared" si="73"/>
        <v>0</v>
      </c>
      <c r="P706" s="109">
        <f t="shared" si="74"/>
        <v>0</v>
      </c>
      <c r="Q706" s="109">
        <f t="shared" si="75"/>
        <v>0</v>
      </c>
      <c r="R706" s="109">
        <f t="shared" si="76"/>
        <v>0</v>
      </c>
      <c r="S706" s="425"/>
    </row>
    <row r="707" spans="1:19" x14ac:dyDescent="0.3">
      <c r="A707" s="421"/>
      <c r="B707" s="424"/>
      <c r="C707" s="421"/>
      <c r="D707" s="421"/>
      <c r="E707" s="421"/>
      <c r="F707" s="421"/>
      <c r="G707" s="421"/>
      <c r="H707" s="421"/>
      <c r="I707" s="220">
        <f>IF(B707&gt;A_Stammdaten!$B$12,0,SUM(C707,D707,F707,G707)-SUM(E707,H707))</f>
        <v>0</v>
      </c>
      <c r="J707" s="109">
        <f>IF(B707&gt;2020,HLOOKUP(A_Stammdaten!$B$12,$L$4:$R$2504,ROW(B707)-3,FALSE)+IF(OR(B707=0,A_Stammdaten!$B$12&lt;B707),0,I707*1/20),0)</f>
        <v>0</v>
      </c>
      <c r="K707" s="109">
        <f>IF(B707&gt;2020,HLOOKUP(A_Stammdaten!$B$12,$L$4:$R$2504,ROW(B707)-3,FALSE),0)</f>
        <v>0</v>
      </c>
      <c r="L707" s="109">
        <f t="shared" si="70"/>
        <v>0</v>
      </c>
      <c r="M707" s="109">
        <f t="shared" si="71"/>
        <v>0</v>
      </c>
      <c r="N707" s="109">
        <f t="shared" si="72"/>
        <v>0</v>
      </c>
      <c r="O707" s="109">
        <f t="shared" si="73"/>
        <v>0</v>
      </c>
      <c r="P707" s="109">
        <f t="shared" si="74"/>
        <v>0</v>
      </c>
      <c r="Q707" s="109">
        <f t="shared" si="75"/>
        <v>0</v>
      </c>
      <c r="R707" s="109">
        <f t="shared" si="76"/>
        <v>0</v>
      </c>
      <c r="S707" s="425"/>
    </row>
    <row r="708" spans="1:19" x14ac:dyDescent="0.3">
      <c r="A708" s="421"/>
      <c r="B708" s="424"/>
      <c r="C708" s="421"/>
      <c r="D708" s="421"/>
      <c r="E708" s="421"/>
      <c r="F708" s="421"/>
      <c r="G708" s="421"/>
      <c r="H708" s="421"/>
      <c r="I708" s="220">
        <f>IF(B708&gt;A_Stammdaten!$B$12,0,SUM(C708,D708,F708,G708)-SUM(E708,H708))</f>
        <v>0</v>
      </c>
      <c r="J708" s="109">
        <f>IF(B708&gt;2020,HLOOKUP(A_Stammdaten!$B$12,$L$4:$R$2504,ROW(B708)-3,FALSE)+IF(OR(B708=0,A_Stammdaten!$B$12&lt;B708),0,I708*1/20),0)</f>
        <v>0</v>
      </c>
      <c r="K708" s="109">
        <f>IF(B708&gt;2020,HLOOKUP(A_Stammdaten!$B$12,$L$4:$R$2504,ROW(B708)-3,FALSE),0)</f>
        <v>0</v>
      </c>
      <c r="L708" s="109">
        <f t="shared" si="70"/>
        <v>0</v>
      </c>
      <c r="M708" s="109">
        <f t="shared" si="71"/>
        <v>0</v>
      </c>
      <c r="N708" s="109">
        <f t="shared" si="72"/>
        <v>0</v>
      </c>
      <c r="O708" s="109">
        <f t="shared" si="73"/>
        <v>0</v>
      </c>
      <c r="P708" s="109">
        <f t="shared" si="74"/>
        <v>0</v>
      </c>
      <c r="Q708" s="109">
        <f t="shared" si="75"/>
        <v>0</v>
      </c>
      <c r="R708" s="109">
        <f t="shared" si="76"/>
        <v>0</v>
      </c>
      <c r="S708" s="425"/>
    </row>
    <row r="709" spans="1:19" x14ac:dyDescent="0.3">
      <c r="A709" s="421"/>
      <c r="B709" s="424"/>
      <c r="C709" s="421"/>
      <c r="D709" s="421"/>
      <c r="E709" s="421"/>
      <c r="F709" s="421"/>
      <c r="G709" s="421"/>
      <c r="H709" s="421"/>
      <c r="I709" s="220">
        <f>IF(B709&gt;A_Stammdaten!$B$12,0,SUM(C709,D709,F709,G709)-SUM(E709,H709))</f>
        <v>0</v>
      </c>
      <c r="J709" s="109">
        <f>IF(B709&gt;2020,HLOOKUP(A_Stammdaten!$B$12,$L$4:$R$2504,ROW(B709)-3,FALSE)+IF(OR(B709=0,A_Stammdaten!$B$12&lt;B709),0,I709*1/20),0)</f>
        <v>0</v>
      </c>
      <c r="K709" s="109">
        <f>IF(B709&gt;2020,HLOOKUP(A_Stammdaten!$B$12,$L$4:$R$2504,ROW(B709)-3,FALSE),0)</f>
        <v>0</v>
      </c>
      <c r="L709" s="109">
        <f t="shared" si="70"/>
        <v>0</v>
      </c>
      <c r="M709" s="109">
        <f t="shared" si="71"/>
        <v>0</v>
      </c>
      <c r="N709" s="109">
        <f t="shared" si="72"/>
        <v>0</v>
      </c>
      <c r="O709" s="109">
        <f t="shared" si="73"/>
        <v>0</v>
      </c>
      <c r="P709" s="109">
        <f t="shared" si="74"/>
        <v>0</v>
      </c>
      <c r="Q709" s="109">
        <f t="shared" si="75"/>
        <v>0</v>
      </c>
      <c r="R709" s="109">
        <f t="shared" si="76"/>
        <v>0</v>
      </c>
      <c r="S709" s="425"/>
    </row>
    <row r="710" spans="1:19" x14ac:dyDescent="0.3">
      <c r="A710" s="421"/>
      <c r="B710" s="424"/>
      <c r="C710" s="421"/>
      <c r="D710" s="421"/>
      <c r="E710" s="421"/>
      <c r="F710" s="421"/>
      <c r="G710" s="421"/>
      <c r="H710" s="421"/>
      <c r="I710" s="220">
        <f>IF(B710&gt;A_Stammdaten!$B$12,0,SUM(C710,D710,F710,G710)-SUM(E710,H710))</f>
        <v>0</v>
      </c>
      <c r="J710" s="109">
        <f>IF(B710&gt;2020,HLOOKUP(A_Stammdaten!$B$12,$L$4:$R$2504,ROW(B710)-3,FALSE)+IF(OR(B710=0,A_Stammdaten!$B$12&lt;B710),0,I710*1/20),0)</f>
        <v>0</v>
      </c>
      <c r="K710" s="109">
        <f>IF(B710&gt;2020,HLOOKUP(A_Stammdaten!$B$12,$L$4:$R$2504,ROW(B710)-3,FALSE),0)</f>
        <v>0</v>
      </c>
      <c r="L710" s="109">
        <f t="shared" ref="L710:L773" si="77">IF(B710&gt;2020,IF(OR($I710=0,L$4&lt;$B710,$B710=0,20-(L$4-$B710)=0),0,$I710*(19-(L$4-$B710))/20),0)</f>
        <v>0</v>
      </c>
      <c r="M710" s="109">
        <f t="shared" ref="M710:M773" si="78">IF(B710&gt;2020,IF(OR($I710=0,M$4&lt;$B710,$B710=0,20-(M$4-$B710)=0),0,$I710*(19-(M$4-$B710))/20),0)</f>
        <v>0</v>
      </c>
      <c r="N710" s="109">
        <f t="shared" ref="N710:N773" si="79">IF(B710&gt;2020,IF(OR($I710=0,N$4&lt;$B710,$B710=0,20-(N$4-$B710)=0),0,$I710*(19-(N$4-$B710))/20),0)</f>
        <v>0</v>
      </c>
      <c r="O710" s="109">
        <f t="shared" ref="O710:O773" si="80">IF(B710&gt;2020,IF(OR($I710=0,O$4&lt;$B710,$B710=0,20-(O$4-$B710)=0),0,$I710*(19-(O$4-$B710))/20),0)</f>
        <v>0</v>
      </c>
      <c r="P710" s="109">
        <f t="shared" ref="P710:P773" si="81">IF(B710&gt;2020,IF(OR($I710=0,P$4&lt;$B710,$B710=0,20-(P$4-$B710)=0),0,$I710*(19-(P$4-$B710))/20),0)</f>
        <v>0</v>
      </c>
      <c r="Q710" s="109">
        <f t="shared" ref="Q710:Q773" si="82">IF(B710&gt;2020,IF(OR($I710=0,Q$4&lt;$B710,$B710=0,20-(Q$4-$B710)=0),0,$I710*(19-(Q$4-$B710))/20),0)</f>
        <v>0</v>
      </c>
      <c r="R710" s="109">
        <f t="shared" ref="R710:R773" si="83">IF(B710&gt;2020,IF(OR($I710=0,R$4&lt;$B710,$B710=0,20-(R$4-$B710)=0),0,$I710*(19-(R$4-$B710))/20),0)</f>
        <v>0</v>
      </c>
      <c r="S710" s="425"/>
    </row>
    <row r="711" spans="1:19" x14ac:dyDescent="0.3">
      <c r="A711" s="421"/>
      <c r="B711" s="424"/>
      <c r="C711" s="421"/>
      <c r="D711" s="421"/>
      <c r="E711" s="421"/>
      <c r="F711" s="421"/>
      <c r="G711" s="421"/>
      <c r="H711" s="421"/>
      <c r="I711" s="220">
        <f>IF(B711&gt;A_Stammdaten!$B$12,0,SUM(C711,D711,F711,G711)-SUM(E711,H711))</f>
        <v>0</v>
      </c>
      <c r="J711" s="109">
        <f>IF(B711&gt;2020,HLOOKUP(A_Stammdaten!$B$12,$L$4:$R$2504,ROW(B711)-3,FALSE)+IF(OR(B711=0,A_Stammdaten!$B$12&lt;B711),0,I711*1/20),0)</f>
        <v>0</v>
      </c>
      <c r="K711" s="109">
        <f>IF(B711&gt;2020,HLOOKUP(A_Stammdaten!$B$12,$L$4:$R$2504,ROW(B711)-3,FALSE),0)</f>
        <v>0</v>
      </c>
      <c r="L711" s="109">
        <f t="shared" si="77"/>
        <v>0</v>
      </c>
      <c r="M711" s="109">
        <f t="shared" si="78"/>
        <v>0</v>
      </c>
      <c r="N711" s="109">
        <f t="shared" si="79"/>
        <v>0</v>
      </c>
      <c r="O711" s="109">
        <f t="shared" si="80"/>
        <v>0</v>
      </c>
      <c r="P711" s="109">
        <f t="shared" si="81"/>
        <v>0</v>
      </c>
      <c r="Q711" s="109">
        <f t="shared" si="82"/>
        <v>0</v>
      </c>
      <c r="R711" s="109">
        <f t="shared" si="83"/>
        <v>0</v>
      </c>
      <c r="S711" s="425"/>
    </row>
    <row r="712" spans="1:19" x14ac:dyDescent="0.3">
      <c r="A712" s="421"/>
      <c r="B712" s="424"/>
      <c r="C712" s="421"/>
      <c r="D712" s="421"/>
      <c r="E712" s="421"/>
      <c r="F712" s="421"/>
      <c r="G712" s="421"/>
      <c r="H712" s="421"/>
      <c r="I712" s="220">
        <f>IF(B712&gt;A_Stammdaten!$B$12,0,SUM(C712,D712,F712,G712)-SUM(E712,H712))</f>
        <v>0</v>
      </c>
      <c r="J712" s="109">
        <f>IF(B712&gt;2020,HLOOKUP(A_Stammdaten!$B$12,$L$4:$R$2504,ROW(B712)-3,FALSE)+IF(OR(B712=0,A_Stammdaten!$B$12&lt;B712),0,I712*1/20),0)</f>
        <v>0</v>
      </c>
      <c r="K712" s="109">
        <f>IF(B712&gt;2020,HLOOKUP(A_Stammdaten!$B$12,$L$4:$R$2504,ROW(B712)-3,FALSE),0)</f>
        <v>0</v>
      </c>
      <c r="L712" s="109">
        <f t="shared" si="77"/>
        <v>0</v>
      </c>
      <c r="M712" s="109">
        <f t="shared" si="78"/>
        <v>0</v>
      </c>
      <c r="N712" s="109">
        <f t="shared" si="79"/>
        <v>0</v>
      </c>
      <c r="O712" s="109">
        <f t="shared" si="80"/>
        <v>0</v>
      </c>
      <c r="P712" s="109">
        <f t="shared" si="81"/>
        <v>0</v>
      </c>
      <c r="Q712" s="109">
        <f t="shared" si="82"/>
        <v>0</v>
      </c>
      <c r="R712" s="109">
        <f t="shared" si="83"/>
        <v>0</v>
      </c>
      <c r="S712" s="425"/>
    </row>
    <row r="713" spans="1:19" x14ac:dyDescent="0.3">
      <c r="A713" s="421"/>
      <c r="B713" s="424"/>
      <c r="C713" s="421"/>
      <c r="D713" s="421"/>
      <c r="E713" s="421"/>
      <c r="F713" s="421"/>
      <c r="G713" s="421"/>
      <c r="H713" s="421"/>
      <c r="I713" s="220">
        <f>IF(B713&gt;A_Stammdaten!$B$12,0,SUM(C713,D713,F713,G713)-SUM(E713,H713))</f>
        <v>0</v>
      </c>
      <c r="J713" s="109">
        <f>IF(B713&gt;2020,HLOOKUP(A_Stammdaten!$B$12,$L$4:$R$2504,ROW(B713)-3,FALSE)+IF(OR(B713=0,A_Stammdaten!$B$12&lt;B713),0,I713*1/20),0)</f>
        <v>0</v>
      </c>
      <c r="K713" s="109">
        <f>IF(B713&gt;2020,HLOOKUP(A_Stammdaten!$B$12,$L$4:$R$2504,ROW(B713)-3,FALSE),0)</f>
        <v>0</v>
      </c>
      <c r="L713" s="109">
        <f t="shared" si="77"/>
        <v>0</v>
      </c>
      <c r="M713" s="109">
        <f t="shared" si="78"/>
        <v>0</v>
      </c>
      <c r="N713" s="109">
        <f t="shared" si="79"/>
        <v>0</v>
      </c>
      <c r="O713" s="109">
        <f t="shared" si="80"/>
        <v>0</v>
      </c>
      <c r="P713" s="109">
        <f t="shared" si="81"/>
        <v>0</v>
      </c>
      <c r="Q713" s="109">
        <f t="shared" si="82"/>
        <v>0</v>
      </c>
      <c r="R713" s="109">
        <f t="shared" si="83"/>
        <v>0</v>
      </c>
      <c r="S713" s="425"/>
    </row>
    <row r="714" spans="1:19" x14ac:dyDescent="0.3">
      <c r="A714" s="421"/>
      <c r="B714" s="424"/>
      <c r="C714" s="421"/>
      <c r="D714" s="421"/>
      <c r="E714" s="421"/>
      <c r="F714" s="421"/>
      <c r="G714" s="421"/>
      <c r="H714" s="421"/>
      <c r="I714" s="220">
        <f>IF(B714&gt;A_Stammdaten!$B$12,0,SUM(C714,D714,F714,G714)-SUM(E714,H714))</f>
        <v>0</v>
      </c>
      <c r="J714" s="109">
        <f>IF(B714&gt;2020,HLOOKUP(A_Stammdaten!$B$12,$L$4:$R$2504,ROW(B714)-3,FALSE)+IF(OR(B714=0,A_Stammdaten!$B$12&lt;B714),0,I714*1/20),0)</f>
        <v>0</v>
      </c>
      <c r="K714" s="109">
        <f>IF(B714&gt;2020,HLOOKUP(A_Stammdaten!$B$12,$L$4:$R$2504,ROW(B714)-3,FALSE),0)</f>
        <v>0</v>
      </c>
      <c r="L714" s="109">
        <f t="shared" si="77"/>
        <v>0</v>
      </c>
      <c r="M714" s="109">
        <f t="shared" si="78"/>
        <v>0</v>
      </c>
      <c r="N714" s="109">
        <f t="shared" si="79"/>
        <v>0</v>
      </c>
      <c r="O714" s="109">
        <f t="shared" si="80"/>
        <v>0</v>
      </c>
      <c r="P714" s="109">
        <f t="shared" si="81"/>
        <v>0</v>
      </c>
      <c r="Q714" s="109">
        <f t="shared" si="82"/>
        <v>0</v>
      </c>
      <c r="R714" s="109">
        <f t="shared" si="83"/>
        <v>0</v>
      </c>
      <c r="S714" s="425"/>
    </row>
    <row r="715" spans="1:19" x14ac:dyDescent="0.3">
      <c r="A715" s="421"/>
      <c r="B715" s="424"/>
      <c r="C715" s="421"/>
      <c r="D715" s="421"/>
      <c r="E715" s="421"/>
      <c r="F715" s="421"/>
      <c r="G715" s="421"/>
      <c r="H715" s="421"/>
      <c r="I715" s="220">
        <f>IF(B715&gt;A_Stammdaten!$B$12,0,SUM(C715,D715,F715,G715)-SUM(E715,H715))</f>
        <v>0</v>
      </c>
      <c r="J715" s="109">
        <f>IF(B715&gt;2020,HLOOKUP(A_Stammdaten!$B$12,$L$4:$R$2504,ROW(B715)-3,FALSE)+IF(OR(B715=0,A_Stammdaten!$B$12&lt;B715),0,I715*1/20),0)</f>
        <v>0</v>
      </c>
      <c r="K715" s="109">
        <f>IF(B715&gt;2020,HLOOKUP(A_Stammdaten!$B$12,$L$4:$R$2504,ROW(B715)-3,FALSE),0)</f>
        <v>0</v>
      </c>
      <c r="L715" s="109">
        <f t="shared" si="77"/>
        <v>0</v>
      </c>
      <c r="M715" s="109">
        <f t="shared" si="78"/>
        <v>0</v>
      </c>
      <c r="N715" s="109">
        <f t="shared" si="79"/>
        <v>0</v>
      </c>
      <c r="O715" s="109">
        <f t="shared" si="80"/>
        <v>0</v>
      </c>
      <c r="P715" s="109">
        <f t="shared" si="81"/>
        <v>0</v>
      </c>
      <c r="Q715" s="109">
        <f t="shared" si="82"/>
        <v>0</v>
      </c>
      <c r="R715" s="109">
        <f t="shared" si="83"/>
        <v>0</v>
      </c>
      <c r="S715" s="425"/>
    </row>
    <row r="716" spans="1:19" x14ac:dyDescent="0.3">
      <c r="A716" s="421"/>
      <c r="B716" s="424"/>
      <c r="C716" s="421"/>
      <c r="D716" s="421"/>
      <c r="E716" s="421"/>
      <c r="F716" s="421"/>
      <c r="G716" s="421"/>
      <c r="H716" s="421"/>
      <c r="I716" s="220">
        <f>IF(B716&gt;A_Stammdaten!$B$12,0,SUM(C716,D716,F716,G716)-SUM(E716,H716))</f>
        <v>0</v>
      </c>
      <c r="J716" s="109">
        <f>IF(B716&gt;2020,HLOOKUP(A_Stammdaten!$B$12,$L$4:$R$2504,ROW(B716)-3,FALSE)+IF(OR(B716=0,A_Stammdaten!$B$12&lt;B716),0,I716*1/20),0)</f>
        <v>0</v>
      </c>
      <c r="K716" s="109">
        <f>IF(B716&gt;2020,HLOOKUP(A_Stammdaten!$B$12,$L$4:$R$2504,ROW(B716)-3,FALSE),0)</f>
        <v>0</v>
      </c>
      <c r="L716" s="109">
        <f t="shared" si="77"/>
        <v>0</v>
      </c>
      <c r="M716" s="109">
        <f t="shared" si="78"/>
        <v>0</v>
      </c>
      <c r="N716" s="109">
        <f t="shared" si="79"/>
        <v>0</v>
      </c>
      <c r="O716" s="109">
        <f t="shared" si="80"/>
        <v>0</v>
      </c>
      <c r="P716" s="109">
        <f t="shared" si="81"/>
        <v>0</v>
      </c>
      <c r="Q716" s="109">
        <f t="shared" si="82"/>
        <v>0</v>
      </c>
      <c r="R716" s="109">
        <f t="shared" si="83"/>
        <v>0</v>
      </c>
      <c r="S716" s="425"/>
    </row>
    <row r="717" spans="1:19" x14ac:dyDescent="0.3">
      <c r="A717" s="421"/>
      <c r="B717" s="424"/>
      <c r="C717" s="421"/>
      <c r="D717" s="421"/>
      <c r="E717" s="421"/>
      <c r="F717" s="421"/>
      <c r="G717" s="421"/>
      <c r="H717" s="421"/>
      <c r="I717" s="220">
        <f>IF(B717&gt;A_Stammdaten!$B$12,0,SUM(C717,D717,F717,G717)-SUM(E717,H717))</f>
        <v>0</v>
      </c>
      <c r="J717" s="109">
        <f>IF(B717&gt;2020,HLOOKUP(A_Stammdaten!$B$12,$L$4:$R$2504,ROW(B717)-3,FALSE)+IF(OR(B717=0,A_Stammdaten!$B$12&lt;B717),0,I717*1/20),0)</f>
        <v>0</v>
      </c>
      <c r="K717" s="109">
        <f>IF(B717&gt;2020,HLOOKUP(A_Stammdaten!$B$12,$L$4:$R$2504,ROW(B717)-3,FALSE),0)</f>
        <v>0</v>
      </c>
      <c r="L717" s="109">
        <f t="shared" si="77"/>
        <v>0</v>
      </c>
      <c r="M717" s="109">
        <f t="shared" si="78"/>
        <v>0</v>
      </c>
      <c r="N717" s="109">
        <f t="shared" si="79"/>
        <v>0</v>
      </c>
      <c r="O717" s="109">
        <f t="shared" si="80"/>
        <v>0</v>
      </c>
      <c r="P717" s="109">
        <f t="shared" si="81"/>
        <v>0</v>
      </c>
      <c r="Q717" s="109">
        <f t="shared" si="82"/>
        <v>0</v>
      </c>
      <c r="R717" s="109">
        <f t="shared" si="83"/>
        <v>0</v>
      </c>
      <c r="S717" s="425"/>
    </row>
    <row r="718" spans="1:19" x14ac:dyDescent="0.3">
      <c r="A718" s="421"/>
      <c r="B718" s="424"/>
      <c r="C718" s="421"/>
      <c r="D718" s="421"/>
      <c r="E718" s="421"/>
      <c r="F718" s="421"/>
      <c r="G718" s="421"/>
      <c r="H718" s="421"/>
      <c r="I718" s="220">
        <f>IF(B718&gt;A_Stammdaten!$B$12,0,SUM(C718,D718,F718,G718)-SUM(E718,H718))</f>
        <v>0</v>
      </c>
      <c r="J718" s="109">
        <f>IF(B718&gt;2020,HLOOKUP(A_Stammdaten!$B$12,$L$4:$R$2504,ROW(B718)-3,FALSE)+IF(OR(B718=0,A_Stammdaten!$B$12&lt;B718),0,I718*1/20),0)</f>
        <v>0</v>
      </c>
      <c r="K718" s="109">
        <f>IF(B718&gt;2020,HLOOKUP(A_Stammdaten!$B$12,$L$4:$R$2504,ROW(B718)-3,FALSE),0)</f>
        <v>0</v>
      </c>
      <c r="L718" s="109">
        <f t="shared" si="77"/>
        <v>0</v>
      </c>
      <c r="M718" s="109">
        <f t="shared" si="78"/>
        <v>0</v>
      </c>
      <c r="N718" s="109">
        <f t="shared" si="79"/>
        <v>0</v>
      </c>
      <c r="O718" s="109">
        <f t="shared" si="80"/>
        <v>0</v>
      </c>
      <c r="P718" s="109">
        <f t="shared" si="81"/>
        <v>0</v>
      </c>
      <c r="Q718" s="109">
        <f t="shared" si="82"/>
        <v>0</v>
      </c>
      <c r="R718" s="109">
        <f t="shared" si="83"/>
        <v>0</v>
      </c>
      <c r="S718" s="425"/>
    </row>
    <row r="719" spans="1:19" x14ac:dyDescent="0.3">
      <c r="A719" s="421"/>
      <c r="B719" s="424"/>
      <c r="C719" s="421"/>
      <c r="D719" s="421"/>
      <c r="E719" s="421"/>
      <c r="F719" s="421"/>
      <c r="G719" s="421"/>
      <c r="H719" s="421"/>
      <c r="I719" s="220">
        <f>IF(B719&gt;A_Stammdaten!$B$12,0,SUM(C719,D719,F719,G719)-SUM(E719,H719))</f>
        <v>0</v>
      </c>
      <c r="J719" s="109">
        <f>IF(B719&gt;2020,HLOOKUP(A_Stammdaten!$B$12,$L$4:$R$2504,ROW(B719)-3,FALSE)+IF(OR(B719=0,A_Stammdaten!$B$12&lt;B719),0,I719*1/20),0)</f>
        <v>0</v>
      </c>
      <c r="K719" s="109">
        <f>IF(B719&gt;2020,HLOOKUP(A_Stammdaten!$B$12,$L$4:$R$2504,ROW(B719)-3,FALSE),0)</f>
        <v>0</v>
      </c>
      <c r="L719" s="109">
        <f t="shared" si="77"/>
        <v>0</v>
      </c>
      <c r="M719" s="109">
        <f t="shared" si="78"/>
        <v>0</v>
      </c>
      <c r="N719" s="109">
        <f t="shared" si="79"/>
        <v>0</v>
      </c>
      <c r="O719" s="109">
        <f t="shared" si="80"/>
        <v>0</v>
      </c>
      <c r="P719" s="109">
        <f t="shared" si="81"/>
        <v>0</v>
      </c>
      <c r="Q719" s="109">
        <f t="shared" si="82"/>
        <v>0</v>
      </c>
      <c r="R719" s="109">
        <f t="shared" si="83"/>
        <v>0</v>
      </c>
      <c r="S719" s="425"/>
    </row>
    <row r="720" spans="1:19" x14ac:dyDescent="0.3">
      <c r="A720" s="421"/>
      <c r="B720" s="424"/>
      <c r="C720" s="421"/>
      <c r="D720" s="421"/>
      <c r="E720" s="421"/>
      <c r="F720" s="421"/>
      <c r="G720" s="421"/>
      <c r="H720" s="421"/>
      <c r="I720" s="220">
        <f>IF(B720&gt;A_Stammdaten!$B$12,0,SUM(C720,D720,F720,G720)-SUM(E720,H720))</f>
        <v>0</v>
      </c>
      <c r="J720" s="109">
        <f>IF(B720&gt;2020,HLOOKUP(A_Stammdaten!$B$12,$L$4:$R$2504,ROW(B720)-3,FALSE)+IF(OR(B720=0,A_Stammdaten!$B$12&lt;B720),0,I720*1/20),0)</f>
        <v>0</v>
      </c>
      <c r="K720" s="109">
        <f>IF(B720&gt;2020,HLOOKUP(A_Stammdaten!$B$12,$L$4:$R$2504,ROW(B720)-3,FALSE),0)</f>
        <v>0</v>
      </c>
      <c r="L720" s="109">
        <f t="shared" si="77"/>
        <v>0</v>
      </c>
      <c r="M720" s="109">
        <f t="shared" si="78"/>
        <v>0</v>
      </c>
      <c r="N720" s="109">
        <f t="shared" si="79"/>
        <v>0</v>
      </c>
      <c r="O720" s="109">
        <f t="shared" si="80"/>
        <v>0</v>
      </c>
      <c r="P720" s="109">
        <f t="shared" si="81"/>
        <v>0</v>
      </c>
      <c r="Q720" s="109">
        <f t="shared" si="82"/>
        <v>0</v>
      </c>
      <c r="R720" s="109">
        <f t="shared" si="83"/>
        <v>0</v>
      </c>
      <c r="S720" s="425"/>
    </row>
    <row r="721" spans="1:19" x14ac:dyDescent="0.3">
      <c r="A721" s="421"/>
      <c r="B721" s="424"/>
      <c r="C721" s="421"/>
      <c r="D721" s="421"/>
      <c r="E721" s="421"/>
      <c r="F721" s="421"/>
      <c r="G721" s="421"/>
      <c r="H721" s="421"/>
      <c r="I721" s="220">
        <f>IF(B721&gt;A_Stammdaten!$B$12,0,SUM(C721,D721,F721,G721)-SUM(E721,H721))</f>
        <v>0</v>
      </c>
      <c r="J721" s="109">
        <f>IF(B721&gt;2020,HLOOKUP(A_Stammdaten!$B$12,$L$4:$R$2504,ROW(B721)-3,FALSE)+IF(OR(B721=0,A_Stammdaten!$B$12&lt;B721),0,I721*1/20),0)</f>
        <v>0</v>
      </c>
      <c r="K721" s="109">
        <f>IF(B721&gt;2020,HLOOKUP(A_Stammdaten!$B$12,$L$4:$R$2504,ROW(B721)-3,FALSE),0)</f>
        <v>0</v>
      </c>
      <c r="L721" s="109">
        <f t="shared" si="77"/>
        <v>0</v>
      </c>
      <c r="M721" s="109">
        <f t="shared" si="78"/>
        <v>0</v>
      </c>
      <c r="N721" s="109">
        <f t="shared" si="79"/>
        <v>0</v>
      </c>
      <c r="O721" s="109">
        <f t="shared" si="80"/>
        <v>0</v>
      </c>
      <c r="P721" s="109">
        <f t="shared" si="81"/>
        <v>0</v>
      </c>
      <c r="Q721" s="109">
        <f t="shared" si="82"/>
        <v>0</v>
      </c>
      <c r="R721" s="109">
        <f t="shared" si="83"/>
        <v>0</v>
      </c>
      <c r="S721" s="425"/>
    </row>
    <row r="722" spans="1:19" x14ac:dyDescent="0.3">
      <c r="A722" s="421"/>
      <c r="B722" s="424"/>
      <c r="C722" s="421"/>
      <c r="D722" s="421"/>
      <c r="E722" s="421"/>
      <c r="F722" s="421"/>
      <c r="G722" s="421"/>
      <c r="H722" s="421"/>
      <c r="I722" s="220">
        <f>IF(B722&gt;A_Stammdaten!$B$12,0,SUM(C722,D722,F722,G722)-SUM(E722,H722))</f>
        <v>0</v>
      </c>
      <c r="J722" s="109">
        <f>IF(B722&gt;2020,HLOOKUP(A_Stammdaten!$B$12,$L$4:$R$2504,ROW(B722)-3,FALSE)+IF(OR(B722=0,A_Stammdaten!$B$12&lt;B722),0,I722*1/20),0)</f>
        <v>0</v>
      </c>
      <c r="K722" s="109">
        <f>IF(B722&gt;2020,HLOOKUP(A_Stammdaten!$B$12,$L$4:$R$2504,ROW(B722)-3,FALSE),0)</f>
        <v>0</v>
      </c>
      <c r="L722" s="109">
        <f t="shared" si="77"/>
        <v>0</v>
      </c>
      <c r="M722" s="109">
        <f t="shared" si="78"/>
        <v>0</v>
      </c>
      <c r="N722" s="109">
        <f t="shared" si="79"/>
        <v>0</v>
      </c>
      <c r="O722" s="109">
        <f t="shared" si="80"/>
        <v>0</v>
      </c>
      <c r="P722" s="109">
        <f t="shared" si="81"/>
        <v>0</v>
      </c>
      <c r="Q722" s="109">
        <f t="shared" si="82"/>
        <v>0</v>
      </c>
      <c r="R722" s="109">
        <f t="shared" si="83"/>
        <v>0</v>
      </c>
      <c r="S722" s="425"/>
    </row>
    <row r="723" spans="1:19" x14ac:dyDescent="0.3">
      <c r="A723" s="421"/>
      <c r="B723" s="424"/>
      <c r="C723" s="421"/>
      <c r="D723" s="421"/>
      <c r="E723" s="421"/>
      <c r="F723" s="421"/>
      <c r="G723" s="421"/>
      <c r="H723" s="421"/>
      <c r="I723" s="220">
        <f>IF(B723&gt;A_Stammdaten!$B$12,0,SUM(C723,D723,F723,G723)-SUM(E723,H723))</f>
        <v>0</v>
      </c>
      <c r="J723" s="109">
        <f>IF(B723&gt;2020,HLOOKUP(A_Stammdaten!$B$12,$L$4:$R$2504,ROW(B723)-3,FALSE)+IF(OR(B723=0,A_Stammdaten!$B$12&lt;B723),0,I723*1/20),0)</f>
        <v>0</v>
      </c>
      <c r="K723" s="109">
        <f>IF(B723&gt;2020,HLOOKUP(A_Stammdaten!$B$12,$L$4:$R$2504,ROW(B723)-3,FALSE),0)</f>
        <v>0</v>
      </c>
      <c r="L723" s="109">
        <f t="shared" si="77"/>
        <v>0</v>
      </c>
      <c r="M723" s="109">
        <f t="shared" si="78"/>
        <v>0</v>
      </c>
      <c r="N723" s="109">
        <f t="shared" si="79"/>
        <v>0</v>
      </c>
      <c r="O723" s="109">
        <f t="shared" si="80"/>
        <v>0</v>
      </c>
      <c r="P723" s="109">
        <f t="shared" si="81"/>
        <v>0</v>
      </c>
      <c r="Q723" s="109">
        <f t="shared" si="82"/>
        <v>0</v>
      </c>
      <c r="R723" s="109">
        <f t="shared" si="83"/>
        <v>0</v>
      </c>
      <c r="S723" s="425"/>
    </row>
    <row r="724" spans="1:19" x14ac:dyDescent="0.3">
      <c r="A724" s="421"/>
      <c r="B724" s="424"/>
      <c r="C724" s="421"/>
      <c r="D724" s="421"/>
      <c r="E724" s="421"/>
      <c r="F724" s="421"/>
      <c r="G724" s="421"/>
      <c r="H724" s="421"/>
      <c r="I724" s="220">
        <f>IF(B724&gt;A_Stammdaten!$B$12,0,SUM(C724,D724,F724,G724)-SUM(E724,H724))</f>
        <v>0</v>
      </c>
      <c r="J724" s="109">
        <f>IF(B724&gt;2020,HLOOKUP(A_Stammdaten!$B$12,$L$4:$R$2504,ROW(B724)-3,FALSE)+IF(OR(B724=0,A_Stammdaten!$B$12&lt;B724),0,I724*1/20),0)</f>
        <v>0</v>
      </c>
      <c r="K724" s="109">
        <f>IF(B724&gt;2020,HLOOKUP(A_Stammdaten!$B$12,$L$4:$R$2504,ROW(B724)-3,FALSE),0)</f>
        <v>0</v>
      </c>
      <c r="L724" s="109">
        <f t="shared" si="77"/>
        <v>0</v>
      </c>
      <c r="M724" s="109">
        <f t="shared" si="78"/>
        <v>0</v>
      </c>
      <c r="N724" s="109">
        <f t="shared" si="79"/>
        <v>0</v>
      </c>
      <c r="O724" s="109">
        <f t="shared" si="80"/>
        <v>0</v>
      </c>
      <c r="P724" s="109">
        <f t="shared" si="81"/>
        <v>0</v>
      </c>
      <c r="Q724" s="109">
        <f t="shared" si="82"/>
        <v>0</v>
      </c>
      <c r="R724" s="109">
        <f t="shared" si="83"/>
        <v>0</v>
      </c>
      <c r="S724" s="425"/>
    </row>
    <row r="725" spans="1:19" x14ac:dyDescent="0.3">
      <c r="A725" s="421"/>
      <c r="B725" s="424"/>
      <c r="C725" s="421"/>
      <c r="D725" s="421"/>
      <c r="E725" s="421"/>
      <c r="F725" s="421"/>
      <c r="G725" s="421"/>
      <c r="H725" s="421"/>
      <c r="I725" s="220">
        <f>IF(B725&gt;A_Stammdaten!$B$12,0,SUM(C725,D725,F725,G725)-SUM(E725,H725))</f>
        <v>0</v>
      </c>
      <c r="J725" s="109">
        <f>IF(B725&gt;2020,HLOOKUP(A_Stammdaten!$B$12,$L$4:$R$2504,ROW(B725)-3,FALSE)+IF(OR(B725=0,A_Stammdaten!$B$12&lt;B725),0,I725*1/20),0)</f>
        <v>0</v>
      </c>
      <c r="K725" s="109">
        <f>IF(B725&gt;2020,HLOOKUP(A_Stammdaten!$B$12,$L$4:$R$2504,ROW(B725)-3,FALSE),0)</f>
        <v>0</v>
      </c>
      <c r="L725" s="109">
        <f t="shared" si="77"/>
        <v>0</v>
      </c>
      <c r="M725" s="109">
        <f t="shared" si="78"/>
        <v>0</v>
      </c>
      <c r="N725" s="109">
        <f t="shared" si="79"/>
        <v>0</v>
      </c>
      <c r="O725" s="109">
        <f t="shared" si="80"/>
        <v>0</v>
      </c>
      <c r="P725" s="109">
        <f t="shared" si="81"/>
        <v>0</v>
      </c>
      <c r="Q725" s="109">
        <f t="shared" si="82"/>
        <v>0</v>
      </c>
      <c r="R725" s="109">
        <f t="shared" si="83"/>
        <v>0</v>
      </c>
      <c r="S725" s="425"/>
    </row>
    <row r="726" spans="1:19" x14ac:dyDescent="0.3">
      <c r="A726" s="421"/>
      <c r="B726" s="424"/>
      <c r="C726" s="421"/>
      <c r="D726" s="421"/>
      <c r="E726" s="421"/>
      <c r="F726" s="421"/>
      <c r="G726" s="421"/>
      <c r="H726" s="421"/>
      <c r="I726" s="220">
        <f>IF(B726&gt;A_Stammdaten!$B$12,0,SUM(C726,D726,F726,G726)-SUM(E726,H726))</f>
        <v>0</v>
      </c>
      <c r="J726" s="109">
        <f>IF(B726&gt;2020,HLOOKUP(A_Stammdaten!$B$12,$L$4:$R$2504,ROW(B726)-3,FALSE)+IF(OR(B726=0,A_Stammdaten!$B$12&lt;B726),0,I726*1/20),0)</f>
        <v>0</v>
      </c>
      <c r="K726" s="109">
        <f>IF(B726&gt;2020,HLOOKUP(A_Stammdaten!$B$12,$L$4:$R$2504,ROW(B726)-3,FALSE),0)</f>
        <v>0</v>
      </c>
      <c r="L726" s="109">
        <f t="shared" si="77"/>
        <v>0</v>
      </c>
      <c r="M726" s="109">
        <f t="shared" si="78"/>
        <v>0</v>
      </c>
      <c r="N726" s="109">
        <f t="shared" si="79"/>
        <v>0</v>
      </c>
      <c r="O726" s="109">
        <f t="shared" si="80"/>
        <v>0</v>
      </c>
      <c r="P726" s="109">
        <f t="shared" si="81"/>
        <v>0</v>
      </c>
      <c r="Q726" s="109">
        <f t="shared" si="82"/>
        <v>0</v>
      </c>
      <c r="R726" s="109">
        <f t="shared" si="83"/>
        <v>0</v>
      </c>
      <c r="S726" s="425"/>
    </row>
    <row r="727" spans="1:19" x14ac:dyDescent="0.3">
      <c r="A727" s="421"/>
      <c r="B727" s="424"/>
      <c r="C727" s="421"/>
      <c r="D727" s="421"/>
      <c r="E727" s="421"/>
      <c r="F727" s="421"/>
      <c r="G727" s="421"/>
      <c r="H727" s="421"/>
      <c r="I727" s="220">
        <f>IF(B727&gt;A_Stammdaten!$B$12,0,SUM(C727,D727,F727,G727)-SUM(E727,H727))</f>
        <v>0</v>
      </c>
      <c r="J727" s="109">
        <f>IF(B727&gt;2020,HLOOKUP(A_Stammdaten!$B$12,$L$4:$R$2504,ROW(B727)-3,FALSE)+IF(OR(B727=0,A_Stammdaten!$B$12&lt;B727),0,I727*1/20),0)</f>
        <v>0</v>
      </c>
      <c r="K727" s="109">
        <f>IF(B727&gt;2020,HLOOKUP(A_Stammdaten!$B$12,$L$4:$R$2504,ROW(B727)-3,FALSE),0)</f>
        <v>0</v>
      </c>
      <c r="L727" s="109">
        <f t="shared" si="77"/>
        <v>0</v>
      </c>
      <c r="M727" s="109">
        <f t="shared" si="78"/>
        <v>0</v>
      </c>
      <c r="N727" s="109">
        <f t="shared" si="79"/>
        <v>0</v>
      </c>
      <c r="O727" s="109">
        <f t="shared" si="80"/>
        <v>0</v>
      </c>
      <c r="P727" s="109">
        <f t="shared" si="81"/>
        <v>0</v>
      </c>
      <c r="Q727" s="109">
        <f t="shared" si="82"/>
        <v>0</v>
      </c>
      <c r="R727" s="109">
        <f t="shared" si="83"/>
        <v>0</v>
      </c>
      <c r="S727" s="425"/>
    </row>
    <row r="728" spans="1:19" x14ac:dyDescent="0.3">
      <c r="A728" s="421"/>
      <c r="B728" s="424"/>
      <c r="C728" s="421"/>
      <c r="D728" s="421"/>
      <c r="E728" s="421"/>
      <c r="F728" s="421"/>
      <c r="G728" s="421"/>
      <c r="H728" s="421"/>
      <c r="I728" s="220">
        <f>IF(B728&gt;A_Stammdaten!$B$12,0,SUM(C728,D728,F728,G728)-SUM(E728,H728))</f>
        <v>0</v>
      </c>
      <c r="J728" s="109">
        <f>IF(B728&gt;2020,HLOOKUP(A_Stammdaten!$B$12,$L$4:$R$2504,ROW(B728)-3,FALSE)+IF(OR(B728=0,A_Stammdaten!$B$12&lt;B728),0,I728*1/20),0)</f>
        <v>0</v>
      </c>
      <c r="K728" s="109">
        <f>IF(B728&gt;2020,HLOOKUP(A_Stammdaten!$B$12,$L$4:$R$2504,ROW(B728)-3,FALSE),0)</f>
        <v>0</v>
      </c>
      <c r="L728" s="109">
        <f t="shared" si="77"/>
        <v>0</v>
      </c>
      <c r="M728" s="109">
        <f t="shared" si="78"/>
        <v>0</v>
      </c>
      <c r="N728" s="109">
        <f t="shared" si="79"/>
        <v>0</v>
      </c>
      <c r="O728" s="109">
        <f t="shared" si="80"/>
        <v>0</v>
      </c>
      <c r="P728" s="109">
        <f t="shared" si="81"/>
        <v>0</v>
      </c>
      <c r="Q728" s="109">
        <f t="shared" si="82"/>
        <v>0</v>
      </c>
      <c r="R728" s="109">
        <f t="shared" si="83"/>
        <v>0</v>
      </c>
      <c r="S728" s="425"/>
    </row>
    <row r="729" spans="1:19" x14ac:dyDescent="0.3">
      <c r="A729" s="421"/>
      <c r="B729" s="424"/>
      <c r="C729" s="421"/>
      <c r="D729" s="421"/>
      <c r="E729" s="421"/>
      <c r="F729" s="421"/>
      <c r="G729" s="421"/>
      <c r="H729" s="421"/>
      <c r="I729" s="220">
        <f>IF(B729&gt;A_Stammdaten!$B$12,0,SUM(C729,D729,F729,G729)-SUM(E729,H729))</f>
        <v>0</v>
      </c>
      <c r="J729" s="109">
        <f>IF(B729&gt;2020,HLOOKUP(A_Stammdaten!$B$12,$L$4:$R$2504,ROW(B729)-3,FALSE)+IF(OR(B729=0,A_Stammdaten!$B$12&lt;B729),0,I729*1/20),0)</f>
        <v>0</v>
      </c>
      <c r="K729" s="109">
        <f>IF(B729&gt;2020,HLOOKUP(A_Stammdaten!$B$12,$L$4:$R$2504,ROW(B729)-3,FALSE),0)</f>
        <v>0</v>
      </c>
      <c r="L729" s="109">
        <f t="shared" si="77"/>
        <v>0</v>
      </c>
      <c r="M729" s="109">
        <f t="shared" si="78"/>
        <v>0</v>
      </c>
      <c r="N729" s="109">
        <f t="shared" si="79"/>
        <v>0</v>
      </c>
      <c r="O729" s="109">
        <f t="shared" si="80"/>
        <v>0</v>
      </c>
      <c r="P729" s="109">
        <f t="shared" si="81"/>
        <v>0</v>
      </c>
      <c r="Q729" s="109">
        <f t="shared" si="82"/>
        <v>0</v>
      </c>
      <c r="R729" s="109">
        <f t="shared" si="83"/>
        <v>0</v>
      </c>
      <c r="S729" s="425"/>
    </row>
    <row r="730" spans="1:19" x14ac:dyDescent="0.3">
      <c r="A730" s="421"/>
      <c r="B730" s="424"/>
      <c r="C730" s="421"/>
      <c r="D730" s="421"/>
      <c r="E730" s="421"/>
      <c r="F730" s="421"/>
      <c r="G730" s="421"/>
      <c r="H730" s="421"/>
      <c r="I730" s="220">
        <f>IF(B730&gt;A_Stammdaten!$B$12,0,SUM(C730,D730,F730,G730)-SUM(E730,H730))</f>
        <v>0</v>
      </c>
      <c r="J730" s="109">
        <f>IF(B730&gt;2020,HLOOKUP(A_Stammdaten!$B$12,$L$4:$R$2504,ROW(B730)-3,FALSE)+IF(OR(B730=0,A_Stammdaten!$B$12&lt;B730),0,I730*1/20),0)</f>
        <v>0</v>
      </c>
      <c r="K730" s="109">
        <f>IF(B730&gt;2020,HLOOKUP(A_Stammdaten!$B$12,$L$4:$R$2504,ROW(B730)-3,FALSE),0)</f>
        <v>0</v>
      </c>
      <c r="L730" s="109">
        <f t="shared" si="77"/>
        <v>0</v>
      </c>
      <c r="M730" s="109">
        <f t="shared" si="78"/>
        <v>0</v>
      </c>
      <c r="N730" s="109">
        <f t="shared" si="79"/>
        <v>0</v>
      </c>
      <c r="O730" s="109">
        <f t="shared" si="80"/>
        <v>0</v>
      </c>
      <c r="P730" s="109">
        <f t="shared" si="81"/>
        <v>0</v>
      </c>
      <c r="Q730" s="109">
        <f t="shared" si="82"/>
        <v>0</v>
      </c>
      <c r="R730" s="109">
        <f t="shared" si="83"/>
        <v>0</v>
      </c>
      <c r="S730" s="425"/>
    </row>
    <row r="731" spans="1:19" x14ac:dyDescent="0.3">
      <c r="A731" s="421"/>
      <c r="B731" s="424"/>
      <c r="C731" s="421"/>
      <c r="D731" s="421"/>
      <c r="E731" s="421"/>
      <c r="F731" s="421"/>
      <c r="G731" s="421"/>
      <c r="H731" s="421"/>
      <c r="I731" s="220">
        <f>IF(B731&gt;A_Stammdaten!$B$12,0,SUM(C731,D731,F731,G731)-SUM(E731,H731))</f>
        <v>0</v>
      </c>
      <c r="J731" s="109">
        <f>IF(B731&gt;2020,HLOOKUP(A_Stammdaten!$B$12,$L$4:$R$2504,ROW(B731)-3,FALSE)+IF(OR(B731=0,A_Stammdaten!$B$12&lt;B731),0,I731*1/20),0)</f>
        <v>0</v>
      </c>
      <c r="K731" s="109">
        <f>IF(B731&gt;2020,HLOOKUP(A_Stammdaten!$B$12,$L$4:$R$2504,ROW(B731)-3,FALSE),0)</f>
        <v>0</v>
      </c>
      <c r="L731" s="109">
        <f t="shared" si="77"/>
        <v>0</v>
      </c>
      <c r="M731" s="109">
        <f t="shared" si="78"/>
        <v>0</v>
      </c>
      <c r="N731" s="109">
        <f t="shared" si="79"/>
        <v>0</v>
      </c>
      <c r="O731" s="109">
        <f t="shared" si="80"/>
        <v>0</v>
      </c>
      <c r="P731" s="109">
        <f t="shared" si="81"/>
        <v>0</v>
      </c>
      <c r="Q731" s="109">
        <f t="shared" si="82"/>
        <v>0</v>
      </c>
      <c r="R731" s="109">
        <f t="shared" si="83"/>
        <v>0</v>
      </c>
      <c r="S731" s="425"/>
    </row>
    <row r="732" spans="1:19" x14ac:dyDescent="0.3">
      <c r="A732" s="421"/>
      <c r="B732" s="424"/>
      <c r="C732" s="421"/>
      <c r="D732" s="421"/>
      <c r="E732" s="421"/>
      <c r="F732" s="421"/>
      <c r="G732" s="421"/>
      <c r="H732" s="421"/>
      <c r="I732" s="220">
        <f>IF(B732&gt;A_Stammdaten!$B$12,0,SUM(C732,D732,F732,G732)-SUM(E732,H732))</f>
        <v>0</v>
      </c>
      <c r="J732" s="109">
        <f>IF(B732&gt;2020,HLOOKUP(A_Stammdaten!$B$12,$L$4:$R$2504,ROW(B732)-3,FALSE)+IF(OR(B732=0,A_Stammdaten!$B$12&lt;B732),0,I732*1/20),0)</f>
        <v>0</v>
      </c>
      <c r="K732" s="109">
        <f>IF(B732&gt;2020,HLOOKUP(A_Stammdaten!$B$12,$L$4:$R$2504,ROW(B732)-3,FALSE),0)</f>
        <v>0</v>
      </c>
      <c r="L732" s="109">
        <f t="shared" si="77"/>
        <v>0</v>
      </c>
      <c r="M732" s="109">
        <f t="shared" si="78"/>
        <v>0</v>
      </c>
      <c r="N732" s="109">
        <f t="shared" si="79"/>
        <v>0</v>
      </c>
      <c r="O732" s="109">
        <f t="shared" si="80"/>
        <v>0</v>
      </c>
      <c r="P732" s="109">
        <f t="shared" si="81"/>
        <v>0</v>
      </c>
      <c r="Q732" s="109">
        <f t="shared" si="82"/>
        <v>0</v>
      </c>
      <c r="R732" s="109">
        <f t="shared" si="83"/>
        <v>0</v>
      </c>
      <c r="S732" s="425"/>
    </row>
    <row r="733" spans="1:19" x14ac:dyDescent="0.3">
      <c r="A733" s="421"/>
      <c r="B733" s="424"/>
      <c r="C733" s="421"/>
      <c r="D733" s="421"/>
      <c r="E733" s="421"/>
      <c r="F733" s="421"/>
      <c r="G733" s="421"/>
      <c r="H733" s="421"/>
      <c r="I733" s="220">
        <f>IF(B733&gt;A_Stammdaten!$B$12,0,SUM(C733,D733,F733,G733)-SUM(E733,H733))</f>
        <v>0</v>
      </c>
      <c r="J733" s="109">
        <f>IF(B733&gt;2020,HLOOKUP(A_Stammdaten!$B$12,$L$4:$R$2504,ROW(B733)-3,FALSE)+IF(OR(B733=0,A_Stammdaten!$B$12&lt;B733),0,I733*1/20),0)</f>
        <v>0</v>
      </c>
      <c r="K733" s="109">
        <f>IF(B733&gt;2020,HLOOKUP(A_Stammdaten!$B$12,$L$4:$R$2504,ROW(B733)-3,FALSE),0)</f>
        <v>0</v>
      </c>
      <c r="L733" s="109">
        <f t="shared" si="77"/>
        <v>0</v>
      </c>
      <c r="M733" s="109">
        <f t="shared" si="78"/>
        <v>0</v>
      </c>
      <c r="N733" s="109">
        <f t="shared" si="79"/>
        <v>0</v>
      </c>
      <c r="O733" s="109">
        <f t="shared" si="80"/>
        <v>0</v>
      </c>
      <c r="P733" s="109">
        <f t="shared" si="81"/>
        <v>0</v>
      </c>
      <c r="Q733" s="109">
        <f t="shared" si="82"/>
        <v>0</v>
      </c>
      <c r="R733" s="109">
        <f t="shared" si="83"/>
        <v>0</v>
      </c>
      <c r="S733" s="425"/>
    </row>
    <row r="734" spans="1:19" x14ac:dyDescent="0.3">
      <c r="A734" s="421"/>
      <c r="B734" s="424"/>
      <c r="C734" s="421"/>
      <c r="D734" s="421"/>
      <c r="E734" s="421"/>
      <c r="F734" s="421"/>
      <c r="G734" s="421"/>
      <c r="H734" s="421"/>
      <c r="I734" s="220">
        <f>IF(B734&gt;A_Stammdaten!$B$12,0,SUM(C734,D734,F734,G734)-SUM(E734,H734))</f>
        <v>0</v>
      </c>
      <c r="J734" s="109">
        <f>IF(B734&gt;2020,HLOOKUP(A_Stammdaten!$B$12,$L$4:$R$2504,ROW(B734)-3,FALSE)+IF(OR(B734=0,A_Stammdaten!$B$12&lt;B734),0,I734*1/20),0)</f>
        <v>0</v>
      </c>
      <c r="K734" s="109">
        <f>IF(B734&gt;2020,HLOOKUP(A_Stammdaten!$B$12,$L$4:$R$2504,ROW(B734)-3,FALSE),0)</f>
        <v>0</v>
      </c>
      <c r="L734" s="109">
        <f t="shared" si="77"/>
        <v>0</v>
      </c>
      <c r="M734" s="109">
        <f t="shared" si="78"/>
        <v>0</v>
      </c>
      <c r="N734" s="109">
        <f t="shared" si="79"/>
        <v>0</v>
      </c>
      <c r="O734" s="109">
        <f t="shared" si="80"/>
        <v>0</v>
      </c>
      <c r="P734" s="109">
        <f t="shared" si="81"/>
        <v>0</v>
      </c>
      <c r="Q734" s="109">
        <f t="shared" si="82"/>
        <v>0</v>
      </c>
      <c r="R734" s="109">
        <f t="shared" si="83"/>
        <v>0</v>
      </c>
      <c r="S734" s="425"/>
    </row>
    <row r="735" spans="1:19" x14ac:dyDescent="0.3">
      <c r="A735" s="421"/>
      <c r="B735" s="424"/>
      <c r="C735" s="421"/>
      <c r="D735" s="421"/>
      <c r="E735" s="421"/>
      <c r="F735" s="421"/>
      <c r="G735" s="421"/>
      <c r="H735" s="421"/>
      <c r="I735" s="220">
        <f>IF(B735&gt;A_Stammdaten!$B$12,0,SUM(C735,D735,F735,G735)-SUM(E735,H735))</f>
        <v>0</v>
      </c>
      <c r="J735" s="109">
        <f>IF(B735&gt;2020,HLOOKUP(A_Stammdaten!$B$12,$L$4:$R$2504,ROW(B735)-3,FALSE)+IF(OR(B735=0,A_Stammdaten!$B$12&lt;B735),0,I735*1/20),0)</f>
        <v>0</v>
      </c>
      <c r="K735" s="109">
        <f>IF(B735&gt;2020,HLOOKUP(A_Stammdaten!$B$12,$L$4:$R$2504,ROW(B735)-3,FALSE),0)</f>
        <v>0</v>
      </c>
      <c r="L735" s="109">
        <f t="shared" si="77"/>
        <v>0</v>
      </c>
      <c r="M735" s="109">
        <f t="shared" si="78"/>
        <v>0</v>
      </c>
      <c r="N735" s="109">
        <f t="shared" si="79"/>
        <v>0</v>
      </c>
      <c r="O735" s="109">
        <f t="shared" si="80"/>
        <v>0</v>
      </c>
      <c r="P735" s="109">
        <f t="shared" si="81"/>
        <v>0</v>
      </c>
      <c r="Q735" s="109">
        <f t="shared" si="82"/>
        <v>0</v>
      </c>
      <c r="R735" s="109">
        <f t="shared" si="83"/>
        <v>0</v>
      </c>
      <c r="S735" s="425"/>
    </row>
    <row r="736" spans="1:19" x14ac:dyDescent="0.3">
      <c r="A736" s="421"/>
      <c r="B736" s="424"/>
      <c r="C736" s="421"/>
      <c r="D736" s="421"/>
      <c r="E736" s="421"/>
      <c r="F736" s="421"/>
      <c r="G736" s="421"/>
      <c r="H736" s="421"/>
      <c r="I736" s="220">
        <f>IF(B736&gt;A_Stammdaten!$B$12,0,SUM(C736,D736,F736,G736)-SUM(E736,H736))</f>
        <v>0</v>
      </c>
      <c r="J736" s="109">
        <f>IF(B736&gt;2020,HLOOKUP(A_Stammdaten!$B$12,$L$4:$R$2504,ROW(B736)-3,FALSE)+IF(OR(B736=0,A_Stammdaten!$B$12&lt;B736),0,I736*1/20),0)</f>
        <v>0</v>
      </c>
      <c r="K736" s="109">
        <f>IF(B736&gt;2020,HLOOKUP(A_Stammdaten!$B$12,$L$4:$R$2504,ROW(B736)-3,FALSE),0)</f>
        <v>0</v>
      </c>
      <c r="L736" s="109">
        <f t="shared" si="77"/>
        <v>0</v>
      </c>
      <c r="M736" s="109">
        <f t="shared" si="78"/>
        <v>0</v>
      </c>
      <c r="N736" s="109">
        <f t="shared" si="79"/>
        <v>0</v>
      </c>
      <c r="O736" s="109">
        <f t="shared" si="80"/>
        <v>0</v>
      </c>
      <c r="P736" s="109">
        <f t="shared" si="81"/>
        <v>0</v>
      </c>
      <c r="Q736" s="109">
        <f t="shared" si="82"/>
        <v>0</v>
      </c>
      <c r="R736" s="109">
        <f t="shared" si="83"/>
        <v>0</v>
      </c>
      <c r="S736" s="425"/>
    </row>
    <row r="737" spans="1:19" x14ac:dyDescent="0.3">
      <c r="A737" s="421"/>
      <c r="B737" s="424"/>
      <c r="C737" s="421"/>
      <c r="D737" s="421"/>
      <c r="E737" s="421"/>
      <c r="F737" s="421"/>
      <c r="G737" s="421"/>
      <c r="H737" s="421"/>
      <c r="I737" s="220">
        <f>IF(B737&gt;A_Stammdaten!$B$12,0,SUM(C737,D737,F737,G737)-SUM(E737,H737))</f>
        <v>0</v>
      </c>
      <c r="J737" s="109">
        <f>IF(B737&gt;2020,HLOOKUP(A_Stammdaten!$B$12,$L$4:$R$2504,ROW(B737)-3,FALSE)+IF(OR(B737=0,A_Stammdaten!$B$12&lt;B737),0,I737*1/20),0)</f>
        <v>0</v>
      </c>
      <c r="K737" s="109">
        <f>IF(B737&gt;2020,HLOOKUP(A_Stammdaten!$B$12,$L$4:$R$2504,ROW(B737)-3,FALSE),0)</f>
        <v>0</v>
      </c>
      <c r="L737" s="109">
        <f t="shared" si="77"/>
        <v>0</v>
      </c>
      <c r="M737" s="109">
        <f t="shared" si="78"/>
        <v>0</v>
      </c>
      <c r="N737" s="109">
        <f t="shared" si="79"/>
        <v>0</v>
      </c>
      <c r="O737" s="109">
        <f t="shared" si="80"/>
        <v>0</v>
      </c>
      <c r="P737" s="109">
        <f t="shared" si="81"/>
        <v>0</v>
      </c>
      <c r="Q737" s="109">
        <f t="shared" si="82"/>
        <v>0</v>
      </c>
      <c r="R737" s="109">
        <f t="shared" si="83"/>
        <v>0</v>
      </c>
      <c r="S737" s="425"/>
    </row>
    <row r="738" spans="1:19" x14ac:dyDescent="0.3">
      <c r="A738" s="421"/>
      <c r="B738" s="424"/>
      <c r="C738" s="421"/>
      <c r="D738" s="421"/>
      <c r="E738" s="421"/>
      <c r="F738" s="421"/>
      <c r="G738" s="421"/>
      <c r="H738" s="421"/>
      <c r="I738" s="220">
        <f>IF(B738&gt;A_Stammdaten!$B$12,0,SUM(C738,D738,F738,G738)-SUM(E738,H738))</f>
        <v>0</v>
      </c>
      <c r="J738" s="109">
        <f>IF(B738&gt;2020,HLOOKUP(A_Stammdaten!$B$12,$L$4:$R$2504,ROW(B738)-3,FALSE)+IF(OR(B738=0,A_Stammdaten!$B$12&lt;B738),0,I738*1/20),0)</f>
        <v>0</v>
      </c>
      <c r="K738" s="109">
        <f>IF(B738&gt;2020,HLOOKUP(A_Stammdaten!$B$12,$L$4:$R$2504,ROW(B738)-3,FALSE),0)</f>
        <v>0</v>
      </c>
      <c r="L738" s="109">
        <f t="shared" si="77"/>
        <v>0</v>
      </c>
      <c r="M738" s="109">
        <f t="shared" si="78"/>
        <v>0</v>
      </c>
      <c r="N738" s="109">
        <f t="shared" si="79"/>
        <v>0</v>
      </c>
      <c r="O738" s="109">
        <f t="shared" si="80"/>
        <v>0</v>
      </c>
      <c r="P738" s="109">
        <f t="shared" si="81"/>
        <v>0</v>
      </c>
      <c r="Q738" s="109">
        <f t="shared" si="82"/>
        <v>0</v>
      </c>
      <c r="R738" s="109">
        <f t="shared" si="83"/>
        <v>0</v>
      </c>
      <c r="S738" s="425"/>
    </row>
    <row r="739" spans="1:19" x14ac:dyDescent="0.3">
      <c r="A739" s="421"/>
      <c r="B739" s="424"/>
      <c r="C739" s="421"/>
      <c r="D739" s="421"/>
      <c r="E739" s="421"/>
      <c r="F739" s="421"/>
      <c r="G739" s="421"/>
      <c r="H739" s="421"/>
      <c r="I739" s="220">
        <f>IF(B739&gt;A_Stammdaten!$B$12,0,SUM(C739,D739,F739,G739)-SUM(E739,H739))</f>
        <v>0</v>
      </c>
      <c r="J739" s="109">
        <f>IF(B739&gt;2020,HLOOKUP(A_Stammdaten!$B$12,$L$4:$R$2504,ROW(B739)-3,FALSE)+IF(OR(B739=0,A_Stammdaten!$B$12&lt;B739),0,I739*1/20),0)</f>
        <v>0</v>
      </c>
      <c r="K739" s="109">
        <f>IF(B739&gt;2020,HLOOKUP(A_Stammdaten!$B$12,$L$4:$R$2504,ROW(B739)-3,FALSE),0)</f>
        <v>0</v>
      </c>
      <c r="L739" s="109">
        <f t="shared" si="77"/>
        <v>0</v>
      </c>
      <c r="M739" s="109">
        <f t="shared" si="78"/>
        <v>0</v>
      </c>
      <c r="N739" s="109">
        <f t="shared" si="79"/>
        <v>0</v>
      </c>
      <c r="O739" s="109">
        <f t="shared" si="80"/>
        <v>0</v>
      </c>
      <c r="P739" s="109">
        <f t="shared" si="81"/>
        <v>0</v>
      </c>
      <c r="Q739" s="109">
        <f t="shared" si="82"/>
        <v>0</v>
      </c>
      <c r="R739" s="109">
        <f t="shared" si="83"/>
        <v>0</v>
      </c>
      <c r="S739" s="425"/>
    </row>
    <row r="740" spans="1:19" x14ac:dyDescent="0.3">
      <c r="A740" s="421"/>
      <c r="B740" s="424"/>
      <c r="C740" s="421"/>
      <c r="D740" s="421"/>
      <c r="E740" s="421"/>
      <c r="F740" s="421"/>
      <c r="G740" s="421"/>
      <c r="H740" s="421"/>
      <c r="I740" s="220">
        <f>IF(B740&gt;A_Stammdaten!$B$12,0,SUM(C740,D740,F740,G740)-SUM(E740,H740))</f>
        <v>0</v>
      </c>
      <c r="J740" s="109">
        <f>IF(B740&gt;2020,HLOOKUP(A_Stammdaten!$B$12,$L$4:$R$2504,ROW(B740)-3,FALSE)+IF(OR(B740=0,A_Stammdaten!$B$12&lt;B740),0,I740*1/20),0)</f>
        <v>0</v>
      </c>
      <c r="K740" s="109">
        <f>IF(B740&gt;2020,HLOOKUP(A_Stammdaten!$B$12,$L$4:$R$2504,ROW(B740)-3,FALSE),0)</f>
        <v>0</v>
      </c>
      <c r="L740" s="109">
        <f t="shared" si="77"/>
        <v>0</v>
      </c>
      <c r="M740" s="109">
        <f t="shared" si="78"/>
        <v>0</v>
      </c>
      <c r="N740" s="109">
        <f t="shared" si="79"/>
        <v>0</v>
      </c>
      <c r="O740" s="109">
        <f t="shared" si="80"/>
        <v>0</v>
      </c>
      <c r="P740" s="109">
        <f t="shared" si="81"/>
        <v>0</v>
      </c>
      <c r="Q740" s="109">
        <f t="shared" si="82"/>
        <v>0</v>
      </c>
      <c r="R740" s="109">
        <f t="shared" si="83"/>
        <v>0</v>
      </c>
      <c r="S740" s="425"/>
    </row>
    <row r="741" spans="1:19" x14ac:dyDescent="0.3">
      <c r="A741" s="421"/>
      <c r="B741" s="424"/>
      <c r="C741" s="421"/>
      <c r="D741" s="421"/>
      <c r="E741" s="421"/>
      <c r="F741" s="421"/>
      <c r="G741" s="421"/>
      <c r="H741" s="421"/>
      <c r="I741" s="220">
        <f>IF(B741&gt;A_Stammdaten!$B$12,0,SUM(C741,D741,F741,G741)-SUM(E741,H741))</f>
        <v>0</v>
      </c>
      <c r="J741" s="109">
        <f>IF(B741&gt;2020,HLOOKUP(A_Stammdaten!$B$12,$L$4:$R$2504,ROW(B741)-3,FALSE)+IF(OR(B741=0,A_Stammdaten!$B$12&lt;B741),0,I741*1/20),0)</f>
        <v>0</v>
      </c>
      <c r="K741" s="109">
        <f>IF(B741&gt;2020,HLOOKUP(A_Stammdaten!$B$12,$L$4:$R$2504,ROW(B741)-3,FALSE),0)</f>
        <v>0</v>
      </c>
      <c r="L741" s="109">
        <f t="shared" si="77"/>
        <v>0</v>
      </c>
      <c r="M741" s="109">
        <f t="shared" si="78"/>
        <v>0</v>
      </c>
      <c r="N741" s="109">
        <f t="shared" si="79"/>
        <v>0</v>
      </c>
      <c r="O741" s="109">
        <f t="shared" si="80"/>
        <v>0</v>
      </c>
      <c r="P741" s="109">
        <f t="shared" si="81"/>
        <v>0</v>
      </c>
      <c r="Q741" s="109">
        <f t="shared" si="82"/>
        <v>0</v>
      </c>
      <c r="R741" s="109">
        <f t="shared" si="83"/>
        <v>0</v>
      </c>
      <c r="S741" s="425"/>
    </row>
    <row r="742" spans="1:19" x14ac:dyDescent="0.3">
      <c r="A742" s="421"/>
      <c r="B742" s="424"/>
      <c r="C742" s="421"/>
      <c r="D742" s="421"/>
      <c r="E742" s="421"/>
      <c r="F742" s="421"/>
      <c r="G742" s="421"/>
      <c r="H742" s="421"/>
      <c r="I742" s="220">
        <f>IF(B742&gt;A_Stammdaten!$B$12,0,SUM(C742,D742,F742,G742)-SUM(E742,H742))</f>
        <v>0</v>
      </c>
      <c r="J742" s="109">
        <f>IF(B742&gt;2020,HLOOKUP(A_Stammdaten!$B$12,$L$4:$R$2504,ROW(B742)-3,FALSE)+IF(OR(B742=0,A_Stammdaten!$B$12&lt;B742),0,I742*1/20),0)</f>
        <v>0</v>
      </c>
      <c r="K742" s="109">
        <f>IF(B742&gt;2020,HLOOKUP(A_Stammdaten!$B$12,$L$4:$R$2504,ROW(B742)-3,FALSE),0)</f>
        <v>0</v>
      </c>
      <c r="L742" s="109">
        <f t="shared" si="77"/>
        <v>0</v>
      </c>
      <c r="M742" s="109">
        <f t="shared" si="78"/>
        <v>0</v>
      </c>
      <c r="N742" s="109">
        <f t="shared" si="79"/>
        <v>0</v>
      </c>
      <c r="O742" s="109">
        <f t="shared" si="80"/>
        <v>0</v>
      </c>
      <c r="P742" s="109">
        <f t="shared" si="81"/>
        <v>0</v>
      </c>
      <c r="Q742" s="109">
        <f t="shared" si="82"/>
        <v>0</v>
      </c>
      <c r="R742" s="109">
        <f t="shared" si="83"/>
        <v>0</v>
      </c>
      <c r="S742" s="425"/>
    </row>
    <row r="743" spans="1:19" x14ac:dyDescent="0.3">
      <c r="A743" s="421"/>
      <c r="B743" s="424"/>
      <c r="C743" s="421"/>
      <c r="D743" s="421"/>
      <c r="E743" s="421"/>
      <c r="F743" s="421"/>
      <c r="G743" s="421"/>
      <c r="H743" s="421"/>
      <c r="I743" s="220">
        <f>IF(B743&gt;A_Stammdaten!$B$12,0,SUM(C743,D743,F743,G743)-SUM(E743,H743))</f>
        <v>0</v>
      </c>
      <c r="J743" s="109">
        <f>IF(B743&gt;2020,HLOOKUP(A_Stammdaten!$B$12,$L$4:$R$2504,ROW(B743)-3,FALSE)+IF(OR(B743=0,A_Stammdaten!$B$12&lt;B743),0,I743*1/20),0)</f>
        <v>0</v>
      </c>
      <c r="K743" s="109">
        <f>IF(B743&gt;2020,HLOOKUP(A_Stammdaten!$B$12,$L$4:$R$2504,ROW(B743)-3,FALSE),0)</f>
        <v>0</v>
      </c>
      <c r="L743" s="109">
        <f t="shared" si="77"/>
        <v>0</v>
      </c>
      <c r="M743" s="109">
        <f t="shared" si="78"/>
        <v>0</v>
      </c>
      <c r="N743" s="109">
        <f t="shared" si="79"/>
        <v>0</v>
      </c>
      <c r="O743" s="109">
        <f t="shared" si="80"/>
        <v>0</v>
      </c>
      <c r="P743" s="109">
        <f t="shared" si="81"/>
        <v>0</v>
      </c>
      <c r="Q743" s="109">
        <f t="shared" si="82"/>
        <v>0</v>
      </c>
      <c r="R743" s="109">
        <f t="shared" si="83"/>
        <v>0</v>
      </c>
      <c r="S743" s="425"/>
    </row>
    <row r="744" spans="1:19" x14ac:dyDescent="0.3">
      <c r="A744" s="421"/>
      <c r="B744" s="424"/>
      <c r="C744" s="421"/>
      <c r="D744" s="421"/>
      <c r="E744" s="421"/>
      <c r="F744" s="421"/>
      <c r="G744" s="421"/>
      <c r="H744" s="421"/>
      <c r="I744" s="220">
        <f>IF(B744&gt;A_Stammdaten!$B$12,0,SUM(C744,D744,F744,G744)-SUM(E744,H744))</f>
        <v>0</v>
      </c>
      <c r="J744" s="109">
        <f>IF(B744&gt;2020,HLOOKUP(A_Stammdaten!$B$12,$L$4:$R$2504,ROW(B744)-3,FALSE)+IF(OR(B744=0,A_Stammdaten!$B$12&lt;B744),0,I744*1/20),0)</f>
        <v>0</v>
      </c>
      <c r="K744" s="109">
        <f>IF(B744&gt;2020,HLOOKUP(A_Stammdaten!$B$12,$L$4:$R$2504,ROW(B744)-3,FALSE),0)</f>
        <v>0</v>
      </c>
      <c r="L744" s="109">
        <f t="shared" si="77"/>
        <v>0</v>
      </c>
      <c r="M744" s="109">
        <f t="shared" si="78"/>
        <v>0</v>
      </c>
      <c r="N744" s="109">
        <f t="shared" si="79"/>
        <v>0</v>
      </c>
      <c r="O744" s="109">
        <f t="shared" si="80"/>
        <v>0</v>
      </c>
      <c r="P744" s="109">
        <f t="shared" si="81"/>
        <v>0</v>
      </c>
      <c r="Q744" s="109">
        <f t="shared" si="82"/>
        <v>0</v>
      </c>
      <c r="R744" s="109">
        <f t="shared" si="83"/>
        <v>0</v>
      </c>
      <c r="S744" s="425"/>
    </row>
    <row r="745" spans="1:19" x14ac:dyDescent="0.3">
      <c r="A745" s="421"/>
      <c r="B745" s="424"/>
      <c r="C745" s="421"/>
      <c r="D745" s="421"/>
      <c r="E745" s="421"/>
      <c r="F745" s="421"/>
      <c r="G745" s="421"/>
      <c r="H745" s="421"/>
      <c r="I745" s="220">
        <f>IF(B745&gt;A_Stammdaten!$B$12,0,SUM(C745,D745,F745,G745)-SUM(E745,H745))</f>
        <v>0</v>
      </c>
      <c r="J745" s="109">
        <f>IF(B745&gt;2020,HLOOKUP(A_Stammdaten!$B$12,$L$4:$R$2504,ROW(B745)-3,FALSE)+IF(OR(B745=0,A_Stammdaten!$B$12&lt;B745),0,I745*1/20),0)</f>
        <v>0</v>
      </c>
      <c r="K745" s="109">
        <f>IF(B745&gt;2020,HLOOKUP(A_Stammdaten!$B$12,$L$4:$R$2504,ROW(B745)-3,FALSE),0)</f>
        <v>0</v>
      </c>
      <c r="L745" s="109">
        <f t="shared" si="77"/>
        <v>0</v>
      </c>
      <c r="M745" s="109">
        <f t="shared" si="78"/>
        <v>0</v>
      </c>
      <c r="N745" s="109">
        <f t="shared" si="79"/>
        <v>0</v>
      </c>
      <c r="O745" s="109">
        <f t="shared" si="80"/>
        <v>0</v>
      </c>
      <c r="P745" s="109">
        <f t="shared" si="81"/>
        <v>0</v>
      </c>
      <c r="Q745" s="109">
        <f t="shared" si="82"/>
        <v>0</v>
      </c>
      <c r="R745" s="109">
        <f t="shared" si="83"/>
        <v>0</v>
      </c>
      <c r="S745" s="425"/>
    </row>
    <row r="746" spans="1:19" x14ac:dyDescent="0.3">
      <c r="A746" s="421"/>
      <c r="B746" s="424"/>
      <c r="C746" s="421"/>
      <c r="D746" s="421"/>
      <c r="E746" s="421"/>
      <c r="F746" s="421"/>
      <c r="G746" s="421"/>
      <c r="H746" s="421"/>
      <c r="I746" s="220">
        <f>IF(B746&gt;A_Stammdaten!$B$12,0,SUM(C746,D746,F746,G746)-SUM(E746,H746))</f>
        <v>0</v>
      </c>
      <c r="J746" s="109">
        <f>IF(B746&gt;2020,HLOOKUP(A_Stammdaten!$B$12,$L$4:$R$2504,ROW(B746)-3,FALSE)+IF(OR(B746=0,A_Stammdaten!$B$12&lt;B746),0,I746*1/20),0)</f>
        <v>0</v>
      </c>
      <c r="K746" s="109">
        <f>IF(B746&gt;2020,HLOOKUP(A_Stammdaten!$B$12,$L$4:$R$2504,ROW(B746)-3,FALSE),0)</f>
        <v>0</v>
      </c>
      <c r="L746" s="109">
        <f t="shared" si="77"/>
        <v>0</v>
      </c>
      <c r="M746" s="109">
        <f t="shared" si="78"/>
        <v>0</v>
      </c>
      <c r="N746" s="109">
        <f t="shared" si="79"/>
        <v>0</v>
      </c>
      <c r="O746" s="109">
        <f t="shared" si="80"/>
        <v>0</v>
      </c>
      <c r="P746" s="109">
        <f t="shared" si="81"/>
        <v>0</v>
      </c>
      <c r="Q746" s="109">
        <f t="shared" si="82"/>
        <v>0</v>
      </c>
      <c r="R746" s="109">
        <f t="shared" si="83"/>
        <v>0</v>
      </c>
      <c r="S746" s="425"/>
    </row>
    <row r="747" spans="1:19" x14ac:dyDescent="0.3">
      <c r="A747" s="421"/>
      <c r="B747" s="424"/>
      <c r="C747" s="421"/>
      <c r="D747" s="421"/>
      <c r="E747" s="421"/>
      <c r="F747" s="421"/>
      <c r="G747" s="421"/>
      <c r="H747" s="421"/>
      <c r="I747" s="220">
        <f>IF(B747&gt;A_Stammdaten!$B$12,0,SUM(C747,D747,F747,G747)-SUM(E747,H747))</f>
        <v>0</v>
      </c>
      <c r="J747" s="109">
        <f>IF(B747&gt;2020,HLOOKUP(A_Stammdaten!$B$12,$L$4:$R$2504,ROW(B747)-3,FALSE)+IF(OR(B747=0,A_Stammdaten!$B$12&lt;B747),0,I747*1/20),0)</f>
        <v>0</v>
      </c>
      <c r="K747" s="109">
        <f>IF(B747&gt;2020,HLOOKUP(A_Stammdaten!$B$12,$L$4:$R$2504,ROW(B747)-3,FALSE),0)</f>
        <v>0</v>
      </c>
      <c r="L747" s="109">
        <f t="shared" si="77"/>
        <v>0</v>
      </c>
      <c r="M747" s="109">
        <f t="shared" si="78"/>
        <v>0</v>
      </c>
      <c r="N747" s="109">
        <f t="shared" si="79"/>
        <v>0</v>
      </c>
      <c r="O747" s="109">
        <f t="shared" si="80"/>
        <v>0</v>
      </c>
      <c r="P747" s="109">
        <f t="shared" si="81"/>
        <v>0</v>
      </c>
      <c r="Q747" s="109">
        <f t="shared" si="82"/>
        <v>0</v>
      </c>
      <c r="R747" s="109">
        <f t="shared" si="83"/>
        <v>0</v>
      </c>
      <c r="S747" s="425"/>
    </row>
    <row r="748" spans="1:19" x14ac:dyDescent="0.3">
      <c r="A748" s="421"/>
      <c r="B748" s="424"/>
      <c r="C748" s="421"/>
      <c r="D748" s="421"/>
      <c r="E748" s="421"/>
      <c r="F748" s="421"/>
      <c r="G748" s="421"/>
      <c r="H748" s="421"/>
      <c r="I748" s="220">
        <f>IF(B748&gt;A_Stammdaten!$B$12,0,SUM(C748,D748,F748,G748)-SUM(E748,H748))</f>
        <v>0</v>
      </c>
      <c r="J748" s="109">
        <f>IF(B748&gt;2020,HLOOKUP(A_Stammdaten!$B$12,$L$4:$R$2504,ROW(B748)-3,FALSE)+IF(OR(B748=0,A_Stammdaten!$B$12&lt;B748),0,I748*1/20),0)</f>
        <v>0</v>
      </c>
      <c r="K748" s="109">
        <f>IF(B748&gt;2020,HLOOKUP(A_Stammdaten!$B$12,$L$4:$R$2504,ROW(B748)-3,FALSE),0)</f>
        <v>0</v>
      </c>
      <c r="L748" s="109">
        <f t="shared" si="77"/>
        <v>0</v>
      </c>
      <c r="M748" s="109">
        <f t="shared" si="78"/>
        <v>0</v>
      </c>
      <c r="N748" s="109">
        <f t="shared" si="79"/>
        <v>0</v>
      </c>
      <c r="O748" s="109">
        <f t="shared" si="80"/>
        <v>0</v>
      </c>
      <c r="P748" s="109">
        <f t="shared" si="81"/>
        <v>0</v>
      </c>
      <c r="Q748" s="109">
        <f t="shared" si="82"/>
        <v>0</v>
      </c>
      <c r="R748" s="109">
        <f t="shared" si="83"/>
        <v>0</v>
      </c>
      <c r="S748" s="425"/>
    </row>
    <row r="749" spans="1:19" x14ac:dyDescent="0.3">
      <c r="A749" s="421"/>
      <c r="B749" s="424"/>
      <c r="C749" s="421"/>
      <c r="D749" s="421"/>
      <c r="E749" s="421"/>
      <c r="F749" s="421"/>
      <c r="G749" s="421"/>
      <c r="H749" s="421"/>
      <c r="I749" s="220">
        <f>IF(B749&gt;A_Stammdaten!$B$12,0,SUM(C749,D749,F749,G749)-SUM(E749,H749))</f>
        <v>0</v>
      </c>
      <c r="J749" s="109">
        <f>IF(B749&gt;2020,HLOOKUP(A_Stammdaten!$B$12,$L$4:$R$2504,ROW(B749)-3,FALSE)+IF(OR(B749=0,A_Stammdaten!$B$12&lt;B749),0,I749*1/20),0)</f>
        <v>0</v>
      </c>
      <c r="K749" s="109">
        <f>IF(B749&gt;2020,HLOOKUP(A_Stammdaten!$B$12,$L$4:$R$2504,ROW(B749)-3,FALSE),0)</f>
        <v>0</v>
      </c>
      <c r="L749" s="109">
        <f t="shared" si="77"/>
        <v>0</v>
      </c>
      <c r="M749" s="109">
        <f t="shared" si="78"/>
        <v>0</v>
      </c>
      <c r="N749" s="109">
        <f t="shared" si="79"/>
        <v>0</v>
      </c>
      <c r="O749" s="109">
        <f t="shared" si="80"/>
        <v>0</v>
      </c>
      <c r="P749" s="109">
        <f t="shared" si="81"/>
        <v>0</v>
      </c>
      <c r="Q749" s="109">
        <f t="shared" si="82"/>
        <v>0</v>
      </c>
      <c r="R749" s="109">
        <f t="shared" si="83"/>
        <v>0</v>
      </c>
      <c r="S749" s="425"/>
    </row>
    <row r="750" spans="1:19" x14ac:dyDescent="0.3">
      <c r="A750" s="421"/>
      <c r="B750" s="424"/>
      <c r="C750" s="421"/>
      <c r="D750" s="421"/>
      <c r="E750" s="421"/>
      <c r="F750" s="421"/>
      <c r="G750" s="421"/>
      <c r="H750" s="421"/>
      <c r="I750" s="220">
        <f>IF(B750&gt;A_Stammdaten!$B$12,0,SUM(C750,D750,F750,G750)-SUM(E750,H750))</f>
        <v>0</v>
      </c>
      <c r="J750" s="109">
        <f>IF(B750&gt;2020,HLOOKUP(A_Stammdaten!$B$12,$L$4:$R$2504,ROW(B750)-3,FALSE)+IF(OR(B750=0,A_Stammdaten!$B$12&lt;B750),0,I750*1/20),0)</f>
        <v>0</v>
      </c>
      <c r="K750" s="109">
        <f>IF(B750&gt;2020,HLOOKUP(A_Stammdaten!$B$12,$L$4:$R$2504,ROW(B750)-3,FALSE),0)</f>
        <v>0</v>
      </c>
      <c r="L750" s="109">
        <f t="shared" si="77"/>
        <v>0</v>
      </c>
      <c r="M750" s="109">
        <f t="shared" si="78"/>
        <v>0</v>
      </c>
      <c r="N750" s="109">
        <f t="shared" si="79"/>
        <v>0</v>
      </c>
      <c r="O750" s="109">
        <f t="shared" si="80"/>
        <v>0</v>
      </c>
      <c r="P750" s="109">
        <f t="shared" si="81"/>
        <v>0</v>
      </c>
      <c r="Q750" s="109">
        <f t="shared" si="82"/>
        <v>0</v>
      </c>
      <c r="R750" s="109">
        <f t="shared" si="83"/>
        <v>0</v>
      </c>
      <c r="S750" s="425"/>
    </row>
    <row r="751" spans="1:19" x14ac:dyDescent="0.3">
      <c r="A751" s="421"/>
      <c r="B751" s="424"/>
      <c r="C751" s="421"/>
      <c r="D751" s="421"/>
      <c r="E751" s="421"/>
      <c r="F751" s="421"/>
      <c r="G751" s="421"/>
      <c r="H751" s="421"/>
      <c r="I751" s="220">
        <f>IF(B751&gt;A_Stammdaten!$B$12,0,SUM(C751,D751,F751,G751)-SUM(E751,H751))</f>
        <v>0</v>
      </c>
      <c r="J751" s="109">
        <f>IF(B751&gt;2020,HLOOKUP(A_Stammdaten!$B$12,$L$4:$R$2504,ROW(B751)-3,FALSE)+IF(OR(B751=0,A_Stammdaten!$B$12&lt;B751),0,I751*1/20),0)</f>
        <v>0</v>
      </c>
      <c r="K751" s="109">
        <f>IF(B751&gt;2020,HLOOKUP(A_Stammdaten!$B$12,$L$4:$R$2504,ROW(B751)-3,FALSE),0)</f>
        <v>0</v>
      </c>
      <c r="L751" s="109">
        <f t="shared" si="77"/>
        <v>0</v>
      </c>
      <c r="M751" s="109">
        <f t="shared" si="78"/>
        <v>0</v>
      </c>
      <c r="N751" s="109">
        <f t="shared" si="79"/>
        <v>0</v>
      </c>
      <c r="O751" s="109">
        <f t="shared" si="80"/>
        <v>0</v>
      </c>
      <c r="P751" s="109">
        <f t="shared" si="81"/>
        <v>0</v>
      </c>
      <c r="Q751" s="109">
        <f t="shared" si="82"/>
        <v>0</v>
      </c>
      <c r="R751" s="109">
        <f t="shared" si="83"/>
        <v>0</v>
      </c>
      <c r="S751" s="425"/>
    </row>
    <row r="752" spans="1:19" x14ac:dyDescent="0.3">
      <c r="A752" s="421"/>
      <c r="B752" s="424"/>
      <c r="C752" s="421"/>
      <c r="D752" s="421"/>
      <c r="E752" s="421"/>
      <c r="F752" s="421"/>
      <c r="G752" s="421"/>
      <c r="H752" s="421"/>
      <c r="I752" s="220">
        <f>IF(B752&gt;A_Stammdaten!$B$12,0,SUM(C752,D752,F752,G752)-SUM(E752,H752))</f>
        <v>0</v>
      </c>
      <c r="J752" s="109">
        <f>IF(B752&gt;2020,HLOOKUP(A_Stammdaten!$B$12,$L$4:$R$2504,ROW(B752)-3,FALSE)+IF(OR(B752=0,A_Stammdaten!$B$12&lt;B752),0,I752*1/20),0)</f>
        <v>0</v>
      </c>
      <c r="K752" s="109">
        <f>IF(B752&gt;2020,HLOOKUP(A_Stammdaten!$B$12,$L$4:$R$2504,ROW(B752)-3,FALSE),0)</f>
        <v>0</v>
      </c>
      <c r="L752" s="109">
        <f t="shared" si="77"/>
        <v>0</v>
      </c>
      <c r="M752" s="109">
        <f t="shared" si="78"/>
        <v>0</v>
      </c>
      <c r="N752" s="109">
        <f t="shared" si="79"/>
        <v>0</v>
      </c>
      <c r="O752" s="109">
        <f t="shared" si="80"/>
        <v>0</v>
      </c>
      <c r="P752" s="109">
        <f t="shared" si="81"/>
        <v>0</v>
      </c>
      <c r="Q752" s="109">
        <f t="shared" si="82"/>
        <v>0</v>
      </c>
      <c r="R752" s="109">
        <f t="shared" si="83"/>
        <v>0</v>
      </c>
      <c r="S752" s="425"/>
    </row>
    <row r="753" spans="1:19" x14ac:dyDescent="0.3">
      <c r="A753" s="421"/>
      <c r="B753" s="424"/>
      <c r="C753" s="421"/>
      <c r="D753" s="421"/>
      <c r="E753" s="421"/>
      <c r="F753" s="421"/>
      <c r="G753" s="421"/>
      <c r="H753" s="421"/>
      <c r="I753" s="220">
        <f>IF(B753&gt;A_Stammdaten!$B$12,0,SUM(C753,D753,F753,G753)-SUM(E753,H753))</f>
        <v>0</v>
      </c>
      <c r="J753" s="109">
        <f>IF(B753&gt;2020,HLOOKUP(A_Stammdaten!$B$12,$L$4:$R$2504,ROW(B753)-3,FALSE)+IF(OR(B753=0,A_Stammdaten!$B$12&lt;B753),0,I753*1/20),0)</f>
        <v>0</v>
      </c>
      <c r="K753" s="109">
        <f>IF(B753&gt;2020,HLOOKUP(A_Stammdaten!$B$12,$L$4:$R$2504,ROW(B753)-3,FALSE),0)</f>
        <v>0</v>
      </c>
      <c r="L753" s="109">
        <f t="shared" si="77"/>
        <v>0</v>
      </c>
      <c r="M753" s="109">
        <f t="shared" si="78"/>
        <v>0</v>
      </c>
      <c r="N753" s="109">
        <f t="shared" si="79"/>
        <v>0</v>
      </c>
      <c r="O753" s="109">
        <f t="shared" si="80"/>
        <v>0</v>
      </c>
      <c r="P753" s="109">
        <f t="shared" si="81"/>
        <v>0</v>
      </c>
      <c r="Q753" s="109">
        <f t="shared" si="82"/>
        <v>0</v>
      </c>
      <c r="R753" s="109">
        <f t="shared" si="83"/>
        <v>0</v>
      </c>
      <c r="S753" s="425"/>
    </row>
    <row r="754" spans="1:19" x14ac:dyDescent="0.3">
      <c r="A754" s="421"/>
      <c r="B754" s="424"/>
      <c r="C754" s="421"/>
      <c r="D754" s="421"/>
      <c r="E754" s="421"/>
      <c r="F754" s="421"/>
      <c r="G754" s="421"/>
      <c r="H754" s="421"/>
      <c r="I754" s="220">
        <f>IF(B754&gt;A_Stammdaten!$B$12,0,SUM(C754,D754,F754,G754)-SUM(E754,H754))</f>
        <v>0</v>
      </c>
      <c r="J754" s="109">
        <f>IF(B754&gt;2020,HLOOKUP(A_Stammdaten!$B$12,$L$4:$R$2504,ROW(B754)-3,FALSE)+IF(OR(B754=0,A_Stammdaten!$B$12&lt;B754),0,I754*1/20),0)</f>
        <v>0</v>
      </c>
      <c r="K754" s="109">
        <f>IF(B754&gt;2020,HLOOKUP(A_Stammdaten!$B$12,$L$4:$R$2504,ROW(B754)-3,FALSE),0)</f>
        <v>0</v>
      </c>
      <c r="L754" s="109">
        <f t="shared" si="77"/>
        <v>0</v>
      </c>
      <c r="M754" s="109">
        <f t="shared" si="78"/>
        <v>0</v>
      </c>
      <c r="N754" s="109">
        <f t="shared" si="79"/>
        <v>0</v>
      </c>
      <c r="O754" s="109">
        <f t="shared" si="80"/>
        <v>0</v>
      </c>
      <c r="P754" s="109">
        <f t="shared" si="81"/>
        <v>0</v>
      </c>
      <c r="Q754" s="109">
        <f t="shared" si="82"/>
        <v>0</v>
      </c>
      <c r="R754" s="109">
        <f t="shared" si="83"/>
        <v>0</v>
      </c>
      <c r="S754" s="425"/>
    </row>
    <row r="755" spans="1:19" x14ac:dyDescent="0.3">
      <c r="A755" s="421"/>
      <c r="B755" s="424"/>
      <c r="C755" s="421"/>
      <c r="D755" s="421"/>
      <c r="E755" s="421"/>
      <c r="F755" s="421"/>
      <c r="G755" s="421"/>
      <c r="H755" s="421"/>
      <c r="I755" s="220">
        <f>IF(B755&gt;A_Stammdaten!$B$12,0,SUM(C755,D755,F755,G755)-SUM(E755,H755))</f>
        <v>0</v>
      </c>
      <c r="J755" s="109">
        <f>IF(B755&gt;2020,HLOOKUP(A_Stammdaten!$B$12,$L$4:$R$2504,ROW(B755)-3,FALSE)+IF(OR(B755=0,A_Stammdaten!$B$12&lt;B755),0,I755*1/20),0)</f>
        <v>0</v>
      </c>
      <c r="K755" s="109">
        <f>IF(B755&gt;2020,HLOOKUP(A_Stammdaten!$B$12,$L$4:$R$2504,ROW(B755)-3,FALSE),0)</f>
        <v>0</v>
      </c>
      <c r="L755" s="109">
        <f t="shared" si="77"/>
        <v>0</v>
      </c>
      <c r="M755" s="109">
        <f t="shared" si="78"/>
        <v>0</v>
      </c>
      <c r="N755" s="109">
        <f t="shared" si="79"/>
        <v>0</v>
      </c>
      <c r="O755" s="109">
        <f t="shared" si="80"/>
        <v>0</v>
      </c>
      <c r="P755" s="109">
        <f t="shared" si="81"/>
        <v>0</v>
      </c>
      <c r="Q755" s="109">
        <f t="shared" si="82"/>
        <v>0</v>
      </c>
      <c r="R755" s="109">
        <f t="shared" si="83"/>
        <v>0</v>
      </c>
      <c r="S755" s="425"/>
    </row>
    <row r="756" spans="1:19" x14ac:dyDescent="0.3">
      <c r="A756" s="421"/>
      <c r="B756" s="424"/>
      <c r="C756" s="421"/>
      <c r="D756" s="421"/>
      <c r="E756" s="421"/>
      <c r="F756" s="421"/>
      <c r="G756" s="421"/>
      <c r="H756" s="421"/>
      <c r="I756" s="220">
        <f>IF(B756&gt;A_Stammdaten!$B$12,0,SUM(C756,D756,F756,G756)-SUM(E756,H756))</f>
        <v>0</v>
      </c>
      <c r="J756" s="109">
        <f>IF(B756&gt;2020,HLOOKUP(A_Stammdaten!$B$12,$L$4:$R$2504,ROW(B756)-3,FALSE)+IF(OR(B756=0,A_Stammdaten!$B$12&lt;B756),0,I756*1/20),0)</f>
        <v>0</v>
      </c>
      <c r="K756" s="109">
        <f>IF(B756&gt;2020,HLOOKUP(A_Stammdaten!$B$12,$L$4:$R$2504,ROW(B756)-3,FALSE),0)</f>
        <v>0</v>
      </c>
      <c r="L756" s="109">
        <f t="shared" si="77"/>
        <v>0</v>
      </c>
      <c r="M756" s="109">
        <f t="shared" si="78"/>
        <v>0</v>
      </c>
      <c r="N756" s="109">
        <f t="shared" si="79"/>
        <v>0</v>
      </c>
      <c r="O756" s="109">
        <f t="shared" si="80"/>
        <v>0</v>
      </c>
      <c r="P756" s="109">
        <f t="shared" si="81"/>
        <v>0</v>
      </c>
      <c r="Q756" s="109">
        <f t="shared" si="82"/>
        <v>0</v>
      </c>
      <c r="R756" s="109">
        <f t="shared" si="83"/>
        <v>0</v>
      </c>
      <c r="S756" s="425"/>
    </row>
    <row r="757" spans="1:19" x14ac:dyDescent="0.3">
      <c r="A757" s="421"/>
      <c r="B757" s="424"/>
      <c r="C757" s="421"/>
      <c r="D757" s="421"/>
      <c r="E757" s="421"/>
      <c r="F757" s="421"/>
      <c r="G757" s="421"/>
      <c r="H757" s="421"/>
      <c r="I757" s="220">
        <f>IF(B757&gt;A_Stammdaten!$B$12,0,SUM(C757,D757,F757,G757)-SUM(E757,H757))</f>
        <v>0</v>
      </c>
      <c r="J757" s="109">
        <f>IF(B757&gt;2020,HLOOKUP(A_Stammdaten!$B$12,$L$4:$R$2504,ROW(B757)-3,FALSE)+IF(OR(B757=0,A_Stammdaten!$B$12&lt;B757),0,I757*1/20),0)</f>
        <v>0</v>
      </c>
      <c r="K757" s="109">
        <f>IF(B757&gt;2020,HLOOKUP(A_Stammdaten!$B$12,$L$4:$R$2504,ROW(B757)-3,FALSE),0)</f>
        <v>0</v>
      </c>
      <c r="L757" s="109">
        <f t="shared" si="77"/>
        <v>0</v>
      </c>
      <c r="M757" s="109">
        <f t="shared" si="78"/>
        <v>0</v>
      </c>
      <c r="N757" s="109">
        <f t="shared" si="79"/>
        <v>0</v>
      </c>
      <c r="O757" s="109">
        <f t="shared" si="80"/>
        <v>0</v>
      </c>
      <c r="P757" s="109">
        <f t="shared" si="81"/>
        <v>0</v>
      </c>
      <c r="Q757" s="109">
        <f t="shared" si="82"/>
        <v>0</v>
      </c>
      <c r="R757" s="109">
        <f t="shared" si="83"/>
        <v>0</v>
      </c>
      <c r="S757" s="425"/>
    </row>
    <row r="758" spans="1:19" x14ac:dyDescent="0.3">
      <c r="A758" s="421"/>
      <c r="B758" s="424"/>
      <c r="C758" s="421"/>
      <c r="D758" s="421"/>
      <c r="E758" s="421"/>
      <c r="F758" s="421"/>
      <c r="G758" s="421"/>
      <c r="H758" s="421"/>
      <c r="I758" s="220">
        <f>IF(B758&gt;A_Stammdaten!$B$12,0,SUM(C758,D758,F758,G758)-SUM(E758,H758))</f>
        <v>0</v>
      </c>
      <c r="J758" s="109">
        <f>IF(B758&gt;2020,HLOOKUP(A_Stammdaten!$B$12,$L$4:$R$2504,ROW(B758)-3,FALSE)+IF(OR(B758=0,A_Stammdaten!$B$12&lt;B758),0,I758*1/20),0)</f>
        <v>0</v>
      </c>
      <c r="K758" s="109">
        <f>IF(B758&gt;2020,HLOOKUP(A_Stammdaten!$B$12,$L$4:$R$2504,ROW(B758)-3,FALSE),0)</f>
        <v>0</v>
      </c>
      <c r="L758" s="109">
        <f t="shared" si="77"/>
        <v>0</v>
      </c>
      <c r="M758" s="109">
        <f t="shared" si="78"/>
        <v>0</v>
      </c>
      <c r="N758" s="109">
        <f t="shared" si="79"/>
        <v>0</v>
      </c>
      <c r="O758" s="109">
        <f t="shared" si="80"/>
        <v>0</v>
      </c>
      <c r="P758" s="109">
        <f t="shared" si="81"/>
        <v>0</v>
      </c>
      <c r="Q758" s="109">
        <f t="shared" si="82"/>
        <v>0</v>
      </c>
      <c r="R758" s="109">
        <f t="shared" si="83"/>
        <v>0</v>
      </c>
      <c r="S758" s="425"/>
    </row>
    <row r="759" spans="1:19" x14ac:dyDescent="0.3">
      <c r="A759" s="421"/>
      <c r="B759" s="424"/>
      <c r="C759" s="421"/>
      <c r="D759" s="421"/>
      <c r="E759" s="421"/>
      <c r="F759" s="421"/>
      <c r="G759" s="421"/>
      <c r="H759" s="421"/>
      <c r="I759" s="220">
        <f>IF(B759&gt;A_Stammdaten!$B$12,0,SUM(C759,D759,F759,G759)-SUM(E759,H759))</f>
        <v>0</v>
      </c>
      <c r="J759" s="109">
        <f>IF(B759&gt;2020,HLOOKUP(A_Stammdaten!$B$12,$L$4:$R$2504,ROW(B759)-3,FALSE)+IF(OR(B759=0,A_Stammdaten!$B$12&lt;B759),0,I759*1/20),0)</f>
        <v>0</v>
      </c>
      <c r="K759" s="109">
        <f>IF(B759&gt;2020,HLOOKUP(A_Stammdaten!$B$12,$L$4:$R$2504,ROW(B759)-3,FALSE),0)</f>
        <v>0</v>
      </c>
      <c r="L759" s="109">
        <f t="shared" si="77"/>
        <v>0</v>
      </c>
      <c r="M759" s="109">
        <f t="shared" si="78"/>
        <v>0</v>
      </c>
      <c r="N759" s="109">
        <f t="shared" si="79"/>
        <v>0</v>
      </c>
      <c r="O759" s="109">
        <f t="shared" si="80"/>
        <v>0</v>
      </c>
      <c r="P759" s="109">
        <f t="shared" si="81"/>
        <v>0</v>
      </c>
      <c r="Q759" s="109">
        <f t="shared" si="82"/>
        <v>0</v>
      </c>
      <c r="R759" s="109">
        <f t="shared" si="83"/>
        <v>0</v>
      </c>
      <c r="S759" s="425"/>
    </row>
    <row r="760" spans="1:19" x14ac:dyDescent="0.3">
      <c r="A760" s="421"/>
      <c r="B760" s="424"/>
      <c r="C760" s="421"/>
      <c r="D760" s="421"/>
      <c r="E760" s="421"/>
      <c r="F760" s="421"/>
      <c r="G760" s="421"/>
      <c r="H760" s="421"/>
      <c r="I760" s="220">
        <f>IF(B760&gt;A_Stammdaten!$B$12,0,SUM(C760,D760,F760,G760)-SUM(E760,H760))</f>
        <v>0</v>
      </c>
      <c r="J760" s="109">
        <f>IF(B760&gt;2020,HLOOKUP(A_Stammdaten!$B$12,$L$4:$R$2504,ROW(B760)-3,FALSE)+IF(OR(B760=0,A_Stammdaten!$B$12&lt;B760),0,I760*1/20),0)</f>
        <v>0</v>
      </c>
      <c r="K760" s="109">
        <f>IF(B760&gt;2020,HLOOKUP(A_Stammdaten!$B$12,$L$4:$R$2504,ROW(B760)-3,FALSE),0)</f>
        <v>0</v>
      </c>
      <c r="L760" s="109">
        <f t="shared" si="77"/>
        <v>0</v>
      </c>
      <c r="M760" s="109">
        <f t="shared" si="78"/>
        <v>0</v>
      </c>
      <c r="N760" s="109">
        <f t="shared" si="79"/>
        <v>0</v>
      </c>
      <c r="O760" s="109">
        <f t="shared" si="80"/>
        <v>0</v>
      </c>
      <c r="P760" s="109">
        <f t="shared" si="81"/>
        <v>0</v>
      </c>
      <c r="Q760" s="109">
        <f t="shared" si="82"/>
        <v>0</v>
      </c>
      <c r="R760" s="109">
        <f t="shared" si="83"/>
        <v>0</v>
      </c>
      <c r="S760" s="425"/>
    </row>
    <row r="761" spans="1:19" x14ac:dyDescent="0.3">
      <c r="A761" s="421"/>
      <c r="B761" s="424"/>
      <c r="C761" s="421"/>
      <c r="D761" s="421"/>
      <c r="E761" s="421"/>
      <c r="F761" s="421"/>
      <c r="G761" s="421"/>
      <c r="H761" s="421"/>
      <c r="I761" s="220">
        <f>IF(B761&gt;A_Stammdaten!$B$12,0,SUM(C761,D761,F761,G761)-SUM(E761,H761))</f>
        <v>0</v>
      </c>
      <c r="J761" s="109">
        <f>IF(B761&gt;2020,HLOOKUP(A_Stammdaten!$B$12,$L$4:$R$2504,ROW(B761)-3,FALSE)+IF(OR(B761=0,A_Stammdaten!$B$12&lt;B761),0,I761*1/20),0)</f>
        <v>0</v>
      </c>
      <c r="K761" s="109">
        <f>IF(B761&gt;2020,HLOOKUP(A_Stammdaten!$B$12,$L$4:$R$2504,ROW(B761)-3,FALSE),0)</f>
        <v>0</v>
      </c>
      <c r="L761" s="109">
        <f t="shared" si="77"/>
        <v>0</v>
      </c>
      <c r="M761" s="109">
        <f t="shared" si="78"/>
        <v>0</v>
      </c>
      <c r="N761" s="109">
        <f t="shared" si="79"/>
        <v>0</v>
      </c>
      <c r="O761" s="109">
        <f t="shared" si="80"/>
        <v>0</v>
      </c>
      <c r="P761" s="109">
        <f t="shared" si="81"/>
        <v>0</v>
      </c>
      <c r="Q761" s="109">
        <f t="shared" si="82"/>
        <v>0</v>
      </c>
      <c r="R761" s="109">
        <f t="shared" si="83"/>
        <v>0</v>
      </c>
      <c r="S761" s="425"/>
    </row>
    <row r="762" spans="1:19" x14ac:dyDescent="0.3">
      <c r="A762" s="421"/>
      <c r="B762" s="424"/>
      <c r="C762" s="421"/>
      <c r="D762" s="421"/>
      <c r="E762" s="421"/>
      <c r="F762" s="421"/>
      <c r="G762" s="421"/>
      <c r="H762" s="421"/>
      <c r="I762" s="220">
        <f>IF(B762&gt;A_Stammdaten!$B$12,0,SUM(C762,D762,F762,G762)-SUM(E762,H762))</f>
        <v>0</v>
      </c>
      <c r="J762" s="109">
        <f>IF(B762&gt;2020,HLOOKUP(A_Stammdaten!$B$12,$L$4:$R$2504,ROW(B762)-3,FALSE)+IF(OR(B762=0,A_Stammdaten!$B$12&lt;B762),0,I762*1/20),0)</f>
        <v>0</v>
      </c>
      <c r="K762" s="109">
        <f>IF(B762&gt;2020,HLOOKUP(A_Stammdaten!$B$12,$L$4:$R$2504,ROW(B762)-3,FALSE),0)</f>
        <v>0</v>
      </c>
      <c r="L762" s="109">
        <f t="shared" si="77"/>
        <v>0</v>
      </c>
      <c r="M762" s="109">
        <f t="shared" si="78"/>
        <v>0</v>
      </c>
      <c r="N762" s="109">
        <f t="shared" si="79"/>
        <v>0</v>
      </c>
      <c r="O762" s="109">
        <f t="shared" si="80"/>
        <v>0</v>
      </c>
      <c r="P762" s="109">
        <f t="shared" si="81"/>
        <v>0</v>
      </c>
      <c r="Q762" s="109">
        <f t="shared" si="82"/>
        <v>0</v>
      </c>
      <c r="R762" s="109">
        <f t="shared" si="83"/>
        <v>0</v>
      </c>
      <c r="S762" s="425"/>
    </row>
    <row r="763" spans="1:19" x14ac:dyDescent="0.3">
      <c r="A763" s="421"/>
      <c r="B763" s="424"/>
      <c r="C763" s="421"/>
      <c r="D763" s="421"/>
      <c r="E763" s="421"/>
      <c r="F763" s="421"/>
      <c r="G763" s="421"/>
      <c r="H763" s="421"/>
      <c r="I763" s="220">
        <f>IF(B763&gt;A_Stammdaten!$B$12,0,SUM(C763,D763,F763,G763)-SUM(E763,H763))</f>
        <v>0</v>
      </c>
      <c r="J763" s="109">
        <f>IF(B763&gt;2020,HLOOKUP(A_Stammdaten!$B$12,$L$4:$R$2504,ROW(B763)-3,FALSE)+IF(OR(B763=0,A_Stammdaten!$B$12&lt;B763),0,I763*1/20),0)</f>
        <v>0</v>
      </c>
      <c r="K763" s="109">
        <f>IF(B763&gt;2020,HLOOKUP(A_Stammdaten!$B$12,$L$4:$R$2504,ROW(B763)-3,FALSE),0)</f>
        <v>0</v>
      </c>
      <c r="L763" s="109">
        <f t="shared" si="77"/>
        <v>0</v>
      </c>
      <c r="M763" s="109">
        <f t="shared" si="78"/>
        <v>0</v>
      </c>
      <c r="N763" s="109">
        <f t="shared" si="79"/>
        <v>0</v>
      </c>
      <c r="O763" s="109">
        <f t="shared" si="80"/>
        <v>0</v>
      </c>
      <c r="P763" s="109">
        <f t="shared" si="81"/>
        <v>0</v>
      </c>
      <c r="Q763" s="109">
        <f t="shared" si="82"/>
        <v>0</v>
      </c>
      <c r="R763" s="109">
        <f t="shared" si="83"/>
        <v>0</v>
      </c>
      <c r="S763" s="425"/>
    </row>
    <row r="764" spans="1:19" x14ac:dyDescent="0.3">
      <c r="A764" s="421"/>
      <c r="B764" s="424"/>
      <c r="C764" s="421"/>
      <c r="D764" s="421"/>
      <c r="E764" s="421"/>
      <c r="F764" s="421"/>
      <c r="G764" s="421"/>
      <c r="H764" s="421"/>
      <c r="I764" s="220">
        <f>IF(B764&gt;A_Stammdaten!$B$12,0,SUM(C764,D764,F764,G764)-SUM(E764,H764))</f>
        <v>0</v>
      </c>
      <c r="J764" s="109">
        <f>IF(B764&gt;2020,HLOOKUP(A_Stammdaten!$B$12,$L$4:$R$2504,ROW(B764)-3,FALSE)+IF(OR(B764=0,A_Stammdaten!$B$12&lt;B764),0,I764*1/20),0)</f>
        <v>0</v>
      </c>
      <c r="K764" s="109">
        <f>IF(B764&gt;2020,HLOOKUP(A_Stammdaten!$B$12,$L$4:$R$2504,ROW(B764)-3,FALSE),0)</f>
        <v>0</v>
      </c>
      <c r="L764" s="109">
        <f t="shared" si="77"/>
        <v>0</v>
      </c>
      <c r="M764" s="109">
        <f t="shared" si="78"/>
        <v>0</v>
      </c>
      <c r="N764" s="109">
        <f t="shared" si="79"/>
        <v>0</v>
      </c>
      <c r="O764" s="109">
        <f t="shared" si="80"/>
        <v>0</v>
      </c>
      <c r="P764" s="109">
        <f t="shared" si="81"/>
        <v>0</v>
      </c>
      <c r="Q764" s="109">
        <f t="shared" si="82"/>
        <v>0</v>
      </c>
      <c r="R764" s="109">
        <f t="shared" si="83"/>
        <v>0</v>
      </c>
      <c r="S764" s="425"/>
    </row>
    <row r="765" spans="1:19" x14ac:dyDescent="0.3">
      <c r="A765" s="421"/>
      <c r="B765" s="424"/>
      <c r="C765" s="421"/>
      <c r="D765" s="421"/>
      <c r="E765" s="421"/>
      <c r="F765" s="421"/>
      <c r="G765" s="421"/>
      <c r="H765" s="421"/>
      <c r="I765" s="220">
        <f>IF(B765&gt;A_Stammdaten!$B$12,0,SUM(C765,D765,F765,G765)-SUM(E765,H765))</f>
        <v>0</v>
      </c>
      <c r="J765" s="109">
        <f>IF(B765&gt;2020,HLOOKUP(A_Stammdaten!$B$12,$L$4:$R$2504,ROW(B765)-3,FALSE)+IF(OR(B765=0,A_Stammdaten!$B$12&lt;B765),0,I765*1/20),0)</f>
        <v>0</v>
      </c>
      <c r="K765" s="109">
        <f>IF(B765&gt;2020,HLOOKUP(A_Stammdaten!$B$12,$L$4:$R$2504,ROW(B765)-3,FALSE),0)</f>
        <v>0</v>
      </c>
      <c r="L765" s="109">
        <f t="shared" si="77"/>
        <v>0</v>
      </c>
      <c r="M765" s="109">
        <f t="shared" si="78"/>
        <v>0</v>
      </c>
      <c r="N765" s="109">
        <f t="shared" si="79"/>
        <v>0</v>
      </c>
      <c r="O765" s="109">
        <f t="shared" si="80"/>
        <v>0</v>
      </c>
      <c r="P765" s="109">
        <f t="shared" si="81"/>
        <v>0</v>
      </c>
      <c r="Q765" s="109">
        <f t="shared" si="82"/>
        <v>0</v>
      </c>
      <c r="R765" s="109">
        <f t="shared" si="83"/>
        <v>0</v>
      </c>
      <c r="S765" s="425"/>
    </row>
    <row r="766" spans="1:19" x14ac:dyDescent="0.3">
      <c r="A766" s="421"/>
      <c r="B766" s="424"/>
      <c r="C766" s="421"/>
      <c r="D766" s="421"/>
      <c r="E766" s="421"/>
      <c r="F766" s="421"/>
      <c r="G766" s="421"/>
      <c r="H766" s="421"/>
      <c r="I766" s="220">
        <f>IF(B766&gt;A_Stammdaten!$B$12,0,SUM(C766,D766,F766,G766)-SUM(E766,H766))</f>
        <v>0</v>
      </c>
      <c r="J766" s="109">
        <f>IF(B766&gt;2020,HLOOKUP(A_Stammdaten!$B$12,$L$4:$R$2504,ROW(B766)-3,FALSE)+IF(OR(B766=0,A_Stammdaten!$B$12&lt;B766),0,I766*1/20),0)</f>
        <v>0</v>
      </c>
      <c r="K766" s="109">
        <f>IF(B766&gt;2020,HLOOKUP(A_Stammdaten!$B$12,$L$4:$R$2504,ROW(B766)-3,FALSE),0)</f>
        <v>0</v>
      </c>
      <c r="L766" s="109">
        <f t="shared" si="77"/>
        <v>0</v>
      </c>
      <c r="M766" s="109">
        <f t="shared" si="78"/>
        <v>0</v>
      </c>
      <c r="N766" s="109">
        <f t="shared" si="79"/>
        <v>0</v>
      </c>
      <c r="O766" s="109">
        <f t="shared" si="80"/>
        <v>0</v>
      </c>
      <c r="P766" s="109">
        <f t="shared" si="81"/>
        <v>0</v>
      </c>
      <c r="Q766" s="109">
        <f t="shared" si="82"/>
        <v>0</v>
      </c>
      <c r="R766" s="109">
        <f t="shared" si="83"/>
        <v>0</v>
      </c>
      <c r="S766" s="425"/>
    </row>
    <row r="767" spans="1:19" x14ac:dyDescent="0.3">
      <c r="A767" s="421"/>
      <c r="B767" s="424"/>
      <c r="C767" s="421"/>
      <c r="D767" s="421"/>
      <c r="E767" s="421"/>
      <c r="F767" s="421"/>
      <c r="G767" s="421"/>
      <c r="H767" s="421"/>
      <c r="I767" s="220">
        <f>IF(B767&gt;A_Stammdaten!$B$12,0,SUM(C767,D767,F767,G767)-SUM(E767,H767))</f>
        <v>0</v>
      </c>
      <c r="J767" s="109">
        <f>IF(B767&gt;2020,HLOOKUP(A_Stammdaten!$B$12,$L$4:$R$2504,ROW(B767)-3,FALSE)+IF(OR(B767=0,A_Stammdaten!$B$12&lt;B767),0,I767*1/20),0)</f>
        <v>0</v>
      </c>
      <c r="K767" s="109">
        <f>IF(B767&gt;2020,HLOOKUP(A_Stammdaten!$B$12,$L$4:$R$2504,ROW(B767)-3,FALSE),0)</f>
        <v>0</v>
      </c>
      <c r="L767" s="109">
        <f t="shared" si="77"/>
        <v>0</v>
      </c>
      <c r="M767" s="109">
        <f t="shared" si="78"/>
        <v>0</v>
      </c>
      <c r="N767" s="109">
        <f t="shared" si="79"/>
        <v>0</v>
      </c>
      <c r="O767" s="109">
        <f t="shared" si="80"/>
        <v>0</v>
      </c>
      <c r="P767" s="109">
        <f t="shared" si="81"/>
        <v>0</v>
      </c>
      <c r="Q767" s="109">
        <f t="shared" si="82"/>
        <v>0</v>
      </c>
      <c r="R767" s="109">
        <f t="shared" si="83"/>
        <v>0</v>
      </c>
      <c r="S767" s="425"/>
    </row>
    <row r="768" spans="1:19" x14ac:dyDescent="0.3">
      <c r="A768" s="421"/>
      <c r="B768" s="424"/>
      <c r="C768" s="421"/>
      <c r="D768" s="421"/>
      <c r="E768" s="421"/>
      <c r="F768" s="421"/>
      <c r="G768" s="421"/>
      <c r="H768" s="421"/>
      <c r="I768" s="220">
        <f>IF(B768&gt;A_Stammdaten!$B$12,0,SUM(C768,D768,F768,G768)-SUM(E768,H768))</f>
        <v>0</v>
      </c>
      <c r="J768" s="109">
        <f>IF(B768&gt;2020,HLOOKUP(A_Stammdaten!$B$12,$L$4:$R$2504,ROW(B768)-3,FALSE)+IF(OR(B768=0,A_Stammdaten!$B$12&lt;B768),0,I768*1/20),0)</f>
        <v>0</v>
      </c>
      <c r="K768" s="109">
        <f>IF(B768&gt;2020,HLOOKUP(A_Stammdaten!$B$12,$L$4:$R$2504,ROW(B768)-3,FALSE),0)</f>
        <v>0</v>
      </c>
      <c r="L768" s="109">
        <f t="shared" si="77"/>
        <v>0</v>
      </c>
      <c r="M768" s="109">
        <f t="shared" si="78"/>
        <v>0</v>
      </c>
      <c r="N768" s="109">
        <f t="shared" si="79"/>
        <v>0</v>
      </c>
      <c r="O768" s="109">
        <f t="shared" si="80"/>
        <v>0</v>
      </c>
      <c r="P768" s="109">
        <f t="shared" si="81"/>
        <v>0</v>
      </c>
      <c r="Q768" s="109">
        <f t="shared" si="82"/>
        <v>0</v>
      </c>
      <c r="R768" s="109">
        <f t="shared" si="83"/>
        <v>0</v>
      </c>
      <c r="S768" s="425"/>
    </row>
    <row r="769" spans="1:19" x14ac:dyDescent="0.3">
      <c r="A769" s="421"/>
      <c r="B769" s="424"/>
      <c r="C769" s="421"/>
      <c r="D769" s="421"/>
      <c r="E769" s="421"/>
      <c r="F769" s="421"/>
      <c r="G769" s="421"/>
      <c r="H769" s="421"/>
      <c r="I769" s="220">
        <f>IF(B769&gt;A_Stammdaten!$B$12,0,SUM(C769,D769,F769,G769)-SUM(E769,H769))</f>
        <v>0</v>
      </c>
      <c r="J769" s="109">
        <f>IF(B769&gt;2020,HLOOKUP(A_Stammdaten!$B$12,$L$4:$R$2504,ROW(B769)-3,FALSE)+IF(OR(B769=0,A_Stammdaten!$B$12&lt;B769),0,I769*1/20),0)</f>
        <v>0</v>
      </c>
      <c r="K769" s="109">
        <f>IF(B769&gt;2020,HLOOKUP(A_Stammdaten!$B$12,$L$4:$R$2504,ROW(B769)-3,FALSE),0)</f>
        <v>0</v>
      </c>
      <c r="L769" s="109">
        <f t="shared" si="77"/>
        <v>0</v>
      </c>
      <c r="M769" s="109">
        <f t="shared" si="78"/>
        <v>0</v>
      </c>
      <c r="N769" s="109">
        <f t="shared" si="79"/>
        <v>0</v>
      </c>
      <c r="O769" s="109">
        <f t="shared" si="80"/>
        <v>0</v>
      </c>
      <c r="P769" s="109">
        <f t="shared" si="81"/>
        <v>0</v>
      </c>
      <c r="Q769" s="109">
        <f t="shared" si="82"/>
        <v>0</v>
      </c>
      <c r="R769" s="109">
        <f t="shared" si="83"/>
        <v>0</v>
      </c>
      <c r="S769" s="425"/>
    </row>
    <row r="770" spans="1:19" x14ac:dyDescent="0.3">
      <c r="A770" s="421"/>
      <c r="B770" s="424"/>
      <c r="C770" s="421"/>
      <c r="D770" s="421"/>
      <c r="E770" s="421"/>
      <c r="F770" s="421"/>
      <c r="G770" s="421"/>
      <c r="H770" s="421"/>
      <c r="I770" s="220">
        <f>IF(B770&gt;A_Stammdaten!$B$12,0,SUM(C770,D770,F770,G770)-SUM(E770,H770))</f>
        <v>0</v>
      </c>
      <c r="J770" s="109">
        <f>IF(B770&gt;2020,HLOOKUP(A_Stammdaten!$B$12,$L$4:$R$2504,ROW(B770)-3,FALSE)+IF(OR(B770=0,A_Stammdaten!$B$12&lt;B770),0,I770*1/20),0)</f>
        <v>0</v>
      </c>
      <c r="K770" s="109">
        <f>IF(B770&gt;2020,HLOOKUP(A_Stammdaten!$B$12,$L$4:$R$2504,ROW(B770)-3,FALSE),0)</f>
        <v>0</v>
      </c>
      <c r="L770" s="109">
        <f t="shared" si="77"/>
        <v>0</v>
      </c>
      <c r="M770" s="109">
        <f t="shared" si="78"/>
        <v>0</v>
      </c>
      <c r="N770" s="109">
        <f t="shared" si="79"/>
        <v>0</v>
      </c>
      <c r="O770" s="109">
        <f t="shared" si="80"/>
        <v>0</v>
      </c>
      <c r="P770" s="109">
        <f t="shared" si="81"/>
        <v>0</v>
      </c>
      <c r="Q770" s="109">
        <f t="shared" si="82"/>
        <v>0</v>
      </c>
      <c r="R770" s="109">
        <f t="shared" si="83"/>
        <v>0</v>
      </c>
      <c r="S770" s="425"/>
    </row>
    <row r="771" spans="1:19" x14ac:dyDescent="0.3">
      <c r="A771" s="421"/>
      <c r="B771" s="424"/>
      <c r="C771" s="421"/>
      <c r="D771" s="421"/>
      <c r="E771" s="421"/>
      <c r="F771" s="421"/>
      <c r="G771" s="421"/>
      <c r="H771" s="421"/>
      <c r="I771" s="220">
        <f>IF(B771&gt;A_Stammdaten!$B$12,0,SUM(C771,D771,F771,G771)-SUM(E771,H771))</f>
        <v>0</v>
      </c>
      <c r="J771" s="109">
        <f>IF(B771&gt;2020,HLOOKUP(A_Stammdaten!$B$12,$L$4:$R$2504,ROW(B771)-3,FALSE)+IF(OR(B771=0,A_Stammdaten!$B$12&lt;B771),0,I771*1/20),0)</f>
        <v>0</v>
      </c>
      <c r="K771" s="109">
        <f>IF(B771&gt;2020,HLOOKUP(A_Stammdaten!$B$12,$L$4:$R$2504,ROW(B771)-3,FALSE),0)</f>
        <v>0</v>
      </c>
      <c r="L771" s="109">
        <f t="shared" si="77"/>
        <v>0</v>
      </c>
      <c r="M771" s="109">
        <f t="shared" si="78"/>
        <v>0</v>
      </c>
      <c r="N771" s="109">
        <f t="shared" si="79"/>
        <v>0</v>
      </c>
      <c r="O771" s="109">
        <f t="shared" si="80"/>
        <v>0</v>
      </c>
      <c r="P771" s="109">
        <f t="shared" si="81"/>
        <v>0</v>
      </c>
      <c r="Q771" s="109">
        <f t="shared" si="82"/>
        <v>0</v>
      </c>
      <c r="R771" s="109">
        <f t="shared" si="83"/>
        <v>0</v>
      </c>
      <c r="S771" s="425"/>
    </row>
    <row r="772" spans="1:19" x14ac:dyDescent="0.3">
      <c r="A772" s="421"/>
      <c r="B772" s="424"/>
      <c r="C772" s="421"/>
      <c r="D772" s="421"/>
      <c r="E772" s="421"/>
      <c r="F772" s="421"/>
      <c r="G772" s="421"/>
      <c r="H772" s="421"/>
      <c r="I772" s="220">
        <f>IF(B772&gt;A_Stammdaten!$B$12,0,SUM(C772,D772,F772,G772)-SUM(E772,H772))</f>
        <v>0</v>
      </c>
      <c r="J772" s="109">
        <f>IF(B772&gt;2020,HLOOKUP(A_Stammdaten!$B$12,$L$4:$R$2504,ROW(B772)-3,FALSE)+IF(OR(B772=0,A_Stammdaten!$B$12&lt;B772),0,I772*1/20),0)</f>
        <v>0</v>
      </c>
      <c r="K772" s="109">
        <f>IF(B772&gt;2020,HLOOKUP(A_Stammdaten!$B$12,$L$4:$R$2504,ROW(B772)-3,FALSE),0)</f>
        <v>0</v>
      </c>
      <c r="L772" s="109">
        <f t="shared" si="77"/>
        <v>0</v>
      </c>
      <c r="M772" s="109">
        <f t="shared" si="78"/>
        <v>0</v>
      </c>
      <c r="N772" s="109">
        <f t="shared" si="79"/>
        <v>0</v>
      </c>
      <c r="O772" s="109">
        <f t="shared" si="80"/>
        <v>0</v>
      </c>
      <c r="P772" s="109">
        <f t="shared" si="81"/>
        <v>0</v>
      </c>
      <c r="Q772" s="109">
        <f t="shared" si="82"/>
        <v>0</v>
      </c>
      <c r="R772" s="109">
        <f t="shared" si="83"/>
        <v>0</v>
      </c>
      <c r="S772" s="425"/>
    </row>
    <row r="773" spans="1:19" x14ac:dyDescent="0.3">
      <c r="A773" s="421"/>
      <c r="B773" s="424"/>
      <c r="C773" s="421"/>
      <c r="D773" s="421"/>
      <c r="E773" s="421"/>
      <c r="F773" s="421"/>
      <c r="G773" s="421"/>
      <c r="H773" s="421"/>
      <c r="I773" s="220">
        <f>IF(B773&gt;A_Stammdaten!$B$12,0,SUM(C773,D773,F773,G773)-SUM(E773,H773))</f>
        <v>0</v>
      </c>
      <c r="J773" s="109">
        <f>IF(B773&gt;2020,HLOOKUP(A_Stammdaten!$B$12,$L$4:$R$2504,ROW(B773)-3,FALSE)+IF(OR(B773=0,A_Stammdaten!$B$12&lt;B773),0,I773*1/20),0)</f>
        <v>0</v>
      </c>
      <c r="K773" s="109">
        <f>IF(B773&gt;2020,HLOOKUP(A_Stammdaten!$B$12,$L$4:$R$2504,ROW(B773)-3,FALSE),0)</f>
        <v>0</v>
      </c>
      <c r="L773" s="109">
        <f t="shared" si="77"/>
        <v>0</v>
      </c>
      <c r="M773" s="109">
        <f t="shared" si="78"/>
        <v>0</v>
      </c>
      <c r="N773" s="109">
        <f t="shared" si="79"/>
        <v>0</v>
      </c>
      <c r="O773" s="109">
        <f t="shared" si="80"/>
        <v>0</v>
      </c>
      <c r="P773" s="109">
        <f t="shared" si="81"/>
        <v>0</v>
      </c>
      <c r="Q773" s="109">
        <f t="shared" si="82"/>
        <v>0</v>
      </c>
      <c r="R773" s="109">
        <f t="shared" si="83"/>
        <v>0</v>
      </c>
      <c r="S773" s="425"/>
    </row>
    <row r="774" spans="1:19" x14ac:dyDescent="0.3">
      <c r="A774" s="421"/>
      <c r="B774" s="424"/>
      <c r="C774" s="421"/>
      <c r="D774" s="421"/>
      <c r="E774" s="421"/>
      <c r="F774" s="421"/>
      <c r="G774" s="421"/>
      <c r="H774" s="421"/>
      <c r="I774" s="220">
        <f>IF(B774&gt;A_Stammdaten!$B$12,0,SUM(C774,D774,F774,G774)-SUM(E774,H774))</f>
        <v>0</v>
      </c>
      <c r="J774" s="109">
        <f>IF(B774&gt;2020,HLOOKUP(A_Stammdaten!$B$12,$L$4:$R$2504,ROW(B774)-3,FALSE)+IF(OR(B774=0,A_Stammdaten!$B$12&lt;B774),0,I774*1/20),0)</f>
        <v>0</v>
      </c>
      <c r="K774" s="109">
        <f>IF(B774&gt;2020,HLOOKUP(A_Stammdaten!$B$12,$L$4:$R$2504,ROW(B774)-3,FALSE),0)</f>
        <v>0</v>
      </c>
      <c r="L774" s="109">
        <f t="shared" ref="L774:L837" si="84">IF(B774&gt;2020,IF(OR($I774=0,L$4&lt;$B774,$B774=0,20-(L$4-$B774)=0),0,$I774*(19-(L$4-$B774))/20),0)</f>
        <v>0</v>
      </c>
      <c r="M774" s="109">
        <f t="shared" ref="M774:M837" si="85">IF(B774&gt;2020,IF(OR($I774=0,M$4&lt;$B774,$B774=0,20-(M$4-$B774)=0),0,$I774*(19-(M$4-$B774))/20),0)</f>
        <v>0</v>
      </c>
      <c r="N774" s="109">
        <f t="shared" ref="N774:N837" si="86">IF(B774&gt;2020,IF(OR($I774=0,N$4&lt;$B774,$B774=0,20-(N$4-$B774)=0),0,$I774*(19-(N$4-$B774))/20),0)</f>
        <v>0</v>
      </c>
      <c r="O774" s="109">
        <f t="shared" ref="O774:O837" si="87">IF(B774&gt;2020,IF(OR($I774=0,O$4&lt;$B774,$B774=0,20-(O$4-$B774)=0),0,$I774*(19-(O$4-$B774))/20),0)</f>
        <v>0</v>
      </c>
      <c r="P774" s="109">
        <f t="shared" ref="P774:P837" si="88">IF(B774&gt;2020,IF(OR($I774=0,P$4&lt;$B774,$B774=0,20-(P$4-$B774)=0),0,$I774*(19-(P$4-$B774))/20),0)</f>
        <v>0</v>
      </c>
      <c r="Q774" s="109">
        <f t="shared" ref="Q774:Q837" si="89">IF(B774&gt;2020,IF(OR($I774=0,Q$4&lt;$B774,$B774=0,20-(Q$4-$B774)=0),0,$I774*(19-(Q$4-$B774))/20),0)</f>
        <v>0</v>
      </c>
      <c r="R774" s="109">
        <f t="shared" ref="R774:R837" si="90">IF(B774&gt;2020,IF(OR($I774=0,R$4&lt;$B774,$B774=0,20-(R$4-$B774)=0),0,$I774*(19-(R$4-$B774))/20),0)</f>
        <v>0</v>
      </c>
      <c r="S774" s="425"/>
    </row>
    <row r="775" spans="1:19" x14ac:dyDescent="0.3">
      <c r="A775" s="421"/>
      <c r="B775" s="424"/>
      <c r="C775" s="421"/>
      <c r="D775" s="421"/>
      <c r="E775" s="421"/>
      <c r="F775" s="421"/>
      <c r="G775" s="421"/>
      <c r="H775" s="421"/>
      <c r="I775" s="220">
        <f>IF(B775&gt;A_Stammdaten!$B$12,0,SUM(C775,D775,F775,G775)-SUM(E775,H775))</f>
        <v>0</v>
      </c>
      <c r="J775" s="109">
        <f>IF(B775&gt;2020,HLOOKUP(A_Stammdaten!$B$12,$L$4:$R$2504,ROW(B775)-3,FALSE)+IF(OR(B775=0,A_Stammdaten!$B$12&lt;B775),0,I775*1/20),0)</f>
        <v>0</v>
      </c>
      <c r="K775" s="109">
        <f>IF(B775&gt;2020,HLOOKUP(A_Stammdaten!$B$12,$L$4:$R$2504,ROW(B775)-3,FALSE),0)</f>
        <v>0</v>
      </c>
      <c r="L775" s="109">
        <f t="shared" si="84"/>
        <v>0</v>
      </c>
      <c r="M775" s="109">
        <f t="shared" si="85"/>
        <v>0</v>
      </c>
      <c r="N775" s="109">
        <f t="shared" si="86"/>
        <v>0</v>
      </c>
      <c r="O775" s="109">
        <f t="shared" si="87"/>
        <v>0</v>
      </c>
      <c r="P775" s="109">
        <f t="shared" si="88"/>
        <v>0</v>
      </c>
      <c r="Q775" s="109">
        <f t="shared" si="89"/>
        <v>0</v>
      </c>
      <c r="R775" s="109">
        <f t="shared" si="90"/>
        <v>0</v>
      </c>
      <c r="S775" s="425"/>
    </row>
    <row r="776" spans="1:19" x14ac:dyDescent="0.3">
      <c r="A776" s="421"/>
      <c r="B776" s="424"/>
      <c r="C776" s="421"/>
      <c r="D776" s="421"/>
      <c r="E776" s="421"/>
      <c r="F776" s="421"/>
      <c r="G776" s="421"/>
      <c r="H776" s="421"/>
      <c r="I776" s="220">
        <f>IF(B776&gt;A_Stammdaten!$B$12,0,SUM(C776,D776,F776,G776)-SUM(E776,H776))</f>
        <v>0</v>
      </c>
      <c r="J776" s="109">
        <f>IF(B776&gt;2020,HLOOKUP(A_Stammdaten!$B$12,$L$4:$R$2504,ROW(B776)-3,FALSE)+IF(OR(B776=0,A_Stammdaten!$B$12&lt;B776),0,I776*1/20),0)</f>
        <v>0</v>
      </c>
      <c r="K776" s="109">
        <f>IF(B776&gt;2020,HLOOKUP(A_Stammdaten!$B$12,$L$4:$R$2504,ROW(B776)-3,FALSE),0)</f>
        <v>0</v>
      </c>
      <c r="L776" s="109">
        <f t="shared" si="84"/>
        <v>0</v>
      </c>
      <c r="M776" s="109">
        <f t="shared" si="85"/>
        <v>0</v>
      </c>
      <c r="N776" s="109">
        <f t="shared" si="86"/>
        <v>0</v>
      </c>
      <c r="O776" s="109">
        <f t="shared" si="87"/>
        <v>0</v>
      </c>
      <c r="P776" s="109">
        <f t="shared" si="88"/>
        <v>0</v>
      </c>
      <c r="Q776" s="109">
        <f t="shared" si="89"/>
        <v>0</v>
      </c>
      <c r="R776" s="109">
        <f t="shared" si="90"/>
        <v>0</v>
      </c>
      <c r="S776" s="425"/>
    </row>
    <row r="777" spans="1:19" x14ac:dyDescent="0.3">
      <c r="A777" s="421"/>
      <c r="B777" s="424"/>
      <c r="C777" s="421"/>
      <c r="D777" s="421"/>
      <c r="E777" s="421"/>
      <c r="F777" s="421"/>
      <c r="G777" s="421"/>
      <c r="H777" s="421"/>
      <c r="I777" s="220">
        <f>IF(B777&gt;A_Stammdaten!$B$12,0,SUM(C777,D777,F777,G777)-SUM(E777,H777))</f>
        <v>0</v>
      </c>
      <c r="J777" s="109">
        <f>IF(B777&gt;2020,HLOOKUP(A_Stammdaten!$B$12,$L$4:$R$2504,ROW(B777)-3,FALSE)+IF(OR(B777=0,A_Stammdaten!$B$12&lt;B777),0,I777*1/20),0)</f>
        <v>0</v>
      </c>
      <c r="K777" s="109">
        <f>IF(B777&gt;2020,HLOOKUP(A_Stammdaten!$B$12,$L$4:$R$2504,ROW(B777)-3,FALSE),0)</f>
        <v>0</v>
      </c>
      <c r="L777" s="109">
        <f t="shared" si="84"/>
        <v>0</v>
      </c>
      <c r="M777" s="109">
        <f t="shared" si="85"/>
        <v>0</v>
      </c>
      <c r="N777" s="109">
        <f t="shared" si="86"/>
        <v>0</v>
      </c>
      <c r="O777" s="109">
        <f t="shared" si="87"/>
        <v>0</v>
      </c>
      <c r="P777" s="109">
        <f t="shared" si="88"/>
        <v>0</v>
      </c>
      <c r="Q777" s="109">
        <f t="shared" si="89"/>
        <v>0</v>
      </c>
      <c r="R777" s="109">
        <f t="shared" si="90"/>
        <v>0</v>
      </c>
      <c r="S777" s="425"/>
    </row>
    <row r="778" spans="1:19" x14ac:dyDescent="0.3">
      <c r="A778" s="421"/>
      <c r="B778" s="424"/>
      <c r="C778" s="421"/>
      <c r="D778" s="421"/>
      <c r="E778" s="421"/>
      <c r="F778" s="421"/>
      <c r="G778" s="421"/>
      <c r="H778" s="421"/>
      <c r="I778" s="220">
        <f>IF(B778&gt;A_Stammdaten!$B$12,0,SUM(C778,D778,F778,G778)-SUM(E778,H778))</f>
        <v>0</v>
      </c>
      <c r="J778" s="109">
        <f>IF(B778&gt;2020,HLOOKUP(A_Stammdaten!$B$12,$L$4:$R$2504,ROW(B778)-3,FALSE)+IF(OR(B778=0,A_Stammdaten!$B$12&lt;B778),0,I778*1/20),0)</f>
        <v>0</v>
      </c>
      <c r="K778" s="109">
        <f>IF(B778&gt;2020,HLOOKUP(A_Stammdaten!$B$12,$L$4:$R$2504,ROW(B778)-3,FALSE),0)</f>
        <v>0</v>
      </c>
      <c r="L778" s="109">
        <f t="shared" si="84"/>
        <v>0</v>
      </c>
      <c r="M778" s="109">
        <f t="shared" si="85"/>
        <v>0</v>
      </c>
      <c r="N778" s="109">
        <f t="shared" si="86"/>
        <v>0</v>
      </c>
      <c r="O778" s="109">
        <f t="shared" si="87"/>
        <v>0</v>
      </c>
      <c r="P778" s="109">
        <f t="shared" si="88"/>
        <v>0</v>
      </c>
      <c r="Q778" s="109">
        <f t="shared" si="89"/>
        <v>0</v>
      </c>
      <c r="R778" s="109">
        <f t="shared" si="90"/>
        <v>0</v>
      </c>
      <c r="S778" s="425"/>
    </row>
    <row r="779" spans="1:19" x14ac:dyDescent="0.3">
      <c r="A779" s="421"/>
      <c r="B779" s="424"/>
      <c r="C779" s="421"/>
      <c r="D779" s="421"/>
      <c r="E779" s="421"/>
      <c r="F779" s="421"/>
      <c r="G779" s="421"/>
      <c r="H779" s="421"/>
      <c r="I779" s="220">
        <f>IF(B779&gt;A_Stammdaten!$B$12,0,SUM(C779,D779,F779,G779)-SUM(E779,H779))</f>
        <v>0</v>
      </c>
      <c r="J779" s="109">
        <f>IF(B779&gt;2020,HLOOKUP(A_Stammdaten!$B$12,$L$4:$R$2504,ROW(B779)-3,FALSE)+IF(OR(B779=0,A_Stammdaten!$B$12&lt;B779),0,I779*1/20),0)</f>
        <v>0</v>
      </c>
      <c r="K779" s="109">
        <f>IF(B779&gt;2020,HLOOKUP(A_Stammdaten!$B$12,$L$4:$R$2504,ROW(B779)-3,FALSE),0)</f>
        <v>0</v>
      </c>
      <c r="L779" s="109">
        <f t="shared" si="84"/>
        <v>0</v>
      </c>
      <c r="M779" s="109">
        <f t="shared" si="85"/>
        <v>0</v>
      </c>
      <c r="N779" s="109">
        <f t="shared" si="86"/>
        <v>0</v>
      </c>
      <c r="O779" s="109">
        <f t="shared" si="87"/>
        <v>0</v>
      </c>
      <c r="P779" s="109">
        <f t="shared" si="88"/>
        <v>0</v>
      </c>
      <c r="Q779" s="109">
        <f t="shared" si="89"/>
        <v>0</v>
      </c>
      <c r="R779" s="109">
        <f t="shared" si="90"/>
        <v>0</v>
      </c>
      <c r="S779" s="425"/>
    </row>
    <row r="780" spans="1:19" x14ac:dyDescent="0.3">
      <c r="A780" s="421"/>
      <c r="B780" s="424"/>
      <c r="C780" s="421"/>
      <c r="D780" s="421"/>
      <c r="E780" s="421"/>
      <c r="F780" s="421"/>
      <c r="G780" s="421"/>
      <c r="H780" s="421"/>
      <c r="I780" s="220">
        <f>IF(B780&gt;A_Stammdaten!$B$12,0,SUM(C780,D780,F780,G780)-SUM(E780,H780))</f>
        <v>0</v>
      </c>
      <c r="J780" s="109">
        <f>IF(B780&gt;2020,HLOOKUP(A_Stammdaten!$B$12,$L$4:$R$2504,ROW(B780)-3,FALSE)+IF(OR(B780=0,A_Stammdaten!$B$12&lt;B780),0,I780*1/20),0)</f>
        <v>0</v>
      </c>
      <c r="K780" s="109">
        <f>IF(B780&gt;2020,HLOOKUP(A_Stammdaten!$B$12,$L$4:$R$2504,ROW(B780)-3,FALSE),0)</f>
        <v>0</v>
      </c>
      <c r="L780" s="109">
        <f t="shared" si="84"/>
        <v>0</v>
      </c>
      <c r="M780" s="109">
        <f t="shared" si="85"/>
        <v>0</v>
      </c>
      <c r="N780" s="109">
        <f t="shared" si="86"/>
        <v>0</v>
      </c>
      <c r="O780" s="109">
        <f t="shared" si="87"/>
        <v>0</v>
      </c>
      <c r="P780" s="109">
        <f t="shared" si="88"/>
        <v>0</v>
      </c>
      <c r="Q780" s="109">
        <f t="shared" si="89"/>
        <v>0</v>
      </c>
      <c r="R780" s="109">
        <f t="shared" si="90"/>
        <v>0</v>
      </c>
      <c r="S780" s="425"/>
    </row>
    <row r="781" spans="1:19" x14ac:dyDescent="0.3">
      <c r="A781" s="421"/>
      <c r="B781" s="424"/>
      <c r="C781" s="421"/>
      <c r="D781" s="421"/>
      <c r="E781" s="421"/>
      <c r="F781" s="421"/>
      <c r="G781" s="421"/>
      <c r="H781" s="421"/>
      <c r="I781" s="220">
        <f>IF(B781&gt;A_Stammdaten!$B$12,0,SUM(C781,D781,F781,G781)-SUM(E781,H781))</f>
        <v>0</v>
      </c>
      <c r="J781" s="109">
        <f>IF(B781&gt;2020,HLOOKUP(A_Stammdaten!$B$12,$L$4:$R$2504,ROW(B781)-3,FALSE)+IF(OR(B781=0,A_Stammdaten!$B$12&lt;B781),0,I781*1/20),0)</f>
        <v>0</v>
      </c>
      <c r="K781" s="109">
        <f>IF(B781&gt;2020,HLOOKUP(A_Stammdaten!$B$12,$L$4:$R$2504,ROW(B781)-3,FALSE),0)</f>
        <v>0</v>
      </c>
      <c r="L781" s="109">
        <f t="shared" si="84"/>
        <v>0</v>
      </c>
      <c r="M781" s="109">
        <f t="shared" si="85"/>
        <v>0</v>
      </c>
      <c r="N781" s="109">
        <f t="shared" si="86"/>
        <v>0</v>
      </c>
      <c r="O781" s="109">
        <f t="shared" si="87"/>
        <v>0</v>
      </c>
      <c r="P781" s="109">
        <f t="shared" si="88"/>
        <v>0</v>
      </c>
      <c r="Q781" s="109">
        <f t="shared" si="89"/>
        <v>0</v>
      </c>
      <c r="R781" s="109">
        <f t="shared" si="90"/>
        <v>0</v>
      </c>
      <c r="S781" s="425"/>
    </row>
    <row r="782" spans="1:19" x14ac:dyDescent="0.3">
      <c r="A782" s="421"/>
      <c r="B782" s="424"/>
      <c r="C782" s="421"/>
      <c r="D782" s="421"/>
      <c r="E782" s="421"/>
      <c r="F782" s="421"/>
      <c r="G782" s="421"/>
      <c r="H782" s="421"/>
      <c r="I782" s="220">
        <f>IF(B782&gt;A_Stammdaten!$B$12,0,SUM(C782,D782,F782,G782)-SUM(E782,H782))</f>
        <v>0</v>
      </c>
      <c r="J782" s="109">
        <f>IF(B782&gt;2020,HLOOKUP(A_Stammdaten!$B$12,$L$4:$R$2504,ROW(B782)-3,FALSE)+IF(OR(B782=0,A_Stammdaten!$B$12&lt;B782),0,I782*1/20),0)</f>
        <v>0</v>
      </c>
      <c r="K782" s="109">
        <f>IF(B782&gt;2020,HLOOKUP(A_Stammdaten!$B$12,$L$4:$R$2504,ROW(B782)-3,FALSE),0)</f>
        <v>0</v>
      </c>
      <c r="L782" s="109">
        <f t="shared" si="84"/>
        <v>0</v>
      </c>
      <c r="M782" s="109">
        <f t="shared" si="85"/>
        <v>0</v>
      </c>
      <c r="N782" s="109">
        <f t="shared" si="86"/>
        <v>0</v>
      </c>
      <c r="O782" s="109">
        <f t="shared" si="87"/>
        <v>0</v>
      </c>
      <c r="P782" s="109">
        <f t="shared" si="88"/>
        <v>0</v>
      </c>
      <c r="Q782" s="109">
        <f t="shared" si="89"/>
        <v>0</v>
      </c>
      <c r="R782" s="109">
        <f t="shared" si="90"/>
        <v>0</v>
      </c>
      <c r="S782" s="425"/>
    </row>
    <row r="783" spans="1:19" x14ac:dyDescent="0.3">
      <c r="A783" s="421"/>
      <c r="B783" s="424"/>
      <c r="C783" s="421"/>
      <c r="D783" s="421"/>
      <c r="E783" s="421"/>
      <c r="F783" s="421"/>
      <c r="G783" s="421"/>
      <c r="H783" s="421"/>
      <c r="I783" s="220">
        <f>IF(B783&gt;A_Stammdaten!$B$12,0,SUM(C783,D783,F783,G783)-SUM(E783,H783))</f>
        <v>0</v>
      </c>
      <c r="J783" s="109">
        <f>IF(B783&gt;2020,HLOOKUP(A_Stammdaten!$B$12,$L$4:$R$2504,ROW(B783)-3,FALSE)+IF(OR(B783=0,A_Stammdaten!$B$12&lt;B783),0,I783*1/20),0)</f>
        <v>0</v>
      </c>
      <c r="K783" s="109">
        <f>IF(B783&gt;2020,HLOOKUP(A_Stammdaten!$B$12,$L$4:$R$2504,ROW(B783)-3,FALSE),0)</f>
        <v>0</v>
      </c>
      <c r="L783" s="109">
        <f t="shared" si="84"/>
        <v>0</v>
      </c>
      <c r="M783" s="109">
        <f t="shared" si="85"/>
        <v>0</v>
      </c>
      <c r="N783" s="109">
        <f t="shared" si="86"/>
        <v>0</v>
      </c>
      <c r="O783" s="109">
        <f t="shared" si="87"/>
        <v>0</v>
      </c>
      <c r="P783" s="109">
        <f t="shared" si="88"/>
        <v>0</v>
      </c>
      <c r="Q783" s="109">
        <f t="shared" si="89"/>
        <v>0</v>
      </c>
      <c r="R783" s="109">
        <f t="shared" si="90"/>
        <v>0</v>
      </c>
      <c r="S783" s="425"/>
    </row>
    <row r="784" spans="1:19" x14ac:dyDescent="0.3">
      <c r="A784" s="421"/>
      <c r="B784" s="424"/>
      <c r="C784" s="421"/>
      <c r="D784" s="421"/>
      <c r="E784" s="421"/>
      <c r="F784" s="421"/>
      <c r="G784" s="421"/>
      <c r="H784" s="421"/>
      <c r="I784" s="220">
        <f>IF(B784&gt;A_Stammdaten!$B$12,0,SUM(C784,D784,F784,G784)-SUM(E784,H784))</f>
        <v>0</v>
      </c>
      <c r="J784" s="109">
        <f>IF(B784&gt;2020,HLOOKUP(A_Stammdaten!$B$12,$L$4:$R$2504,ROW(B784)-3,FALSE)+IF(OR(B784=0,A_Stammdaten!$B$12&lt;B784),0,I784*1/20),0)</f>
        <v>0</v>
      </c>
      <c r="K784" s="109">
        <f>IF(B784&gt;2020,HLOOKUP(A_Stammdaten!$B$12,$L$4:$R$2504,ROW(B784)-3,FALSE),0)</f>
        <v>0</v>
      </c>
      <c r="L784" s="109">
        <f t="shared" si="84"/>
        <v>0</v>
      </c>
      <c r="M784" s="109">
        <f t="shared" si="85"/>
        <v>0</v>
      </c>
      <c r="N784" s="109">
        <f t="shared" si="86"/>
        <v>0</v>
      </c>
      <c r="O784" s="109">
        <f t="shared" si="87"/>
        <v>0</v>
      </c>
      <c r="P784" s="109">
        <f t="shared" si="88"/>
        <v>0</v>
      </c>
      <c r="Q784" s="109">
        <f t="shared" si="89"/>
        <v>0</v>
      </c>
      <c r="R784" s="109">
        <f t="shared" si="90"/>
        <v>0</v>
      </c>
      <c r="S784" s="425"/>
    </row>
    <row r="785" spans="1:19" x14ac:dyDescent="0.3">
      <c r="A785" s="421"/>
      <c r="B785" s="424"/>
      <c r="C785" s="421"/>
      <c r="D785" s="421"/>
      <c r="E785" s="421"/>
      <c r="F785" s="421"/>
      <c r="G785" s="421"/>
      <c r="H785" s="421"/>
      <c r="I785" s="220">
        <f>IF(B785&gt;A_Stammdaten!$B$12,0,SUM(C785,D785,F785,G785)-SUM(E785,H785))</f>
        <v>0</v>
      </c>
      <c r="J785" s="109">
        <f>IF(B785&gt;2020,HLOOKUP(A_Stammdaten!$B$12,$L$4:$R$2504,ROW(B785)-3,FALSE)+IF(OR(B785=0,A_Stammdaten!$B$12&lt;B785),0,I785*1/20),0)</f>
        <v>0</v>
      </c>
      <c r="K785" s="109">
        <f>IF(B785&gt;2020,HLOOKUP(A_Stammdaten!$B$12,$L$4:$R$2504,ROW(B785)-3,FALSE),0)</f>
        <v>0</v>
      </c>
      <c r="L785" s="109">
        <f t="shared" si="84"/>
        <v>0</v>
      </c>
      <c r="M785" s="109">
        <f t="shared" si="85"/>
        <v>0</v>
      </c>
      <c r="N785" s="109">
        <f t="shared" si="86"/>
        <v>0</v>
      </c>
      <c r="O785" s="109">
        <f t="shared" si="87"/>
        <v>0</v>
      </c>
      <c r="P785" s="109">
        <f t="shared" si="88"/>
        <v>0</v>
      </c>
      <c r="Q785" s="109">
        <f t="shared" si="89"/>
        <v>0</v>
      </c>
      <c r="R785" s="109">
        <f t="shared" si="90"/>
        <v>0</v>
      </c>
      <c r="S785" s="425"/>
    </row>
    <row r="786" spans="1:19" x14ac:dyDescent="0.3">
      <c r="A786" s="421"/>
      <c r="B786" s="424"/>
      <c r="C786" s="421"/>
      <c r="D786" s="421"/>
      <c r="E786" s="421"/>
      <c r="F786" s="421"/>
      <c r="G786" s="421"/>
      <c r="H786" s="421"/>
      <c r="I786" s="220">
        <f>IF(B786&gt;A_Stammdaten!$B$12,0,SUM(C786,D786,F786,G786)-SUM(E786,H786))</f>
        <v>0</v>
      </c>
      <c r="J786" s="109">
        <f>IF(B786&gt;2020,HLOOKUP(A_Stammdaten!$B$12,$L$4:$R$2504,ROW(B786)-3,FALSE)+IF(OR(B786=0,A_Stammdaten!$B$12&lt;B786),0,I786*1/20),0)</f>
        <v>0</v>
      </c>
      <c r="K786" s="109">
        <f>IF(B786&gt;2020,HLOOKUP(A_Stammdaten!$B$12,$L$4:$R$2504,ROW(B786)-3,FALSE),0)</f>
        <v>0</v>
      </c>
      <c r="L786" s="109">
        <f t="shared" si="84"/>
        <v>0</v>
      </c>
      <c r="M786" s="109">
        <f t="shared" si="85"/>
        <v>0</v>
      </c>
      <c r="N786" s="109">
        <f t="shared" si="86"/>
        <v>0</v>
      </c>
      <c r="O786" s="109">
        <f t="shared" si="87"/>
        <v>0</v>
      </c>
      <c r="P786" s="109">
        <f t="shared" si="88"/>
        <v>0</v>
      </c>
      <c r="Q786" s="109">
        <f t="shared" si="89"/>
        <v>0</v>
      </c>
      <c r="R786" s="109">
        <f t="shared" si="90"/>
        <v>0</v>
      </c>
      <c r="S786" s="425"/>
    </row>
    <row r="787" spans="1:19" x14ac:dyDescent="0.3">
      <c r="A787" s="421"/>
      <c r="B787" s="424"/>
      <c r="C787" s="421"/>
      <c r="D787" s="421"/>
      <c r="E787" s="421"/>
      <c r="F787" s="421"/>
      <c r="G787" s="421"/>
      <c r="H787" s="421"/>
      <c r="I787" s="220">
        <f>IF(B787&gt;A_Stammdaten!$B$12,0,SUM(C787,D787,F787,G787)-SUM(E787,H787))</f>
        <v>0</v>
      </c>
      <c r="J787" s="109">
        <f>IF(B787&gt;2020,HLOOKUP(A_Stammdaten!$B$12,$L$4:$R$2504,ROW(B787)-3,FALSE)+IF(OR(B787=0,A_Stammdaten!$B$12&lt;B787),0,I787*1/20),0)</f>
        <v>0</v>
      </c>
      <c r="K787" s="109">
        <f>IF(B787&gt;2020,HLOOKUP(A_Stammdaten!$B$12,$L$4:$R$2504,ROW(B787)-3,FALSE),0)</f>
        <v>0</v>
      </c>
      <c r="L787" s="109">
        <f t="shared" si="84"/>
        <v>0</v>
      </c>
      <c r="M787" s="109">
        <f t="shared" si="85"/>
        <v>0</v>
      </c>
      <c r="N787" s="109">
        <f t="shared" si="86"/>
        <v>0</v>
      </c>
      <c r="O787" s="109">
        <f t="shared" si="87"/>
        <v>0</v>
      </c>
      <c r="P787" s="109">
        <f t="shared" si="88"/>
        <v>0</v>
      </c>
      <c r="Q787" s="109">
        <f t="shared" si="89"/>
        <v>0</v>
      </c>
      <c r="R787" s="109">
        <f t="shared" si="90"/>
        <v>0</v>
      </c>
      <c r="S787" s="425"/>
    </row>
    <row r="788" spans="1:19" x14ac:dyDescent="0.3">
      <c r="A788" s="421"/>
      <c r="B788" s="424"/>
      <c r="C788" s="421"/>
      <c r="D788" s="421"/>
      <c r="E788" s="421"/>
      <c r="F788" s="421"/>
      <c r="G788" s="421"/>
      <c r="H788" s="421"/>
      <c r="I788" s="220">
        <f>IF(B788&gt;A_Stammdaten!$B$12,0,SUM(C788,D788,F788,G788)-SUM(E788,H788))</f>
        <v>0</v>
      </c>
      <c r="J788" s="109">
        <f>IF(B788&gt;2020,HLOOKUP(A_Stammdaten!$B$12,$L$4:$R$2504,ROW(B788)-3,FALSE)+IF(OR(B788=0,A_Stammdaten!$B$12&lt;B788),0,I788*1/20),0)</f>
        <v>0</v>
      </c>
      <c r="K788" s="109">
        <f>IF(B788&gt;2020,HLOOKUP(A_Stammdaten!$B$12,$L$4:$R$2504,ROW(B788)-3,FALSE),0)</f>
        <v>0</v>
      </c>
      <c r="L788" s="109">
        <f t="shared" si="84"/>
        <v>0</v>
      </c>
      <c r="M788" s="109">
        <f t="shared" si="85"/>
        <v>0</v>
      </c>
      <c r="N788" s="109">
        <f t="shared" si="86"/>
        <v>0</v>
      </c>
      <c r="O788" s="109">
        <f t="shared" si="87"/>
        <v>0</v>
      </c>
      <c r="P788" s="109">
        <f t="shared" si="88"/>
        <v>0</v>
      </c>
      <c r="Q788" s="109">
        <f t="shared" si="89"/>
        <v>0</v>
      </c>
      <c r="R788" s="109">
        <f t="shared" si="90"/>
        <v>0</v>
      </c>
      <c r="S788" s="425"/>
    </row>
    <row r="789" spans="1:19" x14ac:dyDescent="0.3">
      <c r="A789" s="421"/>
      <c r="B789" s="424"/>
      <c r="C789" s="421"/>
      <c r="D789" s="421"/>
      <c r="E789" s="421"/>
      <c r="F789" s="421"/>
      <c r="G789" s="421"/>
      <c r="H789" s="421"/>
      <c r="I789" s="220">
        <f>IF(B789&gt;A_Stammdaten!$B$12,0,SUM(C789,D789,F789,G789)-SUM(E789,H789))</f>
        <v>0</v>
      </c>
      <c r="J789" s="109">
        <f>IF(B789&gt;2020,HLOOKUP(A_Stammdaten!$B$12,$L$4:$R$2504,ROW(B789)-3,FALSE)+IF(OR(B789=0,A_Stammdaten!$B$12&lt;B789),0,I789*1/20),0)</f>
        <v>0</v>
      </c>
      <c r="K789" s="109">
        <f>IF(B789&gt;2020,HLOOKUP(A_Stammdaten!$B$12,$L$4:$R$2504,ROW(B789)-3,FALSE),0)</f>
        <v>0</v>
      </c>
      <c r="L789" s="109">
        <f t="shared" si="84"/>
        <v>0</v>
      </c>
      <c r="M789" s="109">
        <f t="shared" si="85"/>
        <v>0</v>
      </c>
      <c r="N789" s="109">
        <f t="shared" si="86"/>
        <v>0</v>
      </c>
      <c r="O789" s="109">
        <f t="shared" si="87"/>
        <v>0</v>
      </c>
      <c r="P789" s="109">
        <f t="shared" si="88"/>
        <v>0</v>
      </c>
      <c r="Q789" s="109">
        <f t="shared" si="89"/>
        <v>0</v>
      </c>
      <c r="R789" s="109">
        <f t="shared" si="90"/>
        <v>0</v>
      </c>
      <c r="S789" s="425"/>
    </row>
    <row r="790" spans="1:19" x14ac:dyDescent="0.3">
      <c r="A790" s="421"/>
      <c r="B790" s="424"/>
      <c r="C790" s="421"/>
      <c r="D790" s="421"/>
      <c r="E790" s="421"/>
      <c r="F790" s="421"/>
      <c r="G790" s="421"/>
      <c r="H790" s="421"/>
      <c r="I790" s="220">
        <f>IF(B790&gt;A_Stammdaten!$B$12,0,SUM(C790,D790,F790,G790)-SUM(E790,H790))</f>
        <v>0</v>
      </c>
      <c r="J790" s="109">
        <f>IF(B790&gt;2020,HLOOKUP(A_Stammdaten!$B$12,$L$4:$R$2504,ROW(B790)-3,FALSE)+IF(OR(B790=0,A_Stammdaten!$B$12&lt;B790),0,I790*1/20),0)</f>
        <v>0</v>
      </c>
      <c r="K790" s="109">
        <f>IF(B790&gt;2020,HLOOKUP(A_Stammdaten!$B$12,$L$4:$R$2504,ROW(B790)-3,FALSE),0)</f>
        <v>0</v>
      </c>
      <c r="L790" s="109">
        <f t="shared" si="84"/>
        <v>0</v>
      </c>
      <c r="M790" s="109">
        <f t="shared" si="85"/>
        <v>0</v>
      </c>
      <c r="N790" s="109">
        <f t="shared" si="86"/>
        <v>0</v>
      </c>
      <c r="O790" s="109">
        <f t="shared" si="87"/>
        <v>0</v>
      </c>
      <c r="P790" s="109">
        <f t="shared" si="88"/>
        <v>0</v>
      </c>
      <c r="Q790" s="109">
        <f t="shared" si="89"/>
        <v>0</v>
      </c>
      <c r="R790" s="109">
        <f t="shared" si="90"/>
        <v>0</v>
      </c>
      <c r="S790" s="425"/>
    </row>
    <row r="791" spans="1:19" x14ac:dyDescent="0.3">
      <c r="A791" s="421"/>
      <c r="B791" s="424"/>
      <c r="C791" s="421"/>
      <c r="D791" s="421"/>
      <c r="E791" s="421"/>
      <c r="F791" s="421"/>
      <c r="G791" s="421"/>
      <c r="H791" s="421"/>
      <c r="I791" s="220">
        <f>IF(B791&gt;A_Stammdaten!$B$12,0,SUM(C791,D791,F791,G791)-SUM(E791,H791))</f>
        <v>0</v>
      </c>
      <c r="J791" s="109">
        <f>IF(B791&gt;2020,HLOOKUP(A_Stammdaten!$B$12,$L$4:$R$2504,ROW(B791)-3,FALSE)+IF(OR(B791=0,A_Stammdaten!$B$12&lt;B791),0,I791*1/20),0)</f>
        <v>0</v>
      </c>
      <c r="K791" s="109">
        <f>IF(B791&gt;2020,HLOOKUP(A_Stammdaten!$B$12,$L$4:$R$2504,ROW(B791)-3,FALSE),0)</f>
        <v>0</v>
      </c>
      <c r="L791" s="109">
        <f t="shared" si="84"/>
        <v>0</v>
      </c>
      <c r="M791" s="109">
        <f t="shared" si="85"/>
        <v>0</v>
      </c>
      <c r="N791" s="109">
        <f t="shared" si="86"/>
        <v>0</v>
      </c>
      <c r="O791" s="109">
        <f t="shared" si="87"/>
        <v>0</v>
      </c>
      <c r="P791" s="109">
        <f t="shared" si="88"/>
        <v>0</v>
      </c>
      <c r="Q791" s="109">
        <f t="shared" si="89"/>
        <v>0</v>
      </c>
      <c r="R791" s="109">
        <f t="shared" si="90"/>
        <v>0</v>
      </c>
      <c r="S791" s="425"/>
    </row>
    <row r="792" spans="1:19" x14ac:dyDescent="0.3">
      <c r="A792" s="421"/>
      <c r="B792" s="424"/>
      <c r="C792" s="421"/>
      <c r="D792" s="421"/>
      <c r="E792" s="421"/>
      <c r="F792" s="421"/>
      <c r="G792" s="421"/>
      <c r="H792" s="421"/>
      <c r="I792" s="220">
        <f>IF(B792&gt;A_Stammdaten!$B$12,0,SUM(C792,D792,F792,G792)-SUM(E792,H792))</f>
        <v>0</v>
      </c>
      <c r="J792" s="109">
        <f>IF(B792&gt;2020,HLOOKUP(A_Stammdaten!$B$12,$L$4:$R$2504,ROW(B792)-3,FALSE)+IF(OR(B792=0,A_Stammdaten!$B$12&lt;B792),0,I792*1/20),0)</f>
        <v>0</v>
      </c>
      <c r="K792" s="109">
        <f>IF(B792&gt;2020,HLOOKUP(A_Stammdaten!$B$12,$L$4:$R$2504,ROW(B792)-3,FALSE),0)</f>
        <v>0</v>
      </c>
      <c r="L792" s="109">
        <f t="shared" si="84"/>
        <v>0</v>
      </c>
      <c r="M792" s="109">
        <f t="shared" si="85"/>
        <v>0</v>
      </c>
      <c r="N792" s="109">
        <f t="shared" si="86"/>
        <v>0</v>
      </c>
      <c r="O792" s="109">
        <f t="shared" si="87"/>
        <v>0</v>
      </c>
      <c r="P792" s="109">
        <f t="shared" si="88"/>
        <v>0</v>
      </c>
      <c r="Q792" s="109">
        <f t="shared" si="89"/>
        <v>0</v>
      </c>
      <c r="R792" s="109">
        <f t="shared" si="90"/>
        <v>0</v>
      </c>
      <c r="S792" s="425"/>
    </row>
    <row r="793" spans="1:19" x14ac:dyDescent="0.3">
      <c r="A793" s="421"/>
      <c r="B793" s="424"/>
      <c r="C793" s="421"/>
      <c r="D793" s="421"/>
      <c r="E793" s="421"/>
      <c r="F793" s="421"/>
      <c r="G793" s="421"/>
      <c r="H793" s="421"/>
      <c r="I793" s="220">
        <f>IF(B793&gt;A_Stammdaten!$B$12,0,SUM(C793,D793,F793,G793)-SUM(E793,H793))</f>
        <v>0</v>
      </c>
      <c r="J793" s="109">
        <f>IF(B793&gt;2020,HLOOKUP(A_Stammdaten!$B$12,$L$4:$R$2504,ROW(B793)-3,FALSE)+IF(OR(B793=0,A_Stammdaten!$B$12&lt;B793),0,I793*1/20),0)</f>
        <v>0</v>
      </c>
      <c r="K793" s="109">
        <f>IF(B793&gt;2020,HLOOKUP(A_Stammdaten!$B$12,$L$4:$R$2504,ROW(B793)-3,FALSE),0)</f>
        <v>0</v>
      </c>
      <c r="L793" s="109">
        <f t="shared" si="84"/>
        <v>0</v>
      </c>
      <c r="M793" s="109">
        <f t="shared" si="85"/>
        <v>0</v>
      </c>
      <c r="N793" s="109">
        <f t="shared" si="86"/>
        <v>0</v>
      </c>
      <c r="O793" s="109">
        <f t="shared" si="87"/>
        <v>0</v>
      </c>
      <c r="P793" s="109">
        <f t="shared" si="88"/>
        <v>0</v>
      </c>
      <c r="Q793" s="109">
        <f t="shared" si="89"/>
        <v>0</v>
      </c>
      <c r="R793" s="109">
        <f t="shared" si="90"/>
        <v>0</v>
      </c>
      <c r="S793" s="425"/>
    </row>
    <row r="794" spans="1:19" x14ac:dyDescent="0.3">
      <c r="A794" s="421"/>
      <c r="B794" s="424"/>
      <c r="C794" s="421"/>
      <c r="D794" s="421"/>
      <c r="E794" s="421"/>
      <c r="F794" s="421"/>
      <c r="G794" s="421"/>
      <c r="H794" s="421"/>
      <c r="I794" s="220">
        <f>IF(B794&gt;A_Stammdaten!$B$12,0,SUM(C794,D794,F794,G794)-SUM(E794,H794))</f>
        <v>0</v>
      </c>
      <c r="J794" s="109">
        <f>IF(B794&gt;2020,HLOOKUP(A_Stammdaten!$B$12,$L$4:$R$2504,ROW(B794)-3,FALSE)+IF(OR(B794=0,A_Stammdaten!$B$12&lt;B794),0,I794*1/20),0)</f>
        <v>0</v>
      </c>
      <c r="K794" s="109">
        <f>IF(B794&gt;2020,HLOOKUP(A_Stammdaten!$B$12,$L$4:$R$2504,ROW(B794)-3,FALSE),0)</f>
        <v>0</v>
      </c>
      <c r="L794" s="109">
        <f t="shared" si="84"/>
        <v>0</v>
      </c>
      <c r="M794" s="109">
        <f t="shared" si="85"/>
        <v>0</v>
      </c>
      <c r="N794" s="109">
        <f t="shared" si="86"/>
        <v>0</v>
      </c>
      <c r="O794" s="109">
        <f t="shared" si="87"/>
        <v>0</v>
      </c>
      <c r="P794" s="109">
        <f t="shared" si="88"/>
        <v>0</v>
      </c>
      <c r="Q794" s="109">
        <f t="shared" si="89"/>
        <v>0</v>
      </c>
      <c r="R794" s="109">
        <f t="shared" si="90"/>
        <v>0</v>
      </c>
      <c r="S794" s="425"/>
    </row>
    <row r="795" spans="1:19" x14ac:dyDescent="0.3">
      <c r="A795" s="421"/>
      <c r="B795" s="424"/>
      <c r="C795" s="421"/>
      <c r="D795" s="421"/>
      <c r="E795" s="421"/>
      <c r="F795" s="421"/>
      <c r="G795" s="421"/>
      <c r="H795" s="421"/>
      <c r="I795" s="220">
        <f>IF(B795&gt;A_Stammdaten!$B$12,0,SUM(C795,D795,F795,G795)-SUM(E795,H795))</f>
        <v>0</v>
      </c>
      <c r="J795" s="109">
        <f>IF(B795&gt;2020,HLOOKUP(A_Stammdaten!$B$12,$L$4:$R$2504,ROW(B795)-3,FALSE)+IF(OR(B795=0,A_Stammdaten!$B$12&lt;B795),0,I795*1/20),0)</f>
        <v>0</v>
      </c>
      <c r="K795" s="109">
        <f>IF(B795&gt;2020,HLOOKUP(A_Stammdaten!$B$12,$L$4:$R$2504,ROW(B795)-3,FALSE),0)</f>
        <v>0</v>
      </c>
      <c r="L795" s="109">
        <f t="shared" si="84"/>
        <v>0</v>
      </c>
      <c r="M795" s="109">
        <f t="shared" si="85"/>
        <v>0</v>
      </c>
      <c r="N795" s="109">
        <f t="shared" si="86"/>
        <v>0</v>
      </c>
      <c r="O795" s="109">
        <f t="shared" si="87"/>
        <v>0</v>
      </c>
      <c r="P795" s="109">
        <f t="shared" si="88"/>
        <v>0</v>
      </c>
      <c r="Q795" s="109">
        <f t="shared" si="89"/>
        <v>0</v>
      </c>
      <c r="R795" s="109">
        <f t="shared" si="90"/>
        <v>0</v>
      </c>
      <c r="S795" s="425"/>
    </row>
    <row r="796" spans="1:19" x14ac:dyDescent="0.3">
      <c r="A796" s="421"/>
      <c r="B796" s="424"/>
      <c r="C796" s="421"/>
      <c r="D796" s="421"/>
      <c r="E796" s="421"/>
      <c r="F796" s="421"/>
      <c r="G796" s="421"/>
      <c r="H796" s="421"/>
      <c r="I796" s="220">
        <f>IF(B796&gt;A_Stammdaten!$B$12,0,SUM(C796,D796,F796,G796)-SUM(E796,H796))</f>
        <v>0</v>
      </c>
      <c r="J796" s="109">
        <f>IF(B796&gt;2020,HLOOKUP(A_Stammdaten!$B$12,$L$4:$R$2504,ROW(B796)-3,FALSE)+IF(OR(B796=0,A_Stammdaten!$B$12&lt;B796),0,I796*1/20),0)</f>
        <v>0</v>
      </c>
      <c r="K796" s="109">
        <f>IF(B796&gt;2020,HLOOKUP(A_Stammdaten!$B$12,$L$4:$R$2504,ROW(B796)-3,FALSE),0)</f>
        <v>0</v>
      </c>
      <c r="L796" s="109">
        <f t="shared" si="84"/>
        <v>0</v>
      </c>
      <c r="M796" s="109">
        <f t="shared" si="85"/>
        <v>0</v>
      </c>
      <c r="N796" s="109">
        <f t="shared" si="86"/>
        <v>0</v>
      </c>
      <c r="O796" s="109">
        <f t="shared" si="87"/>
        <v>0</v>
      </c>
      <c r="P796" s="109">
        <f t="shared" si="88"/>
        <v>0</v>
      </c>
      <c r="Q796" s="109">
        <f t="shared" si="89"/>
        <v>0</v>
      </c>
      <c r="R796" s="109">
        <f t="shared" si="90"/>
        <v>0</v>
      </c>
      <c r="S796" s="425"/>
    </row>
    <row r="797" spans="1:19" x14ac:dyDescent="0.3">
      <c r="A797" s="421"/>
      <c r="B797" s="424"/>
      <c r="C797" s="421"/>
      <c r="D797" s="421"/>
      <c r="E797" s="421"/>
      <c r="F797" s="421"/>
      <c r="G797" s="421"/>
      <c r="H797" s="421"/>
      <c r="I797" s="220">
        <f>IF(B797&gt;A_Stammdaten!$B$12,0,SUM(C797,D797,F797,G797)-SUM(E797,H797))</f>
        <v>0</v>
      </c>
      <c r="J797" s="109">
        <f>IF(B797&gt;2020,HLOOKUP(A_Stammdaten!$B$12,$L$4:$R$2504,ROW(B797)-3,FALSE)+IF(OR(B797=0,A_Stammdaten!$B$12&lt;B797),0,I797*1/20),0)</f>
        <v>0</v>
      </c>
      <c r="K797" s="109">
        <f>IF(B797&gt;2020,HLOOKUP(A_Stammdaten!$B$12,$L$4:$R$2504,ROW(B797)-3,FALSE),0)</f>
        <v>0</v>
      </c>
      <c r="L797" s="109">
        <f t="shared" si="84"/>
        <v>0</v>
      </c>
      <c r="M797" s="109">
        <f t="shared" si="85"/>
        <v>0</v>
      </c>
      <c r="N797" s="109">
        <f t="shared" si="86"/>
        <v>0</v>
      </c>
      <c r="O797" s="109">
        <f t="shared" si="87"/>
        <v>0</v>
      </c>
      <c r="P797" s="109">
        <f t="shared" si="88"/>
        <v>0</v>
      </c>
      <c r="Q797" s="109">
        <f t="shared" si="89"/>
        <v>0</v>
      </c>
      <c r="R797" s="109">
        <f t="shared" si="90"/>
        <v>0</v>
      </c>
      <c r="S797" s="425"/>
    </row>
    <row r="798" spans="1:19" x14ac:dyDescent="0.3">
      <c r="A798" s="421"/>
      <c r="B798" s="424"/>
      <c r="C798" s="421"/>
      <c r="D798" s="421"/>
      <c r="E798" s="421"/>
      <c r="F798" s="421"/>
      <c r="G798" s="421"/>
      <c r="H798" s="421"/>
      <c r="I798" s="220">
        <f>IF(B798&gt;A_Stammdaten!$B$12,0,SUM(C798,D798,F798,G798)-SUM(E798,H798))</f>
        <v>0</v>
      </c>
      <c r="J798" s="109">
        <f>IF(B798&gt;2020,HLOOKUP(A_Stammdaten!$B$12,$L$4:$R$2504,ROW(B798)-3,FALSE)+IF(OR(B798=0,A_Stammdaten!$B$12&lt;B798),0,I798*1/20),0)</f>
        <v>0</v>
      </c>
      <c r="K798" s="109">
        <f>IF(B798&gt;2020,HLOOKUP(A_Stammdaten!$B$12,$L$4:$R$2504,ROW(B798)-3,FALSE),0)</f>
        <v>0</v>
      </c>
      <c r="L798" s="109">
        <f t="shared" si="84"/>
        <v>0</v>
      </c>
      <c r="M798" s="109">
        <f t="shared" si="85"/>
        <v>0</v>
      </c>
      <c r="N798" s="109">
        <f t="shared" si="86"/>
        <v>0</v>
      </c>
      <c r="O798" s="109">
        <f t="shared" si="87"/>
        <v>0</v>
      </c>
      <c r="P798" s="109">
        <f t="shared" si="88"/>
        <v>0</v>
      </c>
      <c r="Q798" s="109">
        <f t="shared" si="89"/>
        <v>0</v>
      </c>
      <c r="R798" s="109">
        <f t="shared" si="90"/>
        <v>0</v>
      </c>
      <c r="S798" s="425"/>
    </row>
    <row r="799" spans="1:19" x14ac:dyDescent="0.3">
      <c r="A799" s="421"/>
      <c r="B799" s="424"/>
      <c r="C799" s="421"/>
      <c r="D799" s="421"/>
      <c r="E799" s="421"/>
      <c r="F799" s="421"/>
      <c r="G799" s="421"/>
      <c r="H799" s="421"/>
      <c r="I799" s="220">
        <f>IF(B799&gt;A_Stammdaten!$B$12,0,SUM(C799,D799,F799,G799)-SUM(E799,H799))</f>
        <v>0</v>
      </c>
      <c r="J799" s="109">
        <f>IF(B799&gt;2020,HLOOKUP(A_Stammdaten!$B$12,$L$4:$R$2504,ROW(B799)-3,FALSE)+IF(OR(B799=0,A_Stammdaten!$B$12&lt;B799),0,I799*1/20),0)</f>
        <v>0</v>
      </c>
      <c r="K799" s="109">
        <f>IF(B799&gt;2020,HLOOKUP(A_Stammdaten!$B$12,$L$4:$R$2504,ROW(B799)-3,FALSE),0)</f>
        <v>0</v>
      </c>
      <c r="L799" s="109">
        <f t="shared" si="84"/>
        <v>0</v>
      </c>
      <c r="M799" s="109">
        <f t="shared" si="85"/>
        <v>0</v>
      </c>
      <c r="N799" s="109">
        <f t="shared" si="86"/>
        <v>0</v>
      </c>
      <c r="O799" s="109">
        <f t="shared" si="87"/>
        <v>0</v>
      </c>
      <c r="P799" s="109">
        <f t="shared" si="88"/>
        <v>0</v>
      </c>
      <c r="Q799" s="109">
        <f t="shared" si="89"/>
        <v>0</v>
      </c>
      <c r="R799" s="109">
        <f t="shared" si="90"/>
        <v>0</v>
      </c>
      <c r="S799" s="425"/>
    </row>
    <row r="800" spans="1:19" x14ac:dyDescent="0.3">
      <c r="A800" s="421"/>
      <c r="B800" s="424"/>
      <c r="C800" s="421"/>
      <c r="D800" s="421"/>
      <c r="E800" s="421"/>
      <c r="F800" s="421"/>
      <c r="G800" s="421"/>
      <c r="H800" s="421"/>
      <c r="I800" s="220">
        <f>IF(B800&gt;A_Stammdaten!$B$12,0,SUM(C800,D800,F800,G800)-SUM(E800,H800))</f>
        <v>0</v>
      </c>
      <c r="J800" s="109">
        <f>IF(B800&gt;2020,HLOOKUP(A_Stammdaten!$B$12,$L$4:$R$2504,ROW(B800)-3,FALSE)+IF(OR(B800=0,A_Stammdaten!$B$12&lt;B800),0,I800*1/20),0)</f>
        <v>0</v>
      </c>
      <c r="K800" s="109">
        <f>IF(B800&gt;2020,HLOOKUP(A_Stammdaten!$B$12,$L$4:$R$2504,ROW(B800)-3,FALSE),0)</f>
        <v>0</v>
      </c>
      <c r="L800" s="109">
        <f t="shared" si="84"/>
        <v>0</v>
      </c>
      <c r="M800" s="109">
        <f t="shared" si="85"/>
        <v>0</v>
      </c>
      <c r="N800" s="109">
        <f t="shared" si="86"/>
        <v>0</v>
      </c>
      <c r="O800" s="109">
        <f t="shared" si="87"/>
        <v>0</v>
      </c>
      <c r="P800" s="109">
        <f t="shared" si="88"/>
        <v>0</v>
      </c>
      <c r="Q800" s="109">
        <f t="shared" si="89"/>
        <v>0</v>
      </c>
      <c r="R800" s="109">
        <f t="shared" si="90"/>
        <v>0</v>
      </c>
      <c r="S800" s="425"/>
    </row>
    <row r="801" spans="1:19" x14ac:dyDescent="0.3">
      <c r="A801" s="421"/>
      <c r="B801" s="424"/>
      <c r="C801" s="421"/>
      <c r="D801" s="421"/>
      <c r="E801" s="421"/>
      <c r="F801" s="421"/>
      <c r="G801" s="421"/>
      <c r="H801" s="421"/>
      <c r="I801" s="220">
        <f>IF(B801&gt;A_Stammdaten!$B$12,0,SUM(C801,D801,F801,G801)-SUM(E801,H801))</f>
        <v>0</v>
      </c>
      <c r="J801" s="109">
        <f>IF(B801&gt;2020,HLOOKUP(A_Stammdaten!$B$12,$L$4:$R$2504,ROW(B801)-3,FALSE)+IF(OR(B801=0,A_Stammdaten!$B$12&lt;B801),0,I801*1/20),0)</f>
        <v>0</v>
      </c>
      <c r="K801" s="109">
        <f>IF(B801&gt;2020,HLOOKUP(A_Stammdaten!$B$12,$L$4:$R$2504,ROW(B801)-3,FALSE),0)</f>
        <v>0</v>
      </c>
      <c r="L801" s="109">
        <f t="shared" si="84"/>
        <v>0</v>
      </c>
      <c r="M801" s="109">
        <f t="shared" si="85"/>
        <v>0</v>
      </c>
      <c r="N801" s="109">
        <f t="shared" si="86"/>
        <v>0</v>
      </c>
      <c r="O801" s="109">
        <f t="shared" si="87"/>
        <v>0</v>
      </c>
      <c r="P801" s="109">
        <f t="shared" si="88"/>
        <v>0</v>
      </c>
      <c r="Q801" s="109">
        <f t="shared" si="89"/>
        <v>0</v>
      </c>
      <c r="R801" s="109">
        <f t="shared" si="90"/>
        <v>0</v>
      </c>
      <c r="S801" s="425"/>
    </row>
    <row r="802" spans="1:19" x14ac:dyDescent="0.3">
      <c r="A802" s="421"/>
      <c r="B802" s="424"/>
      <c r="C802" s="421"/>
      <c r="D802" s="421"/>
      <c r="E802" s="421"/>
      <c r="F802" s="421"/>
      <c r="G802" s="421"/>
      <c r="H802" s="421"/>
      <c r="I802" s="220">
        <f>IF(B802&gt;A_Stammdaten!$B$12,0,SUM(C802,D802,F802,G802)-SUM(E802,H802))</f>
        <v>0</v>
      </c>
      <c r="J802" s="109">
        <f>IF(B802&gt;2020,HLOOKUP(A_Stammdaten!$B$12,$L$4:$R$2504,ROW(B802)-3,FALSE)+IF(OR(B802=0,A_Stammdaten!$B$12&lt;B802),0,I802*1/20),0)</f>
        <v>0</v>
      </c>
      <c r="K802" s="109">
        <f>IF(B802&gt;2020,HLOOKUP(A_Stammdaten!$B$12,$L$4:$R$2504,ROW(B802)-3,FALSE),0)</f>
        <v>0</v>
      </c>
      <c r="L802" s="109">
        <f t="shared" si="84"/>
        <v>0</v>
      </c>
      <c r="M802" s="109">
        <f t="shared" si="85"/>
        <v>0</v>
      </c>
      <c r="N802" s="109">
        <f t="shared" si="86"/>
        <v>0</v>
      </c>
      <c r="O802" s="109">
        <f t="shared" si="87"/>
        <v>0</v>
      </c>
      <c r="P802" s="109">
        <f t="shared" si="88"/>
        <v>0</v>
      </c>
      <c r="Q802" s="109">
        <f t="shared" si="89"/>
        <v>0</v>
      </c>
      <c r="R802" s="109">
        <f t="shared" si="90"/>
        <v>0</v>
      </c>
      <c r="S802" s="425"/>
    </row>
    <row r="803" spans="1:19" x14ac:dyDescent="0.3">
      <c r="A803" s="421"/>
      <c r="B803" s="424"/>
      <c r="C803" s="421"/>
      <c r="D803" s="421"/>
      <c r="E803" s="421"/>
      <c r="F803" s="421"/>
      <c r="G803" s="421"/>
      <c r="H803" s="421"/>
      <c r="I803" s="220">
        <f>IF(B803&gt;A_Stammdaten!$B$12,0,SUM(C803,D803,F803,G803)-SUM(E803,H803))</f>
        <v>0</v>
      </c>
      <c r="J803" s="109">
        <f>IF(B803&gt;2020,HLOOKUP(A_Stammdaten!$B$12,$L$4:$R$2504,ROW(B803)-3,FALSE)+IF(OR(B803=0,A_Stammdaten!$B$12&lt;B803),0,I803*1/20),0)</f>
        <v>0</v>
      </c>
      <c r="K803" s="109">
        <f>IF(B803&gt;2020,HLOOKUP(A_Stammdaten!$B$12,$L$4:$R$2504,ROW(B803)-3,FALSE),0)</f>
        <v>0</v>
      </c>
      <c r="L803" s="109">
        <f t="shared" si="84"/>
        <v>0</v>
      </c>
      <c r="M803" s="109">
        <f t="shared" si="85"/>
        <v>0</v>
      </c>
      <c r="N803" s="109">
        <f t="shared" si="86"/>
        <v>0</v>
      </c>
      <c r="O803" s="109">
        <f t="shared" si="87"/>
        <v>0</v>
      </c>
      <c r="P803" s="109">
        <f t="shared" si="88"/>
        <v>0</v>
      </c>
      <c r="Q803" s="109">
        <f t="shared" si="89"/>
        <v>0</v>
      </c>
      <c r="R803" s="109">
        <f t="shared" si="90"/>
        <v>0</v>
      </c>
      <c r="S803" s="425"/>
    </row>
    <row r="804" spans="1:19" x14ac:dyDescent="0.3">
      <c r="A804" s="421"/>
      <c r="B804" s="424"/>
      <c r="C804" s="421"/>
      <c r="D804" s="421"/>
      <c r="E804" s="421"/>
      <c r="F804" s="421"/>
      <c r="G804" s="421"/>
      <c r="H804" s="421"/>
      <c r="I804" s="220">
        <f>IF(B804&gt;A_Stammdaten!$B$12,0,SUM(C804,D804,F804,G804)-SUM(E804,H804))</f>
        <v>0</v>
      </c>
      <c r="J804" s="109">
        <f>IF(B804&gt;2020,HLOOKUP(A_Stammdaten!$B$12,$L$4:$R$2504,ROW(B804)-3,FALSE)+IF(OR(B804=0,A_Stammdaten!$B$12&lt;B804),0,I804*1/20),0)</f>
        <v>0</v>
      </c>
      <c r="K804" s="109">
        <f>IF(B804&gt;2020,HLOOKUP(A_Stammdaten!$B$12,$L$4:$R$2504,ROW(B804)-3,FALSE),0)</f>
        <v>0</v>
      </c>
      <c r="L804" s="109">
        <f t="shared" si="84"/>
        <v>0</v>
      </c>
      <c r="M804" s="109">
        <f t="shared" si="85"/>
        <v>0</v>
      </c>
      <c r="N804" s="109">
        <f t="shared" si="86"/>
        <v>0</v>
      </c>
      <c r="O804" s="109">
        <f t="shared" si="87"/>
        <v>0</v>
      </c>
      <c r="P804" s="109">
        <f t="shared" si="88"/>
        <v>0</v>
      </c>
      <c r="Q804" s="109">
        <f t="shared" si="89"/>
        <v>0</v>
      </c>
      <c r="R804" s="109">
        <f t="shared" si="90"/>
        <v>0</v>
      </c>
      <c r="S804" s="425"/>
    </row>
    <row r="805" spans="1:19" x14ac:dyDescent="0.3">
      <c r="A805" s="421"/>
      <c r="B805" s="424"/>
      <c r="C805" s="421"/>
      <c r="D805" s="421"/>
      <c r="E805" s="421"/>
      <c r="F805" s="421"/>
      <c r="G805" s="421"/>
      <c r="H805" s="421"/>
      <c r="I805" s="220">
        <f>IF(B805&gt;A_Stammdaten!$B$12,0,SUM(C805,D805,F805,G805)-SUM(E805,H805))</f>
        <v>0</v>
      </c>
      <c r="J805" s="109">
        <f>IF(B805&gt;2020,HLOOKUP(A_Stammdaten!$B$12,$L$4:$R$2504,ROW(B805)-3,FALSE)+IF(OR(B805=0,A_Stammdaten!$B$12&lt;B805),0,I805*1/20),0)</f>
        <v>0</v>
      </c>
      <c r="K805" s="109">
        <f>IF(B805&gt;2020,HLOOKUP(A_Stammdaten!$B$12,$L$4:$R$2504,ROW(B805)-3,FALSE),0)</f>
        <v>0</v>
      </c>
      <c r="L805" s="109">
        <f t="shared" si="84"/>
        <v>0</v>
      </c>
      <c r="M805" s="109">
        <f t="shared" si="85"/>
        <v>0</v>
      </c>
      <c r="N805" s="109">
        <f t="shared" si="86"/>
        <v>0</v>
      </c>
      <c r="O805" s="109">
        <f t="shared" si="87"/>
        <v>0</v>
      </c>
      <c r="P805" s="109">
        <f t="shared" si="88"/>
        <v>0</v>
      </c>
      <c r="Q805" s="109">
        <f t="shared" si="89"/>
        <v>0</v>
      </c>
      <c r="R805" s="109">
        <f t="shared" si="90"/>
        <v>0</v>
      </c>
      <c r="S805" s="425"/>
    </row>
    <row r="806" spans="1:19" x14ac:dyDescent="0.3">
      <c r="A806" s="421"/>
      <c r="B806" s="424"/>
      <c r="C806" s="421"/>
      <c r="D806" s="421"/>
      <c r="E806" s="421"/>
      <c r="F806" s="421"/>
      <c r="G806" s="421"/>
      <c r="H806" s="421"/>
      <c r="I806" s="220">
        <f>IF(B806&gt;A_Stammdaten!$B$12,0,SUM(C806,D806,F806,G806)-SUM(E806,H806))</f>
        <v>0</v>
      </c>
      <c r="J806" s="109">
        <f>IF(B806&gt;2020,HLOOKUP(A_Stammdaten!$B$12,$L$4:$R$2504,ROW(B806)-3,FALSE)+IF(OR(B806=0,A_Stammdaten!$B$12&lt;B806),0,I806*1/20),0)</f>
        <v>0</v>
      </c>
      <c r="K806" s="109">
        <f>IF(B806&gt;2020,HLOOKUP(A_Stammdaten!$B$12,$L$4:$R$2504,ROW(B806)-3,FALSE),0)</f>
        <v>0</v>
      </c>
      <c r="L806" s="109">
        <f t="shared" si="84"/>
        <v>0</v>
      </c>
      <c r="M806" s="109">
        <f t="shared" si="85"/>
        <v>0</v>
      </c>
      <c r="N806" s="109">
        <f t="shared" si="86"/>
        <v>0</v>
      </c>
      <c r="O806" s="109">
        <f t="shared" si="87"/>
        <v>0</v>
      </c>
      <c r="P806" s="109">
        <f t="shared" si="88"/>
        <v>0</v>
      </c>
      <c r="Q806" s="109">
        <f t="shared" si="89"/>
        <v>0</v>
      </c>
      <c r="R806" s="109">
        <f t="shared" si="90"/>
        <v>0</v>
      </c>
      <c r="S806" s="425"/>
    </row>
    <row r="807" spans="1:19" x14ac:dyDescent="0.3">
      <c r="A807" s="421"/>
      <c r="B807" s="424"/>
      <c r="C807" s="421"/>
      <c r="D807" s="421"/>
      <c r="E807" s="421"/>
      <c r="F807" s="421"/>
      <c r="G807" s="421"/>
      <c r="H807" s="421"/>
      <c r="I807" s="220">
        <f>IF(B807&gt;A_Stammdaten!$B$12,0,SUM(C807,D807,F807,G807)-SUM(E807,H807))</f>
        <v>0</v>
      </c>
      <c r="J807" s="109">
        <f>IF(B807&gt;2020,HLOOKUP(A_Stammdaten!$B$12,$L$4:$R$2504,ROW(B807)-3,FALSE)+IF(OR(B807=0,A_Stammdaten!$B$12&lt;B807),0,I807*1/20),0)</f>
        <v>0</v>
      </c>
      <c r="K807" s="109">
        <f>IF(B807&gt;2020,HLOOKUP(A_Stammdaten!$B$12,$L$4:$R$2504,ROW(B807)-3,FALSE),0)</f>
        <v>0</v>
      </c>
      <c r="L807" s="109">
        <f t="shared" si="84"/>
        <v>0</v>
      </c>
      <c r="M807" s="109">
        <f t="shared" si="85"/>
        <v>0</v>
      </c>
      <c r="N807" s="109">
        <f t="shared" si="86"/>
        <v>0</v>
      </c>
      <c r="O807" s="109">
        <f t="shared" si="87"/>
        <v>0</v>
      </c>
      <c r="P807" s="109">
        <f t="shared" si="88"/>
        <v>0</v>
      </c>
      <c r="Q807" s="109">
        <f t="shared" si="89"/>
        <v>0</v>
      </c>
      <c r="R807" s="109">
        <f t="shared" si="90"/>
        <v>0</v>
      </c>
      <c r="S807" s="425"/>
    </row>
    <row r="808" spans="1:19" x14ac:dyDescent="0.3">
      <c r="A808" s="421"/>
      <c r="B808" s="424"/>
      <c r="C808" s="421"/>
      <c r="D808" s="421"/>
      <c r="E808" s="421"/>
      <c r="F808" s="421"/>
      <c r="G808" s="421"/>
      <c r="H808" s="421"/>
      <c r="I808" s="220">
        <f>IF(B808&gt;A_Stammdaten!$B$12,0,SUM(C808,D808,F808,G808)-SUM(E808,H808))</f>
        <v>0</v>
      </c>
      <c r="J808" s="109">
        <f>IF(B808&gt;2020,HLOOKUP(A_Stammdaten!$B$12,$L$4:$R$2504,ROW(B808)-3,FALSE)+IF(OR(B808=0,A_Stammdaten!$B$12&lt;B808),0,I808*1/20),0)</f>
        <v>0</v>
      </c>
      <c r="K808" s="109">
        <f>IF(B808&gt;2020,HLOOKUP(A_Stammdaten!$B$12,$L$4:$R$2504,ROW(B808)-3,FALSE),0)</f>
        <v>0</v>
      </c>
      <c r="L808" s="109">
        <f t="shared" si="84"/>
        <v>0</v>
      </c>
      <c r="M808" s="109">
        <f t="shared" si="85"/>
        <v>0</v>
      </c>
      <c r="N808" s="109">
        <f t="shared" si="86"/>
        <v>0</v>
      </c>
      <c r="O808" s="109">
        <f t="shared" si="87"/>
        <v>0</v>
      </c>
      <c r="P808" s="109">
        <f t="shared" si="88"/>
        <v>0</v>
      </c>
      <c r="Q808" s="109">
        <f t="shared" si="89"/>
        <v>0</v>
      </c>
      <c r="R808" s="109">
        <f t="shared" si="90"/>
        <v>0</v>
      </c>
      <c r="S808" s="425"/>
    </row>
    <row r="809" spans="1:19" x14ac:dyDescent="0.3">
      <c r="A809" s="421"/>
      <c r="B809" s="424"/>
      <c r="C809" s="421"/>
      <c r="D809" s="421"/>
      <c r="E809" s="421"/>
      <c r="F809" s="421"/>
      <c r="G809" s="421"/>
      <c r="H809" s="421"/>
      <c r="I809" s="220">
        <f>IF(B809&gt;A_Stammdaten!$B$12,0,SUM(C809,D809,F809,G809)-SUM(E809,H809))</f>
        <v>0</v>
      </c>
      <c r="J809" s="109">
        <f>IF(B809&gt;2020,HLOOKUP(A_Stammdaten!$B$12,$L$4:$R$2504,ROW(B809)-3,FALSE)+IF(OR(B809=0,A_Stammdaten!$B$12&lt;B809),0,I809*1/20),0)</f>
        <v>0</v>
      </c>
      <c r="K809" s="109">
        <f>IF(B809&gt;2020,HLOOKUP(A_Stammdaten!$B$12,$L$4:$R$2504,ROW(B809)-3,FALSE),0)</f>
        <v>0</v>
      </c>
      <c r="L809" s="109">
        <f t="shared" si="84"/>
        <v>0</v>
      </c>
      <c r="M809" s="109">
        <f t="shared" si="85"/>
        <v>0</v>
      </c>
      <c r="N809" s="109">
        <f t="shared" si="86"/>
        <v>0</v>
      </c>
      <c r="O809" s="109">
        <f t="shared" si="87"/>
        <v>0</v>
      </c>
      <c r="P809" s="109">
        <f t="shared" si="88"/>
        <v>0</v>
      </c>
      <c r="Q809" s="109">
        <f t="shared" si="89"/>
        <v>0</v>
      </c>
      <c r="R809" s="109">
        <f t="shared" si="90"/>
        <v>0</v>
      </c>
      <c r="S809" s="425"/>
    </row>
    <row r="810" spans="1:19" x14ac:dyDescent="0.3">
      <c r="A810" s="421"/>
      <c r="B810" s="424"/>
      <c r="C810" s="421"/>
      <c r="D810" s="421"/>
      <c r="E810" s="421"/>
      <c r="F810" s="421"/>
      <c r="G810" s="421"/>
      <c r="H810" s="421"/>
      <c r="I810" s="220">
        <f>IF(B810&gt;A_Stammdaten!$B$12,0,SUM(C810,D810,F810,G810)-SUM(E810,H810))</f>
        <v>0</v>
      </c>
      <c r="J810" s="109">
        <f>IF(B810&gt;2020,HLOOKUP(A_Stammdaten!$B$12,$L$4:$R$2504,ROW(B810)-3,FALSE)+IF(OR(B810=0,A_Stammdaten!$B$12&lt;B810),0,I810*1/20),0)</f>
        <v>0</v>
      </c>
      <c r="K810" s="109">
        <f>IF(B810&gt;2020,HLOOKUP(A_Stammdaten!$B$12,$L$4:$R$2504,ROW(B810)-3,FALSE),0)</f>
        <v>0</v>
      </c>
      <c r="L810" s="109">
        <f t="shared" si="84"/>
        <v>0</v>
      </c>
      <c r="M810" s="109">
        <f t="shared" si="85"/>
        <v>0</v>
      </c>
      <c r="N810" s="109">
        <f t="shared" si="86"/>
        <v>0</v>
      </c>
      <c r="O810" s="109">
        <f t="shared" si="87"/>
        <v>0</v>
      </c>
      <c r="P810" s="109">
        <f t="shared" si="88"/>
        <v>0</v>
      </c>
      <c r="Q810" s="109">
        <f t="shared" si="89"/>
        <v>0</v>
      </c>
      <c r="R810" s="109">
        <f t="shared" si="90"/>
        <v>0</v>
      </c>
      <c r="S810" s="425"/>
    </row>
    <row r="811" spans="1:19" x14ac:dyDescent="0.3">
      <c r="A811" s="421"/>
      <c r="B811" s="424"/>
      <c r="C811" s="421"/>
      <c r="D811" s="421"/>
      <c r="E811" s="421"/>
      <c r="F811" s="421"/>
      <c r="G811" s="421"/>
      <c r="H811" s="421"/>
      <c r="I811" s="220">
        <f>IF(B811&gt;A_Stammdaten!$B$12,0,SUM(C811,D811,F811,G811)-SUM(E811,H811))</f>
        <v>0</v>
      </c>
      <c r="J811" s="109">
        <f>IF(B811&gt;2020,HLOOKUP(A_Stammdaten!$B$12,$L$4:$R$2504,ROW(B811)-3,FALSE)+IF(OR(B811=0,A_Stammdaten!$B$12&lt;B811),0,I811*1/20),0)</f>
        <v>0</v>
      </c>
      <c r="K811" s="109">
        <f>IF(B811&gt;2020,HLOOKUP(A_Stammdaten!$B$12,$L$4:$R$2504,ROW(B811)-3,FALSE),0)</f>
        <v>0</v>
      </c>
      <c r="L811" s="109">
        <f t="shared" si="84"/>
        <v>0</v>
      </c>
      <c r="M811" s="109">
        <f t="shared" si="85"/>
        <v>0</v>
      </c>
      <c r="N811" s="109">
        <f t="shared" si="86"/>
        <v>0</v>
      </c>
      <c r="O811" s="109">
        <f t="shared" si="87"/>
        <v>0</v>
      </c>
      <c r="P811" s="109">
        <f t="shared" si="88"/>
        <v>0</v>
      </c>
      <c r="Q811" s="109">
        <f t="shared" si="89"/>
        <v>0</v>
      </c>
      <c r="R811" s="109">
        <f t="shared" si="90"/>
        <v>0</v>
      </c>
      <c r="S811" s="425"/>
    </row>
    <row r="812" spans="1:19" x14ac:dyDescent="0.3">
      <c r="A812" s="421"/>
      <c r="B812" s="424"/>
      <c r="C812" s="421"/>
      <c r="D812" s="421"/>
      <c r="E812" s="421"/>
      <c r="F812" s="421"/>
      <c r="G812" s="421"/>
      <c r="H812" s="421"/>
      <c r="I812" s="220">
        <f>IF(B812&gt;A_Stammdaten!$B$12,0,SUM(C812,D812,F812,G812)-SUM(E812,H812))</f>
        <v>0</v>
      </c>
      <c r="J812" s="109">
        <f>IF(B812&gt;2020,HLOOKUP(A_Stammdaten!$B$12,$L$4:$R$2504,ROW(B812)-3,FALSE)+IF(OR(B812=0,A_Stammdaten!$B$12&lt;B812),0,I812*1/20),0)</f>
        <v>0</v>
      </c>
      <c r="K812" s="109">
        <f>IF(B812&gt;2020,HLOOKUP(A_Stammdaten!$B$12,$L$4:$R$2504,ROW(B812)-3,FALSE),0)</f>
        <v>0</v>
      </c>
      <c r="L812" s="109">
        <f t="shared" si="84"/>
        <v>0</v>
      </c>
      <c r="M812" s="109">
        <f t="shared" si="85"/>
        <v>0</v>
      </c>
      <c r="N812" s="109">
        <f t="shared" si="86"/>
        <v>0</v>
      </c>
      <c r="O812" s="109">
        <f t="shared" si="87"/>
        <v>0</v>
      </c>
      <c r="P812" s="109">
        <f t="shared" si="88"/>
        <v>0</v>
      </c>
      <c r="Q812" s="109">
        <f t="shared" si="89"/>
        <v>0</v>
      </c>
      <c r="R812" s="109">
        <f t="shared" si="90"/>
        <v>0</v>
      </c>
      <c r="S812" s="425"/>
    </row>
    <row r="813" spans="1:19" x14ac:dyDescent="0.3">
      <c r="A813" s="421"/>
      <c r="B813" s="424"/>
      <c r="C813" s="421"/>
      <c r="D813" s="421"/>
      <c r="E813" s="421"/>
      <c r="F813" s="421"/>
      <c r="G813" s="421"/>
      <c r="H813" s="421"/>
      <c r="I813" s="220">
        <f>IF(B813&gt;A_Stammdaten!$B$12,0,SUM(C813,D813,F813,G813)-SUM(E813,H813))</f>
        <v>0</v>
      </c>
      <c r="J813" s="109">
        <f>IF(B813&gt;2020,HLOOKUP(A_Stammdaten!$B$12,$L$4:$R$2504,ROW(B813)-3,FALSE)+IF(OR(B813=0,A_Stammdaten!$B$12&lt;B813),0,I813*1/20),0)</f>
        <v>0</v>
      </c>
      <c r="K813" s="109">
        <f>IF(B813&gt;2020,HLOOKUP(A_Stammdaten!$B$12,$L$4:$R$2504,ROW(B813)-3,FALSE),0)</f>
        <v>0</v>
      </c>
      <c r="L813" s="109">
        <f t="shared" si="84"/>
        <v>0</v>
      </c>
      <c r="M813" s="109">
        <f t="shared" si="85"/>
        <v>0</v>
      </c>
      <c r="N813" s="109">
        <f t="shared" si="86"/>
        <v>0</v>
      </c>
      <c r="O813" s="109">
        <f t="shared" si="87"/>
        <v>0</v>
      </c>
      <c r="P813" s="109">
        <f t="shared" si="88"/>
        <v>0</v>
      </c>
      <c r="Q813" s="109">
        <f t="shared" si="89"/>
        <v>0</v>
      </c>
      <c r="R813" s="109">
        <f t="shared" si="90"/>
        <v>0</v>
      </c>
      <c r="S813" s="425"/>
    </row>
    <row r="814" spans="1:19" x14ac:dyDescent="0.3">
      <c r="A814" s="421"/>
      <c r="B814" s="424"/>
      <c r="C814" s="421"/>
      <c r="D814" s="421"/>
      <c r="E814" s="421"/>
      <c r="F814" s="421"/>
      <c r="G814" s="421"/>
      <c r="H814" s="421"/>
      <c r="I814" s="220">
        <f>IF(B814&gt;A_Stammdaten!$B$12,0,SUM(C814,D814,F814,G814)-SUM(E814,H814))</f>
        <v>0</v>
      </c>
      <c r="J814" s="109">
        <f>IF(B814&gt;2020,HLOOKUP(A_Stammdaten!$B$12,$L$4:$R$2504,ROW(B814)-3,FALSE)+IF(OR(B814=0,A_Stammdaten!$B$12&lt;B814),0,I814*1/20),0)</f>
        <v>0</v>
      </c>
      <c r="K814" s="109">
        <f>IF(B814&gt;2020,HLOOKUP(A_Stammdaten!$B$12,$L$4:$R$2504,ROW(B814)-3,FALSE),0)</f>
        <v>0</v>
      </c>
      <c r="L814" s="109">
        <f t="shared" si="84"/>
        <v>0</v>
      </c>
      <c r="M814" s="109">
        <f t="shared" si="85"/>
        <v>0</v>
      </c>
      <c r="N814" s="109">
        <f t="shared" si="86"/>
        <v>0</v>
      </c>
      <c r="O814" s="109">
        <f t="shared" si="87"/>
        <v>0</v>
      </c>
      <c r="P814" s="109">
        <f t="shared" si="88"/>
        <v>0</v>
      </c>
      <c r="Q814" s="109">
        <f t="shared" si="89"/>
        <v>0</v>
      </c>
      <c r="R814" s="109">
        <f t="shared" si="90"/>
        <v>0</v>
      </c>
      <c r="S814" s="425"/>
    </row>
    <row r="815" spans="1:19" x14ac:dyDescent="0.3">
      <c r="A815" s="421"/>
      <c r="B815" s="424"/>
      <c r="C815" s="421"/>
      <c r="D815" s="421"/>
      <c r="E815" s="421"/>
      <c r="F815" s="421"/>
      <c r="G815" s="421"/>
      <c r="H815" s="421"/>
      <c r="I815" s="220">
        <f>IF(B815&gt;A_Stammdaten!$B$12,0,SUM(C815,D815,F815,G815)-SUM(E815,H815))</f>
        <v>0</v>
      </c>
      <c r="J815" s="109">
        <f>IF(B815&gt;2020,HLOOKUP(A_Stammdaten!$B$12,$L$4:$R$2504,ROW(B815)-3,FALSE)+IF(OR(B815=0,A_Stammdaten!$B$12&lt;B815),0,I815*1/20),0)</f>
        <v>0</v>
      </c>
      <c r="K815" s="109">
        <f>IF(B815&gt;2020,HLOOKUP(A_Stammdaten!$B$12,$L$4:$R$2504,ROW(B815)-3,FALSE),0)</f>
        <v>0</v>
      </c>
      <c r="L815" s="109">
        <f t="shared" si="84"/>
        <v>0</v>
      </c>
      <c r="M815" s="109">
        <f t="shared" si="85"/>
        <v>0</v>
      </c>
      <c r="N815" s="109">
        <f t="shared" si="86"/>
        <v>0</v>
      </c>
      <c r="O815" s="109">
        <f t="shared" si="87"/>
        <v>0</v>
      </c>
      <c r="P815" s="109">
        <f t="shared" si="88"/>
        <v>0</v>
      </c>
      <c r="Q815" s="109">
        <f t="shared" si="89"/>
        <v>0</v>
      </c>
      <c r="R815" s="109">
        <f t="shared" si="90"/>
        <v>0</v>
      </c>
      <c r="S815" s="425"/>
    </row>
    <row r="816" spans="1:19" x14ac:dyDescent="0.3">
      <c r="A816" s="421"/>
      <c r="B816" s="424"/>
      <c r="C816" s="421"/>
      <c r="D816" s="421"/>
      <c r="E816" s="421"/>
      <c r="F816" s="421"/>
      <c r="G816" s="421"/>
      <c r="H816" s="421"/>
      <c r="I816" s="220">
        <f>IF(B816&gt;A_Stammdaten!$B$12,0,SUM(C816,D816,F816,G816)-SUM(E816,H816))</f>
        <v>0</v>
      </c>
      <c r="J816" s="109">
        <f>IF(B816&gt;2020,HLOOKUP(A_Stammdaten!$B$12,$L$4:$R$2504,ROW(B816)-3,FALSE)+IF(OR(B816=0,A_Stammdaten!$B$12&lt;B816),0,I816*1/20),0)</f>
        <v>0</v>
      </c>
      <c r="K816" s="109">
        <f>IF(B816&gt;2020,HLOOKUP(A_Stammdaten!$B$12,$L$4:$R$2504,ROW(B816)-3,FALSE),0)</f>
        <v>0</v>
      </c>
      <c r="L816" s="109">
        <f t="shared" si="84"/>
        <v>0</v>
      </c>
      <c r="M816" s="109">
        <f t="shared" si="85"/>
        <v>0</v>
      </c>
      <c r="N816" s="109">
        <f t="shared" si="86"/>
        <v>0</v>
      </c>
      <c r="O816" s="109">
        <f t="shared" si="87"/>
        <v>0</v>
      </c>
      <c r="P816" s="109">
        <f t="shared" si="88"/>
        <v>0</v>
      </c>
      <c r="Q816" s="109">
        <f t="shared" si="89"/>
        <v>0</v>
      </c>
      <c r="R816" s="109">
        <f t="shared" si="90"/>
        <v>0</v>
      </c>
      <c r="S816" s="425"/>
    </row>
    <row r="817" spans="1:19" x14ac:dyDescent="0.3">
      <c r="A817" s="421"/>
      <c r="B817" s="424"/>
      <c r="C817" s="421"/>
      <c r="D817" s="421"/>
      <c r="E817" s="421"/>
      <c r="F817" s="421"/>
      <c r="G817" s="421"/>
      <c r="H817" s="421"/>
      <c r="I817" s="220">
        <f>IF(B817&gt;A_Stammdaten!$B$12,0,SUM(C817,D817,F817,G817)-SUM(E817,H817))</f>
        <v>0</v>
      </c>
      <c r="J817" s="109">
        <f>IF(B817&gt;2020,HLOOKUP(A_Stammdaten!$B$12,$L$4:$R$2504,ROW(B817)-3,FALSE)+IF(OR(B817=0,A_Stammdaten!$B$12&lt;B817),0,I817*1/20),0)</f>
        <v>0</v>
      </c>
      <c r="K817" s="109">
        <f>IF(B817&gt;2020,HLOOKUP(A_Stammdaten!$B$12,$L$4:$R$2504,ROW(B817)-3,FALSE),0)</f>
        <v>0</v>
      </c>
      <c r="L817" s="109">
        <f t="shared" si="84"/>
        <v>0</v>
      </c>
      <c r="M817" s="109">
        <f t="shared" si="85"/>
        <v>0</v>
      </c>
      <c r="N817" s="109">
        <f t="shared" si="86"/>
        <v>0</v>
      </c>
      <c r="O817" s="109">
        <f t="shared" si="87"/>
        <v>0</v>
      </c>
      <c r="P817" s="109">
        <f t="shared" si="88"/>
        <v>0</v>
      </c>
      <c r="Q817" s="109">
        <f t="shared" si="89"/>
        <v>0</v>
      </c>
      <c r="R817" s="109">
        <f t="shared" si="90"/>
        <v>0</v>
      </c>
      <c r="S817" s="425"/>
    </row>
    <row r="818" spans="1:19" x14ac:dyDescent="0.3">
      <c r="A818" s="421"/>
      <c r="B818" s="424"/>
      <c r="C818" s="421"/>
      <c r="D818" s="421"/>
      <c r="E818" s="421"/>
      <c r="F818" s="421"/>
      <c r="G818" s="421"/>
      <c r="H818" s="421"/>
      <c r="I818" s="220">
        <f>IF(B818&gt;A_Stammdaten!$B$12,0,SUM(C818,D818,F818,G818)-SUM(E818,H818))</f>
        <v>0</v>
      </c>
      <c r="J818" s="109">
        <f>IF(B818&gt;2020,HLOOKUP(A_Stammdaten!$B$12,$L$4:$R$2504,ROW(B818)-3,FALSE)+IF(OR(B818=0,A_Stammdaten!$B$12&lt;B818),0,I818*1/20),0)</f>
        <v>0</v>
      </c>
      <c r="K818" s="109">
        <f>IF(B818&gt;2020,HLOOKUP(A_Stammdaten!$B$12,$L$4:$R$2504,ROW(B818)-3,FALSE),0)</f>
        <v>0</v>
      </c>
      <c r="L818" s="109">
        <f t="shared" si="84"/>
        <v>0</v>
      </c>
      <c r="M818" s="109">
        <f t="shared" si="85"/>
        <v>0</v>
      </c>
      <c r="N818" s="109">
        <f t="shared" si="86"/>
        <v>0</v>
      </c>
      <c r="O818" s="109">
        <f t="shared" si="87"/>
        <v>0</v>
      </c>
      <c r="P818" s="109">
        <f t="shared" si="88"/>
        <v>0</v>
      </c>
      <c r="Q818" s="109">
        <f t="shared" si="89"/>
        <v>0</v>
      </c>
      <c r="R818" s="109">
        <f t="shared" si="90"/>
        <v>0</v>
      </c>
      <c r="S818" s="425"/>
    </row>
    <row r="819" spans="1:19" x14ac:dyDescent="0.3">
      <c r="A819" s="421"/>
      <c r="B819" s="424"/>
      <c r="C819" s="421"/>
      <c r="D819" s="421"/>
      <c r="E819" s="421"/>
      <c r="F819" s="421"/>
      <c r="G819" s="421"/>
      <c r="H819" s="421"/>
      <c r="I819" s="220">
        <f>IF(B819&gt;A_Stammdaten!$B$12,0,SUM(C819,D819,F819,G819)-SUM(E819,H819))</f>
        <v>0</v>
      </c>
      <c r="J819" s="109">
        <f>IF(B819&gt;2020,HLOOKUP(A_Stammdaten!$B$12,$L$4:$R$2504,ROW(B819)-3,FALSE)+IF(OR(B819=0,A_Stammdaten!$B$12&lt;B819),0,I819*1/20),0)</f>
        <v>0</v>
      </c>
      <c r="K819" s="109">
        <f>IF(B819&gt;2020,HLOOKUP(A_Stammdaten!$B$12,$L$4:$R$2504,ROW(B819)-3,FALSE),0)</f>
        <v>0</v>
      </c>
      <c r="L819" s="109">
        <f t="shared" si="84"/>
        <v>0</v>
      </c>
      <c r="M819" s="109">
        <f t="shared" si="85"/>
        <v>0</v>
      </c>
      <c r="N819" s="109">
        <f t="shared" si="86"/>
        <v>0</v>
      </c>
      <c r="O819" s="109">
        <f t="shared" si="87"/>
        <v>0</v>
      </c>
      <c r="P819" s="109">
        <f t="shared" si="88"/>
        <v>0</v>
      </c>
      <c r="Q819" s="109">
        <f t="shared" si="89"/>
        <v>0</v>
      </c>
      <c r="R819" s="109">
        <f t="shared" si="90"/>
        <v>0</v>
      </c>
      <c r="S819" s="425"/>
    </row>
    <row r="820" spans="1:19" x14ac:dyDescent="0.3">
      <c r="A820" s="421"/>
      <c r="B820" s="424"/>
      <c r="C820" s="421"/>
      <c r="D820" s="421"/>
      <c r="E820" s="421"/>
      <c r="F820" s="421"/>
      <c r="G820" s="421"/>
      <c r="H820" s="421"/>
      <c r="I820" s="220">
        <f>IF(B820&gt;A_Stammdaten!$B$12,0,SUM(C820,D820,F820,G820)-SUM(E820,H820))</f>
        <v>0</v>
      </c>
      <c r="J820" s="109">
        <f>IF(B820&gt;2020,HLOOKUP(A_Stammdaten!$B$12,$L$4:$R$2504,ROW(B820)-3,FALSE)+IF(OR(B820=0,A_Stammdaten!$B$12&lt;B820),0,I820*1/20),0)</f>
        <v>0</v>
      </c>
      <c r="K820" s="109">
        <f>IF(B820&gt;2020,HLOOKUP(A_Stammdaten!$B$12,$L$4:$R$2504,ROW(B820)-3,FALSE),0)</f>
        <v>0</v>
      </c>
      <c r="L820" s="109">
        <f t="shared" si="84"/>
        <v>0</v>
      </c>
      <c r="M820" s="109">
        <f t="shared" si="85"/>
        <v>0</v>
      </c>
      <c r="N820" s="109">
        <f t="shared" si="86"/>
        <v>0</v>
      </c>
      <c r="O820" s="109">
        <f t="shared" si="87"/>
        <v>0</v>
      </c>
      <c r="P820" s="109">
        <f t="shared" si="88"/>
        <v>0</v>
      </c>
      <c r="Q820" s="109">
        <f t="shared" si="89"/>
        <v>0</v>
      </c>
      <c r="R820" s="109">
        <f t="shared" si="90"/>
        <v>0</v>
      </c>
      <c r="S820" s="425"/>
    </row>
    <row r="821" spans="1:19" x14ac:dyDescent="0.3">
      <c r="A821" s="421"/>
      <c r="B821" s="424"/>
      <c r="C821" s="421"/>
      <c r="D821" s="421"/>
      <c r="E821" s="421"/>
      <c r="F821" s="421"/>
      <c r="G821" s="421"/>
      <c r="H821" s="421"/>
      <c r="I821" s="220">
        <f>IF(B821&gt;A_Stammdaten!$B$12,0,SUM(C821,D821,F821,G821)-SUM(E821,H821))</f>
        <v>0</v>
      </c>
      <c r="J821" s="109">
        <f>IF(B821&gt;2020,HLOOKUP(A_Stammdaten!$B$12,$L$4:$R$2504,ROW(B821)-3,FALSE)+IF(OR(B821=0,A_Stammdaten!$B$12&lt;B821),0,I821*1/20),0)</f>
        <v>0</v>
      </c>
      <c r="K821" s="109">
        <f>IF(B821&gt;2020,HLOOKUP(A_Stammdaten!$B$12,$L$4:$R$2504,ROW(B821)-3,FALSE),0)</f>
        <v>0</v>
      </c>
      <c r="L821" s="109">
        <f t="shared" si="84"/>
        <v>0</v>
      </c>
      <c r="M821" s="109">
        <f t="shared" si="85"/>
        <v>0</v>
      </c>
      <c r="N821" s="109">
        <f t="shared" si="86"/>
        <v>0</v>
      </c>
      <c r="O821" s="109">
        <f t="shared" si="87"/>
        <v>0</v>
      </c>
      <c r="P821" s="109">
        <f t="shared" si="88"/>
        <v>0</v>
      </c>
      <c r="Q821" s="109">
        <f t="shared" si="89"/>
        <v>0</v>
      </c>
      <c r="R821" s="109">
        <f t="shared" si="90"/>
        <v>0</v>
      </c>
      <c r="S821" s="425"/>
    </row>
    <row r="822" spans="1:19" x14ac:dyDescent="0.3">
      <c r="A822" s="421"/>
      <c r="B822" s="424"/>
      <c r="C822" s="421"/>
      <c r="D822" s="421"/>
      <c r="E822" s="421"/>
      <c r="F822" s="421"/>
      <c r="G822" s="421"/>
      <c r="H822" s="421"/>
      <c r="I822" s="220">
        <f>IF(B822&gt;A_Stammdaten!$B$12,0,SUM(C822,D822,F822,G822)-SUM(E822,H822))</f>
        <v>0</v>
      </c>
      <c r="J822" s="109">
        <f>IF(B822&gt;2020,HLOOKUP(A_Stammdaten!$B$12,$L$4:$R$2504,ROW(B822)-3,FALSE)+IF(OR(B822=0,A_Stammdaten!$B$12&lt;B822),0,I822*1/20),0)</f>
        <v>0</v>
      </c>
      <c r="K822" s="109">
        <f>IF(B822&gt;2020,HLOOKUP(A_Stammdaten!$B$12,$L$4:$R$2504,ROW(B822)-3,FALSE),0)</f>
        <v>0</v>
      </c>
      <c r="L822" s="109">
        <f t="shared" si="84"/>
        <v>0</v>
      </c>
      <c r="M822" s="109">
        <f t="shared" si="85"/>
        <v>0</v>
      </c>
      <c r="N822" s="109">
        <f t="shared" si="86"/>
        <v>0</v>
      </c>
      <c r="O822" s="109">
        <f t="shared" si="87"/>
        <v>0</v>
      </c>
      <c r="P822" s="109">
        <f t="shared" si="88"/>
        <v>0</v>
      </c>
      <c r="Q822" s="109">
        <f t="shared" si="89"/>
        <v>0</v>
      </c>
      <c r="R822" s="109">
        <f t="shared" si="90"/>
        <v>0</v>
      </c>
      <c r="S822" s="425"/>
    </row>
    <row r="823" spans="1:19" x14ac:dyDescent="0.3">
      <c r="A823" s="421"/>
      <c r="B823" s="424"/>
      <c r="C823" s="421"/>
      <c r="D823" s="421"/>
      <c r="E823" s="421"/>
      <c r="F823" s="421"/>
      <c r="G823" s="421"/>
      <c r="H823" s="421"/>
      <c r="I823" s="220">
        <f>IF(B823&gt;A_Stammdaten!$B$12,0,SUM(C823,D823,F823,G823)-SUM(E823,H823))</f>
        <v>0</v>
      </c>
      <c r="J823" s="109">
        <f>IF(B823&gt;2020,HLOOKUP(A_Stammdaten!$B$12,$L$4:$R$2504,ROW(B823)-3,FALSE)+IF(OR(B823=0,A_Stammdaten!$B$12&lt;B823),0,I823*1/20),0)</f>
        <v>0</v>
      </c>
      <c r="K823" s="109">
        <f>IF(B823&gt;2020,HLOOKUP(A_Stammdaten!$B$12,$L$4:$R$2504,ROW(B823)-3,FALSE),0)</f>
        <v>0</v>
      </c>
      <c r="L823" s="109">
        <f t="shared" si="84"/>
        <v>0</v>
      </c>
      <c r="M823" s="109">
        <f t="shared" si="85"/>
        <v>0</v>
      </c>
      <c r="N823" s="109">
        <f t="shared" si="86"/>
        <v>0</v>
      </c>
      <c r="O823" s="109">
        <f t="shared" si="87"/>
        <v>0</v>
      </c>
      <c r="P823" s="109">
        <f t="shared" si="88"/>
        <v>0</v>
      </c>
      <c r="Q823" s="109">
        <f t="shared" si="89"/>
        <v>0</v>
      </c>
      <c r="R823" s="109">
        <f t="shared" si="90"/>
        <v>0</v>
      </c>
      <c r="S823" s="425"/>
    </row>
    <row r="824" spans="1:19" x14ac:dyDescent="0.3">
      <c r="A824" s="421"/>
      <c r="B824" s="424"/>
      <c r="C824" s="421"/>
      <c r="D824" s="421"/>
      <c r="E824" s="421"/>
      <c r="F824" s="421"/>
      <c r="G824" s="421"/>
      <c r="H824" s="421"/>
      <c r="I824" s="220">
        <f>IF(B824&gt;A_Stammdaten!$B$12,0,SUM(C824,D824,F824,G824)-SUM(E824,H824))</f>
        <v>0</v>
      </c>
      <c r="J824" s="109">
        <f>IF(B824&gt;2020,HLOOKUP(A_Stammdaten!$B$12,$L$4:$R$2504,ROW(B824)-3,FALSE)+IF(OR(B824=0,A_Stammdaten!$B$12&lt;B824),0,I824*1/20),0)</f>
        <v>0</v>
      </c>
      <c r="K824" s="109">
        <f>IF(B824&gt;2020,HLOOKUP(A_Stammdaten!$B$12,$L$4:$R$2504,ROW(B824)-3,FALSE),0)</f>
        <v>0</v>
      </c>
      <c r="L824" s="109">
        <f t="shared" si="84"/>
        <v>0</v>
      </c>
      <c r="M824" s="109">
        <f t="shared" si="85"/>
        <v>0</v>
      </c>
      <c r="N824" s="109">
        <f t="shared" si="86"/>
        <v>0</v>
      </c>
      <c r="O824" s="109">
        <f t="shared" si="87"/>
        <v>0</v>
      </c>
      <c r="P824" s="109">
        <f t="shared" si="88"/>
        <v>0</v>
      </c>
      <c r="Q824" s="109">
        <f t="shared" si="89"/>
        <v>0</v>
      </c>
      <c r="R824" s="109">
        <f t="shared" si="90"/>
        <v>0</v>
      </c>
      <c r="S824" s="425"/>
    </row>
    <row r="825" spans="1:19" x14ac:dyDescent="0.3">
      <c r="A825" s="421"/>
      <c r="B825" s="424"/>
      <c r="C825" s="421"/>
      <c r="D825" s="421"/>
      <c r="E825" s="421"/>
      <c r="F825" s="421"/>
      <c r="G825" s="421"/>
      <c r="H825" s="421"/>
      <c r="I825" s="220">
        <f>IF(B825&gt;A_Stammdaten!$B$12,0,SUM(C825,D825,F825,G825)-SUM(E825,H825))</f>
        <v>0</v>
      </c>
      <c r="J825" s="109">
        <f>IF(B825&gt;2020,HLOOKUP(A_Stammdaten!$B$12,$L$4:$R$2504,ROW(B825)-3,FALSE)+IF(OR(B825=0,A_Stammdaten!$B$12&lt;B825),0,I825*1/20),0)</f>
        <v>0</v>
      </c>
      <c r="K825" s="109">
        <f>IF(B825&gt;2020,HLOOKUP(A_Stammdaten!$B$12,$L$4:$R$2504,ROW(B825)-3,FALSE),0)</f>
        <v>0</v>
      </c>
      <c r="L825" s="109">
        <f t="shared" si="84"/>
        <v>0</v>
      </c>
      <c r="M825" s="109">
        <f t="shared" si="85"/>
        <v>0</v>
      </c>
      <c r="N825" s="109">
        <f t="shared" si="86"/>
        <v>0</v>
      </c>
      <c r="O825" s="109">
        <f t="shared" si="87"/>
        <v>0</v>
      </c>
      <c r="P825" s="109">
        <f t="shared" si="88"/>
        <v>0</v>
      </c>
      <c r="Q825" s="109">
        <f t="shared" si="89"/>
        <v>0</v>
      </c>
      <c r="R825" s="109">
        <f t="shared" si="90"/>
        <v>0</v>
      </c>
      <c r="S825" s="425"/>
    </row>
    <row r="826" spans="1:19" x14ac:dyDescent="0.3">
      <c r="A826" s="421"/>
      <c r="B826" s="424"/>
      <c r="C826" s="421"/>
      <c r="D826" s="421"/>
      <c r="E826" s="421"/>
      <c r="F826" s="421"/>
      <c r="G826" s="421"/>
      <c r="H826" s="421"/>
      <c r="I826" s="220">
        <f>IF(B826&gt;A_Stammdaten!$B$12,0,SUM(C826,D826,F826,G826)-SUM(E826,H826))</f>
        <v>0</v>
      </c>
      <c r="J826" s="109">
        <f>IF(B826&gt;2020,HLOOKUP(A_Stammdaten!$B$12,$L$4:$R$2504,ROW(B826)-3,FALSE)+IF(OR(B826=0,A_Stammdaten!$B$12&lt;B826),0,I826*1/20),0)</f>
        <v>0</v>
      </c>
      <c r="K826" s="109">
        <f>IF(B826&gt;2020,HLOOKUP(A_Stammdaten!$B$12,$L$4:$R$2504,ROW(B826)-3,FALSE),0)</f>
        <v>0</v>
      </c>
      <c r="L826" s="109">
        <f t="shared" si="84"/>
        <v>0</v>
      </c>
      <c r="M826" s="109">
        <f t="shared" si="85"/>
        <v>0</v>
      </c>
      <c r="N826" s="109">
        <f t="shared" si="86"/>
        <v>0</v>
      </c>
      <c r="O826" s="109">
        <f t="shared" si="87"/>
        <v>0</v>
      </c>
      <c r="P826" s="109">
        <f t="shared" si="88"/>
        <v>0</v>
      </c>
      <c r="Q826" s="109">
        <f t="shared" si="89"/>
        <v>0</v>
      </c>
      <c r="R826" s="109">
        <f t="shared" si="90"/>
        <v>0</v>
      </c>
      <c r="S826" s="425"/>
    </row>
    <row r="827" spans="1:19" x14ac:dyDescent="0.3">
      <c r="A827" s="421"/>
      <c r="B827" s="424"/>
      <c r="C827" s="421"/>
      <c r="D827" s="421"/>
      <c r="E827" s="421"/>
      <c r="F827" s="421"/>
      <c r="G827" s="421"/>
      <c r="H827" s="421"/>
      <c r="I827" s="220">
        <f>IF(B827&gt;A_Stammdaten!$B$12,0,SUM(C827,D827,F827,G827)-SUM(E827,H827))</f>
        <v>0</v>
      </c>
      <c r="J827" s="109">
        <f>IF(B827&gt;2020,HLOOKUP(A_Stammdaten!$B$12,$L$4:$R$2504,ROW(B827)-3,FALSE)+IF(OR(B827=0,A_Stammdaten!$B$12&lt;B827),0,I827*1/20),0)</f>
        <v>0</v>
      </c>
      <c r="K827" s="109">
        <f>IF(B827&gt;2020,HLOOKUP(A_Stammdaten!$B$12,$L$4:$R$2504,ROW(B827)-3,FALSE),0)</f>
        <v>0</v>
      </c>
      <c r="L827" s="109">
        <f t="shared" si="84"/>
        <v>0</v>
      </c>
      <c r="M827" s="109">
        <f t="shared" si="85"/>
        <v>0</v>
      </c>
      <c r="N827" s="109">
        <f t="shared" si="86"/>
        <v>0</v>
      </c>
      <c r="O827" s="109">
        <f t="shared" si="87"/>
        <v>0</v>
      </c>
      <c r="P827" s="109">
        <f t="shared" si="88"/>
        <v>0</v>
      </c>
      <c r="Q827" s="109">
        <f t="shared" si="89"/>
        <v>0</v>
      </c>
      <c r="R827" s="109">
        <f t="shared" si="90"/>
        <v>0</v>
      </c>
      <c r="S827" s="425"/>
    </row>
    <row r="828" spans="1:19" x14ac:dyDescent="0.3">
      <c r="A828" s="421"/>
      <c r="B828" s="424"/>
      <c r="C828" s="421"/>
      <c r="D828" s="421"/>
      <c r="E828" s="421"/>
      <c r="F828" s="421"/>
      <c r="G828" s="421"/>
      <c r="H828" s="421"/>
      <c r="I828" s="220">
        <f>IF(B828&gt;A_Stammdaten!$B$12,0,SUM(C828,D828,F828,G828)-SUM(E828,H828))</f>
        <v>0</v>
      </c>
      <c r="J828" s="109">
        <f>IF(B828&gt;2020,HLOOKUP(A_Stammdaten!$B$12,$L$4:$R$2504,ROW(B828)-3,FALSE)+IF(OR(B828=0,A_Stammdaten!$B$12&lt;B828),0,I828*1/20),0)</f>
        <v>0</v>
      </c>
      <c r="K828" s="109">
        <f>IF(B828&gt;2020,HLOOKUP(A_Stammdaten!$B$12,$L$4:$R$2504,ROW(B828)-3,FALSE),0)</f>
        <v>0</v>
      </c>
      <c r="L828" s="109">
        <f t="shared" si="84"/>
        <v>0</v>
      </c>
      <c r="M828" s="109">
        <f t="shared" si="85"/>
        <v>0</v>
      </c>
      <c r="N828" s="109">
        <f t="shared" si="86"/>
        <v>0</v>
      </c>
      <c r="O828" s="109">
        <f t="shared" si="87"/>
        <v>0</v>
      </c>
      <c r="P828" s="109">
        <f t="shared" si="88"/>
        <v>0</v>
      </c>
      <c r="Q828" s="109">
        <f t="shared" si="89"/>
        <v>0</v>
      </c>
      <c r="R828" s="109">
        <f t="shared" si="90"/>
        <v>0</v>
      </c>
      <c r="S828" s="425"/>
    </row>
    <row r="829" spans="1:19" x14ac:dyDescent="0.3">
      <c r="A829" s="421"/>
      <c r="B829" s="424"/>
      <c r="C829" s="421"/>
      <c r="D829" s="421"/>
      <c r="E829" s="421"/>
      <c r="F829" s="421"/>
      <c r="G829" s="421"/>
      <c r="H829" s="421"/>
      <c r="I829" s="220">
        <f>IF(B829&gt;A_Stammdaten!$B$12,0,SUM(C829,D829,F829,G829)-SUM(E829,H829))</f>
        <v>0</v>
      </c>
      <c r="J829" s="109">
        <f>IF(B829&gt;2020,HLOOKUP(A_Stammdaten!$B$12,$L$4:$R$2504,ROW(B829)-3,FALSE)+IF(OR(B829=0,A_Stammdaten!$B$12&lt;B829),0,I829*1/20),0)</f>
        <v>0</v>
      </c>
      <c r="K829" s="109">
        <f>IF(B829&gt;2020,HLOOKUP(A_Stammdaten!$B$12,$L$4:$R$2504,ROW(B829)-3,FALSE),0)</f>
        <v>0</v>
      </c>
      <c r="L829" s="109">
        <f t="shared" si="84"/>
        <v>0</v>
      </c>
      <c r="M829" s="109">
        <f t="shared" si="85"/>
        <v>0</v>
      </c>
      <c r="N829" s="109">
        <f t="shared" si="86"/>
        <v>0</v>
      </c>
      <c r="O829" s="109">
        <f t="shared" si="87"/>
        <v>0</v>
      </c>
      <c r="P829" s="109">
        <f t="shared" si="88"/>
        <v>0</v>
      </c>
      <c r="Q829" s="109">
        <f t="shared" si="89"/>
        <v>0</v>
      </c>
      <c r="R829" s="109">
        <f t="shared" si="90"/>
        <v>0</v>
      </c>
      <c r="S829" s="425"/>
    </row>
    <row r="830" spans="1:19" x14ac:dyDescent="0.3">
      <c r="A830" s="421"/>
      <c r="B830" s="424"/>
      <c r="C830" s="421"/>
      <c r="D830" s="421"/>
      <c r="E830" s="421"/>
      <c r="F830" s="421"/>
      <c r="G830" s="421"/>
      <c r="H830" s="421"/>
      <c r="I830" s="220">
        <f>IF(B830&gt;A_Stammdaten!$B$12,0,SUM(C830,D830,F830,G830)-SUM(E830,H830))</f>
        <v>0</v>
      </c>
      <c r="J830" s="109">
        <f>IF(B830&gt;2020,HLOOKUP(A_Stammdaten!$B$12,$L$4:$R$2504,ROW(B830)-3,FALSE)+IF(OR(B830=0,A_Stammdaten!$B$12&lt;B830),0,I830*1/20),0)</f>
        <v>0</v>
      </c>
      <c r="K830" s="109">
        <f>IF(B830&gt;2020,HLOOKUP(A_Stammdaten!$B$12,$L$4:$R$2504,ROW(B830)-3,FALSE),0)</f>
        <v>0</v>
      </c>
      <c r="L830" s="109">
        <f t="shared" si="84"/>
        <v>0</v>
      </c>
      <c r="M830" s="109">
        <f t="shared" si="85"/>
        <v>0</v>
      </c>
      <c r="N830" s="109">
        <f t="shared" si="86"/>
        <v>0</v>
      </c>
      <c r="O830" s="109">
        <f t="shared" si="87"/>
        <v>0</v>
      </c>
      <c r="P830" s="109">
        <f t="shared" si="88"/>
        <v>0</v>
      </c>
      <c r="Q830" s="109">
        <f t="shared" si="89"/>
        <v>0</v>
      </c>
      <c r="R830" s="109">
        <f t="shared" si="90"/>
        <v>0</v>
      </c>
      <c r="S830" s="425"/>
    </row>
    <row r="831" spans="1:19" x14ac:dyDescent="0.3">
      <c r="A831" s="421"/>
      <c r="B831" s="424"/>
      <c r="C831" s="421"/>
      <c r="D831" s="421"/>
      <c r="E831" s="421"/>
      <c r="F831" s="421"/>
      <c r="G831" s="421"/>
      <c r="H831" s="421"/>
      <c r="I831" s="220">
        <f>IF(B831&gt;A_Stammdaten!$B$12,0,SUM(C831,D831,F831,G831)-SUM(E831,H831))</f>
        <v>0</v>
      </c>
      <c r="J831" s="109">
        <f>IF(B831&gt;2020,HLOOKUP(A_Stammdaten!$B$12,$L$4:$R$2504,ROW(B831)-3,FALSE)+IF(OR(B831=0,A_Stammdaten!$B$12&lt;B831),0,I831*1/20),0)</f>
        <v>0</v>
      </c>
      <c r="K831" s="109">
        <f>IF(B831&gt;2020,HLOOKUP(A_Stammdaten!$B$12,$L$4:$R$2504,ROW(B831)-3,FALSE),0)</f>
        <v>0</v>
      </c>
      <c r="L831" s="109">
        <f t="shared" si="84"/>
        <v>0</v>
      </c>
      <c r="M831" s="109">
        <f t="shared" si="85"/>
        <v>0</v>
      </c>
      <c r="N831" s="109">
        <f t="shared" si="86"/>
        <v>0</v>
      </c>
      <c r="O831" s="109">
        <f t="shared" si="87"/>
        <v>0</v>
      </c>
      <c r="P831" s="109">
        <f t="shared" si="88"/>
        <v>0</v>
      </c>
      <c r="Q831" s="109">
        <f t="shared" si="89"/>
        <v>0</v>
      </c>
      <c r="R831" s="109">
        <f t="shared" si="90"/>
        <v>0</v>
      </c>
      <c r="S831" s="425"/>
    </row>
    <row r="832" spans="1:19" x14ac:dyDescent="0.3">
      <c r="A832" s="421"/>
      <c r="B832" s="424"/>
      <c r="C832" s="421"/>
      <c r="D832" s="421"/>
      <c r="E832" s="421"/>
      <c r="F832" s="421"/>
      <c r="G832" s="421"/>
      <c r="H832" s="421"/>
      <c r="I832" s="220">
        <f>IF(B832&gt;A_Stammdaten!$B$12,0,SUM(C832,D832,F832,G832)-SUM(E832,H832))</f>
        <v>0</v>
      </c>
      <c r="J832" s="109">
        <f>IF(B832&gt;2020,HLOOKUP(A_Stammdaten!$B$12,$L$4:$R$2504,ROW(B832)-3,FALSE)+IF(OR(B832=0,A_Stammdaten!$B$12&lt;B832),0,I832*1/20),0)</f>
        <v>0</v>
      </c>
      <c r="K832" s="109">
        <f>IF(B832&gt;2020,HLOOKUP(A_Stammdaten!$B$12,$L$4:$R$2504,ROW(B832)-3,FALSE),0)</f>
        <v>0</v>
      </c>
      <c r="L832" s="109">
        <f t="shared" si="84"/>
        <v>0</v>
      </c>
      <c r="M832" s="109">
        <f t="shared" si="85"/>
        <v>0</v>
      </c>
      <c r="N832" s="109">
        <f t="shared" si="86"/>
        <v>0</v>
      </c>
      <c r="O832" s="109">
        <f t="shared" si="87"/>
        <v>0</v>
      </c>
      <c r="P832" s="109">
        <f t="shared" si="88"/>
        <v>0</v>
      </c>
      <c r="Q832" s="109">
        <f t="shared" si="89"/>
        <v>0</v>
      </c>
      <c r="R832" s="109">
        <f t="shared" si="90"/>
        <v>0</v>
      </c>
      <c r="S832" s="425"/>
    </row>
    <row r="833" spans="1:19" x14ac:dyDescent="0.3">
      <c r="A833" s="421"/>
      <c r="B833" s="424"/>
      <c r="C833" s="421"/>
      <c r="D833" s="421"/>
      <c r="E833" s="421"/>
      <c r="F833" s="421"/>
      <c r="G833" s="421"/>
      <c r="H833" s="421"/>
      <c r="I833" s="220">
        <f>IF(B833&gt;A_Stammdaten!$B$12,0,SUM(C833,D833,F833,G833)-SUM(E833,H833))</f>
        <v>0</v>
      </c>
      <c r="J833" s="109">
        <f>IF(B833&gt;2020,HLOOKUP(A_Stammdaten!$B$12,$L$4:$R$2504,ROW(B833)-3,FALSE)+IF(OR(B833=0,A_Stammdaten!$B$12&lt;B833),0,I833*1/20),0)</f>
        <v>0</v>
      </c>
      <c r="K833" s="109">
        <f>IF(B833&gt;2020,HLOOKUP(A_Stammdaten!$B$12,$L$4:$R$2504,ROW(B833)-3,FALSE),0)</f>
        <v>0</v>
      </c>
      <c r="L833" s="109">
        <f t="shared" si="84"/>
        <v>0</v>
      </c>
      <c r="M833" s="109">
        <f t="shared" si="85"/>
        <v>0</v>
      </c>
      <c r="N833" s="109">
        <f t="shared" si="86"/>
        <v>0</v>
      </c>
      <c r="O833" s="109">
        <f t="shared" si="87"/>
        <v>0</v>
      </c>
      <c r="P833" s="109">
        <f t="shared" si="88"/>
        <v>0</v>
      </c>
      <c r="Q833" s="109">
        <f t="shared" si="89"/>
        <v>0</v>
      </c>
      <c r="R833" s="109">
        <f t="shared" si="90"/>
        <v>0</v>
      </c>
      <c r="S833" s="425"/>
    </row>
    <row r="834" spans="1:19" x14ac:dyDescent="0.3">
      <c r="A834" s="421"/>
      <c r="B834" s="424"/>
      <c r="C834" s="421"/>
      <c r="D834" s="421"/>
      <c r="E834" s="421"/>
      <c r="F834" s="421"/>
      <c r="G834" s="421"/>
      <c r="H834" s="421"/>
      <c r="I834" s="220">
        <f>IF(B834&gt;A_Stammdaten!$B$12,0,SUM(C834,D834,F834,G834)-SUM(E834,H834))</f>
        <v>0</v>
      </c>
      <c r="J834" s="109">
        <f>IF(B834&gt;2020,HLOOKUP(A_Stammdaten!$B$12,$L$4:$R$2504,ROW(B834)-3,FALSE)+IF(OR(B834=0,A_Stammdaten!$B$12&lt;B834),0,I834*1/20),0)</f>
        <v>0</v>
      </c>
      <c r="K834" s="109">
        <f>IF(B834&gt;2020,HLOOKUP(A_Stammdaten!$B$12,$L$4:$R$2504,ROW(B834)-3,FALSE),0)</f>
        <v>0</v>
      </c>
      <c r="L834" s="109">
        <f t="shared" si="84"/>
        <v>0</v>
      </c>
      <c r="M834" s="109">
        <f t="shared" si="85"/>
        <v>0</v>
      </c>
      <c r="N834" s="109">
        <f t="shared" si="86"/>
        <v>0</v>
      </c>
      <c r="O834" s="109">
        <f t="shared" si="87"/>
        <v>0</v>
      </c>
      <c r="P834" s="109">
        <f t="shared" si="88"/>
        <v>0</v>
      </c>
      <c r="Q834" s="109">
        <f t="shared" si="89"/>
        <v>0</v>
      </c>
      <c r="R834" s="109">
        <f t="shared" si="90"/>
        <v>0</v>
      </c>
      <c r="S834" s="425"/>
    </row>
    <row r="835" spans="1:19" x14ac:dyDescent="0.3">
      <c r="A835" s="421"/>
      <c r="B835" s="424"/>
      <c r="C835" s="421"/>
      <c r="D835" s="421"/>
      <c r="E835" s="421"/>
      <c r="F835" s="421"/>
      <c r="G835" s="421"/>
      <c r="H835" s="421"/>
      <c r="I835" s="220">
        <f>IF(B835&gt;A_Stammdaten!$B$12,0,SUM(C835,D835,F835,G835)-SUM(E835,H835))</f>
        <v>0</v>
      </c>
      <c r="J835" s="109">
        <f>IF(B835&gt;2020,HLOOKUP(A_Stammdaten!$B$12,$L$4:$R$2504,ROW(B835)-3,FALSE)+IF(OR(B835=0,A_Stammdaten!$B$12&lt;B835),0,I835*1/20),0)</f>
        <v>0</v>
      </c>
      <c r="K835" s="109">
        <f>IF(B835&gt;2020,HLOOKUP(A_Stammdaten!$B$12,$L$4:$R$2504,ROW(B835)-3,FALSE),0)</f>
        <v>0</v>
      </c>
      <c r="L835" s="109">
        <f t="shared" si="84"/>
        <v>0</v>
      </c>
      <c r="M835" s="109">
        <f t="shared" si="85"/>
        <v>0</v>
      </c>
      <c r="N835" s="109">
        <f t="shared" si="86"/>
        <v>0</v>
      </c>
      <c r="O835" s="109">
        <f t="shared" si="87"/>
        <v>0</v>
      </c>
      <c r="P835" s="109">
        <f t="shared" si="88"/>
        <v>0</v>
      </c>
      <c r="Q835" s="109">
        <f t="shared" si="89"/>
        <v>0</v>
      </c>
      <c r="R835" s="109">
        <f t="shared" si="90"/>
        <v>0</v>
      </c>
      <c r="S835" s="425"/>
    </row>
    <row r="836" spans="1:19" x14ac:dyDescent="0.3">
      <c r="A836" s="421"/>
      <c r="B836" s="424"/>
      <c r="C836" s="421"/>
      <c r="D836" s="421"/>
      <c r="E836" s="421"/>
      <c r="F836" s="421"/>
      <c r="G836" s="421"/>
      <c r="H836" s="421"/>
      <c r="I836" s="220">
        <f>IF(B836&gt;A_Stammdaten!$B$12,0,SUM(C836,D836,F836,G836)-SUM(E836,H836))</f>
        <v>0</v>
      </c>
      <c r="J836" s="109">
        <f>IF(B836&gt;2020,HLOOKUP(A_Stammdaten!$B$12,$L$4:$R$2504,ROW(B836)-3,FALSE)+IF(OR(B836=0,A_Stammdaten!$B$12&lt;B836),0,I836*1/20),0)</f>
        <v>0</v>
      </c>
      <c r="K836" s="109">
        <f>IF(B836&gt;2020,HLOOKUP(A_Stammdaten!$B$12,$L$4:$R$2504,ROW(B836)-3,FALSE),0)</f>
        <v>0</v>
      </c>
      <c r="L836" s="109">
        <f t="shared" si="84"/>
        <v>0</v>
      </c>
      <c r="M836" s="109">
        <f t="shared" si="85"/>
        <v>0</v>
      </c>
      <c r="N836" s="109">
        <f t="shared" si="86"/>
        <v>0</v>
      </c>
      <c r="O836" s="109">
        <f t="shared" si="87"/>
        <v>0</v>
      </c>
      <c r="P836" s="109">
        <f t="shared" si="88"/>
        <v>0</v>
      </c>
      <c r="Q836" s="109">
        <f t="shared" si="89"/>
        <v>0</v>
      </c>
      <c r="R836" s="109">
        <f t="shared" si="90"/>
        <v>0</v>
      </c>
      <c r="S836" s="425"/>
    </row>
    <row r="837" spans="1:19" x14ac:dyDescent="0.3">
      <c r="A837" s="421"/>
      <c r="B837" s="424"/>
      <c r="C837" s="421"/>
      <c r="D837" s="421"/>
      <c r="E837" s="421"/>
      <c r="F837" s="421"/>
      <c r="G837" s="421"/>
      <c r="H837" s="421"/>
      <c r="I837" s="220">
        <f>IF(B837&gt;A_Stammdaten!$B$12,0,SUM(C837,D837,F837,G837)-SUM(E837,H837))</f>
        <v>0</v>
      </c>
      <c r="J837" s="109">
        <f>IF(B837&gt;2020,HLOOKUP(A_Stammdaten!$B$12,$L$4:$R$2504,ROW(B837)-3,FALSE)+IF(OR(B837=0,A_Stammdaten!$B$12&lt;B837),0,I837*1/20),0)</f>
        <v>0</v>
      </c>
      <c r="K837" s="109">
        <f>IF(B837&gt;2020,HLOOKUP(A_Stammdaten!$B$12,$L$4:$R$2504,ROW(B837)-3,FALSE),0)</f>
        <v>0</v>
      </c>
      <c r="L837" s="109">
        <f t="shared" si="84"/>
        <v>0</v>
      </c>
      <c r="M837" s="109">
        <f t="shared" si="85"/>
        <v>0</v>
      </c>
      <c r="N837" s="109">
        <f t="shared" si="86"/>
        <v>0</v>
      </c>
      <c r="O837" s="109">
        <f t="shared" si="87"/>
        <v>0</v>
      </c>
      <c r="P837" s="109">
        <f t="shared" si="88"/>
        <v>0</v>
      </c>
      <c r="Q837" s="109">
        <f t="shared" si="89"/>
        <v>0</v>
      </c>
      <c r="R837" s="109">
        <f t="shared" si="90"/>
        <v>0</v>
      </c>
      <c r="S837" s="425"/>
    </row>
    <row r="838" spans="1:19" x14ac:dyDescent="0.3">
      <c r="A838" s="421"/>
      <c r="B838" s="424"/>
      <c r="C838" s="421"/>
      <c r="D838" s="421"/>
      <c r="E838" s="421"/>
      <c r="F838" s="421"/>
      <c r="G838" s="421"/>
      <c r="H838" s="421"/>
      <c r="I838" s="220">
        <f>IF(B838&gt;A_Stammdaten!$B$12,0,SUM(C838,D838,F838,G838)-SUM(E838,H838))</f>
        <v>0</v>
      </c>
      <c r="J838" s="109">
        <f>IF(B838&gt;2020,HLOOKUP(A_Stammdaten!$B$12,$L$4:$R$2504,ROW(B838)-3,FALSE)+IF(OR(B838=0,A_Stammdaten!$B$12&lt;B838),0,I838*1/20),0)</f>
        <v>0</v>
      </c>
      <c r="K838" s="109">
        <f>IF(B838&gt;2020,HLOOKUP(A_Stammdaten!$B$12,$L$4:$R$2504,ROW(B838)-3,FALSE),0)</f>
        <v>0</v>
      </c>
      <c r="L838" s="109">
        <f t="shared" ref="L838:L901" si="91">IF(B838&gt;2020,IF(OR($I838=0,L$4&lt;$B838,$B838=0,20-(L$4-$B838)=0),0,$I838*(19-(L$4-$B838))/20),0)</f>
        <v>0</v>
      </c>
      <c r="M838" s="109">
        <f t="shared" ref="M838:M901" si="92">IF(B838&gt;2020,IF(OR($I838=0,M$4&lt;$B838,$B838=0,20-(M$4-$B838)=0),0,$I838*(19-(M$4-$B838))/20),0)</f>
        <v>0</v>
      </c>
      <c r="N838" s="109">
        <f t="shared" ref="N838:N901" si="93">IF(B838&gt;2020,IF(OR($I838=0,N$4&lt;$B838,$B838=0,20-(N$4-$B838)=0),0,$I838*(19-(N$4-$B838))/20),0)</f>
        <v>0</v>
      </c>
      <c r="O838" s="109">
        <f t="shared" ref="O838:O901" si="94">IF(B838&gt;2020,IF(OR($I838=0,O$4&lt;$B838,$B838=0,20-(O$4-$B838)=0),0,$I838*(19-(O$4-$B838))/20),0)</f>
        <v>0</v>
      </c>
      <c r="P838" s="109">
        <f t="shared" ref="P838:P901" si="95">IF(B838&gt;2020,IF(OR($I838=0,P$4&lt;$B838,$B838=0,20-(P$4-$B838)=0),0,$I838*(19-(P$4-$B838))/20),0)</f>
        <v>0</v>
      </c>
      <c r="Q838" s="109">
        <f t="shared" ref="Q838:Q901" si="96">IF(B838&gt;2020,IF(OR($I838=0,Q$4&lt;$B838,$B838=0,20-(Q$4-$B838)=0),0,$I838*(19-(Q$4-$B838))/20),0)</f>
        <v>0</v>
      </c>
      <c r="R838" s="109">
        <f t="shared" ref="R838:R901" si="97">IF(B838&gt;2020,IF(OR($I838=0,R$4&lt;$B838,$B838=0,20-(R$4-$B838)=0),0,$I838*(19-(R$4-$B838))/20),0)</f>
        <v>0</v>
      </c>
      <c r="S838" s="425"/>
    </row>
    <row r="839" spans="1:19" x14ac:dyDescent="0.3">
      <c r="A839" s="421"/>
      <c r="B839" s="424"/>
      <c r="C839" s="421"/>
      <c r="D839" s="421"/>
      <c r="E839" s="421"/>
      <c r="F839" s="421"/>
      <c r="G839" s="421"/>
      <c r="H839" s="421"/>
      <c r="I839" s="220">
        <f>IF(B839&gt;A_Stammdaten!$B$12,0,SUM(C839,D839,F839,G839)-SUM(E839,H839))</f>
        <v>0</v>
      </c>
      <c r="J839" s="109">
        <f>IF(B839&gt;2020,HLOOKUP(A_Stammdaten!$B$12,$L$4:$R$2504,ROW(B839)-3,FALSE)+IF(OR(B839=0,A_Stammdaten!$B$12&lt;B839),0,I839*1/20),0)</f>
        <v>0</v>
      </c>
      <c r="K839" s="109">
        <f>IF(B839&gt;2020,HLOOKUP(A_Stammdaten!$B$12,$L$4:$R$2504,ROW(B839)-3,FALSE),0)</f>
        <v>0</v>
      </c>
      <c r="L839" s="109">
        <f t="shared" si="91"/>
        <v>0</v>
      </c>
      <c r="M839" s="109">
        <f t="shared" si="92"/>
        <v>0</v>
      </c>
      <c r="N839" s="109">
        <f t="shared" si="93"/>
        <v>0</v>
      </c>
      <c r="O839" s="109">
        <f t="shared" si="94"/>
        <v>0</v>
      </c>
      <c r="P839" s="109">
        <f t="shared" si="95"/>
        <v>0</v>
      </c>
      <c r="Q839" s="109">
        <f t="shared" si="96"/>
        <v>0</v>
      </c>
      <c r="R839" s="109">
        <f t="shared" si="97"/>
        <v>0</v>
      </c>
      <c r="S839" s="425"/>
    </row>
    <row r="840" spans="1:19" x14ac:dyDescent="0.3">
      <c r="A840" s="421"/>
      <c r="B840" s="424"/>
      <c r="C840" s="421"/>
      <c r="D840" s="421"/>
      <c r="E840" s="421"/>
      <c r="F840" s="421"/>
      <c r="G840" s="421"/>
      <c r="H840" s="421"/>
      <c r="I840" s="220">
        <f>IF(B840&gt;A_Stammdaten!$B$12,0,SUM(C840,D840,F840,G840)-SUM(E840,H840))</f>
        <v>0</v>
      </c>
      <c r="J840" s="109">
        <f>IF(B840&gt;2020,HLOOKUP(A_Stammdaten!$B$12,$L$4:$R$2504,ROW(B840)-3,FALSE)+IF(OR(B840=0,A_Stammdaten!$B$12&lt;B840),0,I840*1/20),0)</f>
        <v>0</v>
      </c>
      <c r="K840" s="109">
        <f>IF(B840&gt;2020,HLOOKUP(A_Stammdaten!$B$12,$L$4:$R$2504,ROW(B840)-3,FALSE),0)</f>
        <v>0</v>
      </c>
      <c r="L840" s="109">
        <f t="shared" si="91"/>
        <v>0</v>
      </c>
      <c r="M840" s="109">
        <f t="shared" si="92"/>
        <v>0</v>
      </c>
      <c r="N840" s="109">
        <f t="shared" si="93"/>
        <v>0</v>
      </c>
      <c r="O840" s="109">
        <f t="shared" si="94"/>
        <v>0</v>
      </c>
      <c r="P840" s="109">
        <f t="shared" si="95"/>
        <v>0</v>
      </c>
      <c r="Q840" s="109">
        <f t="shared" si="96"/>
        <v>0</v>
      </c>
      <c r="R840" s="109">
        <f t="shared" si="97"/>
        <v>0</v>
      </c>
      <c r="S840" s="425"/>
    </row>
    <row r="841" spans="1:19" x14ac:dyDescent="0.3">
      <c r="A841" s="421"/>
      <c r="B841" s="424"/>
      <c r="C841" s="421"/>
      <c r="D841" s="421"/>
      <c r="E841" s="421"/>
      <c r="F841" s="421"/>
      <c r="G841" s="421"/>
      <c r="H841" s="421"/>
      <c r="I841" s="220">
        <f>IF(B841&gt;A_Stammdaten!$B$12,0,SUM(C841,D841,F841,G841)-SUM(E841,H841))</f>
        <v>0</v>
      </c>
      <c r="J841" s="109">
        <f>IF(B841&gt;2020,HLOOKUP(A_Stammdaten!$B$12,$L$4:$R$2504,ROW(B841)-3,FALSE)+IF(OR(B841=0,A_Stammdaten!$B$12&lt;B841),0,I841*1/20),0)</f>
        <v>0</v>
      </c>
      <c r="K841" s="109">
        <f>IF(B841&gt;2020,HLOOKUP(A_Stammdaten!$B$12,$L$4:$R$2504,ROW(B841)-3,FALSE),0)</f>
        <v>0</v>
      </c>
      <c r="L841" s="109">
        <f t="shared" si="91"/>
        <v>0</v>
      </c>
      <c r="M841" s="109">
        <f t="shared" si="92"/>
        <v>0</v>
      </c>
      <c r="N841" s="109">
        <f t="shared" si="93"/>
        <v>0</v>
      </c>
      <c r="O841" s="109">
        <f t="shared" si="94"/>
        <v>0</v>
      </c>
      <c r="P841" s="109">
        <f t="shared" si="95"/>
        <v>0</v>
      </c>
      <c r="Q841" s="109">
        <f t="shared" si="96"/>
        <v>0</v>
      </c>
      <c r="R841" s="109">
        <f t="shared" si="97"/>
        <v>0</v>
      </c>
      <c r="S841" s="425"/>
    </row>
    <row r="842" spans="1:19" x14ac:dyDescent="0.3">
      <c r="A842" s="421"/>
      <c r="B842" s="424"/>
      <c r="C842" s="421"/>
      <c r="D842" s="421"/>
      <c r="E842" s="421"/>
      <c r="F842" s="421"/>
      <c r="G842" s="421"/>
      <c r="H842" s="421"/>
      <c r="I842" s="220">
        <f>IF(B842&gt;A_Stammdaten!$B$12,0,SUM(C842,D842,F842,G842)-SUM(E842,H842))</f>
        <v>0</v>
      </c>
      <c r="J842" s="109">
        <f>IF(B842&gt;2020,HLOOKUP(A_Stammdaten!$B$12,$L$4:$R$2504,ROW(B842)-3,FALSE)+IF(OR(B842=0,A_Stammdaten!$B$12&lt;B842),0,I842*1/20),0)</f>
        <v>0</v>
      </c>
      <c r="K842" s="109">
        <f>IF(B842&gt;2020,HLOOKUP(A_Stammdaten!$B$12,$L$4:$R$2504,ROW(B842)-3,FALSE),0)</f>
        <v>0</v>
      </c>
      <c r="L842" s="109">
        <f t="shared" si="91"/>
        <v>0</v>
      </c>
      <c r="M842" s="109">
        <f t="shared" si="92"/>
        <v>0</v>
      </c>
      <c r="N842" s="109">
        <f t="shared" si="93"/>
        <v>0</v>
      </c>
      <c r="O842" s="109">
        <f t="shared" si="94"/>
        <v>0</v>
      </c>
      <c r="P842" s="109">
        <f t="shared" si="95"/>
        <v>0</v>
      </c>
      <c r="Q842" s="109">
        <f t="shared" si="96"/>
        <v>0</v>
      </c>
      <c r="R842" s="109">
        <f t="shared" si="97"/>
        <v>0</v>
      </c>
      <c r="S842" s="425"/>
    </row>
    <row r="843" spans="1:19" x14ac:dyDescent="0.3">
      <c r="A843" s="421"/>
      <c r="B843" s="424"/>
      <c r="C843" s="421"/>
      <c r="D843" s="421"/>
      <c r="E843" s="421"/>
      <c r="F843" s="421"/>
      <c r="G843" s="421"/>
      <c r="H843" s="421"/>
      <c r="I843" s="220">
        <f>IF(B843&gt;A_Stammdaten!$B$12,0,SUM(C843,D843,F843,G843)-SUM(E843,H843))</f>
        <v>0</v>
      </c>
      <c r="J843" s="109">
        <f>IF(B843&gt;2020,HLOOKUP(A_Stammdaten!$B$12,$L$4:$R$2504,ROW(B843)-3,FALSE)+IF(OR(B843=0,A_Stammdaten!$B$12&lt;B843),0,I843*1/20),0)</f>
        <v>0</v>
      </c>
      <c r="K843" s="109">
        <f>IF(B843&gt;2020,HLOOKUP(A_Stammdaten!$B$12,$L$4:$R$2504,ROW(B843)-3,FALSE),0)</f>
        <v>0</v>
      </c>
      <c r="L843" s="109">
        <f t="shared" si="91"/>
        <v>0</v>
      </c>
      <c r="M843" s="109">
        <f t="shared" si="92"/>
        <v>0</v>
      </c>
      <c r="N843" s="109">
        <f t="shared" si="93"/>
        <v>0</v>
      </c>
      <c r="O843" s="109">
        <f t="shared" si="94"/>
        <v>0</v>
      </c>
      <c r="P843" s="109">
        <f t="shared" si="95"/>
        <v>0</v>
      </c>
      <c r="Q843" s="109">
        <f t="shared" si="96"/>
        <v>0</v>
      </c>
      <c r="R843" s="109">
        <f t="shared" si="97"/>
        <v>0</v>
      </c>
      <c r="S843" s="425"/>
    </row>
    <row r="844" spans="1:19" x14ac:dyDescent="0.3">
      <c r="A844" s="421"/>
      <c r="B844" s="424"/>
      <c r="C844" s="421"/>
      <c r="D844" s="421"/>
      <c r="E844" s="421"/>
      <c r="F844" s="421"/>
      <c r="G844" s="421"/>
      <c r="H844" s="421"/>
      <c r="I844" s="220">
        <f>IF(B844&gt;A_Stammdaten!$B$12,0,SUM(C844,D844,F844,G844)-SUM(E844,H844))</f>
        <v>0</v>
      </c>
      <c r="J844" s="109">
        <f>IF(B844&gt;2020,HLOOKUP(A_Stammdaten!$B$12,$L$4:$R$2504,ROW(B844)-3,FALSE)+IF(OR(B844=0,A_Stammdaten!$B$12&lt;B844),0,I844*1/20),0)</f>
        <v>0</v>
      </c>
      <c r="K844" s="109">
        <f>IF(B844&gt;2020,HLOOKUP(A_Stammdaten!$B$12,$L$4:$R$2504,ROW(B844)-3,FALSE),0)</f>
        <v>0</v>
      </c>
      <c r="L844" s="109">
        <f t="shared" si="91"/>
        <v>0</v>
      </c>
      <c r="M844" s="109">
        <f t="shared" si="92"/>
        <v>0</v>
      </c>
      <c r="N844" s="109">
        <f t="shared" si="93"/>
        <v>0</v>
      </c>
      <c r="O844" s="109">
        <f t="shared" si="94"/>
        <v>0</v>
      </c>
      <c r="P844" s="109">
        <f t="shared" si="95"/>
        <v>0</v>
      </c>
      <c r="Q844" s="109">
        <f t="shared" si="96"/>
        <v>0</v>
      </c>
      <c r="R844" s="109">
        <f t="shared" si="97"/>
        <v>0</v>
      </c>
      <c r="S844" s="425"/>
    </row>
    <row r="845" spans="1:19" x14ac:dyDescent="0.3">
      <c r="A845" s="421"/>
      <c r="B845" s="424"/>
      <c r="C845" s="421"/>
      <c r="D845" s="421"/>
      <c r="E845" s="421"/>
      <c r="F845" s="421"/>
      <c r="G845" s="421"/>
      <c r="H845" s="421"/>
      <c r="I845" s="220">
        <f>IF(B845&gt;A_Stammdaten!$B$12,0,SUM(C845,D845,F845,G845)-SUM(E845,H845))</f>
        <v>0</v>
      </c>
      <c r="J845" s="109">
        <f>IF(B845&gt;2020,HLOOKUP(A_Stammdaten!$B$12,$L$4:$R$2504,ROW(B845)-3,FALSE)+IF(OR(B845=0,A_Stammdaten!$B$12&lt;B845),0,I845*1/20),0)</f>
        <v>0</v>
      </c>
      <c r="K845" s="109">
        <f>IF(B845&gt;2020,HLOOKUP(A_Stammdaten!$B$12,$L$4:$R$2504,ROW(B845)-3,FALSE),0)</f>
        <v>0</v>
      </c>
      <c r="L845" s="109">
        <f t="shared" si="91"/>
        <v>0</v>
      </c>
      <c r="M845" s="109">
        <f t="shared" si="92"/>
        <v>0</v>
      </c>
      <c r="N845" s="109">
        <f t="shared" si="93"/>
        <v>0</v>
      </c>
      <c r="O845" s="109">
        <f t="shared" si="94"/>
        <v>0</v>
      </c>
      <c r="P845" s="109">
        <f t="shared" si="95"/>
        <v>0</v>
      </c>
      <c r="Q845" s="109">
        <f t="shared" si="96"/>
        <v>0</v>
      </c>
      <c r="R845" s="109">
        <f t="shared" si="97"/>
        <v>0</v>
      </c>
      <c r="S845" s="425"/>
    </row>
    <row r="846" spans="1:19" x14ac:dyDescent="0.3">
      <c r="A846" s="421"/>
      <c r="B846" s="424"/>
      <c r="C846" s="421"/>
      <c r="D846" s="421"/>
      <c r="E846" s="421"/>
      <c r="F846" s="421"/>
      <c r="G846" s="421"/>
      <c r="H846" s="421"/>
      <c r="I846" s="220">
        <f>IF(B846&gt;A_Stammdaten!$B$12,0,SUM(C846,D846,F846,G846)-SUM(E846,H846))</f>
        <v>0</v>
      </c>
      <c r="J846" s="109">
        <f>IF(B846&gt;2020,HLOOKUP(A_Stammdaten!$B$12,$L$4:$R$2504,ROW(B846)-3,FALSE)+IF(OR(B846=0,A_Stammdaten!$B$12&lt;B846),0,I846*1/20),0)</f>
        <v>0</v>
      </c>
      <c r="K846" s="109">
        <f>IF(B846&gt;2020,HLOOKUP(A_Stammdaten!$B$12,$L$4:$R$2504,ROW(B846)-3,FALSE),0)</f>
        <v>0</v>
      </c>
      <c r="L846" s="109">
        <f t="shared" si="91"/>
        <v>0</v>
      </c>
      <c r="M846" s="109">
        <f t="shared" si="92"/>
        <v>0</v>
      </c>
      <c r="N846" s="109">
        <f t="shared" si="93"/>
        <v>0</v>
      </c>
      <c r="O846" s="109">
        <f t="shared" si="94"/>
        <v>0</v>
      </c>
      <c r="P846" s="109">
        <f t="shared" si="95"/>
        <v>0</v>
      </c>
      <c r="Q846" s="109">
        <f t="shared" si="96"/>
        <v>0</v>
      </c>
      <c r="R846" s="109">
        <f t="shared" si="97"/>
        <v>0</v>
      </c>
      <c r="S846" s="425"/>
    </row>
    <row r="847" spans="1:19" x14ac:dyDescent="0.3">
      <c r="A847" s="421"/>
      <c r="B847" s="424"/>
      <c r="C847" s="421"/>
      <c r="D847" s="421"/>
      <c r="E847" s="421"/>
      <c r="F847" s="421"/>
      <c r="G847" s="421"/>
      <c r="H847" s="421"/>
      <c r="I847" s="220">
        <f>IF(B847&gt;A_Stammdaten!$B$12,0,SUM(C847,D847,F847,G847)-SUM(E847,H847))</f>
        <v>0</v>
      </c>
      <c r="J847" s="109">
        <f>IF(B847&gt;2020,HLOOKUP(A_Stammdaten!$B$12,$L$4:$R$2504,ROW(B847)-3,FALSE)+IF(OR(B847=0,A_Stammdaten!$B$12&lt;B847),0,I847*1/20),0)</f>
        <v>0</v>
      </c>
      <c r="K847" s="109">
        <f>IF(B847&gt;2020,HLOOKUP(A_Stammdaten!$B$12,$L$4:$R$2504,ROW(B847)-3,FALSE),0)</f>
        <v>0</v>
      </c>
      <c r="L847" s="109">
        <f t="shared" si="91"/>
        <v>0</v>
      </c>
      <c r="M847" s="109">
        <f t="shared" si="92"/>
        <v>0</v>
      </c>
      <c r="N847" s="109">
        <f t="shared" si="93"/>
        <v>0</v>
      </c>
      <c r="O847" s="109">
        <f t="shared" si="94"/>
        <v>0</v>
      </c>
      <c r="P847" s="109">
        <f t="shared" si="95"/>
        <v>0</v>
      </c>
      <c r="Q847" s="109">
        <f t="shared" si="96"/>
        <v>0</v>
      </c>
      <c r="R847" s="109">
        <f t="shared" si="97"/>
        <v>0</v>
      </c>
      <c r="S847" s="425"/>
    </row>
    <row r="848" spans="1:19" x14ac:dyDescent="0.3">
      <c r="A848" s="421"/>
      <c r="B848" s="424"/>
      <c r="C848" s="421"/>
      <c r="D848" s="421"/>
      <c r="E848" s="421"/>
      <c r="F848" s="421"/>
      <c r="G848" s="421"/>
      <c r="H848" s="421"/>
      <c r="I848" s="220">
        <f>IF(B848&gt;A_Stammdaten!$B$12,0,SUM(C848,D848,F848,G848)-SUM(E848,H848))</f>
        <v>0</v>
      </c>
      <c r="J848" s="109">
        <f>IF(B848&gt;2020,HLOOKUP(A_Stammdaten!$B$12,$L$4:$R$2504,ROW(B848)-3,FALSE)+IF(OR(B848=0,A_Stammdaten!$B$12&lt;B848),0,I848*1/20),0)</f>
        <v>0</v>
      </c>
      <c r="K848" s="109">
        <f>IF(B848&gt;2020,HLOOKUP(A_Stammdaten!$B$12,$L$4:$R$2504,ROW(B848)-3,FALSE),0)</f>
        <v>0</v>
      </c>
      <c r="L848" s="109">
        <f t="shared" si="91"/>
        <v>0</v>
      </c>
      <c r="M848" s="109">
        <f t="shared" si="92"/>
        <v>0</v>
      </c>
      <c r="N848" s="109">
        <f t="shared" si="93"/>
        <v>0</v>
      </c>
      <c r="O848" s="109">
        <f t="shared" si="94"/>
        <v>0</v>
      </c>
      <c r="P848" s="109">
        <f t="shared" si="95"/>
        <v>0</v>
      </c>
      <c r="Q848" s="109">
        <f t="shared" si="96"/>
        <v>0</v>
      </c>
      <c r="R848" s="109">
        <f t="shared" si="97"/>
        <v>0</v>
      </c>
      <c r="S848" s="425"/>
    </row>
    <row r="849" spans="1:19" x14ac:dyDescent="0.3">
      <c r="A849" s="421"/>
      <c r="B849" s="424"/>
      <c r="C849" s="421"/>
      <c r="D849" s="421"/>
      <c r="E849" s="421"/>
      <c r="F849" s="421"/>
      <c r="G849" s="421"/>
      <c r="H849" s="421"/>
      <c r="I849" s="220">
        <f>IF(B849&gt;A_Stammdaten!$B$12,0,SUM(C849,D849,F849,G849)-SUM(E849,H849))</f>
        <v>0</v>
      </c>
      <c r="J849" s="109">
        <f>IF(B849&gt;2020,HLOOKUP(A_Stammdaten!$B$12,$L$4:$R$2504,ROW(B849)-3,FALSE)+IF(OR(B849=0,A_Stammdaten!$B$12&lt;B849),0,I849*1/20),0)</f>
        <v>0</v>
      </c>
      <c r="K849" s="109">
        <f>IF(B849&gt;2020,HLOOKUP(A_Stammdaten!$B$12,$L$4:$R$2504,ROW(B849)-3,FALSE),0)</f>
        <v>0</v>
      </c>
      <c r="L849" s="109">
        <f t="shared" si="91"/>
        <v>0</v>
      </c>
      <c r="M849" s="109">
        <f t="shared" si="92"/>
        <v>0</v>
      </c>
      <c r="N849" s="109">
        <f t="shared" si="93"/>
        <v>0</v>
      </c>
      <c r="O849" s="109">
        <f t="shared" si="94"/>
        <v>0</v>
      </c>
      <c r="P849" s="109">
        <f t="shared" si="95"/>
        <v>0</v>
      </c>
      <c r="Q849" s="109">
        <f t="shared" si="96"/>
        <v>0</v>
      </c>
      <c r="R849" s="109">
        <f t="shared" si="97"/>
        <v>0</v>
      </c>
      <c r="S849" s="425"/>
    </row>
    <row r="850" spans="1:19" x14ac:dyDescent="0.3">
      <c r="A850" s="421"/>
      <c r="B850" s="424"/>
      <c r="C850" s="421"/>
      <c r="D850" s="421"/>
      <c r="E850" s="421"/>
      <c r="F850" s="421"/>
      <c r="G850" s="421"/>
      <c r="H850" s="421"/>
      <c r="I850" s="220">
        <f>IF(B850&gt;A_Stammdaten!$B$12,0,SUM(C850,D850,F850,G850)-SUM(E850,H850))</f>
        <v>0</v>
      </c>
      <c r="J850" s="109">
        <f>IF(B850&gt;2020,HLOOKUP(A_Stammdaten!$B$12,$L$4:$R$2504,ROW(B850)-3,FALSE)+IF(OR(B850=0,A_Stammdaten!$B$12&lt;B850),0,I850*1/20),0)</f>
        <v>0</v>
      </c>
      <c r="K850" s="109">
        <f>IF(B850&gt;2020,HLOOKUP(A_Stammdaten!$B$12,$L$4:$R$2504,ROW(B850)-3,FALSE),0)</f>
        <v>0</v>
      </c>
      <c r="L850" s="109">
        <f t="shared" si="91"/>
        <v>0</v>
      </c>
      <c r="M850" s="109">
        <f t="shared" si="92"/>
        <v>0</v>
      </c>
      <c r="N850" s="109">
        <f t="shared" si="93"/>
        <v>0</v>
      </c>
      <c r="O850" s="109">
        <f t="shared" si="94"/>
        <v>0</v>
      </c>
      <c r="P850" s="109">
        <f t="shared" si="95"/>
        <v>0</v>
      </c>
      <c r="Q850" s="109">
        <f t="shared" si="96"/>
        <v>0</v>
      </c>
      <c r="R850" s="109">
        <f t="shared" si="97"/>
        <v>0</v>
      </c>
      <c r="S850" s="425"/>
    </row>
    <row r="851" spans="1:19" x14ac:dyDescent="0.3">
      <c r="A851" s="421"/>
      <c r="B851" s="424"/>
      <c r="C851" s="421"/>
      <c r="D851" s="421"/>
      <c r="E851" s="421"/>
      <c r="F851" s="421"/>
      <c r="G851" s="421"/>
      <c r="H851" s="421"/>
      <c r="I851" s="220">
        <f>IF(B851&gt;A_Stammdaten!$B$12,0,SUM(C851,D851,F851,G851)-SUM(E851,H851))</f>
        <v>0</v>
      </c>
      <c r="J851" s="109">
        <f>IF(B851&gt;2020,HLOOKUP(A_Stammdaten!$B$12,$L$4:$R$2504,ROW(B851)-3,FALSE)+IF(OR(B851=0,A_Stammdaten!$B$12&lt;B851),0,I851*1/20),0)</f>
        <v>0</v>
      </c>
      <c r="K851" s="109">
        <f>IF(B851&gt;2020,HLOOKUP(A_Stammdaten!$B$12,$L$4:$R$2504,ROW(B851)-3,FALSE),0)</f>
        <v>0</v>
      </c>
      <c r="L851" s="109">
        <f t="shared" si="91"/>
        <v>0</v>
      </c>
      <c r="M851" s="109">
        <f t="shared" si="92"/>
        <v>0</v>
      </c>
      <c r="N851" s="109">
        <f t="shared" si="93"/>
        <v>0</v>
      </c>
      <c r="O851" s="109">
        <f t="shared" si="94"/>
        <v>0</v>
      </c>
      <c r="P851" s="109">
        <f t="shared" si="95"/>
        <v>0</v>
      </c>
      <c r="Q851" s="109">
        <f t="shared" si="96"/>
        <v>0</v>
      </c>
      <c r="R851" s="109">
        <f t="shared" si="97"/>
        <v>0</v>
      </c>
      <c r="S851" s="425"/>
    </row>
    <row r="852" spans="1:19" x14ac:dyDescent="0.3">
      <c r="A852" s="421"/>
      <c r="B852" s="424"/>
      <c r="C852" s="421"/>
      <c r="D852" s="421"/>
      <c r="E852" s="421"/>
      <c r="F852" s="421"/>
      <c r="G852" s="421"/>
      <c r="H852" s="421"/>
      <c r="I852" s="220">
        <f>IF(B852&gt;A_Stammdaten!$B$12,0,SUM(C852,D852,F852,G852)-SUM(E852,H852))</f>
        <v>0</v>
      </c>
      <c r="J852" s="109">
        <f>IF(B852&gt;2020,HLOOKUP(A_Stammdaten!$B$12,$L$4:$R$2504,ROW(B852)-3,FALSE)+IF(OR(B852=0,A_Stammdaten!$B$12&lt;B852),0,I852*1/20),0)</f>
        <v>0</v>
      </c>
      <c r="K852" s="109">
        <f>IF(B852&gt;2020,HLOOKUP(A_Stammdaten!$B$12,$L$4:$R$2504,ROW(B852)-3,FALSE),0)</f>
        <v>0</v>
      </c>
      <c r="L852" s="109">
        <f t="shared" si="91"/>
        <v>0</v>
      </c>
      <c r="M852" s="109">
        <f t="shared" si="92"/>
        <v>0</v>
      </c>
      <c r="N852" s="109">
        <f t="shared" si="93"/>
        <v>0</v>
      </c>
      <c r="O852" s="109">
        <f t="shared" si="94"/>
        <v>0</v>
      </c>
      <c r="P852" s="109">
        <f t="shared" si="95"/>
        <v>0</v>
      </c>
      <c r="Q852" s="109">
        <f t="shared" si="96"/>
        <v>0</v>
      </c>
      <c r="R852" s="109">
        <f t="shared" si="97"/>
        <v>0</v>
      </c>
      <c r="S852" s="425"/>
    </row>
    <row r="853" spans="1:19" x14ac:dyDescent="0.3">
      <c r="A853" s="421"/>
      <c r="B853" s="424"/>
      <c r="C853" s="421"/>
      <c r="D853" s="421"/>
      <c r="E853" s="421"/>
      <c r="F853" s="421"/>
      <c r="G853" s="421"/>
      <c r="H853" s="421"/>
      <c r="I853" s="220">
        <f>IF(B853&gt;A_Stammdaten!$B$12,0,SUM(C853,D853,F853,G853)-SUM(E853,H853))</f>
        <v>0</v>
      </c>
      <c r="J853" s="109">
        <f>IF(B853&gt;2020,HLOOKUP(A_Stammdaten!$B$12,$L$4:$R$2504,ROW(B853)-3,FALSE)+IF(OR(B853=0,A_Stammdaten!$B$12&lt;B853),0,I853*1/20),0)</f>
        <v>0</v>
      </c>
      <c r="K853" s="109">
        <f>IF(B853&gt;2020,HLOOKUP(A_Stammdaten!$B$12,$L$4:$R$2504,ROW(B853)-3,FALSE),0)</f>
        <v>0</v>
      </c>
      <c r="L853" s="109">
        <f t="shared" si="91"/>
        <v>0</v>
      </c>
      <c r="M853" s="109">
        <f t="shared" si="92"/>
        <v>0</v>
      </c>
      <c r="N853" s="109">
        <f t="shared" si="93"/>
        <v>0</v>
      </c>
      <c r="O853" s="109">
        <f t="shared" si="94"/>
        <v>0</v>
      </c>
      <c r="P853" s="109">
        <f t="shared" si="95"/>
        <v>0</v>
      </c>
      <c r="Q853" s="109">
        <f t="shared" si="96"/>
        <v>0</v>
      </c>
      <c r="R853" s="109">
        <f t="shared" si="97"/>
        <v>0</v>
      </c>
      <c r="S853" s="425"/>
    </row>
    <row r="854" spans="1:19" x14ac:dyDescent="0.3">
      <c r="A854" s="421"/>
      <c r="B854" s="424"/>
      <c r="C854" s="421"/>
      <c r="D854" s="421"/>
      <c r="E854" s="421"/>
      <c r="F854" s="421"/>
      <c r="G854" s="421"/>
      <c r="H854" s="421"/>
      <c r="I854" s="220">
        <f>IF(B854&gt;A_Stammdaten!$B$12,0,SUM(C854,D854,F854,G854)-SUM(E854,H854))</f>
        <v>0</v>
      </c>
      <c r="J854" s="109">
        <f>IF(B854&gt;2020,HLOOKUP(A_Stammdaten!$B$12,$L$4:$R$2504,ROW(B854)-3,FALSE)+IF(OR(B854=0,A_Stammdaten!$B$12&lt;B854),0,I854*1/20),0)</f>
        <v>0</v>
      </c>
      <c r="K854" s="109">
        <f>IF(B854&gt;2020,HLOOKUP(A_Stammdaten!$B$12,$L$4:$R$2504,ROW(B854)-3,FALSE),0)</f>
        <v>0</v>
      </c>
      <c r="L854" s="109">
        <f t="shared" si="91"/>
        <v>0</v>
      </c>
      <c r="M854" s="109">
        <f t="shared" si="92"/>
        <v>0</v>
      </c>
      <c r="N854" s="109">
        <f t="shared" si="93"/>
        <v>0</v>
      </c>
      <c r="O854" s="109">
        <f t="shared" si="94"/>
        <v>0</v>
      </c>
      <c r="P854" s="109">
        <f t="shared" si="95"/>
        <v>0</v>
      </c>
      <c r="Q854" s="109">
        <f t="shared" si="96"/>
        <v>0</v>
      </c>
      <c r="R854" s="109">
        <f t="shared" si="97"/>
        <v>0</v>
      </c>
      <c r="S854" s="425"/>
    </row>
    <row r="855" spans="1:19" x14ac:dyDescent="0.3">
      <c r="A855" s="421"/>
      <c r="B855" s="424"/>
      <c r="C855" s="421"/>
      <c r="D855" s="421"/>
      <c r="E855" s="421"/>
      <c r="F855" s="421"/>
      <c r="G855" s="421"/>
      <c r="H855" s="421"/>
      <c r="I855" s="220">
        <f>IF(B855&gt;A_Stammdaten!$B$12,0,SUM(C855,D855,F855,G855)-SUM(E855,H855))</f>
        <v>0</v>
      </c>
      <c r="J855" s="109">
        <f>IF(B855&gt;2020,HLOOKUP(A_Stammdaten!$B$12,$L$4:$R$2504,ROW(B855)-3,FALSE)+IF(OR(B855=0,A_Stammdaten!$B$12&lt;B855),0,I855*1/20),0)</f>
        <v>0</v>
      </c>
      <c r="K855" s="109">
        <f>IF(B855&gt;2020,HLOOKUP(A_Stammdaten!$B$12,$L$4:$R$2504,ROW(B855)-3,FALSE),0)</f>
        <v>0</v>
      </c>
      <c r="L855" s="109">
        <f t="shared" si="91"/>
        <v>0</v>
      </c>
      <c r="M855" s="109">
        <f t="shared" si="92"/>
        <v>0</v>
      </c>
      <c r="N855" s="109">
        <f t="shared" si="93"/>
        <v>0</v>
      </c>
      <c r="O855" s="109">
        <f t="shared" si="94"/>
        <v>0</v>
      </c>
      <c r="P855" s="109">
        <f t="shared" si="95"/>
        <v>0</v>
      </c>
      <c r="Q855" s="109">
        <f t="shared" si="96"/>
        <v>0</v>
      </c>
      <c r="R855" s="109">
        <f t="shared" si="97"/>
        <v>0</v>
      </c>
      <c r="S855" s="425"/>
    </row>
    <row r="856" spans="1:19" x14ac:dyDescent="0.3">
      <c r="A856" s="421"/>
      <c r="B856" s="424"/>
      <c r="C856" s="421"/>
      <c r="D856" s="421"/>
      <c r="E856" s="421"/>
      <c r="F856" s="421"/>
      <c r="G856" s="421"/>
      <c r="H856" s="421"/>
      <c r="I856" s="220">
        <f>IF(B856&gt;A_Stammdaten!$B$12,0,SUM(C856,D856,F856,G856)-SUM(E856,H856))</f>
        <v>0</v>
      </c>
      <c r="J856" s="109">
        <f>IF(B856&gt;2020,HLOOKUP(A_Stammdaten!$B$12,$L$4:$R$2504,ROW(B856)-3,FALSE)+IF(OR(B856=0,A_Stammdaten!$B$12&lt;B856),0,I856*1/20),0)</f>
        <v>0</v>
      </c>
      <c r="K856" s="109">
        <f>IF(B856&gt;2020,HLOOKUP(A_Stammdaten!$B$12,$L$4:$R$2504,ROW(B856)-3,FALSE),0)</f>
        <v>0</v>
      </c>
      <c r="L856" s="109">
        <f t="shared" si="91"/>
        <v>0</v>
      </c>
      <c r="M856" s="109">
        <f t="shared" si="92"/>
        <v>0</v>
      </c>
      <c r="N856" s="109">
        <f t="shared" si="93"/>
        <v>0</v>
      </c>
      <c r="O856" s="109">
        <f t="shared" si="94"/>
        <v>0</v>
      </c>
      <c r="P856" s="109">
        <f t="shared" si="95"/>
        <v>0</v>
      </c>
      <c r="Q856" s="109">
        <f t="shared" si="96"/>
        <v>0</v>
      </c>
      <c r="R856" s="109">
        <f t="shared" si="97"/>
        <v>0</v>
      </c>
      <c r="S856" s="425"/>
    </row>
    <row r="857" spans="1:19" x14ac:dyDescent="0.3">
      <c r="A857" s="421"/>
      <c r="B857" s="424"/>
      <c r="C857" s="421"/>
      <c r="D857" s="421"/>
      <c r="E857" s="421"/>
      <c r="F857" s="421"/>
      <c r="G857" s="421"/>
      <c r="H857" s="421"/>
      <c r="I857" s="220">
        <f>IF(B857&gt;A_Stammdaten!$B$12,0,SUM(C857,D857,F857,G857)-SUM(E857,H857))</f>
        <v>0</v>
      </c>
      <c r="J857" s="109">
        <f>IF(B857&gt;2020,HLOOKUP(A_Stammdaten!$B$12,$L$4:$R$2504,ROW(B857)-3,FALSE)+IF(OR(B857=0,A_Stammdaten!$B$12&lt;B857),0,I857*1/20),0)</f>
        <v>0</v>
      </c>
      <c r="K857" s="109">
        <f>IF(B857&gt;2020,HLOOKUP(A_Stammdaten!$B$12,$L$4:$R$2504,ROW(B857)-3,FALSE),0)</f>
        <v>0</v>
      </c>
      <c r="L857" s="109">
        <f t="shared" si="91"/>
        <v>0</v>
      </c>
      <c r="M857" s="109">
        <f t="shared" si="92"/>
        <v>0</v>
      </c>
      <c r="N857" s="109">
        <f t="shared" si="93"/>
        <v>0</v>
      </c>
      <c r="O857" s="109">
        <f t="shared" si="94"/>
        <v>0</v>
      </c>
      <c r="P857" s="109">
        <f t="shared" si="95"/>
        <v>0</v>
      </c>
      <c r="Q857" s="109">
        <f t="shared" si="96"/>
        <v>0</v>
      </c>
      <c r="R857" s="109">
        <f t="shared" si="97"/>
        <v>0</v>
      </c>
      <c r="S857" s="425"/>
    </row>
    <row r="858" spans="1:19" x14ac:dyDescent="0.3">
      <c r="A858" s="421"/>
      <c r="B858" s="424"/>
      <c r="C858" s="421"/>
      <c r="D858" s="421"/>
      <c r="E858" s="421"/>
      <c r="F858" s="421"/>
      <c r="G858" s="421"/>
      <c r="H858" s="421"/>
      <c r="I858" s="220">
        <f>IF(B858&gt;A_Stammdaten!$B$12,0,SUM(C858,D858,F858,G858)-SUM(E858,H858))</f>
        <v>0</v>
      </c>
      <c r="J858" s="109">
        <f>IF(B858&gt;2020,HLOOKUP(A_Stammdaten!$B$12,$L$4:$R$2504,ROW(B858)-3,FALSE)+IF(OR(B858=0,A_Stammdaten!$B$12&lt;B858),0,I858*1/20),0)</f>
        <v>0</v>
      </c>
      <c r="K858" s="109">
        <f>IF(B858&gt;2020,HLOOKUP(A_Stammdaten!$B$12,$L$4:$R$2504,ROW(B858)-3,FALSE),0)</f>
        <v>0</v>
      </c>
      <c r="L858" s="109">
        <f t="shared" si="91"/>
        <v>0</v>
      </c>
      <c r="M858" s="109">
        <f t="shared" si="92"/>
        <v>0</v>
      </c>
      <c r="N858" s="109">
        <f t="shared" si="93"/>
        <v>0</v>
      </c>
      <c r="O858" s="109">
        <f t="shared" si="94"/>
        <v>0</v>
      </c>
      <c r="P858" s="109">
        <f t="shared" si="95"/>
        <v>0</v>
      </c>
      <c r="Q858" s="109">
        <f t="shared" si="96"/>
        <v>0</v>
      </c>
      <c r="R858" s="109">
        <f t="shared" si="97"/>
        <v>0</v>
      </c>
      <c r="S858" s="425"/>
    </row>
    <row r="859" spans="1:19" x14ac:dyDescent="0.3">
      <c r="A859" s="421"/>
      <c r="B859" s="424"/>
      <c r="C859" s="421"/>
      <c r="D859" s="421"/>
      <c r="E859" s="421"/>
      <c r="F859" s="421"/>
      <c r="G859" s="421"/>
      <c r="H859" s="421"/>
      <c r="I859" s="220">
        <f>IF(B859&gt;A_Stammdaten!$B$12,0,SUM(C859,D859,F859,G859)-SUM(E859,H859))</f>
        <v>0</v>
      </c>
      <c r="J859" s="109">
        <f>IF(B859&gt;2020,HLOOKUP(A_Stammdaten!$B$12,$L$4:$R$2504,ROW(B859)-3,FALSE)+IF(OR(B859=0,A_Stammdaten!$B$12&lt;B859),0,I859*1/20),0)</f>
        <v>0</v>
      </c>
      <c r="K859" s="109">
        <f>IF(B859&gt;2020,HLOOKUP(A_Stammdaten!$B$12,$L$4:$R$2504,ROW(B859)-3,FALSE),0)</f>
        <v>0</v>
      </c>
      <c r="L859" s="109">
        <f t="shared" si="91"/>
        <v>0</v>
      </c>
      <c r="M859" s="109">
        <f t="shared" si="92"/>
        <v>0</v>
      </c>
      <c r="N859" s="109">
        <f t="shared" si="93"/>
        <v>0</v>
      </c>
      <c r="O859" s="109">
        <f t="shared" si="94"/>
        <v>0</v>
      </c>
      <c r="P859" s="109">
        <f t="shared" si="95"/>
        <v>0</v>
      </c>
      <c r="Q859" s="109">
        <f t="shared" si="96"/>
        <v>0</v>
      </c>
      <c r="R859" s="109">
        <f t="shared" si="97"/>
        <v>0</v>
      </c>
      <c r="S859" s="425"/>
    </row>
    <row r="860" spans="1:19" x14ac:dyDescent="0.3">
      <c r="A860" s="421"/>
      <c r="B860" s="424"/>
      <c r="C860" s="421"/>
      <c r="D860" s="421"/>
      <c r="E860" s="421"/>
      <c r="F860" s="421"/>
      <c r="G860" s="421"/>
      <c r="H860" s="421"/>
      <c r="I860" s="220">
        <f>IF(B860&gt;A_Stammdaten!$B$12,0,SUM(C860,D860,F860,G860)-SUM(E860,H860))</f>
        <v>0</v>
      </c>
      <c r="J860" s="109">
        <f>IF(B860&gt;2020,HLOOKUP(A_Stammdaten!$B$12,$L$4:$R$2504,ROW(B860)-3,FALSE)+IF(OR(B860=0,A_Stammdaten!$B$12&lt;B860),0,I860*1/20),0)</f>
        <v>0</v>
      </c>
      <c r="K860" s="109">
        <f>IF(B860&gt;2020,HLOOKUP(A_Stammdaten!$B$12,$L$4:$R$2504,ROW(B860)-3,FALSE),0)</f>
        <v>0</v>
      </c>
      <c r="L860" s="109">
        <f t="shared" si="91"/>
        <v>0</v>
      </c>
      <c r="M860" s="109">
        <f t="shared" si="92"/>
        <v>0</v>
      </c>
      <c r="N860" s="109">
        <f t="shared" si="93"/>
        <v>0</v>
      </c>
      <c r="O860" s="109">
        <f t="shared" si="94"/>
        <v>0</v>
      </c>
      <c r="P860" s="109">
        <f t="shared" si="95"/>
        <v>0</v>
      </c>
      <c r="Q860" s="109">
        <f t="shared" si="96"/>
        <v>0</v>
      </c>
      <c r="R860" s="109">
        <f t="shared" si="97"/>
        <v>0</v>
      </c>
      <c r="S860" s="425"/>
    </row>
    <row r="861" spans="1:19" x14ac:dyDescent="0.3">
      <c r="A861" s="421"/>
      <c r="B861" s="424"/>
      <c r="C861" s="421"/>
      <c r="D861" s="421"/>
      <c r="E861" s="421"/>
      <c r="F861" s="421"/>
      <c r="G861" s="421"/>
      <c r="H861" s="421"/>
      <c r="I861" s="220">
        <f>IF(B861&gt;A_Stammdaten!$B$12,0,SUM(C861,D861,F861,G861)-SUM(E861,H861))</f>
        <v>0</v>
      </c>
      <c r="J861" s="109">
        <f>IF(B861&gt;2020,HLOOKUP(A_Stammdaten!$B$12,$L$4:$R$2504,ROW(B861)-3,FALSE)+IF(OR(B861=0,A_Stammdaten!$B$12&lt;B861),0,I861*1/20),0)</f>
        <v>0</v>
      </c>
      <c r="K861" s="109">
        <f>IF(B861&gt;2020,HLOOKUP(A_Stammdaten!$B$12,$L$4:$R$2504,ROW(B861)-3,FALSE),0)</f>
        <v>0</v>
      </c>
      <c r="L861" s="109">
        <f t="shared" si="91"/>
        <v>0</v>
      </c>
      <c r="M861" s="109">
        <f t="shared" si="92"/>
        <v>0</v>
      </c>
      <c r="N861" s="109">
        <f t="shared" si="93"/>
        <v>0</v>
      </c>
      <c r="O861" s="109">
        <f t="shared" si="94"/>
        <v>0</v>
      </c>
      <c r="P861" s="109">
        <f t="shared" si="95"/>
        <v>0</v>
      </c>
      <c r="Q861" s="109">
        <f t="shared" si="96"/>
        <v>0</v>
      </c>
      <c r="R861" s="109">
        <f t="shared" si="97"/>
        <v>0</v>
      </c>
      <c r="S861" s="425"/>
    </row>
    <row r="862" spans="1:19" x14ac:dyDescent="0.3">
      <c r="A862" s="421"/>
      <c r="B862" s="424"/>
      <c r="C862" s="421"/>
      <c r="D862" s="421"/>
      <c r="E862" s="421"/>
      <c r="F862" s="421"/>
      <c r="G862" s="421"/>
      <c r="H862" s="421"/>
      <c r="I862" s="220">
        <f>IF(B862&gt;A_Stammdaten!$B$12,0,SUM(C862,D862,F862,G862)-SUM(E862,H862))</f>
        <v>0</v>
      </c>
      <c r="J862" s="109">
        <f>IF(B862&gt;2020,HLOOKUP(A_Stammdaten!$B$12,$L$4:$R$2504,ROW(B862)-3,FALSE)+IF(OR(B862=0,A_Stammdaten!$B$12&lt;B862),0,I862*1/20),0)</f>
        <v>0</v>
      </c>
      <c r="K862" s="109">
        <f>IF(B862&gt;2020,HLOOKUP(A_Stammdaten!$B$12,$L$4:$R$2504,ROW(B862)-3,FALSE),0)</f>
        <v>0</v>
      </c>
      <c r="L862" s="109">
        <f t="shared" si="91"/>
        <v>0</v>
      </c>
      <c r="M862" s="109">
        <f t="shared" si="92"/>
        <v>0</v>
      </c>
      <c r="N862" s="109">
        <f t="shared" si="93"/>
        <v>0</v>
      </c>
      <c r="O862" s="109">
        <f t="shared" si="94"/>
        <v>0</v>
      </c>
      <c r="P862" s="109">
        <f t="shared" si="95"/>
        <v>0</v>
      </c>
      <c r="Q862" s="109">
        <f t="shared" si="96"/>
        <v>0</v>
      </c>
      <c r="R862" s="109">
        <f t="shared" si="97"/>
        <v>0</v>
      </c>
      <c r="S862" s="425"/>
    </row>
    <row r="863" spans="1:19" x14ac:dyDescent="0.3">
      <c r="A863" s="421"/>
      <c r="B863" s="424"/>
      <c r="C863" s="421"/>
      <c r="D863" s="421"/>
      <c r="E863" s="421"/>
      <c r="F863" s="421"/>
      <c r="G863" s="421"/>
      <c r="H863" s="421"/>
      <c r="I863" s="220">
        <f>IF(B863&gt;A_Stammdaten!$B$12,0,SUM(C863,D863,F863,G863)-SUM(E863,H863))</f>
        <v>0</v>
      </c>
      <c r="J863" s="109">
        <f>IF(B863&gt;2020,HLOOKUP(A_Stammdaten!$B$12,$L$4:$R$2504,ROW(B863)-3,FALSE)+IF(OR(B863=0,A_Stammdaten!$B$12&lt;B863),0,I863*1/20),0)</f>
        <v>0</v>
      </c>
      <c r="K863" s="109">
        <f>IF(B863&gt;2020,HLOOKUP(A_Stammdaten!$B$12,$L$4:$R$2504,ROW(B863)-3,FALSE),0)</f>
        <v>0</v>
      </c>
      <c r="L863" s="109">
        <f t="shared" si="91"/>
        <v>0</v>
      </c>
      <c r="M863" s="109">
        <f t="shared" si="92"/>
        <v>0</v>
      </c>
      <c r="N863" s="109">
        <f t="shared" si="93"/>
        <v>0</v>
      </c>
      <c r="O863" s="109">
        <f t="shared" si="94"/>
        <v>0</v>
      </c>
      <c r="P863" s="109">
        <f t="shared" si="95"/>
        <v>0</v>
      </c>
      <c r="Q863" s="109">
        <f t="shared" si="96"/>
        <v>0</v>
      </c>
      <c r="R863" s="109">
        <f t="shared" si="97"/>
        <v>0</v>
      </c>
      <c r="S863" s="425"/>
    </row>
    <row r="864" spans="1:19" x14ac:dyDescent="0.3">
      <c r="A864" s="421"/>
      <c r="B864" s="424"/>
      <c r="C864" s="421"/>
      <c r="D864" s="421"/>
      <c r="E864" s="421"/>
      <c r="F864" s="421"/>
      <c r="G864" s="421"/>
      <c r="H864" s="421"/>
      <c r="I864" s="220">
        <f>IF(B864&gt;A_Stammdaten!$B$12,0,SUM(C864,D864,F864,G864)-SUM(E864,H864))</f>
        <v>0</v>
      </c>
      <c r="J864" s="109">
        <f>IF(B864&gt;2020,HLOOKUP(A_Stammdaten!$B$12,$L$4:$R$2504,ROW(B864)-3,FALSE)+IF(OR(B864=0,A_Stammdaten!$B$12&lt;B864),0,I864*1/20),0)</f>
        <v>0</v>
      </c>
      <c r="K864" s="109">
        <f>IF(B864&gt;2020,HLOOKUP(A_Stammdaten!$B$12,$L$4:$R$2504,ROW(B864)-3,FALSE),0)</f>
        <v>0</v>
      </c>
      <c r="L864" s="109">
        <f t="shared" si="91"/>
        <v>0</v>
      </c>
      <c r="M864" s="109">
        <f t="shared" si="92"/>
        <v>0</v>
      </c>
      <c r="N864" s="109">
        <f t="shared" si="93"/>
        <v>0</v>
      </c>
      <c r="O864" s="109">
        <f t="shared" si="94"/>
        <v>0</v>
      </c>
      <c r="P864" s="109">
        <f t="shared" si="95"/>
        <v>0</v>
      </c>
      <c r="Q864" s="109">
        <f t="shared" si="96"/>
        <v>0</v>
      </c>
      <c r="R864" s="109">
        <f t="shared" si="97"/>
        <v>0</v>
      </c>
      <c r="S864" s="425"/>
    </row>
    <row r="865" spans="1:19" x14ac:dyDescent="0.3">
      <c r="A865" s="421"/>
      <c r="B865" s="424"/>
      <c r="C865" s="421"/>
      <c r="D865" s="421"/>
      <c r="E865" s="421"/>
      <c r="F865" s="421"/>
      <c r="G865" s="421"/>
      <c r="H865" s="421"/>
      <c r="I865" s="220">
        <f>IF(B865&gt;A_Stammdaten!$B$12,0,SUM(C865,D865,F865,G865)-SUM(E865,H865))</f>
        <v>0</v>
      </c>
      <c r="J865" s="109">
        <f>IF(B865&gt;2020,HLOOKUP(A_Stammdaten!$B$12,$L$4:$R$2504,ROW(B865)-3,FALSE)+IF(OR(B865=0,A_Stammdaten!$B$12&lt;B865),0,I865*1/20),0)</f>
        <v>0</v>
      </c>
      <c r="K865" s="109">
        <f>IF(B865&gt;2020,HLOOKUP(A_Stammdaten!$B$12,$L$4:$R$2504,ROW(B865)-3,FALSE),0)</f>
        <v>0</v>
      </c>
      <c r="L865" s="109">
        <f t="shared" si="91"/>
        <v>0</v>
      </c>
      <c r="M865" s="109">
        <f t="shared" si="92"/>
        <v>0</v>
      </c>
      <c r="N865" s="109">
        <f t="shared" si="93"/>
        <v>0</v>
      </c>
      <c r="O865" s="109">
        <f t="shared" si="94"/>
        <v>0</v>
      </c>
      <c r="P865" s="109">
        <f t="shared" si="95"/>
        <v>0</v>
      </c>
      <c r="Q865" s="109">
        <f t="shared" si="96"/>
        <v>0</v>
      </c>
      <c r="R865" s="109">
        <f t="shared" si="97"/>
        <v>0</v>
      </c>
      <c r="S865" s="425"/>
    </row>
    <row r="866" spans="1:19" x14ac:dyDescent="0.3">
      <c r="A866" s="421"/>
      <c r="B866" s="424"/>
      <c r="C866" s="421"/>
      <c r="D866" s="421"/>
      <c r="E866" s="421"/>
      <c r="F866" s="421"/>
      <c r="G866" s="421"/>
      <c r="H866" s="421"/>
      <c r="I866" s="220">
        <f>IF(B866&gt;A_Stammdaten!$B$12,0,SUM(C866,D866,F866,G866)-SUM(E866,H866))</f>
        <v>0</v>
      </c>
      <c r="J866" s="109">
        <f>IF(B866&gt;2020,HLOOKUP(A_Stammdaten!$B$12,$L$4:$R$2504,ROW(B866)-3,FALSE)+IF(OR(B866=0,A_Stammdaten!$B$12&lt;B866),0,I866*1/20),0)</f>
        <v>0</v>
      </c>
      <c r="K866" s="109">
        <f>IF(B866&gt;2020,HLOOKUP(A_Stammdaten!$B$12,$L$4:$R$2504,ROW(B866)-3,FALSE),0)</f>
        <v>0</v>
      </c>
      <c r="L866" s="109">
        <f t="shared" si="91"/>
        <v>0</v>
      </c>
      <c r="M866" s="109">
        <f t="shared" si="92"/>
        <v>0</v>
      </c>
      <c r="N866" s="109">
        <f t="shared" si="93"/>
        <v>0</v>
      </c>
      <c r="O866" s="109">
        <f t="shared" si="94"/>
        <v>0</v>
      </c>
      <c r="P866" s="109">
        <f t="shared" si="95"/>
        <v>0</v>
      </c>
      <c r="Q866" s="109">
        <f t="shared" si="96"/>
        <v>0</v>
      </c>
      <c r="R866" s="109">
        <f t="shared" si="97"/>
        <v>0</v>
      </c>
      <c r="S866" s="425"/>
    </row>
    <row r="867" spans="1:19" x14ac:dyDescent="0.3">
      <c r="A867" s="421"/>
      <c r="B867" s="424"/>
      <c r="C867" s="421"/>
      <c r="D867" s="421"/>
      <c r="E867" s="421"/>
      <c r="F867" s="421"/>
      <c r="G867" s="421"/>
      <c r="H867" s="421"/>
      <c r="I867" s="220">
        <f>IF(B867&gt;A_Stammdaten!$B$12,0,SUM(C867,D867,F867,G867)-SUM(E867,H867))</f>
        <v>0</v>
      </c>
      <c r="J867" s="109">
        <f>IF(B867&gt;2020,HLOOKUP(A_Stammdaten!$B$12,$L$4:$R$2504,ROW(B867)-3,FALSE)+IF(OR(B867=0,A_Stammdaten!$B$12&lt;B867),0,I867*1/20),0)</f>
        <v>0</v>
      </c>
      <c r="K867" s="109">
        <f>IF(B867&gt;2020,HLOOKUP(A_Stammdaten!$B$12,$L$4:$R$2504,ROW(B867)-3,FALSE),0)</f>
        <v>0</v>
      </c>
      <c r="L867" s="109">
        <f t="shared" si="91"/>
        <v>0</v>
      </c>
      <c r="M867" s="109">
        <f t="shared" si="92"/>
        <v>0</v>
      </c>
      <c r="N867" s="109">
        <f t="shared" si="93"/>
        <v>0</v>
      </c>
      <c r="O867" s="109">
        <f t="shared" si="94"/>
        <v>0</v>
      </c>
      <c r="P867" s="109">
        <f t="shared" si="95"/>
        <v>0</v>
      </c>
      <c r="Q867" s="109">
        <f t="shared" si="96"/>
        <v>0</v>
      </c>
      <c r="R867" s="109">
        <f t="shared" si="97"/>
        <v>0</v>
      </c>
      <c r="S867" s="425"/>
    </row>
    <row r="868" spans="1:19" x14ac:dyDescent="0.3">
      <c r="A868" s="421"/>
      <c r="B868" s="424"/>
      <c r="C868" s="421"/>
      <c r="D868" s="421"/>
      <c r="E868" s="421"/>
      <c r="F868" s="421"/>
      <c r="G868" s="421"/>
      <c r="H868" s="421"/>
      <c r="I868" s="220">
        <f>IF(B868&gt;A_Stammdaten!$B$12,0,SUM(C868,D868,F868,G868)-SUM(E868,H868))</f>
        <v>0</v>
      </c>
      <c r="J868" s="109">
        <f>IF(B868&gt;2020,HLOOKUP(A_Stammdaten!$B$12,$L$4:$R$2504,ROW(B868)-3,FALSE)+IF(OR(B868=0,A_Stammdaten!$B$12&lt;B868),0,I868*1/20),0)</f>
        <v>0</v>
      </c>
      <c r="K868" s="109">
        <f>IF(B868&gt;2020,HLOOKUP(A_Stammdaten!$B$12,$L$4:$R$2504,ROW(B868)-3,FALSE),0)</f>
        <v>0</v>
      </c>
      <c r="L868" s="109">
        <f t="shared" si="91"/>
        <v>0</v>
      </c>
      <c r="M868" s="109">
        <f t="shared" si="92"/>
        <v>0</v>
      </c>
      <c r="N868" s="109">
        <f t="shared" si="93"/>
        <v>0</v>
      </c>
      <c r="O868" s="109">
        <f t="shared" si="94"/>
        <v>0</v>
      </c>
      <c r="P868" s="109">
        <f t="shared" si="95"/>
        <v>0</v>
      </c>
      <c r="Q868" s="109">
        <f t="shared" si="96"/>
        <v>0</v>
      </c>
      <c r="R868" s="109">
        <f t="shared" si="97"/>
        <v>0</v>
      </c>
      <c r="S868" s="425"/>
    </row>
    <row r="869" spans="1:19" x14ac:dyDescent="0.3">
      <c r="A869" s="421"/>
      <c r="B869" s="424"/>
      <c r="C869" s="421"/>
      <c r="D869" s="421"/>
      <c r="E869" s="421"/>
      <c r="F869" s="421"/>
      <c r="G869" s="421"/>
      <c r="H869" s="421"/>
      <c r="I869" s="220">
        <f>IF(B869&gt;A_Stammdaten!$B$12,0,SUM(C869,D869,F869,G869)-SUM(E869,H869))</f>
        <v>0</v>
      </c>
      <c r="J869" s="109">
        <f>IF(B869&gt;2020,HLOOKUP(A_Stammdaten!$B$12,$L$4:$R$2504,ROW(B869)-3,FALSE)+IF(OR(B869=0,A_Stammdaten!$B$12&lt;B869),0,I869*1/20),0)</f>
        <v>0</v>
      </c>
      <c r="K869" s="109">
        <f>IF(B869&gt;2020,HLOOKUP(A_Stammdaten!$B$12,$L$4:$R$2504,ROW(B869)-3,FALSE),0)</f>
        <v>0</v>
      </c>
      <c r="L869" s="109">
        <f t="shared" si="91"/>
        <v>0</v>
      </c>
      <c r="M869" s="109">
        <f t="shared" si="92"/>
        <v>0</v>
      </c>
      <c r="N869" s="109">
        <f t="shared" si="93"/>
        <v>0</v>
      </c>
      <c r="O869" s="109">
        <f t="shared" si="94"/>
        <v>0</v>
      </c>
      <c r="P869" s="109">
        <f t="shared" si="95"/>
        <v>0</v>
      </c>
      <c r="Q869" s="109">
        <f t="shared" si="96"/>
        <v>0</v>
      </c>
      <c r="R869" s="109">
        <f t="shared" si="97"/>
        <v>0</v>
      </c>
      <c r="S869" s="425"/>
    </row>
    <row r="870" spans="1:19" x14ac:dyDescent="0.3">
      <c r="A870" s="421"/>
      <c r="B870" s="424"/>
      <c r="C870" s="421"/>
      <c r="D870" s="421"/>
      <c r="E870" s="421"/>
      <c r="F870" s="421"/>
      <c r="G870" s="421"/>
      <c r="H870" s="421"/>
      <c r="I870" s="220">
        <f>IF(B870&gt;A_Stammdaten!$B$12,0,SUM(C870,D870,F870,G870)-SUM(E870,H870))</f>
        <v>0</v>
      </c>
      <c r="J870" s="109">
        <f>IF(B870&gt;2020,HLOOKUP(A_Stammdaten!$B$12,$L$4:$R$2504,ROW(B870)-3,FALSE)+IF(OR(B870=0,A_Stammdaten!$B$12&lt;B870),0,I870*1/20),0)</f>
        <v>0</v>
      </c>
      <c r="K870" s="109">
        <f>IF(B870&gt;2020,HLOOKUP(A_Stammdaten!$B$12,$L$4:$R$2504,ROW(B870)-3,FALSE),0)</f>
        <v>0</v>
      </c>
      <c r="L870" s="109">
        <f t="shared" si="91"/>
        <v>0</v>
      </c>
      <c r="M870" s="109">
        <f t="shared" si="92"/>
        <v>0</v>
      </c>
      <c r="N870" s="109">
        <f t="shared" si="93"/>
        <v>0</v>
      </c>
      <c r="O870" s="109">
        <f t="shared" si="94"/>
        <v>0</v>
      </c>
      <c r="P870" s="109">
        <f t="shared" si="95"/>
        <v>0</v>
      </c>
      <c r="Q870" s="109">
        <f t="shared" si="96"/>
        <v>0</v>
      </c>
      <c r="R870" s="109">
        <f t="shared" si="97"/>
        <v>0</v>
      </c>
      <c r="S870" s="425"/>
    </row>
    <row r="871" spans="1:19" x14ac:dyDescent="0.3">
      <c r="A871" s="421"/>
      <c r="B871" s="424"/>
      <c r="C871" s="421"/>
      <c r="D871" s="421"/>
      <c r="E871" s="421"/>
      <c r="F871" s="421"/>
      <c r="G871" s="421"/>
      <c r="H871" s="421"/>
      <c r="I871" s="220">
        <f>IF(B871&gt;A_Stammdaten!$B$12,0,SUM(C871,D871,F871,G871)-SUM(E871,H871))</f>
        <v>0</v>
      </c>
      <c r="J871" s="109">
        <f>IF(B871&gt;2020,HLOOKUP(A_Stammdaten!$B$12,$L$4:$R$2504,ROW(B871)-3,FALSE)+IF(OR(B871=0,A_Stammdaten!$B$12&lt;B871),0,I871*1/20),0)</f>
        <v>0</v>
      </c>
      <c r="K871" s="109">
        <f>IF(B871&gt;2020,HLOOKUP(A_Stammdaten!$B$12,$L$4:$R$2504,ROW(B871)-3,FALSE),0)</f>
        <v>0</v>
      </c>
      <c r="L871" s="109">
        <f t="shared" si="91"/>
        <v>0</v>
      </c>
      <c r="M871" s="109">
        <f t="shared" si="92"/>
        <v>0</v>
      </c>
      <c r="N871" s="109">
        <f t="shared" si="93"/>
        <v>0</v>
      </c>
      <c r="O871" s="109">
        <f t="shared" si="94"/>
        <v>0</v>
      </c>
      <c r="P871" s="109">
        <f t="shared" si="95"/>
        <v>0</v>
      </c>
      <c r="Q871" s="109">
        <f t="shared" si="96"/>
        <v>0</v>
      </c>
      <c r="R871" s="109">
        <f t="shared" si="97"/>
        <v>0</v>
      </c>
      <c r="S871" s="425"/>
    </row>
    <row r="872" spans="1:19" x14ac:dyDescent="0.3">
      <c r="A872" s="421"/>
      <c r="B872" s="424"/>
      <c r="C872" s="421"/>
      <c r="D872" s="421"/>
      <c r="E872" s="421"/>
      <c r="F872" s="421"/>
      <c r="G872" s="421"/>
      <c r="H872" s="421"/>
      <c r="I872" s="220">
        <f>IF(B872&gt;A_Stammdaten!$B$12,0,SUM(C872,D872,F872,G872)-SUM(E872,H872))</f>
        <v>0</v>
      </c>
      <c r="J872" s="109">
        <f>IF(B872&gt;2020,HLOOKUP(A_Stammdaten!$B$12,$L$4:$R$2504,ROW(B872)-3,FALSE)+IF(OR(B872=0,A_Stammdaten!$B$12&lt;B872),0,I872*1/20),0)</f>
        <v>0</v>
      </c>
      <c r="K872" s="109">
        <f>IF(B872&gt;2020,HLOOKUP(A_Stammdaten!$B$12,$L$4:$R$2504,ROW(B872)-3,FALSE),0)</f>
        <v>0</v>
      </c>
      <c r="L872" s="109">
        <f t="shared" si="91"/>
        <v>0</v>
      </c>
      <c r="M872" s="109">
        <f t="shared" si="92"/>
        <v>0</v>
      </c>
      <c r="N872" s="109">
        <f t="shared" si="93"/>
        <v>0</v>
      </c>
      <c r="O872" s="109">
        <f t="shared" si="94"/>
        <v>0</v>
      </c>
      <c r="P872" s="109">
        <f t="shared" si="95"/>
        <v>0</v>
      </c>
      <c r="Q872" s="109">
        <f t="shared" si="96"/>
        <v>0</v>
      </c>
      <c r="R872" s="109">
        <f t="shared" si="97"/>
        <v>0</v>
      </c>
      <c r="S872" s="425"/>
    </row>
    <row r="873" spans="1:19" x14ac:dyDescent="0.3">
      <c r="A873" s="421"/>
      <c r="B873" s="424"/>
      <c r="C873" s="421"/>
      <c r="D873" s="421"/>
      <c r="E873" s="421"/>
      <c r="F873" s="421"/>
      <c r="G873" s="421"/>
      <c r="H873" s="421"/>
      <c r="I873" s="220">
        <f>IF(B873&gt;A_Stammdaten!$B$12,0,SUM(C873,D873,F873,G873)-SUM(E873,H873))</f>
        <v>0</v>
      </c>
      <c r="J873" s="109">
        <f>IF(B873&gt;2020,HLOOKUP(A_Stammdaten!$B$12,$L$4:$R$2504,ROW(B873)-3,FALSE)+IF(OR(B873=0,A_Stammdaten!$B$12&lt;B873),0,I873*1/20),0)</f>
        <v>0</v>
      </c>
      <c r="K873" s="109">
        <f>IF(B873&gt;2020,HLOOKUP(A_Stammdaten!$B$12,$L$4:$R$2504,ROW(B873)-3,FALSE),0)</f>
        <v>0</v>
      </c>
      <c r="L873" s="109">
        <f t="shared" si="91"/>
        <v>0</v>
      </c>
      <c r="M873" s="109">
        <f t="shared" si="92"/>
        <v>0</v>
      </c>
      <c r="N873" s="109">
        <f t="shared" si="93"/>
        <v>0</v>
      </c>
      <c r="O873" s="109">
        <f t="shared" si="94"/>
        <v>0</v>
      </c>
      <c r="P873" s="109">
        <f t="shared" si="95"/>
        <v>0</v>
      </c>
      <c r="Q873" s="109">
        <f t="shared" si="96"/>
        <v>0</v>
      </c>
      <c r="R873" s="109">
        <f t="shared" si="97"/>
        <v>0</v>
      </c>
      <c r="S873" s="425"/>
    </row>
    <row r="874" spans="1:19" x14ac:dyDescent="0.3">
      <c r="A874" s="421"/>
      <c r="B874" s="424"/>
      <c r="C874" s="421"/>
      <c r="D874" s="421"/>
      <c r="E874" s="421"/>
      <c r="F874" s="421"/>
      <c r="G874" s="421"/>
      <c r="H874" s="421"/>
      <c r="I874" s="220">
        <f>IF(B874&gt;A_Stammdaten!$B$12,0,SUM(C874,D874,F874,G874)-SUM(E874,H874))</f>
        <v>0</v>
      </c>
      <c r="J874" s="109">
        <f>IF(B874&gt;2020,HLOOKUP(A_Stammdaten!$B$12,$L$4:$R$2504,ROW(B874)-3,FALSE)+IF(OR(B874=0,A_Stammdaten!$B$12&lt;B874),0,I874*1/20),0)</f>
        <v>0</v>
      </c>
      <c r="K874" s="109">
        <f>IF(B874&gt;2020,HLOOKUP(A_Stammdaten!$B$12,$L$4:$R$2504,ROW(B874)-3,FALSE),0)</f>
        <v>0</v>
      </c>
      <c r="L874" s="109">
        <f t="shared" si="91"/>
        <v>0</v>
      </c>
      <c r="M874" s="109">
        <f t="shared" si="92"/>
        <v>0</v>
      </c>
      <c r="N874" s="109">
        <f t="shared" si="93"/>
        <v>0</v>
      </c>
      <c r="O874" s="109">
        <f t="shared" si="94"/>
        <v>0</v>
      </c>
      <c r="P874" s="109">
        <f t="shared" si="95"/>
        <v>0</v>
      </c>
      <c r="Q874" s="109">
        <f t="shared" si="96"/>
        <v>0</v>
      </c>
      <c r="R874" s="109">
        <f t="shared" si="97"/>
        <v>0</v>
      </c>
      <c r="S874" s="425"/>
    </row>
    <row r="875" spans="1:19" x14ac:dyDescent="0.3">
      <c r="A875" s="421"/>
      <c r="B875" s="424"/>
      <c r="C875" s="421"/>
      <c r="D875" s="421"/>
      <c r="E875" s="421"/>
      <c r="F875" s="421"/>
      <c r="G875" s="421"/>
      <c r="H875" s="421"/>
      <c r="I875" s="220">
        <f>IF(B875&gt;A_Stammdaten!$B$12,0,SUM(C875,D875,F875,G875)-SUM(E875,H875))</f>
        <v>0</v>
      </c>
      <c r="J875" s="109">
        <f>IF(B875&gt;2020,HLOOKUP(A_Stammdaten!$B$12,$L$4:$R$2504,ROW(B875)-3,FALSE)+IF(OR(B875=0,A_Stammdaten!$B$12&lt;B875),0,I875*1/20),0)</f>
        <v>0</v>
      </c>
      <c r="K875" s="109">
        <f>IF(B875&gt;2020,HLOOKUP(A_Stammdaten!$B$12,$L$4:$R$2504,ROW(B875)-3,FALSE),0)</f>
        <v>0</v>
      </c>
      <c r="L875" s="109">
        <f t="shared" si="91"/>
        <v>0</v>
      </c>
      <c r="M875" s="109">
        <f t="shared" si="92"/>
        <v>0</v>
      </c>
      <c r="N875" s="109">
        <f t="shared" si="93"/>
        <v>0</v>
      </c>
      <c r="O875" s="109">
        <f t="shared" si="94"/>
        <v>0</v>
      </c>
      <c r="P875" s="109">
        <f t="shared" si="95"/>
        <v>0</v>
      </c>
      <c r="Q875" s="109">
        <f t="shared" si="96"/>
        <v>0</v>
      </c>
      <c r="R875" s="109">
        <f t="shared" si="97"/>
        <v>0</v>
      </c>
      <c r="S875" s="425"/>
    </row>
    <row r="876" spans="1:19" x14ac:dyDescent="0.3">
      <c r="A876" s="421"/>
      <c r="B876" s="424"/>
      <c r="C876" s="421"/>
      <c r="D876" s="421"/>
      <c r="E876" s="421"/>
      <c r="F876" s="421"/>
      <c r="G876" s="421"/>
      <c r="H876" s="421"/>
      <c r="I876" s="220">
        <f>IF(B876&gt;A_Stammdaten!$B$12,0,SUM(C876,D876,F876,G876)-SUM(E876,H876))</f>
        <v>0</v>
      </c>
      <c r="J876" s="109">
        <f>IF(B876&gt;2020,HLOOKUP(A_Stammdaten!$B$12,$L$4:$R$2504,ROW(B876)-3,FALSE)+IF(OR(B876=0,A_Stammdaten!$B$12&lt;B876),0,I876*1/20),0)</f>
        <v>0</v>
      </c>
      <c r="K876" s="109">
        <f>IF(B876&gt;2020,HLOOKUP(A_Stammdaten!$B$12,$L$4:$R$2504,ROW(B876)-3,FALSE),0)</f>
        <v>0</v>
      </c>
      <c r="L876" s="109">
        <f t="shared" si="91"/>
        <v>0</v>
      </c>
      <c r="M876" s="109">
        <f t="shared" si="92"/>
        <v>0</v>
      </c>
      <c r="N876" s="109">
        <f t="shared" si="93"/>
        <v>0</v>
      </c>
      <c r="O876" s="109">
        <f t="shared" si="94"/>
        <v>0</v>
      </c>
      <c r="P876" s="109">
        <f t="shared" si="95"/>
        <v>0</v>
      </c>
      <c r="Q876" s="109">
        <f t="shared" si="96"/>
        <v>0</v>
      </c>
      <c r="R876" s="109">
        <f t="shared" si="97"/>
        <v>0</v>
      </c>
      <c r="S876" s="425"/>
    </row>
    <row r="877" spans="1:19" x14ac:dyDescent="0.3">
      <c r="A877" s="421"/>
      <c r="B877" s="424"/>
      <c r="C877" s="421"/>
      <c r="D877" s="421"/>
      <c r="E877" s="421"/>
      <c r="F877" s="421"/>
      <c r="G877" s="421"/>
      <c r="H877" s="421"/>
      <c r="I877" s="220">
        <f>IF(B877&gt;A_Stammdaten!$B$12,0,SUM(C877,D877,F877,G877)-SUM(E877,H877))</f>
        <v>0</v>
      </c>
      <c r="J877" s="109">
        <f>IF(B877&gt;2020,HLOOKUP(A_Stammdaten!$B$12,$L$4:$R$2504,ROW(B877)-3,FALSE)+IF(OR(B877=0,A_Stammdaten!$B$12&lt;B877),0,I877*1/20),0)</f>
        <v>0</v>
      </c>
      <c r="K877" s="109">
        <f>IF(B877&gt;2020,HLOOKUP(A_Stammdaten!$B$12,$L$4:$R$2504,ROW(B877)-3,FALSE),0)</f>
        <v>0</v>
      </c>
      <c r="L877" s="109">
        <f t="shared" si="91"/>
        <v>0</v>
      </c>
      <c r="M877" s="109">
        <f t="shared" si="92"/>
        <v>0</v>
      </c>
      <c r="N877" s="109">
        <f t="shared" si="93"/>
        <v>0</v>
      </c>
      <c r="O877" s="109">
        <f t="shared" si="94"/>
        <v>0</v>
      </c>
      <c r="P877" s="109">
        <f t="shared" si="95"/>
        <v>0</v>
      </c>
      <c r="Q877" s="109">
        <f t="shared" si="96"/>
        <v>0</v>
      </c>
      <c r="R877" s="109">
        <f t="shared" si="97"/>
        <v>0</v>
      </c>
      <c r="S877" s="425"/>
    </row>
    <row r="878" spans="1:19" x14ac:dyDescent="0.3">
      <c r="A878" s="421"/>
      <c r="B878" s="424"/>
      <c r="C878" s="421"/>
      <c r="D878" s="421"/>
      <c r="E878" s="421"/>
      <c r="F878" s="421"/>
      <c r="G878" s="421"/>
      <c r="H878" s="421"/>
      <c r="I878" s="220">
        <f>IF(B878&gt;A_Stammdaten!$B$12,0,SUM(C878,D878,F878,G878)-SUM(E878,H878))</f>
        <v>0</v>
      </c>
      <c r="J878" s="109">
        <f>IF(B878&gt;2020,HLOOKUP(A_Stammdaten!$B$12,$L$4:$R$2504,ROW(B878)-3,FALSE)+IF(OR(B878=0,A_Stammdaten!$B$12&lt;B878),0,I878*1/20),0)</f>
        <v>0</v>
      </c>
      <c r="K878" s="109">
        <f>IF(B878&gt;2020,HLOOKUP(A_Stammdaten!$B$12,$L$4:$R$2504,ROW(B878)-3,FALSE),0)</f>
        <v>0</v>
      </c>
      <c r="L878" s="109">
        <f t="shared" si="91"/>
        <v>0</v>
      </c>
      <c r="M878" s="109">
        <f t="shared" si="92"/>
        <v>0</v>
      </c>
      <c r="N878" s="109">
        <f t="shared" si="93"/>
        <v>0</v>
      </c>
      <c r="O878" s="109">
        <f t="shared" si="94"/>
        <v>0</v>
      </c>
      <c r="P878" s="109">
        <f t="shared" si="95"/>
        <v>0</v>
      </c>
      <c r="Q878" s="109">
        <f t="shared" si="96"/>
        <v>0</v>
      </c>
      <c r="R878" s="109">
        <f t="shared" si="97"/>
        <v>0</v>
      </c>
      <c r="S878" s="425"/>
    </row>
    <row r="879" spans="1:19" x14ac:dyDescent="0.3">
      <c r="A879" s="421"/>
      <c r="B879" s="424"/>
      <c r="C879" s="421"/>
      <c r="D879" s="421"/>
      <c r="E879" s="421"/>
      <c r="F879" s="421"/>
      <c r="G879" s="421"/>
      <c r="H879" s="421"/>
      <c r="I879" s="220">
        <f>IF(B879&gt;A_Stammdaten!$B$12,0,SUM(C879,D879,F879,G879)-SUM(E879,H879))</f>
        <v>0</v>
      </c>
      <c r="J879" s="109">
        <f>IF(B879&gt;2020,HLOOKUP(A_Stammdaten!$B$12,$L$4:$R$2504,ROW(B879)-3,FALSE)+IF(OR(B879=0,A_Stammdaten!$B$12&lt;B879),0,I879*1/20),0)</f>
        <v>0</v>
      </c>
      <c r="K879" s="109">
        <f>IF(B879&gt;2020,HLOOKUP(A_Stammdaten!$B$12,$L$4:$R$2504,ROW(B879)-3,FALSE),0)</f>
        <v>0</v>
      </c>
      <c r="L879" s="109">
        <f t="shared" si="91"/>
        <v>0</v>
      </c>
      <c r="M879" s="109">
        <f t="shared" si="92"/>
        <v>0</v>
      </c>
      <c r="N879" s="109">
        <f t="shared" si="93"/>
        <v>0</v>
      </c>
      <c r="O879" s="109">
        <f t="shared" si="94"/>
        <v>0</v>
      </c>
      <c r="P879" s="109">
        <f t="shared" si="95"/>
        <v>0</v>
      </c>
      <c r="Q879" s="109">
        <f t="shared" si="96"/>
        <v>0</v>
      </c>
      <c r="R879" s="109">
        <f t="shared" si="97"/>
        <v>0</v>
      </c>
      <c r="S879" s="425"/>
    </row>
    <row r="880" spans="1:19" x14ac:dyDescent="0.3">
      <c r="A880" s="421"/>
      <c r="B880" s="424"/>
      <c r="C880" s="421"/>
      <c r="D880" s="421"/>
      <c r="E880" s="421"/>
      <c r="F880" s="421"/>
      <c r="G880" s="421"/>
      <c r="H880" s="421"/>
      <c r="I880" s="220">
        <f>IF(B880&gt;A_Stammdaten!$B$12,0,SUM(C880,D880,F880,G880)-SUM(E880,H880))</f>
        <v>0</v>
      </c>
      <c r="J880" s="109">
        <f>IF(B880&gt;2020,HLOOKUP(A_Stammdaten!$B$12,$L$4:$R$2504,ROW(B880)-3,FALSE)+IF(OR(B880=0,A_Stammdaten!$B$12&lt;B880),0,I880*1/20),0)</f>
        <v>0</v>
      </c>
      <c r="K880" s="109">
        <f>IF(B880&gt;2020,HLOOKUP(A_Stammdaten!$B$12,$L$4:$R$2504,ROW(B880)-3,FALSE),0)</f>
        <v>0</v>
      </c>
      <c r="L880" s="109">
        <f t="shared" si="91"/>
        <v>0</v>
      </c>
      <c r="M880" s="109">
        <f t="shared" si="92"/>
        <v>0</v>
      </c>
      <c r="N880" s="109">
        <f t="shared" si="93"/>
        <v>0</v>
      </c>
      <c r="O880" s="109">
        <f t="shared" si="94"/>
        <v>0</v>
      </c>
      <c r="P880" s="109">
        <f t="shared" si="95"/>
        <v>0</v>
      </c>
      <c r="Q880" s="109">
        <f t="shared" si="96"/>
        <v>0</v>
      </c>
      <c r="R880" s="109">
        <f t="shared" si="97"/>
        <v>0</v>
      </c>
      <c r="S880" s="425"/>
    </row>
    <row r="881" spans="1:19" x14ac:dyDescent="0.3">
      <c r="A881" s="421"/>
      <c r="B881" s="424"/>
      <c r="C881" s="421"/>
      <c r="D881" s="421"/>
      <c r="E881" s="421"/>
      <c r="F881" s="421"/>
      <c r="G881" s="421"/>
      <c r="H881" s="421"/>
      <c r="I881" s="220">
        <f>IF(B881&gt;A_Stammdaten!$B$12,0,SUM(C881,D881,F881,G881)-SUM(E881,H881))</f>
        <v>0</v>
      </c>
      <c r="J881" s="109">
        <f>IF(B881&gt;2020,HLOOKUP(A_Stammdaten!$B$12,$L$4:$R$2504,ROW(B881)-3,FALSE)+IF(OR(B881=0,A_Stammdaten!$B$12&lt;B881),0,I881*1/20),0)</f>
        <v>0</v>
      </c>
      <c r="K881" s="109">
        <f>IF(B881&gt;2020,HLOOKUP(A_Stammdaten!$B$12,$L$4:$R$2504,ROW(B881)-3,FALSE),0)</f>
        <v>0</v>
      </c>
      <c r="L881" s="109">
        <f t="shared" si="91"/>
        <v>0</v>
      </c>
      <c r="M881" s="109">
        <f t="shared" si="92"/>
        <v>0</v>
      </c>
      <c r="N881" s="109">
        <f t="shared" si="93"/>
        <v>0</v>
      </c>
      <c r="O881" s="109">
        <f t="shared" si="94"/>
        <v>0</v>
      </c>
      <c r="P881" s="109">
        <f t="shared" si="95"/>
        <v>0</v>
      </c>
      <c r="Q881" s="109">
        <f t="shared" si="96"/>
        <v>0</v>
      </c>
      <c r="R881" s="109">
        <f t="shared" si="97"/>
        <v>0</v>
      </c>
      <c r="S881" s="425"/>
    </row>
    <row r="882" spans="1:19" x14ac:dyDescent="0.3">
      <c r="A882" s="421"/>
      <c r="B882" s="424"/>
      <c r="C882" s="421"/>
      <c r="D882" s="421"/>
      <c r="E882" s="421"/>
      <c r="F882" s="421"/>
      <c r="G882" s="421"/>
      <c r="H882" s="421"/>
      <c r="I882" s="220">
        <f>IF(B882&gt;A_Stammdaten!$B$12,0,SUM(C882,D882,F882,G882)-SUM(E882,H882))</f>
        <v>0</v>
      </c>
      <c r="J882" s="109">
        <f>IF(B882&gt;2020,HLOOKUP(A_Stammdaten!$B$12,$L$4:$R$2504,ROW(B882)-3,FALSE)+IF(OR(B882=0,A_Stammdaten!$B$12&lt;B882),0,I882*1/20),0)</f>
        <v>0</v>
      </c>
      <c r="K882" s="109">
        <f>IF(B882&gt;2020,HLOOKUP(A_Stammdaten!$B$12,$L$4:$R$2504,ROW(B882)-3,FALSE),0)</f>
        <v>0</v>
      </c>
      <c r="L882" s="109">
        <f t="shared" si="91"/>
        <v>0</v>
      </c>
      <c r="M882" s="109">
        <f t="shared" si="92"/>
        <v>0</v>
      </c>
      <c r="N882" s="109">
        <f t="shared" si="93"/>
        <v>0</v>
      </c>
      <c r="O882" s="109">
        <f t="shared" si="94"/>
        <v>0</v>
      </c>
      <c r="P882" s="109">
        <f t="shared" si="95"/>
        <v>0</v>
      </c>
      <c r="Q882" s="109">
        <f t="shared" si="96"/>
        <v>0</v>
      </c>
      <c r="R882" s="109">
        <f t="shared" si="97"/>
        <v>0</v>
      </c>
      <c r="S882" s="425"/>
    </row>
    <row r="883" spans="1:19" x14ac:dyDescent="0.3">
      <c r="A883" s="421"/>
      <c r="B883" s="424"/>
      <c r="C883" s="421"/>
      <c r="D883" s="421"/>
      <c r="E883" s="421"/>
      <c r="F883" s="421"/>
      <c r="G883" s="421"/>
      <c r="H883" s="421"/>
      <c r="I883" s="220">
        <f>IF(B883&gt;A_Stammdaten!$B$12,0,SUM(C883,D883,F883,G883)-SUM(E883,H883))</f>
        <v>0</v>
      </c>
      <c r="J883" s="109">
        <f>IF(B883&gt;2020,HLOOKUP(A_Stammdaten!$B$12,$L$4:$R$2504,ROW(B883)-3,FALSE)+IF(OR(B883=0,A_Stammdaten!$B$12&lt;B883),0,I883*1/20),0)</f>
        <v>0</v>
      </c>
      <c r="K883" s="109">
        <f>IF(B883&gt;2020,HLOOKUP(A_Stammdaten!$B$12,$L$4:$R$2504,ROW(B883)-3,FALSE),0)</f>
        <v>0</v>
      </c>
      <c r="L883" s="109">
        <f t="shared" si="91"/>
        <v>0</v>
      </c>
      <c r="M883" s="109">
        <f t="shared" si="92"/>
        <v>0</v>
      </c>
      <c r="N883" s="109">
        <f t="shared" si="93"/>
        <v>0</v>
      </c>
      <c r="O883" s="109">
        <f t="shared" si="94"/>
        <v>0</v>
      </c>
      <c r="P883" s="109">
        <f t="shared" si="95"/>
        <v>0</v>
      </c>
      <c r="Q883" s="109">
        <f t="shared" si="96"/>
        <v>0</v>
      </c>
      <c r="R883" s="109">
        <f t="shared" si="97"/>
        <v>0</v>
      </c>
      <c r="S883" s="425"/>
    </row>
    <row r="884" spans="1:19" x14ac:dyDescent="0.3">
      <c r="A884" s="421"/>
      <c r="B884" s="424"/>
      <c r="C884" s="421"/>
      <c r="D884" s="421"/>
      <c r="E884" s="421"/>
      <c r="F884" s="421"/>
      <c r="G884" s="421"/>
      <c r="H884" s="421"/>
      <c r="I884" s="220">
        <f>IF(B884&gt;A_Stammdaten!$B$12,0,SUM(C884,D884,F884,G884)-SUM(E884,H884))</f>
        <v>0</v>
      </c>
      <c r="J884" s="109">
        <f>IF(B884&gt;2020,HLOOKUP(A_Stammdaten!$B$12,$L$4:$R$2504,ROW(B884)-3,FALSE)+IF(OR(B884=0,A_Stammdaten!$B$12&lt;B884),0,I884*1/20),0)</f>
        <v>0</v>
      </c>
      <c r="K884" s="109">
        <f>IF(B884&gt;2020,HLOOKUP(A_Stammdaten!$B$12,$L$4:$R$2504,ROW(B884)-3,FALSE),0)</f>
        <v>0</v>
      </c>
      <c r="L884" s="109">
        <f t="shared" si="91"/>
        <v>0</v>
      </c>
      <c r="M884" s="109">
        <f t="shared" si="92"/>
        <v>0</v>
      </c>
      <c r="N884" s="109">
        <f t="shared" si="93"/>
        <v>0</v>
      </c>
      <c r="O884" s="109">
        <f t="shared" si="94"/>
        <v>0</v>
      </c>
      <c r="P884" s="109">
        <f t="shared" si="95"/>
        <v>0</v>
      </c>
      <c r="Q884" s="109">
        <f t="shared" si="96"/>
        <v>0</v>
      </c>
      <c r="R884" s="109">
        <f t="shared" si="97"/>
        <v>0</v>
      </c>
      <c r="S884" s="425"/>
    </row>
    <row r="885" spans="1:19" x14ac:dyDescent="0.3">
      <c r="A885" s="421"/>
      <c r="B885" s="424"/>
      <c r="C885" s="421"/>
      <c r="D885" s="421"/>
      <c r="E885" s="421"/>
      <c r="F885" s="421"/>
      <c r="G885" s="421"/>
      <c r="H885" s="421"/>
      <c r="I885" s="220">
        <f>IF(B885&gt;A_Stammdaten!$B$12,0,SUM(C885,D885,F885,G885)-SUM(E885,H885))</f>
        <v>0</v>
      </c>
      <c r="J885" s="109">
        <f>IF(B885&gt;2020,HLOOKUP(A_Stammdaten!$B$12,$L$4:$R$2504,ROW(B885)-3,FALSE)+IF(OR(B885=0,A_Stammdaten!$B$12&lt;B885),0,I885*1/20),0)</f>
        <v>0</v>
      </c>
      <c r="K885" s="109">
        <f>IF(B885&gt;2020,HLOOKUP(A_Stammdaten!$B$12,$L$4:$R$2504,ROW(B885)-3,FALSE),0)</f>
        <v>0</v>
      </c>
      <c r="L885" s="109">
        <f t="shared" si="91"/>
        <v>0</v>
      </c>
      <c r="M885" s="109">
        <f t="shared" si="92"/>
        <v>0</v>
      </c>
      <c r="N885" s="109">
        <f t="shared" si="93"/>
        <v>0</v>
      </c>
      <c r="O885" s="109">
        <f t="shared" si="94"/>
        <v>0</v>
      </c>
      <c r="P885" s="109">
        <f t="shared" si="95"/>
        <v>0</v>
      </c>
      <c r="Q885" s="109">
        <f t="shared" si="96"/>
        <v>0</v>
      </c>
      <c r="R885" s="109">
        <f t="shared" si="97"/>
        <v>0</v>
      </c>
      <c r="S885" s="425"/>
    </row>
    <row r="886" spans="1:19" x14ac:dyDescent="0.3">
      <c r="A886" s="421"/>
      <c r="B886" s="424"/>
      <c r="C886" s="421"/>
      <c r="D886" s="421"/>
      <c r="E886" s="421"/>
      <c r="F886" s="421"/>
      <c r="G886" s="421"/>
      <c r="H886" s="421"/>
      <c r="I886" s="220">
        <f>IF(B886&gt;A_Stammdaten!$B$12,0,SUM(C886,D886,F886,G886)-SUM(E886,H886))</f>
        <v>0</v>
      </c>
      <c r="J886" s="109">
        <f>IF(B886&gt;2020,HLOOKUP(A_Stammdaten!$B$12,$L$4:$R$2504,ROW(B886)-3,FALSE)+IF(OR(B886=0,A_Stammdaten!$B$12&lt;B886),0,I886*1/20),0)</f>
        <v>0</v>
      </c>
      <c r="K886" s="109">
        <f>IF(B886&gt;2020,HLOOKUP(A_Stammdaten!$B$12,$L$4:$R$2504,ROW(B886)-3,FALSE),0)</f>
        <v>0</v>
      </c>
      <c r="L886" s="109">
        <f t="shared" si="91"/>
        <v>0</v>
      </c>
      <c r="M886" s="109">
        <f t="shared" si="92"/>
        <v>0</v>
      </c>
      <c r="N886" s="109">
        <f t="shared" si="93"/>
        <v>0</v>
      </c>
      <c r="O886" s="109">
        <f t="shared" si="94"/>
        <v>0</v>
      </c>
      <c r="P886" s="109">
        <f t="shared" si="95"/>
        <v>0</v>
      </c>
      <c r="Q886" s="109">
        <f t="shared" si="96"/>
        <v>0</v>
      </c>
      <c r="R886" s="109">
        <f t="shared" si="97"/>
        <v>0</v>
      </c>
      <c r="S886" s="425"/>
    </row>
    <row r="887" spans="1:19" x14ac:dyDescent="0.3">
      <c r="A887" s="421"/>
      <c r="B887" s="424"/>
      <c r="C887" s="421"/>
      <c r="D887" s="421"/>
      <c r="E887" s="421"/>
      <c r="F887" s="421"/>
      <c r="G887" s="421"/>
      <c r="H887" s="421"/>
      <c r="I887" s="220">
        <f>IF(B887&gt;A_Stammdaten!$B$12,0,SUM(C887,D887,F887,G887)-SUM(E887,H887))</f>
        <v>0</v>
      </c>
      <c r="J887" s="109">
        <f>IF(B887&gt;2020,HLOOKUP(A_Stammdaten!$B$12,$L$4:$R$2504,ROW(B887)-3,FALSE)+IF(OR(B887=0,A_Stammdaten!$B$12&lt;B887),0,I887*1/20),0)</f>
        <v>0</v>
      </c>
      <c r="K887" s="109">
        <f>IF(B887&gt;2020,HLOOKUP(A_Stammdaten!$B$12,$L$4:$R$2504,ROW(B887)-3,FALSE),0)</f>
        <v>0</v>
      </c>
      <c r="L887" s="109">
        <f t="shared" si="91"/>
        <v>0</v>
      </c>
      <c r="M887" s="109">
        <f t="shared" si="92"/>
        <v>0</v>
      </c>
      <c r="N887" s="109">
        <f t="shared" si="93"/>
        <v>0</v>
      </c>
      <c r="O887" s="109">
        <f t="shared" si="94"/>
        <v>0</v>
      </c>
      <c r="P887" s="109">
        <f t="shared" si="95"/>
        <v>0</v>
      </c>
      <c r="Q887" s="109">
        <f t="shared" si="96"/>
        <v>0</v>
      </c>
      <c r="R887" s="109">
        <f t="shared" si="97"/>
        <v>0</v>
      </c>
      <c r="S887" s="425"/>
    </row>
    <row r="888" spans="1:19" x14ac:dyDescent="0.3">
      <c r="A888" s="421"/>
      <c r="B888" s="424"/>
      <c r="C888" s="421"/>
      <c r="D888" s="421"/>
      <c r="E888" s="421"/>
      <c r="F888" s="421"/>
      <c r="G888" s="421"/>
      <c r="H888" s="421"/>
      <c r="I888" s="220">
        <f>IF(B888&gt;A_Stammdaten!$B$12,0,SUM(C888,D888,F888,G888)-SUM(E888,H888))</f>
        <v>0</v>
      </c>
      <c r="J888" s="109">
        <f>IF(B888&gt;2020,HLOOKUP(A_Stammdaten!$B$12,$L$4:$R$2504,ROW(B888)-3,FALSE)+IF(OR(B888=0,A_Stammdaten!$B$12&lt;B888),0,I888*1/20),0)</f>
        <v>0</v>
      </c>
      <c r="K888" s="109">
        <f>IF(B888&gt;2020,HLOOKUP(A_Stammdaten!$B$12,$L$4:$R$2504,ROW(B888)-3,FALSE),0)</f>
        <v>0</v>
      </c>
      <c r="L888" s="109">
        <f t="shared" si="91"/>
        <v>0</v>
      </c>
      <c r="M888" s="109">
        <f t="shared" si="92"/>
        <v>0</v>
      </c>
      <c r="N888" s="109">
        <f t="shared" si="93"/>
        <v>0</v>
      </c>
      <c r="O888" s="109">
        <f t="shared" si="94"/>
        <v>0</v>
      </c>
      <c r="P888" s="109">
        <f t="shared" si="95"/>
        <v>0</v>
      </c>
      <c r="Q888" s="109">
        <f t="shared" si="96"/>
        <v>0</v>
      </c>
      <c r="R888" s="109">
        <f t="shared" si="97"/>
        <v>0</v>
      </c>
      <c r="S888" s="425"/>
    </row>
    <row r="889" spans="1:19" x14ac:dyDescent="0.3">
      <c r="A889" s="421"/>
      <c r="B889" s="424"/>
      <c r="C889" s="421"/>
      <c r="D889" s="421"/>
      <c r="E889" s="421"/>
      <c r="F889" s="421"/>
      <c r="G889" s="421"/>
      <c r="H889" s="421"/>
      <c r="I889" s="220">
        <f>IF(B889&gt;A_Stammdaten!$B$12,0,SUM(C889,D889,F889,G889)-SUM(E889,H889))</f>
        <v>0</v>
      </c>
      <c r="J889" s="109">
        <f>IF(B889&gt;2020,HLOOKUP(A_Stammdaten!$B$12,$L$4:$R$2504,ROW(B889)-3,FALSE)+IF(OR(B889=0,A_Stammdaten!$B$12&lt;B889),0,I889*1/20),0)</f>
        <v>0</v>
      </c>
      <c r="K889" s="109">
        <f>IF(B889&gt;2020,HLOOKUP(A_Stammdaten!$B$12,$L$4:$R$2504,ROW(B889)-3,FALSE),0)</f>
        <v>0</v>
      </c>
      <c r="L889" s="109">
        <f t="shared" si="91"/>
        <v>0</v>
      </c>
      <c r="M889" s="109">
        <f t="shared" si="92"/>
        <v>0</v>
      </c>
      <c r="N889" s="109">
        <f t="shared" si="93"/>
        <v>0</v>
      </c>
      <c r="O889" s="109">
        <f t="shared" si="94"/>
        <v>0</v>
      </c>
      <c r="P889" s="109">
        <f t="shared" si="95"/>
        <v>0</v>
      </c>
      <c r="Q889" s="109">
        <f t="shared" si="96"/>
        <v>0</v>
      </c>
      <c r="R889" s="109">
        <f t="shared" si="97"/>
        <v>0</v>
      </c>
      <c r="S889" s="425"/>
    </row>
    <row r="890" spans="1:19" x14ac:dyDescent="0.3">
      <c r="A890" s="421"/>
      <c r="B890" s="424"/>
      <c r="C890" s="421"/>
      <c r="D890" s="421"/>
      <c r="E890" s="421"/>
      <c r="F890" s="421"/>
      <c r="G890" s="421"/>
      <c r="H890" s="421"/>
      <c r="I890" s="220">
        <f>IF(B890&gt;A_Stammdaten!$B$12,0,SUM(C890,D890,F890,G890)-SUM(E890,H890))</f>
        <v>0</v>
      </c>
      <c r="J890" s="109">
        <f>IF(B890&gt;2020,HLOOKUP(A_Stammdaten!$B$12,$L$4:$R$2504,ROW(B890)-3,FALSE)+IF(OR(B890=0,A_Stammdaten!$B$12&lt;B890),0,I890*1/20),0)</f>
        <v>0</v>
      </c>
      <c r="K890" s="109">
        <f>IF(B890&gt;2020,HLOOKUP(A_Stammdaten!$B$12,$L$4:$R$2504,ROW(B890)-3,FALSE),0)</f>
        <v>0</v>
      </c>
      <c r="L890" s="109">
        <f t="shared" si="91"/>
        <v>0</v>
      </c>
      <c r="M890" s="109">
        <f t="shared" si="92"/>
        <v>0</v>
      </c>
      <c r="N890" s="109">
        <f t="shared" si="93"/>
        <v>0</v>
      </c>
      <c r="O890" s="109">
        <f t="shared" si="94"/>
        <v>0</v>
      </c>
      <c r="P890" s="109">
        <f t="shared" si="95"/>
        <v>0</v>
      </c>
      <c r="Q890" s="109">
        <f t="shared" si="96"/>
        <v>0</v>
      </c>
      <c r="R890" s="109">
        <f t="shared" si="97"/>
        <v>0</v>
      </c>
      <c r="S890" s="425"/>
    </row>
    <row r="891" spans="1:19" x14ac:dyDescent="0.3">
      <c r="A891" s="421"/>
      <c r="B891" s="424"/>
      <c r="C891" s="421"/>
      <c r="D891" s="421"/>
      <c r="E891" s="421"/>
      <c r="F891" s="421"/>
      <c r="G891" s="421"/>
      <c r="H891" s="421"/>
      <c r="I891" s="220">
        <f>IF(B891&gt;A_Stammdaten!$B$12,0,SUM(C891,D891,F891,G891)-SUM(E891,H891))</f>
        <v>0</v>
      </c>
      <c r="J891" s="109">
        <f>IF(B891&gt;2020,HLOOKUP(A_Stammdaten!$B$12,$L$4:$R$2504,ROW(B891)-3,FALSE)+IF(OR(B891=0,A_Stammdaten!$B$12&lt;B891),0,I891*1/20),0)</f>
        <v>0</v>
      </c>
      <c r="K891" s="109">
        <f>IF(B891&gt;2020,HLOOKUP(A_Stammdaten!$B$12,$L$4:$R$2504,ROW(B891)-3,FALSE),0)</f>
        <v>0</v>
      </c>
      <c r="L891" s="109">
        <f t="shared" si="91"/>
        <v>0</v>
      </c>
      <c r="M891" s="109">
        <f t="shared" si="92"/>
        <v>0</v>
      </c>
      <c r="N891" s="109">
        <f t="shared" si="93"/>
        <v>0</v>
      </c>
      <c r="O891" s="109">
        <f t="shared" si="94"/>
        <v>0</v>
      </c>
      <c r="P891" s="109">
        <f t="shared" si="95"/>
        <v>0</v>
      </c>
      <c r="Q891" s="109">
        <f t="shared" si="96"/>
        <v>0</v>
      </c>
      <c r="R891" s="109">
        <f t="shared" si="97"/>
        <v>0</v>
      </c>
      <c r="S891" s="425"/>
    </row>
    <row r="892" spans="1:19" x14ac:dyDescent="0.3">
      <c r="A892" s="421"/>
      <c r="B892" s="424"/>
      <c r="C892" s="421"/>
      <c r="D892" s="421"/>
      <c r="E892" s="421"/>
      <c r="F892" s="421"/>
      <c r="G892" s="421"/>
      <c r="H892" s="421"/>
      <c r="I892" s="220">
        <f>IF(B892&gt;A_Stammdaten!$B$12,0,SUM(C892,D892,F892,G892)-SUM(E892,H892))</f>
        <v>0</v>
      </c>
      <c r="J892" s="109">
        <f>IF(B892&gt;2020,HLOOKUP(A_Stammdaten!$B$12,$L$4:$R$2504,ROW(B892)-3,FALSE)+IF(OR(B892=0,A_Stammdaten!$B$12&lt;B892),0,I892*1/20),0)</f>
        <v>0</v>
      </c>
      <c r="K892" s="109">
        <f>IF(B892&gt;2020,HLOOKUP(A_Stammdaten!$B$12,$L$4:$R$2504,ROW(B892)-3,FALSE),0)</f>
        <v>0</v>
      </c>
      <c r="L892" s="109">
        <f t="shared" si="91"/>
        <v>0</v>
      </c>
      <c r="M892" s="109">
        <f t="shared" si="92"/>
        <v>0</v>
      </c>
      <c r="N892" s="109">
        <f t="shared" si="93"/>
        <v>0</v>
      </c>
      <c r="O892" s="109">
        <f t="shared" si="94"/>
        <v>0</v>
      </c>
      <c r="P892" s="109">
        <f t="shared" si="95"/>
        <v>0</v>
      </c>
      <c r="Q892" s="109">
        <f t="shared" si="96"/>
        <v>0</v>
      </c>
      <c r="R892" s="109">
        <f t="shared" si="97"/>
        <v>0</v>
      </c>
      <c r="S892" s="425"/>
    </row>
    <row r="893" spans="1:19" x14ac:dyDescent="0.3">
      <c r="A893" s="421"/>
      <c r="B893" s="424"/>
      <c r="C893" s="421"/>
      <c r="D893" s="421"/>
      <c r="E893" s="421"/>
      <c r="F893" s="421"/>
      <c r="G893" s="421"/>
      <c r="H893" s="421"/>
      <c r="I893" s="220">
        <f>IF(B893&gt;A_Stammdaten!$B$12,0,SUM(C893,D893,F893,G893)-SUM(E893,H893))</f>
        <v>0</v>
      </c>
      <c r="J893" s="109">
        <f>IF(B893&gt;2020,HLOOKUP(A_Stammdaten!$B$12,$L$4:$R$2504,ROW(B893)-3,FALSE)+IF(OR(B893=0,A_Stammdaten!$B$12&lt;B893),0,I893*1/20),0)</f>
        <v>0</v>
      </c>
      <c r="K893" s="109">
        <f>IF(B893&gt;2020,HLOOKUP(A_Stammdaten!$B$12,$L$4:$R$2504,ROW(B893)-3,FALSE),0)</f>
        <v>0</v>
      </c>
      <c r="L893" s="109">
        <f t="shared" si="91"/>
        <v>0</v>
      </c>
      <c r="M893" s="109">
        <f t="shared" si="92"/>
        <v>0</v>
      </c>
      <c r="N893" s="109">
        <f t="shared" si="93"/>
        <v>0</v>
      </c>
      <c r="O893" s="109">
        <f t="shared" si="94"/>
        <v>0</v>
      </c>
      <c r="P893" s="109">
        <f t="shared" si="95"/>
        <v>0</v>
      </c>
      <c r="Q893" s="109">
        <f t="shared" si="96"/>
        <v>0</v>
      </c>
      <c r="R893" s="109">
        <f t="shared" si="97"/>
        <v>0</v>
      </c>
      <c r="S893" s="425"/>
    </row>
    <row r="894" spans="1:19" x14ac:dyDescent="0.3">
      <c r="A894" s="421"/>
      <c r="B894" s="424"/>
      <c r="C894" s="421"/>
      <c r="D894" s="421"/>
      <c r="E894" s="421"/>
      <c r="F894" s="421"/>
      <c r="G894" s="421"/>
      <c r="H894" s="421"/>
      <c r="I894" s="220">
        <f>IF(B894&gt;A_Stammdaten!$B$12,0,SUM(C894,D894,F894,G894)-SUM(E894,H894))</f>
        <v>0</v>
      </c>
      <c r="J894" s="109">
        <f>IF(B894&gt;2020,HLOOKUP(A_Stammdaten!$B$12,$L$4:$R$2504,ROW(B894)-3,FALSE)+IF(OR(B894=0,A_Stammdaten!$B$12&lt;B894),0,I894*1/20),0)</f>
        <v>0</v>
      </c>
      <c r="K894" s="109">
        <f>IF(B894&gt;2020,HLOOKUP(A_Stammdaten!$B$12,$L$4:$R$2504,ROW(B894)-3,FALSE),0)</f>
        <v>0</v>
      </c>
      <c r="L894" s="109">
        <f t="shared" si="91"/>
        <v>0</v>
      </c>
      <c r="M894" s="109">
        <f t="shared" si="92"/>
        <v>0</v>
      </c>
      <c r="N894" s="109">
        <f t="shared" si="93"/>
        <v>0</v>
      </c>
      <c r="O894" s="109">
        <f t="shared" si="94"/>
        <v>0</v>
      </c>
      <c r="P894" s="109">
        <f t="shared" si="95"/>
        <v>0</v>
      </c>
      <c r="Q894" s="109">
        <f t="shared" si="96"/>
        <v>0</v>
      </c>
      <c r="R894" s="109">
        <f t="shared" si="97"/>
        <v>0</v>
      </c>
      <c r="S894" s="425"/>
    </row>
    <row r="895" spans="1:19" x14ac:dyDescent="0.3">
      <c r="A895" s="421"/>
      <c r="B895" s="424"/>
      <c r="C895" s="421"/>
      <c r="D895" s="421"/>
      <c r="E895" s="421"/>
      <c r="F895" s="421"/>
      <c r="G895" s="421"/>
      <c r="H895" s="421"/>
      <c r="I895" s="220">
        <f>IF(B895&gt;A_Stammdaten!$B$12,0,SUM(C895,D895,F895,G895)-SUM(E895,H895))</f>
        <v>0</v>
      </c>
      <c r="J895" s="109">
        <f>IF(B895&gt;2020,HLOOKUP(A_Stammdaten!$B$12,$L$4:$R$2504,ROW(B895)-3,FALSE)+IF(OR(B895=0,A_Stammdaten!$B$12&lt;B895),0,I895*1/20),0)</f>
        <v>0</v>
      </c>
      <c r="K895" s="109">
        <f>IF(B895&gt;2020,HLOOKUP(A_Stammdaten!$B$12,$L$4:$R$2504,ROW(B895)-3,FALSE),0)</f>
        <v>0</v>
      </c>
      <c r="L895" s="109">
        <f t="shared" si="91"/>
        <v>0</v>
      </c>
      <c r="M895" s="109">
        <f t="shared" si="92"/>
        <v>0</v>
      </c>
      <c r="N895" s="109">
        <f t="shared" si="93"/>
        <v>0</v>
      </c>
      <c r="O895" s="109">
        <f t="shared" si="94"/>
        <v>0</v>
      </c>
      <c r="P895" s="109">
        <f t="shared" si="95"/>
        <v>0</v>
      </c>
      <c r="Q895" s="109">
        <f t="shared" si="96"/>
        <v>0</v>
      </c>
      <c r="R895" s="109">
        <f t="shared" si="97"/>
        <v>0</v>
      </c>
      <c r="S895" s="425"/>
    </row>
    <row r="896" spans="1:19" x14ac:dyDescent="0.3">
      <c r="A896" s="421"/>
      <c r="B896" s="424"/>
      <c r="C896" s="421"/>
      <c r="D896" s="421"/>
      <c r="E896" s="421"/>
      <c r="F896" s="421"/>
      <c r="G896" s="421"/>
      <c r="H896" s="421"/>
      <c r="I896" s="220">
        <f>IF(B896&gt;A_Stammdaten!$B$12,0,SUM(C896,D896,F896,G896)-SUM(E896,H896))</f>
        <v>0</v>
      </c>
      <c r="J896" s="109">
        <f>IF(B896&gt;2020,HLOOKUP(A_Stammdaten!$B$12,$L$4:$R$2504,ROW(B896)-3,FALSE)+IF(OR(B896=0,A_Stammdaten!$B$12&lt;B896),0,I896*1/20),0)</f>
        <v>0</v>
      </c>
      <c r="K896" s="109">
        <f>IF(B896&gt;2020,HLOOKUP(A_Stammdaten!$B$12,$L$4:$R$2504,ROW(B896)-3,FALSE),0)</f>
        <v>0</v>
      </c>
      <c r="L896" s="109">
        <f t="shared" si="91"/>
        <v>0</v>
      </c>
      <c r="M896" s="109">
        <f t="shared" si="92"/>
        <v>0</v>
      </c>
      <c r="N896" s="109">
        <f t="shared" si="93"/>
        <v>0</v>
      </c>
      <c r="O896" s="109">
        <f t="shared" si="94"/>
        <v>0</v>
      </c>
      <c r="P896" s="109">
        <f t="shared" si="95"/>
        <v>0</v>
      </c>
      <c r="Q896" s="109">
        <f t="shared" si="96"/>
        <v>0</v>
      </c>
      <c r="R896" s="109">
        <f t="shared" si="97"/>
        <v>0</v>
      </c>
      <c r="S896" s="425"/>
    </row>
    <row r="897" spans="1:19" x14ac:dyDescent="0.3">
      <c r="A897" s="421"/>
      <c r="B897" s="424"/>
      <c r="C897" s="421"/>
      <c r="D897" s="421"/>
      <c r="E897" s="421"/>
      <c r="F897" s="421"/>
      <c r="G897" s="421"/>
      <c r="H897" s="421"/>
      <c r="I897" s="220">
        <f>IF(B897&gt;A_Stammdaten!$B$12,0,SUM(C897,D897,F897,G897)-SUM(E897,H897))</f>
        <v>0</v>
      </c>
      <c r="J897" s="109">
        <f>IF(B897&gt;2020,HLOOKUP(A_Stammdaten!$B$12,$L$4:$R$2504,ROW(B897)-3,FALSE)+IF(OR(B897=0,A_Stammdaten!$B$12&lt;B897),0,I897*1/20),0)</f>
        <v>0</v>
      </c>
      <c r="K897" s="109">
        <f>IF(B897&gt;2020,HLOOKUP(A_Stammdaten!$B$12,$L$4:$R$2504,ROW(B897)-3,FALSE),0)</f>
        <v>0</v>
      </c>
      <c r="L897" s="109">
        <f t="shared" si="91"/>
        <v>0</v>
      </c>
      <c r="M897" s="109">
        <f t="shared" si="92"/>
        <v>0</v>
      </c>
      <c r="N897" s="109">
        <f t="shared" si="93"/>
        <v>0</v>
      </c>
      <c r="O897" s="109">
        <f t="shared" si="94"/>
        <v>0</v>
      </c>
      <c r="P897" s="109">
        <f t="shared" si="95"/>
        <v>0</v>
      </c>
      <c r="Q897" s="109">
        <f t="shared" si="96"/>
        <v>0</v>
      </c>
      <c r="R897" s="109">
        <f t="shared" si="97"/>
        <v>0</v>
      </c>
      <c r="S897" s="425"/>
    </row>
    <row r="898" spans="1:19" x14ac:dyDescent="0.3">
      <c r="A898" s="421"/>
      <c r="B898" s="424"/>
      <c r="C898" s="421"/>
      <c r="D898" s="421"/>
      <c r="E898" s="421"/>
      <c r="F898" s="421"/>
      <c r="G898" s="421"/>
      <c r="H898" s="421"/>
      <c r="I898" s="220">
        <f>IF(B898&gt;A_Stammdaten!$B$12,0,SUM(C898,D898,F898,G898)-SUM(E898,H898))</f>
        <v>0</v>
      </c>
      <c r="J898" s="109">
        <f>IF(B898&gt;2020,HLOOKUP(A_Stammdaten!$B$12,$L$4:$R$2504,ROW(B898)-3,FALSE)+IF(OR(B898=0,A_Stammdaten!$B$12&lt;B898),0,I898*1/20),0)</f>
        <v>0</v>
      </c>
      <c r="K898" s="109">
        <f>IF(B898&gt;2020,HLOOKUP(A_Stammdaten!$B$12,$L$4:$R$2504,ROW(B898)-3,FALSE),0)</f>
        <v>0</v>
      </c>
      <c r="L898" s="109">
        <f t="shared" si="91"/>
        <v>0</v>
      </c>
      <c r="M898" s="109">
        <f t="shared" si="92"/>
        <v>0</v>
      </c>
      <c r="N898" s="109">
        <f t="shared" si="93"/>
        <v>0</v>
      </c>
      <c r="O898" s="109">
        <f t="shared" si="94"/>
        <v>0</v>
      </c>
      <c r="P898" s="109">
        <f t="shared" si="95"/>
        <v>0</v>
      </c>
      <c r="Q898" s="109">
        <f t="shared" si="96"/>
        <v>0</v>
      </c>
      <c r="R898" s="109">
        <f t="shared" si="97"/>
        <v>0</v>
      </c>
      <c r="S898" s="425"/>
    </row>
    <row r="899" spans="1:19" x14ac:dyDescent="0.3">
      <c r="A899" s="421"/>
      <c r="B899" s="424"/>
      <c r="C899" s="421"/>
      <c r="D899" s="421"/>
      <c r="E899" s="421"/>
      <c r="F899" s="421"/>
      <c r="G899" s="421"/>
      <c r="H899" s="421"/>
      <c r="I899" s="220">
        <f>IF(B899&gt;A_Stammdaten!$B$12,0,SUM(C899,D899,F899,G899)-SUM(E899,H899))</f>
        <v>0</v>
      </c>
      <c r="J899" s="109">
        <f>IF(B899&gt;2020,HLOOKUP(A_Stammdaten!$B$12,$L$4:$R$2504,ROW(B899)-3,FALSE)+IF(OR(B899=0,A_Stammdaten!$B$12&lt;B899),0,I899*1/20),0)</f>
        <v>0</v>
      </c>
      <c r="K899" s="109">
        <f>IF(B899&gt;2020,HLOOKUP(A_Stammdaten!$B$12,$L$4:$R$2504,ROW(B899)-3,FALSE),0)</f>
        <v>0</v>
      </c>
      <c r="L899" s="109">
        <f t="shared" si="91"/>
        <v>0</v>
      </c>
      <c r="M899" s="109">
        <f t="shared" si="92"/>
        <v>0</v>
      </c>
      <c r="N899" s="109">
        <f t="shared" si="93"/>
        <v>0</v>
      </c>
      <c r="O899" s="109">
        <f t="shared" si="94"/>
        <v>0</v>
      </c>
      <c r="P899" s="109">
        <f t="shared" si="95"/>
        <v>0</v>
      </c>
      <c r="Q899" s="109">
        <f t="shared" si="96"/>
        <v>0</v>
      </c>
      <c r="R899" s="109">
        <f t="shared" si="97"/>
        <v>0</v>
      </c>
      <c r="S899" s="425"/>
    </row>
    <row r="900" spans="1:19" x14ac:dyDescent="0.3">
      <c r="A900" s="421"/>
      <c r="B900" s="424"/>
      <c r="C900" s="421"/>
      <c r="D900" s="421"/>
      <c r="E900" s="421"/>
      <c r="F900" s="421"/>
      <c r="G900" s="421"/>
      <c r="H900" s="421"/>
      <c r="I900" s="220">
        <f>IF(B900&gt;A_Stammdaten!$B$12,0,SUM(C900,D900,F900,G900)-SUM(E900,H900))</f>
        <v>0</v>
      </c>
      <c r="J900" s="109">
        <f>IF(B900&gt;2020,HLOOKUP(A_Stammdaten!$B$12,$L$4:$R$2504,ROW(B900)-3,FALSE)+IF(OR(B900=0,A_Stammdaten!$B$12&lt;B900),0,I900*1/20),0)</f>
        <v>0</v>
      </c>
      <c r="K900" s="109">
        <f>IF(B900&gt;2020,HLOOKUP(A_Stammdaten!$B$12,$L$4:$R$2504,ROW(B900)-3,FALSE),0)</f>
        <v>0</v>
      </c>
      <c r="L900" s="109">
        <f t="shared" si="91"/>
        <v>0</v>
      </c>
      <c r="M900" s="109">
        <f t="shared" si="92"/>
        <v>0</v>
      </c>
      <c r="N900" s="109">
        <f t="shared" si="93"/>
        <v>0</v>
      </c>
      <c r="O900" s="109">
        <f t="shared" si="94"/>
        <v>0</v>
      </c>
      <c r="P900" s="109">
        <f t="shared" si="95"/>
        <v>0</v>
      </c>
      <c r="Q900" s="109">
        <f t="shared" si="96"/>
        <v>0</v>
      </c>
      <c r="R900" s="109">
        <f t="shared" si="97"/>
        <v>0</v>
      </c>
      <c r="S900" s="425"/>
    </row>
    <row r="901" spans="1:19" x14ac:dyDescent="0.3">
      <c r="A901" s="421"/>
      <c r="B901" s="424"/>
      <c r="C901" s="421"/>
      <c r="D901" s="421"/>
      <c r="E901" s="421"/>
      <c r="F901" s="421"/>
      <c r="G901" s="421"/>
      <c r="H901" s="421"/>
      <c r="I901" s="220">
        <f>IF(B901&gt;A_Stammdaten!$B$12,0,SUM(C901,D901,F901,G901)-SUM(E901,H901))</f>
        <v>0</v>
      </c>
      <c r="J901" s="109">
        <f>IF(B901&gt;2020,HLOOKUP(A_Stammdaten!$B$12,$L$4:$R$2504,ROW(B901)-3,FALSE)+IF(OR(B901=0,A_Stammdaten!$B$12&lt;B901),0,I901*1/20),0)</f>
        <v>0</v>
      </c>
      <c r="K901" s="109">
        <f>IF(B901&gt;2020,HLOOKUP(A_Stammdaten!$B$12,$L$4:$R$2504,ROW(B901)-3,FALSE),0)</f>
        <v>0</v>
      </c>
      <c r="L901" s="109">
        <f t="shared" si="91"/>
        <v>0</v>
      </c>
      <c r="M901" s="109">
        <f t="shared" si="92"/>
        <v>0</v>
      </c>
      <c r="N901" s="109">
        <f t="shared" si="93"/>
        <v>0</v>
      </c>
      <c r="O901" s="109">
        <f t="shared" si="94"/>
        <v>0</v>
      </c>
      <c r="P901" s="109">
        <f t="shared" si="95"/>
        <v>0</v>
      </c>
      <c r="Q901" s="109">
        <f t="shared" si="96"/>
        <v>0</v>
      </c>
      <c r="R901" s="109">
        <f t="shared" si="97"/>
        <v>0</v>
      </c>
      <c r="S901" s="425"/>
    </row>
    <row r="902" spans="1:19" x14ac:dyDescent="0.3">
      <c r="A902" s="421"/>
      <c r="B902" s="424"/>
      <c r="C902" s="421"/>
      <c r="D902" s="421"/>
      <c r="E902" s="421"/>
      <c r="F902" s="421"/>
      <c r="G902" s="421"/>
      <c r="H902" s="421"/>
      <c r="I902" s="220">
        <f>IF(B902&gt;A_Stammdaten!$B$12,0,SUM(C902,D902,F902,G902)-SUM(E902,H902))</f>
        <v>0</v>
      </c>
      <c r="J902" s="109">
        <f>IF(B902&gt;2020,HLOOKUP(A_Stammdaten!$B$12,$L$4:$R$2504,ROW(B902)-3,FALSE)+IF(OR(B902=0,A_Stammdaten!$B$12&lt;B902),0,I902*1/20),0)</f>
        <v>0</v>
      </c>
      <c r="K902" s="109">
        <f>IF(B902&gt;2020,HLOOKUP(A_Stammdaten!$B$12,$L$4:$R$2504,ROW(B902)-3,FALSE),0)</f>
        <v>0</v>
      </c>
      <c r="L902" s="109">
        <f t="shared" ref="L902:L965" si="98">IF(B902&gt;2020,IF(OR($I902=0,L$4&lt;$B902,$B902=0,20-(L$4-$B902)=0),0,$I902*(19-(L$4-$B902))/20),0)</f>
        <v>0</v>
      </c>
      <c r="M902" s="109">
        <f t="shared" ref="M902:M965" si="99">IF(B902&gt;2020,IF(OR($I902=0,M$4&lt;$B902,$B902=0,20-(M$4-$B902)=0),0,$I902*(19-(M$4-$B902))/20),0)</f>
        <v>0</v>
      </c>
      <c r="N902" s="109">
        <f t="shared" ref="N902:N965" si="100">IF(B902&gt;2020,IF(OR($I902=0,N$4&lt;$B902,$B902=0,20-(N$4-$B902)=0),0,$I902*(19-(N$4-$B902))/20),0)</f>
        <v>0</v>
      </c>
      <c r="O902" s="109">
        <f t="shared" ref="O902:O965" si="101">IF(B902&gt;2020,IF(OR($I902=0,O$4&lt;$B902,$B902=0,20-(O$4-$B902)=0),0,$I902*(19-(O$4-$B902))/20),0)</f>
        <v>0</v>
      </c>
      <c r="P902" s="109">
        <f t="shared" ref="P902:P965" si="102">IF(B902&gt;2020,IF(OR($I902=0,P$4&lt;$B902,$B902=0,20-(P$4-$B902)=0),0,$I902*(19-(P$4-$B902))/20),0)</f>
        <v>0</v>
      </c>
      <c r="Q902" s="109">
        <f t="shared" ref="Q902:Q965" si="103">IF(B902&gt;2020,IF(OR($I902=0,Q$4&lt;$B902,$B902=0,20-(Q$4-$B902)=0),0,$I902*(19-(Q$4-$B902))/20),0)</f>
        <v>0</v>
      </c>
      <c r="R902" s="109">
        <f t="shared" ref="R902:R965" si="104">IF(B902&gt;2020,IF(OR($I902=0,R$4&lt;$B902,$B902=0,20-(R$4-$B902)=0),0,$I902*(19-(R$4-$B902))/20),0)</f>
        <v>0</v>
      </c>
      <c r="S902" s="425"/>
    </row>
    <row r="903" spans="1:19" x14ac:dyDescent="0.3">
      <c r="A903" s="421"/>
      <c r="B903" s="424"/>
      <c r="C903" s="421"/>
      <c r="D903" s="421"/>
      <c r="E903" s="421"/>
      <c r="F903" s="421"/>
      <c r="G903" s="421"/>
      <c r="H903" s="421"/>
      <c r="I903" s="220">
        <f>IF(B903&gt;A_Stammdaten!$B$12,0,SUM(C903,D903,F903,G903)-SUM(E903,H903))</f>
        <v>0</v>
      </c>
      <c r="J903" s="109">
        <f>IF(B903&gt;2020,HLOOKUP(A_Stammdaten!$B$12,$L$4:$R$2504,ROW(B903)-3,FALSE)+IF(OR(B903=0,A_Stammdaten!$B$12&lt;B903),0,I903*1/20),0)</f>
        <v>0</v>
      </c>
      <c r="K903" s="109">
        <f>IF(B903&gt;2020,HLOOKUP(A_Stammdaten!$B$12,$L$4:$R$2504,ROW(B903)-3,FALSE),0)</f>
        <v>0</v>
      </c>
      <c r="L903" s="109">
        <f t="shared" si="98"/>
        <v>0</v>
      </c>
      <c r="M903" s="109">
        <f t="shared" si="99"/>
        <v>0</v>
      </c>
      <c r="N903" s="109">
        <f t="shared" si="100"/>
        <v>0</v>
      </c>
      <c r="O903" s="109">
        <f t="shared" si="101"/>
        <v>0</v>
      </c>
      <c r="P903" s="109">
        <f t="shared" si="102"/>
        <v>0</v>
      </c>
      <c r="Q903" s="109">
        <f t="shared" si="103"/>
        <v>0</v>
      </c>
      <c r="R903" s="109">
        <f t="shared" si="104"/>
        <v>0</v>
      </c>
      <c r="S903" s="425"/>
    </row>
    <row r="904" spans="1:19" x14ac:dyDescent="0.3">
      <c r="A904" s="421"/>
      <c r="B904" s="424"/>
      <c r="C904" s="421"/>
      <c r="D904" s="421"/>
      <c r="E904" s="421"/>
      <c r="F904" s="421"/>
      <c r="G904" s="421"/>
      <c r="H904" s="421"/>
      <c r="I904" s="220">
        <f>IF(B904&gt;A_Stammdaten!$B$12,0,SUM(C904,D904,F904,G904)-SUM(E904,H904))</f>
        <v>0</v>
      </c>
      <c r="J904" s="109">
        <f>IF(B904&gt;2020,HLOOKUP(A_Stammdaten!$B$12,$L$4:$R$2504,ROW(B904)-3,FALSE)+IF(OR(B904=0,A_Stammdaten!$B$12&lt;B904),0,I904*1/20),0)</f>
        <v>0</v>
      </c>
      <c r="K904" s="109">
        <f>IF(B904&gt;2020,HLOOKUP(A_Stammdaten!$B$12,$L$4:$R$2504,ROW(B904)-3,FALSE),0)</f>
        <v>0</v>
      </c>
      <c r="L904" s="109">
        <f t="shared" si="98"/>
        <v>0</v>
      </c>
      <c r="M904" s="109">
        <f t="shared" si="99"/>
        <v>0</v>
      </c>
      <c r="N904" s="109">
        <f t="shared" si="100"/>
        <v>0</v>
      </c>
      <c r="O904" s="109">
        <f t="shared" si="101"/>
        <v>0</v>
      </c>
      <c r="P904" s="109">
        <f t="shared" si="102"/>
        <v>0</v>
      </c>
      <c r="Q904" s="109">
        <f t="shared" si="103"/>
        <v>0</v>
      </c>
      <c r="R904" s="109">
        <f t="shared" si="104"/>
        <v>0</v>
      </c>
      <c r="S904" s="425"/>
    </row>
    <row r="905" spans="1:19" x14ac:dyDescent="0.3">
      <c r="A905" s="421"/>
      <c r="B905" s="424"/>
      <c r="C905" s="421"/>
      <c r="D905" s="421"/>
      <c r="E905" s="421"/>
      <c r="F905" s="421"/>
      <c r="G905" s="421"/>
      <c r="H905" s="421"/>
      <c r="I905" s="220">
        <f>IF(B905&gt;A_Stammdaten!$B$12,0,SUM(C905,D905,F905,G905)-SUM(E905,H905))</f>
        <v>0</v>
      </c>
      <c r="J905" s="109">
        <f>IF(B905&gt;2020,HLOOKUP(A_Stammdaten!$B$12,$L$4:$R$2504,ROW(B905)-3,FALSE)+IF(OR(B905=0,A_Stammdaten!$B$12&lt;B905),0,I905*1/20),0)</f>
        <v>0</v>
      </c>
      <c r="K905" s="109">
        <f>IF(B905&gt;2020,HLOOKUP(A_Stammdaten!$B$12,$L$4:$R$2504,ROW(B905)-3,FALSE),0)</f>
        <v>0</v>
      </c>
      <c r="L905" s="109">
        <f t="shared" si="98"/>
        <v>0</v>
      </c>
      <c r="M905" s="109">
        <f t="shared" si="99"/>
        <v>0</v>
      </c>
      <c r="N905" s="109">
        <f t="shared" si="100"/>
        <v>0</v>
      </c>
      <c r="O905" s="109">
        <f t="shared" si="101"/>
        <v>0</v>
      </c>
      <c r="P905" s="109">
        <f t="shared" si="102"/>
        <v>0</v>
      </c>
      <c r="Q905" s="109">
        <f t="shared" si="103"/>
        <v>0</v>
      </c>
      <c r="R905" s="109">
        <f t="shared" si="104"/>
        <v>0</v>
      </c>
      <c r="S905" s="425"/>
    </row>
    <row r="906" spans="1:19" x14ac:dyDescent="0.3">
      <c r="A906" s="421"/>
      <c r="B906" s="424"/>
      <c r="C906" s="421"/>
      <c r="D906" s="421"/>
      <c r="E906" s="421"/>
      <c r="F906" s="421"/>
      <c r="G906" s="421"/>
      <c r="H906" s="421"/>
      <c r="I906" s="220">
        <f>IF(B906&gt;A_Stammdaten!$B$12,0,SUM(C906,D906,F906,G906)-SUM(E906,H906))</f>
        <v>0</v>
      </c>
      <c r="J906" s="109">
        <f>IF(B906&gt;2020,HLOOKUP(A_Stammdaten!$B$12,$L$4:$R$2504,ROW(B906)-3,FALSE)+IF(OR(B906=0,A_Stammdaten!$B$12&lt;B906),0,I906*1/20),0)</f>
        <v>0</v>
      </c>
      <c r="K906" s="109">
        <f>IF(B906&gt;2020,HLOOKUP(A_Stammdaten!$B$12,$L$4:$R$2504,ROW(B906)-3,FALSE),0)</f>
        <v>0</v>
      </c>
      <c r="L906" s="109">
        <f t="shared" si="98"/>
        <v>0</v>
      </c>
      <c r="M906" s="109">
        <f t="shared" si="99"/>
        <v>0</v>
      </c>
      <c r="N906" s="109">
        <f t="shared" si="100"/>
        <v>0</v>
      </c>
      <c r="O906" s="109">
        <f t="shared" si="101"/>
        <v>0</v>
      </c>
      <c r="P906" s="109">
        <f t="shared" si="102"/>
        <v>0</v>
      </c>
      <c r="Q906" s="109">
        <f t="shared" si="103"/>
        <v>0</v>
      </c>
      <c r="R906" s="109">
        <f t="shared" si="104"/>
        <v>0</v>
      </c>
      <c r="S906" s="425"/>
    </row>
    <row r="907" spans="1:19" x14ac:dyDescent="0.3">
      <c r="A907" s="421"/>
      <c r="B907" s="424"/>
      <c r="C907" s="421"/>
      <c r="D907" s="421"/>
      <c r="E907" s="421"/>
      <c r="F907" s="421"/>
      <c r="G907" s="421"/>
      <c r="H907" s="421"/>
      <c r="I907" s="220">
        <f>IF(B907&gt;A_Stammdaten!$B$12,0,SUM(C907,D907,F907,G907)-SUM(E907,H907))</f>
        <v>0</v>
      </c>
      <c r="J907" s="109">
        <f>IF(B907&gt;2020,HLOOKUP(A_Stammdaten!$B$12,$L$4:$R$2504,ROW(B907)-3,FALSE)+IF(OR(B907=0,A_Stammdaten!$B$12&lt;B907),0,I907*1/20),0)</f>
        <v>0</v>
      </c>
      <c r="K907" s="109">
        <f>IF(B907&gt;2020,HLOOKUP(A_Stammdaten!$B$12,$L$4:$R$2504,ROW(B907)-3,FALSE),0)</f>
        <v>0</v>
      </c>
      <c r="L907" s="109">
        <f t="shared" si="98"/>
        <v>0</v>
      </c>
      <c r="M907" s="109">
        <f t="shared" si="99"/>
        <v>0</v>
      </c>
      <c r="N907" s="109">
        <f t="shared" si="100"/>
        <v>0</v>
      </c>
      <c r="O907" s="109">
        <f t="shared" si="101"/>
        <v>0</v>
      </c>
      <c r="P907" s="109">
        <f t="shared" si="102"/>
        <v>0</v>
      </c>
      <c r="Q907" s="109">
        <f t="shared" si="103"/>
        <v>0</v>
      </c>
      <c r="R907" s="109">
        <f t="shared" si="104"/>
        <v>0</v>
      </c>
      <c r="S907" s="425"/>
    </row>
    <row r="908" spans="1:19" x14ac:dyDescent="0.3">
      <c r="A908" s="421"/>
      <c r="B908" s="424"/>
      <c r="C908" s="421"/>
      <c r="D908" s="421"/>
      <c r="E908" s="421"/>
      <c r="F908" s="421"/>
      <c r="G908" s="421"/>
      <c r="H908" s="421"/>
      <c r="I908" s="220">
        <f>IF(B908&gt;A_Stammdaten!$B$12,0,SUM(C908,D908,F908,G908)-SUM(E908,H908))</f>
        <v>0</v>
      </c>
      <c r="J908" s="109">
        <f>IF(B908&gt;2020,HLOOKUP(A_Stammdaten!$B$12,$L$4:$R$2504,ROW(B908)-3,FALSE)+IF(OR(B908=0,A_Stammdaten!$B$12&lt;B908),0,I908*1/20),0)</f>
        <v>0</v>
      </c>
      <c r="K908" s="109">
        <f>IF(B908&gt;2020,HLOOKUP(A_Stammdaten!$B$12,$L$4:$R$2504,ROW(B908)-3,FALSE),0)</f>
        <v>0</v>
      </c>
      <c r="L908" s="109">
        <f t="shared" si="98"/>
        <v>0</v>
      </c>
      <c r="M908" s="109">
        <f t="shared" si="99"/>
        <v>0</v>
      </c>
      <c r="N908" s="109">
        <f t="shared" si="100"/>
        <v>0</v>
      </c>
      <c r="O908" s="109">
        <f t="shared" si="101"/>
        <v>0</v>
      </c>
      <c r="P908" s="109">
        <f t="shared" si="102"/>
        <v>0</v>
      </c>
      <c r="Q908" s="109">
        <f t="shared" si="103"/>
        <v>0</v>
      </c>
      <c r="R908" s="109">
        <f t="shared" si="104"/>
        <v>0</v>
      </c>
      <c r="S908" s="425"/>
    </row>
    <row r="909" spans="1:19" x14ac:dyDescent="0.3">
      <c r="A909" s="421"/>
      <c r="B909" s="424"/>
      <c r="C909" s="421"/>
      <c r="D909" s="421"/>
      <c r="E909" s="421"/>
      <c r="F909" s="421"/>
      <c r="G909" s="421"/>
      <c r="H909" s="421"/>
      <c r="I909" s="220">
        <f>IF(B909&gt;A_Stammdaten!$B$12,0,SUM(C909,D909,F909,G909)-SUM(E909,H909))</f>
        <v>0</v>
      </c>
      <c r="J909" s="109">
        <f>IF(B909&gt;2020,HLOOKUP(A_Stammdaten!$B$12,$L$4:$R$2504,ROW(B909)-3,FALSE)+IF(OR(B909=0,A_Stammdaten!$B$12&lt;B909),0,I909*1/20),0)</f>
        <v>0</v>
      </c>
      <c r="K909" s="109">
        <f>IF(B909&gt;2020,HLOOKUP(A_Stammdaten!$B$12,$L$4:$R$2504,ROW(B909)-3,FALSE),0)</f>
        <v>0</v>
      </c>
      <c r="L909" s="109">
        <f t="shared" si="98"/>
        <v>0</v>
      </c>
      <c r="M909" s="109">
        <f t="shared" si="99"/>
        <v>0</v>
      </c>
      <c r="N909" s="109">
        <f t="shared" si="100"/>
        <v>0</v>
      </c>
      <c r="O909" s="109">
        <f t="shared" si="101"/>
        <v>0</v>
      </c>
      <c r="P909" s="109">
        <f t="shared" si="102"/>
        <v>0</v>
      </c>
      <c r="Q909" s="109">
        <f t="shared" si="103"/>
        <v>0</v>
      </c>
      <c r="R909" s="109">
        <f t="shared" si="104"/>
        <v>0</v>
      </c>
      <c r="S909" s="425"/>
    </row>
    <row r="910" spans="1:19" x14ac:dyDescent="0.3">
      <c r="A910" s="421"/>
      <c r="B910" s="424"/>
      <c r="C910" s="421"/>
      <c r="D910" s="421"/>
      <c r="E910" s="421"/>
      <c r="F910" s="421"/>
      <c r="G910" s="421"/>
      <c r="H910" s="421"/>
      <c r="I910" s="220">
        <f>IF(B910&gt;A_Stammdaten!$B$12,0,SUM(C910,D910,F910,G910)-SUM(E910,H910))</f>
        <v>0</v>
      </c>
      <c r="J910" s="109">
        <f>IF(B910&gt;2020,HLOOKUP(A_Stammdaten!$B$12,$L$4:$R$2504,ROW(B910)-3,FALSE)+IF(OR(B910=0,A_Stammdaten!$B$12&lt;B910),0,I910*1/20),0)</f>
        <v>0</v>
      </c>
      <c r="K910" s="109">
        <f>IF(B910&gt;2020,HLOOKUP(A_Stammdaten!$B$12,$L$4:$R$2504,ROW(B910)-3,FALSE),0)</f>
        <v>0</v>
      </c>
      <c r="L910" s="109">
        <f t="shared" si="98"/>
        <v>0</v>
      </c>
      <c r="M910" s="109">
        <f t="shared" si="99"/>
        <v>0</v>
      </c>
      <c r="N910" s="109">
        <f t="shared" si="100"/>
        <v>0</v>
      </c>
      <c r="O910" s="109">
        <f t="shared" si="101"/>
        <v>0</v>
      </c>
      <c r="P910" s="109">
        <f t="shared" si="102"/>
        <v>0</v>
      </c>
      <c r="Q910" s="109">
        <f t="shared" si="103"/>
        <v>0</v>
      </c>
      <c r="R910" s="109">
        <f t="shared" si="104"/>
        <v>0</v>
      </c>
      <c r="S910" s="425"/>
    </row>
    <row r="911" spans="1:19" x14ac:dyDescent="0.3">
      <c r="A911" s="421"/>
      <c r="B911" s="424"/>
      <c r="C911" s="421"/>
      <c r="D911" s="421"/>
      <c r="E911" s="421"/>
      <c r="F911" s="421"/>
      <c r="G911" s="421"/>
      <c r="H911" s="421"/>
      <c r="I911" s="220">
        <f>IF(B911&gt;A_Stammdaten!$B$12,0,SUM(C911,D911,F911,G911)-SUM(E911,H911))</f>
        <v>0</v>
      </c>
      <c r="J911" s="109">
        <f>IF(B911&gt;2020,HLOOKUP(A_Stammdaten!$B$12,$L$4:$R$2504,ROW(B911)-3,FALSE)+IF(OR(B911=0,A_Stammdaten!$B$12&lt;B911),0,I911*1/20),0)</f>
        <v>0</v>
      </c>
      <c r="K911" s="109">
        <f>IF(B911&gt;2020,HLOOKUP(A_Stammdaten!$B$12,$L$4:$R$2504,ROW(B911)-3,FALSE),0)</f>
        <v>0</v>
      </c>
      <c r="L911" s="109">
        <f t="shared" si="98"/>
        <v>0</v>
      </c>
      <c r="M911" s="109">
        <f t="shared" si="99"/>
        <v>0</v>
      </c>
      <c r="N911" s="109">
        <f t="shared" si="100"/>
        <v>0</v>
      </c>
      <c r="O911" s="109">
        <f t="shared" si="101"/>
        <v>0</v>
      </c>
      <c r="P911" s="109">
        <f t="shared" si="102"/>
        <v>0</v>
      </c>
      <c r="Q911" s="109">
        <f t="shared" si="103"/>
        <v>0</v>
      </c>
      <c r="R911" s="109">
        <f t="shared" si="104"/>
        <v>0</v>
      </c>
      <c r="S911" s="425"/>
    </row>
    <row r="912" spans="1:19" x14ac:dyDescent="0.3">
      <c r="A912" s="421"/>
      <c r="B912" s="424"/>
      <c r="C912" s="421"/>
      <c r="D912" s="421"/>
      <c r="E912" s="421"/>
      <c r="F912" s="421"/>
      <c r="G912" s="421"/>
      <c r="H912" s="421"/>
      <c r="I912" s="220">
        <f>IF(B912&gt;A_Stammdaten!$B$12,0,SUM(C912,D912,F912,G912)-SUM(E912,H912))</f>
        <v>0</v>
      </c>
      <c r="J912" s="109">
        <f>IF(B912&gt;2020,HLOOKUP(A_Stammdaten!$B$12,$L$4:$R$2504,ROW(B912)-3,FALSE)+IF(OR(B912=0,A_Stammdaten!$B$12&lt;B912),0,I912*1/20),0)</f>
        <v>0</v>
      </c>
      <c r="K912" s="109">
        <f>IF(B912&gt;2020,HLOOKUP(A_Stammdaten!$B$12,$L$4:$R$2504,ROW(B912)-3,FALSE),0)</f>
        <v>0</v>
      </c>
      <c r="L912" s="109">
        <f t="shared" si="98"/>
        <v>0</v>
      </c>
      <c r="M912" s="109">
        <f t="shared" si="99"/>
        <v>0</v>
      </c>
      <c r="N912" s="109">
        <f t="shared" si="100"/>
        <v>0</v>
      </c>
      <c r="O912" s="109">
        <f t="shared" si="101"/>
        <v>0</v>
      </c>
      <c r="P912" s="109">
        <f t="shared" si="102"/>
        <v>0</v>
      </c>
      <c r="Q912" s="109">
        <f t="shared" si="103"/>
        <v>0</v>
      </c>
      <c r="R912" s="109">
        <f t="shared" si="104"/>
        <v>0</v>
      </c>
      <c r="S912" s="425"/>
    </row>
    <row r="913" spans="1:19" x14ac:dyDescent="0.3">
      <c r="A913" s="421"/>
      <c r="B913" s="424"/>
      <c r="C913" s="421"/>
      <c r="D913" s="421"/>
      <c r="E913" s="421"/>
      <c r="F913" s="421"/>
      <c r="G913" s="421"/>
      <c r="H913" s="421"/>
      <c r="I913" s="220">
        <f>IF(B913&gt;A_Stammdaten!$B$12,0,SUM(C913,D913,F913,G913)-SUM(E913,H913))</f>
        <v>0</v>
      </c>
      <c r="J913" s="109">
        <f>IF(B913&gt;2020,HLOOKUP(A_Stammdaten!$B$12,$L$4:$R$2504,ROW(B913)-3,FALSE)+IF(OR(B913=0,A_Stammdaten!$B$12&lt;B913),0,I913*1/20),0)</f>
        <v>0</v>
      </c>
      <c r="K913" s="109">
        <f>IF(B913&gt;2020,HLOOKUP(A_Stammdaten!$B$12,$L$4:$R$2504,ROW(B913)-3,FALSE),0)</f>
        <v>0</v>
      </c>
      <c r="L913" s="109">
        <f t="shared" si="98"/>
        <v>0</v>
      </c>
      <c r="M913" s="109">
        <f t="shared" si="99"/>
        <v>0</v>
      </c>
      <c r="N913" s="109">
        <f t="shared" si="100"/>
        <v>0</v>
      </c>
      <c r="O913" s="109">
        <f t="shared" si="101"/>
        <v>0</v>
      </c>
      <c r="P913" s="109">
        <f t="shared" si="102"/>
        <v>0</v>
      </c>
      <c r="Q913" s="109">
        <f t="shared" si="103"/>
        <v>0</v>
      </c>
      <c r="R913" s="109">
        <f t="shared" si="104"/>
        <v>0</v>
      </c>
      <c r="S913" s="425"/>
    </row>
    <row r="914" spans="1:19" x14ac:dyDescent="0.3">
      <c r="A914" s="421"/>
      <c r="B914" s="424"/>
      <c r="C914" s="421"/>
      <c r="D914" s="421"/>
      <c r="E914" s="421"/>
      <c r="F914" s="421"/>
      <c r="G914" s="421"/>
      <c r="H914" s="421"/>
      <c r="I914" s="220">
        <f>IF(B914&gt;A_Stammdaten!$B$12,0,SUM(C914,D914,F914,G914)-SUM(E914,H914))</f>
        <v>0</v>
      </c>
      <c r="J914" s="109">
        <f>IF(B914&gt;2020,HLOOKUP(A_Stammdaten!$B$12,$L$4:$R$2504,ROW(B914)-3,FALSE)+IF(OR(B914=0,A_Stammdaten!$B$12&lt;B914),0,I914*1/20),0)</f>
        <v>0</v>
      </c>
      <c r="K914" s="109">
        <f>IF(B914&gt;2020,HLOOKUP(A_Stammdaten!$B$12,$L$4:$R$2504,ROW(B914)-3,FALSE),0)</f>
        <v>0</v>
      </c>
      <c r="L914" s="109">
        <f t="shared" si="98"/>
        <v>0</v>
      </c>
      <c r="M914" s="109">
        <f t="shared" si="99"/>
        <v>0</v>
      </c>
      <c r="N914" s="109">
        <f t="shared" si="100"/>
        <v>0</v>
      </c>
      <c r="O914" s="109">
        <f t="shared" si="101"/>
        <v>0</v>
      </c>
      <c r="P914" s="109">
        <f t="shared" si="102"/>
        <v>0</v>
      </c>
      <c r="Q914" s="109">
        <f t="shared" si="103"/>
        <v>0</v>
      </c>
      <c r="R914" s="109">
        <f t="shared" si="104"/>
        <v>0</v>
      </c>
      <c r="S914" s="425"/>
    </row>
    <row r="915" spans="1:19" x14ac:dyDescent="0.3">
      <c r="A915" s="421"/>
      <c r="B915" s="424"/>
      <c r="C915" s="421"/>
      <c r="D915" s="421"/>
      <c r="E915" s="421"/>
      <c r="F915" s="421"/>
      <c r="G915" s="421"/>
      <c r="H915" s="421"/>
      <c r="I915" s="220">
        <f>IF(B915&gt;A_Stammdaten!$B$12,0,SUM(C915,D915,F915,G915)-SUM(E915,H915))</f>
        <v>0</v>
      </c>
      <c r="J915" s="109">
        <f>IF(B915&gt;2020,HLOOKUP(A_Stammdaten!$B$12,$L$4:$R$2504,ROW(B915)-3,FALSE)+IF(OR(B915=0,A_Stammdaten!$B$12&lt;B915),0,I915*1/20),0)</f>
        <v>0</v>
      </c>
      <c r="K915" s="109">
        <f>IF(B915&gt;2020,HLOOKUP(A_Stammdaten!$B$12,$L$4:$R$2504,ROW(B915)-3,FALSE),0)</f>
        <v>0</v>
      </c>
      <c r="L915" s="109">
        <f t="shared" si="98"/>
        <v>0</v>
      </c>
      <c r="M915" s="109">
        <f t="shared" si="99"/>
        <v>0</v>
      </c>
      <c r="N915" s="109">
        <f t="shared" si="100"/>
        <v>0</v>
      </c>
      <c r="O915" s="109">
        <f t="shared" si="101"/>
        <v>0</v>
      </c>
      <c r="P915" s="109">
        <f t="shared" si="102"/>
        <v>0</v>
      </c>
      <c r="Q915" s="109">
        <f t="shared" si="103"/>
        <v>0</v>
      </c>
      <c r="R915" s="109">
        <f t="shared" si="104"/>
        <v>0</v>
      </c>
      <c r="S915" s="425"/>
    </row>
    <row r="916" spans="1:19" x14ac:dyDescent="0.3">
      <c r="A916" s="421"/>
      <c r="B916" s="424"/>
      <c r="C916" s="421"/>
      <c r="D916" s="421"/>
      <c r="E916" s="421"/>
      <c r="F916" s="421"/>
      <c r="G916" s="421"/>
      <c r="H916" s="421"/>
      <c r="I916" s="220">
        <f>IF(B916&gt;A_Stammdaten!$B$12,0,SUM(C916,D916,F916,G916)-SUM(E916,H916))</f>
        <v>0</v>
      </c>
      <c r="J916" s="109">
        <f>IF(B916&gt;2020,HLOOKUP(A_Stammdaten!$B$12,$L$4:$R$2504,ROW(B916)-3,FALSE)+IF(OR(B916=0,A_Stammdaten!$B$12&lt;B916),0,I916*1/20),0)</f>
        <v>0</v>
      </c>
      <c r="K916" s="109">
        <f>IF(B916&gt;2020,HLOOKUP(A_Stammdaten!$B$12,$L$4:$R$2504,ROW(B916)-3,FALSE),0)</f>
        <v>0</v>
      </c>
      <c r="L916" s="109">
        <f t="shared" si="98"/>
        <v>0</v>
      </c>
      <c r="M916" s="109">
        <f t="shared" si="99"/>
        <v>0</v>
      </c>
      <c r="N916" s="109">
        <f t="shared" si="100"/>
        <v>0</v>
      </c>
      <c r="O916" s="109">
        <f t="shared" si="101"/>
        <v>0</v>
      </c>
      <c r="P916" s="109">
        <f t="shared" si="102"/>
        <v>0</v>
      </c>
      <c r="Q916" s="109">
        <f t="shared" si="103"/>
        <v>0</v>
      </c>
      <c r="R916" s="109">
        <f t="shared" si="104"/>
        <v>0</v>
      </c>
      <c r="S916" s="425"/>
    </row>
    <row r="917" spans="1:19" x14ac:dyDescent="0.3">
      <c r="A917" s="421"/>
      <c r="B917" s="424"/>
      <c r="C917" s="421"/>
      <c r="D917" s="421"/>
      <c r="E917" s="421"/>
      <c r="F917" s="421"/>
      <c r="G917" s="421"/>
      <c r="H917" s="421"/>
      <c r="I917" s="220">
        <f>IF(B917&gt;A_Stammdaten!$B$12,0,SUM(C917,D917,F917,G917)-SUM(E917,H917))</f>
        <v>0</v>
      </c>
      <c r="J917" s="109">
        <f>IF(B917&gt;2020,HLOOKUP(A_Stammdaten!$B$12,$L$4:$R$2504,ROW(B917)-3,FALSE)+IF(OR(B917=0,A_Stammdaten!$B$12&lt;B917),0,I917*1/20),0)</f>
        <v>0</v>
      </c>
      <c r="K917" s="109">
        <f>IF(B917&gt;2020,HLOOKUP(A_Stammdaten!$B$12,$L$4:$R$2504,ROW(B917)-3,FALSE),0)</f>
        <v>0</v>
      </c>
      <c r="L917" s="109">
        <f t="shared" si="98"/>
        <v>0</v>
      </c>
      <c r="M917" s="109">
        <f t="shared" si="99"/>
        <v>0</v>
      </c>
      <c r="N917" s="109">
        <f t="shared" si="100"/>
        <v>0</v>
      </c>
      <c r="O917" s="109">
        <f t="shared" si="101"/>
        <v>0</v>
      </c>
      <c r="P917" s="109">
        <f t="shared" si="102"/>
        <v>0</v>
      </c>
      <c r="Q917" s="109">
        <f t="shared" si="103"/>
        <v>0</v>
      </c>
      <c r="R917" s="109">
        <f t="shared" si="104"/>
        <v>0</v>
      </c>
      <c r="S917" s="425"/>
    </row>
    <row r="918" spans="1:19" x14ac:dyDescent="0.3">
      <c r="A918" s="421"/>
      <c r="B918" s="424"/>
      <c r="C918" s="421"/>
      <c r="D918" s="421"/>
      <c r="E918" s="421"/>
      <c r="F918" s="421"/>
      <c r="G918" s="421"/>
      <c r="H918" s="421"/>
      <c r="I918" s="220">
        <f>IF(B918&gt;A_Stammdaten!$B$12,0,SUM(C918,D918,F918,G918)-SUM(E918,H918))</f>
        <v>0</v>
      </c>
      <c r="J918" s="109">
        <f>IF(B918&gt;2020,HLOOKUP(A_Stammdaten!$B$12,$L$4:$R$2504,ROW(B918)-3,FALSE)+IF(OR(B918=0,A_Stammdaten!$B$12&lt;B918),0,I918*1/20),0)</f>
        <v>0</v>
      </c>
      <c r="K918" s="109">
        <f>IF(B918&gt;2020,HLOOKUP(A_Stammdaten!$B$12,$L$4:$R$2504,ROW(B918)-3,FALSE),0)</f>
        <v>0</v>
      </c>
      <c r="L918" s="109">
        <f t="shared" si="98"/>
        <v>0</v>
      </c>
      <c r="M918" s="109">
        <f t="shared" si="99"/>
        <v>0</v>
      </c>
      <c r="N918" s="109">
        <f t="shared" si="100"/>
        <v>0</v>
      </c>
      <c r="O918" s="109">
        <f t="shared" si="101"/>
        <v>0</v>
      </c>
      <c r="P918" s="109">
        <f t="shared" si="102"/>
        <v>0</v>
      </c>
      <c r="Q918" s="109">
        <f t="shared" si="103"/>
        <v>0</v>
      </c>
      <c r="R918" s="109">
        <f t="shared" si="104"/>
        <v>0</v>
      </c>
      <c r="S918" s="425"/>
    </row>
    <row r="919" spans="1:19" x14ac:dyDescent="0.3">
      <c r="A919" s="421"/>
      <c r="B919" s="424"/>
      <c r="C919" s="421"/>
      <c r="D919" s="421"/>
      <c r="E919" s="421"/>
      <c r="F919" s="421"/>
      <c r="G919" s="421"/>
      <c r="H919" s="421"/>
      <c r="I919" s="220">
        <f>IF(B919&gt;A_Stammdaten!$B$12,0,SUM(C919,D919,F919,G919)-SUM(E919,H919))</f>
        <v>0</v>
      </c>
      <c r="J919" s="109">
        <f>IF(B919&gt;2020,HLOOKUP(A_Stammdaten!$B$12,$L$4:$R$2504,ROW(B919)-3,FALSE)+IF(OR(B919=0,A_Stammdaten!$B$12&lt;B919),0,I919*1/20),0)</f>
        <v>0</v>
      </c>
      <c r="K919" s="109">
        <f>IF(B919&gt;2020,HLOOKUP(A_Stammdaten!$B$12,$L$4:$R$2504,ROW(B919)-3,FALSE),0)</f>
        <v>0</v>
      </c>
      <c r="L919" s="109">
        <f t="shared" si="98"/>
        <v>0</v>
      </c>
      <c r="M919" s="109">
        <f t="shared" si="99"/>
        <v>0</v>
      </c>
      <c r="N919" s="109">
        <f t="shared" si="100"/>
        <v>0</v>
      </c>
      <c r="O919" s="109">
        <f t="shared" si="101"/>
        <v>0</v>
      </c>
      <c r="P919" s="109">
        <f t="shared" si="102"/>
        <v>0</v>
      </c>
      <c r="Q919" s="109">
        <f t="shared" si="103"/>
        <v>0</v>
      </c>
      <c r="R919" s="109">
        <f t="shared" si="104"/>
        <v>0</v>
      </c>
      <c r="S919" s="425"/>
    </row>
    <row r="920" spans="1:19" x14ac:dyDescent="0.3">
      <c r="A920" s="421"/>
      <c r="B920" s="424"/>
      <c r="C920" s="421"/>
      <c r="D920" s="421"/>
      <c r="E920" s="421"/>
      <c r="F920" s="421"/>
      <c r="G920" s="421"/>
      <c r="H920" s="421"/>
      <c r="I920" s="220">
        <f>IF(B920&gt;A_Stammdaten!$B$12,0,SUM(C920,D920,F920,G920)-SUM(E920,H920))</f>
        <v>0</v>
      </c>
      <c r="J920" s="109">
        <f>IF(B920&gt;2020,HLOOKUP(A_Stammdaten!$B$12,$L$4:$R$2504,ROW(B920)-3,FALSE)+IF(OR(B920=0,A_Stammdaten!$B$12&lt;B920),0,I920*1/20),0)</f>
        <v>0</v>
      </c>
      <c r="K920" s="109">
        <f>IF(B920&gt;2020,HLOOKUP(A_Stammdaten!$B$12,$L$4:$R$2504,ROW(B920)-3,FALSE),0)</f>
        <v>0</v>
      </c>
      <c r="L920" s="109">
        <f t="shared" si="98"/>
        <v>0</v>
      </c>
      <c r="M920" s="109">
        <f t="shared" si="99"/>
        <v>0</v>
      </c>
      <c r="N920" s="109">
        <f t="shared" si="100"/>
        <v>0</v>
      </c>
      <c r="O920" s="109">
        <f t="shared" si="101"/>
        <v>0</v>
      </c>
      <c r="P920" s="109">
        <f t="shared" si="102"/>
        <v>0</v>
      </c>
      <c r="Q920" s="109">
        <f t="shared" si="103"/>
        <v>0</v>
      </c>
      <c r="R920" s="109">
        <f t="shared" si="104"/>
        <v>0</v>
      </c>
      <c r="S920" s="425"/>
    </row>
    <row r="921" spans="1:19" x14ac:dyDescent="0.3">
      <c r="A921" s="421"/>
      <c r="B921" s="424"/>
      <c r="C921" s="421"/>
      <c r="D921" s="421"/>
      <c r="E921" s="421"/>
      <c r="F921" s="421"/>
      <c r="G921" s="421"/>
      <c r="H921" s="421"/>
      <c r="I921" s="220">
        <f>IF(B921&gt;A_Stammdaten!$B$12,0,SUM(C921,D921,F921,G921)-SUM(E921,H921))</f>
        <v>0</v>
      </c>
      <c r="J921" s="109">
        <f>IF(B921&gt;2020,HLOOKUP(A_Stammdaten!$B$12,$L$4:$R$2504,ROW(B921)-3,FALSE)+IF(OR(B921=0,A_Stammdaten!$B$12&lt;B921),0,I921*1/20),0)</f>
        <v>0</v>
      </c>
      <c r="K921" s="109">
        <f>IF(B921&gt;2020,HLOOKUP(A_Stammdaten!$B$12,$L$4:$R$2504,ROW(B921)-3,FALSE),0)</f>
        <v>0</v>
      </c>
      <c r="L921" s="109">
        <f t="shared" si="98"/>
        <v>0</v>
      </c>
      <c r="M921" s="109">
        <f t="shared" si="99"/>
        <v>0</v>
      </c>
      <c r="N921" s="109">
        <f t="shared" si="100"/>
        <v>0</v>
      </c>
      <c r="O921" s="109">
        <f t="shared" si="101"/>
        <v>0</v>
      </c>
      <c r="P921" s="109">
        <f t="shared" si="102"/>
        <v>0</v>
      </c>
      <c r="Q921" s="109">
        <f t="shared" si="103"/>
        <v>0</v>
      </c>
      <c r="R921" s="109">
        <f t="shared" si="104"/>
        <v>0</v>
      </c>
      <c r="S921" s="425"/>
    </row>
    <row r="922" spans="1:19" x14ac:dyDescent="0.3">
      <c r="A922" s="421"/>
      <c r="B922" s="424"/>
      <c r="C922" s="421"/>
      <c r="D922" s="421"/>
      <c r="E922" s="421"/>
      <c r="F922" s="421"/>
      <c r="G922" s="421"/>
      <c r="H922" s="421"/>
      <c r="I922" s="220">
        <f>IF(B922&gt;A_Stammdaten!$B$12,0,SUM(C922,D922,F922,G922)-SUM(E922,H922))</f>
        <v>0</v>
      </c>
      <c r="J922" s="109">
        <f>IF(B922&gt;2020,HLOOKUP(A_Stammdaten!$B$12,$L$4:$R$2504,ROW(B922)-3,FALSE)+IF(OR(B922=0,A_Stammdaten!$B$12&lt;B922),0,I922*1/20),0)</f>
        <v>0</v>
      </c>
      <c r="K922" s="109">
        <f>IF(B922&gt;2020,HLOOKUP(A_Stammdaten!$B$12,$L$4:$R$2504,ROW(B922)-3,FALSE),0)</f>
        <v>0</v>
      </c>
      <c r="L922" s="109">
        <f t="shared" si="98"/>
        <v>0</v>
      </c>
      <c r="M922" s="109">
        <f t="shared" si="99"/>
        <v>0</v>
      </c>
      <c r="N922" s="109">
        <f t="shared" si="100"/>
        <v>0</v>
      </c>
      <c r="O922" s="109">
        <f t="shared" si="101"/>
        <v>0</v>
      </c>
      <c r="P922" s="109">
        <f t="shared" si="102"/>
        <v>0</v>
      </c>
      <c r="Q922" s="109">
        <f t="shared" si="103"/>
        <v>0</v>
      </c>
      <c r="R922" s="109">
        <f t="shared" si="104"/>
        <v>0</v>
      </c>
      <c r="S922" s="425"/>
    </row>
    <row r="923" spans="1:19" x14ac:dyDescent="0.3">
      <c r="A923" s="421"/>
      <c r="B923" s="424"/>
      <c r="C923" s="421"/>
      <c r="D923" s="421"/>
      <c r="E923" s="421"/>
      <c r="F923" s="421"/>
      <c r="G923" s="421"/>
      <c r="H923" s="421"/>
      <c r="I923" s="220">
        <f>IF(B923&gt;A_Stammdaten!$B$12,0,SUM(C923,D923,F923,G923)-SUM(E923,H923))</f>
        <v>0</v>
      </c>
      <c r="J923" s="109">
        <f>IF(B923&gt;2020,HLOOKUP(A_Stammdaten!$B$12,$L$4:$R$2504,ROW(B923)-3,FALSE)+IF(OR(B923=0,A_Stammdaten!$B$12&lt;B923),0,I923*1/20),0)</f>
        <v>0</v>
      </c>
      <c r="K923" s="109">
        <f>IF(B923&gt;2020,HLOOKUP(A_Stammdaten!$B$12,$L$4:$R$2504,ROW(B923)-3,FALSE),0)</f>
        <v>0</v>
      </c>
      <c r="L923" s="109">
        <f t="shared" si="98"/>
        <v>0</v>
      </c>
      <c r="M923" s="109">
        <f t="shared" si="99"/>
        <v>0</v>
      </c>
      <c r="N923" s="109">
        <f t="shared" si="100"/>
        <v>0</v>
      </c>
      <c r="O923" s="109">
        <f t="shared" si="101"/>
        <v>0</v>
      </c>
      <c r="P923" s="109">
        <f t="shared" si="102"/>
        <v>0</v>
      </c>
      <c r="Q923" s="109">
        <f t="shared" si="103"/>
        <v>0</v>
      </c>
      <c r="R923" s="109">
        <f t="shared" si="104"/>
        <v>0</v>
      </c>
      <c r="S923" s="425"/>
    </row>
    <row r="924" spans="1:19" x14ac:dyDescent="0.3">
      <c r="A924" s="421"/>
      <c r="B924" s="424"/>
      <c r="C924" s="421"/>
      <c r="D924" s="421"/>
      <c r="E924" s="421"/>
      <c r="F924" s="421"/>
      <c r="G924" s="421"/>
      <c r="H924" s="421"/>
      <c r="I924" s="220">
        <f>IF(B924&gt;A_Stammdaten!$B$12,0,SUM(C924,D924,F924,G924)-SUM(E924,H924))</f>
        <v>0</v>
      </c>
      <c r="J924" s="109">
        <f>IF(B924&gt;2020,HLOOKUP(A_Stammdaten!$B$12,$L$4:$R$2504,ROW(B924)-3,FALSE)+IF(OR(B924=0,A_Stammdaten!$B$12&lt;B924),0,I924*1/20),0)</f>
        <v>0</v>
      </c>
      <c r="K924" s="109">
        <f>IF(B924&gt;2020,HLOOKUP(A_Stammdaten!$B$12,$L$4:$R$2504,ROW(B924)-3,FALSE),0)</f>
        <v>0</v>
      </c>
      <c r="L924" s="109">
        <f t="shared" si="98"/>
        <v>0</v>
      </c>
      <c r="M924" s="109">
        <f t="shared" si="99"/>
        <v>0</v>
      </c>
      <c r="N924" s="109">
        <f t="shared" si="100"/>
        <v>0</v>
      </c>
      <c r="O924" s="109">
        <f t="shared" si="101"/>
        <v>0</v>
      </c>
      <c r="P924" s="109">
        <f t="shared" si="102"/>
        <v>0</v>
      </c>
      <c r="Q924" s="109">
        <f t="shared" si="103"/>
        <v>0</v>
      </c>
      <c r="R924" s="109">
        <f t="shared" si="104"/>
        <v>0</v>
      </c>
      <c r="S924" s="425"/>
    </row>
    <row r="925" spans="1:19" x14ac:dyDescent="0.3">
      <c r="A925" s="421"/>
      <c r="B925" s="424"/>
      <c r="C925" s="421"/>
      <c r="D925" s="421"/>
      <c r="E925" s="421"/>
      <c r="F925" s="421"/>
      <c r="G925" s="421"/>
      <c r="H925" s="421"/>
      <c r="I925" s="220">
        <f>IF(B925&gt;A_Stammdaten!$B$12,0,SUM(C925,D925,F925,G925)-SUM(E925,H925))</f>
        <v>0</v>
      </c>
      <c r="J925" s="109">
        <f>IF(B925&gt;2020,HLOOKUP(A_Stammdaten!$B$12,$L$4:$R$2504,ROW(B925)-3,FALSE)+IF(OR(B925=0,A_Stammdaten!$B$12&lt;B925),0,I925*1/20),0)</f>
        <v>0</v>
      </c>
      <c r="K925" s="109">
        <f>IF(B925&gt;2020,HLOOKUP(A_Stammdaten!$B$12,$L$4:$R$2504,ROW(B925)-3,FALSE),0)</f>
        <v>0</v>
      </c>
      <c r="L925" s="109">
        <f t="shared" si="98"/>
        <v>0</v>
      </c>
      <c r="M925" s="109">
        <f t="shared" si="99"/>
        <v>0</v>
      </c>
      <c r="N925" s="109">
        <f t="shared" si="100"/>
        <v>0</v>
      </c>
      <c r="O925" s="109">
        <f t="shared" si="101"/>
        <v>0</v>
      </c>
      <c r="P925" s="109">
        <f t="shared" si="102"/>
        <v>0</v>
      </c>
      <c r="Q925" s="109">
        <f t="shared" si="103"/>
        <v>0</v>
      </c>
      <c r="R925" s="109">
        <f t="shared" si="104"/>
        <v>0</v>
      </c>
      <c r="S925" s="425"/>
    </row>
    <row r="926" spans="1:19" x14ac:dyDescent="0.3">
      <c r="A926" s="421"/>
      <c r="B926" s="424"/>
      <c r="C926" s="421"/>
      <c r="D926" s="421"/>
      <c r="E926" s="421"/>
      <c r="F926" s="421"/>
      <c r="G926" s="421"/>
      <c r="H926" s="421"/>
      <c r="I926" s="220">
        <f>IF(B926&gt;A_Stammdaten!$B$12,0,SUM(C926,D926,F926,G926)-SUM(E926,H926))</f>
        <v>0</v>
      </c>
      <c r="J926" s="109">
        <f>IF(B926&gt;2020,HLOOKUP(A_Stammdaten!$B$12,$L$4:$R$2504,ROW(B926)-3,FALSE)+IF(OR(B926=0,A_Stammdaten!$B$12&lt;B926),0,I926*1/20),0)</f>
        <v>0</v>
      </c>
      <c r="K926" s="109">
        <f>IF(B926&gt;2020,HLOOKUP(A_Stammdaten!$B$12,$L$4:$R$2504,ROW(B926)-3,FALSE),0)</f>
        <v>0</v>
      </c>
      <c r="L926" s="109">
        <f t="shared" si="98"/>
        <v>0</v>
      </c>
      <c r="M926" s="109">
        <f t="shared" si="99"/>
        <v>0</v>
      </c>
      <c r="N926" s="109">
        <f t="shared" si="100"/>
        <v>0</v>
      </c>
      <c r="O926" s="109">
        <f t="shared" si="101"/>
        <v>0</v>
      </c>
      <c r="P926" s="109">
        <f t="shared" si="102"/>
        <v>0</v>
      </c>
      <c r="Q926" s="109">
        <f t="shared" si="103"/>
        <v>0</v>
      </c>
      <c r="R926" s="109">
        <f t="shared" si="104"/>
        <v>0</v>
      </c>
      <c r="S926" s="425"/>
    </row>
    <row r="927" spans="1:19" x14ac:dyDescent="0.3">
      <c r="A927" s="421"/>
      <c r="B927" s="424"/>
      <c r="C927" s="421"/>
      <c r="D927" s="421"/>
      <c r="E927" s="421"/>
      <c r="F927" s="421"/>
      <c r="G927" s="421"/>
      <c r="H927" s="421"/>
      <c r="I927" s="220">
        <f>IF(B927&gt;A_Stammdaten!$B$12,0,SUM(C927,D927,F927,G927)-SUM(E927,H927))</f>
        <v>0</v>
      </c>
      <c r="J927" s="109">
        <f>IF(B927&gt;2020,HLOOKUP(A_Stammdaten!$B$12,$L$4:$R$2504,ROW(B927)-3,FALSE)+IF(OR(B927=0,A_Stammdaten!$B$12&lt;B927),0,I927*1/20),0)</f>
        <v>0</v>
      </c>
      <c r="K927" s="109">
        <f>IF(B927&gt;2020,HLOOKUP(A_Stammdaten!$B$12,$L$4:$R$2504,ROW(B927)-3,FALSE),0)</f>
        <v>0</v>
      </c>
      <c r="L927" s="109">
        <f t="shared" si="98"/>
        <v>0</v>
      </c>
      <c r="M927" s="109">
        <f t="shared" si="99"/>
        <v>0</v>
      </c>
      <c r="N927" s="109">
        <f t="shared" si="100"/>
        <v>0</v>
      </c>
      <c r="O927" s="109">
        <f t="shared" si="101"/>
        <v>0</v>
      </c>
      <c r="P927" s="109">
        <f t="shared" si="102"/>
        <v>0</v>
      </c>
      <c r="Q927" s="109">
        <f t="shared" si="103"/>
        <v>0</v>
      </c>
      <c r="R927" s="109">
        <f t="shared" si="104"/>
        <v>0</v>
      </c>
      <c r="S927" s="425"/>
    </row>
    <row r="928" spans="1:19" x14ac:dyDescent="0.3">
      <c r="A928" s="421"/>
      <c r="B928" s="424"/>
      <c r="C928" s="421"/>
      <c r="D928" s="421"/>
      <c r="E928" s="421"/>
      <c r="F928" s="421"/>
      <c r="G928" s="421"/>
      <c r="H928" s="421"/>
      <c r="I928" s="220">
        <f>IF(B928&gt;A_Stammdaten!$B$12,0,SUM(C928,D928,F928,G928)-SUM(E928,H928))</f>
        <v>0</v>
      </c>
      <c r="J928" s="109">
        <f>IF(B928&gt;2020,HLOOKUP(A_Stammdaten!$B$12,$L$4:$R$2504,ROW(B928)-3,FALSE)+IF(OR(B928=0,A_Stammdaten!$B$12&lt;B928),0,I928*1/20),0)</f>
        <v>0</v>
      </c>
      <c r="K928" s="109">
        <f>IF(B928&gt;2020,HLOOKUP(A_Stammdaten!$B$12,$L$4:$R$2504,ROW(B928)-3,FALSE),0)</f>
        <v>0</v>
      </c>
      <c r="L928" s="109">
        <f t="shared" si="98"/>
        <v>0</v>
      </c>
      <c r="M928" s="109">
        <f t="shared" si="99"/>
        <v>0</v>
      </c>
      <c r="N928" s="109">
        <f t="shared" si="100"/>
        <v>0</v>
      </c>
      <c r="O928" s="109">
        <f t="shared" si="101"/>
        <v>0</v>
      </c>
      <c r="P928" s="109">
        <f t="shared" si="102"/>
        <v>0</v>
      </c>
      <c r="Q928" s="109">
        <f t="shared" si="103"/>
        <v>0</v>
      </c>
      <c r="R928" s="109">
        <f t="shared" si="104"/>
        <v>0</v>
      </c>
      <c r="S928" s="425"/>
    </row>
    <row r="929" spans="1:19" x14ac:dyDescent="0.3">
      <c r="A929" s="421"/>
      <c r="B929" s="424"/>
      <c r="C929" s="421"/>
      <c r="D929" s="421"/>
      <c r="E929" s="421"/>
      <c r="F929" s="421"/>
      <c r="G929" s="421"/>
      <c r="H929" s="421"/>
      <c r="I929" s="220">
        <f>IF(B929&gt;A_Stammdaten!$B$12,0,SUM(C929,D929,F929,G929)-SUM(E929,H929))</f>
        <v>0</v>
      </c>
      <c r="J929" s="109">
        <f>IF(B929&gt;2020,HLOOKUP(A_Stammdaten!$B$12,$L$4:$R$2504,ROW(B929)-3,FALSE)+IF(OR(B929=0,A_Stammdaten!$B$12&lt;B929),0,I929*1/20),0)</f>
        <v>0</v>
      </c>
      <c r="K929" s="109">
        <f>IF(B929&gt;2020,HLOOKUP(A_Stammdaten!$B$12,$L$4:$R$2504,ROW(B929)-3,FALSE),0)</f>
        <v>0</v>
      </c>
      <c r="L929" s="109">
        <f t="shared" si="98"/>
        <v>0</v>
      </c>
      <c r="M929" s="109">
        <f t="shared" si="99"/>
        <v>0</v>
      </c>
      <c r="N929" s="109">
        <f t="shared" si="100"/>
        <v>0</v>
      </c>
      <c r="O929" s="109">
        <f t="shared" si="101"/>
        <v>0</v>
      </c>
      <c r="P929" s="109">
        <f t="shared" si="102"/>
        <v>0</v>
      </c>
      <c r="Q929" s="109">
        <f t="shared" si="103"/>
        <v>0</v>
      </c>
      <c r="R929" s="109">
        <f t="shared" si="104"/>
        <v>0</v>
      </c>
      <c r="S929" s="425"/>
    </row>
    <row r="930" spans="1:19" x14ac:dyDescent="0.3">
      <c r="A930" s="421"/>
      <c r="B930" s="424"/>
      <c r="C930" s="421"/>
      <c r="D930" s="421"/>
      <c r="E930" s="421"/>
      <c r="F930" s="421"/>
      <c r="G930" s="421"/>
      <c r="H930" s="421"/>
      <c r="I930" s="220">
        <f>IF(B930&gt;A_Stammdaten!$B$12,0,SUM(C930,D930,F930,G930)-SUM(E930,H930))</f>
        <v>0</v>
      </c>
      <c r="J930" s="109">
        <f>IF(B930&gt;2020,HLOOKUP(A_Stammdaten!$B$12,$L$4:$R$2504,ROW(B930)-3,FALSE)+IF(OR(B930=0,A_Stammdaten!$B$12&lt;B930),0,I930*1/20),0)</f>
        <v>0</v>
      </c>
      <c r="K930" s="109">
        <f>IF(B930&gt;2020,HLOOKUP(A_Stammdaten!$B$12,$L$4:$R$2504,ROW(B930)-3,FALSE),0)</f>
        <v>0</v>
      </c>
      <c r="L930" s="109">
        <f t="shared" si="98"/>
        <v>0</v>
      </c>
      <c r="M930" s="109">
        <f t="shared" si="99"/>
        <v>0</v>
      </c>
      <c r="N930" s="109">
        <f t="shared" si="100"/>
        <v>0</v>
      </c>
      <c r="O930" s="109">
        <f t="shared" si="101"/>
        <v>0</v>
      </c>
      <c r="P930" s="109">
        <f t="shared" si="102"/>
        <v>0</v>
      </c>
      <c r="Q930" s="109">
        <f t="shared" si="103"/>
        <v>0</v>
      </c>
      <c r="R930" s="109">
        <f t="shared" si="104"/>
        <v>0</v>
      </c>
      <c r="S930" s="425"/>
    </row>
    <row r="931" spans="1:19" x14ac:dyDescent="0.3">
      <c r="A931" s="421"/>
      <c r="B931" s="424"/>
      <c r="C931" s="421"/>
      <c r="D931" s="421"/>
      <c r="E931" s="421"/>
      <c r="F931" s="421"/>
      <c r="G931" s="421"/>
      <c r="H931" s="421"/>
      <c r="I931" s="220">
        <f>IF(B931&gt;A_Stammdaten!$B$12,0,SUM(C931,D931,F931,G931)-SUM(E931,H931))</f>
        <v>0</v>
      </c>
      <c r="J931" s="109">
        <f>IF(B931&gt;2020,HLOOKUP(A_Stammdaten!$B$12,$L$4:$R$2504,ROW(B931)-3,FALSE)+IF(OR(B931=0,A_Stammdaten!$B$12&lt;B931),0,I931*1/20),0)</f>
        <v>0</v>
      </c>
      <c r="K931" s="109">
        <f>IF(B931&gt;2020,HLOOKUP(A_Stammdaten!$B$12,$L$4:$R$2504,ROW(B931)-3,FALSE),0)</f>
        <v>0</v>
      </c>
      <c r="L931" s="109">
        <f t="shared" si="98"/>
        <v>0</v>
      </c>
      <c r="M931" s="109">
        <f t="shared" si="99"/>
        <v>0</v>
      </c>
      <c r="N931" s="109">
        <f t="shared" si="100"/>
        <v>0</v>
      </c>
      <c r="O931" s="109">
        <f t="shared" si="101"/>
        <v>0</v>
      </c>
      <c r="P931" s="109">
        <f t="shared" si="102"/>
        <v>0</v>
      </c>
      <c r="Q931" s="109">
        <f t="shared" si="103"/>
        <v>0</v>
      </c>
      <c r="R931" s="109">
        <f t="shared" si="104"/>
        <v>0</v>
      </c>
      <c r="S931" s="425"/>
    </row>
    <row r="932" spans="1:19" x14ac:dyDescent="0.3">
      <c r="A932" s="421"/>
      <c r="B932" s="424"/>
      <c r="C932" s="421"/>
      <c r="D932" s="421"/>
      <c r="E932" s="421"/>
      <c r="F932" s="421"/>
      <c r="G932" s="421"/>
      <c r="H932" s="421"/>
      <c r="I932" s="220">
        <f>IF(B932&gt;A_Stammdaten!$B$12,0,SUM(C932,D932,F932,G932)-SUM(E932,H932))</f>
        <v>0</v>
      </c>
      <c r="J932" s="109">
        <f>IF(B932&gt;2020,HLOOKUP(A_Stammdaten!$B$12,$L$4:$R$2504,ROW(B932)-3,FALSE)+IF(OR(B932=0,A_Stammdaten!$B$12&lt;B932),0,I932*1/20),0)</f>
        <v>0</v>
      </c>
      <c r="K932" s="109">
        <f>IF(B932&gt;2020,HLOOKUP(A_Stammdaten!$B$12,$L$4:$R$2504,ROW(B932)-3,FALSE),0)</f>
        <v>0</v>
      </c>
      <c r="L932" s="109">
        <f t="shared" si="98"/>
        <v>0</v>
      </c>
      <c r="M932" s="109">
        <f t="shared" si="99"/>
        <v>0</v>
      </c>
      <c r="N932" s="109">
        <f t="shared" si="100"/>
        <v>0</v>
      </c>
      <c r="O932" s="109">
        <f t="shared" si="101"/>
        <v>0</v>
      </c>
      <c r="P932" s="109">
        <f t="shared" si="102"/>
        <v>0</v>
      </c>
      <c r="Q932" s="109">
        <f t="shared" si="103"/>
        <v>0</v>
      </c>
      <c r="R932" s="109">
        <f t="shared" si="104"/>
        <v>0</v>
      </c>
      <c r="S932" s="425"/>
    </row>
    <row r="933" spans="1:19" x14ac:dyDescent="0.3">
      <c r="A933" s="421"/>
      <c r="B933" s="424"/>
      <c r="C933" s="421"/>
      <c r="D933" s="421"/>
      <c r="E933" s="421"/>
      <c r="F933" s="421"/>
      <c r="G933" s="421"/>
      <c r="H933" s="421"/>
      <c r="I933" s="220">
        <f>IF(B933&gt;A_Stammdaten!$B$12,0,SUM(C933,D933,F933,G933)-SUM(E933,H933))</f>
        <v>0</v>
      </c>
      <c r="J933" s="109">
        <f>IF(B933&gt;2020,HLOOKUP(A_Stammdaten!$B$12,$L$4:$R$2504,ROW(B933)-3,FALSE)+IF(OR(B933=0,A_Stammdaten!$B$12&lt;B933),0,I933*1/20),0)</f>
        <v>0</v>
      </c>
      <c r="K933" s="109">
        <f>IF(B933&gt;2020,HLOOKUP(A_Stammdaten!$B$12,$L$4:$R$2504,ROW(B933)-3,FALSE),0)</f>
        <v>0</v>
      </c>
      <c r="L933" s="109">
        <f t="shared" si="98"/>
        <v>0</v>
      </c>
      <c r="M933" s="109">
        <f t="shared" si="99"/>
        <v>0</v>
      </c>
      <c r="N933" s="109">
        <f t="shared" si="100"/>
        <v>0</v>
      </c>
      <c r="O933" s="109">
        <f t="shared" si="101"/>
        <v>0</v>
      </c>
      <c r="P933" s="109">
        <f t="shared" si="102"/>
        <v>0</v>
      </c>
      <c r="Q933" s="109">
        <f t="shared" si="103"/>
        <v>0</v>
      </c>
      <c r="R933" s="109">
        <f t="shared" si="104"/>
        <v>0</v>
      </c>
      <c r="S933" s="425"/>
    </row>
    <row r="934" spans="1:19" x14ac:dyDescent="0.3">
      <c r="A934" s="421"/>
      <c r="B934" s="424"/>
      <c r="C934" s="421"/>
      <c r="D934" s="421"/>
      <c r="E934" s="421"/>
      <c r="F934" s="421"/>
      <c r="G934" s="421"/>
      <c r="H934" s="421"/>
      <c r="I934" s="220">
        <f>IF(B934&gt;A_Stammdaten!$B$12,0,SUM(C934,D934,F934,G934)-SUM(E934,H934))</f>
        <v>0</v>
      </c>
      <c r="J934" s="109">
        <f>IF(B934&gt;2020,HLOOKUP(A_Stammdaten!$B$12,$L$4:$R$2504,ROW(B934)-3,FALSE)+IF(OR(B934=0,A_Stammdaten!$B$12&lt;B934),0,I934*1/20),0)</f>
        <v>0</v>
      </c>
      <c r="K934" s="109">
        <f>IF(B934&gt;2020,HLOOKUP(A_Stammdaten!$B$12,$L$4:$R$2504,ROW(B934)-3,FALSE),0)</f>
        <v>0</v>
      </c>
      <c r="L934" s="109">
        <f t="shared" si="98"/>
        <v>0</v>
      </c>
      <c r="M934" s="109">
        <f t="shared" si="99"/>
        <v>0</v>
      </c>
      <c r="N934" s="109">
        <f t="shared" si="100"/>
        <v>0</v>
      </c>
      <c r="O934" s="109">
        <f t="shared" si="101"/>
        <v>0</v>
      </c>
      <c r="P934" s="109">
        <f t="shared" si="102"/>
        <v>0</v>
      </c>
      <c r="Q934" s="109">
        <f t="shared" si="103"/>
        <v>0</v>
      </c>
      <c r="R934" s="109">
        <f t="shared" si="104"/>
        <v>0</v>
      </c>
      <c r="S934" s="425"/>
    </row>
    <row r="935" spans="1:19" x14ac:dyDescent="0.3">
      <c r="A935" s="421"/>
      <c r="B935" s="424"/>
      <c r="C935" s="421"/>
      <c r="D935" s="421"/>
      <c r="E935" s="421"/>
      <c r="F935" s="421"/>
      <c r="G935" s="421"/>
      <c r="H935" s="421"/>
      <c r="I935" s="220">
        <f>IF(B935&gt;A_Stammdaten!$B$12,0,SUM(C935,D935,F935,G935)-SUM(E935,H935))</f>
        <v>0</v>
      </c>
      <c r="J935" s="109">
        <f>IF(B935&gt;2020,HLOOKUP(A_Stammdaten!$B$12,$L$4:$R$2504,ROW(B935)-3,FALSE)+IF(OR(B935=0,A_Stammdaten!$B$12&lt;B935),0,I935*1/20),0)</f>
        <v>0</v>
      </c>
      <c r="K935" s="109">
        <f>IF(B935&gt;2020,HLOOKUP(A_Stammdaten!$B$12,$L$4:$R$2504,ROW(B935)-3,FALSE),0)</f>
        <v>0</v>
      </c>
      <c r="L935" s="109">
        <f t="shared" si="98"/>
        <v>0</v>
      </c>
      <c r="M935" s="109">
        <f t="shared" si="99"/>
        <v>0</v>
      </c>
      <c r="N935" s="109">
        <f t="shared" si="100"/>
        <v>0</v>
      </c>
      <c r="O935" s="109">
        <f t="shared" si="101"/>
        <v>0</v>
      </c>
      <c r="P935" s="109">
        <f t="shared" si="102"/>
        <v>0</v>
      </c>
      <c r="Q935" s="109">
        <f t="shared" si="103"/>
        <v>0</v>
      </c>
      <c r="R935" s="109">
        <f t="shared" si="104"/>
        <v>0</v>
      </c>
      <c r="S935" s="425"/>
    </row>
    <row r="936" spans="1:19" x14ac:dyDescent="0.3">
      <c r="A936" s="421"/>
      <c r="B936" s="424"/>
      <c r="C936" s="421"/>
      <c r="D936" s="421"/>
      <c r="E936" s="421"/>
      <c r="F936" s="421"/>
      <c r="G936" s="421"/>
      <c r="H936" s="421"/>
      <c r="I936" s="220">
        <f>IF(B936&gt;A_Stammdaten!$B$12,0,SUM(C936,D936,F936,G936)-SUM(E936,H936))</f>
        <v>0</v>
      </c>
      <c r="J936" s="109">
        <f>IF(B936&gt;2020,HLOOKUP(A_Stammdaten!$B$12,$L$4:$R$2504,ROW(B936)-3,FALSE)+IF(OR(B936=0,A_Stammdaten!$B$12&lt;B936),0,I936*1/20),0)</f>
        <v>0</v>
      </c>
      <c r="K936" s="109">
        <f>IF(B936&gt;2020,HLOOKUP(A_Stammdaten!$B$12,$L$4:$R$2504,ROW(B936)-3,FALSE),0)</f>
        <v>0</v>
      </c>
      <c r="L936" s="109">
        <f t="shared" si="98"/>
        <v>0</v>
      </c>
      <c r="M936" s="109">
        <f t="shared" si="99"/>
        <v>0</v>
      </c>
      <c r="N936" s="109">
        <f t="shared" si="100"/>
        <v>0</v>
      </c>
      <c r="O936" s="109">
        <f t="shared" si="101"/>
        <v>0</v>
      </c>
      <c r="P936" s="109">
        <f t="shared" si="102"/>
        <v>0</v>
      </c>
      <c r="Q936" s="109">
        <f t="shared" si="103"/>
        <v>0</v>
      </c>
      <c r="R936" s="109">
        <f t="shared" si="104"/>
        <v>0</v>
      </c>
      <c r="S936" s="425"/>
    </row>
    <row r="937" spans="1:19" x14ac:dyDescent="0.3">
      <c r="A937" s="421"/>
      <c r="B937" s="424"/>
      <c r="C937" s="421"/>
      <c r="D937" s="421"/>
      <c r="E937" s="421"/>
      <c r="F937" s="421"/>
      <c r="G937" s="421"/>
      <c r="H937" s="421"/>
      <c r="I937" s="220">
        <f>IF(B937&gt;A_Stammdaten!$B$12,0,SUM(C937,D937,F937,G937)-SUM(E937,H937))</f>
        <v>0</v>
      </c>
      <c r="J937" s="109">
        <f>IF(B937&gt;2020,HLOOKUP(A_Stammdaten!$B$12,$L$4:$R$2504,ROW(B937)-3,FALSE)+IF(OR(B937=0,A_Stammdaten!$B$12&lt;B937),0,I937*1/20),0)</f>
        <v>0</v>
      </c>
      <c r="K937" s="109">
        <f>IF(B937&gt;2020,HLOOKUP(A_Stammdaten!$B$12,$L$4:$R$2504,ROW(B937)-3,FALSE),0)</f>
        <v>0</v>
      </c>
      <c r="L937" s="109">
        <f t="shared" si="98"/>
        <v>0</v>
      </c>
      <c r="M937" s="109">
        <f t="shared" si="99"/>
        <v>0</v>
      </c>
      <c r="N937" s="109">
        <f t="shared" si="100"/>
        <v>0</v>
      </c>
      <c r="O937" s="109">
        <f t="shared" si="101"/>
        <v>0</v>
      </c>
      <c r="P937" s="109">
        <f t="shared" si="102"/>
        <v>0</v>
      </c>
      <c r="Q937" s="109">
        <f t="shared" si="103"/>
        <v>0</v>
      </c>
      <c r="R937" s="109">
        <f t="shared" si="104"/>
        <v>0</v>
      </c>
      <c r="S937" s="425"/>
    </row>
    <row r="938" spans="1:19" x14ac:dyDescent="0.3">
      <c r="A938" s="421"/>
      <c r="B938" s="424"/>
      <c r="C938" s="421"/>
      <c r="D938" s="421"/>
      <c r="E938" s="421"/>
      <c r="F938" s="421"/>
      <c r="G938" s="421"/>
      <c r="H938" s="421"/>
      <c r="I938" s="220">
        <f>IF(B938&gt;A_Stammdaten!$B$12,0,SUM(C938,D938,F938,G938)-SUM(E938,H938))</f>
        <v>0</v>
      </c>
      <c r="J938" s="109">
        <f>IF(B938&gt;2020,HLOOKUP(A_Stammdaten!$B$12,$L$4:$R$2504,ROW(B938)-3,FALSE)+IF(OR(B938=0,A_Stammdaten!$B$12&lt;B938),0,I938*1/20),0)</f>
        <v>0</v>
      </c>
      <c r="K938" s="109">
        <f>IF(B938&gt;2020,HLOOKUP(A_Stammdaten!$B$12,$L$4:$R$2504,ROW(B938)-3,FALSE),0)</f>
        <v>0</v>
      </c>
      <c r="L938" s="109">
        <f t="shared" si="98"/>
        <v>0</v>
      </c>
      <c r="M938" s="109">
        <f t="shared" si="99"/>
        <v>0</v>
      </c>
      <c r="N938" s="109">
        <f t="shared" si="100"/>
        <v>0</v>
      </c>
      <c r="O938" s="109">
        <f t="shared" si="101"/>
        <v>0</v>
      </c>
      <c r="P938" s="109">
        <f t="shared" si="102"/>
        <v>0</v>
      </c>
      <c r="Q938" s="109">
        <f t="shared" si="103"/>
        <v>0</v>
      </c>
      <c r="R938" s="109">
        <f t="shared" si="104"/>
        <v>0</v>
      </c>
      <c r="S938" s="425"/>
    </row>
    <row r="939" spans="1:19" x14ac:dyDescent="0.3">
      <c r="A939" s="421"/>
      <c r="B939" s="424"/>
      <c r="C939" s="421"/>
      <c r="D939" s="421"/>
      <c r="E939" s="421"/>
      <c r="F939" s="421"/>
      <c r="G939" s="421"/>
      <c r="H939" s="421"/>
      <c r="I939" s="220">
        <f>IF(B939&gt;A_Stammdaten!$B$12,0,SUM(C939,D939,F939,G939)-SUM(E939,H939))</f>
        <v>0</v>
      </c>
      <c r="J939" s="109">
        <f>IF(B939&gt;2020,HLOOKUP(A_Stammdaten!$B$12,$L$4:$R$2504,ROW(B939)-3,FALSE)+IF(OR(B939=0,A_Stammdaten!$B$12&lt;B939),0,I939*1/20),0)</f>
        <v>0</v>
      </c>
      <c r="K939" s="109">
        <f>IF(B939&gt;2020,HLOOKUP(A_Stammdaten!$B$12,$L$4:$R$2504,ROW(B939)-3,FALSE),0)</f>
        <v>0</v>
      </c>
      <c r="L939" s="109">
        <f t="shared" si="98"/>
        <v>0</v>
      </c>
      <c r="M939" s="109">
        <f t="shared" si="99"/>
        <v>0</v>
      </c>
      <c r="N939" s="109">
        <f t="shared" si="100"/>
        <v>0</v>
      </c>
      <c r="O939" s="109">
        <f t="shared" si="101"/>
        <v>0</v>
      </c>
      <c r="P939" s="109">
        <f t="shared" si="102"/>
        <v>0</v>
      </c>
      <c r="Q939" s="109">
        <f t="shared" si="103"/>
        <v>0</v>
      </c>
      <c r="R939" s="109">
        <f t="shared" si="104"/>
        <v>0</v>
      </c>
      <c r="S939" s="425"/>
    </row>
    <row r="940" spans="1:19" x14ac:dyDescent="0.3">
      <c r="A940" s="421"/>
      <c r="B940" s="424"/>
      <c r="C940" s="421"/>
      <c r="D940" s="421"/>
      <c r="E940" s="421"/>
      <c r="F940" s="421"/>
      <c r="G940" s="421"/>
      <c r="H940" s="421"/>
      <c r="I940" s="220">
        <f>IF(B940&gt;A_Stammdaten!$B$12,0,SUM(C940,D940,F940,G940)-SUM(E940,H940))</f>
        <v>0</v>
      </c>
      <c r="J940" s="109">
        <f>IF(B940&gt;2020,HLOOKUP(A_Stammdaten!$B$12,$L$4:$R$2504,ROW(B940)-3,FALSE)+IF(OR(B940=0,A_Stammdaten!$B$12&lt;B940),0,I940*1/20),0)</f>
        <v>0</v>
      </c>
      <c r="K940" s="109">
        <f>IF(B940&gt;2020,HLOOKUP(A_Stammdaten!$B$12,$L$4:$R$2504,ROW(B940)-3,FALSE),0)</f>
        <v>0</v>
      </c>
      <c r="L940" s="109">
        <f t="shared" si="98"/>
        <v>0</v>
      </c>
      <c r="M940" s="109">
        <f t="shared" si="99"/>
        <v>0</v>
      </c>
      <c r="N940" s="109">
        <f t="shared" si="100"/>
        <v>0</v>
      </c>
      <c r="O940" s="109">
        <f t="shared" si="101"/>
        <v>0</v>
      </c>
      <c r="P940" s="109">
        <f t="shared" si="102"/>
        <v>0</v>
      </c>
      <c r="Q940" s="109">
        <f t="shared" si="103"/>
        <v>0</v>
      </c>
      <c r="R940" s="109">
        <f t="shared" si="104"/>
        <v>0</v>
      </c>
      <c r="S940" s="425"/>
    </row>
    <row r="941" spans="1:19" x14ac:dyDescent="0.3">
      <c r="A941" s="421"/>
      <c r="B941" s="424"/>
      <c r="C941" s="421"/>
      <c r="D941" s="421"/>
      <c r="E941" s="421"/>
      <c r="F941" s="421"/>
      <c r="G941" s="421"/>
      <c r="H941" s="421"/>
      <c r="I941" s="220">
        <f>IF(B941&gt;A_Stammdaten!$B$12,0,SUM(C941,D941,F941,G941)-SUM(E941,H941))</f>
        <v>0</v>
      </c>
      <c r="J941" s="109">
        <f>IF(B941&gt;2020,HLOOKUP(A_Stammdaten!$B$12,$L$4:$R$2504,ROW(B941)-3,FALSE)+IF(OR(B941=0,A_Stammdaten!$B$12&lt;B941),0,I941*1/20),0)</f>
        <v>0</v>
      </c>
      <c r="K941" s="109">
        <f>IF(B941&gt;2020,HLOOKUP(A_Stammdaten!$B$12,$L$4:$R$2504,ROW(B941)-3,FALSE),0)</f>
        <v>0</v>
      </c>
      <c r="L941" s="109">
        <f t="shared" si="98"/>
        <v>0</v>
      </c>
      <c r="M941" s="109">
        <f t="shared" si="99"/>
        <v>0</v>
      </c>
      <c r="N941" s="109">
        <f t="shared" si="100"/>
        <v>0</v>
      </c>
      <c r="O941" s="109">
        <f t="shared" si="101"/>
        <v>0</v>
      </c>
      <c r="P941" s="109">
        <f t="shared" si="102"/>
        <v>0</v>
      </c>
      <c r="Q941" s="109">
        <f t="shared" si="103"/>
        <v>0</v>
      </c>
      <c r="R941" s="109">
        <f t="shared" si="104"/>
        <v>0</v>
      </c>
      <c r="S941" s="425"/>
    </row>
    <row r="942" spans="1:19" x14ac:dyDescent="0.3">
      <c r="A942" s="421"/>
      <c r="B942" s="424"/>
      <c r="C942" s="421"/>
      <c r="D942" s="421"/>
      <c r="E942" s="421"/>
      <c r="F942" s="421"/>
      <c r="G942" s="421"/>
      <c r="H942" s="421"/>
      <c r="I942" s="220">
        <f>IF(B942&gt;A_Stammdaten!$B$12,0,SUM(C942,D942,F942,G942)-SUM(E942,H942))</f>
        <v>0</v>
      </c>
      <c r="J942" s="109">
        <f>IF(B942&gt;2020,HLOOKUP(A_Stammdaten!$B$12,$L$4:$R$2504,ROW(B942)-3,FALSE)+IF(OR(B942=0,A_Stammdaten!$B$12&lt;B942),0,I942*1/20),0)</f>
        <v>0</v>
      </c>
      <c r="K942" s="109">
        <f>IF(B942&gt;2020,HLOOKUP(A_Stammdaten!$B$12,$L$4:$R$2504,ROW(B942)-3,FALSE),0)</f>
        <v>0</v>
      </c>
      <c r="L942" s="109">
        <f t="shared" si="98"/>
        <v>0</v>
      </c>
      <c r="M942" s="109">
        <f t="shared" si="99"/>
        <v>0</v>
      </c>
      <c r="N942" s="109">
        <f t="shared" si="100"/>
        <v>0</v>
      </c>
      <c r="O942" s="109">
        <f t="shared" si="101"/>
        <v>0</v>
      </c>
      <c r="P942" s="109">
        <f t="shared" si="102"/>
        <v>0</v>
      </c>
      <c r="Q942" s="109">
        <f t="shared" si="103"/>
        <v>0</v>
      </c>
      <c r="R942" s="109">
        <f t="shared" si="104"/>
        <v>0</v>
      </c>
      <c r="S942" s="425"/>
    </row>
    <row r="943" spans="1:19" x14ac:dyDescent="0.3">
      <c r="A943" s="421"/>
      <c r="B943" s="424"/>
      <c r="C943" s="421"/>
      <c r="D943" s="421"/>
      <c r="E943" s="421"/>
      <c r="F943" s="421"/>
      <c r="G943" s="421"/>
      <c r="H943" s="421"/>
      <c r="I943" s="220">
        <f>IF(B943&gt;A_Stammdaten!$B$12,0,SUM(C943,D943,F943,G943)-SUM(E943,H943))</f>
        <v>0</v>
      </c>
      <c r="J943" s="109">
        <f>IF(B943&gt;2020,HLOOKUP(A_Stammdaten!$B$12,$L$4:$R$2504,ROW(B943)-3,FALSE)+IF(OR(B943=0,A_Stammdaten!$B$12&lt;B943),0,I943*1/20),0)</f>
        <v>0</v>
      </c>
      <c r="K943" s="109">
        <f>IF(B943&gt;2020,HLOOKUP(A_Stammdaten!$B$12,$L$4:$R$2504,ROW(B943)-3,FALSE),0)</f>
        <v>0</v>
      </c>
      <c r="L943" s="109">
        <f t="shared" si="98"/>
        <v>0</v>
      </c>
      <c r="M943" s="109">
        <f t="shared" si="99"/>
        <v>0</v>
      </c>
      <c r="N943" s="109">
        <f t="shared" si="100"/>
        <v>0</v>
      </c>
      <c r="O943" s="109">
        <f t="shared" si="101"/>
        <v>0</v>
      </c>
      <c r="P943" s="109">
        <f t="shared" si="102"/>
        <v>0</v>
      </c>
      <c r="Q943" s="109">
        <f t="shared" si="103"/>
        <v>0</v>
      </c>
      <c r="R943" s="109">
        <f t="shared" si="104"/>
        <v>0</v>
      </c>
      <c r="S943" s="425"/>
    </row>
    <row r="944" spans="1:19" x14ac:dyDescent="0.3">
      <c r="A944" s="421"/>
      <c r="B944" s="424"/>
      <c r="C944" s="421"/>
      <c r="D944" s="421"/>
      <c r="E944" s="421"/>
      <c r="F944" s="421"/>
      <c r="G944" s="421"/>
      <c r="H944" s="421"/>
      <c r="I944" s="220">
        <f>IF(B944&gt;A_Stammdaten!$B$12,0,SUM(C944,D944,F944,G944)-SUM(E944,H944))</f>
        <v>0</v>
      </c>
      <c r="J944" s="109">
        <f>IF(B944&gt;2020,HLOOKUP(A_Stammdaten!$B$12,$L$4:$R$2504,ROW(B944)-3,FALSE)+IF(OR(B944=0,A_Stammdaten!$B$12&lt;B944),0,I944*1/20),0)</f>
        <v>0</v>
      </c>
      <c r="K944" s="109">
        <f>IF(B944&gt;2020,HLOOKUP(A_Stammdaten!$B$12,$L$4:$R$2504,ROW(B944)-3,FALSE),0)</f>
        <v>0</v>
      </c>
      <c r="L944" s="109">
        <f t="shared" si="98"/>
        <v>0</v>
      </c>
      <c r="M944" s="109">
        <f t="shared" si="99"/>
        <v>0</v>
      </c>
      <c r="N944" s="109">
        <f t="shared" si="100"/>
        <v>0</v>
      </c>
      <c r="O944" s="109">
        <f t="shared" si="101"/>
        <v>0</v>
      </c>
      <c r="P944" s="109">
        <f t="shared" si="102"/>
        <v>0</v>
      </c>
      <c r="Q944" s="109">
        <f t="shared" si="103"/>
        <v>0</v>
      </c>
      <c r="R944" s="109">
        <f t="shared" si="104"/>
        <v>0</v>
      </c>
      <c r="S944" s="425"/>
    </row>
    <row r="945" spans="1:19" x14ac:dyDescent="0.3">
      <c r="A945" s="421"/>
      <c r="B945" s="424"/>
      <c r="C945" s="421"/>
      <c r="D945" s="421"/>
      <c r="E945" s="421"/>
      <c r="F945" s="421"/>
      <c r="G945" s="421"/>
      <c r="H945" s="421"/>
      <c r="I945" s="220">
        <f>IF(B945&gt;A_Stammdaten!$B$12,0,SUM(C945,D945,F945,G945)-SUM(E945,H945))</f>
        <v>0</v>
      </c>
      <c r="J945" s="109">
        <f>IF(B945&gt;2020,HLOOKUP(A_Stammdaten!$B$12,$L$4:$R$2504,ROW(B945)-3,FALSE)+IF(OR(B945=0,A_Stammdaten!$B$12&lt;B945),0,I945*1/20),0)</f>
        <v>0</v>
      </c>
      <c r="K945" s="109">
        <f>IF(B945&gt;2020,HLOOKUP(A_Stammdaten!$B$12,$L$4:$R$2504,ROW(B945)-3,FALSE),0)</f>
        <v>0</v>
      </c>
      <c r="L945" s="109">
        <f t="shared" si="98"/>
        <v>0</v>
      </c>
      <c r="M945" s="109">
        <f t="shared" si="99"/>
        <v>0</v>
      </c>
      <c r="N945" s="109">
        <f t="shared" si="100"/>
        <v>0</v>
      </c>
      <c r="O945" s="109">
        <f t="shared" si="101"/>
        <v>0</v>
      </c>
      <c r="P945" s="109">
        <f t="shared" si="102"/>
        <v>0</v>
      </c>
      <c r="Q945" s="109">
        <f t="shared" si="103"/>
        <v>0</v>
      </c>
      <c r="R945" s="109">
        <f t="shared" si="104"/>
        <v>0</v>
      </c>
      <c r="S945" s="425"/>
    </row>
    <row r="946" spans="1:19" x14ac:dyDescent="0.3">
      <c r="A946" s="421"/>
      <c r="B946" s="424"/>
      <c r="C946" s="421"/>
      <c r="D946" s="421"/>
      <c r="E946" s="421"/>
      <c r="F946" s="421"/>
      <c r="G946" s="421"/>
      <c r="H946" s="421"/>
      <c r="I946" s="220">
        <f>IF(B946&gt;A_Stammdaten!$B$12,0,SUM(C946,D946,F946,G946)-SUM(E946,H946))</f>
        <v>0</v>
      </c>
      <c r="J946" s="109">
        <f>IF(B946&gt;2020,HLOOKUP(A_Stammdaten!$B$12,$L$4:$R$2504,ROW(B946)-3,FALSE)+IF(OR(B946=0,A_Stammdaten!$B$12&lt;B946),0,I946*1/20),0)</f>
        <v>0</v>
      </c>
      <c r="K946" s="109">
        <f>IF(B946&gt;2020,HLOOKUP(A_Stammdaten!$B$12,$L$4:$R$2504,ROW(B946)-3,FALSE),0)</f>
        <v>0</v>
      </c>
      <c r="L946" s="109">
        <f t="shared" si="98"/>
        <v>0</v>
      </c>
      <c r="M946" s="109">
        <f t="shared" si="99"/>
        <v>0</v>
      </c>
      <c r="N946" s="109">
        <f t="shared" si="100"/>
        <v>0</v>
      </c>
      <c r="O946" s="109">
        <f t="shared" si="101"/>
        <v>0</v>
      </c>
      <c r="P946" s="109">
        <f t="shared" si="102"/>
        <v>0</v>
      </c>
      <c r="Q946" s="109">
        <f t="shared" si="103"/>
        <v>0</v>
      </c>
      <c r="R946" s="109">
        <f t="shared" si="104"/>
        <v>0</v>
      </c>
      <c r="S946" s="425"/>
    </row>
    <row r="947" spans="1:19" x14ac:dyDescent="0.3">
      <c r="A947" s="421"/>
      <c r="B947" s="424"/>
      <c r="C947" s="421"/>
      <c r="D947" s="421"/>
      <c r="E947" s="421"/>
      <c r="F947" s="421"/>
      <c r="G947" s="421"/>
      <c r="H947" s="421"/>
      <c r="I947" s="220">
        <f>IF(B947&gt;A_Stammdaten!$B$12,0,SUM(C947,D947,F947,G947)-SUM(E947,H947))</f>
        <v>0</v>
      </c>
      <c r="J947" s="109">
        <f>IF(B947&gt;2020,HLOOKUP(A_Stammdaten!$B$12,$L$4:$R$2504,ROW(B947)-3,FALSE)+IF(OR(B947=0,A_Stammdaten!$B$12&lt;B947),0,I947*1/20),0)</f>
        <v>0</v>
      </c>
      <c r="K947" s="109">
        <f>IF(B947&gt;2020,HLOOKUP(A_Stammdaten!$B$12,$L$4:$R$2504,ROW(B947)-3,FALSE),0)</f>
        <v>0</v>
      </c>
      <c r="L947" s="109">
        <f t="shared" si="98"/>
        <v>0</v>
      </c>
      <c r="M947" s="109">
        <f t="shared" si="99"/>
        <v>0</v>
      </c>
      <c r="N947" s="109">
        <f t="shared" si="100"/>
        <v>0</v>
      </c>
      <c r="O947" s="109">
        <f t="shared" si="101"/>
        <v>0</v>
      </c>
      <c r="P947" s="109">
        <f t="shared" si="102"/>
        <v>0</v>
      </c>
      <c r="Q947" s="109">
        <f t="shared" si="103"/>
        <v>0</v>
      </c>
      <c r="R947" s="109">
        <f t="shared" si="104"/>
        <v>0</v>
      </c>
      <c r="S947" s="425"/>
    </row>
    <row r="948" spans="1:19" x14ac:dyDescent="0.3">
      <c r="A948" s="421"/>
      <c r="B948" s="424"/>
      <c r="C948" s="421"/>
      <c r="D948" s="421"/>
      <c r="E948" s="421"/>
      <c r="F948" s="421"/>
      <c r="G948" s="421"/>
      <c r="H948" s="421"/>
      <c r="I948" s="220">
        <f>IF(B948&gt;A_Stammdaten!$B$12,0,SUM(C948,D948,F948,G948)-SUM(E948,H948))</f>
        <v>0</v>
      </c>
      <c r="J948" s="109">
        <f>IF(B948&gt;2020,HLOOKUP(A_Stammdaten!$B$12,$L$4:$R$2504,ROW(B948)-3,FALSE)+IF(OR(B948=0,A_Stammdaten!$B$12&lt;B948),0,I948*1/20),0)</f>
        <v>0</v>
      </c>
      <c r="K948" s="109">
        <f>IF(B948&gt;2020,HLOOKUP(A_Stammdaten!$B$12,$L$4:$R$2504,ROW(B948)-3,FALSE),0)</f>
        <v>0</v>
      </c>
      <c r="L948" s="109">
        <f t="shared" si="98"/>
        <v>0</v>
      </c>
      <c r="M948" s="109">
        <f t="shared" si="99"/>
        <v>0</v>
      </c>
      <c r="N948" s="109">
        <f t="shared" si="100"/>
        <v>0</v>
      </c>
      <c r="O948" s="109">
        <f t="shared" si="101"/>
        <v>0</v>
      </c>
      <c r="P948" s="109">
        <f t="shared" si="102"/>
        <v>0</v>
      </c>
      <c r="Q948" s="109">
        <f t="shared" si="103"/>
        <v>0</v>
      </c>
      <c r="R948" s="109">
        <f t="shared" si="104"/>
        <v>0</v>
      </c>
      <c r="S948" s="425"/>
    </row>
    <row r="949" spans="1:19" x14ac:dyDescent="0.3">
      <c r="A949" s="421"/>
      <c r="B949" s="424"/>
      <c r="C949" s="421"/>
      <c r="D949" s="421"/>
      <c r="E949" s="421"/>
      <c r="F949" s="421"/>
      <c r="G949" s="421"/>
      <c r="H949" s="421"/>
      <c r="I949" s="220">
        <f>IF(B949&gt;A_Stammdaten!$B$12,0,SUM(C949,D949,F949,G949)-SUM(E949,H949))</f>
        <v>0</v>
      </c>
      <c r="J949" s="109">
        <f>IF(B949&gt;2020,HLOOKUP(A_Stammdaten!$B$12,$L$4:$R$2504,ROW(B949)-3,FALSE)+IF(OR(B949=0,A_Stammdaten!$B$12&lt;B949),0,I949*1/20),0)</f>
        <v>0</v>
      </c>
      <c r="K949" s="109">
        <f>IF(B949&gt;2020,HLOOKUP(A_Stammdaten!$B$12,$L$4:$R$2504,ROW(B949)-3,FALSE),0)</f>
        <v>0</v>
      </c>
      <c r="L949" s="109">
        <f t="shared" si="98"/>
        <v>0</v>
      </c>
      <c r="M949" s="109">
        <f t="shared" si="99"/>
        <v>0</v>
      </c>
      <c r="N949" s="109">
        <f t="shared" si="100"/>
        <v>0</v>
      </c>
      <c r="O949" s="109">
        <f t="shared" si="101"/>
        <v>0</v>
      </c>
      <c r="P949" s="109">
        <f t="shared" si="102"/>
        <v>0</v>
      </c>
      <c r="Q949" s="109">
        <f t="shared" si="103"/>
        <v>0</v>
      </c>
      <c r="R949" s="109">
        <f t="shared" si="104"/>
        <v>0</v>
      </c>
      <c r="S949" s="425"/>
    </row>
    <row r="950" spans="1:19" x14ac:dyDescent="0.3">
      <c r="A950" s="421"/>
      <c r="B950" s="424"/>
      <c r="C950" s="421"/>
      <c r="D950" s="421"/>
      <c r="E950" s="421"/>
      <c r="F950" s="421"/>
      <c r="G950" s="421"/>
      <c r="H950" s="421"/>
      <c r="I950" s="220">
        <f>IF(B950&gt;A_Stammdaten!$B$12,0,SUM(C950,D950,F950,G950)-SUM(E950,H950))</f>
        <v>0</v>
      </c>
      <c r="J950" s="109">
        <f>IF(B950&gt;2020,HLOOKUP(A_Stammdaten!$B$12,$L$4:$R$2504,ROW(B950)-3,FALSE)+IF(OR(B950=0,A_Stammdaten!$B$12&lt;B950),0,I950*1/20),0)</f>
        <v>0</v>
      </c>
      <c r="K950" s="109">
        <f>IF(B950&gt;2020,HLOOKUP(A_Stammdaten!$B$12,$L$4:$R$2504,ROW(B950)-3,FALSE),0)</f>
        <v>0</v>
      </c>
      <c r="L950" s="109">
        <f t="shared" si="98"/>
        <v>0</v>
      </c>
      <c r="M950" s="109">
        <f t="shared" si="99"/>
        <v>0</v>
      </c>
      <c r="N950" s="109">
        <f t="shared" si="100"/>
        <v>0</v>
      </c>
      <c r="O950" s="109">
        <f t="shared" si="101"/>
        <v>0</v>
      </c>
      <c r="P950" s="109">
        <f t="shared" si="102"/>
        <v>0</v>
      </c>
      <c r="Q950" s="109">
        <f t="shared" si="103"/>
        <v>0</v>
      </c>
      <c r="R950" s="109">
        <f t="shared" si="104"/>
        <v>0</v>
      </c>
      <c r="S950" s="425"/>
    </row>
    <row r="951" spans="1:19" x14ac:dyDescent="0.3">
      <c r="A951" s="421"/>
      <c r="B951" s="424"/>
      <c r="C951" s="421"/>
      <c r="D951" s="421"/>
      <c r="E951" s="421"/>
      <c r="F951" s="421"/>
      <c r="G951" s="421"/>
      <c r="H951" s="421"/>
      <c r="I951" s="220">
        <f>IF(B951&gt;A_Stammdaten!$B$12,0,SUM(C951,D951,F951,G951)-SUM(E951,H951))</f>
        <v>0</v>
      </c>
      <c r="J951" s="109">
        <f>IF(B951&gt;2020,HLOOKUP(A_Stammdaten!$B$12,$L$4:$R$2504,ROW(B951)-3,FALSE)+IF(OR(B951=0,A_Stammdaten!$B$12&lt;B951),0,I951*1/20),0)</f>
        <v>0</v>
      </c>
      <c r="K951" s="109">
        <f>IF(B951&gt;2020,HLOOKUP(A_Stammdaten!$B$12,$L$4:$R$2504,ROW(B951)-3,FALSE),0)</f>
        <v>0</v>
      </c>
      <c r="L951" s="109">
        <f t="shared" si="98"/>
        <v>0</v>
      </c>
      <c r="M951" s="109">
        <f t="shared" si="99"/>
        <v>0</v>
      </c>
      <c r="N951" s="109">
        <f t="shared" si="100"/>
        <v>0</v>
      </c>
      <c r="O951" s="109">
        <f t="shared" si="101"/>
        <v>0</v>
      </c>
      <c r="P951" s="109">
        <f t="shared" si="102"/>
        <v>0</v>
      </c>
      <c r="Q951" s="109">
        <f t="shared" si="103"/>
        <v>0</v>
      </c>
      <c r="R951" s="109">
        <f t="shared" si="104"/>
        <v>0</v>
      </c>
      <c r="S951" s="425"/>
    </row>
    <row r="952" spans="1:19" x14ac:dyDescent="0.3">
      <c r="A952" s="421"/>
      <c r="B952" s="424"/>
      <c r="C952" s="421"/>
      <c r="D952" s="421"/>
      <c r="E952" s="421"/>
      <c r="F952" s="421"/>
      <c r="G952" s="421"/>
      <c r="H952" s="421"/>
      <c r="I952" s="220">
        <f>IF(B952&gt;A_Stammdaten!$B$12,0,SUM(C952,D952,F952,G952)-SUM(E952,H952))</f>
        <v>0</v>
      </c>
      <c r="J952" s="109">
        <f>IF(B952&gt;2020,HLOOKUP(A_Stammdaten!$B$12,$L$4:$R$2504,ROW(B952)-3,FALSE)+IF(OR(B952=0,A_Stammdaten!$B$12&lt;B952),0,I952*1/20),0)</f>
        <v>0</v>
      </c>
      <c r="K952" s="109">
        <f>IF(B952&gt;2020,HLOOKUP(A_Stammdaten!$B$12,$L$4:$R$2504,ROW(B952)-3,FALSE),0)</f>
        <v>0</v>
      </c>
      <c r="L952" s="109">
        <f t="shared" si="98"/>
        <v>0</v>
      </c>
      <c r="M952" s="109">
        <f t="shared" si="99"/>
        <v>0</v>
      </c>
      <c r="N952" s="109">
        <f t="shared" si="100"/>
        <v>0</v>
      </c>
      <c r="O952" s="109">
        <f t="shared" si="101"/>
        <v>0</v>
      </c>
      <c r="P952" s="109">
        <f t="shared" si="102"/>
        <v>0</v>
      </c>
      <c r="Q952" s="109">
        <f t="shared" si="103"/>
        <v>0</v>
      </c>
      <c r="R952" s="109">
        <f t="shared" si="104"/>
        <v>0</v>
      </c>
      <c r="S952" s="425"/>
    </row>
    <row r="953" spans="1:19" x14ac:dyDescent="0.3">
      <c r="A953" s="421"/>
      <c r="B953" s="424"/>
      <c r="C953" s="421"/>
      <c r="D953" s="421"/>
      <c r="E953" s="421"/>
      <c r="F953" s="421"/>
      <c r="G953" s="421"/>
      <c r="H953" s="421"/>
      <c r="I953" s="220">
        <f>IF(B953&gt;A_Stammdaten!$B$12,0,SUM(C953,D953,F953,G953)-SUM(E953,H953))</f>
        <v>0</v>
      </c>
      <c r="J953" s="109">
        <f>IF(B953&gt;2020,HLOOKUP(A_Stammdaten!$B$12,$L$4:$R$2504,ROW(B953)-3,FALSE)+IF(OR(B953=0,A_Stammdaten!$B$12&lt;B953),0,I953*1/20),0)</f>
        <v>0</v>
      </c>
      <c r="K953" s="109">
        <f>IF(B953&gt;2020,HLOOKUP(A_Stammdaten!$B$12,$L$4:$R$2504,ROW(B953)-3,FALSE),0)</f>
        <v>0</v>
      </c>
      <c r="L953" s="109">
        <f t="shared" si="98"/>
        <v>0</v>
      </c>
      <c r="M953" s="109">
        <f t="shared" si="99"/>
        <v>0</v>
      </c>
      <c r="N953" s="109">
        <f t="shared" si="100"/>
        <v>0</v>
      </c>
      <c r="O953" s="109">
        <f t="shared" si="101"/>
        <v>0</v>
      </c>
      <c r="P953" s="109">
        <f t="shared" si="102"/>
        <v>0</v>
      </c>
      <c r="Q953" s="109">
        <f t="shared" si="103"/>
        <v>0</v>
      </c>
      <c r="R953" s="109">
        <f t="shared" si="104"/>
        <v>0</v>
      </c>
      <c r="S953" s="425"/>
    </row>
    <row r="954" spans="1:19" x14ac:dyDescent="0.3">
      <c r="A954" s="421"/>
      <c r="B954" s="424"/>
      <c r="C954" s="421"/>
      <c r="D954" s="421"/>
      <c r="E954" s="421"/>
      <c r="F954" s="421"/>
      <c r="G954" s="421"/>
      <c r="H954" s="421"/>
      <c r="I954" s="220">
        <f>IF(B954&gt;A_Stammdaten!$B$12,0,SUM(C954,D954,F954,G954)-SUM(E954,H954))</f>
        <v>0</v>
      </c>
      <c r="J954" s="109">
        <f>IF(B954&gt;2020,HLOOKUP(A_Stammdaten!$B$12,$L$4:$R$2504,ROW(B954)-3,FALSE)+IF(OR(B954=0,A_Stammdaten!$B$12&lt;B954),0,I954*1/20),0)</f>
        <v>0</v>
      </c>
      <c r="K954" s="109">
        <f>IF(B954&gt;2020,HLOOKUP(A_Stammdaten!$B$12,$L$4:$R$2504,ROW(B954)-3,FALSE),0)</f>
        <v>0</v>
      </c>
      <c r="L954" s="109">
        <f t="shared" si="98"/>
        <v>0</v>
      </c>
      <c r="M954" s="109">
        <f t="shared" si="99"/>
        <v>0</v>
      </c>
      <c r="N954" s="109">
        <f t="shared" si="100"/>
        <v>0</v>
      </c>
      <c r="O954" s="109">
        <f t="shared" si="101"/>
        <v>0</v>
      </c>
      <c r="P954" s="109">
        <f t="shared" si="102"/>
        <v>0</v>
      </c>
      <c r="Q954" s="109">
        <f t="shared" si="103"/>
        <v>0</v>
      </c>
      <c r="R954" s="109">
        <f t="shared" si="104"/>
        <v>0</v>
      </c>
      <c r="S954" s="425"/>
    </row>
    <row r="955" spans="1:19" x14ac:dyDescent="0.3">
      <c r="A955" s="421"/>
      <c r="B955" s="424"/>
      <c r="C955" s="421"/>
      <c r="D955" s="421"/>
      <c r="E955" s="421"/>
      <c r="F955" s="421"/>
      <c r="G955" s="421"/>
      <c r="H955" s="421"/>
      <c r="I955" s="220">
        <f>IF(B955&gt;A_Stammdaten!$B$12,0,SUM(C955,D955,F955,G955)-SUM(E955,H955))</f>
        <v>0</v>
      </c>
      <c r="J955" s="109">
        <f>IF(B955&gt;2020,HLOOKUP(A_Stammdaten!$B$12,$L$4:$R$2504,ROW(B955)-3,FALSE)+IF(OR(B955=0,A_Stammdaten!$B$12&lt;B955),0,I955*1/20),0)</f>
        <v>0</v>
      </c>
      <c r="K955" s="109">
        <f>IF(B955&gt;2020,HLOOKUP(A_Stammdaten!$B$12,$L$4:$R$2504,ROW(B955)-3,FALSE),0)</f>
        <v>0</v>
      </c>
      <c r="L955" s="109">
        <f t="shared" si="98"/>
        <v>0</v>
      </c>
      <c r="M955" s="109">
        <f t="shared" si="99"/>
        <v>0</v>
      </c>
      <c r="N955" s="109">
        <f t="shared" si="100"/>
        <v>0</v>
      </c>
      <c r="O955" s="109">
        <f t="shared" si="101"/>
        <v>0</v>
      </c>
      <c r="P955" s="109">
        <f t="shared" si="102"/>
        <v>0</v>
      </c>
      <c r="Q955" s="109">
        <f t="shared" si="103"/>
        <v>0</v>
      </c>
      <c r="R955" s="109">
        <f t="shared" si="104"/>
        <v>0</v>
      </c>
      <c r="S955" s="425"/>
    </row>
    <row r="956" spans="1:19" x14ac:dyDescent="0.3">
      <c r="A956" s="421"/>
      <c r="B956" s="424"/>
      <c r="C956" s="421"/>
      <c r="D956" s="421"/>
      <c r="E956" s="421"/>
      <c r="F956" s="421"/>
      <c r="G956" s="421"/>
      <c r="H956" s="421"/>
      <c r="I956" s="220">
        <f>IF(B956&gt;A_Stammdaten!$B$12,0,SUM(C956,D956,F956,G956)-SUM(E956,H956))</f>
        <v>0</v>
      </c>
      <c r="J956" s="109">
        <f>IF(B956&gt;2020,HLOOKUP(A_Stammdaten!$B$12,$L$4:$R$2504,ROW(B956)-3,FALSE)+IF(OR(B956=0,A_Stammdaten!$B$12&lt;B956),0,I956*1/20),0)</f>
        <v>0</v>
      </c>
      <c r="K956" s="109">
        <f>IF(B956&gt;2020,HLOOKUP(A_Stammdaten!$B$12,$L$4:$R$2504,ROW(B956)-3,FALSE),0)</f>
        <v>0</v>
      </c>
      <c r="L956" s="109">
        <f t="shared" si="98"/>
        <v>0</v>
      </c>
      <c r="M956" s="109">
        <f t="shared" si="99"/>
        <v>0</v>
      </c>
      <c r="N956" s="109">
        <f t="shared" si="100"/>
        <v>0</v>
      </c>
      <c r="O956" s="109">
        <f t="shared" si="101"/>
        <v>0</v>
      </c>
      <c r="P956" s="109">
        <f t="shared" si="102"/>
        <v>0</v>
      </c>
      <c r="Q956" s="109">
        <f t="shared" si="103"/>
        <v>0</v>
      </c>
      <c r="R956" s="109">
        <f t="shared" si="104"/>
        <v>0</v>
      </c>
      <c r="S956" s="425"/>
    </row>
    <row r="957" spans="1:19" x14ac:dyDescent="0.3">
      <c r="A957" s="421"/>
      <c r="B957" s="424"/>
      <c r="C957" s="421"/>
      <c r="D957" s="421"/>
      <c r="E957" s="421"/>
      <c r="F957" s="421"/>
      <c r="G957" s="421"/>
      <c r="H957" s="421"/>
      <c r="I957" s="220">
        <f>IF(B957&gt;A_Stammdaten!$B$12,0,SUM(C957,D957,F957,G957)-SUM(E957,H957))</f>
        <v>0</v>
      </c>
      <c r="J957" s="109">
        <f>IF(B957&gt;2020,HLOOKUP(A_Stammdaten!$B$12,$L$4:$R$2504,ROW(B957)-3,FALSE)+IF(OR(B957=0,A_Stammdaten!$B$12&lt;B957),0,I957*1/20),0)</f>
        <v>0</v>
      </c>
      <c r="K957" s="109">
        <f>IF(B957&gt;2020,HLOOKUP(A_Stammdaten!$B$12,$L$4:$R$2504,ROW(B957)-3,FALSE),0)</f>
        <v>0</v>
      </c>
      <c r="L957" s="109">
        <f t="shared" si="98"/>
        <v>0</v>
      </c>
      <c r="M957" s="109">
        <f t="shared" si="99"/>
        <v>0</v>
      </c>
      <c r="N957" s="109">
        <f t="shared" si="100"/>
        <v>0</v>
      </c>
      <c r="O957" s="109">
        <f t="shared" si="101"/>
        <v>0</v>
      </c>
      <c r="P957" s="109">
        <f t="shared" si="102"/>
        <v>0</v>
      </c>
      <c r="Q957" s="109">
        <f t="shared" si="103"/>
        <v>0</v>
      </c>
      <c r="R957" s="109">
        <f t="shared" si="104"/>
        <v>0</v>
      </c>
      <c r="S957" s="425"/>
    </row>
    <row r="958" spans="1:19" x14ac:dyDescent="0.3">
      <c r="A958" s="421"/>
      <c r="B958" s="424"/>
      <c r="C958" s="421"/>
      <c r="D958" s="421"/>
      <c r="E958" s="421"/>
      <c r="F958" s="421"/>
      <c r="G958" s="421"/>
      <c r="H958" s="421"/>
      <c r="I958" s="220">
        <f>IF(B958&gt;A_Stammdaten!$B$12,0,SUM(C958,D958,F958,G958)-SUM(E958,H958))</f>
        <v>0</v>
      </c>
      <c r="J958" s="109">
        <f>IF(B958&gt;2020,HLOOKUP(A_Stammdaten!$B$12,$L$4:$R$2504,ROW(B958)-3,FALSE)+IF(OR(B958=0,A_Stammdaten!$B$12&lt;B958),0,I958*1/20),0)</f>
        <v>0</v>
      </c>
      <c r="K958" s="109">
        <f>IF(B958&gt;2020,HLOOKUP(A_Stammdaten!$B$12,$L$4:$R$2504,ROW(B958)-3,FALSE),0)</f>
        <v>0</v>
      </c>
      <c r="L958" s="109">
        <f t="shared" si="98"/>
        <v>0</v>
      </c>
      <c r="M958" s="109">
        <f t="shared" si="99"/>
        <v>0</v>
      </c>
      <c r="N958" s="109">
        <f t="shared" si="100"/>
        <v>0</v>
      </c>
      <c r="O958" s="109">
        <f t="shared" si="101"/>
        <v>0</v>
      </c>
      <c r="P958" s="109">
        <f t="shared" si="102"/>
        <v>0</v>
      </c>
      <c r="Q958" s="109">
        <f t="shared" si="103"/>
        <v>0</v>
      </c>
      <c r="R958" s="109">
        <f t="shared" si="104"/>
        <v>0</v>
      </c>
      <c r="S958" s="425"/>
    </row>
    <row r="959" spans="1:19" x14ac:dyDescent="0.3">
      <c r="A959" s="421"/>
      <c r="B959" s="424"/>
      <c r="C959" s="421"/>
      <c r="D959" s="421"/>
      <c r="E959" s="421"/>
      <c r="F959" s="421"/>
      <c r="G959" s="421"/>
      <c r="H959" s="421"/>
      <c r="I959" s="220">
        <f>IF(B959&gt;A_Stammdaten!$B$12,0,SUM(C959,D959,F959,G959)-SUM(E959,H959))</f>
        <v>0</v>
      </c>
      <c r="J959" s="109">
        <f>IF(B959&gt;2020,HLOOKUP(A_Stammdaten!$B$12,$L$4:$R$2504,ROW(B959)-3,FALSE)+IF(OR(B959=0,A_Stammdaten!$B$12&lt;B959),0,I959*1/20),0)</f>
        <v>0</v>
      </c>
      <c r="K959" s="109">
        <f>IF(B959&gt;2020,HLOOKUP(A_Stammdaten!$B$12,$L$4:$R$2504,ROW(B959)-3,FALSE),0)</f>
        <v>0</v>
      </c>
      <c r="L959" s="109">
        <f t="shared" si="98"/>
        <v>0</v>
      </c>
      <c r="M959" s="109">
        <f t="shared" si="99"/>
        <v>0</v>
      </c>
      <c r="N959" s="109">
        <f t="shared" si="100"/>
        <v>0</v>
      </c>
      <c r="O959" s="109">
        <f t="shared" si="101"/>
        <v>0</v>
      </c>
      <c r="P959" s="109">
        <f t="shared" si="102"/>
        <v>0</v>
      </c>
      <c r="Q959" s="109">
        <f t="shared" si="103"/>
        <v>0</v>
      </c>
      <c r="R959" s="109">
        <f t="shared" si="104"/>
        <v>0</v>
      </c>
      <c r="S959" s="425"/>
    </row>
    <row r="960" spans="1:19" x14ac:dyDescent="0.3">
      <c r="A960" s="421"/>
      <c r="B960" s="424"/>
      <c r="C960" s="421"/>
      <c r="D960" s="421"/>
      <c r="E960" s="421"/>
      <c r="F960" s="421"/>
      <c r="G960" s="421"/>
      <c r="H960" s="421"/>
      <c r="I960" s="220">
        <f>IF(B960&gt;A_Stammdaten!$B$12,0,SUM(C960,D960,F960,G960)-SUM(E960,H960))</f>
        <v>0</v>
      </c>
      <c r="J960" s="109">
        <f>IF(B960&gt;2020,HLOOKUP(A_Stammdaten!$B$12,$L$4:$R$2504,ROW(B960)-3,FALSE)+IF(OR(B960=0,A_Stammdaten!$B$12&lt;B960),0,I960*1/20),0)</f>
        <v>0</v>
      </c>
      <c r="K960" s="109">
        <f>IF(B960&gt;2020,HLOOKUP(A_Stammdaten!$B$12,$L$4:$R$2504,ROW(B960)-3,FALSE),0)</f>
        <v>0</v>
      </c>
      <c r="L960" s="109">
        <f t="shared" si="98"/>
        <v>0</v>
      </c>
      <c r="M960" s="109">
        <f t="shared" si="99"/>
        <v>0</v>
      </c>
      <c r="N960" s="109">
        <f t="shared" si="100"/>
        <v>0</v>
      </c>
      <c r="O960" s="109">
        <f t="shared" si="101"/>
        <v>0</v>
      </c>
      <c r="P960" s="109">
        <f t="shared" si="102"/>
        <v>0</v>
      </c>
      <c r="Q960" s="109">
        <f t="shared" si="103"/>
        <v>0</v>
      </c>
      <c r="R960" s="109">
        <f t="shared" si="104"/>
        <v>0</v>
      </c>
      <c r="S960" s="425"/>
    </row>
    <row r="961" spans="1:19" x14ac:dyDescent="0.3">
      <c r="A961" s="421"/>
      <c r="B961" s="424"/>
      <c r="C961" s="421"/>
      <c r="D961" s="421"/>
      <c r="E961" s="421"/>
      <c r="F961" s="421"/>
      <c r="G961" s="421"/>
      <c r="H961" s="421"/>
      <c r="I961" s="220">
        <f>IF(B961&gt;A_Stammdaten!$B$12,0,SUM(C961,D961,F961,G961)-SUM(E961,H961))</f>
        <v>0</v>
      </c>
      <c r="J961" s="109">
        <f>IF(B961&gt;2020,HLOOKUP(A_Stammdaten!$B$12,$L$4:$R$2504,ROW(B961)-3,FALSE)+IF(OR(B961=0,A_Stammdaten!$B$12&lt;B961),0,I961*1/20),0)</f>
        <v>0</v>
      </c>
      <c r="K961" s="109">
        <f>IF(B961&gt;2020,HLOOKUP(A_Stammdaten!$B$12,$L$4:$R$2504,ROW(B961)-3,FALSE),0)</f>
        <v>0</v>
      </c>
      <c r="L961" s="109">
        <f t="shared" si="98"/>
        <v>0</v>
      </c>
      <c r="M961" s="109">
        <f t="shared" si="99"/>
        <v>0</v>
      </c>
      <c r="N961" s="109">
        <f t="shared" si="100"/>
        <v>0</v>
      </c>
      <c r="O961" s="109">
        <f t="shared" si="101"/>
        <v>0</v>
      </c>
      <c r="P961" s="109">
        <f t="shared" si="102"/>
        <v>0</v>
      </c>
      <c r="Q961" s="109">
        <f t="shared" si="103"/>
        <v>0</v>
      </c>
      <c r="R961" s="109">
        <f t="shared" si="104"/>
        <v>0</v>
      </c>
      <c r="S961" s="425"/>
    </row>
    <row r="962" spans="1:19" x14ac:dyDescent="0.3">
      <c r="A962" s="421"/>
      <c r="B962" s="424"/>
      <c r="C962" s="421"/>
      <c r="D962" s="421"/>
      <c r="E962" s="421"/>
      <c r="F962" s="421"/>
      <c r="G962" s="421"/>
      <c r="H962" s="421"/>
      <c r="I962" s="220">
        <f>IF(B962&gt;A_Stammdaten!$B$12,0,SUM(C962,D962,F962,G962)-SUM(E962,H962))</f>
        <v>0</v>
      </c>
      <c r="J962" s="109">
        <f>IF(B962&gt;2020,HLOOKUP(A_Stammdaten!$B$12,$L$4:$R$2504,ROW(B962)-3,FALSE)+IF(OR(B962=0,A_Stammdaten!$B$12&lt;B962),0,I962*1/20),0)</f>
        <v>0</v>
      </c>
      <c r="K962" s="109">
        <f>IF(B962&gt;2020,HLOOKUP(A_Stammdaten!$B$12,$L$4:$R$2504,ROW(B962)-3,FALSE),0)</f>
        <v>0</v>
      </c>
      <c r="L962" s="109">
        <f t="shared" si="98"/>
        <v>0</v>
      </c>
      <c r="M962" s="109">
        <f t="shared" si="99"/>
        <v>0</v>
      </c>
      <c r="N962" s="109">
        <f t="shared" si="100"/>
        <v>0</v>
      </c>
      <c r="O962" s="109">
        <f t="shared" si="101"/>
        <v>0</v>
      </c>
      <c r="P962" s="109">
        <f t="shared" si="102"/>
        <v>0</v>
      </c>
      <c r="Q962" s="109">
        <f t="shared" si="103"/>
        <v>0</v>
      </c>
      <c r="R962" s="109">
        <f t="shared" si="104"/>
        <v>0</v>
      </c>
      <c r="S962" s="425"/>
    </row>
    <row r="963" spans="1:19" x14ac:dyDescent="0.3">
      <c r="A963" s="421"/>
      <c r="B963" s="424"/>
      <c r="C963" s="421"/>
      <c r="D963" s="421"/>
      <c r="E963" s="421"/>
      <c r="F963" s="421"/>
      <c r="G963" s="421"/>
      <c r="H963" s="421"/>
      <c r="I963" s="220">
        <f>IF(B963&gt;A_Stammdaten!$B$12,0,SUM(C963,D963,F963,G963)-SUM(E963,H963))</f>
        <v>0</v>
      </c>
      <c r="J963" s="109">
        <f>IF(B963&gt;2020,HLOOKUP(A_Stammdaten!$B$12,$L$4:$R$2504,ROW(B963)-3,FALSE)+IF(OR(B963=0,A_Stammdaten!$B$12&lt;B963),0,I963*1/20),0)</f>
        <v>0</v>
      </c>
      <c r="K963" s="109">
        <f>IF(B963&gt;2020,HLOOKUP(A_Stammdaten!$B$12,$L$4:$R$2504,ROW(B963)-3,FALSE),0)</f>
        <v>0</v>
      </c>
      <c r="L963" s="109">
        <f t="shared" si="98"/>
        <v>0</v>
      </c>
      <c r="M963" s="109">
        <f t="shared" si="99"/>
        <v>0</v>
      </c>
      <c r="N963" s="109">
        <f t="shared" si="100"/>
        <v>0</v>
      </c>
      <c r="O963" s="109">
        <f t="shared" si="101"/>
        <v>0</v>
      </c>
      <c r="P963" s="109">
        <f t="shared" si="102"/>
        <v>0</v>
      </c>
      <c r="Q963" s="109">
        <f t="shared" si="103"/>
        <v>0</v>
      </c>
      <c r="R963" s="109">
        <f t="shared" si="104"/>
        <v>0</v>
      </c>
      <c r="S963" s="425"/>
    </row>
    <row r="964" spans="1:19" x14ac:dyDescent="0.3">
      <c r="A964" s="421"/>
      <c r="B964" s="424"/>
      <c r="C964" s="421"/>
      <c r="D964" s="421"/>
      <c r="E964" s="421"/>
      <c r="F964" s="421"/>
      <c r="G964" s="421"/>
      <c r="H964" s="421"/>
      <c r="I964" s="220">
        <f>IF(B964&gt;A_Stammdaten!$B$12,0,SUM(C964,D964,F964,G964)-SUM(E964,H964))</f>
        <v>0</v>
      </c>
      <c r="J964" s="109">
        <f>IF(B964&gt;2020,HLOOKUP(A_Stammdaten!$B$12,$L$4:$R$2504,ROW(B964)-3,FALSE)+IF(OR(B964=0,A_Stammdaten!$B$12&lt;B964),0,I964*1/20),0)</f>
        <v>0</v>
      </c>
      <c r="K964" s="109">
        <f>IF(B964&gt;2020,HLOOKUP(A_Stammdaten!$B$12,$L$4:$R$2504,ROW(B964)-3,FALSE),0)</f>
        <v>0</v>
      </c>
      <c r="L964" s="109">
        <f t="shared" si="98"/>
        <v>0</v>
      </c>
      <c r="M964" s="109">
        <f t="shared" si="99"/>
        <v>0</v>
      </c>
      <c r="N964" s="109">
        <f t="shared" si="100"/>
        <v>0</v>
      </c>
      <c r="O964" s="109">
        <f t="shared" si="101"/>
        <v>0</v>
      </c>
      <c r="P964" s="109">
        <f t="shared" si="102"/>
        <v>0</v>
      </c>
      <c r="Q964" s="109">
        <f t="shared" si="103"/>
        <v>0</v>
      </c>
      <c r="R964" s="109">
        <f t="shared" si="104"/>
        <v>0</v>
      </c>
      <c r="S964" s="425"/>
    </row>
    <row r="965" spans="1:19" x14ac:dyDescent="0.3">
      <c r="A965" s="421"/>
      <c r="B965" s="424"/>
      <c r="C965" s="421"/>
      <c r="D965" s="421"/>
      <c r="E965" s="421"/>
      <c r="F965" s="421"/>
      <c r="G965" s="421"/>
      <c r="H965" s="421"/>
      <c r="I965" s="220">
        <f>IF(B965&gt;A_Stammdaten!$B$12,0,SUM(C965,D965,F965,G965)-SUM(E965,H965))</f>
        <v>0</v>
      </c>
      <c r="J965" s="109">
        <f>IF(B965&gt;2020,HLOOKUP(A_Stammdaten!$B$12,$L$4:$R$2504,ROW(B965)-3,FALSE)+IF(OR(B965=0,A_Stammdaten!$B$12&lt;B965),0,I965*1/20),0)</f>
        <v>0</v>
      </c>
      <c r="K965" s="109">
        <f>IF(B965&gt;2020,HLOOKUP(A_Stammdaten!$B$12,$L$4:$R$2504,ROW(B965)-3,FALSE),0)</f>
        <v>0</v>
      </c>
      <c r="L965" s="109">
        <f t="shared" si="98"/>
        <v>0</v>
      </c>
      <c r="M965" s="109">
        <f t="shared" si="99"/>
        <v>0</v>
      </c>
      <c r="N965" s="109">
        <f t="shared" si="100"/>
        <v>0</v>
      </c>
      <c r="O965" s="109">
        <f t="shared" si="101"/>
        <v>0</v>
      </c>
      <c r="P965" s="109">
        <f t="shared" si="102"/>
        <v>0</v>
      </c>
      <c r="Q965" s="109">
        <f t="shared" si="103"/>
        <v>0</v>
      </c>
      <c r="R965" s="109">
        <f t="shared" si="104"/>
        <v>0</v>
      </c>
      <c r="S965" s="425"/>
    </row>
    <row r="966" spans="1:19" x14ac:dyDescent="0.3">
      <c r="A966" s="421"/>
      <c r="B966" s="424"/>
      <c r="C966" s="421"/>
      <c r="D966" s="421"/>
      <c r="E966" s="421"/>
      <c r="F966" s="421"/>
      <c r="G966" s="421"/>
      <c r="H966" s="421"/>
      <c r="I966" s="220">
        <f>IF(B966&gt;A_Stammdaten!$B$12,0,SUM(C966,D966,F966,G966)-SUM(E966,H966))</f>
        <v>0</v>
      </c>
      <c r="J966" s="109">
        <f>IF(B966&gt;2020,HLOOKUP(A_Stammdaten!$B$12,$L$4:$R$2504,ROW(B966)-3,FALSE)+IF(OR(B966=0,A_Stammdaten!$B$12&lt;B966),0,I966*1/20),0)</f>
        <v>0</v>
      </c>
      <c r="K966" s="109">
        <f>IF(B966&gt;2020,HLOOKUP(A_Stammdaten!$B$12,$L$4:$R$2504,ROW(B966)-3,FALSE),0)</f>
        <v>0</v>
      </c>
      <c r="L966" s="109">
        <f t="shared" ref="L966:L1029" si="105">IF(B966&gt;2020,IF(OR($I966=0,L$4&lt;$B966,$B966=0,20-(L$4-$B966)=0),0,$I966*(19-(L$4-$B966))/20),0)</f>
        <v>0</v>
      </c>
      <c r="M966" s="109">
        <f t="shared" ref="M966:M1029" si="106">IF(B966&gt;2020,IF(OR($I966=0,M$4&lt;$B966,$B966=0,20-(M$4-$B966)=0),0,$I966*(19-(M$4-$B966))/20),0)</f>
        <v>0</v>
      </c>
      <c r="N966" s="109">
        <f t="shared" ref="N966:N1029" si="107">IF(B966&gt;2020,IF(OR($I966=0,N$4&lt;$B966,$B966=0,20-(N$4-$B966)=0),0,$I966*(19-(N$4-$B966))/20),0)</f>
        <v>0</v>
      </c>
      <c r="O966" s="109">
        <f t="shared" ref="O966:O1029" si="108">IF(B966&gt;2020,IF(OR($I966=0,O$4&lt;$B966,$B966=0,20-(O$4-$B966)=0),0,$I966*(19-(O$4-$B966))/20),0)</f>
        <v>0</v>
      </c>
      <c r="P966" s="109">
        <f t="shared" ref="P966:P1029" si="109">IF(B966&gt;2020,IF(OR($I966=0,P$4&lt;$B966,$B966=0,20-(P$4-$B966)=0),0,$I966*(19-(P$4-$B966))/20),0)</f>
        <v>0</v>
      </c>
      <c r="Q966" s="109">
        <f t="shared" ref="Q966:Q1029" si="110">IF(B966&gt;2020,IF(OR($I966=0,Q$4&lt;$B966,$B966=0,20-(Q$4-$B966)=0),0,$I966*(19-(Q$4-$B966))/20),0)</f>
        <v>0</v>
      </c>
      <c r="R966" s="109">
        <f t="shared" ref="R966:R1029" si="111">IF(B966&gt;2020,IF(OR($I966=0,R$4&lt;$B966,$B966=0,20-(R$4-$B966)=0),0,$I966*(19-(R$4-$B966))/20),0)</f>
        <v>0</v>
      </c>
      <c r="S966" s="425"/>
    </row>
    <row r="967" spans="1:19" x14ac:dyDescent="0.3">
      <c r="A967" s="421"/>
      <c r="B967" s="424"/>
      <c r="C967" s="421"/>
      <c r="D967" s="421"/>
      <c r="E967" s="421"/>
      <c r="F967" s="421"/>
      <c r="G967" s="421"/>
      <c r="H967" s="421"/>
      <c r="I967" s="220">
        <f>IF(B967&gt;A_Stammdaten!$B$12,0,SUM(C967,D967,F967,G967)-SUM(E967,H967))</f>
        <v>0</v>
      </c>
      <c r="J967" s="109">
        <f>IF(B967&gt;2020,HLOOKUP(A_Stammdaten!$B$12,$L$4:$R$2504,ROW(B967)-3,FALSE)+IF(OR(B967=0,A_Stammdaten!$B$12&lt;B967),0,I967*1/20),0)</f>
        <v>0</v>
      </c>
      <c r="K967" s="109">
        <f>IF(B967&gt;2020,HLOOKUP(A_Stammdaten!$B$12,$L$4:$R$2504,ROW(B967)-3,FALSE),0)</f>
        <v>0</v>
      </c>
      <c r="L967" s="109">
        <f t="shared" si="105"/>
        <v>0</v>
      </c>
      <c r="M967" s="109">
        <f t="shared" si="106"/>
        <v>0</v>
      </c>
      <c r="N967" s="109">
        <f t="shared" si="107"/>
        <v>0</v>
      </c>
      <c r="O967" s="109">
        <f t="shared" si="108"/>
        <v>0</v>
      </c>
      <c r="P967" s="109">
        <f t="shared" si="109"/>
        <v>0</v>
      </c>
      <c r="Q967" s="109">
        <f t="shared" si="110"/>
        <v>0</v>
      </c>
      <c r="R967" s="109">
        <f t="shared" si="111"/>
        <v>0</v>
      </c>
      <c r="S967" s="425"/>
    </row>
    <row r="968" spans="1:19" x14ac:dyDescent="0.3">
      <c r="A968" s="421"/>
      <c r="B968" s="424"/>
      <c r="C968" s="421"/>
      <c r="D968" s="421"/>
      <c r="E968" s="421"/>
      <c r="F968" s="421"/>
      <c r="G968" s="421"/>
      <c r="H968" s="421"/>
      <c r="I968" s="220">
        <f>IF(B968&gt;A_Stammdaten!$B$12,0,SUM(C968,D968,F968,G968)-SUM(E968,H968))</f>
        <v>0</v>
      </c>
      <c r="J968" s="109">
        <f>IF(B968&gt;2020,HLOOKUP(A_Stammdaten!$B$12,$L$4:$R$2504,ROW(B968)-3,FALSE)+IF(OR(B968=0,A_Stammdaten!$B$12&lt;B968),0,I968*1/20),0)</f>
        <v>0</v>
      </c>
      <c r="K968" s="109">
        <f>IF(B968&gt;2020,HLOOKUP(A_Stammdaten!$B$12,$L$4:$R$2504,ROW(B968)-3,FALSE),0)</f>
        <v>0</v>
      </c>
      <c r="L968" s="109">
        <f t="shared" si="105"/>
        <v>0</v>
      </c>
      <c r="M968" s="109">
        <f t="shared" si="106"/>
        <v>0</v>
      </c>
      <c r="N968" s="109">
        <f t="shared" si="107"/>
        <v>0</v>
      </c>
      <c r="O968" s="109">
        <f t="shared" si="108"/>
        <v>0</v>
      </c>
      <c r="P968" s="109">
        <f t="shared" si="109"/>
        <v>0</v>
      </c>
      <c r="Q968" s="109">
        <f t="shared" si="110"/>
        <v>0</v>
      </c>
      <c r="R968" s="109">
        <f t="shared" si="111"/>
        <v>0</v>
      </c>
      <c r="S968" s="425"/>
    </row>
    <row r="969" spans="1:19" x14ac:dyDescent="0.3">
      <c r="A969" s="421"/>
      <c r="B969" s="424"/>
      <c r="C969" s="421"/>
      <c r="D969" s="421"/>
      <c r="E969" s="421"/>
      <c r="F969" s="421"/>
      <c r="G969" s="421"/>
      <c r="H969" s="421"/>
      <c r="I969" s="220">
        <f>IF(B969&gt;A_Stammdaten!$B$12,0,SUM(C969,D969,F969,G969)-SUM(E969,H969))</f>
        <v>0</v>
      </c>
      <c r="J969" s="109">
        <f>IF(B969&gt;2020,HLOOKUP(A_Stammdaten!$B$12,$L$4:$R$2504,ROW(B969)-3,FALSE)+IF(OR(B969=0,A_Stammdaten!$B$12&lt;B969),0,I969*1/20),0)</f>
        <v>0</v>
      </c>
      <c r="K969" s="109">
        <f>IF(B969&gt;2020,HLOOKUP(A_Stammdaten!$B$12,$L$4:$R$2504,ROW(B969)-3,FALSE),0)</f>
        <v>0</v>
      </c>
      <c r="L969" s="109">
        <f t="shared" si="105"/>
        <v>0</v>
      </c>
      <c r="M969" s="109">
        <f t="shared" si="106"/>
        <v>0</v>
      </c>
      <c r="N969" s="109">
        <f t="shared" si="107"/>
        <v>0</v>
      </c>
      <c r="O969" s="109">
        <f t="shared" si="108"/>
        <v>0</v>
      </c>
      <c r="P969" s="109">
        <f t="shared" si="109"/>
        <v>0</v>
      </c>
      <c r="Q969" s="109">
        <f t="shared" si="110"/>
        <v>0</v>
      </c>
      <c r="R969" s="109">
        <f t="shared" si="111"/>
        <v>0</v>
      </c>
      <c r="S969" s="425"/>
    </row>
    <row r="970" spans="1:19" x14ac:dyDescent="0.3">
      <c r="A970" s="421"/>
      <c r="B970" s="424"/>
      <c r="C970" s="421"/>
      <c r="D970" s="421"/>
      <c r="E970" s="421"/>
      <c r="F970" s="421"/>
      <c r="G970" s="421"/>
      <c r="H970" s="421"/>
      <c r="I970" s="220">
        <f>IF(B970&gt;A_Stammdaten!$B$12,0,SUM(C970,D970,F970,G970)-SUM(E970,H970))</f>
        <v>0</v>
      </c>
      <c r="J970" s="109">
        <f>IF(B970&gt;2020,HLOOKUP(A_Stammdaten!$B$12,$L$4:$R$2504,ROW(B970)-3,FALSE)+IF(OR(B970=0,A_Stammdaten!$B$12&lt;B970),0,I970*1/20),0)</f>
        <v>0</v>
      </c>
      <c r="K970" s="109">
        <f>IF(B970&gt;2020,HLOOKUP(A_Stammdaten!$B$12,$L$4:$R$2504,ROW(B970)-3,FALSE),0)</f>
        <v>0</v>
      </c>
      <c r="L970" s="109">
        <f t="shared" si="105"/>
        <v>0</v>
      </c>
      <c r="M970" s="109">
        <f t="shared" si="106"/>
        <v>0</v>
      </c>
      <c r="N970" s="109">
        <f t="shared" si="107"/>
        <v>0</v>
      </c>
      <c r="O970" s="109">
        <f t="shared" si="108"/>
        <v>0</v>
      </c>
      <c r="P970" s="109">
        <f t="shared" si="109"/>
        <v>0</v>
      </c>
      <c r="Q970" s="109">
        <f t="shared" si="110"/>
        <v>0</v>
      </c>
      <c r="R970" s="109">
        <f t="shared" si="111"/>
        <v>0</v>
      </c>
      <c r="S970" s="425"/>
    </row>
    <row r="971" spans="1:19" x14ac:dyDescent="0.3">
      <c r="A971" s="421"/>
      <c r="B971" s="424"/>
      <c r="C971" s="421"/>
      <c r="D971" s="421"/>
      <c r="E971" s="421"/>
      <c r="F971" s="421"/>
      <c r="G971" s="421"/>
      <c r="H971" s="421"/>
      <c r="I971" s="220">
        <f>IF(B971&gt;A_Stammdaten!$B$12,0,SUM(C971,D971,F971,G971)-SUM(E971,H971))</f>
        <v>0</v>
      </c>
      <c r="J971" s="109">
        <f>IF(B971&gt;2020,HLOOKUP(A_Stammdaten!$B$12,$L$4:$R$2504,ROW(B971)-3,FALSE)+IF(OR(B971=0,A_Stammdaten!$B$12&lt;B971),0,I971*1/20),0)</f>
        <v>0</v>
      </c>
      <c r="K971" s="109">
        <f>IF(B971&gt;2020,HLOOKUP(A_Stammdaten!$B$12,$L$4:$R$2504,ROW(B971)-3,FALSE),0)</f>
        <v>0</v>
      </c>
      <c r="L971" s="109">
        <f t="shared" si="105"/>
        <v>0</v>
      </c>
      <c r="M971" s="109">
        <f t="shared" si="106"/>
        <v>0</v>
      </c>
      <c r="N971" s="109">
        <f t="shared" si="107"/>
        <v>0</v>
      </c>
      <c r="O971" s="109">
        <f t="shared" si="108"/>
        <v>0</v>
      </c>
      <c r="P971" s="109">
        <f t="shared" si="109"/>
        <v>0</v>
      </c>
      <c r="Q971" s="109">
        <f t="shared" si="110"/>
        <v>0</v>
      </c>
      <c r="R971" s="109">
        <f t="shared" si="111"/>
        <v>0</v>
      </c>
      <c r="S971" s="425"/>
    </row>
    <row r="972" spans="1:19" x14ac:dyDescent="0.3">
      <c r="A972" s="421"/>
      <c r="B972" s="424"/>
      <c r="C972" s="421"/>
      <c r="D972" s="421"/>
      <c r="E972" s="421"/>
      <c r="F972" s="421"/>
      <c r="G972" s="421"/>
      <c r="H972" s="421"/>
      <c r="I972" s="220">
        <f>IF(B972&gt;A_Stammdaten!$B$12,0,SUM(C972,D972,F972,G972)-SUM(E972,H972))</f>
        <v>0</v>
      </c>
      <c r="J972" s="109">
        <f>IF(B972&gt;2020,HLOOKUP(A_Stammdaten!$B$12,$L$4:$R$2504,ROW(B972)-3,FALSE)+IF(OR(B972=0,A_Stammdaten!$B$12&lt;B972),0,I972*1/20),0)</f>
        <v>0</v>
      </c>
      <c r="K972" s="109">
        <f>IF(B972&gt;2020,HLOOKUP(A_Stammdaten!$B$12,$L$4:$R$2504,ROW(B972)-3,FALSE),0)</f>
        <v>0</v>
      </c>
      <c r="L972" s="109">
        <f t="shared" si="105"/>
        <v>0</v>
      </c>
      <c r="M972" s="109">
        <f t="shared" si="106"/>
        <v>0</v>
      </c>
      <c r="N972" s="109">
        <f t="shared" si="107"/>
        <v>0</v>
      </c>
      <c r="O972" s="109">
        <f t="shared" si="108"/>
        <v>0</v>
      </c>
      <c r="P972" s="109">
        <f t="shared" si="109"/>
        <v>0</v>
      </c>
      <c r="Q972" s="109">
        <f t="shared" si="110"/>
        <v>0</v>
      </c>
      <c r="R972" s="109">
        <f t="shared" si="111"/>
        <v>0</v>
      </c>
      <c r="S972" s="425"/>
    </row>
    <row r="973" spans="1:19" x14ac:dyDescent="0.3">
      <c r="A973" s="421"/>
      <c r="B973" s="424"/>
      <c r="C973" s="421"/>
      <c r="D973" s="421"/>
      <c r="E973" s="421"/>
      <c r="F973" s="421"/>
      <c r="G973" s="421"/>
      <c r="H973" s="421"/>
      <c r="I973" s="220">
        <f>IF(B973&gt;A_Stammdaten!$B$12,0,SUM(C973,D973,F973,G973)-SUM(E973,H973))</f>
        <v>0</v>
      </c>
      <c r="J973" s="109">
        <f>IF(B973&gt;2020,HLOOKUP(A_Stammdaten!$B$12,$L$4:$R$2504,ROW(B973)-3,FALSE)+IF(OR(B973=0,A_Stammdaten!$B$12&lt;B973),0,I973*1/20),0)</f>
        <v>0</v>
      </c>
      <c r="K973" s="109">
        <f>IF(B973&gt;2020,HLOOKUP(A_Stammdaten!$B$12,$L$4:$R$2504,ROW(B973)-3,FALSE),0)</f>
        <v>0</v>
      </c>
      <c r="L973" s="109">
        <f t="shared" si="105"/>
        <v>0</v>
      </c>
      <c r="M973" s="109">
        <f t="shared" si="106"/>
        <v>0</v>
      </c>
      <c r="N973" s="109">
        <f t="shared" si="107"/>
        <v>0</v>
      </c>
      <c r="O973" s="109">
        <f t="shared" si="108"/>
        <v>0</v>
      </c>
      <c r="P973" s="109">
        <f t="shared" si="109"/>
        <v>0</v>
      </c>
      <c r="Q973" s="109">
        <f t="shared" si="110"/>
        <v>0</v>
      </c>
      <c r="R973" s="109">
        <f t="shared" si="111"/>
        <v>0</v>
      </c>
      <c r="S973" s="425"/>
    </row>
    <row r="974" spans="1:19" x14ac:dyDescent="0.3">
      <c r="A974" s="421"/>
      <c r="B974" s="424"/>
      <c r="C974" s="421"/>
      <c r="D974" s="421"/>
      <c r="E974" s="421"/>
      <c r="F974" s="421"/>
      <c r="G974" s="421"/>
      <c r="H974" s="421"/>
      <c r="I974" s="220">
        <f>IF(B974&gt;A_Stammdaten!$B$12,0,SUM(C974,D974,F974,G974)-SUM(E974,H974))</f>
        <v>0</v>
      </c>
      <c r="J974" s="109">
        <f>IF(B974&gt;2020,HLOOKUP(A_Stammdaten!$B$12,$L$4:$R$2504,ROW(B974)-3,FALSE)+IF(OR(B974=0,A_Stammdaten!$B$12&lt;B974),0,I974*1/20),0)</f>
        <v>0</v>
      </c>
      <c r="K974" s="109">
        <f>IF(B974&gt;2020,HLOOKUP(A_Stammdaten!$B$12,$L$4:$R$2504,ROW(B974)-3,FALSE),0)</f>
        <v>0</v>
      </c>
      <c r="L974" s="109">
        <f t="shared" si="105"/>
        <v>0</v>
      </c>
      <c r="M974" s="109">
        <f t="shared" si="106"/>
        <v>0</v>
      </c>
      <c r="N974" s="109">
        <f t="shared" si="107"/>
        <v>0</v>
      </c>
      <c r="O974" s="109">
        <f t="shared" si="108"/>
        <v>0</v>
      </c>
      <c r="P974" s="109">
        <f t="shared" si="109"/>
        <v>0</v>
      </c>
      <c r="Q974" s="109">
        <f t="shared" si="110"/>
        <v>0</v>
      </c>
      <c r="R974" s="109">
        <f t="shared" si="111"/>
        <v>0</v>
      </c>
      <c r="S974" s="425"/>
    </row>
    <row r="975" spans="1:19" x14ac:dyDescent="0.3">
      <c r="A975" s="421"/>
      <c r="B975" s="424"/>
      <c r="C975" s="421"/>
      <c r="D975" s="421"/>
      <c r="E975" s="421"/>
      <c r="F975" s="421"/>
      <c r="G975" s="421"/>
      <c r="H975" s="421"/>
      <c r="I975" s="220">
        <f>IF(B975&gt;A_Stammdaten!$B$12,0,SUM(C975,D975,F975,G975)-SUM(E975,H975))</f>
        <v>0</v>
      </c>
      <c r="J975" s="109">
        <f>IF(B975&gt;2020,HLOOKUP(A_Stammdaten!$B$12,$L$4:$R$2504,ROW(B975)-3,FALSE)+IF(OR(B975=0,A_Stammdaten!$B$12&lt;B975),0,I975*1/20),0)</f>
        <v>0</v>
      </c>
      <c r="K975" s="109">
        <f>IF(B975&gt;2020,HLOOKUP(A_Stammdaten!$B$12,$L$4:$R$2504,ROW(B975)-3,FALSE),0)</f>
        <v>0</v>
      </c>
      <c r="L975" s="109">
        <f t="shared" si="105"/>
        <v>0</v>
      </c>
      <c r="M975" s="109">
        <f t="shared" si="106"/>
        <v>0</v>
      </c>
      <c r="N975" s="109">
        <f t="shared" si="107"/>
        <v>0</v>
      </c>
      <c r="O975" s="109">
        <f t="shared" si="108"/>
        <v>0</v>
      </c>
      <c r="P975" s="109">
        <f t="shared" si="109"/>
        <v>0</v>
      </c>
      <c r="Q975" s="109">
        <f t="shared" si="110"/>
        <v>0</v>
      </c>
      <c r="R975" s="109">
        <f t="shared" si="111"/>
        <v>0</v>
      </c>
      <c r="S975" s="425"/>
    </row>
    <row r="976" spans="1:19" x14ac:dyDescent="0.3">
      <c r="A976" s="421"/>
      <c r="B976" s="424"/>
      <c r="C976" s="421"/>
      <c r="D976" s="421"/>
      <c r="E976" s="421"/>
      <c r="F976" s="421"/>
      <c r="G976" s="421"/>
      <c r="H976" s="421"/>
      <c r="I976" s="220">
        <f>IF(B976&gt;A_Stammdaten!$B$12,0,SUM(C976,D976,F976,G976)-SUM(E976,H976))</f>
        <v>0</v>
      </c>
      <c r="J976" s="109">
        <f>IF(B976&gt;2020,HLOOKUP(A_Stammdaten!$B$12,$L$4:$R$2504,ROW(B976)-3,FALSE)+IF(OR(B976=0,A_Stammdaten!$B$12&lt;B976),0,I976*1/20),0)</f>
        <v>0</v>
      </c>
      <c r="K976" s="109">
        <f>IF(B976&gt;2020,HLOOKUP(A_Stammdaten!$B$12,$L$4:$R$2504,ROW(B976)-3,FALSE),0)</f>
        <v>0</v>
      </c>
      <c r="L976" s="109">
        <f t="shared" si="105"/>
        <v>0</v>
      </c>
      <c r="M976" s="109">
        <f t="shared" si="106"/>
        <v>0</v>
      </c>
      <c r="N976" s="109">
        <f t="shared" si="107"/>
        <v>0</v>
      </c>
      <c r="O976" s="109">
        <f t="shared" si="108"/>
        <v>0</v>
      </c>
      <c r="P976" s="109">
        <f t="shared" si="109"/>
        <v>0</v>
      </c>
      <c r="Q976" s="109">
        <f t="shared" si="110"/>
        <v>0</v>
      </c>
      <c r="R976" s="109">
        <f t="shared" si="111"/>
        <v>0</v>
      </c>
      <c r="S976" s="425"/>
    </row>
    <row r="977" spans="1:19" x14ac:dyDescent="0.3">
      <c r="A977" s="421"/>
      <c r="B977" s="424"/>
      <c r="C977" s="421"/>
      <c r="D977" s="421"/>
      <c r="E977" s="421"/>
      <c r="F977" s="421"/>
      <c r="G977" s="421"/>
      <c r="H977" s="421"/>
      <c r="I977" s="220">
        <f>IF(B977&gt;A_Stammdaten!$B$12,0,SUM(C977,D977,F977,G977)-SUM(E977,H977))</f>
        <v>0</v>
      </c>
      <c r="J977" s="109">
        <f>IF(B977&gt;2020,HLOOKUP(A_Stammdaten!$B$12,$L$4:$R$2504,ROW(B977)-3,FALSE)+IF(OR(B977=0,A_Stammdaten!$B$12&lt;B977),0,I977*1/20),0)</f>
        <v>0</v>
      </c>
      <c r="K977" s="109">
        <f>IF(B977&gt;2020,HLOOKUP(A_Stammdaten!$B$12,$L$4:$R$2504,ROW(B977)-3,FALSE),0)</f>
        <v>0</v>
      </c>
      <c r="L977" s="109">
        <f t="shared" si="105"/>
        <v>0</v>
      </c>
      <c r="M977" s="109">
        <f t="shared" si="106"/>
        <v>0</v>
      </c>
      <c r="N977" s="109">
        <f t="shared" si="107"/>
        <v>0</v>
      </c>
      <c r="O977" s="109">
        <f t="shared" si="108"/>
        <v>0</v>
      </c>
      <c r="P977" s="109">
        <f t="shared" si="109"/>
        <v>0</v>
      </c>
      <c r="Q977" s="109">
        <f t="shared" si="110"/>
        <v>0</v>
      </c>
      <c r="R977" s="109">
        <f t="shared" si="111"/>
        <v>0</v>
      </c>
      <c r="S977" s="425"/>
    </row>
    <row r="978" spans="1:19" x14ac:dyDescent="0.3">
      <c r="A978" s="421"/>
      <c r="B978" s="424"/>
      <c r="C978" s="421"/>
      <c r="D978" s="421"/>
      <c r="E978" s="421"/>
      <c r="F978" s="421"/>
      <c r="G978" s="421"/>
      <c r="H978" s="421"/>
      <c r="I978" s="220">
        <f>IF(B978&gt;A_Stammdaten!$B$12,0,SUM(C978,D978,F978,G978)-SUM(E978,H978))</f>
        <v>0</v>
      </c>
      <c r="J978" s="109">
        <f>IF(B978&gt;2020,HLOOKUP(A_Stammdaten!$B$12,$L$4:$R$2504,ROW(B978)-3,FALSE)+IF(OR(B978=0,A_Stammdaten!$B$12&lt;B978),0,I978*1/20),0)</f>
        <v>0</v>
      </c>
      <c r="K978" s="109">
        <f>IF(B978&gt;2020,HLOOKUP(A_Stammdaten!$B$12,$L$4:$R$2504,ROW(B978)-3,FALSE),0)</f>
        <v>0</v>
      </c>
      <c r="L978" s="109">
        <f t="shared" si="105"/>
        <v>0</v>
      </c>
      <c r="M978" s="109">
        <f t="shared" si="106"/>
        <v>0</v>
      </c>
      <c r="N978" s="109">
        <f t="shared" si="107"/>
        <v>0</v>
      </c>
      <c r="O978" s="109">
        <f t="shared" si="108"/>
        <v>0</v>
      </c>
      <c r="P978" s="109">
        <f t="shared" si="109"/>
        <v>0</v>
      </c>
      <c r="Q978" s="109">
        <f t="shared" si="110"/>
        <v>0</v>
      </c>
      <c r="R978" s="109">
        <f t="shared" si="111"/>
        <v>0</v>
      </c>
      <c r="S978" s="425"/>
    </row>
    <row r="979" spans="1:19" x14ac:dyDescent="0.3">
      <c r="A979" s="421"/>
      <c r="B979" s="424"/>
      <c r="C979" s="421"/>
      <c r="D979" s="421"/>
      <c r="E979" s="421"/>
      <c r="F979" s="421"/>
      <c r="G979" s="421"/>
      <c r="H979" s="421"/>
      <c r="I979" s="220">
        <f>IF(B979&gt;A_Stammdaten!$B$12,0,SUM(C979,D979,F979,G979)-SUM(E979,H979))</f>
        <v>0</v>
      </c>
      <c r="J979" s="109">
        <f>IF(B979&gt;2020,HLOOKUP(A_Stammdaten!$B$12,$L$4:$R$2504,ROW(B979)-3,FALSE)+IF(OR(B979=0,A_Stammdaten!$B$12&lt;B979),0,I979*1/20),0)</f>
        <v>0</v>
      </c>
      <c r="K979" s="109">
        <f>IF(B979&gt;2020,HLOOKUP(A_Stammdaten!$B$12,$L$4:$R$2504,ROW(B979)-3,FALSE),0)</f>
        <v>0</v>
      </c>
      <c r="L979" s="109">
        <f t="shared" si="105"/>
        <v>0</v>
      </c>
      <c r="M979" s="109">
        <f t="shared" si="106"/>
        <v>0</v>
      </c>
      <c r="N979" s="109">
        <f t="shared" si="107"/>
        <v>0</v>
      </c>
      <c r="O979" s="109">
        <f t="shared" si="108"/>
        <v>0</v>
      </c>
      <c r="P979" s="109">
        <f t="shared" si="109"/>
        <v>0</v>
      </c>
      <c r="Q979" s="109">
        <f t="shared" si="110"/>
        <v>0</v>
      </c>
      <c r="R979" s="109">
        <f t="shared" si="111"/>
        <v>0</v>
      </c>
      <c r="S979" s="425"/>
    </row>
    <row r="980" spans="1:19" x14ac:dyDescent="0.3">
      <c r="A980" s="421"/>
      <c r="B980" s="424"/>
      <c r="C980" s="421"/>
      <c r="D980" s="421"/>
      <c r="E980" s="421"/>
      <c r="F980" s="421"/>
      <c r="G980" s="421"/>
      <c r="H980" s="421"/>
      <c r="I980" s="220">
        <f>IF(B980&gt;A_Stammdaten!$B$12,0,SUM(C980,D980,F980,G980)-SUM(E980,H980))</f>
        <v>0</v>
      </c>
      <c r="J980" s="109">
        <f>IF(B980&gt;2020,HLOOKUP(A_Stammdaten!$B$12,$L$4:$R$2504,ROW(B980)-3,FALSE)+IF(OR(B980=0,A_Stammdaten!$B$12&lt;B980),0,I980*1/20),0)</f>
        <v>0</v>
      </c>
      <c r="K980" s="109">
        <f>IF(B980&gt;2020,HLOOKUP(A_Stammdaten!$B$12,$L$4:$R$2504,ROW(B980)-3,FALSE),0)</f>
        <v>0</v>
      </c>
      <c r="L980" s="109">
        <f t="shared" si="105"/>
        <v>0</v>
      </c>
      <c r="M980" s="109">
        <f t="shared" si="106"/>
        <v>0</v>
      </c>
      <c r="N980" s="109">
        <f t="shared" si="107"/>
        <v>0</v>
      </c>
      <c r="O980" s="109">
        <f t="shared" si="108"/>
        <v>0</v>
      </c>
      <c r="P980" s="109">
        <f t="shared" si="109"/>
        <v>0</v>
      </c>
      <c r="Q980" s="109">
        <f t="shared" si="110"/>
        <v>0</v>
      </c>
      <c r="R980" s="109">
        <f t="shared" si="111"/>
        <v>0</v>
      </c>
      <c r="S980" s="425"/>
    </row>
    <row r="981" spans="1:19" x14ac:dyDescent="0.3">
      <c r="A981" s="421"/>
      <c r="B981" s="424"/>
      <c r="C981" s="421"/>
      <c r="D981" s="421"/>
      <c r="E981" s="421"/>
      <c r="F981" s="421"/>
      <c r="G981" s="421"/>
      <c r="H981" s="421"/>
      <c r="I981" s="220">
        <f>IF(B981&gt;A_Stammdaten!$B$12,0,SUM(C981,D981,F981,G981)-SUM(E981,H981))</f>
        <v>0</v>
      </c>
      <c r="J981" s="109">
        <f>IF(B981&gt;2020,HLOOKUP(A_Stammdaten!$B$12,$L$4:$R$2504,ROW(B981)-3,FALSE)+IF(OR(B981=0,A_Stammdaten!$B$12&lt;B981),0,I981*1/20),0)</f>
        <v>0</v>
      </c>
      <c r="K981" s="109">
        <f>IF(B981&gt;2020,HLOOKUP(A_Stammdaten!$B$12,$L$4:$R$2504,ROW(B981)-3,FALSE),0)</f>
        <v>0</v>
      </c>
      <c r="L981" s="109">
        <f t="shared" si="105"/>
        <v>0</v>
      </c>
      <c r="M981" s="109">
        <f t="shared" si="106"/>
        <v>0</v>
      </c>
      <c r="N981" s="109">
        <f t="shared" si="107"/>
        <v>0</v>
      </c>
      <c r="O981" s="109">
        <f t="shared" si="108"/>
        <v>0</v>
      </c>
      <c r="P981" s="109">
        <f t="shared" si="109"/>
        <v>0</v>
      </c>
      <c r="Q981" s="109">
        <f t="shared" si="110"/>
        <v>0</v>
      </c>
      <c r="R981" s="109">
        <f t="shared" si="111"/>
        <v>0</v>
      </c>
      <c r="S981" s="425"/>
    </row>
    <row r="982" spans="1:19" x14ac:dyDescent="0.3">
      <c r="A982" s="421"/>
      <c r="B982" s="424"/>
      <c r="C982" s="421"/>
      <c r="D982" s="421"/>
      <c r="E982" s="421"/>
      <c r="F982" s="421"/>
      <c r="G982" s="421"/>
      <c r="H982" s="421"/>
      <c r="I982" s="220">
        <f>IF(B982&gt;A_Stammdaten!$B$12,0,SUM(C982,D982,F982,G982)-SUM(E982,H982))</f>
        <v>0</v>
      </c>
      <c r="J982" s="109">
        <f>IF(B982&gt;2020,HLOOKUP(A_Stammdaten!$B$12,$L$4:$R$2504,ROW(B982)-3,FALSE)+IF(OR(B982=0,A_Stammdaten!$B$12&lt;B982),0,I982*1/20),0)</f>
        <v>0</v>
      </c>
      <c r="K982" s="109">
        <f>IF(B982&gt;2020,HLOOKUP(A_Stammdaten!$B$12,$L$4:$R$2504,ROW(B982)-3,FALSE),0)</f>
        <v>0</v>
      </c>
      <c r="L982" s="109">
        <f t="shared" si="105"/>
        <v>0</v>
      </c>
      <c r="M982" s="109">
        <f t="shared" si="106"/>
        <v>0</v>
      </c>
      <c r="N982" s="109">
        <f t="shared" si="107"/>
        <v>0</v>
      </c>
      <c r="O982" s="109">
        <f t="shared" si="108"/>
        <v>0</v>
      </c>
      <c r="P982" s="109">
        <f t="shared" si="109"/>
        <v>0</v>
      </c>
      <c r="Q982" s="109">
        <f t="shared" si="110"/>
        <v>0</v>
      </c>
      <c r="R982" s="109">
        <f t="shared" si="111"/>
        <v>0</v>
      </c>
      <c r="S982" s="425"/>
    </row>
    <row r="983" spans="1:19" x14ac:dyDescent="0.3">
      <c r="A983" s="421"/>
      <c r="B983" s="424"/>
      <c r="C983" s="421"/>
      <c r="D983" s="421"/>
      <c r="E983" s="421"/>
      <c r="F983" s="421"/>
      <c r="G983" s="421"/>
      <c r="H983" s="421"/>
      <c r="I983" s="220">
        <f>IF(B983&gt;A_Stammdaten!$B$12,0,SUM(C983,D983,F983,G983)-SUM(E983,H983))</f>
        <v>0</v>
      </c>
      <c r="J983" s="109">
        <f>IF(B983&gt;2020,HLOOKUP(A_Stammdaten!$B$12,$L$4:$R$2504,ROW(B983)-3,FALSE)+IF(OR(B983=0,A_Stammdaten!$B$12&lt;B983),0,I983*1/20),0)</f>
        <v>0</v>
      </c>
      <c r="K983" s="109">
        <f>IF(B983&gt;2020,HLOOKUP(A_Stammdaten!$B$12,$L$4:$R$2504,ROW(B983)-3,FALSE),0)</f>
        <v>0</v>
      </c>
      <c r="L983" s="109">
        <f t="shared" si="105"/>
        <v>0</v>
      </c>
      <c r="M983" s="109">
        <f t="shared" si="106"/>
        <v>0</v>
      </c>
      <c r="N983" s="109">
        <f t="shared" si="107"/>
        <v>0</v>
      </c>
      <c r="O983" s="109">
        <f t="shared" si="108"/>
        <v>0</v>
      </c>
      <c r="P983" s="109">
        <f t="shared" si="109"/>
        <v>0</v>
      </c>
      <c r="Q983" s="109">
        <f t="shared" si="110"/>
        <v>0</v>
      </c>
      <c r="R983" s="109">
        <f t="shared" si="111"/>
        <v>0</v>
      </c>
      <c r="S983" s="425"/>
    </row>
    <row r="984" spans="1:19" x14ac:dyDescent="0.3">
      <c r="A984" s="421"/>
      <c r="B984" s="424"/>
      <c r="C984" s="421"/>
      <c r="D984" s="421"/>
      <c r="E984" s="421"/>
      <c r="F984" s="421"/>
      <c r="G984" s="421"/>
      <c r="H984" s="421"/>
      <c r="I984" s="220">
        <f>IF(B984&gt;A_Stammdaten!$B$12,0,SUM(C984,D984,F984,G984)-SUM(E984,H984))</f>
        <v>0</v>
      </c>
      <c r="J984" s="109">
        <f>IF(B984&gt;2020,HLOOKUP(A_Stammdaten!$B$12,$L$4:$R$2504,ROW(B984)-3,FALSE)+IF(OR(B984=0,A_Stammdaten!$B$12&lt;B984),0,I984*1/20),0)</f>
        <v>0</v>
      </c>
      <c r="K984" s="109">
        <f>IF(B984&gt;2020,HLOOKUP(A_Stammdaten!$B$12,$L$4:$R$2504,ROW(B984)-3,FALSE),0)</f>
        <v>0</v>
      </c>
      <c r="L984" s="109">
        <f t="shared" si="105"/>
        <v>0</v>
      </c>
      <c r="M984" s="109">
        <f t="shared" si="106"/>
        <v>0</v>
      </c>
      <c r="N984" s="109">
        <f t="shared" si="107"/>
        <v>0</v>
      </c>
      <c r="O984" s="109">
        <f t="shared" si="108"/>
        <v>0</v>
      </c>
      <c r="P984" s="109">
        <f t="shared" si="109"/>
        <v>0</v>
      </c>
      <c r="Q984" s="109">
        <f t="shared" si="110"/>
        <v>0</v>
      </c>
      <c r="R984" s="109">
        <f t="shared" si="111"/>
        <v>0</v>
      </c>
      <c r="S984" s="425"/>
    </row>
    <row r="985" spans="1:19" x14ac:dyDescent="0.3">
      <c r="A985" s="421"/>
      <c r="B985" s="424"/>
      <c r="C985" s="421"/>
      <c r="D985" s="421"/>
      <c r="E985" s="421"/>
      <c r="F985" s="421"/>
      <c r="G985" s="421"/>
      <c r="H985" s="421"/>
      <c r="I985" s="220">
        <f>IF(B985&gt;A_Stammdaten!$B$12,0,SUM(C985,D985,F985,G985)-SUM(E985,H985))</f>
        <v>0</v>
      </c>
      <c r="J985" s="109">
        <f>IF(B985&gt;2020,HLOOKUP(A_Stammdaten!$B$12,$L$4:$R$2504,ROW(B985)-3,FALSE)+IF(OR(B985=0,A_Stammdaten!$B$12&lt;B985),0,I985*1/20),0)</f>
        <v>0</v>
      </c>
      <c r="K985" s="109">
        <f>IF(B985&gt;2020,HLOOKUP(A_Stammdaten!$B$12,$L$4:$R$2504,ROW(B985)-3,FALSE),0)</f>
        <v>0</v>
      </c>
      <c r="L985" s="109">
        <f t="shared" si="105"/>
        <v>0</v>
      </c>
      <c r="M985" s="109">
        <f t="shared" si="106"/>
        <v>0</v>
      </c>
      <c r="N985" s="109">
        <f t="shared" si="107"/>
        <v>0</v>
      </c>
      <c r="O985" s="109">
        <f t="shared" si="108"/>
        <v>0</v>
      </c>
      <c r="P985" s="109">
        <f t="shared" si="109"/>
        <v>0</v>
      </c>
      <c r="Q985" s="109">
        <f t="shared" si="110"/>
        <v>0</v>
      </c>
      <c r="R985" s="109">
        <f t="shared" si="111"/>
        <v>0</v>
      </c>
      <c r="S985" s="425"/>
    </row>
    <row r="986" spans="1:19" x14ac:dyDescent="0.3">
      <c r="A986" s="421"/>
      <c r="B986" s="424"/>
      <c r="C986" s="421"/>
      <c r="D986" s="421"/>
      <c r="E986" s="421"/>
      <c r="F986" s="421"/>
      <c r="G986" s="421"/>
      <c r="H986" s="421"/>
      <c r="I986" s="220">
        <f>IF(B986&gt;A_Stammdaten!$B$12,0,SUM(C986,D986,F986,G986)-SUM(E986,H986))</f>
        <v>0</v>
      </c>
      <c r="J986" s="109">
        <f>IF(B986&gt;2020,HLOOKUP(A_Stammdaten!$B$12,$L$4:$R$2504,ROW(B986)-3,FALSE)+IF(OR(B986=0,A_Stammdaten!$B$12&lt;B986),0,I986*1/20),0)</f>
        <v>0</v>
      </c>
      <c r="K986" s="109">
        <f>IF(B986&gt;2020,HLOOKUP(A_Stammdaten!$B$12,$L$4:$R$2504,ROW(B986)-3,FALSE),0)</f>
        <v>0</v>
      </c>
      <c r="L986" s="109">
        <f t="shared" si="105"/>
        <v>0</v>
      </c>
      <c r="M986" s="109">
        <f t="shared" si="106"/>
        <v>0</v>
      </c>
      <c r="N986" s="109">
        <f t="shared" si="107"/>
        <v>0</v>
      </c>
      <c r="O986" s="109">
        <f t="shared" si="108"/>
        <v>0</v>
      </c>
      <c r="P986" s="109">
        <f t="shared" si="109"/>
        <v>0</v>
      </c>
      <c r="Q986" s="109">
        <f t="shared" si="110"/>
        <v>0</v>
      </c>
      <c r="R986" s="109">
        <f t="shared" si="111"/>
        <v>0</v>
      </c>
      <c r="S986" s="425"/>
    </row>
    <row r="987" spans="1:19" x14ac:dyDescent="0.3">
      <c r="A987" s="421"/>
      <c r="B987" s="424"/>
      <c r="C987" s="421"/>
      <c r="D987" s="421"/>
      <c r="E987" s="421"/>
      <c r="F987" s="421"/>
      <c r="G987" s="421"/>
      <c r="H987" s="421"/>
      <c r="I987" s="220">
        <f>IF(B987&gt;A_Stammdaten!$B$12,0,SUM(C987,D987,F987,G987)-SUM(E987,H987))</f>
        <v>0</v>
      </c>
      <c r="J987" s="109">
        <f>IF(B987&gt;2020,HLOOKUP(A_Stammdaten!$B$12,$L$4:$R$2504,ROW(B987)-3,FALSE)+IF(OR(B987=0,A_Stammdaten!$B$12&lt;B987),0,I987*1/20),0)</f>
        <v>0</v>
      </c>
      <c r="K987" s="109">
        <f>IF(B987&gt;2020,HLOOKUP(A_Stammdaten!$B$12,$L$4:$R$2504,ROW(B987)-3,FALSE),0)</f>
        <v>0</v>
      </c>
      <c r="L987" s="109">
        <f t="shared" si="105"/>
        <v>0</v>
      </c>
      <c r="M987" s="109">
        <f t="shared" si="106"/>
        <v>0</v>
      </c>
      <c r="N987" s="109">
        <f t="shared" si="107"/>
        <v>0</v>
      </c>
      <c r="O987" s="109">
        <f t="shared" si="108"/>
        <v>0</v>
      </c>
      <c r="P987" s="109">
        <f t="shared" si="109"/>
        <v>0</v>
      </c>
      <c r="Q987" s="109">
        <f t="shared" si="110"/>
        <v>0</v>
      </c>
      <c r="R987" s="109">
        <f t="shared" si="111"/>
        <v>0</v>
      </c>
      <c r="S987" s="425"/>
    </row>
    <row r="988" spans="1:19" x14ac:dyDescent="0.3">
      <c r="A988" s="421"/>
      <c r="B988" s="424"/>
      <c r="C988" s="421"/>
      <c r="D988" s="421"/>
      <c r="E988" s="421"/>
      <c r="F988" s="421"/>
      <c r="G988" s="421"/>
      <c r="H988" s="421"/>
      <c r="I988" s="220">
        <f>IF(B988&gt;A_Stammdaten!$B$12,0,SUM(C988,D988,F988,G988)-SUM(E988,H988))</f>
        <v>0</v>
      </c>
      <c r="J988" s="109">
        <f>IF(B988&gt;2020,HLOOKUP(A_Stammdaten!$B$12,$L$4:$R$2504,ROW(B988)-3,FALSE)+IF(OR(B988=0,A_Stammdaten!$B$12&lt;B988),0,I988*1/20),0)</f>
        <v>0</v>
      </c>
      <c r="K988" s="109">
        <f>IF(B988&gt;2020,HLOOKUP(A_Stammdaten!$B$12,$L$4:$R$2504,ROW(B988)-3,FALSE),0)</f>
        <v>0</v>
      </c>
      <c r="L988" s="109">
        <f t="shared" si="105"/>
        <v>0</v>
      </c>
      <c r="M988" s="109">
        <f t="shared" si="106"/>
        <v>0</v>
      </c>
      <c r="N988" s="109">
        <f t="shared" si="107"/>
        <v>0</v>
      </c>
      <c r="O988" s="109">
        <f t="shared" si="108"/>
        <v>0</v>
      </c>
      <c r="P988" s="109">
        <f t="shared" si="109"/>
        <v>0</v>
      </c>
      <c r="Q988" s="109">
        <f t="shared" si="110"/>
        <v>0</v>
      </c>
      <c r="R988" s="109">
        <f t="shared" si="111"/>
        <v>0</v>
      </c>
      <c r="S988" s="425"/>
    </row>
    <row r="989" spans="1:19" x14ac:dyDescent="0.3">
      <c r="A989" s="421"/>
      <c r="B989" s="424"/>
      <c r="C989" s="421"/>
      <c r="D989" s="421"/>
      <c r="E989" s="421"/>
      <c r="F989" s="421"/>
      <c r="G989" s="421"/>
      <c r="H989" s="421"/>
      <c r="I989" s="220">
        <f>IF(B989&gt;A_Stammdaten!$B$12,0,SUM(C989,D989,F989,G989)-SUM(E989,H989))</f>
        <v>0</v>
      </c>
      <c r="J989" s="109">
        <f>IF(B989&gt;2020,HLOOKUP(A_Stammdaten!$B$12,$L$4:$R$2504,ROW(B989)-3,FALSE)+IF(OR(B989=0,A_Stammdaten!$B$12&lt;B989),0,I989*1/20),0)</f>
        <v>0</v>
      </c>
      <c r="K989" s="109">
        <f>IF(B989&gt;2020,HLOOKUP(A_Stammdaten!$B$12,$L$4:$R$2504,ROW(B989)-3,FALSE),0)</f>
        <v>0</v>
      </c>
      <c r="L989" s="109">
        <f t="shared" si="105"/>
        <v>0</v>
      </c>
      <c r="M989" s="109">
        <f t="shared" si="106"/>
        <v>0</v>
      </c>
      <c r="N989" s="109">
        <f t="shared" si="107"/>
        <v>0</v>
      </c>
      <c r="O989" s="109">
        <f t="shared" si="108"/>
        <v>0</v>
      </c>
      <c r="P989" s="109">
        <f t="shared" si="109"/>
        <v>0</v>
      </c>
      <c r="Q989" s="109">
        <f t="shared" si="110"/>
        <v>0</v>
      </c>
      <c r="R989" s="109">
        <f t="shared" si="111"/>
        <v>0</v>
      </c>
      <c r="S989" s="425"/>
    </row>
    <row r="990" spans="1:19" x14ac:dyDescent="0.3">
      <c r="A990" s="421"/>
      <c r="B990" s="424"/>
      <c r="C990" s="421"/>
      <c r="D990" s="421"/>
      <c r="E990" s="421"/>
      <c r="F990" s="421"/>
      <c r="G990" s="421"/>
      <c r="H990" s="421"/>
      <c r="I990" s="220">
        <f>IF(B990&gt;A_Stammdaten!$B$12,0,SUM(C990,D990,F990,G990)-SUM(E990,H990))</f>
        <v>0</v>
      </c>
      <c r="J990" s="109">
        <f>IF(B990&gt;2020,HLOOKUP(A_Stammdaten!$B$12,$L$4:$R$2504,ROW(B990)-3,FALSE)+IF(OR(B990=0,A_Stammdaten!$B$12&lt;B990),0,I990*1/20),0)</f>
        <v>0</v>
      </c>
      <c r="K990" s="109">
        <f>IF(B990&gt;2020,HLOOKUP(A_Stammdaten!$B$12,$L$4:$R$2504,ROW(B990)-3,FALSE),0)</f>
        <v>0</v>
      </c>
      <c r="L990" s="109">
        <f t="shared" si="105"/>
        <v>0</v>
      </c>
      <c r="M990" s="109">
        <f t="shared" si="106"/>
        <v>0</v>
      </c>
      <c r="N990" s="109">
        <f t="shared" si="107"/>
        <v>0</v>
      </c>
      <c r="O990" s="109">
        <f t="shared" si="108"/>
        <v>0</v>
      </c>
      <c r="P990" s="109">
        <f t="shared" si="109"/>
        <v>0</v>
      </c>
      <c r="Q990" s="109">
        <f t="shared" si="110"/>
        <v>0</v>
      </c>
      <c r="R990" s="109">
        <f t="shared" si="111"/>
        <v>0</v>
      </c>
      <c r="S990" s="425"/>
    </row>
    <row r="991" spans="1:19" x14ac:dyDescent="0.3">
      <c r="A991" s="421"/>
      <c r="B991" s="424"/>
      <c r="C991" s="421"/>
      <c r="D991" s="421"/>
      <c r="E991" s="421"/>
      <c r="F991" s="421"/>
      <c r="G991" s="421"/>
      <c r="H991" s="421"/>
      <c r="I991" s="220">
        <f>IF(B991&gt;A_Stammdaten!$B$12,0,SUM(C991,D991,F991,G991)-SUM(E991,H991))</f>
        <v>0</v>
      </c>
      <c r="J991" s="109">
        <f>IF(B991&gt;2020,HLOOKUP(A_Stammdaten!$B$12,$L$4:$R$2504,ROW(B991)-3,FALSE)+IF(OR(B991=0,A_Stammdaten!$B$12&lt;B991),0,I991*1/20),0)</f>
        <v>0</v>
      </c>
      <c r="K991" s="109">
        <f>IF(B991&gt;2020,HLOOKUP(A_Stammdaten!$B$12,$L$4:$R$2504,ROW(B991)-3,FALSE),0)</f>
        <v>0</v>
      </c>
      <c r="L991" s="109">
        <f t="shared" si="105"/>
        <v>0</v>
      </c>
      <c r="M991" s="109">
        <f t="shared" si="106"/>
        <v>0</v>
      </c>
      <c r="N991" s="109">
        <f t="shared" si="107"/>
        <v>0</v>
      </c>
      <c r="O991" s="109">
        <f t="shared" si="108"/>
        <v>0</v>
      </c>
      <c r="P991" s="109">
        <f t="shared" si="109"/>
        <v>0</v>
      </c>
      <c r="Q991" s="109">
        <f t="shared" si="110"/>
        <v>0</v>
      </c>
      <c r="R991" s="109">
        <f t="shared" si="111"/>
        <v>0</v>
      </c>
      <c r="S991" s="425"/>
    </row>
    <row r="992" spans="1:19" x14ac:dyDescent="0.3">
      <c r="A992" s="421"/>
      <c r="B992" s="424"/>
      <c r="C992" s="421"/>
      <c r="D992" s="421"/>
      <c r="E992" s="421"/>
      <c r="F992" s="421"/>
      <c r="G992" s="421"/>
      <c r="H992" s="421"/>
      <c r="I992" s="220">
        <f>IF(B992&gt;A_Stammdaten!$B$12,0,SUM(C992,D992,F992,G992)-SUM(E992,H992))</f>
        <v>0</v>
      </c>
      <c r="J992" s="109">
        <f>IF(B992&gt;2020,HLOOKUP(A_Stammdaten!$B$12,$L$4:$R$2504,ROW(B992)-3,FALSE)+IF(OR(B992=0,A_Stammdaten!$B$12&lt;B992),0,I992*1/20),0)</f>
        <v>0</v>
      </c>
      <c r="K992" s="109">
        <f>IF(B992&gt;2020,HLOOKUP(A_Stammdaten!$B$12,$L$4:$R$2504,ROW(B992)-3,FALSE),0)</f>
        <v>0</v>
      </c>
      <c r="L992" s="109">
        <f t="shared" si="105"/>
        <v>0</v>
      </c>
      <c r="M992" s="109">
        <f t="shared" si="106"/>
        <v>0</v>
      </c>
      <c r="N992" s="109">
        <f t="shared" si="107"/>
        <v>0</v>
      </c>
      <c r="O992" s="109">
        <f t="shared" si="108"/>
        <v>0</v>
      </c>
      <c r="P992" s="109">
        <f t="shared" si="109"/>
        <v>0</v>
      </c>
      <c r="Q992" s="109">
        <f t="shared" si="110"/>
        <v>0</v>
      </c>
      <c r="R992" s="109">
        <f t="shared" si="111"/>
        <v>0</v>
      </c>
      <c r="S992" s="425"/>
    </row>
    <row r="993" spans="1:19" x14ac:dyDescent="0.3">
      <c r="A993" s="421"/>
      <c r="B993" s="424"/>
      <c r="C993" s="421"/>
      <c r="D993" s="421"/>
      <c r="E993" s="421"/>
      <c r="F993" s="421"/>
      <c r="G993" s="421"/>
      <c r="H993" s="421"/>
      <c r="I993" s="220">
        <f>IF(B993&gt;A_Stammdaten!$B$12,0,SUM(C993,D993,F993,G993)-SUM(E993,H993))</f>
        <v>0</v>
      </c>
      <c r="J993" s="109">
        <f>IF(B993&gt;2020,HLOOKUP(A_Stammdaten!$B$12,$L$4:$R$2504,ROW(B993)-3,FALSE)+IF(OR(B993=0,A_Stammdaten!$B$12&lt;B993),0,I993*1/20),0)</f>
        <v>0</v>
      </c>
      <c r="K993" s="109">
        <f>IF(B993&gt;2020,HLOOKUP(A_Stammdaten!$B$12,$L$4:$R$2504,ROW(B993)-3,FALSE),0)</f>
        <v>0</v>
      </c>
      <c r="L993" s="109">
        <f t="shared" si="105"/>
        <v>0</v>
      </c>
      <c r="M993" s="109">
        <f t="shared" si="106"/>
        <v>0</v>
      </c>
      <c r="N993" s="109">
        <f t="shared" si="107"/>
        <v>0</v>
      </c>
      <c r="O993" s="109">
        <f t="shared" si="108"/>
        <v>0</v>
      </c>
      <c r="P993" s="109">
        <f t="shared" si="109"/>
        <v>0</v>
      </c>
      <c r="Q993" s="109">
        <f t="shared" si="110"/>
        <v>0</v>
      </c>
      <c r="R993" s="109">
        <f t="shared" si="111"/>
        <v>0</v>
      </c>
      <c r="S993" s="425"/>
    </row>
    <row r="994" spans="1:19" x14ac:dyDescent="0.3">
      <c r="A994" s="421"/>
      <c r="B994" s="424"/>
      <c r="C994" s="421"/>
      <c r="D994" s="421"/>
      <c r="E994" s="421"/>
      <c r="F994" s="421"/>
      <c r="G994" s="421"/>
      <c r="H994" s="421"/>
      <c r="I994" s="220">
        <f>IF(B994&gt;A_Stammdaten!$B$12,0,SUM(C994,D994,F994,G994)-SUM(E994,H994))</f>
        <v>0</v>
      </c>
      <c r="J994" s="109">
        <f>IF(B994&gt;2020,HLOOKUP(A_Stammdaten!$B$12,$L$4:$R$2504,ROW(B994)-3,FALSE)+IF(OR(B994=0,A_Stammdaten!$B$12&lt;B994),0,I994*1/20),0)</f>
        <v>0</v>
      </c>
      <c r="K994" s="109">
        <f>IF(B994&gt;2020,HLOOKUP(A_Stammdaten!$B$12,$L$4:$R$2504,ROW(B994)-3,FALSE),0)</f>
        <v>0</v>
      </c>
      <c r="L994" s="109">
        <f t="shared" si="105"/>
        <v>0</v>
      </c>
      <c r="M994" s="109">
        <f t="shared" si="106"/>
        <v>0</v>
      </c>
      <c r="N994" s="109">
        <f t="shared" si="107"/>
        <v>0</v>
      </c>
      <c r="O994" s="109">
        <f t="shared" si="108"/>
        <v>0</v>
      </c>
      <c r="P994" s="109">
        <f t="shared" si="109"/>
        <v>0</v>
      </c>
      <c r="Q994" s="109">
        <f t="shared" si="110"/>
        <v>0</v>
      </c>
      <c r="R994" s="109">
        <f t="shared" si="111"/>
        <v>0</v>
      </c>
      <c r="S994" s="425"/>
    </row>
    <row r="995" spans="1:19" x14ac:dyDescent="0.3">
      <c r="A995" s="421"/>
      <c r="B995" s="424"/>
      <c r="C995" s="421"/>
      <c r="D995" s="421"/>
      <c r="E995" s="421"/>
      <c r="F995" s="421"/>
      <c r="G995" s="421"/>
      <c r="H995" s="421"/>
      <c r="I995" s="220">
        <f>IF(B995&gt;A_Stammdaten!$B$12,0,SUM(C995,D995,F995,G995)-SUM(E995,H995))</f>
        <v>0</v>
      </c>
      <c r="J995" s="109">
        <f>IF(B995&gt;2020,HLOOKUP(A_Stammdaten!$B$12,$L$4:$R$2504,ROW(B995)-3,FALSE)+IF(OR(B995=0,A_Stammdaten!$B$12&lt;B995),0,I995*1/20),0)</f>
        <v>0</v>
      </c>
      <c r="K995" s="109">
        <f>IF(B995&gt;2020,HLOOKUP(A_Stammdaten!$B$12,$L$4:$R$2504,ROW(B995)-3,FALSE),0)</f>
        <v>0</v>
      </c>
      <c r="L995" s="109">
        <f t="shared" si="105"/>
        <v>0</v>
      </c>
      <c r="M995" s="109">
        <f t="shared" si="106"/>
        <v>0</v>
      </c>
      <c r="N995" s="109">
        <f t="shared" si="107"/>
        <v>0</v>
      </c>
      <c r="O995" s="109">
        <f t="shared" si="108"/>
        <v>0</v>
      </c>
      <c r="P995" s="109">
        <f t="shared" si="109"/>
        <v>0</v>
      </c>
      <c r="Q995" s="109">
        <f t="shared" si="110"/>
        <v>0</v>
      </c>
      <c r="R995" s="109">
        <f t="shared" si="111"/>
        <v>0</v>
      </c>
      <c r="S995" s="425"/>
    </row>
    <row r="996" spans="1:19" x14ac:dyDescent="0.3">
      <c r="A996" s="421"/>
      <c r="B996" s="424"/>
      <c r="C996" s="421"/>
      <c r="D996" s="421"/>
      <c r="E996" s="421"/>
      <c r="F996" s="421"/>
      <c r="G996" s="421"/>
      <c r="H996" s="421"/>
      <c r="I996" s="220">
        <f>IF(B996&gt;A_Stammdaten!$B$12,0,SUM(C996,D996,F996,G996)-SUM(E996,H996))</f>
        <v>0</v>
      </c>
      <c r="J996" s="109">
        <f>IF(B996&gt;2020,HLOOKUP(A_Stammdaten!$B$12,$L$4:$R$2504,ROW(B996)-3,FALSE)+IF(OR(B996=0,A_Stammdaten!$B$12&lt;B996),0,I996*1/20),0)</f>
        <v>0</v>
      </c>
      <c r="K996" s="109">
        <f>IF(B996&gt;2020,HLOOKUP(A_Stammdaten!$B$12,$L$4:$R$2504,ROW(B996)-3,FALSE),0)</f>
        <v>0</v>
      </c>
      <c r="L996" s="109">
        <f t="shared" si="105"/>
        <v>0</v>
      </c>
      <c r="M996" s="109">
        <f t="shared" si="106"/>
        <v>0</v>
      </c>
      <c r="N996" s="109">
        <f t="shared" si="107"/>
        <v>0</v>
      </c>
      <c r="O996" s="109">
        <f t="shared" si="108"/>
        <v>0</v>
      </c>
      <c r="P996" s="109">
        <f t="shared" si="109"/>
        <v>0</v>
      </c>
      <c r="Q996" s="109">
        <f t="shared" si="110"/>
        <v>0</v>
      </c>
      <c r="R996" s="109">
        <f t="shared" si="111"/>
        <v>0</v>
      </c>
      <c r="S996" s="425"/>
    </row>
    <row r="997" spans="1:19" x14ac:dyDescent="0.3">
      <c r="A997" s="421"/>
      <c r="B997" s="424"/>
      <c r="C997" s="421"/>
      <c r="D997" s="421"/>
      <c r="E997" s="421"/>
      <c r="F997" s="421"/>
      <c r="G997" s="421"/>
      <c r="H997" s="421"/>
      <c r="I997" s="220">
        <f>IF(B997&gt;A_Stammdaten!$B$12,0,SUM(C997,D997,F997,G997)-SUM(E997,H997))</f>
        <v>0</v>
      </c>
      <c r="J997" s="109">
        <f>IF(B997&gt;2020,HLOOKUP(A_Stammdaten!$B$12,$L$4:$R$2504,ROW(B997)-3,FALSE)+IF(OR(B997=0,A_Stammdaten!$B$12&lt;B997),0,I997*1/20),0)</f>
        <v>0</v>
      </c>
      <c r="K997" s="109">
        <f>IF(B997&gt;2020,HLOOKUP(A_Stammdaten!$B$12,$L$4:$R$2504,ROW(B997)-3,FALSE),0)</f>
        <v>0</v>
      </c>
      <c r="L997" s="109">
        <f t="shared" si="105"/>
        <v>0</v>
      </c>
      <c r="M997" s="109">
        <f t="shared" si="106"/>
        <v>0</v>
      </c>
      <c r="N997" s="109">
        <f t="shared" si="107"/>
        <v>0</v>
      </c>
      <c r="O997" s="109">
        <f t="shared" si="108"/>
        <v>0</v>
      </c>
      <c r="P997" s="109">
        <f t="shared" si="109"/>
        <v>0</v>
      </c>
      <c r="Q997" s="109">
        <f t="shared" si="110"/>
        <v>0</v>
      </c>
      <c r="R997" s="109">
        <f t="shared" si="111"/>
        <v>0</v>
      </c>
      <c r="S997" s="425"/>
    </row>
    <row r="998" spans="1:19" x14ac:dyDescent="0.3">
      <c r="A998" s="421"/>
      <c r="B998" s="424"/>
      <c r="C998" s="421"/>
      <c r="D998" s="421"/>
      <c r="E998" s="421"/>
      <c r="F998" s="421"/>
      <c r="G998" s="421"/>
      <c r="H998" s="421"/>
      <c r="I998" s="220">
        <f>IF(B998&gt;A_Stammdaten!$B$12,0,SUM(C998,D998,F998,G998)-SUM(E998,H998))</f>
        <v>0</v>
      </c>
      <c r="J998" s="109">
        <f>IF(B998&gt;2020,HLOOKUP(A_Stammdaten!$B$12,$L$4:$R$2504,ROW(B998)-3,FALSE)+IF(OR(B998=0,A_Stammdaten!$B$12&lt;B998),0,I998*1/20),0)</f>
        <v>0</v>
      </c>
      <c r="K998" s="109">
        <f>IF(B998&gt;2020,HLOOKUP(A_Stammdaten!$B$12,$L$4:$R$2504,ROW(B998)-3,FALSE),0)</f>
        <v>0</v>
      </c>
      <c r="L998" s="109">
        <f t="shared" si="105"/>
        <v>0</v>
      </c>
      <c r="M998" s="109">
        <f t="shared" si="106"/>
        <v>0</v>
      </c>
      <c r="N998" s="109">
        <f t="shared" si="107"/>
        <v>0</v>
      </c>
      <c r="O998" s="109">
        <f t="shared" si="108"/>
        <v>0</v>
      </c>
      <c r="P998" s="109">
        <f t="shared" si="109"/>
        <v>0</v>
      </c>
      <c r="Q998" s="109">
        <f t="shared" si="110"/>
        <v>0</v>
      </c>
      <c r="R998" s="109">
        <f t="shared" si="111"/>
        <v>0</v>
      </c>
      <c r="S998" s="425"/>
    </row>
    <row r="999" spans="1:19" x14ac:dyDescent="0.3">
      <c r="A999" s="421"/>
      <c r="B999" s="424"/>
      <c r="C999" s="421"/>
      <c r="D999" s="421"/>
      <c r="E999" s="421"/>
      <c r="F999" s="421"/>
      <c r="G999" s="421"/>
      <c r="H999" s="421"/>
      <c r="I999" s="220">
        <f>IF(B999&gt;A_Stammdaten!$B$12,0,SUM(C999,D999,F999,G999)-SUM(E999,H999))</f>
        <v>0</v>
      </c>
      <c r="J999" s="109">
        <f>IF(B999&gt;2020,HLOOKUP(A_Stammdaten!$B$12,$L$4:$R$2504,ROW(B999)-3,FALSE)+IF(OR(B999=0,A_Stammdaten!$B$12&lt;B999),0,I999*1/20),0)</f>
        <v>0</v>
      </c>
      <c r="K999" s="109">
        <f>IF(B999&gt;2020,HLOOKUP(A_Stammdaten!$B$12,$L$4:$R$2504,ROW(B999)-3,FALSE),0)</f>
        <v>0</v>
      </c>
      <c r="L999" s="109">
        <f t="shared" si="105"/>
        <v>0</v>
      </c>
      <c r="M999" s="109">
        <f t="shared" si="106"/>
        <v>0</v>
      </c>
      <c r="N999" s="109">
        <f t="shared" si="107"/>
        <v>0</v>
      </c>
      <c r="O999" s="109">
        <f t="shared" si="108"/>
        <v>0</v>
      </c>
      <c r="P999" s="109">
        <f t="shared" si="109"/>
        <v>0</v>
      </c>
      <c r="Q999" s="109">
        <f t="shared" si="110"/>
        <v>0</v>
      </c>
      <c r="R999" s="109">
        <f t="shared" si="111"/>
        <v>0</v>
      </c>
      <c r="S999" s="425"/>
    </row>
    <row r="1000" spans="1:19" x14ac:dyDescent="0.3">
      <c r="A1000" s="421"/>
      <c r="B1000" s="424"/>
      <c r="C1000" s="421"/>
      <c r="D1000" s="421"/>
      <c r="E1000" s="421"/>
      <c r="F1000" s="421"/>
      <c r="G1000" s="421"/>
      <c r="H1000" s="421"/>
      <c r="I1000" s="220">
        <f>IF(B1000&gt;A_Stammdaten!$B$12,0,SUM(C1000,D1000,F1000,G1000)-SUM(E1000,H1000))</f>
        <v>0</v>
      </c>
      <c r="J1000" s="109">
        <f>IF(B1000&gt;2020,HLOOKUP(A_Stammdaten!$B$12,$L$4:$R$2504,ROW(B1000)-3,FALSE)+IF(OR(B1000=0,A_Stammdaten!$B$12&lt;B1000),0,I1000*1/20),0)</f>
        <v>0</v>
      </c>
      <c r="K1000" s="109">
        <f>IF(B1000&gt;2020,HLOOKUP(A_Stammdaten!$B$12,$L$4:$R$2504,ROW(B1000)-3,FALSE),0)</f>
        <v>0</v>
      </c>
      <c r="L1000" s="109">
        <f t="shared" si="105"/>
        <v>0</v>
      </c>
      <c r="M1000" s="109">
        <f t="shared" si="106"/>
        <v>0</v>
      </c>
      <c r="N1000" s="109">
        <f t="shared" si="107"/>
        <v>0</v>
      </c>
      <c r="O1000" s="109">
        <f t="shared" si="108"/>
        <v>0</v>
      </c>
      <c r="P1000" s="109">
        <f t="shared" si="109"/>
        <v>0</v>
      </c>
      <c r="Q1000" s="109">
        <f t="shared" si="110"/>
        <v>0</v>
      </c>
      <c r="R1000" s="109">
        <f t="shared" si="111"/>
        <v>0</v>
      </c>
      <c r="S1000" s="425"/>
    </row>
    <row r="1001" spans="1:19" x14ac:dyDescent="0.3">
      <c r="A1001" s="421"/>
      <c r="B1001" s="424"/>
      <c r="C1001" s="421"/>
      <c r="D1001" s="421"/>
      <c r="E1001" s="421"/>
      <c r="F1001" s="421"/>
      <c r="G1001" s="421"/>
      <c r="H1001" s="421"/>
      <c r="I1001" s="220">
        <f>IF(B1001&gt;A_Stammdaten!$B$12,0,SUM(C1001,D1001,F1001,G1001)-SUM(E1001,H1001))</f>
        <v>0</v>
      </c>
      <c r="J1001" s="109">
        <f>IF(B1001&gt;2020,HLOOKUP(A_Stammdaten!$B$12,$L$4:$R$2504,ROW(B1001)-3,FALSE)+IF(OR(B1001=0,A_Stammdaten!$B$12&lt;B1001),0,I1001*1/20),0)</f>
        <v>0</v>
      </c>
      <c r="K1001" s="109">
        <f>IF(B1001&gt;2020,HLOOKUP(A_Stammdaten!$B$12,$L$4:$R$2504,ROW(B1001)-3,FALSE),0)</f>
        <v>0</v>
      </c>
      <c r="L1001" s="109">
        <f t="shared" si="105"/>
        <v>0</v>
      </c>
      <c r="M1001" s="109">
        <f t="shared" si="106"/>
        <v>0</v>
      </c>
      <c r="N1001" s="109">
        <f t="shared" si="107"/>
        <v>0</v>
      </c>
      <c r="O1001" s="109">
        <f t="shared" si="108"/>
        <v>0</v>
      </c>
      <c r="P1001" s="109">
        <f t="shared" si="109"/>
        <v>0</v>
      </c>
      <c r="Q1001" s="109">
        <f t="shared" si="110"/>
        <v>0</v>
      </c>
      <c r="R1001" s="109">
        <f t="shared" si="111"/>
        <v>0</v>
      </c>
      <c r="S1001" s="425"/>
    </row>
    <row r="1002" spans="1:19" x14ac:dyDescent="0.3">
      <c r="A1002" s="421"/>
      <c r="B1002" s="424"/>
      <c r="C1002" s="421"/>
      <c r="D1002" s="421"/>
      <c r="E1002" s="421"/>
      <c r="F1002" s="421"/>
      <c r="G1002" s="421"/>
      <c r="H1002" s="421"/>
      <c r="I1002" s="220">
        <f>IF(B1002&gt;A_Stammdaten!$B$12,0,SUM(C1002,D1002,F1002,G1002)-SUM(E1002,H1002))</f>
        <v>0</v>
      </c>
      <c r="J1002" s="109">
        <f>IF(B1002&gt;2020,HLOOKUP(A_Stammdaten!$B$12,$L$4:$R$2504,ROW(B1002)-3,FALSE)+IF(OR(B1002=0,A_Stammdaten!$B$12&lt;B1002),0,I1002*1/20),0)</f>
        <v>0</v>
      </c>
      <c r="K1002" s="109">
        <f>IF(B1002&gt;2020,HLOOKUP(A_Stammdaten!$B$12,$L$4:$R$2504,ROW(B1002)-3,FALSE),0)</f>
        <v>0</v>
      </c>
      <c r="L1002" s="109">
        <f t="shared" si="105"/>
        <v>0</v>
      </c>
      <c r="M1002" s="109">
        <f t="shared" si="106"/>
        <v>0</v>
      </c>
      <c r="N1002" s="109">
        <f t="shared" si="107"/>
        <v>0</v>
      </c>
      <c r="O1002" s="109">
        <f t="shared" si="108"/>
        <v>0</v>
      </c>
      <c r="P1002" s="109">
        <f t="shared" si="109"/>
        <v>0</v>
      </c>
      <c r="Q1002" s="109">
        <f t="shared" si="110"/>
        <v>0</v>
      </c>
      <c r="R1002" s="109">
        <f t="shared" si="111"/>
        <v>0</v>
      </c>
      <c r="S1002" s="425"/>
    </row>
    <row r="1003" spans="1:19" x14ac:dyDescent="0.3">
      <c r="A1003" s="421"/>
      <c r="B1003" s="424"/>
      <c r="C1003" s="421"/>
      <c r="D1003" s="421"/>
      <c r="E1003" s="421"/>
      <c r="F1003" s="421"/>
      <c r="G1003" s="421"/>
      <c r="H1003" s="421"/>
      <c r="I1003" s="220">
        <f>IF(B1003&gt;A_Stammdaten!$B$12,0,SUM(C1003,D1003,F1003,G1003)-SUM(E1003,H1003))</f>
        <v>0</v>
      </c>
      <c r="J1003" s="109">
        <f>IF(B1003&gt;2020,HLOOKUP(A_Stammdaten!$B$12,$L$4:$R$2504,ROW(B1003)-3,FALSE)+IF(OR(B1003=0,A_Stammdaten!$B$12&lt;B1003),0,I1003*1/20),0)</f>
        <v>0</v>
      </c>
      <c r="K1003" s="109">
        <f>IF(B1003&gt;2020,HLOOKUP(A_Stammdaten!$B$12,$L$4:$R$2504,ROW(B1003)-3,FALSE),0)</f>
        <v>0</v>
      </c>
      <c r="L1003" s="109">
        <f t="shared" si="105"/>
        <v>0</v>
      </c>
      <c r="M1003" s="109">
        <f t="shared" si="106"/>
        <v>0</v>
      </c>
      <c r="N1003" s="109">
        <f t="shared" si="107"/>
        <v>0</v>
      </c>
      <c r="O1003" s="109">
        <f t="shared" si="108"/>
        <v>0</v>
      </c>
      <c r="P1003" s="109">
        <f t="shared" si="109"/>
        <v>0</v>
      </c>
      <c r="Q1003" s="109">
        <f t="shared" si="110"/>
        <v>0</v>
      </c>
      <c r="R1003" s="109">
        <f t="shared" si="111"/>
        <v>0</v>
      </c>
      <c r="S1003" s="425"/>
    </row>
    <row r="1004" spans="1:19" x14ac:dyDescent="0.3">
      <c r="A1004" s="421"/>
      <c r="B1004" s="424"/>
      <c r="C1004" s="421"/>
      <c r="D1004" s="421"/>
      <c r="E1004" s="421"/>
      <c r="F1004" s="421"/>
      <c r="G1004" s="421"/>
      <c r="H1004" s="421"/>
      <c r="I1004" s="220">
        <f>IF(B1004&gt;A_Stammdaten!$B$12,0,SUM(C1004,D1004,F1004,G1004)-SUM(E1004,H1004))</f>
        <v>0</v>
      </c>
      <c r="J1004" s="109">
        <f>IF(B1004&gt;2020,HLOOKUP(A_Stammdaten!$B$12,$L$4:$R$2504,ROW(B1004)-3,FALSE)+IF(OR(B1004=0,A_Stammdaten!$B$12&lt;B1004),0,I1004*1/20),0)</f>
        <v>0</v>
      </c>
      <c r="K1004" s="109">
        <f>IF(B1004&gt;2020,HLOOKUP(A_Stammdaten!$B$12,$L$4:$R$2504,ROW(B1004)-3,FALSE),0)</f>
        <v>0</v>
      </c>
      <c r="L1004" s="109">
        <f t="shared" si="105"/>
        <v>0</v>
      </c>
      <c r="M1004" s="109">
        <f t="shared" si="106"/>
        <v>0</v>
      </c>
      <c r="N1004" s="109">
        <f t="shared" si="107"/>
        <v>0</v>
      </c>
      <c r="O1004" s="109">
        <f t="shared" si="108"/>
        <v>0</v>
      </c>
      <c r="P1004" s="109">
        <f t="shared" si="109"/>
        <v>0</v>
      </c>
      <c r="Q1004" s="109">
        <f t="shared" si="110"/>
        <v>0</v>
      </c>
      <c r="R1004" s="109">
        <f t="shared" si="111"/>
        <v>0</v>
      </c>
      <c r="S1004" s="425"/>
    </row>
    <row r="1005" spans="1:19" x14ac:dyDescent="0.3">
      <c r="A1005" s="421"/>
      <c r="B1005" s="424"/>
      <c r="C1005" s="421"/>
      <c r="D1005" s="421"/>
      <c r="E1005" s="421"/>
      <c r="F1005" s="421"/>
      <c r="G1005" s="421"/>
      <c r="H1005" s="421"/>
      <c r="I1005" s="220">
        <f>IF(B1005&gt;A_Stammdaten!$B$12,0,SUM(C1005,D1005,F1005,G1005)-SUM(E1005,H1005))</f>
        <v>0</v>
      </c>
      <c r="J1005" s="109">
        <f>IF(B1005&gt;2020,HLOOKUP(A_Stammdaten!$B$12,$L$4:$R$2504,ROW(B1005)-3,FALSE)+IF(OR(B1005=0,A_Stammdaten!$B$12&lt;B1005),0,I1005*1/20),0)</f>
        <v>0</v>
      </c>
      <c r="K1005" s="109">
        <f>IF(B1005&gt;2020,HLOOKUP(A_Stammdaten!$B$12,$L$4:$R$2504,ROW(B1005)-3,FALSE),0)</f>
        <v>0</v>
      </c>
      <c r="L1005" s="109">
        <f t="shared" si="105"/>
        <v>0</v>
      </c>
      <c r="M1005" s="109">
        <f t="shared" si="106"/>
        <v>0</v>
      </c>
      <c r="N1005" s="109">
        <f t="shared" si="107"/>
        <v>0</v>
      </c>
      <c r="O1005" s="109">
        <f t="shared" si="108"/>
        <v>0</v>
      </c>
      <c r="P1005" s="109">
        <f t="shared" si="109"/>
        <v>0</v>
      </c>
      <c r="Q1005" s="109">
        <f t="shared" si="110"/>
        <v>0</v>
      </c>
      <c r="R1005" s="109">
        <f t="shared" si="111"/>
        <v>0</v>
      </c>
      <c r="S1005" s="425"/>
    </row>
    <row r="1006" spans="1:19" x14ac:dyDescent="0.3">
      <c r="A1006" s="421"/>
      <c r="B1006" s="424"/>
      <c r="C1006" s="421"/>
      <c r="D1006" s="421"/>
      <c r="E1006" s="421"/>
      <c r="F1006" s="421"/>
      <c r="G1006" s="421"/>
      <c r="H1006" s="421"/>
      <c r="I1006" s="220">
        <f>IF(B1006&gt;A_Stammdaten!$B$12,0,SUM(C1006,D1006,F1006,G1006)-SUM(E1006,H1006))</f>
        <v>0</v>
      </c>
      <c r="J1006" s="109">
        <f>IF(B1006&gt;2020,HLOOKUP(A_Stammdaten!$B$12,$L$4:$R$2504,ROW(B1006)-3,FALSE)+IF(OR(B1006=0,A_Stammdaten!$B$12&lt;B1006),0,I1006*1/20),0)</f>
        <v>0</v>
      </c>
      <c r="K1006" s="109">
        <f>IF(B1006&gt;2020,HLOOKUP(A_Stammdaten!$B$12,$L$4:$R$2504,ROW(B1006)-3,FALSE),0)</f>
        <v>0</v>
      </c>
      <c r="L1006" s="109">
        <f t="shared" si="105"/>
        <v>0</v>
      </c>
      <c r="M1006" s="109">
        <f t="shared" si="106"/>
        <v>0</v>
      </c>
      <c r="N1006" s="109">
        <f t="shared" si="107"/>
        <v>0</v>
      </c>
      <c r="O1006" s="109">
        <f t="shared" si="108"/>
        <v>0</v>
      </c>
      <c r="P1006" s="109">
        <f t="shared" si="109"/>
        <v>0</v>
      </c>
      <c r="Q1006" s="109">
        <f t="shared" si="110"/>
        <v>0</v>
      </c>
      <c r="R1006" s="109">
        <f t="shared" si="111"/>
        <v>0</v>
      </c>
      <c r="S1006" s="425"/>
    </row>
    <row r="1007" spans="1:19" x14ac:dyDescent="0.3">
      <c r="A1007" s="421"/>
      <c r="B1007" s="424"/>
      <c r="C1007" s="421"/>
      <c r="D1007" s="421"/>
      <c r="E1007" s="421"/>
      <c r="F1007" s="421"/>
      <c r="G1007" s="421"/>
      <c r="H1007" s="421"/>
      <c r="I1007" s="220">
        <f>IF(B1007&gt;A_Stammdaten!$B$12,0,SUM(C1007,D1007,F1007,G1007)-SUM(E1007,H1007))</f>
        <v>0</v>
      </c>
      <c r="J1007" s="109">
        <f>IF(B1007&gt;2020,HLOOKUP(A_Stammdaten!$B$12,$L$4:$R$2504,ROW(B1007)-3,FALSE)+IF(OR(B1007=0,A_Stammdaten!$B$12&lt;B1007),0,I1007*1/20),0)</f>
        <v>0</v>
      </c>
      <c r="K1007" s="109">
        <f>IF(B1007&gt;2020,HLOOKUP(A_Stammdaten!$B$12,$L$4:$R$2504,ROW(B1007)-3,FALSE),0)</f>
        <v>0</v>
      </c>
      <c r="L1007" s="109">
        <f t="shared" si="105"/>
        <v>0</v>
      </c>
      <c r="M1007" s="109">
        <f t="shared" si="106"/>
        <v>0</v>
      </c>
      <c r="N1007" s="109">
        <f t="shared" si="107"/>
        <v>0</v>
      </c>
      <c r="O1007" s="109">
        <f t="shared" si="108"/>
        <v>0</v>
      </c>
      <c r="P1007" s="109">
        <f t="shared" si="109"/>
        <v>0</v>
      </c>
      <c r="Q1007" s="109">
        <f t="shared" si="110"/>
        <v>0</v>
      </c>
      <c r="R1007" s="109">
        <f t="shared" si="111"/>
        <v>0</v>
      </c>
      <c r="S1007" s="425"/>
    </row>
    <row r="1008" spans="1:19" x14ac:dyDescent="0.3">
      <c r="A1008" s="421"/>
      <c r="B1008" s="424"/>
      <c r="C1008" s="421"/>
      <c r="D1008" s="421"/>
      <c r="E1008" s="421"/>
      <c r="F1008" s="421"/>
      <c r="G1008" s="421"/>
      <c r="H1008" s="421"/>
      <c r="I1008" s="220">
        <f>IF(B1008&gt;A_Stammdaten!$B$12,0,SUM(C1008,D1008,F1008,G1008)-SUM(E1008,H1008))</f>
        <v>0</v>
      </c>
      <c r="J1008" s="109">
        <f>IF(B1008&gt;2020,HLOOKUP(A_Stammdaten!$B$12,$L$4:$R$2504,ROW(B1008)-3,FALSE)+IF(OR(B1008=0,A_Stammdaten!$B$12&lt;B1008),0,I1008*1/20),0)</f>
        <v>0</v>
      </c>
      <c r="K1008" s="109">
        <f>IF(B1008&gt;2020,HLOOKUP(A_Stammdaten!$B$12,$L$4:$R$2504,ROW(B1008)-3,FALSE),0)</f>
        <v>0</v>
      </c>
      <c r="L1008" s="109">
        <f t="shared" si="105"/>
        <v>0</v>
      </c>
      <c r="M1008" s="109">
        <f t="shared" si="106"/>
        <v>0</v>
      </c>
      <c r="N1008" s="109">
        <f t="shared" si="107"/>
        <v>0</v>
      </c>
      <c r="O1008" s="109">
        <f t="shared" si="108"/>
        <v>0</v>
      </c>
      <c r="P1008" s="109">
        <f t="shared" si="109"/>
        <v>0</v>
      </c>
      <c r="Q1008" s="109">
        <f t="shared" si="110"/>
        <v>0</v>
      </c>
      <c r="R1008" s="109">
        <f t="shared" si="111"/>
        <v>0</v>
      </c>
      <c r="S1008" s="425"/>
    </row>
    <row r="1009" spans="1:19" x14ac:dyDescent="0.3">
      <c r="A1009" s="421"/>
      <c r="B1009" s="424"/>
      <c r="C1009" s="421"/>
      <c r="D1009" s="421"/>
      <c r="E1009" s="421"/>
      <c r="F1009" s="421"/>
      <c r="G1009" s="421"/>
      <c r="H1009" s="421"/>
      <c r="I1009" s="220">
        <f>IF(B1009&gt;A_Stammdaten!$B$12,0,SUM(C1009,D1009,F1009,G1009)-SUM(E1009,H1009))</f>
        <v>0</v>
      </c>
      <c r="J1009" s="109">
        <f>IF(B1009&gt;2020,HLOOKUP(A_Stammdaten!$B$12,$L$4:$R$2504,ROW(B1009)-3,FALSE)+IF(OR(B1009=0,A_Stammdaten!$B$12&lt;B1009),0,I1009*1/20),0)</f>
        <v>0</v>
      </c>
      <c r="K1009" s="109">
        <f>IF(B1009&gt;2020,HLOOKUP(A_Stammdaten!$B$12,$L$4:$R$2504,ROW(B1009)-3,FALSE),0)</f>
        <v>0</v>
      </c>
      <c r="L1009" s="109">
        <f t="shared" si="105"/>
        <v>0</v>
      </c>
      <c r="M1009" s="109">
        <f t="shared" si="106"/>
        <v>0</v>
      </c>
      <c r="N1009" s="109">
        <f t="shared" si="107"/>
        <v>0</v>
      </c>
      <c r="O1009" s="109">
        <f t="shared" si="108"/>
        <v>0</v>
      </c>
      <c r="P1009" s="109">
        <f t="shared" si="109"/>
        <v>0</v>
      </c>
      <c r="Q1009" s="109">
        <f t="shared" si="110"/>
        <v>0</v>
      </c>
      <c r="R1009" s="109">
        <f t="shared" si="111"/>
        <v>0</v>
      </c>
      <c r="S1009" s="425"/>
    </row>
    <row r="1010" spans="1:19" x14ac:dyDescent="0.3">
      <c r="A1010" s="421"/>
      <c r="B1010" s="424"/>
      <c r="C1010" s="421"/>
      <c r="D1010" s="421"/>
      <c r="E1010" s="421"/>
      <c r="F1010" s="421"/>
      <c r="G1010" s="421"/>
      <c r="H1010" s="421"/>
      <c r="I1010" s="220">
        <f>IF(B1010&gt;A_Stammdaten!$B$12,0,SUM(C1010,D1010,F1010,G1010)-SUM(E1010,H1010))</f>
        <v>0</v>
      </c>
      <c r="J1010" s="109">
        <f>IF(B1010&gt;2020,HLOOKUP(A_Stammdaten!$B$12,$L$4:$R$2504,ROW(B1010)-3,FALSE)+IF(OR(B1010=0,A_Stammdaten!$B$12&lt;B1010),0,I1010*1/20),0)</f>
        <v>0</v>
      </c>
      <c r="K1010" s="109">
        <f>IF(B1010&gt;2020,HLOOKUP(A_Stammdaten!$B$12,$L$4:$R$2504,ROW(B1010)-3,FALSE),0)</f>
        <v>0</v>
      </c>
      <c r="L1010" s="109">
        <f t="shared" si="105"/>
        <v>0</v>
      </c>
      <c r="M1010" s="109">
        <f t="shared" si="106"/>
        <v>0</v>
      </c>
      <c r="N1010" s="109">
        <f t="shared" si="107"/>
        <v>0</v>
      </c>
      <c r="O1010" s="109">
        <f t="shared" si="108"/>
        <v>0</v>
      </c>
      <c r="P1010" s="109">
        <f t="shared" si="109"/>
        <v>0</v>
      </c>
      <c r="Q1010" s="109">
        <f t="shared" si="110"/>
        <v>0</v>
      </c>
      <c r="R1010" s="109">
        <f t="shared" si="111"/>
        <v>0</v>
      </c>
      <c r="S1010" s="425"/>
    </row>
    <row r="1011" spans="1:19" x14ac:dyDescent="0.3">
      <c r="A1011" s="421"/>
      <c r="B1011" s="424"/>
      <c r="C1011" s="421"/>
      <c r="D1011" s="421"/>
      <c r="E1011" s="421"/>
      <c r="F1011" s="421"/>
      <c r="G1011" s="421"/>
      <c r="H1011" s="421"/>
      <c r="I1011" s="220">
        <f>IF(B1011&gt;A_Stammdaten!$B$12,0,SUM(C1011,D1011,F1011,G1011)-SUM(E1011,H1011))</f>
        <v>0</v>
      </c>
      <c r="J1011" s="109">
        <f>IF(B1011&gt;2020,HLOOKUP(A_Stammdaten!$B$12,$L$4:$R$2504,ROW(B1011)-3,FALSE)+IF(OR(B1011=0,A_Stammdaten!$B$12&lt;B1011),0,I1011*1/20),0)</f>
        <v>0</v>
      </c>
      <c r="K1011" s="109">
        <f>IF(B1011&gt;2020,HLOOKUP(A_Stammdaten!$B$12,$L$4:$R$2504,ROW(B1011)-3,FALSE),0)</f>
        <v>0</v>
      </c>
      <c r="L1011" s="109">
        <f t="shared" si="105"/>
        <v>0</v>
      </c>
      <c r="M1011" s="109">
        <f t="shared" si="106"/>
        <v>0</v>
      </c>
      <c r="N1011" s="109">
        <f t="shared" si="107"/>
        <v>0</v>
      </c>
      <c r="O1011" s="109">
        <f t="shared" si="108"/>
        <v>0</v>
      </c>
      <c r="P1011" s="109">
        <f t="shared" si="109"/>
        <v>0</v>
      </c>
      <c r="Q1011" s="109">
        <f t="shared" si="110"/>
        <v>0</v>
      </c>
      <c r="R1011" s="109">
        <f t="shared" si="111"/>
        <v>0</v>
      </c>
      <c r="S1011" s="425"/>
    </row>
    <row r="1012" spans="1:19" x14ac:dyDescent="0.3">
      <c r="A1012" s="421"/>
      <c r="B1012" s="424"/>
      <c r="C1012" s="421"/>
      <c r="D1012" s="421"/>
      <c r="E1012" s="421"/>
      <c r="F1012" s="421"/>
      <c r="G1012" s="421"/>
      <c r="H1012" s="421"/>
      <c r="I1012" s="220">
        <f>IF(B1012&gt;A_Stammdaten!$B$12,0,SUM(C1012,D1012,F1012,G1012)-SUM(E1012,H1012))</f>
        <v>0</v>
      </c>
      <c r="J1012" s="109">
        <f>IF(B1012&gt;2020,HLOOKUP(A_Stammdaten!$B$12,$L$4:$R$2504,ROW(B1012)-3,FALSE)+IF(OR(B1012=0,A_Stammdaten!$B$12&lt;B1012),0,I1012*1/20),0)</f>
        <v>0</v>
      </c>
      <c r="K1012" s="109">
        <f>IF(B1012&gt;2020,HLOOKUP(A_Stammdaten!$B$12,$L$4:$R$2504,ROW(B1012)-3,FALSE),0)</f>
        <v>0</v>
      </c>
      <c r="L1012" s="109">
        <f t="shared" si="105"/>
        <v>0</v>
      </c>
      <c r="M1012" s="109">
        <f t="shared" si="106"/>
        <v>0</v>
      </c>
      <c r="N1012" s="109">
        <f t="shared" si="107"/>
        <v>0</v>
      </c>
      <c r="O1012" s="109">
        <f t="shared" si="108"/>
        <v>0</v>
      </c>
      <c r="P1012" s="109">
        <f t="shared" si="109"/>
        <v>0</v>
      </c>
      <c r="Q1012" s="109">
        <f t="shared" si="110"/>
        <v>0</v>
      </c>
      <c r="R1012" s="109">
        <f t="shared" si="111"/>
        <v>0</v>
      </c>
      <c r="S1012" s="425"/>
    </row>
    <row r="1013" spans="1:19" x14ac:dyDescent="0.3">
      <c r="A1013" s="421"/>
      <c r="B1013" s="424"/>
      <c r="C1013" s="421"/>
      <c r="D1013" s="421"/>
      <c r="E1013" s="421"/>
      <c r="F1013" s="421"/>
      <c r="G1013" s="421"/>
      <c r="H1013" s="421"/>
      <c r="I1013" s="220">
        <f>IF(B1013&gt;A_Stammdaten!$B$12,0,SUM(C1013,D1013,F1013,G1013)-SUM(E1013,H1013))</f>
        <v>0</v>
      </c>
      <c r="J1013" s="109">
        <f>IF(B1013&gt;2020,HLOOKUP(A_Stammdaten!$B$12,$L$4:$R$2504,ROW(B1013)-3,FALSE)+IF(OR(B1013=0,A_Stammdaten!$B$12&lt;B1013),0,I1013*1/20),0)</f>
        <v>0</v>
      </c>
      <c r="K1013" s="109">
        <f>IF(B1013&gt;2020,HLOOKUP(A_Stammdaten!$B$12,$L$4:$R$2504,ROW(B1013)-3,FALSE),0)</f>
        <v>0</v>
      </c>
      <c r="L1013" s="109">
        <f t="shared" si="105"/>
        <v>0</v>
      </c>
      <c r="M1013" s="109">
        <f t="shared" si="106"/>
        <v>0</v>
      </c>
      <c r="N1013" s="109">
        <f t="shared" si="107"/>
        <v>0</v>
      </c>
      <c r="O1013" s="109">
        <f t="shared" si="108"/>
        <v>0</v>
      </c>
      <c r="P1013" s="109">
        <f t="shared" si="109"/>
        <v>0</v>
      </c>
      <c r="Q1013" s="109">
        <f t="shared" si="110"/>
        <v>0</v>
      </c>
      <c r="R1013" s="109">
        <f t="shared" si="111"/>
        <v>0</v>
      </c>
      <c r="S1013" s="425"/>
    </row>
    <row r="1014" spans="1:19" x14ac:dyDescent="0.3">
      <c r="A1014" s="421"/>
      <c r="B1014" s="424"/>
      <c r="C1014" s="421"/>
      <c r="D1014" s="421"/>
      <c r="E1014" s="421"/>
      <c r="F1014" s="421"/>
      <c r="G1014" s="421"/>
      <c r="H1014" s="421"/>
      <c r="I1014" s="220">
        <f>IF(B1014&gt;A_Stammdaten!$B$12,0,SUM(C1014,D1014,F1014,G1014)-SUM(E1014,H1014))</f>
        <v>0</v>
      </c>
      <c r="J1014" s="109">
        <f>IF(B1014&gt;2020,HLOOKUP(A_Stammdaten!$B$12,$L$4:$R$2504,ROW(B1014)-3,FALSE)+IF(OR(B1014=0,A_Stammdaten!$B$12&lt;B1014),0,I1014*1/20),0)</f>
        <v>0</v>
      </c>
      <c r="K1014" s="109">
        <f>IF(B1014&gt;2020,HLOOKUP(A_Stammdaten!$B$12,$L$4:$R$2504,ROW(B1014)-3,FALSE),0)</f>
        <v>0</v>
      </c>
      <c r="L1014" s="109">
        <f t="shared" si="105"/>
        <v>0</v>
      </c>
      <c r="M1014" s="109">
        <f t="shared" si="106"/>
        <v>0</v>
      </c>
      <c r="N1014" s="109">
        <f t="shared" si="107"/>
        <v>0</v>
      </c>
      <c r="O1014" s="109">
        <f t="shared" si="108"/>
        <v>0</v>
      </c>
      <c r="P1014" s="109">
        <f t="shared" si="109"/>
        <v>0</v>
      </c>
      <c r="Q1014" s="109">
        <f t="shared" si="110"/>
        <v>0</v>
      </c>
      <c r="R1014" s="109">
        <f t="shared" si="111"/>
        <v>0</v>
      </c>
      <c r="S1014" s="425"/>
    </row>
    <row r="1015" spans="1:19" x14ac:dyDescent="0.3">
      <c r="A1015" s="421"/>
      <c r="B1015" s="424"/>
      <c r="C1015" s="421"/>
      <c r="D1015" s="421"/>
      <c r="E1015" s="421"/>
      <c r="F1015" s="421"/>
      <c r="G1015" s="421"/>
      <c r="H1015" s="421"/>
      <c r="I1015" s="220">
        <f>IF(B1015&gt;A_Stammdaten!$B$12,0,SUM(C1015,D1015,F1015,G1015)-SUM(E1015,H1015))</f>
        <v>0</v>
      </c>
      <c r="J1015" s="109">
        <f>IF(B1015&gt;2020,HLOOKUP(A_Stammdaten!$B$12,$L$4:$R$2504,ROW(B1015)-3,FALSE)+IF(OR(B1015=0,A_Stammdaten!$B$12&lt;B1015),0,I1015*1/20),0)</f>
        <v>0</v>
      </c>
      <c r="K1015" s="109">
        <f>IF(B1015&gt;2020,HLOOKUP(A_Stammdaten!$B$12,$L$4:$R$2504,ROW(B1015)-3,FALSE),0)</f>
        <v>0</v>
      </c>
      <c r="L1015" s="109">
        <f t="shared" si="105"/>
        <v>0</v>
      </c>
      <c r="M1015" s="109">
        <f t="shared" si="106"/>
        <v>0</v>
      </c>
      <c r="N1015" s="109">
        <f t="shared" si="107"/>
        <v>0</v>
      </c>
      <c r="O1015" s="109">
        <f t="shared" si="108"/>
        <v>0</v>
      </c>
      <c r="P1015" s="109">
        <f t="shared" si="109"/>
        <v>0</v>
      </c>
      <c r="Q1015" s="109">
        <f t="shared" si="110"/>
        <v>0</v>
      </c>
      <c r="R1015" s="109">
        <f t="shared" si="111"/>
        <v>0</v>
      </c>
      <c r="S1015" s="425"/>
    </row>
    <row r="1016" spans="1:19" x14ac:dyDescent="0.3">
      <c r="A1016" s="421"/>
      <c r="B1016" s="424"/>
      <c r="C1016" s="421"/>
      <c r="D1016" s="421"/>
      <c r="E1016" s="421"/>
      <c r="F1016" s="421"/>
      <c r="G1016" s="421"/>
      <c r="H1016" s="421"/>
      <c r="I1016" s="220">
        <f>IF(B1016&gt;A_Stammdaten!$B$12,0,SUM(C1016,D1016,F1016,G1016)-SUM(E1016,H1016))</f>
        <v>0</v>
      </c>
      <c r="J1016" s="109">
        <f>IF(B1016&gt;2020,HLOOKUP(A_Stammdaten!$B$12,$L$4:$R$2504,ROW(B1016)-3,FALSE)+IF(OR(B1016=0,A_Stammdaten!$B$12&lt;B1016),0,I1016*1/20),0)</f>
        <v>0</v>
      </c>
      <c r="K1016" s="109">
        <f>IF(B1016&gt;2020,HLOOKUP(A_Stammdaten!$B$12,$L$4:$R$2504,ROW(B1016)-3,FALSE),0)</f>
        <v>0</v>
      </c>
      <c r="L1016" s="109">
        <f t="shared" si="105"/>
        <v>0</v>
      </c>
      <c r="M1016" s="109">
        <f t="shared" si="106"/>
        <v>0</v>
      </c>
      <c r="N1016" s="109">
        <f t="shared" si="107"/>
        <v>0</v>
      </c>
      <c r="O1016" s="109">
        <f t="shared" si="108"/>
        <v>0</v>
      </c>
      <c r="P1016" s="109">
        <f t="shared" si="109"/>
        <v>0</v>
      </c>
      <c r="Q1016" s="109">
        <f t="shared" si="110"/>
        <v>0</v>
      </c>
      <c r="R1016" s="109">
        <f t="shared" si="111"/>
        <v>0</v>
      </c>
      <c r="S1016" s="425"/>
    </row>
    <row r="1017" spans="1:19" x14ac:dyDescent="0.3">
      <c r="A1017" s="421"/>
      <c r="B1017" s="424"/>
      <c r="C1017" s="421"/>
      <c r="D1017" s="421"/>
      <c r="E1017" s="421"/>
      <c r="F1017" s="421"/>
      <c r="G1017" s="421"/>
      <c r="H1017" s="421"/>
      <c r="I1017" s="220">
        <f>IF(B1017&gt;A_Stammdaten!$B$12,0,SUM(C1017,D1017,F1017,G1017)-SUM(E1017,H1017))</f>
        <v>0</v>
      </c>
      <c r="J1017" s="109">
        <f>IF(B1017&gt;2020,HLOOKUP(A_Stammdaten!$B$12,$L$4:$R$2504,ROW(B1017)-3,FALSE)+IF(OR(B1017=0,A_Stammdaten!$B$12&lt;B1017),0,I1017*1/20),0)</f>
        <v>0</v>
      </c>
      <c r="K1017" s="109">
        <f>IF(B1017&gt;2020,HLOOKUP(A_Stammdaten!$B$12,$L$4:$R$2504,ROW(B1017)-3,FALSE),0)</f>
        <v>0</v>
      </c>
      <c r="L1017" s="109">
        <f t="shared" si="105"/>
        <v>0</v>
      </c>
      <c r="M1017" s="109">
        <f t="shared" si="106"/>
        <v>0</v>
      </c>
      <c r="N1017" s="109">
        <f t="shared" si="107"/>
        <v>0</v>
      </c>
      <c r="O1017" s="109">
        <f t="shared" si="108"/>
        <v>0</v>
      </c>
      <c r="P1017" s="109">
        <f t="shared" si="109"/>
        <v>0</v>
      </c>
      <c r="Q1017" s="109">
        <f t="shared" si="110"/>
        <v>0</v>
      </c>
      <c r="R1017" s="109">
        <f t="shared" si="111"/>
        <v>0</v>
      </c>
      <c r="S1017" s="425"/>
    </row>
    <row r="1018" spans="1:19" x14ac:dyDescent="0.3">
      <c r="A1018" s="421"/>
      <c r="B1018" s="424"/>
      <c r="C1018" s="421"/>
      <c r="D1018" s="421"/>
      <c r="E1018" s="421"/>
      <c r="F1018" s="421"/>
      <c r="G1018" s="421"/>
      <c r="H1018" s="421"/>
      <c r="I1018" s="220">
        <f>IF(B1018&gt;A_Stammdaten!$B$12,0,SUM(C1018,D1018,F1018,G1018)-SUM(E1018,H1018))</f>
        <v>0</v>
      </c>
      <c r="J1018" s="109">
        <f>IF(B1018&gt;2020,HLOOKUP(A_Stammdaten!$B$12,$L$4:$R$2504,ROW(B1018)-3,FALSE)+IF(OR(B1018=0,A_Stammdaten!$B$12&lt;B1018),0,I1018*1/20),0)</f>
        <v>0</v>
      </c>
      <c r="K1018" s="109">
        <f>IF(B1018&gt;2020,HLOOKUP(A_Stammdaten!$B$12,$L$4:$R$2504,ROW(B1018)-3,FALSE),0)</f>
        <v>0</v>
      </c>
      <c r="L1018" s="109">
        <f t="shared" si="105"/>
        <v>0</v>
      </c>
      <c r="M1018" s="109">
        <f t="shared" si="106"/>
        <v>0</v>
      </c>
      <c r="N1018" s="109">
        <f t="shared" si="107"/>
        <v>0</v>
      </c>
      <c r="O1018" s="109">
        <f t="shared" si="108"/>
        <v>0</v>
      </c>
      <c r="P1018" s="109">
        <f t="shared" si="109"/>
        <v>0</v>
      </c>
      <c r="Q1018" s="109">
        <f t="shared" si="110"/>
        <v>0</v>
      </c>
      <c r="R1018" s="109">
        <f t="shared" si="111"/>
        <v>0</v>
      </c>
      <c r="S1018" s="425"/>
    </row>
    <row r="1019" spans="1:19" x14ac:dyDescent="0.3">
      <c r="A1019" s="421"/>
      <c r="B1019" s="424"/>
      <c r="C1019" s="421"/>
      <c r="D1019" s="421"/>
      <c r="E1019" s="421"/>
      <c r="F1019" s="421"/>
      <c r="G1019" s="421"/>
      <c r="H1019" s="421"/>
      <c r="I1019" s="220">
        <f>IF(B1019&gt;A_Stammdaten!$B$12,0,SUM(C1019,D1019,F1019,G1019)-SUM(E1019,H1019))</f>
        <v>0</v>
      </c>
      <c r="J1019" s="109">
        <f>IF(B1019&gt;2020,HLOOKUP(A_Stammdaten!$B$12,$L$4:$R$2504,ROW(B1019)-3,FALSE)+IF(OR(B1019=0,A_Stammdaten!$B$12&lt;B1019),0,I1019*1/20),0)</f>
        <v>0</v>
      </c>
      <c r="K1019" s="109">
        <f>IF(B1019&gt;2020,HLOOKUP(A_Stammdaten!$B$12,$L$4:$R$2504,ROW(B1019)-3,FALSE),0)</f>
        <v>0</v>
      </c>
      <c r="L1019" s="109">
        <f t="shared" si="105"/>
        <v>0</v>
      </c>
      <c r="M1019" s="109">
        <f t="shared" si="106"/>
        <v>0</v>
      </c>
      <c r="N1019" s="109">
        <f t="shared" si="107"/>
        <v>0</v>
      </c>
      <c r="O1019" s="109">
        <f t="shared" si="108"/>
        <v>0</v>
      </c>
      <c r="P1019" s="109">
        <f t="shared" si="109"/>
        <v>0</v>
      </c>
      <c r="Q1019" s="109">
        <f t="shared" si="110"/>
        <v>0</v>
      </c>
      <c r="R1019" s="109">
        <f t="shared" si="111"/>
        <v>0</v>
      </c>
      <c r="S1019" s="425"/>
    </row>
    <row r="1020" spans="1:19" x14ac:dyDescent="0.3">
      <c r="A1020" s="421"/>
      <c r="B1020" s="424"/>
      <c r="C1020" s="421"/>
      <c r="D1020" s="421"/>
      <c r="E1020" s="421"/>
      <c r="F1020" s="421"/>
      <c r="G1020" s="421"/>
      <c r="H1020" s="421"/>
      <c r="I1020" s="220">
        <f>IF(B1020&gt;A_Stammdaten!$B$12,0,SUM(C1020,D1020,F1020,G1020)-SUM(E1020,H1020))</f>
        <v>0</v>
      </c>
      <c r="J1020" s="109">
        <f>IF(B1020&gt;2020,HLOOKUP(A_Stammdaten!$B$12,$L$4:$R$2504,ROW(B1020)-3,FALSE)+IF(OR(B1020=0,A_Stammdaten!$B$12&lt;B1020),0,I1020*1/20),0)</f>
        <v>0</v>
      </c>
      <c r="K1020" s="109">
        <f>IF(B1020&gt;2020,HLOOKUP(A_Stammdaten!$B$12,$L$4:$R$2504,ROW(B1020)-3,FALSE),0)</f>
        <v>0</v>
      </c>
      <c r="L1020" s="109">
        <f t="shared" si="105"/>
        <v>0</v>
      </c>
      <c r="M1020" s="109">
        <f t="shared" si="106"/>
        <v>0</v>
      </c>
      <c r="N1020" s="109">
        <f t="shared" si="107"/>
        <v>0</v>
      </c>
      <c r="O1020" s="109">
        <f t="shared" si="108"/>
        <v>0</v>
      </c>
      <c r="P1020" s="109">
        <f t="shared" si="109"/>
        <v>0</v>
      </c>
      <c r="Q1020" s="109">
        <f t="shared" si="110"/>
        <v>0</v>
      </c>
      <c r="R1020" s="109">
        <f t="shared" si="111"/>
        <v>0</v>
      </c>
      <c r="S1020" s="425"/>
    </row>
    <row r="1021" spans="1:19" x14ac:dyDescent="0.3">
      <c r="A1021" s="421"/>
      <c r="B1021" s="424"/>
      <c r="C1021" s="421"/>
      <c r="D1021" s="421"/>
      <c r="E1021" s="421"/>
      <c r="F1021" s="421"/>
      <c r="G1021" s="421"/>
      <c r="H1021" s="421"/>
      <c r="I1021" s="220">
        <f>IF(B1021&gt;A_Stammdaten!$B$12,0,SUM(C1021,D1021,F1021,G1021)-SUM(E1021,H1021))</f>
        <v>0</v>
      </c>
      <c r="J1021" s="109">
        <f>IF(B1021&gt;2020,HLOOKUP(A_Stammdaten!$B$12,$L$4:$R$2504,ROW(B1021)-3,FALSE)+IF(OR(B1021=0,A_Stammdaten!$B$12&lt;B1021),0,I1021*1/20),0)</f>
        <v>0</v>
      </c>
      <c r="K1021" s="109">
        <f>IF(B1021&gt;2020,HLOOKUP(A_Stammdaten!$B$12,$L$4:$R$2504,ROW(B1021)-3,FALSE),0)</f>
        <v>0</v>
      </c>
      <c r="L1021" s="109">
        <f t="shared" si="105"/>
        <v>0</v>
      </c>
      <c r="M1021" s="109">
        <f t="shared" si="106"/>
        <v>0</v>
      </c>
      <c r="N1021" s="109">
        <f t="shared" si="107"/>
        <v>0</v>
      </c>
      <c r="O1021" s="109">
        <f t="shared" si="108"/>
        <v>0</v>
      </c>
      <c r="P1021" s="109">
        <f t="shared" si="109"/>
        <v>0</v>
      </c>
      <c r="Q1021" s="109">
        <f t="shared" si="110"/>
        <v>0</v>
      </c>
      <c r="R1021" s="109">
        <f t="shared" si="111"/>
        <v>0</v>
      </c>
      <c r="S1021" s="425"/>
    </row>
    <row r="1022" spans="1:19" x14ac:dyDescent="0.3">
      <c r="A1022" s="421"/>
      <c r="B1022" s="424"/>
      <c r="C1022" s="421"/>
      <c r="D1022" s="421"/>
      <c r="E1022" s="421"/>
      <c r="F1022" s="421"/>
      <c r="G1022" s="421"/>
      <c r="H1022" s="421"/>
      <c r="I1022" s="220">
        <f>IF(B1022&gt;A_Stammdaten!$B$12,0,SUM(C1022,D1022,F1022,G1022)-SUM(E1022,H1022))</f>
        <v>0</v>
      </c>
      <c r="J1022" s="109">
        <f>IF(B1022&gt;2020,HLOOKUP(A_Stammdaten!$B$12,$L$4:$R$2504,ROW(B1022)-3,FALSE)+IF(OR(B1022=0,A_Stammdaten!$B$12&lt;B1022),0,I1022*1/20),0)</f>
        <v>0</v>
      </c>
      <c r="K1022" s="109">
        <f>IF(B1022&gt;2020,HLOOKUP(A_Stammdaten!$B$12,$L$4:$R$2504,ROW(B1022)-3,FALSE),0)</f>
        <v>0</v>
      </c>
      <c r="L1022" s="109">
        <f t="shared" si="105"/>
        <v>0</v>
      </c>
      <c r="M1022" s="109">
        <f t="shared" si="106"/>
        <v>0</v>
      </c>
      <c r="N1022" s="109">
        <f t="shared" si="107"/>
        <v>0</v>
      </c>
      <c r="O1022" s="109">
        <f t="shared" si="108"/>
        <v>0</v>
      </c>
      <c r="P1022" s="109">
        <f t="shared" si="109"/>
        <v>0</v>
      </c>
      <c r="Q1022" s="109">
        <f t="shared" si="110"/>
        <v>0</v>
      </c>
      <c r="R1022" s="109">
        <f t="shared" si="111"/>
        <v>0</v>
      </c>
      <c r="S1022" s="425"/>
    </row>
    <row r="1023" spans="1:19" x14ac:dyDescent="0.3">
      <c r="A1023" s="421"/>
      <c r="B1023" s="424"/>
      <c r="C1023" s="421"/>
      <c r="D1023" s="421"/>
      <c r="E1023" s="421"/>
      <c r="F1023" s="421"/>
      <c r="G1023" s="421"/>
      <c r="H1023" s="421"/>
      <c r="I1023" s="220">
        <f>IF(B1023&gt;A_Stammdaten!$B$12,0,SUM(C1023,D1023,F1023,G1023)-SUM(E1023,H1023))</f>
        <v>0</v>
      </c>
      <c r="J1023" s="109">
        <f>IF(B1023&gt;2020,HLOOKUP(A_Stammdaten!$B$12,$L$4:$R$2504,ROW(B1023)-3,FALSE)+IF(OR(B1023=0,A_Stammdaten!$B$12&lt;B1023),0,I1023*1/20),0)</f>
        <v>0</v>
      </c>
      <c r="K1023" s="109">
        <f>IF(B1023&gt;2020,HLOOKUP(A_Stammdaten!$B$12,$L$4:$R$2504,ROW(B1023)-3,FALSE),0)</f>
        <v>0</v>
      </c>
      <c r="L1023" s="109">
        <f t="shared" si="105"/>
        <v>0</v>
      </c>
      <c r="M1023" s="109">
        <f t="shared" si="106"/>
        <v>0</v>
      </c>
      <c r="N1023" s="109">
        <f t="shared" si="107"/>
        <v>0</v>
      </c>
      <c r="O1023" s="109">
        <f t="shared" si="108"/>
        <v>0</v>
      </c>
      <c r="P1023" s="109">
        <f t="shared" si="109"/>
        <v>0</v>
      </c>
      <c r="Q1023" s="109">
        <f t="shared" si="110"/>
        <v>0</v>
      </c>
      <c r="R1023" s="109">
        <f t="shared" si="111"/>
        <v>0</v>
      </c>
      <c r="S1023" s="425"/>
    </row>
    <row r="1024" spans="1:19" x14ac:dyDescent="0.3">
      <c r="A1024" s="421"/>
      <c r="B1024" s="424"/>
      <c r="C1024" s="421"/>
      <c r="D1024" s="421"/>
      <c r="E1024" s="421"/>
      <c r="F1024" s="421"/>
      <c r="G1024" s="421"/>
      <c r="H1024" s="421"/>
      <c r="I1024" s="220">
        <f>IF(B1024&gt;A_Stammdaten!$B$12,0,SUM(C1024,D1024,F1024,G1024)-SUM(E1024,H1024))</f>
        <v>0</v>
      </c>
      <c r="J1024" s="109">
        <f>IF(B1024&gt;2020,HLOOKUP(A_Stammdaten!$B$12,$L$4:$R$2504,ROW(B1024)-3,FALSE)+IF(OR(B1024=0,A_Stammdaten!$B$12&lt;B1024),0,I1024*1/20),0)</f>
        <v>0</v>
      </c>
      <c r="K1024" s="109">
        <f>IF(B1024&gt;2020,HLOOKUP(A_Stammdaten!$B$12,$L$4:$R$2504,ROW(B1024)-3,FALSE),0)</f>
        <v>0</v>
      </c>
      <c r="L1024" s="109">
        <f t="shared" si="105"/>
        <v>0</v>
      </c>
      <c r="M1024" s="109">
        <f t="shared" si="106"/>
        <v>0</v>
      </c>
      <c r="N1024" s="109">
        <f t="shared" si="107"/>
        <v>0</v>
      </c>
      <c r="O1024" s="109">
        <f t="shared" si="108"/>
        <v>0</v>
      </c>
      <c r="P1024" s="109">
        <f t="shared" si="109"/>
        <v>0</v>
      </c>
      <c r="Q1024" s="109">
        <f t="shared" si="110"/>
        <v>0</v>
      </c>
      <c r="R1024" s="109">
        <f t="shared" si="111"/>
        <v>0</v>
      </c>
      <c r="S1024" s="425"/>
    </row>
    <row r="1025" spans="1:19" x14ac:dyDescent="0.3">
      <c r="A1025" s="421"/>
      <c r="B1025" s="424"/>
      <c r="C1025" s="421"/>
      <c r="D1025" s="421"/>
      <c r="E1025" s="421"/>
      <c r="F1025" s="421"/>
      <c r="G1025" s="421"/>
      <c r="H1025" s="421"/>
      <c r="I1025" s="220">
        <f>IF(B1025&gt;A_Stammdaten!$B$12,0,SUM(C1025,D1025,F1025,G1025)-SUM(E1025,H1025))</f>
        <v>0</v>
      </c>
      <c r="J1025" s="109">
        <f>IF(B1025&gt;2020,HLOOKUP(A_Stammdaten!$B$12,$L$4:$R$2504,ROW(B1025)-3,FALSE)+IF(OR(B1025=0,A_Stammdaten!$B$12&lt;B1025),0,I1025*1/20),0)</f>
        <v>0</v>
      </c>
      <c r="K1025" s="109">
        <f>IF(B1025&gt;2020,HLOOKUP(A_Stammdaten!$B$12,$L$4:$R$2504,ROW(B1025)-3,FALSE),0)</f>
        <v>0</v>
      </c>
      <c r="L1025" s="109">
        <f t="shared" si="105"/>
        <v>0</v>
      </c>
      <c r="M1025" s="109">
        <f t="shared" si="106"/>
        <v>0</v>
      </c>
      <c r="N1025" s="109">
        <f t="shared" si="107"/>
        <v>0</v>
      </c>
      <c r="O1025" s="109">
        <f t="shared" si="108"/>
        <v>0</v>
      </c>
      <c r="P1025" s="109">
        <f t="shared" si="109"/>
        <v>0</v>
      </c>
      <c r="Q1025" s="109">
        <f t="shared" si="110"/>
        <v>0</v>
      </c>
      <c r="R1025" s="109">
        <f t="shared" si="111"/>
        <v>0</v>
      </c>
      <c r="S1025" s="425"/>
    </row>
    <row r="1026" spans="1:19" x14ac:dyDescent="0.3">
      <c r="A1026" s="421"/>
      <c r="B1026" s="424"/>
      <c r="C1026" s="421"/>
      <c r="D1026" s="421"/>
      <c r="E1026" s="421"/>
      <c r="F1026" s="421"/>
      <c r="G1026" s="421"/>
      <c r="H1026" s="421"/>
      <c r="I1026" s="220">
        <f>IF(B1026&gt;A_Stammdaten!$B$12,0,SUM(C1026,D1026,F1026,G1026)-SUM(E1026,H1026))</f>
        <v>0</v>
      </c>
      <c r="J1026" s="109">
        <f>IF(B1026&gt;2020,HLOOKUP(A_Stammdaten!$B$12,$L$4:$R$2504,ROW(B1026)-3,FALSE)+IF(OR(B1026=0,A_Stammdaten!$B$12&lt;B1026),0,I1026*1/20),0)</f>
        <v>0</v>
      </c>
      <c r="K1026" s="109">
        <f>IF(B1026&gt;2020,HLOOKUP(A_Stammdaten!$B$12,$L$4:$R$2504,ROW(B1026)-3,FALSE),0)</f>
        <v>0</v>
      </c>
      <c r="L1026" s="109">
        <f t="shared" si="105"/>
        <v>0</v>
      </c>
      <c r="M1026" s="109">
        <f t="shared" si="106"/>
        <v>0</v>
      </c>
      <c r="N1026" s="109">
        <f t="shared" si="107"/>
        <v>0</v>
      </c>
      <c r="O1026" s="109">
        <f t="shared" si="108"/>
        <v>0</v>
      </c>
      <c r="P1026" s="109">
        <f t="shared" si="109"/>
        <v>0</v>
      </c>
      <c r="Q1026" s="109">
        <f t="shared" si="110"/>
        <v>0</v>
      </c>
      <c r="R1026" s="109">
        <f t="shared" si="111"/>
        <v>0</v>
      </c>
      <c r="S1026" s="425"/>
    </row>
    <row r="1027" spans="1:19" x14ac:dyDescent="0.3">
      <c r="A1027" s="421"/>
      <c r="B1027" s="424"/>
      <c r="C1027" s="421"/>
      <c r="D1027" s="421"/>
      <c r="E1027" s="421"/>
      <c r="F1027" s="421"/>
      <c r="G1027" s="421"/>
      <c r="H1027" s="421"/>
      <c r="I1027" s="220">
        <f>IF(B1027&gt;A_Stammdaten!$B$12,0,SUM(C1027,D1027,F1027,G1027)-SUM(E1027,H1027))</f>
        <v>0</v>
      </c>
      <c r="J1027" s="109">
        <f>IF(B1027&gt;2020,HLOOKUP(A_Stammdaten!$B$12,$L$4:$R$2504,ROW(B1027)-3,FALSE)+IF(OR(B1027=0,A_Stammdaten!$B$12&lt;B1027),0,I1027*1/20),0)</f>
        <v>0</v>
      </c>
      <c r="K1027" s="109">
        <f>IF(B1027&gt;2020,HLOOKUP(A_Stammdaten!$B$12,$L$4:$R$2504,ROW(B1027)-3,FALSE),0)</f>
        <v>0</v>
      </c>
      <c r="L1027" s="109">
        <f t="shared" si="105"/>
        <v>0</v>
      </c>
      <c r="M1027" s="109">
        <f t="shared" si="106"/>
        <v>0</v>
      </c>
      <c r="N1027" s="109">
        <f t="shared" si="107"/>
        <v>0</v>
      </c>
      <c r="O1027" s="109">
        <f t="shared" si="108"/>
        <v>0</v>
      </c>
      <c r="P1027" s="109">
        <f t="shared" si="109"/>
        <v>0</v>
      </c>
      <c r="Q1027" s="109">
        <f t="shared" si="110"/>
        <v>0</v>
      </c>
      <c r="R1027" s="109">
        <f t="shared" si="111"/>
        <v>0</v>
      </c>
      <c r="S1027" s="425"/>
    </row>
    <row r="1028" spans="1:19" x14ac:dyDescent="0.3">
      <c r="A1028" s="421"/>
      <c r="B1028" s="424"/>
      <c r="C1028" s="421"/>
      <c r="D1028" s="421"/>
      <c r="E1028" s="421"/>
      <c r="F1028" s="421"/>
      <c r="G1028" s="421"/>
      <c r="H1028" s="421"/>
      <c r="I1028" s="220">
        <f>IF(B1028&gt;A_Stammdaten!$B$12,0,SUM(C1028,D1028,F1028,G1028)-SUM(E1028,H1028))</f>
        <v>0</v>
      </c>
      <c r="J1028" s="109">
        <f>IF(B1028&gt;2020,HLOOKUP(A_Stammdaten!$B$12,$L$4:$R$2504,ROW(B1028)-3,FALSE)+IF(OR(B1028=0,A_Stammdaten!$B$12&lt;B1028),0,I1028*1/20),0)</f>
        <v>0</v>
      </c>
      <c r="K1028" s="109">
        <f>IF(B1028&gt;2020,HLOOKUP(A_Stammdaten!$B$12,$L$4:$R$2504,ROW(B1028)-3,FALSE),0)</f>
        <v>0</v>
      </c>
      <c r="L1028" s="109">
        <f t="shared" si="105"/>
        <v>0</v>
      </c>
      <c r="M1028" s="109">
        <f t="shared" si="106"/>
        <v>0</v>
      </c>
      <c r="N1028" s="109">
        <f t="shared" si="107"/>
        <v>0</v>
      </c>
      <c r="O1028" s="109">
        <f t="shared" si="108"/>
        <v>0</v>
      </c>
      <c r="P1028" s="109">
        <f t="shared" si="109"/>
        <v>0</v>
      </c>
      <c r="Q1028" s="109">
        <f t="shared" si="110"/>
        <v>0</v>
      </c>
      <c r="R1028" s="109">
        <f t="shared" si="111"/>
        <v>0</v>
      </c>
      <c r="S1028" s="425"/>
    </row>
    <row r="1029" spans="1:19" x14ac:dyDescent="0.3">
      <c r="A1029" s="421"/>
      <c r="B1029" s="424"/>
      <c r="C1029" s="421"/>
      <c r="D1029" s="421"/>
      <c r="E1029" s="421"/>
      <c r="F1029" s="421"/>
      <c r="G1029" s="421"/>
      <c r="H1029" s="421"/>
      <c r="I1029" s="220">
        <f>IF(B1029&gt;A_Stammdaten!$B$12,0,SUM(C1029,D1029,F1029,G1029)-SUM(E1029,H1029))</f>
        <v>0</v>
      </c>
      <c r="J1029" s="109">
        <f>IF(B1029&gt;2020,HLOOKUP(A_Stammdaten!$B$12,$L$4:$R$2504,ROW(B1029)-3,FALSE)+IF(OR(B1029=0,A_Stammdaten!$B$12&lt;B1029),0,I1029*1/20),0)</f>
        <v>0</v>
      </c>
      <c r="K1029" s="109">
        <f>IF(B1029&gt;2020,HLOOKUP(A_Stammdaten!$B$12,$L$4:$R$2504,ROW(B1029)-3,FALSE),0)</f>
        <v>0</v>
      </c>
      <c r="L1029" s="109">
        <f t="shared" si="105"/>
        <v>0</v>
      </c>
      <c r="M1029" s="109">
        <f t="shared" si="106"/>
        <v>0</v>
      </c>
      <c r="N1029" s="109">
        <f t="shared" si="107"/>
        <v>0</v>
      </c>
      <c r="O1029" s="109">
        <f t="shared" si="108"/>
        <v>0</v>
      </c>
      <c r="P1029" s="109">
        <f t="shared" si="109"/>
        <v>0</v>
      </c>
      <c r="Q1029" s="109">
        <f t="shared" si="110"/>
        <v>0</v>
      </c>
      <c r="R1029" s="109">
        <f t="shared" si="111"/>
        <v>0</v>
      </c>
      <c r="S1029" s="425"/>
    </row>
    <row r="1030" spans="1:19" x14ac:dyDescent="0.3">
      <c r="A1030" s="421"/>
      <c r="B1030" s="424"/>
      <c r="C1030" s="421"/>
      <c r="D1030" s="421"/>
      <c r="E1030" s="421"/>
      <c r="F1030" s="421"/>
      <c r="G1030" s="421"/>
      <c r="H1030" s="421"/>
      <c r="I1030" s="220">
        <f>IF(B1030&gt;A_Stammdaten!$B$12,0,SUM(C1030,D1030,F1030,G1030)-SUM(E1030,H1030))</f>
        <v>0</v>
      </c>
      <c r="J1030" s="109">
        <f>IF(B1030&gt;2020,HLOOKUP(A_Stammdaten!$B$12,$L$4:$R$2504,ROW(B1030)-3,FALSE)+IF(OR(B1030=0,A_Stammdaten!$B$12&lt;B1030),0,I1030*1/20),0)</f>
        <v>0</v>
      </c>
      <c r="K1030" s="109">
        <f>IF(B1030&gt;2020,HLOOKUP(A_Stammdaten!$B$12,$L$4:$R$2504,ROW(B1030)-3,FALSE),0)</f>
        <v>0</v>
      </c>
      <c r="L1030" s="109">
        <f t="shared" ref="L1030:L1093" si="112">IF(B1030&gt;2020,IF(OR($I1030=0,L$4&lt;$B1030,$B1030=0,20-(L$4-$B1030)=0),0,$I1030*(19-(L$4-$B1030))/20),0)</f>
        <v>0</v>
      </c>
      <c r="M1030" s="109">
        <f t="shared" ref="M1030:M1093" si="113">IF(B1030&gt;2020,IF(OR($I1030=0,M$4&lt;$B1030,$B1030=0,20-(M$4-$B1030)=0),0,$I1030*(19-(M$4-$B1030))/20),0)</f>
        <v>0</v>
      </c>
      <c r="N1030" s="109">
        <f t="shared" ref="N1030:N1093" si="114">IF(B1030&gt;2020,IF(OR($I1030=0,N$4&lt;$B1030,$B1030=0,20-(N$4-$B1030)=0),0,$I1030*(19-(N$4-$B1030))/20),0)</f>
        <v>0</v>
      </c>
      <c r="O1030" s="109">
        <f t="shared" ref="O1030:O1093" si="115">IF(B1030&gt;2020,IF(OR($I1030=0,O$4&lt;$B1030,$B1030=0,20-(O$4-$B1030)=0),0,$I1030*(19-(O$4-$B1030))/20),0)</f>
        <v>0</v>
      </c>
      <c r="P1030" s="109">
        <f t="shared" ref="P1030:P1093" si="116">IF(B1030&gt;2020,IF(OR($I1030=0,P$4&lt;$B1030,$B1030=0,20-(P$4-$B1030)=0),0,$I1030*(19-(P$4-$B1030))/20),0)</f>
        <v>0</v>
      </c>
      <c r="Q1030" s="109">
        <f t="shared" ref="Q1030:Q1093" si="117">IF(B1030&gt;2020,IF(OR($I1030=0,Q$4&lt;$B1030,$B1030=0,20-(Q$4-$B1030)=0),0,$I1030*(19-(Q$4-$B1030))/20),0)</f>
        <v>0</v>
      </c>
      <c r="R1030" s="109">
        <f t="shared" ref="R1030:R1093" si="118">IF(B1030&gt;2020,IF(OR($I1030=0,R$4&lt;$B1030,$B1030=0,20-(R$4-$B1030)=0),0,$I1030*(19-(R$4-$B1030))/20),0)</f>
        <v>0</v>
      </c>
      <c r="S1030" s="425"/>
    </row>
    <row r="1031" spans="1:19" x14ac:dyDescent="0.3">
      <c r="A1031" s="421"/>
      <c r="B1031" s="424"/>
      <c r="C1031" s="421"/>
      <c r="D1031" s="421"/>
      <c r="E1031" s="421"/>
      <c r="F1031" s="421"/>
      <c r="G1031" s="421"/>
      <c r="H1031" s="421"/>
      <c r="I1031" s="220">
        <f>IF(B1031&gt;A_Stammdaten!$B$12,0,SUM(C1031,D1031,F1031,G1031)-SUM(E1031,H1031))</f>
        <v>0</v>
      </c>
      <c r="J1031" s="109">
        <f>IF(B1031&gt;2020,HLOOKUP(A_Stammdaten!$B$12,$L$4:$R$2504,ROW(B1031)-3,FALSE)+IF(OR(B1031=0,A_Stammdaten!$B$12&lt;B1031),0,I1031*1/20),0)</f>
        <v>0</v>
      </c>
      <c r="K1031" s="109">
        <f>IF(B1031&gt;2020,HLOOKUP(A_Stammdaten!$B$12,$L$4:$R$2504,ROW(B1031)-3,FALSE),0)</f>
        <v>0</v>
      </c>
      <c r="L1031" s="109">
        <f t="shared" si="112"/>
        <v>0</v>
      </c>
      <c r="M1031" s="109">
        <f t="shared" si="113"/>
        <v>0</v>
      </c>
      <c r="N1031" s="109">
        <f t="shared" si="114"/>
        <v>0</v>
      </c>
      <c r="O1031" s="109">
        <f t="shared" si="115"/>
        <v>0</v>
      </c>
      <c r="P1031" s="109">
        <f t="shared" si="116"/>
        <v>0</v>
      </c>
      <c r="Q1031" s="109">
        <f t="shared" si="117"/>
        <v>0</v>
      </c>
      <c r="R1031" s="109">
        <f t="shared" si="118"/>
        <v>0</v>
      </c>
      <c r="S1031" s="425"/>
    </row>
    <row r="1032" spans="1:19" x14ac:dyDescent="0.3">
      <c r="A1032" s="421"/>
      <c r="B1032" s="424"/>
      <c r="C1032" s="421"/>
      <c r="D1032" s="421"/>
      <c r="E1032" s="421"/>
      <c r="F1032" s="421"/>
      <c r="G1032" s="421"/>
      <c r="H1032" s="421"/>
      <c r="I1032" s="220">
        <f>IF(B1032&gt;A_Stammdaten!$B$12,0,SUM(C1032,D1032,F1032,G1032)-SUM(E1032,H1032))</f>
        <v>0</v>
      </c>
      <c r="J1032" s="109">
        <f>IF(B1032&gt;2020,HLOOKUP(A_Stammdaten!$B$12,$L$4:$R$2504,ROW(B1032)-3,FALSE)+IF(OR(B1032=0,A_Stammdaten!$B$12&lt;B1032),0,I1032*1/20),0)</f>
        <v>0</v>
      </c>
      <c r="K1032" s="109">
        <f>IF(B1032&gt;2020,HLOOKUP(A_Stammdaten!$B$12,$L$4:$R$2504,ROW(B1032)-3,FALSE),0)</f>
        <v>0</v>
      </c>
      <c r="L1032" s="109">
        <f t="shared" si="112"/>
        <v>0</v>
      </c>
      <c r="M1032" s="109">
        <f t="shared" si="113"/>
        <v>0</v>
      </c>
      <c r="N1032" s="109">
        <f t="shared" si="114"/>
        <v>0</v>
      </c>
      <c r="O1032" s="109">
        <f t="shared" si="115"/>
        <v>0</v>
      </c>
      <c r="P1032" s="109">
        <f t="shared" si="116"/>
        <v>0</v>
      </c>
      <c r="Q1032" s="109">
        <f t="shared" si="117"/>
        <v>0</v>
      </c>
      <c r="R1032" s="109">
        <f t="shared" si="118"/>
        <v>0</v>
      </c>
      <c r="S1032" s="425"/>
    </row>
    <row r="1033" spans="1:19" x14ac:dyDescent="0.3">
      <c r="A1033" s="421"/>
      <c r="B1033" s="424"/>
      <c r="C1033" s="421"/>
      <c r="D1033" s="421"/>
      <c r="E1033" s="421"/>
      <c r="F1033" s="421"/>
      <c r="G1033" s="421"/>
      <c r="H1033" s="421"/>
      <c r="I1033" s="220">
        <f>IF(B1033&gt;A_Stammdaten!$B$12,0,SUM(C1033,D1033,F1033,G1033)-SUM(E1033,H1033))</f>
        <v>0</v>
      </c>
      <c r="J1033" s="109">
        <f>IF(B1033&gt;2020,HLOOKUP(A_Stammdaten!$B$12,$L$4:$R$2504,ROW(B1033)-3,FALSE)+IF(OR(B1033=0,A_Stammdaten!$B$12&lt;B1033),0,I1033*1/20),0)</f>
        <v>0</v>
      </c>
      <c r="K1033" s="109">
        <f>IF(B1033&gt;2020,HLOOKUP(A_Stammdaten!$B$12,$L$4:$R$2504,ROW(B1033)-3,FALSE),0)</f>
        <v>0</v>
      </c>
      <c r="L1033" s="109">
        <f t="shared" si="112"/>
        <v>0</v>
      </c>
      <c r="M1033" s="109">
        <f t="shared" si="113"/>
        <v>0</v>
      </c>
      <c r="N1033" s="109">
        <f t="shared" si="114"/>
        <v>0</v>
      </c>
      <c r="O1033" s="109">
        <f t="shared" si="115"/>
        <v>0</v>
      </c>
      <c r="P1033" s="109">
        <f t="shared" si="116"/>
        <v>0</v>
      </c>
      <c r="Q1033" s="109">
        <f t="shared" si="117"/>
        <v>0</v>
      </c>
      <c r="R1033" s="109">
        <f t="shared" si="118"/>
        <v>0</v>
      </c>
      <c r="S1033" s="425"/>
    </row>
    <row r="1034" spans="1:19" x14ac:dyDescent="0.3">
      <c r="A1034" s="421"/>
      <c r="B1034" s="424"/>
      <c r="C1034" s="421"/>
      <c r="D1034" s="421"/>
      <c r="E1034" s="421"/>
      <c r="F1034" s="421"/>
      <c r="G1034" s="421"/>
      <c r="H1034" s="421"/>
      <c r="I1034" s="220">
        <f>IF(B1034&gt;A_Stammdaten!$B$12,0,SUM(C1034,D1034,F1034,G1034)-SUM(E1034,H1034))</f>
        <v>0</v>
      </c>
      <c r="J1034" s="109">
        <f>IF(B1034&gt;2020,HLOOKUP(A_Stammdaten!$B$12,$L$4:$R$2504,ROW(B1034)-3,FALSE)+IF(OR(B1034=0,A_Stammdaten!$B$12&lt;B1034),0,I1034*1/20),0)</f>
        <v>0</v>
      </c>
      <c r="K1034" s="109">
        <f>IF(B1034&gt;2020,HLOOKUP(A_Stammdaten!$B$12,$L$4:$R$2504,ROW(B1034)-3,FALSE),0)</f>
        <v>0</v>
      </c>
      <c r="L1034" s="109">
        <f t="shared" si="112"/>
        <v>0</v>
      </c>
      <c r="M1034" s="109">
        <f t="shared" si="113"/>
        <v>0</v>
      </c>
      <c r="N1034" s="109">
        <f t="shared" si="114"/>
        <v>0</v>
      </c>
      <c r="O1034" s="109">
        <f t="shared" si="115"/>
        <v>0</v>
      </c>
      <c r="P1034" s="109">
        <f t="shared" si="116"/>
        <v>0</v>
      </c>
      <c r="Q1034" s="109">
        <f t="shared" si="117"/>
        <v>0</v>
      </c>
      <c r="R1034" s="109">
        <f t="shared" si="118"/>
        <v>0</v>
      </c>
      <c r="S1034" s="425"/>
    </row>
    <row r="1035" spans="1:19" x14ac:dyDescent="0.3">
      <c r="A1035" s="421"/>
      <c r="B1035" s="424"/>
      <c r="C1035" s="421"/>
      <c r="D1035" s="421"/>
      <c r="E1035" s="421"/>
      <c r="F1035" s="421"/>
      <c r="G1035" s="421"/>
      <c r="H1035" s="421"/>
      <c r="I1035" s="220">
        <f>IF(B1035&gt;A_Stammdaten!$B$12,0,SUM(C1035,D1035,F1035,G1035)-SUM(E1035,H1035))</f>
        <v>0</v>
      </c>
      <c r="J1035" s="109">
        <f>IF(B1035&gt;2020,HLOOKUP(A_Stammdaten!$B$12,$L$4:$R$2504,ROW(B1035)-3,FALSE)+IF(OR(B1035=0,A_Stammdaten!$B$12&lt;B1035),0,I1035*1/20),0)</f>
        <v>0</v>
      </c>
      <c r="K1035" s="109">
        <f>IF(B1035&gt;2020,HLOOKUP(A_Stammdaten!$B$12,$L$4:$R$2504,ROW(B1035)-3,FALSE),0)</f>
        <v>0</v>
      </c>
      <c r="L1035" s="109">
        <f t="shared" si="112"/>
        <v>0</v>
      </c>
      <c r="M1035" s="109">
        <f t="shared" si="113"/>
        <v>0</v>
      </c>
      <c r="N1035" s="109">
        <f t="shared" si="114"/>
        <v>0</v>
      </c>
      <c r="O1035" s="109">
        <f t="shared" si="115"/>
        <v>0</v>
      </c>
      <c r="P1035" s="109">
        <f t="shared" si="116"/>
        <v>0</v>
      </c>
      <c r="Q1035" s="109">
        <f t="shared" si="117"/>
        <v>0</v>
      </c>
      <c r="R1035" s="109">
        <f t="shared" si="118"/>
        <v>0</v>
      </c>
      <c r="S1035" s="425"/>
    </row>
    <row r="1036" spans="1:19" x14ac:dyDescent="0.3">
      <c r="A1036" s="421"/>
      <c r="B1036" s="424"/>
      <c r="C1036" s="421"/>
      <c r="D1036" s="421"/>
      <c r="E1036" s="421"/>
      <c r="F1036" s="421"/>
      <c r="G1036" s="421"/>
      <c r="H1036" s="421"/>
      <c r="I1036" s="220">
        <f>IF(B1036&gt;A_Stammdaten!$B$12,0,SUM(C1036,D1036,F1036,G1036)-SUM(E1036,H1036))</f>
        <v>0</v>
      </c>
      <c r="J1036" s="109">
        <f>IF(B1036&gt;2020,HLOOKUP(A_Stammdaten!$B$12,$L$4:$R$2504,ROW(B1036)-3,FALSE)+IF(OR(B1036=0,A_Stammdaten!$B$12&lt;B1036),0,I1036*1/20),0)</f>
        <v>0</v>
      </c>
      <c r="K1036" s="109">
        <f>IF(B1036&gt;2020,HLOOKUP(A_Stammdaten!$B$12,$L$4:$R$2504,ROW(B1036)-3,FALSE),0)</f>
        <v>0</v>
      </c>
      <c r="L1036" s="109">
        <f t="shared" si="112"/>
        <v>0</v>
      </c>
      <c r="M1036" s="109">
        <f t="shared" si="113"/>
        <v>0</v>
      </c>
      <c r="N1036" s="109">
        <f t="shared" si="114"/>
        <v>0</v>
      </c>
      <c r="O1036" s="109">
        <f t="shared" si="115"/>
        <v>0</v>
      </c>
      <c r="P1036" s="109">
        <f t="shared" si="116"/>
        <v>0</v>
      </c>
      <c r="Q1036" s="109">
        <f t="shared" si="117"/>
        <v>0</v>
      </c>
      <c r="R1036" s="109">
        <f t="shared" si="118"/>
        <v>0</v>
      </c>
      <c r="S1036" s="425"/>
    </row>
    <row r="1037" spans="1:19" x14ac:dyDescent="0.3">
      <c r="A1037" s="421"/>
      <c r="B1037" s="424"/>
      <c r="C1037" s="421"/>
      <c r="D1037" s="421"/>
      <c r="E1037" s="421"/>
      <c r="F1037" s="421"/>
      <c r="G1037" s="421"/>
      <c r="H1037" s="421"/>
      <c r="I1037" s="220">
        <f>IF(B1037&gt;A_Stammdaten!$B$12,0,SUM(C1037,D1037,F1037,G1037)-SUM(E1037,H1037))</f>
        <v>0</v>
      </c>
      <c r="J1037" s="109">
        <f>IF(B1037&gt;2020,HLOOKUP(A_Stammdaten!$B$12,$L$4:$R$2504,ROW(B1037)-3,FALSE)+IF(OR(B1037=0,A_Stammdaten!$B$12&lt;B1037),0,I1037*1/20),0)</f>
        <v>0</v>
      </c>
      <c r="K1037" s="109">
        <f>IF(B1037&gt;2020,HLOOKUP(A_Stammdaten!$B$12,$L$4:$R$2504,ROW(B1037)-3,FALSE),0)</f>
        <v>0</v>
      </c>
      <c r="L1037" s="109">
        <f t="shared" si="112"/>
        <v>0</v>
      </c>
      <c r="M1037" s="109">
        <f t="shared" si="113"/>
        <v>0</v>
      </c>
      <c r="N1037" s="109">
        <f t="shared" si="114"/>
        <v>0</v>
      </c>
      <c r="O1037" s="109">
        <f t="shared" si="115"/>
        <v>0</v>
      </c>
      <c r="P1037" s="109">
        <f t="shared" si="116"/>
        <v>0</v>
      </c>
      <c r="Q1037" s="109">
        <f t="shared" si="117"/>
        <v>0</v>
      </c>
      <c r="R1037" s="109">
        <f t="shared" si="118"/>
        <v>0</v>
      </c>
      <c r="S1037" s="425"/>
    </row>
    <row r="1038" spans="1:19" x14ac:dyDescent="0.3">
      <c r="A1038" s="421"/>
      <c r="B1038" s="424"/>
      <c r="C1038" s="421"/>
      <c r="D1038" s="421"/>
      <c r="E1038" s="421"/>
      <c r="F1038" s="421"/>
      <c r="G1038" s="421"/>
      <c r="H1038" s="421"/>
      <c r="I1038" s="220">
        <f>IF(B1038&gt;A_Stammdaten!$B$12,0,SUM(C1038,D1038,F1038,G1038)-SUM(E1038,H1038))</f>
        <v>0</v>
      </c>
      <c r="J1038" s="109">
        <f>IF(B1038&gt;2020,HLOOKUP(A_Stammdaten!$B$12,$L$4:$R$2504,ROW(B1038)-3,FALSE)+IF(OR(B1038=0,A_Stammdaten!$B$12&lt;B1038),0,I1038*1/20),0)</f>
        <v>0</v>
      </c>
      <c r="K1038" s="109">
        <f>IF(B1038&gt;2020,HLOOKUP(A_Stammdaten!$B$12,$L$4:$R$2504,ROW(B1038)-3,FALSE),0)</f>
        <v>0</v>
      </c>
      <c r="L1038" s="109">
        <f t="shared" si="112"/>
        <v>0</v>
      </c>
      <c r="M1038" s="109">
        <f t="shared" si="113"/>
        <v>0</v>
      </c>
      <c r="N1038" s="109">
        <f t="shared" si="114"/>
        <v>0</v>
      </c>
      <c r="O1038" s="109">
        <f t="shared" si="115"/>
        <v>0</v>
      </c>
      <c r="P1038" s="109">
        <f t="shared" si="116"/>
        <v>0</v>
      </c>
      <c r="Q1038" s="109">
        <f t="shared" si="117"/>
        <v>0</v>
      </c>
      <c r="R1038" s="109">
        <f t="shared" si="118"/>
        <v>0</v>
      </c>
      <c r="S1038" s="425"/>
    </row>
    <row r="1039" spans="1:19" x14ac:dyDescent="0.3">
      <c r="A1039" s="421"/>
      <c r="B1039" s="424"/>
      <c r="C1039" s="421"/>
      <c r="D1039" s="421"/>
      <c r="E1039" s="421"/>
      <c r="F1039" s="421"/>
      <c r="G1039" s="421"/>
      <c r="H1039" s="421"/>
      <c r="I1039" s="220">
        <f>IF(B1039&gt;A_Stammdaten!$B$12,0,SUM(C1039,D1039,F1039,G1039)-SUM(E1039,H1039))</f>
        <v>0</v>
      </c>
      <c r="J1039" s="109">
        <f>IF(B1039&gt;2020,HLOOKUP(A_Stammdaten!$B$12,$L$4:$R$2504,ROW(B1039)-3,FALSE)+IF(OR(B1039=0,A_Stammdaten!$B$12&lt;B1039),0,I1039*1/20),0)</f>
        <v>0</v>
      </c>
      <c r="K1039" s="109">
        <f>IF(B1039&gt;2020,HLOOKUP(A_Stammdaten!$B$12,$L$4:$R$2504,ROW(B1039)-3,FALSE),0)</f>
        <v>0</v>
      </c>
      <c r="L1039" s="109">
        <f t="shared" si="112"/>
        <v>0</v>
      </c>
      <c r="M1039" s="109">
        <f t="shared" si="113"/>
        <v>0</v>
      </c>
      <c r="N1039" s="109">
        <f t="shared" si="114"/>
        <v>0</v>
      </c>
      <c r="O1039" s="109">
        <f t="shared" si="115"/>
        <v>0</v>
      </c>
      <c r="P1039" s="109">
        <f t="shared" si="116"/>
        <v>0</v>
      </c>
      <c r="Q1039" s="109">
        <f t="shared" si="117"/>
        <v>0</v>
      </c>
      <c r="R1039" s="109">
        <f t="shared" si="118"/>
        <v>0</v>
      </c>
      <c r="S1039" s="425"/>
    </row>
    <row r="1040" spans="1:19" x14ac:dyDescent="0.3">
      <c r="A1040" s="421"/>
      <c r="B1040" s="424"/>
      <c r="C1040" s="421"/>
      <c r="D1040" s="421"/>
      <c r="E1040" s="421"/>
      <c r="F1040" s="421"/>
      <c r="G1040" s="421"/>
      <c r="H1040" s="421"/>
      <c r="I1040" s="220">
        <f>IF(B1040&gt;A_Stammdaten!$B$12,0,SUM(C1040,D1040,F1040,G1040)-SUM(E1040,H1040))</f>
        <v>0</v>
      </c>
      <c r="J1040" s="109">
        <f>IF(B1040&gt;2020,HLOOKUP(A_Stammdaten!$B$12,$L$4:$R$2504,ROW(B1040)-3,FALSE)+IF(OR(B1040=0,A_Stammdaten!$B$12&lt;B1040),0,I1040*1/20),0)</f>
        <v>0</v>
      </c>
      <c r="K1040" s="109">
        <f>IF(B1040&gt;2020,HLOOKUP(A_Stammdaten!$B$12,$L$4:$R$2504,ROW(B1040)-3,FALSE),0)</f>
        <v>0</v>
      </c>
      <c r="L1040" s="109">
        <f t="shared" si="112"/>
        <v>0</v>
      </c>
      <c r="M1040" s="109">
        <f t="shared" si="113"/>
        <v>0</v>
      </c>
      <c r="N1040" s="109">
        <f t="shared" si="114"/>
        <v>0</v>
      </c>
      <c r="O1040" s="109">
        <f t="shared" si="115"/>
        <v>0</v>
      </c>
      <c r="P1040" s="109">
        <f t="shared" si="116"/>
        <v>0</v>
      </c>
      <c r="Q1040" s="109">
        <f t="shared" si="117"/>
        <v>0</v>
      </c>
      <c r="R1040" s="109">
        <f t="shared" si="118"/>
        <v>0</v>
      </c>
      <c r="S1040" s="425"/>
    </row>
    <row r="1041" spans="1:19" x14ac:dyDescent="0.3">
      <c r="A1041" s="421"/>
      <c r="B1041" s="424"/>
      <c r="C1041" s="421"/>
      <c r="D1041" s="421"/>
      <c r="E1041" s="421"/>
      <c r="F1041" s="421"/>
      <c r="G1041" s="421"/>
      <c r="H1041" s="421"/>
      <c r="I1041" s="220">
        <f>IF(B1041&gt;A_Stammdaten!$B$12,0,SUM(C1041,D1041,F1041,G1041)-SUM(E1041,H1041))</f>
        <v>0</v>
      </c>
      <c r="J1041" s="109">
        <f>IF(B1041&gt;2020,HLOOKUP(A_Stammdaten!$B$12,$L$4:$R$2504,ROW(B1041)-3,FALSE)+IF(OR(B1041=0,A_Stammdaten!$B$12&lt;B1041),0,I1041*1/20),0)</f>
        <v>0</v>
      </c>
      <c r="K1041" s="109">
        <f>IF(B1041&gt;2020,HLOOKUP(A_Stammdaten!$B$12,$L$4:$R$2504,ROW(B1041)-3,FALSE),0)</f>
        <v>0</v>
      </c>
      <c r="L1041" s="109">
        <f t="shared" si="112"/>
        <v>0</v>
      </c>
      <c r="M1041" s="109">
        <f t="shared" si="113"/>
        <v>0</v>
      </c>
      <c r="N1041" s="109">
        <f t="shared" si="114"/>
        <v>0</v>
      </c>
      <c r="O1041" s="109">
        <f t="shared" si="115"/>
        <v>0</v>
      </c>
      <c r="P1041" s="109">
        <f t="shared" si="116"/>
        <v>0</v>
      </c>
      <c r="Q1041" s="109">
        <f t="shared" si="117"/>
        <v>0</v>
      </c>
      <c r="R1041" s="109">
        <f t="shared" si="118"/>
        <v>0</v>
      </c>
      <c r="S1041" s="425"/>
    </row>
    <row r="1042" spans="1:19" x14ac:dyDescent="0.3">
      <c r="A1042" s="421"/>
      <c r="B1042" s="424"/>
      <c r="C1042" s="421"/>
      <c r="D1042" s="421"/>
      <c r="E1042" s="421"/>
      <c r="F1042" s="421"/>
      <c r="G1042" s="421"/>
      <c r="H1042" s="421"/>
      <c r="I1042" s="220">
        <f>IF(B1042&gt;A_Stammdaten!$B$12,0,SUM(C1042,D1042,F1042,G1042)-SUM(E1042,H1042))</f>
        <v>0</v>
      </c>
      <c r="J1042" s="109">
        <f>IF(B1042&gt;2020,HLOOKUP(A_Stammdaten!$B$12,$L$4:$R$2504,ROW(B1042)-3,FALSE)+IF(OR(B1042=0,A_Stammdaten!$B$12&lt;B1042),0,I1042*1/20),0)</f>
        <v>0</v>
      </c>
      <c r="K1042" s="109">
        <f>IF(B1042&gt;2020,HLOOKUP(A_Stammdaten!$B$12,$L$4:$R$2504,ROW(B1042)-3,FALSE),0)</f>
        <v>0</v>
      </c>
      <c r="L1042" s="109">
        <f t="shared" si="112"/>
        <v>0</v>
      </c>
      <c r="M1042" s="109">
        <f t="shared" si="113"/>
        <v>0</v>
      </c>
      <c r="N1042" s="109">
        <f t="shared" si="114"/>
        <v>0</v>
      </c>
      <c r="O1042" s="109">
        <f t="shared" si="115"/>
        <v>0</v>
      </c>
      <c r="P1042" s="109">
        <f t="shared" si="116"/>
        <v>0</v>
      </c>
      <c r="Q1042" s="109">
        <f t="shared" si="117"/>
        <v>0</v>
      </c>
      <c r="R1042" s="109">
        <f t="shared" si="118"/>
        <v>0</v>
      </c>
      <c r="S1042" s="425"/>
    </row>
    <row r="1043" spans="1:19" x14ac:dyDescent="0.3">
      <c r="A1043" s="421"/>
      <c r="B1043" s="424"/>
      <c r="C1043" s="421"/>
      <c r="D1043" s="421"/>
      <c r="E1043" s="421"/>
      <c r="F1043" s="421"/>
      <c r="G1043" s="421"/>
      <c r="H1043" s="421"/>
      <c r="I1043" s="220">
        <f>IF(B1043&gt;A_Stammdaten!$B$12,0,SUM(C1043,D1043,F1043,G1043)-SUM(E1043,H1043))</f>
        <v>0</v>
      </c>
      <c r="J1043" s="109">
        <f>IF(B1043&gt;2020,HLOOKUP(A_Stammdaten!$B$12,$L$4:$R$2504,ROW(B1043)-3,FALSE)+IF(OR(B1043=0,A_Stammdaten!$B$12&lt;B1043),0,I1043*1/20),0)</f>
        <v>0</v>
      </c>
      <c r="K1043" s="109">
        <f>IF(B1043&gt;2020,HLOOKUP(A_Stammdaten!$B$12,$L$4:$R$2504,ROW(B1043)-3,FALSE),0)</f>
        <v>0</v>
      </c>
      <c r="L1043" s="109">
        <f t="shared" si="112"/>
        <v>0</v>
      </c>
      <c r="M1043" s="109">
        <f t="shared" si="113"/>
        <v>0</v>
      </c>
      <c r="N1043" s="109">
        <f t="shared" si="114"/>
        <v>0</v>
      </c>
      <c r="O1043" s="109">
        <f t="shared" si="115"/>
        <v>0</v>
      </c>
      <c r="P1043" s="109">
        <f t="shared" si="116"/>
        <v>0</v>
      </c>
      <c r="Q1043" s="109">
        <f t="shared" si="117"/>
        <v>0</v>
      </c>
      <c r="R1043" s="109">
        <f t="shared" si="118"/>
        <v>0</v>
      </c>
      <c r="S1043" s="425"/>
    </row>
    <row r="1044" spans="1:19" x14ac:dyDescent="0.3">
      <c r="A1044" s="421"/>
      <c r="B1044" s="424"/>
      <c r="C1044" s="421"/>
      <c r="D1044" s="421"/>
      <c r="E1044" s="421"/>
      <c r="F1044" s="421"/>
      <c r="G1044" s="421"/>
      <c r="H1044" s="421"/>
      <c r="I1044" s="220">
        <f>IF(B1044&gt;A_Stammdaten!$B$12,0,SUM(C1044,D1044,F1044,G1044)-SUM(E1044,H1044))</f>
        <v>0</v>
      </c>
      <c r="J1044" s="109">
        <f>IF(B1044&gt;2020,HLOOKUP(A_Stammdaten!$B$12,$L$4:$R$2504,ROW(B1044)-3,FALSE)+IF(OR(B1044=0,A_Stammdaten!$B$12&lt;B1044),0,I1044*1/20),0)</f>
        <v>0</v>
      </c>
      <c r="K1044" s="109">
        <f>IF(B1044&gt;2020,HLOOKUP(A_Stammdaten!$B$12,$L$4:$R$2504,ROW(B1044)-3,FALSE),0)</f>
        <v>0</v>
      </c>
      <c r="L1044" s="109">
        <f t="shared" si="112"/>
        <v>0</v>
      </c>
      <c r="M1044" s="109">
        <f t="shared" si="113"/>
        <v>0</v>
      </c>
      <c r="N1044" s="109">
        <f t="shared" si="114"/>
        <v>0</v>
      </c>
      <c r="O1044" s="109">
        <f t="shared" si="115"/>
        <v>0</v>
      </c>
      <c r="P1044" s="109">
        <f t="shared" si="116"/>
        <v>0</v>
      </c>
      <c r="Q1044" s="109">
        <f t="shared" si="117"/>
        <v>0</v>
      </c>
      <c r="R1044" s="109">
        <f t="shared" si="118"/>
        <v>0</v>
      </c>
      <c r="S1044" s="425"/>
    </row>
    <row r="1045" spans="1:19" x14ac:dyDescent="0.3">
      <c r="A1045" s="421"/>
      <c r="B1045" s="424"/>
      <c r="C1045" s="421"/>
      <c r="D1045" s="421"/>
      <c r="E1045" s="421"/>
      <c r="F1045" s="421"/>
      <c r="G1045" s="421"/>
      <c r="H1045" s="421"/>
      <c r="I1045" s="220">
        <f>IF(B1045&gt;A_Stammdaten!$B$12,0,SUM(C1045,D1045,F1045,G1045)-SUM(E1045,H1045))</f>
        <v>0</v>
      </c>
      <c r="J1045" s="109">
        <f>IF(B1045&gt;2020,HLOOKUP(A_Stammdaten!$B$12,$L$4:$R$2504,ROW(B1045)-3,FALSE)+IF(OR(B1045=0,A_Stammdaten!$B$12&lt;B1045),0,I1045*1/20),0)</f>
        <v>0</v>
      </c>
      <c r="K1045" s="109">
        <f>IF(B1045&gt;2020,HLOOKUP(A_Stammdaten!$B$12,$L$4:$R$2504,ROW(B1045)-3,FALSE),0)</f>
        <v>0</v>
      </c>
      <c r="L1045" s="109">
        <f t="shared" si="112"/>
        <v>0</v>
      </c>
      <c r="M1045" s="109">
        <f t="shared" si="113"/>
        <v>0</v>
      </c>
      <c r="N1045" s="109">
        <f t="shared" si="114"/>
        <v>0</v>
      </c>
      <c r="O1045" s="109">
        <f t="shared" si="115"/>
        <v>0</v>
      </c>
      <c r="P1045" s="109">
        <f t="shared" si="116"/>
        <v>0</v>
      </c>
      <c r="Q1045" s="109">
        <f t="shared" si="117"/>
        <v>0</v>
      </c>
      <c r="R1045" s="109">
        <f t="shared" si="118"/>
        <v>0</v>
      </c>
      <c r="S1045" s="425"/>
    </row>
    <row r="1046" spans="1:19" x14ac:dyDescent="0.3">
      <c r="A1046" s="421"/>
      <c r="B1046" s="424"/>
      <c r="C1046" s="421"/>
      <c r="D1046" s="421"/>
      <c r="E1046" s="421"/>
      <c r="F1046" s="421"/>
      <c r="G1046" s="421"/>
      <c r="H1046" s="421"/>
      <c r="I1046" s="220">
        <f>IF(B1046&gt;A_Stammdaten!$B$12,0,SUM(C1046,D1046,F1046,G1046)-SUM(E1046,H1046))</f>
        <v>0</v>
      </c>
      <c r="J1046" s="109">
        <f>IF(B1046&gt;2020,HLOOKUP(A_Stammdaten!$B$12,$L$4:$R$2504,ROW(B1046)-3,FALSE)+IF(OR(B1046=0,A_Stammdaten!$B$12&lt;B1046),0,I1046*1/20),0)</f>
        <v>0</v>
      </c>
      <c r="K1046" s="109">
        <f>IF(B1046&gt;2020,HLOOKUP(A_Stammdaten!$B$12,$L$4:$R$2504,ROW(B1046)-3,FALSE),0)</f>
        <v>0</v>
      </c>
      <c r="L1046" s="109">
        <f t="shared" si="112"/>
        <v>0</v>
      </c>
      <c r="M1046" s="109">
        <f t="shared" si="113"/>
        <v>0</v>
      </c>
      <c r="N1046" s="109">
        <f t="shared" si="114"/>
        <v>0</v>
      </c>
      <c r="O1046" s="109">
        <f t="shared" si="115"/>
        <v>0</v>
      </c>
      <c r="P1046" s="109">
        <f t="shared" si="116"/>
        <v>0</v>
      </c>
      <c r="Q1046" s="109">
        <f t="shared" si="117"/>
        <v>0</v>
      </c>
      <c r="R1046" s="109">
        <f t="shared" si="118"/>
        <v>0</v>
      </c>
      <c r="S1046" s="425"/>
    </row>
    <row r="1047" spans="1:19" x14ac:dyDescent="0.3">
      <c r="A1047" s="421"/>
      <c r="B1047" s="424"/>
      <c r="C1047" s="421"/>
      <c r="D1047" s="421"/>
      <c r="E1047" s="421"/>
      <c r="F1047" s="421"/>
      <c r="G1047" s="421"/>
      <c r="H1047" s="421"/>
      <c r="I1047" s="220">
        <f>IF(B1047&gt;A_Stammdaten!$B$12,0,SUM(C1047,D1047,F1047,G1047)-SUM(E1047,H1047))</f>
        <v>0</v>
      </c>
      <c r="J1047" s="109">
        <f>IF(B1047&gt;2020,HLOOKUP(A_Stammdaten!$B$12,$L$4:$R$2504,ROW(B1047)-3,FALSE)+IF(OR(B1047=0,A_Stammdaten!$B$12&lt;B1047),0,I1047*1/20),0)</f>
        <v>0</v>
      </c>
      <c r="K1047" s="109">
        <f>IF(B1047&gt;2020,HLOOKUP(A_Stammdaten!$B$12,$L$4:$R$2504,ROW(B1047)-3,FALSE),0)</f>
        <v>0</v>
      </c>
      <c r="L1047" s="109">
        <f t="shared" si="112"/>
        <v>0</v>
      </c>
      <c r="M1047" s="109">
        <f t="shared" si="113"/>
        <v>0</v>
      </c>
      <c r="N1047" s="109">
        <f t="shared" si="114"/>
        <v>0</v>
      </c>
      <c r="O1047" s="109">
        <f t="shared" si="115"/>
        <v>0</v>
      </c>
      <c r="P1047" s="109">
        <f t="shared" si="116"/>
        <v>0</v>
      </c>
      <c r="Q1047" s="109">
        <f t="shared" si="117"/>
        <v>0</v>
      </c>
      <c r="R1047" s="109">
        <f t="shared" si="118"/>
        <v>0</v>
      </c>
      <c r="S1047" s="425"/>
    </row>
    <row r="1048" spans="1:19" x14ac:dyDescent="0.3">
      <c r="A1048" s="421"/>
      <c r="B1048" s="424"/>
      <c r="C1048" s="421"/>
      <c r="D1048" s="421"/>
      <c r="E1048" s="421"/>
      <c r="F1048" s="421"/>
      <c r="G1048" s="421"/>
      <c r="H1048" s="421"/>
      <c r="I1048" s="220">
        <f>IF(B1048&gt;A_Stammdaten!$B$12,0,SUM(C1048,D1048,F1048,G1048)-SUM(E1048,H1048))</f>
        <v>0</v>
      </c>
      <c r="J1048" s="109">
        <f>IF(B1048&gt;2020,HLOOKUP(A_Stammdaten!$B$12,$L$4:$R$2504,ROW(B1048)-3,FALSE)+IF(OR(B1048=0,A_Stammdaten!$B$12&lt;B1048),0,I1048*1/20),0)</f>
        <v>0</v>
      </c>
      <c r="K1048" s="109">
        <f>IF(B1048&gt;2020,HLOOKUP(A_Stammdaten!$B$12,$L$4:$R$2504,ROW(B1048)-3,FALSE),0)</f>
        <v>0</v>
      </c>
      <c r="L1048" s="109">
        <f t="shared" si="112"/>
        <v>0</v>
      </c>
      <c r="M1048" s="109">
        <f t="shared" si="113"/>
        <v>0</v>
      </c>
      <c r="N1048" s="109">
        <f t="shared" si="114"/>
        <v>0</v>
      </c>
      <c r="O1048" s="109">
        <f t="shared" si="115"/>
        <v>0</v>
      </c>
      <c r="P1048" s="109">
        <f t="shared" si="116"/>
        <v>0</v>
      </c>
      <c r="Q1048" s="109">
        <f t="shared" si="117"/>
        <v>0</v>
      </c>
      <c r="R1048" s="109">
        <f t="shared" si="118"/>
        <v>0</v>
      </c>
      <c r="S1048" s="425"/>
    </row>
    <row r="1049" spans="1:19" x14ac:dyDescent="0.3">
      <c r="A1049" s="421"/>
      <c r="B1049" s="424"/>
      <c r="C1049" s="421"/>
      <c r="D1049" s="421"/>
      <c r="E1049" s="421"/>
      <c r="F1049" s="421"/>
      <c r="G1049" s="421"/>
      <c r="H1049" s="421"/>
      <c r="I1049" s="220">
        <f>IF(B1049&gt;A_Stammdaten!$B$12,0,SUM(C1049,D1049,F1049,G1049)-SUM(E1049,H1049))</f>
        <v>0</v>
      </c>
      <c r="J1049" s="109">
        <f>IF(B1049&gt;2020,HLOOKUP(A_Stammdaten!$B$12,$L$4:$R$2504,ROW(B1049)-3,FALSE)+IF(OR(B1049=0,A_Stammdaten!$B$12&lt;B1049),0,I1049*1/20),0)</f>
        <v>0</v>
      </c>
      <c r="K1049" s="109">
        <f>IF(B1049&gt;2020,HLOOKUP(A_Stammdaten!$B$12,$L$4:$R$2504,ROW(B1049)-3,FALSE),0)</f>
        <v>0</v>
      </c>
      <c r="L1049" s="109">
        <f t="shared" si="112"/>
        <v>0</v>
      </c>
      <c r="M1049" s="109">
        <f t="shared" si="113"/>
        <v>0</v>
      </c>
      <c r="N1049" s="109">
        <f t="shared" si="114"/>
        <v>0</v>
      </c>
      <c r="O1049" s="109">
        <f t="shared" si="115"/>
        <v>0</v>
      </c>
      <c r="P1049" s="109">
        <f t="shared" si="116"/>
        <v>0</v>
      </c>
      <c r="Q1049" s="109">
        <f t="shared" si="117"/>
        <v>0</v>
      </c>
      <c r="R1049" s="109">
        <f t="shared" si="118"/>
        <v>0</v>
      </c>
      <c r="S1049" s="425"/>
    </row>
    <row r="1050" spans="1:19" x14ac:dyDescent="0.3">
      <c r="A1050" s="421"/>
      <c r="B1050" s="424"/>
      <c r="C1050" s="421"/>
      <c r="D1050" s="421"/>
      <c r="E1050" s="421"/>
      <c r="F1050" s="421"/>
      <c r="G1050" s="421"/>
      <c r="H1050" s="421"/>
      <c r="I1050" s="220">
        <f>IF(B1050&gt;A_Stammdaten!$B$12,0,SUM(C1050,D1050,F1050,G1050)-SUM(E1050,H1050))</f>
        <v>0</v>
      </c>
      <c r="J1050" s="109">
        <f>IF(B1050&gt;2020,HLOOKUP(A_Stammdaten!$B$12,$L$4:$R$2504,ROW(B1050)-3,FALSE)+IF(OR(B1050=0,A_Stammdaten!$B$12&lt;B1050),0,I1050*1/20),0)</f>
        <v>0</v>
      </c>
      <c r="K1050" s="109">
        <f>IF(B1050&gt;2020,HLOOKUP(A_Stammdaten!$B$12,$L$4:$R$2504,ROW(B1050)-3,FALSE),0)</f>
        <v>0</v>
      </c>
      <c r="L1050" s="109">
        <f t="shared" si="112"/>
        <v>0</v>
      </c>
      <c r="M1050" s="109">
        <f t="shared" si="113"/>
        <v>0</v>
      </c>
      <c r="N1050" s="109">
        <f t="shared" si="114"/>
        <v>0</v>
      </c>
      <c r="O1050" s="109">
        <f t="shared" si="115"/>
        <v>0</v>
      </c>
      <c r="P1050" s="109">
        <f t="shared" si="116"/>
        <v>0</v>
      </c>
      <c r="Q1050" s="109">
        <f t="shared" si="117"/>
        <v>0</v>
      </c>
      <c r="R1050" s="109">
        <f t="shared" si="118"/>
        <v>0</v>
      </c>
      <c r="S1050" s="425"/>
    </row>
    <row r="1051" spans="1:19" x14ac:dyDescent="0.3">
      <c r="A1051" s="421"/>
      <c r="B1051" s="424"/>
      <c r="C1051" s="421"/>
      <c r="D1051" s="421"/>
      <c r="E1051" s="421"/>
      <c r="F1051" s="421"/>
      <c r="G1051" s="421"/>
      <c r="H1051" s="421"/>
      <c r="I1051" s="220">
        <f>IF(B1051&gt;A_Stammdaten!$B$12,0,SUM(C1051,D1051,F1051,G1051)-SUM(E1051,H1051))</f>
        <v>0</v>
      </c>
      <c r="J1051" s="109">
        <f>IF(B1051&gt;2020,HLOOKUP(A_Stammdaten!$B$12,$L$4:$R$2504,ROW(B1051)-3,FALSE)+IF(OR(B1051=0,A_Stammdaten!$B$12&lt;B1051),0,I1051*1/20),0)</f>
        <v>0</v>
      </c>
      <c r="K1051" s="109">
        <f>IF(B1051&gt;2020,HLOOKUP(A_Stammdaten!$B$12,$L$4:$R$2504,ROW(B1051)-3,FALSE),0)</f>
        <v>0</v>
      </c>
      <c r="L1051" s="109">
        <f t="shared" si="112"/>
        <v>0</v>
      </c>
      <c r="M1051" s="109">
        <f t="shared" si="113"/>
        <v>0</v>
      </c>
      <c r="N1051" s="109">
        <f t="shared" si="114"/>
        <v>0</v>
      </c>
      <c r="O1051" s="109">
        <f t="shared" si="115"/>
        <v>0</v>
      </c>
      <c r="P1051" s="109">
        <f t="shared" si="116"/>
        <v>0</v>
      </c>
      <c r="Q1051" s="109">
        <f t="shared" si="117"/>
        <v>0</v>
      </c>
      <c r="R1051" s="109">
        <f t="shared" si="118"/>
        <v>0</v>
      </c>
      <c r="S1051" s="425"/>
    </row>
    <row r="1052" spans="1:19" x14ac:dyDescent="0.3">
      <c r="A1052" s="421"/>
      <c r="B1052" s="424"/>
      <c r="C1052" s="421"/>
      <c r="D1052" s="421"/>
      <c r="E1052" s="421"/>
      <c r="F1052" s="421"/>
      <c r="G1052" s="421"/>
      <c r="H1052" s="421"/>
      <c r="I1052" s="220">
        <f>IF(B1052&gt;A_Stammdaten!$B$12,0,SUM(C1052,D1052,F1052,G1052)-SUM(E1052,H1052))</f>
        <v>0</v>
      </c>
      <c r="J1052" s="109">
        <f>IF(B1052&gt;2020,HLOOKUP(A_Stammdaten!$B$12,$L$4:$R$2504,ROW(B1052)-3,FALSE)+IF(OR(B1052=0,A_Stammdaten!$B$12&lt;B1052),0,I1052*1/20),0)</f>
        <v>0</v>
      </c>
      <c r="K1052" s="109">
        <f>IF(B1052&gt;2020,HLOOKUP(A_Stammdaten!$B$12,$L$4:$R$2504,ROW(B1052)-3,FALSE),0)</f>
        <v>0</v>
      </c>
      <c r="L1052" s="109">
        <f t="shared" si="112"/>
        <v>0</v>
      </c>
      <c r="M1052" s="109">
        <f t="shared" si="113"/>
        <v>0</v>
      </c>
      <c r="N1052" s="109">
        <f t="shared" si="114"/>
        <v>0</v>
      </c>
      <c r="O1052" s="109">
        <f t="shared" si="115"/>
        <v>0</v>
      </c>
      <c r="P1052" s="109">
        <f t="shared" si="116"/>
        <v>0</v>
      </c>
      <c r="Q1052" s="109">
        <f t="shared" si="117"/>
        <v>0</v>
      </c>
      <c r="R1052" s="109">
        <f t="shared" si="118"/>
        <v>0</v>
      </c>
      <c r="S1052" s="425"/>
    </row>
    <row r="1053" spans="1:19" x14ac:dyDescent="0.3">
      <c r="A1053" s="421"/>
      <c r="B1053" s="424"/>
      <c r="C1053" s="421"/>
      <c r="D1053" s="421"/>
      <c r="E1053" s="421"/>
      <c r="F1053" s="421"/>
      <c r="G1053" s="421"/>
      <c r="H1053" s="421"/>
      <c r="I1053" s="220">
        <f>IF(B1053&gt;A_Stammdaten!$B$12,0,SUM(C1053,D1053,F1053,G1053)-SUM(E1053,H1053))</f>
        <v>0</v>
      </c>
      <c r="J1053" s="109">
        <f>IF(B1053&gt;2020,HLOOKUP(A_Stammdaten!$B$12,$L$4:$R$2504,ROW(B1053)-3,FALSE)+IF(OR(B1053=0,A_Stammdaten!$B$12&lt;B1053),0,I1053*1/20),0)</f>
        <v>0</v>
      </c>
      <c r="K1053" s="109">
        <f>IF(B1053&gt;2020,HLOOKUP(A_Stammdaten!$B$12,$L$4:$R$2504,ROW(B1053)-3,FALSE),0)</f>
        <v>0</v>
      </c>
      <c r="L1053" s="109">
        <f t="shared" si="112"/>
        <v>0</v>
      </c>
      <c r="M1053" s="109">
        <f t="shared" si="113"/>
        <v>0</v>
      </c>
      <c r="N1053" s="109">
        <f t="shared" si="114"/>
        <v>0</v>
      </c>
      <c r="O1053" s="109">
        <f t="shared" si="115"/>
        <v>0</v>
      </c>
      <c r="P1053" s="109">
        <f t="shared" si="116"/>
        <v>0</v>
      </c>
      <c r="Q1053" s="109">
        <f t="shared" si="117"/>
        <v>0</v>
      </c>
      <c r="R1053" s="109">
        <f t="shared" si="118"/>
        <v>0</v>
      </c>
      <c r="S1053" s="425"/>
    </row>
    <row r="1054" spans="1:19" x14ac:dyDescent="0.3">
      <c r="A1054" s="421"/>
      <c r="B1054" s="424"/>
      <c r="C1054" s="421"/>
      <c r="D1054" s="421"/>
      <c r="E1054" s="421"/>
      <c r="F1054" s="421"/>
      <c r="G1054" s="421"/>
      <c r="H1054" s="421"/>
      <c r="I1054" s="220">
        <f>IF(B1054&gt;A_Stammdaten!$B$12,0,SUM(C1054,D1054,F1054,G1054)-SUM(E1054,H1054))</f>
        <v>0</v>
      </c>
      <c r="J1054" s="109">
        <f>IF(B1054&gt;2020,HLOOKUP(A_Stammdaten!$B$12,$L$4:$R$2504,ROW(B1054)-3,FALSE)+IF(OR(B1054=0,A_Stammdaten!$B$12&lt;B1054),0,I1054*1/20),0)</f>
        <v>0</v>
      </c>
      <c r="K1054" s="109">
        <f>IF(B1054&gt;2020,HLOOKUP(A_Stammdaten!$B$12,$L$4:$R$2504,ROW(B1054)-3,FALSE),0)</f>
        <v>0</v>
      </c>
      <c r="L1054" s="109">
        <f t="shared" si="112"/>
        <v>0</v>
      </c>
      <c r="M1054" s="109">
        <f t="shared" si="113"/>
        <v>0</v>
      </c>
      <c r="N1054" s="109">
        <f t="shared" si="114"/>
        <v>0</v>
      </c>
      <c r="O1054" s="109">
        <f t="shared" si="115"/>
        <v>0</v>
      </c>
      <c r="P1054" s="109">
        <f t="shared" si="116"/>
        <v>0</v>
      </c>
      <c r="Q1054" s="109">
        <f t="shared" si="117"/>
        <v>0</v>
      </c>
      <c r="R1054" s="109">
        <f t="shared" si="118"/>
        <v>0</v>
      </c>
      <c r="S1054" s="425"/>
    </row>
    <row r="1055" spans="1:19" x14ac:dyDescent="0.3">
      <c r="A1055" s="421"/>
      <c r="B1055" s="424"/>
      <c r="C1055" s="421"/>
      <c r="D1055" s="421"/>
      <c r="E1055" s="421"/>
      <c r="F1055" s="421"/>
      <c r="G1055" s="421"/>
      <c r="H1055" s="421"/>
      <c r="I1055" s="220">
        <f>IF(B1055&gt;A_Stammdaten!$B$12,0,SUM(C1055,D1055,F1055,G1055)-SUM(E1055,H1055))</f>
        <v>0</v>
      </c>
      <c r="J1055" s="109">
        <f>IF(B1055&gt;2020,HLOOKUP(A_Stammdaten!$B$12,$L$4:$R$2504,ROW(B1055)-3,FALSE)+IF(OR(B1055=0,A_Stammdaten!$B$12&lt;B1055),0,I1055*1/20),0)</f>
        <v>0</v>
      </c>
      <c r="K1055" s="109">
        <f>IF(B1055&gt;2020,HLOOKUP(A_Stammdaten!$B$12,$L$4:$R$2504,ROW(B1055)-3,FALSE),0)</f>
        <v>0</v>
      </c>
      <c r="L1055" s="109">
        <f t="shared" si="112"/>
        <v>0</v>
      </c>
      <c r="M1055" s="109">
        <f t="shared" si="113"/>
        <v>0</v>
      </c>
      <c r="N1055" s="109">
        <f t="shared" si="114"/>
        <v>0</v>
      </c>
      <c r="O1055" s="109">
        <f t="shared" si="115"/>
        <v>0</v>
      </c>
      <c r="P1055" s="109">
        <f t="shared" si="116"/>
        <v>0</v>
      </c>
      <c r="Q1055" s="109">
        <f t="shared" si="117"/>
        <v>0</v>
      </c>
      <c r="R1055" s="109">
        <f t="shared" si="118"/>
        <v>0</v>
      </c>
      <c r="S1055" s="425"/>
    </row>
    <row r="1056" spans="1:19" x14ac:dyDescent="0.3">
      <c r="A1056" s="421"/>
      <c r="B1056" s="424"/>
      <c r="C1056" s="421"/>
      <c r="D1056" s="421"/>
      <c r="E1056" s="421"/>
      <c r="F1056" s="421"/>
      <c r="G1056" s="421"/>
      <c r="H1056" s="421"/>
      <c r="I1056" s="220">
        <f>IF(B1056&gt;A_Stammdaten!$B$12,0,SUM(C1056,D1056,F1056,G1056)-SUM(E1056,H1056))</f>
        <v>0</v>
      </c>
      <c r="J1056" s="109">
        <f>IF(B1056&gt;2020,HLOOKUP(A_Stammdaten!$B$12,$L$4:$R$2504,ROW(B1056)-3,FALSE)+IF(OR(B1056=0,A_Stammdaten!$B$12&lt;B1056),0,I1056*1/20),0)</f>
        <v>0</v>
      </c>
      <c r="K1056" s="109">
        <f>IF(B1056&gt;2020,HLOOKUP(A_Stammdaten!$B$12,$L$4:$R$2504,ROW(B1056)-3,FALSE),0)</f>
        <v>0</v>
      </c>
      <c r="L1056" s="109">
        <f t="shared" si="112"/>
        <v>0</v>
      </c>
      <c r="M1056" s="109">
        <f t="shared" si="113"/>
        <v>0</v>
      </c>
      <c r="N1056" s="109">
        <f t="shared" si="114"/>
        <v>0</v>
      </c>
      <c r="O1056" s="109">
        <f t="shared" si="115"/>
        <v>0</v>
      </c>
      <c r="P1056" s="109">
        <f t="shared" si="116"/>
        <v>0</v>
      </c>
      <c r="Q1056" s="109">
        <f t="shared" si="117"/>
        <v>0</v>
      </c>
      <c r="R1056" s="109">
        <f t="shared" si="118"/>
        <v>0</v>
      </c>
      <c r="S1056" s="425"/>
    </row>
    <row r="1057" spans="1:19" x14ac:dyDescent="0.3">
      <c r="A1057" s="421"/>
      <c r="B1057" s="424"/>
      <c r="C1057" s="421"/>
      <c r="D1057" s="421"/>
      <c r="E1057" s="421"/>
      <c r="F1057" s="421"/>
      <c r="G1057" s="421"/>
      <c r="H1057" s="421"/>
      <c r="I1057" s="220">
        <f>IF(B1057&gt;A_Stammdaten!$B$12,0,SUM(C1057,D1057,F1057,G1057)-SUM(E1057,H1057))</f>
        <v>0</v>
      </c>
      <c r="J1057" s="109">
        <f>IF(B1057&gt;2020,HLOOKUP(A_Stammdaten!$B$12,$L$4:$R$2504,ROW(B1057)-3,FALSE)+IF(OR(B1057=0,A_Stammdaten!$B$12&lt;B1057),0,I1057*1/20),0)</f>
        <v>0</v>
      </c>
      <c r="K1057" s="109">
        <f>IF(B1057&gt;2020,HLOOKUP(A_Stammdaten!$B$12,$L$4:$R$2504,ROW(B1057)-3,FALSE),0)</f>
        <v>0</v>
      </c>
      <c r="L1057" s="109">
        <f t="shared" si="112"/>
        <v>0</v>
      </c>
      <c r="M1057" s="109">
        <f t="shared" si="113"/>
        <v>0</v>
      </c>
      <c r="N1057" s="109">
        <f t="shared" si="114"/>
        <v>0</v>
      </c>
      <c r="O1057" s="109">
        <f t="shared" si="115"/>
        <v>0</v>
      </c>
      <c r="P1057" s="109">
        <f t="shared" si="116"/>
        <v>0</v>
      </c>
      <c r="Q1057" s="109">
        <f t="shared" si="117"/>
        <v>0</v>
      </c>
      <c r="R1057" s="109">
        <f t="shared" si="118"/>
        <v>0</v>
      </c>
      <c r="S1057" s="425"/>
    </row>
    <row r="1058" spans="1:19" x14ac:dyDescent="0.3">
      <c r="A1058" s="421"/>
      <c r="B1058" s="424"/>
      <c r="C1058" s="421"/>
      <c r="D1058" s="421"/>
      <c r="E1058" s="421"/>
      <c r="F1058" s="421"/>
      <c r="G1058" s="421"/>
      <c r="H1058" s="421"/>
      <c r="I1058" s="220">
        <f>IF(B1058&gt;A_Stammdaten!$B$12,0,SUM(C1058,D1058,F1058,G1058)-SUM(E1058,H1058))</f>
        <v>0</v>
      </c>
      <c r="J1058" s="109">
        <f>IF(B1058&gt;2020,HLOOKUP(A_Stammdaten!$B$12,$L$4:$R$2504,ROW(B1058)-3,FALSE)+IF(OR(B1058=0,A_Stammdaten!$B$12&lt;B1058),0,I1058*1/20),0)</f>
        <v>0</v>
      </c>
      <c r="K1058" s="109">
        <f>IF(B1058&gt;2020,HLOOKUP(A_Stammdaten!$B$12,$L$4:$R$2504,ROW(B1058)-3,FALSE),0)</f>
        <v>0</v>
      </c>
      <c r="L1058" s="109">
        <f t="shared" si="112"/>
        <v>0</v>
      </c>
      <c r="M1058" s="109">
        <f t="shared" si="113"/>
        <v>0</v>
      </c>
      <c r="N1058" s="109">
        <f t="shared" si="114"/>
        <v>0</v>
      </c>
      <c r="O1058" s="109">
        <f t="shared" si="115"/>
        <v>0</v>
      </c>
      <c r="P1058" s="109">
        <f t="shared" si="116"/>
        <v>0</v>
      </c>
      <c r="Q1058" s="109">
        <f t="shared" si="117"/>
        <v>0</v>
      </c>
      <c r="R1058" s="109">
        <f t="shared" si="118"/>
        <v>0</v>
      </c>
      <c r="S1058" s="425"/>
    </row>
    <row r="1059" spans="1:19" x14ac:dyDescent="0.3">
      <c r="A1059" s="421"/>
      <c r="B1059" s="424"/>
      <c r="C1059" s="421"/>
      <c r="D1059" s="421"/>
      <c r="E1059" s="421"/>
      <c r="F1059" s="421"/>
      <c r="G1059" s="421"/>
      <c r="H1059" s="421"/>
      <c r="I1059" s="220">
        <f>IF(B1059&gt;A_Stammdaten!$B$12,0,SUM(C1059,D1059,F1059,G1059)-SUM(E1059,H1059))</f>
        <v>0</v>
      </c>
      <c r="J1059" s="109">
        <f>IF(B1059&gt;2020,HLOOKUP(A_Stammdaten!$B$12,$L$4:$R$2504,ROW(B1059)-3,FALSE)+IF(OR(B1059=0,A_Stammdaten!$B$12&lt;B1059),0,I1059*1/20),0)</f>
        <v>0</v>
      </c>
      <c r="K1059" s="109">
        <f>IF(B1059&gt;2020,HLOOKUP(A_Stammdaten!$B$12,$L$4:$R$2504,ROW(B1059)-3,FALSE),0)</f>
        <v>0</v>
      </c>
      <c r="L1059" s="109">
        <f t="shared" si="112"/>
        <v>0</v>
      </c>
      <c r="M1059" s="109">
        <f t="shared" si="113"/>
        <v>0</v>
      </c>
      <c r="N1059" s="109">
        <f t="shared" si="114"/>
        <v>0</v>
      </c>
      <c r="O1059" s="109">
        <f t="shared" si="115"/>
        <v>0</v>
      </c>
      <c r="P1059" s="109">
        <f t="shared" si="116"/>
        <v>0</v>
      </c>
      <c r="Q1059" s="109">
        <f t="shared" si="117"/>
        <v>0</v>
      </c>
      <c r="R1059" s="109">
        <f t="shared" si="118"/>
        <v>0</v>
      </c>
      <c r="S1059" s="425"/>
    </row>
    <row r="1060" spans="1:19" x14ac:dyDescent="0.3">
      <c r="A1060" s="421"/>
      <c r="B1060" s="424"/>
      <c r="C1060" s="421"/>
      <c r="D1060" s="421"/>
      <c r="E1060" s="421"/>
      <c r="F1060" s="421"/>
      <c r="G1060" s="421"/>
      <c r="H1060" s="421"/>
      <c r="I1060" s="220">
        <f>IF(B1060&gt;A_Stammdaten!$B$12,0,SUM(C1060,D1060,F1060,G1060)-SUM(E1060,H1060))</f>
        <v>0</v>
      </c>
      <c r="J1060" s="109">
        <f>IF(B1060&gt;2020,HLOOKUP(A_Stammdaten!$B$12,$L$4:$R$2504,ROW(B1060)-3,FALSE)+IF(OR(B1060=0,A_Stammdaten!$B$12&lt;B1060),0,I1060*1/20),0)</f>
        <v>0</v>
      </c>
      <c r="K1060" s="109">
        <f>IF(B1060&gt;2020,HLOOKUP(A_Stammdaten!$B$12,$L$4:$R$2504,ROW(B1060)-3,FALSE),0)</f>
        <v>0</v>
      </c>
      <c r="L1060" s="109">
        <f t="shared" si="112"/>
        <v>0</v>
      </c>
      <c r="M1060" s="109">
        <f t="shared" si="113"/>
        <v>0</v>
      </c>
      <c r="N1060" s="109">
        <f t="shared" si="114"/>
        <v>0</v>
      </c>
      <c r="O1060" s="109">
        <f t="shared" si="115"/>
        <v>0</v>
      </c>
      <c r="P1060" s="109">
        <f t="shared" si="116"/>
        <v>0</v>
      </c>
      <c r="Q1060" s="109">
        <f t="shared" si="117"/>
        <v>0</v>
      </c>
      <c r="R1060" s="109">
        <f t="shared" si="118"/>
        <v>0</v>
      </c>
      <c r="S1060" s="425"/>
    </row>
    <row r="1061" spans="1:19" x14ac:dyDescent="0.3">
      <c r="A1061" s="421"/>
      <c r="B1061" s="424"/>
      <c r="C1061" s="421"/>
      <c r="D1061" s="421"/>
      <c r="E1061" s="421"/>
      <c r="F1061" s="421"/>
      <c r="G1061" s="421"/>
      <c r="H1061" s="421"/>
      <c r="I1061" s="220">
        <f>IF(B1061&gt;A_Stammdaten!$B$12,0,SUM(C1061,D1061,F1061,G1061)-SUM(E1061,H1061))</f>
        <v>0</v>
      </c>
      <c r="J1061" s="109">
        <f>IF(B1061&gt;2020,HLOOKUP(A_Stammdaten!$B$12,$L$4:$R$2504,ROW(B1061)-3,FALSE)+IF(OR(B1061=0,A_Stammdaten!$B$12&lt;B1061),0,I1061*1/20),0)</f>
        <v>0</v>
      </c>
      <c r="K1061" s="109">
        <f>IF(B1061&gt;2020,HLOOKUP(A_Stammdaten!$B$12,$L$4:$R$2504,ROW(B1061)-3,FALSE),0)</f>
        <v>0</v>
      </c>
      <c r="L1061" s="109">
        <f t="shared" si="112"/>
        <v>0</v>
      </c>
      <c r="M1061" s="109">
        <f t="shared" si="113"/>
        <v>0</v>
      </c>
      <c r="N1061" s="109">
        <f t="shared" si="114"/>
        <v>0</v>
      </c>
      <c r="O1061" s="109">
        <f t="shared" si="115"/>
        <v>0</v>
      </c>
      <c r="P1061" s="109">
        <f t="shared" si="116"/>
        <v>0</v>
      </c>
      <c r="Q1061" s="109">
        <f t="shared" si="117"/>
        <v>0</v>
      </c>
      <c r="R1061" s="109">
        <f t="shared" si="118"/>
        <v>0</v>
      </c>
      <c r="S1061" s="425"/>
    </row>
    <row r="1062" spans="1:19" x14ac:dyDescent="0.3">
      <c r="A1062" s="421"/>
      <c r="B1062" s="424"/>
      <c r="C1062" s="421"/>
      <c r="D1062" s="421"/>
      <c r="E1062" s="421"/>
      <c r="F1062" s="421"/>
      <c r="G1062" s="421"/>
      <c r="H1062" s="421"/>
      <c r="I1062" s="220">
        <f>IF(B1062&gt;A_Stammdaten!$B$12,0,SUM(C1062,D1062,F1062,G1062)-SUM(E1062,H1062))</f>
        <v>0</v>
      </c>
      <c r="J1062" s="109">
        <f>IF(B1062&gt;2020,HLOOKUP(A_Stammdaten!$B$12,$L$4:$R$2504,ROW(B1062)-3,FALSE)+IF(OR(B1062=0,A_Stammdaten!$B$12&lt;B1062),0,I1062*1/20),0)</f>
        <v>0</v>
      </c>
      <c r="K1062" s="109">
        <f>IF(B1062&gt;2020,HLOOKUP(A_Stammdaten!$B$12,$L$4:$R$2504,ROW(B1062)-3,FALSE),0)</f>
        <v>0</v>
      </c>
      <c r="L1062" s="109">
        <f t="shared" si="112"/>
        <v>0</v>
      </c>
      <c r="M1062" s="109">
        <f t="shared" si="113"/>
        <v>0</v>
      </c>
      <c r="N1062" s="109">
        <f t="shared" si="114"/>
        <v>0</v>
      </c>
      <c r="O1062" s="109">
        <f t="shared" si="115"/>
        <v>0</v>
      </c>
      <c r="P1062" s="109">
        <f t="shared" si="116"/>
        <v>0</v>
      </c>
      <c r="Q1062" s="109">
        <f t="shared" si="117"/>
        <v>0</v>
      </c>
      <c r="R1062" s="109">
        <f t="shared" si="118"/>
        <v>0</v>
      </c>
      <c r="S1062" s="425"/>
    </row>
    <row r="1063" spans="1:19" x14ac:dyDescent="0.3">
      <c r="A1063" s="421"/>
      <c r="B1063" s="424"/>
      <c r="C1063" s="421"/>
      <c r="D1063" s="421"/>
      <c r="E1063" s="421"/>
      <c r="F1063" s="421"/>
      <c r="G1063" s="421"/>
      <c r="H1063" s="421"/>
      <c r="I1063" s="220">
        <f>IF(B1063&gt;A_Stammdaten!$B$12,0,SUM(C1063,D1063,F1063,G1063)-SUM(E1063,H1063))</f>
        <v>0</v>
      </c>
      <c r="J1063" s="109">
        <f>IF(B1063&gt;2020,HLOOKUP(A_Stammdaten!$B$12,$L$4:$R$2504,ROW(B1063)-3,FALSE)+IF(OR(B1063=0,A_Stammdaten!$B$12&lt;B1063),0,I1063*1/20),0)</f>
        <v>0</v>
      </c>
      <c r="K1063" s="109">
        <f>IF(B1063&gt;2020,HLOOKUP(A_Stammdaten!$B$12,$L$4:$R$2504,ROW(B1063)-3,FALSE),0)</f>
        <v>0</v>
      </c>
      <c r="L1063" s="109">
        <f t="shared" si="112"/>
        <v>0</v>
      </c>
      <c r="M1063" s="109">
        <f t="shared" si="113"/>
        <v>0</v>
      </c>
      <c r="N1063" s="109">
        <f t="shared" si="114"/>
        <v>0</v>
      </c>
      <c r="O1063" s="109">
        <f t="shared" si="115"/>
        <v>0</v>
      </c>
      <c r="P1063" s="109">
        <f t="shared" si="116"/>
        <v>0</v>
      </c>
      <c r="Q1063" s="109">
        <f t="shared" si="117"/>
        <v>0</v>
      </c>
      <c r="R1063" s="109">
        <f t="shared" si="118"/>
        <v>0</v>
      </c>
      <c r="S1063" s="425"/>
    </row>
    <row r="1064" spans="1:19" x14ac:dyDescent="0.3">
      <c r="A1064" s="421"/>
      <c r="B1064" s="424"/>
      <c r="C1064" s="421"/>
      <c r="D1064" s="421"/>
      <c r="E1064" s="421"/>
      <c r="F1064" s="421"/>
      <c r="G1064" s="421"/>
      <c r="H1064" s="421"/>
      <c r="I1064" s="220">
        <f>IF(B1064&gt;A_Stammdaten!$B$12,0,SUM(C1064,D1064,F1064,G1064)-SUM(E1064,H1064))</f>
        <v>0</v>
      </c>
      <c r="J1064" s="109">
        <f>IF(B1064&gt;2020,HLOOKUP(A_Stammdaten!$B$12,$L$4:$R$2504,ROW(B1064)-3,FALSE)+IF(OR(B1064=0,A_Stammdaten!$B$12&lt;B1064),0,I1064*1/20),0)</f>
        <v>0</v>
      </c>
      <c r="K1064" s="109">
        <f>IF(B1064&gt;2020,HLOOKUP(A_Stammdaten!$B$12,$L$4:$R$2504,ROW(B1064)-3,FALSE),0)</f>
        <v>0</v>
      </c>
      <c r="L1064" s="109">
        <f t="shared" si="112"/>
        <v>0</v>
      </c>
      <c r="M1064" s="109">
        <f t="shared" si="113"/>
        <v>0</v>
      </c>
      <c r="N1064" s="109">
        <f t="shared" si="114"/>
        <v>0</v>
      </c>
      <c r="O1064" s="109">
        <f t="shared" si="115"/>
        <v>0</v>
      </c>
      <c r="P1064" s="109">
        <f t="shared" si="116"/>
        <v>0</v>
      </c>
      <c r="Q1064" s="109">
        <f t="shared" si="117"/>
        <v>0</v>
      </c>
      <c r="R1064" s="109">
        <f t="shared" si="118"/>
        <v>0</v>
      </c>
      <c r="S1064" s="425"/>
    </row>
    <row r="1065" spans="1:19" x14ac:dyDescent="0.3">
      <c r="A1065" s="421"/>
      <c r="B1065" s="424"/>
      <c r="C1065" s="421"/>
      <c r="D1065" s="421"/>
      <c r="E1065" s="421"/>
      <c r="F1065" s="421"/>
      <c r="G1065" s="421"/>
      <c r="H1065" s="421"/>
      <c r="I1065" s="220">
        <f>IF(B1065&gt;A_Stammdaten!$B$12,0,SUM(C1065,D1065,F1065,G1065)-SUM(E1065,H1065))</f>
        <v>0</v>
      </c>
      <c r="J1065" s="109">
        <f>IF(B1065&gt;2020,HLOOKUP(A_Stammdaten!$B$12,$L$4:$R$2504,ROW(B1065)-3,FALSE)+IF(OR(B1065=0,A_Stammdaten!$B$12&lt;B1065),0,I1065*1/20),0)</f>
        <v>0</v>
      </c>
      <c r="K1065" s="109">
        <f>IF(B1065&gt;2020,HLOOKUP(A_Stammdaten!$B$12,$L$4:$R$2504,ROW(B1065)-3,FALSE),0)</f>
        <v>0</v>
      </c>
      <c r="L1065" s="109">
        <f t="shared" si="112"/>
        <v>0</v>
      </c>
      <c r="M1065" s="109">
        <f t="shared" si="113"/>
        <v>0</v>
      </c>
      <c r="N1065" s="109">
        <f t="shared" si="114"/>
        <v>0</v>
      </c>
      <c r="O1065" s="109">
        <f t="shared" si="115"/>
        <v>0</v>
      </c>
      <c r="P1065" s="109">
        <f t="shared" si="116"/>
        <v>0</v>
      </c>
      <c r="Q1065" s="109">
        <f t="shared" si="117"/>
        <v>0</v>
      </c>
      <c r="R1065" s="109">
        <f t="shared" si="118"/>
        <v>0</v>
      </c>
      <c r="S1065" s="425"/>
    </row>
    <row r="1066" spans="1:19" x14ac:dyDescent="0.3">
      <c r="A1066" s="421"/>
      <c r="B1066" s="424"/>
      <c r="C1066" s="421"/>
      <c r="D1066" s="421"/>
      <c r="E1066" s="421"/>
      <c r="F1066" s="421"/>
      <c r="G1066" s="421"/>
      <c r="H1066" s="421"/>
      <c r="I1066" s="220">
        <f>IF(B1066&gt;A_Stammdaten!$B$12,0,SUM(C1066,D1066,F1066,G1066)-SUM(E1066,H1066))</f>
        <v>0</v>
      </c>
      <c r="J1066" s="109">
        <f>IF(B1066&gt;2020,HLOOKUP(A_Stammdaten!$B$12,$L$4:$R$2504,ROW(B1066)-3,FALSE)+IF(OR(B1066=0,A_Stammdaten!$B$12&lt;B1066),0,I1066*1/20),0)</f>
        <v>0</v>
      </c>
      <c r="K1066" s="109">
        <f>IF(B1066&gt;2020,HLOOKUP(A_Stammdaten!$B$12,$L$4:$R$2504,ROW(B1066)-3,FALSE),0)</f>
        <v>0</v>
      </c>
      <c r="L1066" s="109">
        <f t="shared" si="112"/>
        <v>0</v>
      </c>
      <c r="M1066" s="109">
        <f t="shared" si="113"/>
        <v>0</v>
      </c>
      <c r="N1066" s="109">
        <f t="shared" si="114"/>
        <v>0</v>
      </c>
      <c r="O1066" s="109">
        <f t="shared" si="115"/>
        <v>0</v>
      </c>
      <c r="P1066" s="109">
        <f t="shared" si="116"/>
        <v>0</v>
      </c>
      <c r="Q1066" s="109">
        <f t="shared" si="117"/>
        <v>0</v>
      </c>
      <c r="R1066" s="109">
        <f t="shared" si="118"/>
        <v>0</v>
      </c>
      <c r="S1066" s="425"/>
    </row>
    <row r="1067" spans="1:19" x14ac:dyDescent="0.3">
      <c r="A1067" s="421"/>
      <c r="B1067" s="424"/>
      <c r="C1067" s="421"/>
      <c r="D1067" s="421"/>
      <c r="E1067" s="421"/>
      <c r="F1067" s="421"/>
      <c r="G1067" s="421"/>
      <c r="H1067" s="421"/>
      <c r="I1067" s="220">
        <f>IF(B1067&gt;A_Stammdaten!$B$12,0,SUM(C1067,D1067,F1067,G1067)-SUM(E1067,H1067))</f>
        <v>0</v>
      </c>
      <c r="J1067" s="109">
        <f>IF(B1067&gt;2020,HLOOKUP(A_Stammdaten!$B$12,$L$4:$R$2504,ROW(B1067)-3,FALSE)+IF(OR(B1067=0,A_Stammdaten!$B$12&lt;B1067),0,I1067*1/20),0)</f>
        <v>0</v>
      </c>
      <c r="K1067" s="109">
        <f>IF(B1067&gt;2020,HLOOKUP(A_Stammdaten!$B$12,$L$4:$R$2504,ROW(B1067)-3,FALSE),0)</f>
        <v>0</v>
      </c>
      <c r="L1067" s="109">
        <f t="shared" si="112"/>
        <v>0</v>
      </c>
      <c r="M1067" s="109">
        <f t="shared" si="113"/>
        <v>0</v>
      </c>
      <c r="N1067" s="109">
        <f t="shared" si="114"/>
        <v>0</v>
      </c>
      <c r="O1067" s="109">
        <f t="shared" si="115"/>
        <v>0</v>
      </c>
      <c r="P1067" s="109">
        <f t="shared" si="116"/>
        <v>0</v>
      </c>
      <c r="Q1067" s="109">
        <f t="shared" si="117"/>
        <v>0</v>
      </c>
      <c r="R1067" s="109">
        <f t="shared" si="118"/>
        <v>0</v>
      </c>
      <c r="S1067" s="425"/>
    </row>
    <row r="1068" spans="1:19" x14ac:dyDescent="0.3">
      <c r="A1068" s="421"/>
      <c r="B1068" s="424"/>
      <c r="C1068" s="421"/>
      <c r="D1068" s="421"/>
      <c r="E1068" s="421"/>
      <c r="F1068" s="421"/>
      <c r="G1068" s="421"/>
      <c r="H1068" s="421"/>
      <c r="I1068" s="220">
        <f>IF(B1068&gt;A_Stammdaten!$B$12,0,SUM(C1068,D1068,F1068,G1068)-SUM(E1068,H1068))</f>
        <v>0</v>
      </c>
      <c r="J1068" s="109">
        <f>IF(B1068&gt;2020,HLOOKUP(A_Stammdaten!$B$12,$L$4:$R$2504,ROW(B1068)-3,FALSE)+IF(OR(B1068=0,A_Stammdaten!$B$12&lt;B1068),0,I1068*1/20),0)</f>
        <v>0</v>
      </c>
      <c r="K1068" s="109">
        <f>IF(B1068&gt;2020,HLOOKUP(A_Stammdaten!$B$12,$L$4:$R$2504,ROW(B1068)-3,FALSE),0)</f>
        <v>0</v>
      </c>
      <c r="L1068" s="109">
        <f t="shared" si="112"/>
        <v>0</v>
      </c>
      <c r="M1068" s="109">
        <f t="shared" si="113"/>
        <v>0</v>
      </c>
      <c r="N1068" s="109">
        <f t="shared" si="114"/>
        <v>0</v>
      </c>
      <c r="O1068" s="109">
        <f t="shared" si="115"/>
        <v>0</v>
      </c>
      <c r="P1068" s="109">
        <f t="shared" si="116"/>
        <v>0</v>
      </c>
      <c r="Q1068" s="109">
        <f t="shared" si="117"/>
        <v>0</v>
      </c>
      <c r="R1068" s="109">
        <f t="shared" si="118"/>
        <v>0</v>
      </c>
      <c r="S1068" s="425"/>
    </row>
    <row r="1069" spans="1:19" x14ac:dyDescent="0.3">
      <c r="A1069" s="421"/>
      <c r="B1069" s="424"/>
      <c r="C1069" s="421"/>
      <c r="D1069" s="421"/>
      <c r="E1069" s="421"/>
      <c r="F1069" s="421"/>
      <c r="G1069" s="421"/>
      <c r="H1069" s="421"/>
      <c r="I1069" s="220">
        <f>IF(B1069&gt;A_Stammdaten!$B$12,0,SUM(C1069,D1069,F1069,G1069)-SUM(E1069,H1069))</f>
        <v>0</v>
      </c>
      <c r="J1069" s="109">
        <f>IF(B1069&gt;2020,HLOOKUP(A_Stammdaten!$B$12,$L$4:$R$2504,ROW(B1069)-3,FALSE)+IF(OR(B1069=0,A_Stammdaten!$B$12&lt;B1069),0,I1069*1/20),0)</f>
        <v>0</v>
      </c>
      <c r="K1069" s="109">
        <f>IF(B1069&gt;2020,HLOOKUP(A_Stammdaten!$B$12,$L$4:$R$2504,ROW(B1069)-3,FALSE),0)</f>
        <v>0</v>
      </c>
      <c r="L1069" s="109">
        <f t="shared" si="112"/>
        <v>0</v>
      </c>
      <c r="M1069" s="109">
        <f t="shared" si="113"/>
        <v>0</v>
      </c>
      <c r="N1069" s="109">
        <f t="shared" si="114"/>
        <v>0</v>
      </c>
      <c r="O1069" s="109">
        <f t="shared" si="115"/>
        <v>0</v>
      </c>
      <c r="P1069" s="109">
        <f t="shared" si="116"/>
        <v>0</v>
      </c>
      <c r="Q1069" s="109">
        <f t="shared" si="117"/>
        <v>0</v>
      </c>
      <c r="R1069" s="109">
        <f t="shared" si="118"/>
        <v>0</v>
      </c>
      <c r="S1069" s="425"/>
    </row>
    <row r="1070" spans="1:19" x14ac:dyDescent="0.3">
      <c r="A1070" s="421"/>
      <c r="B1070" s="424"/>
      <c r="C1070" s="421"/>
      <c r="D1070" s="421"/>
      <c r="E1070" s="421"/>
      <c r="F1070" s="421"/>
      <c r="G1070" s="421"/>
      <c r="H1070" s="421"/>
      <c r="I1070" s="220">
        <f>IF(B1070&gt;A_Stammdaten!$B$12,0,SUM(C1070,D1070,F1070,G1070)-SUM(E1070,H1070))</f>
        <v>0</v>
      </c>
      <c r="J1070" s="109">
        <f>IF(B1070&gt;2020,HLOOKUP(A_Stammdaten!$B$12,$L$4:$R$2504,ROW(B1070)-3,FALSE)+IF(OR(B1070=0,A_Stammdaten!$B$12&lt;B1070),0,I1070*1/20),0)</f>
        <v>0</v>
      </c>
      <c r="K1070" s="109">
        <f>IF(B1070&gt;2020,HLOOKUP(A_Stammdaten!$B$12,$L$4:$R$2504,ROW(B1070)-3,FALSE),0)</f>
        <v>0</v>
      </c>
      <c r="L1070" s="109">
        <f t="shared" si="112"/>
        <v>0</v>
      </c>
      <c r="M1070" s="109">
        <f t="shared" si="113"/>
        <v>0</v>
      </c>
      <c r="N1070" s="109">
        <f t="shared" si="114"/>
        <v>0</v>
      </c>
      <c r="O1070" s="109">
        <f t="shared" si="115"/>
        <v>0</v>
      </c>
      <c r="P1070" s="109">
        <f t="shared" si="116"/>
        <v>0</v>
      </c>
      <c r="Q1070" s="109">
        <f t="shared" si="117"/>
        <v>0</v>
      </c>
      <c r="R1070" s="109">
        <f t="shared" si="118"/>
        <v>0</v>
      </c>
      <c r="S1070" s="425"/>
    </row>
    <row r="1071" spans="1:19" x14ac:dyDescent="0.3">
      <c r="A1071" s="421"/>
      <c r="B1071" s="424"/>
      <c r="C1071" s="421"/>
      <c r="D1071" s="421"/>
      <c r="E1071" s="421"/>
      <c r="F1071" s="421"/>
      <c r="G1071" s="421"/>
      <c r="H1071" s="421"/>
      <c r="I1071" s="220">
        <f>IF(B1071&gt;A_Stammdaten!$B$12,0,SUM(C1071,D1071,F1071,G1071)-SUM(E1071,H1071))</f>
        <v>0</v>
      </c>
      <c r="J1071" s="109">
        <f>IF(B1071&gt;2020,HLOOKUP(A_Stammdaten!$B$12,$L$4:$R$2504,ROW(B1071)-3,FALSE)+IF(OR(B1071=0,A_Stammdaten!$B$12&lt;B1071),0,I1071*1/20),0)</f>
        <v>0</v>
      </c>
      <c r="K1071" s="109">
        <f>IF(B1071&gt;2020,HLOOKUP(A_Stammdaten!$B$12,$L$4:$R$2504,ROW(B1071)-3,FALSE),0)</f>
        <v>0</v>
      </c>
      <c r="L1071" s="109">
        <f t="shared" si="112"/>
        <v>0</v>
      </c>
      <c r="M1071" s="109">
        <f t="shared" si="113"/>
        <v>0</v>
      </c>
      <c r="N1071" s="109">
        <f t="shared" si="114"/>
        <v>0</v>
      </c>
      <c r="O1071" s="109">
        <f t="shared" si="115"/>
        <v>0</v>
      </c>
      <c r="P1071" s="109">
        <f t="shared" si="116"/>
        <v>0</v>
      </c>
      <c r="Q1071" s="109">
        <f t="shared" si="117"/>
        <v>0</v>
      </c>
      <c r="R1071" s="109">
        <f t="shared" si="118"/>
        <v>0</v>
      </c>
      <c r="S1071" s="425"/>
    </row>
    <row r="1072" spans="1:19" x14ac:dyDescent="0.3">
      <c r="A1072" s="421"/>
      <c r="B1072" s="424"/>
      <c r="C1072" s="421"/>
      <c r="D1072" s="421"/>
      <c r="E1072" s="421"/>
      <c r="F1072" s="421"/>
      <c r="G1072" s="421"/>
      <c r="H1072" s="421"/>
      <c r="I1072" s="220">
        <f>IF(B1072&gt;A_Stammdaten!$B$12,0,SUM(C1072,D1072,F1072,G1072)-SUM(E1072,H1072))</f>
        <v>0</v>
      </c>
      <c r="J1072" s="109">
        <f>IF(B1072&gt;2020,HLOOKUP(A_Stammdaten!$B$12,$L$4:$R$2504,ROW(B1072)-3,FALSE)+IF(OR(B1072=0,A_Stammdaten!$B$12&lt;B1072),0,I1072*1/20),0)</f>
        <v>0</v>
      </c>
      <c r="K1072" s="109">
        <f>IF(B1072&gt;2020,HLOOKUP(A_Stammdaten!$B$12,$L$4:$R$2504,ROW(B1072)-3,FALSE),0)</f>
        <v>0</v>
      </c>
      <c r="L1072" s="109">
        <f t="shared" si="112"/>
        <v>0</v>
      </c>
      <c r="M1072" s="109">
        <f t="shared" si="113"/>
        <v>0</v>
      </c>
      <c r="N1072" s="109">
        <f t="shared" si="114"/>
        <v>0</v>
      </c>
      <c r="O1072" s="109">
        <f t="shared" si="115"/>
        <v>0</v>
      </c>
      <c r="P1072" s="109">
        <f t="shared" si="116"/>
        <v>0</v>
      </c>
      <c r="Q1072" s="109">
        <f t="shared" si="117"/>
        <v>0</v>
      </c>
      <c r="R1072" s="109">
        <f t="shared" si="118"/>
        <v>0</v>
      </c>
      <c r="S1072" s="425"/>
    </row>
    <row r="1073" spans="1:19" x14ac:dyDescent="0.3">
      <c r="A1073" s="421"/>
      <c r="B1073" s="424"/>
      <c r="C1073" s="421"/>
      <c r="D1073" s="421"/>
      <c r="E1073" s="421"/>
      <c r="F1073" s="421"/>
      <c r="G1073" s="421"/>
      <c r="H1073" s="421"/>
      <c r="I1073" s="220">
        <f>IF(B1073&gt;A_Stammdaten!$B$12,0,SUM(C1073,D1073,F1073,G1073)-SUM(E1073,H1073))</f>
        <v>0</v>
      </c>
      <c r="J1073" s="109">
        <f>IF(B1073&gt;2020,HLOOKUP(A_Stammdaten!$B$12,$L$4:$R$2504,ROW(B1073)-3,FALSE)+IF(OR(B1073=0,A_Stammdaten!$B$12&lt;B1073),0,I1073*1/20),0)</f>
        <v>0</v>
      </c>
      <c r="K1073" s="109">
        <f>IF(B1073&gt;2020,HLOOKUP(A_Stammdaten!$B$12,$L$4:$R$2504,ROW(B1073)-3,FALSE),0)</f>
        <v>0</v>
      </c>
      <c r="L1073" s="109">
        <f t="shared" si="112"/>
        <v>0</v>
      </c>
      <c r="M1073" s="109">
        <f t="shared" si="113"/>
        <v>0</v>
      </c>
      <c r="N1073" s="109">
        <f t="shared" si="114"/>
        <v>0</v>
      </c>
      <c r="O1073" s="109">
        <f t="shared" si="115"/>
        <v>0</v>
      </c>
      <c r="P1073" s="109">
        <f t="shared" si="116"/>
        <v>0</v>
      </c>
      <c r="Q1073" s="109">
        <f t="shared" si="117"/>
        <v>0</v>
      </c>
      <c r="R1073" s="109">
        <f t="shared" si="118"/>
        <v>0</v>
      </c>
      <c r="S1073" s="425"/>
    </row>
    <row r="1074" spans="1:19" x14ac:dyDescent="0.3">
      <c r="A1074" s="421"/>
      <c r="B1074" s="424"/>
      <c r="C1074" s="421"/>
      <c r="D1074" s="421"/>
      <c r="E1074" s="421"/>
      <c r="F1074" s="421"/>
      <c r="G1074" s="421"/>
      <c r="H1074" s="421"/>
      <c r="I1074" s="220">
        <f>IF(B1074&gt;A_Stammdaten!$B$12,0,SUM(C1074,D1074,F1074,G1074)-SUM(E1074,H1074))</f>
        <v>0</v>
      </c>
      <c r="J1074" s="109">
        <f>IF(B1074&gt;2020,HLOOKUP(A_Stammdaten!$B$12,$L$4:$R$2504,ROW(B1074)-3,FALSE)+IF(OR(B1074=0,A_Stammdaten!$B$12&lt;B1074),0,I1074*1/20),0)</f>
        <v>0</v>
      </c>
      <c r="K1074" s="109">
        <f>IF(B1074&gt;2020,HLOOKUP(A_Stammdaten!$B$12,$L$4:$R$2504,ROW(B1074)-3,FALSE),0)</f>
        <v>0</v>
      </c>
      <c r="L1074" s="109">
        <f t="shared" si="112"/>
        <v>0</v>
      </c>
      <c r="M1074" s="109">
        <f t="shared" si="113"/>
        <v>0</v>
      </c>
      <c r="N1074" s="109">
        <f t="shared" si="114"/>
        <v>0</v>
      </c>
      <c r="O1074" s="109">
        <f t="shared" si="115"/>
        <v>0</v>
      </c>
      <c r="P1074" s="109">
        <f t="shared" si="116"/>
        <v>0</v>
      </c>
      <c r="Q1074" s="109">
        <f t="shared" si="117"/>
        <v>0</v>
      </c>
      <c r="R1074" s="109">
        <f t="shared" si="118"/>
        <v>0</v>
      </c>
      <c r="S1074" s="425"/>
    </row>
    <row r="1075" spans="1:19" x14ac:dyDescent="0.3">
      <c r="A1075" s="421"/>
      <c r="B1075" s="424"/>
      <c r="C1075" s="421"/>
      <c r="D1075" s="421"/>
      <c r="E1075" s="421"/>
      <c r="F1075" s="421"/>
      <c r="G1075" s="421"/>
      <c r="H1075" s="421"/>
      <c r="I1075" s="220">
        <f>IF(B1075&gt;A_Stammdaten!$B$12,0,SUM(C1075,D1075,F1075,G1075)-SUM(E1075,H1075))</f>
        <v>0</v>
      </c>
      <c r="J1075" s="109">
        <f>IF(B1075&gt;2020,HLOOKUP(A_Stammdaten!$B$12,$L$4:$R$2504,ROW(B1075)-3,FALSE)+IF(OR(B1075=0,A_Stammdaten!$B$12&lt;B1075),0,I1075*1/20),0)</f>
        <v>0</v>
      </c>
      <c r="K1075" s="109">
        <f>IF(B1075&gt;2020,HLOOKUP(A_Stammdaten!$B$12,$L$4:$R$2504,ROW(B1075)-3,FALSE),0)</f>
        <v>0</v>
      </c>
      <c r="L1075" s="109">
        <f t="shared" si="112"/>
        <v>0</v>
      </c>
      <c r="M1075" s="109">
        <f t="shared" si="113"/>
        <v>0</v>
      </c>
      <c r="N1075" s="109">
        <f t="shared" si="114"/>
        <v>0</v>
      </c>
      <c r="O1075" s="109">
        <f t="shared" si="115"/>
        <v>0</v>
      </c>
      <c r="P1075" s="109">
        <f t="shared" si="116"/>
        <v>0</v>
      </c>
      <c r="Q1075" s="109">
        <f t="shared" si="117"/>
        <v>0</v>
      </c>
      <c r="R1075" s="109">
        <f t="shared" si="118"/>
        <v>0</v>
      </c>
      <c r="S1075" s="425"/>
    </row>
    <row r="1076" spans="1:19" x14ac:dyDescent="0.3">
      <c r="A1076" s="421"/>
      <c r="B1076" s="424"/>
      <c r="C1076" s="421"/>
      <c r="D1076" s="421"/>
      <c r="E1076" s="421"/>
      <c r="F1076" s="421"/>
      <c r="G1076" s="421"/>
      <c r="H1076" s="421"/>
      <c r="I1076" s="220">
        <f>IF(B1076&gt;A_Stammdaten!$B$12,0,SUM(C1076,D1076,F1076,G1076)-SUM(E1076,H1076))</f>
        <v>0</v>
      </c>
      <c r="J1076" s="109">
        <f>IF(B1076&gt;2020,HLOOKUP(A_Stammdaten!$B$12,$L$4:$R$2504,ROW(B1076)-3,FALSE)+IF(OR(B1076=0,A_Stammdaten!$B$12&lt;B1076),0,I1076*1/20),0)</f>
        <v>0</v>
      </c>
      <c r="K1076" s="109">
        <f>IF(B1076&gt;2020,HLOOKUP(A_Stammdaten!$B$12,$L$4:$R$2504,ROW(B1076)-3,FALSE),0)</f>
        <v>0</v>
      </c>
      <c r="L1076" s="109">
        <f t="shared" si="112"/>
        <v>0</v>
      </c>
      <c r="M1076" s="109">
        <f t="shared" si="113"/>
        <v>0</v>
      </c>
      <c r="N1076" s="109">
        <f t="shared" si="114"/>
        <v>0</v>
      </c>
      <c r="O1076" s="109">
        <f t="shared" si="115"/>
        <v>0</v>
      </c>
      <c r="P1076" s="109">
        <f t="shared" si="116"/>
        <v>0</v>
      </c>
      <c r="Q1076" s="109">
        <f t="shared" si="117"/>
        <v>0</v>
      </c>
      <c r="R1076" s="109">
        <f t="shared" si="118"/>
        <v>0</v>
      </c>
      <c r="S1076" s="425"/>
    </row>
    <row r="1077" spans="1:19" x14ac:dyDescent="0.3">
      <c r="A1077" s="421"/>
      <c r="B1077" s="424"/>
      <c r="C1077" s="421"/>
      <c r="D1077" s="421"/>
      <c r="E1077" s="421"/>
      <c r="F1077" s="421"/>
      <c r="G1077" s="421"/>
      <c r="H1077" s="421"/>
      <c r="I1077" s="220">
        <f>IF(B1077&gt;A_Stammdaten!$B$12,0,SUM(C1077,D1077,F1077,G1077)-SUM(E1077,H1077))</f>
        <v>0</v>
      </c>
      <c r="J1077" s="109">
        <f>IF(B1077&gt;2020,HLOOKUP(A_Stammdaten!$B$12,$L$4:$R$2504,ROW(B1077)-3,FALSE)+IF(OR(B1077=0,A_Stammdaten!$B$12&lt;B1077),0,I1077*1/20),0)</f>
        <v>0</v>
      </c>
      <c r="K1077" s="109">
        <f>IF(B1077&gt;2020,HLOOKUP(A_Stammdaten!$B$12,$L$4:$R$2504,ROW(B1077)-3,FALSE),0)</f>
        <v>0</v>
      </c>
      <c r="L1077" s="109">
        <f t="shared" si="112"/>
        <v>0</v>
      </c>
      <c r="M1077" s="109">
        <f t="shared" si="113"/>
        <v>0</v>
      </c>
      <c r="N1077" s="109">
        <f t="shared" si="114"/>
        <v>0</v>
      </c>
      <c r="O1077" s="109">
        <f t="shared" si="115"/>
        <v>0</v>
      </c>
      <c r="P1077" s="109">
        <f t="shared" si="116"/>
        <v>0</v>
      </c>
      <c r="Q1077" s="109">
        <f t="shared" si="117"/>
        <v>0</v>
      </c>
      <c r="R1077" s="109">
        <f t="shared" si="118"/>
        <v>0</v>
      </c>
      <c r="S1077" s="425"/>
    </row>
    <row r="1078" spans="1:19" x14ac:dyDescent="0.3">
      <c r="A1078" s="421"/>
      <c r="B1078" s="424"/>
      <c r="C1078" s="421"/>
      <c r="D1078" s="421"/>
      <c r="E1078" s="421"/>
      <c r="F1078" s="421"/>
      <c r="G1078" s="421"/>
      <c r="H1078" s="421"/>
      <c r="I1078" s="220">
        <f>IF(B1078&gt;A_Stammdaten!$B$12,0,SUM(C1078,D1078,F1078,G1078)-SUM(E1078,H1078))</f>
        <v>0</v>
      </c>
      <c r="J1078" s="109">
        <f>IF(B1078&gt;2020,HLOOKUP(A_Stammdaten!$B$12,$L$4:$R$2504,ROW(B1078)-3,FALSE)+IF(OR(B1078=0,A_Stammdaten!$B$12&lt;B1078),0,I1078*1/20),0)</f>
        <v>0</v>
      </c>
      <c r="K1078" s="109">
        <f>IF(B1078&gt;2020,HLOOKUP(A_Stammdaten!$B$12,$L$4:$R$2504,ROW(B1078)-3,FALSE),0)</f>
        <v>0</v>
      </c>
      <c r="L1078" s="109">
        <f t="shared" si="112"/>
        <v>0</v>
      </c>
      <c r="M1078" s="109">
        <f t="shared" si="113"/>
        <v>0</v>
      </c>
      <c r="N1078" s="109">
        <f t="shared" si="114"/>
        <v>0</v>
      </c>
      <c r="O1078" s="109">
        <f t="shared" si="115"/>
        <v>0</v>
      </c>
      <c r="P1078" s="109">
        <f t="shared" si="116"/>
        <v>0</v>
      </c>
      <c r="Q1078" s="109">
        <f t="shared" si="117"/>
        <v>0</v>
      </c>
      <c r="R1078" s="109">
        <f t="shared" si="118"/>
        <v>0</v>
      </c>
      <c r="S1078" s="425"/>
    </row>
    <row r="1079" spans="1:19" x14ac:dyDescent="0.3">
      <c r="A1079" s="421"/>
      <c r="B1079" s="424"/>
      <c r="C1079" s="421"/>
      <c r="D1079" s="421"/>
      <c r="E1079" s="421"/>
      <c r="F1079" s="421"/>
      <c r="G1079" s="421"/>
      <c r="H1079" s="421"/>
      <c r="I1079" s="220">
        <f>IF(B1079&gt;A_Stammdaten!$B$12,0,SUM(C1079,D1079,F1079,G1079)-SUM(E1079,H1079))</f>
        <v>0</v>
      </c>
      <c r="J1079" s="109">
        <f>IF(B1079&gt;2020,HLOOKUP(A_Stammdaten!$B$12,$L$4:$R$2504,ROW(B1079)-3,FALSE)+IF(OR(B1079=0,A_Stammdaten!$B$12&lt;B1079),0,I1079*1/20),0)</f>
        <v>0</v>
      </c>
      <c r="K1079" s="109">
        <f>IF(B1079&gt;2020,HLOOKUP(A_Stammdaten!$B$12,$L$4:$R$2504,ROW(B1079)-3,FALSE),0)</f>
        <v>0</v>
      </c>
      <c r="L1079" s="109">
        <f t="shared" si="112"/>
        <v>0</v>
      </c>
      <c r="M1079" s="109">
        <f t="shared" si="113"/>
        <v>0</v>
      </c>
      <c r="N1079" s="109">
        <f t="shared" si="114"/>
        <v>0</v>
      </c>
      <c r="O1079" s="109">
        <f t="shared" si="115"/>
        <v>0</v>
      </c>
      <c r="P1079" s="109">
        <f t="shared" si="116"/>
        <v>0</v>
      </c>
      <c r="Q1079" s="109">
        <f t="shared" si="117"/>
        <v>0</v>
      </c>
      <c r="R1079" s="109">
        <f t="shared" si="118"/>
        <v>0</v>
      </c>
      <c r="S1079" s="425"/>
    </row>
    <row r="1080" spans="1:19" x14ac:dyDescent="0.3">
      <c r="A1080" s="421"/>
      <c r="B1080" s="424"/>
      <c r="C1080" s="421"/>
      <c r="D1080" s="421"/>
      <c r="E1080" s="421"/>
      <c r="F1080" s="421"/>
      <c r="G1080" s="421"/>
      <c r="H1080" s="421"/>
      <c r="I1080" s="220">
        <f>IF(B1080&gt;A_Stammdaten!$B$12,0,SUM(C1080,D1080,F1080,G1080)-SUM(E1080,H1080))</f>
        <v>0</v>
      </c>
      <c r="J1080" s="109">
        <f>IF(B1080&gt;2020,HLOOKUP(A_Stammdaten!$B$12,$L$4:$R$2504,ROW(B1080)-3,FALSE)+IF(OR(B1080=0,A_Stammdaten!$B$12&lt;B1080),0,I1080*1/20),0)</f>
        <v>0</v>
      </c>
      <c r="K1080" s="109">
        <f>IF(B1080&gt;2020,HLOOKUP(A_Stammdaten!$B$12,$L$4:$R$2504,ROW(B1080)-3,FALSE),0)</f>
        <v>0</v>
      </c>
      <c r="L1080" s="109">
        <f t="shared" si="112"/>
        <v>0</v>
      </c>
      <c r="M1080" s="109">
        <f t="shared" si="113"/>
        <v>0</v>
      </c>
      <c r="N1080" s="109">
        <f t="shared" si="114"/>
        <v>0</v>
      </c>
      <c r="O1080" s="109">
        <f t="shared" si="115"/>
        <v>0</v>
      </c>
      <c r="P1080" s="109">
        <f t="shared" si="116"/>
        <v>0</v>
      </c>
      <c r="Q1080" s="109">
        <f t="shared" si="117"/>
        <v>0</v>
      </c>
      <c r="R1080" s="109">
        <f t="shared" si="118"/>
        <v>0</v>
      </c>
      <c r="S1080" s="425"/>
    </row>
    <row r="1081" spans="1:19" x14ac:dyDescent="0.3">
      <c r="A1081" s="421"/>
      <c r="B1081" s="424"/>
      <c r="C1081" s="421"/>
      <c r="D1081" s="421"/>
      <c r="E1081" s="421"/>
      <c r="F1081" s="421"/>
      <c r="G1081" s="421"/>
      <c r="H1081" s="421"/>
      <c r="I1081" s="220">
        <f>IF(B1081&gt;A_Stammdaten!$B$12,0,SUM(C1081,D1081,F1081,G1081)-SUM(E1081,H1081))</f>
        <v>0</v>
      </c>
      <c r="J1081" s="109">
        <f>IF(B1081&gt;2020,HLOOKUP(A_Stammdaten!$B$12,$L$4:$R$2504,ROW(B1081)-3,FALSE)+IF(OR(B1081=0,A_Stammdaten!$B$12&lt;B1081),0,I1081*1/20),0)</f>
        <v>0</v>
      </c>
      <c r="K1081" s="109">
        <f>IF(B1081&gt;2020,HLOOKUP(A_Stammdaten!$B$12,$L$4:$R$2504,ROW(B1081)-3,FALSE),0)</f>
        <v>0</v>
      </c>
      <c r="L1081" s="109">
        <f t="shared" si="112"/>
        <v>0</v>
      </c>
      <c r="M1081" s="109">
        <f t="shared" si="113"/>
        <v>0</v>
      </c>
      <c r="N1081" s="109">
        <f t="shared" si="114"/>
        <v>0</v>
      </c>
      <c r="O1081" s="109">
        <f t="shared" si="115"/>
        <v>0</v>
      </c>
      <c r="P1081" s="109">
        <f t="shared" si="116"/>
        <v>0</v>
      </c>
      <c r="Q1081" s="109">
        <f t="shared" si="117"/>
        <v>0</v>
      </c>
      <c r="R1081" s="109">
        <f t="shared" si="118"/>
        <v>0</v>
      </c>
      <c r="S1081" s="425"/>
    </row>
    <row r="1082" spans="1:19" x14ac:dyDescent="0.3">
      <c r="A1082" s="421"/>
      <c r="B1082" s="424"/>
      <c r="C1082" s="421"/>
      <c r="D1082" s="421"/>
      <c r="E1082" s="421"/>
      <c r="F1082" s="421"/>
      <c r="G1082" s="421"/>
      <c r="H1082" s="421"/>
      <c r="I1082" s="220">
        <f>IF(B1082&gt;A_Stammdaten!$B$12,0,SUM(C1082,D1082,F1082,G1082)-SUM(E1082,H1082))</f>
        <v>0</v>
      </c>
      <c r="J1082" s="109">
        <f>IF(B1082&gt;2020,HLOOKUP(A_Stammdaten!$B$12,$L$4:$R$2504,ROW(B1082)-3,FALSE)+IF(OR(B1082=0,A_Stammdaten!$B$12&lt;B1082),0,I1082*1/20),0)</f>
        <v>0</v>
      </c>
      <c r="K1082" s="109">
        <f>IF(B1082&gt;2020,HLOOKUP(A_Stammdaten!$B$12,$L$4:$R$2504,ROW(B1082)-3,FALSE),0)</f>
        <v>0</v>
      </c>
      <c r="L1082" s="109">
        <f t="shared" si="112"/>
        <v>0</v>
      </c>
      <c r="M1082" s="109">
        <f t="shared" si="113"/>
        <v>0</v>
      </c>
      <c r="N1082" s="109">
        <f t="shared" si="114"/>
        <v>0</v>
      </c>
      <c r="O1082" s="109">
        <f t="shared" si="115"/>
        <v>0</v>
      </c>
      <c r="P1082" s="109">
        <f t="shared" si="116"/>
        <v>0</v>
      </c>
      <c r="Q1082" s="109">
        <f t="shared" si="117"/>
        <v>0</v>
      </c>
      <c r="R1082" s="109">
        <f t="shared" si="118"/>
        <v>0</v>
      </c>
      <c r="S1082" s="425"/>
    </row>
    <row r="1083" spans="1:19" x14ac:dyDescent="0.3">
      <c r="A1083" s="421"/>
      <c r="B1083" s="424"/>
      <c r="C1083" s="421"/>
      <c r="D1083" s="421"/>
      <c r="E1083" s="421"/>
      <c r="F1083" s="421"/>
      <c r="G1083" s="421"/>
      <c r="H1083" s="421"/>
      <c r="I1083" s="220">
        <f>IF(B1083&gt;A_Stammdaten!$B$12,0,SUM(C1083,D1083,F1083,G1083)-SUM(E1083,H1083))</f>
        <v>0</v>
      </c>
      <c r="J1083" s="109">
        <f>IF(B1083&gt;2020,HLOOKUP(A_Stammdaten!$B$12,$L$4:$R$2504,ROW(B1083)-3,FALSE)+IF(OR(B1083=0,A_Stammdaten!$B$12&lt;B1083),0,I1083*1/20),0)</f>
        <v>0</v>
      </c>
      <c r="K1083" s="109">
        <f>IF(B1083&gt;2020,HLOOKUP(A_Stammdaten!$B$12,$L$4:$R$2504,ROW(B1083)-3,FALSE),0)</f>
        <v>0</v>
      </c>
      <c r="L1083" s="109">
        <f t="shared" si="112"/>
        <v>0</v>
      </c>
      <c r="M1083" s="109">
        <f t="shared" si="113"/>
        <v>0</v>
      </c>
      <c r="N1083" s="109">
        <f t="shared" si="114"/>
        <v>0</v>
      </c>
      <c r="O1083" s="109">
        <f t="shared" si="115"/>
        <v>0</v>
      </c>
      <c r="P1083" s="109">
        <f t="shared" si="116"/>
        <v>0</v>
      </c>
      <c r="Q1083" s="109">
        <f t="shared" si="117"/>
        <v>0</v>
      </c>
      <c r="R1083" s="109">
        <f t="shared" si="118"/>
        <v>0</v>
      </c>
      <c r="S1083" s="425"/>
    </row>
    <row r="1084" spans="1:19" x14ac:dyDescent="0.3">
      <c r="A1084" s="421"/>
      <c r="B1084" s="424"/>
      <c r="C1084" s="421"/>
      <c r="D1084" s="421"/>
      <c r="E1084" s="421"/>
      <c r="F1084" s="421"/>
      <c r="G1084" s="421"/>
      <c r="H1084" s="421"/>
      <c r="I1084" s="220">
        <f>IF(B1084&gt;A_Stammdaten!$B$12,0,SUM(C1084,D1084,F1084,G1084)-SUM(E1084,H1084))</f>
        <v>0</v>
      </c>
      <c r="J1084" s="109">
        <f>IF(B1084&gt;2020,HLOOKUP(A_Stammdaten!$B$12,$L$4:$R$2504,ROW(B1084)-3,FALSE)+IF(OR(B1084=0,A_Stammdaten!$B$12&lt;B1084),0,I1084*1/20),0)</f>
        <v>0</v>
      </c>
      <c r="K1084" s="109">
        <f>IF(B1084&gt;2020,HLOOKUP(A_Stammdaten!$B$12,$L$4:$R$2504,ROW(B1084)-3,FALSE),0)</f>
        <v>0</v>
      </c>
      <c r="L1084" s="109">
        <f t="shared" si="112"/>
        <v>0</v>
      </c>
      <c r="M1084" s="109">
        <f t="shared" si="113"/>
        <v>0</v>
      </c>
      <c r="N1084" s="109">
        <f t="shared" si="114"/>
        <v>0</v>
      </c>
      <c r="O1084" s="109">
        <f t="shared" si="115"/>
        <v>0</v>
      </c>
      <c r="P1084" s="109">
        <f t="shared" si="116"/>
        <v>0</v>
      </c>
      <c r="Q1084" s="109">
        <f t="shared" si="117"/>
        <v>0</v>
      </c>
      <c r="R1084" s="109">
        <f t="shared" si="118"/>
        <v>0</v>
      </c>
      <c r="S1084" s="425"/>
    </row>
    <row r="1085" spans="1:19" x14ac:dyDescent="0.3">
      <c r="A1085" s="421"/>
      <c r="B1085" s="424"/>
      <c r="C1085" s="421"/>
      <c r="D1085" s="421"/>
      <c r="E1085" s="421"/>
      <c r="F1085" s="421"/>
      <c r="G1085" s="421"/>
      <c r="H1085" s="421"/>
      <c r="I1085" s="220">
        <f>IF(B1085&gt;A_Stammdaten!$B$12,0,SUM(C1085,D1085,F1085,G1085)-SUM(E1085,H1085))</f>
        <v>0</v>
      </c>
      <c r="J1085" s="109">
        <f>IF(B1085&gt;2020,HLOOKUP(A_Stammdaten!$B$12,$L$4:$R$2504,ROW(B1085)-3,FALSE)+IF(OR(B1085=0,A_Stammdaten!$B$12&lt;B1085),0,I1085*1/20),0)</f>
        <v>0</v>
      </c>
      <c r="K1085" s="109">
        <f>IF(B1085&gt;2020,HLOOKUP(A_Stammdaten!$B$12,$L$4:$R$2504,ROW(B1085)-3,FALSE),0)</f>
        <v>0</v>
      </c>
      <c r="L1085" s="109">
        <f t="shared" si="112"/>
        <v>0</v>
      </c>
      <c r="M1085" s="109">
        <f t="shared" si="113"/>
        <v>0</v>
      </c>
      <c r="N1085" s="109">
        <f t="shared" si="114"/>
        <v>0</v>
      </c>
      <c r="O1085" s="109">
        <f t="shared" si="115"/>
        <v>0</v>
      </c>
      <c r="P1085" s="109">
        <f t="shared" si="116"/>
        <v>0</v>
      </c>
      <c r="Q1085" s="109">
        <f t="shared" si="117"/>
        <v>0</v>
      </c>
      <c r="R1085" s="109">
        <f t="shared" si="118"/>
        <v>0</v>
      </c>
      <c r="S1085" s="425"/>
    </row>
    <row r="1086" spans="1:19" x14ac:dyDescent="0.3">
      <c r="A1086" s="421"/>
      <c r="B1086" s="424"/>
      <c r="C1086" s="421"/>
      <c r="D1086" s="421"/>
      <c r="E1086" s="421"/>
      <c r="F1086" s="421"/>
      <c r="G1086" s="421"/>
      <c r="H1086" s="421"/>
      <c r="I1086" s="220">
        <f>IF(B1086&gt;A_Stammdaten!$B$12,0,SUM(C1086,D1086,F1086,G1086)-SUM(E1086,H1086))</f>
        <v>0</v>
      </c>
      <c r="J1086" s="109">
        <f>IF(B1086&gt;2020,HLOOKUP(A_Stammdaten!$B$12,$L$4:$R$2504,ROW(B1086)-3,FALSE)+IF(OR(B1086=0,A_Stammdaten!$B$12&lt;B1086),0,I1086*1/20),0)</f>
        <v>0</v>
      </c>
      <c r="K1086" s="109">
        <f>IF(B1086&gt;2020,HLOOKUP(A_Stammdaten!$B$12,$L$4:$R$2504,ROW(B1086)-3,FALSE),0)</f>
        <v>0</v>
      </c>
      <c r="L1086" s="109">
        <f t="shared" si="112"/>
        <v>0</v>
      </c>
      <c r="M1086" s="109">
        <f t="shared" si="113"/>
        <v>0</v>
      </c>
      <c r="N1086" s="109">
        <f t="shared" si="114"/>
        <v>0</v>
      </c>
      <c r="O1086" s="109">
        <f t="shared" si="115"/>
        <v>0</v>
      </c>
      <c r="P1086" s="109">
        <f t="shared" si="116"/>
        <v>0</v>
      </c>
      <c r="Q1086" s="109">
        <f t="shared" si="117"/>
        <v>0</v>
      </c>
      <c r="R1086" s="109">
        <f t="shared" si="118"/>
        <v>0</v>
      </c>
      <c r="S1086" s="425"/>
    </row>
    <row r="1087" spans="1:19" x14ac:dyDescent="0.3">
      <c r="A1087" s="421"/>
      <c r="B1087" s="424"/>
      <c r="C1087" s="421"/>
      <c r="D1087" s="421"/>
      <c r="E1087" s="421"/>
      <c r="F1087" s="421"/>
      <c r="G1087" s="421"/>
      <c r="H1087" s="421"/>
      <c r="I1087" s="220">
        <f>IF(B1087&gt;A_Stammdaten!$B$12,0,SUM(C1087,D1087,F1087,G1087)-SUM(E1087,H1087))</f>
        <v>0</v>
      </c>
      <c r="J1087" s="109">
        <f>IF(B1087&gt;2020,HLOOKUP(A_Stammdaten!$B$12,$L$4:$R$2504,ROW(B1087)-3,FALSE)+IF(OR(B1087=0,A_Stammdaten!$B$12&lt;B1087),0,I1087*1/20),0)</f>
        <v>0</v>
      </c>
      <c r="K1087" s="109">
        <f>IF(B1087&gt;2020,HLOOKUP(A_Stammdaten!$B$12,$L$4:$R$2504,ROW(B1087)-3,FALSE),0)</f>
        <v>0</v>
      </c>
      <c r="L1087" s="109">
        <f t="shared" si="112"/>
        <v>0</v>
      </c>
      <c r="M1087" s="109">
        <f t="shared" si="113"/>
        <v>0</v>
      </c>
      <c r="N1087" s="109">
        <f t="shared" si="114"/>
        <v>0</v>
      </c>
      <c r="O1087" s="109">
        <f t="shared" si="115"/>
        <v>0</v>
      </c>
      <c r="P1087" s="109">
        <f t="shared" si="116"/>
        <v>0</v>
      </c>
      <c r="Q1087" s="109">
        <f t="shared" si="117"/>
        <v>0</v>
      </c>
      <c r="R1087" s="109">
        <f t="shared" si="118"/>
        <v>0</v>
      </c>
      <c r="S1087" s="425"/>
    </row>
    <row r="1088" spans="1:19" x14ac:dyDescent="0.3">
      <c r="A1088" s="421"/>
      <c r="B1088" s="424"/>
      <c r="C1088" s="421"/>
      <c r="D1088" s="421"/>
      <c r="E1088" s="421"/>
      <c r="F1088" s="421"/>
      <c r="G1088" s="421"/>
      <c r="H1088" s="421"/>
      <c r="I1088" s="220">
        <f>IF(B1088&gt;A_Stammdaten!$B$12,0,SUM(C1088,D1088,F1088,G1088)-SUM(E1088,H1088))</f>
        <v>0</v>
      </c>
      <c r="J1088" s="109">
        <f>IF(B1088&gt;2020,HLOOKUP(A_Stammdaten!$B$12,$L$4:$R$2504,ROW(B1088)-3,FALSE)+IF(OR(B1088=0,A_Stammdaten!$B$12&lt;B1088),0,I1088*1/20),0)</f>
        <v>0</v>
      </c>
      <c r="K1088" s="109">
        <f>IF(B1088&gt;2020,HLOOKUP(A_Stammdaten!$B$12,$L$4:$R$2504,ROW(B1088)-3,FALSE),0)</f>
        <v>0</v>
      </c>
      <c r="L1088" s="109">
        <f t="shared" si="112"/>
        <v>0</v>
      </c>
      <c r="M1088" s="109">
        <f t="shared" si="113"/>
        <v>0</v>
      </c>
      <c r="N1088" s="109">
        <f t="shared" si="114"/>
        <v>0</v>
      </c>
      <c r="O1088" s="109">
        <f t="shared" si="115"/>
        <v>0</v>
      </c>
      <c r="P1088" s="109">
        <f t="shared" si="116"/>
        <v>0</v>
      </c>
      <c r="Q1088" s="109">
        <f t="shared" si="117"/>
        <v>0</v>
      </c>
      <c r="R1088" s="109">
        <f t="shared" si="118"/>
        <v>0</v>
      </c>
      <c r="S1088" s="425"/>
    </row>
    <row r="1089" spans="1:19" x14ac:dyDescent="0.3">
      <c r="A1089" s="421"/>
      <c r="B1089" s="424"/>
      <c r="C1089" s="421"/>
      <c r="D1089" s="421"/>
      <c r="E1089" s="421"/>
      <c r="F1089" s="421"/>
      <c r="G1089" s="421"/>
      <c r="H1089" s="421"/>
      <c r="I1089" s="220">
        <f>IF(B1089&gt;A_Stammdaten!$B$12,0,SUM(C1089,D1089,F1089,G1089)-SUM(E1089,H1089))</f>
        <v>0</v>
      </c>
      <c r="J1089" s="109">
        <f>IF(B1089&gt;2020,HLOOKUP(A_Stammdaten!$B$12,$L$4:$R$2504,ROW(B1089)-3,FALSE)+IF(OR(B1089=0,A_Stammdaten!$B$12&lt;B1089),0,I1089*1/20),0)</f>
        <v>0</v>
      </c>
      <c r="K1089" s="109">
        <f>IF(B1089&gt;2020,HLOOKUP(A_Stammdaten!$B$12,$L$4:$R$2504,ROW(B1089)-3,FALSE),0)</f>
        <v>0</v>
      </c>
      <c r="L1089" s="109">
        <f t="shared" si="112"/>
        <v>0</v>
      </c>
      <c r="M1089" s="109">
        <f t="shared" si="113"/>
        <v>0</v>
      </c>
      <c r="N1089" s="109">
        <f t="shared" si="114"/>
        <v>0</v>
      </c>
      <c r="O1089" s="109">
        <f t="shared" si="115"/>
        <v>0</v>
      </c>
      <c r="P1089" s="109">
        <f t="shared" si="116"/>
        <v>0</v>
      </c>
      <c r="Q1089" s="109">
        <f t="shared" si="117"/>
        <v>0</v>
      </c>
      <c r="R1089" s="109">
        <f t="shared" si="118"/>
        <v>0</v>
      </c>
      <c r="S1089" s="425"/>
    </row>
    <row r="1090" spans="1:19" x14ac:dyDescent="0.3">
      <c r="A1090" s="421"/>
      <c r="B1090" s="424"/>
      <c r="C1090" s="421"/>
      <c r="D1090" s="421"/>
      <c r="E1090" s="421"/>
      <c r="F1090" s="421"/>
      <c r="G1090" s="421"/>
      <c r="H1090" s="421"/>
      <c r="I1090" s="220">
        <f>IF(B1090&gt;A_Stammdaten!$B$12,0,SUM(C1090,D1090,F1090,G1090)-SUM(E1090,H1090))</f>
        <v>0</v>
      </c>
      <c r="J1090" s="109">
        <f>IF(B1090&gt;2020,HLOOKUP(A_Stammdaten!$B$12,$L$4:$R$2504,ROW(B1090)-3,FALSE)+IF(OR(B1090=0,A_Stammdaten!$B$12&lt;B1090),0,I1090*1/20),0)</f>
        <v>0</v>
      </c>
      <c r="K1090" s="109">
        <f>IF(B1090&gt;2020,HLOOKUP(A_Stammdaten!$B$12,$L$4:$R$2504,ROW(B1090)-3,FALSE),0)</f>
        <v>0</v>
      </c>
      <c r="L1090" s="109">
        <f t="shared" si="112"/>
        <v>0</v>
      </c>
      <c r="M1090" s="109">
        <f t="shared" si="113"/>
        <v>0</v>
      </c>
      <c r="N1090" s="109">
        <f t="shared" si="114"/>
        <v>0</v>
      </c>
      <c r="O1090" s="109">
        <f t="shared" si="115"/>
        <v>0</v>
      </c>
      <c r="P1090" s="109">
        <f t="shared" si="116"/>
        <v>0</v>
      </c>
      <c r="Q1090" s="109">
        <f t="shared" si="117"/>
        <v>0</v>
      </c>
      <c r="R1090" s="109">
        <f t="shared" si="118"/>
        <v>0</v>
      </c>
      <c r="S1090" s="425"/>
    </row>
    <row r="1091" spans="1:19" x14ac:dyDescent="0.3">
      <c r="A1091" s="421"/>
      <c r="B1091" s="424"/>
      <c r="C1091" s="421"/>
      <c r="D1091" s="421"/>
      <c r="E1091" s="421"/>
      <c r="F1091" s="421"/>
      <c r="G1091" s="421"/>
      <c r="H1091" s="421"/>
      <c r="I1091" s="220">
        <f>IF(B1091&gt;A_Stammdaten!$B$12,0,SUM(C1091,D1091,F1091,G1091)-SUM(E1091,H1091))</f>
        <v>0</v>
      </c>
      <c r="J1091" s="109">
        <f>IF(B1091&gt;2020,HLOOKUP(A_Stammdaten!$B$12,$L$4:$R$2504,ROW(B1091)-3,FALSE)+IF(OR(B1091=0,A_Stammdaten!$B$12&lt;B1091),0,I1091*1/20),0)</f>
        <v>0</v>
      </c>
      <c r="K1091" s="109">
        <f>IF(B1091&gt;2020,HLOOKUP(A_Stammdaten!$B$12,$L$4:$R$2504,ROW(B1091)-3,FALSE),0)</f>
        <v>0</v>
      </c>
      <c r="L1091" s="109">
        <f t="shared" si="112"/>
        <v>0</v>
      </c>
      <c r="M1091" s="109">
        <f t="shared" si="113"/>
        <v>0</v>
      </c>
      <c r="N1091" s="109">
        <f t="shared" si="114"/>
        <v>0</v>
      </c>
      <c r="O1091" s="109">
        <f t="shared" si="115"/>
        <v>0</v>
      </c>
      <c r="P1091" s="109">
        <f t="shared" si="116"/>
        <v>0</v>
      </c>
      <c r="Q1091" s="109">
        <f t="shared" si="117"/>
        <v>0</v>
      </c>
      <c r="R1091" s="109">
        <f t="shared" si="118"/>
        <v>0</v>
      </c>
      <c r="S1091" s="425"/>
    </row>
    <row r="1092" spans="1:19" x14ac:dyDescent="0.3">
      <c r="A1092" s="421"/>
      <c r="B1092" s="424"/>
      <c r="C1092" s="421"/>
      <c r="D1092" s="421"/>
      <c r="E1092" s="421"/>
      <c r="F1092" s="421"/>
      <c r="G1092" s="421"/>
      <c r="H1092" s="421"/>
      <c r="I1092" s="220">
        <f>IF(B1092&gt;A_Stammdaten!$B$12,0,SUM(C1092,D1092,F1092,G1092)-SUM(E1092,H1092))</f>
        <v>0</v>
      </c>
      <c r="J1092" s="109">
        <f>IF(B1092&gt;2020,HLOOKUP(A_Stammdaten!$B$12,$L$4:$R$2504,ROW(B1092)-3,FALSE)+IF(OR(B1092=0,A_Stammdaten!$B$12&lt;B1092),0,I1092*1/20),0)</f>
        <v>0</v>
      </c>
      <c r="K1092" s="109">
        <f>IF(B1092&gt;2020,HLOOKUP(A_Stammdaten!$B$12,$L$4:$R$2504,ROW(B1092)-3,FALSE),0)</f>
        <v>0</v>
      </c>
      <c r="L1092" s="109">
        <f t="shared" si="112"/>
        <v>0</v>
      </c>
      <c r="M1092" s="109">
        <f t="shared" si="113"/>
        <v>0</v>
      </c>
      <c r="N1092" s="109">
        <f t="shared" si="114"/>
        <v>0</v>
      </c>
      <c r="O1092" s="109">
        <f t="shared" si="115"/>
        <v>0</v>
      </c>
      <c r="P1092" s="109">
        <f t="shared" si="116"/>
        <v>0</v>
      </c>
      <c r="Q1092" s="109">
        <f t="shared" si="117"/>
        <v>0</v>
      </c>
      <c r="R1092" s="109">
        <f t="shared" si="118"/>
        <v>0</v>
      </c>
      <c r="S1092" s="425"/>
    </row>
    <row r="1093" spans="1:19" x14ac:dyDescent="0.3">
      <c r="A1093" s="421"/>
      <c r="B1093" s="424"/>
      <c r="C1093" s="421"/>
      <c r="D1093" s="421"/>
      <c r="E1093" s="421"/>
      <c r="F1093" s="421"/>
      <c r="G1093" s="421"/>
      <c r="H1093" s="421"/>
      <c r="I1093" s="220">
        <f>IF(B1093&gt;A_Stammdaten!$B$12,0,SUM(C1093,D1093,F1093,G1093)-SUM(E1093,H1093))</f>
        <v>0</v>
      </c>
      <c r="J1093" s="109">
        <f>IF(B1093&gt;2020,HLOOKUP(A_Stammdaten!$B$12,$L$4:$R$2504,ROW(B1093)-3,FALSE)+IF(OR(B1093=0,A_Stammdaten!$B$12&lt;B1093),0,I1093*1/20),0)</f>
        <v>0</v>
      </c>
      <c r="K1093" s="109">
        <f>IF(B1093&gt;2020,HLOOKUP(A_Stammdaten!$B$12,$L$4:$R$2504,ROW(B1093)-3,FALSE),0)</f>
        <v>0</v>
      </c>
      <c r="L1093" s="109">
        <f t="shared" si="112"/>
        <v>0</v>
      </c>
      <c r="M1093" s="109">
        <f t="shared" si="113"/>
        <v>0</v>
      </c>
      <c r="N1093" s="109">
        <f t="shared" si="114"/>
        <v>0</v>
      </c>
      <c r="O1093" s="109">
        <f t="shared" si="115"/>
        <v>0</v>
      </c>
      <c r="P1093" s="109">
        <f t="shared" si="116"/>
        <v>0</v>
      </c>
      <c r="Q1093" s="109">
        <f t="shared" si="117"/>
        <v>0</v>
      </c>
      <c r="R1093" s="109">
        <f t="shared" si="118"/>
        <v>0</v>
      </c>
      <c r="S1093" s="425"/>
    </row>
    <row r="1094" spans="1:19" x14ac:dyDescent="0.3">
      <c r="A1094" s="421"/>
      <c r="B1094" s="424"/>
      <c r="C1094" s="421"/>
      <c r="D1094" s="421"/>
      <c r="E1094" s="421"/>
      <c r="F1094" s="421"/>
      <c r="G1094" s="421"/>
      <c r="H1094" s="421"/>
      <c r="I1094" s="220">
        <f>IF(B1094&gt;A_Stammdaten!$B$12,0,SUM(C1094,D1094,F1094,G1094)-SUM(E1094,H1094))</f>
        <v>0</v>
      </c>
      <c r="J1094" s="109">
        <f>IF(B1094&gt;2020,HLOOKUP(A_Stammdaten!$B$12,$L$4:$R$2504,ROW(B1094)-3,FALSE)+IF(OR(B1094=0,A_Stammdaten!$B$12&lt;B1094),0,I1094*1/20),0)</f>
        <v>0</v>
      </c>
      <c r="K1094" s="109">
        <f>IF(B1094&gt;2020,HLOOKUP(A_Stammdaten!$B$12,$L$4:$R$2504,ROW(B1094)-3,FALSE),0)</f>
        <v>0</v>
      </c>
      <c r="L1094" s="109">
        <f t="shared" ref="L1094:L1157" si="119">IF(B1094&gt;2020,IF(OR($I1094=0,L$4&lt;$B1094,$B1094=0,20-(L$4-$B1094)=0),0,$I1094*(19-(L$4-$B1094))/20),0)</f>
        <v>0</v>
      </c>
      <c r="M1094" s="109">
        <f t="shared" ref="M1094:M1157" si="120">IF(B1094&gt;2020,IF(OR($I1094=0,M$4&lt;$B1094,$B1094=0,20-(M$4-$B1094)=0),0,$I1094*(19-(M$4-$B1094))/20),0)</f>
        <v>0</v>
      </c>
      <c r="N1094" s="109">
        <f t="shared" ref="N1094:N1157" si="121">IF(B1094&gt;2020,IF(OR($I1094=0,N$4&lt;$B1094,$B1094=0,20-(N$4-$B1094)=0),0,$I1094*(19-(N$4-$B1094))/20),0)</f>
        <v>0</v>
      </c>
      <c r="O1094" s="109">
        <f t="shared" ref="O1094:O1157" si="122">IF(B1094&gt;2020,IF(OR($I1094=0,O$4&lt;$B1094,$B1094=0,20-(O$4-$B1094)=0),0,$I1094*(19-(O$4-$B1094))/20),0)</f>
        <v>0</v>
      </c>
      <c r="P1094" s="109">
        <f t="shared" ref="P1094:P1157" si="123">IF(B1094&gt;2020,IF(OR($I1094=0,P$4&lt;$B1094,$B1094=0,20-(P$4-$B1094)=0),0,$I1094*(19-(P$4-$B1094))/20),0)</f>
        <v>0</v>
      </c>
      <c r="Q1094" s="109">
        <f t="shared" ref="Q1094:Q1157" si="124">IF(B1094&gt;2020,IF(OR($I1094=0,Q$4&lt;$B1094,$B1094=0,20-(Q$4-$B1094)=0),0,$I1094*(19-(Q$4-$B1094))/20),0)</f>
        <v>0</v>
      </c>
      <c r="R1094" s="109">
        <f t="shared" ref="R1094:R1157" si="125">IF(B1094&gt;2020,IF(OR($I1094=0,R$4&lt;$B1094,$B1094=0,20-(R$4-$B1094)=0),0,$I1094*(19-(R$4-$B1094))/20),0)</f>
        <v>0</v>
      </c>
      <c r="S1094" s="425"/>
    </row>
    <row r="1095" spans="1:19" x14ac:dyDescent="0.3">
      <c r="A1095" s="421"/>
      <c r="B1095" s="424"/>
      <c r="C1095" s="421"/>
      <c r="D1095" s="421"/>
      <c r="E1095" s="421"/>
      <c r="F1095" s="421"/>
      <c r="G1095" s="421"/>
      <c r="H1095" s="421"/>
      <c r="I1095" s="220">
        <f>IF(B1095&gt;A_Stammdaten!$B$12,0,SUM(C1095,D1095,F1095,G1095)-SUM(E1095,H1095))</f>
        <v>0</v>
      </c>
      <c r="J1095" s="109">
        <f>IF(B1095&gt;2020,HLOOKUP(A_Stammdaten!$B$12,$L$4:$R$2504,ROW(B1095)-3,FALSE)+IF(OR(B1095=0,A_Stammdaten!$B$12&lt;B1095),0,I1095*1/20),0)</f>
        <v>0</v>
      </c>
      <c r="K1095" s="109">
        <f>IF(B1095&gt;2020,HLOOKUP(A_Stammdaten!$B$12,$L$4:$R$2504,ROW(B1095)-3,FALSE),0)</f>
        <v>0</v>
      </c>
      <c r="L1095" s="109">
        <f t="shared" si="119"/>
        <v>0</v>
      </c>
      <c r="M1095" s="109">
        <f t="shared" si="120"/>
        <v>0</v>
      </c>
      <c r="N1095" s="109">
        <f t="shared" si="121"/>
        <v>0</v>
      </c>
      <c r="O1095" s="109">
        <f t="shared" si="122"/>
        <v>0</v>
      </c>
      <c r="P1095" s="109">
        <f t="shared" si="123"/>
        <v>0</v>
      </c>
      <c r="Q1095" s="109">
        <f t="shared" si="124"/>
        <v>0</v>
      </c>
      <c r="R1095" s="109">
        <f t="shared" si="125"/>
        <v>0</v>
      </c>
      <c r="S1095" s="425"/>
    </row>
    <row r="1096" spans="1:19" x14ac:dyDescent="0.3">
      <c r="A1096" s="421"/>
      <c r="B1096" s="424"/>
      <c r="C1096" s="421"/>
      <c r="D1096" s="421"/>
      <c r="E1096" s="421"/>
      <c r="F1096" s="421"/>
      <c r="G1096" s="421"/>
      <c r="H1096" s="421"/>
      <c r="I1096" s="220">
        <f>IF(B1096&gt;A_Stammdaten!$B$12,0,SUM(C1096,D1096,F1096,G1096)-SUM(E1096,H1096))</f>
        <v>0</v>
      </c>
      <c r="J1096" s="109">
        <f>IF(B1096&gt;2020,HLOOKUP(A_Stammdaten!$B$12,$L$4:$R$2504,ROW(B1096)-3,FALSE)+IF(OR(B1096=0,A_Stammdaten!$B$12&lt;B1096),0,I1096*1/20),0)</f>
        <v>0</v>
      </c>
      <c r="K1096" s="109">
        <f>IF(B1096&gt;2020,HLOOKUP(A_Stammdaten!$B$12,$L$4:$R$2504,ROW(B1096)-3,FALSE),0)</f>
        <v>0</v>
      </c>
      <c r="L1096" s="109">
        <f t="shared" si="119"/>
        <v>0</v>
      </c>
      <c r="M1096" s="109">
        <f t="shared" si="120"/>
        <v>0</v>
      </c>
      <c r="N1096" s="109">
        <f t="shared" si="121"/>
        <v>0</v>
      </c>
      <c r="O1096" s="109">
        <f t="shared" si="122"/>
        <v>0</v>
      </c>
      <c r="P1096" s="109">
        <f t="shared" si="123"/>
        <v>0</v>
      </c>
      <c r="Q1096" s="109">
        <f t="shared" si="124"/>
        <v>0</v>
      </c>
      <c r="R1096" s="109">
        <f t="shared" si="125"/>
        <v>0</v>
      </c>
      <c r="S1096" s="425"/>
    </row>
    <row r="1097" spans="1:19" x14ac:dyDescent="0.3">
      <c r="A1097" s="421"/>
      <c r="B1097" s="424"/>
      <c r="C1097" s="421"/>
      <c r="D1097" s="421"/>
      <c r="E1097" s="421"/>
      <c r="F1097" s="421"/>
      <c r="G1097" s="421"/>
      <c r="H1097" s="421"/>
      <c r="I1097" s="220">
        <f>IF(B1097&gt;A_Stammdaten!$B$12,0,SUM(C1097,D1097,F1097,G1097)-SUM(E1097,H1097))</f>
        <v>0</v>
      </c>
      <c r="J1097" s="109">
        <f>IF(B1097&gt;2020,HLOOKUP(A_Stammdaten!$B$12,$L$4:$R$2504,ROW(B1097)-3,FALSE)+IF(OR(B1097=0,A_Stammdaten!$B$12&lt;B1097),0,I1097*1/20),0)</f>
        <v>0</v>
      </c>
      <c r="K1097" s="109">
        <f>IF(B1097&gt;2020,HLOOKUP(A_Stammdaten!$B$12,$L$4:$R$2504,ROW(B1097)-3,FALSE),0)</f>
        <v>0</v>
      </c>
      <c r="L1097" s="109">
        <f t="shared" si="119"/>
        <v>0</v>
      </c>
      <c r="M1097" s="109">
        <f t="shared" si="120"/>
        <v>0</v>
      </c>
      <c r="N1097" s="109">
        <f t="shared" si="121"/>
        <v>0</v>
      </c>
      <c r="O1097" s="109">
        <f t="shared" si="122"/>
        <v>0</v>
      </c>
      <c r="P1097" s="109">
        <f t="shared" si="123"/>
        <v>0</v>
      </c>
      <c r="Q1097" s="109">
        <f t="shared" si="124"/>
        <v>0</v>
      </c>
      <c r="R1097" s="109">
        <f t="shared" si="125"/>
        <v>0</v>
      </c>
      <c r="S1097" s="425"/>
    </row>
    <row r="1098" spans="1:19" x14ac:dyDescent="0.3">
      <c r="A1098" s="421"/>
      <c r="B1098" s="424"/>
      <c r="C1098" s="421"/>
      <c r="D1098" s="421"/>
      <c r="E1098" s="421"/>
      <c r="F1098" s="421"/>
      <c r="G1098" s="421"/>
      <c r="H1098" s="421"/>
      <c r="I1098" s="220">
        <f>IF(B1098&gt;A_Stammdaten!$B$12,0,SUM(C1098,D1098,F1098,G1098)-SUM(E1098,H1098))</f>
        <v>0</v>
      </c>
      <c r="J1098" s="109">
        <f>IF(B1098&gt;2020,HLOOKUP(A_Stammdaten!$B$12,$L$4:$R$2504,ROW(B1098)-3,FALSE)+IF(OR(B1098=0,A_Stammdaten!$B$12&lt;B1098),0,I1098*1/20),0)</f>
        <v>0</v>
      </c>
      <c r="K1098" s="109">
        <f>IF(B1098&gt;2020,HLOOKUP(A_Stammdaten!$B$12,$L$4:$R$2504,ROW(B1098)-3,FALSE),0)</f>
        <v>0</v>
      </c>
      <c r="L1098" s="109">
        <f t="shared" si="119"/>
        <v>0</v>
      </c>
      <c r="M1098" s="109">
        <f t="shared" si="120"/>
        <v>0</v>
      </c>
      <c r="N1098" s="109">
        <f t="shared" si="121"/>
        <v>0</v>
      </c>
      <c r="O1098" s="109">
        <f t="shared" si="122"/>
        <v>0</v>
      </c>
      <c r="P1098" s="109">
        <f t="shared" si="123"/>
        <v>0</v>
      </c>
      <c r="Q1098" s="109">
        <f t="shared" si="124"/>
        <v>0</v>
      </c>
      <c r="R1098" s="109">
        <f t="shared" si="125"/>
        <v>0</v>
      </c>
      <c r="S1098" s="425"/>
    </row>
    <row r="1099" spans="1:19" x14ac:dyDescent="0.3">
      <c r="A1099" s="421"/>
      <c r="B1099" s="424"/>
      <c r="C1099" s="421"/>
      <c r="D1099" s="421"/>
      <c r="E1099" s="421"/>
      <c r="F1099" s="421"/>
      <c r="G1099" s="421"/>
      <c r="H1099" s="421"/>
      <c r="I1099" s="220">
        <f>IF(B1099&gt;A_Stammdaten!$B$12,0,SUM(C1099,D1099,F1099,G1099)-SUM(E1099,H1099))</f>
        <v>0</v>
      </c>
      <c r="J1099" s="109">
        <f>IF(B1099&gt;2020,HLOOKUP(A_Stammdaten!$B$12,$L$4:$R$2504,ROW(B1099)-3,FALSE)+IF(OR(B1099=0,A_Stammdaten!$B$12&lt;B1099),0,I1099*1/20),0)</f>
        <v>0</v>
      </c>
      <c r="K1099" s="109">
        <f>IF(B1099&gt;2020,HLOOKUP(A_Stammdaten!$B$12,$L$4:$R$2504,ROW(B1099)-3,FALSE),0)</f>
        <v>0</v>
      </c>
      <c r="L1099" s="109">
        <f t="shared" si="119"/>
        <v>0</v>
      </c>
      <c r="M1099" s="109">
        <f t="shared" si="120"/>
        <v>0</v>
      </c>
      <c r="N1099" s="109">
        <f t="shared" si="121"/>
        <v>0</v>
      </c>
      <c r="O1099" s="109">
        <f t="shared" si="122"/>
        <v>0</v>
      </c>
      <c r="P1099" s="109">
        <f t="shared" si="123"/>
        <v>0</v>
      </c>
      <c r="Q1099" s="109">
        <f t="shared" si="124"/>
        <v>0</v>
      </c>
      <c r="R1099" s="109">
        <f t="shared" si="125"/>
        <v>0</v>
      </c>
      <c r="S1099" s="425"/>
    </row>
    <row r="1100" spans="1:19" x14ac:dyDescent="0.3">
      <c r="A1100" s="421"/>
      <c r="B1100" s="424"/>
      <c r="C1100" s="421"/>
      <c r="D1100" s="421"/>
      <c r="E1100" s="421"/>
      <c r="F1100" s="421"/>
      <c r="G1100" s="421"/>
      <c r="H1100" s="421"/>
      <c r="I1100" s="220">
        <f>IF(B1100&gt;A_Stammdaten!$B$12,0,SUM(C1100,D1100,F1100,G1100)-SUM(E1100,H1100))</f>
        <v>0</v>
      </c>
      <c r="J1100" s="109">
        <f>IF(B1100&gt;2020,HLOOKUP(A_Stammdaten!$B$12,$L$4:$R$2504,ROW(B1100)-3,FALSE)+IF(OR(B1100=0,A_Stammdaten!$B$12&lt;B1100),0,I1100*1/20),0)</f>
        <v>0</v>
      </c>
      <c r="K1100" s="109">
        <f>IF(B1100&gt;2020,HLOOKUP(A_Stammdaten!$B$12,$L$4:$R$2504,ROW(B1100)-3,FALSE),0)</f>
        <v>0</v>
      </c>
      <c r="L1100" s="109">
        <f t="shared" si="119"/>
        <v>0</v>
      </c>
      <c r="M1100" s="109">
        <f t="shared" si="120"/>
        <v>0</v>
      </c>
      <c r="N1100" s="109">
        <f t="shared" si="121"/>
        <v>0</v>
      </c>
      <c r="O1100" s="109">
        <f t="shared" si="122"/>
        <v>0</v>
      </c>
      <c r="P1100" s="109">
        <f t="shared" si="123"/>
        <v>0</v>
      </c>
      <c r="Q1100" s="109">
        <f t="shared" si="124"/>
        <v>0</v>
      </c>
      <c r="R1100" s="109">
        <f t="shared" si="125"/>
        <v>0</v>
      </c>
      <c r="S1100" s="425"/>
    </row>
    <row r="1101" spans="1:19" x14ac:dyDescent="0.3">
      <c r="A1101" s="421"/>
      <c r="B1101" s="424"/>
      <c r="C1101" s="421"/>
      <c r="D1101" s="421"/>
      <c r="E1101" s="421"/>
      <c r="F1101" s="421"/>
      <c r="G1101" s="421"/>
      <c r="H1101" s="421"/>
      <c r="I1101" s="220">
        <f>IF(B1101&gt;A_Stammdaten!$B$12,0,SUM(C1101,D1101,F1101,G1101)-SUM(E1101,H1101))</f>
        <v>0</v>
      </c>
      <c r="J1101" s="109">
        <f>IF(B1101&gt;2020,HLOOKUP(A_Stammdaten!$B$12,$L$4:$R$2504,ROW(B1101)-3,FALSE)+IF(OR(B1101=0,A_Stammdaten!$B$12&lt;B1101),0,I1101*1/20),0)</f>
        <v>0</v>
      </c>
      <c r="K1101" s="109">
        <f>IF(B1101&gt;2020,HLOOKUP(A_Stammdaten!$B$12,$L$4:$R$2504,ROW(B1101)-3,FALSE),0)</f>
        <v>0</v>
      </c>
      <c r="L1101" s="109">
        <f t="shared" si="119"/>
        <v>0</v>
      </c>
      <c r="M1101" s="109">
        <f t="shared" si="120"/>
        <v>0</v>
      </c>
      <c r="N1101" s="109">
        <f t="shared" si="121"/>
        <v>0</v>
      </c>
      <c r="O1101" s="109">
        <f t="shared" si="122"/>
        <v>0</v>
      </c>
      <c r="P1101" s="109">
        <f t="shared" si="123"/>
        <v>0</v>
      </c>
      <c r="Q1101" s="109">
        <f t="shared" si="124"/>
        <v>0</v>
      </c>
      <c r="R1101" s="109">
        <f t="shared" si="125"/>
        <v>0</v>
      </c>
      <c r="S1101" s="425"/>
    </row>
    <row r="1102" spans="1:19" x14ac:dyDescent="0.3">
      <c r="A1102" s="421"/>
      <c r="B1102" s="424"/>
      <c r="C1102" s="421"/>
      <c r="D1102" s="421"/>
      <c r="E1102" s="421"/>
      <c r="F1102" s="421"/>
      <c r="G1102" s="421"/>
      <c r="H1102" s="421"/>
      <c r="I1102" s="220">
        <f>IF(B1102&gt;A_Stammdaten!$B$12,0,SUM(C1102,D1102,F1102,G1102)-SUM(E1102,H1102))</f>
        <v>0</v>
      </c>
      <c r="J1102" s="109">
        <f>IF(B1102&gt;2020,HLOOKUP(A_Stammdaten!$B$12,$L$4:$R$2504,ROW(B1102)-3,FALSE)+IF(OR(B1102=0,A_Stammdaten!$B$12&lt;B1102),0,I1102*1/20),0)</f>
        <v>0</v>
      </c>
      <c r="K1102" s="109">
        <f>IF(B1102&gt;2020,HLOOKUP(A_Stammdaten!$B$12,$L$4:$R$2504,ROW(B1102)-3,FALSE),0)</f>
        <v>0</v>
      </c>
      <c r="L1102" s="109">
        <f t="shared" si="119"/>
        <v>0</v>
      </c>
      <c r="M1102" s="109">
        <f t="shared" si="120"/>
        <v>0</v>
      </c>
      <c r="N1102" s="109">
        <f t="shared" si="121"/>
        <v>0</v>
      </c>
      <c r="O1102" s="109">
        <f t="shared" si="122"/>
        <v>0</v>
      </c>
      <c r="P1102" s="109">
        <f t="shared" si="123"/>
        <v>0</v>
      </c>
      <c r="Q1102" s="109">
        <f t="shared" si="124"/>
        <v>0</v>
      </c>
      <c r="R1102" s="109">
        <f t="shared" si="125"/>
        <v>0</v>
      </c>
      <c r="S1102" s="425"/>
    </row>
    <row r="1103" spans="1:19" x14ac:dyDescent="0.3">
      <c r="A1103" s="421"/>
      <c r="B1103" s="424"/>
      <c r="C1103" s="421"/>
      <c r="D1103" s="421"/>
      <c r="E1103" s="421"/>
      <c r="F1103" s="421"/>
      <c r="G1103" s="421"/>
      <c r="H1103" s="421"/>
      <c r="I1103" s="220">
        <f>IF(B1103&gt;A_Stammdaten!$B$12,0,SUM(C1103,D1103,F1103,G1103)-SUM(E1103,H1103))</f>
        <v>0</v>
      </c>
      <c r="J1103" s="109">
        <f>IF(B1103&gt;2020,HLOOKUP(A_Stammdaten!$B$12,$L$4:$R$2504,ROW(B1103)-3,FALSE)+IF(OR(B1103=0,A_Stammdaten!$B$12&lt;B1103),0,I1103*1/20),0)</f>
        <v>0</v>
      </c>
      <c r="K1103" s="109">
        <f>IF(B1103&gt;2020,HLOOKUP(A_Stammdaten!$B$12,$L$4:$R$2504,ROW(B1103)-3,FALSE),0)</f>
        <v>0</v>
      </c>
      <c r="L1103" s="109">
        <f t="shared" si="119"/>
        <v>0</v>
      </c>
      <c r="M1103" s="109">
        <f t="shared" si="120"/>
        <v>0</v>
      </c>
      <c r="N1103" s="109">
        <f t="shared" si="121"/>
        <v>0</v>
      </c>
      <c r="O1103" s="109">
        <f t="shared" si="122"/>
        <v>0</v>
      </c>
      <c r="P1103" s="109">
        <f t="shared" si="123"/>
        <v>0</v>
      </c>
      <c r="Q1103" s="109">
        <f t="shared" si="124"/>
        <v>0</v>
      </c>
      <c r="R1103" s="109">
        <f t="shared" si="125"/>
        <v>0</v>
      </c>
      <c r="S1103" s="425"/>
    </row>
    <row r="1104" spans="1:19" x14ac:dyDescent="0.3">
      <c r="A1104" s="421"/>
      <c r="B1104" s="424"/>
      <c r="C1104" s="421"/>
      <c r="D1104" s="421"/>
      <c r="E1104" s="421"/>
      <c r="F1104" s="421"/>
      <c r="G1104" s="421"/>
      <c r="H1104" s="421"/>
      <c r="I1104" s="220">
        <f>IF(B1104&gt;A_Stammdaten!$B$12,0,SUM(C1104,D1104,F1104,G1104)-SUM(E1104,H1104))</f>
        <v>0</v>
      </c>
      <c r="J1104" s="109">
        <f>IF(B1104&gt;2020,HLOOKUP(A_Stammdaten!$B$12,$L$4:$R$2504,ROW(B1104)-3,FALSE)+IF(OR(B1104=0,A_Stammdaten!$B$12&lt;B1104),0,I1104*1/20),0)</f>
        <v>0</v>
      </c>
      <c r="K1104" s="109">
        <f>IF(B1104&gt;2020,HLOOKUP(A_Stammdaten!$B$12,$L$4:$R$2504,ROW(B1104)-3,FALSE),0)</f>
        <v>0</v>
      </c>
      <c r="L1104" s="109">
        <f t="shared" si="119"/>
        <v>0</v>
      </c>
      <c r="M1104" s="109">
        <f t="shared" si="120"/>
        <v>0</v>
      </c>
      <c r="N1104" s="109">
        <f t="shared" si="121"/>
        <v>0</v>
      </c>
      <c r="O1104" s="109">
        <f t="shared" si="122"/>
        <v>0</v>
      </c>
      <c r="P1104" s="109">
        <f t="shared" si="123"/>
        <v>0</v>
      </c>
      <c r="Q1104" s="109">
        <f t="shared" si="124"/>
        <v>0</v>
      </c>
      <c r="R1104" s="109">
        <f t="shared" si="125"/>
        <v>0</v>
      </c>
      <c r="S1104" s="425"/>
    </row>
    <row r="1105" spans="1:19" x14ac:dyDescent="0.3">
      <c r="A1105" s="421"/>
      <c r="B1105" s="424"/>
      <c r="C1105" s="421"/>
      <c r="D1105" s="421"/>
      <c r="E1105" s="421"/>
      <c r="F1105" s="421"/>
      <c r="G1105" s="421"/>
      <c r="H1105" s="421"/>
      <c r="I1105" s="220">
        <f>IF(B1105&gt;A_Stammdaten!$B$12,0,SUM(C1105,D1105,F1105,G1105)-SUM(E1105,H1105))</f>
        <v>0</v>
      </c>
      <c r="J1105" s="109">
        <f>IF(B1105&gt;2020,HLOOKUP(A_Stammdaten!$B$12,$L$4:$R$2504,ROW(B1105)-3,FALSE)+IF(OR(B1105=0,A_Stammdaten!$B$12&lt;B1105),0,I1105*1/20),0)</f>
        <v>0</v>
      </c>
      <c r="K1105" s="109">
        <f>IF(B1105&gt;2020,HLOOKUP(A_Stammdaten!$B$12,$L$4:$R$2504,ROW(B1105)-3,FALSE),0)</f>
        <v>0</v>
      </c>
      <c r="L1105" s="109">
        <f t="shared" si="119"/>
        <v>0</v>
      </c>
      <c r="M1105" s="109">
        <f t="shared" si="120"/>
        <v>0</v>
      </c>
      <c r="N1105" s="109">
        <f t="shared" si="121"/>
        <v>0</v>
      </c>
      <c r="O1105" s="109">
        <f t="shared" si="122"/>
        <v>0</v>
      </c>
      <c r="P1105" s="109">
        <f t="shared" si="123"/>
        <v>0</v>
      </c>
      <c r="Q1105" s="109">
        <f t="shared" si="124"/>
        <v>0</v>
      </c>
      <c r="R1105" s="109">
        <f t="shared" si="125"/>
        <v>0</v>
      </c>
      <c r="S1105" s="425"/>
    </row>
    <row r="1106" spans="1:19" x14ac:dyDescent="0.3">
      <c r="A1106" s="421"/>
      <c r="B1106" s="424"/>
      <c r="C1106" s="421"/>
      <c r="D1106" s="421"/>
      <c r="E1106" s="421"/>
      <c r="F1106" s="421"/>
      <c r="G1106" s="421"/>
      <c r="H1106" s="421"/>
      <c r="I1106" s="220">
        <f>IF(B1106&gt;A_Stammdaten!$B$12,0,SUM(C1106,D1106,F1106,G1106)-SUM(E1106,H1106))</f>
        <v>0</v>
      </c>
      <c r="J1106" s="109">
        <f>IF(B1106&gt;2020,HLOOKUP(A_Stammdaten!$B$12,$L$4:$R$2504,ROW(B1106)-3,FALSE)+IF(OR(B1106=0,A_Stammdaten!$B$12&lt;B1106),0,I1106*1/20),0)</f>
        <v>0</v>
      </c>
      <c r="K1106" s="109">
        <f>IF(B1106&gt;2020,HLOOKUP(A_Stammdaten!$B$12,$L$4:$R$2504,ROW(B1106)-3,FALSE),0)</f>
        <v>0</v>
      </c>
      <c r="L1106" s="109">
        <f t="shared" si="119"/>
        <v>0</v>
      </c>
      <c r="M1106" s="109">
        <f t="shared" si="120"/>
        <v>0</v>
      </c>
      <c r="N1106" s="109">
        <f t="shared" si="121"/>
        <v>0</v>
      </c>
      <c r="O1106" s="109">
        <f t="shared" si="122"/>
        <v>0</v>
      </c>
      <c r="P1106" s="109">
        <f t="shared" si="123"/>
        <v>0</v>
      </c>
      <c r="Q1106" s="109">
        <f t="shared" si="124"/>
        <v>0</v>
      </c>
      <c r="R1106" s="109">
        <f t="shared" si="125"/>
        <v>0</v>
      </c>
      <c r="S1106" s="425"/>
    </row>
    <row r="1107" spans="1:19" x14ac:dyDescent="0.3">
      <c r="A1107" s="421"/>
      <c r="B1107" s="424"/>
      <c r="C1107" s="421"/>
      <c r="D1107" s="421"/>
      <c r="E1107" s="421"/>
      <c r="F1107" s="421"/>
      <c r="G1107" s="421"/>
      <c r="H1107" s="421"/>
      <c r="I1107" s="220">
        <f>IF(B1107&gt;A_Stammdaten!$B$12,0,SUM(C1107,D1107,F1107,G1107)-SUM(E1107,H1107))</f>
        <v>0</v>
      </c>
      <c r="J1107" s="109">
        <f>IF(B1107&gt;2020,HLOOKUP(A_Stammdaten!$B$12,$L$4:$R$2504,ROW(B1107)-3,FALSE)+IF(OR(B1107=0,A_Stammdaten!$B$12&lt;B1107),0,I1107*1/20),0)</f>
        <v>0</v>
      </c>
      <c r="K1107" s="109">
        <f>IF(B1107&gt;2020,HLOOKUP(A_Stammdaten!$B$12,$L$4:$R$2504,ROW(B1107)-3,FALSE),0)</f>
        <v>0</v>
      </c>
      <c r="L1107" s="109">
        <f t="shared" si="119"/>
        <v>0</v>
      </c>
      <c r="M1107" s="109">
        <f t="shared" si="120"/>
        <v>0</v>
      </c>
      <c r="N1107" s="109">
        <f t="shared" si="121"/>
        <v>0</v>
      </c>
      <c r="O1107" s="109">
        <f t="shared" si="122"/>
        <v>0</v>
      </c>
      <c r="P1107" s="109">
        <f t="shared" si="123"/>
        <v>0</v>
      </c>
      <c r="Q1107" s="109">
        <f t="shared" si="124"/>
        <v>0</v>
      </c>
      <c r="R1107" s="109">
        <f t="shared" si="125"/>
        <v>0</v>
      </c>
      <c r="S1107" s="425"/>
    </row>
    <row r="1108" spans="1:19" x14ac:dyDescent="0.3">
      <c r="A1108" s="421"/>
      <c r="B1108" s="424"/>
      <c r="C1108" s="421"/>
      <c r="D1108" s="421"/>
      <c r="E1108" s="421"/>
      <c r="F1108" s="421"/>
      <c r="G1108" s="421"/>
      <c r="H1108" s="421"/>
      <c r="I1108" s="220">
        <f>IF(B1108&gt;A_Stammdaten!$B$12,0,SUM(C1108,D1108,F1108,G1108)-SUM(E1108,H1108))</f>
        <v>0</v>
      </c>
      <c r="J1108" s="109">
        <f>IF(B1108&gt;2020,HLOOKUP(A_Stammdaten!$B$12,$L$4:$R$2504,ROW(B1108)-3,FALSE)+IF(OR(B1108=0,A_Stammdaten!$B$12&lt;B1108),0,I1108*1/20),0)</f>
        <v>0</v>
      </c>
      <c r="K1108" s="109">
        <f>IF(B1108&gt;2020,HLOOKUP(A_Stammdaten!$B$12,$L$4:$R$2504,ROW(B1108)-3,FALSE),0)</f>
        <v>0</v>
      </c>
      <c r="L1108" s="109">
        <f t="shared" si="119"/>
        <v>0</v>
      </c>
      <c r="M1108" s="109">
        <f t="shared" si="120"/>
        <v>0</v>
      </c>
      <c r="N1108" s="109">
        <f t="shared" si="121"/>
        <v>0</v>
      </c>
      <c r="O1108" s="109">
        <f t="shared" si="122"/>
        <v>0</v>
      </c>
      <c r="P1108" s="109">
        <f t="shared" si="123"/>
        <v>0</v>
      </c>
      <c r="Q1108" s="109">
        <f t="shared" si="124"/>
        <v>0</v>
      </c>
      <c r="R1108" s="109">
        <f t="shared" si="125"/>
        <v>0</v>
      </c>
      <c r="S1108" s="425"/>
    </row>
    <row r="1109" spans="1:19" x14ac:dyDescent="0.3">
      <c r="A1109" s="421"/>
      <c r="B1109" s="424"/>
      <c r="C1109" s="421"/>
      <c r="D1109" s="421"/>
      <c r="E1109" s="421"/>
      <c r="F1109" s="421"/>
      <c r="G1109" s="421"/>
      <c r="H1109" s="421"/>
      <c r="I1109" s="220">
        <f>IF(B1109&gt;A_Stammdaten!$B$12,0,SUM(C1109,D1109,F1109,G1109)-SUM(E1109,H1109))</f>
        <v>0</v>
      </c>
      <c r="J1109" s="109">
        <f>IF(B1109&gt;2020,HLOOKUP(A_Stammdaten!$B$12,$L$4:$R$2504,ROW(B1109)-3,FALSE)+IF(OR(B1109=0,A_Stammdaten!$B$12&lt;B1109),0,I1109*1/20),0)</f>
        <v>0</v>
      </c>
      <c r="K1109" s="109">
        <f>IF(B1109&gt;2020,HLOOKUP(A_Stammdaten!$B$12,$L$4:$R$2504,ROW(B1109)-3,FALSE),0)</f>
        <v>0</v>
      </c>
      <c r="L1109" s="109">
        <f t="shared" si="119"/>
        <v>0</v>
      </c>
      <c r="M1109" s="109">
        <f t="shared" si="120"/>
        <v>0</v>
      </c>
      <c r="N1109" s="109">
        <f t="shared" si="121"/>
        <v>0</v>
      </c>
      <c r="O1109" s="109">
        <f t="shared" si="122"/>
        <v>0</v>
      </c>
      <c r="P1109" s="109">
        <f t="shared" si="123"/>
        <v>0</v>
      </c>
      <c r="Q1109" s="109">
        <f t="shared" si="124"/>
        <v>0</v>
      </c>
      <c r="R1109" s="109">
        <f t="shared" si="125"/>
        <v>0</v>
      </c>
      <c r="S1109" s="425"/>
    </row>
    <row r="1110" spans="1:19" x14ac:dyDescent="0.3">
      <c r="A1110" s="421"/>
      <c r="B1110" s="424"/>
      <c r="C1110" s="421"/>
      <c r="D1110" s="421"/>
      <c r="E1110" s="421"/>
      <c r="F1110" s="421"/>
      <c r="G1110" s="421"/>
      <c r="H1110" s="421"/>
      <c r="I1110" s="220">
        <f>IF(B1110&gt;A_Stammdaten!$B$12,0,SUM(C1110,D1110,F1110,G1110)-SUM(E1110,H1110))</f>
        <v>0</v>
      </c>
      <c r="J1110" s="109">
        <f>IF(B1110&gt;2020,HLOOKUP(A_Stammdaten!$B$12,$L$4:$R$2504,ROW(B1110)-3,FALSE)+IF(OR(B1110=0,A_Stammdaten!$B$12&lt;B1110),0,I1110*1/20),0)</f>
        <v>0</v>
      </c>
      <c r="K1110" s="109">
        <f>IF(B1110&gt;2020,HLOOKUP(A_Stammdaten!$B$12,$L$4:$R$2504,ROW(B1110)-3,FALSE),0)</f>
        <v>0</v>
      </c>
      <c r="L1110" s="109">
        <f t="shared" si="119"/>
        <v>0</v>
      </c>
      <c r="M1110" s="109">
        <f t="shared" si="120"/>
        <v>0</v>
      </c>
      <c r="N1110" s="109">
        <f t="shared" si="121"/>
        <v>0</v>
      </c>
      <c r="O1110" s="109">
        <f t="shared" si="122"/>
        <v>0</v>
      </c>
      <c r="P1110" s="109">
        <f t="shared" si="123"/>
        <v>0</v>
      </c>
      <c r="Q1110" s="109">
        <f t="shared" si="124"/>
        <v>0</v>
      </c>
      <c r="R1110" s="109">
        <f t="shared" si="125"/>
        <v>0</v>
      </c>
      <c r="S1110" s="425"/>
    </row>
    <row r="1111" spans="1:19" x14ac:dyDescent="0.3">
      <c r="A1111" s="421"/>
      <c r="B1111" s="424"/>
      <c r="C1111" s="421"/>
      <c r="D1111" s="421"/>
      <c r="E1111" s="421"/>
      <c r="F1111" s="421"/>
      <c r="G1111" s="421"/>
      <c r="H1111" s="421"/>
      <c r="I1111" s="220">
        <f>IF(B1111&gt;A_Stammdaten!$B$12,0,SUM(C1111,D1111,F1111,G1111)-SUM(E1111,H1111))</f>
        <v>0</v>
      </c>
      <c r="J1111" s="109">
        <f>IF(B1111&gt;2020,HLOOKUP(A_Stammdaten!$B$12,$L$4:$R$2504,ROW(B1111)-3,FALSE)+IF(OR(B1111=0,A_Stammdaten!$B$12&lt;B1111),0,I1111*1/20),0)</f>
        <v>0</v>
      </c>
      <c r="K1111" s="109">
        <f>IF(B1111&gt;2020,HLOOKUP(A_Stammdaten!$B$12,$L$4:$R$2504,ROW(B1111)-3,FALSE),0)</f>
        <v>0</v>
      </c>
      <c r="L1111" s="109">
        <f t="shared" si="119"/>
        <v>0</v>
      </c>
      <c r="M1111" s="109">
        <f t="shared" si="120"/>
        <v>0</v>
      </c>
      <c r="N1111" s="109">
        <f t="shared" si="121"/>
        <v>0</v>
      </c>
      <c r="O1111" s="109">
        <f t="shared" si="122"/>
        <v>0</v>
      </c>
      <c r="P1111" s="109">
        <f t="shared" si="123"/>
        <v>0</v>
      </c>
      <c r="Q1111" s="109">
        <f t="shared" si="124"/>
        <v>0</v>
      </c>
      <c r="R1111" s="109">
        <f t="shared" si="125"/>
        <v>0</v>
      </c>
      <c r="S1111" s="425"/>
    </row>
    <row r="1112" spans="1:19" x14ac:dyDescent="0.3">
      <c r="A1112" s="421"/>
      <c r="B1112" s="424"/>
      <c r="C1112" s="421"/>
      <c r="D1112" s="421"/>
      <c r="E1112" s="421"/>
      <c r="F1112" s="421"/>
      <c r="G1112" s="421"/>
      <c r="H1112" s="421"/>
      <c r="I1112" s="220">
        <f>IF(B1112&gt;A_Stammdaten!$B$12,0,SUM(C1112,D1112,F1112,G1112)-SUM(E1112,H1112))</f>
        <v>0</v>
      </c>
      <c r="J1112" s="109">
        <f>IF(B1112&gt;2020,HLOOKUP(A_Stammdaten!$B$12,$L$4:$R$2504,ROW(B1112)-3,FALSE)+IF(OR(B1112=0,A_Stammdaten!$B$12&lt;B1112),0,I1112*1/20),0)</f>
        <v>0</v>
      </c>
      <c r="K1112" s="109">
        <f>IF(B1112&gt;2020,HLOOKUP(A_Stammdaten!$B$12,$L$4:$R$2504,ROW(B1112)-3,FALSE),0)</f>
        <v>0</v>
      </c>
      <c r="L1112" s="109">
        <f t="shared" si="119"/>
        <v>0</v>
      </c>
      <c r="M1112" s="109">
        <f t="shared" si="120"/>
        <v>0</v>
      </c>
      <c r="N1112" s="109">
        <f t="shared" si="121"/>
        <v>0</v>
      </c>
      <c r="O1112" s="109">
        <f t="shared" si="122"/>
        <v>0</v>
      </c>
      <c r="P1112" s="109">
        <f t="shared" si="123"/>
        <v>0</v>
      </c>
      <c r="Q1112" s="109">
        <f t="shared" si="124"/>
        <v>0</v>
      </c>
      <c r="R1112" s="109">
        <f t="shared" si="125"/>
        <v>0</v>
      </c>
      <c r="S1112" s="425"/>
    </row>
    <row r="1113" spans="1:19" x14ac:dyDescent="0.3">
      <c r="A1113" s="421"/>
      <c r="B1113" s="424"/>
      <c r="C1113" s="421"/>
      <c r="D1113" s="421"/>
      <c r="E1113" s="421"/>
      <c r="F1113" s="421"/>
      <c r="G1113" s="421"/>
      <c r="H1113" s="421"/>
      <c r="I1113" s="220">
        <f>IF(B1113&gt;A_Stammdaten!$B$12,0,SUM(C1113,D1113,F1113,G1113)-SUM(E1113,H1113))</f>
        <v>0</v>
      </c>
      <c r="J1113" s="109">
        <f>IF(B1113&gt;2020,HLOOKUP(A_Stammdaten!$B$12,$L$4:$R$2504,ROW(B1113)-3,FALSE)+IF(OR(B1113=0,A_Stammdaten!$B$12&lt;B1113),0,I1113*1/20),0)</f>
        <v>0</v>
      </c>
      <c r="K1113" s="109">
        <f>IF(B1113&gt;2020,HLOOKUP(A_Stammdaten!$B$12,$L$4:$R$2504,ROW(B1113)-3,FALSE),0)</f>
        <v>0</v>
      </c>
      <c r="L1113" s="109">
        <f t="shared" si="119"/>
        <v>0</v>
      </c>
      <c r="M1113" s="109">
        <f t="shared" si="120"/>
        <v>0</v>
      </c>
      <c r="N1113" s="109">
        <f t="shared" si="121"/>
        <v>0</v>
      </c>
      <c r="O1113" s="109">
        <f t="shared" si="122"/>
        <v>0</v>
      </c>
      <c r="P1113" s="109">
        <f t="shared" si="123"/>
        <v>0</v>
      </c>
      <c r="Q1113" s="109">
        <f t="shared" si="124"/>
        <v>0</v>
      </c>
      <c r="R1113" s="109">
        <f t="shared" si="125"/>
        <v>0</v>
      </c>
      <c r="S1113" s="425"/>
    </row>
    <row r="1114" spans="1:19" x14ac:dyDescent="0.3">
      <c r="A1114" s="421"/>
      <c r="B1114" s="424"/>
      <c r="C1114" s="421"/>
      <c r="D1114" s="421"/>
      <c r="E1114" s="421"/>
      <c r="F1114" s="421"/>
      <c r="G1114" s="421"/>
      <c r="H1114" s="421"/>
      <c r="I1114" s="220">
        <f>IF(B1114&gt;A_Stammdaten!$B$12,0,SUM(C1114,D1114,F1114,G1114)-SUM(E1114,H1114))</f>
        <v>0</v>
      </c>
      <c r="J1114" s="109">
        <f>IF(B1114&gt;2020,HLOOKUP(A_Stammdaten!$B$12,$L$4:$R$2504,ROW(B1114)-3,FALSE)+IF(OR(B1114=0,A_Stammdaten!$B$12&lt;B1114),0,I1114*1/20),0)</f>
        <v>0</v>
      </c>
      <c r="K1114" s="109">
        <f>IF(B1114&gt;2020,HLOOKUP(A_Stammdaten!$B$12,$L$4:$R$2504,ROW(B1114)-3,FALSE),0)</f>
        <v>0</v>
      </c>
      <c r="L1114" s="109">
        <f t="shared" si="119"/>
        <v>0</v>
      </c>
      <c r="M1114" s="109">
        <f t="shared" si="120"/>
        <v>0</v>
      </c>
      <c r="N1114" s="109">
        <f t="shared" si="121"/>
        <v>0</v>
      </c>
      <c r="O1114" s="109">
        <f t="shared" si="122"/>
        <v>0</v>
      </c>
      <c r="P1114" s="109">
        <f t="shared" si="123"/>
        <v>0</v>
      </c>
      <c r="Q1114" s="109">
        <f t="shared" si="124"/>
        <v>0</v>
      </c>
      <c r="R1114" s="109">
        <f t="shared" si="125"/>
        <v>0</v>
      </c>
      <c r="S1114" s="425"/>
    </row>
    <row r="1115" spans="1:19" x14ac:dyDescent="0.3">
      <c r="A1115" s="421"/>
      <c r="B1115" s="424"/>
      <c r="C1115" s="421"/>
      <c r="D1115" s="421"/>
      <c r="E1115" s="421"/>
      <c r="F1115" s="421"/>
      <c r="G1115" s="421"/>
      <c r="H1115" s="421"/>
      <c r="I1115" s="220">
        <f>IF(B1115&gt;A_Stammdaten!$B$12,0,SUM(C1115,D1115,F1115,G1115)-SUM(E1115,H1115))</f>
        <v>0</v>
      </c>
      <c r="J1115" s="109">
        <f>IF(B1115&gt;2020,HLOOKUP(A_Stammdaten!$B$12,$L$4:$R$2504,ROW(B1115)-3,FALSE)+IF(OR(B1115=0,A_Stammdaten!$B$12&lt;B1115),0,I1115*1/20),0)</f>
        <v>0</v>
      </c>
      <c r="K1115" s="109">
        <f>IF(B1115&gt;2020,HLOOKUP(A_Stammdaten!$B$12,$L$4:$R$2504,ROW(B1115)-3,FALSE),0)</f>
        <v>0</v>
      </c>
      <c r="L1115" s="109">
        <f t="shared" si="119"/>
        <v>0</v>
      </c>
      <c r="M1115" s="109">
        <f t="shared" si="120"/>
        <v>0</v>
      </c>
      <c r="N1115" s="109">
        <f t="shared" si="121"/>
        <v>0</v>
      </c>
      <c r="O1115" s="109">
        <f t="shared" si="122"/>
        <v>0</v>
      </c>
      <c r="P1115" s="109">
        <f t="shared" si="123"/>
        <v>0</v>
      </c>
      <c r="Q1115" s="109">
        <f t="shared" si="124"/>
        <v>0</v>
      </c>
      <c r="R1115" s="109">
        <f t="shared" si="125"/>
        <v>0</v>
      </c>
      <c r="S1115" s="425"/>
    </row>
    <row r="1116" spans="1:19" x14ac:dyDescent="0.3">
      <c r="A1116" s="421"/>
      <c r="B1116" s="424"/>
      <c r="C1116" s="421"/>
      <c r="D1116" s="421"/>
      <c r="E1116" s="421"/>
      <c r="F1116" s="421"/>
      <c r="G1116" s="421"/>
      <c r="H1116" s="421"/>
      <c r="I1116" s="220">
        <f>IF(B1116&gt;A_Stammdaten!$B$12,0,SUM(C1116,D1116,F1116,G1116)-SUM(E1116,H1116))</f>
        <v>0</v>
      </c>
      <c r="J1116" s="109">
        <f>IF(B1116&gt;2020,HLOOKUP(A_Stammdaten!$B$12,$L$4:$R$2504,ROW(B1116)-3,FALSE)+IF(OR(B1116=0,A_Stammdaten!$B$12&lt;B1116),0,I1116*1/20),0)</f>
        <v>0</v>
      </c>
      <c r="K1116" s="109">
        <f>IF(B1116&gt;2020,HLOOKUP(A_Stammdaten!$B$12,$L$4:$R$2504,ROW(B1116)-3,FALSE),0)</f>
        <v>0</v>
      </c>
      <c r="L1116" s="109">
        <f t="shared" si="119"/>
        <v>0</v>
      </c>
      <c r="M1116" s="109">
        <f t="shared" si="120"/>
        <v>0</v>
      </c>
      <c r="N1116" s="109">
        <f t="shared" si="121"/>
        <v>0</v>
      </c>
      <c r="O1116" s="109">
        <f t="shared" si="122"/>
        <v>0</v>
      </c>
      <c r="P1116" s="109">
        <f t="shared" si="123"/>
        <v>0</v>
      </c>
      <c r="Q1116" s="109">
        <f t="shared" si="124"/>
        <v>0</v>
      </c>
      <c r="R1116" s="109">
        <f t="shared" si="125"/>
        <v>0</v>
      </c>
      <c r="S1116" s="425"/>
    </row>
    <row r="1117" spans="1:19" x14ac:dyDescent="0.3">
      <c r="A1117" s="421"/>
      <c r="B1117" s="424"/>
      <c r="C1117" s="421"/>
      <c r="D1117" s="421"/>
      <c r="E1117" s="421"/>
      <c r="F1117" s="421"/>
      <c r="G1117" s="421"/>
      <c r="H1117" s="421"/>
      <c r="I1117" s="220">
        <f>IF(B1117&gt;A_Stammdaten!$B$12,0,SUM(C1117,D1117,F1117,G1117)-SUM(E1117,H1117))</f>
        <v>0</v>
      </c>
      <c r="J1117" s="109">
        <f>IF(B1117&gt;2020,HLOOKUP(A_Stammdaten!$B$12,$L$4:$R$2504,ROW(B1117)-3,FALSE)+IF(OR(B1117=0,A_Stammdaten!$B$12&lt;B1117),0,I1117*1/20),0)</f>
        <v>0</v>
      </c>
      <c r="K1117" s="109">
        <f>IF(B1117&gt;2020,HLOOKUP(A_Stammdaten!$B$12,$L$4:$R$2504,ROW(B1117)-3,FALSE),0)</f>
        <v>0</v>
      </c>
      <c r="L1117" s="109">
        <f t="shared" si="119"/>
        <v>0</v>
      </c>
      <c r="M1117" s="109">
        <f t="shared" si="120"/>
        <v>0</v>
      </c>
      <c r="N1117" s="109">
        <f t="shared" si="121"/>
        <v>0</v>
      </c>
      <c r="O1117" s="109">
        <f t="shared" si="122"/>
        <v>0</v>
      </c>
      <c r="P1117" s="109">
        <f t="shared" si="123"/>
        <v>0</v>
      </c>
      <c r="Q1117" s="109">
        <f t="shared" si="124"/>
        <v>0</v>
      </c>
      <c r="R1117" s="109">
        <f t="shared" si="125"/>
        <v>0</v>
      </c>
      <c r="S1117" s="425"/>
    </row>
    <row r="1118" spans="1:19" x14ac:dyDescent="0.3">
      <c r="A1118" s="421"/>
      <c r="B1118" s="424"/>
      <c r="C1118" s="421"/>
      <c r="D1118" s="421"/>
      <c r="E1118" s="421"/>
      <c r="F1118" s="421"/>
      <c r="G1118" s="421"/>
      <c r="H1118" s="421"/>
      <c r="I1118" s="220">
        <f>IF(B1118&gt;A_Stammdaten!$B$12,0,SUM(C1118,D1118,F1118,G1118)-SUM(E1118,H1118))</f>
        <v>0</v>
      </c>
      <c r="J1118" s="109">
        <f>IF(B1118&gt;2020,HLOOKUP(A_Stammdaten!$B$12,$L$4:$R$2504,ROW(B1118)-3,FALSE)+IF(OR(B1118=0,A_Stammdaten!$B$12&lt;B1118),0,I1118*1/20),0)</f>
        <v>0</v>
      </c>
      <c r="K1118" s="109">
        <f>IF(B1118&gt;2020,HLOOKUP(A_Stammdaten!$B$12,$L$4:$R$2504,ROW(B1118)-3,FALSE),0)</f>
        <v>0</v>
      </c>
      <c r="L1118" s="109">
        <f t="shared" si="119"/>
        <v>0</v>
      </c>
      <c r="M1118" s="109">
        <f t="shared" si="120"/>
        <v>0</v>
      </c>
      <c r="N1118" s="109">
        <f t="shared" si="121"/>
        <v>0</v>
      </c>
      <c r="O1118" s="109">
        <f t="shared" si="122"/>
        <v>0</v>
      </c>
      <c r="P1118" s="109">
        <f t="shared" si="123"/>
        <v>0</v>
      </c>
      <c r="Q1118" s="109">
        <f t="shared" si="124"/>
        <v>0</v>
      </c>
      <c r="R1118" s="109">
        <f t="shared" si="125"/>
        <v>0</v>
      </c>
      <c r="S1118" s="425"/>
    </row>
    <row r="1119" spans="1:19" x14ac:dyDescent="0.3">
      <c r="A1119" s="421"/>
      <c r="B1119" s="424"/>
      <c r="C1119" s="421"/>
      <c r="D1119" s="421"/>
      <c r="E1119" s="421"/>
      <c r="F1119" s="421"/>
      <c r="G1119" s="421"/>
      <c r="H1119" s="421"/>
      <c r="I1119" s="220">
        <f>IF(B1119&gt;A_Stammdaten!$B$12,0,SUM(C1119,D1119,F1119,G1119)-SUM(E1119,H1119))</f>
        <v>0</v>
      </c>
      <c r="J1119" s="109">
        <f>IF(B1119&gt;2020,HLOOKUP(A_Stammdaten!$B$12,$L$4:$R$2504,ROW(B1119)-3,FALSE)+IF(OR(B1119=0,A_Stammdaten!$B$12&lt;B1119),0,I1119*1/20),0)</f>
        <v>0</v>
      </c>
      <c r="K1119" s="109">
        <f>IF(B1119&gt;2020,HLOOKUP(A_Stammdaten!$B$12,$L$4:$R$2504,ROW(B1119)-3,FALSE),0)</f>
        <v>0</v>
      </c>
      <c r="L1119" s="109">
        <f t="shared" si="119"/>
        <v>0</v>
      </c>
      <c r="M1119" s="109">
        <f t="shared" si="120"/>
        <v>0</v>
      </c>
      <c r="N1119" s="109">
        <f t="shared" si="121"/>
        <v>0</v>
      </c>
      <c r="O1119" s="109">
        <f t="shared" si="122"/>
        <v>0</v>
      </c>
      <c r="P1119" s="109">
        <f t="shared" si="123"/>
        <v>0</v>
      </c>
      <c r="Q1119" s="109">
        <f t="shared" si="124"/>
        <v>0</v>
      </c>
      <c r="R1119" s="109">
        <f t="shared" si="125"/>
        <v>0</v>
      </c>
      <c r="S1119" s="425"/>
    </row>
    <row r="1120" spans="1:19" x14ac:dyDescent="0.3">
      <c r="A1120" s="421"/>
      <c r="B1120" s="424"/>
      <c r="C1120" s="421"/>
      <c r="D1120" s="421"/>
      <c r="E1120" s="421"/>
      <c r="F1120" s="421"/>
      <c r="G1120" s="421"/>
      <c r="H1120" s="421"/>
      <c r="I1120" s="220">
        <f>IF(B1120&gt;A_Stammdaten!$B$12,0,SUM(C1120,D1120,F1120,G1120)-SUM(E1120,H1120))</f>
        <v>0</v>
      </c>
      <c r="J1120" s="109">
        <f>IF(B1120&gt;2020,HLOOKUP(A_Stammdaten!$B$12,$L$4:$R$2504,ROW(B1120)-3,FALSE)+IF(OR(B1120=0,A_Stammdaten!$B$12&lt;B1120),0,I1120*1/20),0)</f>
        <v>0</v>
      </c>
      <c r="K1120" s="109">
        <f>IF(B1120&gt;2020,HLOOKUP(A_Stammdaten!$B$12,$L$4:$R$2504,ROW(B1120)-3,FALSE),0)</f>
        <v>0</v>
      </c>
      <c r="L1120" s="109">
        <f t="shared" si="119"/>
        <v>0</v>
      </c>
      <c r="M1120" s="109">
        <f t="shared" si="120"/>
        <v>0</v>
      </c>
      <c r="N1120" s="109">
        <f t="shared" si="121"/>
        <v>0</v>
      </c>
      <c r="O1120" s="109">
        <f t="shared" si="122"/>
        <v>0</v>
      </c>
      <c r="P1120" s="109">
        <f t="shared" si="123"/>
        <v>0</v>
      </c>
      <c r="Q1120" s="109">
        <f t="shared" si="124"/>
        <v>0</v>
      </c>
      <c r="R1120" s="109">
        <f t="shared" si="125"/>
        <v>0</v>
      </c>
      <c r="S1120" s="425"/>
    </row>
    <row r="1121" spans="1:19" x14ac:dyDescent="0.3">
      <c r="A1121" s="421"/>
      <c r="B1121" s="424"/>
      <c r="C1121" s="421"/>
      <c r="D1121" s="421"/>
      <c r="E1121" s="421"/>
      <c r="F1121" s="421"/>
      <c r="G1121" s="421"/>
      <c r="H1121" s="421"/>
      <c r="I1121" s="220">
        <f>IF(B1121&gt;A_Stammdaten!$B$12,0,SUM(C1121,D1121,F1121,G1121)-SUM(E1121,H1121))</f>
        <v>0</v>
      </c>
      <c r="J1121" s="109">
        <f>IF(B1121&gt;2020,HLOOKUP(A_Stammdaten!$B$12,$L$4:$R$2504,ROW(B1121)-3,FALSE)+IF(OR(B1121=0,A_Stammdaten!$B$12&lt;B1121),0,I1121*1/20),0)</f>
        <v>0</v>
      </c>
      <c r="K1121" s="109">
        <f>IF(B1121&gt;2020,HLOOKUP(A_Stammdaten!$B$12,$L$4:$R$2504,ROW(B1121)-3,FALSE),0)</f>
        <v>0</v>
      </c>
      <c r="L1121" s="109">
        <f t="shared" si="119"/>
        <v>0</v>
      </c>
      <c r="M1121" s="109">
        <f t="shared" si="120"/>
        <v>0</v>
      </c>
      <c r="N1121" s="109">
        <f t="shared" si="121"/>
        <v>0</v>
      </c>
      <c r="O1121" s="109">
        <f t="shared" si="122"/>
        <v>0</v>
      </c>
      <c r="P1121" s="109">
        <f t="shared" si="123"/>
        <v>0</v>
      </c>
      <c r="Q1121" s="109">
        <f t="shared" si="124"/>
        <v>0</v>
      </c>
      <c r="R1121" s="109">
        <f t="shared" si="125"/>
        <v>0</v>
      </c>
      <c r="S1121" s="425"/>
    </row>
    <row r="1122" spans="1:19" x14ac:dyDescent="0.3">
      <c r="A1122" s="421"/>
      <c r="B1122" s="424"/>
      <c r="C1122" s="421"/>
      <c r="D1122" s="421"/>
      <c r="E1122" s="421"/>
      <c r="F1122" s="421"/>
      <c r="G1122" s="421"/>
      <c r="H1122" s="421"/>
      <c r="I1122" s="220">
        <f>IF(B1122&gt;A_Stammdaten!$B$12,0,SUM(C1122,D1122,F1122,G1122)-SUM(E1122,H1122))</f>
        <v>0</v>
      </c>
      <c r="J1122" s="109">
        <f>IF(B1122&gt;2020,HLOOKUP(A_Stammdaten!$B$12,$L$4:$R$2504,ROW(B1122)-3,FALSE)+IF(OR(B1122=0,A_Stammdaten!$B$12&lt;B1122),0,I1122*1/20),0)</f>
        <v>0</v>
      </c>
      <c r="K1122" s="109">
        <f>IF(B1122&gt;2020,HLOOKUP(A_Stammdaten!$B$12,$L$4:$R$2504,ROW(B1122)-3,FALSE),0)</f>
        <v>0</v>
      </c>
      <c r="L1122" s="109">
        <f t="shared" si="119"/>
        <v>0</v>
      </c>
      <c r="M1122" s="109">
        <f t="shared" si="120"/>
        <v>0</v>
      </c>
      <c r="N1122" s="109">
        <f t="shared" si="121"/>
        <v>0</v>
      </c>
      <c r="O1122" s="109">
        <f t="shared" si="122"/>
        <v>0</v>
      </c>
      <c r="P1122" s="109">
        <f t="shared" si="123"/>
        <v>0</v>
      </c>
      <c r="Q1122" s="109">
        <f t="shared" si="124"/>
        <v>0</v>
      </c>
      <c r="R1122" s="109">
        <f t="shared" si="125"/>
        <v>0</v>
      </c>
      <c r="S1122" s="425"/>
    </row>
    <row r="1123" spans="1:19" x14ac:dyDescent="0.3">
      <c r="A1123" s="421"/>
      <c r="B1123" s="424"/>
      <c r="C1123" s="421"/>
      <c r="D1123" s="421"/>
      <c r="E1123" s="421"/>
      <c r="F1123" s="421"/>
      <c r="G1123" s="421"/>
      <c r="H1123" s="421"/>
      <c r="I1123" s="220">
        <f>IF(B1123&gt;A_Stammdaten!$B$12,0,SUM(C1123,D1123,F1123,G1123)-SUM(E1123,H1123))</f>
        <v>0</v>
      </c>
      <c r="J1123" s="109">
        <f>IF(B1123&gt;2020,HLOOKUP(A_Stammdaten!$B$12,$L$4:$R$2504,ROW(B1123)-3,FALSE)+IF(OR(B1123=0,A_Stammdaten!$B$12&lt;B1123),0,I1123*1/20),0)</f>
        <v>0</v>
      </c>
      <c r="K1123" s="109">
        <f>IF(B1123&gt;2020,HLOOKUP(A_Stammdaten!$B$12,$L$4:$R$2504,ROW(B1123)-3,FALSE),0)</f>
        <v>0</v>
      </c>
      <c r="L1123" s="109">
        <f t="shared" si="119"/>
        <v>0</v>
      </c>
      <c r="M1123" s="109">
        <f t="shared" si="120"/>
        <v>0</v>
      </c>
      <c r="N1123" s="109">
        <f t="shared" si="121"/>
        <v>0</v>
      </c>
      <c r="O1123" s="109">
        <f t="shared" si="122"/>
        <v>0</v>
      </c>
      <c r="P1123" s="109">
        <f t="shared" si="123"/>
        <v>0</v>
      </c>
      <c r="Q1123" s="109">
        <f t="shared" si="124"/>
        <v>0</v>
      </c>
      <c r="R1123" s="109">
        <f t="shared" si="125"/>
        <v>0</v>
      </c>
      <c r="S1123" s="425"/>
    </row>
    <row r="1124" spans="1:19" x14ac:dyDescent="0.3">
      <c r="A1124" s="421"/>
      <c r="B1124" s="424"/>
      <c r="C1124" s="421"/>
      <c r="D1124" s="421"/>
      <c r="E1124" s="421"/>
      <c r="F1124" s="421"/>
      <c r="G1124" s="421"/>
      <c r="H1124" s="421"/>
      <c r="I1124" s="220">
        <f>IF(B1124&gt;A_Stammdaten!$B$12,0,SUM(C1124,D1124,F1124,G1124)-SUM(E1124,H1124))</f>
        <v>0</v>
      </c>
      <c r="J1124" s="109">
        <f>IF(B1124&gt;2020,HLOOKUP(A_Stammdaten!$B$12,$L$4:$R$2504,ROW(B1124)-3,FALSE)+IF(OR(B1124=0,A_Stammdaten!$B$12&lt;B1124),0,I1124*1/20),0)</f>
        <v>0</v>
      </c>
      <c r="K1124" s="109">
        <f>IF(B1124&gt;2020,HLOOKUP(A_Stammdaten!$B$12,$L$4:$R$2504,ROW(B1124)-3,FALSE),0)</f>
        <v>0</v>
      </c>
      <c r="L1124" s="109">
        <f t="shared" si="119"/>
        <v>0</v>
      </c>
      <c r="M1124" s="109">
        <f t="shared" si="120"/>
        <v>0</v>
      </c>
      <c r="N1124" s="109">
        <f t="shared" si="121"/>
        <v>0</v>
      </c>
      <c r="O1124" s="109">
        <f t="shared" si="122"/>
        <v>0</v>
      </c>
      <c r="P1124" s="109">
        <f t="shared" si="123"/>
        <v>0</v>
      </c>
      <c r="Q1124" s="109">
        <f t="shared" si="124"/>
        <v>0</v>
      </c>
      <c r="R1124" s="109">
        <f t="shared" si="125"/>
        <v>0</v>
      </c>
      <c r="S1124" s="425"/>
    </row>
    <row r="1125" spans="1:19" x14ac:dyDescent="0.3">
      <c r="A1125" s="421"/>
      <c r="B1125" s="424"/>
      <c r="C1125" s="421"/>
      <c r="D1125" s="421"/>
      <c r="E1125" s="421"/>
      <c r="F1125" s="421"/>
      <c r="G1125" s="421"/>
      <c r="H1125" s="421"/>
      <c r="I1125" s="220">
        <f>IF(B1125&gt;A_Stammdaten!$B$12,0,SUM(C1125,D1125,F1125,G1125)-SUM(E1125,H1125))</f>
        <v>0</v>
      </c>
      <c r="J1125" s="109">
        <f>IF(B1125&gt;2020,HLOOKUP(A_Stammdaten!$B$12,$L$4:$R$2504,ROW(B1125)-3,FALSE)+IF(OR(B1125=0,A_Stammdaten!$B$12&lt;B1125),0,I1125*1/20),0)</f>
        <v>0</v>
      </c>
      <c r="K1125" s="109">
        <f>IF(B1125&gt;2020,HLOOKUP(A_Stammdaten!$B$12,$L$4:$R$2504,ROW(B1125)-3,FALSE),0)</f>
        <v>0</v>
      </c>
      <c r="L1125" s="109">
        <f t="shared" si="119"/>
        <v>0</v>
      </c>
      <c r="M1125" s="109">
        <f t="shared" si="120"/>
        <v>0</v>
      </c>
      <c r="N1125" s="109">
        <f t="shared" si="121"/>
        <v>0</v>
      </c>
      <c r="O1125" s="109">
        <f t="shared" si="122"/>
        <v>0</v>
      </c>
      <c r="P1125" s="109">
        <f t="shared" si="123"/>
        <v>0</v>
      </c>
      <c r="Q1125" s="109">
        <f t="shared" si="124"/>
        <v>0</v>
      </c>
      <c r="R1125" s="109">
        <f t="shared" si="125"/>
        <v>0</v>
      </c>
      <c r="S1125" s="425"/>
    </row>
    <row r="1126" spans="1:19" x14ac:dyDescent="0.3">
      <c r="A1126" s="421"/>
      <c r="B1126" s="424"/>
      <c r="C1126" s="421"/>
      <c r="D1126" s="421"/>
      <c r="E1126" s="421"/>
      <c r="F1126" s="421"/>
      <c r="G1126" s="421"/>
      <c r="H1126" s="421"/>
      <c r="I1126" s="220">
        <f>IF(B1126&gt;A_Stammdaten!$B$12,0,SUM(C1126,D1126,F1126,G1126)-SUM(E1126,H1126))</f>
        <v>0</v>
      </c>
      <c r="J1126" s="109">
        <f>IF(B1126&gt;2020,HLOOKUP(A_Stammdaten!$B$12,$L$4:$R$2504,ROW(B1126)-3,FALSE)+IF(OR(B1126=0,A_Stammdaten!$B$12&lt;B1126),0,I1126*1/20),0)</f>
        <v>0</v>
      </c>
      <c r="K1126" s="109">
        <f>IF(B1126&gt;2020,HLOOKUP(A_Stammdaten!$B$12,$L$4:$R$2504,ROW(B1126)-3,FALSE),0)</f>
        <v>0</v>
      </c>
      <c r="L1126" s="109">
        <f t="shared" si="119"/>
        <v>0</v>
      </c>
      <c r="M1126" s="109">
        <f t="shared" si="120"/>
        <v>0</v>
      </c>
      <c r="N1126" s="109">
        <f t="shared" si="121"/>
        <v>0</v>
      </c>
      <c r="O1126" s="109">
        <f t="shared" si="122"/>
        <v>0</v>
      </c>
      <c r="P1126" s="109">
        <f t="shared" si="123"/>
        <v>0</v>
      </c>
      <c r="Q1126" s="109">
        <f t="shared" si="124"/>
        <v>0</v>
      </c>
      <c r="R1126" s="109">
        <f t="shared" si="125"/>
        <v>0</v>
      </c>
      <c r="S1126" s="425"/>
    </row>
    <row r="1127" spans="1:19" x14ac:dyDescent="0.3">
      <c r="A1127" s="421"/>
      <c r="B1127" s="424"/>
      <c r="C1127" s="421"/>
      <c r="D1127" s="421"/>
      <c r="E1127" s="421"/>
      <c r="F1127" s="421"/>
      <c r="G1127" s="421"/>
      <c r="H1127" s="421"/>
      <c r="I1127" s="220">
        <f>IF(B1127&gt;A_Stammdaten!$B$12,0,SUM(C1127,D1127,F1127,G1127)-SUM(E1127,H1127))</f>
        <v>0</v>
      </c>
      <c r="J1127" s="109">
        <f>IF(B1127&gt;2020,HLOOKUP(A_Stammdaten!$B$12,$L$4:$R$2504,ROW(B1127)-3,FALSE)+IF(OR(B1127=0,A_Stammdaten!$B$12&lt;B1127),0,I1127*1/20),0)</f>
        <v>0</v>
      </c>
      <c r="K1127" s="109">
        <f>IF(B1127&gt;2020,HLOOKUP(A_Stammdaten!$B$12,$L$4:$R$2504,ROW(B1127)-3,FALSE),0)</f>
        <v>0</v>
      </c>
      <c r="L1127" s="109">
        <f t="shared" si="119"/>
        <v>0</v>
      </c>
      <c r="M1127" s="109">
        <f t="shared" si="120"/>
        <v>0</v>
      </c>
      <c r="N1127" s="109">
        <f t="shared" si="121"/>
        <v>0</v>
      </c>
      <c r="O1127" s="109">
        <f t="shared" si="122"/>
        <v>0</v>
      </c>
      <c r="P1127" s="109">
        <f t="shared" si="123"/>
        <v>0</v>
      </c>
      <c r="Q1127" s="109">
        <f t="shared" si="124"/>
        <v>0</v>
      </c>
      <c r="R1127" s="109">
        <f t="shared" si="125"/>
        <v>0</v>
      </c>
      <c r="S1127" s="425"/>
    </row>
    <row r="1128" spans="1:19" x14ac:dyDescent="0.3">
      <c r="A1128" s="421"/>
      <c r="B1128" s="424"/>
      <c r="C1128" s="421"/>
      <c r="D1128" s="421"/>
      <c r="E1128" s="421"/>
      <c r="F1128" s="421"/>
      <c r="G1128" s="421"/>
      <c r="H1128" s="421"/>
      <c r="I1128" s="220">
        <f>IF(B1128&gt;A_Stammdaten!$B$12,0,SUM(C1128,D1128,F1128,G1128)-SUM(E1128,H1128))</f>
        <v>0</v>
      </c>
      <c r="J1128" s="109">
        <f>IF(B1128&gt;2020,HLOOKUP(A_Stammdaten!$B$12,$L$4:$R$2504,ROW(B1128)-3,FALSE)+IF(OR(B1128=0,A_Stammdaten!$B$12&lt;B1128),0,I1128*1/20),0)</f>
        <v>0</v>
      </c>
      <c r="K1128" s="109">
        <f>IF(B1128&gt;2020,HLOOKUP(A_Stammdaten!$B$12,$L$4:$R$2504,ROW(B1128)-3,FALSE),0)</f>
        <v>0</v>
      </c>
      <c r="L1128" s="109">
        <f t="shared" si="119"/>
        <v>0</v>
      </c>
      <c r="M1128" s="109">
        <f t="shared" si="120"/>
        <v>0</v>
      </c>
      <c r="N1128" s="109">
        <f t="shared" si="121"/>
        <v>0</v>
      </c>
      <c r="O1128" s="109">
        <f t="shared" si="122"/>
        <v>0</v>
      </c>
      <c r="P1128" s="109">
        <f t="shared" si="123"/>
        <v>0</v>
      </c>
      <c r="Q1128" s="109">
        <f t="shared" si="124"/>
        <v>0</v>
      </c>
      <c r="R1128" s="109">
        <f t="shared" si="125"/>
        <v>0</v>
      </c>
      <c r="S1128" s="425"/>
    </row>
    <row r="1129" spans="1:19" x14ac:dyDescent="0.3">
      <c r="A1129" s="421"/>
      <c r="B1129" s="424"/>
      <c r="C1129" s="421"/>
      <c r="D1129" s="421"/>
      <c r="E1129" s="421"/>
      <c r="F1129" s="421"/>
      <c r="G1129" s="421"/>
      <c r="H1129" s="421"/>
      <c r="I1129" s="220">
        <f>IF(B1129&gt;A_Stammdaten!$B$12,0,SUM(C1129,D1129,F1129,G1129)-SUM(E1129,H1129))</f>
        <v>0</v>
      </c>
      <c r="J1129" s="109">
        <f>IF(B1129&gt;2020,HLOOKUP(A_Stammdaten!$B$12,$L$4:$R$2504,ROW(B1129)-3,FALSE)+IF(OR(B1129=0,A_Stammdaten!$B$12&lt;B1129),0,I1129*1/20),0)</f>
        <v>0</v>
      </c>
      <c r="K1129" s="109">
        <f>IF(B1129&gt;2020,HLOOKUP(A_Stammdaten!$B$12,$L$4:$R$2504,ROW(B1129)-3,FALSE),0)</f>
        <v>0</v>
      </c>
      <c r="L1129" s="109">
        <f t="shared" si="119"/>
        <v>0</v>
      </c>
      <c r="M1129" s="109">
        <f t="shared" si="120"/>
        <v>0</v>
      </c>
      <c r="N1129" s="109">
        <f t="shared" si="121"/>
        <v>0</v>
      </c>
      <c r="O1129" s="109">
        <f t="shared" si="122"/>
        <v>0</v>
      </c>
      <c r="P1129" s="109">
        <f t="shared" si="123"/>
        <v>0</v>
      </c>
      <c r="Q1129" s="109">
        <f t="shared" si="124"/>
        <v>0</v>
      </c>
      <c r="R1129" s="109">
        <f t="shared" si="125"/>
        <v>0</v>
      </c>
      <c r="S1129" s="425"/>
    </row>
    <row r="1130" spans="1:19" x14ac:dyDescent="0.3">
      <c r="A1130" s="421"/>
      <c r="B1130" s="424"/>
      <c r="C1130" s="421"/>
      <c r="D1130" s="421"/>
      <c r="E1130" s="421"/>
      <c r="F1130" s="421"/>
      <c r="G1130" s="421"/>
      <c r="H1130" s="421"/>
      <c r="I1130" s="220">
        <f>IF(B1130&gt;A_Stammdaten!$B$12,0,SUM(C1130,D1130,F1130,G1130)-SUM(E1130,H1130))</f>
        <v>0</v>
      </c>
      <c r="J1130" s="109">
        <f>IF(B1130&gt;2020,HLOOKUP(A_Stammdaten!$B$12,$L$4:$R$2504,ROW(B1130)-3,FALSE)+IF(OR(B1130=0,A_Stammdaten!$B$12&lt;B1130),0,I1130*1/20),0)</f>
        <v>0</v>
      </c>
      <c r="K1130" s="109">
        <f>IF(B1130&gt;2020,HLOOKUP(A_Stammdaten!$B$12,$L$4:$R$2504,ROW(B1130)-3,FALSE),0)</f>
        <v>0</v>
      </c>
      <c r="L1130" s="109">
        <f t="shared" si="119"/>
        <v>0</v>
      </c>
      <c r="M1130" s="109">
        <f t="shared" si="120"/>
        <v>0</v>
      </c>
      <c r="N1130" s="109">
        <f t="shared" si="121"/>
        <v>0</v>
      </c>
      <c r="O1130" s="109">
        <f t="shared" si="122"/>
        <v>0</v>
      </c>
      <c r="P1130" s="109">
        <f t="shared" si="123"/>
        <v>0</v>
      </c>
      <c r="Q1130" s="109">
        <f t="shared" si="124"/>
        <v>0</v>
      </c>
      <c r="R1130" s="109">
        <f t="shared" si="125"/>
        <v>0</v>
      </c>
      <c r="S1130" s="425"/>
    </row>
    <row r="1131" spans="1:19" x14ac:dyDescent="0.3">
      <c r="A1131" s="421"/>
      <c r="B1131" s="424"/>
      <c r="C1131" s="421"/>
      <c r="D1131" s="421"/>
      <c r="E1131" s="421"/>
      <c r="F1131" s="421"/>
      <c r="G1131" s="421"/>
      <c r="H1131" s="421"/>
      <c r="I1131" s="220">
        <f>IF(B1131&gt;A_Stammdaten!$B$12,0,SUM(C1131,D1131,F1131,G1131)-SUM(E1131,H1131))</f>
        <v>0</v>
      </c>
      <c r="J1131" s="109">
        <f>IF(B1131&gt;2020,HLOOKUP(A_Stammdaten!$B$12,$L$4:$R$2504,ROW(B1131)-3,FALSE)+IF(OR(B1131=0,A_Stammdaten!$B$12&lt;B1131),0,I1131*1/20),0)</f>
        <v>0</v>
      </c>
      <c r="K1131" s="109">
        <f>IF(B1131&gt;2020,HLOOKUP(A_Stammdaten!$B$12,$L$4:$R$2504,ROW(B1131)-3,FALSE),0)</f>
        <v>0</v>
      </c>
      <c r="L1131" s="109">
        <f t="shared" si="119"/>
        <v>0</v>
      </c>
      <c r="M1131" s="109">
        <f t="shared" si="120"/>
        <v>0</v>
      </c>
      <c r="N1131" s="109">
        <f t="shared" si="121"/>
        <v>0</v>
      </c>
      <c r="O1131" s="109">
        <f t="shared" si="122"/>
        <v>0</v>
      </c>
      <c r="P1131" s="109">
        <f t="shared" si="123"/>
        <v>0</v>
      </c>
      <c r="Q1131" s="109">
        <f t="shared" si="124"/>
        <v>0</v>
      </c>
      <c r="R1131" s="109">
        <f t="shared" si="125"/>
        <v>0</v>
      </c>
      <c r="S1131" s="425"/>
    </row>
    <row r="1132" spans="1:19" x14ac:dyDescent="0.3">
      <c r="A1132" s="421"/>
      <c r="B1132" s="424"/>
      <c r="C1132" s="421"/>
      <c r="D1132" s="421"/>
      <c r="E1132" s="421"/>
      <c r="F1132" s="421"/>
      <c r="G1132" s="421"/>
      <c r="H1132" s="421"/>
      <c r="I1132" s="220">
        <f>IF(B1132&gt;A_Stammdaten!$B$12,0,SUM(C1132,D1132,F1132,G1132)-SUM(E1132,H1132))</f>
        <v>0</v>
      </c>
      <c r="J1132" s="109">
        <f>IF(B1132&gt;2020,HLOOKUP(A_Stammdaten!$B$12,$L$4:$R$2504,ROW(B1132)-3,FALSE)+IF(OR(B1132=0,A_Stammdaten!$B$12&lt;B1132),0,I1132*1/20),0)</f>
        <v>0</v>
      </c>
      <c r="K1132" s="109">
        <f>IF(B1132&gt;2020,HLOOKUP(A_Stammdaten!$B$12,$L$4:$R$2504,ROW(B1132)-3,FALSE),0)</f>
        <v>0</v>
      </c>
      <c r="L1132" s="109">
        <f t="shared" si="119"/>
        <v>0</v>
      </c>
      <c r="M1132" s="109">
        <f t="shared" si="120"/>
        <v>0</v>
      </c>
      <c r="N1132" s="109">
        <f t="shared" si="121"/>
        <v>0</v>
      </c>
      <c r="O1132" s="109">
        <f t="shared" si="122"/>
        <v>0</v>
      </c>
      <c r="P1132" s="109">
        <f t="shared" si="123"/>
        <v>0</v>
      </c>
      <c r="Q1132" s="109">
        <f t="shared" si="124"/>
        <v>0</v>
      </c>
      <c r="R1132" s="109">
        <f t="shared" si="125"/>
        <v>0</v>
      </c>
      <c r="S1132" s="425"/>
    </row>
    <row r="1133" spans="1:19" x14ac:dyDescent="0.3">
      <c r="A1133" s="421"/>
      <c r="B1133" s="424"/>
      <c r="C1133" s="421"/>
      <c r="D1133" s="421"/>
      <c r="E1133" s="421"/>
      <c r="F1133" s="421"/>
      <c r="G1133" s="421"/>
      <c r="H1133" s="421"/>
      <c r="I1133" s="220">
        <f>IF(B1133&gt;A_Stammdaten!$B$12,0,SUM(C1133,D1133,F1133,G1133)-SUM(E1133,H1133))</f>
        <v>0</v>
      </c>
      <c r="J1133" s="109">
        <f>IF(B1133&gt;2020,HLOOKUP(A_Stammdaten!$B$12,$L$4:$R$2504,ROW(B1133)-3,FALSE)+IF(OR(B1133=0,A_Stammdaten!$B$12&lt;B1133),0,I1133*1/20),0)</f>
        <v>0</v>
      </c>
      <c r="K1133" s="109">
        <f>IF(B1133&gt;2020,HLOOKUP(A_Stammdaten!$B$12,$L$4:$R$2504,ROW(B1133)-3,FALSE),0)</f>
        <v>0</v>
      </c>
      <c r="L1133" s="109">
        <f t="shared" si="119"/>
        <v>0</v>
      </c>
      <c r="M1133" s="109">
        <f t="shared" si="120"/>
        <v>0</v>
      </c>
      <c r="N1133" s="109">
        <f t="shared" si="121"/>
        <v>0</v>
      </c>
      <c r="O1133" s="109">
        <f t="shared" si="122"/>
        <v>0</v>
      </c>
      <c r="P1133" s="109">
        <f t="shared" si="123"/>
        <v>0</v>
      </c>
      <c r="Q1133" s="109">
        <f t="shared" si="124"/>
        <v>0</v>
      </c>
      <c r="R1133" s="109">
        <f t="shared" si="125"/>
        <v>0</v>
      </c>
      <c r="S1133" s="425"/>
    </row>
    <row r="1134" spans="1:19" x14ac:dyDescent="0.3">
      <c r="A1134" s="421"/>
      <c r="B1134" s="424"/>
      <c r="C1134" s="421"/>
      <c r="D1134" s="421"/>
      <c r="E1134" s="421"/>
      <c r="F1134" s="421"/>
      <c r="G1134" s="421"/>
      <c r="H1134" s="421"/>
      <c r="I1134" s="220">
        <f>IF(B1134&gt;A_Stammdaten!$B$12,0,SUM(C1134,D1134,F1134,G1134)-SUM(E1134,H1134))</f>
        <v>0</v>
      </c>
      <c r="J1134" s="109">
        <f>IF(B1134&gt;2020,HLOOKUP(A_Stammdaten!$B$12,$L$4:$R$2504,ROW(B1134)-3,FALSE)+IF(OR(B1134=0,A_Stammdaten!$B$12&lt;B1134),0,I1134*1/20),0)</f>
        <v>0</v>
      </c>
      <c r="K1134" s="109">
        <f>IF(B1134&gt;2020,HLOOKUP(A_Stammdaten!$B$12,$L$4:$R$2504,ROW(B1134)-3,FALSE),0)</f>
        <v>0</v>
      </c>
      <c r="L1134" s="109">
        <f t="shared" si="119"/>
        <v>0</v>
      </c>
      <c r="M1134" s="109">
        <f t="shared" si="120"/>
        <v>0</v>
      </c>
      <c r="N1134" s="109">
        <f t="shared" si="121"/>
        <v>0</v>
      </c>
      <c r="O1134" s="109">
        <f t="shared" si="122"/>
        <v>0</v>
      </c>
      <c r="P1134" s="109">
        <f t="shared" si="123"/>
        <v>0</v>
      </c>
      <c r="Q1134" s="109">
        <f t="shared" si="124"/>
        <v>0</v>
      </c>
      <c r="R1134" s="109">
        <f t="shared" si="125"/>
        <v>0</v>
      </c>
      <c r="S1134" s="425"/>
    </row>
    <row r="1135" spans="1:19" x14ac:dyDescent="0.3">
      <c r="A1135" s="421"/>
      <c r="B1135" s="424"/>
      <c r="C1135" s="421"/>
      <c r="D1135" s="421"/>
      <c r="E1135" s="421"/>
      <c r="F1135" s="421"/>
      <c r="G1135" s="421"/>
      <c r="H1135" s="421"/>
      <c r="I1135" s="220">
        <f>IF(B1135&gt;A_Stammdaten!$B$12,0,SUM(C1135,D1135,F1135,G1135)-SUM(E1135,H1135))</f>
        <v>0</v>
      </c>
      <c r="J1135" s="109">
        <f>IF(B1135&gt;2020,HLOOKUP(A_Stammdaten!$B$12,$L$4:$R$2504,ROW(B1135)-3,FALSE)+IF(OR(B1135=0,A_Stammdaten!$B$12&lt;B1135),0,I1135*1/20),0)</f>
        <v>0</v>
      </c>
      <c r="K1135" s="109">
        <f>IF(B1135&gt;2020,HLOOKUP(A_Stammdaten!$B$12,$L$4:$R$2504,ROW(B1135)-3,FALSE),0)</f>
        <v>0</v>
      </c>
      <c r="L1135" s="109">
        <f t="shared" si="119"/>
        <v>0</v>
      </c>
      <c r="M1135" s="109">
        <f t="shared" si="120"/>
        <v>0</v>
      </c>
      <c r="N1135" s="109">
        <f t="shared" si="121"/>
        <v>0</v>
      </c>
      <c r="O1135" s="109">
        <f t="shared" si="122"/>
        <v>0</v>
      </c>
      <c r="P1135" s="109">
        <f t="shared" si="123"/>
        <v>0</v>
      </c>
      <c r="Q1135" s="109">
        <f t="shared" si="124"/>
        <v>0</v>
      </c>
      <c r="R1135" s="109">
        <f t="shared" si="125"/>
        <v>0</v>
      </c>
      <c r="S1135" s="425"/>
    </row>
    <row r="1136" spans="1:19" x14ac:dyDescent="0.3">
      <c r="A1136" s="421"/>
      <c r="B1136" s="424"/>
      <c r="C1136" s="421"/>
      <c r="D1136" s="421"/>
      <c r="E1136" s="421"/>
      <c r="F1136" s="421"/>
      <c r="G1136" s="421"/>
      <c r="H1136" s="421"/>
      <c r="I1136" s="220">
        <f>IF(B1136&gt;A_Stammdaten!$B$12,0,SUM(C1136,D1136,F1136,G1136)-SUM(E1136,H1136))</f>
        <v>0</v>
      </c>
      <c r="J1136" s="109">
        <f>IF(B1136&gt;2020,HLOOKUP(A_Stammdaten!$B$12,$L$4:$R$2504,ROW(B1136)-3,FALSE)+IF(OR(B1136=0,A_Stammdaten!$B$12&lt;B1136),0,I1136*1/20),0)</f>
        <v>0</v>
      </c>
      <c r="K1136" s="109">
        <f>IF(B1136&gt;2020,HLOOKUP(A_Stammdaten!$B$12,$L$4:$R$2504,ROW(B1136)-3,FALSE),0)</f>
        <v>0</v>
      </c>
      <c r="L1136" s="109">
        <f t="shared" si="119"/>
        <v>0</v>
      </c>
      <c r="M1136" s="109">
        <f t="shared" si="120"/>
        <v>0</v>
      </c>
      <c r="N1136" s="109">
        <f t="shared" si="121"/>
        <v>0</v>
      </c>
      <c r="O1136" s="109">
        <f t="shared" si="122"/>
        <v>0</v>
      </c>
      <c r="P1136" s="109">
        <f t="shared" si="123"/>
        <v>0</v>
      </c>
      <c r="Q1136" s="109">
        <f t="shared" si="124"/>
        <v>0</v>
      </c>
      <c r="R1136" s="109">
        <f t="shared" si="125"/>
        <v>0</v>
      </c>
      <c r="S1136" s="425"/>
    </row>
    <row r="1137" spans="1:19" x14ac:dyDescent="0.3">
      <c r="A1137" s="421"/>
      <c r="B1137" s="424"/>
      <c r="C1137" s="421"/>
      <c r="D1137" s="421"/>
      <c r="E1137" s="421"/>
      <c r="F1137" s="421"/>
      <c r="G1137" s="421"/>
      <c r="H1137" s="421"/>
      <c r="I1137" s="220">
        <f>IF(B1137&gt;A_Stammdaten!$B$12,0,SUM(C1137,D1137,F1137,G1137)-SUM(E1137,H1137))</f>
        <v>0</v>
      </c>
      <c r="J1137" s="109">
        <f>IF(B1137&gt;2020,HLOOKUP(A_Stammdaten!$B$12,$L$4:$R$2504,ROW(B1137)-3,FALSE)+IF(OR(B1137=0,A_Stammdaten!$B$12&lt;B1137),0,I1137*1/20),0)</f>
        <v>0</v>
      </c>
      <c r="K1137" s="109">
        <f>IF(B1137&gt;2020,HLOOKUP(A_Stammdaten!$B$12,$L$4:$R$2504,ROW(B1137)-3,FALSE),0)</f>
        <v>0</v>
      </c>
      <c r="L1137" s="109">
        <f t="shared" si="119"/>
        <v>0</v>
      </c>
      <c r="M1137" s="109">
        <f t="shared" si="120"/>
        <v>0</v>
      </c>
      <c r="N1137" s="109">
        <f t="shared" si="121"/>
        <v>0</v>
      </c>
      <c r="O1137" s="109">
        <f t="shared" si="122"/>
        <v>0</v>
      </c>
      <c r="P1137" s="109">
        <f t="shared" si="123"/>
        <v>0</v>
      </c>
      <c r="Q1137" s="109">
        <f t="shared" si="124"/>
        <v>0</v>
      </c>
      <c r="R1137" s="109">
        <f t="shared" si="125"/>
        <v>0</v>
      </c>
      <c r="S1137" s="425"/>
    </row>
    <row r="1138" spans="1:19" x14ac:dyDescent="0.3">
      <c r="A1138" s="421"/>
      <c r="B1138" s="424"/>
      <c r="C1138" s="421"/>
      <c r="D1138" s="421"/>
      <c r="E1138" s="421"/>
      <c r="F1138" s="421"/>
      <c r="G1138" s="421"/>
      <c r="H1138" s="421"/>
      <c r="I1138" s="220">
        <f>IF(B1138&gt;A_Stammdaten!$B$12,0,SUM(C1138,D1138,F1138,G1138)-SUM(E1138,H1138))</f>
        <v>0</v>
      </c>
      <c r="J1138" s="109">
        <f>IF(B1138&gt;2020,HLOOKUP(A_Stammdaten!$B$12,$L$4:$R$2504,ROW(B1138)-3,FALSE)+IF(OR(B1138=0,A_Stammdaten!$B$12&lt;B1138),0,I1138*1/20),0)</f>
        <v>0</v>
      </c>
      <c r="K1138" s="109">
        <f>IF(B1138&gt;2020,HLOOKUP(A_Stammdaten!$B$12,$L$4:$R$2504,ROW(B1138)-3,FALSE),0)</f>
        <v>0</v>
      </c>
      <c r="L1138" s="109">
        <f t="shared" si="119"/>
        <v>0</v>
      </c>
      <c r="M1138" s="109">
        <f t="shared" si="120"/>
        <v>0</v>
      </c>
      <c r="N1138" s="109">
        <f t="shared" si="121"/>
        <v>0</v>
      </c>
      <c r="O1138" s="109">
        <f t="shared" si="122"/>
        <v>0</v>
      </c>
      <c r="P1138" s="109">
        <f t="shared" si="123"/>
        <v>0</v>
      </c>
      <c r="Q1138" s="109">
        <f t="shared" si="124"/>
        <v>0</v>
      </c>
      <c r="R1138" s="109">
        <f t="shared" si="125"/>
        <v>0</v>
      </c>
      <c r="S1138" s="425"/>
    </row>
    <row r="1139" spans="1:19" x14ac:dyDescent="0.3">
      <c r="A1139" s="421"/>
      <c r="B1139" s="424"/>
      <c r="C1139" s="421"/>
      <c r="D1139" s="421"/>
      <c r="E1139" s="421"/>
      <c r="F1139" s="421"/>
      <c r="G1139" s="421"/>
      <c r="H1139" s="421"/>
      <c r="I1139" s="220">
        <f>IF(B1139&gt;A_Stammdaten!$B$12,0,SUM(C1139,D1139,F1139,G1139)-SUM(E1139,H1139))</f>
        <v>0</v>
      </c>
      <c r="J1139" s="109">
        <f>IF(B1139&gt;2020,HLOOKUP(A_Stammdaten!$B$12,$L$4:$R$2504,ROW(B1139)-3,FALSE)+IF(OR(B1139=0,A_Stammdaten!$B$12&lt;B1139),0,I1139*1/20),0)</f>
        <v>0</v>
      </c>
      <c r="K1139" s="109">
        <f>IF(B1139&gt;2020,HLOOKUP(A_Stammdaten!$B$12,$L$4:$R$2504,ROW(B1139)-3,FALSE),0)</f>
        <v>0</v>
      </c>
      <c r="L1139" s="109">
        <f t="shared" si="119"/>
        <v>0</v>
      </c>
      <c r="M1139" s="109">
        <f t="shared" si="120"/>
        <v>0</v>
      </c>
      <c r="N1139" s="109">
        <f t="shared" si="121"/>
        <v>0</v>
      </c>
      <c r="O1139" s="109">
        <f t="shared" si="122"/>
        <v>0</v>
      </c>
      <c r="P1139" s="109">
        <f t="shared" si="123"/>
        <v>0</v>
      </c>
      <c r="Q1139" s="109">
        <f t="shared" si="124"/>
        <v>0</v>
      </c>
      <c r="R1139" s="109">
        <f t="shared" si="125"/>
        <v>0</v>
      </c>
      <c r="S1139" s="425"/>
    </row>
    <row r="1140" spans="1:19" x14ac:dyDescent="0.3">
      <c r="A1140" s="421"/>
      <c r="B1140" s="424"/>
      <c r="C1140" s="421"/>
      <c r="D1140" s="421"/>
      <c r="E1140" s="421"/>
      <c r="F1140" s="421"/>
      <c r="G1140" s="421"/>
      <c r="H1140" s="421"/>
      <c r="I1140" s="220">
        <f>IF(B1140&gt;A_Stammdaten!$B$12,0,SUM(C1140,D1140,F1140,G1140)-SUM(E1140,H1140))</f>
        <v>0</v>
      </c>
      <c r="J1140" s="109">
        <f>IF(B1140&gt;2020,HLOOKUP(A_Stammdaten!$B$12,$L$4:$R$2504,ROW(B1140)-3,FALSE)+IF(OR(B1140=0,A_Stammdaten!$B$12&lt;B1140),0,I1140*1/20),0)</f>
        <v>0</v>
      </c>
      <c r="K1140" s="109">
        <f>IF(B1140&gt;2020,HLOOKUP(A_Stammdaten!$B$12,$L$4:$R$2504,ROW(B1140)-3,FALSE),0)</f>
        <v>0</v>
      </c>
      <c r="L1140" s="109">
        <f t="shared" si="119"/>
        <v>0</v>
      </c>
      <c r="M1140" s="109">
        <f t="shared" si="120"/>
        <v>0</v>
      </c>
      <c r="N1140" s="109">
        <f t="shared" si="121"/>
        <v>0</v>
      </c>
      <c r="O1140" s="109">
        <f t="shared" si="122"/>
        <v>0</v>
      </c>
      <c r="P1140" s="109">
        <f t="shared" si="123"/>
        <v>0</v>
      </c>
      <c r="Q1140" s="109">
        <f t="shared" si="124"/>
        <v>0</v>
      </c>
      <c r="R1140" s="109">
        <f t="shared" si="125"/>
        <v>0</v>
      </c>
      <c r="S1140" s="425"/>
    </row>
    <row r="1141" spans="1:19" x14ac:dyDescent="0.3">
      <c r="A1141" s="421"/>
      <c r="B1141" s="424"/>
      <c r="C1141" s="421"/>
      <c r="D1141" s="421"/>
      <c r="E1141" s="421"/>
      <c r="F1141" s="421"/>
      <c r="G1141" s="421"/>
      <c r="H1141" s="421"/>
      <c r="I1141" s="220">
        <f>IF(B1141&gt;A_Stammdaten!$B$12,0,SUM(C1141,D1141,F1141,G1141)-SUM(E1141,H1141))</f>
        <v>0</v>
      </c>
      <c r="J1141" s="109">
        <f>IF(B1141&gt;2020,HLOOKUP(A_Stammdaten!$B$12,$L$4:$R$2504,ROW(B1141)-3,FALSE)+IF(OR(B1141=0,A_Stammdaten!$B$12&lt;B1141),0,I1141*1/20),0)</f>
        <v>0</v>
      </c>
      <c r="K1141" s="109">
        <f>IF(B1141&gt;2020,HLOOKUP(A_Stammdaten!$B$12,$L$4:$R$2504,ROW(B1141)-3,FALSE),0)</f>
        <v>0</v>
      </c>
      <c r="L1141" s="109">
        <f t="shared" si="119"/>
        <v>0</v>
      </c>
      <c r="M1141" s="109">
        <f t="shared" si="120"/>
        <v>0</v>
      </c>
      <c r="N1141" s="109">
        <f t="shared" si="121"/>
        <v>0</v>
      </c>
      <c r="O1141" s="109">
        <f t="shared" si="122"/>
        <v>0</v>
      </c>
      <c r="P1141" s="109">
        <f t="shared" si="123"/>
        <v>0</v>
      </c>
      <c r="Q1141" s="109">
        <f t="shared" si="124"/>
        <v>0</v>
      </c>
      <c r="R1141" s="109">
        <f t="shared" si="125"/>
        <v>0</v>
      </c>
      <c r="S1141" s="425"/>
    </row>
    <row r="1142" spans="1:19" x14ac:dyDescent="0.3">
      <c r="A1142" s="421"/>
      <c r="B1142" s="424"/>
      <c r="C1142" s="421"/>
      <c r="D1142" s="421"/>
      <c r="E1142" s="421"/>
      <c r="F1142" s="421"/>
      <c r="G1142" s="421"/>
      <c r="H1142" s="421"/>
      <c r="I1142" s="220">
        <f>IF(B1142&gt;A_Stammdaten!$B$12,0,SUM(C1142,D1142,F1142,G1142)-SUM(E1142,H1142))</f>
        <v>0</v>
      </c>
      <c r="J1142" s="109">
        <f>IF(B1142&gt;2020,HLOOKUP(A_Stammdaten!$B$12,$L$4:$R$2504,ROW(B1142)-3,FALSE)+IF(OR(B1142=0,A_Stammdaten!$B$12&lt;B1142),0,I1142*1/20),0)</f>
        <v>0</v>
      </c>
      <c r="K1142" s="109">
        <f>IF(B1142&gt;2020,HLOOKUP(A_Stammdaten!$B$12,$L$4:$R$2504,ROW(B1142)-3,FALSE),0)</f>
        <v>0</v>
      </c>
      <c r="L1142" s="109">
        <f t="shared" si="119"/>
        <v>0</v>
      </c>
      <c r="M1142" s="109">
        <f t="shared" si="120"/>
        <v>0</v>
      </c>
      <c r="N1142" s="109">
        <f t="shared" si="121"/>
        <v>0</v>
      </c>
      <c r="O1142" s="109">
        <f t="shared" si="122"/>
        <v>0</v>
      </c>
      <c r="P1142" s="109">
        <f t="shared" si="123"/>
        <v>0</v>
      </c>
      <c r="Q1142" s="109">
        <f t="shared" si="124"/>
        <v>0</v>
      </c>
      <c r="R1142" s="109">
        <f t="shared" si="125"/>
        <v>0</v>
      </c>
      <c r="S1142" s="425"/>
    </row>
    <row r="1143" spans="1:19" x14ac:dyDescent="0.3">
      <c r="A1143" s="421"/>
      <c r="B1143" s="424"/>
      <c r="C1143" s="421"/>
      <c r="D1143" s="421"/>
      <c r="E1143" s="421"/>
      <c r="F1143" s="421"/>
      <c r="G1143" s="421"/>
      <c r="H1143" s="421"/>
      <c r="I1143" s="220">
        <f>IF(B1143&gt;A_Stammdaten!$B$12,0,SUM(C1143,D1143,F1143,G1143)-SUM(E1143,H1143))</f>
        <v>0</v>
      </c>
      <c r="J1143" s="109">
        <f>IF(B1143&gt;2020,HLOOKUP(A_Stammdaten!$B$12,$L$4:$R$2504,ROW(B1143)-3,FALSE)+IF(OR(B1143=0,A_Stammdaten!$B$12&lt;B1143),0,I1143*1/20),0)</f>
        <v>0</v>
      </c>
      <c r="K1143" s="109">
        <f>IF(B1143&gt;2020,HLOOKUP(A_Stammdaten!$B$12,$L$4:$R$2504,ROW(B1143)-3,FALSE),0)</f>
        <v>0</v>
      </c>
      <c r="L1143" s="109">
        <f t="shared" si="119"/>
        <v>0</v>
      </c>
      <c r="M1143" s="109">
        <f t="shared" si="120"/>
        <v>0</v>
      </c>
      <c r="N1143" s="109">
        <f t="shared" si="121"/>
        <v>0</v>
      </c>
      <c r="O1143" s="109">
        <f t="shared" si="122"/>
        <v>0</v>
      </c>
      <c r="P1143" s="109">
        <f t="shared" si="123"/>
        <v>0</v>
      </c>
      <c r="Q1143" s="109">
        <f t="shared" si="124"/>
        <v>0</v>
      </c>
      <c r="R1143" s="109">
        <f t="shared" si="125"/>
        <v>0</v>
      </c>
      <c r="S1143" s="425"/>
    </row>
    <row r="1144" spans="1:19" x14ac:dyDescent="0.3">
      <c r="A1144" s="421"/>
      <c r="B1144" s="424"/>
      <c r="C1144" s="421"/>
      <c r="D1144" s="421"/>
      <c r="E1144" s="421"/>
      <c r="F1144" s="421"/>
      <c r="G1144" s="421"/>
      <c r="H1144" s="421"/>
      <c r="I1144" s="220">
        <f>IF(B1144&gt;A_Stammdaten!$B$12,0,SUM(C1144,D1144,F1144,G1144)-SUM(E1144,H1144))</f>
        <v>0</v>
      </c>
      <c r="J1144" s="109">
        <f>IF(B1144&gt;2020,HLOOKUP(A_Stammdaten!$B$12,$L$4:$R$2504,ROW(B1144)-3,FALSE)+IF(OR(B1144=0,A_Stammdaten!$B$12&lt;B1144),0,I1144*1/20),0)</f>
        <v>0</v>
      </c>
      <c r="K1144" s="109">
        <f>IF(B1144&gt;2020,HLOOKUP(A_Stammdaten!$B$12,$L$4:$R$2504,ROW(B1144)-3,FALSE),0)</f>
        <v>0</v>
      </c>
      <c r="L1144" s="109">
        <f t="shared" si="119"/>
        <v>0</v>
      </c>
      <c r="M1144" s="109">
        <f t="shared" si="120"/>
        <v>0</v>
      </c>
      <c r="N1144" s="109">
        <f t="shared" si="121"/>
        <v>0</v>
      </c>
      <c r="O1144" s="109">
        <f t="shared" si="122"/>
        <v>0</v>
      </c>
      <c r="P1144" s="109">
        <f t="shared" si="123"/>
        <v>0</v>
      </c>
      <c r="Q1144" s="109">
        <f t="shared" si="124"/>
        <v>0</v>
      </c>
      <c r="R1144" s="109">
        <f t="shared" si="125"/>
        <v>0</v>
      </c>
      <c r="S1144" s="425"/>
    </row>
    <row r="1145" spans="1:19" x14ac:dyDescent="0.3">
      <c r="A1145" s="421"/>
      <c r="B1145" s="424"/>
      <c r="C1145" s="421"/>
      <c r="D1145" s="421"/>
      <c r="E1145" s="421"/>
      <c r="F1145" s="421"/>
      <c r="G1145" s="421"/>
      <c r="H1145" s="421"/>
      <c r="I1145" s="220">
        <f>IF(B1145&gt;A_Stammdaten!$B$12,0,SUM(C1145,D1145,F1145,G1145)-SUM(E1145,H1145))</f>
        <v>0</v>
      </c>
      <c r="J1145" s="109">
        <f>IF(B1145&gt;2020,HLOOKUP(A_Stammdaten!$B$12,$L$4:$R$2504,ROW(B1145)-3,FALSE)+IF(OR(B1145=0,A_Stammdaten!$B$12&lt;B1145),0,I1145*1/20),0)</f>
        <v>0</v>
      </c>
      <c r="K1145" s="109">
        <f>IF(B1145&gt;2020,HLOOKUP(A_Stammdaten!$B$12,$L$4:$R$2504,ROW(B1145)-3,FALSE),0)</f>
        <v>0</v>
      </c>
      <c r="L1145" s="109">
        <f t="shared" si="119"/>
        <v>0</v>
      </c>
      <c r="M1145" s="109">
        <f t="shared" si="120"/>
        <v>0</v>
      </c>
      <c r="N1145" s="109">
        <f t="shared" si="121"/>
        <v>0</v>
      </c>
      <c r="O1145" s="109">
        <f t="shared" si="122"/>
        <v>0</v>
      </c>
      <c r="P1145" s="109">
        <f t="shared" si="123"/>
        <v>0</v>
      </c>
      <c r="Q1145" s="109">
        <f t="shared" si="124"/>
        <v>0</v>
      </c>
      <c r="R1145" s="109">
        <f t="shared" si="125"/>
        <v>0</v>
      </c>
      <c r="S1145" s="425"/>
    </row>
    <row r="1146" spans="1:19" x14ac:dyDescent="0.3">
      <c r="A1146" s="421"/>
      <c r="B1146" s="424"/>
      <c r="C1146" s="421"/>
      <c r="D1146" s="421"/>
      <c r="E1146" s="421"/>
      <c r="F1146" s="421"/>
      <c r="G1146" s="421"/>
      <c r="H1146" s="421"/>
      <c r="I1146" s="220">
        <f>IF(B1146&gt;A_Stammdaten!$B$12,0,SUM(C1146,D1146,F1146,G1146)-SUM(E1146,H1146))</f>
        <v>0</v>
      </c>
      <c r="J1146" s="109">
        <f>IF(B1146&gt;2020,HLOOKUP(A_Stammdaten!$B$12,$L$4:$R$2504,ROW(B1146)-3,FALSE)+IF(OR(B1146=0,A_Stammdaten!$B$12&lt;B1146),0,I1146*1/20),0)</f>
        <v>0</v>
      </c>
      <c r="K1146" s="109">
        <f>IF(B1146&gt;2020,HLOOKUP(A_Stammdaten!$B$12,$L$4:$R$2504,ROW(B1146)-3,FALSE),0)</f>
        <v>0</v>
      </c>
      <c r="L1146" s="109">
        <f t="shared" si="119"/>
        <v>0</v>
      </c>
      <c r="M1146" s="109">
        <f t="shared" si="120"/>
        <v>0</v>
      </c>
      <c r="N1146" s="109">
        <f t="shared" si="121"/>
        <v>0</v>
      </c>
      <c r="O1146" s="109">
        <f t="shared" si="122"/>
        <v>0</v>
      </c>
      <c r="P1146" s="109">
        <f t="shared" si="123"/>
        <v>0</v>
      </c>
      <c r="Q1146" s="109">
        <f t="shared" si="124"/>
        <v>0</v>
      </c>
      <c r="R1146" s="109">
        <f t="shared" si="125"/>
        <v>0</v>
      </c>
      <c r="S1146" s="425"/>
    </row>
    <row r="1147" spans="1:19" x14ac:dyDescent="0.3">
      <c r="A1147" s="421"/>
      <c r="B1147" s="424"/>
      <c r="C1147" s="421"/>
      <c r="D1147" s="421"/>
      <c r="E1147" s="421"/>
      <c r="F1147" s="421"/>
      <c r="G1147" s="421"/>
      <c r="H1147" s="421"/>
      <c r="I1147" s="220">
        <f>IF(B1147&gt;A_Stammdaten!$B$12,0,SUM(C1147,D1147,F1147,G1147)-SUM(E1147,H1147))</f>
        <v>0</v>
      </c>
      <c r="J1147" s="109">
        <f>IF(B1147&gt;2020,HLOOKUP(A_Stammdaten!$B$12,$L$4:$R$2504,ROW(B1147)-3,FALSE)+IF(OR(B1147=0,A_Stammdaten!$B$12&lt;B1147),0,I1147*1/20),0)</f>
        <v>0</v>
      </c>
      <c r="K1147" s="109">
        <f>IF(B1147&gt;2020,HLOOKUP(A_Stammdaten!$B$12,$L$4:$R$2504,ROW(B1147)-3,FALSE),0)</f>
        <v>0</v>
      </c>
      <c r="L1147" s="109">
        <f t="shared" si="119"/>
        <v>0</v>
      </c>
      <c r="M1147" s="109">
        <f t="shared" si="120"/>
        <v>0</v>
      </c>
      <c r="N1147" s="109">
        <f t="shared" si="121"/>
        <v>0</v>
      </c>
      <c r="O1147" s="109">
        <f t="shared" si="122"/>
        <v>0</v>
      </c>
      <c r="P1147" s="109">
        <f t="shared" si="123"/>
        <v>0</v>
      </c>
      <c r="Q1147" s="109">
        <f t="shared" si="124"/>
        <v>0</v>
      </c>
      <c r="R1147" s="109">
        <f t="shared" si="125"/>
        <v>0</v>
      </c>
      <c r="S1147" s="425"/>
    </row>
    <row r="1148" spans="1:19" x14ac:dyDescent="0.3">
      <c r="A1148" s="421"/>
      <c r="B1148" s="424"/>
      <c r="C1148" s="421"/>
      <c r="D1148" s="421"/>
      <c r="E1148" s="421"/>
      <c r="F1148" s="421"/>
      <c r="G1148" s="421"/>
      <c r="H1148" s="421"/>
      <c r="I1148" s="220">
        <f>IF(B1148&gt;A_Stammdaten!$B$12,0,SUM(C1148,D1148,F1148,G1148)-SUM(E1148,H1148))</f>
        <v>0</v>
      </c>
      <c r="J1148" s="109">
        <f>IF(B1148&gt;2020,HLOOKUP(A_Stammdaten!$B$12,$L$4:$R$2504,ROW(B1148)-3,FALSE)+IF(OR(B1148=0,A_Stammdaten!$B$12&lt;B1148),0,I1148*1/20),0)</f>
        <v>0</v>
      </c>
      <c r="K1148" s="109">
        <f>IF(B1148&gt;2020,HLOOKUP(A_Stammdaten!$B$12,$L$4:$R$2504,ROW(B1148)-3,FALSE),0)</f>
        <v>0</v>
      </c>
      <c r="L1148" s="109">
        <f t="shared" si="119"/>
        <v>0</v>
      </c>
      <c r="M1148" s="109">
        <f t="shared" si="120"/>
        <v>0</v>
      </c>
      <c r="N1148" s="109">
        <f t="shared" si="121"/>
        <v>0</v>
      </c>
      <c r="O1148" s="109">
        <f t="shared" si="122"/>
        <v>0</v>
      </c>
      <c r="P1148" s="109">
        <f t="shared" si="123"/>
        <v>0</v>
      </c>
      <c r="Q1148" s="109">
        <f t="shared" si="124"/>
        <v>0</v>
      </c>
      <c r="R1148" s="109">
        <f t="shared" si="125"/>
        <v>0</v>
      </c>
      <c r="S1148" s="425"/>
    </row>
    <row r="1149" spans="1:19" x14ac:dyDescent="0.3">
      <c r="A1149" s="421"/>
      <c r="B1149" s="424"/>
      <c r="C1149" s="421"/>
      <c r="D1149" s="421"/>
      <c r="E1149" s="421"/>
      <c r="F1149" s="421"/>
      <c r="G1149" s="421"/>
      <c r="H1149" s="421"/>
      <c r="I1149" s="220">
        <f>IF(B1149&gt;A_Stammdaten!$B$12,0,SUM(C1149,D1149,F1149,G1149)-SUM(E1149,H1149))</f>
        <v>0</v>
      </c>
      <c r="J1149" s="109">
        <f>IF(B1149&gt;2020,HLOOKUP(A_Stammdaten!$B$12,$L$4:$R$2504,ROW(B1149)-3,FALSE)+IF(OR(B1149=0,A_Stammdaten!$B$12&lt;B1149),0,I1149*1/20),0)</f>
        <v>0</v>
      </c>
      <c r="K1149" s="109">
        <f>IF(B1149&gt;2020,HLOOKUP(A_Stammdaten!$B$12,$L$4:$R$2504,ROW(B1149)-3,FALSE),0)</f>
        <v>0</v>
      </c>
      <c r="L1149" s="109">
        <f t="shared" si="119"/>
        <v>0</v>
      </c>
      <c r="M1149" s="109">
        <f t="shared" si="120"/>
        <v>0</v>
      </c>
      <c r="N1149" s="109">
        <f t="shared" si="121"/>
        <v>0</v>
      </c>
      <c r="O1149" s="109">
        <f t="shared" si="122"/>
        <v>0</v>
      </c>
      <c r="P1149" s="109">
        <f t="shared" si="123"/>
        <v>0</v>
      </c>
      <c r="Q1149" s="109">
        <f t="shared" si="124"/>
        <v>0</v>
      </c>
      <c r="R1149" s="109">
        <f t="shared" si="125"/>
        <v>0</v>
      </c>
      <c r="S1149" s="425"/>
    </row>
    <row r="1150" spans="1:19" x14ac:dyDescent="0.3">
      <c r="A1150" s="421"/>
      <c r="B1150" s="424"/>
      <c r="C1150" s="421"/>
      <c r="D1150" s="421"/>
      <c r="E1150" s="421"/>
      <c r="F1150" s="421"/>
      <c r="G1150" s="421"/>
      <c r="H1150" s="421"/>
      <c r="I1150" s="220">
        <f>IF(B1150&gt;A_Stammdaten!$B$12,0,SUM(C1150,D1150,F1150,G1150)-SUM(E1150,H1150))</f>
        <v>0</v>
      </c>
      <c r="J1150" s="109">
        <f>IF(B1150&gt;2020,HLOOKUP(A_Stammdaten!$B$12,$L$4:$R$2504,ROW(B1150)-3,FALSE)+IF(OR(B1150=0,A_Stammdaten!$B$12&lt;B1150),0,I1150*1/20),0)</f>
        <v>0</v>
      </c>
      <c r="K1150" s="109">
        <f>IF(B1150&gt;2020,HLOOKUP(A_Stammdaten!$B$12,$L$4:$R$2504,ROW(B1150)-3,FALSE),0)</f>
        <v>0</v>
      </c>
      <c r="L1150" s="109">
        <f t="shared" si="119"/>
        <v>0</v>
      </c>
      <c r="M1150" s="109">
        <f t="shared" si="120"/>
        <v>0</v>
      </c>
      <c r="N1150" s="109">
        <f t="shared" si="121"/>
        <v>0</v>
      </c>
      <c r="O1150" s="109">
        <f t="shared" si="122"/>
        <v>0</v>
      </c>
      <c r="P1150" s="109">
        <f t="shared" si="123"/>
        <v>0</v>
      </c>
      <c r="Q1150" s="109">
        <f t="shared" si="124"/>
        <v>0</v>
      </c>
      <c r="R1150" s="109">
        <f t="shared" si="125"/>
        <v>0</v>
      </c>
      <c r="S1150" s="425"/>
    </row>
    <row r="1151" spans="1:19" x14ac:dyDescent="0.3">
      <c r="A1151" s="421"/>
      <c r="B1151" s="424"/>
      <c r="C1151" s="421"/>
      <c r="D1151" s="421"/>
      <c r="E1151" s="421"/>
      <c r="F1151" s="421"/>
      <c r="G1151" s="421"/>
      <c r="H1151" s="421"/>
      <c r="I1151" s="220">
        <f>IF(B1151&gt;A_Stammdaten!$B$12,0,SUM(C1151,D1151,F1151,G1151)-SUM(E1151,H1151))</f>
        <v>0</v>
      </c>
      <c r="J1151" s="109">
        <f>IF(B1151&gt;2020,HLOOKUP(A_Stammdaten!$B$12,$L$4:$R$2504,ROW(B1151)-3,FALSE)+IF(OR(B1151=0,A_Stammdaten!$B$12&lt;B1151),0,I1151*1/20),0)</f>
        <v>0</v>
      </c>
      <c r="K1151" s="109">
        <f>IF(B1151&gt;2020,HLOOKUP(A_Stammdaten!$B$12,$L$4:$R$2504,ROW(B1151)-3,FALSE),0)</f>
        <v>0</v>
      </c>
      <c r="L1151" s="109">
        <f t="shared" si="119"/>
        <v>0</v>
      </c>
      <c r="M1151" s="109">
        <f t="shared" si="120"/>
        <v>0</v>
      </c>
      <c r="N1151" s="109">
        <f t="shared" si="121"/>
        <v>0</v>
      </c>
      <c r="O1151" s="109">
        <f t="shared" si="122"/>
        <v>0</v>
      </c>
      <c r="P1151" s="109">
        <f t="shared" si="123"/>
        <v>0</v>
      </c>
      <c r="Q1151" s="109">
        <f t="shared" si="124"/>
        <v>0</v>
      </c>
      <c r="R1151" s="109">
        <f t="shared" si="125"/>
        <v>0</v>
      </c>
      <c r="S1151" s="425"/>
    </row>
    <row r="1152" spans="1:19" x14ac:dyDescent="0.3">
      <c r="A1152" s="421"/>
      <c r="B1152" s="424"/>
      <c r="C1152" s="421"/>
      <c r="D1152" s="421"/>
      <c r="E1152" s="421"/>
      <c r="F1152" s="421"/>
      <c r="G1152" s="421"/>
      <c r="H1152" s="421"/>
      <c r="I1152" s="220">
        <f>IF(B1152&gt;A_Stammdaten!$B$12,0,SUM(C1152,D1152,F1152,G1152)-SUM(E1152,H1152))</f>
        <v>0</v>
      </c>
      <c r="J1152" s="109">
        <f>IF(B1152&gt;2020,HLOOKUP(A_Stammdaten!$B$12,$L$4:$R$2504,ROW(B1152)-3,FALSE)+IF(OR(B1152=0,A_Stammdaten!$B$12&lt;B1152),0,I1152*1/20),0)</f>
        <v>0</v>
      </c>
      <c r="K1152" s="109">
        <f>IF(B1152&gt;2020,HLOOKUP(A_Stammdaten!$B$12,$L$4:$R$2504,ROW(B1152)-3,FALSE),0)</f>
        <v>0</v>
      </c>
      <c r="L1152" s="109">
        <f t="shared" si="119"/>
        <v>0</v>
      </c>
      <c r="M1152" s="109">
        <f t="shared" si="120"/>
        <v>0</v>
      </c>
      <c r="N1152" s="109">
        <f t="shared" si="121"/>
        <v>0</v>
      </c>
      <c r="O1152" s="109">
        <f t="shared" si="122"/>
        <v>0</v>
      </c>
      <c r="P1152" s="109">
        <f t="shared" si="123"/>
        <v>0</v>
      </c>
      <c r="Q1152" s="109">
        <f t="shared" si="124"/>
        <v>0</v>
      </c>
      <c r="R1152" s="109">
        <f t="shared" si="125"/>
        <v>0</v>
      </c>
      <c r="S1152" s="425"/>
    </row>
    <row r="1153" spans="1:19" x14ac:dyDescent="0.3">
      <c r="A1153" s="421"/>
      <c r="B1153" s="424"/>
      <c r="C1153" s="421"/>
      <c r="D1153" s="421"/>
      <c r="E1153" s="421"/>
      <c r="F1153" s="421"/>
      <c r="G1153" s="421"/>
      <c r="H1153" s="421"/>
      <c r="I1153" s="220">
        <f>IF(B1153&gt;A_Stammdaten!$B$12,0,SUM(C1153,D1153,F1153,G1153)-SUM(E1153,H1153))</f>
        <v>0</v>
      </c>
      <c r="J1153" s="109">
        <f>IF(B1153&gt;2020,HLOOKUP(A_Stammdaten!$B$12,$L$4:$R$2504,ROW(B1153)-3,FALSE)+IF(OR(B1153=0,A_Stammdaten!$B$12&lt;B1153),0,I1153*1/20),0)</f>
        <v>0</v>
      </c>
      <c r="K1153" s="109">
        <f>IF(B1153&gt;2020,HLOOKUP(A_Stammdaten!$B$12,$L$4:$R$2504,ROW(B1153)-3,FALSE),0)</f>
        <v>0</v>
      </c>
      <c r="L1153" s="109">
        <f t="shared" si="119"/>
        <v>0</v>
      </c>
      <c r="M1153" s="109">
        <f t="shared" si="120"/>
        <v>0</v>
      </c>
      <c r="N1153" s="109">
        <f t="shared" si="121"/>
        <v>0</v>
      </c>
      <c r="O1153" s="109">
        <f t="shared" si="122"/>
        <v>0</v>
      </c>
      <c r="P1153" s="109">
        <f t="shared" si="123"/>
        <v>0</v>
      </c>
      <c r="Q1153" s="109">
        <f t="shared" si="124"/>
        <v>0</v>
      </c>
      <c r="R1153" s="109">
        <f t="shared" si="125"/>
        <v>0</v>
      </c>
      <c r="S1153" s="425"/>
    </row>
    <row r="1154" spans="1:19" x14ac:dyDescent="0.3">
      <c r="A1154" s="421"/>
      <c r="B1154" s="424"/>
      <c r="C1154" s="421"/>
      <c r="D1154" s="421"/>
      <c r="E1154" s="421"/>
      <c r="F1154" s="421"/>
      <c r="G1154" s="421"/>
      <c r="H1154" s="421"/>
      <c r="I1154" s="220">
        <f>IF(B1154&gt;A_Stammdaten!$B$12,0,SUM(C1154,D1154,F1154,G1154)-SUM(E1154,H1154))</f>
        <v>0</v>
      </c>
      <c r="J1154" s="109">
        <f>IF(B1154&gt;2020,HLOOKUP(A_Stammdaten!$B$12,$L$4:$R$2504,ROW(B1154)-3,FALSE)+IF(OR(B1154=0,A_Stammdaten!$B$12&lt;B1154),0,I1154*1/20),0)</f>
        <v>0</v>
      </c>
      <c r="K1154" s="109">
        <f>IF(B1154&gt;2020,HLOOKUP(A_Stammdaten!$B$12,$L$4:$R$2504,ROW(B1154)-3,FALSE),0)</f>
        <v>0</v>
      </c>
      <c r="L1154" s="109">
        <f t="shared" si="119"/>
        <v>0</v>
      </c>
      <c r="M1154" s="109">
        <f t="shared" si="120"/>
        <v>0</v>
      </c>
      <c r="N1154" s="109">
        <f t="shared" si="121"/>
        <v>0</v>
      </c>
      <c r="O1154" s="109">
        <f t="shared" si="122"/>
        <v>0</v>
      </c>
      <c r="P1154" s="109">
        <f t="shared" si="123"/>
        <v>0</v>
      </c>
      <c r="Q1154" s="109">
        <f t="shared" si="124"/>
        <v>0</v>
      </c>
      <c r="R1154" s="109">
        <f t="shared" si="125"/>
        <v>0</v>
      </c>
      <c r="S1154" s="425"/>
    </row>
    <row r="1155" spans="1:19" x14ac:dyDescent="0.3">
      <c r="A1155" s="421"/>
      <c r="B1155" s="424"/>
      <c r="C1155" s="421"/>
      <c r="D1155" s="421"/>
      <c r="E1155" s="421"/>
      <c r="F1155" s="421"/>
      <c r="G1155" s="421"/>
      <c r="H1155" s="421"/>
      <c r="I1155" s="220">
        <f>IF(B1155&gt;A_Stammdaten!$B$12,0,SUM(C1155,D1155,F1155,G1155)-SUM(E1155,H1155))</f>
        <v>0</v>
      </c>
      <c r="J1155" s="109">
        <f>IF(B1155&gt;2020,HLOOKUP(A_Stammdaten!$B$12,$L$4:$R$2504,ROW(B1155)-3,FALSE)+IF(OR(B1155=0,A_Stammdaten!$B$12&lt;B1155),0,I1155*1/20),0)</f>
        <v>0</v>
      </c>
      <c r="K1155" s="109">
        <f>IF(B1155&gt;2020,HLOOKUP(A_Stammdaten!$B$12,$L$4:$R$2504,ROW(B1155)-3,FALSE),0)</f>
        <v>0</v>
      </c>
      <c r="L1155" s="109">
        <f t="shared" si="119"/>
        <v>0</v>
      </c>
      <c r="M1155" s="109">
        <f t="shared" si="120"/>
        <v>0</v>
      </c>
      <c r="N1155" s="109">
        <f t="shared" si="121"/>
        <v>0</v>
      </c>
      <c r="O1155" s="109">
        <f t="shared" si="122"/>
        <v>0</v>
      </c>
      <c r="P1155" s="109">
        <f t="shared" si="123"/>
        <v>0</v>
      </c>
      <c r="Q1155" s="109">
        <f t="shared" si="124"/>
        <v>0</v>
      </c>
      <c r="R1155" s="109">
        <f t="shared" si="125"/>
        <v>0</v>
      </c>
      <c r="S1155" s="425"/>
    </row>
    <row r="1156" spans="1:19" x14ac:dyDescent="0.3">
      <c r="A1156" s="421"/>
      <c r="B1156" s="424"/>
      <c r="C1156" s="421"/>
      <c r="D1156" s="421"/>
      <c r="E1156" s="421"/>
      <c r="F1156" s="421"/>
      <c r="G1156" s="421"/>
      <c r="H1156" s="421"/>
      <c r="I1156" s="220">
        <f>IF(B1156&gt;A_Stammdaten!$B$12,0,SUM(C1156,D1156,F1156,G1156)-SUM(E1156,H1156))</f>
        <v>0</v>
      </c>
      <c r="J1156" s="109">
        <f>IF(B1156&gt;2020,HLOOKUP(A_Stammdaten!$B$12,$L$4:$R$2504,ROW(B1156)-3,FALSE)+IF(OR(B1156=0,A_Stammdaten!$B$12&lt;B1156),0,I1156*1/20),0)</f>
        <v>0</v>
      </c>
      <c r="K1156" s="109">
        <f>IF(B1156&gt;2020,HLOOKUP(A_Stammdaten!$B$12,$L$4:$R$2504,ROW(B1156)-3,FALSE),0)</f>
        <v>0</v>
      </c>
      <c r="L1156" s="109">
        <f t="shared" si="119"/>
        <v>0</v>
      </c>
      <c r="M1156" s="109">
        <f t="shared" si="120"/>
        <v>0</v>
      </c>
      <c r="N1156" s="109">
        <f t="shared" si="121"/>
        <v>0</v>
      </c>
      <c r="O1156" s="109">
        <f t="shared" si="122"/>
        <v>0</v>
      </c>
      <c r="P1156" s="109">
        <f t="shared" si="123"/>
        <v>0</v>
      </c>
      <c r="Q1156" s="109">
        <f t="shared" si="124"/>
        <v>0</v>
      </c>
      <c r="R1156" s="109">
        <f t="shared" si="125"/>
        <v>0</v>
      </c>
      <c r="S1156" s="425"/>
    </row>
    <row r="1157" spans="1:19" x14ac:dyDescent="0.3">
      <c r="A1157" s="421"/>
      <c r="B1157" s="424"/>
      <c r="C1157" s="421"/>
      <c r="D1157" s="421"/>
      <c r="E1157" s="421"/>
      <c r="F1157" s="421"/>
      <c r="G1157" s="421"/>
      <c r="H1157" s="421"/>
      <c r="I1157" s="220">
        <f>IF(B1157&gt;A_Stammdaten!$B$12,0,SUM(C1157,D1157,F1157,G1157)-SUM(E1157,H1157))</f>
        <v>0</v>
      </c>
      <c r="J1157" s="109">
        <f>IF(B1157&gt;2020,HLOOKUP(A_Stammdaten!$B$12,$L$4:$R$2504,ROW(B1157)-3,FALSE)+IF(OR(B1157=0,A_Stammdaten!$B$12&lt;B1157),0,I1157*1/20),0)</f>
        <v>0</v>
      </c>
      <c r="K1157" s="109">
        <f>IF(B1157&gt;2020,HLOOKUP(A_Stammdaten!$B$12,$L$4:$R$2504,ROW(B1157)-3,FALSE),0)</f>
        <v>0</v>
      </c>
      <c r="L1157" s="109">
        <f t="shared" si="119"/>
        <v>0</v>
      </c>
      <c r="M1157" s="109">
        <f t="shared" si="120"/>
        <v>0</v>
      </c>
      <c r="N1157" s="109">
        <f t="shared" si="121"/>
        <v>0</v>
      </c>
      <c r="O1157" s="109">
        <f t="shared" si="122"/>
        <v>0</v>
      </c>
      <c r="P1157" s="109">
        <f t="shared" si="123"/>
        <v>0</v>
      </c>
      <c r="Q1157" s="109">
        <f t="shared" si="124"/>
        <v>0</v>
      </c>
      <c r="R1157" s="109">
        <f t="shared" si="125"/>
        <v>0</v>
      </c>
      <c r="S1157" s="425"/>
    </row>
    <row r="1158" spans="1:19" x14ac:dyDescent="0.3">
      <c r="A1158" s="421"/>
      <c r="B1158" s="424"/>
      <c r="C1158" s="421"/>
      <c r="D1158" s="421"/>
      <c r="E1158" s="421"/>
      <c r="F1158" s="421"/>
      <c r="G1158" s="421"/>
      <c r="H1158" s="421"/>
      <c r="I1158" s="220">
        <f>IF(B1158&gt;A_Stammdaten!$B$12,0,SUM(C1158,D1158,F1158,G1158)-SUM(E1158,H1158))</f>
        <v>0</v>
      </c>
      <c r="J1158" s="109">
        <f>IF(B1158&gt;2020,HLOOKUP(A_Stammdaten!$B$12,$L$4:$R$2504,ROW(B1158)-3,FALSE)+IF(OR(B1158=0,A_Stammdaten!$B$12&lt;B1158),0,I1158*1/20),0)</f>
        <v>0</v>
      </c>
      <c r="K1158" s="109">
        <f>IF(B1158&gt;2020,HLOOKUP(A_Stammdaten!$B$12,$L$4:$R$2504,ROW(B1158)-3,FALSE),0)</f>
        <v>0</v>
      </c>
      <c r="L1158" s="109">
        <f t="shared" ref="L1158:L1221" si="126">IF(B1158&gt;2020,IF(OR($I1158=0,L$4&lt;$B1158,$B1158=0,20-(L$4-$B1158)=0),0,$I1158*(19-(L$4-$B1158))/20),0)</f>
        <v>0</v>
      </c>
      <c r="M1158" s="109">
        <f t="shared" ref="M1158:M1221" si="127">IF(B1158&gt;2020,IF(OR($I1158=0,M$4&lt;$B1158,$B1158=0,20-(M$4-$B1158)=0),0,$I1158*(19-(M$4-$B1158))/20),0)</f>
        <v>0</v>
      </c>
      <c r="N1158" s="109">
        <f t="shared" ref="N1158:N1221" si="128">IF(B1158&gt;2020,IF(OR($I1158=0,N$4&lt;$B1158,$B1158=0,20-(N$4-$B1158)=0),0,$I1158*(19-(N$4-$B1158))/20),0)</f>
        <v>0</v>
      </c>
      <c r="O1158" s="109">
        <f t="shared" ref="O1158:O1221" si="129">IF(B1158&gt;2020,IF(OR($I1158=0,O$4&lt;$B1158,$B1158=0,20-(O$4-$B1158)=0),0,$I1158*(19-(O$4-$B1158))/20),0)</f>
        <v>0</v>
      </c>
      <c r="P1158" s="109">
        <f t="shared" ref="P1158:P1221" si="130">IF(B1158&gt;2020,IF(OR($I1158=0,P$4&lt;$B1158,$B1158=0,20-(P$4-$B1158)=0),0,$I1158*(19-(P$4-$B1158))/20),0)</f>
        <v>0</v>
      </c>
      <c r="Q1158" s="109">
        <f t="shared" ref="Q1158:Q1221" si="131">IF(B1158&gt;2020,IF(OR($I1158=0,Q$4&lt;$B1158,$B1158=0,20-(Q$4-$B1158)=0),0,$I1158*(19-(Q$4-$B1158))/20),0)</f>
        <v>0</v>
      </c>
      <c r="R1158" s="109">
        <f t="shared" ref="R1158:R1221" si="132">IF(B1158&gt;2020,IF(OR($I1158=0,R$4&lt;$B1158,$B1158=0,20-(R$4-$B1158)=0),0,$I1158*(19-(R$4-$B1158))/20),0)</f>
        <v>0</v>
      </c>
      <c r="S1158" s="425"/>
    </row>
    <row r="1159" spans="1:19" x14ac:dyDescent="0.3">
      <c r="A1159" s="421"/>
      <c r="B1159" s="424"/>
      <c r="C1159" s="421"/>
      <c r="D1159" s="421"/>
      <c r="E1159" s="421"/>
      <c r="F1159" s="421"/>
      <c r="G1159" s="421"/>
      <c r="H1159" s="421"/>
      <c r="I1159" s="220">
        <f>IF(B1159&gt;A_Stammdaten!$B$12,0,SUM(C1159,D1159,F1159,G1159)-SUM(E1159,H1159))</f>
        <v>0</v>
      </c>
      <c r="J1159" s="109">
        <f>IF(B1159&gt;2020,HLOOKUP(A_Stammdaten!$B$12,$L$4:$R$2504,ROW(B1159)-3,FALSE)+IF(OR(B1159=0,A_Stammdaten!$B$12&lt;B1159),0,I1159*1/20),0)</f>
        <v>0</v>
      </c>
      <c r="K1159" s="109">
        <f>IF(B1159&gt;2020,HLOOKUP(A_Stammdaten!$B$12,$L$4:$R$2504,ROW(B1159)-3,FALSE),0)</f>
        <v>0</v>
      </c>
      <c r="L1159" s="109">
        <f t="shared" si="126"/>
        <v>0</v>
      </c>
      <c r="M1159" s="109">
        <f t="shared" si="127"/>
        <v>0</v>
      </c>
      <c r="N1159" s="109">
        <f t="shared" si="128"/>
        <v>0</v>
      </c>
      <c r="O1159" s="109">
        <f t="shared" si="129"/>
        <v>0</v>
      </c>
      <c r="P1159" s="109">
        <f t="shared" si="130"/>
        <v>0</v>
      </c>
      <c r="Q1159" s="109">
        <f t="shared" si="131"/>
        <v>0</v>
      </c>
      <c r="R1159" s="109">
        <f t="shared" si="132"/>
        <v>0</v>
      </c>
      <c r="S1159" s="425"/>
    </row>
    <row r="1160" spans="1:19" x14ac:dyDescent="0.3">
      <c r="A1160" s="421"/>
      <c r="B1160" s="424"/>
      <c r="C1160" s="421"/>
      <c r="D1160" s="421"/>
      <c r="E1160" s="421"/>
      <c r="F1160" s="421"/>
      <c r="G1160" s="421"/>
      <c r="H1160" s="421"/>
      <c r="I1160" s="220">
        <f>IF(B1160&gt;A_Stammdaten!$B$12,0,SUM(C1160,D1160,F1160,G1160)-SUM(E1160,H1160))</f>
        <v>0</v>
      </c>
      <c r="J1160" s="109">
        <f>IF(B1160&gt;2020,HLOOKUP(A_Stammdaten!$B$12,$L$4:$R$2504,ROW(B1160)-3,FALSE)+IF(OR(B1160=0,A_Stammdaten!$B$12&lt;B1160),0,I1160*1/20),0)</f>
        <v>0</v>
      </c>
      <c r="K1160" s="109">
        <f>IF(B1160&gt;2020,HLOOKUP(A_Stammdaten!$B$12,$L$4:$R$2504,ROW(B1160)-3,FALSE),0)</f>
        <v>0</v>
      </c>
      <c r="L1160" s="109">
        <f t="shared" si="126"/>
        <v>0</v>
      </c>
      <c r="M1160" s="109">
        <f t="shared" si="127"/>
        <v>0</v>
      </c>
      <c r="N1160" s="109">
        <f t="shared" si="128"/>
        <v>0</v>
      </c>
      <c r="O1160" s="109">
        <f t="shared" si="129"/>
        <v>0</v>
      </c>
      <c r="P1160" s="109">
        <f t="shared" si="130"/>
        <v>0</v>
      </c>
      <c r="Q1160" s="109">
        <f t="shared" si="131"/>
        <v>0</v>
      </c>
      <c r="R1160" s="109">
        <f t="shared" si="132"/>
        <v>0</v>
      </c>
      <c r="S1160" s="425"/>
    </row>
    <row r="1161" spans="1:19" x14ac:dyDescent="0.3">
      <c r="A1161" s="421"/>
      <c r="B1161" s="424"/>
      <c r="C1161" s="421"/>
      <c r="D1161" s="421"/>
      <c r="E1161" s="421"/>
      <c r="F1161" s="421"/>
      <c r="G1161" s="421"/>
      <c r="H1161" s="421"/>
      <c r="I1161" s="220">
        <f>IF(B1161&gt;A_Stammdaten!$B$12,0,SUM(C1161,D1161,F1161,G1161)-SUM(E1161,H1161))</f>
        <v>0</v>
      </c>
      <c r="J1161" s="109">
        <f>IF(B1161&gt;2020,HLOOKUP(A_Stammdaten!$B$12,$L$4:$R$2504,ROW(B1161)-3,FALSE)+IF(OR(B1161=0,A_Stammdaten!$B$12&lt;B1161),0,I1161*1/20),0)</f>
        <v>0</v>
      </c>
      <c r="K1161" s="109">
        <f>IF(B1161&gt;2020,HLOOKUP(A_Stammdaten!$B$12,$L$4:$R$2504,ROW(B1161)-3,FALSE),0)</f>
        <v>0</v>
      </c>
      <c r="L1161" s="109">
        <f t="shared" si="126"/>
        <v>0</v>
      </c>
      <c r="M1161" s="109">
        <f t="shared" si="127"/>
        <v>0</v>
      </c>
      <c r="N1161" s="109">
        <f t="shared" si="128"/>
        <v>0</v>
      </c>
      <c r="O1161" s="109">
        <f t="shared" si="129"/>
        <v>0</v>
      </c>
      <c r="P1161" s="109">
        <f t="shared" si="130"/>
        <v>0</v>
      </c>
      <c r="Q1161" s="109">
        <f t="shared" si="131"/>
        <v>0</v>
      </c>
      <c r="R1161" s="109">
        <f t="shared" si="132"/>
        <v>0</v>
      </c>
      <c r="S1161" s="425"/>
    </row>
    <row r="1162" spans="1:19" x14ac:dyDescent="0.3">
      <c r="A1162" s="421"/>
      <c r="B1162" s="424"/>
      <c r="C1162" s="421"/>
      <c r="D1162" s="421"/>
      <c r="E1162" s="421"/>
      <c r="F1162" s="421"/>
      <c r="G1162" s="421"/>
      <c r="H1162" s="421"/>
      <c r="I1162" s="220">
        <f>IF(B1162&gt;A_Stammdaten!$B$12,0,SUM(C1162,D1162,F1162,G1162)-SUM(E1162,H1162))</f>
        <v>0</v>
      </c>
      <c r="J1162" s="109">
        <f>IF(B1162&gt;2020,HLOOKUP(A_Stammdaten!$B$12,$L$4:$R$2504,ROW(B1162)-3,FALSE)+IF(OR(B1162=0,A_Stammdaten!$B$12&lt;B1162),0,I1162*1/20),0)</f>
        <v>0</v>
      </c>
      <c r="K1162" s="109">
        <f>IF(B1162&gt;2020,HLOOKUP(A_Stammdaten!$B$12,$L$4:$R$2504,ROW(B1162)-3,FALSE),0)</f>
        <v>0</v>
      </c>
      <c r="L1162" s="109">
        <f t="shared" si="126"/>
        <v>0</v>
      </c>
      <c r="M1162" s="109">
        <f t="shared" si="127"/>
        <v>0</v>
      </c>
      <c r="N1162" s="109">
        <f t="shared" si="128"/>
        <v>0</v>
      </c>
      <c r="O1162" s="109">
        <f t="shared" si="129"/>
        <v>0</v>
      </c>
      <c r="P1162" s="109">
        <f t="shared" si="130"/>
        <v>0</v>
      </c>
      <c r="Q1162" s="109">
        <f t="shared" si="131"/>
        <v>0</v>
      </c>
      <c r="R1162" s="109">
        <f t="shared" si="132"/>
        <v>0</v>
      </c>
      <c r="S1162" s="425"/>
    </row>
    <row r="1163" spans="1:19" x14ac:dyDescent="0.3">
      <c r="A1163" s="421"/>
      <c r="B1163" s="424"/>
      <c r="C1163" s="421"/>
      <c r="D1163" s="421"/>
      <c r="E1163" s="421"/>
      <c r="F1163" s="421"/>
      <c r="G1163" s="421"/>
      <c r="H1163" s="421"/>
      <c r="I1163" s="220">
        <f>IF(B1163&gt;A_Stammdaten!$B$12,0,SUM(C1163,D1163,F1163,G1163)-SUM(E1163,H1163))</f>
        <v>0</v>
      </c>
      <c r="J1163" s="109">
        <f>IF(B1163&gt;2020,HLOOKUP(A_Stammdaten!$B$12,$L$4:$R$2504,ROW(B1163)-3,FALSE)+IF(OR(B1163=0,A_Stammdaten!$B$12&lt;B1163),0,I1163*1/20),0)</f>
        <v>0</v>
      </c>
      <c r="K1163" s="109">
        <f>IF(B1163&gt;2020,HLOOKUP(A_Stammdaten!$B$12,$L$4:$R$2504,ROW(B1163)-3,FALSE),0)</f>
        <v>0</v>
      </c>
      <c r="L1163" s="109">
        <f t="shared" si="126"/>
        <v>0</v>
      </c>
      <c r="M1163" s="109">
        <f t="shared" si="127"/>
        <v>0</v>
      </c>
      <c r="N1163" s="109">
        <f t="shared" si="128"/>
        <v>0</v>
      </c>
      <c r="O1163" s="109">
        <f t="shared" si="129"/>
        <v>0</v>
      </c>
      <c r="P1163" s="109">
        <f t="shared" si="130"/>
        <v>0</v>
      </c>
      <c r="Q1163" s="109">
        <f t="shared" si="131"/>
        <v>0</v>
      </c>
      <c r="R1163" s="109">
        <f t="shared" si="132"/>
        <v>0</v>
      </c>
      <c r="S1163" s="425"/>
    </row>
    <row r="1164" spans="1:19" x14ac:dyDescent="0.3">
      <c r="A1164" s="421"/>
      <c r="B1164" s="424"/>
      <c r="C1164" s="421"/>
      <c r="D1164" s="421"/>
      <c r="E1164" s="421"/>
      <c r="F1164" s="421"/>
      <c r="G1164" s="421"/>
      <c r="H1164" s="421"/>
      <c r="I1164" s="220">
        <f>IF(B1164&gt;A_Stammdaten!$B$12,0,SUM(C1164,D1164,F1164,G1164)-SUM(E1164,H1164))</f>
        <v>0</v>
      </c>
      <c r="J1164" s="109">
        <f>IF(B1164&gt;2020,HLOOKUP(A_Stammdaten!$B$12,$L$4:$R$2504,ROW(B1164)-3,FALSE)+IF(OR(B1164=0,A_Stammdaten!$B$12&lt;B1164),0,I1164*1/20),0)</f>
        <v>0</v>
      </c>
      <c r="K1164" s="109">
        <f>IF(B1164&gt;2020,HLOOKUP(A_Stammdaten!$B$12,$L$4:$R$2504,ROW(B1164)-3,FALSE),0)</f>
        <v>0</v>
      </c>
      <c r="L1164" s="109">
        <f t="shared" si="126"/>
        <v>0</v>
      </c>
      <c r="M1164" s="109">
        <f t="shared" si="127"/>
        <v>0</v>
      </c>
      <c r="N1164" s="109">
        <f t="shared" si="128"/>
        <v>0</v>
      </c>
      <c r="O1164" s="109">
        <f t="shared" si="129"/>
        <v>0</v>
      </c>
      <c r="P1164" s="109">
        <f t="shared" si="130"/>
        <v>0</v>
      </c>
      <c r="Q1164" s="109">
        <f t="shared" si="131"/>
        <v>0</v>
      </c>
      <c r="R1164" s="109">
        <f t="shared" si="132"/>
        <v>0</v>
      </c>
      <c r="S1164" s="425"/>
    </row>
    <row r="1165" spans="1:19" x14ac:dyDescent="0.3">
      <c r="A1165" s="421"/>
      <c r="B1165" s="424"/>
      <c r="C1165" s="421"/>
      <c r="D1165" s="421"/>
      <c r="E1165" s="421"/>
      <c r="F1165" s="421"/>
      <c r="G1165" s="421"/>
      <c r="H1165" s="421"/>
      <c r="I1165" s="220">
        <f>IF(B1165&gt;A_Stammdaten!$B$12,0,SUM(C1165,D1165,F1165,G1165)-SUM(E1165,H1165))</f>
        <v>0</v>
      </c>
      <c r="J1165" s="109">
        <f>IF(B1165&gt;2020,HLOOKUP(A_Stammdaten!$B$12,$L$4:$R$2504,ROW(B1165)-3,FALSE)+IF(OR(B1165=0,A_Stammdaten!$B$12&lt;B1165),0,I1165*1/20),0)</f>
        <v>0</v>
      </c>
      <c r="K1165" s="109">
        <f>IF(B1165&gt;2020,HLOOKUP(A_Stammdaten!$B$12,$L$4:$R$2504,ROW(B1165)-3,FALSE),0)</f>
        <v>0</v>
      </c>
      <c r="L1165" s="109">
        <f t="shared" si="126"/>
        <v>0</v>
      </c>
      <c r="M1165" s="109">
        <f t="shared" si="127"/>
        <v>0</v>
      </c>
      <c r="N1165" s="109">
        <f t="shared" si="128"/>
        <v>0</v>
      </c>
      <c r="O1165" s="109">
        <f t="shared" si="129"/>
        <v>0</v>
      </c>
      <c r="P1165" s="109">
        <f t="shared" si="130"/>
        <v>0</v>
      </c>
      <c r="Q1165" s="109">
        <f t="shared" si="131"/>
        <v>0</v>
      </c>
      <c r="R1165" s="109">
        <f t="shared" si="132"/>
        <v>0</v>
      </c>
      <c r="S1165" s="425"/>
    </row>
    <row r="1166" spans="1:19" x14ac:dyDescent="0.3">
      <c r="A1166" s="421"/>
      <c r="B1166" s="424"/>
      <c r="C1166" s="421"/>
      <c r="D1166" s="421"/>
      <c r="E1166" s="421"/>
      <c r="F1166" s="421"/>
      <c r="G1166" s="421"/>
      <c r="H1166" s="421"/>
      <c r="I1166" s="220">
        <f>IF(B1166&gt;A_Stammdaten!$B$12,0,SUM(C1166,D1166,F1166,G1166)-SUM(E1166,H1166))</f>
        <v>0</v>
      </c>
      <c r="J1166" s="109">
        <f>IF(B1166&gt;2020,HLOOKUP(A_Stammdaten!$B$12,$L$4:$R$2504,ROW(B1166)-3,FALSE)+IF(OR(B1166=0,A_Stammdaten!$B$12&lt;B1166),0,I1166*1/20),0)</f>
        <v>0</v>
      </c>
      <c r="K1166" s="109">
        <f>IF(B1166&gt;2020,HLOOKUP(A_Stammdaten!$B$12,$L$4:$R$2504,ROW(B1166)-3,FALSE),0)</f>
        <v>0</v>
      </c>
      <c r="L1166" s="109">
        <f t="shared" si="126"/>
        <v>0</v>
      </c>
      <c r="M1166" s="109">
        <f t="shared" si="127"/>
        <v>0</v>
      </c>
      <c r="N1166" s="109">
        <f t="shared" si="128"/>
        <v>0</v>
      </c>
      <c r="O1166" s="109">
        <f t="shared" si="129"/>
        <v>0</v>
      </c>
      <c r="P1166" s="109">
        <f t="shared" si="130"/>
        <v>0</v>
      </c>
      <c r="Q1166" s="109">
        <f t="shared" si="131"/>
        <v>0</v>
      </c>
      <c r="R1166" s="109">
        <f t="shared" si="132"/>
        <v>0</v>
      </c>
      <c r="S1166" s="425"/>
    </row>
    <row r="1167" spans="1:19" x14ac:dyDescent="0.3">
      <c r="A1167" s="421"/>
      <c r="B1167" s="424"/>
      <c r="C1167" s="421"/>
      <c r="D1167" s="421"/>
      <c r="E1167" s="421"/>
      <c r="F1167" s="421"/>
      <c r="G1167" s="421"/>
      <c r="H1167" s="421"/>
      <c r="I1167" s="220">
        <f>IF(B1167&gt;A_Stammdaten!$B$12,0,SUM(C1167,D1167,F1167,G1167)-SUM(E1167,H1167))</f>
        <v>0</v>
      </c>
      <c r="J1167" s="109">
        <f>IF(B1167&gt;2020,HLOOKUP(A_Stammdaten!$B$12,$L$4:$R$2504,ROW(B1167)-3,FALSE)+IF(OR(B1167=0,A_Stammdaten!$B$12&lt;B1167),0,I1167*1/20),0)</f>
        <v>0</v>
      </c>
      <c r="K1167" s="109">
        <f>IF(B1167&gt;2020,HLOOKUP(A_Stammdaten!$B$12,$L$4:$R$2504,ROW(B1167)-3,FALSE),0)</f>
        <v>0</v>
      </c>
      <c r="L1167" s="109">
        <f t="shared" si="126"/>
        <v>0</v>
      </c>
      <c r="M1167" s="109">
        <f t="shared" si="127"/>
        <v>0</v>
      </c>
      <c r="N1167" s="109">
        <f t="shared" si="128"/>
        <v>0</v>
      </c>
      <c r="O1167" s="109">
        <f t="shared" si="129"/>
        <v>0</v>
      </c>
      <c r="P1167" s="109">
        <f t="shared" si="130"/>
        <v>0</v>
      </c>
      <c r="Q1167" s="109">
        <f t="shared" si="131"/>
        <v>0</v>
      </c>
      <c r="R1167" s="109">
        <f t="shared" si="132"/>
        <v>0</v>
      </c>
      <c r="S1167" s="425"/>
    </row>
    <row r="1168" spans="1:19" x14ac:dyDescent="0.3">
      <c r="A1168" s="421"/>
      <c r="B1168" s="424"/>
      <c r="C1168" s="421"/>
      <c r="D1168" s="421"/>
      <c r="E1168" s="421"/>
      <c r="F1168" s="421"/>
      <c r="G1168" s="421"/>
      <c r="H1168" s="421"/>
      <c r="I1168" s="220">
        <f>IF(B1168&gt;A_Stammdaten!$B$12,0,SUM(C1168,D1168,F1168,G1168)-SUM(E1168,H1168))</f>
        <v>0</v>
      </c>
      <c r="J1168" s="109">
        <f>IF(B1168&gt;2020,HLOOKUP(A_Stammdaten!$B$12,$L$4:$R$2504,ROW(B1168)-3,FALSE)+IF(OR(B1168=0,A_Stammdaten!$B$12&lt;B1168),0,I1168*1/20),0)</f>
        <v>0</v>
      </c>
      <c r="K1168" s="109">
        <f>IF(B1168&gt;2020,HLOOKUP(A_Stammdaten!$B$12,$L$4:$R$2504,ROW(B1168)-3,FALSE),0)</f>
        <v>0</v>
      </c>
      <c r="L1168" s="109">
        <f t="shared" si="126"/>
        <v>0</v>
      </c>
      <c r="M1168" s="109">
        <f t="shared" si="127"/>
        <v>0</v>
      </c>
      <c r="N1168" s="109">
        <f t="shared" si="128"/>
        <v>0</v>
      </c>
      <c r="O1168" s="109">
        <f t="shared" si="129"/>
        <v>0</v>
      </c>
      <c r="P1168" s="109">
        <f t="shared" si="130"/>
        <v>0</v>
      </c>
      <c r="Q1168" s="109">
        <f t="shared" si="131"/>
        <v>0</v>
      </c>
      <c r="R1168" s="109">
        <f t="shared" si="132"/>
        <v>0</v>
      </c>
      <c r="S1168" s="425"/>
    </row>
    <row r="1169" spans="1:19" x14ac:dyDescent="0.3">
      <c r="A1169" s="421"/>
      <c r="B1169" s="424"/>
      <c r="C1169" s="421"/>
      <c r="D1169" s="421"/>
      <c r="E1169" s="421"/>
      <c r="F1169" s="421"/>
      <c r="G1169" s="421"/>
      <c r="H1169" s="421"/>
      <c r="I1169" s="220">
        <f>IF(B1169&gt;A_Stammdaten!$B$12,0,SUM(C1169,D1169,F1169,G1169)-SUM(E1169,H1169))</f>
        <v>0</v>
      </c>
      <c r="J1169" s="109">
        <f>IF(B1169&gt;2020,HLOOKUP(A_Stammdaten!$B$12,$L$4:$R$2504,ROW(B1169)-3,FALSE)+IF(OR(B1169=0,A_Stammdaten!$B$12&lt;B1169),0,I1169*1/20),0)</f>
        <v>0</v>
      </c>
      <c r="K1169" s="109">
        <f>IF(B1169&gt;2020,HLOOKUP(A_Stammdaten!$B$12,$L$4:$R$2504,ROW(B1169)-3,FALSE),0)</f>
        <v>0</v>
      </c>
      <c r="L1169" s="109">
        <f t="shared" si="126"/>
        <v>0</v>
      </c>
      <c r="M1169" s="109">
        <f t="shared" si="127"/>
        <v>0</v>
      </c>
      <c r="N1169" s="109">
        <f t="shared" si="128"/>
        <v>0</v>
      </c>
      <c r="O1169" s="109">
        <f t="shared" si="129"/>
        <v>0</v>
      </c>
      <c r="P1169" s="109">
        <f t="shared" si="130"/>
        <v>0</v>
      </c>
      <c r="Q1169" s="109">
        <f t="shared" si="131"/>
        <v>0</v>
      </c>
      <c r="R1169" s="109">
        <f t="shared" si="132"/>
        <v>0</v>
      </c>
      <c r="S1169" s="425"/>
    </row>
    <row r="1170" spans="1:19" x14ac:dyDescent="0.3">
      <c r="A1170" s="421"/>
      <c r="B1170" s="424"/>
      <c r="C1170" s="421"/>
      <c r="D1170" s="421"/>
      <c r="E1170" s="421"/>
      <c r="F1170" s="421"/>
      <c r="G1170" s="421"/>
      <c r="H1170" s="421"/>
      <c r="I1170" s="220">
        <f>IF(B1170&gt;A_Stammdaten!$B$12,0,SUM(C1170,D1170,F1170,G1170)-SUM(E1170,H1170))</f>
        <v>0</v>
      </c>
      <c r="J1170" s="109">
        <f>IF(B1170&gt;2020,HLOOKUP(A_Stammdaten!$B$12,$L$4:$R$2504,ROW(B1170)-3,FALSE)+IF(OR(B1170=0,A_Stammdaten!$B$12&lt;B1170),0,I1170*1/20),0)</f>
        <v>0</v>
      </c>
      <c r="K1170" s="109">
        <f>IF(B1170&gt;2020,HLOOKUP(A_Stammdaten!$B$12,$L$4:$R$2504,ROW(B1170)-3,FALSE),0)</f>
        <v>0</v>
      </c>
      <c r="L1170" s="109">
        <f t="shared" si="126"/>
        <v>0</v>
      </c>
      <c r="M1170" s="109">
        <f t="shared" si="127"/>
        <v>0</v>
      </c>
      <c r="N1170" s="109">
        <f t="shared" si="128"/>
        <v>0</v>
      </c>
      <c r="O1170" s="109">
        <f t="shared" si="129"/>
        <v>0</v>
      </c>
      <c r="P1170" s="109">
        <f t="shared" si="130"/>
        <v>0</v>
      </c>
      <c r="Q1170" s="109">
        <f t="shared" si="131"/>
        <v>0</v>
      </c>
      <c r="R1170" s="109">
        <f t="shared" si="132"/>
        <v>0</v>
      </c>
      <c r="S1170" s="425"/>
    </row>
    <row r="1171" spans="1:19" x14ac:dyDescent="0.3">
      <c r="A1171" s="421"/>
      <c r="B1171" s="424"/>
      <c r="C1171" s="421"/>
      <c r="D1171" s="421"/>
      <c r="E1171" s="421"/>
      <c r="F1171" s="421"/>
      <c r="G1171" s="421"/>
      <c r="H1171" s="421"/>
      <c r="I1171" s="220">
        <f>IF(B1171&gt;A_Stammdaten!$B$12,0,SUM(C1171,D1171,F1171,G1171)-SUM(E1171,H1171))</f>
        <v>0</v>
      </c>
      <c r="J1171" s="109">
        <f>IF(B1171&gt;2020,HLOOKUP(A_Stammdaten!$B$12,$L$4:$R$2504,ROW(B1171)-3,FALSE)+IF(OR(B1171=0,A_Stammdaten!$B$12&lt;B1171),0,I1171*1/20),0)</f>
        <v>0</v>
      </c>
      <c r="K1171" s="109">
        <f>IF(B1171&gt;2020,HLOOKUP(A_Stammdaten!$B$12,$L$4:$R$2504,ROW(B1171)-3,FALSE),0)</f>
        <v>0</v>
      </c>
      <c r="L1171" s="109">
        <f t="shared" si="126"/>
        <v>0</v>
      </c>
      <c r="M1171" s="109">
        <f t="shared" si="127"/>
        <v>0</v>
      </c>
      <c r="N1171" s="109">
        <f t="shared" si="128"/>
        <v>0</v>
      </c>
      <c r="O1171" s="109">
        <f t="shared" si="129"/>
        <v>0</v>
      </c>
      <c r="P1171" s="109">
        <f t="shared" si="130"/>
        <v>0</v>
      </c>
      <c r="Q1171" s="109">
        <f t="shared" si="131"/>
        <v>0</v>
      </c>
      <c r="R1171" s="109">
        <f t="shared" si="132"/>
        <v>0</v>
      </c>
      <c r="S1171" s="425"/>
    </row>
    <row r="1172" spans="1:19" x14ac:dyDescent="0.3">
      <c r="A1172" s="421"/>
      <c r="B1172" s="424"/>
      <c r="C1172" s="421"/>
      <c r="D1172" s="421"/>
      <c r="E1172" s="421"/>
      <c r="F1172" s="421"/>
      <c r="G1172" s="421"/>
      <c r="H1172" s="421"/>
      <c r="I1172" s="220">
        <f>IF(B1172&gt;A_Stammdaten!$B$12,0,SUM(C1172,D1172,F1172,G1172)-SUM(E1172,H1172))</f>
        <v>0</v>
      </c>
      <c r="J1172" s="109">
        <f>IF(B1172&gt;2020,HLOOKUP(A_Stammdaten!$B$12,$L$4:$R$2504,ROW(B1172)-3,FALSE)+IF(OR(B1172=0,A_Stammdaten!$B$12&lt;B1172),0,I1172*1/20),0)</f>
        <v>0</v>
      </c>
      <c r="K1172" s="109">
        <f>IF(B1172&gt;2020,HLOOKUP(A_Stammdaten!$B$12,$L$4:$R$2504,ROW(B1172)-3,FALSE),0)</f>
        <v>0</v>
      </c>
      <c r="L1172" s="109">
        <f t="shared" si="126"/>
        <v>0</v>
      </c>
      <c r="M1172" s="109">
        <f t="shared" si="127"/>
        <v>0</v>
      </c>
      <c r="N1172" s="109">
        <f t="shared" si="128"/>
        <v>0</v>
      </c>
      <c r="O1172" s="109">
        <f t="shared" si="129"/>
        <v>0</v>
      </c>
      <c r="P1172" s="109">
        <f t="shared" si="130"/>
        <v>0</v>
      </c>
      <c r="Q1172" s="109">
        <f t="shared" si="131"/>
        <v>0</v>
      </c>
      <c r="R1172" s="109">
        <f t="shared" si="132"/>
        <v>0</v>
      </c>
      <c r="S1172" s="425"/>
    </row>
    <row r="1173" spans="1:19" x14ac:dyDescent="0.3">
      <c r="A1173" s="421"/>
      <c r="B1173" s="424"/>
      <c r="C1173" s="421"/>
      <c r="D1173" s="421"/>
      <c r="E1173" s="421"/>
      <c r="F1173" s="421"/>
      <c r="G1173" s="421"/>
      <c r="H1173" s="421"/>
      <c r="I1173" s="220">
        <f>IF(B1173&gt;A_Stammdaten!$B$12,0,SUM(C1173,D1173,F1173,G1173)-SUM(E1173,H1173))</f>
        <v>0</v>
      </c>
      <c r="J1173" s="109">
        <f>IF(B1173&gt;2020,HLOOKUP(A_Stammdaten!$B$12,$L$4:$R$2504,ROW(B1173)-3,FALSE)+IF(OR(B1173=0,A_Stammdaten!$B$12&lt;B1173),0,I1173*1/20),0)</f>
        <v>0</v>
      </c>
      <c r="K1173" s="109">
        <f>IF(B1173&gt;2020,HLOOKUP(A_Stammdaten!$B$12,$L$4:$R$2504,ROW(B1173)-3,FALSE),0)</f>
        <v>0</v>
      </c>
      <c r="L1173" s="109">
        <f t="shared" si="126"/>
        <v>0</v>
      </c>
      <c r="M1173" s="109">
        <f t="shared" si="127"/>
        <v>0</v>
      </c>
      <c r="N1173" s="109">
        <f t="shared" si="128"/>
        <v>0</v>
      </c>
      <c r="O1173" s="109">
        <f t="shared" si="129"/>
        <v>0</v>
      </c>
      <c r="P1173" s="109">
        <f t="shared" si="130"/>
        <v>0</v>
      </c>
      <c r="Q1173" s="109">
        <f t="shared" si="131"/>
        <v>0</v>
      </c>
      <c r="R1173" s="109">
        <f t="shared" si="132"/>
        <v>0</v>
      </c>
      <c r="S1173" s="425"/>
    </row>
    <row r="1174" spans="1:19" x14ac:dyDescent="0.3">
      <c r="A1174" s="421"/>
      <c r="B1174" s="424"/>
      <c r="C1174" s="421"/>
      <c r="D1174" s="421"/>
      <c r="E1174" s="421"/>
      <c r="F1174" s="421"/>
      <c r="G1174" s="421"/>
      <c r="H1174" s="421"/>
      <c r="I1174" s="220">
        <f>IF(B1174&gt;A_Stammdaten!$B$12,0,SUM(C1174,D1174,F1174,G1174)-SUM(E1174,H1174))</f>
        <v>0</v>
      </c>
      <c r="J1174" s="109">
        <f>IF(B1174&gt;2020,HLOOKUP(A_Stammdaten!$B$12,$L$4:$R$2504,ROW(B1174)-3,FALSE)+IF(OR(B1174=0,A_Stammdaten!$B$12&lt;B1174),0,I1174*1/20),0)</f>
        <v>0</v>
      </c>
      <c r="K1174" s="109">
        <f>IF(B1174&gt;2020,HLOOKUP(A_Stammdaten!$B$12,$L$4:$R$2504,ROW(B1174)-3,FALSE),0)</f>
        <v>0</v>
      </c>
      <c r="L1174" s="109">
        <f t="shared" si="126"/>
        <v>0</v>
      </c>
      <c r="M1174" s="109">
        <f t="shared" si="127"/>
        <v>0</v>
      </c>
      <c r="N1174" s="109">
        <f t="shared" si="128"/>
        <v>0</v>
      </c>
      <c r="O1174" s="109">
        <f t="shared" si="129"/>
        <v>0</v>
      </c>
      <c r="P1174" s="109">
        <f t="shared" si="130"/>
        <v>0</v>
      </c>
      <c r="Q1174" s="109">
        <f t="shared" si="131"/>
        <v>0</v>
      </c>
      <c r="R1174" s="109">
        <f t="shared" si="132"/>
        <v>0</v>
      </c>
      <c r="S1174" s="425"/>
    </row>
    <row r="1175" spans="1:19" x14ac:dyDescent="0.3">
      <c r="A1175" s="421"/>
      <c r="B1175" s="424"/>
      <c r="C1175" s="421"/>
      <c r="D1175" s="421"/>
      <c r="E1175" s="421"/>
      <c r="F1175" s="421"/>
      <c r="G1175" s="421"/>
      <c r="H1175" s="421"/>
      <c r="I1175" s="220">
        <f>IF(B1175&gt;A_Stammdaten!$B$12,0,SUM(C1175,D1175,F1175,G1175)-SUM(E1175,H1175))</f>
        <v>0</v>
      </c>
      <c r="J1175" s="109">
        <f>IF(B1175&gt;2020,HLOOKUP(A_Stammdaten!$B$12,$L$4:$R$2504,ROW(B1175)-3,FALSE)+IF(OR(B1175=0,A_Stammdaten!$B$12&lt;B1175),0,I1175*1/20),0)</f>
        <v>0</v>
      </c>
      <c r="K1175" s="109">
        <f>IF(B1175&gt;2020,HLOOKUP(A_Stammdaten!$B$12,$L$4:$R$2504,ROW(B1175)-3,FALSE),0)</f>
        <v>0</v>
      </c>
      <c r="L1175" s="109">
        <f t="shared" si="126"/>
        <v>0</v>
      </c>
      <c r="M1175" s="109">
        <f t="shared" si="127"/>
        <v>0</v>
      </c>
      <c r="N1175" s="109">
        <f t="shared" si="128"/>
        <v>0</v>
      </c>
      <c r="O1175" s="109">
        <f t="shared" si="129"/>
        <v>0</v>
      </c>
      <c r="P1175" s="109">
        <f t="shared" si="130"/>
        <v>0</v>
      </c>
      <c r="Q1175" s="109">
        <f t="shared" si="131"/>
        <v>0</v>
      </c>
      <c r="R1175" s="109">
        <f t="shared" si="132"/>
        <v>0</v>
      </c>
      <c r="S1175" s="425"/>
    </row>
    <row r="1176" spans="1:19" x14ac:dyDescent="0.3">
      <c r="A1176" s="421"/>
      <c r="B1176" s="424"/>
      <c r="C1176" s="421"/>
      <c r="D1176" s="421"/>
      <c r="E1176" s="421"/>
      <c r="F1176" s="421"/>
      <c r="G1176" s="421"/>
      <c r="H1176" s="421"/>
      <c r="I1176" s="220">
        <f>IF(B1176&gt;A_Stammdaten!$B$12,0,SUM(C1176,D1176,F1176,G1176)-SUM(E1176,H1176))</f>
        <v>0</v>
      </c>
      <c r="J1176" s="109">
        <f>IF(B1176&gt;2020,HLOOKUP(A_Stammdaten!$B$12,$L$4:$R$2504,ROW(B1176)-3,FALSE)+IF(OR(B1176=0,A_Stammdaten!$B$12&lt;B1176),0,I1176*1/20),0)</f>
        <v>0</v>
      </c>
      <c r="K1176" s="109">
        <f>IF(B1176&gt;2020,HLOOKUP(A_Stammdaten!$B$12,$L$4:$R$2504,ROW(B1176)-3,FALSE),0)</f>
        <v>0</v>
      </c>
      <c r="L1176" s="109">
        <f t="shared" si="126"/>
        <v>0</v>
      </c>
      <c r="M1176" s="109">
        <f t="shared" si="127"/>
        <v>0</v>
      </c>
      <c r="N1176" s="109">
        <f t="shared" si="128"/>
        <v>0</v>
      </c>
      <c r="O1176" s="109">
        <f t="shared" si="129"/>
        <v>0</v>
      </c>
      <c r="P1176" s="109">
        <f t="shared" si="130"/>
        <v>0</v>
      </c>
      <c r="Q1176" s="109">
        <f t="shared" si="131"/>
        <v>0</v>
      </c>
      <c r="R1176" s="109">
        <f t="shared" si="132"/>
        <v>0</v>
      </c>
      <c r="S1176" s="425"/>
    </row>
    <row r="1177" spans="1:19" x14ac:dyDescent="0.3">
      <c r="A1177" s="421"/>
      <c r="B1177" s="424"/>
      <c r="C1177" s="421"/>
      <c r="D1177" s="421"/>
      <c r="E1177" s="421"/>
      <c r="F1177" s="421"/>
      <c r="G1177" s="421"/>
      <c r="H1177" s="421"/>
      <c r="I1177" s="220">
        <f>IF(B1177&gt;A_Stammdaten!$B$12,0,SUM(C1177,D1177,F1177,G1177)-SUM(E1177,H1177))</f>
        <v>0</v>
      </c>
      <c r="J1177" s="109">
        <f>IF(B1177&gt;2020,HLOOKUP(A_Stammdaten!$B$12,$L$4:$R$2504,ROW(B1177)-3,FALSE)+IF(OR(B1177=0,A_Stammdaten!$B$12&lt;B1177),0,I1177*1/20),0)</f>
        <v>0</v>
      </c>
      <c r="K1177" s="109">
        <f>IF(B1177&gt;2020,HLOOKUP(A_Stammdaten!$B$12,$L$4:$R$2504,ROW(B1177)-3,FALSE),0)</f>
        <v>0</v>
      </c>
      <c r="L1177" s="109">
        <f t="shared" si="126"/>
        <v>0</v>
      </c>
      <c r="M1177" s="109">
        <f t="shared" si="127"/>
        <v>0</v>
      </c>
      <c r="N1177" s="109">
        <f t="shared" si="128"/>
        <v>0</v>
      </c>
      <c r="O1177" s="109">
        <f t="shared" si="129"/>
        <v>0</v>
      </c>
      <c r="P1177" s="109">
        <f t="shared" si="130"/>
        <v>0</v>
      </c>
      <c r="Q1177" s="109">
        <f t="shared" si="131"/>
        <v>0</v>
      </c>
      <c r="R1177" s="109">
        <f t="shared" si="132"/>
        <v>0</v>
      </c>
      <c r="S1177" s="425"/>
    </row>
    <row r="1178" spans="1:19" x14ac:dyDescent="0.3">
      <c r="A1178" s="421"/>
      <c r="B1178" s="424"/>
      <c r="C1178" s="421"/>
      <c r="D1178" s="421"/>
      <c r="E1178" s="421"/>
      <c r="F1178" s="421"/>
      <c r="G1178" s="421"/>
      <c r="H1178" s="421"/>
      <c r="I1178" s="220">
        <f>IF(B1178&gt;A_Stammdaten!$B$12,0,SUM(C1178,D1178,F1178,G1178)-SUM(E1178,H1178))</f>
        <v>0</v>
      </c>
      <c r="J1178" s="109">
        <f>IF(B1178&gt;2020,HLOOKUP(A_Stammdaten!$B$12,$L$4:$R$2504,ROW(B1178)-3,FALSE)+IF(OR(B1178=0,A_Stammdaten!$B$12&lt;B1178),0,I1178*1/20),0)</f>
        <v>0</v>
      </c>
      <c r="K1178" s="109">
        <f>IF(B1178&gt;2020,HLOOKUP(A_Stammdaten!$B$12,$L$4:$R$2504,ROW(B1178)-3,FALSE),0)</f>
        <v>0</v>
      </c>
      <c r="L1178" s="109">
        <f t="shared" si="126"/>
        <v>0</v>
      </c>
      <c r="M1178" s="109">
        <f t="shared" si="127"/>
        <v>0</v>
      </c>
      <c r="N1178" s="109">
        <f t="shared" si="128"/>
        <v>0</v>
      </c>
      <c r="O1178" s="109">
        <f t="shared" si="129"/>
        <v>0</v>
      </c>
      <c r="P1178" s="109">
        <f t="shared" si="130"/>
        <v>0</v>
      </c>
      <c r="Q1178" s="109">
        <f t="shared" si="131"/>
        <v>0</v>
      </c>
      <c r="R1178" s="109">
        <f t="shared" si="132"/>
        <v>0</v>
      </c>
      <c r="S1178" s="425"/>
    </row>
    <row r="1179" spans="1:19" x14ac:dyDescent="0.3">
      <c r="A1179" s="421"/>
      <c r="B1179" s="424"/>
      <c r="C1179" s="421"/>
      <c r="D1179" s="421"/>
      <c r="E1179" s="421"/>
      <c r="F1179" s="421"/>
      <c r="G1179" s="421"/>
      <c r="H1179" s="421"/>
      <c r="I1179" s="220">
        <f>IF(B1179&gt;A_Stammdaten!$B$12,0,SUM(C1179,D1179,F1179,G1179)-SUM(E1179,H1179))</f>
        <v>0</v>
      </c>
      <c r="J1179" s="109">
        <f>IF(B1179&gt;2020,HLOOKUP(A_Stammdaten!$B$12,$L$4:$R$2504,ROW(B1179)-3,FALSE)+IF(OR(B1179=0,A_Stammdaten!$B$12&lt;B1179),0,I1179*1/20),0)</f>
        <v>0</v>
      </c>
      <c r="K1179" s="109">
        <f>IF(B1179&gt;2020,HLOOKUP(A_Stammdaten!$B$12,$L$4:$R$2504,ROW(B1179)-3,FALSE),0)</f>
        <v>0</v>
      </c>
      <c r="L1179" s="109">
        <f t="shared" si="126"/>
        <v>0</v>
      </c>
      <c r="M1179" s="109">
        <f t="shared" si="127"/>
        <v>0</v>
      </c>
      <c r="N1179" s="109">
        <f t="shared" si="128"/>
        <v>0</v>
      </c>
      <c r="O1179" s="109">
        <f t="shared" si="129"/>
        <v>0</v>
      </c>
      <c r="P1179" s="109">
        <f t="shared" si="130"/>
        <v>0</v>
      </c>
      <c r="Q1179" s="109">
        <f t="shared" si="131"/>
        <v>0</v>
      </c>
      <c r="R1179" s="109">
        <f t="shared" si="132"/>
        <v>0</v>
      </c>
      <c r="S1179" s="425"/>
    </row>
    <row r="1180" spans="1:19" x14ac:dyDescent="0.3">
      <c r="A1180" s="421"/>
      <c r="B1180" s="424"/>
      <c r="C1180" s="421"/>
      <c r="D1180" s="421"/>
      <c r="E1180" s="421"/>
      <c r="F1180" s="421"/>
      <c r="G1180" s="421"/>
      <c r="H1180" s="421"/>
      <c r="I1180" s="220">
        <f>IF(B1180&gt;A_Stammdaten!$B$12,0,SUM(C1180,D1180,F1180,G1180)-SUM(E1180,H1180))</f>
        <v>0</v>
      </c>
      <c r="J1180" s="109">
        <f>IF(B1180&gt;2020,HLOOKUP(A_Stammdaten!$B$12,$L$4:$R$2504,ROW(B1180)-3,FALSE)+IF(OR(B1180=0,A_Stammdaten!$B$12&lt;B1180),0,I1180*1/20),0)</f>
        <v>0</v>
      </c>
      <c r="K1180" s="109">
        <f>IF(B1180&gt;2020,HLOOKUP(A_Stammdaten!$B$12,$L$4:$R$2504,ROW(B1180)-3,FALSE),0)</f>
        <v>0</v>
      </c>
      <c r="L1180" s="109">
        <f t="shared" si="126"/>
        <v>0</v>
      </c>
      <c r="M1180" s="109">
        <f t="shared" si="127"/>
        <v>0</v>
      </c>
      <c r="N1180" s="109">
        <f t="shared" si="128"/>
        <v>0</v>
      </c>
      <c r="O1180" s="109">
        <f t="shared" si="129"/>
        <v>0</v>
      </c>
      <c r="P1180" s="109">
        <f t="shared" si="130"/>
        <v>0</v>
      </c>
      <c r="Q1180" s="109">
        <f t="shared" si="131"/>
        <v>0</v>
      </c>
      <c r="R1180" s="109">
        <f t="shared" si="132"/>
        <v>0</v>
      </c>
      <c r="S1180" s="425"/>
    </row>
    <row r="1181" spans="1:19" x14ac:dyDescent="0.3">
      <c r="A1181" s="421"/>
      <c r="B1181" s="424"/>
      <c r="C1181" s="421"/>
      <c r="D1181" s="421"/>
      <c r="E1181" s="421"/>
      <c r="F1181" s="421"/>
      <c r="G1181" s="421"/>
      <c r="H1181" s="421"/>
      <c r="I1181" s="220">
        <f>IF(B1181&gt;A_Stammdaten!$B$12,0,SUM(C1181,D1181,F1181,G1181)-SUM(E1181,H1181))</f>
        <v>0</v>
      </c>
      <c r="J1181" s="109">
        <f>IF(B1181&gt;2020,HLOOKUP(A_Stammdaten!$B$12,$L$4:$R$2504,ROW(B1181)-3,FALSE)+IF(OR(B1181=0,A_Stammdaten!$B$12&lt;B1181),0,I1181*1/20),0)</f>
        <v>0</v>
      </c>
      <c r="K1181" s="109">
        <f>IF(B1181&gt;2020,HLOOKUP(A_Stammdaten!$B$12,$L$4:$R$2504,ROW(B1181)-3,FALSE),0)</f>
        <v>0</v>
      </c>
      <c r="L1181" s="109">
        <f t="shared" si="126"/>
        <v>0</v>
      </c>
      <c r="M1181" s="109">
        <f t="shared" si="127"/>
        <v>0</v>
      </c>
      <c r="N1181" s="109">
        <f t="shared" si="128"/>
        <v>0</v>
      </c>
      <c r="O1181" s="109">
        <f t="shared" si="129"/>
        <v>0</v>
      </c>
      <c r="P1181" s="109">
        <f t="shared" si="130"/>
        <v>0</v>
      </c>
      <c r="Q1181" s="109">
        <f t="shared" si="131"/>
        <v>0</v>
      </c>
      <c r="R1181" s="109">
        <f t="shared" si="132"/>
        <v>0</v>
      </c>
      <c r="S1181" s="425"/>
    </row>
    <row r="1182" spans="1:19" x14ac:dyDescent="0.3">
      <c r="A1182" s="421"/>
      <c r="B1182" s="424"/>
      <c r="C1182" s="421"/>
      <c r="D1182" s="421"/>
      <c r="E1182" s="421"/>
      <c r="F1182" s="421"/>
      <c r="G1182" s="421"/>
      <c r="H1182" s="421"/>
      <c r="I1182" s="220">
        <f>IF(B1182&gt;A_Stammdaten!$B$12,0,SUM(C1182,D1182,F1182,G1182)-SUM(E1182,H1182))</f>
        <v>0</v>
      </c>
      <c r="J1182" s="109">
        <f>IF(B1182&gt;2020,HLOOKUP(A_Stammdaten!$B$12,$L$4:$R$2504,ROW(B1182)-3,FALSE)+IF(OR(B1182=0,A_Stammdaten!$B$12&lt;B1182),0,I1182*1/20),0)</f>
        <v>0</v>
      </c>
      <c r="K1182" s="109">
        <f>IF(B1182&gt;2020,HLOOKUP(A_Stammdaten!$B$12,$L$4:$R$2504,ROW(B1182)-3,FALSE),0)</f>
        <v>0</v>
      </c>
      <c r="L1182" s="109">
        <f t="shared" si="126"/>
        <v>0</v>
      </c>
      <c r="M1182" s="109">
        <f t="shared" si="127"/>
        <v>0</v>
      </c>
      <c r="N1182" s="109">
        <f t="shared" si="128"/>
        <v>0</v>
      </c>
      <c r="O1182" s="109">
        <f t="shared" si="129"/>
        <v>0</v>
      </c>
      <c r="P1182" s="109">
        <f t="shared" si="130"/>
        <v>0</v>
      </c>
      <c r="Q1182" s="109">
        <f t="shared" si="131"/>
        <v>0</v>
      </c>
      <c r="R1182" s="109">
        <f t="shared" si="132"/>
        <v>0</v>
      </c>
      <c r="S1182" s="425"/>
    </row>
    <row r="1183" spans="1:19" x14ac:dyDescent="0.3">
      <c r="A1183" s="421"/>
      <c r="B1183" s="424"/>
      <c r="C1183" s="421"/>
      <c r="D1183" s="421"/>
      <c r="E1183" s="421"/>
      <c r="F1183" s="421"/>
      <c r="G1183" s="421"/>
      <c r="H1183" s="421"/>
      <c r="I1183" s="220">
        <f>IF(B1183&gt;A_Stammdaten!$B$12,0,SUM(C1183,D1183,F1183,G1183)-SUM(E1183,H1183))</f>
        <v>0</v>
      </c>
      <c r="J1183" s="109">
        <f>IF(B1183&gt;2020,HLOOKUP(A_Stammdaten!$B$12,$L$4:$R$2504,ROW(B1183)-3,FALSE)+IF(OR(B1183=0,A_Stammdaten!$B$12&lt;B1183),0,I1183*1/20),0)</f>
        <v>0</v>
      </c>
      <c r="K1183" s="109">
        <f>IF(B1183&gt;2020,HLOOKUP(A_Stammdaten!$B$12,$L$4:$R$2504,ROW(B1183)-3,FALSE),0)</f>
        <v>0</v>
      </c>
      <c r="L1183" s="109">
        <f t="shared" si="126"/>
        <v>0</v>
      </c>
      <c r="M1183" s="109">
        <f t="shared" si="127"/>
        <v>0</v>
      </c>
      <c r="N1183" s="109">
        <f t="shared" si="128"/>
        <v>0</v>
      </c>
      <c r="O1183" s="109">
        <f t="shared" si="129"/>
        <v>0</v>
      </c>
      <c r="P1183" s="109">
        <f t="shared" si="130"/>
        <v>0</v>
      </c>
      <c r="Q1183" s="109">
        <f t="shared" si="131"/>
        <v>0</v>
      </c>
      <c r="R1183" s="109">
        <f t="shared" si="132"/>
        <v>0</v>
      </c>
      <c r="S1183" s="425"/>
    </row>
    <row r="1184" spans="1:19" x14ac:dyDescent="0.3">
      <c r="A1184" s="421"/>
      <c r="B1184" s="424"/>
      <c r="C1184" s="421"/>
      <c r="D1184" s="421"/>
      <c r="E1184" s="421"/>
      <c r="F1184" s="421"/>
      <c r="G1184" s="421"/>
      <c r="H1184" s="421"/>
      <c r="I1184" s="220">
        <f>IF(B1184&gt;A_Stammdaten!$B$12,0,SUM(C1184,D1184,F1184,G1184)-SUM(E1184,H1184))</f>
        <v>0</v>
      </c>
      <c r="J1184" s="109">
        <f>IF(B1184&gt;2020,HLOOKUP(A_Stammdaten!$B$12,$L$4:$R$2504,ROW(B1184)-3,FALSE)+IF(OR(B1184=0,A_Stammdaten!$B$12&lt;B1184),0,I1184*1/20),0)</f>
        <v>0</v>
      </c>
      <c r="K1184" s="109">
        <f>IF(B1184&gt;2020,HLOOKUP(A_Stammdaten!$B$12,$L$4:$R$2504,ROW(B1184)-3,FALSE),0)</f>
        <v>0</v>
      </c>
      <c r="L1184" s="109">
        <f t="shared" si="126"/>
        <v>0</v>
      </c>
      <c r="M1184" s="109">
        <f t="shared" si="127"/>
        <v>0</v>
      </c>
      <c r="N1184" s="109">
        <f t="shared" si="128"/>
        <v>0</v>
      </c>
      <c r="O1184" s="109">
        <f t="shared" si="129"/>
        <v>0</v>
      </c>
      <c r="P1184" s="109">
        <f t="shared" si="130"/>
        <v>0</v>
      </c>
      <c r="Q1184" s="109">
        <f t="shared" si="131"/>
        <v>0</v>
      </c>
      <c r="R1184" s="109">
        <f t="shared" si="132"/>
        <v>0</v>
      </c>
      <c r="S1184" s="425"/>
    </row>
    <row r="1185" spans="1:19" x14ac:dyDescent="0.3">
      <c r="A1185" s="421"/>
      <c r="B1185" s="424"/>
      <c r="C1185" s="421"/>
      <c r="D1185" s="421"/>
      <c r="E1185" s="421"/>
      <c r="F1185" s="421"/>
      <c r="G1185" s="421"/>
      <c r="H1185" s="421"/>
      <c r="I1185" s="220">
        <f>IF(B1185&gt;A_Stammdaten!$B$12,0,SUM(C1185,D1185,F1185,G1185)-SUM(E1185,H1185))</f>
        <v>0</v>
      </c>
      <c r="J1185" s="109">
        <f>IF(B1185&gt;2020,HLOOKUP(A_Stammdaten!$B$12,$L$4:$R$2504,ROW(B1185)-3,FALSE)+IF(OR(B1185=0,A_Stammdaten!$B$12&lt;B1185),0,I1185*1/20),0)</f>
        <v>0</v>
      </c>
      <c r="K1185" s="109">
        <f>IF(B1185&gt;2020,HLOOKUP(A_Stammdaten!$B$12,$L$4:$R$2504,ROW(B1185)-3,FALSE),0)</f>
        <v>0</v>
      </c>
      <c r="L1185" s="109">
        <f t="shared" si="126"/>
        <v>0</v>
      </c>
      <c r="M1185" s="109">
        <f t="shared" si="127"/>
        <v>0</v>
      </c>
      <c r="N1185" s="109">
        <f t="shared" si="128"/>
        <v>0</v>
      </c>
      <c r="O1185" s="109">
        <f t="shared" si="129"/>
        <v>0</v>
      </c>
      <c r="P1185" s="109">
        <f t="shared" si="130"/>
        <v>0</v>
      </c>
      <c r="Q1185" s="109">
        <f t="shared" si="131"/>
        <v>0</v>
      </c>
      <c r="R1185" s="109">
        <f t="shared" si="132"/>
        <v>0</v>
      </c>
      <c r="S1185" s="425"/>
    </row>
    <row r="1186" spans="1:19" x14ac:dyDescent="0.3">
      <c r="A1186" s="421"/>
      <c r="B1186" s="424"/>
      <c r="C1186" s="421"/>
      <c r="D1186" s="421"/>
      <c r="E1186" s="421"/>
      <c r="F1186" s="421"/>
      <c r="G1186" s="421"/>
      <c r="H1186" s="421"/>
      <c r="I1186" s="220">
        <f>IF(B1186&gt;A_Stammdaten!$B$12,0,SUM(C1186,D1186,F1186,G1186)-SUM(E1186,H1186))</f>
        <v>0</v>
      </c>
      <c r="J1186" s="109">
        <f>IF(B1186&gt;2020,HLOOKUP(A_Stammdaten!$B$12,$L$4:$R$2504,ROW(B1186)-3,FALSE)+IF(OR(B1186=0,A_Stammdaten!$B$12&lt;B1186),0,I1186*1/20),0)</f>
        <v>0</v>
      </c>
      <c r="K1186" s="109">
        <f>IF(B1186&gt;2020,HLOOKUP(A_Stammdaten!$B$12,$L$4:$R$2504,ROW(B1186)-3,FALSE),0)</f>
        <v>0</v>
      </c>
      <c r="L1186" s="109">
        <f t="shared" si="126"/>
        <v>0</v>
      </c>
      <c r="M1186" s="109">
        <f t="shared" si="127"/>
        <v>0</v>
      </c>
      <c r="N1186" s="109">
        <f t="shared" si="128"/>
        <v>0</v>
      </c>
      <c r="O1186" s="109">
        <f t="shared" si="129"/>
        <v>0</v>
      </c>
      <c r="P1186" s="109">
        <f t="shared" si="130"/>
        <v>0</v>
      </c>
      <c r="Q1186" s="109">
        <f t="shared" si="131"/>
        <v>0</v>
      </c>
      <c r="R1186" s="109">
        <f t="shared" si="132"/>
        <v>0</v>
      </c>
      <c r="S1186" s="425"/>
    </row>
    <row r="1187" spans="1:19" x14ac:dyDescent="0.3">
      <c r="A1187" s="421"/>
      <c r="B1187" s="424"/>
      <c r="C1187" s="421"/>
      <c r="D1187" s="421"/>
      <c r="E1187" s="421"/>
      <c r="F1187" s="421"/>
      <c r="G1187" s="421"/>
      <c r="H1187" s="421"/>
      <c r="I1187" s="220">
        <f>IF(B1187&gt;A_Stammdaten!$B$12,0,SUM(C1187,D1187,F1187,G1187)-SUM(E1187,H1187))</f>
        <v>0</v>
      </c>
      <c r="J1187" s="109">
        <f>IF(B1187&gt;2020,HLOOKUP(A_Stammdaten!$B$12,$L$4:$R$2504,ROW(B1187)-3,FALSE)+IF(OR(B1187=0,A_Stammdaten!$B$12&lt;B1187),0,I1187*1/20),0)</f>
        <v>0</v>
      </c>
      <c r="K1187" s="109">
        <f>IF(B1187&gt;2020,HLOOKUP(A_Stammdaten!$B$12,$L$4:$R$2504,ROW(B1187)-3,FALSE),0)</f>
        <v>0</v>
      </c>
      <c r="L1187" s="109">
        <f t="shared" si="126"/>
        <v>0</v>
      </c>
      <c r="M1187" s="109">
        <f t="shared" si="127"/>
        <v>0</v>
      </c>
      <c r="N1187" s="109">
        <f t="shared" si="128"/>
        <v>0</v>
      </c>
      <c r="O1187" s="109">
        <f t="shared" si="129"/>
        <v>0</v>
      </c>
      <c r="P1187" s="109">
        <f t="shared" si="130"/>
        <v>0</v>
      </c>
      <c r="Q1187" s="109">
        <f t="shared" si="131"/>
        <v>0</v>
      </c>
      <c r="R1187" s="109">
        <f t="shared" si="132"/>
        <v>0</v>
      </c>
      <c r="S1187" s="425"/>
    </row>
    <row r="1188" spans="1:19" x14ac:dyDescent="0.3">
      <c r="A1188" s="421"/>
      <c r="B1188" s="424"/>
      <c r="C1188" s="421"/>
      <c r="D1188" s="421"/>
      <c r="E1188" s="421"/>
      <c r="F1188" s="421"/>
      <c r="G1188" s="421"/>
      <c r="H1188" s="421"/>
      <c r="I1188" s="220">
        <f>IF(B1188&gt;A_Stammdaten!$B$12,0,SUM(C1188,D1188,F1188,G1188)-SUM(E1188,H1188))</f>
        <v>0</v>
      </c>
      <c r="J1188" s="109">
        <f>IF(B1188&gt;2020,HLOOKUP(A_Stammdaten!$B$12,$L$4:$R$2504,ROW(B1188)-3,FALSE)+IF(OR(B1188=0,A_Stammdaten!$B$12&lt;B1188),0,I1188*1/20),0)</f>
        <v>0</v>
      </c>
      <c r="K1188" s="109">
        <f>IF(B1188&gt;2020,HLOOKUP(A_Stammdaten!$B$12,$L$4:$R$2504,ROW(B1188)-3,FALSE),0)</f>
        <v>0</v>
      </c>
      <c r="L1188" s="109">
        <f t="shared" si="126"/>
        <v>0</v>
      </c>
      <c r="M1188" s="109">
        <f t="shared" si="127"/>
        <v>0</v>
      </c>
      <c r="N1188" s="109">
        <f t="shared" si="128"/>
        <v>0</v>
      </c>
      <c r="O1188" s="109">
        <f t="shared" si="129"/>
        <v>0</v>
      </c>
      <c r="P1188" s="109">
        <f t="shared" si="130"/>
        <v>0</v>
      </c>
      <c r="Q1188" s="109">
        <f t="shared" si="131"/>
        <v>0</v>
      </c>
      <c r="R1188" s="109">
        <f t="shared" si="132"/>
        <v>0</v>
      </c>
      <c r="S1188" s="425"/>
    </row>
    <row r="1189" spans="1:19" x14ac:dyDescent="0.3">
      <c r="A1189" s="421"/>
      <c r="B1189" s="424"/>
      <c r="C1189" s="421"/>
      <c r="D1189" s="421"/>
      <c r="E1189" s="421"/>
      <c r="F1189" s="421"/>
      <c r="G1189" s="421"/>
      <c r="H1189" s="421"/>
      <c r="I1189" s="220">
        <f>IF(B1189&gt;A_Stammdaten!$B$12,0,SUM(C1189,D1189,F1189,G1189)-SUM(E1189,H1189))</f>
        <v>0</v>
      </c>
      <c r="J1189" s="109">
        <f>IF(B1189&gt;2020,HLOOKUP(A_Stammdaten!$B$12,$L$4:$R$2504,ROW(B1189)-3,FALSE)+IF(OR(B1189=0,A_Stammdaten!$B$12&lt;B1189),0,I1189*1/20),0)</f>
        <v>0</v>
      </c>
      <c r="K1189" s="109">
        <f>IF(B1189&gt;2020,HLOOKUP(A_Stammdaten!$B$12,$L$4:$R$2504,ROW(B1189)-3,FALSE),0)</f>
        <v>0</v>
      </c>
      <c r="L1189" s="109">
        <f t="shared" si="126"/>
        <v>0</v>
      </c>
      <c r="M1189" s="109">
        <f t="shared" si="127"/>
        <v>0</v>
      </c>
      <c r="N1189" s="109">
        <f t="shared" si="128"/>
        <v>0</v>
      </c>
      <c r="O1189" s="109">
        <f t="shared" si="129"/>
        <v>0</v>
      </c>
      <c r="P1189" s="109">
        <f t="shared" si="130"/>
        <v>0</v>
      </c>
      <c r="Q1189" s="109">
        <f t="shared" si="131"/>
        <v>0</v>
      </c>
      <c r="R1189" s="109">
        <f t="shared" si="132"/>
        <v>0</v>
      </c>
      <c r="S1189" s="425"/>
    </row>
    <row r="1190" spans="1:19" x14ac:dyDescent="0.3">
      <c r="A1190" s="421"/>
      <c r="B1190" s="424"/>
      <c r="C1190" s="421"/>
      <c r="D1190" s="421"/>
      <c r="E1190" s="421"/>
      <c r="F1190" s="421"/>
      <c r="G1190" s="421"/>
      <c r="H1190" s="421"/>
      <c r="I1190" s="220">
        <f>IF(B1190&gt;A_Stammdaten!$B$12,0,SUM(C1190,D1190,F1190,G1190)-SUM(E1190,H1190))</f>
        <v>0</v>
      </c>
      <c r="J1190" s="109">
        <f>IF(B1190&gt;2020,HLOOKUP(A_Stammdaten!$B$12,$L$4:$R$2504,ROW(B1190)-3,FALSE)+IF(OR(B1190=0,A_Stammdaten!$B$12&lt;B1190),0,I1190*1/20),0)</f>
        <v>0</v>
      </c>
      <c r="K1190" s="109">
        <f>IF(B1190&gt;2020,HLOOKUP(A_Stammdaten!$B$12,$L$4:$R$2504,ROW(B1190)-3,FALSE),0)</f>
        <v>0</v>
      </c>
      <c r="L1190" s="109">
        <f t="shared" si="126"/>
        <v>0</v>
      </c>
      <c r="M1190" s="109">
        <f t="shared" si="127"/>
        <v>0</v>
      </c>
      <c r="N1190" s="109">
        <f t="shared" si="128"/>
        <v>0</v>
      </c>
      <c r="O1190" s="109">
        <f t="shared" si="129"/>
        <v>0</v>
      </c>
      <c r="P1190" s="109">
        <f t="shared" si="130"/>
        <v>0</v>
      </c>
      <c r="Q1190" s="109">
        <f t="shared" si="131"/>
        <v>0</v>
      </c>
      <c r="R1190" s="109">
        <f t="shared" si="132"/>
        <v>0</v>
      </c>
      <c r="S1190" s="425"/>
    </row>
    <row r="1191" spans="1:19" x14ac:dyDescent="0.3">
      <c r="A1191" s="421"/>
      <c r="B1191" s="424"/>
      <c r="C1191" s="421"/>
      <c r="D1191" s="421"/>
      <c r="E1191" s="421"/>
      <c r="F1191" s="421"/>
      <c r="G1191" s="421"/>
      <c r="H1191" s="421"/>
      <c r="I1191" s="220">
        <f>IF(B1191&gt;A_Stammdaten!$B$12,0,SUM(C1191,D1191,F1191,G1191)-SUM(E1191,H1191))</f>
        <v>0</v>
      </c>
      <c r="J1191" s="109">
        <f>IF(B1191&gt;2020,HLOOKUP(A_Stammdaten!$B$12,$L$4:$R$2504,ROW(B1191)-3,FALSE)+IF(OR(B1191=0,A_Stammdaten!$B$12&lt;B1191),0,I1191*1/20),0)</f>
        <v>0</v>
      </c>
      <c r="K1191" s="109">
        <f>IF(B1191&gt;2020,HLOOKUP(A_Stammdaten!$B$12,$L$4:$R$2504,ROW(B1191)-3,FALSE),0)</f>
        <v>0</v>
      </c>
      <c r="L1191" s="109">
        <f t="shared" si="126"/>
        <v>0</v>
      </c>
      <c r="M1191" s="109">
        <f t="shared" si="127"/>
        <v>0</v>
      </c>
      <c r="N1191" s="109">
        <f t="shared" si="128"/>
        <v>0</v>
      </c>
      <c r="O1191" s="109">
        <f t="shared" si="129"/>
        <v>0</v>
      </c>
      <c r="P1191" s="109">
        <f t="shared" si="130"/>
        <v>0</v>
      </c>
      <c r="Q1191" s="109">
        <f t="shared" si="131"/>
        <v>0</v>
      </c>
      <c r="R1191" s="109">
        <f t="shared" si="132"/>
        <v>0</v>
      </c>
      <c r="S1191" s="425"/>
    </row>
    <row r="1192" spans="1:19" x14ac:dyDescent="0.3">
      <c r="A1192" s="421"/>
      <c r="B1192" s="424"/>
      <c r="C1192" s="421"/>
      <c r="D1192" s="421"/>
      <c r="E1192" s="421"/>
      <c r="F1192" s="421"/>
      <c r="G1192" s="421"/>
      <c r="H1192" s="421"/>
      <c r="I1192" s="220">
        <f>IF(B1192&gt;A_Stammdaten!$B$12,0,SUM(C1192,D1192,F1192,G1192)-SUM(E1192,H1192))</f>
        <v>0</v>
      </c>
      <c r="J1192" s="109">
        <f>IF(B1192&gt;2020,HLOOKUP(A_Stammdaten!$B$12,$L$4:$R$2504,ROW(B1192)-3,FALSE)+IF(OR(B1192=0,A_Stammdaten!$B$12&lt;B1192),0,I1192*1/20),0)</f>
        <v>0</v>
      </c>
      <c r="K1192" s="109">
        <f>IF(B1192&gt;2020,HLOOKUP(A_Stammdaten!$B$12,$L$4:$R$2504,ROW(B1192)-3,FALSE),0)</f>
        <v>0</v>
      </c>
      <c r="L1192" s="109">
        <f t="shared" si="126"/>
        <v>0</v>
      </c>
      <c r="M1192" s="109">
        <f t="shared" si="127"/>
        <v>0</v>
      </c>
      <c r="N1192" s="109">
        <f t="shared" si="128"/>
        <v>0</v>
      </c>
      <c r="O1192" s="109">
        <f t="shared" si="129"/>
        <v>0</v>
      </c>
      <c r="P1192" s="109">
        <f t="shared" si="130"/>
        <v>0</v>
      </c>
      <c r="Q1192" s="109">
        <f t="shared" si="131"/>
        <v>0</v>
      </c>
      <c r="R1192" s="109">
        <f t="shared" si="132"/>
        <v>0</v>
      </c>
      <c r="S1192" s="425"/>
    </row>
    <row r="1193" spans="1:19" x14ac:dyDescent="0.3">
      <c r="A1193" s="421"/>
      <c r="B1193" s="424"/>
      <c r="C1193" s="421"/>
      <c r="D1193" s="421"/>
      <c r="E1193" s="421"/>
      <c r="F1193" s="421"/>
      <c r="G1193" s="421"/>
      <c r="H1193" s="421"/>
      <c r="I1193" s="220">
        <f>IF(B1193&gt;A_Stammdaten!$B$12,0,SUM(C1193,D1193,F1193,G1193)-SUM(E1193,H1193))</f>
        <v>0</v>
      </c>
      <c r="J1193" s="109">
        <f>IF(B1193&gt;2020,HLOOKUP(A_Stammdaten!$B$12,$L$4:$R$2504,ROW(B1193)-3,FALSE)+IF(OR(B1193=0,A_Stammdaten!$B$12&lt;B1193),0,I1193*1/20),0)</f>
        <v>0</v>
      </c>
      <c r="K1193" s="109">
        <f>IF(B1193&gt;2020,HLOOKUP(A_Stammdaten!$B$12,$L$4:$R$2504,ROW(B1193)-3,FALSE),0)</f>
        <v>0</v>
      </c>
      <c r="L1193" s="109">
        <f t="shared" si="126"/>
        <v>0</v>
      </c>
      <c r="M1193" s="109">
        <f t="shared" si="127"/>
        <v>0</v>
      </c>
      <c r="N1193" s="109">
        <f t="shared" si="128"/>
        <v>0</v>
      </c>
      <c r="O1193" s="109">
        <f t="shared" si="129"/>
        <v>0</v>
      </c>
      <c r="P1193" s="109">
        <f t="shared" si="130"/>
        <v>0</v>
      </c>
      <c r="Q1193" s="109">
        <f t="shared" si="131"/>
        <v>0</v>
      </c>
      <c r="R1193" s="109">
        <f t="shared" si="132"/>
        <v>0</v>
      </c>
      <c r="S1193" s="425"/>
    </row>
    <row r="1194" spans="1:19" x14ac:dyDescent="0.3">
      <c r="A1194" s="421"/>
      <c r="B1194" s="424"/>
      <c r="C1194" s="421"/>
      <c r="D1194" s="421"/>
      <c r="E1194" s="421"/>
      <c r="F1194" s="421"/>
      <c r="G1194" s="421"/>
      <c r="H1194" s="421"/>
      <c r="I1194" s="220">
        <f>IF(B1194&gt;A_Stammdaten!$B$12,0,SUM(C1194,D1194,F1194,G1194)-SUM(E1194,H1194))</f>
        <v>0</v>
      </c>
      <c r="J1194" s="109">
        <f>IF(B1194&gt;2020,HLOOKUP(A_Stammdaten!$B$12,$L$4:$R$2504,ROW(B1194)-3,FALSE)+IF(OR(B1194=0,A_Stammdaten!$B$12&lt;B1194),0,I1194*1/20),0)</f>
        <v>0</v>
      </c>
      <c r="K1194" s="109">
        <f>IF(B1194&gt;2020,HLOOKUP(A_Stammdaten!$B$12,$L$4:$R$2504,ROW(B1194)-3,FALSE),0)</f>
        <v>0</v>
      </c>
      <c r="L1194" s="109">
        <f t="shared" si="126"/>
        <v>0</v>
      </c>
      <c r="M1194" s="109">
        <f t="shared" si="127"/>
        <v>0</v>
      </c>
      <c r="N1194" s="109">
        <f t="shared" si="128"/>
        <v>0</v>
      </c>
      <c r="O1194" s="109">
        <f t="shared" si="129"/>
        <v>0</v>
      </c>
      <c r="P1194" s="109">
        <f t="shared" si="130"/>
        <v>0</v>
      </c>
      <c r="Q1194" s="109">
        <f t="shared" si="131"/>
        <v>0</v>
      </c>
      <c r="R1194" s="109">
        <f t="shared" si="132"/>
        <v>0</v>
      </c>
      <c r="S1194" s="425"/>
    </row>
    <row r="1195" spans="1:19" x14ac:dyDescent="0.3">
      <c r="A1195" s="421"/>
      <c r="B1195" s="424"/>
      <c r="C1195" s="421"/>
      <c r="D1195" s="421"/>
      <c r="E1195" s="421"/>
      <c r="F1195" s="421"/>
      <c r="G1195" s="421"/>
      <c r="H1195" s="421"/>
      <c r="I1195" s="220">
        <f>IF(B1195&gt;A_Stammdaten!$B$12,0,SUM(C1195,D1195,F1195,G1195)-SUM(E1195,H1195))</f>
        <v>0</v>
      </c>
      <c r="J1195" s="109">
        <f>IF(B1195&gt;2020,HLOOKUP(A_Stammdaten!$B$12,$L$4:$R$2504,ROW(B1195)-3,FALSE)+IF(OR(B1195=0,A_Stammdaten!$B$12&lt;B1195),0,I1195*1/20),0)</f>
        <v>0</v>
      </c>
      <c r="K1195" s="109">
        <f>IF(B1195&gt;2020,HLOOKUP(A_Stammdaten!$B$12,$L$4:$R$2504,ROW(B1195)-3,FALSE),0)</f>
        <v>0</v>
      </c>
      <c r="L1195" s="109">
        <f t="shared" si="126"/>
        <v>0</v>
      </c>
      <c r="M1195" s="109">
        <f t="shared" si="127"/>
        <v>0</v>
      </c>
      <c r="N1195" s="109">
        <f t="shared" si="128"/>
        <v>0</v>
      </c>
      <c r="O1195" s="109">
        <f t="shared" si="129"/>
        <v>0</v>
      </c>
      <c r="P1195" s="109">
        <f t="shared" si="130"/>
        <v>0</v>
      </c>
      <c r="Q1195" s="109">
        <f t="shared" si="131"/>
        <v>0</v>
      </c>
      <c r="R1195" s="109">
        <f t="shared" si="132"/>
        <v>0</v>
      </c>
      <c r="S1195" s="425"/>
    </row>
    <row r="1196" spans="1:19" x14ac:dyDescent="0.3">
      <c r="A1196" s="421"/>
      <c r="B1196" s="424"/>
      <c r="C1196" s="421"/>
      <c r="D1196" s="421"/>
      <c r="E1196" s="421"/>
      <c r="F1196" s="421"/>
      <c r="G1196" s="421"/>
      <c r="H1196" s="421"/>
      <c r="I1196" s="220">
        <f>IF(B1196&gt;A_Stammdaten!$B$12,0,SUM(C1196,D1196,F1196,G1196)-SUM(E1196,H1196))</f>
        <v>0</v>
      </c>
      <c r="J1196" s="109">
        <f>IF(B1196&gt;2020,HLOOKUP(A_Stammdaten!$B$12,$L$4:$R$2504,ROW(B1196)-3,FALSE)+IF(OR(B1196=0,A_Stammdaten!$B$12&lt;B1196),0,I1196*1/20),0)</f>
        <v>0</v>
      </c>
      <c r="K1196" s="109">
        <f>IF(B1196&gt;2020,HLOOKUP(A_Stammdaten!$B$12,$L$4:$R$2504,ROW(B1196)-3,FALSE),0)</f>
        <v>0</v>
      </c>
      <c r="L1196" s="109">
        <f t="shared" si="126"/>
        <v>0</v>
      </c>
      <c r="M1196" s="109">
        <f t="shared" si="127"/>
        <v>0</v>
      </c>
      <c r="N1196" s="109">
        <f t="shared" si="128"/>
        <v>0</v>
      </c>
      <c r="O1196" s="109">
        <f t="shared" si="129"/>
        <v>0</v>
      </c>
      <c r="P1196" s="109">
        <f t="shared" si="130"/>
        <v>0</v>
      </c>
      <c r="Q1196" s="109">
        <f t="shared" si="131"/>
        <v>0</v>
      </c>
      <c r="R1196" s="109">
        <f t="shared" si="132"/>
        <v>0</v>
      </c>
      <c r="S1196" s="425"/>
    </row>
    <row r="1197" spans="1:19" x14ac:dyDescent="0.3">
      <c r="A1197" s="421"/>
      <c r="B1197" s="424"/>
      <c r="C1197" s="421"/>
      <c r="D1197" s="421"/>
      <c r="E1197" s="421"/>
      <c r="F1197" s="421"/>
      <c r="G1197" s="421"/>
      <c r="H1197" s="421"/>
      <c r="I1197" s="220">
        <f>IF(B1197&gt;A_Stammdaten!$B$12,0,SUM(C1197,D1197,F1197,G1197)-SUM(E1197,H1197))</f>
        <v>0</v>
      </c>
      <c r="J1197" s="109">
        <f>IF(B1197&gt;2020,HLOOKUP(A_Stammdaten!$B$12,$L$4:$R$2504,ROW(B1197)-3,FALSE)+IF(OR(B1197=0,A_Stammdaten!$B$12&lt;B1197),0,I1197*1/20),0)</f>
        <v>0</v>
      </c>
      <c r="K1197" s="109">
        <f>IF(B1197&gt;2020,HLOOKUP(A_Stammdaten!$B$12,$L$4:$R$2504,ROW(B1197)-3,FALSE),0)</f>
        <v>0</v>
      </c>
      <c r="L1197" s="109">
        <f t="shared" si="126"/>
        <v>0</v>
      </c>
      <c r="M1197" s="109">
        <f t="shared" si="127"/>
        <v>0</v>
      </c>
      <c r="N1197" s="109">
        <f t="shared" si="128"/>
        <v>0</v>
      </c>
      <c r="O1197" s="109">
        <f t="shared" si="129"/>
        <v>0</v>
      </c>
      <c r="P1197" s="109">
        <f t="shared" si="130"/>
        <v>0</v>
      </c>
      <c r="Q1197" s="109">
        <f t="shared" si="131"/>
        <v>0</v>
      </c>
      <c r="R1197" s="109">
        <f t="shared" si="132"/>
        <v>0</v>
      </c>
      <c r="S1197" s="425"/>
    </row>
    <row r="1198" spans="1:19" x14ac:dyDescent="0.3">
      <c r="A1198" s="421"/>
      <c r="B1198" s="424"/>
      <c r="C1198" s="421"/>
      <c r="D1198" s="421"/>
      <c r="E1198" s="421"/>
      <c r="F1198" s="421"/>
      <c r="G1198" s="421"/>
      <c r="H1198" s="421"/>
      <c r="I1198" s="220">
        <f>IF(B1198&gt;A_Stammdaten!$B$12,0,SUM(C1198,D1198,F1198,G1198)-SUM(E1198,H1198))</f>
        <v>0</v>
      </c>
      <c r="J1198" s="109">
        <f>IF(B1198&gt;2020,HLOOKUP(A_Stammdaten!$B$12,$L$4:$R$2504,ROW(B1198)-3,FALSE)+IF(OR(B1198=0,A_Stammdaten!$B$12&lt;B1198),0,I1198*1/20),0)</f>
        <v>0</v>
      </c>
      <c r="K1198" s="109">
        <f>IF(B1198&gt;2020,HLOOKUP(A_Stammdaten!$B$12,$L$4:$R$2504,ROW(B1198)-3,FALSE),0)</f>
        <v>0</v>
      </c>
      <c r="L1198" s="109">
        <f t="shared" si="126"/>
        <v>0</v>
      </c>
      <c r="M1198" s="109">
        <f t="shared" si="127"/>
        <v>0</v>
      </c>
      <c r="N1198" s="109">
        <f t="shared" si="128"/>
        <v>0</v>
      </c>
      <c r="O1198" s="109">
        <f t="shared" si="129"/>
        <v>0</v>
      </c>
      <c r="P1198" s="109">
        <f t="shared" si="130"/>
        <v>0</v>
      </c>
      <c r="Q1198" s="109">
        <f t="shared" si="131"/>
        <v>0</v>
      </c>
      <c r="R1198" s="109">
        <f t="shared" si="132"/>
        <v>0</v>
      </c>
      <c r="S1198" s="425"/>
    </row>
    <row r="1199" spans="1:19" x14ac:dyDescent="0.3">
      <c r="A1199" s="421"/>
      <c r="B1199" s="424"/>
      <c r="C1199" s="421"/>
      <c r="D1199" s="421"/>
      <c r="E1199" s="421"/>
      <c r="F1199" s="421"/>
      <c r="G1199" s="421"/>
      <c r="H1199" s="421"/>
      <c r="I1199" s="220">
        <f>IF(B1199&gt;A_Stammdaten!$B$12,0,SUM(C1199,D1199,F1199,G1199)-SUM(E1199,H1199))</f>
        <v>0</v>
      </c>
      <c r="J1199" s="109">
        <f>IF(B1199&gt;2020,HLOOKUP(A_Stammdaten!$B$12,$L$4:$R$2504,ROW(B1199)-3,FALSE)+IF(OR(B1199=0,A_Stammdaten!$B$12&lt;B1199),0,I1199*1/20),0)</f>
        <v>0</v>
      </c>
      <c r="K1199" s="109">
        <f>IF(B1199&gt;2020,HLOOKUP(A_Stammdaten!$B$12,$L$4:$R$2504,ROW(B1199)-3,FALSE),0)</f>
        <v>0</v>
      </c>
      <c r="L1199" s="109">
        <f t="shared" si="126"/>
        <v>0</v>
      </c>
      <c r="M1199" s="109">
        <f t="shared" si="127"/>
        <v>0</v>
      </c>
      <c r="N1199" s="109">
        <f t="shared" si="128"/>
        <v>0</v>
      </c>
      <c r="O1199" s="109">
        <f t="shared" si="129"/>
        <v>0</v>
      </c>
      <c r="P1199" s="109">
        <f t="shared" si="130"/>
        <v>0</v>
      </c>
      <c r="Q1199" s="109">
        <f t="shared" si="131"/>
        <v>0</v>
      </c>
      <c r="R1199" s="109">
        <f t="shared" si="132"/>
        <v>0</v>
      </c>
      <c r="S1199" s="425"/>
    </row>
    <row r="1200" spans="1:19" x14ac:dyDescent="0.3">
      <c r="A1200" s="421"/>
      <c r="B1200" s="424"/>
      <c r="C1200" s="421"/>
      <c r="D1200" s="421"/>
      <c r="E1200" s="421"/>
      <c r="F1200" s="421"/>
      <c r="G1200" s="421"/>
      <c r="H1200" s="421"/>
      <c r="I1200" s="220">
        <f>IF(B1200&gt;A_Stammdaten!$B$12,0,SUM(C1200,D1200,F1200,G1200)-SUM(E1200,H1200))</f>
        <v>0</v>
      </c>
      <c r="J1200" s="109">
        <f>IF(B1200&gt;2020,HLOOKUP(A_Stammdaten!$B$12,$L$4:$R$2504,ROW(B1200)-3,FALSE)+IF(OR(B1200=0,A_Stammdaten!$B$12&lt;B1200),0,I1200*1/20),0)</f>
        <v>0</v>
      </c>
      <c r="K1200" s="109">
        <f>IF(B1200&gt;2020,HLOOKUP(A_Stammdaten!$B$12,$L$4:$R$2504,ROW(B1200)-3,FALSE),0)</f>
        <v>0</v>
      </c>
      <c r="L1200" s="109">
        <f t="shared" si="126"/>
        <v>0</v>
      </c>
      <c r="M1200" s="109">
        <f t="shared" si="127"/>
        <v>0</v>
      </c>
      <c r="N1200" s="109">
        <f t="shared" si="128"/>
        <v>0</v>
      </c>
      <c r="O1200" s="109">
        <f t="shared" si="129"/>
        <v>0</v>
      </c>
      <c r="P1200" s="109">
        <f t="shared" si="130"/>
        <v>0</v>
      </c>
      <c r="Q1200" s="109">
        <f t="shared" si="131"/>
        <v>0</v>
      </c>
      <c r="R1200" s="109">
        <f t="shared" si="132"/>
        <v>0</v>
      </c>
      <c r="S1200" s="425"/>
    </row>
    <row r="1201" spans="1:19" x14ac:dyDescent="0.3">
      <c r="A1201" s="421"/>
      <c r="B1201" s="424"/>
      <c r="C1201" s="421"/>
      <c r="D1201" s="421"/>
      <c r="E1201" s="421"/>
      <c r="F1201" s="421"/>
      <c r="G1201" s="421"/>
      <c r="H1201" s="421"/>
      <c r="I1201" s="220">
        <f>IF(B1201&gt;A_Stammdaten!$B$12,0,SUM(C1201,D1201,F1201,G1201)-SUM(E1201,H1201))</f>
        <v>0</v>
      </c>
      <c r="J1201" s="109">
        <f>IF(B1201&gt;2020,HLOOKUP(A_Stammdaten!$B$12,$L$4:$R$2504,ROW(B1201)-3,FALSE)+IF(OR(B1201=0,A_Stammdaten!$B$12&lt;B1201),0,I1201*1/20),0)</f>
        <v>0</v>
      </c>
      <c r="K1201" s="109">
        <f>IF(B1201&gt;2020,HLOOKUP(A_Stammdaten!$B$12,$L$4:$R$2504,ROW(B1201)-3,FALSE),0)</f>
        <v>0</v>
      </c>
      <c r="L1201" s="109">
        <f t="shared" si="126"/>
        <v>0</v>
      </c>
      <c r="M1201" s="109">
        <f t="shared" si="127"/>
        <v>0</v>
      </c>
      <c r="N1201" s="109">
        <f t="shared" si="128"/>
        <v>0</v>
      </c>
      <c r="O1201" s="109">
        <f t="shared" si="129"/>
        <v>0</v>
      </c>
      <c r="P1201" s="109">
        <f t="shared" si="130"/>
        <v>0</v>
      </c>
      <c r="Q1201" s="109">
        <f t="shared" si="131"/>
        <v>0</v>
      </c>
      <c r="R1201" s="109">
        <f t="shared" si="132"/>
        <v>0</v>
      </c>
      <c r="S1201" s="425"/>
    </row>
    <row r="1202" spans="1:19" x14ac:dyDescent="0.3">
      <c r="A1202" s="421"/>
      <c r="B1202" s="424"/>
      <c r="C1202" s="421"/>
      <c r="D1202" s="421"/>
      <c r="E1202" s="421"/>
      <c r="F1202" s="421"/>
      <c r="G1202" s="421"/>
      <c r="H1202" s="421"/>
      <c r="I1202" s="220">
        <f>IF(B1202&gt;A_Stammdaten!$B$12,0,SUM(C1202,D1202,F1202,G1202)-SUM(E1202,H1202))</f>
        <v>0</v>
      </c>
      <c r="J1202" s="109">
        <f>IF(B1202&gt;2020,HLOOKUP(A_Stammdaten!$B$12,$L$4:$R$2504,ROW(B1202)-3,FALSE)+IF(OR(B1202=0,A_Stammdaten!$B$12&lt;B1202),0,I1202*1/20),0)</f>
        <v>0</v>
      </c>
      <c r="K1202" s="109">
        <f>IF(B1202&gt;2020,HLOOKUP(A_Stammdaten!$B$12,$L$4:$R$2504,ROW(B1202)-3,FALSE),0)</f>
        <v>0</v>
      </c>
      <c r="L1202" s="109">
        <f t="shared" si="126"/>
        <v>0</v>
      </c>
      <c r="M1202" s="109">
        <f t="shared" si="127"/>
        <v>0</v>
      </c>
      <c r="N1202" s="109">
        <f t="shared" si="128"/>
        <v>0</v>
      </c>
      <c r="O1202" s="109">
        <f t="shared" si="129"/>
        <v>0</v>
      </c>
      <c r="P1202" s="109">
        <f t="shared" si="130"/>
        <v>0</v>
      </c>
      <c r="Q1202" s="109">
        <f t="shared" si="131"/>
        <v>0</v>
      </c>
      <c r="R1202" s="109">
        <f t="shared" si="132"/>
        <v>0</v>
      </c>
      <c r="S1202" s="425"/>
    </row>
    <row r="1203" spans="1:19" x14ac:dyDescent="0.3">
      <c r="A1203" s="421"/>
      <c r="B1203" s="424"/>
      <c r="C1203" s="421"/>
      <c r="D1203" s="421"/>
      <c r="E1203" s="421"/>
      <c r="F1203" s="421"/>
      <c r="G1203" s="421"/>
      <c r="H1203" s="421"/>
      <c r="I1203" s="220">
        <f>IF(B1203&gt;A_Stammdaten!$B$12,0,SUM(C1203,D1203,F1203,G1203)-SUM(E1203,H1203))</f>
        <v>0</v>
      </c>
      <c r="J1203" s="109">
        <f>IF(B1203&gt;2020,HLOOKUP(A_Stammdaten!$B$12,$L$4:$R$2504,ROW(B1203)-3,FALSE)+IF(OR(B1203=0,A_Stammdaten!$B$12&lt;B1203),0,I1203*1/20),0)</f>
        <v>0</v>
      </c>
      <c r="K1203" s="109">
        <f>IF(B1203&gt;2020,HLOOKUP(A_Stammdaten!$B$12,$L$4:$R$2504,ROW(B1203)-3,FALSE),0)</f>
        <v>0</v>
      </c>
      <c r="L1203" s="109">
        <f t="shared" si="126"/>
        <v>0</v>
      </c>
      <c r="M1203" s="109">
        <f t="shared" si="127"/>
        <v>0</v>
      </c>
      <c r="N1203" s="109">
        <f t="shared" si="128"/>
        <v>0</v>
      </c>
      <c r="O1203" s="109">
        <f t="shared" si="129"/>
        <v>0</v>
      </c>
      <c r="P1203" s="109">
        <f t="shared" si="130"/>
        <v>0</v>
      </c>
      <c r="Q1203" s="109">
        <f t="shared" si="131"/>
        <v>0</v>
      </c>
      <c r="R1203" s="109">
        <f t="shared" si="132"/>
        <v>0</v>
      </c>
      <c r="S1203" s="425"/>
    </row>
    <row r="1204" spans="1:19" x14ac:dyDescent="0.3">
      <c r="A1204" s="421"/>
      <c r="B1204" s="424"/>
      <c r="C1204" s="421"/>
      <c r="D1204" s="421"/>
      <c r="E1204" s="421"/>
      <c r="F1204" s="421"/>
      <c r="G1204" s="421"/>
      <c r="H1204" s="421"/>
      <c r="I1204" s="220">
        <f>IF(B1204&gt;A_Stammdaten!$B$12,0,SUM(C1204,D1204,F1204,G1204)-SUM(E1204,H1204))</f>
        <v>0</v>
      </c>
      <c r="J1204" s="109">
        <f>IF(B1204&gt;2020,HLOOKUP(A_Stammdaten!$B$12,$L$4:$R$2504,ROW(B1204)-3,FALSE)+IF(OR(B1204=0,A_Stammdaten!$B$12&lt;B1204),0,I1204*1/20),0)</f>
        <v>0</v>
      </c>
      <c r="K1204" s="109">
        <f>IF(B1204&gt;2020,HLOOKUP(A_Stammdaten!$B$12,$L$4:$R$2504,ROW(B1204)-3,FALSE),0)</f>
        <v>0</v>
      </c>
      <c r="L1204" s="109">
        <f t="shared" si="126"/>
        <v>0</v>
      </c>
      <c r="M1204" s="109">
        <f t="shared" si="127"/>
        <v>0</v>
      </c>
      <c r="N1204" s="109">
        <f t="shared" si="128"/>
        <v>0</v>
      </c>
      <c r="O1204" s="109">
        <f t="shared" si="129"/>
        <v>0</v>
      </c>
      <c r="P1204" s="109">
        <f t="shared" si="130"/>
        <v>0</v>
      </c>
      <c r="Q1204" s="109">
        <f t="shared" si="131"/>
        <v>0</v>
      </c>
      <c r="R1204" s="109">
        <f t="shared" si="132"/>
        <v>0</v>
      </c>
      <c r="S1204" s="425"/>
    </row>
    <row r="1205" spans="1:19" x14ac:dyDescent="0.3">
      <c r="A1205" s="421"/>
      <c r="B1205" s="424"/>
      <c r="C1205" s="421"/>
      <c r="D1205" s="421"/>
      <c r="E1205" s="421"/>
      <c r="F1205" s="421"/>
      <c r="G1205" s="421"/>
      <c r="H1205" s="421"/>
      <c r="I1205" s="220">
        <f>IF(B1205&gt;A_Stammdaten!$B$12,0,SUM(C1205,D1205,F1205,G1205)-SUM(E1205,H1205))</f>
        <v>0</v>
      </c>
      <c r="J1205" s="109">
        <f>IF(B1205&gt;2020,HLOOKUP(A_Stammdaten!$B$12,$L$4:$R$2504,ROW(B1205)-3,FALSE)+IF(OR(B1205=0,A_Stammdaten!$B$12&lt;B1205),0,I1205*1/20),0)</f>
        <v>0</v>
      </c>
      <c r="K1205" s="109">
        <f>IF(B1205&gt;2020,HLOOKUP(A_Stammdaten!$B$12,$L$4:$R$2504,ROW(B1205)-3,FALSE),0)</f>
        <v>0</v>
      </c>
      <c r="L1205" s="109">
        <f t="shared" si="126"/>
        <v>0</v>
      </c>
      <c r="M1205" s="109">
        <f t="shared" si="127"/>
        <v>0</v>
      </c>
      <c r="N1205" s="109">
        <f t="shared" si="128"/>
        <v>0</v>
      </c>
      <c r="O1205" s="109">
        <f t="shared" si="129"/>
        <v>0</v>
      </c>
      <c r="P1205" s="109">
        <f t="shared" si="130"/>
        <v>0</v>
      </c>
      <c r="Q1205" s="109">
        <f t="shared" si="131"/>
        <v>0</v>
      </c>
      <c r="R1205" s="109">
        <f t="shared" si="132"/>
        <v>0</v>
      </c>
      <c r="S1205" s="425"/>
    </row>
    <row r="1206" spans="1:19" x14ac:dyDescent="0.3">
      <c r="A1206" s="421"/>
      <c r="B1206" s="424"/>
      <c r="C1206" s="421"/>
      <c r="D1206" s="421"/>
      <c r="E1206" s="421"/>
      <c r="F1206" s="421"/>
      <c r="G1206" s="421"/>
      <c r="H1206" s="421"/>
      <c r="I1206" s="220">
        <f>IF(B1206&gt;A_Stammdaten!$B$12,0,SUM(C1206,D1206,F1206,G1206)-SUM(E1206,H1206))</f>
        <v>0</v>
      </c>
      <c r="J1206" s="109">
        <f>IF(B1206&gt;2020,HLOOKUP(A_Stammdaten!$B$12,$L$4:$R$2504,ROW(B1206)-3,FALSE)+IF(OR(B1206=0,A_Stammdaten!$B$12&lt;B1206),0,I1206*1/20),0)</f>
        <v>0</v>
      </c>
      <c r="K1206" s="109">
        <f>IF(B1206&gt;2020,HLOOKUP(A_Stammdaten!$B$12,$L$4:$R$2504,ROW(B1206)-3,FALSE),0)</f>
        <v>0</v>
      </c>
      <c r="L1206" s="109">
        <f t="shared" si="126"/>
        <v>0</v>
      </c>
      <c r="M1206" s="109">
        <f t="shared" si="127"/>
        <v>0</v>
      </c>
      <c r="N1206" s="109">
        <f t="shared" si="128"/>
        <v>0</v>
      </c>
      <c r="O1206" s="109">
        <f t="shared" si="129"/>
        <v>0</v>
      </c>
      <c r="P1206" s="109">
        <f t="shared" si="130"/>
        <v>0</v>
      </c>
      <c r="Q1206" s="109">
        <f t="shared" si="131"/>
        <v>0</v>
      </c>
      <c r="R1206" s="109">
        <f t="shared" si="132"/>
        <v>0</v>
      </c>
      <c r="S1206" s="425"/>
    </row>
    <row r="1207" spans="1:19" x14ac:dyDescent="0.3">
      <c r="A1207" s="421"/>
      <c r="B1207" s="424"/>
      <c r="C1207" s="421"/>
      <c r="D1207" s="421"/>
      <c r="E1207" s="421"/>
      <c r="F1207" s="421"/>
      <c r="G1207" s="421"/>
      <c r="H1207" s="421"/>
      <c r="I1207" s="220">
        <f>IF(B1207&gt;A_Stammdaten!$B$12,0,SUM(C1207,D1207,F1207,G1207)-SUM(E1207,H1207))</f>
        <v>0</v>
      </c>
      <c r="J1207" s="109">
        <f>IF(B1207&gt;2020,HLOOKUP(A_Stammdaten!$B$12,$L$4:$R$2504,ROW(B1207)-3,FALSE)+IF(OR(B1207=0,A_Stammdaten!$B$12&lt;B1207),0,I1207*1/20),0)</f>
        <v>0</v>
      </c>
      <c r="K1207" s="109">
        <f>IF(B1207&gt;2020,HLOOKUP(A_Stammdaten!$B$12,$L$4:$R$2504,ROW(B1207)-3,FALSE),0)</f>
        <v>0</v>
      </c>
      <c r="L1207" s="109">
        <f t="shared" si="126"/>
        <v>0</v>
      </c>
      <c r="M1207" s="109">
        <f t="shared" si="127"/>
        <v>0</v>
      </c>
      <c r="N1207" s="109">
        <f t="shared" si="128"/>
        <v>0</v>
      </c>
      <c r="O1207" s="109">
        <f t="shared" si="129"/>
        <v>0</v>
      </c>
      <c r="P1207" s="109">
        <f t="shared" si="130"/>
        <v>0</v>
      </c>
      <c r="Q1207" s="109">
        <f t="shared" si="131"/>
        <v>0</v>
      </c>
      <c r="R1207" s="109">
        <f t="shared" si="132"/>
        <v>0</v>
      </c>
      <c r="S1207" s="425"/>
    </row>
    <row r="1208" spans="1:19" x14ac:dyDescent="0.3">
      <c r="A1208" s="421"/>
      <c r="B1208" s="424"/>
      <c r="C1208" s="421"/>
      <c r="D1208" s="421"/>
      <c r="E1208" s="421"/>
      <c r="F1208" s="421"/>
      <c r="G1208" s="421"/>
      <c r="H1208" s="421"/>
      <c r="I1208" s="220">
        <f>IF(B1208&gt;A_Stammdaten!$B$12,0,SUM(C1208,D1208,F1208,G1208)-SUM(E1208,H1208))</f>
        <v>0</v>
      </c>
      <c r="J1208" s="109">
        <f>IF(B1208&gt;2020,HLOOKUP(A_Stammdaten!$B$12,$L$4:$R$2504,ROW(B1208)-3,FALSE)+IF(OR(B1208=0,A_Stammdaten!$B$12&lt;B1208),0,I1208*1/20),0)</f>
        <v>0</v>
      </c>
      <c r="K1208" s="109">
        <f>IF(B1208&gt;2020,HLOOKUP(A_Stammdaten!$B$12,$L$4:$R$2504,ROW(B1208)-3,FALSE),0)</f>
        <v>0</v>
      </c>
      <c r="L1208" s="109">
        <f t="shared" si="126"/>
        <v>0</v>
      </c>
      <c r="M1208" s="109">
        <f t="shared" si="127"/>
        <v>0</v>
      </c>
      <c r="N1208" s="109">
        <f t="shared" si="128"/>
        <v>0</v>
      </c>
      <c r="O1208" s="109">
        <f t="shared" si="129"/>
        <v>0</v>
      </c>
      <c r="P1208" s="109">
        <f t="shared" si="130"/>
        <v>0</v>
      </c>
      <c r="Q1208" s="109">
        <f t="shared" si="131"/>
        <v>0</v>
      </c>
      <c r="R1208" s="109">
        <f t="shared" si="132"/>
        <v>0</v>
      </c>
      <c r="S1208" s="425"/>
    </row>
    <row r="1209" spans="1:19" x14ac:dyDescent="0.3">
      <c r="A1209" s="421"/>
      <c r="B1209" s="424"/>
      <c r="C1209" s="421"/>
      <c r="D1209" s="421"/>
      <c r="E1209" s="421"/>
      <c r="F1209" s="421"/>
      <c r="G1209" s="421"/>
      <c r="H1209" s="421"/>
      <c r="I1209" s="220">
        <f>IF(B1209&gt;A_Stammdaten!$B$12,0,SUM(C1209,D1209,F1209,G1209)-SUM(E1209,H1209))</f>
        <v>0</v>
      </c>
      <c r="J1209" s="109">
        <f>IF(B1209&gt;2020,HLOOKUP(A_Stammdaten!$B$12,$L$4:$R$2504,ROW(B1209)-3,FALSE)+IF(OR(B1209=0,A_Stammdaten!$B$12&lt;B1209),0,I1209*1/20),0)</f>
        <v>0</v>
      </c>
      <c r="K1209" s="109">
        <f>IF(B1209&gt;2020,HLOOKUP(A_Stammdaten!$B$12,$L$4:$R$2504,ROW(B1209)-3,FALSE),0)</f>
        <v>0</v>
      </c>
      <c r="L1209" s="109">
        <f t="shared" si="126"/>
        <v>0</v>
      </c>
      <c r="M1209" s="109">
        <f t="shared" si="127"/>
        <v>0</v>
      </c>
      <c r="N1209" s="109">
        <f t="shared" si="128"/>
        <v>0</v>
      </c>
      <c r="O1209" s="109">
        <f t="shared" si="129"/>
        <v>0</v>
      </c>
      <c r="P1209" s="109">
        <f t="shared" si="130"/>
        <v>0</v>
      </c>
      <c r="Q1209" s="109">
        <f t="shared" si="131"/>
        <v>0</v>
      </c>
      <c r="R1209" s="109">
        <f t="shared" si="132"/>
        <v>0</v>
      </c>
      <c r="S1209" s="425"/>
    </row>
    <row r="1210" spans="1:19" x14ac:dyDescent="0.3">
      <c r="A1210" s="421"/>
      <c r="B1210" s="424"/>
      <c r="C1210" s="421"/>
      <c r="D1210" s="421"/>
      <c r="E1210" s="421"/>
      <c r="F1210" s="421"/>
      <c r="G1210" s="421"/>
      <c r="H1210" s="421"/>
      <c r="I1210" s="220">
        <f>IF(B1210&gt;A_Stammdaten!$B$12,0,SUM(C1210,D1210,F1210,G1210)-SUM(E1210,H1210))</f>
        <v>0</v>
      </c>
      <c r="J1210" s="109">
        <f>IF(B1210&gt;2020,HLOOKUP(A_Stammdaten!$B$12,$L$4:$R$2504,ROW(B1210)-3,FALSE)+IF(OR(B1210=0,A_Stammdaten!$B$12&lt;B1210),0,I1210*1/20),0)</f>
        <v>0</v>
      </c>
      <c r="K1210" s="109">
        <f>IF(B1210&gt;2020,HLOOKUP(A_Stammdaten!$B$12,$L$4:$R$2504,ROW(B1210)-3,FALSE),0)</f>
        <v>0</v>
      </c>
      <c r="L1210" s="109">
        <f t="shared" si="126"/>
        <v>0</v>
      </c>
      <c r="M1210" s="109">
        <f t="shared" si="127"/>
        <v>0</v>
      </c>
      <c r="N1210" s="109">
        <f t="shared" si="128"/>
        <v>0</v>
      </c>
      <c r="O1210" s="109">
        <f t="shared" si="129"/>
        <v>0</v>
      </c>
      <c r="P1210" s="109">
        <f t="shared" si="130"/>
        <v>0</v>
      </c>
      <c r="Q1210" s="109">
        <f t="shared" si="131"/>
        <v>0</v>
      </c>
      <c r="R1210" s="109">
        <f t="shared" si="132"/>
        <v>0</v>
      </c>
      <c r="S1210" s="425"/>
    </row>
    <row r="1211" spans="1:19" x14ac:dyDescent="0.3">
      <c r="A1211" s="421"/>
      <c r="B1211" s="424"/>
      <c r="C1211" s="421"/>
      <c r="D1211" s="421"/>
      <c r="E1211" s="421"/>
      <c r="F1211" s="421"/>
      <c r="G1211" s="421"/>
      <c r="H1211" s="421"/>
      <c r="I1211" s="220">
        <f>IF(B1211&gt;A_Stammdaten!$B$12,0,SUM(C1211,D1211,F1211,G1211)-SUM(E1211,H1211))</f>
        <v>0</v>
      </c>
      <c r="J1211" s="109">
        <f>IF(B1211&gt;2020,HLOOKUP(A_Stammdaten!$B$12,$L$4:$R$2504,ROW(B1211)-3,FALSE)+IF(OR(B1211=0,A_Stammdaten!$B$12&lt;B1211),0,I1211*1/20),0)</f>
        <v>0</v>
      </c>
      <c r="K1211" s="109">
        <f>IF(B1211&gt;2020,HLOOKUP(A_Stammdaten!$B$12,$L$4:$R$2504,ROW(B1211)-3,FALSE),0)</f>
        <v>0</v>
      </c>
      <c r="L1211" s="109">
        <f t="shared" si="126"/>
        <v>0</v>
      </c>
      <c r="M1211" s="109">
        <f t="shared" si="127"/>
        <v>0</v>
      </c>
      <c r="N1211" s="109">
        <f t="shared" si="128"/>
        <v>0</v>
      </c>
      <c r="O1211" s="109">
        <f t="shared" si="129"/>
        <v>0</v>
      </c>
      <c r="P1211" s="109">
        <f t="shared" si="130"/>
        <v>0</v>
      </c>
      <c r="Q1211" s="109">
        <f t="shared" si="131"/>
        <v>0</v>
      </c>
      <c r="R1211" s="109">
        <f t="shared" si="132"/>
        <v>0</v>
      </c>
      <c r="S1211" s="425"/>
    </row>
    <row r="1212" spans="1:19" x14ac:dyDescent="0.3">
      <c r="A1212" s="421"/>
      <c r="B1212" s="424"/>
      <c r="C1212" s="421"/>
      <c r="D1212" s="421"/>
      <c r="E1212" s="421"/>
      <c r="F1212" s="421"/>
      <c r="G1212" s="421"/>
      <c r="H1212" s="421"/>
      <c r="I1212" s="220">
        <f>IF(B1212&gt;A_Stammdaten!$B$12,0,SUM(C1212,D1212,F1212,G1212)-SUM(E1212,H1212))</f>
        <v>0</v>
      </c>
      <c r="J1212" s="109">
        <f>IF(B1212&gt;2020,HLOOKUP(A_Stammdaten!$B$12,$L$4:$R$2504,ROW(B1212)-3,FALSE)+IF(OR(B1212=0,A_Stammdaten!$B$12&lt;B1212),0,I1212*1/20),0)</f>
        <v>0</v>
      </c>
      <c r="K1212" s="109">
        <f>IF(B1212&gt;2020,HLOOKUP(A_Stammdaten!$B$12,$L$4:$R$2504,ROW(B1212)-3,FALSE),0)</f>
        <v>0</v>
      </c>
      <c r="L1212" s="109">
        <f t="shared" si="126"/>
        <v>0</v>
      </c>
      <c r="M1212" s="109">
        <f t="shared" si="127"/>
        <v>0</v>
      </c>
      <c r="N1212" s="109">
        <f t="shared" si="128"/>
        <v>0</v>
      </c>
      <c r="O1212" s="109">
        <f t="shared" si="129"/>
        <v>0</v>
      </c>
      <c r="P1212" s="109">
        <f t="shared" si="130"/>
        <v>0</v>
      </c>
      <c r="Q1212" s="109">
        <f t="shared" si="131"/>
        <v>0</v>
      </c>
      <c r="R1212" s="109">
        <f t="shared" si="132"/>
        <v>0</v>
      </c>
      <c r="S1212" s="425"/>
    </row>
    <row r="1213" spans="1:19" x14ac:dyDescent="0.3">
      <c r="A1213" s="421"/>
      <c r="B1213" s="424"/>
      <c r="C1213" s="421"/>
      <c r="D1213" s="421"/>
      <c r="E1213" s="421"/>
      <c r="F1213" s="421"/>
      <c r="G1213" s="421"/>
      <c r="H1213" s="421"/>
      <c r="I1213" s="220">
        <f>IF(B1213&gt;A_Stammdaten!$B$12,0,SUM(C1213,D1213,F1213,G1213)-SUM(E1213,H1213))</f>
        <v>0</v>
      </c>
      <c r="J1213" s="109">
        <f>IF(B1213&gt;2020,HLOOKUP(A_Stammdaten!$B$12,$L$4:$R$2504,ROW(B1213)-3,FALSE)+IF(OR(B1213=0,A_Stammdaten!$B$12&lt;B1213),0,I1213*1/20),0)</f>
        <v>0</v>
      </c>
      <c r="K1213" s="109">
        <f>IF(B1213&gt;2020,HLOOKUP(A_Stammdaten!$B$12,$L$4:$R$2504,ROW(B1213)-3,FALSE),0)</f>
        <v>0</v>
      </c>
      <c r="L1213" s="109">
        <f t="shared" si="126"/>
        <v>0</v>
      </c>
      <c r="M1213" s="109">
        <f t="shared" si="127"/>
        <v>0</v>
      </c>
      <c r="N1213" s="109">
        <f t="shared" si="128"/>
        <v>0</v>
      </c>
      <c r="O1213" s="109">
        <f t="shared" si="129"/>
        <v>0</v>
      </c>
      <c r="P1213" s="109">
        <f t="shared" si="130"/>
        <v>0</v>
      </c>
      <c r="Q1213" s="109">
        <f t="shared" si="131"/>
        <v>0</v>
      </c>
      <c r="R1213" s="109">
        <f t="shared" si="132"/>
        <v>0</v>
      </c>
      <c r="S1213" s="425"/>
    </row>
    <row r="1214" spans="1:19" x14ac:dyDescent="0.3">
      <c r="A1214" s="421"/>
      <c r="B1214" s="424"/>
      <c r="C1214" s="421"/>
      <c r="D1214" s="421"/>
      <c r="E1214" s="421"/>
      <c r="F1214" s="421"/>
      <c r="G1214" s="421"/>
      <c r="H1214" s="421"/>
      <c r="I1214" s="220">
        <f>IF(B1214&gt;A_Stammdaten!$B$12,0,SUM(C1214,D1214,F1214,G1214)-SUM(E1214,H1214))</f>
        <v>0</v>
      </c>
      <c r="J1214" s="109">
        <f>IF(B1214&gt;2020,HLOOKUP(A_Stammdaten!$B$12,$L$4:$R$2504,ROW(B1214)-3,FALSE)+IF(OR(B1214=0,A_Stammdaten!$B$12&lt;B1214),0,I1214*1/20),0)</f>
        <v>0</v>
      </c>
      <c r="K1214" s="109">
        <f>IF(B1214&gt;2020,HLOOKUP(A_Stammdaten!$B$12,$L$4:$R$2504,ROW(B1214)-3,FALSE),0)</f>
        <v>0</v>
      </c>
      <c r="L1214" s="109">
        <f t="shared" si="126"/>
        <v>0</v>
      </c>
      <c r="M1214" s="109">
        <f t="shared" si="127"/>
        <v>0</v>
      </c>
      <c r="N1214" s="109">
        <f t="shared" si="128"/>
        <v>0</v>
      </c>
      <c r="O1214" s="109">
        <f t="shared" si="129"/>
        <v>0</v>
      </c>
      <c r="P1214" s="109">
        <f t="shared" si="130"/>
        <v>0</v>
      </c>
      <c r="Q1214" s="109">
        <f t="shared" si="131"/>
        <v>0</v>
      </c>
      <c r="R1214" s="109">
        <f t="shared" si="132"/>
        <v>0</v>
      </c>
      <c r="S1214" s="425"/>
    </row>
    <row r="1215" spans="1:19" x14ac:dyDescent="0.3">
      <c r="A1215" s="421"/>
      <c r="B1215" s="424"/>
      <c r="C1215" s="421"/>
      <c r="D1215" s="421"/>
      <c r="E1215" s="421"/>
      <c r="F1215" s="421"/>
      <c r="G1215" s="421"/>
      <c r="H1215" s="421"/>
      <c r="I1215" s="220">
        <f>IF(B1215&gt;A_Stammdaten!$B$12,0,SUM(C1215,D1215,F1215,G1215)-SUM(E1215,H1215))</f>
        <v>0</v>
      </c>
      <c r="J1215" s="109">
        <f>IF(B1215&gt;2020,HLOOKUP(A_Stammdaten!$B$12,$L$4:$R$2504,ROW(B1215)-3,FALSE)+IF(OR(B1215=0,A_Stammdaten!$B$12&lt;B1215),0,I1215*1/20),0)</f>
        <v>0</v>
      </c>
      <c r="K1215" s="109">
        <f>IF(B1215&gt;2020,HLOOKUP(A_Stammdaten!$B$12,$L$4:$R$2504,ROW(B1215)-3,FALSE),0)</f>
        <v>0</v>
      </c>
      <c r="L1215" s="109">
        <f t="shared" si="126"/>
        <v>0</v>
      </c>
      <c r="M1215" s="109">
        <f t="shared" si="127"/>
        <v>0</v>
      </c>
      <c r="N1215" s="109">
        <f t="shared" si="128"/>
        <v>0</v>
      </c>
      <c r="O1215" s="109">
        <f t="shared" si="129"/>
        <v>0</v>
      </c>
      <c r="P1215" s="109">
        <f t="shared" si="130"/>
        <v>0</v>
      </c>
      <c r="Q1215" s="109">
        <f t="shared" si="131"/>
        <v>0</v>
      </c>
      <c r="R1215" s="109">
        <f t="shared" si="132"/>
        <v>0</v>
      </c>
      <c r="S1215" s="425"/>
    </row>
    <row r="1216" spans="1:19" x14ac:dyDescent="0.3">
      <c r="A1216" s="421"/>
      <c r="B1216" s="424"/>
      <c r="C1216" s="421"/>
      <c r="D1216" s="421"/>
      <c r="E1216" s="421"/>
      <c r="F1216" s="421"/>
      <c r="G1216" s="421"/>
      <c r="H1216" s="421"/>
      <c r="I1216" s="220">
        <f>IF(B1216&gt;A_Stammdaten!$B$12,0,SUM(C1216,D1216,F1216,G1216)-SUM(E1216,H1216))</f>
        <v>0</v>
      </c>
      <c r="J1216" s="109">
        <f>IF(B1216&gt;2020,HLOOKUP(A_Stammdaten!$B$12,$L$4:$R$2504,ROW(B1216)-3,FALSE)+IF(OR(B1216=0,A_Stammdaten!$B$12&lt;B1216),0,I1216*1/20),0)</f>
        <v>0</v>
      </c>
      <c r="K1216" s="109">
        <f>IF(B1216&gt;2020,HLOOKUP(A_Stammdaten!$B$12,$L$4:$R$2504,ROW(B1216)-3,FALSE),0)</f>
        <v>0</v>
      </c>
      <c r="L1216" s="109">
        <f t="shared" si="126"/>
        <v>0</v>
      </c>
      <c r="M1216" s="109">
        <f t="shared" si="127"/>
        <v>0</v>
      </c>
      <c r="N1216" s="109">
        <f t="shared" si="128"/>
        <v>0</v>
      </c>
      <c r="O1216" s="109">
        <f t="shared" si="129"/>
        <v>0</v>
      </c>
      <c r="P1216" s="109">
        <f t="shared" si="130"/>
        <v>0</v>
      </c>
      <c r="Q1216" s="109">
        <f t="shared" si="131"/>
        <v>0</v>
      </c>
      <c r="R1216" s="109">
        <f t="shared" si="132"/>
        <v>0</v>
      </c>
      <c r="S1216" s="425"/>
    </row>
    <row r="1217" spans="1:19" x14ac:dyDescent="0.3">
      <c r="A1217" s="421"/>
      <c r="B1217" s="424"/>
      <c r="C1217" s="421"/>
      <c r="D1217" s="421"/>
      <c r="E1217" s="421"/>
      <c r="F1217" s="421"/>
      <c r="G1217" s="421"/>
      <c r="H1217" s="421"/>
      <c r="I1217" s="220">
        <f>IF(B1217&gt;A_Stammdaten!$B$12,0,SUM(C1217,D1217,F1217,G1217)-SUM(E1217,H1217))</f>
        <v>0</v>
      </c>
      <c r="J1217" s="109">
        <f>IF(B1217&gt;2020,HLOOKUP(A_Stammdaten!$B$12,$L$4:$R$2504,ROW(B1217)-3,FALSE)+IF(OR(B1217=0,A_Stammdaten!$B$12&lt;B1217),0,I1217*1/20),0)</f>
        <v>0</v>
      </c>
      <c r="K1217" s="109">
        <f>IF(B1217&gt;2020,HLOOKUP(A_Stammdaten!$B$12,$L$4:$R$2504,ROW(B1217)-3,FALSE),0)</f>
        <v>0</v>
      </c>
      <c r="L1217" s="109">
        <f t="shared" si="126"/>
        <v>0</v>
      </c>
      <c r="M1217" s="109">
        <f t="shared" si="127"/>
        <v>0</v>
      </c>
      <c r="N1217" s="109">
        <f t="shared" si="128"/>
        <v>0</v>
      </c>
      <c r="O1217" s="109">
        <f t="shared" si="129"/>
        <v>0</v>
      </c>
      <c r="P1217" s="109">
        <f t="shared" si="130"/>
        <v>0</v>
      </c>
      <c r="Q1217" s="109">
        <f t="shared" si="131"/>
        <v>0</v>
      </c>
      <c r="R1217" s="109">
        <f t="shared" si="132"/>
        <v>0</v>
      </c>
      <c r="S1217" s="425"/>
    </row>
    <row r="1218" spans="1:19" x14ac:dyDescent="0.3">
      <c r="A1218" s="421"/>
      <c r="B1218" s="424"/>
      <c r="C1218" s="421"/>
      <c r="D1218" s="421"/>
      <c r="E1218" s="421"/>
      <c r="F1218" s="421"/>
      <c r="G1218" s="421"/>
      <c r="H1218" s="421"/>
      <c r="I1218" s="220">
        <f>IF(B1218&gt;A_Stammdaten!$B$12,0,SUM(C1218,D1218,F1218,G1218)-SUM(E1218,H1218))</f>
        <v>0</v>
      </c>
      <c r="J1218" s="109">
        <f>IF(B1218&gt;2020,HLOOKUP(A_Stammdaten!$B$12,$L$4:$R$2504,ROW(B1218)-3,FALSE)+IF(OR(B1218=0,A_Stammdaten!$B$12&lt;B1218),0,I1218*1/20),0)</f>
        <v>0</v>
      </c>
      <c r="K1218" s="109">
        <f>IF(B1218&gt;2020,HLOOKUP(A_Stammdaten!$B$12,$L$4:$R$2504,ROW(B1218)-3,FALSE),0)</f>
        <v>0</v>
      </c>
      <c r="L1218" s="109">
        <f t="shared" si="126"/>
        <v>0</v>
      </c>
      <c r="M1218" s="109">
        <f t="shared" si="127"/>
        <v>0</v>
      </c>
      <c r="N1218" s="109">
        <f t="shared" si="128"/>
        <v>0</v>
      </c>
      <c r="O1218" s="109">
        <f t="shared" si="129"/>
        <v>0</v>
      </c>
      <c r="P1218" s="109">
        <f t="shared" si="130"/>
        <v>0</v>
      </c>
      <c r="Q1218" s="109">
        <f t="shared" si="131"/>
        <v>0</v>
      </c>
      <c r="R1218" s="109">
        <f t="shared" si="132"/>
        <v>0</v>
      </c>
      <c r="S1218" s="425"/>
    </row>
    <row r="1219" spans="1:19" x14ac:dyDescent="0.3">
      <c r="A1219" s="421"/>
      <c r="B1219" s="424"/>
      <c r="C1219" s="421"/>
      <c r="D1219" s="421"/>
      <c r="E1219" s="421"/>
      <c r="F1219" s="421"/>
      <c r="G1219" s="421"/>
      <c r="H1219" s="421"/>
      <c r="I1219" s="220">
        <f>IF(B1219&gt;A_Stammdaten!$B$12,0,SUM(C1219,D1219,F1219,G1219)-SUM(E1219,H1219))</f>
        <v>0</v>
      </c>
      <c r="J1219" s="109">
        <f>IF(B1219&gt;2020,HLOOKUP(A_Stammdaten!$B$12,$L$4:$R$2504,ROW(B1219)-3,FALSE)+IF(OR(B1219=0,A_Stammdaten!$B$12&lt;B1219),0,I1219*1/20),0)</f>
        <v>0</v>
      </c>
      <c r="K1219" s="109">
        <f>IF(B1219&gt;2020,HLOOKUP(A_Stammdaten!$B$12,$L$4:$R$2504,ROW(B1219)-3,FALSE),0)</f>
        <v>0</v>
      </c>
      <c r="L1219" s="109">
        <f t="shared" si="126"/>
        <v>0</v>
      </c>
      <c r="M1219" s="109">
        <f t="shared" si="127"/>
        <v>0</v>
      </c>
      <c r="N1219" s="109">
        <f t="shared" si="128"/>
        <v>0</v>
      </c>
      <c r="O1219" s="109">
        <f t="shared" si="129"/>
        <v>0</v>
      </c>
      <c r="P1219" s="109">
        <f t="shared" si="130"/>
        <v>0</v>
      </c>
      <c r="Q1219" s="109">
        <f t="shared" si="131"/>
        <v>0</v>
      </c>
      <c r="R1219" s="109">
        <f t="shared" si="132"/>
        <v>0</v>
      </c>
      <c r="S1219" s="425"/>
    </row>
    <row r="1220" spans="1:19" x14ac:dyDescent="0.3">
      <c r="A1220" s="421"/>
      <c r="B1220" s="424"/>
      <c r="C1220" s="421"/>
      <c r="D1220" s="421"/>
      <c r="E1220" s="421"/>
      <c r="F1220" s="421"/>
      <c r="G1220" s="421"/>
      <c r="H1220" s="421"/>
      <c r="I1220" s="220">
        <f>IF(B1220&gt;A_Stammdaten!$B$12,0,SUM(C1220,D1220,F1220,G1220)-SUM(E1220,H1220))</f>
        <v>0</v>
      </c>
      <c r="J1220" s="109">
        <f>IF(B1220&gt;2020,HLOOKUP(A_Stammdaten!$B$12,$L$4:$R$2504,ROW(B1220)-3,FALSE)+IF(OR(B1220=0,A_Stammdaten!$B$12&lt;B1220),0,I1220*1/20),0)</f>
        <v>0</v>
      </c>
      <c r="K1220" s="109">
        <f>IF(B1220&gt;2020,HLOOKUP(A_Stammdaten!$B$12,$L$4:$R$2504,ROW(B1220)-3,FALSE),0)</f>
        <v>0</v>
      </c>
      <c r="L1220" s="109">
        <f t="shared" si="126"/>
        <v>0</v>
      </c>
      <c r="M1220" s="109">
        <f t="shared" si="127"/>
        <v>0</v>
      </c>
      <c r="N1220" s="109">
        <f t="shared" si="128"/>
        <v>0</v>
      </c>
      <c r="O1220" s="109">
        <f t="shared" si="129"/>
        <v>0</v>
      </c>
      <c r="P1220" s="109">
        <f t="shared" si="130"/>
        <v>0</v>
      </c>
      <c r="Q1220" s="109">
        <f t="shared" si="131"/>
        <v>0</v>
      </c>
      <c r="R1220" s="109">
        <f t="shared" si="132"/>
        <v>0</v>
      </c>
      <c r="S1220" s="425"/>
    </row>
    <row r="1221" spans="1:19" x14ac:dyDescent="0.3">
      <c r="A1221" s="421"/>
      <c r="B1221" s="424"/>
      <c r="C1221" s="421"/>
      <c r="D1221" s="421"/>
      <c r="E1221" s="421"/>
      <c r="F1221" s="421"/>
      <c r="G1221" s="421"/>
      <c r="H1221" s="421"/>
      <c r="I1221" s="220">
        <f>IF(B1221&gt;A_Stammdaten!$B$12,0,SUM(C1221,D1221,F1221,G1221)-SUM(E1221,H1221))</f>
        <v>0</v>
      </c>
      <c r="J1221" s="109">
        <f>IF(B1221&gt;2020,HLOOKUP(A_Stammdaten!$B$12,$L$4:$R$2504,ROW(B1221)-3,FALSE)+IF(OR(B1221=0,A_Stammdaten!$B$12&lt;B1221),0,I1221*1/20),0)</f>
        <v>0</v>
      </c>
      <c r="K1221" s="109">
        <f>IF(B1221&gt;2020,HLOOKUP(A_Stammdaten!$B$12,$L$4:$R$2504,ROW(B1221)-3,FALSE),0)</f>
        <v>0</v>
      </c>
      <c r="L1221" s="109">
        <f t="shared" si="126"/>
        <v>0</v>
      </c>
      <c r="M1221" s="109">
        <f t="shared" si="127"/>
        <v>0</v>
      </c>
      <c r="N1221" s="109">
        <f t="shared" si="128"/>
        <v>0</v>
      </c>
      <c r="O1221" s="109">
        <f t="shared" si="129"/>
        <v>0</v>
      </c>
      <c r="P1221" s="109">
        <f t="shared" si="130"/>
        <v>0</v>
      </c>
      <c r="Q1221" s="109">
        <f t="shared" si="131"/>
        <v>0</v>
      </c>
      <c r="R1221" s="109">
        <f t="shared" si="132"/>
        <v>0</v>
      </c>
      <c r="S1221" s="425"/>
    </row>
    <row r="1222" spans="1:19" x14ac:dyDescent="0.3">
      <c r="A1222" s="421"/>
      <c r="B1222" s="424"/>
      <c r="C1222" s="421"/>
      <c r="D1222" s="421"/>
      <c r="E1222" s="421"/>
      <c r="F1222" s="421"/>
      <c r="G1222" s="421"/>
      <c r="H1222" s="421"/>
      <c r="I1222" s="220">
        <f>IF(B1222&gt;A_Stammdaten!$B$12,0,SUM(C1222,D1222,F1222,G1222)-SUM(E1222,H1222))</f>
        <v>0</v>
      </c>
      <c r="J1222" s="109">
        <f>IF(B1222&gt;2020,HLOOKUP(A_Stammdaten!$B$12,$L$4:$R$2504,ROW(B1222)-3,FALSE)+IF(OR(B1222=0,A_Stammdaten!$B$12&lt;B1222),0,I1222*1/20),0)</f>
        <v>0</v>
      </c>
      <c r="K1222" s="109">
        <f>IF(B1222&gt;2020,HLOOKUP(A_Stammdaten!$B$12,$L$4:$R$2504,ROW(B1222)-3,FALSE),0)</f>
        <v>0</v>
      </c>
      <c r="L1222" s="109">
        <f t="shared" ref="L1222:L1285" si="133">IF(B1222&gt;2020,IF(OR($I1222=0,L$4&lt;$B1222,$B1222=0,20-(L$4-$B1222)=0),0,$I1222*(19-(L$4-$B1222))/20),0)</f>
        <v>0</v>
      </c>
      <c r="M1222" s="109">
        <f t="shared" ref="M1222:M1285" si="134">IF(B1222&gt;2020,IF(OR($I1222=0,M$4&lt;$B1222,$B1222=0,20-(M$4-$B1222)=0),0,$I1222*(19-(M$4-$B1222))/20),0)</f>
        <v>0</v>
      </c>
      <c r="N1222" s="109">
        <f t="shared" ref="N1222:N1285" si="135">IF(B1222&gt;2020,IF(OR($I1222=0,N$4&lt;$B1222,$B1222=0,20-(N$4-$B1222)=0),0,$I1222*(19-(N$4-$B1222))/20),0)</f>
        <v>0</v>
      </c>
      <c r="O1222" s="109">
        <f t="shared" ref="O1222:O1285" si="136">IF(B1222&gt;2020,IF(OR($I1222=0,O$4&lt;$B1222,$B1222=0,20-(O$4-$B1222)=0),0,$I1222*(19-(O$4-$B1222))/20),0)</f>
        <v>0</v>
      </c>
      <c r="P1222" s="109">
        <f t="shared" ref="P1222:P1285" si="137">IF(B1222&gt;2020,IF(OR($I1222=0,P$4&lt;$B1222,$B1222=0,20-(P$4-$B1222)=0),0,$I1222*(19-(P$4-$B1222))/20),0)</f>
        <v>0</v>
      </c>
      <c r="Q1222" s="109">
        <f t="shared" ref="Q1222:Q1285" si="138">IF(B1222&gt;2020,IF(OR($I1222=0,Q$4&lt;$B1222,$B1222=0,20-(Q$4-$B1222)=0),0,$I1222*(19-(Q$4-$B1222))/20),0)</f>
        <v>0</v>
      </c>
      <c r="R1222" s="109">
        <f t="shared" ref="R1222:R1285" si="139">IF(B1222&gt;2020,IF(OR($I1222=0,R$4&lt;$B1222,$B1222=0,20-(R$4-$B1222)=0),0,$I1222*(19-(R$4-$B1222))/20),0)</f>
        <v>0</v>
      </c>
      <c r="S1222" s="425"/>
    </row>
    <row r="1223" spans="1:19" x14ac:dyDescent="0.3">
      <c r="A1223" s="421"/>
      <c r="B1223" s="424"/>
      <c r="C1223" s="421"/>
      <c r="D1223" s="421"/>
      <c r="E1223" s="421"/>
      <c r="F1223" s="421"/>
      <c r="G1223" s="421"/>
      <c r="H1223" s="421"/>
      <c r="I1223" s="220">
        <f>IF(B1223&gt;A_Stammdaten!$B$12,0,SUM(C1223,D1223,F1223,G1223)-SUM(E1223,H1223))</f>
        <v>0</v>
      </c>
      <c r="J1223" s="109">
        <f>IF(B1223&gt;2020,HLOOKUP(A_Stammdaten!$B$12,$L$4:$R$2504,ROW(B1223)-3,FALSE)+IF(OR(B1223=0,A_Stammdaten!$B$12&lt;B1223),0,I1223*1/20),0)</f>
        <v>0</v>
      </c>
      <c r="K1223" s="109">
        <f>IF(B1223&gt;2020,HLOOKUP(A_Stammdaten!$B$12,$L$4:$R$2504,ROW(B1223)-3,FALSE),0)</f>
        <v>0</v>
      </c>
      <c r="L1223" s="109">
        <f t="shared" si="133"/>
        <v>0</v>
      </c>
      <c r="M1223" s="109">
        <f t="shared" si="134"/>
        <v>0</v>
      </c>
      <c r="N1223" s="109">
        <f t="shared" si="135"/>
        <v>0</v>
      </c>
      <c r="O1223" s="109">
        <f t="shared" si="136"/>
        <v>0</v>
      </c>
      <c r="P1223" s="109">
        <f t="shared" si="137"/>
        <v>0</v>
      </c>
      <c r="Q1223" s="109">
        <f t="shared" si="138"/>
        <v>0</v>
      </c>
      <c r="R1223" s="109">
        <f t="shared" si="139"/>
        <v>0</v>
      </c>
      <c r="S1223" s="425"/>
    </row>
    <row r="1224" spans="1:19" x14ac:dyDescent="0.3">
      <c r="A1224" s="421"/>
      <c r="B1224" s="424"/>
      <c r="C1224" s="421"/>
      <c r="D1224" s="421"/>
      <c r="E1224" s="421"/>
      <c r="F1224" s="421"/>
      <c r="G1224" s="421"/>
      <c r="H1224" s="421"/>
      <c r="I1224" s="220">
        <f>IF(B1224&gt;A_Stammdaten!$B$12,0,SUM(C1224,D1224,F1224,G1224)-SUM(E1224,H1224))</f>
        <v>0</v>
      </c>
      <c r="J1224" s="109">
        <f>IF(B1224&gt;2020,HLOOKUP(A_Stammdaten!$B$12,$L$4:$R$2504,ROW(B1224)-3,FALSE)+IF(OR(B1224=0,A_Stammdaten!$B$12&lt;B1224),0,I1224*1/20),0)</f>
        <v>0</v>
      </c>
      <c r="K1224" s="109">
        <f>IF(B1224&gt;2020,HLOOKUP(A_Stammdaten!$B$12,$L$4:$R$2504,ROW(B1224)-3,FALSE),0)</f>
        <v>0</v>
      </c>
      <c r="L1224" s="109">
        <f t="shared" si="133"/>
        <v>0</v>
      </c>
      <c r="M1224" s="109">
        <f t="shared" si="134"/>
        <v>0</v>
      </c>
      <c r="N1224" s="109">
        <f t="shared" si="135"/>
        <v>0</v>
      </c>
      <c r="O1224" s="109">
        <f t="shared" si="136"/>
        <v>0</v>
      </c>
      <c r="P1224" s="109">
        <f t="shared" si="137"/>
        <v>0</v>
      </c>
      <c r="Q1224" s="109">
        <f t="shared" si="138"/>
        <v>0</v>
      </c>
      <c r="R1224" s="109">
        <f t="shared" si="139"/>
        <v>0</v>
      </c>
      <c r="S1224" s="425"/>
    </row>
    <row r="1225" spans="1:19" x14ac:dyDescent="0.3">
      <c r="A1225" s="421"/>
      <c r="B1225" s="424"/>
      <c r="C1225" s="421"/>
      <c r="D1225" s="421"/>
      <c r="E1225" s="421"/>
      <c r="F1225" s="421"/>
      <c r="G1225" s="421"/>
      <c r="H1225" s="421"/>
      <c r="I1225" s="220">
        <f>IF(B1225&gt;A_Stammdaten!$B$12,0,SUM(C1225,D1225,F1225,G1225)-SUM(E1225,H1225))</f>
        <v>0</v>
      </c>
      <c r="J1225" s="109">
        <f>IF(B1225&gt;2020,HLOOKUP(A_Stammdaten!$B$12,$L$4:$R$2504,ROW(B1225)-3,FALSE)+IF(OR(B1225=0,A_Stammdaten!$B$12&lt;B1225),0,I1225*1/20),0)</f>
        <v>0</v>
      </c>
      <c r="K1225" s="109">
        <f>IF(B1225&gt;2020,HLOOKUP(A_Stammdaten!$B$12,$L$4:$R$2504,ROW(B1225)-3,FALSE),0)</f>
        <v>0</v>
      </c>
      <c r="L1225" s="109">
        <f t="shared" si="133"/>
        <v>0</v>
      </c>
      <c r="M1225" s="109">
        <f t="shared" si="134"/>
        <v>0</v>
      </c>
      <c r="N1225" s="109">
        <f t="shared" si="135"/>
        <v>0</v>
      </c>
      <c r="O1225" s="109">
        <f t="shared" si="136"/>
        <v>0</v>
      </c>
      <c r="P1225" s="109">
        <f t="shared" si="137"/>
        <v>0</v>
      </c>
      <c r="Q1225" s="109">
        <f t="shared" si="138"/>
        <v>0</v>
      </c>
      <c r="R1225" s="109">
        <f t="shared" si="139"/>
        <v>0</v>
      </c>
      <c r="S1225" s="425"/>
    </row>
    <row r="1226" spans="1:19" x14ac:dyDescent="0.3">
      <c r="A1226" s="421"/>
      <c r="B1226" s="424"/>
      <c r="C1226" s="421"/>
      <c r="D1226" s="421"/>
      <c r="E1226" s="421"/>
      <c r="F1226" s="421"/>
      <c r="G1226" s="421"/>
      <c r="H1226" s="421"/>
      <c r="I1226" s="220">
        <f>IF(B1226&gt;A_Stammdaten!$B$12,0,SUM(C1226,D1226,F1226,G1226)-SUM(E1226,H1226))</f>
        <v>0</v>
      </c>
      <c r="J1226" s="109">
        <f>IF(B1226&gt;2020,HLOOKUP(A_Stammdaten!$B$12,$L$4:$R$2504,ROW(B1226)-3,FALSE)+IF(OR(B1226=0,A_Stammdaten!$B$12&lt;B1226),0,I1226*1/20),0)</f>
        <v>0</v>
      </c>
      <c r="K1226" s="109">
        <f>IF(B1226&gt;2020,HLOOKUP(A_Stammdaten!$B$12,$L$4:$R$2504,ROW(B1226)-3,FALSE),0)</f>
        <v>0</v>
      </c>
      <c r="L1226" s="109">
        <f t="shared" si="133"/>
        <v>0</v>
      </c>
      <c r="M1226" s="109">
        <f t="shared" si="134"/>
        <v>0</v>
      </c>
      <c r="N1226" s="109">
        <f t="shared" si="135"/>
        <v>0</v>
      </c>
      <c r="O1226" s="109">
        <f t="shared" si="136"/>
        <v>0</v>
      </c>
      <c r="P1226" s="109">
        <f t="shared" si="137"/>
        <v>0</v>
      </c>
      <c r="Q1226" s="109">
        <f t="shared" si="138"/>
        <v>0</v>
      </c>
      <c r="R1226" s="109">
        <f t="shared" si="139"/>
        <v>0</v>
      </c>
      <c r="S1226" s="425"/>
    </row>
    <row r="1227" spans="1:19" x14ac:dyDescent="0.3">
      <c r="A1227" s="421"/>
      <c r="B1227" s="424"/>
      <c r="C1227" s="421"/>
      <c r="D1227" s="421"/>
      <c r="E1227" s="421"/>
      <c r="F1227" s="421"/>
      <c r="G1227" s="421"/>
      <c r="H1227" s="421"/>
      <c r="I1227" s="220">
        <f>IF(B1227&gt;A_Stammdaten!$B$12,0,SUM(C1227,D1227,F1227,G1227)-SUM(E1227,H1227))</f>
        <v>0</v>
      </c>
      <c r="J1227" s="109">
        <f>IF(B1227&gt;2020,HLOOKUP(A_Stammdaten!$B$12,$L$4:$R$2504,ROW(B1227)-3,FALSE)+IF(OR(B1227=0,A_Stammdaten!$B$12&lt;B1227),0,I1227*1/20),0)</f>
        <v>0</v>
      </c>
      <c r="K1227" s="109">
        <f>IF(B1227&gt;2020,HLOOKUP(A_Stammdaten!$B$12,$L$4:$R$2504,ROW(B1227)-3,FALSE),0)</f>
        <v>0</v>
      </c>
      <c r="L1227" s="109">
        <f t="shared" si="133"/>
        <v>0</v>
      </c>
      <c r="M1227" s="109">
        <f t="shared" si="134"/>
        <v>0</v>
      </c>
      <c r="N1227" s="109">
        <f t="shared" si="135"/>
        <v>0</v>
      </c>
      <c r="O1227" s="109">
        <f t="shared" si="136"/>
        <v>0</v>
      </c>
      <c r="P1227" s="109">
        <f t="shared" si="137"/>
        <v>0</v>
      </c>
      <c r="Q1227" s="109">
        <f t="shared" si="138"/>
        <v>0</v>
      </c>
      <c r="R1227" s="109">
        <f t="shared" si="139"/>
        <v>0</v>
      </c>
      <c r="S1227" s="425"/>
    </row>
    <row r="1228" spans="1:19" x14ac:dyDescent="0.3">
      <c r="A1228" s="421"/>
      <c r="B1228" s="424"/>
      <c r="C1228" s="421"/>
      <c r="D1228" s="421"/>
      <c r="E1228" s="421"/>
      <c r="F1228" s="421"/>
      <c r="G1228" s="421"/>
      <c r="H1228" s="421"/>
      <c r="I1228" s="220">
        <f>IF(B1228&gt;A_Stammdaten!$B$12,0,SUM(C1228,D1228,F1228,G1228)-SUM(E1228,H1228))</f>
        <v>0</v>
      </c>
      <c r="J1228" s="109">
        <f>IF(B1228&gt;2020,HLOOKUP(A_Stammdaten!$B$12,$L$4:$R$2504,ROW(B1228)-3,FALSE)+IF(OR(B1228=0,A_Stammdaten!$B$12&lt;B1228),0,I1228*1/20),0)</f>
        <v>0</v>
      </c>
      <c r="K1228" s="109">
        <f>IF(B1228&gt;2020,HLOOKUP(A_Stammdaten!$B$12,$L$4:$R$2504,ROW(B1228)-3,FALSE),0)</f>
        <v>0</v>
      </c>
      <c r="L1228" s="109">
        <f t="shared" si="133"/>
        <v>0</v>
      </c>
      <c r="M1228" s="109">
        <f t="shared" si="134"/>
        <v>0</v>
      </c>
      <c r="N1228" s="109">
        <f t="shared" si="135"/>
        <v>0</v>
      </c>
      <c r="O1228" s="109">
        <f t="shared" si="136"/>
        <v>0</v>
      </c>
      <c r="P1228" s="109">
        <f t="shared" si="137"/>
        <v>0</v>
      </c>
      <c r="Q1228" s="109">
        <f t="shared" si="138"/>
        <v>0</v>
      </c>
      <c r="R1228" s="109">
        <f t="shared" si="139"/>
        <v>0</v>
      </c>
      <c r="S1228" s="425"/>
    </row>
    <row r="1229" spans="1:19" x14ac:dyDescent="0.3">
      <c r="A1229" s="421"/>
      <c r="B1229" s="424"/>
      <c r="C1229" s="421"/>
      <c r="D1229" s="421"/>
      <c r="E1229" s="421"/>
      <c r="F1229" s="421"/>
      <c r="G1229" s="421"/>
      <c r="H1229" s="421"/>
      <c r="I1229" s="220">
        <f>IF(B1229&gt;A_Stammdaten!$B$12,0,SUM(C1229,D1229,F1229,G1229)-SUM(E1229,H1229))</f>
        <v>0</v>
      </c>
      <c r="J1229" s="109">
        <f>IF(B1229&gt;2020,HLOOKUP(A_Stammdaten!$B$12,$L$4:$R$2504,ROW(B1229)-3,FALSE)+IF(OR(B1229=0,A_Stammdaten!$B$12&lt;B1229),0,I1229*1/20),0)</f>
        <v>0</v>
      </c>
      <c r="K1229" s="109">
        <f>IF(B1229&gt;2020,HLOOKUP(A_Stammdaten!$B$12,$L$4:$R$2504,ROW(B1229)-3,FALSE),0)</f>
        <v>0</v>
      </c>
      <c r="L1229" s="109">
        <f t="shared" si="133"/>
        <v>0</v>
      </c>
      <c r="M1229" s="109">
        <f t="shared" si="134"/>
        <v>0</v>
      </c>
      <c r="N1229" s="109">
        <f t="shared" si="135"/>
        <v>0</v>
      </c>
      <c r="O1229" s="109">
        <f t="shared" si="136"/>
        <v>0</v>
      </c>
      <c r="P1229" s="109">
        <f t="shared" si="137"/>
        <v>0</v>
      </c>
      <c r="Q1229" s="109">
        <f t="shared" si="138"/>
        <v>0</v>
      </c>
      <c r="R1229" s="109">
        <f t="shared" si="139"/>
        <v>0</v>
      </c>
      <c r="S1229" s="425"/>
    </row>
    <row r="1230" spans="1:19" x14ac:dyDescent="0.3">
      <c r="A1230" s="421"/>
      <c r="B1230" s="424"/>
      <c r="C1230" s="421"/>
      <c r="D1230" s="421"/>
      <c r="E1230" s="421"/>
      <c r="F1230" s="421"/>
      <c r="G1230" s="421"/>
      <c r="H1230" s="421"/>
      <c r="I1230" s="220">
        <f>IF(B1230&gt;A_Stammdaten!$B$12,0,SUM(C1230,D1230,F1230,G1230)-SUM(E1230,H1230))</f>
        <v>0</v>
      </c>
      <c r="J1230" s="109">
        <f>IF(B1230&gt;2020,HLOOKUP(A_Stammdaten!$B$12,$L$4:$R$2504,ROW(B1230)-3,FALSE)+IF(OR(B1230=0,A_Stammdaten!$B$12&lt;B1230),0,I1230*1/20),0)</f>
        <v>0</v>
      </c>
      <c r="K1230" s="109">
        <f>IF(B1230&gt;2020,HLOOKUP(A_Stammdaten!$B$12,$L$4:$R$2504,ROW(B1230)-3,FALSE),0)</f>
        <v>0</v>
      </c>
      <c r="L1230" s="109">
        <f t="shared" si="133"/>
        <v>0</v>
      </c>
      <c r="M1230" s="109">
        <f t="shared" si="134"/>
        <v>0</v>
      </c>
      <c r="N1230" s="109">
        <f t="shared" si="135"/>
        <v>0</v>
      </c>
      <c r="O1230" s="109">
        <f t="shared" si="136"/>
        <v>0</v>
      </c>
      <c r="P1230" s="109">
        <f t="shared" si="137"/>
        <v>0</v>
      </c>
      <c r="Q1230" s="109">
        <f t="shared" si="138"/>
        <v>0</v>
      </c>
      <c r="R1230" s="109">
        <f t="shared" si="139"/>
        <v>0</v>
      </c>
      <c r="S1230" s="425"/>
    </row>
    <row r="1231" spans="1:19" x14ac:dyDescent="0.3">
      <c r="A1231" s="421"/>
      <c r="B1231" s="424"/>
      <c r="C1231" s="421"/>
      <c r="D1231" s="421"/>
      <c r="E1231" s="421"/>
      <c r="F1231" s="421"/>
      <c r="G1231" s="421"/>
      <c r="H1231" s="421"/>
      <c r="I1231" s="220">
        <f>IF(B1231&gt;A_Stammdaten!$B$12,0,SUM(C1231,D1231,F1231,G1231)-SUM(E1231,H1231))</f>
        <v>0</v>
      </c>
      <c r="J1231" s="109">
        <f>IF(B1231&gt;2020,HLOOKUP(A_Stammdaten!$B$12,$L$4:$R$2504,ROW(B1231)-3,FALSE)+IF(OR(B1231=0,A_Stammdaten!$B$12&lt;B1231),0,I1231*1/20),0)</f>
        <v>0</v>
      </c>
      <c r="K1231" s="109">
        <f>IF(B1231&gt;2020,HLOOKUP(A_Stammdaten!$B$12,$L$4:$R$2504,ROW(B1231)-3,FALSE),0)</f>
        <v>0</v>
      </c>
      <c r="L1231" s="109">
        <f t="shared" si="133"/>
        <v>0</v>
      </c>
      <c r="M1231" s="109">
        <f t="shared" si="134"/>
        <v>0</v>
      </c>
      <c r="N1231" s="109">
        <f t="shared" si="135"/>
        <v>0</v>
      </c>
      <c r="O1231" s="109">
        <f t="shared" si="136"/>
        <v>0</v>
      </c>
      <c r="P1231" s="109">
        <f t="shared" si="137"/>
        <v>0</v>
      </c>
      <c r="Q1231" s="109">
        <f t="shared" si="138"/>
        <v>0</v>
      </c>
      <c r="R1231" s="109">
        <f t="shared" si="139"/>
        <v>0</v>
      </c>
      <c r="S1231" s="425"/>
    </row>
    <row r="1232" spans="1:19" x14ac:dyDescent="0.3">
      <c r="A1232" s="421"/>
      <c r="B1232" s="424"/>
      <c r="C1232" s="421"/>
      <c r="D1232" s="421"/>
      <c r="E1232" s="421"/>
      <c r="F1232" s="421"/>
      <c r="G1232" s="421"/>
      <c r="H1232" s="421"/>
      <c r="I1232" s="220">
        <f>IF(B1232&gt;A_Stammdaten!$B$12,0,SUM(C1232,D1232,F1232,G1232)-SUM(E1232,H1232))</f>
        <v>0</v>
      </c>
      <c r="J1232" s="109">
        <f>IF(B1232&gt;2020,HLOOKUP(A_Stammdaten!$B$12,$L$4:$R$2504,ROW(B1232)-3,FALSE)+IF(OR(B1232=0,A_Stammdaten!$B$12&lt;B1232),0,I1232*1/20),0)</f>
        <v>0</v>
      </c>
      <c r="K1232" s="109">
        <f>IF(B1232&gt;2020,HLOOKUP(A_Stammdaten!$B$12,$L$4:$R$2504,ROW(B1232)-3,FALSE),0)</f>
        <v>0</v>
      </c>
      <c r="L1232" s="109">
        <f t="shared" si="133"/>
        <v>0</v>
      </c>
      <c r="M1232" s="109">
        <f t="shared" si="134"/>
        <v>0</v>
      </c>
      <c r="N1232" s="109">
        <f t="shared" si="135"/>
        <v>0</v>
      </c>
      <c r="O1232" s="109">
        <f t="shared" si="136"/>
        <v>0</v>
      </c>
      <c r="P1232" s="109">
        <f t="shared" si="137"/>
        <v>0</v>
      </c>
      <c r="Q1232" s="109">
        <f t="shared" si="138"/>
        <v>0</v>
      </c>
      <c r="R1232" s="109">
        <f t="shared" si="139"/>
        <v>0</v>
      </c>
      <c r="S1232" s="425"/>
    </row>
    <row r="1233" spans="1:19" x14ac:dyDescent="0.3">
      <c r="A1233" s="421"/>
      <c r="B1233" s="424"/>
      <c r="C1233" s="421"/>
      <c r="D1233" s="421"/>
      <c r="E1233" s="421"/>
      <c r="F1233" s="421"/>
      <c r="G1233" s="421"/>
      <c r="H1233" s="421"/>
      <c r="I1233" s="220">
        <f>IF(B1233&gt;A_Stammdaten!$B$12,0,SUM(C1233,D1233,F1233,G1233)-SUM(E1233,H1233))</f>
        <v>0</v>
      </c>
      <c r="J1233" s="109">
        <f>IF(B1233&gt;2020,HLOOKUP(A_Stammdaten!$B$12,$L$4:$R$2504,ROW(B1233)-3,FALSE)+IF(OR(B1233=0,A_Stammdaten!$B$12&lt;B1233),0,I1233*1/20),0)</f>
        <v>0</v>
      </c>
      <c r="K1233" s="109">
        <f>IF(B1233&gt;2020,HLOOKUP(A_Stammdaten!$B$12,$L$4:$R$2504,ROW(B1233)-3,FALSE),0)</f>
        <v>0</v>
      </c>
      <c r="L1233" s="109">
        <f t="shared" si="133"/>
        <v>0</v>
      </c>
      <c r="M1233" s="109">
        <f t="shared" si="134"/>
        <v>0</v>
      </c>
      <c r="N1233" s="109">
        <f t="shared" si="135"/>
        <v>0</v>
      </c>
      <c r="O1233" s="109">
        <f t="shared" si="136"/>
        <v>0</v>
      </c>
      <c r="P1233" s="109">
        <f t="shared" si="137"/>
        <v>0</v>
      </c>
      <c r="Q1233" s="109">
        <f t="shared" si="138"/>
        <v>0</v>
      </c>
      <c r="R1233" s="109">
        <f t="shared" si="139"/>
        <v>0</v>
      </c>
      <c r="S1233" s="425"/>
    </row>
    <row r="1234" spans="1:19" x14ac:dyDescent="0.3">
      <c r="A1234" s="421"/>
      <c r="B1234" s="424"/>
      <c r="C1234" s="421"/>
      <c r="D1234" s="421"/>
      <c r="E1234" s="421"/>
      <c r="F1234" s="421"/>
      <c r="G1234" s="421"/>
      <c r="H1234" s="421"/>
      <c r="I1234" s="220">
        <f>IF(B1234&gt;A_Stammdaten!$B$12,0,SUM(C1234,D1234,F1234,G1234)-SUM(E1234,H1234))</f>
        <v>0</v>
      </c>
      <c r="J1234" s="109">
        <f>IF(B1234&gt;2020,HLOOKUP(A_Stammdaten!$B$12,$L$4:$R$2504,ROW(B1234)-3,FALSE)+IF(OR(B1234=0,A_Stammdaten!$B$12&lt;B1234),0,I1234*1/20),0)</f>
        <v>0</v>
      </c>
      <c r="K1234" s="109">
        <f>IF(B1234&gt;2020,HLOOKUP(A_Stammdaten!$B$12,$L$4:$R$2504,ROW(B1234)-3,FALSE),0)</f>
        <v>0</v>
      </c>
      <c r="L1234" s="109">
        <f t="shared" si="133"/>
        <v>0</v>
      </c>
      <c r="M1234" s="109">
        <f t="shared" si="134"/>
        <v>0</v>
      </c>
      <c r="N1234" s="109">
        <f t="shared" si="135"/>
        <v>0</v>
      </c>
      <c r="O1234" s="109">
        <f t="shared" si="136"/>
        <v>0</v>
      </c>
      <c r="P1234" s="109">
        <f t="shared" si="137"/>
        <v>0</v>
      </c>
      <c r="Q1234" s="109">
        <f t="shared" si="138"/>
        <v>0</v>
      </c>
      <c r="R1234" s="109">
        <f t="shared" si="139"/>
        <v>0</v>
      </c>
      <c r="S1234" s="425"/>
    </row>
    <row r="1235" spans="1:19" x14ac:dyDescent="0.3">
      <c r="A1235" s="421"/>
      <c r="B1235" s="424"/>
      <c r="C1235" s="421"/>
      <c r="D1235" s="421"/>
      <c r="E1235" s="421"/>
      <c r="F1235" s="421"/>
      <c r="G1235" s="421"/>
      <c r="H1235" s="421"/>
      <c r="I1235" s="220">
        <f>IF(B1235&gt;A_Stammdaten!$B$12,0,SUM(C1235,D1235,F1235,G1235)-SUM(E1235,H1235))</f>
        <v>0</v>
      </c>
      <c r="J1235" s="109">
        <f>IF(B1235&gt;2020,HLOOKUP(A_Stammdaten!$B$12,$L$4:$R$2504,ROW(B1235)-3,FALSE)+IF(OR(B1235=0,A_Stammdaten!$B$12&lt;B1235),0,I1235*1/20),0)</f>
        <v>0</v>
      </c>
      <c r="K1235" s="109">
        <f>IF(B1235&gt;2020,HLOOKUP(A_Stammdaten!$B$12,$L$4:$R$2504,ROW(B1235)-3,FALSE),0)</f>
        <v>0</v>
      </c>
      <c r="L1235" s="109">
        <f t="shared" si="133"/>
        <v>0</v>
      </c>
      <c r="M1235" s="109">
        <f t="shared" si="134"/>
        <v>0</v>
      </c>
      <c r="N1235" s="109">
        <f t="shared" si="135"/>
        <v>0</v>
      </c>
      <c r="O1235" s="109">
        <f t="shared" si="136"/>
        <v>0</v>
      </c>
      <c r="P1235" s="109">
        <f t="shared" si="137"/>
        <v>0</v>
      </c>
      <c r="Q1235" s="109">
        <f t="shared" si="138"/>
        <v>0</v>
      </c>
      <c r="R1235" s="109">
        <f t="shared" si="139"/>
        <v>0</v>
      </c>
      <c r="S1235" s="425"/>
    </row>
    <row r="1236" spans="1:19" x14ac:dyDescent="0.3">
      <c r="A1236" s="421"/>
      <c r="B1236" s="424"/>
      <c r="C1236" s="421"/>
      <c r="D1236" s="421"/>
      <c r="E1236" s="421"/>
      <c r="F1236" s="421"/>
      <c r="G1236" s="421"/>
      <c r="H1236" s="421"/>
      <c r="I1236" s="220">
        <f>IF(B1236&gt;A_Stammdaten!$B$12,0,SUM(C1236,D1236,F1236,G1236)-SUM(E1236,H1236))</f>
        <v>0</v>
      </c>
      <c r="J1236" s="109">
        <f>IF(B1236&gt;2020,HLOOKUP(A_Stammdaten!$B$12,$L$4:$R$2504,ROW(B1236)-3,FALSE)+IF(OR(B1236=0,A_Stammdaten!$B$12&lt;B1236),0,I1236*1/20),0)</f>
        <v>0</v>
      </c>
      <c r="K1236" s="109">
        <f>IF(B1236&gt;2020,HLOOKUP(A_Stammdaten!$B$12,$L$4:$R$2504,ROW(B1236)-3,FALSE),0)</f>
        <v>0</v>
      </c>
      <c r="L1236" s="109">
        <f t="shared" si="133"/>
        <v>0</v>
      </c>
      <c r="M1236" s="109">
        <f t="shared" si="134"/>
        <v>0</v>
      </c>
      <c r="N1236" s="109">
        <f t="shared" si="135"/>
        <v>0</v>
      </c>
      <c r="O1236" s="109">
        <f t="shared" si="136"/>
        <v>0</v>
      </c>
      <c r="P1236" s="109">
        <f t="shared" si="137"/>
        <v>0</v>
      </c>
      <c r="Q1236" s="109">
        <f t="shared" si="138"/>
        <v>0</v>
      </c>
      <c r="R1236" s="109">
        <f t="shared" si="139"/>
        <v>0</v>
      </c>
      <c r="S1236" s="425"/>
    </row>
    <row r="1237" spans="1:19" x14ac:dyDescent="0.3">
      <c r="A1237" s="421"/>
      <c r="B1237" s="424"/>
      <c r="C1237" s="421"/>
      <c r="D1237" s="421"/>
      <c r="E1237" s="421"/>
      <c r="F1237" s="421"/>
      <c r="G1237" s="421"/>
      <c r="H1237" s="421"/>
      <c r="I1237" s="220">
        <f>IF(B1237&gt;A_Stammdaten!$B$12,0,SUM(C1237,D1237,F1237,G1237)-SUM(E1237,H1237))</f>
        <v>0</v>
      </c>
      <c r="J1237" s="109">
        <f>IF(B1237&gt;2020,HLOOKUP(A_Stammdaten!$B$12,$L$4:$R$2504,ROW(B1237)-3,FALSE)+IF(OR(B1237=0,A_Stammdaten!$B$12&lt;B1237),0,I1237*1/20),0)</f>
        <v>0</v>
      </c>
      <c r="K1237" s="109">
        <f>IF(B1237&gt;2020,HLOOKUP(A_Stammdaten!$B$12,$L$4:$R$2504,ROW(B1237)-3,FALSE),0)</f>
        <v>0</v>
      </c>
      <c r="L1237" s="109">
        <f t="shared" si="133"/>
        <v>0</v>
      </c>
      <c r="M1237" s="109">
        <f t="shared" si="134"/>
        <v>0</v>
      </c>
      <c r="N1237" s="109">
        <f t="shared" si="135"/>
        <v>0</v>
      </c>
      <c r="O1237" s="109">
        <f t="shared" si="136"/>
        <v>0</v>
      </c>
      <c r="P1237" s="109">
        <f t="shared" si="137"/>
        <v>0</v>
      </c>
      <c r="Q1237" s="109">
        <f t="shared" si="138"/>
        <v>0</v>
      </c>
      <c r="R1237" s="109">
        <f t="shared" si="139"/>
        <v>0</v>
      </c>
      <c r="S1237" s="425"/>
    </row>
    <row r="1238" spans="1:19" x14ac:dyDescent="0.3">
      <c r="A1238" s="421"/>
      <c r="B1238" s="424"/>
      <c r="C1238" s="421"/>
      <c r="D1238" s="421"/>
      <c r="E1238" s="421"/>
      <c r="F1238" s="421"/>
      <c r="G1238" s="421"/>
      <c r="H1238" s="421"/>
      <c r="I1238" s="220">
        <f>IF(B1238&gt;A_Stammdaten!$B$12,0,SUM(C1238,D1238,F1238,G1238)-SUM(E1238,H1238))</f>
        <v>0</v>
      </c>
      <c r="J1238" s="109">
        <f>IF(B1238&gt;2020,HLOOKUP(A_Stammdaten!$B$12,$L$4:$R$2504,ROW(B1238)-3,FALSE)+IF(OR(B1238=0,A_Stammdaten!$B$12&lt;B1238),0,I1238*1/20),0)</f>
        <v>0</v>
      </c>
      <c r="K1238" s="109">
        <f>IF(B1238&gt;2020,HLOOKUP(A_Stammdaten!$B$12,$L$4:$R$2504,ROW(B1238)-3,FALSE),0)</f>
        <v>0</v>
      </c>
      <c r="L1238" s="109">
        <f t="shared" si="133"/>
        <v>0</v>
      </c>
      <c r="M1238" s="109">
        <f t="shared" si="134"/>
        <v>0</v>
      </c>
      <c r="N1238" s="109">
        <f t="shared" si="135"/>
        <v>0</v>
      </c>
      <c r="O1238" s="109">
        <f t="shared" si="136"/>
        <v>0</v>
      </c>
      <c r="P1238" s="109">
        <f t="shared" si="137"/>
        <v>0</v>
      </c>
      <c r="Q1238" s="109">
        <f t="shared" si="138"/>
        <v>0</v>
      </c>
      <c r="R1238" s="109">
        <f t="shared" si="139"/>
        <v>0</v>
      </c>
      <c r="S1238" s="425"/>
    </row>
    <row r="1239" spans="1:19" x14ac:dyDescent="0.3">
      <c r="A1239" s="421"/>
      <c r="B1239" s="424"/>
      <c r="C1239" s="421"/>
      <c r="D1239" s="421"/>
      <c r="E1239" s="421"/>
      <c r="F1239" s="421"/>
      <c r="G1239" s="421"/>
      <c r="H1239" s="421"/>
      <c r="I1239" s="220">
        <f>IF(B1239&gt;A_Stammdaten!$B$12,0,SUM(C1239,D1239,F1239,G1239)-SUM(E1239,H1239))</f>
        <v>0</v>
      </c>
      <c r="J1239" s="109">
        <f>IF(B1239&gt;2020,HLOOKUP(A_Stammdaten!$B$12,$L$4:$R$2504,ROW(B1239)-3,FALSE)+IF(OR(B1239=0,A_Stammdaten!$B$12&lt;B1239),0,I1239*1/20),0)</f>
        <v>0</v>
      </c>
      <c r="K1239" s="109">
        <f>IF(B1239&gt;2020,HLOOKUP(A_Stammdaten!$B$12,$L$4:$R$2504,ROW(B1239)-3,FALSE),0)</f>
        <v>0</v>
      </c>
      <c r="L1239" s="109">
        <f t="shared" si="133"/>
        <v>0</v>
      </c>
      <c r="M1239" s="109">
        <f t="shared" si="134"/>
        <v>0</v>
      </c>
      <c r="N1239" s="109">
        <f t="shared" si="135"/>
        <v>0</v>
      </c>
      <c r="O1239" s="109">
        <f t="shared" si="136"/>
        <v>0</v>
      </c>
      <c r="P1239" s="109">
        <f t="shared" si="137"/>
        <v>0</v>
      </c>
      <c r="Q1239" s="109">
        <f t="shared" si="138"/>
        <v>0</v>
      </c>
      <c r="R1239" s="109">
        <f t="shared" si="139"/>
        <v>0</v>
      </c>
      <c r="S1239" s="425"/>
    </row>
    <row r="1240" spans="1:19" x14ac:dyDescent="0.3">
      <c r="A1240" s="421"/>
      <c r="B1240" s="424"/>
      <c r="C1240" s="421"/>
      <c r="D1240" s="421"/>
      <c r="E1240" s="421"/>
      <c r="F1240" s="421"/>
      <c r="G1240" s="421"/>
      <c r="H1240" s="421"/>
      <c r="I1240" s="220">
        <f>IF(B1240&gt;A_Stammdaten!$B$12,0,SUM(C1240,D1240,F1240,G1240)-SUM(E1240,H1240))</f>
        <v>0</v>
      </c>
      <c r="J1240" s="109">
        <f>IF(B1240&gt;2020,HLOOKUP(A_Stammdaten!$B$12,$L$4:$R$2504,ROW(B1240)-3,FALSE)+IF(OR(B1240=0,A_Stammdaten!$B$12&lt;B1240),0,I1240*1/20),0)</f>
        <v>0</v>
      </c>
      <c r="K1240" s="109">
        <f>IF(B1240&gt;2020,HLOOKUP(A_Stammdaten!$B$12,$L$4:$R$2504,ROW(B1240)-3,FALSE),0)</f>
        <v>0</v>
      </c>
      <c r="L1240" s="109">
        <f t="shared" si="133"/>
        <v>0</v>
      </c>
      <c r="M1240" s="109">
        <f t="shared" si="134"/>
        <v>0</v>
      </c>
      <c r="N1240" s="109">
        <f t="shared" si="135"/>
        <v>0</v>
      </c>
      <c r="O1240" s="109">
        <f t="shared" si="136"/>
        <v>0</v>
      </c>
      <c r="P1240" s="109">
        <f t="shared" si="137"/>
        <v>0</v>
      </c>
      <c r="Q1240" s="109">
        <f t="shared" si="138"/>
        <v>0</v>
      </c>
      <c r="R1240" s="109">
        <f t="shared" si="139"/>
        <v>0</v>
      </c>
      <c r="S1240" s="425"/>
    </row>
    <row r="1241" spans="1:19" x14ac:dyDescent="0.3">
      <c r="A1241" s="421"/>
      <c r="B1241" s="424"/>
      <c r="C1241" s="421"/>
      <c r="D1241" s="421"/>
      <c r="E1241" s="421"/>
      <c r="F1241" s="421"/>
      <c r="G1241" s="421"/>
      <c r="H1241" s="421"/>
      <c r="I1241" s="220">
        <f>IF(B1241&gt;A_Stammdaten!$B$12,0,SUM(C1241,D1241,F1241,G1241)-SUM(E1241,H1241))</f>
        <v>0</v>
      </c>
      <c r="J1241" s="109">
        <f>IF(B1241&gt;2020,HLOOKUP(A_Stammdaten!$B$12,$L$4:$R$2504,ROW(B1241)-3,FALSE)+IF(OR(B1241=0,A_Stammdaten!$B$12&lt;B1241),0,I1241*1/20),0)</f>
        <v>0</v>
      </c>
      <c r="K1241" s="109">
        <f>IF(B1241&gt;2020,HLOOKUP(A_Stammdaten!$B$12,$L$4:$R$2504,ROW(B1241)-3,FALSE),0)</f>
        <v>0</v>
      </c>
      <c r="L1241" s="109">
        <f t="shared" si="133"/>
        <v>0</v>
      </c>
      <c r="M1241" s="109">
        <f t="shared" si="134"/>
        <v>0</v>
      </c>
      <c r="N1241" s="109">
        <f t="shared" si="135"/>
        <v>0</v>
      </c>
      <c r="O1241" s="109">
        <f t="shared" si="136"/>
        <v>0</v>
      </c>
      <c r="P1241" s="109">
        <f t="shared" si="137"/>
        <v>0</v>
      </c>
      <c r="Q1241" s="109">
        <f t="shared" si="138"/>
        <v>0</v>
      </c>
      <c r="R1241" s="109">
        <f t="shared" si="139"/>
        <v>0</v>
      </c>
      <c r="S1241" s="425"/>
    </row>
    <row r="1242" spans="1:19" x14ac:dyDescent="0.3">
      <c r="A1242" s="421"/>
      <c r="B1242" s="424"/>
      <c r="C1242" s="421"/>
      <c r="D1242" s="421"/>
      <c r="E1242" s="421"/>
      <c r="F1242" s="421"/>
      <c r="G1242" s="421"/>
      <c r="H1242" s="421"/>
      <c r="I1242" s="220">
        <f>IF(B1242&gt;A_Stammdaten!$B$12,0,SUM(C1242,D1242,F1242,G1242)-SUM(E1242,H1242))</f>
        <v>0</v>
      </c>
      <c r="J1242" s="109">
        <f>IF(B1242&gt;2020,HLOOKUP(A_Stammdaten!$B$12,$L$4:$R$2504,ROW(B1242)-3,FALSE)+IF(OR(B1242=0,A_Stammdaten!$B$12&lt;B1242),0,I1242*1/20),0)</f>
        <v>0</v>
      </c>
      <c r="K1242" s="109">
        <f>IF(B1242&gt;2020,HLOOKUP(A_Stammdaten!$B$12,$L$4:$R$2504,ROW(B1242)-3,FALSE),0)</f>
        <v>0</v>
      </c>
      <c r="L1242" s="109">
        <f t="shared" si="133"/>
        <v>0</v>
      </c>
      <c r="M1242" s="109">
        <f t="shared" si="134"/>
        <v>0</v>
      </c>
      <c r="N1242" s="109">
        <f t="shared" si="135"/>
        <v>0</v>
      </c>
      <c r="O1242" s="109">
        <f t="shared" si="136"/>
        <v>0</v>
      </c>
      <c r="P1242" s="109">
        <f t="shared" si="137"/>
        <v>0</v>
      </c>
      <c r="Q1242" s="109">
        <f t="shared" si="138"/>
        <v>0</v>
      </c>
      <c r="R1242" s="109">
        <f t="shared" si="139"/>
        <v>0</v>
      </c>
      <c r="S1242" s="425"/>
    </row>
    <row r="1243" spans="1:19" x14ac:dyDescent="0.3">
      <c r="A1243" s="421"/>
      <c r="B1243" s="424"/>
      <c r="C1243" s="421"/>
      <c r="D1243" s="421"/>
      <c r="E1243" s="421"/>
      <c r="F1243" s="421"/>
      <c r="G1243" s="421"/>
      <c r="H1243" s="421"/>
      <c r="I1243" s="220">
        <f>IF(B1243&gt;A_Stammdaten!$B$12,0,SUM(C1243,D1243,F1243,G1243)-SUM(E1243,H1243))</f>
        <v>0</v>
      </c>
      <c r="J1243" s="109">
        <f>IF(B1243&gt;2020,HLOOKUP(A_Stammdaten!$B$12,$L$4:$R$2504,ROW(B1243)-3,FALSE)+IF(OR(B1243=0,A_Stammdaten!$B$12&lt;B1243),0,I1243*1/20),0)</f>
        <v>0</v>
      </c>
      <c r="K1243" s="109">
        <f>IF(B1243&gt;2020,HLOOKUP(A_Stammdaten!$B$12,$L$4:$R$2504,ROW(B1243)-3,FALSE),0)</f>
        <v>0</v>
      </c>
      <c r="L1243" s="109">
        <f t="shared" si="133"/>
        <v>0</v>
      </c>
      <c r="M1243" s="109">
        <f t="shared" si="134"/>
        <v>0</v>
      </c>
      <c r="N1243" s="109">
        <f t="shared" si="135"/>
        <v>0</v>
      </c>
      <c r="O1243" s="109">
        <f t="shared" si="136"/>
        <v>0</v>
      </c>
      <c r="P1243" s="109">
        <f t="shared" si="137"/>
        <v>0</v>
      </c>
      <c r="Q1243" s="109">
        <f t="shared" si="138"/>
        <v>0</v>
      </c>
      <c r="R1243" s="109">
        <f t="shared" si="139"/>
        <v>0</v>
      </c>
      <c r="S1243" s="425"/>
    </row>
    <row r="1244" spans="1:19" x14ac:dyDescent="0.3">
      <c r="A1244" s="421"/>
      <c r="B1244" s="424"/>
      <c r="C1244" s="421"/>
      <c r="D1244" s="421"/>
      <c r="E1244" s="421"/>
      <c r="F1244" s="421"/>
      <c r="G1244" s="421"/>
      <c r="H1244" s="421"/>
      <c r="I1244" s="220">
        <f>IF(B1244&gt;A_Stammdaten!$B$12,0,SUM(C1244,D1244,F1244,G1244)-SUM(E1244,H1244))</f>
        <v>0</v>
      </c>
      <c r="J1244" s="109">
        <f>IF(B1244&gt;2020,HLOOKUP(A_Stammdaten!$B$12,$L$4:$R$2504,ROW(B1244)-3,FALSE)+IF(OR(B1244=0,A_Stammdaten!$B$12&lt;B1244),0,I1244*1/20),0)</f>
        <v>0</v>
      </c>
      <c r="K1244" s="109">
        <f>IF(B1244&gt;2020,HLOOKUP(A_Stammdaten!$B$12,$L$4:$R$2504,ROW(B1244)-3,FALSE),0)</f>
        <v>0</v>
      </c>
      <c r="L1244" s="109">
        <f t="shared" si="133"/>
        <v>0</v>
      </c>
      <c r="M1244" s="109">
        <f t="shared" si="134"/>
        <v>0</v>
      </c>
      <c r="N1244" s="109">
        <f t="shared" si="135"/>
        <v>0</v>
      </c>
      <c r="O1244" s="109">
        <f t="shared" si="136"/>
        <v>0</v>
      </c>
      <c r="P1244" s="109">
        <f t="shared" si="137"/>
        <v>0</v>
      </c>
      <c r="Q1244" s="109">
        <f t="shared" si="138"/>
        <v>0</v>
      </c>
      <c r="R1244" s="109">
        <f t="shared" si="139"/>
        <v>0</v>
      </c>
      <c r="S1244" s="425"/>
    </row>
    <row r="1245" spans="1:19" x14ac:dyDescent="0.3">
      <c r="A1245" s="421"/>
      <c r="B1245" s="424"/>
      <c r="C1245" s="421"/>
      <c r="D1245" s="421"/>
      <c r="E1245" s="421"/>
      <c r="F1245" s="421"/>
      <c r="G1245" s="421"/>
      <c r="H1245" s="421"/>
      <c r="I1245" s="220">
        <f>IF(B1245&gt;A_Stammdaten!$B$12,0,SUM(C1245,D1245,F1245,G1245)-SUM(E1245,H1245))</f>
        <v>0</v>
      </c>
      <c r="J1245" s="109">
        <f>IF(B1245&gt;2020,HLOOKUP(A_Stammdaten!$B$12,$L$4:$R$2504,ROW(B1245)-3,FALSE)+IF(OR(B1245=0,A_Stammdaten!$B$12&lt;B1245),0,I1245*1/20),0)</f>
        <v>0</v>
      </c>
      <c r="K1245" s="109">
        <f>IF(B1245&gt;2020,HLOOKUP(A_Stammdaten!$B$12,$L$4:$R$2504,ROW(B1245)-3,FALSE),0)</f>
        <v>0</v>
      </c>
      <c r="L1245" s="109">
        <f t="shared" si="133"/>
        <v>0</v>
      </c>
      <c r="M1245" s="109">
        <f t="shared" si="134"/>
        <v>0</v>
      </c>
      <c r="N1245" s="109">
        <f t="shared" si="135"/>
        <v>0</v>
      </c>
      <c r="O1245" s="109">
        <f t="shared" si="136"/>
        <v>0</v>
      </c>
      <c r="P1245" s="109">
        <f t="shared" si="137"/>
        <v>0</v>
      </c>
      <c r="Q1245" s="109">
        <f t="shared" si="138"/>
        <v>0</v>
      </c>
      <c r="R1245" s="109">
        <f t="shared" si="139"/>
        <v>0</v>
      </c>
      <c r="S1245" s="425"/>
    </row>
    <row r="1246" spans="1:19" x14ac:dyDescent="0.3">
      <c r="A1246" s="421"/>
      <c r="B1246" s="424"/>
      <c r="C1246" s="421"/>
      <c r="D1246" s="421"/>
      <c r="E1246" s="421"/>
      <c r="F1246" s="421"/>
      <c r="G1246" s="421"/>
      <c r="H1246" s="421"/>
      <c r="I1246" s="220">
        <f>IF(B1246&gt;A_Stammdaten!$B$12,0,SUM(C1246,D1246,F1246,G1246)-SUM(E1246,H1246))</f>
        <v>0</v>
      </c>
      <c r="J1246" s="109">
        <f>IF(B1246&gt;2020,HLOOKUP(A_Stammdaten!$B$12,$L$4:$R$2504,ROW(B1246)-3,FALSE)+IF(OR(B1246=0,A_Stammdaten!$B$12&lt;B1246),0,I1246*1/20),0)</f>
        <v>0</v>
      </c>
      <c r="K1246" s="109">
        <f>IF(B1246&gt;2020,HLOOKUP(A_Stammdaten!$B$12,$L$4:$R$2504,ROW(B1246)-3,FALSE),0)</f>
        <v>0</v>
      </c>
      <c r="L1246" s="109">
        <f t="shared" si="133"/>
        <v>0</v>
      </c>
      <c r="M1246" s="109">
        <f t="shared" si="134"/>
        <v>0</v>
      </c>
      <c r="N1246" s="109">
        <f t="shared" si="135"/>
        <v>0</v>
      </c>
      <c r="O1246" s="109">
        <f t="shared" si="136"/>
        <v>0</v>
      </c>
      <c r="P1246" s="109">
        <f t="shared" si="137"/>
        <v>0</v>
      </c>
      <c r="Q1246" s="109">
        <f t="shared" si="138"/>
        <v>0</v>
      </c>
      <c r="R1246" s="109">
        <f t="shared" si="139"/>
        <v>0</v>
      </c>
      <c r="S1246" s="425"/>
    </row>
    <row r="1247" spans="1:19" x14ac:dyDescent="0.3">
      <c r="A1247" s="421"/>
      <c r="B1247" s="424"/>
      <c r="C1247" s="421"/>
      <c r="D1247" s="421"/>
      <c r="E1247" s="421"/>
      <c r="F1247" s="421"/>
      <c r="G1247" s="421"/>
      <c r="H1247" s="421"/>
      <c r="I1247" s="220">
        <f>IF(B1247&gt;A_Stammdaten!$B$12,0,SUM(C1247,D1247,F1247,G1247)-SUM(E1247,H1247))</f>
        <v>0</v>
      </c>
      <c r="J1247" s="109">
        <f>IF(B1247&gt;2020,HLOOKUP(A_Stammdaten!$B$12,$L$4:$R$2504,ROW(B1247)-3,FALSE)+IF(OR(B1247=0,A_Stammdaten!$B$12&lt;B1247),0,I1247*1/20),0)</f>
        <v>0</v>
      </c>
      <c r="K1247" s="109">
        <f>IF(B1247&gt;2020,HLOOKUP(A_Stammdaten!$B$12,$L$4:$R$2504,ROW(B1247)-3,FALSE),0)</f>
        <v>0</v>
      </c>
      <c r="L1247" s="109">
        <f t="shared" si="133"/>
        <v>0</v>
      </c>
      <c r="M1247" s="109">
        <f t="shared" si="134"/>
        <v>0</v>
      </c>
      <c r="N1247" s="109">
        <f t="shared" si="135"/>
        <v>0</v>
      </c>
      <c r="O1247" s="109">
        <f t="shared" si="136"/>
        <v>0</v>
      </c>
      <c r="P1247" s="109">
        <f t="shared" si="137"/>
        <v>0</v>
      </c>
      <c r="Q1247" s="109">
        <f t="shared" si="138"/>
        <v>0</v>
      </c>
      <c r="R1247" s="109">
        <f t="shared" si="139"/>
        <v>0</v>
      </c>
      <c r="S1247" s="425"/>
    </row>
    <row r="1248" spans="1:19" x14ac:dyDescent="0.3">
      <c r="A1248" s="421"/>
      <c r="B1248" s="424"/>
      <c r="C1248" s="421"/>
      <c r="D1248" s="421"/>
      <c r="E1248" s="421"/>
      <c r="F1248" s="421"/>
      <c r="G1248" s="421"/>
      <c r="H1248" s="421"/>
      <c r="I1248" s="220">
        <f>IF(B1248&gt;A_Stammdaten!$B$12,0,SUM(C1248,D1248,F1248,G1248)-SUM(E1248,H1248))</f>
        <v>0</v>
      </c>
      <c r="J1248" s="109">
        <f>IF(B1248&gt;2020,HLOOKUP(A_Stammdaten!$B$12,$L$4:$R$2504,ROW(B1248)-3,FALSE)+IF(OR(B1248=0,A_Stammdaten!$B$12&lt;B1248),0,I1248*1/20),0)</f>
        <v>0</v>
      </c>
      <c r="K1248" s="109">
        <f>IF(B1248&gt;2020,HLOOKUP(A_Stammdaten!$B$12,$L$4:$R$2504,ROW(B1248)-3,FALSE),0)</f>
        <v>0</v>
      </c>
      <c r="L1248" s="109">
        <f t="shared" si="133"/>
        <v>0</v>
      </c>
      <c r="M1248" s="109">
        <f t="shared" si="134"/>
        <v>0</v>
      </c>
      <c r="N1248" s="109">
        <f t="shared" si="135"/>
        <v>0</v>
      </c>
      <c r="O1248" s="109">
        <f t="shared" si="136"/>
        <v>0</v>
      </c>
      <c r="P1248" s="109">
        <f t="shared" si="137"/>
        <v>0</v>
      </c>
      <c r="Q1248" s="109">
        <f t="shared" si="138"/>
        <v>0</v>
      </c>
      <c r="R1248" s="109">
        <f t="shared" si="139"/>
        <v>0</v>
      </c>
      <c r="S1248" s="425"/>
    </row>
    <row r="1249" spans="1:19" x14ac:dyDescent="0.3">
      <c r="A1249" s="421"/>
      <c r="B1249" s="424"/>
      <c r="C1249" s="421"/>
      <c r="D1249" s="421"/>
      <c r="E1249" s="421"/>
      <c r="F1249" s="421"/>
      <c r="G1249" s="421"/>
      <c r="H1249" s="421"/>
      <c r="I1249" s="220">
        <f>IF(B1249&gt;A_Stammdaten!$B$12,0,SUM(C1249,D1249,F1249,G1249)-SUM(E1249,H1249))</f>
        <v>0</v>
      </c>
      <c r="J1249" s="109">
        <f>IF(B1249&gt;2020,HLOOKUP(A_Stammdaten!$B$12,$L$4:$R$2504,ROW(B1249)-3,FALSE)+IF(OR(B1249=0,A_Stammdaten!$B$12&lt;B1249),0,I1249*1/20),0)</f>
        <v>0</v>
      </c>
      <c r="K1249" s="109">
        <f>IF(B1249&gt;2020,HLOOKUP(A_Stammdaten!$B$12,$L$4:$R$2504,ROW(B1249)-3,FALSE),0)</f>
        <v>0</v>
      </c>
      <c r="L1249" s="109">
        <f t="shared" si="133"/>
        <v>0</v>
      </c>
      <c r="M1249" s="109">
        <f t="shared" si="134"/>
        <v>0</v>
      </c>
      <c r="N1249" s="109">
        <f t="shared" si="135"/>
        <v>0</v>
      </c>
      <c r="O1249" s="109">
        <f t="shared" si="136"/>
        <v>0</v>
      </c>
      <c r="P1249" s="109">
        <f t="shared" si="137"/>
        <v>0</v>
      </c>
      <c r="Q1249" s="109">
        <f t="shared" si="138"/>
        <v>0</v>
      </c>
      <c r="R1249" s="109">
        <f t="shared" si="139"/>
        <v>0</v>
      </c>
      <c r="S1249" s="425"/>
    </row>
    <row r="1250" spans="1:19" x14ac:dyDescent="0.3">
      <c r="A1250" s="421"/>
      <c r="B1250" s="424"/>
      <c r="C1250" s="421"/>
      <c r="D1250" s="421"/>
      <c r="E1250" s="421"/>
      <c r="F1250" s="421"/>
      <c r="G1250" s="421"/>
      <c r="H1250" s="421"/>
      <c r="I1250" s="220">
        <f>IF(B1250&gt;A_Stammdaten!$B$12,0,SUM(C1250,D1250,F1250,G1250)-SUM(E1250,H1250))</f>
        <v>0</v>
      </c>
      <c r="J1250" s="109">
        <f>IF(B1250&gt;2020,HLOOKUP(A_Stammdaten!$B$12,$L$4:$R$2504,ROW(B1250)-3,FALSE)+IF(OR(B1250=0,A_Stammdaten!$B$12&lt;B1250),0,I1250*1/20),0)</f>
        <v>0</v>
      </c>
      <c r="K1250" s="109">
        <f>IF(B1250&gt;2020,HLOOKUP(A_Stammdaten!$B$12,$L$4:$R$2504,ROW(B1250)-3,FALSE),0)</f>
        <v>0</v>
      </c>
      <c r="L1250" s="109">
        <f t="shared" si="133"/>
        <v>0</v>
      </c>
      <c r="M1250" s="109">
        <f t="shared" si="134"/>
        <v>0</v>
      </c>
      <c r="N1250" s="109">
        <f t="shared" si="135"/>
        <v>0</v>
      </c>
      <c r="O1250" s="109">
        <f t="shared" si="136"/>
        <v>0</v>
      </c>
      <c r="P1250" s="109">
        <f t="shared" si="137"/>
        <v>0</v>
      </c>
      <c r="Q1250" s="109">
        <f t="shared" si="138"/>
        <v>0</v>
      </c>
      <c r="R1250" s="109">
        <f t="shared" si="139"/>
        <v>0</v>
      </c>
      <c r="S1250" s="425"/>
    </row>
    <row r="1251" spans="1:19" x14ac:dyDescent="0.3">
      <c r="A1251" s="421"/>
      <c r="B1251" s="424"/>
      <c r="C1251" s="421"/>
      <c r="D1251" s="421"/>
      <c r="E1251" s="421"/>
      <c r="F1251" s="421"/>
      <c r="G1251" s="421"/>
      <c r="H1251" s="421"/>
      <c r="I1251" s="220">
        <f>IF(B1251&gt;A_Stammdaten!$B$12,0,SUM(C1251,D1251,F1251,G1251)-SUM(E1251,H1251))</f>
        <v>0</v>
      </c>
      <c r="J1251" s="109">
        <f>IF(B1251&gt;2020,HLOOKUP(A_Stammdaten!$B$12,$L$4:$R$2504,ROW(B1251)-3,FALSE)+IF(OR(B1251=0,A_Stammdaten!$B$12&lt;B1251),0,I1251*1/20),0)</f>
        <v>0</v>
      </c>
      <c r="K1251" s="109">
        <f>IF(B1251&gt;2020,HLOOKUP(A_Stammdaten!$B$12,$L$4:$R$2504,ROW(B1251)-3,FALSE),0)</f>
        <v>0</v>
      </c>
      <c r="L1251" s="109">
        <f t="shared" si="133"/>
        <v>0</v>
      </c>
      <c r="M1251" s="109">
        <f t="shared" si="134"/>
        <v>0</v>
      </c>
      <c r="N1251" s="109">
        <f t="shared" si="135"/>
        <v>0</v>
      </c>
      <c r="O1251" s="109">
        <f t="shared" si="136"/>
        <v>0</v>
      </c>
      <c r="P1251" s="109">
        <f t="shared" si="137"/>
        <v>0</v>
      </c>
      <c r="Q1251" s="109">
        <f t="shared" si="138"/>
        <v>0</v>
      </c>
      <c r="R1251" s="109">
        <f t="shared" si="139"/>
        <v>0</v>
      </c>
      <c r="S1251" s="425"/>
    </row>
    <row r="1252" spans="1:19" x14ac:dyDescent="0.3">
      <c r="A1252" s="421"/>
      <c r="B1252" s="424"/>
      <c r="C1252" s="421"/>
      <c r="D1252" s="421"/>
      <c r="E1252" s="421"/>
      <c r="F1252" s="421"/>
      <c r="G1252" s="421"/>
      <c r="H1252" s="421"/>
      <c r="I1252" s="220">
        <f>IF(B1252&gt;A_Stammdaten!$B$12,0,SUM(C1252,D1252,F1252,G1252)-SUM(E1252,H1252))</f>
        <v>0</v>
      </c>
      <c r="J1252" s="109">
        <f>IF(B1252&gt;2020,HLOOKUP(A_Stammdaten!$B$12,$L$4:$R$2504,ROW(B1252)-3,FALSE)+IF(OR(B1252=0,A_Stammdaten!$B$12&lt;B1252),0,I1252*1/20),0)</f>
        <v>0</v>
      </c>
      <c r="K1252" s="109">
        <f>IF(B1252&gt;2020,HLOOKUP(A_Stammdaten!$B$12,$L$4:$R$2504,ROW(B1252)-3,FALSE),0)</f>
        <v>0</v>
      </c>
      <c r="L1252" s="109">
        <f t="shared" si="133"/>
        <v>0</v>
      </c>
      <c r="M1252" s="109">
        <f t="shared" si="134"/>
        <v>0</v>
      </c>
      <c r="N1252" s="109">
        <f t="shared" si="135"/>
        <v>0</v>
      </c>
      <c r="O1252" s="109">
        <f t="shared" si="136"/>
        <v>0</v>
      </c>
      <c r="P1252" s="109">
        <f t="shared" si="137"/>
        <v>0</v>
      </c>
      <c r="Q1252" s="109">
        <f t="shared" si="138"/>
        <v>0</v>
      </c>
      <c r="R1252" s="109">
        <f t="shared" si="139"/>
        <v>0</v>
      </c>
      <c r="S1252" s="425"/>
    </row>
    <row r="1253" spans="1:19" x14ac:dyDescent="0.3">
      <c r="A1253" s="421"/>
      <c r="B1253" s="424"/>
      <c r="C1253" s="421"/>
      <c r="D1253" s="421"/>
      <c r="E1253" s="421"/>
      <c r="F1253" s="421"/>
      <c r="G1253" s="421"/>
      <c r="H1253" s="421"/>
      <c r="I1253" s="220">
        <f>IF(B1253&gt;A_Stammdaten!$B$12,0,SUM(C1253,D1253,F1253,G1253)-SUM(E1253,H1253))</f>
        <v>0</v>
      </c>
      <c r="J1253" s="109">
        <f>IF(B1253&gt;2020,HLOOKUP(A_Stammdaten!$B$12,$L$4:$R$2504,ROW(B1253)-3,FALSE)+IF(OR(B1253=0,A_Stammdaten!$B$12&lt;B1253),0,I1253*1/20),0)</f>
        <v>0</v>
      </c>
      <c r="K1253" s="109">
        <f>IF(B1253&gt;2020,HLOOKUP(A_Stammdaten!$B$12,$L$4:$R$2504,ROW(B1253)-3,FALSE),0)</f>
        <v>0</v>
      </c>
      <c r="L1253" s="109">
        <f t="shared" si="133"/>
        <v>0</v>
      </c>
      <c r="M1253" s="109">
        <f t="shared" si="134"/>
        <v>0</v>
      </c>
      <c r="N1253" s="109">
        <f t="shared" si="135"/>
        <v>0</v>
      </c>
      <c r="O1253" s="109">
        <f t="shared" si="136"/>
        <v>0</v>
      </c>
      <c r="P1253" s="109">
        <f t="shared" si="137"/>
        <v>0</v>
      </c>
      <c r="Q1253" s="109">
        <f t="shared" si="138"/>
        <v>0</v>
      </c>
      <c r="R1253" s="109">
        <f t="shared" si="139"/>
        <v>0</v>
      </c>
      <c r="S1253" s="425"/>
    </row>
    <row r="1254" spans="1:19" x14ac:dyDescent="0.3">
      <c r="A1254" s="421"/>
      <c r="B1254" s="424"/>
      <c r="C1254" s="421"/>
      <c r="D1254" s="421"/>
      <c r="E1254" s="421"/>
      <c r="F1254" s="421"/>
      <c r="G1254" s="421"/>
      <c r="H1254" s="421"/>
      <c r="I1254" s="220">
        <f>IF(B1254&gt;A_Stammdaten!$B$12,0,SUM(C1254,D1254,F1254,G1254)-SUM(E1254,H1254))</f>
        <v>0</v>
      </c>
      <c r="J1254" s="109">
        <f>IF(B1254&gt;2020,HLOOKUP(A_Stammdaten!$B$12,$L$4:$R$2504,ROW(B1254)-3,FALSE)+IF(OR(B1254=0,A_Stammdaten!$B$12&lt;B1254),0,I1254*1/20),0)</f>
        <v>0</v>
      </c>
      <c r="K1254" s="109">
        <f>IF(B1254&gt;2020,HLOOKUP(A_Stammdaten!$B$12,$L$4:$R$2504,ROW(B1254)-3,FALSE),0)</f>
        <v>0</v>
      </c>
      <c r="L1254" s="109">
        <f t="shared" si="133"/>
        <v>0</v>
      </c>
      <c r="M1254" s="109">
        <f t="shared" si="134"/>
        <v>0</v>
      </c>
      <c r="N1254" s="109">
        <f t="shared" si="135"/>
        <v>0</v>
      </c>
      <c r="O1254" s="109">
        <f t="shared" si="136"/>
        <v>0</v>
      </c>
      <c r="P1254" s="109">
        <f t="shared" si="137"/>
        <v>0</v>
      </c>
      <c r="Q1254" s="109">
        <f t="shared" si="138"/>
        <v>0</v>
      </c>
      <c r="R1254" s="109">
        <f t="shared" si="139"/>
        <v>0</v>
      </c>
      <c r="S1254" s="425"/>
    </row>
    <row r="1255" spans="1:19" x14ac:dyDescent="0.3">
      <c r="A1255" s="421"/>
      <c r="B1255" s="424"/>
      <c r="C1255" s="421"/>
      <c r="D1255" s="421"/>
      <c r="E1255" s="421"/>
      <c r="F1255" s="421"/>
      <c r="G1255" s="421"/>
      <c r="H1255" s="421"/>
      <c r="I1255" s="220">
        <f>IF(B1255&gt;A_Stammdaten!$B$12,0,SUM(C1255,D1255,F1255,G1255)-SUM(E1255,H1255))</f>
        <v>0</v>
      </c>
      <c r="J1255" s="109">
        <f>IF(B1255&gt;2020,HLOOKUP(A_Stammdaten!$B$12,$L$4:$R$2504,ROW(B1255)-3,FALSE)+IF(OR(B1255=0,A_Stammdaten!$B$12&lt;B1255),0,I1255*1/20),0)</f>
        <v>0</v>
      </c>
      <c r="K1255" s="109">
        <f>IF(B1255&gt;2020,HLOOKUP(A_Stammdaten!$B$12,$L$4:$R$2504,ROW(B1255)-3,FALSE),0)</f>
        <v>0</v>
      </c>
      <c r="L1255" s="109">
        <f t="shared" si="133"/>
        <v>0</v>
      </c>
      <c r="M1255" s="109">
        <f t="shared" si="134"/>
        <v>0</v>
      </c>
      <c r="N1255" s="109">
        <f t="shared" si="135"/>
        <v>0</v>
      </c>
      <c r="O1255" s="109">
        <f t="shared" si="136"/>
        <v>0</v>
      </c>
      <c r="P1255" s="109">
        <f t="shared" si="137"/>
        <v>0</v>
      </c>
      <c r="Q1255" s="109">
        <f t="shared" si="138"/>
        <v>0</v>
      </c>
      <c r="R1255" s="109">
        <f t="shared" si="139"/>
        <v>0</v>
      </c>
      <c r="S1255" s="425"/>
    </row>
    <row r="1256" spans="1:19" x14ac:dyDescent="0.3">
      <c r="A1256" s="421"/>
      <c r="B1256" s="424"/>
      <c r="C1256" s="421"/>
      <c r="D1256" s="421"/>
      <c r="E1256" s="421"/>
      <c r="F1256" s="421"/>
      <c r="G1256" s="421"/>
      <c r="H1256" s="421"/>
      <c r="I1256" s="220">
        <f>IF(B1256&gt;A_Stammdaten!$B$12,0,SUM(C1256,D1256,F1256,G1256)-SUM(E1256,H1256))</f>
        <v>0</v>
      </c>
      <c r="J1256" s="109">
        <f>IF(B1256&gt;2020,HLOOKUP(A_Stammdaten!$B$12,$L$4:$R$2504,ROW(B1256)-3,FALSE)+IF(OR(B1256=0,A_Stammdaten!$B$12&lt;B1256),0,I1256*1/20),0)</f>
        <v>0</v>
      </c>
      <c r="K1256" s="109">
        <f>IF(B1256&gt;2020,HLOOKUP(A_Stammdaten!$B$12,$L$4:$R$2504,ROW(B1256)-3,FALSE),0)</f>
        <v>0</v>
      </c>
      <c r="L1256" s="109">
        <f t="shared" si="133"/>
        <v>0</v>
      </c>
      <c r="M1256" s="109">
        <f t="shared" si="134"/>
        <v>0</v>
      </c>
      <c r="N1256" s="109">
        <f t="shared" si="135"/>
        <v>0</v>
      </c>
      <c r="O1256" s="109">
        <f t="shared" si="136"/>
        <v>0</v>
      </c>
      <c r="P1256" s="109">
        <f t="shared" si="137"/>
        <v>0</v>
      </c>
      <c r="Q1256" s="109">
        <f t="shared" si="138"/>
        <v>0</v>
      </c>
      <c r="R1256" s="109">
        <f t="shared" si="139"/>
        <v>0</v>
      </c>
      <c r="S1256" s="425"/>
    </row>
    <row r="1257" spans="1:19" x14ac:dyDescent="0.3">
      <c r="A1257" s="421"/>
      <c r="B1257" s="424"/>
      <c r="C1257" s="421"/>
      <c r="D1257" s="421"/>
      <c r="E1257" s="421"/>
      <c r="F1257" s="421"/>
      <c r="G1257" s="421"/>
      <c r="H1257" s="421"/>
      <c r="I1257" s="220">
        <f>IF(B1257&gt;A_Stammdaten!$B$12,0,SUM(C1257,D1257,F1257,G1257)-SUM(E1257,H1257))</f>
        <v>0</v>
      </c>
      <c r="J1257" s="109">
        <f>IF(B1257&gt;2020,HLOOKUP(A_Stammdaten!$B$12,$L$4:$R$2504,ROW(B1257)-3,FALSE)+IF(OR(B1257=0,A_Stammdaten!$B$12&lt;B1257),0,I1257*1/20),0)</f>
        <v>0</v>
      </c>
      <c r="K1257" s="109">
        <f>IF(B1257&gt;2020,HLOOKUP(A_Stammdaten!$B$12,$L$4:$R$2504,ROW(B1257)-3,FALSE),0)</f>
        <v>0</v>
      </c>
      <c r="L1257" s="109">
        <f t="shared" si="133"/>
        <v>0</v>
      </c>
      <c r="M1257" s="109">
        <f t="shared" si="134"/>
        <v>0</v>
      </c>
      <c r="N1257" s="109">
        <f t="shared" si="135"/>
        <v>0</v>
      </c>
      <c r="O1257" s="109">
        <f t="shared" si="136"/>
        <v>0</v>
      </c>
      <c r="P1257" s="109">
        <f t="shared" si="137"/>
        <v>0</v>
      </c>
      <c r="Q1257" s="109">
        <f t="shared" si="138"/>
        <v>0</v>
      </c>
      <c r="R1257" s="109">
        <f t="shared" si="139"/>
        <v>0</v>
      </c>
      <c r="S1257" s="425"/>
    </row>
    <row r="1258" spans="1:19" x14ac:dyDescent="0.3">
      <c r="A1258" s="421"/>
      <c r="B1258" s="424"/>
      <c r="C1258" s="421"/>
      <c r="D1258" s="421"/>
      <c r="E1258" s="421"/>
      <c r="F1258" s="421"/>
      <c r="G1258" s="421"/>
      <c r="H1258" s="421"/>
      <c r="I1258" s="220">
        <f>IF(B1258&gt;A_Stammdaten!$B$12,0,SUM(C1258,D1258,F1258,G1258)-SUM(E1258,H1258))</f>
        <v>0</v>
      </c>
      <c r="J1258" s="109">
        <f>IF(B1258&gt;2020,HLOOKUP(A_Stammdaten!$B$12,$L$4:$R$2504,ROW(B1258)-3,FALSE)+IF(OR(B1258=0,A_Stammdaten!$B$12&lt;B1258),0,I1258*1/20),0)</f>
        <v>0</v>
      </c>
      <c r="K1258" s="109">
        <f>IF(B1258&gt;2020,HLOOKUP(A_Stammdaten!$B$12,$L$4:$R$2504,ROW(B1258)-3,FALSE),0)</f>
        <v>0</v>
      </c>
      <c r="L1258" s="109">
        <f t="shared" si="133"/>
        <v>0</v>
      </c>
      <c r="M1258" s="109">
        <f t="shared" si="134"/>
        <v>0</v>
      </c>
      <c r="N1258" s="109">
        <f t="shared" si="135"/>
        <v>0</v>
      </c>
      <c r="O1258" s="109">
        <f t="shared" si="136"/>
        <v>0</v>
      </c>
      <c r="P1258" s="109">
        <f t="shared" si="137"/>
        <v>0</v>
      </c>
      <c r="Q1258" s="109">
        <f t="shared" si="138"/>
        <v>0</v>
      </c>
      <c r="R1258" s="109">
        <f t="shared" si="139"/>
        <v>0</v>
      </c>
      <c r="S1258" s="425"/>
    </row>
    <row r="1259" spans="1:19" x14ac:dyDescent="0.3">
      <c r="A1259" s="421"/>
      <c r="B1259" s="424"/>
      <c r="C1259" s="421"/>
      <c r="D1259" s="421"/>
      <c r="E1259" s="421"/>
      <c r="F1259" s="421"/>
      <c r="G1259" s="421"/>
      <c r="H1259" s="421"/>
      <c r="I1259" s="220">
        <f>IF(B1259&gt;A_Stammdaten!$B$12,0,SUM(C1259,D1259,F1259,G1259)-SUM(E1259,H1259))</f>
        <v>0</v>
      </c>
      <c r="J1259" s="109">
        <f>IF(B1259&gt;2020,HLOOKUP(A_Stammdaten!$B$12,$L$4:$R$2504,ROW(B1259)-3,FALSE)+IF(OR(B1259=0,A_Stammdaten!$B$12&lt;B1259),0,I1259*1/20),0)</f>
        <v>0</v>
      </c>
      <c r="K1259" s="109">
        <f>IF(B1259&gt;2020,HLOOKUP(A_Stammdaten!$B$12,$L$4:$R$2504,ROW(B1259)-3,FALSE),0)</f>
        <v>0</v>
      </c>
      <c r="L1259" s="109">
        <f t="shared" si="133"/>
        <v>0</v>
      </c>
      <c r="M1259" s="109">
        <f t="shared" si="134"/>
        <v>0</v>
      </c>
      <c r="N1259" s="109">
        <f t="shared" si="135"/>
        <v>0</v>
      </c>
      <c r="O1259" s="109">
        <f t="shared" si="136"/>
        <v>0</v>
      </c>
      <c r="P1259" s="109">
        <f t="shared" si="137"/>
        <v>0</v>
      </c>
      <c r="Q1259" s="109">
        <f t="shared" si="138"/>
        <v>0</v>
      </c>
      <c r="R1259" s="109">
        <f t="shared" si="139"/>
        <v>0</v>
      </c>
      <c r="S1259" s="425"/>
    </row>
    <row r="1260" spans="1:19" x14ac:dyDescent="0.3">
      <c r="A1260" s="421"/>
      <c r="B1260" s="424"/>
      <c r="C1260" s="421"/>
      <c r="D1260" s="421"/>
      <c r="E1260" s="421"/>
      <c r="F1260" s="421"/>
      <c r="G1260" s="421"/>
      <c r="H1260" s="421"/>
      <c r="I1260" s="220">
        <f>IF(B1260&gt;A_Stammdaten!$B$12,0,SUM(C1260,D1260,F1260,G1260)-SUM(E1260,H1260))</f>
        <v>0</v>
      </c>
      <c r="J1260" s="109">
        <f>IF(B1260&gt;2020,HLOOKUP(A_Stammdaten!$B$12,$L$4:$R$2504,ROW(B1260)-3,FALSE)+IF(OR(B1260=0,A_Stammdaten!$B$12&lt;B1260),0,I1260*1/20),0)</f>
        <v>0</v>
      </c>
      <c r="K1260" s="109">
        <f>IF(B1260&gt;2020,HLOOKUP(A_Stammdaten!$B$12,$L$4:$R$2504,ROW(B1260)-3,FALSE),0)</f>
        <v>0</v>
      </c>
      <c r="L1260" s="109">
        <f t="shared" si="133"/>
        <v>0</v>
      </c>
      <c r="M1260" s="109">
        <f t="shared" si="134"/>
        <v>0</v>
      </c>
      <c r="N1260" s="109">
        <f t="shared" si="135"/>
        <v>0</v>
      </c>
      <c r="O1260" s="109">
        <f t="shared" si="136"/>
        <v>0</v>
      </c>
      <c r="P1260" s="109">
        <f t="shared" si="137"/>
        <v>0</v>
      </c>
      <c r="Q1260" s="109">
        <f t="shared" si="138"/>
        <v>0</v>
      </c>
      <c r="R1260" s="109">
        <f t="shared" si="139"/>
        <v>0</v>
      </c>
      <c r="S1260" s="425"/>
    </row>
    <row r="1261" spans="1:19" x14ac:dyDescent="0.3">
      <c r="A1261" s="421"/>
      <c r="B1261" s="424"/>
      <c r="C1261" s="421"/>
      <c r="D1261" s="421"/>
      <c r="E1261" s="421"/>
      <c r="F1261" s="421"/>
      <c r="G1261" s="421"/>
      <c r="H1261" s="421"/>
      <c r="I1261" s="220">
        <f>IF(B1261&gt;A_Stammdaten!$B$12,0,SUM(C1261,D1261,F1261,G1261)-SUM(E1261,H1261))</f>
        <v>0</v>
      </c>
      <c r="J1261" s="109">
        <f>IF(B1261&gt;2020,HLOOKUP(A_Stammdaten!$B$12,$L$4:$R$2504,ROW(B1261)-3,FALSE)+IF(OR(B1261=0,A_Stammdaten!$B$12&lt;B1261),0,I1261*1/20),0)</f>
        <v>0</v>
      </c>
      <c r="K1261" s="109">
        <f>IF(B1261&gt;2020,HLOOKUP(A_Stammdaten!$B$12,$L$4:$R$2504,ROW(B1261)-3,FALSE),0)</f>
        <v>0</v>
      </c>
      <c r="L1261" s="109">
        <f t="shared" si="133"/>
        <v>0</v>
      </c>
      <c r="M1261" s="109">
        <f t="shared" si="134"/>
        <v>0</v>
      </c>
      <c r="N1261" s="109">
        <f t="shared" si="135"/>
        <v>0</v>
      </c>
      <c r="O1261" s="109">
        <f t="shared" si="136"/>
        <v>0</v>
      </c>
      <c r="P1261" s="109">
        <f t="shared" si="137"/>
        <v>0</v>
      </c>
      <c r="Q1261" s="109">
        <f t="shared" si="138"/>
        <v>0</v>
      </c>
      <c r="R1261" s="109">
        <f t="shared" si="139"/>
        <v>0</v>
      </c>
      <c r="S1261" s="425"/>
    </row>
    <row r="1262" spans="1:19" x14ac:dyDescent="0.3">
      <c r="A1262" s="421"/>
      <c r="B1262" s="424"/>
      <c r="C1262" s="421"/>
      <c r="D1262" s="421"/>
      <c r="E1262" s="421"/>
      <c r="F1262" s="421"/>
      <c r="G1262" s="421"/>
      <c r="H1262" s="421"/>
      <c r="I1262" s="220">
        <f>IF(B1262&gt;A_Stammdaten!$B$12,0,SUM(C1262,D1262,F1262,G1262)-SUM(E1262,H1262))</f>
        <v>0</v>
      </c>
      <c r="J1262" s="109">
        <f>IF(B1262&gt;2020,HLOOKUP(A_Stammdaten!$B$12,$L$4:$R$2504,ROW(B1262)-3,FALSE)+IF(OR(B1262=0,A_Stammdaten!$B$12&lt;B1262),0,I1262*1/20),0)</f>
        <v>0</v>
      </c>
      <c r="K1262" s="109">
        <f>IF(B1262&gt;2020,HLOOKUP(A_Stammdaten!$B$12,$L$4:$R$2504,ROW(B1262)-3,FALSE),0)</f>
        <v>0</v>
      </c>
      <c r="L1262" s="109">
        <f t="shared" si="133"/>
        <v>0</v>
      </c>
      <c r="M1262" s="109">
        <f t="shared" si="134"/>
        <v>0</v>
      </c>
      <c r="N1262" s="109">
        <f t="shared" si="135"/>
        <v>0</v>
      </c>
      <c r="O1262" s="109">
        <f t="shared" si="136"/>
        <v>0</v>
      </c>
      <c r="P1262" s="109">
        <f t="shared" si="137"/>
        <v>0</v>
      </c>
      <c r="Q1262" s="109">
        <f t="shared" si="138"/>
        <v>0</v>
      </c>
      <c r="R1262" s="109">
        <f t="shared" si="139"/>
        <v>0</v>
      </c>
      <c r="S1262" s="425"/>
    </row>
    <row r="1263" spans="1:19" x14ac:dyDescent="0.3">
      <c r="A1263" s="421"/>
      <c r="B1263" s="424"/>
      <c r="C1263" s="421"/>
      <c r="D1263" s="421"/>
      <c r="E1263" s="421"/>
      <c r="F1263" s="421"/>
      <c r="G1263" s="421"/>
      <c r="H1263" s="421"/>
      <c r="I1263" s="220">
        <f>IF(B1263&gt;A_Stammdaten!$B$12,0,SUM(C1263,D1263,F1263,G1263)-SUM(E1263,H1263))</f>
        <v>0</v>
      </c>
      <c r="J1263" s="109">
        <f>IF(B1263&gt;2020,HLOOKUP(A_Stammdaten!$B$12,$L$4:$R$2504,ROW(B1263)-3,FALSE)+IF(OR(B1263=0,A_Stammdaten!$B$12&lt;B1263),0,I1263*1/20),0)</f>
        <v>0</v>
      </c>
      <c r="K1263" s="109">
        <f>IF(B1263&gt;2020,HLOOKUP(A_Stammdaten!$B$12,$L$4:$R$2504,ROW(B1263)-3,FALSE),0)</f>
        <v>0</v>
      </c>
      <c r="L1263" s="109">
        <f t="shared" si="133"/>
        <v>0</v>
      </c>
      <c r="M1263" s="109">
        <f t="shared" si="134"/>
        <v>0</v>
      </c>
      <c r="N1263" s="109">
        <f t="shared" si="135"/>
        <v>0</v>
      </c>
      <c r="O1263" s="109">
        <f t="shared" si="136"/>
        <v>0</v>
      </c>
      <c r="P1263" s="109">
        <f t="shared" si="137"/>
        <v>0</v>
      </c>
      <c r="Q1263" s="109">
        <f t="shared" si="138"/>
        <v>0</v>
      </c>
      <c r="R1263" s="109">
        <f t="shared" si="139"/>
        <v>0</v>
      </c>
      <c r="S1263" s="425"/>
    </row>
    <row r="1264" spans="1:19" x14ac:dyDescent="0.3">
      <c r="A1264" s="421"/>
      <c r="B1264" s="424"/>
      <c r="C1264" s="421"/>
      <c r="D1264" s="421"/>
      <c r="E1264" s="421"/>
      <c r="F1264" s="421"/>
      <c r="G1264" s="421"/>
      <c r="H1264" s="421"/>
      <c r="I1264" s="220">
        <f>IF(B1264&gt;A_Stammdaten!$B$12,0,SUM(C1264,D1264,F1264,G1264)-SUM(E1264,H1264))</f>
        <v>0</v>
      </c>
      <c r="J1264" s="109">
        <f>IF(B1264&gt;2020,HLOOKUP(A_Stammdaten!$B$12,$L$4:$R$2504,ROW(B1264)-3,FALSE)+IF(OR(B1264=0,A_Stammdaten!$B$12&lt;B1264),0,I1264*1/20),0)</f>
        <v>0</v>
      </c>
      <c r="K1264" s="109">
        <f>IF(B1264&gt;2020,HLOOKUP(A_Stammdaten!$B$12,$L$4:$R$2504,ROW(B1264)-3,FALSE),0)</f>
        <v>0</v>
      </c>
      <c r="L1264" s="109">
        <f t="shared" si="133"/>
        <v>0</v>
      </c>
      <c r="M1264" s="109">
        <f t="shared" si="134"/>
        <v>0</v>
      </c>
      <c r="N1264" s="109">
        <f t="shared" si="135"/>
        <v>0</v>
      </c>
      <c r="O1264" s="109">
        <f t="shared" si="136"/>
        <v>0</v>
      </c>
      <c r="P1264" s="109">
        <f t="shared" si="137"/>
        <v>0</v>
      </c>
      <c r="Q1264" s="109">
        <f t="shared" si="138"/>
        <v>0</v>
      </c>
      <c r="R1264" s="109">
        <f t="shared" si="139"/>
        <v>0</v>
      </c>
      <c r="S1264" s="425"/>
    </row>
    <row r="1265" spans="1:19" x14ac:dyDescent="0.3">
      <c r="A1265" s="421"/>
      <c r="B1265" s="424"/>
      <c r="C1265" s="421"/>
      <c r="D1265" s="421"/>
      <c r="E1265" s="421"/>
      <c r="F1265" s="421"/>
      <c r="G1265" s="421"/>
      <c r="H1265" s="421"/>
      <c r="I1265" s="220">
        <f>IF(B1265&gt;A_Stammdaten!$B$12,0,SUM(C1265,D1265,F1265,G1265)-SUM(E1265,H1265))</f>
        <v>0</v>
      </c>
      <c r="J1265" s="109">
        <f>IF(B1265&gt;2020,HLOOKUP(A_Stammdaten!$B$12,$L$4:$R$2504,ROW(B1265)-3,FALSE)+IF(OR(B1265=0,A_Stammdaten!$B$12&lt;B1265),0,I1265*1/20),0)</f>
        <v>0</v>
      </c>
      <c r="K1265" s="109">
        <f>IF(B1265&gt;2020,HLOOKUP(A_Stammdaten!$B$12,$L$4:$R$2504,ROW(B1265)-3,FALSE),0)</f>
        <v>0</v>
      </c>
      <c r="L1265" s="109">
        <f t="shared" si="133"/>
        <v>0</v>
      </c>
      <c r="M1265" s="109">
        <f t="shared" si="134"/>
        <v>0</v>
      </c>
      <c r="N1265" s="109">
        <f t="shared" si="135"/>
        <v>0</v>
      </c>
      <c r="O1265" s="109">
        <f t="shared" si="136"/>
        <v>0</v>
      </c>
      <c r="P1265" s="109">
        <f t="shared" si="137"/>
        <v>0</v>
      </c>
      <c r="Q1265" s="109">
        <f t="shared" si="138"/>
        <v>0</v>
      </c>
      <c r="R1265" s="109">
        <f t="shared" si="139"/>
        <v>0</v>
      </c>
      <c r="S1265" s="425"/>
    </row>
    <row r="1266" spans="1:19" x14ac:dyDescent="0.3">
      <c r="A1266" s="421"/>
      <c r="B1266" s="424"/>
      <c r="C1266" s="421"/>
      <c r="D1266" s="421"/>
      <c r="E1266" s="421"/>
      <c r="F1266" s="421"/>
      <c r="G1266" s="421"/>
      <c r="H1266" s="421"/>
      <c r="I1266" s="220">
        <f>IF(B1266&gt;A_Stammdaten!$B$12,0,SUM(C1266,D1266,F1266,G1266)-SUM(E1266,H1266))</f>
        <v>0</v>
      </c>
      <c r="J1266" s="109">
        <f>IF(B1266&gt;2020,HLOOKUP(A_Stammdaten!$B$12,$L$4:$R$2504,ROW(B1266)-3,FALSE)+IF(OR(B1266=0,A_Stammdaten!$B$12&lt;B1266),0,I1266*1/20),0)</f>
        <v>0</v>
      </c>
      <c r="K1266" s="109">
        <f>IF(B1266&gt;2020,HLOOKUP(A_Stammdaten!$B$12,$L$4:$R$2504,ROW(B1266)-3,FALSE),0)</f>
        <v>0</v>
      </c>
      <c r="L1266" s="109">
        <f t="shared" si="133"/>
        <v>0</v>
      </c>
      <c r="M1266" s="109">
        <f t="shared" si="134"/>
        <v>0</v>
      </c>
      <c r="N1266" s="109">
        <f t="shared" si="135"/>
        <v>0</v>
      </c>
      <c r="O1266" s="109">
        <f t="shared" si="136"/>
        <v>0</v>
      </c>
      <c r="P1266" s="109">
        <f t="shared" si="137"/>
        <v>0</v>
      </c>
      <c r="Q1266" s="109">
        <f t="shared" si="138"/>
        <v>0</v>
      </c>
      <c r="R1266" s="109">
        <f t="shared" si="139"/>
        <v>0</v>
      </c>
      <c r="S1266" s="425"/>
    </row>
    <row r="1267" spans="1:19" x14ac:dyDescent="0.3">
      <c r="A1267" s="421"/>
      <c r="B1267" s="424"/>
      <c r="C1267" s="421"/>
      <c r="D1267" s="421"/>
      <c r="E1267" s="421"/>
      <c r="F1267" s="421"/>
      <c r="G1267" s="421"/>
      <c r="H1267" s="421"/>
      <c r="I1267" s="220">
        <f>IF(B1267&gt;A_Stammdaten!$B$12,0,SUM(C1267,D1267,F1267,G1267)-SUM(E1267,H1267))</f>
        <v>0</v>
      </c>
      <c r="J1267" s="109">
        <f>IF(B1267&gt;2020,HLOOKUP(A_Stammdaten!$B$12,$L$4:$R$2504,ROW(B1267)-3,FALSE)+IF(OR(B1267=0,A_Stammdaten!$B$12&lt;B1267),0,I1267*1/20),0)</f>
        <v>0</v>
      </c>
      <c r="K1267" s="109">
        <f>IF(B1267&gt;2020,HLOOKUP(A_Stammdaten!$B$12,$L$4:$R$2504,ROW(B1267)-3,FALSE),0)</f>
        <v>0</v>
      </c>
      <c r="L1267" s="109">
        <f t="shared" si="133"/>
        <v>0</v>
      </c>
      <c r="M1267" s="109">
        <f t="shared" si="134"/>
        <v>0</v>
      </c>
      <c r="N1267" s="109">
        <f t="shared" si="135"/>
        <v>0</v>
      </c>
      <c r="O1267" s="109">
        <f t="shared" si="136"/>
        <v>0</v>
      </c>
      <c r="P1267" s="109">
        <f t="shared" si="137"/>
        <v>0</v>
      </c>
      <c r="Q1267" s="109">
        <f t="shared" si="138"/>
        <v>0</v>
      </c>
      <c r="R1267" s="109">
        <f t="shared" si="139"/>
        <v>0</v>
      </c>
      <c r="S1267" s="425"/>
    </row>
    <row r="1268" spans="1:19" x14ac:dyDescent="0.3">
      <c r="A1268" s="421"/>
      <c r="B1268" s="424"/>
      <c r="C1268" s="421"/>
      <c r="D1268" s="421"/>
      <c r="E1268" s="421"/>
      <c r="F1268" s="421"/>
      <c r="G1268" s="421"/>
      <c r="H1268" s="421"/>
      <c r="I1268" s="220">
        <f>IF(B1268&gt;A_Stammdaten!$B$12,0,SUM(C1268,D1268,F1268,G1268)-SUM(E1268,H1268))</f>
        <v>0</v>
      </c>
      <c r="J1268" s="109">
        <f>IF(B1268&gt;2020,HLOOKUP(A_Stammdaten!$B$12,$L$4:$R$2504,ROW(B1268)-3,FALSE)+IF(OR(B1268=0,A_Stammdaten!$B$12&lt;B1268),0,I1268*1/20),0)</f>
        <v>0</v>
      </c>
      <c r="K1268" s="109">
        <f>IF(B1268&gt;2020,HLOOKUP(A_Stammdaten!$B$12,$L$4:$R$2504,ROW(B1268)-3,FALSE),0)</f>
        <v>0</v>
      </c>
      <c r="L1268" s="109">
        <f t="shared" si="133"/>
        <v>0</v>
      </c>
      <c r="M1268" s="109">
        <f t="shared" si="134"/>
        <v>0</v>
      </c>
      <c r="N1268" s="109">
        <f t="shared" si="135"/>
        <v>0</v>
      </c>
      <c r="O1268" s="109">
        <f t="shared" si="136"/>
        <v>0</v>
      </c>
      <c r="P1268" s="109">
        <f t="shared" si="137"/>
        <v>0</v>
      </c>
      <c r="Q1268" s="109">
        <f t="shared" si="138"/>
        <v>0</v>
      </c>
      <c r="R1268" s="109">
        <f t="shared" si="139"/>
        <v>0</v>
      </c>
      <c r="S1268" s="425"/>
    </row>
    <row r="1269" spans="1:19" x14ac:dyDescent="0.3">
      <c r="A1269" s="421"/>
      <c r="B1269" s="424"/>
      <c r="C1269" s="421"/>
      <c r="D1269" s="421"/>
      <c r="E1269" s="421"/>
      <c r="F1269" s="421"/>
      <c r="G1269" s="421"/>
      <c r="H1269" s="421"/>
      <c r="I1269" s="220">
        <f>IF(B1269&gt;A_Stammdaten!$B$12,0,SUM(C1269,D1269,F1269,G1269)-SUM(E1269,H1269))</f>
        <v>0</v>
      </c>
      <c r="J1269" s="109">
        <f>IF(B1269&gt;2020,HLOOKUP(A_Stammdaten!$B$12,$L$4:$R$2504,ROW(B1269)-3,FALSE)+IF(OR(B1269=0,A_Stammdaten!$B$12&lt;B1269),0,I1269*1/20),0)</f>
        <v>0</v>
      </c>
      <c r="K1269" s="109">
        <f>IF(B1269&gt;2020,HLOOKUP(A_Stammdaten!$B$12,$L$4:$R$2504,ROW(B1269)-3,FALSE),0)</f>
        <v>0</v>
      </c>
      <c r="L1269" s="109">
        <f t="shared" si="133"/>
        <v>0</v>
      </c>
      <c r="M1269" s="109">
        <f t="shared" si="134"/>
        <v>0</v>
      </c>
      <c r="N1269" s="109">
        <f t="shared" si="135"/>
        <v>0</v>
      </c>
      <c r="O1269" s="109">
        <f t="shared" si="136"/>
        <v>0</v>
      </c>
      <c r="P1269" s="109">
        <f t="shared" si="137"/>
        <v>0</v>
      </c>
      <c r="Q1269" s="109">
        <f t="shared" si="138"/>
        <v>0</v>
      </c>
      <c r="R1269" s="109">
        <f t="shared" si="139"/>
        <v>0</v>
      </c>
      <c r="S1269" s="425"/>
    </row>
    <row r="1270" spans="1:19" x14ac:dyDescent="0.3">
      <c r="A1270" s="421"/>
      <c r="B1270" s="424"/>
      <c r="C1270" s="421"/>
      <c r="D1270" s="421"/>
      <c r="E1270" s="421"/>
      <c r="F1270" s="421"/>
      <c r="G1270" s="421"/>
      <c r="H1270" s="421"/>
      <c r="I1270" s="220">
        <f>IF(B1270&gt;A_Stammdaten!$B$12,0,SUM(C1270,D1270,F1270,G1270)-SUM(E1270,H1270))</f>
        <v>0</v>
      </c>
      <c r="J1270" s="109">
        <f>IF(B1270&gt;2020,HLOOKUP(A_Stammdaten!$B$12,$L$4:$R$2504,ROW(B1270)-3,FALSE)+IF(OR(B1270=0,A_Stammdaten!$B$12&lt;B1270),0,I1270*1/20),0)</f>
        <v>0</v>
      </c>
      <c r="K1270" s="109">
        <f>IF(B1270&gt;2020,HLOOKUP(A_Stammdaten!$B$12,$L$4:$R$2504,ROW(B1270)-3,FALSE),0)</f>
        <v>0</v>
      </c>
      <c r="L1270" s="109">
        <f t="shared" si="133"/>
        <v>0</v>
      </c>
      <c r="M1270" s="109">
        <f t="shared" si="134"/>
        <v>0</v>
      </c>
      <c r="N1270" s="109">
        <f t="shared" si="135"/>
        <v>0</v>
      </c>
      <c r="O1270" s="109">
        <f t="shared" si="136"/>
        <v>0</v>
      </c>
      <c r="P1270" s="109">
        <f t="shared" si="137"/>
        <v>0</v>
      </c>
      <c r="Q1270" s="109">
        <f t="shared" si="138"/>
        <v>0</v>
      </c>
      <c r="R1270" s="109">
        <f t="shared" si="139"/>
        <v>0</v>
      </c>
      <c r="S1270" s="425"/>
    </row>
    <row r="1271" spans="1:19" x14ac:dyDescent="0.3">
      <c r="A1271" s="421"/>
      <c r="B1271" s="424"/>
      <c r="C1271" s="421"/>
      <c r="D1271" s="421"/>
      <c r="E1271" s="421"/>
      <c r="F1271" s="421"/>
      <c r="G1271" s="421"/>
      <c r="H1271" s="421"/>
      <c r="I1271" s="220">
        <f>IF(B1271&gt;A_Stammdaten!$B$12,0,SUM(C1271,D1271,F1271,G1271)-SUM(E1271,H1271))</f>
        <v>0</v>
      </c>
      <c r="J1271" s="109">
        <f>IF(B1271&gt;2020,HLOOKUP(A_Stammdaten!$B$12,$L$4:$R$2504,ROW(B1271)-3,FALSE)+IF(OR(B1271=0,A_Stammdaten!$B$12&lt;B1271),0,I1271*1/20),0)</f>
        <v>0</v>
      </c>
      <c r="K1271" s="109">
        <f>IF(B1271&gt;2020,HLOOKUP(A_Stammdaten!$B$12,$L$4:$R$2504,ROW(B1271)-3,FALSE),0)</f>
        <v>0</v>
      </c>
      <c r="L1271" s="109">
        <f t="shared" si="133"/>
        <v>0</v>
      </c>
      <c r="M1271" s="109">
        <f t="shared" si="134"/>
        <v>0</v>
      </c>
      <c r="N1271" s="109">
        <f t="shared" si="135"/>
        <v>0</v>
      </c>
      <c r="O1271" s="109">
        <f t="shared" si="136"/>
        <v>0</v>
      </c>
      <c r="P1271" s="109">
        <f t="shared" si="137"/>
        <v>0</v>
      </c>
      <c r="Q1271" s="109">
        <f t="shared" si="138"/>
        <v>0</v>
      </c>
      <c r="R1271" s="109">
        <f t="shared" si="139"/>
        <v>0</v>
      </c>
      <c r="S1271" s="425"/>
    </row>
    <row r="1272" spans="1:19" x14ac:dyDescent="0.3">
      <c r="A1272" s="421"/>
      <c r="B1272" s="424"/>
      <c r="C1272" s="421"/>
      <c r="D1272" s="421"/>
      <c r="E1272" s="421"/>
      <c r="F1272" s="421"/>
      <c r="G1272" s="421"/>
      <c r="H1272" s="421"/>
      <c r="I1272" s="220">
        <f>IF(B1272&gt;A_Stammdaten!$B$12,0,SUM(C1272,D1272,F1272,G1272)-SUM(E1272,H1272))</f>
        <v>0</v>
      </c>
      <c r="J1272" s="109">
        <f>IF(B1272&gt;2020,HLOOKUP(A_Stammdaten!$B$12,$L$4:$R$2504,ROW(B1272)-3,FALSE)+IF(OR(B1272=0,A_Stammdaten!$B$12&lt;B1272),0,I1272*1/20),0)</f>
        <v>0</v>
      </c>
      <c r="K1272" s="109">
        <f>IF(B1272&gt;2020,HLOOKUP(A_Stammdaten!$B$12,$L$4:$R$2504,ROW(B1272)-3,FALSE),0)</f>
        <v>0</v>
      </c>
      <c r="L1272" s="109">
        <f t="shared" si="133"/>
        <v>0</v>
      </c>
      <c r="M1272" s="109">
        <f t="shared" si="134"/>
        <v>0</v>
      </c>
      <c r="N1272" s="109">
        <f t="shared" si="135"/>
        <v>0</v>
      </c>
      <c r="O1272" s="109">
        <f t="shared" si="136"/>
        <v>0</v>
      </c>
      <c r="P1272" s="109">
        <f t="shared" si="137"/>
        <v>0</v>
      </c>
      <c r="Q1272" s="109">
        <f t="shared" si="138"/>
        <v>0</v>
      </c>
      <c r="R1272" s="109">
        <f t="shared" si="139"/>
        <v>0</v>
      </c>
      <c r="S1272" s="425"/>
    </row>
    <row r="1273" spans="1:19" x14ac:dyDescent="0.3">
      <c r="A1273" s="421"/>
      <c r="B1273" s="424"/>
      <c r="C1273" s="421"/>
      <c r="D1273" s="421"/>
      <c r="E1273" s="421"/>
      <c r="F1273" s="421"/>
      <c r="G1273" s="421"/>
      <c r="H1273" s="421"/>
      <c r="I1273" s="220">
        <f>IF(B1273&gt;A_Stammdaten!$B$12,0,SUM(C1273,D1273,F1273,G1273)-SUM(E1273,H1273))</f>
        <v>0</v>
      </c>
      <c r="J1273" s="109">
        <f>IF(B1273&gt;2020,HLOOKUP(A_Stammdaten!$B$12,$L$4:$R$2504,ROW(B1273)-3,FALSE)+IF(OR(B1273=0,A_Stammdaten!$B$12&lt;B1273),0,I1273*1/20),0)</f>
        <v>0</v>
      </c>
      <c r="K1273" s="109">
        <f>IF(B1273&gt;2020,HLOOKUP(A_Stammdaten!$B$12,$L$4:$R$2504,ROW(B1273)-3,FALSE),0)</f>
        <v>0</v>
      </c>
      <c r="L1273" s="109">
        <f t="shared" si="133"/>
        <v>0</v>
      </c>
      <c r="M1273" s="109">
        <f t="shared" si="134"/>
        <v>0</v>
      </c>
      <c r="N1273" s="109">
        <f t="shared" si="135"/>
        <v>0</v>
      </c>
      <c r="O1273" s="109">
        <f t="shared" si="136"/>
        <v>0</v>
      </c>
      <c r="P1273" s="109">
        <f t="shared" si="137"/>
        <v>0</v>
      </c>
      <c r="Q1273" s="109">
        <f t="shared" si="138"/>
        <v>0</v>
      </c>
      <c r="R1273" s="109">
        <f t="shared" si="139"/>
        <v>0</v>
      </c>
      <c r="S1273" s="425"/>
    </row>
    <row r="1274" spans="1:19" x14ac:dyDescent="0.3">
      <c r="A1274" s="421"/>
      <c r="B1274" s="424"/>
      <c r="C1274" s="421"/>
      <c r="D1274" s="421"/>
      <c r="E1274" s="421"/>
      <c r="F1274" s="421"/>
      <c r="G1274" s="421"/>
      <c r="H1274" s="421"/>
      <c r="I1274" s="220">
        <f>IF(B1274&gt;A_Stammdaten!$B$12,0,SUM(C1274,D1274,F1274,G1274)-SUM(E1274,H1274))</f>
        <v>0</v>
      </c>
      <c r="J1274" s="109">
        <f>IF(B1274&gt;2020,HLOOKUP(A_Stammdaten!$B$12,$L$4:$R$2504,ROW(B1274)-3,FALSE)+IF(OR(B1274=0,A_Stammdaten!$B$12&lt;B1274),0,I1274*1/20),0)</f>
        <v>0</v>
      </c>
      <c r="K1274" s="109">
        <f>IF(B1274&gt;2020,HLOOKUP(A_Stammdaten!$B$12,$L$4:$R$2504,ROW(B1274)-3,FALSE),0)</f>
        <v>0</v>
      </c>
      <c r="L1274" s="109">
        <f t="shared" si="133"/>
        <v>0</v>
      </c>
      <c r="M1274" s="109">
        <f t="shared" si="134"/>
        <v>0</v>
      </c>
      <c r="N1274" s="109">
        <f t="shared" si="135"/>
        <v>0</v>
      </c>
      <c r="O1274" s="109">
        <f t="shared" si="136"/>
        <v>0</v>
      </c>
      <c r="P1274" s="109">
        <f t="shared" si="137"/>
        <v>0</v>
      </c>
      <c r="Q1274" s="109">
        <f t="shared" si="138"/>
        <v>0</v>
      </c>
      <c r="R1274" s="109">
        <f t="shared" si="139"/>
        <v>0</v>
      </c>
      <c r="S1274" s="425"/>
    </row>
    <row r="1275" spans="1:19" x14ac:dyDescent="0.3">
      <c r="A1275" s="421"/>
      <c r="B1275" s="424"/>
      <c r="C1275" s="421"/>
      <c r="D1275" s="421"/>
      <c r="E1275" s="421"/>
      <c r="F1275" s="421"/>
      <c r="G1275" s="421"/>
      <c r="H1275" s="421"/>
      <c r="I1275" s="220">
        <f>IF(B1275&gt;A_Stammdaten!$B$12,0,SUM(C1275,D1275,F1275,G1275)-SUM(E1275,H1275))</f>
        <v>0</v>
      </c>
      <c r="J1275" s="109">
        <f>IF(B1275&gt;2020,HLOOKUP(A_Stammdaten!$B$12,$L$4:$R$2504,ROW(B1275)-3,FALSE)+IF(OR(B1275=0,A_Stammdaten!$B$12&lt;B1275),0,I1275*1/20),0)</f>
        <v>0</v>
      </c>
      <c r="K1275" s="109">
        <f>IF(B1275&gt;2020,HLOOKUP(A_Stammdaten!$B$12,$L$4:$R$2504,ROW(B1275)-3,FALSE),0)</f>
        <v>0</v>
      </c>
      <c r="L1275" s="109">
        <f t="shared" si="133"/>
        <v>0</v>
      </c>
      <c r="M1275" s="109">
        <f t="shared" si="134"/>
        <v>0</v>
      </c>
      <c r="N1275" s="109">
        <f t="shared" si="135"/>
        <v>0</v>
      </c>
      <c r="O1275" s="109">
        <f t="shared" si="136"/>
        <v>0</v>
      </c>
      <c r="P1275" s="109">
        <f t="shared" si="137"/>
        <v>0</v>
      </c>
      <c r="Q1275" s="109">
        <f t="shared" si="138"/>
        <v>0</v>
      </c>
      <c r="R1275" s="109">
        <f t="shared" si="139"/>
        <v>0</v>
      </c>
      <c r="S1275" s="425"/>
    </row>
    <row r="1276" spans="1:19" x14ac:dyDescent="0.3">
      <c r="A1276" s="421"/>
      <c r="B1276" s="424"/>
      <c r="C1276" s="421"/>
      <c r="D1276" s="421"/>
      <c r="E1276" s="421"/>
      <c r="F1276" s="421"/>
      <c r="G1276" s="421"/>
      <c r="H1276" s="421"/>
      <c r="I1276" s="220">
        <f>IF(B1276&gt;A_Stammdaten!$B$12,0,SUM(C1276,D1276,F1276,G1276)-SUM(E1276,H1276))</f>
        <v>0</v>
      </c>
      <c r="J1276" s="109">
        <f>IF(B1276&gt;2020,HLOOKUP(A_Stammdaten!$B$12,$L$4:$R$2504,ROW(B1276)-3,FALSE)+IF(OR(B1276=0,A_Stammdaten!$B$12&lt;B1276),0,I1276*1/20),0)</f>
        <v>0</v>
      </c>
      <c r="K1276" s="109">
        <f>IF(B1276&gt;2020,HLOOKUP(A_Stammdaten!$B$12,$L$4:$R$2504,ROW(B1276)-3,FALSE),0)</f>
        <v>0</v>
      </c>
      <c r="L1276" s="109">
        <f t="shared" si="133"/>
        <v>0</v>
      </c>
      <c r="M1276" s="109">
        <f t="shared" si="134"/>
        <v>0</v>
      </c>
      <c r="N1276" s="109">
        <f t="shared" si="135"/>
        <v>0</v>
      </c>
      <c r="O1276" s="109">
        <f t="shared" si="136"/>
        <v>0</v>
      </c>
      <c r="P1276" s="109">
        <f t="shared" si="137"/>
        <v>0</v>
      </c>
      <c r="Q1276" s="109">
        <f t="shared" si="138"/>
        <v>0</v>
      </c>
      <c r="R1276" s="109">
        <f t="shared" si="139"/>
        <v>0</v>
      </c>
      <c r="S1276" s="425"/>
    </row>
    <row r="1277" spans="1:19" x14ac:dyDescent="0.3">
      <c r="A1277" s="421"/>
      <c r="B1277" s="424"/>
      <c r="C1277" s="421"/>
      <c r="D1277" s="421"/>
      <c r="E1277" s="421"/>
      <c r="F1277" s="421"/>
      <c r="G1277" s="421"/>
      <c r="H1277" s="421"/>
      <c r="I1277" s="220">
        <f>IF(B1277&gt;A_Stammdaten!$B$12,0,SUM(C1277,D1277,F1277,G1277)-SUM(E1277,H1277))</f>
        <v>0</v>
      </c>
      <c r="J1277" s="109">
        <f>IF(B1277&gt;2020,HLOOKUP(A_Stammdaten!$B$12,$L$4:$R$2504,ROW(B1277)-3,FALSE)+IF(OR(B1277=0,A_Stammdaten!$B$12&lt;B1277),0,I1277*1/20),0)</f>
        <v>0</v>
      </c>
      <c r="K1277" s="109">
        <f>IF(B1277&gt;2020,HLOOKUP(A_Stammdaten!$B$12,$L$4:$R$2504,ROW(B1277)-3,FALSE),0)</f>
        <v>0</v>
      </c>
      <c r="L1277" s="109">
        <f t="shared" si="133"/>
        <v>0</v>
      </c>
      <c r="M1277" s="109">
        <f t="shared" si="134"/>
        <v>0</v>
      </c>
      <c r="N1277" s="109">
        <f t="shared" si="135"/>
        <v>0</v>
      </c>
      <c r="O1277" s="109">
        <f t="shared" si="136"/>
        <v>0</v>
      </c>
      <c r="P1277" s="109">
        <f t="shared" si="137"/>
        <v>0</v>
      </c>
      <c r="Q1277" s="109">
        <f t="shared" si="138"/>
        <v>0</v>
      </c>
      <c r="R1277" s="109">
        <f t="shared" si="139"/>
        <v>0</v>
      </c>
      <c r="S1277" s="425"/>
    </row>
    <row r="1278" spans="1:19" x14ac:dyDescent="0.3">
      <c r="A1278" s="421"/>
      <c r="B1278" s="424"/>
      <c r="C1278" s="421"/>
      <c r="D1278" s="421"/>
      <c r="E1278" s="421"/>
      <c r="F1278" s="421"/>
      <c r="G1278" s="421"/>
      <c r="H1278" s="421"/>
      <c r="I1278" s="220">
        <f>IF(B1278&gt;A_Stammdaten!$B$12,0,SUM(C1278,D1278,F1278,G1278)-SUM(E1278,H1278))</f>
        <v>0</v>
      </c>
      <c r="J1278" s="109">
        <f>IF(B1278&gt;2020,HLOOKUP(A_Stammdaten!$B$12,$L$4:$R$2504,ROW(B1278)-3,FALSE)+IF(OR(B1278=0,A_Stammdaten!$B$12&lt;B1278),0,I1278*1/20),0)</f>
        <v>0</v>
      </c>
      <c r="K1278" s="109">
        <f>IF(B1278&gt;2020,HLOOKUP(A_Stammdaten!$B$12,$L$4:$R$2504,ROW(B1278)-3,FALSE),0)</f>
        <v>0</v>
      </c>
      <c r="L1278" s="109">
        <f t="shared" si="133"/>
        <v>0</v>
      </c>
      <c r="M1278" s="109">
        <f t="shared" si="134"/>
        <v>0</v>
      </c>
      <c r="N1278" s="109">
        <f t="shared" si="135"/>
        <v>0</v>
      </c>
      <c r="O1278" s="109">
        <f t="shared" si="136"/>
        <v>0</v>
      </c>
      <c r="P1278" s="109">
        <f t="shared" si="137"/>
        <v>0</v>
      </c>
      <c r="Q1278" s="109">
        <f t="shared" si="138"/>
        <v>0</v>
      </c>
      <c r="R1278" s="109">
        <f t="shared" si="139"/>
        <v>0</v>
      </c>
      <c r="S1278" s="425"/>
    </row>
    <row r="1279" spans="1:19" x14ac:dyDescent="0.3">
      <c r="A1279" s="421"/>
      <c r="B1279" s="424"/>
      <c r="C1279" s="421"/>
      <c r="D1279" s="421"/>
      <c r="E1279" s="421"/>
      <c r="F1279" s="421"/>
      <c r="G1279" s="421"/>
      <c r="H1279" s="421"/>
      <c r="I1279" s="220">
        <f>IF(B1279&gt;A_Stammdaten!$B$12,0,SUM(C1279,D1279,F1279,G1279)-SUM(E1279,H1279))</f>
        <v>0</v>
      </c>
      <c r="J1279" s="109">
        <f>IF(B1279&gt;2020,HLOOKUP(A_Stammdaten!$B$12,$L$4:$R$2504,ROW(B1279)-3,FALSE)+IF(OR(B1279=0,A_Stammdaten!$B$12&lt;B1279),0,I1279*1/20),0)</f>
        <v>0</v>
      </c>
      <c r="K1279" s="109">
        <f>IF(B1279&gt;2020,HLOOKUP(A_Stammdaten!$B$12,$L$4:$R$2504,ROW(B1279)-3,FALSE),0)</f>
        <v>0</v>
      </c>
      <c r="L1279" s="109">
        <f t="shared" si="133"/>
        <v>0</v>
      </c>
      <c r="M1279" s="109">
        <f t="shared" si="134"/>
        <v>0</v>
      </c>
      <c r="N1279" s="109">
        <f t="shared" si="135"/>
        <v>0</v>
      </c>
      <c r="O1279" s="109">
        <f t="shared" si="136"/>
        <v>0</v>
      </c>
      <c r="P1279" s="109">
        <f t="shared" si="137"/>
        <v>0</v>
      </c>
      <c r="Q1279" s="109">
        <f t="shared" si="138"/>
        <v>0</v>
      </c>
      <c r="R1279" s="109">
        <f t="shared" si="139"/>
        <v>0</v>
      </c>
      <c r="S1279" s="425"/>
    </row>
    <row r="1280" spans="1:19" x14ac:dyDescent="0.3">
      <c r="A1280" s="421"/>
      <c r="B1280" s="424"/>
      <c r="C1280" s="421"/>
      <c r="D1280" s="421"/>
      <c r="E1280" s="421"/>
      <c r="F1280" s="421"/>
      <c r="G1280" s="421"/>
      <c r="H1280" s="421"/>
      <c r="I1280" s="220">
        <f>IF(B1280&gt;A_Stammdaten!$B$12,0,SUM(C1280,D1280,F1280,G1280)-SUM(E1280,H1280))</f>
        <v>0</v>
      </c>
      <c r="J1280" s="109">
        <f>IF(B1280&gt;2020,HLOOKUP(A_Stammdaten!$B$12,$L$4:$R$2504,ROW(B1280)-3,FALSE)+IF(OR(B1280=0,A_Stammdaten!$B$12&lt;B1280),0,I1280*1/20),0)</f>
        <v>0</v>
      </c>
      <c r="K1280" s="109">
        <f>IF(B1280&gt;2020,HLOOKUP(A_Stammdaten!$B$12,$L$4:$R$2504,ROW(B1280)-3,FALSE),0)</f>
        <v>0</v>
      </c>
      <c r="L1280" s="109">
        <f t="shared" si="133"/>
        <v>0</v>
      </c>
      <c r="M1280" s="109">
        <f t="shared" si="134"/>
        <v>0</v>
      </c>
      <c r="N1280" s="109">
        <f t="shared" si="135"/>
        <v>0</v>
      </c>
      <c r="O1280" s="109">
        <f t="shared" si="136"/>
        <v>0</v>
      </c>
      <c r="P1280" s="109">
        <f t="shared" si="137"/>
        <v>0</v>
      </c>
      <c r="Q1280" s="109">
        <f t="shared" si="138"/>
        <v>0</v>
      </c>
      <c r="R1280" s="109">
        <f t="shared" si="139"/>
        <v>0</v>
      </c>
      <c r="S1280" s="425"/>
    </row>
    <row r="1281" spans="1:19" x14ac:dyDescent="0.3">
      <c r="A1281" s="421"/>
      <c r="B1281" s="424"/>
      <c r="C1281" s="421"/>
      <c r="D1281" s="421"/>
      <c r="E1281" s="421"/>
      <c r="F1281" s="421"/>
      <c r="G1281" s="421"/>
      <c r="H1281" s="421"/>
      <c r="I1281" s="220">
        <f>IF(B1281&gt;A_Stammdaten!$B$12,0,SUM(C1281,D1281,F1281,G1281)-SUM(E1281,H1281))</f>
        <v>0</v>
      </c>
      <c r="J1281" s="109">
        <f>IF(B1281&gt;2020,HLOOKUP(A_Stammdaten!$B$12,$L$4:$R$2504,ROW(B1281)-3,FALSE)+IF(OR(B1281=0,A_Stammdaten!$B$12&lt;B1281),0,I1281*1/20),0)</f>
        <v>0</v>
      </c>
      <c r="K1281" s="109">
        <f>IF(B1281&gt;2020,HLOOKUP(A_Stammdaten!$B$12,$L$4:$R$2504,ROW(B1281)-3,FALSE),0)</f>
        <v>0</v>
      </c>
      <c r="L1281" s="109">
        <f t="shared" si="133"/>
        <v>0</v>
      </c>
      <c r="M1281" s="109">
        <f t="shared" si="134"/>
        <v>0</v>
      </c>
      <c r="N1281" s="109">
        <f t="shared" si="135"/>
        <v>0</v>
      </c>
      <c r="O1281" s="109">
        <f t="shared" si="136"/>
        <v>0</v>
      </c>
      <c r="P1281" s="109">
        <f t="shared" si="137"/>
        <v>0</v>
      </c>
      <c r="Q1281" s="109">
        <f t="shared" si="138"/>
        <v>0</v>
      </c>
      <c r="R1281" s="109">
        <f t="shared" si="139"/>
        <v>0</v>
      </c>
      <c r="S1281" s="425"/>
    </row>
    <row r="1282" spans="1:19" x14ac:dyDescent="0.3">
      <c r="A1282" s="421"/>
      <c r="B1282" s="424"/>
      <c r="C1282" s="421"/>
      <c r="D1282" s="421"/>
      <c r="E1282" s="421"/>
      <c r="F1282" s="421"/>
      <c r="G1282" s="421"/>
      <c r="H1282" s="421"/>
      <c r="I1282" s="220">
        <f>IF(B1282&gt;A_Stammdaten!$B$12,0,SUM(C1282,D1282,F1282,G1282)-SUM(E1282,H1282))</f>
        <v>0</v>
      </c>
      <c r="J1282" s="109">
        <f>IF(B1282&gt;2020,HLOOKUP(A_Stammdaten!$B$12,$L$4:$R$2504,ROW(B1282)-3,FALSE)+IF(OR(B1282=0,A_Stammdaten!$B$12&lt;B1282),0,I1282*1/20),0)</f>
        <v>0</v>
      </c>
      <c r="K1282" s="109">
        <f>IF(B1282&gt;2020,HLOOKUP(A_Stammdaten!$B$12,$L$4:$R$2504,ROW(B1282)-3,FALSE),0)</f>
        <v>0</v>
      </c>
      <c r="L1282" s="109">
        <f t="shared" si="133"/>
        <v>0</v>
      </c>
      <c r="M1282" s="109">
        <f t="shared" si="134"/>
        <v>0</v>
      </c>
      <c r="N1282" s="109">
        <f t="shared" si="135"/>
        <v>0</v>
      </c>
      <c r="O1282" s="109">
        <f t="shared" si="136"/>
        <v>0</v>
      </c>
      <c r="P1282" s="109">
        <f t="shared" si="137"/>
        <v>0</v>
      </c>
      <c r="Q1282" s="109">
        <f t="shared" si="138"/>
        <v>0</v>
      </c>
      <c r="R1282" s="109">
        <f t="shared" si="139"/>
        <v>0</v>
      </c>
      <c r="S1282" s="425"/>
    </row>
    <row r="1283" spans="1:19" x14ac:dyDescent="0.3">
      <c r="A1283" s="421"/>
      <c r="B1283" s="424"/>
      <c r="C1283" s="421"/>
      <c r="D1283" s="421"/>
      <c r="E1283" s="421"/>
      <c r="F1283" s="421"/>
      <c r="G1283" s="421"/>
      <c r="H1283" s="421"/>
      <c r="I1283" s="220">
        <f>IF(B1283&gt;A_Stammdaten!$B$12,0,SUM(C1283,D1283,F1283,G1283)-SUM(E1283,H1283))</f>
        <v>0</v>
      </c>
      <c r="J1283" s="109">
        <f>IF(B1283&gt;2020,HLOOKUP(A_Stammdaten!$B$12,$L$4:$R$2504,ROW(B1283)-3,FALSE)+IF(OR(B1283=0,A_Stammdaten!$B$12&lt;B1283),0,I1283*1/20),0)</f>
        <v>0</v>
      </c>
      <c r="K1283" s="109">
        <f>IF(B1283&gt;2020,HLOOKUP(A_Stammdaten!$B$12,$L$4:$R$2504,ROW(B1283)-3,FALSE),0)</f>
        <v>0</v>
      </c>
      <c r="L1283" s="109">
        <f t="shared" si="133"/>
        <v>0</v>
      </c>
      <c r="M1283" s="109">
        <f t="shared" si="134"/>
        <v>0</v>
      </c>
      <c r="N1283" s="109">
        <f t="shared" si="135"/>
        <v>0</v>
      </c>
      <c r="O1283" s="109">
        <f t="shared" si="136"/>
        <v>0</v>
      </c>
      <c r="P1283" s="109">
        <f t="shared" si="137"/>
        <v>0</v>
      </c>
      <c r="Q1283" s="109">
        <f t="shared" si="138"/>
        <v>0</v>
      </c>
      <c r="R1283" s="109">
        <f t="shared" si="139"/>
        <v>0</v>
      </c>
      <c r="S1283" s="425"/>
    </row>
    <row r="1284" spans="1:19" x14ac:dyDescent="0.3">
      <c r="A1284" s="421"/>
      <c r="B1284" s="424"/>
      <c r="C1284" s="421"/>
      <c r="D1284" s="421"/>
      <c r="E1284" s="421"/>
      <c r="F1284" s="421"/>
      <c r="G1284" s="421"/>
      <c r="H1284" s="421"/>
      <c r="I1284" s="220">
        <f>IF(B1284&gt;A_Stammdaten!$B$12,0,SUM(C1284,D1284,F1284,G1284)-SUM(E1284,H1284))</f>
        <v>0</v>
      </c>
      <c r="J1284" s="109">
        <f>IF(B1284&gt;2020,HLOOKUP(A_Stammdaten!$B$12,$L$4:$R$2504,ROW(B1284)-3,FALSE)+IF(OR(B1284=0,A_Stammdaten!$B$12&lt;B1284),0,I1284*1/20),0)</f>
        <v>0</v>
      </c>
      <c r="K1284" s="109">
        <f>IF(B1284&gt;2020,HLOOKUP(A_Stammdaten!$B$12,$L$4:$R$2504,ROW(B1284)-3,FALSE),0)</f>
        <v>0</v>
      </c>
      <c r="L1284" s="109">
        <f t="shared" si="133"/>
        <v>0</v>
      </c>
      <c r="M1284" s="109">
        <f t="shared" si="134"/>
        <v>0</v>
      </c>
      <c r="N1284" s="109">
        <f t="shared" si="135"/>
        <v>0</v>
      </c>
      <c r="O1284" s="109">
        <f t="shared" si="136"/>
        <v>0</v>
      </c>
      <c r="P1284" s="109">
        <f t="shared" si="137"/>
        <v>0</v>
      </c>
      <c r="Q1284" s="109">
        <f t="shared" si="138"/>
        <v>0</v>
      </c>
      <c r="R1284" s="109">
        <f t="shared" si="139"/>
        <v>0</v>
      </c>
      <c r="S1284" s="425"/>
    </row>
    <row r="1285" spans="1:19" x14ac:dyDescent="0.3">
      <c r="A1285" s="421"/>
      <c r="B1285" s="424"/>
      <c r="C1285" s="421"/>
      <c r="D1285" s="421"/>
      <c r="E1285" s="421"/>
      <c r="F1285" s="421"/>
      <c r="G1285" s="421"/>
      <c r="H1285" s="421"/>
      <c r="I1285" s="220">
        <f>IF(B1285&gt;A_Stammdaten!$B$12,0,SUM(C1285,D1285,F1285,G1285)-SUM(E1285,H1285))</f>
        <v>0</v>
      </c>
      <c r="J1285" s="109">
        <f>IF(B1285&gt;2020,HLOOKUP(A_Stammdaten!$B$12,$L$4:$R$2504,ROW(B1285)-3,FALSE)+IF(OR(B1285=0,A_Stammdaten!$B$12&lt;B1285),0,I1285*1/20),0)</f>
        <v>0</v>
      </c>
      <c r="K1285" s="109">
        <f>IF(B1285&gt;2020,HLOOKUP(A_Stammdaten!$B$12,$L$4:$R$2504,ROW(B1285)-3,FALSE),0)</f>
        <v>0</v>
      </c>
      <c r="L1285" s="109">
        <f t="shared" si="133"/>
        <v>0</v>
      </c>
      <c r="M1285" s="109">
        <f t="shared" si="134"/>
        <v>0</v>
      </c>
      <c r="N1285" s="109">
        <f t="shared" si="135"/>
        <v>0</v>
      </c>
      <c r="O1285" s="109">
        <f t="shared" si="136"/>
        <v>0</v>
      </c>
      <c r="P1285" s="109">
        <f t="shared" si="137"/>
        <v>0</v>
      </c>
      <c r="Q1285" s="109">
        <f t="shared" si="138"/>
        <v>0</v>
      </c>
      <c r="R1285" s="109">
        <f t="shared" si="139"/>
        <v>0</v>
      </c>
      <c r="S1285" s="425"/>
    </row>
    <row r="1286" spans="1:19" x14ac:dyDescent="0.3">
      <c r="A1286" s="421"/>
      <c r="B1286" s="424"/>
      <c r="C1286" s="421"/>
      <c r="D1286" s="421"/>
      <c r="E1286" s="421"/>
      <c r="F1286" s="421"/>
      <c r="G1286" s="421"/>
      <c r="H1286" s="421"/>
      <c r="I1286" s="220">
        <f>IF(B1286&gt;A_Stammdaten!$B$12,0,SUM(C1286,D1286,F1286,G1286)-SUM(E1286,H1286))</f>
        <v>0</v>
      </c>
      <c r="J1286" s="109">
        <f>IF(B1286&gt;2020,HLOOKUP(A_Stammdaten!$B$12,$L$4:$R$2504,ROW(B1286)-3,FALSE)+IF(OR(B1286=0,A_Stammdaten!$B$12&lt;B1286),0,I1286*1/20),0)</f>
        <v>0</v>
      </c>
      <c r="K1286" s="109">
        <f>IF(B1286&gt;2020,HLOOKUP(A_Stammdaten!$B$12,$L$4:$R$2504,ROW(B1286)-3,FALSE),0)</f>
        <v>0</v>
      </c>
      <c r="L1286" s="109">
        <f t="shared" ref="L1286:L1349" si="140">IF(B1286&gt;2020,IF(OR($I1286=0,L$4&lt;$B1286,$B1286=0,20-(L$4-$B1286)=0),0,$I1286*(19-(L$4-$B1286))/20),0)</f>
        <v>0</v>
      </c>
      <c r="M1286" s="109">
        <f t="shared" ref="M1286:M1349" si="141">IF(B1286&gt;2020,IF(OR($I1286=0,M$4&lt;$B1286,$B1286=0,20-(M$4-$B1286)=0),0,$I1286*(19-(M$4-$B1286))/20),0)</f>
        <v>0</v>
      </c>
      <c r="N1286" s="109">
        <f t="shared" ref="N1286:N1349" si="142">IF(B1286&gt;2020,IF(OR($I1286=0,N$4&lt;$B1286,$B1286=0,20-(N$4-$B1286)=0),0,$I1286*(19-(N$4-$B1286))/20),0)</f>
        <v>0</v>
      </c>
      <c r="O1286" s="109">
        <f t="shared" ref="O1286:O1349" si="143">IF(B1286&gt;2020,IF(OR($I1286=0,O$4&lt;$B1286,$B1286=0,20-(O$4-$B1286)=0),0,$I1286*(19-(O$4-$B1286))/20),0)</f>
        <v>0</v>
      </c>
      <c r="P1286" s="109">
        <f t="shared" ref="P1286:P1349" si="144">IF(B1286&gt;2020,IF(OR($I1286=0,P$4&lt;$B1286,$B1286=0,20-(P$4-$B1286)=0),0,$I1286*(19-(P$4-$B1286))/20),0)</f>
        <v>0</v>
      </c>
      <c r="Q1286" s="109">
        <f t="shared" ref="Q1286:Q1349" si="145">IF(B1286&gt;2020,IF(OR($I1286=0,Q$4&lt;$B1286,$B1286=0,20-(Q$4-$B1286)=0),0,$I1286*(19-(Q$4-$B1286))/20),0)</f>
        <v>0</v>
      </c>
      <c r="R1286" s="109">
        <f t="shared" ref="R1286:R1349" si="146">IF(B1286&gt;2020,IF(OR($I1286=0,R$4&lt;$B1286,$B1286=0,20-(R$4-$B1286)=0),0,$I1286*(19-(R$4-$B1286))/20),0)</f>
        <v>0</v>
      </c>
      <c r="S1286" s="425"/>
    </row>
    <row r="1287" spans="1:19" x14ac:dyDescent="0.3">
      <c r="A1287" s="421"/>
      <c r="B1287" s="424"/>
      <c r="C1287" s="421"/>
      <c r="D1287" s="421"/>
      <c r="E1287" s="421"/>
      <c r="F1287" s="421"/>
      <c r="G1287" s="421"/>
      <c r="H1287" s="421"/>
      <c r="I1287" s="220">
        <f>IF(B1287&gt;A_Stammdaten!$B$12,0,SUM(C1287,D1287,F1287,G1287)-SUM(E1287,H1287))</f>
        <v>0</v>
      </c>
      <c r="J1287" s="109">
        <f>IF(B1287&gt;2020,HLOOKUP(A_Stammdaten!$B$12,$L$4:$R$2504,ROW(B1287)-3,FALSE)+IF(OR(B1287=0,A_Stammdaten!$B$12&lt;B1287),0,I1287*1/20),0)</f>
        <v>0</v>
      </c>
      <c r="K1287" s="109">
        <f>IF(B1287&gt;2020,HLOOKUP(A_Stammdaten!$B$12,$L$4:$R$2504,ROW(B1287)-3,FALSE),0)</f>
        <v>0</v>
      </c>
      <c r="L1287" s="109">
        <f t="shared" si="140"/>
        <v>0</v>
      </c>
      <c r="M1287" s="109">
        <f t="shared" si="141"/>
        <v>0</v>
      </c>
      <c r="N1287" s="109">
        <f t="shared" si="142"/>
        <v>0</v>
      </c>
      <c r="O1287" s="109">
        <f t="shared" si="143"/>
        <v>0</v>
      </c>
      <c r="P1287" s="109">
        <f t="shared" si="144"/>
        <v>0</v>
      </c>
      <c r="Q1287" s="109">
        <f t="shared" si="145"/>
        <v>0</v>
      </c>
      <c r="R1287" s="109">
        <f t="shared" si="146"/>
        <v>0</v>
      </c>
      <c r="S1287" s="425"/>
    </row>
    <row r="1288" spans="1:19" x14ac:dyDescent="0.3">
      <c r="A1288" s="421"/>
      <c r="B1288" s="424"/>
      <c r="C1288" s="421"/>
      <c r="D1288" s="421"/>
      <c r="E1288" s="421"/>
      <c r="F1288" s="421"/>
      <c r="G1288" s="421"/>
      <c r="H1288" s="421"/>
      <c r="I1288" s="220">
        <f>IF(B1288&gt;A_Stammdaten!$B$12,0,SUM(C1288,D1288,F1288,G1288)-SUM(E1288,H1288))</f>
        <v>0</v>
      </c>
      <c r="J1288" s="109">
        <f>IF(B1288&gt;2020,HLOOKUP(A_Stammdaten!$B$12,$L$4:$R$2504,ROW(B1288)-3,FALSE)+IF(OR(B1288=0,A_Stammdaten!$B$12&lt;B1288),0,I1288*1/20),0)</f>
        <v>0</v>
      </c>
      <c r="K1288" s="109">
        <f>IF(B1288&gt;2020,HLOOKUP(A_Stammdaten!$B$12,$L$4:$R$2504,ROW(B1288)-3,FALSE),0)</f>
        <v>0</v>
      </c>
      <c r="L1288" s="109">
        <f t="shared" si="140"/>
        <v>0</v>
      </c>
      <c r="M1288" s="109">
        <f t="shared" si="141"/>
        <v>0</v>
      </c>
      <c r="N1288" s="109">
        <f t="shared" si="142"/>
        <v>0</v>
      </c>
      <c r="O1288" s="109">
        <f t="shared" si="143"/>
        <v>0</v>
      </c>
      <c r="P1288" s="109">
        <f t="shared" si="144"/>
        <v>0</v>
      </c>
      <c r="Q1288" s="109">
        <f t="shared" si="145"/>
        <v>0</v>
      </c>
      <c r="R1288" s="109">
        <f t="shared" si="146"/>
        <v>0</v>
      </c>
      <c r="S1288" s="425"/>
    </row>
    <row r="1289" spans="1:19" x14ac:dyDescent="0.3">
      <c r="A1289" s="421"/>
      <c r="B1289" s="424"/>
      <c r="C1289" s="421"/>
      <c r="D1289" s="421"/>
      <c r="E1289" s="421"/>
      <c r="F1289" s="421"/>
      <c r="G1289" s="421"/>
      <c r="H1289" s="421"/>
      <c r="I1289" s="220">
        <f>IF(B1289&gt;A_Stammdaten!$B$12,0,SUM(C1289,D1289,F1289,G1289)-SUM(E1289,H1289))</f>
        <v>0</v>
      </c>
      <c r="J1289" s="109">
        <f>IF(B1289&gt;2020,HLOOKUP(A_Stammdaten!$B$12,$L$4:$R$2504,ROW(B1289)-3,FALSE)+IF(OR(B1289=0,A_Stammdaten!$B$12&lt;B1289),0,I1289*1/20),0)</f>
        <v>0</v>
      </c>
      <c r="K1289" s="109">
        <f>IF(B1289&gt;2020,HLOOKUP(A_Stammdaten!$B$12,$L$4:$R$2504,ROW(B1289)-3,FALSE),0)</f>
        <v>0</v>
      </c>
      <c r="L1289" s="109">
        <f t="shared" si="140"/>
        <v>0</v>
      </c>
      <c r="M1289" s="109">
        <f t="shared" si="141"/>
        <v>0</v>
      </c>
      <c r="N1289" s="109">
        <f t="shared" si="142"/>
        <v>0</v>
      </c>
      <c r="O1289" s="109">
        <f t="shared" si="143"/>
        <v>0</v>
      </c>
      <c r="P1289" s="109">
        <f t="shared" si="144"/>
        <v>0</v>
      </c>
      <c r="Q1289" s="109">
        <f t="shared" si="145"/>
        <v>0</v>
      </c>
      <c r="R1289" s="109">
        <f t="shared" si="146"/>
        <v>0</v>
      </c>
      <c r="S1289" s="425"/>
    </row>
    <row r="1290" spans="1:19" x14ac:dyDescent="0.3">
      <c r="A1290" s="421"/>
      <c r="B1290" s="424"/>
      <c r="C1290" s="421"/>
      <c r="D1290" s="421"/>
      <c r="E1290" s="421"/>
      <c r="F1290" s="421"/>
      <c r="G1290" s="421"/>
      <c r="H1290" s="421"/>
      <c r="I1290" s="220">
        <f>IF(B1290&gt;A_Stammdaten!$B$12,0,SUM(C1290,D1290,F1290,G1290)-SUM(E1290,H1290))</f>
        <v>0</v>
      </c>
      <c r="J1290" s="109">
        <f>IF(B1290&gt;2020,HLOOKUP(A_Stammdaten!$B$12,$L$4:$R$2504,ROW(B1290)-3,FALSE)+IF(OR(B1290=0,A_Stammdaten!$B$12&lt;B1290),0,I1290*1/20),0)</f>
        <v>0</v>
      </c>
      <c r="K1290" s="109">
        <f>IF(B1290&gt;2020,HLOOKUP(A_Stammdaten!$B$12,$L$4:$R$2504,ROW(B1290)-3,FALSE),0)</f>
        <v>0</v>
      </c>
      <c r="L1290" s="109">
        <f t="shared" si="140"/>
        <v>0</v>
      </c>
      <c r="M1290" s="109">
        <f t="shared" si="141"/>
        <v>0</v>
      </c>
      <c r="N1290" s="109">
        <f t="shared" si="142"/>
        <v>0</v>
      </c>
      <c r="O1290" s="109">
        <f t="shared" si="143"/>
        <v>0</v>
      </c>
      <c r="P1290" s="109">
        <f t="shared" si="144"/>
        <v>0</v>
      </c>
      <c r="Q1290" s="109">
        <f t="shared" si="145"/>
        <v>0</v>
      </c>
      <c r="R1290" s="109">
        <f t="shared" si="146"/>
        <v>0</v>
      </c>
      <c r="S1290" s="425"/>
    </row>
    <row r="1291" spans="1:19" x14ac:dyDescent="0.3">
      <c r="A1291" s="421"/>
      <c r="B1291" s="424"/>
      <c r="C1291" s="421"/>
      <c r="D1291" s="421"/>
      <c r="E1291" s="421"/>
      <c r="F1291" s="421"/>
      <c r="G1291" s="421"/>
      <c r="H1291" s="421"/>
      <c r="I1291" s="220">
        <f>IF(B1291&gt;A_Stammdaten!$B$12,0,SUM(C1291,D1291,F1291,G1291)-SUM(E1291,H1291))</f>
        <v>0</v>
      </c>
      <c r="J1291" s="109">
        <f>IF(B1291&gt;2020,HLOOKUP(A_Stammdaten!$B$12,$L$4:$R$2504,ROW(B1291)-3,FALSE)+IF(OR(B1291=0,A_Stammdaten!$B$12&lt;B1291),0,I1291*1/20),0)</f>
        <v>0</v>
      </c>
      <c r="K1291" s="109">
        <f>IF(B1291&gt;2020,HLOOKUP(A_Stammdaten!$B$12,$L$4:$R$2504,ROW(B1291)-3,FALSE),0)</f>
        <v>0</v>
      </c>
      <c r="L1291" s="109">
        <f t="shared" si="140"/>
        <v>0</v>
      </c>
      <c r="M1291" s="109">
        <f t="shared" si="141"/>
        <v>0</v>
      </c>
      <c r="N1291" s="109">
        <f t="shared" si="142"/>
        <v>0</v>
      </c>
      <c r="O1291" s="109">
        <f t="shared" si="143"/>
        <v>0</v>
      </c>
      <c r="P1291" s="109">
        <f t="shared" si="144"/>
        <v>0</v>
      </c>
      <c r="Q1291" s="109">
        <f t="shared" si="145"/>
        <v>0</v>
      </c>
      <c r="R1291" s="109">
        <f t="shared" si="146"/>
        <v>0</v>
      </c>
      <c r="S1291" s="425"/>
    </row>
    <row r="1292" spans="1:19" x14ac:dyDescent="0.3">
      <c r="A1292" s="421"/>
      <c r="B1292" s="424"/>
      <c r="C1292" s="421"/>
      <c r="D1292" s="421"/>
      <c r="E1292" s="421"/>
      <c r="F1292" s="421"/>
      <c r="G1292" s="421"/>
      <c r="H1292" s="421"/>
      <c r="I1292" s="220">
        <f>IF(B1292&gt;A_Stammdaten!$B$12,0,SUM(C1292,D1292,F1292,G1292)-SUM(E1292,H1292))</f>
        <v>0</v>
      </c>
      <c r="J1292" s="109">
        <f>IF(B1292&gt;2020,HLOOKUP(A_Stammdaten!$B$12,$L$4:$R$2504,ROW(B1292)-3,FALSE)+IF(OR(B1292=0,A_Stammdaten!$B$12&lt;B1292),0,I1292*1/20),0)</f>
        <v>0</v>
      </c>
      <c r="K1292" s="109">
        <f>IF(B1292&gt;2020,HLOOKUP(A_Stammdaten!$B$12,$L$4:$R$2504,ROW(B1292)-3,FALSE),0)</f>
        <v>0</v>
      </c>
      <c r="L1292" s="109">
        <f t="shared" si="140"/>
        <v>0</v>
      </c>
      <c r="M1292" s="109">
        <f t="shared" si="141"/>
        <v>0</v>
      </c>
      <c r="N1292" s="109">
        <f t="shared" si="142"/>
        <v>0</v>
      </c>
      <c r="O1292" s="109">
        <f t="shared" si="143"/>
        <v>0</v>
      </c>
      <c r="P1292" s="109">
        <f t="shared" si="144"/>
        <v>0</v>
      </c>
      <c r="Q1292" s="109">
        <f t="shared" si="145"/>
        <v>0</v>
      </c>
      <c r="R1292" s="109">
        <f t="shared" si="146"/>
        <v>0</v>
      </c>
      <c r="S1292" s="425"/>
    </row>
    <row r="1293" spans="1:19" x14ac:dyDescent="0.3">
      <c r="A1293" s="421"/>
      <c r="B1293" s="424"/>
      <c r="C1293" s="421"/>
      <c r="D1293" s="421"/>
      <c r="E1293" s="421"/>
      <c r="F1293" s="421"/>
      <c r="G1293" s="421"/>
      <c r="H1293" s="421"/>
      <c r="I1293" s="220">
        <f>IF(B1293&gt;A_Stammdaten!$B$12,0,SUM(C1293,D1293,F1293,G1293)-SUM(E1293,H1293))</f>
        <v>0</v>
      </c>
      <c r="J1293" s="109">
        <f>IF(B1293&gt;2020,HLOOKUP(A_Stammdaten!$B$12,$L$4:$R$2504,ROW(B1293)-3,FALSE)+IF(OR(B1293=0,A_Stammdaten!$B$12&lt;B1293),0,I1293*1/20),0)</f>
        <v>0</v>
      </c>
      <c r="K1293" s="109">
        <f>IF(B1293&gt;2020,HLOOKUP(A_Stammdaten!$B$12,$L$4:$R$2504,ROW(B1293)-3,FALSE),0)</f>
        <v>0</v>
      </c>
      <c r="L1293" s="109">
        <f t="shared" si="140"/>
        <v>0</v>
      </c>
      <c r="M1293" s="109">
        <f t="shared" si="141"/>
        <v>0</v>
      </c>
      <c r="N1293" s="109">
        <f t="shared" si="142"/>
        <v>0</v>
      </c>
      <c r="O1293" s="109">
        <f t="shared" si="143"/>
        <v>0</v>
      </c>
      <c r="P1293" s="109">
        <f t="shared" si="144"/>
        <v>0</v>
      </c>
      <c r="Q1293" s="109">
        <f t="shared" si="145"/>
        <v>0</v>
      </c>
      <c r="R1293" s="109">
        <f t="shared" si="146"/>
        <v>0</v>
      </c>
      <c r="S1293" s="425"/>
    </row>
    <row r="1294" spans="1:19" x14ac:dyDescent="0.3">
      <c r="A1294" s="421"/>
      <c r="B1294" s="424"/>
      <c r="C1294" s="421"/>
      <c r="D1294" s="421"/>
      <c r="E1294" s="421"/>
      <c r="F1294" s="421"/>
      <c r="G1294" s="421"/>
      <c r="H1294" s="421"/>
      <c r="I1294" s="220">
        <f>IF(B1294&gt;A_Stammdaten!$B$12,0,SUM(C1294,D1294,F1294,G1294)-SUM(E1294,H1294))</f>
        <v>0</v>
      </c>
      <c r="J1294" s="109">
        <f>IF(B1294&gt;2020,HLOOKUP(A_Stammdaten!$B$12,$L$4:$R$2504,ROW(B1294)-3,FALSE)+IF(OR(B1294=0,A_Stammdaten!$B$12&lt;B1294),0,I1294*1/20),0)</f>
        <v>0</v>
      </c>
      <c r="K1294" s="109">
        <f>IF(B1294&gt;2020,HLOOKUP(A_Stammdaten!$B$12,$L$4:$R$2504,ROW(B1294)-3,FALSE),0)</f>
        <v>0</v>
      </c>
      <c r="L1294" s="109">
        <f t="shared" si="140"/>
        <v>0</v>
      </c>
      <c r="M1294" s="109">
        <f t="shared" si="141"/>
        <v>0</v>
      </c>
      <c r="N1294" s="109">
        <f t="shared" si="142"/>
        <v>0</v>
      </c>
      <c r="O1294" s="109">
        <f t="shared" si="143"/>
        <v>0</v>
      </c>
      <c r="P1294" s="109">
        <f t="shared" si="144"/>
        <v>0</v>
      </c>
      <c r="Q1294" s="109">
        <f t="shared" si="145"/>
        <v>0</v>
      </c>
      <c r="R1294" s="109">
        <f t="shared" si="146"/>
        <v>0</v>
      </c>
      <c r="S1294" s="425"/>
    </row>
    <row r="1295" spans="1:19" x14ac:dyDescent="0.3">
      <c r="A1295" s="421"/>
      <c r="B1295" s="424"/>
      <c r="C1295" s="421"/>
      <c r="D1295" s="421"/>
      <c r="E1295" s="421"/>
      <c r="F1295" s="421"/>
      <c r="G1295" s="421"/>
      <c r="H1295" s="421"/>
      <c r="I1295" s="220">
        <f>IF(B1295&gt;A_Stammdaten!$B$12,0,SUM(C1295,D1295,F1295,G1295)-SUM(E1295,H1295))</f>
        <v>0</v>
      </c>
      <c r="J1295" s="109">
        <f>IF(B1295&gt;2020,HLOOKUP(A_Stammdaten!$B$12,$L$4:$R$2504,ROW(B1295)-3,FALSE)+IF(OR(B1295=0,A_Stammdaten!$B$12&lt;B1295),0,I1295*1/20),0)</f>
        <v>0</v>
      </c>
      <c r="K1295" s="109">
        <f>IF(B1295&gt;2020,HLOOKUP(A_Stammdaten!$B$12,$L$4:$R$2504,ROW(B1295)-3,FALSE),0)</f>
        <v>0</v>
      </c>
      <c r="L1295" s="109">
        <f t="shared" si="140"/>
        <v>0</v>
      </c>
      <c r="M1295" s="109">
        <f t="shared" si="141"/>
        <v>0</v>
      </c>
      <c r="N1295" s="109">
        <f t="shared" si="142"/>
        <v>0</v>
      </c>
      <c r="O1295" s="109">
        <f t="shared" si="143"/>
        <v>0</v>
      </c>
      <c r="P1295" s="109">
        <f t="shared" si="144"/>
        <v>0</v>
      </c>
      <c r="Q1295" s="109">
        <f t="shared" si="145"/>
        <v>0</v>
      </c>
      <c r="R1295" s="109">
        <f t="shared" si="146"/>
        <v>0</v>
      </c>
      <c r="S1295" s="425"/>
    </row>
    <row r="1296" spans="1:19" x14ac:dyDescent="0.3">
      <c r="A1296" s="421"/>
      <c r="B1296" s="424"/>
      <c r="C1296" s="421"/>
      <c r="D1296" s="421"/>
      <c r="E1296" s="421"/>
      <c r="F1296" s="421"/>
      <c r="G1296" s="421"/>
      <c r="H1296" s="421"/>
      <c r="I1296" s="220">
        <f>IF(B1296&gt;A_Stammdaten!$B$12,0,SUM(C1296,D1296,F1296,G1296)-SUM(E1296,H1296))</f>
        <v>0</v>
      </c>
      <c r="J1296" s="109">
        <f>IF(B1296&gt;2020,HLOOKUP(A_Stammdaten!$B$12,$L$4:$R$2504,ROW(B1296)-3,FALSE)+IF(OR(B1296=0,A_Stammdaten!$B$12&lt;B1296),0,I1296*1/20),0)</f>
        <v>0</v>
      </c>
      <c r="K1296" s="109">
        <f>IF(B1296&gt;2020,HLOOKUP(A_Stammdaten!$B$12,$L$4:$R$2504,ROW(B1296)-3,FALSE),0)</f>
        <v>0</v>
      </c>
      <c r="L1296" s="109">
        <f t="shared" si="140"/>
        <v>0</v>
      </c>
      <c r="M1296" s="109">
        <f t="shared" si="141"/>
        <v>0</v>
      </c>
      <c r="N1296" s="109">
        <f t="shared" si="142"/>
        <v>0</v>
      </c>
      <c r="O1296" s="109">
        <f t="shared" si="143"/>
        <v>0</v>
      </c>
      <c r="P1296" s="109">
        <f t="shared" si="144"/>
        <v>0</v>
      </c>
      <c r="Q1296" s="109">
        <f t="shared" si="145"/>
        <v>0</v>
      </c>
      <c r="R1296" s="109">
        <f t="shared" si="146"/>
        <v>0</v>
      </c>
      <c r="S1296" s="425"/>
    </row>
    <row r="1297" spans="1:19" x14ac:dyDescent="0.3">
      <c r="A1297" s="421"/>
      <c r="B1297" s="424"/>
      <c r="C1297" s="421"/>
      <c r="D1297" s="421"/>
      <c r="E1297" s="421"/>
      <c r="F1297" s="421"/>
      <c r="G1297" s="421"/>
      <c r="H1297" s="421"/>
      <c r="I1297" s="220">
        <f>IF(B1297&gt;A_Stammdaten!$B$12,0,SUM(C1297,D1297,F1297,G1297)-SUM(E1297,H1297))</f>
        <v>0</v>
      </c>
      <c r="J1297" s="109">
        <f>IF(B1297&gt;2020,HLOOKUP(A_Stammdaten!$B$12,$L$4:$R$2504,ROW(B1297)-3,FALSE)+IF(OR(B1297=0,A_Stammdaten!$B$12&lt;B1297),0,I1297*1/20),0)</f>
        <v>0</v>
      </c>
      <c r="K1297" s="109">
        <f>IF(B1297&gt;2020,HLOOKUP(A_Stammdaten!$B$12,$L$4:$R$2504,ROW(B1297)-3,FALSE),0)</f>
        <v>0</v>
      </c>
      <c r="L1297" s="109">
        <f t="shared" si="140"/>
        <v>0</v>
      </c>
      <c r="M1297" s="109">
        <f t="shared" si="141"/>
        <v>0</v>
      </c>
      <c r="N1297" s="109">
        <f t="shared" si="142"/>
        <v>0</v>
      </c>
      <c r="O1297" s="109">
        <f t="shared" si="143"/>
        <v>0</v>
      </c>
      <c r="P1297" s="109">
        <f t="shared" si="144"/>
        <v>0</v>
      </c>
      <c r="Q1297" s="109">
        <f t="shared" si="145"/>
        <v>0</v>
      </c>
      <c r="R1297" s="109">
        <f t="shared" si="146"/>
        <v>0</v>
      </c>
      <c r="S1297" s="425"/>
    </row>
    <row r="1298" spans="1:19" x14ac:dyDescent="0.3">
      <c r="A1298" s="421"/>
      <c r="B1298" s="424"/>
      <c r="C1298" s="421"/>
      <c r="D1298" s="421"/>
      <c r="E1298" s="421"/>
      <c r="F1298" s="421"/>
      <c r="G1298" s="421"/>
      <c r="H1298" s="421"/>
      <c r="I1298" s="220">
        <f>IF(B1298&gt;A_Stammdaten!$B$12,0,SUM(C1298,D1298,F1298,G1298)-SUM(E1298,H1298))</f>
        <v>0</v>
      </c>
      <c r="J1298" s="109">
        <f>IF(B1298&gt;2020,HLOOKUP(A_Stammdaten!$B$12,$L$4:$R$2504,ROW(B1298)-3,FALSE)+IF(OR(B1298=0,A_Stammdaten!$B$12&lt;B1298),0,I1298*1/20),0)</f>
        <v>0</v>
      </c>
      <c r="K1298" s="109">
        <f>IF(B1298&gt;2020,HLOOKUP(A_Stammdaten!$B$12,$L$4:$R$2504,ROW(B1298)-3,FALSE),0)</f>
        <v>0</v>
      </c>
      <c r="L1298" s="109">
        <f t="shared" si="140"/>
        <v>0</v>
      </c>
      <c r="M1298" s="109">
        <f t="shared" si="141"/>
        <v>0</v>
      </c>
      <c r="N1298" s="109">
        <f t="shared" si="142"/>
        <v>0</v>
      </c>
      <c r="O1298" s="109">
        <f t="shared" si="143"/>
        <v>0</v>
      </c>
      <c r="P1298" s="109">
        <f t="shared" si="144"/>
        <v>0</v>
      </c>
      <c r="Q1298" s="109">
        <f t="shared" si="145"/>
        <v>0</v>
      </c>
      <c r="R1298" s="109">
        <f t="shared" si="146"/>
        <v>0</v>
      </c>
      <c r="S1298" s="425"/>
    </row>
    <row r="1299" spans="1:19" x14ac:dyDescent="0.3">
      <c r="A1299" s="421"/>
      <c r="B1299" s="424"/>
      <c r="C1299" s="421"/>
      <c r="D1299" s="421"/>
      <c r="E1299" s="421"/>
      <c r="F1299" s="421"/>
      <c r="G1299" s="421"/>
      <c r="H1299" s="421"/>
      <c r="I1299" s="220">
        <f>IF(B1299&gt;A_Stammdaten!$B$12,0,SUM(C1299,D1299,F1299,G1299)-SUM(E1299,H1299))</f>
        <v>0</v>
      </c>
      <c r="J1299" s="109">
        <f>IF(B1299&gt;2020,HLOOKUP(A_Stammdaten!$B$12,$L$4:$R$2504,ROW(B1299)-3,FALSE)+IF(OR(B1299=0,A_Stammdaten!$B$12&lt;B1299),0,I1299*1/20),0)</f>
        <v>0</v>
      </c>
      <c r="K1299" s="109">
        <f>IF(B1299&gt;2020,HLOOKUP(A_Stammdaten!$B$12,$L$4:$R$2504,ROW(B1299)-3,FALSE),0)</f>
        <v>0</v>
      </c>
      <c r="L1299" s="109">
        <f t="shared" si="140"/>
        <v>0</v>
      </c>
      <c r="M1299" s="109">
        <f t="shared" si="141"/>
        <v>0</v>
      </c>
      <c r="N1299" s="109">
        <f t="shared" si="142"/>
        <v>0</v>
      </c>
      <c r="O1299" s="109">
        <f t="shared" si="143"/>
        <v>0</v>
      </c>
      <c r="P1299" s="109">
        <f t="shared" si="144"/>
        <v>0</v>
      </c>
      <c r="Q1299" s="109">
        <f t="shared" si="145"/>
        <v>0</v>
      </c>
      <c r="R1299" s="109">
        <f t="shared" si="146"/>
        <v>0</v>
      </c>
      <c r="S1299" s="425"/>
    </row>
    <row r="1300" spans="1:19" x14ac:dyDescent="0.3">
      <c r="A1300" s="421"/>
      <c r="B1300" s="424"/>
      <c r="C1300" s="421"/>
      <c r="D1300" s="421"/>
      <c r="E1300" s="421"/>
      <c r="F1300" s="421"/>
      <c r="G1300" s="421"/>
      <c r="H1300" s="421"/>
      <c r="I1300" s="220">
        <f>IF(B1300&gt;A_Stammdaten!$B$12,0,SUM(C1300,D1300,F1300,G1300)-SUM(E1300,H1300))</f>
        <v>0</v>
      </c>
      <c r="J1300" s="109">
        <f>IF(B1300&gt;2020,HLOOKUP(A_Stammdaten!$B$12,$L$4:$R$2504,ROW(B1300)-3,FALSE)+IF(OR(B1300=0,A_Stammdaten!$B$12&lt;B1300),0,I1300*1/20),0)</f>
        <v>0</v>
      </c>
      <c r="K1300" s="109">
        <f>IF(B1300&gt;2020,HLOOKUP(A_Stammdaten!$B$12,$L$4:$R$2504,ROW(B1300)-3,FALSE),0)</f>
        <v>0</v>
      </c>
      <c r="L1300" s="109">
        <f t="shared" si="140"/>
        <v>0</v>
      </c>
      <c r="M1300" s="109">
        <f t="shared" si="141"/>
        <v>0</v>
      </c>
      <c r="N1300" s="109">
        <f t="shared" si="142"/>
        <v>0</v>
      </c>
      <c r="O1300" s="109">
        <f t="shared" si="143"/>
        <v>0</v>
      </c>
      <c r="P1300" s="109">
        <f t="shared" si="144"/>
        <v>0</v>
      </c>
      <c r="Q1300" s="109">
        <f t="shared" si="145"/>
        <v>0</v>
      </c>
      <c r="R1300" s="109">
        <f t="shared" si="146"/>
        <v>0</v>
      </c>
      <c r="S1300" s="425"/>
    </row>
    <row r="1301" spans="1:19" x14ac:dyDescent="0.3">
      <c r="A1301" s="421"/>
      <c r="B1301" s="424"/>
      <c r="C1301" s="421"/>
      <c r="D1301" s="421"/>
      <c r="E1301" s="421"/>
      <c r="F1301" s="421"/>
      <c r="G1301" s="421"/>
      <c r="H1301" s="421"/>
      <c r="I1301" s="220">
        <f>IF(B1301&gt;A_Stammdaten!$B$12,0,SUM(C1301,D1301,F1301,G1301)-SUM(E1301,H1301))</f>
        <v>0</v>
      </c>
      <c r="J1301" s="109">
        <f>IF(B1301&gt;2020,HLOOKUP(A_Stammdaten!$B$12,$L$4:$R$2504,ROW(B1301)-3,FALSE)+IF(OR(B1301=0,A_Stammdaten!$B$12&lt;B1301),0,I1301*1/20),0)</f>
        <v>0</v>
      </c>
      <c r="K1301" s="109">
        <f>IF(B1301&gt;2020,HLOOKUP(A_Stammdaten!$B$12,$L$4:$R$2504,ROW(B1301)-3,FALSE),0)</f>
        <v>0</v>
      </c>
      <c r="L1301" s="109">
        <f t="shared" si="140"/>
        <v>0</v>
      </c>
      <c r="M1301" s="109">
        <f t="shared" si="141"/>
        <v>0</v>
      </c>
      <c r="N1301" s="109">
        <f t="shared" si="142"/>
        <v>0</v>
      </c>
      <c r="O1301" s="109">
        <f t="shared" si="143"/>
        <v>0</v>
      </c>
      <c r="P1301" s="109">
        <f t="shared" si="144"/>
        <v>0</v>
      </c>
      <c r="Q1301" s="109">
        <f t="shared" si="145"/>
        <v>0</v>
      </c>
      <c r="R1301" s="109">
        <f t="shared" si="146"/>
        <v>0</v>
      </c>
      <c r="S1301" s="425"/>
    </row>
    <row r="1302" spans="1:19" x14ac:dyDescent="0.3">
      <c r="A1302" s="421"/>
      <c r="B1302" s="424"/>
      <c r="C1302" s="421"/>
      <c r="D1302" s="421"/>
      <c r="E1302" s="421"/>
      <c r="F1302" s="421"/>
      <c r="G1302" s="421"/>
      <c r="H1302" s="421"/>
      <c r="I1302" s="220">
        <f>IF(B1302&gt;A_Stammdaten!$B$12,0,SUM(C1302,D1302,F1302,G1302)-SUM(E1302,H1302))</f>
        <v>0</v>
      </c>
      <c r="J1302" s="109">
        <f>IF(B1302&gt;2020,HLOOKUP(A_Stammdaten!$B$12,$L$4:$R$2504,ROW(B1302)-3,FALSE)+IF(OR(B1302=0,A_Stammdaten!$B$12&lt;B1302),0,I1302*1/20),0)</f>
        <v>0</v>
      </c>
      <c r="K1302" s="109">
        <f>IF(B1302&gt;2020,HLOOKUP(A_Stammdaten!$B$12,$L$4:$R$2504,ROW(B1302)-3,FALSE),0)</f>
        <v>0</v>
      </c>
      <c r="L1302" s="109">
        <f t="shared" si="140"/>
        <v>0</v>
      </c>
      <c r="M1302" s="109">
        <f t="shared" si="141"/>
        <v>0</v>
      </c>
      <c r="N1302" s="109">
        <f t="shared" si="142"/>
        <v>0</v>
      </c>
      <c r="O1302" s="109">
        <f t="shared" si="143"/>
        <v>0</v>
      </c>
      <c r="P1302" s="109">
        <f t="shared" si="144"/>
        <v>0</v>
      </c>
      <c r="Q1302" s="109">
        <f t="shared" si="145"/>
        <v>0</v>
      </c>
      <c r="R1302" s="109">
        <f t="shared" si="146"/>
        <v>0</v>
      </c>
      <c r="S1302" s="425"/>
    </row>
    <row r="1303" spans="1:19" x14ac:dyDescent="0.3">
      <c r="A1303" s="421"/>
      <c r="B1303" s="424"/>
      <c r="C1303" s="421"/>
      <c r="D1303" s="421"/>
      <c r="E1303" s="421"/>
      <c r="F1303" s="421"/>
      <c r="G1303" s="421"/>
      <c r="H1303" s="421"/>
      <c r="I1303" s="220">
        <f>IF(B1303&gt;A_Stammdaten!$B$12,0,SUM(C1303,D1303,F1303,G1303)-SUM(E1303,H1303))</f>
        <v>0</v>
      </c>
      <c r="J1303" s="109">
        <f>IF(B1303&gt;2020,HLOOKUP(A_Stammdaten!$B$12,$L$4:$R$2504,ROW(B1303)-3,FALSE)+IF(OR(B1303=0,A_Stammdaten!$B$12&lt;B1303),0,I1303*1/20),0)</f>
        <v>0</v>
      </c>
      <c r="K1303" s="109">
        <f>IF(B1303&gt;2020,HLOOKUP(A_Stammdaten!$B$12,$L$4:$R$2504,ROW(B1303)-3,FALSE),0)</f>
        <v>0</v>
      </c>
      <c r="L1303" s="109">
        <f t="shared" si="140"/>
        <v>0</v>
      </c>
      <c r="M1303" s="109">
        <f t="shared" si="141"/>
        <v>0</v>
      </c>
      <c r="N1303" s="109">
        <f t="shared" si="142"/>
        <v>0</v>
      </c>
      <c r="O1303" s="109">
        <f t="shared" si="143"/>
        <v>0</v>
      </c>
      <c r="P1303" s="109">
        <f t="shared" si="144"/>
        <v>0</v>
      </c>
      <c r="Q1303" s="109">
        <f t="shared" si="145"/>
        <v>0</v>
      </c>
      <c r="R1303" s="109">
        <f t="shared" si="146"/>
        <v>0</v>
      </c>
      <c r="S1303" s="425"/>
    </row>
    <row r="1304" spans="1:19" x14ac:dyDescent="0.3">
      <c r="A1304" s="421"/>
      <c r="B1304" s="424"/>
      <c r="C1304" s="421"/>
      <c r="D1304" s="421"/>
      <c r="E1304" s="421"/>
      <c r="F1304" s="421"/>
      <c r="G1304" s="421"/>
      <c r="H1304" s="421"/>
      <c r="I1304" s="220">
        <f>IF(B1304&gt;A_Stammdaten!$B$12,0,SUM(C1304,D1304,F1304,G1304)-SUM(E1304,H1304))</f>
        <v>0</v>
      </c>
      <c r="J1304" s="109">
        <f>IF(B1304&gt;2020,HLOOKUP(A_Stammdaten!$B$12,$L$4:$R$2504,ROW(B1304)-3,FALSE)+IF(OR(B1304=0,A_Stammdaten!$B$12&lt;B1304),0,I1304*1/20),0)</f>
        <v>0</v>
      </c>
      <c r="K1304" s="109">
        <f>IF(B1304&gt;2020,HLOOKUP(A_Stammdaten!$B$12,$L$4:$R$2504,ROW(B1304)-3,FALSE),0)</f>
        <v>0</v>
      </c>
      <c r="L1304" s="109">
        <f t="shared" si="140"/>
        <v>0</v>
      </c>
      <c r="M1304" s="109">
        <f t="shared" si="141"/>
        <v>0</v>
      </c>
      <c r="N1304" s="109">
        <f t="shared" si="142"/>
        <v>0</v>
      </c>
      <c r="O1304" s="109">
        <f t="shared" si="143"/>
        <v>0</v>
      </c>
      <c r="P1304" s="109">
        <f t="shared" si="144"/>
        <v>0</v>
      </c>
      <c r="Q1304" s="109">
        <f t="shared" si="145"/>
        <v>0</v>
      </c>
      <c r="R1304" s="109">
        <f t="shared" si="146"/>
        <v>0</v>
      </c>
      <c r="S1304" s="425"/>
    </row>
    <row r="1305" spans="1:19" x14ac:dyDescent="0.3">
      <c r="A1305" s="421"/>
      <c r="B1305" s="424"/>
      <c r="C1305" s="421"/>
      <c r="D1305" s="421"/>
      <c r="E1305" s="421"/>
      <c r="F1305" s="421"/>
      <c r="G1305" s="421"/>
      <c r="H1305" s="421"/>
      <c r="I1305" s="220">
        <f>IF(B1305&gt;A_Stammdaten!$B$12,0,SUM(C1305,D1305,F1305,G1305)-SUM(E1305,H1305))</f>
        <v>0</v>
      </c>
      <c r="J1305" s="109">
        <f>IF(B1305&gt;2020,HLOOKUP(A_Stammdaten!$B$12,$L$4:$R$2504,ROW(B1305)-3,FALSE)+IF(OR(B1305=0,A_Stammdaten!$B$12&lt;B1305),0,I1305*1/20),0)</f>
        <v>0</v>
      </c>
      <c r="K1305" s="109">
        <f>IF(B1305&gt;2020,HLOOKUP(A_Stammdaten!$B$12,$L$4:$R$2504,ROW(B1305)-3,FALSE),0)</f>
        <v>0</v>
      </c>
      <c r="L1305" s="109">
        <f t="shared" si="140"/>
        <v>0</v>
      </c>
      <c r="M1305" s="109">
        <f t="shared" si="141"/>
        <v>0</v>
      </c>
      <c r="N1305" s="109">
        <f t="shared" si="142"/>
        <v>0</v>
      </c>
      <c r="O1305" s="109">
        <f t="shared" si="143"/>
        <v>0</v>
      </c>
      <c r="P1305" s="109">
        <f t="shared" si="144"/>
        <v>0</v>
      </c>
      <c r="Q1305" s="109">
        <f t="shared" si="145"/>
        <v>0</v>
      </c>
      <c r="R1305" s="109">
        <f t="shared" si="146"/>
        <v>0</v>
      </c>
      <c r="S1305" s="425"/>
    </row>
    <row r="1306" spans="1:19" x14ac:dyDescent="0.3">
      <c r="A1306" s="421"/>
      <c r="B1306" s="424"/>
      <c r="C1306" s="421"/>
      <c r="D1306" s="421"/>
      <c r="E1306" s="421"/>
      <c r="F1306" s="421"/>
      <c r="G1306" s="421"/>
      <c r="H1306" s="421"/>
      <c r="I1306" s="220">
        <f>IF(B1306&gt;A_Stammdaten!$B$12,0,SUM(C1306,D1306,F1306,G1306)-SUM(E1306,H1306))</f>
        <v>0</v>
      </c>
      <c r="J1306" s="109">
        <f>IF(B1306&gt;2020,HLOOKUP(A_Stammdaten!$B$12,$L$4:$R$2504,ROW(B1306)-3,FALSE)+IF(OR(B1306=0,A_Stammdaten!$B$12&lt;B1306),0,I1306*1/20),0)</f>
        <v>0</v>
      </c>
      <c r="K1306" s="109">
        <f>IF(B1306&gt;2020,HLOOKUP(A_Stammdaten!$B$12,$L$4:$R$2504,ROW(B1306)-3,FALSE),0)</f>
        <v>0</v>
      </c>
      <c r="L1306" s="109">
        <f t="shared" si="140"/>
        <v>0</v>
      </c>
      <c r="M1306" s="109">
        <f t="shared" si="141"/>
        <v>0</v>
      </c>
      <c r="N1306" s="109">
        <f t="shared" si="142"/>
        <v>0</v>
      </c>
      <c r="O1306" s="109">
        <f t="shared" si="143"/>
        <v>0</v>
      </c>
      <c r="P1306" s="109">
        <f t="shared" si="144"/>
        <v>0</v>
      </c>
      <c r="Q1306" s="109">
        <f t="shared" si="145"/>
        <v>0</v>
      </c>
      <c r="R1306" s="109">
        <f t="shared" si="146"/>
        <v>0</v>
      </c>
      <c r="S1306" s="425"/>
    </row>
    <row r="1307" spans="1:19" x14ac:dyDescent="0.3">
      <c r="A1307" s="421"/>
      <c r="B1307" s="424"/>
      <c r="C1307" s="421"/>
      <c r="D1307" s="421"/>
      <c r="E1307" s="421"/>
      <c r="F1307" s="421"/>
      <c r="G1307" s="421"/>
      <c r="H1307" s="421"/>
      <c r="I1307" s="220">
        <f>IF(B1307&gt;A_Stammdaten!$B$12,0,SUM(C1307,D1307,F1307,G1307)-SUM(E1307,H1307))</f>
        <v>0</v>
      </c>
      <c r="J1307" s="109">
        <f>IF(B1307&gt;2020,HLOOKUP(A_Stammdaten!$B$12,$L$4:$R$2504,ROW(B1307)-3,FALSE)+IF(OR(B1307=0,A_Stammdaten!$B$12&lt;B1307),0,I1307*1/20),0)</f>
        <v>0</v>
      </c>
      <c r="K1307" s="109">
        <f>IF(B1307&gt;2020,HLOOKUP(A_Stammdaten!$B$12,$L$4:$R$2504,ROW(B1307)-3,FALSE),0)</f>
        <v>0</v>
      </c>
      <c r="L1307" s="109">
        <f t="shared" si="140"/>
        <v>0</v>
      </c>
      <c r="M1307" s="109">
        <f t="shared" si="141"/>
        <v>0</v>
      </c>
      <c r="N1307" s="109">
        <f t="shared" si="142"/>
        <v>0</v>
      </c>
      <c r="O1307" s="109">
        <f t="shared" si="143"/>
        <v>0</v>
      </c>
      <c r="P1307" s="109">
        <f t="shared" si="144"/>
        <v>0</v>
      </c>
      <c r="Q1307" s="109">
        <f t="shared" si="145"/>
        <v>0</v>
      </c>
      <c r="R1307" s="109">
        <f t="shared" si="146"/>
        <v>0</v>
      </c>
      <c r="S1307" s="425"/>
    </row>
    <row r="1308" spans="1:19" x14ac:dyDescent="0.3">
      <c r="A1308" s="421"/>
      <c r="B1308" s="424"/>
      <c r="C1308" s="421"/>
      <c r="D1308" s="421"/>
      <c r="E1308" s="421"/>
      <c r="F1308" s="421"/>
      <c r="G1308" s="421"/>
      <c r="H1308" s="421"/>
      <c r="I1308" s="220">
        <f>IF(B1308&gt;A_Stammdaten!$B$12,0,SUM(C1308,D1308,F1308,G1308)-SUM(E1308,H1308))</f>
        <v>0</v>
      </c>
      <c r="J1308" s="109">
        <f>IF(B1308&gt;2020,HLOOKUP(A_Stammdaten!$B$12,$L$4:$R$2504,ROW(B1308)-3,FALSE)+IF(OR(B1308=0,A_Stammdaten!$B$12&lt;B1308),0,I1308*1/20),0)</f>
        <v>0</v>
      </c>
      <c r="K1308" s="109">
        <f>IF(B1308&gt;2020,HLOOKUP(A_Stammdaten!$B$12,$L$4:$R$2504,ROW(B1308)-3,FALSE),0)</f>
        <v>0</v>
      </c>
      <c r="L1308" s="109">
        <f t="shared" si="140"/>
        <v>0</v>
      </c>
      <c r="M1308" s="109">
        <f t="shared" si="141"/>
        <v>0</v>
      </c>
      <c r="N1308" s="109">
        <f t="shared" si="142"/>
        <v>0</v>
      </c>
      <c r="O1308" s="109">
        <f t="shared" si="143"/>
        <v>0</v>
      </c>
      <c r="P1308" s="109">
        <f t="shared" si="144"/>
        <v>0</v>
      </c>
      <c r="Q1308" s="109">
        <f t="shared" si="145"/>
        <v>0</v>
      </c>
      <c r="R1308" s="109">
        <f t="shared" si="146"/>
        <v>0</v>
      </c>
      <c r="S1308" s="425"/>
    </row>
    <row r="1309" spans="1:19" x14ac:dyDescent="0.3">
      <c r="A1309" s="421"/>
      <c r="B1309" s="424"/>
      <c r="C1309" s="421"/>
      <c r="D1309" s="421"/>
      <c r="E1309" s="421"/>
      <c r="F1309" s="421"/>
      <c r="G1309" s="421"/>
      <c r="H1309" s="421"/>
      <c r="I1309" s="220">
        <f>IF(B1309&gt;A_Stammdaten!$B$12,0,SUM(C1309,D1309,F1309,G1309)-SUM(E1309,H1309))</f>
        <v>0</v>
      </c>
      <c r="J1309" s="109">
        <f>IF(B1309&gt;2020,HLOOKUP(A_Stammdaten!$B$12,$L$4:$R$2504,ROW(B1309)-3,FALSE)+IF(OR(B1309=0,A_Stammdaten!$B$12&lt;B1309),0,I1309*1/20),0)</f>
        <v>0</v>
      </c>
      <c r="K1309" s="109">
        <f>IF(B1309&gt;2020,HLOOKUP(A_Stammdaten!$B$12,$L$4:$R$2504,ROW(B1309)-3,FALSE),0)</f>
        <v>0</v>
      </c>
      <c r="L1309" s="109">
        <f t="shared" si="140"/>
        <v>0</v>
      </c>
      <c r="M1309" s="109">
        <f t="shared" si="141"/>
        <v>0</v>
      </c>
      <c r="N1309" s="109">
        <f t="shared" si="142"/>
        <v>0</v>
      </c>
      <c r="O1309" s="109">
        <f t="shared" si="143"/>
        <v>0</v>
      </c>
      <c r="P1309" s="109">
        <f t="shared" si="144"/>
        <v>0</v>
      </c>
      <c r="Q1309" s="109">
        <f t="shared" si="145"/>
        <v>0</v>
      </c>
      <c r="R1309" s="109">
        <f t="shared" si="146"/>
        <v>0</v>
      </c>
      <c r="S1309" s="425"/>
    </row>
    <row r="1310" spans="1:19" x14ac:dyDescent="0.3">
      <c r="A1310" s="421"/>
      <c r="B1310" s="424"/>
      <c r="C1310" s="421"/>
      <c r="D1310" s="421"/>
      <c r="E1310" s="421"/>
      <c r="F1310" s="421"/>
      <c r="G1310" s="421"/>
      <c r="H1310" s="421"/>
      <c r="I1310" s="220">
        <f>IF(B1310&gt;A_Stammdaten!$B$12,0,SUM(C1310,D1310,F1310,G1310)-SUM(E1310,H1310))</f>
        <v>0</v>
      </c>
      <c r="J1310" s="109">
        <f>IF(B1310&gt;2020,HLOOKUP(A_Stammdaten!$B$12,$L$4:$R$2504,ROW(B1310)-3,FALSE)+IF(OR(B1310=0,A_Stammdaten!$B$12&lt;B1310),0,I1310*1/20),0)</f>
        <v>0</v>
      </c>
      <c r="K1310" s="109">
        <f>IF(B1310&gt;2020,HLOOKUP(A_Stammdaten!$B$12,$L$4:$R$2504,ROW(B1310)-3,FALSE),0)</f>
        <v>0</v>
      </c>
      <c r="L1310" s="109">
        <f t="shared" si="140"/>
        <v>0</v>
      </c>
      <c r="M1310" s="109">
        <f t="shared" si="141"/>
        <v>0</v>
      </c>
      <c r="N1310" s="109">
        <f t="shared" si="142"/>
        <v>0</v>
      </c>
      <c r="O1310" s="109">
        <f t="shared" si="143"/>
        <v>0</v>
      </c>
      <c r="P1310" s="109">
        <f t="shared" si="144"/>
        <v>0</v>
      </c>
      <c r="Q1310" s="109">
        <f t="shared" si="145"/>
        <v>0</v>
      </c>
      <c r="R1310" s="109">
        <f t="shared" si="146"/>
        <v>0</v>
      </c>
      <c r="S1310" s="425"/>
    </row>
    <row r="1311" spans="1:19" x14ac:dyDescent="0.3">
      <c r="A1311" s="421"/>
      <c r="B1311" s="424"/>
      <c r="C1311" s="421"/>
      <c r="D1311" s="421"/>
      <c r="E1311" s="421"/>
      <c r="F1311" s="421"/>
      <c r="G1311" s="421"/>
      <c r="H1311" s="421"/>
      <c r="I1311" s="220">
        <f>IF(B1311&gt;A_Stammdaten!$B$12,0,SUM(C1311,D1311,F1311,G1311)-SUM(E1311,H1311))</f>
        <v>0</v>
      </c>
      <c r="J1311" s="109">
        <f>IF(B1311&gt;2020,HLOOKUP(A_Stammdaten!$B$12,$L$4:$R$2504,ROW(B1311)-3,FALSE)+IF(OR(B1311=0,A_Stammdaten!$B$12&lt;B1311),0,I1311*1/20),0)</f>
        <v>0</v>
      </c>
      <c r="K1311" s="109">
        <f>IF(B1311&gt;2020,HLOOKUP(A_Stammdaten!$B$12,$L$4:$R$2504,ROW(B1311)-3,FALSE),0)</f>
        <v>0</v>
      </c>
      <c r="L1311" s="109">
        <f t="shared" si="140"/>
        <v>0</v>
      </c>
      <c r="M1311" s="109">
        <f t="shared" si="141"/>
        <v>0</v>
      </c>
      <c r="N1311" s="109">
        <f t="shared" si="142"/>
        <v>0</v>
      </c>
      <c r="O1311" s="109">
        <f t="shared" si="143"/>
        <v>0</v>
      </c>
      <c r="P1311" s="109">
        <f t="shared" si="144"/>
        <v>0</v>
      </c>
      <c r="Q1311" s="109">
        <f t="shared" si="145"/>
        <v>0</v>
      </c>
      <c r="R1311" s="109">
        <f t="shared" si="146"/>
        <v>0</v>
      </c>
      <c r="S1311" s="425"/>
    </row>
    <row r="1312" spans="1:19" x14ac:dyDescent="0.3">
      <c r="A1312" s="421"/>
      <c r="B1312" s="424"/>
      <c r="C1312" s="421"/>
      <c r="D1312" s="421"/>
      <c r="E1312" s="421"/>
      <c r="F1312" s="421"/>
      <c r="G1312" s="421"/>
      <c r="H1312" s="421"/>
      <c r="I1312" s="220">
        <f>IF(B1312&gt;A_Stammdaten!$B$12,0,SUM(C1312,D1312,F1312,G1312)-SUM(E1312,H1312))</f>
        <v>0</v>
      </c>
      <c r="J1312" s="109">
        <f>IF(B1312&gt;2020,HLOOKUP(A_Stammdaten!$B$12,$L$4:$R$2504,ROW(B1312)-3,FALSE)+IF(OR(B1312=0,A_Stammdaten!$B$12&lt;B1312),0,I1312*1/20),0)</f>
        <v>0</v>
      </c>
      <c r="K1312" s="109">
        <f>IF(B1312&gt;2020,HLOOKUP(A_Stammdaten!$B$12,$L$4:$R$2504,ROW(B1312)-3,FALSE),0)</f>
        <v>0</v>
      </c>
      <c r="L1312" s="109">
        <f t="shared" si="140"/>
        <v>0</v>
      </c>
      <c r="M1312" s="109">
        <f t="shared" si="141"/>
        <v>0</v>
      </c>
      <c r="N1312" s="109">
        <f t="shared" si="142"/>
        <v>0</v>
      </c>
      <c r="O1312" s="109">
        <f t="shared" si="143"/>
        <v>0</v>
      </c>
      <c r="P1312" s="109">
        <f t="shared" si="144"/>
        <v>0</v>
      </c>
      <c r="Q1312" s="109">
        <f t="shared" si="145"/>
        <v>0</v>
      </c>
      <c r="R1312" s="109">
        <f t="shared" si="146"/>
        <v>0</v>
      </c>
      <c r="S1312" s="425"/>
    </row>
    <row r="1313" spans="1:19" x14ac:dyDescent="0.3">
      <c r="A1313" s="421"/>
      <c r="B1313" s="424"/>
      <c r="C1313" s="421"/>
      <c r="D1313" s="421"/>
      <c r="E1313" s="421"/>
      <c r="F1313" s="421"/>
      <c r="G1313" s="421"/>
      <c r="H1313" s="421"/>
      <c r="I1313" s="220">
        <f>IF(B1313&gt;A_Stammdaten!$B$12,0,SUM(C1313,D1313,F1313,G1313)-SUM(E1313,H1313))</f>
        <v>0</v>
      </c>
      <c r="J1313" s="109">
        <f>IF(B1313&gt;2020,HLOOKUP(A_Stammdaten!$B$12,$L$4:$R$2504,ROW(B1313)-3,FALSE)+IF(OR(B1313=0,A_Stammdaten!$B$12&lt;B1313),0,I1313*1/20),0)</f>
        <v>0</v>
      </c>
      <c r="K1313" s="109">
        <f>IF(B1313&gt;2020,HLOOKUP(A_Stammdaten!$B$12,$L$4:$R$2504,ROW(B1313)-3,FALSE),0)</f>
        <v>0</v>
      </c>
      <c r="L1313" s="109">
        <f t="shared" si="140"/>
        <v>0</v>
      </c>
      <c r="M1313" s="109">
        <f t="shared" si="141"/>
        <v>0</v>
      </c>
      <c r="N1313" s="109">
        <f t="shared" si="142"/>
        <v>0</v>
      </c>
      <c r="O1313" s="109">
        <f t="shared" si="143"/>
        <v>0</v>
      </c>
      <c r="P1313" s="109">
        <f t="shared" si="144"/>
        <v>0</v>
      </c>
      <c r="Q1313" s="109">
        <f t="shared" si="145"/>
        <v>0</v>
      </c>
      <c r="R1313" s="109">
        <f t="shared" si="146"/>
        <v>0</v>
      </c>
      <c r="S1313" s="425"/>
    </row>
    <row r="1314" spans="1:19" x14ac:dyDescent="0.3">
      <c r="A1314" s="421"/>
      <c r="B1314" s="424"/>
      <c r="C1314" s="421"/>
      <c r="D1314" s="421"/>
      <c r="E1314" s="421"/>
      <c r="F1314" s="421"/>
      <c r="G1314" s="421"/>
      <c r="H1314" s="421"/>
      <c r="I1314" s="220">
        <f>IF(B1314&gt;A_Stammdaten!$B$12,0,SUM(C1314,D1314,F1314,G1314)-SUM(E1314,H1314))</f>
        <v>0</v>
      </c>
      <c r="J1314" s="109">
        <f>IF(B1314&gt;2020,HLOOKUP(A_Stammdaten!$B$12,$L$4:$R$2504,ROW(B1314)-3,FALSE)+IF(OR(B1314=0,A_Stammdaten!$B$12&lt;B1314),0,I1314*1/20),0)</f>
        <v>0</v>
      </c>
      <c r="K1314" s="109">
        <f>IF(B1314&gt;2020,HLOOKUP(A_Stammdaten!$B$12,$L$4:$R$2504,ROW(B1314)-3,FALSE),0)</f>
        <v>0</v>
      </c>
      <c r="L1314" s="109">
        <f t="shared" si="140"/>
        <v>0</v>
      </c>
      <c r="M1314" s="109">
        <f t="shared" si="141"/>
        <v>0</v>
      </c>
      <c r="N1314" s="109">
        <f t="shared" si="142"/>
        <v>0</v>
      </c>
      <c r="O1314" s="109">
        <f t="shared" si="143"/>
        <v>0</v>
      </c>
      <c r="P1314" s="109">
        <f t="shared" si="144"/>
        <v>0</v>
      </c>
      <c r="Q1314" s="109">
        <f t="shared" si="145"/>
        <v>0</v>
      </c>
      <c r="R1314" s="109">
        <f t="shared" si="146"/>
        <v>0</v>
      </c>
      <c r="S1314" s="425"/>
    </row>
    <row r="1315" spans="1:19" x14ac:dyDescent="0.3">
      <c r="A1315" s="421"/>
      <c r="B1315" s="424"/>
      <c r="C1315" s="421"/>
      <c r="D1315" s="421"/>
      <c r="E1315" s="421"/>
      <c r="F1315" s="421"/>
      <c r="G1315" s="421"/>
      <c r="H1315" s="421"/>
      <c r="I1315" s="220">
        <f>IF(B1315&gt;A_Stammdaten!$B$12,0,SUM(C1315,D1315,F1315,G1315)-SUM(E1315,H1315))</f>
        <v>0</v>
      </c>
      <c r="J1315" s="109">
        <f>IF(B1315&gt;2020,HLOOKUP(A_Stammdaten!$B$12,$L$4:$R$2504,ROW(B1315)-3,FALSE)+IF(OR(B1315=0,A_Stammdaten!$B$12&lt;B1315),0,I1315*1/20),0)</f>
        <v>0</v>
      </c>
      <c r="K1315" s="109">
        <f>IF(B1315&gt;2020,HLOOKUP(A_Stammdaten!$B$12,$L$4:$R$2504,ROW(B1315)-3,FALSE),0)</f>
        <v>0</v>
      </c>
      <c r="L1315" s="109">
        <f t="shared" si="140"/>
        <v>0</v>
      </c>
      <c r="M1315" s="109">
        <f t="shared" si="141"/>
        <v>0</v>
      </c>
      <c r="N1315" s="109">
        <f t="shared" si="142"/>
        <v>0</v>
      </c>
      <c r="O1315" s="109">
        <f t="shared" si="143"/>
        <v>0</v>
      </c>
      <c r="P1315" s="109">
        <f t="shared" si="144"/>
        <v>0</v>
      </c>
      <c r="Q1315" s="109">
        <f t="shared" si="145"/>
        <v>0</v>
      </c>
      <c r="R1315" s="109">
        <f t="shared" si="146"/>
        <v>0</v>
      </c>
      <c r="S1315" s="425"/>
    </row>
    <row r="1316" spans="1:19" x14ac:dyDescent="0.3">
      <c r="A1316" s="421"/>
      <c r="B1316" s="424"/>
      <c r="C1316" s="421"/>
      <c r="D1316" s="421"/>
      <c r="E1316" s="421"/>
      <c r="F1316" s="421"/>
      <c r="G1316" s="421"/>
      <c r="H1316" s="421"/>
      <c r="I1316" s="220">
        <f>IF(B1316&gt;A_Stammdaten!$B$12,0,SUM(C1316,D1316,F1316,G1316)-SUM(E1316,H1316))</f>
        <v>0</v>
      </c>
      <c r="J1316" s="109">
        <f>IF(B1316&gt;2020,HLOOKUP(A_Stammdaten!$B$12,$L$4:$R$2504,ROW(B1316)-3,FALSE)+IF(OR(B1316=0,A_Stammdaten!$B$12&lt;B1316),0,I1316*1/20),0)</f>
        <v>0</v>
      </c>
      <c r="K1316" s="109">
        <f>IF(B1316&gt;2020,HLOOKUP(A_Stammdaten!$B$12,$L$4:$R$2504,ROW(B1316)-3,FALSE),0)</f>
        <v>0</v>
      </c>
      <c r="L1316" s="109">
        <f t="shared" si="140"/>
        <v>0</v>
      </c>
      <c r="M1316" s="109">
        <f t="shared" si="141"/>
        <v>0</v>
      </c>
      <c r="N1316" s="109">
        <f t="shared" si="142"/>
        <v>0</v>
      </c>
      <c r="O1316" s="109">
        <f t="shared" si="143"/>
        <v>0</v>
      </c>
      <c r="P1316" s="109">
        <f t="shared" si="144"/>
        <v>0</v>
      </c>
      <c r="Q1316" s="109">
        <f t="shared" si="145"/>
        <v>0</v>
      </c>
      <c r="R1316" s="109">
        <f t="shared" si="146"/>
        <v>0</v>
      </c>
      <c r="S1316" s="425"/>
    </row>
    <row r="1317" spans="1:19" x14ac:dyDescent="0.3">
      <c r="A1317" s="421"/>
      <c r="B1317" s="424"/>
      <c r="C1317" s="421"/>
      <c r="D1317" s="421"/>
      <c r="E1317" s="421"/>
      <c r="F1317" s="421"/>
      <c r="G1317" s="421"/>
      <c r="H1317" s="421"/>
      <c r="I1317" s="220">
        <f>IF(B1317&gt;A_Stammdaten!$B$12,0,SUM(C1317,D1317,F1317,G1317)-SUM(E1317,H1317))</f>
        <v>0</v>
      </c>
      <c r="J1317" s="109">
        <f>IF(B1317&gt;2020,HLOOKUP(A_Stammdaten!$B$12,$L$4:$R$2504,ROW(B1317)-3,FALSE)+IF(OR(B1317=0,A_Stammdaten!$B$12&lt;B1317),0,I1317*1/20),0)</f>
        <v>0</v>
      </c>
      <c r="K1317" s="109">
        <f>IF(B1317&gt;2020,HLOOKUP(A_Stammdaten!$B$12,$L$4:$R$2504,ROW(B1317)-3,FALSE),0)</f>
        <v>0</v>
      </c>
      <c r="L1317" s="109">
        <f t="shared" si="140"/>
        <v>0</v>
      </c>
      <c r="M1317" s="109">
        <f t="shared" si="141"/>
        <v>0</v>
      </c>
      <c r="N1317" s="109">
        <f t="shared" si="142"/>
        <v>0</v>
      </c>
      <c r="O1317" s="109">
        <f t="shared" si="143"/>
        <v>0</v>
      </c>
      <c r="P1317" s="109">
        <f t="shared" si="144"/>
        <v>0</v>
      </c>
      <c r="Q1317" s="109">
        <f t="shared" si="145"/>
        <v>0</v>
      </c>
      <c r="R1317" s="109">
        <f t="shared" si="146"/>
        <v>0</v>
      </c>
      <c r="S1317" s="425"/>
    </row>
    <row r="1318" spans="1:19" x14ac:dyDescent="0.3">
      <c r="A1318" s="421"/>
      <c r="B1318" s="424"/>
      <c r="C1318" s="421"/>
      <c r="D1318" s="421"/>
      <c r="E1318" s="421"/>
      <c r="F1318" s="421"/>
      <c r="G1318" s="421"/>
      <c r="H1318" s="421"/>
      <c r="I1318" s="220">
        <f>IF(B1318&gt;A_Stammdaten!$B$12,0,SUM(C1318,D1318,F1318,G1318)-SUM(E1318,H1318))</f>
        <v>0</v>
      </c>
      <c r="J1318" s="109">
        <f>IF(B1318&gt;2020,HLOOKUP(A_Stammdaten!$B$12,$L$4:$R$2504,ROW(B1318)-3,FALSE)+IF(OR(B1318=0,A_Stammdaten!$B$12&lt;B1318),0,I1318*1/20),0)</f>
        <v>0</v>
      </c>
      <c r="K1318" s="109">
        <f>IF(B1318&gt;2020,HLOOKUP(A_Stammdaten!$B$12,$L$4:$R$2504,ROW(B1318)-3,FALSE),0)</f>
        <v>0</v>
      </c>
      <c r="L1318" s="109">
        <f t="shared" si="140"/>
        <v>0</v>
      </c>
      <c r="M1318" s="109">
        <f t="shared" si="141"/>
        <v>0</v>
      </c>
      <c r="N1318" s="109">
        <f t="shared" si="142"/>
        <v>0</v>
      </c>
      <c r="O1318" s="109">
        <f t="shared" si="143"/>
        <v>0</v>
      </c>
      <c r="P1318" s="109">
        <f t="shared" si="144"/>
        <v>0</v>
      </c>
      <c r="Q1318" s="109">
        <f t="shared" si="145"/>
        <v>0</v>
      </c>
      <c r="R1318" s="109">
        <f t="shared" si="146"/>
        <v>0</v>
      </c>
      <c r="S1318" s="425"/>
    </row>
    <row r="1319" spans="1:19" x14ac:dyDescent="0.3">
      <c r="A1319" s="421"/>
      <c r="B1319" s="424"/>
      <c r="C1319" s="421"/>
      <c r="D1319" s="421"/>
      <c r="E1319" s="421"/>
      <c r="F1319" s="421"/>
      <c r="G1319" s="421"/>
      <c r="H1319" s="421"/>
      <c r="I1319" s="220">
        <f>IF(B1319&gt;A_Stammdaten!$B$12,0,SUM(C1319,D1319,F1319,G1319)-SUM(E1319,H1319))</f>
        <v>0</v>
      </c>
      <c r="J1319" s="109">
        <f>IF(B1319&gt;2020,HLOOKUP(A_Stammdaten!$B$12,$L$4:$R$2504,ROW(B1319)-3,FALSE)+IF(OR(B1319=0,A_Stammdaten!$B$12&lt;B1319),0,I1319*1/20),0)</f>
        <v>0</v>
      </c>
      <c r="K1319" s="109">
        <f>IF(B1319&gt;2020,HLOOKUP(A_Stammdaten!$B$12,$L$4:$R$2504,ROW(B1319)-3,FALSE),0)</f>
        <v>0</v>
      </c>
      <c r="L1319" s="109">
        <f t="shared" si="140"/>
        <v>0</v>
      </c>
      <c r="M1319" s="109">
        <f t="shared" si="141"/>
        <v>0</v>
      </c>
      <c r="N1319" s="109">
        <f t="shared" si="142"/>
        <v>0</v>
      </c>
      <c r="O1319" s="109">
        <f t="shared" si="143"/>
        <v>0</v>
      </c>
      <c r="P1319" s="109">
        <f t="shared" si="144"/>
        <v>0</v>
      </c>
      <c r="Q1319" s="109">
        <f t="shared" si="145"/>
        <v>0</v>
      </c>
      <c r="R1319" s="109">
        <f t="shared" si="146"/>
        <v>0</v>
      </c>
      <c r="S1319" s="425"/>
    </row>
    <row r="1320" spans="1:19" x14ac:dyDescent="0.3">
      <c r="A1320" s="421"/>
      <c r="B1320" s="424"/>
      <c r="C1320" s="421"/>
      <c r="D1320" s="421"/>
      <c r="E1320" s="421"/>
      <c r="F1320" s="421"/>
      <c r="G1320" s="421"/>
      <c r="H1320" s="421"/>
      <c r="I1320" s="220">
        <f>IF(B1320&gt;A_Stammdaten!$B$12,0,SUM(C1320,D1320,F1320,G1320)-SUM(E1320,H1320))</f>
        <v>0</v>
      </c>
      <c r="J1320" s="109">
        <f>IF(B1320&gt;2020,HLOOKUP(A_Stammdaten!$B$12,$L$4:$R$2504,ROW(B1320)-3,FALSE)+IF(OR(B1320=0,A_Stammdaten!$B$12&lt;B1320),0,I1320*1/20),0)</f>
        <v>0</v>
      </c>
      <c r="K1320" s="109">
        <f>IF(B1320&gt;2020,HLOOKUP(A_Stammdaten!$B$12,$L$4:$R$2504,ROW(B1320)-3,FALSE),0)</f>
        <v>0</v>
      </c>
      <c r="L1320" s="109">
        <f t="shared" si="140"/>
        <v>0</v>
      </c>
      <c r="M1320" s="109">
        <f t="shared" si="141"/>
        <v>0</v>
      </c>
      <c r="N1320" s="109">
        <f t="shared" si="142"/>
        <v>0</v>
      </c>
      <c r="O1320" s="109">
        <f t="shared" si="143"/>
        <v>0</v>
      </c>
      <c r="P1320" s="109">
        <f t="shared" si="144"/>
        <v>0</v>
      </c>
      <c r="Q1320" s="109">
        <f t="shared" si="145"/>
        <v>0</v>
      </c>
      <c r="R1320" s="109">
        <f t="shared" si="146"/>
        <v>0</v>
      </c>
      <c r="S1320" s="425"/>
    </row>
    <row r="1321" spans="1:19" x14ac:dyDescent="0.3">
      <c r="A1321" s="421"/>
      <c r="B1321" s="424"/>
      <c r="C1321" s="421"/>
      <c r="D1321" s="421"/>
      <c r="E1321" s="421"/>
      <c r="F1321" s="421"/>
      <c r="G1321" s="421"/>
      <c r="H1321" s="421"/>
      <c r="I1321" s="220">
        <f>IF(B1321&gt;A_Stammdaten!$B$12,0,SUM(C1321,D1321,F1321,G1321)-SUM(E1321,H1321))</f>
        <v>0</v>
      </c>
      <c r="J1321" s="109">
        <f>IF(B1321&gt;2020,HLOOKUP(A_Stammdaten!$B$12,$L$4:$R$2504,ROW(B1321)-3,FALSE)+IF(OR(B1321=0,A_Stammdaten!$B$12&lt;B1321),0,I1321*1/20),0)</f>
        <v>0</v>
      </c>
      <c r="K1321" s="109">
        <f>IF(B1321&gt;2020,HLOOKUP(A_Stammdaten!$B$12,$L$4:$R$2504,ROW(B1321)-3,FALSE),0)</f>
        <v>0</v>
      </c>
      <c r="L1321" s="109">
        <f t="shared" si="140"/>
        <v>0</v>
      </c>
      <c r="M1321" s="109">
        <f t="shared" si="141"/>
        <v>0</v>
      </c>
      <c r="N1321" s="109">
        <f t="shared" si="142"/>
        <v>0</v>
      </c>
      <c r="O1321" s="109">
        <f t="shared" si="143"/>
        <v>0</v>
      </c>
      <c r="P1321" s="109">
        <f t="shared" si="144"/>
        <v>0</v>
      </c>
      <c r="Q1321" s="109">
        <f t="shared" si="145"/>
        <v>0</v>
      </c>
      <c r="R1321" s="109">
        <f t="shared" si="146"/>
        <v>0</v>
      </c>
      <c r="S1321" s="425"/>
    </row>
    <row r="1322" spans="1:19" x14ac:dyDescent="0.3">
      <c r="A1322" s="421"/>
      <c r="B1322" s="424"/>
      <c r="C1322" s="421"/>
      <c r="D1322" s="421"/>
      <c r="E1322" s="421"/>
      <c r="F1322" s="421"/>
      <c r="G1322" s="421"/>
      <c r="H1322" s="421"/>
      <c r="I1322" s="220">
        <f>IF(B1322&gt;A_Stammdaten!$B$12,0,SUM(C1322,D1322,F1322,G1322)-SUM(E1322,H1322))</f>
        <v>0</v>
      </c>
      <c r="J1322" s="109">
        <f>IF(B1322&gt;2020,HLOOKUP(A_Stammdaten!$B$12,$L$4:$R$2504,ROW(B1322)-3,FALSE)+IF(OR(B1322=0,A_Stammdaten!$B$12&lt;B1322),0,I1322*1/20),0)</f>
        <v>0</v>
      </c>
      <c r="K1322" s="109">
        <f>IF(B1322&gt;2020,HLOOKUP(A_Stammdaten!$B$12,$L$4:$R$2504,ROW(B1322)-3,FALSE),0)</f>
        <v>0</v>
      </c>
      <c r="L1322" s="109">
        <f t="shared" si="140"/>
        <v>0</v>
      </c>
      <c r="M1322" s="109">
        <f t="shared" si="141"/>
        <v>0</v>
      </c>
      <c r="N1322" s="109">
        <f t="shared" si="142"/>
        <v>0</v>
      </c>
      <c r="O1322" s="109">
        <f t="shared" si="143"/>
        <v>0</v>
      </c>
      <c r="P1322" s="109">
        <f t="shared" si="144"/>
        <v>0</v>
      </c>
      <c r="Q1322" s="109">
        <f t="shared" si="145"/>
        <v>0</v>
      </c>
      <c r="R1322" s="109">
        <f t="shared" si="146"/>
        <v>0</v>
      </c>
      <c r="S1322" s="425"/>
    </row>
    <row r="1323" spans="1:19" x14ac:dyDescent="0.3">
      <c r="A1323" s="421"/>
      <c r="B1323" s="424"/>
      <c r="C1323" s="421"/>
      <c r="D1323" s="421"/>
      <c r="E1323" s="421"/>
      <c r="F1323" s="421"/>
      <c r="G1323" s="421"/>
      <c r="H1323" s="421"/>
      <c r="I1323" s="220">
        <f>IF(B1323&gt;A_Stammdaten!$B$12,0,SUM(C1323,D1323,F1323,G1323)-SUM(E1323,H1323))</f>
        <v>0</v>
      </c>
      <c r="J1323" s="109">
        <f>IF(B1323&gt;2020,HLOOKUP(A_Stammdaten!$B$12,$L$4:$R$2504,ROW(B1323)-3,FALSE)+IF(OR(B1323=0,A_Stammdaten!$B$12&lt;B1323),0,I1323*1/20),0)</f>
        <v>0</v>
      </c>
      <c r="K1323" s="109">
        <f>IF(B1323&gt;2020,HLOOKUP(A_Stammdaten!$B$12,$L$4:$R$2504,ROW(B1323)-3,FALSE),0)</f>
        <v>0</v>
      </c>
      <c r="L1323" s="109">
        <f t="shared" si="140"/>
        <v>0</v>
      </c>
      <c r="M1323" s="109">
        <f t="shared" si="141"/>
        <v>0</v>
      </c>
      <c r="N1323" s="109">
        <f t="shared" si="142"/>
        <v>0</v>
      </c>
      <c r="O1323" s="109">
        <f t="shared" si="143"/>
        <v>0</v>
      </c>
      <c r="P1323" s="109">
        <f t="shared" si="144"/>
        <v>0</v>
      </c>
      <c r="Q1323" s="109">
        <f t="shared" si="145"/>
        <v>0</v>
      </c>
      <c r="R1323" s="109">
        <f t="shared" si="146"/>
        <v>0</v>
      </c>
      <c r="S1323" s="425"/>
    </row>
    <row r="1324" spans="1:19" x14ac:dyDescent="0.3">
      <c r="A1324" s="421"/>
      <c r="B1324" s="424"/>
      <c r="C1324" s="421"/>
      <c r="D1324" s="421"/>
      <c r="E1324" s="421"/>
      <c r="F1324" s="421"/>
      <c r="G1324" s="421"/>
      <c r="H1324" s="421"/>
      <c r="I1324" s="220">
        <f>IF(B1324&gt;A_Stammdaten!$B$12,0,SUM(C1324,D1324,F1324,G1324)-SUM(E1324,H1324))</f>
        <v>0</v>
      </c>
      <c r="J1324" s="109">
        <f>IF(B1324&gt;2020,HLOOKUP(A_Stammdaten!$B$12,$L$4:$R$2504,ROW(B1324)-3,FALSE)+IF(OR(B1324=0,A_Stammdaten!$B$12&lt;B1324),0,I1324*1/20),0)</f>
        <v>0</v>
      </c>
      <c r="K1324" s="109">
        <f>IF(B1324&gt;2020,HLOOKUP(A_Stammdaten!$B$12,$L$4:$R$2504,ROW(B1324)-3,FALSE),0)</f>
        <v>0</v>
      </c>
      <c r="L1324" s="109">
        <f t="shared" si="140"/>
        <v>0</v>
      </c>
      <c r="M1324" s="109">
        <f t="shared" si="141"/>
        <v>0</v>
      </c>
      <c r="N1324" s="109">
        <f t="shared" si="142"/>
        <v>0</v>
      </c>
      <c r="O1324" s="109">
        <f t="shared" si="143"/>
        <v>0</v>
      </c>
      <c r="P1324" s="109">
        <f t="shared" si="144"/>
        <v>0</v>
      </c>
      <c r="Q1324" s="109">
        <f t="shared" si="145"/>
        <v>0</v>
      </c>
      <c r="R1324" s="109">
        <f t="shared" si="146"/>
        <v>0</v>
      </c>
      <c r="S1324" s="425"/>
    </row>
    <row r="1325" spans="1:19" x14ac:dyDescent="0.3">
      <c r="A1325" s="421"/>
      <c r="B1325" s="424"/>
      <c r="C1325" s="421"/>
      <c r="D1325" s="421"/>
      <c r="E1325" s="421"/>
      <c r="F1325" s="421"/>
      <c r="G1325" s="421"/>
      <c r="H1325" s="421"/>
      <c r="I1325" s="220">
        <f>IF(B1325&gt;A_Stammdaten!$B$12,0,SUM(C1325,D1325,F1325,G1325)-SUM(E1325,H1325))</f>
        <v>0</v>
      </c>
      <c r="J1325" s="109">
        <f>IF(B1325&gt;2020,HLOOKUP(A_Stammdaten!$B$12,$L$4:$R$2504,ROW(B1325)-3,FALSE)+IF(OR(B1325=0,A_Stammdaten!$B$12&lt;B1325),0,I1325*1/20),0)</f>
        <v>0</v>
      </c>
      <c r="K1325" s="109">
        <f>IF(B1325&gt;2020,HLOOKUP(A_Stammdaten!$B$12,$L$4:$R$2504,ROW(B1325)-3,FALSE),0)</f>
        <v>0</v>
      </c>
      <c r="L1325" s="109">
        <f t="shared" si="140"/>
        <v>0</v>
      </c>
      <c r="M1325" s="109">
        <f t="shared" si="141"/>
        <v>0</v>
      </c>
      <c r="N1325" s="109">
        <f t="shared" si="142"/>
        <v>0</v>
      </c>
      <c r="O1325" s="109">
        <f t="shared" si="143"/>
        <v>0</v>
      </c>
      <c r="P1325" s="109">
        <f t="shared" si="144"/>
        <v>0</v>
      </c>
      <c r="Q1325" s="109">
        <f t="shared" si="145"/>
        <v>0</v>
      </c>
      <c r="R1325" s="109">
        <f t="shared" si="146"/>
        <v>0</v>
      </c>
      <c r="S1325" s="425"/>
    </row>
    <row r="1326" spans="1:19" x14ac:dyDescent="0.3">
      <c r="A1326" s="421"/>
      <c r="B1326" s="424"/>
      <c r="C1326" s="421"/>
      <c r="D1326" s="421"/>
      <c r="E1326" s="421"/>
      <c r="F1326" s="421"/>
      <c r="G1326" s="421"/>
      <c r="H1326" s="421"/>
      <c r="I1326" s="220">
        <f>IF(B1326&gt;A_Stammdaten!$B$12,0,SUM(C1326,D1326,F1326,G1326)-SUM(E1326,H1326))</f>
        <v>0</v>
      </c>
      <c r="J1326" s="109">
        <f>IF(B1326&gt;2020,HLOOKUP(A_Stammdaten!$B$12,$L$4:$R$2504,ROW(B1326)-3,FALSE)+IF(OR(B1326=0,A_Stammdaten!$B$12&lt;B1326),0,I1326*1/20),0)</f>
        <v>0</v>
      </c>
      <c r="K1326" s="109">
        <f>IF(B1326&gt;2020,HLOOKUP(A_Stammdaten!$B$12,$L$4:$R$2504,ROW(B1326)-3,FALSE),0)</f>
        <v>0</v>
      </c>
      <c r="L1326" s="109">
        <f t="shared" si="140"/>
        <v>0</v>
      </c>
      <c r="M1326" s="109">
        <f t="shared" si="141"/>
        <v>0</v>
      </c>
      <c r="N1326" s="109">
        <f t="shared" si="142"/>
        <v>0</v>
      </c>
      <c r="O1326" s="109">
        <f t="shared" si="143"/>
        <v>0</v>
      </c>
      <c r="P1326" s="109">
        <f t="shared" si="144"/>
        <v>0</v>
      </c>
      <c r="Q1326" s="109">
        <f t="shared" si="145"/>
        <v>0</v>
      </c>
      <c r="R1326" s="109">
        <f t="shared" si="146"/>
        <v>0</v>
      </c>
      <c r="S1326" s="425"/>
    </row>
    <row r="1327" spans="1:19" x14ac:dyDescent="0.3">
      <c r="A1327" s="421"/>
      <c r="B1327" s="424"/>
      <c r="C1327" s="421"/>
      <c r="D1327" s="421"/>
      <c r="E1327" s="421"/>
      <c r="F1327" s="421"/>
      <c r="G1327" s="421"/>
      <c r="H1327" s="421"/>
      <c r="I1327" s="220">
        <f>IF(B1327&gt;A_Stammdaten!$B$12,0,SUM(C1327,D1327,F1327,G1327)-SUM(E1327,H1327))</f>
        <v>0</v>
      </c>
      <c r="J1327" s="109">
        <f>IF(B1327&gt;2020,HLOOKUP(A_Stammdaten!$B$12,$L$4:$R$2504,ROW(B1327)-3,FALSE)+IF(OR(B1327=0,A_Stammdaten!$B$12&lt;B1327),0,I1327*1/20),0)</f>
        <v>0</v>
      </c>
      <c r="K1327" s="109">
        <f>IF(B1327&gt;2020,HLOOKUP(A_Stammdaten!$B$12,$L$4:$R$2504,ROW(B1327)-3,FALSE),0)</f>
        <v>0</v>
      </c>
      <c r="L1327" s="109">
        <f t="shared" si="140"/>
        <v>0</v>
      </c>
      <c r="M1327" s="109">
        <f t="shared" si="141"/>
        <v>0</v>
      </c>
      <c r="N1327" s="109">
        <f t="shared" si="142"/>
        <v>0</v>
      </c>
      <c r="O1327" s="109">
        <f t="shared" si="143"/>
        <v>0</v>
      </c>
      <c r="P1327" s="109">
        <f t="shared" si="144"/>
        <v>0</v>
      </c>
      <c r="Q1327" s="109">
        <f t="shared" si="145"/>
        <v>0</v>
      </c>
      <c r="R1327" s="109">
        <f t="shared" si="146"/>
        <v>0</v>
      </c>
      <c r="S1327" s="425"/>
    </row>
    <row r="1328" spans="1:19" x14ac:dyDescent="0.3">
      <c r="A1328" s="421"/>
      <c r="B1328" s="424"/>
      <c r="C1328" s="421"/>
      <c r="D1328" s="421"/>
      <c r="E1328" s="421"/>
      <c r="F1328" s="421"/>
      <c r="G1328" s="421"/>
      <c r="H1328" s="421"/>
      <c r="I1328" s="220">
        <f>IF(B1328&gt;A_Stammdaten!$B$12,0,SUM(C1328,D1328,F1328,G1328)-SUM(E1328,H1328))</f>
        <v>0</v>
      </c>
      <c r="J1328" s="109">
        <f>IF(B1328&gt;2020,HLOOKUP(A_Stammdaten!$B$12,$L$4:$R$2504,ROW(B1328)-3,FALSE)+IF(OR(B1328=0,A_Stammdaten!$B$12&lt;B1328),0,I1328*1/20),0)</f>
        <v>0</v>
      </c>
      <c r="K1328" s="109">
        <f>IF(B1328&gt;2020,HLOOKUP(A_Stammdaten!$B$12,$L$4:$R$2504,ROW(B1328)-3,FALSE),0)</f>
        <v>0</v>
      </c>
      <c r="L1328" s="109">
        <f t="shared" si="140"/>
        <v>0</v>
      </c>
      <c r="M1328" s="109">
        <f t="shared" si="141"/>
        <v>0</v>
      </c>
      <c r="N1328" s="109">
        <f t="shared" si="142"/>
        <v>0</v>
      </c>
      <c r="O1328" s="109">
        <f t="shared" si="143"/>
        <v>0</v>
      </c>
      <c r="P1328" s="109">
        <f t="shared" si="144"/>
        <v>0</v>
      </c>
      <c r="Q1328" s="109">
        <f t="shared" si="145"/>
        <v>0</v>
      </c>
      <c r="R1328" s="109">
        <f t="shared" si="146"/>
        <v>0</v>
      </c>
      <c r="S1328" s="425"/>
    </row>
    <row r="1329" spans="1:19" x14ac:dyDescent="0.3">
      <c r="A1329" s="421"/>
      <c r="B1329" s="424"/>
      <c r="C1329" s="421"/>
      <c r="D1329" s="421"/>
      <c r="E1329" s="421"/>
      <c r="F1329" s="421"/>
      <c r="G1329" s="421"/>
      <c r="H1329" s="421"/>
      <c r="I1329" s="220">
        <f>IF(B1329&gt;A_Stammdaten!$B$12,0,SUM(C1329,D1329,F1329,G1329)-SUM(E1329,H1329))</f>
        <v>0</v>
      </c>
      <c r="J1329" s="109">
        <f>IF(B1329&gt;2020,HLOOKUP(A_Stammdaten!$B$12,$L$4:$R$2504,ROW(B1329)-3,FALSE)+IF(OR(B1329=0,A_Stammdaten!$B$12&lt;B1329),0,I1329*1/20),0)</f>
        <v>0</v>
      </c>
      <c r="K1329" s="109">
        <f>IF(B1329&gt;2020,HLOOKUP(A_Stammdaten!$B$12,$L$4:$R$2504,ROW(B1329)-3,FALSE),0)</f>
        <v>0</v>
      </c>
      <c r="L1329" s="109">
        <f t="shared" si="140"/>
        <v>0</v>
      </c>
      <c r="M1329" s="109">
        <f t="shared" si="141"/>
        <v>0</v>
      </c>
      <c r="N1329" s="109">
        <f t="shared" si="142"/>
        <v>0</v>
      </c>
      <c r="O1329" s="109">
        <f t="shared" si="143"/>
        <v>0</v>
      </c>
      <c r="P1329" s="109">
        <f t="shared" si="144"/>
        <v>0</v>
      </c>
      <c r="Q1329" s="109">
        <f t="shared" si="145"/>
        <v>0</v>
      </c>
      <c r="R1329" s="109">
        <f t="shared" si="146"/>
        <v>0</v>
      </c>
      <c r="S1329" s="425"/>
    </row>
    <row r="1330" spans="1:19" x14ac:dyDescent="0.3">
      <c r="A1330" s="421"/>
      <c r="B1330" s="424"/>
      <c r="C1330" s="421"/>
      <c r="D1330" s="421"/>
      <c r="E1330" s="421"/>
      <c r="F1330" s="421"/>
      <c r="G1330" s="421"/>
      <c r="H1330" s="421"/>
      <c r="I1330" s="220">
        <f>IF(B1330&gt;A_Stammdaten!$B$12,0,SUM(C1330,D1330,F1330,G1330)-SUM(E1330,H1330))</f>
        <v>0</v>
      </c>
      <c r="J1330" s="109">
        <f>IF(B1330&gt;2020,HLOOKUP(A_Stammdaten!$B$12,$L$4:$R$2504,ROW(B1330)-3,FALSE)+IF(OR(B1330=0,A_Stammdaten!$B$12&lt;B1330),0,I1330*1/20),0)</f>
        <v>0</v>
      </c>
      <c r="K1330" s="109">
        <f>IF(B1330&gt;2020,HLOOKUP(A_Stammdaten!$B$12,$L$4:$R$2504,ROW(B1330)-3,FALSE),0)</f>
        <v>0</v>
      </c>
      <c r="L1330" s="109">
        <f t="shared" si="140"/>
        <v>0</v>
      </c>
      <c r="M1330" s="109">
        <f t="shared" si="141"/>
        <v>0</v>
      </c>
      <c r="N1330" s="109">
        <f t="shared" si="142"/>
        <v>0</v>
      </c>
      <c r="O1330" s="109">
        <f t="shared" si="143"/>
        <v>0</v>
      </c>
      <c r="P1330" s="109">
        <f t="shared" si="144"/>
        <v>0</v>
      </c>
      <c r="Q1330" s="109">
        <f t="shared" si="145"/>
        <v>0</v>
      </c>
      <c r="R1330" s="109">
        <f t="shared" si="146"/>
        <v>0</v>
      </c>
      <c r="S1330" s="425"/>
    </row>
    <row r="1331" spans="1:19" x14ac:dyDescent="0.3">
      <c r="A1331" s="421"/>
      <c r="B1331" s="424"/>
      <c r="C1331" s="421"/>
      <c r="D1331" s="421"/>
      <c r="E1331" s="421"/>
      <c r="F1331" s="421"/>
      <c r="G1331" s="421"/>
      <c r="H1331" s="421"/>
      <c r="I1331" s="220">
        <f>IF(B1331&gt;A_Stammdaten!$B$12,0,SUM(C1331,D1331,F1331,G1331)-SUM(E1331,H1331))</f>
        <v>0</v>
      </c>
      <c r="J1331" s="109">
        <f>IF(B1331&gt;2020,HLOOKUP(A_Stammdaten!$B$12,$L$4:$R$2504,ROW(B1331)-3,FALSE)+IF(OR(B1331=0,A_Stammdaten!$B$12&lt;B1331),0,I1331*1/20),0)</f>
        <v>0</v>
      </c>
      <c r="K1331" s="109">
        <f>IF(B1331&gt;2020,HLOOKUP(A_Stammdaten!$B$12,$L$4:$R$2504,ROW(B1331)-3,FALSE),0)</f>
        <v>0</v>
      </c>
      <c r="L1331" s="109">
        <f t="shared" si="140"/>
        <v>0</v>
      </c>
      <c r="M1331" s="109">
        <f t="shared" si="141"/>
        <v>0</v>
      </c>
      <c r="N1331" s="109">
        <f t="shared" si="142"/>
        <v>0</v>
      </c>
      <c r="O1331" s="109">
        <f t="shared" si="143"/>
        <v>0</v>
      </c>
      <c r="P1331" s="109">
        <f t="shared" si="144"/>
        <v>0</v>
      </c>
      <c r="Q1331" s="109">
        <f t="shared" si="145"/>
        <v>0</v>
      </c>
      <c r="R1331" s="109">
        <f t="shared" si="146"/>
        <v>0</v>
      </c>
      <c r="S1331" s="425"/>
    </row>
    <row r="1332" spans="1:19" x14ac:dyDescent="0.3">
      <c r="A1332" s="421"/>
      <c r="B1332" s="424"/>
      <c r="C1332" s="421"/>
      <c r="D1332" s="421"/>
      <c r="E1332" s="421"/>
      <c r="F1332" s="421"/>
      <c r="G1332" s="421"/>
      <c r="H1332" s="421"/>
      <c r="I1332" s="220">
        <f>IF(B1332&gt;A_Stammdaten!$B$12,0,SUM(C1332,D1332,F1332,G1332)-SUM(E1332,H1332))</f>
        <v>0</v>
      </c>
      <c r="J1332" s="109">
        <f>IF(B1332&gt;2020,HLOOKUP(A_Stammdaten!$B$12,$L$4:$R$2504,ROW(B1332)-3,FALSE)+IF(OR(B1332=0,A_Stammdaten!$B$12&lt;B1332),0,I1332*1/20),0)</f>
        <v>0</v>
      </c>
      <c r="K1332" s="109">
        <f>IF(B1332&gt;2020,HLOOKUP(A_Stammdaten!$B$12,$L$4:$R$2504,ROW(B1332)-3,FALSE),0)</f>
        <v>0</v>
      </c>
      <c r="L1332" s="109">
        <f t="shared" si="140"/>
        <v>0</v>
      </c>
      <c r="M1332" s="109">
        <f t="shared" si="141"/>
        <v>0</v>
      </c>
      <c r="N1332" s="109">
        <f t="shared" si="142"/>
        <v>0</v>
      </c>
      <c r="O1332" s="109">
        <f t="shared" si="143"/>
        <v>0</v>
      </c>
      <c r="P1332" s="109">
        <f t="shared" si="144"/>
        <v>0</v>
      </c>
      <c r="Q1332" s="109">
        <f t="shared" si="145"/>
        <v>0</v>
      </c>
      <c r="R1332" s="109">
        <f t="shared" si="146"/>
        <v>0</v>
      </c>
      <c r="S1332" s="425"/>
    </row>
    <row r="1333" spans="1:19" x14ac:dyDescent="0.3">
      <c r="A1333" s="421"/>
      <c r="B1333" s="424"/>
      <c r="C1333" s="421"/>
      <c r="D1333" s="421"/>
      <c r="E1333" s="421"/>
      <c r="F1333" s="421"/>
      <c r="G1333" s="421"/>
      <c r="H1333" s="421"/>
      <c r="I1333" s="220">
        <f>IF(B1333&gt;A_Stammdaten!$B$12,0,SUM(C1333,D1333,F1333,G1333)-SUM(E1333,H1333))</f>
        <v>0</v>
      </c>
      <c r="J1333" s="109">
        <f>IF(B1333&gt;2020,HLOOKUP(A_Stammdaten!$B$12,$L$4:$R$2504,ROW(B1333)-3,FALSE)+IF(OR(B1333=0,A_Stammdaten!$B$12&lt;B1333),0,I1333*1/20),0)</f>
        <v>0</v>
      </c>
      <c r="K1333" s="109">
        <f>IF(B1333&gt;2020,HLOOKUP(A_Stammdaten!$B$12,$L$4:$R$2504,ROW(B1333)-3,FALSE),0)</f>
        <v>0</v>
      </c>
      <c r="L1333" s="109">
        <f t="shared" si="140"/>
        <v>0</v>
      </c>
      <c r="M1333" s="109">
        <f t="shared" si="141"/>
        <v>0</v>
      </c>
      <c r="N1333" s="109">
        <f t="shared" si="142"/>
        <v>0</v>
      </c>
      <c r="O1333" s="109">
        <f t="shared" si="143"/>
        <v>0</v>
      </c>
      <c r="P1333" s="109">
        <f t="shared" si="144"/>
        <v>0</v>
      </c>
      <c r="Q1333" s="109">
        <f t="shared" si="145"/>
        <v>0</v>
      </c>
      <c r="R1333" s="109">
        <f t="shared" si="146"/>
        <v>0</v>
      </c>
      <c r="S1333" s="425"/>
    </row>
    <row r="1334" spans="1:19" x14ac:dyDescent="0.3">
      <c r="A1334" s="421"/>
      <c r="B1334" s="424"/>
      <c r="C1334" s="421"/>
      <c r="D1334" s="421"/>
      <c r="E1334" s="421"/>
      <c r="F1334" s="421"/>
      <c r="G1334" s="421"/>
      <c r="H1334" s="421"/>
      <c r="I1334" s="220">
        <f>IF(B1334&gt;A_Stammdaten!$B$12,0,SUM(C1334,D1334,F1334,G1334)-SUM(E1334,H1334))</f>
        <v>0</v>
      </c>
      <c r="J1334" s="109">
        <f>IF(B1334&gt;2020,HLOOKUP(A_Stammdaten!$B$12,$L$4:$R$2504,ROW(B1334)-3,FALSE)+IF(OR(B1334=0,A_Stammdaten!$B$12&lt;B1334),0,I1334*1/20),0)</f>
        <v>0</v>
      </c>
      <c r="K1334" s="109">
        <f>IF(B1334&gt;2020,HLOOKUP(A_Stammdaten!$B$12,$L$4:$R$2504,ROW(B1334)-3,FALSE),0)</f>
        <v>0</v>
      </c>
      <c r="L1334" s="109">
        <f t="shared" si="140"/>
        <v>0</v>
      </c>
      <c r="M1334" s="109">
        <f t="shared" si="141"/>
        <v>0</v>
      </c>
      <c r="N1334" s="109">
        <f t="shared" si="142"/>
        <v>0</v>
      </c>
      <c r="O1334" s="109">
        <f t="shared" si="143"/>
        <v>0</v>
      </c>
      <c r="P1334" s="109">
        <f t="shared" si="144"/>
        <v>0</v>
      </c>
      <c r="Q1334" s="109">
        <f t="shared" si="145"/>
        <v>0</v>
      </c>
      <c r="R1334" s="109">
        <f t="shared" si="146"/>
        <v>0</v>
      </c>
      <c r="S1334" s="425"/>
    </row>
    <row r="1335" spans="1:19" x14ac:dyDescent="0.3">
      <c r="A1335" s="421"/>
      <c r="B1335" s="424"/>
      <c r="C1335" s="421"/>
      <c r="D1335" s="421"/>
      <c r="E1335" s="421"/>
      <c r="F1335" s="421"/>
      <c r="G1335" s="421"/>
      <c r="H1335" s="421"/>
      <c r="I1335" s="220">
        <f>IF(B1335&gt;A_Stammdaten!$B$12,0,SUM(C1335,D1335,F1335,G1335)-SUM(E1335,H1335))</f>
        <v>0</v>
      </c>
      <c r="J1335" s="109">
        <f>IF(B1335&gt;2020,HLOOKUP(A_Stammdaten!$B$12,$L$4:$R$2504,ROW(B1335)-3,FALSE)+IF(OR(B1335=0,A_Stammdaten!$B$12&lt;B1335),0,I1335*1/20),0)</f>
        <v>0</v>
      </c>
      <c r="K1335" s="109">
        <f>IF(B1335&gt;2020,HLOOKUP(A_Stammdaten!$B$12,$L$4:$R$2504,ROW(B1335)-3,FALSE),0)</f>
        <v>0</v>
      </c>
      <c r="L1335" s="109">
        <f t="shared" si="140"/>
        <v>0</v>
      </c>
      <c r="M1335" s="109">
        <f t="shared" si="141"/>
        <v>0</v>
      </c>
      <c r="N1335" s="109">
        <f t="shared" si="142"/>
        <v>0</v>
      </c>
      <c r="O1335" s="109">
        <f t="shared" si="143"/>
        <v>0</v>
      </c>
      <c r="P1335" s="109">
        <f t="shared" si="144"/>
        <v>0</v>
      </c>
      <c r="Q1335" s="109">
        <f t="shared" si="145"/>
        <v>0</v>
      </c>
      <c r="R1335" s="109">
        <f t="shared" si="146"/>
        <v>0</v>
      </c>
      <c r="S1335" s="425"/>
    </row>
    <row r="1336" spans="1:19" x14ac:dyDescent="0.3">
      <c r="A1336" s="421"/>
      <c r="B1336" s="424"/>
      <c r="C1336" s="421"/>
      <c r="D1336" s="421"/>
      <c r="E1336" s="421"/>
      <c r="F1336" s="421"/>
      <c r="G1336" s="421"/>
      <c r="H1336" s="421"/>
      <c r="I1336" s="220">
        <f>IF(B1336&gt;A_Stammdaten!$B$12,0,SUM(C1336,D1336,F1336,G1336)-SUM(E1336,H1336))</f>
        <v>0</v>
      </c>
      <c r="J1336" s="109">
        <f>IF(B1336&gt;2020,HLOOKUP(A_Stammdaten!$B$12,$L$4:$R$2504,ROW(B1336)-3,FALSE)+IF(OR(B1336=0,A_Stammdaten!$B$12&lt;B1336),0,I1336*1/20),0)</f>
        <v>0</v>
      </c>
      <c r="K1336" s="109">
        <f>IF(B1336&gt;2020,HLOOKUP(A_Stammdaten!$B$12,$L$4:$R$2504,ROW(B1336)-3,FALSE),0)</f>
        <v>0</v>
      </c>
      <c r="L1336" s="109">
        <f t="shared" si="140"/>
        <v>0</v>
      </c>
      <c r="M1336" s="109">
        <f t="shared" si="141"/>
        <v>0</v>
      </c>
      <c r="N1336" s="109">
        <f t="shared" si="142"/>
        <v>0</v>
      </c>
      <c r="O1336" s="109">
        <f t="shared" si="143"/>
        <v>0</v>
      </c>
      <c r="P1336" s="109">
        <f t="shared" si="144"/>
        <v>0</v>
      </c>
      <c r="Q1336" s="109">
        <f t="shared" si="145"/>
        <v>0</v>
      </c>
      <c r="R1336" s="109">
        <f t="shared" si="146"/>
        <v>0</v>
      </c>
      <c r="S1336" s="425"/>
    </row>
    <row r="1337" spans="1:19" x14ac:dyDescent="0.3">
      <c r="A1337" s="421"/>
      <c r="B1337" s="424"/>
      <c r="C1337" s="421"/>
      <c r="D1337" s="421"/>
      <c r="E1337" s="421"/>
      <c r="F1337" s="421"/>
      <c r="G1337" s="421"/>
      <c r="H1337" s="421"/>
      <c r="I1337" s="220">
        <f>IF(B1337&gt;A_Stammdaten!$B$12,0,SUM(C1337,D1337,F1337,G1337)-SUM(E1337,H1337))</f>
        <v>0</v>
      </c>
      <c r="J1337" s="109">
        <f>IF(B1337&gt;2020,HLOOKUP(A_Stammdaten!$B$12,$L$4:$R$2504,ROW(B1337)-3,FALSE)+IF(OR(B1337=0,A_Stammdaten!$B$12&lt;B1337),0,I1337*1/20),0)</f>
        <v>0</v>
      </c>
      <c r="K1337" s="109">
        <f>IF(B1337&gt;2020,HLOOKUP(A_Stammdaten!$B$12,$L$4:$R$2504,ROW(B1337)-3,FALSE),0)</f>
        <v>0</v>
      </c>
      <c r="L1337" s="109">
        <f t="shared" si="140"/>
        <v>0</v>
      </c>
      <c r="M1337" s="109">
        <f t="shared" si="141"/>
        <v>0</v>
      </c>
      <c r="N1337" s="109">
        <f t="shared" si="142"/>
        <v>0</v>
      </c>
      <c r="O1337" s="109">
        <f t="shared" si="143"/>
        <v>0</v>
      </c>
      <c r="P1337" s="109">
        <f t="shared" si="144"/>
        <v>0</v>
      </c>
      <c r="Q1337" s="109">
        <f t="shared" si="145"/>
        <v>0</v>
      </c>
      <c r="R1337" s="109">
        <f t="shared" si="146"/>
        <v>0</v>
      </c>
      <c r="S1337" s="425"/>
    </row>
    <row r="1338" spans="1:19" x14ac:dyDescent="0.3">
      <c r="A1338" s="421"/>
      <c r="B1338" s="424"/>
      <c r="C1338" s="421"/>
      <c r="D1338" s="421"/>
      <c r="E1338" s="421"/>
      <c r="F1338" s="421"/>
      <c r="G1338" s="421"/>
      <c r="H1338" s="421"/>
      <c r="I1338" s="220">
        <f>IF(B1338&gt;A_Stammdaten!$B$12,0,SUM(C1338,D1338,F1338,G1338)-SUM(E1338,H1338))</f>
        <v>0</v>
      </c>
      <c r="J1338" s="109">
        <f>IF(B1338&gt;2020,HLOOKUP(A_Stammdaten!$B$12,$L$4:$R$2504,ROW(B1338)-3,FALSE)+IF(OR(B1338=0,A_Stammdaten!$B$12&lt;B1338),0,I1338*1/20),0)</f>
        <v>0</v>
      </c>
      <c r="K1338" s="109">
        <f>IF(B1338&gt;2020,HLOOKUP(A_Stammdaten!$B$12,$L$4:$R$2504,ROW(B1338)-3,FALSE),0)</f>
        <v>0</v>
      </c>
      <c r="L1338" s="109">
        <f t="shared" si="140"/>
        <v>0</v>
      </c>
      <c r="M1338" s="109">
        <f t="shared" si="141"/>
        <v>0</v>
      </c>
      <c r="N1338" s="109">
        <f t="shared" si="142"/>
        <v>0</v>
      </c>
      <c r="O1338" s="109">
        <f t="shared" si="143"/>
        <v>0</v>
      </c>
      <c r="P1338" s="109">
        <f t="shared" si="144"/>
        <v>0</v>
      </c>
      <c r="Q1338" s="109">
        <f t="shared" si="145"/>
        <v>0</v>
      </c>
      <c r="R1338" s="109">
        <f t="shared" si="146"/>
        <v>0</v>
      </c>
      <c r="S1338" s="425"/>
    </row>
    <row r="1339" spans="1:19" x14ac:dyDescent="0.3">
      <c r="A1339" s="421"/>
      <c r="B1339" s="424"/>
      <c r="C1339" s="421"/>
      <c r="D1339" s="421"/>
      <c r="E1339" s="421"/>
      <c r="F1339" s="421"/>
      <c r="G1339" s="421"/>
      <c r="H1339" s="421"/>
      <c r="I1339" s="220">
        <f>IF(B1339&gt;A_Stammdaten!$B$12,0,SUM(C1339,D1339,F1339,G1339)-SUM(E1339,H1339))</f>
        <v>0</v>
      </c>
      <c r="J1339" s="109">
        <f>IF(B1339&gt;2020,HLOOKUP(A_Stammdaten!$B$12,$L$4:$R$2504,ROW(B1339)-3,FALSE)+IF(OR(B1339=0,A_Stammdaten!$B$12&lt;B1339),0,I1339*1/20),0)</f>
        <v>0</v>
      </c>
      <c r="K1339" s="109">
        <f>IF(B1339&gt;2020,HLOOKUP(A_Stammdaten!$B$12,$L$4:$R$2504,ROW(B1339)-3,FALSE),0)</f>
        <v>0</v>
      </c>
      <c r="L1339" s="109">
        <f t="shared" si="140"/>
        <v>0</v>
      </c>
      <c r="M1339" s="109">
        <f t="shared" si="141"/>
        <v>0</v>
      </c>
      <c r="N1339" s="109">
        <f t="shared" si="142"/>
        <v>0</v>
      </c>
      <c r="O1339" s="109">
        <f t="shared" si="143"/>
        <v>0</v>
      </c>
      <c r="P1339" s="109">
        <f t="shared" si="144"/>
        <v>0</v>
      </c>
      <c r="Q1339" s="109">
        <f t="shared" si="145"/>
        <v>0</v>
      </c>
      <c r="R1339" s="109">
        <f t="shared" si="146"/>
        <v>0</v>
      </c>
      <c r="S1339" s="425"/>
    </row>
    <row r="1340" spans="1:19" x14ac:dyDescent="0.3">
      <c r="A1340" s="421"/>
      <c r="B1340" s="424"/>
      <c r="C1340" s="421"/>
      <c r="D1340" s="421"/>
      <c r="E1340" s="421"/>
      <c r="F1340" s="421"/>
      <c r="G1340" s="421"/>
      <c r="H1340" s="421"/>
      <c r="I1340" s="220">
        <f>IF(B1340&gt;A_Stammdaten!$B$12,0,SUM(C1340,D1340,F1340,G1340)-SUM(E1340,H1340))</f>
        <v>0</v>
      </c>
      <c r="J1340" s="109">
        <f>IF(B1340&gt;2020,HLOOKUP(A_Stammdaten!$B$12,$L$4:$R$2504,ROW(B1340)-3,FALSE)+IF(OR(B1340=0,A_Stammdaten!$B$12&lt;B1340),0,I1340*1/20),0)</f>
        <v>0</v>
      </c>
      <c r="K1340" s="109">
        <f>IF(B1340&gt;2020,HLOOKUP(A_Stammdaten!$B$12,$L$4:$R$2504,ROW(B1340)-3,FALSE),0)</f>
        <v>0</v>
      </c>
      <c r="L1340" s="109">
        <f t="shared" si="140"/>
        <v>0</v>
      </c>
      <c r="M1340" s="109">
        <f t="shared" si="141"/>
        <v>0</v>
      </c>
      <c r="N1340" s="109">
        <f t="shared" si="142"/>
        <v>0</v>
      </c>
      <c r="O1340" s="109">
        <f t="shared" si="143"/>
        <v>0</v>
      </c>
      <c r="P1340" s="109">
        <f t="shared" si="144"/>
        <v>0</v>
      </c>
      <c r="Q1340" s="109">
        <f t="shared" si="145"/>
        <v>0</v>
      </c>
      <c r="R1340" s="109">
        <f t="shared" si="146"/>
        <v>0</v>
      </c>
      <c r="S1340" s="425"/>
    </row>
    <row r="1341" spans="1:19" x14ac:dyDescent="0.3">
      <c r="A1341" s="421"/>
      <c r="B1341" s="424"/>
      <c r="C1341" s="421"/>
      <c r="D1341" s="421"/>
      <c r="E1341" s="421"/>
      <c r="F1341" s="421"/>
      <c r="G1341" s="421"/>
      <c r="H1341" s="421"/>
      <c r="I1341" s="220">
        <f>IF(B1341&gt;A_Stammdaten!$B$12,0,SUM(C1341,D1341,F1341,G1341)-SUM(E1341,H1341))</f>
        <v>0</v>
      </c>
      <c r="J1341" s="109">
        <f>IF(B1341&gt;2020,HLOOKUP(A_Stammdaten!$B$12,$L$4:$R$2504,ROW(B1341)-3,FALSE)+IF(OR(B1341=0,A_Stammdaten!$B$12&lt;B1341),0,I1341*1/20),0)</f>
        <v>0</v>
      </c>
      <c r="K1341" s="109">
        <f>IF(B1341&gt;2020,HLOOKUP(A_Stammdaten!$B$12,$L$4:$R$2504,ROW(B1341)-3,FALSE),0)</f>
        <v>0</v>
      </c>
      <c r="L1341" s="109">
        <f t="shared" si="140"/>
        <v>0</v>
      </c>
      <c r="M1341" s="109">
        <f t="shared" si="141"/>
        <v>0</v>
      </c>
      <c r="N1341" s="109">
        <f t="shared" si="142"/>
        <v>0</v>
      </c>
      <c r="O1341" s="109">
        <f t="shared" si="143"/>
        <v>0</v>
      </c>
      <c r="P1341" s="109">
        <f t="shared" si="144"/>
        <v>0</v>
      </c>
      <c r="Q1341" s="109">
        <f t="shared" si="145"/>
        <v>0</v>
      </c>
      <c r="R1341" s="109">
        <f t="shared" si="146"/>
        <v>0</v>
      </c>
      <c r="S1341" s="425"/>
    </row>
    <row r="1342" spans="1:19" x14ac:dyDescent="0.3">
      <c r="A1342" s="421"/>
      <c r="B1342" s="424"/>
      <c r="C1342" s="421"/>
      <c r="D1342" s="421"/>
      <c r="E1342" s="421"/>
      <c r="F1342" s="421"/>
      <c r="G1342" s="421"/>
      <c r="H1342" s="421"/>
      <c r="I1342" s="220">
        <f>IF(B1342&gt;A_Stammdaten!$B$12,0,SUM(C1342,D1342,F1342,G1342)-SUM(E1342,H1342))</f>
        <v>0</v>
      </c>
      <c r="J1342" s="109">
        <f>IF(B1342&gt;2020,HLOOKUP(A_Stammdaten!$B$12,$L$4:$R$2504,ROW(B1342)-3,FALSE)+IF(OR(B1342=0,A_Stammdaten!$B$12&lt;B1342),0,I1342*1/20),0)</f>
        <v>0</v>
      </c>
      <c r="K1342" s="109">
        <f>IF(B1342&gt;2020,HLOOKUP(A_Stammdaten!$B$12,$L$4:$R$2504,ROW(B1342)-3,FALSE),0)</f>
        <v>0</v>
      </c>
      <c r="L1342" s="109">
        <f t="shared" si="140"/>
        <v>0</v>
      </c>
      <c r="M1342" s="109">
        <f t="shared" si="141"/>
        <v>0</v>
      </c>
      <c r="N1342" s="109">
        <f t="shared" si="142"/>
        <v>0</v>
      </c>
      <c r="O1342" s="109">
        <f t="shared" si="143"/>
        <v>0</v>
      </c>
      <c r="P1342" s="109">
        <f t="shared" si="144"/>
        <v>0</v>
      </c>
      <c r="Q1342" s="109">
        <f t="shared" si="145"/>
        <v>0</v>
      </c>
      <c r="R1342" s="109">
        <f t="shared" si="146"/>
        <v>0</v>
      </c>
      <c r="S1342" s="425"/>
    </row>
    <row r="1343" spans="1:19" x14ac:dyDescent="0.3">
      <c r="A1343" s="421"/>
      <c r="B1343" s="424"/>
      <c r="C1343" s="421"/>
      <c r="D1343" s="421"/>
      <c r="E1343" s="421"/>
      <c r="F1343" s="421"/>
      <c r="G1343" s="421"/>
      <c r="H1343" s="421"/>
      <c r="I1343" s="220">
        <f>IF(B1343&gt;A_Stammdaten!$B$12,0,SUM(C1343,D1343,F1343,G1343)-SUM(E1343,H1343))</f>
        <v>0</v>
      </c>
      <c r="J1343" s="109">
        <f>IF(B1343&gt;2020,HLOOKUP(A_Stammdaten!$B$12,$L$4:$R$2504,ROW(B1343)-3,FALSE)+IF(OR(B1343=0,A_Stammdaten!$B$12&lt;B1343),0,I1343*1/20),0)</f>
        <v>0</v>
      </c>
      <c r="K1343" s="109">
        <f>IF(B1343&gt;2020,HLOOKUP(A_Stammdaten!$B$12,$L$4:$R$2504,ROW(B1343)-3,FALSE),0)</f>
        <v>0</v>
      </c>
      <c r="L1343" s="109">
        <f t="shared" si="140"/>
        <v>0</v>
      </c>
      <c r="M1343" s="109">
        <f t="shared" si="141"/>
        <v>0</v>
      </c>
      <c r="N1343" s="109">
        <f t="shared" si="142"/>
        <v>0</v>
      </c>
      <c r="O1343" s="109">
        <f t="shared" si="143"/>
        <v>0</v>
      </c>
      <c r="P1343" s="109">
        <f t="shared" si="144"/>
        <v>0</v>
      </c>
      <c r="Q1343" s="109">
        <f t="shared" si="145"/>
        <v>0</v>
      </c>
      <c r="R1343" s="109">
        <f t="shared" si="146"/>
        <v>0</v>
      </c>
      <c r="S1343" s="425"/>
    </row>
    <row r="1344" spans="1:19" x14ac:dyDescent="0.3">
      <c r="A1344" s="421"/>
      <c r="B1344" s="424"/>
      <c r="C1344" s="421"/>
      <c r="D1344" s="421"/>
      <c r="E1344" s="421"/>
      <c r="F1344" s="421"/>
      <c r="G1344" s="421"/>
      <c r="H1344" s="421"/>
      <c r="I1344" s="220">
        <f>IF(B1344&gt;A_Stammdaten!$B$12,0,SUM(C1344,D1344,F1344,G1344)-SUM(E1344,H1344))</f>
        <v>0</v>
      </c>
      <c r="J1344" s="109">
        <f>IF(B1344&gt;2020,HLOOKUP(A_Stammdaten!$B$12,$L$4:$R$2504,ROW(B1344)-3,FALSE)+IF(OR(B1344=0,A_Stammdaten!$B$12&lt;B1344),0,I1344*1/20),0)</f>
        <v>0</v>
      </c>
      <c r="K1344" s="109">
        <f>IF(B1344&gt;2020,HLOOKUP(A_Stammdaten!$B$12,$L$4:$R$2504,ROW(B1344)-3,FALSE),0)</f>
        <v>0</v>
      </c>
      <c r="L1344" s="109">
        <f t="shared" si="140"/>
        <v>0</v>
      </c>
      <c r="M1344" s="109">
        <f t="shared" si="141"/>
        <v>0</v>
      </c>
      <c r="N1344" s="109">
        <f t="shared" si="142"/>
        <v>0</v>
      </c>
      <c r="O1344" s="109">
        <f t="shared" si="143"/>
        <v>0</v>
      </c>
      <c r="P1344" s="109">
        <f t="shared" si="144"/>
        <v>0</v>
      </c>
      <c r="Q1344" s="109">
        <f t="shared" si="145"/>
        <v>0</v>
      </c>
      <c r="R1344" s="109">
        <f t="shared" si="146"/>
        <v>0</v>
      </c>
      <c r="S1344" s="425"/>
    </row>
    <row r="1345" spans="1:19" x14ac:dyDescent="0.3">
      <c r="A1345" s="421"/>
      <c r="B1345" s="424"/>
      <c r="C1345" s="421"/>
      <c r="D1345" s="421"/>
      <c r="E1345" s="421"/>
      <c r="F1345" s="421"/>
      <c r="G1345" s="421"/>
      <c r="H1345" s="421"/>
      <c r="I1345" s="220">
        <f>IF(B1345&gt;A_Stammdaten!$B$12,0,SUM(C1345,D1345,F1345,G1345)-SUM(E1345,H1345))</f>
        <v>0</v>
      </c>
      <c r="J1345" s="109">
        <f>IF(B1345&gt;2020,HLOOKUP(A_Stammdaten!$B$12,$L$4:$R$2504,ROW(B1345)-3,FALSE)+IF(OR(B1345=0,A_Stammdaten!$B$12&lt;B1345),0,I1345*1/20),0)</f>
        <v>0</v>
      </c>
      <c r="K1345" s="109">
        <f>IF(B1345&gt;2020,HLOOKUP(A_Stammdaten!$B$12,$L$4:$R$2504,ROW(B1345)-3,FALSE),0)</f>
        <v>0</v>
      </c>
      <c r="L1345" s="109">
        <f t="shared" si="140"/>
        <v>0</v>
      </c>
      <c r="M1345" s="109">
        <f t="shared" si="141"/>
        <v>0</v>
      </c>
      <c r="N1345" s="109">
        <f t="shared" si="142"/>
        <v>0</v>
      </c>
      <c r="O1345" s="109">
        <f t="shared" si="143"/>
        <v>0</v>
      </c>
      <c r="P1345" s="109">
        <f t="shared" si="144"/>
        <v>0</v>
      </c>
      <c r="Q1345" s="109">
        <f t="shared" si="145"/>
        <v>0</v>
      </c>
      <c r="R1345" s="109">
        <f t="shared" si="146"/>
        <v>0</v>
      </c>
      <c r="S1345" s="425"/>
    </row>
    <row r="1346" spans="1:19" x14ac:dyDescent="0.3">
      <c r="A1346" s="421"/>
      <c r="B1346" s="424"/>
      <c r="C1346" s="421"/>
      <c r="D1346" s="421"/>
      <c r="E1346" s="421"/>
      <c r="F1346" s="421"/>
      <c r="G1346" s="421"/>
      <c r="H1346" s="421"/>
      <c r="I1346" s="220">
        <f>IF(B1346&gt;A_Stammdaten!$B$12,0,SUM(C1346,D1346,F1346,G1346)-SUM(E1346,H1346))</f>
        <v>0</v>
      </c>
      <c r="J1346" s="109">
        <f>IF(B1346&gt;2020,HLOOKUP(A_Stammdaten!$B$12,$L$4:$R$2504,ROW(B1346)-3,FALSE)+IF(OR(B1346=0,A_Stammdaten!$B$12&lt;B1346),0,I1346*1/20),0)</f>
        <v>0</v>
      </c>
      <c r="K1346" s="109">
        <f>IF(B1346&gt;2020,HLOOKUP(A_Stammdaten!$B$12,$L$4:$R$2504,ROW(B1346)-3,FALSE),0)</f>
        <v>0</v>
      </c>
      <c r="L1346" s="109">
        <f t="shared" si="140"/>
        <v>0</v>
      </c>
      <c r="M1346" s="109">
        <f t="shared" si="141"/>
        <v>0</v>
      </c>
      <c r="N1346" s="109">
        <f t="shared" si="142"/>
        <v>0</v>
      </c>
      <c r="O1346" s="109">
        <f t="shared" si="143"/>
        <v>0</v>
      </c>
      <c r="P1346" s="109">
        <f t="shared" si="144"/>
        <v>0</v>
      </c>
      <c r="Q1346" s="109">
        <f t="shared" si="145"/>
        <v>0</v>
      </c>
      <c r="R1346" s="109">
        <f t="shared" si="146"/>
        <v>0</v>
      </c>
      <c r="S1346" s="425"/>
    </row>
    <row r="1347" spans="1:19" x14ac:dyDescent="0.3">
      <c r="A1347" s="421"/>
      <c r="B1347" s="424"/>
      <c r="C1347" s="421"/>
      <c r="D1347" s="421"/>
      <c r="E1347" s="421"/>
      <c r="F1347" s="421"/>
      <c r="G1347" s="421"/>
      <c r="H1347" s="421"/>
      <c r="I1347" s="220">
        <f>IF(B1347&gt;A_Stammdaten!$B$12,0,SUM(C1347,D1347,F1347,G1347)-SUM(E1347,H1347))</f>
        <v>0</v>
      </c>
      <c r="J1347" s="109">
        <f>IF(B1347&gt;2020,HLOOKUP(A_Stammdaten!$B$12,$L$4:$R$2504,ROW(B1347)-3,FALSE)+IF(OR(B1347=0,A_Stammdaten!$B$12&lt;B1347),0,I1347*1/20),0)</f>
        <v>0</v>
      </c>
      <c r="K1347" s="109">
        <f>IF(B1347&gt;2020,HLOOKUP(A_Stammdaten!$B$12,$L$4:$R$2504,ROW(B1347)-3,FALSE),0)</f>
        <v>0</v>
      </c>
      <c r="L1347" s="109">
        <f t="shared" si="140"/>
        <v>0</v>
      </c>
      <c r="M1347" s="109">
        <f t="shared" si="141"/>
        <v>0</v>
      </c>
      <c r="N1347" s="109">
        <f t="shared" si="142"/>
        <v>0</v>
      </c>
      <c r="O1347" s="109">
        <f t="shared" si="143"/>
        <v>0</v>
      </c>
      <c r="P1347" s="109">
        <f t="shared" si="144"/>
        <v>0</v>
      </c>
      <c r="Q1347" s="109">
        <f t="shared" si="145"/>
        <v>0</v>
      </c>
      <c r="R1347" s="109">
        <f t="shared" si="146"/>
        <v>0</v>
      </c>
      <c r="S1347" s="425"/>
    </row>
    <row r="1348" spans="1:19" x14ac:dyDescent="0.3">
      <c r="A1348" s="421"/>
      <c r="B1348" s="424"/>
      <c r="C1348" s="421"/>
      <c r="D1348" s="421"/>
      <c r="E1348" s="421"/>
      <c r="F1348" s="421"/>
      <c r="G1348" s="421"/>
      <c r="H1348" s="421"/>
      <c r="I1348" s="220">
        <f>IF(B1348&gt;A_Stammdaten!$B$12,0,SUM(C1348,D1348,F1348,G1348)-SUM(E1348,H1348))</f>
        <v>0</v>
      </c>
      <c r="J1348" s="109">
        <f>IF(B1348&gt;2020,HLOOKUP(A_Stammdaten!$B$12,$L$4:$R$2504,ROW(B1348)-3,FALSE)+IF(OR(B1348=0,A_Stammdaten!$B$12&lt;B1348),0,I1348*1/20),0)</f>
        <v>0</v>
      </c>
      <c r="K1348" s="109">
        <f>IF(B1348&gt;2020,HLOOKUP(A_Stammdaten!$B$12,$L$4:$R$2504,ROW(B1348)-3,FALSE),0)</f>
        <v>0</v>
      </c>
      <c r="L1348" s="109">
        <f t="shared" si="140"/>
        <v>0</v>
      </c>
      <c r="M1348" s="109">
        <f t="shared" si="141"/>
        <v>0</v>
      </c>
      <c r="N1348" s="109">
        <f t="shared" si="142"/>
        <v>0</v>
      </c>
      <c r="O1348" s="109">
        <f t="shared" si="143"/>
        <v>0</v>
      </c>
      <c r="P1348" s="109">
        <f t="shared" si="144"/>
        <v>0</v>
      </c>
      <c r="Q1348" s="109">
        <f t="shared" si="145"/>
        <v>0</v>
      </c>
      <c r="R1348" s="109">
        <f t="shared" si="146"/>
        <v>0</v>
      </c>
      <c r="S1348" s="425"/>
    </row>
    <row r="1349" spans="1:19" x14ac:dyDescent="0.3">
      <c r="A1349" s="421"/>
      <c r="B1349" s="424"/>
      <c r="C1349" s="421"/>
      <c r="D1349" s="421"/>
      <c r="E1349" s="421"/>
      <c r="F1349" s="421"/>
      <c r="G1349" s="421"/>
      <c r="H1349" s="421"/>
      <c r="I1349" s="220">
        <f>IF(B1349&gt;A_Stammdaten!$B$12,0,SUM(C1349,D1349,F1349,G1349)-SUM(E1349,H1349))</f>
        <v>0</v>
      </c>
      <c r="J1349" s="109">
        <f>IF(B1349&gt;2020,HLOOKUP(A_Stammdaten!$B$12,$L$4:$R$2504,ROW(B1349)-3,FALSE)+IF(OR(B1349=0,A_Stammdaten!$B$12&lt;B1349),0,I1349*1/20),0)</f>
        <v>0</v>
      </c>
      <c r="K1349" s="109">
        <f>IF(B1349&gt;2020,HLOOKUP(A_Stammdaten!$B$12,$L$4:$R$2504,ROW(B1349)-3,FALSE),0)</f>
        <v>0</v>
      </c>
      <c r="L1349" s="109">
        <f t="shared" si="140"/>
        <v>0</v>
      </c>
      <c r="M1349" s="109">
        <f t="shared" si="141"/>
        <v>0</v>
      </c>
      <c r="N1349" s="109">
        <f t="shared" si="142"/>
        <v>0</v>
      </c>
      <c r="O1349" s="109">
        <f t="shared" si="143"/>
        <v>0</v>
      </c>
      <c r="P1349" s="109">
        <f t="shared" si="144"/>
        <v>0</v>
      </c>
      <c r="Q1349" s="109">
        <f t="shared" si="145"/>
        <v>0</v>
      </c>
      <c r="R1349" s="109">
        <f t="shared" si="146"/>
        <v>0</v>
      </c>
      <c r="S1349" s="425"/>
    </row>
    <row r="1350" spans="1:19" x14ac:dyDescent="0.3">
      <c r="A1350" s="421"/>
      <c r="B1350" s="424"/>
      <c r="C1350" s="421"/>
      <c r="D1350" s="421"/>
      <c r="E1350" s="421"/>
      <c r="F1350" s="421"/>
      <c r="G1350" s="421"/>
      <c r="H1350" s="421"/>
      <c r="I1350" s="220">
        <f>IF(B1350&gt;A_Stammdaten!$B$12,0,SUM(C1350,D1350,F1350,G1350)-SUM(E1350,H1350))</f>
        <v>0</v>
      </c>
      <c r="J1350" s="109">
        <f>IF(B1350&gt;2020,HLOOKUP(A_Stammdaten!$B$12,$L$4:$R$2504,ROW(B1350)-3,FALSE)+IF(OR(B1350=0,A_Stammdaten!$B$12&lt;B1350),0,I1350*1/20),0)</f>
        <v>0</v>
      </c>
      <c r="K1350" s="109">
        <f>IF(B1350&gt;2020,HLOOKUP(A_Stammdaten!$B$12,$L$4:$R$2504,ROW(B1350)-3,FALSE),0)</f>
        <v>0</v>
      </c>
      <c r="L1350" s="109">
        <f t="shared" ref="L1350:L1413" si="147">IF(B1350&gt;2020,IF(OR($I1350=0,L$4&lt;$B1350,$B1350=0,20-(L$4-$B1350)=0),0,$I1350*(19-(L$4-$B1350))/20),0)</f>
        <v>0</v>
      </c>
      <c r="M1350" s="109">
        <f t="shared" ref="M1350:M1413" si="148">IF(B1350&gt;2020,IF(OR($I1350=0,M$4&lt;$B1350,$B1350=0,20-(M$4-$B1350)=0),0,$I1350*(19-(M$4-$B1350))/20),0)</f>
        <v>0</v>
      </c>
      <c r="N1350" s="109">
        <f t="shared" ref="N1350:N1413" si="149">IF(B1350&gt;2020,IF(OR($I1350=0,N$4&lt;$B1350,$B1350=0,20-(N$4-$B1350)=0),0,$I1350*(19-(N$4-$B1350))/20),0)</f>
        <v>0</v>
      </c>
      <c r="O1350" s="109">
        <f t="shared" ref="O1350:O1413" si="150">IF(B1350&gt;2020,IF(OR($I1350=0,O$4&lt;$B1350,$B1350=0,20-(O$4-$B1350)=0),0,$I1350*(19-(O$4-$B1350))/20),0)</f>
        <v>0</v>
      </c>
      <c r="P1350" s="109">
        <f t="shared" ref="P1350:P1413" si="151">IF(B1350&gt;2020,IF(OR($I1350=0,P$4&lt;$B1350,$B1350=0,20-(P$4-$B1350)=0),0,$I1350*(19-(P$4-$B1350))/20),0)</f>
        <v>0</v>
      </c>
      <c r="Q1350" s="109">
        <f t="shared" ref="Q1350:Q1413" si="152">IF(B1350&gt;2020,IF(OR($I1350=0,Q$4&lt;$B1350,$B1350=0,20-(Q$4-$B1350)=0),0,$I1350*(19-(Q$4-$B1350))/20),0)</f>
        <v>0</v>
      </c>
      <c r="R1350" s="109">
        <f t="shared" ref="R1350:R1413" si="153">IF(B1350&gt;2020,IF(OR($I1350=0,R$4&lt;$B1350,$B1350=0,20-(R$4-$B1350)=0),0,$I1350*(19-(R$4-$B1350))/20),0)</f>
        <v>0</v>
      </c>
      <c r="S1350" s="425"/>
    </row>
    <row r="1351" spans="1:19" x14ac:dyDescent="0.3">
      <c r="A1351" s="421"/>
      <c r="B1351" s="424"/>
      <c r="C1351" s="421"/>
      <c r="D1351" s="421"/>
      <c r="E1351" s="421"/>
      <c r="F1351" s="421"/>
      <c r="G1351" s="421"/>
      <c r="H1351" s="421"/>
      <c r="I1351" s="220">
        <f>IF(B1351&gt;A_Stammdaten!$B$12,0,SUM(C1351,D1351,F1351,G1351)-SUM(E1351,H1351))</f>
        <v>0</v>
      </c>
      <c r="J1351" s="109">
        <f>IF(B1351&gt;2020,HLOOKUP(A_Stammdaten!$B$12,$L$4:$R$2504,ROW(B1351)-3,FALSE)+IF(OR(B1351=0,A_Stammdaten!$B$12&lt;B1351),0,I1351*1/20),0)</f>
        <v>0</v>
      </c>
      <c r="K1351" s="109">
        <f>IF(B1351&gt;2020,HLOOKUP(A_Stammdaten!$B$12,$L$4:$R$2504,ROW(B1351)-3,FALSE),0)</f>
        <v>0</v>
      </c>
      <c r="L1351" s="109">
        <f t="shared" si="147"/>
        <v>0</v>
      </c>
      <c r="M1351" s="109">
        <f t="shared" si="148"/>
        <v>0</v>
      </c>
      <c r="N1351" s="109">
        <f t="shared" si="149"/>
        <v>0</v>
      </c>
      <c r="O1351" s="109">
        <f t="shared" si="150"/>
        <v>0</v>
      </c>
      <c r="P1351" s="109">
        <f t="shared" si="151"/>
        <v>0</v>
      </c>
      <c r="Q1351" s="109">
        <f t="shared" si="152"/>
        <v>0</v>
      </c>
      <c r="R1351" s="109">
        <f t="shared" si="153"/>
        <v>0</v>
      </c>
      <c r="S1351" s="425"/>
    </row>
    <row r="1352" spans="1:19" x14ac:dyDescent="0.3">
      <c r="A1352" s="421"/>
      <c r="B1352" s="424"/>
      <c r="C1352" s="421"/>
      <c r="D1352" s="421"/>
      <c r="E1352" s="421"/>
      <c r="F1352" s="421"/>
      <c r="G1352" s="421"/>
      <c r="H1352" s="421"/>
      <c r="I1352" s="220">
        <f>IF(B1352&gt;A_Stammdaten!$B$12,0,SUM(C1352,D1352,F1352,G1352)-SUM(E1352,H1352))</f>
        <v>0</v>
      </c>
      <c r="J1352" s="109">
        <f>IF(B1352&gt;2020,HLOOKUP(A_Stammdaten!$B$12,$L$4:$R$2504,ROW(B1352)-3,FALSE)+IF(OR(B1352=0,A_Stammdaten!$B$12&lt;B1352),0,I1352*1/20),0)</f>
        <v>0</v>
      </c>
      <c r="K1352" s="109">
        <f>IF(B1352&gt;2020,HLOOKUP(A_Stammdaten!$B$12,$L$4:$R$2504,ROW(B1352)-3,FALSE),0)</f>
        <v>0</v>
      </c>
      <c r="L1352" s="109">
        <f t="shared" si="147"/>
        <v>0</v>
      </c>
      <c r="M1352" s="109">
        <f t="shared" si="148"/>
        <v>0</v>
      </c>
      <c r="N1352" s="109">
        <f t="shared" si="149"/>
        <v>0</v>
      </c>
      <c r="O1352" s="109">
        <f t="shared" si="150"/>
        <v>0</v>
      </c>
      <c r="P1352" s="109">
        <f t="shared" si="151"/>
        <v>0</v>
      </c>
      <c r="Q1352" s="109">
        <f t="shared" si="152"/>
        <v>0</v>
      </c>
      <c r="R1352" s="109">
        <f t="shared" si="153"/>
        <v>0</v>
      </c>
      <c r="S1352" s="425"/>
    </row>
    <row r="1353" spans="1:19" x14ac:dyDescent="0.3">
      <c r="A1353" s="421"/>
      <c r="B1353" s="424"/>
      <c r="C1353" s="421"/>
      <c r="D1353" s="421"/>
      <c r="E1353" s="421"/>
      <c r="F1353" s="421"/>
      <c r="G1353" s="421"/>
      <c r="H1353" s="421"/>
      <c r="I1353" s="220">
        <f>IF(B1353&gt;A_Stammdaten!$B$12,0,SUM(C1353,D1353,F1353,G1353)-SUM(E1353,H1353))</f>
        <v>0</v>
      </c>
      <c r="J1353" s="109">
        <f>IF(B1353&gt;2020,HLOOKUP(A_Stammdaten!$B$12,$L$4:$R$2504,ROW(B1353)-3,FALSE)+IF(OR(B1353=0,A_Stammdaten!$B$12&lt;B1353),0,I1353*1/20),0)</f>
        <v>0</v>
      </c>
      <c r="K1353" s="109">
        <f>IF(B1353&gt;2020,HLOOKUP(A_Stammdaten!$B$12,$L$4:$R$2504,ROW(B1353)-3,FALSE),0)</f>
        <v>0</v>
      </c>
      <c r="L1353" s="109">
        <f t="shared" si="147"/>
        <v>0</v>
      </c>
      <c r="M1353" s="109">
        <f t="shared" si="148"/>
        <v>0</v>
      </c>
      <c r="N1353" s="109">
        <f t="shared" si="149"/>
        <v>0</v>
      </c>
      <c r="O1353" s="109">
        <f t="shared" si="150"/>
        <v>0</v>
      </c>
      <c r="P1353" s="109">
        <f t="shared" si="151"/>
        <v>0</v>
      </c>
      <c r="Q1353" s="109">
        <f t="shared" si="152"/>
        <v>0</v>
      </c>
      <c r="R1353" s="109">
        <f t="shared" si="153"/>
        <v>0</v>
      </c>
      <c r="S1353" s="425"/>
    </row>
    <row r="1354" spans="1:19" x14ac:dyDescent="0.3">
      <c r="A1354" s="421"/>
      <c r="B1354" s="424"/>
      <c r="C1354" s="421"/>
      <c r="D1354" s="421"/>
      <c r="E1354" s="421"/>
      <c r="F1354" s="421"/>
      <c r="G1354" s="421"/>
      <c r="H1354" s="421"/>
      <c r="I1354" s="220">
        <f>IF(B1354&gt;A_Stammdaten!$B$12,0,SUM(C1354,D1354,F1354,G1354)-SUM(E1354,H1354))</f>
        <v>0</v>
      </c>
      <c r="J1354" s="109">
        <f>IF(B1354&gt;2020,HLOOKUP(A_Stammdaten!$B$12,$L$4:$R$2504,ROW(B1354)-3,FALSE)+IF(OR(B1354=0,A_Stammdaten!$B$12&lt;B1354),0,I1354*1/20),0)</f>
        <v>0</v>
      </c>
      <c r="K1354" s="109">
        <f>IF(B1354&gt;2020,HLOOKUP(A_Stammdaten!$B$12,$L$4:$R$2504,ROW(B1354)-3,FALSE),0)</f>
        <v>0</v>
      </c>
      <c r="L1354" s="109">
        <f t="shared" si="147"/>
        <v>0</v>
      </c>
      <c r="M1354" s="109">
        <f t="shared" si="148"/>
        <v>0</v>
      </c>
      <c r="N1354" s="109">
        <f t="shared" si="149"/>
        <v>0</v>
      </c>
      <c r="O1354" s="109">
        <f t="shared" si="150"/>
        <v>0</v>
      </c>
      <c r="P1354" s="109">
        <f t="shared" si="151"/>
        <v>0</v>
      </c>
      <c r="Q1354" s="109">
        <f t="shared" si="152"/>
        <v>0</v>
      </c>
      <c r="R1354" s="109">
        <f t="shared" si="153"/>
        <v>0</v>
      </c>
      <c r="S1354" s="425"/>
    </row>
    <row r="1355" spans="1:19" x14ac:dyDescent="0.3">
      <c r="A1355" s="421"/>
      <c r="B1355" s="424"/>
      <c r="C1355" s="421"/>
      <c r="D1355" s="421"/>
      <c r="E1355" s="421"/>
      <c r="F1355" s="421"/>
      <c r="G1355" s="421"/>
      <c r="H1355" s="421"/>
      <c r="I1355" s="220">
        <f>IF(B1355&gt;A_Stammdaten!$B$12,0,SUM(C1355,D1355,F1355,G1355)-SUM(E1355,H1355))</f>
        <v>0</v>
      </c>
      <c r="J1355" s="109">
        <f>IF(B1355&gt;2020,HLOOKUP(A_Stammdaten!$B$12,$L$4:$R$2504,ROW(B1355)-3,FALSE)+IF(OR(B1355=0,A_Stammdaten!$B$12&lt;B1355),0,I1355*1/20),0)</f>
        <v>0</v>
      </c>
      <c r="K1355" s="109">
        <f>IF(B1355&gt;2020,HLOOKUP(A_Stammdaten!$B$12,$L$4:$R$2504,ROW(B1355)-3,FALSE),0)</f>
        <v>0</v>
      </c>
      <c r="L1355" s="109">
        <f t="shared" si="147"/>
        <v>0</v>
      </c>
      <c r="M1355" s="109">
        <f t="shared" si="148"/>
        <v>0</v>
      </c>
      <c r="N1355" s="109">
        <f t="shared" si="149"/>
        <v>0</v>
      </c>
      <c r="O1355" s="109">
        <f t="shared" si="150"/>
        <v>0</v>
      </c>
      <c r="P1355" s="109">
        <f t="shared" si="151"/>
        <v>0</v>
      </c>
      <c r="Q1355" s="109">
        <f t="shared" si="152"/>
        <v>0</v>
      </c>
      <c r="R1355" s="109">
        <f t="shared" si="153"/>
        <v>0</v>
      </c>
      <c r="S1355" s="425"/>
    </row>
    <row r="1356" spans="1:19" x14ac:dyDescent="0.3">
      <c r="A1356" s="421"/>
      <c r="B1356" s="424"/>
      <c r="C1356" s="421"/>
      <c r="D1356" s="421"/>
      <c r="E1356" s="421"/>
      <c r="F1356" s="421"/>
      <c r="G1356" s="421"/>
      <c r="H1356" s="421"/>
      <c r="I1356" s="220">
        <f>IF(B1356&gt;A_Stammdaten!$B$12,0,SUM(C1356,D1356,F1356,G1356)-SUM(E1356,H1356))</f>
        <v>0</v>
      </c>
      <c r="J1356" s="109">
        <f>IF(B1356&gt;2020,HLOOKUP(A_Stammdaten!$B$12,$L$4:$R$2504,ROW(B1356)-3,FALSE)+IF(OR(B1356=0,A_Stammdaten!$B$12&lt;B1356),0,I1356*1/20),0)</f>
        <v>0</v>
      </c>
      <c r="K1356" s="109">
        <f>IF(B1356&gt;2020,HLOOKUP(A_Stammdaten!$B$12,$L$4:$R$2504,ROW(B1356)-3,FALSE),0)</f>
        <v>0</v>
      </c>
      <c r="L1356" s="109">
        <f t="shared" si="147"/>
        <v>0</v>
      </c>
      <c r="M1356" s="109">
        <f t="shared" si="148"/>
        <v>0</v>
      </c>
      <c r="N1356" s="109">
        <f t="shared" si="149"/>
        <v>0</v>
      </c>
      <c r="O1356" s="109">
        <f t="shared" si="150"/>
        <v>0</v>
      </c>
      <c r="P1356" s="109">
        <f t="shared" si="151"/>
        <v>0</v>
      </c>
      <c r="Q1356" s="109">
        <f t="shared" si="152"/>
        <v>0</v>
      </c>
      <c r="R1356" s="109">
        <f t="shared" si="153"/>
        <v>0</v>
      </c>
      <c r="S1356" s="425"/>
    </row>
    <row r="1357" spans="1:19" x14ac:dyDescent="0.3">
      <c r="A1357" s="421"/>
      <c r="B1357" s="424"/>
      <c r="C1357" s="421"/>
      <c r="D1357" s="421"/>
      <c r="E1357" s="421"/>
      <c r="F1357" s="421"/>
      <c r="G1357" s="421"/>
      <c r="H1357" s="421"/>
      <c r="I1357" s="220">
        <f>IF(B1357&gt;A_Stammdaten!$B$12,0,SUM(C1357,D1357,F1357,G1357)-SUM(E1357,H1357))</f>
        <v>0</v>
      </c>
      <c r="J1357" s="109">
        <f>IF(B1357&gt;2020,HLOOKUP(A_Stammdaten!$B$12,$L$4:$R$2504,ROW(B1357)-3,FALSE)+IF(OR(B1357=0,A_Stammdaten!$B$12&lt;B1357),0,I1357*1/20),0)</f>
        <v>0</v>
      </c>
      <c r="K1357" s="109">
        <f>IF(B1357&gt;2020,HLOOKUP(A_Stammdaten!$B$12,$L$4:$R$2504,ROW(B1357)-3,FALSE),0)</f>
        <v>0</v>
      </c>
      <c r="L1357" s="109">
        <f t="shared" si="147"/>
        <v>0</v>
      </c>
      <c r="M1357" s="109">
        <f t="shared" si="148"/>
        <v>0</v>
      </c>
      <c r="N1357" s="109">
        <f t="shared" si="149"/>
        <v>0</v>
      </c>
      <c r="O1357" s="109">
        <f t="shared" si="150"/>
        <v>0</v>
      </c>
      <c r="P1357" s="109">
        <f t="shared" si="151"/>
        <v>0</v>
      </c>
      <c r="Q1357" s="109">
        <f t="shared" si="152"/>
        <v>0</v>
      </c>
      <c r="R1357" s="109">
        <f t="shared" si="153"/>
        <v>0</v>
      </c>
      <c r="S1357" s="425"/>
    </row>
    <row r="1358" spans="1:19" x14ac:dyDescent="0.3">
      <c r="A1358" s="421"/>
      <c r="B1358" s="424"/>
      <c r="C1358" s="421"/>
      <c r="D1358" s="421"/>
      <c r="E1358" s="421"/>
      <c r="F1358" s="421"/>
      <c r="G1358" s="421"/>
      <c r="H1358" s="421"/>
      <c r="I1358" s="220">
        <f>IF(B1358&gt;A_Stammdaten!$B$12,0,SUM(C1358,D1358,F1358,G1358)-SUM(E1358,H1358))</f>
        <v>0</v>
      </c>
      <c r="J1358" s="109">
        <f>IF(B1358&gt;2020,HLOOKUP(A_Stammdaten!$B$12,$L$4:$R$2504,ROW(B1358)-3,FALSE)+IF(OR(B1358=0,A_Stammdaten!$B$12&lt;B1358),0,I1358*1/20),0)</f>
        <v>0</v>
      </c>
      <c r="K1358" s="109">
        <f>IF(B1358&gt;2020,HLOOKUP(A_Stammdaten!$B$12,$L$4:$R$2504,ROW(B1358)-3,FALSE),0)</f>
        <v>0</v>
      </c>
      <c r="L1358" s="109">
        <f t="shared" si="147"/>
        <v>0</v>
      </c>
      <c r="M1358" s="109">
        <f t="shared" si="148"/>
        <v>0</v>
      </c>
      <c r="N1358" s="109">
        <f t="shared" si="149"/>
        <v>0</v>
      </c>
      <c r="O1358" s="109">
        <f t="shared" si="150"/>
        <v>0</v>
      </c>
      <c r="P1358" s="109">
        <f t="shared" si="151"/>
        <v>0</v>
      </c>
      <c r="Q1358" s="109">
        <f t="shared" si="152"/>
        <v>0</v>
      </c>
      <c r="R1358" s="109">
        <f t="shared" si="153"/>
        <v>0</v>
      </c>
      <c r="S1358" s="425"/>
    </row>
    <row r="1359" spans="1:19" x14ac:dyDescent="0.3">
      <c r="A1359" s="421"/>
      <c r="B1359" s="424"/>
      <c r="C1359" s="421"/>
      <c r="D1359" s="421"/>
      <c r="E1359" s="421"/>
      <c r="F1359" s="421"/>
      <c r="G1359" s="421"/>
      <c r="H1359" s="421"/>
      <c r="I1359" s="220">
        <f>IF(B1359&gt;A_Stammdaten!$B$12,0,SUM(C1359,D1359,F1359,G1359)-SUM(E1359,H1359))</f>
        <v>0</v>
      </c>
      <c r="J1359" s="109">
        <f>IF(B1359&gt;2020,HLOOKUP(A_Stammdaten!$B$12,$L$4:$R$2504,ROW(B1359)-3,FALSE)+IF(OR(B1359=0,A_Stammdaten!$B$12&lt;B1359),0,I1359*1/20),0)</f>
        <v>0</v>
      </c>
      <c r="K1359" s="109">
        <f>IF(B1359&gt;2020,HLOOKUP(A_Stammdaten!$B$12,$L$4:$R$2504,ROW(B1359)-3,FALSE),0)</f>
        <v>0</v>
      </c>
      <c r="L1359" s="109">
        <f t="shared" si="147"/>
        <v>0</v>
      </c>
      <c r="M1359" s="109">
        <f t="shared" si="148"/>
        <v>0</v>
      </c>
      <c r="N1359" s="109">
        <f t="shared" si="149"/>
        <v>0</v>
      </c>
      <c r="O1359" s="109">
        <f t="shared" si="150"/>
        <v>0</v>
      </c>
      <c r="P1359" s="109">
        <f t="shared" si="151"/>
        <v>0</v>
      </c>
      <c r="Q1359" s="109">
        <f t="shared" si="152"/>
        <v>0</v>
      </c>
      <c r="R1359" s="109">
        <f t="shared" si="153"/>
        <v>0</v>
      </c>
      <c r="S1359" s="425"/>
    </row>
    <row r="1360" spans="1:19" x14ac:dyDescent="0.3">
      <c r="A1360" s="421"/>
      <c r="B1360" s="424"/>
      <c r="C1360" s="421"/>
      <c r="D1360" s="421"/>
      <c r="E1360" s="421"/>
      <c r="F1360" s="421"/>
      <c r="G1360" s="421"/>
      <c r="H1360" s="421"/>
      <c r="I1360" s="220">
        <f>IF(B1360&gt;A_Stammdaten!$B$12,0,SUM(C1360,D1360,F1360,G1360)-SUM(E1360,H1360))</f>
        <v>0</v>
      </c>
      <c r="J1360" s="109">
        <f>IF(B1360&gt;2020,HLOOKUP(A_Stammdaten!$B$12,$L$4:$R$2504,ROW(B1360)-3,FALSE)+IF(OR(B1360=0,A_Stammdaten!$B$12&lt;B1360),0,I1360*1/20),0)</f>
        <v>0</v>
      </c>
      <c r="K1360" s="109">
        <f>IF(B1360&gt;2020,HLOOKUP(A_Stammdaten!$B$12,$L$4:$R$2504,ROW(B1360)-3,FALSE),0)</f>
        <v>0</v>
      </c>
      <c r="L1360" s="109">
        <f t="shared" si="147"/>
        <v>0</v>
      </c>
      <c r="M1360" s="109">
        <f t="shared" si="148"/>
        <v>0</v>
      </c>
      <c r="N1360" s="109">
        <f t="shared" si="149"/>
        <v>0</v>
      </c>
      <c r="O1360" s="109">
        <f t="shared" si="150"/>
        <v>0</v>
      </c>
      <c r="P1360" s="109">
        <f t="shared" si="151"/>
        <v>0</v>
      </c>
      <c r="Q1360" s="109">
        <f t="shared" si="152"/>
        <v>0</v>
      </c>
      <c r="R1360" s="109">
        <f t="shared" si="153"/>
        <v>0</v>
      </c>
      <c r="S1360" s="425"/>
    </row>
    <row r="1361" spans="1:19" x14ac:dyDescent="0.3">
      <c r="A1361" s="421"/>
      <c r="B1361" s="424"/>
      <c r="C1361" s="421"/>
      <c r="D1361" s="421"/>
      <c r="E1361" s="421"/>
      <c r="F1361" s="421"/>
      <c r="G1361" s="421"/>
      <c r="H1361" s="421"/>
      <c r="I1361" s="220">
        <f>IF(B1361&gt;A_Stammdaten!$B$12,0,SUM(C1361,D1361,F1361,G1361)-SUM(E1361,H1361))</f>
        <v>0</v>
      </c>
      <c r="J1361" s="109">
        <f>IF(B1361&gt;2020,HLOOKUP(A_Stammdaten!$B$12,$L$4:$R$2504,ROW(B1361)-3,FALSE)+IF(OR(B1361=0,A_Stammdaten!$B$12&lt;B1361),0,I1361*1/20),0)</f>
        <v>0</v>
      </c>
      <c r="K1361" s="109">
        <f>IF(B1361&gt;2020,HLOOKUP(A_Stammdaten!$B$12,$L$4:$R$2504,ROW(B1361)-3,FALSE),0)</f>
        <v>0</v>
      </c>
      <c r="L1361" s="109">
        <f t="shared" si="147"/>
        <v>0</v>
      </c>
      <c r="M1361" s="109">
        <f t="shared" si="148"/>
        <v>0</v>
      </c>
      <c r="N1361" s="109">
        <f t="shared" si="149"/>
        <v>0</v>
      </c>
      <c r="O1361" s="109">
        <f t="shared" si="150"/>
        <v>0</v>
      </c>
      <c r="P1361" s="109">
        <f t="shared" si="151"/>
        <v>0</v>
      </c>
      <c r="Q1361" s="109">
        <f t="shared" si="152"/>
        <v>0</v>
      </c>
      <c r="R1361" s="109">
        <f t="shared" si="153"/>
        <v>0</v>
      </c>
      <c r="S1361" s="425"/>
    </row>
    <row r="1362" spans="1:19" x14ac:dyDescent="0.3">
      <c r="A1362" s="421"/>
      <c r="B1362" s="424"/>
      <c r="C1362" s="421"/>
      <c r="D1362" s="421"/>
      <c r="E1362" s="421"/>
      <c r="F1362" s="421"/>
      <c r="G1362" s="421"/>
      <c r="H1362" s="421"/>
      <c r="I1362" s="220">
        <f>IF(B1362&gt;A_Stammdaten!$B$12,0,SUM(C1362,D1362,F1362,G1362)-SUM(E1362,H1362))</f>
        <v>0</v>
      </c>
      <c r="J1362" s="109">
        <f>IF(B1362&gt;2020,HLOOKUP(A_Stammdaten!$B$12,$L$4:$R$2504,ROW(B1362)-3,FALSE)+IF(OR(B1362=0,A_Stammdaten!$B$12&lt;B1362),0,I1362*1/20),0)</f>
        <v>0</v>
      </c>
      <c r="K1362" s="109">
        <f>IF(B1362&gt;2020,HLOOKUP(A_Stammdaten!$B$12,$L$4:$R$2504,ROW(B1362)-3,FALSE),0)</f>
        <v>0</v>
      </c>
      <c r="L1362" s="109">
        <f t="shared" si="147"/>
        <v>0</v>
      </c>
      <c r="M1362" s="109">
        <f t="shared" si="148"/>
        <v>0</v>
      </c>
      <c r="N1362" s="109">
        <f t="shared" si="149"/>
        <v>0</v>
      </c>
      <c r="O1362" s="109">
        <f t="shared" si="150"/>
        <v>0</v>
      </c>
      <c r="P1362" s="109">
        <f t="shared" si="151"/>
        <v>0</v>
      </c>
      <c r="Q1362" s="109">
        <f t="shared" si="152"/>
        <v>0</v>
      </c>
      <c r="R1362" s="109">
        <f t="shared" si="153"/>
        <v>0</v>
      </c>
      <c r="S1362" s="425"/>
    </row>
    <row r="1363" spans="1:19" x14ac:dyDescent="0.3">
      <c r="A1363" s="421"/>
      <c r="B1363" s="424"/>
      <c r="C1363" s="421"/>
      <c r="D1363" s="421"/>
      <c r="E1363" s="421"/>
      <c r="F1363" s="421"/>
      <c r="G1363" s="421"/>
      <c r="H1363" s="421"/>
      <c r="I1363" s="220">
        <f>IF(B1363&gt;A_Stammdaten!$B$12,0,SUM(C1363,D1363,F1363,G1363)-SUM(E1363,H1363))</f>
        <v>0</v>
      </c>
      <c r="J1363" s="109">
        <f>IF(B1363&gt;2020,HLOOKUP(A_Stammdaten!$B$12,$L$4:$R$2504,ROW(B1363)-3,FALSE)+IF(OR(B1363=0,A_Stammdaten!$B$12&lt;B1363),0,I1363*1/20),0)</f>
        <v>0</v>
      </c>
      <c r="K1363" s="109">
        <f>IF(B1363&gt;2020,HLOOKUP(A_Stammdaten!$B$12,$L$4:$R$2504,ROW(B1363)-3,FALSE),0)</f>
        <v>0</v>
      </c>
      <c r="L1363" s="109">
        <f t="shared" si="147"/>
        <v>0</v>
      </c>
      <c r="M1363" s="109">
        <f t="shared" si="148"/>
        <v>0</v>
      </c>
      <c r="N1363" s="109">
        <f t="shared" si="149"/>
        <v>0</v>
      </c>
      <c r="O1363" s="109">
        <f t="shared" si="150"/>
        <v>0</v>
      </c>
      <c r="P1363" s="109">
        <f t="shared" si="151"/>
        <v>0</v>
      </c>
      <c r="Q1363" s="109">
        <f t="shared" si="152"/>
        <v>0</v>
      </c>
      <c r="R1363" s="109">
        <f t="shared" si="153"/>
        <v>0</v>
      </c>
      <c r="S1363" s="425"/>
    </row>
    <row r="1364" spans="1:19" x14ac:dyDescent="0.3">
      <c r="A1364" s="421"/>
      <c r="B1364" s="424"/>
      <c r="C1364" s="421"/>
      <c r="D1364" s="421"/>
      <c r="E1364" s="421"/>
      <c r="F1364" s="421"/>
      <c r="G1364" s="421"/>
      <c r="H1364" s="421"/>
      <c r="I1364" s="220">
        <f>IF(B1364&gt;A_Stammdaten!$B$12,0,SUM(C1364,D1364,F1364,G1364)-SUM(E1364,H1364))</f>
        <v>0</v>
      </c>
      <c r="J1364" s="109">
        <f>IF(B1364&gt;2020,HLOOKUP(A_Stammdaten!$B$12,$L$4:$R$2504,ROW(B1364)-3,FALSE)+IF(OR(B1364=0,A_Stammdaten!$B$12&lt;B1364),0,I1364*1/20),0)</f>
        <v>0</v>
      </c>
      <c r="K1364" s="109">
        <f>IF(B1364&gt;2020,HLOOKUP(A_Stammdaten!$B$12,$L$4:$R$2504,ROW(B1364)-3,FALSE),0)</f>
        <v>0</v>
      </c>
      <c r="L1364" s="109">
        <f t="shared" si="147"/>
        <v>0</v>
      </c>
      <c r="M1364" s="109">
        <f t="shared" si="148"/>
        <v>0</v>
      </c>
      <c r="N1364" s="109">
        <f t="shared" si="149"/>
        <v>0</v>
      </c>
      <c r="O1364" s="109">
        <f t="shared" si="150"/>
        <v>0</v>
      </c>
      <c r="P1364" s="109">
        <f t="shared" si="151"/>
        <v>0</v>
      </c>
      <c r="Q1364" s="109">
        <f t="shared" si="152"/>
        <v>0</v>
      </c>
      <c r="R1364" s="109">
        <f t="shared" si="153"/>
        <v>0</v>
      </c>
      <c r="S1364" s="425"/>
    </row>
    <row r="1365" spans="1:19" x14ac:dyDescent="0.3">
      <c r="A1365" s="421"/>
      <c r="B1365" s="424"/>
      <c r="C1365" s="421"/>
      <c r="D1365" s="421"/>
      <c r="E1365" s="421"/>
      <c r="F1365" s="421"/>
      <c r="G1365" s="421"/>
      <c r="H1365" s="421"/>
      <c r="I1365" s="220">
        <f>IF(B1365&gt;A_Stammdaten!$B$12,0,SUM(C1365,D1365,F1365,G1365)-SUM(E1365,H1365))</f>
        <v>0</v>
      </c>
      <c r="J1365" s="109">
        <f>IF(B1365&gt;2020,HLOOKUP(A_Stammdaten!$B$12,$L$4:$R$2504,ROW(B1365)-3,FALSE)+IF(OR(B1365=0,A_Stammdaten!$B$12&lt;B1365),0,I1365*1/20),0)</f>
        <v>0</v>
      </c>
      <c r="K1365" s="109">
        <f>IF(B1365&gt;2020,HLOOKUP(A_Stammdaten!$B$12,$L$4:$R$2504,ROW(B1365)-3,FALSE),0)</f>
        <v>0</v>
      </c>
      <c r="L1365" s="109">
        <f t="shared" si="147"/>
        <v>0</v>
      </c>
      <c r="M1365" s="109">
        <f t="shared" si="148"/>
        <v>0</v>
      </c>
      <c r="N1365" s="109">
        <f t="shared" si="149"/>
        <v>0</v>
      </c>
      <c r="O1365" s="109">
        <f t="shared" si="150"/>
        <v>0</v>
      </c>
      <c r="P1365" s="109">
        <f t="shared" si="151"/>
        <v>0</v>
      </c>
      <c r="Q1365" s="109">
        <f t="shared" si="152"/>
        <v>0</v>
      </c>
      <c r="R1365" s="109">
        <f t="shared" si="153"/>
        <v>0</v>
      </c>
      <c r="S1365" s="425"/>
    </row>
    <row r="1366" spans="1:19" x14ac:dyDescent="0.3">
      <c r="A1366" s="421"/>
      <c r="B1366" s="424"/>
      <c r="C1366" s="421"/>
      <c r="D1366" s="421"/>
      <c r="E1366" s="421"/>
      <c r="F1366" s="421"/>
      <c r="G1366" s="421"/>
      <c r="H1366" s="421"/>
      <c r="I1366" s="220">
        <f>IF(B1366&gt;A_Stammdaten!$B$12,0,SUM(C1366,D1366,F1366,G1366)-SUM(E1366,H1366))</f>
        <v>0</v>
      </c>
      <c r="J1366" s="109">
        <f>IF(B1366&gt;2020,HLOOKUP(A_Stammdaten!$B$12,$L$4:$R$2504,ROW(B1366)-3,FALSE)+IF(OR(B1366=0,A_Stammdaten!$B$12&lt;B1366),0,I1366*1/20),0)</f>
        <v>0</v>
      </c>
      <c r="K1366" s="109">
        <f>IF(B1366&gt;2020,HLOOKUP(A_Stammdaten!$B$12,$L$4:$R$2504,ROW(B1366)-3,FALSE),0)</f>
        <v>0</v>
      </c>
      <c r="L1366" s="109">
        <f t="shared" si="147"/>
        <v>0</v>
      </c>
      <c r="M1366" s="109">
        <f t="shared" si="148"/>
        <v>0</v>
      </c>
      <c r="N1366" s="109">
        <f t="shared" si="149"/>
        <v>0</v>
      </c>
      <c r="O1366" s="109">
        <f t="shared" si="150"/>
        <v>0</v>
      </c>
      <c r="P1366" s="109">
        <f t="shared" si="151"/>
        <v>0</v>
      </c>
      <c r="Q1366" s="109">
        <f t="shared" si="152"/>
        <v>0</v>
      </c>
      <c r="R1366" s="109">
        <f t="shared" si="153"/>
        <v>0</v>
      </c>
      <c r="S1366" s="425"/>
    </row>
    <row r="1367" spans="1:19" x14ac:dyDescent="0.3">
      <c r="A1367" s="421"/>
      <c r="B1367" s="424"/>
      <c r="C1367" s="421"/>
      <c r="D1367" s="421"/>
      <c r="E1367" s="421"/>
      <c r="F1367" s="421"/>
      <c r="G1367" s="421"/>
      <c r="H1367" s="421"/>
      <c r="I1367" s="220">
        <f>IF(B1367&gt;A_Stammdaten!$B$12,0,SUM(C1367,D1367,F1367,G1367)-SUM(E1367,H1367))</f>
        <v>0</v>
      </c>
      <c r="J1367" s="109">
        <f>IF(B1367&gt;2020,HLOOKUP(A_Stammdaten!$B$12,$L$4:$R$2504,ROW(B1367)-3,FALSE)+IF(OR(B1367=0,A_Stammdaten!$B$12&lt;B1367),0,I1367*1/20),0)</f>
        <v>0</v>
      </c>
      <c r="K1367" s="109">
        <f>IF(B1367&gt;2020,HLOOKUP(A_Stammdaten!$B$12,$L$4:$R$2504,ROW(B1367)-3,FALSE),0)</f>
        <v>0</v>
      </c>
      <c r="L1367" s="109">
        <f t="shared" si="147"/>
        <v>0</v>
      </c>
      <c r="M1367" s="109">
        <f t="shared" si="148"/>
        <v>0</v>
      </c>
      <c r="N1367" s="109">
        <f t="shared" si="149"/>
        <v>0</v>
      </c>
      <c r="O1367" s="109">
        <f t="shared" si="150"/>
        <v>0</v>
      </c>
      <c r="P1367" s="109">
        <f t="shared" si="151"/>
        <v>0</v>
      </c>
      <c r="Q1367" s="109">
        <f t="shared" si="152"/>
        <v>0</v>
      </c>
      <c r="R1367" s="109">
        <f t="shared" si="153"/>
        <v>0</v>
      </c>
      <c r="S1367" s="425"/>
    </row>
    <row r="1368" spans="1:19" x14ac:dyDescent="0.3">
      <c r="A1368" s="421"/>
      <c r="B1368" s="424"/>
      <c r="C1368" s="421"/>
      <c r="D1368" s="421"/>
      <c r="E1368" s="421"/>
      <c r="F1368" s="421"/>
      <c r="G1368" s="421"/>
      <c r="H1368" s="421"/>
      <c r="I1368" s="220">
        <f>IF(B1368&gt;A_Stammdaten!$B$12,0,SUM(C1368,D1368,F1368,G1368)-SUM(E1368,H1368))</f>
        <v>0</v>
      </c>
      <c r="J1368" s="109">
        <f>IF(B1368&gt;2020,HLOOKUP(A_Stammdaten!$B$12,$L$4:$R$2504,ROW(B1368)-3,FALSE)+IF(OR(B1368=0,A_Stammdaten!$B$12&lt;B1368),0,I1368*1/20),0)</f>
        <v>0</v>
      </c>
      <c r="K1368" s="109">
        <f>IF(B1368&gt;2020,HLOOKUP(A_Stammdaten!$B$12,$L$4:$R$2504,ROW(B1368)-3,FALSE),0)</f>
        <v>0</v>
      </c>
      <c r="L1368" s="109">
        <f t="shared" si="147"/>
        <v>0</v>
      </c>
      <c r="M1368" s="109">
        <f t="shared" si="148"/>
        <v>0</v>
      </c>
      <c r="N1368" s="109">
        <f t="shared" si="149"/>
        <v>0</v>
      </c>
      <c r="O1368" s="109">
        <f t="shared" si="150"/>
        <v>0</v>
      </c>
      <c r="P1368" s="109">
        <f t="shared" si="151"/>
        <v>0</v>
      </c>
      <c r="Q1368" s="109">
        <f t="shared" si="152"/>
        <v>0</v>
      </c>
      <c r="R1368" s="109">
        <f t="shared" si="153"/>
        <v>0</v>
      </c>
      <c r="S1368" s="425"/>
    </row>
    <row r="1369" spans="1:19" x14ac:dyDescent="0.3">
      <c r="A1369" s="421"/>
      <c r="B1369" s="424"/>
      <c r="C1369" s="421"/>
      <c r="D1369" s="421"/>
      <c r="E1369" s="421"/>
      <c r="F1369" s="421"/>
      <c r="G1369" s="421"/>
      <c r="H1369" s="421"/>
      <c r="I1369" s="220">
        <f>IF(B1369&gt;A_Stammdaten!$B$12,0,SUM(C1369,D1369,F1369,G1369)-SUM(E1369,H1369))</f>
        <v>0</v>
      </c>
      <c r="J1369" s="109">
        <f>IF(B1369&gt;2020,HLOOKUP(A_Stammdaten!$B$12,$L$4:$R$2504,ROW(B1369)-3,FALSE)+IF(OR(B1369=0,A_Stammdaten!$B$12&lt;B1369),0,I1369*1/20),0)</f>
        <v>0</v>
      </c>
      <c r="K1369" s="109">
        <f>IF(B1369&gt;2020,HLOOKUP(A_Stammdaten!$B$12,$L$4:$R$2504,ROW(B1369)-3,FALSE),0)</f>
        <v>0</v>
      </c>
      <c r="L1369" s="109">
        <f t="shared" si="147"/>
        <v>0</v>
      </c>
      <c r="M1369" s="109">
        <f t="shared" si="148"/>
        <v>0</v>
      </c>
      <c r="N1369" s="109">
        <f t="shared" si="149"/>
        <v>0</v>
      </c>
      <c r="O1369" s="109">
        <f t="shared" si="150"/>
        <v>0</v>
      </c>
      <c r="P1369" s="109">
        <f t="shared" si="151"/>
        <v>0</v>
      </c>
      <c r="Q1369" s="109">
        <f t="shared" si="152"/>
        <v>0</v>
      </c>
      <c r="R1369" s="109">
        <f t="shared" si="153"/>
        <v>0</v>
      </c>
      <c r="S1369" s="425"/>
    </row>
    <row r="1370" spans="1:19" x14ac:dyDescent="0.3">
      <c r="A1370" s="421"/>
      <c r="B1370" s="424"/>
      <c r="C1370" s="421"/>
      <c r="D1370" s="421"/>
      <c r="E1370" s="421"/>
      <c r="F1370" s="421"/>
      <c r="G1370" s="421"/>
      <c r="H1370" s="421"/>
      <c r="I1370" s="220">
        <f>IF(B1370&gt;A_Stammdaten!$B$12,0,SUM(C1370,D1370,F1370,G1370)-SUM(E1370,H1370))</f>
        <v>0</v>
      </c>
      <c r="J1370" s="109">
        <f>IF(B1370&gt;2020,HLOOKUP(A_Stammdaten!$B$12,$L$4:$R$2504,ROW(B1370)-3,FALSE)+IF(OR(B1370=0,A_Stammdaten!$B$12&lt;B1370),0,I1370*1/20),0)</f>
        <v>0</v>
      </c>
      <c r="K1370" s="109">
        <f>IF(B1370&gt;2020,HLOOKUP(A_Stammdaten!$B$12,$L$4:$R$2504,ROW(B1370)-3,FALSE),0)</f>
        <v>0</v>
      </c>
      <c r="L1370" s="109">
        <f t="shared" si="147"/>
        <v>0</v>
      </c>
      <c r="M1370" s="109">
        <f t="shared" si="148"/>
        <v>0</v>
      </c>
      <c r="N1370" s="109">
        <f t="shared" si="149"/>
        <v>0</v>
      </c>
      <c r="O1370" s="109">
        <f t="shared" si="150"/>
        <v>0</v>
      </c>
      <c r="P1370" s="109">
        <f t="shared" si="151"/>
        <v>0</v>
      </c>
      <c r="Q1370" s="109">
        <f t="shared" si="152"/>
        <v>0</v>
      </c>
      <c r="R1370" s="109">
        <f t="shared" si="153"/>
        <v>0</v>
      </c>
      <c r="S1370" s="425"/>
    </row>
    <row r="1371" spans="1:19" x14ac:dyDescent="0.3">
      <c r="A1371" s="421"/>
      <c r="B1371" s="424"/>
      <c r="C1371" s="421"/>
      <c r="D1371" s="421"/>
      <c r="E1371" s="421"/>
      <c r="F1371" s="421"/>
      <c r="G1371" s="421"/>
      <c r="H1371" s="421"/>
      <c r="I1371" s="220">
        <f>IF(B1371&gt;A_Stammdaten!$B$12,0,SUM(C1371,D1371,F1371,G1371)-SUM(E1371,H1371))</f>
        <v>0</v>
      </c>
      <c r="J1371" s="109">
        <f>IF(B1371&gt;2020,HLOOKUP(A_Stammdaten!$B$12,$L$4:$R$2504,ROW(B1371)-3,FALSE)+IF(OR(B1371=0,A_Stammdaten!$B$12&lt;B1371),0,I1371*1/20),0)</f>
        <v>0</v>
      </c>
      <c r="K1371" s="109">
        <f>IF(B1371&gt;2020,HLOOKUP(A_Stammdaten!$B$12,$L$4:$R$2504,ROW(B1371)-3,FALSE),0)</f>
        <v>0</v>
      </c>
      <c r="L1371" s="109">
        <f t="shared" si="147"/>
        <v>0</v>
      </c>
      <c r="M1371" s="109">
        <f t="shared" si="148"/>
        <v>0</v>
      </c>
      <c r="N1371" s="109">
        <f t="shared" si="149"/>
        <v>0</v>
      </c>
      <c r="O1371" s="109">
        <f t="shared" si="150"/>
        <v>0</v>
      </c>
      <c r="P1371" s="109">
        <f t="shared" si="151"/>
        <v>0</v>
      </c>
      <c r="Q1371" s="109">
        <f t="shared" si="152"/>
        <v>0</v>
      </c>
      <c r="R1371" s="109">
        <f t="shared" si="153"/>
        <v>0</v>
      </c>
      <c r="S1371" s="425"/>
    </row>
    <row r="1372" spans="1:19" x14ac:dyDescent="0.3">
      <c r="A1372" s="421"/>
      <c r="B1372" s="424"/>
      <c r="C1372" s="421"/>
      <c r="D1372" s="421"/>
      <c r="E1372" s="421"/>
      <c r="F1372" s="421"/>
      <c r="G1372" s="421"/>
      <c r="H1372" s="421"/>
      <c r="I1372" s="220">
        <f>IF(B1372&gt;A_Stammdaten!$B$12,0,SUM(C1372,D1372,F1372,G1372)-SUM(E1372,H1372))</f>
        <v>0</v>
      </c>
      <c r="J1372" s="109">
        <f>IF(B1372&gt;2020,HLOOKUP(A_Stammdaten!$B$12,$L$4:$R$2504,ROW(B1372)-3,FALSE)+IF(OR(B1372=0,A_Stammdaten!$B$12&lt;B1372),0,I1372*1/20),0)</f>
        <v>0</v>
      </c>
      <c r="K1372" s="109">
        <f>IF(B1372&gt;2020,HLOOKUP(A_Stammdaten!$B$12,$L$4:$R$2504,ROW(B1372)-3,FALSE),0)</f>
        <v>0</v>
      </c>
      <c r="L1372" s="109">
        <f t="shared" si="147"/>
        <v>0</v>
      </c>
      <c r="M1372" s="109">
        <f t="shared" si="148"/>
        <v>0</v>
      </c>
      <c r="N1372" s="109">
        <f t="shared" si="149"/>
        <v>0</v>
      </c>
      <c r="O1372" s="109">
        <f t="shared" si="150"/>
        <v>0</v>
      </c>
      <c r="P1372" s="109">
        <f t="shared" si="151"/>
        <v>0</v>
      </c>
      <c r="Q1372" s="109">
        <f t="shared" si="152"/>
        <v>0</v>
      </c>
      <c r="R1372" s="109">
        <f t="shared" si="153"/>
        <v>0</v>
      </c>
      <c r="S1372" s="425"/>
    </row>
    <row r="1373" spans="1:19" x14ac:dyDescent="0.3">
      <c r="A1373" s="421"/>
      <c r="B1373" s="424"/>
      <c r="C1373" s="421"/>
      <c r="D1373" s="421"/>
      <c r="E1373" s="421"/>
      <c r="F1373" s="421"/>
      <c r="G1373" s="421"/>
      <c r="H1373" s="421"/>
      <c r="I1373" s="220">
        <f>IF(B1373&gt;A_Stammdaten!$B$12,0,SUM(C1373,D1373,F1373,G1373)-SUM(E1373,H1373))</f>
        <v>0</v>
      </c>
      <c r="J1373" s="109">
        <f>IF(B1373&gt;2020,HLOOKUP(A_Stammdaten!$B$12,$L$4:$R$2504,ROW(B1373)-3,FALSE)+IF(OR(B1373=0,A_Stammdaten!$B$12&lt;B1373),0,I1373*1/20),0)</f>
        <v>0</v>
      </c>
      <c r="K1373" s="109">
        <f>IF(B1373&gt;2020,HLOOKUP(A_Stammdaten!$B$12,$L$4:$R$2504,ROW(B1373)-3,FALSE),0)</f>
        <v>0</v>
      </c>
      <c r="L1373" s="109">
        <f t="shared" si="147"/>
        <v>0</v>
      </c>
      <c r="M1373" s="109">
        <f t="shared" si="148"/>
        <v>0</v>
      </c>
      <c r="N1373" s="109">
        <f t="shared" si="149"/>
        <v>0</v>
      </c>
      <c r="O1373" s="109">
        <f t="shared" si="150"/>
        <v>0</v>
      </c>
      <c r="P1373" s="109">
        <f t="shared" si="151"/>
        <v>0</v>
      </c>
      <c r="Q1373" s="109">
        <f t="shared" si="152"/>
        <v>0</v>
      </c>
      <c r="R1373" s="109">
        <f t="shared" si="153"/>
        <v>0</v>
      </c>
      <c r="S1373" s="425"/>
    </row>
    <row r="1374" spans="1:19" x14ac:dyDescent="0.3">
      <c r="A1374" s="421"/>
      <c r="B1374" s="424"/>
      <c r="C1374" s="421"/>
      <c r="D1374" s="421"/>
      <c r="E1374" s="421"/>
      <c r="F1374" s="421"/>
      <c r="G1374" s="421"/>
      <c r="H1374" s="421"/>
      <c r="I1374" s="220">
        <f>IF(B1374&gt;A_Stammdaten!$B$12,0,SUM(C1374,D1374,F1374,G1374)-SUM(E1374,H1374))</f>
        <v>0</v>
      </c>
      <c r="J1374" s="109">
        <f>IF(B1374&gt;2020,HLOOKUP(A_Stammdaten!$B$12,$L$4:$R$2504,ROW(B1374)-3,FALSE)+IF(OR(B1374=0,A_Stammdaten!$B$12&lt;B1374),0,I1374*1/20),0)</f>
        <v>0</v>
      </c>
      <c r="K1374" s="109">
        <f>IF(B1374&gt;2020,HLOOKUP(A_Stammdaten!$B$12,$L$4:$R$2504,ROW(B1374)-3,FALSE),0)</f>
        <v>0</v>
      </c>
      <c r="L1374" s="109">
        <f t="shared" si="147"/>
        <v>0</v>
      </c>
      <c r="M1374" s="109">
        <f t="shared" si="148"/>
        <v>0</v>
      </c>
      <c r="N1374" s="109">
        <f t="shared" si="149"/>
        <v>0</v>
      </c>
      <c r="O1374" s="109">
        <f t="shared" si="150"/>
        <v>0</v>
      </c>
      <c r="P1374" s="109">
        <f t="shared" si="151"/>
        <v>0</v>
      </c>
      <c r="Q1374" s="109">
        <f t="shared" si="152"/>
        <v>0</v>
      </c>
      <c r="R1374" s="109">
        <f t="shared" si="153"/>
        <v>0</v>
      </c>
      <c r="S1374" s="425"/>
    </row>
    <row r="1375" spans="1:19" x14ac:dyDescent="0.3">
      <c r="A1375" s="421"/>
      <c r="B1375" s="424"/>
      <c r="C1375" s="421"/>
      <c r="D1375" s="421"/>
      <c r="E1375" s="421"/>
      <c r="F1375" s="421"/>
      <c r="G1375" s="421"/>
      <c r="H1375" s="421"/>
      <c r="I1375" s="220">
        <f>IF(B1375&gt;A_Stammdaten!$B$12,0,SUM(C1375,D1375,F1375,G1375)-SUM(E1375,H1375))</f>
        <v>0</v>
      </c>
      <c r="J1375" s="109">
        <f>IF(B1375&gt;2020,HLOOKUP(A_Stammdaten!$B$12,$L$4:$R$2504,ROW(B1375)-3,FALSE)+IF(OR(B1375=0,A_Stammdaten!$B$12&lt;B1375),0,I1375*1/20),0)</f>
        <v>0</v>
      </c>
      <c r="K1375" s="109">
        <f>IF(B1375&gt;2020,HLOOKUP(A_Stammdaten!$B$12,$L$4:$R$2504,ROW(B1375)-3,FALSE),0)</f>
        <v>0</v>
      </c>
      <c r="L1375" s="109">
        <f t="shared" si="147"/>
        <v>0</v>
      </c>
      <c r="M1375" s="109">
        <f t="shared" si="148"/>
        <v>0</v>
      </c>
      <c r="N1375" s="109">
        <f t="shared" si="149"/>
        <v>0</v>
      </c>
      <c r="O1375" s="109">
        <f t="shared" si="150"/>
        <v>0</v>
      </c>
      <c r="P1375" s="109">
        <f t="shared" si="151"/>
        <v>0</v>
      </c>
      <c r="Q1375" s="109">
        <f t="shared" si="152"/>
        <v>0</v>
      </c>
      <c r="R1375" s="109">
        <f t="shared" si="153"/>
        <v>0</v>
      </c>
      <c r="S1375" s="425"/>
    </row>
    <row r="1376" spans="1:19" x14ac:dyDescent="0.3">
      <c r="A1376" s="421"/>
      <c r="B1376" s="424"/>
      <c r="C1376" s="421"/>
      <c r="D1376" s="421"/>
      <c r="E1376" s="421"/>
      <c r="F1376" s="421"/>
      <c r="G1376" s="421"/>
      <c r="H1376" s="421"/>
      <c r="I1376" s="220">
        <f>IF(B1376&gt;A_Stammdaten!$B$12,0,SUM(C1376,D1376,F1376,G1376)-SUM(E1376,H1376))</f>
        <v>0</v>
      </c>
      <c r="J1376" s="109">
        <f>IF(B1376&gt;2020,HLOOKUP(A_Stammdaten!$B$12,$L$4:$R$2504,ROW(B1376)-3,FALSE)+IF(OR(B1376=0,A_Stammdaten!$B$12&lt;B1376),0,I1376*1/20),0)</f>
        <v>0</v>
      </c>
      <c r="K1376" s="109">
        <f>IF(B1376&gt;2020,HLOOKUP(A_Stammdaten!$B$12,$L$4:$R$2504,ROW(B1376)-3,FALSE),0)</f>
        <v>0</v>
      </c>
      <c r="L1376" s="109">
        <f t="shared" si="147"/>
        <v>0</v>
      </c>
      <c r="M1376" s="109">
        <f t="shared" si="148"/>
        <v>0</v>
      </c>
      <c r="N1376" s="109">
        <f t="shared" si="149"/>
        <v>0</v>
      </c>
      <c r="O1376" s="109">
        <f t="shared" si="150"/>
        <v>0</v>
      </c>
      <c r="P1376" s="109">
        <f t="shared" si="151"/>
        <v>0</v>
      </c>
      <c r="Q1376" s="109">
        <f t="shared" si="152"/>
        <v>0</v>
      </c>
      <c r="R1376" s="109">
        <f t="shared" si="153"/>
        <v>0</v>
      </c>
      <c r="S1376" s="425"/>
    </row>
    <row r="1377" spans="1:19" x14ac:dyDescent="0.3">
      <c r="A1377" s="421"/>
      <c r="B1377" s="424"/>
      <c r="C1377" s="421"/>
      <c r="D1377" s="421"/>
      <c r="E1377" s="421"/>
      <c r="F1377" s="421"/>
      <c r="G1377" s="421"/>
      <c r="H1377" s="421"/>
      <c r="I1377" s="220">
        <f>IF(B1377&gt;A_Stammdaten!$B$12,0,SUM(C1377,D1377,F1377,G1377)-SUM(E1377,H1377))</f>
        <v>0</v>
      </c>
      <c r="J1377" s="109">
        <f>IF(B1377&gt;2020,HLOOKUP(A_Stammdaten!$B$12,$L$4:$R$2504,ROW(B1377)-3,FALSE)+IF(OR(B1377=0,A_Stammdaten!$B$12&lt;B1377),0,I1377*1/20),0)</f>
        <v>0</v>
      </c>
      <c r="K1377" s="109">
        <f>IF(B1377&gt;2020,HLOOKUP(A_Stammdaten!$B$12,$L$4:$R$2504,ROW(B1377)-3,FALSE),0)</f>
        <v>0</v>
      </c>
      <c r="L1377" s="109">
        <f t="shared" si="147"/>
        <v>0</v>
      </c>
      <c r="M1377" s="109">
        <f t="shared" si="148"/>
        <v>0</v>
      </c>
      <c r="N1377" s="109">
        <f t="shared" si="149"/>
        <v>0</v>
      </c>
      <c r="O1377" s="109">
        <f t="shared" si="150"/>
        <v>0</v>
      </c>
      <c r="P1377" s="109">
        <f t="shared" si="151"/>
        <v>0</v>
      </c>
      <c r="Q1377" s="109">
        <f t="shared" si="152"/>
        <v>0</v>
      </c>
      <c r="R1377" s="109">
        <f t="shared" si="153"/>
        <v>0</v>
      </c>
      <c r="S1377" s="425"/>
    </row>
    <row r="1378" spans="1:19" x14ac:dyDescent="0.3">
      <c r="A1378" s="421"/>
      <c r="B1378" s="424"/>
      <c r="C1378" s="421"/>
      <c r="D1378" s="421"/>
      <c r="E1378" s="421"/>
      <c r="F1378" s="421"/>
      <c r="G1378" s="421"/>
      <c r="H1378" s="421"/>
      <c r="I1378" s="220">
        <f>IF(B1378&gt;A_Stammdaten!$B$12,0,SUM(C1378,D1378,F1378,G1378)-SUM(E1378,H1378))</f>
        <v>0</v>
      </c>
      <c r="J1378" s="109">
        <f>IF(B1378&gt;2020,HLOOKUP(A_Stammdaten!$B$12,$L$4:$R$2504,ROW(B1378)-3,FALSE)+IF(OR(B1378=0,A_Stammdaten!$B$12&lt;B1378),0,I1378*1/20),0)</f>
        <v>0</v>
      </c>
      <c r="K1378" s="109">
        <f>IF(B1378&gt;2020,HLOOKUP(A_Stammdaten!$B$12,$L$4:$R$2504,ROW(B1378)-3,FALSE),0)</f>
        <v>0</v>
      </c>
      <c r="L1378" s="109">
        <f t="shared" si="147"/>
        <v>0</v>
      </c>
      <c r="M1378" s="109">
        <f t="shared" si="148"/>
        <v>0</v>
      </c>
      <c r="N1378" s="109">
        <f t="shared" si="149"/>
        <v>0</v>
      </c>
      <c r="O1378" s="109">
        <f t="shared" si="150"/>
        <v>0</v>
      </c>
      <c r="P1378" s="109">
        <f t="shared" si="151"/>
        <v>0</v>
      </c>
      <c r="Q1378" s="109">
        <f t="shared" si="152"/>
        <v>0</v>
      </c>
      <c r="R1378" s="109">
        <f t="shared" si="153"/>
        <v>0</v>
      </c>
      <c r="S1378" s="425"/>
    </row>
    <row r="1379" spans="1:19" x14ac:dyDescent="0.3">
      <c r="A1379" s="421"/>
      <c r="B1379" s="424"/>
      <c r="C1379" s="421"/>
      <c r="D1379" s="421"/>
      <c r="E1379" s="421"/>
      <c r="F1379" s="421"/>
      <c r="G1379" s="421"/>
      <c r="H1379" s="421"/>
      <c r="I1379" s="220">
        <f>IF(B1379&gt;A_Stammdaten!$B$12,0,SUM(C1379,D1379,F1379,G1379)-SUM(E1379,H1379))</f>
        <v>0</v>
      </c>
      <c r="J1379" s="109">
        <f>IF(B1379&gt;2020,HLOOKUP(A_Stammdaten!$B$12,$L$4:$R$2504,ROW(B1379)-3,FALSE)+IF(OR(B1379=0,A_Stammdaten!$B$12&lt;B1379),0,I1379*1/20),0)</f>
        <v>0</v>
      </c>
      <c r="K1379" s="109">
        <f>IF(B1379&gt;2020,HLOOKUP(A_Stammdaten!$B$12,$L$4:$R$2504,ROW(B1379)-3,FALSE),0)</f>
        <v>0</v>
      </c>
      <c r="L1379" s="109">
        <f t="shared" si="147"/>
        <v>0</v>
      </c>
      <c r="M1379" s="109">
        <f t="shared" si="148"/>
        <v>0</v>
      </c>
      <c r="N1379" s="109">
        <f t="shared" si="149"/>
        <v>0</v>
      </c>
      <c r="O1379" s="109">
        <f t="shared" si="150"/>
        <v>0</v>
      </c>
      <c r="P1379" s="109">
        <f t="shared" si="151"/>
        <v>0</v>
      </c>
      <c r="Q1379" s="109">
        <f t="shared" si="152"/>
        <v>0</v>
      </c>
      <c r="R1379" s="109">
        <f t="shared" si="153"/>
        <v>0</v>
      </c>
      <c r="S1379" s="425"/>
    </row>
    <row r="1380" spans="1:19" x14ac:dyDescent="0.3">
      <c r="A1380" s="421"/>
      <c r="B1380" s="424"/>
      <c r="C1380" s="421"/>
      <c r="D1380" s="421"/>
      <c r="E1380" s="421"/>
      <c r="F1380" s="421"/>
      <c r="G1380" s="421"/>
      <c r="H1380" s="421"/>
      <c r="I1380" s="220">
        <f>IF(B1380&gt;A_Stammdaten!$B$12,0,SUM(C1380,D1380,F1380,G1380)-SUM(E1380,H1380))</f>
        <v>0</v>
      </c>
      <c r="J1380" s="109">
        <f>IF(B1380&gt;2020,HLOOKUP(A_Stammdaten!$B$12,$L$4:$R$2504,ROW(B1380)-3,FALSE)+IF(OR(B1380=0,A_Stammdaten!$B$12&lt;B1380),0,I1380*1/20),0)</f>
        <v>0</v>
      </c>
      <c r="K1380" s="109">
        <f>IF(B1380&gt;2020,HLOOKUP(A_Stammdaten!$B$12,$L$4:$R$2504,ROW(B1380)-3,FALSE),0)</f>
        <v>0</v>
      </c>
      <c r="L1380" s="109">
        <f t="shared" si="147"/>
        <v>0</v>
      </c>
      <c r="M1380" s="109">
        <f t="shared" si="148"/>
        <v>0</v>
      </c>
      <c r="N1380" s="109">
        <f t="shared" si="149"/>
        <v>0</v>
      </c>
      <c r="O1380" s="109">
        <f t="shared" si="150"/>
        <v>0</v>
      </c>
      <c r="P1380" s="109">
        <f t="shared" si="151"/>
        <v>0</v>
      </c>
      <c r="Q1380" s="109">
        <f t="shared" si="152"/>
        <v>0</v>
      </c>
      <c r="R1380" s="109">
        <f t="shared" si="153"/>
        <v>0</v>
      </c>
      <c r="S1380" s="425"/>
    </row>
    <row r="1381" spans="1:19" x14ac:dyDescent="0.3">
      <c r="A1381" s="421"/>
      <c r="B1381" s="424"/>
      <c r="C1381" s="421"/>
      <c r="D1381" s="421"/>
      <c r="E1381" s="421"/>
      <c r="F1381" s="421"/>
      <c r="G1381" s="421"/>
      <c r="H1381" s="421"/>
      <c r="I1381" s="220">
        <f>IF(B1381&gt;A_Stammdaten!$B$12,0,SUM(C1381,D1381,F1381,G1381)-SUM(E1381,H1381))</f>
        <v>0</v>
      </c>
      <c r="J1381" s="109">
        <f>IF(B1381&gt;2020,HLOOKUP(A_Stammdaten!$B$12,$L$4:$R$2504,ROW(B1381)-3,FALSE)+IF(OR(B1381=0,A_Stammdaten!$B$12&lt;B1381),0,I1381*1/20),0)</f>
        <v>0</v>
      </c>
      <c r="K1381" s="109">
        <f>IF(B1381&gt;2020,HLOOKUP(A_Stammdaten!$B$12,$L$4:$R$2504,ROW(B1381)-3,FALSE),0)</f>
        <v>0</v>
      </c>
      <c r="L1381" s="109">
        <f t="shared" si="147"/>
        <v>0</v>
      </c>
      <c r="M1381" s="109">
        <f t="shared" si="148"/>
        <v>0</v>
      </c>
      <c r="N1381" s="109">
        <f t="shared" si="149"/>
        <v>0</v>
      </c>
      <c r="O1381" s="109">
        <f t="shared" si="150"/>
        <v>0</v>
      </c>
      <c r="P1381" s="109">
        <f t="shared" si="151"/>
        <v>0</v>
      </c>
      <c r="Q1381" s="109">
        <f t="shared" si="152"/>
        <v>0</v>
      </c>
      <c r="R1381" s="109">
        <f t="shared" si="153"/>
        <v>0</v>
      </c>
      <c r="S1381" s="425"/>
    </row>
    <row r="1382" spans="1:19" x14ac:dyDescent="0.3">
      <c r="A1382" s="421"/>
      <c r="B1382" s="424"/>
      <c r="C1382" s="421"/>
      <c r="D1382" s="421"/>
      <c r="E1382" s="421"/>
      <c r="F1382" s="421"/>
      <c r="G1382" s="421"/>
      <c r="H1382" s="421"/>
      <c r="I1382" s="220">
        <f>IF(B1382&gt;A_Stammdaten!$B$12,0,SUM(C1382,D1382,F1382,G1382)-SUM(E1382,H1382))</f>
        <v>0</v>
      </c>
      <c r="J1382" s="109">
        <f>IF(B1382&gt;2020,HLOOKUP(A_Stammdaten!$B$12,$L$4:$R$2504,ROW(B1382)-3,FALSE)+IF(OR(B1382=0,A_Stammdaten!$B$12&lt;B1382),0,I1382*1/20),0)</f>
        <v>0</v>
      </c>
      <c r="K1382" s="109">
        <f>IF(B1382&gt;2020,HLOOKUP(A_Stammdaten!$B$12,$L$4:$R$2504,ROW(B1382)-3,FALSE),0)</f>
        <v>0</v>
      </c>
      <c r="L1382" s="109">
        <f t="shared" si="147"/>
        <v>0</v>
      </c>
      <c r="M1382" s="109">
        <f t="shared" si="148"/>
        <v>0</v>
      </c>
      <c r="N1382" s="109">
        <f t="shared" si="149"/>
        <v>0</v>
      </c>
      <c r="O1382" s="109">
        <f t="shared" si="150"/>
        <v>0</v>
      </c>
      <c r="P1382" s="109">
        <f t="shared" si="151"/>
        <v>0</v>
      </c>
      <c r="Q1382" s="109">
        <f t="shared" si="152"/>
        <v>0</v>
      </c>
      <c r="R1382" s="109">
        <f t="shared" si="153"/>
        <v>0</v>
      </c>
      <c r="S1382" s="425"/>
    </row>
    <row r="1383" spans="1:19" x14ac:dyDescent="0.3">
      <c r="A1383" s="421"/>
      <c r="B1383" s="424"/>
      <c r="C1383" s="421"/>
      <c r="D1383" s="421"/>
      <c r="E1383" s="421"/>
      <c r="F1383" s="421"/>
      <c r="G1383" s="421"/>
      <c r="H1383" s="421"/>
      <c r="I1383" s="220">
        <f>IF(B1383&gt;A_Stammdaten!$B$12,0,SUM(C1383,D1383,F1383,G1383)-SUM(E1383,H1383))</f>
        <v>0</v>
      </c>
      <c r="J1383" s="109">
        <f>IF(B1383&gt;2020,HLOOKUP(A_Stammdaten!$B$12,$L$4:$R$2504,ROW(B1383)-3,FALSE)+IF(OR(B1383=0,A_Stammdaten!$B$12&lt;B1383),0,I1383*1/20),0)</f>
        <v>0</v>
      </c>
      <c r="K1383" s="109">
        <f>IF(B1383&gt;2020,HLOOKUP(A_Stammdaten!$B$12,$L$4:$R$2504,ROW(B1383)-3,FALSE),0)</f>
        <v>0</v>
      </c>
      <c r="L1383" s="109">
        <f t="shared" si="147"/>
        <v>0</v>
      </c>
      <c r="M1383" s="109">
        <f t="shared" si="148"/>
        <v>0</v>
      </c>
      <c r="N1383" s="109">
        <f t="shared" si="149"/>
        <v>0</v>
      </c>
      <c r="O1383" s="109">
        <f t="shared" si="150"/>
        <v>0</v>
      </c>
      <c r="P1383" s="109">
        <f t="shared" si="151"/>
        <v>0</v>
      </c>
      <c r="Q1383" s="109">
        <f t="shared" si="152"/>
        <v>0</v>
      </c>
      <c r="R1383" s="109">
        <f t="shared" si="153"/>
        <v>0</v>
      </c>
      <c r="S1383" s="425"/>
    </row>
    <row r="1384" spans="1:19" x14ac:dyDescent="0.3">
      <c r="A1384" s="421"/>
      <c r="B1384" s="424"/>
      <c r="C1384" s="421"/>
      <c r="D1384" s="421"/>
      <c r="E1384" s="421"/>
      <c r="F1384" s="421"/>
      <c r="G1384" s="421"/>
      <c r="H1384" s="421"/>
      <c r="I1384" s="220">
        <f>IF(B1384&gt;A_Stammdaten!$B$12,0,SUM(C1384,D1384,F1384,G1384)-SUM(E1384,H1384))</f>
        <v>0</v>
      </c>
      <c r="J1384" s="109">
        <f>IF(B1384&gt;2020,HLOOKUP(A_Stammdaten!$B$12,$L$4:$R$2504,ROW(B1384)-3,FALSE)+IF(OR(B1384=0,A_Stammdaten!$B$12&lt;B1384),0,I1384*1/20),0)</f>
        <v>0</v>
      </c>
      <c r="K1384" s="109">
        <f>IF(B1384&gt;2020,HLOOKUP(A_Stammdaten!$B$12,$L$4:$R$2504,ROW(B1384)-3,FALSE),0)</f>
        <v>0</v>
      </c>
      <c r="L1384" s="109">
        <f t="shared" si="147"/>
        <v>0</v>
      </c>
      <c r="M1384" s="109">
        <f t="shared" si="148"/>
        <v>0</v>
      </c>
      <c r="N1384" s="109">
        <f t="shared" si="149"/>
        <v>0</v>
      </c>
      <c r="O1384" s="109">
        <f t="shared" si="150"/>
        <v>0</v>
      </c>
      <c r="P1384" s="109">
        <f t="shared" si="151"/>
        <v>0</v>
      </c>
      <c r="Q1384" s="109">
        <f t="shared" si="152"/>
        <v>0</v>
      </c>
      <c r="R1384" s="109">
        <f t="shared" si="153"/>
        <v>0</v>
      </c>
      <c r="S1384" s="425"/>
    </row>
    <row r="1385" spans="1:19" x14ac:dyDescent="0.3">
      <c r="A1385" s="421"/>
      <c r="B1385" s="424"/>
      <c r="C1385" s="421"/>
      <c r="D1385" s="421"/>
      <c r="E1385" s="421"/>
      <c r="F1385" s="421"/>
      <c r="G1385" s="421"/>
      <c r="H1385" s="421"/>
      <c r="I1385" s="220">
        <f>IF(B1385&gt;A_Stammdaten!$B$12,0,SUM(C1385,D1385,F1385,G1385)-SUM(E1385,H1385))</f>
        <v>0</v>
      </c>
      <c r="J1385" s="109">
        <f>IF(B1385&gt;2020,HLOOKUP(A_Stammdaten!$B$12,$L$4:$R$2504,ROW(B1385)-3,FALSE)+IF(OR(B1385=0,A_Stammdaten!$B$12&lt;B1385),0,I1385*1/20),0)</f>
        <v>0</v>
      </c>
      <c r="K1385" s="109">
        <f>IF(B1385&gt;2020,HLOOKUP(A_Stammdaten!$B$12,$L$4:$R$2504,ROW(B1385)-3,FALSE),0)</f>
        <v>0</v>
      </c>
      <c r="L1385" s="109">
        <f t="shared" si="147"/>
        <v>0</v>
      </c>
      <c r="M1385" s="109">
        <f t="shared" si="148"/>
        <v>0</v>
      </c>
      <c r="N1385" s="109">
        <f t="shared" si="149"/>
        <v>0</v>
      </c>
      <c r="O1385" s="109">
        <f t="shared" si="150"/>
        <v>0</v>
      </c>
      <c r="P1385" s="109">
        <f t="shared" si="151"/>
        <v>0</v>
      </c>
      <c r="Q1385" s="109">
        <f t="shared" si="152"/>
        <v>0</v>
      </c>
      <c r="R1385" s="109">
        <f t="shared" si="153"/>
        <v>0</v>
      </c>
      <c r="S1385" s="425"/>
    </row>
    <row r="1386" spans="1:19" x14ac:dyDescent="0.3">
      <c r="A1386" s="421"/>
      <c r="B1386" s="424"/>
      <c r="C1386" s="421"/>
      <c r="D1386" s="421"/>
      <c r="E1386" s="421"/>
      <c r="F1386" s="421"/>
      <c r="G1386" s="421"/>
      <c r="H1386" s="421"/>
      <c r="I1386" s="220">
        <f>IF(B1386&gt;A_Stammdaten!$B$12,0,SUM(C1386,D1386,F1386,G1386)-SUM(E1386,H1386))</f>
        <v>0</v>
      </c>
      <c r="J1386" s="109">
        <f>IF(B1386&gt;2020,HLOOKUP(A_Stammdaten!$B$12,$L$4:$R$2504,ROW(B1386)-3,FALSE)+IF(OR(B1386=0,A_Stammdaten!$B$12&lt;B1386),0,I1386*1/20),0)</f>
        <v>0</v>
      </c>
      <c r="K1386" s="109">
        <f>IF(B1386&gt;2020,HLOOKUP(A_Stammdaten!$B$12,$L$4:$R$2504,ROW(B1386)-3,FALSE),0)</f>
        <v>0</v>
      </c>
      <c r="L1386" s="109">
        <f t="shared" si="147"/>
        <v>0</v>
      </c>
      <c r="M1386" s="109">
        <f t="shared" si="148"/>
        <v>0</v>
      </c>
      <c r="N1386" s="109">
        <f t="shared" si="149"/>
        <v>0</v>
      </c>
      <c r="O1386" s="109">
        <f t="shared" si="150"/>
        <v>0</v>
      </c>
      <c r="P1386" s="109">
        <f t="shared" si="151"/>
        <v>0</v>
      </c>
      <c r="Q1386" s="109">
        <f t="shared" si="152"/>
        <v>0</v>
      </c>
      <c r="R1386" s="109">
        <f t="shared" si="153"/>
        <v>0</v>
      </c>
      <c r="S1386" s="425"/>
    </row>
    <row r="1387" spans="1:19" x14ac:dyDescent="0.3">
      <c r="A1387" s="421"/>
      <c r="B1387" s="424"/>
      <c r="C1387" s="421"/>
      <c r="D1387" s="421"/>
      <c r="E1387" s="421"/>
      <c r="F1387" s="421"/>
      <c r="G1387" s="421"/>
      <c r="H1387" s="421"/>
      <c r="I1387" s="220">
        <f>IF(B1387&gt;A_Stammdaten!$B$12,0,SUM(C1387,D1387,F1387,G1387)-SUM(E1387,H1387))</f>
        <v>0</v>
      </c>
      <c r="J1387" s="109">
        <f>IF(B1387&gt;2020,HLOOKUP(A_Stammdaten!$B$12,$L$4:$R$2504,ROW(B1387)-3,FALSE)+IF(OR(B1387=0,A_Stammdaten!$B$12&lt;B1387),0,I1387*1/20),0)</f>
        <v>0</v>
      </c>
      <c r="K1387" s="109">
        <f>IF(B1387&gt;2020,HLOOKUP(A_Stammdaten!$B$12,$L$4:$R$2504,ROW(B1387)-3,FALSE),0)</f>
        <v>0</v>
      </c>
      <c r="L1387" s="109">
        <f t="shared" si="147"/>
        <v>0</v>
      </c>
      <c r="M1387" s="109">
        <f t="shared" si="148"/>
        <v>0</v>
      </c>
      <c r="N1387" s="109">
        <f t="shared" si="149"/>
        <v>0</v>
      </c>
      <c r="O1387" s="109">
        <f t="shared" si="150"/>
        <v>0</v>
      </c>
      <c r="P1387" s="109">
        <f t="shared" si="151"/>
        <v>0</v>
      </c>
      <c r="Q1387" s="109">
        <f t="shared" si="152"/>
        <v>0</v>
      </c>
      <c r="R1387" s="109">
        <f t="shared" si="153"/>
        <v>0</v>
      </c>
      <c r="S1387" s="425"/>
    </row>
    <row r="1388" spans="1:19" x14ac:dyDescent="0.3">
      <c r="A1388" s="421"/>
      <c r="B1388" s="424"/>
      <c r="C1388" s="421"/>
      <c r="D1388" s="421"/>
      <c r="E1388" s="421"/>
      <c r="F1388" s="421"/>
      <c r="G1388" s="421"/>
      <c r="H1388" s="421"/>
      <c r="I1388" s="220">
        <f>IF(B1388&gt;A_Stammdaten!$B$12,0,SUM(C1388,D1388,F1388,G1388)-SUM(E1388,H1388))</f>
        <v>0</v>
      </c>
      <c r="J1388" s="109">
        <f>IF(B1388&gt;2020,HLOOKUP(A_Stammdaten!$B$12,$L$4:$R$2504,ROW(B1388)-3,FALSE)+IF(OR(B1388=0,A_Stammdaten!$B$12&lt;B1388),0,I1388*1/20),0)</f>
        <v>0</v>
      </c>
      <c r="K1388" s="109">
        <f>IF(B1388&gt;2020,HLOOKUP(A_Stammdaten!$B$12,$L$4:$R$2504,ROW(B1388)-3,FALSE),0)</f>
        <v>0</v>
      </c>
      <c r="L1388" s="109">
        <f t="shared" si="147"/>
        <v>0</v>
      </c>
      <c r="M1388" s="109">
        <f t="shared" si="148"/>
        <v>0</v>
      </c>
      <c r="N1388" s="109">
        <f t="shared" si="149"/>
        <v>0</v>
      </c>
      <c r="O1388" s="109">
        <f t="shared" si="150"/>
        <v>0</v>
      </c>
      <c r="P1388" s="109">
        <f t="shared" si="151"/>
        <v>0</v>
      </c>
      <c r="Q1388" s="109">
        <f t="shared" si="152"/>
        <v>0</v>
      </c>
      <c r="R1388" s="109">
        <f t="shared" si="153"/>
        <v>0</v>
      </c>
      <c r="S1388" s="425"/>
    </row>
    <row r="1389" spans="1:19" x14ac:dyDescent="0.3">
      <c r="A1389" s="421"/>
      <c r="B1389" s="424"/>
      <c r="C1389" s="421"/>
      <c r="D1389" s="421"/>
      <c r="E1389" s="421"/>
      <c r="F1389" s="421"/>
      <c r="G1389" s="421"/>
      <c r="H1389" s="421"/>
      <c r="I1389" s="220">
        <f>IF(B1389&gt;A_Stammdaten!$B$12,0,SUM(C1389,D1389,F1389,G1389)-SUM(E1389,H1389))</f>
        <v>0</v>
      </c>
      <c r="J1389" s="109">
        <f>IF(B1389&gt;2020,HLOOKUP(A_Stammdaten!$B$12,$L$4:$R$2504,ROW(B1389)-3,FALSE)+IF(OR(B1389=0,A_Stammdaten!$B$12&lt;B1389),0,I1389*1/20),0)</f>
        <v>0</v>
      </c>
      <c r="K1389" s="109">
        <f>IF(B1389&gt;2020,HLOOKUP(A_Stammdaten!$B$12,$L$4:$R$2504,ROW(B1389)-3,FALSE),0)</f>
        <v>0</v>
      </c>
      <c r="L1389" s="109">
        <f t="shared" si="147"/>
        <v>0</v>
      </c>
      <c r="M1389" s="109">
        <f t="shared" si="148"/>
        <v>0</v>
      </c>
      <c r="N1389" s="109">
        <f t="shared" si="149"/>
        <v>0</v>
      </c>
      <c r="O1389" s="109">
        <f t="shared" si="150"/>
        <v>0</v>
      </c>
      <c r="P1389" s="109">
        <f t="shared" si="151"/>
        <v>0</v>
      </c>
      <c r="Q1389" s="109">
        <f t="shared" si="152"/>
        <v>0</v>
      </c>
      <c r="R1389" s="109">
        <f t="shared" si="153"/>
        <v>0</v>
      </c>
      <c r="S1389" s="425"/>
    </row>
    <row r="1390" spans="1:19" x14ac:dyDescent="0.3">
      <c r="A1390" s="421"/>
      <c r="B1390" s="424"/>
      <c r="C1390" s="421"/>
      <c r="D1390" s="421"/>
      <c r="E1390" s="421"/>
      <c r="F1390" s="421"/>
      <c r="G1390" s="421"/>
      <c r="H1390" s="421"/>
      <c r="I1390" s="220">
        <f>IF(B1390&gt;A_Stammdaten!$B$12,0,SUM(C1390,D1390,F1390,G1390)-SUM(E1390,H1390))</f>
        <v>0</v>
      </c>
      <c r="J1390" s="109">
        <f>IF(B1390&gt;2020,HLOOKUP(A_Stammdaten!$B$12,$L$4:$R$2504,ROW(B1390)-3,FALSE)+IF(OR(B1390=0,A_Stammdaten!$B$12&lt;B1390),0,I1390*1/20),0)</f>
        <v>0</v>
      </c>
      <c r="K1390" s="109">
        <f>IF(B1390&gt;2020,HLOOKUP(A_Stammdaten!$B$12,$L$4:$R$2504,ROW(B1390)-3,FALSE),0)</f>
        <v>0</v>
      </c>
      <c r="L1390" s="109">
        <f t="shared" si="147"/>
        <v>0</v>
      </c>
      <c r="M1390" s="109">
        <f t="shared" si="148"/>
        <v>0</v>
      </c>
      <c r="N1390" s="109">
        <f t="shared" si="149"/>
        <v>0</v>
      </c>
      <c r="O1390" s="109">
        <f t="shared" si="150"/>
        <v>0</v>
      </c>
      <c r="P1390" s="109">
        <f t="shared" si="151"/>
        <v>0</v>
      </c>
      <c r="Q1390" s="109">
        <f t="shared" si="152"/>
        <v>0</v>
      </c>
      <c r="R1390" s="109">
        <f t="shared" si="153"/>
        <v>0</v>
      </c>
      <c r="S1390" s="425"/>
    </row>
    <row r="1391" spans="1:19" x14ac:dyDescent="0.3">
      <c r="A1391" s="421"/>
      <c r="B1391" s="424"/>
      <c r="C1391" s="421"/>
      <c r="D1391" s="421"/>
      <c r="E1391" s="421"/>
      <c r="F1391" s="421"/>
      <c r="G1391" s="421"/>
      <c r="H1391" s="421"/>
      <c r="I1391" s="220">
        <f>IF(B1391&gt;A_Stammdaten!$B$12,0,SUM(C1391,D1391,F1391,G1391)-SUM(E1391,H1391))</f>
        <v>0</v>
      </c>
      <c r="J1391" s="109">
        <f>IF(B1391&gt;2020,HLOOKUP(A_Stammdaten!$B$12,$L$4:$R$2504,ROW(B1391)-3,FALSE)+IF(OR(B1391=0,A_Stammdaten!$B$12&lt;B1391),0,I1391*1/20),0)</f>
        <v>0</v>
      </c>
      <c r="K1391" s="109">
        <f>IF(B1391&gt;2020,HLOOKUP(A_Stammdaten!$B$12,$L$4:$R$2504,ROW(B1391)-3,FALSE),0)</f>
        <v>0</v>
      </c>
      <c r="L1391" s="109">
        <f t="shared" si="147"/>
        <v>0</v>
      </c>
      <c r="M1391" s="109">
        <f t="shared" si="148"/>
        <v>0</v>
      </c>
      <c r="N1391" s="109">
        <f t="shared" si="149"/>
        <v>0</v>
      </c>
      <c r="O1391" s="109">
        <f t="shared" si="150"/>
        <v>0</v>
      </c>
      <c r="P1391" s="109">
        <f t="shared" si="151"/>
        <v>0</v>
      </c>
      <c r="Q1391" s="109">
        <f t="shared" si="152"/>
        <v>0</v>
      </c>
      <c r="R1391" s="109">
        <f t="shared" si="153"/>
        <v>0</v>
      </c>
      <c r="S1391" s="425"/>
    </row>
    <row r="1392" spans="1:19" x14ac:dyDescent="0.3">
      <c r="A1392" s="421"/>
      <c r="B1392" s="424"/>
      <c r="C1392" s="421"/>
      <c r="D1392" s="421"/>
      <c r="E1392" s="421"/>
      <c r="F1392" s="421"/>
      <c r="G1392" s="421"/>
      <c r="H1392" s="421"/>
      <c r="I1392" s="220">
        <f>IF(B1392&gt;A_Stammdaten!$B$12,0,SUM(C1392,D1392,F1392,G1392)-SUM(E1392,H1392))</f>
        <v>0</v>
      </c>
      <c r="J1392" s="109">
        <f>IF(B1392&gt;2020,HLOOKUP(A_Stammdaten!$B$12,$L$4:$R$2504,ROW(B1392)-3,FALSE)+IF(OR(B1392=0,A_Stammdaten!$B$12&lt;B1392),0,I1392*1/20),0)</f>
        <v>0</v>
      </c>
      <c r="K1392" s="109">
        <f>IF(B1392&gt;2020,HLOOKUP(A_Stammdaten!$B$12,$L$4:$R$2504,ROW(B1392)-3,FALSE),0)</f>
        <v>0</v>
      </c>
      <c r="L1392" s="109">
        <f t="shared" si="147"/>
        <v>0</v>
      </c>
      <c r="M1392" s="109">
        <f t="shared" si="148"/>
        <v>0</v>
      </c>
      <c r="N1392" s="109">
        <f t="shared" si="149"/>
        <v>0</v>
      </c>
      <c r="O1392" s="109">
        <f t="shared" si="150"/>
        <v>0</v>
      </c>
      <c r="P1392" s="109">
        <f t="shared" si="151"/>
        <v>0</v>
      </c>
      <c r="Q1392" s="109">
        <f t="shared" si="152"/>
        <v>0</v>
      </c>
      <c r="R1392" s="109">
        <f t="shared" si="153"/>
        <v>0</v>
      </c>
      <c r="S1392" s="425"/>
    </row>
    <row r="1393" spans="1:19" x14ac:dyDescent="0.3">
      <c r="A1393" s="421"/>
      <c r="B1393" s="424"/>
      <c r="C1393" s="421"/>
      <c r="D1393" s="421"/>
      <c r="E1393" s="421"/>
      <c r="F1393" s="421"/>
      <c r="G1393" s="421"/>
      <c r="H1393" s="421"/>
      <c r="I1393" s="220">
        <f>IF(B1393&gt;A_Stammdaten!$B$12,0,SUM(C1393,D1393,F1393,G1393)-SUM(E1393,H1393))</f>
        <v>0</v>
      </c>
      <c r="J1393" s="109">
        <f>IF(B1393&gt;2020,HLOOKUP(A_Stammdaten!$B$12,$L$4:$R$2504,ROW(B1393)-3,FALSE)+IF(OR(B1393=0,A_Stammdaten!$B$12&lt;B1393),0,I1393*1/20),0)</f>
        <v>0</v>
      </c>
      <c r="K1393" s="109">
        <f>IF(B1393&gt;2020,HLOOKUP(A_Stammdaten!$B$12,$L$4:$R$2504,ROW(B1393)-3,FALSE),0)</f>
        <v>0</v>
      </c>
      <c r="L1393" s="109">
        <f t="shared" si="147"/>
        <v>0</v>
      </c>
      <c r="M1393" s="109">
        <f t="shared" si="148"/>
        <v>0</v>
      </c>
      <c r="N1393" s="109">
        <f t="shared" si="149"/>
        <v>0</v>
      </c>
      <c r="O1393" s="109">
        <f t="shared" si="150"/>
        <v>0</v>
      </c>
      <c r="P1393" s="109">
        <f t="shared" si="151"/>
        <v>0</v>
      </c>
      <c r="Q1393" s="109">
        <f t="shared" si="152"/>
        <v>0</v>
      </c>
      <c r="R1393" s="109">
        <f t="shared" si="153"/>
        <v>0</v>
      </c>
      <c r="S1393" s="425"/>
    </row>
    <row r="1394" spans="1:19" x14ac:dyDescent="0.3">
      <c r="A1394" s="421"/>
      <c r="B1394" s="424"/>
      <c r="C1394" s="421"/>
      <c r="D1394" s="421"/>
      <c r="E1394" s="421"/>
      <c r="F1394" s="421"/>
      <c r="G1394" s="421"/>
      <c r="H1394" s="421"/>
      <c r="I1394" s="220">
        <f>IF(B1394&gt;A_Stammdaten!$B$12,0,SUM(C1394,D1394,F1394,G1394)-SUM(E1394,H1394))</f>
        <v>0</v>
      </c>
      <c r="J1394" s="109">
        <f>IF(B1394&gt;2020,HLOOKUP(A_Stammdaten!$B$12,$L$4:$R$2504,ROW(B1394)-3,FALSE)+IF(OR(B1394=0,A_Stammdaten!$B$12&lt;B1394),0,I1394*1/20),0)</f>
        <v>0</v>
      </c>
      <c r="K1394" s="109">
        <f>IF(B1394&gt;2020,HLOOKUP(A_Stammdaten!$B$12,$L$4:$R$2504,ROW(B1394)-3,FALSE),0)</f>
        <v>0</v>
      </c>
      <c r="L1394" s="109">
        <f t="shared" si="147"/>
        <v>0</v>
      </c>
      <c r="M1394" s="109">
        <f t="shared" si="148"/>
        <v>0</v>
      </c>
      <c r="N1394" s="109">
        <f t="shared" si="149"/>
        <v>0</v>
      </c>
      <c r="O1394" s="109">
        <f t="shared" si="150"/>
        <v>0</v>
      </c>
      <c r="P1394" s="109">
        <f t="shared" si="151"/>
        <v>0</v>
      </c>
      <c r="Q1394" s="109">
        <f t="shared" si="152"/>
        <v>0</v>
      </c>
      <c r="R1394" s="109">
        <f t="shared" si="153"/>
        <v>0</v>
      </c>
      <c r="S1394" s="425"/>
    </row>
    <row r="1395" spans="1:19" x14ac:dyDescent="0.3">
      <c r="A1395" s="421"/>
      <c r="B1395" s="424"/>
      <c r="C1395" s="421"/>
      <c r="D1395" s="421"/>
      <c r="E1395" s="421"/>
      <c r="F1395" s="421"/>
      <c r="G1395" s="421"/>
      <c r="H1395" s="421"/>
      <c r="I1395" s="220">
        <f>IF(B1395&gt;A_Stammdaten!$B$12,0,SUM(C1395,D1395,F1395,G1395)-SUM(E1395,H1395))</f>
        <v>0</v>
      </c>
      <c r="J1395" s="109">
        <f>IF(B1395&gt;2020,HLOOKUP(A_Stammdaten!$B$12,$L$4:$R$2504,ROW(B1395)-3,FALSE)+IF(OR(B1395=0,A_Stammdaten!$B$12&lt;B1395),0,I1395*1/20),0)</f>
        <v>0</v>
      </c>
      <c r="K1395" s="109">
        <f>IF(B1395&gt;2020,HLOOKUP(A_Stammdaten!$B$12,$L$4:$R$2504,ROW(B1395)-3,FALSE),0)</f>
        <v>0</v>
      </c>
      <c r="L1395" s="109">
        <f t="shared" si="147"/>
        <v>0</v>
      </c>
      <c r="M1395" s="109">
        <f t="shared" si="148"/>
        <v>0</v>
      </c>
      <c r="N1395" s="109">
        <f t="shared" si="149"/>
        <v>0</v>
      </c>
      <c r="O1395" s="109">
        <f t="shared" si="150"/>
        <v>0</v>
      </c>
      <c r="P1395" s="109">
        <f t="shared" si="151"/>
        <v>0</v>
      </c>
      <c r="Q1395" s="109">
        <f t="shared" si="152"/>
        <v>0</v>
      </c>
      <c r="R1395" s="109">
        <f t="shared" si="153"/>
        <v>0</v>
      </c>
      <c r="S1395" s="425"/>
    </row>
    <row r="1396" spans="1:19" x14ac:dyDescent="0.3">
      <c r="A1396" s="421"/>
      <c r="B1396" s="424"/>
      <c r="C1396" s="421"/>
      <c r="D1396" s="421"/>
      <c r="E1396" s="421"/>
      <c r="F1396" s="421"/>
      <c r="G1396" s="421"/>
      <c r="H1396" s="421"/>
      <c r="I1396" s="220">
        <f>IF(B1396&gt;A_Stammdaten!$B$12,0,SUM(C1396,D1396,F1396,G1396)-SUM(E1396,H1396))</f>
        <v>0</v>
      </c>
      <c r="J1396" s="109">
        <f>IF(B1396&gt;2020,HLOOKUP(A_Stammdaten!$B$12,$L$4:$R$2504,ROW(B1396)-3,FALSE)+IF(OR(B1396=0,A_Stammdaten!$B$12&lt;B1396),0,I1396*1/20),0)</f>
        <v>0</v>
      </c>
      <c r="K1396" s="109">
        <f>IF(B1396&gt;2020,HLOOKUP(A_Stammdaten!$B$12,$L$4:$R$2504,ROW(B1396)-3,FALSE),0)</f>
        <v>0</v>
      </c>
      <c r="L1396" s="109">
        <f t="shared" si="147"/>
        <v>0</v>
      </c>
      <c r="M1396" s="109">
        <f t="shared" si="148"/>
        <v>0</v>
      </c>
      <c r="N1396" s="109">
        <f t="shared" si="149"/>
        <v>0</v>
      </c>
      <c r="O1396" s="109">
        <f t="shared" si="150"/>
        <v>0</v>
      </c>
      <c r="P1396" s="109">
        <f t="shared" si="151"/>
        <v>0</v>
      </c>
      <c r="Q1396" s="109">
        <f t="shared" si="152"/>
        <v>0</v>
      </c>
      <c r="R1396" s="109">
        <f t="shared" si="153"/>
        <v>0</v>
      </c>
      <c r="S1396" s="425"/>
    </row>
    <row r="1397" spans="1:19" x14ac:dyDescent="0.3">
      <c r="A1397" s="421"/>
      <c r="B1397" s="424"/>
      <c r="C1397" s="421"/>
      <c r="D1397" s="421"/>
      <c r="E1397" s="421"/>
      <c r="F1397" s="421"/>
      <c r="G1397" s="421"/>
      <c r="H1397" s="421"/>
      <c r="I1397" s="220">
        <f>IF(B1397&gt;A_Stammdaten!$B$12,0,SUM(C1397,D1397,F1397,G1397)-SUM(E1397,H1397))</f>
        <v>0</v>
      </c>
      <c r="J1397" s="109">
        <f>IF(B1397&gt;2020,HLOOKUP(A_Stammdaten!$B$12,$L$4:$R$2504,ROW(B1397)-3,FALSE)+IF(OR(B1397=0,A_Stammdaten!$B$12&lt;B1397),0,I1397*1/20),0)</f>
        <v>0</v>
      </c>
      <c r="K1397" s="109">
        <f>IF(B1397&gt;2020,HLOOKUP(A_Stammdaten!$B$12,$L$4:$R$2504,ROW(B1397)-3,FALSE),0)</f>
        <v>0</v>
      </c>
      <c r="L1397" s="109">
        <f t="shared" si="147"/>
        <v>0</v>
      </c>
      <c r="M1397" s="109">
        <f t="shared" si="148"/>
        <v>0</v>
      </c>
      <c r="N1397" s="109">
        <f t="shared" si="149"/>
        <v>0</v>
      </c>
      <c r="O1397" s="109">
        <f t="shared" si="150"/>
        <v>0</v>
      </c>
      <c r="P1397" s="109">
        <f t="shared" si="151"/>
        <v>0</v>
      </c>
      <c r="Q1397" s="109">
        <f t="shared" si="152"/>
        <v>0</v>
      </c>
      <c r="R1397" s="109">
        <f t="shared" si="153"/>
        <v>0</v>
      </c>
      <c r="S1397" s="425"/>
    </row>
    <row r="1398" spans="1:19" x14ac:dyDescent="0.3">
      <c r="A1398" s="421"/>
      <c r="B1398" s="424"/>
      <c r="C1398" s="421"/>
      <c r="D1398" s="421"/>
      <c r="E1398" s="421"/>
      <c r="F1398" s="421"/>
      <c r="G1398" s="421"/>
      <c r="H1398" s="421"/>
      <c r="I1398" s="220">
        <f>IF(B1398&gt;A_Stammdaten!$B$12,0,SUM(C1398,D1398,F1398,G1398)-SUM(E1398,H1398))</f>
        <v>0</v>
      </c>
      <c r="J1398" s="109">
        <f>IF(B1398&gt;2020,HLOOKUP(A_Stammdaten!$B$12,$L$4:$R$2504,ROW(B1398)-3,FALSE)+IF(OR(B1398=0,A_Stammdaten!$B$12&lt;B1398),0,I1398*1/20),0)</f>
        <v>0</v>
      </c>
      <c r="K1398" s="109">
        <f>IF(B1398&gt;2020,HLOOKUP(A_Stammdaten!$B$12,$L$4:$R$2504,ROW(B1398)-3,FALSE),0)</f>
        <v>0</v>
      </c>
      <c r="L1398" s="109">
        <f t="shared" si="147"/>
        <v>0</v>
      </c>
      <c r="M1398" s="109">
        <f t="shared" si="148"/>
        <v>0</v>
      </c>
      <c r="N1398" s="109">
        <f t="shared" si="149"/>
        <v>0</v>
      </c>
      <c r="O1398" s="109">
        <f t="shared" si="150"/>
        <v>0</v>
      </c>
      <c r="P1398" s="109">
        <f t="shared" si="151"/>
        <v>0</v>
      </c>
      <c r="Q1398" s="109">
        <f t="shared" si="152"/>
        <v>0</v>
      </c>
      <c r="R1398" s="109">
        <f t="shared" si="153"/>
        <v>0</v>
      </c>
      <c r="S1398" s="425"/>
    </row>
    <row r="1399" spans="1:19" x14ac:dyDescent="0.3">
      <c r="A1399" s="421"/>
      <c r="B1399" s="424"/>
      <c r="C1399" s="421"/>
      <c r="D1399" s="421"/>
      <c r="E1399" s="421"/>
      <c r="F1399" s="421"/>
      <c r="G1399" s="421"/>
      <c r="H1399" s="421"/>
      <c r="I1399" s="220">
        <f>IF(B1399&gt;A_Stammdaten!$B$12,0,SUM(C1399,D1399,F1399,G1399)-SUM(E1399,H1399))</f>
        <v>0</v>
      </c>
      <c r="J1399" s="109">
        <f>IF(B1399&gt;2020,HLOOKUP(A_Stammdaten!$B$12,$L$4:$R$2504,ROW(B1399)-3,FALSE)+IF(OR(B1399=0,A_Stammdaten!$B$12&lt;B1399),0,I1399*1/20),0)</f>
        <v>0</v>
      </c>
      <c r="K1399" s="109">
        <f>IF(B1399&gt;2020,HLOOKUP(A_Stammdaten!$B$12,$L$4:$R$2504,ROW(B1399)-3,FALSE),0)</f>
        <v>0</v>
      </c>
      <c r="L1399" s="109">
        <f t="shared" si="147"/>
        <v>0</v>
      </c>
      <c r="M1399" s="109">
        <f t="shared" si="148"/>
        <v>0</v>
      </c>
      <c r="N1399" s="109">
        <f t="shared" si="149"/>
        <v>0</v>
      </c>
      <c r="O1399" s="109">
        <f t="shared" si="150"/>
        <v>0</v>
      </c>
      <c r="P1399" s="109">
        <f t="shared" si="151"/>
        <v>0</v>
      </c>
      <c r="Q1399" s="109">
        <f t="shared" si="152"/>
        <v>0</v>
      </c>
      <c r="R1399" s="109">
        <f t="shared" si="153"/>
        <v>0</v>
      </c>
      <c r="S1399" s="425"/>
    </row>
    <row r="1400" spans="1:19" x14ac:dyDescent="0.3">
      <c r="A1400" s="421"/>
      <c r="B1400" s="424"/>
      <c r="C1400" s="421"/>
      <c r="D1400" s="421"/>
      <c r="E1400" s="421"/>
      <c r="F1400" s="421"/>
      <c r="G1400" s="421"/>
      <c r="H1400" s="421"/>
      <c r="I1400" s="220">
        <f>IF(B1400&gt;A_Stammdaten!$B$12,0,SUM(C1400,D1400,F1400,G1400)-SUM(E1400,H1400))</f>
        <v>0</v>
      </c>
      <c r="J1400" s="109">
        <f>IF(B1400&gt;2020,HLOOKUP(A_Stammdaten!$B$12,$L$4:$R$2504,ROW(B1400)-3,FALSE)+IF(OR(B1400=0,A_Stammdaten!$B$12&lt;B1400),0,I1400*1/20),0)</f>
        <v>0</v>
      </c>
      <c r="K1400" s="109">
        <f>IF(B1400&gt;2020,HLOOKUP(A_Stammdaten!$B$12,$L$4:$R$2504,ROW(B1400)-3,FALSE),0)</f>
        <v>0</v>
      </c>
      <c r="L1400" s="109">
        <f t="shared" si="147"/>
        <v>0</v>
      </c>
      <c r="M1400" s="109">
        <f t="shared" si="148"/>
        <v>0</v>
      </c>
      <c r="N1400" s="109">
        <f t="shared" si="149"/>
        <v>0</v>
      </c>
      <c r="O1400" s="109">
        <f t="shared" si="150"/>
        <v>0</v>
      </c>
      <c r="P1400" s="109">
        <f t="shared" si="151"/>
        <v>0</v>
      </c>
      <c r="Q1400" s="109">
        <f t="shared" si="152"/>
        <v>0</v>
      </c>
      <c r="R1400" s="109">
        <f t="shared" si="153"/>
        <v>0</v>
      </c>
      <c r="S1400" s="425"/>
    </row>
    <row r="1401" spans="1:19" x14ac:dyDescent="0.3">
      <c r="A1401" s="421"/>
      <c r="B1401" s="424"/>
      <c r="C1401" s="421"/>
      <c r="D1401" s="421"/>
      <c r="E1401" s="421"/>
      <c r="F1401" s="421"/>
      <c r="G1401" s="421"/>
      <c r="H1401" s="421"/>
      <c r="I1401" s="220">
        <f>IF(B1401&gt;A_Stammdaten!$B$12,0,SUM(C1401,D1401,F1401,G1401)-SUM(E1401,H1401))</f>
        <v>0</v>
      </c>
      <c r="J1401" s="109">
        <f>IF(B1401&gt;2020,HLOOKUP(A_Stammdaten!$B$12,$L$4:$R$2504,ROW(B1401)-3,FALSE)+IF(OR(B1401=0,A_Stammdaten!$B$12&lt;B1401),0,I1401*1/20),0)</f>
        <v>0</v>
      </c>
      <c r="K1401" s="109">
        <f>IF(B1401&gt;2020,HLOOKUP(A_Stammdaten!$B$12,$L$4:$R$2504,ROW(B1401)-3,FALSE),0)</f>
        <v>0</v>
      </c>
      <c r="L1401" s="109">
        <f t="shared" si="147"/>
        <v>0</v>
      </c>
      <c r="M1401" s="109">
        <f t="shared" si="148"/>
        <v>0</v>
      </c>
      <c r="N1401" s="109">
        <f t="shared" si="149"/>
        <v>0</v>
      </c>
      <c r="O1401" s="109">
        <f t="shared" si="150"/>
        <v>0</v>
      </c>
      <c r="P1401" s="109">
        <f t="shared" si="151"/>
        <v>0</v>
      </c>
      <c r="Q1401" s="109">
        <f t="shared" si="152"/>
        <v>0</v>
      </c>
      <c r="R1401" s="109">
        <f t="shared" si="153"/>
        <v>0</v>
      </c>
      <c r="S1401" s="425"/>
    </row>
    <row r="1402" spans="1:19" x14ac:dyDescent="0.3">
      <c r="A1402" s="421"/>
      <c r="B1402" s="424"/>
      <c r="C1402" s="421"/>
      <c r="D1402" s="421"/>
      <c r="E1402" s="421"/>
      <c r="F1402" s="421"/>
      <c r="G1402" s="421"/>
      <c r="H1402" s="421"/>
      <c r="I1402" s="220">
        <f>IF(B1402&gt;A_Stammdaten!$B$12,0,SUM(C1402,D1402,F1402,G1402)-SUM(E1402,H1402))</f>
        <v>0</v>
      </c>
      <c r="J1402" s="109">
        <f>IF(B1402&gt;2020,HLOOKUP(A_Stammdaten!$B$12,$L$4:$R$2504,ROW(B1402)-3,FALSE)+IF(OR(B1402=0,A_Stammdaten!$B$12&lt;B1402),0,I1402*1/20),0)</f>
        <v>0</v>
      </c>
      <c r="K1402" s="109">
        <f>IF(B1402&gt;2020,HLOOKUP(A_Stammdaten!$B$12,$L$4:$R$2504,ROW(B1402)-3,FALSE),0)</f>
        <v>0</v>
      </c>
      <c r="L1402" s="109">
        <f t="shared" si="147"/>
        <v>0</v>
      </c>
      <c r="M1402" s="109">
        <f t="shared" si="148"/>
        <v>0</v>
      </c>
      <c r="N1402" s="109">
        <f t="shared" si="149"/>
        <v>0</v>
      </c>
      <c r="O1402" s="109">
        <f t="shared" si="150"/>
        <v>0</v>
      </c>
      <c r="P1402" s="109">
        <f t="shared" si="151"/>
        <v>0</v>
      </c>
      <c r="Q1402" s="109">
        <f t="shared" si="152"/>
        <v>0</v>
      </c>
      <c r="R1402" s="109">
        <f t="shared" si="153"/>
        <v>0</v>
      </c>
      <c r="S1402" s="425"/>
    </row>
    <row r="1403" spans="1:19" x14ac:dyDescent="0.3">
      <c r="A1403" s="421"/>
      <c r="B1403" s="424"/>
      <c r="C1403" s="421"/>
      <c r="D1403" s="421"/>
      <c r="E1403" s="421"/>
      <c r="F1403" s="421"/>
      <c r="G1403" s="421"/>
      <c r="H1403" s="421"/>
      <c r="I1403" s="220">
        <f>IF(B1403&gt;A_Stammdaten!$B$12,0,SUM(C1403,D1403,F1403,G1403)-SUM(E1403,H1403))</f>
        <v>0</v>
      </c>
      <c r="J1403" s="109">
        <f>IF(B1403&gt;2020,HLOOKUP(A_Stammdaten!$B$12,$L$4:$R$2504,ROW(B1403)-3,FALSE)+IF(OR(B1403=0,A_Stammdaten!$B$12&lt;B1403),0,I1403*1/20),0)</f>
        <v>0</v>
      </c>
      <c r="K1403" s="109">
        <f>IF(B1403&gt;2020,HLOOKUP(A_Stammdaten!$B$12,$L$4:$R$2504,ROW(B1403)-3,FALSE),0)</f>
        <v>0</v>
      </c>
      <c r="L1403" s="109">
        <f t="shared" si="147"/>
        <v>0</v>
      </c>
      <c r="M1403" s="109">
        <f t="shared" si="148"/>
        <v>0</v>
      </c>
      <c r="N1403" s="109">
        <f t="shared" si="149"/>
        <v>0</v>
      </c>
      <c r="O1403" s="109">
        <f t="shared" si="150"/>
        <v>0</v>
      </c>
      <c r="P1403" s="109">
        <f t="shared" si="151"/>
        <v>0</v>
      </c>
      <c r="Q1403" s="109">
        <f t="shared" si="152"/>
        <v>0</v>
      </c>
      <c r="R1403" s="109">
        <f t="shared" si="153"/>
        <v>0</v>
      </c>
      <c r="S1403" s="425"/>
    </row>
    <row r="1404" spans="1:19" x14ac:dyDescent="0.3">
      <c r="A1404" s="421"/>
      <c r="B1404" s="424"/>
      <c r="C1404" s="421"/>
      <c r="D1404" s="421"/>
      <c r="E1404" s="421"/>
      <c r="F1404" s="421"/>
      <c r="G1404" s="421"/>
      <c r="H1404" s="421"/>
      <c r="I1404" s="220">
        <f>IF(B1404&gt;A_Stammdaten!$B$12,0,SUM(C1404,D1404,F1404,G1404)-SUM(E1404,H1404))</f>
        <v>0</v>
      </c>
      <c r="J1404" s="109">
        <f>IF(B1404&gt;2020,HLOOKUP(A_Stammdaten!$B$12,$L$4:$R$2504,ROW(B1404)-3,FALSE)+IF(OR(B1404=0,A_Stammdaten!$B$12&lt;B1404),0,I1404*1/20),0)</f>
        <v>0</v>
      </c>
      <c r="K1404" s="109">
        <f>IF(B1404&gt;2020,HLOOKUP(A_Stammdaten!$B$12,$L$4:$R$2504,ROW(B1404)-3,FALSE),0)</f>
        <v>0</v>
      </c>
      <c r="L1404" s="109">
        <f t="shared" si="147"/>
        <v>0</v>
      </c>
      <c r="M1404" s="109">
        <f t="shared" si="148"/>
        <v>0</v>
      </c>
      <c r="N1404" s="109">
        <f t="shared" si="149"/>
        <v>0</v>
      </c>
      <c r="O1404" s="109">
        <f t="shared" si="150"/>
        <v>0</v>
      </c>
      <c r="P1404" s="109">
        <f t="shared" si="151"/>
        <v>0</v>
      </c>
      <c r="Q1404" s="109">
        <f t="shared" si="152"/>
        <v>0</v>
      </c>
      <c r="R1404" s="109">
        <f t="shared" si="153"/>
        <v>0</v>
      </c>
      <c r="S1404" s="425"/>
    </row>
    <row r="1405" spans="1:19" x14ac:dyDescent="0.3">
      <c r="A1405" s="421"/>
      <c r="B1405" s="424"/>
      <c r="C1405" s="421"/>
      <c r="D1405" s="421"/>
      <c r="E1405" s="421"/>
      <c r="F1405" s="421"/>
      <c r="G1405" s="421"/>
      <c r="H1405" s="421"/>
      <c r="I1405" s="220">
        <f>IF(B1405&gt;A_Stammdaten!$B$12,0,SUM(C1405,D1405,F1405,G1405)-SUM(E1405,H1405))</f>
        <v>0</v>
      </c>
      <c r="J1405" s="109">
        <f>IF(B1405&gt;2020,HLOOKUP(A_Stammdaten!$B$12,$L$4:$R$2504,ROW(B1405)-3,FALSE)+IF(OR(B1405=0,A_Stammdaten!$B$12&lt;B1405),0,I1405*1/20),0)</f>
        <v>0</v>
      </c>
      <c r="K1405" s="109">
        <f>IF(B1405&gt;2020,HLOOKUP(A_Stammdaten!$B$12,$L$4:$R$2504,ROW(B1405)-3,FALSE),0)</f>
        <v>0</v>
      </c>
      <c r="L1405" s="109">
        <f t="shared" si="147"/>
        <v>0</v>
      </c>
      <c r="M1405" s="109">
        <f t="shared" si="148"/>
        <v>0</v>
      </c>
      <c r="N1405" s="109">
        <f t="shared" si="149"/>
        <v>0</v>
      </c>
      <c r="O1405" s="109">
        <f t="shared" si="150"/>
        <v>0</v>
      </c>
      <c r="P1405" s="109">
        <f t="shared" si="151"/>
        <v>0</v>
      </c>
      <c r="Q1405" s="109">
        <f t="shared" si="152"/>
        <v>0</v>
      </c>
      <c r="R1405" s="109">
        <f t="shared" si="153"/>
        <v>0</v>
      </c>
      <c r="S1405" s="425"/>
    </row>
    <row r="1406" spans="1:19" x14ac:dyDescent="0.3">
      <c r="A1406" s="421"/>
      <c r="B1406" s="424"/>
      <c r="C1406" s="421"/>
      <c r="D1406" s="421"/>
      <c r="E1406" s="421"/>
      <c r="F1406" s="421"/>
      <c r="G1406" s="421"/>
      <c r="H1406" s="421"/>
      <c r="I1406" s="220">
        <f>IF(B1406&gt;A_Stammdaten!$B$12,0,SUM(C1406,D1406,F1406,G1406)-SUM(E1406,H1406))</f>
        <v>0</v>
      </c>
      <c r="J1406" s="109">
        <f>IF(B1406&gt;2020,HLOOKUP(A_Stammdaten!$B$12,$L$4:$R$2504,ROW(B1406)-3,FALSE)+IF(OR(B1406=0,A_Stammdaten!$B$12&lt;B1406),0,I1406*1/20),0)</f>
        <v>0</v>
      </c>
      <c r="K1406" s="109">
        <f>IF(B1406&gt;2020,HLOOKUP(A_Stammdaten!$B$12,$L$4:$R$2504,ROW(B1406)-3,FALSE),0)</f>
        <v>0</v>
      </c>
      <c r="L1406" s="109">
        <f t="shared" si="147"/>
        <v>0</v>
      </c>
      <c r="M1406" s="109">
        <f t="shared" si="148"/>
        <v>0</v>
      </c>
      <c r="N1406" s="109">
        <f t="shared" si="149"/>
        <v>0</v>
      </c>
      <c r="O1406" s="109">
        <f t="shared" si="150"/>
        <v>0</v>
      </c>
      <c r="P1406" s="109">
        <f t="shared" si="151"/>
        <v>0</v>
      </c>
      <c r="Q1406" s="109">
        <f t="shared" si="152"/>
        <v>0</v>
      </c>
      <c r="R1406" s="109">
        <f t="shared" si="153"/>
        <v>0</v>
      </c>
      <c r="S1406" s="425"/>
    </row>
    <row r="1407" spans="1:19" x14ac:dyDescent="0.3">
      <c r="A1407" s="421"/>
      <c r="B1407" s="424"/>
      <c r="C1407" s="421"/>
      <c r="D1407" s="421"/>
      <c r="E1407" s="421"/>
      <c r="F1407" s="421"/>
      <c r="G1407" s="421"/>
      <c r="H1407" s="421"/>
      <c r="I1407" s="220">
        <f>IF(B1407&gt;A_Stammdaten!$B$12,0,SUM(C1407,D1407,F1407,G1407)-SUM(E1407,H1407))</f>
        <v>0</v>
      </c>
      <c r="J1407" s="109">
        <f>IF(B1407&gt;2020,HLOOKUP(A_Stammdaten!$B$12,$L$4:$R$2504,ROW(B1407)-3,FALSE)+IF(OR(B1407=0,A_Stammdaten!$B$12&lt;B1407),0,I1407*1/20),0)</f>
        <v>0</v>
      </c>
      <c r="K1407" s="109">
        <f>IF(B1407&gt;2020,HLOOKUP(A_Stammdaten!$B$12,$L$4:$R$2504,ROW(B1407)-3,FALSE),0)</f>
        <v>0</v>
      </c>
      <c r="L1407" s="109">
        <f t="shared" si="147"/>
        <v>0</v>
      </c>
      <c r="M1407" s="109">
        <f t="shared" si="148"/>
        <v>0</v>
      </c>
      <c r="N1407" s="109">
        <f t="shared" si="149"/>
        <v>0</v>
      </c>
      <c r="O1407" s="109">
        <f t="shared" si="150"/>
        <v>0</v>
      </c>
      <c r="P1407" s="109">
        <f t="shared" si="151"/>
        <v>0</v>
      </c>
      <c r="Q1407" s="109">
        <f t="shared" si="152"/>
        <v>0</v>
      </c>
      <c r="R1407" s="109">
        <f t="shared" si="153"/>
        <v>0</v>
      </c>
      <c r="S1407" s="425"/>
    </row>
    <row r="1408" spans="1:19" x14ac:dyDescent="0.3">
      <c r="A1408" s="421"/>
      <c r="B1408" s="424"/>
      <c r="C1408" s="421"/>
      <c r="D1408" s="421"/>
      <c r="E1408" s="421"/>
      <c r="F1408" s="421"/>
      <c r="G1408" s="421"/>
      <c r="H1408" s="421"/>
      <c r="I1408" s="220">
        <f>IF(B1408&gt;A_Stammdaten!$B$12,0,SUM(C1408,D1408,F1408,G1408)-SUM(E1408,H1408))</f>
        <v>0</v>
      </c>
      <c r="J1408" s="109">
        <f>IF(B1408&gt;2020,HLOOKUP(A_Stammdaten!$B$12,$L$4:$R$2504,ROW(B1408)-3,FALSE)+IF(OR(B1408=0,A_Stammdaten!$B$12&lt;B1408),0,I1408*1/20),0)</f>
        <v>0</v>
      </c>
      <c r="K1408" s="109">
        <f>IF(B1408&gt;2020,HLOOKUP(A_Stammdaten!$B$12,$L$4:$R$2504,ROW(B1408)-3,FALSE),0)</f>
        <v>0</v>
      </c>
      <c r="L1408" s="109">
        <f t="shared" si="147"/>
        <v>0</v>
      </c>
      <c r="M1408" s="109">
        <f t="shared" si="148"/>
        <v>0</v>
      </c>
      <c r="N1408" s="109">
        <f t="shared" si="149"/>
        <v>0</v>
      </c>
      <c r="O1408" s="109">
        <f t="shared" si="150"/>
        <v>0</v>
      </c>
      <c r="P1408" s="109">
        <f t="shared" si="151"/>
        <v>0</v>
      </c>
      <c r="Q1408" s="109">
        <f t="shared" si="152"/>
        <v>0</v>
      </c>
      <c r="R1408" s="109">
        <f t="shared" si="153"/>
        <v>0</v>
      </c>
      <c r="S1408" s="425"/>
    </row>
    <row r="1409" spans="1:19" x14ac:dyDescent="0.3">
      <c r="A1409" s="421"/>
      <c r="B1409" s="424"/>
      <c r="C1409" s="421"/>
      <c r="D1409" s="421"/>
      <c r="E1409" s="421"/>
      <c r="F1409" s="421"/>
      <c r="G1409" s="421"/>
      <c r="H1409" s="421"/>
      <c r="I1409" s="220">
        <f>IF(B1409&gt;A_Stammdaten!$B$12,0,SUM(C1409,D1409,F1409,G1409)-SUM(E1409,H1409))</f>
        <v>0</v>
      </c>
      <c r="J1409" s="109">
        <f>IF(B1409&gt;2020,HLOOKUP(A_Stammdaten!$B$12,$L$4:$R$2504,ROW(B1409)-3,FALSE)+IF(OR(B1409=0,A_Stammdaten!$B$12&lt;B1409),0,I1409*1/20),0)</f>
        <v>0</v>
      </c>
      <c r="K1409" s="109">
        <f>IF(B1409&gt;2020,HLOOKUP(A_Stammdaten!$B$12,$L$4:$R$2504,ROW(B1409)-3,FALSE),0)</f>
        <v>0</v>
      </c>
      <c r="L1409" s="109">
        <f t="shared" si="147"/>
        <v>0</v>
      </c>
      <c r="M1409" s="109">
        <f t="shared" si="148"/>
        <v>0</v>
      </c>
      <c r="N1409" s="109">
        <f t="shared" si="149"/>
        <v>0</v>
      </c>
      <c r="O1409" s="109">
        <f t="shared" si="150"/>
        <v>0</v>
      </c>
      <c r="P1409" s="109">
        <f t="shared" si="151"/>
        <v>0</v>
      </c>
      <c r="Q1409" s="109">
        <f t="shared" si="152"/>
        <v>0</v>
      </c>
      <c r="R1409" s="109">
        <f t="shared" si="153"/>
        <v>0</v>
      </c>
      <c r="S1409" s="425"/>
    </row>
    <row r="1410" spans="1:19" x14ac:dyDescent="0.3">
      <c r="A1410" s="421"/>
      <c r="B1410" s="424"/>
      <c r="C1410" s="421"/>
      <c r="D1410" s="421"/>
      <c r="E1410" s="421"/>
      <c r="F1410" s="421"/>
      <c r="G1410" s="421"/>
      <c r="H1410" s="421"/>
      <c r="I1410" s="220">
        <f>IF(B1410&gt;A_Stammdaten!$B$12,0,SUM(C1410,D1410,F1410,G1410)-SUM(E1410,H1410))</f>
        <v>0</v>
      </c>
      <c r="J1410" s="109">
        <f>IF(B1410&gt;2020,HLOOKUP(A_Stammdaten!$B$12,$L$4:$R$2504,ROW(B1410)-3,FALSE)+IF(OR(B1410=0,A_Stammdaten!$B$12&lt;B1410),0,I1410*1/20),0)</f>
        <v>0</v>
      </c>
      <c r="K1410" s="109">
        <f>IF(B1410&gt;2020,HLOOKUP(A_Stammdaten!$B$12,$L$4:$R$2504,ROW(B1410)-3,FALSE),0)</f>
        <v>0</v>
      </c>
      <c r="L1410" s="109">
        <f t="shared" si="147"/>
        <v>0</v>
      </c>
      <c r="M1410" s="109">
        <f t="shared" si="148"/>
        <v>0</v>
      </c>
      <c r="N1410" s="109">
        <f t="shared" si="149"/>
        <v>0</v>
      </c>
      <c r="O1410" s="109">
        <f t="shared" si="150"/>
        <v>0</v>
      </c>
      <c r="P1410" s="109">
        <f t="shared" si="151"/>
        <v>0</v>
      </c>
      <c r="Q1410" s="109">
        <f t="shared" si="152"/>
        <v>0</v>
      </c>
      <c r="R1410" s="109">
        <f t="shared" si="153"/>
        <v>0</v>
      </c>
      <c r="S1410" s="425"/>
    </row>
    <row r="1411" spans="1:19" x14ac:dyDescent="0.3">
      <c r="A1411" s="421"/>
      <c r="B1411" s="424"/>
      <c r="C1411" s="421"/>
      <c r="D1411" s="421"/>
      <c r="E1411" s="421"/>
      <c r="F1411" s="421"/>
      <c r="G1411" s="421"/>
      <c r="H1411" s="421"/>
      <c r="I1411" s="220">
        <f>IF(B1411&gt;A_Stammdaten!$B$12,0,SUM(C1411,D1411,F1411,G1411)-SUM(E1411,H1411))</f>
        <v>0</v>
      </c>
      <c r="J1411" s="109">
        <f>IF(B1411&gt;2020,HLOOKUP(A_Stammdaten!$B$12,$L$4:$R$2504,ROW(B1411)-3,FALSE)+IF(OR(B1411=0,A_Stammdaten!$B$12&lt;B1411),0,I1411*1/20),0)</f>
        <v>0</v>
      </c>
      <c r="K1411" s="109">
        <f>IF(B1411&gt;2020,HLOOKUP(A_Stammdaten!$B$12,$L$4:$R$2504,ROW(B1411)-3,FALSE),0)</f>
        <v>0</v>
      </c>
      <c r="L1411" s="109">
        <f t="shared" si="147"/>
        <v>0</v>
      </c>
      <c r="M1411" s="109">
        <f t="shared" si="148"/>
        <v>0</v>
      </c>
      <c r="N1411" s="109">
        <f t="shared" si="149"/>
        <v>0</v>
      </c>
      <c r="O1411" s="109">
        <f t="shared" si="150"/>
        <v>0</v>
      </c>
      <c r="P1411" s="109">
        <f t="shared" si="151"/>
        <v>0</v>
      </c>
      <c r="Q1411" s="109">
        <f t="shared" si="152"/>
        <v>0</v>
      </c>
      <c r="R1411" s="109">
        <f t="shared" si="153"/>
        <v>0</v>
      </c>
      <c r="S1411" s="425"/>
    </row>
    <row r="1412" spans="1:19" x14ac:dyDescent="0.3">
      <c r="A1412" s="421"/>
      <c r="B1412" s="424"/>
      <c r="C1412" s="421"/>
      <c r="D1412" s="421"/>
      <c r="E1412" s="421"/>
      <c r="F1412" s="421"/>
      <c r="G1412" s="421"/>
      <c r="H1412" s="421"/>
      <c r="I1412" s="220">
        <f>IF(B1412&gt;A_Stammdaten!$B$12,0,SUM(C1412,D1412,F1412,G1412)-SUM(E1412,H1412))</f>
        <v>0</v>
      </c>
      <c r="J1412" s="109">
        <f>IF(B1412&gt;2020,HLOOKUP(A_Stammdaten!$B$12,$L$4:$R$2504,ROW(B1412)-3,FALSE)+IF(OR(B1412=0,A_Stammdaten!$B$12&lt;B1412),0,I1412*1/20),0)</f>
        <v>0</v>
      </c>
      <c r="K1412" s="109">
        <f>IF(B1412&gt;2020,HLOOKUP(A_Stammdaten!$B$12,$L$4:$R$2504,ROW(B1412)-3,FALSE),0)</f>
        <v>0</v>
      </c>
      <c r="L1412" s="109">
        <f t="shared" si="147"/>
        <v>0</v>
      </c>
      <c r="M1412" s="109">
        <f t="shared" si="148"/>
        <v>0</v>
      </c>
      <c r="N1412" s="109">
        <f t="shared" si="149"/>
        <v>0</v>
      </c>
      <c r="O1412" s="109">
        <f t="shared" si="150"/>
        <v>0</v>
      </c>
      <c r="P1412" s="109">
        <f t="shared" si="151"/>
        <v>0</v>
      </c>
      <c r="Q1412" s="109">
        <f t="shared" si="152"/>
        <v>0</v>
      </c>
      <c r="R1412" s="109">
        <f t="shared" si="153"/>
        <v>0</v>
      </c>
      <c r="S1412" s="425"/>
    </row>
    <row r="1413" spans="1:19" x14ac:dyDescent="0.3">
      <c r="A1413" s="421"/>
      <c r="B1413" s="424"/>
      <c r="C1413" s="421"/>
      <c r="D1413" s="421"/>
      <c r="E1413" s="421"/>
      <c r="F1413" s="421"/>
      <c r="G1413" s="421"/>
      <c r="H1413" s="421"/>
      <c r="I1413" s="220">
        <f>IF(B1413&gt;A_Stammdaten!$B$12,0,SUM(C1413,D1413,F1413,G1413)-SUM(E1413,H1413))</f>
        <v>0</v>
      </c>
      <c r="J1413" s="109">
        <f>IF(B1413&gt;2020,HLOOKUP(A_Stammdaten!$B$12,$L$4:$R$2504,ROW(B1413)-3,FALSE)+IF(OR(B1413=0,A_Stammdaten!$B$12&lt;B1413),0,I1413*1/20),0)</f>
        <v>0</v>
      </c>
      <c r="K1413" s="109">
        <f>IF(B1413&gt;2020,HLOOKUP(A_Stammdaten!$B$12,$L$4:$R$2504,ROW(B1413)-3,FALSE),0)</f>
        <v>0</v>
      </c>
      <c r="L1413" s="109">
        <f t="shared" si="147"/>
        <v>0</v>
      </c>
      <c r="M1413" s="109">
        <f t="shared" si="148"/>
        <v>0</v>
      </c>
      <c r="N1413" s="109">
        <f t="shared" si="149"/>
        <v>0</v>
      </c>
      <c r="O1413" s="109">
        <f t="shared" si="150"/>
        <v>0</v>
      </c>
      <c r="P1413" s="109">
        <f t="shared" si="151"/>
        <v>0</v>
      </c>
      <c r="Q1413" s="109">
        <f t="shared" si="152"/>
        <v>0</v>
      </c>
      <c r="R1413" s="109">
        <f t="shared" si="153"/>
        <v>0</v>
      </c>
      <c r="S1413" s="425"/>
    </row>
    <row r="1414" spans="1:19" x14ac:dyDescent="0.3">
      <c r="A1414" s="421"/>
      <c r="B1414" s="424"/>
      <c r="C1414" s="421"/>
      <c r="D1414" s="421"/>
      <c r="E1414" s="421"/>
      <c r="F1414" s="421"/>
      <c r="G1414" s="421"/>
      <c r="H1414" s="421"/>
      <c r="I1414" s="220">
        <f>IF(B1414&gt;A_Stammdaten!$B$12,0,SUM(C1414,D1414,F1414,G1414)-SUM(E1414,H1414))</f>
        <v>0</v>
      </c>
      <c r="J1414" s="109">
        <f>IF(B1414&gt;2020,HLOOKUP(A_Stammdaten!$B$12,$L$4:$R$2504,ROW(B1414)-3,FALSE)+IF(OR(B1414=0,A_Stammdaten!$B$12&lt;B1414),0,I1414*1/20),0)</f>
        <v>0</v>
      </c>
      <c r="K1414" s="109">
        <f>IF(B1414&gt;2020,HLOOKUP(A_Stammdaten!$B$12,$L$4:$R$2504,ROW(B1414)-3,FALSE),0)</f>
        <v>0</v>
      </c>
      <c r="L1414" s="109">
        <f t="shared" ref="L1414:L1477" si="154">IF(B1414&gt;2020,IF(OR($I1414=0,L$4&lt;$B1414,$B1414=0,20-(L$4-$B1414)=0),0,$I1414*(19-(L$4-$B1414))/20),0)</f>
        <v>0</v>
      </c>
      <c r="M1414" s="109">
        <f t="shared" ref="M1414:M1477" si="155">IF(B1414&gt;2020,IF(OR($I1414=0,M$4&lt;$B1414,$B1414=0,20-(M$4-$B1414)=0),0,$I1414*(19-(M$4-$B1414))/20),0)</f>
        <v>0</v>
      </c>
      <c r="N1414" s="109">
        <f t="shared" ref="N1414:N1477" si="156">IF(B1414&gt;2020,IF(OR($I1414=0,N$4&lt;$B1414,$B1414=0,20-(N$4-$B1414)=0),0,$I1414*(19-(N$4-$B1414))/20),0)</f>
        <v>0</v>
      </c>
      <c r="O1414" s="109">
        <f t="shared" ref="O1414:O1477" si="157">IF(B1414&gt;2020,IF(OR($I1414=0,O$4&lt;$B1414,$B1414=0,20-(O$4-$B1414)=0),0,$I1414*(19-(O$4-$B1414))/20),0)</f>
        <v>0</v>
      </c>
      <c r="P1414" s="109">
        <f t="shared" ref="P1414:P1477" si="158">IF(B1414&gt;2020,IF(OR($I1414=0,P$4&lt;$B1414,$B1414=0,20-(P$4-$B1414)=0),0,$I1414*(19-(P$4-$B1414))/20),0)</f>
        <v>0</v>
      </c>
      <c r="Q1414" s="109">
        <f t="shared" ref="Q1414:Q1477" si="159">IF(B1414&gt;2020,IF(OR($I1414=0,Q$4&lt;$B1414,$B1414=0,20-(Q$4-$B1414)=0),0,$I1414*(19-(Q$4-$B1414))/20),0)</f>
        <v>0</v>
      </c>
      <c r="R1414" s="109">
        <f t="shared" ref="R1414:R1477" si="160">IF(B1414&gt;2020,IF(OR($I1414=0,R$4&lt;$B1414,$B1414=0,20-(R$4-$B1414)=0),0,$I1414*(19-(R$4-$B1414))/20),0)</f>
        <v>0</v>
      </c>
      <c r="S1414" s="425"/>
    </row>
    <row r="1415" spans="1:19" x14ac:dyDescent="0.3">
      <c r="A1415" s="421"/>
      <c r="B1415" s="424"/>
      <c r="C1415" s="421"/>
      <c r="D1415" s="421"/>
      <c r="E1415" s="421"/>
      <c r="F1415" s="421"/>
      <c r="G1415" s="421"/>
      <c r="H1415" s="421"/>
      <c r="I1415" s="220">
        <f>IF(B1415&gt;A_Stammdaten!$B$12,0,SUM(C1415,D1415,F1415,G1415)-SUM(E1415,H1415))</f>
        <v>0</v>
      </c>
      <c r="J1415" s="109">
        <f>IF(B1415&gt;2020,HLOOKUP(A_Stammdaten!$B$12,$L$4:$R$2504,ROW(B1415)-3,FALSE)+IF(OR(B1415=0,A_Stammdaten!$B$12&lt;B1415),0,I1415*1/20),0)</f>
        <v>0</v>
      </c>
      <c r="K1415" s="109">
        <f>IF(B1415&gt;2020,HLOOKUP(A_Stammdaten!$B$12,$L$4:$R$2504,ROW(B1415)-3,FALSE),0)</f>
        <v>0</v>
      </c>
      <c r="L1415" s="109">
        <f t="shared" si="154"/>
        <v>0</v>
      </c>
      <c r="M1415" s="109">
        <f t="shared" si="155"/>
        <v>0</v>
      </c>
      <c r="N1415" s="109">
        <f t="shared" si="156"/>
        <v>0</v>
      </c>
      <c r="O1415" s="109">
        <f t="shared" si="157"/>
        <v>0</v>
      </c>
      <c r="P1415" s="109">
        <f t="shared" si="158"/>
        <v>0</v>
      </c>
      <c r="Q1415" s="109">
        <f t="shared" si="159"/>
        <v>0</v>
      </c>
      <c r="R1415" s="109">
        <f t="shared" si="160"/>
        <v>0</v>
      </c>
      <c r="S1415" s="425"/>
    </row>
    <row r="1416" spans="1:19" x14ac:dyDescent="0.3">
      <c r="A1416" s="421"/>
      <c r="B1416" s="424"/>
      <c r="C1416" s="421"/>
      <c r="D1416" s="421"/>
      <c r="E1416" s="421"/>
      <c r="F1416" s="421"/>
      <c r="G1416" s="421"/>
      <c r="H1416" s="421"/>
      <c r="I1416" s="220">
        <f>IF(B1416&gt;A_Stammdaten!$B$12,0,SUM(C1416,D1416,F1416,G1416)-SUM(E1416,H1416))</f>
        <v>0</v>
      </c>
      <c r="J1416" s="109">
        <f>IF(B1416&gt;2020,HLOOKUP(A_Stammdaten!$B$12,$L$4:$R$2504,ROW(B1416)-3,FALSE)+IF(OR(B1416=0,A_Stammdaten!$B$12&lt;B1416),0,I1416*1/20),0)</f>
        <v>0</v>
      </c>
      <c r="K1416" s="109">
        <f>IF(B1416&gt;2020,HLOOKUP(A_Stammdaten!$B$12,$L$4:$R$2504,ROW(B1416)-3,FALSE),0)</f>
        <v>0</v>
      </c>
      <c r="L1416" s="109">
        <f t="shared" si="154"/>
        <v>0</v>
      </c>
      <c r="M1416" s="109">
        <f t="shared" si="155"/>
        <v>0</v>
      </c>
      <c r="N1416" s="109">
        <f t="shared" si="156"/>
        <v>0</v>
      </c>
      <c r="O1416" s="109">
        <f t="shared" si="157"/>
        <v>0</v>
      </c>
      <c r="P1416" s="109">
        <f t="shared" si="158"/>
        <v>0</v>
      </c>
      <c r="Q1416" s="109">
        <f t="shared" si="159"/>
        <v>0</v>
      </c>
      <c r="R1416" s="109">
        <f t="shared" si="160"/>
        <v>0</v>
      </c>
      <c r="S1416" s="425"/>
    </row>
    <row r="1417" spans="1:19" x14ac:dyDescent="0.3">
      <c r="A1417" s="421"/>
      <c r="B1417" s="424"/>
      <c r="C1417" s="421"/>
      <c r="D1417" s="421"/>
      <c r="E1417" s="421"/>
      <c r="F1417" s="421"/>
      <c r="G1417" s="421"/>
      <c r="H1417" s="421"/>
      <c r="I1417" s="220">
        <f>IF(B1417&gt;A_Stammdaten!$B$12,0,SUM(C1417,D1417,F1417,G1417)-SUM(E1417,H1417))</f>
        <v>0</v>
      </c>
      <c r="J1417" s="109">
        <f>IF(B1417&gt;2020,HLOOKUP(A_Stammdaten!$B$12,$L$4:$R$2504,ROW(B1417)-3,FALSE)+IF(OR(B1417=0,A_Stammdaten!$B$12&lt;B1417),0,I1417*1/20),0)</f>
        <v>0</v>
      </c>
      <c r="K1417" s="109">
        <f>IF(B1417&gt;2020,HLOOKUP(A_Stammdaten!$B$12,$L$4:$R$2504,ROW(B1417)-3,FALSE),0)</f>
        <v>0</v>
      </c>
      <c r="L1417" s="109">
        <f t="shared" si="154"/>
        <v>0</v>
      </c>
      <c r="M1417" s="109">
        <f t="shared" si="155"/>
        <v>0</v>
      </c>
      <c r="N1417" s="109">
        <f t="shared" si="156"/>
        <v>0</v>
      </c>
      <c r="O1417" s="109">
        <f t="shared" si="157"/>
        <v>0</v>
      </c>
      <c r="P1417" s="109">
        <f t="shared" si="158"/>
        <v>0</v>
      </c>
      <c r="Q1417" s="109">
        <f t="shared" si="159"/>
        <v>0</v>
      </c>
      <c r="R1417" s="109">
        <f t="shared" si="160"/>
        <v>0</v>
      </c>
      <c r="S1417" s="425"/>
    </row>
    <row r="1418" spans="1:19" x14ac:dyDescent="0.3">
      <c r="A1418" s="421"/>
      <c r="B1418" s="424"/>
      <c r="C1418" s="421"/>
      <c r="D1418" s="421"/>
      <c r="E1418" s="421"/>
      <c r="F1418" s="421"/>
      <c r="G1418" s="421"/>
      <c r="H1418" s="421"/>
      <c r="I1418" s="220">
        <f>IF(B1418&gt;A_Stammdaten!$B$12,0,SUM(C1418,D1418,F1418,G1418)-SUM(E1418,H1418))</f>
        <v>0</v>
      </c>
      <c r="J1418" s="109">
        <f>IF(B1418&gt;2020,HLOOKUP(A_Stammdaten!$B$12,$L$4:$R$2504,ROW(B1418)-3,FALSE)+IF(OR(B1418=0,A_Stammdaten!$B$12&lt;B1418),0,I1418*1/20),0)</f>
        <v>0</v>
      </c>
      <c r="K1418" s="109">
        <f>IF(B1418&gt;2020,HLOOKUP(A_Stammdaten!$B$12,$L$4:$R$2504,ROW(B1418)-3,FALSE),0)</f>
        <v>0</v>
      </c>
      <c r="L1418" s="109">
        <f t="shared" si="154"/>
        <v>0</v>
      </c>
      <c r="M1418" s="109">
        <f t="shared" si="155"/>
        <v>0</v>
      </c>
      <c r="N1418" s="109">
        <f t="shared" si="156"/>
        <v>0</v>
      </c>
      <c r="O1418" s="109">
        <f t="shared" si="157"/>
        <v>0</v>
      </c>
      <c r="P1418" s="109">
        <f t="shared" si="158"/>
        <v>0</v>
      </c>
      <c r="Q1418" s="109">
        <f t="shared" si="159"/>
        <v>0</v>
      </c>
      <c r="R1418" s="109">
        <f t="shared" si="160"/>
        <v>0</v>
      </c>
      <c r="S1418" s="425"/>
    </row>
    <row r="1419" spans="1:19" x14ac:dyDescent="0.3">
      <c r="A1419" s="421"/>
      <c r="B1419" s="424"/>
      <c r="C1419" s="421"/>
      <c r="D1419" s="421"/>
      <c r="E1419" s="421"/>
      <c r="F1419" s="421"/>
      <c r="G1419" s="421"/>
      <c r="H1419" s="421"/>
      <c r="I1419" s="220">
        <f>IF(B1419&gt;A_Stammdaten!$B$12,0,SUM(C1419,D1419,F1419,G1419)-SUM(E1419,H1419))</f>
        <v>0</v>
      </c>
      <c r="J1419" s="109">
        <f>IF(B1419&gt;2020,HLOOKUP(A_Stammdaten!$B$12,$L$4:$R$2504,ROW(B1419)-3,FALSE)+IF(OR(B1419=0,A_Stammdaten!$B$12&lt;B1419),0,I1419*1/20),0)</f>
        <v>0</v>
      </c>
      <c r="K1419" s="109">
        <f>IF(B1419&gt;2020,HLOOKUP(A_Stammdaten!$B$12,$L$4:$R$2504,ROW(B1419)-3,FALSE),0)</f>
        <v>0</v>
      </c>
      <c r="L1419" s="109">
        <f t="shared" si="154"/>
        <v>0</v>
      </c>
      <c r="M1419" s="109">
        <f t="shared" si="155"/>
        <v>0</v>
      </c>
      <c r="N1419" s="109">
        <f t="shared" si="156"/>
        <v>0</v>
      </c>
      <c r="O1419" s="109">
        <f t="shared" si="157"/>
        <v>0</v>
      </c>
      <c r="P1419" s="109">
        <f t="shared" si="158"/>
        <v>0</v>
      </c>
      <c r="Q1419" s="109">
        <f t="shared" si="159"/>
        <v>0</v>
      </c>
      <c r="R1419" s="109">
        <f t="shared" si="160"/>
        <v>0</v>
      </c>
      <c r="S1419" s="425"/>
    </row>
    <row r="1420" spans="1:19" x14ac:dyDescent="0.3">
      <c r="A1420" s="421"/>
      <c r="B1420" s="424"/>
      <c r="C1420" s="421"/>
      <c r="D1420" s="421"/>
      <c r="E1420" s="421"/>
      <c r="F1420" s="421"/>
      <c r="G1420" s="421"/>
      <c r="H1420" s="421"/>
      <c r="I1420" s="220">
        <f>IF(B1420&gt;A_Stammdaten!$B$12,0,SUM(C1420,D1420,F1420,G1420)-SUM(E1420,H1420))</f>
        <v>0</v>
      </c>
      <c r="J1420" s="109">
        <f>IF(B1420&gt;2020,HLOOKUP(A_Stammdaten!$B$12,$L$4:$R$2504,ROW(B1420)-3,FALSE)+IF(OR(B1420=0,A_Stammdaten!$B$12&lt;B1420),0,I1420*1/20),0)</f>
        <v>0</v>
      </c>
      <c r="K1420" s="109">
        <f>IF(B1420&gt;2020,HLOOKUP(A_Stammdaten!$B$12,$L$4:$R$2504,ROW(B1420)-3,FALSE),0)</f>
        <v>0</v>
      </c>
      <c r="L1420" s="109">
        <f t="shared" si="154"/>
        <v>0</v>
      </c>
      <c r="M1420" s="109">
        <f t="shared" si="155"/>
        <v>0</v>
      </c>
      <c r="N1420" s="109">
        <f t="shared" si="156"/>
        <v>0</v>
      </c>
      <c r="O1420" s="109">
        <f t="shared" si="157"/>
        <v>0</v>
      </c>
      <c r="P1420" s="109">
        <f t="shared" si="158"/>
        <v>0</v>
      </c>
      <c r="Q1420" s="109">
        <f t="shared" si="159"/>
        <v>0</v>
      </c>
      <c r="R1420" s="109">
        <f t="shared" si="160"/>
        <v>0</v>
      </c>
      <c r="S1420" s="425"/>
    </row>
    <row r="1421" spans="1:19" x14ac:dyDescent="0.3">
      <c r="A1421" s="421"/>
      <c r="B1421" s="424"/>
      <c r="C1421" s="421"/>
      <c r="D1421" s="421"/>
      <c r="E1421" s="421"/>
      <c r="F1421" s="421"/>
      <c r="G1421" s="421"/>
      <c r="H1421" s="421"/>
      <c r="I1421" s="220">
        <f>IF(B1421&gt;A_Stammdaten!$B$12,0,SUM(C1421,D1421,F1421,G1421)-SUM(E1421,H1421))</f>
        <v>0</v>
      </c>
      <c r="J1421" s="109">
        <f>IF(B1421&gt;2020,HLOOKUP(A_Stammdaten!$B$12,$L$4:$R$2504,ROW(B1421)-3,FALSE)+IF(OR(B1421=0,A_Stammdaten!$B$12&lt;B1421),0,I1421*1/20),0)</f>
        <v>0</v>
      </c>
      <c r="K1421" s="109">
        <f>IF(B1421&gt;2020,HLOOKUP(A_Stammdaten!$B$12,$L$4:$R$2504,ROW(B1421)-3,FALSE),0)</f>
        <v>0</v>
      </c>
      <c r="L1421" s="109">
        <f t="shared" si="154"/>
        <v>0</v>
      </c>
      <c r="M1421" s="109">
        <f t="shared" si="155"/>
        <v>0</v>
      </c>
      <c r="N1421" s="109">
        <f t="shared" si="156"/>
        <v>0</v>
      </c>
      <c r="O1421" s="109">
        <f t="shared" si="157"/>
        <v>0</v>
      </c>
      <c r="P1421" s="109">
        <f t="shared" si="158"/>
        <v>0</v>
      </c>
      <c r="Q1421" s="109">
        <f t="shared" si="159"/>
        <v>0</v>
      </c>
      <c r="R1421" s="109">
        <f t="shared" si="160"/>
        <v>0</v>
      </c>
      <c r="S1421" s="425"/>
    </row>
    <row r="1422" spans="1:19" x14ac:dyDescent="0.3">
      <c r="A1422" s="421"/>
      <c r="B1422" s="424"/>
      <c r="C1422" s="421"/>
      <c r="D1422" s="421"/>
      <c r="E1422" s="421"/>
      <c r="F1422" s="421"/>
      <c r="G1422" s="421"/>
      <c r="H1422" s="421"/>
      <c r="I1422" s="220">
        <f>IF(B1422&gt;A_Stammdaten!$B$12,0,SUM(C1422,D1422,F1422,G1422)-SUM(E1422,H1422))</f>
        <v>0</v>
      </c>
      <c r="J1422" s="109">
        <f>IF(B1422&gt;2020,HLOOKUP(A_Stammdaten!$B$12,$L$4:$R$2504,ROW(B1422)-3,FALSE)+IF(OR(B1422=0,A_Stammdaten!$B$12&lt;B1422),0,I1422*1/20),0)</f>
        <v>0</v>
      </c>
      <c r="K1422" s="109">
        <f>IF(B1422&gt;2020,HLOOKUP(A_Stammdaten!$B$12,$L$4:$R$2504,ROW(B1422)-3,FALSE),0)</f>
        <v>0</v>
      </c>
      <c r="L1422" s="109">
        <f t="shared" si="154"/>
        <v>0</v>
      </c>
      <c r="M1422" s="109">
        <f t="shared" si="155"/>
        <v>0</v>
      </c>
      <c r="N1422" s="109">
        <f t="shared" si="156"/>
        <v>0</v>
      </c>
      <c r="O1422" s="109">
        <f t="shared" si="157"/>
        <v>0</v>
      </c>
      <c r="P1422" s="109">
        <f t="shared" si="158"/>
        <v>0</v>
      </c>
      <c r="Q1422" s="109">
        <f t="shared" si="159"/>
        <v>0</v>
      </c>
      <c r="R1422" s="109">
        <f t="shared" si="160"/>
        <v>0</v>
      </c>
      <c r="S1422" s="425"/>
    </row>
    <row r="1423" spans="1:19" x14ac:dyDescent="0.3">
      <c r="A1423" s="421"/>
      <c r="B1423" s="424"/>
      <c r="C1423" s="421"/>
      <c r="D1423" s="421"/>
      <c r="E1423" s="421"/>
      <c r="F1423" s="421"/>
      <c r="G1423" s="421"/>
      <c r="H1423" s="421"/>
      <c r="I1423" s="220">
        <f>IF(B1423&gt;A_Stammdaten!$B$12,0,SUM(C1423,D1423,F1423,G1423)-SUM(E1423,H1423))</f>
        <v>0</v>
      </c>
      <c r="J1423" s="109">
        <f>IF(B1423&gt;2020,HLOOKUP(A_Stammdaten!$B$12,$L$4:$R$2504,ROW(B1423)-3,FALSE)+IF(OR(B1423=0,A_Stammdaten!$B$12&lt;B1423),0,I1423*1/20),0)</f>
        <v>0</v>
      </c>
      <c r="K1423" s="109">
        <f>IF(B1423&gt;2020,HLOOKUP(A_Stammdaten!$B$12,$L$4:$R$2504,ROW(B1423)-3,FALSE),0)</f>
        <v>0</v>
      </c>
      <c r="L1423" s="109">
        <f t="shared" si="154"/>
        <v>0</v>
      </c>
      <c r="M1423" s="109">
        <f t="shared" si="155"/>
        <v>0</v>
      </c>
      <c r="N1423" s="109">
        <f t="shared" si="156"/>
        <v>0</v>
      </c>
      <c r="O1423" s="109">
        <f t="shared" si="157"/>
        <v>0</v>
      </c>
      <c r="P1423" s="109">
        <f t="shared" si="158"/>
        <v>0</v>
      </c>
      <c r="Q1423" s="109">
        <f t="shared" si="159"/>
        <v>0</v>
      </c>
      <c r="R1423" s="109">
        <f t="shared" si="160"/>
        <v>0</v>
      </c>
      <c r="S1423" s="425"/>
    </row>
    <row r="1424" spans="1:19" x14ac:dyDescent="0.3">
      <c r="A1424" s="421"/>
      <c r="B1424" s="424"/>
      <c r="C1424" s="421"/>
      <c r="D1424" s="421"/>
      <c r="E1424" s="421"/>
      <c r="F1424" s="421"/>
      <c r="G1424" s="421"/>
      <c r="H1424" s="421"/>
      <c r="I1424" s="220">
        <f>IF(B1424&gt;A_Stammdaten!$B$12,0,SUM(C1424,D1424,F1424,G1424)-SUM(E1424,H1424))</f>
        <v>0</v>
      </c>
      <c r="J1424" s="109">
        <f>IF(B1424&gt;2020,HLOOKUP(A_Stammdaten!$B$12,$L$4:$R$2504,ROW(B1424)-3,FALSE)+IF(OR(B1424=0,A_Stammdaten!$B$12&lt;B1424),0,I1424*1/20),0)</f>
        <v>0</v>
      </c>
      <c r="K1424" s="109">
        <f>IF(B1424&gt;2020,HLOOKUP(A_Stammdaten!$B$12,$L$4:$R$2504,ROW(B1424)-3,FALSE),0)</f>
        <v>0</v>
      </c>
      <c r="L1424" s="109">
        <f t="shared" si="154"/>
        <v>0</v>
      </c>
      <c r="M1424" s="109">
        <f t="shared" si="155"/>
        <v>0</v>
      </c>
      <c r="N1424" s="109">
        <f t="shared" si="156"/>
        <v>0</v>
      </c>
      <c r="O1424" s="109">
        <f t="shared" si="157"/>
        <v>0</v>
      </c>
      <c r="P1424" s="109">
        <f t="shared" si="158"/>
        <v>0</v>
      </c>
      <c r="Q1424" s="109">
        <f t="shared" si="159"/>
        <v>0</v>
      </c>
      <c r="R1424" s="109">
        <f t="shared" si="160"/>
        <v>0</v>
      </c>
      <c r="S1424" s="425"/>
    </row>
    <row r="1425" spans="1:19" x14ac:dyDescent="0.3">
      <c r="A1425" s="421"/>
      <c r="B1425" s="424"/>
      <c r="C1425" s="421"/>
      <c r="D1425" s="421"/>
      <c r="E1425" s="421"/>
      <c r="F1425" s="421"/>
      <c r="G1425" s="421"/>
      <c r="H1425" s="421"/>
      <c r="I1425" s="220">
        <f>IF(B1425&gt;A_Stammdaten!$B$12,0,SUM(C1425,D1425,F1425,G1425)-SUM(E1425,H1425))</f>
        <v>0</v>
      </c>
      <c r="J1425" s="109">
        <f>IF(B1425&gt;2020,HLOOKUP(A_Stammdaten!$B$12,$L$4:$R$2504,ROW(B1425)-3,FALSE)+IF(OR(B1425=0,A_Stammdaten!$B$12&lt;B1425),0,I1425*1/20),0)</f>
        <v>0</v>
      </c>
      <c r="K1425" s="109">
        <f>IF(B1425&gt;2020,HLOOKUP(A_Stammdaten!$B$12,$L$4:$R$2504,ROW(B1425)-3,FALSE),0)</f>
        <v>0</v>
      </c>
      <c r="L1425" s="109">
        <f t="shared" si="154"/>
        <v>0</v>
      </c>
      <c r="M1425" s="109">
        <f t="shared" si="155"/>
        <v>0</v>
      </c>
      <c r="N1425" s="109">
        <f t="shared" si="156"/>
        <v>0</v>
      </c>
      <c r="O1425" s="109">
        <f t="shared" si="157"/>
        <v>0</v>
      </c>
      <c r="P1425" s="109">
        <f t="shared" si="158"/>
        <v>0</v>
      </c>
      <c r="Q1425" s="109">
        <f t="shared" si="159"/>
        <v>0</v>
      </c>
      <c r="R1425" s="109">
        <f t="shared" si="160"/>
        <v>0</v>
      </c>
      <c r="S1425" s="425"/>
    </row>
    <row r="1426" spans="1:19" x14ac:dyDescent="0.3">
      <c r="A1426" s="421"/>
      <c r="B1426" s="424"/>
      <c r="C1426" s="421"/>
      <c r="D1426" s="421"/>
      <c r="E1426" s="421"/>
      <c r="F1426" s="421"/>
      <c r="G1426" s="421"/>
      <c r="H1426" s="421"/>
      <c r="I1426" s="220">
        <f>IF(B1426&gt;A_Stammdaten!$B$12,0,SUM(C1426,D1426,F1426,G1426)-SUM(E1426,H1426))</f>
        <v>0</v>
      </c>
      <c r="J1426" s="109">
        <f>IF(B1426&gt;2020,HLOOKUP(A_Stammdaten!$B$12,$L$4:$R$2504,ROW(B1426)-3,FALSE)+IF(OR(B1426=0,A_Stammdaten!$B$12&lt;B1426),0,I1426*1/20),0)</f>
        <v>0</v>
      </c>
      <c r="K1426" s="109">
        <f>IF(B1426&gt;2020,HLOOKUP(A_Stammdaten!$B$12,$L$4:$R$2504,ROW(B1426)-3,FALSE),0)</f>
        <v>0</v>
      </c>
      <c r="L1426" s="109">
        <f t="shared" si="154"/>
        <v>0</v>
      </c>
      <c r="M1426" s="109">
        <f t="shared" si="155"/>
        <v>0</v>
      </c>
      <c r="N1426" s="109">
        <f t="shared" si="156"/>
        <v>0</v>
      </c>
      <c r="O1426" s="109">
        <f t="shared" si="157"/>
        <v>0</v>
      </c>
      <c r="P1426" s="109">
        <f t="shared" si="158"/>
        <v>0</v>
      </c>
      <c r="Q1426" s="109">
        <f t="shared" si="159"/>
        <v>0</v>
      </c>
      <c r="R1426" s="109">
        <f t="shared" si="160"/>
        <v>0</v>
      </c>
      <c r="S1426" s="425"/>
    </row>
    <row r="1427" spans="1:19" x14ac:dyDescent="0.3">
      <c r="A1427" s="421"/>
      <c r="B1427" s="424"/>
      <c r="C1427" s="421"/>
      <c r="D1427" s="421"/>
      <c r="E1427" s="421"/>
      <c r="F1427" s="421"/>
      <c r="G1427" s="421"/>
      <c r="H1427" s="421"/>
      <c r="I1427" s="220">
        <f>IF(B1427&gt;A_Stammdaten!$B$12,0,SUM(C1427,D1427,F1427,G1427)-SUM(E1427,H1427))</f>
        <v>0</v>
      </c>
      <c r="J1427" s="109">
        <f>IF(B1427&gt;2020,HLOOKUP(A_Stammdaten!$B$12,$L$4:$R$2504,ROW(B1427)-3,FALSE)+IF(OR(B1427=0,A_Stammdaten!$B$12&lt;B1427),0,I1427*1/20),0)</f>
        <v>0</v>
      </c>
      <c r="K1427" s="109">
        <f>IF(B1427&gt;2020,HLOOKUP(A_Stammdaten!$B$12,$L$4:$R$2504,ROW(B1427)-3,FALSE),0)</f>
        <v>0</v>
      </c>
      <c r="L1427" s="109">
        <f t="shared" si="154"/>
        <v>0</v>
      </c>
      <c r="M1427" s="109">
        <f t="shared" si="155"/>
        <v>0</v>
      </c>
      <c r="N1427" s="109">
        <f t="shared" si="156"/>
        <v>0</v>
      </c>
      <c r="O1427" s="109">
        <f t="shared" si="157"/>
        <v>0</v>
      </c>
      <c r="P1427" s="109">
        <f t="shared" si="158"/>
        <v>0</v>
      </c>
      <c r="Q1427" s="109">
        <f t="shared" si="159"/>
        <v>0</v>
      </c>
      <c r="R1427" s="109">
        <f t="shared" si="160"/>
        <v>0</v>
      </c>
      <c r="S1427" s="425"/>
    </row>
    <row r="1428" spans="1:19" x14ac:dyDescent="0.3">
      <c r="A1428" s="421"/>
      <c r="B1428" s="424"/>
      <c r="C1428" s="421"/>
      <c r="D1428" s="421"/>
      <c r="E1428" s="421"/>
      <c r="F1428" s="421"/>
      <c r="G1428" s="421"/>
      <c r="H1428" s="421"/>
      <c r="I1428" s="220">
        <f>IF(B1428&gt;A_Stammdaten!$B$12,0,SUM(C1428,D1428,F1428,G1428)-SUM(E1428,H1428))</f>
        <v>0</v>
      </c>
      <c r="J1428" s="109">
        <f>IF(B1428&gt;2020,HLOOKUP(A_Stammdaten!$B$12,$L$4:$R$2504,ROW(B1428)-3,FALSE)+IF(OR(B1428=0,A_Stammdaten!$B$12&lt;B1428),0,I1428*1/20),0)</f>
        <v>0</v>
      </c>
      <c r="K1428" s="109">
        <f>IF(B1428&gt;2020,HLOOKUP(A_Stammdaten!$B$12,$L$4:$R$2504,ROW(B1428)-3,FALSE),0)</f>
        <v>0</v>
      </c>
      <c r="L1428" s="109">
        <f t="shared" si="154"/>
        <v>0</v>
      </c>
      <c r="M1428" s="109">
        <f t="shared" si="155"/>
        <v>0</v>
      </c>
      <c r="N1428" s="109">
        <f t="shared" si="156"/>
        <v>0</v>
      </c>
      <c r="O1428" s="109">
        <f t="shared" si="157"/>
        <v>0</v>
      </c>
      <c r="P1428" s="109">
        <f t="shared" si="158"/>
        <v>0</v>
      </c>
      <c r="Q1428" s="109">
        <f t="shared" si="159"/>
        <v>0</v>
      </c>
      <c r="R1428" s="109">
        <f t="shared" si="160"/>
        <v>0</v>
      </c>
      <c r="S1428" s="425"/>
    </row>
    <row r="1429" spans="1:19" x14ac:dyDescent="0.3">
      <c r="A1429" s="421"/>
      <c r="B1429" s="424"/>
      <c r="C1429" s="421"/>
      <c r="D1429" s="421"/>
      <c r="E1429" s="421"/>
      <c r="F1429" s="421"/>
      <c r="G1429" s="421"/>
      <c r="H1429" s="421"/>
      <c r="I1429" s="220">
        <f>IF(B1429&gt;A_Stammdaten!$B$12,0,SUM(C1429,D1429,F1429,G1429)-SUM(E1429,H1429))</f>
        <v>0</v>
      </c>
      <c r="J1429" s="109">
        <f>IF(B1429&gt;2020,HLOOKUP(A_Stammdaten!$B$12,$L$4:$R$2504,ROW(B1429)-3,FALSE)+IF(OR(B1429=0,A_Stammdaten!$B$12&lt;B1429),0,I1429*1/20),0)</f>
        <v>0</v>
      </c>
      <c r="K1429" s="109">
        <f>IF(B1429&gt;2020,HLOOKUP(A_Stammdaten!$B$12,$L$4:$R$2504,ROW(B1429)-3,FALSE),0)</f>
        <v>0</v>
      </c>
      <c r="L1429" s="109">
        <f t="shared" si="154"/>
        <v>0</v>
      </c>
      <c r="M1429" s="109">
        <f t="shared" si="155"/>
        <v>0</v>
      </c>
      <c r="N1429" s="109">
        <f t="shared" si="156"/>
        <v>0</v>
      </c>
      <c r="O1429" s="109">
        <f t="shared" si="157"/>
        <v>0</v>
      </c>
      <c r="P1429" s="109">
        <f t="shared" si="158"/>
        <v>0</v>
      </c>
      <c r="Q1429" s="109">
        <f t="shared" si="159"/>
        <v>0</v>
      </c>
      <c r="R1429" s="109">
        <f t="shared" si="160"/>
        <v>0</v>
      </c>
      <c r="S1429" s="425"/>
    </row>
    <row r="1430" spans="1:19" x14ac:dyDescent="0.3">
      <c r="A1430" s="421"/>
      <c r="B1430" s="424"/>
      <c r="C1430" s="421"/>
      <c r="D1430" s="421"/>
      <c r="E1430" s="421"/>
      <c r="F1430" s="421"/>
      <c r="G1430" s="421"/>
      <c r="H1430" s="421"/>
      <c r="I1430" s="220">
        <f>IF(B1430&gt;A_Stammdaten!$B$12,0,SUM(C1430,D1430,F1430,G1430)-SUM(E1430,H1430))</f>
        <v>0</v>
      </c>
      <c r="J1430" s="109">
        <f>IF(B1430&gt;2020,HLOOKUP(A_Stammdaten!$B$12,$L$4:$R$2504,ROW(B1430)-3,FALSE)+IF(OR(B1430=0,A_Stammdaten!$B$12&lt;B1430),0,I1430*1/20),0)</f>
        <v>0</v>
      </c>
      <c r="K1430" s="109">
        <f>IF(B1430&gt;2020,HLOOKUP(A_Stammdaten!$B$12,$L$4:$R$2504,ROW(B1430)-3,FALSE),0)</f>
        <v>0</v>
      </c>
      <c r="L1430" s="109">
        <f t="shared" si="154"/>
        <v>0</v>
      </c>
      <c r="M1430" s="109">
        <f t="shared" si="155"/>
        <v>0</v>
      </c>
      <c r="N1430" s="109">
        <f t="shared" si="156"/>
        <v>0</v>
      </c>
      <c r="O1430" s="109">
        <f t="shared" si="157"/>
        <v>0</v>
      </c>
      <c r="P1430" s="109">
        <f t="shared" si="158"/>
        <v>0</v>
      </c>
      <c r="Q1430" s="109">
        <f t="shared" si="159"/>
        <v>0</v>
      </c>
      <c r="R1430" s="109">
        <f t="shared" si="160"/>
        <v>0</v>
      </c>
      <c r="S1430" s="425"/>
    </row>
    <row r="1431" spans="1:19" x14ac:dyDescent="0.3">
      <c r="A1431" s="421"/>
      <c r="B1431" s="424"/>
      <c r="C1431" s="421"/>
      <c r="D1431" s="421"/>
      <c r="E1431" s="421"/>
      <c r="F1431" s="421"/>
      <c r="G1431" s="421"/>
      <c r="H1431" s="421"/>
      <c r="I1431" s="220">
        <f>IF(B1431&gt;A_Stammdaten!$B$12,0,SUM(C1431,D1431,F1431,G1431)-SUM(E1431,H1431))</f>
        <v>0</v>
      </c>
      <c r="J1431" s="109">
        <f>IF(B1431&gt;2020,HLOOKUP(A_Stammdaten!$B$12,$L$4:$R$2504,ROW(B1431)-3,FALSE)+IF(OR(B1431=0,A_Stammdaten!$B$12&lt;B1431),0,I1431*1/20),0)</f>
        <v>0</v>
      </c>
      <c r="K1431" s="109">
        <f>IF(B1431&gt;2020,HLOOKUP(A_Stammdaten!$B$12,$L$4:$R$2504,ROW(B1431)-3,FALSE),0)</f>
        <v>0</v>
      </c>
      <c r="L1431" s="109">
        <f t="shared" si="154"/>
        <v>0</v>
      </c>
      <c r="M1431" s="109">
        <f t="shared" si="155"/>
        <v>0</v>
      </c>
      <c r="N1431" s="109">
        <f t="shared" si="156"/>
        <v>0</v>
      </c>
      <c r="O1431" s="109">
        <f t="shared" si="157"/>
        <v>0</v>
      </c>
      <c r="P1431" s="109">
        <f t="shared" si="158"/>
        <v>0</v>
      </c>
      <c r="Q1431" s="109">
        <f t="shared" si="159"/>
        <v>0</v>
      </c>
      <c r="R1431" s="109">
        <f t="shared" si="160"/>
        <v>0</v>
      </c>
      <c r="S1431" s="425"/>
    </row>
    <row r="1432" spans="1:19" x14ac:dyDescent="0.3">
      <c r="A1432" s="421"/>
      <c r="B1432" s="424"/>
      <c r="C1432" s="421"/>
      <c r="D1432" s="421"/>
      <c r="E1432" s="421"/>
      <c r="F1432" s="421"/>
      <c r="G1432" s="421"/>
      <c r="H1432" s="421"/>
      <c r="I1432" s="220">
        <f>IF(B1432&gt;A_Stammdaten!$B$12,0,SUM(C1432,D1432,F1432,G1432)-SUM(E1432,H1432))</f>
        <v>0</v>
      </c>
      <c r="J1432" s="109">
        <f>IF(B1432&gt;2020,HLOOKUP(A_Stammdaten!$B$12,$L$4:$R$2504,ROW(B1432)-3,FALSE)+IF(OR(B1432=0,A_Stammdaten!$B$12&lt;B1432),0,I1432*1/20),0)</f>
        <v>0</v>
      </c>
      <c r="K1432" s="109">
        <f>IF(B1432&gt;2020,HLOOKUP(A_Stammdaten!$B$12,$L$4:$R$2504,ROW(B1432)-3,FALSE),0)</f>
        <v>0</v>
      </c>
      <c r="L1432" s="109">
        <f t="shared" si="154"/>
        <v>0</v>
      </c>
      <c r="M1432" s="109">
        <f t="shared" si="155"/>
        <v>0</v>
      </c>
      <c r="N1432" s="109">
        <f t="shared" si="156"/>
        <v>0</v>
      </c>
      <c r="O1432" s="109">
        <f t="shared" si="157"/>
        <v>0</v>
      </c>
      <c r="P1432" s="109">
        <f t="shared" si="158"/>
        <v>0</v>
      </c>
      <c r="Q1432" s="109">
        <f t="shared" si="159"/>
        <v>0</v>
      </c>
      <c r="R1432" s="109">
        <f t="shared" si="160"/>
        <v>0</v>
      </c>
      <c r="S1432" s="425"/>
    </row>
    <row r="1433" spans="1:19" x14ac:dyDescent="0.3">
      <c r="A1433" s="421"/>
      <c r="B1433" s="424"/>
      <c r="C1433" s="421"/>
      <c r="D1433" s="421"/>
      <c r="E1433" s="421"/>
      <c r="F1433" s="421"/>
      <c r="G1433" s="421"/>
      <c r="H1433" s="421"/>
      <c r="I1433" s="220">
        <f>IF(B1433&gt;A_Stammdaten!$B$12,0,SUM(C1433,D1433,F1433,G1433)-SUM(E1433,H1433))</f>
        <v>0</v>
      </c>
      <c r="J1433" s="109">
        <f>IF(B1433&gt;2020,HLOOKUP(A_Stammdaten!$B$12,$L$4:$R$2504,ROW(B1433)-3,FALSE)+IF(OR(B1433=0,A_Stammdaten!$B$12&lt;B1433),0,I1433*1/20),0)</f>
        <v>0</v>
      </c>
      <c r="K1433" s="109">
        <f>IF(B1433&gt;2020,HLOOKUP(A_Stammdaten!$B$12,$L$4:$R$2504,ROW(B1433)-3,FALSE),0)</f>
        <v>0</v>
      </c>
      <c r="L1433" s="109">
        <f t="shared" si="154"/>
        <v>0</v>
      </c>
      <c r="M1433" s="109">
        <f t="shared" si="155"/>
        <v>0</v>
      </c>
      <c r="N1433" s="109">
        <f t="shared" si="156"/>
        <v>0</v>
      </c>
      <c r="O1433" s="109">
        <f t="shared" si="157"/>
        <v>0</v>
      </c>
      <c r="P1433" s="109">
        <f t="shared" si="158"/>
        <v>0</v>
      </c>
      <c r="Q1433" s="109">
        <f t="shared" si="159"/>
        <v>0</v>
      </c>
      <c r="R1433" s="109">
        <f t="shared" si="160"/>
        <v>0</v>
      </c>
      <c r="S1433" s="425"/>
    </row>
    <row r="1434" spans="1:19" x14ac:dyDescent="0.3">
      <c r="A1434" s="421"/>
      <c r="B1434" s="424"/>
      <c r="C1434" s="421"/>
      <c r="D1434" s="421"/>
      <c r="E1434" s="421"/>
      <c r="F1434" s="421"/>
      <c r="G1434" s="421"/>
      <c r="H1434" s="421"/>
      <c r="I1434" s="220">
        <f>IF(B1434&gt;A_Stammdaten!$B$12,0,SUM(C1434,D1434,F1434,G1434)-SUM(E1434,H1434))</f>
        <v>0</v>
      </c>
      <c r="J1434" s="109">
        <f>IF(B1434&gt;2020,HLOOKUP(A_Stammdaten!$B$12,$L$4:$R$2504,ROW(B1434)-3,FALSE)+IF(OR(B1434=0,A_Stammdaten!$B$12&lt;B1434),0,I1434*1/20),0)</f>
        <v>0</v>
      </c>
      <c r="K1434" s="109">
        <f>IF(B1434&gt;2020,HLOOKUP(A_Stammdaten!$B$12,$L$4:$R$2504,ROW(B1434)-3,FALSE),0)</f>
        <v>0</v>
      </c>
      <c r="L1434" s="109">
        <f t="shared" si="154"/>
        <v>0</v>
      </c>
      <c r="M1434" s="109">
        <f t="shared" si="155"/>
        <v>0</v>
      </c>
      <c r="N1434" s="109">
        <f t="shared" si="156"/>
        <v>0</v>
      </c>
      <c r="O1434" s="109">
        <f t="shared" si="157"/>
        <v>0</v>
      </c>
      <c r="P1434" s="109">
        <f t="shared" si="158"/>
        <v>0</v>
      </c>
      <c r="Q1434" s="109">
        <f t="shared" si="159"/>
        <v>0</v>
      </c>
      <c r="R1434" s="109">
        <f t="shared" si="160"/>
        <v>0</v>
      </c>
      <c r="S1434" s="425"/>
    </row>
    <row r="1435" spans="1:19" x14ac:dyDescent="0.3">
      <c r="A1435" s="421"/>
      <c r="B1435" s="424"/>
      <c r="C1435" s="421"/>
      <c r="D1435" s="421"/>
      <c r="E1435" s="421"/>
      <c r="F1435" s="421"/>
      <c r="G1435" s="421"/>
      <c r="H1435" s="421"/>
      <c r="I1435" s="220">
        <f>IF(B1435&gt;A_Stammdaten!$B$12,0,SUM(C1435,D1435,F1435,G1435)-SUM(E1435,H1435))</f>
        <v>0</v>
      </c>
      <c r="J1435" s="109">
        <f>IF(B1435&gt;2020,HLOOKUP(A_Stammdaten!$B$12,$L$4:$R$2504,ROW(B1435)-3,FALSE)+IF(OR(B1435=0,A_Stammdaten!$B$12&lt;B1435),0,I1435*1/20),0)</f>
        <v>0</v>
      </c>
      <c r="K1435" s="109">
        <f>IF(B1435&gt;2020,HLOOKUP(A_Stammdaten!$B$12,$L$4:$R$2504,ROW(B1435)-3,FALSE),0)</f>
        <v>0</v>
      </c>
      <c r="L1435" s="109">
        <f t="shared" si="154"/>
        <v>0</v>
      </c>
      <c r="M1435" s="109">
        <f t="shared" si="155"/>
        <v>0</v>
      </c>
      <c r="N1435" s="109">
        <f t="shared" si="156"/>
        <v>0</v>
      </c>
      <c r="O1435" s="109">
        <f t="shared" si="157"/>
        <v>0</v>
      </c>
      <c r="P1435" s="109">
        <f t="shared" si="158"/>
        <v>0</v>
      </c>
      <c r="Q1435" s="109">
        <f t="shared" si="159"/>
        <v>0</v>
      </c>
      <c r="R1435" s="109">
        <f t="shared" si="160"/>
        <v>0</v>
      </c>
      <c r="S1435" s="425"/>
    </row>
    <row r="1436" spans="1:19" x14ac:dyDescent="0.3">
      <c r="A1436" s="421"/>
      <c r="B1436" s="424"/>
      <c r="C1436" s="421"/>
      <c r="D1436" s="421"/>
      <c r="E1436" s="421"/>
      <c r="F1436" s="421"/>
      <c r="G1436" s="421"/>
      <c r="H1436" s="421"/>
      <c r="I1436" s="220">
        <f>IF(B1436&gt;A_Stammdaten!$B$12,0,SUM(C1436,D1436,F1436,G1436)-SUM(E1436,H1436))</f>
        <v>0</v>
      </c>
      <c r="J1436" s="109">
        <f>IF(B1436&gt;2020,HLOOKUP(A_Stammdaten!$B$12,$L$4:$R$2504,ROW(B1436)-3,FALSE)+IF(OR(B1436=0,A_Stammdaten!$B$12&lt;B1436),0,I1436*1/20),0)</f>
        <v>0</v>
      </c>
      <c r="K1436" s="109">
        <f>IF(B1436&gt;2020,HLOOKUP(A_Stammdaten!$B$12,$L$4:$R$2504,ROW(B1436)-3,FALSE),0)</f>
        <v>0</v>
      </c>
      <c r="L1436" s="109">
        <f t="shared" si="154"/>
        <v>0</v>
      </c>
      <c r="M1436" s="109">
        <f t="shared" si="155"/>
        <v>0</v>
      </c>
      <c r="N1436" s="109">
        <f t="shared" si="156"/>
        <v>0</v>
      </c>
      <c r="O1436" s="109">
        <f t="shared" si="157"/>
        <v>0</v>
      </c>
      <c r="P1436" s="109">
        <f t="shared" si="158"/>
        <v>0</v>
      </c>
      <c r="Q1436" s="109">
        <f t="shared" si="159"/>
        <v>0</v>
      </c>
      <c r="R1436" s="109">
        <f t="shared" si="160"/>
        <v>0</v>
      </c>
      <c r="S1436" s="425"/>
    </row>
    <row r="1437" spans="1:19" x14ac:dyDescent="0.3">
      <c r="A1437" s="421"/>
      <c r="B1437" s="424"/>
      <c r="C1437" s="421"/>
      <c r="D1437" s="421"/>
      <c r="E1437" s="421"/>
      <c r="F1437" s="421"/>
      <c r="G1437" s="421"/>
      <c r="H1437" s="421"/>
      <c r="I1437" s="220">
        <f>IF(B1437&gt;A_Stammdaten!$B$12,0,SUM(C1437,D1437,F1437,G1437)-SUM(E1437,H1437))</f>
        <v>0</v>
      </c>
      <c r="J1437" s="109">
        <f>IF(B1437&gt;2020,HLOOKUP(A_Stammdaten!$B$12,$L$4:$R$2504,ROW(B1437)-3,FALSE)+IF(OR(B1437=0,A_Stammdaten!$B$12&lt;B1437),0,I1437*1/20),0)</f>
        <v>0</v>
      </c>
      <c r="K1437" s="109">
        <f>IF(B1437&gt;2020,HLOOKUP(A_Stammdaten!$B$12,$L$4:$R$2504,ROW(B1437)-3,FALSE),0)</f>
        <v>0</v>
      </c>
      <c r="L1437" s="109">
        <f t="shared" si="154"/>
        <v>0</v>
      </c>
      <c r="M1437" s="109">
        <f t="shared" si="155"/>
        <v>0</v>
      </c>
      <c r="N1437" s="109">
        <f t="shared" si="156"/>
        <v>0</v>
      </c>
      <c r="O1437" s="109">
        <f t="shared" si="157"/>
        <v>0</v>
      </c>
      <c r="P1437" s="109">
        <f t="shared" si="158"/>
        <v>0</v>
      </c>
      <c r="Q1437" s="109">
        <f t="shared" si="159"/>
        <v>0</v>
      </c>
      <c r="R1437" s="109">
        <f t="shared" si="160"/>
        <v>0</v>
      </c>
      <c r="S1437" s="425"/>
    </row>
    <row r="1438" spans="1:19" x14ac:dyDescent="0.3">
      <c r="A1438" s="421"/>
      <c r="B1438" s="424"/>
      <c r="C1438" s="421"/>
      <c r="D1438" s="421"/>
      <c r="E1438" s="421"/>
      <c r="F1438" s="421"/>
      <c r="G1438" s="421"/>
      <c r="H1438" s="421"/>
      <c r="I1438" s="220">
        <f>IF(B1438&gt;A_Stammdaten!$B$12,0,SUM(C1438,D1438,F1438,G1438)-SUM(E1438,H1438))</f>
        <v>0</v>
      </c>
      <c r="J1438" s="109">
        <f>IF(B1438&gt;2020,HLOOKUP(A_Stammdaten!$B$12,$L$4:$R$2504,ROW(B1438)-3,FALSE)+IF(OR(B1438=0,A_Stammdaten!$B$12&lt;B1438),0,I1438*1/20),0)</f>
        <v>0</v>
      </c>
      <c r="K1438" s="109">
        <f>IF(B1438&gt;2020,HLOOKUP(A_Stammdaten!$B$12,$L$4:$R$2504,ROW(B1438)-3,FALSE),0)</f>
        <v>0</v>
      </c>
      <c r="L1438" s="109">
        <f t="shared" si="154"/>
        <v>0</v>
      </c>
      <c r="M1438" s="109">
        <f t="shared" si="155"/>
        <v>0</v>
      </c>
      <c r="N1438" s="109">
        <f t="shared" si="156"/>
        <v>0</v>
      </c>
      <c r="O1438" s="109">
        <f t="shared" si="157"/>
        <v>0</v>
      </c>
      <c r="P1438" s="109">
        <f t="shared" si="158"/>
        <v>0</v>
      </c>
      <c r="Q1438" s="109">
        <f t="shared" si="159"/>
        <v>0</v>
      </c>
      <c r="R1438" s="109">
        <f t="shared" si="160"/>
        <v>0</v>
      </c>
      <c r="S1438" s="425"/>
    </row>
    <row r="1439" spans="1:19" x14ac:dyDescent="0.3">
      <c r="A1439" s="421"/>
      <c r="B1439" s="424"/>
      <c r="C1439" s="421"/>
      <c r="D1439" s="421"/>
      <c r="E1439" s="421"/>
      <c r="F1439" s="421"/>
      <c r="G1439" s="421"/>
      <c r="H1439" s="421"/>
      <c r="I1439" s="220">
        <f>IF(B1439&gt;A_Stammdaten!$B$12,0,SUM(C1439,D1439,F1439,G1439)-SUM(E1439,H1439))</f>
        <v>0</v>
      </c>
      <c r="J1439" s="109">
        <f>IF(B1439&gt;2020,HLOOKUP(A_Stammdaten!$B$12,$L$4:$R$2504,ROW(B1439)-3,FALSE)+IF(OR(B1439=0,A_Stammdaten!$B$12&lt;B1439),0,I1439*1/20),0)</f>
        <v>0</v>
      </c>
      <c r="K1439" s="109">
        <f>IF(B1439&gt;2020,HLOOKUP(A_Stammdaten!$B$12,$L$4:$R$2504,ROW(B1439)-3,FALSE),0)</f>
        <v>0</v>
      </c>
      <c r="L1439" s="109">
        <f t="shared" si="154"/>
        <v>0</v>
      </c>
      <c r="M1439" s="109">
        <f t="shared" si="155"/>
        <v>0</v>
      </c>
      <c r="N1439" s="109">
        <f t="shared" si="156"/>
        <v>0</v>
      </c>
      <c r="O1439" s="109">
        <f t="shared" si="157"/>
        <v>0</v>
      </c>
      <c r="P1439" s="109">
        <f t="shared" si="158"/>
        <v>0</v>
      </c>
      <c r="Q1439" s="109">
        <f t="shared" si="159"/>
        <v>0</v>
      </c>
      <c r="R1439" s="109">
        <f t="shared" si="160"/>
        <v>0</v>
      </c>
      <c r="S1439" s="425"/>
    </row>
    <row r="1440" spans="1:19" x14ac:dyDescent="0.3">
      <c r="A1440" s="421"/>
      <c r="B1440" s="424"/>
      <c r="C1440" s="421"/>
      <c r="D1440" s="421"/>
      <c r="E1440" s="421"/>
      <c r="F1440" s="421"/>
      <c r="G1440" s="421"/>
      <c r="H1440" s="421"/>
      <c r="I1440" s="220">
        <f>IF(B1440&gt;A_Stammdaten!$B$12,0,SUM(C1440,D1440,F1440,G1440)-SUM(E1440,H1440))</f>
        <v>0</v>
      </c>
      <c r="J1440" s="109">
        <f>IF(B1440&gt;2020,HLOOKUP(A_Stammdaten!$B$12,$L$4:$R$2504,ROW(B1440)-3,FALSE)+IF(OR(B1440=0,A_Stammdaten!$B$12&lt;B1440),0,I1440*1/20),0)</f>
        <v>0</v>
      </c>
      <c r="K1440" s="109">
        <f>IF(B1440&gt;2020,HLOOKUP(A_Stammdaten!$B$12,$L$4:$R$2504,ROW(B1440)-3,FALSE),0)</f>
        <v>0</v>
      </c>
      <c r="L1440" s="109">
        <f t="shared" si="154"/>
        <v>0</v>
      </c>
      <c r="M1440" s="109">
        <f t="shared" si="155"/>
        <v>0</v>
      </c>
      <c r="N1440" s="109">
        <f t="shared" si="156"/>
        <v>0</v>
      </c>
      <c r="O1440" s="109">
        <f t="shared" si="157"/>
        <v>0</v>
      </c>
      <c r="P1440" s="109">
        <f t="shared" si="158"/>
        <v>0</v>
      </c>
      <c r="Q1440" s="109">
        <f t="shared" si="159"/>
        <v>0</v>
      </c>
      <c r="R1440" s="109">
        <f t="shared" si="160"/>
        <v>0</v>
      </c>
      <c r="S1440" s="425"/>
    </row>
    <row r="1441" spans="1:19" x14ac:dyDescent="0.3">
      <c r="A1441" s="421"/>
      <c r="B1441" s="424"/>
      <c r="C1441" s="421"/>
      <c r="D1441" s="421"/>
      <c r="E1441" s="421"/>
      <c r="F1441" s="421"/>
      <c r="G1441" s="421"/>
      <c r="H1441" s="421"/>
      <c r="I1441" s="220">
        <f>IF(B1441&gt;A_Stammdaten!$B$12,0,SUM(C1441,D1441,F1441,G1441)-SUM(E1441,H1441))</f>
        <v>0</v>
      </c>
      <c r="J1441" s="109">
        <f>IF(B1441&gt;2020,HLOOKUP(A_Stammdaten!$B$12,$L$4:$R$2504,ROW(B1441)-3,FALSE)+IF(OR(B1441=0,A_Stammdaten!$B$12&lt;B1441),0,I1441*1/20),0)</f>
        <v>0</v>
      </c>
      <c r="K1441" s="109">
        <f>IF(B1441&gt;2020,HLOOKUP(A_Stammdaten!$B$12,$L$4:$R$2504,ROW(B1441)-3,FALSE),0)</f>
        <v>0</v>
      </c>
      <c r="L1441" s="109">
        <f t="shared" si="154"/>
        <v>0</v>
      </c>
      <c r="M1441" s="109">
        <f t="shared" si="155"/>
        <v>0</v>
      </c>
      <c r="N1441" s="109">
        <f t="shared" si="156"/>
        <v>0</v>
      </c>
      <c r="O1441" s="109">
        <f t="shared" si="157"/>
        <v>0</v>
      </c>
      <c r="P1441" s="109">
        <f t="shared" si="158"/>
        <v>0</v>
      </c>
      <c r="Q1441" s="109">
        <f t="shared" si="159"/>
        <v>0</v>
      </c>
      <c r="R1441" s="109">
        <f t="shared" si="160"/>
        <v>0</v>
      </c>
      <c r="S1441" s="425"/>
    </row>
    <row r="1442" spans="1:19" x14ac:dyDescent="0.3">
      <c r="A1442" s="421"/>
      <c r="B1442" s="424"/>
      <c r="C1442" s="421"/>
      <c r="D1442" s="421"/>
      <c r="E1442" s="421"/>
      <c r="F1442" s="421"/>
      <c r="G1442" s="421"/>
      <c r="H1442" s="421"/>
      <c r="I1442" s="220">
        <f>IF(B1442&gt;A_Stammdaten!$B$12,0,SUM(C1442,D1442,F1442,G1442)-SUM(E1442,H1442))</f>
        <v>0</v>
      </c>
      <c r="J1442" s="109">
        <f>IF(B1442&gt;2020,HLOOKUP(A_Stammdaten!$B$12,$L$4:$R$2504,ROW(B1442)-3,FALSE)+IF(OR(B1442=0,A_Stammdaten!$B$12&lt;B1442),0,I1442*1/20),0)</f>
        <v>0</v>
      </c>
      <c r="K1442" s="109">
        <f>IF(B1442&gt;2020,HLOOKUP(A_Stammdaten!$B$12,$L$4:$R$2504,ROW(B1442)-3,FALSE),0)</f>
        <v>0</v>
      </c>
      <c r="L1442" s="109">
        <f t="shared" si="154"/>
        <v>0</v>
      </c>
      <c r="M1442" s="109">
        <f t="shared" si="155"/>
        <v>0</v>
      </c>
      <c r="N1442" s="109">
        <f t="shared" si="156"/>
        <v>0</v>
      </c>
      <c r="O1442" s="109">
        <f t="shared" si="157"/>
        <v>0</v>
      </c>
      <c r="P1442" s="109">
        <f t="shared" si="158"/>
        <v>0</v>
      </c>
      <c r="Q1442" s="109">
        <f t="shared" si="159"/>
        <v>0</v>
      </c>
      <c r="R1442" s="109">
        <f t="shared" si="160"/>
        <v>0</v>
      </c>
      <c r="S1442" s="425"/>
    </row>
    <row r="1443" spans="1:19" x14ac:dyDescent="0.3">
      <c r="A1443" s="421"/>
      <c r="B1443" s="424"/>
      <c r="C1443" s="421"/>
      <c r="D1443" s="421"/>
      <c r="E1443" s="421"/>
      <c r="F1443" s="421"/>
      <c r="G1443" s="421"/>
      <c r="H1443" s="421"/>
      <c r="I1443" s="220">
        <f>IF(B1443&gt;A_Stammdaten!$B$12,0,SUM(C1443,D1443,F1443,G1443)-SUM(E1443,H1443))</f>
        <v>0</v>
      </c>
      <c r="J1443" s="109">
        <f>IF(B1443&gt;2020,HLOOKUP(A_Stammdaten!$B$12,$L$4:$R$2504,ROW(B1443)-3,FALSE)+IF(OR(B1443=0,A_Stammdaten!$B$12&lt;B1443),0,I1443*1/20),0)</f>
        <v>0</v>
      </c>
      <c r="K1443" s="109">
        <f>IF(B1443&gt;2020,HLOOKUP(A_Stammdaten!$B$12,$L$4:$R$2504,ROW(B1443)-3,FALSE),0)</f>
        <v>0</v>
      </c>
      <c r="L1443" s="109">
        <f t="shared" si="154"/>
        <v>0</v>
      </c>
      <c r="M1443" s="109">
        <f t="shared" si="155"/>
        <v>0</v>
      </c>
      <c r="N1443" s="109">
        <f t="shared" si="156"/>
        <v>0</v>
      </c>
      <c r="O1443" s="109">
        <f t="shared" si="157"/>
        <v>0</v>
      </c>
      <c r="P1443" s="109">
        <f t="shared" si="158"/>
        <v>0</v>
      </c>
      <c r="Q1443" s="109">
        <f t="shared" si="159"/>
        <v>0</v>
      </c>
      <c r="R1443" s="109">
        <f t="shared" si="160"/>
        <v>0</v>
      </c>
      <c r="S1443" s="425"/>
    </row>
    <row r="1444" spans="1:19" x14ac:dyDescent="0.3">
      <c r="A1444" s="421"/>
      <c r="B1444" s="424"/>
      <c r="C1444" s="421"/>
      <c r="D1444" s="421"/>
      <c r="E1444" s="421"/>
      <c r="F1444" s="421"/>
      <c r="G1444" s="421"/>
      <c r="H1444" s="421"/>
      <c r="I1444" s="220">
        <f>IF(B1444&gt;A_Stammdaten!$B$12,0,SUM(C1444,D1444,F1444,G1444)-SUM(E1444,H1444))</f>
        <v>0</v>
      </c>
      <c r="J1444" s="109">
        <f>IF(B1444&gt;2020,HLOOKUP(A_Stammdaten!$B$12,$L$4:$R$2504,ROW(B1444)-3,FALSE)+IF(OR(B1444=0,A_Stammdaten!$B$12&lt;B1444),0,I1444*1/20),0)</f>
        <v>0</v>
      </c>
      <c r="K1444" s="109">
        <f>IF(B1444&gt;2020,HLOOKUP(A_Stammdaten!$B$12,$L$4:$R$2504,ROW(B1444)-3,FALSE),0)</f>
        <v>0</v>
      </c>
      <c r="L1444" s="109">
        <f t="shared" si="154"/>
        <v>0</v>
      </c>
      <c r="M1444" s="109">
        <f t="shared" si="155"/>
        <v>0</v>
      </c>
      <c r="N1444" s="109">
        <f t="shared" si="156"/>
        <v>0</v>
      </c>
      <c r="O1444" s="109">
        <f t="shared" si="157"/>
        <v>0</v>
      </c>
      <c r="P1444" s="109">
        <f t="shared" si="158"/>
        <v>0</v>
      </c>
      <c r="Q1444" s="109">
        <f t="shared" si="159"/>
        <v>0</v>
      </c>
      <c r="R1444" s="109">
        <f t="shared" si="160"/>
        <v>0</v>
      </c>
      <c r="S1444" s="425"/>
    </row>
    <row r="1445" spans="1:19" x14ac:dyDescent="0.3">
      <c r="A1445" s="421"/>
      <c r="B1445" s="424"/>
      <c r="C1445" s="421"/>
      <c r="D1445" s="421"/>
      <c r="E1445" s="421"/>
      <c r="F1445" s="421"/>
      <c r="G1445" s="421"/>
      <c r="H1445" s="421"/>
      <c r="I1445" s="220">
        <f>IF(B1445&gt;A_Stammdaten!$B$12,0,SUM(C1445,D1445,F1445,G1445)-SUM(E1445,H1445))</f>
        <v>0</v>
      </c>
      <c r="J1445" s="109">
        <f>IF(B1445&gt;2020,HLOOKUP(A_Stammdaten!$B$12,$L$4:$R$2504,ROW(B1445)-3,FALSE)+IF(OR(B1445=0,A_Stammdaten!$B$12&lt;B1445),0,I1445*1/20),0)</f>
        <v>0</v>
      </c>
      <c r="K1445" s="109">
        <f>IF(B1445&gt;2020,HLOOKUP(A_Stammdaten!$B$12,$L$4:$R$2504,ROW(B1445)-3,FALSE),0)</f>
        <v>0</v>
      </c>
      <c r="L1445" s="109">
        <f t="shared" si="154"/>
        <v>0</v>
      </c>
      <c r="M1445" s="109">
        <f t="shared" si="155"/>
        <v>0</v>
      </c>
      <c r="N1445" s="109">
        <f t="shared" si="156"/>
        <v>0</v>
      </c>
      <c r="O1445" s="109">
        <f t="shared" si="157"/>
        <v>0</v>
      </c>
      <c r="P1445" s="109">
        <f t="shared" si="158"/>
        <v>0</v>
      </c>
      <c r="Q1445" s="109">
        <f t="shared" si="159"/>
        <v>0</v>
      </c>
      <c r="R1445" s="109">
        <f t="shared" si="160"/>
        <v>0</v>
      </c>
      <c r="S1445" s="425"/>
    </row>
    <row r="1446" spans="1:19" x14ac:dyDescent="0.3">
      <c r="A1446" s="421"/>
      <c r="B1446" s="424"/>
      <c r="C1446" s="421"/>
      <c r="D1446" s="421"/>
      <c r="E1446" s="421"/>
      <c r="F1446" s="421"/>
      <c r="G1446" s="421"/>
      <c r="H1446" s="421"/>
      <c r="I1446" s="220">
        <f>IF(B1446&gt;A_Stammdaten!$B$12,0,SUM(C1446,D1446,F1446,G1446)-SUM(E1446,H1446))</f>
        <v>0</v>
      </c>
      <c r="J1446" s="109">
        <f>IF(B1446&gt;2020,HLOOKUP(A_Stammdaten!$B$12,$L$4:$R$2504,ROW(B1446)-3,FALSE)+IF(OR(B1446=0,A_Stammdaten!$B$12&lt;B1446),0,I1446*1/20),0)</f>
        <v>0</v>
      </c>
      <c r="K1446" s="109">
        <f>IF(B1446&gt;2020,HLOOKUP(A_Stammdaten!$B$12,$L$4:$R$2504,ROW(B1446)-3,FALSE),0)</f>
        <v>0</v>
      </c>
      <c r="L1446" s="109">
        <f t="shared" si="154"/>
        <v>0</v>
      </c>
      <c r="M1446" s="109">
        <f t="shared" si="155"/>
        <v>0</v>
      </c>
      <c r="N1446" s="109">
        <f t="shared" si="156"/>
        <v>0</v>
      </c>
      <c r="O1446" s="109">
        <f t="shared" si="157"/>
        <v>0</v>
      </c>
      <c r="P1446" s="109">
        <f t="shared" si="158"/>
        <v>0</v>
      </c>
      <c r="Q1446" s="109">
        <f t="shared" si="159"/>
        <v>0</v>
      </c>
      <c r="R1446" s="109">
        <f t="shared" si="160"/>
        <v>0</v>
      </c>
      <c r="S1446" s="425"/>
    </row>
    <row r="1447" spans="1:19" x14ac:dyDescent="0.3">
      <c r="A1447" s="421"/>
      <c r="B1447" s="424"/>
      <c r="C1447" s="421"/>
      <c r="D1447" s="421"/>
      <c r="E1447" s="421"/>
      <c r="F1447" s="421"/>
      <c r="G1447" s="421"/>
      <c r="H1447" s="421"/>
      <c r="I1447" s="220">
        <f>IF(B1447&gt;A_Stammdaten!$B$12,0,SUM(C1447,D1447,F1447,G1447)-SUM(E1447,H1447))</f>
        <v>0</v>
      </c>
      <c r="J1447" s="109">
        <f>IF(B1447&gt;2020,HLOOKUP(A_Stammdaten!$B$12,$L$4:$R$2504,ROW(B1447)-3,FALSE)+IF(OR(B1447=0,A_Stammdaten!$B$12&lt;B1447),0,I1447*1/20),0)</f>
        <v>0</v>
      </c>
      <c r="K1447" s="109">
        <f>IF(B1447&gt;2020,HLOOKUP(A_Stammdaten!$B$12,$L$4:$R$2504,ROW(B1447)-3,FALSE),0)</f>
        <v>0</v>
      </c>
      <c r="L1447" s="109">
        <f t="shared" si="154"/>
        <v>0</v>
      </c>
      <c r="M1447" s="109">
        <f t="shared" si="155"/>
        <v>0</v>
      </c>
      <c r="N1447" s="109">
        <f t="shared" si="156"/>
        <v>0</v>
      </c>
      <c r="O1447" s="109">
        <f t="shared" si="157"/>
        <v>0</v>
      </c>
      <c r="P1447" s="109">
        <f t="shared" si="158"/>
        <v>0</v>
      </c>
      <c r="Q1447" s="109">
        <f t="shared" si="159"/>
        <v>0</v>
      </c>
      <c r="R1447" s="109">
        <f t="shared" si="160"/>
        <v>0</v>
      </c>
      <c r="S1447" s="425"/>
    </row>
    <row r="1448" spans="1:19" x14ac:dyDescent="0.3">
      <c r="A1448" s="421"/>
      <c r="B1448" s="424"/>
      <c r="C1448" s="421"/>
      <c r="D1448" s="421"/>
      <c r="E1448" s="421"/>
      <c r="F1448" s="421"/>
      <c r="G1448" s="421"/>
      <c r="H1448" s="421"/>
      <c r="I1448" s="220">
        <f>IF(B1448&gt;A_Stammdaten!$B$12,0,SUM(C1448,D1448,F1448,G1448)-SUM(E1448,H1448))</f>
        <v>0</v>
      </c>
      <c r="J1448" s="109">
        <f>IF(B1448&gt;2020,HLOOKUP(A_Stammdaten!$B$12,$L$4:$R$2504,ROW(B1448)-3,FALSE)+IF(OR(B1448=0,A_Stammdaten!$B$12&lt;B1448),0,I1448*1/20),0)</f>
        <v>0</v>
      </c>
      <c r="K1448" s="109">
        <f>IF(B1448&gt;2020,HLOOKUP(A_Stammdaten!$B$12,$L$4:$R$2504,ROW(B1448)-3,FALSE),0)</f>
        <v>0</v>
      </c>
      <c r="L1448" s="109">
        <f t="shared" si="154"/>
        <v>0</v>
      </c>
      <c r="M1448" s="109">
        <f t="shared" si="155"/>
        <v>0</v>
      </c>
      <c r="N1448" s="109">
        <f t="shared" si="156"/>
        <v>0</v>
      </c>
      <c r="O1448" s="109">
        <f t="shared" si="157"/>
        <v>0</v>
      </c>
      <c r="P1448" s="109">
        <f t="shared" si="158"/>
        <v>0</v>
      </c>
      <c r="Q1448" s="109">
        <f t="shared" si="159"/>
        <v>0</v>
      </c>
      <c r="R1448" s="109">
        <f t="shared" si="160"/>
        <v>0</v>
      </c>
      <c r="S1448" s="425"/>
    </row>
    <row r="1449" spans="1:19" x14ac:dyDescent="0.3">
      <c r="A1449" s="421"/>
      <c r="B1449" s="424"/>
      <c r="C1449" s="421"/>
      <c r="D1449" s="421"/>
      <c r="E1449" s="421"/>
      <c r="F1449" s="421"/>
      <c r="G1449" s="421"/>
      <c r="H1449" s="421"/>
      <c r="I1449" s="220">
        <f>IF(B1449&gt;A_Stammdaten!$B$12,0,SUM(C1449,D1449,F1449,G1449)-SUM(E1449,H1449))</f>
        <v>0</v>
      </c>
      <c r="J1449" s="109">
        <f>IF(B1449&gt;2020,HLOOKUP(A_Stammdaten!$B$12,$L$4:$R$2504,ROW(B1449)-3,FALSE)+IF(OR(B1449=0,A_Stammdaten!$B$12&lt;B1449),0,I1449*1/20),0)</f>
        <v>0</v>
      </c>
      <c r="K1449" s="109">
        <f>IF(B1449&gt;2020,HLOOKUP(A_Stammdaten!$B$12,$L$4:$R$2504,ROW(B1449)-3,FALSE),0)</f>
        <v>0</v>
      </c>
      <c r="L1449" s="109">
        <f t="shared" si="154"/>
        <v>0</v>
      </c>
      <c r="M1449" s="109">
        <f t="shared" si="155"/>
        <v>0</v>
      </c>
      <c r="N1449" s="109">
        <f t="shared" si="156"/>
        <v>0</v>
      </c>
      <c r="O1449" s="109">
        <f t="shared" si="157"/>
        <v>0</v>
      </c>
      <c r="P1449" s="109">
        <f t="shared" si="158"/>
        <v>0</v>
      </c>
      <c r="Q1449" s="109">
        <f t="shared" si="159"/>
        <v>0</v>
      </c>
      <c r="R1449" s="109">
        <f t="shared" si="160"/>
        <v>0</v>
      </c>
      <c r="S1449" s="425"/>
    </row>
    <row r="1450" spans="1:19" x14ac:dyDescent="0.3">
      <c r="A1450" s="421"/>
      <c r="B1450" s="424"/>
      <c r="C1450" s="421"/>
      <c r="D1450" s="421"/>
      <c r="E1450" s="421"/>
      <c r="F1450" s="421"/>
      <c r="G1450" s="421"/>
      <c r="H1450" s="421"/>
      <c r="I1450" s="220">
        <f>IF(B1450&gt;A_Stammdaten!$B$12,0,SUM(C1450,D1450,F1450,G1450)-SUM(E1450,H1450))</f>
        <v>0</v>
      </c>
      <c r="J1450" s="109">
        <f>IF(B1450&gt;2020,HLOOKUP(A_Stammdaten!$B$12,$L$4:$R$2504,ROW(B1450)-3,FALSE)+IF(OR(B1450=0,A_Stammdaten!$B$12&lt;B1450),0,I1450*1/20),0)</f>
        <v>0</v>
      </c>
      <c r="K1450" s="109">
        <f>IF(B1450&gt;2020,HLOOKUP(A_Stammdaten!$B$12,$L$4:$R$2504,ROW(B1450)-3,FALSE),0)</f>
        <v>0</v>
      </c>
      <c r="L1450" s="109">
        <f t="shared" si="154"/>
        <v>0</v>
      </c>
      <c r="M1450" s="109">
        <f t="shared" si="155"/>
        <v>0</v>
      </c>
      <c r="N1450" s="109">
        <f t="shared" si="156"/>
        <v>0</v>
      </c>
      <c r="O1450" s="109">
        <f t="shared" si="157"/>
        <v>0</v>
      </c>
      <c r="P1450" s="109">
        <f t="shared" si="158"/>
        <v>0</v>
      </c>
      <c r="Q1450" s="109">
        <f t="shared" si="159"/>
        <v>0</v>
      </c>
      <c r="R1450" s="109">
        <f t="shared" si="160"/>
        <v>0</v>
      </c>
      <c r="S1450" s="425"/>
    </row>
    <row r="1451" spans="1:19" x14ac:dyDescent="0.3">
      <c r="A1451" s="421"/>
      <c r="B1451" s="424"/>
      <c r="C1451" s="421"/>
      <c r="D1451" s="421"/>
      <c r="E1451" s="421"/>
      <c r="F1451" s="421"/>
      <c r="G1451" s="421"/>
      <c r="H1451" s="421"/>
      <c r="I1451" s="220">
        <f>IF(B1451&gt;A_Stammdaten!$B$12,0,SUM(C1451,D1451,F1451,G1451)-SUM(E1451,H1451))</f>
        <v>0</v>
      </c>
      <c r="J1451" s="109">
        <f>IF(B1451&gt;2020,HLOOKUP(A_Stammdaten!$B$12,$L$4:$R$2504,ROW(B1451)-3,FALSE)+IF(OR(B1451=0,A_Stammdaten!$B$12&lt;B1451),0,I1451*1/20),0)</f>
        <v>0</v>
      </c>
      <c r="K1451" s="109">
        <f>IF(B1451&gt;2020,HLOOKUP(A_Stammdaten!$B$12,$L$4:$R$2504,ROW(B1451)-3,FALSE),0)</f>
        <v>0</v>
      </c>
      <c r="L1451" s="109">
        <f t="shared" si="154"/>
        <v>0</v>
      </c>
      <c r="M1451" s="109">
        <f t="shared" si="155"/>
        <v>0</v>
      </c>
      <c r="N1451" s="109">
        <f t="shared" si="156"/>
        <v>0</v>
      </c>
      <c r="O1451" s="109">
        <f t="shared" si="157"/>
        <v>0</v>
      </c>
      <c r="P1451" s="109">
        <f t="shared" si="158"/>
        <v>0</v>
      </c>
      <c r="Q1451" s="109">
        <f t="shared" si="159"/>
        <v>0</v>
      </c>
      <c r="R1451" s="109">
        <f t="shared" si="160"/>
        <v>0</v>
      </c>
      <c r="S1451" s="425"/>
    </row>
    <row r="1452" spans="1:19" x14ac:dyDescent="0.3">
      <c r="A1452" s="421"/>
      <c r="B1452" s="424"/>
      <c r="C1452" s="421"/>
      <c r="D1452" s="421"/>
      <c r="E1452" s="421"/>
      <c r="F1452" s="421"/>
      <c r="G1452" s="421"/>
      <c r="H1452" s="421"/>
      <c r="I1452" s="220">
        <f>IF(B1452&gt;A_Stammdaten!$B$12,0,SUM(C1452,D1452,F1452,G1452)-SUM(E1452,H1452))</f>
        <v>0</v>
      </c>
      <c r="J1452" s="109">
        <f>IF(B1452&gt;2020,HLOOKUP(A_Stammdaten!$B$12,$L$4:$R$2504,ROW(B1452)-3,FALSE)+IF(OR(B1452=0,A_Stammdaten!$B$12&lt;B1452),0,I1452*1/20),0)</f>
        <v>0</v>
      </c>
      <c r="K1452" s="109">
        <f>IF(B1452&gt;2020,HLOOKUP(A_Stammdaten!$B$12,$L$4:$R$2504,ROW(B1452)-3,FALSE),0)</f>
        <v>0</v>
      </c>
      <c r="L1452" s="109">
        <f t="shared" si="154"/>
        <v>0</v>
      </c>
      <c r="M1452" s="109">
        <f t="shared" si="155"/>
        <v>0</v>
      </c>
      <c r="N1452" s="109">
        <f t="shared" si="156"/>
        <v>0</v>
      </c>
      <c r="O1452" s="109">
        <f t="shared" si="157"/>
        <v>0</v>
      </c>
      <c r="P1452" s="109">
        <f t="shared" si="158"/>
        <v>0</v>
      </c>
      <c r="Q1452" s="109">
        <f t="shared" si="159"/>
        <v>0</v>
      </c>
      <c r="R1452" s="109">
        <f t="shared" si="160"/>
        <v>0</v>
      </c>
      <c r="S1452" s="425"/>
    </row>
    <row r="1453" spans="1:19" x14ac:dyDescent="0.3">
      <c r="A1453" s="421"/>
      <c r="B1453" s="424"/>
      <c r="C1453" s="421"/>
      <c r="D1453" s="421"/>
      <c r="E1453" s="421"/>
      <c r="F1453" s="421"/>
      <c r="G1453" s="421"/>
      <c r="H1453" s="421"/>
      <c r="I1453" s="220">
        <f>IF(B1453&gt;A_Stammdaten!$B$12,0,SUM(C1453,D1453,F1453,G1453)-SUM(E1453,H1453))</f>
        <v>0</v>
      </c>
      <c r="J1453" s="109">
        <f>IF(B1453&gt;2020,HLOOKUP(A_Stammdaten!$B$12,$L$4:$R$2504,ROW(B1453)-3,FALSE)+IF(OR(B1453=0,A_Stammdaten!$B$12&lt;B1453),0,I1453*1/20),0)</f>
        <v>0</v>
      </c>
      <c r="K1453" s="109">
        <f>IF(B1453&gt;2020,HLOOKUP(A_Stammdaten!$B$12,$L$4:$R$2504,ROW(B1453)-3,FALSE),0)</f>
        <v>0</v>
      </c>
      <c r="L1453" s="109">
        <f t="shared" si="154"/>
        <v>0</v>
      </c>
      <c r="M1453" s="109">
        <f t="shared" si="155"/>
        <v>0</v>
      </c>
      <c r="N1453" s="109">
        <f t="shared" si="156"/>
        <v>0</v>
      </c>
      <c r="O1453" s="109">
        <f t="shared" si="157"/>
        <v>0</v>
      </c>
      <c r="P1453" s="109">
        <f t="shared" si="158"/>
        <v>0</v>
      </c>
      <c r="Q1453" s="109">
        <f t="shared" si="159"/>
        <v>0</v>
      </c>
      <c r="R1453" s="109">
        <f t="shared" si="160"/>
        <v>0</v>
      </c>
      <c r="S1453" s="425"/>
    </row>
    <row r="1454" spans="1:19" x14ac:dyDescent="0.3">
      <c r="A1454" s="421"/>
      <c r="B1454" s="424"/>
      <c r="C1454" s="421"/>
      <c r="D1454" s="421"/>
      <c r="E1454" s="421"/>
      <c r="F1454" s="421"/>
      <c r="G1454" s="421"/>
      <c r="H1454" s="421"/>
      <c r="I1454" s="220">
        <f>IF(B1454&gt;A_Stammdaten!$B$12,0,SUM(C1454,D1454,F1454,G1454)-SUM(E1454,H1454))</f>
        <v>0</v>
      </c>
      <c r="J1454" s="109">
        <f>IF(B1454&gt;2020,HLOOKUP(A_Stammdaten!$B$12,$L$4:$R$2504,ROW(B1454)-3,FALSE)+IF(OR(B1454=0,A_Stammdaten!$B$12&lt;B1454),0,I1454*1/20),0)</f>
        <v>0</v>
      </c>
      <c r="K1454" s="109">
        <f>IF(B1454&gt;2020,HLOOKUP(A_Stammdaten!$B$12,$L$4:$R$2504,ROW(B1454)-3,FALSE),0)</f>
        <v>0</v>
      </c>
      <c r="L1454" s="109">
        <f t="shared" si="154"/>
        <v>0</v>
      </c>
      <c r="M1454" s="109">
        <f t="shared" si="155"/>
        <v>0</v>
      </c>
      <c r="N1454" s="109">
        <f t="shared" si="156"/>
        <v>0</v>
      </c>
      <c r="O1454" s="109">
        <f t="shared" si="157"/>
        <v>0</v>
      </c>
      <c r="P1454" s="109">
        <f t="shared" si="158"/>
        <v>0</v>
      </c>
      <c r="Q1454" s="109">
        <f t="shared" si="159"/>
        <v>0</v>
      </c>
      <c r="R1454" s="109">
        <f t="shared" si="160"/>
        <v>0</v>
      </c>
      <c r="S1454" s="425"/>
    </row>
    <row r="1455" spans="1:19" x14ac:dyDescent="0.3">
      <c r="A1455" s="421"/>
      <c r="B1455" s="424"/>
      <c r="C1455" s="421"/>
      <c r="D1455" s="421"/>
      <c r="E1455" s="421"/>
      <c r="F1455" s="421"/>
      <c r="G1455" s="421"/>
      <c r="H1455" s="421"/>
      <c r="I1455" s="220">
        <f>IF(B1455&gt;A_Stammdaten!$B$12,0,SUM(C1455,D1455,F1455,G1455)-SUM(E1455,H1455))</f>
        <v>0</v>
      </c>
      <c r="J1455" s="109">
        <f>IF(B1455&gt;2020,HLOOKUP(A_Stammdaten!$B$12,$L$4:$R$2504,ROW(B1455)-3,FALSE)+IF(OR(B1455=0,A_Stammdaten!$B$12&lt;B1455),0,I1455*1/20),0)</f>
        <v>0</v>
      </c>
      <c r="K1455" s="109">
        <f>IF(B1455&gt;2020,HLOOKUP(A_Stammdaten!$B$12,$L$4:$R$2504,ROW(B1455)-3,FALSE),0)</f>
        <v>0</v>
      </c>
      <c r="L1455" s="109">
        <f t="shared" si="154"/>
        <v>0</v>
      </c>
      <c r="M1455" s="109">
        <f t="shared" si="155"/>
        <v>0</v>
      </c>
      <c r="N1455" s="109">
        <f t="shared" si="156"/>
        <v>0</v>
      </c>
      <c r="O1455" s="109">
        <f t="shared" si="157"/>
        <v>0</v>
      </c>
      <c r="P1455" s="109">
        <f t="shared" si="158"/>
        <v>0</v>
      </c>
      <c r="Q1455" s="109">
        <f t="shared" si="159"/>
        <v>0</v>
      </c>
      <c r="R1455" s="109">
        <f t="shared" si="160"/>
        <v>0</v>
      </c>
      <c r="S1455" s="425"/>
    </row>
    <row r="1456" spans="1:19" x14ac:dyDescent="0.3">
      <c r="A1456" s="421"/>
      <c r="B1456" s="424"/>
      <c r="C1456" s="421"/>
      <c r="D1456" s="421"/>
      <c r="E1456" s="421"/>
      <c r="F1456" s="421"/>
      <c r="G1456" s="421"/>
      <c r="H1456" s="421"/>
      <c r="I1456" s="220">
        <f>IF(B1456&gt;A_Stammdaten!$B$12,0,SUM(C1456,D1456,F1456,G1456)-SUM(E1456,H1456))</f>
        <v>0</v>
      </c>
      <c r="J1456" s="109">
        <f>IF(B1456&gt;2020,HLOOKUP(A_Stammdaten!$B$12,$L$4:$R$2504,ROW(B1456)-3,FALSE)+IF(OR(B1456=0,A_Stammdaten!$B$12&lt;B1456),0,I1456*1/20),0)</f>
        <v>0</v>
      </c>
      <c r="K1456" s="109">
        <f>IF(B1456&gt;2020,HLOOKUP(A_Stammdaten!$B$12,$L$4:$R$2504,ROW(B1456)-3,FALSE),0)</f>
        <v>0</v>
      </c>
      <c r="L1456" s="109">
        <f t="shared" si="154"/>
        <v>0</v>
      </c>
      <c r="M1456" s="109">
        <f t="shared" si="155"/>
        <v>0</v>
      </c>
      <c r="N1456" s="109">
        <f t="shared" si="156"/>
        <v>0</v>
      </c>
      <c r="O1456" s="109">
        <f t="shared" si="157"/>
        <v>0</v>
      </c>
      <c r="P1456" s="109">
        <f t="shared" si="158"/>
        <v>0</v>
      </c>
      <c r="Q1456" s="109">
        <f t="shared" si="159"/>
        <v>0</v>
      </c>
      <c r="R1456" s="109">
        <f t="shared" si="160"/>
        <v>0</v>
      </c>
      <c r="S1456" s="425"/>
    </row>
    <row r="1457" spans="1:19" x14ac:dyDescent="0.3">
      <c r="A1457" s="421"/>
      <c r="B1457" s="424"/>
      <c r="C1457" s="421"/>
      <c r="D1457" s="421"/>
      <c r="E1457" s="421"/>
      <c r="F1457" s="421"/>
      <c r="G1457" s="421"/>
      <c r="H1457" s="421"/>
      <c r="I1457" s="220">
        <f>IF(B1457&gt;A_Stammdaten!$B$12,0,SUM(C1457,D1457,F1457,G1457)-SUM(E1457,H1457))</f>
        <v>0</v>
      </c>
      <c r="J1457" s="109">
        <f>IF(B1457&gt;2020,HLOOKUP(A_Stammdaten!$B$12,$L$4:$R$2504,ROW(B1457)-3,FALSE)+IF(OR(B1457=0,A_Stammdaten!$B$12&lt;B1457),0,I1457*1/20),0)</f>
        <v>0</v>
      </c>
      <c r="K1457" s="109">
        <f>IF(B1457&gt;2020,HLOOKUP(A_Stammdaten!$B$12,$L$4:$R$2504,ROW(B1457)-3,FALSE),0)</f>
        <v>0</v>
      </c>
      <c r="L1457" s="109">
        <f t="shared" si="154"/>
        <v>0</v>
      </c>
      <c r="M1457" s="109">
        <f t="shared" si="155"/>
        <v>0</v>
      </c>
      <c r="N1457" s="109">
        <f t="shared" si="156"/>
        <v>0</v>
      </c>
      <c r="O1457" s="109">
        <f t="shared" si="157"/>
        <v>0</v>
      </c>
      <c r="P1457" s="109">
        <f t="shared" si="158"/>
        <v>0</v>
      </c>
      <c r="Q1457" s="109">
        <f t="shared" si="159"/>
        <v>0</v>
      </c>
      <c r="R1457" s="109">
        <f t="shared" si="160"/>
        <v>0</v>
      </c>
      <c r="S1457" s="425"/>
    </row>
    <row r="1458" spans="1:19" x14ac:dyDescent="0.3">
      <c r="A1458" s="421"/>
      <c r="B1458" s="424"/>
      <c r="C1458" s="421"/>
      <c r="D1458" s="421"/>
      <c r="E1458" s="421"/>
      <c r="F1458" s="421"/>
      <c r="G1458" s="421"/>
      <c r="H1458" s="421"/>
      <c r="I1458" s="220">
        <f>IF(B1458&gt;A_Stammdaten!$B$12,0,SUM(C1458,D1458,F1458,G1458)-SUM(E1458,H1458))</f>
        <v>0</v>
      </c>
      <c r="J1458" s="109">
        <f>IF(B1458&gt;2020,HLOOKUP(A_Stammdaten!$B$12,$L$4:$R$2504,ROW(B1458)-3,FALSE)+IF(OR(B1458=0,A_Stammdaten!$B$12&lt;B1458),0,I1458*1/20),0)</f>
        <v>0</v>
      </c>
      <c r="K1458" s="109">
        <f>IF(B1458&gt;2020,HLOOKUP(A_Stammdaten!$B$12,$L$4:$R$2504,ROW(B1458)-3,FALSE),0)</f>
        <v>0</v>
      </c>
      <c r="L1458" s="109">
        <f t="shared" si="154"/>
        <v>0</v>
      </c>
      <c r="M1458" s="109">
        <f t="shared" si="155"/>
        <v>0</v>
      </c>
      <c r="N1458" s="109">
        <f t="shared" si="156"/>
        <v>0</v>
      </c>
      <c r="O1458" s="109">
        <f t="shared" si="157"/>
        <v>0</v>
      </c>
      <c r="P1458" s="109">
        <f t="shared" si="158"/>
        <v>0</v>
      </c>
      <c r="Q1458" s="109">
        <f t="shared" si="159"/>
        <v>0</v>
      </c>
      <c r="R1458" s="109">
        <f t="shared" si="160"/>
        <v>0</v>
      </c>
      <c r="S1458" s="425"/>
    </row>
    <row r="1459" spans="1:19" x14ac:dyDescent="0.3">
      <c r="A1459" s="421"/>
      <c r="B1459" s="424"/>
      <c r="C1459" s="421"/>
      <c r="D1459" s="421"/>
      <c r="E1459" s="421"/>
      <c r="F1459" s="421"/>
      <c r="G1459" s="421"/>
      <c r="H1459" s="421"/>
      <c r="I1459" s="220">
        <f>IF(B1459&gt;A_Stammdaten!$B$12,0,SUM(C1459,D1459,F1459,G1459)-SUM(E1459,H1459))</f>
        <v>0</v>
      </c>
      <c r="J1459" s="109">
        <f>IF(B1459&gt;2020,HLOOKUP(A_Stammdaten!$B$12,$L$4:$R$2504,ROW(B1459)-3,FALSE)+IF(OR(B1459=0,A_Stammdaten!$B$12&lt;B1459),0,I1459*1/20),0)</f>
        <v>0</v>
      </c>
      <c r="K1459" s="109">
        <f>IF(B1459&gt;2020,HLOOKUP(A_Stammdaten!$B$12,$L$4:$R$2504,ROW(B1459)-3,FALSE),0)</f>
        <v>0</v>
      </c>
      <c r="L1459" s="109">
        <f t="shared" si="154"/>
        <v>0</v>
      </c>
      <c r="M1459" s="109">
        <f t="shared" si="155"/>
        <v>0</v>
      </c>
      <c r="N1459" s="109">
        <f t="shared" si="156"/>
        <v>0</v>
      </c>
      <c r="O1459" s="109">
        <f t="shared" si="157"/>
        <v>0</v>
      </c>
      <c r="P1459" s="109">
        <f t="shared" si="158"/>
        <v>0</v>
      </c>
      <c r="Q1459" s="109">
        <f t="shared" si="159"/>
        <v>0</v>
      </c>
      <c r="R1459" s="109">
        <f t="shared" si="160"/>
        <v>0</v>
      </c>
      <c r="S1459" s="425"/>
    </row>
    <row r="1460" spans="1:19" x14ac:dyDescent="0.3">
      <c r="A1460" s="421"/>
      <c r="B1460" s="424"/>
      <c r="C1460" s="421"/>
      <c r="D1460" s="421"/>
      <c r="E1460" s="421"/>
      <c r="F1460" s="421"/>
      <c r="G1460" s="421"/>
      <c r="H1460" s="421"/>
      <c r="I1460" s="220">
        <f>IF(B1460&gt;A_Stammdaten!$B$12,0,SUM(C1460,D1460,F1460,G1460)-SUM(E1460,H1460))</f>
        <v>0</v>
      </c>
      <c r="J1460" s="109">
        <f>IF(B1460&gt;2020,HLOOKUP(A_Stammdaten!$B$12,$L$4:$R$2504,ROW(B1460)-3,FALSE)+IF(OR(B1460=0,A_Stammdaten!$B$12&lt;B1460),0,I1460*1/20),0)</f>
        <v>0</v>
      </c>
      <c r="K1460" s="109">
        <f>IF(B1460&gt;2020,HLOOKUP(A_Stammdaten!$B$12,$L$4:$R$2504,ROW(B1460)-3,FALSE),0)</f>
        <v>0</v>
      </c>
      <c r="L1460" s="109">
        <f t="shared" si="154"/>
        <v>0</v>
      </c>
      <c r="M1460" s="109">
        <f t="shared" si="155"/>
        <v>0</v>
      </c>
      <c r="N1460" s="109">
        <f t="shared" si="156"/>
        <v>0</v>
      </c>
      <c r="O1460" s="109">
        <f t="shared" si="157"/>
        <v>0</v>
      </c>
      <c r="P1460" s="109">
        <f t="shared" si="158"/>
        <v>0</v>
      </c>
      <c r="Q1460" s="109">
        <f t="shared" si="159"/>
        <v>0</v>
      </c>
      <c r="R1460" s="109">
        <f t="shared" si="160"/>
        <v>0</v>
      </c>
      <c r="S1460" s="425"/>
    </row>
    <row r="1461" spans="1:19" x14ac:dyDescent="0.3">
      <c r="A1461" s="421"/>
      <c r="B1461" s="424"/>
      <c r="C1461" s="421"/>
      <c r="D1461" s="421"/>
      <c r="E1461" s="421"/>
      <c r="F1461" s="421"/>
      <c r="G1461" s="421"/>
      <c r="H1461" s="421"/>
      <c r="I1461" s="220">
        <f>IF(B1461&gt;A_Stammdaten!$B$12,0,SUM(C1461,D1461,F1461,G1461)-SUM(E1461,H1461))</f>
        <v>0</v>
      </c>
      <c r="J1461" s="109">
        <f>IF(B1461&gt;2020,HLOOKUP(A_Stammdaten!$B$12,$L$4:$R$2504,ROW(B1461)-3,FALSE)+IF(OR(B1461=0,A_Stammdaten!$B$12&lt;B1461),0,I1461*1/20),0)</f>
        <v>0</v>
      </c>
      <c r="K1461" s="109">
        <f>IF(B1461&gt;2020,HLOOKUP(A_Stammdaten!$B$12,$L$4:$R$2504,ROW(B1461)-3,FALSE),0)</f>
        <v>0</v>
      </c>
      <c r="L1461" s="109">
        <f t="shared" si="154"/>
        <v>0</v>
      </c>
      <c r="M1461" s="109">
        <f t="shared" si="155"/>
        <v>0</v>
      </c>
      <c r="N1461" s="109">
        <f t="shared" si="156"/>
        <v>0</v>
      </c>
      <c r="O1461" s="109">
        <f t="shared" si="157"/>
        <v>0</v>
      </c>
      <c r="P1461" s="109">
        <f t="shared" si="158"/>
        <v>0</v>
      </c>
      <c r="Q1461" s="109">
        <f t="shared" si="159"/>
        <v>0</v>
      </c>
      <c r="R1461" s="109">
        <f t="shared" si="160"/>
        <v>0</v>
      </c>
      <c r="S1461" s="425"/>
    </row>
    <row r="1462" spans="1:19" x14ac:dyDescent="0.3">
      <c r="A1462" s="421"/>
      <c r="B1462" s="424"/>
      <c r="C1462" s="421"/>
      <c r="D1462" s="421"/>
      <c r="E1462" s="421"/>
      <c r="F1462" s="421"/>
      <c r="G1462" s="421"/>
      <c r="H1462" s="421"/>
      <c r="I1462" s="220">
        <f>IF(B1462&gt;A_Stammdaten!$B$12,0,SUM(C1462,D1462,F1462,G1462)-SUM(E1462,H1462))</f>
        <v>0</v>
      </c>
      <c r="J1462" s="109">
        <f>IF(B1462&gt;2020,HLOOKUP(A_Stammdaten!$B$12,$L$4:$R$2504,ROW(B1462)-3,FALSE)+IF(OR(B1462=0,A_Stammdaten!$B$12&lt;B1462),0,I1462*1/20),0)</f>
        <v>0</v>
      </c>
      <c r="K1462" s="109">
        <f>IF(B1462&gt;2020,HLOOKUP(A_Stammdaten!$B$12,$L$4:$R$2504,ROW(B1462)-3,FALSE),0)</f>
        <v>0</v>
      </c>
      <c r="L1462" s="109">
        <f t="shared" si="154"/>
        <v>0</v>
      </c>
      <c r="M1462" s="109">
        <f t="shared" si="155"/>
        <v>0</v>
      </c>
      <c r="N1462" s="109">
        <f t="shared" si="156"/>
        <v>0</v>
      </c>
      <c r="O1462" s="109">
        <f t="shared" si="157"/>
        <v>0</v>
      </c>
      <c r="P1462" s="109">
        <f t="shared" si="158"/>
        <v>0</v>
      </c>
      <c r="Q1462" s="109">
        <f t="shared" si="159"/>
        <v>0</v>
      </c>
      <c r="R1462" s="109">
        <f t="shared" si="160"/>
        <v>0</v>
      </c>
      <c r="S1462" s="425"/>
    </row>
    <row r="1463" spans="1:19" x14ac:dyDescent="0.3">
      <c r="A1463" s="421"/>
      <c r="B1463" s="424"/>
      <c r="C1463" s="421"/>
      <c r="D1463" s="421"/>
      <c r="E1463" s="421"/>
      <c r="F1463" s="421"/>
      <c r="G1463" s="421"/>
      <c r="H1463" s="421"/>
      <c r="I1463" s="220">
        <f>IF(B1463&gt;A_Stammdaten!$B$12,0,SUM(C1463,D1463,F1463,G1463)-SUM(E1463,H1463))</f>
        <v>0</v>
      </c>
      <c r="J1463" s="109">
        <f>IF(B1463&gt;2020,HLOOKUP(A_Stammdaten!$B$12,$L$4:$R$2504,ROW(B1463)-3,FALSE)+IF(OR(B1463=0,A_Stammdaten!$B$12&lt;B1463),0,I1463*1/20),0)</f>
        <v>0</v>
      </c>
      <c r="K1463" s="109">
        <f>IF(B1463&gt;2020,HLOOKUP(A_Stammdaten!$B$12,$L$4:$R$2504,ROW(B1463)-3,FALSE),0)</f>
        <v>0</v>
      </c>
      <c r="L1463" s="109">
        <f t="shared" si="154"/>
        <v>0</v>
      </c>
      <c r="M1463" s="109">
        <f t="shared" si="155"/>
        <v>0</v>
      </c>
      <c r="N1463" s="109">
        <f t="shared" si="156"/>
        <v>0</v>
      </c>
      <c r="O1463" s="109">
        <f t="shared" si="157"/>
        <v>0</v>
      </c>
      <c r="P1463" s="109">
        <f t="shared" si="158"/>
        <v>0</v>
      </c>
      <c r="Q1463" s="109">
        <f t="shared" si="159"/>
        <v>0</v>
      </c>
      <c r="R1463" s="109">
        <f t="shared" si="160"/>
        <v>0</v>
      </c>
      <c r="S1463" s="425"/>
    </row>
    <row r="1464" spans="1:19" x14ac:dyDescent="0.3">
      <c r="A1464" s="421"/>
      <c r="B1464" s="424"/>
      <c r="C1464" s="421"/>
      <c r="D1464" s="421"/>
      <c r="E1464" s="421"/>
      <c r="F1464" s="421"/>
      <c r="G1464" s="421"/>
      <c r="H1464" s="421"/>
      <c r="I1464" s="220">
        <f>IF(B1464&gt;A_Stammdaten!$B$12,0,SUM(C1464,D1464,F1464,G1464)-SUM(E1464,H1464))</f>
        <v>0</v>
      </c>
      <c r="J1464" s="109">
        <f>IF(B1464&gt;2020,HLOOKUP(A_Stammdaten!$B$12,$L$4:$R$2504,ROW(B1464)-3,FALSE)+IF(OR(B1464=0,A_Stammdaten!$B$12&lt;B1464),0,I1464*1/20),0)</f>
        <v>0</v>
      </c>
      <c r="K1464" s="109">
        <f>IF(B1464&gt;2020,HLOOKUP(A_Stammdaten!$B$12,$L$4:$R$2504,ROW(B1464)-3,FALSE),0)</f>
        <v>0</v>
      </c>
      <c r="L1464" s="109">
        <f t="shared" si="154"/>
        <v>0</v>
      </c>
      <c r="M1464" s="109">
        <f t="shared" si="155"/>
        <v>0</v>
      </c>
      <c r="N1464" s="109">
        <f t="shared" si="156"/>
        <v>0</v>
      </c>
      <c r="O1464" s="109">
        <f t="shared" si="157"/>
        <v>0</v>
      </c>
      <c r="P1464" s="109">
        <f t="shared" si="158"/>
        <v>0</v>
      </c>
      <c r="Q1464" s="109">
        <f t="shared" si="159"/>
        <v>0</v>
      </c>
      <c r="R1464" s="109">
        <f t="shared" si="160"/>
        <v>0</v>
      </c>
      <c r="S1464" s="425"/>
    </row>
    <row r="1465" spans="1:19" x14ac:dyDescent="0.3">
      <c r="A1465" s="421"/>
      <c r="B1465" s="424"/>
      <c r="C1465" s="421"/>
      <c r="D1465" s="421"/>
      <c r="E1465" s="421"/>
      <c r="F1465" s="421"/>
      <c r="G1465" s="421"/>
      <c r="H1465" s="421"/>
      <c r="I1465" s="220">
        <f>IF(B1465&gt;A_Stammdaten!$B$12,0,SUM(C1465,D1465,F1465,G1465)-SUM(E1465,H1465))</f>
        <v>0</v>
      </c>
      <c r="J1465" s="109">
        <f>IF(B1465&gt;2020,HLOOKUP(A_Stammdaten!$B$12,$L$4:$R$2504,ROW(B1465)-3,FALSE)+IF(OR(B1465=0,A_Stammdaten!$B$12&lt;B1465),0,I1465*1/20),0)</f>
        <v>0</v>
      </c>
      <c r="K1465" s="109">
        <f>IF(B1465&gt;2020,HLOOKUP(A_Stammdaten!$B$12,$L$4:$R$2504,ROW(B1465)-3,FALSE),0)</f>
        <v>0</v>
      </c>
      <c r="L1465" s="109">
        <f t="shared" si="154"/>
        <v>0</v>
      </c>
      <c r="M1465" s="109">
        <f t="shared" si="155"/>
        <v>0</v>
      </c>
      <c r="N1465" s="109">
        <f t="shared" si="156"/>
        <v>0</v>
      </c>
      <c r="O1465" s="109">
        <f t="shared" si="157"/>
        <v>0</v>
      </c>
      <c r="P1465" s="109">
        <f t="shared" si="158"/>
        <v>0</v>
      </c>
      <c r="Q1465" s="109">
        <f t="shared" si="159"/>
        <v>0</v>
      </c>
      <c r="R1465" s="109">
        <f t="shared" si="160"/>
        <v>0</v>
      </c>
      <c r="S1465" s="425"/>
    </row>
    <row r="1466" spans="1:19" x14ac:dyDescent="0.3">
      <c r="A1466" s="421"/>
      <c r="B1466" s="424"/>
      <c r="C1466" s="421"/>
      <c r="D1466" s="421"/>
      <c r="E1466" s="421"/>
      <c r="F1466" s="421"/>
      <c r="G1466" s="421"/>
      <c r="H1466" s="421"/>
      <c r="I1466" s="220">
        <f>IF(B1466&gt;A_Stammdaten!$B$12,0,SUM(C1466,D1466,F1466,G1466)-SUM(E1466,H1466))</f>
        <v>0</v>
      </c>
      <c r="J1466" s="109">
        <f>IF(B1466&gt;2020,HLOOKUP(A_Stammdaten!$B$12,$L$4:$R$2504,ROW(B1466)-3,FALSE)+IF(OR(B1466=0,A_Stammdaten!$B$12&lt;B1466),0,I1466*1/20),0)</f>
        <v>0</v>
      </c>
      <c r="K1466" s="109">
        <f>IF(B1466&gt;2020,HLOOKUP(A_Stammdaten!$B$12,$L$4:$R$2504,ROW(B1466)-3,FALSE),0)</f>
        <v>0</v>
      </c>
      <c r="L1466" s="109">
        <f t="shared" si="154"/>
        <v>0</v>
      </c>
      <c r="M1466" s="109">
        <f t="shared" si="155"/>
        <v>0</v>
      </c>
      <c r="N1466" s="109">
        <f t="shared" si="156"/>
        <v>0</v>
      </c>
      <c r="O1466" s="109">
        <f t="shared" si="157"/>
        <v>0</v>
      </c>
      <c r="P1466" s="109">
        <f t="shared" si="158"/>
        <v>0</v>
      </c>
      <c r="Q1466" s="109">
        <f t="shared" si="159"/>
        <v>0</v>
      </c>
      <c r="R1466" s="109">
        <f t="shared" si="160"/>
        <v>0</v>
      </c>
      <c r="S1466" s="425"/>
    </row>
    <row r="1467" spans="1:19" x14ac:dyDescent="0.3">
      <c r="A1467" s="421"/>
      <c r="B1467" s="424"/>
      <c r="C1467" s="421"/>
      <c r="D1467" s="421"/>
      <c r="E1467" s="421"/>
      <c r="F1467" s="421"/>
      <c r="G1467" s="421"/>
      <c r="H1467" s="421"/>
      <c r="I1467" s="220">
        <f>IF(B1467&gt;A_Stammdaten!$B$12,0,SUM(C1467,D1467,F1467,G1467)-SUM(E1467,H1467))</f>
        <v>0</v>
      </c>
      <c r="J1467" s="109">
        <f>IF(B1467&gt;2020,HLOOKUP(A_Stammdaten!$B$12,$L$4:$R$2504,ROW(B1467)-3,FALSE)+IF(OR(B1467=0,A_Stammdaten!$B$12&lt;B1467),0,I1467*1/20),0)</f>
        <v>0</v>
      </c>
      <c r="K1467" s="109">
        <f>IF(B1467&gt;2020,HLOOKUP(A_Stammdaten!$B$12,$L$4:$R$2504,ROW(B1467)-3,FALSE),0)</f>
        <v>0</v>
      </c>
      <c r="L1467" s="109">
        <f t="shared" si="154"/>
        <v>0</v>
      </c>
      <c r="M1467" s="109">
        <f t="shared" si="155"/>
        <v>0</v>
      </c>
      <c r="N1467" s="109">
        <f t="shared" si="156"/>
        <v>0</v>
      </c>
      <c r="O1467" s="109">
        <f t="shared" si="157"/>
        <v>0</v>
      </c>
      <c r="P1467" s="109">
        <f t="shared" si="158"/>
        <v>0</v>
      </c>
      <c r="Q1467" s="109">
        <f t="shared" si="159"/>
        <v>0</v>
      </c>
      <c r="R1467" s="109">
        <f t="shared" si="160"/>
        <v>0</v>
      </c>
      <c r="S1467" s="425"/>
    </row>
    <row r="1468" spans="1:19" x14ac:dyDescent="0.3">
      <c r="A1468" s="421"/>
      <c r="B1468" s="424"/>
      <c r="C1468" s="421"/>
      <c r="D1468" s="421"/>
      <c r="E1468" s="421"/>
      <c r="F1468" s="421"/>
      <c r="G1468" s="421"/>
      <c r="H1468" s="421"/>
      <c r="I1468" s="220">
        <f>IF(B1468&gt;A_Stammdaten!$B$12,0,SUM(C1468,D1468,F1468,G1468)-SUM(E1468,H1468))</f>
        <v>0</v>
      </c>
      <c r="J1468" s="109">
        <f>IF(B1468&gt;2020,HLOOKUP(A_Stammdaten!$B$12,$L$4:$R$2504,ROW(B1468)-3,FALSE)+IF(OR(B1468=0,A_Stammdaten!$B$12&lt;B1468),0,I1468*1/20),0)</f>
        <v>0</v>
      </c>
      <c r="K1468" s="109">
        <f>IF(B1468&gt;2020,HLOOKUP(A_Stammdaten!$B$12,$L$4:$R$2504,ROW(B1468)-3,FALSE),0)</f>
        <v>0</v>
      </c>
      <c r="L1468" s="109">
        <f t="shared" si="154"/>
        <v>0</v>
      </c>
      <c r="M1468" s="109">
        <f t="shared" si="155"/>
        <v>0</v>
      </c>
      <c r="N1468" s="109">
        <f t="shared" si="156"/>
        <v>0</v>
      </c>
      <c r="O1468" s="109">
        <f t="shared" si="157"/>
        <v>0</v>
      </c>
      <c r="P1468" s="109">
        <f t="shared" si="158"/>
        <v>0</v>
      </c>
      <c r="Q1468" s="109">
        <f t="shared" si="159"/>
        <v>0</v>
      </c>
      <c r="R1468" s="109">
        <f t="shared" si="160"/>
        <v>0</v>
      </c>
      <c r="S1468" s="425"/>
    </row>
    <row r="1469" spans="1:19" x14ac:dyDescent="0.3">
      <c r="A1469" s="421"/>
      <c r="B1469" s="424"/>
      <c r="C1469" s="421"/>
      <c r="D1469" s="421"/>
      <c r="E1469" s="421"/>
      <c r="F1469" s="421"/>
      <c r="G1469" s="421"/>
      <c r="H1469" s="421"/>
      <c r="I1469" s="220">
        <f>IF(B1469&gt;A_Stammdaten!$B$12,0,SUM(C1469,D1469,F1469,G1469)-SUM(E1469,H1469))</f>
        <v>0</v>
      </c>
      <c r="J1469" s="109">
        <f>IF(B1469&gt;2020,HLOOKUP(A_Stammdaten!$B$12,$L$4:$R$2504,ROW(B1469)-3,FALSE)+IF(OR(B1469=0,A_Stammdaten!$B$12&lt;B1469),0,I1469*1/20),0)</f>
        <v>0</v>
      </c>
      <c r="K1469" s="109">
        <f>IF(B1469&gt;2020,HLOOKUP(A_Stammdaten!$B$12,$L$4:$R$2504,ROW(B1469)-3,FALSE),0)</f>
        <v>0</v>
      </c>
      <c r="L1469" s="109">
        <f t="shared" si="154"/>
        <v>0</v>
      </c>
      <c r="M1469" s="109">
        <f t="shared" si="155"/>
        <v>0</v>
      </c>
      <c r="N1469" s="109">
        <f t="shared" si="156"/>
        <v>0</v>
      </c>
      <c r="O1469" s="109">
        <f t="shared" si="157"/>
        <v>0</v>
      </c>
      <c r="P1469" s="109">
        <f t="shared" si="158"/>
        <v>0</v>
      </c>
      <c r="Q1469" s="109">
        <f t="shared" si="159"/>
        <v>0</v>
      </c>
      <c r="R1469" s="109">
        <f t="shared" si="160"/>
        <v>0</v>
      </c>
      <c r="S1469" s="425"/>
    </row>
    <row r="1470" spans="1:19" x14ac:dyDescent="0.3">
      <c r="A1470" s="421"/>
      <c r="B1470" s="424"/>
      <c r="C1470" s="421"/>
      <c r="D1470" s="421"/>
      <c r="E1470" s="421"/>
      <c r="F1470" s="421"/>
      <c r="G1470" s="421"/>
      <c r="H1470" s="421"/>
      <c r="I1470" s="220">
        <f>IF(B1470&gt;A_Stammdaten!$B$12,0,SUM(C1470,D1470,F1470,G1470)-SUM(E1470,H1470))</f>
        <v>0</v>
      </c>
      <c r="J1470" s="109">
        <f>IF(B1470&gt;2020,HLOOKUP(A_Stammdaten!$B$12,$L$4:$R$2504,ROW(B1470)-3,FALSE)+IF(OR(B1470=0,A_Stammdaten!$B$12&lt;B1470),0,I1470*1/20),0)</f>
        <v>0</v>
      </c>
      <c r="K1470" s="109">
        <f>IF(B1470&gt;2020,HLOOKUP(A_Stammdaten!$B$12,$L$4:$R$2504,ROW(B1470)-3,FALSE),0)</f>
        <v>0</v>
      </c>
      <c r="L1470" s="109">
        <f t="shared" si="154"/>
        <v>0</v>
      </c>
      <c r="M1470" s="109">
        <f t="shared" si="155"/>
        <v>0</v>
      </c>
      <c r="N1470" s="109">
        <f t="shared" si="156"/>
        <v>0</v>
      </c>
      <c r="O1470" s="109">
        <f t="shared" si="157"/>
        <v>0</v>
      </c>
      <c r="P1470" s="109">
        <f t="shared" si="158"/>
        <v>0</v>
      </c>
      <c r="Q1470" s="109">
        <f t="shared" si="159"/>
        <v>0</v>
      </c>
      <c r="R1470" s="109">
        <f t="shared" si="160"/>
        <v>0</v>
      </c>
      <c r="S1470" s="425"/>
    </row>
    <row r="1471" spans="1:19" x14ac:dyDescent="0.3">
      <c r="A1471" s="421"/>
      <c r="B1471" s="424"/>
      <c r="C1471" s="421"/>
      <c r="D1471" s="421"/>
      <c r="E1471" s="421"/>
      <c r="F1471" s="421"/>
      <c r="G1471" s="421"/>
      <c r="H1471" s="421"/>
      <c r="I1471" s="220">
        <f>IF(B1471&gt;A_Stammdaten!$B$12,0,SUM(C1471,D1471,F1471,G1471)-SUM(E1471,H1471))</f>
        <v>0</v>
      </c>
      <c r="J1471" s="109">
        <f>IF(B1471&gt;2020,HLOOKUP(A_Stammdaten!$B$12,$L$4:$R$2504,ROW(B1471)-3,FALSE)+IF(OR(B1471=0,A_Stammdaten!$B$12&lt;B1471),0,I1471*1/20),0)</f>
        <v>0</v>
      </c>
      <c r="K1471" s="109">
        <f>IF(B1471&gt;2020,HLOOKUP(A_Stammdaten!$B$12,$L$4:$R$2504,ROW(B1471)-3,FALSE),0)</f>
        <v>0</v>
      </c>
      <c r="L1471" s="109">
        <f t="shared" si="154"/>
        <v>0</v>
      </c>
      <c r="M1471" s="109">
        <f t="shared" si="155"/>
        <v>0</v>
      </c>
      <c r="N1471" s="109">
        <f t="shared" si="156"/>
        <v>0</v>
      </c>
      <c r="O1471" s="109">
        <f t="shared" si="157"/>
        <v>0</v>
      </c>
      <c r="P1471" s="109">
        <f t="shared" si="158"/>
        <v>0</v>
      </c>
      <c r="Q1471" s="109">
        <f t="shared" si="159"/>
        <v>0</v>
      </c>
      <c r="R1471" s="109">
        <f t="shared" si="160"/>
        <v>0</v>
      </c>
      <c r="S1471" s="425"/>
    </row>
    <row r="1472" spans="1:19" x14ac:dyDescent="0.3">
      <c r="A1472" s="421"/>
      <c r="B1472" s="424"/>
      <c r="C1472" s="421"/>
      <c r="D1472" s="421"/>
      <c r="E1472" s="421"/>
      <c r="F1472" s="421"/>
      <c r="G1472" s="421"/>
      <c r="H1472" s="421"/>
      <c r="I1472" s="220">
        <f>IF(B1472&gt;A_Stammdaten!$B$12,0,SUM(C1472,D1472,F1472,G1472)-SUM(E1472,H1472))</f>
        <v>0</v>
      </c>
      <c r="J1472" s="109">
        <f>IF(B1472&gt;2020,HLOOKUP(A_Stammdaten!$B$12,$L$4:$R$2504,ROW(B1472)-3,FALSE)+IF(OR(B1472=0,A_Stammdaten!$B$12&lt;B1472),0,I1472*1/20),0)</f>
        <v>0</v>
      </c>
      <c r="K1472" s="109">
        <f>IF(B1472&gt;2020,HLOOKUP(A_Stammdaten!$B$12,$L$4:$R$2504,ROW(B1472)-3,FALSE),0)</f>
        <v>0</v>
      </c>
      <c r="L1472" s="109">
        <f t="shared" si="154"/>
        <v>0</v>
      </c>
      <c r="M1472" s="109">
        <f t="shared" si="155"/>
        <v>0</v>
      </c>
      <c r="N1472" s="109">
        <f t="shared" si="156"/>
        <v>0</v>
      </c>
      <c r="O1472" s="109">
        <f t="shared" si="157"/>
        <v>0</v>
      </c>
      <c r="P1472" s="109">
        <f t="shared" si="158"/>
        <v>0</v>
      </c>
      <c r="Q1472" s="109">
        <f t="shared" si="159"/>
        <v>0</v>
      </c>
      <c r="R1472" s="109">
        <f t="shared" si="160"/>
        <v>0</v>
      </c>
      <c r="S1472" s="425"/>
    </row>
    <row r="1473" spans="1:19" x14ac:dyDescent="0.3">
      <c r="A1473" s="421"/>
      <c r="B1473" s="424"/>
      <c r="C1473" s="421"/>
      <c r="D1473" s="421"/>
      <c r="E1473" s="421"/>
      <c r="F1473" s="421"/>
      <c r="G1473" s="421"/>
      <c r="H1473" s="421"/>
      <c r="I1473" s="220">
        <f>IF(B1473&gt;A_Stammdaten!$B$12,0,SUM(C1473,D1473,F1473,G1473)-SUM(E1473,H1473))</f>
        <v>0</v>
      </c>
      <c r="J1473" s="109">
        <f>IF(B1473&gt;2020,HLOOKUP(A_Stammdaten!$B$12,$L$4:$R$2504,ROW(B1473)-3,FALSE)+IF(OR(B1473=0,A_Stammdaten!$B$12&lt;B1473),0,I1473*1/20),0)</f>
        <v>0</v>
      </c>
      <c r="K1473" s="109">
        <f>IF(B1473&gt;2020,HLOOKUP(A_Stammdaten!$B$12,$L$4:$R$2504,ROW(B1473)-3,FALSE),0)</f>
        <v>0</v>
      </c>
      <c r="L1473" s="109">
        <f t="shared" si="154"/>
        <v>0</v>
      </c>
      <c r="M1473" s="109">
        <f t="shared" si="155"/>
        <v>0</v>
      </c>
      <c r="N1473" s="109">
        <f t="shared" si="156"/>
        <v>0</v>
      </c>
      <c r="O1473" s="109">
        <f t="shared" si="157"/>
        <v>0</v>
      </c>
      <c r="P1473" s="109">
        <f t="shared" si="158"/>
        <v>0</v>
      </c>
      <c r="Q1473" s="109">
        <f t="shared" si="159"/>
        <v>0</v>
      </c>
      <c r="R1473" s="109">
        <f t="shared" si="160"/>
        <v>0</v>
      </c>
      <c r="S1473" s="425"/>
    </row>
    <row r="1474" spans="1:19" x14ac:dyDescent="0.3">
      <c r="A1474" s="421"/>
      <c r="B1474" s="424"/>
      <c r="C1474" s="421"/>
      <c r="D1474" s="421"/>
      <c r="E1474" s="421"/>
      <c r="F1474" s="421"/>
      <c r="G1474" s="421"/>
      <c r="H1474" s="421"/>
      <c r="I1474" s="220">
        <f>IF(B1474&gt;A_Stammdaten!$B$12,0,SUM(C1474,D1474,F1474,G1474)-SUM(E1474,H1474))</f>
        <v>0</v>
      </c>
      <c r="J1474" s="109">
        <f>IF(B1474&gt;2020,HLOOKUP(A_Stammdaten!$B$12,$L$4:$R$2504,ROW(B1474)-3,FALSE)+IF(OR(B1474=0,A_Stammdaten!$B$12&lt;B1474),0,I1474*1/20),0)</f>
        <v>0</v>
      </c>
      <c r="K1474" s="109">
        <f>IF(B1474&gt;2020,HLOOKUP(A_Stammdaten!$B$12,$L$4:$R$2504,ROW(B1474)-3,FALSE),0)</f>
        <v>0</v>
      </c>
      <c r="L1474" s="109">
        <f t="shared" si="154"/>
        <v>0</v>
      </c>
      <c r="M1474" s="109">
        <f t="shared" si="155"/>
        <v>0</v>
      </c>
      <c r="N1474" s="109">
        <f t="shared" si="156"/>
        <v>0</v>
      </c>
      <c r="O1474" s="109">
        <f t="shared" si="157"/>
        <v>0</v>
      </c>
      <c r="P1474" s="109">
        <f t="shared" si="158"/>
        <v>0</v>
      </c>
      <c r="Q1474" s="109">
        <f t="shared" si="159"/>
        <v>0</v>
      </c>
      <c r="R1474" s="109">
        <f t="shared" si="160"/>
        <v>0</v>
      </c>
      <c r="S1474" s="425"/>
    </row>
    <row r="1475" spans="1:19" x14ac:dyDescent="0.3">
      <c r="A1475" s="421"/>
      <c r="B1475" s="424"/>
      <c r="C1475" s="421"/>
      <c r="D1475" s="421"/>
      <c r="E1475" s="421"/>
      <c r="F1475" s="421"/>
      <c r="G1475" s="421"/>
      <c r="H1475" s="421"/>
      <c r="I1475" s="220">
        <f>IF(B1475&gt;A_Stammdaten!$B$12,0,SUM(C1475,D1475,F1475,G1475)-SUM(E1475,H1475))</f>
        <v>0</v>
      </c>
      <c r="J1475" s="109">
        <f>IF(B1475&gt;2020,HLOOKUP(A_Stammdaten!$B$12,$L$4:$R$2504,ROW(B1475)-3,FALSE)+IF(OR(B1475=0,A_Stammdaten!$B$12&lt;B1475),0,I1475*1/20),0)</f>
        <v>0</v>
      </c>
      <c r="K1475" s="109">
        <f>IF(B1475&gt;2020,HLOOKUP(A_Stammdaten!$B$12,$L$4:$R$2504,ROW(B1475)-3,FALSE),0)</f>
        <v>0</v>
      </c>
      <c r="L1475" s="109">
        <f t="shared" si="154"/>
        <v>0</v>
      </c>
      <c r="M1475" s="109">
        <f t="shared" si="155"/>
        <v>0</v>
      </c>
      <c r="N1475" s="109">
        <f t="shared" si="156"/>
        <v>0</v>
      </c>
      <c r="O1475" s="109">
        <f t="shared" si="157"/>
        <v>0</v>
      </c>
      <c r="P1475" s="109">
        <f t="shared" si="158"/>
        <v>0</v>
      </c>
      <c r="Q1475" s="109">
        <f t="shared" si="159"/>
        <v>0</v>
      </c>
      <c r="R1475" s="109">
        <f t="shared" si="160"/>
        <v>0</v>
      </c>
      <c r="S1475" s="425"/>
    </row>
    <row r="1476" spans="1:19" x14ac:dyDescent="0.3">
      <c r="A1476" s="421"/>
      <c r="B1476" s="424"/>
      <c r="C1476" s="421"/>
      <c r="D1476" s="421"/>
      <c r="E1476" s="421"/>
      <c r="F1476" s="421"/>
      <c r="G1476" s="421"/>
      <c r="H1476" s="421"/>
      <c r="I1476" s="220">
        <f>IF(B1476&gt;A_Stammdaten!$B$12,0,SUM(C1476,D1476,F1476,G1476)-SUM(E1476,H1476))</f>
        <v>0</v>
      </c>
      <c r="J1476" s="109">
        <f>IF(B1476&gt;2020,HLOOKUP(A_Stammdaten!$B$12,$L$4:$R$2504,ROW(B1476)-3,FALSE)+IF(OR(B1476=0,A_Stammdaten!$B$12&lt;B1476),0,I1476*1/20),0)</f>
        <v>0</v>
      </c>
      <c r="K1476" s="109">
        <f>IF(B1476&gt;2020,HLOOKUP(A_Stammdaten!$B$12,$L$4:$R$2504,ROW(B1476)-3,FALSE),0)</f>
        <v>0</v>
      </c>
      <c r="L1476" s="109">
        <f t="shared" si="154"/>
        <v>0</v>
      </c>
      <c r="M1476" s="109">
        <f t="shared" si="155"/>
        <v>0</v>
      </c>
      <c r="N1476" s="109">
        <f t="shared" si="156"/>
        <v>0</v>
      </c>
      <c r="O1476" s="109">
        <f t="shared" si="157"/>
        <v>0</v>
      </c>
      <c r="P1476" s="109">
        <f t="shared" si="158"/>
        <v>0</v>
      </c>
      <c r="Q1476" s="109">
        <f t="shared" si="159"/>
        <v>0</v>
      </c>
      <c r="R1476" s="109">
        <f t="shared" si="160"/>
        <v>0</v>
      </c>
      <c r="S1476" s="425"/>
    </row>
    <row r="1477" spans="1:19" x14ac:dyDescent="0.3">
      <c r="A1477" s="421"/>
      <c r="B1477" s="424"/>
      <c r="C1477" s="421"/>
      <c r="D1477" s="421"/>
      <c r="E1477" s="421"/>
      <c r="F1477" s="421"/>
      <c r="G1477" s="421"/>
      <c r="H1477" s="421"/>
      <c r="I1477" s="220">
        <f>IF(B1477&gt;A_Stammdaten!$B$12,0,SUM(C1477,D1477,F1477,G1477)-SUM(E1477,H1477))</f>
        <v>0</v>
      </c>
      <c r="J1477" s="109">
        <f>IF(B1477&gt;2020,HLOOKUP(A_Stammdaten!$B$12,$L$4:$R$2504,ROW(B1477)-3,FALSE)+IF(OR(B1477=0,A_Stammdaten!$B$12&lt;B1477),0,I1477*1/20),0)</f>
        <v>0</v>
      </c>
      <c r="K1477" s="109">
        <f>IF(B1477&gt;2020,HLOOKUP(A_Stammdaten!$B$12,$L$4:$R$2504,ROW(B1477)-3,FALSE),0)</f>
        <v>0</v>
      </c>
      <c r="L1477" s="109">
        <f t="shared" si="154"/>
        <v>0</v>
      </c>
      <c r="M1477" s="109">
        <f t="shared" si="155"/>
        <v>0</v>
      </c>
      <c r="N1477" s="109">
        <f t="shared" si="156"/>
        <v>0</v>
      </c>
      <c r="O1477" s="109">
        <f t="shared" si="157"/>
        <v>0</v>
      </c>
      <c r="P1477" s="109">
        <f t="shared" si="158"/>
        <v>0</v>
      </c>
      <c r="Q1477" s="109">
        <f t="shared" si="159"/>
        <v>0</v>
      </c>
      <c r="R1477" s="109">
        <f t="shared" si="160"/>
        <v>0</v>
      </c>
      <c r="S1477" s="425"/>
    </row>
    <row r="1478" spans="1:19" x14ac:dyDescent="0.3">
      <c r="A1478" s="421"/>
      <c r="B1478" s="424"/>
      <c r="C1478" s="421"/>
      <c r="D1478" s="421"/>
      <c r="E1478" s="421"/>
      <c r="F1478" s="421"/>
      <c r="G1478" s="421"/>
      <c r="H1478" s="421"/>
      <c r="I1478" s="220">
        <f>IF(B1478&gt;A_Stammdaten!$B$12,0,SUM(C1478,D1478,F1478,G1478)-SUM(E1478,H1478))</f>
        <v>0</v>
      </c>
      <c r="J1478" s="109">
        <f>IF(B1478&gt;2020,HLOOKUP(A_Stammdaten!$B$12,$L$4:$R$2504,ROW(B1478)-3,FALSE)+IF(OR(B1478=0,A_Stammdaten!$B$12&lt;B1478),0,I1478*1/20),0)</f>
        <v>0</v>
      </c>
      <c r="K1478" s="109">
        <f>IF(B1478&gt;2020,HLOOKUP(A_Stammdaten!$B$12,$L$4:$R$2504,ROW(B1478)-3,FALSE),0)</f>
        <v>0</v>
      </c>
      <c r="L1478" s="109">
        <f t="shared" ref="L1478:L1541" si="161">IF(B1478&gt;2020,IF(OR($I1478=0,L$4&lt;$B1478,$B1478=0,20-(L$4-$B1478)=0),0,$I1478*(19-(L$4-$B1478))/20),0)</f>
        <v>0</v>
      </c>
      <c r="M1478" s="109">
        <f t="shared" ref="M1478:M1541" si="162">IF(B1478&gt;2020,IF(OR($I1478=0,M$4&lt;$B1478,$B1478=0,20-(M$4-$B1478)=0),0,$I1478*(19-(M$4-$B1478))/20),0)</f>
        <v>0</v>
      </c>
      <c r="N1478" s="109">
        <f t="shared" ref="N1478:N1541" si="163">IF(B1478&gt;2020,IF(OR($I1478=0,N$4&lt;$B1478,$B1478=0,20-(N$4-$B1478)=0),0,$I1478*(19-(N$4-$B1478))/20),0)</f>
        <v>0</v>
      </c>
      <c r="O1478" s="109">
        <f t="shared" ref="O1478:O1541" si="164">IF(B1478&gt;2020,IF(OR($I1478=0,O$4&lt;$B1478,$B1478=0,20-(O$4-$B1478)=0),0,$I1478*(19-(O$4-$B1478))/20),0)</f>
        <v>0</v>
      </c>
      <c r="P1478" s="109">
        <f t="shared" ref="P1478:P1541" si="165">IF(B1478&gt;2020,IF(OR($I1478=0,P$4&lt;$B1478,$B1478=0,20-(P$4-$B1478)=0),0,$I1478*(19-(P$4-$B1478))/20),0)</f>
        <v>0</v>
      </c>
      <c r="Q1478" s="109">
        <f t="shared" ref="Q1478:Q1541" si="166">IF(B1478&gt;2020,IF(OR($I1478=0,Q$4&lt;$B1478,$B1478=0,20-(Q$4-$B1478)=0),0,$I1478*(19-(Q$4-$B1478))/20),0)</f>
        <v>0</v>
      </c>
      <c r="R1478" s="109">
        <f t="shared" ref="R1478:R1541" si="167">IF(B1478&gt;2020,IF(OR($I1478=0,R$4&lt;$B1478,$B1478=0,20-(R$4-$B1478)=0),0,$I1478*(19-(R$4-$B1478))/20),0)</f>
        <v>0</v>
      </c>
      <c r="S1478" s="425"/>
    </row>
    <row r="1479" spans="1:19" x14ac:dyDescent="0.3">
      <c r="A1479" s="421"/>
      <c r="B1479" s="424"/>
      <c r="C1479" s="421"/>
      <c r="D1479" s="421"/>
      <c r="E1479" s="421"/>
      <c r="F1479" s="421"/>
      <c r="G1479" s="421"/>
      <c r="H1479" s="421"/>
      <c r="I1479" s="220">
        <f>IF(B1479&gt;A_Stammdaten!$B$12,0,SUM(C1479,D1479,F1479,G1479)-SUM(E1479,H1479))</f>
        <v>0</v>
      </c>
      <c r="J1479" s="109">
        <f>IF(B1479&gt;2020,HLOOKUP(A_Stammdaten!$B$12,$L$4:$R$2504,ROW(B1479)-3,FALSE)+IF(OR(B1479=0,A_Stammdaten!$B$12&lt;B1479),0,I1479*1/20),0)</f>
        <v>0</v>
      </c>
      <c r="K1479" s="109">
        <f>IF(B1479&gt;2020,HLOOKUP(A_Stammdaten!$B$12,$L$4:$R$2504,ROW(B1479)-3,FALSE),0)</f>
        <v>0</v>
      </c>
      <c r="L1479" s="109">
        <f t="shared" si="161"/>
        <v>0</v>
      </c>
      <c r="M1479" s="109">
        <f t="shared" si="162"/>
        <v>0</v>
      </c>
      <c r="N1479" s="109">
        <f t="shared" si="163"/>
        <v>0</v>
      </c>
      <c r="O1479" s="109">
        <f t="shared" si="164"/>
        <v>0</v>
      </c>
      <c r="P1479" s="109">
        <f t="shared" si="165"/>
        <v>0</v>
      </c>
      <c r="Q1479" s="109">
        <f t="shared" si="166"/>
        <v>0</v>
      </c>
      <c r="R1479" s="109">
        <f t="shared" si="167"/>
        <v>0</v>
      </c>
      <c r="S1479" s="425"/>
    </row>
    <row r="1480" spans="1:19" x14ac:dyDescent="0.3">
      <c r="A1480" s="421"/>
      <c r="B1480" s="424"/>
      <c r="C1480" s="421"/>
      <c r="D1480" s="421"/>
      <c r="E1480" s="421"/>
      <c r="F1480" s="421"/>
      <c r="G1480" s="421"/>
      <c r="H1480" s="421"/>
      <c r="I1480" s="220">
        <f>IF(B1480&gt;A_Stammdaten!$B$12,0,SUM(C1480,D1480,F1480,G1480)-SUM(E1480,H1480))</f>
        <v>0</v>
      </c>
      <c r="J1480" s="109">
        <f>IF(B1480&gt;2020,HLOOKUP(A_Stammdaten!$B$12,$L$4:$R$2504,ROW(B1480)-3,FALSE)+IF(OR(B1480=0,A_Stammdaten!$B$12&lt;B1480),0,I1480*1/20),0)</f>
        <v>0</v>
      </c>
      <c r="K1480" s="109">
        <f>IF(B1480&gt;2020,HLOOKUP(A_Stammdaten!$B$12,$L$4:$R$2504,ROW(B1480)-3,FALSE),0)</f>
        <v>0</v>
      </c>
      <c r="L1480" s="109">
        <f t="shared" si="161"/>
        <v>0</v>
      </c>
      <c r="M1480" s="109">
        <f t="shared" si="162"/>
        <v>0</v>
      </c>
      <c r="N1480" s="109">
        <f t="shared" si="163"/>
        <v>0</v>
      </c>
      <c r="O1480" s="109">
        <f t="shared" si="164"/>
        <v>0</v>
      </c>
      <c r="P1480" s="109">
        <f t="shared" si="165"/>
        <v>0</v>
      </c>
      <c r="Q1480" s="109">
        <f t="shared" si="166"/>
        <v>0</v>
      </c>
      <c r="R1480" s="109">
        <f t="shared" si="167"/>
        <v>0</v>
      </c>
      <c r="S1480" s="425"/>
    </row>
    <row r="1481" spans="1:19" x14ac:dyDescent="0.3">
      <c r="A1481" s="421"/>
      <c r="B1481" s="424"/>
      <c r="C1481" s="421"/>
      <c r="D1481" s="421"/>
      <c r="E1481" s="421"/>
      <c r="F1481" s="421"/>
      <c r="G1481" s="421"/>
      <c r="H1481" s="421"/>
      <c r="I1481" s="220">
        <f>IF(B1481&gt;A_Stammdaten!$B$12,0,SUM(C1481,D1481,F1481,G1481)-SUM(E1481,H1481))</f>
        <v>0</v>
      </c>
      <c r="J1481" s="109">
        <f>IF(B1481&gt;2020,HLOOKUP(A_Stammdaten!$B$12,$L$4:$R$2504,ROW(B1481)-3,FALSE)+IF(OR(B1481=0,A_Stammdaten!$B$12&lt;B1481),0,I1481*1/20),0)</f>
        <v>0</v>
      </c>
      <c r="K1481" s="109">
        <f>IF(B1481&gt;2020,HLOOKUP(A_Stammdaten!$B$12,$L$4:$R$2504,ROW(B1481)-3,FALSE),0)</f>
        <v>0</v>
      </c>
      <c r="L1481" s="109">
        <f t="shared" si="161"/>
        <v>0</v>
      </c>
      <c r="M1481" s="109">
        <f t="shared" si="162"/>
        <v>0</v>
      </c>
      <c r="N1481" s="109">
        <f t="shared" si="163"/>
        <v>0</v>
      </c>
      <c r="O1481" s="109">
        <f t="shared" si="164"/>
        <v>0</v>
      </c>
      <c r="P1481" s="109">
        <f t="shared" si="165"/>
        <v>0</v>
      </c>
      <c r="Q1481" s="109">
        <f t="shared" si="166"/>
        <v>0</v>
      </c>
      <c r="R1481" s="109">
        <f t="shared" si="167"/>
        <v>0</v>
      </c>
      <c r="S1481" s="425"/>
    </row>
    <row r="1482" spans="1:19" x14ac:dyDescent="0.3">
      <c r="A1482" s="421"/>
      <c r="B1482" s="424"/>
      <c r="C1482" s="421"/>
      <c r="D1482" s="421"/>
      <c r="E1482" s="421"/>
      <c r="F1482" s="421"/>
      <c r="G1482" s="421"/>
      <c r="H1482" s="421"/>
      <c r="I1482" s="220">
        <f>IF(B1482&gt;A_Stammdaten!$B$12,0,SUM(C1482,D1482,F1482,G1482)-SUM(E1482,H1482))</f>
        <v>0</v>
      </c>
      <c r="J1482" s="109">
        <f>IF(B1482&gt;2020,HLOOKUP(A_Stammdaten!$B$12,$L$4:$R$2504,ROW(B1482)-3,FALSE)+IF(OR(B1482=0,A_Stammdaten!$B$12&lt;B1482),0,I1482*1/20),0)</f>
        <v>0</v>
      </c>
      <c r="K1482" s="109">
        <f>IF(B1482&gt;2020,HLOOKUP(A_Stammdaten!$B$12,$L$4:$R$2504,ROW(B1482)-3,FALSE),0)</f>
        <v>0</v>
      </c>
      <c r="L1482" s="109">
        <f t="shared" si="161"/>
        <v>0</v>
      </c>
      <c r="M1482" s="109">
        <f t="shared" si="162"/>
        <v>0</v>
      </c>
      <c r="N1482" s="109">
        <f t="shared" si="163"/>
        <v>0</v>
      </c>
      <c r="O1482" s="109">
        <f t="shared" si="164"/>
        <v>0</v>
      </c>
      <c r="P1482" s="109">
        <f t="shared" si="165"/>
        <v>0</v>
      </c>
      <c r="Q1482" s="109">
        <f t="shared" si="166"/>
        <v>0</v>
      </c>
      <c r="R1482" s="109">
        <f t="shared" si="167"/>
        <v>0</v>
      </c>
      <c r="S1482" s="425"/>
    </row>
    <row r="1483" spans="1:19" x14ac:dyDescent="0.3">
      <c r="A1483" s="421"/>
      <c r="B1483" s="424"/>
      <c r="C1483" s="421"/>
      <c r="D1483" s="421"/>
      <c r="E1483" s="421"/>
      <c r="F1483" s="421"/>
      <c r="G1483" s="421"/>
      <c r="H1483" s="421"/>
      <c r="I1483" s="220">
        <f>IF(B1483&gt;A_Stammdaten!$B$12,0,SUM(C1483,D1483,F1483,G1483)-SUM(E1483,H1483))</f>
        <v>0</v>
      </c>
      <c r="J1483" s="109">
        <f>IF(B1483&gt;2020,HLOOKUP(A_Stammdaten!$B$12,$L$4:$R$2504,ROW(B1483)-3,FALSE)+IF(OR(B1483=0,A_Stammdaten!$B$12&lt;B1483),0,I1483*1/20),0)</f>
        <v>0</v>
      </c>
      <c r="K1483" s="109">
        <f>IF(B1483&gt;2020,HLOOKUP(A_Stammdaten!$B$12,$L$4:$R$2504,ROW(B1483)-3,FALSE),0)</f>
        <v>0</v>
      </c>
      <c r="L1483" s="109">
        <f t="shared" si="161"/>
        <v>0</v>
      </c>
      <c r="M1483" s="109">
        <f t="shared" si="162"/>
        <v>0</v>
      </c>
      <c r="N1483" s="109">
        <f t="shared" si="163"/>
        <v>0</v>
      </c>
      <c r="O1483" s="109">
        <f t="shared" si="164"/>
        <v>0</v>
      </c>
      <c r="P1483" s="109">
        <f t="shared" si="165"/>
        <v>0</v>
      </c>
      <c r="Q1483" s="109">
        <f t="shared" si="166"/>
        <v>0</v>
      </c>
      <c r="R1483" s="109">
        <f t="shared" si="167"/>
        <v>0</v>
      </c>
      <c r="S1483" s="425"/>
    </row>
    <row r="1484" spans="1:19" x14ac:dyDescent="0.3">
      <c r="A1484" s="421"/>
      <c r="B1484" s="424"/>
      <c r="C1484" s="421"/>
      <c r="D1484" s="421"/>
      <c r="E1484" s="421"/>
      <c r="F1484" s="421"/>
      <c r="G1484" s="421"/>
      <c r="H1484" s="421"/>
      <c r="I1484" s="220">
        <f>IF(B1484&gt;A_Stammdaten!$B$12,0,SUM(C1484,D1484,F1484,G1484)-SUM(E1484,H1484))</f>
        <v>0</v>
      </c>
      <c r="J1484" s="109">
        <f>IF(B1484&gt;2020,HLOOKUP(A_Stammdaten!$B$12,$L$4:$R$2504,ROW(B1484)-3,FALSE)+IF(OR(B1484=0,A_Stammdaten!$B$12&lt;B1484),0,I1484*1/20),0)</f>
        <v>0</v>
      </c>
      <c r="K1484" s="109">
        <f>IF(B1484&gt;2020,HLOOKUP(A_Stammdaten!$B$12,$L$4:$R$2504,ROW(B1484)-3,FALSE),0)</f>
        <v>0</v>
      </c>
      <c r="L1484" s="109">
        <f t="shared" si="161"/>
        <v>0</v>
      </c>
      <c r="M1484" s="109">
        <f t="shared" si="162"/>
        <v>0</v>
      </c>
      <c r="N1484" s="109">
        <f t="shared" si="163"/>
        <v>0</v>
      </c>
      <c r="O1484" s="109">
        <f t="shared" si="164"/>
        <v>0</v>
      </c>
      <c r="P1484" s="109">
        <f t="shared" si="165"/>
        <v>0</v>
      </c>
      <c r="Q1484" s="109">
        <f t="shared" si="166"/>
        <v>0</v>
      </c>
      <c r="R1484" s="109">
        <f t="shared" si="167"/>
        <v>0</v>
      </c>
      <c r="S1484" s="425"/>
    </row>
    <row r="1485" spans="1:19" x14ac:dyDescent="0.3">
      <c r="A1485" s="421"/>
      <c r="B1485" s="424"/>
      <c r="C1485" s="421"/>
      <c r="D1485" s="421"/>
      <c r="E1485" s="421"/>
      <c r="F1485" s="421"/>
      <c r="G1485" s="421"/>
      <c r="H1485" s="421"/>
      <c r="I1485" s="220">
        <f>IF(B1485&gt;A_Stammdaten!$B$12,0,SUM(C1485,D1485,F1485,G1485)-SUM(E1485,H1485))</f>
        <v>0</v>
      </c>
      <c r="J1485" s="109">
        <f>IF(B1485&gt;2020,HLOOKUP(A_Stammdaten!$B$12,$L$4:$R$2504,ROW(B1485)-3,FALSE)+IF(OR(B1485=0,A_Stammdaten!$B$12&lt;B1485),0,I1485*1/20),0)</f>
        <v>0</v>
      </c>
      <c r="K1485" s="109">
        <f>IF(B1485&gt;2020,HLOOKUP(A_Stammdaten!$B$12,$L$4:$R$2504,ROW(B1485)-3,FALSE),0)</f>
        <v>0</v>
      </c>
      <c r="L1485" s="109">
        <f t="shared" si="161"/>
        <v>0</v>
      </c>
      <c r="M1485" s="109">
        <f t="shared" si="162"/>
        <v>0</v>
      </c>
      <c r="N1485" s="109">
        <f t="shared" si="163"/>
        <v>0</v>
      </c>
      <c r="O1485" s="109">
        <f t="shared" si="164"/>
        <v>0</v>
      </c>
      <c r="P1485" s="109">
        <f t="shared" si="165"/>
        <v>0</v>
      </c>
      <c r="Q1485" s="109">
        <f t="shared" si="166"/>
        <v>0</v>
      </c>
      <c r="R1485" s="109">
        <f t="shared" si="167"/>
        <v>0</v>
      </c>
      <c r="S1485" s="425"/>
    </row>
    <row r="1486" spans="1:19" x14ac:dyDescent="0.3">
      <c r="A1486" s="421"/>
      <c r="B1486" s="424"/>
      <c r="C1486" s="421"/>
      <c r="D1486" s="421"/>
      <c r="E1486" s="421"/>
      <c r="F1486" s="421"/>
      <c r="G1486" s="421"/>
      <c r="H1486" s="421"/>
      <c r="I1486" s="220">
        <f>IF(B1486&gt;A_Stammdaten!$B$12,0,SUM(C1486,D1486,F1486,G1486)-SUM(E1486,H1486))</f>
        <v>0</v>
      </c>
      <c r="J1486" s="109">
        <f>IF(B1486&gt;2020,HLOOKUP(A_Stammdaten!$B$12,$L$4:$R$2504,ROW(B1486)-3,FALSE)+IF(OR(B1486=0,A_Stammdaten!$B$12&lt;B1486),0,I1486*1/20),0)</f>
        <v>0</v>
      </c>
      <c r="K1486" s="109">
        <f>IF(B1486&gt;2020,HLOOKUP(A_Stammdaten!$B$12,$L$4:$R$2504,ROW(B1486)-3,FALSE),0)</f>
        <v>0</v>
      </c>
      <c r="L1486" s="109">
        <f t="shared" si="161"/>
        <v>0</v>
      </c>
      <c r="M1486" s="109">
        <f t="shared" si="162"/>
        <v>0</v>
      </c>
      <c r="N1486" s="109">
        <f t="shared" si="163"/>
        <v>0</v>
      </c>
      <c r="O1486" s="109">
        <f t="shared" si="164"/>
        <v>0</v>
      </c>
      <c r="P1486" s="109">
        <f t="shared" si="165"/>
        <v>0</v>
      </c>
      <c r="Q1486" s="109">
        <f t="shared" si="166"/>
        <v>0</v>
      </c>
      <c r="R1486" s="109">
        <f t="shared" si="167"/>
        <v>0</v>
      </c>
      <c r="S1486" s="425"/>
    </row>
    <row r="1487" spans="1:19" x14ac:dyDescent="0.3">
      <c r="A1487" s="421"/>
      <c r="B1487" s="424"/>
      <c r="C1487" s="421"/>
      <c r="D1487" s="421"/>
      <c r="E1487" s="421"/>
      <c r="F1487" s="421"/>
      <c r="G1487" s="421"/>
      <c r="H1487" s="421"/>
      <c r="I1487" s="220">
        <f>IF(B1487&gt;A_Stammdaten!$B$12,0,SUM(C1487,D1487,F1487,G1487)-SUM(E1487,H1487))</f>
        <v>0</v>
      </c>
      <c r="J1487" s="109">
        <f>IF(B1487&gt;2020,HLOOKUP(A_Stammdaten!$B$12,$L$4:$R$2504,ROW(B1487)-3,FALSE)+IF(OR(B1487=0,A_Stammdaten!$B$12&lt;B1487),0,I1487*1/20),0)</f>
        <v>0</v>
      </c>
      <c r="K1487" s="109">
        <f>IF(B1487&gt;2020,HLOOKUP(A_Stammdaten!$B$12,$L$4:$R$2504,ROW(B1487)-3,FALSE),0)</f>
        <v>0</v>
      </c>
      <c r="L1487" s="109">
        <f t="shared" si="161"/>
        <v>0</v>
      </c>
      <c r="M1487" s="109">
        <f t="shared" si="162"/>
        <v>0</v>
      </c>
      <c r="N1487" s="109">
        <f t="shared" si="163"/>
        <v>0</v>
      </c>
      <c r="O1487" s="109">
        <f t="shared" si="164"/>
        <v>0</v>
      </c>
      <c r="P1487" s="109">
        <f t="shared" si="165"/>
        <v>0</v>
      </c>
      <c r="Q1487" s="109">
        <f t="shared" si="166"/>
        <v>0</v>
      </c>
      <c r="R1487" s="109">
        <f t="shared" si="167"/>
        <v>0</v>
      </c>
      <c r="S1487" s="425"/>
    </row>
    <row r="1488" spans="1:19" x14ac:dyDescent="0.3">
      <c r="A1488" s="421"/>
      <c r="B1488" s="424"/>
      <c r="C1488" s="421"/>
      <c r="D1488" s="421"/>
      <c r="E1488" s="421"/>
      <c r="F1488" s="421"/>
      <c r="G1488" s="421"/>
      <c r="H1488" s="421"/>
      <c r="I1488" s="220">
        <f>IF(B1488&gt;A_Stammdaten!$B$12,0,SUM(C1488,D1488,F1488,G1488)-SUM(E1488,H1488))</f>
        <v>0</v>
      </c>
      <c r="J1488" s="109">
        <f>IF(B1488&gt;2020,HLOOKUP(A_Stammdaten!$B$12,$L$4:$R$2504,ROW(B1488)-3,FALSE)+IF(OR(B1488=0,A_Stammdaten!$B$12&lt;B1488),0,I1488*1/20),0)</f>
        <v>0</v>
      </c>
      <c r="K1488" s="109">
        <f>IF(B1488&gt;2020,HLOOKUP(A_Stammdaten!$B$12,$L$4:$R$2504,ROW(B1488)-3,FALSE),0)</f>
        <v>0</v>
      </c>
      <c r="L1488" s="109">
        <f t="shared" si="161"/>
        <v>0</v>
      </c>
      <c r="M1488" s="109">
        <f t="shared" si="162"/>
        <v>0</v>
      </c>
      <c r="N1488" s="109">
        <f t="shared" si="163"/>
        <v>0</v>
      </c>
      <c r="O1488" s="109">
        <f t="shared" si="164"/>
        <v>0</v>
      </c>
      <c r="P1488" s="109">
        <f t="shared" si="165"/>
        <v>0</v>
      </c>
      <c r="Q1488" s="109">
        <f t="shared" si="166"/>
        <v>0</v>
      </c>
      <c r="R1488" s="109">
        <f t="shared" si="167"/>
        <v>0</v>
      </c>
      <c r="S1488" s="425"/>
    </row>
    <row r="1489" spans="1:19" x14ac:dyDescent="0.3">
      <c r="A1489" s="421"/>
      <c r="B1489" s="424"/>
      <c r="C1489" s="421"/>
      <c r="D1489" s="421"/>
      <c r="E1489" s="421"/>
      <c r="F1489" s="421"/>
      <c r="G1489" s="421"/>
      <c r="H1489" s="421"/>
      <c r="I1489" s="220">
        <f>IF(B1489&gt;A_Stammdaten!$B$12,0,SUM(C1489,D1489,F1489,G1489)-SUM(E1489,H1489))</f>
        <v>0</v>
      </c>
      <c r="J1489" s="109">
        <f>IF(B1489&gt;2020,HLOOKUP(A_Stammdaten!$B$12,$L$4:$R$2504,ROW(B1489)-3,FALSE)+IF(OR(B1489=0,A_Stammdaten!$B$12&lt;B1489),0,I1489*1/20),0)</f>
        <v>0</v>
      </c>
      <c r="K1489" s="109">
        <f>IF(B1489&gt;2020,HLOOKUP(A_Stammdaten!$B$12,$L$4:$R$2504,ROW(B1489)-3,FALSE),0)</f>
        <v>0</v>
      </c>
      <c r="L1489" s="109">
        <f t="shared" si="161"/>
        <v>0</v>
      </c>
      <c r="M1489" s="109">
        <f t="shared" si="162"/>
        <v>0</v>
      </c>
      <c r="N1489" s="109">
        <f t="shared" si="163"/>
        <v>0</v>
      </c>
      <c r="O1489" s="109">
        <f t="shared" si="164"/>
        <v>0</v>
      </c>
      <c r="P1489" s="109">
        <f t="shared" si="165"/>
        <v>0</v>
      </c>
      <c r="Q1489" s="109">
        <f t="shared" si="166"/>
        <v>0</v>
      </c>
      <c r="R1489" s="109">
        <f t="shared" si="167"/>
        <v>0</v>
      </c>
      <c r="S1489" s="425"/>
    </row>
    <row r="1490" spans="1:19" x14ac:dyDescent="0.3">
      <c r="A1490" s="421"/>
      <c r="B1490" s="424"/>
      <c r="C1490" s="421"/>
      <c r="D1490" s="421"/>
      <c r="E1490" s="421"/>
      <c r="F1490" s="421"/>
      <c r="G1490" s="421"/>
      <c r="H1490" s="421"/>
      <c r="I1490" s="220">
        <f>IF(B1490&gt;A_Stammdaten!$B$12,0,SUM(C1490,D1490,F1490,G1490)-SUM(E1490,H1490))</f>
        <v>0</v>
      </c>
      <c r="J1490" s="109">
        <f>IF(B1490&gt;2020,HLOOKUP(A_Stammdaten!$B$12,$L$4:$R$2504,ROW(B1490)-3,FALSE)+IF(OR(B1490=0,A_Stammdaten!$B$12&lt;B1490),0,I1490*1/20),0)</f>
        <v>0</v>
      </c>
      <c r="K1490" s="109">
        <f>IF(B1490&gt;2020,HLOOKUP(A_Stammdaten!$B$12,$L$4:$R$2504,ROW(B1490)-3,FALSE),0)</f>
        <v>0</v>
      </c>
      <c r="L1490" s="109">
        <f t="shared" si="161"/>
        <v>0</v>
      </c>
      <c r="M1490" s="109">
        <f t="shared" si="162"/>
        <v>0</v>
      </c>
      <c r="N1490" s="109">
        <f t="shared" si="163"/>
        <v>0</v>
      </c>
      <c r="O1490" s="109">
        <f t="shared" si="164"/>
        <v>0</v>
      </c>
      <c r="P1490" s="109">
        <f t="shared" si="165"/>
        <v>0</v>
      </c>
      <c r="Q1490" s="109">
        <f t="shared" si="166"/>
        <v>0</v>
      </c>
      <c r="R1490" s="109">
        <f t="shared" si="167"/>
        <v>0</v>
      </c>
      <c r="S1490" s="425"/>
    </row>
    <row r="1491" spans="1:19" x14ac:dyDescent="0.3">
      <c r="A1491" s="421"/>
      <c r="B1491" s="424"/>
      <c r="C1491" s="421"/>
      <c r="D1491" s="421"/>
      <c r="E1491" s="421"/>
      <c r="F1491" s="421"/>
      <c r="G1491" s="421"/>
      <c r="H1491" s="421"/>
      <c r="I1491" s="220">
        <f>IF(B1491&gt;A_Stammdaten!$B$12,0,SUM(C1491,D1491,F1491,G1491)-SUM(E1491,H1491))</f>
        <v>0</v>
      </c>
      <c r="J1491" s="109">
        <f>IF(B1491&gt;2020,HLOOKUP(A_Stammdaten!$B$12,$L$4:$R$2504,ROW(B1491)-3,FALSE)+IF(OR(B1491=0,A_Stammdaten!$B$12&lt;B1491),0,I1491*1/20),0)</f>
        <v>0</v>
      </c>
      <c r="K1491" s="109">
        <f>IF(B1491&gt;2020,HLOOKUP(A_Stammdaten!$B$12,$L$4:$R$2504,ROW(B1491)-3,FALSE),0)</f>
        <v>0</v>
      </c>
      <c r="L1491" s="109">
        <f t="shared" si="161"/>
        <v>0</v>
      </c>
      <c r="M1491" s="109">
        <f t="shared" si="162"/>
        <v>0</v>
      </c>
      <c r="N1491" s="109">
        <f t="shared" si="163"/>
        <v>0</v>
      </c>
      <c r="O1491" s="109">
        <f t="shared" si="164"/>
        <v>0</v>
      </c>
      <c r="P1491" s="109">
        <f t="shared" si="165"/>
        <v>0</v>
      </c>
      <c r="Q1491" s="109">
        <f t="shared" si="166"/>
        <v>0</v>
      </c>
      <c r="R1491" s="109">
        <f t="shared" si="167"/>
        <v>0</v>
      </c>
      <c r="S1491" s="425"/>
    </row>
    <row r="1492" spans="1:19" x14ac:dyDescent="0.3">
      <c r="A1492" s="421"/>
      <c r="B1492" s="424"/>
      <c r="C1492" s="421"/>
      <c r="D1492" s="421"/>
      <c r="E1492" s="421"/>
      <c r="F1492" s="421"/>
      <c r="G1492" s="421"/>
      <c r="H1492" s="421"/>
      <c r="I1492" s="220">
        <f>IF(B1492&gt;A_Stammdaten!$B$12,0,SUM(C1492,D1492,F1492,G1492)-SUM(E1492,H1492))</f>
        <v>0</v>
      </c>
      <c r="J1492" s="109">
        <f>IF(B1492&gt;2020,HLOOKUP(A_Stammdaten!$B$12,$L$4:$R$2504,ROW(B1492)-3,FALSE)+IF(OR(B1492=0,A_Stammdaten!$B$12&lt;B1492),0,I1492*1/20),0)</f>
        <v>0</v>
      </c>
      <c r="K1492" s="109">
        <f>IF(B1492&gt;2020,HLOOKUP(A_Stammdaten!$B$12,$L$4:$R$2504,ROW(B1492)-3,FALSE),0)</f>
        <v>0</v>
      </c>
      <c r="L1492" s="109">
        <f t="shared" si="161"/>
        <v>0</v>
      </c>
      <c r="M1492" s="109">
        <f t="shared" si="162"/>
        <v>0</v>
      </c>
      <c r="N1492" s="109">
        <f t="shared" si="163"/>
        <v>0</v>
      </c>
      <c r="O1492" s="109">
        <f t="shared" si="164"/>
        <v>0</v>
      </c>
      <c r="P1492" s="109">
        <f t="shared" si="165"/>
        <v>0</v>
      </c>
      <c r="Q1492" s="109">
        <f t="shared" si="166"/>
        <v>0</v>
      </c>
      <c r="R1492" s="109">
        <f t="shared" si="167"/>
        <v>0</v>
      </c>
      <c r="S1492" s="425"/>
    </row>
    <row r="1493" spans="1:19" x14ac:dyDescent="0.3">
      <c r="A1493" s="421"/>
      <c r="B1493" s="424"/>
      <c r="C1493" s="421"/>
      <c r="D1493" s="421"/>
      <c r="E1493" s="421"/>
      <c r="F1493" s="421"/>
      <c r="G1493" s="421"/>
      <c r="H1493" s="421"/>
      <c r="I1493" s="220">
        <f>IF(B1493&gt;A_Stammdaten!$B$12,0,SUM(C1493,D1493,F1493,G1493)-SUM(E1493,H1493))</f>
        <v>0</v>
      </c>
      <c r="J1493" s="109">
        <f>IF(B1493&gt;2020,HLOOKUP(A_Stammdaten!$B$12,$L$4:$R$2504,ROW(B1493)-3,FALSE)+IF(OR(B1493=0,A_Stammdaten!$B$12&lt;B1493),0,I1493*1/20),0)</f>
        <v>0</v>
      </c>
      <c r="K1493" s="109">
        <f>IF(B1493&gt;2020,HLOOKUP(A_Stammdaten!$B$12,$L$4:$R$2504,ROW(B1493)-3,FALSE),0)</f>
        <v>0</v>
      </c>
      <c r="L1493" s="109">
        <f t="shared" si="161"/>
        <v>0</v>
      </c>
      <c r="M1493" s="109">
        <f t="shared" si="162"/>
        <v>0</v>
      </c>
      <c r="N1493" s="109">
        <f t="shared" si="163"/>
        <v>0</v>
      </c>
      <c r="O1493" s="109">
        <f t="shared" si="164"/>
        <v>0</v>
      </c>
      <c r="P1493" s="109">
        <f t="shared" si="165"/>
        <v>0</v>
      </c>
      <c r="Q1493" s="109">
        <f t="shared" si="166"/>
        <v>0</v>
      </c>
      <c r="R1493" s="109">
        <f t="shared" si="167"/>
        <v>0</v>
      </c>
      <c r="S1493" s="425"/>
    </row>
    <row r="1494" spans="1:19" x14ac:dyDescent="0.3">
      <c r="A1494" s="421"/>
      <c r="B1494" s="424"/>
      <c r="C1494" s="421"/>
      <c r="D1494" s="421"/>
      <c r="E1494" s="421"/>
      <c r="F1494" s="421"/>
      <c r="G1494" s="421"/>
      <c r="H1494" s="421"/>
      <c r="I1494" s="220">
        <f>IF(B1494&gt;A_Stammdaten!$B$12,0,SUM(C1494,D1494,F1494,G1494)-SUM(E1494,H1494))</f>
        <v>0</v>
      </c>
      <c r="J1494" s="109">
        <f>IF(B1494&gt;2020,HLOOKUP(A_Stammdaten!$B$12,$L$4:$R$2504,ROW(B1494)-3,FALSE)+IF(OR(B1494=0,A_Stammdaten!$B$12&lt;B1494),0,I1494*1/20),0)</f>
        <v>0</v>
      </c>
      <c r="K1494" s="109">
        <f>IF(B1494&gt;2020,HLOOKUP(A_Stammdaten!$B$12,$L$4:$R$2504,ROW(B1494)-3,FALSE),0)</f>
        <v>0</v>
      </c>
      <c r="L1494" s="109">
        <f t="shared" si="161"/>
        <v>0</v>
      </c>
      <c r="M1494" s="109">
        <f t="shared" si="162"/>
        <v>0</v>
      </c>
      <c r="N1494" s="109">
        <f t="shared" si="163"/>
        <v>0</v>
      </c>
      <c r="O1494" s="109">
        <f t="shared" si="164"/>
        <v>0</v>
      </c>
      <c r="P1494" s="109">
        <f t="shared" si="165"/>
        <v>0</v>
      </c>
      <c r="Q1494" s="109">
        <f t="shared" si="166"/>
        <v>0</v>
      </c>
      <c r="R1494" s="109">
        <f t="shared" si="167"/>
        <v>0</v>
      </c>
      <c r="S1494" s="425"/>
    </row>
    <row r="1495" spans="1:19" x14ac:dyDescent="0.3">
      <c r="A1495" s="421"/>
      <c r="B1495" s="424"/>
      <c r="C1495" s="421"/>
      <c r="D1495" s="421"/>
      <c r="E1495" s="421"/>
      <c r="F1495" s="421"/>
      <c r="G1495" s="421"/>
      <c r="H1495" s="421"/>
      <c r="I1495" s="220">
        <f>IF(B1495&gt;A_Stammdaten!$B$12,0,SUM(C1495,D1495,F1495,G1495)-SUM(E1495,H1495))</f>
        <v>0</v>
      </c>
      <c r="J1495" s="109">
        <f>IF(B1495&gt;2020,HLOOKUP(A_Stammdaten!$B$12,$L$4:$R$2504,ROW(B1495)-3,FALSE)+IF(OR(B1495=0,A_Stammdaten!$B$12&lt;B1495),0,I1495*1/20),0)</f>
        <v>0</v>
      </c>
      <c r="K1495" s="109">
        <f>IF(B1495&gt;2020,HLOOKUP(A_Stammdaten!$B$12,$L$4:$R$2504,ROW(B1495)-3,FALSE),0)</f>
        <v>0</v>
      </c>
      <c r="L1495" s="109">
        <f t="shared" si="161"/>
        <v>0</v>
      </c>
      <c r="M1495" s="109">
        <f t="shared" si="162"/>
        <v>0</v>
      </c>
      <c r="N1495" s="109">
        <f t="shared" si="163"/>
        <v>0</v>
      </c>
      <c r="O1495" s="109">
        <f t="shared" si="164"/>
        <v>0</v>
      </c>
      <c r="P1495" s="109">
        <f t="shared" si="165"/>
        <v>0</v>
      </c>
      <c r="Q1495" s="109">
        <f t="shared" si="166"/>
        <v>0</v>
      </c>
      <c r="R1495" s="109">
        <f t="shared" si="167"/>
        <v>0</v>
      </c>
      <c r="S1495" s="425"/>
    </row>
    <row r="1496" spans="1:19" x14ac:dyDescent="0.3">
      <c r="A1496" s="421"/>
      <c r="B1496" s="424"/>
      <c r="C1496" s="421"/>
      <c r="D1496" s="421"/>
      <c r="E1496" s="421"/>
      <c r="F1496" s="421"/>
      <c r="G1496" s="421"/>
      <c r="H1496" s="421"/>
      <c r="I1496" s="220">
        <f>IF(B1496&gt;A_Stammdaten!$B$12,0,SUM(C1496,D1496,F1496,G1496)-SUM(E1496,H1496))</f>
        <v>0</v>
      </c>
      <c r="J1496" s="109">
        <f>IF(B1496&gt;2020,HLOOKUP(A_Stammdaten!$B$12,$L$4:$R$2504,ROW(B1496)-3,FALSE)+IF(OR(B1496=0,A_Stammdaten!$B$12&lt;B1496),0,I1496*1/20),0)</f>
        <v>0</v>
      </c>
      <c r="K1496" s="109">
        <f>IF(B1496&gt;2020,HLOOKUP(A_Stammdaten!$B$12,$L$4:$R$2504,ROW(B1496)-3,FALSE),0)</f>
        <v>0</v>
      </c>
      <c r="L1496" s="109">
        <f t="shared" si="161"/>
        <v>0</v>
      </c>
      <c r="M1496" s="109">
        <f t="shared" si="162"/>
        <v>0</v>
      </c>
      <c r="N1496" s="109">
        <f t="shared" si="163"/>
        <v>0</v>
      </c>
      <c r="O1496" s="109">
        <f t="shared" si="164"/>
        <v>0</v>
      </c>
      <c r="P1496" s="109">
        <f t="shared" si="165"/>
        <v>0</v>
      </c>
      <c r="Q1496" s="109">
        <f t="shared" si="166"/>
        <v>0</v>
      </c>
      <c r="R1496" s="109">
        <f t="shared" si="167"/>
        <v>0</v>
      </c>
      <c r="S1496" s="425"/>
    </row>
    <row r="1497" spans="1:19" x14ac:dyDescent="0.3">
      <c r="A1497" s="421"/>
      <c r="B1497" s="424"/>
      <c r="C1497" s="421"/>
      <c r="D1497" s="421"/>
      <c r="E1497" s="421"/>
      <c r="F1497" s="421"/>
      <c r="G1497" s="421"/>
      <c r="H1497" s="421"/>
      <c r="I1497" s="220">
        <f>IF(B1497&gt;A_Stammdaten!$B$12,0,SUM(C1497,D1497,F1497,G1497)-SUM(E1497,H1497))</f>
        <v>0</v>
      </c>
      <c r="J1497" s="109">
        <f>IF(B1497&gt;2020,HLOOKUP(A_Stammdaten!$B$12,$L$4:$R$2504,ROW(B1497)-3,FALSE)+IF(OR(B1497=0,A_Stammdaten!$B$12&lt;B1497),0,I1497*1/20),0)</f>
        <v>0</v>
      </c>
      <c r="K1497" s="109">
        <f>IF(B1497&gt;2020,HLOOKUP(A_Stammdaten!$B$12,$L$4:$R$2504,ROW(B1497)-3,FALSE),0)</f>
        <v>0</v>
      </c>
      <c r="L1497" s="109">
        <f t="shared" si="161"/>
        <v>0</v>
      </c>
      <c r="M1497" s="109">
        <f t="shared" si="162"/>
        <v>0</v>
      </c>
      <c r="N1497" s="109">
        <f t="shared" si="163"/>
        <v>0</v>
      </c>
      <c r="O1497" s="109">
        <f t="shared" si="164"/>
        <v>0</v>
      </c>
      <c r="P1497" s="109">
        <f t="shared" si="165"/>
        <v>0</v>
      </c>
      <c r="Q1497" s="109">
        <f t="shared" si="166"/>
        <v>0</v>
      </c>
      <c r="R1497" s="109">
        <f t="shared" si="167"/>
        <v>0</v>
      </c>
      <c r="S1497" s="425"/>
    </row>
    <row r="1498" spans="1:19" x14ac:dyDescent="0.3">
      <c r="A1498" s="421"/>
      <c r="B1498" s="424"/>
      <c r="C1498" s="421"/>
      <c r="D1498" s="421"/>
      <c r="E1498" s="421"/>
      <c r="F1498" s="421"/>
      <c r="G1498" s="421"/>
      <c r="H1498" s="421"/>
      <c r="I1498" s="220">
        <f>IF(B1498&gt;A_Stammdaten!$B$12,0,SUM(C1498,D1498,F1498,G1498)-SUM(E1498,H1498))</f>
        <v>0</v>
      </c>
      <c r="J1498" s="109">
        <f>IF(B1498&gt;2020,HLOOKUP(A_Stammdaten!$B$12,$L$4:$R$2504,ROW(B1498)-3,FALSE)+IF(OR(B1498=0,A_Stammdaten!$B$12&lt;B1498),0,I1498*1/20),0)</f>
        <v>0</v>
      </c>
      <c r="K1498" s="109">
        <f>IF(B1498&gt;2020,HLOOKUP(A_Stammdaten!$B$12,$L$4:$R$2504,ROW(B1498)-3,FALSE),0)</f>
        <v>0</v>
      </c>
      <c r="L1498" s="109">
        <f t="shared" si="161"/>
        <v>0</v>
      </c>
      <c r="M1498" s="109">
        <f t="shared" si="162"/>
        <v>0</v>
      </c>
      <c r="N1498" s="109">
        <f t="shared" si="163"/>
        <v>0</v>
      </c>
      <c r="O1498" s="109">
        <f t="shared" si="164"/>
        <v>0</v>
      </c>
      <c r="P1498" s="109">
        <f t="shared" si="165"/>
        <v>0</v>
      </c>
      <c r="Q1498" s="109">
        <f t="shared" si="166"/>
        <v>0</v>
      </c>
      <c r="R1498" s="109">
        <f t="shared" si="167"/>
        <v>0</v>
      </c>
      <c r="S1498" s="425"/>
    </row>
    <row r="1499" spans="1:19" x14ac:dyDescent="0.3">
      <c r="A1499" s="421"/>
      <c r="B1499" s="424"/>
      <c r="C1499" s="421"/>
      <c r="D1499" s="421"/>
      <c r="E1499" s="421"/>
      <c r="F1499" s="421"/>
      <c r="G1499" s="421"/>
      <c r="H1499" s="421"/>
      <c r="I1499" s="220">
        <f>IF(B1499&gt;A_Stammdaten!$B$12,0,SUM(C1499,D1499,F1499,G1499)-SUM(E1499,H1499))</f>
        <v>0</v>
      </c>
      <c r="J1499" s="109">
        <f>IF(B1499&gt;2020,HLOOKUP(A_Stammdaten!$B$12,$L$4:$R$2504,ROW(B1499)-3,FALSE)+IF(OR(B1499=0,A_Stammdaten!$B$12&lt;B1499),0,I1499*1/20),0)</f>
        <v>0</v>
      </c>
      <c r="K1499" s="109">
        <f>IF(B1499&gt;2020,HLOOKUP(A_Stammdaten!$B$12,$L$4:$R$2504,ROW(B1499)-3,FALSE),0)</f>
        <v>0</v>
      </c>
      <c r="L1499" s="109">
        <f t="shared" si="161"/>
        <v>0</v>
      </c>
      <c r="M1499" s="109">
        <f t="shared" si="162"/>
        <v>0</v>
      </c>
      <c r="N1499" s="109">
        <f t="shared" si="163"/>
        <v>0</v>
      </c>
      <c r="O1499" s="109">
        <f t="shared" si="164"/>
        <v>0</v>
      </c>
      <c r="P1499" s="109">
        <f t="shared" si="165"/>
        <v>0</v>
      </c>
      <c r="Q1499" s="109">
        <f t="shared" si="166"/>
        <v>0</v>
      </c>
      <c r="R1499" s="109">
        <f t="shared" si="167"/>
        <v>0</v>
      </c>
      <c r="S1499" s="425"/>
    </row>
    <row r="1500" spans="1:19" x14ac:dyDescent="0.3">
      <c r="A1500" s="421"/>
      <c r="B1500" s="424"/>
      <c r="C1500" s="421"/>
      <c r="D1500" s="421"/>
      <c r="E1500" s="421"/>
      <c r="F1500" s="421"/>
      <c r="G1500" s="421"/>
      <c r="H1500" s="421"/>
      <c r="I1500" s="220">
        <f>IF(B1500&gt;A_Stammdaten!$B$12,0,SUM(C1500,D1500,F1500,G1500)-SUM(E1500,H1500))</f>
        <v>0</v>
      </c>
      <c r="J1500" s="109">
        <f>IF(B1500&gt;2020,HLOOKUP(A_Stammdaten!$B$12,$L$4:$R$2504,ROW(B1500)-3,FALSE)+IF(OR(B1500=0,A_Stammdaten!$B$12&lt;B1500),0,I1500*1/20),0)</f>
        <v>0</v>
      </c>
      <c r="K1500" s="109">
        <f>IF(B1500&gt;2020,HLOOKUP(A_Stammdaten!$B$12,$L$4:$R$2504,ROW(B1500)-3,FALSE),0)</f>
        <v>0</v>
      </c>
      <c r="L1500" s="109">
        <f t="shared" si="161"/>
        <v>0</v>
      </c>
      <c r="M1500" s="109">
        <f t="shared" si="162"/>
        <v>0</v>
      </c>
      <c r="N1500" s="109">
        <f t="shared" si="163"/>
        <v>0</v>
      </c>
      <c r="O1500" s="109">
        <f t="shared" si="164"/>
        <v>0</v>
      </c>
      <c r="P1500" s="109">
        <f t="shared" si="165"/>
        <v>0</v>
      </c>
      <c r="Q1500" s="109">
        <f t="shared" si="166"/>
        <v>0</v>
      </c>
      <c r="R1500" s="109">
        <f t="shared" si="167"/>
        <v>0</v>
      </c>
      <c r="S1500" s="425"/>
    </row>
    <row r="1501" spans="1:19" x14ac:dyDescent="0.3">
      <c r="A1501" s="421"/>
      <c r="B1501" s="424"/>
      <c r="C1501" s="421"/>
      <c r="D1501" s="421"/>
      <c r="E1501" s="421"/>
      <c r="F1501" s="421"/>
      <c r="G1501" s="421"/>
      <c r="H1501" s="421"/>
      <c r="I1501" s="220">
        <f>IF(B1501&gt;A_Stammdaten!$B$12,0,SUM(C1501,D1501,F1501,G1501)-SUM(E1501,H1501))</f>
        <v>0</v>
      </c>
      <c r="J1501" s="109">
        <f>IF(B1501&gt;2020,HLOOKUP(A_Stammdaten!$B$12,$L$4:$R$2504,ROW(B1501)-3,FALSE)+IF(OR(B1501=0,A_Stammdaten!$B$12&lt;B1501),0,I1501*1/20),0)</f>
        <v>0</v>
      </c>
      <c r="K1501" s="109">
        <f>IF(B1501&gt;2020,HLOOKUP(A_Stammdaten!$B$12,$L$4:$R$2504,ROW(B1501)-3,FALSE),0)</f>
        <v>0</v>
      </c>
      <c r="L1501" s="109">
        <f t="shared" si="161"/>
        <v>0</v>
      </c>
      <c r="M1501" s="109">
        <f t="shared" si="162"/>
        <v>0</v>
      </c>
      <c r="N1501" s="109">
        <f t="shared" si="163"/>
        <v>0</v>
      </c>
      <c r="O1501" s="109">
        <f t="shared" si="164"/>
        <v>0</v>
      </c>
      <c r="P1501" s="109">
        <f t="shared" si="165"/>
        <v>0</v>
      </c>
      <c r="Q1501" s="109">
        <f t="shared" si="166"/>
        <v>0</v>
      </c>
      <c r="R1501" s="109">
        <f t="shared" si="167"/>
        <v>0</v>
      </c>
      <c r="S1501" s="425"/>
    </row>
    <row r="1502" spans="1:19" x14ac:dyDescent="0.3">
      <c r="A1502" s="421"/>
      <c r="B1502" s="424"/>
      <c r="C1502" s="421"/>
      <c r="D1502" s="421"/>
      <c r="E1502" s="421"/>
      <c r="F1502" s="421"/>
      <c r="G1502" s="421"/>
      <c r="H1502" s="421"/>
      <c r="I1502" s="220">
        <f>IF(B1502&gt;A_Stammdaten!$B$12,0,SUM(C1502,D1502,F1502,G1502)-SUM(E1502,H1502))</f>
        <v>0</v>
      </c>
      <c r="J1502" s="109">
        <f>IF(B1502&gt;2020,HLOOKUP(A_Stammdaten!$B$12,$L$4:$R$2504,ROW(B1502)-3,FALSE)+IF(OR(B1502=0,A_Stammdaten!$B$12&lt;B1502),0,I1502*1/20),0)</f>
        <v>0</v>
      </c>
      <c r="K1502" s="109">
        <f>IF(B1502&gt;2020,HLOOKUP(A_Stammdaten!$B$12,$L$4:$R$2504,ROW(B1502)-3,FALSE),0)</f>
        <v>0</v>
      </c>
      <c r="L1502" s="109">
        <f t="shared" si="161"/>
        <v>0</v>
      </c>
      <c r="M1502" s="109">
        <f t="shared" si="162"/>
        <v>0</v>
      </c>
      <c r="N1502" s="109">
        <f t="shared" si="163"/>
        <v>0</v>
      </c>
      <c r="O1502" s="109">
        <f t="shared" si="164"/>
        <v>0</v>
      </c>
      <c r="P1502" s="109">
        <f t="shared" si="165"/>
        <v>0</v>
      </c>
      <c r="Q1502" s="109">
        <f t="shared" si="166"/>
        <v>0</v>
      </c>
      <c r="R1502" s="109">
        <f t="shared" si="167"/>
        <v>0</v>
      </c>
      <c r="S1502" s="425"/>
    </row>
    <row r="1503" spans="1:19" x14ac:dyDescent="0.3">
      <c r="A1503" s="421"/>
      <c r="B1503" s="424"/>
      <c r="C1503" s="421"/>
      <c r="D1503" s="421"/>
      <c r="E1503" s="421"/>
      <c r="F1503" s="421"/>
      <c r="G1503" s="421"/>
      <c r="H1503" s="421"/>
      <c r="I1503" s="220">
        <f>IF(B1503&gt;A_Stammdaten!$B$12,0,SUM(C1503,D1503,F1503,G1503)-SUM(E1503,H1503))</f>
        <v>0</v>
      </c>
      <c r="J1503" s="109">
        <f>IF(B1503&gt;2020,HLOOKUP(A_Stammdaten!$B$12,$L$4:$R$2504,ROW(B1503)-3,FALSE)+IF(OR(B1503=0,A_Stammdaten!$B$12&lt;B1503),0,I1503*1/20),0)</f>
        <v>0</v>
      </c>
      <c r="K1503" s="109">
        <f>IF(B1503&gt;2020,HLOOKUP(A_Stammdaten!$B$12,$L$4:$R$2504,ROW(B1503)-3,FALSE),0)</f>
        <v>0</v>
      </c>
      <c r="L1503" s="109">
        <f t="shared" si="161"/>
        <v>0</v>
      </c>
      <c r="M1503" s="109">
        <f t="shared" si="162"/>
        <v>0</v>
      </c>
      <c r="N1503" s="109">
        <f t="shared" si="163"/>
        <v>0</v>
      </c>
      <c r="O1503" s="109">
        <f t="shared" si="164"/>
        <v>0</v>
      </c>
      <c r="P1503" s="109">
        <f t="shared" si="165"/>
        <v>0</v>
      </c>
      <c r="Q1503" s="109">
        <f t="shared" si="166"/>
        <v>0</v>
      </c>
      <c r="R1503" s="109">
        <f t="shared" si="167"/>
        <v>0</v>
      </c>
      <c r="S1503" s="425"/>
    </row>
    <row r="1504" spans="1:19" x14ac:dyDescent="0.3">
      <c r="A1504" s="421"/>
      <c r="B1504" s="424"/>
      <c r="C1504" s="421"/>
      <c r="D1504" s="421"/>
      <c r="E1504" s="421"/>
      <c r="F1504" s="421"/>
      <c r="G1504" s="421"/>
      <c r="H1504" s="421"/>
      <c r="I1504" s="220">
        <f>IF(B1504&gt;A_Stammdaten!$B$12,0,SUM(C1504,D1504,F1504,G1504)-SUM(E1504,H1504))</f>
        <v>0</v>
      </c>
      <c r="J1504" s="109">
        <f>IF(B1504&gt;2020,HLOOKUP(A_Stammdaten!$B$12,$L$4:$R$2504,ROW(B1504)-3,FALSE)+IF(OR(B1504=0,A_Stammdaten!$B$12&lt;B1504),0,I1504*1/20),0)</f>
        <v>0</v>
      </c>
      <c r="K1504" s="109">
        <f>IF(B1504&gt;2020,HLOOKUP(A_Stammdaten!$B$12,$L$4:$R$2504,ROW(B1504)-3,FALSE),0)</f>
        <v>0</v>
      </c>
      <c r="L1504" s="109">
        <f t="shared" si="161"/>
        <v>0</v>
      </c>
      <c r="M1504" s="109">
        <f t="shared" si="162"/>
        <v>0</v>
      </c>
      <c r="N1504" s="109">
        <f t="shared" si="163"/>
        <v>0</v>
      </c>
      <c r="O1504" s="109">
        <f t="shared" si="164"/>
        <v>0</v>
      </c>
      <c r="P1504" s="109">
        <f t="shared" si="165"/>
        <v>0</v>
      </c>
      <c r="Q1504" s="109">
        <f t="shared" si="166"/>
        <v>0</v>
      </c>
      <c r="R1504" s="109">
        <f t="shared" si="167"/>
        <v>0</v>
      </c>
      <c r="S1504" s="425"/>
    </row>
    <row r="1505" spans="1:19" x14ac:dyDescent="0.3">
      <c r="A1505" s="421"/>
      <c r="B1505" s="424"/>
      <c r="C1505" s="421"/>
      <c r="D1505" s="421"/>
      <c r="E1505" s="421"/>
      <c r="F1505" s="421"/>
      <c r="G1505" s="421"/>
      <c r="H1505" s="421"/>
      <c r="I1505" s="220">
        <f>IF(B1505&gt;A_Stammdaten!$B$12,0,SUM(C1505,D1505,F1505,G1505)-SUM(E1505,H1505))</f>
        <v>0</v>
      </c>
      <c r="J1505" s="109">
        <f>IF(B1505&gt;2020,HLOOKUP(A_Stammdaten!$B$12,$L$4:$R$2504,ROW(B1505)-3,FALSE)+IF(OR(B1505=0,A_Stammdaten!$B$12&lt;B1505),0,I1505*1/20),0)</f>
        <v>0</v>
      </c>
      <c r="K1505" s="109">
        <f>IF(B1505&gt;2020,HLOOKUP(A_Stammdaten!$B$12,$L$4:$R$2504,ROW(B1505)-3,FALSE),0)</f>
        <v>0</v>
      </c>
      <c r="L1505" s="109">
        <f t="shared" si="161"/>
        <v>0</v>
      </c>
      <c r="M1505" s="109">
        <f t="shared" si="162"/>
        <v>0</v>
      </c>
      <c r="N1505" s="109">
        <f t="shared" si="163"/>
        <v>0</v>
      </c>
      <c r="O1505" s="109">
        <f t="shared" si="164"/>
        <v>0</v>
      </c>
      <c r="P1505" s="109">
        <f t="shared" si="165"/>
        <v>0</v>
      </c>
      <c r="Q1505" s="109">
        <f t="shared" si="166"/>
        <v>0</v>
      </c>
      <c r="R1505" s="109">
        <f t="shared" si="167"/>
        <v>0</v>
      </c>
      <c r="S1505" s="425"/>
    </row>
    <row r="1506" spans="1:19" x14ac:dyDescent="0.3">
      <c r="A1506" s="421"/>
      <c r="B1506" s="424"/>
      <c r="C1506" s="421"/>
      <c r="D1506" s="421"/>
      <c r="E1506" s="421"/>
      <c r="F1506" s="421"/>
      <c r="G1506" s="421"/>
      <c r="H1506" s="421"/>
      <c r="I1506" s="220">
        <f>IF(B1506&gt;A_Stammdaten!$B$12,0,SUM(C1506,D1506,F1506,G1506)-SUM(E1506,H1506))</f>
        <v>0</v>
      </c>
      <c r="J1506" s="109">
        <f>IF(B1506&gt;2020,HLOOKUP(A_Stammdaten!$B$12,$L$4:$R$2504,ROW(B1506)-3,FALSE)+IF(OR(B1506=0,A_Stammdaten!$B$12&lt;B1506),0,I1506*1/20),0)</f>
        <v>0</v>
      </c>
      <c r="K1506" s="109">
        <f>IF(B1506&gt;2020,HLOOKUP(A_Stammdaten!$B$12,$L$4:$R$2504,ROW(B1506)-3,FALSE),0)</f>
        <v>0</v>
      </c>
      <c r="L1506" s="109">
        <f t="shared" si="161"/>
        <v>0</v>
      </c>
      <c r="M1506" s="109">
        <f t="shared" si="162"/>
        <v>0</v>
      </c>
      <c r="N1506" s="109">
        <f t="shared" si="163"/>
        <v>0</v>
      </c>
      <c r="O1506" s="109">
        <f t="shared" si="164"/>
        <v>0</v>
      </c>
      <c r="P1506" s="109">
        <f t="shared" si="165"/>
        <v>0</v>
      </c>
      <c r="Q1506" s="109">
        <f t="shared" si="166"/>
        <v>0</v>
      </c>
      <c r="R1506" s="109">
        <f t="shared" si="167"/>
        <v>0</v>
      </c>
      <c r="S1506" s="425"/>
    </row>
    <row r="1507" spans="1:19" x14ac:dyDescent="0.3">
      <c r="A1507" s="421"/>
      <c r="B1507" s="424"/>
      <c r="C1507" s="421"/>
      <c r="D1507" s="421"/>
      <c r="E1507" s="421"/>
      <c r="F1507" s="421"/>
      <c r="G1507" s="421"/>
      <c r="H1507" s="421"/>
      <c r="I1507" s="220">
        <f>IF(B1507&gt;A_Stammdaten!$B$12,0,SUM(C1507,D1507,F1507,G1507)-SUM(E1507,H1507))</f>
        <v>0</v>
      </c>
      <c r="J1507" s="109">
        <f>IF(B1507&gt;2020,HLOOKUP(A_Stammdaten!$B$12,$L$4:$R$2504,ROW(B1507)-3,FALSE)+IF(OR(B1507=0,A_Stammdaten!$B$12&lt;B1507),0,I1507*1/20),0)</f>
        <v>0</v>
      </c>
      <c r="K1507" s="109">
        <f>IF(B1507&gt;2020,HLOOKUP(A_Stammdaten!$B$12,$L$4:$R$2504,ROW(B1507)-3,FALSE),0)</f>
        <v>0</v>
      </c>
      <c r="L1507" s="109">
        <f t="shared" si="161"/>
        <v>0</v>
      </c>
      <c r="M1507" s="109">
        <f t="shared" si="162"/>
        <v>0</v>
      </c>
      <c r="N1507" s="109">
        <f t="shared" si="163"/>
        <v>0</v>
      </c>
      <c r="O1507" s="109">
        <f t="shared" si="164"/>
        <v>0</v>
      </c>
      <c r="P1507" s="109">
        <f t="shared" si="165"/>
        <v>0</v>
      </c>
      <c r="Q1507" s="109">
        <f t="shared" si="166"/>
        <v>0</v>
      </c>
      <c r="R1507" s="109">
        <f t="shared" si="167"/>
        <v>0</v>
      </c>
      <c r="S1507" s="425"/>
    </row>
    <row r="1508" spans="1:19" x14ac:dyDescent="0.3">
      <c r="A1508" s="421"/>
      <c r="B1508" s="424"/>
      <c r="C1508" s="421"/>
      <c r="D1508" s="421"/>
      <c r="E1508" s="421"/>
      <c r="F1508" s="421"/>
      <c r="G1508" s="421"/>
      <c r="H1508" s="421"/>
      <c r="I1508" s="220">
        <f>IF(B1508&gt;A_Stammdaten!$B$12,0,SUM(C1508,D1508,F1508,G1508)-SUM(E1508,H1508))</f>
        <v>0</v>
      </c>
      <c r="J1508" s="109">
        <f>IF(B1508&gt;2020,HLOOKUP(A_Stammdaten!$B$12,$L$4:$R$2504,ROW(B1508)-3,FALSE)+IF(OR(B1508=0,A_Stammdaten!$B$12&lt;B1508),0,I1508*1/20),0)</f>
        <v>0</v>
      </c>
      <c r="K1508" s="109">
        <f>IF(B1508&gt;2020,HLOOKUP(A_Stammdaten!$B$12,$L$4:$R$2504,ROW(B1508)-3,FALSE),0)</f>
        <v>0</v>
      </c>
      <c r="L1508" s="109">
        <f t="shared" si="161"/>
        <v>0</v>
      </c>
      <c r="M1508" s="109">
        <f t="shared" si="162"/>
        <v>0</v>
      </c>
      <c r="N1508" s="109">
        <f t="shared" si="163"/>
        <v>0</v>
      </c>
      <c r="O1508" s="109">
        <f t="shared" si="164"/>
        <v>0</v>
      </c>
      <c r="P1508" s="109">
        <f t="shared" si="165"/>
        <v>0</v>
      </c>
      <c r="Q1508" s="109">
        <f t="shared" si="166"/>
        <v>0</v>
      </c>
      <c r="R1508" s="109">
        <f t="shared" si="167"/>
        <v>0</v>
      </c>
      <c r="S1508" s="425"/>
    </row>
    <row r="1509" spans="1:19" x14ac:dyDescent="0.3">
      <c r="A1509" s="421"/>
      <c r="B1509" s="424"/>
      <c r="C1509" s="421"/>
      <c r="D1509" s="421"/>
      <c r="E1509" s="421"/>
      <c r="F1509" s="421"/>
      <c r="G1509" s="421"/>
      <c r="H1509" s="421"/>
      <c r="I1509" s="220">
        <f>IF(B1509&gt;A_Stammdaten!$B$12,0,SUM(C1509,D1509,F1509,G1509)-SUM(E1509,H1509))</f>
        <v>0</v>
      </c>
      <c r="J1509" s="109">
        <f>IF(B1509&gt;2020,HLOOKUP(A_Stammdaten!$B$12,$L$4:$R$2504,ROW(B1509)-3,FALSE)+IF(OR(B1509=0,A_Stammdaten!$B$12&lt;B1509),0,I1509*1/20),0)</f>
        <v>0</v>
      </c>
      <c r="K1509" s="109">
        <f>IF(B1509&gt;2020,HLOOKUP(A_Stammdaten!$B$12,$L$4:$R$2504,ROW(B1509)-3,FALSE),0)</f>
        <v>0</v>
      </c>
      <c r="L1509" s="109">
        <f t="shared" si="161"/>
        <v>0</v>
      </c>
      <c r="M1509" s="109">
        <f t="shared" si="162"/>
        <v>0</v>
      </c>
      <c r="N1509" s="109">
        <f t="shared" si="163"/>
        <v>0</v>
      </c>
      <c r="O1509" s="109">
        <f t="shared" si="164"/>
        <v>0</v>
      </c>
      <c r="P1509" s="109">
        <f t="shared" si="165"/>
        <v>0</v>
      </c>
      <c r="Q1509" s="109">
        <f t="shared" si="166"/>
        <v>0</v>
      </c>
      <c r="R1509" s="109">
        <f t="shared" si="167"/>
        <v>0</v>
      </c>
      <c r="S1509" s="425"/>
    </row>
    <row r="1510" spans="1:19" x14ac:dyDescent="0.3">
      <c r="A1510" s="421"/>
      <c r="B1510" s="424"/>
      <c r="C1510" s="421"/>
      <c r="D1510" s="421"/>
      <c r="E1510" s="421"/>
      <c r="F1510" s="421"/>
      <c r="G1510" s="421"/>
      <c r="H1510" s="421"/>
      <c r="I1510" s="220">
        <f>IF(B1510&gt;A_Stammdaten!$B$12,0,SUM(C1510,D1510,F1510,G1510)-SUM(E1510,H1510))</f>
        <v>0</v>
      </c>
      <c r="J1510" s="109">
        <f>IF(B1510&gt;2020,HLOOKUP(A_Stammdaten!$B$12,$L$4:$R$2504,ROW(B1510)-3,FALSE)+IF(OR(B1510=0,A_Stammdaten!$B$12&lt;B1510),0,I1510*1/20),0)</f>
        <v>0</v>
      </c>
      <c r="K1510" s="109">
        <f>IF(B1510&gt;2020,HLOOKUP(A_Stammdaten!$B$12,$L$4:$R$2504,ROW(B1510)-3,FALSE),0)</f>
        <v>0</v>
      </c>
      <c r="L1510" s="109">
        <f t="shared" si="161"/>
        <v>0</v>
      </c>
      <c r="M1510" s="109">
        <f t="shared" si="162"/>
        <v>0</v>
      </c>
      <c r="N1510" s="109">
        <f t="shared" si="163"/>
        <v>0</v>
      </c>
      <c r="O1510" s="109">
        <f t="shared" si="164"/>
        <v>0</v>
      </c>
      <c r="P1510" s="109">
        <f t="shared" si="165"/>
        <v>0</v>
      </c>
      <c r="Q1510" s="109">
        <f t="shared" si="166"/>
        <v>0</v>
      </c>
      <c r="R1510" s="109">
        <f t="shared" si="167"/>
        <v>0</v>
      </c>
      <c r="S1510" s="425"/>
    </row>
    <row r="1511" spans="1:19" x14ac:dyDescent="0.3">
      <c r="A1511" s="421"/>
      <c r="B1511" s="424"/>
      <c r="C1511" s="421"/>
      <c r="D1511" s="421"/>
      <c r="E1511" s="421"/>
      <c r="F1511" s="421"/>
      <c r="G1511" s="421"/>
      <c r="H1511" s="421"/>
      <c r="I1511" s="220">
        <f>IF(B1511&gt;A_Stammdaten!$B$12,0,SUM(C1511,D1511,F1511,G1511)-SUM(E1511,H1511))</f>
        <v>0</v>
      </c>
      <c r="J1511" s="109">
        <f>IF(B1511&gt;2020,HLOOKUP(A_Stammdaten!$B$12,$L$4:$R$2504,ROW(B1511)-3,FALSE)+IF(OR(B1511=0,A_Stammdaten!$B$12&lt;B1511),0,I1511*1/20),0)</f>
        <v>0</v>
      </c>
      <c r="K1511" s="109">
        <f>IF(B1511&gt;2020,HLOOKUP(A_Stammdaten!$B$12,$L$4:$R$2504,ROW(B1511)-3,FALSE),0)</f>
        <v>0</v>
      </c>
      <c r="L1511" s="109">
        <f t="shared" si="161"/>
        <v>0</v>
      </c>
      <c r="M1511" s="109">
        <f t="shared" si="162"/>
        <v>0</v>
      </c>
      <c r="N1511" s="109">
        <f t="shared" si="163"/>
        <v>0</v>
      </c>
      <c r="O1511" s="109">
        <f t="shared" si="164"/>
        <v>0</v>
      </c>
      <c r="P1511" s="109">
        <f t="shared" si="165"/>
        <v>0</v>
      </c>
      <c r="Q1511" s="109">
        <f t="shared" si="166"/>
        <v>0</v>
      </c>
      <c r="R1511" s="109">
        <f t="shared" si="167"/>
        <v>0</v>
      </c>
      <c r="S1511" s="425"/>
    </row>
    <row r="1512" spans="1:19" x14ac:dyDescent="0.3">
      <c r="A1512" s="421"/>
      <c r="B1512" s="424"/>
      <c r="C1512" s="421"/>
      <c r="D1512" s="421"/>
      <c r="E1512" s="421"/>
      <c r="F1512" s="421"/>
      <c r="G1512" s="421"/>
      <c r="H1512" s="421"/>
      <c r="I1512" s="220">
        <f>IF(B1512&gt;A_Stammdaten!$B$12,0,SUM(C1512,D1512,F1512,G1512)-SUM(E1512,H1512))</f>
        <v>0</v>
      </c>
      <c r="J1512" s="109">
        <f>IF(B1512&gt;2020,HLOOKUP(A_Stammdaten!$B$12,$L$4:$R$2504,ROW(B1512)-3,FALSE)+IF(OR(B1512=0,A_Stammdaten!$B$12&lt;B1512),0,I1512*1/20),0)</f>
        <v>0</v>
      </c>
      <c r="K1512" s="109">
        <f>IF(B1512&gt;2020,HLOOKUP(A_Stammdaten!$B$12,$L$4:$R$2504,ROW(B1512)-3,FALSE),0)</f>
        <v>0</v>
      </c>
      <c r="L1512" s="109">
        <f t="shared" si="161"/>
        <v>0</v>
      </c>
      <c r="M1512" s="109">
        <f t="shared" si="162"/>
        <v>0</v>
      </c>
      <c r="N1512" s="109">
        <f t="shared" si="163"/>
        <v>0</v>
      </c>
      <c r="O1512" s="109">
        <f t="shared" si="164"/>
        <v>0</v>
      </c>
      <c r="P1512" s="109">
        <f t="shared" si="165"/>
        <v>0</v>
      </c>
      <c r="Q1512" s="109">
        <f t="shared" si="166"/>
        <v>0</v>
      </c>
      <c r="R1512" s="109">
        <f t="shared" si="167"/>
        <v>0</v>
      </c>
      <c r="S1512" s="425"/>
    </row>
    <row r="1513" spans="1:19" x14ac:dyDescent="0.3">
      <c r="A1513" s="421"/>
      <c r="B1513" s="424"/>
      <c r="C1513" s="421"/>
      <c r="D1513" s="421"/>
      <c r="E1513" s="421"/>
      <c r="F1513" s="421"/>
      <c r="G1513" s="421"/>
      <c r="H1513" s="421"/>
      <c r="I1513" s="220">
        <f>IF(B1513&gt;A_Stammdaten!$B$12,0,SUM(C1513,D1513,F1513,G1513)-SUM(E1513,H1513))</f>
        <v>0</v>
      </c>
      <c r="J1513" s="109">
        <f>IF(B1513&gt;2020,HLOOKUP(A_Stammdaten!$B$12,$L$4:$R$2504,ROW(B1513)-3,FALSE)+IF(OR(B1513=0,A_Stammdaten!$B$12&lt;B1513),0,I1513*1/20),0)</f>
        <v>0</v>
      </c>
      <c r="K1513" s="109">
        <f>IF(B1513&gt;2020,HLOOKUP(A_Stammdaten!$B$12,$L$4:$R$2504,ROW(B1513)-3,FALSE),0)</f>
        <v>0</v>
      </c>
      <c r="L1513" s="109">
        <f t="shared" si="161"/>
        <v>0</v>
      </c>
      <c r="M1513" s="109">
        <f t="shared" si="162"/>
        <v>0</v>
      </c>
      <c r="N1513" s="109">
        <f t="shared" si="163"/>
        <v>0</v>
      </c>
      <c r="O1513" s="109">
        <f t="shared" si="164"/>
        <v>0</v>
      </c>
      <c r="P1513" s="109">
        <f t="shared" si="165"/>
        <v>0</v>
      </c>
      <c r="Q1513" s="109">
        <f t="shared" si="166"/>
        <v>0</v>
      </c>
      <c r="R1513" s="109">
        <f t="shared" si="167"/>
        <v>0</v>
      </c>
      <c r="S1513" s="425"/>
    </row>
    <row r="1514" spans="1:19" x14ac:dyDescent="0.3">
      <c r="A1514" s="421"/>
      <c r="B1514" s="424"/>
      <c r="C1514" s="421"/>
      <c r="D1514" s="421"/>
      <c r="E1514" s="421"/>
      <c r="F1514" s="421"/>
      <c r="G1514" s="421"/>
      <c r="H1514" s="421"/>
      <c r="I1514" s="220">
        <f>IF(B1514&gt;A_Stammdaten!$B$12,0,SUM(C1514,D1514,F1514,G1514)-SUM(E1514,H1514))</f>
        <v>0</v>
      </c>
      <c r="J1514" s="109">
        <f>IF(B1514&gt;2020,HLOOKUP(A_Stammdaten!$B$12,$L$4:$R$2504,ROW(B1514)-3,FALSE)+IF(OR(B1514=0,A_Stammdaten!$B$12&lt;B1514),0,I1514*1/20),0)</f>
        <v>0</v>
      </c>
      <c r="K1514" s="109">
        <f>IF(B1514&gt;2020,HLOOKUP(A_Stammdaten!$B$12,$L$4:$R$2504,ROW(B1514)-3,FALSE),0)</f>
        <v>0</v>
      </c>
      <c r="L1514" s="109">
        <f t="shared" si="161"/>
        <v>0</v>
      </c>
      <c r="M1514" s="109">
        <f t="shared" si="162"/>
        <v>0</v>
      </c>
      <c r="N1514" s="109">
        <f t="shared" si="163"/>
        <v>0</v>
      </c>
      <c r="O1514" s="109">
        <f t="shared" si="164"/>
        <v>0</v>
      </c>
      <c r="P1514" s="109">
        <f t="shared" si="165"/>
        <v>0</v>
      </c>
      <c r="Q1514" s="109">
        <f t="shared" si="166"/>
        <v>0</v>
      </c>
      <c r="R1514" s="109">
        <f t="shared" si="167"/>
        <v>0</v>
      </c>
      <c r="S1514" s="425"/>
    </row>
    <row r="1515" spans="1:19" x14ac:dyDescent="0.3">
      <c r="A1515" s="421"/>
      <c r="B1515" s="424"/>
      <c r="C1515" s="421"/>
      <c r="D1515" s="421"/>
      <c r="E1515" s="421"/>
      <c r="F1515" s="421"/>
      <c r="G1515" s="421"/>
      <c r="H1515" s="421"/>
      <c r="I1515" s="220">
        <f>IF(B1515&gt;A_Stammdaten!$B$12,0,SUM(C1515,D1515,F1515,G1515)-SUM(E1515,H1515))</f>
        <v>0</v>
      </c>
      <c r="J1515" s="109">
        <f>IF(B1515&gt;2020,HLOOKUP(A_Stammdaten!$B$12,$L$4:$R$2504,ROW(B1515)-3,FALSE)+IF(OR(B1515=0,A_Stammdaten!$B$12&lt;B1515),0,I1515*1/20),0)</f>
        <v>0</v>
      </c>
      <c r="K1515" s="109">
        <f>IF(B1515&gt;2020,HLOOKUP(A_Stammdaten!$B$12,$L$4:$R$2504,ROW(B1515)-3,FALSE),0)</f>
        <v>0</v>
      </c>
      <c r="L1515" s="109">
        <f t="shared" si="161"/>
        <v>0</v>
      </c>
      <c r="M1515" s="109">
        <f t="shared" si="162"/>
        <v>0</v>
      </c>
      <c r="N1515" s="109">
        <f t="shared" si="163"/>
        <v>0</v>
      </c>
      <c r="O1515" s="109">
        <f t="shared" si="164"/>
        <v>0</v>
      </c>
      <c r="P1515" s="109">
        <f t="shared" si="165"/>
        <v>0</v>
      </c>
      <c r="Q1515" s="109">
        <f t="shared" si="166"/>
        <v>0</v>
      </c>
      <c r="R1515" s="109">
        <f t="shared" si="167"/>
        <v>0</v>
      </c>
      <c r="S1515" s="425"/>
    </row>
    <row r="1516" spans="1:19" x14ac:dyDescent="0.3">
      <c r="A1516" s="421"/>
      <c r="B1516" s="424"/>
      <c r="C1516" s="421"/>
      <c r="D1516" s="421"/>
      <c r="E1516" s="421"/>
      <c r="F1516" s="421"/>
      <c r="G1516" s="421"/>
      <c r="H1516" s="421"/>
      <c r="I1516" s="220">
        <f>IF(B1516&gt;A_Stammdaten!$B$12,0,SUM(C1516,D1516,F1516,G1516)-SUM(E1516,H1516))</f>
        <v>0</v>
      </c>
      <c r="J1516" s="109">
        <f>IF(B1516&gt;2020,HLOOKUP(A_Stammdaten!$B$12,$L$4:$R$2504,ROW(B1516)-3,FALSE)+IF(OR(B1516=0,A_Stammdaten!$B$12&lt;B1516),0,I1516*1/20),0)</f>
        <v>0</v>
      </c>
      <c r="K1516" s="109">
        <f>IF(B1516&gt;2020,HLOOKUP(A_Stammdaten!$B$12,$L$4:$R$2504,ROW(B1516)-3,FALSE),0)</f>
        <v>0</v>
      </c>
      <c r="L1516" s="109">
        <f t="shared" si="161"/>
        <v>0</v>
      </c>
      <c r="M1516" s="109">
        <f t="shared" si="162"/>
        <v>0</v>
      </c>
      <c r="N1516" s="109">
        <f t="shared" si="163"/>
        <v>0</v>
      </c>
      <c r="O1516" s="109">
        <f t="shared" si="164"/>
        <v>0</v>
      </c>
      <c r="P1516" s="109">
        <f t="shared" si="165"/>
        <v>0</v>
      </c>
      <c r="Q1516" s="109">
        <f t="shared" si="166"/>
        <v>0</v>
      </c>
      <c r="R1516" s="109">
        <f t="shared" si="167"/>
        <v>0</v>
      </c>
      <c r="S1516" s="425"/>
    </row>
    <row r="1517" spans="1:19" x14ac:dyDescent="0.3">
      <c r="A1517" s="421"/>
      <c r="B1517" s="424"/>
      <c r="C1517" s="421"/>
      <c r="D1517" s="421"/>
      <c r="E1517" s="421"/>
      <c r="F1517" s="421"/>
      <c r="G1517" s="421"/>
      <c r="H1517" s="421"/>
      <c r="I1517" s="220">
        <f>IF(B1517&gt;A_Stammdaten!$B$12,0,SUM(C1517,D1517,F1517,G1517)-SUM(E1517,H1517))</f>
        <v>0</v>
      </c>
      <c r="J1517" s="109">
        <f>IF(B1517&gt;2020,HLOOKUP(A_Stammdaten!$B$12,$L$4:$R$2504,ROW(B1517)-3,FALSE)+IF(OR(B1517=0,A_Stammdaten!$B$12&lt;B1517),0,I1517*1/20),0)</f>
        <v>0</v>
      </c>
      <c r="K1517" s="109">
        <f>IF(B1517&gt;2020,HLOOKUP(A_Stammdaten!$B$12,$L$4:$R$2504,ROW(B1517)-3,FALSE),0)</f>
        <v>0</v>
      </c>
      <c r="L1517" s="109">
        <f t="shared" si="161"/>
        <v>0</v>
      </c>
      <c r="M1517" s="109">
        <f t="shared" si="162"/>
        <v>0</v>
      </c>
      <c r="N1517" s="109">
        <f t="shared" si="163"/>
        <v>0</v>
      </c>
      <c r="O1517" s="109">
        <f t="shared" si="164"/>
        <v>0</v>
      </c>
      <c r="P1517" s="109">
        <f t="shared" si="165"/>
        <v>0</v>
      </c>
      <c r="Q1517" s="109">
        <f t="shared" si="166"/>
        <v>0</v>
      </c>
      <c r="R1517" s="109">
        <f t="shared" si="167"/>
        <v>0</v>
      </c>
      <c r="S1517" s="425"/>
    </row>
    <row r="1518" spans="1:19" x14ac:dyDescent="0.3">
      <c r="A1518" s="421"/>
      <c r="B1518" s="424"/>
      <c r="C1518" s="421"/>
      <c r="D1518" s="421"/>
      <c r="E1518" s="421"/>
      <c r="F1518" s="421"/>
      <c r="G1518" s="421"/>
      <c r="H1518" s="421"/>
      <c r="I1518" s="220">
        <f>IF(B1518&gt;A_Stammdaten!$B$12,0,SUM(C1518,D1518,F1518,G1518)-SUM(E1518,H1518))</f>
        <v>0</v>
      </c>
      <c r="J1518" s="109">
        <f>IF(B1518&gt;2020,HLOOKUP(A_Stammdaten!$B$12,$L$4:$R$2504,ROW(B1518)-3,FALSE)+IF(OR(B1518=0,A_Stammdaten!$B$12&lt;B1518),0,I1518*1/20),0)</f>
        <v>0</v>
      </c>
      <c r="K1518" s="109">
        <f>IF(B1518&gt;2020,HLOOKUP(A_Stammdaten!$B$12,$L$4:$R$2504,ROW(B1518)-3,FALSE),0)</f>
        <v>0</v>
      </c>
      <c r="L1518" s="109">
        <f t="shared" si="161"/>
        <v>0</v>
      </c>
      <c r="M1518" s="109">
        <f t="shared" si="162"/>
        <v>0</v>
      </c>
      <c r="N1518" s="109">
        <f t="shared" si="163"/>
        <v>0</v>
      </c>
      <c r="O1518" s="109">
        <f t="shared" si="164"/>
        <v>0</v>
      </c>
      <c r="P1518" s="109">
        <f t="shared" si="165"/>
        <v>0</v>
      </c>
      <c r="Q1518" s="109">
        <f t="shared" si="166"/>
        <v>0</v>
      </c>
      <c r="R1518" s="109">
        <f t="shared" si="167"/>
        <v>0</v>
      </c>
      <c r="S1518" s="425"/>
    </row>
    <row r="1519" spans="1:19" x14ac:dyDescent="0.3">
      <c r="A1519" s="421"/>
      <c r="B1519" s="424"/>
      <c r="C1519" s="421"/>
      <c r="D1519" s="421"/>
      <c r="E1519" s="421"/>
      <c r="F1519" s="421"/>
      <c r="G1519" s="421"/>
      <c r="H1519" s="421"/>
      <c r="I1519" s="220">
        <f>IF(B1519&gt;A_Stammdaten!$B$12,0,SUM(C1519,D1519,F1519,G1519)-SUM(E1519,H1519))</f>
        <v>0</v>
      </c>
      <c r="J1519" s="109">
        <f>IF(B1519&gt;2020,HLOOKUP(A_Stammdaten!$B$12,$L$4:$R$2504,ROW(B1519)-3,FALSE)+IF(OR(B1519=0,A_Stammdaten!$B$12&lt;B1519),0,I1519*1/20),0)</f>
        <v>0</v>
      </c>
      <c r="K1519" s="109">
        <f>IF(B1519&gt;2020,HLOOKUP(A_Stammdaten!$B$12,$L$4:$R$2504,ROW(B1519)-3,FALSE),0)</f>
        <v>0</v>
      </c>
      <c r="L1519" s="109">
        <f t="shared" si="161"/>
        <v>0</v>
      </c>
      <c r="M1519" s="109">
        <f t="shared" si="162"/>
        <v>0</v>
      </c>
      <c r="N1519" s="109">
        <f t="shared" si="163"/>
        <v>0</v>
      </c>
      <c r="O1519" s="109">
        <f t="shared" si="164"/>
        <v>0</v>
      </c>
      <c r="P1519" s="109">
        <f t="shared" si="165"/>
        <v>0</v>
      </c>
      <c r="Q1519" s="109">
        <f t="shared" si="166"/>
        <v>0</v>
      </c>
      <c r="R1519" s="109">
        <f t="shared" si="167"/>
        <v>0</v>
      </c>
      <c r="S1519" s="425"/>
    </row>
    <row r="1520" spans="1:19" x14ac:dyDescent="0.3">
      <c r="A1520" s="421"/>
      <c r="B1520" s="424"/>
      <c r="C1520" s="421"/>
      <c r="D1520" s="421"/>
      <c r="E1520" s="421"/>
      <c r="F1520" s="421"/>
      <c r="G1520" s="421"/>
      <c r="H1520" s="421"/>
      <c r="I1520" s="220">
        <f>IF(B1520&gt;A_Stammdaten!$B$12,0,SUM(C1520,D1520,F1520,G1520)-SUM(E1520,H1520))</f>
        <v>0</v>
      </c>
      <c r="J1520" s="109">
        <f>IF(B1520&gt;2020,HLOOKUP(A_Stammdaten!$B$12,$L$4:$R$2504,ROW(B1520)-3,FALSE)+IF(OR(B1520=0,A_Stammdaten!$B$12&lt;B1520),0,I1520*1/20),0)</f>
        <v>0</v>
      </c>
      <c r="K1520" s="109">
        <f>IF(B1520&gt;2020,HLOOKUP(A_Stammdaten!$B$12,$L$4:$R$2504,ROW(B1520)-3,FALSE),0)</f>
        <v>0</v>
      </c>
      <c r="L1520" s="109">
        <f t="shared" si="161"/>
        <v>0</v>
      </c>
      <c r="M1520" s="109">
        <f t="shared" si="162"/>
        <v>0</v>
      </c>
      <c r="N1520" s="109">
        <f t="shared" si="163"/>
        <v>0</v>
      </c>
      <c r="O1520" s="109">
        <f t="shared" si="164"/>
        <v>0</v>
      </c>
      <c r="P1520" s="109">
        <f t="shared" si="165"/>
        <v>0</v>
      </c>
      <c r="Q1520" s="109">
        <f t="shared" si="166"/>
        <v>0</v>
      </c>
      <c r="R1520" s="109">
        <f t="shared" si="167"/>
        <v>0</v>
      </c>
      <c r="S1520" s="425"/>
    </row>
    <row r="1521" spans="1:19" x14ac:dyDescent="0.3">
      <c r="A1521" s="421"/>
      <c r="B1521" s="424"/>
      <c r="C1521" s="421"/>
      <c r="D1521" s="421"/>
      <c r="E1521" s="421"/>
      <c r="F1521" s="421"/>
      <c r="G1521" s="421"/>
      <c r="H1521" s="421"/>
      <c r="I1521" s="220">
        <f>IF(B1521&gt;A_Stammdaten!$B$12,0,SUM(C1521,D1521,F1521,G1521)-SUM(E1521,H1521))</f>
        <v>0</v>
      </c>
      <c r="J1521" s="109">
        <f>IF(B1521&gt;2020,HLOOKUP(A_Stammdaten!$B$12,$L$4:$R$2504,ROW(B1521)-3,FALSE)+IF(OR(B1521=0,A_Stammdaten!$B$12&lt;B1521),0,I1521*1/20),0)</f>
        <v>0</v>
      </c>
      <c r="K1521" s="109">
        <f>IF(B1521&gt;2020,HLOOKUP(A_Stammdaten!$B$12,$L$4:$R$2504,ROW(B1521)-3,FALSE),0)</f>
        <v>0</v>
      </c>
      <c r="L1521" s="109">
        <f t="shared" si="161"/>
        <v>0</v>
      </c>
      <c r="M1521" s="109">
        <f t="shared" si="162"/>
        <v>0</v>
      </c>
      <c r="N1521" s="109">
        <f t="shared" si="163"/>
        <v>0</v>
      </c>
      <c r="O1521" s="109">
        <f t="shared" si="164"/>
        <v>0</v>
      </c>
      <c r="P1521" s="109">
        <f t="shared" si="165"/>
        <v>0</v>
      </c>
      <c r="Q1521" s="109">
        <f t="shared" si="166"/>
        <v>0</v>
      </c>
      <c r="R1521" s="109">
        <f t="shared" si="167"/>
        <v>0</v>
      </c>
      <c r="S1521" s="425"/>
    </row>
    <row r="1522" spans="1:19" x14ac:dyDescent="0.3">
      <c r="A1522" s="421"/>
      <c r="B1522" s="424"/>
      <c r="C1522" s="421"/>
      <c r="D1522" s="421"/>
      <c r="E1522" s="421"/>
      <c r="F1522" s="421"/>
      <c r="G1522" s="421"/>
      <c r="H1522" s="421"/>
      <c r="I1522" s="220">
        <f>IF(B1522&gt;A_Stammdaten!$B$12,0,SUM(C1522,D1522,F1522,G1522)-SUM(E1522,H1522))</f>
        <v>0</v>
      </c>
      <c r="J1522" s="109">
        <f>IF(B1522&gt;2020,HLOOKUP(A_Stammdaten!$B$12,$L$4:$R$2504,ROW(B1522)-3,FALSE)+IF(OR(B1522=0,A_Stammdaten!$B$12&lt;B1522),0,I1522*1/20),0)</f>
        <v>0</v>
      </c>
      <c r="K1522" s="109">
        <f>IF(B1522&gt;2020,HLOOKUP(A_Stammdaten!$B$12,$L$4:$R$2504,ROW(B1522)-3,FALSE),0)</f>
        <v>0</v>
      </c>
      <c r="L1522" s="109">
        <f t="shared" si="161"/>
        <v>0</v>
      </c>
      <c r="M1522" s="109">
        <f t="shared" si="162"/>
        <v>0</v>
      </c>
      <c r="N1522" s="109">
        <f t="shared" si="163"/>
        <v>0</v>
      </c>
      <c r="O1522" s="109">
        <f t="shared" si="164"/>
        <v>0</v>
      </c>
      <c r="P1522" s="109">
        <f t="shared" si="165"/>
        <v>0</v>
      </c>
      <c r="Q1522" s="109">
        <f t="shared" si="166"/>
        <v>0</v>
      </c>
      <c r="R1522" s="109">
        <f t="shared" si="167"/>
        <v>0</v>
      </c>
      <c r="S1522" s="425"/>
    </row>
    <row r="1523" spans="1:19" x14ac:dyDescent="0.3">
      <c r="A1523" s="421"/>
      <c r="B1523" s="424"/>
      <c r="C1523" s="421"/>
      <c r="D1523" s="421"/>
      <c r="E1523" s="421"/>
      <c r="F1523" s="421"/>
      <c r="G1523" s="421"/>
      <c r="H1523" s="421"/>
      <c r="I1523" s="220">
        <f>IF(B1523&gt;A_Stammdaten!$B$12,0,SUM(C1523,D1523,F1523,G1523)-SUM(E1523,H1523))</f>
        <v>0</v>
      </c>
      <c r="J1523" s="109">
        <f>IF(B1523&gt;2020,HLOOKUP(A_Stammdaten!$B$12,$L$4:$R$2504,ROW(B1523)-3,FALSE)+IF(OR(B1523=0,A_Stammdaten!$B$12&lt;B1523),0,I1523*1/20),0)</f>
        <v>0</v>
      </c>
      <c r="K1523" s="109">
        <f>IF(B1523&gt;2020,HLOOKUP(A_Stammdaten!$B$12,$L$4:$R$2504,ROW(B1523)-3,FALSE),0)</f>
        <v>0</v>
      </c>
      <c r="L1523" s="109">
        <f t="shared" si="161"/>
        <v>0</v>
      </c>
      <c r="M1523" s="109">
        <f t="shared" si="162"/>
        <v>0</v>
      </c>
      <c r="N1523" s="109">
        <f t="shared" si="163"/>
        <v>0</v>
      </c>
      <c r="O1523" s="109">
        <f t="shared" si="164"/>
        <v>0</v>
      </c>
      <c r="P1523" s="109">
        <f t="shared" si="165"/>
        <v>0</v>
      </c>
      <c r="Q1523" s="109">
        <f t="shared" si="166"/>
        <v>0</v>
      </c>
      <c r="R1523" s="109">
        <f t="shared" si="167"/>
        <v>0</v>
      </c>
      <c r="S1523" s="425"/>
    </row>
    <row r="1524" spans="1:19" x14ac:dyDescent="0.3">
      <c r="A1524" s="421"/>
      <c r="B1524" s="424"/>
      <c r="C1524" s="421"/>
      <c r="D1524" s="421"/>
      <c r="E1524" s="421"/>
      <c r="F1524" s="421"/>
      <c r="G1524" s="421"/>
      <c r="H1524" s="421"/>
      <c r="I1524" s="220">
        <f>IF(B1524&gt;A_Stammdaten!$B$12,0,SUM(C1524,D1524,F1524,G1524)-SUM(E1524,H1524))</f>
        <v>0</v>
      </c>
      <c r="J1524" s="109">
        <f>IF(B1524&gt;2020,HLOOKUP(A_Stammdaten!$B$12,$L$4:$R$2504,ROW(B1524)-3,FALSE)+IF(OR(B1524=0,A_Stammdaten!$B$12&lt;B1524),0,I1524*1/20),0)</f>
        <v>0</v>
      </c>
      <c r="K1524" s="109">
        <f>IF(B1524&gt;2020,HLOOKUP(A_Stammdaten!$B$12,$L$4:$R$2504,ROW(B1524)-3,FALSE),0)</f>
        <v>0</v>
      </c>
      <c r="L1524" s="109">
        <f t="shared" si="161"/>
        <v>0</v>
      </c>
      <c r="M1524" s="109">
        <f t="shared" si="162"/>
        <v>0</v>
      </c>
      <c r="N1524" s="109">
        <f t="shared" si="163"/>
        <v>0</v>
      </c>
      <c r="O1524" s="109">
        <f t="shared" si="164"/>
        <v>0</v>
      </c>
      <c r="P1524" s="109">
        <f t="shared" si="165"/>
        <v>0</v>
      </c>
      <c r="Q1524" s="109">
        <f t="shared" si="166"/>
        <v>0</v>
      </c>
      <c r="R1524" s="109">
        <f t="shared" si="167"/>
        <v>0</v>
      </c>
      <c r="S1524" s="425"/>
    </row>
    <row r="1525" spans="1:19" x14ac:dyDescent="0.3">
      <c r="A1525" s="421"/>
      <c r="B1525" s="424"/>
      <c r="C1525" s="421"/>
      <c r="D1525" s="421"/>
      <c r="E1525" s="421"/>
      <c r="F1525" s="421"/>
      <c r="G1525" s="421"/>
      <c r="H1525" s="421"/>
      <c r="I1525" s="220">
        <f>IF(B1525&gt;A_Stammdaten!$B$12,0,SUM(C1525,D1525,F1525,G1525)-SUM(E1525,H1525))</f>
        <v>0</v>
      </c>
      <c r="J1525" s="109">
        <f>IF(B1525&gt;2020,HLOOKUP(A_Stammdaten!$B$12,$L$4:$R$2504,ROW(B1525)-3,FALSE)+IF(OR(B1525=0,A_Stammdaten!$B$12&lt;B1525),0,I1525*1/20),0)</f>
        <v>0</v>
      </c>
      <c r="K1525" s="109">
        <f>IF(B1525&gt;2020,HLOOKUP(A_Stammdaten!$B$12,$L$4:$R$2504,ROW(B1525)-3,FALSE),0)</f>
        <v>0</v>
      </c>
      <c r="L1525" s="109">
        <f t="shared" si="161"/>
        <v>0</v>
      </c>
      <c r="M1525" s="109">
        <f t="shared" si="162"/>
        <v>0</v>
      </c>
      <c r="N1525" s="109">
        <f t="shared" si="163"/>
        <v>0</v>
      </c>
      <c r="O1525" s="109">
        <f t="shared" si="164"/>
        <v>0</v>
      </c>
      <c r="P1525" s="109">
        <f t="shared" si="165"/>
        <v>0</v>
      </c>
      <c r="Q1525" s="109">
        <f t="shared" si="166"/>
        <v>0</v>
      </c>
      <c r="R1525" s="109">
        <f t="shared" si="167"/>
        <v>0</v>
      </c>
      <c r="S1525" s="425"/>
    </row>
    <row r="1526" spans="1:19" x14ac:dyDescent="0.3">
      <c r="A1526" s="421"/>
      <c r="B1526" s="424"/>
      <c r="C1526" s="421"/>
      <c r="D1526" s="421"/>
      <c r="E1526" s="421"/>
      <c r="F1526" s="421"/>
      <c r="G1526" s="421"/>
      <c r="H1526" s="421"/>
      <c r="I1526" s="220">
        <f>IF(B1526&gt;A_Stammdaten!$B$12,0,SUM(C1526,D1526,F1526,G1526)-SUM(E1526,H1526))</f>
        <v>0</v>
      </c>
      <c r="J1526" s="109">
        <f>IF(B1526&gt;2020,HLOOKUP(A_Stammdaten!$B$12,$L$4:$R$2504,ROW(B1526)-3,FALSE)+IF(OR(B1526=0,A_Stammdaten!$B$12&lt;B1526),0,I1526*1/20),0)</f>
        <v>0</v>
      </c>
      <c r="K1526" s="109">
        <f>IF(B1526&gt;2020,HLOOKUP(A_Stammdaten!$B$12,$L$4:$R$2504,ROW(B1526)-3,FALSE),0)</f>
        <v>0</v>
      </c>
      <c r="L1526" s="109">
        <f t="shared" si="161"/>
        <v>0</v>
      </c>
      <c r="M1526" s="109">
        <f t="shared" si="162"/>
        <v>0</v>
      </c>
      <c r="N1526" s="109">
        <f t="shared" si="163"/>
        <v>0</v>
      </c>
      <c r="O1526" s="109">
        <f t="shared" si="164"/>
        <v>0</v>
      </c>
      <c r="P1526" s="109">
        <f t="shared" si="165"/>
        <v>0</v>
      </c>
      <c r="Q1526" s="109">
        <f t="shared" si="166"/>
        <v>0</v>
      </c>
      <c r="R1526" s="109">
        <f t="shared" si="167"/>
        <v>0</v>
      </c>
      <c r="S1526" s="425"/>
    </row>
    <row r="1527" spans="1:19" x14ac:dyDescent="0.3">
      <c r="A1527" s="421"/>
      <c r="B1527" s="424"/>
      <c r="C1527" s="421"/>
      <c r="D1527" s="421"/>
      <c r="E1527" s="421"/>
      <c r="F1527" s="421"/>
      <c r="G1527" s="421"/>
      <c r="H1527" s="421"/>
      <c r="I1527" s="220">
        <f>IF(B1527&gt;A_Stammdaten!$B$12,0,SUM(C1527,D1527,F1527,G1527)-SUM(E1527,H1527))</f>
        <v>0</v>
      </c>
      <c r="J1527" s="109">
        <f>IF(B1527&gt;2020,HLOOKUP(A_Stammdaten!$B$12,$L$4:$R$2504,ROW(B1527)-3,FALSE)+IF(OR(B1527=0,A_Stammdaten!$B$12&lt;B1527),0,I1527*1/20),0)</f>
        <v>0</v>
      </c>
      <c r="K1527" s="109">
        <f>IF(B1527&gt;2020,HLOOKUP(A_Stammdaten!$B$12,$L$4:$R$2504,ROW(B1527)-3,FALSE),0)</f>
        <v>0</v>
      </c>
      <c r="L1527" s="109">
        <f t="shared" si="161"/>
        <v>0</v>
      </c>
      <c r="M1527" s="109">
        <f t="shared" si="162"/>
        <v>0</v>
      </c>
      <c r="N1527" s="109">
        <f t="shared" si="163"/>
        <v>0</v>
      </c>
      <c r="O1527" s="109">
        <f t="shared" si="164"/>
        <v>0</v>
      </c>
      <c r="P1527" s="109">
        <f t="shared" si="165"/>
        <v>0</v>
      </c>
      <c r="Q1527" s="109">
        <f t="shared" si="166"/>
        <v>0</v>
      </c>
      <c r="R1527" s="109">
        <f t="shared" si="167"/>
        <v>0</v>
      </c>
      <c r="S1527" s="425"/>
    </row>
    <row r="1528" spans="1:19" x14ac:dyDescent="0.3">
      <c r="A1528" s="421"/>
      <c r="B1528" s="424"/>
      <c r="C1528" s="421"/>
      <c r="D1528" s="421"/>
      <c r="E1528" s="421"/>
      <c r="F1528" s="421"/>
      <c r="G1528" s="421"/>
      <c r="H1528" s="421"/>
      <c r="I1528" s="220">
        <f>IF(B1528&gt;A_Stammdaten!$B$12,0,SUM(C1528,D1528,F1528,G1528)-SUM(E1528,H1528))</f>
        <v>0</v>
      </c>
      <c r="J1528" s="109">
        <f>IF(B1528&gt;2020,HLOOKUP(A_Stammdaten!$B$12,$L$4:$R$2504,ROW(B1528)-3,FALSE)+IF(OR(B1528=0,A_Stammdaten!$B$12&lt;B1528),0,I1528*1/20),0)</f>
        <v>0</v>
      </c>
      <c r="K1528" s="109">
        <f>IF(B1528&gt;2020,HLOOKUP(A_Stammdaten!$B$12,$L$4:$R$2504,ROW(B1528)-3,FALSE),0)</f>
        <v>0</v>
      </c>
      <c r="L1528" s="109">
        <f t="shared" si="161"/>
        <v>0</v>
      </c>
      <c r="M1528" s="109">
        <f t="shared" si="162"/>
        <v>0</v>
      </c>
      <c r="N1528" s="109">
        <f t="shared" si="163"/>
        <v>0</v>
      </c>
      <c r="O1528" s="109">
        <f t="shared" si="164"/>
        <v>0</v>
      </c>
      <c r="P1528" s="109">
        <f t="shared" si="165"/>
        <v>0</v>
      </c>
      <c r="Q1528" s="109">
        <f t="shared" si="166"/>
        <v>0</v>
      </c>
      <c r="R1528" s="109">
        <f t="shared" si="167"/>
        <v>0</v>
      </c>
      <c r="S1528" s="425"/>
    </row>
    <row r="1529" spans="1:19" x14ac:dyDescent="0.3">
      <c r="A1529" s="421"/>
      <c r="B1529" s="424"/>
      <c r="C1529" s="421"/>
      <c r="D1529" s="421"/>
      <c r="E1529" s="421"/>
      <c r="F1529" s="421"/>
      <c r="G1529" s="421"/>
      <c r="H1529" s="421"/>
      <c r="I1529" s="220">
        <f>IF(B1529&gt;A_Stammdaten!$B$12,0,SUM(C1529,D1529,F1529,G1529)-SUM(E1529,H1529))</f>
        <v>0</v>
      </c>
      <c r="J1529" s="109">
        <f>IF(B1529&gt;2020,HLOOKUP(A_Stammdaten!$B$12,$L$4:$R$2504,ROW(B1529)-3,FALSE)+IF(OR(B1529=0,A_Stammdaten!$B$12&lt;B1529),0,I1529*1/20),0)</f>
        <v>0</v>
      </c>
      <c r="K1529" s="109">
        <f>IF(B1529&gt;2020,HLOOKUP(A_Stammdaten!$B$12,$L$4:$R$2504,ROW(B1529)-3,FALSE),0)</f>
        <v>0</v>
      </c>
      <c r="L1529" s="109">
        <f t="shared" si="161"/>
        <v>0</v>
      </c>
      <c r="M1529" s="109">
        <f t="shared" si="162"/>
        <v>0</v>
      </c>
      <c r="N1529" s="109">
        <f t="shared" si="163"/>
        <v>0</v>
      </c>
      <c r="O1529" s="109">
        <f t="shared" si="164"/>
        <v>0</v>
      </c>
      <c r="P1529" s="109">
        <f t="shared" si="165"/>
        <v>0</v>
      </c>
      <c r="Q1529" s="109">
        <f t="shared" si="166"/>
        <v>0</v>
      </c>
      <c r="R1529" s="109">
        <f t="shared" si="167"/>
        <v>0</v>
      </c>
      <c r="S1529" s="425"/>
    </row>
    <row r="1530" spans="1:19" x14ac:dyDescent="0.3">
      <c r="A1530" s="421"/>
      <c r="B1530" s="424"/>
      <c r="C1530" s="421"/>
      <c r="D1530" s="421"/>
      <c r="E1530" s="421"/>
      <c r="F1530" s="421"/>
      <c r="G1530" s="421"/>
      <c r="H1530" s="421"/>
      <c r="I1530" s="220">
        <f>IF(B1530&gt;A_Stammdaten!$B$12,0,SUM(C1530,D1530,F1530,G1530)-SUM(E1530,H1530))</f>
        <v>0</v>
      </c>
      <c r="J1530" s="109">
        <f>IF(B1530&gt;2020,HLOOKUP(A_Stammdaten!$B$12,$L$4:$R$2504,ROW(B1530)-3,FALSE)+IF(OR(B1530=0,A_Stammdaten!$B$12&lt;B1530),0,I1530*1/20),0)</f>
        <v>0</v>
      </c>
      <c r="K1530" s="109">
        <f>IF(B1530&gt;2020,HLOOKUP(A_Stammdaten!$B$12,$L$4:$R$2504,ROW(B1530)-3,FALSE),0)</f>
        <v>0</v>
      </c>
      <c r="L1530" s="109">
        <f t="shared" si="161"/>
        <v>0</v>
      </c>
      <c r="M1530" s="109">
        <f t="shared" si="162"/>
        <v>0</v>
      </c>
      <c r="N1530" s="109">
        <f t="shared" si="163"/>
        <v>0</v>
      </c>
      <c r="O1530" s="109">
        <f t="shared" si="164"/>
        <v>0</v>
      </c>
      <c r="P1530" s="109">
        <f t="shared" si="165"/>
        <v>0</v>
      </c>
      <c r="Q1530" s="109">
        <f t="shared" si="166"/>
        <v>0</v>
      </c>
      <c r="R1530" s="109">
        <f t="shared" si="167"/>
        <v>0</v>
      </c>
      <c r="S1530" s="425"/>
    </row>
    <row r="1531" spans="1:19" x14ac:dyDescent="0.3">
      <c r="A1531" s="421"/>
      <c r="B1531" s="424"/>
      <c r="C1531" s="421"/>
      <c r="D1531" s="421"/>
      <c r="E1531" s="421"/>
      <c r="F1531" s="421"/>
      <c r="G1531" s="421"/>
      <c r="H1531" s="421"/>
      <c r="I1531" s="220">
        <f>IF(B1531&gt;A_Stammdaten!$B$12,0,SUM(C1531,D1531,F1531,G1531)-SUM(E1531,H1531))</f>
        <v>0</v>
      </c>
      <c r="J1531" s="109">
        <f>IF(B1531&gt;2020,HLOOKUP(A_Stammdaten!$B$12,$L$4:$R$2504,ROW(B1531)-3,FALSE)+IF(OR(B1531=0,A_Stammdaten!$B$12&lt;B1531),0,I1531*1/20),0)</f>
        <v>0</v>
      </c>
      <c r="K1531" s="109">
        <f>IF(B1531&gt;2020,HLOOKUP(A_Stammdaten!$B$12,$L$4:$R$2504,ROW(B1531)-3,FALSE),0)</f>
        <v>0</v>
      </c>
      <c r="L1531" s="109">
        <f t="shared" si="161"/>
        <v>0</v>
      </c>
      <c r="M1531" s="109">
        <f t="shared" si="162"/>
        <v>0</v>
      </c>
      <c r="N1531" s="109">
        <f t="shared" si="163"/>
        <v>0</v>
      </c>
      <c r="O1531" s="109">
        <f t="shared" si="164"/>
        <v>0</v>
      </c>
      <c r="P1531" s="109">
        <f t="shared" si="165"/>
        <v>0</v>
      </c>
      <c r="Q1531" s="109">
        <f t="shared" si="166"/>
        <v>0</v>
      </c>
      <c r="R1531" s="109">
        <f t="shared" si="167"/>
        <v>0</v>
      </c>
      <c r="S1531" s="425"/>
    </row>
    <row r="1532" spans="1:19" x14ac:dyDescent="0.3">
      <c r="A1532" s="421"/>
      <c r="B1532" s="424"/>
      <c r="C1532" s="421"/>
      <c r="D1532" s="421"/>
      <c r="E1532" s="421"/>
      <c r="F1532" s="421"/>
      <c r="G1532" s="421"/>
      <c r="H1532" s="421"/>
      <c r="I1532" s="220">
        <f>IF(B1532&gt;A_Stammdaten!$B$12,0,SUM(C1532,D1532,F1532,G1532)-SUM(E1532,H1532))</f>
        <v>0</v>
      </c>
      <c r="J1532" s="109">
        <f>IF(B1532&gt;2020,HLOOKUP(A_Stammdaten!$B$12,$L$4:$R$2504,ROW(B1532)-3,FALSE)+IF(OR(B1532=0,A_Stammdaten!$B$12&lt;B1532),0,I1532*1/20),0)</f>
        <v>0</v>
      </c>
      <c r="K1532" s="109">
        <f>IF(B1532&gt;2020,HLOOKUP(A_Stammdaten!$B$12,$L$4:$R$2504,ROW(B1532)-3,FALSE),0)</f>
        <v>0</v>
      </c>
      <c r="L1532" s="109">
        <f t="shared" si="161"/>
        <v>0</v>
      </c>
      <c r="M1532" s="109">
        <f t="shared" si="162"/>
        <v>0</v>
      </c>
      <c r="N1532" s="109">
        <f t="shared" si="163"/>
        <v>0</v>
      </c>
      <c r="O1532" s="109">
        <f t="shared" si="164"/>
        <v>0</v>
      </c>
      <c r="P1532" s="109">
        <f t="shared" si="165"/>
        <v>0</v>
      </c>
      <c r="Q1532" s="109">
        <f t="shared" si="166"/>
        <v>0</v>
      </c>
      <c r="R1532" s="109">
        <f t="shared" si="167"/>
        <v>0</v>
      </c>
      <c r="S1532" s="425"/>
    </row>
    <row r="1533" spans="1:19" x14ac:dyDescent="0.3">
      <c r="A1533" s="421"/>
      <c r="B1533" s="424"/>
      <c r="C1533" s="421"/>
      <c r="D1533" s="421"/>
      <c r="E1533" s="421"/>
      <c r="F1533" s="421"/>
      <c r="G1533" s="421"/>
      <c r="H1533" s="421"/>
      <c r="I1533" s="220">
        <f>IF(B1533&gt;A_Stammdaten!$B$12,0,SUM(C1533,D1533,F1533,G1533)-SUM(E1533,H1533))</f>
        <v>0</v>
      </c>
      <c r="J1533" s="109">
        <f>IF(B1533&gt;2020,HLOOKUP(A_Stammdaten!$B$12,$L$4:$R$2504,ROW(B1533)-3,FALSE)+IF(OR(B1533=0,A_Stammdaten!$B$12&lt;B1533),0,I1533*1/20),0)</f>
        <v>0</v>
      </c>
      <c r="K1533" s="109">
        <f>IF(B1533&gt;2020,HLOOKUP(A_Stammdaten!$B$12,$L$4:$R$2504,ROW(B1533)-3,FALSE),0)</f>
        <v>0</v>
      </c>
      <c r="L1533" s="109">
        <f t="shared" si="161"/>
        <v>0</v>
      </c>
      <c r="M1533" s="109">
        <f t="shared" si="162"/>
        <v>0</v>
      </c>
      <c r="N1533" s="109">
        <f t="shared" si="163"/>
        <v>0</v>
      </c>
      <c r="O1533" s="109">
        <f t="shared" si="164"/>
        <v>0</v>
      </c>
      <c r="P1533" s="109">
        <f t="shared" si="165"/>
        <v>0</v>
      </c>
      <c r="Q1533" s="109">
        <f t="shared" si="166"/>
        <v>0</v>
      </c>
      <c r="R1533" s="109">
        <f t="shared" si="167"/>
        <v>0</v>
      </c>
      <c r="S1533" s="425"/>
    </row>
    <row r="1534" spans="1:19" x14ac:dyDescent="0.3">
      <c r="A1534" s="421"/>
      <c r="B1534" s="424"/>
      <c r="C1534" s="421"/>
      <c r="D1534" s="421"/>
      <c r="E1534" s="421"/>
      <c r="F1534" s="421"/>
      <c r="G1534" s="421"/>
      <c r="H1534" s="421"/>
      <c r="I1534" s="220">
        <f>IF(B1534&gt;A_Stammdaten!$B$12,0,SUM(C1534,D1534,F1534,G1534)-SUM(E1534,H1534))</f>
        <v>0</v>
      </c>
      <c r="J1534" s="109">
        <f>IF(B1534&gt;2020,HLOOKUP(A_Stammdaten!$B$12,$L$4:$R$2504,ROW(B1534)-3,FALSE)+IF(OR(B1534=0,A_Stammdaten!$B$12&lt;B1534),0,I1534*1/20),0)</f>
        <v>0</v>
      </c>
      <c r="K1534" s="109">
        <f>IF(B1534&gt;2020,HLOOKUP(A_Stammdaten!$B$12,$L$4:$R$2504,ROW(B1534)-3,FALSE),0)</f>
        <v>0</v>
      </c>
      <c r="L1534" s="109">
        <f t="shared" si="161"/>
        <v>0</v>
      </c>
      <c r="M1534" s="109">
        <f t="shared" si="162"/>
        <v>0</v>
      </c>
      <c r="N1534" s="109">
        <f t="shared" si="163"/>
        <v>0</v>
      </c>
      <c r="O1534" s="109">
        <f t="shared" si="164"/>
        <v>0</v>
      </c>
      <c r="P1534" s="109">
        <f t="shared" si="165"/>
        <v>0</v>
      </c>
      <c r="Q1534" s="109">
        <f t="shared" si="166"/>
        <v>0</v>
      </c>
      <c r="R1534" s="109">
        <f t="shared" si="167"/>
        <v>0</v>
      </c>
      <c r="S1534" s="425"/>
    </row>
    <row r="1535" spans="1:19" x14ac:dyDescent="0.3">
      <c r="A1535" s="421"/>
      <c r="B1535" s="424"/>
      <c r="C1535" s="421"/>
      <c r="D1535" s="421"/>
      <c r="E1535" s="421"/>
      <c r="F1535" s="421"/>
      <c r="G1535" s="421"/>
      <c r="H1535" s="421"/>
      <c r="I1535" s="220">
        <f>IF(B1535&gt;A_Stammdaten!$B$12,0,SUM(C1535,D1535,F1535,G1535)-SUM(E1535,H1535))</f>
        <v>0</v>
      </c>
      <c r="J1535" s="109">
        <f>IF(B1535&gt;2020,HLOOKUP(A_Stammdaten!$B$12,$L$4:$R$2504,ROW(B1535)-3,FALSE)+IF(OR(B1535=0,A_Stammdaten!$B$12&lt;B1535),0,I1535*1/20),0)</f>
        <v>0</v>
      </c>
      <c r="K1535" s="109">
        <f>IF(B1535&gt;2020,HLOOKUP(A_Stammdaten!$B$12,$L$4:$R$2504,ROW(B1535)-3,FALSE),0)</f>
        <v>0</v>
      </c>
      <c r="L1535" s="109">
        <f t="shared" si="161"/>
        <v>0</v>
      </c>
      <c r="M1535" s="109">
        <f t="shared" si="162"/>
        <v>0</v>
      </c>
      <c r="N1535" s="109">
        <f t="shared" si="163"/>
        <v>0</v>
      </c>
      <c r="O1535" s="109">
        <f t="shared" si="164"/>
        <v>0</v>
      </c>
      <c r="P1535" s="109">
        <f t="shared" si="165"/>
        <v>0</v>
      </c>
      <c r="Q1535" s="109">
        <f t="shared" si="166"/>
        <v>0</v>
      </c>
      <c r="R1535" s="109">
        <f t="shared" si="167"/>
        <v>0</v>
      </c>
      <c r="S1535" s="425"/>
    </row>
    <row r="1536" spans="1:19" x14ac:dyDescent="0.3">
      <c r="A1536" s="421"/>
      <c r="B1536" s="424"/>
      <c r="C1536" s="421"/>
      <c r="D1536" s="421"/>
      <c r="E1536" s="421"/>
      <c r="F1536" s="421"/>
      <c r="G1536" s="421"/>
      <c r="H1536" s="421"/>
      <c r="I1536" s="220">
        <f>IF(B1536&gt;A_Stammdaten!$B$12,0,SUM(C1536,D1536,F1536,G1536)-SUM(E1536,H1536))</f>
        <v>0</v>
      </c>
      <c r="J1536" s="109">
        <f>IF(B1536&gt;2020,HLOOKUP(A_Stammdaten!$B$12,$L$4:$R$2504,ROW(B1536)-3,FALSE)+IF(OR(B1536=0,A_Stammdaten!$B$12&lt;B1536),0,I1536*1/20),0)</f>
        <v>0</v>
      </c>
      <c r="K1536" s="109">
        <f>IF(B1536&gt;2020,HLOOKUP(A_Stammdaten!$B$12,$L$4:$R$2504,ROW(B1536)-3,FALSE),0)</f>
        <v>0</v>
      </c>
      <c r="L1536" s="109">
        <f t="shared" si="161"/>
        <v>0</v>
      </c>
      <c r="M1536" s="109">
        <f t="shared" si="162"/>
        <v>0</v>
      </c>
      <c r="N1536" s="109">
        <f t="shared" si="163"/>
        <v>0</v>
      </c>
      <c r="O1536" s="109">
        <f t="shared" si="164"/>
        <v>0</v>
      </c>
      <c r="P1536" s="109">
        <f t="shared" si="165"/>
        <v>0</v>
      </c>
      <c r="Q1536" s="109">
        <f t="shared" si="166"/>
        <v>0</v>
      </c>
      <c r="R1536" s="109">
        <f t="shared" si="167"/>
        <v>0</v>
      </c>
      <c r="S1536" s="425"/>
    </row>
    <row r="1537" spans="1:19" x14ac:dyDescent="0.3">
      <c r="A1537" s="421"/>
      <c r="B1537" s="424"/>
      <c r="C1537" s="421"/>
      <c r="D1537" s="421"/>
      <c r="E1537" s="421"/>
      <c r="F1537" s="421"/>
      <c r="G1537" s="421"/>
      <c r="H1537" s="421"/>
      <c r="I1537" s="220">
        <f>IF(B1537&gt;A_Stammdaten!$B$12,0,SUM(C1537,D1537,F1537,G1537)-SUM(E1537,H1537))</f>
        <v>0</v>
      </c>
      <c r="J1537" s="109">
        <f>IF(B1537&gt;2020,HLOOKUP(A_Stammdaten!$B$12,$L$4:$R$2504,ROW(B1537)-3,FALSE)+IF(OR(B1537=0,A_Stammdaten!$B$12&lt;B1537),0,I1537*1/20),0)</f>
        <v>0</v>
      </c>
      <c r="K1537" s="109">
        <f>IF(B1537&gt;2020,HLOOKUP(A_Stammdaten!$B$12,$L$4:$R$2504,ROW(B1537)-3,FALSE),0)</f>
        <v>0</v>
      </c>
      <c r="L1537" s="109">
        <f t="shared" si="161"/>
        <v>0</v>
      </c>
      <c r="M1537" s="109">
        <f t="shared" si="162"/>
        <v>0</v>
      </c>
      <c r="N1537" s="109">
        <f t="shared" si="163"/>
        <v>0</v>
      </c>
      <c r="O1537" s="109">
        <f t="shared" si="164"/>
        <v>0</v>
      </c>
      <c r="P1537" s="109">
        <f t="shared" si="165"/>
        <v>0</v>
      </c>
      <c r="Q1537" s="109">
        <f t="shared" si="166"/>
        <v>0</v>
      </c>
      <c r="R1537" s="109">
        <f t="shared" si="167"/>
        <v>0</v>
      </c>
      <c r="S1537" s="425"/>
    </row>
    <row r="1538" spans="1:19" x14ac:dyDescent="0.3">
      <c r="A1538" s="421"/>
      <c r="B1538" s="424"/>
      <c r="C1538" s="421"/>
      <c r="D1538" s="421"/>
      <c r="E1538" s="421"/>
      <c r="F1538" s="421"/>
      <c r="G1538" s="421"/>
      <c r="H1538" s="421"/>
      <c r="I1538" s="220">
        <f>IF(B1538&gt;A_Stammdaten!$B$12,0,SUM(C1538,D1538,F1538,G1538)-SUM(E1538,H1538))</f>
        <v>0</v>
      </c>
      <c r="J1538" s="109">
        <f>IF(B1538&gt;2020,HLOOKUP(A_Stammdaten!$B$12,$L$4:$R$2504,ROW(B1538)-3,FALSE)+IF(OR(B1538=0,A_Stammdaten!$B$12&lt;B1538),0,I1538*1/20),0)</f>
        <v>0</v>
      </c>
      <c r="K1538" s="109">
        <f>IF(B1538&gt;2020,HLOOKUP(A_Stammdaten!$B$12,$L$4:$R$2504,ROW(B1538)-3,FALSE),0)</f>
        <v>0</v>
      </c>
      <c r="L1538" s="109">
        <f t="shared" si="161"/>
        <v>0</v>
      </c>
      <c r="M1538" s="109">
        <f t="shared" si="162"/>
        <v>0</v>
      </c>
      <c r="N1538" s="109">
        <f t="shared" si="163"/>
        <v>0</v>
      </c>
      <c r="O1538" s="109">
        <f t="shared" si="164"/>
        <v>0</v>
      </c>
      <c r="P1538" s="109">
        <f t="shared" si="165"/>
        <v>0</v>
      </c>
      <c r="Q1538" s="109">
        <f t="shared" si="166"/>
        <v>0</v>
      </c>
      <c r="R1538" s="109">
        <f t="shared" si="167"/>
        <v>0</v>
      </c>
      <c r="S1538" s="425"/>
    </row>
    <row r="1539" spans="1:19" x14ac:dyDescent="0.3">
      <c r="A1539" s="421"/>
      <c r="B1539" s="424"/>
      <c r="C1539" s="421"/>
      <c r="D1539" s="421"/>
      <c r="E1539" s="421"/>
      <c r="F1539" s="421"/>
      <c r="G1539" s="421"/>
      <c r="H1539" s="421"/>
      <c r="I1539" s="220">
        <f>IF(B1539&gt;A_Stammdaten!$B$12,0,SUM(C1539,D1539,F1539,G1539)-SUM(E1539,H1539))</f>
        <v>0</v>
      </c>
      <c r="J1539" s="109">
        <f>IF(B1539&gt;2020,HLOOKUP(A_Stammdaten!$B$12,$L$4:$R$2504,ROW(B1539)-3,FALSE)+IF(OR(B1539=0,A_Stammdaten!$B$12&lt;B1539),0,I1539*1/20),0)</f>
        <v>0</v>
      </c>
      <c r="K1539" s="109">
        <f>IF(B1539&gt;2020,HLOOKUP(A_Stammdaten!$B$12,$L$4:$R$2504,ROW(B1539)-3,FALSE),0)</f>
        <v>0</v>
      </c>
      <c r="L1539" s="109">
        <f t="shared" si="161"/>
        <v>0</v>
      </c>
      <c r="M1539" s="109">
        <f t="shared" si="162"/>
        <v>0</v>
      </c>
      <c r="N1539" s="109">
        <f t="shared" si="163"/>
        <v>0</v>
      </c>
      <c r="O1539" s="109">
        <f t="shared" si="164"/>
        <v>0</v>
      </c>
      <c r="P1539" s="109">
        <f t="shared" si="165"/>
        <v>0</v>
      </c>
      <c r="Q1539" s="109">
        <f t="shared" si="166"/>
        <v>0</v>
      </c>
      <c r="R1539" s="109">
        <f t="shared" si="167"/>
        <v>0</v>
      </c>
      <c r="S1539" s="425"/>
    </row>
    <row r="1540" spans="1:19" x14ac:dyDescent="0.3">
      <c r="A1540" s="421"/>
      <c r="B1540" s="424"/>
      <c r="C1540" s="421"/>
      <c r="D1540" s="421"/>
      <c r="E1540" s="421"/>
      <c r="F1540" s="421"/>
      <c r="G1540" s="421"/>
      <c r="H1540" s="421"/>
      <c r="I1540" s="220">
        <f>IF(B1540&gt;A_Stammdaten!$B$12,0,SUM(C1540,D1540,F1540,G1540)-SUM(E1540,H1540))</f>
        <v>0</v>
      </c>
      <c r="J1540" s="109">
        <f>IF(B1540&gt;2020,HLOOKUP(A_Stammdaten!$B$12,$L$4:$R$2504,ROW(B1540)-3,FALSE)+IF(OR(B1540=0,A_Stammdaten!$B$12&lt;B1540),0,I1540*1/20),0)</f>
        <v>0</v>
      </c>
      <c r="K1540" s="109">
        <f>IF(B1540&gt;2020,HLOOKUP(A_Stammdaten!$B$12,$L$4:$R$2504,ROW(B1540)-3,FALSE),0)</f>
        <v>0</v>
      </c>
      <c r="L1540" s="109">
        <f t="shared" si="161"/>
        <v>0</v>
      </c>
      <c r="M1540" s="109">
        <f t="shared" si="162"/>
        <v>0</v>
      </c>
      <c r="N1540" s="109">
        <f t="shared" si="163"/>
        <v>0</v>
      </c>
      <c r="O1540" s="109">
        <f t="shared" si="164"/>
        <v>0</v>
      </c>
      <c r="P1540" s="109">
        <f t="shared" si="165"/>
        <v>0</v>
      </c>
      <c r="Q1540" s="109">
        <f t="shared" si="166"/>
        <v>0</v>
      </c>
      <c r="R1540" s="109">
        <f t="shared" si="167"/>
        <v>0</v>
      </c>
      <c r="S1540" s="425"/>
    </row>
    <row r="1541" spans="1:19" x14ac:dyDescent="0.3">
      <c r="A1541" s="421"/>
      <c r="B1541" s="424"/>
      <c r="C1541" s="421"/>
      <c r="D1541" s="421"/>
      <c r="E1541" s="421"/>
      <c r="F1541" s="421"/>
      <c r="G1541" s="421"/>
      <c r="H1541" s="421"/>
      <c r="I1541" s="220">
        <f>IF(B1541&gt;A_Stammdaten!$B$12,0,SUM(C1541,D1541,F1541,G1541)-SUM(E1541,H1541))</f>
        <v>0</v>
      </c>
      <c r="J1541" s="109">
        <f>IF(B1541&gt;2020,HLOOKUP(A_Stammdaten!$B$12,$L$4:$R$2504,ROW(B1541)-3,FALSE)+IF(OR(B1541=0,A_Stammdaten!$B$12&lt;B1541),0,I1541*1/20),0)</f>
        <v>0</v>
      </c>
      <c r="K1541" s="109">
        <f>IF(B1541&gt;2020,HLOOKUP(A_Stammdaten!$B$12,$L$4:$R$2504,ROW(B1541)-3,FALSE),0)</f>
        <v>0</v>
      </c>
      <c r="L1541" s="109">
        <f t="shared" si="161"/>
        <v>0</v>
      </c>
      <c r="M1541" s="109">
        <f t="shared" si="162"/>
        <v>0</v>
      </c>
      <c r="N1541" s="109">
        <f t="shared" si="163"/>
        <v>0</v>
      </c>
      <c r="O1541" s="109">
        <f t="shared" si="164"/>
        <v>0</v>
      </c>
      <c r="P1541" s="109">
        <f t="shared" si="165"/>
        <v>0</v>
      </c>
      <c r="Q1541" s="109">
        <f t="shared" si="166"/>
        <v>0</v>
      </c>
      <c r="R1541" s="109">
        <f t="shared" si="167"/>
        <v>0</v>
      </c>
      <c r="S1541" s="425"/>
    </row>
    <row r="1542" spans="1:19" x14ac:dyDescent="0.3">
      <c r="A1542" s="421"/>
      <c r="B1542" s="424"/>
      <c r="C1542" s="421"/>
      <c r="D1542" s="421"/>
      <c r="E1542" s="421"/>
      <c r="F1542" s="421"/>
      <c r="G1542" s="421"/>
      <c r="H1542" s="421"/>
      <c r="I1542" s="220">
        <f>IF(B1542&gt;A_Stammdaten!$B$12,0,SUM(C1542,D1542,F1542,G1542)-SUM(E1542,H1542))</f>
        <v>0</v>
      </c>
      <c r="J1542" s="109">
        <f>IF(B1542&gt;2020,HLOOKUP(A_Stammdaten!$B$12,$L$4:$R$2504,ROW(B1542)-3,FALSE)+IF(OR(B1542=0,A_Stammdaten!$B$12&lt;B1542),0,I1542*1/20),0)</f>
        <v>0</v>
      </c>
      <c r="K1542" s="109">
        <f>IF(B1542&gt;2020,HLOOKUP(A_Stammdaten!$B$12,$L$4:$R$2504,ROW(B1542)-3,FALSE),0)</f>
        <v>0</v>
      </c>
      <c r="L1542" s="109">
        <f t="shared" ref="L1542:L1605" si="168">IF(B1542&gt;2020,IF(OR($I1542=0,L$4&lt;$B1542,$B1542=0,20-(L$4-$B1542)=0),0,$I1542*(19-(L$4-$B1542))/20),0)</f>
        <v>0</v>
      </c>
      <c r="M1542" s="109">
        <f t="shared" ref="M1542:M1605" si="169">IF(B1542&gt;2020,IF(OR($I1542=0,M$4&lt;$B1542,$B1542=0,20-(M$4-$B1542)=0),0,$I1542*(19-(M$4-$B1542))/20),0)</f>
        <v>0</v>
      </c>
      <c r="N1542" s="109">
        <f t="shared" ref="N1542:N1605" si="170">IF(B1542&gt;2020,IF(OR($I1542=0,N$4&lt;$B1542,$B1542=0,20-(N$4-$B1542)=0),0,$I1542*(19-(N$4-$B1542))/20),0)</f>
        <v>0</v>
      </c>
      <c r="O1542" s="109">
        <f t="shared" ref="O1542:O1605" si="171">IF(B1542&gt;2020,IF(OR($I1542=0,O$4&lt;$B1542,$B1542=0,20-(O$4-$B1542)=0),0,$I1542*(19-(O$4-$B1542))/20),0)</f>
        <v>0</v>
      </c>
      <c r="P1542" s="109">
        <f t="shared" ref="P1542:P1605" si="172">IF(B1542&gt;2020,IF(OR($I1542=0,P$4&lt;$B1542,$B1542=0,20-(P$4-$B1542)=0),0,$I1542*(19-(P$4-$B1542))/20),0)</f>
        <v>0</v>
      </c>
      <c r="Q1542" s="109">
        <f t="shared" ref="Q1542:Q1605" si="173">IF(B1542&gt;2020,IF(OR($I1542=0,Q$4&lt;$B1542,$B1542=0,20-(Q$4-$B1542)=0),0,$I1542*(19-(Q$4-$B1542))/20),0)</f>
        <v>0</v>
      </c>
      <c r="R1542" s="109">
        <f t="shared" ref="R1542:R1605" si="174">IF(B1542&gt;2020,IF(OR($I1542=0,R$4&lt;$B1542,$B1542=0,20-(R$4-$B1542)=0),0,$I1542*(19-(R$4-$B1542))/20),0)</f>
        <v>0</v>
      </c>
      <c r="S1542" s="425"/>
    </row>
    <row r="1543" spans="1:19" x14ac:dyDescent="0.3">
      <c r="A1543" s="421"/>
      <c r="B1543" s="424"/>
      <c r="C1543" s="421"/>
      <c r="D1543" s="421"/>
      <c r="E1543" s="421"/>
      <c r="F1543" s="421"/>
      <c r="G1543" s="421"/>
      <c r="H1543" s="421"/>
      <c r="I1543" s="220">
        <f>IF(B1543&gt;A_Stammdaten!$B$12,0,SUM(C1543,D1543,F1543,G1543)-SUM(E1543,H1543))</f>
        <v>0</v>
      </c>
      <c r="J1543" s="109">
        <f>IF(B1543&gt;2020,HLOOKUP(A_Stammdaten!$B$12,$L$4:$R$2504,ROW(B1543)-3,FALSE)+IF(OR(B1543=0,A_Stammdaten!$B$12&lt;B1543),0,I1543*1/20),0)</f>
        <v>0</v>
      </c>
      <c r="K1543" s="109">
        <f>IF(B1543&gt;2020,HLOOKUP(A_Stammdaten!$B$12,$L$4:$R$2504,ROW(B1543)-3,FALSE),0)</f>
        <v>0</v>
      </c>
      <c r="L1543" s="109">
        <f t="shared" si="168"/>
        <v>0</v>
      </c>
      <c r="M1543" s="109">
        <f t="shared" si="169"/>
        <v>0</v>
      </c>
      <c r="N1543" s="109">
        <f t="shared" si="170"/>
        <v>0</v>
      </c>
      <c r="O1543" s="109">
        <f t="shared" si="171"/>
        <v>0</v>
      </c>
      <c r="P1543" s="109">
        <f t="shared" si="172"/>
        <v>0</v>
      </c>
      <c r="Q1543" s="109">
        <f t="shared" si="173"/>
        <v>0</v>
      </c>
      <c r="R1543" s="109">
        <f t="shared" si="174"/>
        <v>0</v>
      </c>
      <c r="S1543" s="425"/>
    </row>
    <row r="1544" spans="1:19" x14ac:dyDescent="0.3">
      <c r="A1544" s="421"/>
      <c r="B1544" s="424"/>
      <c r="C1544" s="421"/>
      <c r="D1544" s="421"/>
      <c r="E1544" s="421"/>
      <c r="F1544" s="421"/>
      <c r="G1544" s="421"/>
      <c r="H1544" s="421"/>
      <c r="I1544" s="220">
        <f>IF(B1544&gt;A_Stammdaten!$B$12,0,SUM(C1544,D1544,F1544,G1544)-SUM(E1544,H1544))</f>
        <v>0</v>
      </c>
      <c r="J1544" s="109">
        <f>IF(B1544&gt;2020,HLOOKUP(A_Stammdaten!$B$12,$L$4:$R$2504,ROW(B1544)-3,FALSE)+IF(OR(B1544=0,A_Stammdaten!$B$12&lt;B1544),0,I1544*1/20),0)</f>
        <v>0</v>
      </c>
      <c r="K1544" s="109">
        <f>IF(B1544&gt;2020,HLOOKUP(A_Stammdaten!$B$12,$L$4:$R$2504,ROW(B1544)-3,FALSE),0)</f>
        <v>0</v>
      </c>
      <c r="L1544" s="109">
        <f t="shared" si="168"/>
        <v>0</v>
      </c>
      <c r="M1544" s="109">
        <f t="shared" si="169"/>
        <v>0</v>
      </c>
      <c r="N1544" s="109">
        <f t="shared" si="170"/>
        <v>0</v>
      </c>
      <c r="O1544" s="109">
        <f t="shared" si="171"/>
        <v>0</v>
      </c>
      <c r="P1544" s="109">
        <f t="shared" si="172"/>
        <v>0</v>
      </c>
      <c r="Q1544" s="109">
        <f t="shared" si="173"/>
        <v>0</v>
      </c>
      <c r="R1544" s="109">
        <f t="shared" si="174"/>
        <v>0</v>
      </c>
      <c r="S1544" s="425"/>
    </row>
    <row r="1545" spans="1:19" x14ac:dyDescent="0.3">
      <c r="A1545" s="421"/>
      <c r="B1545" s="424"/>
      <c r="C1545" s="421"/>
      <c r="D1545" s="421"/>
      <c r="E1545" s="421"/>
      <c r="F1545" s="421"/>
      <c r="G1545" s="421"/>
      <c r="H1545" s="421"/>
      <c r="I1545" s="220">
        <f>IF(B1545&gt;A_Stammdaten!$B$12,0,SUM(C1545,D1545,F1545,G1545)-SUM(E1545,H1545))</f>
        <v>0</v>
      </c>
      <c r="J1545" s="109">
        <f>IF(B1545&gt;2020,HLOOKUP(A_Stammdaten!$B$12,$L$4:$R$2504,ROW(B1545)-3,FALSE)+IF(OR(B1545=0,A_Stammdaten!$B$12&lt;B1545),0,I1545*1/20),0)</f>
        <v>0</v>
      </c>
      <c r="K1545" s="109">
        <f>IF(B1545&gt;2020,HLOOKUP(A_Stammdaten!$B$12,$L$4:$R$2504,ROW(B1545)-3,FALSE),0)</f>
        <v>0</v>
      </c>
      <c r="L1545" s="109">
        <f t="shared" si="168"/>
        <v>0</v>
      </c>
      <c r="M1545" s="109">
        <f t="shared" si="169"/>
        <v>0</v>
      </c>
      <c r="N1545" s="109">
        <f t="shared" si="170"/>
        <v>0</v>
      </c>
      <c r="O1545" s="109">
        <f t="shared" si="171"/>
        <v>0</v>
      </c>
      <c r="P1545" s="109">
        <f t="shared" si="172"/>
        <v>0</v>
      </c>
      <c r="Q1545" s="109">
        <f t="shared" si="173"/>
        <v>0</v>
      </c>
      <c r="R1545" s="109">
        <f t="shared" si="174"/>
        <v>0</v>
      </c>
      <c r="S1545" s="425"/>
    </row>
    <row r="1546" spans="1:19" x14ac:dyDescent="0.3">
      <c r="A1546" s="421"/>
      <c r="B1546" s="424"/>
      <c r="C1546" s="421"/>
      <c r="D1546" s="421"/>
      <c r="E1546" s="421"/>
      <c r="F1546" s="421"/>
      <c r="G1546" s="421"/>
      <c r="H1546" s="421"/>
      <c r="I1546" s="220">
        <f>IF(B1546&gt;A_Stammdaten!$B$12,0,SUM(C1546,D1546,F1546,G1546)-SUM(E1546,H1546))</f>
        <v>0</v>
      </c>
      <c r="J1546" s="109">
        <f>IF(B1546&gt;2020,HLOOKUP(A_Stammdaten!$B$12,$L$4:$R$2504,ROW(B1546)-3,FALSE)+IF(OR(B1546=0,A_Stammdaten!$B$12&lt;B1546),0,I1546*1/20),0)</f>
        <v>0</v>
      </c>
      <c r="K1546" s="109">
        <f>IF(B1546&gt;2020,HLOOKUP(A_Stammdaten!$B$12,$L$4:$R$2504,ROW(B1546)-3,FALSE),0)</f>
        <v>0</v>
      </c>
      <c r="L1546" s="109">
        <f t="shared" si="168"/>
        <v>0</v>
      </c>
      <c r="M1546" s="109">
        <f t="shared" si="169"/>
        <v>0</v>
      </c>
      <c r="N1546" s="109">
        <f t="shared" si="170"/>
        <v>0</v>
      </c>
      <c r="O1546" s="109">
        <f t="shared" si="171"/>
        <v>0</v>
      </c>
      <c r="P1546" s="109">
        <f t="shared" si="172"/>
        <v>0</v>
      </c>
      <c r="Q1546" s="109">
        <f t="shared" si="173"/>
        <v>0</v>
      </c>
      <c r="R1546" s="109">
        <f t="shared" si="174"/>
        <v>0</v>
      </c>
      <c r="S1546" s="425"/>
    </row>
    <row r="1547" spans="1:19" x14ac:dyDescent="0.3">
      <c r="A1547" s="421"/>
      <c r="B1547" s="424"/>
      <c r="C1547" s="421"/>
      <c r="D1547" s="421"/>
      <c r="E1547" s="421"/>
      <c r="F1547" s="421"/>
      <c r="G1547" s="421"/>
      <c r="H1547" s="421"/>
      <c r="I1547" s="220">
        <f>IF(B1547&gt;A_Stammdaten!$B$12,0,SUM(C1547,D1547,F1547,G1547)-SUM(E1547,H1547))</f>
        <v>0</v>
      </c>
      <c r="J1547" s="109">
        <f>IF(B1547&gt;2020,HLOOKUP(A_Stammdaten!$B$12,$L$4:$R$2504,ROW(B1547)-3,FALSE)+IF(OR(B1547=0,A_Stammdaten!$B$12&lt;B1547),0,I1547*1/20),0)</f>
        <v>0</v>
      </c>
      <c r="K1547" s="109">
        <f>IF(B1547&gt;2020,HLOOKUP(A_Stammdaten!$B$12,$L$4:$R$2504,ROW(B1547)-3,FALSE),0)</f>
        <v>0</v>
      </c>
      <c r="L1547" s="109">
        <f t="shared" si="168"/>
        <v>0</v>
      </c>
      <c r="M1547" s="109">
        <f t="shared" si="169"/>
        <v>0</v>
      </c>
      <c r="N1547" s="109">
        <f t="shared" si="170"/>
        <v>0</v>
      </c>
      <c r="O1547" s="109">
        <f t="shared" si="171"/>
        <v>0</v>
      </c>
      <c r="P1547" s="109">
        <f t="shared" si="172"/>
        <v>0</v>
      </c>
      <c r="Q1547" s="109">
        <f t="shared" si="173"/>
        <v>0</v>
      </c>
      <c r="R1547" s="109">
        <f t="shared" si="174"/>
        <v>0</v>
      </c>
      <c r="S1547" s="425"/>
    </row>
    <row r="1548" spans="1:19" x14ac:dyDescent="0.3">
      <c r="A1548" s="421"/>
      <c r="B1548" s="424"/>
      <c r="C1548" s="421"/>
      <c r="D1548" s="421"/>
      <c r="E1548" s="421"/>
      <c r="F1548" s="421"/>
      <c r="G1548" s="421"/>
      <c r="H1548" s="421"/>
      <c r="I1548" s="220">
        <f>IF(B1548&gt;A_Stammdaten!$B$12,0,SUM(C1548,D1548,F1548,G1548)-SUM(E1548,H1548))</f>
        <v>0</v>
      </c>
      <c r="J1548" s="109">
        <f>IF(B1548&gt;2020,HLOOKUP(A_Stammdaten!$B$12,$L$4:$R$2504,ROW(B1548)-3,FALSE)+IF(OR(B1548=0,A_Stammdaten!$B$12&lt;B1548),0,I1548*1/20),0)</f>
        <v>0</v>
      </c>
      <c r="K1548" s="109">
        <f>IF(B1548&gt;2020,HLOOKUP(A_Stammdaten!$B$12,$L$4:$R$2504,ROW(B1548)-3,FALSE),0)</f>
        <v>0</v>
      </c>
      <c r="L1548" s="109">
        <f t="shared" si="168"/>
        <v>0</v>
      </c>
      <c r="M1548" s="109">
        <f t="shared" si="169"/>
        <v>0</v>
      </c>
      <c r="N1548" s="109">
        <f t="shared" si="170"/>
        <v>0</v>
      </c>
      <c r="O1548" s="109">
        <f t="shared" si="171"/>
        <v>0</v>
      </c>
      <c r="P1548" s="109">
        <f t="shared" si="172"/>
        <v>0</v>
      </c>
      <c r="Q1548" s="109">
        <f t="shared" si="173"/>
        <v>0</v>
      </c>
      <c r="R1548" s="109">
        <f t="shared" si="174"/>
        <v>0</v>
      </c>
      <c r="S1548" s="425"/>
    </row>
    <row r="1549" spans="1:19" x14ac:dyDescent="0.3">
      <c r="A1549" s="421"/>
      <c r="B1549" s="424"/>
      <c r="C1549" s="421"/>
      <c r="D1549" s="421"/>
      <c r="E1549" s="421"/>
      <c r="F1549" s="421"/>
      <c r="G1549" s="421"/>
      <c r="H1549" s="421"/>
      <c r="I1549" s="220">
        <f>IF(B1549&gt;A_Stammdaten!$B$12,0,SUM(C1549,D1549,F1549,G1549)-SUM(E1549,H1549))</f>
        <v>0</v>
      </c>
      <c r="J1549" s="109">
        <f>IF(B1549&gt;2020,HLOOKUP(A_Stammdaten!$B$12,$L$4:$R$2504,ROW(B1549)-3,FALSE)+IF(OR(B1549=0,A_Stammdaten!$B$12&lt;B1549),0,I1549*1/20),0)</f>
        <v>0</v>
      </c>
      <c r="K1549" s="109">
        <f>IF(B1549&gt;2020,HLOOKUP(A_Stammdaten!$B$12,$L$4:$R$2504,ROW(B1549)-3,FALSE),0)</f>
        <v>0</v>
      </c>
      <c r="L1549" s="109">
        <f t="shared" si="168"/>
        <v>0</v>
      </c>
      <c r="M1549" s="109">
        <f t="shared" si="169"/>
        <v>0</v>
      </c>
      <c r="N1549" s="109">
        <f t="shared" si="170"/>
        <v>0</v>
      </c>
      <c r="O1549" s="109">
        <f t="shared" si="171"/>
        <v>0</v>
      </c>
      <c r="P1549" s="109">
        <f t="shared" si="172"/>
        <v>0</v>
      </c>
      <c r="Q1549" s="109">
        <f t="shared" si="173"/>
        <v>0</v>
      </c>
      <c r="R1549" s="109">
        <f t="shared" si="174"/>
        <v>0</v>
      </c>
      <c r="S1549" s="425"/>
    </row>
    <row r="1550" spans="1:19" x14ac:dyDescent="0.3">
      <c r="A1550" s="421"/>
      <c r="B1550" s="424"/>
      <c r="C1550" s="421"/>
      <c r="D1550" s="421"/>
      <c r="E1550" s="421"/>
      <c r="F1550" s="421"/>
      <c r="G1550" s="421"/>
      <c r="H1550" s="421"/>
      <c r="I1550" s="220">
        <f>IF(B1550&gt;A_Stammdaten!$B$12,0,SUM(C1550,D1550,F1550,G1550)-SUM(E1550,H1550))</f>
        <v>0</v>
      </c>
      <c r="J1550" s="109">
        <f>IF(B1550&gt;2020,HLOOKUP(A_Stammdaten!$B$12,$L$4:$R$2504,ROW(B1550)-3,FALSE)+IF(OR(B1550=0,A_Stammdaten!$B$12&lt;B1550),0,I1550*1/20),0)</f>
        <v>0</v>
      </c>
      <c r="K1550" s="109">
        <f>IF(B1550&gt;2020,HLOOKUP(A_Stammdaten!$B$12,$L$4:$R$2504,ROW(B1550)-3,FALSE),0)</f>
        <v>0</v>
      </c>
      <c r="L1550" s="109">
        <f t="shared" si="168"/>
        <v>0</v>
      </c>
      <c r="M1550" s="109">
        <f t="shared" si="169"/>
        <v>0</v>
      </c>
      <c r="N1550" s="109">
        <f t="shared" si="170"/>
        <v>0</v>
      </c>
      <c r="O1550" s="109">
        <f t="shared" si="171"/>
        <v>0</v>
      </c>
      <c r="P1550" s="109">
        <f t="shared" si="172"/>
        <v>0</v>
      </c>
      <c r="Q1550" s="109">
        <f t="shared" si="173"/>
        <v>0</v>
      </c>
      <c r="R1550" s="109">
        <f t="shared" si="174"/>
        <v>0</v>
      </c>
      <c r="S1550" s="425"/>
    </row>
    <row r="1551" spans="1:19" x14ac:dyDescent="0.3">
      <c r="A1551" s="421"/>
      <c r="B1551" s="424"/>
      <c r="C1551" s="421"/>
      <c r="D1551" s="421"/>
      <c r="E1551" s="421"/>
      <c r="F1551" s="421"/>
      <c r="G1551" s="421"/>
      <c r="H1551" s="421"/>
      <c r="I1551" s="220">
        <f>IF(B1551&gt;A_Stammdaten!$B$12,0,SUM(C1551,D1551,F1551,G1551)-SUM(E1551,H1551))</f>
        <v>0</v>
      </c>
      <c r="J1551" s="109">
        <f>IF(B1551&gt;2020,HLOOKUP(A_Stammdaten!$B$12,$L$4:$R$2504,ROW(B1551)-3,FALSE)+IF(OR(B1551=0,A_Stammdaten!$B$12&lt;B1551),0,I1551*1/20),0)</f>
        <v>0</v>
      </c>
      <c r="K1551" s="109">
        <f>IF(B1551&gt;2020,HLOOKUP(A_Stammdaten!$B$12,$L$4:$R$2504,ROW(B1551)-3,FALSE),0)</f>
        <v>0</v>
      </c>
      <c r="L1551" s="109">
        <f t="shared" si="168"/>
        <v>0</v>
      </c>
      <c r="M1551" s="109">
        <f t="shared" si="169"/>
        <v>0</v>
      </c>
      <c r="N1551" s="109">
        <f t="shared" si="170"/>
        <v>0</v>
      </c>
      <c r="O1551" s="109">
        <f t="shared" si="171"/>
        <v>0</v>
      </c>
      <c r="P1551" s="109">
        <f t="shared" si="172"/>
        <v>0</v>
      </c>
      <c r="Q1551" s="109">
        <f t="shared" si="173"/>
        <v>0</v>
      </c>
      <c r="R1551" s="109">
        <f t="shared" si="174"/>
        <v>0</v>
      </c>
      <c r="S1551" s="425"/>
    </row>
    <row r="1552" spans="1:19" x14ac:dyDescent="0.3">
      <c r="A1552" s="421"/>
      <c r="B1552" s="424"/>
      <c r="C1552" s="421"/>
      <c r="D1552" s="421"/>
      <c r="E1552" s="421"/>
      <c r="F1552" s="421"/>
      <c r="G1552" s="421"/>
      <c r="H1552" s="421"/>
      <c r="I1552" s="220">
        <f>IF(B1552&gt;A_Stammdaten!$B$12,0,SUM(C1552,D1552,F1552,G1552)-SUM(E1552,H1552))</f>
        <v>0</v>
      </c>
      <c r="J1552" s="109">
        <f>IF(B1552&gt;2020,HLOOKUP(A_Stammdaten!$B$12,$L$4:$R$2504,ROW(B1552)-3,FALSE)+IF(OR(B1552=0,A_Stammdaten!$B$12&lt;B1552),0,I1552*1/20),0)</f>
        <v>0</v>
      </c>
      <c r="K1552" s="109">
        <f>IF(B1552&gt;2020,HLOOKUP(A_Stammdaten!$B$12,$L$4:$R$2504,ROW(B1552)-3,FALSE),0)</f>
        <v>0</v>
      </c>
      <c r="L1552" s="109">
        <f t="shared" si="168"/>
        <v>0</v>
      </c>
      <c r="M1552" s="109">
        <f t="shared" si="169"/>
        <v>0</v>
      </c>
      <c r="N1552" s="109">
        <f t="shared" si="170"/>
        <v>0</v>
      </c>
      <c r="O1552" s="109">
        <f t="shared" si="171"/>
        <v>0</v>
      </c>
      <c r="P1552" s="109">
        <f t="shared" si="172"/>
        <v>0</v>
      </c>
      <c r="Q1552" s="109">
        <f t="shared" si="173"/>
        <v>0</v>
      </c>
      <c r="R1552" s="109">
        <f t="shared" si="174"/>
        <v>0</v>
      </c>
      <c r="S1552" s="425"/>
    </row>
    <row r="1553" spans="1:19" x14ac:dyDescent="0.3">
      <c r="A1553" s="421"/>
      <c r="B1553" s="424"/>
      <c r="C1553" s="421"/>
      <c r="D1553" s="421"/>
      <c r="E1553" s="421"/>
      <c r="F1553" s="421"/>
      <c r="G1553" s="421"/>
      <c r="H1553" s="421"/>
      <c r="I1553" s="220">
        <f>IF(B1553&gt;A_Stammdaten!$B$12,0,SUM(C1553,D1553,F1553,G1553)-SUM(E1553,H1553))</f>
        <v>0</v>
      </c>
      <c r="J1553" s="109">
        <f>IF(B1553&gt;2020,HLOOKUP(A_Stammdaten!$B$12,$L$4:$R$2504,ROW(B1553)-3,FALSE)+IF(OR(B1553=0,A_Stammdaten!$B$12&lt;B1553),0,I1553*1/20),0)</f>
        <v>0</v>
      </c>
      <c r="K1553" s="109">
        <f>IF(B1553&gt;2020,HLOOKUP(A_Stammdaten!$B$12,$L$4:$R$2504,ROW(B1553)-3,FALSE),0)</f>
        <v>0</v>
      </c>
      <c r="L1553" s="109">
        <f t="shared" si="168"/>
        <v>0</v>
      </c>
      <c r="M1553" s="109">
        <f t="shared" si="169"/>
        <v>0</v>
      </c>
      <c r="N1553" s="109">
        <f t="shared" si="170"/>
        <v>0</v>
      </c>
      <c r="O1553" s="109">
        <f t="shared" si="171"/>
        <v>0</v>
      </c>
      <c r="P1553" s="109">
        <f t="shared" si="172"/>
        <v>0</v>
      </c>
      <c r="Q1553" s="109">
        <f t="shared" si="173"/>
        <v>0</v>
      </c>
      <c r="R1553" s="109">
        <f t="shared" si="174"/>
        <v>0</v>
      </c>
      <c r="S1553" s="425"/>
    </row>
    <row r="1554" spans="1:19" x14ac:dyDescent="0.3">
      <c r="A1554" s="421"/>
      <c r="B1554" s="424"/>
      <c r="C1554" s="421"/>
      <c r="D1554" s="421"/>
      <c r="E1554" s="421"/>
      <c r="F1554" s="421"/>
      <c r="G1554" s="421"/>
      <c r="H1554" s="421"/>
      <c r="I1554" s="220">
        <f>IF(B1554&gt;A_Stammdaten!$B$12,0,SUM(C1554,D1554,F1554,G1554)-SUM(E1554,H1554))</f>
        <v>0</v>
      </c>
      <c r="J1554" s="109">
        <f>IF(B1554&gt;2020,HLOOKUP(A_Stammdaten!$B$12,$L$4:$R$2504,ROW(B1554)-3,FALSE)+IF(OR(B1554=0,A_Stammdaten!$B$12&lt;B1554),0,I1554*1/20),0)</f>
        <v>0</v>
      </c>
      <c r="K1554" s="109">
        <f>IF(B1554&gt;2020,HLOOKUP(A_Stammdaten!$B$12,$L$4:$R$2504,ROW(B1554)-3,FALSE),0)</f>
        <v>0</v>
      </c>
      <c r="L1554" s="109">
        <f t="shared" si="168"/>
        <v>0</v>
      </c>
      <c r="M1554" s="109">
        <f t="shared" si="169"/>
        <v>0</v>
      </c>
      <c r="N1554" s="109">
        <f t="shared" si="170"/>
        <v>0</v>
      </c>
      <c r="O1554" s="109">
        <f t="shared" si="171"/>
        <v>0</v>
      </c>
      <c r="P1554" s="109">
        <f t="shared" si="172"/>
        <v>0</v>
      </c>
      <c r="Q1554" s="109">
        <f t="shared" si="173"/>
        <v>0</v>
      </c>
      <c r="R1554" s="109">
        <f t="shared" si="174"/>
        <v>0</v>
      </c>
      <c r="S1554" s="425"/>
    </row>
    <row r="1555" spans="1:19" x14ac:dyDescent="0.3">
      <c r="A1555" s="421"/>
      <c r="B1555" s="424"/>
      <c r="C1555" s="421"/>
      <c r="D1555" s="421"/>
      <c r="E1555" s="421"/>
      <c r="F1555" s="421"/>
      <c r="G1555" s="421"/>
      <c r="H1555" s="421"/>
      <c r="I1555" s="220">
        <f>IF(B1555&gt;A_Stammdaten!$B$12,0,SUM(C1555,D1555,F1555,G1555)-SUM(E1555,H1555))</f>
        <v>0</v>
      </c>
      <c r="J1555" s="109">
        <f>IF(B1555&gt;2020,HLOOKUP(A_Stammdaten!$B$12,$L$4:$R$2504,ROW(B1555)-3,FALSE)+IF(OR(B1555=0,A_Stammdaten!$B$12&lt;B1555),0,I1555*1/20),0)</f>
        <v>0</v>
      </c>
      <c r="K1555" s="109">
        <f>IF(B1555&gt;2020,HLOOKUP(A_Stammdaten!$B$12,$L$4:$R$2504,ROW(B1555)-3,FALSE),0)</f>
        <v>0</v>
      </c>
      <c r="L1555" s="109">
        <f t="shared" si="168"/>
        <v>0</v>
      </c>
      <c r="M1555" s="109">
        <f t="shared" si="169"/>
        <v>0</v>
      </c>
      <c r="N1555" s="109">
        <f t="shared" si="170"/>
        <v>0</v>
      </c>
      <c r="O1555" s="109">
        <f t="shared" si="171"/>
        <v>0</v>
      </c>
      <c r="P1555" s="109">
        <f t="shared" si="172"/>
        <v>0</v>
      </c>
      <c r="Q1555" s="109">
        <f t="shared" si="173"/>
        <v>0</v>
      </c>
      <c r="R1555" s="109">
        <f t="shared" si="174"/>
        <v>0</v>
      </c>
      <c r="S1555" s="425"/>
    </row>
    <row r="1556" spans="1:19" x14ac:dyDescent="0.3">
      <c r="A1556" s="421"/>
      <c r="B1556" s="424"/>
      <c r="C1556" s="421"/>
      <c r="D1556" s="421"/>
      <c r="E1556" s="421"/>
      <c r="F1556" s="421"/>
      <c r="G1556" s="421"/>
      <c r="H1556" s="421"/>
      <c r="I1556" s="220">
        <f>IF(B1556&gt;A_Stammdaten!$B$12,0,SUM(C1556,D1556,F1556,G1556)-SUM(E1556,H1556))</f>
        <v>0</v>
      </c>
      <c r="J1556" s="109">
        <f>IF(B1556&gt;2020,HLOOKUP(A_Stammdaten!$B$12,$L$4:$R$2504,ROW(B1556)-3,FALSE)+IF(OR(B1556=0,A_Stammdaten!$B$12&lt;B1556),0,I1556*1/20),0)</f>
        <v>0</v>
      </c>
      <c r="K1556" s="109">
        <f>IF(B1556&gt;2020,HLOOKUP(A_Stammdaten!$B$12,$L$4:$R$2504,ROW(B1556)-3,FALSE),0)</f>
        <v>0</v>
      </c>
      <c r="L1556" s="109">
        <f t="shared" si="168"/>
        <v>0</v>
      </c>
      <c r="M1556" s="109">
        <f t="shared" si="169"/>
        <v>0</v>
      </c>
      <c r="N1556" s="109">
        <f t="shared" si="170"/>
        <v>0</v>
      </c>
      <c r="O1556" s="109">
        <f t="shared" si="171"/>
        <v>0</v>
      </c>
      <c r="P1556" s="109">
        <f t="shared" si="172"/>
        <v>0</v>
      </c>
      <c r="Q1556" s="109">
        <f t="shared" si="173"/>
        <v>0</v>
      </c>
      <c r="R1556" s="109">
        <f t="shared" si="174"/>
        <v>0</v>
      </c>
      <c r="S1556" s="425"/>
    </row>
    <row r="1557" spans="1:19" x14ac:dyDescent="0.3">
      <c r="A1557" s="421"/>
      <c r="B1557" s="424"/>
      <c r="C1557" s="421"/>
      <c r="D1557" s="421"/>
      <c r="E1557" s="421"/>
      <c r="F1557" s="421"/>
      <c r="G1557" s="421"/>
      <c r="H1557" s="421"/>
      <c r="I1557" s="220">
        <f>IF(B1557&gt;A_Stammdaten!$B$12,0,SUM(C1557,D1557,F1557,G1557)-SUM(E1557,H1557))</f>
        <v>0</v>
      </c>
      <c r="J1557" s="109">
        <f>IF(B1557&gt;2020,HLOOKUP(A_Stammdaten!$B$12,$L$4:$R$2504,ROW(B1557)-3,FALSE)+IF(OR(B1557=0,A_Stammdaten!$B$12&lt;B1557),0,I1557*1/20),0)</f>
        <v>0</v>
      </c>
      <c r="K1557" s="109">
        <f>IF(B1557&gt;2020,HLOOKUP(A_Stammdaten!$B$12,$L$4:$R$2504,ROW(B1557)-3,FALSE),0)</f>
        <v>0</v>
      </c>
      <c r="L1557" s="109">
        <f t="shared" si="168"/>
        <v>0</v>
      </c>
      <c r="M1557" s="109">
        <f t="shared" si="169"/>
        <v>0</v>
      </c>
      <c r="N1557" s="109">
        <f t="shared" si="170"/>
        <v>0</v>
      </c>
      <c r="O1557" s="109">
        <f t="shared" si="171"/>
        <v>0</v>
      </c>
      <c r="P1557" s="109">
        <f t="shared" si="172"/>
        <v>0</v>
      </c>
      <c r="Q1557" s="109">
        <f t="shared" si="173"/>
        <v>0</v>
      </c>
      <c r="R1557" s="109">
        <f t="shared" si="174"/>
        <v>0</v>
      </c>
      <c r="S1557" s="425"/>
    </row>
    <row r="1558" spans="1:19" x14ac:dyDescent="0.3">
      <c r="A1558" s="421"/>
      <c r="B1558" s="424"/>
      <c r="C1558" s="421"/>
      <c r="D1558" s="421"/>
      <c r="E1558" s="421"/>
      <c r="F1558" s="421"/>
      <c r="G1558" s="421"/>
      <c r="H1558" s="421"/>
      <c r="I1558" s="220">
        <f>IF(B1558&gt;A_Stammdaten!$B$12,0,SUM(C1558,D1558,F1558,G1558)-SUM(E1558,H1558))</f>
        <v>0</v>
      </c>
      <c r="J1558" s="109">
        <f>IF(B1558&gt;2020,HLOOKUP(A_Stammdaten!$B$12,$L$4:$R$2504,ROW(B1558)-3,FALSE)+IF(OR(B1558=0,A_Stammdaten!$B$12&lt;B1558),0,I1558*1/20),0)</f>
        <v>0</v>
      </c>
      <c r="K1558" s="109">
        <f>IF(B1558&gt;2020,HLOOKUP(A_Stammdaten!$B$12,$L$4:$R$2504,ROW(B1558)-3,FALSE),0)</f>
        <v>0</v>
      </c>
      <c r="L1558" s="109">
        <f t="shared" si="168"/>
        <v>0</v>
      </c>
      <c r="M1558" s="109">
        <f t="shared" si="169"/>
        <v>0</v>
      </c>
      <c r="N1558" s="109">
        <f t="shared" si="170"/>
        <v>0</v>
      </c>
      <c r="O1558" s="109">
        <f t="shared" si="171"/>
        <v>0</v>
      </c>
      <c r="P1558" s="109">
        <f t="shared" si="172"/>
        <v>0</v>
      </c>
      <c r="Q1558" s="109">
        <f t="shared" si="173"/>
        <v>0</v>
      </c>
      <c r="R1558" s="109">
        <f t="shared" si="174"/>
        <v>0</v>
      </c>
      <c r="S1558" s="425"/>
    </row>
    <row r="1559" spans="1:19" x14ac:dyDescent="0.3">
      <c r="A1559" s="421"/>
      <c r="B1559" s="424"/>
      <c r="C1559" s="421"/>
      <c r="D1559" s="421"/>
      <c r="E1559" s="421"/>
      <c r="F1559" s="421"/>
      <c r="G1559" s="421"/>
      <c r="H1559" s="421"/>
      <c r="I1559" s="220">
        <f>IF(B1559&gt;A_Stammdaten!$B$12,0,SUM(C1559,D1559,F1559,G1559)-SUM(E1559,H1559))</f>
        <v>0</v>
      </c>
      <c r="J1559" s="109">
        <f>IF(B1559&gt;2020,HLOOKUP(A_Stammdaten!$B$12,$L$4:$R$2504,ROW(B1559)-3,FALSE)+IF(OR(B1559=0,A_Stammdaten!$B$12&lt;B1559),0,I1559*1/20),0)</f>
        <v>0</v>
      </c>
      <c r="K1559" s="109">
        <f>IF(B1559&gt;2020,HLOOKUP(A_Stammdaten!$B$12,$L$4:$R$2504,ROW(B1559)-3,FALSE),0)</f>
        <v>0</v>
      </c>
      <c r="L1559" s="109">
        <f t="shared" si="168"/>
        <v>0</v>
      </c>
      <c r="M1559" s="109">
        <f t="shared" si="169"/>
        <v>0</v>
      </c>
      <c r="N1559" s="109">
        <f t="shared" si="170"/>
        <v>0</v>
      </c>
      <c r="O1559" s="109">
        <f t="shared" si="171"/>
        <v>0</v>
      </c>
      <c r="P1559" s="109">
        <f t="shared" si="172"/>
        <v>0</v>
      </c>
      <c r="Q1559" s="109">
        <f t="shared" si="173"/>
        <v>0</v>
      </c>
      <c r="R1559" s="109">
        <f t="shared" si="174"/>
        <v>0</v>
      </c>
      <c r="S1559" s="425"/>
    </row>
    <row r="1560" spans="1:19" x14ac:dyDescent="0.3">
      <c r="A1560" s="421"/>
      <c r="B1560" s="424"/>
      <c r="C1560" s="421"/>
      <c r="D1560" s="421"/>
      <c r="E1560" s="421"/>
      <c r="F1560" s="421"/>
      <c r="G1560" s="421"/>
      <c r="H1560" s="421"/>
      <c r="I1560" s="220">
        <f>IF(B1560&gt;A_Stammdaten!$B$12,0,SUM(C1560,D1560,F1560,G1560)-SUM(E1560,H1560))</f>
        <v>0</v>
      </c>
      <c r="J1560" s="109">
        <f>IF(B1560&gt;2020,HLOOKUP(A_Stammdaten!$B$12,$L$4:$R$2504,ROW(B1560)-3,FALSE)+IF(OR(B1560=0,A_Stammdaten!$B$12&lt;B1560),0,I1560*1/20),0)</f>
        <v>0</v>
      </c>
      <c r="K1560" s="109">
        <f>IF(B1560&gt;2020,HLOOKUP(A_Stammdaten!$B$12,$L$4:$R$2504,ROW(B1560)-3,FALSE),0)</f>
        <v>0</v>
      </c>
      <c r="L1560" s="109">
        <f t="shared" si="168"/>
        <v>0</v>
      </c>
      <c r="M1560" s="109">
        <f t="shared" si="169"/>
        <v>0</v>
      </c>
      <c r="N1560" s="109">
        <f t="shared" si="170"/>
        <v>0</v>
      </c>
      <c r="O1560" s="109">
        <f t="shared" si="171"/>
        <v>0</v>
      </c>
      <c r="P1560" s="109">
        <f t="shared" si="172"/>
        <v>0</v>
      </c>
      <c r="Q1560" s="109">
        <f t="shared" si="173"/>
        <v>0</v>
      </c>
      <c r="R1560" s="109">
        <f t="shared" si="174"/>
        <v>0</v>
      </c>
      <c r="S1560" s="425"/>
    </row>
    <row r="1561" spans="1:19" x14ac:dyDescent="0.3">
      <c r="A1561" s="421"/>
      <c r="B1561" s="424"/>
      <c r="C1561" s="421"/>
      <c r="D1561" s="421"/>
      <c r="E1561" s="421"/>
      <c r="F1561" s="421"/>
      <c r="G1561" s="421"/>
      <c r="H1561" s="421"/>
      <c r="I1561" s="220">
        <f>IF(B1561&gt;A_Stammdaten!$B$12,0,SUM(C1561,D1561,F1561,G1561)-SUM(E1561,H1561))</f>
        <v>0</v>
      </c>
      <c r="J1561" s="109">
        <f>IF(B1561&gt;2020,HLOOKUP(A_Stammdaten!$B$12,$L$4:$R$2504,ROW(B1561)-3,FALSE)+IF(OR(B1561=0,A_Stammdaten!$B$12&lt;B1561),0,I1561*1/20),0)</f>
        <v>0</v>
      </c>
      <c r="K1561" s="109">
        <f>IF(B1561&gt;2020,HLOOKUP(A_Stammdaten!$B$12,$L$4:$R$2504,ROW(B1561)-3,FALSE),0)</f>
        <v>0</v>
      </c>
      <c r="L1561" s="109">
        <f t="shared" si="168"/>
        <v>0</v>
      </c>
      <c r="M1561" s="109">
        <f t="shared" si="169"/>
        <v>0</v>
      </c>
      <c r="N1561" s="109">
        <f t="shared" si="170"/>
        <v>0</v>
      </c>
      <c r="O1561" s="109">
        <f t="shared" si="171"/>
        <v>0</v>
      </c>
      <c r="P1561" s="109">
        <f t="shared" si="172"/>
        <v>0</v>
      </c>
      <c r="Q1561" s="109">
        <f t="shared" si="173"/>
        <v>0</v>
      </c>
      <c r="R1561" s="109">
        <f t="shared" si="174"/>
        <v>0</v>
      </c>
      <c r="S1561" s="425"/>
    </row>
    <row r="1562" spans="1:19" x14ac:dyDescent="0.3">
      <c r="A1562" s="421"/>
      <c r="B1562" s="424"/>
      <c r="C1562" s="421"/>
      <c r="D1562" s="421"/>
      <c r="E1562" s="421"/>
      <c r="F1562" s="421"/>
      <c r="G1562" s="421"/>
      <c r="H1562" s="421"/>
      <c r="I1562" s="220">
        <f>IF(B1562&gt;A_Stammdaten!$B$12,0,SUM(C1562,D1562,F1562,G1562)-SUM(E1562,H1562))</f>
        <v>0</v>
      </c>
      <c r="J1562" s="109">
        <f>IF(B1562&gt;2020,HLOOKUP(A_Stammdaten!$B$12,$L$4:$R$2504,ROW(B1562)-3,FALSE)+IF(OR(B1562=0,A_Stammdaten!$B$12&lt;B1562),0,I1562*1/20),0)</f>
        <v>0</v>
      </c>
      <c r="K1562" s="109">
        <f>IF(B1562&gt;2020,HLOOKUP(A_Stammdaten!$B$12,$L$4:$R$2504,ROW(B1562)-3,FALSE),0)</f>
        <v>0</v>
      </c>
      <c r="L1562" s="109">
        <f t="shared" si="168"/>
        <v>0</v>
      </c>
      <c r="M1562" s="109">
        <f t="shared" si="169"/>
        <v>0</v>
      </c>
      <c r="N1562" s="109">
        <f t="shared" si="170"/>
        <v>0</v>
      </c>
      <c r="O1562" s="109">
        <f t="shared" si="171"/>
        <v>0</v>
      </c>
      <c r="P1562" s="109">
        <f t="shared" si="172"/>
        <v>0</v>
      </c>
      <c r="Q1562" s="109">
        <f t="shared" si="173"/>
        <v>0</v>
      </c>
      <c r="R1562" s="109">
        <f t="shared" si="174"/>
        <v>0</v>
      </c>
      <c r="S1562" s="425"/>
    </row>
    <row r="1563" spans="1:19" x14ac:dyDescent="0.3">
      <c r="A1563" s="421"/>
      <c r="B1563" s="424"/>
      <c r="C1563" s="421"/>
      <c r="D1563" s="421"/>
      <c r="E1563" s="421"/>
      <c r="F1563" s="421"/>
      <c r="G1563" s="421"/>
      <c r="H1563" s="421"/>
      <c r="I1563" s="220">
        <f>IF(B1563&gt;A_Stammdaten!$B$12,0,SUM(C1563,D1563,F1563,G1563)-SUM(E1563,H1563))</f>
        <v>0</v>
      </c>
      <c r="J1563" s="109">
        <f>IF(B1563&gt;2020,HLOOKUP(A_Stammdaten!$B$12,$L$4:$R$2504,ROW(B1563)-3,FALSE)+IF(OR(B1563=0,A_Stammdaten!$B$12&lt;B1563),0,I1563*1/20),0)</f>
        <v>0</v>
      </c>
      <c r="K1563" s="109">
        <f>IF(B1563&gt;2020,HLOOKUP(A_Stammdaten!$B$12,$L$4:$R$2504,ROW(B1563)-3,FALSE),0)</f>
        <v>0</v>
      </c>
      <c r="L1563" s="109">
        <f t="shared" si="168"/>
        <v>0</v>
      </c>
      <c r="M1563" s="109">
        <f t="shared" si="169"/>
        <v>0</v>
      </c>
      <c r="N1563" s="109">
        <f t="shared" si="170"/>
        <v>0</v>
      </c>
      <c r="O1563" s="109">
        <f t="shared" si="171"/>
        <v>0</v>
      </c>
      <c r="P1563" s="109">
        <f t="shared" si="172"/>
        <v>0</v>
      </c>
      <c r="Q1563" s="109">
        <f t="shared" si="173"/>
        <v>0</v>
      </c>
      <c r="R1563" s="109">
        <f t="shared" si="174"/>
        <v>0</v>
      </c>
      <c r="S1563" s="425"/>
    </row>
    <row r="1564" spans="1:19" x14ac:dyDescent="0.3">
      <c r="A1564" s="421"/>
      <c r="B1564" s="424"/>
      <c r="C1564" s="421"/>
      <c r="D1564" s="421"/>
      <c r="E1564" s="421"/>
      <c r="F1564" s="421"/>
      <c r="G1564" s="421"/>
      <c r="H1564" s="421"/>
      <c r="I1564" s="220">
        <f>IF(B1564&gt;A_Stammdaten!$B$12,0,SUM(C1564,D1564,F1564,G1564)-SUM(E1564,H1564))</f>
        <v>0</v>
      </c>
      <c r="J1564" s="109">
        <f>IF(B1564&gt;2020,HLOOKUP(A_Stammdaten!$B$12,$L$4:$R$2504,ROW(B1564)-3,FALSE)+IF(OR(B1564=0,A_Stammdaten!$B$12&lt;B1564),0,I1564*1/20),0)</f>
        <v>0</v>
      </c>
      <c r="K1564" s="109">
        <f>IF(B1564&gt;2020,HLOOKUP(A_Stammdaten!$B$12,$L$4:$R$2504,ROW(B1564)-3,FALSE),0)</f>
        <v>0</v>
      </c>
      <c r="L1564" s="109">
        <f t="shared" si="168"/>
        <v>0</v>
      </c>
      <c r="M1564" s="109">
        <f t="shared" si="169"/>
        <v>0</v>
      </c>
      <c r="N1564" s="109">
        <f t="shared" si="170"/>
        <v>0</v>
      </c>
      <c r="O1564" s="109">
        <f t="shared" si="171"/>
        <v>0</v>
      </c>
      <c r="P1564" s="109">
        <f t="shared" si="172"/>
        <v>0</v>
      </c>
      <c r="Q1564" s="109">
        <f t="shared" si="173"/>
        <v>0</v>
      </c>
      <c r="R1564" s="109">
        <f t="shared" si="174"/>
        <v>0</v>
      </c>
      <c r="S1564" s="425"/>
    </row>
    <row r="1565" spans="1:19" x14ac:dyDescent="0.3">
      <c r="A1565" s="421"/>
      <c r="B1565" s="424"/>
      <c r="C1565" s="421"/>
      <c r="D1565" s="421"/>
      <c r="E1565" s="421"/>
      <c r="F1565" s="421"/>
      <c r="G1565" s="421"/>
      <c r="H1565" s="421"/>
      <c r="I1565" s="220">
        <f>IF(B1565&gt;A_Stammdaten!$B$12,0,SUM(C1565,D1565,F1565,G1565)-SUM(E1565,H1565))</f>
        <v>0</v>
      </c>
      <c r="J1565" s="109">
        <f>IF(B1565&gt;2020,HLOOKUP(A_Stammdaten!$B$12,$L$4:$R$2504,ROW(B1565)-3,FALSE)+IF(OR(B1565=0,A_Stammdaten!$B$12&lt;B1565),0,I1565*1/20),0)</f>
        <v>0</v>
      </c>
      <c r="K1565" s="109">
        <f>IF(B1565&gt;2020,HLOOKUP(A_Stammdaten!$B$12,$L$4:$R$2504,ROW(B1565)-3,FALSE),0)</f>
        <v>0</v>
      </c>
      <c r="L1565" s="109">
        <f t="shared" si="168"/>
        <v>0</v>
      </c>
      <c r="M1565" s="109">
        <f t="shared" si="169"/>
        <v>0</v>
      </c>
      <c r="N1565" s="109">
        <f t="shared" si="170"/>
        <v>0</v>
      </c>
      <c r="O1565" s="109">
        <f t="shared" si="171"/>
        <v>0</v>
      </c>
      <c r="P1565" s="109">
        <f t="shared" si="172"/>
        <v>0</v>
      </c>
      <c r="Q1565" s="109">
        <f t="shared" si="173"/>
        <v>0</v>
      </c>
      <c r="R1565" s="109">
        <f t="shared" si="174"/>
        <v>0</v>
      </c>
      <c r="S1565" s="425"/>
    </row>
    <row r="1566" spans="1:19" x14ac:dyDescent="0.3">
      <c r="A1566" s="421"/>
      <c r="B1566" s="424"/>
      <c r="C1566" s="421"/>
      <c r="D1566" s="421"/>
      <c r="E1566" s="421"/>
      <c r="F1566" s="421"/>
      <c r="G1566" s="421"/>
      <c r="H1566" s="421"/>
      <c r="I1566" s="220">
        <f>IF(B1566&gt;A_Stammdaten!$B$12,0,SUM(C1566,D1566,F1566,G1566)-SUM(E1566,H1566))</f>
        <v>0</v>
      </c>
      <c r="J1566" s="109">
        <f>IF(B1566&gt;2020,HLOOKUP(A_Stammdaten!$B$12,$L$4:$R$2504,ROW(B1566)-3,FALSE)+IF(OR(B1566=0,A_Stammdaten!$B$12&lt;B1566),0,I1566*1/20),0)</f>
        <v>0</v>
      </c>
      <c r="K1566" s="109">
        <f>IF(B1566&gt;2020,HLOOKUP(A_Stammdaten!$B$12,$L$4:$R$2504,ROW(B1566)-3,FALSE),0)</f>
        <v>0</v>
      </c>
      <c r="L1566" s="109">
        <f t="shared" si="168"/>
        <v>0</v>
      </c>
      <c r="M1566" s="109">
        <f t="shared" si="169"/>
        <v>0</v>
      </c>
      <c r="N1566" s="109">
        <f t="shared" si="170"/>
        <v>0</v>
      </c>
      <c r="O1566" s="109">
        <f t="shared" si="171"/>
        <v>0</v>
      </c>
      <c r="P1566" s="109">
        <f t="shared" si="172"/>
        <v>0</v>
      </c>
      <c r="Q1566" s="109">
        <f t="shared" si="173"/>
        <v>0</v>
      </c>
      <c r="R1566" s="109">
        <f t="shared" si="174"/>
        <v>0</v>
      </c>
      <c r="S1566" s="425"/>
    </row>
    <row r="1567" spans="1:19" x14ac:dyDescent="0.3">
      <c r="A1567" s="421"/>
      <c r="B1567" s="424"/>
      <c r="C1567" s="421"/>
      <c r="D1567" s="421"/>
      <c r="E1567" s="421"/>
      <c r="F1567" s="421"/>
      <c r="G1567" s="421"/>
      <c r="H1567" s="421"/>
      <c r="I1567" s="220">
        <f>IF(B1567&gt;A_Stammdaten!$B$12,0,SUM(C1567,D1567,F1567,G1567)-SUM(E1567,H1567))</f>
        <v>0</v>
      </c>
      <c r="J1567" s="109">
        <f>IF(B1567&gt;2020,HLOOKUP(A_Stammdaten!$B$12,$L$4:$R$2504,ROW(B1567)-3,FALSE)+IF(OR(B1567=0,A_Stammdaten!$B$12&lt;B1567),0,I1567*1/20),0)</f>
        <v>0</v>
      </c>
      <c r="K1567" s="109">
        <f>IF(B1567&gt;2020,HLOOKUP(A_Stammdaten!$B$12,$L$4:$R$2504,ROW(B1567)-3,FALSE),0)</f>
        <v>0</v>
      </c>
      <c r="L1567" s="109">
        <f t="shared" si="168"/>
        <v>0</v>
      </c>
      <c r="M1567" s="109">
        <f t="shared" si="169"/>
        <v>0</v>
      </c>
      <c r="N1567" s="109">
        <f t="shared" si="170"/>
        <v>0</v>
      </c>
      <c r="O1567" s="109">
        <f t="shared" si="171"/>
        <v>0</v>
      </c>
      <c r="P1567" s="109">
        <f t="shared" si="172"/>
        <v>0</v>
      </c>
      <c r="Q1567" s="109">
        <f t="shared" si="173"/>
        <v>0</v>
      </c>
      <c r="R1567" s="109">
        <f t="shared" si="174"/>
        <v>0</v>
      </c>
      <c r="S1567" s="425"/>
    </row>
    <row r="1568" spans="1:19" x14ac:dyDescent="0.3">
      <c r="A1568" s="421"/>
      <c r="B1568" s="424"/>
      <c r="C1568" s="421"/>
      <c r="D1568" s="421"/>
      <c r="E1568" s="421"/>
      <c r="F1568" s="421"/>
      <c r="G1568" s="421"/>
      <c r="H1568" s="421"/>
      <c r="I1568" s="220">
        <f>IF(B1568&gt;A_Stammdaten!$B$12,0,SUM(C1568,D1568,F1568,G1568)-SUM(E1568,H1568))</f>
        <v>0</v>
      </c>
      <c r="J1568" s="109">
        <f>IF(B1568&gt;2020,HLOOKUP(A_Stammdaten!$B$12,$L$4:$R$2504,ROW(B1568)-3,FALSE)+IF(OR(B1568=0,A_Stammdaten!$B$12&lt;B1568),0,I1568*1/20),0)</f>
        <v>0</v>
      </c>
      <c r="K1568" s="109">
        <f>IF(B1568&gt;2020,HLOOKUP(A_Stammdaten!$B$12,$L$4:$R$2504,ROW(B1568)-3,FALSE),0)</f>
        <v>0</v>
      </c>
      <c r="L1568" s="109">
        <f t="shared" si="168"/>
        <v>0</v>
      </c>
      <c r="M1568" s="109">
        <f t="shared" si="169"/>
        <v>0</v>
      </c>
      <c r="N1568" s="109">
        <f t="shared" si="170"/>
        <v>0</v>
      </c>
      <c r="O1568" s="109">
        <f t="shared" si="171"/>
        <v>0</v>
      </c>
      <c r="P1568" s="109">
        <f t="shared" si="172"/>
        <v>0</v>
      </c>
      <c r="Q1568" s="109">
        <f t="shared" si="173"/>
        <v>0</v>
      </c>
      <c r="R1568" s="109">
        <f t="shared" si="174"/>
        <v>0</v>
      </c>
      <c r="S1568" s="425"/>
    </row>
    <row r="1569" spans="1:19" x14ac:dyDescent="0.3">
      <c r="A1569" s="421"/>
      <c r="B1569" s="424"/>
      <c r="C1569" s="421"/>
      <c r="D1569" s="421"/>
      <c r="E1569" s="421"/>
      <c r="F1569" s="421"/>
      <c r="G1569" s="421"/>
      <c r="H1569" s="421"/>
      <c r="I1569" s="220">
        <f>IF(B1569&gt;A_Stammdaten!$B$12,0,SUM(C1569,D1569,F1569,G1569)-SUM(E1569,H1569))</f>
        <v>0</v>
      </c>
      <c r="J1569" s="109">
        <f>IF(B1569&gt;2020,HLOOKUP(A_Stammdaten!$B$12,$L$4:$R$2504,ROW(B1569)-3,FALSE)+IF(OR(B1569=0,A_Stammdaten!$B$12&lt;B1569),0,I1569*1/20),0)</f>
        <v>0</v>
      </c>
      <c r="K1569" s="109">
        <f>IF(B1569&gt;2020,HLOOKUP(A_Stammdaten!$B$12,$L$4:$R$2504,ROW(B1569)-3,FALSE),0)</f>
        <v>0</v>
      </c>
      <c r="L1569" s="109">
        <f t="shared" si="168"/>
        <v>0</v>
      </c>
      <c r="M1569" s="109">
        <f t="shared" si="169"/>
        <v>0</v>
      </c>
      <c r="N1569" s="109">
        <f t="shared" si="170"/>
        <v>0</v>
      </c>
      <c r="O1569" s="109">
        <f t="shared" si="171"/>
        <v>0</v>
      </c>
      <c r="P1569" s="109">
        <f t="shared" si="172"/>
        <v>0</v>
      </c>
      <c r="Q1569" s="109">
        <f t="shared" si="173"/>
        <v>0</v>
      </c>
      <c r="R1569" s="109">
        <f t="shared" si="174"/>
        <v>0</v>
      </c>
      <c r="S1569" s="425"/>
    </row>
    <row r="1570" spans="1:19" x14ac:dyDescent="0.3">
      <c r="A1570" s="421"/>
      <c r="B1570" s="424"/>
      <c r="C1570" s="421"/>
      <c r="D1570" s="421"/>
      <c r="E1570" s="421"/>
      <c r="F1570" s="421"/>
      <c r="G1570" s="421"/>
      <c r="H1570" s="421"/>
      <c r="I1570" s="220">
        <f>IF(B1570&gt;A_Stammdaten!$B$12,0,SUM(C1570,D1570,F1570,G1570)-SUM(E1570,H1570))</f>
        <v>0</v>
      </c>
      <c r="J1570" s="109">
        <f>IF(B1570&gt;2020,HLOOKUP(A_Stammdaten!$B$12,$L$4:$R$2504,ROW(B1570)-3,FALSE)+IF(OR(B1570=0,A_Stammdaten!$B$12&lt;B1570),0,I1570*1/20),0)</f>
        <v>0</v>
      </c>
      <c r="K1570" s="109">
        <f>IF(B1570&gt;2020,HLOOKUP(A_Stammdaten!$B$12,$L$4:$R$2504,ROW(B1570)-3,FALSE),0)</f>
        <v>0</v>
      </c>
      <c r="L1570" s="109">
        <f t="shared" si="168"/>
        <v>0</v>
      </c>
      <c r="M1570" s="109">
        <f t="shared" si="169"/>
        <v>0</v>
      </c>
      <c r="N1570" s="109">
        <f t="shared" si="170"/>
        <v>0</v>
      </c>
      <c r="O1570" s="109">
        <f t="shared" si="171"/>
        <v>0</v>
      </c>
      <c r="P1570" s="109">
        <f t="shared" si="172"/>
        <v>0</v>
      </c>
      <c r="Q1570" s="109">
        <f t="shared" si="173"/>
        <v>0</v>
      </c>
      <c r="R1570" s="109">
        <f t="shared" si="174"/>
        <v>0</v>
      </c>
      <c r="S1570" s="425"/>
    </row>
    <row r="1571" spans="1:19" x14ac:dyDescent="0.3">
      <c r="A1571" s="421"/>
      <c r="B1571" s="424"/>
      <c r="C1571" s="421"/>
      <c r="D1571" s="421"/>
      <c r="E1571" s="421"/>
      <c r="F1571" s="421"/>
      <c r="G1571" s="421"/>
      <c r="H1571" s="421"/>
      <c r="I1571" s="220">
        <f>IF(B1571&gt;A_Stammdaten!$B$12,0,SUM(C1571,D1571,F1571,G1571)-SUM(E1571,H1571))</f>
        <v>0</v>
      </c>
      <c r="J1571" s="109">
        <f>IF(B1571&gt;2020,HLOOKUP(A_Stammdaten!$B$12,$L$4:$R$2504,ROW(B1571)-3,FALSE)+IF(OR(B1571=0,A_Stammdaten!$B$12&lt;B1571),0,I1571*1/20),0)</f>
        <v>0</v>
      </c>
      <c r="K1571" s="109">
        <f>IF(B1571&gt;2020,HLOOKUP(A_Stammdaten!$B$12,$L$4:$R$2504,ROW(B1571)-3,FALSE),0)</f>
        <v>0</v>
      </c>
      <c r="L1571" s="109">
        <f t="shared" si="168"/>
        <v>0</v>
      </c>
      <c r="M1571" s="109">
        <f t="shared" si="169"/>
        <v>0</v>
      </c>
      <c r="N1571" s="109">
        <f t="shared" si="170"/>
        <v>0</v>
      </c>
      <c r="O1571" s="109">
        <f t="shared" si="171"/>
        <v>0</v>
      </c>
      <c r="P1571" s="109">
        <f t="shared" si="172"/>
        <v>0</v>
      </c>
      <c r="Q1571" s="109">
        <f t="shared" si="173"/>
        <v>0</v>
      </c>
      <c r="R1571" s="109">
        <f t="shared" si="174"/>
        <v>0</v>
      </c>
      <c r="S1571" s="425"/>
    </row>
    <row r="1572" spans="1:19" x14ac:dyDescent="0.3">
      <c r="A1572" s="421"/>
      <c r="B1572" s="424"/>
      <c r="C1572" s="421"/>
      <c r="D1572" s="421"/>
      <c r="E1572" s="421"/>
      <c r="F1572" s="421"/>
      <c r="G1572" s="421"/>
      <c r="H1572" s="421"/>
      <c r="I1572" s="220">
        <f>IF(B1572&gt;A_Stammdaten!$B$12,0,SUM(C1572,D1572,F1572,G1572)-SUM(E1572,H1572))</f>
        <v>0</v>
      </c>
      <c r="J1572" s="109">
        <f>IF(B1572&gt;2020,HLOOKUP(A_Stammdaten!$B$12,$L$4:$R$2504,ROW(B1572)-3,FALSE)+IF(OR(B1572=0,A_Stammdaten!$B$12&lt;B1572),0,I1572*1/20),0)</f>
        <v>0</v>
      </c>
      <c r="K1572" s="109">
        <f>IF(B1572&gt;2020,HLOOKUP(A_Stammdaten!$B$12,$L$4:$R$2504,ROW(B1572)-3,FALSE),0)</f>
        <v>0</v>
      </c>
      <c r="L1572" s="109">
        <f t="shared" si="168"/>
        <v>0</v>
      </c>
      <c r="M1572" s="109">
        <f t="shared" si="169"/>
        <v>0</v>
      </c>
      <c r="N1572" s="109">
        <f t="shared" si="170"/>
        <v>0</v>
      </c>
      <c r="O1572" s="109">
        <f t="shared" si="171"/>
        <v>0</v>
      </c>
      <c r="P1572" s="109">
        <f t="shared" si="172"/>
        <v>0</v>
      </c>
      <c r="Q1572" s="109">
        <f t="shared" si="173"/>
        <v>0</v>
      </c>
      <c r="R1572" s="109">
        <f t="shared" si="174"/>
        <v>0</v>
      </c>
      <c r="S1572" s="425"/>
    </row>
    <row r="1573" spans="1:19" x14ac:dyDescent="0.3">
      <c r="A1573" s="421"/>
      <c r="B1573" s="424"/>
      <c r="C1573" s="421"/>
      <c r="D1573" s="421"/>
      <c r="E1573" s="421"/>
      <c r="F1573" s="421"/>
      <c r="G1573" s="421"/>
      <c r="H1573" s="421"/>
      <c r="I1573" s="220">
        <f>IF(B1573&gt;A_Stammdaten!$B$12,0,SUM(C1573,D1573,F1573,G1573)-SUM(E1573,H1573))</f>
        <v>0</v>
      </c>
      <c r="J1573" s="109">
        <f>IF(B1573&gt;2020,HLOOKUP(A_Stammdaten!$B$12,$L$4:$R$2504,ROW(B1573)-3,FALSE)+IF(OR(B1573=0,A_Stammdaten!$B$12&lt;B1573),0,I1573*1/20),0)</f>
        <v>0</v>
      </c>
      <c r="K1573" s="109">
        <f>IF(B1573&gt;2020,HLOOKUP(A_Stammdaten!$B$12,$L$4:$R$2504,ROW(B1573)-3,FALSE),0)</f>
        <v>0</v>
      </c>
      <c r="L1573" s="109">
        <f t="shared" si="168"/>
        <v>0</v>
      </c>
      <c r="M1573" s="109">
        <f t="shared" si="169"/>
        <v>0</v>
      </c>
      <c r="N1573" s="109">
        <f t="shared" si="170"/>
        <v>0</v>
      </c>
      <c r="O1573" s="109">
        <f t="shared" si="171"/>
        <v>0</v>
      </c>
      <c r="P1573" s="109">
        <f t="shared" si="172"/>
        <v>0</v>
      </c>
      <c r="Q1573" s="109">
        <f t="shared" si="173"/>
        <v>0</v>
      </c>
      <c r="R1573" s="109">
        <f t="shared" si="174"/>
        <v>0</v>
      </c>
      <c r="S1573" s="425"/>
    </row>
    <row r="1574" spans="1:19" x14ac:dyDescent="0.3">
      <c r="A1574" s="421"/>
      <c r="B1574" s="424"/>
      <c r="C1574" s="421"/>
      <c r="D1574" s="421"/>
      <c r="E1574" s="421"/>
      <c r="F1574" s="421"/>
      <c r="G1574" s="421"/>
      <c r="H1574" s="421"/>
      <c r="I1574" s="220">
        <f>IF(B1574&gt;A_Stammdaten!$B$12,0,SUM(C1574,D1574,F1574,G1574)-SUM(E1574,H1574))</f>
        <v>0</v>
      </c>
      <c r="J1574" s="109">
        <f>IF(B1574&gt;2020,HLOOKUP(A_Stammdaten!$B$12,$L$4:$R$2504,ROW(B1574)-3,FALSE)+IF(OR(B1574=0,A_Stammdaten!$B$12&lt;B1574),0,I1574*1/20),0)</f>
        <v>0</v>
      </c>
      <c r="K1574" s="109">
        <f>IF(B1574&gt;2020,HLOOKUP(A_Stammdaten!$B$12,$L$4:$R$2504,ROW(B1574)-3,FALSE),0)</f>
        <v>0</v>
      </c>
      <c r="L1574" s="109">
        <f t="shared" si="168"/>
        <v>0</v>
      </c>
      <c r="M1574" s="109">
        <f t="shared" si="169"/>
        <v>0</v>
      </c>
      <c r="N1574" s="109">
        <f t="shared" si="170"/>
        <v>0</v>
      </c>
      <c r="O1574" s="109">
        <f t="shared" si="171"/>
        <v>0</v>
      </c>
      <c r="P1574" s="109">
        <f t="shared" si="172"/>
        <v>0</v>
      </c>
      <c r="Q1574" s="109">
        <f t="shared" si="173"/>
        <v>0</v>
      </c>
      <c r="R1574" s="109">
        <f t="shared" si="174"/>
        <v>0</v>
      </c>
      <c r="S1574" s="425"/>
    </row>
    <row r="1575" spans="1:19" x14ac:dyDescent="0.3">
      <c r="A1575" s="421"/>
      <c r="B1575" s="424"/>
      <c r="C1575" s="421"/>
      <c r="D1575" s="421"/>
      <c r="E1575" s="421"/>
      <c r="F1575" s="421"/>
      <c r="G1575" s="421"/>
      <c r="H1575" s="421"/>
      <c r="I1575" s="220">
        <f>IF(B1575&gt;A_Stammdaten!$B$12,0,SUM(C1575,D1575,F1575,G1575)-SUM(E1575,H1575))</f>
        <v>0</v>
      </c>
      <c r="J1575" s="109">
        <f>IF(B1575&gt;2020,HLOOKUP(A_Stammdaten!$B$12,$L$4:$R$2504,ROW(B1575)-3,FALSE)+IF(OR(B1575=0,A_Stammdaten!$B$12&lt;B1575),0,I1575*1/20),0)</f>
        <v>0</v>
      </c>
      <c r="K1575" s="109">
        <f>IF(B1575&gt;2020,HLOOKUP(A_Stammdaten!$B$12,$L$4:$R$2504,ROW(B1575)-3,FALSE),0)</f>
        <v>0</v>
      </c>
      <c r="L1575" s="109">
        <f t="shared" si="168"/>
        <v>0</v>
      </c>
      <c r="M1575" s="109">
        <f t="shared" si="169"/>
        <v>0</v>
      </c>
      <c r="N1575" s="109">
        <f t="shared" si="170"/>
        <v>0</v>
      </c>
      <c r="O1575" s="109">
        <f t="shared" si="171"/>
        <v>0</v>
      </c>
      <c r="P1575" s="109">
        <f t="shared" si="172"/>
        <v>0</v>
      </c>
      <c r="Q1575" s="109">
        <f t="shared" si="173"/>
        <v>0</v>
      </c>
      <c r="R1575" s="109">
        <f t="shared" si="174"/>
        <v>0</v>
      </c>
      <c r="S1575" s="425"/>
    </row>
    <row r="1576" spans="1:19" x14ac:dyDescent="0.3">
      <c r="A1576" s="421"/>
      <c r="B1576" s="424"/>
      <c r="C1576" s="421"/>
      <c r="D1576" s="421"/>
      <c r="E1576" s="421"/>
      <c r="F1576" s="421"/>
      <c r="G1576" s="421"/>
      <c r="H1576" s="421"/>
      <c r="I1576" s="220">
        <f>IF(B1576&gt;A_Stammdaten!$B$12,0,SUM(C1576,D1576,F1576,G1576)-SUM(E1576,H1576))</f>
        <v>0</v>
      </c>
      <c r="J1576" s="109">
        <f>IF(B1576&gt;2020,HLOOKUP(A_Stammdaten!$B$12,$L$4:$R$2504,ROW(B1576)-3,FALSE)+IF(OR(B1576=0,A_Stammdaten!$B$12&lt;B1576),0,I1576*1/20),0)</f>
        <v>0</v>
      </c>
      <c r="K1576" s="109">
        <f>IF(B1576&gt;2020,HLOOKUP(A_Stammdaten!$B$12,$L$4:$R$2504,ROW(B1576)-3,FALSE),0)</f>
        <v>0</v>
      </c>
      <c r="L1576" s="109">
        <f t="shared" si="168"/>
        <v>0</v>
      </c>
      <c r="M1576" s="109">
        <f t="shared" si="169"/>
        <v>0</v>
      </c>
      <c r="N1576" s="109">
        <f t="shared" si="170"/>
        <v>0</v>
      </c>
      <c r="O1576" s="109">
        <f t="shared" si="171"/>
        <v>0</v>
      </c>
      <c r="P1576" s="109">
        <f t="shared" si="172"/>
        <v>0</v>
      </c>
      <c r="Q1576" s="109">
        <f t="shared" si="173"/>
        <v>0</v>
      </c>
      <c r="R1576" s="109">
        <f t="shared" si="174"/>
        <v>0</v>
      </c>
      <c r="S1576" s="425"/>
    </row>
    <row r="1577" spans="1:19" x14ac:dyDescent="0.3">
      <c r="A1577" s="421"/>
      <c r="B1577" s="424"/>
      <c r="C1577" s="421"/>
      <c r="D1577" s="421"/>
      <c r="E1577" s="421"/>
      <c r="F1577" s="421"/>
      <c r="G1577" s="421"/>
      <c r="H1577" s="421"/>
      <c r="I1577" s="220">
        <f>IF(B1577&gt;A_Stammdaten!$B$12,0,SUM(C1577,D1577,F1577,G1577)-SUM(E1577,H1577))</f>
        <v>0</v>
      </c>
      <c r="J1577" s="109">
        <f>IF(B1577&gt;2020,HLOOKUP(A_Stammdaten!$B$12,$L$4:$R$2504,ROW(B1577)-3,FALSE)+IF(OR(B1577=0,A_Stammdaten!$B$12&lt;B1577),0,I1577*1/20),0)</f>
        <v>0</v>
      </c>
      <c r="K1577" s="109">
        <f>IF(B1577&gt;2020,HLOOKUP(A_Stammdaten!$B$12,$L$4:$R$2504,ROW(B1577)-3,FALSE),0)</f>
        <v>0</v>
      </c>
      <c r="L1577" s="109">
        <f t="shared" si="168"/>
        <v>0</v>
      </c>
      <c r="M1577" s="109">
        <f t="shared" si="169"/>
        <v>0</v>
      </c>
      <c r="N1577" s="109">
        <f t="shared" si="170"/>
        <v>0</v>
      </c>
      <c r="O1577" s="109">
        <f t="shared" si="171"/>
        <v>0</v>
      </c>
      <c r="P1577" s="109">
        <f t="shared" si="172"/>
        <v>0</v>
      </c>
      <c r="Q1577" s="109">
        <f t="shared" si="173"/>
        <v>0</v>
      </c>
      <c r="R1577" s="109">
        <f t="shared" si="174"/>
        <v>0</v>
      </c>
      <c r="S1577" s="425"/>
    </row>
    <row r="1578" spans="1:19" x14ac:dyDescent="0.3">
      <c r="A1578" s="421"/>
      <c r="B1578" s="424"/>
      <c r="C1578" s="421"/>
      <c r="D1578" s="421"/>
      <c r="E1578" s="421"/>
      <c r="F1578" s="421"/>
      <c r="G1578" s="421"/>
      <c r="H1578" s="421"/>
      <c r="I1578" s="220">
        <f>IF(B1578&gt;A_Stammdaten!$B$12,0,SUM(C1578,D1578,F1578,G1578)-SUM(E1578,H1578))</f>
        <v>0</v>
      </c>
      <c r="J1578" s="109">
        <f>IF(B1578&gt;2020,HLOOKUP(A_Stammdaten!$B$12,$L$4:$R$2504,ROW(B1578)-3,FALSE)+IF(OR(B1578=0,A_Stammdaten!$B$12&lt;B1578),0,I1578*1/20),0)</f>
        <v>0</v>
      </c>
      <c r="K1578" s="109">
        <f>IF(B1578&gt;2020,HLOOKUP(A_Stammdaten!$B$12,$L$4:$R$2504,ROW(B1578)-3,FALSE),0)</f>
        <v>0</v>
      </c>
      <c r="L1578" s="109">
        <f t="shared" si="168"/>
        <v>0</v>
      </c>
      <c r="M1578" s="109">
        <f t="shared" si="169"/>
        <v>0</v>
      </c>
      <c r="N1578" s="109">
        <f t="shared" si="170"/>
        <v>0</v>
      </c>
      <c r="O1578" s="109">
        <f t="shared" si="171"/>
        <v>0</v>
      </c>
      <c r="P1578" s="109">
        <f t="shared" si="172"/>
        <v>0</v>
      </c>
      <c r="Q1578" s="109">
        <f t="shared" si="173"/>
        <v>0</v>
      </c>
      <c r="R1578" s="109">
        <f t="shared" si="174"/>
        <v>0</v>
      </c>
      <c r="S1578" s="425"/>
    </row>
    <row r="1579" spans="1:19" x14ac:dyDescent="0.3">
      <c r="A1579" s="421"/>
      <c r="B1579" s="424"/>
      <c r="C1579" s="421"/>
      <c r="D1579" s="421"/>
      <c r="E1579" s="421"/>
      <c r="F1579" s="421"/>
      <c r="G1579" s="421"/>
      <c r="H1579" s="421"/>
      <c r="I1579" s="220">
        <f>IF(B1579&gt;A_Stammdaten!$B$12,0,SUM(C1579,D1579,F1579,G1579)-SUM(E1579,H1579))</f>
        <v>0</v>
      </c>
      <c r="J1579" s="109">
        <f>IF(B1579&gt;2020,HLOOKUP(A_Stammdaten!$B$12,$L$4:$R$2504,ROW(B1579)-3,FALSE)+IF(OR(B1579=0,A_Stammdaten!$B$12&lt;B1579),0,I1579*1/20),0)</f>
        <v>0</v>
      </c>
      <c r="K1579" s="109">
        <f>IF(B1579&gt;2020,HLOOKUP(A_Stammdaten!$B$12,$L$4:$R$2504,ROW(B1579)-3,FALSE),0)</f>
        <v>0</v>
      </c>
      <c r="L1579" s="109">
        <f t="shared" si="168"/>
        <v>0</v>
      </c>
      <c r="M1579" s="109">
        <f t="shared" si="169"/>
        <v>0</v>
      </c>
      <c r="N1579" s="109">
        <f t="shared" si="170"/>
        <v>0</v>
      </c>
      <c r="O1579" s="109">
        <f t="shared" si="171"/>
        <v>0</v>
      </c>
      <c r="P1579" s="109">
        <f t="shared" si="172"/>
        <v>0</v>
      </c>
      <c r="Q1579" s="109">
        <f t="shared" si="173"/>
        <v>0</v>
      </c>
      <c r="R1579" s="109">
        <f t="shared" si="174"/>
        <v>0</v>
      </c>
      <c r="S1579" s="425"/>
    </row>
    <row r="1580" spans="1:19" x14ac:dyDescent="0.3">
      <c r="A1580" s="421"/>
      <c r="B1580" s="424"/>
      <c r="C1580" s="421"/>
      <c r="D1580" s="421"/>
      <c r="E1580" s="421"/>
      <c r="F1580" s="421"/>
      <c r="G1580" s="421"/>
      <c r="H1580" s="421"/>
      <c r="I1580" s="220">
        <f>IF(B1580&gt;A_Stammdaten!$B$12,0,SUM(C1580,D1580,F1580,G1580)-SUM(E1580,H1580))</f>
        <v>0</v>
      </c>
      <c r="J1580" s="109">
        <f>IF(B1580&gt;2020,HLOOKUP(A_Stammdaten!$B$12,$L$4:$R$2504,ROW(B1580)-3,FALSE)+IF(OR(B1580=0,A_Stammdaten!$B$12&lt;B1580),0,I1580*1/20),0)</f>
        <v>0</v>
      </c>
      <c r="K1580" s="109">
        <f>IF(B1580&gt;2020,HLOOKUP(A_Stammdaten!$B$12,$L$4:$R$2504,ROW(B1580)-3,FALSE),0)</f>
        <v>0</v>
      </c>
      <c r="L1580" s="109">
        <f t="shared" si="168"/>
        <v>0</v>
      </c>
      <c r="M1580" s="109">
        <f t="shared" si="169"/>
        <v>0</v>
      </c>
      <c r="N1580" s="109">
        <f t="shared" si="170"/>
        <v>0</v>
      </c>
      <c r="O1580" s="109">
        <f t="shared" si="171"/>
        <v>0</v>
      </c>
      <c r="P1580" s="109">
        <f t="shared" si="172"/>
        <v>0</v>
      </c>
      <c r="Q1580" s="109">
        <f t="shared" si="173"/>
        <v>0</v>
      </c>
      <c r="R1580" s="109">
        <f t="shared" si="174"/>
        <v>0</v>
      </c>
      <c r="S1580" s="425"/>
    </row>
    <row r="1581" spans="1:19" x14ac:dyDescent="0.3">
      <c r="A1581" s="421"/>
      <c r="B1581" s="424"/>
      <c r="C1581" s="421"/>
      <c r="D1581" s="421"/>
      <c r="E1581" s="421"/>
      <c r="F1581" s="421"/>
      <c r="G1581" s="421"/>
      <c r="H1581" s="421"/>
      <c r="I1581" s="220">
        <f>IF(B1581&gt;A_Stammdaten!$B$12,0,SUM(C1581,D1581,F1581,G1581)-SUM(E1581,H1581))</f>
        <v>0</v>
      </c>
      <c r="J1581" s="109">
        <f>IF(B1581&gt;2020,HLOOKUP(A_Stammdaten!$B$12,$L$4:$R$2504,ROW(B1581)-3,FALSE)+IF(OR(B1581=0,A_Stammdaten!$B$12&lt;B1581),0,I1581*1/20),0)</f>
        <v>0</v>
      </c>
      <c r="K1581" s="109">
        <f>IF(B1581&gt;2020,HLOOKUP(A_Stammdaten!$B$12,$L$4:$R$2504,ROW(B1581)-3,FALSE),0)</f>
        <v>0</v>
      </c>
      <c r="L1581" s="109">
        <f t="shared" si="168"/>
        <v>0</v>
      </c>
      <c r="M1581" s="109">
        <f t="shared" si="169"/>
        <v>0</v>
      </c>
      <c r="N1581" s="109">
        <f t="shared" si="170"/>
        <v>0</v>
      </c>
      <c r="O1581" s="109">
        <f t="shared" si="171"/>
        <v>0</v>
      </c>
      <c r="P1581" s="109">
        <f t="shared" si="172"/>
        <v>0</v>
      </c>
      <c r="Q1581" s="109">
        <f t="shared" si="173"/>
        <v>0</v>
      </c>
      <c r="R1581" s="109">
        <f t="shared" si="174"/>
        <v>0</v>
      </c>
      <c r="S1581" s="425"/>
    </row>
    <row r="1582" spans="1:19" x14ac:dyDescent="0.3">
      <c r="A1582" s="421"/>
      <c r="B1582" s="424"/>
      <c r="C1582" s="421"/>
      <c r="D1582" s="421"/>
      <c r="E1582" s="421"/>
      <c r="F1582" s="421"/>
      <c r="G1582" s="421"/>
      <c r="H1582" s="421"/>
      <c r="I1582" s="220">
        <f>IF(B1582&gt;A_Stammdaten!$B$12,0,SUM(C1582,D1582,F1582,G1582)-SUM(E1582,H1582))</f>
        <v>0</v>
      </c>
      <c r="J1582" s="109">
        <f>IF(B1582&gt;2020,HLOOKUP(A_Stammdaten!$B$12,$L$4:$R$2504,ROW(B1582)-3,FALSE)+IF(OR(B1582=0,A_Stammdaten!$B$12&lt;B1582),0,I1582*1/20),0)</f>
        <v>0</v>
      </c>
      <c r="K1582" s="109">
        <f>IF(B1582&gt;2020,HLOOKUP(A_Stammdaten!$B$12,$L$4:$R$2504,ROW(B1582)-3,FALSE),0)</f>
        <v>0</v>
      </c>
      <c r="L1582" s="109">
        <f t="shared" si="168"/>
        <v>0</v>
      </c>
      <c r="M1582" s="109">
        <f t="shared" si="169"/>
        <v>0</v>
      </c>
      <c r="N1582" s="109">
        <f t="shared" si="170"/>
        <v>0</v>
      </c>
      <c r="O1582" s="109">
        <f t="shared" si="171"/>
        <v>0</v>
      </c>
      <c r="P1582" s="109">
        <f t="shared" si="172"/>
        <v>0</v>
      </c>
      <c r="Q1582" s="109">
        <f t="shared" si="173"/>
        <v>0</v>
      </c>
      <c r="R1582" s="109">
        <f t="shared" si="174"/>
        <v>0</v>
      </c>
      <c r="S1582" s="425"/>
    </row>
    <row r="1583" spans="1:19" x14ac:dyDescent="0.3">
      <c r="A1583" s="421"/>
      <c r="B1583" s="424"/>
      <c r="C1583" s="421"/>
      <c r="D1583" s="421"/>
      <c r="E1583" s="421"/>
      <c r="F1583" s="421"/>
      <c r="G1583" s="421"/>
      <c r="H1583" s="421"/>
      <c r="I1583" s="220">
        <f>IF(B1583&gt;A_Stammdaten!$B$12,0,SUM(C1583,D1583,F1583,G1583)-SUM(E1583,H1583))</f>
        <v>0</v>
      </c>
      <c r="J1583" s="109">
        <f>IF(B1583&gt;2020,HLOOKUP(A_Stammdaten!$B$12,$L$4:$R$2504,ROW(B1583)-3,FALSE)+IF(OR(B1583=0,A_Stammdaten!$B$12&lt;B1583),0,I1583*1/20),0)</f>
        <v>0</v>
      </c>
      <c r="K1583" s="109">
        <f>IF(B1583&gt;2020,HLOOKUP(A_Stammdaten!$B$12,$L$4:$R$2504,ROW(B1583)-3,FALSE),0)</f>
        <v>0</v>
      </c>
      <c r="L1583" s="109">
        <f t="shared" si="168"/>
        <v>0</v>
      </c>
      <c r="M1583" s="109">
        <f t="shared" si="169"/>
        <v>0</v>
      </c>
      <c r="N1583" s="109">
        <f t="shared" si="170"/>
        <v>0</v>
      </c>
      <c r="O1583" s="109">
        <f t="shared" si="171"/>
        <v>0</v>
      </c>
      <c r="P1583" s="109">
        <f t="shared" si="172"/>
        <v>0</v>
      </c>
      <c r="Q1583" s="109">
        <f t="shared" si="173"/>
        <v>0</v>
      </c>
      <c r="R1583" s="109">
        <f t="shared" si="174"/>
        <v>0</v>
      </c>
      <c r="S1583" s="425"/>
    </row>
    <row r="1584" spans="1:19" x14ac:dyDescent="0.3">
      <c r="A1584" s="421"/>
      <c r="B1584" s="424"/>
      <c r="C1584" s="421"/>
      <c r="D1584" s="421"/>
      <c r="E1584" s="421"/>
      <c r="F1584" s="421"/>
      <c r="G1584" s="421"/>
      <c r="H1584" s="421"/>
      <c r="I1584" s="220">
        <f>IF(B1584&gt;A_Stammdaten!$B$12,0,SUM(C1584,D1584,F1584,G1584)-SUM(E1584,H1584))</f>
        <v>0</v>
      </c>
      <c r="J1584" s="109">
        <f>IF(B1584&gt;2020,HLOOKUP(A_Stammdaten!$B$12,$L$4:$R$2504,ROW(B1584)-3,FALSE)+IF(OR(B1584=0,A_Stammdaten!$B$12&lt;B1584),0,I1584*1/20),0)</f>
        <v>0</v>
      </c>
      <c r="K1584" s="109">
        <f>IF(B1584&gt;2020,HLOOKUP(A_Stammdaten!$B$12,$L$4:$R$2504,ROW(B1584)-3,FALSE),0)</f>
        <v>0</v>
      </c>
      <c r="L1584" s="109">
        <f t="shared" si="168"/>
        <v>0</v>
      </c>
      <c r="M1584" s="109">
        <f t="shared" si="169"/>
        <v>0</v>
      </c>
      <c r="N1584" s="109">
        <f t="shared" si="170"/>
        <v>0</v>
      </c>
      <c r="O1584" s="109">
        <f t="shared" si="171"/>
        <v>0</v>
      </c>
      <c r="P1584" s="109">
        <f t="shared" si="172"/>
        <v>0</v>
      </c>
      <c r="Q1584" s="109">
        <f t="shared" si="173"/>
        <v>0</v>
      </c>
      <c r="R1584" s="109">
        <f t="shared" si="174"/>
        <v>0</v>
      </c>
      <c r="S1584" s="425"/>
    </row>
    <row r="1585" spans="1:19" x14ac:dyDescent="0.3">
      <c r="A1585" s="421"/>
      <c r="B1585" s="424"/>
      <c r="C1585" s="421"/>
      <c r="D1585" s="421"/>
      <c r="E1585" s="421"/>
      <c r="F1585" s="421"/>
      <c r="G1585" s="421"/>
      <c r="H1585" s="421"/>
      <c r="I1585" s="220">
        <f>IF(B1585&gt;A_Stammdaten!$B$12,0,SUM(C1585,D1585,F1585,G1585)-SUM(E1585,H1585))</f>
        <v>0</v>
      </c>
      <c r="J1585" s="109">
        <f>IF(B1585&gt;2020,HLOOKUP(A_Stammdaten!$B$12,$L$4:$R$2504,ROW(B1585)-3,FALSE)+IF(OR(B1585=0,A_Stammdaten!$B$12&lt;B1585),0,I1585*1/20),0)</f>
        <v>0</v>
      </c>
      <c r="K1585" s="109">
        <f>IF(B1585&gt;2020,HLOOKUP(A_Stammdaten!$B$12,$L$4:$R$2504,ROW(B1585)-3,FALSE),0)</f>
        <v>0</v>
      </c>
      <c r="L1585" s="109">
        <f t="shared" si="168"/>
        <v>0</v>
      </c>
      <c r="M1585" s="109">
        <f t="shared" si="169"/>
        <v>0</v>
      </c>
      <c r="N1585" s="109">
        <f t="shared" si="170"/>
        <v>0</v>
      </c>
      <c r="O1585" s="109">
        <f t="shared" si="171"/>
        <v>0</v>
      </c>
      <c r="P1585" s="109">
        <f t="shared" si="172"/>
        <v>0</v>
      </c>
      <c r="Q1585" s="109">
        <f t="shared" si="173"/>
        <v>0</v>
      </c>
      <c r="R1585" s="109">
        <f t="shared" si="174"/>
        <v>0</v>
      </c>
      <c r="S1585" s="425"/>
    </row>
    <row r="1586" spans="1:19" x14ac:dyDescent="0.3">
      <c r="A1586" s="421"/>
      <c r="B1586" s="424"/>
      <c r="C1586" s="421"/>
      <c r="D1586" s="421"/>
      <c r="E1586" s="421"/>
      <c r="F1586" s="421"/>
      <c r="G1586" s="421"/>
      <c r="H1586" s="421"/>
      <c r="I1586" s="220">
        <f>IF(B1586&gt;A_Stammdaten!$B$12,0,SUM(C1586,D1586,F1586,G1586)-SUM(E1586,H1586))</f>
        <v>0</v>
      </c>
      <c r="J1586" s="109">
        <f>IF(B1586&gt;2020,HLOOKUP(A_Stammdaten!$B$12,$L$4:$R$2504,ROW(B1586)-3,FALSE)+IF(OR(B1586=0,A_Stammdaten!$B$12&lt;B1586),0,I1586*1/20),0)</f>
        <v>0</v>
      </c>
      <c r="K1586" s="109">
        <f>IF(B1586&gt;2020,HLOOKUP(A_Stammdaten!$B$12,$L$4:$R$2504,ROW(B1586)-3,FALSE),0)</f>
        <v>0</v>
      </c>
      <c r="L1586" s="109">
        <f t="shared" si="168"/>
        <v>0</v>
      </c>
      <c r="M1586" s="109">
        <f t="shared" si="169"/>
        <v>0</v>
      </c>
      <c r="N1586" s="109">
        <f t="shared" si="170"/>
        <v>0</v>
      </c>
      <c r="O1586" s="109">
        <f t="shared" si="171"/>
        <v>0</v>
      </c>
      <c r="P1586" s="109">
        <f t="shared" si="172"/>
        <v>0</v>
      </c>
      <c r="Q1586" s="109">
        <f t="shared" si="173"/>
        <v>0</v>
      </c>
      <c r="R1586" s="109">
        <f t="shared" si="174"/>
        <v>0</v>
      </c>
      <c r="S1586" s="425"/>
    </row>
    <row r="1587" spans="1:19" x14ac:dyDescent="0.3">
      <c r="A1587" s="421"/>
      <c r="B1587" s="424"/>
      <c r="C1587" s="421"/>
      <c r="D1587" s="421"/>
      <c r="E1587" s="421"/>
      <c r="F1587" s="421"/>
      <c r="G1587" s="421"/>
      <c r="H1587" s="421"/>
      <c r="I1587" s="220">
        <f>IF(B1587&gt;A_Stammdaten!$B$12,0,SUM(C1587,D1587,F1587,G1587)-SUM(E1587,H1587))</f>
        <v>0</v>
      </c>
      <c r="J1587" s="109">
        <f>IF(B1587&gt;2020,HLOOKUP(A_Stammdaten!$B$12,$L$4:$R$2504,ROW(B1587)-3,FALSE)+IF(OR(B1587=0,A_Stammdaten!$B$12&lt;B1587),0,I1587*1/20),0)</f>
        <v>0</v>
      </c>
      <c r="K1587" s="109">
        <f>IF(B1587&gt;2020,HLOOKUP(A_Stammdaten!$B$12,$L$4:$R$2504,ROW(B1587)-3,FALSE),0)</f>
        <v>0</v>
      </c>
      <c r="L1587" s="109">
        <f t="shared" si="168"/>
        <v>0</v>
      </c>
      <c r="M1587" s="109">
        <f t="shared" si="169"/>
        <v>0</v>
      </c>
      <c r="N1587" s="109">
        <f t="shared" si="170"/>
        <v>0</v>
      </c>
      <c r="O1587" s="109">
        <f t="shared" si="171"/>
        <v>0</v>
      </c>
      <c r="P1587" s="109">
        <f t="shared" si="172"/>
        <v>0</v>
      </c>
      <c r="Q1587" s="109">
        <f t="shared" si="173"/>
        <v>0</v>
      </c>
      <c r="R1587" s="109">
        <f t="shared" si="174"/>
        <v>0</v>
      </c>
      <c r="S1587" s="425"/>
    </row>
    <row r="1588" spans="1:19" x14ac:dyDescent="0.3">
      <c r="A1588" s="421"/>
      <c r="B1588" s="424"/>
      <c r="C1588" s="421"/>
      <c r="D1588" s="421"/>
      <c r="E1588" s="421"/>
      <c r="F1588" s="421"/>
      <c r="G1588" s="421"/>
      <c r="H1588" s="421"/>
      <c r="I1588" s="220">
        <f>IF(B1588&gt;A_Stammdaten!$B$12,0,SUM(C1588,D1588,F1588,G1588)-SUM(E1588,H1588))</f>
        <v>0</v>
      </c>
      <c r="J1588" s="109">
        <f>IF(B1588&gt;2020,HLOOKUP(A_Stammdaten!$B$12,$L$4:$R$2504,ROW(B1588)-3,FALSE)+IF(OR(B1588=0,A_Stammdaten!$B$12&lt;B1588),0,I1588*1/20),0)</f>
        <v>0</v>
      </c>
      <c r="K1588" s="109">
        <f>IF(B1588&gt;2020,HLOOKUP(A_Stammdaten!$B$12,$L$4:$R$2504,ROW(B1588)-3,FALSE),0)</f>
        <v>0</v>
      </c>
      <c r="L1588" s="109">
        <f t="shared" si="168"/>
        <v>0</v>
      </c>
      <c r="M1588" s="109">
        <f t="shared" si="169"/>
        <v>0</v>
      </c>
      <c r="N1588" s="109">
        <f t="shared" si="170"/>
        <v>0</v>
      </c>
      <c r="O1588" s="109">
        <f t="shared" si="171"/>
        <v>0</v>
      </c>
      <c r="P1588" s="109">
        <f t="shared" si="172"/>
        <v>0</v>
      </c>
      <c r="Q1588" s="109">
        <f t="shared" si="173"/>
        <v>0</v>
      </c>
      <c r="R1588" s="109">
        <f t="shared" si="174"/>
        <v>0</v>
      </c>
      <c r="S1588" s="425"/>
    </row>
    <row r="1589" spans="1:19" x14ac:dyDescent="0.3">
      <c r="A1589" s="421"/>
      <c r="B1589" s="424"/>
      <c r="C1589" s="421"/>
      <c r="D1589" s="421"/>
      <c r="E1589" s="421"/>
      <c r="F1589" s="421"/>
      <c r="G1589" s="421"/>
      <c r="H1589" s="421"/>
      <c r="I1589" s="220">
        <f>IF(B1589&gt;A_Stammdaten!$B$12,0,SUM(C1589,D1589,F1589,G1589)-SUM(E1589,H1589))</f>
        <v>0</v>
      </c>
      <c r="J1589" s="109">
        <f>IF(B1589&gt;2020,HLOOKUP(A_Stammdaten!$B$12,$L$4:$R$2504,ROW(B1589)-3,FALSE)+IF(OR(B1589=0,A_Stammdaten!$B$12&lt;B1589),0,I1589*1/20),0)</f>
        <v>0</v>
      </c>
      <c r="K1589" s="109">
        <f>IF(B1589&gt;2020,HLOOKUP(A_Stammdaten!$B$12,$L$4:$R$2504,ROW(B1589)-3,FALSE),0)</f>
        <v>0</v>
      </c>
      <c r="L1589" s="109">
        <f t="shared" si="168"/>
        <v>0</v>
      </c>
      <c r="M1589" s="109">
        <f t="shared" si="169"/>
        <v>0</v>
      </c>
      <c r="N1589" s="109">
        <f t="shared" si="170"/>
        <v>0</v>
      </c>
      <c r="O1589" s="109">
        <f t="shared" si="171"/>
        <v>0</v>
      </c>
      <c r="P1589" s="109">
        <f t="shared" si="172"/>
        <v>0</v>
      </c>
      <c r="Q1589" s="109">
        <f t="shared" si="173"/>
        <v>0</v>
      </c>
      <c r="R1589" s="109">
        <f t="shared" si="174"/>
        <v>0</v>
      </c>
      <c r="S1589" s="425"/>
    </row>
    <row r="1590" spans="1:19" x14ac:dyDescent="0.3">
      <c r="A1590" s="421"/>
      <c r="B1590" s="424"/>
      <c r="C1590" s="421"/>
      <c r="D1590" s="421"/>
      <c r="E1590" s="421"/>
      <c r="F1590" s="421"/>
      <c r="G1590" s="421"/>
      <c r="H1590" s="421"/>
      <c r="I1590" s="220">
        <f>IF(B1590&gt;A_Stammdaten!$B$12,0,SUM(C1590,D1590,F1590,G1590)-SUM(E1590,H1590))</f>
        <v>0</v>
      </c>
      <c r="J1590" s="109">
        <f>IF(B1590&gt;2020,HLOOKUP(A_Stammdaten!$B$12,$L$4:$R$2504,ROW(B1590)-3,FALSE)+IF(OR(B1590=0,A_Stammdaten!$B$12&lt;B1590),0,I1590*1/20),0)</f>
        <v>0</v>
      </c>
      <c r="K1590" s="109">
        <f>IF(B1590&gt;2020,HLOOKUP(A_Stammdaten!$B$12,$L$4:$R$2504,ROW(B1590)-3,FALSE),0)</f>
        <v>0</v>
      </c>
      <c r="L1590" s="109">
        <f t="shared" si="168"/>
        <v>0</v>
      </c>
      <c r="M1590" s="109">
        <f t="shared" si="169"/>
        <v>0</v>
      </c>
      <c r="N1590" s="109">
        <f t="shared" si="170"/>
        <v>0</v>
      </c>
      <c r="O1590" s="109">
        <f t="shared" si="171"/>
        <v>0</v>
      </c>
      <c r="P1590" s="109">
        <f t="shared" si="172"/>
        <v>0</v>
      </c>
      <c r="Q1590" s="109">
        <f t="shared" si="173"/>
        <v>0</v>
      </c>
      <c r="R1590" s="109">
        <f t="shared" si="174"/>
        <v>0</v>
      </c>
      <c r="S1590" s="425"/>
    </row>
    <row r="1591" spans="1:19" x14ac:dyDescent="0.3">
      <c r="A1591" s="421"/>
      <c r="B1591" s="424"/>
      <c r="C1591" s="421"/>
      <c r="D1591" s="421"/>
      <c r="E1591" s="421"/>
      <c r="F1591" s="421"/>
      <c r="G1591" s="421"/>
      <c r="H1591" s="421"/>
      <c r="I1591" s="220">
        <f>IF(B1591&gt;A_Stammdaten!$B$12,0,SUM(C1591,D1591,F1591,G1591)-SUM(E1591,H1591))</f>
        <v>0</v>
      </c>
      <c r="J1591" s="109">
        <f>IF(B1591&gt;2020,HLOOKUP(A_Stammdaten!$B$12,$L$4:$R$2504,ROW(B1591)-3,FALSE)+IF(OR(B1591=0,A_Stammdaten!$B$12&lt;B1591),0,I1591*1/20),0)</f>
        <v>0</v>
      </c>
      <c r="K1591" s="109">
        <f>IF(B1591&gt;2020,HLOOKUP(A_Stammdaten!$B$12,$L$4:$R$2504,ROW(B1591)-3,FALSE),0)</f>
        <v>0</v>
      </c>
      <c r="L1591" s="109">
        <f t="shared" si="168"/>
        <v>0</v>
      </c>
      <c r="M1591" s="109">
        <f t="shared" si="169"/>
        <v>0</v>
      </c>
      <c r="N1591" s="109">
        <f t="shared" si="170"/>
        <v>0</v>
      </c>
      <c r="O1591" s="109">
        <f t="shared" si="171"/>
        <v>0</v>
      </c>
      <c r="P1591" s="109">
        <f t="shared" si="172"/>
        <v>0</v>
      </c>
      <c r="Q1591" s="109">
        <f t="shared" si="173"/>
        <v>0</v>
      </c>
      <c r="R1591" s="109">
        <f t="shared" si="174"/>
        <v>0</v>
      </c>
      <c r="S1591" s="425"/>
    </row>
    <row r="1592" spans="1:19" x14ac:dyDescent="0.3">
      <c r="A1592" s="421"/>
      <c r="B1592" s="424"/>
      <c r="C1592" s="421"/>
      <c r="D1592" s="421"/>
      <c r="E1592" s="421"/>
      <c r="F1592" s="421"/>
      <c r="G1592" s="421"/>
      <c r="H1592" s="421"/>
      <c r="I1592" s="220">
        <f>IF(B1592&gt;A_Stammdaten!$B$12,0,SUM(C1592,D1592,F1592,G1592)-SUM(E1592,H1592))</f>
        <v>0</v>
      </c>
      <c r="J1592" s="109">
        <f>IF(B1592&gt;2020,HLOOKUP(A_Stammdaten!$B$12,$L$4:$R$2504,ROW(B1592)-3,FALSE)+IF(OR(B1592=0,A_Stammdaten!$B$12&lt;B1592),0,I1592*1/20),0)</f>
        <v>0</v>
      </c>
      <c r="K1592" s="109">
        <f>IF(B1592&gt;2020,HLOOKUP(A_Stammdaten!$B$12,$L$4:$R$2504,ROW(B1592)-3,FALSE),0)</f>
        <v>0</v>
      </c>
      <c r="L1592" s="109">
        <f t="shared" si="168"/>
        <v>0</v>
      </c>
      <c r="M1592" s="109">
        <f t="shared" si="169"/>
        <v>0</v>
      </c>
      <c r="N1592" s="109">
        <f t="shared" si="170"/>
        <v>0</v>
      </c>
      <c r="O1592" s="109">
        <f t="shared" si="171"/>
        <v>0</v>
      </c>
      <c r="P1592" s="109">
        <f t="shared" si="172"/>
        <v>0</v>
      </c>
      <c r="Q1592" s="109">
        <f t="shared" si="173"/>
        <v>0</v>
      </c>
      <c r="R1592" s="109">
        <f t="shared" si="174"/>
        <v>0</v>
      </c>
      <c r="S1592" s="425"/>
    </row>
    <row r="1593" spans="1:19" x14ac:dyDescent="0.3">
      <c r="A1593" s="421"/>
      <c r="B1593" s="424"/>
      <c r="C1593" s="421"/>
      <c r="D1593" s="421"/>
      <c r="E1593" s="421"/>
      <c r="F1593" s="421"/>
      <c r="G1593" s="421"/>
      <c r="H1593" s="421"/>
      <c r="I1593" s="220">
        <f>IF(B1593&gt;A_Stammdaten!$B$12,0,SUM(C1593,D1593,F1593,G1593)-SUM(E1593,H1593))</f>
        <v>0</v>
      </c>
      <c r="J1593" s="109">
        <f>IF(B1593&gt;2020,HLOOKUP(A_Stammdaten!$B$12,$L$4:$R$2504,ROW(B1593)-3,FALSE)+IF(OR(B1593=0,A_Stammdaten!$B$12&lt;B1593),0,I1593*1/20),0)</f>
        <v>0</v>
      </c>
      <c r="K1593" s="109">
        <f>IF(B1593&gt;2020,HLOOKUP(A_Stammdaten!$B$12,$L$4:$R$2504,ROW(B1593)-3,FALSE),0)</f>
        <v>0</v>
      </c>
      <c r="L1593" s="109">
        <f t="shared" si="168"/>
        <v>0</v>
      </c>
      <c r="M1593" s="109">
        <f t="shared" si="169"/>
        <v>0</v>
      </c>
      <c r="N1593" s="109">
        <f t="shared" si="170"/>
        <v>0</v>
      </c>
      <c r="O1593" s="109">
        <f t="shared" si="171"/>
        <v>0</v>
      </c>
      <c r="P1593" s="109">
        <f t="shared" si="172"/>
        <v>0</v>
      </c>
      <c r="Q1593" s="109">
        <f t="shared" si="173"/>
        <v>0</v>
      </c>
      <c r="R1593" s="109">
        <f t="shared" si="174"/>
        <v>0</v>
      </c>
      <c r="S1593" s="425"/>
    </row>
    <row r="1594" spans="1:19" x14ac:dyDescent="0.3">
      <c r="A1594" s="421"/>
      <c r="B1594" s="424"/>
      <c r="C1594" s="421"/>
      <c r="D1594" s="421"/>
      <c r="E1594" s="421"/>
      <c r="F1594" s="421"/>
      <c r="G1594" s="421"/>
      <c r="H1594" s="421"/>
      <c r="I1594" s="220">
        <f>IF(B1594&gt;A_Stammdaten!$B$12,0,SUM(C1594,D1594,F1594,G1594)-SUM(E1594,H1594))</f>
        <v>0</v>
      </c>
      <c r="J1594" s="109">
        <f>IF(B1594&gt;2020,HLOOKUP(A_Stammdaten!$B$12,$L$4:$R$2504,ROW(B1594)-3,FALSE)+IF(OR(B1594=0,A_Stammdaten!$B$12&lt;B1594),0,I1594*1/20),0)</f>
        <v>0</v>
      </c>
      <c r="K1594" s="109">
        <f>IF(B1594&gt;2020,HLOOKUP(A_Stammdaten!$B$12,$L$4:$R$2504,ROW(B1594)-3,FALSE),0)</f>
        <v>0</v>
      </c>
      <c r="L1594" s="109">
        <f t="shared" si="168"/>
        <v>0</v>
      </c>
      <c r="M1594" s="109">
        <f t="shared" si="169"/>
        <v>0</v>
      </c>
      <c r="N1594" s="109">
        <f t="shared" si="170"/>
        <v>0</v>
      </c>
      <c r="O1594" s="109">
        <f t="shared" si="171"/>
        <v>0</v>
      </c>
      <c r="P1594" s="109">
        <f t="shared" si="172"/>
        <v>0</v>
      </c>
      <c r="Q1594" s="109">
        <f t="shared" si="173"/>
        <v>0</v>
      </c>
      <c r="R1594" s="109">
        <f t="shared" si="174"/>
        <v>0</v>
      </c>
      <c r="S1594" s="425"/>
    </row>
    <row r="1595" spans="1:19" x14ac:dyDescent="0.3">
      <c r="A1595" s="421"/>
      <c r="B1595" s="424"/>
      <c r="C1595" s="421"/>
      <c r="D1595" s="421"/>
      <c r="E1595" s="421"/>
      <c r="F1595" s="421"/>
      <c r="G1595" s="421"/>
      <c r="H1595" s="421"/>
      <c r="I1595" s="220">
        <f>IF(B1595&gt;A_Stammdaten!$B$12,0,SUM(C1595,D1595,F1595,G1595)-SUM(E1595,H1595))</f>
        <v>0</v>
      </c>
      <c r="J1595" s="109">
        <f>IF(B1595&gt;2020,HLOOKUP(A_Stammdaten!$B$12,$L$4:$R$2504,ROW(B1595)-3,FALSE)+IF(OR(B1595=0,A_Stammdaten!$B$12&lt;B1595),0,I1595*1/20),0)</f>
        <v>0</v>
      </c>
      <c r="K1595" s="109">
        <f>IF(B1595&gt;2020,HLOOKUP(A_Stammdaten!$B$12,$L$4:$R$2504,ROW(B1595)-3,FALSE),0)</f>
        <v>0</v>
      </c>
      <c r="L1595" s="109">
        <f t="shared" si="168"/>
        <v>0</v>
      </c>
      <c r="M1595" s="109">
        <f t="shared" si="169"/>
        <v>0</v>
      </c>
      <c r="N1595" s="109">
        <f t="shared" si="170"/>
        <v>0</v>
      </c>
      <c r="O1595" s="109">
        <f t="shared" si="171"/>
        <v>0</v>
      </c>
      <c r="P1595" s="109">
        <f t="shared" si="172"/>
        <v>0</v>
      </c>
      <c r="Q1595" s="109">
        <f t="shared" si="173"/>
        <v>0</v>
      </c>
      <c r="R1595" s="109">
        <f t="shared" si="174"/>
        <v>0</v>
      </c>
      <c r="S1595" s="425"/>
    </row>
    <row r="1596" spans="1:19" x14ac:dyDescent="0.3">
      <c r="A1596" s="421"/>
      <c r="B1596" s="424"/>
      <c r="C1596" s="421"/>
      <c r="D1596" s="421"/>
      <c r="E1596" s="421"/>
      <c r="F1596" s="421"/>
      <c r="G1596" s="421"/>
      <c r="H1596" s="421"/>
      <c r="I1596" s="220">
        <f>IF(B1596&gt;A_Stammdaten!$B$12,0,SUM(C1596,D1596,F1596,G1596)-SUM(E1596,H1596))</f>
        <v>0</v>
      </c>
      <c r="J1596" s="109">
        <f>IF(B1596&gt;2020,HLOOKUP(A_Stammdaten!$B$12,$L$4:$R$2504,ROW(B1596)-3,FALSE)+IF(OR(B1596=0,A_Stammdaten!$B$12&lt;B1596),0,I1596*1/20),0)</f>
        <v>0</v>
      </c>
      <c r="K1596" s="109">
        <f>IF(B1596&gt;2020,HLOOKUP(A_Stammdaten!$B$12,$L$4:$R$2504,ROW(B1596)-3,FALSE),0)</f>
        <v>0</v>
      </c>
      <c r="L1596" s="109">
        <f t="shared" si="168"/>
        <v>0</v>
      </c>
      <c r="M1596" s="109">
        <f t="shared" si="169"/>
        <v>0</v>
      </c>
      <c r="N1596" s="109">
        <f t="shared" si="170"/>
        <v>0</v>
      </c>
      <c r="O1596" s="109">
        <f t="shared" si="171"/>
        <v>0</v>
      </c>
      <c r="P1596" s="109">
        <f t="shared" si="172"/>
        <v>0</v>
      </c>
      <c r="Q1596" s="109">
        <f t="shared" si="173"/>
        <v>0</v>
      </c>
      <c r="R1596" s="109">
        <f t="shared" si="174"/>
        <v>0</v>
      </c>
      <c r="S1596" s="425"/>
    </row>
    <row r="1597" spans="1:19" x14ac:dyDescent="0.3">
      <c r="A1597" s="421"/>
      <c r="B1597" s="424"/>
      <c r="C1597" s="421"/>
      <c r="D1597" s="421"/>
      <c r="E1597" s="421"/>
      <c r="F1597" s="421"/>
      <c r="G1597" s="421"/>
      <c r="H1597" s="421"/>
      <c r="I1597" s="220">
        <f>IF(B1597&gt;A_Stammdaten!$B$12,0,SUM(C1597,D1597,F1597,G1597)-SUM(E1597,H1597))</f>
        <v>0</v>
      </c>
      <c r="J1597" s="109">
        <f>IF(B1597&gt;2020,HLOOKUP(A_Stammdaten!$B$12,$L$4:$R$2504,ROW(B1597)-3,FALSE)+IF(OR(B1597=0,A_Stammdaten!$B$12&lt;B1597),0,I1597*1/20),0)</f>
        <v>0</v>
      </c>
      <c r="K1597" s="109">
        <f>IF(B1597&gt;2020,HLOOKUP(A_Stammdaten!$B$12,$L$4:$R$2504,ROW(B1597)-3,FALSE),0)</f>
        <v>0</v>
      </c>
      <c r="L1597" s="109">
        <f t="shared" si="168"/>
        <v>0</v>
      </c>
      <c r="M1597" s="109">
        <f t="shared" si="169"/>
        <v>0</v>
      </c>
      <c r="N1597" s="109">
        <f t="shared" si="170"/>
        <v>0</v>
      </c>
      <c r="O1597" s="109">
        <f t="shared" si="171"/>
        <v>0</v>
      </c>
      <c r="P1597" s="109">
        <f t="shared" si="172"/>
        <v>0</v>
      </c>
      <c r="Q1597" s="109">
        <f t="shared" si="173"/>
        <v>0</v>
      </c>
      <c r="R1597" s="109">
        <f t="shared" si="174"/>
        <v>0</v>
      </c>
      <c r="S1597" s="425"/>
    </row>
    <row r="1598" spans="1:19" x14ac:dyDescent="0.3">
      <c r="A1598" s="421"/>
      <c r="B1598" s="424"/>
      <c r="C1598" s="421"/>
      <c r="D1598" s="421"/>
      <c r="E1598" s="421"/>
      <c r="F1598" s="421"/>
      <c r="G1598" s="421"/>
      <c r="H1598" s="421"/>
      <c r="I1598" s="220">
        <f>IF(B1598&gt;A_Stammdaten!$B$12,0,SUM(C1598,D1598,F1598,G1598)-SUM(E1598,H1598))</f>
        <v>0</v>
      </c>
      <c r="J1598" s="109">
        <f>IF(B1598&gt;2020,HLOOKUP(A_Stammdaten!$B$12,$L$4:$R$2504,ROW(B1598)-3,FALSE)+IF(OR(B1598=0,A_Stammdaten!$B$12&lt;B1598),0,I1598*1/20),0)</f>
        <v>0</v>
      </c>
      <c r="K1598" s="109">
        <f>IF(B1598&gt;2020,HLOOKUP(A_Stammdaten!$B$12,$L$4:$R$2504,ROW(B1598)-3,FALSE),0)</f>
        <v>0</v>
      </c>
      <c r="L1598" s="109">
        <f t="shared" si="168"/>
        <v>0</v>
      </c>
      <c r="M1598" s="109">
        <f t="shared" si="169"/>
        <v>0</v>
      </c>
      <c r="N1598" s="109">
        <f t="shared" si="170"/>
        <v>0</v>
      </c>
      <c r="O1598" s="109">
        <f t="shared" si="171"/>
        <v>0</v>
      </c>
      <c r="P1598" s="109">
        <f t="shared" si="172"/>
        <v>0</v>
      </c>
      <c r="Q1598" s="109">
        <f t="shared" si="173"/>
        <v>0</v>
      </c>
      <c r="R1598" s="109">
        <f t="shared" si="174"/>
        <v>0</v>
      </c>
      <c r="S1598" s="425"/>
    </row>
    <row r="1599" spans="1:19" x14ac:dyDescent="0.3">
      <c r="A1599" s="421"/>
      <c r="B1599" s="424"/>
      <c r="C1599" s="421"/>
      <c r="D1599" s="421"/>
      <c r="E1599" s="421"/>
      <c r="F1599" s="421"/>
      <c r="G1599" s="421"/>
      <c r="H1599" s="421"/>
      <c r="I1599" s="220">
        <f>IF(B1599&gt;A_Stammdaten!$B$12,0,SUM(C1599,D1599,F1599,G1599)-SUM(E1599,H1599))</f>
        <v>0</v>
      </c>
      <c r="J1599" s="109">
        <f>IF(B1599&gt;2020,HLOOKUP(A_Stammdaten!$B$12,$L$4:$R$2504,ROW(B1599)-3,FALSE)+IF(OR(B1599=0,A_Stammdaten!$B$12&lt;B1599),0,I1599*1/20),0)</f>
        <v>0</v>
      </c>
      <c r="K1599" s="109">
        <f>IF(B1599&gt;2020,HLOOKUP(A_Stammdaten!$B$12,$L$4:$R$2504,ROW(B1599)-3,FALSE),0)</f>
        <v>0</v>
      </c>
      <c r="L1599" s="109">
        <f t="shared" si="168"/>
        <v>0</v>
      </c>
      <c r="M1599" s="109">
        <f t="shared" si="169"/>
        <v>0</v>
      </c>
      <c r="N1599" s="109">
        <f t="shared" si="170"/>
        <v>0</v>
      </c>
      <c r="O1599" s="109">
        <f t="shared" si="171"/>
        <v>0</v>
      </c>
      <c r="P1599" s="109">
        <f t="shared" si="172"/>
        <v>0</v>
      </c>
      <c r="Q1599" s="109">
        <f t="shared" si="173"/>
        <v>0</v>
      </c>
      <c r="R1599" s="109">
        <f t="shared" si="174"/>
        <v>0</v>
      </c>
      <c r="S1599" s="425"/>
    </row>
    <row r="1600" spans="1:19" x14ac:dyDescent="0.3">
      <c r="A1600" s="421"/>
      <c r="B1600" s="424"/>
      <c r="C1600" s="421"/>
      <c r="D1600" s="421"/>
      <c r="E1600" s="421"/>
      <c r="F1600" s="421"/>
      <c r="G1600" s="421"/>
      <c r="H1600" s="421"/>
      <c r="I1600" s="220">
        <f>IF(B1600&gt;A_Stammdaten!$B$12,0,SUM(C1600,D1600,F1600,G1600)-SUM(E1600,H1600))</f>
        <v>0</v>
      </c>
      <c r="J1600" s="109">
        <f>IF(B1600&gt;2020,HLOOKUP(A_Stammdaten!$B$12,$L$4:$R$2504,ROW(B1600)-3,FALSE)+IF(OR(B1600=0,A_Stammdaten!$B$12&lt;B1600),0,I1600*1/20),0)</f>
        <v>0</v>
      </c>
      <c r="K1600" s="109">
        <f>IF(B1600&gt;2020,HLOOKUP(A_Stammdaten!$B$12,$L$4:$R$2504,ROW(B1600)-3,FALSE),0)</f>
        <v>0</v>
      </c>
      <c r="L1600" s="109">
        <f t="shared" si="168"/>
        <v>0</v>
      </c>
      <c r="M1600" s="109">
        <f t="shared" si="169"/>
        <v>0</v>
      </c>
      <c r="N1600" s="109">
        <f t="shared" si="170"/>
        <v>0</v>
      </c>
      <c r="O1600" s="109">
        <f t="shared" si="171"/>
        <v>0</v>
      </c>
      <c r="P1600" s="109">
        <f t="shared" si="172"/>
        <v>0</v>
      </c>
      <c r="Q1600" s="109">
        <f t="shared" si="173"/>
        <v>0</v>
      </c>
      <c r="R1600" s="109">
        <f t="shared" si="174"/>
        <v>0</v>
      </c>
      <c r="S1600" s="425"/>
    </row>
    <row r="1601" spans="1:19" x14ac:dyDescent="0.3">
      <c r="A1601" s="421"/>
      <c r="B1601" s="424"/>
      <c r="C1601" s="421"/>
      <c r="D1601" s="421"/>
      <c r="E1601" s="421"/>
      <c r="F1601" s="421"/>
      <c r="G1601" s="421"/>
      <c r="H1601" s="421"/>
      <c r="I1601" s="220">
        <f>IF(B1601&gt;A_Stammdaten!$B$12,0,SUM(C1601,D1601,F1601,G1601)-SUM(E1601,H1601))</f>
        <v>0</v>
      </c>
      <c r="J1601" s="109">
        <f>IF(B1601&gt;2020,HLOOKUP(A_Stammdaten!$B$12,$L$4:$R$2504,ROW(B1601)-3,FALSE)+IF(OR(B1601=0,A_Stammdaten!$B$12&lt;B1601),0,I1601*1/20),0)</f>
        <v>0</v>
      </c>
      <c r="K1601" s="109">
        <f>IF(B1601&gt;2020,HLOOKUP(A_Stammdaten!$B$12,$L$4:$R$2504,ROW(B1601)-3,FALSE),0)</f>
        <v>0</v>
      </c>
      <c r="L1601" s="109">
        <f t="shared" si="168"/>
        <v>0</v>
      </c>
      <c r="M1601" s="109">
        <f t="shared" si="169"/>
        <v>0</v>
      </c>
      <c r="N1601" s="109">
        <f t="shared" si="170"/>
        <v>0</v>
      </c>
      <c r="O1601" s="109">
        <f t="shared" si="171"/>
        <v>0</v>
      </c>
      <c r="P1601" s="109">
        <f t="shared" si="172"/>
        <v>0</v>
      </c>
      <c r="Q1601" s="109">
        <f t="shared" si="173"/>
        <v>0</v>
      </c>
      <c r="R1601" s="109">
        <f t="shared" si="174"/>
        <v>0</v>
      </c>
      <c r="S1601" s="425"/>
    </row>
    <row r="1602" spans="1:19" x14ac:dyDescent="0.3">
      <c r="A1602" s="421"/>
      <c r="B1602" s="424"/>
      <c r="C1602" s="421"/>
      <c r="D1602" s="421"/>
      <c r="E1602" s="421"/>
      <c r="F1602" s="421"/>
      <c r="G1602" s="421"/>
      <c r="H1602" s="421"/>
      <c r="I1602" s="220">
        <f>IF(B1602&gt;A_Stammdaten!$B$12,0,SUM(C1602,D1602,F1602,G1602)-SUM(E1602,H1602))</f>
        <v>0</v>
      </c>
      <c r="J1602" s="109">
        <f>IF(B1602&gt;2020,HLOOKUP(A_Stammdaten!$B$12,$L$4:$R$2504,ROW(B1602)-3,FALSE)+IF(OR(B1602=0,A_Stammdaten!$B$12&lt;B1602),0,I1602*1/20),0)</f>
        <v>0</v>
      </c>
      <c r="K1602" s="109">
        <f>IF(B1602&gt;2020,HLOOKUP(A_Stammdaten!$B$12,$L$4:$R$2504,ROW(B1602)-3,FALSE),0)</f>
        <v>0</v>
      </c>
      <c r="L1602" s="109">
        <f t="shared" si="168"/>
        <v>0</v>
      </c>
      <c r="M1602" s="109">
        <f t="shared" si="169"/>
        <v>0</v>
      </c>
      <c r="N1602" s="109">
        <f t="shared" si="170"/>
        <v>0</v>
      </c>
      <c r="O1602" s="109">
        <f t="shared" si="171"/>
        <v>0</v>
      </c>
      <c r="P1602" s="109">
        <f t="shared" si="172"/>
        <v>0</v>
      </c>
      <c r="Q1602" s="109">
        <f t="shared" si="173"/>
        <v>0</v>
      </c>
      <c r="R1602" s="109">
        <f t="shared" si="174"/>
        <v>0</v>
      </c>
      <c r="S1602" s="425"/>
    </row>
    <row r="1603" spans="1:19" x14ac:dyDescent="0.3">
      <c r="A1603" s="421"/>
      <c r="B1603" s="424"/>
      <c r="C1603" s="421"/>
      <c r="D1603" s="421"/>
      <c r="E1603" s="421"/>
      <c r="F1603" s="421"/>
      <c r="G1603" s="421"/>
      <c r="H1603" s="421"/>
      <c r="I1603" s="220">
        <f>IF(B1603&gt;A_Stammdaten!$B$12,0,SUM(C1603,D1603,F1603,G1603)-SUM(E1603,H1603))</f>
        <v>0</v>
      </c>
      <c r="J1603" s="109">
        <f>IF(B1603&gt;2020,HLOOKUP(A_Stammdaten!$B$12,$L$4:$R$2504,ROW(B1603)-3,FALSE)+IF(OR(B1603=0,A_Stammdaten!$B$12&lt;B1603),0,I1603*1/20),0)</f>
        <v>0</v>
      </c>
      <c r="K1603" s="109">
        <f>IF(B1603&gt;2020,HLOOKUP(A_Stammdaten!$B$12,$L$4:$R$2504,ROW(B1603)-3,FALSE),0)</f>
        <v>0</v>
      </c>
      <c r="L1603" s="109">
        <f t="shared" si="168"/>
        <v>0</v>
      </c>
      <c r="M1603" s="109">
        <f t="shared" si="169"/>
        <v>0</v>
      </c>
      <c r="N1603" s="109">
        <f t="shared" si="170"/>
        <v>0</v>
      </c>
      <c r="O1603" s="109">
        <f t="shared" si="171"/>
        <v>0</v>
      </c>
      <c r="P1603" s="109">
        <f t="shared" si="172"/>
        <v>0</v>
      </c>
      <c r="Q1603" s="109">
        <f t="shared" si="173"/>
        <v>0</v>
      </c>
      <c r="R1603" s="109">
        <f t="shared" si="174"/>
        <v>0</v>
      </c>
      <c r="S1603" s="425"/>
    </row>
    <row r="1604" spans="1:19" x14ac:dyDescent="0.3">
      <c r="A1604" s="421"/>
      <c r="B1604" s="424"/>
      <c r="C1604" s="421"/>
      <c r="D1604" s="421"/>
      <c r="E1604" s="421"/>
      <c r="F1604" s="421"/>
      <c r="G1604" s="421"/>
      <c r="H1604" s="421"/>
      <c r="I1604" s="220">
        <f>IF(B1604&gt;A_Stammdaten!$B$12,0,SUM(C1604,D1604,F1604,G1604)-SUM(E1604,H1604))</f>
        <v>0</v>
      </c>
      <c r="J1604" s="109">
        <f>IF(B1604&gt;2020,HLOOKUP(A_Stammdaten!$B$12,$L$4:$R$2504,ROW(B1604)-3,FALSE)+IF(OR(B1604=0,A_Stammdaten!$B$12&lt;B1604),0,I1604*1/20),0)</f>
        <v>0</v>
      </c>
      <c r="K1604" s="109">
        <f>IF(B1604&gt;2020,HLOOKUP(A_Stammdaten!$B$12,$L$4:$R$2504,ROW(B1604)-3,FALSE),0)</f>
        <v>0</v>
      </c>
      <c r="L1604" s="109">
        <f t="shared" si="168"/>
        <v>0</v>
      </c>
      <c r="M1604" s="109">
        <f t="shared" si="169"/>
        <v>0</v>
      </c>
      <c r="N1604" s="109">
        <f t="shared" si="170"/>
        <v>0</v>
      </c>
      <c r="O1604" s="109">
        <f t="shared" si="171"/>
        <v>0</v>
      </c>
      <c r="P1604" s="109">
        <f t="shared" si="172"/>
        <v>0</v>
      </c>
      <c r="Q1604" s="109">
        <f t="shared" si="173"/>
        <v>0</v>
      </c>
      <c r="R1604" s="109">
        <f t="shared" si="174"/>
        <v>0</v>
      </c>
      <c r="S1604" s="425"/>
    </row>
    <row r="1605" spans="1:19" x14ac:dyDescent="0.3">
      <c r="A1605" s="421"/>
      <c r="B1605" s="424"/>
      <c r="C1605" s="421"/>
      <c r="D1605" s="421"/>
      <c r="E1605" s="421"/>
      <c r="F1605" s="421"/>
      <c r="G1605" s="421"/>
      <c r="H1605" s="421"/>
      <c r="I1605" s="220">
        <f>IF(B1605&gt;A_Stammdaten!$B$12,0,SUM(C1605,D1605,F1605,G1605)-SUM(E1605,H1605))</f>
        <v>0</v>
      </c>
      <c r="J1605" s="109">
        <f>IF(B1605&gt;2020,HLOOKUP(A_Stammdaten!$B$12,$L$4:$R$2504,ROW(B1605)-3,FALSE)+IF(OR(B1605=0,A_Stammdaten!$B$12&lt;B1605),0,I1605*1/20),0)</f>
        <v>0</v>
      </c>
      <c r="K1605" s="109">
        <f>IF(B1605&gt;2020,HLOOKUP(A_Stammdaten!$B$12,$L$4:$R$2504,ROW(B1605)-3,FALSE),0)</f>
        <v>0</v>
      </c>
      <c r="L1605" s="109">
        <f t="shared" si="168"/>
        <v>0</v>
      </c>
      <c r="M1605" s="109">
        <f t="shared" si="169"/>
        <v>0</v>
      </c>
      <c r="N1605" s="109">
        <f t="shared" si="170"/>
        <v>0</v>
      </c>
      <c r="O1605" s="109">
        <f t="shared" si="171"/>
        <v>0</v>
      </c>
      <c r="P1605" s="109">
        <f t="shared" si="172"/>
        <v>0</v>
      </c>
      <c r="Q1605" s="109">
        <f t="shared" si="173"/>
        <v>0</v>
      </c>
      <c r="R1605" s="109">
        <f t="shared" si="174"/>
        <v>0</v>
      </c>
      <c r="S1605" s="425"/>
    </row>
    <row r="1606" spans="1:19" x14ac:dyDescent="0.3">
      <c r="A1606" s="421"/>
      <c r="B1606" s="424"/>
      <c r="C1606" s="421"/>
      <c r="D1606" s="421"/>
      <c r="E1606" s="421"/>
      <c r="F1606" s="421"/>
      <c r="G1606" s="421"/>
      <c r="H1606" s="421"/>
      <c r="I1606" s="220">
        <f>IF(B1606&gt;A_Stammdaten!$B$12,0,SUM(C1606,D1606,F1606,G1606)-SUM(E1606,H1606))</f>
        <v>0</v>
      </c>
      <c r="J1606" s="109">
        <f>IF(B1606&gt;2020,HLOOKUP(A_Stammdaten!$B$12,$L$4:$R$2504,ROW(B1606)-3,FALSE)+IF(OR(B1606=0,A_Stammdaten!$B$12&lt;B1606),0,I1606*1/20),0)</f>
        <v>0</v>
      </c>
      <c r="K1606" s="109">
        <f>IF(B1606&gt;2020,HLOOKUP(A_Stammdaten!$B$12,$L$4:$R$2504,ROW(B1606)-3,FALSE),0)</f>
        <v>0</v>
      </c>
      <c r="L1606" s="109">
        <f t="shared" ref="L1606:L1669" si="175">IF(B1606&gt;2020,IF(OR($I1606=0,L$4&lt;$B1606,$B1606=0,20-(L$4-$B1606)=0),0,$I1606*(19-(L$4-$B1606))/20),0)</f>
        <v>0</v>
      </c>
      <c r="M1606" s="109">
        <f t="shared" ref="M1606:M1669" si="176">IF(B1606&gt;2020,IF(OR($I1606=0,M$4&lt;$B1606,$B1606=0,20-(M$4-$B1606)=0),0,$I1606*(19-(M$4-$B1606))/20),0)</f>
        <v>0</v>
      </c>
      <c r="N1606" s="109">
        <f t="shared" ref="N1606:N1669" si="177">IF(B1606&gt;2020,IF(OR($I1606=0,N$4&lt;$B1606,$B1606=0,20-(N$4-$B1606)=0),0,$I1606*(19-(N$4-$B1606))/20),0)</f>
        <v>0</v>
      </c>
      <c r="O1606" s="109">
        <f t="shared" ref="O1606:O1669" si="178">IF(B1606&gt;2020,IF(OR($I1606=0,O$4&lt;$B1606,$B1606=0,20-(O$4-$B1606)=0),0,$I1606*(19-(O$4-$B1606))/20),0)</f>
        <v>0</v>
      </c>
      <c r="P1606" s="109">
        <f t="shared" ref="P1606:P1669" si="179">IF(B1606&gt;2020,IF(OR($I1606=0,P$4&lt;$B1606,$B1606=0,20-(P$4-$B1606)=0),0,$I1606*(19-(P$4-$B1606))/20),0)</f>
        <v>0</v>
      </c>
      <c r="Q1606" s="109">
        <f t="shared" ref="Q1606:Q1669" si="180">IF(B1606&gt;2020,IF(OR($I1606=0,Q$4&lt;$B1606,$B1606=0,20-(Q$4-$B1606)=0),0,$I1606*(19-(Q$4-$B1606))/20),0)</f>
        <v>0</v>
      </c>
      <c r="R1606" s="109">
        <f t="shared" ref="R1606:R1669" si="181">IF(B1606&gt;2020,IF(OR($I1606=0,R$4&lt;$B1606,$B1606=0,20-(R$4-$B1606)=0),0,$I1606*(19-(R$4-$B1606))/20),0)</f>
        <v>0</v>
      </c>
      <c r="S1606" s="425"/>
    </row>
    <row r="1607" spans="1:19" x14ac:dyDescent="0.3">
      <c r="A1607" s="421"/>
      <c r="B1607" s="424"/>
      <c r="C1607" s="421"/>
      <c r="D1607" s="421"/>
      <c r="E1607" s="421"/>
      <c r="F1607" s="421"/>
      <c r="G1607" s="421"/>
      <c r="H1607" s="421"/>
      <c r="I1607" s="220">
        <f>IF(B1607&gt;A_Stammdaten!$B$12,0,SUM(C1607,D1607,F1607,G1607)-SUM(E1607,H1607))</f>
        <v>0</v>
      </c>
      <c r="J1607" s="109">
        <f>IF(B1607&gt;2020,HLOOKUP(A_Stammdaten!$B$12,$L$4:$R$2504,ROW(B1607)-3,FALSE)+IF(OR(B1607=0,A_Stammdaten!$B$12&lt;B1607),0,I1607*1/20),0)</f>
        <v>0</v>
      </c>
      <c r="K1607" s="109">
        <f>IF(B1607&gt;2020,HLOOKUP(A_Stammdaten!$B$12,$L$4:$R$2504,ROW(B1607)-3,FALSE),0)</f>
        <v>0</v>
      </c>
      <c r="L1607" s="109">
        <f t="shared" si="175"/>
        <v>0</v>
      </c>
      <c r="M1607" s="109">
        <f t="shared" si="176"/>
        <v>0</v>
      </c>
      <c r="N1607" s="109">
        <f t="shared" si="177"/>
        <v>0</v>
      </c>
      <c r="O1607" s="109">
        <f t="shared" si="178"/>
        <v>0</v>
      </c>
      <c r="P1607" s="109">
        <f t="shared" si="179"/>
        <v>0</v>
      </c>
      <c r="Q1607" s="109">
        <f t="shared" si="180"/>
        <v>0</v>
      </c>
      <c r="R1607" s="109">
        <f t="shared" si="181"/>
        <v>0</v>
      </c>
      <c r="S1607" s="425"/>
    </row>
    <row r="1608" spans="1:19" x14ac:dyDescent="0.3">
      <c r="A1608" s="421"/>
      <c r="B1608" s="424"/>
      <c r="C1608" s="421"/>
      <c r="D1608" s="421"/>
      <c r="E1608" s="421"/>
      <c r="F1608" s="421"/>
      <c r="G1608" s="421"/>
      <c r="H1608" s="421"/>
      <c r="I1608" s="220">
        <f>IF(B1608&gt;A_Stammdaten!$B$12,0,SUM(C1608,D1608,F1608,G1608)-SUM(E1608,H1608))</f>
        <v>0</v>
      </c>
      <c r="J1608" s="109">
        <f>IF(B1608&gt;2020,HLOOKUP(A_Stammdaten!$B$12,$L$4:$R$2504,ROW(B1608)-3,FALSE)+IF(OR(B1608=0,A_Stammdaten!$B$12&lt;B1608),0,I1608*1/20),0)</f>
        <v>0</v>
      </c>
      <c r="K1608" s="109">
        <f>IF(B1608&gt;2020,HLOOKUP(A_Stammdaten!$B$12,$L$4:$R$2504,ROW(B1608)-3,FALSE),0)</f>
        <v>0</v>
      </c>
      <c r="L1608" s="109">
        <f t="shared" si="175"/>
        <v>0</v>
      </c>
      <c r="M1608" s="109">
        <f t="shared" si="176"/>
        <v>0</v>
      </c>
      <c r="N1608" s="109">
        <f t="shared" si="177"/>
        <v>0</v>
      </c>
      <c r="O1608" s="109">
        <f t="shared" si="178"/>
        <v>0</v>
      </c>
      <c r="P1608" s="109">
        <f t="shared" si="179"/>
        <v>0</v>
      </c>
      <c r="Q1608" s="109">
        <f t="shared" si="180"/>
        <v>0</v>
      </c>
      <c r="R1608" s="109">
        <f t="shared" si="181"/>
        <v>0</v>
      </c>
      <c r="S1608" s="425"/>
    </row>
    <row r="1609" spans="1:19" x14ac:dyDescent="0.3">
      <c r="A1609" s="421"/>
      <c r="B1609" s="424"/>
      <c r="C1609" s="421"/>
      <c r="D1609" s="421"/>
      <c r="E1609" s="421"/>
      <c r="F1609" s="421"/>
      <c r="G1609" s="421"/>
      <c r="H1609" s="421"/>
      <c r="I1609" s="220">
        <f>IF(B1609&gt;A_Stammdaten!$B$12,0,SUM(C1609,D1609,F1609,G1609)-SUM(E1609,H1609))</f>
        <v>0</v>
      </c>
      <c r="J1609" s="109">
        <f>IF(B1609&gt;2020,HLOOKUP(A_Stammdaten!$B$12,$L$4:$R$2504,ROW(B1609)-3,FALSE)+IF(OR(B1609=0,A_Stammdaten!$B$12&lt;B1609),0,I1609*1/20),0)</f>
        <v>0</v>
      </c>
      <c r="K1609" s="109">
        <f>IF(B1609&gt;2020,HLOOKUP(A_Stammdaten!$B$12,$L$4:$R$2504,ROW(B1609)-3,FALSE),0)</f>
        <v>0</v>
      </c>
      <c r="L1609" s="109">
        <f t="shared" si="175"/>
        <v>0</v>
      </c>
      <c r="M1609" s="109">
        <f t="shared" si="176"/>
        <v>0</v>
      </c>
      <c r="N1609" s="109">
        <f t="shared" si="177"/>
        <v>0</v>
      </c>
      <c r="O1609" s="109">
        <f t="shared" si="178"/>
        <v>0</v>
      </c>
      <c r="P1609" s="109">
        <f t="shared" si="179"/>
        <v>0</v>
      </c>
      <c r="Q1609" s="109">
        <f t="shared" si="180"/>
        <v>0</v>
      </c>
      <c r="R1609" s="109">
        <f t="shared" si="181"/>
        <v>0</v>
      </c>
      <c r="S1609" s="425"/>
    </row>
    <row r="1610" spans="1:19" x14ac:dyDescent="0.3">
      <c r="A1610" s="421"/>
      <c r="B1610" s="424"/>
      <c r="C1610" s="421"/>
      <c r="D1610" s="421"/>
      <c r="E1610" s="421"/>
      <c r="F1610" s="421"/>
      <c r="G1610" s="421"/>
      <c r="H1610" s="421"/>
      <c r="I1610" s="220">
        <f>IF(B1610&gt;A_Stammdaten!$B$12,0,SUM(C1610,D1610,F1610,G1610)-SUM(E1610,H1610))</f>
        <v>0</v>
      </c>
      <c r="J1610" s="109">
        <f>IF(B1610&gt;2020,HLOOKUP(A_Stammdaten!$B$12,$L$4:$R$2504,ROW(B1610)-3,FALSE)+IF(OR(B1610=0,A_Stammdaten!$B$12&lt;B1610),0,I1610*1/20),0)</f>
        <v>0</v>
      </c>
      <c r="K1610" s="109">
        <f>IF(B1610&gt;2020,HLOOKUP(A_Stammdaten!$B$12,$L$4:$R$2504,ROW(B1610)-3,FALSE),0)</f>
        <v>0</v>
      </c>
      <c r="L1610" s="109">
        <f t="shared" si="175"/>
        <v>0</v>
      </c>
      <c r="M1610" s="109">
        <f t="shared" si="176"/>
        <v>0</v>
      </c>
      <c r="N1610" s="109">
        <f t="shared" si="177"/>
        <v>0</v>
      </c>
      <c r="O1610" s="109">
        <f t="shared" si="178"/>
        <v>0</v>
      </c>
      <c r="P1610" s="109">
        <f t="shared" si="179"/>
        <v>0</v>
      </c>
      <c r="Q1610" s="109">
        <f t="shared" si="180"/>
        <v>0</v>
      </c>
      <c r="R1610" s="109">
        <f t="shared" si="181"/>
        <v>0</v>
      </c>
      <c r="S1610" s="425"/>
    </row>
    <row r="1611" spans="1:19" x14ac:dyDescent="0.3">
      <c r="A1611" s="421"/>
      <c r="B1611" s="424"/>
      <c r="C1611" s="421"/>
      <c r="D1611" s="421"/>
      <c r="E1611" s="421"/>
      <c r="F1611" s="421"/>
      <c r="G1611" s="421"/>
      <c r="H1611" s="421"/>
      <c r="I1611" s="220">
        <f>IF(B1611&gt;A_Stammdaten!$B$12,0,SUM(C1611,D1611,F1611,G1611)-SUM(E1611,H1611))</f>
        <v>0</v>
      </c>
      <c r="J1611" s="109">
        <f>IF(B1611&gt;2020,HLOOKUP(A_Stammdaten!$B$12,$L$4:$R$2504,ROW(B1611)-3,FALSE)+IF(OR(B1611=0,A_Stammdaten!$B$12&lt;B1611),0,I1611*1/20),0)</f>
        <v>0</v>
      </c>
      <c r="K1611" s="109">
        <f>IF(B1611&gt;2020,HLOOKUP(A_Stammdaten!$B$12,$L$4:$R$2504,ROW(B1611)-3,FALSE),0)</f>
        <v>0</v>
      </c>
      <c r="L1611" s="109">
        <f t="shared" si="175"/>
        <v>0</v>
      </c>
      <c r="M1611" s="109">
        <f t="shared" si="176"/>
        <v>0</v>
      </c>
      <c r="N1611" s="109">
        <f t="shared" si="177"/>
        <v>0</v>
      </c>
      <c r="O1611" s="109">
        <f t="shared" si="178"/>
        <v>0</v>
      </c>
      <c r="P1611" s="109">
        <f t="shared" si="179"/>
        <v>0</v>
      </c>
      <c r="Q1611" s="109">
        <f t="shared" si="180"/>
        <v>0</v>
      </c>
      <c r="R1611" s="109">
        <f t="shared" si="181"/>
        <v>0</v>
      </c>
      <c r="S1611" s="425"/>
    </row>
    <row r="1612" spans="1:19" x14ac:dyDescent="0.3">
      <c r="A1612" s="421"/>
      <c r="B1612" s="424"/>
      <c r="C1612" s="421"/>
      <c r="D1612" s="421"/>
      <c r="E1612" s="421"/>
      <c r="F1612" s="421"/>
      <c r="G1612" s="421"/>
      <c r="H1612" s="421"/>
      <c r="I1612" s="220">
        <f>IF(B1612&gt;A_Stammdaten!$B$12,0,SUM(C1612,D1612,F1612,G1612)-SUM(E1612,H1612))</f>
        <v>0</v>
      </c>
      <c r="J1612" s="109">
        <f>IF(B1612&gt;2020,HLOOKUP(A_Stammdaten!$B$12,$L$4:$R$2504,ROW(B1612)-3,FALSE)+IF(OR(B1612=0,A_Stammdaten!$B$12&lt;B1612),0,I1612*1/20),0)</f>
        <v>0</v>
      </c>
      <c r="K1612" s="109">
        <f>IF(B1612&gt;2020,HLOOKUP(A_Stammdaten!$B$12,$L$4:$R$2504,ROW(B1612)-3,FALSE),0)</f>
        <v>0</v>
      </c>
      <c r="L1612" s="109">
        <f t="shared" si="175"/>
        <v>0</v>
      </c>
      <c r="M1612" s="109">
        <f t="shared" si="176"/>
        <v>0</v>
      </c>
      <c r="N1612" s="109">
        <f t="shared" si="177"/>
        <v>0</v>
      </c>
      <c r="O1612" s="109">
        <f t="shared" si="178"/>
        <v>0</v>
      </c>
      <c r="P1612" s="109">
        <f t="shared" si="179"/>
        <v>0</v>
      </c>
      <c r="Q1612" s="109">
        <f t="shared" si="180"/>
        <v>0</v>
      </c>
      <c r="R1612" s="109">
        <f t="shared" si="181"/>
        <v>0</v>
      </c>
      <c r="S1612" s="425"/>
    </row>
    <row r="1613" spans="1:19" x14ac:dyDescent="0.3">
      <c r="A1613" s="421"/>
      <c r="B1613" s="424"/>
      <c r="C1613" s="421"/>
      <c r="D1613" s="421"/>
      <c r="E1613" s="421"/>
      <c r="F1613" s="421"/>
      <c r="G1613" s="421"/>
      <c r="H1613" s="421"/>
      <c r="I1613" s="220">
        <f>IF(B1613&gt;A_Stammdaten!$B$12,0,SUM(C1613,D1613,F1613,G1613)-SUM(E1613,H1613))</f>
        <v>0</v>
      </c>
      <c r="J1613" s="109">
        <f>IF(B1613&gt;2020,HLOOKUP(A_Stammdaten!$B$12,$L$4:$R$2504,ROW(B1613)-3,FALSE)+IF(OR(B1613=0,A_Stammdaten!$B$12&lt;B1613),0,I1613*1/20),0)</f>
        <v>0</v>
      </c>
      <c r="K1613" s="109">
        <f>IF(B1613&gt;2020,HLOOKUP(A_Stammdaten!$B$12,$L$4:$R$2504,ROW(B1613)-3,FALSE),0)</f>
        <v>0</v>
      </c>
      <c r="L1613" s="109">
        <f t="shared" si="175"/>
        <v>0</v>
      </c>
      <c r="M1613" s="109">
        <f t="shared" si="176"/>
        <v>0</v>
      </c>
      <c r="N1613" s="109">
        <f t="shared" si="177"/>
        <v>0</v>
      </c>
      <c r="O1613" s="109">
        <f t="shared" si="178"/>
        <v>0</v>
      </c>
      <c r="P1613" s="109">
        <f t="shared" si="179"/>
        <v>0</v>
      </c>
      <c r="Q1613" s="109">
        <f t="shared" si="180"/>
        <v>0</v>
      </c>
      <c r="R1613" s="109">
        <f t="shared" si="181"/>
        <v>0</v>
      </c>
      <c r="S1613" s="425"/>
    </row>
    <row r="1614" spans="1:19" x14ac:dyDescent="0.3">
      <c r="A1614" s="421"/>
      <c r="B1614" s="424"/>
      <c r="C1614" s="421"/>
      <c r="D1614" s="421"/>
      <c r="E1614" s="421"/>
      <c r="F1614" s="421"/>
      <c r="G1614" s="421"/>
      <c r="H1614" s="421"/>
      <c r="I1614" s="220">
        <f>IF(B1614&gt;A_Stammdaten!$B$12,0,SUM(C1614,D1614,F1614,G1614)-SUM(E1614,H1614))</f>
        <v>0</v>
      </c>
      <c r="J1614" s="109">
        <f>IF(B1614&gt;2020,HLOOKUP(A_Stammdaten!$B$12,$L$4:$R$2504,ROW(B1614)-3,FALSE)+IF(OR(B1614=0,A_Stammdaten!$B$12&lt;B1614),0,I1614*1/20),0)</f>
        <v>0</v>
      </c>
      <c r="K1614" s="109">
        <f>IF(B1614&gt;2020,HLOOKUP(A_Stammdaten!$B$12,$L$4:$R$2504,ROW(B1614)-3,FALSE),0)</f>
        <v>0</v>
      </c>
      <c r="L1614" s="109">
        <f t="shared" si="175"/>
        <v>0</v>
      </c>
      <c r="M1614" s="109">
        <f t="shared" si="176"/>
        <v>0</v>
      </c>
      <c r="N1614" s="109">
        <f t="shared" si="177"/>
        <v>0</v>
      </c>
      <c r="O1614" s="109">
        <f t="shared" si="178"/>
        <v>0</v>
      </c>
      <c r="P1614" s="109">
        <f t="shared" si="179"/>
        <v>0</v>
      </c>
      <c r="Q1614" s="109">
        <f t="shared" si="180"/>
        <v>0</v>
      </c>
      <c r="R1614" s="109">
        <f t="shared" si="181"/>
        <v>0</v>
      </c>
      <c r="S1614" s="425"/>
    </row>
    <row r="1615" spans="1:19" x14ac:dyDescent="0.3">
      <c r="A1615" s="421"/>
      <c r="B1615" s="424"/>
      <c r="C1615" s="421"/>
      <c r="D1615" s="421"/>
      <c r="E1615" s="421"/>
      <c r="F1615" s="421"/>
      <c r="G1615" s="421"/>
      <c r="H1615" s="421"/>
      <c r="I1615" s="220">
        <f>IF(B1615&gt;A_Stammdaten!$B$12,0,SUM(C1615,D1615,F1615,G1615)-SUM(E1615,H1615))</f>
        <v>0</v>
      </c>
      <c r="J1615" s="109">
        <f>IF(B1615&gt;2020,HLOOKUP(A_Stammdaten!$B$12,$L$4:$R$2504,ROW(B1615)-3,FALSE)+IF(OR(B1615=0,A_Stammdaten!$B$12&lt;B1615),0,I1615*1/20),0)</f>
        <v>0</v>
      </c>
      <c r="K1615" s="109">
        <f>IF(B1615&gt;2020,HLOOKUP(A_Stammdaten!$B$12,$L$4:$R$2504,ROW(B1615)-3,FALSE),0)</f>
        <v>0</v>
      </c>
      <c r="L1615" s="109">
        <f t="shared" si="175"/>
        <v>0</v>
      </c>
      <c r="M1615" s="109">
        <f t="shared" si="176"/>
        <v>0</v>
      </c>
      <c r="N1615" s="109">
        <f t="shared" si="177"/>
        <v>0</v>
      </c>
      <c r="O1615" s="109">
        <f t="shared" si="178"/>
        <v>0</v>
      </c>
      <c r="P1615" s="109">
        <f t="shared" si="179"/>
        <v>0</v>
      </c>
      <c r="Q1615" s="109">
        <f t="shared" si="180"/>
        <v>0</v>
      </c>
      <c r="R1615" s="109">
        <f t="shared" si="181"/>
        <v>0</v>
      </c>
      <c r="S1615" s="425"/>
    </row>
    <row r="1616" spans="1:19" x14ac:dyDescent="0.3">
      <c r="A1616" s="421"/>
      <c r="B1616" s="424"/>
      <c r="C1616" s="421"/>
      <c r="D1616" s="421"/>
      <c r="E1616" s="421"/>
      <c r="F1616" s="421"/>
      <c r="G1616" s="421"/>
      <c r="H1616" s="421"/>
      <c r="I1616" s="220">
        <f>IF(B1616&gt;A_Stammdaten!$B$12,0,SUM(C1616,D1616,F1616,G1616)-SUM(E1616,H1616))</f>
        <v>0</v>
      </c>
      <c r="J1616" s="109">
        <f>IF(B1616&gt;2020,HLOOKUP(A_Stammdaten!$B$12,$L$4:$R$2504,ROW(B1616)-3,FALSE)+IF(OR(B1616=0,A_Stammdaten!$B$12&lt;B1616),0,I1616*1/20),0)</f>
        <v>0</v>
      </c>
      <c r="K1616" s="109">
        <f>IF(B1616&gt;2020,HLOOKUP(A_Stammdaten!$B$12,$L$4:$R$2504,ROW(B1616)-3,FALSE),0)</f>
        <v>0</v>
      </c>
      <c r="L1616" s="109">
        <f t="shared" si="175"/>
        <v>0</v>
      </c>
      <c r="M1616" s="109">
        <f t="shared" si="176"/>
        <v>0</v>
      </c>
      <c r="N1616" s="109">
        <f t="shared" si="177"/>
        <v>0</v>
      </c>
      <c r="O1616" s="109">
        <f t="shared" si="178"/>
        <v>0</v>
      </c>
      <c r="P1616" s="109">
        <f t="shared" si="179"/>
        <v>0</v>
      </c>
      <c r="Q1616" s="109">
        <f t="shared" si="180"/>
        <v>0</v>
      </c>
      <c r="R1616" s="109">
        <f t="shared" si="181"/>
        <v>0</v>
      </c>
      <c r="S1616" s="425"/>
    </row>
    <row r="1617" spans="1:19" x14ac:dyDescent="0.3">
      <c r="A1617" s="421"/>
      <c r="B1617" s="424"/>
      <c r="C1617" s="421"/>
      <c r="D1617" s="421"/>
      <c r="E1617" s="421"/>
      <c r="F1617" s="421"/>
      <c r="G1617" s="421"/>
      <c r="H1617" s="421"/>
      <c r="I1617" s="220">
        <f>IF(B1617&gt;A_Stammdaten!$B$12,0,SUM(C1617,D1617,F1617,G1617)-SUM(E1617,H1617))</f>
        <v>0</v>
      </c>
      <c r="J1617" s="109">
        <f>IF(B1617&gt;2020,HLOOKUP(A_Stammdaten!$B$12,$L$4:$R$2504,ROW(B1617)-3,FALSE)+IF(OR(B1617=0,A_Stammdaten!$B$12&lt;B1617),0,I1617*1/20),0)</f>
        <v>0</v>
      </c>
      <c r="K1617" s="109">
        <f>IF(B1617&gt;2020,HLOOKUP(A_Stammdaten!$B$12,$L$4:$R$2504,ROW(B1617)-3,FALSE),0)</f>
        <v>0</v>
      </c>
      <c r="L1617" s="109">
        <f t="shared" si="175"/>
        <v>0</v>
      </c>
      <c r="M1617" s="109">
        <f t="shared" si="176"/>
        <v>0</v>
      </c>
      <c r="N1617" s="109">
        <f t="shared" si="177"/>
        <v>0</v>
      </c>
      <c r="O1617" s="109">
        <f t="shared" si="178"/>
        <v>0</v>
      </c>
      <c r="P1617" s="109">
        <f t="shared" si="179"/>
        <v>0</v>
      </c>
      <c r="Q1617" s="109">
        <f t="shared" si="180"/>
        <v>0</v>
      </c>
      <c r="R1617" s="109">
        <f t="shared" si="181"/>
        <v>0</v>
      </c>
      <c r="S1617" s="425"/>
    </row>
    <row r="1618" spans="1:19" x14ac:dyDescent="0.3">
      <c r="A1618" s="421"/>
      <c r="B1618" s="424"/>
      <c r="C1618" s="421"/>
      <c r="D1618" s="421"/>
      <c r="E1618" s="421"/>
      <c r="F1618" s="421"/>
      <c r="G1618" s="421"/>
      <c r="H1618" s="421"/>
      <c r="I1618" s="220">
        <f>IF(B1618&gt;A_Stammdaten!$B$12,0,SUM(C1618,D1618,F1618,G1618)-SUM(E1618,H1618))</f>
        <v>0</v>
      </c>
      <c r="J1618" s="109">
        <f>IF(B1618&gt;2020,HLOOKUP(A_Stammdaten!$B$12,$L$4:$R$2504,ROW(B1618)-3,FALSE)+IF(OR(B1618=0,A_Stammdaten!$B$12&lt;B1618),0,I1618*1/20),0)</f>
        <v>0</v>
      </c>
      <c r="K1618" s="109">
        <f>IF(B1618&gt;2020,HLOOKUP(A_Stammdaten!$B$12,$L$4:$R$2504,ROW(B1618)-3,FALSE),0)</f>
        <v>0</v>
      </c>
      <c r="L1618" s="109">
        <f t="shared" si="175"/>
        <v>0</v>
      </c>
      <c r="M1618" s="109">
        <f t="shared" si="176"/>
        <v>0</v>
      </c>
      <c r="N1618" s="109">
        <f t="shared" si="177"/>
        <v>0</v>
      </c>
      <c r="O1618" s="109">
        <f t="shared" si="178"/>
        <v>0</v>
      </c>
      <c r="P1618" s="109">
        <f t="shared" si="179"/>
        <v>0</v>
      </c>
      <c r="Q1618" s="109">
        <f t="shared" si="180"/>
        <v>0</v>
      </c>
      <c r="R1618" s="109">
        <f t="shared" si="181"/>
        <v>0</v>
      </c>
      <c r="S1618" s="425"/>
    </row>
    <row r="1619" spans="1:19" x14ac:dyDescent="0.3">
      <c r="A1619" s="421"/>
      <c r="B1619" s="424"/>
      <c r="C1619" s="421"/>
      <c r="D1619" s="421"/>
      <c r="E1619" s="421"/>
      <c r="F1619" s="421"/>
      <c r="G1619" s="421"/>
      <c r="H1619" s="421"/>
      <c r="I1619" s="220">
        <f>IF(B1619&gt;A_Stammdaten!$B$12,0,SUM(C1619,D1619,F1619,G1619)-SUM(E1619,H1619))</f>
        <v>0</v>
      </c>
      <c r="J1619" s="109">
        <f>IF(B1619&gt;2020,HLOOKUP(A_Stammdaten!$B$12,$L$4:$R$2504,ROW(B1619)-3,FALSE)+IF(OR(B1619=0,A_Stammdaten!$B$12&lt;B1619),0,I1619*1/20),0)</f>
        <v>0</v>
      </c>
      <c r="K1619" s="109">
        <f>IF(B1619&gt;2020,HLOOKUP(A_Stammdaten!$B$12,$L$4:$R$2504,ROW(B1619)-3,FALSE),0)</f>
        <v>0</v>
      </c>
      <c r="L1619" s="109">
        <f t="shared" si="175"/>
        <v>0</v>
      </c>
      <c r="M1619" s="109">
        <f t="shared" si="176"/>
        <v>0</v>
      </c>
      <c r="N1619" s="109">
        <f t="shared" si="177"/>
        <v>0</v>
      </c>
      <c r="O1619" s="109">
        <f t="shared" si="178"/>
        <v>0</v>
      </c>
      <c r="P1619" s="109">
        <f t="shared" si="179"/>
        <v>0</v>
      </c>
      <c r="Q1619" s="109">
        <f t="shared" si="180"/>
        <v>0</v>
      </c>
      <c r="R1619" s="109">
        <f t="shared" si="181"/>
        <v>0</v>
      </c>
      <c r="S1619" s="425"/>
    </row>
    <row r="1620" spans="1:19" x14ac:dyDescent="0.3">
      <c r="A1620" s="421"/>
      <c r="B1620" s="424"/>
      <c r="C1620" s="421"/>
      <c r="D1620" s="421"/>
      <c r="E1620" s="421"/>
      <c r="F1620" s="421"/>
      <c r="G1620" s="421"/>
      <c r="H1620" s="421"/>
      <c r="I1620" s="220">
        <f>IF(B1620&gt;A_Stammdaten!$B$12,0,SUM(C1620,D1620,F1620,G1620)-SUM(E1620,H1620))</f>
        <v>0</v>
      </c>
      <c r="J1620" s="109">
        <f>IF(B1620&gt;2020,HLOOKUP(A_Stammdaten!$B$12,$L$4:$R$2504,ROW(B1620)-3,FALSE)+IF(OR(B1620=0,A_Stammdaten!$B$12&lt;B1620),0,I1620*1/20),0)</f>
        <v>0</v>
      </c>
      <c r="K1620" s="109">
        <f>IF(B1620&gt;2020,HLOOKUP(A_Stammdaten!$B$12,$L$4:$R$2504,ROW(B1620)-3,FALSE),0)</f>
        <v>0</v>
      </c>
      <c r="L1620" s="109">
        <f t="shared" si="175"/>
        <v>0</v>
      </c>
      <c r="M1620" s="109">
        <f t="shared" si="176"/>
        <v>0</v>
      </c>
      <c r="N1620" s="109">
        <f t="shared" si="177"/>
        <v>0</v>
      </c>
      <c r="O1620" s="109">
        <f t="shared" si="178"/>
        <v>0</v>
      </c>
      <c r="P1620" s="109">
        <f t="shared" si="179"/>
        <v>0</v>
      </c>
      <c r="Q1620" s="109">
        <f t="shared" si="180"/>
        <v>0</v>
      </c>
      <c r="R1620" s="109">
        <f t="shared" si="181"/>
        <v>0</v>
      </c>
      <c r="S1620" s="425"/>
    </row>
    <row r="1621" spans="1:19" x14ac:dyDescent="0.3">
      <c r="A1621" s="421"/>
      <c r="B1621" s="424"/>
      <c r="C1621" s="421"/>
      <c r="D1621" s="421"/>
      <c r="E1621" s="421"/>
      <c r="F1621" s="421"/>
      <c r="G1621" s="421"/>
      <c r="H1621" s="421"/>
      <c r="I1621" s="220">
        <f>IF(B1621&gt;A_Stammdaten!$B$12,0,SUM(C1621,D1621,F1621,G1621)-SUM(E1621,H1621))</f>
        <v>0</v>
      </c>
      <c r="J1621" s="109">
        <f>IF(B1621&gt;2020,HLOOKUP(A_Stammdaten!$B$12,$L$4:$R$2504,ROW(B1621)-3,FALSE)+IF(OR(B1621=0,A_Stammdaten!$B$12&lt;B1621),0,I1621*1/20),0)</f>
        <v>0</v>
      </c>
      <c r="K1621" s="109">
        <f>IF(B1621&gt;2020,HLOOKUP(A_Stammdaten!$B$12,$L$4:$R$2504,ROW(B1621)-3,FALSE),0)</f>
        <v>0</v>
      </c>
      <c r="L1621" s="109">
        <f t="shared" si="175"/>
        <v>0</v>
      </c>
      <c r="M1621" s="109">
        <f t="shared" si="176"/>
        <v>0</v>
      </c>
      <c r="N1621" s="109">
        <f t="shared" si="177"/>
        <v>0</v>
      </c>
      <c r="O1621" s="109">
        <f t="shared" si="178"/>
        <v>0</v>
      </c>
      <c r="P1621" s="109">
        <f t="shared" si="179"/>
        <v>0</v>
      </c>
      <c r="Q1621" s="109">
        <f t="shared" si="180"/>
        <v>0</v>
      </c>
      <c r="R1621" s="109">
        <f t="shared" si="181"/>
        <v>0</v>
      </c>
      <c r="S1621" s="425"/>
    </row>
    <row r="1622" spans="1:19" x14ac:dyDescent="0.3">
      <c r="A1622" s="421"/>
      <c r="B1622" s="424"/>
      <c r="C1622" s="421"/>
      <c r="D1622" s="421"/>
      <c r="E1622" s="421"/>
      <c r="F1622" s="421"/>
      <c r="G1622" s="421"/>
      <c r="H1622" s="421"/>
      <c r="I1622" s="220">
        <f>IF(B1622&gt;A_Stammdaten!$B$12,0,SUM(C1622,D1622,F1622,G1622)-SUM(E1622,H1622))</f>
        <v>0</v>
      </c>
      <c r="J1622" s="109">
        <f>IF(B1622&gt;2020,HLOOKUP(A_Stammdaten!$B$12,$L$4:$R$2504,ROW(B1622)-3,FALSE)+IF(OR(B1622=0,A_Stammdaten!$B$12&lt;B1622),0,I1622*1/20),0)</f>
        <v>0</v>
      </c>
      <c r="K1622" s="109">
        <f>IF(B1622&gt;2020,HLOOKUP(A_Stammdaten!$B$12,$L$4:$R$2504,ROW(B1622)-3,FALSE),0)</f>
        <v>0</v>
      </c>
      <c r="L1622" s="109">
        <f t="shared" si="175"/>
        <v>0</v>
      </c>
      <c r="M1622" s="109">
        <f t="shared" si="176"/>
        <v>0</v>
      </c>
      <c r="N1622" s="109">
        <f t="shared" si="177"/>
        <v>0</v>
      </c>
      <c r="O1622" s="109">
        <f t="shared" si="178"/>
        <v>0</v>
      </c>
      <c r="P1622" s="109">
        <f t="shared" si="179"/>
        <v>0</v>
      </c>
      <c r="Q1622" s="109">
        <f t="shared" si="180"/>
        <v>0</v>
      </c>
      <c r="R1622" s="109">
        <f t="shared" si="181"/>
        <v>0</v>
      </c>
      <c r="S1622" s="425"/>
    </row>
    <row r="1623" spans="1:19" x14ac:dyDescent="0.3">
      <c r="A1623" s="421"/>
      <c r="B1623" s="424"/>
      <c r="C1623" s="421"/>
      <c r="D1623" s="421"/>
      <c r="E1623" s="421"/>
      <c r="F1623" s="421"/>
      <c r="G1623" s="421"/>
      <c r="H1623" s="421"/>
      <c r="I1623" s="220">
        <f>IF(B1623&gt;A_Stammdaten!$B$12,0,SUM(C1623,D1623,F1623,G1623)-SUM(E1623,H1623))</f>
        <v>0</v>
      </c>
      <c r="J1623" s="109">
        <f>IF(B1623&gt;2020,HLOOKUP(A_Stammdaten!$B$12,$L$4:$R$2504,ROW(B1623)-3,FALSE)+IF(OR(B1623=0,A_Stammdaten!$B$12&lt;B1623),0,I1623*1/20),0)</f>
        <v>0</v>
      </c>
      <c r="K1623" s="109">
        <f>IF(B1623&gt;2020,HLOOKUP(A_Stammdaten!$B$12,$L$4:$R$2504,ROW(B1623)-3,FALSE),0)</f>
        <v>0</v>
      </c>
      <c r="L1623" s="109">
        <f t="shared" si="175"/>
        <v>0</v>
      </c>
      <c r="M1623" s="109">
        <f t="shared" si="176"/>
        <v>0</v>
      </c>
      <c r="N1623" s="109">
        <f t="shared" si="177"/>
        <v>0</v>
      </c>
      <c r="O1623" s="109">
        <f t="shared" si="178"/>
        <v>0</v>
      </c>
      <c r="P1623" s="109">
        <f t="shared" si="179"/>
        <v>0</v>
      </c>
      <c r="Q1623" s="109">
        <f t="shared" si="180"/>
        <v>0</v>
      </c>
      <c r="R1623" s="109">
        <f t="shared" si="181"/>
        <v>0</v>
      </c>
      <c r="S1623" s="425"/>
    </row>
    <row r="1624" spans="1:19" x14ac:dyDescent="0.3">
      <c r="A1624" s="421"/>
      <c r="B1624" s="424"/>
      <c r="C1624" s="421"/>
      <c r="D1624" s="421"/>
      <c r="E1624" s="421"/>
      <c r="F1624" s="421"/>
      <c r="G1624" s="421"/>
      <c r="H1624" s="421"/>
      <c r="I1624" s="220">
        <f>IF(B1624&gt;A_Stammdaten!$B$12,0,SUM(C1624,D1624,F1624,G1624)-SUM(E1624,H1624))</f>
        <v>0</v>
      </c>
      <c r="J1624" s="109">
        <f>IF(B1624&gt;2020,HLOOKUP(A_Stammdaten!$B$12,$L$4:$R$2504,ROW(B1624)-3,FALSE)+IF(OR(B1624=0,A_Stammdaten!$B$12&lt;B1624),0,I1624*1/20),0)</f>
        <v>0</v>
      </c>
      <c r="K1624" s="109">
        <f>IF(B1624&gt;2020,HLOOKUP(A_Stammdaten!$B$12,$L$4:$R$2504,ROW(B1624)-3,FALSE),0)</f>
        <v>0</v>
      </c>
      <c r="L1624" s="109">
        <f t="shared" si="175"/>
        <v>0</v>
      </c>
      <c r="M1624" s="109">
        <f t="shared" si="176"/>
        <v>0</v>
      </c>
      <c r="N1624" s="109">
        <f t="shared" si="177"/>
        <v>0</v>
      </c>
      <c r="O1624" s="109">
        <f t="shared" si="178"/>
        <v>0</v>
      </c>
      <c r="P1624" s="109">
        <f t="shared" si="179"/>
        <v>0</v>
      </c>
      <c r="Q1624" s="109">
        <f t="shared" si="180"/>
        <v>0</v>
      </c>
      <c r="R1624" s="109">
        <f t="shared" si="181"/>
        <v>0</v>
      </c>
      <c r="S1624" s="425"/>
    </row>
    <row r="1625" spans="1:19" x14ac:dyDescent="0.3">
      <c r="A1625" s="421"/>
      <c r="B1625" s="424"/>
      <c r="C1625" s="421"/>
      <c r="D1625" s="421"/>
      <c r="E1625" s="421"/>
      <c r="F1625" s="421"/>
      <c r="G1625" s="421"/>
      <c r="H1625" s="421"/>
      <c r="I1625" s="220">
        <f>IF(B1625&gt;A_Stammdaten!$B$12,0,SUM(C1625,D1625,F1625,G1625)-SUM(E1625,H1625))</f>
        <v>0</v>
      </c>
      <c r="J1625" s="109">
        <f>IF(B1625&gt;2020,HLOOKUP(A_Stammdaten!$B$12,$L$4:$R$2504,ROW(B1625)-3,FALSE)+IF(OR(B1625=0,A_Stammdaten!$B$12&lt;B1625),0,I1625*1/20),0)</f>
        <v>0</v>
      </c>
      <c r="K1625" s="109">
        <f>IF(B1625&gt;2020,HLOOKUP(A_Stammdaten!$B$12,$L$4:$R$2504,ROW(B1625)-3,FALSE),0)</f>
        <v>0</v>
      </c>
      <c r="L1625" s="109">
        <f t="shared" si="175"/>
        <v>0</v>
      </c>
      <c r="M1625" s="109">
        <f t="shared" si="176"/>
        <v>0</v>
      </c>
      <c r="N1625" s="109">
        <f t="shared" si="177"/>
        <v>0</v>
      </c>
      <c r="O1625" s="109">
        <f t="shared" si="178"/>
        <v>0</v>
      </c>
      <c r="P1625" s="109">
        <f t="shared" si="179"/>
        <v>0</v>
      </c>
      <c r="Q1625" s="109">
        <f t="shared" si="180"/>
        <v>0</v>
      </c>
      <c r="R1625" s="109">
        <f t="shared" si="181"/>
        <v>0</v>
      </c>
      <c r="S1625" s="425"/>
    </row>
    <row r="1626" spans="1:19" x14ac:dyDescent="0.3">
      <c r="A1626" s="421"/>
      <c r="B1626" s="424"/>
      <c r="C1626" s="421"/>
      <c r="D1626" s="421"/>
      <c r="E1626" s="421"/>
      <c r="F1626" s="421"/>
      <c r="G1626" s="421"/>
      <c r="H1626" s="421"/>
      <c r="I1626" s="220">
        <f>IF(B1626&gt;A_Stammdaten!$B$12,0,SUM(C1626,D1626,F1626,G1626)-SUM(E1626,H1626))</f>
        <v>0</v>
      </c>
      <c r="J1626" s="109">
        <f>IF(B1626&gt;2020,HLOOKUP(A_Stammdaten!$B$12,$L$4:$R$2504,ROW(B1626)-3,FALSE)+IF(OR(B1626=0,A_Stammdaten!$B$12&lt;B1626),0,I1626*1/20),0)</f>
        <v>0</v>
      </c>
      <c r="K1626" s="109">
        <f>IF(B1626&gt;2020,HLOOKUP(A_Stammdaten!$B$12,$L$4:$R$2504,ROW(B1626)-3,FALSE),0)</f>
        <v>0</v>
      </c>
      <c r="L1626" s="109">
        <f t="shared" si="175"/>
        <v>0</v>
      </c>
      <c r="M1626" s="109">
        <f t="shared" si="176"/>
        <v>0</v>
      </c>
      <c r="N1626" s="109">
        <f t="shared" si="177"/>
        <v>0</v>
      </c>
      <c r="O1626" s="109">
        <f t="shared" si="178"/>
        <v>0</v>
      </c>
      <c r="P1626" s="109">
        <f t="shared" si="179"/>
        <v>0</v>
      </c>
      <c r="Q1626" s="109">
        <f t="shared" si="180"/>
        <v>0</v>
      </c>
      <c r="R1626" s="109">
        <f t="shared" si="181"/>
        <v>0</v>
      </c>
      <c r="S1626" s="425"/>
    </row>
    <row r="1627" spans="1:19" x14ac:dyDescent="0.3">
      <c r="A1627" s="421"/>
      <c r="B1627" s="424"/>
      <c r="C1627" s="421"/>
      <c r="D1627" s="421"/>
      <c r="E1627" s="421"/>
      <c r="F1627" s="421"/>
      <c r="G1627" s="421"/>
      <c r="H1627" s="421"/>
      <c r="I1627" s="220">
        <f>IF(B1627&gt;A_Stammdaten!$B$12,0,SUM(C1627,D1627,F1627,G1627)-SUM(E1627,H1627))</f>
        <v>0</v>
      </c>
      <c r="J1627" s="109">
        <f>IF(B1627&gt;2020,HLOOKUP(A_Stammdaten!$B$12,$L$4:$R$2504,ROW(B1627)-3,FALSE)+IF(OR(B1627=0,A_Stammdaten!$B$12&lt;B1627),0,I1627*1/20),0)</f>
        <v>0</v>
      </c>
      <c r="K1627" s="109">
        <f>IF(B1627&gt;2020,HLOOKUP(A_Stammdaten!$B$12,$L$4:$R$2504,ROW(B1627)-3,FALSE),0)</f>
        <v>0</v>
      </c>
      <c r="L1627" s="109">
        <f t="shared" si="175"/>
        <v>0</v>
      </c>
      <c r="M1627" s="109">
        <f t="shared" si="176"/>
        <v>0</v>
      </c>
      <c r="N1627" s="109">
        <f t="shared" si="177"/>
        <v>0</v>
      </c>
      <c r="O1627" s="109">
        <f t="shared" si="178"/>
        <v>0</v>
      </c>
      <c r="P1627" s="109">
        <f t="shared" si="179"/>
        <v>0</v>
      </c>
      <c r="Q1627" s="109">
        <f t="shared" si="180"/>
        <v>0</v>
      </c>
      <c r="R1627" s="109">
        <f t="shared" si="181"/>
        <v>0</v>
      </c>
      <c r="S1627" s="425"/>
    </row>
    <row r="1628" spans="1:19" x14ac:dyDescent="0.3">
      <c r="A1628" s="421"/>
      <c r="B1628" s="424"/>
      <c r="C1628" s="421"/>
      <c r="D1628" s="421"/>
      <c r="E1628" s="421"/>
      <c r="F1628" s="421"/>
      <c r="G1628" s="421"/>
      <c r="H1628" s="421"/>
      <c r="I1628" s="220">
        <f>IF(B1628&gt;A_Stammdaten!$B$12,0,SUM(C1628,D1628,F1628,G1628)-SUM(E1628,H1628))</f>
        <v>0</v>
      </c>
      <c r="J1628" s="109">
        <f>IF(B1628&gt;2020,HLOOKUP(A_Stammdaten!$B$12,$L$4:$R$2504,ROW(B1628)-3,FALSE)+IF(OR(B1628=0,A_Stammdaten!$B$12&lt;B1628),0,I1628*1/20),0)</f>
        <v>0</v>
      </c>
      <c r="K1628" s="109">
        <f>IF(B1628&gt;2020,HLOOKUP(A_Stammdaten!$B$12,$L$4:$R$2504,ROW(B1628)-3,FALSE),0)</f>
        <v>0</v>
      </c>
      <c r="L1628" s="109">
        <f t="shared" si="175"/>
        <v>0</v>
      </c>
      <c r="M1628" s="109">
        <f t="shared" si="176"/>
        <v>0</v>
      </c>
      <c r="N1628" s="109">
        <f t="shared" si="177"/>
        <v>0</v>
      </c>
      <c r="O1628" s="109">
        <f t="shared" si="178"/>
        <v>0</v>
      </c>
      <c r="P1628" s="109">
        <f t="shared" si="179"/>
        <v>0</v>
      </c>
      <c r="Q1628" s="109">
        <f t="shared" si="180"/>
        <v>0</v>
      </c>
      <c r="R1628" s="109">
        <f t="shared" si="181"/>
        <v>0</v>
      </c>
      <c r="S1628" s="425"/>
    </row>
    <row r="1629" spans="1:19" x14ac:dyDescent="0.3">
      <c r="A1629" s="421"/>
      <c r="B1629" s="424"/>
      <c r="C1629" s="421"/>
      <c r="D1629" s="421"/>
      <c r="E1629" s="421"/>
      <c r="F1629" s="421"/>
      <c r="G1629" s="421"/>
      <c r="H1629" s="421"/>
      <c r="I1629" s="220">
        <f>IF(B1629&gt;A_Stammdaten!$B$12,0,SUM(C1629,D1629,F1629,G1629)-SUM(E1629,H1629))</f>
        <v>0</v>
      </c>
      <c r="J1629" s="109">
        <f>IF(B1629&gt;2020,HLOOKUP(A_Stammdaten!$B$12,$L$4:$R$2504,ROW(B1629)-3,FALSE)+IF(OR(B1629=0,A_Stammdaten!$B$12&lt;B1629),0,I1629*1/20),0)</f>
        <v>0</v>
      </c>
      <c r="K1629" s="109">
        <f>IF(B1629&gt;2020,HLOOKUP(A_Stammdaten!$B$12,$L$4:$R$2504,ROW(B1629)-3,FALSE),0)</f>
        <v>0</v>
      </c>
      <c r="L1629" s="109">
        <f t="shared" si="175"/>
        <v>0</v>
      </c>
      <c r="M1629" s="109">
        <f t="shared" si="176"/>
        <v>0</v>
      </c>
      <c r="N1629" s="109">
        <f t="shared" si="177"/>
        <v>0</v>
      </c>
      <c r="O1629" s="109">
        <f t="shared" si="178"/>
        <v>0</v>
      </c>
      <c r="P1629" s="109">
        <f t="shared" si="179"/>
        <v>0</v>
      </c>
      <c r="Q1629" s="109">
        <f t="shared" si="180"/>
        <v>0</v>
      </c>
      <c r="R1629" s="109">
        <f t="shared" si="181"/>
        <v>0</v>
      </c>
      <c r="S1629" s="425"/>
    </row>
    <row r="1630" spans="1:19" x14ac:dyDescent="0.3">
      <c r="A1630" s="421"/>
      <c r="B1630" s="424"/>
      <c r="C1630" s="421"/>
      <c r="D1630" s="421"/>
      <c r="E1630" s="421"/>
      <c r="F1630" s="421"/>
      <c r="G1630" s="421"/>
      <c r="H1630" s="421"/>
      <c r="I1630" s="220">
        <f>IF(B1630&gt;A_Stammdaten!$B$12,0,SUM(C1630,D1630,F1630,G1630)-SUM(E1630,H1630))</f>
        <v>0</v>
      </c>
      <c r="J1630" s="109">
        <f>IF(B1630&gt;2020,HLOOKUP(A_Stammdaten!$B$12,$L$4:$R$2504,ROW(B1630)-3,FALSE)+IF(OR(B1630=0,A_Stammdaten!$B$12&lt;B1630),0,I1630*1/20),0)</f>
        <v>0</v>
      </c>
      <c r="K1630" s="109">
        <f>IF(B1630&gt;2020,HLOOKUP(A_Stammdaten!$B$12,$L$4:$R$2504,ROW(B1630)-3,FALSE),0)</f>
        <v>0</v>
      </c>
      <c r="L1630" s="109">
        <f t="shared" si="175"/>
        <v>0</v>
      </c>
      <c r="M1630" s="109">
        <f t="shared" si="176"/>
        <v>0</v>
      </c>
      <c r="N1630" s="109">
        <f t="shared" si="177"/>
        <v>0</v>
      </c>
      <c r="O1630" s="109">
        <f t="shared" si="178"/>
        <v>0</v>
      </c>
      <c r="P1630" s="109">
        <f t="shared" si="179"/>
        <v>0</v>
      </c>
      <c r="Q1630" s="109">
        <f t="shared" si="180"/>
        <v>0</v>
      </c>
      <c r="R1630" s="109">
        <f t="shared" si="181"/>
        <v>0</v>
      </c>
      <c r="S1630" s="425"/>
    </row>
    <row r="1631" spans="1:19" x14ac:dyDescent="0.3">
      <c r="A1631" s="421"/>
      <c r="B1631" s="424"/>
      <c r="C1631" s="421"/>
      <c r="D1631" s="421"/>
      <c r="E1631" s="421"/>
      <c r="F1631" s="421"/>
      <c r="G1631" s="421"/>
      <c r="H1631" s="421"/>
      <c r="I1631" s="220">
        <f>IF(B1631&gt;A_Stammdaten!$B$12,0,SUM(C1631,D1631,F1631,G1631)-SUM(E1631,H1631))</f>
        <v>0</v>
      </c>
      <c r="J1631" s="109">
        <f>IF(B1631&gt;2020,HLOOKUP(A_Stammdaten!$B$12,$L$4:$R$2504,ROW(B1631)-3,FALSE)+IF(OR(B1631=0,A_Stammdaten!$B$12&lt;B1631),0,I1631*1/20),0)</f>
        <v>0</v>
      </c>
      <c r="K1631" s="109">
        <f>IF(B1631&gt;2020,HLOOKUP(A_Stammdaten!$B$12,$L$4:$R$2504,ROW(B1631)-3,FALSE),0)</f>
        <v>0</v>
      </c>
      <c r="L1631" s="109">
        <f t="shared" si="175"/>
        <v>0</v>
      </c>
      <c r="M1631" s="109">
        <f t="shared" si="176"/>
        <v>0</v>
      </c>
      <c r="N1631" s="109">
        <f t="shared" si="177"/>
        <v>0</v>
      </c>
      <c r="O1631" s="109">
        <f t="shared" si="178"/>
        <v>0</v>
      </c>
      <c r="P1631" s="109">
        <f t="shared" si="179"/>
        <v>0</v>
      </c>
      <c r="Q1631" s="109">
        <f t="shared" si="180"/>
        <v>0</v>
      </c>
      <c r="R1631" s="109">
        <f t="shared" si="181"/>
        <v>0</v>
      </c>
      <c r="S1631" s="425"/>
    </row>
    <row r="1632" spans="1:19" x14ac:dyDescent="0.3">
      <c r="A1632" s="421"/>
      <c r="B1632" s="424"/>
      <c r="C1632" s="421"/>
      <c r="D1632" s="421"/>
      <c r="E1632" s="421"/>
      <c r="F1632" s="421"/>
      <c r="G1632" s="421"/>
      <c r="H1632" s="421"/>
      <c r="I1632" s="220">
        <f>IF(B1632&gt;A_Stammdaten!$B$12,0,SUM(C1632,D1632,F1632,G1632)-SUM(E1632,H1632))</f>
        <v>0</v>
      </c>
      <c r="J1632" s="109">
        <f>IF(B1632&gt;2020,HLOOKUP(A_Stammdaten!$B$12,$L$4:$R$2504,ROW(B1632)-3,FALSE)+IF(OR(B1632=0,A_Stammdaten!$B$12&lt;B1632),0,I1632*1/20),0)</f>
        <v>0</v>
      </c>
      <c r="K1632" s="109">
        <f>IF(B1632&gt;2020,HLOOKUP(A_Stammdaten!$B$12,$L$4:$R$2504,ROW(B1632)-3,FALSE),0)</f>
        <v>0</v>
      </c>
      <c r="L1632" s="109">
        <f t="shared" si="175"/>
        <v>0</v>
      </c>
      <c r="M1632" s="109">
        <f t="shared" si="176"/>
        <v>0</v>
      </c>
      <c r="N1632" s="109">
        <f t="shared" si="177"/>
        <v>0</v>
      </c>
      <c r="O1632" s="109">
        <f t="shared" si="178"/>
        <v>0</v>
      </c>
      <c r="P1632" s="109">
        <f t="shared" si="179"/>
        <v>0</v>
      </c>
      <c r="Q1632" s="109">
        <f t="shared" si="180"/>
        <v>0</v>
      </c>
      <c r="R1632" s="109">
        <f t="shared" si="181"/>
        <v>0</v>
      </c>
      <c r="S1632" s="425"/>
    </row>
    <row r="1633" spans="1:19" x14ac:dyDescent="0.3">
      <c r="A1633" s="421"/>
      <c r="B1633" s="424"/>
      <c r="C1633" s="421"/>
      <c r="D1633" s="421"/>
      <c r="E1633" s="421"/>
      <c r="F1633" s="421"/>
      <c r="G1633" s="421"/>
      <c r="H1633" s="421"/>
      <c r="I1633" s="220">
        <f>IF(B1633&gt;A_Stammdaten!$B$12,0,SUM(C1633,D1633,F1633,G1633)-SUM(E1633,H1633))</f>
        <v>0</v>
      </c>
      <c r="J1633" s="109">
        <f>IF(B1633&gt;2020,HLOOKUP(A_Stammdaten!$B$12,$L$4:$R$2504,ROW(B1633)-3,FALSE)+IF(OR(B1633=0,A_Stammdaten!$B$12&lt;B1633),0,I1633*1/20),0)</f>
        <v>0</v>
      </c>
      <c r="K1633" s="109">
        <f>IF(B1633&gt;2020,HLOOKUP(A_Stammdaten!$B$12,$L$4:$R$2504,ROW(B1633)-3,FALSE),0)</f>
        <v>0</v>
      </c>
      <c r="L1633" s="109">
        <f t="shared" si="175"/>
        <v>0</v>
      </c>
      <c r="M1633" s="109">
        <f t="shared" si="176"/>
        <v>0</v>
      </c>
      <c r="N1633" s="109">
        <f t="shared" si="177"/>
        <v>0</v>
      </c>
      <c r="O1633" s="109">
        <f t="shared" si="178"/>
        <v>0</v>
      </c>
      <c r="P1633" s="109">
        <f t="shared" si="179"/>
        <v>0</v>
      </c>
      <c r="Q1633" s="109">
        <f t="shared" si="180"/>
        <v>0</v>
      </c>
      <c r="R1633" s="109">
        <f t="shared" si="181"/>
        <v>0</v>
      </c>
      <c r="S1633" s="425"/>
    </row>
    <row r="1634" spans="1:19" x14ac:dyDescent="0.3">
      <c r="A1634" s="421"/>
      <c r="B1634" s="424"/>
      <c r="C1634" s="421"/>
      <c r="D1634" s="421"/>
      <c r="E1634" s="421"/>
      <c r="F1634" s="421"/>
      <c r="G1634" s="421"/>
      <c r="H1634" s="421"/>
      <c r="I1634" s="220">
        <f>IF(B1634&gt;A_Stammdaten!$B$12,0,SUM(C1634,D1634,F1634,G1634)-SUM(E1634,H1634))</f>
        <v>0</v>
      </c>
      <c r="J1634" s="109">
        <f>IF(B1634&gt;2020,HLOOKUP(A_Stammdaten!$B$12,$L$4:$R$2504,ROW(B1634)-3,FALSE)+IF(OR(B1634=0,A_Stammdaten!$B$12&lt;B1634),0,I1634*1/20),0)</f>
        <v>0</v>
      </c>
      <c r="K1634" s="109">
        <f>IF(B1634&gt;2020,HLOOKUP(A_Stammdaten!$B$12,$L$4:$R$2504,ROW(B1634)-3,FALSE),0)</f>
        <v>0</v>
      </c>
      <c r="L1634" s="109">
        <f t="shared" si="175"/>
        <v>0</v>
      </c>
      <c r="M1634" s="109">
        <f t="shared" si="176"/>
        <v>0</v>
      </c>
      <c r="N1634" s="109">
        <f t="shared" si="177"/>
        <v>0</v>
      </c>
      <c r="O1634" s="109">
        <f t="shared" si="178"/>
        <v>0</v>
      </c>
      <c r="P1634" s="109">
        <f t="shared" si="179"/>
        <v>0</v>
      </c>
      <c r="Q1634" s="109">
        <f t="shared" si="180"/>
        <v>0</v>
      </c>
      <c r="R1634" s="109">
        <f t="shared" si="181"/>
        <v>0</v>
      </c>
      <c r="S1634" s="425"/>
    </row>
    <row r="1635" spans="1:19" x14ac:dyDescent="0.3">
      <c r="A1635" s="421"/>
      <c r="B1635" s="424"/>
      <c r="C1635" s="421"/>
      <c r="D1635" s="421"/>
      <c r="E1635" s="421"/>
      <c r="F1635" s="421"/>
      <c r="G1635" s="421"/>
      <c r="H1635" s="421"/>
      <c r="I1635" s="220">
        <f>IF(B1635&gt;A_Stammdaten!$B$12,0,SUM(C1635,D1635,F1635,G1635)-SUM(E1635,H1635))</f>
        <v>0</v>
      </c>
      <c r="J1635" s="109">
        <f>IF(B1635&gt;2020,HLOOKUP(A_Stammdaten!$B$12,$L$4:$R$2504,ROW(B1635)-3,FALSE)+IF(OR(B1635=0,A_Stammdaten!$B$12&lt;B1635),0,I1635*1/20),0)</f>
        <v>0</v>
      </c>
      <c r="K1635" s="109">
        <f>IF(B1635&gt;2020,HLOOKUP(A_Stammdaten!$B$12,$L$4:$R$2504,ROW(B1635)-3,FALSE),0)</f>
        <v>0</v>
      </c>
      <c r="L1635" s="109">
        <f t="shared" si="175"/>
        <v>0</v>
      </c>
      <c r="M1635" s="109">
        <f t="shared" si="176"/>
        <v>0</v>
      </c>
      <c r="N1635" s="109">
        <f t="shared" si="177"/>
        <v>0</v>
      </c>
      <c r="O1635" s="109">
        <f t="shared" si="178"/>
        <v>0</v>
      </c>
      <c r="P1635" s="109">
        <f t="shared" si="179"/>
        <v>0</v>
      </c>
      <c r="Q1635" s="109">
        <f t="shared" si="180"/>
        <v>0</v>
      </c>
      <c r="R1635" s="109">
        <f t="shared" si="181"/>
        <v>0</v>
      </c>
      <c r="S1635" s="425"/>
    </row>
    <row r="1636" spans="1:19" x14ac:dyDescent="0.3">
      <c r="A1636" s="421"/>
      <c r="B1636" s="424"/>
      <c r="C1636" s="421"/>
      <c r="D1636" s="421"/>
      <c r="E1636" s="421"/>
      <c r="F1636" s="421"/>
      <c r="G1636" s="421"/>
      <c r="H1636" s="421"/>
      <c r="I1636" s="220">
        <f>IF(B1636&gt;A_Stammdaten!$B$12,0,SUM(C1636,D1636,F1636,G1636)-SUM(E1636,H1636))</f>
        <v>0</v>
      </c>
      <c r="J1636" s="109">
        <f>IF(B1636&gt;2020,HLOOKUP(A_Stammdaten!$B$12,$L$4:$R$2504,ROW(B1636)-3,FALSE)+IF(OR(B1636=0,A_Stammdaten!$B$12&lt;B1636),0,I1636*1/20),0)</f>
        <v>0</v>
      </c>
      <c r="K1636" s="109">
        <f>IF(B1636&gt;2020,HLOOKUP(A_Stammdaten!$B$12,$L$4:$R$2504,ROW(B1636)-3,FALSE),0)</f>
        <v>0</v>
      </c>
      <c r="L1636" s="109">
        <f t="shared" si="175"/>
        <v>0</v>
      </c>
      <c r="M1636" s="109">
        <f t="shared" si="176"/>
        <v>0</v>
      </c>
      <c r="N1636" s="109">
        <f t="shared" si="177"/>
        <v>0</v>
      </c>
      <c r="O1636" s="109">
        <f t="shared" si="178"/>
        <v>0</v>
      </c>
      <c r="P1636" s="109">
        <f t="shared" si="179"/>
        <v>0</v>
      </c>
      <c r="Q1636" s="109">
        <f t="shared" si="180"/>
        <v>0</v>
      </c>
      <c r="R1636" s="109">
        <f t="shared" si="181"/>
        <v>0</v>
      </c>
      <c r="S1636" s="425"/>
    </row>
    <row r="1637" spans="1:19" x14ac:dyDescent="0.3">
      <c r="A1637" s="421"/>
      <c r="B1637" s="424"/>
      <c r="C1637" s="421"/>
      <c r="D1637" s="421"/>
      <c r="E1637" s="421"/>
      <c r="F1637" s="421"/>
      <c r="G1637" s="421"/>
      <c r="H1637" s="421"/>
      <c r="I1637" s="220">
        <f>IF(B1637&gt;A_Stammdaten!$B$12,0,SUM(C1637,D1637,F1637,G1637)-SUM(E1637,H1637))</f>
        <v>0</v>
      </c>
      <c r="J1637" s="109">
        <f>IF(B1637&gt;2020,HLOOKUP(A_Stammdaten!$B$12,$L$4:$R$2504,ROW(B1637)-3,FALSE)+IF(OR(B1637=0,A_Stammdaten!$B$12&lt;B1637),0,I1637*1/20),0)</f>
        <v>0</v>
      </c>
      <c r="K1637" s="109">
        <f>IF(B1637&gt;2020,HLOOKUP(A_Stammdaten!$B$12,$L$4:$R$2504,ROW(B1637)-3,FALSE),0)</f>
        <v>0</v>
      </c>
      <c r="L1637" s="109">
        <f t="shared" si="175"/>
        <v>0</v>
      </c>
      <c r="M1637" s="109">
        <f t="shared" si="176"/>
        <v>0</v>
      </c>
      <c r="N1637" s="109">
        <f t="shared" si="177"/>
        <v>0</v>
      </c>
      <c r="O1637" s="109">
        <f t="shared" si="178"/>
        <v>0</v>
      </c>
      <c r="P1637" s="109">
        <f t="shared" si="179"/>
        <v>0</v>
      </c>
      <c r="Q1637" s="109">
        <f t="shared" si="180"/>
        <v>0</v>
      </c>
      <c r="R1637" s="109">
        <f t="shared" si="181"/>
        <v>0</v>
      </c>
      <c r="S1637" s="425"/>
    </row>
    <row r="1638" spans="1:19" x14ac:dyDescent="0.3">
      <c r="A1638" s="421"/>
      <c r="B1638" s="424"/>
      <c r="C1638" s="421"/>
      <c r="D1638" s="421"/>
      <c r="E1638" s="421"/>
      <c r="F1638" s="421"/>
      <c r="G1638" s="421"/>
      <c r="H1638" s="421"/>
      <c r="I1638" s="220">
        <f>IF(B1638&gt;A_Stammdaten!$B$12,0,SUM(C1638,D1638,F1638,G1638)-SUM(E1638,H1638))</f>
        <v>0</v>
      </c>
      <c r="J1638" s="109">
        <f>IF(B1638&gt;2020,HLOOKUP(A_Stammdaten!$B$12,$L$4:$R$2504,ROW(B1638)-3,FALSE)+IF(OR(B1638=0,A_Stammdaten!$B$12&lt;B1638),0,I1638*1/20),0)</f>
        <v>0</v>
      </c>
      <c r="K1638" s="109">
        <f>IF(B1638&gt;2020,HLOOKUP(A_Stammdaten!$B$12,$L$4:$R$2504,ROW(B1638)-3,FALSE),0)</f>
        <v>0</v>
      </c>
      <c r="L1638" s="109">
        <f t="shared" si="175"/>
        <v>0</v>
      </c>
      <c r="M1638" s="109">
        <f t="shared" si="176"/>
        <v>0</v>
      </c>
      <c r="N1638" s="109">
        <f t="shared" si="177"/>
        <v>0</v>
      </c>
      <c r="O1638" s="109">
        <f t="shared" si="178"/>
        <v>0</v>
      </c>
      <c r="P1638" s="109">
        <f t="shared" si="179"/>
        <v>0</v>
      </c>
      <c r="Q1638" s="109">
        <f t="shared" si="180"/>
        <v>0</v>
      </c>
      <c r="R1638" s="109">
        <f t="shared" si="181"/>
        <v>0</v>
      </c>
      <c r="S1638" s="425"/>
    </row>
    <row r="1639" spans="1:19" x14ac:dyDescent="0.3">
      <c r="A1639" s="421"/>
      <c r="B1639" s="424"/>
      <c r="C1639" s="421"/>
      <c r="D1639" s="421"/>
      <c r="E1639" s="421"/>
      <c r="F1639" s="421"/>
      <c r="G1639" s="421"/>
      <c r="H1639" s="421"/>
      <c r="I1639" s="220">
        <f>IF(B1639&gt;A_Stammdaten!$B$12,0,SUM(C1639,D1639,F1639,G1639)-SUM(E1639,H1639))</f>
        <v>0</v>
      </c>
      <c r="J1639" s="109">
        <f>IF(B1639&gt;2020,HLOOKUP(A_Stammdaten!$B$12,$L$4:$R$2504,ROW(B1639)-3,FALSE)+IF(OR(B1639=0,A_Stammdaten!$B$12&lt;B1639),0,I1639*1/20),0)</f>
        <v>0</v>
      </c>
      <c r="K1639" s="109">
        <f>IF(B1639&gt;2020,HLOOKUP(A_Stammdaten!$B$12,$L$4:$R$2504,ROW(B1639)-3,FALSE),0)</f>
        <v>0</v>
      </c>
      <c r="L1639" s="109">
        <f t="shared" si="175"/>
        <v>0</v>
      </c>
      <c r="M1639" s="109">
        <f t="shared" si="176"/>
        <v>0</v>
      </c>
      <c r="N1639" s="109">
        <f t="shared" si="177"/>
        <v>0</v>
      </c>
      <c r="O1639" s="109">
        <f t="shared" si="178"/>
        <v>0</v>
      </c>
      <c r="P1639" s="109">
        <f t="shared" si="179"/>
        <v>0</v>
      </c>
      <c r="Q1639" s="109">
        <f t="shared" si="180"/>
        <v>0</v>
      </c>
      <c r="R1639" s="109">
        <f t="shared" si="181"/>
        <v>0</v>
      </c>
      <c r="S1639" s="425"/>
    </row>
    <row r="1640" spans="1:19" x14ac:dyDescent="0.3">
      <c r="A1640" s="421"/>
      <c r="B1640" s="424"/>
      <c r="C1640" s="421"/>
      <c r="D1640" s="421"/>
      <c r="E1640" s="421"/>
      <c r="F1640" s="421"/>
      <c r="G1640" s="421"/>
      <c r="H1640" s="421"/>
      <c r="I1640" s="220">
        <f>IF(B1640&gt;A_Stammdaten!$B$12,0,SUM(C1640,D1640,F1640,G1640)-SUM(E1640,H1640))</f>
        <v>0</v>
      </c>
      <c r="J1640" s="109">
        <f>IF(B1640&gt;2020,HLOOKUP(A_Stammdaten!$B$12,$L$4:$R$2504,ROW(B1640)-3,FALSE)+IF(OR(B1640=0,A_Stammdaten!$B$12&lt;B1640),0,I1640*1/20),0)</f>
        <v>0</v>
      </c>
      <c r="K1640" s="109">
        <f>IF(B1640&gt;2020,HLOOKUP(A_Stammdaten!$B$12,$L$4:$R$2504,ROW(B1640)-3,FALSE),0)</f>
        <v>0</v>
      </c>
      <c r="L1640" s="109">
        <f t="shared" si="175"/>
        <v>0</v>
      </c>
      <c r="M1640" s="109">
        <f t="shared" si="176"/>
        <v>0</v>
      </c>
      <c r="N1640" s="109">
        <f t="shared" si="177"/>
        <v>0</v>
      </c>
      <c r="O1640" s="109">
        <f t="shared" si="178"/>
        <v>0</v>
      </c>
      <c r="P1640" s="109">
        <f t="shared" si="179"/>
        <v>0</v>
      </c>
      <c r="Q1640" s="109">
        <f t="shared" si="180"/>
        <v>0</v>
      </c>
      <c r="R1640" s="109">
        <f t="shared" si="181"/>
        <v>0</v>
      </c>
      <c r="S1640" s="425"/>
    </row>
    <row r="1641" spans="1:19" x14ac:dyDescent="0.3">
      <c r="A1641" s="421"/>
      <c r="B1641" s="424"/>
      <c r="C1641" s="421"/>
      <c r="D1641" s="421"/>
      <c r="E1641" s="421"/>
      <c r="F1641" s="421"/>
      <c r="G1641" s="421"/>
      <c r="H1641" s="421"/>
      <c r="I1641" s="220">
        <f>IF(B1641&gt;A_Stammdaten!$B$12,0,SUM(C1641,D1641,F1641,G1641)-SUM(E1641,H1641))</f>
        <v>0</v>
      </c>
      <c r="J1641" s="109">
        <f>IF(B1641&gt;2020,HLOOKUP(A_Stammdaten!$B$12,$L$4:$R$2504,ROW(B1641)-3,FALSE)+IF(OR(B1641=0,A_Stammdaten!$B$12&lt;B1641),0,I1641*1/20),0)</f>
        <v>0</v>
      </c>
      <c r="K1641" s="109">
        <f>IF(B1641&gt;2020,HLOOKUP(A_Stammdaten!$B$12,$L$4:$R$2504,ROW(B1641)-3,FALSE),0)</f>
        <v>0</v>
      </c>
      <c r="L1641" s="109">
        <f t="shared" si="175"/>
        <v>0</v>
      </c>
      <c r="M1641" s="109">
        <f t="shared" si="176"/>
        <v>0</v>
      </c>
      <c r="N1641" s="109">
        <f t="shared" si="177"/>
        <v>0</v>
      </c>
      <c r="O1641" s="109">
        <f t="shared" si="178"/>
        <v>0</v>
      </c>
      <c r="P1641" s="109">
        <f t="shared" si="179"/>
        <v>0</v>
      </c>
      <c r="Q1641" s="109">
        <f t="shared" si="180"/>
        <v>0</v>
      </c>
      <c r="R1641" s="109">
        <f t="shared" si="181"/>
        <v>0</v>
      </c>
      <c r="S1641" s="425"/>
    </row>
    <row r="1642" spans="1:19" x14ac:dyDescent="0.3">
      <c r="A1642" s="421"/>
      <c r="B1642" s="424"/>
      <c r="C1642" s="421"/>
      <c r="D1642" s="421"/>
      <c r="E1642" s="421"/>
      <c r="F1642" s="421"/>
      <c r="G1642" s="421"/>
      <c r="H1642" s="421"/>
      <c r="I1642" s="220">
        <f>IF(B1642&gt;A_Stammdaten!$B$12,0,SUM(C1642,D1642,F1642,G1642)-SUM(E1642,H1642))</f>
        <v>0</v>
      </c>
      <c r="J1642" s="109">
        <f>IF(B1642&gt;2020,HLOOKUP(A_Stammdaten!$B$12,$L$4:$R$2504,ROW(B1642)-3,FALSE)+IF(OR(B1642=0,A_Stammdaten!$B$12&lt;B1642),0,I1642*1/20),0)</f>
        <v>0</v>
      </c>
      <c r="K1642" s="109">
        <f>IF(B1642&gt;2020,HLOOKUP(A_Stammdaten!$B$12,$L$4:$R$2504,ROW(B1642)-3,FALSE),0)</f>
        <v>0</v>
      </c>
      <c r="L1642" s="109">
        <f t="shared" si="175"/>
        <v>0</v>
      </c>
      <c r="M1642" s="109">
        <f t="shared" si="176"/>
        <v>0</v>
      </c>
      <c r="N1642" s="109">
        <f t="shared" si="177"/>
        <v>0</v>
      </c>
      <c r="O1642" s="109">
        <f t="shared" si="178"/>
        <v>0</v>
      </c>
      <c r="P1642" s="109">
        <f t="shared" si="179"/>
        <v>0</v>
      </c>
      <c r="Q1642" s="109">
        <f t="shared" si="180"/>
        <v>0</v>
      </c>
      <c r="R1642" s="109">
        <f t="shared" si="181"/>
        <v>0</v>
      </c>
      <c r="S1642" s="425"/>
    </row>
    <row r="1643" spans="1:19" x14ac:dyDescent="0.3">
      <c r="A1643" s="421"/>
      <c r="B1643" s="424"/>
      <c r="C1643" s="421"/>
      <c r="D1643" s="421"/>
      <c r="E1643" s="421"/>
      <c r="F1643" s="421"/>
      <c r="G1643" s="421"/>
      <c r="H1643" s="421"/>
      <c r="I1643" s="220">
        <f>IF(B1643&gt;A_Stammdaten!$B$12,0,SUM(C1643,D1643,F1643,G1643)-SUM(E1643,H1643))</f>
        <v>0</v>
      </c>
      <c r="J1643" s="109">
        <f>IF(B1643&gt;2020,HLOOKUP(A_Stammdaten!$B$12,$L$4:$R$2504,ROW(B1643)-3,FALSE)+IF(OR(B1643=0,A_Stammdaten!$B$12&lt;B1643),0,I1643*1/20),0)</f>
        <v>0</v>
      </c>
      <c r="K1643" s="109">
        <f>IF(B1643&gt;2020,HLOOKUP(A_Stammdaten!$B$12,$L$4:$R$2504,ROW(B1643)-3,FALSE),0)</f>
        <v>0</v>
      </c>
      <c r="L1643" s="109">
        <f t="shared" si="175"/>
        <v>0</v>
      </c>
      <c r="M1643" s="109">
        <f t="shared" si="176"/>
        <v>0</v>
      </c>
      <c r="N1643" s="109">
        <f t="shared" si="177"/>
        <v>0</v>
      </c>
      <c r="O1643" s="109">
        <f t="shared" si="178"/>
        <v>0</v>
      </c>
      <c r="P1643" s="109">
        <f t="shared" si="179"/>
        <v>0</v>
      </c>
      <c r="Q1643" s="109">
        <f t="shared" si="180"/>
        <v>0</v>
      </c>
      <c r="R1643" s="109">
        <f t="shared" si="181"/>
        <v>0</v>
      </c>
      <c r="S1643" s="425"/>
    </row>
    <row r="1644" spans="1:19" x14ac:dyDescent="0.3">
      <c r="A1644" s="421"/>
      <c r="B1644" s="424"/>
      <c r="C1644" s="421"/>
      <c r="D1644" s="421"/>
      <c r="E1644" s="421"/>
      <c r="F1644" s="421"/>
      <c r="G1644" s="421"/>
      <c r="H1644" s="421"/>
      <c r="I1644" s="220">
        <f>IF(B1644&gt;A_Stammdaten!$B$12,0,SUM(C1644,D1644,F1644,G1644)-SUM(E1644,H1644))</f>
        <v>0</v>
      </c>
      <c r="J1644" s="109">
        <f>IF(B1644&gt;2020,HLOOKUP(A_Stammdaten!$B$12,$L$4:$R$2504,ROW(B1644)-3,FALSE)+IF(OR(B1644=0,A_Stammdaten!$B$12&lt;B1644),0,I1644*1/20),0)</f>
        <v>0</v>
      </c>
      <c r="K1644" s="109">
        <f>IF(B1644&gt;2020,HLOOKUP(A_Stammdaten!$B$12,$L$4:$R$2504,ROW(B1644)-3,FALSE),0)</f>
        <v>0</v>
      </c>
      <c r="L1644" s="109">
        <f t="shared" si="175"/>
        <v>0</v>
      </c>
      <c r="M1644" s="109">
        <f t="shared" si="176"/>
        <v>0</v>
      </c>
      <c r="N1644" s="109">
        <f t="shared" si="177"/>
        <v>0</v>
      </c>
      <c r="O1644" s="109">
        <f t="shared" si="178"/>
        <v>0</v>
      </c>
      <c r="P1644" s="109">
        <f t="shared" si="179"/>
        <v>0</v>
      </c>
      <c r="Q1644" s="109">
        <f t="shared" si="180"/>
        <v>0</v>
      </c>
      <c r="R1644" s="109">
        <f t="shared" si="181"/>
        <v>0</v>
      </c>
      <c r="S1644" s="425"/>
    </row>
    <row r="1645" spans="1:19" x14ac:dyDescent="0.3">
      <c r="A1645" s="421"/>
      <c r="B1645" s="424"/>
      <c r="C1645" s="421"/>
      <c r="D1645" s="421"/>
      <c r="E1645" s="421"/>
      <c r="F1645" s="421"/>
      <c r="G1645" s="421"/>
      <c r="H1645" s="421"/>
      <c r="I1645" s="220">
        <f>IF(B1645&gt;A_Stammdaten!$B$12,0,SUM(C1645,D1645,F1645,G1645)-SUM(E1645,H1645))</f>
        <v>0</v>
      </c>
      <c r="J1645" s="109">
        <f>IF(B1645&gt;2020,HLOOKUP(A_Stammdaten!$B$12,$L$4:$R$2504,ROW(B1645)-3,FALSE)+IF(OR(B1645=0,A_Stammdaten!$B$12&lt;B1645),0,I1645*1/20),0)</f>
        <v>0</v>
      </c>
      <c r="K1645" s="109">
        <f>IF(B1645&gt;2020,HLOOKUP(A_Stammdaten!$B$12,$L$4:$R$2504,ROW(B1645)-3,FALSE),0)</f>
        <v>0</v>
      </c>
      <c r="L1645" s="109">
        <f t="shared" si="175"/>
        <v>0</v>
      </c>
      <c r="M1645" s="109">
        <f t="shared" si="176"/>
        <v>0</v>
      </c>
      <c r="N1645" s="109">
        <f t="shared" si="177"/>
        <v>0</v>
      </c>
      <c r="O1645" s="109">
        <f t="shared" si="178"/>
        <v>0</v>
      </c>
      <c r="P1645" s="109">
        <f t="shared" si="179"/>
        <v>0</v>
      </c>
      <c r="Q1645" s="109">
        <f t="shared" si="180"/>
        <v>0</v>
      </c>
      <c r="R1645" s="109">
        <f t="shared" si="181"/>
        <v>0</v>
      </c>
      <c r="S1645" s="425"/>
    </row>
    <row r="1646" spans="1:19" x14ac:dyDescent="0.3">
      <c r="A1646" s="421"/>
      <c r="B1646" s="424"/>
      <c r="C1646" s="421"/>
      <c r="D1646" s="421"/>
      <c r="E1646" s="421"/>
      <c r="F1646" s="421"/>
      <c r="G1646" s="421"/>
      <c r="H1646" s="421"/>
      <c r="I1646" s="220">
        <f>IF(B1646&gt;A_Stammdaten!$B$12,0,SUM(C1646,D1646,F1646,G1646)-SUM(E1646,H1646))</f>
        <v>0</v>
      </c>
      <c r="J1646" s="109">
        <f>IF(B1646&gt;2020,HLOOKUP(A_Stammdaten!$B$12,$L$4:$R$2504,ROW(B1646)-3,FALSE)+IF(OR(B1646=0,A_Stammdaten!$B$12&lt;B1646),0,I1646*1/20),0)</f>
        <v>0</v>
      </c>
      <c r="K1646" s="109">
        <f>IF(B1646&gt;2020,HLOOKUP(A_Stammdaten!$B$12,$L$4:$R$2504,ROW(B1646)-3,FALSE),0)</f>
        <v>0</v>
      </c>
      <c r="L1646" s="109">
        <f t="shared" si="175"/>
        <v>0</v>
      </c>
      <c r="M1646" s="109">
        <f t="shared" si="176"/>
        <v>0</v>
      </c>
      <c r="N1646" s="109">
        <f t="shared" si="177"/>
        <v>0</v>
      </c>
      <c r="O1646" s="109">
        <f t="shared" si="178"/>
        <v>0</v>
      </c>
      <c r="P1646" s="109">
        <f t="shared" si="179"/>
        <v>0</v>
      </c>
      <c r="Q1646" s="109">
        <f t="shared" si="180"/>
        <v>0</v>
      </c>
      <c r="R1646" s="109">
        <f t="shared" si="181"/>
        <v>0</v>
      </c>
      <c r="S1646" s="425"/>
    </row>
    <row r="1647" spans="1:19" x14ac:dyDescent="0.3">
      <c r="A1647" s="421"/>
      <c r="B1647" s="424"/>
      <c r="C1647" s="421"/>
      <c r="D1647" s="421"/>
      <c r="E1647" s="421"/>
      <c r="F1647" s="421"/>
      <c r="G1647" s="421"/>
      <c r="H1647" s="421"/>
      <c r="I1647" s="220">
        <f>IF(B1647&gt;A_Stammdaten!$B$12,0,SUM(C1647,D1647,F1647,G1647)-SUM(E1647,H1647))</f>
        <v>0</v>
      </c>
      <c r="J1647" s="109">
        <f>IF(B1647&gt;2020,HLOOKUP(A_Stammdaten!$B$12,$L$4:$R$2504,ROW(B1647)-3,FALSE)+IF(OR(B1647=0,A_Stammdaten!$B$12&lt;B1647),0,I1647*1/20),0)</f>
        <v>0</v>
      </c>
      <c r="K1647" s="109">
        <f>IF(B1647&gt;2020,HLOOKUP(A_Stammdaten!$B$12,$L$4:$R$2504,ROW(B1647)-3,FALSE),0)</f>
        <v>0</v>
      </c>
      <c r="L1647" s="109">
        <f t="shared" si="175"/>
        <v>0</v>
      </c>
      <c r="M1647" s="109">
        <f t="shared" si="176"/>
        <v>0</v>
      </c>
      <c r="N1647" s="109">
        <f t="shared" si="177"/>
        <v>0</v>
      </c>
      <c r="O1647" s="109">
        <f t="shared" si="178"/>
        <v>0</v>
      </c>
      <c r="P1647" s="109">
        <f t="shared" si="179"/>
        <v>0</v>
      </c>
      <c r="Q1647" s="109">
        <f t="shared" si="180"/>
        <v>0</v>
      </c>
      <c r="R1647" s="109">
        <f t="shared" si="181"/>
        <v>0</v>
      </c>
      <c r="S1647" s="425"/>
    </row>
    <row r="1648" spans="1:19" x14ac:dyDescent="0.3">
      <c r="A1648" s="421"/>
      <c r="B1648" s="424"/>
      <c r="C1648" s="421"/>
      <c r="D1648" s="421"/>
      <c r="E1648" s="421"/>
      <c r="F1648" s="421"/>
      <c r="G1648" s="421"/>
      <c r="H1648" s="421"/>
      <c r="I1648" s="220">
        <f>IF(B1648&gt;A_Stammdaten!$B$12,0,SUM(C1648,D1648,F1648,G1648)-SUM(E1648,H1648))</f>
        <v>0</v>
      </c>
      <c r="J1648" s="109">
        <f>IF(B1648&gt;2020,HLOOKUP(A_Stammdaten!$B$12,$L$4:$R$2504,ROW(B1648)-3,FALSE)+IF(OR(B1648=0,A_Stammdaten!$B$12&lt;B1648),0,I1648*1/20),0)</f>
        <v>0</v>
      </c>
      <c r="K1648" s="109">
        <f>IF(B1648&gt;2020,HLOOKUP(A_Stammdaten!$B$12,$L$4:$R$2504,ROW(B1648)-3,FALSE),0)</f>
        <v>0</v>
      </c>
      <c r="L1648" s="109">
        <f t="shared" si="175"/>
        <v>0</v>
      </c>
      <c r="M1648" s="109">
        <f t="shared" si="176"/>
        <v>0</v>
      </c>
      <c r="N1648" s="109">
        <f t="shared" si="177"/>
        <v>0</v>
      </c>
      <c r="O1648" s="109">
        <f t="shared" si="178"/>
        <v>0</v>
      </c>
      <c r="P1648" s="109">
        <f t="shared" si="179"/>
        <v>0</v>
      </c>
      <c r="Q1648" s="109">
        <f t="shared" si="180"/>
        <v>0</v>
      </c>
      <c r="R1648" s="109">
        <f t="shared" si="181"/>
        <v>0</v>
      </c>
      <c r="S1648" s="425"/>
    </row>
    <row r="1649" spans="1:19" x14ac:dyDescent="0.3">
      <c r="A1649" s="421"/>
      <c r="B1649" s="424"/>
      <c r="C1649" s="421"/>
      <c r="D1649" s="421"/>
      <c r="E1649" s="421"/>
      <c r="F1649" s="421"/>
      <c r="G1649" s="421"/>
      <c r="H1649" s="421"/>
      <c r="I1649" s="220">
        <f>IF(B1649&gt;A_Stammdaten!$B$12,0,SUM(C1649,D1649,F1649,G1649)-SUM(E1649,H1649))</f>
        <v>0</v>
      </c>
      <c r="J1649" s="109">
        <f>IF(B1649&gt;2020,HLOOKUP(A_Stammdaten!$B$12,$L$4:$R$2504,ROW(B1649)-3,FALSE)+IF(OR(B1649=0,A_Stammdaten!$B$12&lt;B1649),0,I1649*1/20),0)</f>
        <v>0</v>
      </c>
      <c r="K1649" s="109">
        <f>IF(B1649&gt;2020,HLOOKUP(A_Stammdaten!$B$12,$L$4:$R$2504,ROW(B1649)-3,FALSE),0)</f>
        <v>0</v>
      </c>
      <c r="L1649" s="109">
        <f t="shared" si="175"/>
        <v>0</v>
      </c>
      <c r="M1649" s="109">
        <f t="shared" si="176"/>
        <v>0</v>
      </c>
      <c r="N1649" s="109">
        <f t="shared" si="177"/>
        <v>0</v>
      </c>
      <c r="O1649" s="109">
        <f t="shared" si="178"/>
        <v>0</v>
      </c>
      <c r="P1649" s="109">
        <f t="shared" si="179"/>
        <v>0</v>
      </c>
      <c r="Q1649" s="109">
        <f t="shared" si="180"/>
        <v>0</v>
      </c>
      <c r="R1649" s="109">
        <f t="shared" si="181"/>
        <v>0</v>
      </c>
      <c r="S1649" s="425"/>
    </row>
    <row r="1650" spans="1:19" x14ac:dyDescent="0.3">
      <c r="A1650" s="421"/>
      <c r="B1650" s="424"/>
      <c r="C1650" s="421"/>
      <c r="D1650" s="421"/>
      <c r="E1650" s="421"/>
      <c r="F1650" s="421"/>
      <c r="G1650" s="421"/>
      <c r="H1650" s="421"/>
      <c r="I1650" s="220">
        <f>IF(B1650&gt;A_Stammdaten!$B$12,0,SUM(C1650,D1650,F1650,G1650)-SUM(E1650,H1650))</f>
        <v>0</v>
      </c>
      <c r="J1650" s="109">
        <f>IF(B1650&gt;2020,HLOOKUP(A_Stammdaten!$B$12,$L$4:$R$2504,ROW(B1650)-3,FALSE)+IF(OR(B1650=0,A_Stammdaten!$B$12&lt;B1650),0,I1650*1/20),0)</f>
        <v>0</v>
      </c>
      <c r="K1650" s="109">
        <f>IF(B1650&gt;2020,HLOOKUP(A_Stammdaten!$B$12,$L$4:$R$2504,ROW(B1650)-3,FALSE),0)</f>
        <v>0</v>
      </c>
      <c r="L1650" s="109">
        <f t="shared" si="175"/>
        <v>0</v>
      </c>
      <c r="M1650" s="109">
        <f t="shared" si="176"/>
        <v>0</v>
      </c>
      <c r="N1650" s="109">
        <f t="shared" si="177"/>
        <v>0</v>
      </c>
      <c r="O1650" s="109">
        <f t="shared" si="178"/>
        <v>0</v>
      </c>
      <c r="P1650" s="109">
        <f t="shared" si="179"/>
        <v>0</v>
      </c>
      <c r="Q1650" s="109">
        <f t="shared" si="180"/>
        <v>0</v>
      </c>
      <c r="R1650" s="109">
        <f t="shared" si="181"/>
        <v>0</v>
      </c>
      <c r="S1650" s="425"/>
    </row>
    <row r="1651" spans="1:19" x14ac:dyDescent="0.3">
      <c r="A1651" s="421"/>
      <c r="B1651" s="424"/>
      <c r="C1651" s="421"/>
      <c r="D1651" s="421"/>
      <c r="E1651" s="421"/>
      <c r="F1651" s="421"/>
      <c r="G1651" s="421"/>
      <c r="H1651" s="421"/>
      <c r="I1651" s="220">
        <f>IF(B1651&gt;A_Stammdaten!$B$12,0,SUM(C1651,D1651,F1651,G1651)-SUM(E1651,H1651))</f>
        <v>0</v>
      </c>
      <c r="J1651" s="109">
        <f>IF(B1651&gt;2020,HLOOKUP(A_Stammdaten!$B$12,$L$4:$R$2504,ROW(B1651)-3,FALSE)+IF(OR(B1651=0,A_Stammdaten!$B$12&lt;B1651),0,I1651*1/20),0)</f>
        <v>0</v>
      </c>
      <c r="K1651" s="109">
        <f>IF(B1651&gt;2020,HLOOKUP(A_Stammdaten!$B$12,$L$4:$R$2504,ROW(B1651)-3,FALSE),0)</f>
        <v>0</v>
      </c>
      <c r="L1651" s="109">
        <f t="shared" si="175"/>
        <v>0</v>
      </c>
      <c r="M1651" s="109">
        <f t="shared" si="176"/>
        <v>0</v>
      </c>
      <c r="N1651" s="109">
        <f t="shared" si="177"/>
        <v>0</v>
      </c>
      <c r="O1651" s="109">
        <f t="shared" si="178"/>
        <v>0</v>
      </c>
      <c r="P1651" s="109">
        <f t="shared" si="179"/>
        <v>0</v>
      </c>
      <c r="Q1651" s="109">
        <f t="shared" si="180"/>
        <v>0</v>
      </c>
      <c r="R1651" s="109">
        <f t="shared" si="181"/>
        <v>0</v>
      </c>
      <c r="S1651" s="425"/>
    </row>
    <row r="1652" spans="1:19" x14ac:dyDescent="0.3">
      <c r="A1652" s="421"/>
      <c r="B1652" s="424"/>
      <c r="C1652" s="421"/>
      <c r="D1652" s="421"/>
      <c r="E1652" s="421"/>
      <c r="F1652" s="421"/>
      <c r="G1652" s="421"/>
      <c r="H1652" s="421"/>
      <c r="I1652" s="220">
        <f>IF(B1652&gt;A_Stammdaten!$B$12,0,SUM(C1652,D1652,F1652,G1652)-SUM(E1652,H1652))</f>
        <v>0</v>
      </c>
      <c r="J1652" s="109">
        <f>IF(B1652&gt;2020,HLOOKUP(A_Stammdaten!$B$12,$L$4:$R$2504,ROW(B1652)-3,FALSE)+IF(OR(B1652=0,A_Stammdaten!$B$12&lt;B1652),0,I1652*1/20),0)</f>
        <v>0</v>
      </c>
      <c r="K1652" s="109">
        <f>IF(B1652&gt;2020,HLOOKUP(A_Stammdaten!$B$12,$L$4:$R$2504,ROW(B1652)-3,FALSE),0)</f>
        <v>0</v>
      </c>
      <c r="L1652" s="109">
        <f t="shared" si="175"/>
        <v>0</v>
      </c>
      <c r="M1652" s="109">
        <f t="shared" si="176"/>
        <v>0</v>
      </c>
      <c r="N1652" s="109">
        <f t="shared" si="177"/>
        <v>0</v>
      </c>
      <c r="O1652" s="109">
        <f t="shared" si="178"/>
        <v>0</v>
      </c>
      <c r="P1652" s="109">
        <f t="shared" si="179"/>
        <v>0</v>
      </c>
      <c r="Q1652" s="109">
        <f t="shared" si="180"/>
        <v>0</v>
      </c>
      <c r="R1652" s="109">
        <f t="shared" si="181"/>
        <v>0</v>
      </c>
      <c r="S1652" s="425"/>
    </row>
    <row r="1653" spans="1:19" x14ac:dyDescent="0.3">
      <c r="A1653" s="421"/>
      <c r="B1653" s="424"/>
      <c r="C1653" s="421"/>
      <c r="D1653" s="421"/>
      <c r="E1653" s="421"/>
      <c r="F1653" s="421"/>
      <c r="G1653" s="421"/>
      <c r="H1653" s="421"/>
      <c r="I1653" s="220">
        <f>IF(B1653&gt;A_Stammdaten!$B$12,0,SUM(C1653,D1653,F1653,G1653)-SUM(E1653,H1653))</f>
        <v>0</v>
      </c>
      <c r="J1653" s="109">
        <f>IF(B1653&gt;2020,HLOOKUP(A_Stammdaten!$B$12,$L$4:$R$2504,ROW(B1653)-3,FALSE)+IF(OR(B1653=0,A_Stammdaten!$B$12&lt;B1653),0,I1653*1/20),0)</f>
        <v>0</v>
      </c>
      <c r="K1653" s="109">
        <f>IF(B1653&gt;2020,HLOOKUP(A_Stammdaten!$B$12,$L$4:$R$2504,ROW(B1653)-3,FALSE),0)</f>
        <v>0</v>
      </c>
      <c r="L1653" s="109">
        <f t="shared" si="175"/>
        <v>0</v>
      </c>
      <c r="M1653" s="109">
        <f t="shared" si="176"/>
        <v>0</v>
      </c>
      <c r="N1653" s="109">
        <f t="shared" si="177"/>
        <v>0</v>
      </c>
      <c r="O1653" s="109">
        <f t="shared" si="178"/>
        <v>0</v>
      </c>
      <c r="P1653" s="109">
        <f t="shared" si="179"/>
        <v>0</v>
      </c>
      <c r="Q1653" s="109">
        <f t="shared" si="180"/>
        <v>0</v>
      </c>
      <c r="R1653" s="109">
        <f t="shared" si="181"/>
        <v>0</v>
      </c>
      <c r="S1653" s="425"/>
    </row>
    <row r="1654" spans="1:19" x14ac:dyDescent="0.3">
      <c r="A1654" s="421"/>
      <c r="B1654" s="424"/>
      <c r="C1654" s="421"/>
      <c r="D1654" s="421"/>
      <c r="E1654" s="421"/>
      <c r="F1654" s="421"/>
      <c r="G1654" s="421"/>
      <c r="H1654" s="421"/>
      <c r="I1654" s="220">
        <f>IF(B1654&gt;A_Stammdaten!$B$12,0,SUM(C1654,D1654,F1654,G1654)-SUM(E1654,H1654))</f>
        <v>0</v>
      </c>
      <c r="J1654" s="109">
        <f>IF(B1654&gt;2020,HLOOKUP(A_Stammdaten!$B$12,$L$4:$R$2504,ROW(B1654)-3,FALSE)+IF(OR(B1654=0,A_Stammdaten!$B$12&lt;B1654),0,I1654*1/20),0)</f>
        <v>0</v>
      </c>
      <c r="K1654" s="109">
        <f>IF(B1654&gt;2020,HLOOKUP(A_Stammdaten!$B$12,$L$4:$R$2504,ROW(B1654)-3,FALSE),0)</f>
        <v>0</v>
      </c>
      <c r="L1654" s="109">
        <f t="shared" si="175"/>
        <v>0</v>
      </c>
      <c r="M1654" s="109">
        <f t="shared" si="176"/>
        <v>0</v>
      </c>
      <c r="N1654" s="109">
        <f t="shared" si="177"/>
        <v>0</v>
      </c>
      <c r="O1654" s="109">
        <f t="shared" si="178"/>
        <v>0</v>
      </c>
      <c r="P1654" s="109">
        <f t="shared" si="179"/>
        <v>0</v>
      </c>
      <c r="Q1654" s="109">
        <f t="shared" si="180"/>
        <v>0</v>
      </c>
      <c r="R1654" s="109">
        <f t="shared" si="181"/>
        <v>0</v>
      </c>
      <c r="S1654" s="425"/>
    </row>
    <row r="1655" spans="1:19" x14ac:dyDescent="0.3">
      <c r="A1655" s="421"/>
      <c r="B1655" s="424"/>
      <c r="C1655" s="421"/>
      <c r="D1655" s="421"/>
      <c r="E1655" s="421"/>
      <c r="F1655" s="421"/>
      <c r="G1655" s="421"/>
      <c r="H1655" s="421"/>
      <c r="I1655" s="220">
        <f>IF(B1655&gt;A_Stammdaten!$B$12,0,SUM(C1655,D1655,F1655,G1655)-SUM(E1655,H1655))</f>
        <v>0</v>
      </c>
      <c r="J1655" s="109">
        <f>IF(B1655&gt;2020,HLOOKUP(A_Stammdaten!$B$12,$L$4:$R$2504,ROW(B1655)-3,FALSE)+IF(OR(B1655=0,A_Stammdaten!$B$12&lt;B1655),0,I1655*1/20),0)</f>
        <v>0</v>
      </c>
      <c r="K1655" s="109">
        <f>IF(B1655&gt;2020,HLOOKUP(A_Stammdaten!$B$12,$L$4:$R$2504,ROW(B1655)-3,FALSE),0)</f>
        <v>0</v>
      </c>
      <c r="L1655" s="109">
        <f t="shared" si="175"/>
        <v>0</v>
      </c>
      <c r="M1655" s="109">
        <f t="shared" si="176"/>
        <v>0</v>
      </c>
      <c r="N1655" s="109">
        <f t="shared" si="177"/>
        <v>0</v>
      </c>
      <c r="O1655" s="109">
        <f t="shared" si="178"/>
        <v>0</v>
      </c>
      <c r="P1655" s="109">
        <f t="shared" si="179"/>
        <v>0</v>
      </c>
      <c r="Q1655" s="109">
        <f t="shared" si="180"/>
        <v>0</v>
      </c>
      <c r="R1655" s="109">
        <f t="shared" si="181"/>
        <v>0</v>
      </c>
      <c r="S1655" s="425"/>
    </row>
    <row r="1656" spans="1:19" x14ac:dyDescent="0.3">
      <c r="A1656" s="421"/>
      <c r="B1656" s="424"/>
      <c r="C1656" s="421"/>
      <c r="D1656" s="421"/>
      <c r="E1656" s="421"/>
      <c r="F1656" s="421"/>
      <c r="G1656" s="421"/>
      <c r="H1656" s="421"/>
      <c r="I1656" s="220">
        <f>IF(B1656&gt;A_Stammdaten!$B$12,0,SUM(C1656,D1656,F1656,G1656)-SUM(E1656,H1656))</f>
        <v>0</v>
      </c>
      <c r="J1656" s="109">
        <f>IF(B1656&gt;2020,HLOOKUP(A_Stammdaten!$B$12,$L$4:$R$2504,ROW(B1656)-3,FALSE)+IF(OR(B1656=0,A_Stammdaten!$B$12&lt;B1656),0,I1656*1/20),0)</f>
        <v>0</v>
      </c>
      <c r="K1656" s="109">
        <f>IF(B1656&gt;2020,HLOOKUP(A_Stammdaten!$B$12,$L$4:$R$2504,ROW(B1656)-3,FALSE),0)</f>
        <v>0</v>
      </c>
      <c r="L1656" s="109">
        <f t="shared" si="175"/>
        <v>0</v>
      </c>
      <c r="M1656" s="109">
        <f t="shared" si="176"/>
        <v>0</v>
      </c>
      <c r="N1656" s="109">
        <f t="shared" si="177"/>
        <v>0</v>
      </c>
      <c r="O1656" s="109">
        <f t="shared" si="178"/>
        <v>0</v>
      </c>
      <c r="P1656" s="109">
        <f t="shared" si="179"/>
        <v>0</v>
      </c>
      <c r="Q1656" s="109">
        <f t="shared" si="180"/>
        <v>0</v>
      </c>
      <c r="R1656" s="109">
        <f t="shared" si="181"/>
        <v>0</v>
      </c>
      <c r="S1656" s="425"/>
    </row>
    <row r="1657" spans="1:19" x14ac:dyDescent="0.3">
      <c r="A1657" s="421"/>
      <c r="B1657" s="424"/>
      <c r="C1657" s="421"/>
      <c r="D1657" s="421"/>
      <c r="E1657" s="421"/>
      <c r="F1657" s="421"/>
      <c r="G1657" s="421"/>
      <c r="H1657" s="421"/>
      <c r="I1657" s="220">
        <f>IF(B1657&gt;A_Stammdaten!$B$12,0,SUM(C1657,D1657,F1657,G1657)-SUM(E1657,H1657))</f>
        <v>0</v>
      </c>
      <c r="J1657" s="109">
        <f>IF(B1657&gt;2020,HLOOKUP(A_Stammdaten!$B$12,$L$4:$R$2504,ROW(B1657)-3,FALSE)+IF(OR(B1657=0,A_Stammdaten!$B$12&lt;B1657),0,I1657*1/20),0)</f>
        <v>0</v>
      </c>
      <c r="K1657" s="109">
        <f>IF(B1657&gt;2020,HLOOKUP(A_Stammdaten!$B$12,$L$4:$R$2504,ROW(B1657)-3,FALSE),0)</f>
        <v>0</v>
      </c>
      <c r="L1657" s="109">
        <f t="shared" si="175"/>
        <v>0</v>
      </c>
      <c r="M1657" s="109">
        <f t="shared" si="176"/>
        <v>0</v>
      </c>
      <c r="N1657" s="109">
        <f t="shared" si="177"/>
        <v>0</v>
      </c>
      <c r="O1657" s="109">
        <f t="shared" si="178"/>
        <v>0</v>
      </c>
      <c r="P1657" s="109">
        <f t="shared" si="179"/>
        <v>0</v>
      </c>
      <c r="Q1657" s="109">
        <f t="shared" si="180"/>
        <v>0</v>
      </c>
      <c r="R1657" s="109">
        <f t="shared" si="181"/>
        <v>0</v>
      </c>
      <c r="S1657" s="425"/>
    </row>
    <row r="1658" spans="1:19" x14ac:dyDescent="0.3">
      <c r="A1658" s="421"/>
      <c r="B1658" s="424"/>
      <c r="C1658" s="421"/>
      <c r="D1658" s="421"/>
      <c r="E1658" s="421"/>
      <c r="F1658" s="421"/>
      <c r="G1658" s="421"/>
      <c r="H1658" s="421"/>
      <c r="I1658" s="220">
        <f>IF(B1658&gt;A_Stammdaten!$B$12,0,SUM(C1658,D1658,F1658,G1658)-SUM(E1658,H1658))</f>
        <v>0</v>
      </c>
      <c r="J1658" s="109">
        <f>IF(B1658&gt;2020,HLOOKUP(A_Stammdaten!$B$12,$L$4:$R$2504,ROW(B1658)-3,FALSE)+IF(OR(B1658=0,A_Stammdaten!$B$12&lt;B1658),0,I1658*1/20),0)</f>
        <v>0</v>
      </c>
      <c r="K1658" s="109">
        <f>IF(B1658&gt;2020,HLOOKUP(A_Stammdaten!$B$12,$L$4:$R$2504,ROW(B1658)-3,FALSE),0)</f>
        <v>0</v>
      </c>
      <c r="L1658" s="109">
        <f t="shared" si="175"/>
        <v>0</v>
      </c>
      <c r="M1658" s="109">
        <f t="shared" si="176"/>
        <v>0</v>
      </c>
      <c r="N1658" s="109">
        <f t="shared" si="177"/>
        <v>0</v>
      </c>
      <c r="O1658" s="109">
        <f t="shared" si="178"/>
        <v>0</v>
      </c>
      <c r="P1658" s="109">
        <f t="shared" si="179"/>
        <v>0</v>
      </c>
      <c r="Q1658" s="109">
        <f t="shared" si="180"/>
        <v>0</v>
      </c>
      <c r="R1658" s="109">
        <f t="shared" si="181"/>
        <v>0</v>
      </c>
      <c r="S1658" s="425"/>
    </row>
    <row r="1659" spans="1:19" x14ac:dyDescent="0.3">
      <c r="A1659" s="421"/>
      <c r="B1659" s="424"/>
      <c r="C1659" s="421"/>
      <c r="D1659" s="421"/>
      <c r="E1659" s="421"/>
      <c r="F1659" s="421"/>
      <c r="G1659" s="421"/>
      <c r="H1659" s="421"/>
      <c r="I1659" s="220">
        <f>IF(B1659&gt;A_Stammdaten!$B$12,0,SUM(C1659,D1659,F1659,G1659)-SUM(E1659,H1659))</f>
        <v>0</v>
      </c>
      <c r="J1659" s="109">
        <f>IF(B1659&gt;2020,HLOOKUP(A_Stammdaten!$B$12,$L$4:$R$2504,ROW(B1659)-3,FALSE)+IF(OR(B1659=0,A_Stammdaten!$B$12&lt;B1659),0,I1659*1/20),0)</f>
        <v>0</v>
      </c>
      <c r="K1659" s="109">
        <f>IF(B1659&gt;2020,HLOOKUP(A_Stammdaten!$B$12,$L$4:$R$2504,ROW(B1659)-3,FALSE),0)</f>
        <v>0</v>
      </c>
      <c r="L1659" s="109">
        <f t="shared" si="175"/>
        <v>0</v>
      </c>
      <c r="M1659" s="109">
        <f t="shared" si="176"/>
        <v>0</v>
      </c>
      <c r="N1659" s="109">
        <f t="shared" si="177"/>
        <v>0</v>
      </c>
      <c r="O1659" s="109">
        <f t="shared" si="178"/>
        <v>0</v>
      </c>
      <c r="P1659" s="109">
        <f t="shared" si="179"/>
        <v>0</v>
      </c>
      <c r="Q1659" s="109">
        <f t="shared" si="180"/>
        <v>0</v>
      </c>
      <c r="R1659" s="109">
        <f t="shared" si="181"/>
        <v>0</v>
      </c>
      <c r="S1659" s="425"/>
    </row>
    <row r="1660" spans="1:19" x14ac:dyDescent="0.3">
      <c r="A1660" s="421"/>
      <c r="B1660" s="424"/>
      <c r="C1660" s="421"/>
      <c r="D1660" s="421"/>
      <c r="E1660" s="421"/>
      <c r="F1660" s="421"/>
      <c r="G1660" s="421"/>
      <c r="H1660" s="421"/>
      <c r="I1660" s="220">
        <f>IF(B1660&gt;A_Stammdaten!$B$12,0,SUM(C1660,D1660,F1660,G1660)-SUM(E1660,H1660))</f>
        <v>0</v>
      </c>
      <c r="J1660" s="109">
        <f>IF(B1660&gt;2020,HLOOKUP(A_Stammdaten!$B$12,$L$4:$R$2504,ROW(B1660)-3,FALSE)+IF(OR(B1660=0,A_Stammdaten!$B$12&lt;B1660),0,I1660*1/20),0)</f>
        <v>0</v>
      </c>
      <c r="K1660" s="109">
        <f>IF(B1660&gt;2020,HLOOKUP(A_Stammdaten!$B$12,$L$4:$R$2504,ROW(B1660)-3,FALSE),0)</f>
        <v>0</v>
      </c>
      <c r="L1660" s="109">
        <f t="shared" si="175"/>
        <v>0</v>
      </c>
      <c r="M1660" s="109">
        <f t="shared" si="176"/>
        <v>0</v>
      </c>
      <c r="N1660" s="109">
        <f t="shared" si="177"/>
        <v>0</v>
      </c>
      <c r="O1660" s="109">
        <f t="shared" si="178"/>
        <v>0</v>
      </c>
      <c r="P1660" s="109">
        <f t="shared" si="179"/>
        <v>0</v>
      </c>
      <c r="Q1660" s="109">
        <f t="shared" si="180"/>
        <v>0</v>
      </c>
      <c r="R1660" s="109">
        <f t="shared" si="181"/>
        <v>0</v>
      </c>
      <c r="S1660" s="425"/>
    </row>
    <row r="1661" spans="1:19" x14ac:dyDescent="0.3">
      <c r="A1661" s="421"/>
      <c r="B1661" s="424"/>
      <c r="C1661" s="421"/>
      <c r="D1661" s="421"/>
      <c r="E1661" s="421"/>
      <c r="F1661" s="421"/>
      <c r="G1661" s="421"/>
      <c r="H1661" s="421"/>
      <c r="I1661" s="220">
        <f>IF(B1661&gt;A_Stammdaten!$B$12,0,SUM(C1661,D1661,F1661,G1661)-SUM(E1661,H1661))</f>
        <v>0</v>
      </c>
      <c r="J1661" s="109">
        <f>IF(B1661&gt;2020,HLOOKUP(A_Stammdaten!$B$12,$L$4:$R$2504,ROW(B1661)-3,FALSE)+IF(OR(B1661=0,A_Stammdaten!$B$12&lt;B1661),0,I1661*1/20),0)</f>
        <v>0</v>
      </c>
      <c r="K1661" s="109">
        <f>IF(B1661&gt;2020,HLOOKUP(A_Stammdaten!$B$12,$L$4:$R$2504,ROW(B1661)-3,FALSE),0)</f>
        <v>0</v>
      </c>
      <c r="L1661" s="109">
        <f t="shared" si="175"/>
        <v>0</v>
      </c>
      <c r="M1661" s="109">
        <f t="shared" si="176"/>
        <v>0</v>
      </c>
      <c r="N1661" s="109">
        <f t="shared" si="177"/>
        <v>0</v>
      </c>
      <c r="O1661" s="109">
        <f t="shared" si="178"/>
        <v>0</v>
      </c>
      <c r="P1661" s="109">
        <f t="shared" si="179"/>
        <v>0</v>
      </c>
      <c r="Q1661" s="109">
        <f t="shared" si="180"/>
        <v>0</v>
      </c>
      <c r="R1661" s="109">
        <f t="shared" si="181"/>
        <v>0</v>
      </c>
      <c r="S1661" s="425"/>
    </row>
    <row r="1662" spans="1:19" x14ac:dyDescent="0.3">
      <c r="A1662" s="421"/>
      <c r="B1662" s="424"/>
      <c r="C1662" s="421"/>
      <c r="D1662" s="421"/>
      <c r="E1662" s="421"/>
      <c r="F1662" s="421"/>
      <c r="G1662" s="421"/>
      <c r="H1662" s="421"/>
      <c r="I1662" s="220">
        <f>IF(B1662&gt;A_Stammdaten!$B$12,0,SUM(C1662,D1662,F1662,G1662)-SUM(E1662,H1662))</f>
        <v>0</v>
      </c>
      <c r="J1662" s="109">
        <f>IF(B1662&gt;2020,HLOOKUP(A_Stammdaten!$B$12,$L$4:$R$2504,ROW(B1662)-3,FALSE)+IF(OR(B1662=0,A_Stammdaten!$B$12&lt;B1662),0,I1662*1/20),0)</f>
        <v>0</v>
      </c>
      <c r="K1662" s="109">
        <f>IF(B1662&gt;2020,HLOOKUP(A_Stammdaten!$B$12,$L$4:$R$2504,ROW(B1662)-3,FALSE),0)</f>
        <v>0</v>
      </c>
      <c r="L1662" s="109">
        <f t="shared" si="175"/>
        <v>0</v>
      </c>
      <c r="M1662" s="109">
        <f t="shared" si="176"/>
        <v>0</v>
      </c>
      <c r="N1662" s="109">
        <f t="shared" si="177"/>
        <v>0</v>
      </c>
      <c r="O1662" s="109">
        <f t="shared" si="178"/>
        <v>0</v>
      </c>
      <c r="P1662" s="109">
        <f t="shared" si="179"/>
        <v>0</v>
      </c>
      <c r="Q1662" s="109">
        <f t="shared" si="180"/>
        <v>0</v>
      </c>
      <c r="R1662" s="109">
        <f t="shared" si="181"/>
        <v>0</v>
      </c>
      <c r="S1662" s="425"/>
    </row>
    <row r="1663" spans="1:19" x14ac:dyDescent="0.3">
      <c r="A1663" s="421"/>
      <c r="B1663" s="424"/>
      <c r="C1663" s="421"/>
      <c r="D1663" s="421"/>
      <c r="E1663" s="421"/>
      <c r="F1663" s="421"/>
      <c r="G1663" s="421"/>
      <c r="H1663" s="421"/>
      <c r="I1663" s="220">
        <f>IF(B1663&gt;A_Stammdaten!$B$12,0,SUM(C1663,D1663,F1663,G1663)-SUM(E1663,H1663))</f>
        <v>0</v>
      </c>
      <c r="J1663" s="109">
        <f>IF(B1663&gt;2020,HLOOKUP(A_Stammdaten!$B$12,$L$4:$R$2504,ROW(B1663)-3,FALSE)+IF(OR(B1663=0,A_Stammdaten!$B$12&lt;B1663),0,I1663*1/20),0)</f>
        <v>0</v>
      </c>
      <c r="K1663" s="109">
        <f>IF(B1663&gt;2020,HLOOKUP(A_Stammdaten!$B$12,$L$4:$R$2504,ROW(B1663)-3,FALSE),0)</f>
        <v>0</v>
      </c>
      <c r="L1663" s="109">
        <f t="shared" si="175"/>
        <v>0</v>
      </c>
      <c r="M1663" s="109">
        <f t="shared" si="176"/>
        <v>0</v>
      </c>
      <c r="N1663" s="109">
        <f t="shared" si="177"/>
        <v>0</v>
      </c>
      <c r="O1663" s="109">
        <f t="shared" si="178"/>
        <v>0</v>
      </c>
      <c r="P1663" s="109">
        <f t="shared" si="179"/>
        <v>0</v>
      </c>
      <c r="Q1663" s="109">
        <f t="shared" si="180"/>
        <v>0</v>
      </c>
      <c r="R1663" s="109">
        <f t="shared" si="181"/>
        <v>0</v>
      </c>
      <c r="S1663" s="425"/>
    </row>
    <row r="1664" spans="1:19" x14ac:dyDescent="0.3">
      <c r="A1664" s="421"/>
      <c r="B1664" s="424"/>
      <c r="C1664" s="421"/>
      <c r="D1664" s="421"/>
      <c r="E1664" s="421"/>
      <c r="F1664" s="421"/>
      <c r="G1664" s="421"/>
      <c r="H1664" s="421"/>
      <c r="I1664" s="220">
        <f>IF(B1664&gt;A_Stammdaten!$B$12,0,SUM(C1664,D1664,F1664,G1664)-SUM(E1664,H1664))</f>
        <v>0</v>
      </c>
      <c r="J1664" s="109">
        <f>IF(B1664&gt;2020,HLOOKUP(A_Stammdaten!$B$12,$L$4:$R$2504,ROW(B1664)-3,FALSE)+IF(OR(B1664=0,A_Stammdaten!$B$12&lt;B1664),0,I1664*1/20),0)</f>
        <v>0</v>
      </c>
      <c r="K1664" s="109">
        <f>IF(B1664&gt;2020,HLOOKUP(A_Stammdaten!$B$12,$L$4:$R$2504,ROW(B1664)-3,FALSE),0)</f>
        <v>0</v>
      </c>
      <c r="L1664" s="109">
        <f t="shared" si="175"/>
        <v>0</v>
      </c>
      <c r="M1664" s="109">
        <f t="shared" si="176"/>
        <v>0</v>
      </c>
      <c r="N1664" s="109">
        <f t="shared" si="177"/>
        <v>0</v>
      </c>
      <c r="O1664" s="109">
        <f t="shared" si="178"/>
        <v>0</v>
      </c>
      <c r="P1664" s="109">
        <f t="shared" si="179"/>
        <v>0</v>
      </c>
      <c r="Q1664" s="109">
        <f t="shared" si="180"/>
        <v>0</v>
      </c>
      <c r="R1664" s="109">
        <f t="shared" si="181"/>
        <v>0</v>
      </c>
      <c r="S1664" s="425"/>
    </row>
    <row r="1665" spans="1:19" x14ac:dyDescent="0.3">
      <c r="A1665" s="421"/>
      <c r="B1665" s="424"/>
      <c r="C1665" s="421"/>
      <c r="D1665" s="421"/>
      <c r="E1665" s="421"/>
      <c r="F1665" s="421"/>
      <c r="G1665" s="421"/>
      <c r="H1665" s="421"/>
      <c r="I1665" s="220">
        <f>IF(B1665&gt;A_Stammdaten!$B$12,0,SUM(C1665,D1665,F1665,G1665)-SUM(E1665,H1665))</f>
        <v>0</v>
      </c>
      <c r="J1665" s="109">
        <f>IF(B1665&gt;2020,HLOOKUP(A_Stammdaten!$B$12,$L$4:$R$2504,ROW(B1665)-3,FALSE)+IF(OR(B1665=0,A_Stammdaten!$B$12&lt;B1665),0,I1665*1/20),0)</f>
        <v>0</v>
      </c>
      <c r="K1665" s="109">
        <f>IF(B1665&gt;2020,HLOOKUP(A_Stammdaten!$B$12,$L$4:$R$2504,ROW(B1665)-3,FALSE),0)</f>
        <v>0</v>
      </c>
      <c r="L1665" s="109">
        <f t="shared" si="175"/>
        <v>0</v>
      </c>
      <c r="M1665" s="109">
        <f t="shared" si="176"/>
        <v>0</v>
      </c>
      <c r="N1665" s="109">
        <f t="shared" si="177"/>
        <v>0</v>
      </c>
      <c r="O1665" s="109">
        <f t="shared" si="178"/>
        <v>0</v>
      </c>
      <c r="P1665" s="109">
        <f t="shared" si="179"/>
        <v>0</v>
      </c>
      <c r="Q1665" s="109">
        <f t="shared" si="180"/>
        <v>0</v>
      </c>
      <c r="R1665" s="109">
        <f t="shared" si="181"/>
        <v>0</v>
      </c>
      <c r="S1665" s="425"/>
    </row>
    <row r="1666" spans="1:19" x14ac:dyDescent="0.3">
      <c r="A1666" s="421"/>
      <c r="B1666" s="424"/>
      <c r="C1666" s="421"/>
      <c r="D1666" s="421"/>
      <c r="E1666" s="421"/>
      <c r="F1666" s="421"/>
      <c r="G1666" s="421"/>
      <c r="H1666" s="421"/>
      <c r="I1666" s="220">
        <f>IF(B1666&gt;A_Stammdaten!$B$12,0,SUM(C1666,D1666,F1666,G1666)-SUM(E1666,H1666))</f>
        <v>0</v>
      </c>
      <c r="J1666" s="109">
        <f>IF(B1666&gt;2020,HLOOKUP(A_Stammdaten!$B$12,$L$4:$R$2504,ROW(B1666)-3,FALSE)+IF(OR(B1666=0,A_Stammdaten!$B$12&lt;B1666),0,I1666*1/20),0)</f>
        <v>0</v>
      </c>
      <c r="K1666" s="109">
        <f>IF(B1666&gt;2020,HLOOKUP(A_Stammdaten!$B$12,$L$4:$R$2504,ROW(B1666)-3,FALSE),0)</f>
        <v>0</v>
      </c>
      <c r="L1666" s="109">
        <f t="shared" si="175"/>
        <v>0</v>
      </c>
      <c r="M1666" s="109">
        <f t="shared" si="176"/>
        <v>0</v>
      </c>
      <c r="N1666" s="109">
        <f t="shared" si="177"/>
        <v>0</v>
      </c>
      <c r="O1666" s="109">
        <f t="shared" si="178"/>
        <v>0</v>
      </c>
      <c r="P1666" s="109">
        <f t="shared" si="179"/>
        <v>0</v>
      </c>
      <c r="Q1666" s="109">
        <f t="shared" si="180"/>
        <v>0</v>
      </c>
      <c r="R1666" s="109">
        <f t="shared" si="181"/>
        <v>0</v>
      </c>
      <c r="S1666" s="425"/>
    </row>
    <row r="1667" spans="1:19" x14ac:dyDescent="0.3">
      <c r="A1667" s="421"/>
      <c r="B1667" s="424"/>
      <c r="C1667" s="421"/>
      <c r="D1667" s="421"/>
      <c r="E1667" s="421"/>
      <c r="F1667" s="421"/>
      <c r="G1667" s="421"/>
      <c r="H1667" s="421"/>
      <c r="I1667" s="220">
        <f>IF(B1667&gt;A_Stammdaten!$B$12,0,SUM(C1667,D1667,F1667,G1667)-SUM(E1667,H1667))</f>
        <v>0</v>
      </c>
      <c r="J1667" s="109">
        <f>IF(B1667&gt;2020,HLOOKUP(A_Stammdaten!$B$12,$L$4:$R$2504,ROW(B1667)-3,FALSE)+IF(OR(B1667=0,A_Stammdaten!$B$12&lt;B1667),0,I1667*1/20),0)</f>
        <v>0</v>
      </c>
      <c r="K1667" s="109">
        <f>IF(B1667&gt;2020,HLOOKUP(A_Stammdaten!$B$12,$L$4:$R$2504,ROW(B1667)-3,FALSE),0)</f>
        <v>0</v>
      </c>
      <c r="L1667" s="109">
        <f t="shared" si="175"/>
        <v>0</v>
      </c>
      <c r="M1667" s="109">
        <f t="shared" si="176"/>
        <v>0</v>
      </c>
      <c r="N1667" s="109">
        <f t="shared" si="177"/>
        <v>0</v>
      </c>
      <c r="O1667" s="109">
        <f t="shared" si="178"/>
        <v>0</v>
      </c>
      <c r="P1667" s="109">
        <f t="shared" si="179"/>
        <v>0</v>
      </c>
      <c r="Q1667" s="109">
        <f t="shared" si="180"/>
        <v>0</v>
      </c>
      <c r="R1667" s="109">
        <f t="shared" si="181"/>
        <v>0</v>
      </c>
      <c r="S1667" s="425"/>
    </row>
    <row r="1668" spans="1:19" x14ac:dyDescent="0.3">
      <c r="A1668" s="421"/>
      <c r="B1668" s="424"/>
      <c r="C1668" s="421"/>
      <c r="D1668" s="421"/>
      <c r="E1668" s="421"/>
      <c r="F1668" s="421"/>
      <c r="G1668" s="421"/>
      <c r="H1668" s="421"/>
      <c r="I1668" s="220">
        <f>IF(B1668&gt;A_Stammdaten!$B$12,0,SUM(C1668,D1668,F1668,G1668)-SUM(E1668,H1668))</f>
        <v>0</v>
      </c>
      <c r="J1668" s="109">
        <f>IF(B1668&gt;2020,HLOOKUP(A_Stammdaten!$B$12,$L$4:$R$2504,ROW(B1668)-3,FALSE)+IF(OR(B1668=0,A_Stammdaten!$B$12&lt;B1668),0,I1668*1/20),0)</f>
        <v>0</v>
      </c>
      <c r="K1668" s="109">
        <f>IF(B1668&gt;2020,HLOOKUP(A_Stammdaten!$B$12,$L$4:$R$2504,ROW(B1668)-3,FALSE),0)</f>
        <v>0</v>
      </c>
      <c r="L1668" s="109">
        <f t="shared" si="175"/>
        <v>0</v>
      </c>
      <c r="M1668" s="109">
        <f t="shared" si="176"/>
        <v>0</v>
      </c>
      <c r="N1668" s="109">
        <f t="shared" si="177"/>
        <v>0</v>
      </c>
      <c r="O1668" s="109">
        <f t="shared" si="178"/>
        <v>0</v>
      </c>
      <c r="P1668" s="109">
        <f t="shared" si="179"/>
        <v>0</v>
      </c>
      <c r="Q1668" s="109">
        <f t="shared" si="180"/>
        <v>0</v>
      </c>
      <c r="R1668" s="109">
        <f t="shared" si="181"/>
        <v>0</v>
      </c>
      <c r="S1668" s="425"/>
    </row>
    <row r="1669" spans="1:19" x14ac:dyDescent="0.3">
      <c r="A1669" s="421"/>
      <c r="B1669" s="424"/>
      <c r="C1669" s="421"/>
      <c r="D1669" s="421"/>
      <c r="E1669" s="421"/>
      <c r="F1669" s="421"/>
      <c r="G1669" s="421"/>
      <c r="H1669" s="421"/>
      <c r="I1669" s="220">
        <f>IF(B1669&gt;A_Stammdaten!$B$12,0,SUM(C1669,D1669,F1669,G1669)-SUM(E1669,H1669))</f>
        <v>0</v>
      </c>
      <c r="J1669" s="109">
        <f>IF(B1669&gt;2020,HLOOKUP(A_Stammdaten!$B$12,$L$4:$R$2504,ROW(B1669)-3,FALSE)+IF(OR(B1669=0,A_Stammdaten!$B$12&lt;B1669),0,I1669*1/20),0)</f>
        <v>0</v>
      </c>
      <c r="K1669" s="109">
        <f>IF(B1669&gt;2020,HLOOKUP(A_Stammdaten!$B$12,$L$4:$R$2504,ROW(B1669)-3,FALSE),0)</f>
        <v>0</v>
      </c>
      <c r="L1669" s="109">
        <f t="shared" si="175"/>
        <v>0</v>
      </c>
      <c r="M1669" s="109">
        <f t="shared" si="176"/>
        <v>0</v>
      </c>
      <c r="N1669" s="109">
        <f t="shared" si="177"/>
        <v>0</v>
      </c>
      <c r="O1669" s="109">
        <f t="shared" si="178"/>
        <v>0</v>
      </c>
      <c r="P1669" s="109">
        <f t="shared" si="179"/>
        <v>0</v>
      </c>
      <c r="Q1669" s="109">
        <f t="shared" si="180"/>
        <v>0</v>
      </c>
      <c r="R1669" s="109">
        <f t="shared" si="181"/>
        <v>0</v>
      </c>
      <c r="S1669" s="425"/>
    </row>
    <row r="1670" spans="1:19" x14ac:dyDescent="0.3">
      <c r="A1670" s="421"/>
      <c r="B1670" s="424"/>
      <c r="C1670" s="421"/>
      <c r="D1670" s="421"/>
      <c r="E1670" s="421"/>
      <c r="F1670" s="421"/>
      <c r="G1670" s="421"/>
      <c r="H1670" s="421"/>
      <c r="I1670" s="220">
        <f>IF(B1670&gt;A_Stammdaten!$B$12,0,SUM(C1670,D1670,F1670,G1670)-SUM(E1670,H1670))</f>
        <v>0</v>
      </c>
      <c r="J1670" s="109">
        <f>IF(B1670&gt;2020,HLOOKUP(A_Stammdaten!$B$12,$L$4:$R$2504,ROW(B1670)-3,FALSE)+IF(OR(B1670=0,A_Stammdaten!$B$12&lt;B1670),0,I1670*1/20),0)</f>
        <v>0</v>
      </c>
      <c r="K1670" s="109">
        <f>IF(B1670&gt;2020,HLOOKUP(A_Stammdaten!$B$12,$L$4:$R$2504,ROW(B1670)-3,FALSE),0)</f>
        <v>0</v>
      </c>
      <c r="L1670" s="109">
        <f t="shared" ref="L1670:L1733" si="182">IF(B1670&gt;2020,IF(OR($I1670=0,L$4&lt;$B1670,$B1670=0,20-(L$4-$B1670)=0),0,$I1670*(19-(L$4-$B1670))/20),0)</f>
        <v>0</v>
      </c>
      <c r="M1670" s="109">
        <f t="shared" ref="M1670:M1733" si="183">IF(B1670&gt;2020,IF(OR($I1670=0,M$4&lt;$B1670,$B1670=0,20-(M$4-$B1670)=0),0,$I1670*(19-(M$4-$B1670))/20),0)</f>
        <v>0</v>
      </c>
      <c r="N1670" s="109">
        <f t="shared" ref="N1670:N1733" si="184">IF(B1670&gt;2020,IF(OR($I1670=0,N$4&lt;$B1670,$B1670=0,20-(N$4-$B1670)=0),0,$I1670*(19-(N$4-$B1670))/20),0)</f>
        <v>0</v>
      </c>
      <c r="O1670" s="109">
        <f t="shared" ref="O1670:O1733" si="185">IF(B1670&gt;2020,IF(OR($I1670=0,O$4&lt;$B1670,$B1670=0,20-(O$4-$B1670)=0),0,$I1670*(19-(O$4-$B1670))/20),0)</f>
        <v>0</v>
      </c>
      <c r="P1670" s="109">
        <f t="shared" ref="P1670:P1733" si="186">IF(B1670&gt;2020,IF(OR($I1670=0,P$4&lt;$B1670,$B1670=0,20-(P$4-$B1670)=0),0,$I1670*(19-(P$4-$B1670))/20),0)</f>
        <v>0</v>
      </c>
      <c r="Q1670" s="109">
        <f t="shared" ref="Q1670:Q1733" si="187">IF(B1670&gt;2020,IF(OR($I1670=0,Q$4&lt;$B1670,$B1670=0,20-(Q$4-$B1670)=0),0,$I1670*(19-(Q$4-$B1670))/20),0)</f>
        <v>0</v>
      </c>
      <c r="R1670" s="109">
        <f t="shared" ref="R1670:R1733" si="188">IF(B1670&gt;2020,IF(OR($I1670=0,R$4&lt;$B1670,$B1670=0,20-(R$4-$B1670)=0),0,$I1670*(19-(R$4-$B1670))/20),0)</f>
        <v>0</v>
      </c>
      <c r="S1670" s="425"/>
    </row>
    <row r="1671" spans="1:19" x14ac:dyDescent="0.3">
      <c r="A1671" s="421"/>
      <c r="B1671" s="424"/>
      <c r="C1671" s="421"/>
      <c r="D1671" s="421"/>
      <c r="E1671" s="421"/>
      <c r="F1671" s="421"/>
      <c r="G1671" s="421"/>
      <c r="H1671" s="421"/>
      <c r="I1671" s="220">
        <f>IF(B1671&gt;A_Stammdaten!$B$12,0,SUM(C1671,D1671,F1671,G1671)-SUM(E1671,H1671))</f>
        <v>0</v>
      </c>
      <c r="J1671" s="109">
        <f>IF(B1671&gt;2020,HLOOKUP(A_Stammdaten!$B$12,$L$4:$R$2504,ROW(B1671)-3,FALSE)+IF(OR(B1671=0,A_Stammdaten!$B$12&lt;B1671),0,I1671*1/20),0)</f>
        <v>0</v>
      </c>
      <c r="K1671" s="109">
        <f>IF(B1671&gt;2020,HLOOKUP(A_Stammdaten!$B$12,$L$4:$R$2504,ROW(B1671)-3,FALSE),0)</f>
        <v>0</v>
      </c>
      <c r="L1671" s="109">
        <f t="shared" si="182"/>
        <v>0</v>
      </c>
      <c r="M1671" s="109">
        <f t="shared" si="183"/>
        <v>0</v>
      </c>
      <c r="N1671" s="109">
        <f t="shared" si="184"/>
        <v>0</v>
      </c>
      <c r="O1671" s="109">
        <f t="shared" si="185"/>
        <v>0</v>
      </c>
      <c r="P1671" s="109">
        <f t="shared" si="186"/>
        <v>0</v>
      </c>
      <c r="Q1671" s="109">
        <f t="shared" si="187"/>
        <v>0</v>
      </c>
      <c r="R1671" s="109">
        <f t="shared" si="188"/>
        <v>0</v>
      </c>
      <c r="S1671" s="425"/>
    </row>
    <row r="1672" spans="1:19" x14ac:dyDescent="0.3">
      <c r="A1672" s="421"/>
      <c r="B1672" s="424"/>
      <c r="C1672" s="421"/>
      <c r="D1672" s="421"/>
      <c r="E1672" s="421"/>
      <c r="F1672" s="421"/>
      <c r="G1672" s="421"/>
      <c r="H1672" s="421"/>
      <c r="I1672" s="220">
        <f>IF(B1672&gt;A_Stammdaten!$B$12,0,SUM(C1672,D1672,F1672,G1672)-SUM(E1672,H1672))</f>
        <v>0</v>
      </c>
      <c r="J1672" s="109">
        <f>IF(B1672&gt;2020,HLOOKUP(A_Stammdaten!$B$12,$L$4:$R$2504,ROW(B1672)-3,FALSE)+IF(OR(B1672=0,A_Stammdaten!$B$12&lt;B1672),0,I1672*1/20),0)</f>
        <v>0</v>
      </c>
      <c r="K1672" s="109">
        <f>IF(B1672&gt;2020,HLOOKUP(A_Stammdaten!$B$12,$L$4:$R$2504,ROW(B1672)-3,FALSE),0)</f>
        <v>0</v>
      </c>
      <c r="L1672" s="109">
        <f t="shared" si="182"/>
        <v>0</v>
      </c>
      <c r="M1672" s="109">
        <f t="shared" si="183"/>
        <v>0</v>
      </c>
      <c r="N1672" s="109">
        <f t="shared" si="184"/>
        <v>0</v>
      </c>
      <c r="O1672" s="109">
        <f t="shared" si="185"/>
        <v>0</v>
      </c>
      <c r="P1672" s="109">
        <f t="shared" si="186"/>
        <v>0</v>
      </c>
      <c r="Q1672" s="109">
        <f t="shared" si="187"/>
        <v>0</v>
      </c>
      <c r="R1672" s="109">
        <f t="shared" si="188"/>
        <v>0</v>
      </c>
      <c r="S1672" s="425"/>
    </row>
    <row r="1673" spans="1:19" x14ac:dyDescent="0.3">
      <c r="A1673" s="421"/>
      <c r="B1673" s="424"/>
      <c r="C1673" s="421"/>
      <c r="D1673" s="421"/>
      <c r="E1673" s="421"/>
      <c r="F1673" s="421"/>
      <c r="G1673" s="421"/>
      <c r="H1673" s="421"/>
      <c r="I1673" s="220">
        <f>IF(B1673&gt;A_Stammdaten!$B$12,0,SUM(C1673,D1673,F1673,G1673)-SUM(E1673,H1673))</f>
        <v>0</v>
      </c>
      <c r="J1673" s="109">
        <f>IF(B1673&gt;2020,HLOOKUP(A_Stammdaten!$B$12,$L$4:$R$2504,ROW(B1673)-3,FALSE)+IF(OR(B1673=0,A_Stammdaten!$B$12&lt;B1673),0,I1673*1/20),0)</f>
        <v>0</v>
      </c>
      <c r="K1673" s="109">
        <f>IF(B1673&gt;2020,HLOOKUP(A_Stammdaten!$B$12,$L$4:$R$2504,ROW(B1673)-3,FALSE),0)</f>
        <v>0</v>
      </c>
      <c r="L1673" s="109">
        <f t="shared" si="182"/>
        <v>0</v>
      </c>
      <c r="M1673" s="109">
        <f t="shared" si="183"/>
        <v>0</v>
      </c>
      <c r="N1673" s="109">
        <f t="shared" si="184"/>
        <v>0</v>
      </c>
      <c r="O1673" s="109">
        <f t="shared" si="185"/>
        <v>0</v>
      </c>
      <c r="P1673" s="109">
        <f t="shared" si="186"/>
        <v>0</v>
      </c>
      <c r="Q1673" s="109">
        <f t="shared" si="187"/>
        <v>0</v>
      </c>
      <c r="R1673" s="109">
        <f t="shared" si="188"/>
        <v>0</v>
      </c>
      <c r="S1673" s="425"/>
    </row>
    <row r="1674" spans="1:19" x14ac:dyDescent="0.3">
      <c r="A1674" s="421"/>
      <c r="B1674" s="424"/>
      <c r="C1674" s="421"/>
      <c r="D1674" s="421"/>
      <c r="E1674" s="421"/>
      <c r="F1674" s="421"/>
      <c r="G1674" s="421"/>
      <c r="H1674" s="421"/>
      <c r="I1674" s="220">
        <f>IF(B1674&gt;A_Stammdaten!$B$12,0,SUM(C1674,D1674,F1674,G1674)-SUM(E1674,H1674))</f>
        <v>0</v>
      </c>
      <c r="J1674" s="109">
        <f>IF(B1674&gt;2020,HLOOKUP(A_Stammdaten!$B$12,$L$4:$R$2504,ROW(B1674)-3,FALSE)+IF(OR(B1674=0,A_Stammdaten!$B$12&lt;B1674),0,I1674*1/20),0)</f>
        <v>0</v>
      </c>
      <c r="K1674" s="109">
        <f>IF(B1674&gt;2020,HLOOKUP(A_Stammdaten!$B$12,$L$4:$R$2504,ROW(B1674)-3,FALSE),0)</f>
        <v>0</v>
      </c>
      <c r="L1674" s="109">
        <f t="shared" si="182"/>
        <v>0</v>
      </c>
      <c r="M1674" s="109">
        <f t="shared" si="183"/>
        <v>0</v>
      </c>
      <c r="N1674" s="109">
        <f t="shared" si="184"/>
        <v>0</v>
      </c>
      <c r="O1674" s="109">
        <f t="shared" si="185"/>
        <v>0</v>
      </c>
      <c r="P1674" s="109">
        <f t="shared" si="186"/>
        <v>0</v>
      </c>
      <c r="Q1674" s="109">
        <f t="shared" si="187"/>
        <v>0</v>
      </c>
      <c r="R1674" s="109">
        <f t="shared" si="188"/>
        <v>0</v>
      </c>
      <c r="S1674" s="425"/>
    </row>
    <row r="1675" spans="1:19" x14ac:dyDescent="0.3">
      <c r="A1675" s="421"/>
      <c r="B1675" s="424"/>
      <c r="C1675" s="421"/>
      <c r="D1675" s="421"/>
      <c r="E1675" s="421"/>
      <c r="F1675" s="421"/>
      <c r="G1675" s="421"/>
      <c r="H1675" s="421"/>
      <c r="I1675" s="220">
        <f>IF(B1675&gt;A_Stammdaten!$B$12,0,SUM(C1675,D1675,F1675,G1675)-SUM(E1675,H1675))</f>
        <v>0</v>
      </c>
      <c r="J1675" s="109">
        <f>IF(B1675&gt;2020,HLOOKUP(A_Stammdaten!$B$12,$L$4:$R$2504,ROW(B1675)-3,FALSE)+IF(OR(B1675=0,A_Stammdaten!$B$12&lt;B1675),0,I1675*1/20),0)</f>
        <v>0</v>
      </c>
      <c r="K1675" s="109">
        <f>IF(B1675&gt;2020,HLOOKUP(A_Stammdaten!$B$12,$L$4:$R$2504,ROW(B1675)-3,FALSE),0)</f>
        <v>0</v>
      </c>
      <c r="L1675" s="109">
        <f t="shared" si="182"/>
        <v>0</v>
      </c>
      <c r="M1675" s="109">
        <f t="shared" si="183"/>
        <v>0</v>
      </c>
      <c r="N1675" s="109">
        <f t="shared" si="184"/>
        <v>0</v>
      </c>
      <c r="O1675" s="109">
        <f t="shared" si="185"/>
        <v>0</v>
      </c>
      <c r="P1675" s="109">
        <f t="shared" si="186"/>
        <v>0</v>
      </c>
      <c r="Q1675" s="109">
        <f t="shared" si="187"/>
        <v>0</v>
      </c>
      <c r="R1675" s="109">
        <f t="shared" si="188"/>
        <v>0</v>
      </c>
      <c r="S1675" s="425"/>
    </row>
    <row r="1676" spans="1:19" x14ac:dyDescent="0.3">
      <c r="A1676" s="421"/>
      <c r="B1676" s="424"/>
      <c r="C1676" s="421"/>
      <c r="D1676" s="421"/>
      <c r="E1676" s="421"/>
      <c r="F1676" s="421"/>
      <c r="G1676" s="421"/>
      <c r="H1676" s="421"/>
      <c r="I1676" s="220">
        <f>IF(B1676&gt;A_Stammdaten!$B$12,0,SUM(C1676,D1676,F1676,G1676)-SUM(E1676,H1676))</f>
        <v>0</v>
      </c>
      <c r="J1676" s="109">
        <f>IF(B1676&gt;2020,HLOOKUP(A_Stammdaten!$B$12,$L$4:$R$2504,ROW(B1676)-3,FALSE)+IF(OR(B1676=0,A_Stammdaten!$B$12&lt;B1676),0,I1676*1/20),0)</f>
        <v>0</v>
      </c>
      <c r="K1676" s="109">
        <f>IF(B1676&gt;2020,HLOOKUP(A_Stammdaten!$B$12,$L$4:$R$2504,ROW(B1676)-3,FALSE),0)</f>
        <v>0</v>
      </c>
      <c r="L1676" s="109">
        <f t="shared" si="182"/>
        <v>0</v>
      </c>
      <c r="M1676" s="109">
        <f t="shared" si="183"/>
        <v>0</v>
      </c>
      <c r="N1676" s="109">
        <f t="shared" si="184"/>
        <v>0</v>
      </c>
      <c r="O1676" s="109">
        <f t="shared" si="185"/>
        <v>0</v>
      </c>
      <c r="P1676" s="109">
        <f t="shared" si="186"/>
        <v>0</v>
      </c>
      <c r="Q1676" s="109">
        <f t="shared" si="187"/>
        <v>0</v>
      </c>
      <c r="R1676" s="109">
        <f t="shared" si="188"/>
        <v>0</v>
      </c>
      <c r="S1676" s="425"/>
    </row>
    <row r="1677" spans="1:19" x14ac:dyDescent="0.3">
      <c r="A1677" s="421"/>
      <c r="B1677" s="424"/>
      <c r="C1677" s="421"/>
      <c r="D1677" s="421"/>
      <c r="E1677" s="421"/>
      <c r="F1677" s="421"/>
      <c r="G1677" s="421"/>
      <c r="H1677" s="421"/>
      <c r="I1677" s="220">
        <f>IF(B1677&gt;A_Stammdaten!$B$12,0,SUM(C1677,D1677,F1677,G1677)-SUM(E1677,H1677))</f>
        <v>0</v>
      </c>
      <c r="J1677" s="109">
        <f>IF(B1677&gt;2020,HLOOKUP(A_Stammdaten!$B$12,$L$4:$R$2504,ROW(B1677)-3,FALSE)+IF(OR(B1677=0,A_Stammdaten!$B$12&lt;B1677),0,I1677*1/20),0)</f>
        <v>0</v>
      </c>
      <c r="K1677" s="109">
        <f>IF(B1677&gt;2020,HLOOKUP(A_Stammdaten!$B$12,$L$4:$R$2504,ROW(B1677)-3,FALSE),0)</f>
        <v>0</v>
      </c>
      <c r="L1677" s="109">
        <f t="shared" si="182"/>
        <v>0</v>
      </c>
      <c r="M1677" s="109">
        <f t="shared" si="183"/>
        <v>0</v>
      </c>
      <c r="N1677" s="109">
        <f t="shared" si="184"/>
        <v>0</v>
      </c>
      <c r="O1677" s="109">
        <f t="shared" si="185"/>
        <v>0</v>
      </c>
      <c r="P1677" s="109">
        <f t="shared" si="186"/>
        <v>0</v>
      </c>
      <c r="Q1677" s="109">
        <f t="shared" si="187"/>
        <v>0</v>
      </c>
      <c r="R1677" s="109">
        <f t="shared" si="188"/>
        <v>0</v>
      </c>
      <c r="S1677" s="425"/>
    </row>
    <row r="1678" spans="1:19" x14ac:dyDescent="0.3">
      <c r="A1678" s="421"/>
      <c r="B1678" s="424"/>
      <c r="C1678" s="421"/>
      <c r="D1678" s="421"/>
      <c r="E1678" s="421"/>
      <c r="F1678" s="421"/>
      <c r="G1678" s="421"/>
      <c r="H1678" s="421"/>
      <c r="I1678" s="220">
        <f>IF(B1678&gt;A_Stammdaten!$B$12,0,SUM(C1678,D1678,F1678,G1678)-SUM(E1678,H1678))</f>
        <v>0</v>
      </c>
      <c r="J1678" s="109">
        <f>IF(B1678&gt;2020,HLOOKUP(A_Stammdaten!$B$12,$L$4:$R$2504,ROW(B1678)-3,FALSE)+IF(OR(B1678=0,A_Stammdaten!$B$12&lt;B1678),0,I1678*1/20),0)</f>
        <v>0</v>
      </c>
      <c r="K1678" s="109">
        <f>IF(B1678&gt;2020,HLOOKUP(A_Stammdaten!$B$12,$L$4:$R$2504,ROW(B1678)-3,FALSE),0)</f>
        <v>0</v>
      </c>
      <c r="L1678" s="109">
        <f t="shared" si="182"/>
        <v>0</v>
      </c>
      <c r="M1678" s="109">
        <f t="shared" si="183"/>
        <v>0</v>
      </c>
      <c r="N1678" s="109">
        <f t="shared" si="184"/>
        <v>0</v>
      </c>
      <c r="O1678" s="109">
        <f t="shared" si="185"/>
        <v>0</v>
      </c>
      <c r="P1678" s="109">
        <f t="shared" si="186"/>
        <v>0</v>
      </c>
      <c r="Q1678" s="109">
        <f t="shared" si="187"/>
        <v>0</v>
      </c>
      <c r="R1678" s="109">
        <f t="shared" si="188"/>
        <v>0</v>
      </c>
      <c r="S1678" s="425"/>
    </row>
    <row r="1679" spans="1:19" x14ac:dyDescent="0.3">
      <c r="A1679" s="421"/>
      <c r="B1679" s="424"/>
      <c r="C1679" s="421"/>
      <c r="D1679" s="421"/>
      <c r="E1679" s="421"/>
      <c r="F1679" s="421"/>
      <c r="G1679" s="421"/>
      <c r="H1679" s="421"/>
      <c r="I1679" s="220">
        <f>IF(B1679&gt;A_Stammdaten!$B$12,0,SUM(C1679,D1679,F1679,G1679)-SUM(E1679,H1679))</f>
        <v>0</v>
      </c>
      <c r="J1679" s="109">
        <f>IF(B1679&gt;2020,HLOOKUP(A_Stammdaten!$B$12,$L$4:$R$2504,ROW(B1679)-3,FALSE)+IF(OR(B1679=0,A_Stammdaten!$B$12&lt;B1679),0,I1679*1/20),0)</f>
        <v>0</v>
      </c>
      <c r="K1679" s="109">
        <f>IF(B1679&gt;2020,HLOOKUP(A_Stammdaten!$B$12,$L$4:$R$2504,ROW(B1679)-3,FALSE),0)</f>
        <v>0</v>
      </c>
      <c r="L1679" s="109">
        <f t="shared" si="182"/>
        <v>0</v>
      </c>
      <c r="M1679" s="109">
        <f t="shared" si="183"/>
        <v>0</v>
      </c>
      <c r="N1679" s="109">
        <f t="shared" si="184"/>
        <v>0</v>
      </c>
      <c r="O1679" s="109">
        <f t="shared" si="185"/>
        <v>0</v>
      </c>
      <c r="P1679" s="109">
        <f t="shared" si="186"/>
        <v>0</v>
      </c>
      <c r="Q1679" s="109">
        <f t="shared" si="187"/>
        <v>0</v>
      </c>
      <c r="R1679" s="109">
        <f t="shared" si="188"/>
        <v>0</v>
      </c>
      <c r="S1679" s="425"/>
    </row>
    <row r="1680" spans="1:19" x14ac:dyDescent="0.3">
      <c r="A1680" s="421"/>
      <c r="B1680" s="424"/>
      <c r="C1680" s="421"/>
      <c r="D1680" s="421"/>
      <c r="E1680" s="421"/>
      <c r="F1680" s="421"/>
      <c r="G1680" s="421"/>
      <c r="H1680" s="421"/>
      <c r="I1680" s="220">
        <f>IF(B1680&gt;A_Stammdaten!$B$12,0,SUM(C1680,D1680,F1680,G1680)-SUM(E1680,H1680))</f>
        <v>0</v>
      </c>
      <c r="J1680" s="109">
        <f>IF(B1680&gt;2020,HLOOKUP(A_Stammdaten!$B$12,$L$4:$R$2504,ROW(B1680)-3,FALSE)+IF(OR(B1680=0,A_Stammdaten!$B$12&lt;B1680),0,I1680*1/20),0)</f>
        <v>0</v>
      </c>
      <c r="K1680" s="109">
        <f>IF(B1680&gt;2020,HLOOKUP(A_Stammdaten!$B$12,$L$4:$R$2504,ROW(B1680)-3,FALSE),0)</f>
        <v>0</v>
      </c>
      <c r="L1680" s="109">
        <f t="shared" si="182"/>
        <v>0</v>
      </c>
      <c r="M1680" s="109">
        <f t="shared" si="183"/>
        <v>0</v>
      </c>
      <c r="N1680" s="109">
        <f t="shared" si="184"/>
        <v>0</v>
      </c>
      <c r="O1680" s="109">
        <f t="shared" si="185"/>
        <v>0</v>
      </c>
      <c r="P1680" s="109">
        <f t="shared" si="186"/>
        <v>0</v>
      </c>
      <c r="Q1680" s="109">
        <f t="shared" si="187"/>
        <v>0</v>
      </c>
      <c r="R1680" s="109">
        <f t="shared" si="188"/>
        <v>0</v>
      </c>
      <c r="S1680" s="425"/>
    </row>
    <row r="1681" spans="1:19" x14ac:dyDescent="0.3">
      <c r="A1681" s="421"/>
      <c r="B1681" s="424"/>
      <c r="C1681" s="421"/>
      <c r="D1681" s="421"/>
      <c r="E1681" s="421"/>
      <c r="F1681" s="421"/>
      <c r="G1681" s="421"/>
      <c r="H1681" s="421"/>
      <c r="I1681" s="220">
        <f>IF(B1681&gt;A_Stammdaten!$B$12,0,SUM(C1681,D1681,F1681,G1681)-SUM(E1681,H1681))</f>
        <v>0</v>
      </c>
      <c r="J1681" s="109">
        <f>IF(B1681&gt;2020,HLOOKUP(A_Stammdaten!$B$12,$L$4:$R$2504,ROW(B1681)-3,FALSE)+IF(OR(B1681=0,A_Stammdaten!$B$12&lt;B1681),0,I1681*1/20),0)</f>
        <v>0</v>
      </c>
      <c r="K1681" s="109">
        <f>IF(B1681&gt;2020,HLOOKUP(A_Stammdaten!$B$12,$L$4:$R$2504,ROW(B1681)-3,FALSE),0)</f>
        <v>0</v>
      </c>
      <c r="L1681" s="109">
        <f t="shared" si="182"/>
        <v>0</v>
      </c>
      <c r="M1681" s="109">
        <f t="shared" si="183"/>
        <v>0</v>
      </c>
      <c r="N1681" s="109">
        <f t="shared" si="184"/>
        <v>0</v>
      </c>
      <c r="O1681" s="109">
        <f t="shared" si="185"/>
        <v>0</v>
      </c>
      <c r="P1681" s="109">
        <f t="shared" si="186"/>
        <v>0</v>
      </c>
      <c r="Q1681" s="109">
        <f t="shared" si="187"/>
        <v>0</v>
      </c>
      <c r="R1681" s="109">
        <f t="shared" si="188"/>
        <v>0</v>
      </c>
      <c r="S1681" s="425"/>
    </row>
    <row r="1682" spans="1:19" x14ac:dyDescent="0.3">
      <c r="A1682" s="421"/>
      <c r="B1682" s="424"/>
      <c r="C1682" s="421"/>
      <c r="D1682" s="421"/>
      <c r="E1682" s="421"/>
      <c r="F1682" s="421"/>
      <c r="G1682" s="421"/>
      <c r="H1682" s="421"/>
      <c r="I1682" s="220">
        <f>IF(B1682&gt;A_Stammdaten!$B$12,0,SUM(C1682,D1682,F1682,G1682)-SUM(E1682,H1682))</f>
        <v>0</v>
      </c>
      <c r="J1682" s="109">
        <f>IF(B1682&gt;2020,HLOOKUP(A_Stammdaten!$B$12,$L$4:$R$2504,ROW(B1682)-3,FALSE)+IF(OR(B1682=0,A_Stammdaten!$B$12&lt;B1682),0,I1682*1/20),0)</f>
        <v>0</v>
      </c>
      <c r="K1682" s="109">
        <f>IF(B1682&gt;2020,HLOOKUP(A_Stammdaten!$B$12,$L$4:$R$2504,ROW(B1682)-3,FALSE),0)</f>
        <v>0</v>
      </c>
      <c r="L1682" s="109">
        <f t="shared" si="182"/>
        <v>0</v>
      </c>
      <c r="M1682" s="109">
        <f t="shared" si="183"/>
        <v>0</v>
      </c>
      <c r="N1682" s="109">
        <f t="shared" si="184"/>
        <v>0</v>
      </c>
      <c r="O1682" s="109">
        <f t="shared" si="185"/>
        <v>0</v>
      </c>
      <c r="P1682" s="109">
        <f t="shared" si="186"/>
        <v>0</v>
      </c>
      <c r="Q1682" s="109">
        <f t="shared" si="187"/>
        <v>0</v>
      </c>
      <c r="R1682" s="109">
        <f t="shared" si="188"/>
        <v>0</v>
      </c>
      <c r="S1682" s="425"/>
    </row>
    <row r="1683" spans="1:19" x14ac:dyDescent="0.3">
      <c r="A1683" s="421"/>
      <c r="B1683" s="424"/>
      <c r="C1683" s="421"/>
      <c r="D1683" s="421"/>
      <c r="E1683" s="421"/>
      <c r="F1683" s="421"/>
      <c r="G1683" s="421"/>
      <c r="H1683" s="421"/>
      <c r="I1683" s="220">
        <f>IF(B1683&gt;A_Stammdaten!$B$12,0,SUM(C1683,D1683,F1683,G1683)-SUM(E1683,H1683))</f>
        <v>0</v>
      </c>
      <c r="J1683" s="109">
        <f>IF(B1683&gt;2020,HLOOKUP(A_Stammdaten!$B$12,$L$4:$R$2504,ROW(B1683)-3,FALSE)+IF(OR(B1683=0,A_Stammdaten!$B$12&lt;B1683),0,I1683*1/20),0)</f>
        <v>0</v>
      </c>
      <c r="K1683" s="109">
        <f>IF(B1683&gt;2020,HLOOKUP(A_Stammdaten!$B$12,$L$4:$R$2504,ROW(B1683)-3,FALSE),0)</f>
        <v>0</v>
      </c>
      <c r="L1683" s="109">
        <f t="shared" si="182"/>
        <v>0</v>
      </c>
      <c r="M1683" s="109">
        <f t="shared" si="183"/>
        <v>0</v>
      </c>
      <c r="N1683" s="109">
        <f t="shared" si="184"/>
        <v>0</v>
      </c>
      <c r="O1683" s="109">
        <f t="shared" si="185"/>
        <v>0</v>
      </c>
      <c r="P1683" s="109">
        <f t="shared" si="186"/>
        <v>0</v>
      </c>
      <c r="Q1683" s="109">
        <f t="shared" si="187"/>
        <v>0</v>
      </c>
      <c r="R1683" s="109">
        <f t="shared" si="188"/>
        <v>0</v>
      </c>
      <c r="S1683" s="425"/>
    </row>
    <row r="1684" spans="1:19" x14ac:dyDescent="0.3">
      <c r="A1684" s="421"/>
      <c r="B1684" s="424"/>
      <c r="C1684" s="421"/>
      <c r="D1684" s="421"/>
      <c r="E1684" s="421"/>
      <c r="F1684" s="421"/>
      <c r="G1684" s="421"/>
      <c r="H1684" s="421"/>
      <c r="I1684" s="220">
        <f>IF(B1684&gt;A_Stammdaten!$B$12,0,SUM(C1684,D1684,F1684,G1684)-SUM(E1684,H1684))</f>
        <v>0</v>
      </c>
      <c r="J1684" s="109">
        <f>IF(B1684&gt;2020,HLOOKUP(A_Stammdaten!$B$12,$L$4:$R$2504,ROW(B1684)-3,FALSE)+IF(OR(B1684=0,A_Stammdaten!$B$12&lt;B1684),0,I1684*1/20),0)</f>
        <v>0</v>
      </c>
      <c r="K1684" s="109">
        <f>IF(B1684&gt;2020,HLOOKUP(A_Stammdaten!$B$12,$L$4:$R$2504,ROW(B1684)-3,FALSE),0)</f>
        <v>0</v>
      </c>
      <c r="L1684" s="109">
        <f t="shared" si="182"/>
        <v>0</v>
      </c>
      <c r="M1684" s="109">
        <f t="shared" si="183"/>
        <v>0</v>
      </c>
      <c r="N1684" s="109">
        <f t="shared" si="184"/>
        <v>0</v>
      </c>
      <c r="O1684" s="109">
        <f t="shared" si="185"/>
        <v>0</v>
      </c>
      <c r="P1684" s="109">
        <f t="shared" si="186"/>
        <v>0</v>
      </c>
      <c r="Q1684" s="109">
        <f t="shared" si="187"/>
        <v>0</v>
      </c>
      <c r="R1684" s="109">
        <f t="shared" si="188"/>
        <v>0</v>
      </c>
      <c r="S1684" s="425"/>
    </row>
    <row r="1685" spans="1:19" x14ac:dyDescent="0.3">
      <c r="A1685" s="421"/>
      <c r="B1685" s="424"/>
      <c r="C1685" s="421"/>
      <c r="D1685" s="421"/>
      <c r="E1685" s="421"/>
      <c r="F1685" s="421"/>
      <c r="G1685" s="421"/>
      <c r="H1685" s="421"/>
      <c r="I1685" s="220">
        <f>IF(B1685&gt;A_Stammdaten!$B$12,0,SUM(C1685,D1685,F1685,G1685)-SUM(E1685,H1685))</f>
        <v>0</v>
      </c>
      <c r="J1685" s="109">
        <f>IF(B1685&gt;2020,HLOOKUP(A_Stammdaten!$B$12,$L$4:$R$2504,ROW(B1685)-3,FALSE)+IF(OR(B1685=0,A_Stammdaten!$B$12&lt;B1685),0,I1685*1/20),0)</f>
        <v>0</v>
      </c>
      <c r="K1685" s="109">
        <f>IF(B1685&gt;2020,HLOOKUP(A_Stammdaten!$B$12,$L$4:$R$2504,ROW(B1685)-3,FALSE),0)</f>
        <v>0</v>
      </c>
      <c r="L1685" s="109">
        <f t="shared" si="182"/>
        <v>0</v>
      </c>
      <c r="M1685" s="109">
        <f t="shared" si="183"/>
        <v>0</v>
      </c>
      <c r="N1685" s="109">
        <f t="shared" si="184"/>
        <v>0</v>
      </c>
      <c r="O1685" s="109">
        <f t="shared" si="185"/>
        <v>0</v>
      </c>
      <c r="P1685" s="109">
        <f t="shared" si="186"/>
        <v>0</v>
      </c>
      <c r="Q1685" s="109">
        <f t="shared" si="187"/>
        <v>0</v>
      </c>
      <c r="R1685" s="109">
        <f t="shared" si="188"/>
        <v>0</v>
      </c>
      <c r="S1685" s="425"/>
    </row>
    <row r="1686" spans="1:19" x14ac:dyDescent="0.3">
      <c r="A1686" s="421"/>
      <c r="B1686" s="424"/>
      <c r="C1686" s="421"/>
      <c r="D1686" s="421"/>
      <c r="E1686" s="421"/>
      <c r="F1686" s="421"/>
      <c r="G1686" s="421"/>
      <c r="H1686" s="421"/>
      <c r="I1686" s="220">
        <f>IF(B1686&gt;A_Stammdaten!$B$12,0,SUM(C1686,D1686,F1686,G1686)-SUM(E1686,H1686))</f>
        <v>0</v>
      </c>
      <c r="J1686" s="109">
        <f>IF(B1686&gt;2020,HLOOKUP(A_Stammdaten!$B$12,$L$4:$R$2504,ROW(B1686)-3,FALSE)+IF(OR(B1686=0,A_Stammdaten!$B$12&lt;B1686),0,I1686*1/20),0)</f>
        <v>0</v>
      </c>
      <c r="K1686" s="109">
        <f>IF(B1686&gt;2020,HLOOKUP(A_Stammdaten!$B$12,$L$4:$R$2504,ROW(B1686)-3,FALSE),0)</f>
        <v>0</v>
      </c>
      <c r="L1686" s="109">
        <f t="shared" si="182"/>
        <v>0</v>
      </c>
      <c r="M1686" s="109">
        <f t="shared" si="183"/>
        <v>0</v>
      </c>
      <c r="N1686" s="109">
        <f t="shared" si="184"/>
        <v>0</v>
      </c>
      <c r="O1686" s="109">
        <f t="shared" si="185"/>
        <v>0</v>
      </c>
      <c r="P1686" s="109">
        <f t="shared" si="186"/>
        <v>0</v>
      </c>
      <c r="Q1686" s="109">
        <f t="shared" si="187"/>
        <v>0</v>
      </c>
      <c r="R1686" s="109">
        <f t="shared" si="188"/>
        <v>0</v>
      </c>
      <c r="S1686" s="425"/>
    </row>
    <row r="1687" spans="1:19" x14ac:dyDescent="0.3">
      <c r="A1687" s="421"/>
      <c r="B1687" s="424"/>
      <c r="C1687" s="421"/>
      <c r="D1687" s="421"/>
      <c r="E1687" s="421"/>
      <c r="F1687" s="421"/>
      <c r="G1687" s="421"/>
      <c r="H1687" s="421"/>
      <c r="I1687" s="220">
        <f>IF(B1687&gt;A_Stammdaten!$B$12,0,SUM(C1687,D1687,F1687,G1687)-SUM(E1687,H1687))</f>
        <v>0</v>
      </c>
      <c r="J1687" s="109">
        <f>IF(B1687&gt;2020,HLOOKUP(A_Stammdaten!$B$12,$L$4:$R$2504,ROW(B1687)-3,FALSE)+IF(OR(B1687=0,A_Stammdaten!$B$12&lt;B1687),0,I1687*1/20),0)</f>
        <v>0</v>
      </c>
      <c r="K1687" s="109">
        <f>IF(B1687&gt;2020,HLOOKUP(A_Stammdaten!$B$12,$L$4:$R$2504,ROW(B1687)-3,FALSE),0)</f>
        <v>0</v>
      </c>
      <c r="L1687" s="109">
        <f t="shared" si="182"/>
        <v>0</v>
      </c>
      <c r="M1687" s="109">
        <f t="shared" si="183"/>
        <v>0</v>
      </c>
      <c r="N1687" s="109">
        <f t="shared" si="184"/>
        <v>0</v>
      </c>
      <c r="O1687" s="109">
        <f t="shared" si="185"/>
        <v>0</v>
      </c>
      <c r="P1687" s="109">
        <f t="shared" si="186"/>
        <v>0</v>
      </c>
      <c r="Q1687" s="109">
        <f t="shared" si="187"/>
        <v>0</v>
      </c>
      <c r="R1687" s="109">
        <f t="shared" si="188"/>
        <v>0</v>
      </c>
      <c r="S1687" s="425"/>
    </row>
    <row r="1688" spans="1:19" x14ac:dyDescent="0.3">
      <c r="A1688" s="421"/>
      <c r="B1688" s="424"/>
      <c r="C1688" s="421"/>
      <c r="D1688" s="421"/>
      <c r="E1688" s="421"/>
      <c r="F1688" s="421"/>
      <c r="G1688" s="421"/>
      <c r="H1688" s="421"/>
      <c r="I1688" s="220">
        <f>IF(B1688&gt;A_Stammdaten!$B$12,0,SUM(C1688,D1688,F1688,G1688)-SUM(E1688,H1688))</f>
        <v>0</v>
      </c>
      <c r="J1688" s="109">
        <f>IF(B1688&gt;2020,HLOOKUP(A_Stammdaten!$B$12,$L$4:$R$2504,ROW(B1688)-3,FALSE)+IF(OR(B1688=0,A_Stammdaten!$B$12&lt;B1688),0,I1688*1/20),0)</f>
        <v>0</v>
      </c>
      <c r="K1688" s="109">
        <f>IF(B1688&gt;2020,HLOOKUP(A_Stammdaten!$B$12,$L$4:$R$2504,ROW(B1688)-3,FALSE),0)</f>
        <v>0</v>
      </c>
      <c r="L1688" s="109">
        <f t="shared" si="182"/>
        <v>0</v>
      </c>
      <c r="M1688" s="109">
        <f t="shared" si="183"/>
        <v>0</v>
      </c>
      <c r="N1688" s="109">
        <f t="shared" si="184"/>
        <v>0</v>
      </c>
      <c r="O1688" s="109">
        <f t="shared" si="185"/>
        <v>0</v>
      </c>
      <c r="P1688" s="109">
        <f t="shared" si="186"/>
        <v>0</v>
      </c>
      <c r="Q1688" s="109">
        <f t="shared" si="187"/>
        <v>0</v>
      </c>
      <c r="R1688" s="109">
        <f t="shared" si="188"/>
        <v>0</v>
      </c>
      <c r="S1688" s="425"/>
    </row>
    <row r="1689" spans="1:19" x14ac:dyDescent="0.3">
      <c r="A1689" s="421"/>
      <c r="B1689" s="424"/>
      <c r="C1689" s="421"/>
      <c r="D1689" s="421"/>
      <c r="E1689" s="421"/>
      <c r="F1689" s="421"/>
      <c r="G1689" s="421"/>
      <c r="H1689" s="421"/>
      <c r="I1689" s="220">
        <f>IF(B1689&gt;A_Stammdaten!$B$12,0,SUM(C1689,D1689,F1689,G1689)-SUM(E1689,H1689))</f>
        <v>0</v>
      </c>
      <c r="J1689" s="109">
        <f>IF(B1689&gt;2020,HLOOKUP(A_Stammdaten!$B$12,$L$4:$R$2504,ROW(B1689)-3,FALSE)+IF(OR(B1689=0,A_Stammdaten!$B$12&lt;B1689),0,I1689*1/20),0)</f>
        <v>0</v>
      </c>
      <c r="K1689" s="109">
        <f>IF(B1689&gt;2020,HLOOKUP(A_Stammdaten!$B$12,$L$4:$R$2504,ROW(B1689)-3,FALSE),0)</f>
        <v>0</v>
      </c>
      <c r="L1689" s="109">
        <f t="shared" si="182"/>
        <v>0</v>
      </c>
      <c r="M1689" s="109">
        <f t="shared" si="183"/>
        <v>0</v>
      </c>
      <c r="N1689" s="109">
        <f t="shared" si="184"/>
        <v>0</v>
      </c>
      <c r="O1689" s="109">
        <f t="shared" si="185"/>
        <v>0</v>
      </c>
      <c r="P1689" s="109">
        <f t="shared" si="186"/>
        <v>0</v>
      </c>
      <c r="Q1689" s="109">
        <f t="shared" si="187"/>
        <v>0</v>
      </c>
      <c r="R1689" s="109">
        <f t="shared" si="188"/>
        <v>0</v>
      </c>
      <c r="S1689" s="425"/>
    </row>
    <row r="1690" spans="1:19" x14ac:dyDescent="0.3">
      <c r="A1690" s="421"/>
      <c r="B1690" s="424"/>
      <c r="C1690" s="421"/>
      <c r="D1690" s="421"/>
      <c r="E1690" s="421"/>
      <c r="F1690" s="421"/>
      <c r="G1690" s="421"/>
      <c r="H1690" s="421"/>
      <c r="I1690" s="220">
        <f>IF(B1690&gt;A_Stammdaten!$B$12,0,SUM(C1690,D1690,F1690,G1690)-SUM(E1690,H1690))</f>
        <v>0</v>
      </c>
      <c r="J1690" s="109">
        <f>IF(B1690&gt;2020,HLOOKUP(A_Stammdaten!$B$12,$L$4:$R$2504,ROW(B1690)-3,FALSE)+IF(OR(B1690=0,A_Stammdaten!$B$12&lt;B1690),0,I1690*1/20),0)</f>
        <v>0</v>
      </c>
      <c r="K1690" s="109">
        <f>IF(B1690&gt;2020,HLOOKUP(A_Stammdaten!$B$12,$L$4:$R$2504,ROW(B1690)-3,FALSE),0)</f>
        <v>0</v>
      </c>
      <c r="L1690" s="109">
        <f t="shared" si="182"/>
        <v>0</v>
      </c>
      <c r="M1690" s="109">
        <f t="shared" si="183"/>
        <v>0</v>
      </c>
      <c r="N1690" s="109">
        <f t="shared" si="184"/>
        <v>0</v>
      </c>
      <c r="O1690" s="109">
        <f t="shared" si="185"/>
        <v>0</v>
      </c>
      <c r="P1690" s="109">
        <f t="shared" si="186"/>
        <v>0</v>
      </c>
      <c r="Q1690" s="109">
        <f t="shared" si="187"/>
        <v>0</v>
      </c>
      <c r="R1690" s="109">
        <f t="shared" si="188"/>
        <v>0</v>
      </c>
      <c r="S1690" s="425"/>
    </row>
    <row r="1691" spans="1:19" x14ac:dyDescent="0.3">
      <c r="A1691" s="421"/>
      <c r="B1691" s="424"/>
      <c r="C1691" s="421"/>
      <c r="D1691" s="421"/>
      <c r="E1691" s="421"/>
      <c r="F1691" s="421"/>
      <c r="G1691" s="421"/>
      <c r="H1691" s="421"/>
      <c r="I1691" s="220">
        <f>IF(B1691&gt;A_Stammdaten!$B$12,0,SUM(C1691,D1691,F1691,G1691)-SUM(E1691,H1691))</f>
        <v>0</v>
      </c>
      <c r="J1691" s="109">
        <f>IF(B1691&gt;2020,HLOOKUP(A_Stammdaten!$B$12,$L$4:$R$2504,ROW(B1691)-3,FALSE)+IF(OR(B1691=0,A_Stammdaten!$B$12&lt;B1691),0,I1691*1/20),0)</f>
        <v>0</v>
      </c>
      <c r="K1691" s="109">
        <f>IF(B1691&gt;2020,HLOOKUP(A_Stammdaten!$B$12,$L$4:$R$2504,ROW(B1691)-3,FALSE),0)</f>
        <v>0</v>
      </c>
      <c r="L1691" s="109">
        <f t="shared" si="182"/>
        <v>0</v>
      </c>
      <c r="M1691" s="109">
        <f t="shared" si="183"/>
        <v>0</v>
      </c>
      <c r="N1691" s="109">
        <f t="shared" si="184"/>
        <v>0</v>
      </c>
      <c r="O1691" s="109">
        <f t="shared" si="185"/>
        <v>0</v>
      </c>
      <c r="P1691" s="109">
        <f t="shared" si="186"/>
        <v>0</v>
      </c>
      <c r="Q1691" s="109">
        <f t="shared" si="187"/>
        <v>0</v>
      </c>
      <c r="R1691" s="109">
        <f t="shared" si="188"/>
        <v>0</v>
      </c>
      <c r="S1691" s="425"/>
    </row>
    <row r="1692" spans="1:19" x14ac:dyDescent="0.3">
      <c r="A1692" s="421"/>
      <c r="B1692" s="424"/>
      <c r="C1692" s="421"/>
      <c r="D1692" s="421"/>
      <c r="E1692" s="421"/>
      <c r="F1692" s="421"/>
      <c r="G1692" s="421"/>
      <c r="H1692" s="421"/>
      <c r="I1692" s="220">
        <f>IF(B1692&gt;A_Stammdaten!$B$12,0,SUM(C1692,D1692,F1692,G1692)-SUM(E1692,H1692))</f>
        <v>0</v>
      </c>
      <c r="J1692" s="109">
        <f>IF(B1692&gt;2020,HLOOKUP(A_Stammdaten!$B$12,$L$4:$R$2504,ROW(B1692)-3,FALSE)+IF(OR(B1692=0,A_Stammdaten!$B$12&lt;B1692),0,I1692*1/20),0)</f>
        <v>0</v>
      </c>
      <c r="K1692" s="109">
        <f>IF(B1692&gt;2020,HLOOKUP(A_Stammdaten!$B$12,$L$4:$R$2504,ROW(B1692)-3,FALSE),0)</f>
        <v>0</v>
      </c>
      <c r="L1692" s="109">
        <f t="shared" si="182"/>
        <v>0</v>
      </c>
      <c r="M1692" s="109">
        <f t="shared" si="183"/>
        <v>0</v>
      </c>
      <c r="N1692" s="109">
        <f t="shared" si="184"/>
        <v>0</v>
      </c>
      <c r="O1692" s="109">
        <f t="shared" si="185"/>
        <v>0</v>
      </c>
      <c r="P1692" s="109">
        <f t="shared" si="186"/>
        <v>0</v>
      </c>
      <c r="Q1692" s="109">
        <f t="shared" si="187"/>
        <v>0</v>
      </c>
      <c r="R1692" s="109">
        <f t="shared" si="188"/>
        <v>0</v>
      </c>
      <c r="S1692" s="425"/>
    </row>
    <row r="1693" spans="1:19" x14ac:dyDescent="0.3">
      <c r="A1693" s="421"/>
      <c r="B1693" s="424"/>
      <c r="C1693" s="421"/>
      <c r="D1693" s="421"/>
      <c r="E1693" s="421"/>
      <c r="F1693" s="421"/>
      <c r="G1693" s="421"/>
      <c r="H1693" s="421"/>
      <c r="I1693" s="220">
        <f>IF(B1693&gt;A_Stammdaten!$B$12,0,SUM(C1693,D1693,F1693,G1693)-SUM(E1693,H1693))</f>
        <v>0</v>
      </c>
      <c r="J1693" s="109">
        <f>IF(B1693&gt;2020,HLOOKUP(A_Stammdaten!$B$12,$L$4:$R$2504,ROW(B1693)-3,FALSE)+IF(OR(B1693=0,A_Stammdaten!$B$12&lt;B1693),0,I1693*1/20),0)</f>
        <v>0</v>
      </c>
      <c r="K1693" s="109">
        <f>IF(B1693&gt;2020,HLOOKUP(A_Stammdaten!$B$12,$L$4:$R$2504,ROW(B1693)-3,FALSE),0)</f>
        <v>0</v>
      </c>
      <c r="L1693" s="109">
        <f t="shared" si="182"/>
        <v>0</v>
      </c>
      <c r="M1693" s="109">
        <f t="shared" si="183"/>
        <v>0</v>
      </c>
      <c r="N1693" s="109">
        <f t="shared" si="184"/>
        <v>0</v>
      </c>
      <c r="O1693" s="109">
        <f t="shared" si="185"/>
        <v>0</v>
      </c>
      <c r="P1693" s="109">
        <f t="shared" si="186"/>
        <v>0</v>
      </c>
      <c r="Q1693" s="109">
        <f t="shared" si="187"/>
        <v>0</v>
      </c>
      <c r="R1693" s="109">
        <f t="shared" si="188"/>
        <v>0</v>
      </c>
      <c r="S1693" s="425"/>
    </row>
    <row r="1694" spans="1:19" x14ac:dyDescent="0.3">
      <c r="A1694" s="421"/>
      <c r="B1694" s="424"/>
      <c r="C1694" s="421"/>
      <c r="D1694" s="421"/>
      <c r="E1694" s="421"/>
      <c r="F1694" s="421"/>
      <c r="G1694" s="421"/>
      <c r="H1694" s="421"/>
      <c r="I1694" s="220">
        <f>IF(B1694&gt;A_Stammdaten!$B$12,0,SUM(C1694,D1694,F1694,G1694)-SUM(E1694,H1694))</f>
        <v>0</v>
      </c>
      <c r="J1694" s="109">
        <f>IF(B1694&gt;2020,HLOOKUP(A_Stammdaten!$B$12,$L$4:$R$2504,ROW(B1694)-3,FALSE)+IF(OR(B1694=0,A_Stammdaten!$B$12&lt;B1694),0,I1694*1/20),0)</f>
        <v>0</v>
      </c>
      <c r="K1694" s="109">
        <f>IF(B1694&gt;2020,HLOOKUP(A_Stammdaten!$B$12,$L$4:$R$2504,ROW(B1694)-3,FALSE),0)</f>
        <v>0</v>
      </c>
      <c r="L1694" s="109">
        <f t="shared" si="182"/>
        <v>0</v>
      </c>
      <c r="M1694" s="109">
        <f t="shared" si="183"/>
        <v>0</v>
      </c>
      <c r="N1694" s="109">
        <f t="shared" si="184"/>
        <v>0</v>
      </c>
      <c r="O1694" s="109">
        <f t="shared" si="185"/>
        <v>0</v>
      </c>
      <c r="P1694" s="109">
        <f t="shared" si="186"/>
        <v>0</v>
      </c>
      <c r="Q1694" s="109">
        <f t="shared" si="187"/>
        <v>0</v>
      </c>
      <c r="R1694" s="109">
        <f t="shared" si="188"/>
        <v>0</v>
      </c>
      <c r="S1694" s="425"/>
    </row>
    <row r="1695" spans="1:19" x14ac:dyDescent="0.3">
      <c r="A1695" s="421"/>
      <c r="B1695" s="424"/>
      <c r="C1695" s="421"/>
      <c r="D1695" s="421"/>
      <c r="E1695" s="421"/>
      <c r="F1695" s="421"/>
      <c r="G1695" s="421"/>
      <c r="H1695" s="421"/>
      <c r="I1695" s="220">
        <f>IF(B1695&gt;A_Stammdaten!$B$12,0,SUM(C1695,D1695,F1695,G1695)-SUM(E1695,H1695))</f>
        <v>0</v>
      </c>
      <c r="J1695" s="109">
        <f>IF(B1695&gt;2020,HLOOKUP(A_Stammdaten!$B$12,$L$4:$R$2504,ROW(B1695)-3,FALSE)+IF(OR(B1695=0,A_Stammdaten!$B$12&lt;B1695),0,I1695*1/20),0)</f>
        <v>0</v>
      </c>
      <c r="K1695" s="109">
        <f>IF(B1695&gt;2020,HLOOKUP(A_Stammdaten!$B$12,$L$4:$R$2504,ROW(B1695)-3,FALSE),0)</f>
        <v>0</v>
      </c>
      <c r="L1695" s="109">
        <f t="shared" si="182"/>
        <v>0</v>
      </c>
      <c r="M1695" s="109">
        <f t="shared" si="183"/>
        <v>0</v>
      </c>
      <c r="N1695" s="109">
        <f t="shared" si="184"/>
        <v>0</v>
      </c>
      <c r="O1695" s="109">
        <f t="shared" si="185"/>
        <v>0</v>
      </c>
      <c r="P1695" s="109">
        <f t="shared" si="186"/>
        <v>0</v>
      </c>
      <c r="Q1695" s="109">
        <f t="shared" si="187"/>
        <v>0</v>
      </c>
      <c r="R1695" s="109">
        <f t="shared" si="188"/>
        <v>0</v>
      </c>
      <c r="S1695" s="425"/>
    </row>
    <row r="1696" spans="1:19" x14ac:dyDescent="0.3">
      <c r="A1696" s="421"/>
      <c r="B1696" s="424"/>
      <c r="C1696" s="421"/>
      <c r="D1696" s="421"/>
      <c r="E1696" s="421"/>
      <c r="F1696" s="421"/>
      <c r="G1696" s="421"/>
      <c r="H1696" s="421"/>
      <c r="I1696" s="220">
        <f>IF(B1696&gt;A_Stammdaten!$B$12,0,SUM(C1696,D1696,F1696,G1696)-SUM(E1696,H1696))</f>
        <v>0</v>
      </c>
      <c r="J1696" s="109">
        <f>IF(B1696&gt;2020,HLOOKUP(A_Stammdaten!$B$12,$L$4:$R$2504,ROW(B1696)-3,FALSE)+IF(OR(B1696=0,A_Stammdaten!$B$12&lt;B1696),0,I1696*1/20),0)</f>
        <v>0</v>
      </c>
      <c r="K1696" s="109">
        <f>IF(B1696&gt;2020,HLOOKUP(A_Stammdaten!$B$12,$L$4:$R$2504,ROW(B1696)-3,FALSE),0)</f>
        <v>0</v>
      </c>
      <c r="L1696" s="109">
        <f t="shared" si="182"/>
        <v>0</v>
      </c>
      <c r="M1696" s="109">
        <f t="shared" si="183"/>
        <v>0</v>
      </c>
      <c r="N1696" s="109">
        <f t="shared" si="184"/>
        <v>0</v>
      </c>
      <c r="O1696" s="109">
        <f t="shared" si="185"/>
        <v>0</v>
      </c>
      <c r="P1696" s="109">
        <f t="shared" si="186"/>
        <v>0</v>
      </c>
      <c r="Q1696" s="109">
        <f t="shared" si="187"/>
        <v>0</v>
      </c>
      <c r="R1696" s="109">
        <f t="shared" si="188"/>
        <v>0</v>
      </c>
      <c r="S1696" s="425"/>
    </row>
    <row r="1697" spans="1:19" x14ac:dyDescent="0.3">
      <c r="A1697" s="421"/>
      <c r="B1697" s="424"/>
      <c r="C1697" s="421"/>
      <c r="D1697" s="421"/>
      <c r="E1697" s="421"/>
      <c r="F1697" s="421"/>
      <c r="G1697" s="421"/>
      <c r="H1697" s="421"/>
      <c r="I1697" s="220">
        <f>IF(B1697&gt;A_Stammdaten!$B$12,0,SUM(C1697,D1697,F1697,G1697)-SUM(E1697,H1697))</f>
        <v>0</v>
      </c>
      <c r="J1697" s="109">
        <f>IF(B1697&gt;2020,HLOOKUP(A_Stammdaten!$B$12,$L$4:$R$2504,ROW(B1697)-3,FALSE)+IF(OR(B1697=0,A_Stammdaten!$B$12&lt;B1697),0,I1697*1/20),0)</f>
        <v>0</v>
      </c>
      <c r="K1697" s="109">
        <f>IF(B1697&gt;2020,HLOOKUP(A_Stammdaten!$B$12,$L$4:$R$2504,ROW(B1697)-3,FALSE),0)</f>
        <v>0</v>
      </c>
      <c r="L1697" s="109">
        <f t="shared" si="182"/>
        <v>0</v>
      </c>
      <c r="M1697" s="109">
        <f t="shared" si="183"/>
        <v>0</v>
      </c>
      <c r="N1697" s="109">
        <f t="shared" si="184"/>
        <v>0</v>
      </c>
      <c r="O1697" s="109">
        <f t="shared" si="185"/>
        <v>0</v>
      </c>
      <c r="P1697" s="109">
        <f t="shared" si="186"/>
        <v>0</v>
      </c>
      <c r="Q1697" s="109">
        <f t="shared" si="187"/>
        <v>0</v>
      </c>
      <c r="R1697" s="109">
        <f t="shared" si="188"/>
        <v>0</v>
      </c>
      <c r="S1697" s="425"/>
    </row>
    <row r="1698" spans="1:19" x14ac:dyDescent="0.3">
      <c r="A1698" s="421"/>
      <c r="B1698" s="424"/>
      <c r="C1698" s="421"/>
      <c r="D1698" s="421"/>
      <c r="E1698" s="421"/>
      <c r="F1698" s="421"/>
      <c r="G1698" s="421"/>
      <c r="H1698" s="421"/>
      <c r="I1698" s="220">
        <f>IF(B1698&gt;A_Stammdaten!$B$12,0,SUM(C1698,D1698,F1698,G1698)-SUM(E1698,H1698))</f>
        <v>0</v>
      </c>
      <c r="J1698" s="109">
        <f>IF(B1698&gt;2020,HLOOKUP(A_Stammdaten!$B$12,$L$4:$R$2504,ROW(B1698)-3,FALSE)+IF(OR(B1698=0,A_Stammdaten!$B$12&lt;B1698),0,I1698*1/20),0)</f>
        <v>0</v>
      </c>
      <c r="K1698" s="109">
        <f>IF(B1698&gt;2020,HLOOKUP(A_Stammdaten!$B$12,$L$4:$R$2504,ROW(B1698)-3,FALSE),0)</f>
        <v>0</v>
      </c>
      <c r="L1698" s="109">
        <f t="shared" si="182"/>
        <v>0</v>
      </c>
      <c r="M1698" s="109">
        <f t="shared" si="183"/>
        <v>0</v>
      </c>
      <c r="N1698" s="109">
        <f t="shared" si="184"/>
        <v>0</v>
      </c>
      <c r="O1698" s="109">
        <f t="shared" si="185"/>
        <v>0</v>
      </c>
      <c r="P1698" s="109">
        <f t="shared" si="186"/>
        <v>0</v>
      </c>
      <c r="Q1698" s="109">
        <f t="shared" si="187"/>
        <v>0</v>
      </c>
      <c r="R1698" s="109">
        <f t="shared" si="188"/>
        <v>0</v>
      </c>
      <c r="S1698" s="425"/>
    </row>
    <row r="1699" spans="1:19" x14ac:dyDescent="0.3">
      <c r="A1699" s="421"/>
      <c r="B1699" s="424"/>
      <c r="C1699" s="421"/>
      <c r="D1699" s="421"/>
      <c r="E1699" s="421"/>
      <c r="F1699" s="421"/>
      <c r="G1699" s="421"/>
      <c r="H1699" s="421"/>
      <c r="I1699" s="220">
        <f>IF(B1699&gt;A_Stammdaten!$B$12,0,SUM(C1699,D1699,F1699,G1699)-SUM(E1699,H1699))</f>
        <v>0</v>
      </c>
      <c r="J1699" s="109">
        <f>IF(B1699&gt;2020,HLOOKUP(A_Stammdaten!$B$12,$L$4:$R$2504,ROW(B1699)-3,FALSE)+IF(OR(B1699=0,A_Stammdaten!$B$12&lt;B1699),0,I1699*1/20),0)</f>
        <v>0</v>
      </c>
      <c r="K1699" s="109">
        <f>IF(B1699&gt;2020,HLOOKUP(A_Stammdaten!$B$12,$L$4:$R$2504,ROW(B1699)-3,FALSE),0)</f>
        <v>0</v>
      </c>
      <c r="L1699" s="109">
        <f t="shared" si="182"/>
        <v>0</v>
      </c>
      <c r="M1699" s="109">
        <f t="shared" si="183"/>
        <v>0</v>
      </c>
      <c r="N1699" s="109">
        <f t="shared" si="184"/>
        <v>0</v>
      </c>
      <c r="O1699" s="109">
        <f t="shared" si="185"/>
        <v>0</v>
      </c>
      <c r="P1699" s="109">
        <f t="shared" si="186"/>
        <v>0</v>
      </c>
      <c r="Q1699" s="109">
        <f t="shared" si="187"/>
        <v>0</v>
      </c>
      <c r="R1699" s="109">
        <f t="shared" si="188"/>
        <v>0</v>
      </c>
      <c r="S1699" s="425"/>
    </row>
    <row r="1700" spans="1:19" x14ac:dyDescent="0.3">
      <c r="A1700" s="421"/>
      <c r="B1700" s="424"/>
      <c r="C1700" s="421"/>
      <c r="D1700" s="421"/>
      <c r="E1700" s="421"/>
      <c r="F1700" s="421"/>
      <c r="G1700" s="421"/>
      <c r="H1700" s="421"/>
      <c r="I1700" s="220">
        <f>IF(B1700&gt;A_Stammdaten!$B$12,0,SUM(C1700,D1700,F1700,G1700)-SUM(E1700,H1700))</f>
        <v>0</v>
      </c>
      <c r="J1700" s="109">
        <f>IF(B1700&gt;2020,HLOOKUP(A_Stammdaten!$B$12,$L$4:$R$2504,ROW(B1700)-3,FALSE)+IF(OR(B1700=0,A_Stammdaten!$B$12&lt;B1700),0,I1700*1/20),0)</f>
        <v>0</v>
      </c>
      <c r="K1700" s="109">
        <f>IF(B1700&gt;2020,HLOOKUP(A_Stammdaten!$B$12,$L$4:$R$2504,ROW(B1700)-3,FALSE),0)</f>
        <v>0</v>
      </c>
      <c r="L1700" s="109">
        <f t="shared" si="182"/>
        <v>0</v>
      </c>
      <c r="M1700" s="109">
        <f t="shared" si="183"/>
        <v>0</v>
      </c>
      <c r="N1700" s="109">
        <f t="shared" si="184"/>
        <v>0</v>
      </c>
      <c r="O1700" s="109">
        <f t="shared" si="185"/>
        <v>0</v>
      </c>
      <c r="P1700" s="109">
        <f t="shared" si="186"/>
        <v>0</v>
      </c>
      <c r="Q1700" s="109">
        <f t="shared" si="187"/>
        <v>0</v>
      </c>
      <c r="R1700" s="109">
        <f t="shared" si="188"/>
        <v>0</v>
      </c>
      <c r="S1700" s="425"/>
    </row>
    <row r="1701" spans="1:19" x14ac:dyDescent="0.3">
      <c r="A1701" s="421"/>
      <c r="B1701" s="424"/>
      <c r="C1701" s="421"/>
      <c r="D1701" s="421"/>
      <c r="E1701" s="421"/>
      <c r="F1701" s="421"/>
      <c r="G1701" s="421"/>
      <c r="H1701" s="421"/>
      <c r="I1701" s="220">
        <f>IF(B1701&gt;A_Stammdaten!$B$12,0,SUM(C1701,D1701,F1701,G1701)-SUM(E1701,H1701))</f>
        <v>0</v>
      </c>
      <c r="J1701" s="109">
        <f>IF(B1701&gt;2020,HLOOKUP(A_Stammdaten!$B$12,$L$4:$R$2504,ROW(B1701)-3,FALSE)+IF(OR(B1701=0,A_Stammdaten!$B$12&lt;B1701),0,I1701*1/20),0)</f>
        <v>0</v>
      </c>
      <c r="K1701" s="109">
        <f>IF(B1701&gt;2020,HLOOKUP(A_Stammdaten!$B$12,$L$4:$R$2504,ROW(B1701)-3,FALSE),0)</f>
        <v>0</v>
      </c>
      <c r="L1701" s="109">
        <f t="shared" si="182"/>
        <v>0</v>
      </c>
      <c r="M1701" s="109">
        <f t="shared" si="183"/>
        <v>0</v>
      </c>
      <c r="N1701" s="109">
        <f t="shared" si="184"/>
        <v>0</v>
      </c>
      <c r="O1701" s="109">
        <f t="shared" si="185"/>
        <v>0</v>
      </c>
      <c r="P1701" s="109">
        <f t="shared" si="186"/>
        <v>0</v>
      </c>
      <c r="Q1701" s="109">
        <f t="shared" si="187"/>
        <v>0</v>
      </c>
      <c r="R1701" s="109">
        <f t="shared" si="188"/>
        <v>0</v>
      </c>
      <c r="S1701" s="425"/>
    </row>
    <row r="1702" spans="1:19" x14ac:dyDescent="0.3">
      <c r="A1702" s="421"/>
      <c r="B1702" s="424"/>
      <c r="C1702" s="421"/>
      <c r="D1702" s="421"/>
      <c r="E1702" s="421"/>
      <c r="F1702" s="421"/>
      <c r="G1702" s="421"/>
      <c r="H1702" s="421"/>
      <c r="I1702" s="220">
        <f>IF(B1702&gt;A_Stammdaten!$B$12,0,SUM(C1702,D1702,F1702,G1702)-SUM(E1702,H1702))</f>
        <v>0</v>
      </c>
      <c r="J1702" s="109">
        <f>IF(B1702&gt;2020,HLOOKUP(A_Stammdaten!$B$12,$L$4:$R$2504,ROW(B1702)-3,FALSE)+IF(OR(B1702=0,A_Stammdaten!$B$12&lt;B1702),0,I1702*1/20),0)</f>
        <v>0</v>
      </c>
      <c r="K1702" s="109">
        <f>IF(B1702&gt;2020,HLOOKUP(A_Stammdaten!$B$12,$L$4:$R$2504,ROW(B1702)-3,FALSE),0)</f>
        <v>0</v>
      </c>
      <c r="L1702" s="109">
        <f t="shared" si="182"/>
        <v>0</v>
      </c>
      <c r="M1702" s="109">
        <f t="shared" si="183"/>
        <v>0</v>
      </c>
      <c r="N1702" s="109">
        <f t="shared" si="184"/>
        <v>0</v>
      </c>
      <c r="O1702" s="109">
        <f t="shared" si="185"/>
        <v>0</v>
      </c>
      <c r="P1702" s="109">
        <f t="shared" si="186"/>
        <v>0</v>
      </c>
      <c r="Q1702" s="109">
        <f t="shared" si="187"/>
        <v>0</v>
      </c>
      <c r="R1702" s="109">
        <f t="shared" si="188"/>
        <v>0</v>
      </c>
      <c r="S1702" s="425"/>
    </row>
    <row r="1703" spans="1:19" x14ac:dyDescent="0.3">
      <c r="A1703" s="421"/>
      <c r="B1703" s="424"/>
      <c r="C1703" s="421"/>
      <c r="D1703" s="421"/>
      <c r="E1703" s="421"/>
      <c r="F1703" s="421"/>
      <c r="G1703" s="421"/>
      <c r="H1703" s="421"/>
      <c r="I1703" s="220">
        <f>IF(B1703&gt;A_Stammdaten!$B$12,0,SUM(C1703,D1703,F1703,G1703)-SUM(E1703,H1703))</f>
        <v>0</v>
      </c>
      <c r="J1703" s="109">
        <f>IF(B1703&gt;2020,HLOOKUP(A_Stammdaten!$B$12,$L$4:$R$2504,ROW(B1703)-3,FALSE)+IF(OR(B1703=0,A_Stammdaten!$B$12&lt;B1703),0,I1703*1/20),0)</f>
        <v>0</v>
      </c>
      <c r="K1703" s="109">
        <f>IF(B1703&gt;2020,HLOOKUP(A_Stammdaten!$B$12,$L$4:$R$2504,ROW(B1703)-3,FALSE),0)</f>
        <v>0</v>
      </c>
      <c r="L1703" s="109">
        <f t="shared" si="182"/>
        <v>0</v>
      </c>
      <c r="M1703" s="109">
        <f t="shared" si="183"/>
        <v>0</v>
      </c>
      <c r="N1703" s="109">
        <f t="shared" si="184"/>
        <v>0</v>
      </c>
      <c r="O1703" s="109">
        <f t="shared" si="185"/>
        <v>0</v>
      </c>
      <c r="P1703" s="109">
        <f t="shared" si="186"/>
        <v>0</v>
      </c>
      <c r="Q1703" s="109">
        <f t="shared" si="187"/>
        <v>0</v>
      </c>
      <c r="R1703" s="109">
        <f t="shared" si="188"/>
        <v>0</v>
      </c>
      <c r="S1703" s="425"/>
    </row>
    <row r="1704" spans="1:19" x14ac:dyDescent="0.3">
      <c r="A1704" s="421"/>
      <c r="B1704" s="424"/>
      <c r="C1704" s="421"/>
      <c r="D1704" s="421"/>
      <c r="E1704" s="421"/>
      <c r="F1704" s="421"/>
      <c r="G1704" s="421"/>
      <c r="H1704" s="421"/>
      <c r="I1704" s="220">
        <f>IF(B1704&gt;A_Stammdaten!$B$12,0,SUM(C1704,D1704,F1704,G1704)-SUM(E1704,H1704))</f>
        <v>0</v>
      </c>
      <c r="J1704" s="109">
        <f>IF(B1704&gt;2020,HLOOKUP(A_Stammdaten!$B$12,$L$4:$R$2504,ROW(B1704)-3,FALSE)+IF(OR(B1704=0,A_Stammdaten!$B$12&lt;B1704),0,I1704*1/20),0)</f>
        <v>0</v>
      </c>
      <c r="K1704" s="109">
        <f>IF(B1704&gt;2020,HLOOKUP(A_Stammdaten!$B$12,$L$4:$R$2504,ROW(B1704)-3,FALSE),0)</f>
        <v>0</v>
      </c>
      <c r="L1704" s="109">
        <f t="shared" si="182"/>
        <v>0</v>
      </c>
      <c r="M1704" s="109">
        <f t="shared" si="183"/>
        <v>0</v>
      </c>
      <c r="N1704" s="109">
        <f t="shared" si="184"/>
        <v>0</v>
      </c>
      <c r="O1704" s="109">
        <f t="shared" si="185"/>
        <v>0</v>
      </c>
      <c r="P1704" s="109">
        <f t="shared" si="186"/>
        <v>0</v>
      </c>
      <c r="Q1704" s="109">
        <f t="shared" si="187"/>
        <v>0</v>
      </c>
      <c r="R1704" s="109">
        <f t="shared" si="188"/>
        <v>0</v>
      </c>
      <c r="S1704" s="425"/>
    </row>
    <row r="1705" spans="1:19" x14ac:dyDescent="0.3">
      <c r="A1705" s="421"/>
      <c r="B1705" s="424"/>
      <c r="C1705" s="421"/>
      <c r="D1705" s="421"/>
      <c r="E1705" s="421"/>
      <c r="F1705" s="421"/>
      <c r="G1705" s="421"/>
      <c r="H1705" s="421"/>
      <c r="I1705" s="220">
        <f>IF(B1705&gt;A_Stammdaten!$B$12,0,SUM(C1705,D1705,F1705,G1705)-SUM(E1705,H1705))</f>
        <v>0</v>
      </c>
      <c r="J1705" s="109">
        <f>IF(B1705&gt;2020,HLOOKUP(A_Stammdaten!$B$12,$L$4:$R$2504,ROW(B1705)-3,FALSE)+IF(OR(B1705=0,A_Stammdaten!$B$12&lt;B1705),0,I1705*1/20),0)</f>
        <v>0</v>
      </c>
      <c r="K1705" s="109">
        <f>IF(B1705&gt;2020,HLOOKUP(A_Stammdaten!$B$12,$L$4:$R$2504,ROW(B1705)-3,FALSE),0)</f>
        <v>0</v>
      </c>
      <c r="L1705" s="109">
        <f t="shared" si="182"/>
        <v>0</v>
      </c>
      <c r="M1705" s="109">
        <f t="shared" si="183"/>
        <v>0</v>
      </c>
      <c r="N1705" s="109">
        <f t="shared" si="184"/>
        <v>0</v>
      </c>
      <c r="O1705" s="109">
        <f t="shared" si="185"/>
        <v>0</v>
      </c>
      <c r="P1705" s="109">
        <f t="shared" si="186"/>
        <v>0</v>
      </c>
      <c r="Q1705" s="109">
        <f t="shared" si="187"/>
        <v>0</v>
      </c>
      <c r="R1705" s="109">
        <f t="shared" si="188"/>
        <v>0</v>
      </c>
      <c r="S1705" s="425"/>
    </row>
    <row r="1706" spans="1:19" x14ac:dyDescent="0.3">
      <c r="A1706" s="421"/>
      <c r="B1706" s="424"/>
      <c r="C1706" s="421"/>
      <c r="D1706" s="421"/>
      <c r="E1706" s="421"/>
      <c r="F1706" s="421"/>
      <c r="G1706" s="421"/>
      <c r="H1706" s="421"/>
      <c r="I1706" s="220">
        <f>IF(B1706&gt;A_Stammdaten!$B$12,0,SUM(C1706,D1706,F1706,G1706)-SUM(E1706,H1706))</f>
        <v>0</v>
      </c>
      <c r="J1706" s="109">
        <f>IF(B1706&gt;2020,HLOOKUP(A_Stammdaten!$B$12,$L$4:$R$2504,ROW(B1706)-3,FALSE)+IF(OR(B1706=0,A_Stammdaten!$B$12&lt;B1706),0,I1706*1/20),0)</f>
        <v>0</v>
      </c>
      <c r="K1706" s="109">
        <f>IF(B1706&gt;2020,HLOOKUP(A_Stammdaten!$B$12,$L$4:$R$2504,ROW(B1706)-3,FALSE),0)</f>
        <v>0</v>
      </c>
      <c r="L1706" s="109">
        <f t="shared" si="182"/>
        <v>0</v>
      </c>
      <c r="M1706" s="109">
        <f t="shared" si="183"/>
        <v>0</v>
      </c>
      <c r="N1706" s="109">
        <f t="shared" si="184"/>
        <v>0</v>
      </c>
      <c r="O1706" s="109">
        <f t="shared" si="185"/>
        <v>0</v>
      </c>
      <c r="P1706" s="109">
        <f t="shared" si="186"/>
        <v>0</v>
      </c>
      <c r="Q1706" s="109">
        <f t="shared" si="187"/>
        <v>0</v>
      </c>
      <c r="R1706" s="109">
        <f t="shared" si="188"/>
        <v>0</v>
      </c>
      <c r="S1706" s="425"/>
    </row>
    <row r="1707" spans="1:19" x14ac:dyDescent="0.3">
      <c r="A1707" s="421"/>
      <c r="B1707" s="424"/>
      <c r="C1707" s="421"/>
      <c r="D1707" s="421"/>
      <c r="E1707" s="421"/>
      <c r="F1707" s="421"/>
      <c r="G1707" s="421"/>
      <c r="H1707" s="421"/>
      <c r="I1707" s="220">
        <f>IF(B1707&gt;A_Stammdaten!$B$12,0,SUM(C1707,D1707,F1707,G1707)-SUM(E1707,H1707))</f>
        <v>0</v>
      </c>
      <c r="J1707" s="109">
        <f>IF(B1707&gt;2020,HLOOKUP(A_Stammdaten!$B$12,$L$4:$R$2504,ROW(B1707)-3,FALSE)+IF(OR(B1707=0,A_Stammdaten!$B$12&lt;B1707),0,I1707*1/20),0)</f>
        <v>0</v>
      </c>
      <c r="K1707" s="109">
        <f>IF(B1707&gt;2020,HLOOKUP(A_Stammdaten!$B$12,$L$4:$R$2504,ROW(B1707)-3,FALSE),0)</f>
        <v>0</v>
      </c>
      <c r="L1707" s="109">
        <f t="shared" si="182"/>
        <v>0</v>
      </c>
      <c r="M1707" s="109">
        <f t="shared" si="183"/>
        <v>0</v>
      </c>
      <c r="N1707" s="109">
        <f t="shared" si="184"/>
        <v>0</v>
      </c>
      <c r="O1707" s="109">
        <f t="shared" si="185"/>
        <v>0</v>
      </c>
      <c r="P1707" s="109">
        <f t="shared" si="186"/>
        <v>0</v>
      </c>
      <c r="Q1707" s="109">
        <f t="shared" si="187"/>
        <v>0</v>
      </c>
      <c r="R1707" s="109">
        <f t="shared" si="188"/>
        <v>0</v>
      </c>
      <c r="S1707" s="425"/>
    </row>
    <row r="1708" spans="1:19" x14ac:dyDescent="0.3">
      <c r="A1708" s="421"/>
      <c r="B1708" s="424"/>
      <c r="C1708" s="421"/>
      <c r="D1708" s="421"/>
      <c r="E1708" s="421"/>
      <c r="F1708" s="421"/>
      <c r="G1708" s="421"/>
      <c r="H1708" s="421"/>
      <c r="I1708" s="220">
        <f>IF(B1708&gt;A_Stammdaten!$B$12,0,SUM(C1708,D1708,F1708,G1708)-SUM(E1708,H1708))</f>
        <v>0</v>
      </c>
      <c r="J1708" s="109">
        <f>IF(B1708&gt;2020,HLOOKUP(A_Stammdaten!$B$12,$L$4:$R$2504,ROW(B1708)-3,FALSE)+IF(OR(B1708=0,A_Stammdaten!$B$12&lt;B1708),0,I1708*1/20),0)</f>
        <v>0</v>
      </c>
      <c r="K1708" s="109">
        <f>IF(B1708&gt;2020,HLOOKUP(A_Stammdaten!$B$12,$L$4:$R$2504,ROW(B1708)-3,FALSE),0)</f>
        <v>0</v>
      </c>
      <c r="L1708" s="109">
        <f t="shared" si="182"/>
        <v>0</v>
      </c>
      <c r="M1708" s="109">
        <f t="shared" si="183"/>
        <v>0</v>
      </c>
      <c r="N1708" s="109">
        <f t="shared" si="184"/>
        <v>0</v>
      </c>
      <c r="O1708" s="109">
        <f t="shared" si="185"/>
        <v>0</v>
      </c>
      <c r="P1708" s="109">
        <f t="shared" si="186"/>
        <v>0</v>
      </c>
      <c r="Q1708" s="109">
        <f t="shared" si="187"/>
        <v>0</v>
      </c>
      <c r="R1708" s="109">
        <f t="shared" si="188"/>
        <v>0</v>
      </c>
      <c r="S1708" s="425"/>
    </row>
    <row r="1709" spans="1:19" x14ac:dyDescent="0.3">
      <c r="A1709" s="421"/>
      <c r="B1709" s="424"/>
      <c r="C1709" s="421"/>
      <c r="D1709" s="421"/>
      <c r="E1709" s="421"/>
      <c r="F1709" s="421"/>
      <c r="G1709" s="421"/>
      <c r="H1709" s="421"/>
      <c r="I1709" s="220">
        <f>IF(B1709&gt;A_Stammdaten!$B$12,0,SUM(C1709,D1709,F1709,G1709)-SUM(E1709,H1709))</f>
        <v>0</v>
      </c>
      <c r="J1709" s="109">
        <f>IF(B1709&gt;2020,HLOOKUP(A_Stammdaten!$B$12,$L$4:$R$2504,ROW(B1709)-3,FALSE)+IF(OR(B1709=0,A_Stammdaten!$B$12&lt;B1709),0,I1709*1/20),0)</f>
        <v>0</v>
      </c>
      <c r="K1709" s="109">
        <f>IF(B1709&gt;2020,HLOOKUP(A_Stammdaten!$B$12,$L$4:$R$2504,ROW(B1709)-3,FALSE),0)</f>
        <v>0</v>
      </c>
      <c r="L1709" s="109">
        <f t="shared" si="182"/>
        <v>0</v>
      </c>
      <c r="M1709" s="109">
        <f t="shared" si="183"/>
        <v>0</v>
      </c>
      <c r="N1709" s="109">
        <f t="shared" si="184"/>
        <v>0</v>
      </c>
      <c r="O1709" s="109">
        <f t="shared" si="185"/>
        <v>0</v>
      </c>
      <c r="P1709" s="109">
        <f t="shared" si="186"/>
        <v>0</v>
      </c>
      <c r="Q1709" s="109">
        <f t="shared" si="187"/>
        <v>0</v>
      </c>
      <c r="R1709" s="109">
        <f t="shared" si="188"/>
        <v>0</v>
      </c>
      <c r="S1709" s="425"/>
    </row>
    <row r="1710" spans="1:19" x14ac:dyDescent="0.3">
      <c r="A1710" s="421"/>
      <c r="B1710" s="424"/>
      <c r="C1710" s="421"/>
      <c r="D1710" s="421"/>
      <c r="E1710" s="421"/>
      <c r="F1710" s="421"/>
      <c r="G1710" s="421"/>
      <c r="H1710" s="421"/>
      <c r="I1710" s="220">
        <f>IF(B1710&gt;A_Stammdaten!$B$12,0,SUM(C1710,D1710,F1710,G1710)-SUM(E1710,H1710))</f>
        <v>0</v>
      </c>
      <c r="J1710" s="109">
        <f>IF(B1710&gt;2020,HLOOKUP(A_Stammdaten!$B$12,$L$4:$R$2504,ROW(B1710)-3,FALSE)+IF(OR(B1710=0,A_Stammdaten!$B$12&lt;B1710),0,I1710*1/20),0)</f>
        <v>0</v>
      </c>
      <c r="K1710" s="109">
        <f>IF(B1710&gt;2020,HLOOKUP(A_Stammdaten!$B$12,$L$4:$R$2504,ROW(B1710)-3,FALSE),0)</f>
        <v>0</v>
      </c>
      <c r="L1710" s="109">
        <f t="shared" si="182"/>
        <v>0</v>
      </c>
      <c r="M1710" s="109">
        <f t="shared" si="183"/>
        <v>0</v>
      </c>
      <c r="N1710" s="109">
        <f t="shared" si="184"/>
        <v>0</v>
      </c>
      <c r="O1710" s="109">
        <f t="shared" si="185"/>
        <v>0</v>
      </c>
      <c r="P1710" s="109">
        <f t="shared" si="186"/>
        <v>0</v>
      </c>
      <c r="Q1710" s="109">
        <f t="shared" si="187"/>
        <v>0</v>
      </c>
      <c r="R1710" s="109">
        <f t="shared" si="188"/>
        <v>0</v>
      </c>
      <c r="S1710" s="425"/>
    </row>
    <row r="1711" spans="1:19" x14ac:dyDescent="0.3">
      <c r="A1711" s="421"/>
      <c r="B1711" s="424"/>
      <c r="C1711" s="421"/>
      <c r="D1711" s="421"/>
      <c r="E1711" s="421"/>
      <c r="F1711" s="421"/>
      <c r="G1711" s="421"/>
      <c r="H1711" s="421"/>
      <c r="I1711" s="220">
        <f>IF(B1711&gt;A_Stammdaten!$B$12,0,SUM(C1711,D1711,F1711,G1711)-SUM(E1711,H1711))</f>
        <v>0</v>
      </c>
      <c r="J1711" s="109">
        <f>IF(B1711&gt;2020,HLOOKUP(A_Stammdaten!$B$12,$L$4:$R$2504,ROW(B1711)-3,FALSE)+IF(OR(B1711=0,A_Stammdaten!$B$12&lt;B1711),0,I1711*1/20),0)</f>
        <v>0</v>
      </c>
      <c r="K1711" s="109">
        <f>IF(B1711&gt;2020,HLOOKUP(A_Stammdaten!$B$12,$L$4:$R$2504,ROW(B1711)-3,FALSE),0)</f>
        <v>0</v>
      </c>
      <c r="L1711" s="109">
        <f t="shared" si="182"/>
        <v>0</v>
      </c>
      <c r="M1711" s="109">
        <f t="shared" si="183"/>
        <v>0</v>
      </c>
      <c r="N1711" s="109">
        <f t="shared" si="184"/>
        <v>0</v>
      </c>
      <c r="O1711" s="109">
        <f t="shared" si="185"/>
        <v>0</v>
      </c>
      <c r="P1711" s="109">
        <f t="shared" si="186"/>
        <v>0</v>
      </c>
      <c r="Q1711" s="109">
        <f t="shared" si="187"/>
        <v>0</v>
      </c>
      <c r="R1711" s="109">
        <f t="shared" si="188"/>
        <v>0</v>
      </c>
      <c r="S1711" s="425"/>
    </row>
    <row r="1712" spans="1:19" x14ac:dyDescent="0.3">
      <c r="A1712" s="421"/>
      <c r="B1712" s="424"/>
      <c r="C1712" s="421"/>
      <c r="D1712" s="421"/>
      <c r="E1712" s="421"/>
      <c r="F1712" s="421"/>
      <c r="G1712" s="421"/>
      <c r="H1712" s="421"/>
      <c r="I1712" s="220">
        <f>IF(B1712&gt;A_Stammdaten!$B$12,0,SUM(C1712,D1712,F1712,G1712)-SUM(E1712,H1712))</f>
        <v>0</v>
      </c>
      <c r="J1712" s="109">
        <f>IF(B1712&gt;2020,HLOOKUP(A_Stammdaten!$B$12,$L$4:$R$2504,ROW(B1712)-3,FALSE)+IF(OR(B1712=0,A_Stammdaten!$B$12&lt;B1712),0,I1712*1/20),0)</f>
        <v>0</v>
      </c>
      <c r="K1712" s="109">
        <f>IF(B1712&gt;2020,HLOOKUP(A_Stammdaten!$B$12,$L$4:$R$2504,ROW(B1712)-3,FALSE),0)</f>
        <v>0</v>
      </c>
      <c r="L1712" s="109">
        <f t="shared" si="182"/>
        <v>0</v>
      </c>
      <c r="M1712" s="109">
        <f t="shared" si="183"/>
        <v>0</v>
      </c>
      <c r="N1712" s="109">
        <f t="shared" si="184"/>
        <v>0</v>
      </c>
      <c r="O1712" s="109">
        <f t="shared" si="185"/>
        <v>0</v>
      </c>
      <c r="P1712" s="109">
        <f t="shared" si="186"/>
        <v>0</v>
      </c>
      <c r="Q1712" s="109">
        <f t="shared" si="187"/>
        <v>0</v>
      </c>
      <c r="R1712" s="109">
        <f t="shared" si="188"/>
        <v>0</v>
      </c>
      <c r="S1712" s="425"/>
    </row>
    <row r="1713" spans="1:19" x14ac:dyDescent="0.3">
      <c r="A1713" s="421"/>
      <c r="B1713" s="424"/>
      <c r="C1713" s="421"/>
      <c r="D1713" s="421"/>
      <c r="E1713" s="421"/>
      <c r="F1713" s="421"/>
      <c r="G1713" s="421"/>
      <c r="H1713" s="421"/>
      <c r="I1713" s="220">
        <f>IF(B1713&gt;A_Stammdaten!$B$12,0,SUM(C1713,D1713,F1713,G1713)-SUM(E1713,H1713))</f>
        <v>0</v>
      </c>
      <c r="J1713" s="109">
        <f>IF(B1713&gt;2020,HLOOKUP(A_Stammdaten!$B$12,$L$4:$R$2504,ROW(B1713)-3,FALSE)+IF(OR(B1713=0,A_Stammdaten!$B$12&lt;B1713),0,I1713*1/20),0)</f>
        <v>0</v>
      </c>
      <c r="K1713" s="109">
        <f>IF(B1713&gt;2020,HLOOKUP(A_Stammdaten!$B$12,$L$4:$R$2504,ROW(B1713)-3,FALSE),0)</f>
        <v>0</v>
      </c>
      <c r="L1713" s="109">
        <f t="shared" si="182"/>
        <v>0</v>
      </c>
      <c r="M1713" s="109">
        <f t="shared" si="183"/>
        <v>0</v>
      </c>
      <c r="N1713" s="109">
        <f t="shared" si="184"/>
        <v>0</v>
      </c>
      <c r="O1713" s="109">
        <f t="shared" si="185"/>
        <v>0</v>
      </c>
      <c r="P1713" s="109">
        <f t="shared" si="186"/>
        <v>0</v>
      </c>
      <c r="Q1713" s="109">
        <f t="shared" si="187"/>
        <v>0</v>
      </c>
      <c r="R1713" s="109">
        <f t="shared" si="188"/>
        <v>0</v>
      </c>
      <c r="S1713" s="425"/>
    </row>
    <row r="1714" spans="1:19" x14ac:dyDescent="0.3">
      <c r="A1714" s="421"/>
      <c r="B1714" s="424"/>
      <c r="C1714" s="421"/>
      <c r="D1714" s="421"/>
      <c r="E1714" s="421"/>
      <c r="F1714" s="421"/>
      <c r="G1714" s="421"/>
      <c r="H1714" s="421"/>
      <c r="I1714" s="220">
        <f>IF(B1714&gt;A_Stammdaten!$B$12,0,SUM(C1714,D1714,F1714,G1714)-SUM(E1714,H1714))</f>
        <v>0</v>
      </c>
      <c r="J1714" s="109">
        <f>IF(B1714&gt;2020,HLOOKUP(A_Stammdaten!$B$12,$L$4:$R$2504,ROW(B1714)-3,FALSE)+IF(OR(B1714=0,A_Stammdaten!$B$12&lt;B1714),0,I1714*1/20),0)</f>
        <v>0</v>
      </c>
      <c r="K1714" s="109">
        <f>IF(B1714&gt;2020,HLOOKUP(A_Stammdaten!$B$12,$L$4:$R$2504,ROW(B1714)-3,FALSE),0)</f>
        <v>0</v>
      </c>
      <c r="L1714" s="109">
        <f t="shared" si="182"/>
        <v>0</v>
      </c>
      <c r="M1714" s="109">
        <f t="shared" si="183"/>
        <v>0</v>
      </c>
      <c r="N1714" s="109">
        <f t="shared" si="184"/>
        <v>0</v>
      </c>
      <c r="O1714" s="109">
        <f t="shared" si="185"/>
        <v>0</v>
      </c>
      <c r="P1714" s="109">
        <f t="shared" si="186"/>
        <v>0</v>
      </c>
      <c r="Q1714" s="109">
        <f t="shared" si="187"/>
        <v>0</v>
      </c>
      <c r="R1714" s="109">
        <f t="shared" si="188"/>
        <v>0</v>
      </c>
      <c r="S1714" s="425"/>
    </row>
    <row r="1715" spans="1:19" x14ac:dyDescent="0.3">
      <c r="A1715" s="421"/>
      <c r="B1715" s="424"/>
      <c r="C1715" s="421"/>
      <c r="D1715" s="421"/>
      <c r="E1715" s="421"/>
      <c r="F1715" s="421"/>
      <c r="G1715" s="421"/>
      <c r="H1715" s="421"/>
      <c r="I1715" s="220">
        <f>IF(B1715&gt;A_Stammdaten!$B$12,0,SUM(C1715,D1715,F1715,G1715)-SUM(E1715,H1715))</f>
        <v>0</v>
      </c>
      <c r="J1715" s="109">
        <f>IF(B1715&gt;2020,HLOOKUP(A_Stammdaten!$B$12,$L$4:$R$2504,ROW(B1715)-3,FALSE)+IF(OR(B1715=0,A_Stammdaten!$B$12&lt;B1715),0,I1715*1/20),0)</f>
        <v>0</v>
      </c>
      <c r="K1715" s="109">
        <f>IF(B1715&gt;2020,HLOOKUP(A_Stammdaten!$B$12,$L$4:$R$2504,ROW(B1715)-3,FALSE),0)</f>
        <v>0</v>
      </c>
      <c r="L1715" s="109">
        <f t="shared" si="182"/>
        <v>0</v>
      </c>
      <c r="M1715" s="109">
        <f t="shared" si="183"/>
        <v>0</v>
      </c>
      <c r="N1715" s="109">
        <f t="shared" si="184"/>
        <v>0</v>
      </c>
      <c r="O1715" s="109">
        <f t="shared" si="185"/>
        <v>0</v>
      </c>
      <c r="P1715" s="109">
        <f t="shared" si="186"/>
        <v>0</v>
      </c>
      <c r="Q1715" s="109">
        <f t="shared" si="187"/>
        <v>0</v>
      </c>
      <c r="R1715" s="109">
        <f t="shared" si="188"/>
        <v>0</v>
      </c>
      <c r="S1715" s="425"/>
    </row>
    <row r="1716" spans="1:19" x14ac:dyDescent="0.3">
      <c r="A1716" s="421"/>
      <c r="B1716" s="424"/>
      <c r="C1716" s="421"/>
      <c r="D1716" s="421"/>
      <c r="E1716" s="421"/>
      <c r="F1716" s="421"/>
      <c r="G1716" s="421"/>
      <c r="H1716" s="421"/>
      <c r="I1716" s="220">
        <f>IF(B1716&gt;A_Stammdaten!$B$12,0,SUM(C1716,D1716,F1716,G1716)-SUM(E1716,H1716))</f>
        <v>0</v>
      </c>
      <c r="J1716" s="109">
        <f>IF(B1716&gt;2020,HLOOKUP(A_Stammdaten!$B$12,$L$4:$R$2504,ROW(B1716)-3,FALSE)+IF(OR(B1716=0,A_Stammdaten!$B$12&lt;B1716),0,I1716*1/20),0)</f>
        <v>0</v>
      </c>
      <c r="K1716" s="109">
        <f>IF(B1716&gt;2020,HLOOKUP(A_Stammdaten!$B$12,$L$4:$R$2504,ROW(B1716)-3,FALSE),0)</f>
        <v>0</v>
      </c>
      <c r="L1716" s="109">
        <f t="shared" si="182"/>
        <v>0</v>
      </c>
      <c r="M1716" s="109">
        <f t="shared" si="183"/>
        <v>0</v>
      </c>
      <c r="N1716" s="109">
        <f t="shared" si="184"/>
        <v>0</v>
      </c>
      <c r="O1716" s="109">
        <f t="shared" si="185"/>
        <v>0</v>
      </c>
      <c r="P1716" s="109">
        <f t="shared" si="186"/>
        <v>0</v>
      </c>
      <c r="Q1716" s="109">
        <f t="shared" si="187"/>
        <v>0</v>
      </c>
      <c r="R1716" s="109">
        <f t="shared" si="188"/>
        <v>0</v>
      </c>
      <c r="S1716" s="425"/>
    </row>
    <row r="1717" spans="1:19" x14ac:dyDescent="0.3">
      <c r="A1717" s="421"/>
      <c r="B1717" s="424"/>
      <c r="C1717" s="421"/>
      <c r="D1717" s="421"/>
      <c r="E1717" s="421"/>
      <c r="F1717" s="421"/>
      <c r="G1717" s="421"/>
      <c r="H1717" s="421"/>
      <c r="I1717" s="220">
        <f>IF(B1717&gt;A_Stammdaten!$B$12,0,SUM(C1717,D1717,F1717,G1717)-SUM(E1717,H1717))</f>
        <v>0</v>
      </c>
      <c r="J1717" s="109">
        <f>IF(B1717&gt;2020,HLOOKUP(A_Stammdaten!$B$12,$L$4:$R$2504,ROW(B1717)-3,FALSE)+IF(OR(B1717=0,A_Stammdaten!$B$12&lt;B1717),0,I1717*1/20),0)</f>
        <v>0</v>
      </c>
      <c r="K1717" s="109">
        <f>IF(B1717&gt;2020,HLOOKUP(A_Stammdaten!$B$12,$L$4:$R$2504,ROW(B1717)-3,FALSE),0)</f>
        <v>0</v>
      </c>
      <c r="L1717" s="109">
        <f t="shared" si="182"/>
        <v>0</v>
      </c>
      <c r="M1717" s="109">
        <f t="shared" si="183"/>
        <v>0</v>
      </c>
      <c r="N1717" s="109">
        <f t="shared" si="184"/>
        <v>0</v>
      </c>
      <c r="O1717" s="109">
        <f t="shared" si="185"/>
        <v>0</v>
      </c>
      <c r="P1717" s="109">
        <f t="shared" si="186"/>
        <v>0</v>
      </c>
      <c r="Q1717" s="109">
        <f t="shared" si="187"/>
        <v>0</v>
      </c>
      <c r="R1717" s="109">
        <f t="shared" si="188"/>
        <v>0</v>
      </c>
      <c r="S1717" s="425"/>
    </row>
    <row r="1718" spans="1:19" x14ac:dyDescent="0.3">
      <c r="A1718" s="421"/>
      <c r="B1718" s="424"/>
      <c r="C1718" s="421"/>
      <c r="D1718" s="421"/>
      <c r="E1718" s="421"/>
      <c r="F1718" s="421"/>
      <c r="G1718" s="421"/>
      <c r="H1718" s="421"/>
      <c r="I1718" s="220">
        <f>IF(B1718&gt;A_Stammdaten!$B$12,0,SUM(C1718,D1718,F1718,G1718)-SUM(E1718,H1718))</f>
        <v>0</v>
      </c>
      <c r="J1718" s="109">
        <f>IF(B1718&gt;2020,HLOOKUP(A_Stammdaten!$B$12,$L$4:$R$2504,ROW(B1718)-3,FALSE)+IF(OR(B1718=0,A_Stammdaten!$B$12&lt;B1718),0,I1718*1/20),0)</f>
        <v>0</v>
      </c>
      <c r="K1718" s="109">
        <f>IF(B1718&gt;2020,HLOOKUP(A_Stammdaten!$B$12,$L$4:$R$2504,ROW(B1718)-3,FALSE),0)</f>
        <v>0</v>
      </c>
      <c r="L1718" s="109">
        <f t="shared" si="182"/>
        <v>0</v>
      </c>
      <c r="M1718" s="109">
        <f t="shared" si="183"/>
        <v>0</v>
      </c>
      <c r="N1718" s="109">
        <f t="shared" si="184"/>
        <v>0</v>
      </c>
      <c r="O1718" s="109">
        <f t="shared" si="185"/>
        <v>0</v>
      </c>
      <c r="P1718" s="109">
        <f t="shared" si="186"/>
        <v>0</v>
      </c>
      <c r="Q1718" s="109">
        <f t="shared" si="187"/>
        <v>0</v>
      </c>
      <c r="R1718" s="109">
        <f t="shared" si="188"/>
        <v>0</v>
      </c>
      <c r="S1718" s="425"/>
    </row>
    <row r="1719" spans="1:19" x14ac:dyDescent="0.3">
      <c r="A1719" s="421"/>
      <c r="B1719" s="424"/>
      <c r="C1719" s="421"/>
      <c r="D1719" s="421"/>
      <c r="E1719" s="421"/>
      <c r="F1719" s="421"/>
      <c r="G1719" s="421"/>
      <c r="H1719" s="421"/>
      <c r="I1719" s="220">
        <f>IF(B1719&gt;A_Stammdaten!$B$12,0,SUM(C1719,D1719,F1719,G1719)-SUM(E1719,H1719))</f>
        <v>0</v>
      </c>
      <c r="J1719" s="109">
        <f>IF(B1719&gt;2020,HLOOKUP(A_Stammdaten!$B$12,$L$4:$R$2504,ROW(B1719)-3,FALSE)+IF(OR(B1719=0,A_Stammdaten!$B$12&lt;B1719),0,I1719*1/20),0)</f>
        <v>0</v>
      </c>
      <c r="K1719" s="109">
        <f>IF(B1719&gt;2020,HLOOKUP(A_Stammdaten!$B$12,$L$4:$R$2504,ROW(B1719)-3,FALSE),0)</f>
        <v>0</v>
      </c>
      <c r="L1719" s="109">
        <f t="shared" si="182"/>
        <v>0</v>
      </c>
      <c r="M1719" s="109">
        <f t="shared" si="183"/>
        <v>0</v>
      </c>
      <c r="N1719" s="109">
        <f t="shared" si="184"/>
        <v>0</v>
      </c>
      <c r="O1719" s="109">
        <f t="shared" si="185"/>
        <v>0</v>
      </c>
      <c r="P1719" s="109">
        <f t="shared" si="186"/>
        <v>0</v>
      </c>
      <c r="Q1719" s="109">
        <f t="shared" si="187"/>
        <v>0</v>
      </c>
      <c r="R1719" s="109">
        <f t="shared" si="188"/>
        <v>0</v>
      </c>
      <c r="S1719" s="425"/>
    </row>
    <row r="1720" spans="1:19" x14ac:dyDescent="0.3">
      <c r="A1720" s="421"/>
      <c r="B1720" s="424"/>
      <c r="C1720" s="421"/>
      <c r="D1720" s="421"/>
      <c r="E1720" s="421"/>
      <c r="F1720" s="421"/>
      <c r="G1720" s="421"/>
      <c r="H1720" s="421"/>
      <c r="I1720" s="220">
        <f>IF(B1720&gt;A_Stammdaten!$B$12,0,SUM(C1720,D1720,F1720,G1720)-SUM(E1720,H1720))</f>
        <v>0</v>
      </c>
      <c r="J1720" s="109">
        <f>IF(B1720&gt;2020,HLOOKUP(A_Stammdaten!$B$12,$L$4:$R$2504,ROW(B1720)-3,FALSE)+IF(OR(B1720=0,A_Stammdaten!$B$12&lt;B1720),0,I1720*1/20),0)</f>
        <v>0</v>
      </c>
      <c r="K1720" s="109">
        <f>IF(B1720&gt;2020,HLOOKUP(A_Stammdaten!$B$12,$L$4:$R$2504,ROW(B1720)-3,FALSE),0)</f>
        <v>0</v>
      </c>
      <c r="L1720" s="109">
        <f t="shared" si="182"/>
        <v>0</v>
      </c>
      <c r="M1720" s="109">
        <f t="shared" si="183"/>
        <v>0</v>
      </c>
      <c r="N1720" s="109">
        <f t="shared" si="184"/>
        <v>0</v>
      </c>
      <c r="O1720" s="109">
        <f t="shared" si="185"/>
        <v>0</v>
      </c>
      <c r="P1720" s="109">
        <f t="shared" si="186"/>
        <v>0</v>
      </c>
      <c r="Q1720" s="109">
        <f t="shared" si="187"/>
        <v>0</v>
      </c>
      <c r="R1720" s="109">
        <f t="shared" si="188"/>
        <v>0</v>
      </c>
      <c r="S1720" s="425"/>
    </row>
    <row r="1721" spans="1:19" x14ac:dyDescent="0.3">
      <c r="A1721" s="421"/>
      <c r="B1721" s="424"/>
      <c r="C1721" s="421"/>
      <c r="D1721" s="421"/>
      <c r="E1721" s="421"/>
      <c r="F1721" s="421"/>
      <c r="G1721" s="421"/>
      <c r="H1721" s="421"/>
      <c r="I1721" s="220">
        <f>IF(B1721&gt;A_Stammdaten!$B$12,0,SUM(C1721,D1721,F1721,G1721)-SUM(E1721,H1721))</f>
        <v>0</v>
      </c>
      <c r="J1721" s="109">
        <f>IF(B1721&gt;2020,HLOOKUP(A_Stammdaten!$B$12,$L$4:$R$2504,ROW(B1721)-3,FALSE)+IF(OR(B1721=0,A_Stammdaten!$B$12&lt;B1721),0,I1721*1/20),0)</f>
        <v>0</v>
      </c>
      <c r="K1721" s="109">
        <f>IF(B1721&gt;2020,HLOOKUP(A_Stammdaten!$B$12,$L$4:$R$2504,ROW(B1721)-3,FALSE),0)</f>
        <v>0</v>
      </c>
      <c r="L1721" s="109">
        <f t="shared" si="182"/>
        <v>0</v>
      </c>
      <c r="M1721" s="109">
        <f t="shared" si="183"/>
        <v>0</v>
      </c>
      <c r="N1721" s="109">
        <f t="shared" si="184"/>
        <v>0</v>
      </c>
      <c r="O1721" s="109">
        <f t="shared" si="185"/>
        <v>0</v>
      </c>
      <c r="P1721" s="109">
        <f t="shared" si="186"/>
        <v>0</v>
      </c>
      <c r="Q1721" s="109">
        <f t="shared" si="187"/>
        <v>0</v>
      </c>
      <c r="R1721" s="109">
        <f t="shared" si="188"/>
        <v>0</v>
      </c>
      <c r="S1721" s="425"/>
    </row>
    <row r="1722" spans="1:19" x14ac:dyDescent="0.3">
      <c r="A1722" s="421"/>
      <c r="B1722" s="424"/>
      <c r="C1722" s="421"/>
      <c r="D1722" s="421"/>
      <c r="E1722" s="421"/>
      <c r="F1722" s="421"/>
      <c r="G1722" s="421"/>
      <c r="H1722" s="421"/>
      <c r="I1722" s="220">
        <f>IF(B1722&gt;A_Stammdaten!$B$12,0,SUM(C1722,D1722,F1722,G1722)-SUM(E1722,H1722))</f>
        <v>0</v>
      </c>
      <c r="J1722" s="109">
        <f>IF(B1722&gt;2020,HLOOKUP(A_Stammdaten!$B$12,$L$4:$R$2504,ROW(B1722)-3,FALSE)+IF(OR(B1722=0,A_Stammdaten!$B$12&lt;B1722),0,I1722*1/20),0)</f>
        <v>0</v>
      </c>
      <c r="K1722" s="109">
        <f>IF(B1722&gt;2020,HLOOKUP(A_Stammdaten!$B$12,$L$4:$R$2504,ROW(B1722)-3,FALSE),0)</f>
        <v>0</v>
      </c>
      <c r="L1722" s="109">
        <f t="shared" si="182"/>
        <v>0</v>
      </c>
      <c r="M1722" s="109">
        <f t="shared" si="183"/>
        <v>0</v>
      </c>
      <c r="N1722" s="109">
        <f t="shared" si="184"/>
        <v>0</v>
      </c>
      <c r="O1722" s="109">
        <f t="shared" si="185"/>
        <v>0</v>
      </c>
      <c r="P1722" s="109">
        <f t="shared" si="186"/>
        <v>0</v>
      </c>
      <c r="Q1722" s="109">
        <f t="shared" si="187"/>
        <v>0</v>
      </c>
      <c r="R1722" s="109">
        <f t="shared" si="188"/>
        <v>0</v>
      </c>
      <c r="S1722" s="425"/>
    </row>
    <row r="1723" spans="1:19" x14ac:dyDescent="0.3">
      <c r="A1723" s="421"/>
      <c r="B1723" s="424"/>
      <c r="C1723" s="421"/>
      <c r="D1723" s="421"/>
      <c r="E1723" s="421"/>
      <c r="F1723" s="421"/>
      <c r="G1723" s="421"/>
      <c r="H1723" s="421"/>
      <c r="I1723" s="220">
        <f>IF(B1723&gt;A_Stammdaten!$B$12,0,SUM(C1723,D1723,F1723,G1723)-SUM(E1723,H1723))</f>
        <v>0</v>
      </c>
      <c r="J1723" s="109">
        <f>IF(B1723&gt;2020,HLOOKUP(A_Stammdaten!$B$12,$L$4:$R$2504,ROW(B1723)-3,FALSE)+IF(OR(B1723=0,A_Stammdaten!$B$12&lt;B1723),0,I1723*1/20),0)</f>
        <v>0</v>
      </c>
      <c r="K1723" s="109">
        <f>IF(B1723&gt;2020,HLOOKUP(A_Stammdaten!$B$12,$L$4:$R$2504,ROW(B1723)-3,FALSE),0)</f>
        <v>0</v>
      </c>
      <c r="L1723" s="109">
        <f t="shared" si="182"/>
        <v>0</v>
      </c>
      <c r="M1723" s="109">
        <f t="shared" si="183"/>
        <v>0</v>
      </c>
      <c r="N1723" s="109">
        <f t="shared" si="184"/>
        <v>0</v>
      </c>
      <c r="O1723" s="109">
        <f t="shared" si="185"/>
        <v>0</v>
      </c>
      <c r="P1723" s="109">
        <f t="shared" si="186"/>
        <v>0</v>
      </c>
      <c r="Q1723" s="109">
        <f t="shared" si="187"/>
        <v>0</v>
      </c>
      <c r="R1723" s="109">
        <f t="shared" si="188"/>
        <v>0</v>
      </c>
      <c r="S1723" s="425"/>
    </row>
    <row r="1724" spans="1:19" x14ac:dyDescent="0.3">
      <c r="A1724" s="421"/>
      <c r="B1724" s="424"/>
      <c r="C1724" s="421"/>
      <c r="D1724" s="421"/>
      <c r="E1724" s="421"/>
      <c r="F1724" s="421"/>
      <c r="G1724" s="421"/>
      <c r="H1724" s="421"/>
      <c r="I1724" s="220">
        <f>IF(B1724&gt;A_Stammdaten!$B$12,0,SUM(C1724,D1724,F1724,G1724)-SUM(E1724,H1724))</f>
        <v>0</v>
      </c>
      <c r="J1724" s="109">
        <f>IF(B1724&gt;2020,HLOOKUP(A_Stammdaten!$B$12,$L$4:$R$2504,ROW(B1724)-3,FALSE)+IF(OR(B1724=0,A_Stammdaten!$B$12&lt;B1724),0,I1724*1/20),0)</f>
        <v>0</v>
      </c>
      <c r="K1724" s="109">
        <f>IF(B1724&gt;2020,HLOOKUP(A_Stammdaten!$B$12,$L$4:$R$2504,ROW(B1724)-3,FALSE),0)</f>
        <v>0</v>
      </c>
      <c r="L1724" s="109">
        <f t="shared" si="182"/>
        <v>0</v>
      </c>
      <c r="M1724" s="109">
        <f t="shared" si="183"/>
        <v>0</v>
      </c>
      <c r="N1724" s="109">
        <f t="shared" si="184"/>
        <v>0</v>
      </c>
      <c r="O1724" s="109">
        <f t="shared" si="185"/>
        <v>0</v>
      </c>
      <c r="P1724" s="109">
        <f t="shared" si="186"/>
        <v>0</v>
      </c>
      <c r="Q1724" s="109">
        <f t="shared" si="187"/>
        <v>0</v>
      </c>
      <c r="R1724" s="109">
        <f t="shared" si="188"/>
        <v>0</v>
      </c>
      <c r="S1724" s="425"/>
    </row>
    <row r="1725" spans="1:19" x14ac:dyDescent="0.3">
      <c r="A1725" s="421"/>
      <c r="B1725" s="424"/>
      <c r="C1725" s="421"/>
      <c r="D1725" s="421"/>
      <c r="E1725" s="421"/>
      <c r="F1725" s="421"/>
      <c r="G1725" s="421"/>
      <c r="H1725" s="421"/>
      <c r="I1725" s="220">
        <f>IF(B1725&gt;A_Stammdaten!$B$12,0,SUM(C1725,D1725,F1725,G1725)-SUM(E1725,H1725))</f>
        <v>0</v>
      </c>
      <c r="J1725" s="109">
        <f>IF(B1725&gt;2020,HLOOKUP(A_Stammdaten!$B$12,$L$4:$R$2504,ROW(B1725)-3,FALSE)+IF(OR(B1725=0,A_Stammdaten!$B$12&lt;B1725),0,I1725*1/20),0)</f>
        <v>0</v>
      </c>
      <c r="K1725" s="109">
        <f>IF(B1725&gt;2020,HLOOKUP(A_Stammdaten!$B$12,$L$4:$R$2504,ROW(B1725)-3,FALSE),0)</f>
        <v>0</v>
      </c>
      <c r="L1725" s="109">
        <f t="shared" si="182"/>
        <v>0</v>
      </c>
      <c r="M1725" s="109">
        <f t="shared" si="183"/>
        <v>0</v>
      </c>
      <c r="N1725" s="109">
        <f t="shared" si="184"/>
        <v>0</v>
      </c>
      <c r="O1725" s="109">
        <f t="shared" si="185"/>
        <v>0</v>
      </c>
      <c r="P1725" s="109">
        <f t="shared" si="186"/>
        <v>0</v>
      </c>
      <c r="Q1725" s="109">
        <f t="shared" si="187"/>
        <v>0</v>
      </c>
      <c r="R1725" s="109">
        <f t="shared" si="188"/>
        <v>0</v>
      </c>
      <c r="S1725" s="425"/>
    </row>
    <row r="1726" spans="1:19" x14ac:dyDescent="0.3">
      <c r="A1726" s="421"/>
      <c r="B1726" s="424"/>
      <c r="C1726" s="421"/>
      <c r="D1726" s="421"/>
      <c r="E1726" s="421"/>
      <c r="F1726" s="421"/>
      <c r="G1726" s="421"/>
      <c r="H1726" s="421"/>
      <c r="I1726" s="220">
        <f>IF(B1726&gt;A_Stammdaten!$B$12,0,SUM(C1726,D1726,F1726,G1726)-SUM(E1726,H1726))</f>
        <v>0</v>
      </c>
      <c r="J1726" s="109">
        <f>IF(B1726&gt;2020,HLOOKUP(A_Stammdaten!$B$12,$L$4:$R$2504,ROW(B1726)-3,FALSE)+IF(OR(B1726=0,A_Stammdaten!$B$12&lt;B1726),0,I1726*1/20),0)</f>
        <v>0</v>
      </c>
      <c r="K1726" s="109">
        <f>IF(B1726&gt;2020,HLOOKUP(A_Stammdaten!$B$12,$L$4:$R$2504,ROW(B1726)-3,FALSE),0)</f>
        <v>0</v>
      </c>
      <c r="L1726" s="109">
        <f t="shared" si="182"/>
        <v>0</v>
      </c>
      <c r="M1726" s="109">
        <f t="shared" si="183"/>
        <v>0</v>
      </c>
      <c r="N1726" s="109">
        <f t="shared" si="184"/>
        <v>0</v>
      </c>
      <c r="O1726" s="109">
        <f t="shared" si="185"/>
        <v>0</v>
      </c>
      <c r="P1726" s="109">
        <f t="shared" si="186"/>
        <v>0</v>
      </c>
      <c r="Q1726" s="109">
        <f t="shared" si="187"/>
        <v>0</v>
      </c>
      <c r="R1726" s="109">
        <f t="shared" si="188"/>
        <v>0</v>
      </c>
      <c r="S1726" s="425"/>
    </row>
    <row r="1727" spans="1:19" x14ac:dyDescent="0.3">
      <c r="A1727" s="421"/>
      <c r="B1727" s="424"/>
      <c r="C1727" s="421"/>
      <c r="D1727" s="421"/>
      <c r="E1727" s="421"/>
      <c r="F1727" s="421"/>
      <c r="G1727" s="421"/>
      <c r="H1727" s="421"/>
      <c r="I1727" s="220">
        <f>IF(B1727&gt;A_Stammdaten!$B$12,0,SUM(C1727,D1727,F1727,G1727)-SUM(E1727,H1727))</f>
        <v>0</v>
      </c>
      <c r="J1727" s="109">
        <f>IF(B1727&gt;2020,HLOOKUP(A_Stammdaten!$B$12,$L$4:$R$2504,ROW(B1727)-3,FALSE)+IF(OR(B1727=0,A_Stammdaten!$B$12&lt;B1727),0,I1727*1/20),0)</f>
        <v>0</v>
      </c>
      <c r="K1727" s="109">
        <f>IF(B1727&gt;2020,HLOOKUP(A_Stammdaten!$B$12,$L$4:$R$2504,ROW(B1727)-3,FALSE),0)</f>
        <v>0</v>
      </c>
      <c r="L1727" s="109">
        <f t="shared" si="182"/>
        <v>0</v>
      </c>
      <c r="M1727" s="109">
        <f t="shared" si="183"/>
        <v>0</v>
      </c>
      <c r="N1727" s="109">
        <f t="shared" si="184"/>
        <v>0</v>
      </c>
      <c r="O1727" s="109">
        <f t="shared" si="185"/>
        <v>0</v>
      </c>
      <c r="P1727" s="109">
        <f t="shared" si="186"/>
        <v>0</v>
      </c>
      <c r="Q1727" s="109">
        <f t="shared" si="187"/>
        <v>0</v>
      </c>
      <c r="R1727" s="109">
        <f t="shared" si="188"/>
        <v>0</v>
      </c>
      <c r="S1727" s="425"/>
    </row>
    <row r="1728" spans="1:19" x14ac:dyDescent="0.3">
      <c r="A1728" s="421"/>
      <c r="B1728" s="424"/>
      <c r="C1728" s="421"/>
      <c r="D1728" s="421"/>
      <c r="E1728" s="421"/>
      <c r="F1728" s="421"/>
      <c r="G1728" s="421"/>
      <c r="H1728" s="421"/>
      <c r="I1728" s="220">
        <f>IF(B1728&gt;A_Stammdaten!$B$12,0,SUM(C1728,D1728,F1728,G1728)-SUM(E1728,H1728))</f>
        <v>0</v>
      </c>
      <c r="J1728" s="109">
        <f>IF(B1728&gt;2020,HLOOKUP(A_Stammdaten!$B$12,$L$4:$R$2504,ROW(B1728)-3,FALSE)+IF(OR(B1728=0,A_Stammdaten!$B$12&lt;B1728),0,I1728*1/20),0)</f>
        <v>0</v>
      </c>
      <c r="K1728" s="109">
        <f>IF(B1728&gt;2020,HLOOKUP(A_Stammdaten!$B$12,$L$4:$R$2504,ROW(B1728)-3,FALSE),0)</f>
        <v>0</v>
      </c>
      <c r="L1728" s="109">
        <f t="shared" si="182"/>
        <v>0</v>
      </c>
      <c r="M1728" s="109">
        <f t="shared" si="183"/>
        <v>0</v>
      </c>
      <c r="N1728" s="109">
        <f t="shared" si="184"/>
        <v>0</v>
      </c>
      <c r="O1728" s="109">
        <f t="shared" si="185"/>
        <v>0</v>
      </c>
      <c r="P1728" s="109">
        <f t="shared" si="186"/>
        <v>0</v>
      </c>
      <c r="Q1728" s="109">
        <f t="shared" si="187"/>
        <v>0</v>
      </c>
      <c r="R1728" s="109">
        <f t="shared" si="188"/>
        <v>0</v>
      </c>
      <c r="S1728" s="425"/>
    </row>
    <row r="1729" spans="1:19" x14ac:dyDescent="0.3">
      <c r="A1729" s="421"/>
      <c r="B1729" s="424"/>
      <c r="C1729" s="421"/>
      <c r="D1729" s="421"/>
      <c r="E1729" s="421"/>
      <c r="F1729" s="421"/>
      <c r="G1729" s="421"/>
      <c r="H1729" s="421"/>
      <c r="I1729" s="220">
        <f>IF(B1729&gt;A_Stammdaten!$B$12,0,SUM(C1729,D1729,F1729,G1729)-SUM(E1729,H1729))</f>
        <v>0</v>
      </c>
      <c r="J1729" s="109">
        <f>IF(B1729&gt;2020,HLOOKUP(A_Stammdaten!$B$12,$L$4:$R$2504,ROW(B1729)-3,FALSE)+IF(OR(B1729=0,A_Stammdaten!$B$12&lt;B1729),0,I1729*1/20),0)</f>
        <v>0</v>
      </c>
      <c r="K1729" s="109">
        <f>IF(B1729&gt;2020,HLOOKUP(A_Stammdaten!$B$12,$L$4:$R$2504,ROW(B1729)-3,FALSE),0)</f>
        <v>0</v>
      </c>
      <c r="L1729" s="109">
        <f t="shared" si="182"/>
        <v>0</v>
      </c>
      <c r="M1729" s="109">
        <f t="shared" si="183"/>
        <v>0</v>
      </c>
      <c r="N1729" s="109">
        <f t="shared" si="184"/>
        <v>0</v>
      </c>
      <c r="O1729" s="109">
        <f t="shared" si="185"/>
        <v>0</v>
      </c>
      <c r="P1729" s="109">
        <f t="shared" si="186"/>
        <v>0</v>
      </c>
      <c r="Q1729" s="109">
        <f t="shared" si="187"/>
        <v>0</v>
      </c>
      <c r="R1729" s="109">
        <f t="shared" si="188"/>
        <v>0</v>
      </c>
      <c r="S1729" s="425"/>
    </row>
    <row r="1730" spans="1:19" x14ac:dyDescent="0.3">
      <c r="A1730" s="421"/>
      <c r="B1730" s="424"/>
      <c r="C1730" s="421"/>
      <c r="D1730" s="421"/>
      <c r="E1730" s="421"/>
      <c r="F1730" s="421"/>
      <c r="G1730" s="421"/>
      <c r="H1730" s="421"/>
      <c r="I1730" s="220">
        <f>IF(B1730&gt;A_Stammdaten!$B$12,0,SUM(C1730,D1730,F1730,G1730)-SUM(E1730,H1730))</f>
        <v>0</v>
      </c>
      <c r="J1730" s="109">
        <f>IF(B1730&gt;2020,HLOOKUP(A_Stammdaten!$B$12,$L$4:$R$2504,ROW(B1730)-3,FALSE)+IF(OR(B1730=0,A_Stammdaten!$B$12&lt;B1730),0,I1730*1/20),0)</f>
        <v>0</v>
      </c>
      <c r="K1730" s="109">
        <f>IF(B1730&gt;2020,HLOOKUP(A_Stammdaten!$B$12,$L$4:$R$2504,ROW(B1730)-3,FALSE),0)</f>
        <v>0</v>
      </c>
      <c r="L1730" s="109">
        <f t="shared" si="182"/>
        <v>0</v>
      </c>
      <c r="M1730" s="109">
        <f t="shared" si="183"/>
        <v>0</v>
      </c>
      <c r="N1730" s="109">
        <f t="shared" si="184"/>
        <v>0</v>
      </c>
      <c r="O1730" s="109">
        <f t="shared" si="185"/>
        <v>0</v>
      </c>
      <c r="P1730" s="109">
        <f t="shared" si="186"/>
        <v>0</v>
      </c>
      <c r="Q1730" s="109">
        <f t="shared" si="187"/>
        <v>0</v>
      </c>
      <c r="R1730" s="109">
        <f t="shared" si="188"/>
        <v>0</v>
      </c>
      <c r="S1730" s="425"/>
    </row>
    <row r="1731" spans="1:19" x14ac:dyDescent="0.3">
      <c r="A1731" s="421"/>
      <c r="B1731" s="424"/>
      <c r="C1731" s="421"/>
      <c r="D1731" s="421"/>
      <c r="E1731" s="421"/>
      <c r="F1731" s="421"/>
      <c r="G1731" s="421"/>
      <c r="H1731" s="421"/>
      <c r="I1731" s="220">
        <f>IF(B1731&gt;A_Stammdaten!$B$12,0,SUM(C1731,D1731,F1731,G1731)-SUM(E1731,H1731))</f>
        <v>0</v>
      </c>
      <c r="J1731" s="109">
        <f>IF(B1731&gt;2020,HLOOKUP(A_Stammdaten!$B$12,$L$4:$R$2504,ROW(B1731)-3,FALSE)+IF(OR(B1731=0,A_Stammdaten!$B$12&lt;B1731),0,I1731*1/20),0)</f>
        <v>0</v>
      </c>
      <c r="K1731" s="109">
        <f>IF(B1731&gt;2020,HLOOKUP(A_Stammdaten!$B$12,$L$4:$R$2504,ROW(B1731)-3,FALSE),0)</f>
        <v>0</v>
      </c>
      <c r="L1731" s="109">
        <f t="shared" si="182"/>
        <v>0</v>
      </c>
      <c r="M1731" s="109">
        <f t="shared" si="183"/>
        <v>0</v>
      </c>
      <c r="N1731" s="109">
        <f t="shared" si="184"/>
        <v>0</v>
      </c>
      <c r="O1731" s="109">
        <f t="shared" si="185"/>
        <v>0</v>
      </c>
      <c r="P1731" s="109">
        <f t="shared" si="186"/>
        <v>0</v>
      </c>
      <c r="Q1731" s="109">
        <f t="shared" si="187"/>
        <v>0</v>
      </c>
      <c r="R1731" s="109">
        <f t="shared" si="188"/>
        <v>0</v>
      </c>
      <c r="S1731" s="425"/>
    </row>
    <row r="1732" spans="1:19" x14ac:dyDescent="0.3">
      <c r="A1732" s="421"/>
      <c r="B1732" s="424"/>
      <c r="C1732" s="421"/>
      <c r="D1732" s="421"/>
      <c r="E1732" s="421"/>
      <c r="F1732" s="421"/>
      <c r="G1732" s="421"/>
      <c r="H1732" s="421"/>
      <c r="I1732" s="220">
        <f>IF(B1732&gt;A_Stammdaten!$B$12,0,SUM(C1732,D1732,F1732,G1732)-SUM(E1732,H1732))</f>
        <v>0</v>
      </c>
      <c r="J1732" s="109">
        <f>IF(B1732&gt;2020,HLOOKUP(A_Stammdaten!$B$12,$L$4:$R$2504,ROW(B1732)-3,FALSE)+IF(OR(B1732=0,A_Stammdaten!$B$12&lt;B1732),0,I1732*1/20),0)</f>
        <v>0</v>
      </c>
      <c r="K1732" s="109">
        <f>IF(B1732&gt;2020,HLOOKUP(A_Stammdaten!$B$12,$L$4:$R$2504,ROW(B1732)-3,FALSE),0)</f>
        <v>0</v>
      </c>
      <c r="L1732" s="109">
        <f t="shared" si="182"/>
        <v>0</v>
      </c>
      <c r="M1732" s="109">
        <f t="shared" si="183"/>
        <v>0</v>
      </c>
      <c r="N1732" s="109">
        <f t="shared" si="184"/>
        <v>0</v>
      </c>
      <c r="O1732" s="109">
        <f t="shared" si="185"/>
        <v>0</v>
      </c>
      <c r="P1732" s="109">
        <f t="shared" si="186"/>
        <v>0</v>
      </c>
      <c r="Q1732" s="109">
        <f t="shared" si="187"/>
        <v>0</v>
      </c>
      <c r="R1732" s="109">
        <f t="shared" si="188"/>
        <v>0</v>
      </c>
      <c r="S1732" s="425"/>
    </row>
    <row r="1733" spans="1:19" x14ac:dyDescent="0.3">
      <c r="A1733" s="421"/>
      <c r="B1733" s="424"/>
      <c r="C1733" s="421"/>
      <c r="D1733" s="421"/>
      <c r="E1733" s="421"/>
      <c r="F1733" s="421"/>
      <c r="G1733" s="421"/>
      <c r="H1733" s="421"/>
      <c r="I1733" s="220">
        <f>IF(B1733&gt;A_Stammdaten!$B$12,0,SUM(C1733,D1733,F1733,G1733)-SUM(E1733,H1733))</f>
        <v>0</v>
      </c>
      <c r="J1733" s="109">
        <f>IF(B1733&gt;2020,HLOOKUP(A_Stammdaten!$B$12,$L$4:$R$2504,ROW(B1733)-3,FALSE)+IF(OR(B1733=0,A_Stammdaten!$B$12&lt;B1733),0,I1733*1/20),0)</f>
        <v>0</v>
      </c>
      <c r="K1733" s="109">
        <f>IF(B1733&gt;2020,HLOOKUP(A_Stammdaten!$B$12,$L$4:$R$2504,ROW(B1733)-3,FALSE),0)</f>
        <v>0</v>
      </c>
      <c r="L1733" s="109">
        <f t="shared" si="182"/>
        <v>0</v>
      </c>
      <c r="M1733" s="109">
        <f t="shared" si="183"/>
        <v>0</v>
      </c>
      <c r="N1733" s="109">
        <f t="shared" si="184"/>
        <v>0</v>
      </c>
      <c r="O1733" s="109">
        <f t="shared" si="185"/>
        <v>0</v>
      </c>
      <c r="P1733" s="109">
        <f t="shared" si="186"/>
        <v>0</v>
      </c>
      <c r="Q1733" s="109">
        <f t="shared" si="187"/>
        <v>0</v>
      </c>
      <c r="R1733" s="109">
        <f t="shared" si="188"/>
        <v>0</v>
      </c>
      <c r="S1733" s="425"/>
    </row>
    <row r="1734" spans="1:19" x14ac:dyDescent="0.3">
      <c r="A1734" s="421"/>
      <c r="B1734" s="424"/>
      <c r="C1734" s="421"/>
      <c r="D1734" s="421"/>
      <c r="E1734" s="421"/>
      <c r="F1734" s="421"/>
      <c r="G1734" s="421"/>
      <c r="H1734" s="421"/>
      <c r="I1734" s="220">
        <f>IF(B1734&gt;A_Stammdaten!$B$12,0,SUM(C1734,D1734,F1734,G1734)-SUM(E1734,H1734))</f>
        <v>0</v>
      </c>
      <c r="J1734" s="109">
        <f>IF(B1734&gt;2020,HLOOKUP(A_Stammdaten!$B$12,$L$4:$R$2504,ROW(B1734)-3,FALSE)+IF(OR(B1734=0,A_Stammdaten!$B$12&lt;B1734),0,I1734*1/20),0)</f>
        <v>0</v>
      </c>
      <c r="K1734" s="109">
        <f>IF(B1734&gt;2020,HLOOKUP(A_Stammdaten!$B$12,$L$4:$R$2504,ROW(B1734)-3,FALSE),0)</f>
        <v>0</v>
      </c>
      <c r="L1734" s="109">
        <f t="shared" ref="L1734:L1797" si="189">IF(B1734&gt;2020,IF(OR($I1734=0,L$4&lt;$B1734,$B1734=0,20-(L$4-$B1734)=0),0,$I1734*(19-(L$4-$B1734))/20),0)</f>
        <v>0</v>
      </c>
      <c r="M1734" s="109">
        <f t="shared" ref="M1734:M1797" si="190">IF(B1734&gt;2020,IF(OR($I1734=0,M$4&lt;$B1734,$B1734=0,20-(M$4-$B1734)=0),0,$I1734*(19-(M$4-$B1734))/20),0)</f>
        <v>0</v>
      </c>
      <c r="N1734" s="109">
        <f t="shared" ref="N1734:N1797" si="191">IF(B1734&gt;2020,IF(OR($I1734=0,N$4&lt;$B1734,$B1734=0,20-(N$4-$B1734)=0),0,$I1734*(19-(N$4-$B1734))/20),0)</f>
        <v>0</v>
      </c>
      <c r="O1734" s="109">
        <f t="shared" ref="O1734:O1797" si="192">IF(B1734&gt;2020,IF(OR($I1734=0,O$4&lt;$B1734,$B1734=0,20-(O$4-$B1734)=0),0,$I1734*(19-(O$4-$B1734))/20),0)</f>
        <v>0</v>
      </c>
      <c r="P1734" s="109">
        <f t="shared" ref="P1734:P1797" si="193">IF(B1734&gt;2020,IF(OR($I1734=0,P$4&lt;$B1734,$B1734=0,20-(P$4-$B1734)=0),0,$I1734*(19-(P$4-$B1734))/20),0)</f>
        <v>0</v>
      </c>
      <c r="Q1734" s="109">
        <f t="shared" ref="Q1734:Q1797" si="194">IF(B1734&gt;2020,IF(OR($I1734=0,Q$4&lt;$B1734,$B1734=0,20-(Q$4-$B1734)=0),0,$I1734*(19-(Q$4-$B1734))/20),0)</f>
        <v>0</v>
      </c>
      <c r="R1734" s="109">
        <f t="shared" ref="R1734:R1797" si="195">IF(B1734&gt;2020,IF(OR($I1734=0,R$4&lt;$B1734,$B1734=0,20-(R$4-$B1734)=0),0,$I1734*(19-(R$4-$B1734))/20),0)</f>
        <v>0</v>
      </c>
      <c r="S1734" s="425"/>
    </row>
    <row r="1735" spans="1:19" x14ac:dyDescent="0.3">
      <c r="A1735" s="421"/>
      <c r="B1735" s="424"/>
      <c r="C1735" s="421"/>
      <c r="D1735" s="421"/>
      <c r="E1735" s="421"/>
      <c r="F1735" s="421"/>
      <c r="G1735" s="421"/>
      <c r="H1735" s="421"/>
      <c r="I1735" s="220">
        <f>IF(B1735&gt;A_Stammdaten!$B$12,0,SUM(C1735,D1735,F1735,G1735)-SUM(E1735,H1735))</f>
        <v>0</v>
      </c>
      <c r="J1735" s="109">
        <f>IF(B1735&gt;2020,HLOOKUP(A_Stammdaten!$B$12,$L$4:$R$2504,ROW(B1735)-3,FALSE)+IF(OR(B1735=0,A_Stammdaten!$B$12&lt;B1735),0,I1735*1/20),0)</f>
        <v>0</v>
      </c>
      <c r="K1735" s="109">
        <f>IF(B1735&gt;2020,HLOOKUP(A_Stammdaten!$B$12,$L$4:$R$2504,ROW(B1735)-3,FALSE),0)</f>
        <v>0</v>
      </c>
      <c r="L1735" s="109">
        <f t="shared" si="189"/>
        <v>0</v>
      </c>
      <c r="M1735" s="109">
        <f t="shared" si="190"/>
        <v>0</v>
      </c>
      <c r="N1735" s="109">
        <f t="shared" si="191"/>
        <v>0</v>
      </c>
      <c r="O1735" s="109">
        <f t="shared" si="192"/>
        <v>0</v>
      </c>
      <c r="P1735" s="109">
        <f t="shared" si="193"/>
        <v>0</v>
      </c>
      <c r="Q1735" s="109">
        <f t="shared" si="194"/>
        <v>0</v>
      </c>
      <c r="R1735" s="109">
        <f t="shared" si="195"/>
        <v>0</v>
      </c>
      <c r="S1735" s="425"/>
    </row>
    <row r="1736" spans="1:19" x14ac:dyDescent="0.3">
      <c r="A1736" s="421"/>
      <c r="B1736" s="424"/>
      <c r="C1736" s="421"/>
      <c r="D1736" s="421"/>
      <c r="E1736" s="421"/>
      <c r="F1736" s="421"/>
      <c r="G1736" s="421"/>
      <c r="H1736" s="421"/>
      <c r="I1736" s="220">
        <f>IF(B1736&gt;A_Stammdaten!$B$12,0,SUM(C1736,D1736,F1736,G1736)-SUM(E1736,H1736))</f>
        <v>0</v>
      </c>
      <c r="J1736" s="109">
        <f>IF(B1736&gt;2020,HLOOKUP(A_Stammdaten!$B$12,$L$4:$R$2504,ROW(B1736)-3,FALSE)+IF(OR(B1736=0,A_Stammdaten!$B$12&lt;B1736),0,I1736*1/20),0)</f>
        <v>0</v>
      </c>
      <c r="K1736" s="109">
        <f>IF(B1736&gt;2020,HLOOKUP(A_Stammdaten!$B$12,$L$4:$R$2504,ROW(B1736)-3,FALSE),0)</f>
        <v>0</v>
      </c>
      <c r="L1736" s="109">
        <f t="shared" si="189"/>
        <v>0</v>
      </c>
      <c r="M1736" s="109">
        <f t="shared" si="190"/>
        <v>0</v>
      </c>
      <c r="N1736" s="109">
        <f t="shared" si="191"/>
        <v>0</v>
      </c>
      <c r="O1736" s="109">
        <f t="shared" si="192"/>
        <v>0</v>
      </c>
      <c r="P1736" s="109">
        <f t="shared" si="193"/>
        <v>0</v>
      </c>
      <c r="Q1736" s="109">
        <f t="shared" si="194"/>
        <v>0</v>
      </c>
      <c r="R1736" s="109">
        <f t="shared" si="195"/>
        <v>0</v>
      </c>
      <c r="S1736" s="425"/>
    </row>
    <row r="1737" spans="1:19" x14ac:dyDescent="0.3">
      <c r="A1737" s="421"/>
      <c r="B1737" s="424"/>
      <c r="C1737" s="421"/>
      <c r="D1737" s="421"/>
      <c r="E1737" s="421"/>
      <c r="F1737" s="421"/>
      <c r="G1737" s="421"/>
      <c r="H1737" s="421"/>
      <c r="I1737" s="220">
        <f>IF(B1737&gt;A_Stammdaten!$B$12,0,SUM(C1737,D1737,F1737,G1737)-SUM(E1737,H1737))</f>
        <v>0</v>
      </c>
      <c r="J1737" s="109">
        <f>IF(B1737&gt;2020,HLOOKUP(A_Stammdaten!$B$12,$L$4:$R$2504,ROW(B1737)-3,FALSE)+IF(OR(B1737=0,A_Stammdaten!$B$12&lt;B1737),0,I1737*1/20),0)</f>
        <v>0</v>
      </c>
      <c r="K1737" s="109">
        <f>IF(B1737&gt;2020,HLOOKUP(A_Stammdaten!$B$12,$L$4:$R$2504,ROW(B1737)-3,FALSE),0)</f>
        <v>0</v>
      </c>
      <c r="L1737" s="109">
        <f t="shared" si="189"/>
        <v>0</v>
      </c>
      <c r="M1737" s="109">
        <f t="shared" si="190"/>
        <v>0</v>
      </c>
      <c r="N1737" s="109">
        <f t="shared" si="191"/>
        <v>0</v>
      </c>
      <c r="O1737" s="109">
        <f t="shared" si="192"/>
        <v>0</v>
      </c>
      <c r="P1737" s="109">
        <f t="shared" si="193"/>
        <v>0</v>
      </c>
      <c r="Q1737" s="109">
        <f t="shared" si="194"/>
        <v>0</v>
      </c>
      <c r="R1737" s="109">
        <f t="shared" si="195"/>
        <v>0</v>
      </c>
      <c r="S1737" s="425"/>
    </row>
    <row r="1738" spans="1:19" x14ac:dyDescent="0.3">
      <c r="A1738" s="421"/>
      <c r="B1738" s="424"/>
      <c r="C1738" s="421"/>
      <c r="D1738" s="421"/>
      <c r="E1738" s="421"/>
      <c r="F1738" s="421"/>
      <c r="G1738" s="421"/>
      <c r="H1738" s="421"/>
      <c r="I1738" s="220">
        <f>IF(B1738&gt;A_Stammdaten!$B$12,0,SUM(C1738,D1738,F1738,G1738)-SUM(E1738,H1738))</f>
        <v>0</v>
      </c>
      <c r="J1738" s="109">
        <f>IF(B1738&gt;2020,HLOOKUP(A_Stammdaten!$B$12,$L$4:$R$2504,ROW(B1738)-3,FALSE)+IF(OR(B1738=0,A_Stammdaten!$B$12&lt;B1738),0,I1738*1/20),0)</f>
        <v>0</v>
      </c>
      <c r="K1738" s="109">
        <f>IF(B1738&gt;2020,HLOOKUP(A_Stammdaten!$B$12,$L$4:$R$2504,ROW(B1738)-3,FALSE),0)</f>
        <v>0</v>
      </c>
      <c r="L1738" s="109">
        <f t="shared" si="189"/>
        <v>0</v>
      </c>
      <c r="M1738" s="109">
        <f t="shared" si="190"/>
        <v>0</v>
      </c>
      <c r="N1738" s="109">
        <f t="shared" si="191"/>
        <v>0</v>
      </c>
      <c r="O1738" s="109">
        <f t="shared" si="192"/>
        <v>0</v>
      </c>
      <c r="P1738" s="109">
        <f t="shared" si="193"/>
        <v>0</v>
      </c>
      <c r="Q1738" s="109">
        <f t="shared" si="194"/>
        <v>0</v>
      </c>
      <c r="R1738" s="109">
        <f t="shared" si="195"/>
        <v>0</v>
      </c>
      <c r="S1738" s="425"/>
    </row>
    <row r="1739" spans="1:19" x14ac:dyDescent="0.3">
      <c r="A1739" s="421"/>
      <c r="B1739" s="424"/>
      <c r="C1739" s="421"/>
      <c r="D1739" s="421"/>
      <c r="E1739" s="421"/>
      <c r="F1739" s="421"/>
      <c r="G1739" s="421"/>
      <c r="H1739" s="421"/>
      <c r="I1739" s="220">
        <f>IF(B1739&gt;A_Stammdaten!$B$12,0,SUM(C1739,D1739,F1739,G1739)-SUM(E1739,H1739))</f>
        <v>0</v>
      </c>
      <c r="J1739" s="109">
        <f>IF(B1739&gt;2020,HLOOKUP(A_Stammdaten!$B$12,$L$4:$R$2504,ROW(B1739)-3,FALSE)+IF(OR(B1739=0,A_Stammdaten!$B$12&lt;B1739),0,I1739*1/20),0)</f>
        <v>0</v>
      </c>
      <c r="K1739" s="109">
        <f>IF(B1739&gt;2020,HLOOKUP(A_Stammdaten!$B$12,$L$4:$R$2504,ROW(B1739)-3,FALSE),0)</f>
        <v>0</v>
      </c>
      <c r="L1739" s="109">
        <f t="shared" si="189"/>
        <v>0</v>
      </c>
      <c r="M1739" s="109">
        <f t="shared" si="190"/>
        <v>0</v>
      </c>
      <c r="N1739" s="109">
        <f t="shared" si="191"/>
        <v>0</v>
      </c>
      <c r="O1739" s="109">
        <f t="shared" si="192"/>
        <v>0</v>
      </c>
      <c r="P1739" s="109">
        <f t="shared" si="193"/>
        <v>0</v>
      </c>
      <c r="Q1739" s="109">
        <f t="shared" si="194"/>
        <v>0</v>
      </c>
      <c r="R1739" s="109">
        <f t="shared" si="195"/>
        <v>0</v>
      </c>
      <c r="S1739" s="425"/>
    </row>
    <row r="1740" spans="1:19" x14ac:dyDescent="0.3">
      <c r="A1740" s="421"/>
      <c r="B1740" s="424"/>
      <c r="C1740" s="421"/>
      <c r="D1740" s="421"/>
      <c r="E1740" s="421"/>
      <c r="F1740" s="421"/>
      <c r="G1740" s="421"/>
      <c r="H1740" s="421"/>
      <c r="I1740" s="220">
        <f>IF(B1740&gt;A_Stammdaten!$B$12,0,SUM(C1740,D1740,F1740,G1740)-SUM(E1740,H1740))</f>
        <v>0</v>
      </c>
      <c r="J1740" s="109">
        <f>IF(B1740&gt;2020,HLOOKUP(A_Stammdaten!$B$12,$L$4:$R$2504,ROW(B1740)-3,FALSE)+IF(OR(B1740=0,A_Stammdaten!$B$12&lt;B1740),0,I1740*1/20),0)</f>
        <v>0</v>
      </c>
      <c r="K1740" s="109">
        <f>IF(B1740&gt;2020,HLOOKUP(A_Stammdaten!$B$12,$L$4:$R$2504,ROW(B1740)-3,FALSE),0)</f>
        <v>0</v>
      </c>
      <c r="L1740" s="109">
        <f t="shared" si="189"/>
        <v>0</v>
      </c>
      <c r="M1740" s="109">
        <f t="shared" si="190"/>
        <v>0</v>
      </c>
      <c r="N1740" s="109">
        <f t="shared" si="191"/>
        <v>0</v>
      </c>
      <c r="O1740" s="109">
        <f t="shared" si="192"/>
        <v>0</v>
      </c>
      <c r="P1740" s="109">
        <f t="shared" si="193"/>
        <v>0</v>
      </c>
      <c r="Q1740" s="109">
        <f t="shared" si="194"/>
        <v>0</v>
      </c>
      <c r="R1740" s="109">
        <f t="shared" si="195"/>
        <v>0</v>
      </c>
      <c r="S1740" s="425"/>
    </row>
    <row r="1741" spans="1:19" x14ac:dyDescent="0.3">
      <c r="A1741" s="421"/>
      <c r="B1741" s="424"/>
      <c r="C1741" s="421"/>
      <c r="D1741" s="421"/>
      <c r="E1741" s="421"/>
      <c r="F1741" s="421"/>
      <c r="G1741" s="421"/>
      <c r="H1741" s="421"/>
      <c r="I1741" s="220">
        <f>IF(B1741&gt;A_Stammdaten!$B$12,0,SUM(C1741,D1741,F1741,G1741)-SUM(E1741,H1741))</f>
        <v>0</v>
      </c>
      <c r="J1741" s="109">
        <f>IF(B1741&gt;2020,HLOOKUP(A_Stammdaten!$B$12,$L$4:$R$2504,ROW(B1741)-3,FALSE)+IF(OR(B1741=0,A_Stammdaten!$B$12&lt;B1741),0,I1741*1/20),0)</f>
        <v>0</v>
      </c>
      <c r="K1741" s="109">
        <f>IF(B1741&gt;2020,HLOOKUP(A_Stammdaten!$B$12,$L$4:$R$2504,ROW(B1741)-3,FALSE),0)</f>
        <v>0</v>
      </c>
      <c r="L1741" s="109">
        <f t="shared" si="189"/>
        <v>0</v>
      </c>
      <c r="M1741" s="109">
        <f t="shared" si="190"/>
        <v>0</v>
      </c>
      <c r="N1741" s="109">
        <f t="shared" si="191"/>
        <v>0</v>
      </c>
      <c r="O1741" s="109">
        <f t="shared" si="192"/>
        <v>0</v>
      </c>
      <c r="P1741" s="109">
        <f t="shared" si="193"/>
        <v>0</v>
      </c>
      <c r="Q1741" s="109">
        <f t="shared" si="194"/>
        <v>0</v>
      </c>
      <c r="R1741" s="109">
        <f t="shared" si="195"/>
        <v>0</v>
      </c>
      <c r="S1741" s="425"/>
    </row>
    <row r="1742" spans="1:19" x14ac:dyDescent="0.3">
      <c r="A1742" s="421"/>
      <c r="B1742" s="424"/>
      <c r="C1742" s="421"/>
      <c r="D1742" s="421"/>
      <c r="E1742" s="421"/>
      <c r="F1742" s="421"/>
      <c r="G1742" s="421"/>
      <c r="H1742" s="421"/>
      <c r="I1742" s="220">
        <f>IF(B1742&gt;A_Stammdaten!$B$12,0,SUM(C1742,D1742,F1742,G1742)-SUM(E1742,H1742))</f>
        <v>0</v>
      </c>
      <c r="J1742" s="109">
        <f>IF(B1742&gt;2020,HLOOKUP(A_Stammdaten!$B$12,$L$4:$R$2504,ROW(B1742)-3,FALSE)+IF(OR(B1742=0,A_Stammdaten!$B$12&lt;B1742),0,I1742*1/20),0)</f>
        <v>0</v>
      </c>
      <c r="K1742" s="109">
        <f>IF(B1742&gt;2020,HLOOKUP(A_Stammdaten!$B$12,$L$4:$R$2504,ROW(B1742)-3,FALSE),0)</f>
        <v>0</v>
      </c>
      <c r="L1742" s="109">
        <f t="shared" si="189"/>
        <v>0</v>
      </c>
      <c r="M1742" s="109">
        <f t="shared" si="190"/>
        <v>0</v>
      </c>
      <c r="N1742" s="109">
        <f t="shared" si="191"/>
        <v>0</v>
      </c>
      <c r="O1742" s="109">
        <f t="shared" si="192"/>
        <v>0</v>
      </c>
      <c r="P1742" s="109">
        <f t="shared" si="193"/>
        <v>0</v>
      </c>
      <c r="Q1742" s="109">
        <f t="shared" si="194"/>
        <v>0</v>
      </c>
      <c r="R1742" s="109">
        <f t="shared" si="195"/>
        <v>0</v>
      </c>
      <c r="S1742" s="425"/>
    </row>
    <row r="1743" spans="1:19" x14ac:dyDescent="0.3">
      <c r="A1743" s="421"/>
      <c r="B1743" s="424"/>
      <c r="C1743" s="421"/>
      <c r="D1743" s="421"/>
      <c r="E1743" s="421"/>
      <c r="F1743" s="421"/>
      <c r="G1743" s="421"/>
      <c r="H1743" s="421"/>
      <c r="I1743" s="220">
        <f>IF(B1743&gt;A_Stammdaten!$B$12,0,SUM(C1743,D1743,F1743,G1743)-SUM(E1743,H1743))</f>
        <v>0</v>
      </c>
      <c r="J1743" s="109">
        <f>IF(B1743&gt;2020,HLOOKUP(A_Stammdaten!$B$12,$L$4:$R$2504,ROW(B1743)-3,FALSE)+IF(OR(B1743=0,A_Stammdaten!$B$12&lt;B1743),0,I1743*1/20),0)</f>
        <v>0</v>
      </c>
      <c r="K1743" s="109">
        <f>IF(B1743&gt;2020,HLOOKUP(A_Stammdaten!$B$12,$L$4:$R$2504,ROW(B1743)-3,FALSE),0)</f>
        <v>0</v>
      </c>
      <c r="L1743" s="109">
        <f t="shared" si="189"/>
        <v>0</v>
      </c>
      <c r="M1743" s="109">
        <f t="shared" si="190"/>
        <v>0</v>
      </c>
      <c r="N1743" s="109">
        <f t="shared" si="191"/>
        <v>0</v>
      </c>
      <c r="O1743" s="109">
        <f t="shared" si="192"/>
        <v>0</v>
      </c>
      <c r="P1743" s="109">
        <f t="shared" si="193"/>
        <v>0</v>
      </c>
      <c r="Q1743" s="109">
        <f t="shared" si="194"/>
        <v>0</v>
      </c>
      <c r="R1743" s="109">
        <f t="shared" si="195"/>
        <v>0</v>
      </c>
      <c r="S1743" s="425"/>
    </row>
    <row r="1744" spans="1:19" x14ac:dyDescent="0.3">
      <c r="A1744" s="421"/>
      <c r="B1744" s="424"/>
      <c r="C1744" s="421"/>
      <c r="D1744" s="421"/>
      <c r="E1744" s="421"/>
      <c r="F1744" s="421"/>
      <c r="G1744" s="421"/>
      <c r="H1744" s="421"/>
      <c r="I1744" s="220">
        <f>IF(B1744&gt;A_Stammdaten!$B$12,0,SUM(C1744,D1744,F1744,G1744)-SUM(E1744,H1744))</f>
        <v>0</v>
      </c>
      <c r="J1744" s="109">
        <f>IF(B1744&gt;2020,HLOOKUP(A_Stammdaten!$B$12,$L$4:$R$2504,ROW(B1744)-3,FALSE)+IF(OR(B1744=0,A_Stammdaten!$B$12&lt;B1744),0,I1744*1/20),0)</f>
        <v>0</v>
      </c>
      <c r="K1744" s="109">
        <f>IF(B1744&gt;2020,HLOOKUP(A_Stammdaten!$B$12,$L$4:$R$2504,ROW(B1744)-3,FALSE),0)</f>
        <v>0</v>
      </c>
      <c r="L1744" s="109">
        <f t="shared" si="189"/>
        <v>0</v>
      </c>
      <c r="M1744" s="109">
        <f t="shared" si="190"/>
        <v>0</v>
      </c>
      <c r="N1744" s="109">
        <f t="shared" si="191"/>
        <v>0</v>
      </c>
      <c r="O1744" s="109">
        <f t="shared" si="192"/>
        <v>0</v>
      </c>
      <c r="P1744" s="109">
        <f t="shared" si="193"/>
        <v>0</v>
      </c>
      <c r="Q1744" s="109">
        <f t="shared" si="194"/>
        <v>0</v>
      </c>
      <c r="R1744" s="109">
        <f t="shared" si="195"/>
        <v>0</v>
      </c>
      <c r="S1744" s="425"/>
    </row>
    <row r="1745" spans="1:19" x14ac:dyDescent="0.3">
      <c r="A1745" s="421"/>
      <c r="B1745" s="424"/>
      <c r="C1745" s="421"/>
      <c r="D1745" s="421"/>
      <c r="E1745" s="421"/>
      <c r="F1745" s="421"/>
      <c r="G1745" s="421"/>
      <c r="H1745" s="421"/>
      <c r="I1745" s="220">
        <f>IF(B1745&gt;A_Stammdaten!$B$12,0,SUM(C1745,D1745,F1745,G1745)-SUM(E1745,H1745))</f>
        <v>0</v>
      </c>
      <c r="J1745" s="109">
        <f>IF(B1745&gt;2020,HLOOKUP(A_Stammdaten!$B$12,$L$4:$R$2504,ROW(B1745)-3,FALSE)+IF(OR(B1745=0,A_Stammdaten!$B$12&lt;B1745),0,I1745*1/20),0)</f>
        <v>0</v>
      </c>
      <c r="K1745" s="109">
        <f>IF(B1745&gt;2020,HLOOKUP(A_Stammdaten!$B$12,$L$4:$R$2504,ROW(B1745)-3,FALSE),0)</f>
        <v>0</v>
      </c>
      <c r="L1745" s="109">
        <f t="shared" si="189"/>
        <v>0</v>
      </c>
      <c r="M1745" s="109">
        <f t="shared" si="190"/>
        <v>0</v>
      </c>
      <c r="N1745" s="109">
        <f t="shared" si="191"/>
        <v>0</v>
      </c>
      <c r="O1745" s="109">
        <f t="shared" si="192"/>
        <v>0</v>
      </c>
      <c r="P1745" s="109">
        <f t="shared" si="193"/>
        <v>0</v>
      </c>
      <c r="Q1745" s="109">
        <f t="shared" si="194"/>
        <v>0</v>
      </c>
      <c r="R1745" s="109">
        <f t="shared" si="195"/>
        <v>0</v>
      </c>
      <c r="S1745" s="425"/>
    </row>
    <row r="1746" spans="1:19" x14ac:dyDescent="0.3">
      <c r="A1746" s="421"/>
      <c r="B1746" s="424"/>
      <c r="C1746" s="421"/>
      <c r="D1746" s="421"/>
      <c r="E1746" s="421"/>
      <c r="F1746" s="421"/>
      <c r="G1746" s="421"/>
      <c r="H1746" s="421"/>
      <c r="I1746" s="220">
        <f>IF(B1746&gt;A_Stammdaten!$B$12,0,SUM(C1746,D1746,F1746,G1746)-SUM(E1746,H1746))</f>
        <v>0</v>
      </c>
      <c r="J1746" s="109">
        <f>IF(B1746&gt;2020,HLOOKUP(A_Stammdaten!$B$12,$L$4:$R$2504,ROW(B1746)-3,FALSE)+IF(OR(B1746=0,A_Stammdaten!$B$12&lt;B1746),0,I1746*1/20),0)</f>
        <v>0</v>
      </c>
      <c r="K1746" s="109">
        <f>IF(B1746&gt;2020,HLOOKUP(A_Stammdaten!$B$12,$L$4:$R$2504,ROW(B1746)-3,FALSE),0)</f>
        <v>0</v>
      </c>
      <c r="L1746" s="109">
        <f t="shared" si="189"/>
        <v>0</v>
      </c>
      <c r="M1746" s="109">
        <f t="shared" si="190"/>
        <v>0</v>
      </c>
      <c r="N1746" s="109">
        <f t="shared" si="191"/>
        <v>0</v>
      </c>
      <c r="O1746" s="109">
        <f t="shared" si="192"/>
        <v>0</v>
      </c>
      <c r="P1746" s="109">
        <f t="shared" si="193"/>
        <v>0</v>
      </c>
      <c r="Q1746" s="109">
        <f t="shared" si="194"/>
        <v>0</v>
      </c>
      <c r="R1746" s="109">
        <f t="shared" si="195"/>
        <v>0</v>
      </c>
      <c r="S1746" s="425"/>
    </row>
    <row r="1747" spans="1:19" x14ac:dyDescent="0.3">
      <c r="A1747" s="421"/>
      <c r="B1747" s="424"/>
      <c r="C1747" s="421"/>
      <c r="D1747" s="421"/>
      <c r="E1747" s="421"/>
      <c r="F1747" s="421"/>
      <c r="G1747" s="421"/>
      <c r="H1747" s="421"/>
      <c r="I1747" s="220">
        <f>IF(B1747&gt;A_Stammdaten!$B$12,0,SUM(C1747,D1747,F1747,G1747)-SUM(E1747,H1747))</f>
        <v>0</v>
      </c>
      <c r="J1747" s="109">
        <f>IF(B1747&gt;2020,HLOOKUP(A_Stammdaten!$B$12,$L$4:$R$2504,ROW(B1747)-3,FALSE)+IF(OR(B1747=0,A_Stammdaten!$B$12&lt;B1747),0,I1747*1/20),0)</f>
        <v>0</v>
      </c>
      <c r="K1747" s="109">
        <f>IF(B1747&gt;2020,HLOOKUP(A_Stammdaten!$B$12,$L$4:$R$2504,ROW(B1747)-3,FALSE),0)</f>
        <v>0</v>
      </c>
      <c r="L1747" s="109">
        <f t="shared" si="189"/>
        <v>0</v>
      </c>
      <c r="M1747" s="109">
        <f t="shared" si="190"/>
        <v>0</v>
      </c>
      <c r="N1747" s="109">
        <f t="shared" si="191"/>
        <v>0</v>
      </c>
      <c r="O1747" s="109">
        <f t="shared" si="192"/>
        <v>0</v>
      </c>
      <c r="P1747" s="109">
        <f t="shared" si="193"/>
        <v>0</v>
      </c>
      <c r="Q1747" s="109">
        <f t="shared" si="194"/>
        <v>0</v>
      </c>
      <c r="R1747" s="109">
        <f t="shared" si="195"/>
        <v>0</v>
      </c>
      <c r="S1747" s="425"/>
    </row>
    <row r="1748" spans="1:19" x14ac:dyDescent="0.3">
      <c r="A1748" s="421"/>
      <c r="B1748" s="424"/>
      <c r="C1748" s="421"/>
      <c r="D1748" s="421"/>
      <c r="E1748" s="421"/>
      <c r="F1748" s="421"/>
      <c r="G1748" s="421"/>
      <c r="H1748" s="421"/>
      <c r="I1748" s="220">
        <f>IF(B1748&gt;A_Stammdaten!$B$12,0,SUM(C1748,D1748,F1748,G1748)-SUM(E1748,H1748))</f>
        <v>0</v>
      </c>
      <c r="J1748" s="109">
        <f>IF(B1748&gt;2020,HLOOKUP(A_Stammdaten!$B$12,$L$4:$R$2504,ROW(B1748)-3,FALSE)+IF(OR(B1748=0,A_Stammdaten!$B$12&lt;B1748),0,I1748*1/20),0)</f>
        <v>0</v>
      </c>
      <c r="K1748" s="109">
        <f>IF(B1748&gt;2020,HLOOKUP(A_Stammdaten!$B$12,$L$4:$R$2504,ROW(B1748)-3,FALSE),0)</f>
        <v>0</v>
      </c>
      <c r="L1748" s="109">
        <f t="shared" si="189"/>
        <v>0</v>
      </c>
      <c r="M1748" s="109">
        <f t="shared" si="190"/>
        <v>0</v>
      </c>
      <c r="N1748" s="109">
        <f t="shared" si="191"/>
        <v>0</v>
      </c>
      <c r="O1748" s="109">
        <f t="shared" si="192"/>
        <v>0</v>
      </c>
      <c r="P1748" s="109">
        <f t="shared" si="193"/>
        <v>0</v>
      </c>
      <c r="Q1748" s="109">
        <f t="shared" si="194"/>
        <v>0</v>
      </c>
      <c r="R1748" s="109">
        <f t="shared" si="195"/>
        <v>0</v>
      </c>
      <c r="S1748" s="425"/>
    </row>
    <row r="1749" spans="1:19" x14ac:dyDescent="0.3">
      <c r="A1749" s="421"/>
      <c r="B1749" s="424"/>
      <c r="C1749" s="421"/>
      <c r="D1749" s="421"/>
      <c r="E1749" s="421"/>
      <c r="F1749" s="421"/>
      <c r="G1749" s="421"/>
      <c r="H1749" s="421"/>
      <c r="I1749" s="220">
        <f>IF(B1749&gt;A_Stammdaten!$B$12,0,SUM(C1749,D1749,F1749,G1749)-SUM(E1749,H1749))</f>
        <v>0</v>
      </c>
      <c r="J1749" s="109">
        <f>IF(B1749&gt;2020,HLOOKUP(A_Stammdaten!$B$12,$L$4:$R$2504,ROW(B1749)-3,FALSE)+IF(OR(B1749=0,A_Stammdaten!$B$12&lt;B1749),0,I1749*1/20),0)</f>
        <v>0</v>
      </c>
      <c r="K1749" s="109">
        <f>IF(B1749&gt;2020,HLOOKUP(A_Stammdaten!$B$12,$L$4:$R$2504,ROW(B1749)-3,FALSE),0)</f>
        <v>0</v>
      </c>
      <c r="L1749" s="109">
        <f t="shared" si="189"/>
        <v>0</v>
      </c>
      <c r="M1749" s="109">
        <f t="shared" si="190"/>
        <v>0</v>
      </c>
      <c r="N1749" s="109">
        <f t="shared" si="191"/>
        <v>0</v>
      </c>
      <c r="O1749" s="109">
        <f t="shared" si="192"/>
        <v>0</v>
      </c>
      <c r="P1749" s="109">
        <f t="shared" si="193"/>
        <v>0</v>
      </c>
      <c r="Q1749" s="109">
        <f t="shared" si="194"/>
        <v>0</v>
      </c>
      <c r="R1749" s="109">
        <f t="shared" si="195"/>
        <v>0</v>
      </c>
      <c r="S1749" s="425"/>
    </row>
    <row r="1750" spans="1:19" x14ac:dyDescent="0.3">
      <c r="A1750" s="421"/>
      <c r="B1750" s="424"/>
      <c r="C1750" s="421"/>
      <c r="D1750" s="421"/>
      <c r="E1750" s="421"/>
      <c r="F1750" s="421"/>
      <c r="G1750" s="421"/>
      <c r="H1750" s="421"/>
      <c r="I1750" s="220">
        <f>IF(B1750&gt;A_Stammdaten!$B$12,0,SUM(C1750,D1750,F1750,G1750)-SUM(E1750,H1750))</f>
        <v>0</v>
      </c>
      <c r="J1750" s="109">
        <f>IF(B1750&gt;2020,HLOOKUP(A_Stammdaten!$B$12,$L$4:$R$2504,ROW(B1750)-3,FALSE)+IF(OR(B1750=0,A_Stammdaten!$B$12&lt;B1750),0,I1750*1/20),0)</f>
        <v>0</v>
      </c>
      <c r="K1750" s="109">
        <f>IF(B1750&gt;2020,HLOOKUP(A_Stammdaten!$B$12,$L$4:$R$2504,ROW(B1750)-3,FALSE),0)</f>
        <v>0</v>
      </c>
      <c r="L1750" s="109">
        <f t="shared" si="189"/>
        <v>0</v>
      </c>
      <c r="M1750" s="109">
        <f t="shared" si="190"/>
        <v>0</v>
      </c>
      <c r="N1750" s="109">
        <f t="shared" si="191"/>
        <v>0</v>
      </c>
      <c r="O1750" s="109">
        <f t="shared" si="192"/>
        <v>0</v>
      </c>
      <c r="P1750" s="109">
        <f t="shared" si="193"/>
        <v>0</v>
      </c>
      <c r="Q1750" s="109">
        <f t="shared" si="194"/>
        <v>0</v>
      </c>
      <c r="R1750" s="109">
        <f t="shared" si="195"/>
        <v>0</v>
      </c>
      <c r="S1750" s="425"/>
    </row>
    <row r="1751" spans="1:19" x14ac:dyDescent="0.3">
      <c r="A1751" s="421"/>
      <c r="B1751" s="424"/>
      <c r="C1751" s="421"/>
      <c r="D1751" s="421"/>
      <c r="E1751" s="421"/>
      <c r="F1751" s="421"/>
      <c r="G1751" s="421"/>
      <c r="H1751" s="421"/>
      <c r="I1751" s="220">
        <f>IF(B1751&gt;A_Stammdaten!$B$12,0,SUM(C1751,D1751,F1751,G1751)-SUM(E1751,H1751))</f>
        <v>0</v>
      </c>
      <c r="J1751" s="109">
        <f>IF(B1751&gt;2020,HLOOKUP(A_Stammdaten!$B$12,$L$4:$R$2504,ROW(B1751)-3,FALSE)+IF(OR(B1751=0,A_Stammdaten!$B$12&lt;B1751),0,I1751*1/20),0)</f>
        <v>0</v>
      </c>
      <c r="K1751" s="109">
        <f>IF(B1751&gt;2020,HLOOKUP(A_Stammdaten!$B$12,$L$4:$R$2504,ROW(B1751)-3,FALSE),0)</f>
        <v>0</v>
      </c>
      <c r="L1751" s="109">
        <f t="shared" si="189"/>
        <v>0</v>
      </c>
      <c r="M1751" s="109">
        <f t="shared" si="190"/>
        <v>0</v>
      </c>
      <c r="N1751" s="109">
        <f t="shared" si="191"/>
        <v>0</v>
      </c>
      <c r="O1751" s="109">
        <f t="shared" si="192"/>
        <v>0</v>
      </c>
      <c r="P1751" s="109">
        <f t="shared" si="193"/>
        <v>0</v>
      </c>
      <c r="Q1751" s="109">
        <f t="shared" si="194"/>
        <v>0</v>
      </c>
      <c r="R1751" s="109">
        <f t="shared" si="195"/>
        <v>0</v>
      </c>
      <c r="S1751" s="425"/>
    </row>
    <row r="1752" spans="1:19" x14ac:dyDescent="0.3">
      <c r="A1752" s="421"/>
      <c r="B1752" s="424"/>
      <c r="C1752" s="421"/>
      <c r="D1752" s="421"/>
      <c r="E1752" s="421"/>
      <c r="F1752" s="421"/>
      <c r="G1752" s="421"/>
      <c r="H1752" s="421"/>
      <c r="I1752" s="220">
        <f>IF(B1752&gt;A_Stammdaten!$B$12,0,SUM(C1752,D1752,F1752,G1752)-SUM(E1752,H1752))</f>
        <v>0</v>
      </c>
      <c r="J1752" s="109">
        <f>IF(B1752&gt;2020,HLOOKUP(A_Stammdaten!$B$12,$L$4:$R$2504,ROW(B1752)-3,FALSE)+IF(OR(B1752=0,A_Stammdaten!$B$12&lt;B1752),0,I1752*1/20),0)</f>
        <v>0</v>
      </c>
      <c r="K1752" s="109">
        <f>IF(B1752&gt;2020,HLOOKUP(A_Stammdaten!$B$12,$L$4:$R$2504,ROW(B1752)-3,FALSE),0)</f>
        <v>0</v>
      </c>
      <c r="L1752" s="109">
        <f t="shared" si="189"/>
        <v>0</v>
      </c>
      <c r="M1752" s="109">
        <f t="shared" si="190"/>
        <v>0</v>
      </c>
      <c r="N1752" s="109">
        <f t="shared" si="191"/>
        <v>0</v>
      </c>
      <c r="O1752" s="109">
        <f t="shared" si="192"/>
        <v>0</v>
      </c>
      <c r="P1752" s="109">
        <f t="shared" si="193"/>
        <v>0</v>
      </c>
      <c r="Q1752" s="109">
        <f t="shared" si="194"/>
        <v>0</v>
      </c>
      <c r="R1752" s="109">
        <f t="shared" si="195"/>
        <v>0</v>
      </c>
      <c r="S1752" s="425"/>
    </row>
    <row r="1753" spans="1:19" x14ac:dyDescent="0.3">
      <c r="A1753" s="421"/>
      <c r="B1753" s="424"/>
      <c r="C1753" s="421"/>
      <c r="D1753" s="421"/>
      <c r="E1753" s="421"/>
      <c r="F1753" s="421"/>
      <c r="G1753" s="421"/>
      <c r="H1753" s="421"/>
      <c r="I1753" s="220">
        <f>IF(B1753&gt;A_Stammdaten!$B$12,0,SUM(C1753,D1753,F1753,G1753)-SUM(E1753,H1753))</f>
        <v>0</v>
      </c>
      <c r="J1753" s="109">
        <f>IF(B1753&gt;2020,HLOOKUP(A_Stammdaten!$B$12,$L$4:$R$2504,ROW(B1753)-3,FALSE)+IF(OR(B1753=0,A_Stammdaten!$B$12&lt;B1753),0,I1753*1/20),0)</f>
        <v>0</v>
      </c>
      <c r="K1753" s="109">
        <f>IF(B1753&gt;2020,HLOOKUP(A_Stammdaten!$B$12,$L$4:$R$2504,ROW(B1753)-3,FALSE),0)</f>
        <v>0</v>
      </c>
      <c r="L1753" s="109">
        <f t="shared" si="189"/>
        <v>0</v>
      </c>
      <c r="M1753" s="109">
        <f t="shared" si="190"/>
        <v>0</v>
      </c>
      <c r="N1753" s="109">
        <f t="shared" si="191"/>
        <v>0</v>
      </c>
      <c r="O1753" s="109">
        <f t="shared" si="192"/>
        <v>0</v>
      </c>
      <c r="P1753" s="109">
        <f t="shared" si="193"/>
        <v>0</v>
      </c>
      <c r="Q1753" s="109">
        <f t="shared" si="194"/>
        <v>0</v>
      </c>
      <c r="R1753" s="109">
        <f t="shared" si="195"/>
        <v>0</v>
      </c>
      <c r="S1753" s="425"/>
    </row>
    <row r="1754" spans="1:19" x14ac:dyDescent="0.3">
      <c r="A1754" s="421"/>
      <c r="B1754" s="424"/>
      <c r="C1754" s="421"/>
      <c r="D1754" s="421"/>
      <c r="E1754" s="421"/>
      <c r="F1754" s="421"/>
      <c r="G1754" s="421"/>
      <c r="H1754" s="421"/>
      <c r="I1754" s="220">
        <f>IF(B1754&gt;A_Stammdaten!$B$12,0,SUM(C1754,D1754,F1754,G1754)-SUM(E1754,H1754))</f>
        <v>0</v>
      </c>
      <c r="J1754" s="109">
        <f>IF(B1754&gt;2020,HLOOKUP(A_Stammdaten!$B$12,$L$4:$R$2504,ROW(B1754)-3,FALSE)+IF(OR(B1754=0,A_Stammdaten!$B$12&lt;B1754),0,I1754*1/20),0)</f>
        <v>0</v>
      </c>
      <c r="K1754" s="109">
        <f>IF(B1754&gt;2020,HLOOKUP(A_Stammdaten!$B$12,$L$4:$R$2504,ROW(B1754)-3,FALSE),0)</f>
        <v>0</v>
      </c>
      <c r="L1754" s="109">
        <f t="shared" si="189"/>
        <v>0</v>
      </c>
      <c r="M1754" s="109">
        <f t="shared" si="190"/>
        <v>0</v>
      </c>
      <c r="N1754" s="109">
        <f t="shared" si="191"/>
        <v>0</v>
      </c>
      <c r="O1754" s="109">
        <f t="shared" si="192"/>
        <v>0</v>
      </c>
      <c r="P1754" s="109">
        <f t="shared" si="193"/>
        <v>0</v>
      </c>
      <c r="Q1754" s="109">
        <f t="shared" si="194"/>
        <v>0</v>
      </c>
      <c r="R1754" s="109">
        <f t="shared" si="195"/>
        <v>0</v>
      </c>
      <c r="S1754" s="425"/>
    </row>
    <row r="1755" spans="1:19" x14ac:dyDescent="0.3">
      <c r="A1755" s="421"/>
      <c r="B1755" s="424"/>
      <c r="C1755" s="421"/>
      <c r="D1755" s="421"/>
      <c r="E1755" s="421"/>
      <c r="F1755" s="421"/>
      <c r="G1755" s="421"/>
      <c r="H1755" s="421"/>
      <c r="I1755" s="220">
        <f>IF(B1755&gt;A_Stammdaten!$B$12,0,SUM(C1755,D1755,F1755,G1755)-SUM(E1755,H1755))</f>
        <v>0</v>
      </c>
      <c r="J1755" s="109">
        <f>IF(B1755&gt;2020,HLOOKUP(A_Stammdaten!$B$12,$L$4:$R$2504,ROW(B1755)-3,FALSE)+IF(OR(B1755=0,A_Stammdaten!$B$12&lt;B1755),0,I1755*1/20),0)</f>
        <v>0</v>
      </c>
      <c r="K1755" s="109">
        <f>IF(B1755&gt;2020,HLOOKUP(A_Stammdaten!$B$12,$L$4:$R$2504,ROW(B1755)-3,FALSE),0)</f>
        <v>0</v>
      </c>
      <c r="L1755" s="109">
        <f t="shared" si="189"/>
        <v>0</v>
      </c>
      <c r="M1755" s="109">
        <f t="shared" si="190"/>
        <v>0</v>
      </c>
      <c r="N1755" s="109">
        <f t="shared" si="191"/>
        <v>0</v>
      </c>
      <c r="O1755" s="109">
        <f t="shared" si="192"/>
        <v>0</v>
      </c>
      <c r="P1755" s="109">
        <f t="shared" si="193"/>
        <v>0</v>
      </c>
      <c r="Q1755" s="109">
        <f t="shared" si="194"/>
        <v>0</v>
      </c>
      <c r="R1755" s="109">
        <f t="shared" si="195"/>
        <v>0</v>
      </c>
      <c r="S1755" s="425"/>
    </row>
    <row r="1756" spans="1:19" x14ac:dyDescent="0.3">
      <c r="A1756" s="421"/>
      <c r="B1756" s="424"/>
      <c r="C1756" s="421"/>
      <c r="D1756" s="421"/>
      <c r="E1756" s="421"/>
      <c r="F1756" s="421"/>
      <c r="G1756" s="421"/>
      <c r="H1756" s="421"/>
      <c r="I1756" s="220">
        <f>IF(B1756&gt;A_Stammdaten!$B$12,0,SUM(C1756,D1756,F1756,G1756)-SUM(E1756,H1756))</f>
        <v>0</v>
      </c>
      <c r="J1756" s="109">
        <f>IF(B1756&gt;2020,HLOOKUP(A_Stammdaten!$B$12,$L$4:$R$2504,ROW(B1756)-3,FALSE)+IF(OR(B1756=0,A_Stammdaten!$B$12&lt;B1756),0,I1756*1/20),0)</f>
        <v>0</v>
      </c>
      <c r="K1756" s="109">
        <f>IF(B1756&gt;2020,HLOOKUP(A_Stammdaten!$B$12,$L$4:$R$2504,ROW(B1756)-3,FALSE),0)</f>
        <v>0</v>
      </c>
      <c r="L1756" s="109">
        <f t="shared" si="189"/>
        <v>0</v>
      </c>
      <c r="M1756" s="109">
        <f t="shared" si="190"/>
        <v>0</v>
      </c>
      <c r="N1756" s="109">
        <f t="shared" si="191"/>
        <v>0</v>
      </c>
      <c r="O1756" s="109">
        <f t="shared" si="192"/>
        <v>0</v>
      </c>
      <c r="P1756" s="109">
        <f t="shared" si="193"/>
        <v>0</v>
      </c>
      <c r="Q1756" s="109">
        <f t="shared" si="194"/>
        <v>0</v>
      </c>
      <c r="R1756" s="109">
        <f t="shared" si="195"/>
        <v>0</v>
      </c>
      <c r="S1756" s="425"/>
    </row>
    <row r="1757" spans="1:19" x14ac:dyDescent="0.3">
      <c r="A1757" s="421"/>
      <c r="B1757" s="424"/>
      <c r="C1757" s="421"/>
      <c r="D1757" s="421"/>
      <c r="E1757" s="421"/>
      <c r="F1757" s="421"/>
      <c r="G1757" s="421"/>
      <c r="H1757" s="421"/>
      <c r="I1757" s="220">
        <f>IF(B1757&gt;A_Stammdaten!$B$12,0,SUM(C1757,D1757,F1757,G1757)-SUM(E1757,H1757))</f>
        <v>0</v>
      </c>
      <c r="J1757" s="109">
        <f>IF(B1757&gt;2020,HLOOKUP(A_Stammdaten!$B$12,$L$4:$R$2504,ROW(B1757)-3,FALSE)+IF(OR(B1757=0,A_Stammdaten!$B$12&lt;B1757),0,I1757*1/20),0)</f>
        <v>0</v>
      </c>
      <c r="K1757" s="109">
        <f>IF(B1757&gt;2020,HLOOKUP(A_Stammdaten!$B$12,$L$4:$R$2504,ROW(B1757)-3,FALSE),0)</f>
        <v>0</v>
      </c>
      <c r="L1757" s="109">
        <f t="shared" si="189"/>
        <v>0</v>
      </c>
      <c r="M1757" s="109">
        <f t="shared" si="190"/>
        <v>0</v>
      </c>
      <c r="N1757" s="109">
        <f t="shared" si="191"/>
        <v>0</v>
      </c>
      <c r="O1757" s="109">
        <f t="shared" si="192"/>
        <v>0</v>
      </c>
      <c r="P1757" s="109">
        <f t="shared" si="193"/>
        <v>0</v>
      </c>
      <c r="Q1757" s="109">
        <f t="shared" si="194"/>
        <v>0</v>
      </c>
      <c r="R1757" s="109">
        <f t="shared" si="195"/>
        <v>0</v>
      </c>
      <c r="S1757" s="425"/>
    </row>
    <row r="1758" spans="1:19" x14ac:dyDescent="0.3">
      <c r="A1758" s="421"/>
      <c r="B1758" s="424"/>
      <c r="C1758" s="421"/>
      <c r="D1758" s="421"/>
      <c r="E1758" s="421"/>
      <c r="F1758" s="421"/>
      <c r="G1758" s="421"/>
      <c r="H1758" s="421"/>
      <c r="I1758" s="220">
        <f>IF(B1758&gt;A_Stammdaten!$B$12,0,SUM(C1758,D1758,F1758,G1758)-SUM(E1758,H1758))</f>
        <v>0</v>
      </c>
      <c r="J1758" s="109">
        <f>IF(B1758&gt;2020,HLOOKUP(A_Stammdaten!$B$12,$L$4:$R$2504,ROW(B1758)-3,FALSE)+IF(OR(B1758=0,A_Stammdaten!$B$12&lt;B1758),0,I1758*1/20),0)</f>
        <v>0</v>
      </c>
      <c r="K1758" s="109">
        <f>IF(B1758&gt;2020,HLOOKUP(A_Stammdaten!$B$12,$L$4:$R$2504,ROW(B1758)-3,FALSE),0)</f>
        <v>0</v>
      </c>
      <c r="L1758" s="109">
        <f t="shared" si="189"/>
        <v>0</v>
      </c>
      <c r="M1758" s="109">
        <f t="shared" si="190"/>
        <v>0</v>
      </c>
      <c r="N1758" s="109">
        <f t="shared" si="191"/>
        <v>0</v>
      </c>
      <c r="O1758" s="109">
        <f t="shared" si="192"/>
        <v>0</v>
      </c>
      <c r="P1758" s="109">
        <f t="shared" si="193"/>
        <v>0</v>
      </c>
      <c r="Q1758" s="109">
        <f t="shared" si="194"/>
        <v>0</v>
      </c>
      <c r="R1758" s="109">
        <f t="shared" si="195"/>
        <v>0</v>
      </c>
      <c r="S1758" s="425"/>
    </row>
    <row r="1759" spans="1:19" x14ac:dyDescent="0.3">
      <c r="A1759" s="421"/>
      <c r="B1759" s="424"/>
      <c r="C1759" s="421"/>
      <c r="D1759" s="421"/>
      <c r="E1759" s="421"/>
      <c r="F1759" s="421"/>
      <c r="G1759" s="421"/>
      <c r="H1759" s="421"/>
      <c r="I1759" s="220">
        <f>IF(B1759&gt;A_Stammdaten!$B$12,0,SUM(C1759,D1759,F1759,G1759)-SUM(E1759,H1759))</f>
        <v>0</v>
      </c>
      <c r="J1759" s="109">
        <f>IF(B1759&gt;2020,HLOOKUP(A_Stammdaten!$B$12,$L$4:$R$2504,ROW(B1759)-3,FALSE)+IF(OR(B1759=0,A_Stammdaten!$B$12&lt;B1759),0,I1759*1/20),0)</f>
        <v>0</v>
      </c>
      <c r="K1759" s="109">
        <f>IF(B1759&gt;2020,HLOOKUP(A_Stammdaten!$B$12,$L$4:$R$2504,ROW(B1759)-3,FALSE),0)</f>
        <v>0</v>
      </c>
      <c r="L1759" s="109">
        <f t="shared" si="189"/>
        <v>0</v>
      </c>
      <c r="M1759" s="109">
        <f t="shared" si="190"/>
        <v>0</v>
      </c>
      <c r="N1759" s="109">
        <f t="shared" si="191"/>
        <v>0</v>
      </c>
      <c r="O1759" s="109">
        <f t="shared" si="192"/>
        <v>0</v>
      </c>
      <c r="P1759" s="109">
        <f t="shared" si="193"/>
        <v>0</v>
      </c>
      <c r="Q1759" s="109">
        <f t="shared" si="194"/>
        <v>0</v>
      </c>
      <c r="R1759" s="109">
        <f t="shared" si="195"/>
        <v>0</v>
      </c>
      <c r="S1759" s="425"/>
    </row>
    <row r="1760" spans="1:19" x14ac:dyDescent="0.3">
      <c r="A1760" s="421"/>
      <c r="B1760" s="424"/>
      <c r="C1760" s="421"/>
      <c r="D1760" s="421"/>
      <c r="E1760" s="421"/>
      <c r="F1760" s="421"/>
      <c r="G1760" s="421"/>
      <c r="H1760" s="421"/>
      <c r="I1760" s="220">
        <f>IF(B1760&gt;A_Stammdaten!$B$12,0,SUM(C1760,D1760,F1760,G1760)-SUM(E1760,H1760))</f>
        <v>0</v>
      </c>
      <c r="J1760" s="109">
        <f>IF(B1760&gt;2020,HLOOKUP(A_Stammdaten!$B$12,$L$4:$R$2504,ROW(B1760)-3,FALSE)+IF(OR(B1760=0,A_Stammdaten!$B$12&lt;B1760),0,I1760*1/20),0)</f>
        <v>0</v>
      </c>
      <c r="K1760" s="109">
        <f>IF(B1760&gt;2020,HLOOKUP(A_Stammdaten!$B$12,$L$4:$R$2504,ROW(B1760)-3,FALSE),0)</f>
        <v>0</v>
      </c>
      <c r="L1760" s="109">
        <f t="shared" si="189"/>
        <v>0</v>
      </c>
      <c r="M1760" s="109">
        <f t="shared" si="190"/>
        <v>0</v>
      </c>
      <c r="N1760" s="109">
        <f t="shared" si="191"/>
        <v>0</v>
      </c>
      <c r="O1760" s="109">
        <f t="shared" si="192"/>
        <v>0</v>
      </c>
      <c r="P1760" s="109">
        <f t="shared" si="193"/>
        <v>0</v>
      </c>
      <c r="Q1760" s="109">
        <f t="shared" si="194"/>
        <v>0</v>
      </c>
      <c r="R1760" s="109">
        <f t="shared" si="195"/>
        <v>0</v>
      </c>
      <c r="S1760" s="425"/>
    </row>
    <row r="1761" spans="1:19" x14ac:dyDescent="0.3">
      <c r="A1761" s="421"/>
      <c r="B1761" s="424"/>
      <c r="C1761" s="421"/>
      <c r="D1761" s="421"/>
      <c r="E1761" s="421"/>
      <c r="F1761" s="421"/>
      <c r="G1761" s="421"/>
      <c r="H1761" s="421"/>
      <c r="I1761" s="220">
        <f>IF(B1761&gt;A_Stammdaten!$B$12,0,SUM(C1761,D1761,F1761,G1761)-SUM(E1761,H1761))</f>
        <v>0</v>
      </c>
      <c r="J1761" s="109">
        <f>IF(B1761&gt;2020,HLOOKUP(A_Stammdaten!$B$12,$L$4:$R$2504,ROW(B1761)-3,FALSE)+IF(OR(B1761=0,A_Stammdaten!$B$12&lt;B1761),0,I1761*1/20),0)</f>
        <v>0</v>
      </c>
      <c r="K1761" s="109">
        <f>IF(B1761&gt;2020,HLOOKUP(A_Stammdaten!$B$12,$L$4:$R$2504,ROW(B1761)-3,FALSE),0)</f>
        <v>0</v>
      </c>
      <c r="L1761" s="109">
        <f t="shared" si="189"/>
        <v>0</v>
      </c>
      <c r="M1761" s="109">
        <f t="shared" si="190"/>
        <v>0</v>
      </c>
      <c r="N1761" s="109">
        <f t="shared" si="191"/>
        <v>0</v>
      </c>
      <c r="O1761" s="109">
        <f t="shared" si="192"/>
        <v>0</v>
      </c>
      <c r="P1761" s="109">
        <f t="shared" si="193"/>
        <v>0</v>
      </c>
      <c r="Q1761" s="109">
        <f t="shared" si="194"/>
        <v>0</v>
      </c>
      <c r="R1761" s="109">
        <f t="shared" si="195"/>
        <v>0</v>
      </c>
      <c r="S1761" s="425"/>
    </row>
    <row r="1762" spans="1:19" x14ac:dyDescent="0.3">
      <c r="A1762" s="421"/>
      <c r="B1762" s="424"/>
      <c r="C1762" s="421"/>
      <c r="D1762" s="421"/>
      <c r="E1762" s="421"/>
      <c r="F1762" s="421"/>
      <c r="G1762" s="421"/>
      <c r="H1762" s="421"/>
      <c r="I1762" s="220">
        <f>IF(B1762&gt;A_Stammdaten!$B$12,0,SUM(C1762,D1762,F1762,G1762)-SUM(E1762,H1762))</f>
        <v>0</v>
      </c>
      <c r="J1762" s="109">
        <f>IF(B1762&gt;2020,HLOOKUP(A_Stammdaten!$B$12,$L$4:$R$2504,ROW(B1762)-3,FALSE)+IF(OR(B1762=0,A_Stammdaten!$B$12&lt;B1762),0,I1762*1/20),0)</f>
        <v>0</v>
      </c>
      <c r="K1762" s="109">
        <f>IF(B1762&gt;2020,HLOOKUP(A_Stammdaten!$B$12,$L$4:$R$2504,ROW(B1762)-3,FALSE),0)</f>
        <v>0</v>
      </c>
      <c r="L1762" s="109">
        <f t="shared" si="189"/>
        <v>0</v>
      </c>
      <c r="M1762" s="109">
        <f t="shared" si="190"/>
        <v>0</v>
      </c>
      <c r="N1762" s="109">
        <f t="shared" si="191"/>
        <v>0</v>
      </c>
      <c r="O1762" s="109">
        <f t="shared" si="192"/>
        <v>0</v>
      </c>
      <c r="P1762" s="109">
        <f t="shared" si="193"/>
        <v>0</v>
      </c>
      <c r="Q1762" s="109">
        <f t="shared" si="194"/>
        <v>0</v>
      </c>
      <c r="R1762" s="109">
        <f t="shared" si="195"/>
        <v>0</v>
      </c>
      <c r="S1762" s="425"/>
    </row>
    <row r="1763" spans="1:19" x14ac:dyDescent="0.3">
      <c r="A1763" s="421"/>
      <c r="B1763" s="424"/>
      <c r="C1763" s="421"/>
      <c r="D1763" s="421"/>
      <c r="E1763" s="421"/>
      <c r="F1763" s="421"/>
      <c r="G1763" s="421"/>
      <c r="H1763" s="421"/>
      <c r="I1763" s="220">
        <f>IF(B1763&gt;A_Stammdaten!$B$12,0,SUM(C1763,D1763,F1763,G1763)-SUM(E1763,H1763))</f>
        <v>0</v>
      </c>
      <c r="J1763" s="109">
        <f>IF(B1763&gt;2020,HLOOKUP(A_Stammdaten!$B$12,$L$4:$R$2504,ROW(B1763)-3,FALSE)+IF(OR(B1763=0,A_Stammdaten!$B$12&lt;B1763),0,I1763*1/20),0)</f>
        <v>0</v>
      </c>
      <c r="K1763" s="109">
        <f>IF(B1763&gt;2020,HLOOKUP(A_Stammdaten!$B$12,$L$4:$R$2504,ROW(B1763)-3,FALSE),0)</f>
        <v>0</v>
      </c>
      <c r="L1763" s="109">
        <f t="shared" si="189"/>
        <v>0</v>
      </c>
      <c r="M1763" s="109">
        <f t="shared" si="190"/>
        <v>0</v>
      </c>
      <c r="N1763" s="109">
        <f t="shared" si="191"/>
        <v>0</v>
      </c>
      <c r="O1763" s="109">
        <f t="shared" si="192"/>
        <v>0</v>
      </c>
      <c r="P1763" s="109">
        <f t="shared" si="193"/>
        <v>0</v>
      </c>
      <c r="Q1763" s="109">
        <f t="shared" si="194"/>
        <v>0</v>
      </c>
      <c r="R1763" s="109">
        <f t="shared" si="195"/>
        <v>0</v>
      </c>
      <c r="S1763" s="425"/>
    </row>
    <row r="1764" spans="1:19" x14ac:dyDescent="0.3">
      <c r="A1764" s="421"/>
      <c r="B1764" s="424"/>
      <c r="C1764" s="421"/>
      <c r="D1764" s="421"/>
      <c r="E1764" s="421"/>
      <c r="F1764" s="421"/>
      <c r="G1764" s="421"/>
      <c r="H1764" s="421"/>
      <c r="I1764" s="220">
        <f>IF(B1764&gt;A_Stammdaten!$B$12,0,SUM(C1764,D1764,F1764,G1764)-SUM(E1764,H1764))</f>
        <v>0</v>
      </c>
      <c r="J1764" s="109">
        <f>IF(B1764&gt;2020,HLOOKUP(A_Stammdaten!$B$12,$L$4:$R$2504,ROW(B1764)-3,FALSE)+IF(OR(B1764=0,A_Stammdaten!$B$12&lt;B1764),0,I1764*1/20),0)</f>
        <v>0</v>
      </c>
      <c r="K1764" s="109">
        <f>IF(B1764&gt;2020,HLOOKUP(A_Stammdaten!$B$12,$L$4:$R$2504,ROW(B1764)-3,FALSE),0)</f>
        <v>0</v>
      </c>
      <c r="L1764" s="109">
        <f t="shared" si="189"/>
        <v>0</v>
      </c>
      <c r="M1764" s="109">
        <f t="shared" si="190"/>
        <v>0</v>
      </c>
      <c r="N1764" s="109">
        <f t="shared" si="191"/>
        <v>0</v>
      </c>
      <c r="O1764" s="109">
        <f t="shared" si="192"/>
        <v>0</v>
      </c>
      <c r="P1764" s="109">
        <f t="shared" si="193"/>
        <v>0</v>
      </c>
      <c r="Q1764" s="109">
        <f t="shared" si="194"/>
        <v>0</v>
      </c>
      <c r="R1764" s="109">
        <f t="shared" si="195"/>
        <v>0</v>
      </c>
      <c r="S1764" s="425"/>
    </row>
    <row r="1765" spans="1:19" x14ac:dyDescent="0.3">
      <c r="A1765" s="421"/>
      <c r="B1765" s="424"/>
      <c r="C1765" s="421"/>
      <c r="D1765" s="421"/>
      <c r="E1765" s="421"/>
      <c r="F1765" s="421"/>
      <c r="G1765" s="421"/>
      <c r="H1765" s="421"/>
      <c r="I1765" s="220">
        <f>IF(B1765&gt;A_Stammdaten!$B$12,0,SUM(C1765,D1765,F1765,G1765)-SUM(E1765,H1765))</f>
        <v>0</v>
      </c>
      <c r="J1765" s="109">
        <f>IF(B1765&gt;2020,HLOOKUP(A_Stammdaten!$B$12,$L$4:$R$2504,ROW(B1765)-3,FALSE)+IF(OR(B1765=0,A_Stammdaten!$B$12&lt;B1765),0,I1765*1/20),0)</f>
        <v>0</v>
      </c>
      <c r="K1765" s="109">
        <f>IF(B1765&gt;2020,HLOOKUP(A_Stammdaten!$B$12,$L$4:$R$2504,ROW(B1765)-3,FALSE),0)</f>
        <v>0</v>
      </c>
      <c r="L1765" s="109">
        <f t="shared" si="189"/>
        <v>0</v>
      </c>
      <c r="M1765" s="109">
        <f t="shared" si="190"/>
        <v>0</v>
      </c>
      <c r="N1765" s="109">
        <f t="shared" si="191"/>
        <v>0</v>
      </c>
      <c r="O1765" s="109">
        <f t="shared" si="192"/>
        <v>0</v>
      </c>
      <c r="P1765" s="109">
        <f t="shared" si="193"/>
        <v>0</v>
      </c>
      <c r="Q1765" s="109">
        <f t="shared" si="194"/>
        <v>0</v>
      </c>
      <c r="R1765" s="109">
        <f t="shared" si="195"/>
        <v>0</v>
      </c>
      <c r="S1765" s="425"/>
    </row>
    <row r="1766" spans="1:19" x14ac:dyDescent="0.3">
      <c r="A1766" s="421"/>
      <c r="B1766" s="424"/>
      <c r="C1766" s="421"/>
      <c r="D1766" s="421"/>
      <c r="E1766" s="421"/>
      <c r="F1766" s="421"/>
      <c r="G1766" s="421"/>
      <c r="H1766" s="421"/>
      <c r="I1766" s="220">
        <f>IF(B1766&gt;A_Stammdaten!$B$12,0,SUM(C1766,D1766,F1766,G1766)-SUM(E1766,H1766))</f>
        <v>0</v>
      </c>
      <c r="J1766" s="109">
        <f>IF(B1766&gt;2020,HLOOKUP(A_Stammdaten!$B$12,$L$4:$R$2504,ROW(B1766)-3,FALSE)+IF(OR(B1766=0,A_Stammdaten!$B$12&lt;B1766),0,I1766*1/20),0)</f>
        <v>0</v>
      </c>
      <c r="K1766" s="109">
        <f>IF(B1766&gt;2020,HLOOKUP(A_Stammdaten!$B$12,$L$4:$R$2504,ROW(B1766)-3,FALSE),0)</f>
        <v>0</v>
      </c>
      <c r="L1766" s="109">
        <f t="shared" si="189"/>
        <v>0</v>
      </c>
      <c r="M1766" s="109">
        <f t="shared" si="190"/>
        <v>0</v>
      </c>
      <c r="N1766" s="109">
        <f t="shared" si="191"/>
        <v>0</v>
      </c>
      <c r="O1766" s="109">
        <f t="shared" si="192"/>
        <v>0</v>
      </c>
      <c r="P1766" s="109">
        <f t="shared" si="193"/>
        <v>0</v>
      </c>
      <c r="Q1766" s="109">
        <f t="shared" si="194"/>
        <v>0</v>
      </c>
      <c r="R1766" s="109">
        <f t="shared" si="195"/>
        <v>0</v>
      </c>
      <c r="S1766" s="425"/>
    </row>
    <row r="1767" spans="1:19" x14ac:dyDescent="0.3">
      <c r="A1767" s="421"/>
      <c r="B1767" s="424"/>
      <c r="C1767" s="421"/>
      <c r="D1767" s="421"/>
      <c r="E1767" s="421"/>
      <c r="F1767" s="421"/>
      <c r="G1767" s="421"/>
      <c r="H1767" s="421"/>
      <c r="I1767" s="220">
        <f>IF(B1767&gt;A_Stammdaten!$B$12,0,SUM(C1767,D1767,F1767,G1767)-SUM(E1767,H1767))</f>
        <v>0</v>
      </c>
      <c r="J1767" s="109">
        <f>IF(B1767&gt;2020,HLOOKUP(A_Stammdaten!$B$12,$L$4:$R$2504,ROW(B1767)-3,FALSE)+IF(OR(B1767=0,A_Stammdaten!$B$12&lt;B1767),0,I1767*1/20),0)</f>
        <v>0</v>
      </c>
      <c r="K1767" s="109">
        <f>IF(B1767&gt;2020,HLOOKUP(A_Stammdaten!$B$12,$L$4:$R$2504,ROW(B1767)-3,FALSE),0)</f>
        <v>0</v>
      </c>
      <c r="L1767" s="109">
        <f t="shared" si="189"/>
        <v>0</v>
      </c>
      <c r="M1767" s="109">
        <f t="shared" si="190"/>
        <v>0</v>
      </c>
      <c r="N1767" s="109">
        <f t="shared" si="191"/>
        <v>0</v>
      </c>
      <c r="O1767" s="109">
        <f t="shared" si="192"/>
        <v>0</v>
      </c>
      <c r="P1767" s="109">
        <f t="shared" si="193"/>
        <v>0</v>
      </c>
      <c r="Q1767" s="109">
        <f t="shared" si="194"/>
        <v>0</v>
      </c>
      <c r="R1767" s="109">
        <f t="shared" si="195"/>
        <v>0</v>
      </c>
      <c r="S1767" s="425"/>
    </row>
    <row r="1768" spans="1:19" x14ac:dyDescent="0.3">
      <c r="A1768" s="421"/>
      <c r="B1768" s="424"/>
      <c r="C1768" s="421"/>
      <c r="D1768" s="421"/>
      <c r="E1768" s="421"/>
      <c r="F1768" s="421"/>
      <c r="G1768" s="421"/>
      <c r="H1768" s="421"/>
      <c r="I1768" s="220">
        <f>IF(B1768&gt;A_Stammdaten!$B$12,0,SUM(C1768,D1768,F1768,G1768)-SUM(E1768,H1768))</f>
        <v>0</v>
      </c>
      <c r="J1768" s="109">
        <f>IF(B1768&gt;2020,HLOOKUP(A_Stammdaten!$B$12,$L$4:$R$2504,ROW(B1768)-3,FALSE)+IF(OR(B1768=0,A_Stammdaten!$B$12&lt;B1768),0,I1768*1/20),0)</f>
        <v>0</v>
      </c>
      <c r="K1768" s="109">
        <f>IF(B1768&gt;2020,HLOOKUP(A_Stammdaten!$B$12,$L$4:$R$2504,ROW(B1768)-3,FALSE),0)</f>
        <v>0</v>
      </c>
      <c r="L1768" s="109">
        <f t="shared" si="189"/>
        <v>0</v>
      </c>
      <c r="M1768" s="109">
        <f t="shared" si="190"/>
        <v>0</v>
      </c>
      <c r="N1768" s="109">
        <f t="shared" si="191"/>
        <v>0</v>
      </c>
      <c r="O1768" s="109">
        <f t="shared" si="192"/>
        <v>0</v>
      </c>
      <c r="P1768" s="109">
        <f t="shared" si="193"/>
        <v>0</v>
      </c>
      <c r="Q1768" s="109">
        <f t="shared" si="194"/>
        <v>0</v>
      </c>
      <c r="R1768" s="109">
        <f t="shared" si="195"/>
        <v>0</v>
      </c>
      <c r="S1768" s="425"/>
    </row>
    <row r="1769" spans="1:19" x14ac:dyDescent="0.3">
      <c r="A1769" s="421"/>
      <c r="B1769" s="424"/>
      <c r="C1769" s="421"/>
      <c r="D1769" s="421"/>
      <c r="E1769" s="421"/>
      <c r="F1769" s="421"/>
      <c r="G1769" s="421"/>
      <c r="H1769" s="421"/>
      <c r="I1769" s="220">
        <f>IF(B1769&gt;A_Stammdaten!$B$12,0,SUM(C1769,D1769,F1769,G1769)-SUM(E1769,H1769))</f>
        <v>0</v>
      </c>
      <c r="J1769" s="109">
        <f>IF(B1769&gt;2020,HLOOKUP(A_Stammdaten!$B$12,$L$4:$R$2504,ROW(B1769)-3,FALSE)+IF(OR(B1769=0,A_Stammdaten!$B$12&lt;B1769),0,I1769*1/20),0)</f>
        <v>0</v>
      </c>
      <c r="K1769" s="109">
        <f>IF(B1769&gt;2020,HLOOKUP(A_Stammdaten!$B$12,$L$4:$R$2504,ROW(B1769)-3,FALSE),0)</f>
        <v>0</v>
      </c>
      <c r="L1769" s="109">
        <f t="shared" si="189"/>
        <v>0</v>
      </c>
      <c r="M1769" s="109">
        <f t="shared" si="190"/>
        <v>0</v>
      </c>
      <c r="N1769" s="109">
        <f t="shared" si="191"/>
        <v>0</v>
      </c>
      <c r="O1769" s="109">
        <f t="shared" si="192"/>
        <v>0</v>
      </c>
      <c r="P1769" s="109">
        <f t="shared" si="193"/>
        <v>0</v>
      </c>
      <c r="Q1769" s="109">
        <f t="shared" si="194"/>
        <v>0</v>
      </c>
      <c r="R1769" s="109">
        <f t="shared" si="195"/>
        <v>0</v>
      </c>
      <c r="S1769" s="425"/>
    </row>
    <row r="1770" spans="1:19" x14ac:dyDescent="0.3">
      <c r="A1770" s="421"/>
      <c r="B1770" s="424"/>
      <c r="C1770" s="421"/>
      <c r="D1770" s="421"/>
      <c r="E1770" s="421"/>
      <c r="F1770" s="421"/>
      <c r="G1770" s="421"/>
      <c r="H1770" s="421"/>
      <c r="I1770" s="220">
        <f>IF(B1770&gt;A_Stammdaten!$B$12,0,SUM(C1770,D1770,F1770,G1770)-SUM(E1770,H1770))</f>
        <v>0</v>
      </c>
      <c r="J1770" s="109">
        <f>IF(B1770&gt;2020,HLOOKUP(A_Stammdaten!$B$12,$L$4:$R$2504,ROW(B1770)-3,FALSE)+IF(OR(B1770=0,A_Stammdaten!$B$12&lt;B1770),0,I1770*1/20),0)</f>
        <v>0</v>
      </c>
      <c r="K1770" s="109">
        <f>IF(B1770&gt;2020,HLOOKUP(A_Stammdaten!$B$12,$L$4:$R$2504,ROW(B1770)-3,FALSE),0)</f>
        <v>0</v>
      </c>
      <c r="L1770" s="109">
        <f t="shared" si="189"/>
        <v>0</v>
      </c>
      <c r="M1770" s="109">
        <f t="shared" si="190"/>
        <v>0</v>
      </c>
      <c r="N1770" s="109">
        <f t="shared" si="191"/>
        <v>0</v>
      </c>
      <c r="O1770" s="109">
        <f t="shared" si="192"/>
        <v>0</v>
      </c>
      <c r="P1770" s="109">
        <f t="shared" si="193"/>
        <v>0</v>
      </c>
      <c r="Q1770" s="109">
        <f t="shared" si="194"/>
        <v>0</v>
      </c>
      <c r="R1770" s="109">
        <f t="shared" si="195"/>
        <v>0</v>
      </c>
      <c r="S1770" s="425"/>
    </row>
    <row r="1771" spans="1:19" x14ac:dyDescent="0.3">
      <c r="A1771" s="421"/>
      <c r="B1771" s="424"/>
      <c r="C1771" s="421"/>
      <c r="D1771" s="421"/>
      <c r="E1771" s="421"/>
      <c r="F1771" s="421"/>
      <c r="G1771" s="421"/>
      <c r="H1771" s="421"/>
      <c r="I1771" s="220">
        <f>IF(B1771&gt;A_Stammdaten!$B$12,0,SUM(C1771,D1771,F1771,G1771)-SUM(E1771,H1771))</f>
        <v>0</v>
      </c>
      <c r="J1771" s="109">
        <f>IF(B1771&gt;2020,HLOOKUP(A_Stammdaten!$B$12,$L$4:$R$2504,ROW(B1771)-3,FALSE)+IF(OR(B1771=0,A_Stammdaten!$B$12&lt;B1771),0,I1771*1/20),0)</f>
        <v>0</v>
      </c>
      <c r="K1771" s="109">
        <f>IF(B1771&gt;2020,HLOOKUP(A_Stammdaten!$B$12,$L$4:$R$2504,ROW(B1771)-3,FALSE),0)</f>
        <v>0</v>
      </c>
      <c r="L1771" s="109">
        <f t="shared" si="189"/>
        <v>0</v>
      </c>
      <c r="M1771" s="109">
        <f t="shared" si="190"/>
        <v>0</v>
      </c>
      <c r="N1771" s="109">
        <f t="shared" si="191"/>
        <v>0</v>
      </c>
      <c r="O1771" s="109">
        <f t="shared" si="192"/>
        <v>0</v>
      </c>
      <c r="P1771" s="109">
        <f t="shared" si="193"/>
        <v>0</v>
      </c>
      <c r="Q1771" s="109">
        <f t="shared" si="194"/>
        <v>0</v>
      </c>
      <c r="R1771" s="109">
        <f t="shared" si="195"/>
        <v>0</v>
      </c>
      <c r="S1771" s="425"/>
    </row>
    <row r="1772" spans="1:19" x14ac:dyDescent="0.3">
      <c r="A1772" s="421"/>
      <c r="B1772" s="424"/>
      <c r="C1772" s="421"/>
      <c r="D1772" s="421"/>
      <c r="E1772" s="421"/>
      <c r="F1772" s="421"/>
      <c r="G1772" s="421"/>
      <c r="H1772" s="421"/>
      <c r="I1772" s="220">
        <f>IF(B1772&gt;A_Stammdaten!$B$12,0,SUM(C1772,D1772,F1772,G1772)-SUM(E1772,H1772))</f>
        <v>0</v>
      </c>
      <c r="J1772" s="109">
        <f>IF(B1772&gt;2020,HLOOKUP(A_Stammdaten!$B$12,$L$4:$R$2504,ROW(B1772)-3,FALSE)+IF(OR(B1772=0,A_Stammdaten!$B$12&lt;B1772),0,I1772*1/20),0)</f>
        <v>0</v>
      </c>
      <c r="K1772" s="109">
        <f>IF(B1772&gt;2020,HLOOKUP(A_Stammdaten!$B$12,$L$4:$R$2504,ROW(B1772)-3,FALSE),0)</f>
        <v>0</v>
      </c>
      <c r="L1772" s="109">
        <f t="shared" si="189"/>
        <v>0</v>
      </c>
      <c r="M1772" s="109">
        <f t="shared" si="190"/>
        <v>0</v>
      </c>
      <c r="N1772" s="109">
        <f t="shared" si="191"/>
        <v>0</v>
      </c>
      <c r="O1772" s="109">
        <f t="shared" si="192"/>
        <v>0</v>
      </c>
      <c r="P1772" s="109">
        <f t="shared" si="193"/>
        <v>0</v>
      </c>
      <c r="Q1772" s="109">
        <f t="shared" si="194"/>
        <v>0</v>
      </c>
      <c r="R1772" s="109">
        <f t="shared" si="195"/>
        <v>0</v>
      </c>
      <c r="S1772" s="425"/>
    </row>
    <row r="1773" spans="1:19" x14ac:dyDescent="0.3">
      <c r="A1773" s="421"/>
      <c r="B1773" s="424"/>
      <c r="C1773" s="421"/>
      <c r="D1773" s="421"/>
      <c r="E1773" s="421"/>
      <c r="F1773" s="421"/>
      <c r="G1773" s="421"/>
      <c r="H1773" s="421"/>
      <c r="I1773" s="220">
        <f>IF(B1773&gt;A_Stammdaten!$B$12,0,SUM(C1773,D1773,F1773,G1773)-SUM(E1773,H1773))</f>
        <v>0</v>
      </c>
      <c r="J1773" s="109">
        <f>IF(B1773&gt;2020,HLOOKUP(A_Stammdaten!$B$12,$L$4:$R$2504,ROW(B1773)-3,FALSE)+IF(OR(B1773=0,A_Stammdaten!$B$12&lt;B1773),0,I1773*1/20),0)</f>
        <v>0</v>
      </c>
      <c r="K1773" s="109">
        <f>IF(B1773&gt;2020,HLOOKUP(A_Stammdaten!$B$12,$L$4:$R$2504,ROW(B1773)-3,FALSE),0)</f>
        <v>0</v>
      </c>
      <c r="L1773" s="109">
        <f t="shared" si="189"/>
        <v>0</v>
      </c>
      <c r="M1773" s="109">
        <f t="shared" si="190"/>
        <v>0</v>
      </c>
      <c r="N1773" s="109">
        <f t="shared" si="191"/>
        <v>0</v>
      </c>
      <c r="O1773" s="109">
        <f t="shared" si="192"/>
        <v>0</v>
      </c>
      <c r="P1773" s="109">
        <f t="shared" si="193"/>
        <v>0</v>
      </c>
      <c r="Q1773" s="109">
        <f t="shared" si="194"/>
        <v>0</v>
      </c>
      <c r="R1773" s="109">
        <f t="shared" si="195"/>
        <v>0</v>
      </c>
      <c r="S1773" s="425"/>
    </row>
    <row r="1774" spans="1:19" x14ac:dyDescent="0.3">
      <c r="A1774" s="421"/>
      <c r="B1774" s="424"/>
      <c r="C1774" s="421"/>
      <c r="D1774" s="421"/>
      <c r="E1774" s="421"/>
      <c r="F1774" s="421"/>
      <c r="G1774" s="421"/>
      <c r="H1774" s="421"/>
      <c r="I1774" s="220">
        <f>IF(B1774&gt;A_Stammdaten!$B$12,0,SUM(C1774,D1774,F1774,G1774)-SUM(E1774,H1774))</f>
        <v>0</v>
      </c>
      <c r="J1774" s="109">
        <f>IF(B1774&gt;2020,HLOOKUP(A_Stammdaten!$B$12,$L$4:$R$2504,ROW(B1774)-3,FALSE)+IF(OR(B1774=0,A_Stammdaten!$B$12&lt;B1774),0,I1774*1/20),0)</f>
        <v>0</v>
      </c>
      <c r="K1774" s="109">
        <f>IF(B1774&gt;2020,HLOOKUP(A_Stammdaten!$B$12,$L$4:$R$2504,ROW(B1774)-3,FALSE),0)</f>
        <v>0</v>
      </c>
      <c r="L1774" s="109">
        <f t="shared" si="189"/>
        <v>0</v>
      </c>
      <c r="M1774" s="109">
        <f t="shared" si="190"/>
        <v>0</v>
      </c>
      <c r="N1774" s="109">
        <f t="shared" si="191"/>
        <v>0</v>
      </c>
      <c r="O1774" s="109">
        <f t="shared" si="192"/>
        <v>0</v>
      </c>
      <c r="P1774" s="109">
        <f t="shared" si="193"/>
        <v>0</v>
      </c>
      <c r="Q1774" s="109">
        <f t="shared" si="194"/>
        <v>0</v>
      </c>
      <c r="R1774" s="109">
        <f t="shared" si="195"/>
        <v>0</v>
      </c>
      <c r="S1774" s="425"/>
    </row>
    <row r="1775" spans="1:19" x14ac:dyDescent="0.3">
      <c r="A1775" s="421"/>
      <c r="B1775" s="424"/>
      <c r="C1775" s="421"/>
      <c r="D1775" s="421"/>
      <c r="E1775" s="421"/>
      <c r="F1775" s="421"/>
      <c r="G1775" s="421"/>
      <c r="H1775" s="421"/>
      <c r="I1775" s="220">
        <f>IF(B1775&gt;A_Stammdaten!$B$12,0,SUM(C1775,D1775,F1775,G1775)-SUM(E1775,H1775))</f>
        <v>0</v>
      </c>
      <c r="J1775" s="109">
        <f>IF(B1775&gt;2020,HLOOKUP(A_Stammdaten!$B$12,$L$4:$R$2504,ROW(B1775)-3,FALSE)+IF(OR(B1775=0,A_Stammdaten!$B$12&lt;B1775),0,I1775*1/20),0)</f>
        <v>0</v>
      </c>
      <c r="K1775" s="109">
        <f>IF(B1775&gt;2020,HLOOKUP(A_Stammdaten!$B$12,$L$4:$R$2504,ROW(B1775)-3,FALSE),0)</f>
        <v>0</v>
      </c>
      <c r="L1775" s="109">
        <f t="shared" si="189"/>
        <v>0</v>
      </c>
      <c r="M1775" s="109">
        <f t="shared" si="190"/>
        <v>0</v>
      </c>
      <c r="N1775" s="109">
        <f t="shared" si="191"/>
        <v>0</v>
      </c>
      <c r="O1775" s="109">
        <f t="shared" si="192"/>
        <v>0</v>
      </c>
      <c r="P1775" s="109">
        <f t="shared" si="193"/>
        <v>0</v>
      </c>
      <c r="Q1775" s="109">
        <f t="shared" si="194"/>
        <v>0</v>
      </c>
      <c r="R1775" s="109">
        <f t="shared" si="195"/>
        <v>0</v>
      </c>
      <c r="S1775" s="425"/>
    </row>
    <row r="1776" spans="1:19" x14ac:dyDescent="0.3">
      <c r="A1776" s="421"/>
      <c r="B1776" s="424"/>
      <c r="C1776" s="421"/>
      <c r="D1776" s="421"/>
      <c r="E1776" s="421"/>
      <c r="F1776" s="421"/>
      <c r="G1776" s="421"/>
      <c r="H1776" s="421"/>
      <c r="I1776" s="220">
        <f>IF(B1776&gt;A_Stammdaten!$B$12,0,SUM(C1776,D1776,F1776,G1776)-SUM(E1776,H1776))</f>
        <v>0</v>
      </c>
      <c r="J1776" s="109">
        <f>IF(B1776&gt;2020,HLOOKUP(A_Stammdaten!$B$12,$L$4:$R$2504,ROW(B1776)-3,FALSE)+IF(OR(B1776=0,A_Stammdaten!$B$12&lt;B1776),0,I1776*1/20),0)</f>
        <v>0</v>
      </c>
      <c r="K1776" s="109">
        <f>IF(B1776&gt;2020,HLOOKUP(A_Stammdaten!$B$12,$L$4:$R$2504,ROW(B1776)-3,FALSE),0)</f>
        <v>0</v>
      </c>
      <c r="L1776" s="109">
        <f t="shared" si="189"/>
        <v>0</v>
      </c>
      <c r="M1776" s="109">
        <f t="shared" si="190"/>
        <v>0</v>
      </c>
      <c r="N1776" s="109">
        <f t="shared" si="191"/>
        <v>0</v>
      </c>
      <c r="O1776" s="109">
        <f t="shared" si="192"/>
        <v>0</v>
      </c>
      <c r="P1776" s="109">
        <f t="shared" si="193"/>
        <v>0</v>
      </c>
      <c r="Q1776" s="109">
        <f t="shared" si="194"/>
        <v>0</v>
      </c>
      <c r="R1776" s="109">
        <f t="shared" si="195"/>
        <v>0</v>
      </c>
      <c r="S1776" s="425"/>
    </row>
    <row r="1777" spans="1:19" x14ac:dyDescent="0.3">
      <c r="A1777" s="421"/>
      <c r="B1777" s="424"/>
      <c r="C1777" s="421"/>
      <c r="D1777" s="421"/>
      <c r="E1777" s="421"/>
      <c r="F1777" s="421"/>
      <c r="G1777" s="421"/>
      <c r="H1777" s="421"/>
      <c r="I1777" s="220">
        <f>IF(B1777&gt;A_Stammdaten!$B$12,0,SUM(C1777,D1777,F1777,G1777)-SUM(E1777,H1777))</f>
        <v>0</v>
      </c>
      <c r="J1777" s="109">
        <f>IF(B1777&gt;2020,HLOOKUP(A_Stammdaten!$B$12,$L$4:$R$2504,ROW(B1777)-3,FALSE)+IF(OR(B1777=0,A_Stammdaten!$B$12&lt;B1777),0,I1777*1/20),0)</f>
        <v>0</v>
      </c>
      <c r="K1777" s="109">
        <f>IF(B1777&gt;2020,HLOOKUP(A_Stammdaten!$B$12,$L$4:$R$2504,ROW(B1777)-3,FALSE),0)</f>
        <v>0</v>
      </c>
      <c r="L1777" s="109">
        <f t="shared" si="189"/>
        <v>0</v>
      </c>
      <c r="M1777" s="109">
        <f t="shared" si="190"/>
        <v>0</v>
      </c>
      <c r="N1777" s="109">
        <f t="shared" si="191"/>
        <v>0</v>
      </c>
      <c r="O1777" s="109">
        <f t="shared" si="192"/>
        <v>0</v>
      </c>
      <c r="P1777" s="109">
        <f t="shared" si="193"/>
        <v>0</v>
      </c>
      <c r="Q1777" s="109">
        <f t="shared" si="194"/>
        <v>0</v>
      </c>
      <c r="R1777" s="109">
        <f t="shared" si="195"/>
        <v>0</v>
      </c>
      <c r="S1777" s="425"/>
    </row>
    <row r="1778" spans="1:19" x14ac:dyDescent="0.3">
      <c r="A1778" s="421"/>
      <c r="B1778" s="424"/>
      <c r="C1778" s="421"/>
      <c r="D1778" s="421"/>
      <c r="E1778" s="421"/>
      <c r="F1778" s="421"/>
      <c r="G1778" s="421"/>
      <c r="H1778" s="421"/>
      <c r="I1778" s="220">
        <f>IF(B1778&gt;A_Stammdaten!$B$12,0,SUM(C1778,D1778,F1778,G1778)-SUM(E1778,H1778))</f>
        <v>0</v>
      </c>
      <c r="J1778" s="109">
        <f>IF(B1778&gt;2020,HLOOKUP(A_Stammdaten!$B$12,$L$4:$R$2504,ROW(B1778)-3,FALSE)+IF(OR(B1778=0,A_Stammdaten!$B$12&lt;B1778),0,I1778*1/20),0)</f>
        <v>0</v>
      </c>
      <c r="K1778" s="109">
        <f>IF(B1778&gt;2020,HLOOKUP(A_Stammdaten!$B$12,$L$4:$R$2504,ROW(B1778)-3,FALSE),0)</f>
        <v>0</v>
      </c>
      <c r="L1778" s="109">
        <f t="shared" si="189"/>
        <v>0</v>
      </c>
      <c r="M1778" s="109">
        <f t="shared" si="190"/>
        <v>0</v>
      </c>
      <c r="N1778" s="109">
        <f t="shared" si="191"/>
        <v>0</v>
      </c>
      <c r="O1778" s="109">
        <f t="shared" si="192"/>
        <v>0</v>
      </c>
      <c r="P1778" s="109">
        <f t="shared" si="193"/>
        <v>0</v>
      </c>
      <c r="Q1778" s="109">
        <f t="shared" si="194"/>
        <v>0</v>
      </c>
      <c r="R1778" s="109">
        <f t="shared" si="195"/>
        <v>0</v>
      </c>
      <c r="S1778" s="425"/>
    </row>
    <row r="1779" spans="1:19" x14ac:dyDescent="0.3">
      <c r="A1779" s="421"/>
      <c r="B1779" s="424"/>
      <c r="C1779" s="421"/>
      <c r="D1779" s="421"/>
      <c r="E1779" s="421"/>
      <c r="F1779" s="421"/>
      <c r="G1779" s="421"/>
      <c r="H1779" s="421"/>
      <c r="I1779" s="220">
        <f>IF(B1779&gt;A_Stammdaten!$B$12,0,SUM(C1779,D1779,F1779,G1779)-SUM(E1779,H1779))</f>
        <v>0</v>
      </c>
      <c r="J1779" s="109">
        <f>IF(B1779&gt;2020,HLOOKUP(A_Stammdaten!$B$12,$L$4:$R$2504,ROW(B1779)-3,FALSE)+IF(OR(B1779=0,A_Stammdaten!$B$12&lt;B1779),0,I1779*1/20),0)</f>
        <v>0</v>
      </c>
      <c r="K1779" s="109">
        <f>IF(B1779&gt;2020,HLOOKUP(A_Stammdaten!$B$12,$L$4:$R$2504,ROW(B1779)-3,FALSE),0)</f>
        <v>0</v>
      </c>
      <c r="L1779" s="109">
        <f t="shared" si="189"/>
        <v>0</v>
      </c>
      <c r="M1779" s="109">
        <f t="shared" si="190"/>
        <v>0</v>
      </c>
      <c r="N1779" s="109">
        <f t="shared" si="191"/>
        <v>0</v>
      </c>
      <c r="O1779" s="109">
        <f t="shared" si="192"/>
        <v>0</v>
      </c>
      <c r="P1779" s="109">
        <f t="shared" si="193"/>
        <v>0</v>
      </c>
      <c r="Q1779" s="109">
        <f t="shared" si="194"/>
        <v>0</v>
      </c>
      <c r="R1779" s="109">
        <f t="shared" si="195"/>
        <v>0</v>
      </c>
      <c r="S1779" s="425"/>
    </row>
    <row r="1780" spans="1:19" x14ac:dyDescent="0.3">
      <c r="A1780" s="421"/>
      <c r="B1780" s="424"/>
      <c r="C1780" s="421"/>
      <c r="D1780" s="421"/>
      <c r="E1780" s="421"/>
      <c r="F1780" s="421"/>
      <c r="G1780" s="421"/>
      <c r="H1780" s="421"/>
      <c r="I1780" s="220">
        <f>IF(B1780&gt;A_Stammdaten!$B$12,0,SUM(C1780,D1780,F1780,G1780)-SUM(E1780,H1780))</f>
        <v>0</v>
      </c>
      <c r="J1780" s="109">
        <f>IF(B1780&gt;2020,HLOOKUP(A_Stammdaten!$B$12,$L$4:$R$2504,ROW(B1780)-3,FALSE)+IF(OR(B1780=0,A_Stammdaten!$B$12&lt;B1780),0,I1780*1/20),0)</f>
        <v>0</v>
      </c>
      <c r="K1780" s="109">
        <f>IF(B1780&gt;2020,HLOOKUP(A_Stammdaten!$B$12,$L$4:$R$2504,ROW(B1780)-3,FALSE),0)</f>
        <v>0</v>
      </c>
      <c r="L1780" s="109">
        <f t="shared" si="189"/>
        <v>0</v>
      </c>
      <c r="M1780" s="109">
        <f t="shared" si="190"/>
        <v>0</v>
      </c>
      <c r="N1780" s="109">
        <f t="shared" si="191"/>
        <v>0</v>
      </c>
      <c r="O1780" s="109">
        <f t="shared" si="192"/>
        <v>0</v>
      </c>
      <c r="P1780" s="109">
        <f t="shared" si="193"/>
        <v>0</v>
      </c>
      <c r="Q1780" s="109">
        <f t="shared" si="194"/>
        <v>0</v>
      </c>
      <c r="R1780" s="109">
        <f t="shared" si="195"/>
        <v>0</v>
      </c>
      <c r="S1780" s="425"/>
    </row>
    <row r="1781" spans="1:19" x14ac:dyDescent="0.3">
      <c r="A1781" s="421"/>
      <c r="B1781" s="424"/>
      <c r="C1781" s="421"/>
      <c r="D1781" s="421"/>
      <c r="E1781" s="421"/>
      <c r="F1781" s="421"/>
      <c r="G1781" s="421"/>
      <c r="H1781" s="421"/>
      <c r="I1781" s="220">
        <f>IF(B1781&gt;A_Stammdaten!$B$12,0,SUM(C1781,D1781,F1781,G1781)-SUM(E1781,H1781))</f>
        <v>0</v>
      </c>
      <c r="J1781" s="109">
        <f>IF(B1781&gt;2020,HLOOKUP(A_Stammdaten!$B$12,$L$4:$R$2504,ROW(B1781)-3,FALSE)+IF(OR(B1781=0,A_Stammdaten!$B$12&lt;B1781),0,I1781*1/20),0)</f>
        <v>0</v>
      </c>
      <c r="K1781" s="109">
        <f>IF(B1781&gt;2020,HLOOKUP(A_Stammdaten!$B$12,$L$4:$R$2504,ROW(B1781)-3,FALSE),0)</f>
        <v>0</v>
      </c>
      <c r="L1781" s="109">
        <f t="shared" si="189"/>
        <v>0</v>
      </c>
      <c r="M1781" s="109">
        <f t="shared" si="190"/>
        <v>0</v>
      </c>
      <c r="N1781" s="109">
        <f t="shared" si="191"/>
        <v>0</v>
      </c>
      <c r="O1781" s="109">
        <f t="shared" si="192"/>
        <v>0</v>
      </c>
      <c r="P1781" s="109">
        <f t="shared" si="193"/>
        <v>0</v>
      </c>
      <c r="Q1781" s="109">
        <f t="shared" si="194"/>
        <v>0</v>
      </c>
      <c r="R1781" s="109">
        <f t="shared" si="195"/>
        <v>0</v>
      </c>
      <c r="S1781" s="425"/>
    </row>
    <row r="1782" spans="1:19" x14ac:dyDescent="0.3">
      <c r="A1782" s="421"/>
      <c r="B1782" s="424"/>
      <c r="C1782" s="421"/>
      <c r="D1782" s="421"/>
      <c r="E1782" s="421"/>
      <c r="F1782" s="421"/>
      <c r="G1782" s="421"/>
      <c r="H1782" s="421"/>
      <c r="I1782" s="220">
        <f>IF(B1782&gt;A_Stammdaten!$B$12,0,SUM(C1782,D1782,F1782,G1782)-SUM(E1782,H1782))</f>
        <v>0</v>
      </c>
      <c r="J1782" s="109">
        <f>IF(B1782&gt;2020,HLOOKUP(A_Stammdaten!$B$12,$L$4:$R$2504,ROW(B1782)-3,FALSE)+IF(OR(B1782=0,A_Stammdaten!$B$12&lt;B1782),0,I1782*1/20),0)</f>
        <v>0</v>
      </c>
      <c r="K1782" s="109">
        <f>IF(B1782&gt;2020,HLOOKUP(A_Stammdaten!$B$12,$L$4:$R$2504,ROW(B1782)-3,FALSE),0)</f>
        <v>0</v>
      </c>
      <c r="L1782" s="109">
        <f t="shared" si="189"/>
        <v>0</v>
      </c>
      <c r="M1782" s="109">
        <f t="shared" si="190"/>
        <v>0</v>
      </c>
      <c r="N1782" s="109">
        <f t="shared" si="191"/>
        <v>0</v>
      </c>
      <c r="O1782" s="109">
        <f t="shared" si="192"/>
        <v>0</v>
      </c>
      <c r="P1782" s="109">
        <f t="shared" si="193"/>
        <v>0</v>
      </c>
      <c r="Q1782" s="109">
        <f t="shared" si="194"/>
        <v>0</v>
      </c>
      <c r="R1782" s="109">
        <f t="shared" si="195"/>
        <v>0</v>
      </c>
      <c r="S1782" s="425"/>
    </row>
    <row r="1783" spans="1:19" x14ac:dyDescent="0.3">
      <c r="A1783" s="421"/>
      <c r="B1783" s="424"/>
      <c r="C1783" s="421"/>
      <c r="D1783" s="421"/>
      <c r="E1783" s="421"/>
      <c r="F1783" s="421"/>
      <c r="G1783" s="421"/>
      <c r="H1783" s="421"/>
      <c r="I1783" s="220">
        <f>IF(B1783&gt;A_Stammdaten!$B$12,0,SUM(C1783,D1783,F1783,G1783)-SUM(E1783,H1783))</f>
        <v>0</v>
      </c>
      <c r="J1783" s="109">
        <f>IF(B1783&gt;2020,HLOOKUP(A_Stammdaten!$B$12,$L$4:$R$2504,ROW(B1783)-3,FALSE)+IF(OR(B1783=0,A_Stammdaten!$B$12&lt;B1783),0,I1783*1/20),0)</f>
        <v>0</v>
      </c>
      <c r="K1783" s="109">
        <f>IF(B1783&gt;2020,HLOOKUP(A_Stammdaten!$B$12,$L$4:$R$2504,ROW(B1783)-3,FALSE),0)</f>
        <v>0</v>
      </c>
      <c r="L1783" s="109">
        <f t="shared" si="189"/>
        <v>0</v>
      </c>
      <c r="M1783" s="109">
        <f t="shared" si="190"/>
        <v>0</v>
      </c>
      <c r="N1783" s="109">
        <f t="shared" si="191"/>
        <v>0</v>
      </c>
      <c r="O1783" s="109">
        <f t="shared" si="192"/>
        <v>0</v>
      </c>
      <c r="P1783" s="109">
        <f t="shared" si="193"/>
        <v>0</v>
      </c>
      <c r="Q1783" s="109">
        <f t="shared" si="194"/>
        <v>0</v>
      </c>
      <c r="R1783" s="109">
        <f t="shared" si="195"/>
        <v>0</v>
      </c>
      <c r="S1783" s="425"/>
    </row>
    <row r="1784" spans="1:19" x14ac:dyDescent="0.3">
      <c r="A1784" s="421"/>
      <c r="B1784" s="424"/>
      <c r="C1784" s="421"/>
      <c r="D1784" s="421"/>
      <c r="E1784" s="421"/>
      <c r="F1784" s="421"/>
      <c r="G1784" s="421"/>
      <c r="H1784" s="421"/>
      <c r="I1784" s="220">
        <f>IF(B1784&gt;A_Stammdaten!$B$12,0,SUM(C1784,D1784,F1784,G1784)-SUM(E1784,H1784))</f>
        <v>0</v>
      </c>
      <c r="J1784" s="109">
        <f>IF(B1784&gt;2020,HLOOKUP(A_Stammdaten!$B$12,$L$4:$R$2504,ROW(B1784)-3,FALSE)+IF(OR(B1784=0,A_Stammdaten!$B$12&lt;B1784),0,I1784*1/20),0)</f>
        <v>0</v>
      </c>
      <c r="K1784" s="109">
        <f>IF(B1784&gt;2020,HLOOKUP(A_Stammdaten!$B$12,$L$4:$R$2504,ROW(B1784)-3,FALSE),0)</f>
        <v>0</v>
      </c>
      <c r="L1784" s="109">
        <f t="shared" si="189"/>
        <v>0</v>
      </c>
      <c r="M1784" s="109">
        <f t="shared" si="190"/>
        <v>0</v>
      </c>
      <c r="N1784" s="109">
        <f t="shared" si="191"/>
        <v>0</v>
      </c>
      <c r="O1784" s="109">
        <f t="shared" si="192"/>
        <v>0</v>
      </c>
      <c r="P1784" s="109">
        <f t="shared" si="193"/>
        <v>0</v>
      </c>
      <c r="Q1784" s="109">
        <f t="shared" si="194"/>
        <v>0</v>
      </c>
      <c r="R1784" s="109">
        <f t="shared" si="195"/>
        <v>0</v>
      </c>
      <c r="S1784" s="425"/>
    </row>
    <row r="1785" spans="1:19" x14ac:dyDescent="0.3">
      <c r="A1785" s="421"/>
      <c r="B1785" s="424"/>
      <c r="C1785" s="421"/>
      <c r="D1785" s="421"/>
      <c r="E1785" s="421"/>
      <c r="F1785" s="421"/>
      <c r="G1785" s="421"/>
      <c r="H1785" s="421"/>
      <c r="I1785" s="220">
        <f>IF(B1785&gt;A_Stammdaten!$B$12,0,SUM(C1785,D1785,F1785,G1785)-SUM(E1785,H1785))</f>
        <v>0</v>
      </c>
      <c r="J1785" s="109">
        <f>IF(B1785&gt;2020,HLOOKUP(A_Stammdaten!$B$12,$L$4:$R$2504,ROW(B1785)-3,FALSE)+IF(OR(B1785=0,A_Stammdaten!$B$12&lt;B1785),0,I1785*1/20),0)</f>
        <v>0</v>
      </c>
      <c r="K1785" s="109">
        <f>IF(B1785&gt;2020,HLOOKUP(A_Stammdaten!$B$12,$L$4:$R$2504,ROW(B1785)-3,FALSE),0)</f>
        <v>0</v>
      </c>
      <c r="L1785" s="109">
        <f t="shared" si="189"/>
        <v>0</v>
      </c>
      <c r="M1785" s="109">
        <f t="shared" si="190"/>
        <v>0</v>
      </c>
      <c r="N1785" s="109">
        <f t="shared" si="191"/>
        <v>0</v>
      </c>
      <c r="O1785" s="109">
        <f t="shared" si="192"/>
        <v>0</v>
      </c>
      <c r="P1785" s="109">
        <f t="shared" si="193"/>
        <v>0</v>
      </c>
      <c r="Q1785" s="109">
        <f t="shared" si="194"/>
        <v>0</v>
      </c>
      <c r="R1785" s="109">
        <f t="shared" si="195"/>
        <v>0</v>
      </c>
      <c r="S1785" s="425"/>
    </row>
    <row r="1786" spans="1:19" x14ac:dyDescent="0.3">
      <c r="A1786" s="421"/>
      <c r="B1786" s="424"/>
      <c r="C1786" s="421"/>
      <c r="D1786" s="421"/>
      <c r="E1786" s="421"/>
      <c r="F1786" s="421"/>
      <c r="G1786" s="421"/>
      <c r="H1786" s="421"/>
      <c r="I1786" s="220">
        <f>IF(B1786&gt;A_Stammdaten!$B$12,0,SUM(C1786,D1786,F1786,G1786)-SUM(E1786,H1786))</f>
        <v>0</v>
      </c>
      <c r="J1786" s="109">
        <f>IF(B1786&gt;2020,HLOOKUP(A_Stammdaten!$B$12,$L$4:$R$2504,ROW(B1786)-3,FALSE)+IF(OR(B1786=0,A_Stammdaten!$B$12&lt;B1786),0,I1786*1/20),0)</f>
        <v>0</v>
      </c>
      <c r="K1786" s="109">
        <f>IF(B1786&gt;2020,HLOOKUP(A_Stammdaten!$B$12,$L$4:$R$2504,ROW(B1786)-3,FALSE),0)</f>
        <v>0</v>
      </c>
      <c r="L1786" s="109">
        <f t="shared" si="189"/>
        <v>0</v>
      </c>
      <c r="M1786" s="109">
        <f t="shared" si="190"/>
        <v>0</v>
      </c>
      <c r="N1786" s="109">
        <f t="shared" si="191"/>
        <v>0</v>
      </c>
      <c r="O1786" s="109">
        <f t="shared" si="192"/>
        <v>0</v>
      </c>
      <c r="P1786" s="109">
        <f t="shared" si="193"/>
        <v>0</v>
      </c>
      <c r="Q1786" s="109">
        <f t="shared" si="194"/>
        <v>0</v>
      </c>
      <c r="R1786" s="109">
        <f t="shared" si="195"/>
        <v>0</v>
      </c>
      <c r="S1786" s="425"/>
    </row>
    <row r="1787" spans="1:19" x14ac:dyDescent="0.3">
      <c r="A1787" s="421"/>
      <c r="B1787" s="424"/>
      <c r="C1787" s="421"/>
      <c r="D1787" s="421"/>
      <c r="E1787" s="421"/>
      <c r="F1787" s="421"/>
      <c r="G1787" s="421"/>
      <c r="H1787" s="421"/>
      <c r="I1787" s="220">
        <f>IF(B1787&gt;A_Stammdaten!$B$12,0,SUM(C1787,D1787,F1787,G1787)-SUM(E1787,H1787))</f>
        <v>0</v>
      </c>
      <c r="J1787" s="109">
        <f>IF(B1787&gt;2020,HLOOKUP(A_Stammdaten!$B$12,$L$4:$R$2504,ROW(B1787)-3,FALSE)+IF(OR(B1787=0,A_Stammdaten!$B$12&lt;B1787),0,I1787*1/20),0)</f>
        <v>0</v>
      </c>
      <c r="K1787" s="109">
        <f>IF(B1787&gt;2020,HLOOKUP(A_Stammdaten!$B$12,$L$4:$R$2504,ROW(B1787)-3,FALSE),0)</f>
        <v>0</v>
      </c>
      <c r="L1787" s="109">
        <f t="shared" si="189"/>
        <v>0</v>
      </c>
      <c r="M1787" s="109">
        <f t="shared" si="190"/>
        <v>0</v>
      </c>
      <c r="N1787" s="109">
        <f t="shared" si="191"/>
        <v>0</v>
      </c>
      <c r="O1787" s="109">
        <f t="shared" si="192"/>
        <v>0</v>
      </c>
      <c r="P1787" s="109">
        <f t="shared" si="193"/>
        <v>0</v>
      </c>
      <c r="Q1787" s="109">
        <f t="shared" si="194"/>
        <v>0</v>
      </c>
      <c r="R1787" s="109">
        <f t="shared" si="195"/>
        <v>0</v>
      </c>
      <c r="S1787" s="425"/>
    </row>
    <row r="1788" spans="1:19" x14ac:dyDescent="0.3">
      <c r="A1788" s="421"/>
      <c r="B1788" s="424"/>
      <c r="C1788" s="421"/>
      <c r="D1788" s="421"/>
      <c r="E1788" s="421"/>
      <c r="F1788" s="421"/>
      <c r="G1788" s="421"/>
      <c r="H1788" s="421"/>
      <c r="I1788" s="220">
        <f>IF(B1788&gt;A_Stammdaten!$B$12,0,SUM(C1788,D1788,F1788,G1788)-SUM(E1788,H1788))</f>
        <v>0</v>
      </c>
      <c r="J1788" s="109">
        <f>IF(B1788&gt;2020,HLOOKUP(A_Stammdaten!$B$12,$L$4:$R$2504,ROW(B1788)-3,FALSE)+IF(OR(B1788=0,A_Stammdaten!$B$12&lt;B1788),0,I1788*1/20),0)</f>
        <v>0</v>
      </c>
      <c r="K1788" s="109">
        <f>IF(B1788&gt;2020,HLOOKUP(A_Stammdaten!$B$12,$L$4:$R$2504,ROW(B1788)-3,FALSE),0)</f>
        <v>0</v>
      </c>
      <c r="L1788" s="109">
        <f t="shared" si="189"/>
        <v>0</v>
      </c>
      <c r="M1788" s="109">
        <f t="shared" si="190"/>
        <v>0</v>
      </c>
      <c r="N1788" s="109">
        <f t="shared" si="191"/>
        <v>0</v>
      </c>
      <c r="O1788" s="109">
        <f t="shared" si="192"/>
        <v>0</v>
      </c>
      <c r="P1788" s="109">
        <f t="shared" si="193"/>
        <v>0</v>
      </c>
      <c r="Q1788" s="109">
        <f t="shared" si="194"/>
        <v>0</v>
      </c>
      <c r="R1788" s="109">
        <f t="shared" si="195"/>
        <v>0</v>
      </c>
      <c r="S1788" s="425"/>
    </row>
    <row r="1789" spans="1:19" x14ac:dyDescent="0.3">
      <c r="A1789" s="421"/>
      <c r="B1789" s="424"/>
      <c r="C1789" s="421"/>
      <c r="D1789" s="421"/>
      <c r="E1789" s="421"/>
      <c r="F1789" s="421"/>
      <c r="G1789" s="421"/>
      <c r="H1789" s="421"/>
      <c r="I1789" s="220">
        <f>IF(B1789&gt;A_Stammdaten!$B$12,0,SUM(C1789,D1789,F1789,G1789)-SUM(E1789,H1789))</f>
        <v>0</v>
      </c>
      <c r="J1789" s="109">
        <f>IF(B1789&gt;2020,HLOOKUP(A_Stammdaten!$B$12,$L$4:$R$2504,ROW(B1789)-3,FALSE)+IF(OR(B1789=0,A_Stammdaten!$B$12&lt;B1789),0,I1789*1/20),0)</f>
        <v>0</v>
      </c>
      <c r="K1789" s="109">
        <f>IF(B1789&gt;2020,HLOOKUP(A_Stammdaten!$B$12,$L$4:$R$2504,ROW(B1789)-3,FALSE),0)</f>
        <v>0</v>
      </c>
      <c r="L1789" s="109">
        <f t="shared" si="189"/>
        <v>0</v>
      </c>
      <c r="M1789" s="109">
        <f t="shared" si="190"/>
        <v>0</v>
      </c>
      <c r="N1789" s="109">
        <f t="shared" si="191"/>
        <v>0</v>
      </c>
      <c r="O1789" s="109">
        <f t="shared" si="192"/>
        <v>0</v>
      </c>
      <c r="P1789" s="109">
        <f t="shared" si="193"/>
        <v>0</v>
      </c>
      <c r="Q1789" s="109">
        <f t="shared" si="194"/>
        <v>0</v>
      </c>
      <c r="R1789" s="109">
        <f t="shared" si="195"/>
        <v>0</v>
      </c>
      <c r="S1789" s="425"/>
    </row>
    <row r="1790" spans="1:19" x14ac:dyDescent="0.3">
      <c r="A1790" s="421"/>
      <c r="B1790" s="424"/>
      <c r="C1790" s="421"/>
      <c r="D1790" s="421"/>
      <c r="E1790" s="421"/>
      <c r="F1790" s="421"/>
      <c r="G1790" s="421"/>
      <c r="H1790" s="421"/>
      <c r="I1790" s="220">
        <f>IF(B1790&gt;A_Stammdaten!$B$12,0,SUM(C1790,D1790,F1790,G1790)-SUM(E1790,H1790))</f>
        <v>0</v>
      </c>
      <c r="J1790" s="109">
        <f>IF(B1790&gt;2020,HLOOKUP(A_Stammdaten!$B$12,$L$4:$R$2504,ROW(B1790)-3,FALSE)+IF(OR(B1790=0,A_Stammdaten!$B$12&lt;B1790),0,I1790*1/20),0)</f>
        <v>0</v>
      </c>
      <c r="K1790" s="109">
        <f>IF(B1790&gt;2020,HLOOKUP(A_Stammdaten!$B$12,$L$4:$R$2504,ROW(B1790)-3,FALSE),0)</f>
        <v>0</v>
      </c>
      <c r="L1790" s="109">
        <f t="shared" si="189"/>
        <v>0</v>
      </c>
      <c r="M1790" s="109">
        <f t="shared" si="190"/>
        <v>0</v>
      </c>
      <c r="N1790" s="109">
        <f t="shared" si="191"/>
        <v>0</v>
      </c>
      <c r="O1790" s="109">
        <f t="shared" si="192"/>
        <v>0</v>
      </c>
      <c r="P1790" s="109">
        <f t="shared" si="193"/>
        <v>0</v>
      </c>
      <c r="Q1790" s="109">
        <f t="shared" si="194"/>
        <v>0</v>
      </c>
      <c r="R1790" s="109">
        <f t="shared" si="195"/>
        <v>0</v>
      </c>
      <c r="S1790" s="425"/>
    </row>
    <row r="1791" spans="1:19" x14ac:dyDescent="0.3">
      <c r="A1791" s="421"/>
      <c r="B1791" s="424"/>
      <c r="C1791" s="421"/>
      <c r="D1791" s="421"/>
      <c r="E1791" s="421"/>
      <c r="F1791" s="421"/>
      <c r="G1791" s="421"/>
      <c r="H1791" s="421"/>
      <c r="I1791" s="220">
        <f>IF(B1791&gt;A_Stammdaten!$B$12,0,SUM(C1791,D1791,F1791,G1791)-SUM(E1791,H1791))</f>
        <v>0</v>
      </c>
      <c r="J1791" s="109">
        <f>IF(B1791&gt;2020,HLOOKUP(A_Stammdaten!$B$12,$L$4:$R$2504,ROW(B1791)-3,FALSE)+IF(OR(B1791=0,A_Stammdaten!$B$12&lt;B1791),0,I1791*1/20),0)</f>
        <v>0</v>
      </c>
      <c r="K1791" s="109">
        <f>IF(B1791&gt;2020,HLOOKUP(A_Stammdaten!$B$12,$L$4:$R$2504,ROW(B1791)-3,FALSE),0)</f>
        <v>0</v>
      </c>
      <c r="L1791" s="109">
        <f t="shared" si="189"/>
        <v>0</v>
      </c>
      <c r="M1791" s="109">
        <f t="shared" si="190"/>
        <v>0</v>
      </c>
      <c r="N1791" s="109">
        <f t="shared" si="191"/>
        <v>0</v>
      </c>
      <c r="O1791" s="109">
        <f t="shared" si="192"/>
        <v>0</v>
      </c>
      <c r="P1791" s="109">
        <f t="shared" si="193"/>
        <v>0</v>
      </c>
      <c r="Q1791" s="109">
        <f t="shared" si="194"/>
        <v>0</v>
      </c>
      <c r="R1791" s="109">
        <f t="shared" si="195"/>
        <v>0</v>
      </c>
      <c r="S1791" s="425"/>
    </row>
    <row r="1792" spans="1:19" x14ac:dyDescent="0.3">
      <c r="A1792" s="421"/>
      <c r="B1792" s="424"/>
      <c r="C1792" s="421"/>
      <c r="D1792" s="421"/>
      <c r="E1792" s="421"/>
      <c r="F1792" s="421"/>
      <c r="G1792" s="421"/>
      <c r="H1792" s="421"/>
      <c r="I1792" s="220">
        <f>IF(B1792&gt;A_Stammdaten!$B$12,0,SUM(C1792,D1792,F1792,G1792)-SUM(E1792,H1792))</f>
        <v>0</v>
      </c>
      <c r="J1792" s="109">
        <f>IF(B1792&gt;2020,HLOOKUP(A_Stammdaten!$B$12,$L$4:$R$2504,ROW(B1792)-3,FALSE)+IF(OR(B1792=0,A_Stammdaten!$B$12&lt;B1792),0,I1792*1/20),0)</f>
        <v>0</v>
      </c>
      <c r="K1792" s="109">
        <f>IF(B1792&gt;2020,HLOOKUP(A_Stammdaten!$B$12,$L$4:$R$2504,ROW(B1792)-3,FALSE),0)</f>
        <v>0</v>
      </c>
      <c r="L1792" s="109">
        <f t="shared" si="189"/>
        <v>0</v>
      </c>
      <c r="M1792" s="109">
        <f t="shared" si="190"/>
        <v>0</v>
      </c>
      <c r="N1792" s="109">
        <f t="shared" si="191"/>
        <v>0</v>
      </c>
      <c r="O1792" s="109">
        <f t="shared" si="192"/>
        <v>0</v>
      </c>
      <c r="P1792" s="109">
        <f t="shared" si="193"/>
        <v>0</v>
      </c>
      <c r="Q1792" s="109">
        <f t="shared" si="194"/>
        <v>0</v>
      </c>
      <c r="R1792" s="109">
        <f t="shared" si="195"/>
        <v>0</v>
      </c>
      <c r="S1792" s="425"/>
    </row>
    <row r="1793" spans="1:19" x14ac:dyDescent="0.3">
      <c r="A1793" s="421"/>
      <c r="B1793" s="424"/>
      <c r="C1793" s="421"/>
      <c r="D1793" s="421"/>
      <c r="E1793" s="421"/>
      <c r="F1793" s="421"/>
      <c r="G1793" s="421"/>
      <c r="H1793" s="421"/>
      <c r="I1793" s="220">
        <f>IF(B1793&gt;A_Stammdaten!$B$12,0,SUM(C1793,D1793,F1793,G1793)-SUM(E1793,H1793))</f>
        <v>0</v>
      </c>
      <c r="J1793" s="109">
        <f>IF(B1793&gt;2020,HLOOKUP(A_Stammdaten!$B$12,$L$4:$R$2504,ROW(B1793)-3,FALSE)+IF(OR(B1793=0,A_Stammdaten!$B$12&lt;B1793),0,I1793*1/20),0)</f>
        <v>0</v>
      </c>
      <c r="K1793" s="109">
        <f>IF(B1793&gt;2020,HLOOKUP(A_Stammdaten!$B$12,$L$4:$R$2504,ROW(B1793)-3,FALSE),0)</f>
        <v>0</v>
      </c>
      <c r="L1793" s="109">
        <f t="shared" si="189"/>
        <v>0</v>
      </c>
      <c r="M1793" s="109">
        <f t="shared" si="190"/>
        <v>0</v>
      </c>
      <c r="N1793" s="109">
        <f t="shared" si="191"/>
        <v>0</v>
      </c>
      <c r="O1793" s="109">
        <f t="shared" si="192"/>
        <v>0</v>
      </c>
      <c r="P1793" s="109">
        <f t="shared" si="193"/>
        <v>0</v>
      </c>
      <c r="Q1793" s="109">
        <f t="shared" si="194"/>
        <v>0</v>
      </c>
      <c r="R1793" s="109">
        <f t="shared" si="195"/>
        <v>0</v>
      </c>
      <c r="S1793" s="425"/>
    </row>
    <row r="1794" spans="1:19" x14ac:dyDescent="0.3">
      <c r="A1794" s="421"/>
      <c r="B1794" s="424"/>
      <c r="C1794" s="421"/>
      <c r="D1794" s="421"/>
      <c r="E1794" s="421"/>
      <c r="F1794" s="421"/>
      <c r="G1794" s="421"/>
      <c r="H1794" s="421"/>
      <c r="I1794" s="220">
        <f>IF(B1794&gt;A_Stammdaten!$B$12,0,SUM(C1794,D1794,F1794,G1794)-SUM(E1794,H1794))</f>
        <v>0</v>
      </c>
      <c r="J1794" s="109">
        <f>IF(B1794&gt;2020,HLOOKUP(A_Stammdaten!$B$12,$L$4:$R$2504,ROW(B1794)-3,FALSE)+IF(OR(B1794=0,A_Stammdaten!$B$12&lt;B1794),0,I1794*1/20),0)</f>
        <v>0</v>
      </c>
      <c r="K1794" s="109">
        <f>IF(B1794&gt;2020,HLOOKUP(A_Stammdaten!$B$12,$L$4:$R$2504,ROW(B1794)-3,FALSE),0)</f>
        <v>0</v>
      </c>
      <c r="L1794" s="109">
        <f t="shared" si="189"/>
        <v>0</v>
      </c>
      <c r="M1794" s="109">
        <f t="shared" si="190"/>
        <v>0</v>
      </c>
      <c r="N1794" s="109">
        <f t="shared" si="191"/>
        <v>0</v>
      </c>
      <c r="O1794" s="109">
        <f t="shared" si="192"/>
        <v>0</v>
      </c>
      <c r="P1794" s="109">
        <f t="shared" si="193"/>
        <v>0</v>
      </c>
      <c r="Q1794" s="109">
        <f t="shared" si="194"/>
        <v>0</v>
      </c>
      <c r="R1794" s="109">
        <f t="shared" si="195"/>
        <v>0</v>
      </c>
      <c r="S1794" s="425"/>
    </row>
    <row r="1795" spans="1:19" x14ac:dyDescent="0.3">
      <c r="A1795" s="421"/>
      <c r="B1795" s="424"/>
      <c r="C1795" s="421"/>
      <c r="D1795" s="421"/>
      <c r="E1795" s="421"/>
      <c r="F1795" s="421"/>
      <c r="G1795" s="421"/>
      <c r="H1795" s="421"/>
      <c r="I1795" s="220">
        <f>IF(B1795&gt;A_Stammdaten!$B$12,0,SUM(C1795,D1795,F1795,G1795)-SUM(E1795,H1795))</f>
        <v>0</v>
      </c>
      <c r="J1795" s="109">
        <f>IF(B1795&gt;2020,HLOOKUP(A_Stammdaten!$B$12,$L$4:$R$2504,ROW(B1795)-3,FALSE)+IF(OR(B1795=0,A_Stammdaten!$B$12&lt;B1795),0,I1795*1/20),0)</f>
        <v>0</v>
      </c>
      <c r="K1795" s="109">
        <f>IF(B1795&gt;2020,HLOOKUP(A_Stammdaten!$B$12,$L$4:$R$2504,ROW(B1795)-3,FALSE),0)</f>
        <v>0</v>
      </c>
      <c r="L1795" s="109">
        <f t="shared" si="189"/>
        <v>0</v>
      </c>
      <c r="M1795" s="109">
        <f t="shared" si="190"/>
        <v>0</v>
      </c>
      <c r="N1795" s="109">
        <f t="shared" si="191"/>
        <v>0</v>
      </c>
      <c r="O1795" s="109">
        <f t="shared" si="192"/>
        <v>0</v>
      </c>
      <c r="P1795" s="109">
        <f t="shared" si="193"/>
        <v>0</v>
      </c>
      <c r="Q1795" s="109">
        <f t="shared" si="194"/>
        <v>0</v>
      </c>
      <c r="R1795" s="109">
        <f t="shared" si="195"/>
        <v>0</v>
      </c>
      <c r="S1795" s="425"/>
    </row>
    <row r="1796" spans="1:19" x14ac:dyDescent="0.3">
      <c r="A1796" s="421"/>
      <c r="B1796" s="424"/>
      <c r="C1796" s="421"/>
      <c r="D1796" s="421"/>
      <c r="E1796" s="421"/>
      <c r="F1796" s="421"/>
      <c r="G1796" s="421"/>
      <c r="H1796" s="421"/>
      <c r="I1796" s="220">
        <f>IF(B1796&gt;A_Stammdaten!$B$12,0,SUM(C1796,D1796,F1796,G1796)-SUM(E1796,H1796))</f>
        <v>0</v>
      </c>
      <c r="J1796" s="109">
        <f>IF(B1796&gt;2020,HLOOKUP(A_Stammdaten!$B$12,$L$4:$R$2504,ROW(B1796)-3,FALSE)+IF(OR(B1796=0,A_Stammdaten!$B$12&lt;B1796),0,I1796*1/20),0)</f>
        <v>0</v>
      </c>
      <c r="K1796" s="109">
        <f>IF(B1796&gt;2020,HLOOKUP(A_Stammdaten!$B$12,$L$4:$R$2504,ROW(B1796)-3,FALSE),0)</f>
        <v>0</v>
      </c>
      <c r="L1796" s="109">
        <f t="shared" si="189"/>
        <v>0</v>
      </c>
      <c r="M1796" s="109">
        <f t="shared" si="190"/>
        <v>0</v>
      </c>
      <c r="N1796" s="109">
        <f t="shared" si="191"/>
        <v>0</v>
      </c>
      <c r="O1796" s="109">
        <f t="shared" si="192"/>
        <v>0</v>
      </c>
      <c r="P1796" s="109">
        <f t="shared" si="193"/>
        <v>0</v>
      </c>
      <c r="Q1796" s="109">
        <f t="shared" si="194"/>
        <v>0</v>
      </c>
      <c r="R1796" s="109">
        <f t="shared" si="195"/>
        <v>0</v>
      </c>
      <c r="S1796" s="425"/>
    </row>
    <row r="1797" spans="1:19" x14ac:dyDescent="0.3">
      <c r="A1797" s="421"/>
      <c r="B1797" s="424"/>
      <c r="C1797" s="421"/>
      <c r="D1797" s="421"/>
      <c r="E1797" s="421"/>
      <c r="F1797" s="421"/>
      <c r="G1797" s="421"/>
      <c r="H1797" s="421"/>
      <c r="I1797" s="220">
        <f>IF(B1797&gt;A_Stammdaten!$B$12,0,SUM(C1797,D1797,F1797,G1797)-SUM(E1797,H1797))</f>
        <v>0</v>
      </c>
      <c r="J1797" s="109">
        <f>IF(B1797&gt;2020,HLOOKUP(A_Stammdaten!$B$12,$L$4:$R$2504,ROW(B1797)-3,FALSE)+IF(OR(B1797=0,A_Stammdaten!$B$12&lt;B1797),0,I1797*1/20),0)</f>
        <v>0</v>
      </c>
      <c r="K1797" s="109">
        <f>IF(B1797&gt;2020,HLOOKUP(A_Stammdaten!$B$12,$L$4:$R$2504,ROW(B1797)-3,FALSE),0)</f>
        <v>0</v>
      </c>
      <c r="L1797" s="109">
        <f t="shared" si="189"/>
        <v>0</v>
      </c>
      <c r="M1797" s="109">
        <f t="shared" si="190"/>
        <v>0</v>
      </c>
      <c r="N1797" s="109">
        <f t="shared" si="191"/>
        <v>0</v>
      </c>
      <c r="O1797" s="109">
        <f t="shared" si="192"/>
        <v>0</v>
      </c>
      <c r="P1797" s="109">
        <f t="shared" si="193"/>
        <v>0</v>
      </c>
      <c r="Q1797" s="109">
        <f t="shared" si="194"/>
        <v>0</v>
      </c>
      <c r="R1797" s="109">
        <f t="shared" si="195"/>
        <v>0</v>
      </c>
      <c r="S1797" s="425"/>
    </row>
    <row r="1798" spans="1:19" x14ac:dyDescent="0.3">
      <c r="A1798" s="421"/>
      <c r="B1798" s="424"/>
      <c r="C1798" s="421"/>
      <c r="D1798" s="421"/>
      <c r="E1798" s="421"/>
      <c r="F1798" s="421"/>
      <c r="G1798" s="421"/>
      <c r="H1798" s="421"/>
      <c r="I1798" s="220">
        <f>IF(B1798&gt;A_Stammdaten!$B$12,0,SUM(C1798,D1798,F1798,G1798)-SUM(E1798,H1798))</f>
        <v>0</v>
      </c>
      <c r="J1798" s="109">
        <f>IF(B1798&gt;2020,HLOOKUP(A_Stammdaten!$B$12,$L$4:$R$2504,ROW(B1798)-3,FALSE)+IF(OR(B1798=0,A_Stammdaten!$B$12&lt;B1798),0,I1798*1/20),0)</f>
        <v>0</v>
      </c>
      <c r="K1798" s="109">
        <f>IF(B1798&gt;2020,HLOOKUP(A_Stammdaten!$B$12,$L$4:$R$2504,ROW(B1798)-3,FALSE),0)</f>
        <v>0</v>
      </c>
      <c r="L1798" s="109">
        <f t="shared" ref="L1798:L1861" si="196">IF(B1798&gt;2020,IF(OR($I1798=0,L$4&lt;$B1798,$B1798=0,20-(L$4-$B1798)=0),0,$I1798*(19-(L$4-$B1798))/20),0)</f>
        <v>0</v>
      </c>
      <c r="M1798" s="109">
        <f t="shared" ref="M1798:M1861" si="197">IF(B1798&gt;2020,IF(OR($I1798=0,M$4&lt;$B1798,$B1798=0,20-(M$4-$B1798)=0),0,$I1798*(19-(M$4-$B1798))/20),0)</f>
        <v>0</v>
      </c>
      <c r="N1798" s="109">
        <f t="shared" ref="N1798:N1861" si="198">IF(B1798&gt;2020,IF(OR($I1798=0,N$4&lt;$B1798,$B1798=0,20-(N$4-$B1798)=0),0,$I1798*(19-(N$4-$B1798))/20),0)</f>
        <v>0</v>
      </c>
      <c r="O1798" s="109">
        <f t="shared" ref="O1798:O1861" si="199">IF(B1798&gt;2020,IF(OR($I1798=0,O$4&lt;$B1798,$B1798=0,20-(O$4-$B1798)=0),0,$I1798*(19-(O$4-$B1798))/20),0)</f>
        <v>0</v>
      </c>
      <c r="P1798" s="109">
        <f t="shared" ref="P1798:P1861" si="200">IF(B1798&gt;2020,IF(OR($I1798=0,P$4&lt;$B1798,$B1798=0,20-(P$4-$B1798)=0),0,$I1798*(19-(P$4-$B1798))/20),0)</f>
        <v>0</v>
      </c>
      <c r="Q1798" s="109">
        <f t="shared" ref="Q1798:Q1861" si="201">IF(B1798&gt;2020,IF(OR($I1798=0,Q$4&lt;$B1798,$B1798=0,20-(Q$4-$B1798)=0),0,$I1798*(19-(Q$4-$B1798))/20),0)</f>
        <v>0</v>
      </c>
      <c r="R1798" s="109">
        <f t="shared" ref="R1798:R1861" si="202">IF(B1798&gt;2020,IF(OR($I1798=0,R$4&lt;$B1798,$B1798=0,20-(R$4-$B1798)=0),0,$I1798*(19-(R$4-$B1798))/20),0)</f>
        <v>0</v>
      </c>
      <c r="S1798" s="425"/>
    </row>
    <row r="1799" spans="1:19" x14ac:dyDescent="0.3">
      <c r="A1799" s="421"/>
      <c r="B1799" s="424"/>
      <c r="C1799" s="421"/>
      <c r="D1799" s="421"/>
      <c r="E1799" s="421"/>
      <c r="F1799" s="421"/>
      <c r="G1799" s="421"/>
      <c r="H1799" s="421"/>
      <c r="I1799" s="220">
        <f>IF(B1799&gt;A_Stammdaten!$B$12,0,SUM(C1799,D1799,F1799,G1799)-SUM(E1799,H1799))</f>
        <v>0</v>
      </c>
      <c r="J1799" s="109">
        <f>IF(B1799&gt;2020,HLOOKUP(A_Stammdaten!$B$12,$L$4:$R$2504,ROW(B1799)-3,FALSE)+IF(OR(B1799=0,A_Stammdaten!$B$12&lt;B1799),0,I1799*1/20),0)</f>
        <v>0</v>
      </c>
      <c r="K1799" s="109">
        <f>IF(B1799&gt;2020,HLOOKUP(A_Stammdaten!$B$12,$L$4:$R$2504,ROW(B1799)-3,FALSE),0)</f>
        <v>0</v>
      </c>
      <c r="L1799" s="109">
        <f t="shared" si="196"/>
        <v>0</v>
      </c>
      <c r="M1799" s="109">
        <f t="shared" si="197"/>
        <v>0</v>
      </c>
      <c r="N1799" s="109">
        <f t="shared" si="198"/>
        <v>0</v>
      </c>
      <c r="O1799" s="109">
        <f t="shared" si="199"/>
        <v>0</v>
      </c>
      <c r="P1799" s="109">
        <f t="shared" si="200"/>
        <v>0</v>
      </c>
      <c r="Q1799" s="109">
        <f t="shared" si="201"/>
        <v>0</v>
      </c>
      <c r="R1799" s="109">
        <f t="shared" si="202"/>
        <v>0</v>
      </c>
      <c r="S1799" s="425"/>
    </row>
    <row r="1800" spans="1:19" x14ac:dyDescent="0.3">
      <c r="A1800" s="421"/>
      <c r="B1800" s="424"/>
      <c r="C1800" s="421"/>
      <c r="D1800" s="421"/>
      <c r="E1800" s="421"/>
      <c r="F1800" s="421"/>
      <c r="G1800" s="421"/>
      <c r="H1800" s="421"/>
      <c r="I1800" s="220">
        <f>IF(B1800&gt;A_Stammdaten!$B$12,0,SUM(C1800,D1800,F1800,G1800)-SUM(E1800,H1800))</f>
        <v>0</v>
      </c>
      <c r="J1800" s="109">
        <f>IF(B1800&gt;2020,HLOOKUP(A_Stammdaten!$B$12,$L$4:$R$2504,ROW(B1800)-3,FALSE)+IF(OR(B1800=0,A_Stammdaten!$B$12&lt;B1800),0,I1800*1/20),0)</f>
        <v>0</v>
      </c>
      <c r="K1800" s="109">
        <f>IF(B1800&gt;2020,HLOOKUP(A_Stammdaten!$B$12,$L$4:$R$2504,ROW(B1800)-3,FALSE),0)</f>
        <v>0</v>
      </c>
      <c r="L1800" s="109">
        <f t="shared" si="196"/>
        <v>0</v>
      </c>
      <c r="M1800" s="109">
        <f t="shared" si="197"/>
        <v>0</v>
      </c>
      <c r="N1800" s="109">
        <f t="shared" si="198"/>
        <v>0</v>
      </c>
      <c r="O1800" s="109">
        <f t="shared" si="199"/>
        <v>0</v>
      </c>
      <c r="P1800" s="109">
        <f t="shared" si="200"/>
        <v>0</v>
      </c>
      <c r="Q1800" s="109">
        <f t="shared" si="201"/>
        <v>0</v>
      </c>
      <c r="R1800" s="109">
        <f t="shared" si="202"/>
        <v>0</v>
      </c>
      <c r="S1800" s="425"/>
    </row>
    <row r="1801" spans="1:19" x14ac:dyDescent="0.3">
      <c r="A1801" s="421"/>
      <c r="B1801" s="424"/>
      <c r="C1801" s="421"/>
      <c r="D1801" s="421"/>
      <c r="E1801" s="421"/>
      <c r="F1801" s="421"/>
      <c r="G1801" s="421"/>
      <c r="H1801" s="421"/>
      <c r="I1801" s="220">
        <f>IF(B1801&gt;A_Stammdaten!$B$12,0,SUM(C1801,D1801,F1801,G1801)-SUM(E1801,H1801))</f>
        <v>0</v>
      </c>
      <c r="J1801" s="109">
        <f>IF(B1801&gt;2020,HLOOKUP(A_Stammdaten!$B$12,$L$4:$R$2504,ROW(B1801)-3,FALSE)+IF(OR(B1801=0,A_Stammdaten!$B$12&lt;B1801),0,I1801*1/20),0)</f>
        <v>0</v>
      </c>
      <c r="K1801" s="109">
        <f>IF(B1801&gt;2020,HLOOKUP(A_Stammdaten!$B$12,$L$4:$R$2504,ROW(B1801)-3,FALSE),0)</f>
        <v>0</v>
      </c>
      <c r="L1801" s="109">
        <f t="shared" si="196"/>
        <v>0</v>
      </c>
      <c r="M1801" s="109">
        <f t="shared" si="197"/>
        <v>0</v>
      </c>
      <c r="N1801" s="109">
        <f t="shared" si="198"/>
        <v>0</v>
      </c>
      <c r="O1801" s="109">
        <f t="shared" si="199"/>
        <v>0</v>
      </c>
      <c r="P1801" s="109">
        <f t="shared" si="200"/>
        <v>0</v>
      </c>
      <c r="Q1801" s="109">
        <f t="shared" si="201"/>
        <v>0</v>
      </c>
      <c r="R1801" s="109">
        <f t="shared" si="202"/>
        <v>0</v>
      </c>
      <c r="S1801" s="425"/>
    </row>
    <row r="1802" spans="1:19" x14ac:dyDescent="0.3">
      <c r="A1802" s="421"/>
      <c r="B1802" s="424"/>
      <c r="C1802" s="421"/>
      <c r="D1802" s="421"/>
      <c r="E1802" s="421"/>
      <c r="F1802" s="421"/>
      <c r="G1802" s="421"/>
      <c r="H1802" s="421"/>
      <c r="I1802" s="220">
        <f>IF(B1802&gt;A_Stammdaten!$B$12,0,SUM(C1802,D1802,F1802,G1802)-SUM(E1802,H1802))</f>
        <v>0</v>
      </c>
      <c r="J1802" s="109">
        <f>IF(B1802&gt;2020,HLOOKUP(A_Stammdaten!$B$12,$L$4:$R$2504,ROW(B1802)-3,FALSE)+IF(OR(B1802=0,A_Stammdaten!$B$12&lt;B1802),0,I1802*1/20),0)</f>
        <v>0</v>
      </c>
      <c r="K1802" s="109">
        <f>IF(B1802&gt;2020,HLOOKUP(A_Stammdaten!$B$12,$L$4:$R$2504,ROW(B1802)-3,FALSE),0)</f>
        <v>0</v>
      </c>
      <c r="L1802" s="109">
        <f t="shared" si="196"/>
        <v>0</v>
      </c>
      <c r="M1802" s="109">
        <f t="shared" si="197"/>
        <v>0</v>
      </c>
      <c r="N1802" s="109">
        <f t="shared" si="198"/>
        <v>0</v>
      </c>
      <c r="O1802" s="109">
        <f t="shared" si="199"/>
        <v>0</v>
      </c>
      <c r="P1802" s="109">
        <f t="shared" si="200"/>
        <v>0</v>
      </c>
      <c r="Q1802" s="109">
        <f t="shared" si="201"/>
        <v>0</v>
      </c>
      <c r="R1802" s="109">
        <f t="shared" si="202"/>
        <v>0</v>
      </c>
      <c r="S1802" s="425"/>
    </row>
    <row r="1803" spans="1:19" x14ac:dyDescent="0.3">
      <c r="A1803" s="421"/>
      <c r="B1803" s="424"/>
      <c r="C1803" s="421"/>
      <c r="D1803" s="421"/>
      <c r="E1803" s="421"/>
      <c r="F1803" s="421"/>
      <c r="G1803" s="421"/>
      <c r="H1803" s="421"/>
      <c r="I1803" s="220">
        <f>IF(B1803&gt;A_Stammdaten!$B$12,0,SUM(C1803,D1803,F1803,G1803)-SUM(E1803,H1803))</f>
        <v>0</v>
      </c>
      <c r="J1803" s="109">
        <f>IF(B1803&gt;2020,HLOOKUP(A_Stammdaten!$B$12,$L$4:$R$2504,ROW(B1803)-3,FALSE)+IF(OR(B1803=0,A_Stammdaten!$B$12&lt;B1803),0,I1803*1/20),0)</f>
        <v>0</v>
      </c>
      <c r="K1803" s="109">
        <f>IF(B1803&gt;2020,HLOOKUP(A_Stammdaten!$B$12,$L$4:$R$2504,ROW(B1803)-3,FALSE),0)</f>
        <v>0</v>
      </c>
      <c r="L1803" s="109">
        <f t="shared" si="196"/>
        <v>0</v>
      </c>
      <c r="M1803" s="109">
        <f t="shared" si="197"/>
        <v>0</v>
      </c>
      <c r="N1803" s="109">
        <f t="shared" si="198"/>
        <v>0</v>
      </c>
      <c r="O1803" s="109">
        <f t="shared" si="199"/>
        <v>0</v>
      </c>
      <c r="P1803" s="109">
        <f t="shared" si="200"/>
        <v>0</v>
      </c>
      <c r="Q1803" s="109">
        <f t="shared" si="201"/>
        <v>0</v>
      </c>
      <c r="R1803" s="109">
        <f t="shared" si="202"/>
        <v>0</v>
      </c>
      <c r="S1803" s="425"/>
    </row>
    <row r="1804" spans="1:19" x14ac:dyDescent="0.3">
      <c r="A1804" s="421"/>
      <c r="B1804" s="424"/>
      <c r="C1804" s="421"/>
      <c r="D1804" s="421"/>
      <c r="E1804" s="421"/>
      <c r="F1804" s="421"/>
      <c r="G1804" s="421"/>
      <c r="H1804" s="421"/>
      <c r="I1804" s="220">
        <f>IF(B1804&gt;A_Stammdaten!$B$12,0,SUM(C1804,D1804,F1804,G1804)-SUM(E1804,H1804))</f>
        <v>0</v>
      </c>
      <c r="J1804" s="109">
        <f>IF(B1804&gt;2020,HLOOKUP(A_Stammdaten!$B$12,$L$4:$R$2504,ROW(B1804)-3,FALSE)+IF(OR(B1804=0,A_Stammdaten!$B$12&lt;B1804),0,I1804*1/20),0)</f>
        <v>0</v>
      </c>
      <c r="K1804" s="109">
        <f>IF(B1804&gt;2020,HLOOKUP(A_Stammdaten!$B$12,$L$4:$R$2504,ROW(B1804)-3,FALSE),0)</f>
        <v>0</v>
      </c>
      <c r="L1804" s="109">
        <f t="shared" si="196"/>
        <v>0</v>
      </c>
      <c r="M1804" s="109">
        <f t="shared" si="197"/>
        <v>0</v>
      </c>
      <c r="N1804" s="109">
        <f t="shared" si="198"/>
        <v>0</v>
      </c>
      <c r="O1804" s="109">
        <f t="shared" si="199"/>
        <v>0</v>
      </c>
      <c r="P1804" s="109">
        <f t="shared" si="200"/>
        <v>0</v>
      </c>
      <c r="Q1804" s="109">
        <f t="shared" si="201"/>
        <v>0</v>
      </c>
      <c r="R1804" s="109">
        <f t="shared" si="202"/>
        <v>0</v>
      </c>
      <c r="S1804" s="425"/>
    </row>
    <row r="1805" spans="1:19" x14ac:dyDescent="0.3">
      <c r="A1805" s="421"/>
      <c r="B1805" s="424"/>
      <c r="C1805" s="421"/>
      <c r="D1805" s="421"/>
      <c r="E1805" s="421"/>
      <c r="F1805" s="421"/>
      <c r="G1805" s="421"/>
      <c r="H1805" s="421"/>
      <c r="I1805" s="220">
        <f>IF(B1805&gt;A_Stammdaten!$B$12,0,SUM(C1805,D1805,F1805,G1805)-SUM(E1805,H1805))</f>
        <v>0</v>
      </c>
      <c r="J1805" s="109">
        <f>IF(B1805&gt;2020,HLOOKUP(A_Stammdaten!$B$12,$L$4:$R$2504,ROW(B1805)-3,FALSE)+IF(OR(B1805=0,A_Stammdaten!$B$12&lt;B1805),0,I1805*1/20),0)</f>
        <v>0</v>
      </c>
      <c r="K1805" s="109">
        <f>IF(B1805&gt;2020,HLOOKUP(A_Stammdaten!$B$12,$L$4:$R$2504,ROW(B1805)-3,FALSE),0)</f>
        <v>0</v>
      </c>
      <c r="L1805" s="109">
        <f t="shared" si="196"/>
        <v>0</v>
      </c>
      <c r="M1805" s="109">
        <f t="shared" si="197"/>
        <v>0</v>
      </c>
      <c r="N1805" s="109">
        <f t="shared" si="198"/>
        <v>0</v>
      </c>
      <c r="O1805" s="109">
        <f t="shared" si="199"/>
        <v>0</v>
      </c>
      <c r="P1805" s="109">
        <f t="shared" si="200"/>
        <v>0</v>
      </c>
      <c r="Q1805" s="109">
        <f t="shared" si="201"/>
        <v>0</v>
      </c>
      <c r="R1805" s="109">
        <f t="shared" si="202"/>
        <v>0</v>
      </c>
      <c r="S1805" s="425"/>
    </row>
    <row r="1806" spans="1:19" x14ac:dyDescent="0.3">
      <c r="A1806" s="421"/>
      <c r="B1806" s="424"/>
      <c r="C1806" s="421"/>
      <c r="D1806" s="421"/>
      <c r="E1806" s="421"/>
      <c r="F1806" s="421"/>
      <c r="G1806" s="421"/>
      <c r="H1806" s="421"/>
      <c r="I1806" s="220">
        <f>IF(B1806&gt;A_Stammdaten!$B$12,0,SUM(C1806,D1806,F1806,G1806)-SUM(E1806,H1806))</f>
        <v>0</v>
      </c>
      <c r="J1806" s="109">
        <f>IF(B1806&gt;2020,HLOOKUP(A_Stammdaten!$B$12,$L$4:$R$2504,ROW(B1806)-3,FALSE)+IF(OR(B1806=0,A_Stammdaten!$B$12&lt;B1806),0,I1806*1/20),0)</f>
        <v>0</v>
      </c>
      <c r="K1806" s="109">
        <f>IF(B1806&gt;2020,HLOOKUP(A_Stammdaten!$B$12,$L$4:$R$2504,ROW(B1806)-3,FALSE),0)</f>
        <v>0</v>
      </c>
      <c r="L1806" s="109">
        <f t="shared" si="196"/>
        <v>0</v>
      </c>
      <c r="M1806" s="109">
        <f t="shared" si="197"/>
        <v>0</v>
      </c>
      <c r="N1806" s="109">
        <f t="shared" si="198"/>
        <v>0</v>
      </c>
      <c r="O1806" s="109">
        <f t="shared" si="199"/>
        <v>0</v>
      </c>
      <c r="P1806" s="109">
        <f t="shared" si="200"/>
        <v>0</v>
      </c>
      <c r="Q1806" s="109">
        <f t="shared" si="201"/>
        <v>0</v>
      </c>
      <c r="R1806" s="109">
        <f t="shared" si="202"/>
        <v>0</v>
      </c>
      <c r="S1806" s="425"/>
    </row>
    <row r="1807" spans="1:19" x14ac:dyDescent="0.3">
      <c r="A1807" s="421"/>
      <c r="B1807" s="424"/>
      <c r="C1807" s="421"/>
      <c r="D1807" s="421"/>
      <c r="E1807" s="421"/>
      <c r="F1807" s="421"/>
      <c r="G1807" s="421"/>
      <c r="H1807" s="421"/>
      <c r="I1807" s="220">
        <f>IF(B1807&gt;A_Stammdaten!$B$12,0,SUM(C1807,D1807,F1807,G1807)-SUM(E1807,H1807))</f>
        <v>0</v>
      </c>
      <c r="J1807" s="109">
        <f>IF(B1807&gt;2020,HLOOKUP(A_Stammdaten!$B$12,$L$4:$R$2504,ROW(B1807)-3,FALSE)+IF(OR(B1807=0,A_Stammdaten!$B$12&lt;B1807),0,I1807*1/20),0)</f>
        <v>0</v>
      </c>
      <c r="K1807" s="109">
        <f>IF(B1807&gt;2020,HLOOKUP(A_Stammdaten!$B$12,$L$4:$R$2504,ROW(B1807)-3,FALSE),0)</f>
        <v>0</v>
      </c>
      <c r="L1807" s="109">
        <f t="shared" si="196"/>
        <v>0</v>
      </c>
      <c r="M1807" s="109">
        <f t="shared" si="197"/>
        <v>0</v>
      </c>
      <c r="N1807" s="109">
        <f t="shared" si="198"/>
        <v>0</v>
      </c>
      <c r="O1807" s="109">
        <f t="shared" si="199"/>
        <v>0</v>
      </c>
      <c r="P1807" s="109">
        <f t="shared" si="200"/>
        <v>0</v>
      </c>
      <c r="Q1807" s="109">
        <f t="shared" si="201"/>
        <v>0</v>
      </c>
      <c r="R1807" s="109">
        <f t="shared" si="202"/>
        <v>0</v>
      </c>
      <c r="S1807" s="425"/>
    </row>
    <row r="1808" spans="1:19" x14ac:dyDescent="0.3">
      <c r="A1808" s="421"/>
      <c r="B1808" s="424"/>
      <c r="C1808" s="421"/>
      <c r="D1808" s="421"/>
      <c r="E1808" s="421"/>
      <c r="F1808" s="421"/>
      <c r="G1808" s="421"/>
      <c r="H1808" s="421"/>
      <c r="I1808" s="220">
        <f>IF(B1808&gt;A_Stammdaten!$B$12,0,SUM(C1808,D1808,F1808,G1808)-SUM(E1808,H1808))</f>
        <v>0</v>
      </c>
      <c r="J1808" s="109">
        <f>IF(B1808&gt;2020,HLOOKUP(A_Stammdaten!$B$12,$L$4:$R$2504,ROW(B1808)-3,FALSE)+IF(OR(B1808=0,A_Stammdaten!$B$12&lt;B1808),0,I1808*1/20),0)</f>
        <v>0</v>
      </c>
      <c r="K1808" s="109">
        <f>IF(B1808&gt;2020,HLOOKUP(A_Stammdaten!$B$12,$L$4:$R$2504,ROW(B1808)-3,FALSE),0)</f>
        <v>0</v>
      </c>
      <c r="L1808" s="109">
        <f t="shared" si="196"/>
        <v>0</v>
      </c>
      <c r="M1808" s="109">
        <f t="shared" si="197"/>
        <v>0</v>
      </c>
      <c r="N1808" s="109">
        <f t="shared" si="198"/>
        <v>0</v>
      </c>
      <c r="O1808" s="109">
        <f t="shared" si="199"/>
        <v>0</v>
      </c>
      <c r="P1808" s="109">
        <f t="shared" si="200"/>
        <v>0</v>
      </c>
      <c r="Q1808" s="109">
        <f t="shared" si="201"/>
        <v>0</v>
      </c>
      <c r="R1808" s="109">
        <f t="shared" si="202"/>
        <v>0</v>
      </c>
      <c r="S1808" s="425"/>
    </row>
    <row r="1809" spans="1:19" x14ac:dyDescent="0.3">
      <c r="A1809" s="421"/>
      <c r="B1809" s="424"/>
      <c r="C1809" s="421"/>
      <c r="D1809" s="421"/>
      <c r="E1809" s="421"/>
      <c r="F1809" s="421"/>
      <c r="G1809" s="421"/>
      <c r="H1809" s="421"/>
      <c r="I1809" s="220">
        <f>IF(B1809&gt;A_Stammdaten!$B$12,0,SUM(C1809,D1809,F1809,G1809)-SUM(E1809,H1809))</f>
        <v>0</v>
      </c>
      <c r="J1809" s="109">
        <f>IF(B1809&gt;2020,HLOOKUP(A_Stammdaten!$B$12,$L$4:$R$2504,ROW(B1809)-3,FALSE)+IF(OR(B1809=0,A_Stammdaten!$B$12&lt;B1809),0,I1809*1/20),0)</f>
        <v>0</v>
      </c>
      <c r="K1809" s="109">
        <f>IF(B1809&gt;2020,HLOOKUP(A_Stammdaten!$B$12,$L$4:$R$2504,ROW(B1809)-3,FALSE),0)</f>
        <v>0</v>
      </c>
      <c r="L1809" s="109">
        <f t="shared" si="196"/>
        <v>0</v>
      </c>
      <c r="M1809" s="109">
        <f t="shared" si="197"/>
        <v>0</v>
      </c>
      <c r="N1809" s="109">
        <f t="shared" si="198"/>
        <v>0</v>
      </c>
      <c r="O1809" s="109">
        <f t="shared" si="199"/>
        <v>0</v>
      </c>
      <c r="P1809" s="109">
        <f t="shared" si="200"/>
        <v>0</v>
      </c>
      <c r="Q1809" s="109">
        <f t="shared" si="201"/>
        <v>0</v>
      </c>
      <c r="R1809" s="109">
        <f t="shared" si="202"/>
        <v>0</v>
      </c>
      <c r="S1809" s="425"/>
    </row>
    <row r="1810" spans="1:19" x14ac:dyDescent="0.3">
      <c r="A1810" s="421"/>
      <c r="B1810" s="424"/>
      <c r="C1810" s="421"/>
      <c r="D1810" s="421"/>
      <c r="E1810" s="421"/>
      <c r="F1810" s="421"/>
      <c r="G1810" s="421"/>
      <c r="H1810" s="421"/>
      <c r="I1810" s="220">
        <f>IF(B1810&gt;A_Stammdaten!$B$12,0,SUM(C1810,D1810,F1810,G1810)-SUM(E1810,H1810))</f>
        <v>0</v>
      </c>
      <c r="J1810" s="109">
        <f>IF(B1810&gt;2020,HLOOKUP(A_Stammdaten!$B$12,$L$4:$R$2504,ROW(B1810)-3,FALSE)+IF(OR(B1810=0,A_Stammdaten!$B$12&lt;B1810),0,I1810*1/20),0)</f>
        <v>0</v>
      </c>
      <c r="K1810" s="109">
        <f>IF(B1810&gt;2020,HLOOKUP(A_Stammdaten!$B$12,$L$4:$R$2504,ROW(B1810)-3,FALSE),0)</f>
        <v>0</v>
      </c>
      <c r="L1810" s="109">
        <f t="shared" si="196"/>
        <v>0</v>
      </c>
      <c r="M1810" s="109">
        <f t="shared" si="197"/>
        <v>0</v>
      </c>
      <c r="N1810" s="109">
        <f t="shared" si="198"/>
        <v>0</v>
      </c>
      <c r="O1810" s="109">
        <f t="shared" si="199"/>
        <v>0</v>
      </c>
      <c r="P1810" s="109">
        <f t="shared" si="200"/>
        <v>0</v>
      </c>
      <c r="Q1810" s="109">
        <f t="shared" si="201"/>
        <v>0</v>
      </c>
      <c r="R1810" s="109">
        <f t="shared" si="202"/>
        <v>0</v>
      </c>
      <c r="S1810" s="425"/>
    </row>
    <row r="1811" spans="1:19" x14ac:dyDescent="0.3">
      <c r="A1811" s="421"/>
      <c r="B1811" s="424"/>
      <c r="C1811" s="421"/>
      <c r="D1811" s="421"/>
      <c r="E1811" s="421"/>
      <c r="F1811" s="421"/>
      <c r="G1811" s="421"/>
      <c r="H1811" s="421"/>
      <c r="I1811" s="220">
        <f>IF(B1811&gt;A_Stammdaten!$B$12,0,SUM(C1811,D1811,F1811,G1811)-SUM(E1811,H1811))</f>
        <v>0</v>
      </c>
      <c r="J1811" s="109">
        <f>IF(B1811&gt;2020,HLOOKUP(A_Stammdaten!$B$12,$L$4:$R$2504,ROW(B1811)-3,FALSE)+IF(OR(B1811=0,A_Stammdaten!$B$12&lt;B1811),0,I1811*1/20),0)</f>
        <v>0</v>
      </c>
      <c r="K1811" s="109">
        <f>IF(B1811&gt;2020,HLOOKUP(A_Stammdaten!$B$12,$L$4:$R$2504,ROW(B1811)-3,FALSE),0)</f>
        <v>0</v>
      </c>
      <c r="L1811" s="109">
        <f t="shared" si="196"/>
        <v>0</v>
      </c>
      <c r="M1811" s="109">
        <f t="shared" si="197"/>
        <v>0</v>
      </c>
      <c r="N1811" s="109">
        <f t="shared" si="198"/>
        <v>0</v>
      </c>
      <c r="O1811" s="109">
        <f t="shared" si="199"/>
        <v>0</v>
      </c>
      <c r="P1811" s="109">
        <f t="shared" si="200"/>
        <v>0</v>
      </c>
      <c r="Q1811" s="109">
        <f t="shared" si="201"/>
        <v>0</v>
      </c>
      <c r="R1811" s="109">
        <f t="shared" si="202"/>
        <v>0</v>
      </c>
      <c r="S1811" s="425"/>
    </row>
    <row r="1812" spans="1:19" x14ac:dyDescent="0.3">
      <c r="A1812" s="421"/>
      <c r="B1812" s="424"/>
      <c r="C1812" s="421"/>
      <c r="D1812" s="421"/>
      <c r="E1812" s="421"/>
      <c r="F1812" s="421"/>
      <c r="G1812" s="421"/>
      <c r="H1812" s="421"/>
      <c r="I1812" s="220">
        <f>IF(B1812&gt;A_Stammdaten!$B$12,0,SUM(C1812,D1812,F1812,G1812)-SUM(E1812,H1812))</f>
        <v>0</v>
      </c>
      <c r="J1812" s="109">
        <f>IF(B1812&gt;2020,HLOOKUP(A_Stammdaten!$B$12,$L$4:$R$2504,ROW(B1812)-3,FALSE)+IF(OR(B1812=0,A_Stammdaten!$B$12&lt;B1812),0,I1812*1/20),0)</f>
        <v>0</v>
      </c>
      <c r="K1812" s="109">
        <f>IF(B1812&gt;2020,HLOOKUP(A_Stammdaten!$B$12,$L$4:$R$2504,ROW(B1812)-3,FALSE),0)</f>
        <v>0</v>
      </c>
      <c r="L1812" s="109">
        <f t="shared" si="196"/>
        <v>0</v>
      </c>
      <c r="M1812" s="109">
        <f t="shared" si="197"/>
        <v>0</v>
      </c>
      <c r="N1812" s="109">
        <f t="shared" si="198"/>
        <v>0</v>
      </c>
      <c r="O1812" s="109">
        <f t="shared" si="199"/>
        <v>0</v>
      </c>
      <c r="P1812" s="109">
        <f t="shared" si="200"/>
        <v>0</v>
      </c>
      <c r="Q1812" s="109">
        <f t="shared" si="201"/>
        <v>0</v>
      </c>
      <c r="R1812" s="109">
        <f t="shared" si="202"/>
        <v>0</v>
      </c>
      <c r="S1812" s="425"/>
    </row>
    <row r="1813" spans="1:19" x14ac:dyDescent="0.3">
      <c r="A1813" s="421"/>
      <c r="B1813" s="424"/>
      <c r="C1813" s="421"/>
      <c r="D1813" s="421"/>
      <c r="E1813" s="421"/>
      <c r="F1813" s="421"/>
      <c r="G1813" s="421"/>
      <c r="H1813" s="421"/>
      <c r="I1813" s="220">
        <f>IF(B1813&gt;A_Stammdaten!$B$12,0,SUM(C1813,D1813,F1813,G1813)-SUM(E1813,H1813))</f>
        <v>0</v>
      </c>
      <c r="J1813" s="109">
        <f>IF(B1813&gt;2020,HLOOKUP(A_Stammdaten!$B$12,$L$4:$R$2504,ROW(B1813)-3,FALSE)+IF(OR(B1813=0,A_Stammdaten!$B$12&lt;B1813),0,I1813*1/20),0)</f>
        <v>0</v>
      </c>
      <c r="K1813" s="109">
        <f>IF(B1813&gt;2020,HLOOKUP(A_Stammdaten!$B$12,$L$4:$R$2504,ROW(B1813)-3,FALSE),0)</f>
        <v>0</v>
      </c>
      <c r="L1813" s="109">
        <f t="shared" si="196"/>
        <v>0</v>
      </c>
      <c r="M1813" s="109">
        <f t="shared" si="197"/>
        <v>0</v>
      </c>
      <c r="N1813" s="109">
        <f t="shared" si="198"/>
        <v>0</v>
      </c>
      <c r="O1813" s="109">
        <f t="shared" si="199"/>
        <v>0</v>
      </c>
      <c r="P1813" s="109">
        <f t="shared" si="200"/>
        <v>0</v>
      </c>
      <c r="Q1813" s="109">
        <f t="shared" si="201"/>
        <v>0</v>
      </c>
      <c r="R1813" s="109">
        <f t="shared" si="202"/>
        <v>0</v>
      </c>
      <c r="S1813" s="425"/>
    </row>
    <row r="1814" spans="1:19" x14ac:dyDescent="0.3">
      <c r="A1814" s="421"/>
      <c r="B1814" s="424"/>
      <c r="C1814" s="421"/>
      <c r="D1814" s="421"/>
      <c r="E1814" s="421"/>
      <c r="F1814" s="421"/>
      <c r="G1814" s="421"/>
      <c r="H1814" s="421"/>
      <c r="I1814" s="220">
        <f>IF(B1814&gt;A_Stammdaten!$B$12,0,SUM(C1814,D1814,F1814,G1814)-SUM(E1814,H1814))</f>
        <v>0</v>
      </c>
      <c r="J1814" s="109">
        <f>IF(B1814&gt;2020,HLOOKUP(A_Stammdaten!$B$12,$L$4:$R$2504,ROW(B1814)-3,FALSE)+IF(OR(B1814=0,A_Stammdaten!$B$12&lt;B1814),0,I1814*1/20),0)</f>
        <v>0</v>
      </c>
      <c r="K1814" s="109">
        <f>IF(B1814&gt;2020,HLOOKUP(A_Stammdaten!$B$12,$L$4:$R$2504,ROW(B1814)-3,FALSE),0)</f>
        <v>0</v>
      </c>
      <c r="L1814" s="109">
        <f t="shared" si="196"/>
        <v>0</v>
      </c>
      <c r="M1814" s="109">
        <f t="shared" si="197"/>
        <v>0</v>
      </c>
      <c r="N1814" s="109">
        <f t="shared" si="198"/>
        <v>0</v>
      </c>
      <c r="O1814" s="109">
        <f t="shared" si="199"/>
        <v>0</v>
      </c>
      <c r="P1814" s="109">
        <f t="shared" si="200"/>
        <v>0</v>
      </c>
      <c r="Q1814" s="109">
        <f t="shared" si="201"/>
        <v>0</v>
      </c>
      <c r="R1814" s="109">
        <f t="shared" si="202"/>
        <v>0</v>
      </c>
      <c r="S1814" s="425"/>
    </row>
    <row r="1815" spans="1:19" x14ac:dyDescent="0.3">
      <c r="A1815" s="421"/>
      <c r="B1815" s="424"/>
      <c r="C1815" s="421"/>
      <c r="D1815" s="421"/>
      <c r="E1815" s="421"/>
      <c r="F1815" s="421"/>
      <c r="G1815" s="421"/>
      <c r="H1815" s="421"/>
      <c r="I1815" s="220">
        <f>IF(B1815&gt;A_Stammdaten!$B$12,0,SUM(C1815,D1815,F1815,G1815)-SUM(E1815,H1815))</f>
        <v>0</v>
      </c>
      <c r="J1815" s="109">
        <f>IF(B1815&gt;2020,HLOOKUP(A_Stammdaten!$B$12,$L$4:$R$2504,ROW(B1815)-3,FALSE)+IF(OR(B1815=0,A_Stammdaten!$B$12&lt;B1815),0,I1815*1/20),0)</f>
        <v>0</v>
      </c>
      <c r="K1815" s="109">
        <f>IF(B1815&gt;2020,HLOOKUP(A_Stammdaten!$B$12,$L$4:$R$2504,ROW(B1815)-3,FALSE),0)</f>
        <v>0</v>
      </c>
      <c r="L1815" s="109">
        <f t="shared" si="196"/>
        <v>0</v>
      </c>
      <c r="M1815" s="109">
        <f t="shared" si="197"/>
        <v>0</v>
      </c>
      <c r="N1815" s="109">
        <f t="shared" si="198"/>
        <v>0</v>
      </c>
      <c r="O1815" s="109">
        <f t="shared" si="199"/>
        <v>0</v>
      </c>
      <c r="P1815" s="109">
        <f t="shared" si="200"/>
        <v>0</v>
      </c>
      <c r="Q1815" s="109">
        <f t="shared" si="201"/>
        <v>0</v>
      </c>
      <c r="R1815" s="109">
        <f t="shared" si="202"/>
        <v>0</v>
      </c>
      <c r="S1815" s="425"/>
    </row>
    <row r="1816" spans="1:19" x14ac:dyDescent="0.3">
      <c r="A1816" s="421"/>
      <c r="B1816" s="424"/>
      <c r="C1816" s="421"/>
      <c r="D1816" s="421"/>
      <c r="E1816" s="421"/>
      <c r="F1816" s="421"/>
      <c r="G1816" s="421"/>
      <c r="H1816" s="421"/>
      <c r="I1816" s="220">
        <f>IF(B1816&gt;A_Stammdaten!$B$12,0,SUM(C1816,D1816,F1816,G1816)-SUM(E1816,H1816))</f>
        <v>0</v>
      </c>
      <c r="J1816" s="109">
        <f>IF(B1816&gt;2020,HLOOKUP(A_Stammdaten!$B$12,$L$4:$R$2504,ROW(B1816)-3,FALSE)+IF(OR(B1816=0,A_Stammdaten!$B$12&lt;B1816),0,I1816*1/20),0)</f>
        <v>0</v>
      </c>
      <c r="K1816" s="109">
        <f>IF(B1816&gt;2020,HLOOKUP(A_Stammdaten!$B$12,$L$4:$R$2504,ROW(B1816)-3,FALSE),0)</f>
        <v>0</v>
      </c>
      <c r="L1816" s="109">
        <f t="shared" si="196"/>
        <v>0</v>
      </c>
      <c r="M1816" s="109">
        <f t="shared" si="197"/>
        <v>0</v>
      </c>
      <c r="N1816" s="109">
        <f t="shared" si="198"/>
        <v>0</v>
      </c>
      <c r="O1816" s="109">
        <f t="shared" si="199"/>
        <v>0</v>
      </c>
      <c r="P1816" s="109">
        <f t="shared" si="200"/>
        <v>0</v>
      </c>
      <c r="Q1816" s="109">
        <f t="shared" si="201"/>
        <v>0</v>
      </c>
      <c r="R1816" s="109">
        <f t="shared" si="202"/>
        <v>0</v>
      </c>
      <c r="S1816" s="425"/>
    </row>
    <row r="1817" spans="1:19" x14ac:dyDescent="0.3">
      <c r="A1817" s="421"/>
      <c r="B1817" s="424"/>
      <c r="C1817" s="421"/>
      <c r="D1817" s="421"/>
      <c r="E1817" s="421"/>
      <c r="F1817" s="421"/>
      <c r="G1817" s="421"/>
      <c r="H1817" s="421"/>
      <c r="I1817" s="220">
        <f>IF(B1817&gt;A_Stammdaten!$B$12,0,SUM(C1817,D1817,F1817,G1817)-SUM(E1817,H1817))</f>
        <v>0</v>
      </c>
      <c r="J1817" s="109">
        <f>IF(B1817&gt;2020,HLOOKUP(A_Stammdaten!$B$12,$L$4:$R$2504,ROW(B1817)-3,FALSE)+IF(OR(B1817=0,A_Stammdaten!$B$12&lt;B1817),0,I1817*1/20),0)</f>
        <v>0</v>
      </c>
      <c r="K1817" s="109">
        <f>IF(B1817&gt;2020,HLOOKUP(A_Stammdaten!$B$12,$L$4:$R$2504,ROW(B1817)-3,FALSE),0)</f>
        <v>0</v>
      </c>
      <c r="L1817" s="109">
        <f t="shared" si="196"/>
        <v>0</v>
      </c>
      <c r="M1817" s="109">
        <f t="shared" si="197"/>
        <v>0</v>
      </c>
      <c r="N1817" s="109">
        <f t="shared" si="198"/>
        <v>0</v>
      </c>
      <c r="O1817" s="109">
        <f t="shared" si="199"/>
        <v>0</v>
      </c>
      <c r="P1817" s="109">
        <f t="shared" si="200"/>
        <v>0</v>
      </c>
      <c r="Q1817" s="109">
        <f t="shared" si="201"/>
        <v>0</v>
      </c>
      <c r="R1817" s="109">
        <f t="shared" si="202"/>
        <v>0</v>
      </c>
      <c r="S1817" s="425"/>
    </row>
    <row r="1818" spans="1:19" x14ac:dyDescent="0.3">
      <c r="A1818" s="421"/>
      <c r="B1818" s="424"/>
      <c r="C1818" s="421"/>
      <c r="D1818" s="421"/>
      <c r="E1818" s="421"/>
      <c r="F1818" s="421"/>
      <c r="G1818" s="421"/>
      <c r="H1818" s="421"/>
      <c r="I1818" s="220">
        <f>IF(B1818&gt;A_Stammdaten!$B$12,0,SUM(C1818,D1818,F1818,G1818)-SUM(E1818,H1818))</f>
        <v>0</v>
      </c>
      <c r="J1818" s="109">
        <f>IF(B1818&gt;2020,HLOOKUP(A_Stammdaten!$B$12,$L$4:$R$2504,ROW(B1818)-3,FALSE)+IF(OR(B1818=0,A_Stammdaten!$B$12&lt;B1818),0,I1818*1/20),0)</f>
        <v>0</v>
      </c>
      <c r="K1818" s="109">
        <f>IF(B1818&gt;2020,HLOOKUP(A_Stammdaten!$B$12,$L$4:$R$2504,ROW(B1818)-3,FALSE),0)</f>
        <v>0</v>
      </c>
      <c r="L1818" s="109">
        <f t="shared" si="196"/>
        <v>0</v>
      </c>
      <c r="M1818" s="109">
        <f t="shared" si="197"/>
        <v>0</v>
      </c>
      <c r="N1818" s="109">
        <f t="shared" si="198"/>
        <v>0</v>
      </c>
      <c r="O1818" s="109">
        <f t="shared" si="199"/>
        <v>0</v>
      </c>
      <c r="P1818" s="109">
        <f t="shared" si="200"/>
        <v>0</v>
      </c>
      <c r="Q1818" s="109">
        <f t="shared" si="201"/>
        <v>0</v>
      </c>
      <c r="R1818" s="109">
        <f t="shared" si="202"/>
        <v>0</v>
      </c>
      <c r="S1818" s="425"/>
    </row>
    <row r="1819" spans="1:19" x14ac:dyDescent="0.3">
      <c r="A1819" s="421"/>
      <c r="B1819" s="424"/>
      <c r="C1819" s="421"/>
      <c r="D1819" s="421"/>
      <c r="E1819" s="421"/>
      <c r="F1819" s="421"/>
      <c r="G1819" s="421"/>
      <c r="H1819" s="421"/>
      <c r="I1819" s="220">
        <f>IF(B1819&gt;A_Stammdaten!$B$12,0,SUM(C1819,D1819,F1819,G1819)-SUM(E1819,H1819))</f>
        <v>0</v>
      </c>
      <c r="J1819" s="109">
        <f>IF(B1819&gt;2020,HLOOKUP(A_Stammdaten!$B$12,$L$4:$R$2504,ROW(B1819)-3,FALSE)+IF(OR(B1819=0,A_Stammdaten!$B$12&lt;B1819),0,I1819*1/20),0)</f>
        <v>0</v>
      </c>
      <c r="K1819" s="109">
        <f>IF(B1819&gt;2020,HLOOKUP(A_Stammdaten!$B$12,$L$4:$R$2504,ROW(B1819)-3,FALSE),0)</f>
        <v>0</v>
      </c>
      <c r="L1819" s="109">
        <f t="shared" si="196"/>
        <v>0</v>
      </c>
      <c r="M1819" s="109">
        <f t="shared" si="197"/>
        <v>0</v>
      </c>
      <c r="N1819" s="109">
        <f t="shared" si="198"/>
        <v>0</v>
      </c>
      <c r="O1819" s="109">
        <f t="shared" si="199"/>
        <v>0</v>
      </c>
      <c r="P1819" s="109">
        <f t="shared" si="200"/>
        <v>0</v>
      </c>
      <c r="Q1819" s="109">
        <f t="shared" si="201"/>
        <v>0</v>
      </c>
      <c r="R1819" s="109">
        <f t="shared" si="202"/>
        <v>0</v>
      </c>
      <c r="S1819" s="425"/>
    </row>
    <row r="1820" spans="1:19" x14ac:dyDescent="0.3">
      <c r="A1820" s="421"/>
      <c r="B1820" s="424"/>
      <c r="C1820" s="421"/>
      <c r="D1820" s="421"/>
      <c r="E1820" s="421"/>
      <c r="F1820" s="421"/>
      <c r="G1820" s="421"/>
      <c r="H1820" s="421"/>
      <c r="I1820" s="220">
        <f>IF(B1820&gt;A_Stammdaten!$B$12,0,SUM(C1820,D1820,F1820,G1820)-SUM(E1820,H1820))</f>
        <v>0</v>
      </c>
      <c r="J1820" s="109">
        <f>IF(B1820&gt;2020,HLOOKUP(A_Stammdaten!$B$12,$L$4:$R$2504,ROW(B1820)-3,FALSE)+IF(OR(B1820=0,A_Stammdaten!$B$12&lt;B1820),0,I1820*1/20),0)</f>
        <v>0</v>
      </c>
      <c r="K1820" s="109">
        <f>IF(B1820&gt;2020,HLOOKUP(A_Stammdaten!$B$12,$L$4:$R$2504,ROW(B1820)-3,FALSE),0)</f>
        <v>0</v>
      </c>
      <c r="L1820" s="109">
        <f t="shared" si="196"/>
        <v>0</v>
      </c>
      <c r="M1820" s="109">
        <f t="shared" si="197"/>
        <v>0</v>
      </c>
      <c r="N1820" s="109">
        <f t="shared" si="198"/>
        <v>0</v>
      </c>
      <c r="O1820" s="109">
        <f t="shared" si="199"/>
        <v>0</v>
      </c>
      <c r="P1820" s="109">
        <f t="shared" si="200"/>
        <v>0</v>
      </c>
      <c r="Q1820" s="109">
        <f t="shared" si="201"/>
        <v>0</v>
      </c>
      <c r="R1820" s="109">
        <f t="shared" si="202"/>
        <v>0</v>
      </c>
      <c r="S1820" s="425"/>
    </row>
    <row r="1821" spans="1:19" x14ac:dyDescent="0.3">
      <c r="A1821" s="421"/>
      <c r="B1821" s="424"/>
      <c r="C1821" s="421"/>
      <c r="D1821" s="421"/>
      <c r="E1821" s="421"/>
      <c r="F1821" s="421"/>
      <c r="G1821" s="421"/>
      <c r="H1821" s="421"/>
      <c r="I1821" s="220">
        <f>IF(B1821&gt;A_Stammdaten!$B$12,0,SUM(C1821,D1821,F1821,G1821)-SUM(E1821,H1821))</f>
        <v>0</v>
      </c>
      <c r="J1821" s="109">
        <f>IF(B1821&gt;2020,HLOOKUP(A_Stammdaten!$B$12,$L$4:$R$2504,ROW(B1821)-3,FALSE)+IF(OR(B1821=0,A_Stammdaten!$B$12&lt;B1821),0,I1821*1/20),0)</f>
        <v>0</v>
      </c>
      <c r="K1821" s="109">
        <f>IF(B1821&gt;2020,HLOOKUP(A_Stammdaten!$B$12,$L$4:$R$2504,ROW(B1821)-3,FALSE),0)</f>
        <v>0</v>
      </c>
      <c r="L1821" s="109">
        <f t="shared" si="196"/>
        <v>0</v>
      </c>
      <c r="M1821" s="109">
        <f t="shared" si="197"/>
        <v>0</v>
      </c>
      <c r="N1821" s="109">
        <f t="shared" si="198"/>
        <v>0</v>
      </c>
      <c r="O1821" s="109">
        <f t="shared" si="199"/>
        <v>0</v>
      </c>
      <c r="P1821" s="109">
        <f t="shared" si="200"/>
        <v>0</v>
      </c>
      <c r="Q1821" s="109">
        <f t="shared" si="201"/>
        <v>0</v>
      </c>
      <c r="R1821" s="109">
        <f t="shared" si="202"/>
        <v>0</v>
      </c>
      <c r="S1821" s="425"/>
    </row>
    <row r="1822" spans="1:19" x14ac:dyDescent="0.3">
      <c r="A1822" s="421"/>
      <c r="B1822" s="424"/>
      <c r="C1822" s="421"/>
      <c r="D1822" s="421"/>
      <c r="E1822" s="421"/>
      <c r="F1822" s="421"/>
      <c r="G1822" s="421"/>
      <c r="H1822" s="421"/>
      <c r="I1822" s="220">
        <f>IF(B1822&gt;A_Stammdaten!$B$12,0,SUM(C1822,D1822,F1822,G1822)-SUM(E1822,H1822))</f>
        <v>0</v>
      </c>
      <c r="J1822" s="109">
        <f>IF(B1822&gt;2020,HLOOKUP(A_Stammdaten!$B$12,$L$4:$R$2504,ROW(B1822)-3,FALSE)+IF(OR(B1822=0,A_Stammdaten!$B$12&lt;B1822),0,I1822*1/20),0)</f>
        <v>0</v>
      </c>
      <c r="K1822" s="109">
        <f>IF(B1822&gt;2020,HLOOKUP(A_Stammdaten!$B$12,$L$4:$R$2504,ROW(B1822)-3,FALSE),0)</f>
        <v>0</v>
      </c>
      <c r="L1822" s="109">
        <f t="shared" si="196"/>
        <v>0</v>
      </c>
      <c r="M1822" s="109">
        <f t="shared" si="197"/>
        <v>0</v>
      </c>
      <c r="N1822" s="109">
        <f t="shared" si="198"/>
        <v>0</v>
      </c>
      <c r="O1822" s="109">
        <f t="shared" si="199"/>
        <v>0</v>
      </c>
      <c r="P1822" s="109">
        <f t="shared" si="200"/>
        <v>0</v>
      </c>
      <c r="Q1822" s="109">
        <f t="shared" si="201"/>
        <v>0</v>
      </c>
      <c r="R1822" s="109">
        <f t="shared" si="202"/>
        <v>0</v>
      </c>
      <c r="S1822" s="425"/>
    </row>
    <row r="1823" spans="1:19" x14ac:dyDescent="0.3">
      <c r="A1823" s="421"/>
      <c r="B1823" s="424"/>
      <c r="C1823" s="421"/>
      <c r="D1823" s="421"/>
      <c r="E1823" s="421"/>
      <c r="F1823" s="421"/>
      <c r="G1823" s="421"/>
      <c r="H1823" s="421"/>
      <c r="I1823" s="220">
        <f>IF(B1823&gt;A_Stammdaten!$B$12,0,SUM(C1823,D1823,F1823,G1823)-SUM(E1823,H1823))</f>
        <v>0</v>
      </c>
      <c r="J1823" s="109">
        <f>IF(B1823&gt;2020,HLOOKUP(A_Stammdaten!$B$12,$L$4:$R$2504,ROW(B1823)-3,FALSE)+IF(OR(B1823=0,A_Stammdaten!$B$12&lt;B1823),0,I1823*1/20),0)</f>
        <v>0</v>
      </c>
      <c r="K1823" s="109">
        <f>IF(B1823&gt;2020,HLOOKUP(A_Stammdaten!$B$12,$L$4:$R$2504,ROW(B1823)-3,FALSE),0)</f>
        <v>0</v>
      </c>
      <c r="L1823" s="109">
        <f t="shared" si="196"/>
        <v>0</v>
      </c>
      <c r="M1823" s="109">
        <f t="shared" si="197"/>
        <v>0</v>
      </c>
      <c r="N1823" s="109">
        <f t="shared" si="198"/>
        <v>0</v>
      </c>
      <c r="O1823" s="109">
        <f t="shared" si="199"/>
        <v>0</v>
      </c>
      <c r="P1823" s="109">
        <f t="shared" si="200"/>
        <v>0</v>
      </c>
      <c r="Q1823" s="109">
        <f t="shared" si="201"/>
        <v>0</v>
      </c>
      <c r="R1823" s="109">
        <f t="shared" si="202"/>
        <v>0</v>
      </c>
      <c r="S1823" s="425"/>
    </row>
    <row r="1824" spans="1:19" x14ac:dyDescent="0.3">
      <c r="A1824" s="421"/>
      <c r="B1824" s="424"/>
      <c r="C1824" s="421"/>
      <c r="D1824" s="421"/>
      <c r="E1824" s="421"/>
      <c r="F1824" s="421"/>
      <c r="G1824" s="421"/>
      <c r="H1824" s="421"/>
      <c r="I1824" s="220">
        <f>IF(B1824&gt;A_Stammdaten!$B$12,0,SUM(C1824,D1824,F1824,G1824)-SUM(E1824,H1824))</f>
        <v>0</v>
      </c>
      <c r="J1824" s="109">
        <f>IF(B1824&gt;2020,HLOOKUP(A_Stammdaten!$B$12,$L$4:$R$2504,ROW(B1824)-3,FALSE)+IF(OR(B1824=0,A_Stammdaten!$B$12&lt;B1824),0,I1824*1/20),0)</f>
        <v>0</v>
      </c>
      <c r="K1824" s="109">
        <f>IF(B1824&gt;2020,HLOOKUP(A_Stammdaten!$B$12,$L$4:$R$2504,ROW(B1824)-3,FALSE),0)</f>
        <v>0</v>
      </c>
      <c r="L1824" s="109">
        <f t="shared" si="196"/>
        <v>0</v>
      </c>
      <c r="M1824" s="109">
        <f t="shared" si="197"/>
        <v>0</v>
      </c>
      <c r="N1824" s="109">
        <f t="shared" si="198"/>
        <v>0</v>
      </c>
      <c r="O1824" s="109">
        <f t="shared" si="199"/>
        <v>0</v>
      </c>
      <c r="P1824" s="109">
        <f t="shared" si="200"/>
        <v>0</v>
      </c>
      <c r="Q1824" s="109">
        <f t="shared" si="201"/>
        <v>0</v>
      </c>
      <c r="R1824" s="109">
        <f t="shared" si="202"/>
        <v>0</v>
      </c>
      <c r="S1824" s="425"/>
    </row>
    <row r="1825" spans="1:19" x14ac:dyDescent="0.3">
      <c r="A1825" s="421"/>
      <c r="B1825" s="424"/>
      <c r="C1825" s="421"/>
      <c r="D1825" s="421"/>
      <c r="E1825" s="421"/>
      <c r="F1825" s="421"/>
      <c r="G1825" s="421"/>
      <c r="H1825" s="421"/>
      <c r="I1825" s="220">
        <f>IF(B1825&gt;A_Stammdaten!$B$12,0,SUM(C1825,D1825,F1825,G1825)-SUM(E1825,H1825))</f>
        <v>0</v>
      </c>
      <c r="J1825" s="109">
        <f>IF(B1825&gt;2020,HLOOKUP(A_Stammdaten!$B$12,$L$4:$R$2504,ROW(B1825)-3,FALSE)+IF(OR(B1825=0,A_Stammdaten!$B$12&lt;B1825),0,I1825*1/20),0)</f>
        <v>0</v>
      </c>
      <c r="K1825" s="109">
        <f>IF(B1825&gt;2020,HLOOKUP(A_Stammdaten!$B$12,$L$4:$R$2504,ROW(B1825)-3,FALSE),0)</f>
        <v>0</v>
      </c>
      <c r="L1825" s="109">
        <f t="shared" si="196"/>
        <v>0</v>
      </c>
      <c r="M1825" s="109">
        <f t="shared" si="197"/>
        <v>0</v>
      </c>
      <c r="N1825" s="109">
        <f t="shared" si="198"/>
        <v>0</v>
      </c>
      <c r="O1825" s="109">
        <f t="shared" si="199"/>
        <v>0</v>
      </c>
      <c r="P1825" s="109">
        <f t="shared" si="200"/>
        <v>0</v>
      </c>
      <c r="Q1825" s="109">
        <f t="shared" si="201"/>
        <v>0</v>
      </c>
      <c r="R1825" s="109">
        <f t="shared" si="202"/>
        <v>0</v>
      </c>
      <c r="S1825" s="425"/>
    </row>
    <row r="1826" spans="1:19" x14ac:dyDescent="0.3">
      <c r="A1826" s="421"/>
      <c r="B1826" s="424"/>
      <c r="C1826" s="421"/>
      <c r="D1826" s="421"/>
      <c r="E1826" s="421"/>
      <c r="F1826" s="421"/>
      <c r="G1826" s="421"/>
      <c r="H1826" s="421"/>
      <c r="I1826" s="220">
        <f>IF(B1826&gt;A_Stammdaten!$B$12,0,SUM(C1826,D1826,F1826,G1826)-SUM(E1826,H1826))</f>
        <v>0</v>
      </c>
      <c r="J1826" s="109">
        <f>IF(B1826&gt;2020,HLOOKUP(A_Stammdaten!$B$12,$L$4:$R$2504,ROW(B1826)-3,FALSE)+IF(OR(B1826=0,A_Stammdaten!$B$12&lt;B1826),0,I1826*1/20),0)</f>
        <v>0</v>
      </c>
      <c r="K1826" s="109">
        <f>IF(B1826&gt;2020,HLOOKUP(A_Stammdaten!$B$12,$L$4:$R$2504,ROW(B1826)-3,FALSE),0)</f>
        <v>0</v>
      </c>
      <c r="L1826" s="109">
        <f t="shared" si="196"/>
        <v>0</v>
      </c>
      <c r="M1826" s="109">
        <f t="shared" si="197"/>
        <v>0</v>
      </c>
      <c r="N1826" s="109">
        <f t="shared" si="198"/>
        <v>0</v>
      </c>
      <c r="O1826" s="109">
        <f t="shared" si="199"/>
        <v>0</v>
      </c>
      <c r="P1826" s="109">
        <f t="shared" si="200"/>
        <v>0</v>
      </c>
      <c r="Q1826" s="109">
        <f t="shared" si="201"/>
        <v>0</v>
      </c>
      <c r="R1826" s="109">
        <f t="shared" si="202"/>
        <v>0</v>
      </c>
      <c r="S1826" s="425"/>
    </row>
    <row r="1827" spans="1:19" x14ac:dyDescent="0.3">
      <c r="A1827" s="421"/>
      <c r="B1827" s="424"/>
      <c r="C1827" s="421"/>
      <c r="D1827" s="421"/>
      <c r="E1827" s="421"/>
      <c r="F1827" s="421"/>
      <c r="G1827" s="421"/>
      <c r="H1827" s="421"/>
      <c r="I1827" s="220">
        <f>IF(B1827&gt;A_Stammdaten!$B$12,0,SUM(C1827,D1827,F1827,G1827)-SUM(E1827,H1827))</f>
        <v>0</v>
      </c>
      <c r="J1827" s="109">
        <f>IF(B1827&gt;2020,HLOOKUP(A_Stammdaten!$B$12,$L$4:$R$2504,ROW(B1827)-3,FALSE)+IF(OR(B1827=0,A_Stammdaten!$B$12&lt;B1827),0,I1827*1/20),0)</f>
        <v>0</v>
      </c>
      <c r="K1827" s="109">
        <f>IF(B1827&gt;2020,HLOOKUP(A_Stammdaten!$B$12,$L$4:$R$2504,ROW(B1827)-3,FALSE),0)</f>
        <v>0</v>
      </c>
      <c r="L1827" s="109">
        <f t="shared" si="196"/>
        <v>0</v>
      </c>
      <c r="M1827" s="109">
        <f t="shared" si="197"/>
        <v>0</v>
      </c>
      <c r="N1827" s="109">
        <f t="shared" si="198"/>
        <v>0</v>
      </c>
      <c r="O1827" s="109">
        <f t="shared" si="199"/>
        <v>0</v>
      </c>
      <c r="P1827" s="109">
        <f t="shared" si="200"/>
        <v>0</v>
      </c>
      <c r="Q1827" s="109">
        <f t="shared" si="201"/>
        <v>0</v>
      </c>
      <c r="R1827" s="109">
        <f t="shared" si="202"/>
        <v>0</v>
      </c>
      <c r="S1827" s="425"/>
    </row>
    <row r="1828" spans="1:19" x14ac:dyDescent="0.3">
      <c r="A1828" s="421"/>
      <c r="B1828" s="424"/>
      <c r="C1828" s="421"/>
      <c r="D1828" s="421"/>
      <c r="E1828" s="421"/>
      <c r="F1828" s="421"/>
      <c r="G1828" s="421"/>
      <c r="H1828" s="421"/>
      <c r="I1828" s="220">
        <f>IF(B1828&gt;A_Stammdaten!$B$12,0,SUM(C1828,D1828,F1828,G1828)-SUM(E1828,H1828))</f>
        <v>0</v>
      </c>
      <c r="J1828" s="109">
        <f>IF(B1828&gt;2020,HLOOKUP(A_Stammdaten!$B$12,$L$4:$R$2504,ROW(B1828)-3,FALSE)+IF(OR(B1828=0,A_Stammdaten!$B$12&lt;B1828),0,I1828*1/20),0)</f>
        <v>0</v>
      </c>
      <c r="K1828" s="109">
        <f>IF(B1828&gt;2020,HLOOKUP(A_Stammdaten!$B$12,$L$4:$R$2504,ROW(B1828)-3,FALSE),0)</f>
        <v>0</v>
      </c>
      <c r="L1828" s="109">
        <f t="shared" si="196"/>
        <v>0</v>
      </c>
      <c r="M1828" s="109">
        <f t="shared" si="197"/>
        <v>0</v>
      </c>
      <c r="N1828" s="109">
        <f t="shared" si="198"/>
        <v>0</v>
      </c>
      <c r="O1828" s="109">
        <f t="shared" si="199"/>
        <v>0</v>
      </c>
      <c r="P1828" s="109">
        <f t="shared" si="200"/>
        <v>0</v>
      </c>
      <c r="Q1828" s="109">
        <f t="shared" si="201"/>
        <v>0</v>
      </c>
      <c r="R1828" s="109">
        <f t="shared" si="202"/>
        <v>0</v>
      </c>
      <c r="S1828" s="425"/>
    </row>
    <row r="1829" spans="1:19" x14ac:dyDescent="0.3">
      <c r="A1829" s="421"/>
      <c r="B1829" s="424"/>
      <c r="C1829" s="421"/>
      <c r="D1829" s="421"/>
      <c r="E1829" s="421"/>
      <c r="F1829" s="421"/>
      <c r="G1829" s="421"/>
      <c r="H1829" s="421"/>
      <c r="I1829" s="220">
        <f>IF(B1829&gt;A_Stammdaten!$B$12,0,SUM(C1829,D1829,F1829,G1829)-SUM(E1829,H1829))</f>
        <v>0</v>
      </c>
      <c r="J1829" s="109">
        <f>IF(B1829&gt;2020,HLOOKUP(A_Stammdaten!$B$12,$L$4:$R$2504,ROW(B1829)-3,FALSE)+IF(OR(B1829=0,A_Stammdaten!$B$12&lt;B1829),0,I1829*1/20),0)</f>
        <v>0</v>
      </c>
      <c r="K1829" s="109">
        <f>IF(B1829&gt;2020,HLOOKUP(A_Stammdaten!$B$12,$L$4:$R$2504,ROW(B1829)-3,FALSE),0)</f>
        <v>0</v>
      </c>
      <c r="L1829" s="109">
        <f t="shared" si="196"/>
        <v>0</v>
      </c>
      <c r="M1829" s="109">
        <f t="shared" si="197"/>
        <v>0</v>
      </c>
      <c r="N1829" s="109">
        <f t="shared" si="198"/>
        <v>0</v>
      </c>
      <c r="O1829" s="109">
        <f t="shared" si="199"/>
        <v>0</v>
      </c>
      <c r="P1829" s="109">
        <f t="shared" si="200"/>
        <v>0</v>
      </c>
      <c r="Q1829" s="109">
        <f t="shared" si="201"/>
        <v>0</v>
      </c>
      <c r="R1829" s="109">
        <f t="shared" si="202"/>
        <v>0</v>
      </c>
      <c r="S1829" s="425"/>
    </row>
    <row r="1830" spans="1:19" x14ac:dyDescent="0.3">
      <c r="A1830" s="421"/>
      <c r="B1830" s="424"/>
      <c r="C1830" s="421"/>
      <c r="D1830" s="421"/>
      <c r="E1830" s="421"/>
      <c r="F1830" s="421"/>
      <c r="G1830" s="421"/>
      <c r="H1830" s="421"/>
      <c r="I1830" s="220">
        <f>IF(B1830&gt;A_Stammdaten!$B$12,0,SUM(C1830,D1830,F1830,G1830)-SUM(E1830,H1830))</f>
        <v>0</v>
      </c>
      <c r="J1830" s="109">
        <f>IF(B1830&gt;2020,HLOOKUP(A_Stammdaten!$B$12,$L$4:$R$2504,ROW(B1830)-3,FALSE)+IF(OR(B1830=0,A_Stammdaten!$B$12&lt;B1830),0,I1830*1/20),0)</f>
        <v>0</v>
      </c>
      <c r="K1830" s="109">
        <f>IF(B1830&gt;2020,HLOOKUP(A_Stammdaten!$B$12,$L$4:$R$2504,ROW(B1830)-3,FALSE),0)</f>
        <v>0</v>
      </c>
      <c r="L1830" s="109">
        <f t="shared" si="196"/>
        <v>0</v>
      </c>
      <c r="M1830" s="109">
        <f t="shared" si="197"/>
        <v>0</v>
      </c>
      <c r="N1830" s="109">
        <f t="shared" si="198"/>
        <v>0</v>
      </c>
      <c r="O1830" s="109">
        <f t="shared" si="199"/>
        <v>0</v>
      </c>
      <c r="P1830" s="109">
        <f t="shared" si="200"/>
        <v>0</v>
      </c>
      <c r="Q1830" s="109">
        <f t="shared" si="201"/>
        <v>0</v>
      </c>
      <c r="R1830" s="109">
        <f t="shared" si="202"/>
        <v>0</v>
      </c>
      <c r="S1830" s="425"/>
    </row>
    <row r="1831" spans="1:19" x14ac:dyDescent="0.3">
      <c r="A1831" s="421"/>
      <c r="B1831" s="424"/>
      <c r="C1831" s="421"/>
      <c r="D1831" s="421"/>
      <c r="E1831" s="421"/>
      <c r="F1831" s="421"/>
      <c r="G1831" s="421"/>
      <c r="H1831" s="421"/>
      <c r="I1831" s="220">
        <f>IF(B1831&gt;A_Stammdaten!$B$12,0,SUM(C1831,D1831,F1831,G1831)-SUM(E1831,H1831))</f>
        <v>0</v>
      </c>
      <c r="J1831" s="109">
        <f>IF(B1831&gt;2020,HLOOKUP(A_Stammdaten!$B$12,$L$4:$R$2504,ROW(B1831)-3,FALSE)+IF(OR(B1831=0,A_Stammdaten!$B$12&lt;B1831),0,I1831*1/20),0)</f>
        <v>0</v>
      </c>
      <c r="K1831" s="109">
        <f>IF(B1831&gt;2020,HLOOKUP(A_Stammdaten!$B$12,$L$4:$R$2504,ROW(B1831)-3,FALSE),0)</f>
        <v>0</v>
      </c>
      <c r="L1831" s="109">
        <f t="shared" si="196"/>
        <v>0</v>
      </c>
      <c r="M1831" s="109">
        <f t="shared" si="197"/>
        <v>0</v>
      </c>
      <c r="N1831" s="109">
        <f t="shared" si="198"/>
        <v>0</v>
      </c>
      <c r="O1831" s="109">
        <f t="shared" si="199"/>
        <v>0</v>
      </c>
      <c r="P1831" s="109">
        <f t="shared" si="200"/>
        <v>0</v>
      </c>
      <c r="Q1831" s="109">
        <f t="shared" si="201"/>
        <v>0</v>
      </c>
      <c r="R1831" s="109">
        <f t="shared" si="202"/>
        <v>0</v>
      </c>
      <c r="S1831" s="425"/>
    </row>
    <row r="1832" spans="1:19" x14ac:dyDescent="0.3">
      <c r="A1832" s="421"/>
      <c r="B1832" s="424"/>
      <c r="C1832" s="421"/>
      <c r="D1832" s="421"/>
      <c r="E1832" s="421"/>
      <c r="F1832" s="421"/>
      <c r="G1832" s="421"/>
      <c r="H1832" s="421"/>
      <c r="I1832" s="220">
        <f>IF(B1832&gt;A_Stammdaten!$B$12,0,SUM(C1832,D1832,F1832,G1832)-SUM(E1832,H1832))</f>
        <v>0</v>
      </c>
      <c r="J1832" s="109">
        <f>IF(B1832&gt;2020,HLOOKUP(A_Stammdaten!$B$12,$L$4:$R$2504,ROW(B1832)-3,FALSE)+IF(OR(B1832=0,A_Stammdaten!$B$12&lt;B1832),0,I1832*1/20),0)</f>
        <v>0</v>
      </c>
      <c r="K1832" s="109">
        <f>IF(B1832&gt;2020,HLOOKUP(A_Stammdaten!$B$12,$L$4:$R$2504,ROW(B1832)-3,FALSE),0)</f>
        <v>0</v>
      </c>
      <c r="L1832" s="109">
        <f t="shared" si="196"/>
        <v>0</v>
      </c>
      <c r="M1832" s="109">
        <f t="shared" si="197"/>
        <v>0</v>
      </c>
      <c r="N1832" s="109">
        <f t="shared" si="198"/>
        <v>0</v>
      </c>
      <c r="O1832" s="109">
        <f t="shared" si="199"/>
        <v>0</v>
      </c>
      <c r="P1832" s="109">
        <f t="shared" si="200"/>
        <v>0</v>
      </c>
      <c r="Q1832" s="109">
        <f t="shared" si="201"/>
        <v>0</v>
      </c>
      <c r="R1832" s="109">
        <f t="shared" si="202"/>
        <v>0</v>
      </c>
      <c r="S1832" s="425"/>
    </row>
    <row r="1833" spans="1:19" x14ac:dyDescent="0.3">
      <c r="A1833" s="421"/>
      <c r="B1833" s="424"/>
      <c r="C1833" s="421"/>
      <c r="D1833" s="421"/>
      <c r="E1833" s="421"/>
      <c r="F1833" s="421"/>
      <c r="G1833" s="421"/>
      <c r="H1833" s="421"/>
      <c r="I1833" s="220">
        <f>IF(B1833&gt;A_Stammdaten!$B$12,0,SUM(C1833,D1833,F1833,G1833)-SUM(E1833,H1833))</f>
        <v>0</v>
      </c>
      <c r="J1833" s="109">
        <f>IF(B1833&gt;2020,HLOOKUP(A_Stammdaten!$B$12,$L$4:$R$2504,ROW(B1833)-3,FALSE)+IF(OR(B1833=0,A_Stammdaten!$B$12&lt;B1833),0,I1833*1/20),0)</f>
        <v>0</v>
      </c>
      <c r="K1833" s="109">
        <f>IF(B1833&gt;2020,HLOOKUP(A_Stammdaten!$B$12,$L$4:$R$2504,ROW(B1833)-3,FALSE),0)</f>
        <v>0</v>
      </c>
      <c r="L1833" s="109">
        <f t="shared" si="196"/>
        <v>0</v>
      </c>
      <c r="M1833" s="109">
        <f t="shared" si="197"/>
        <v>0</v>
      </c>
      <c r="N1833" s="109">
        <f t="shared" si="198"/>
        <v>0</v>
      </c>
      <c r="O1833" s="109">
        <f t="shared" si="199"/>
        <v>0</v>
      </c>
      <c r="P1833" s="109">
        <f t="shared" si="200"/>
        <v>0</v>
      </c>
      <c r="Q1833" s="109">
        <f t="shared" si="201"/>
        <v>0</v>
      </c>
      <c r="R1833" s="109">
        <f t="shared" si="202"/>
        <v>0</v>
      </c>
      <c r="S1833" s="425"/>
    </row>
    <row r="1834" spans="1:19" x14ac:dyDescent="0.3">
      <c r="A1834" s="421"/>
      <c r="B1834" s="424"/>
      <c r="C1834" s="421"/>
      <c r="D1834" s="421"/>
      <c r="E1834" s="421"/>
      <c r="F1834" s="421"/>
      <c r="G1834" s="421"/>
      <c r="H1834" s="421"/>
      <c r="I1834" s="220">
        <f>IF(B1834&gt;A_Stammdaten!$B$12,0,SUM(C1834,D1834,F1834,G1834)-SUM(E1834,H1834))</f>
        <v>0</v>
      </c>
      <c r="J1834" s="109">
        <f>IF(B1834&gt;2020,HLOOKUP(A_Stammdaten!$B$12,$L$4:$R$2504,ROW(B1834)-3,FALSE)+IF(OR(B1834=0,A_Stammdaten!$B$12&lt;B1834),0,I1834*1/20),0)</f>
        <v>0</v>
      </c>
      <c r="K1834" s="109">
        <f>IF(B1834&gt;2020,HLOOKUP(A_Stammdaten!$B$12,$L$4:$R$2504,ROW(B1834)-3,FALSE),0)</f>
        <v>0</v>
      </c>
      <c r="L1834" s="109">
        <f t="shared" si="196"/>
        <v>0</v>
      </c>
      <c r="M1834" s="109">
        <f t="shared" si="197"/>
        <v>0</v>
      </c>
      <c r="N1834" s="109">
        <f t="shared" si="198"/>
        <v>0</v>
      </c>
      <c r="O1834" s="109">
        <f t="shared" si="199"/>
        <v>0</v>
      </c>
      <c r="P1834" s="109">
        <f t="shared" si="200"/>
        <v>0</v>
      </c>
      <c r="Q1834" s="109">
        <f t="shared" si="201"/>
        <v>0</v>
      </c>
      <c r="R1834" s="109">
        <f t="shared" si="202"/>
        <v>0</v>
      </c>
      <c r="S1834" s="425"/>
    </row>
    <row r="1835" spans="1:19" x14ac:dyDescent="0.3">
      <c r="A1835" s="421"/>
      <c r="B1835" s="424"/>
      <c r="C1835" s="421"/>
      <c r="D1835" s="421"/>
      <c r="E1835" s="421"/>
      <c r="F1835" s="421"/>
      <c r="G1835" s="421"/>
      <c r="H1835" s="421"/>
      <c r="I1835" s="220">
        <f>IF(B1835&gt;A_Stammdaten!$B$12,0,SUM(C1835,D1835,F1835,G1835)-SUM(E1835,H1835))</f>
        <v>0</v>
      </c>
      <c r="J1835" s="109">
        <f>IF(B1835&gt;2020,HLOOKUP(A_Stammdaten!$B$12,$L$4:$R$2504,ROW(B1835)-3,FALSE)+IF(OR(B1835=0,A_Stammdaten!$B$12&lt;B1835),0,I1835*1/20),0)</f>
        <v>0</v>
      </c>
      <c r="K1835" s="109">
        <f>IF(B1835&gt;2020,HLOOKUP(A_Stammdaten!$B$12,$L$4:$R$2504,ROW(B1835)-3,FALSE),0)</f>
        <v>0</v>
      </c>
      <c r="L1835" s="109">
        <f t="shared" si="196"/>
        <v>0</v>
      </c>
      <c r="M1835" s="109">
        <f t="shared" si="197"/>
        <v>0</v>
      </c>
      <c r="N1835" s="109">
        <f t="shared" si="198"/>
        <v>0</v>
      </c>
      <c r="O1835" s="109">
        <f t="shared" si="199"/>
        <v>0</v>
      </c>
      <c r="P1835" s="109">
        <f t="shared" si="200"/>
        <v>0</v>
      </c>
      <c r="Q1835" s="109">
        <f t="shared" si="201"/>
        <v>0</v>
      </c>
      <c r="R1835" s="109">
        <f t="shared" si="202"/>
        <v>0</v>
      </c>
      <c r="S1835" s="425"/>
    </row>
    <row r="1836" spans="1:19" x14ac:dyDescent="0.3">
      <c r="A1836" s="421"/>
      <c r="B1836" s="424"/>
      <c r="C1836" s="421"/>
      <c r="D1836" s="421"/>
      <c r="E1836" s="421"/>
      <c r="F1836" s="421"/>
      <c r="G1836" s="421"/>
      <c r="H1836" s="421"/>
      <c r="I1836" s="220">
        <f>IF(B1836&gt;A_Stammdaten!$B$12,0,SUM(C1836,D1836,F1836,G1836)-SUM(E1836,H1836))</f>
        <v>0</v>
      </c>
      <c r="J1836" s="109">
        <f>IF(B1836&gt;2020,HLOOKUP(A_Stammdaten!$B$12,$L$4:$R$2504,ROW(B1836)-3,FALSE)+IF(OR(B1836=0,A_Stammdaten!$B$12&lt;B1836),0,I1836*1/20),0)</f>
        <v>0</v>
      </c>
      <c r="K1836" s="109">
        <f>IF(B1836&gt;2020,HLOOKUP(A_Stammdaten!$B$12,$L$4:$R$2504,ROW(B1836)-3,FALSE),0)</f>
        <v>0</v>
      </c>
      <c r="L1836" s="109">
        <f t="shared" si="196"/>
        <v>0</v>
      </c>
      <c r="M1836" s="109">
        <f t="shared" si="197"/>
        <v>0</v>
      </c>
      <c r="N1836" s="109">
        <f t="shared" si="198"/>
        <v>0</v>
      </c>
      <c r="O1836" s="109">
        <f t="shared" si="199"/>
        <v>0</v>
      </c>
      <c r="P1836" s="109">
        <f t="shared" si="200"/>
        <v>0</v>
      </c>
      <c r="Q1836" s="109">
        <f t="shared" si="201"/>
        <v>0</v>
      </c>
      <c r="R1836" s="109">
        <f t="shared" si="202"/>
        <v>0</v>
      </c>
      <c r="S1836" s="425"/>
    </row>
    <row r="1837" spans="1:19" x14ac:dyDescent="0.3">
      <c r="A1837" s="421"/>
      <c r="B1837" s="424"/>
      <c r="C1837" s="421"/>
      <c r="D1837" s="421"/>
      <c r="E1837" s="421"/>
      <c r="F1837" s="421"/>
      <c r="G1837" s="421"/>
      <c r="H1837" s="421"/>
      <c r="I1837" s="220">
        <f>IF(B1837&gt;A_Stammdaten!$B$12,0,SUM(C1837,D1837,F1837,G1837)-SUM(E1837,H1837))</f>
        <v>0</v>
      </c>
      <c r="J1837" s="109">
        <f>IF(B1837&gt;2020,HLOOKUP(A_Stammdaten!$B$12,$L$4:$R$2504,ROW(B1837)-3,FALSE)+IF(OR(B1837=0,A_Stammdaten!$B$12&lt;B1837),0,I1837*1/20),0)</f>
        <v>0</v>
      </c>
      <c r="K1837" s="109">
        <f>IF(B1837&gt;2020,HLOOKUP(A_Stammdaten!$B$12,$L$4:$R$2504,ROW(B1837)-3,FALSE),0)</f>
        <v>0</v>
      </c>
      <c r="L1837" s="109">
        <f t="shared" si="196"/>
        <v>0</v>
      </c>
      <c r="M1837" s="109">
        <f t="shared" si="197"/>
        <v>0</v>
      </c>
      <c r="N1837" s="109">
        <f t="shared" si="198"/>
        <v>0</v>
      </c>
      <c r="O1837" s="109">
        <f t="shared" si="199"/>
        <v>0</v>
      </c>
      <c r="P1837" s="109">
        <f t="shared" si="200"/>
        <v>0</v>
      </c>
      <c r="Q1837" s="109">
        <f t="shared" si="201"/>
        <v>0</v>
      </c>
      <c r="R1837" s="109">
        <f t="shared" si="202"/>
        <v>0</v>
      </c>
      <c r="S1837" s="425"/>
    </row>
    <row r="1838" spans="1:19" x14ac:dyDescent="0.3">
      <c r="A1838" s="421"/>
      <c r="B1838" s="424"/>
      <c r="C1838" s="421"/>
      <c r="D1838" s="421"/>
      <c r="E1838" s="421"/>
      <c r="F1838" s="421"/>
      <c r="G1838" s="421"/>
      <c r="H1838" s="421"/>
      <c r="I1838" s="220">
        <f>IF(B1838&gt;A_Stammdaten!$B$12,0,SUM(C1838,D1838,F1838,G1838)-SUM(E1838,H1838))</f>
        <v>0</v>
      </c>
      <c r="J1838" s="109">
        <f>IF(B1838&gt;2020,HLOOKUP(A_Stammdaten!$B$12,$L$4:$R$2504,ROW(B1838)-3,FALSE)+IF(OR(B1838=0,A_Stammdaten!$B$12&lt;B1838),0,I1838*1/20),0)</f>
        <v>0</v>
      </c>
      <c r="K1838" s="109">
        <f>IF(B1838&gt;2020,HLOOKUP(A_Stammdaten!$B$12,$L$4:$R$2504,ROW(B1838)-3,FALSE),0)</f>
        <v>0</v>
      </c>
      <c r="L1838" s="109">
        <f t="shared" si="196"/>
        <v>0</v>
      </c>
      <c r="M1838" s="109">
        <f t="shared" si="197"/>
        <v>0</v>
      </c>
      <c r="N1838" s="109">
        <f t="shared" si="198"/>
        <v>0</v>
      </c>
      <c r="O1838" s="109">
        <f t="shared" si="199"/>
        <v>0</v>
      </c>
      <c r="P1838" s="109">
        <f t="shared" si="200"/>
        <v>0</v>
      </c>
      <c r="Q1838" s="109">
        <f t="shared" si="201"/>
        <v>0</v>
      </c>
      <c r="R1838" s="109">
        <f t="shared" si="202"/>
        <v>0</v>
      </c>
      <c r="S1838" s="425"/>
    </row>
    <row r="1839" spans="1:19" x14ac:dyDescent="0.3">
      <c r="A1839" s="421"/>
      <c r="B1839" s="424"/>
      <c r="C1839" s="421"/>
      <c r="D1839" s="421"/>
      <c r="E1839" s="421"/>
      <c r="F1839" s="421"/>
      <c r="G1839" s="421"/>
      <c r="H1839" s="421"/>
      <c r="I1839" s="220">
        <f>IF(B1839&gt;A_Stammdaten!$B$12,0,SUM(C1839,D1839,F1839,G1839)-SUM(E1839,H1839))</f>
        <v>0</v>
      </c>
      <c r="J1839" s="109">
        <f>IF(B1839&gt;2020,HLOOKUP(A_Stammdaten!$B$12,$L$4:$R$2504,ROW(B1839)-3,FALSE)+IF(OR(B1839=0,A_Stammdaten!$B$12&lt;B1839),0,I1839*1/20),0)</f>
        <v>0</v>
      </c>
      <c r="K1839" s="109">
        <f>IF(B1839&gt;2020,HLOOKUP(A_Stammdaten!$B$12,$L$4:$R$2504,ROW(B1839)-3,FALSE),0)</f>
        <v>0</v>
      </c>
      <c r="L1839" s="109">
        <f t="shared" si="196"/>
        <v>0</v>
      </c>
      <c r="M1839" s="109">
        <f t="shared" si="197"/>
        <v>0</v>
      </c>
      <c r="N1839" s="109">
        <f t="shared" si="198"/>
        <v>0</v>
      </c>
      <c r="O1839" s="109">
        <f t="shared" si="199"/>
        <v>0</v>
      </c>
      <c r="P1839" s="109">
        <f t="shared" si="200"/>
        <v>0</v>
      </c>
      <c r="Q1839" s="109">
        <f t="shared" si="201"/>
        <v>0</v>
      </c>
      <c r="R1839" s="109">
        <f t="shared" si="202"/>
        <v>0</v>
      </c>
      <c r="S1839" s="425"/>
    </row>
    <row r="1840" spans="1:19" x14ac:dyDescent="0.3">
      <c r="A1840" s="421"/>
      <c r="B1840" s="424"/>
      <c r="C1840" s="421"/>
      <c r="D1840" s="421"/>
      <c r="E1840" s="421"/>
      <c r="F1840" s="421"/>
      <c r="G1840" s="421"/>
      <c r="H1840" s="421"/>
      <c r="I1840" s="220">
        <f>IF(B1840&gt;A_Stammdaten!$B$12,0,SUM(C1840,D1840,F1840,G1840)-SUM(E1840,H1840))</f>
        <v>0</v>
      </c>
      <c r="J1840" s="109">
        <f>IF(B1840&gt;2020,HLOOKUP(A_Stammdaten!$B$12,$L$4:$R$2504,ROW(B1840)-3,FALSE)+IF(OR(B1840=0,A_Stammdaten!$B$12&lt;B1840),0,I1840*1/20),0)</f>
        <v>0</v>
      </c>
      <c r="K1840" s="109">
        <f>IF(B1840&gt;2020,HLOOKUP(A_Stammdaten!$B$12,$L$4:$R$2504,ROW(B1840)-3,FALSE),0)</f>
        <v>0</v>
      </c>
      <c r="L1840" s="109">
        <f t="shared" si="196"/>
        <v>0</v>
      </c>
      <c r="M1840" s="109">
        <f t="shared" si="197"/>
        <v>0</v>
      </c>
      <c r="N1840" s="109">
        <f t="shared" si="198"/>
        <v>0</v>
      </c>
      <c r="O1840" s="109">
        <f t="shared" si="199"/>
        <v>0</v>
      </c>
      <c r="P1840" s="109">
        <f t="shared" si="200"/>
        <v>0</v>
      </c>
      <c r="Q1840" s="109">
        <f t="shared" si="201"/>
        <v>0</v>
      </c>
      <c r="R1840" s="109">
        <f t="shared" si="202"/>
        <v>0</v>
      </c>
      <c r="S1840" s="425"/>
    </row>
    <row r="1841" spans="1:19" x14ac:dyDescent="0.3">
      <c r="A1841" s="421"/>
      <c r="B1841" s="424"/>
      <c r="C1841" s="421"/>
      <c r="D1841" s="421"/>
      <c r="E1841" s="421"/>
      <c r="F1841" s="421"/>
      <c r="G1841" s="421"/>
      <c r="H1841" s="421"/>
      <c r="I1841" s="220">
        <f>IF(B1841&gt;A_Stammdaten!$B$12,0,SUM(C1841,D1841,F1841,G1841)-SUM(E1841,H1841))</f>
        <v>0</v>
      </c>
      <c r="J1841" s="109">
        <f>IF(B1841&gt;2020,HLOOKUP(A_Stammdaten!$B$12,$L$4:$R$2504,ROW(B1841)-3,FALSE)+IF(OR(B1841=0,A_Stammdaten!$B$12&lt;B1841),0,I1841*1/20),0)</f>
        <v>0</v>
      </c>
      <c r="K1841" s="109">
        <f>IF(B1841&gt;2020,HLOOKUP(A_Stammdaten!$B$12,$L$4:$R$2504,ROW(B1841)-3,FALSE),0)</f>
        <v>0</v>
      </c>
      <c r="L1841" s="109">
        <f t="shared" si="196"/>
        <v>0</v>
      </c>
      <c r="M1841" s="109">
        <f t="shared" si="197"/>
        <v>0</v>
      </c>
      <c r="N1841" s="109">
        <f t="shared" si="198"/>
        <v>0</v>
      </c>
      <c r="O1841" s="109">
        <f t="shared" si="199"/>
        <v>0</v>
      </c>
      <c r="P1841" s="109">
        <f t="shared" si="200"/>
        <v>0</v>
      </c>
      <c r="Q1841" s="109">
        <f t="shared" si="201"/>
        <v>0</v>
      </c>
      <c r="R1841" s="109">
        <f t="shared" si="202"/>
        <v>0</v>
      </c>
      <c r="S1841" s="425"/>
    </row>
    <row r="1842" spans="1:19" x14ac:dyDescent="0.3">
      <c r="A1842" s="421"/>
      <c r="B1842" s="424"/>
      <c r="C1842" s="421"/>
      <c r="D1842" s="421"/>
      <c r="E1842" s="421"/>
      <c r="F1842" s="421"/>
      <c r="G1842" s="421"/>
      <c r="H1842" s="421"/>
      <c r="I1842" s="220">
        <f>IF(B1842&gt;A_Stammdaten!$B$12,0,SUM(C1842,D1842,F1842,G1842)-SUM(E1842,H1842))</f>
        <v>0</v>
      </c>
      <c r="J1842" s="109">
        <f>IF(B1842&gt;2020,HLOOKUP(A_Stammdaten!$B$12,$L$4:$R$2504,ROW(B1842)-3,FALSE)+IF(OR(B1842=0,A_Stammdaten!$B$12&lt;B1842),0,I1842*1/20),0)</f>
        <v>0</v>
      </c>
      <c r="K1842" s="109">
        <f>IF(B1842&gt;2020,HLOOKUP(A_Stammdaten!$B$12,$L$4:$R$2504,ROW(B1842)-3,FALSE),0)</f>
        <v>0</v>
      </c>
      <c r="L1842" s="109">
        <f t="shared" si="196"/>
        <v>0</v>
      </c>
      <c r="M1842" s="109">
        <f t="shared" si="197"/>
        <v>0</v>
      </c>
      <c r="N1842" s="109">
        <f t="shared" si="198"/>
        <v>0</v>
      </c>
      <c r="O1842" s="109">
        <f t="shared" si="199"/>
        <v>0</v>
      </c>
      <c r="P1842" s="109">
        <f t="shared" si="200"/>
        <v>0</v>
      </c>
      <c r="Q1842" s="109">
        <f t="shared" si="201"/>
        <v>0</v>
      </c>
      <c r="R1842" s="109">
        <f t="shared" si="202"/>
        <v>0</v>
      </c>
      <c r="S1842" s="425"/>
    </row>
    <row r="1843" spans="1:19" x14ac:dyDescent="0.3">
      <c r="A1843" s="421"/>
      <c r="B1843" s="424"/>
      <c r="C1843" s="421"/>
      <c r="D1843" s="421"/>
      <c r="E1843" s="421"/>
      <c r="F1843" s="421"/>
      <c r="G1843" s="421"/>
      <c r="H1843" s="421"/>
      <c r="I1843" s="220">
        <f>IF(B1843&gt;A_Stammdaten!$B$12,0,SUM(C1843,D1843,F1843,G1843)-SUM(E1843,H1843))</f>
        <v>0</v>
      </c>
      <c r="J1843" s="109">
        <f>IF(B1843&gt;2020,HLOOKUP(A_Stammdaten!$B$12,$L$4:$R$2504,ROW(B1843)-3,FALSE)+IF(OR(B1843=0,A_Stammdaten!$B$12&lt;B1843),0,I1843*1/20),0)</f>
        <v>0</v>
      </c>
      <c r="K1843" s="109">
        <f>IF(B1843&gt;2020,HLOOKUP(A_Stammdaten!$B$12,$L$4:$R$2504,ROW(B1843)-3,FALSE),0)</f>
        <v>0</v>
      </c>
      <c r="L1843" s="109">
        <f t="shared" si="196"/>
        <v>0</v>
      </c>
      <c r="M1843" s="109">
        <f t="shared" si="197"/>
        <v>0</v>
      </c>
      <c r="N1843" s="109">
        <f t="shared" si="198"/>
        <v>0</v>
      </c>
      <c r="O1843" s="109">
        <f t="shared" si="199"/>
        <v>0</v>
      </c>
      <c r="P1843" s="109">
        <f t="shared" si="200"/>
        <v>0</v>
      </c>
      <c r="Q1843" s="109">
        <f t="shared" si="201"/>
        <v>0</v>
      </c>
      <c r="R1843" s="109">
        <f t="shared" si="202"/>
        <v>0</v>
      </c>
      <c r="S1843" s="425"/>
    </row>
    <row r="1844" spans="1:19" x14ac:dyDescent="0.3">
      <c r="A1844" s="421"/>
      <c r="B1844" s="424"/>
      <c r="C1844" s="421"/>
      <c r="D1844" s="421"/>
      <c r="E1844" s="421"/>
      <c r="F1844" s="421"/>
      <c r="G1844" s="421"/>
      <c r="H1844" s="421"/>
      <c r="I1844" s="220">
        <f>IF(B1844&gt;A_Stammdaten!$B$12,0,SUM(C1844,D1844,F1844,G1844)-SUM(E1844,H1844))</f>
        <v>0</v>
      </c>
      <c r="J1844" s="109">
        <f>IF(B1844&gt;2020,HLOOKUP(A_Stammdaten!$B$12,$L$4:$R$2504,ROW(B1844)-3,FALSE)+IF(OR(B1844=0,A_Stammdaten!$B$12&lt;B1844),0,I1844*1/20),0)</f>
        <v>0</v>
      </c>
      <c r="K1844" s="109">
        <f>IF(B1844&gt;2020,HLOOKUP(A_Stammdaten!$B$12,$L$4:$R$2504,ROW(B1844)-3,FALSE),0)</f>
        <v>0</v>
      </c>
      <c r="L1844" s="109">
        <f t="shared" si="196"/>
        <v>0</v>
      </c>
      <c r="M1844" s="109">
        <f t="shared" si="197"/>
        <v>0</v>
      </c>
      <c r="N1844" s="109">
        <f t="shared" si="198"/>
        <v>0</v>
      </c>
      <c r="O1844" s="109">
        <f t="shared" si="199"/>
        <v>0</v>
      </c>
      <c r="P1844" s="109">
        <f t="shared" si="200"/>
        <v>0</v>
      </c>
      <c r="Q1844" s="109">
        <f t="shared" si="201"/>
        <v>0</v>
      </c>
      <c r="R1844" s="109">
        <f t="shared" si="202"/>
        <v>0</v>
      </c>
      <c r="S1844" s="425"/>
    </row>
    <row r="1845" spans="1:19" x14ac:dyDescent="0.3">
      <c r="A1845" s="421"/>
      <c r="B1845" s="424"/>
      <c r="C1845" s="421"/>
      <c r="D1845" s="421"/>
      <c r="E1845" s="421"/>
      <c r="F1845" s="421"/>
      <c r="G1845" s="421"/>
      <c r="H1845" s="421"/>
      <c r="I1845" s="220">
        <f>IF(B1845&gt;A_Stammdaten!$B$12,0,SUM(C1845,D1845,F1845,G1845)-SUM(E1845,H1845))</f>
        <v>0</v>
      </c>
      <c r="J1845" s="109">
        <f>IF(B1845&gt;2020,HLOOKUP(A_Stammdaten!$B$12,$L$4:$R$2504,ROW(B1845)-3,FALSE)+IF(OR(B1845=0,A_Stammdaten!$B$12&lt;B1845),0,I1845*1/20),0)</f>
        <v>0</v>
      </c>
      <c r="K1845" s="109">
        <f>IF(B1845&gt;2020,HLOOKUP(A_Stammdaten!$B$12,$L$4:$R$2504,ROW(B1845)-3,FALSE),0)</f>
        <v>0</v>
      </c>
      <c r="L1845" s="109">
        <f t="shared" si="196"/>
        <v>0</v>
      </c>
      <c r="M1845" s="109">
        <f t="shared" si="197"/>
        <v>0</v>
      </c>
      <c r="N1845" s="109">
        <f t="shared" si="198"/>
        <v>0</v>
      </c>
      <c r="O1845" s="109">
        <f t="shared" si="199"/>
        <v>0</v>
      </c>
      <c r="P1845" s="109">
        <f t="shared" si="200"/>
        <v>0</v>
      </c>
      <c r="Q1845" s="109">
        <f t="shared" si="201"/>
        <v>0</v>
      </c>
      <c r="R1845" s="109">
        <f t="shared" si="202"/>
        <v>0</v>
      </c>
      <c r="S1845" s="425"/>
    </row>
    <row r="1846" spans="1:19" x14ac:dyDescent="0.3">
      <c r="A1846" s="421"/>
      <c r="B1846" s="424"/>
      <c r="C1846" s="421"/>
      <c r="D1846" s="421"/>
      <c r="E1846" s="421"/>
      <c r="F1846" s="421"/>
      <c r="G1846" s="421"/>
      <c r="H1846" s="421"/>
      <c r="I1846" s="220">
        <f>IF(B1846&gt;A_Stammdaten!$B$12,0,SUM(C1846,D1846,F1846,G1846)-SUM(E1846,H1846))</f>
        <v>0</v>
      </c>
      <c r="J1846" s="109">
        <f>IF(B1846&gt;2020,HLOOKUP(A_Stammdaten!$B$12,$L$4:$R$2504,ROW(B1846)-3,FALSE)+IF(OR(B1846=0,A_Stammdaten!$B$12&lt;B1846),0,I1846*1/20),0)</f>
        <v>0</v>
      </c>
      <c r="K1846" s="109">
        <f>IF(B1846&gt;2020,HLOOKUP(A_Stammdaten!$B$12,$L$4:$R$2504,ROW(B1846)-3,FALSE),0)</f>
        <v>0</v>
      </c>
      <c r="L1846" s="109">
        <f t="shared" si="196"/>
        <v>0</v>
      </c>
      <c r="M1846" s="109">
        <f t="shared" si="197"/>
        <v>0</v>
      </c>
      <c r="N1846" s="109">
        <f t="shared" si="198"/>
        <v>0</v>
      </c>
      <c r="O1846" s="109">
        <f t="shared" si="199"/>
        <v>0</v>
      </c>
      <c r="P1846" s="109">
        <f t="shared" si="200"/>
        <v>0</v>
      </c>
      <c r="Q1846" s="109">
        <f t="shared" si="201"/>
        <v>0</v>
      </c>
      <c r="R1846" s="109">
        <f t="shared" si="202"/>
        <v>0</v>
      </c>
      <c r="S1846" s="425"/>
    </row>
    <row r="1847" spans="1:19" x14ac:dyDescent="0.3">
      <c r="A1847" s="421"/>
      <c r="B1847" s="424"/>
      <c r="C1847" s="421"/>
      <c r="D1847" s="421"/>
      <c r="E1847" s="421"/>
      <c r="F1847" s="421"/>
      <c r="G1847" s="421"/>
      <c r="H1847" s="421"/>
      <c r="I1847" s="220">
        <f>IF(B1847&gt;A_Stammdaten!$B$12,0,SUM(C1847,D1847,F1847,G1847)-SUM(E1847,H1847))</f>
        <v>0</v>
      </c>
      <c r="J1847" s="109">
        <f>IF(B1847&gt;2020,HLOOKUP(A_Stammdaten!$B$12,$L$4:$R$2504,ROW(B1847)-3,FALSE)+IF(OR(B1847=0,A_Stammdaten!$B$12&lt;B1847),0,I1847*1/20),0)</f>
        <v>0</v>
      </c>
      <c r="K1847" s="109">
        <f>IF(B1847&gt;2020,HLOOKUP(A_Stammdaten!$B$12,$L$4:$R$2504,ROW(B1847)-3,FALSE),0)</f>
        <v>0</v>
      </c>
      <c r="L1847" s="109">
        <f t="shared" si="196"/>
        <v>0</v>
      </c>
      <c r="M1847" s="109">
        <f t="shared" si="197"/>
        <v>0</v>
      </c>
      <c r="N1847" s="109">
        <f t="shared" si="198"/>
        <v>0</v>
      </c>
      <c r="O1847" s="109">
        <f t="shared" si="199"/>
        <v>0</v>
      </c>
      <c r="P1847" s="109">
        <f t="shared" si="200"/>
        <v>0</v>
      </c>
      <c r="Q1847" s="109">
        <f t="shared" si="201"/>
        <v>0</v>
      </c>
      <c r="R1847" s="109">
        <f t="shared" si="202"/>
        <v>0</v>
      </c>
      <c r="S1847" s="425"/>
    </row>
    <row r="1848" spans="1:19" x14ac:dyDescent="0.3">
      <c r="A1848" s="421"/>
      <c r="B1848" s="424"/>
      <c r="C1848" s="421"/>
      <c r="D1848" s="421"/>
      <c r="E1848" s="421"/>
      <c r="F1848" s="421"/>
      <c r="G1848" s="421"/>
      <c r="H1848" s="421"/>
      <c r="I1848" s="220">
        <f>IF(B1848&gt;A_Stammdaten!$B$12,0,SUM(C1848,D1848,F1848,G1848)-SUM(E1848,H1848))</f>
        <v>0</v>
      </c>
      <c r="J1848" s="109">
        <f>IF(B1848&gt;2020,HLOOKUP(A_Stammdaten!$B$12,$L$4:$R$2504,ROW(B1848)-3,FALSE)+IF(OR(B1848=0,A_Stammdaten!$B$12&lt;B1848),0,I1848*1/20),0)</f>
        <v>0</v>
      </c>
      <c r="K1848" s="109">
        <f>IF(B1848&gt;2020,HLOOKUP(A_Stammdaten!$B$12,$L$4:$R$2504,ROW(B1848)-3,FALSE),0)</f>
        <v>0</v>
      </c>
      <c r="L1848" s="109">
        <f t="shared" si="196"/>
        <v>0</v>
      </c>
      <c r="M1848" s="109">
        <f t="shared" si="197"/>
        <v>0</v>
      </c>
      <c r="N1848" s="109">
        <f t="shared" si="198"/>
        <v>0</v>
      </c>
      <c r="O1848" s="109">
        <f t="shared" si="199"/>
        <v>0</v>
      </c>
      <c r="P1848" s="109">
        <f t="shared" si="200"/>
        <v>0</v>
      </c>
      <c r="Q1848" s="109">
        <f t="shared" si="201"/>
        <v>0</v>
      </c>
      <c r="R1848" s="109">
        <f t="shared" si="202"/>
        <v>0</v>
      </c>
      <c r="S1848" s="425"/>
    </row>
    <row r="1849" spans="1:19" x14ac:dyDescent="0.3">
      <c r="A1849" s="421"/>
      <c r="B1849" s="424"/>
      <c r="C1849" s="421"/>
      <c r="D1849" s="421"/>
      <c r="E1849" s="421"/>
      <c r="F1849" s="421"/>
      <c r="G1849" s="421"/>
      <c r="H1849" s="421"/>
      <c r="I1849" s="220">
        <f>IF(B1849&gt;A_Stammdaten!$B$12,0,SUM(C1849,D1849,F1849,G1849)-SUM(E1849,H1849))</f>
        <v>0</v>
      </c>
      <c r="J1849" s="109">
        <f>IF(B1849&gt;2020,HLOOKUP(A_Stammdaten!$B$12,$L$4:$R$2504,ROW(B1849)-3,FALSE)+IF(OR(B1849=0,A_Stammdaten!$B$12&lt;B1849),0,I1849*1/20),0)</f>
        <v>0</v>
      </c>
      <c r="K1849" s="109">
        <f>IF(B1849&gt;2020,HLOOKUP(A_Stammdaten!$B$12,$L$4:$R$2504,ROW(B1849)-3,FALSE),0)</f>
        <v>0</v>
      </c>
      <c r="L1849" s="109">
        <f t="shared" si="196"/>
        <v>0</v>
      </c>
      <c r="M1849" s="109">
        <f t="shared" si="197"/>
        <v>0</v>
      </c>
      <c r="N1849" s="109">
        <f t="shared" si="198"/>
        <v>0</v>
      </c>
      <c r="O1849" s="109">
        <f t="shared" si="199"/>
        <v>0</v>
      </c>
      <c r="P1849" s="109">
        <f t="shared" si="200"/>
        <v>0</v>
      </c>
      <c r="Q1849" s="109">
        <f t="shared" si="201"/>
        <v>0</v>
      </c>
      <c r="R1849" s="109">
        <f t="shared" si="202"/>
        <v>0</v>
      </c>
      <c r="S1849" s="425"/>
    </row>
    <row r="1850" spans="1:19" x14ac:dyDescent="0.3">
      <c r="A1850" s="421"/>
      <c r="B1850" s="424"/>
      <c r="C1850" s="421"/>
      <c r="D1850" s="421"/>
      <c r="E1850" s="421"/>
      <c r="F1850" s="421"/>
      <c r="G1850" s="421"/>
      <c r="H1850" s="421"/>
      <c r="I1850" s="220">
        <f>IF(B1850&gt;A_Stammdaten!$B$12,0,SUM(C1850,D1850,F1850,G1850)-SUM(E1850,H1850))</f>
        <v>0</v>
      </c>
      <c r="J1850" s="109">
        <f>IF(B1850&gt;2020,HLOOKUP(A_Stammdaten!$B$12,$L$4:$R$2504,ROW(B1850)-3,FALSE)+IF(OR(B1850=0,A_Stammdaten!$B$12&lt;B1850),0,I1850*1/20),0)</f>
        <v>0</v>
      </c>
      <c r="K1850" s="109">
        <f>IF(B1850&gt;2020,HLOOKUP(A_Stammdaten!$B$12,$L$4:$R$2504,ROW(B1850)-3,FALSE),0)</f>
        <v>0</v>
      </c>
      <c r="L1850" s="109">
        <f t="shared" si="196"/>
        <v>0</v>
      </c>
      <c r="M1850" s="109">
        <f t="shared" si="197"/>
        <v>0</v>
      </c>
      <c r="N1850" s="109">
        <f t="shared" si="198"/>
        <v>0</v>
      </c>
      <c r="O1850" s="109">
        <f t="shared" si="199"/>
        <v>0</v>
      </c>
      <c r="P1850" s="109">
        <f t="shared" si="200"/>
        <v>0</v>
      </c>
      <c r="Q1850" s="109">
        <f t="shared" si="201"/>
        <v>0</v>
      </c>
      <c r="R1850" s="109">
        <f t="shared" si="202"/>
        <v>0</v>
      </c>
      <c r="S1850" s="425"/>
    </row>
    <row r="1851" spans="1:19" x14ac:dyDescent="0.3">
      <c r="A1851" s="421"/>
      <c r="B1851" s="424"/>
      <c r="C1851" s="421"/>
      <c r="D1851" s="421"/>
      <c r="E1851" s="421"/>
      <c r="F1851" s="421"/>
      <c r="G1851" s="421"/>
      <c r="H1851" s="421"/>
      <c r="I1851" s="220">
        <f>IF(B1851&gt;A_Stammdaten!$B$12,0,SUM(C1851,D1851,F1851,G1851)-SUM(E1851,H1851))</f>
        <v>0</v>
      </c>
      <c r="J1851" s="109">
        <f>IF(B1851&gt;2020,HLOOKUP(A_Stammdaten!$B$12,$L$4:$R$2504,ROW(B1851)-3,FALSE)+IF(OR(B1851=0,A_Stammdaten!$B$12&lt;B1851),0,I1851*1/20),0)</f>
        <v>0</v>
      </c>
      <c r="K1851" s="109">
        <f>IF(B1851&gt;2020,HLOOKUP(A_Stammdaten!$B$12,$L$4:$R$2504,ROW(B1851)-3,FALSE),0)</f>
        <v>0</v>
      </c>
      <c r="L1851" s="109">
        <f t="shared" si="196"/>
        <v>0</v>
      </c>
      <c r="M1851" s="109">
        <f t="shared" si="197"/>
        <v>0</v>
      </c>
      <c r="N1851" s="109">
        <f t="shared" si="198"/>
        <v>0</v>
      </c>
      <c r="O1851" s="109">
        <f t="shared" si="199"/>
        <v>0</v>
      </c>
      <c r="P1851" s="109">
        <f t="shared" si="200"/>
        <v>0</v>
      </c>
      <c r="Q1851" s="109">
        <f t="shared" si="201"/>
        <v>0</v>
      </c>
      <c r="R1851" s="109">
        <f t="shared" si="202"/>
        <v>0</v>
      </c>
      <c r="S1851" s="425"/>
    </row>
    <row r="1852" spans="1:19" x14ac:dyDescent="0.3">
      <c r="A1852" s="421"/>
      <c r="B1852" s="424"/>
      <c r="C1852" s="421"/>
      <c r="D1852" s="421"/>
      <c r="E1852" s="421"/>
      <c r="F1852" s="421"/>
      <c r="G1852" s="421"/>
      <c r="H1852" s="421"/>
      <c r="I1852" s="220">
        <f>IF(B1852&gt;A_Stammdaten!$B$12,0,SUM(C1852,D1852,F1852,G1852)-SUM(E1852,H1852))</f>
        <v>0</v>
      </c>
      <c r="J1852" s="109">
        <f>IF(B1852&gt;2020,HLOOKUP(A_Stammdaten!$B$12,$L$4:$R$2504,ROW(B1852)-3,FALSE)+IF(OR(B1852=0,A_Stammdaten!$B$12&lt;B1852),0,I1852*1/20),0)</f>
        <v>0</v>
      </c>
      <c r="K1852" s="109">
        <f>IF(B1852&gt;2020,HLOOKUP(A_Stammdaten!$B$12,$L$4:$R$2504,ROW(B1852)-3,FALSE),0)</f>
        <v>0</v>
      </c>
      <c r="L1852" s="109">
        <f t="shared" si="196"/>
        <v>0</v>
      </c>
      <c r="M1852" s="109">
        <f t="shared" si="197"/>
        <v>0</v>
      </c>
      <c r="N1852" s="109">
        <f t="shared" si="198"/>
        <v>0</v>
      </c>
      <c r="O1852" s="109">
        <f t="shared" si="199"/>
        <v>0</v>
      </c>
      <c r="P1852" s="109">
        <f t="shared" si="200"/>
        <v>0</v>
      </c>
      <c r="Q1852" s="109">
        <f t="shared" si="201"/>
        <v>0</v>
      </c>
      <c r="R1852" s="109">
        <f t="shared" si="202"/>
        <v>0</v>
      </c>
      <c r="S1852" s="425"/>
    </row>
    <row r="1853" spans="1:19" x14ac:dyDescent="0.3">
      <c r="A1853" s="421"/>
      <c r="B1853" s="424"/>
      <c r="C1853" s="421"/>
      <c r="D1853" s="421"/>
      <c r="E1853" s="421"/>
      <c r="F1853" s="421"/>
      <c r="G1853" s="421"/>
      <c r="H1853" s="421"/>
      <c r="I1853" s="220">
        <f>IF(B1853&gt;A_Stammdaten!$B$12,0,SUM(C1853,D1853,F1853,G1853)-SUM(E1853,H1853))</f>
        <v>0</v>
      </c>
      <c r="J1853" s="109">
        <f>IF(B1853&gt;2020,HLOOKUP(A_Stammdaten!$B$12,$L$4:$R$2504,ROW(B1853)-3,FALSE)+IF(OR(B1853=0,A_Stammdaten!$B$12&lt;B1853),0,I1853*1/20),0)</f>
        <v>0</v>
      </c>
      <c r="K1853" s="109">
        <f>IF(B1853&gt;2020,HLOOKUP(A_Stammdaten!$B$12,$L$4:$R$2504,ROW(B1853)-3,FALSE),0)</f>
        <v>0</v>
      </c>
      <c r="L1853" s="109">
        <f t="shared" si="196"/>
        <v>0</v>
      </c>
      <c r="M1853" s="109">
        <f t="shared" si="197"/>
        <v>0</v>
      </c>
      <c r="N1853" s="109">
        <f t="shared" si="198"/>
        <v>0</v>
      </c>
      <c r="O1853" s="109">
        <f t="shared" si="199"/>
        <v>0</v>
      </c>
      <c r="P1853" s="109">
        <f t="shared" si="200"/>
        <v>0</v>
      </c>
      <c r="Q1853" s="109">
        <f t="shared" si="201"/>
        <v>0</v>
      </c>
      <c r="R1853" s="109">
        <f t="shared" si="202"/>
        <v>0</v>
      </c>
      <c r="S1853" s="425"/>
    </row>
    <row r="1854" spans="1:19" x14ac:dyDescent="0.3">
      <c r="A1854" s="421"/>
      <c r="B1854" s="424"/>
      <c r="C1854" s="421"/>
      <c r="D1854" s="421"/>
      <c r="E1854" s="421"/>
      <c r="F1854" s="421"/>
      <c r="G1854" s="421"/>
      <c r="H1854" s="421"/>
      <c r="I1854" s="220">
        <f>IF(B1854&gt;A_Stammdaten!$B$12,0,SUM(C1854,D1854,F1854,G1854)-SUM(E1854,H1854))</f>
        <v>0</v>
      </c>
      <c r="J1854" s="109">
        <f>IF(B1854&gt;2020,HLOOKUP(A_Stammdaten!$B$12,$L$4:$R$2504,ROW(B1854)-3,FALSE)+IF(OR(B1854=0,A_Stammdaten!$B$12&lt;B1854),0,I1854*1/20),0)</f>
        <v>0</v>
      </c>
      <c r="K1854" s="109">
        <f>IF(B1854&gt;2020,HLOOKUP(A_Stammdaten!$B$12,$L$4:$R$2504,ROW(B1854)-3,FALSE),0)</f>
        <v>0</v>
      </c>
      <c r="L1854" s="109">
        <f t="shared" si="196"/>
        <v>0</v>
      </c>
      <c r="M1854" s="109">
        <f t="shared" si="197"/>
        <v>0</v>
      </c>
      <c r="N1854" s="109">
        <f t="shared" si="198"/>
        <v>0</v>
      </c>
      <c r="O1854" s="109">
        <f t="shared" si="199"/>
        <v>0</v>
      </c>
      <c r="P1854" s="109">
        <f t="shared" si="200"/>
        <v>0</v>
      </c>
      <c r="Q1854" s="109">
        <f t="shared" si="201"/>
        <v>0</v>
      </c>
      <c r="R1854" s="109">
        <f t="shared" si="202"/>
        <v>0</v>
      </c>
      <c r="S1854" s="425"/>
    </row>
    <row r="1855" spans="1:19" x14ac:dyDescent="0.3">
      <c r="A1855" s="421"/>
      <c r="B1855" s="424"/>
      <c r="C1855" s="421"/>
      <c r="D1855" s="421"/>
      <c r="E1855" s="421"/>
      <c r="F1855" s="421"/>
      <c r="G1855" s="421"/>
      <c r="H1855" s="421"/>
      <c r="I1855" s="220">
        <f>IF(B1855&gt;A_Stammdaten!$B$12,0,SUM(C1855,D1855,F1855,G1855)-SUM(E1855,H1855))</f>
        <v>0</v>
      </c>
      <c r="J1855" s="109">
        <f>IF(B1855&gt;2020,HLOOKUP(A_Stammdaten!$B$12,$L$4:$R$2504,ROW(B1855)-3,FALSE)+IF(OR(B1855=0,A_Stammdaten!$B$12&lt;B1855),0,I1855*1/20),0)</f>
        <v>0</v>
      </c>
      <c r="K1855" s="109">
        <f>IF(B1855&gt;2020,HLOOKUP(A_Stammdaten!$B$12,$L$4:$R$2504,ROW(B1855)-3,FALSE),0)</f>
        <v>0</v>
      </c>
      <c r="L1855" s="109">
        <f t="shared" si="196"/>
        <v>0</v>
      </c>
      <c r="M1855" s="109">
        <f t="shared" si="197"/>
        <v>0</v>
      </c>
      <c r="N1855" s="109">
        <f t="shared" si="198"/>
        <v>0</v>
      </c>
      <c r="O1855" s="109">
        <f t="shared" si="199"/>
        <v>0</v>
      </c>
      <c r="P1855" s="109">
        <f t="shared" si="200"/>
        <v>0</v>
      </c>
      <c r="Q1855" s="109">
        <f t="shared" si="201"/>
        <v>0</v>
      </c>
      <c r="R1855" s="109">
        <f t="shared" si="202"/>
        <v>0</v>
      </c>
      <c r="S1855" s="425"/>
    </row>
    <row r="1856" spans="1:19" x14ac:dyDescent="0.3">
      <c r="A1856" s="421"/>
      <c r="B1856" s="424"/>
      <c r="C1856" s="421"/>
      <c r="D1856" s="421"/>
      <c r="E1856" s="421"/>
      <c r="F1856" s="421"/>
      <c r="G1856" s="421"/>
      <c r="H1856" s="421"/>
      <c r="I1856" s="220">
        <f>IF(B1856&gt;A_Stammdaten!$B$12,0,SUM(C1856,D1856,F1856,G1856)-SUM(E1856,H1856))</f>
        <v>0</v>
      </c>
      <c r="J1856" s="109">
        <f>IF(B1856&gt;2020,HLOOKUP(A_Stammdaten!$B$12,$L$4:$R$2504,ROW(B1856)-3,FALSE)+IF(OR(B1856=0,A_Stammdaten!$B$12&lt;B1856),0,I1856*1/20),0)</f>
        <v>0</v>
      </c>
      <c r="K1856" s="109">
        <f>IF(B1856&gt;2020,HLOOKUP(A_Stammdaten!$B$12,$L$4:$R$2504,ROW(B1856)-3,FALSE),0)</f>
        <v>0</v>
      </c>
      <c r="L1856" s="109">
        <f t="shared" si="196"/>
        <v>0</v>
      </c>
      <c r="M1856" s="109">
        <f t="shared" si="197"/>
        <v>0</v>
      </c>
      <c r="N1856" s="109">
        <f t="shared" si="198"/>
        <v>0</v>
      </c>
      <c r="O1856" s="109">
        <f t="shared" si="199"/>
        <v>0</v>
      </c>
      <c r="P1856" s="109">
        <f t="shared" si="200"/>
        <v>0</v>
      </c>
      <c r="Q1856" s="109">
        <f t="shared" si="201"/>
        <v>0</v>
      </c>
      <c r="R1856" s="109">
        <f t="shared" si="202"/>
        <v>0</v>
      </c>
      <c r="S1856" s="425"/>
    </row>
    <row r="1857" spans="1:19" x14ac:dyDescent="0.3">
      <c r="A1857" s="421"/>
      <c r="B1857" s="424"/>
      <c r="C1857" s="421"/>
      <c r="D1857" s="421"/>
      <c r="E1857" s="421"/>
      <c r="F1857" s="421"/>
      <c r="G1857" s="421"/>
      <c r="H1857" s="421"/>
      <c r="I1857" s="220">
        <f>IF(B1857&gt;A_Stammdaten!$B$12,0,SUM(C1857,D1857,F1857,G1857)-SUM(E1857,H1857))</f>
        <v>0</v>
      </c>
      <c r="J1857" s="109">
        <f>IF(B1857&gt;2020,HLOOKUP(A_Stammdaten!$B$12,$L$4:$R$2504,ROW(B1857)-3,FALSE)+IF(OR(B1857=0,A_Stammdaten!$B$12&lt;B1857),0,I1857*1/20),0)</f>
        <v>0</v>
      </c>
      <c r="K1857" s="109">
        <f>IF(B1857&gt;2020,HLOOKUP(A_Stammdaten!$B$12,$L$4:$R$2504,ROW(B1857)-3,FALSE),0)</f>
        <v>0</v>
      </c>
      <c r="L1857" s="109">
        <f t="shared" si="196"/>
        <v>0</v>
      </c>
      <c r="M1857" s="109">
        <f t="shared" si="197"/>
        <v>0</v>
      </c>
      <c r="N1857" s="109">
        <f t="shared" si="198"/>
        <v>0</v>
      </c>
      <c r="O1857" s="109">
        <f t="shared" si="199"/>
        <v>0</v>
      </c>
      <c r="P1857" s="109">
        <f t="shared" si="200"/>
        <v>0</v>
      </c>
      <c r="Q1857" s="109">
        <f t="shared" si="201"/>
        <v>0</v>
      </c>
      <c r="R1857" s="109">
        <f t="shared" si="202"/>
        <v>0</v>
      </c>
      <c r="S1857" s="425"/>
    </row>
    <row r="1858" spans="1:19" x14ac:dyDescent="0.3">
      <c r="A1858" s="421"/>
      <c r="B1858" s="424"/>
      <c r="C1858" s="421"/>
      <c r="D1858" s="421"/>
      <c r="E1858" s="421"/>
      <c r="F1858" s="421"/>
      <c r="G1858" s="421"/>
      <c r="H1858" s="421"/>
      <c r="I1858" s="220">
        <f>IF(B1858&gt;A_Stammdaten!$B$12,0,SUM(C1858,D1858,F1858,G1858)-SUM(E1858,H1858))</f>
        <v>0</v>
      </c>
      <c r="J1858" s="109">
        <f>IF(B1858&gt;2020,HLOOKUP(A_Stammdaten!$B$12,$L$4:$R$2504,ROW(B1858)-3,FALSE)+IF(OR(B1858=0,A_Stammdaten!$B$12&lt;B1858),0,I1858*1/20),0)</f>
        <v>0</v>
      </c>
      <c r="K1858" s="109">
        <f>IF(B1858&gt;2020,HLOOKUP(A_Stammdaten!$B$12,$L$4:$R$2504,ROW(B1858)-3,FALSE),0)</f>
        <v>0</v>
      </c>
      <c r="L1858" s="109">
        <f t="shared" si="196"/>
        <v>0</v>
      </c>
      <c r="M1858" s="109">
        <f t="shared" si="197"/>
        <v>0</v>
      </c>
      <c r="N1858" s="109">
        <f t="shared" si="198"/>
        <v>0</v>
      </c>
      <c r="O1858" s="109">
        <f t="shared" si="199"/>
        <v>0</v>
      </c>
      <c r="P1858" s="109">
        <f t="shared" si="200"/>
        <v>0</v>
      </c>
      <c r="Q1858" s="109">
        <f t="shared" si="201"/>
        <v>0</v>
      </c>
      <c r="R1858" s="109">
        <f t="shared" si="202"/>
        <v>0</v>
      </c>
      <c r="S1858" s="425"/>
    </row>
    <row r="1859" spans="1:19" x14ac:dyDescent="0.3">
      <c r="A1859" s="421"/>
      <c r="B1859" s="424"/>
      <c r="C1859" s="421"/>
      <c r="D1859" s="421"/>
      <c r="E1859" s="421"/>
      <c r="F1859" s="421"/>
      <c r="G1859" s="421"/>
      <c r="H1859" s="421"/>
      <c r="I1859" s="220">
        <f>IF(B1859&gt;A_Stammdaten!$B$12,0,SUM(C1859,D1859,F1859,G1859)-SUM(E1859,H1859))</f>
        <v>0</v>
      </c>
      <c r="J1859" s="109">
        <f>IF(B1859&gt;2020,HLOOKUP(A_Stammdaten!$B$12,$L$4:$R$2504,ROW(B1859)-3,FALSE)+IF(OR(B1859=0,A_Stammdaten!$B$12&lt;B1859),0,I1859*1/20),0)</f>
        <v>0</v>
      </c>
      <c r="K1859" s="109">
        <f>IF(B1859&gt;2020,HLOOKUP(A_Stammdaten!$B$12,$L$4:$R$2504,ROW(B1859)-3,FALSE),0)</f>
        <v>0</v>
      </c>
      <c r="L1859" s="109">
        <f t="shared" si="196"/>
        <v>0</v>
      </c>
      <c r="M1859" s="109">
        <f t="shared" si="197"/>
        <v>0</v>
      </c>
      <c r="N1859" s="109">
        <f t="shared" si="198"/>
        <v>0</v>
      </c>
      <c r="O1859" s="109">
        <f t="shared" si="199"/>
        <v>0</v>
      </c>
      <c r="P1859" s="109">
        <f t="shared" si="200"/>
        <v>0</v>
      </c>
      <c r="Q1859" s="109">
        <f t="shared" si="201"/>
        <v>0</v>
      </c>
      <c r="R1859" s="109">
        <f t="shared" si="202"/>
        <v>0</v>
      </c>
      <c r="S1859" s="425"/>
    </row>
    <row r="1860" spans="1:19" x14ac:dyDescent="0.3">
      <c r="A1860" s="421"/>
      <c r="B1860" s="424"/>
      <c r="C1860" s="421"/>
      <c r="D1860" s="421"/>
      <c r="E1860" s="421"/>
      <c r="F1860" s="421"/>
      <c r="G1860" s="421"/>
      <c r="H1860" s="421"/>
      <c r="I1860" s="220">
        <f>IF(B1860&gt;A_Stammdaten!$B$12,0,SUM(C1860,D1860,F1860,G1860)-SUM(E1860,H1860))</f>
        <v>0</v>
      </c>
      <c r="J1860" s="109">
        <f>IF(B1860&gt;2020,HLOOKUP(A_Stammdaten!$B$12,$L$4:$R$2504,ROW(B1860)-3,FALSE)+IF(OR(B1860=0,A_Stammdaten!$B$12&lt;B1860),0,I1860*1/20),0)</f>
        <v>0</v>
      </c>
      <c r="K1860" s="109">
        <f>IF(B1860&gt;2020,HLOOKUP(A_Stammdaten!$B$12,$L$4:$R$2504,ROW(B1860)-3,FALSE),0)</f>
        <v>0</v>
      </c>
      <c r="L1860" s="109">
        <f t="shared" si="196"/>
        <v>0</v>
      </c>
      <c r="M1860" s="109">
        <f t="shared" si="197"/>
        <v>0</v>
      </c>
      <c r="N1860" s="109">
        <f t="shared" si="198"/>
        <v>0</v>
      </c>
      <c r="O1860" s="109">
        <f t="shared" si="199"/>
        <v>0</v>
      </c>
      <c r="P1860" s="109">
        <f t="shared" si="200"/>
        <v>0</v>
      </c>
      <c r="Q1860" s="109">
        <f t="shared" si="201"/>
        <v>0</v>
      </c>
      <c r="R1860" s="109">
        <f t="shared" si="202"/>
        <v>0</v>
      </c>
      <c r="S1860" s="425"/>
    </row>
    <row r="1861" spans="1:19" x14ac:dyDescent="0.3">
      <c r="A1861" s="421"/>
      <c r="B1861" s="424"/>
      <c r="C1861" s="421"/>
      <c r="D1861" s="421"/>
      <c r="E1861" s="421"/>
      <c r="F1861" s="421"/>
      <c r="G1861" s="421"/>
      <c r="H1861" s="421"/>
      <c r="I1861" s="220">
        <f>IF(B1861&gt;A_Stammdaten!$B$12,0,SUM(C1861,D1861,F1861,G1861)-SUM(E1861,H1861))</f>
        <v>0</v>
      </c>
      <c r="J1861" s="109">
        <f>IF(B1861&gt;2020,HLOOKUP(A_Stammdaten!$B$12,$L$4:$R$2504,ROW(B1861)-3,FALSE)+IF(OR(B1861=0,A_Stammdaten!$B$12&lt;B1861),0,I1861*1/20),0)</f>
        <v>0</v>
      </c>
      <c r="K1861" s="109">
        <f>IF(B1861&gt;2020,HLOOKUP(A_Stammdaten!$B$12,$L$4:$R$2504,ROW(B1861)-3,FALSE),0)</f>
        <v>0</v>
      </c>
      <c r="L1861" s="109">
        <f t="shared" si="196"/>
        <v>0</v>
      </c>
      <c r="M1861" s="109">
        <f t="shared" si="197"/>
        <v>0</v>
      </c>
      <c r="N1861" s="109">
        <f t="shared" si="198"/>
        <v>0</v>
      </c>
      <c r="O1861" s="109">
        <f t="shared" si="199"/>
        <v>0</v>
      </c>
      <c r="P1861" s="109">
        <f t="shared" si="200"/>
        <v>0</v>
      </c>
      <c r="Q1861" s="109">
        <f t="shared" si="201"/>
        <v>0</v>
      </c>
      <c r="R1861" s="109">
        <f t="shared" si="202"/>
        <v>0</v>
      </c>
      <c r="S1861" s="425"/>
    </row>
    <row r="1862" spans="1:19" x14ac:dyDescent="0.3">
      <c r="A1862" s="421"/>
      <c r="B1862" s="424"/>
      <c r="C1862" s="421"/>
      <c r="D1862" s="421"/>
      <c r="E1862" s="421"/>
      <c r="F1862" s="421"/>
      <c r="G1862" s="421"/>
      <c r="H1862" s="421"/>
      <c r="I1862" s="220">
        <f>IF(B1862&gt;A_Stammdaten!$B$12,0,SUM(C1862,D1862,F1862,G1862)-SUM(E1862,H1862))</f>
        <v>0</v>
      </c>
      <c r="J1862" s="109">
        <f>IF(B1862&gt;2020,HLOOKUP(A_Stammdaten!$B$12,$L$4:$R$2504,ROW(B1862)-3,FALSE)+IF(OR(B1862=0,A_Stammdaten!$B$12&lt;B1862),0,I1862*1/20),0)</f>
        <v>0</v>
      </c>
      <c r="K1862" s="109">
        <f>IF(B1862&gt;2020,HLOOKUP(A_Stammdaten!$B$12,$L$4:$R$2504,ROW(B1862)-3,FALSE),0)</f>
        <v>0</v>
      </c>
      <c r="L1862" s="109">
        <f t="shared" ref="L1862:L1925" si="203">IF(B1862&gt;2020,IF(OR($I1862=0,L$4&lt;$B1862,$B1862=0,20-(L$4-$B1862)=0),0,$I1862*(19-(L$4-$B1862))/20),0)</f>
        <v>0</v>
      </c>
      <c r="M1862" s="109">
        <f t="shared" ref="M1862:M1925" si="204">IF(B1862&gt;2020,IF(OR($I1862=0,M$4&lt;$B1862,$B1862=0,20-(M$4-$B1862)=0),0,$I1862*(19-(M$4-$B1862))/20),0)</f>
        <v>0</v>
      </c>
      <c r="N1862" s="109">
        <f t="shared" ref="N1862:N1925" si="205">IF(B1862&gt;2020,IF(OR($I1862=0,N$4&lt;$B1862,$B1862=0,20-(N$4-$B1862)=0),0,$I1862*(19-(N$4-$B1862))/20),0)</f>
        <v>0</v>
      </c>
      <c r="O1862" s="109">
        <f t="shared" ref="O1862:O1925" si="206">IF(B1862&gt;2020,IF(OR($I1862=0,O$4&lt;$B1862,$B1862=0,20-(O$4-$B1862)=0),0,$I1862*(19-(O$4-$B1862))/20),0)</f>
        <v>0</v>
      </c>
      <c r="P1862" s="109">
        <f t="shared" ref="P1862:P1925" si="207">IF(B1862&gt;2020,IF(OR($I1862=0,P$4&lt;$B1862,$B1862=0,20-(P$4-$B1862)=0),0,$I1862*(19-(P$4-$B1862))/20),0)</f>
        <v>0</v>
      </c>
      <c r="Q1862" s="109">
        <f t="shared" ref="Q1862:Q1925" si="208">IF(B1862&gt;2020,IF(OR($I1862=0,Q$4&lt;$B1862,$B1862=0,20-(Q$4-$B1862)=0),0,$I1862*(19-(Q$4-$B1862))/20),0)</f>
        <v>0</v>
      </c>
      <c r="R1862" s="109">
        <f t="shared" ref="R1862:R1925" si="209">IF(B1862&gt;2020,IF(OR($I1862=0,R$4&lt;$B1862,$B1862=0,20-(R$4-$B1862)=0),0,$I1862*(19-(R$4-$B1862))/20),0)</f>
        <v>0</v>
      </c>
      <c r="S1862" s="425"/>
    </row>
    <row r="1863" spans="1:19" x14ac:dyDescent="0.3">
      <c r="A1863" s="421"/>
      <c r="B1863" s="424"/>
      <c r="C1863" s="421"/>
      <c r="D1863" s="421"/>
      <c r="E1863" s="421"/>
      <c r="F1863" s="421"/>
      <c r="G1863" s="421"/>
      <c r="H1863" s="421"/>
      <c r="I1863" s="220">
        <f>IF(B1863&gt;A_Stammdaten!$B$12,0,SUM(C1863,D1863,F1863,G1863)-SUM(E1863,H1863))</f>
        <v>0</v>
      </c>
      <c r="J1863" s="109">
        <f>IF(B1863&gt;2020,HLOOKUP(A_Stammdaten!$B$12,$L$4:$R$2504,ROW(B1863)-3,FALSE)+IF(OR(B1863=0,A_Stammdaten!$B$12&lt;B1863),0,I1863*1/20),0)</f>
        <v>0</v>
      </c>
      <c r="K1863" s="109">
        <f>IF(B1863&gt;2020,HLOOKUP(A_Stammdaten!$B$12,$L$4:$R$2504,ROW(B1863)-3,FALSE),0)</f>
        <v>0</v>
      </c>
      <c r="L1863" s="109">
        <f t="shared" si="203"/>
        <v>0</v>
      </c>
      <c r="M1863" s="109">
        <f t="shared" si="204"/>
        <v>0</v>
      </c>
      <c r="N1863" s="109">
        <f t="shared" si="205"/>
        <v>0</v>
      </c>
      <c r="O1863" s="109">
        <f t="shared" si="206"/>
        <v>0</v>
      </c>
      <c r="P1863" s="109">
        <f t="shared" si="207"/>
        <v>0</v>
      </c>
      <c r="Q1863" s="109">
        <f t="shared" si="208"/>
        <v>0</v>
      </c>
      <c r="R1863" s="109">
        <f t="shared" si="209"/>
        <v>0</v>
      </c>
      <c r="S1863" s="425"/>
    </row>
    <row r="1864" spans="1:19" x14ac:dyDescent="0.3">
      <c r="A1864" s="421"/>
      <c r="B1864" s="424"/>
      <c r="C1864" s="421"/>
      <c r="D1864" s="421"/>
      <c r="E1864" s="421"/>
      <c r="F1864" s="421"/>
      <c r="G1864" s="421"/>
      <c r="H1864" s="421"/>
      <c r="I1864" s="220">
        <f>IF(B1864&gt;A_Stammdaten!$B$12,0,SUM(C1864,D1864,F1864,G1864)-SUM(E1864,H1864))</f>
        <v>0</v>
      </c>
      <c r="J1864" s="109">
        <f>IF(B1864&gt;2020,HLOOKUP(A_Stammdaten!$B$12,$L$4:$R$2504,ROW(B1864)-3,FALSE)+IF(OR(B1864=0,A_Stammdaten!$B$12&lt;B1864),0,I1864*1/20),0)</f>
        <v>0</v>
      </c>
      <c r="K1864" s="109">
        <f>IF(B1864&gt;2020,HLOOKUP(A_Stammdaten!$B$12,$L$4:$R$2504,ROW(B1864)-3,FALSE),0)</f>
        <v>0</v>
      </c>
      <c r="L1864" s="109">
        <f t="shared" si="203"/>
        <v>0</v>
      </c>
      <c r="M1864" s="109">
        <f t="shared" si="204"/>
        <v>0</v>
      </c>
      <c r="N1864" s="109">
        <f t="shared" si="205"/>
        <v>0</v>
      </c>
      <c r="O1864" s="109">
        <f t="shared" si="206"/>
        <v>0</v>
      </c>
      <c r="P1864" s="109">
        <f t="shared" si="207"/>
        <v>0</v>
      </c>
      <c r="Q1864" s="109">
        <f t="shared" si="208"/>
        <v>0</v>
      </c>
      <c r="R1864" s="109">
        <f t="shared" si="209"/>
        <v>0</v>
      </c>
      <c r="S1864" s="425"/>
    </row>
    <row r="1865" spans="1:19" x14ac:dyDescent="0.3">
      <c r="A1865" s="421"/>
      <c r="B1865" s="424"/>
      <c r="C1865" s="421"/>
      <c r="D1865" s="421"/>
      <c r="E1865" s="421"/>
      <c r="F1865" s="421"/>
      <c r="G1865" s="421"/>
      <c r="H1865" s="421"/>
      <c r="I1865" s="220">
        <f>IF(B1865&gt;A_Stammdaten!$B$12,0,SUM(C1865,D1865,F1865,G1865)-SUM(E1865,H1865))</f>
        <v>0</v>
      </c>
      <c r="J1865" s="109">
        <f>IF(B1865&gt;2020,HLOOKUP(A_Stammdaten!$B$12,$L$4:$R$2504,ROW(B1865)-3,FALSE)+IF(OR(B1865=0,A_Stammdaten!$B$12&lt;B1865),0,I1865*1/20),0)</f>
        <v>0</v>
      </c>
      <c r="K1865" s="109">
        <f>IF(B1865&gt;2020,HLOOKUP(A_Stammdaten!$B$12,$L$4:$R$2504,ROW(B1865)-3,FALSE),0)</f>
        <v>0</v>
      </c>
      <c r="L1865" s="109">
        <f t="shared" si="203"/>
        <v>0</v>
      </c>
      <c r="M1865" s="109">
        <f t="shared" si="204"/>
        <v>0</v>
      </c>
      <c r="N1865" s="109">
        <f t="shared" si="205"/>
        <v>0</v>
      </c>
      <c r="O1865" s="109">
        <f t="shared" si="206"/>
        <v>0</v>
      </c>
      <c r="P1865" s="109">
        <f t="shared" si="207"/>
        <v>0</v>
      </c>
      <c r="Q1865" s="109">
        <f t="shared" si="208"/>
        <v>0</v>
      </c>
      <c r="R1865" s="109">
        <f t="shared" si="209"/>
        <v>0</v>
      </c>
      <c r="S1865" s="425"/>
    </row>
    <row r="1866" spans="1:19" x14ac:dyDescent="0.3">
      <c r="A1866" s="421"/>
      <c r="B1866" s="424"/>
      <c r="C1866" s="421"/>
      <c r="D1866" s="421"/>
      <c r="E1866" s="421"/>
      <c r="F1866" s="421"/>
      <c r="G1866" s="421"/>
      <c r="H1866" s="421"/>
      <c r="I1866" s="220">
        <f>IF(B1866&gt;A_Stammdaten!$B$12,0,SUM(C1866,D1866,F1866,G1866)-SUM(E1866,H1866))</f>
        <v>0</v>
      </c>
      <c r="J1866" s="109">
        <f>IF(B1866&gt;2020,HLOOKUP(A_Stammdaten!$B$12,$L$4:$R$2504,ROW(B1866)-3,FALSE)+IF(OR(B1866=0,A_Stammdaten!$B$12&lt;B1866),0,I1866*1/20),0)</f>
        <v>0</v>
      </c>
      <c r="K1866" s="109">
        <f>IF(B1866&gt;2020,HLOOKUP(A_Stammdaten!$B$12,$L$4:$R$2504,ROW(B1866)-3,FALSE),0)</f>
        <v>0</v>
      </c>
      <c r="L1866" s="109">
        <f t="shared" si="203"/>
        <v>0</v>
      </c>
      <c r="M1866" s="109">
        <f t="shared" si="204"/>
        <v>0</v>
      </c>
      <c r="N1866" s="109">
        <f t="shared" si="205"/>
        <v>0</v>
      </c>
      <c r="O1866" s="109">
        <f t="shared" si="206"/>
        <v>0</v>
      </c>
      <c r="P1866" s="109">
        <f t="shared" si="207"/>
        <v>0</v>
      </c>
      <c r="Q1866" s="109">
        <f t="shared" si="208"/>
        <v>0</v>
      </c>
      <c r="R1866" s="109">
        <f t="shared" si="209"/>
        <v>0</v>
      </c>
      <c r="S1866" s="425"/>
    </row>
    <row r="1867" spans="1:19" x14ac:dyDescent="0.3">
      <c r="A1867" s="421"/>
      <c r="B1867" s="424"/>
      <c r="C1867" s="421"/>
      <c r="D1867" s="421"/>
      <c r="E1867" s="421"/>
      <c r="F1867" s="421"/>
      <c r="G1867" s="421"/>
      <c r="H1867" s="421"/>
      <c r="I1867" s="220">
        <f>IF(B1867&gt;A_Stammdaten!$B$12,0,SUM(C1867,D1867,F1867,G1867)-SUM(E1867,H1867))</f>
        <v>0</v>
      </c>
      <c r="J1867" s="109">
        <f>IF(B1867&gt;2020,HLOOKUP(A_Stammdaten!$B$12,$L$4:$R$2504,ROW(B1867)-3,FALSE)+IF(OR(B1867=0,A_Stammdaten!$B$12&lt;B1867),0,I1867*1/20),0)</f>
        <v>0</v>
      </c>
      <c r="K1867" s="109">
        <f>IF(B1867&gt;2020,HLOOKUP(A_Stammdaten!$B$12,$L$4:$R$2504,ROW(B1867)-3,FALSE),0)</f>
        <v>0</v>
      </c>
      <c r="L1867" s="109">
        <f t="shared" si="203"/>
        <v>0</v>
      </c>
      <c r="M1867" s="109">
        <f t="shared" si="204"/>
        <v>0</v>
      </c>
      <c r="N1867" s="109">
        <f t="shared" si="205"/>
        <v>0</v>
      </c>
      <c r="O1867" s="109">
        <f t="shared" si="206"/>
        <v>0</v>
      </c>
      <c r="P1867" s="109">
        <f t="shared" si="207"/>
        <v>0</v>
      </c>
      <c r="Q1867" s="109">
        <f t="shared" si="208"/>
        <v>0</v>
      </c>
      <c r="R1867" s="109">
        <f t="shared" si="209"/>
        <v>0</v>
      </c>
      <c r="S1867" s="425"/>
    </row>
    <row r="1868" spans="1:19" x14ac:dyDescent="0.3">
      <c r="A1868" s="421"/>
      <c r="B1868" s="424"/>
      <c r="C1868" s="421"/>
      <c r="D1868" s="421"/>
      <c r="E1868" s="421"/>
      <c r="F1868" s="421"/>
      <c r="G1868" s="421"/>
      <c r="H1868" s="421"/>
      <c r="I1868" s="220">
        <f>IF(B1868&gt;A_Stammdaten!$B$12,0,SUM(C1868,D1868,F1868,G1868)-SUM(E1868,H1868))</f>
        <v>0</v>
      </c>
      <c r="J1868" s="109">
        <f>IF(B1868&gt;2020,HLOOKUP(A_Stammdaten!$B$12,$L$4:$R$2504,ROW(B1868)-3,FALSE)+IF(OR(B1868=0,A_Stammdaten!$B$12&lt;B1868),0,I1868*1/20),0)</f>
        <v>0</v>
      </c>
      <c r="K1868" s="109">
        <f>IF(B1868&gt;2020,HLOOKUP(A_Stammdaten!$B$12,$L$4:$R$2504,ROW(B1868)-3,FALSE),0)</f>
        <v>0</v>
      </c>
      <c r="L1868" s="109">
        <f t="shared" si="203"/>
        <v>0</v>
      </c>
      <c r="M1868" s="109">
        <f t="shared" si="204"/>
        <v>0</v>
      </c>
      <c r="N1868" s="109">
        <f t="shared" si="205"/>
        <v>0</v>
      </c>
      <c r="O1868" s="109">
        <f t="shared" si="206"/>
        <v>0</v>
      </c>
      <c r="P1868" s="109">
        <f t="shared" si="207"/>
        <v>0</v>
      </c>
      <c r="Q1868" s="109">
        <f t="shared" si="208"/>
        <v>0</v>
      </c>
      <c r="R1868" s="109">
        <f t="shared" si="209"/>
        <v>0</v>
      </c>
      <c r="S1868" s="425"/>
    </row>
    <row r="1869" spans="1:19" x14ac:dyDescent="0.3">
      <c r="A1869" s="421"/>
      <c r="B1869" s="424"/>
      <c r="C1869" s="421"/>
      <c r="D1869" s="421"/>
      <c r="E1869" s="421"/>
      <c r="F1869" s="421"/>
      <c r="G1869" s="421"/>
      <c r="H1869" s="421"/>
      <c r="I1869" s="220">
        <f>IF(B1869&gt;A_Stammdaten!$B$12,0,SUM(C1869,D1869,F1869,G1869)-SUM(E1869,H1869))</f>
        <v>0</v>
      </c>
      <c r="J1869" s="109">
        <f>IF(B1869&gt;2020,HLOOKUP(A_Stammdaten!$B$12,$L$4:$R$2504,ROW(B1869)-3,FALSE)+IF(OR(B1869=0,A_Stammdaten!$B$12&lt;B1869),0,I1869*1/20),0)</f>
        <v>0</v>
      </c>
      <c r="K1869" s="109">
        <f>IF(B1869&gt;2020,HLOOKUP(A_Stammdaten!$B$12,$L$4:$R$2504,ROW(B1869)-3,FALSE),0)</f>
        <v>0</v>
      </c>
      <c r="L1869" s="109">
        <f t="shared" si="203"/>
        <v>0</v>
      </c>
      <c r="M1869" s="109">
        <f t="shared" si="204"/>
        <v>0</v>
      </c>
      <c r="N1869" s="109">
        <f t="shared" si="205"/>
        <v>0</v>
      </c>
      <c r="O1869" s="109">
        <f t="shared" si="206"/>
        <v>0</v>
      </c>
      <c r="P1869" s="109">
        <f t="shared" si="207"/>
        <v>0</v>
      </c>
      <c r="Q1869" s="109">
        <f t="shared" si="208"/>
        <v>0</v>
      </c>
      <c r="R1869" s="109">
        <f t="shared" si="209"/>
        <v>0</v>
      </c>
      <c r="S1869" s="425"/>
    </row>
    <row r="1870" spans="1:19" x14ac:dyDescent="0.3">
      <c r="A1870" s="421"/>
      <c r="B1870" s="424"/>
      <c r="C1870" s="421"/>
      <c r="D1870" s="421"/>
      <c r="E1870" s="421"/>
      <c r="F1870" s="421"/>
      <c r="G1870" s="421"/>
      <c r="H1870" s="421"/>
      <c r="I1870" s="220">
        <f>IF(B1870&gt;A_Stammdaten!$B$12,0,SUM(C1870,D1870,F1870,G1870)-SUM(E1870,H1870))</f>
        <v>0</v>
      </c>
      <c r="J1870" s="109">
        <f>IF(B1870&gt;2020,HLOOKUP(A_Stammdaten!$B$12,$L$4:$R$2504,ROW(B1870)-3,FALSE)+IF(OR(B1870=0,A_Stammdaten!$B$12&lt;B1870),0,I1870*1/20),0)</f>
        <v>0</v>
      </c>
      <c r="K1870" s="109">
        <f>IF(B1870&gt;2020,HLOOKUP(A_Stammdaten!$B$12,$L$4:$R$2504,ROW(B1870)-3,FALSE),0)</f>
        <v>0</v>
      </c>
      <c r="L1870" s="109">
        <f t="shared" si="203"/>
        <v>0</v>
      </c>
      <c r="M1870" s="109">
        <f t="shared" si="204"/>
        <v>0</v>
      </c>
      <c r="N1870" s="109">
        <f t="shared" si="205"/>
        <v>0</v>
      </c>
      <c r="O1870" s="109">
        <f t="shared" si="206"/>
        <v>0</v>
      </c>
      <c r="P1870" s="109">
        <f t="shared" si="207"/>
        <v>0</v>
      </c>
      <c r="Q1870" s="109">
        <f t="shared" si="208"/>
        <v>0</v>
      </c>
      <c r="R1870" s="109">
        <f t="shared" si="209"/>
        <v>0</v>
      </c>
      <c r="S1870" s="425"/>
    </row>
    <row r="1871" spans="1:19" x14ac:dyDescent="0.3">
      <c r="A1871" s="421"/>
      <c r="B1871" s="424"/>
      <c r="C1871" s="421"/>
      <c r="D1871" s="421"/>
      <c r="E1871" s="421"/>
      <c r="F1871" s="421"/>
      <c r="G1871" s="421"/>
      <c r="H1871" s="421"/>
      <c r="I1871" s="220">
        <f>IF(B1871&gt;A_Stammdaten!$B$12,0,SUM(C1871,D1871,F1871,G1871)-SUM(E1871,H1871))</f>
        <v>0</v>
      </c>
      <c r="J1871" s="109">
        <f>IF(B1871&gt;2020,HLOOKUP(A_Stammdaten!$B$12,$L$4:$R$2504,ROW(B1871)-3,FALSE)+IF(OR(B1871=0,A_Stammdaten!$B$12&lt;B1871),0,I1871*1/20),0)</f>
        <v>0</v>
      </c>
      <c r="K1871" s="109">
        <f>IF(B1871&gt;2020,HLOOKUP(A_Stammdaten!$B$12,$L$4:$R$2504,ROW(B1871)-3,FALSE),0)</f>
        <v>0</v>
      </c>
      <c r="L1871" s="109">
        <f t="shared" si="203"/>
        <v>0</v>
      </c>
      <c r="M1871" s="109">
        <f t="shared" si="204"/>
        <v>0</v>
      </c>
      <c r="N1871" s="109">
        <f t="shared" si="205"/>
        <v>0</v>
      </c>
      <c r="O1871" s="109">
        <f t="shared" si="206"/>
        <v>0</v>
      </c>
      <c r="P1871" s="109">
        <f t="shared" si="207"/>
        <v>0</v>
      </c>
      <c r="Q1871" s="109">
        <f t="shared" si="208"/>
        <v>0</v>
      </c>
      <c r="R1871" s="109">
        <f t="shared" si="209"/>
        <v>0</v>
      </c>
      <c r="S1871" s="425"/>
    </row>
    <row r="1872" spans="1:19" x14ac:dyDescent="0.3">
      <c r="A1872" s="421"/>
      <c r="B1872" s="424"/>
      <c r="C1872" s="421"/>
      <c r="D1872" s="421"/>
      <c r="E1872" s="421"/>
      <c r="F1872" s="421"/>
      <c r="G1872" s="421"/>
      <c r="H1872" s="421"/>
      <c r="I1872" s="220">
        <f>IF(B1872&gt;A_Stammdaten!$B$12,0,SUM(C1872,D1872,F1872,G1872)-SUM(E1872,H1872))</f>
        <v>0</v>
      </c>
      <c r="J1872" s="109">
        <f>IF(B1872&gt;2020,HLOOKUP(A_Stammdaten!$B$12,$L$4:$R$2504,ROW(B1872)-3,FALSE)+IF(OR(B1872=0,A_Stammdaten!$B$12&lt;B1872),0,I1872*1/20),0)</f>
        <v>0</v>
      </c>
      <c r="K1872" s="109">
        <f>IF(B1872&gt;2020,HLOOKUP(A_Stammdaten!$B$12,$L$4:$R$2504,ROW(B1872)-3,FALSE),0)</f>
        <v>0</v>
      </c>
      <c r="L1872" s="109">
        <f t="shared" si="203"/>
        <v>0</v>
      </c>
      <c r="M1872" s="109">
        <f t="shared" si="204"/>
        <v>0</v>
      </c>
      <c r="N1872" s="109">
        <f t="shared" si="205"/>
        <v>0</v>
      </c>
      <c r="O1872" s="109">
        <f t="shared" si="206"/>
        <v>0</v>
      </c>
      <c r="P1872" s="109">
        <f t="shared" si="207"/>
        <v>0</v>
      </c>
      <c r="Q1872" s="109">
        <f t="shared" si="208"/>
        <v>0</v>
      </c>
      <c r="R1872" s="109">
        <f t="shared" si="209"/>
        <v>0</v>
      </c>
      <c r="S1872" s="425"/>
    </row>
    <row r="1873" spans="1:19" x14ac:dyDescent="0.3">
      <c r="A1873" s="421"/>
      <c r="B1873" s="424"/>
      <c r="C1873" s="421"/>
      <c r="D1873" s="421"/>
      <c r="E1873" s="421"/>
      <c r="F1873" s="421"/>
      <c r="G1873" s="421"/>
      <c r="H1873" s="421"/>
      <c r="I1873" s="220">
        <f>IF(B1873&gt;A_Stammdaten!$B$12,0,SUM(C1873,D1873,F1873,G1873)-SUM(E1873,H1873))</f>
        <v>0</v>
      </c>
      <c r="J1873" s="109">
        <f>IF(B1873&gt;2020,HLOOKUP(A_Stammdaten!$B$12,$L$4:$R$2504,ROW(B1873)-3,FALSE)+IF(OR(B1873=0,A_Stammdaten!$B$12&lt;B1873),0,I1873*1/20),0)</f>
        <v>0</v>
      </c>
      <c r="K1873" s="109">
        <f>IF(B1873&gt;2020,HLOOKUP(A_Stammdaten!$B$12,$L$4:$R$2504,ROW(B1873)-3,FALSE),0)</f>
        <v>0</v>
      </c>
      <c r="L1873" s="109">
        <f t="shared" si="203"/>
        <v>0</v>
      </c>
      <c r="M1873" s="109">
        <f t="shared" si="204"/>
        <v>0</v>
      </c>
      <c r="N1873" s="109">
        <f t="shared" si="205"/>
        <v>0</v>
      </c>
      <c r="O1873" s="109">
        <f t="shared" si="206"/>
        <v>0</v>
      </c>
      <c r="P1873" s="109">
        <f t="shared" si="207"/>
        <v>0</v>
      </c>
      <c r="Q1873" s="109">
        <f t="shared" si="208"/>
        <v>0</v>
      </c>
      <c r="R1873" s="109">
        <f t="shared" si="209"/>
        <v>0</v>
      </c>
      <c r="S1873" s="425"/>
    </row>
    <row r="1874" spans="1:19" x14ac:dyDescent="0.3">
      <c r="A1874" s="421"/>
      <c r="B1874" s="424"/>
      <c r="C1874" s="421"/>
      <c r="D1874" s="421"/>
      <c r="E1874" s="421"/>
      <c r="F1874" s="421"/>
      <c r="G1874" s="421"/>
      <c r="H1874" s="421"/>
      <c r="I1874" s="220">
        <f>IF(B1874&gt;A_Stammdaten!$B$12,0,SUM(C1874,D1874,F1874,G1874)-SUM(E1874,H1874))</f>
        <v>0</v>
      </c>
      <c r="J1874" s="109">
        <f>IF(B1874&gt;2020,HLOOKUP(A_Stammdaten!$B$12,$L$4:$R$2504,ROW(B1874)-3,FALSE)+IF(OR(B1874=0,A_Stammdaten!$B$12&lt;B1874),0,I1874*1/20),0)</f>
        <v>0</v>
      </c>
      <c r="K1874" s="109">
        <f>IF(B1874&gt;2020,HLOOKUP(A_Stammdaten!$B$12,$L$4:$R$2504,ROW(B1874)-3,FALSE),0)</f>
        <v>0</v>
      </c>
      <c r="L1874" s="109">
        <f t="shared" si="203"/>
        <v>0</v>
      </c>
      <c r="M1874" s="109">
        <f t="shared" si="204"/>
        <v>0</v>
      </c>
      <c r="N1874" s="109">
        <f t="shared" si="205"/>
        <v>0</v>
      </c>
      <c r="O1874" s="109">
        <f t="shared" si="206"/>
        <v>0</v>
      </c>
      <c r="P1874" s="109">
        <f t="shared" si="207"/>
        <v>0</v>
      </c>
      <c r="Q1874" s="109">
        <f t="shared" si="208"/>
        <v>0</v>
      </c>
      <c r="R1874" s="109">
        <f t="shared" si="209"/>
        <v>0</v>
      </c>
      <c r="S1874" s="425"/>
    </row>
    <row r="1875" spans="1:19" x14ac:dyDescent="0.3">
      <c r="A1875" s="421"/>
      <c r="B1875" s="424"/>
      <c r="C1875" s="421"/>
      <c r="D1875" s="421"/>
      <c r="E1875" s="421"/>
      <c r="F1875" s="421"/>
      <c r="G1875" s="421"/>
      <c r="H1875" s="421"/>
      <c r="I1875" s="220">
        <f>IF(B1875&gt;A_Stammdaten!$B$12,0,SUM(C1875,D1875,F1875,G1875)-SUM(E1875,H1875))</f>
        <v>0</v>
      </c>
      <c r="J1875" s="109">
        <f>IF(B1875&gt;2020,HLOOKUP(A_Stammdaten!$B$12,$L$4:$R$2504,ROW(B1875)-3,FALSE)+IF(OR(B1875=0,A_Stammdaten!$B$12&lt;B1875),0,I1875*1/20),0)</f>
        <v>0</v>
      </c>
      <c r="K1875" s="109">
        <f>IF(B1875&gt;2020,HLOOKUP(A_Stammdaten!$B$12,$L$4:$R$2504,ROW(B1875)-3,FALSE),0)</f>
        <v>0</v>
      </c>
      <c r="L1875" s="109">
        <f t="shared" si="203"/>
        <v>0</v>
      </c>
      <c r="M1875" s="109">
        <f t="shared" si="204"/>
        <v>0</v>
      </c>
      <c r="N1875" s="109">
        <f t="shared" si="205"/>
        <v>0</v>
      </c>
      <c r="O1875" s="109">
        <f t="shared" si="206"/>
        <v>0</v>
      </c>
      <c r="P1875" s="109">
        <f t="shared" si="207"/>
        <v>0</v>
      </c>
      <c r="Q1875" s="109">
        <f t="shared" si="208"/>
        <v>0</v>
      </c>
      <c r="R1875" s="109">
        <f t="shared" si="209"/>
        <v>0</v>
      </c>
      <c r="S1875" s="425"/>
    </row>
    <row r="1876" spans="1:19" x14ac:dyDescent="0.3">
      <c r="A1876" s="421"/>
      <c r="B1876" s="424"/>
      <c r="C1876" s="421"/>
      <c r="D1876" s="421"/>
      <c r="E1876" s="421"/>
      <c r="F1876" s="421"/>
      <c r="G1876" s="421"/>
      <c r="H1876" s="421"/>
      <c r="I1876" s="220">
        <f>IF(B1876&gt;A_Stammdaten!$B$12,0,SUM(C1876,D1876,F1876,G1876)-SUM(E1876,H1876))</f>
        <v>0</v>
      </c>
      <c r="J1876" s="109">
        <f>IF(B1876&gt;2020,HLOOKUP(A_Stammdaten!$B$12,$L$4:$R$2504,ROW(B1876)-3,FALSE)+IF(OR(B1876=0,A_Stammdaten!$B$12&lt;B1876),0,I1876*1/20),0)</f>
        <v>0</v>
      </c>
      <c r="K1876" s="109">
        <f>IF(B1876&gt;2020,HLOOKUP(A_Stammdaten!$B$12,$L$4:$R$2504,ROW(B1876)-3,FALSE),0)</f>
        <v>0</v>
      </c>
      <c r="L1876" s="109">
        <f t="shared" si="203"/>
        <v>0</v>
      </c>
      <c r="M1876" s="109">
        <f t="shared" si="204"/>
        <v>0</v>
      </c>
      <c r="N1876" s="109">
        <f t="shared" si="205"/>
        <v>0</v>
      </c>
      <c r="O1876" s="109">
        <f t="shared" si="206"/>
        <v>0</v>
      </c>
      <c r="P1876" s="109">
        <f t="shared" si="207"/>
        <v>0</v>
      </c>
      <c r="Q1876" s="109">
        <f t="shared" si="208"/>
        <v>0</v>
      </c>
      <c r="R1876" s="109">
        <f t="shared" si="209"/>
        <v>0</v>
      </c>
      <c r="S1876" s="425"/>
    </row>
    <row r="1877" spans="1:19" x14ac:dyDescent="0.3">
      <c r="A1877" s="421"/>
      <c r="B1877" s="424"/>
      <c r="C1877" s="421"/>
      <c r="D1877" s="421"/>
      <c r="E1877" s="421"/>
      <c r="F1877" s="421"/>
      <c r="G1877" s="421"/>
      <c r="H1877" s="421"/>
      <c r="I1877" s="220">
        <f>IF(B1877&gt;A_Stammdaten!$B$12,0,SUM(C1877,D1877,F1877,G1877)-SUM(E1877,H1877))</f>
        <v>0</v>
      </c>
      <c r="J1877" s="109">
        <f>IF(B1877&gt;2020,HLOOKUP(A_Stammdaten!$B$12,$L$4:$R$2504,ROW(B1877)-3,FALSE)+IF(OR(B1877=0,A_Stammdaten!$B$12&lt;B1877),0,I1877*1/20),0)</f>
        <v>0</v>
      </c>
      <c r="K1877" s="109">
        <f>IF(B1877&gt;2020,HLOOKUP(A_Stammdaten!$B$12,$L$4:$R$2504,ROW(B1877)-3,FALSE),0)</f>
        <v>0</v>
      </c>
      <c r="L1877" s="109">
        <f t="shared" si="203"/>
        <v>0</v>
      </c>
      <c r="M1877" s="109">
        <f t="shared" si="204"/>
        <v>0</v>
      </c>
      <c r="N1877" s="109">
        <f t="shared" si="205"/>
        <v>0</v>
      </c>
      <c r="O1877" s="109">
        <f t="shared" si="206"/>
        <v>0</v>
      </c>
      <c r="P1877" s="109">
        <f t="shared" si="207"/>
        <v>0</v>
      </c>
      <c r="Q1877" s="109">
        <f t="shared" si="208"/>
        <v>0</v>
      </c>
      <c r="R1877" s="109">
        <f t="shared" si="209"/>
        <v>0</v>
      </c>
      <c r="S1877" s="425"/>
    </row>
    <row r="1878" spans="1:19" x14ac:dyDescent="0.3">
      <c r="A1878" s="421"/>
      <c r="B1878" s="424"/>
      <c r="C1878" s="421"/>
      <c r="D1878" s="421"/>
      <c r="E1878" s="421"/>
      <c r="F1878" s="421"/>
      <c r="G1878" s="421"/>
      <c r="H1878" s="421"/>
      <c r="I1878" s="220">
        <f>IF(B1878&gt;A_Stammdaten!$B$12,0,SUM(C1878,D1878,F1878,G1878)-SUM(E1878,H1878))</f>
        <v>0</v>
      </c>
      <c r="J1878" s="109">
        <f>IF(B1878&gt;2020,HLOOKUP(A_Stammdaten!$B$12,$L$4:$R$2504,ROW(B1878)-3,FALSE)+IF(OR(B1878=0,A_Stammdaten!$B$12&lt;B1878),0,I1878*1/20),0)</f>
        <v>0</v>
      </c>
      <c r="K1878" s="109">
        <f>IF(B1878&gt;2020,HLOOKUP(A_Stammdaten!$B$12,$L$4:$R$2504,ROW(B1878)-3,FALSE),0)</f>
        <v>0</v>
      </c>
      <c r="L1878" s="109">
        <f t="shared" si="203"/>
        <v>0</v>
      </c>
      <c r="M1878" s="109">
        <f t="shared" si="204"/>
        <v>0</v>
      </c>
      <c r="N1878" s="109">
        <f t="shared" si="205"/>
        <v>0</v>
      </c>
      <c r="O1878" s="109">
        <f t="shared" si="206"/>
        <v>0</v>
      </c>
      <c r="P1878" s="109">
        <f t="shared" si="207"/>
        <v>0</v>
      </c>
      <c r="Q1878" s="109">
        <f t="shared" si="208"/>
        <v>0</v>
      </c>
      <c r="R1878" s="109">
        <f t="shared" si="209"/>
        <v>0</v>
      </c>
      <c r="S1878" s="425"/>
    </row>
    <row r="1879" spans="1:19" x14ac:dyDescent="0.3">
      <c r="A1879" s="421"/>
      <c r="B1879" s="424"/>
      <c r="C1879" s="421"/>
      <c r="D1879" s="421"/>
      <c r="E1879" s="421"/>
      <c r="F1879" s="421"/>
      <c r="G1879" s="421"/>
      <c r="H1879" s="421"/>
      <c r="I1879" s="220">
        <f>IF(B1879&gt;A_Stammdaten!$B$12,0,SUM(C1879,D1879,F1879,G1879)-SUM(E1879,H1879))</f>
        <v>0</v>
      </c>
      <c r="J1879" s="109">
        <f>IF(B1879&gt;2020,HLOOKUP(A_Stammdaten!$B$12,$L$4:$R$2504,ROW(B1879)-3,FALSE)+IF(OR(B1879=0,A_Stammdaten!$B$12&lt;B1879),0,I1879*1/20),0)</f>
        <v>0</v>
      </c>
      <c r="K1879" s="109">
        <f>IF(B1879&gt;2020,HLOOKUP(A_Stammdaten!$B$12,$L$4:$R$2504,ROW(B1879)-3,FALSE),0)</f>
        <v>0</v>
      </c>
      <c r="L1879" s="109">
        <f t="shared" si="203"/>
        <v>0</v>
      </c>
      <c r="M1879" s="109">
        <f t="shared" si="204"/>
        <v>0</v>
      </c>
      <c r="N1879" s="109">
        <f t="shared" si="205"/>
        <v>0</v>
      </c>
      <c r="O1879" s="109">
        <f t="shared" si="206"/>
        <v>0</v>
      </c>
      <c r="P1879" s="109">
        <f t="shared" si="207"/>
        <v>0</v>
      </c>
      <c r="Q1879" s="109">
        <f t="shared" si="208"/>
        <v>0</v>
      </c>
      <c r="R1879" s="109">
        <f t="shared" si="209"/>
        <v>0</v>
      </c>
      <c r="S1879" s="425"/>
    </row>
    <row r="1880" spans="1:19" x14ac:dyDescent="0.3">
      <c r="A1880" s="421"/>
      <c r="B1880" s="424"/>
      <c r="C1880" s="421"/>
      <c r="D1880" s="421"/>
      <c r="E1880" s="421"/>
      <c r="F1880" s="421"/>
      <c r="G1880" s="421"/>
      <c r="H1880" s="421"/>
      <c r="I1880" s="220">
        <f>IF(B1880&gt;A_Stammdaten!$B$12,0,SUM(C1880,D1880,F1880,G1880)-SUM(E1880,H1880))</f>
        <v>0</v>
      </c>
      <c r="J1880" s="109">
        <f>IF(B1880&gt;2020,HLOOKUP(A_Stammdaten!$B$12,$L$4:$R$2504,ROW(B1880)-3,FALSE)+IF(OR(B1880=0,A_Stammdaten!$B$12&lt;B1880),0,I1880*1/20),0)</f>
        <v>0</v>
      </c>
      <c r="K1880" s="109">
        <f>IF(B1880&gt;2020,HLOOKUP(A_Stammdaten!$B$12,$L$4:$R$2504,ROW(B1880)-3,FALSE),0)</f>
        <v>0</v>
      </c>
      <c r="L1880" s="109">
        <f t="shared" si="203"/>
        <v>0</v>
      </c>
      <c r="M1880" s="109">
        <f t="shared" si="204"/>
        <v>0</v>
      </c>
      <c r="N1880" s="109">
        <f t="shared" si="205"/>
        <v>0</v>
      </c>
      <c r="O1880" s="109">
        <f t="shared" si="206"/>
        <v>0</v>
      </c>
      <c r="P1880" s="109">
        <f t="shared" si="207"/>
        <v>0</v>
      </c>
      <c r="Q1880" s="109">
        <f t="shared" si="208"/>
        <v>0</v>
      </c>
      <c r="R1880" s="109">
        <f t="shared" si="209"/>
        <v>0</v>
      </c>
      <c r="S1880" s="425"/>
    </row>
    <row r="1881" spans="1:19" x14ac:dyDescent="0.3">
      <c r="A1881" s="421"/>
      <c r="B1881" s="424"/>
      <c r="C1881" s="421"/>
      <c r="D1881" s="421"/>
      <c r="E1881" s="421"/>
      <c r="F1881" s="421"/>
      <c r="G1881" s="421"/>
      <c r="H1881" s="421"/>
      <c r="I1881" s="220">
        <f>IF(B1881&gt;A_Stammdaten!$B$12,0,SUM(C1881,D1881,F1881,G1881)-SUM(E1881,H1881))</f>
        <v>0</v>
      </c>
      <c r="J1881" s="109">
        <f>IF(B1881&gt;2020,HLOOKUP(A_Stammdaten!$B$12,$L$4:$R$2504,ROW(B1881)-3,FALSE)+IF(OR(B1881=0,A_Stammdaten!$B$12&lt;B1881),0,I1881*1/20),0)</f>
        <v>0</v>
      </c>
      <c r="K1881" s="109">
        <f>IF(B1881&gt;2020,HLOOKUP(A_Stammdaten!$B$12,$L$4:$R$2504,ROW(B1881)-3,FALSE),0)</f>
        <v>0</v>
      </c>
      <c r="L1881" s="109">
        <f t="shared" si="203"/>
        <v>0</v>
      </c>
      <c r="M1881" s="109">
        <f t="shared" si="204"/>
        <v>0</v>
      </c>
      <c r="N1881" s="109">
        <f t="shared" si="205"/>
        <v>0</v>
      </c>
      <c r="O1881" s="109">
        <f t="shared" si="206"/>
        <v>0</v>
      </c>
      <c r="P1881" s="109">
        <f t="shared" si="207"/>
        <v>0</v>
      </c>
      <c r="Q1881" s="109">
        <f t="shared" si="208"/>
        <v>0</v>
      </c>
      <c r="R1881" s="109">
        <f t="shared" si="209"/>
        <v>0</v>
      </c>
      <c r="S1881" s="425"/>
    </row>
    <row r="1882" spans="1:19" x14ac:dyDescent="0.3">
      <c r="A1882" s="421"/>
      <c r="B1882" s="424"/>
      <c r="C1882" s="421"/>
      <c r="D1882" s="421"/>
      <c r="E1882" s="421"/>
      <c r="F1882" s="421"/>
      <c r="G1882" s="421"/>
      <c r="H1882" s="421"/>
      <c r="I1882" s="220">
        <f>IF(B1882&gt;A_Stammdaten!$B$12,0,SUM(C1882,D1882,F1882,G1882)-SUM(E1882,H1882))</f>
        <v>0</v>
      </c>
      <c r="J1882" s="109">
        <f>IF(B1882&gt;2020,HLOOKUP(A_Stammdaten!$B$12,$L$4:$R$2504,ROW(B1882)-3,FALSE)+IF(OR(B1882=0,A_Stammdaten!$B$12&lt;B1882),0,I1882*1/20),0)</f>
        <v>0</v>
      </c>
      <c r="K1882" s="109">
        <f>IF(B1882&gt;2020,HLOOKUP(A_Stammdaten!$B$12,$L$4:$R$2504,ROW(B1882)-3,FALSE),0)</f>
        <v>0</v>
      </c>
      <c r="L1882" s="109">
        <f t="shared" si="203"/>
        <v>0</v>
      </c>
      <c r="M1882" s="109">
        <f t="shared" si="204"/>
        <v>0</v>
      </c>
      <c r="N1882" s="109">
        <f t="shared" si="205"/>
        <v>0</v>
      </c>
      <c r="O1882" s="109">
        <f t="shared" si="206"/>
        <v>0</v>
      </c>
      <c r="P1882" s="109">
        <f t="shared" si="207"/>
        <v>0</v>
      </c>
      <c r="Q1882" s="109">
        <f t="shared" si="208"/>
        <v>0</v>
      </c>
      <c r="R1882" s="109">
        <f t="shared" si="209"/>
        <v>0</v>
      </c>
      <c r="S1882" s="425"/>
    </row>
    <row r="1883" spans="1:19" x14ac:dyDescent="0.3">
      <c r="A1883" s="421"/>
      <c r="B1883" s="424"/>
      <c r="C1883" s="421"/>
      <c r="D1883" s="421"/>
      <c r="E1883" s="421"/>
      <c r="F1883" s="421"/>
      <c r="G1883" s="421"/>
      <c r="H1883" s="421"/>
      <c r="I1883" s="220">
        <f>IF(B1883&gt;A_Stammdaten!$B$12,0,SUM(C1883,D1883,F1883,G1883)-SUM(E1883,H1883))</f>
        <v>0</v>
      </c>
      <c r="J1883" s="109">
        <f>IF(B1883&gt;2020,HLOOKUP(A_Stammdaten!$B$12,$L$4:$R$2504,ROW(B1883)-3,FALSE)+IF(OR(B1883=0,A_Stammdaten!$B$12&lt;B1883),0,I1883*1/20),0)</f>
        <v>0</v>
      </c>
      <c r="K1883" s="109">
        <f>IF(B1883&gt;2020,HLOOKUP(A_Stammdaten!$B$12,$L$4:$R$2504,ROW(B1883)-3,FALSE),0)</f>
        <v>0</v>
      </c>
      <c r="L1883" s="109">
        <f t="shared" si="203"/>
        <v>0</v>
      </c>
      <c r="M1883" s="109">
        <f t="shared" si="204"/>
        <v>0</v>
      </c>
      <c r="N1883" s="109">
        <f t="shared" si="205"/>
        <v>0</v>
      </c>
      <c r="O1883" s="109">
        <f t="shared" si="206"/>
        <v>0</v>
      </c>
      <c r="P1883" s="109">
        <f t="shared" si="207"/>
        <v>0</v>
      </c>
      <c r="Q1883" s="109">
        <f t="shared" si="208"/>
        <v>0</v>
      </c>
      <c r="R1883" s="109">
        <f t="shared" si="209"/>
        <v>0</v>
      </c>
      <c r="S1883" s="425"/>
    </row>
    <row r="1884" spans="1:19" x14ac:dyDescent="0.3">
      <c r="A1884" s="421"/>
      <c r="B1884" s="424"/>
      <c r="C1884" s="421"/>
      <c r="D1884" s="421"/>
      <c r="E1884" s="421"/>
      <c r="F1884" s="421"/>
      <c r="G1884" s="421"/>
      <c r="H1884" s="421"/>
      <c r="I1884" s="220">
        <f>IF(B1884&gt;A_Stammdaten!$B$12,0,SUM(C1884,D1884,F1884,G1884)-SUM(E1884,H1884))</f>
        <v>0</v>
      </c>
      <c r="J1884" s="109">
        <f>IF(B1884&gt;2020,HLOOKUP(A_Stammdaten!$B$12,$L$4:$R$2504,ROW(B1884)-3,FALSE)+IF(OR(B1884=0,A_Stammdaten!$B$12&lt;B1884),0,I1884*1/20),0)</f>
        <v>0</v>
      </c>
      <c r="K1884" s="109">
        <f>IF(B1884&gt;2020,HLOOKUP(A_Stammdaten!$B$12,$L$4:$R$2504,ROW(B1884)-3,FALSE),0)</f>
        <v>0</v>
      </c>
      <c r="L1884" s="109">
        <f t="shared" si="203"/>
        <v>0</v>
      </c>
      <c r="M1884" s="109">
        <f t="shared" si="204"/>
        <v>0</v>
      </c>
      <c r="N1884" s="109">
        <f t="shared" si="205"/>
        <v>0</v>
      </c>
      <c r="O1884" s="109">
        <f t="shared" si="206"/>
        <v>0</v>
      </c>
      <c r="P1884" s="109">
        <f t="shared" si="207"/>
        <v>0</v>
      </c>
      <c r="Q1884" s="109">
        <f t="shared" si="208"/>
        <v>0</v>
      </c>
      <c r="R1884" s="109">
        <f t="shared" si="209"/>
        <v>0</v>
      </c>
      <c r="S1884" s="425"/>
    </row>
    <row r="1885" spans="1:19" x14ac:dyDescent="0.3">
      <c r="A1885" s="421"/>
      <c r="B1885" s="424"/>
      <c r="C1885" s="421"/>
      <c r="D1885" s="421"/>
      <c r="E1885" s="421"/>
      <c r="F1885" s="421"/>
      <c r="G1885" s="421"/>
      <c r="H1885" s="421"/>
      <c r="I1885" s="220">
        <f>IF(B1885&gt;A_Stammdaten!$B$12,0,SUM(C1885,D1885,F1885,G1885)-SUM(E1885,H1885))</f>
        <v>0</v>
      </c>
      <c r="J1885" s="109">
        <f>IF(B1885&gt;2020,HLOOKUP(A_Stammdaten!$B$12,$L$4:$R$2504,ROW(B1885)-3,FALSE)+IF(OR(B1885=0,A_Stammdaten!$B$12&lt;B1885),0,I1885*1/20),0)</f>
        <v>0</v>
      </c>
      <c r="K1885" s="109">
        <f>IF(B1885&gt;2020,HLOOKUP(A_Stammdaten!$B$12,$L$4:$R$2504,ROW(B1885)-3,FALSE),0)</f>
        <v>0</v>
      </c>
      <c r="L1885" s="109">
        <f t="shared" si="203"/>
        <v>0</v>
      </c>
      <c r="M1885" s="109">
        <f t="shared" si="204"/>
        <v>0</v>
      </c>
      <c r="N1885" s="109">
        <f t="shared" si="205"/>
        <v>0</v>
      </c>
      <c r="O1885" s="109">
        <f t="shared" si="206"/>
        <v>0</v>
      </c>
      <c r="P1885" s="109">
        <f t="shared" si="207"/>
        <v>0</v>
      </c>
      <c r="Q1885" s="109">
        <f t="shared" si="208"/>
        <v>0</v>
      </c>
      <c r="R1885" s="109">
        <f t="shared" si="209"/>
        <v>0</v>
      </c>
      <c r="S1885" s="425"/>
    </row>
    <row r="1886" spans="1:19" x14ac:dyDescent="0.3">
      <c r="A1886" s="421"/>
      <c r="B1886" s="424"/>
      <c r="C1886" s="421"/>
      <c r="D1886" s="421"/>
      <c r="E1886" s="421"/>
      <c r="F1886" s="421"/>
      <c r="G1886" s="421"/>
      <c r="H1886" s="421"/>
      <c r="I1886" s="220">
        <f>IF(B1886&gt;A_Stammdaten!$B$12,0,SUM(C1886,D1886,F1886,G1886)-SUM(E1886,H1886))</f>
        <v>0</v>
      </c>
      <c r="J1886" s="109">
        <f>IF(B1886&gt;2020,HLOOKUP(A_Stammdaten!$B$12,$L$4:$R$2504,ROW(B1886)-3,FALSE)+IF(OR(B1886=0,A_Stammdaten!$B$12&lt;B1886),0,I1886*1/20),0)</f>
        <v>0</v>
      </c>
      <c r="K1886" s="109">
        <f>IF(B1886&gt;2020,HLOOKUP(A_Stammdaten!$B$12,$L$4:$R$2504,ROW(B1886)-3,FALSE),0)</f>
        <v>0</v>
      </c>
      <c r="L1886" s="109">
        <f t="shared" si="203"/>
        <v>0</v>
      </c>
      <c r="M1886" s="109">
        <f t="shared" si="204"/>
        <v>0</v>
      </c>
      <c r="N1886" s="109">
        <f t="shared" si="205"/>
        <v>0</v>
      </c>
      <c r="O1886" s="109">
        <f t="shared" si="206"/>
        <v>0</v>
      </c>
      <c r="P1886" s="109">
        <f t="shared" si="207"/>
        <v>0</v>
      </c>
      <c r="Q1886" s="109">
        <f t="shared" si="208"/>
        <v>0</v>
      </c>
      <c r="R1886" s="109">
        <f t="shared" si="209"/>
        <v>0</v>
      </c>
      <c r="S1886" s="425"/>
    </row>
    <row r="1887" spans="1:19" x14ac:dyDescent="0.3">
      <c r="A1887" s="421"/>
      <c r="B1887" s="424"/>
      <c r="C1887" s="421"/>
      <c r="D1887" s="421"/>
      <c r="E1887" s="421"/>
      <c r="F1887" s="421"/>
      <c r="G1887" s="421"/>
      <c r="H1887" s="421"/>
      <c r="I1887" s="220">
        <f>IF(B1887&gt;A_Stammdaten!$B$12,0,SUM(C1887,D1887,F1887,G1887)-SUM(E1887,H1887))</f>
        <v>0</v>
      </c>
      <c r="J1887" s="109">
        <f>IF(B1887&gt;2020,HLOOKUP(A_Stammdaten!$B$12,$L$4:$R$2504,ROW(B1887)-3,FALSE)+IF(OR(B1887=0,A_Stammdaten!$B$12&lt;B1887),0,I1887*1/20),0)</f>
        <v>0</v>
      </c>
      <c r="K1887" s="109">
        <f>IF(B1887&gt;2020,HLOOKUP(A_Stammdaten!$B$12,$L$4:$R$2504,ROW(B1887)-3,FALSE),0)</f>
        <v>0</v>
      </c>
      <c r="L1887" s="109">
        <f t="shared" si="203"/>
        <v>0</v>
      </c>
      <c r="M1887" s="109">
        <f t="shared" si="204"/>
        <v>0</v>
      </c>
      <c r="N1887" s="109">
        <f t="shared" si="205"/>
        <v>0</v>
      </c>
      <c r="O1887" s="109">
        <f t="shared" si="206"/>
        <v>0</v>
      </c>
      <c r="P1887" s="109">
        <f t="shared" si="207"/>
        <v>0</v>
      </c>
      <c r="Q1887" s="109">
        <f t="shared" si="208"/>
        <v>0</v>
      </c>
      <c r="R1887" s="109">
        <f t="shared" si="209"/>
        <v>0</v>
      </c>
      <c r="S1887" s="425"/>
    </row>
    <row r="1888" spans="1:19" x14ac:dyDescent="0.3">
      <c r="A1888" s="421"/>
      <c r="B1888" s="424"/>
      <c r="C1888" s="421"/>
      <c r="D1888" s="421"/>
      <c r="E1888" s="421"/>
      <c r="F1888" s="421"/>
      <c r="G1888" s="421"/>
      <c r="H1888" s="421"/>
      <c r="I1888" s="220">
        <f>IF(B1888&gt;A_Stammdaten!$B$12,0,SUM(C1888,D1888,F1888,G1888)-SUM(E1888,H1888))</f>
        <v>0</v>
      </c>
      <c r="J1888" s="109">
        <f>IF(B1888&gt;2020,HLOOKUP(A_Stammdaten!$B$12,$L$4:$R$2504,ROW(B1888)-3,FALSE)+IF(OR(B1888=0,A_Stammdaten!$B$12&lt;B1888),0,I1888*1/20),0)</f>
        <v>0</v>
      </c>
      <c r="K1888" s="109">
        <f>IF(B1888&gt;2020,HLOOKUP(A_Stammdaten!$B$12,$L$4:$R$2504,ROW(B1888)-3,FALSE),0)</f>
        <v>0</v>
      </c>
      <c r="L1888" s="109">
        <f t="shared" si="203"/>
        <v>0</v>
      </c>
      <c r="M1888" s="109">
        <f t="shared" si="204"/>
        <v>0</v>
      </c>
      <c r="N1888" s="109">
        <f t="shared" si="205"/>
        <v>0</v>
      </c>
      <c r="O1888" s="109">
        <f t="shared" si="206"/>
        <v>0</v>
      </c>
      <c r="P1888" s="109">
        <f t="shared" si="207"/>
        <v>0</v>
      </c>
      <c r="Q1888" s="109">
        <f t="shared" si="208"/>
        <v>0</v>
      </c>
      <c r="R1888" s="109">
        <f t="shared" si="209"/>
        <v>0</v>
      </c>
      <c r="S1888" s="425"/>
    </row>
    <row r="1889" spans="1:19" x14ac:dyDescent="0.3">
      <c r="A1889" s="421"/>
      <c r="B1889" s="424"/>
      <c r="C1889" s="421"/>
      <c r="D1889" s="421"/>
      <c r="E1889" s="421"/>
      <c r="F1889" s="421"/>
      <c r="G1889" s="421"/>
      <c r="H1889" s="421"/>
      <c r="I1889" s="220">
        <f>IF(B1889&gt;A_Stammdaten!$B$12,0,SUM(C1889,D1889,F1889,G1889)-SUM(E1889,H1889))</f>
        <v>0</v>
      </c>
      <c r="J1889" s="109">
        <f>IF(B1889&gt;2020,HLOOKUP(A_Stammdaten!$B$12,$L$4:$R$2504,ROW(B1889)-3,FALSE)+IF(OR(B1889=0,A_Stammdaten!$B$12&lt;B1889),0,I1889*1/20),0)</f>
        <v>0</v>
      </c>
      <c r="K1889" s="109">
        <f>IF(B1889&gt;2020,HLOOKUP(A_Stammdaten!$B$12,$L$4:$R$2504,ROW(B1889)-3,FALSE),0)</f>
        <v>0</v>
      </c>
      <c r="L1889" s="109">
        <f t="shared" si="203"/>
        <v>0</v>
      </c>
      <c r="M1889" s="109">
        <f t="shared" si="204"/>
        <v>0</v>
      </c>
      <c r="N1889" s="109">
        <f t="shared" si="205"/>
        <v>0</v>
      </c>
      <c r="O1889" s="109">
        <f t="shared" si="206"/>
        <v>0</v>
      </c>
      <c r="P1889" s="109">
        <f t="shared" si="207"/>
        <v>0</v>
      </c>
      <c r="Q1889" s="109">
        <f t="shared" si="208"/>
        <v>0</v>
      </c>
      <c r="R1889" s="109">
        <f t="shared" si="209"/>
        <v>0</v>
      </c>
      <c r="S1889" s="425"/>
    </row>
    <row r="1890" spans="1:19" x14ac:dyDescent="0.3">
      <c r="A1890" s="421"/>
      <c r="B1890" s="424"/>
      <c r="C1890" s="421"/>
      <c r="D1890" s="421"/>
      <c r="E1890" s="421"/>
      <c r="F1890" s="421"/>
      <c r="G1890" s="421"/>
      <c r="H1890" s="421"/>
      <c r="I1890" s="220">
        <f>IF(B1890&gt;A_Stammdaten!$B$12,0,SUM(C1890,D1890,F1890,G1890)-SUM(E1890,H1890))</f>
        <v>0</v>
      </c>
      <c r="J1890" s="109">
        <f>IF(B1890&gt;2020,HLOOKUP(A_Stammdaten!$B$12,$L$4:$R$2504,ROW(B1890)-3,FALSE)+IF(OR(B1890=0,A_Stammdaten!$B$12&lt;B1890),0,I1890*1/20),0)</f>
        <v>0</v>
      </c>
      <c r="K1890" s="109">
        <f>IF(B1890&gt;2020,HLOOKUP(A_Stammdaten!$B$12,$L$4:$R$2504,ROW(B1890)-3,FALSE),0)</f>
        <v>0</v>
      </c>
      <c r="L1890" s="109">
        <f t="shared" si="203"/>
        <v>0</v>
      </c>
      <c r="M1890" s="109">
        <f t="shared" si="204"/>
        <v>0</v>
      </c>
      <c r="N1890" s="109">
        <f t="shared" si="205"/>
        <v>0</v>
      </c>
      <c r="O1890" s="109">
        <f t="shared" si="206"/>
        <v>0</v>
      </c>
      <c r="P1890" s="109">
        <f t="shared" si="207"/>
        <v>0</v>
      </c>
      <c r="Q1890" s="109">
        <f t="shared" si="208"/>
        <v>0</v>
      </c>
      <c r="R1890" s="109">
        <f t="shared" si="209"/>
        <v>0</v>
      </c>
      <c r="S1890" s="425"/>
    </row>
    <row r="1891" spans="1:19" x14ac:dyDescent="0.3">
      <c r="A1891" s="421"/>
      <c r="B1891" s="424"/>
      <c r="C1891" s="421"/>
      <c r="D1891" s="421"/>
      <c r="E1891" s="421"/>
      <c r="F1891" s="421"/>
      <c r="G1891" s="421"/>
      <c r="H1891" s="421"/>
      <c r="I1891" s="220">
        <f>IF(B1891&gt;A_Stammdaten!$B$12,0,SUM(C1891,D1891,F1891,G1891)-SUM(E1891,H1891))</f>
        <v>0</v>
      </c>
      <c r="J1891" s="109">
        <f>IF(B1891&gt;2020,HLOOKUP(A_Stammdaten!$B$12,$L$4:$R$2504,ROW(B1891)-3,FALSE)+IF(OR(B1891=0,A_Stammdaten!$B$12&lt;B1891),0,I1891*1/20),0)</f>
        <v>0</v>
      </c>
      <c r="K1891" s="109">
        <f>IF(B1891&gt;2020,HLOOKUP(A_Stammdaten!$B$12,$L$4:$R$2504,ROW(B1891)-3,FALSE),0)</f>
        <v>0</v>
      </c>
      <c r="L1891" s="109">
        <f t="shared" si="203"/>
        <v>0</v>
      </c>
      <c r="M1891" s="109">
        <f t="shared" si="204"/>
        <v>0</v>
      </c>
      <c r="N1891" s="109">
        <f t="shared" si="205"/>
        <v>0</v>
      </c>
      <c r="O1891" s="109">
        <f t="shared" si="206"/>
        <v>0</v>
      </c>
      <c r="P1891" s="109">
        <f t="shared" si="207"/>
        <v>0</v>
      </c>
      <c r="Q1891" s="109">
        <f t="shared" si="208"/>
        <v>0</v>
      </c>
      <c r="R1891" s="109">
        <f t="shared" si="209"/>
        <v>0</v>
      </c>
      <c r="S1891" s="425"/>
    </row>
    <row r="1892" spans="1:19" x14ac:dyDescent="0.3">
      <c r="A1892" s="421"/>
      <c r="B1892" s="424"/>
      <c r="C1892" s="421"/>
      <c r="D1892" s="421"/>
      <c r="E1892" s="421"/>
      <c r="F1892" s="421"/>
      <c r="G1892" s="421"/>
      <c r="H1892" s="421"/>
      <c r="I1892" s="220">
        <f>IF(B1892&gt;A_Stammdaten!$B$12,0,SUM(C1892,D1892,F1892,G1892)-SUM(E1892,H1892))</f>
        <v>0</v>
      </c>
      <c r="J1892" s="109">
        <f>IF(B1892&gt;2020,HLOOKUP(A_Stammdaten!$B$12,$L$4:$R$2504,ROW(B1892)-3,FALSE)+IF(OR(B1892=0,A_Stammdaten!$B$12&lt;B1892),0,I1892*1/20),0)</f>
        <v>0</v>
      </c>
      <c r="K1892" s="109">
        <f>IF(B1892&gt;2020,HLOOKUP(A_Stammdaten!$B$12,$L$4:$R$2504,ROW(B1892)-3,FALSE),0)</f>
        <v>0</v>
      </c>
      <c r="L1892" s="109">
        <f t="shared" si="203"/>
        <v>0</v>
      </c>
      <c r="M1892" s="109">
        <f t="shared" si="204"/>
        <v>0</v>
      </c>
      <c r="N1892" s="109">
        <f t="shared" si="205"/>
        <v>0</v>
      </c>
      <c r="O1892" s="109">
        <f t="shared" si="206"/>
        <v>0</v>
      </c>
      <c r="P1892" s="109">
        <f t="shared" si="207"/>
        <v>0</v>
      </c>
      <c r="Q1892" s="109">
        <f t="shared" si="208"/>
        <v>0</v>
      </c>
      <c r="R1892" s="109">
        <f t="shared" si="209"/>
        <v>0</v>
      </c>
      <c r="S1892" s="425"/>
    </row>
    <row r="1893" spans="1:19" x14ac:dyDescent="0.3">
      <c r="A1893" s="421"/>
      <c r="B1893" s="424"/>
      <c r="C1893" s="421"/>
      <c r="D1893" s="421"/>
      <c r="E1893" s="421"/>
      <c r="F1893" s="421"/>
      <c r="G1893" s="421"/>
      <c r="H1893" s="421"/>
      <c r="I1893" s="220">
        <f>IF(B1893&gt;A_Stammdaten!$B$12,0,SUM(C1893,D1893,F1893,G1893)-SUM(E1893,H1893))</f>
        <v>0</v>
      </c>
      <c r="J1893" s="109">
        <f>IF(B1893&gt;2020,HLOOKUP(A_Stammdaten!$B$12,$L$4:$R$2504,ROW(B1893)-3,FALSE)+IF(OR(B1893=0,A_Stammdaten!$B$12&lt;B1893),0,I1893*1/20),0)</f>
        <v>0</v>
      </c>
      <c r="K1893" s="109">
        <f>IF(B1893&gt;2020,HLOOKUP(A_Stammdaten!$B$12,$L$4:$R$2504,ROW(B1893)-3,FALSE),0)</f>
        <v>0</v>
      </c>
      <c r="L1893" s="109">
        <f t="shared" si="203"/>
        <v>0</v>
      </c>
      <c r="M1893" s="109">
        <f t="shared" si="204"/>
        <v>0</v>
      </c>
      <c r="N1893" s="109">
        <f t="shared" si="205"/>
        <v>0</v>
      </c>
      <c r="O1893" s="109">
        <f t="shared" si="206"/>
        <v>0</v>
      </c>
      <c r="P1893" s="109">
        <f t="shared" si="207"/>
        <v>0</v>
      </c>
      <c r="Q1893" s="109">
        <f t="shared" si="208"/>
        <v>0</v>
      </c>
      <c r="R1893" s="109">
        <f t="shared" si="209"/>
        <v>0</v>
      </c>
      <c r="S1893" s="425"/>
    </row>
    <row r="1894" spans="1:19" x14ac:dyDescent="0.3">
      <c r="A1894" s="421"/>
      <c r="B1894" s="424"/>
      <c r="C1894" s="421"/>
      <c r="D1894" s="421"/>
      <c r="E1894" s="421"/>
      <c r="F1894" s="421"/>
      <c r="G1894" s="421"/>
      <c r="H1894" s="421"/>
      <c r="I1894" s="220">
        <f>IF(B1894&gt;A_Stammdaten!$B$12,0,SUM(C1894,D1894,F1894,G1894)-SUM(E1894,H1894))</f>
        <v>0</v>
      </c>
      <c r="J1894" s="109">
        <f>IF(B1894&gt;2020,HLOOKUP(A_Stammdaten!$B$12,$L$4:$R$2504,ROW(B1894)-3,FALSE)+IF(OR(B1894=0,A_Stammdaten!$B$12&lt;B1894),0,I1894*1/20),0)</f>
        <v>0</v>
      </c>
      <c r="K1894" s="109">
        <f>IF(B1894&gt;2020,HLOOKUP(A_Stammdaten!$B$12,$L$4:$R$2504,ROW(B1894)-3,FALSE),0)</f>
        <v>0</v>
      </c>
      <c r="L1894" s="109">
        <f t="shared" si="203"/>
        <v>0</v>
      </c>
      <c r="M1894" s="109">
        <f t="shared" si="204"/>
        <v>0</v>
      </c>
      <c r="N1894" s="109">
        <f t="shared" si="205"/>
        <v>0</v>
      </c>
      <c r="O1894" s="109">
        <f t="shared" si="206"/>
        <v>0</v>
      </c>
      <c r="P1894" s="109">
        <f t="shared" si="207"/>
        <v>0</v>
      </c>
      <c r="Q1894" s="109">
        <f t="shared" si="208"/>
        <v>0</v>
      </c>
      <c r="R1894" s="109">
        <f t="shared" si="209"/>
        <v>0</v>
      </c>
      <c r="S1894" s="425"/>
    </row>
    <row r="1895" spans="1:19" x14ac:dyDescent="0.3">
      <c r="A1895" s="421"/>
      <c r="B1895" s="424"/>
      <c r="C1895" s="421"/>
      <c r="D1895" s="421"/>
      <c r="E1895" s="421"/>
      <c r="F1895" s="421"/>
      <c r="G1895" s="421"/>
      <c r="H1895" s="421"/>
      <c r="I1895" s="220">
        <f>IF(B1895&gt;A_Stammdaten!$B$12,0,SUM(C1895,D1895,F1895,G1895)-SUM(E1895,H1895))</f>
        <v>0</v>
      </c>
      <c r="J1895" s="109">
        <f>IF(B1895&gt;2020,HLOOKUP(A_Stammdaten!$B$12,$L$4:$R$2504,ROW(B1895)-3,FALSE)+IF(OR(B1895=0,A_Stammdaten!$B$12&lt;B1895),0,I1895*1/20),0)</f>
        <v>0</v>
      </c>
      <c r="K1895" s="109">
        <f>IF(B1895&gt;2020,HLOOKUP(A_Stammdaten!$B$12,$L$4:$R$2504,ROW(B1895)-3,FALSE),0)</f>
        <v>0</v>
      </c>
      <c r="L1895" s="109">
        <f t="shared" si="203"/>
        <v>0</v>
      </c>
      <c r="M1895" s="109">
        <f t="shared" si="204"/>
        <v>0</v>
      </c>
      <c r="N1895" s="109">
        <f t="shared" si="205"/>
        <v>0</v>
      </c>
      <c r="O1895" s="109">
        <f t="shared" si="206"/>
        <v>0</v>
      </c>
      <c r="P1895" s="109">
        <f t="shared" si="207"/>
        <v>0</v>
      </c>
      <c r="Q1895" s="109">
        <f t="shared" si="208"/>
        <v>0</v>
      </c>
      <c r="R1895" s="109">
        <f t="shared" si="209"/>
        <v>0</v>
      </c>
      <c r="S1895" s="425"/>
    </row>
    <row r="1896" spans="1:19" x14ac:dyDescent="0.3">
      <c r="A1896" s="421"/>
      <c r="B1896" s="424"/>
      <c r="C1896" s="421"/>
      <c r="D1896" s="421"/>
      <c r="E1896" s="421"/>
      <c r="F1896" s="421"/>
      <c r="G1896" s="421"/>
      <c r="H1896" s="421"/>
      <c r="I1896" s="220">
        <f>IF(B1896&gt;A_Stammdaten!$B$12,0,SUM(C1896,D1896,F1896,G1896)-SUM(E1896,H1896))</f>
        <v>0</v>
      </c>
      <c r="J1896" s="109">
        <f>IF(B1896&gt;2020,HLOOKUP(A_Stammdaten!$B$12,$L$4:$R$2504,ROW(B1896)-3,FALSE)+IF(OR(B1896=0,A_Stammdaten!$B$12&lt;B1896),0,I1896*1/20),0)</f>
        <v>0</v>
      </c>
      <c r="K1896" s="109">
        <f>IF(B1896&gt;2020,HLOOKUP(A_Stammdaten!$B$12,$L$4:$R$2504,ROW(B1896)-3,FALSE),0)</f>
        <v>0</v>
      </c>
      <c r="L1896" s="109">
        <f t="shared" si="203"/>
        <v>0</v>
      </c>
      <c r="M1896" s="109">
        <f t="shared" si="204"/>
        <v>0</v>
      </c>
      <c r="N1896" s="109">
        <f t="shared" si="205"/>
        <v>0</v>
      </c>
      <c r="O1896" s="109">
        <f t="shared" si="206"/>
        <v>0</v>
      </c>
      <c r="P1896" s="109">
        <f t="shared" si="207"/>
        <v>0</v>
      </c>
      <c r="Q1896" s="109">
        <f t="shared" si="208"/>
        <v>0</v>
      </c>
      <c r="R1896" s="109">
        <f t="shared" si="209"/>
        <v>0</v>
      </c>
      <c r="S1896" s="425"/>
    </row>
    <row r="1897" spans="1:19" x14ac:dyDescent="0.3">
      <c r="A1897" s="421"/>
      <c r="B1897" s="424"/>
      <c r="C1897" s="421"/>
      <c r="D1897" s="421"/>
      <c r="E1897" s="421"/>
      <c r="F1897" s="421"/>
      <c r="G1897" s="421"/>
      <c r="H1897" s="421"/>
      <c r="I1897" s="220">
        <f>IF(B1897&gt;A_Stammdaten!$B$12,0,SUM(C1897,D1897,F1897,G1897)-SUM(E1897,H1897))</f>
        <v>0</v>
      </c>
      <c r="J1897" s="109">
        <f>IF(B1897&gt;2020,HLOOKUP(A_Stammdaten!$B$12,$L$4:$R$2504,ROW(B1897)-3,FALSE)+IF(OR(B1897=0,A_Stammdaten!$B$12&lt;B1897),0,I1897*1/20),0)</f>
        <v>0</v>
      </c>
      <c r="K1897" s="109">
        <f>IF(B1897&gt;2020,HLOOKUP(A_Stammdaten!$B$12,$L$4:$R$2504,ROW(B1897)-3,FALSE),0)</f>
        <v>0</v>
      </c>
      <c r="L1897" s="109">
        <f t="shared" si="203"/>
        <v>0</v>
      </c>
      <c r="M1897" s="109">
        <f t="shared" si="204"/>
        <v>0</v>
      </c>
      <c r="N1897" s="109">
        <f t="shared" si="205"/>
        <v>0</v>
      </c>
      <c r="O1897" s="109">
        <f t="shared" si="206"/>
        <v>0</v>
      </c>
      <c r="P1897" s="109">
        <f t="shared" si="207"/>
        <v>0</v>
      </c>
      <c r="Q1897" s="109">
        <f t="shared" si="208"/>
        <v>0</v>
      </c>
      <c r="R1897" s="109">
        <f t="shared" si="209"/>
        <v>0</v>
      </c>
      <c r="S1897" s="425"/>
    </row>
    <row r="1898" spans="1:19" x14ac:dyDescent="0.3">
      <c r="A1898" s="421"/>
      <c r="B1898" s="424"/>
      <c r="C1898" s="421"/>
      <c r="D1898" s="421"/>
      <c r="E1898" s="421"/>
      <c r="F1898" s="421"/>
      <c r="G1898" s="421"/>
      <c r="H1898" s="421"/>
      <c r="I1898" s="220">
        <f>IF(B1898&gt;A_Stammdaten!$B$12,0,SUM(C1898,D1898,F1898,G1898)-SUM(E1898,H1898))</f>
        <v>0</v>
      </c>
      <c r="J1898" s="109">
        <f>IF(B1898&gt;2020,HLOOKUP(A_Stammdaten!$B$12,$L$4:$R$2504,ROW(B1898)-3,FALSE)+IF(OR(B1898=0,A_Stammdaten!$B$12&lt;B1898),0,I1898*1/20),0)</f>
        <v>0</v>
      </c>
      <c r="K1898" s="109">
        <f>IF(B1898&gt;2020,HLOOKUP(A_Stammdaten!$B$12,$L$4:$R$2504,ROW(B1898)-3,FALSE),0)</f>
        <v>0</v>
      </c>
      <c r="L1898" s="109">
        <f t="shared" si="203"/>
        <v>0</v>
      </c>
      <c r="M1898" s="109">
        <f t="shared" si="204"/>
        <v>0</v>
      </c>
      <c r="N1898" s="109">
        <f t="shared" si="205"/>
        <v>0</v>
      </c>
      <c r="O1898" s="109">
        <f t="shared" si="206"/>
        <v>0</v>
      </c>
      <c r="P1898" s="109">
        <f t="shared" si="207"/>
        <v>0</v>
      </c>
      <c r="Q1898" s="109">
        <f t="shared" si="208"/>
        <v>0</v>
      </c>
      <c r="R1898" s="109">
        <f t="shared" si="209"/>
        <v>0</v>
      </c>
      <c r="S1898" s="425"/>
    </row>
    <row r="1899" spans="1:19" x14ac:dyDescent="0.3">
      <c r="A1899" s="421"/>
      <c r="B1899" s="424"/>
      <c r="C1899" s="421"/>
      <c r="D1899" s="421"/>
      <c r="E1899" s="421"/>
      <c r="F1899" s="421"/>
      <c r="G1899" s="421"/>
      <c r="H1899" s="421"/>
      <c r="I1899" s="220">
        <f>IF(B1899&gt;A_Stammdaten!$B$12,0,SUM(C1899,D1899,F1899,G1899)-SUM(E1899,H1899))</f>
        <v>0</v>
      </c>
      <c r="J1899" s="109">
        <f>IF(B1899&gt;2020,HLOOKUP(A_Stammdaten!$B$12,$L$4:$R$2504,ROW(B1899)-3,FALSE)+IF(OR(B1899=0,A_Stammdaten!$B$12&lt;B1899),0,I1899*1/20),0)</f>
        <v>0</v>
      </c>
      <c r="K1899" s="109">
        <f>IF(B1899&gt;2020,HLOOKUP(A_Stammdaten!$B$12,$L$4:$R$2504,ROW(B1899)-3,FALSE),0)</f>
        <v>0</v>
      </c>
      <c r="L1899" s="109">
        <f t="shared" si="203"/>
        <v>0</v>
      </c>
      <c r="M1899" s="109">
        <f t="shared" si="204"/>
        <v>0</v>
      </c>
      <c r="N1899" s="109">
        <f t="shared" si="205"/>
        <v>0</v>
      </c>
      <c r="O1899" s="109">
        <f t="shared" si="206"/>
        <v>0</v>
      </c>
      <c r="P1899" s="109">
        <f t="shared" si="207"/>
        <v>0</v>
      </c>
      <c r="Q1899" s="109">
        <f t="shared" si="208"/>
        <v>0</v>
      </c>
      <c r="R1899" s="109">
        <f t="shared" si="209"/>
        <v>0</v>
      </c>
      <c r="S1899" s="425"/>
    </row>
    <row r="1900" spans="1:19" x14ac:dyDescent="0.3">
      <c r="A1900" s="421"/>
      <c r="B1900" s="424"/>
      <c r="C1900" s="421"/>
      <c r="D1900" s="421"/>
      <c r="E1900" s="421"/>
      <c r="F1900" s="421"/>
      <c r="G1900" s="421"/>
      <c r="H1900" s="421"/>
      <c r="I1900" s="220">
        <f>IF(B1900&gt;A_Stammdaten!$B$12,0,SUM(C1900,D1900,F1900,G1900)-SUM(E1900,H1900))</f>
        <v>0</v>
      </c>
      <c r="J1900" s="109">
        <f>IF(B1900&gt;2020,HLOOKUP(A_Stammdaten!$B$12,$L$4:$R$2504,ROW(B1900)-3,FALSE)+IF(OR(B1900=0,A_Stammdaten!$B$12&lt;B1900),0,I1900*1/20),0)</f>
        <v>0</v>
      </c>
      <c r="K1900" s="109">
        <f>IF(B1900&gt;2020,HLOOKUP(A_Stammdaten!$B$12,$L$4:$R$2504,ROW(B1900)-3,FALSE),0)</f>
        <v>0</v>
      </c>
      <c r="L1900" s="109">
        <f t="shared" si="203"/>
        <v>0</v>
      </c>
      <c r="M1900" s="109">
        <f t="shared" si="204"/>
        <v>0</v>
      </c>
      <c r="N1900" s="109">
        <f t="shared" si="205"/>
        <v>0</v>
      </c>
      <c r="O1900" s="109">
        <f t="shared" si="206"/>
        <v>0</v>
      </c>
      <c r="P1900" s="109">
        <f t="shared" si="207"/>
        <v>0</v>
      </c>
      <c r="Q1900" s="109">
        <f t="shared" si="208"/>
        <v>0</v>
      </c>
      <c r="R1900" s="109">
        <f t="shared" si="209"/>
        <v>0</v>
      </c>
      <c r="S1900" s="425"/>
    </row>
    <row r="1901" spans="1:19" x14ac:dyDescent="0.3">
      <c r="A1901" s="421"/>
      <c r="B1901" s="424"/>
      <c r="C1901" s="421"/>
      <c r="D1901" s="421"/>
      <c r="E1901" s="421"/>
      <c r="F1901" s="421"/>
      <c r="G1901" s="421"/>
      <c r="H1901" s="421"/>
      <c r="I1901" s="220">
        <f>IF(B1901&gt;A_Stammdaten!$B$12,0,SUM(C1901,D1901,F1901,G1901)-SUM(E1901,H1901))</f>
        <v>0</v>
      </c>
      <c r="J1901" s="109">
        <f>IF(B1901&gt;2020,HLOOKUP(A_Stammdaten!$B$12,$L$4:$R$2504,ROW(B1901)-3,FALSE)+IF(OR(B1901=0,A_Stammdaten!$B$12&lt;B1901),0,I1901*1/20),0)</f>
        <v>0</v>
      </c>
      <c r="K1901" s="109">
        <f>IF(B1901&gt;2020,HLOOKUP(A_Stammdaten!$B$12,$L$4:$R$2504,ROW(B1901)-3,FALSE),0)</f>
        <v>0</v>
      </c>
      <c r="L1901" s="109">
        <f t="shared" si="203"/>
        <v>0</v>
      </c>
      <c r="M1901" s="109">
        <f t="shared" si="204"/>
        <v>0</v>
      </c>
      <c r="N1901" s="109">
        <f t="shared" si="205"/>
        <v>0</v>
      </c>
      <c r="O1901" s="109">
        <f t="shared" si="206"/>
        <v>0</v>
      </c>
      <c r="P1901" s="109">
        <f t="shared" si="207"/>
        <v>0</v>
      </c>
      <c r="Q1901" s="109">
        <f t="shared" si="208"/>
        <v>0</v>
      </c>
      <c r="R1901" s="109">
        <f t="shared" si="209"/>
        <v>0</v>
      </c>
      <c r="S1901" s="425"/>
    </row>
    <row r="1902" spans="1:19" x14ac:dyDescent="0.3">
      <c r="A1902" s="421"/>
      <c r="B1902" s="424"/>
      <c r="C1902" s="421"/>
      <c r="D1902" s="421"/>
      <c r="E1902" s="421"/>
      <c r="F1902" s="421"/>
      <c r="G1902" s="421"/>
      <c r="H1902" s="421"/>
      <c r="I1902" s="220">
        <f>IF(B1902&gt;A_Stammdaten!$B$12,0,SUM(C1902,D1902,F1902,G1902)-SUM(E1902,H1902))</f>
        <v>0</v>
      </c>
      <c r="J1902" s="109">
        <f>IF(B1902&gt;2020,HLOOKUP(A_Stammdaten!$B$12,$L$4:$R$2504,ROW(B1902)-3,FALSE)+IF(OR(B1902=0,A_Stammdaten!$B$12&lt;B1902),0,I1902*1/20),0)</f>
        <v>0</v>
      </c>
      <c r="K1902" s="109">
        <f>IF(B1902&gt;2020,HLOOKUP(A_Stammdaten!$B$12,$L$4:$R$2504,ROW(B1902)-3,FALSE),0)</f>
        <v>0</v>
      </c>
      <c r="L1902" s="109">
        <f t="shared" si="203"/>
        <v>0</v>
      </c>
      <c r="M1902" s="109">
        <f t="shared" si="204"/>
        <v>0</v>
      </c>
      <c r="N1902" s="109">
        <f t="shared" si="205"/>
        <v>0</v>
      </c>
      <c r="O1902" s="109">
        <f t="shared" si="206"/>
        <v>0</v>
      </c>
      <c r="P1902" s="109">
        <f t="shared" si="207"/>
        <v>0</v>
      </c>
      <c r="Q1902" s="109">
        <f t="shared" si="208"/>
        <v>0</v>
      </c>
      <c r="R1902" s="109">
        <f t="shared" si="209"/>
        <v>0</v>
      </c>
      <c r="S1902" s="425"/>
    </row>
    <row r="1903" spans="1:19" x14ac:dyDescent="0.3">
      <c r="A1903" s="421"/>
      <c r="B1903" s="424"/>
      <c r="C1903" s="421"/>
      <c r="D1903" s="421"/>
      <c r="E1903" s="421"/>
      <c r="F1903" s="421"/>
      <c r="G1903" s="421"/>
      <c r="H1903" s="421"/>
      <c r="I1903" s="220">
        <f>IF(B1903&gt;A_Stammdaten!$B$12,0,SUM(C1903,D1903,F1903,G1903)-SUM(E1903,H1903))</f>
        <v>0</v>
      </c>
      <c r="J1903" s="109">
        <f>IF(B1903&gt;2020,HLOOKUP(A_Stammdaten!$B$12,$L$4:$R$2504,ROW(B1903)-3,FALSE)+IF(OR(B1903=0,A_Stammdaten!$B$12&lt;B1903),0,I1903*1/20),0)</f>
        <v>0</v>
      </c>
      <c r="K1903" s="109">
        <f>IF(B1903&gt;2020,HLOOKUP(A_Stammdaten!$B$12,$L$4:$R$2504,ROW(B1903)-3,FALSE),0)</f>
        <v>0</v>
      </c>
      <c r="L1903" s="109">
        <f t="shared" si="203"/>
        <v>0</v>
      </c>
      <c r="M1903" s="109">
        <f t="shared" si="204"/>
        <v>0</v>
      </c>
      <c r="N1903" s="109">
        <f t="shared" si="205"/>
        <v>0</v>
      </c>
      <c r="O1903" s="109">
        <f t="shared" si="206"/>
        <v>0</v>
      </c>
      <c r="P1903" s="109">
        <f t="shared" si="207"/>
        <v>0</v>
      </c>
      <c r="Q1903" s="109">
        <f t="shared" si="208"/>
        <v>0</v>
      </c>
      <c r="R1903" s="109">
        <f t="shared" si="209"/>
        <v>0</v>
      </c>
      <c r="S1903" s="425"/>
    </row>
    <row r="1904" spans="1:19" x14ac:dyDescent="0.3">
      <c r="A1904" s="421"/>
      <c r="B1904" s="424"/>
      <c r="C1904" s="421"/>
      <c r="D1904" s="421"/>
      <c r="E1904" s="421"/>
      <c r="F1904" s="421"/>
      <c r="G1904" s="421"/>
      <c r="H1904" s="421"/>
      <c r="I1904" s="220">
        <f>IF(B1904&gt;A_Stammdaten!$B$12,0,SUM(C1904,D1904,F1904,G1904)-SUM(E1904,H1904))</f>
        <v>0</v>
      </c>
      <c r="J1904" s="109">
        <f>IF(B1904&gt;2020,HLOOKUP(A_Stammdaten!$B$12,$L$4:$R$2504,ROW(B1904)-3,FALSE)+IF(OR(B1904=0,A_Stammdaten!$B$12&lt;B1904),0,I1904*1/20),0)</f>
        <v>0</v>
      </c>
      <c r="K1904" s="109">
        <f>IF(B1904&gt;2020,HLOOKUP(A_Stammdaten!$B$12,$L$4:$R$2504,ROW(B1904)-3,FALSE),0)</f>
        <v>0</v>
      </c>
      <c r="L1904" s="109">
        <f t="shared" si="203"/>
        <v>0</v>
      </c>
      <c r="M1904" s="109">
        <f t="shared" si="204"/>
        <v>0</v>
      </c>
      <c r="N1904" s="109">
        <f t="shared" si="205"/>
        <v>0</v>
      </c>
      <c r="O1904" s="109">
        <f t="shared" si="206"/>
        <v>0</v>
      </c>
      <c r="P1904" s="109">
        <f t="shared" si="207"/>
        <v>0</v>
      </c>
      <c r="Q1904" s="109">
        <f t="shared" si="208"/>
        <v>0</v>
      </c>
      <c r="R1904" s="109">
        <f t="shared" si="209"/>
        <v>0</v>
      </c>
      <c r="S1904" s="425"/>
    </row>
    <row r="1905" spans="1:19" x14ac:dyDescent="0.3">
      <c r="A1905" s="421"/>
      <c r="B1905" s="424"/>
      <c r="C1905" s="421"/>
      <c r="D1905" s="421"/>
      <c r="E1905" s="421"/>
      <c r="F1905" s="421"/>
      <c r="G1905" s="421"/>
      <c r="H1905" s="421"/>
      <c r="I1905" s="220">
        <f>IF(B1905&gt;A_Stammdaten!$B$12,0,SUM(C1905,D1905,F1905,G1905)-SUM(E1905,H1905))</f>
        <v>0</v>
      </c>
      <c r="J1905" s="109">
        <f>IF(B1905&gt;2020,HLOOKUP(A_Stammdaten!$B$12,$L$4:$R$2504,ROW(B1905)-3,FALSE)+IF(OR(B1905=0,A_Stammdaten!$B$12&lt;B1905),0,I1905*1/20),0)</f>
        <v>0</v>
      </c>
      <c r="K1905" s="109">
        <f>IF(B1905&gt;2020,HLOOKUP(A_Stammdaten!$B$12,$L$4:$R$2504,ROW(B1905)-3,FALSE),0)</f>
        <v>0</v>
      </c>
      <c r="L1905" s="109">
        <f t="shared" si="203"/>
        <v>0</v>
      </c>
      <c r="M1905" s="109">
        <f t="shared" si="204"/>
        <v>0</v>
      </c>
      <c r="N1905" s="109">
        <f t="shared" si="205"/>
        <v>0</v>
      </c>
      <c r="O1905" s="109">
        <f t="shared" si="206"/>
        <v>0</v>
      </c>
      <c r="P1905" s="109">
        <f t="shared" si="207"/>
        <v>0</v>
      </c>
      <c r="Q1905" s="109">
        <f t="shared" si="208"/>
        <v>0</v>
      </c>
      <c r="R1905" s="109">
        <f t="shared" si="209"/>
        <v>0</v>
      </c>
      <c r="S1905" s="425"/>
    </row>
    <row r="1906" spans="1:19" x14ac:dyDescent="0.3">
      <c r="A1906" s="421"/>
      <c r="B1906" s="424"/>
      <c r="C1906" s="421"/>
      <c r="D1906" s="421"/>
      <c r="E1906" s="421"/>
      <c r="F1906" s="421"/>
      <c r="G1906" s="421"/>
      <c r="H1906" s="421"/>
      <c r="I1906" s="220">
        <f>IF(B1906&gt;A_Stammdaten!$B$12,0,SUM(C1906,D1906,F1906,G1906)-SUM(E1906,H1906))</f>
        <v>0</v>
      </c>
      <c r="J1906" s="109">
        <f>IF(B1906&gt;2020,HLOOKUP(A_Stammdaten!$B$12,$L$4:$R$2504,ROW(B1906)-3,FALSE)+IF(OR(B1906=0,A_Stammdaten!$B$12&lt;B1906),0,I1906*1/20),0)</f>
        <v>0</v>
      </c>
      <c r="K1906" s="109">
        <f>IF(B1906&gt;2020,HLOOKUP(A_Stammdaten!$B$12,$L$4:$R$2504,ROW(B1906)-3,FALSE),0)</f>
        <v>0</v>
      </c>
      <c r="L1906" s="109">
        <f t="shared" si="203"/>
        <v>0</v>
      </c>
      <c r="M1906" s="109">
        <f t="shared" si="204"/>
        <v>0</v>
      </c>
      <c r="N1906" s="109">
        <f t="shared" si="205"/>
        <v>0</v>
      </c>
      <c r="O1906" s="109">
        <f t="shared" si="206"/>
        <v>0</v>
      </c>
      <c r="P1906" s="109">
        <f t="shared" si="207"/>
        <v>0</v>
      </c>
      <c r="Q1906" s="109">
        <f t="shared" si="208"/>
        <v>0</v>
      </c>
      <c r="R1906" s="109">
        <f t="shared" si="209"/>
        <v>0</v>
      </c>
      <c r="S1906" s="425"/>
    </row>
    <row r="1907" spans="1:19" x14ac:dyDescent="0.3">
      <c r="A1907" s="421"/>
      <c r="B1907" s="424"/>
      <c r="C1907" s="421"/>
      <c r="D1907" s="421"/>
      <c r="E1907" s="421"/>
      <c r="F1907" s="421"/>
      <c r="G1907" s="421"/>
      <c r="H1907" s="421"/>
      <c r="I1907" s="220">
        <f>IF(B1907&gt;A_Stammdaten!$B$12,0,SUM(C1907,D1907,F1907,G1907)-SUM(E1907,H1907))</f>
        <v>0</v>
      </c>
      <c r="J1907" s="109">
        <f>IF(B1907&gt;2020,HLOOKUP(A_Stammdaten!$B$12,$L$4:$R$2504,ROW(B1907)-3,FALSE)+IF(OR(B1907=0,A_Stammdaten!$B$12&lt;B1907),0,I1907*1/20),0)</f>
        <v>0</v>
      </c>
      <c r="K1907" s="109">
        <f>IF(B1907&gt;2020,HLOOKUP(A_Stammdaten!$B$12,$L$4:$R$2504,ROW(B1907)-3,FALSE),0)</f>
        <v>0</v>
      </c>
      <c r="L1907" s="109">
        <f t="shared" si="203"/>
        <v>0</v>
      </c>
      <c r="M1907" s="109">
        <f t="shared" si="204"/>
        <v>0</v>
      </c>
      <c r="N1907" s="109">
        <f t="shared" si="205"/>
        <v>0</v>
      </c>
      <c r="O1907" s="109">
        <f t="shared" si="206"/>
        <v>0</v>
      </c>
      <c r="P1907" s="109">
        <f t="shared" si="207"/>
        <v>0</v>
      </c>
      <c r="Q1907" s="109">
        <f t="shared" si="208"/>
        <v>0</v>
      </c>
      <c r="R1907" s="109">
        <f t="shared" si="209"/>
        <v>0</v>
      </c>
      <c r="S1907" s="425"/>
    </row>
    <row r="1908" spans="1:19" x14ac:dyDescent="0.3">
      <c r="A1908" s="421"/>
      <c r="B1908" s="424"/>
      <c r="C1908" s="421"/>
      <c r="D1908" s="421"/>
      <c r="E1908" s="421"/>
      <c r="F1908" s="421"/>
      <c r="G1908" s="421"/>
      <c r="H1908" s="421"/>
      <c r="I1908" s="220">
        <f>IF(B1908&gt;A_Stammdaten!$B$12,0,SUM(C1908,D1908,F1908,G1908)-SUM(E1908,H1908))</f>
        <v>0</v>
      </c>
      <c r="J1908" s="109">
        <f>IF(B1908&gt;2020,HLOOKUP(A_Stammdaten!$B$12,$L$4:$R$2504,ROW(B1908)-3,FALSE)+IF(OR(B1908=0,A_Stammdaten!$B$12&lt;B1908),0,I1908*1/20),0)</f>
        <v>0</v>
      </c>
      <c r="K1908" s="109">
        <f>IF(B1908&gt;2020,HLOOKUP(A_Stammdaten!$B$12,$L$4:$R$2504,ROW(B1908)-3,FALSE),0)</f>
        <v>0</v>
      </c>
      <c r="L1908" s="109">
        <f t="shared" si="203"/>
        <v>0</v>
      </c>
      <c r="M1908" s="109">
        <f t="shared" si="204"/>
        <v>0</v>
      </c>
      <c r="N1908" s="109">
        <f t="shared" si="205"/>
        <v>0</v>
      </c>
      <c r="O1908" s="109">
        <f t="shared" si="206"/>
        <v>0</v>
      </c>
      <c r="P1908" s="109">
        <f t="shared" si="207"/>
        <v>0</v>
      </c>
      <c r="Q1908" s="109">
        <f t="shared" si="208"/>
        <v>0</v>
      </c>
      <c r="R1908" s="109">
        <f t="shared" si="209"/>
        <v>0</v>
      </c>
      <c r="S1908" s="425"/>
    </row>
    <row r="1909" spans="1:19" x14ac:dyDescent="0.3">
      <c r="A1909" s="421"/>
      <c r="B1909" s="424"/>
      <c r="C1909" s="421"/>
      <c r="D1909" s="421"/>
      <c r="E1909" s="421"/>
      <c r="F1909" s="421"/>
      <c r="G1909" s="421"/>
      <c r="H1909" s="421"/>
      <c r="I1909" s="220">
        <f>IF(B1909&gt;A_Stammdaten!$B$12,0,SUM(C1909,D1909,F1909,G1909)-SUM(E1909,H1909))</f>
        <v>0</v>
      </c>
      <c r="J1909" s="109">
        <f>IF(B1909&gt;2020,HLOOKUP(A_Stammdaten!$B$12,$L$4:$R$2504,ROW(B1909)-3,FALSE)+IF(OR(B1909=0,A_Stammdaten!$B$12&lt;B1909),0,I1909*1/20),0)</f>
        <v>0</v>
      </c>
      <c r="K1909" s="109">
        <f>IF(B1909&gt;2020,HLOOKUP(A_Stammdaten!$B$12,$L$4:$R$2504,ROW(B1909)-3,FALSE),0)</f>
        <v>0</v>
      </c>
      <c r="L1909" s="109">
        <f t="shared" si="203"/>
        <v>0</v>
      </c>
      <c r="M1909" s="109">
        <f t="shared" si="204"/>
        <v>0</v>
      </c>
      <c r="N1909" s="109">
        <f t="shared" si="205"/>
        <v>0</v>
      </c>
      <c r="O1909" s="109">
        <f t="shared" si="206"/>
        <v>0</v>
      </c>
      <c r="P1909" s="109">
        <f t="shared" si="207"/>
        <v>0</v>
      </c>
      <c r="Q1909" s="109">
        <f t="shared" si="208"/>
        <v>0</v>
      </c>
      <c r="R1909" s="109">
        <f t="shared" si="209"/>
        <v>0</v>
      </c>
      <c r="S1909" s="425"/>
    </row>
    <row r="1910" spans="1:19" x14ac:dyDescent="0.3">
      <c r="A1910" s="421"/>
      <c r="B1910" s="424"/>
      <c r="C1910" s="421"/>
      <c r="D1910" s="421"/>
      <c r="E1910" s="421"/>
      <c r="F1910" s="421"/>
      <c r="G1910" s="421"/>
      <c r="H1910" s="421"/>
      <c r="I1910" s="220">
        <f>IF(B1910&gt;A_Stammdaten!$B$12,0,SUM(C1910,D1910,F1910,G1910)-SUM(E1910,H1910))</f>
        <v>0</v>
      </c>
      <c r="J1910" s="109">
        <f>IF(B1910&gt;2020,HLOOKUP(A_Stammdaten!$B$12,$L$4:$R$2504,ROW(B1910)-3,FALSE)+IF(OR(B1910=0,A_Stammdaten!$B$12&lt;B1910),0,I1910*1/20),0)</f>
        <v>0</v>
      </c>
      <c r="K1910" s="109">
        <f>IF(B1910&gt;2020,HLOOKUP(A_Stammdaten!$B$12,$L$4:$R$2504,ROW(B1910)-3,FALSE),0)</f>
        <v>0</v>
      </c>
      <c r="L1910" s="109">
        <f t="shared" si="203"/>
        <v>0</v>
      </c>
      <c r="M1910" s="109">
        <f t="shared" si="204"/>
        <v>0</v>
      </c>
      <c r="N1910" s="109">
        <f t="shared" si="205"/>
        <v>0</v>
      </c>
      <c r="O1910" s="109">
        <f t="shared" si="206"/>
        <v>0</v>
      </c>
      <c r="P1910" s="109">
        <f t="shared" si="207"/>
        <v>0</v>
      </c>
      <c r="Q1910" s="109">
        <f t="shared" si="208"/>
        <v>0</v>
      </c>
      <c r="R1910" s="109">
        <f t="shared" si="209"/>
        <v>0</v>
      </c>
      <c r="S1910" s="425"/>
    </row>
    <row r="1911" spans="1:19" x14ac:dyDescent="0.3">
      <c r="A1911" s="421"/>
      <c r="B1911" s="424"/>
      <c r="C1911" s="421"/>
      <c r="D1911" s="421"/>
      <c r="E1911" s="421"/>
      <c r="F1911" s="421"/>
      <c r="G1911" s="421"/>
      <c r="H1911" s="421"/>
      <c r="I1911" s="220">
        <f>IF(B1911&gt;A_Stammdaten!$B$12,0,SUM(C1911,D1911,F1911,G1911)-SUM(E1911,H1911))</f>
        <v>0</v>
      </c>
      <c r="J1911" s="109">
        <f>IF(B1911&gt;2020,HLOOKUP(A_Stammdaten!$B$12,$L$4:$R$2504,ROW(B1911)-3,FALSE)+IF(OR(B1911=0,A_Stammdaten!$B$12&lt;B1911),0,I1911*1/20),0)</f>
        <v>0</v>
      </c>
      <c r="K1911" s="109">
        <f>IF(B1911&gt;2020,HLOOKUP(A_Stammdaten!$B$12,$L$4:$R$2504,ROW(B1911)-3,FALSE),0)</f>
        <v>0</v>
      </c>
      <c r="L1911" s="109">
        <f t="shared" si="203"/>
        <v>0</v>
      </c>
      <c r="M1911" s="109">
        <f t="shared" si="204"/>
        <v>0</v>
      </c>
      <c r="N1911" s="109">
        <f t="shared" si="205"/>
        <v>0</v>
      </c>
      <c r="O1911" s="109">
        <f t="shared" si="206"/>
        <v>0</v>
      </c>
      <c r="P1911" s="109">
        <f t="shared" si="207"/>
        <v>0</v>
      </c>
      <c r="Q1911" s="109">
        <f t="shared" si="208"/>
        <v>0</v>
      </c>
      <c r="R1911" s="109">
        <f t="shared" si="209"/>
        <v>0</v>
      </c>
      <c r="S1911" s="425"/>
    </row>
    <row r="1912" spans="1:19" x14ac:dyDescent="0.3">
      <c r="A1912" s="421"/>
      <c r="B1912" s="424"/>
      <c r="C1912" s="421"/>
      <c r="D1912" s="421"/>
      <c r="E1912" s="421"/>
      <c r="F1912" s="421"/>
      <c r="G1912" s="421"/>
      <c r="H1912" s="421"/>
      <c r="I1912" s="220">
        <f>IF(B1912&gt;A_Stammdaten!$B$12,0,SUM(C1912,D1912,F1912,G1912)-SUM(E1912,H1912))</f>
        <v>0</v>
      </c>
      <c r="J1912" s="109">
        <f>IF(B1912&gt;2020,HLOOKUP(A_Stammdaten!$B$12,$L$4:$R$2504,ROW(B1912)-3,FALSE)+IF(OR(B1912=0,A_Stammdaten!$B$12&lt;B1912),0,I1912*1/20),0)</f>
        <v>0</v>
      </c>
      <c r="K1912" s="109">
        <f>IF(B1912&gt;2020,HLOOKUP(A_Stammdaten!$B$12,$L$4:$R$2504,ROW(B1912)-3,FALSE),0)</f>
        <v>0</v>
      </c>
      <c r="L1912" s="109">
        <f t="shared" si="203"/>
        <v>0</v>
      </c>
      <c r="M1912" s="109">
        <f t="shared" si="204"/>
        <v>0</v>
      </c>
      <c r="N1912" s="109">
        <f t="shared" si="205"/>
        <v>0</v>
      </c>
      <c r="O1912" s="109">
        <f t="shared" si="206"/>
        <v>0</v>
      </c>
      <c r="P1912" s="109">
        <f t="shared" si="207"/>
        <v>0</v>
      </c>
      <c r="Q1912" s="109">
        <f t="shared" si="208"/>
        <v>0</v>
      </c>
      <c r="R1912" s="109">
        <f t="shared" si="209"/>
        <v>0</v>
      </c>
      <c r="S1912" s="425"/>
    </row>
    <row r="1913" spans="1:19" x14ac:dyDescent="0.3">
      <c r="A1913" s="421"/>
      <c r="B1913" s="424"/>
      <c r="C1913" s="421"/>
      <c r="D1913" s="421"/>
      <c r="E1913" s="421"/>
      <c r="F1913" s="421"/>
      <c r="G1913" s="421"/>
      <c r="H1913" s="421"/>
      <c r="I1913" s="220">
        <f>IF(B1913&gt;A_Stammdaten!$B$12,0,SUM(C1913,D1913,F1913,G1913)-SUM(E1913,H1913))</f>
        <v>0</v>
      </c>
      <c r="J1913" s="109">
        <f>IF(B1913&gt;2020,HLOOKUP(A_Stammdaten!$B$12,$L$4:$R$2504,ROW(B1913)-3,FALSE)+IF(OR(B1913=0,A_Stammdaten!$B$12&lt;B1913),0,I1913*1/20),0)</f>
        <v>0</v>
      </c>
      <c r="K1913" s="109">
        <f>IF(B1913&gt;2020,HLOOKUP(A_Stammdaten!$B$12,$L$4:$R$2504,ROW(B1913)-3,FALSE),0)</f>
        <v>0</v>
      </c>
      <c r="L1913" s="109">
        <f t="shared" si="203"/>
        <v>0</v>
      </c>
      <c r="M1913" s="109">
        <f t="shared" si="204"/>
        <v>0</v>
      </c>
      <c r="N1913" s="109">
        <f t="shared" si="205"/>
        <v>0</v>
      </c>
      <c r="O1913" s="109">
        <f t="shared" si="206"/>
        <v>0</v>
      </c>
      <c r="P1913" s="109">
        <f t="shared" si="207"/>
        <v>0</v>
      </c>
      <c r="Q1913" s="109">
        <f t="shared" si="208"/>
        <v>0</v>
      </c>
      <c r="R1913" s="109">
        <f t="shared" si="209"/>
        <v>0</v>
      </c>
      <c r="S1913" s="425"/>
    </row>
    <row r="1914" spans="1:19" x14ac:dyDescent="0.3">
      <c r="A1914" s="421"/>
      <c r="B1914" s="424"/>
      <c r="C1914" s="421"/>
      <c r="D1914" s="421"/>
      <c r="E1914" s="421"/>
      <c r="F1914" s="421"/>
      <c r="G1914" s="421"/>
      <c r="H1914" s="421"/>
      <c r="I1914" s="220">
        <f>IF(B1914&gt;A_Stammdaten!$B$12,0,SUM(C1914,D1914,F1914,G1914)-SUM(E1914,H1914))</f>
        <v>0</v>
      </c>
      <c r="J1914" s="109">
        <f>IF(B1914&gt;2020,HLOOKUP(A_Stammdaten!$B$12,$L$4:$R$2504,ROW(B1914)-3,FALSE)+IF(OR(B1914=0,A_Stammdaten!$B$12&lt;B1914),0,I1914*1/20),0)</f>
        <v>0</v>
      </c>
      <c r="K1914" s="109">
        <f>IF(B1914&gt;2020,HLOOKUP(A_Stammdaten!$B$12,$L$4:$R$2504,ROW(B1914)-3,FALSE),0)</f>
        <v>0</v>
      </c>
      <c r="L1914" s="109">
        <f t="shared" si="203"/>
        <v>0</v>
      </c>
      <c r="M1914" s="109">
        <f t="shared" si="204"/>
        <v>0</v>
      </c>
      <c r="N1914" s="109">
        <f t="shared" si="205"/>
        <v>0</v>
      </c>
      <c r="O1914" s="109">
        <f t="shared" si="206"/>
        <v>0</v>
      </c>
      <c r="P1914" s="109">
        <f t="shared" si="207"/>
        <v>0</v>
      </c>
      <c r="Q1914" s="109">
        <f t="shared" si="208"/>
        <v>0</v>
      </c>
      <c r="R1914" s="109">
        <f t="shared" si="209"/>
        <v>0</v>
      </c>
      <c r="S1914" s="425"/>
    </row>
    <row r="1915" spans="1:19" x14ac:dyDescent="0.3">
      <c r="A1915" s="421"/>
      <c r="B1915" s="424"/>
      <c r="C1915" s="421"/>
      <c r="D1915" s="421"/>
      <c r="E1915" s="421"/>
      <c r="F1915" s="421"/>
      <c r="G1915" s="421"/>
      <c r="H1915" s="421"/>
      <c r="I1915" s="220">
        <f>IF(B1915&gt;A_Stammdaten!$B$12,0,SUM(C1915,D1915,F1915,G1915)-SUM(E1915,H1915))</f>
        <v>0</v>
      </c>
      <c r="J1915" s="109">
        <f>IF(B1915&gt;2020,HLOOKUP(A_Stammdaten!$B$12,$L$4:$R$2504,ROW(B1915)-3,FALSE)+IF(OR(B1915=0,A_Stammdaten!$B$12&lt;B1915),0,I1915*1/20),0)</f>
        <v>0</v>
      </c>
      <c r="K1915" s="109">
        <f>IF(B1915&gt;2020,HLOOKUP(A_Stammdaten!$B$12,$L$4:$R$2504,ROW(B1915)-3,FALSE),0)</f>
        <v>0</v>
      </c>
      <c r="L1915" s="109">
        <f t="shared" si="203"/>
        <v>0</v>
      </c>
      <c r="M1915" s="109">
        <f t="shared" si="204"/>
        <v>0</v>
      </c>
      <c r="N1915" s="109">
        <f t="shared" si="205"/>
        <v>0</v>
      </c>
      <c r="O1915" s="109">
        <f t="shared" si="206"/>
        <v>0</v>
      </c>
      <c r="P1915" s="109">
        <f t="shared" si="207"/>
        <v>0</v>
      </c>
      <c r="Q1915" s="109">
        <f t="shared" si="208"/>
        <v>0</v>
      </c>
      <c r="R1915" s="109">
        <f t="shared" si="209"/>
        <v>0</v>
      </c>
      <c r="S1915" s="425"/>
    </row>
    <row r="1916" spans="1:19" x14ac:dyDescent="0.3">
      <c r="A1916" s="421"/>
      <c r="B1916" s="424"/>
      <c r="C1916" s="421"/>
      <c r="D1916" s="421"/>
      <c r="E1916" s="421"/>
      <c r="F1916" s="421"/>
      <c r="G1916" s="421"/>
      <c r="H1916" s="421"/>
      <c r="I1916" s="220">
        <f>IF(B1916&gt;A_Stammdaten!$B$12,0,SUM(C1916,D1916,F1916,G1916)-SUM(E1916,H1916))</f>
        <v>0</v>
      </c>
      <c r="J1916" s="109">
        <f>IF(B1916&gt;2020,HLOOKUP(A_Stammdaten!$B$12,$L$4:$R$2504,ROW(B1916)-3,FALSE)+IF(OR(B1916=0,A_Stammdaten!$B$12&lt;B1916),0,I1916*1/20),0)</f>
        <v>0</v>
      </c>
      <c r="K1916" s="109">
        <f>IF(B1916&gt;2020,HLOOKUP(A_Stammdaten!$B$12,$L$4:$R$2504,ROW(B1916)-3,FALSE),0)</f>
        <v>0</v>
      </c>
      <c r="L1916" s="109">
        <f t="shared" si="203"/>
        <v>0</v>
      </c>
      <c r="M1916" s="109">
        <f t="shared" si="204"/>
        <v>0</v>
      </c>
      <c r="N1916" s="109">
        <f t="shared" si="205"/>
        <v>0</v>
      </c>
      <c r="O1916" s="109">
        <f t="shared" si="206"/>
        <v>0</v>
      </c>
      <c r="P1916" s="109">
        <f t="shared" si="207"/>
        <v>0</v>
      </c>
      <c r="Q1916" s="109">
        <f t="shared" si="208"/>
        <v>0</v>
      </c>
      <c r="R1916" s="109">
        <f t="shared" si="209"/>
        <v>0</v>
      </c>
      <c r="S1916" s="425"/>
    </row>
    <row r="1917" spans="1:19" x14ac:dyDescent="0.3">
      <c r="A1917" s="421"/>
      <c r="B1917" s="424"/>
      <c r="C1917" s="421"/>
      <c r="D1917" s="421"/>
      <c r="E1917" s="421"/>
      <c r="F1917" s="421"/>
      <c r="G1917" s="421"/>
      <c r="H1917" s="421"/>
      <c r="I1917" s="220">
        <f>IF(B1917&gt;A_Stammdaten!$B$12,0,SUM(C1917,D1917,F1917,G1917)-SUM(E1917,H1917))</f>
        <v>0</v>
      </c>
      <c r="J1917" s="109">
        <f>IF(B1917&gt;2020,HLOOKUP(A_Stammdaten!$B$12,$L$4:$R$2504,ROW(B1917)-3,FALSE)+IF(OR(B1917=0,A_Stammdaten!$B$12&lt;B1917),0,I1917*1/20),0)</f>
        <v>0</v>
      </c>
      <c r="K1917" s="109">
        <f>IF(B1917&gt;2020,HLOOKUP(A_Stammdaten!$B$12,$L$4:$R$2504,ROW(B1917)-3,FALSE),0)</f>
        <v>0</v>
      </c>
      <c r="L1917" s="109">
        <f t="shared" si="203"/>
        <v>0</v>
      </c>
      <c r="M1917" s="109">
        <f t="shared" si="204"/>
        <v>0</v>
      </c>
      <c r="N1917" s="109">
        <f t="shared" si="205"/>
        <v>0</v>
      </c>
      <c r="O1917" s="109">
        <f t="shared" si="206"/>
        <v>0</v>
      </c>
      <c r="P1917" s="109">
        <f t="shared" si="207"/>
        <v>0</v>
      </c>
      <c r="Q1917" s="109">
        <f t="shared" si="208"/>
        <v>0</v>
      </c>
      <c r="R1917" s="109">
        <f t="shared" si="209"/>
        <v>0</v>
      </c>
      <c r="S1917" s="425"/>
    </row>
    <row r="1918" spans="1:19" x14ac:dyDescent="0.3">
      <c r="A1918" s="421"/>
      <c r="B1918" s="424"/>
      <c r="C1918" s="421"/>
      <c r="D1918" s="421"/>
      <c r="E1918" s="421"/>
      <c r="F1918" s="421"/>
      <c r="G1918" s="421"/>
      <c r="H1918" s="421"/>
      <c r="I1918" s="220">
        <f>IF(B1918&gt;A_Stammdaten!$B$12,0,SUM(C1918,D1918,F1918,G1918)-SUM(E1918,H1918))</f>
        <v>0</v>
      </c>
      <c r="J1918" s="109">
        <f>IF(B1918&gt;2020,HLOOKUP(A_Stammdaten!$B$12,$L$4:$R$2504,ROW(B1918)-3,FALSE)+IF(OR(B1918=0,A_Stammdaten!$B$12&lt;B1918),0,I1918*1/20),0)</f>
        <v>0</v>
      </c>
      <c r="K1918" s="109">
        <f>IF(B1918&gt;2020,HLOOKUP(A_Stammdaten!$B$12,$L$4:$R$2504,ROW(B1918)-3,FALSE),0)</f>
        <v>0</v>
      </c>
      <c r="L1918" s="109">
        <f t="shared" si="203"/>
        <v>0</v>
      </c>
      <c r="M1918" s="109">
        <f t="shared" si="204"/>
        <v>0</v>
      </c>
      <c r="N1918" s="109">
        <f t="shared" si="205"/>
        <v>0</v>
      </c>
      <c r="O1918" s="109">
        <f t="shared" si="206"/>
        <v>0</v>
      </c>
      <c r="P1918" s="109">
        <f t="shared" si="207"/>
        <v>0</v>
      </c>
      <c r="Q1918" s="109">
        <f t="shared" si="208"/>
        <v>0</v>
      </c>
      <c r="R1918" s="109">
        <f t="shared" si="209"/>
        <v>0</v>
      </c>
      <c r="S1918" s="425"/>
    </row>
    <row r="1919" spans="1:19" x14ac:dyDescent="0.3">
      <c r="A1919" s="421"/>
      <c r="B1919" s="424"/>
      <c r="C1919" s="421"/>
      <c r="D1919" s="421"/>
      <c r="E1919" s="421"/>
      <c r="F1919" s="421"/>
      <c r="G1919" s="421"/>
      <c r="H1919" s="421"/>
      <c r="I1919" s="220">
        <f>IF(B1919&gt;A_Stammdaten!$B$12,0,SUM(C1919,D1919,F1919,G1919)-SUM(E1919,H1919))</f>
        <v>0</v>
      </c>
      <c r="J1919" s="109">
        <f>IF(B1919&gt;2020,HLOOKUP(A_Stammdaten!$B$12,$L$4:$R$2504,ROW(B1919)-3,FALSE)+IF(OR(B1919=0,A_Stammdaten!$B$12&lt;B1919),0,I1919*1/20),0)</f>
        <v>0</v>
      </c>
      <c r="K1919" s="109">
        <f>IF(B1919&gt;2020,HLOOKUP(A_Stammdaten!$B$12,$L$4:$R$2504,ROW(B1919)-3,FALSE),0)</f>
        <v>0</v>
      </c>
      <c r="L1919" s="109">
        <f t="shared" si="203"/>
        <v>0</v>
      </c>
      <c r="M1919" s="109">
        <f t="shared" si="204"/>
        <v>0</v>
      </c>
      <c r="N1919" s="109">
        <f t="shared" si="205"/>
        <v>0</v>
      </c>
      <c r="O1919" s="109">
        <f t="shared" si="206"/>
        <v>0</v>
      </c>
      <c r="P1919" s="109">
        <f t="shared" si="207"/>
        <v>0</v>
      </c>
      <c r="Q1919" s="109">
        <f t="shared" si="208"/>
        <v>0</v>
      </c>
      <c r="R1919" s="109">
        <f t="shared" si="209"/>
        <v>0</v>
      </c>
      <c r="S1919" s="425"/>
    </row>
    <row r="1920" spans="1:19" x14ac:dyDescent="0.3">
      <c r="A1920" s="421"/>
      <c r="B1920" s="424"/>
      <c r="C1920" s="421"/>
      <c r="D1920" s="421"/>
      <c r="E1920" s="421"/>
      <c r="F1920" s="421"/>
      <c r="G1920" s="421"/>
      <c r="H1920" s="421"/>
      <c r="I1920" s="220">
        <f>IF(B1920&gt;A_Stammdaten!$B$12,0,SUM(C1920,D1920,F1920,G1920)-SUM(E1920,H1920))</f>
        <v>0</v>
      </c>
      <c r="J1920" s="109">
        <f>IF(B1920&gt;2020,HLOOKUP(A_Stammdaten!$B$12,$L$4:$R$2504,ROW(B1920)-3,FALSE)+IF(OR(B1920=0,A_Stammdaten!$B$12&lt;B1920),0,I1920*1/20),0)</f>
        <v>0</v>
      </c>
      <c r="K1920" s="109">
        <f>IF(B1920&gt;2020,HLOOKUP(A_Stammdaten!$B$12,$L$4:$R$2504,ROW(B1920)-3,FALSE),0)</f>
        <v>0</v>
      </c>
      <c r="L1920" s="109">
        <f t="shared" si="203"/>
        <v>0</v>
      </c>
      <c r="M1920" s="109">
        <f t="shared" si="204"/>
        <v>0</v>
      </c>
      <c r="N1920" s="109">
        <f t="shared" si="205"/>
        <v>0</v>
      </c>
      <c r="O1920" s="109">
        <f t="shared" si="206"/>
        <v>0</v>
      </c>
      <c r="P1920" s="109">
        <f t="shared" si="207"/>
        <v>0</v>
      </c>
      <c r="Q1920" s="109">
        <f t="shared" si="208"/>
        <v>0</v>
      </c>
      <c r="R1920" s="109">
        <f t="shared" si="209"/>
        <v>0</v>
      </c>
      <c r="S1920" s="425"/>
    </row>
    <row r="1921" spans="1:19" x14ac:dyDescent="0.3">
      <c r="A1921" s="421"/>
      <c r="B1921" s="424"/>
      <c r="C1921" s="421"/>
      <c r="D1921" s="421"/>
      <c r="E1921" s="421"/>
      <c r="F1921" s="421"/>
      <c r="G1921" s="421"/>
      <c r="H1921" s="421"/>
      <c r="I1921" s="220">
        <f>IF(B1921&gt;A_Stammdaten!$B$12,0,SUM(C1921,D1921,F1921,G1921)-SUM(E1921,H1921))</f>
        <v>0</v>
      </c>
      <c r="J1921" s="109">
        <f>IF(B1921&gt;2020,HLOOKUP(A_Stammdaten!$B$12,$L$4:$R$2504,ROW(B1921)-3,FALSE)+IF(OR(B1921=0,A_Stammdaten!$B$12&lt;B1921),0,I1921*1/20),0)</f>
        <v>0</v>
      </c>
      <c r="K1921" s="109">
        <f>IF(B1921&gt;2020,HLOOKUP(A_Stammdaten!$B$12,$L$4:$R$2504,ROW(B1921)-3,FALSE),0)</f>
        <v>0</v>
      </c>
      <c r="L1921" s="109">
        <f t="shared" si="203"/>
        <v>0</v>
      </c>
      <c r="M1921" s="109">
        <f t="shared" si="204"/>
        <v>0</v>
      </c>
      <c r="N1921" s="109">
        <f t="shared" si="205"/>
        <v>0</v>
      </c>
      <c r="O1921" s="109">
        <f t="shared" si="206"/>
        <v>0</v>
      </c>
      <c r="P1921" s="109">
        <f t="shared" si="207"/>
        <v>0</v>
      </c>
      <c r="Q1921" s="109">
        <f t="shared" si="208"/>
        <v>0</v>
      </c>
      <c r="R1921" s="109">
        <f t="shared" si="209"/>
        <v>0</v>
      </c>
      <c r="S1921" s="425"/>
    </row>
    <row r="1922" spans="1:19" x14ac:dyDescent="0.3">
      <c r="A1922" s="421"/>
      <c r="B1922" s="424"/>
      <c r="C1922" s="421"/>
      <c r="D1922" s="421"/>
      <c r="E1922" s="421"/>
      <c r="F1922" s="421"/>
      <c r="G1922" s="421"/>
      <c r="H1922" s="421"/>
      <c r="I1922" s="220">
        <f>IF(B1922&gt;A_Stammdaten!$B$12,0,SUM(C1922,D1922,F1922,G1922)-SUM(E1922,H1922))</f>
        <v>0</v>
      </c>
      <c r="J1922" s="109">
        <f>IF(B1922&gt;2020,HLOOKUP(A_Stammdaten!$B$12,$L$4:$R$2504,ROW(B1922)-3,FALSE)+IF(OR(B1922=0,A_Stammdaten!$B$12&lt;B1922),0,I1922*1/20),0)</f>
        <v>0</v>
      </c>
      <c r="K1922" s="109">
        <f>IF(B1922&gt;2020,HLOOKUP(A_Stammdaten!$B$12,$L$4:$R$2504,ROW(B1922)-3,FALSE),0)</f>
        <v>0</v>
      </c>
      <c r="L1922" s="109">
        <f t="shared" si="203"/>
        <v>0</v>
      </c>
      <c r="M1922" s="109">
        <f t="shared" si="204"/>
        <v>0</v>
      </c>
      <c r="N1922" s="109">
        <f t="shared" si="205"/>
        <v>0</v>
      </c>
      <c r="O1922" s="109">
        <f t="shared" si="206"/>
        <v>0</v>
      </c>
      <c r="P1922" s="109">
        <f t="shared" si="207"/>
        <v>0</v>
      </c>
      <c r="Q1922" s="109">
        <f t="shared" si="208"/>
        <v>0</v>
      </c>
      <c r="R1922" s="109">
        <f t="shared" si="209"/>
        <v>0</v>
      </c>
      <c r="S1922" s="425"/>
    </row>
    <row r="1923" spans="1:19" x14ac:dyDescent="0.3">
      <c r="A1923" s="421"/>
      <c r="B1923" s="424"/>
      <c r="C1923" s="421"/>
      <c r="D1923" s="421"/>
      <c r="E1923" s="421"/>
      <c r="F1923" s="421"/>
      <c r="G1923" s="421"/>
      <c r="H1923" s="421"/>
      <c r="I1923" s="220">
        <f>IF(B1923&gt;A_Stammdaten!$B$12,0,SUM(C1923,D1923,F1923,G1923)-SUM(E1923,H1923))</f>
        <v>0</v>
      </c>
      <c r="J1923" s="109">
        <f>IF(B1923&gt;2020,HLOOKUP(A_Stammdaten!$B$12,$L$4:$R$2504,ROW(B1923)-3,FALSE)+IF(OR(B1923=0,A_Stammdaten!$B$12&lt;B1923),0,I1923*1/20),0)</f>
        <v>0</v>
      </c>
      <c r="K1923" s="109">
        <f>IF(B1923&gt;2020,HLOOKUP(A_Stammdaten!$B$12,$L$4:$R$2504,ROW(B1923)-3,FALSE),0)</f>
        <v>0</v>
      </c>
      <c r="L1923" s="109">
        <f t="shared" si="203"/>
        <v>0</v>
      </c>
      <c r="M1923" s="109">
        <f t="shared" si="204"/>
        <v>0</v>
      </c>
      <c r="N1923" s="109">
        <f t="shared" si="205"/>
        <v>0</v>
      </c>
      <c r="O1923" s="109">
        <f t="shared" si="206"/>
        <v>0</v>
      </c>
      <c r="P1923" s="109">
        <f t="shared" si="207"/>
        <v>0</v>
      </c>
      <c r="Q1923" s="109">
        <f t="shared" si="208"/>
        <v>0</v>
      </c>
      <c r="R1923" s="109">
        <f t="shared" si="209"/>
        <v>0</v>
      </c>
      <c r="S1923" s="425"/>
    </row>
    <row r="1924" spans="1:19" x14ac:dyDescent="0.3">
      <c r="A1924" s="421"/>
      <c r="B1924" s="424"/>
      <c r="C1924" s="421"/>
      <c r="D1924" s="421"/>
      <c r="E1924" s="421"/>
      <c r="F1924" s="421"/>
      <c r="G1924" s="421"/>
      <c r="H1924" s="421"/>
      <c r="I1924" s="220">
        <f>IF(B1924&gt;A_Stammdaten!$B$12,0,SUM(C1924,D1924,F1924,G1924)-SUM(E1924,H1924))</f>
        <v>0</v>
      </c>
      <c r="J1924" s="109">
        <f>IF(B1924&gt;2020,HLOOKUP(A_Stammdaten!$B$12,$L$4:$R$2504,ROW(B1924)-3,FALSE)+IF(OR(B1924=0,A_Stammdaten!$B$12&lt;B1924),0,I1924*1/20),0)</f>
        <v>0</v>
      </c>
      <c r="K1924" s="109">
        <f>IF(B1924&gt;2020,HLOOKUP(A_Stammdaten!$B$12,$L$4:$R$2504,ROW(B1924)-3,FALSE),0)</f>
        <v>0</v>
      </c>
      <c r="L1924" s="109">
        <f t="shared" si="203"/>
        <v>0</v>
      </c>
      <c r="M1924" s="109">
        <f t="shared" si="204"/>
        <v>0</v>
      </c>
      <c r="N1924" s="109">
        <f t="shared" si="205"/>
        <v>0</v>
      </c>
      <c r="O1924" s="109">
        <f t="shared" si="206"/>
        <v>0</v>
      </c>
      <c r="P1924" s="109">
        <f t="shared" si="207"/>
        <v>0</v>
      </c>
      <c r="Q1924" s="109">
        <f t="shared" si="208"/>
        <v>0</v>
      </c>
      <c r="R1924" s="109">
        <f t="shared" si="209"/>
        <v>0</v>
      </c>
      <c r="S1924" s="425"/>
    </row>
    <row r="1925" spans="1:19" x14ac:dyDescent="0.3">
      <c r="A1925" s="421"/>
      <c r="B1925" s="424"/>
      <c r="C1925" s="421"/>
      <c r="D1925" s="421"/>
      <c r="E1925" s="421"/>
      <c r="F1925" s="421"/>
      <c r="G1925" s="421"/>
      <c r="H1925" s="421"/>
      <c r="I1925" s="220">
        <f>IF(B1925&gt;A_Stammdaten!$B$12,0,SUM(C1925,D1925,F1925,G1925)-SUM(E1925,H1925))</f>
        <v>0</v>
      </c>
      <c r="J1925" s="109">
        <f>IF(B1925&gt;2020,HLOOKUP(A_Stammdaten!$B$12,$L$4:$R$2504,ROW(B1925)-3,FALSE)+IF(OR(B1925=0,A_Stammdaten!$B$12&lt;B1925),0,I1925*1/20),0)</f>
        <v>0</v>
      </c>
      <c r="K1925" s="109">
        <f>IF(B1925&gt;2020,HLOOKUP(A_Stammdaten!$B$12,$L$4:$R$2504,ROW(B1925)-3,FALSE),0)</f>
        <v>0</v>
      </c>
      <c r="L1925" s="109">
        <f t="shared" si="203"/>
        <v>0</v>
      </c>
      <c r="M1925" s="109">
        <f t="shared" si="204"/>
        <v>0</v>
      </c>
      <c r="N1925" s="109">
        <f t="shared" si="205"/>
        <v>0</v>
      </c>
      <c r="O1925" s="109">
        <f t="shared" si="206"/>
        <v>0</v>
      </c>
      <c r="P1925" s="109">
        <f t="shared" si="207"/>
        <v>0</v>
      </c>
      <c r="Q1925" s="109">
        <f t="shared" si="208"/>
        <v>0</v>
      </c>
      <c r="R1925" s="109">
        <f t="shared" si="209"/>
        <v>0</v>
      </c>
      <c r="S1925" s="425"/>
    </row>
    <row r="1926" spans="1:19" x14ac:dyDescent="0.3">
      <c r="A1926" s="421"/>
      <c r="B1926" s="424"/>
      <c r="C1926" s="421"/>
      <c r="D1926" s="421"/>
      <c r="E1926" s="421"/>
      <c r="F1926" s="421"/>
      <c r="G1926" s="421"/>
      <c r="H1926" s="421"/>
      <c r="I1926" s="220">
        <f>IF(B1926&gt;A_Stammdaten!$B$12,0,SUM(C1926,D1926,F1926,G1926)-SUM(E1926,H1926))</f>
        <v>0</v>
      </c>
      <c r="J1926" s="109">
        <f>IF(B1926&gt;2020,HLOOKUP(A_Stammdaten!$B$12,$L$4:$R$2504,ROW(B1926)-3,FALSE)+IF(OR(B1926=0,A_Stammdaten!$B$12&lt;B1926),0,I1926*1/20),0)</f>
        <v>0</v>
      </c>
      <c r="K1926" s="109">
        <f>IF(B1926&gt;2020,HLOOKUP(A_Stammdaten!$B$12,$L$4:$R$2504,ROW(B1926)-3,FALSE),0)</f>
        <v>0</v>
      </c>
      <c r="L1926" s="109">
        <f t="shared" ref="L1926:L1989" si="210">IF(B1926&gt;2020,IF(OR($I1926=0,L$4&lt;$B1926,$B1926=0,20-(L$4-$B1926)=0),0,$I1926*(19-(L$4-$B1926))/20),0)</f>
        <v>0</v>
      </c>
      <c r="M1926" s="109">
        <f t="shared" ref="M1926:M1989" si="211">IF(B1926&gt;2020,IF(OR($I1926=0,M$4&lt;$B1926,$B1926=0,20-(M$4-$B1926)=0),0,$I1926*(19-(M$4-$B1926))/20),0)</f>
        <v>0</v>
      </c>
      <c r="N1926" s="109">
        <f t="shared" ref="N1926:N1989" si="212">IF(B1926&gt;2020,IF(OR($I1926=0,N$4&lt;$B1926,$B1926=0,20-(N$4-$B1926)=0),0,$I1926*(19-(N$4-$B1926))/20),0)</f>
        <v>0</v>
      </c>
      <c r="O1926" s="109">
        <f t="shared" ref="O1926:O1989" si="213">IF(B1926&gt;2020,IF(OR($I1926=0,O$4&lt;$B1926,$B1926=0,20-(O$4-$B1926)=0),0,$I1926*(19-(O$4-$B1926))/20),0)</f>
        <v>0</v>
      </c>
      <c r="P1926" s="109">
        <f t="shared" ref="P1926:P1989" si="214">IF(B1926&gt;2020,IF(OR($I1926=0,P$4&lt;$B1926,$B1926=0,20-(P$4-$B1926)=0),0,$I1926*(19-(P$4-$B1926))/20),0)</f>
        <v>0</v>
      </c>
      <c r="Q1926" s="109">
        <f t="shared" ref="Q1926:Q1989" si="215">IF(B1926&gt;2020,IF(OR($I1926=0,Q$4&lt;$B1926,$B1926=0,20-(Q$4-$B1926)=0),0,$I1926*(19-(Q$4-$B1926))/20),0)</f>
        <v>0</v>
      </c>
      <c r="R1926" s="109">
        <f t="shared" ref="R1926:R1989" si="216">IF(B1926&gt;2020,IF(OR($I1926=0,R$4&lt;$B1926,$B1926=0,20-(R$4-$B1926)=0),0,$I1926*(19-(R$4-$B1926))/20),0)</f>
        <v>0</v>
      </c>
      <c r="S1926" s="425"/>
    </row>
    <row r="1927" spans="1:19" x14ac:dyDescent="0.3">
      <c r="A1927" s="421"/>
      <c r="B1927" s="424"/>
      <c r="C1927" s="421"/>
      <c r="D1927" s="421"/>
      <c r="E1927" s="421"/>
      <c r="F1927" s="421"/>
      <c r="G1927" s="421"/>
      <c r="H1927" s="421"/>
      <c r="I1927" s="220">
        <f>IF(B1927&gt;A_Stammdaten!$B$12,0,SUM(C1927,D1927,F1927,G1927)-SUM(E1927,H1927))</f>
        <v>0</v>
      </c>
      <c r="J1927" s="109">
        <f>IF(B1927&gt;2020,HLOOKUP(A_Stammdaten!$B$12,$L$4:$R$2504,ROW(B1927)-3,FALSE)+IF(OR(B1927=0,A_Stammdaten!$B$12&lt;B1927),0,I1927*1/20),0)</f>
        <v>0</v>
      </c>
      <c r="K1927" s="109">
        <f>IF(B1927&gt;2020,HLOOKUP(A_Stammdaten!$B$12,$L$4:$R$2504,ROW(B1927)-3,FALSE),0)</f>
        <v>0</v>
      </c>
      <c r="L1927" s="109">
        <f t="shared" si="210"/>
        <v>0</v>
      </c>
      <c r="M1927" s="109">
        <f t="shared" si="211"/>
        <v>0</v>
      </c>
      <c r="N1927" s="109">
        <f t="shared" si="212"/>
        <v>0</v>
      </c>
      <c r="O1927" s="109">
        <f t="shared" si="213"/>
        <v>0</v>
      </c>
      <c r="P1927" s="109">
        <f t="shared" si="214"/>
        <v>0</v>
      </c>
      <c r="Q1927" s="109">
        <f t="shared" si="215"/>
        <v>0</v>
      </c>
      <c r="R1927" s="109">
        <f t="shared" si="216"/>
        <v>0</v>
      </c>
      <c r="S1927" s="425"/>
    </row>
    <row r="1928" spans="1:19" x14ac:dyDescent="0.3">
      <c r="A1928" s="421"/>
      <c r="B1928" s="424"/>
      <c r="C1928" s="421"/>
      <c r="D1928" s="421"/>
      <c r="E1928" s="421"/>
      <c r="F1928" s="421"/>
      <c r="G1928" s="421"/>
      <c r="H1928" s="421"/>
      <c r="I1928" s="220">
        <f>IF(B1928&gt;A_Stammdaten!$B$12,0,SUM(C1928,D1928,F1928,G1928)-SUM(E1928,H1928))</f>
        <v>0</v>
      </c>
      <c r="J1928" s="109">
        <f>IF(B1928&gt;2020,HLOOKUP(A_Stammdaten!$B$12,$L$4:$R$2504,ROW(B1928)-3,FALSE)+IF(OR(B1928=0,A_Stammdaten!$B$12&lt;B1928),0,I1928*1/20),0)</f>
        <v>0</v>
      </c>
      <c r="K1928" s="109">
        <f>IF(B1928&gt;2020,HLOOKUP(A_Stammdaten!$B$12,$L$4:$R$2504,ROW(B1928)-3,FALSE),0)</f>
        <v>0</v>
      </c>
      <c r="L1928" s="109">
        <f t="shared" si="210"/>
        <v>0</v>
      </c>
      <c r="M1928" s="109">
        <f t="shared" si="211"/>
        <v>0</v>
      </c>
      <c r="N1928" s="109">
        <f t="shared" si="212"/>
        <v>0</v>
      </c>
      <c r="O1928" s="109">
        <f t="shared" si="213"/>
        <v>0</v>
      </c>
      <c r="P1928" s="109">
        <f t="shared" si="214"/>
        <v>0</v>
      </c>
      <c r="Q1928" s="109">
        <f t="shared" si="215"/>
        <v>0</v>
      </c>
      <c r="R1928" s="109">
        <f t="shared" si="216"/>
        <v>0</v>
      </c>
      <c r="S1928" s="425"/>
    </row>
    <row r="1929" spans="1:19" x14ac:dyDescent="0.3">
      <c r="A1929" s="421"/>
      <c r="B1929" s="424"/>
      <c r="C1929" s="421"/>
      <c r="D1929" s="421"/>
      <c r="E1929" s="421"/>
      <c r="F1929" s="421"/>
      <c r="G1929" s="421"/>
      <c r="H1929" s="421"/>
      <c r="I1929" s="220">
        <f>IF(B1929&gt;A_Stammdaten!$B$12,0,SUM(C1929,D1929,F1929,G1929)-SUM(E1929,H1929))</f>
        <v>0</v>
      </c>
      <c r="J1929" s="109">
        <f>IF(B1929&gt;2020,HLOOKUP(A_Stammdaten!$B$12,$L$4:$R$2504,ROW(B1929)-3,FALSE)+IF(OR(B1929=0,A_Stammdaten!$B$12&lt;B1929),0,I1929*1/20),0)</f>
        <v>0</v>
      </c>
      <c r="K1929" s="109">
        <f>IF(B1929&gt;2020,HLOOKUP(A_Stammdaten!$B$12,$L$4:$R$2504,ROW(B1929)-3,FALSE),0)</f>
        <v>0</v>
      </c>
      <c r="L1929" s="109">
        <f t="shared" si="210"/>
        <v>0</v>
      </c>
      <c r="M1929" s="109">
        <f t="shared" si="211"/>
        <v>0</v>
      </c>
      <c r="N1929" s="109">
        <f t="shared" si="212"/>
        <v>0</v>
      </c>
      <c r="O1929" s="109">
        <f t="shared" si="213"/>
        <v>0</v>
      </c>
      <c r="P1929" s="109">
        <f t="shared" si="214"/>
        <v>0</v>
      </c>
      <c r="Q1929" s="109">
        <f t="shared" si="215"/>
        <v>0</v>
      </c>
      <c r="R1929" s="109">
        <f t="shared" si="216"/>
        <v>0</v>
      </c>
      <c r="S1929" s="425"/>
    </row>
    <row r="1930" spans="1:19" x14ac:dyDescent="0.3">
      <c r="A1930" s="421"/>
      <c r="B1930" s="424"/>
      <c r="C1930" s="421"/>
      <c r="D1930" s="421"/>
      <c r="E1930" s="421"/>
      <c r="F1930" s="421"/>
      <c r="G1930" s="421"/>
      <c r="H1930" s="421"/>
      <c r="I1930" s="220">
        <f>IF(B1930&gt;A_Stammdaten!$B$12,0,SUM(C1930,D1930,F1930,G1930)-SUM(E1930,H1930))</f>
        <v>0</v>
      </c>
      <c r="J1930" s="109">
        <f>IF(B1930&gt;2020,HLOOKUP(A_Stammdaten!$B$12,$L$4:$R$2504,ROW(B1930)-3,FALSE)+IF(OR(B1930=0,A_Stammdaten!$B$12&lt;B1930),0,I1930*1/20),0)</f>
        <v>0</v>
      </c>
      <c r="K1930" s="109">
        <f>IF(B1930&gt;2020,HLOOKUP(A_Stammdaten!$B$12,$L$4:$R$2504,ROW(B1930)-3,FALSE),0)</f>
        <v>0</v>
      </c>
      <c r="L1930" s="109">
        <f t="shared" si="210"/>
        <v>0</v>
      </c>
      <c r="M1930" s="109">
        <f t="shared" si="211"/>
        <v>0</v>
      </c>
      <c r="N1930" s="109">
        <f t="shared" si="212"/>
        <v>0</v>
      </c>
      <c r="O1930" s="109">
        <f t="shared" si="213"/>
        <v>0</v>
      </c>
      <c r="P1930" s="109">
        <f t="shared" si="214"/>
        <v>0</v>
      </c>
      <c r="Q1930" s="109">
        <f t="shared" si="215"/>
        <v>0</v>
      </c>
      <c r="R1930" s="109">
        <f t="shared" si="216"/>
        <v>0</v>
      </c>
      <c r="S1930" s="425"/>
    </row>
    <row r="1931" spans="1:19" x14ac:dyDescent="0.3">
      <c r="A1931" s="421"/>
      <c r="B1931" s="424"/>
      <c r="C1931" s="421"/>
      <c r="D1931" s="421"/>
      <c r="E1931" s="421"/>
      <c r="F1931" s="421"/>
      <c r="G1931" s="421"/>
      <c r="H1931" s="421"/>
      <c r="I1931" s="220">
        <f>IF(B1931&gt;A_Stammdaten!$B$12,0,SUM(C1931,D1931,F1931,G1931)-SUM(E1931,H1931))</f>
        <v>0</v>
      </c>
      <c r="J1931" s="109">
        <f>IF(B1931&gt;2020,HLOOKUP(A_Stammdaten!$B$12,$L$4:$R$2504,ROW(B1931)-3,FALSE)+IF(OR(B1931=0,A_Stammdaten!$B$12&lt;B1931),0,I1931*1/20),0)</f>
        <v>0</v>
      </c>
      <c r="K1931" s="109">
        <f>IF(B1931&gt;2020,HLOOKUP(A_Stammdaten!$B$12,$L$4:$R$2504,ROW(B1931)-3,FALSE),0)</f>
        <v>0</v>
      </c>
      <c r="L1931" s="109">
        <f t="shared" si="210"/>
        <v>0</v>
      </c>
      <c r="M1931" s="109">
        <f t="shared" si="211"/>
        <v>0</v>
      </c>
      <c r="N1931" s="109">
        <f t="shared" si="212"/>
        <v>0</v>
      </c>
      <c r="O1931" s="109">
        <f t="shared" si="213"/>
        <v>0</v>
      </c>
      <c r="P1931" s="109">
        <f t="shared" si="214"/>
        <v>0</v>
      </c>
      <c r="Q1931" s="109">
        <f t="shared" si="215"/>
        <v>0</v>
      </c>
      <c r="R1931" s="109">
        <f t="shared" si="216"/>
        <v>0</v>
      </c>
      <c r="S1931" s="425"/>
    </row>
    <row r="1932" spans="1:19" x14ac:dyDescent="0.3">
      <c r="A1932" s="421"/>
      <c r="B1932" s="424"/>
      <c r="C1932" s="421"/>
      <c r="D1932" s="421"/>
      <c r="E1932" s="421"/>
      <c r="F1932" s="421"/>
      <c r="G1932" s="421"/>
      <c r="H1932" s="421"/>
      <c r="I1932" s="220">
        <f>IF(B1932&gt;A_Stammdaten!$B$12,0,SUM(C1932,D1932,F1932,G1932)-SUM(E1932,H1932))</f>
        <v>0</v>
      </c>
      <c r="J1932" s="109">
        <f>IF(B1932&gt;2020,HLOOKUP(A_Stammdaten!$B$12,$L$4:$R$2504,ROW(B1932)-3,FALSE)+IF(OR(B1932=0,A_Stammdaten!$B$12&lt;B1932),0,I1932*1/20),0)</f>
        <v>0</v>
      </c>
      <c r="K1932" s="109">
        <f>IF(B1932&gt;2020,HLOOKUP(A_Stammdaten!$B$12,$L$4:$R$2504,ROW(B1932)-3,FALSE),0)</f>
        <v>0</v>
      </c>
      <c r="L1932" s="109">
        <f t="shared" si="210"/>
        <v>0</v>
      </c>
      <c r="M1932" s="109">
        <f t="shared" si="211"/>
        <v>0</v>
      </c>
      <c r="N1932" s="109">
        <f t="shared" si="212"/>
        <v>0</v>
      </c>
      <c r="O1932" s="109">
        <f t="shared" si="213"/>
        <v>0</v>
      </c>
      <c r="P1932" s="109">
        <f t="shared" si="214"/>
        <v>0</v>
      </c>
      <c r="Q1932" s="109">
        <f t="shared" si="215"/>
        <v>0</v>
      </c>
      <c r="R1932" s="109">
        <f t="shared" si="216"/>
        <v>0</v>
      </c>
      <c r="S1932" s="425"/>
    </row>
    <row r="1933" spans="1:19" x14ac:dyDescent="0.3">
      <c r="A1933" s="421"/>
      <c r="B1933" s="424"/>
      <c r="C1933" s="421"/>
      <c r="D1933" s="421"/>
      <c r="E1933" s="421"/>
      <c r="F1933" s="421"/>
      <c r="G1933" s="421"/>
      <c r="H1933" s="421"/>
      <c r="I1933" s="220">
        <f>IF(B1933&gt;A_Stammdaten!$B$12,0,SUM(C1933,D1933,F1933,G1933)-SUM(E1933,H1933))</f>
        <v>0</v>
      </c>
      <c r="J1933" s="109">
        <f>IF(B1933&gt;2020,HLOOKUP(A_Stammdaten!$B$12,$L$4:$R$2504,ROW(B1933)-3,FALSE)+IF(OR(B1933=0,A_Stammdaten!$B$12&lt;B1933),0,I1933*1/20),0)</f>
        <v>0</v>
      </c>
      <c r="K1933" s="109">
        <f>IF(B1933&gt;2020,HLOOKUP(A_Stammdaten!$B$12,$L$4:$R$2504,ROW(B1933)-3,FALSE),0)</f>
        <v>0</v>
      </c>
      <c r="L1933" s="109">
        <f t="shared" si="210"/>
        <v>0</v>
      </c>
      <c r="M1933" s="109">
        <f t="shared" si="211"/>
        <v>0</v>
      </c>
      <c r="N1933" s="109">
        <f t="shared" si="212"/>
        <v>0</v>
      </c>
      <c r="O1933" s="109">
        <f t="shared" si="213"/>
        <v>0</v>
      </c>
      <c r="P1933" s="109">
        <f t="shared" si="214"/>
        <v>0</v>
      </c>
      <c r="Q1933" s="109">
        <f t="shared" si="215"/>
        <v>0</v>
      </c>
      <c r="R1933" s="109">
        <f t="shared" si="216"/>
        <v>0</v>
      </c>
      <c r="S1933" s="425"/>
    </row>
    <row r="1934" spans="1:19" x14ac:dyDescent="0.3">
      <c r="A1934" s="421"/>
      <c r="B1934" s="424"/>
      <c r="C1934" s="421"/>
      <c r="D1934" s="421"/>
      <c r="E1934" s="421"/>
      <c r="F1934" s="421"/>
      <c r="G1934" s="421"/>
      <c r="H1934" s="421"/>
      <c r="I1934" s="220">
        <f>IF(B1934&gt;A_Stammdaten!$B$12,0,SUM(C1934,D1934,F1934,G1934)-SUM(E1934,H1934))</f>
        <v>0</v>
      </c>
      <c r="J1934" s="109">
        <f>IF(B1934&gt;2020,HLOOKUP(A_Stammdaten!$B$12,$L$4:$R$2504,ROW(B1934)-3,FALSE)+IF(OR(B1934=0,A_Stammdaten!$B$12&lt;B1934),0,I1934*1/20),0)</f>
        <v>0</v>
      </c>
      <c r="K1934" s="109">
        <f>IF(B1934&gt;2020,HLOOKUP(A_Stammdaten!$B$12,$L$4:$R$2504,ROW(B1934)-3,FALSE),0)</f>
        <v>0</v>
      </c>
      <c r="L1934" s="109">
        <f t="shared" si="210"/>
        <v>0</v>
      </c>
      <c r="M1934" s="109">
        <f t="shared" si="211"/>
        <v>0</v>
      </c>
      <c r="N1934" s="109">
        <f t="shared" si="212"/>
        <v>0</v>
      </c>
      <c r="O1934" s="109">
        <f t="shared" si="213"/>
        <v>0</v>
      </c>
      <c r="P1934" s="109">
        <f t="shared" si="214"/>
        <v>0</v>
      </c>
      <c r="Q1934" s="109">
        <f t="shared" si="215"/>
        <v>0</v>
      </c>
      <c r="R1934" s="109">
        <f t="shared" si="216"/>
        <v>0</v>
      </c>
      <c r="S1934" s="425"/>
    </row>
    <row r="1935" spans="1:19" x14ac:dyDescent="0.3">
      <c r="A1935" s="421"/>
      <c r="B1935" s="424"/>
      <c r="C1935" s="421"/>
      <c r="D1935" s="421"/>
      <c r="E1935" s="421"/>
      <c r="F1935" s="421"/>
      <c r="G1935" s="421"/>
      <c r="H1935" s="421"/>
      <c r="I1935" s="220">
        <f>IF(B1935&gt;A_Stammdaten!$B$12,0,SUM(C1935,D1935,F1935,G1935)-SUM(E1935,H1935))</f>
        <v>0</v>
      </c>
      <c r="J1935" s="109">
        <f>IF(B1935&gt;2020,HLOOKUP(A_Stammdaten!$B$12,$L$4:$R$2504,ROW(B1935)-3,FALSE)+IF(OR(B1935=0,A_Stammdaten!$B$12&lt;B1935),0,I1935*1/20),0)</f>
        <v>0</v>
      </c>
      <c r="K1935" s="109">
        <f>IF(B1935&gt;2020,HLOOKUP(A_Stammdaten!$B$12,$L$4:$R$2504,ROW(B1935)-3,FALSE),0)</f>
        <v>0</v>
      </c>
      <c r="L1935" s="109">
        <f t="shared" si="210"/>
        <v>0</v>
      </c>
      <c r="M1935" s="109">
        <f t="shared" si="211"/>
        <v>0</v>
      </c>
      <c r="N1935" s="109">
        <f t="shared" si="212"/>
        <v>0</v>
      </c>
      <c r="O1935" s="109">
        <f t="shared" si="213"/>
        <v>0</v>
      </c>
      <c r="P1935" s="109">
        <f t="shared" si="214"/>
        <v>0</v>
      </c>
      <c r="Q1935" s="109">
        <f t="shared" si="215"/>
        <v>0</v>
      </c>
      <c r="R1935" s="109">
        <f t="shared" si="216"/>
        <v>0</v>
      </c>
      <c r="S1935" s="425"/>
    </row>
    <row r="1936" spans="1:19" x14ac:dyDescent="0.3">
      <c r="A1936" s="421"/>
      <c r="B1936" s="424"/>
      <c r="C1936" s="421"/>
      <c r="D1936" s="421"/>
      <c r="E1936" s="421"/>
      <c r="F1936" s="421"/>
      <c r="G1936" s="421"/>
      <c r="H1936" s="421"/>
      <c r="I1936" s="220">
        <f>IF(B1936&gt;A_Stammdaten!$B$12,0,SUM(C1936,D1936,F1936,G1936)-SUM(E1936,H1936))</f>
        <v>0</v>
      </c>
      <c r="J1936" s="109">
        <f>IF(B1936&gt;2020,HLOOKUP(A_Stammdaten!$B$12,$L$4:$R$2504,ROW(B1936)-3,FALSE)+IF(OR(B1936=0,A_Stammdaten!$B$12&lt;B1936),0,I1936*1/20),0)</f>
        <v>0</v>
      </c>
      <c r="K1936" s="109">
        <f>IF(B1936&gt;2020,HLOOKUP(A_Stammdaten!$B$12,$L$4:$R$2504,ROW(B1936)-3,FALSE),0)</f>
        <v>0</v>
      </c>
      <c r="L1936" s="109">
        <f t="shared" si="210"/>
        <v>0</v>
      </c>
      <c r="M1936" s="109">
        <f t="shared" si="211"/>
        <v>0</v>
      </c>
      <c r="N1936" s="109">
        <f t="shared" si="212"/>
        <v>0</v>
      </c>
      <c r="O1936" s="109">
        <f t="shared" si="213"/>
        <v>0</v>
      </c>
      <c r="P1936" s="109">
        <f t="shared" si="214"/>
        <v>0</v>
      </c>
      <c r="Q1936" s="109">
        <f t="shared" si="215"/>
        <v>0</v>
      </c>
      <c r="R1936" s="109">
        <f t="shared" si="216"/>
        <v>0</v>
      </c>
      <c r="S1936" s="425"/>
    </row>
    <row r="1937" spans="1:19" x14ac:dyDescent="0.3">
      <c r="A1937" s="421"/>
      <c r="B1937" s="424"/>
      <c r="C1937" s="421"/>
      <c r="D1937" s="421"/>
      <c r="E1937" s="421"/>
      <c r="F1937" s="421"/>
      <c r="G1937" s="421"/>
      <c r="H1937" s="421"/>
      <c r="I1937" s="220">
        <f>IF(B1937&gt;A_Stammdaten!$B$12,0,SUM(C1937,D1937,F1937,G1937)-SUM(E1937,H1937))</f>
        <v>0</v>
      </c>
      <c r="J1937" s="109">
        <f>IF(B1937&gt;2020,HLOOKUP(A_Stammdaten!$B$12,$L$4:$R$2504,ROW(B1937)-3,FALSE)+IF(OR(B1937=0,A_Stammdaten!$B$12&lt;B1937),0,I1937*1/20),0)</f>
        <v>0</v>
      </c>
      <c r="K1937" s="109">
        <f>IF(B1937&gt;2020,HLOOKUP(A_Stammdaten!$B$12,$L$4:$R$2504,ROW(B1937)-3,FALSE),0)</f>
        <v>0</v>
      </c>
      <c r="L1937" s="109">
        <f t="shared" si="210"/>
        <v>0</v>
      </c>
      <c r="M1937" s="109">
        <f t="shared" si="211"/>
        <v>0</v>
      </c>
      <c r="N1937" s="109">
        <f t="shared" si="212"/>
        <v>0</v>
      </c>
      <c r="O1937" s="109">
        <f t="shared" si="213"/>
        <v>0</v>
      </c>
      <c r="P1937" s="109">
        <f t="shared" si="214"/>
        <v>0</v>
      </c>
      <c r="Q1937" s="109">
        <f t="shared" si="215"/>
        <v>0</v>
      </c>
      <c r="R1937" s="109">
        <f t="shared" si="216"/>
        <v>0</v>
      </c>
      <c r="S1937" s="425"/>
    </row>
    <row r="1938" spans="1:19" x14ac:dyDescent="0.3">
      <c r="A1938" s="421"/>
      <c r="B1938" s="424"/>
      <c r="C1938" s="421"/>
      <c r="D1938" s="421"/>
      <c r="E1938" s="421"/>
      <c r="F1938" s="421"/>
      <c r="G1938" s="421"/>
      <c r="H1938" s="421"/>
      <c r="I1938" s="220">
        <f>IF(B1938&gt;A_Stammdaten!$B$12,0,SUM(C1938,D1938,F1938,G1938)-SUM(E1938,H1938))</f>
        <v>0</v>
      </c>
      <c r="J1938" s="109">
        <f>IF(B1938&gt;2020,HLOOKUP(A_Stammdaten!$B$12,$L$4:$R$2504,ROW(B1938)-3,FALSE)+IF(OR(B1938=0,A_Stammdaten!$B$12&lt;B1938),0,I1938*1/20),0)</f>
        <v>0</v>
      </c>
      <c r="K1938" s="109">
        <f>IF(B1938&gt;2020,HLOOKUP(A_Stammdaten!$B$12,$L$4:$R$2504,ROW(B1938)-3,FALSE),0)</f>
        <v>0</v>
      </c>
      <c r="L1938" s="109">
        <f t="shared" si="210"/>
        <v>0</v>
      </c>
      <c r="M1938" s="109">
        <f t="shared" si="211"/>
        <v>0</v>
      </c>
      <c r="N1938" s="109">
        <f t="shared" si="212"/>
        <v>0</v>
      </c>
      <c r="O1938" s="109">
        <f t="shared" si="213"/>
        <v>0</v>
      </c>
      <c r="P1938" s="109">
        <f t="shared" si="214"/>
        <v>0</v>
      </c>
      <c r="Q1938" s="109">
        <f t="shared" si="215"/>
        <v>0</v>
      </c>
      <c r="R1938" s="109">
        <f t="shared" si="216"/>
        <v>0</v>
      </c>
      <c r="S1938" s="425"/>
    </row>
    <row r="1939" spans="1:19" x14ac:dyDescent="0.3">
      <c r="A1939" s="421"/>
      <c r="B1939" s="424"/>
      <c r="C1939" s="421"/>
      <c r="D1939" s="421"/>
      <c r="E1939" s="421"/>
      <c r="F1939" s="421"/>
      <c r="G1939" s="421"/>
      <c r="H1939" s="421"/>
      <c r="I1939" s="220">
        <f>IF(B1939&gt;A_Stammdaten!$B$12,0,SUM(C1939,D1939,F1939,G1939)-SUM(E1939,H1939))</f>
        <v>0</v>
      </c>
      <c r="J1939" s="109">
        <f>IF(B1939&gt;2020,HLOOKUP(A_Stammdaten!$B$12,$L$4:$R$2504,ROW(B1939)-3,FALSE)+IF(OR(B1939=0,A_Stammdaten!$B$12&lt;B1939),0,I1939*1/20),0)</f>
        <v>0</v>
      </c>
      <c r="K1939" s="109">
        <f>IF(B1939&gt;2020,HLOOKUP(A_Stammdaten!$B$12,$L$4:$R$2504,ROW(B1939)-3,FALSE),0)</f>
        <v>0</v>
      </c>
      <c r="L1939" s="109">
        <f t="shared" si="210"/>
        <v>0</v>
      </c>
      <c r="M1939" s="109">
        <f t="shared" si="211"/>
        <v>0</v>
      </c>
      <c r="N1939" s="109">
        <f t="shared" si="212"/>
        <v>0</v>
      </c>
      <c r="O1939" s="109">
        <f t="shared" si="213"/>
        <v>0</v>
      </c>
      <c r="P1939" s="109">
        <f t="shared" si="214"/>
        <v>0</v>
      </c>
      <c r="Q1939" s="109">
        <f t="shared" si="215"/>
        <v>0</v>
      </c>
      <c r="R1939" s="109">
        <f t="shared" si="216"/>
        <v>0</v>
      </c>
      <c r="S1939" s="425"/>
    </row>
    <row r="1940" spans="1:19" x14ac:dyDescent="0.3">
      <c r="A1940" s="421"/>
      <c r="B1940" s="424"/>
      <c r="C1940" s="421"/>
      <c r="D1940" s="421"/>
      <c r="E1940" s="421"/>
      <c r="F1940" s="421"/>
      <c r="G1940" s="421"/>
      <c r="H1940" s="421"/>
      <c r="I1940" s="220">
        <f>IF(B1940&gt;A_Stammdaten!$B$12,0,SUM(C1940,D1940,F1940,G1940)-SUM(E1940,H1940))</f>
        <v>0</v>
      </c>
      <c r="J1940" s="109">
        <f>IF(B1940&gt;2020,HLOOKUP(A_Stammdaten!$B$12,$L$4:$R$2504,ROW(B1940)-3,FALSE)+IF(OR(B1940=0,A_Stammdaten!$B$12&lt;B1940),0,I1940*1/20),0)</f>
        <v>0</v>
      </c>
      <c r="K1940" s="109">
        <f>IF(B1940&gt;2020,HLOOKUP(A_Stammdaten!$B$12,$L$4:$R$2504,ROW(B1940)-3,FALSE),0)</f>
        <v>0</v>
      </c>
      <c r="L1940" s="109">
        <f t="shared" si="210"/>
        <v>0</v>
      </c>
      <c r="M1940" s="109">
        <f t="shared" si="211"/>
        <v>0</v>
      </c>
      <c r="N1940" s="109">
        <f t="shared" si="212"/>
        <v>0</v>
      </c>
      <c r="O1940" s="109">
        <f t="shared" si="213"/>
        <v>0</v>
      </c>
      <c r="P1940" s="109">
        <f t="shared" si="214"/>
        <v>0</v>
      </c>
      <c r="Q1940" s="109">
        <f t="shared" si="215"/>
        <v>0</v>
      </c>
      <c r="R1940" s="109">
        <f t="shared" si="216"/>
        <v>0</v>
      </c>
      <c r="S1940" s="425"/>
    </row>
    <row r="1941" spans="1:19" x14ac:dyDescent="0.3">
      <c r="A1941" s="421"/>
      <c r="B1941" s="424"/>
      <c r="C1941" s="421"/>
      <c r="D1941" s="421"/>
      <c r="E1941" s="421"/>
      <c r="F1941" s="421"/>
      <c r="G1941" s="421"/>
      <c r="H1941" s="421"/>
      <c r="I1941" s="220">
        <f>IF(B1941&gt;A_Stammdaten!$B$12,0,SUM(C1941,D1941,F1941,G1941)-SUM(E1941,H1941))</f>
        <v>0</v>
      </c>
      <c r="J1941" s="109">
        <f>IF(B1941&gt;2020,HLOOKUP(A_Stammdaten!$B$12,$L$4:$R$2504,ROW(B1941)-3,FALSE)+IF(OR(B1941=0,A_Stammdaten!$B$12&lt;B1941),0,I1941*1/20),0)</f>
        <v>0</v>
      </c>
      <c r="K1941" s="109">
        <f>IF(B1941&gt;2020,HLOOKUP(A_Stammdaten!$B$12,$L$4:$R$2504,ROW(B1941)-3,FALSE),0)</f>
        <v>0</v>
      </c>
      <c r="L1941" s="109">
        <f t="shared" si="210"/>
        <v>0</v>
      </c>
      <c r="M1941" s="109">
        <f t="shared" si="211"/>
        <v>0</v>
      </c>
      <c r="N1941" s="109">
        <f t="shared" si="212"/>
        <v>0</v>
      </c>
      <c r="O1941" s="109">
        <f t="shared" si="213"/>
        <v>0</v>
      </c>
      <c r="P1941" s="109">
        <f t="shared" si="214"/>
        <v>0</v>
      </c>
      <c r="Q1941" s="109">
        <f t="shared" si="215"/>
        <v>0</v>
      </c>
      <c r="R1941" s="109">
        <f t="shared" si="216"/>
        <v>0</v>
      </c>
      <c r="S1941" s="425"/>
    </row>
    <row r="1942" spans="1:19" x14ac:dyDescent="0.3">
      <c r="A1942" s="421"/>
      <c r="B1942" s="424"/>
      <c r="C1942" s="421"/>
      <c r="D1942" s="421"/>
      <c r="E1942" s="421"/>
      <c r="F1942" s="421"/>
      <c r="G1942" s="421"/>
      <c r="H1942" s="421"/>
      <c r="I1942" s="220">
        <f>IF(B1942&gt;A_Stammdaten!$B$12,0,SUM(C1942,D1942,F1942,G1942)-SUM(E1942,H1942))</f>
        <v>0</v>
      </c>
      <c r="J1942" s="109">
        <f>IF(B1942&gt;2020,HLOOKUP(A_Stammdaten!$B$12,$L$4:$R$2504,ROW(B1942)-3,FALSE)+IF(OR(B1942=0,A_Stammdaten!$B$12&lt;B1942),0,I1942*1/20),0)</f>
        <v>0</v>
      </c>
      <c r="K1942" s="109">
        <f>IF(B1942&gt;2020,HLOOKUP(A_Stammdaten!$B$12,$L$4:$R$2504,ROW(B1942)-3,FALSE),0)</f>
        <v>0</v>
      </c>
      <c r="L1942" s="109">
        <f t="shared" si="210"/>
        <v>0</v>
      </c>
      <c r="M1942" s="109">
        <f t="shared" si="211"/>
        <v>0</v>
      </c>
      <c r="N1942" s="109">
        <f t="shared" si="212"/>
        <v>0</v>
      </c>
      <c r="O1942" s="109">
        <f t="shared" si="213"/>
        <v>0</v>
      </c>
      <c r="P1942" s="109">
        <f t="shared" si="214"/>
        <v>0</v>
      </c>
      <c r="Q1942" s="109">
        <f t="shared" si="215"/>
        <v>0</v>
      </c>
      <c r="R1942" s="109">
        <f t="shared" si="216"/>
        <v>0</v>
      </c>
      <c r="S1942" s="425"/>
    </row>
    <row r="1943" spans="1:19" x14ac:dyDescent="0.3">
      <c r="A1943" s="421"/>
      <c r="B1943" s="424"/>
      <c r="C1943" s="421"/>
      <c r="D1943" s="421"/>
      <c r="E1943" s="421"/>
      <c r="F1943" s="421"/>
      <c r="G1943" s="421"/>
      <c r="H1943" s="421"/>
      <c r="I1943" s="220">
        <f>IF(B1943&gt;A_Stammdaten!$B$12,0,SUM(C1943,D1943,F1943,G1943)-SUM(E1943,H1943))</f>
        <v>0</v>
      </c>
      <c r="J1943" s="109">
        <f>IF(B1943&gt;2020,HLOOKUP(A_Stammdaten!$B$12,$L$4:$R$2504,ROW(B1943)-3,FALSE)+IF(OR(B1943=0,A_Stammdaten!$B$12&lt;B1943),0,I1943*1/20),0)</f>
        <v>0</v>
      </c>
      <c r="K1943" s="109">
        <f>IF(B1943&gt;2020,HLOOKUP(A_Stammdaten!$B$12,$L$4:$R$2504,ROW(B1943)-3,FALSE),0)</f>
        <v>0</v>
      </c>
      <c r="L1943" s="109">
        <f t="shared" si="210"/>
        <v>0</v>
      </c>
      <c r="M1943" s="109">
        <f t="shared" si="211"/>
        <v>0</v>
      </c>
      <c r="N1943" s="109">
        <f t="shared" si="212"/>
        <v>0</v>
      </c>
      <c r="O1943" s="109">
        <f t="shared" si="213"/>
        <v>0</v>
      </c>
      <c r="P1943" s="109">
        <f t="shared" si="214"/>
        <v>0</v>
      </c>
      <c r="Q1943" s="109">
        <f t="shared" si="215"/>
        <v>0</v>
      </c>
      <c r="R1943" s="109">
        <f t="shared" si="216"/>
        <v>0</v>
      </c>
      <c r="S1943" s="425"/>
    </row>
    <row r="1944" spans="1:19" x14ac:dyDescent="0.3">
      <c r="A1944" s="421"/>
      <c r="B1944" s="424"/>
      <c r="C1944" s="421"/>
      <c r="D1944" s="421"/>
      <c r="E1944" s="421"/>
      <c r="F1944" s="421"/>
      <c r="G1944" s="421"/>
      <c r="H1944" s="421"/>
      <c r="I1944" s="220">
        <f>IF(B1944&gt;A_Stammdaten!$B$12,0,SUM(C1944,D1944,F1944,G1944)-SUM(E1944,H1944))</f>
        <v>0</v>
      </c>
      <c r="J1944" s="109">
        <f>IF(B1944&gt;2020,HLOOKUP(A_Stammdaten!$B$12,$L$4:$R$2504,ROW(B1944)-3,FALSE)+IF(OR(B1944=0,A_Stammdaten!$B$12&lt;B1944),0,I1944*1/20),0)</f>
        <v>0</v>
      </c>
      <c r="K1944" s="109">
        <f>IF(B1944&gt;2020,HLOOKUP(A_Stammdaten!$B$12,$L$4:$R$2504,ROW(B1944)-3,FALSE),0)</f>
        <v>0</v>
      </c>
      <c r="L1944" s="109">
        <f t="shared" si="210"/>
        <v>0</v>
      </c>
      <c r="M1944" s="109">
        <f t="shared" si="211"/>
        <v>0</v>
      </c>
      <c r="N1944" s="109">
        <f t="shared" si="212"/>
        <v>0</v>
      </c>
      <c r="O1944" s="109">
        <f t="shared" si="213"/>
        <v>0</v>
      </c>
      <c r="P1944" s="109">
        <f t="shared" si="214"/>
        <v>0</v>
      </c>
      <c r="Q1944" s="109">
        <f t="shared" si="215"/>
        <v>0</v>
      </c>
      <c r="R1944" s="109">
        <f t="shared" si="216"/>
        <v>0</v>
      </c>
      <c r="S1944" s="425"/>
    </row>
    <row r="1945" spans="1:19" x14ac:dyDescent="0.3">
      <c r="A1945" s="421"/>
      <c r="B1945" s="424"/>
      <c r="C1945" s="421"/>
      <c r="D1945" s="421"/>
      <c r="E1945" s="421"/>
      <c r="F1945" s="421"/>
      <c r="G1945" s="421"/>
      <c r="H1945" s="421"/>
      <c r="I1945" s="220">
        <f>IF(B1945&gt;A_Stammdaten!$B$12,0,SUM(C1945,D1945,F1945,G1945)-SUM(E1945,H1945))</f>
        <v>0</v>
      </c>
      <c r="J1945" s="109">
        <f>IF(B1945&gt;2020,HLOOKUP(A_Stammdaten!$B$12,$L$4:$R$2504,ROW(B1945)-3,FALSE)+IF(OR(B1945=0,A_Stammdaten!$B$12&lt;B1945),0,I1945*1/20),0)</f>
        <v>0</v>
      </c>
      <c r="K1945" s="109">
        <f>IF(B1945&gt;2020,HLOOKUP(A_Stammdaten!$B$12,$L$4:$R$2504,ROW(B1945)-3,FALSE),0)</f>
        <v>0</v>
      </c>
      <c r="L1945" s="109">
        <f t="shared" si="210"/>
        <v>0</v>
      </c>
      <c r="M1945" s="109">
        <f t="shared" si="211"/>
        <v>0</v>
      </c>
      <c r="N1945" s="109">
        <f t="shared" si="212"/>
        <v>0</v>
      </c>
      <c r="O1945" s="109">
        <f t="shared" si="213"/>
        <v>0</v>
      </c>
      <c r="P1945" s="109">
        <f t="shared" si="214"/>
        <v>0</v>
      </c>
      <c r="Q1945" s="109">
        <f t="shared" si="215"/>
        <v>0</v>
      </c>
      <c r="R1945" s="109">
        <f t="shared" si="216"/>
        <v>0</v>
      </c>
      <c r="S1945" s="425"/>
    </row>
    <row r="1946" spans="1:19" x14ac:dyDescent="0.3">
      <c r="A1946" s="421"/>
      <c r="B1946" s="424"/>
      <c r="C1946" s="421"/>
      <c r="D1946" s="421"/>
      <c r="E1946" s="421"/>
      <c r="F1946" s="421"/>
      <c r="G1946" s="421"/>
      <c r="H1946" s="421"/>
      <c r="I1946" s="220">
        <f>IF(B1946&gt;A_Stammdaten!$B$12,0,SUM(C1946,D1946,F1946,G1946)-SUM(E1946,H1946))</f>
        <v>0</v>
      </c>
      <c r="J1946" s="109">
        <f>IF(B1946&gt;2020,HLOOKUP(A_Stammdaten!$B$12,$L$4:$R$2504,ROW(B1946)-3,FALSE)+IF(OR(B1946=0,A_Stammdaten!$B$12&lt;B1946),0,I1946*1/20),0)</f>
        <v>0</v>
      </c>
      <c r="K1946" s="109">
        <f>IF(B1946&gt;2020,HLOOKUP(A_Stammdaten!$B$12,$L$4:$R$2504,ROW(B1946)-3,FALSE),0)</f>
        <v>0</v>
      </c>
      <c r="L1946" s="109">
        <f t="shared" si="210"/>
        <v>0</v>
      </c>
      <c r="M1946" s="109">
        <f t="shared" si="211"/>
        <v>0</v>
      </c>
      <c r="N1946" s="109">
        <f t="shared" si="212"/>
        <v>0</v>
      </c>
      <c r="O1946" s="109">
        <f t="shared" si="213"/>
        <v>0</v>
      </c>
      <c r="P1946" s="109">
        <f t="shared" si="214"/>
        <v>0</v>
      </c>
      <c r="Q1946" s="109">
        <f t="shared" si="215"/>
        <v>0</v>
      </c>
      <c r="R1946" s="109">
        <f t="shared" si="216"/>
        <v>0</v>
      </c>
      <c r="S1946" s="425"/>
    </row>
    <row r="1947" spans="1:19" x14ac:dyDescent="0.3">
      <c r="A1947" s="421"/>
      <c r="B1947" s="424"/>
      <c r="C1947" s="421"/>
      <c r="D1947" s="421"/>
      <c r="E1947" s="421"/>
      <c r="F1947" s="421"/>
      <c r="G1947" s="421"/>
      <c r="H1947" s="421"/>
      <c r="I1947" s="220">
        <f>IF(B1947&gt;A_Stammdaten!$B$12,0,SUM(C1947,D1947,F1947,G1947)-SUM(E1947,H1947))</f>
        <v>0</v>
      </c>
      <c r="J1947" s="109">
        <f>IF(B1947&gt;2020,HLOOKUP(A_Stammdaten!$B$12,$L$4:$R$2504,ROW(B1947)-3,FALSE)+IF(OR(B1947=0,A_Stammdaten!$B$12&lt;B1947),0,I1947*1/20),0)</f>
        <v>0</v>
      </c>
      <c r="K1947" s="109">
        <f>IF(B1947&gt;2020,HLOOKUP(A_Stammdaten!$B$12,$L$4:$R$2504,ROW(B1947)-3,FALSE),0)</f>
        <v>0</v>
      </c>
      <c r="L1947" s="109">
        <f t="shared" si="210"/>
        <v>0</v>
      </c>
      <c r="M1947" s="109">
        <f t="shared" si="211"/>
        <v>0</v>
      </c>
      <c r="N1947" s="109">
        <f t="shared" si="212"/>
        <v>0</v>
      </c>
      <c r="O1947" s="109">
        <f t="shared" si="213"/>
        <v>0</v>
      </c>
      <c r="P1947" s="109">
        <f t="shared" si="214"/>
        <v>0</v>
      </c>
      <c r="Q1947" s="109">
        <f t="shared" si="215"/>
        <v>0</v>
      </c>
      <c r="R1947" s="109">
        <f t="shared" si="216"/>
        <v>0</v>
      </c>
      <c r="S1947" s="425"/>
    </row>
    <row r="1948" spans="1:19" x14ac:dyDescent="0.3">
      <c r="A1948" s="421"/>
      <c r="B1948" s="424"/>
      <c r="C1948" s="421"/>
      <c r="D1948" s="421"/>
      <c r="E1948" s="421"/>
      <c r="F1948" s="421"/>
      <c r="G1948" s="421"/>
      <c r="H1948" s="421"/>
      <c r="I1948" s="220">
        <f>IF(B1948&gt;A_Stammdaten!$B$12,0,SUM(C1948,D1948,F1948,G1948)-SUM(E1948,H1948))</f>
        <v>0</v>
      </c>
      <c r="J1948" s="109">
        <f>IF(B1948&gt;2020,HLOOKUP(A_Stammdaten!$B$12,$L$4:$R$2504,ROW(B1948)-3,FALSE)+IF(OR(B1948=0,A_Stammdaten!$B$12&lt;B1948),0,I1948*1/20),0)</f>
        <v>0</v>
      </c>
      <c r="K1948" s="109">
        <f>IF(B1948&gt;2020,HLOOKUP(A_Stammdaten!$B$12,$L$4:$R$2504,ROW(B1948)-3,FALSE),0)</f>
        <v>0</v>
      </c>
      <c r="L1948" s="109">
        <f t="shared" si="210"/>
        <v>0</v>
      </c>
      <c r="M1948" s="109">
        <f t="shared" si="211"/>
        <v>0</v>
      </c>
      <c r="N1948" s="109">
        <f t="shared" si="212"/>
        <v>0</v>
      </c>
      <c r="O1948" s="109">
        <f t="shared" si="213"/>
        <v>0</v>
      </c>
      <c r="P1948" s="109">
        <f t="shared" si="214"/>
        <v>0</v>
      </c>
      <c r="Q1948" s="109">
        <f t="shared" si="215"/>
        <v>0</v>
      </c>
      <c r="R1948" s="109">
        <f t="shared" si="216"/>
        <v>0</v>
      </c>
      <c r="S1948" s="425"/>
    </row>
    <row r="1949" spans="1:19" x14ac:dyDescent="0.3">
      <c r="A1949" s="421"/>
      <c r="B1949" s="424"/>
      <c r="C1949" s="421"/>
      <c r="D1949" s="421"/>
      <c r="E1949" s="421"/>
      <c r="F1949" s="421"/>
      <c r="G1949" s="421"/>
      <c r="H1949" s="421"/>
      <c r="I1949" s="220">
        <f>IF(B1949&gt;A_Stammdaten!$B$12,0,SUM(C1949,D1949,F1949,G1949)-SUM(E1949,H1949))</f>
        <v>0</v>
      </c>
      <c r="J1949" s="109">
        <f>IF(B1949&gt;2020,HLOOKUP(A_Stammdaten!$B$12,$L$4:$R$2504,ROW(B1949)-3,FALSE)+IF(OR(B1949=0,A_Stammdaten!$B$12&lt;B1949),0,I1949*1/20),0)</f>
        <v>0</v>
      </c>
      <c r="K1949" s="109">
        <f>IF(B1949&gt;2020,HLOOKUP(A_Stammdaten!$B$12,$L$4:$R$2504,ROW(B1949)-3,FALSE),0)</f>
        <v>0</v>
      </c>
      <c r="L1949" s="109">
        <f t="shared" si="210"/>
        <v>0</v>
      </c>
      <c r="M1949" s="109">
        <f t="shared" si="211"/>
        <v>0</v>
      </c>
      <c r="N1949" s="109">
        <f t="shared" si="212"/>
        <v>0</v>
      </c>
      <c r="O1949" s="109">
        <f t="shared" si="213"/>
        <v>0</v>
      </c>
      <c r="P1949" s="109">
        <f t="shared" si="214"/>
        <v>0</v>
      </c>
      <c r="Q1949" s="109">
        <f t="shared" si="215"/>
        <v>0</v>
      </c>
      <c r="R1949" s="109">
        <f t="shared" si="216"/>
        <v>0</v>
      </c>
      <c r="S1949" s="425"/>
    </row>
    <row r="1950" spans="1:19" x14ac:dyDescent="0.3">
      <c r="A1950" s="421"/>
      <c r="B1950" s="424"/>
      <c r="C1950" s="421"/>
      <c r="D1950" s="421"/>
      <c r="E1950" s="421"/>
      <c r="F1950" s="421"/>
      <c r="G1950" s="421"/>
      <c r="H1950" s="421"/>
      <c r="I1950" s="220">
        <f>IF(B1950&gt;A_Stammdaten!$B$12,0,SUM(C1950,D1950,F1950,G1950)-SUM(E1950,H1950))</f>
        <v>0</v>
      </c>
      <c r="J1950" s="109">
        <f>IF(B1950&gt;2020,HLOOKUP(A_Stammdaten!$B$12,$L$4:$R$2504,ROW(B1950)-3,FALSE)+IF(OR(B1950=0,A_Stammdaten!$B$12&lt;B1950),0,I1950*1/20),0)</f>
        <v>0</v>
      </c>
      <c r="K1950" s="109">
        <f>IF(B1950&gt;2020,HLOOKUP(A_Stammdaten!$B$12,$L$4:$R$2504,ROW(B1950)-3,FALSE),0)</f>
        <v>0</v>
      </c>
      <c r="L1950" s="109">
        <f t="shared" si="210"/>
        <v>0</v>
      </c>
      <c r="M1950" s="109">
        <f t="shared" si="211"/>
        <v>0</v>
      </c>
      <c r="N1950" s="109">
        <f t="shared" si="212"/>
        <v>0</v>
      </c>
      <c r="O1950" s="109">
        <f t="shared" si="213"/>
        <v>0</v>
      </c>
      <c r="P1950" s="109">
        <f t="shared" si="214"/>
        <v>0</v>
      </c>
      <c r="Q1950" s="109">
        <f t="shared" si="215"/>
        <v>0</v>
      </c>
      <c r="R1950" s="109">
        <f t="shared" si="216"/>
        <v>0</v>
      </c>
      <c r="S1950" s="425"/>
    </row>
    <row r="1951" spans="1:19" x14ac:dyDescent="0.3">
      <c r="A1951" s="421"/>
      <c r="B1951" s="424"/>
      <c r="C1951" s="421"/>
      <c r="D1951" s="421"/>
      <c r="E1951" s="421"/>
      <c r="F1951" s="421"/>
      <c r="G1951" s="421"/>
      <c r="H1951" s="421"/>
      <c r="I1951" s="220">
        <f>IF(B1951&gt;A_Stammdaten!$B$12,0,SUM(C1951,D1951,F1951,G1951)-SUM(E1951,H1951))</f>
        <v>0</v>
      </c>
      <c r="J1951" s="109">
        <f>IF(B1951&gt;2020,HLOOKUP(A_Stammdaten!$B$12,$L$4:$R$2504,ROW(B1951)-3,FALSE)+IF(OR(B1951=0,A_Stammdaten!$B$12&lt;B1951),0,I1951*1/20),0)</f>
        <v>0</v>
      </c>
      <c r="K1951" s="109">
        <f>IF(B1951&gt;2020,HLOOKUP(A_Stammdaten!$B$12,$L$4:$R$2504,ROW(B1951)-3,FALSE),0)</f>
        <v>0</v>
      </c>
      <c r="L1951" s="109">
        <f t="shared" si="210"/>
        <v>0</v>
      </c>
      <c r="M1951" s="109">
        <f t="shared" si="211"/>
        <v>0</v>
      </c>
      <c r="N1951" s="109">
        <f t="shared" si="212"/>
        <v>0</v>
      </c>
      <c r="O1951" s="109">
        <f t="shared" si="213"/>
        <v>0</v>
      </c>
      <c r="P1951" s="109">
        <f t="shared" si="214"/>
        <v>0</v>
      </c>
      <c r="Q1951" s="109">
        <f t="shared" si="215"/>
        <v>0</v>
      </c>
      <c r="R1951" s="109">
        <f t="shared" si="216"/>
        <v>0</v>
      </c>
      <c r="S1951" s="425"/>
    </row>
    <row r="1952" spans="1:19" x14ac:dyDescent="0.3">
      <c r="A1952" s="421"/>
      <c r="B1952" s="424"/>
      <c r="C1952" s="421"/>
      <c r="D1952" s="421"/>
      <c r="E1952" s="421"/>
      <c r="F1952" s="421"/>
      <c r="G1952" s="421"/>
      <c r="H1952" s="421"/>
      <c r="I1952" s="220">
        <f>IF(B1952&gt;A_Stammdaten!$B$12,0,SUM(C1952,D1952,F1952,G1952)-SUM(E1952,H1952))</f>
        <v>0</v>
      </c>
      <c r="J1952" s="109">
        <f>IF(B1952&gt;2020,HLOOKUP(A_Stammdaten!$B$12,$L$4:$R$2504,ROW(B1952)-3,FALSE)+IF(OR(B1952=0,A_Stammdaten!$B$12&lt;B1952),0,I1952*1/20),0)</f>
        <v>0</v>
      </c>
      <c r="K1952" s="109">
        <f>IF(B1952&gt;2020,HLOOKUP(A_Stammdaten!$B$12,$L$4:$R$2504,ROW(B1952)-3,FALSE),0)</f>
        <v>0</v>
      </c>
      <c r="L1952" s="109">
        <f t="shared" si="210"/>
        <v>0</v>
      </c>
      <c r="M1952" s="109">
        <f t="shared" si="211"/>
        <v>0</v>
      </c>
      <c r="N1952" s="109">
        <f t="shared" si="212"/>
        <v>0</v>
      </c>
      <c r="O1952" s="109">
        <f t="shared" si="213"/>
        <v>0</v>
      </c>
      <c r="P1952" s="109">
        <f t="shared" si="214"/>
        <v>0</v>
      </c>
      <c r="Q1952" s="109">
        <f t="shared" si="215"/>
        <v>0</v>
      </c>
      <c r="R1952" s="109">
        <f t="shared" si="216"/>
        <v>0</v>
      </c>
      <c r="S1952" s="425"/>
    </row>
    <row r="1953" spans="1:19" x14ac:dyDescent="0.3">
      <c r="A1953" s="421"/>
      <c r="B1953" s="424"/>
      <c r="C1953" s="421"/>
      <c r="D1953" s="421"/>
      <c r="E1953" s="421"/>
      <c r="F1953" s="421"/>
      <c r="G1953" s="421"/>
      <c r="H1953" s="421"/>
      <c r="I1953" s="220">
        <f>IF(B1953&gt;A_Stammdaten!$B$12,0,SUM(C1953,D1953,F1953,G1953)-SUM(E1953,H1953))</f>
        <v>0</v>
      </c>
      <c r="J1953" s="109">
        <f>IF(B1953&gt;2020,HLOOKUP(A_Stammdaten!$B$12,$L$4:$R$2504,ROW(B1953)-3,FALSE)+IF(OR(B1953=0,A_Stammdaten!$B$12&lt;B1953),0,I1953*1/20),0)</f>
        <v>0</v>
      </c>
      <c r="K1953" s="109">
        <f>IF(B1953&gt;2020,HLOOKUP(A_Stammdaten!$B$12,$L$4:$R$2504,ROW(B1953)-3,FALSE),0)</f>
        <v>0</v>
      </c>
      <c r="L1953" s="109">
        <f t="shared" si="210"/>
        <v>0</v>
      </c>
      <c r="M1953" s="109">
        <f t="shared" si="211"/>
        <v>0</v>
      </c>
      <c r="N1953" s="109">
        <f t="shared" si="212"/>
        <v>0</v>
      </c>
      <c r="O1953" s="109">
        <f t="shared" si="213"/>
        <v>0</v>
      </c>
      <c r="P1953" s="109">
        <f t="shared" si="214"/>
        <v>0</v>
      </c>
      <c r="Q1953" s="109">
        <f t="shared" si="215"/>
        <v>0</v>
      </c>
      <c r="R1953" s="109">
        <f t="shared" si="216"/>
        <v>0</v>
      </c>
      <c r="S1953" s="425"/>
    </row>
    <row r="1954" spans="1:19" x14ac:dyDescent="0.3">
      <c r="A1954" s="421"/>
      <c r="B1954" s="424"/>
      <c r="C1954" s="421"/>
      <c r="D1954" s="421"/>
      <c r="E1954" s="421"/>
      <c r="F1954" s="421"/>
      <c r="G1954" s="421"/>
      <c r="H1954" s="421"/>
      <c r="I1954" s="220">
        <f>IF(B1954&gt;A_Stammdaten!$B$12,0,SUM(C1954,D1954,F1954,G1954)-SUM(E1954,H1954))</f>
        <v>0</v>
      </c>
      <c r="J1954" s="109">
        <f>IF(B1954&gt;2020,HLOOKUP(A_Stammdaten!$B$12,$L$4:$R$2504,ROW(B1954)-3,FALSE)+IF(OR(B1954=0,A_Stammdaten!$B$12&lt;B1954),0,I1954*1/20),0)</f>
        <v>0</v>
      </c>
      <c r="K1954" s="109">
        <f>IF(B1954&gt;2020,HLOOKUP(A_Stammdaten!$B$12,$L$4:$R$2504,ROW(B1954)-3,FALSE),0)</f>
        <v>0</v>
      </c>
      <c r="L1954" s="109">
        <f t="shared" si="210"/>
        <v>0</v>
      </c>
      <c r="M1954" s="109">
        <f t="shared" si="211"/>
        <v>0</v>
      </c>
      <c r="N1954" s="109">
        <f t="shared" si="212"/>
        <v>0</v>
      </c>
      <c r="O1954" s="109">
        <f t="shared" si="213"/>
        <v>0</v>
      </c>
      <c r="P1954" s="109">
        <f t="shared" si="214"/>
        <v>0</v>
      </c>
      <c r="Q1954" s="109">
        <f t="shared" si="215"/>
        <v>0</v>
      </c>
      <c r="R1954" s="109">
        <f t="shared" si="216"/>
        <v>0</v>
      </c>
      <c r="S1954" s="425"/>
    </row>
    <row r="1955" spans="1:19" x14ac:dyDescent="0.3">
      <c r="A1955" s="421"/>
      <c r="B1955" s="424"/>
      <c r="C1955" s="421"/>
      <c r="D1955" s="421"/>
      <c r="E1955" s="421"/>
      <c r="F1955" s="421"/>
      <c r="G1955" s="421"/>
      <c r="H1955" s="421"/>
      <c r="I1955" s="220">
        <f>IF(B1955&gt;A_Stammdaten!$B$12,0,SUM(C1955,D1955,F1955,G1955)-SUM(E1955,H1955))</f>
        <v>0</v>
      </c>
      <c r="J1955" s="109">
        <f>IF(B1955&gt;2020,HLOOKUP(A_Stammdaten!$B$12,$L$4:$R$2504,ROW(B1955)-3,FALSE)+IF(OR(B1955=0,A_Stammdaten!$B$12&lt;B1955),0,I1955*1/20),0)</f>
        <v>0</v>
      </c>
      <c r="K1955" s="109">
        <f>IF(B1955&gt;2020,HLOOKUP(A_Stammdaten!$B$12,$L$4:$R$2504,ROW(B1955)-3,FALSE),0)</f>
        <v>0</v>
      </c>
      <c r="L1955" s="109">
        <f t="shared" si="210"/>
        <v>0</v>
      </c>
      <c r="M1955" s="109">
        <f t="shared" si="211"/>
        <v>0</v>
      </c>
      <c r="N1955" s="109">
        <f t="shared" si="212"/>
        <v>0</v>
      </c>
      <c r="O1955" s="109">
        <f t="shared" si="213"/>
        <v>0</v>
      </c>
      <c r="P1955" s="109">
        <f t="shared" si="214"/>
        <v>0</v>
      </c>
      <c r="Q1955" s="109">
        <f t="shared" si="215"/>
        <v>0</v>
      </c>
      <c r="R1955" s="109">
        <f t="shared" si="216"/>
        <v>0</v>
      </c>
      <c r="S1955" s="425"/>
    </row>
    <row r="1956" spans="1:19" x14ac:dyDescent="0.3">
      <c r="A1956" s="421"/>
      <c r="B1956" s="424"/>
      <c r="C1956" s="421"/>
      <c r="D1956" s="421"/>
      <c r="E1956" s="421"/>
      <c r="F1956" s="421"/>
      <c r="G1956" s="421"/>
      <c r="H1956" s="421"/>
      <c r="I1956" s="220">
        <f>IF(B1956&gt;A_Stammdaten!$B$12,0,SUM(C1956,D1956,F1956,G1956)-SUM(E1956,H1956))</f>
        <v>0</v>
      </c>
      <c r="J1956" s="109">
        <f>IF(B1956&gt;2020,HLOOKUP(A_Stammdaten!$B$12,$L$4:$R$2504,ROW(B1956)-3,FALSE)+IF(OR(B1956=0,A_Stammdaten!$B$12&lt;B1956),0,I1956*1/20),0)</f>
        <v>0</v>
      </c>
      <c r="K1956" s="109">
        <f>IF(B1956&gt;2020,HLOOKUP(A_Stammdaten!$B$12,$L$4:$R$2504,ROW(B1956)-3,FALSE),0)</f>
        <v>0</v>
      </c>
      <c r="L1956" s="109">
        <f t="shared" si="210"/>
        <v>0</v>
      </c>
      <c r="M1956" s="109">
        <f t="shared" si="211"/>
        <v>0</v>
      </c>
      <c r="N1956" s="109">
        <f t="shared" si="212"/>
        <v>0</v>
      </c>
      <c r="O1956" s="109">
        <f t="shared" si="213"/>
        <v>0</v>
      </c>
      <c r="P1956" s="109">
        <f t="shared" si="214"/>
        <v>0</v>
      </c>
      <c r="Q1956" s="109">
        <f t="shared" si="215"/>
        <v>0</v>
      </c>
      <c r="R1956" s="109">
        <f t="shared" si="216"/>
        <v>0</v>
      </c>
      <c r="S1956" s="425"/>
    </row>
    <row r="1957" spans="1:19" x14ac:dyDescent="0.3">
      <c r="A1957" s="421"/>
      <c r="B1957" s="424"/>
      <c r="C1957" s="421"/>
      <c r="D1957" s="421"/>
      <c r="E1957" s="421"/>
      <c r="F1957" s="421"/>
      <c r="G1957" s="421"/>
      <c r="H1957" s="421"/>
      <c r="I1957" s="220">
        <f>IF(B1957&gt;A_Stammdaten!$B$12,0,SUM(C1957,D1957,F1957,G1957)-SUM(E1957,H1957))</f>
        <v>0</v>
      </c>
      <c r="J1957" s="109">
        <f>IF(B1957&gt;2020,HLOOKUP(A_Stammdaten!$B$12,$L$4:$R$2504,ROW(B1957)-3,FALSE)+IF(OR(B1957=0,A_Stammdaten!$B$12&lt;B1957),0,I1957*1/20),0)</f>
        <v>0</v>
      </c>
      <c r="K1957" s="109">
        <f>IF(B1957&gt;2020,HLOOKUP(A_Stammdaten!$B$12,$L$4:$R$2504,ROW(B1957)-3,FALSE),0)</f>
        <v>0</v>
      </c>
      <c r="L1957" s="109">
        <f t="shared" si="210"/>
        <v>0</v>
      </c>
      <c r="M1957" s="109">
        <f t="shared" si="211"/>
        <v>0</v>
      </c>
      <c r="N1957" s="109">
        <f t="shared" si="212"/>
        <v>0</v>
      </c>
      <c r="O1957" s="109">
        <f t="shared" si="213"/>
        <v>0</v>
      </c>
      <c r="P1957" s="109">
        <f t="shared" si="214"/>
        <v>0</v>
      </c>
      <c r="Q1957" s="109">
        <f t="shared" si="215"/>
        <v>0</v>
      </c>
      <c r="R1957" s="109">
        <f t="shared" si="216"/>
        <v>0</v>
      </c>
      <c r="S1957" s="425"/>
    </row>
    <row r="1958" spans="1:19" x14ac:dyDescent="0.3">
      <c r="A1958" s="421"/>
      <c r="B1958" s="424"/>
      <c r="C1958" s="421"/>
      <c r="D1958" s="421"/>
      <c r="E1958" s="421"/>
      <c r="F1958" s="421"/>
      <c r="G1958" s="421"/>
      <c r="H1958" s="421"/>
      <c r="I1958" s="220">
        <f>IF(B1958&gt;A_Stammdaten!$B$12,0,SUM(C1958,D1958,F1958,G1958)-SUM(E1958,H1958))</f>
        <v>0</v>
      </c>
      <c r="J1958" s="109">
        <f>IF(B1958&gt;2020,HLOOKUP(A_Stammdaten!$B$12,$L$4:$R$2504,ROW(B1958)-3,FALSE)+IF(OR(B1958=0,A_Stammdaten!$B$12&lt;B1958),0,I1958*1/20),0)</f>
        <v>0</v>
      </c>
      <c r="K1958" s="109">
        <f>IF(B1958&gt;2020,HLOOKUP(A_Stammdaten!$B$12,$L$4:$R$2504,ROW(B1958)-3,FALSE),0)</f>
        <v>0</v>
      </c>
      <c r="L1958" s="109">
        <f t="shared" si="210"/>
        <v>0</v>
      </c>
      <c r="M1958" s="109">
        <f t="shared" si="211"/>
        <v>0</v>
      </c>
      <c r="N1958" s="109">
        <f t="shared" si="212"/>
        <v>0</v>
      </c>
      <c r="O1958" s="109">
        <f t="shared" si="213"/>
        <v>0</v>
      </c>
      <c r="P1958" s="109">
        <f t="shared" si="214"/>
        <v>0</v>
      </c>
      <c r="Q1958" s="109">
        <f t="shared" si="215"/>
        <v>0</v>
      </c>
      <c r="R1958" s="109">
        <f t="shared" si="216"/>
        <v>0</v>
      </c>
      <c r="S1958" s="425"/>
    </row>
    <row r="1959" spans="1:19" x14ac:dyDescent="0.3">
      <c r="A1959" s="421"/>
      <c r="B1959" s="424"/>
      <c r="C1959" s="421"/>
      <c r="D1959" s="421"/>
      <c r="E1959" s="421"/>
      <c r="F1959" s="421"/>
      <c r="G1959" s="421"/>
      <c r="H1959" s="421"/>
      <c r="I1959" s="220">
        <f>IF(B1959&gt;A_Stammdaten!$B$12,0,SUM(C1959,D1959,F1959,G1959)-SUM(E1959,H1959))</f>
        <v>0</v>
      </c>
      <c r="J1959" s="109">
        <f>IF(B1959&gt;2020,HLOOKUP(A_Stammdaten!$B$12,$L$4:$R$2504,ROW(B1959)-3,FALSE)+IF(OR(B1959=0,A_Stammdaten!$B$12&lt;B1959),0,I1959*1/20),0)</f>
        <v>0</v>
      </c>
      <c r="K1959" s="109">
        <f>IF(B1959&gt;2020,HLOOKUP(A_Stammdaten!$B$12,$L$4:$R$2504,ROW(B1959)-3,FALSE),0)</f>
        <v>0</v>
      </c>
      <c r="L1959" s="109">
        <f t="shared" si="210"/>
        <v>0</v>
      </c>
      <c r="M1959" s="109">
        <f t="shared" si="211"/>
        <v>0</v>
      </c>
      <c r="N1959" s="109">
        <f t="shared" si="212"/>
        <v>0</v>
      </c>
      <c r="O1959" s="109">
        <f t="shared" si="213"/>
        <v>0</v>
      </c>
      <c r="P1959" s="109">
        <f t="shared" si="214"/>
        <v>0</v>
      </c>
      <c r="Q1959" s="109">
        <f t="shared" si="215"/>
        <v>0</v>
      </c>
      <c r="R1959" s="109">
        <f t="shared" si="216"/>
        <v>0</v>
      </c>
      <c r="S1959" s="425"/>
    </row>
    <row r="1960" spans="1:19" x14ac:dyDescent="0.3">
      <c r="A1960" s="421"/>
      <c r="B1960" s="424"/>
      <c r="C1960" s="421"/>
      <c r="D1960" s="421"/>
      <c r="E1960" s="421"/>
      <c r="F1960" s="421"/>
      <c r="G1960" s="421"/>
      <c r="H1960" s="421"/>
      <c r="I1960" s="220">
        <f>IF(B1960&gt;A_Stammdaten!$B$12,0,SUM(C1960,D1960,F1960,G1960)-SUM(E1960,H1960))</f>
        <v>0</v>
      </c>
      <c r="J1960" s="109">
        <f>IF(B1960&gt;2020,HLOOKUP(A_Stammdaten!$B$12,$L$4:$R$2504,ROW(B1960)-3,FALSE)+IF(OR(B1960=0,A_Stammdaten!$B$12&lt;B1960),0,I1960*1/20),0)</f>
        <v>0</v>
      </c>
      <c r="K1960" s="109">
        <f>IF(B1960&gt;2020,HLOOKUP(A_Stammdaten!$B$12,$L$4:$R$2504,ROW(B1960)-3,FALSE),0)</f>
        <v>0</v>
      </c>
      <c r="L1960" s="109">
        <f t="shared" si="210"/>
        <v>0</v>
      </c>
      <c r="M1960" s="109">
        <f t="shared" si="211"/>
        <v>0</v>
      </c>
      <c r="N1960" s="109">
        <f t="shared" si="212"/>
        <v>0</v>
      </c>
      <c r="O1960" s="109">
        <f t="shared" si="213"/>
        <v>0</v>
      </c>
      <c r="P1960" s="109">
        <f t="shared" si="214"/>
        <v>0</v>
      </c>
      <c r="Q1960" s="109">
        <f t="shared" si="215"/>
        <v>0</v>
      </c>
      <c r="R1960" s="109">
        <f t="shared" si="216"/>
        <v>0</v>
      </c>
      <c r="S1960" s="425"/>
    </row>
    <row r="1961" spans="1:19" x14ac:dyDescent="0.3">
      <c r="A1961" s="421"/>
      <c r="B1961" s="424"/>
      <c r="C1961" s="421"/>
      <c r="D1961" s="421"/>
      <c r="E1961" s="421"/>
      <c r="F1961" s="421"/>
      <c r="G1961" s="421"/>
      <c r="H1961" s="421"/>
      <c r="I1961" s="220">
        <f>IF(B1961&gt;A_Stammdaten!$B$12,0,SUM(C1961,D1961,F1961,G1961)-SUM(E1961,H1961))</f>
        <v>0</v>
      </c>
      <c r="J1961" s="109">
        <f>IF(B1961&gt;2020,HLOOKUP(A_Stammdaten!$B$12,$L$4:$R$2504,ROW(B1961)-3,FALSE)+IF(OR(B1961=0,A_Stammdaten!$B$12&lt;B1961),0,I1961*1/20),0)</f>
        <v>0</v>
      </c>
      <c r="K1961" s="109">
        <f>IF(B1961&gt;2020,HLOOKUP(A_Stammdaten!$B$12,$L$4:$R$2504,ROW(B1961)-3,FALSE),0)</f>
        <v>0</v>
      </c>
      <c r="L1961" s="109">
        <f t="shared" si="210"/>
        <v>0</v>
      </c>
      <c r="M1961" s="109">
        <f t="shared" si="211"/>
        <v>0</v>
      </c>
      <c r="N1961" s="109">
        <f t="shared" si="212"/>
        <v>0</v>
      </c>
      <c r="O1961" s="109">
        <f t="shared" si="213"/>
        <v>0</v>
      </c>
      <c r="P1961" s="109">
        <f t="shared" si="214"/>
        <v>0</v>
      </c>
      <c r="Q1961" s="109">
        <f t="shared" si="215"/>
        <v>0</v>
      </c>
      <c r="R1961" s="109">
        <f t="shared" si="216"/>
        <v>0</v>
      </c>
      <c r="S1961" s="425"/>
    </row>
    <row r="1962" spans="1:19" x14ac:dyDescent="0.3">
      <c r="A1962" s="421"/>
      <c r="B1962" s="424"/>
      <c r="C1962" s="421"/>
      <c r="D1962" s="421"/>
      <c r="E1962" s="421"/>
      <c r="F1962" s="421"/>
      <c r="G1962" s="421"/>
      <c r="H1962" s="421"/>
      <c r="I1962" s="220">
        <f>IF(B1962&gt;A_Stammdaten!$B$12,0,SUM(C1962,D1962,F1962,G1962)-SUM(E1962,H1962))</f>
        <v>0</v>
      </c>
      <c r="J1962" s="109">
        <f>IF(B1962&gt;2020,HLOOKUP(A_Stammdaten!$B$12,$L$4:$R$2504,ROW(B1962)-3,FALSE)+IF(OR(B1962=0,A_Stammdaten!$B$12&lt;B1962),0,I1962*1/20),0)</f>
        <v>0</v>
      </c>
      <c r="K1962" s="109">
        <f>IF(B1962&gt;2020,HLOOKUP(A_Stammdaten!$B$12,$L$4:$R$2504,ROW(B1962)-3,FALSE),0)</f>
        <v>0</v>
      </c>
      <c r="L1962" s="109">
        <f t="shared" si="210"/>
        <v>0</v>
      </c>
      <c r="M1962" s="109">
        <f t="shared" si="211"/>
        <v>0</v>
      </c>
      <c r="N1962" s="109">
        <f t="shared" si="212"/>
        <v>0</v>
      </c>
      <c r="O1962" s="109">
        <f t="shared" si="213"/>
        <v>0</v>
      </c>
      <c r="P1962" s="109">
        <f t="shared" si="214"/>
        <v>0</v>
      </c>
      <c r="Q1962" s="109">
        <f t="shared" si="215"/>
        <v>0</v>
      </c>
      <c r="R1962" s="109">
        <f t="shared" si="216"/>
        <v>0</v>
      </c>
      <c r="S1962" s="425"/>
    </row>
    <row r="1963" spans="1:19" x14ac:dyDescent="0.3">
      <c r="A1963" s="421"/>
      <c r="B1963" s="424"/>
      <c r="C1963" s="421"/>
      <c r="D1963" s="421"/>
      <c r="E1963" s="421"/>
      <c r="F1963" s="421"/>
      <c r="G1963" s="421"/>
      <c r="H1963" s="421"/>
      <c r="I1963" s="220">
        <f>IF(B1963&gt;A_Stammdaten!$B$12,0,SUM(C1963,D1963,F1963,G1963)-SUM(E1963,H1963))</f>
        <v>0</v>
      </c>
      <c r="J1963" s="109">
        <f>IF(B1963&gt;2020,HLOOKUP(A_Stammdaten!$B$12,$L$4:$R$2504,ROW(B1963)-3,FALSE)+IF(OR(B1963=0,A_Stammdaten!$B$12&lt;B1963),0,I1963*1/20),0)</f>
        <v>0</v>
      </c>
      <c r="K1963" s="109">
        <f>IF(B1963&gt;2020,HLOOKUP(A_Stammdaten!$B$12,$L$4:$R$2504,ROW(B1963)-3,FALSE),0)</f>
        <v>0</v>
      </c>
      <c r="L1963" s="109">
        <f t="shared" si="210"/>
        <v>0</v>
      </c>
      <c r="M1963" s="109">
        <f t="shared" si="211"/>
        <v>0</v>
      </c>
      <c r="N1963" s="109">
        <f t="shared" si="212"/>
        <v>0</v>
      </c>
      <c r="O1963" s="109">
        <f t="shared" si="213"/>
        <v>0</v>
      </c>
      <c r="P1963" s="109">
        <f t="shared" si="214"/>
        <v>0</v>
      </c>
      <c r="Q1963" s="109">
        <f t="shared" si="215"/>
        <v>0</v>
      </c>
      <c r="R1963" s="109">
        <f t="shared" si="216"/>
        <v>0</v>
      </c>
      <c r="S1963" s="425"/>
    </row>
    <row r="1964" spans="1:19" x14ac:dyDescent="0.3">
      <c r="A1964" s="421"/>
      <c r="B1964" s="424"/>
      <c r="C1964" s="421"/>
      <c r="D1964" s="421"/>
      <c r="E1964" s="421"/>
      <c r="F1964" s="421"/>
      <c r="G1964" s="421"/>
      <c r="H1964" s="421"/>
      <c r="I1964" s="220">
        <f>IF(B1964&gt;A_Stammdaten!$B$12,0,SUM(C1964,D1964,F1964,G1964)-SUM(E1964,H1964))</f>
        <v>0</v>
      </c>
      <c r="J1964" s="109">
        <f>IF(B1964&gt;2020,HLOOKUP(A_Stammdaten!$B$12,$L$4:$R$2504,ROW(B1964)-3,FALSE)+IF(OR(B1964=0,A_Stammdaten!$B$12&lt;B1964),0,I1964*1/20),0)</f>
        <v>0</v>
      </c>
      <c r="K1964" s="109">
        <f>IF(B1964&gt;2020,HLOOKUP(A_Stammdaten!$B$12,$L$4:$R$2504,ROW(B1964)-3,FALSE),0)</f>
        <v>0</v>
      </c>
      <c r="L1964" s="109">
        <f t="shared" si="210"/>
        <v>0</v>
      </c>
      <c r="M1964" s="109">
        <f t="shared" si="211"/>
        <v>0</v>
      </c>
      <c r="N1964" s="109">
        <f t="shared" si="212"/>
        <v>0</v>
      </c>
      <c r="O1964" s="109">
        <f t="shared" si="213"/>
        <v>0</v>
      </c>
      <c r="P1964" s="109">
        <f t="shared" si="214"/>
        <v>0</v>
      </c>
      <c r="Q1964" s="109">
        <f t="shared" si="215"/>
        <v>0</v>
      </c>
      <c r="R1964" s="109">
        <f t="shared" si="216"/>
        <v>0</v>
      </c>
      <c r="S1964" s="425"/>
    </row>
    <row r="1965" spans="1:19" x14ac:dyDescent="0.3">
      <c r="A1965" s="421"/>
      <c r="B1965" s="424"/>
      <c r="C1965" s="421"/>
      <c r="D1965" s="421"/>
      <c r="E1965" s="421"/>
      <c r="F1965" s="421"/>
      <c r="G1965" s="421"/>
      <c r="H1965" s="421"/>
      <c r="I1965" s="220">
        <f>IF(B1965&gt;A_Stammdaten!$B$12,0,SUM(C1965,D1965,F1965,G1965)-SUM(E1965,H1965))</f>
        <v>0</v>
      </c>
      <c r="J1965" s="109">
        <f>IF(B1965&gt;2020,HLOOKUP(A_Stammdaten!$B$12,$L$4:$R$2504,ROW(B1965)-3,FALSE)+IF(OR(B1965=0,A_Stammdaten!$B$12&lt;B1965),0,I1965*1/20),0)</f>
        <v>0</v>
      </c>
      <c r="K1965" s="109">
        <f>IF(B1965&gt;2020,HLOOKUP(A_Stammdaten!$B$12,$L$4:$R$2504,ROW(B1965)-3,FALSE),0)</f>
        <v>0</v>
      </c>
      <c r="L1965" s="109">
        <f t="shared" si="210"/>
        <v>0</v>
      </c>
      <c r="M1965" s="109">
        <f t="shared" si="211"/>
        <v>0</v>
      </c>
      <c r="N1965" s="109">
        <f t="shared" si="212"/>
        <v>0</v>
      </c>
      <c r="O1965" s="109">
        <f t="shared" si="213"/>
        <v>0</v>
      </c>
      <c r="P1965" s="109">
        <f t="shared" si="214"/>
        <v>0</v>
      </c>
      <c r="Q1965" s="109">
        <f t="shared" si="215"/>
        <v>0</v>
      </c>
      <c r="R1965" s="109">
        <f t="shared" si="216"/>
        <v>0</v>
      </c>
      <c r="S1965" s="425"/>
    </row>
    <row r="1966" spans="1:19" x14ac:dyDescent="0.3">
      <c r="A1966" s="421"/>
      <c r="B1966" s="424"/>
      <c r="C1966" s="421"/>
      <c r="D1966" s="421"/>
      <c r="E1966" s="421"/>
      <c r="F1966" s="421"/>
      <c r="G1966" s="421"/>
      <c r="H1966" s="421"/>
      <c r="I1966" s="220">
        <f>IF(B1966&gt;A_Stammdaten!$B$12,0,SUM(C1966,D1966,F1966,G1966)-SUM(E1966,H1966))</f>
        <v>0</v>
      </c>
      <c r="J1966" s="109">
        <f>IF(B1966&gt;2020,HLOOKUP(A_Stammdaten!$B$12,$L$4:$R$2504,ROW(B1966)-3,FALSE)+IF(OR(B1966=0,A_Stammdaten!$B$12&lt;B1966),0,I1966*1/20),0)</f>
        <v>0</v>
      </c>
      <c r="K1966" s="109">
        <f>IF(B1966&gt;2020,HLOOKUP(A_Stammdaten!$B$12,$L$4:$R$2504,ROW(B1966)-3,FALSE),0)</f>
        <v>0</v>
      </c>
      <c r="L1966" s="109">
        <f t="shared" si="210"/>
        <v>0</v>
      </c>
      <c r="M1966" s="109">
        <f t="shared" si="211"/>
        <v>0</v>
      </c>
      <c r="N1966" s="109">
        <f t="shared" si="212"/>
        <v>0</v>
      </c>
      <c r="O1966" s="109">
        <f t="shared" si="213"/>
        <v>0</v>
      </c>
      <c r="P1966" s="109">
        <f t="shared" si="214"/>
        <v>0</v>
      </c>
      <c r="Q1966" s="109">
        <f t="shared" si="215"/>
        <v>0</v>
      </c>
      <c r="R1966" s="109">
        <f t="shared" si="216"/>
        <v>0</v>
      </c>
      <c r="S1966" s="425"/>
    </row>
    <row r="1967" spans="1:19" x14ac:dyDescent="0.3">
      <c r="A1967" s="421"/>
      <c r="B1967" s="424"/>
      <c r="C1967" s="421"/>
      <c r="D1967" s="421"/>
      <c r="E1967" s="421"/>
      <c r="F1967" s="421"/>
      <c r="G1967" s="421"/>
      <c r="H1967" s="421"/>
      <c r="I1967" s="220">
        <f>IF(B1967&gt;A_Stammdaten!$B$12,0,SUM(C1967,D1967,F1967,G1967)-SUM(E1967,H1967))</f>
        <v>0</v>
      </c>
      <c r="J1967" s="109">
        <f>IF(B1967&gt;2020,HLOOKUP(A_Stammdaten!$B$12,$L$4:$R$2504,ROW(B1967)-3,FALSE)+IF(OR(B1967=0,A_Stammdaten!$B$12&lt;B1967),0,I1967*1/20),0)</f>
        <v>0</v>
      </c>
      <c r="K1967" s="109">
        <f>IF(B1967&gt;2020,HLOOKUP(A_Stammdaten!$B$12,$L$4:$R$2504,ROW(B1967)-3,FALSE),0)</f>
        <v>0</v>
      </c>
      <c r="L1967" s="109">
        <f t="shared" si="210"/>
        <v>0</v>
      </c>
      <c r="M1967" s="109">
        <f t="shared" si="211"/>
        <v>0</v>
      </c>
      <c r="N1967" s="109">
        <f t="shared" si="212"/>
        <v>0</v>
      </c>
      <c r="O1967" s="109">
        <f t="shared" si="213"/>
        <v>0</v>
      </c>
      <c r="P1967" s="109">
        <f t="shared" si="214"/>
        <v>0</v>
      </c>
      <c r="Q1967" s="109">
        <f t="shared" si="215"/>
        <v>0</v>
      </c>
      <c r="R1967" s="109">
        <f t="shared" si="216"/>
        <v>0</v>
      </c>
      <c r="S1967" s="425"/>
    </row>
    <row r="1968" spans="1:19" x14ac:dyDescent="0.3">
      <c r="A1968" s="421"/>
      <c r="B1968" s="424"/>
      <c r="C1968" s="421"/>
      <c r="D1968" s="421"/>
      <c r="E1968" s="421"/>
      <c r="F1968" s="421"/>
      <c r="G1968" s="421"/>
      <c r="H1968" s="421"/>
      <c r="I1968" s="220">
        <f>IF(B1968&gt;A_Stammdaten!$B$12,0,SUM(C1968,D1968,F1968,G1968)-SUM(E1968,H1968))</f>
        <v>0</v>
      </c>
      <c r="J1968" s="109">
        <f>IF(B1968&gt;2020,HLOOKUP(A_Stammdaten!$B$12,$L$4:$R$2504,ROW(B1968)-3,FALSE)+IF(OR(B1968=0,A_Stammdaten!$B$12&lt;B1968),0,I1968*1/20),0)</f>
        <v>0</v>
      </c>
      <c r="K1968" s="109">
        <f>IF(B1968&gt;2020,HLOOKUP(A_Stammdaten!$B$12,$L$4:$R$2504,ROW(B1968)-3,FALSE),0)</f>
        <v>0</v>
      </c>
      <c r="L1968" s="109">
        <f t="shared" si="210"/>
        <v>0</v>
      </c>
      <c r="M1968" s="109">
        <f t="shared" si="211"/>
        <v>0</v>
      </c>
      <c r="N1968" s="109">
        <f t="shared" si="212"/>
        <v>0</v>
      </c>
      <c r="O1968" s="109">
        <f t="shared" si="213"/>
        <v>0</v>
      </c>
      <c r="P1968" s="109">
        <f t="shared" si="214"/>
        <v>0</v>
      </c>
      <c r="Q1968" s="109">
        <f t="shared" si="215"/>
        <v>0</v>
      </c>
      <c r="R1968" s="109">
        <f t="shared" si="216"/>
        <v>0</v>
      </c>
      <c r="S1968" s="425"/>
    </row>
    <row r="1969" spans="1:19" x14ac:dyDescent="0.3">
      <c r="A1969" s="421"/>
      <c r="B1969" s="424"/>
      <c r="C1969" s="421"/>
      <c r="D1969" s="421"/>
      <c r="E1969" s="421"/>
      <c r="F1969" s="421"/>
      <c r="G1969" s="421"/>
      <c r="H1969" s="421"/>
      <c r="I1969" s="220">
        <f>IF(B1969&gt;A_Stammdaten!$B$12,0,SUM(C1969,D1969,F1969,G1969)-SUM(E1969,H1969))</f>
        <v>0</v>
      </c>
      <c r="J1969" s="109">
        <f>IF(B1969&gt;2020,HLOOKUP(A_Stammdaten!$B$12,$L$4:$R$2504,ROW(B1969)-3,FALSE)+IF(OR(B1969=0,A_Stammdaten!$B$12&lt;B1969),0,I1969*1/20),0)</f>
        <v>0</v>
      </c>
      <c r="K1969" s="109">
        <f>IF(B1969&gt;2020,HLOOKUP(A_Stammdaten!$B$12,$L$4:$R$2504,ROW(B1969)-3,FALSE),0)</f>
        <v>0</v>
      </c>
      <c r="L1969" s="109">
        <f t="shared" si="210"/>
        <v>0</v>
      </c>
      <c r="M1969" s="109">
        <f t="shared" si="211"/>
        <v>0</v>
      </c>
      <c r="N1969" s="109">
        <f t="shared" si="212"/>
        <v>0</v>
      </c>
      <c r="O1969" s="109">
        <f t="shared" si="213"/>
        <v>0</v>
      </c>
      <c r="P1969" s="109">
        <f t="shared" si="214"/>
        <v>0</v>
      </c>
      <c r="Q1969" s="109">
        <f t="shared" si="215"/>
        <v>0</v>
      </c>
      <c r="R1969" s="109">
        <f t="shared" si="216"/>
        <v>0</v>
      </c>
      <c r="S1969" s="425"/>
    </row>
    <row r="1970" spans="1:19" x14ac:dyDescent="0.3">
      <c r="A1970" s="421"/>
      <c r="B1970" s="424"/>
      <c r="C1970" s="421"/>
      <c r="D1970" s="421"/>
      <c r="E1970" s="421"/>
      <c r="F1970" s="421"/>
      <c r="G1970" s="421"/>
      <c r="H1970" s="421"/>
      <c r="I1970" s="220">
        <f>IF(B1970&gt;A_Stammdaten!$B$12,0,SUM(C1970,D1970,F1970,G1970)-SUM(E1970,H1970))</f>
        <v>0</v>
      </c>
      <c r="J1970" s="109">
        <f>IF(B1970&gt;2020,HLOOKUP(A_Stammdaten!$B$12,$L$4:$R$2504,ROW(B1970)-3,FALSE)+IF(OR(B1970=0,A_Stammdaten!$B$12&lt;B1970),0,I1970*1/20),0)</f>
        <v>0</v>
      </c>
      <c r="K1970" s="109">
        <f>IF(B1970&gt;2020,HLOOKUP(A_Stammdaten!$B$12,$L$4:$R$2504,ROW(B1970)-3,FALSE),0)</f>
        <v>0</v>
      </c>
      <c r="L1970" s="109">
        <f t="shared" si="210"/>
        <v>0</v>
      </c>
      <c r="M1970" s="109">
        <f t="shared" si="211"/>
        <v>0</v>
      </c>
      <c r="N1970" s="109">
        <f t="shared" si="212"/>
        <v>0</v>
      </c>
      <c r="O1970" s="109">
        <f t="shared" si="213"/>
        <v>0</v>
      </c>
      <c r="P1970" s="109">
        <f t="shared" si="214"/>
        <v>0</v>
      </c>
      <c r="Q1970" s="109">
        <f t="shared" si="215"/>
        <v>0</v>
      </c>
      <c r="R1970" s="109">
        <f t="shared" si="216"/>
        <v>0</v>
      </c>
      <c r="S1970" s="425"/>
    </row>
    <row r="1971" spans="1:19" x14ac:dyDescent="0.3">
      <c r="A1971" s="421"/>
      <c r="B1971" s="424"/>
      <c r="C1971" s="421"/>
      <c r="D1971" s="421"/>
      <c r="E1971" s="421"/>
      <c r="F1971" s="421"/>
      <c r="G1971" s="421"/>
      <c r="H1971" s="421"/>
      <c r="I1971" s="220">
        <f>IF(B1971&gt;A_Stammdaten!$B$12,0,SUM(C1971,D1971,F1971,G1971)-SUM(E1971,H1971))</f>
        <v>0</v>
      </c>
      <c r="J1971" s="109">
        <f>IF(B1971&gt;2020,HLOOKUP(A_Stammdaten!$B$12,$L$4:$R$2504,ROW(B1971)-3,FALSE)+IF(OR(B1971=0,A_Stammdaten!$B$12&lt;B1971),0,I1971*1/20),0)</f>
        <v>0</v>
      </c>
      <c r="K1971" s="109">
        <f>IF(B1971&gt;2020,HLOOKUP(A_Stammdaten!$B$12,$L$4:$R$2504,ROW(B1971)-3,FALSE),0)</f>
        <v>0</v>
      </c>
      <c r="L1971" s="109">
        <f t="shared" si="210"/>
        <v>0</v>
      </c>
      <c r="M1971" s="109">
        <f t="shared" si="211"/>
        <v>0</v>
      </c>
      <c r="N1971" s="109">
        <f t="shared" si="212"/>
        <v>0</v>
      </c>
      <c r="O1971" s="109">
        <f t="shared" si="213"/>
        <v>0</v>
      </c>
      <c r="P1971" s="109">
        <f t="shared" si="214"/>
        <v>0</v>
      </c>
      <c r="Q1971" s="109">
        <f t="shared" si="215"/>
        <v>0</v>
      </c>
      <c r="R1971" s="109">
        <f t="shared" si="216"/>
        <v>0</v>
      </c>
      <c r="S1971" s="425"/>
    </row>
    <row r="1972" spans="1:19" x14ac:dyDescent="0.3">
      <c r="A1972" s="421"/>
      <c r="B1972" s="424"/>
      <c r="C1972" s="421"/>
      <c r="D1972" s="421"/>
      <c r="E1972" s="421"/>
      <c r="F1972" s="421"/>
      <c r="G1972" s="421"/>
      <c r="H1972" s="421"/>
      <c r="I1972" s="220">
        <f>IF(B1972&gt;A_Stammdaten!$B$12,0,SUM(C1972,D1972,F1972,G1972)-SUM(E1972,H1972))</f>
        <v>0</v>
      </c>
      <c r="J1972" s="109">
        <f>IF(B1972&gt;2020,HLOOKUP(A_Stammdaten!$B$12,$L$4:$R$2504,ROW(B1972)-3,FALSE)+IF(OR(B1972=0,A_Stammdaten!$B$12&lt;B1972),0,I1972*1/20),0)</f>
        <v>0</v>
      </c>
      <c r="K1972" s="109">
        <f>IF(B1972&gt;2020,HLOOKUP(A_Stammdaten!$B$12,$L$4:$R$2504,ROW(B1972)-3,FALSE),0)</f>
        <v>0</v>
      </c>
      <c r="L1972" s="109">
        <f t="shared" si="210"/>
        <v>0</v>
      </c>
      <c r="M1972" s="109">
        <f t="shared" si="211"/>
        <v>0</v>
      </c>
      <c r="N1972" s="109">
        <f t="shared" si="212"/>
        <v>0</v>
      </c>
      <c r="O1972" s="109">
        <f t="shared" si="213"/>
        <v>0</v>
      </c>
      <c r="P1972" s="109">
        <f t="shared" si="214"/>
        <v>0</v>
      </c>
      <c r="Q1972" s="109">
        <f t="shared" si="215"/>
        <v>0</v>
      </c>
      <c r="R1972" s="109">
        <f t="shared" si="216"/>
        <v>0</v>
      </c>
      <c r="S1972" s="425"/>
    </row>
    <row r="1973" spans="1:19" x14ac:dyDescent="0.3">
      <c r="A1973" s="421"/>
      <c r="B1973" s="424"/>
      <c r="C1973" s="421"/>
      <c r="D1973" s="421"/>
      <c r="E1973" s="421"/>
      <c r="F1973" s="421"/>
      <c r="G1973" s="421"/>
      <c r="H1973" s="421"/>
      <c r="I1973" s="220">
        <f>IF(B1973&gt;A_Stammdaten!$B$12,0,SUM(C1973,D1973,F1973,G1973)-SUM(E1973,H1973))</f>
        <v>0</v>
      </c>
      <c r="J1973" s="109">
        <f>IF(B1973&gt;2020,HLOOKUP(A_Stammdaten!$B$12,$L$4:$R$2504,ROW(B1973)-3,FALSE)+IF(OR(B1973=0,A_Stammdaten!$B$12&lt;B1973),0,I1973*1/20),0)</f>
        <v>0</v>
      </c>
      <c r="K1973" s="109">
        <f>IF(B1973&gt;2020,HLOOKUP(A_Stammdaten!$B$12,$L$4:$R$2504,ROW(B1973)-3,FALSE),0)</f>
        <v>0</v>
      </c>
      <c r="L1973" s="109">
        <f t="shared" si="210"/>
        <v>0</v>
      </c>
      <c r="M1973" s="109">
        <f t="shared" si="211"/>
        <v>0</v>
      </c>
      <c r="N1973" s="109">
        <f t="shared" si="212"/>
        <v>0</v>
      </c>
      <c r="O1973" s="109">
        <f t="shared" si="213"/>
        <v>0</v>
      </c>
      <c r="P1973" s="109">
        <f t="shared" si="214"/>
        <v>0</v>
      </c>
      <c r="Q1973" s="109">
        <f t="shared" si="215"/>
        <v>0</v>
      </c>
      <c r="R1973" s="109">
        <f t="shared" si="216"/>
        <v>0</v>
      </c>
      <c r="S1973" s="425"/>
    </row>
    <row r="1974" spans="1:19" x14ac:dyDescent="0.3">
      <c r="A1974" s="421"/>
      <c r="B1974" s="424"/>
      <c r="C1974" s="421"/>
      <c r="D1974" s="421"/>
      <c r="E1974" s="421"/>
      <c r="F1974" s="421"/>
      <c r="G1974" s="421"/>
      <c r="H1974" s="421"/>
      <c r="I1974" s="220">
        <f>IF(B1974&gt;A_Stammdaten!$B$12,0,SUM(C1974,D1974,F1974,G1974)-SUM(E1974,H1974))</f>
        <v>0</v>
      </c>
      <c r="J1974" s="109">
        <f>IF(B1974&gt;2020,HLOOKUP(A_Stammdaten!$B$12,$L$4:$R$2504,ROW(B1974)-3,FALSE)+IF(OR(B1974=0,A_Stammdaten!$B$12&lt;B1974),0,I1974*1/20),0)</f>
        <v>0</v>
      </c>
      <c r="K1974" s="109">
        <f>IF(B1974&gt;2020,HLOOKUP(A_Stammdaten!$B$12,$L$4:$R$2504,ROW(B1974)-3,FALSE),0)</f>
        <v>0</v>
      </c>
      <c r="L1974" s="109">
        <f t="shared" si="210"/>
        <v>0</v>
      </c>
      <c r="M1974" s="109">
        <f t="shared" si="211"/>
        <v>0</v>
      </c>
      <c r="N1974" s="109">
        <f t="shared" si="212"/>
        <v>0</v>
      </c>
      <c r="O1974" s="109">
        <f t="shared" si="213"/>
        <v>0</v>
      </c>
      <c r="P1974" s="109">
        <f t="shared" si="214"/>
        <v>0</v>
      </c>
      <c r="Q1974" s="109">
        <f t="shared" si="215"/>
        <v>0</v>
      </c>
      <c r="R1974" s="109">
        <f t="shared" si="216"/>
        <v>0</v>
      </c>
      <c r="S1974" s="425"/>
    </row>
    <row r="1975" spans="1:19" x14ac:dyDescent="0.3">
      <c r="A1975" s="421"/>
      <c r="B1975" s="424"/>
      <c r="C1975" s="421"/>
      <c r="D1975" s="421"/>
      <c r="E1975" s="421"/>
      <c r="F1975" s="421"/>
      <c r="G1975" s="421"/>
      <c r="H1975" s="421"/>
      <c r="I1975" s="220">
        <f>IF(B1975&gt;A_Stammdaten!$B$12,0,SUM(C1975,D1975,F1975,G1975)-SUM(E1975,H1975))</f>
        <v>0</v>
      </c>
      <c r="J1975" s="109">
        <f>IF(B1975&gt;2020,HLOOKUP(A_Stammdaten!$B$12,$L$4:$R$2504,ROW(B1975)-3,FALSE)+IF(OR(B1975=0,A_Stammdaten!$B$12&lt;B1975),0,I1975*1/20),0)</f>
        <v>0</v>
      </c>
      <c r="K1975" s="109">
        <f>IF(B1975&gt;2020,HLOOKUP(A_Stammdaten!$B$12,$L$4:$R$2504,ROW(B1975)-3,FALSE),0)</f>
        <v>0</v>
      </c>
      <c r="L1975" s="109">
        <f t="shared" si="210"/>
        <v>0</v>
      </c>
      <c r="M1975" s="109">
        <f t="shared" si="211"/>
        <v>0</v>
      </c>
      <c r="N1975" s="109">
        <f t="shared" si="212"/>
        <v>0</v>
      </c>
      <c r="O1975" s="109">
        <f t="shared" si="213"/>
        <v>0</v>
      </c>
      <c r="P1975" s="109">
        <f t="shared" si="214"/>
        <v>0</v>
      </c>
      <c r="Q1975" s="109">
        <f t="shared" si="215"/>
        <v>0</v>
      </c>
      <c r="R1975" s="109">
        <f t="shared" si="216"/>
        <v>0</v>
      </c>
      <c r="S1975" s="425"/>
    </row>
    <row r="1976" spans="1:19" x14ac:dyDescent="0.3">
      <c r="A1976" s="421"/>
      <c r="B1976" s="424"/>
      <c r="C1976" s="421"/>
      <c r="D1976" s="421"/>
      <c r="E1976" s="421"/>
      <c r="F1976" s="421"/>
      <c r="G1976" s="421"/>
      <c r="H1976" s="421"/>
      <c r="I1976" s="220">
        <f>IF(B1976&gt;A_Stammdaten!$B$12,0,SUM(C1976,D1976,F1976,G1976)-SUM(E1976,H1976))</f>
        <v>0</v>
      </c>
      <c r="J1976" s="109">
        <f>IF(B1976&gt;2020,HLOOKUP(A_Stammdaten!$B$12,$L$4:$R$2504,ROW(B1976)-3,FALSE)+IF(OR(B1976=0,A_Stammdaten!$B$12&lt;B1976),0,I1976*1/20),0)</f>
        <v>0</v>
      </c>
      <c r="K1976" s="109">
        <f>IF(B1976&gt;2020,HLOOKUP(A_Stammdaten!$B$12,$L$4:$R$2504,ROW(B1976)-3,FALSE),0)</f>
        <v>0</v>
      </c>
      <c r="L1976" s="109">
        <f t="shared" si="210"/>
        <v>0</v>
      </c>
      <c r="M1976" s="109">
        <f t="shared" si="211"/>
        <v>0</v>
      </c>
      <c r="N1976" s="109">
        <f t="shared" si="212"/>
        <v>0</v>
      </c>
      <c r="O1976" s="109">
        <f t="shared" si="213"/>
        <v>0</v>
      </c>
      <c r="P1976" s="109">
        <f t="shared" si="214"/>
        <v>0</v>
      </c>
      <c r="Q1976" s="109">
        <f t="shared" si="215"/>
        <v>0</v>
      </c>
      <c r="R1976" s="109">
        <f t="shared" si="216"/>
        <v>0</v>
      </c>
      <c r="S1976" s="425"/>
    </row>
    <row r="1977" spans="1:19" x14ac:dyDescent="0.3">
      <c r="A1977" s="421"/>
      <c r="B1977" s="424"/>
      <c r="C1977" s="421"/>
      <c r="D1977" s="421"/>
      <c r="E1977" s="421"/>
      <c r="F1977" s="421"/>
      <c r="G1977" s="421"/>
      <c r="H1977" s="421"/>
      <c r="I1977" s="220">
        <f>IF(B1977&gt;A_Stammdaten!$B$12,0,SUM(C1977,D1977,F1977,G1977)-SUM(E1977,H1977))</f>
        <v>0</v>
      </c>
      <c r="J1977" s="109">
        <f>IF(B1977&gt;2020,HLOOKUP(A_Stammdaten!$B$12,$L$4:$R$2504,ROW(B1977)-3,FALSE)+IF(OR(B1977=0,A_Stammdaten!$B$12&lt;B1977),0,I1977*1/20),0)</f>
        <v>0</v>
      </c>
      <c r="K1977" s="109">
        <f>IF(B1977&gt;2020,HLOOKUP(A_Stammdaten!$B$12,$L$4:$R$2504,ROW(B1977)-3,FALSE),0)</f>
        <v>0</v>
      </c>
      <c r="L1977" s="109">
        <f t="shared" si="210"/>
        <v>0</v>
      </c>
      <c r="M1977" s="109">
        <f t="shared" si="211"/>
        <v>0</v>
      </c>
      <c r="N1977" s="109">
        <f t="shared" si="212"/>
        <v>0</v>
      </c>
      <c r="O1977" s="109">
        <f t="shared" si="213"/>
        <v>0</v>
      </c>
      <c r="P1977" s="109">
        <f t="shared" si="214"/>
        <v>0</v>
      </c>
      <c r="Q1977" s="109">
        <f t="shared" si="215"/>
        <v>0</v>
      </c>
      <c r="R1977" s="109">
        <f t="shared" si="216"/>
        <v>0</v>
      </c>
      <c r="S1977" s="425"/>
    </row>
    <row r="1978" spans="1:19" x14ac:dyDescent="0.3">
      <c r="A1978" s="421"/>
      <c r="B1978" s="424"/>
      <c r="C1978" s="421"/>
      <c r="D1978" s="421"/>
      <c r="E1978" s="421"/>
      <c r="F1978" s="421"/>
      <c r="G1978" s="421"/>
      <c r="H1978" s="421"/>
      <c r="I1978" s="220">
        <f>IF(B1978&gt;A_Stammdaten!$B$12,0,SUM(C1978,D1978,F1978,G1978)-SUM(E1978,H1978))</f>
        <v>0</v>
      </c>
      <c r="J1978" s="109">
        <f>IF(B1978&gt;2020,HLOOKUP(A_Stammdaten!$B$12,$L$4:$R$2504,ROW(B1978)-3,FALSE)+IF(OR(B1978=0,A_Stammdaten!$B$12&lt;B1978),0,I1978*1/20),0)</f>
        <v>0</v>
      </c>
      <c r="K1978" s="109">
        <f>IF(B1978&gt;2020,HLOOKUP(A_Stammdaten!$B$12,$L$4:$R$2504,ROW(B1978)-3,FALSE),0)</f>
        <v>0</v>
      </c>
      <c r="L1978" s="109">
        <f t="shared" si="210"/>
        <v>0</v>
      </c>
      <c r="M1978" s="109">
        <f t="shared" si="211"/>
        <v>0</v>
      </c>
      <c r="N1978" s="109">
        <f t="shared" si="212"/>
        <v>0</v>
      </c>
      <c r="O1978" s="109">
        <f t="shared" si="213"/>
        <v>0</v>
      </c>
      <c r="P1978" s="109">
        <f t="shared" si="214"/>
        <v>0</v>
      </c>
      <c r="Q1978" s="109">
        <f t="shared" si="215"/>
        <v>0</v>
      </c>
      <c r="R1978" s="109">
        <f t="shared" si="216"/>
        <v>0</v>
      </c>
      <c r="S1978" s="425"/>
    </row>
    <row r="1979" spans="1:19" x14ac:dyDescent="0.3">
      <c r="A1979" s="421"/>
      <c r="B1979" s="424"/>
      <c r="C1979" s="421"/>
      <c r="D1979" s="421"/>
      <c r="E1979" s="421"/>
      <c r="F1979" s="421"/>
      <c r="G1979" s="421"/>
      <c r="H1979" s="421"/>
      <c r="I1979" s="220">
        <f>IF(B1979&gt;A_Stammdaten!$B$12,0,SUM(C1979,D1979,F1979,G1979)-SUM(E1979,H1979))</f>
        <v>0</v>
      </c>
      <c r="J1979" s="109">
        <f>IF(B1979&gt;2020,HLOOKUP(A_Stammdaten!$B$12,$L$4:$R$2504,ROW(B1979)-3,FALSE)+IF(OR(B1979=0,A_Stammdaten!$B$12&lt;B1979),0,I1979*1/20),0)</f>
        <v>0</v>
      </c>
      <c r="K1979" s="109">
        <f>IF(B1979&gt;2020,HLOOKUP(A_Stammdaten!$B$12,$L$4:$R$2504,ROW(B1979)-3,FALSE),0)</f>
        <v>0</v>
      </c>
      <c r="L1979" s="109">
        <f t="shared" si="210"/>
        <v>0</v>
      </c>
      <c r="M1979" s="109">
        <f t="shared" si="211"/>
        <v>0</v>
      </c>
      <c r="N1979" s="109">
        <f t="shared" si="212"/>
        <v>0</v>
      </c>
      <c r="O1979" s="109">
        <f t="shared" si="213"/>
        <v>0</v>
      </c>
      <c r="P1979" s="109">
        <f t="shared" si="214"/>
        <v>0</v>
      </c>
      <c r="Q1979" s="109">
        <f t="shared" si="215"/>
        <v>0</v>
      </c>
      <c r="R1979" s="109">
        <f t="shared" si="216"/>
        <v>0</v>
      </c>
      <c r="S1979" s="425"/>
    </row>
    <row r="1980" spans="1:19" x14ac:dyDescent="0.3">
      <c r="A1980" s="421"/>
      <c r="B1980" s="424"/>
      <c r="C1980" s="421"/>
      <c r="D1980" s="421"/>
      <c r="E1980" s="421"/>
      <c r="F1980" s="421"/>
      <c r="G1980" s="421"/>
      <c r="H1980" s="421"/>
      <c r="I1980" s="220">
        <f>IF(B1980&gt;A_Stammdaten!$B$12,0,SUM(C1980,D1980,F1980,G1980)-SUM(E1980,H1980))</f>
        <v>0</v>
      </c>
      <c r="J1980" s="109">
        <f>IF(B1980&gt;2020,HLOOKUP(A_Stammdaten!$B$12,$L$4:$R$2504,ROW(B1980)-3,FALSE)+IF(OR(B1980=0,A_Stammdaten!$B$12&lt;B1980),0,I1980*1/20),0)</f>
        <v>0</v>
      </c>
      <c r="K1980" s="109">
        <f>IF(B1980&gt;2020,HLOOKUP(A_Stammdaten!$B$12,$L$4:$R$2504,ROW(B1980)-3,FALSE),0)</f>
        <v>0</v>
      </c>
      <c r="L1980" s="109">
        <f t="shared" si="210"/>
        <v>0</v>
      </c>
      <c r="M1980" s="109">
        <f t="shared" si="211"/>
        <v>0</v>
      </c>
      <c r="N1980" s="109">
        <f t="shared" si="212"/>
        <v>0</v>
      </c>
      <c r="O1980" s="109">
        <f t="shared" si="213"/>
        <v>0</v>
      </c>
      <c r="P1980" s="109">
        <f t="shared" si="214"/>
        <v>0</v>
      </c>
      <c r="Q1980" s="109">
        <f t="shared" si="215"/>
        <v>0</v>
      </c>
      <c r="R1980" s="109">
        <f t="shared" si="216"/>
        <v>0</v>
      </c>
      <c r="S1980" s="425"/>
    </row>
    <row r="1981" spans="1:19" x14ac:dyDescent="0.3">
      <c r="A1981" s="421"/>
      <c r="B1981" s="424"/>
      <c r="C1981" s="421"/>
      <c r="D1981" s="421"/>
      <c r="E1981" s="421"/>
      <c r="F1981" s="421"/>
      <c r="G1981" s="421"/>
      <c r="H1981" s="421"/>
      <c r="I1981" s="220">
        <f>IF(B1981&gt;A_Stammdaten!$B$12,0,SUM(C1981,D1981,F1981,G1981)-SUM(E1981,H1981))</f>
        <v>0</v>
      </c>
      <c r="J1981" s="109">
        <f>IF(B1981&gt;2020,HLOOKUP(A_Stammdaten!$B$12,$L$4:$R$2504,ROW(B1981)-3,FALSE)+IF(OR(B1981=0,A_Stammdaten!$B$12&lt;B1981),0,I1981*1/20),0)</f>
        <v>0</v>
      </c>
      <c r="K1981" s="109">
        <f>IF(B1981&gt;2020,HLOOKUP(A_Stammdaten!$B$12,$L$4:$R$2504,ROW(B1981)-3,FALSE),0)</f>
        <v>0</v>
      </c>
      <c r="L1981" s="109">
        <f t="shared" si="210"/>
        <v>0</v>
      </c>
      <c r="M1981" s="109">
        <f t="shared" si="211"/>
        <v>0</v>
      </c>
      <c r="N1981" s="109">
        <f t="shared" si="212"/>
        <v>0</v>
      </c>
      <c r="O1981" s="109">
        <f t="shared" si="213"/>
        <v>0</v>
      </c>
      <c r="P1981" s="109">
        <f t="shared" si="214"/>
        <v>0</v>
      </c>
      <c r="Q1981" s="109">
        <f t="shared" si="215"/>
        <v>0</v>
      </c>
      <c r="R1981" s="109">
        <f t="shared" si="216"/>
        <v>0</v>
      </c>
      <c r="S1981" s="425"/>
    </row>
    <row r="1982" spans="1:19" x14ac:dyDescent="0.3">
      <c r="A1982" s="421"/>
      <c r="B1982" s="424"/>
      <c r="C1982" s="421"/>
      <c r="D1982" s="421"/>
      <c r="E1982" s="421"/>
      <c r="F1982" s="421"/>
      <c r="G1982" s="421"/>
      <c r="H1982" s="421"/>
      <c r="I1982" s="220">
        <f>IF(B1982&gt;A_Stammdaten!$B$12,0,SUM(C1982,D1982,F1982,G1982)-SUM(E1982,H1982))</f>
        <v>0</v>
      </c>
      <c r="J1982" s="109">
        <f>IF(B1982&gt;2020,HLOOKUP(A_Stammdaten!$B$12,$L$4:$R$2504,ROW(B1982)-3,FALSE)+IF(OR(B1982=0,A_Stammdaten!$B$12&lt;B1982),0,I1982*1/20),0)</f>
        <v>0</v>
      </c>
      <c r="K1982" s="109">
        <f>IF(B1982&gt;2020,HLOOKUP(A_Stammdaten!$B$12,$L$4:$R$2504,ROW(B1982)-3,FALSE),0)</f>
        <v>0</v>
      </c>
      <c r="L1982" s="109">
        <f t="shared" si="210"/>
        <v>0</v>
      </c>
      <c r="M1982" s="109">
        <f t="shared" si="211"/>
        <v>0</v>
      </c>
      <c r="N1982" s="109">
        <f t="shared" si="212"/>
        <v>0</v>
      </c>
      <c r="O1982" s="109">
        <f t="shared" si="213"/>
        <v>0</v>
      </c>
      <c r="P1982" s="109">
        <f t="shared" si="214"/>
        <v>0</v>
      </c>
      <c r="Q1982" s="109">
        <f t="shared" si="215"/>
        <v>0</v>
      </c>
      <c r="R1982" s="109">
        <f t="shared" si="216"/>
        <v>0</v>
      </c>
      <c r="S1982" s="425"/>
    </row>
    <row r="1983" spans="1:19" x14ac:dyDescent="0.3">
      <c r="A1983" s="421"/>
      <c r="B1983" s="424"/>
      <c r="C1983" s="421"/>
      <c r="D1983" s="421"/>
      <c r="E1983" s="421"/>
      <c r="F1983" s="421"/>
      <c r="G1983" s="421"/>
      <c r="H1983" s="421"/>
      <c r="I1983" s="220">
        <f>IF(B1983&gt;A_Stammdaten!$B$12,0,SUM(C1983,D1983,F1983,G1983)-SUM(E1983,H1983))</f>
        <v>0</v>
      </c>
      <c r="J1983" s="109">
        <f>IF(B1983&gt;2020,HLOOKUP(A_Stammdaten!$B$12,$L$4:$R$2504,ROW(B1983)-3,FALSE)+IF(OR(B1983=0,A_Stammdaten!$B$12&lt;B1983),0,I1983*1/20),0)</f>
        <v>0</v>
      </c>
      <c r="K1983" s="109">
        <f>IF(B1983&gt;2020,HLOOKUP(A_Stammdaten!$B$12,$L$4:$R$2504,ROW(B1983)-3,FALSE),0)</f>
        <v>0</v>
      </c>
      <c r="L1983" s="109">
        <f t="shared" si="210"/>
        <v>0</v>
      </c>
      <c r="M1983" s="109">
        <f t="shared" si="211"/>
        <v>0</v>
      </c>
      <c r="N1983" s="109">
        <f t="shared" si="212"/>
        <v>0</v>
      </c>
      <c r="O1983" s="109">
        <f t="shared" si="213"/>
        <v>0</v>
      </c>
      <c r="P1983" s="109">
        <f t="shared" si="214"/>
        <v>0</v>
      </c>
      <c r="Q1983" s="109">
        <f t="shared" si="215"/>
        <v>0</v>
      </c>
      <c r="R1983" s="109">
        <f t="shared" si="216"/>
        <v>0</v>
      </c>
      <c r="S1983" s="425"/>
    </row>
    <row r="1984" spans="1:19" x14ac:dyDescent="0.3">
      <c r="A1984" s="421"/>
      <c r="B1984" s="424"/>
      <c r="C1984" s="421"/>
      <c r="D1984" s="421"/>
      <c r="E1984" s="421"/>
      <c r="F1984" s="421"/>
      <c r="G1984" s="421"/>
      <c r="H1984" s="421"/>
      <c r="I1984" s="220">
        <f>IF(B1984&gt;A_Stammdaten!$B$12,0,SUM(C1984,D1984,F1984,G1984)-SUM(E1984,H1984))</f>
        <v>0</v>
      </c>
      <c r="J1984" s="109">
        <f>IF(B1984&gt;2020,HLOOKUP(A_Stammdaten!$B$12,$L$4:$R$2504,ROW(B1984)-3,FALSE)+IF(OR(B1984=0,A_Stammdaten!$B$12&lt;B1984),0,I1984*1/20),0)</f>
        <v>0</v>
      </c>
      <c r="K1984" s="109">
        <f>IF(B1984&gt;2020,HLOOKUP(A_Stammdaten!$B$12,$L$4:$R$2504,ROW(B1984)-3,FALSE),0)</f>
        <v>0</v>
      </c>
      <c r="L1984" s="109">
        <f t="shared" si="210"/>
        <v>0</v>
      </c>
      <c r="M1984" s="109">
        <f t="shared" si="211"/>
        <v>0</v>
      </c>
      <c r="N1984" s="109">
        <f t="shared" si="212"/>
        <v>0</v>
      </c>
      <c r="O1984" s="109">
        <f t="shared" si="213"/>
        <v>0</v>
      </c>
      <c r="P1984" s="109">
        <f t="shared" si="214"/>
        <v>0</v>
      </c>
      <c r="Q1984" s="109">
        <f t="shared" si="215"/>
        <v>0</v>
      </c>
      <c r="R1984" s="109">
        <f t="shared" si="216"/>
        <v>0</v>
      </c>
      <c r="S1984" s="425"/>
    </row>
    <row r="1985" spans="1:19" x14ac:dyDescent="0.3">
      <c r="A1985" s="421"/>
      <c r="B1985" s="424"/>
      <c r="C1985" s="421"/>
      <c r="D1985" s="421"/>
      <c r="E1985" s="421"/>
      <c r="F1985" s="421"/>
      <c r="G1985" s="421"/>
      <c r="H1985" s="421"/>
      <c r="I1985" s="220">
        <f>IF(B1985&gt;A_Stammdaten!$B$12,0,SUM(C1985,D1985,F1985,G1985)-SUM(E1985,H1985))</f>
        <v>0</v>
      </c>
      <c r="J1985" s="109">
        <f>IF(B1985&gt;2020,HLOOKUP(A_Stammdaten!$B$12,$L$4:$R$2504,ROW(B1985)-3,FALSE)+IF(OR(B1985=0,A_Stammdaten!$B$12&lt;B1985),0,I1985*1/20),0)</f>
        <v>0</v>
      </c>
      <c r="K1985" s="109">
        <f>IF(B1985&gt;2020,HLOOKUP(A_Stammdaten!$B$12,$L$4:$R$2504,ROW(B1985)-3,FALSE),0)</f>
        <v>0</v>
      </c>
      <c r="L1985" s="109">
        <f t="shared" si="210"/>
        <v>0</v>
      </c>
      <c r="M1985" s="109">
        <f t="shared" si="211"/>
        <v>0</v>
      </c>
      <c r="N1985" s="109">
        <f t="shared" si="212"/>
        <v>0</v>
      </c>
      <c r="O1985" s="109">
        <f t="shared" si="213"/>
        <v>0</v>
      </c>
      <c r="P1985" s="109">
        <f t="shared" si="214"/>
        <v>0</v>
      </c>
      <c r="Q1985" s="109">
        <f t="shared" si="215"/>
        <v>0</v>
      </c>
      <c r="R1985" s="109">
        <f t="shared" si="216"/>
        <v>0</v>
      </c>
      <c r="S1985" s="425"/>
    </row>
    <row r="1986" spans="1:19" x14ac:dyDescent="0.3">
      <c r="A1986" s="421"/>
      <c r="B1986" s="424"/>
      <c r="C1986" s="421"/>
      <c r="D1986" s="421"/>
      <c r="E1986" s="421"/>
      <c r="F1986" s="421"/>
      <c r="G1986" s="421"/>
      <c r="H1986" s="421"/>
      <c r="I1986" s="220">
        <f>IF(B1986&gt;A_Stammdaten!$B$12,0,SUM(C1986,D1986,F1986,G1986)-SUM(E1986,H1986))</f>
        <v>0</v>
      </c>
      <c r="J1986" s="109">
        <f>IF(B1986&gt;2020,HLOOKUP(A_Stammdaten!$B$12,$L$4:$R$2504,ROW(B1986)-3,FALSE)+IF(OR(B1986=0,A_Stammdaten!$B$12&lt;B1986),0,I1986*1/20),0)</f>
        <v>0</v>
      </c>
      <c r="K1986" s="109">
        <f>IF(B1986&gt;2020,HLOOKUP(A_Stammdaten!$B$12,$L$4:$R$2504,ROW(B1986)-3,FALSE),0)</f>
        <v>0</v>
      </c>
      <c r="L1986" s="109">
        <f t="shared" si="210"/>
        <v>0</v>
      </c>
      <c r="M1986" s="109">
        <f t="shared" si="211"/>
        <v>0</v>
      </c>
      <c r="N1986" s="109">
        <f t="shared" si="212"/>
        <v>0</v>
      </c>
      <c r="O1986" s="109">
        <f t="shared" si="213"/>
        <v>0</v>
      </c>
      <c r="P1986" s="109">
        <f t="shared" si="214"/>
        <v>0</v>
      </c>
      <c r="Q1986" s="109">
        <f t="shared" si="215"/>
        <v>0</v>
      </c>
      <c r="R1986" s="109">
        <f t="shared" si="216"/>
        <v>0</v>
      </c>
      <c r="S1986" s="425"/>
    </row>
    <row r="1987" spans="1:19" x14ac:dyDescent="0.3">
      <c r="A1987" s="421"/>
      <c r="B1987" s="424"/>
      <c r="C1987" s="421"/>
      <c r="D1987" s="421"/>
      <c r="E1987" s="421"/>
      <c r="F1987" s="421"/>
      <c r="G1987" s="421"/>
      <c r="H1987" s="421"/>
      <c r="I1987" s="220">
        <f>IF(B1987&gt;A_Stammdaten!$B$12,0,SUM(C1987,D1987,F1987,G1987)-SUM(E1987,H1987))</f>
        <v>0</v>
      </c>
      <c r="J1987" s="109">
        <f>IF(B1987&gt;2020,HLOOKUP(A_Stammdaten!$B$12,$L$4:$R$2504,ROW(B1987)-3,FALSE)+IF(OR(B1987=0,A_Stammdaten!$B$12&lt;B1987),0,I1987*1/20),0)</f>
        <v>0</v>
      </c>
      <c r="K1987" s="109">
        <f>IF(B1987&gt;2020,HLOOKUP(A_Stammdaten!$B$12,$L$4:$R$2504,ROW(B1987)-3,FALSE),0)</f>
        <v>0</v>
      </c>
      <c r="L1987" s="109">
        <f t="shared" si="210"/>
        <v>0</v>
      </c>
      <c r="M1987" s="109">
        <f t="shared" si="211"/>
        <v>0</v>
      </c>
      <c r="N1987" s="109">
        <f t="shared" si="212"/>
        <v>0</v>
      </c>
      <c r="O1987" s="109">
        <f t="shared" si="213"/>
        <v>0</v>
      </c>
      <c r="P1987" s="109">
        <f t="shared" si="214"/>
        <v>0</v>
      </c>
      <c r="Q1987" s="109">
        <f t="shared" si="215"/>
        <v>0</v>
      </c>
      <c r="R1987" s="109">
        <f t="shared" si="216"/>
        <v>0</v>
      </c>
      <c r="S1987" s="425"/>
    </row>
    <row r="1988" spans="1:19" x14ac:dyDescent="0.3">
      <c r="A1988" s="421"/>
      <c r="B1988" s="424"/>
      <c r="C1988" s="421"/>
      <c r="D1988" s="421"/>
      <c r="E1988" s="421"/>
      <c r="F1988" s="421"/>
      <c r="G1988" s="421"/>
      <c r="H1988" s="421"/>
      <c r="I1988" s="220">
        <f>IF(B1988&gt;A_Stammdaten!$B$12,0,SUM(C1988,D1988,F1988,G1988)-SUM(E1988,H1988))</f>
        <v>0</v>
      </c>
      <c r="J1988" s="109">
        <f>IF(B1988&gt;2020,HLOOKUP(A_Stammdaten!$B$12,$L$4:$R$2504,ROW(B1988)-3,FALSE)+IF(OR(B1988=0,A_Stammdaten!$B$12&lt;B1988),0,I1988*1/20),0)</f>
        <v>0</v>
      </c>
      <c r="K1988" s="109">
        <f>IF(B1988&gt;2020,HLOOKUP(A_Stammdaten!$B$12,$L$4:$R$2504,ROW(B1988)-3,FALSE),0)</f>
        <v>0</v>
      </c>
      <c r="L1988" s="109">
        <f t="shared" si="210"/>
        <v>0</v>
      </c>
      <c r="M1988" s="109">
        <f t="shared" si="211"/>
        <v>0</v>
      </c>
      <c r="N1988" s="109">
        <f t="shared" si="212"/>
        <v>0</v>
      </c>
      <c r="O1988" s="109">
        <f t="shared" si="213"/>
        <v>0</v>
      </c>
      <c r="P1988" s="109">
        <f t="shared" si="214"/>
        <v>0</v>
      </c>
      <c r="Q1988" s="109">
        <f t="shared" si="215"/>
        <v>0</v>
      </c>
      <c r="R1988" s="109">
        <f t="shared" si="216"/>
        <v>0</v>
      </c>
      <c r="S1988" s="425"/>
    </row>
    <row r="1989" spans="1:19" x14ac:dyDescent="0.3">
      <c r="A1989" s="421"/>
      <c r="B1989" s="424"/>
      <c r="C1989" s="421"/>
      <c r="D1989" s="421"/>
      <c r="E1989" s="421"/>
      <c r="F1989" s="421"/>
      <c r="G1989" s="421"/>
      <c r="H1989" s="421"/>
      <c r="I1989" s="220">
        <f>IF(B1989&gt;A_Stammdaten!$B$12,0,SUM(C1989,D1989,F1989,G1989)-SUM(E1989,H1989))</f>
        <v>0</v>
      </c>
      <c r="J1989" s="109">
        <f>IF(B1989&gt;2020,HLOOKUP(A_Stammdaten!$B$12,$L$4:$R$2504,ROW(B1989)-3,FALSE)+IF(OR(B1989=0,A_Stammdaten!$B$12&lt;B1989),0,I1989*1/20),0)</f>
        <v>0</v>
      </c>
      <c r="K1989" s="109">
        <f>IF(B1989&gt;2020,HLOOKUP(A_Stammdaten!$B$12,$L$4:$R$2504,ROW(B1989)-3,FALSE),0)</f>
        <v>0</v>
      </c>
      <c r="L1989" s="109">
        <f t="shared" si="210"/>
        <v>0</v>
      </c>
      <c r="M1989" s="109">
        <f t="shared" si="211"/>
        <v>0</v>
      </c>
      <c r="N1989" s="109">
        <f t="shared" si="212"/>
        <v>0</v>
      </c>
      <c r="O1989" s="109">
        <f t="shared" si="213"/>
        <v>0</v>
      </c>
      <c r="P1989" s="109">
        <f t="shared" si="214"/>
        <v>0</v>
      </c>
      <c r="Q1989" s="109">
        <f t="shared" si="215"/>
        <v>0</v>
      </c>
      <c r="R1989" s="109">
        <f t="shared" si="216"/>
        <v>0</v>
      </c>
      <c r="S1989" s="425"/>
    </row>
    <row r="1990" spans="1:19" x14ac:dyDescent="0.3">
      <c r="A1990" s="421"/>
      <c r="B1990" s="424"/>
      <c r="C1990" s="421"/>
      <c r="D1990" s="421"/>
      <c r="E1990" s="421"/>
      <c r="F1990" s="421"/>
      <c r="G1990" s="421"/>
      <c r="H1990" s="421"/>
      <c r="I1990" s="220">
        <f>IF(B1990&gt;A_Stammdaten!$B$12,0,SUM(C1990,D1990,F1990,G1990)-SUM(E1990,H1990))</f>
        <v>0</v>
      </c>
      <c r="J1990" s="109">
        <f>IF(B1990&gt;2020,HLOOKUP(A_Stammdaten!$B$12,$L$4:$R$2504,ROW(B1990)-3,FALSE)+IF(OR(B1990=0,A_Stammdaten!$B$12&lt;B1990),0,I1990*1/20),0)</f>
        <v>0</v>
      </c>
      <c r="K1990" s="109">
        <f>IF(B1990&gt;2020,HLOOKUP(A_Stammdaten!$B$12,$L$4:$R$2504,ROW(B1990)-3,FALSE),0)</f>
        <v>0</v>
      </c>
      <c r="L1990" s="109">
        <f t="shared" ref="L1990:L2053" si="217">IF(B1990&gt;2020,IF(OR($I1990=0,L$4&lt;$B1990,$B1990=0,20-(L$4-$B1990)=0),0,$I1990*(19-(L$4-$B1990))/20),0)</f>
        <v>0</v>
      </c>
      <c r="M1990" s="109">
        <f t="shared" ref="M1990:M2053" si="218">IF(B1990&gt;2020,IF(OR($I1990=0,M$4&lt;$B1990,$B1990=0,20-(M$4-$B1990)=0),0,$I1990*(19-(M$4-$B1990))/20),0)</f>
        <v>0</v>
      </c>
      <c r="N1990" s="109">
        <f t="shared" ref="N1990:N2053" si="219">IF(B1990&gt;2020,IF(OR($I1990=0,N$4&lt;$B1990,$B1990=0,20-(N$4-$B1990)=0),0,$I1990*(19-(N$4-$B1990))/20),0)</f>
        <v>0</v>
      </c>
      <c r="O1990" s="109">
        <f t="shared" ref="O1990:O2053" si="220">IF(B1990&gt;2020,IF(OR($I1990=0,O$4&lt;$B1990,$B1990=0,20-(O$4-$B1990)=0),0,$I1990*(19-(O$4-$B1990))/20),0)</f>
        <v>0</v>
      </c>
      <c r="P1990" s="109">
        <f t="shared" ref="P1990:P2053" si="221">IF(B1990&gt;2020,IF(OR($I1990=0,P$4&lt;$B1990,$B1990=0,20-(P$4-$B1990)=0),0,$I1990*(19-(P$4-$B1990))/20),0)</f>
        <v>0</v>
      </c>
      <c r="Q1990" s="109">
        <f t="shared" ref="Q1990:Q2053" si="222">IF(B1990&gt;2020,IF(OR($I1990=0,Q$4&lt;$B1990,$B1990=0,20-(Q$4-$B1990)=0),0,$I1990*(19-(Q$4-$B1990))/20),0)</f>
        <v>0</v>
      </c>
      <c r="R1990" s="109">
        <f t="shared" ref="R1990:R2053" si="223">IF(B1990&gt;2020,IF(OR($I1990=0,R$4&lt;$B1990,$B1990=0,20-(R$4-$B1990)=0),0,$I1990*(19-(R$4-$B1990))/20),0)</f>
        <v>0</v>
      </c>
      <c r="S1990" s="425"/>
    </row>
    <row r="1991" spans="1:19" x14ac:dyDescent="0.3">
      <c r="A1991" s="421"/>
      <c r="B1991" s="424"/>
      <c r="C1991" s="421"/>
      <c r="D1991" s="421"/>
      <c r="E1991" s="421"/>
      <c r="F1991" s="421"/>
      <c r="G1991" s="421"/>
      <c r="H1991" s="421"/>
      <c r="I1991" s="220">
        <f>IF(B1991&gt;A_Stammdaten!$B$12,0,SUM(C1991,D1991,F1991,G1991)-SUM(E1991,H1991))</f>
        <v>0</v>
      </c>
      <c r="J1991" s="109">
        <f>IF(B1991&gt;2020,HLOOKUP(A_Stammdaten!$B$12,$L$4:$R$2504,ROW(B1991)-3,FALSE)+IF(OR(B1991=0,A_Stammdaten!$B$12&lt;B1991),0,I1991*1/20),0)</f>
        <v>0</v>
      </c>
      <c r="K1991" s="109">
        <f>IF(B1991&gt;2020,HLOOKUP(A_Stammdaten!$B$12,$L$4:$R$2504,ROW(B1991)-3,FALSE),0)</f>
        <v>0</v>
      </c>
      <c r="L1991" s="109">
        <f t="shared" si="217"/>
        <v>0</v>
      </c>
      <c r="M1991" s="109">
        <f t="shared" si="218"/>
        <v>0</v>
      </c>
      <c r="N1991" s="109">
        <f t="shared" si="219"/>
        <v>0</v>
      </c>
      <c r="O1991" s="109">
        <f t="shared" si="220"/>
        <v>0</v>
      </c>
      <c r="P1991" s="109">
        <f t="shared" si="221"/>
        <v>0</v>
      </c>
      <c r="Q1991" s="109">
        <f t="shared" si="222"/>
        <v>0</v>
      </c>
      <c r="R1991" s="109">
        <f t="shared" si="223"/>
        <v>0</v>
      </c>
      <c r="S1991" s="425"/>
    </row>
    <row r="1992" spans="1:19" x14ac:dyDescent="0.3">
      <c r="A1992" s="421"/>
      <c r="B1992" s="424"/>
      <c r="C1992" s="421"/>
      <c r="D1992" s="421"/>
      <c r="E1992" s="421"/>
      <c r="F1992" s="421"/>
      <c r="G1992" s="421"/>
      <c r="H1992" s="421"/>
      <c r="I1992" s="220">
        <f>IF(B1992&gt;A_Stammdaten!$B$12,0,SUM(C1992,D1992,F1992,G1992)-SUM(E1992,H1992))</f>
        <v>0</v>
      </c>
      <c r="J1992" s="109">
        <f>IF(B1992&gt;2020,HLOOKUP(A_Stammdaten!$B$12,$L$4:$R$2504,ROW(B1992)-3,FALSE)+IF(OR(B1992=0,A_Stammdaten!$B$12&lt;B1992),0,I1992*1/20),0)</f>
        <v>0</v>
      </c>
      <c r="K1992" s="109">
        <f>IF(B1992&gt;2020,HLOOKUP(A_Stammdaten!$B$12,$L$4:$R$2504,ROW(B1992)-3,FALSE),0)</f>
        <v>0</v>
      </c>
      <c r="L1992" s="109">
        <f t="shared" si="217"/>
        <v>0</v>
      </c>
      <c r="M1992" s="109">
        <f t="shared" si="218"/>
        <v>0</v>
      </c>
      <c r="N1992" s="109">
        <f t="shared" si="219"/>
        <v>0</v>
      </c>
      <c r="O1992" s="109">
        <f t="shared" si="220"/>
        <v>0</v>
      </c>
      <c r="P1992" s="109">
        <f t="shared" si="221"/>
        <v>0</v>
      </c>
      <c r="Q1992" s="109">
        <f t="shared" si="222"/>
        <v>0</v>
      </c>
      <c r="R1992" s="109">
        <f t="shared" si="223"/>
        <v>0</v>
      </c>
      <c r="S1992" s="425"/>
    </row>
    <row r="1993" spans="1:19" x14ac:dyDescent="0.3">
      <c r="A1993" s="421"/>
      <c r="B1993" s="424"/>
      <c r="C1993" s="421"/>
      <c r="D1993" s="421"/>
      <c r="E1993" s="421"/>
      <c r="F1993" s="421"/>
      <c r="G1993" s="421"/>
      <c r="H1993" s="421"/>
      <c r="I1993" s="220">
        <f>IF(B1993&gt;A_Stammdaten!$B$12,0,SUM(C1993,D1993,F1993,G1993)-SUM(E1993,H1993))</f>
        <v>0</v>
      </c>
      <c r="J1993" s="109">
        <f>IF(B1993&gt;2020,HLOOKUP(A_Stammdaten!$B$12,$L$4:$R$2504,ROW(B1993)-3,FALSE)+IF(OR(B1993=0,A_Stammdaten!$B$12&lt;B1993),0,I1993*1/20),0)</f>
        <v>0</v>
      </c>
      <c r="K1993" s="109">
        <f>IF(B1993&gt;2020,HLOOKUP(A_Stammdaten!$B$12,$L$4:$R$2504,ROW(B1993)-3,FALSE),0)</f>
        <v>0</v>
      </c>
      <c r="L1993" s="109">
        <f t="shared" si="217"/>
        <v>0</v>
      </c>
      <c r="M1993" s="109">
        <f t="shared" si="218"/>
        <v>0</v>
      </c>
      <c r="N1993" s="109">
        <f t="shared" si="219"/>
        <v>0</v>
      </c>
      <c r="O1993" s="109">
        <f t="shared" si="220"/>
        <v>0</v>
      </c>
      <c r="P1993" s="109">
        <f t="shared" si="221"/>
        <v>0</v>
      </c>
      <c r="Q1993" s="109">
        <f t="shared" si="222"/>
        <v>0</v>
      </c>
      <c r="R1993" s="109">
        <f t="shared" si="223"/>
        <v>0</v>
      </c>
      <c r="S1993" s="425"/>
    </row>
    <row r="1994" spans="1:19" x14ac:dyDescent="0.3">
      <c r="A1994" s="421"/>
      <c r="B1994" s="424"/>
      <c r="C1994" s="421"/>
      <c r="D1994" s="421"/>
      <c r="E1994" s="421"/>
      <c r="F1994" s="421"/>
      <c r="G1994" s="421"/>
      <c r="H1994" s="421"/>
      <c r="I1994" s="220">
        <f>IF(B1994&gt;A_Stammdaten!$B$12,0,SUM(C1994,D1994,F1994,G1994)-SUM(E1994,H1994))</f>
        <v>0</v>
      </c>
      <c r="J1994" s="109">
        <f>IF(B1994&gt;2020,HLOOKUP(A_Stammdaten!$B$12,$L$4:$R$2504,ROW(B1994)-3,FALSE)+IF(OR(B1994=0,A_Stammdaten!$B$12&lt;B1994),0,I1994*1/20),0)</f>
        <v>0</v>
      </c>
      <c r="K1994" s="109">
        <f>IF(B1994&gt;2020,HLOOKUP(A_Stammdaten!$B$12,$L$4:$R$2504,ROW(B1994)-3,FALSE),0)</f>
        <v>0</v>
      </c>
      <c r="L1994" s="109">
        <f t="shared" si="217"/>
        <v>0</v>
      </c>
      <c r="M1994" s="109">
        <f t="shared" si="218"/>
        <v>0</v>
      </c>
      <c r="N1994" s="109">
        <f t="shared" si="219"/>
        <v>0</v>
      </c>
      <c r="O1994" s="109">
        <f t="shared" si="220"/>
        <v>0</v>
      </c>
      <c r="P1994" s="109">
        <f t="shared" si="221"/>
        <v>0</v>
      </c>
      <c r="Q1994" s="109">
        <f t="shared" si="222"/>
        <v>0</v>
      </c>
      <c r="R1994" s="109">
        <f t="shared" si="223"/>
        <v>0</v>
      </c>
      <c r="S1994" s="425"/>
    </row>
    <row r="1995" spans="1:19" x14ac:dyDescent="0.3">
      <c r="A1995" s="421"/>
      <c r="B1995" s="424"/>
      <c r="C1995" s="421"/>
      <c r="D1995" s="421"/>
      <c r="E1995" s="421"/>
      <c r="F1995" s="421"/>
      <c r="G1995" s="421"/>
      <c r="H1995" s="421"/>
      <c r="I1995" s="220">
        <f>IF(B1995&gt;A_Stammdaten!$B$12,0,SUM(C1995,D1995,F1995,G1995)-SUM(E1995,H1995))</f>
        <v>0</v>
      </c>
      <c r="J1995" s="109">
        <f>IF(B1995&gt;2020,HLOOKUP(A_Stammdaten!$B$12,$L$4:$R$2504,ROW(B1995)-3,FALSE)+IF(OR(B1995=0,A_Stammdaten!$B$12&lt;B1995),0,I1995*1/20),0)</f>
        <v>0</v>
      </c>
      <c r="K1995" s="109">
        <f>IF(B1995&gt;2020,HLOOKUP(A_Stammdaten!$B$12,$L$4:$R$2504,ROW(B1995)-3,FALSE),0)</f>
        <v>0</v>
      </c>
      <c r="L1995" s="109">
        <f t="shared" si="217"/>
        <v>0</v>
      </c>
      <c r="M1995" s="109">
        <f t="shared" si="218"/>
        <v>0</v>
      </c>
      <c r="N1995" s="109">
        <f t="shared" si="219"/>
        <v>0</v>
      </c>
      <c r="O1995" s="109">
        <f t="shared" si="220"/>
        <v>0</v>
      </c>
      <c r="P1995" s="109">
        <f t="shared" si="221"/>
        <v>0</v>
      </c>
      <c r="Q1995" s="109">
        <f t="shared" si="222"/>
        <v>0</v>
      </c>
      <c r="R1995" s="109">
        <f t="shared" si="223"/>
        <v>0</v>
      </c>
      <c r="S1995" s="425"/>
    </row>
    <row r="1996" spans="1:19" x14ac:dyDescent="0.3">
      <c r="A1996" s="421"/>
      <c r="B1996" s="424"/>
      <c r="C1996" s="421"/>
      <c r="D1996" s="421"/>
      <c r="E1996" s="421"/>
      <c r="F1996" s="421"/>
      <c r="G1996" s="421"/>
      <c r="H1996" s="421"/>
      <c r="I1996" s="220">
        <f>IF(B1996&gt;A_Stammdaten!$B$12,0,SUM(C1996,D1996,F1996,G1996)-SUM(E1996,H1996))</f>
        <v>0</v>
      </c>
      <c r="J1996" s="109">
        <f>IF(B1996&gt;2020,HLOOKUP(A_Stammdaten!$B$12,$L$4:$R$2504,ROW(B1996)-3,FALSE)+IF(OR(B1996=0,A_Stammdaten!$B$12&lt;B1996),0,I1996*1/20),0)</f>
        <v>0</v>
      </c>
      <c r="K1996" s="109">
        <f>IF(B1996&gt;2020,HLOOKUP(A_Stammdaten!$B$12,$L$4:$R$2504,ROW(B1996)-3,FALSE),0)</f>
        <v>0</v>
      </c>
      <c r="L1996" s="109">
        <f t="shared" si="217"/>
        <v>0</v>
      </c>
      <c r="M1996" s="109">
        <f t="shared" si="218"/>
        <v>0</v>
      </c>
      <c r="N1996" s="109">
        <f t="shared" si="219"/>
        <v>0</v>
      </c>
      <c r="O1996" s="109">
        <f t="shared" si="220"/>
        <v>0</v>
      </c>
      <c r="P1996" s="109">
        <f t="shared" si="221"/>
        <v>0</v>
      </c>
      <c r="Q1996" s="109">
        <f t="shared" si="222"/>
        <v>0</v>
      </c>
      <c r="R1996" s="109">
        <f t="shared" si="223"/>
        <v>0</v>
      </c>
      <c r="S1996" s="425"/>
    </row>
    <row r="1997" spans="1:19" x14ac:dyDescent="0.3">
      <c r="A1997" s="421"/>
      <c r="B1997" s="424"/>
      <c r="C1997" s="421"/>
      <c r="D1997" s="421"/>
      <c r="E1997" s="421"/>
      <c r="F1997" s="421"/>
      <c r="G1997" s="421"/>
      <c r="H1997" s="421"/>
      <c r="I1997" s="220">
        <f>IF(B1997&gt;A_Stammdaten!$B$12,0,SUM(C1997,D1997,F1997,G1997)-SUM(E1997,H1997))</f>
        <v>0</v>
      </c>
      <c r="J1997" s="109">
        <f>IF(B1997&gt;2020,HLOOKUP(A_Stammdaten!$B$12,$L$4:$R$2504,ROW(B1997)-3,FALSE)+IF(OR(B1997=0,A_Stammdaten!$B$12&lt;B1997),0,I1997*1/20),0)</f>
        <v>0</v>
      </c>
      <c r="K1997" s="109">
        <f>IF(B1997&gt;2020,HLOOKUP(A_Stammdaten!$B$12,$L$4:$R$2504,ROW(B1997)-3,FALSE),0)</f>
        <v>0</v>
      </c>
      <c r="L1997" s="109">
        <f t="shared" si="217"/>
        <v>0</v>
      </c>
      <c r="M1997" s="109">
        <f t="shared" si="218"/>
        <v>0</v>
      </c>
      <c r="N1997" s="109">
        <f t="shared" si="219"/>
        <v>0</v>
      </c>
      <c r="O1997" s="109">
        <f t="shared" si="220"/>
        <v>0</v>
      </c>
      <c r="P1997" s="109">
        <f t="shared" si="221"/>
        <v>0</v>
      </c>
      <c r="Q1997" s="109">
        <f t="shared" si="222"/>
        <v>0</v>
      </c>
      <c r="R1997" s="109">
        <f t="shared" si="223"/>
        <v>0</v>
      </c>
      <c r="S1997" s="425"/>
    </row>
    <row r="1998" spans="1:19" x14ac:dyDescent="0.3">
      <c r="A1998" s="421"/>
      <c r="B1998" s="424"/>
      <c r="C1998" s="421"/>
      <c r="D1998" s="421"/>
      <c r="E1998" s="421"/>
      <c r="F1998" s="421"/>
      <c r="G1998" s="421"/>
      <c r="H1998" s="421"/>
      <c r="I1998" s="220">
        <f>IF(B1998&gt;A_Stammdaten!$B$12,0,SUM(C1998,D1998,F1998,G1998)-SUM(E1998,H1998))</f>
        <v>0</v>
      </c>
      <c r="J1998" s="109">
        <f>IF(B1998&gt;2020,HLOOKUP(A_Stammdaten!$B$12,$L$4:$R$2504,ROW(B1998)-3,FALSE)+IF(OR(B1998=0,A_Stammdaten!$B$12&lt;B1998),0,I1998*1/20),0)</f>
        <v>0</v>
      </c>
      <c r="K1998" s="109">
        <f>IF(B1998&gt;2020,HLOOKUP(A_Stammdaten!$B$12,$L$4:$R$2504,ROW(B1998)-3,FALSE),0)</f>
        <v>0</v>
      </c>
      <c r="L1998" s="109">
        <f t="shared" si="217"/>
        <v>0</v>
      </c>
      <c r="M1998" s="109">
        <f t="shared" si="218"/>
        <v>0</v>
      </c>
      <c r="N1998" s="109">
        <f t="shared" si="219"/>
        <v>0</v>
      </c>
      <c r="O1998" s="109">
        <f t="shared" si="220"/>
        <v>0</v>
      </c>
      <c r="P1998" s="109">
        <f t="shared" si="221"/>
        <v>0</v>
      </c>
      <c r="Q1998" s="109">
        <f t="shared" si="222"/>
        <v>0</v>
      </c>
      <c r="R1998" s="109">
        <f t="shared" si="223"/>
        <v>0</v>
      </c>
      <c r="S1998" s="425"/>
    </row>
    <row r="1999" spans="1:19" x14ac:dyDescent="0.3">
      <c r="A1999" s="421"/>
      <c r="B1999" s="424"/>
      <c r="C1999" s="421"/>
      <c r="D1999" s="421"/>
      <c r="E1999" s="421"/>
      <c r="F1999" s="421"/>
      <c r="G1999" s="421"/>
      <c r="H1999" s="421"/>
      <c r="I1999" s="220">
        <f>IF(B1999&gt;A_Stammdaten!$B$12,0,SUM(C1999,D1999,F1999,G1999)-SUM(E1999,H1999))</f>
        <v>0</v>
      </c>
      <c r="J1999" s="109">
        <f>IF(B1999&gt;2020,HLOOKUP(A_Stammdaten!$B$12,$L$4:$R$2504,ROW(B1999)-3,FALSE)+IF(OR(B1999=0,A_Stammdaten!$B$12&lt;B1999),0,I1999*1/20),0)</f>
        <v>0</v>
      </c>
      <c r="K1999" s="109">
        <f>IF(B1999&gt;2020,HLOOKUP(A_Stammdaten!$B$12,$L$4:$R$2504,ROW(B1999)-3,FALSE),0)</f>
        <v>0</v>
      </c>
      <c r="L1999" s="109">
        <f t="shared" si="217"/>
        <v>0</v>
      </c>
      <c r="M1999" s="109">
        <f t="shared" si="218"/>
        <v>0</v>
      </c>
      <c r="N1999" s="109">
        <f t="shared" si="219"/>
        <v>0</v>
      </c>
      <c r="O1999" s="109">
        <f t="shared" si="220"/>
        <v>0</v>
      </c>
      <c r="P1999" s="109">
        <f t="shared" si="221"/>
        <v>0</v>
      </c>
      <c r="Q1999" s="109">
        <f t="shared" si="222"/>
        <v>0</v>
      </c>
      <c r="R1999" s="109">
        <f t="shared" si="223"/>
        <v>0</v>
      </c>
      <c r="S1999" s="425"/>
    </row>
    <row r="2000" spans="1:19" x14ac:dyDescent="0.3">
      <c r="A2000" s="421"/>
      <c r="B2000" s="424"/>
      <c r="C2000" s="421"/>
      <c r="D2000" s="421"/>
      <c r="E2000" s="421"/>
      <c r="F2000" s="421"/>
      <c r="G2000" s="421"/>
      <c r="H2000" s="421"/>
      <c r="I2000" s="220">
        <f>IF(B2000&gt;A_Stammdaten!$B$12,0,SUM(C2000,D2000,F2000,G2000)-SUM(E2000,H2000))</f>
        <v>0</v>
      </c>
      <c r="J2000" s="109">
        <f>IF(B2000&gt;2020,HLOOKUP(A_Stammdaten!$B$12,$L$4:$R$2504,ROW(B2000)-3,FALSE)+IF(OR(B2000=0,A_Stammdaten!$B$12&lt;B2000),0,I2000*1/20),0)</f>
        <v>0</v>
      </c>
      <c r="K2000" s="109">
        <f>IF(B2000&gt;2020,HLOOKUP(A_Stammdaten!$B$12,$L$4:$R$2504,ROW(B2000)-3,FALSE),0)</f>
        <v>0</v>
      </c>
      <c r="L2000" s="109">
        <f t="shared" si="217"/>
        <v>0</v>
      </c>
      <c r="M2000" s="109">
        <f t="shared" si="218"/>
        <v>0</v>
      </c>
      <c r="N2000" s="109">
        <f t="shared" si="219"/>
        <v>0</v>
      </c>
      <c r="O2000" s="109">
        <f t="shared" si="220"/>
        <v>0</v>
      </c>
      <c r="P2000" s="109">
        <f t="shared" si="221"/>
        <v>0</v>
      </c>
      <c r="Q2000" s="109">
        <f t="shared" si="222"/>
        <v>0</v>
      </c>
      <c r="R2000" s="109">
        <f t="shared" si="223"/>
        <v>0</v>
      </c>
      <c r="S2000" s="425"/>
    </row>
    <row r="2001" spans="1:19" x14ac:dyDescent="0.3">
      <c r="A2001" s="421"/>
      <c r="B2001" s="424"/>
      <c r="C2001" s="421"/>
      <c r="D2001" s="421"/>
      <c r="E2001" s="421"/>
      <c r="F2001" s="421"/>
      <c r="G2001" s="421"/>
      <c r="H2001" s="421"/>
      <c r="I2001" s="220">
        <f>IF(B2001&gt;A_Stammdaten!$B$12,0,SUM(C2001,D2001,F2001,G2001)-SUM(E2001,H2001))</f>
        <v>0</v>
      </c>
      <c r="J2001" s="109">
        <f>IF(B2001&gt;2020,HLOOKUP(A_Stammdaten!$B$12,$L$4:$R$2504,ROW(B2001)-3,FALSE)+IF(OR(B2001=0,A_Stammdaten!$B$12&lt;B2001),0,I2001*1/20),0)</f>
        <v>0</v>
      </c>
      <c r="K2001" s="109">
        <f>IF(B2001&gt;2020,HLOOKUP(A_Stammdaten!$B$12,$L$4:$R$2504,ROW(B2001)-3,FALSE),0)</f>
        <v>0</v>
      </c>
      <c r="L2001" s="109">
        <f t="shared" si="217"/>
        <v>0</v>
      </c>
      <c r="M2001" s="109">
        <f t="shared" si="218"/>
        <v>0</v>
      </c>
      <c r="N2001" s="109">
        <f t="shared" si="219"/>
        <v>0</v>
      </c>
      <c r="O2001" s="109">
        <f t="shared" si="220"/>
        <v>0</v>
      </c>
      <c r="P2001" s="109">
        <f t="shared" si="221"/>
        <v>0</v>
      </c>
      <c r="Q2001" s="109">
        <f t="shared" si="222"/>
        <v>0</v>
      </c>
      <c r="R2001" s="109">
        <f t="shared" si="223"/>
        <v>0</v>
      </c>
      <c r="S2001" s="425"/>
    </row>
    <row r="2002" spans="1:19" x14ac:dyDescent="0.3">
      <c r="A2002" s="421"/>
      <c r="B2002" s="424"/>
      <c r="C2002" s="421"/>
      <c r="D2002" s="421"/>
      <c r="E2002" s="421"/>
      <c r="F2002" s="421"/>
      <c r="G2002" s="421"/>
      <c r="H2002" s="421"/>
      <c r="I2002" s="220">
        <f>IF(B2002&gt;A_Stammdaten!$B$12,0,SUM(C2002,D2002,F2002,G2002)-SUM(E2002,H2002))</f>
        <v>0</v>
      </c>
      <c r="J2002" s="109">
        <f>IF(B2002&gt;2020,HLOOKUP(A_Stammdaten!$B$12,$L$4:$R$2504,ROW(B2002)-3,FALSE)+IF(OR(B2002=0,A_Stammdaten!$B$12&lt;B2002),0,I2002*1/20),0)</f>
        <v>0</v>
      </c>
      <c r="K2002" s="109">
        <f>IF(B2002&gt;2020,HLOOKUP(A_Stammdaten!$B$12,$L$4:$R$2504,ROW(B2002)-3,FALSE),0)</f>
        <v>0</v>
      </c>
      <c r="L2002" s="109">
        <f t="shared" si="217"/>
        <v>0</v>
      </c>
      <c r="M2002" s="109">
        <f t="shared" si="218"/>
        <v>0</v>
      </c>
      <c r="N2002" s="109">
        <f t="shared" si="219"/>
        <v>0</v>
      </c>
      <c r="O2002" s="109">
        <f t="shared" si="220"/>
        <v>0</v>
      </c>
      <c r="P2002" s="109">
        <f t="shared" si="221"/>
        <v>0</v>
      </c>
      <c r="Q2002" s="109">
        <f t="shared" si="222"/>
        <v>0</v>
      </c>
      <c r="R2002" s="109">
        <f t="shared" si="223"/>
        <v>0</v>
      </c>
      <c r="S2002" s="425"/>
    </row>
    <row r="2003" spans="1:19" x14ac:dyDescent="0.3">
      <c r="A2003" s="421"/>
      <c r="B2003" s="424"/>
      <c r="C2003" s="421"/>
      <c r="D2003" s="421"/>
      <c r="E2003" s="421"/>
      <c r="F2003" s="421"/>
      <c r="G2003" s="421"/>
      <c r="H2003" s="421"/>
      <c r="I2003" s="220">
        <f>IF(B2003&gt;A_Stammdaten!$B$12,0,SUM(C2003,D2003,F2003,G2003)-SUM(E2003,H2003))</f>
        <v>0</v>
      </c>
      <c r="J2003" s="109">
        <f>IF(B2003&gt;2020,HLOOKUP(A_Stammdaten!$B$12,$L$4:$R$2504,ROW(B2003)-3,FALSE)+IF(OR(B2003=0,A_Stammdaten!$B$12&lt;B2003),0,I2003*1/20),0)</f>
        <v>0</v>
      </c>
      <c r="K2003" s="109">
        <f>IF(B2003&gt;2020,HLOOKUP(A_Stammdaten!$B$12,$L$4:$R$2504,ROW(B2003)-3,FALSE),0)</f>
        <v>0</v>
      </c>
      <c r="L2003" s="109">
        <f t="shared" si="217"/>
        <v>0</v>
      </c>
      <c r="M2003" s="109">
        <f t="shared" si="218"/>
        <v>0</v>
      </c>
      <c r="N2003" s="109">
        <f t="shared" si="219"/>
        <v>0</v>
      </c>
      <c r="O2003" s="109">
        <f t="shared" si="220"/>
        <v>0</v>
      </c>
      <c r="P2003" s="109">
        <f t="shared" si="221"/>
        <v>0</v>
      </c>
      <c r="Q2003" s="109">
        <f t="shared" si="222"/>
        <v>0</v>
      </c>
      <c r="R2003" s="109">
        <f t="shared" si="223"/>
        <v>0</v>
      </c>
      <c r="S2003" s="425"/>
    </row>
    <row r="2004" spans="1:19" x14ac:dyDescent="0.3">
      <c r="A2004" s="421"/>
      <c r="B2004" s="424"/>
      <c r="C2004" s="421"/>
      <c r="D2004" s="421"/>
      <c r="E2004" s="421"/>
      <c r="F2004" s="421"/>
      <c r="G2004" s="421"/>
      <c r="H2004" s="421"/>
      <c r="I2004" s="220">
        <f>IF(B2004&gt;A_Stammdaten!$B$12,0,SUM(C2004,D2004,F2004,G2004)-SUM(E2004,H2004))</f>
        <v>0</v>
      </c>
      <c r="J2004" s="109">
        <f>IF(B2004&gt;2020,HLOOKUP(A_Stammdaten!$B$12,$L$4:$R$2504,ROW(B2004)-3,FALSE)+IF(OR(B2004=0,A_Stammdaten!$B$12&lt;B2004),0,I2004*1/20),0)</f>
        <v>0</v>
      </c>
      <c r="K2004" s="109">
        <f>IF(B2004&gt;2020,HLOOKUP(A_Stammdaten!$B$12,$L$4:$R$2504,ROW(B2004)-3,FALSE),0)</f>
        <v>0</v>
      </c>
      <c r="L2004" s="109">
        <f t="shared" si="217"/>
        <v>0</v>
      </c>
      <c r="M2004" s="109">
        <f t="shared" si="218"/>
        <v>0</v>
      </c>
      <c r="N2004" s="109">
        <f t="shared" si="219"/>
        <v>0</v>
      </c>
      <c r="O2004" s="109">
        <f t="shared" si="220"/>
        <v>0</v>
      </c>
      <c r="P2004" s="109">
        <f t="shared" si="221"/>
        <v>0</v>
      </c>
      <c r="Q2004" s="109">
        <f t="shared" si="222"/>
        <v>0</v>
      </c>
      <c r="R2004" s="109">
        <f t="shared" si="223"/>
        <v>0</v>
      </c>
      <c r="S2004" s="425"/>
    </row>
    <row r="2005" spans="1:19" x14ac:dyDescent="0.3">
      <c r="A2005" s="421"/>
      <c r="B2005" s="424"/>
      <c r="C2005" s="421"/>
      <c r="D2005" s="421"/>
      <c r="E2005" s="421"/>
      <c r="F2005" s="421"/>
      <c r="G2005" s="421"/>
      <c r="H2005" s="421"/>
      <c r="I2005" s="220">
        <f>IF(B2005&gt;A_Stammdaten!$B$12,0,SUM(C2005,D2005,F2005,G2005)-SUM(E2005,H2005))</f>
        <v>0</v>
      </c>
      <c r="J2005" s="109">
        <f>IF(B2005&gt;2020,HLOOKUP(A_Stammdaten!$B$12,$L$4:$R$2504,ROW(B2005)-3,FALSE)+IF(OR(B2005=0,A_Stammdaten!$B$12&lt;B2005),0,I2005*1/20),0)</f>
        <v>0</v>
      </c>
      <c r="K2005" s="109">
        <f>IF(B2005&gt;2020,HLOOKUP(A_Stammdaten!$B$12,$L$4:$R$2504,ROW(B2005)-3,FALSE),0)</f>
        <v>0</v>
      </c>
      <c r="L2005" s="109">
        <f t="shared" si="217"/>
        <v>0</v>
      </c>
      <c r="M2005" s="109">
        <f t="shared" si="218"/>
        <v>0</v>
      </c>
      <c r="N2005" s="109">
        <f t="shared" si="219"/>
        <v>0</v>
      </c>
      <c r="O2005" s="109">
        <f t="shared" si="220"/>
        <v>0</v>
      </c>
      <c r="P2005" s="109">
        <f t="shared" si="221"/>
        <v>0</v>
      </c>
      <c r="Q2005" s="109">
        <f t="shared" si="222"/>
        <v>0</v>
      </c>
      <c r="R2005" s="109">
        <f t="shared" si="223"/>
        <v>0</v>
      </c>
      <c r="S2005" s="425"/>
    </row>
    <row r="2006" spans="1:19" x14ac:dyDescent="0.3">
      <c r="A2006" s="421"/>
      <c r="B2006" s="424"/>
      <c r="C2006" s="421"/>
      <c r="D2006" s="421"/>
      <c r="E2006" s="421"/>
      <c r="F2006" s="421"/>
      <c r="G2006" s="421"/>
      <c r="H2006" s="421"/>
      <c r="I2006" s="220">
        <f>IF(B2006&gt;A_Stammdaten!$B$12,0,SUM(C2006,D2006,F2006,G2006)-SUM(E2006,H2006))</f>
        <v>0</v>
      </c>
      <c r="J2006" s="109">
        <f>IF(B2006&gt;2020,HLOOKUP(A_Stammdaten!$B$12,$L$4:$R$2504,ROW(B2006)-3,FALSE)+IF(OR(B2006=0,A_Stammdaten!$B$12&lt;B2006),0,I2006*1/20),0)</f>
        <v>0</v>
      </c>
      <c r="K2006" s="109">
        <f>IF(B2006&gt;2020,HLOOKUP(A_Stammdaten!$B$12,$L$4:$R$2504,ROW(B2006)-3,FALSE),0)</f>
        <v>0</v>
      </c>
      <c r="L2006" s="109">
        <f t="shared" si="217"/>
        <v>0</v>
      </c>
      <c r="M2006" s="109">
        <f t="shared" si="218"/>
        <v>0</v>
      </c>
      <c r="N2006" s="109">
        <f t="shared" si="219"/>
        <v>0</v>
      </c>
      <c r="O2006" s="109">
        <f t="shared" si="220"/>
        <v>0</v>
      </c>
      <c r="P2006" s="109">
        <f t="shared" si="221"/>
        <v>0</v>
      </c>
      <c r="Q2006" s="109">
        <f t="shared" si="222"/>
        <v>0</v>
      </c>
      <c r="R2006" s="109">
        <f t="shared" si="223"/>
        <v>0</v>
      </c>
      <c r="S2006" s="425"/>
    </row>
    <row r="2007" spans="1:19" x14ac:dyDescent="0.3">
      <c r="A2007" s="421"/>
      <c r="B2007" s="424"/>
      <c r="C2007" s="421"/>
      <c r="D2007" s="421"/>
      <c r="E2007" s="421"/>
      <c r="F2007" s="421"/>
      <c r="G2007" s="421"/>
      <c r="H2007" s="421"/>
      <c r="I2007" s="220">
        <f>IF(B2007&gt;A_Stammdaten!$B$12,0,SUM(C2007,D2007,F2007,G2007)-SUM(E2007,H2007))</f>
        <v>0</v>
      </c>
      <c r="J2007" s="109">
        <f>IF(B2007&gt;2020,HLOOKUP(A_Stammdaten!$B$12,$L$4:$R$2504,ROW(B2007)-3,FALSE)+IF(OR(B2007=0,A_Stammdaten!$B$12&lt;B2007),0,I2007*1/20),0)</f>
        <v>0</v>
      </c>
      <c r="K2007" s="109">
        <f>IF(B2007&gt;2020,HLOOKUP(A_Stammdaten!$B$12,$L$4:$R$2504,ROW(B2007)-3,FALSE),0)</f>
        <v>0</v>
      </c>
      <c r="L2007" s="109">
        <f t="shared" si="217"/>
        <v>0</v>
      </c>
      <c r="M2007" s="109">
        <f t="shared" si="218"/>
        <v>0</v>
      </c>
      <c r="N2007" s="109">
        <f t="shared" si="219"/>
        <v>0</v>
      </c>
      <c r="O2007" s="109">
        <f t="shared" si="220"/>
        <v>0</v>
      </c>
      <c r="P2007" s="109">
        <f t="shared" si="221"/>
        <v>0</v>
      </c>
      <c r="Q2007" s="109">
        <f t="shared" si="222"/>
        <v>0</v>
      </c>
      <c r="R2007" s="109">
        <f t="shared" si="223"/>
        <v>0</v>
      </c>
      <c r="S2007" s="425"/>
    </row>
    <row r="2008" spans="1:19" x14ac:dyDescent="0.3">
      <c r="A2008" s="421"/>
      <c r="B2008" s="424"/>
      <c r="C2008" s="421"/>
      <c r="D2008" s="421"/>
      <c r="E2008" s="421"/>
      <c r="F2008" s="421"/>
      <c r="G2008" s="421"/>
      <c r="H2008" s="421"/>
      <c r="I2008" s="220">
        <f>IF(B2008&gt;A_Stammdaten!$B$12,0,SUM(C2008,D2008,F2008,G2008)-SUM(E2008,H2008))</f>
        <v>0</v>
      </c>
      <c r="J2008" s="109">
        <f>IF(B2008&gt;2020,HLOOKUP(A_Stammdaten!$B$12,$L$4:$R$2504,ROW(B2008)-3,FALSE)+IF(OR(B2008=0,A_Stammdaten!$B$12&lt;B2008),0,I2008*1/20),0)</f>
        <v>0</v>
      </c>
      <c r="K2008" s="109">
        <f>IF(B2008&gt;2020,HLOOKUP(A_Stammdaten!$B$12,$L$4:$R$2504,ROW(B2008)-3,FALSE),0)</f>
        <v>0</v>
      </c>
      <c r="L2008" s="109">
        <f t="shared" si="217"/>
        <v>0</v>
      </c>
      <c r="M2008" s="109">
        <f t="shared" si="218"/>
        <v>0</v>
      </c>
      <c r="N2008" s="109">
        <f t="shared" si="219"/>
        <v>0</v>
      </c>
      <c r="O2008" s="109">
        <f t="shared" si="220"/>
        <v>0</v>
      </c>
      <c r="P2008" s="109">
        <f t="shared" si="221"/>
        <v>0</v>
      </c>
      <c r="Q2008" s="109">
        <f t="shared" si="222"/>
        <v>0</v>
      </c>
      <c r="R2008" s="109">
        <f t="shared" si="223"/>
        <v>0</v>
      </c>
      <c r="S2008" s="425"/>
    </row>
    <row r="2009" spans="1:19" x14ac:dyDescent="0.3">
      <c r="A2009" s="421"/>
      <c r="B2009" s="424"/>
      <c r="C2009" s="421"/>
      <c r="D2009" s="421"/>
      <c r="E2009" s="421"/>
      <c r="F2009" s="421"/>
      <c r="G2009" s="421"/>
      <c r="H2009" s="421"/>
      <c r="I2009" s="220">
        <f>IF(B2009&gt;A_Stammdaten!$B$12,0,SUM(C2009,D2009,F2009,G2009)-SUM(E2009,H2009))</f>
        <v>0</v>
      </c>
      <c r="J2009" s="109">
        <f>IF(B2009&gt;2020,HLOOKUP(A_Stammdaten!$B$12,$L$4:$R$2504,ROW(B2009)-3,FALSE)+IF(OR(B2009=0,A_Stammdaten!$B$12&lt;B2009),0,I2009*1/20),0)</f>
        <v>0</v>
      </c>
      <c r="K2009" s="109">
        <f>IF(B2009&gt;2020,HLOOKUP(A_Stammdaten!$B$12,$L$4:$R$2504,ROW(B2009)-3,FALSE),0)</f>
        <v>0</v>
      </c>
      <c r="L2009" s="109">
        <f t="shared" si="217"/>
        <v>0</v>
      </c>
      <c r="M2009" s="109">
        <f t="shared" si="218"/>
        <v>0</v>
      </c>
      <c r="N2009" s="109">
        <f t="shared" si="219"/>
        <v>0</v>
      </c>
      <c r="O2009" s="109">
        <f t="shared" si="220"/>
        <v>0</v>
      </c>
      <c r="P2009" s="109">
        <f t="shared" si="221"/>
        <v>0</v>
      </c>
      <c r="Q2009" s="109">
        <f t="shared" si="222"/>
        <v>0</v>
      </c>
      <c r="R2009" s="109">
        <f t="shared" si="223"/>
        <v>0</v>
      </c>
      <c r="S2009" s="425"/>
    </row>
    <row r="2010" spans="1:19" x14ac:dyDescent="0.3">
      <c r="A2010" s="421"/>
      <c r="B2010" s="424"/>
      <c r="C2010" s="421"/>
      <c r="D2010" s="421"/>
      <c r="E2010" s="421"/>
      <c r="F2010" s="421"/>
      <c r="G2010" s="421"/>
      <c r="H2010" s="421"/>
      <c r="I2010" s="220">
        <f>IF(B2010&gt;A_Stammdaten!$B$12,0,SUM(C2010,D2010,F2010,G2010)-SUM(E2010,H2010))</f>
        <v>0</v>
      </c>
      <c r="J2010" s="109">
        <f>IF(B2010&gt;2020,HLOOKUP(A_Stammdaten!$B$12,$L$4:$R$2504,ROW(B2010)-3,FALSE)+IF(OR(B2010=0,A_Stammdaten!$B$12&lt;B2010),0,I2010*1/20),0)</f>
        <v>0</v>
      </c>
      <c r="K2010" s="109">
        <f>IF(B2010&gt;2020,HLOOKUP(A_Stammdaten!$B$12,$L$4:$R$2504,ROW(B2010)-3,FALSE),0)</f>
        <v>0</v>
      </c>
      <c r="L2010" s="109">
        <f t="shared" si="217"/>
        <v>0</v>
      </c>
      <c r="M2010" s="109">
        <f t="shared" si="218"/>
        <v>0</v>
      </c>
      <c r="N2010" s="109">
        <f t="shared" si="219"/>
        <v>0</v>
      </c>
      <c r="O2010" s="109">
        <f t="shared" si="220"/>
        <v>0</v>
      </c>
      <c r="P2010" s="109">
        <f t="shared" si="221"/>
        <v>0</v>
      </c>
      <c r="Q2010" s="109">
        <f t="shared" si="222"/>
        <v>0</v>
      </c>
      <c r="R2010" s="109">
        <f t="shared" si="223"/>
        <v>0</v>
      </c>
      <c r="S2010" s="425"/>
    </row>
    <row r="2011" spans="1:19" x14ac:dyDescent="0.3">
      <c r="A2011" s="421"/>
      <c r="B2011" s="424"/>
      <c r="C2011" s="421"/>
      <c r="D2011" s="421"/>
      <c r="E2011" s="421"/>
      <c r="F2011" s="421"/>
      <c r="G2011" s="421"/>
      <c r="H2011" s="421"/>
      <c r="I2011" s="220">
        <f>IF(B2011&gt;A_Stammdaten!$B$12,0,SUM(C2011,D2011,F2011,G2011)-SUM(E2011,H2011))</f>
        <v>0</v>
      </c>
      <c r="J2011" s="109">
        <f>IF(B2011&gt;2020,HLOOKUP(A_Stammdaten!$B$12,$L$4:$R$2504,ROW(B2011)-3,FALSE)+IF(OR(B2011=0,A_Stammdaten!$B$12&lt;B2011),0,I2011*1/20),0)</f>
        <v>0</v>
      </c>
      <c r="K2011" s="109">
        <f>IF(B2011&gt;2020,HLOOKUP(A_Stammdaten!$B$12,$L$4:$R$2504,ROW(B2011)-3,FALSE),0)</f>
        <v>0</v>
      </c>
      <c r="L2011" s="109">
        <f t="shared" si="217"/>
        <v>0</v>
      </c>
      <c r="M2011" s="109">
        <f t="shared" si="218"/>
        <v>0</v>
      </c>
      <c r="N2011" s="109">
        <f t="shared" si="219"/>
        <v>0</v>
      </c>
      <c r="O2011" s="109">
        <f t="shared" si="220"/>
        <v>0</v>
      </c>
      <c r="P2011" s="109">
        <f t="shared" si="221"/>
        <v>0</v>
      </c>
      <c r="Q2011" s="109">
        <f t="shared" si="222"/>
        <v>0</v>
      </c>
      <c r="R2011" s="109">
        <f t="shared" si="223"/>
        <v>0</v>
      </c>
      <c r="S2011" s="425"/>
    </row>
    <row r="2012" spans="1:19" x14ac:dyDescent="0.3">
      <c r="A2012" s="421"/>
      <c r="B2012" s="424"/>
      <c r="C2012" s="421"/>
      <c r="D2012" s="421"/>
      <c r="E2012" s="421"/>
      <c r="F2012" s="421"/>
      <c r="G2012" s="421"/>
      <c r="H2012" s="421"/>
      <c r="I2012" s="220">
        <f>IF(B2012&gt;A_Stammdaten!$B$12,0,SUM(C2012,D2012,F2012,G2012)-SUM(E2012,H2012))</f>
        <v>0</v>
      </c>
      <c r="J2012" s="109">
        <f>IF(B2012&gt;2020,HLOOKUP(A_Stammdaten!$B$12,$L$4:$R$2504,ROW(B2012)-3,FALSE)+IF(OR(B2012=0,A_Stammdaten!$B$12&lt;B2012),0,I2012*1/20),0)</f>
        <v>0</v>
      </c>
      <c r="K2012" s="109">
        <f>IF(B2012&gt;2020,HLOOKUP(A_Stammdaten!$B$12,$L$4:$R$2504,ROW(B2012)-3,FALSE),0)</f>
        <v>0</v>
      </c>
      <c r="L2012" s="109">
        <f t="shared" si="217"/>
        <v>0</v>
      </c>
      <c r="M2012" s="109">
        <f t="shared" si="218"/>
        <v>0</v>
      </c>
      <c r="N2012" s="109">
        <f t="shared" si="219"/>
        <v>0</v>
      </c>
      <c r="O2012" s="109">
        <f t="shared" si="220"/>
        <v>0</v>
      </c>
      <c r="P2012" s="109">
        <f t="shared" si="221"/>
        <v>0</v>
      </c>
      <c r="Q2012" s="109">
        <f t="shared" si="222"/>
        <v>0</v>
      </c>
      <c r="R2012" s="109">
        <f t="shared" si="223"/>
        <v>0</v>
      </c>
      <c r="S2012" s="425"/>
    </row>
    <row r="2013" spans="1:19" x14ac:dyDescent="0.3">
      <c r="A2013" s="421"/>
      <c r="B2013" s="424"/>
      <c r="C2013" s="421"/>
      <c r="D2013" s="421"/>
      <c r="E2013" s="421"/>
      <c r="F2013" s="421"/>
      <c r="G2013" s="421"/>
      <c r="H2013" s="421"/>
      <c r="I2013" s="220">
        <f>IF(B2013&gt;A_Stammdaten!$B$12,0,SUM(C2013,D2013,F2013,G2013)-SUM(E2013,H2013))</f>
        <v>0</v>
      </c>
      <c r="J2013" s="109">
        <f>IF(B2013&gt;2020,HLOOKUP(A_Stammdaten!$B$12,$L$4:$R$2504,ROW(B2013)-3,FALSE)+IF(OR(B2013=0,A_Stammdaten!$B$12&lt;B2013),0,I2013*1/20),0)</f>
        <v>0</v>
      </c>
      <c r="K2013" s="109">
        <f>IF(B2013&gt;2020,HLOOKUP(A_Stammdaten!$B$12,$L$4:$R$2504,ROW(B2013)-3,FALSE),0)</f>
        <v>0</v>
      </c>
      <c r="L2013" s="109">
        <f t="shared" si="217"/>
        <v>0</v>
      </c>
      <c r="M2013" s="109">
        <f t="shared" si="218"/>
        <v>0</v>
      </c>
      <c r="N2013" s="109">
        <f t="shared" si="219"/>
        <v>0</v>
      </c>
      <c r="O2013" s="109">
        <f t="shared" si="220"/>
        <v>0</v>
      </c>
      <c r="P2013" s="109">
        <f t="shared" si="221"/>
        <v>0</v>
      </c>
      <c r="Q2013" s="109">
        <f t="shared" si="222"/>
        <v>0</v>
      </c>
      <c r="R2013" s="109">
        <f t="shared" si="223"/>
        <v>0</v>
      </c>
      <c r="S2013" s="425"/>
    </row>
    <row r="2014" spans="1:19" x14ac:dyDescent="0.3">
      <c r="A2014" s="421"/>
      <c r="B2014" s="424"/>
      <c r="C2014" s="421"/>
      <c r="D2014" s="421"/>
      <c r="E2014" s="421"/>
      <c r="F2014" s="421"/>
      <c r="G2014" s="421"/>
      <c r="H2014" s="421"/>
      <c r="I2014" s="220">
        <f>IF(B2014&gt;A_Stammdaten!$B$12,0,SUM(C2014,D2014,F2014,G2014)-SUM(E2014,H2014))</f>
        <v>0</v>
      </c>
      <c r="J2014" s="109">
        <f>IF(B2014&gt;2020,HLOOKUP(A_Stammdaten!$B$12,$L$4:$R$2504,ROW(B2014)-3,FALSE)+IF(OR(B2014=0,A_Stammdaten!$B$12&lt;B2014),0,I2014*1/20),0)</f>
        <v>0</v>
      </c>
      <c r="K2014" s="109">
        <f>IF(B2014&gt;2020,HLOOKUP(A_Stammdaten!$B$12,$L$4:$R$2504,ROW(B2014)-3,FALSE),0)</f>
        <v>0</v>
      </c>
      <c r="L2014" s="109">
        <f t="shared" si="217"/>
        <v>0</v>
      </c>
      <c r="M2014" s="109">
        <f t="shared" si="218"/>
        <v>0</v>
      </c>
      <c r="N2014" s="109">
        <f t="shared" si="219"/>
        <v>0</v>
      </c>
      <c r="O2014" s="109">
        <f t="shared" si="220"/>
        <v>0</v>
      </c>
      <c r="P2014" s="109">
        <f t="shared" si="221"/>
        <v>0</v>
      </c>
      <c r="Q2014" s="109">
        <f t="shared" si="222"/>
        <v>0</v>
      </c>
      <c r="R2014" s="109">
        <f t="shared" si="223"/>
        <v>0</v>
      </c>
      <c r="S2014" s="425"/>
    </row>
    <row r="2015" spans="1:19" x14ac:dyDescent="0.3">
      <c r="A2015" s="421"/>
      <c r="B2015" s="424"/>
      <c r="C2015" s="421"/>
      <c r="D2015" s="421"/>
      <c r="E2015" s="421"/>
      <c r="F2015" s="421"/>
      <c r="G2015" s="421"/>
      <c r="H2015" s="421"/>
      <c r="I2015" s="220">
        <f>IF(B2015&gt;A_Stammdaten!$B$12,0,SUM(C2015,D2015,F2015,G2015)-SUM(E2015,H2015))</f>
        <v>0</v>
      </c>
      <c r="J2015" s="109">
        <f>IF(B2015&gt;2020,HLOOKUP(A_Stammdaten!$B$12,$L$4:$R$2504,ROW(B2015)-3,FALSE)+IF(OR(B2015=0,A_Stammdaten!$B$12&lt;B2015),0,I2015*1/20),0)</f>
        <v>0</v>
      </c>
      <c r="K2015" s="109">
        <f>IF(B2015&gt;2020,HLOOKUP(A_Stammdaten!$B$12,$L$4:$R$2504,ROW(B2015)-3,FALSE),0)</f>
        <v>0</v>
      </c>
      <c r="L2015" s="109">
        <f t="shared" si="217"/>
        <v>0</v>
      </c>
      <c r="M2015" s="109">
        <f t="shared" si="218"/>
        <v>0</v>
      </c>
      <c r="N2015" s="109">
        <f t="shared" si="219"/>
        <v>0</v>
      </c>
      <c r="O2015" s="109">
        <f t="shared" si="220"/>
        <v>0</v>
      </c>
      <c r="P2015" s="109">
        <f t="shared" si="221"/>
        <v>0</v>
      </c>
      <c r="Q2015" s="109">
        <f t="shared" si="222"/>
        <v>0</v>
      </c>
      <c r="R2015" s="109">
        <f t="shared" si="223"/>
        <v>0</v>
      </c>
      <c r="S2015" s="425"/>
    </row>
    <row r="2016" spans="1:19" x14ac:dyDescent="0.3">
      <c r="A2016" s="421"/>
      <c r="B2016" s="424"/>
      <c r="C2016" s="421"/>
      <c r="D2016" s="421"/>
      <c r="E2016" s="421"/>
      <c r="F2016" s="421"/>
      <c r="G2016" s="421"/>
      <c r="H2016" s="421"/>
      <c r="I2016" s="220">
        <f>IF(B2016&gt;A_Stammdaten!$B$12,0,SUM(C2016,D2016,F2016,G2016)-SUM(E2016,H2016))</f>
        <v>0</v>
      </c>
      <c r="J2016" s="109">
        <f>IF(B2016&gt;2020,HLOOKUP(A_Stammdaten!$B$12,$L$4:$R$2504,ROW(B2016)-3,FALSE)+IF(OR(B2016=0,A_Stammdaten!$B$12&lt;B2016),0,I2016*1/20),0)</f>
        <v>0</v>
      </c>
      <c r="K2016" s="109">
        <f>IF(B2016&gt;2020,HLOOKUP(A_Stammdaten!$B$12,$L$4:$R$2504,ROW(B2016)-3,FALSE),0)</f>
        <v>0</v>
      </c>
      <c r="L2016" s="109">
        <f t="shared" si="217"/>
        <v>0</v>
      </c>
      <c r="M2016" s="109">
        <f t="shared" si="218"/>
        <v>0</v>
      </c>
      <c r="N2016" s="109">
        <f t="shared" si="219"/>
        <v>0</v>
      </c>
      <c r="O2016" s="109">
        <f t="shared" si="220"/>
        <v>0</v>
      </c>
      <c r="P2016" s="109">
        <f t="shared" si="221"/>
        <v>0</v>
      </c>
      <c r="Q2016" s="109">
        <f t="shared" si="222"/>
        <v>0</v>
      </c>
      <c r="R2016" s="109">
        <f t="shared" si="223"/>
        <v>0</v>
      </c>
      <c r="S2016" s="425"/>
    </row>
    <row r="2017" spans="1:19" x14ac:dyDescent="0.3">
      <c r="A2017" s="421"/>
      <c r="B2017" s="424"/>
      <c r="C2017" s="421"/>
      <c r="D2017" s="421"/>
      <c r="E2017" s="421"/>
      <c r="F2017" s="421"/>
      <c r="G2017" s="421"/>
      <c r="H2017" s="421"/>
      <c r="I2017" s="220">
        <f>IF(B2017&gt;A_Stammdaten!$B$12,0,SUM(C2017,D2017,F2017,G2017)-SUM(E2017,H2017))</f>
        <v>0</v>
      </c>
      <c r="J2017" s="109">
        <f>IF(B2017&gt;2020,HLOOKUP(A_Stammdaten!$B$12,$L$4:$R$2504,ROW(B2017)-3,FALSE)+IF(OR(B2017=0,A_Stammdaten!$B$12&lt;B2017),0,I2017*1/20),0)</f>
        <v>0</v>
      </c>
      <c r="K2017" s="109">
        <f>IF(B2017&gt;2020,HLOOKUP(A_Stammdaten!$B$12,$L$4:$R$2504,ROW(B2017)-3,FALSE),0)</f>
        <v>0</v>
      </c>
      <c r="L2017" s="109">
        <f t="shared" si="217"/>
        <v>0</v>
      </c>
      <c r="M2017" s="109">
        <f t="shared" si="218"/>
        <v>0</v>
      </c>
      <c r="N2017" s="109">
        <f t="shared" si="219"/>
        <v>0</v>
      </c>
      <c r="O2017" s="109">
        <f t="shared" si="220"/>
        <v>0</v>
      </c>
      <c r="P2017" s="109">
        <f t="shared" si="221"/>
        <v>0</v>
      </c>
      <c r="Q2017" s="109">
        <f t="shared" si="222"/>
        <v>0</v>
      </c>
      <c r="R2017" s="109">
        <f t="shared" si="223"/>
        <v>0</v>
      </c>
      <c r="S2017" s="425"/>
    </row>
    <row r="2018" spans="1:19" x14ac:dyDescent="0.3">
      <c r="A2018" s="421"/>
      <c r="B2018" s="424"/>
      <c r="C2018" s="421"/>
      <c r="D2018" s="421"/>
      <c r="E2018" s="421"/>
      <c r="F2018" s="421"/>
      <c r="G2018" s="421"/>
      <c r="H2018" s="421"/>
      <c r="I2018" s="220">
        <f>IF(B2018&gt;A_Stammdaten!$B$12,0,SUM(C2018,D2018,F2018,G2018)-SUM(E2018,H2018))</f>
        <v>0</v>
      </c>
      <c r="J2018" s="109">
        <f>IF(B2018&gt;2020,HLOOKUP(A_Stammdaten!$B$12,$L$4:$R$2504,ROW(B2018)-3,FALSE)+IF(OR(B2018=0,A_Stammdaten!$B$12&lt;B2018),0,I2018*1/20),0)</f>
        <v>0</v>
      </c>
      <c r="K2018" s="109">
        <f>IF(B2018&gt;2020,HLOOKUP(A_Stammdaten!$B$12,$L$4:$R$2504,ROW(B2018)-3,FALSE),0)</f>
        <v>0</v>
      </c>
      <c r="L2018" s="109">
        <f t="shared" si="217"/>
        <v>0</v>
      </c>
      <c r="M2018" s="109">
        <f t="shared" si="218"/>
        <v>0</v>
      </c>
      <c r="N2018" s="109">
        <f t="shared" si="219"/>
        <v>0</v>
      </c>
      <c r="O2018" s="109">
        <f t="shared" si="220"/>
        <v>0</v>
      </c>
      <c r="P2018" s="109">
        <f t="shared" si="221"/>
        <v>0</v>
      </c>
      <c r="Q2018" s="109">
        <f t="shared" si="222"/>
        <v>0</v>
      </c>
      <c r="R2018" s="109">
        <f t="shared" si="223"/>
        <v>0</v>
      </c>
      <c r="S2018" s="425"/>
    </row>
    <row r="2019" spans="1:19" x14ac:dyDescent="0.3">
      <c r="A2019" s="421"/>
      <c r="B2019" s="424"/>
      <c r="C2019" s="421"/>
      <c r="D2019" s="421"/>
      <c r="E2019" s="421"/>
      <c r="F2019" s="421"/>
      <c r="G2019" s="421"/>
      <c r="H2019" s="421"/>
      <c r="I2019" s="220">
        <f>IF(B2019&gt;A_Stammdaten!$B$12,0,SUM(C2019,D2019,F2019,G2019)-SUM(E2019,H2019))</f>
        <v>0</v>
      </c>
      <c r="J2019" s="109">
        <f>IF(B2019&gt;2020,HLOOKUP(A_Stammdaten!$B$12,$L$4:$R$2504,ROW(B2019)-3,FALSE)+IF(OR(B2019=0,A_Stammdaten!$B$12&lt;B2019),0,I2019*1/20),0)</f>
        <v>0</v>
      </c>
      <c r="K2019" s="109">
        <f>IF(B2019&gt;2020,HLOOKUP(A_Stammdaten!$B$12,$L$4:$R$2504,ROW(B2019)-3,FALSE),0)</f>
        <v>0</v>
      </c>
      <c r="L2019" s="109">
        <f t="shared" si="217"/>
        <v>0</v>
      </c>
      <c r="M2019" s="109">
        <f t="shared" si="218"/>
        <v>0</v>
      </c>
      <c r="N2019" s="109">
        <f t="shared" si="219"/>
        <v>0</v>
      </c>
      <c r="O2019" s="109">
        <f t="shared" si="220"/>
        <v>0</v>
      </c>
      <c r="P2019" s="109">
        <f t="shared" si="221"/>
        <v>0</v>
      </c>
      <c r="Q2019" s="109">
        <f t="shared" si="222"/>
        <v>0</v>
      </c>
      <c r="R2019" s="109">
        <f t="shared" si="223"/>
        <v>0</v>
      </c>
      <c r="S2019" s="425"/>
    </row>
    <row r="2020" spans="1:19" x14ac:dyDescent="0.3">
      <c r="A2020" s="421"/>
      <c r="B2020" s="424"/>
      <c r="C2020" s="421"/>
      <c r="D2020" s="421"/>
      <c r="E2020" s="421"/>
      <c r="F2020" s="421"/>
      <c r="G2020" s="421"/>
      <c r="H2020" s="421"/>
      <c r="I2020" s="220">
        <f>IF(B2020&gt;A_Stammdaten!$B$12,0,SUM(C2020,D2020,F2020,G2020)-SUM(E2020,H2020))</f>
        <v>0</v>
      </c>
      <c r="J2020" s="109">
        <f>IF(B2020&gt;2020,HLOOKUP(A_Stammdaten!$B$12,$L$4:$R$2504,ROW(B2020)-3,FALSE)+IF(OR(B2020=0,A_Stammdaten!$B$12&lt;B2020),0,I2020*1/20),0)</f>
        <v>0</v>
      </c>
      <c r="K2020" s="109">
        <f>IF(B2020&gt;2020,HLOOKUP(A_Stammdaten!$B$12,$L$4:$R$2504,ROW(B2020)-3,FALSE),0)</f>
        <v>0</v>
      </c>
      <c r="L2020" s="109">
        <f t="shared" si="217"/>
        <v>0</v>
      </c>
      <c r="M2020" s="109">
        <f t="shared" si="218"/>
        <v>0</v>
      </c>
      <c r="N2020" s="109">
        <f t="shared" si="219"/>
        <v>0</v>
      </c>
      <c r="O2020" s="109">
        <f t="shared" si="220"/>
        <v>0</v>
      </c>
      <c r="P2020" s="109">
        <f t="shared" si="221"/>
        <v>0</v>
      </c>
      <c r="Q2020" s="109">
        <f t="shared" si="222"/>
        <v>0</v>
      </c>
      <c r="R2020" s="109">
        <f t="shared" si="223"/>
        <v>0</v>
      </c>
      <c r="S2020" s="425"/>
    </row>
    <row r="2021" spans="1:19" x14ac:dyDescent="0.3">
      <c r="A2021" s="421"/>
      <c r="B2021" s="424"/>
      <c r="C2021" s="421"/>
      <c r="D2021" s="421"/>
      <c r="E2021" s="421"/>
      <c r="F2021" s="421"/>
      <c r="G2021" s="421"/>
      <c r="H2021" s="421"/>
      <c r="I2021" s="220">
        <f>IF(B2021&gt;A_Stammdaten!$B$12,0,SUM(C2021,D2021,F2021,G2021)-SUM(E2021,H2021))</f>
        <v>0</v>
      </c>
      <c r="J2021" s="109">
        <f>IF(B2021&gt;2020,HLOOKUP(A_Stammdaten!$B$12,$L$4:$R$2504,ROW(B2021)-3,FALSE)+IF(OR(B2021=0,A_Stammdaten!$B$12&lt;B2021),0,I2021*1/20),0)</f>
        <v>0</v>
      </c>
      <c r="K2021" s="109">
        <f>IF(B2021&gt;2020,HLOOKUP(A_Stammdaten!$B$12,$L$4:$R$2504,ROW(B2021)-3,FALSE),0)</f>
        <v>0</v>
      </c>
      <c r="L2021" s="109">
        <f t="shared" si="217"/>
        <v>0</v>
      </c>
      <c r="M2021" s="109">
        <f t="shared" si="218"/>
        <v>0</v>
      </c>
      <c r="N2021" s="109">
        <f t="shared" si="219"/>
        <v>0</v>
      </c>
      <c r="O2021" s="109">
        <f t="shared" si="220"/>
        <v>0</v>
      </c>
      <c r="P2021" s="109">
        <f t="shared" si="221"/>
        <v>0</v>
      </c>
      <c r="Q2021" s="109">
        <f t="shared" si="222"/>
        <v>0</v>
      </c>
      <c r="R2021" s="109">
        <f t="shared" si="223"/>
        <v>0</v>
      </c>
      <c r="S2021" s="425"/>
    </row>
    <row r="2022" spans="1:19" x14ac:dyDescent="0.3">
      <c r="A2022" s="421"/>
      <c r="B2022" s="424"/>
      <c r="C2022" s="421"/>
      <c r="D2022" s="421"/>
      <c r="E2022" s="421"/>
      <c r="F2022" s="421"/>
      <c r="G2022" s="421"/>
      <c r="H2022" s="421"/>
      <c r="I2022" s="220">
        <f>IF(B2022&gt;A_Stammdaten!$B$12,0,SUM(C2022,D2022,F2022,G2022)-SUM(E2022,H2022))</f>
        <v>0</v>
      </c>
      <c r="J2022" s="109">
        <f>IF(B2022&gt;2020,HLOOKUP(A_Stammdaten!$B$12,$L$4:$R$2504,ROW(B2022)-3,FALSE)+IF(OR(B2022=0,A_Stammdaten!$B$12&lt;B2022),0,I2022*1/20),0)</f>
        <v>0</v>
      </c>
      <c r="K2022" s="109">
        <f>IF(B2022&gt;2020,HLOOKUP(A_Stammdaten!$B$12,$L$4:$R$2504,ROW(B2022)-3,FALSE),0)</f>
        <v>0</v>
      </c>
      <c r="L2022" s="109">
        <f t="shared" si="217"/>
        <v>0</v>
      </c>
      <c r="M2022" s="109">
        <f t="shared" si="218"/>
        <v>0</v>
      </c>
      <c r="N2022" s="109">
        <f t="shared" si="219"/>
        <v>0</v>
      </c>
      <c r="O2022" s="109">
        <f t="shared" si="220"/>
        <v>0</v>
      </c>
      <c r="P2022" s="109">
        <f t="shared" si="221"/>
        <v>0</v>
      </c>
      <c r="Q2022" s="109">
        <f t="shared" si="222"/>
        <v>0</v>
      </c>
      <c r="R2022" s="109">
        <f t="shared" si="223"/>
        <v>0</v>
      </c>
      <c r="S2022" s="425"/>
    </row>
    <row r="2023" spans="1:19" x14ac:dyDescent="0.3">
      <c r="A2023" s="421"/>
      <c r="B2023" s="424"/>
      <c r="C2023" s="421"/>
      <c r="D2023" s="421"/>
      <c r="E2023" s="421"/>
      <c r="F2023" s="421"/>
      <c r="G2023" s="421"/>
      <c r="H2023" s="421"/>
      <c r="I2023" s="220">
        <f>IF(B2023&gt;A_Stammdaten!$B$12,0,SUM(C2023,D2023,F2023,G2023)-SUM(E2023,H2023))</f>
        <v>0</v>
      </c>
      <c r="J2023" s="109">
        <f>IF(B2023&gt;2020,HLOOKUP(A_Stammdaten!$B$12,$L$4:$R$2504,ROW(B2023)-3,FALSE)+IF(OR(B2023=0,A_Stammdaten!$B$12&lt;B2023),0,I2023*1/20),0)</f>
        <v>0</v>
      </c>
      <c r="K2023" s="109">
        <f>IF(B2023&gt;2020,HLOOKUP(A_Stammdaten!$B$12,$L$4:$R$2504,ROW(B2023)-3,FALSE),0)</f>
        <v>0</v>
      </c>
      <c r="L2023" s="109">
        <f t="shared" si="217"/>
        <v>0</v>
      </c>
      <c r="M2023" s="109">
        <f t="shared" si="218"/>
        <v>0</v>
      </c>
      <c r="N2023" s="109">
        <f t="shared" si="219"/>
        <v>0</v>
      </c>
      <c r="O2023" s="109">
        <f t="shared" si="220"/>
        <v>0</v>
      </c>
      <c r="P2023" s="109">
        <f t="shared" si="221"/>
        <v>0</v>
      </c>
      <c r="Q2023" s="109">
        <f t="shared" si="222"/>
        <v>0</v>
      </c>
      <c r="R2023" s="109">
        <f t="shared" si="223"/>
        <v>0</v>
      </c>
      <c r="S2023" s="425"/>
    </row>
    <row r="2024" spans="1:19" x14ac:dyDescent="0.3">
      <c r="A2024" s="421"/>
      <c r="B2024" s="424"/>
      <c r="C2024" s="421"/>
      <c r="D2024" s="421"/>
      <c r="E2024" s="421"/>
      <c r="F2024" s="421"/>
      <c r="G2024" s="421"/>
      <c r="H2024" s="421"/>
      <c r="I2024" s="220">
        <f>IF(B2024&gt;A_Stammdaten!$B$12,0,SUM(C2024,D2024,F2024,G2024)-SUM(E2024,H2024))</f>
        <v>0</v>
      </c>
      <c r="J2024" s="109">
        <f>IF(B2024&gt;2020,HLOOKUP(A_Stammdaten!$B$12,$L$4:$R$2504,ROW(B2024)-3,FALSE)+IF(OR(B2024=0,A_Stammdaten!$B$12&lt;B2024),0,I2024*1/20),0)</f>
        <v>0</v>
      </c>
      <c r="K2024" s="109">
        <f>IF(B2024&gt;2020,HLOOKUP(A_Stammdaten!$B$12,$L$4:$R$2504,ROW(B2024)-3,FALSE),0)</f>
        <v>0</v>
      </c>
      <c r="L2024" s="109">
        <f t="shared" si="217"/>
        <v>0</v>
      </c>
      <c r="M2024" s="109">
        <f t="shared" si="218"/>
        <v>0</v>
      </c>
      <c r="N2024" s="109">
        <f t="shared" si="219"/>
        <v>0</v>
      </c>
      <c r="O2024" s="109">
        <f t="shared" si="220"/>
        <v>0</v>
      </c>
      <c r="P2024" s="109">
        <f t="shared" si="221"/>
        <v>0</v>
      </c>
      <c r="Q2024" s="109">
        <f t="shared" si="222"/>
        <v>0</v>
      </c>
      <c r="R2024" s="109">
        <f t="shared" si="223"/>
        <v>0</v>
      </c>
      <c r="S2024" s="425"/>
    </row>
    <row r="2025" spans="1:19" x14ac:dyDescent="0.3">
      <c r="A2025" s="421"/>
      <c r="B2025" s="424"/>
      <c r="C2025" s="421"/>
      <c r="D2025" s="421"/>
      <c r="E2025" s="421"/>
      <c r="F2025" s="421"/>
      <c r="G2025" s="421"/>
      <c r="H2025" s="421"/>
      <c r="I2025" s="220">
        <f>IF(B2025&gt;A_Stammdaten!$B$12,0,SUM(C2025,D2025,F2025,G2025)-SUM(E2025,H2025))</f>
        <v>0</v>
      </c>
      <c r="J2025" s="109">
        <f>IF(B2025&gt;2020,HLOOKUP(A_Stammdaten!$B$12,$L$4:$R$2504,ROW(B2025)-3,FALSE)+IF(OR(B2025=0,A_Stammdaten!$B$12&lt;B2025),0,I2025*1/20),0)</f>
        <v>0</v>
      </c>
      <c r="K2025" s="109">
        <f>IF(B2025&gt;2020,HLOOKUP(A_Stammdaten!$B$12,$L$4:$R$2504,ROW(B2025)-3,FALSE),0)</f>
        <v>0</v>
      </c>
      <c r="L2025" s="109">
        <f t="shared" si="217"/>
        <v>0</v>
      </c>
      <c r="M2025" s="109">
        <f t="shared" si="218"/>
        <v>0</v>
      </c>
      <c r="N2025" s="109">
        <f t="shared" si="219"/>
        <v>0</v>
      </c>
      <c r="O2025" s="109">
        <f t="shared" si="220"/>
        <v>0</v>
      </c>
      <c r="P2025" s="109">
        <f t="shared" si="221"/>
        <v>0</v>
      </c>
      <c r="Q2025" s="109">
        <f t="shared" si="222"/>
        <v>0</v>
      </c>
      <c r="R2025" s="109">
        <f t="shared" si="223"/>
        <v>0</v>
      </c>
      <c r="S2025" s="425"/>
    </row>
    <row r="2026" spans="1:19" x14ac:dyDescent="0.3">
      <c r="A2026" s="421"/>
      <c r="B2026" s="424"/>
      <c r="C2026" s="421"/>
      <c r="D2026" s="421"/>
      <c r="E2026" s="421"/>
      <c r="F2026" s="421"/>
      <c r="G2026" s="421"/>
      <c r="H2026" s="421"/>
      <c r="I2026" s="220">
        <f>IF(B2026&gt;A_Stammdaten!$B$12,0,SUM(C2026,D2026,F2026,G2026)-SUM(E2026,H2026))</f>
        <v>0</v>
      </c>
      <c r="J2026" s="109">
        <f>IF(B2026&gt;2020,HLOOKUP(A_Stammdaten!$B$12,$L$4:$R$2504,ROW(B2026)-3,FALSE)+IF(OR(B2026=0,A_Stammdaten!$B$12&lt;B2026),0,I2026*1/20),0)</f>
        <v>0</v>
      </c>
      <c r="K2026" s="109">
        <f>IF(B2026&gt;2020,HLOOKUP(A_Stammdaten!$B$12,$L$4:$R$2504,ROW(B2026)-3,FALSE),0)</f>
        <v>0</v>
      </c>
      <c r="L2026" s="109">
        <f t="shared" si="217"/>
        <v>0</v>
      </c>
      <c r="M2026" s="109">
        <f t="shared" si="218"/>
        <v>0</v>
      </c>
      <c r="N2026" s="109">
        <f t="shared" si="219"/>
        <v>0</v>
      </c>
      <c r="O2026" s="109">
        <f t="shared" si="220"/>
        <v>0</v>
      </c>
      <c r="P2026" s="109">
        <f t="shared" si="221"/>
        <v>0</v>
      </c>
      <c r="Q2026" s="109">
        <f t="shared" si="222"/>
        <v>0</v>
      </c>
      <c r="R2026" s="109">
        <f t="shared" si="223"/>
        <v>0</v>
      </c>
      <c r="S2026" s="425"/>
    </row>
    <row r="2027" spans="1:19" x14ac:dyDescent="0.3">
      <c r="A2027" s="421"/>
      <c r="B2027" s="424"/>
      <c r="C2027" s="421"/>
      <c r="D2027" s="421"/>
      <c r="E2027" s="421"/>
      <c r="F2027" s="421"/>
      <c r="G2027" s="421"/>
      <c r="H2027" s="421"/>
      <c r="I2027" s="220">
        <f>IF(B2027&gt;A_Stammdaten!$B$12,0,SUM(C2027,D2027,F2027,G2027)-SUM(E2027,H2027))</f>
        <v>0</v>
      </c>
      <c r="J2027" s="109">
        <f>IF(B2027&gt;2020,HLOOKUP(A_Stammdaten!$B$12,$L$4:$R$2504,ROW(B2027)-3,FALSE)+IF(OR(B2027=0,A_Stammdaten!$B$12&lt;B2027),0,I2027*1/20),0)</f>
        <v>0</v>
      </c>
      <c r="K2027" s="109">
        <f>IF(B2027&gt;2020,HLOOKUP(A_Stammdaten!$B$12,$L$4:$R$2504,ROW(B2027)-3,FALSE),0)</f>
        <v>0</v>
      </c>
      <c r="L2027" s="109">
        <f t="shared" si="217"/>
        <v>0</v>
      </c>
      <c r="M2027" s="109">
        <f t="shared" si="218"/>
        <v>0</v>
      </c>
      <c r="N2027" s="109">
        <f t="shared" si="219"/>
        <v>0</v>
      </c>
      <c r="O2027" s="109">
        <f t="shared" si="220"/>
        <v>0</v>
      </c>
      <c r="P2027" s="109">
        <f t="shared" si="221"/>
        <v>0</v>
      </c>
      <c r="Q2027" s="109">
        <f t="shared" si="222"/>
        <v>0</v>
      </c>
      <c r="R2027" s="109">
        <f t="shared" si="223"/>
        <v>0</v>
      </c>
      <c r="S2027" s="425"/>
    </row>
    <row r="2028" spans="1:19" x14ac:dyDescent="0.3">
      <c r="A2028" s="421"/>
      <c r="B2028" s="424"/>
      <c r="C2028" s="421"/>
      <c r="D2028" s="421"/>
      <c r="E2028" s="421"/>
      <c r="F2028" s="421"/>
      <c r="G2028" s="421"/>
      <c r="H2028" s="421"/>
      <c r="I2028" s="220">
        <f>IF(B2028&gt;A_Stammdaten!$B$12,0,SUM(C2028,D2028,F2028,G2028)-SUM(E2028,H2028))</f>
        <v>0</v>
      </c>
      <c r="J2028" s="109">
        <f>IF(B2028&gt;2020,HLOOKUP(A_Stammdaten!$B$12,$L$4:$R$2504,ROW(B2028)-3,FALSE)+IF(OR(B2028=0,A_Stammdaten!$B$12&lt;B2028),0,I2028*1/20),0)</f>
        <v>0</v>
      </c>
      <c r="K2028" s="109">
        <f>IF(B2028&gt;2020,HLOOKUP(A_Stammdaten!$B$12,$L$4:$R$2504,ROW(B2028)-3,FALSE),0)</f>
        <v>0</v>
      </c>
      <c r="L2028" s="109">
        <f t="shared" si="217"/>
        <v>0</v>
      </c>
      <c r="M2028" s="109">
        <f t="shared" si="218"/>
        <v>0</v>
      </c>
      <c r="N2028" s="109">
        <f t="shared" si="219"/>
        <v>0</v>
      </c>
      <c r="O2028" s="109">
        <f t="shared" si="220"/>
        <v>0</v>
      </c>
      <c r="P2028" s="109">
        <f t="shared" si="221"/>
        <v>0</v>
      </c>
      <c r="Q2028" s="109">
        <f t="shared" si="222"/>
        <v>0</v>
      </c>
      <c r="R2028" s="109">
        <f t="shared" si="223"/>
        <v>0</v>
      </c>
      <c r="S2028" s="425"/>
    </row>
    <row r="2029" spans="1:19" x14ac:dyDescent="0.3">
      <c r="A2029" s="421"/>
      <c r="B2029" s="424"/>
      <c r="C2029" s="421"/>
      <c r="D2029" s="421"/>
      <c r="E2029" s="421"/>
      <c r="F2029" s="421"/>
      <c r="G2029" s="421"/>
      <c r="H2029" s="421"/>
      <c r="I2029" s="220">
        <f>IF(B2029&gt;A_Stammdaten!$B$12,0,SUM(C2029,D2029,F2029,G2029)-SUM(E2029,H2029))</f>
        <v>0</v>
      </c>
      <c r="J2029" s="109">
        <f>IF(B2029&gt;2020,HLOOKUP(A_Stammdaten!$B$12,$L$4:$R$2504,ROW(B2029)-3,FALSE)+IF(OR(B2029=0,A_Stammdaten!$B$12&lt;B2029),0,I2029*1/20),0)</f>
        <v>0</v>
      </c>
      <c r="K2029" s="109">
        <f>IF(B2029&gt;2020,HLOOKUP(A_Stammdaten!$B$12,$L$4:$R$2504,ROW(B2029)-3,FALSE),0)</f>
        <v>0</v>
      </c>
      <c r="L2029" s="109">
        <f t="shared" si="217"/>
        <v>0</v>
      </c>
      <c r="M2029" s="109">
        <f t="shared" si="218"/>
        <v>0</v>
      </c>
      <c r="N2029" s="109">
        <f t="shared" si="219"/>
        <v>0</v>
      </c>
      <c r="O2029" s="109">
        <f t="shared" si="220"/>
        <v>0</v>
      </c>
      <c r="P2029" s="109">
        <f t="shared" si="221"/>
        <v>0</v>
      </c>
      <c r="Q2029" s="109">
        <f t="shared" si="222"/>
        <v>0</v>
      </c>
      <c r="R2029" s="109">
        <f t="shared" si="223"/>
        <v>0</v>
      </c>
      <c r="S2029" s="425"/>
    </row>
    <row r="2030" spans="1:19" x14ac:dyDescent="0.3">
      <c r="A2030" s="421"/>
      <c r="B2030" s="424"/>
      <c r="C2030" s="421"/>
      <c r="D2030" s="421"/>
      <c r="E2030" s="421"/>
      <c r="F2030" s="421"/>
      <c r="G2030" s="421"/>
      <c r="H2030" s="421"/>
      <c r="I2030" s="220">
        <f>IF(B2030&gt;A_Stammdaten!$B$12,0,SUM(C2030,D2030,F2030,G2030)-SUM(E2030,H2030))</f>
        <v>0</v>
      </c>
      <c r="J2030" s="109">
        <f>IF(B2030&gt;2020,HLOOKUP(A_Stammdaten!$B$12,$L$4:$R$2504,ROW(B2030)-3,FALSE)+IF(OR(B2030=0,A_Stammdaten!$B$12&lt;B2030),0,I2030*1/20),0)</f>
        <v>0</v>
      </c>
      <c r="K2030" s="109">
        <f>IF(B2030&gt;2020,HLOOKUP(A_Stammdaten!$B$12,$L$4:$R$2504,ROW(B2030)-3,FALSE),0)</f>
        <v>0</v>
      </c>
      <c r="L2030" s="109">
        <f t="shared" si="217"/>
        <v>0</v>
      </c>
      <c r="M2030" s="109">
        <f t="shared" si="218"/>
        <v>0</v>
      </c>
      <c r="N2030" s="109">
        <f t="shared" si="219"/>
        <v>0</v>
      </c>
      <c r="O2030" s="109">
        <f t="shared" si="220"/>
        <v>0</v>
      </c>
      <c r="P2030" s="109">
        <f t="shared" si="221"/>
        <v>0</v>
      </c>
      <c r="Q2030" s="109">
        <f t="shared" si="222"/>
        <v>0</v>
      </c>
      <c r="R2030" s="109">
        <f t="shared" si="223"/>
        <v>0</v>
      </c>
      <c r="S2030" s="425"/>
    </row>
    <row r="2031" spans="1:19" x14ac:dyDescent="0.3">
      <c r="A2031" s="421"/>
      <c r="B2031" s="424"/>
      <c r="C2031" s="421"/>
      <c r="D2031" s="421"/>
      <c r="E2031" s="421"/>
      <c r="F2031" s="421"/>
      <c r="G2031" s="421"/>
      <c r="H2031" s="421"/>
      <c r="I2031" s="220">
        <f>IF(B2031&gt;A_Stammdaten!$B$12,0,SUM(C2031,D2031,F2031,G2031)-SUM(E2031,H2031))</f>
        <v>0</v>
      </c>
      <c r="J2031" s="109">
        <f>IF(B2031&gt;2020,HLOOKUP(A_Stammdaten!$B$12,$L$4:$R$2504,ROW(B2031)-3,FALSE)+IF(OR(B2031=0,A_Stammdaten!$B$12&lt;B2031),0,I2031*1/20),0)</f>
        <v>0</v>
      </c>
      <c r="K2031" s="109">
        <f>IF(B2031&gt;2020,HLOOKUP(A_Stammdaten!$B$12,$L$4:$R$2504,ROW(B2031)-3,FALSE),0)</f>
        <v>0</v>
      </c>
      <c r="L2031" s="109">
        <f t="shared" si="217"/>
        <v>0</v>
      </c>
      <c r="M2031" s="109">
        <f t="shared" si="218"/>
        <v>0</v>
      </c>
      <c r="N2031" s="109">
        <f t="shared" si="219"/>
        <v>0</v>
      </c>
      <c r="O2031" s="109">
        <f t="shared" si="220"/>
        <v>0</v>
      </c>
      <c r="P2031" s="109">
        <f t="shared" si="221"/>
        <v>0</v>
      </c>
      <c r="Q2031" s="109">
        <f t="shared" si="222"/>
        <v>0</v>
      </c>
      <c r="R2031" s="109">
        <f t="shared" si="223"/>
        <v>0</v>
      </c>
      <c r="S2031" s="425"/>
    </row>
    <row r="2032" spans="1:19" x14ac:dyDescent="0.3">
      <c r="A2032" s="421"/>
      <c r="B2032" s="424"/>
      <c r="C2032" s="421"/>
      <c r="D2032" s="421"/>
      <c r="E2032" s="421"/>
      <c r="F2032" s="421"/>
      <c r="G2032" s="421"/>
      <c r="H2032" s="421"/>
      <c r="I2032" s="220">
        <f>IF(B2032&gt;A_Stammdaten!$B$12,0,SUM(C2032,D2032,F2032,G2032)-SUM(E2032,H2032))</f>
        <v>0</v>
      </c>
      <c r="J2032" s="109">
        <f>IF(B2032&gt;2020,HLOOKUP(A_Stammdaten!$B$12,$L$4:$R$2504,ROW(B2032)-3,FALSE)+IF(OR(B2032=0,A_Stammdaten!$B$12&lt;B2032),0,I2032*1/20),0)</f>
        <v>0</v>
      </c>
      <c r="K2032" s="109">
        <f>IF(B2032&gt;2020,HLOOKUP(A_Stammdaten!$B$12,$L$4:$R$2504,ROW(B2032)-3,FALSE),0)</f>
        <v>0</v>
      </c>
      <c r="L2032" s="109">
        <f t="shared" si="217"/>
        <v>0</v>
      </c>
      <c r="M2032" s="109">
        <f t="shared" si="218"/>
        <v>0</v>
      </c>
      <c r="N2032" s="109">
        <f t="shared" si="219"/>
        <v>0</v>
      </c>
      <c r="O2032" s="109">
        <f t="shared" si="220"/>
        <v>0</v>
      </c>
      <c r="P2032" s="109">
        <f t="shared" si="221"/>
        <v>0</v>
      </c>
      <c r="Q2032" s="109">
        <f t="shared" si="222"/>
        <v>0</v>
      </c>
      <c r="R2032" s="109">
        <f t="shared" si="223"/>
        <v>0</v>
      </c>
      <c r="S2032" s="425"/>
    </row>
    <row r="2033" spans="1:19" x14ac:dyDescent="0.3">
      <c r="A2033" s="421"/>
      <c r="B2033" s="424"/>
      <c r="C2033" s="421"/>
      <c r="D2033" s="421"/>
      <c r="E2033" s="421"/>
      <c r="F2033" s="421"/>
      <c r="G2033" s="421"/>
      <c r="H2033" s="421"/>
      <c r="I2033" s="220">
        <f>IF(B2033&gt;A_Stammdaten!$B$12,0,SUM(C2033,D2033,F2033,G2033)-SUM(E2033,H2033))</f>
        <v>0</v>
      </c>
      <c r="J2033" s="109">
        <f>IF(B2033&gt;2020,HLOOKUP(A_Stammdaten!$B$12,$L$4:$R$2504,ROW(B2033)-3,FALSE)+IF(OR(B2033=0,A_Stammdaten!$B$12&lt;B2033),0,I2033*1/20),0)</f>
        <v>0</v>
      </c>
      <c r="K2033" s="109">
        <f>IF(B2033&gt;2020,HLOOKUP(A_Stammdaten!$B$12,$L$4:$R$2504,ROW(B2033)-3,FALSE),0)</f>
        <v>0</v>
      </c>
      <c r="L2033" s="109">
        <f t="shared" si="217"/>
        <v>0</v>
      </c>
      <c r="M2033" s="109">
        <f t="shared" si="218"/>
        <v>0</v>
      </c>
      <c r="N2033" s="109">
        <f t="shared" si="219"/>
        <v>0</v>
      </c>
      <c r="O2033" s="109">
        <f t="shared" si="220"/>
        <v>0</v>
      </c>
      <c r="P2033" s="109">
        <f t="shared" si="221"/>
        <v>0</v>
      </c>
      <c r="Q2033" s="109">
        <f t="shared" si="222"/>
        <v>0</v>
      </c>
      <c r="R2033" s="109">
        <f t="shared" si="223"/>
        <v>0</v>
      </c>
      <c r="S2033" s="425"/>
    </row>
    <row r="2034" spans="1:19" x14ac:dyDescent="0.3">
      <c r="A2034" s="421"/>
      <c r="B2034" s="424"/>
      <c r="C2034" s="421"/>
      <c r="D2034" s="421"/>
      <c r="E2034" s="421"/>
      <c r="F2034" s="421"/>
      <c r="G2034" s="421"/>
      <c r="H2034" s="421"/>
      <c r="I2034" s="220">
        <f>IF(B2034&gt;A_Stammdaten!$B$12,0,SUM(C2034,D2034,F2034,G2034)-SUM(E2034,H2034))</f>
        <v>0</v>
      </c>
      <c r="J2034" s="109">
        <f>IF(B2034&gt;2020,HLOOKUP(A_Stammdaten!$B$12,$L$4:$R$2504,ROW(B2034)-3,FALSE)+IF(OR(B2034=0,A_Stammdaten!$B$12&lt;B2034),0,I2034*1/20),0)</f>
        <v>0</v>
      </c>
      <c r="K2034" s="109">
        <f>IF(B2034&gt;2020,HLOOKUP(A_Stammdaten!$B$12,$L$4:$R$2504,ROW(B2034)-3,FALSE),0)</f>
        <v>0</v>
      </c>
      <c r="L2034" s="109">
        <f t="shared" si="217"/>
        <v>0</v>
      </c>
      <c r="M2034" s="109">
        <f t="shared" si="218"/>
        <v>0</v>
      </c>
      <c r="N2034" s="109">
        <f t="shared" si="219"/>
        <v>0</v>
      </c>
      <c r="O2034" s="109">
        <f t="shared" si="220"/>
        <v>0</v>
      </c>
      <c r="P2034" s="109">
        <f t="shared" si="221"/>
        <v>0</v>
      </c>
      <c r="Q2034" s="109">
        <f t="shared" si="222"/>
        <v>0</v>
      </c>
      <c r="R2034" s="109">
        <f t="shared" si="223"/>
        <v>0</v>
      </c>
      <c r="S2034" s="425"/>
    </row>
    <row r="2035" spans="1:19" x14ac:dyDescent="0.3">
      <c r="A2035" s="421"/>
      <c r="B2035" s="424"/>
      <c r="C2035" s="421"/>
      <c r="D2035" s="421"/>
      <c r="E2035" s="421"/>
      <c r="F2035" s="421"/>
      <c r="G2035" s="421"/>
      <c r="H2035" s="421"/>
      <c r="I2035" s="220">
        <f>IF(B2035&gt;A_Stammdaten!$B$12,0,SUM(C2035,D2035,F2035,G2035)-SUM(E2035,H2035))</f>
        <v>0</v>
      </c>
      <c r="J2035" s="109">
        <f>IF(B2035&gt;2020,HLOOKUP(A_Stammdaten!$B$12,$L$4:$R$2504,ROW(B2035)-3,FALSE)+IF(OR(B2035=0,A_Stammdaten!$B$12&lt;B2035),0,I2035*1/20),0)</f>
        <v>0</v>
      </c>
      <c r="K2035" s="109">
        <f>IF(B2035&gt;2020,HLOOKUP(A_Stammdaten!$B$12,$L$4:$R$2504,ROW(B2035)-3,FALSE),0)</f>
        <v>0</v>
      </c>
      <c r="L2035" s="109">
        <f t="shared" si="217"/>
        <v>0</v>
      </c>
      <c r="M2035" s="109">
        <f t="shared" si="218"/>
        <v>0</v>
      </c>
      <c r="N2035" s="109">
        <f t="shared" si="219"/>
        <v>0</v>
      </c>
      <c r="O2035" s="109">
        <f t="shared" si="220"/>
        <v>0</v>
      </c>
      <c r="P2035" s="109">
        <f t="shared" si="221"/>
        <v>0</v>
      </c>
      <c r="Q2035" s="109">
        <f t="shared" si="222"/>
        <v>0</v>
      </c>
      <c r="R2035" s="109">
        <f t="shared" si="223"/>
        <v>0</v>
      </c>
      <c r="S2035" s="425"/>
    </row>
    <row r="2036" spans="1:19" x14ac:dyDescent="0.3">
      <c r="A2036" s="421"/>
      <c r="B2036" s="424"/>
      <c r="C2036" s="421"/>
      <c r="D2036" s="421"/>
      <c r="E2036" s="421"/>
      <c r="F2036" s="421"/>
      <c r="G2036" s="421"/>
      <c r="H2036" s="421"/>
      <c r="I2036" s="220">
        <f>IF(B2036&gt;A_Stammdaten!$B$12,0,SUM(C2036,D2036,F2036,G2036)-SUM(E2036,H2036))</f>
        <v>0</v>
      </c>
      <c r="J2036" s="109">
        <f>IF(B2036&gt;2020,HLOOKUP(A_Stammdaten!$B$12,$L$4:$R$2504,ROW(B2036)-3,FALSE)+IF(OR(B2036=0,A_Stammdaten!$B$12&lt;B2036),0,I2036*1/20),0)</f>
        <v>0</v>
      </c>
      <c r="K2036" s="109">
        <f>IF(B2036&gt;2020,HLOOKUP(A_Stammdaten!$B$12,$L$4:$R$2504,ROW(B2036)-3,FALSE),0)</f>
        <v>0</v>
      </c>
      <c r="L2036" s="109">
        <f t="shared" si="217"/>
        <v>0</v>
      </c>
      <c r="M2036" s="109">
        <f t="shared" si="218"/>
        <v>0</v>
      </c>
      <c r="N2036" s="109">
        <f t="shared" si="219"/>
        <v>0</v>
      </c>
      <c r="O2036" s="109">
        <f t="shared" si="220"/>
        <v>0</v>
      </c>
      <c r="P2036" s="109">
        <f t="shared" si="221"/>
        <v>0</v>
      </c>
      <c r="Q2036" s="109">
        <f t="shared" si="222"/>
        <v>0</v>
      </c>
      <c r="R2036" s="109">
        <f t="shared" si="223"/>
        <v>0</v>
      </c>
      <c r="S2036" s="425"/>
    </row>
    <row r="2037" spans="1:19" x14ac:dyDescent="0.3">
      <c r="A2037" s="421"/>
      <c r="B2037" s="424"/>
      <c r="C2037" s="421"/>
      <c r="D2037" s="421"/>
      <c r="E2037" s="421"/>
      <c r="F2037" s="421"/>
      <c r="G2037" s="421"/>
      <c r="H2037" s="421"/>
      <c r="I2037" s="220">
        <f>IF(B2037&gt;A_Stammdaten!$B$12,0,SUM(C2037,D2037,F2037,G2037)-SUM(E2037,H2037))</f>
        <v>0</v>
      </c>
      <c r="J2037" s="109">
        <f>IF(B2037&gt;2020,HLOOKUP(A_Stammdaten!$B$12,$L$4:$R$2504,ROW(B2037)-3,FALSE)+IF(OR(B2037=0,A_Stammdaten!$B$12&lt;B2037),0,I2037*1/20),0)</f>
        <v>0</v>
      </c>
      <c r="K2037" s="109">
        <f>IF(B2037&gt;2020,HLOOKUP(A_Stammdaten!$B$12,$L$4:$R$2504,ROW(B2037)-3,FALSE),0)</f>
        <v>0</v>
      </c>
      <c r="L2037" s="109">
        <f t="shared" si="217"/>
        <v>0</v>
      </c>
      <c r="M2037" s="109">
        <f t="shared" si="218"/>
        <v>0</v>
      </c>
      <c r="N2037" s="109">
        <f t="shared" si="219"/>
        <v>0</v>
      </c>
      <c r="O2037" s="109">
        <f t="shared" si="220"/>
        <v>0</v>
      </c>
      <c r="P2037" s="109">
        <f t="shared" si="221"/>
        <v>0</v>
      </c>
      <c r="Q2037" s="109">
        <f t="shared" si="222"/>
        <v>0</v>
      </c>
      <c r="R2037" s="109">
        <f t="shared" si="223"/>
        <v>0</v>
      </c>
      <c r="S2037" s="425"/>
    </row>
    <row r="2038" spans="1:19" x14ac:dyDescent="0.3">
      <c r="A2038" s="421"/>
      <c r="B2038" s="424"/>
      <c r="C2038" s="421"/>
      <c r="D2038" s="421"/>
      <c r="E2038" s="421"/>
      <c r="F2038" s="421"/>
      <c r="G2038" s="421"/>
      <c r="H2038" s="421"/>
      <c r="I2038" s="220">
        <f>IF(B2038&gt;A_Stammdaten!$B$12,0,SUM(C2038,D2038,F2038,G2038)-SUM(E2038,H2038))</f>
        <v>0</v>
      </c>
      <c r="J2038" s="109">
        <f>IF(B2038&gt;2020,HLOOKUP(A_Stammdaten!$B$12,$L$4:$R$2504,ROW(B2038)-3,FALSE)+IF(OR(B2038=0,A_Stammdaten!$B$12&lt;B2038),0,I2038*1/20),0)</f>
        <v>0</v>
      </c>
      <c r="K2038" s="109">
        <f>IF(B2038&gt;2020,HLOOKUP(A_Stammdaten!$B$12,$L$4:$R$2504,ROW(B2038)-3,FALSE),0)</f>
        <v>0</v>
      </c>
      <c r="L2038" s="109">
        <f t="shared" si="217"/>
        <v>0</v>
      </c>
      <c r="M2038" s="109">
        <f t="shared" si="218"/>
        <v>0</v>
      </c>
      <c r="N2038" s="109">
        <f t="shared" si="219"/>
        <v>0</v>
      </c>
      <c r="O2038" s="109">
        <f t="shared" si="220"/>
        <v>0</v>
      </c>
      <c r="P2038" s="109">
        <f t="shared" si="221"/>
        <v>0</v>
      </c>
      <c r="Q2038" s="109">
        <f t="shared" si="222"/>
        <v>0</v>
      </c>
      <c r="R2038" s="109">
        <f t="shared" si="223"/>
        <v>0</v>
      </c>
      <c r="S2038" s="425"/>
    </row>
    <row r="2039" spans="1:19" x14ac:dyDescent="0.3">
      <c r="A2039" s="421"/>
      <c r="B2039" s="424"/>
      <c r="C2039" s="421"/>
      <c r="D2039" s="421"/>
      <c r="E2039" s="421"/>
      <c r="F2039" s="421"/>
      <c r="G2039" s="421"/>
      <c r="H2039" s="421"/>
      <c r="I2039" s="220">
        <f>IF(B2039&gt;A_Stammdaten!$B$12,0,SUM(C2039,D2039,F2039,G2039)-SUM(E2039,H2039))</f>
        <v>0</v>
      </c>
      <c r="J2039" s="109">
        <f>IF(B2039&gt;2020,HLOOKUP(A_Stammdaten!$B$12,$L$4:$R$2504,ROW(B2039)-3,FALSE)+IF(OR(B2039=0,A_Stammdaten!$B$12&lt;B2039),0,I2039*1/20),0)</f>
        <v>0</v>
      </c>
      <c r="K2039" s="109">
        <f>IF(B2039&gt;2020,HLOOKUP(A_Stammdaten!$B$12,$L$4:$R$2504,ROW(B2039)-3,FALSE),0)</f>
        <v>0</v>
      </c>
      <c r="L2039" s="109">
        <f t="shared" si="217"/>
        <v>0</v>
      </c>
      <c r="M2039" s="109">
        <f t="shared" si="218"/>
        <v>0</v>
      </c>
      <c r="N2039" s="109">
        <f t="shared" si="219"/>
        <v>0</v>
      </c>
      <c r="O2039" s="109">
        <f t="shared" si="220"/>
        <v>0</v>
      </c>
      <c r="P2039" s="109">
        <f t="shared" si="221"/>
        <v>0</v>
      </c>
      <c r="Q2039" s="109">
        <f t="shared" si="222"/>
        <v>0</v>
      </c>
      <c r="R2039" s="109">
        <f t="shared" si="223"/>
        <v>0</v>
      </c>
      <c r="S2039" s="425"/>
    </row>
    <row r="2040" spans="1:19" x14ac:dyDescent="0.3">
      <c r="A2040" s="421"/>
      <c r="B2040" s="424"/>
      <c r="C2040" s="421"/>
      <c r="D2040" s="421"/>
      <c r="E2040" s="421"/>
      <c r="F2040" s="421"/>
      <c r="G2040" s="421"/>
      <c r="H2040" s="421"/>
      <c r="I2040" s="220">
        <f>IF(B2040&gt;A_Stammdaten!$B$12,0,SUM(C2040,D2040,F2040,G2040)-SUM(E2040,H2040))</f>
        <v>0</v>
      </c>
      <c r="J2040" s="109">
        <f>IF(B2040&gt;2020,HLOOKUP(A_Stammdaten!$B$12,$L$4:$R$2504,ROW(B2040)-3,FALSE)+IF(OR(B2040=0,A_Stammdaten!$B$12&lt;B2040),0,I2040*1/20),0)</f>
        <v>0</v>
      </c>
      <c r="K2040" s="109">
        <f>IF(B2040&gt;2020,HLOOKUP(A_Stammdaten!$B$12,$L$4:$R$2504,ROW(B2040)-3,FALSE),0)</f>
        <v>0</v>
      </c>
      <c r="L2040" s="109">
        <f t="shared" si="217"/>
        <v>0</v>
      </c>
      <c r="M2040" s="109">
        <f t="shared" si="218"/>
        <v>0</v>
      </c>
      <c r="N2040" s="109">
        <f t="shared" si="219"/>
        <v>0</v>
      </c>
      <c r="O2040" s="109">
        <f t="shared" si="220"/>
        <v>0</v>
      </c>
      <c r="P2040" s="109">
        <f t="shared" si="221"/>
        <v>0</v>
      </c>
      <c r="Q2040" s="109">
        <f t="shared" si="222"/>
        <v>0</v>
      </c>
      <c r="R2040" s="109">
        <f t="shared" si="223"/>
        <v>0</v>
      </c>
      <c r="S2040" s="425"/>
    </row>
    <row r="2041" spans="1:19" x14ac:dyDescent="0.3">
      <c r="A2041" s="421"/>
      <c r="B2041" s="424"/>
      <c r="C2041" s="421"/>
      <c r="D2041" s="421"/>
      <c r="E2041" s="421"/>
      <c r="F2041" s="421"/>
      <c r="G2041" s="421"/>
      <c r="H2041" s="421"/>
      <c r="I2041" s="220">
        <f>IF(B2041&gt;A_Stammdaten!$B$12,0,SUM(C2041,D2041,F2041,G2041)-SUM(E2041,H2041))</f>
        <v>0</v>
      </c>
      <c r="J2041" s="109">
        <f>IF(B2041&gt;2020,HLOOKUP(A_Stammdaten!$B$12,$L$4:$R$2504,ROW(B2041)-3,FALSE)+IF(OR(B2041=0,A_Stammdaten!$B$12&lt;B2041),0,I2041*1/20),0)</f>
        <v>0</v>
      </c>
      <c r="K2041" s="109">
        <f>IF(B2041&gt;2020,HLOOKUP(A_Stammdaten!$B$12,$L$4:$R$2504,ROW(B2041)-3,FALSE),0)</f>
        <v>0</v>
      </c>
      <c r="L2041" s="109">
        <f t="shared" si="217"/>
        <v>0</v>
      </c>
      <c r="M2041" s="109">
        <f t="shared" si="218"/>
        <v>0</v>
      </c>
      <c r="N2041" s="109">
        <f t="shared" si="219"/>
        <v>0</v>
      </c>
      <c r="O2041" s="109">
        <f t="shared" si="220"/>
        <v>0</v>
      </c>
      <c r="P2041" s="109">
        <f t="shared" si="221"/>
        <v>0</v>
      </c>
      <c r="Q2041" s="109">
        <f t="shared" si="222"/>
        <v>0</v>
      </c>
      <c r="R2041" s="109">
        <f t="shared" si="223"/>
        <v>0</v>
      </c>
      <c r="S2041" s="425"/>
    </row>
    <row r="2042" spans="1:19" x14ac:dyDescent="0.3">
      <c r="A2042" s="421"/>
      <c r="B2042" s="424"/>
      <c r="C2042" s="421"/>
      <c r="D2042" s="421"/>
      <c r="E2042" s="421"/>
      <c r="F2042" s="421"/>
      <c r="G2042" s="421"/>
      <c r="H2042" s="421"/>
      <c r="I2042" s="220">
        <f>IF(B2042&gt;A_Stammdaten!$B$12,0,SUM(C2042,D2042,F2042,G2042)-SUM(E2042,H2042))</f>
        <v>0</v>
      </c>
      <c r="J2042" s="109">
        <f>IF(B2042&gt;2020,HLOOKUP(A_Stammdaten!$B$12,$L$4:$R$2504,ROW(B2042)-3,FALSE)+IF(OR(B2042=0,A_Stammdaten!$B$12&lt;B2042),0,I2042*1/20),0)</f>
        <v>0</v>
      </c>
      <c r="K2042" s="109">
        <f>IF(B2042&gt;2020,HLOOKUP(A_Stammdaten!$B$12,$L$4:$R$2504,ROW(B2042)-3,FALSE),0)</f>
        <v>0</v>
      </c>
      <c r="L2042" s="109">
        <f t="shared" si="217"/>
        <v>0</v>
      </c>
      <c r="M2042" s="109">
        <f t="shared" si="218"/>
        <v>0</v>
      </c>
      <c r="N2042" s="109">
        <f t="shared" si="219"/>
        <v>0</v>
      </c>
      <c r="O2042" s="109">
        <f t="shared" si="220"/>
        <v>0</v>
      </c>
      <c r="P2042" s="109">
        <f t="shared" si="221"/>
        <v>0</v>
      </c>
      <c r="Q2042" s="109">
        <f t="shared" si="222"/>
        <v>0</v>
      </c>
      <c r="R2042" s="109">
        <f t="shared" si="223"/>
        <v>0</v>
      </c>
      <c r="S2042" s="425"/>
    </row>
    <row r="2043" spans="1:19" x14ac:dyDescent="0.3">
      <c r="A2043" s="421"/>
      <c r="B2043" s="424"/>
      <c r="C2043" s="421"/>
      <c r="D2043" s="421"/>
      <c r="E2043" s="421"/>
      <c r="F2043" s="421"/>
      <c r="G2043" s="421"/>
      <c r="H2043" s="421"/>
      <c r="I2043" s="220">
        <f>IF(B2043&gt;A_Stammdaten!$B$12,0,SUM(C2043,D2043,F2043,G2043)-SUM(E2043,H2043))</f>
        <v>0</v>
      </c>
      <c r="J2043" s="109">
        <f>IF(B2043&gt;2020,HLOOKUP(A_Stammdaten!$B$12,$L$4:$R$2504,ROW(B2043)-3,FALSE)+IF(OR(B2043=0,A_Stammdaten!$B$12&lt;B2043),0,I2043*1/20),0)</f>
        <v>0</v>
      </c>
      <c r="K2043" s="109">
        <f>IF(B2043&gt;2020,HLOOKUP(A_Stammdaten!$B$12,$L$4:$R$2504,ROW(B2043)-3,FALSE),0)</f>
        <v>0</v>
      </c>
      <c r="L2043" s="109">
        <f t="shared" si="217"/>
        <v>0</v>
      </c>
      <c r="M2043" s="109">
        <f t="shared" si="218"/>
        <v>0</v>
      </c>
      <c r="N2043" s="109">
        <f t="shared" si="219"/>
        <v>0</v>
      </c>
      <c r="O2043" s="109">
        <f t="shared" si="220"/>
        <v>0</v>
      </c>
      <c r="P2043" s="109">
        <f t="shared" si="221"/>
        <v>0</v>
      </c>
      <c r="Q2043" s="109">
        <f t="shared" si="222"/>
        <v>0</v>
      </c>
      <c r="R2043" s="109">
        <f t="shared" si="223"/>
        <v>0</v>
      </c>
      <c r="S2043" s="425"/>
    </row>
    <row r="2044" spans="1:19" x14ac:dyDescent="0.3">
      <c r="A2044" s="421"/>
      <c r="B2044" s="424"/>
      <c r="C2044" s="421"/>
      <c r="D2044" s="421"/>
      <c r="E2044" s="421"/>
      <c r="F2044" s="421"/>
      <c r="G2044" s="421"/>
      <c r="H2044" s="421"/>
      <c r="I2044" s="220">
        <f>IF(B2044&gt;A_Stammdaten!$B$12,0,SUM(C2044,D2044,F2044,G2044)-SUM(E2044,H2044))</f>
        <v>0</v>
      </c>
      <c r="J2044" s="109">
        <f>IF(B2044&gt;2020,HLOOKUP(A_Stammdaten!$B$12,$L$4:$R$2504,ROW(B2044)-3,FALSE)+IF(OR(B2044=0,A_Stammdaten!$B$12&lt;B2044),0,I2044*1/20),0)</f>
        <v>0</v>
      </c>
      <c r="K2044" s="109">
        <f>IF(B2044&gt;2020,HLOOKUP(A_Stammdaten!$B$12,$L$4:$R$2504,ROW(B2044)-3,FALSE),0)</f>
        <v>0</v>
      </c>
      <c r="L2044" s="109">
        <f t="shared" si="217"/>
        <v>0</v>
      </c>
      <c r="M2044" s="109">
        <f t="shared" si="218"/>
        <v>0</v>
      </c>
      <c r="N2044" s="109">
        <f t="shared" si="219"/>
        <v>0</v>
      </c>
      <c r="O2044" s="109">
        <f t="shared" si="220"/>
        <v>0</v>
      </c>
      <c r="P2044" s="109">
        <f t="shared" si="221"/>
        <v>0</v>
      </c>
      <c r="Q2044" s="109">
        <f t="shared" si="222"/>
        <v>0</v>
      </c>
      <c r="R2044" s="109">
        <f t="shared" si="223"/>
        <v>0</v>
      </c>
      <c r="S2044" s="425"/>
    </row>
    <row r="2045" spans="1:19" x14ac:dyDescent="0.3">
      <c r="A2045" s="421"/>
      <c r="B2045" s="424"/>
      <c r="C2045" s="421"/>
      <c r="D2045" s="421"/>
      <c r="E2045" s="421"/>
      <c r="F2045" s="421"/>
      <c r="G2045" s="421"/>
      <c r="H2045" s="421"/>
      <c r="I2045" s="220">
        <f>IF(B2045&gt;A_Stammdaten!$B$12,0,SUM(C2045,D2045,F2045,G2045)-SUM(E2045,H2045))</f>
        <v>0</v>
      </c>
      <c r="J2045" s="109">
        <f>IF(B2045&gt;2020,HLOOKUP(A_Stammdaten!$B$12,$L$4:$R$2504,ROW(B2045)-3,FALSE)+IF(OR(B2045=0,A_Stammdaten!$B$12&lt;B2045),0,I2045*1/20),0)</f>
        <v>0</v>
      </c>
      <c r="K2045" s="109">
        <f>IF(B2045&gt;2020,HLOOKUP(A_Stammdaten!$B$12,$L$4:$R$2504,ROW(B2045)-3,FALSE),0)</f>
        <v>0</v>
      </c>
      <c r="L2045" s="109">
        <f t="shared" si="217"/>
        <v>0</v>
      </c>
      <c r="M2045" s="109">
        <f t="shared" si="218"/>
        <v>0</v>
      </c>
      <c r="N2045" s="109">
        <f t="shared" si="219"/>
        <v>0</v>
      </c>
      <c r="O2045" s="109">
        <f t="shared" si="220"/>
        <v>0</v>
      </c>
      <c r="P2045" s="109">
        <f t="shared" si="221"/>
        <v>0</v>
      </c>
      <c r="Q2045" s="109">
        <f t="shared" si="222"/>
        <v>0</v>
      </c>
      <c r="R2045" s="109">
        <f t="shared" si="223"/>
        <v>0</v>
      </c>
      <c r="S2045" s="425"/>
    </row>
    <row r="2046" spans="1:19" x14ac:dyDescent="0.3">
      <c r="A2046" s="421"/>
      <c r="B2046" s="424"/>
      <c r="C2046" s="421"/>
      <c r="D2046" s="421"/>
      <c r="E2046" s="421"/>
      <c r="F2046" s="421"/>
      <c r="G2046" s="421"/>
      <c r="H2046" s="421"/>
      <c r="I2046" s="220">
        <f>IF(B2046&gt;A_Stammdaten!$B$12,0,SUM(C2046,D2046,F2046,G2046)-SUM(E2046,H2046))</f>
        <v>0</v>
      </c>
      <c r="J2046" s="109">
        <f>IF(B2046&gt;2020,HLOOKUP(A_Stammdaten!$B$12,$L$4:$R$2504,ROW(B2046)-3,FALSE)+IF(OR(B2046=0,A_Stammdaten!$B$12&lt;B2046),0,I2046*1/20),0)</f>
        <v>0</v>
      </c>
      <c r="K2046" s="109">
        <f>IF(B2046&gt;2020,HLOOKUP(A_Stammdaten!$B$12,$L$4:$R$2504,ROW(B2046)-3,FALSE),0)</f>
        <v>0</v>
      </c>
      <c r="L2046" s="109">
        <f t="shared" si="217"/>
        <v>0</v>
      </c>
      <c r="M2046" s="109">
        <f t="shared" si="218"/>
        <v>0</v>
      </c>
      <c r="N2046" s="109">
        <f t="shared" si="219"/>
        <v>0</v>
      </c>
      <c r="O2046" s="109">
        <f t="shared" si="220"/>
        <v>0</v>
      </c>
      <c r="P2046" s="109">
        <f t="shared" si="221"/>
        <v>0</v>
      </c>
      <c r="Q2046" s="109">
        <f t="shared" si="222"/>
        <v>0</v>
      </c>
      <c r="R2046" s="109">
        <f t="shared" si="223"/>
        <v>0</v>
      </c>
      <c r="S2046" s="425"/>
    </row>
    <row r="2047" spans="1:19" x14ac:dyDescent="0.3">
      <c r="A2047" s="421"/>
      <c r="B2047" s="424"/>
      <c r="C2047" s="421"/>
      <c r="D2047" s="421"/>
      <c r="E2047" s="421"/>
      <c r="F2047" s="421"/>
      <c r="G2047" s="421"/>
      <c r="H2047" s="421"/>
      <c r="I2047" s="220">
        <f>IF(B2047&gt;A_Stammdaten!$B$12,0,SUM(C2047,D2047,F2047,G2047)-SUM(E2047,H2047))</f>
        <v>0</v>
      </c>
      <c r="J2047" s="109">
        <f>IF(B2047&gt;2020,HLOOKUP(A_Stammdaten!$B$12,$L$4:$R$2504,ROW(B2047)-3,FALSE)+IF(OR(B2047=0,A_Stammdaten!$B$12&lt;B2047),0,I2047*1/20),0)</f>
        <v>0</v>
      </c>
      <c r="K2047" s="109">
        <f>IF(B2047&gt;2020,HLOOKUP(A_Stammdaten!$B$12,$L$4:$R$2504,ROW(B2047)-3,FALSE),0)</f>
        <v>0</v>
      </c>
      <c r="L2047" s="109">
        <f t="shared" si="217"/>
        <v>0</v>
      </c>
      <c r="M2047" s="109">
        <f t="shared" si="218"/>
        <v>0</v>
      </c>
      <c r="N2047" s="109">
        <f t="shared" si="219"/>
        <v>0</v>
      </c>
      <c r="O2047" s="109">
        <f t="shared" si="220"/>
        <v>0</v>
      </c>
      <c r="P2047" s="109">
        <f t="shared" si="221"/>
        <v>0</v>
      </c>
      <c r="Q2047" s="109">
        <f t="shared" si="222"/>
        <v>0</v>
      </c>
      <c r="R2047" s="109">
        <f t="shared" si="223"/>
        <v>0</v>
      </c>
      <c r="S2047" s="425"/>
    </row>
    <row r="2048" spans="1:19" x14ac:dyDescent="0.3">
      <c r="A2048" s="421"/>
      <c r="B2048" s="424"/>
      <c r="C2048" s="421"/>
      <c r="D2048" s="421"/>
      <c r="E2048" s="421"/>
      <c r="F2048" s="421"/>
      <c r="G2048" s="421"/>
      <c r="H2048" s="421"/>
      <c r="I2048" s="220">
        <f>IF(B2048&gt;A_Stammdaten!$B$12,0,SUM(C2048,D2048,F2048,G2048)-SUM(E2048,H2048))</f>
        <v>0</v>
      </c>
      <c r="J2048" s="109">
        <f>IF(B2048&gt;2020,HLOOKUP(A_Stammdaten!$B$12,$L$4:$R$2504,ROW(B2048)-3,FALSE)+IF(OR(B2048=0,A_Stammdaten!$B$12&lt;B2048),0,I2048*1/20),0)</f>
        <v>0</v>
      </c>
      <c r="K2048" s="109">
        <f>IF(B2048&gt;2020,HLOOKUP(A_Stammdaten!$B$12,$L$4:$R$2504,ROW(B2048)-3,FALSE),0)</f>
        <v>0</v>
      </c>
      <c r="L2048" s="109">
        <f t="shared" si="217"/>
        <v>0</v>
      </c>
      <c r="M2048" s="109">
        <f t="shared" si="218"/>
        <v>0</v>
      </c>
      <c r="N2048" s="109">
        <f t="shared" si="219"/>
        <v>0</v>
      </c>
      <c r="O2048" s="109">
        <f t="shared" si="220"/>
        <v>0</v>
      </c>
      <c r="P2048" s="109">
        <f t="shared" si="221"/>
        <v>0</v>
      </c>
      <c r="Q2048" s="109">
        <f t="shared" si="222"/>
        <v>0</v>
      </c>
      <c r="R2048" s="109">
        <f t="shared" si="223"/>
        <v>0</v>
      </c>
      <c r="S2048" s="425"/>
    </row>
    <row r="2049" spans="1:19" x14ac:dyDescent="0.3">
      <c r="A2049" s="421"/>
      <c r="B2049" s="424"/>
      <c r="C2049" s="421"/>
      <c r="D2049" s="421"/>
      <c r="E2049" s="421"/>
      <c r="F2049" s="421"/>
      <c r="G2049" s="421"/>
      <c r="H2049" s="421"/>
      <c r="I2049" s="220">
        <f>IF(B2049&gt;A_Stammdaten!$B$12,0,SUM(C2049,D2049,F2049,G2049)-SUM(E2049,H2049))</f>
        <v>0</v>
      </c>
      <c r="J2049" s="109">
        <f>IF(B2049&gt;2020,HLOOKUP(A_Stammdaten!$B$12,$L$4:$R$2504,ROW(B2049)-3,FALSE)+IF(OR(B2049=0,A_Stammdaten!$B$12&lt;B2049),0,I2049*1/20),0)</f>
        <v>0</v>
      </c>
      <c r="K2049" s="109">
        <f>IF(B2049&gt;2020,HLOOKUP(A_Stammdaten!$B$12,$L$4:$R$2504,ROW(B2049)-3,FALSE),0)</f>
        <v>0</v>
      </c>
      <c r="L2049" s="109">
        <f t="shared" si="217"/>
        <v>0</v>
      </c>
      <c r="M2049" s="109">
        <f t="shared" si="218"/>
        <v>0</v>
      </c>
      <c r="N2049" s="109">
        <f t="shared" si="219"/>
        <v>0</v>
      </c>
      <c r="O2049" s="109">
        <f t="shared" si="220"/>
        <v>0</v>
      </c>
      <c r="P2049" s="109">
        <f t="shared" si="221"/>
        <v>0</v>
      </c>
      <c r="Q2049" s="109">
        <f t="shared" si="222"/>
        <v>0</v>
      </c>
      <c r="R2049" s="109">
        <f t="shared" si="223"/>
        <v>0</v>
      </c>
      <c r="S2049" s="425"/>
    </row>
    <row r="2050" spans="1:19" x14ac:dyDescent="0.3">
      <c r="A2050" s="421"/>
      <c r="B2050" s="424"/>
      <c r="C2050" s="421"/>
      <c r="D2050" s="421"/>
      <c r="E2050" s="421"/>
      <c r="F2050" s="421"/>
      <c r="G2050" s="421"/>
      <c r="H2050" s="421"/>
      <c r="I2050" s="220">
        <f>IF(B2050&gt;A_Stammdaten!$B$12,0,SUM(C2050,D2050,F2050,G2050)-SUM(E2050,H2050))</f>
        <v>0</v>
      </c>
      <c r="J2050" s="109">
        <f>IF(B2050&gt;2020,HLOOKUP(A_Stammdaten!$B$12,$L$4:$R$2504,ROW(B2050)-3,FALSE)+IF(OR(B2050=0,A_Stammdaten!$B$12&lt;B2050),0,I2050*1/20),0)</f>
        <v>0</v>
      </c>
      <c r="K2050" s="109">
        <f>IF(B2050&gt;2020,HLOOKUP(A_Stammdaten!$B$12,$L$4:$R$2504,ROW(B2050)-3,FALSE),0)</f>
        <v>0</v>
      </c>
      <c r="L2050" s="109">
        <f t="shared" si="217"/>
        <v>0</v>
      </c>
      <c r="M2050" s="109">
        <f t="shared" si="218"/>
        <v>0</v>
      </c>
      <c r="N2050" s="109">
        <f t="shared" si="219"/>
        <v>0</v>
      </c>
      <c r="O2050" s="109">
        <f t="shared" si="220"/>
        <v>0</v>
      </c>
      <c r="P2050" s="109">
        <f t="shared" si="221"/>
        <v>0</v>
      </c>
      <c r="Q2050" s="109">
        <f t="shared" si="222"/>
        <v>0</v>
      </c>
      <c r="R2050" s="109">
        <f t="shared" si="223"/>
        <v>0</v>
      </c>
      <c r="S2050" s="425"/>
    </row>
    <row r="2051" spans="1:19" x14ac:dyDescent="0.3">
      <c r="A2051" s="421"/>
      <c r="B2051" s="424"/>
      <c r="C2051" s="421"/>
      <c r="D2051" s="421"/>
      <c r="E2051" s="421"/>
      <c r="F2051" s="421"/>
      <c r="G2051" s="421"/>
      <c r="H2051" s="421"/>
      <c r="I2051" s="220">
        <f>IF(B2051&gt;A_Stammdaten!$B$12,0,SUM(C2051,D2051,F2051,G2051)-SUM(E2051,H2051))</f>
        <v>0</v>
      </c>
      <c r="J2051" s="109">
        <f>IF(B2051&gt;2020,HLOOKUP(A_Stammdaten!$B$12,$L$4:$R$2504,ROW(B2051)-3,FALSE)+IF(OR(B2051=0,A_Stammdaten!$B$12&lt;B2051),0,I2051*1/20),0)</f>
        <v>0</v>
      </c>
      <c r="K2051" s="109">
        <f>IF(B2051&gt;2020,HLOOKUP(A_Stammdaten!$B$12,$L$4:$R$2504,ROW(B2051)-3,FALSE),0)</f>
        <v>0</v>
      </c>
      <c r="L2051" s="109">
        <f t="shared" si="217"/>
        <v>0</v>
      </c>
      <c r="M2051" s="109">
        <f t="shared" si="218"/>
        <v>0</v>
      </c>
      <c r="N2051" s="109">
        <f t="shared" si="219"/>
        <v>0</v>
      </c>
      <c r="O2051" s="109">
        <f t="shared" si="220"/>
        <v>0</v>
      </c>
      <c r="P2051" s="109">
        <f t="shared" si="221"/>
        <v>0</v>
      </c>
      <c r="Q2051" s="109">
        <f t="shared" si="222"/>
        <v>0</v>
      </c>
      <c r="R2051" s="109">
        <f t="shared" si="223"/>
        <v>0</v>
      </c>
      <c r="S2051" s="425"/>
    </row>
    <row r="2052" spans="1:19" x14ac:dyDescent="0.3">
      <c r="A2052" s="421"/>
      <c r="B2052" s="424"/>
      <c r="C2052" s="421"/>
      <c r="D2052" s="421"/>
      <c r="E2052" s="421"/>
      <c r="F2052" s="421"/>
      <c r="G2052" s="421"/>
      <c r="H2052" s="421"/>
      <c r="I2052" s="220">
        <f>IF(B2052&gt;A_Stammdaten!$B$12,0,SUM(C2052,D2052,F2052,G2052)-SUM(E2052,H2052))</f>
        <v>0</v>
      </c>
      <c r="J2052" s="109">
        <f>IF(B2052&gt;2020,HLOOKUP(A_Stammdaten!$B$12,$L$4:$R$2504,ROW(B2052)-3,FALSE)+IF(OR(B2052=0,A_Stammdaten!$B$12&lt;B2052),0,I2052*1/20),0)</f>
        <v>0</v>
      </c>
      <c r="K2052" s="109">
        <f>IF(B2052&gt;2020,HLOOKUP(A_Stammdaten!$B$12,$L$4:$R$2504,ROW(B2052)-3,FALSE),0)</f>
        <v>0</v>
      </c>
      <c r="L2052" s="109">
        <f t="shared" si="217"/>
        <v>0</v>
      </c>
      <c r="M2052" s="109">
        <f t="shared" si="218"/>
        <v>0</v>
      </c>
      <c r="N2052" s="109">
        <f t="shared" si="219"/>
        <v>0</v>
      </c>
      <c r="O2052" s="109">
        <f t="shared" si="220"/>
        <v>0</v>
      </c>
      <c r="P2052" s="109">
        <f t="shared" si="221"/>
        <v>0</v>
      </c>
      <c r="Q2052" s="109">
        <f t="shared" si="222"/>
        <v>0</v>
      </c>
      <c r="R2052" s="109">
        <f t="shared" si="223"/>
        <v>0</v>
      </c>
      <c r="S2052" s="425"/>
    </row>
    <row r="2053" spans="1:19" x14ac:dyDescent="0.3">
      <c r="A2053" s="421"/>
      <c r="B2053" s="424"/>
      <c r="C2053" s="421"/>
      <c r="D2053" s="421"/>
      <c r="E2053" s="421"/>
      <c r="F2053" s="421"/>
      <c r="G2053" s="421"/>
      <c r="H2053" s="421"/>
      <c r="I2053" s="220">
        <f>IF(B2053&gt;A_Stammdaten!$B$12,0,SUM(C2053,D2053,F2053,G2053)-SUM(E2053,H2053))</f>
        <v>0</v>
      </c>
      <c r="J2053" s="109">
        <f>IF(B2053&gt;2020,HLOOKUP(A_Stammdaten!$B$12,$L$4:$R$2504,ROW(B2053)-3,FALSE)+IF(OR(B2053=0,A_Stammdaten!$B$12&lt;B2053),0,I2053*1/20),0)</f>
        <v>0</v>
      </c>
      <c r="K2053" s="109">
        <f>IF(B2053&gt;2020,HLOOKUP(A_Stammdaten!$B$12,$L$4:$R$2504,ROW(B2053)-3,FALSE),0)</f>
        <v>0</v>
      </c>
      <c r="L2053" s="109">
        <f t="shared" si="217"/>
        <v>0</v>
      </c>
      <c r="M2053" s="109">
        <f t="shared" si="218"/>
        <v>0</v>
      </c>
      <c r="N2053" s="109">
        <f t="shared" si="219"/>
        <v>0</v>
      </c>
      <c r="O2053" s="109">
        <f t="shared" si="220"/>
        <v>0</v>
      </c>
      <c r="P2053" s="109">
        <f t="shared" si="221"/>
        <v>0</v>
      </c>
      <c r="Q2053" s="109">
        <f t="shared" si="222"/>
        <v>0</v>
      </c>
      <c r="R2053" s="109">
        <f t="shared" si="223"/>
        <v>0</v>
      </c>
      <c r="S2053" s="425"/>
    </row>
    <row r="2054" spans="1:19" x14ac:dyDescent="0.3">
      <c r="A2054" s="421"/>
      <c r="B2054" s="424"/>
      <c r="C2054" s="421"/>
      <c r="D2054" s="421"/>
      <c r="E2054" s="421"/>
      <c r="F2054" s="421"/>
      <c r="G2054" s="421"/>
      <c r="H2054" s="421"/>
      <c r="I2054" s="220">
        <f>IF(B2054&gt;A_Stammdaten!$B$12,0,SUM(C2054,D2054,F2054,G2054)-SUM(E2054,H2054))</f>
        <v>0</v>
      </c>
      <c r="J2054" s="109">
        <f>IF(B2054&gt;2020,HLOOKUP(A_Stammdaten!$B$12,$L$4:$R$2504,ROW(B2054)-3,FALSE)+IF(OR(B2054=0,A_Stammdaten!$B$12&lt;B2054),0,I2054*1/20),0)</f>
        <v>0</v>
      </c>
      <c r="K2054" s="109">
        <f>IF(B2054&gt;2020,HLOOKUP(A_Stammdaten!$B$12,$L$4:$R$2504,ROW(B2054)-3,FALSE),0)</f>
        <v>0</v>
      </c>
      <c r="L2054" s="109">
        <f t="shared" ref="L2054:L2117" si="224">IF(B2054&gt;2020,IF(OR($I2054=0,L$4&lt;$B2054,$B2054=0,20-(L$4-$B2054)=0),0,$I2054*(19-(L$4-$B2054))/20),0)</f>
        <v>0</v>
      </c>
      <c r="M2054" s="109">
        <f t="shared" ref="M2054:M2117" si="225">IF(B2054&gt;2020,IF(OR($I2054=0,M$4&lt;$B2054,$B2054=0,20-(M$4-$B2054)=0),0,$I2054*(19-(M$4-$B2054))/20),0)</f>
        <v>0</v>
      </c>
      <c r="N2054" s="109">
        <f t="shared" ref="N2054:N2117" si="226">IF(B2054&gt;2020,IF(OR($I2054=0,N$4&lt;$B2054,$B2054=0,20-(N$4-$B2054)=0),0,$I2054*(19-(N$4-$B2054))/20),0)</f>
        <v>0</v>
      </c>
      <c r="O2054" s="109">
        <f t="shared" ref="O2054:O2117" si="227">IF(B2054&gt;2020,IF(OR($I2054=0,O$4&lt;$B2054,$B2054=0,20-(O$4-$B2054)=0),0,$I2054*(19-(O$4-$B2054))/20),0)</f>
        <v>0</v>
      </c>
      <c r="P2054" s="109">
        <f t="shared" ref="P2054:P2117" si="228">IF(B2054&gt;2020,IF(OR($I2054=0,P$4&lt;$B2054,$B2054=0,20-(P$4-$B2054)=0),0,$I2054*(19-(P$4-$B2054))/20),0)</f>
        <v>0</v>
      </c>
      <c r="Q2054" s="109">
        <f t="shared" ref="Q2054:Q2117" si="229">IF(B2054&gt;2020,IF(OR($I2054=0,Q$4&lt;$B2054,$B2054=0,20-(Q$4-$B2054)=0),0,$I2054*(19-(Q$4-$B2054))/20),0)</f>
        <v>0</v>
      </c>
      <c r="R2054" s="109">
        <f t="shared" ref="R2054:R2117" si="230">IF(B2054&gt;2020,IF(OR($I2054=0,R$4&lt;$B2054,$B2054=0,20-(R$4-$B2054)=0),0,$I2054*(19-(R$4-$B2054))/20),0)</f>
        <v>0</v>
      </c>
      <c r="S2054" s="425"/>
    </row>
    <row r="2055" spans="1:19" x14ac:dyDescent="0.3">
      <c r="A2055" s="421"/>
      <c r="B2055" s="424"/>
      <c r="C2055" s="421"/>
      <c r="D2055" s="421"/>
      <c r="E2055" s="421"/>
      <c r="F2055" s="421"/>
      <c r="G2055" s="421"/>
      <c r="H2055" s="421"/>
      <c r="I2055" s="220">
        <f>IF(B2055&gt;A_Stammdaten!$B$12,0,SUM(C2055,D2055,F2055,G2055)-SUM(E2055,H2055))</f>
        <v>0</v>
      </c>
      <c r="J2055" s="109">
        <f>IF(B2055&gt;2020,HLOOKUP(A_Stammdaten!$B$12,$L$4:$R$2504,ROW(B2055)-3,FALSE)+IF(OR(B2055=0,A_Stammdaten!$B$12&lt;B2055),0,I2055*1/20),0)</f>
        <v>0</v>
      </c>
      <c r="K2055" s="109">
        <f>IF(B2055&gt;2020,HLOOKUP(A_Stammdaten!$B$12,$L$4:$R$2504,ROW(B2055)-3,FALSE),0)</f>
        <v>0</v>
      </c>
      <c r="L2055" s="109">
        <f t="shared" si="224"/>
        <v>0</v>
      </c>
      <c r="M2055" s="109">
        <f t="shared" si="225"/>
        <v>0</v>
      </c>
      <c r="N2055" s="109">
        <f t="shared" si="226"/>
        <v>0</v>
      </c>
      <c r="O2055" s="109">
        <f t="shared" si="227"/>
        <v>0</v>
      </c>
      <c r="P2055" s="109">
        <f t="shared" si="228"/>
        <v>0</v>
      </c>
      <c r="Q2055" s="109">
        <f t="shared" si="229"/>
        <v>0</v>
      </c>
      <c r="R2055" s="109">
        <f t="shared" si="230"/>
        <v>0</v>
      </c>
      <c r="S2055" s="425"/>
    </row>
    <row r="2056" spans="1:19" x14ac:dyDescent="0.3">
      <c r="A2056" s="421"/>
      <c r="B2056" s="424"/>
      <c r="C2056" s="421"/>
      <c r="D2056" s="421"/>
      <c r="E2056" s="421"/>
      <c r="F2056" s="421"/>
      <c r="G2056" s="421"/>
      <c r="H2056" s="421"/>
      <c r="I2056" s="220">
        <f>IF(B2056&gt;A_Stammdaten!$B$12,0,SUM(C2056,D2056,F2056,G2056)-SUM(E2056,H2056))</f>
        <v>0</v>
      </c>
      <c r="J2056" s="109">
        <f>IF(B2056&gt;2020,HLOOKUP(A_Stammdaten!$B$12,$L$4:$R$2504,ROW(B2056)-3,FALSE)+IF(OR(B2056=0,A_Stammdaten!$B$12&lt;B2056),0,I2056*1/20),0)</f>
        <v>0</v>
      </c>
      <c r="K2056" s="109">
        <f>IF(B2056&gt;2020,HLOOKUP(A_Stammdaten!$B$12,$L$4:$R$2504,ROW(B2056)-3,FALSE),0)</f>
        <v>0</v>
      </c>
      <c r="L2056" s="109">
        <f t="shared" si="224"/>
        <v>0</v>
      </c>
      <c r="M2056" s="109">
        <f t="shared" si="225"/>
        <v>0</v>
      </c>
      <c r="N2056" s="109">
        <f t="shared" si="226"/>
        <v>0</v>
      </c>
      <c r="O2056" s="109">
        <f t="shared" si="227"/>
        <v>0</v>
      </c>
      <c r="P2056" s="109">
        <f t="shared" si="228"/>
        <v>0</v>
      </c>
      <c r="Q2056" s="109">
        <f t="shared" si="229"/>
        <v>0</v>
      </c>
      <c r="R2056" s="109">
        <f t="shared" si="230"/>
        <v>0</v>
      </c>
      <c r="S2056" s="425"/>
    </row>
    <row r="2057" spans="1:19" x14ac:dyDescent="0.3">
      <c r="A2057" s="421"/>
      <c r="B2057" s="424"/>
      <c r="C2057" s="421"/>
      <c r="D2057" s="421"/>
      <c r="E2057" s="421"/>
      <c r="F2057" s="421"/>
      <c r="G2057" s="421"/>
      <c r="H2057" s="421"/>
      <c r="I2057" s="220">
        <f>IF(B2057&gt;A_Stammdaten!$B$12,0,SUM(C2057,D2057,F2057,G2057)-SUM(E2057,H2057))</f>
        <v>0</v>
      </c>
      <c r="J2057" s="109">
        <f>IF(B2057&gt;2020,HLOOKUP(A_Stammdaten!$B$12,$L$4:$R$2504,ROW(B2057)-3,FALSE)+IF(OR(B2057=0,A_Stammdaten!$B$12&lt;B2057),0,I2057*1/20),0)</f>
        <v>0</v>
      </c>
      <c r="K2057" s="109">
        <f>IF(B2057&gt;2020,HLOOKUP(A_Stammdaten!$B$12,$L$4:$R$2504,ROW(B2057)-3,FALSE),0)</f>
        <v>0</v>
      </c>
      <c r="L2057" s="109">
        <f t="shared" si="224"/>
        <v>0</v>
      </c>
      <c r="M2057" s="109">
        <f t="shared" si="225"/>
        <v>0</v>
      </c>
      <c r="N2057" s="109">
        <f t="shared" si="226"/>
        <v>0</v>
      </c>
      <c r="O2057" s="109">
        <f t="shared" si="227"/>
        <v>0</v>
      </c>
      <c r="P2057" s="109">
        <f t="shared" si="228"/>
        <v>0</v>
      </c>
      <c r="Q2057" s="109">
        <f t="shared" si="229"/>
        <v>0</v>
      </c>
      <c r="R2057" s="109">
        <f t="shared" si="230"/>
        <v>0</v>
      </c>
      <c r="S2057" s="425"/>
    </row>
    <row r="2058" spans="1:19" x14ac:dyDescent="0.3">
      <c r="A2058" s="421"/>
      <c r="B2058" s="424"/>
      <c r="C2058" s="421"/>
      <c r="D2058" s="421"/>
      <c r="E2058" s="421"/>
      <c r="F2058" s="421"/>
      <c r="G2058" s="421"/>
      <c r="H2058" s="421"/>
      <c r="I2058" s="220">
        <f>IF(B2058&gt;A_Stammdaten!$B$12,0,SUM(C2058,D2058,F2058,G2058)-SUM(E2058,H2058))</f>
        <v>0</v>
      </c>
      <c r="J2058" s="109">
        <f>IF(B2058&gt;2020,HLOOKUP(A_Stammdaten!$B$12,$L$4:$R$2504,ROW(B2058)-3,FALSE)+IF(OR(B2058=0,A_Stammdaten!$B$12&lt;B2058),0,I2058*1/20),0)</f>
        <v>0</v>
      </c>
      <c r="K2058" s="109">
        <f>IF(B2058&gt;2020,HLOOKUP(A_Stammdaten!$B$12,$L$4:$R$2504,ROW(B2058)-3,FALSE),0)</f>
        <v>0</v>
      </c>
      <c r="L2058" s="109">
        <f t="shared" si="224"/>
        <v>0</v>
      </c>
      <c r="M2058" s="109">
        <f t="shared" si="225"/>
        <v>0</v>
      </c>
      <c r="N2058" s="109">
        <f t="shared" si="226"/>
        <v>0</v>
      </c>
      <c r="O2058" s="109">
        <f t="shared" si="227"/>
        <v>0</v>
      </c>
      <c r="P2058" s="109">
        <f t="shared" si="228"/>
        <v>0</v>
      </c>
      <c r="Q2058" s="109">
        <f t="shared" si="229"/>
        <v>0</v>
      </c>
      <c r="R2058" s="109">
        <f t="shared" si="230"/>
        <v>0</v>
      </c>
      <c r="S2058" s="425"/>
    </row>
    <row r="2059" spans="1:19" x14ac:dyDescent="0.3">
      <c r="A2059" s="421"/>
      <c r="B2059" s="424"/>
      <c r="C2059" s="421"/>
      <c r="D2059" s="421"/>
      <c r="E2059" s="421"/>
      <c r="F2059" s="421"/>
      <c r="G2059" s="421"/>
      <c r="H2059" s="421"/>
      <c r="I2059" s="220">
        <f>IF(B2059&gt;A_Stammdaten!$B$12,0,SUM(C2059,D2059,F2059,G2059)-SUM(E2059,H2059))</f>
        <v>0</v>
      </c>
      <c r="J2059" s="109">
        <f>IF(B2059&gt;2020,HLOOKUP(A_Stammdaten!$B$12,$L$4:$R$2504,ROW(B2059)-3,FALSE)+IF(OR(B2059=0,A_Stammdaten!$B$12&lt;B2059),0,I2059*1/20),0)</f>
        <v>0</v>
      </c>
      <c r="K2059" s="109">
        <f>IF(B2059&gt;2020,HLOOKUP(A_Stammdaten!$B$12,$L$4:$R$2504,ROW(B2059)-3,FALSE),0)</f>
        <v>0</v>
      </c>
      <c r="L2059" s="109">
        <f t="shared" si="224"/>
        <v>0</v>
      </c>
      <c r="M2059" s="109">
        <f t="shared" si="225"/>
        <v>0</v>
      </c>
      <c r="N2059" s="109">
        <f t="shared" si="226"/>
        <v>0</v>
      </c>
      <c r="O2059" s="109">
        <f t="shared" si="227"/>
        <v>0</v>
      </c>
      <c r="P2059" s="109">
        <f t="shared" si="228"/>
        <v>0</v>
      </c>
      <c r="Q2059" s="109">
        <f t="shared" si="229"/>
        <v>0</v>
      </c>
      <c r="R2059" s="109">
        <f t="shared" si="230"/>
        <v>0</v>
      </c>
      <c r="S2059" s="425"/>
    </row>
    <row r="2060" spans="1:19" x14ac:dyDescent="0.3">
      <c r="A2060" s="421"/>
      <c r="B2060" s="424"/>
      <c r="C2060" s="421"/>
      <c r="D2060" s="421"/>
      <c r="E2060" s="421"/>
      <c r="F2060" s="421"/>
      <c r="G2060" s="421"/>
      <c r="H2060" s="421"/>
      <c r="I2060" s="220">
        <f>IF(B2060&gt;A_Stammdaten!$B$12,0,SUM(C2060,D2060,F2060,G2060)-SUM(E2060,H2060))</f>
        <v>0</v>
      </c>
      <c r="J2060" s="109">
        <f>IF(B2060&gt;2020,HLOOKUP(A_Stammdaten!$B$12,$L$4:$R$2504,ROW(B2060)-3,FALSE)+IF(OR(B2060=0,A_Stammdaten!$B$12&lt;B2060),0,I2060*1/20),0)</f>
        <v>0</v>
      </c>
      <c r="K2060" s="109">
        <f>IF(B2060&gt;2020,HLOOKUP(A_Stammdaten!$B$12,$L$4:$R$2504,ROW(B2060)-3,FALSE),0)</f>
        <v>0</v>
      </c>
      <c r="L2060" s="109">
        <f t="shared" si="224"/>
        <v>0</v>
      </c>
      <c r="M2060" s="109">
        <f t="shared" si="225"/>
        <v>0</v>
      </c>
      <c r="N2060" s="109">
        <f t="shared" si="226"/>
        <v>0</v>
      </c>
      <c r="O2060" s="109">
        <f t="shared" si="227"/>
        <v>0</v>
      </c>
      <c r="P2060" s="109">
        <f t="shared" si="228"/>
        <v>0</v>
      </c>
      <c r="Q2060" s="109">
        <f t="shared" si="229"/>
        <v>0</v>
      </c>
      <c r="R2060" s="109">
        <f t="shared" si="230"/>
        <v>0</v>
      </c>
      <c r="S2060" s="425"/>
    </row>
    <row r="2061" spans="1:19" x14ac:dyDescent="0.3">
      <c r="A2061" s="421"/>
      <c r="B2061" s="424"/>
      <c r="C2061" s="421"/>
      <c r="D2061" s="421"/>
      <c r="E2061" s="421"/>
      <c r="F2061" s="421"/>
      <c r="G2061" s="421"/>
      <c r="H2061" s="421"/>
      <c r="I2061" s="220">
        <f>IF(B2061&gt;A_Stammdaten!$B$12,0,SUM(C2061,D2061,F2061,G2061)-SUM(E2061,H2061))</f>
        <v>0</v>
      </c>
      <c r="J2061" s="109">
        <f>IF(B2061&gt;2020,HLOOKUP(A_Stammdaten!$B$12,$L$4:$R$2504,ROW(B2061)-3,FALSE)+IF(OR(B2061=0,A_Stammdaten!$B$12&lt;B2061),0,I2061*1/20),0)</f>
        <v>0</v>
      </c>
      <c r="K2061" s="109">
        <f>IF(B2061&gt;2020,HLOOKUP(A_Stammdaten!$B$12,$L$4:$R$2504,ROW(B2061)-3,FALSE),0)</f>
        <v>0</v>
      </c>
      <c r="L2061" s="109">
        <f t="shared" si="224"/>
        <v>0</v>
      </c>
      <c r="M2061" s="109">
        <f t="shared" si="225"/>
        <v>0</v>
      </c>
      <c r="N2061" s="109">
        <f t="shared" si="226"/>
        <v>0</v>
      </c>
      <c r="O2061" s="109">
        <f t="shared" si="227"/>
        <v>0</v>
      </c>
      <c r="P2061" s="109">
        <f t="shared" si="228"/>
        <v>0</v>
      </c>
      <c r="Q2061" s="109">
        <f t="shared" si="229"/>
        <v>0</v>
      </c>
      <c r="R2061" s="109">
        <f t="shared" si="230"/>
        <v>0</v>
      </c>
      <c r="S2061" s="425"/>
    </row>
    <row r="2062" spans="1:19" x14ac:dyDescent="0.3">
      <c r="A2062" s="421"/>
      <c r="B2062" s="424"/>
      <c r="C2062" s="421"/>
      <c r="D2062" s="421"/>
      <c r="E2062" s="421"/>
      <c r="F2062" s="421"/>
      <c r="G2062" s="421"/>
      <c r="H2062" s="421"/>
      <c r="I2062" s="220">
        <f>IF(B2062&gt;A_Stammdaten!$B$12,0,SUM(C2062,D2062,F2062,G2062)-SUM(E2062,H2062))</f>
        <v>0</v>
      </c>
      <c r="J2062" s="109">
        <f>IF(B2062&gt;2020,HLOOKUP(A_Stammdaten!$B$12,$L$4:$R$2504,ROW(B2062)-3,FALSE)+IF(OR(B2062=0,A_Stammdaten!$B$12&lt;B2062),0,I2062*1/20),0)</f>
        <v>0</v>
      </c>
      <c r="K2062" s="109">
        <f>IF(B2062&gt;2020,HLOOKUP(A_Stammdaten!$B$12,$L$4:$R$2504,ROW(B2062)-3,FALSE),0)</f>
        <v>0</v>
      </c>
      <c r="L2062" s="109">
        <f t="shared" si="224"/>
        <v>0</v>
      </c>
      <c r="M2062" s="109">
        <f t="shared" si="225"/>
        <v>0</v>
      </c>
      <c r="N2062" s="109">
        <f t="shared" si="226"/>
        <v>0</v>
      </c>
      <c r="O2062" s="109">
        <f t="shared" si="227"/>
        <v>0</v>
      </c>
      <c r="P2062" s="109">
        <f t="shared" si="228"/>
        <v>0</v>
      </c>
      <c r="Q2062" s="109">
        <f t="shared" si="229"/>
        <v>0</v>
      </c>
      <c r="R2062" s="109">
        <f t="shared" si="230"/>
        <v>0</v>
      </c>
      <c r="S2062" s="425"/>
    </row>
    <row r="2063" spans="1:19" x14ac:dyDescent="0.3">
      <c r="A2063" s="421"/>
      <c r="B2063" s="424"/>
      <c r="C2063" s="421"/>
      <c r="D2063" s="421"/>
      <c r="E2063" s="421"/>
      <c r="F2063" s="421"/>
      <c r="G2063" s="421"/>
      <c r="H2063" s="421"/>
      <c r="I2063" s="220">
        <f>IF(B2063&gt;A_Stammdaten!$B$12,0,SUM(C2063,D2063,F2063,G2063)-SUM(E2063,H2063))</f>
        <v>0</v>
      </c>
      <c r="J2063" s="109">
        <f>IF(B2063&gt;2020,HLOOKUP(A_Stammdaten!$B$12,$L$4:$R$2504,ROW(B2063)-3,FALSE)+IF(OR(B2063=0,A_Stammdaten!$B$12&lt;B2063),0,I2063*1/20),0)</f>
        <v>0</v>
      </c>
      <c r="K2063" s="109">
        <f>IF(B2063&gt;2020,HLOOKUP(A_Stammdaten!$B$12,$L$4:$R$2504,ROW(B2063)-3,FALSE),0)</f>
        <v>0</v>
      </c>
      <c r="L2063" s="109">
        <f t="shared" si="224"/>
        <v>0</v>
      </c>
      <c r="M2063" s="109">
        <f t="shared" si="225"/>
        <v>0</v>
      </c>
      <c r="N2063" s="109">
        <f t="shared" si="226"/>
        <v>0</v>
      </c>
      <c r="O2063" s="109">
        <f t="shared" si="227"/>
        <v>0</v>
      </c>
      <c r="P2063" s="109">
        <f t="shared" si="228"/>
        <v>0</v>
      </c>
      <c r="Q2063" s="109">
        <f t="shared" si="229"/>
        <v>0</v>
      </c>
      <c r="R2063" s="109">
        <f t="shared" si="230"/>
        <v>0</v>
      </c>
      <c r="S2063" s="425"/>
    </row>
    <row r="2064" spans="1:19" x14ac:dyDescent="0.3">
      <c r="A2064" s="421"/>
      <c r="B2064" s="424"/>
      <c r="C2064" s="421"/>
      <c r="D2064" s="421"/>
      <c r="E2064" s="421"/>
      <c r="F2064" s="421"/>
      <c r="G2064" s="421"/>
      <c r="H2064" s="421"/>
      <c r="I2064" s="220">
        <f>IF(B2064&gt;A_Stammdaten!$B$12,0,SUM(C2064,D2064,F2064,G2064)-SUM(E2064,H2064))</f>
        <v>0</v>
      </c>
      <c r="J2064" s="109">
        <f>IF(B2064&gt;2020,HLOOKUP(A_Stammdaten!$B$12,$L$4:$R$2504,ROW(B2064)-3,FALSE)+IF(OR(B2064=0,A_Stammdaten!$B$12&lt;B2064),0,I2064*1/20),0)</f>
        <v>0</v>
      </c>
      <c r="K2064" s="109">
        <f>IF(B2064&gt;2020,HLOOKUP(A_Stammdaten!$B$12,$L$4:$R$2504,ROW(B2064)-3,FALSE),0)</f>
        <v>0</v>
      </c>
      <c r="L2064" s="109">
        <f t="shared" si="224"/>
        <v>0</v>
      </c>
      <c r="M2064" s="109">
        <f t="shared" si="225"/>
        <v>0</v>
      </c>
      <c r="N2064" s="109">
        <f t="shared" si="226"/>
        <v>0</v>
      </c>
      <c r="O2064" s="109">
        <f t="shared" si="227"/>
        <v>0</v>
      </c>
      <c r="P2064" s="109">
        <f t="shared" si="228"/>
        <v>0</v>
      </c>
      <c r="Q2064" s="109">
        <f t="shared" si="229"/>
        <v>0</v>
      </c>
      <c r="R2064" s="109">
        <f t="shared" si="230"/>
        <v>0</v>
      </c>
      <c r="S2064" s="425"/>
    </row>
    <row r="2065" spans="1:19" x14ac:dyDescent="0.3">
      <c r="A2065" s="421"/>
      <c r="B2065" s="424"/>
      <c r="C2065" s="421"/>
      <c r="D2065" s="421"/>
      <c r="E2065" s="421"/>
      <c r="F2065" s="421"/>
      <c r="G2065" s="421"/>
      <c r="H2065" s="421"/>
      <c r="I2065" s="220">
        <f>IF(B2065&gt;A_Stammdaten!$B$12,0,SUM(C2065,D2065,F2065,G2065)-SUM(E2065,H2065))</f>
        <v>0</v>
      </c>
      <c r="J2065" s="109">
        <f>IF(B2065&gt;2020,HLOOKUP(A_Stammdaten!$B$12,$L$4:$R$2504,ROW(B2065)-3,FALSE)+IF(OR(B2065=0,A_Stammdaten!$B$12&lt;B2065),0,I2065*1/20),0)</f>
        <v>0</v>
      </c>
      <c r="K2065" s="109">
        <f>IF(B2065&gt;2020,HLOOKUP(A_Stammdaten!$B$12,$L$4:$R$2504,ROW(B2065)-3,FALSE),0)</f>
        <v>0</v>
      </c>
      <c r="L2065" s="109">
        <f t="shared" si="224"/>
        <v>0</v>
      </c>
      <c r="M2065" s="109">
        <f t="shared" si="225"/>
        <v>0</v>
      </c>
      <c r="N2065" s="109">
        <f t="shared" si="226"/>
        <v>0</v>
      </c>
      <c r="O2065" s="109">
        <f t="shared" si="227"/>
        <v>0</v>
      </c>
      <c r="P2065" s="109">
        <f t="shared" si="228"/>
        <v>0</v>
      </c>
      <c r="Q2065" s="109">
        <f t="shared" si="229"/>
        <v>0</v>
      </c>
      <c r="R2065" s="109">
        <f t="shared" si="230"/>
        <v>0</v>
      </c>
      <c r="S2065" s="425"/>
    </row>
    <row r="2066" spans="1:19" x14ac:dyDescent="0.3">
      <c r="A2066" s="421"/>
      <c r="B2066" s="424"/>
      <c r="C2066" s="421"/>
      <c r="D2066" s="421"/>
      <c r="E2066" s="421"/>
      <c r="F2066" s="421"/>
      <c r="G2066" s="421"/>
      <c r="H2066" s="421"/>
      <c r="I2066" s="220">
        <f>IF(B2066&gt;A_Stammdaten!$B$12,0,SUM(C2066,D2066,F2066,G2066)-SUM(E2066,H2066))</f>
        <v>0</v>
      </c>
      <c r="J2066" s="109">
        <f>IF(B2066&gt;2020,HLOOKUP(A_Stammdaten!$B$12,$L$4:$R$2504,ROW(B2066)-3,FALSE)+IF(OR(B2066=0,A_Stammdaten!$B$12&lt;B2066),0,I2066*1/20),0)</f>
        <v>0</v>
      </c>
      <c r="K2066" s="109">
        <f>IF(B2066&gt;2020,HLOOKUP(A_Stammdaten!$B$12,$L$4:$R$2504,ROW(B2066)-3,FALSE),0)</f>
        <v>0</v>
      </c>
      <c r="L2066" s="109">
        <f t="shared" si="224"/>
        <v>0</v>
      </c>
      <c r="M2066" s="109">
        <f t="shared" si="225"/>
        <v>0</v>
      </c>
      <c r="N2066" s="109">
        <f t="shared" si="226"/>
        <v>0</v>
      </c>
      <c r="O2066" s="109">
        <f t="shared" si="227"/>
        <v>0</v>
      </c>
      <c r="P2066" s="109">
        <f t="shared" si="228"/>
        <v>0</v>
      </c>
      <c r="Q2066" s="109">
        <f t="shared" si="229"/>
        <v>0</v>
      </c>
      <c r="R2066" s="109">
        <f t="shared" si="230"/>
        <v>0</v>
      </c>
      <c r="S2066" s="425"/>
    </row>
    <row r="2067" spans="1:19" x14ac:dyDescent="0.3">
      <c r="A2067" s="421"/>
      <c r="B2067" s="424"/>
      <c r="C2067" s="421"/>
      <c r="D2067" s="421"/>
      <c r="E2067" s="421"/>
      <c r="F2067" s="421"/>
      <c r="G2067" s="421"/>
      <c r="H2067" s="421"/>
      <c r="I2067" s="220">
        <f>IF(B2067&gt;A_Stammdaten!$B$12,0,SUM(C2067,D2067,F2067,G2067)-SUM(E2067,H2067))</f>
        <v>0</v>
      </c>
      <c r="J2067" s="109">
        <f>IF(B2067&gt;2020,HLOOKUP(A_Stammdaten!$B$12,$L$4:$R$2504,ROW(B2067)-3,FALSE)+IF(OR(B2067=0,A_Stammdaten!$B$12&lt;B2067),0,I2067*1/20),0)</f>
        <v>0</v>
      </c>
      <c r="K2067" s="109">
        <f>IF(B2067&gt;2020,HLOOKUP(A_Stammdaten!$B$12,$L$4:$R$2504,ROW(B2067)-3,FALSE),0)</f>
        <v>0</v>
      </c>
      <c r="L2067" s="109">
        <f t="shared" si="224"/>
        <v>0</v>
      </c>
      <c r="M2067" s="109">
        <f t="shared" si="225"/>
        <v>0</v>
      </c>
      <c r="N2067" s="109">
        <f t="shared" si="226"/>
        <v>0</v>
      </c>
      <c r="O2067" s="109">
        <f t="shared" si="227"/>
        <v>0</v>
      </c>
      <c r="P2067" s="109">
        <f t="shared" si="228"/>
        <v>0</v>
      </c>
      <c r="Q2067" s="109">
        <f t="shared" si="229"/>
        <v>0</v>
      </c>
      <c r="R2067" s="109">
        <f t="shared" si="230"/>
        <v>0</v>
      </c>
      <c r="S2067" s="425"/>
    </row>
    <row r="2068" spans="1:19" x14ac:dyDescent="0.3">
      <c r="A2068" s="421"/>
      <c r="B2068" s="424"/>
      <c r="C2068" s="421"/>
      <c r="D2068" s="421"/>
      <c r="E2068" s="421"/>
      <c r="F2068" s="421"/>
      <c r="G2068" s="421"/>
      <c r="H2068" s="421"/>
      <c r="I2068" s="220">
        <f>IF(B2068&gt;A_Stammdaten!$B$12,0,SUM(C2068,D2068,F2068,G2068)-SUM(E2068,H2068))</f>
        <v>0</v>
      </c>
      <c r="J2068" s="109">
        <f>IF(B2068&gt;2020,HLOOKUP(A_Stammdaten!$B$12,$L$4:$R$2504,ROW(B2068)-3,FALSE)+IF(OR(B2068=0,A_Stammdaten!$B$12&lt;B2068),0,I2068*1/20),0)</f>
        <v>0</v>
      </c>
      <c r="K2068" s="109">
        <f>IF(B2068&gt;2020,HLOOKUP(A_Stammdaten!$B$12,$L$4:$R$2504,ROW(B2068)-3,FALSE),0)</f>
        <v>0</v>
      </c>
      <c r="L2068" s="109">
        <f t="shared" si="224"/>
        <v>0</v>
      </c>
      <c r="M2068" s="109">
        <f t="shared" si="225"/>
        <v>0</v>
      </c>
      <c r="N2068" s="109">
        <f t="shared" si="226"/>
        <v>0</v>
      </c>
      <c r="O2068" s="109">
        <f t="shared" si="227"/>
        <v>0</v>
      </c>
      <c r="P2068" s="109">
        <f t="shared" si="228"/>
        <v>0</v>
      </c>
      <c r="Q2068" s="109">
        <f t="shared" si="229"/>
        <v>0</v>
      </c>
      <c r="R2068" s="109">
        <f t="shared" si="230"/>
        <v>0</v>
      </c>
      <c r="S2068" s="425"/>
    </row>
    <row r="2069" spans="1:19" x14ac:dyDescent="0.3">
      <c r="A2069" s="421"/>
      <c r="B2069" s="424"/>
      <c r="C2069" s="421"/>
      <c r="D2069" s="421"/>
      <c r="E2069" s="421"/>
      <c r="F2069" s="421"/>
      <c r="G2069" s="421"/>
      <c r="H2069" s="421"/>
      <c r="I2069" s="220">
        <f>IF(B2069&gt;A_Stammdaten!$B$12,0,SUM(C2069,D2069,F2069,G2069)-SUM(E2069,H2069))</f>
        <v>0</v>
      </c>
      <c r="J2069" s="109">
        <f>IF(B2069&gt;2020,HLOOKUP(A_Stammdaten!$B$12,$L$4:$R$2504,ROW(B2069)-3,FALSE)+IF(OR(B2069=0,A_Stammdaten!$B$12&lt;B2069),0,I2069*1/20),0)</f>
        <v>0</v>
      </c>
      <c r="K2069" s="109">
        <f>IF(B2069&gt;2020,HLOOKUP(A_Stammdaten!$B$12,$L$4:$R$2504,ROW(B2069)-3,FALSE),0)</f>
        <v>0</v>
      </c>
      <c r="L2069" s="109">
        <f t="shared" si="224"/>
        <v>0</v>
      </c>
      <c r="M2069" s="109">
        <f t="shared" si="225"/>
        <v>0</v>
      </c>
      <c r="N2069" s="109">
        <f t="shared" si="226"/>
        <v>0</v>
      </c>
      <c r="O2069" s="109">
        <f t="shared" si="227"/>
        <v>0</v>
      </c>
      <c r="P2069" s="109">
        <f t="shared" si="228"/>
        <v>0</v>
      </c>
      <c r="Q2069" s="109">
        <f t="shared" si="229"/>
        <v>0</v>
      </c>
      <c r="R2069" s="109">
        <f t="shared" si="230"/>
        <v>0</v>
      </c>
      <c r="S2069" s="425"/>
    </row>
    <row r="2070" spans="1:19" x14ac:dyDescent="0.3">
      <c r="A2070" s="421"/>
      <c r="B2070" s="424"/>
      <c r="C2070" s="421"/>
      <c r="D2070" s="421"/>
      <c r="E2070" s="421"/>
      <c r="F2070" s="421"/>
      <c r="G2070" s="421"/>
      <c r="H2070" s="421"/>
      <c r="I2070" s="220">
        <f>IF(B2070&gt;A_Stammdaten!$B$12,0,SUM(C2070,D2070,F2070,G2070)-SUM(E2070,H2070))</f>
        <v>0</v>
      </c>
      <c r="J2070" s="109">
        <f>IF(B2070&gt;2020,HLOOKUP(A_Stammdaten!$B$12,$L$4:$R$2504,ROW(B2070)-3,FALSE)+IF(OR(B2070=0,A_Stammdaten!$B$12&lt;B2070),0,I2070*1/20),0)</f>
        <v>0</v>
      </c>
      <c r="K2070" s="109">
        <f>IF(B2070&gt;2020,HLOOKUP(A_Stammdaten!$B$12,$L$4:$R$2504,ROW(B2070)-3,FALSE),0)</f>
        <v>0</v>
      </c>
      <c r="L2070" s="109">
        <f t="shared" si="224"/>
        <v>0</v>
      </c>
      <c r="M2070" s="109">
        <f t="shared" si="225"/>
        <v>0</v>
      </c>
      <c r="N2070" s="109">
        <f t="shared" si="226"/>
        <v>0</v>
      </c>
      <c r="O2070" s="109">
        <f t="shared" si="227"/>
        <v>0</v>
      </c>
      <c r="P2070" s="109">
        <f t="shared" si="228"/>
        <v>0</v>
      </c>
      <c r="Q2070" s="109">
        <f t="shared" si="229"/>
        <v>0</v>
      </c>
      <c r="R2070" s="109">
        <f t="shared" si="230"/>
        <v>0</v>
      </c>
      <c r="S2070" s="425"/>
    </row>
    <row r="2071" spans="1:19" x14ac:dyDescent="0.3">
      <c r="A2071" s="421"/>
      <c r="B2071" s="424"/>
      <c r="C2071" s="421"/>
      <c r="D2071" s="421"/>
      <c r="E2071" s="421"/>
      <c r="F2071" s="421"/>
      <c r="G2071" s="421"/>
      <c r="H2071" s="421"/>
      <c r="I2071" s="220">
        <f>IF(B2071&gt;A_Stammdaten!$B$12,0,SUM(C2071,D2071,F2071,G2071)-SUM(E2071,H2071))</f>
        <v>0</v>
      </c>
      <c r="J2071" s="109">
        <f>IF(B2071&gt;2020,HLOOKUP(A_Stammdaten!$B$12,$L$4:$R$2504,ROW(B2071)-3,FALSE)+IF(OR(B2071=0,A_Stammdaten!$B$12&lt;B2071),0,I2071*1/20),0)</f>
        <v>0</v>
      </c>
      <c r="K2071" s="109">
        <f>IF(B2071&gt;2020,HLOOKUP(A_Stammdaten!$B$12,$L$4:$R$2504,ROW(B2071)-3,FALSE),0)</f>
        <v>0</v>
      </c>
      <c r="L2071" s="109">
        <f t="shared" si="224"/>
        <v>0</v>
      </c>
      <c r="M2071" s="109">
        <f t="shared" si="225"/>
        <v>0</v>
      </c>
      <c r="N2071" s="109">
        <f t="shared" si="226"/>
        <v>0</v>
      </c>
      <c r="O2071" s="109">
        <f t="shared" si="227"/>
        <v>0</v>
      </c>
      <c r="P2071" s="109">
        <f t="shared" si="228"/>
        <v>0</v>
      </c>
      <c r="Q2071" s="109">
        <f t="shared" si="229"/>
        <v>0</v>
      </c>
      <c r="R2071" s="109">
        <f t="shared" si="230"/>
        <v>0</v>
      </c>
      <c r="S2071" s="425"/>
    </row>
    <row r="2072" spans="1:19" x14ac:dyDescent="0.3">
      <c r="A2072" s="421"/>
      <c r="B2072" s="424"/>
      <c r="C2072" s="421"/>
      <c r="D2072" s="421"/>
      <c r="E2072" s="421"/>
      <c r="F2072" s="421"/>
      <c r="G2072" s="421"/>
      <c r="H2072" s="421"/>
      <c r="I2072" s="220">
        <f>IF(B2072&gt;A_Stammdaten!$B$12,0,SUM(C2072,D2072,F2072,G2072)-SUM(E2072,H2072))</f>
        <v>0</v>
      </c>
      <c r="J2072" s="109">
        <f>IF(B2072&gt;2020,HLOOKUP(A_Stammdaten!$B$12,$L$4:$R$2504,ROW(B2072)-3,FALSE)+IF(OR(B2072=0,A_Stammdaten!$B$12&lt;B2072),0,I2072*1/20),0)</f>
        <v>0</v>
      </c>
      <c r="K2072" s="109">
        <f>IF(B2072&gt;2020,HLOOKUP(A_Stammdaten!$B$12,$L$4:$R$2504,ROW(B2072)-3,FALSE),0)</f>
        <v>0</v>
      </c>
      <c r="L2072" s="109">
        <f t="shared" si="224"/>
        <v>0</v>
      </c>
      <c r="M2072" s="109">
        <f t="shared" si="225"/>
        <v>0</v>
      </c>
      <c r="N2072" s="109">
        <f t="shared" si="226"/>
        <v>0</v>
      </c>
      <c r="O2072" s="109">
        <f t="shared" si="227"/>
        <v>0</v>
      </c>
      <c r="P2072" s="109">
        <f t="shared" si="228"/>
        <v>0</v>
      </c>
      <c r="Q2072" s="109">
        <f t="shared" si="229"/>
        <v>0</v>
      </c>
      <c r="R2072" s="109">
        <f t="shared" si="230"/>
        <v>0</v>
      </c>
      <c r="S2072" s="425"/>
    </row>
    <row r="2073" spans="1:19" x14ac:dyDescent="0.3">
      <c r="A2073" s="421"/>
      <c r="B2073" s="424"/>
      <c r="C2073" s="421"/>
      <c r="D2073" s="421"/>
      <c r="E2073" s="421"/>
      <c r="F2073" s="421"/>
      <c r="G2073" s="421"/>
      <c r="H2073" s="421"/>
      <c r="I2073" s="220">
        <f>IF(B2073&gt;A_Stammdaten!$B$12,0,SUM(C2073,D2073,F2073,G2073)-SUM(E2073,H2073))</f>
        <v>0</v>
      </c>
      <c r="J2073" s="109">
        <f>IF(B2073&gt;2020,HLOOKUP(A_Stammdaten!$B$12,$L$4:$R$2504,ROW(B2073)-3,FALSE)+IF(OR(B2073=0,A_Stammdaten!$B$12&lt;B2073),0,I2073*1/20),0)</f>
        <v>0</v>
      </c>
      <c r="K2073" s="109">
        <f>IF(B2073&gt;2020,HLOOKUP(A_Stammdaten!$B$12,$L$4:$R$2504,ROW(B2073)-3,FALSE),0)</f>
        <v>0</v>
      </c>
      <c r="L2073" s="109">
        <f t="shared" si="224"/>
        <v>0</v>
      </c>
      <c r="M2073" s="109">
        <f t="shared" si="225"/>
        <v>0</v>
      </c>
      <c r="N2073" s="109">
        <f t="shared" si="226"/>
        <v>0</v>
      </c>
      <c r="O2073" s="109">
        <f t="shared" si="227"/>
        <v>0</v>
      </c>
      <c r="P2073" s="109">
        <f t="shared" si="228"/>
        <v>0</v>
      </c>
      <c r="Q2073" s="109">
        <f t="shared" si="229"/>
        <v>0</v>
      </c>
      <c r="R2073" s="109">
        <f t="shared" si="230"/>
        <v>0</v>
      </c>
      <c r="S2073" s="425"/>
    </row>
    <row r="2074" spans="1:19" x14ac:dyDescent="0.3">
      <c r="A2074" s="421"/>
      <c r="B2074" s="424"/>
      <c r="C2074" s="421"/>
      <c r="D2074" s="421"/>
      <c r="E2074" s="421"/>
      <c r="F2074" s="421"/>
      <c r="G2074" s="421"/>
      <c r="H2074" s="421"/>
      <c r="I2074" s="220">
        <f>IF(B2074&gt;A_Stammdaten!$B$12,0,SUM(C2074,D2074,F2074,G2074)-SUM(E2074,H2074))</f>
        <v>0</v>
      </c>
      <c r="J2074" s="109">
        <f>IF(B2074&gt;2020,HLOOKUP(A_Stammdaten!$B$12,$L$4:$R$2504,ROW(B2074)-3,FALSE)+IF(OR(B2074=0,A_Stammdaten!$B$12&lt;B2074),0,I2074*1/20),0)</f>
        <v>0</v>
      </c>
      <c r="K2074" s="109">
        <f>IF(B2074&gt;2020,HLOOKUP(A_Stammdaten!$B$12,$L$4:$R$2504,ROW(B2074)-3,FALSE),0)</f>
        <v>0</v>
      </c>
      <c r="L2074" s="109">
        <f t="shared" si="224"/>
        <v>0</v>
      </c>
      <c r="M2074" s="109">
        <f t="shared" si="225"/>
        <v>0</v>
      </c>
      <c r="N2074" s="109">
        <f t="shared" si="226"/>
        <v>0</v>
      </c>
      <c r="O2074" s="109">
        <f t="shared" si="227"/>
        <v>0</v>
      </c>
      <c r="P2074" s="109">
        <f t="shared" si="228"/>
        <v>0</v>
      </c>
      <c r="Q2074" s="109">
        <f t="shared" si="229"/>
        <v>0</v>
      </c>
      <c r="R2074" s="109">
        <f t="shared" si="230"/>
        <v>0</v>
      </c>
      <c r="S2074" s="425"/>
    </row>
    <row r="2075" spans="1:19" x14ac:dyDescent="0.3">
      <c r="A2075" s="421"/>
      <c r="B2075" s="424"/>
      <c r="C2075" s="421"/>
      <c r="D2075" s="421"/>
      <c r="E2075" s="421"/>
      <c r="F2075" s="421"/>
      <c r="G2075" s="421"/>
      <c r="H2075" s="421"/>
      <c r="I2075" s="220">
        <f>IF(B2075&gt;A_Stammdaten!$B$12,0,SUM(C2075,D2075,F2075,G2075)-SUM(E2075,H2075))</f>
        <v>0</v>
      </c>
      <c r="J2075" s="109">
        <f>IF(B2075&gt;2020,HLOOKUP(A_Stammdaten!$B$12,$L$4:$R$2504,ROW(B2075)-3,FALSE)+IF(OR(B2075=0,A_Stammdaten!$B$12&lt;B2075),0,I2075*1/20),0)</f>
        <v>0</v>
      </c>
      <c r="K2075" s="109">
        <f>IF(B2075&gt;2020,HLOOKUP(A_Stammdaten!$B$12,$L$4:$R$2504,ROW(B2075)-3,FALSE),0)</f>
        <v>0</v>
      </c>
      <c r="L2075" s="109">
        <f t="shared" si="224"/>
        <v>0</v>
      </c>
      <c r="M2075" s="109">
        <f t="shared" si="225"/>
        <v>0</v>
      </c>
      <c r="N2075" s="109">
        <f t="shared" si="226"/>
        <v>0</v>
      </c>
      <c r="O2075" s="109">
        <f t="shared" si="227"/>
        <v>0</v>
      </c>
      <c r="P2075" s="109">
        <f t="shared" si="228"/>
        <v>0</v>
      </c>
      <c r="Q2075" s="109">
        <f t="shared" si="229"/>
        <v>0</v>
      </c>
      <c r="R2075" s="109">
        <f t="shared" si="230"/>
        <v>0</v>
      </c>
      <c r="S2075" s="425"/>
    </row>
    <row r="2076" spans="1:19" x14ac:dyDescent="0.3">
      <c r="A2076" s="421"/>
      <c r="B2076" s="424"/>
      <c r="C2076" s="421"/>
      <c r="D2076" s="421"/>
      <c r="E2076" s="421"/>
      <c r="F2076" s="421"/>
      <c r="G2076" s="421"/>
      <c r="H2076" s="421"/>
      <c r="I2076" s="220">
        <f>IF(B2076&gt;A_Stammdaten!$B$12,0,SUM(C2076,D2076,F2076,G2076)-SUM(E2076,H2076))</f>
        <v>0</v>
      </c>
      <c r="J2076" s="109">
        <f>IF(B2076&gt;2020,HLOOKUP(A_Stammdaten!$B$12,$L$4:$R$2504,ROW(B2076)-3,FALSE)+IF(OR(B2076=0,A_Stammdaten!$B$12&lt;B2076),0,I2076*1/20),0)</f>
        <v>0</v>
      </c>
      <c r="K2076" s="109">
        <f>IF(B2076&gt;2020,HLOOKUP(A_Stammdaten!$B$12,$L$4:$R$2504,ROW(B2076)-3,FALSE),0)</f>
        <v>0</v>
      </c>
      <c r="L2076" s="109">
        <f t="shared" si="224"/>
        <v>0</v>
      </c>
      <c r="M2076" s="109">
        <f t="shared" si="225"/>
        <v>0</v>
      </c>
      <c r="N2076" s="109">
        <f t="shared" si="226"/>
        <v>0</v>
      </c>
      <c r="O2076" s="109">
        <f t="shared" si="227"/>
        <v>0</v>
      </c>
      <c r="P2076" s="109">
        <f t="shared" si="228"/>
        <v>0</v>
      </c>
      <c r="Q2076" s="109">
        <f t="shared" si="229"/>
        <v>0</v>
      </c>
      <c r="R2076" s="109">
        <f t="shared" si="230"/>
        <v>0</v>
      </c>
      <c r="S2076" s="425"/>
    </row>
    <row r="2077" spans="1:19" x14ac:dyDescent="0.3">
      <c r="A2077" s="421"/>
      <c r="B2077" s="424"/>
      <c r="C2077" s="421"/>
      <c r="D2077" s="421"/>
      <c r="E2077" s="421"/>
      <c r="F2077" s="421"/>
      <c r="G2077" s="421"/>
      <c r="H2077" s="421"/>
      <c r="I2077" s="220">
        <f>IF(B2077&gt;A_Stammdaten!$B$12,0,SUM(C2077,D2077,F2077,G2077)-SUM(E2077,H2077))</f>
        <v>0</v>
      </c>
      <c r="J2077" s="109">
        <f>IF(B2077&gt;2020,HLOOKUP(A_Stammdaten!$B$12,$L$4:$R$2504,ROW(B2077)-3,FALSE)+IF(OR(B2077=0,A_Stammdaten!$B$12&lt;B2077),0,I2077*1/20),0)</f>
        <v>0</v>
      </c>
      <c r="K2077" s="109">
        <f>IF(B2077&gt;2020,HLOOKUP(A_Stammdaten!$B$12,$L$4:$R$2504,ROW(B2077)-3,FALSE),0)</f>
        <v>0</v>
      </c>
      <c r="L2077" s="109">
        <f t="shared" si="224"/>
        <v>0</v>
      </c>
      <c r="M2077" s="109">
        <f t="shared" si="225"/>
        <v>0</v>
      </c>
      <c r="N2077" s="109">
        <f t="shared" si="226"/>
        <v>0</v>
      </c>
      <c r="O2077" s="109">
        <f t="shared" si="227"/>
        <v>0</v>
      </c>
      <c r="P2077" s="109">
        <f t="shared" si="228"/>
        <v>0</v>
      </c>
      <c r="Q2077" s="109">
        <f t="shared" si="229"/>
        <v>0</v>
      </c>
      <c r="R2077" s="109">
        <f t="shared" si="230"/>
        <v>0</v>
      </c>
      <c r="S2077" s="425"/>
    </row>
    <row r="2078" spans="1:19" x14ac:dyDescent="0.3">
      <c r="A2078" s="421"/>
      <c r="B2078" s="424"/>
      <c r="C2078" s="421"/>
      <c r="D2078" s="421"/>
      <c r="E2078" s="421"/>
      <c r="F2078" s="421"/>
      <c r="G2078" s="421"/>
      <c r="H2078" s="421"/>
      <c r="I2078" s="220">
        <f>IF(B2078&gt;A_Stammdaten!$B$12,0,SUM(C2078,D2078,F2078,G2078)-SUM(E2078,H2078))</f>
        <v>0</v>
      </c>
      <c r="J2078" s="109">
        <f>IF(B2078&gt;2020,HLOOKUP(A_Stammdaten!$B$12,$L$4:$R$2504,ROW(B2078)-3,FALSE)+IF(OR(B2078=0,A_Stammdaten!$B$12&lt;B2078),0,I2078*1/20),0)</f>
        <v>0</v>
      </c>
      <c r="K2078" s="109">
        <f>IF(B2078&gt;2020,HLOOKUP(A_Stammdaten!$B$12,$L$4:$R$2504,ROW(B2078)-3,FALSE),0)</f>
        <v>0</v>
      </c>
      <c r="L2078" s="109">
        <f t="shared" si="224"/>
        <v>0</v>
      </c>
      <c r="M2078" s="109">
        <f t="shared" si="225"/>
        <v>0</v>
      </c>
      <c r="N2078" s="109">
        <f t="shared" si="226"/>
        <v>0</v>
      </c>
      <c r="O2078" s="109">
        <f t="shared" si="227"/>
        <v>0</v>
      </c>
      <c r="P2078" s="109">
        <f t="shared" si="228"/>
        <v>0</v>
      </c>
      <c r="Q2078" s="109">
        <f t="shared" si="229"/>
        <v>0</v>
      </c>
      <c r="R2078" s="109">
        <f t="shared" si="230"/>
        <v>0</v>
      </c>
      <c r="S2078" s="425"/>
    </row>
    <row r="2079" spans="1:19" x14ac:dyDescent="0.3">
      <c r="A2079" s="421"/>
      <c r="B2079" s="424"/>
      <c r="C2079" s="421"/>
      <c r="D2079" s="421"/>
      <c r="E2079" s="421"/>
      <c r="F2079" s="421"/>
      <c r="G2079" s="421"/>
      <c r="H2079" s="421"/>
      <c r="I2079" s="220">
        <f>IF(B2079&gt;A_Stammdaten!$B$12,0,SUM(C2079,D2079,F2079,G2079)-SUM(E2079,H2079))</f>
        <v>0</v>
      </c>
      <c r="J2079" s="109">
        <f>IF(B2079&gt;2020,HLOOKUP(A_Stammdaten!$B$12,$L$4:$R$2504,ROW(B2079)-3,FALSE)+IF(OR(B2079=0,A_Stammdaten!$B$12&lt;B2079),0,I2079*1/20),0)</f>
        <v>0</v>
      </c>
      <c r="K2079" s="109">
        <f>IF(B2079&gt;2020,HLOOKUP(A_Stammdaten!$B$12,$L$4:$R$2504,ROW(B2079)-3,FALSE),0)</f>
        <v>0</v>
      </c>
      <c r="L2079" s="109">
        <f t="shared" si="224"/>
        <v>0</v>
      </c>
      <c r="M2079" s="109">
        <f t="shared" si="225"/>
        <v>0</v>
      </c>
      <c r="N2079" s="109">
        <f t="shared" si="226"/>
        <v>0</v>
      </c>
      <c r="O2079" s="109">
        <f t="shared" si="227"/>
        <v>0</v>
      </c>
      <c r="P2079" s="109">
        <f t="shared" si="228"/>
        <v>0</v>
      </c>
      <c r="Q2079" s="109">
        <f t="shared" si="229"/>
        <v>0</v>
      </c>
      <c r="R2079" s="109">
        <f t="shared" si="230"/>
        <v>0</v>
      </c>
      <c r="S2079" s="425"/>
    </row>
    <row r="2080" spans="1:19" x14ac:dyDescent="0.3">
      <c r="A2080" s="421"/>
      <c r="B2080" s="424"/>
      <c r="C2080" s="421"/>
      <c r="D2080" s="421"/>
      <c r="E2080" s="421"/>
      <c r="F2080" s="421"/>
      <c r="G2080" s="421"/>
      <c r="H2080" s="421"/>
      <c r="I2080" s="220">
        <f>IF(B2080&gt;A_Stammdaten!$B$12,0,SUM(C2080,D2080,F2080,G2080)-SUM(E2080,H2080))</f>
        <v>0</v>
      </c>
      <c r="J2080" s="109">
        <f>IF(B2080&gt;2020,HLOOKUP(A_Stammdaten!$B$12,$L$4:$R$2504,ROW(B2080)-3,FALSE)+IF(OR(B2080=0,A_Stammdaten!$B$12&lt;B2080),0,I2080*1/20),0)</f>
        <v>0</v>
      </c>
      <c r="K2080" s="109">
        <f>IF(B2080&gt;2020,HLOOKUP(A_Stammdaten!$B$12,$L$4:$R$2504,ROW(B2080)-3,FALSE),0)</f>
        <v>0</v>
      </c>
      <c r="L2080" s="109">
        <f t="shared" si="224"/>
        <v>0</v>
      </c>
      <c r="M2080" s="109">
        <f t="shared" si="225"/>
        <v>0</v>
      </c>
      <c r="N2080" s="109">
        <f t="shared" si="226"/>
        <v>0</v>
      </c>
      <c r="O2080" s="109">
        <f t="shared" si="227"/>
        <v>0</v>
      </c>
      <c r="P2080" s="109">
        <f t="shared" si="228"/>
        <v>0</v>
      </c>
      <c r="Q2080" s="109">
        <f t="shared" si="229"/>
        <v>0</v>
      </c>
      <c r="R2080" s="109">
        <f t="shared" si="230"/>
        <v>0</v>
      </c>
      <c r="S2080" s="425"/>
    </row>
    <row r="2081" spans="1:19" x14ac:dyDescent="0.3">
      <c r="A2081" s="421"/>
      <c r="B2081" s="424"/>
      <c r="C2081" s="421"/>
      <c r="D2081" s="421"/>
      <c r="E2081" s="421"/>
      <c r="F2081" s="421"/>
      <c r="G2081" s="421"/>
      <c r="H2081" s="421"/>
      <c r="I2081" s="220">
        <f>IF(B2081&gt;A_Stammdaten!$B$12,0,SUM(C2081,D2081,F2081,G2081)-SUM(E2081,H2081))</f>
        <v>0</v>
      </c>
      <c r="J2081" s="109">
        <f>IF(B2081&gt;2020,HLOOKUP(A_Stammdaten!$B$12,$L$4:$R$2504,ROW(B2081)-3,FALSE)+IF(OR(B2081=0,A_Stammdaten!$B$12&lt;B2081),0,I2081*1/20),0)</f>
        <v>0</v>
      </c>
      <c r="K2081" s="109">
        <f>IF(B2081&gt;2020,HLOOKUP(A_Stammdaten!$B$12,$L$4:$R$2504,ROW(B2081)-3,FALSE),0)</f>
        <v>0</v>
      </c>
      <c r="L2081" s="109">
        <f t="shared" si="224"/>
        <v>0</v>
      </c>
      <c r="M2081" s="109">
        <f t="shared" si="225"/>
        <v>0</v>
      </c>
      <c r="N2081" s="109">
        <f t="shared" si="226"/>
        <v>0</v>
      </c>
      <c r="O2081" s="109">
        <f t="shared" si="227"/>
        <v>0</v>
      </c>
      <c r="P2081" s="109">
        <f t="shared" si="228"/>
        <v>0</v>
      </c>
      <c r="Q2081" s="109">
        <f t="shared" si="229"/>
        <v>0</v>
      </c>
      <c r="R2081" s="109">
        <f t="shared" si="230"/>
        <v>0</v>
      </c>
      <c r="S2081" s="425"/>
    </row>
    <row r="2082" spans="1:19" x14ac:dyDescent="0.3">
      <c r="A2082" s="421"/>
      <c r="B2082" s="424"/>
      <c r="C2082" s="421"/>
      <c r="D2082" s="421"/>
      <c r="E2082" s="421"/>
      <c r="F2082" s="421"/>
      <c r="G2082" s="421"/>
      <c r="H2082" s="421"/>
      <c r="I2082" s="220">
        <f>IF(B2082&gt;A_Stammdaten!$B$12,0,SUM(C2082,D2082,F2082,G2082)-SUM(E2082,H2082))</f>
        <v>0</v>
      </c>
      <c r="J2082" s="109">
        <f>IF(B2082&gt;2020,HLOOKUP(A_Stammdaten!$B$12,$L$4:$R$2504,ROW(B2082)-3,FALSE)+IF(OR(B2082=0,A_Stammdaten!$B$12&lt;B2082),0,I2082*1/20),0)</f>
        <v>0</v>
      </c>
      <c r="K2082" s="109">
        <f>IF(B2082&gt;2020,HLOOKUP(A_Stammdaten!$B$12,$L$4:$R$2504,ROW(B2082)-3,FALSE),0)</f>
        <v>0</v>
      </c>
      <c r="L2082" s="109">
        <f t="shared" si="224"/>
        <v>0</v>
      </c>
      <c r="M2082" s="109">
        <f t="shared" si="225"/>
        <v>0</v>
      </c>
      <c r="N2082" s="109">
        <f t="shared" si="226"/>
        <v>0</v>
      </c>
      <c r="O2082" s="109">
        <f t="shared" si="227"/>
        <v>0</v>
      </c>
      <c r="P2082" s="109">
        <f t="shared" si="228"/>
        <v>0</v>
      </c>
      <c r="Q2082" s="109">
        <f t="shared" si="229"/>
        <v>0</v>
      </c>
      <c r="R2082" s="109">
        <f t="shared" si="230"/>
        <v>0</v>
      </c>
      <c r="S2082" s="425"/>
    </row>
    <row r="2083" spans="1:19" x14ac:dyDescent="0.3">
      <c r="A2083" s="421"/>
      <c r="B2083" s="424"/>
      <c r="C2083" s="421"/>
      <c r="D2083" s="421"/>
      <c r="E2083" s="421"/>
      <c r="F2083" s="421"/>
      <c r="G2083" s="421"/>
      <c r="H2083" s="421"/>
      <c r="I2083" s="220">
        <f>IF(B2083&gt;A_Stammdaten!$B$12,0,SUM(C2083,D2083,F2083,G2083)-SUM(E2083,H2083))</f>
        <v>0</v>
      </c>
      <c r="J2083" s="109">
        <f>IF(B2083&gt;2020,HLOOKUP(A_Stammdaten!$B$12,$L$4:$R$2504,ROW(B2083)-3,FALSE)+IF(OR(B2083=0,A_Stammdaten!$B$12&lt;B2083),0,I2083*1/20),0)</f>
        <v>0</v>
      </c>
      <c r="K2083" s="109">
        <f>IF(B2083&gt;2020,HLOOKUP(A_Stammdaten!$B$12,$L$4:$R$2504,ROW(B2083)-3,FALSE),0)</f>
        <v>0</v>
      </c>
      <c r="L2083" s="109">
        <f t="shared" si="224"/>
        <v>0</v>
      </c>
      <c r="M2083" s="109">
        <f t="shared" si="225"/>
        <v>0</v>
      </c>
      <c r="N2083" s="109">
        <f t="shared" si="226"/>
        <v>0</v>
      </c>
      <c r="O2083" s="109">
        <f t="shared" si="227"/>
        <v>0</v>
      </c>
      <c r="P2083" s="109">
        <f t="shared" si="228"/>
        <v>0</v>
      </c>
      <c r="Q2083" s="109">
        <f t="shared" si="229"/>
        <v>0</v>
      </c>
      <c r="R2083" s="109">
        <f t="shared" si="230"/>
        <v>0</v>
      </c>
      <c r="S2083" s="425"/>
    </row>
    <row r="2084" spans="1:19" x14ac:dyDescent="0.3">
      <c r="A2084" s="421"/>
      <c r="B2084" s="424"/>
      <c r="C2084" s="421"/>
      <c r="D2084" s="421"/>
      <c r="E2084" s="421"/>
      <c r="F2084" s="421"/>
      <c r="G2084" s="421"/>
      <c r="H2084" s="421"/>
      <c r="I2084" s="220">
        <f>IF(B2084&gt;A_Stammdaten!$B$12,0,SUM(C2084,D2084,F2084,G2084)-SUM(E2084,H2084))</f>
        <v>0</v>
      </c>
      <c r="J2084" s="109">
        <f>IF(B2084&gt;2020,HLOOKUP(A_Stammdaten!$B$12,$L$4:$R$2504,ROW(B2084)-3,FALSE)+IF(OR(B2084=0,A_Stammdaten!$B$12&lt;B2084),0,I2084*1/20),0)</f>
        <v>0</v>
      </c>
      <c r="K2084" s="109">
        <f>IF(B2084&gt;2020,HLOOKUP(A_Stammdaten!$B$12,$L$4:$R$2504,ROW(B2084)-3,FALSE),0)</f>
        <v>0</v>
      </c>
      <c r="L2084" s="109">
        <f t="shared" si="224"/>
        <v>0</v>
      </c>
      <c r="M2084" s="109">
        <f t="shared" si="225"/>
        <v>0</v>
      </c>
      <c r="N2084" s="109">
        <f t="shared" si="226"/>
        <v>0</v>
      </c>
      <c r="O2084" s="109">
        <f t="shared" si="227"/>
        <v>0</v>
      </c>
      <c r="P2084" s="109">
        <f t="shared" si="228"/>
        <v>0</v>
      </c>
      <c r="Q2084" s="109">
        <f t="shared" si="229"/>
        <v>0</v>
      </c>
      <c r="R2084" s="109">
        <f t="shared" si="230"/>
        <v>0</v>
      </c>
      <c r="S2084" s="425"/>
    </row>
    <row r="2085" spans="1:19" x14ac:dyDescent="0.3">
      <c r="A2085" s="421"/>
      <c r="B2085" s="424"/>
      <c r="C2085" s="421"/>
      <c r="D2085" s="421"/>
      <c r="E2085" s="421"/>
      <c r="F2085" s="421"/>
      <c r="G2085" s="421"/>
      <c r="H2085" s="421"/>
      <c r="I2085" s="220">
        <f>IF(B2085&gt;A_Stammdaten!$B$12,0,SUM(C2085,D2085,F2085,G2085)-SUM(E2085,H2085))</f>
        <v>0</v>
      </c>
      <c r="J2085" s="109">
        <f>IF(B2085&gt;2020,HLOOKUP(A_Stammdaten!$B$12,$L$4:$R$2504,ROW(B2085)-3,FALSE)+IF(OR(B2085=0,A_Stammdaten!$B$12&lt;B2085),0,I2085*1/20),0)</f>
        <v>0</v>
      </c>
      <c r="K2085" s="109">
        <f>IF(B2085&gt;2020,HLOOKUP(A_Stammdaten!$B$12,$L$4:$R$2504,ROW(B2085)-3,FALSE),0)</f>
        <v>0</v>
      </c>
      <c r="L2085" s="109">
        <f t="shared" si="224"/>
        <v>0</v>
      </c>
      <c r="M2085" s="109">
        <f t="shared" si="225"/>
        <v>0</v>
      </c>
      <c r="N2085" s="109">
        <f t="shared" si="226"/>
        <v>0</v>
      </c>
      <c r="O2085" s="109">
        <f t="shared" si="227"/>
        <v>0</v>
      </c>
      <c r="P2085" s="109">
        <f t="shared" si="228"/>
        <v>0</v>
      </c>
      <c r="Q2085" s="109">
        <f t="shared" si="229"/>
        <v>0</v>
      </c>
      <c r="R2085" s="109">
        <f t="shared" si="230"/>
        <v>0</v>
      </c>
      <c r="S2085" s="425"/>
    </row>
    <row r="2086" spans="1:19" x14ac:dyDescent="0.3">
      <c r="A2086" s="421"/>
      <c r="B2086" s="424"/>
      <c r="C2086" s="421"/>
      <c r="D2086" s="421"/>
      <c r="E2086" s="421"/>
      <c r="F2086" s="421"/>
      <c r="G2086" s="421"/>
      <c r="H2086" s="421"/>
      <c r="I2086" s="220">
        <f>IF(B2086&gt;A_Stammdaten!$B$12,0,SUM(C2086,D2086,F2086,G2086)-SUM(E2086,H2086))</f>
        <v>0</v>
      </c>
      <c r="J2086" s="109">
        <f>IF(B2086&gt;2020,HLOOKUP(A_Stammdaten!$B$12,$L$4:$R$2504,ROW(B2086)-3,FALSE)+IF(OR(B2086=0,A_Stammdaten!$B$12&lt;B2086),0,I2086*1/20),0)</f>
        <v>0</v>
      </c>
      <c r="K2086" s="109">
        <f>IF(B2086&gt;2020,HLOOKUP(A_Stammdaten!$B$12,$L$4:$R$2504,ROW(B2086)-3,FALSE),0)</f>
        <v>0</v>
      </c>
      <c r="L2086" s="109">
        <f t="shared" si="224"/>
        <v>0</v>
      </c>
      <c r="M2086" s="109">
        <f t="shared" si="225"/>
        <v>0</v>
      </c>
      <c r="N2086" s="109">
        <f t="shared" si="226"/>
        <v>0</v>
      </c>
      <c r="O2086" s="109">
        <f t="shared" si="227"/>
        <v>0</v>
      </c>
      <c r="P2086" s="109">
        <f t="shared" si="228"/>
        <v>0</v>
      </c>
      <c r="Q2086" s="109">
        <f t="shared" si="229"/>
        <v>0</v>
      </c>
      <c r="R2086" s="109">
        <f t="shared" si="230"/>
        <v>0</v>
      </c>
      <c r="S2086" s="425"/>
    </row>
    <row r="2087" spans="1:19" x14ac:dyDescent="0.3">
      <c r="A2087" s="421"/>
      <c r="B2087" s="424"/>
      <c r="C2087" s="421"/>
      <c r="D2087" s="421"/>
      <c r="E2087" s="421"/>
      <c r="F2087" s="421"/>
      <c r="G2087" s="421"/>
      <c r="H2087" s="421"/>
      <c r="I2087" s="220">
        <f>IF(B2087&gt;A_Stammdaten!$B$12,0,SUM(C2087,D2087,F2087,G2087)-SUM(E2087,H2087))</f>
        <v>0</v>
      </c>
      <c r="J2087" s="109">
        <f>IF(B2087&gt;2020,HLOOKUP(A_Stammdaten!$B$12,$L$4:$R$2504,ROW(B2087)-3,FALSE)+IF(OR(B2087=0,A_Stammdaten!$B$12&lt;B2087),0,I2087*1/20),0)</f>
        <v>0</v>
      </c>
      <c r="K2087" s="109">
        <f>IF(B2087&gt;2020,HLOOKUP(A_Stammdaten!$B$12,$L$4:$R$2504,ROW(B2087)-3,FALSE),0)</f>
        <v>0</v>
      </c>
      <c r="L2087" s="109">
        <f t="shared" si="224"/>
        <v>0</v>
      </c>
      <c r="M2087" s="109">
        <f t="shared" si="225"/>
        <v>0</v>
      </c>
      <c r="N2087" s="109">
        <f t="shared" si="226"/>
        <v>0</v>
      </c>
      <c r="O2087" s="109">
        <f t="shared" si="227"/>
        <v>0</v>
      </c>
      <c r="P2087" s="109">
        <f t="shared" si="228"/>
        <v>0</v>
      </c>
      <c r="Q2087" s="109">
        <f t="shared" si="229"/>
        <v>0</v>
      </c>
      <c r="R2087" s="109">
        <f t="shared" si="230"/>
        <v>0</v>
      </c>
      <c r="S2087" s="425"/>
    </row>
    <row r="2088" spans="1:19" x14ac:dyDescent="0.3">
      <c r="A2088" s="421"/>
      <c r="B2088" s="424"/>
      <c r="C2088" s="421"/>
      <c r="D2088" s="421"/>
      <c r="E2088" s="421"/>
      <c r="F2088" s="421"/>
      <c r="G2088" s="421"/>
      <c r="H2088" s="421"/>
      <c r="I2088" s="220">
        <f>IF(B2088&gt;A_Stammdaten!$B$12,0,SUM(C2088,D2088,F2088,G2088)-SUM(E2088,H2088))</f>
        <v>0</v>
      </c>
      <c r="J2088" s="109">
        <f>IF(B2088&gt;2020,HLOOKUP(A_Stammdaten!$B$12,$L$4:$R$2504,ROW(B2088)-3,FALSE)+IF(OR(B2088=0,A_Stammdaten!$B$12&lt;B2088),0,I2088*1/20),0)</f>
        <v>0</v>
      </c>
      <c r="K2088" s="109">
        <f>IF(B2088&gt;2020,HLOOKUP(A_Stammdaten!$B$12,$L$4:$R$2504,ROW(B2088)-3,FALSE),0)</f>
        <v>0</v>
      </c>
      <c r="L2088" s="109">
        <f t="shared" si="224"/>
        <v>0</v>
      </c>
      <c r="M2088" s="109">
        <f t="shared" si="225"/>
        <v>0</v>
      </c>
      <c r="N2088" s="109">
        <f t="shared" si="226"/>
        <v>0</v>
      </c>
      <c r="O2088" s="109">
        <f t="shared" si="227"/>
        <v>0</v>
      </c>
      <c r="P2088" s="109">
        <f t="shared" si="228"/>
        <v>0</v>
      </c>
      <c r="Q2088" s="109">
        <f t="shared" si="229"/>
        <v>0</v>
      </c>
      <c r="R2088" s="109">
        <f t="shared" si="230"/>
        <v>0</v>
      </c>
      <c r="S2088" s="425"/>
    </row>
    <row r="2089" spans="1:19" x14ac:dyDescent="0.3">
      <c r="A2089" s="421"/>
      <c r="B2089" s="424"/>
      <c r="C2089" s="421"/>
      <c r="D2089" s="421"/>
      <c r="E2089" s="421"/>
      <c r="F2089" s="421"/>
      <c r="G2089" s="421"/>
      <c r="H2089" s="421"/>
      <c r="I2089" s="220">
        <f>IF(B2089&gt;A_Stammdaten!$B$12,0,SUM(C2089,D2089,F2089,G2089)-SUM(E2089,H2089))</f>
        <v>0</v>
      </c>
      <c r="J2089" s="109">
        <f>IF(B2089&gt;2020,HLOOKUP(A_Stammdaten!$B$12,$L$4:$R$2504,ROW(B2089)-3,FALSE)+IF(OR(B2089=0,A_Stammdaten!$B$12&lt;B2089),0,I2089*1/20),0)</f>
        <v>0</v>
      </c>
      <c r="K2089" s="109">
        <f>IF(B2089&gt;2020,HLOOKUP(A_Stammdaten!$B$12,$L$4:$R$2504,ROW(B2089)-3,FALSE),0)</f>
        <v>0</v>
      </c>
      <c r="L2089" s="109">
        <f t="shared" si="224"/>
        <v>0</v>
      </c>
      <c r="M2089" s="109">
        <f t="shared" si="225"/>
        <v>0</v>
      </c>
      <c r="N2089" s="109">
        <f t="shared" si="226"/>
        <v>0</v>
      </c>
      <c r="O2089" s="109">
        <f t="shared" si="227"/>
        <v>0</v>
      </c>
      <c r="P2089" s="109">
        <f t="shared" si="228"/>
        <v>0</v>
      </c>
      <c r="Q2089" s="109">
        <f t="shared" si="229"/>
        <v>0</v>
      </c>
      <c r="R2089" s="109">
        <f t="shared" si="230"/>
        <v>0</v>
      </c>
      <c r="S2089" s="425"/>
    </row>
    <row r="2090" spans="1:19" x14ac:dyDescent="0.3">
      <c r="A2090" s="421"/>
      <c r="B2090" s="424"/>
      <c r="C2090" s="421"/>
      <c r="D2090" s="421"/>
      <c r="E2090" s="421"/>
      <c r="F2090" s="421"/>
      <c r="G2090" s="421"/>
      <c r="H2090" s="421"/>
      <c r="I2090" s="220">
        <f>IF(B2090&gt;A_Stammdaten!$B$12,0,SUM(C2090,D2090,F2090,G2090)-SUM(E2090,H2090))</f>
        <v>0</v>
      </c>
      <c r="J2090" s="109">
        <f>IF(B2090&gt;2020,HLOOKUP(A_Stammdaten!$B$12,$L$4:$R$2504,ROW(B2090)-3,FALSE)+IF(OR(B2090=0,A_Stammdaten!$B$12&lt;B2090),0,I2090*1/20),0)</f>
        <v>0</v>
      </c>
      <c r="K2090" s="109">
        <f>IF(B2090&gt;2020,HLOOKUP(A_Stammdaten!$B$12,$L$4:$R$2504,ROW(B2090)-3,FALSE),0)</f>
        <v>0</v>
      </c>
      <c r="L2090" s="109">
        <f t="shared" si="224"/>
        <v>0</v>
      </c>
      <c r="M2090" s="109">
        <f t="shared" si="225"/>
        <v>0</v>
      </c>
      <c r="N2090" s="109">
        <f t="shared" si="226"/>
        <v>0</v>
      </c>
      <c r="O2090" s="109">
        <f t="shared" si="227"/>
        <v>0</v>
      </c>
      <c r="P2090" s="109">
        <f t="shared" si="228"/>
        <v>0</v>
      </c>
      <c r="Q2090" s="109">
        <f t="shared" si="229"/>
        <v>0</v>
      </c>
      <c r="R2090" s="109">
        <f t="shared" si="230"/>
        <v>0</v>
      </c>
      <c r="S2090" s="425"/>
    </row>
    <row r="2091" spans="1:19" x14ac:dyDescent="0.3">
      <c r="A2091" s="421"/>
      <c r="B2091" s="424"/>
      <c r="C2091" s="421"/>
      <c r="D2091" s="421"/>
      <c r="E2091" s="421"/>
      <c r="F2091" s="421"/>
      <c r="G2091" s="421"/>
      <c r="H2091" s="421"/>
      <c r="I2091" s="220">
        <f>IF(B2091&gt;A_Stammdaten!$B$12,0,SUM(C2091,D2091,F2091,G2091)-SUM(E2091,H2091))</f>
        <v>0</v>
      </c>
      <c r="J2091" s="109">
        <f>IF(B2091&gt;2020,HLOOKUP(A_Stammdaten!$B$12,$L$4:$R$2504,ROW(B2091)-3,FALSE)+IF(OR(B2091=0,A_Stammdaten!$B$12&lt;B2091),0,I2091*1/20),0)</f>
        <v>0</v>
      </c>
      <c r="K2091" s="109">
        <f>IF(B2091&gt;2020,HLOOKUP(A_Stammdaten!$B$12,$L$4:$R$2504,ROW(B2091)-3,FALSE),0)</f>
        <v>0</v>
      </c>
      <c r="L2091" s="109">
        <f t="shared" si="224"/>
        <v>0</v>
      </c>
      <c r="M2091" s="109">
        <f t="shared" si="225"/>
        <v>0</v>
      </c>
      <c r="N2091" s="109">
        <f t="shared" si="226"/>
        <v>0</v>
      </c>
      <c r="O2091" s="109">
        <f t="shared" si="227"/>
        <v>0</v>
      </c>
      <c r="P2091" s="109">
        <f t="shared" si="228"/>
        <v>0</v>
      </c>
      <c r="Q2091" s="109">
        <f t="shared" si="229"/>
        <v>0</v>
      </c>
      <c r="R2091" s="109">
        <f t="shared" si="230"/>
        <v>0</v>
      </c>
      <c r="S2091" s="425"/>
    </row>
    <row r="2092" spans="1:19" x14ac:dyDescent="0.3">
      <c r="A2092" s="421"/>
      <c r="B2092" s="424"/>
      <c r="C2092" s="421"/>
      <c r="D2092" s="421"/>
      <c r="E2092" s="421"/>
      <c r="F2092" s="421"/>
      <c r="G2092" s="421"/>
      <c r="H2092" s="421"/>
      <c r="I2092" s="220">
        <f>IF(B2092&gt;A_Stammdaten!$B$12,0,SUM(C2092,D2092,F2092,G2092)-SUM(E2092,H2092))</f>
        <v>0</v>
      </c>
      <c r="J2092" s="109">
        <f>IF(B2092&gt;2020,HLOOKUP(A_Stammdaten!$B$12,$L$4:$R$2504,ROW(B2092)-3,FALSE)+IF(OR(B2092=0,A_Stammdaten!$B$12&lt;B2092),0,I2092*1/20),0)</f>
        <v>0</v>
      </c>
      <c r="K2092" s="109">
        <f>IF(B2092&gt;2020,HLOOKUP(A_Stammdaten!$B$12,$L$4:$R$2504,ROW(B2092)-3,FALSE),0)</f>
        <v>0</v>
      </c>
      <c r="L2092" s="109">
        <f t="shared" si="224"/>
        <v>0</v>
      </c>
      <c r="M2092" s="109">
        <f t="shared" si="225"/>
        <v>0</v>
      </c>
      <c r="N2092" s="109">
        <f t="shared" si="226"/>
        <v>0</v>
      </c>
      <c r="O2092" s="109">
        <f t="shared" si="227"/>
        <v>0</v>
      </c>
      <c r="P2092" s="109">
        <f t="shared" si="228"/>
        <v>0</v>
      </c>
      <c r="Q2092" s="109">
        <f t="shared" si="229"/>
        <v>0</v>
      </c>
      <c r="R2092" s="109">
        <f t="shared" si="230"/>
        <v>0</v>
      </c>
      <c r="S2092" s="425"/>
    </row>
    <row r="2093" spans="1:19" x14ac:dyDescent="0.3">
      <c r="A2093" s="421"/>
      <c r="B2093" s="424"/>
      <c r="C2093" s="421"/>
      <c r="D2093" s="421"/>
      <c r="E2093" s="421"/>
      <c r="F2093" s="421"/>
      <c r="G2093" s="421"/>
      <c r="H2093" s="421"/>
      <c r="I2093" s="220">
        <f>IF(B2093&gt;A_Stammdaten!$B$12,0,SUM(C2093,D2093,F2093,G2093)-SUM(E2093,H2093))</f>
        <v>0</v>
      </c>
      <c r="J2093" s="109">
        <f>IF(B2093&gt;2020,HLOOKUP(A_Stammdaten!$B$12,$L$4:$R$2504,ROW(B2093)-3,FALSE)+IF(OR(B2093=0,A_Stammdaten!$B$12&lt;B2093),0,I2093*1/20),0)</f>
        <v>0</v>
      </c>
      <c r="K2093" s="109">
        <f>IF(B2093&gt;2020,HLOOKUP(A_Stammdaten!$B$12,$L$4:$R$2504,ROW(B2093)-3,FALSE),0)</f>
        <v>0</v>
      </c>
      <c r="L2093" s="109">
        <f t="shared" si="224"/>
        <v>0</v>
      </c>
      <c r="M2093" s="109">
        <f t="shared" si="225"/>
        <v>0</v>
      </c>
      <c r="N2093" s="109">
        <f t="shared" si="226"/>
        <v>0</v>
      </c>
      <c r="O2093" s="109">
        <f t="shared" si="227"/>
        <v>0</v>
      </c>
      <c r="P2093" s="109">
        <f t="shared" si="228"/>
        <v>0</v>
      </c>
      <c r="Q2093" s="109">
        <f t="shared" si="229"/>
        <v>0</v>
      </c>
      <c r="R2093" s="109">
        <f t="shared" si="230"/>
        <v>0</v>
      </c>
      <c r="S2093" s="425"/>
    </row>
    <row r="2094" spans="1:19" x14ac:dyDescent="0.3">
      <c r="A2094" s="421"/>
      <c r="B2094" s="424"/>
      <c r="C2094" s="421"/>
      <c r="D2094" s="421"/>
      <c r="E2094" s="421"/>
      <c r="F2094" s="421"/>
      <c r="G2094" s="421"/>
      <c r="H2094" s="421"/>
      <c r="I2094" s="220">
        <f>IF(B2094&gt;A_Stammdaten!$B$12,0,SUM(C2094,D2094,F2094,G2094)-SUM(E2094,H2094))</f>
        <v>0</v>
      </c>
      <c r="J2094" s="109">
        <f>IF(B2094&gt;2020,HLOOKUP(A_Stammdaten!$B$12,$L$4:$R$2504,ROW(B2094)-3,FALSE)+IF(OR(B2094=0,A_Stammdaten!$B$12&lt;B2094),0,I2094*1/20),0)</f>
        <v>0</v>
      </c>
      <c r="K2094" s="109">
        <f>IF(B2094&gt;2020,HLOOKUP(A_Stammdaten!$B$12,$L$4:$R$2504,ROW(B2094)-3,FALSE),0)</f>
        <v>0</v>
      </c>
      <c r="L2094" s="109">
        <f t="shared" si="224"/>
        <v>0</v>
      </c>
      <c r="M2094" s="109">
        <f t="shared" si="225"/>
        <v>0</v>
      </c>
      <c r="N2094" s="109">
        <f t="shared" si="226"/>
        <v>0</v>
      </c>
      <c r="O2094" s="109">
        <f t="shared" si="227"/>
        <v>0</v>
      </c>
      <c r="P2094" s="109">
        <f t="shared" si="228"/>
        <v>0</v>
      </c>
      <c r="Q2094" s="109">
        <f t="shared" si="229"/>
        <v>0</v>
      </c>
      <c r="R2094" s="109">
        <f t="shared" si="230"/>
        <v>0</v>
      </c>
      <c r="S2094" s="425"/>
    </row>
    <row r="2095" spans="1:19" x14ac:dyDescent="0.3">
      <c r="A2095" s="421"/>
      <c r="B2095" s="424"/>
      <c r="C2095" s="421"/>
      <c r="D2095" s="421"/>
      <c r="E2095" s="421"/>
      <c r="F2095" s="421"/>
      <c r="G2095" s="421"/>
      <c r="H2095" s="421"/>
      <c r="I2095" s="220">
        <f>IF(B2095&gt;A_Stammdaten!$B$12,0,SUM(C2095,D2095,F2095,G2095)-SUM(E2095,H2095))</f>
        <v>0</v>
      </c>
      <c r="J2095" s="109">
        <f>IF(B2095&gt;2020,HLOOKUP(A_Stammdaten!$B$12,$L$4:$R$2504,ROW(B2095)-3,FALSE)+IF(OR(B2095=0,A_Stammdaten!$B$12&lt;B2095),0,I2095*1/20),0)</f>
        <v>0</v>
      </c>
      <c r="K2095" s="109">
        <f>IF(B2095&gt;2020,HLOOKUP(A_Stammdaten!$B$12,$L$4:$R$2504,ROW(B2095)-3,FALSE),0)</f>
        <v>0</v>
      </c>
      <c r="L2095" s="109">
        <f t="shared" si="224"/>
        <v>0</v>
      </c>
      <c r="M2095" s="109">
        <f t="shared" si="225"/>
        <v>0</v>
      </c>
      <c r="N2095" s="109">
        <f t="shared" si="226"/>
        <v>0</v>
      </c>
      <c r="O2095" s="109">
        <f t="shared" si="227"/>
        <v>0</v>
      </c>
      <c r="P2095" s="109">
        <f t="shared" si="228"/>
        <v>0</v>
      </c>
      <c r="Q2095" s="109">
        <f t="shared" si="229"/>
        <v>0</v>
      </c>
      <c r="R2095" s="109">
        <f t="shared" si="230"/>
        <v>0</v>
      </c>
      <c r="S2095" s="425"/>
    </row>
    <row r="2096" spans="1:19" x14ac:dyDescent="0.3">
      <c r="A2096" s="421"/>
      <c r="B2096" s="424"/>
      <c r="C2096" s="421"/>
      <c r="D2096" s="421"/>
      <c r="E2096" s="421"/>
      <c r="F2096" s="421"/>
      <c r="G2096" s="421"/>
      <c r="H2096" s="421"/>
      <c r="I2096" s="220">
        <f>IF(B2096&gt;A_Stammdaten!$B$12,0,SUM(C2096,D2096,F2096,G2096)-SUM(E2096,H2096))</f>
        <v>0</v>
      </c>
      <c r="J2096" s="109">
        <f>IF(B2096&gt;2020,HLOOKUP(A_Stammdaten!$B$12,$L$4:$R$2504,ROW(B2096)-3,FALSE)+IF(OR(B2096=0,A_Stammdaten!$B$12&lt;B2096),0,I2096*1/20),0)</f>
        <v>0</v>
      </c>
      <c r="K2096" s="109">
        <f>IF(B2096&gt;2020,HLOOKUP(A_Stammdaten!$B$12,$L$4:$R$2504,ROW(B2096)-3,FALSE),0)</f>
        <v>0</v>
      </c>
      <c r="L2096" s="109">
        <f t="shared" si="224"/>
        <v>0</v>
      </c>
      <c r="M2096" s="109">
        <f t="shared" si="225"/>
        <v>0</v>
      </c>
      <c r="N2096" s="109">
        <f t="shared" si="226"/>
        <v>0</v>
      </c>
      <c r="O2096" s="109">
        <f t="shared" si="227"/>
        <v>0</v>
      </c>
      <c r="P2096" s="109">
        <f t="shared" si="228"/>
        <v>0</v>
      </c>
      <c r="Q2096" s="109">
        <f t="shared" si="229"/>
        <v>0</v>
      </c>
      <c r="R2096" s="109">
        <f t="shared" si="230"/>
        <v>0</v>
      </c>
      <c r="S2096" s="425"/>
    </row>
    <row r="2097" spans="1:19" x14ac:dyDescent="0.3">
      <c r="A2097" s="421"/>
      <c r="B2097" s="424"/>
      <c r="C2097" s="421"/>
      <c r="D2097" s="421"/>
      <c r="E2097" s="421"/>
      <c r="F2097" s="421"/>
      <c r="G2097" s="421"/>
      <c r="H2097" s="421"/>
      <c r="I2097" s="220">
        <f>IF(B2097&gt;A_Stammdaten!$B$12,0,SUM(C2097,D2097,F2097,G2097)-SUM(E2097,H2097))</f>
        <v>0</v>
      </c>
      <c r="J2097" s="109">
        <f>IF(B2097&gt;2020,HLOOKUP(A_Stammdaten!$B$12,$L$4:$R$2504,ROW(B2097)-3,FALSE)+IF(OR(B2097=0,A_Stammdaten!$B$12&lt;B2097),0,I2097*1/20),0)</f>
        <v>0</v>
      </c>
      <c r="K2097" s="109">
        <f>IF(B2097&gt;2020,HLOOKUP(A_Stammdaten!$B$12,$L$4:$R$2504,ROW(B2097)-3,FALSE),0)</f>
        <v>0</v>
      </c>
      <c r="L2097" s="109">
        <f t="shared" si="224"/>
        <v>0</v>
      </c>
      <c r="M2097" s="109">
        <f t="shared" si="225"/>
        <v>0</v>
      </c>
      <c r="N2097" s="109">
        <f t="shared" si="226"/>
        <v>0</v>
      </c>
      <c r="O2097" s="109">
        <f t="shared" si="227"/>
        <v>0</v>
      </c>
      <c r="P2097" s="109">
        <f t="shared" si="228"/>
        <v>0</v>
      </c>
      <c r="Q2097" s="109">
        <f t="shared" si="229"/>
        <v>0</v>
      </c>
      <c r="R2097" s="109">
        <f t="shared" si="230"/>
        <v>0</v>
      </c>
      <c r="S2097" s="425"/>
    </row>
    <row r="2098" spans="1:19" x14ac:dyDescent="0.3">
      <c r="A2098" s="421"/>
      <c r="B2098" s="424"/>
      <c r="C2098" s="421"/>
      <c r="D2098" s="421"/>
      <c r="E2098" s="421"/>
      <c r="F2098" s="421"/>
      <c r="G2098" s="421"/>
      <c r="H2098" s="421"/>
      <c r="I2098" s="220">
        <f>IF(B2098&gt;A_Stammdaten!$B$12,0,SUM(C2098,D2098,F2098,G2098)-SUM(E2098,H2098))</f>
        <v>0</v>
      </c>
      <c r="J2098" s="109">
        <f>IF(B2098&gt;2020,HLOOKUP(A_Stammdaten!$B$12,$L$4:$R$2504,ROW(B2098)-3,FALSE)+IF(OR(B2098=0,A_Stammdaten!$B$12&lt;B2098),0,I2098*1/20),0)</f>
        <v>0</v>
      </c>
      <c r="K2098" s="109">
        <f>IF(B2098&gt;2020,HLOOKUP(A_Stammdaten!$B$12,$L$4:$R$2504,ROW(B2098)-3,FALSE),0)</f>
        <v>0</v>
      </c>
      <c r="L2098" s="109">
        <f t="shared" si="224"/>
        <v>0</v>
      </c>
      <c r="M2098" s="109">
        <f t="shared" si="225"/>
        <v>0</v>
      </c>
      <c r="N2098" s="109">
        <f t="shared" si="226"/>
        <v>0</v>
      </c>
      <c r="O2098" s="109">
        <f t="shared" si="227"/>
        <v>0</v>
      </c>
      <c r="P2098" s="109">
        <f t="shared" si="228"/>
        <v>0</v>
      </c>
      <c r="Q2098" s="109">
        <f t="shared" si="229"/>
        <v>0</v>
      </c>
      <c r="R2098" s="109">
        <f t="shared" si="230"/>
        <v>0</v>
      </c>
      <c r="S2098" s="425"/>
    </row>
    <row r="2099" spans="1:19" x14ac:dyDescent="0.3">
      <c r="A2099" s="421"/>
      <c r="B2099" s="424"/>
      <c r="C2099" s="421"/>
      <c r="D2099" s="421"/>
      <c r="E2099" s="421"/>
      <c r="F2099" s="421"/>
      <c r="G2099" s="421"/>
      <c r="H2099" s="421"/>
      <c r="I2099" s="220">
        <f>IF(B2099&gt;A_Stammdaten!$B$12,0,SUM(C2099,D2099,F2099,G2099)-SUM(E2099,H2099))</f>
        <v>0</v>
      </c>
      <c r="J2099" s="109">
        <f>IF(B2099&gt;2020,HLOOKUP(A_Stammdaten!$B$12,$L$4:$R$2504,ROW(B2099)-3,FALSE)+IF(OR(B2099=0,A_Stammdaten!$B$12&lt;B2099),0,I2099*1/20),0)</f>
        <v>0</v>
      </c>
      <c r="K2099" s="109">
        <f>IF(B2099&gt;2020,HLOOKUP(A_Stammdaten!$B$12,$L$4:$R$2504,ROW(B2099)-3,FALSE),0)</f>
        <v>0</v>
      </c>
      <c r="L2099" s="109">
        <f t="shared" si="224"/>
        <v>0</v>
      </c>
      <c r="M2099" s="109">
        <f t="shared" si="225"/>
        <v>0</v>
      </c>
      <c r="N2099" s="109">
        <f t="shared" si="226"/>
        <v>0</v>
      </c>
      <c r="O2099" s="109">
        <f t="shared" si="227"/>
        <v>0</v>
      </c>
      <c r="P2099" s="109">
        <f t="shared" si="228"/>
        <v>0</v>
      </c>
      <c r="Q2099" s="109">
        <f t="shared" si="229"/>
        <v>0</v>
      </c>
      <c r="R2099" s="109">
        <f t="shared" si="230"/>
        <v>0</v>
      </c>
      <c r="S2099" s="425"/>
    </row>
    <row r="2100" spans="1:19" x14ac:dyDescent="0.3">
      <c r="A2100" s="421"/>
      <c r="B2100" s="424"/>
      <c r="C2100" s="421"/>
      <c r="D2100" s="421"/>
      <c r="E2100" s="421"/>
      <c r="F2100" s="421"/>
      <c r="G2100" s="421"/>
      <c r="H2100" s="421"/>
      <c r="I2100" s="220">
        <f>IF(B2100&gt;A_Stammdaten!$B$12,0,SUM(C2100,D2100,F2100,G2100)-SUM(E2100,H2100))</f>
        <v>0</v>
      </c>
      <c r="J2100" s="109">
        <f>IF(B2100&gt;2020,HLOOKUP(A_Stammdaten!$B$12,$L$4:$R$2504,ROW(B2100)-3,FALSE)+IF(OR(B2100=0,A_Stammdaten!$B$12&lt;B2100),0,I2100*1/20),0)</f>
        <v>0</v>
      </c>
      <c r="K2100" s="109">
        <f>IF(B2100&gt;2020,HLOOKUP(A_Stammdaten!$B$12,$L$4:$R$2504,ROW(B2100)-3,FALSE),0)</f>
        <v>0</v>
      </c>
      <c r="L2100" s="109">
        <f t="shared" si="224"/>
        <v>0</v>
      </c>
      <c r="M2100" s="109">
        <f t="shared" si="225"/>
        <v>0</v>
      </c>
      <c r="N2100" s="109">
        <f t="shared" si="226"/>
        <v>0</v>
      </c>
      <c r="O2100" s="109">
        <f t="shared" si="227"/>
        <v>0</v>
      </c>
      <c r="P2100" s="109">
        <f t="shared" si="228"/>
        <v>0</v>
      </c>
      <c r="Q2100" s="109">
        <f t="shared" si="229"/>
        <v>0</v>
      </c>
      <c r="R2100" s="109">
        <f t="shared" si="230"/>
        <v>0</v>
      </c>
      <c r="S2100" s="425"/>
    </row>
    <row r="2101" spans="1:19" x14ac:dyDescent="0.3">
      <c r="A2101" s="421"/>
      <c r="B2101" s="424"/>
      <c r="C2101" s="421"/>
      <c r="D2101" s="421"/>
      <c r="E2101" s="421"/>
      <c r="F2101" s="421"/>
      <c r="G2101" s="421"/>
      <c r="H2101" s="421"/>
      <c r="I2101" s="220">
        <f>IF(B2101&gt;A_Stammdaten!$B$12,0,SUM(C2101,D2101,F2101,G2101)-SUM(E2101,H2101))</f>
        <v>0</v>
      </c>
      <c r="J2101" s="109">
        <f>IF(B2101&gt;2020,HLOOKUP(A_Stammdaten!$B$12,$L$4:$R$2504,ROW(B2101)-3,FALSE)+IF(OR(B2101=0,A_Stammdaten!$B$12&lt;B2101),0,I2101*1/20),0)</f>
        <v>0</v>
      </c>
      <c r="K2101" s="109">
        <f>IF(B2101&gt;2020,HLOOKUP(A_Stammdaten!$B$12,$L$4:$R$2504,ROW(B2101)-3,FALSE),0)</f>
        <v>0</v>
      </c>
      <c r="L2101" s="109">
        <f t="shared" si="224"/>
        <v>0</v>
      </c>
      <c r="M2101" s="109">
        <f t="shared" si="225"/>
        <v>0</v>
      </c>
      <c r="N2101" s="109">
        <f t="shared" si="226"/>
        <v>0</v>
      </c>
      <c r="O2101" s="109">
        <f t="shared" si="227"/>
        <v>0</v>
      </c>
      <c r="P2101" s="109">
        <f t="shared" si="228"/>
        <v>0</v>
      </c>
      <c r="Q2101" s="109">
        <f t="shared" si="229"/>
        <v>0</v>
      </c>
      <c r="R2101" s="109">
        <f t="shared" si="230"/>
        <v>0</v>
      </c>
      <c r="S2101" s="425"/>
    </row>
    <row r="2102" spans="1:19" x14ac:dyDescent="0.3">
      <c r="A2102" s="421"/>
      <c r="B2102" s="424"/>
      <c r="C2102" s="421"/>
      <c r="D2102" s="421"/>
      <c r="E2102" s="421"/>
      <c r="F2102" s="421"/>
      <c r="G2102" s="421"/>
      <c r="H2102" s="421"/>
      <c r="I2102" s="220">
        <f>IF(B2102&gt;A_Stammdaten!$B$12,0,SUM(C2102,D2102,F2102,G2102)-SUM(E2102,H2102))</f>
        <v>0</v>
      </c>
      <c r="J2102" s="109">
        <f>IF(B2102&gt;2020,HLOOKUP(A_Stammdaten!$B$12,$L$4:$R$2504,ROW(B2102)-3,FALSE)+IF(OR(B2102=0,A_Stammdaten!$B$12&lt;B2102),0,I2102*1/20),0)</f>
        <v>0</v>
      </c>
      <c r="K2102" s="109">
        <f>IF(B2102&gt;2020,HLOOKUP(A_Stammdaten!$B$12,$L$4:$R$2504,ROW(B2102)-3,FALSE),0)</f>
        <v>0</v>
      </c>
      <c r="L2102" s="109">
        <f t="shared" si="224"/>
        <v>0</v>
      </c>
      <c r="M2102" s="109">
        <f t="shared" si="225"/>
        <v>0</v>
      </c>
      <c r="N2102" s="109">
        <f t="shared" si="226"/>
        <v>0</v>
      </c>
      <c r="O2102" s="109">
        <f t="shared" si="227"/>
        <v>0</v>
      </c>
      <c r="P2102" s="109">
        <f t="shared" si="228"/>
        <v>0</v>
      </c>
      <c r="Q2102" s="109">
        <f t="shared" si="229"/>
        <v>0</v>
      </c>
      <c r="R2102" s="109">
        <f t="shared" si="230"/>
        <v>0</v>
      </c>
      <c r="S2102" s="425"/>
    </row>
    <row r="2103" spans="1:19" x14ac:dyDescent="0.3">
      <c r="A2103" s="421"/>
      <c r="B2103" s="424"/>
      <c r="C2103" s="421"/>
      <c r="D2103" s="421"/>
      <c r="E2103" s="421"/>
      <c r="F2103" s="421"/>
      <c r="G2103" s="421"/>
      <c r="H2103" s="421"/>
      <c r="I2103" s="220">
        <f>IF(B2103&gt;A_Stammdaten!$B$12,0,SUM(C2103,D2103,F2103,G2103)-SUM(E2103,H2103))</f>
        <v>0</v>
      </c>
      <c r="J2103" s="109">
        <f>IF(B2103&gt;2020,HLOOKUP(A_Stammdaten!$B$12,$L$4:$R$2504,ROW(B2103)-3,FALSE)+IF(OR(B2103=0,A_Stammdaten!$B$12&lt;B2103),0,I2103*1/20),0)</f>
        <v>0</v>
      </c>
      <c r="K2103" s="109">
        <f>IF(B2103&gt;2020,HLOOKUP(A_Stammdaten!$B$12,$L$4:$R$2504,ROW(B2103)-3,FALSE),0)</f>
        <v>0</v>
      </c>
      <c r="L2103" s="109">
        <f t="shared" si="224"/>
        <v>0</v>
      </c>
      <c r="M2103" s="109">
        <f t="shared" si="225"/>
        <v>0</v>
      </c>
      <c r="N2103" s="109">
        <f t="shared" si="226"/>
        <v>0</v>
      </c>
      <c r="O2103" s="109">
        <f t="shared" si="227"/>
        <v>0</v>
      </c>
      <c r="P2103" s="109">
        <f t="shared" si="228"/>
        <v>0</v>
      </c>
      <c r="Q2103" s="109">
        <f t="shared" si="229"/>
        <v>0</v>
      </c>
      <c r="R2103" s="109">
        <f t="shared" si="230"/>
        <v>0</v>
      </c>
      <c r="S2103" s="425"/>
    </row>
    <row r="2104" spans="1:19" x14ac:dyDescent="0.3">
      <c r="A2104" s="421"/>
      <c r="B2104" s="424"/>
      <c r="C2104" s="421"/>
      <c r="D2104" s="421"/>
      <c r="E2104" s="421"/>
      <c r="F2104" s="421"/>
      <c r="G2104" s="421"/>
      <c r="H2104" s="421"/>
      <c r="I2104" s="220">
        <f>IF(B2104&gt;A_Stammdaten!$B$12,0,SUM(C2104,D2104,F2104,G2104)-SUM(E2104,H2104))</f>
        <v>0</v>
      </c>
      <c r="J2104" s="109">
        <f>IF(B2104&gt;2020,HLOOKUP(A_Stammdaten!$B$12,$L$4:$R$2504,ROW(B2104)-3,FALSE)+IF(OR(B2104=0,A_Stammdaten!$B$12&lt;B2104),0,I2104*1/20),0)</f>
        <v>0</v>
      </c>
      <c r="K2104" s="109">
        <f>IF(B2104&gt;2020,HLOOKUP(A_Stammdaten!$B$12,$L$4:$R$2504,ROW(B2104)-3,FALSE),0)</f>
        <v>0</v>
      </c>
      <c r="L2104" s="109">
        <f t="shared" si="224"/>
        <v>0</v>
      </c>
      <c r="M2104" s="109">
        <f t="shared" si="225"/>
        <v>0</v>
      </c>
      <c r="N2104" s="109">
        <f t="shared" si="226"/>
        <v>0</v>
      </c>
      <c r="O2104" s="109">
        <f t="shared" si="227"/>
        <v>0</v>
      </c>
      <c r="P2104" s="109">
        <f t="shared" si="228"/>
        <v>0</v>
      </c>
      <c r="Q2104" s="109">
        <f t="shared" si="229"/>
        <v>0</v>
      </c>
      <c r="R2104" s="109">
        <f t="shared" si="230"/>
        <v>0</v>
      </c>
      <c r="S2104" s="425"/>
    </row>
    <row r="2105" spans="1:19" x14ac:dyDescent="0.3">
      <c r="A2105" s="421"/>
      <c r="B2105" s="424"/>
      <c r="C2105" s="421"/>
      <c r="D2105" s="421"/>
      <c r="E2105" s="421"/>
      <c r="F2105" s="421"/>
      <c r="G2105" s="421"/>
      <c r="H2105" s="421"/>
      <c r="I2105" s="220">
        <f>IF(B2105&gt;A_Stammdaten!$B$12,0,SUM(C2105,D2105,F2105,G2105)-SUM(E2105,H2105))</f>
        <v>0</v>
      </c>
      <c r="J2105" s="109">
        <f>IF(B2105&gt;2020,HLOOKUP(A_Stammdaten!$B$12,$L$4:$R$2504,ROW(B2105)-3,FALSE)+IF(OR(B2105=0,A_Stammdaten!$B$12&lt;B2105),0,I2105*1/20),0)</f>
        <v>0</v>
      </c>
      <c r="K2105" s="109">
        <f>IF(B2105&gt;2020,HLOOKUP(A_Stammdaten!$B$12,$L$4:$R$2504,ROW(B2105)-3,FALSE),0)</f>
        <v>0</v>
      </c>
      <c r="L2105" s="109">
        <f t="shared" si="224"/>
        <v>0</v>
      </c>
      <c r="M2105" s="109">
        <f t="shared" si="225"/>
        <v>0</v>
      </c>
      <c r="N2105" s="109">
        <f t="shared" si="226"/>
        <v>0</v>
      </c>
      <c r="O2105" s="109">
        <f t="shared" si="227"/>
        <v>0</v>
      </c>
      <c r="P2105" s="109">
        <f t="shared" si="228"/>
        <v>0</v>
      </c>
      <c r="Q2105" s="109">
        <f t="shared" si="229"/>
        <v>0</v>
      </c>
      <c r="R2105" s="109">
        <f t="shared" si="230"/>
        <v>0</v>
      </c>
      <c r="S2105" s="425"/>
    </row>
    <row r="2106" spans="1:19" x14ac:dyDescent="0.3">
      <c r="A2106" s="421"/>
      <c r="B2106" s="424"/>
      <c r="C2106" s="421"/>
      <c r="D2106" s="421"/>
      <c r="E2106" s="421"/>
      <c r="F2106" s="421"/>
      <c r="G2106" s="421"/>
      <c r="H2106" s="421"/>
      <c r="I2106" s="220">
        <f>IF(B2106&gt;A_Stammdaten!$B$12,0,SUM(C2106,D2106,F2106,G2106)-SUM(E2106,H2106))</f>
        <v>0</v>
      </c>
      <c r="J2106" s="109">
        <f>IF(B2106&gt;2020,HLOOKUP(A_Stammdaten!$B$12,$L$4:$R$2504,ROW(B2106)-3,FALSE)+IF(OR(B2106=0,A_Stammdaten!$B$12&lt;B2106),0,I2106*1/20),0)</f>
        <v>0</v>
      </c>
      <c r="K2106" s="109">
        <f>IF(B2106&gt;2020,HLOOKUP(A_Stammdaten!$B$12,$L$4:$R$2504,ROW(B2106)-3,FALSE),0)</f>
        <v>0</v>
      </c>
      <c r="L2106" s="109">
        <f t="shared" si="224"/>
        <v>0</v>
      </c>
      <c r="M2106" s="109">
        <f t="shared" si="225"/>
        <v>0</v>
      </c>
      <c r="N2106" s="109">
        <f t="shared" si="226"/>
        <v>0</v>
      </c>
      <c r="O2106" s="109">
        <f t="shared" si="227"/>
        <v>0</v>
      </c>
      <c r="P2106" s="109">
        <f t="shared" si="228"/>
        <v>0</v>
      </c>
      <c r="Q2106" s="109">
        <f t="shared" si="229"/>
        <v>0</v>
      </c>
      <c r="R2106" s="109">
        <f t="shared" si="230"/>
        <v>0</v>
      </c>
      <c r="S2106" s="425"/>
    </row>
    <row r="2107" spans="1:19" x14ac:dyDescent="0.3">
      <c r="A2107" s="421"/>
      <c r="B2107" s="424"/>
      <c r="C2107" s="421"/>
      <c r="D2107" s="421"/>
      <c r="E2107" s="421"/>
      <c r="F2107" s="421"/>
      <c r="G2107" s="421"/>
      <c r="H2107" s="421"/>
      <c r="I2107" s="220">
        <f>IF(B2107&gt;A_Stammdaten!$B$12,0,SUM(C2107,D2107,F2107,G2107)-SUM(E2107,H2107))</f>
        <v>0</v>
      </c>
      <c r="J2107" s="109">
        <f>IF(B2107&gt;2020,HLOOKUP(A_Stammdaten!$B$12,$L$4:$R$2504,ROW(B2107)-3,FALSE)+IF(OR(B2107=0,A_Stammdaten!$B$12&lt;B2107),0,I2107*1/20),0)</f>
        <v>0</v>
      </c>
      <c r="K2107" s="109">
        <f>IF(B2107&gt;2020,HLOOKUP(A_Stammdaten!$B$12,$L$4:$R$2504,ROW(B2107)-3,FALSE),0)</f>
        <v>0</v>
      </c>
      <c r="L2107" s="109">
        <f t="shared" si="224"/>
        <v>0</v>
      </c>
      <c r="M2107" s="109">
        <f t="shared" si="225"/>
        <v>0</v>
      </c>
      <c r="N2107" s="109">
        <f t="shared" si="226"/>
        <v>0</v>
      </c>
      <c r="O2107" s="109">
        <f t="shared" si="227"/>
        <v>0</v>
      </c>
      <c r="P2107" s="109">
        <f t="shared" si="228"/>
        <v>0</v>
      </c>
      <c r="Q2107" s="109">
        <f t="shared" si="229"/>
        <v>0</v>
      </c>
      <c r="R2107" s="109">
        <f t="shared" si="230"/>
        <v>0</v>
      </c>
      <c r="S2107" s="425"/>
    </row>
    <row r="2108" spans="1:19" x14ac:dyDescent="0.3">
      <c r="A2108" s="421"/>
      <c r="B2108" s="424"/>
      <c r="C2108" s="421"/>
      <c r="D2108" s="421"/>
      <c r="E2108" s="421"/>
      <c r="F2108" s="421"/>
      <c r="G2108" s="421"/>
      <c r="H2108" s="421"/>
      <c r="I2108" s="220">
        <f>IF(B2108&gt;A_Stammdaten!$B$12,0,SUM(C2108,D2108,F2108,G2108)-SUM(E2108,H2108))</f>
        <v>0</v>
      </c>
      <c r="J2108" s="109">
        <f>IF(B2108&gt;2020,HLOOKUP(A_Stammdaten!$B$12,$L$4:$R$2504,ROW(B2108)-3,FALSE)+IF(OR(B2108=0,A_Stammdaten!$B$12&lt;B2108),0,I2108*1/20),0)</f>
        <v>0</v>
      </c>
      <c r="K2108" s="109">
        <f>IF(B2108&gt;2020,HLOOKUP(A_Stammdaten!$B$12,$L$4:$R$2504,ROW(B2108)-3,FALSE),0)</f>
        <v>0</v>
      </c>
      <c r="L2108" s="109">
        <f t="shared" si="224"/>
        <v>0</v>
      </c>
      <c r="M2108" s="109">
        <f t="shared" si="225"/>
        <v>0</v>
      </c>
      <c r="N2108" s="109">
        <f t="shared" si="226"/>
        <v>0</v>
      </c>
      <c r="O2108" s="109">
        <f t="shared" si="227"/>
        <v>0</v>
      </c>
      <c r="P2108" s="109">
        <f t="shared" si="228"/>
        <v>0</v>
      </c>
      <c r="Q2108" s="109">
        <f t="shared" si="229"/>
        <v>0</v>
      </c>
      <c r="R2108" s="109">
        <f t="shared" si="230"/>
        <v>0</v>
      </c>
      <c r="S2108" s="425"/>
    </row>
    <row r="2109" spans="1:19" x14ac:dyDescent="0.3">
      <c r="A2109" s="421"/>
      <c r="B2109" s="424"/>
      <c r="C2109" s="421"/>
      <c r="D2109" s="421"/>
      <c r="E2109" s="421"/>
      <c r="F2109" s="421"/>
      <c r="G2109" s="421"/>
      <c r="H2109" s="421"/>
      <c r="I2109" s="220">
        <f>IF(B2109&gt;A_Stammdaten!$B$12,0,SUM(C2109,D2109,F2109,G2109)-SUM(E2109,H2109))</f>
        <v>0</v>
      </c>
      <c r="J2109" s="109">
        <f>IF(B2109&gt;2020,HLOOKUP(A_Stammdaten!$B$12,$L$4:$R$2504,ROW(B2109)-3,FALSE)+IF(OR(B2109=0,A_Stammdaten!$B$12&lt;B2109),0,I2109*1/20),0)</f>
        <v>0</v>
      </c>
      <c r="K2109" s="109">
        <f>IF(B2109&gt;2020,HLOOKUP(A_Stammdaten!$B$12,$L$4:$R$2504,ROW(B2109)-3,FALSE),0)</f>
        <v>0</v>
      </c>
      <c r="L2109" s="109">
        <f t="shared" si="224"/>
        <v>0</v>
      </c>
      <c r="M2109" s="109">
        <f t="shared" si="225"/>
        <v>0</v>
      </c>
      <c r="N2109" s="109">
        <f t="shared" si="226"/>
        <v>0</v>
      </c>
      <c r="O2109" s="109">
        <f t="shared" si="227"/>
        <v>0</v>
      </c>
      <c r="P2109" s="109">
        <f t="shared" si="228"/>
        <v>0</v>
      </c>
      <c r="Q2109" s="109">
        <f t="shared" si="229"/>
        <v>0</v>
      </c>
      <c r="R2109" s="109">
        <f t="shared" si="230"/>
        <v>0</v>
      </c>
      <c r="S2109" s="425"/>
    </row>
    <row r="2110" spans="1:19" x14ac:dyDescent="0.3">
      <c r="A2110" s="421"/>
      <c r="B2110" s="424"/>
      <c r="C2110" s="421"/>
      <c r="D2110" s="421"/>
      <c r="E2110" s="421"/>
      <c r="F2110" s="421"/>
      <c r="G2110" s="421"/>
      <c r="H2110" s="421"/>
      <c r="I2110" s="220">
        <f>IF(B2110&gt;A_Stammdaten!$B$12,0,SUM(C2110,D2110,F2110,G2110)-SUM(E2110,H2110))</f>
        <v>0</v>
      </c>
      <c r="J2110" s="109">
        <f>IF(B2110&gt;2020,HLOOKUP(A_Stammdaten!$B$12,$L$4:$R$2504,ROW(B2110)-3,FALSE)+IF(OR(B2110=0,A_Stammdaten!$B$12&lt;B2110),0,I2110*1/20),0)</f>
        <v>0</v>
      </c>
      <c r="K2110" s="109">
        <f>IF(B2110&gt;2020,HLOOKUP(A_Stammdaten!$B$12,$L$4:$R$2504,ROW(B2110)-3,FALSE),0)</f>
        <v>0</v>
      </c>
      <c r="L2110" s="109">
        <f t="shared" si="224"/>
        <v>0</v>
      </c>
      <c r="M2110" s="109">
        <f t="shared" si="225"/>
        <v>0</v>
      </c>
      <c r="N2110" s="109">
        <f t="shared" si="226"/>
        <v>0</v>
      </c>
      <c r="O2110" s="109">
        <f t="shared" si="227"/>
        <v>0</v>
      </c>
      <c r="P2110" s="109">
        <f t="shared" si="228"/>
        <v>0</v>
      </c>
      <c r="Q2110" s="109">
        <f t="shared" si="229"/>
        <v>0</v>
      </c>
      <c r="R2110" s="109">
        <f t="shared" si="230"/>
        <v>0</v>
      </c>
      <c r="S2110" s="425"/>
    </row>
    <row r="2111" spans="1:19" x14ac:dyDescent="0.3">
      <c r="A2111" s="421"/>
      <c r="B2111" s="424"/>
      <c r="C2111" s="421"/>
      <c r="D2111" s="421"/>
      <c r="E2111" s="421"/>
      <c r="F2111" s="421"/>
      <c r="G2111" s="421"/>
      <c r="H2111" s="421"/>
      <c r="I2111" s="220">
        <f>IF(B2111&gt;A_Stammdaten!$B$12,0,SUM(C2111,D2111,F2111,G2111)-SUM(E2111,H2111))</f>
        <v>0</v>
      </c>
      <c r="J2111" s="109">
        <f>IF(B2111&gt;2020,HLOOKUP(A_Stammdaten!$B$12,$L$4:$R$2504,ROW(B2111)-3,FALSE)+IF(OR(B2111=0,A_Stammdaten!$B$12&lt;B2111),0,I2111*1/20),0)</f>
        <v>0</v>
      </c>
      <c r="K2111" s="109">
        <f>IF(B2111&gt;2020,HLOOKUP(A_Stammdaten!$B$12,$L$4:$R$2504,ROW(B2111)-3,FALSE),0)</f>
        <v>0</v>
      </c>
      <c r="L2111" s="109">
        <f t="shared" si="224"/>
        <v>0</v>
      </c>
      <c r="M2111" s="109">
        <f t="shared" si="225"/>
        <v>0</v>
      </c>
      <c r="N2111" s="109">
        <f t="shared" si="226"/>
        <v>0</v>
      </c>
      <c r="O2111" s="109">
        <f t="shared" si="227"/>
        <v>0</v>
      </c>
      <c r="P2111" s="109">
        <f t="shared" si="228"/>
        <v>0</v>
      </c>
      <c r="Q2111" s="109">
        <f t="shared" si="229"/>
        <v>0</v>
      </c>
      <c r="R2111" s="109">
        <f t="shared" si="230"/>
        <v>0</v>
      </c>
      <c r="S2111" s="425"/>
    </row>
    <row r="2112" spans="1:19" x14ac:dyDescent="0.3">
      <c r="A2112" s="421"/>
      <c r="B2112" s="424"/>
      <c r="C2112" s="421"/>
      <c r="D2112" s="421"/>
      <c r="E2112" s="421"/>
      <c r="F2112" s="421"/>
      <c r="G2112" s="421"/>
      <c r="H2112" s="421"/>
      <c r="I2112" s="220">
        <f>IF(B2112&gt;A_Stammdaten!$B$12,0,SUM(C2112,D2112,F2112,G2112)-SUM(E2112,H2112))</f>
        <v>0</v>
      </c>
      <c r="J2112" s="109">
        <f>IF(B2112&gt;2020,HLOOKUP(A_Stammdaten!$B$12,$L$4:$R$2504,ROW(B2112)-3,FALSE)+IF(OR(B2112=0,A_Stammdaten!$B$12&lt;B2112),0,I2112*1/20),0)</f>
        <v>0</v>
      </c>
      <c r="K2112" s="109">
        <f>IF(B2112&gt;2020,HLOOKUP(A_Stammdaten!$B$12,$L$4:$R$2504,ROW(B2112)-3,FALSE),0)</f>
        <v>0</v>
      </c>
      <c r="L2112" s="109">
        <f t="shared" si="224"/>
        <v>0</v>
      </c>
      <c r="M2112" s="109">
        <f t="shared" si="225"/>
        <v>0</v>
      </c>
      <c r="N2112" s="109">
        <f t="shared" si="226"/>
        <v>0</v>
      </c>
      <c r="O2112" s="109">
        <f t="shared" si="227"/>
        <v>0</v>
      </c>
      <c r="P2112" s="109">
        <f t="shared" si="228"/>
        <v>0</v>
      </c>
      <c r="Q2112" s="109">
        <f t="shared" si="229"/>
        <v>0</v>
      </c>
      <c r="R2112" s="109">
        <f t="shared" si="230"/>
        <v>0</v>
      </c>
      <c r="S2112" s="425"/>
    </row>
    <row r="2113" spans="1:19" x14ac:dyDescent="0.3">
      <c r="A2113" s="421"/>
      <c r="B2113" s="424"/>
      <c r="C2113" s="421"/>
      <c r="D2113" s="421"/>
      <c r="E2113" s="421"/>
      <c r="F2113" s="421"/>
      <c r="G2113" s="421"/>
      <c r="H2113" s="421"/>
      <c r="I2113" s="220">
        <f>IF(B2113&gt;A_Stammdaten!$B$12,0,SUM(C2113,D2113,F2113,G2113)-SUM(E2113,H2113))</f>
        <v>0</v>
      </c>
      <c r="J2113" s="109">
        <f>IF(B2113&gt;2020,HLOOKUP(A_Stammdaten!$B$12,$L$4:$R$2504,ROW(B2113)-3,FALSE)+IF(OR(B2113=0,A_Stammdaten!$B$12&lt;B2113),0,I2113*1/20),0)</f>
        <v>0</v>
      </c>
      <c r="K2113" s="109">
        <f>IF(B2113&gt;2020,HLOOKUP(A_Stammdaten!$B$12,$L$4:$R$2504,ROW(B2113)-3,FALSE),0)</f>
        <v>0</v>
      </c>
      <c r="L2113" s="109">
        <f t="shared" si="224"/>
        <v>0</v>
      </c>
      <c r="M2113" s="109">
        <f t="shared" si="225"/>
        <v>0</v>
      </c>
      <c r="N2113" s="109">
        <f t="shared" si="226"/>
        <v>0</v>
      </c>
      <c r="O2113" s="109">
        <f t="shared" si="227"/>
        <v>0</v>
      </c>
      <c r="P2113" s="109">
        <f t="shared" si="228"/>
        <v>0</v>
      </c>
      <c r="Q2113" s="109">
        <f t="shared" si="229"/>
        <v>0</v>
      </c>
      <c r="R2113" s="109">
        <f t="shared" si="230"/>
        <v>0</v>
      </c>
      <c r="S2113" s="425"/>
    </row>
    <row r="2114" spans="1:19" x14ac:dyDescent="0.3">
      <c r="A2114" s="421"/>
      <c r="B2114" s="424"/>
      <c r="C2114" s="421"/>
      <c r="D2114" s="421"/>
      <c r="E2114" s="421"/>
      <c r="F2114" s="421"/>
      <c r="G2114" s="421"/>
      <c r="H2114" s="421"/>
      <c r="I2114" s="220">
        <f>IF(B2114&gt;A_Stammdaten!$B$12,0,SUM(C2114,D2114,F2114,G2114)-SUM(E2114,H2114))</f>
        <v>0</v>
      </c>
      <c r="J2114" s="109">
        <f>IF(B2114&gt;2020,HLOOKUP(A_Stammdaten!$B$12,$L$4:$R$2504,ROW(B2114)-3,FALSE)+IF(OR(B2114=0,A_Stammdaten!$B$12&lt;B2114),0,I2114*1/20),0)</f>
        <v>0</v>
      </c>
      <c r="K2114" s="109">
        <f>IF(B2114&gt;2020,HLOOKUP(A_Stammdaten!$B$12,$L$4:$R$2504,ROW(B2114)-3,FALSE),0)</f>
        <v>0</v>
      </c>
      <c r="L2114" s="109">
        <f t="shared" si="224"/>
        <v>0</v>
      </c>
      <c r="M2114" s="109">
        <f t="shared" si="225"/>
        <v>0</v>
      </c>
      <c r="N2114" s="109">
        <f t="shared" si="226"/>
        <v>0</v>
      </c>
      <c r="O2114" s="109">
        <f t="shared" si="227"/>
        <v>0</v>
      </c>
      <c r="P2114" s="109">
        <f t="shared" si="228"/>
        <v>0</v>
      </c>
      <c r="Q2114" s="109">
        <f t="shared" si="229"/>
        <v>0</v>
      </c>
      <c r="R2114" s="109">
        <f t="shared" si="230"/>
        <v>0</v>
      </c>
      <c r="S2114" s="425"/>
    </row>
    <row r="2115" spans="1:19" x14ac:dyDescent="0.3">
      <c r="A2115" s="421"/>
      <c r="B2115" s="424"/>
      <c r="C2115" s="421"/>
      <c r="D2115" s="421"/>
      <c r="E2115" s="421"/>
      <c r="F2115" s="421"/>
      <c r="G2115" s="421"/>
      <c r="H2115" s="421"/>
      <c r="I2115" s="220">
        <f>IF(B2115&gt;A_Stammdaten!$B$12,0,SUM(C2115,D2115,F2115,G2115)-SUM(E2115,H2115))</f>
        <v>0</v>
      </c>
      <c r="J2115" s="109">
        <f>IF(B2115&gt;2020,HLOOKUP(A_Stammdaten!$B$12,$L$4:$R$2504,ROW(B2115)-3,FALSE)+IF(OR(B2115=0,A_Stammdaten!$B$12&lt;B2115),0,I2115*1/20),0)</f>
        <v>0</v>
      </c>
      <c r="K2115" s="109">
        <f>IF(B2115&gt;2020,HLOOKUP(A_Stammdaten!$B$12,$L$4:$R$2504,ROW(B2115)-3,FALSE),0)</f>
        <v>0</v>
      </c>
      <c r="L2115" s="109">
        <f t="shared" si="224"/>
        <v>0</v>
      </c>
      <c r="M2115" s="109">
        <f t="shared" si="225"/>
        <v>0</v>
      </c>
      <c r="N2115" s="109">
        <f t="shared" si="226"/>
        <v>0</v>
      </c>
      <c r="O2115" s="109">
        <f t="shared" si="227"/>
        <v>0</v>
      </c>
      <c r="P2115" s="109">
        <f t="shared" si="228"/>
        <v>0</v>
      </c>
      <c r="Q2115" s="109">
        <f t="shared" si="229"/>
        <v>0</v>
      </c>
      <c r="R2115" s="109">
        <f t="shared" si="230"/>
        <v>0</v>
      </c>
      <c r="S2115" s="425"/>
    </row>
    <row r="2116" spans="1:19" x14ac:dyDescent="0.3">
      <c r="A2116" s="421"/>
      <c r="B2116" s="424"/>
      <c r="C2116" s="421"/>
      <c r="D2116" s="421"/>
      <c r="E2116" s="421"/>
      <c r="F2116" s="421"/>
      <c r="G2116" s="421"/>
      <c r="H2116" s="421"/>
      <c r="I2116" s="220">
        <f>IF(B2116&gt;A_Stammdaten!$B$12,0,SUM(C2116,D2116,F2116,G2116)-SUM(E2116,H2116))</f>
        <v>0</v>
      </c>
      <c r="J2116" s="109">
        <f>IF(B2116&gt;2020,HLOOKUP(A_Stammdaten!$B$12,$L$4:$R$2504,ROW(B2116)-3,FALSE)+IF(OR(B2116=0,A_Stammdaten!$B$12&lt;B2116),0,I2116*1/20),0)</f>
        <v>0</v>
      </c>
      <c r="K2116" s="109">
        <f>IF(B2116&gt;2020,HLOOKUP(A_Stammdaten!$B$12,$L$4:$R$2504,ROW(B2116)-3,FALSE),0)</f>
        <v>0</v>
      </c>
      <c r="L2116" s="109">
        <f t="shared" si="224"/>
        <v>0</v>
      </c>
      <c r="M2116" s="109">
        <f t="shared" si="225"/>
        <v>0</v>
      </c>
      <c r="N2116" s="109">
        <f t="shared" si="226"/>
        <v>0</v>
      </c>
      <c r="O2116" s="109">
        <f t="shared" si="227"/>
        <v>0</v>
      </c>
      <c r="P2116" s="109">
        <f t="shared" si="228"/>
        <v>0</v>
      </c>
      <c r="Q2116" s="109">
        <f t="shared" si="229"/>
        <v>0</v>
      </c>
      <c r="R2116" s="109">
        <f t="shared" si="230"/>
        <v>0</v>
      </c>
      <c r="S2116" s="425"/>
    </row>
    <row r="2117" spans="1:19" x14ac:dyDescent="0.3">
      <c r="A2117" s="421"/>
      <c r="B2117" s="424"/>
      <c r="C2117" s="421"/>
      <c r="D2117" s="421"/>
      <c r="E2117" s="421"/>
      <c r="F2117" s="421"/>
      <c r="G2117" s="421"/>
      <c r="H2117" s="421"/>
      <c r="I2117" s="220">
        <f>IF(B2117&gt;A_Stammdaten!$B$12,0,SUM(C2117,D2117,F2117,G2117)-SUM(E2117,H2117))</f>
        <v>0</v>
      </c>
      <c r="J2117" s="109">
        <f>IF(B2117&gt;2020,HLOOKUP(A_Stammdaten!$B$12,$L$4:$R$2504,ROW(B2117)-3,FALSE)+IF(OR(B2117=0,A_Stammdaten!$B$12&lt;B2117),0,I2117*1/20),0)</f>
        <v>0</v>
      </c>
      <c r="K2117" s="109">
        <f>IF(B2117&gt;2020,HLOOKUP(A_Stammdaten!$B$12,$L$4:$R$2504,ROW(B2117)-3,FALSE),0)</f>
        <v>0</v>
      </c>
      <c r="L2117" s="109">
        <f t="shared" si="224"/>
        <v>0</v>
      </c>
      <c r="M2117" s="109">
        <f t="shared" si="225"/>
        <v>0</v>
      </c>
      <c r="N2117" s="109">
        <f t="shared" si="226"/>
        <v>0</v>
      </c>
      <c r="O2117" s="109">
        <f t="shared" si="227"/>
        <v>0</v>
      </c>
      <c r="P2117" s="109">
        <f t="shared" si="228"/>
        <v>0</v>
      </c>
      <c r="Q2117" s="109">
        <f t="shared" si="229"/>
        <v>0</v>
      </c>
      <c r="R2117" s="109">
        <f t="shared" si="230"/>
        <v>0</v>
      </c>
      <c r="S2117" s="425"/>
    </row>
    <row r="2118" spans="1:19" x14ac:dyDescent="0.3">
      <c r="A2118" s="421"/>
      <c r="B2118" s="424"/>
      <c r="C2118" s="421"/>
      <c r="D2118" s="421"/>
      <c r="E2118" s="421"/>
      <c r="F2118" s="421"/>
      <c r="G2118" s="421"/>
      <c r="H2118" s="421"/>
      <c r="I2118" s="220">
        <f>IF(B2118&gt;A_Stammdaten!$B$12,0,SUM(C2118,D2118,F2118,G2118)-SUM(E2118,H2118))</f>
        <v>0</v>
      </c>
      <c r="J2118" s="109">
        <f>IF(B2118&gt;2020,HLOOKUP(A_Stammdaten!$B$12,$L$4:$R$2504,ROW(B2118)-3,FALSE)+IF(OR(B2118=0,A_Stammdaten!$B$12&lt;B2118),0,I2118*1/20),0)</f>
        <v>0</v>
      </c>
      <c r="K2118" s="109">
        <f>IF(B2118&gt;2020,HLOOKUP(A_Stammdaten!$B$12,$L$4:$R$2504,ROW(B2118)-3,FALSE),0)</f>
        <v>0</v>
      </c>
      <c r="L2118" s="109">
        <f t="shared" ref="L2118:L2181" si="231">IF(B2118&gt;2020,IF(OR($I2118=0,L$4&lt;$B2118,$B2118=0,20-(L$4-$B2118)=0),0,$I2118*(19-(L$4-$B2118))/20),0)</f>
        <v>0</v>
      </c>
      <c r="M2118" s="109">
        <f t="shared" ref="M2118:M2181" si="232">IF(B2118&gt;2020,IF(OR($I2118=0,M$4&lt;$B2118,$B2118=0,20-(M$4-$B2118)=0),0,$I2118*(19-(M$4-$B2118))/20),0)</f>
        <v>0</v>
      </c>
      <c r="N2118" s="109">
        <f t="shared" ref="N2118:N2181" si="233">IF(B2118&gt;2020,IF(OR($I2118=0,N$4&lt;$B2118,$B2118=0,20-(N$4-$B2118)=0),0,$I2118*(19-(N$4-$B2118))/20),0)</f>
        <v>0</v>
      </c>
      <c r="O2118" s="109">
        <f t="shared" ref="O2118:O2181" si="234">IF(B2118&gt;2020,IF(OR($I2118=0,O$4&lt;$B2118,$B2118=0,20-(O$4-$B2118)=0),0,$I2118*(19-(O$4-$B2118))/20),0)</f>
        <v>0</v>
      </c>
      <c r="P2118" s="109">
        <f t="shared" ref="P2118:P2181" si="235">IF(B2118&gt;2020,IF(OR($I2118=0,P$4&lt;$B2118,$B2118=0,20-(P$4-$B2118)=0),0,$I2118*(19-(P$4-$B2118))/20),0)</f>
        <v>0</v>
      </c>
      <c r="Q2118" s="109">
        <f t="shared" ref="Q2118:Q2181" si="236">IF(B2118&gt;2020,IF(OR($I2118=0,Q$4&lt;$B2118,$B2118=0,20-(Q$4-$B2118)=0),0,$I2118*(19-(Q$4-$B2118))/20),0)</f>
        <v>0</v>
      </c>
      <c r="R2118" s="109">
        <f t="shared" ref="R2118:R2181" si="237">IF(B2118&gt;2020,IF(OR($I2118=0,R$4&lt;$B2118,$B2118=0,20-(R$4-$B2118)=0),0,$I2118*(19-(R$4-$B2118))/20),0)</f>
        <v>0</v>
      </c>
      <c r="S2118" s="425"/>
    </row>
    <row r="2119" spans="1:19" x14ac:dyDescent="0.3">
      <c r="A2119" s="421"/>
      <c r="B2119" s="424"/>
      <c r="C2119" s="421"/>
      <c r="D2119" s="421"/>
      <c r="E2119" s="421"/>
      <c r="F2119" s="421"/>
      <c r="G2119" s="421"/>
      <c r="H2119" s="421"/>
      <c r="I2119" s="220">
        <f>IF(B2119&gt;A_Stammdaten!$B$12,0,SUM(C2119,D2119,F2119,G2119)-SUM(E2119,H2119))</f>
        <v>0</v>
      </c>
      <c r="J2119" s="109">
        <f>IF(B2119&gt;2020,HLOOKUP(A_Stammdaten!$B$12,$L$4:$R$2504,ROW(B2119)-3,FALSE)+IF(OR(B2119=0,A_Stammdaten!$B$12&lt;B2119),0,I2119*1/20),0)</f>
        <v>0</v>
      </c>
      <c r="K2119" s="109">
        <f>IF(B2119&gt;2020,HLOOKUP(A_Stammdaten!$B$12,$L$4:$R$2504,ROW(B2119)-3,FALSE),0)</f>
        <v>0</v>
      </c>
      <c r="L2119" s="109">
        <f t="shared" si="231"/>
        <v>0</v>
      </c>
      <c r="M2119" s="109">
        <f t="shared" si="232"/>
        <v>0</v>
      </c>
      <c r="N2119" s="109">
        <f t="shared" si="233"/>
        <v>0</v>
      </c>
      <c r="O2119" s="109">
        <f t="shared" si="234"/>
        <v>0</v>
      </c>
      <c r="P2119" s="109">
        <f t="shared" si="235"/>
        <v>0</v>
      </c>
      <c r="Q2119" s="109">
        <f t="shared" si="236"/>
        <v>0</v>
      </c>
      <c r="R2119" s="109">
        <f t="shared" si="237"/>
        <v>0</v>
      </c>
      <c r="S2119" s="425"/>
    </row>
    <row r="2120" spans="1:19" x14ac:dyDescent="0.3">
      <c r="A2120" s="421"/>
      <c r="B2120" s="424"/>
      <c r="C2120" s="421"/>
      <c r="D2120" s="421"/>
      <c r="E2120" s="421"/>
      <c r="F2120" s="421"/>
      <c r="G2120" s="421"/>
      <c r="H2120" s="421"/>
      <c r="I2120" s="220">
        <f>IF(B2120&gt;A_Stammdaten!$B$12,0,SUM(C2120,D2120,F2120,G2120)-SUM(E2120,H2120))</f>
        <v>0</v>
      </c>
      <c r="J2120" s="109">
        <f>IF(B2120&gt;2020,HLOOKUP(A_Stammdaten!$B$12,$L$4:$R$2504,ROW(B2120)-3,FALSE)+IF(OR(B2120=0,A_Stammdaten!$B$12&lt;B2120),0,I2120*1/20),0)</f>
        <v>0</v>
      </c>
      <c r="K2120" s="109">
        <f>IF(B2120&gt;2020,HLOOKUP(A_Stammdaten!$B$12,$L$4:$R$2504,ROW(B2120)-3,FALSE),0)</f>
        <v>0</v>
      </c>
      <c r="L2120" s="109">
        <f t="shared" si="231"/>
        <v>0</v>
      </c>
      <c r="M2120" s="109">
        <f t="shared" si="232"/>
        <v>0</v>
      </c>
      <c r="N2120" s="109">
        <f t="shared" si="233"/>
        <v>0</v>
      </c>
      <c r="O2120" s="109">
        <f t="shared" si="234"/>
        <v>0</v>
      </c>
      <c r="P2120" s="109">
        <f t="shared" si="235"/>
        <v>0</v>
      </c>
      <c r="Q2120" s="109">
        <f t="shared" si="236"/>
        <v>0</v>
      </c>
      <c r="R2120" s="109">
        <f t="shared" si="237"/>
        <v>0</v>
      </c>
      <c r="S2120" s="425"/>
    </row>
    <row r="2121" spans="1:19" x14ac:dyDescent="0.3">
      <c r="A2121" s="421"/>
      <c r="B2121" s="424"/>
      <c r="C2121" s="421"/>
      <c r="D2121" s="421"/>
      <c r="E2121" s="421"/>
      <c r="F2121" s="421"/>
      <c r="G2121" s="421"/>
      <c r="H2121" s="421"/>
      <c r="I2121" s="220">
        <f>IF(B2121&gt;A_Stammdaten!$B$12,0,SUM(C2121,D2121,F2121,G2121)-SUM(E2121,H2121))</f>
        <v>0</v>
      </c>
      <c r="J2121" s="109">
        <f>IF(B2121&gt;2020,HLOOKUP(A_Stammdaten!$B$12,$L$4:$R$2504,ROW(B2121)-3,FALSE)+IF(OR(B2121=0,A_Stammdaten!$B$12&lt;B2121),0,I2121*1/20),0)</f>
        <v>0</v>
      </c>
      <c r="K2121" s="109">
        <f>IF(B2121&gt;2020,HLOOKUP(A_Stammdaten!$B$12,$L$4:$R$2504,ROW(B2121)-3,FALSE),0)</f>
        <v>0</v>
      </c>
      <c r="L2121" s="109">
        <f t="shared" si="231"/>
        <v>0</v>
      </c>
      <c r="M2121" s="109">
        <f t="shared" si="232"/>
        <v>0</v>
      </c>
      <c r="N2121" s="109">
        <f t="shared" si="233"/>
        <v>0</v>
      </c>
      <c r="O2121" s="109">
        <f t="shared" si="234"/>
        <v>0</v>
      </c>
      <c r="P2121" s="109">
        <f t="shared" si="235"/>
        <v>0</v>
      </c>
      <c r="Q2121" s="109">
        <f t="shared" si="236"/>
        <v>0</v>
      </c>
      <c r="R2121" s="109">
        <f t="shared" si="237"/>
        <v>0</v>
      </c>
      <c r="S2121" s="425"/>
    </row>
    <row r="2122" spans="1:19" x14ac:dyDescent="0.3">
      <c r="A2122" s="421"/>
      <c r="B2122" s="424"/>
      <c r="C2122" s="421"/>
      <c r="D2122" s="421"/>
      <c r="E2122" s="421"/>
      <c r="F2122" s="421"/>
      <c r="G2122" s="421"/>
      <c r="H2122" s="421"/>
      <c r="I2122" s="220">
        <f>IF(B2122&gt;A_Stammdaten!$B$12,0,SUM(C2122,D2122,F2122,G2122)-SUM(E2122,H2122))</f>
        <v>0</v>
      </c>
      <c r="J2122" s="109">
        <f>IF(B2122&gt;2020,HLOOKUP(A_Stammdaten!$B$12,$L$4:$R$2504,ROW(B2122)-3,FALSE)+IF(OR(B2122=0,A_Stammdaten!$B$12&lt;B2122),0,I2122*1/20),0)</f>
        <v>0</v>
      </c>
      <c r="K2122" s="109">
        <f>IF(B2122&gt;2020,HLOOKUP(A_Stammdaten!$B$12,$L$4:$R$2504,ROW(B2122)-3,FALSE),0)</f>
        <v>0</v>
      </c>
      <c r="L2122" s="109">
        <f t="shared" si="231"/>
        <v>0</v>
      </c>
      <c r="M2122" s="109">
        <f t="shared" si="232"/>
        <v>0</v>
      </c>
      <c r="N2122" s="109">
        <f t="shared" si="233"/>
        <v>0</v>
      </c>
      <c r="O2122" s="109">
        <f t="shared" si="234"/>
        <v>0</v>
      </c>
      <c r="P2122" s="109">
        <f t="shared" si="235"/>
        <v>0</v>
      </c>
      <c r="Q2122" s="109">
        <f t="shared" si="236"/>
        <v>0</v>
      </c>
      <c r="R2122" s="109">
        <f t="shared" si="237"/>
        <v>0</v>
      </c>
      <c r="S2122" s="425"/>
    </row>
    <row r="2123" spans="1:19" x14ac:dyDescent="0.3">
      <c r="A2123" s="421"/>
      <c r="B2123" s="424"/>
      <c r="C2123" s="421"/>
      <c r="D2123" s="421"/>
      <c r="E2123" s="421"/>
      <c r="F2123" s="421"/>
      <c r="G2123" s="421"/>
      <c r="H2123" s="421"/>
      <c r="I2123" s="220">
        <f>IF(B2123&gt;A_Stammdaten!$B$12,0,SUM(C2123,D2123,F2123,G2123)-SUM(E2123,H2123))</f>
        <v>0</v>
      </c>
      <c r="J2123" s="109">
        <f>IF(B2123&gt;2020,HLOOKUP(A_Stammdaten!$B$12,$L$4:$R$2504,ROW(B2123)-3,FALSE)+IF(OR(B2123=0,A_Stammdaten!$B$12&lt;B2123),0,I2123*1/20),0)</f>
        <v>0</v>
      </c>
      <c r="K2123" s="109">
        <f>IF(B2123&gt;2020,HLOOKUP(A_Stammdaten!$B$12,$L$4:$R$2504,ROW(B2123)-3,FALSE),0)</f>
        <v>0</v>
      </c>
      <c r="L2123" s="109">
        <f t="shared" si="231"/>
        <v>0</v>
      </c>
      <c r="M2123" s="109">
        <f t="shared" si="232"/>
        <v>0</v>
      </c>
      <c r="N2123" s="109">
        <f t="shared" si="233"/>
        <v>0</v>
      </c>
      <c r="O2123" s="109">
        <f t="shared" si="234"/>
        <v>0</v>
      </c>
      <c r="P2123" s="109">
        <f t="shared" si="235"/>
        <v>0</v>
      </c>
      <c r="Q2123" s="109">
        <f t="shared" si="236"/>
        <v>0</v>
      </c>
      <c r="R2123" s="109">
        <f t="shared" si="237"/>
        <v>0</v>
      </c>
      <c r="S2123" s="425"/>
    </row>
    <row r="2124" spans="1:19" x14ac:dyDescent="0.3">
      <c r="A2124" s="421"/>
      <c r="B2124" s="424"/>
      <c r="C2124" s="421"/>
      <c r="D2124" s="421"/>
      <c r="E2124" s="421"/>
      <c r="F2124" s="421"/>
      <c r="G2124" s="421"/>
      <c r="H2124" s="421"/>
      <c r="I2124" s="220">
        <f>IF(B2124&gt;A_Stammdaten!$B$12,0,SUM(C2124,D2124,F2124,G2124)-SUM(E2124,H2124))</f>
        <v>0</v>
      </c>
      <c r="J2124" s="109">
        <f>IF(B2124&gt;2020,HLOOKUP(A_Stammdaten!$B$12,$L$4:$R$2504,ROW(B2124)-3,FALSE)+IF(OR(B2124=0,A_Stammdaten!$B$12&lt;B2124),0,I2124*1/20),0)</f>
        <v>0</v>
      </c>
      <c r="K2124" s="109">
        <f>IF(B2124&gt;2020,HLOOKUP(A_Stammdaten!$B$12,$L$4:$R$2504,ROW(B2124)-3,FALSE),0)</f>
        <v>0</v>
      </c>
      <c r="L2124" s="109">
        <f t="shared" si="231"/>
        <v>0</v>
      </c>
      <c r="M2124" s="109">
        <f t="shared" si="232"/>
        <v>0</v>
      </c>
      <c r="N2124" s="109">
        <f t="shared" si="233"/>
        <v>0</v>
      </c>
      <c r="O2124" s="109">
        <f t="shared" si="234"/>
        <v>0</v>
      </c>
      <c r="P2124" s="109">
        <f t="shared" si="235"/>
        <v>0</v>
      </c>
      <c r="Q2124" s="109">
        <f t="shared" si="236"/>
        <v>0</v>
      </c>
      <c r="R2124" s="109">
        <f t="shared" si="237"/>
        <v>0</v>
      </c>
      <c r="S2124" s="425"/>
    </row>
    <row r="2125" spans="1:19" x14ac:dyDescent="0.3">
      <c r="A2125" s="421"/>
      <c r="B2125" s="424"/>
      <c r="C2125" s="421"/>
      <c r="D2125" s="421"/>
      <c r="E2125" s="421"/>
      <c r="F2125" s="421"/>
      <c r="G2125" s="421"/>
      <c r="H2125" s="421"/>
      <c r="I2125" s="220">
        <f>IF(B2125&gt;A_Stammdaten!$B$12,0,SUM(C2125,D2125,F2125,G2125)-SUM(E2125,H2125))</f>
        <v>0</v>
      </c>
      <c r="J2125" s="109">
        <f>IF(B2125&gt;2020,HLOOKUP(A_Stammdaten!$B$12,$L$4:$R$2504,ROW(B2125)-3,FALSE)+IF(OR(B2125=0,A_Stammdaten!$B$12&lt;B2125),0,I2125*1/20),0)</f>
        <v>0</v>
      </c>
      <c r="K2125" s="109">
        <f>IF(B2125&gt;2020,HLOOKUP(A_Stammdaten!$B$12,$L$4:$R$2504,ROW(B2125)-3,FALSE),0)</f>
        <v>0</v>
      </c>
      <c r="L2125" s="109">
        <f t="shared" si="231"/>
        <v>0</v>
      </c>
      <c r="M2125" s="109">
        <f t="shared" si="232"/>
        <v>0</v>
      </c>
      <c r="N2125" s="109">
        <f t="shared" si="233"/>
        <v>0</v>
      </c>
      <c r="O2125" s="109">
        <f t="shared" si="234"/>
        <v>0</v>
      </c>
      <c r="P2125" s="109">
        <f t="shared" si="235"/>
        <v>0</v>
      </c>
      <c r="Q2125" s="109">
        <f t="shared" si="236"/>
        <v>0</v>
      </c>
      <c r="R2125" s="109">
        <f t="shared" si="237"/>
        <v>0</v>
      </c>
      <c r="S2125" s="425"/>
    </row>
    <row r="2126" spans="1:19" x14ac:dyDescent="0.3">
      <c r="A2126" s="421"/>
      <c r="B2126" s="424"/>
      <c r="C2126" s="421"/>
      <c r="D2126" s="421"/>
      <c r="E2126" s="421"/>
      <c r="F2126" s="421"/>
      <c r="G2126" s="421"/>
      <c r="H2126" s="421"/>
      <c r="I2126" s="220">
        <f>IF(B2126&gt;A_Stammdaten!$B$12,0,SUM(C2126,D2126,F2126,G2126)-SUM(E2126,H2126))</f>
        <v>0</v>
      </c>
      <c r="J2126" s="109">
        <f>IF(B2126&gt;2020,HLOOKUP(A_Stammdaten!$B$12,$L$4:$R$2504,ROW(B2126)-3,FALSE)+IF(OR(B2126=0,A_Stammdaten!$B$12&lt;B2126),0,I2126*1/20),0)</f>
        <v>0</v>
      </c>
      <c r="K2126" s="109">
        <f>IF(B2126&gt;2020,HLOOKUP(A_Stammdaten!$B$12,$L$4:$R$2504,ROW(B2126)-3,FALSE),0)</f>
        <v>0</v>
      </c>
      <c r="L2126" s="109">
        <f t="shared" si="231"/>
        <v>0</v>
      </c>
      <c r="M2126" s="109">
        <f t="shared" si="232"/>
        <v>0</v>
      </c>
      <c r="N2126" s="109">
        <f t="shared" si="233"/>
        <v>0</v>
      </c>
      <c r="O2126" s="109">
        <f t="shared" si="234"/>
        <v>0</v>
      </c>
      <c r="P2126" s="109">
        <f t="shared" si="235"/>
        <v>0</v>
      </c>
      <c r="Q2126" s="109">
        <f t="shared" si="236"/>
        <v>0</v>
      </c>
      <c r="R2126" s="109">
        <f t="shared" si="237"/>
        <v>0</v>
      </c>
      <c r="S2126" s="425"/>
    </row>
    <row r="2127" spans="1:19" x14ac:dyDescent="0.3">
      <c r="A2127" s="421"/>
      <c r="B2127" s="424"/>
      <c r="C2127" s="421"/>
      <c r="D2127" s="421"/>
      <c r="E2127" s="421"/>
      <c r="F2127" s="421"/>
      <c r="G2127" s="421"/>
      <c r="H2127" s="421"/>
      <c r="I2127" s="220">
        <f>IF(B2127&gt;A_Stammdaten!$B$12,0,SUM(C2127,D2127,F2127,G2127)-SUM(E2127,H2127))</f>
        <v>0</v>
      </c>
      <c r="J2127" s="109">
        <f>IF(B2127&gt;2020,HLOOKUP(A_Stammdaten!$B$12,$L$4:$R$2504,ROW(B2127)-3,FALSE)+IF(OR(B2127=0,A_Stammdaten!$B$12&lt;B2127),0,I2127*1/20),0)</f>
        <v>0</v>
      </c>
      <c r="K2127" s="109">
        <f>IF(B2127&gt;2020,HLOOKUP(A_Stammdaten!$B$12,$L$4:$R$2504,ROW(B2127)-3,FALSE),0)</f>
        <v>0</v>
      </c>
      <c r="L2127" s="109">
        <f t="shared" si="231"/>
        <v>0</v>
      </c>
      <c r="M2127" s="109">
        <f t="shared" si="232"/>
        <v>0</v>
      </c>
      <c r="N2127" s="109">
        <f t="shared" si="233"/>
        <v>0</v>
      </c>
      <c r="O2127" s="109">
        <f t="shared" si="234"/>
        <v>0</v>
      </c>
      <c r="P2127" s="109">
        <f t="shared" si="235"/>
        <v>0</v>
      </c>
      <c r="Q2127" s="109">
        <f t="shared" si="236"/>
        <v>0</v>
      </c>
      <c r="R2127" s="109">
        <f t="shared" si="237"/>
        <v>0</v>
      </c>
      <c r="S2127" s="425"/>
    </row>
    <row r="2128" spans="1:19" x14ac:dyDescent="0.3">
      <c r="A2128" s="421"/>
      <c r="B2128" s="424"/>
      <c r="C2128" s="421"/>
      <c r="D2128" s="421"/>
      <c r="E2128" s="421"/>
      <c r="F2128" s="421"/>
      <c r="G2128" s="421"/>
      <c r="H2128" s="421"/>
      <c r="I2128" s="220">
        <f>IF(B2128&gt;A_Stammdaten!$B$12,0,SUM(C2128,D2128,F2128,G2128)-SUM(E2128,H2128))</f>
        <v>0</v>
      </c>
      <c r="J2128" s="109">
        <f>IF(B2128&gt;2020,HLOOKUP(A_Stammdaten!$B$12,$L$4:$R$2504,ROW(B2128)-3,FALSE)+IF(OR(B2128=0,A_Stammdaten!$B$12&lt;B2128),0,I2128*1/20),0)</f>
        <v>0</v>
      </c>
      <c r="K2128" s="109">
        <f>IF(B2128&gt;2020,HLOOKUP(A_Stammdaten!$B$12,$L$4:$R$2504,ROW(B2128)-3,FALSE),0)</f>
        <v>0</v>
      </c>
      <c r="L2128" s="109">
        <f t="shared" si="231"/>
        <v>0</v>
      </c>
      <c r="M2128" s="109">
        <f t="shared" si="232"/>
        <v>0</v>
      </c>
      <c r="N2128" s="109">
        <f t="shared" si="233"/>
        <v>0</v>
      </c>
      <c r="O2128" s="109">
        <f t="shared" si="234"/>
        <v>0</v>
      </c>
      <c r="P2128" s="109">
        <f t="shared" si="235"/>
        <v>0</v>
      </c>
      <c r="Q2128" s="109">
        <f t="shared" si="236"/>
        <v>0</v>
      </c>
      <c r="R2128" s="109">
        <f t="shared" si="237"/>
        <v>0</v>
      </c>
      <c r="S2128" s="425"/>
    </row>
    <row r="2129" spans="1:19" x14ac:dyDescent="0.3">
      <c r="A2129" s="421"/>
      <c r="B2129" s="424"/>
      <c r="C2129" s="421"/>
      <c r="D2129" s="421"/>
      <c r="E2129" s="421"/>
      <c r="F2129" s="421"/>
      <c r="G2129" s="421"/>
      <c r="H2129" s="421"/>
      <c r="I2129" s="220">
        <f>IF(B2129&gt;A_Stammdaten!$B$12,0,SUM(C2129,D2129,F2129,G2129)-SUM(E2129,H2129))</f>
        <v>0</v>
      </c>
      <c r="J2129" s="109">
        <f>IF(B2129&gt;2020,HLOOKUP(A_Stammdaten!$B$12,$L$4:$R$2504,ROW(B2129)-3,FALSE)+IF(OR(B2129=0,A_Stammdaten!$B$12&lt;B2129),0,I2129*1/20),0)</f>
        <v>0</v>
      </c>
      <c r="K2129" s="109">
        <f>IF(B2129&gt;2020,HLOOKUP(A_Stammdaten!$B$12,$L$4:$R$2504,ROW(B2129)-3,FALSE),0)</f>
        <v>0</v>
      </c>
      <c r="L2129" s="109">
        <f t="shared" si="231"/>
        <v>0</v>
      </c>
      <c r="M2129" s="109">
        <f t="shared" si="232"/>
        <v>0</v>
      </c>
      <c r="N2129" s="109">
        <f t="shared" si="233"/>
        <v>0</v>
      </c>
      <c r="O2129" s="109">
        <f t="shared" si="234"/>
        <v>0</v>
      </c>
      <c r="P2129" s="109">
        <f t="shared" si="235"/>
        <v>0</v>
      </c>
      <c r="Q2129" s="109">
        <f t="shared" si="236"/>
        <v>0</v>
      </c>
      <c r="R2129" s="109">
        <f t="shared" si="237"/>
        <v>0</v>
      </c>
      <c r="S2129" s="425"/>
    </row>
    <row r="2130" spans="1:19" x14ac:dyDescent="0.3">
      <c r="A2130" s="421"/>
      <c r="B2130" s="424"/>
      <c r="C2130" s="421"/>
      <c r="D2130" s="421"/>
      <c r="E2130" s="421"/>
      <c r="F2130" s="421"/>
      <c r="G2130" s="421"/>
      <c r="H2130" s="421"/>
      <c r="I2130" s="220">
        <f>IF(B2130&gt;A_Stammdaten!$B$12,0,SUM(C2130,D2130,F2130,G2130)-SUM(E2130,H2130))</f>
        <v>0</v>
      </c>
      <c r="J2130" s="109">
        <f>IF(B2130&gt;2020,HLOOKUP(A_Stammdaten!$B$12,$L$4:$R$2504,ROW(B2130)-3,FALSE)+IF(OR(B2130=0,A_Stammdaten!$B$12&lt;B2130),0,I2130*1/20),0)</f>
        <v>0</v>
      </c>
      <c r="K2130" s="109">
        <f>IF(B2130&gt;2020,HLOOKUP(A_Stammdaten!$B$12,$L$4:$R$2504,ROW(B2130)-3,FALSE),0)</f>
        <v>0</v>
      </c>
      <c r="L2130" s="109">
        <f t="shared" si="231"/>
        <v>0</v>
      </c>
      <c r="M2130" s="109">
        <f t="shared" si="232"/>
        <v>0</v>
      </c>
      <c r="N2130" s="109">
        <f t="shared" si="233"/>
        <v>0</v>
      </c>
      <c r="O2130" s="109">
        <f t="shared" si="234"/>
        <v>0</v>
      </c>
      <c r="P2130" s="109">
        <f t="shared" si="235"/>
        <v>0</v>
      </c>
      <c r="Q2130" s="109">
        <f t="shared" si="236"/>
        <v>0</v>
      </c>
      <c r="R2130" s="109">
        <f t="shared" si="237"/>
        <v>0</v>
      </c>
      <c r="S2130" s="425"/>
    </row>
    <row r="2131" spans="1:19" x14ac:dyDescent="0.3">
      <c r="A2131" s="421"/>
      <c r="B2131" s="424"/>
      <c r="C2131" s="421"/>
      <c r="D2131" s="421"/>
      <c r="E2131" s="421"/>
      <c r="F2131" s="421"/>
      <c r="G2131" s="421"/>
      <c r="H2131" s="421"/>
      <c r="I2131" s="220">
        <f>IF(B2131&gt;A_Stammdaten!$B$12,0,SUM(C2131,D2131,F2131,G2131)-SUM(E2131,H2131))</f>
        <v>0</v>
      </c>
      <c r="J2131" s="109">
        <f>IF(B2131&gt;2020,HLOOKUP(A_Stammdaten!$B$12,$L$4:$R$2504,ROW(B2131)-3,FALSE)+IF(OR(B2131=0,A_Stammdaten!$B$12&lt;B2131),0,I2131*1/20),0)</f>
        <v>0</v>
      </c>
      <c r="K2131" s="109">
        <f>IF(B2131&gt;2020,HLOOKUP(A_Stammdaten!$B$12,$L$4:$R$2504,ROW(B2131)-3,FALSE),0)</f>
        <v>0</v>
      </c>
      <c r="L2131" s="109">
        <f t="shared" si="231"/>
        <v>0</v>
      </c>
      <c r="M2131" s="109">
        <f t="shared" si="232"/>
        <v>0</v>
      </c>
      <c r="N2131" s="109">
        <f t="shared" si="233"/>
        <v>0</v>
      </c>
      <c r="O2131" s="109">
        <f t="shared" si="234"/>
        <v>0</v>
      </c>
      <c r="P2131" s="109">
        <f t="shared" si="235"/>
        <v>0</v>
      </c>
      <c r="Q2131" s="109">
        <f t="shared" si="236"/>
        <v>0</v>
      </c>
      <c r="R2131" s="109">
        <f t="shared" si="237"/>
        <v>0</v>
      </c>
      <c r="S2131" s="425"/>
    </row>
    <row r="2132" spans="1:19" x14ac:dyDescent="0.3">
      <c r="A2132" s="421"/>
      <c r="B2132" s="424"/>
      <c r="C2132" s="421"/>
      <c r="D2132" s="421"/>
      <c r="E2132" s="421"/>
      <c r="F2132" s="421"/>
      <c r="G2132" s="421"/>
      <c r="H2132" s="421"/>
      <c r="I2132" s="220">
        <f>IF(B2132&gt;A_Stammdaten!$B$12,0,SUM(C2132,D2132,F2132,G2132)-SUM(E2132,H2132))</f>
        <v>0</v>
      </c>
      <c r="J2132" s="109">
        <f>IF(B2132&gt;2020,HLOOKUP(A_Stammdaten!$B$12,$L$4:$R$2504,ROW(B2132)-3,FALSE)+IF(OR(B2132=0,A_Stammdaten!$B$12&lt;B2132),0,I2132*1/20),0)</f>
        <v>0</v>
      </c>
      <c r="K2132" s="109">
        <f>IF(B2132&gt;2020,HLOOKUP(A_Stammdaten!$B$12,$L$4:$R$2504,ROW(B2132)-3,FALSE),0)</f>
        <v>0</v>
      </c>
      <c r="L2132" s="109">
        <f t="shared" si="231"/>
        <v>0</v>
      </c>
      <c r="M2132" s="109">
        <f t="shared" si="232"/>
        <v>0</v>
      </c>
      <c r="N2132" s="109">
        <f t="shared" si="233"/>
        <v>0</v>
      </c>
      <c r="O2132" s="109">
        <f t="shared" si="234"/>
        <v>0</v>
      </c>
      <c r="P2132" s="109">
        <f t="shared" si="235"/>
        <v>0</v>
      </c>
      <c r="Q2132" s="109">
        <f t="shared" si="236"/>
        <v>0</v>
      </c>
      <c r="R2132" s="109">
        <f t="shared" si="237"/>
        <v>0</v>
      </c>
      <c r="S2132" s="425"/>
    </row>
    <row r="2133" spans="1:19" x14ac:dyDescent="0.3">
      <c r="A2133" s="421"/>
      <c r="B2133" s="424"/>
      <c r="C2133" s="421"/>
      <c r="D2133" s="421"/>
      <c r="E2133" s="421"/>
      <c r="F2133" s="421"/>
      <c r="G2133" s="421"/>
      <c r="H2133" s="421"/>
      <c r="I2133" s="220">
        <f>IF(B2133&gt;A_Stammdaten!$B$12,0,SUM(C2133,D2133,F2133,G2133)-SUM(E2133,H2133))</f>
        <v>0</v>
      </c>
      <c r="J2133" s="109">
        <f>IF(B2133&gt;2020,HLOOKUP(A_Stammdaten!$B$12,$L$4:$R$2504,ROW(B2133)-3,FALSE)+IF(OR(B2133=0,A_Stammdaten!$B$12&lt;B2133),0,I2133*1/20),0)</f>
        <v>0</v>
      </c>
      <c r="K2133" s="109">
        <f>IF(B2133&gt;2020,HLOOKUP(A_Stammdaten!$B$12,$L$4:$R$2504,ROW(B2133)-3,FALSE),0)</f>
        <v>0</v>
      </c>
      <c r="L2133" s="109">
        <f t="shared" si="231"/>
        <v>0</v>
      </c>
      <c r="M2133" s="109">
        <f t="shared" si="232"/>
        <v>0</v>
      </c>
      <c r="N2133" s="109">
        <f t="shared" si="233"/>
        <v>0</v>
      </c>
      <c r="O2133" s="109">
        <f t="shared" si="234"/>
        <v>0</v>
      </c>
      <c r="P2133" s="109">
        <f t="shared" si="235"/>
        <v>0</v>
      </c>
      <c r="Q2133" s="109">
        <f t="shared" si="236"/>
        <v>0</v>
      </c>
      <c r="R2133" s="109">
        <f t="shared" si="237"/>
        <v>0</v>
      </c>
      <c r="S2133" s="425"/>
    </row>
    <row r="2134" spans="1:19" x14ac:dyDescent="0.3">
      <c r="A2134" s="421"/>
      <c r="B2134" s="424"/>
      <c r="C2134" s="421"/>
      <c r="D2134" s="421"/>
      <c r="E2134" s="421"/>
      <c r="F2134" s="421"/>
      <c r="G2134" s="421"/>
      <c r="H2134" s="421"/>
      <c r="I2134" s="220">
        <f>IF(B2134&gt;A_Stammdaten!$B$12,0,SUM(C2134,D2134,F2134,G2134)-SUM(E2134,H2134))</f>
        <v>0</v>
      </c>
      <c r="J2134" s="109">
        <f>IF(B2134&gt;2020,HLOOKUP(A_Stammdaten!$B$12,$L$4:$R$2504,ROW(B2134)-3,FALSE)+IF(OR(B2134=0,A_Stammdaten!$B$12&lt;B2134),0,I2134*1/20),0)</f>
        <v>0</v>
      </c>
      <c r="K2134" s="109">
        <f>IF(B2134&gt;2020,HLOOKUP(A_Stammdaten!$B$12,$L$4:$R$2504,ROW(B2134)-3,FALSE),0)</f>
        <v>0</v>
      </c>
      <c r="L2134" s="109">
        <f t="shared" si="231"/>
        <v>0</v>
      </c>
      <c r="M2134" s="109">
        <f t="shared" si="232"/>
        <v>0</v>
      </c>
      <c r="N2134" s="109">
        <f t="shared" si="233"/>
        <v>0</v>
      </c>
      <c r="O2134" s="109">
        <f t="shared" si="234"/>
        <v>0</v>
      </c>
      <c r="P2134" s="109">
        <f t="shared" si="235"/>
        <v>0</v>
      </c>
      <c r="Q2134" s="109">
        <f t="shared" si="236"/>
        <v>0</v>
      </c>
      <c r="R2134" s="109">
        <f t="shared" si="237"/>
        <v>0</v>
      </c>
      <c r="S2134" s="425"/>
    </row>
    <row r="2135" spans="1:19" x14ac:dyDescent="0.3">
      <c r="A2135" s="421"/>
      <c r="B2135" s="424"/>
      <c r="C2135" s="421"/>
      <c r="D2135" s="421"/>
      <c r="E2135" s="421"/>
      <c r="F2135" s="421"/>
      <c r="G2135" s="421"/>
      <c r="H2135" s="421"/>
      <c r="I2135" s="220">
        <f>IF(B2135&gt;A_Stammdaten!$B$12,0,SUM(C2135,D2135,F2135,G2135)-SUM(E2135,H2135))</f>
        <v>0</v>
      </c>
      <c r="J2135" s="109">
        <f>IF(B2135&gt;2020,HLOOKUP(A_Stammdaten!$B$12,$L$4:$R$2504,ROW(B2135)-3,FALSE)+IF(OR(B2135=0,A_Stammdaten!$B$12&lt;B2135),0,I2135*1/20),0)</f>
        <v>0</v>
      </c>
      <c r="K2135" s="109">
        <f>IF(B2135&gt;2020,HLOOKUP(A_Stammdaten!$B$12,$L$4:$R$2504,ROW(B2135)-3,FALSE),0)</f>
        <v>0</v>
      </c>
      <c r="L2135" s="109">
        <f t="shared" si="231"/>
        <v>0</v>
      </c>
      <c r="M2135" s="109">
        <f t="shared" si="232"/>
        <v>0</v>
      </c>
      <c r="N2135" s="109">
        <f t="shared" si="233"/>
        <v>0</v>
      </c>
      <c r="O2135" s="109">
        <f t="shared" si="234"/>
        <v>0</v>
      </c>
      <c r="P2135" s="109">
        <f t="shared" si="235"/>
        <v>0</v>
      </c>
      <c r="Q2135" s="109">
        <f t="shared" si="236"/>
        <v>0</v>
      </c>
      <c r="R2135" s="109">
        <f t="shared" si="237"/>
        <v>0</v>
      </c>
      <c r="S2135" s="425"/>
    </row>
    <row r="2136" spans="1:19" x14ac:dyDescent="0.3">
      <c r="A2136" s="421"/>
      <c r="B2136" s="424"/>
      <c r="C2136" s="421"/>
      <c r="D2136" s="421"/>
      <c r="E2136" s="421"/>
      <c r="F2136" s="421"/>
      <c r="G2136" s="421"/>
      <c r="H2136" s="421"/>
      <c r="I2136" s="220">
        <f>IF(B2136&gt;A_Stammdaten!$B$12,0,SUM(C2136,D2136,F2136,G2136)-SUM(E2136,H2136))</f>
        <v>0</v>
      </c>
      <c r="J2136" s="109">
        <f>IF(B2136&gt;2020,HLOOKUP(A_Stammdaten!$B$12,$L$4:$R$2504,ROW(B2136)-3,FALSE)+IF(OR(B2136=0,A_Stammdaten!$B$12&lt;B2136),0,I2136*1/20),0)</f>
        <v>0</v>
      </c>
      <c r="K2136" s="109">
        <f>IF(B2136&gt;2020,HLOOKUP(A_Stammdaten!$B$12,$L$4:$R$2504,ROW(B2136)-3,FALSE),0)</f>
        <v>0</v>
      </c>
      <c r="L2136" s="109">
        <f t="shared" si="231"/>
        <v>0</v>
      </c>
      <c r="M2136" s="109">
        <f t="shared" si="232"/>
        <v>0</v>
      </c>
      <c r="N2136" s="109">
        <f t="shared" si="233"/>
        <v>0</v>
      </c>
      <c r="O2136" s="109">
        <f t="shared" si="234"/>
        <v>0</v>
      </c>
      <c r="P2136" s="109">
        <f t="shared" si="235"/>
        <v>0</v>
      </c>
      <c r="Q2136" s="109">
        <f t="shared" si="236"/>
        <v>0</v>
      </c>
      <c r="R2136" s="109">
        <f t="shared" si="237"/>
        <v>0</v>
      </c>
      <c r="S2136" s="425"/>
    </row>
    <row r="2137" spans="1:19" x14ac:dyDescent="0.3">
      <c r="A2137" s="421"/>
      <c r="B2137" s="424"/>
      <c r="C2137" s="421"/>
      <c r="D2137" s="421"/>
      <c r="E2137" s="421"/>
      <c r="F2137" s="421"/>
      <c r="G2137" s="421"/>
      <c r="H2137" s="421"/>
      <c r="I2137" s="220">
        <f>IF(B2137&gt;A_Stammdaten!$B$12,0,SUM(C2137,D2137,F2137,G2137)-SUM(E2137,H2137))</f>
        <v>0</v>
      </c>
      <c r="J2137" s="109">
        <f>IF(B2137&gt;2020,HLOOKUP(A_Stammdaten!$B$12,$L$4:$R$2504,ROW(B2137)-3,FALSE)+IF(OR(B2137=0,A_Stammdaten!$B$12&lt;B2137),0,I2137*1/20),0)</f>
        <v>0</v>
      </c>
      <c r="K2137" s="109">
        <f>IF(B2137&gt;2020,HLOOKUP(A_Stammdaten!$B$12,$L$4:$R$2504,ROW(B2137)-3,FALSE),0)</f>
        <v>0</v>
      </c>
      <c r="L2137" s="109">
        <f t="shared" si="231"/>
        <v>0</v>
      </c>
      <c r="M2137" s="109">
        <f t="shared" si="232"/>
        <v>0</v>
      </c>
      <c r="N2137" s="109">
        <f t="shared" si="233"/>
        <v>0</v>
      </c>
      <c r="O2137" s="109">
        <f t="shared" si="234"/>
        <v>0</v>
      </c>
      <c r="P2137" s="109">
        <f t="shared" si="235"/>
        <v>0</v>
      </c>
      <c r="Q2137" s="109">
        <f t="shared" si="236"/>
        <v>0</v>
      </c>
      <c r="R2137" s="109">
        <f t="shared" si="237"/>
        <v>0</v>
      </c>
      <c r="S2137" s="425"/>
    </row>
    <row r="2138" spans="1:19" x14ac:dyDescent="0.3">
      <c r="A2138" s="421"/>
      <c r="B2138" s="424"/>
      <c r="C2138" s="421"/>
      <c r="D2138" s="421"/>
      <c r="E2138" s="421"/>
      <c r="F2138" s="421"/>
      <c r="G2138" s="421"/>
      <c r="H2138" s="421"/>
      <c r="I2138" s="220">
        <f>IF(B2138&gt;A_Stammdaten!$B$12,0,SUM(C2138,D2138,F2138,G2138)-SUM(E2138,H2138))</f>
        <v>0</v>
      </c>
      <c r="J2138" s="109">
        <f>IF(B2138&gt;2020,HLOOKUP(A_Stammdaten!$B$12,$L$4:$R$2504,ROW(B2138)-3,FALSE)+IF(OR(B2138=0,A_Stammdaten!$B$12&lt;B2138),0,I2138*1/20),0)</f>
        <v>0</v>
      </c>
      <c r="K2138" s="109">
        <f>IF(B2138&gt;2020,HLOOKUP(A_Stammdaten!$B$12,$L$4:$R$2504,ROW(B2138)-3,FALSE),0)</f>
        <v>0</v>
      </c>
      <c r="L2138" s="109">
        <f t="shared" si="231"/>
        <v>0</v>
      </c>
      <c r="M2138" s="109">
        <f t="shared" si="232"/>
        <v>0</v>
      </c>
      <c r="N2138" s="109">
        <f t="shared" si="233"/>
        <v>0</v>
      </c>
      <c r="O2138" s="109">
        <f t="shared" si="234"/>
        <v>0</v>
      </c>
      <c r="P2138" s="109">
        <f t="shared" si="235"/>
        <v>0</v>
      </c>
      <c r="Q2138" s="109">
        <f t="shared" si="236"/>
        <v>0</v>
      </c>
      <c r="R2138" s="109">
        <f t="shared" si="237"/>
        <v>0</v>
      </c>
      <c r="S2138" s="425"/>
    </row>
    <row r="2139" spans="1:19" x14ac:dyDescent="0.3">
      <c r="A2139" s="421"/>
      <c r="B2139" s="424"/>
      <c r="C2139" s="421"/>
      <c r="D2139" s="421"/>
      <c r="E2139" s="421"/>
      <c r="F2139" s="421"/>
      <c r="G2139" s="421"/>
      <c r="H2139" s="421"/>
      <c r="I2139" s="220">
        <f>IF(B2139&gt;A_Stammdaten!$B$12,0,SUM(C2139,D2139,F2139,G2139)-SUM(E2139,H2139))</f>
        <v>0</v>
      </c>
      <c r="J2139" s="109">
        <f>IF(B2139&gt;2020,HLOOKUP(A_Stammdaten!$B$12,$L$4:$R$2504,ROW(B2139)-3,FALSE)+IF(OR(B2139=0,A_Stammdaten!$B$12&lt;B2139),0,I2139*1/20),0)</f>
        <v>0</v>
      </c>
      <c r="K2139" s="109">
        <f>IF(B2139&gt;2020,HLOOKUP(A_Stammdaten!$B$12,$L$4:$R$2504,ROW(B2139)-3,FALSE),0)</f>
        <v>0</v>
      </c>
      <c r="L2139" s="109">
        <f t="shared" si="231"/>
        <v>0</v>
      </c>
      <c r="M2139" s="109">
        <f t="shared" si="232"/>
        <v>0</v>
      </c>
      <c r="N2139" s="109">
        <f t="shared" si="233"/>
        <v>0</v>
      </c>
      <c r="O2139" s="109">
        <f t="shared" si="234"/>
        <v>0</v>
      </c>
      <c r="P2139" s="109">
        <f t="shared" si="235"/>
        <v>0</v>
      </c>
      <c r="Q2139" s="109">
        <f t="shared" si="236"/>
        <v>0</v>
      </c>
      <c r="R2139" s="109">
        <f t="shared" si="237"/>
        <v>0</v>
      </c>
      <c r="S2139" s="425"/>
    </row>
    <row r="2140" spans="1:19" x14ac:dyDescent="0.3">
      <c r="A2140" s="421"/>
      <c r="B2140" s="424"/>
      <c r="C2140" s="421"/>
      <c r="D2140" s="421"/>
      <c r="E2140" s="421"/>
      <c r="F2140" s="421"/>
      <c r="G2140" s="421"/>
      <c r="H2140" s="421"/>
      <c r="I2140" s="220">
        <f>IF(B2140&gt;A_Stammdaten!$B$12,0,SUM(C2140,D2140,F2140,G2140)-SUM(E2140,H2140))</f>
        <v>0</v>
      </c>
      <c r="J2140" s="109">
        <f>IF(B2140&gt;2020,HLOOKUP(A_Stammdaten!$B$12,$L$4:$R$2504,ROW(B2140)-3,FALSE)+IF(OR(B2140=0,A_Stammdaten!$B$12&lt;B2140),0,I2140*1/20),0)</f>
        <v>0</v>
      </c>
      <c r="K2140" s="109">
        <f>IF(B2140&gt;2020,HLOOKUP(A_Stammdaten!$B$12,$L$4:$R$2504,ROW(B2140)-3,FALSE),0)</f>
        <v>0</v>
      </c>
      <c r="L2140" s="109">
        <f t="shared" si="231"/>
        <v>0</v>
      </c>
      <c r="M2140" s="109">
        <f t="shared" si="232"/>
        <v>0</v>
      </c>
      <c r="N2140" s="109">
        <f t="shared" si="233"/>
        <v>0</v>
      </c>
      <c r="O2140" s="109">
        <f t="shared" si="234"/>
        <v>0</v>
      </c>
      <c r="P2140" s="109">
        <f t="shared" si="235"/>
        <v>0</v>
      </c>
      <c r="Q2140" s="109">
        <f t="shared" si="236"/>
        <v>0</v>
      </c>
      <c r="R2140" s="109">
        <f t="shared" si="237"/>
        <v>0</v>
      </c>
      <c r="S2140" s="425"/>
    </row>
    <row r="2141" spans="1:19" x14ac:dyDescent="0.3">
      <c r="A2141" s="421"/>
      <c r="B2141" s="424"/>
      <c r="C2141" s="421"/>
      <c r="D2141" s="421"/>
      <c r="E2141" s="421"/>
      <c r="F2141" s="421"/>
      <c r="G2141" s="421"/>
      <c r="H2141" s="421"/>
      <c r="I2141" s="220">
        <f>IF(B2141&gt;A_Stammdaten!$B$12,0,SUM(C2141,D2141,F2141,G2141)-SUM(E2141,H2141))</f>
        <v>0</v>
      </c>
      <c r="J2141" s="109">
        <f>IF(B2141&gt;2020,HLOOKUP(A_Stammdaten!$B$12,$L$4:$R$2504,ROW(B2141)-3,FALSE)+IF(OR(B2141=0,A_Stammdaten!$B$12&lt;B2141),0,I2141*1/20),0)</f>
        <v>0</v>
      </c>
      <c r="K2141" s="109">
        <f>IF(B2141&gt;2020,HLOOKUP(A_Stammdaten!$B$12,$L$4:$R$2504,ROW(B2141)-3,FALSE),0)</f>
        <v>0</v>
      </c>
      <c r="L2141" s="109">
        <f t="shared" si="231"/>
        <v>0</v>
      </c>
      <c r="M2141" s="109">
        <f t="shared" si="232"/>
        <v>0</v>
      </c>
      <c r="N2141" s="109">
        <f t="shared" si="233"/>
        <v>0</v>
      </c>
      <c r="O2141" s="109">
        <f t="shared" si="234"/>
        <v>0</v>
      </c>
      <c r="P2141" s="109">
        <f t="shared" si="235"/>
        <v>0</v>
      </c>
      <c r="Q2141" s="109">
        <f t="shared" si="236"/>
        <v>0</v>
      </c>
      <c r="R2141" s="109">
        <f t="shared" si="237"/>
        <v>0</v>
      </c>
      <c r="S2141" s="425"/>
    </row>
    <row r="2142" spans="1:19" x14ac:dyDescent="0.3">
      <c r="A2142" s="421"/>
      <c r="B2142" s="424"/>
      <c r="C2142" s="421"/>
      <c r="D2142" s="421"/>
      <c r="E2142" s="421"/>
      <c r="F2142" s="421"/>
      <c r="G2142" s="421"/>
      <c r="H2142" s="421"/>
      <c r="I2142" s="220">
        <f>IF(B2142&gt;A_Stammdaten!$B$12,0,SUM(C2142,D2142,F2142,G2142)-SUM(E2142,H2142))</f>
        <v>0</v>
      </c>
      <c r="J2142" s="109">
        <f>IF(B2142&gt;2020,HLOOKUP(A_Stammdaten!$B$12,$L$4:$R$2504,ROW(B2142)-3,FALSE)+IF(OR(B2142=0,A_Stammdaten!$B$12&lt;B2142),0,I2142*1/20),0)</f>
        <v>0</v>
      </c>
      <c r="K2142" s="109">
        <f>IF(B2142&gt;2020,HLOOKUP(A_Stammdaten!$B$12,$L$4:$R$2504,ROW(B2142)-3,FALSE),0)</f>
        <v>0</v>
      </c>
      <c r="L2142" s="109">
        <f t="shared" si="231"/>
        <v>0</v>
      </c>
      <c r="M2142" s="109">
        <f t="shared" si="232"/>
        <v>0</v>
      </c>
      <c r="N2142" s="109">
        <f t="shared" si="233"/>
        <v>0</v>
      </c>
      <c r="O2142" s="109">
        <f t="shared" si="234"/>
        <v>0</v>
      </c>
      <c r="P2142" s="109">
        <f t="shared" si="235"/>
        <v>0</v>
      </c>
      <c r="Q2142" s="109">
        <f t="shared" si="236"/>
        <v>0</v>
      </c>
      <c r="R2142" s="109">
        <f t="shared" si="237"/>
        <v>0</v>
      </c>
      <c r="S2142" s="425"/>
    </row>
    <row r="2143" spans="1:19" x14ac:dyDescent="0.3">
      <c r="A2143" s="421"/>
      <c r="B2143" s="424"/>
      <c r="C2143" s="421"/>
      <c r="D2143" s="421"/>
      <c r="E2143" s="421"/>
      <c r="F2143" s="421"/>
      <c r="G2143" s="421"/>
      <c r="H2143" s="421"/>
      <c r="I2143" s="220">
        <f>IF(B2143&gt;A_Stammdaten!$B$12,0,SUM(C2143,D2143,F2143,G2143)-SUM(E2143,H2143))</f>
        <v>0</v>
      </c>
      <c r="J2143" s="109">
        <f>IF(B2143&gt;2020,HLOOKUP(A_Stammdaten!$B$12,$L$4:$R$2504,ROW(B2143)-3,FALSE)+IF(OR(B2143=0,A_Stammdaten!$B$12&lt;B2143),0,I2143*1/20),0)</f>
        <v>0</v>
      </c>
      <c r="K2143" s="109">
        <f>IF(B2143&gt;2020,HLOOKUP(A_Stammdaten!$B$12,$L$4:$R$2504,ROW(B2143)-3,FALSE),0)</f>
        <v>0</v>
      </c>
      <c r="L2143" s="109">
        <f t="shared" si="231"/>
        <v>0</v>
      </c>
      <c r="M2143" s="109">
        <f t="shared" si="232"/>
        <v>0</v>
      </c>
      <c r="N2143" s="109">
        <f t="shared" si="233"/>
        <v>0</v>
      </c>
      <c r="O2143" s="109">
        <f t="shared" si="234"/>
        <v>0</v>
      </c>
      <c r="P2143" s="109">
        <f t="shared" si="235"/>
        <v>0</v>
      </c>
      <c r="Q2143" s="109">
        <f t="shared" si="236"/>
        <v>0</v>
      </c>
      <c r="R2143" s="109">
        <f t="shared" si="237"/>
        <v>0</v>
      </c>
      <c r="S2143" s="425"/>
    </row>
    <row r="2144" spans="1:19" x14ac:dyDescent="0.3">
      <c r="A2144" s="421"/>
      <c r="B2144" s="424"/>
      <c r="C2144" s="421"/>
      <c r="D2144" s="421"/>
      <c r="E2144" s="421"/>
      <c r="F2144" s="421"/>
      <c r="G2144" s="421"/>
      <c r="H2144" s="421"/>
      <c r="I2144" s="220">
        <f>IF(B2144&gt;A_Stammdaten!$B$12,0,SUM(C2144,D2144,F2144,G2144)-SUM(E2144,H2144))</f>
        <v>0</v>
      </c>
      <c r="J2144" s="109">
        <f>IF(B2144&gt;2020,HLOOKUP(A_Stammdaten!$B$12,$L$4:$R$2504,ROW(B2144)-3,FALSE)+IF(OR(B2144=0,A_Stammdaten!$B$12&lt;B2144),0,I2144*1/20),0)</f>
        <v>0</v>
      </c>
      <c r="K2144" s="109">
        <f>IF(B2144&gt;2020,HLOOKUP(A_Stammdaten!$B$12,$L$4:$R$2504,ROW(B2144)-3,FALSE),0)</f>
        <v>0</v>
      </c>
      <c r="L2144" s="109">
        <f t="shared" si="231"/>
        <v>0</v>
      </c>
      <c r="M2144" s="109">
        <f t="shared" si="232"/>
        <v>0</v>
      </c>
      <c r="N2144" s="109">
        <f t="shared" si="233"/>
        <v>0</v>
      </c>
      <c r="O2144" s="109">
        <f t="shared" si="234"/>
        <v>0</v>
      </c>
      <c r="P2144" s="109">
        <f t="shared" si="235"/>
        <v>0</v>
      </c>
      <c r="Q2144" s="109">
        <f t="shared" si="236"/>
        <v>0</v>
      </c>
      <c r="R2144" s="109">
        <f t="shared" si="237"/>
        <v>0</v>
      </c>
      <c r="S2144" s="425"/>
    </row>
    <row r="2145" spans="1:19" x14ac:dyDescent="0.3">
      <c r="A2145" s="421"/>
      <c r="B2145" s="424"/>
      <c r="C2145" s="421"/>
      <c r="D2145" s="421"/>
      <c r="E2145" s="421"/>
      <c r="F2145" s="421"/>
      <c r="G2145" s="421"/>
      <c r="H2145" s="421"/>
      <c r="I2145" s="220">
        <f>IF(B2145&gt;A_Stammdaten!$B$12,0,SUM(C2145,D2145,F2145,G2145)-SUM(E2145,H2145))</f>
        <v>0</v>
      </c>
      <c r="J2145" s="109">
        <f>IF(B2145&gt;2020,HLOOKUP(A_Stammdaten!$B$12,$L$4:$R$2504,ROW(B2145)-3,FALSE)+IF(OR(B2145=0,A_Stammdaten!$B$12&lt;B2145),0,I2145*1/20),0)</f>
        <v>0</v>
      </c>
      <c r="K2145" s="109">
        <f>IF(B2145&gt;2020,HLOOKUP(A_Stammdaten!$B$12,$L$4:$R$2504,ROW(B2145)-3,FALSE),0)</f>
        <v>0</v>
      </c>
      <c r="L2145" s="109">
        <f t="shared" si="231"/>
        <v>0</v>
      </c>
      <c r="M2145" s="109">
        <f t="shared" si="232"/>
        <v>0</v>
      </c>
      <c r="N2145" s="109">
        <f t="shared" si="233"/>
        <v>0</v>
      </c>
      <c r="O2145" s="109">
        <f t="shared" si="234"/>
        <v>0</v>
      </c>
      <c r="P2145" s="109">
        <f t="shared" si="235"/>
        <v>0</v>
      </c>
      <c r="Q2145" s="109">
        <f t="shared" si="236"/>
        <v>0</v>
      </c>
      <c r="R2145" s="109">
        <f t="shared" si="237"/>
        <v>0</v>
      </c>
      <c r="S2145" s="425"/>
    </row>
    <row r="2146" spans="1:19" x14ac:dyDescent="0.3">
      <c r="A2146" s="421"/>
      <c r="B2146" s="424"/>
      <c r="C2146" s="421"/>
      <c r="D2146" s="421"/>
      <c r="E2146" s="421"/>
      <c r="F2146" s="421"/>
      <c r="G2146" s="421"/>
      <c r="H2146" s="421"/>
      <c r="I2146" s="220">
        <f>IF(B2146&gt;A_Stammdaten!$B$12,0,SUM(C2146,D2146,F2146,G2146)-SUM(E2146,H2146))</f>
        <v>0</v>
      </c>
      <c r="J2146" s="109">
        <f>IF(B2146&gt;2020,HLOOKUP(A_Stammdaten!$B$12,$L$4:$R$2504,ROW(B2146)-3,FALSE)+IF(OR(B2146=0,A_Stammdaten!$B$12&lt;B2146),0,I2146*1/20),0)</f>
        <v>0</v>
      </c>
      <c r="K2146" s="109">
        <f>IF(B2146&gt;2020,HLOOKUP(A_Stammdaten!$B$12,$L$4:$R$2504,ROW(B2146)-3,FALSE),0)</f>
        <v>0</v>
      </c>
      <c r="L2146" s="109">
        <f t="shared" si="231"/>
        <v>0</v>
      </c>
      <c r="M2146" s="109">
        <f t="shared" si="232"/>
        <v>0</v>
      </c>
      <c r="N2146" s="109">
        <f t="shared" si="233"/>
        <v>0</v>
      </c>
      <c r="O2146" s="109">
        <f t="shared" si="234"/>
        <v>0</v>
      </c>
      <c r="P2146" s="109">
        <f t="shared" si="235"/>
        <v>0</v>
      </c>
      <c r="Q2146" s="109">
        <f t="shared" si="236"/>
        <v>0</v>
      </c>
      <c r="R2146" s="109">
        <f t="shared" si="237"/>
        <v>0</v>
      </c>
      <c r="S2146" s="425"/>
    </row>
    <row r="2147" spans="1:19" x14ac:dyDescent="0.3">
      <c r="A2147" s="421"/>
      <c r="B2147" s="424"/>
      <c r="C2147" s="421"/>
      <c r="D2147" s="421"/>
      <c r="E2147" s="421"/>
      <c r="F2147" s="421"/>
      <c r="G2147" s="421"/>
      <c r="H2147" s="421"/>
      <c r="I2147" s="220">
        <f>IF(B2147&gt;A_Stammdaten!$B$12,0,SUM(C2147,D2147,F2147,G2147)-SUM(E2147,H2147))</f>
        <v>0</v>
      </c>
      <c r="J2147" s="109">
        <f>IF(B2147&gt;2020,HLOOKUP(A_Stammdaten!$B$12,$L$4:$R$2504,ROW(B2147)-3,FALSE)+IF(OR(B2147=0,A_Stammdaten!$B$12&lt;B2147),0,I2147*1/20),0)</f>
        <v>0</v>
      </c>
      <c r="K2147" s="109">
        <f>IF(B2147&gt;2020,HLOOKUP(A_Stammdaten!$B$12,$L$4:$R$2504,ROW(B2147)-3,FALSE),0)</f>
        <v>0</v>
      </c>
      <c r="L2147" s="109">
        <f t="shared" si="231"/>
        <v>0</v>
      </c>
      <c r="M2147" s="109">
        <f t="shared" si="232"/>
        <v>0</v>
      </c>
      <c r="N2147" s="109">
        <f t="shared" si="233"/>
        <v>0</v>
      </c>
      <c r="O2147" s="109">
        <f t="shared" si="234"/>
        <v>0</v>
      </c>
      <c r="P2147" s="109">
        <f t="shared" si="235"/>
        <v>0</v>
      </c>
      <c r="Q2147" s="109">
        <f t="shared" si="236"/>
        <v>0</v>
      </c>
      <c r="R2147" s="109">
        <f t="shared" si="237"/>
        <v>0</v>
      </c>
      <c r="S2147" s="425"/>
    </row>
    <row r="2148" spans="1:19" x14ac:dyDescent="0.3">
      <c r="A2148" s="421"/>
      <c r="B2148" s="424"/>
      <c r="C2148" s="421"/>
      <c r="D2148" s="421"/>
      <c r="E2148" s="421"/>
      <c r="F2148" s="421"/>
      <c r="G2148" s="421"/>
      <c r="H2148" s="421"/>
      <c r="I2148" s="220">
        <f>IF(B2148&gt;A_Stammdaten!$B$12,0,SUM(C2148,D2148,F2148,G2148)-SUM(E2148,H2148))</f>
        <v>0</v>
      </c>
      <c r="J2148" s="109">
        <f>IF(B2148&gt;2020,HLOOKUP(A_Stammdaten!$B$12,$L$4:$R$2504,ROW(B2148)-3,FALSE)+IF(OR(B2148=0,A_Stammdaten!$B$12&lt;B2148),0,I2148*1/20),0)</f>
        <v>0</v>
      </c>
      <c r="K2148" s="109">
        <f>IF(B2148&gt;2020,HLOOKUP(A_Stammdaten!$B$12,$L$4:$R$2504,ROW(B2148)-3,FALSE),0)</f>
        <v>0</v>
      </c>
      <c r="L2148" s="109">
        <f t="shared" si="231"/>
        <v>0</v>
      </c>
      <c r="M2148" s="109">
        <f t="shared" si="232"/>
        <v>0</v>
      </c>
      <c r="N2148" s="109">
        <f t="shared" si="233"/>
        <v>0</v>
      </c>
      <c r="O2148" s="109">
        <f t="shared" si="234"/>
        <v>0</v>
      </c>
      <c r="P2148" s="109">
        <f t="shared" si="235"/>
        <v>0</v>
      </c>
      <c r="Q2148" s="109">
        <f t="shared" si="236"/>
        <v>0</v>
      </c>
      <c r="R2148" s="109">
        <f t="shared" si="237"/>
        <v>0</v>
      </c>
      <c r="S2148" s="425"/>
    </row>
    <row r="2149" spans="1:19" x14ac:dyDescent="0.3">
      <c r="A2149" s="421"/>
      <c r="B2149" s="424"/>
      <c r="C2149" s="421"/>
      <c r="D2149" s="421"/>
      <c r="E2149" s="421"/>
      <c r="F2149" s="421"/>
      <c r="G2149" s="421"/>
      <c r="H2149" s="421"/>
      <c r="I2149" s="220">
        <f>IF(B2149&gt;A_Stammdaten!$B$12,0,SUM(C2149,D2149,F2149,G2149)-SUM(E2149,H2149))</f>
        <v>0</v>
      </c>
      <c r="J2149" s="109">
        <f>IF(B2149&gt;2020,HLOOKUP(A_Stammdaten!$B$12,$L$4:$R$2504,ROW(B2149)-3,FALSE)+IF(OR(B2149=0,A_Stammdaten!$B$12&lt;B2149),0,I2149*1/20),0)</f>
        <v>0</v>
      </c>
      <c r="K2149" s="109">
        <f>IF(B2149&gt;2020,HLOOKUP(A_Stammdaten!$B$12,$L$4:$R$2504,ROW(B2149)-3,FALSE),0)</f>
        <v>0</v>
      </c>
      <c r="L2149" s="109">
        <f t="shared" si="231"/>
        <v>0</v>
      </c>
      <c r="M2149" s="109">
        <f t="shared" si="232"/>
        <v>0</v>
      </c>
      <c r="N2149" s="109">
        <f t="shared" si="233"/>
        <v>0</v>
      </c>
      <c r="O2149" s="109">
        <f t="shared" si="234"/>
        <v>0</v>
      </c>
      <c r="P2149" s="109">
        <f t="shared" si="235"/>
        <v>0</v>
      </c>
      <c r="Q2149" s="109">
        <f t="shared" si="236"/>
        <v>0</v>
      </c>
      <c r="R2149" s="109">
        <f t="shared" si="237"/>
        <v>0</v>
      </c>
      <c r="S2149" s="425"/>
    </row>
    <row r="2150" spans="1:19" x14ac:dyDescent="0.3">
      <c r="A2150" s="421"/>
      <c r="B2150" s="424"/>
      <c r="C2150" s="421"/>
      <c r="D2150" s="421"/>
      <c r="E2150" s="421"/>
      <c r="F2150" s="421"/>
      <c r="G2150" s="421"/>
      <c r="H2150" s="421"/>
      <c r="I2150" s="220">
        <f>IF(B2150&gt;A_Stammdaten!$B$12,0,SUM(C2150,D2150,F2150,G2150)-SUM(E2150,H2150))</f>
        <v>0</v>
      </c>
      <c r="J2150" s="109">
        <f>IF(B2150&gt;2020,HLOOKUP(A_Stammdaten!$B$12,$L$4:$R$2504,ROW(B2150)-3,FALSE)+IF(OR(B2150=0,A_Stammdaten!$B$12&lt;B2150),0,I2150*1/20),0)</f>
        <v>0</v>
      </c>
      <c r="K2150" s="109">
        <f>IF(B2150&gt;2020,HLOOKUP(A_Stammdaten!$B$12,$L$4:$R$2504,ROW(B2150)-3,FALSE),0)</f>
        <v>0</v>
      </c>
      <c r="L2150" s="109">
        <f t="shared" si="231"/>
        <v>0</v>
      </c>
      <c r="M2150" s="109">
        <f t="shared" si="232"/>
        <v>0</v>
      </c>
      <c r="N2150" s="109">
        <f t="shared" si="233"/>
        <v>0</v>
      </c>
      <c r="O2150" s="109">
        <f t="shared" si="234"/>
        <v>0</v>
      </c>
      <c r="P2150" s="109">
        <f t="shared" si="235"/>
        <v>0</v>
      </c>
      <c r="Q2150" s="109">
        <f t="shared" si="236"/>
        <v>0</v>
      </c>
      <c r="R2150" s="109">
        <f t="shared" si="237"/>
        <v>0</v>
      </c>
      <c r="S2150" s="425"/>
    </row>
    <row r="2151" spans="1:19" x14ac:dyDescent="0.3">
      <c r="A2151" s="421"/>
      <c r="B2151" s="424"/>
      <c r="C2151" s="421"/>
      <c r="D2151" s="421"/>
      <c r="E2151" s="421"/>
      <c r="F2151" s="421"/>
      <c r="G2151" s="421"/>
      <c r="H2151" s="421"/>
      <c r="I2151" s="220">
        <f>IF(B2151&gt;A_Stammdaten!$B$12,0,SUM(C2151,D2151,F2151,G2151)-SUM(E2151,H2151))</f>
        <v>0</v>
      </c>
      <c r="J2151" s="109">
        <f>IF(B2151&gt;2020,HLOOKUP(A_Stammdaten!$B$12,$L$4:$R$2504,ROW(B2151)-3,FALSE)+IF(OR(B2151=0,A_Stammdaten!$B$12&lt;B2151),0,I2151*1/20),0)</f>
        <v>0</v>
      </c>
      <c r="K2151" s="109">
        <f>IF(B2151&gt;2020,HLOOKUP(A_Stammdaten!$B$12,$L$4:$R$2504,ROW(B2151)-3,FALSE),0)</f>
        <v>0</v>
      </c>
      <c r="L2151" s="109">
        <f t="shared" si="231"/>
        <v>0</v>
      </c>
      <c r="M2151" s="109">
        <f t="shared" si="232"/>
        <v>0</v>
      </c>
      <c r="N2151" s="109">
        <f t="shared" si="233"/>
        <v>0</v>
      </c>
      <c r="O2151" s="109">
        <f t="shared" si="234"/>
        <v>0</v>
      </c>
      <c r="P2151" s="109">
        <f t="shared" si="235"/>
        <v>0</v>
      </c>
      <c r="Q2151" s="109">
        <f t="shared" si="236"/>
        <v>0</v>
      </c>
      <c r="R2151" s="109">
        <f t="shared" si="237"/>
        <v>0</v>
      </c>
      <c r="S2151" s="425"/>
    </row>
    <row r="2152" spans="1:19" x14ac:dyDescent="0.3">
      <c r="A2152" s="421"/>
      <c r="B2152" s="424"/>
      <c r="C2152" s="421"/>
      <c r="D2152" s="421"/>
      <c r="E2152" s="421"/>
      <c r="F2152" s="421"/>
      <c r="G2152" s="421"/>
      <c r="H2152" s="421"/>
      <c r="I2152" s="220">
        <f>IF(B2152&gt;A_Stammdaten!$B$12,0,SUM(C2152,D2152,F2152,G2152)-SUM(E2152,H2152))</f>
        <v>0</v>
      </c>
      <c r="J2152" s="109">
        <f>IF(B2152&gt;2020,HLOOKUP(A_Stammdaten!$B$12,$L$4:$R$2504,ROW(B2152)-3,FALSE)+IF(OR(B2152=0,A_Stammdaten!$B$12&lt;B2152),0,I2152*1/20),0)</f>
        <v>0</v>
      </c>
      <c r="K2152" s="109">
        <f>IF(B2152&gt;2020,HLOOKUP(A_Stammdaten!$B$12,$L$4:$R$2504,ROW(B2152)-3,FALSE),0)</f>
        <v>0</v>
      </c>
      <c r="L2152" s="109">
        <f t="shared" si="231"/>
        <v>0</v>
      </c>
      <c r="M2152" s="109">
        <f t="shared" si="232"/>
        <v>0</v>
      </c>
      <c r="N2152" s="109">
        <f t="shared" si="233"/>
        <v>0</v>
      </c>
      <c r="O2152" s="109">
        <f t="shared" si="234"/>
        <v>0</v>
      </c>
      <c r="P2152" s="109">
        <f t="shared" si="235"/>
        <v>0</v>
      </c>
      <c r="Q2152" s="109">
        <f t="shared" si="236"/>
        <v>0</v>
      </c>
      <c r="R2152" s="109">
        <f t="shared" si="237"/>
        <v>0</v>
      </c>
      <c r="S2152" s="425"/>
    </row>
    <row r="2153" spans="1:19" x14ac:dyDescent="0.3">
      <c r="A2153" s="421"/>
      <c r="B2153" s="424"/>
      <c r="C2153" s="421"/>
      <c r="D2153" s="421"/>
      <c r="E2153" s="421"/>
      <c r="F2153" s="421"/>
      <c r="G2153" s="421"/>
      <c r="H2153" s="421"/>
      <c r="I2153" s="220">
        <f>IF(B2153&gt;A_Stammdaten!$B$12,0,SUM(C2153,D2153,F2153,G2153)-SUM(E2153,H2153))</f>
        <v>0</v>
      </c>
      <c r="J2153" s="109">
        <f>IF(B2153&gt;2020,HLOOKUP(A_Stammdaten!$B$12,$L$4:$R$2504,ROW(B2153)-3,FALSE)+IF(OR(B2153=0,A_Stammdaten!$B$12&lt;B2153),0,I2153*1/20),0)</f>
        <v>0</v>
      </c>
      <c r="K2153" s="109">
        <f>IF(B2153&gt;2020,HLOOKUP(A_Stammdaten!$B$12,$L$4:$R$2504,ROW(B2153)-3,FALSE),0)</f>
        <v>0</v>
      </c>
      <c r="L2153" s="109">
        <f t="shared" si="231"/>
        <v>0</v>
      </c>
      <c r="M2153" s="109">
        <f t="shared" si="232"/>
        <v>0</v>
      </c>
      <c r="N2153" s="109">
        <f t="shared" si="233"/>
        <v>0</v>
      </c>
      <c r="O2153" s="109">
        <f t="shared" si="234"/>
        <v>0</v>
      </c>
      <c r="P2153" s="109">
        <f t="shared" si="235"/>
        <v>0</v>
      </c>
      <c r="Q2153" s="109">
        <f t="shared" si="236"/>
        <v>0</v>
      </c>
      <c r="R2153" s="109">
        <f t="shared" si="237"/>
        <v>0</v>
      </c>
      <c r="S2153" s="425"/>
    </row>
    <row r="2154" spans="1:19" x14ac:dyDescent="0.3">
      <c r="A2154" s="421"/>
      <c r="B2154" s="424"/>
      <c r="C2154" s="421"/>
      <c r="D2154" s="421"/>
      <c r="E2154" s="421"/>
      <c r="F2154" s="421"/>
      <c r="G2154" s="421"/>
      <c r="H2154" s="421"/>
      <c r="I2154" s="220">
        <f>IF(B2154&gt;A_Stammdaten!$B$12,0,SUM(C2154,D2154,F2154,G2154)-SUM(E2154,H2154))</f>
        <v>0</v>
      </c>
      <c r="J2154" s="109">
        <f>IF(B2154&gt;2020,HLOOKUP(A_Stammdaten!$B$12,$L$4:$R$2504,ROW(B2154)-3,FALSE)+IF(OR(B2154=0,A_Stammdaten!$B$12&lt;B2154),0,I2154*1/20),0)</f>
        <v>0</v>
      </c>
      <c r="K2154" s="109">
        <f>IF(B2154&gt;2020,HLOOKUP(A_Stammdaten!$B$12,$L$4:$R$2504,ROW(B2154)-3,FALSE),0)</f>
        <v>0</v>
      </c>
      <c r="L2154" s="109">
        <f t="shared" si="231"/>
        <v>0</v>
      </c>
      <c r="M2154" s="109">
        <f t="shared" si="232"/>
        <v>0</v>
      </c>
      <c r="N2154" s="109">
        <f t="shared" si="233"/>
        <v>0</v>
      </c>
      <c r="O2154" s="109">
        <f t="shared" si="234"/>
        <v>0</v>
      </c>
      <c r="P2154" s="109">
        <f t="shared" si="235"/>
        <v>0</v>
      </c>
      <c r="Q2154" s="109">
        <f t="shared" si="236"/>
        <v>0</v>
      </c>
      <c r="R2154" s="109">
        <f t="shared" si="237"/>
        <v>0</v>
      </c>
      <c r="S2154" s="425"/>
    </row>
    <row r="2155" spans="1:19" x14ac:dyDescent="0.3">
      <c r="A2155" s="421"/>
      <c r="B2155" s="424"/>
      <c r="C2155" s="421"/>
      <c r="D2155" s="421"/>
      <c r="E2155" s="421"/>
      <c r="F2155" s="421"/>
      <c r="G2155" s="421"/>
      <c r="H2155" s="421"/>
      <c r="I2155" s="220">
        <f>IF(B2155&gt;A_Stammdaten!$B$12,0,SUM(C2155,D2155,F2155,G2155)-SUM(E2155,H2155))</f>
        <v>0</v>
      </c>
      <c r="J2155" s="109">
        <f>IF(B2155&gt;2020,HLOOKUP(A_Stammdaten!$B$12,$L$4:$R$2504,ROW(B2155)-3,FALSE)+IF(OR(B2155=0,A_Stammdaten!$B$12&lt;B2155),0,I2155*1/20),0)</f>
        <v>0</v>
      </c>
      <c r="K2155" s="109">
        <f>IF(B2155&gt;2020,HLOOKUP(A_Stammdaten!$B$12,$L$4:$R$2504,ROW(B2155)-3,FALSE),0)</f>
        <v>0</v>
      </c>
      <c r="L2155" s="109">
        <f t="shared" si="231"/>
        <v>0</v>
      </c>
      <c r="M2155" s="109">
        <f t="shared" si="232"/>
        <v>0</v>
      </c>
      <c r="N2155" s="109">
        <f t="shared" si="233"/>
        <v>0</v>
      </c>
      <c r="O2155" s="109">
        <f t="shared" si="234"/>
        <v>0</v>
      </c>
      <c r="P2155" s="109">
        <f t="shared" si="235"/>
        <v>0</v>
      </c>
      <c r="Q2155" s="109">
        <f t="shared" si="236"/>
        <v>0</v>
      </c>
      <c r="R2155" s="109">
        <f t="shared" si="237"/>
        <v>0</v>
      </c>
      <c r="S2155" s="425"/>
    </row>
    <row r="2156" spans="1:19" x14ac:dyDescent="0.3">
      <c r="A2156" s="421"/>
      <c r="B2156" s="424"/>
      <c r="C2156" s="421"/>
      <c r="D2156" s="421"/>
      <c r="E2156" s="421"/>
      <c r="F2156" s="421"/>
      <c r="G2156" s="421"/>
      <c r="H2156" s="421"/>
      <c r="I2156" s="220">
        <f>IF(B2156&gt;A_Stammdaten!$B$12,0,SUM(C2156,D2156,F2156,G2156)-SUM(E2156,H2156))</f>
        <v>0</v>
      </c>
      <c r="J2156" s="109">
        <f>IF(B2156&gt;2020,HLOOKUP(A_Stammdaten!$B$12,$L$4:$R$2504,ROW(B2156)-3,FALSE)+IF(OR(B2156=0,A_Stammdaten!$B$12&lt;B2156),0,I2156*1/20),0)</f>
        <v>0</v>
      </c>
      <c r="K2156" s="109">
        <f>IF(B2156&gt;2020,HLOOKUP(A_Stammdaten!$B$12,$L$4:$R$2504,ROW(B2156)-3,FALSE),0)</f>
        <v>0</v>
      </c>
      <c r="L2156" s="109">
        <f t="shared" si="231"/>
        <v>0</v>
      </c>
      <c r="M2156" s="109">
        <f t="shared" si="232"/>
        <v>0</v>
      </c>
      <c r="N2156" s="109">
        <f t="shared" si="233"/>
        <v>0</v>
      </c>
      <c r="O2156" s="109">
        <f t="shared" si="234"/>
        <v>0</v>
      </c>
      <c r="P2156" s="109">
        <f t="shared" si="235"/>
        <v>0</v>
      </c>
      <c r="Q2156" s="109">
        <f t="shared" si="236"/>
        <v>0</v>
      </c>
      <c r="R2156" s="109">
        <f t="shared" si="237"/>
        <v>0</v>
      </c>
      <c r="S2156" s="425"/>
    </row>
    <row r="2157" spans="1:19" x14ac:dyDescent="0.3">
      <c r="A2157" s="421"/>
      <c r="B2157" s="424"/>
      <c r="C2157" s="421"/>
      <c r="D2157" s="421"/>
      <c r="E2157" s="421"/>
      <c r="F2157" s="421"/>
      <c r="G2157" s="421"/>
      <c r="H2157" s="421"/>
      <c r="I2157" s="220">
        <f>IF(B2157&gt;A_Stammdaten!$B$12,0,SUM(C2157,D2157,F2157,G2157)-SUM(E2157,H2157))</f>
        <v>0</v>
      </c>
      <c r="J2157" s="109">
        <f>IF(B2157&gt;2020,HLOOKUP(A_Stammdaten!$B$12,$L$4:$R$2504,ROW(B2157)-3,FALSE)+IF(OR(B2157=0,A_Stammdaten!$B$12&lt;B2157),0,I2157*1/20),0)</f>
        <v>0</v>
      </c>
      <c r="K2157" s="109">
        <f>IF(B2157&gt;2020,HLOOKUP(A_Stammdaten!$B$12,$L$4:$R$2504,ROW(B2157)-3,FALSE),0)</f>
        <v>0</v>
      </c>
      <c r="L2157" s="109">
        <f t="shared" si="231"/>
        <v>0</v>
      </c>
      <c r="M2157" s="109">
        <f t="shared" si="232"/>
        <v>0</v>
      </c>
      <c r="N2157" s="109">
        <f t="shared" si="233"/>
        <v>0</v>
      </c>
      <c r="O2157" s="109">
        <f t="shared" si="234"/>
        <v>0</v>
      </c>
      <c r="P2157" s="109">
        <f t="shared" si="235"/>
        <v>0</v>
      </c>
      <c r="Q2157" s="109">
        <f t="shared" si="236"/>
        <v>0</v>
      </c>
      <c r="R2157" s="109">
        <f t="shared" si="237"/>
        <v>0</v>
      </c>
      <c r="S2157" s="425"/>
    </row>
    <row r="2158" spans="1:19" x14ac:dyDescent="0.3">
      <c r="A2158" s="421"/>
      <c r="B2158" s="424"/>
      <c r="C2158" s="421"/>
      <c r="D2158" s="421"/>
      <c r="E2158" s="421"/>
      <c r="F2158" s="421"/>
      <c r="G2158" s="421"/>
      <c r="H2158" s="421"/>
      <c r="I2158" s="220">
        <f>IF(B2158&gt;A_Stammdaten!$B$12,0,SUM(C2158,D2158,F2158,G2158)-SUM(E2158,H2158))</f>
        <v>0</v>
      </c>
      <c r="J2158" s="109">
        <f>IF(B2158&gt;2020,HLOOKUP(A_Stammdaten!$B$12,$L$4:$R$2504,ROW(B2158)-3,FALSE)+IF(OR(B2158=0,A_Stammdaten!$B$12&lt;B2158),0,I2158*1/20),0)</f>
        <v>0</v>
      </c>
      <c r="K2158" s="109">
        <f>IF(B2158&gt;2020,HLOOKUP(A_Stammdaten!$B$12,$L$4:$R$2504,ROW(B2158)-3,FALSE),0)</f>
        <v>0</v>
      </c>
      <c r="L2158" s="109">
        <f t="shared" si="231"/>
        <v>0</v>
      </c>
      <c r="M2158" s="109">
        <f t="shared" si="232"/>
        <v>0</v>
      </c>
      <c r="N2158" s="109">
        <f t="shared" si="233"/>
        <v>0</v>
      </c>
      <c r="O2158" s="109">
        <f t="shared" si="234"/>
        <v>0</v>
      </c>
      <c r="P2158" s="109">
        <f t="shared" si="235"/>
        <v>0</v>
      </c>
      <c r="Q2158" s="109">
        <f t="shared" si="236"/>
        <v>0</v>
      </c>
      <c r="R2158" s="109">
        <f t="shared" si="237"/>
        <v>0</v>
      </c>
      <c r="S2158" s="425"/>
    </row>
    <row r="2159" spans="1:19" x14ac:dyDescent="0.3">
      <c r="A2159" s="421"/>
      <c r="B2159" s="424"/>
      <c r="C2159" s="421"/>
      <c r="D2159" s="421"/>
      <c r="E2159" s="421"/>
      <c r="F2159" s="421"/>
      <c r="G2159" s="421"/>
      <c r="H2159" s="421"/>
      <c r="I2159" s="220">
        <f>IF(B2159&gt;A_Stammdaten!$B$12,0,SUM(C2159,D2159,F2159,G2159)-SUM(E2159,H2159))</f>
        <v>0</v>
      </c>
      <c r="J2159" s="109">
        <f>IF(B2159&gt;2020,HLOOKUP(A_Stammdaten!$B$12,$L$4:$R$2504,ROW(B2159)-3,FALSE)+IF(OR(B2159=0,A_Stammdaten!$B$12&lt;B2159),0,I2159*1/20),0)</f>
        <v>0</v>
      </c>
      <c r="K2159" s="109">
        <f>IF(B2159&gt;2020,HLOOKUP(A_Stammdaten!$B$12,$L$4:$R$2504,ROW(B2159)-3,FALSE),0)</f>
        <v>0</v>
      </c>
      <c r="L2159" s="109">
        <f t="shared" si="231"/>
        <v>0</v>
      </c>
      <c r="M2159" s="109">
        <f t="shared" si="232"/>
        <v>0</v>
      </c>
      <c r="N2159" s="109">
        <f t="shared" si="233"/>
        <v>0</v>
      </c>
      <c r="O2159" s="109">
        <f t="shared" si="234"/>
        <v>0</v>
      </c>
      <c r="P2159" s="109">
        <f t="shared" si="235"/>
        <v>0</v>
      </c>
      <c r="Q2159" s="109">
        <f t="shared" si="236"/>
        <v>0</v>
      </c>
      <c r="R2159" s="109">
        <f t="shared" si="237"/>
        <v>0</v>
      </c>
      <c r="S2159" s="425"/>
    </row>
    <row r="2160" spans="1:19" x14ac:dyDescent="0.3">
      <c r="A2160" s="421"/>
      <c r="B2160" s="424"/>
      <c r="C2160" s="421"/>
      <c r="D2160" s="421"/>
      <c r="E2160" s="421"/>
      <c r="F2160" s="421"/>
      <c r="G2160" s="421"/>
      <c r="H2160" s="421"/>
      <c r="I2160" s="220">
        <f>IF(B2160&gt;A_Stammdaten!$B$12,0,SUM(C2160,D2160,F2160,G2160)-SUM(E2160,H2160))</f>
        <v>0</v>
      </c>
      <c r="J2160" s="109">
        <f>IF(B2160&gt;2020,HLOOKUP(A_Stammdaten!$B$12,$L$4:$R$2504,ROW(B2160)-3,FALSE)+IF(OR(B2160=0,A_Stammdaten!$B$12&lt;B2160),0,I2160*1/20),0)</f>
        <v>0</v>
      </c>
      <c r="K2160" s="109">
        <f>IF(B2160&gt;2020,HLOOKUP(A_Stammdaten!$B$12,$L$4:$R$2504,ROW(B2160)-3,FALSE),0)</f>
        <v>0</v>
      </c>
      <c r="L2160" s="109">
        <f t="shared" si="231"/>
        <v>0</v>
      </c>
      <c r="M2160" s="109">
        <f t="shared" si="232"/>
        <v>0</v>
      </c>
      <c r="N2160" s="109">
        <f t="shared" si="233"/>
        <v>0</v>
      </c>
      <c r="O2160" s="109">
        <f t="shared" si="234"/>
        <v>0</v>
      </c>
      <c r="P2160" s="109">
        <f t="shared" si="235"/>
        <v>0</v>
      </c>
      <c r="Q2160" s="109">
        <f t="shared" si="236"/>
        <v>0</v>
      </c>
      <c r="R2160" s="109">
        <f t="shared" si="237"/>
        <v>0</v>
      </c>
      <c r="S2160" s="425"/>
    </row>
    <row r="2161" spans="1:19" x14ac:dyDescent="0.3">
      <c r="A2161" s="421"/>
      <c r="B2161" s="424"/>
      <c r="C2161" s="421"/>
      <c r="D2161" s="421"/>
      <c r="E2161" s="421"/>
      <c r="F2161" s="421"/>
      <c r="G2161" s="421"/>
      <c r="H2161" s="421"/>
      <c r="I2161" s="220">
        <f>IF(B2161&gt;A_Stammdaten!$B$12,0,SUM(C2161,D2161,F2161,G2161)-SUM(E2161,H2161))</f>
        <v>0</v>
      </c>
      <c r="J2161" s="109">
        <f>IF(B2161&gt;2020,HLOOKUP(A_Stammdaten!$B$12,$L$4:$R$2504,ROW(B2161)-3,FALSE)+IF(OR(B2161=0,A_Stammdaten!$B$12&lt;B2161),0,I2161*1/20),0)</f>
        <v>0</v>
      </c>
      <c r="K2161" s="109">
        <f>IF(B2161&gt;2020,HLOOKUP(A_Stammdaten!$B$12,$L$4:$R$2504,ROW(B2161)-3,FALSE),0)</f>
        <v>0</v>
      </c>
      <c r="L2161" s="109">
        <f t="shared" si="231"/>
        <v>0</v>
      </c>
      <c r="M2161" s="109">
        <f t="shared" si="232"/>
        <v>0</v>
      </c>
      <c r="N2161" s="109">
        <f t="shared" si="233"/>
        <v>0</v>
      </c>
      <c r="O2161" s="109">
        <f t="shared" si="234"/>
        <v>0</v>
      </c>
      <c r="P2161" s="109">
        <f t="shared" si="235"/>
        <v>0</v>
      </c>
      <c r="Q2161" s="109">
        <f t="shared" si="236"/>
        <v>0</v>
      </c>
      <c r="R2161" s="109">
        <f t="shared" si="237"/>
        <v>0</v>
      </c>
      <c r="S2161" s="425"/>
    </row>
    <row r="2162" spans="1:19" x14ac:dyDescent="0.3">
      <c r="A2162" s="421"/>
      <c r="B2162" s="424"/>
      <c r="C2162" s="421"/>
      <c r="D2162" s="421"/>
      <c r="E2162" s="421"/>
      <c r="F2162" s="421"/>
      <c r="G2162" s="421"/>
      <c r="H2162" s="421"/>
      <c r="I2162" s="220">
        <f>IF(B2162&gt;A_Stammdaten!$B$12,0,SUM(C2162,D2162,F2162,G2162)-SUM(E2162,H2162))</f>
        <v>0</v>
      </c>
      <c r="J2162" s="109">
        <f>IF(B2162&gt;2020,HLOOKUP(A_Stammdaten!$B$12,$L$4:$R$2504,ROW(B2162)-3,FALSE)+IF(OR(B2162=0,A_Stammdaten!$B$12&lt;B2162),0,I2162*1/20),0)</f>
        <v>0</v>
      </c>
      <c r="K2162" s="109">
        <f>IF(B2162&gt;2020,HLOOKUP(A_Stammdaten!$B$12,$L$4:$R$2504,ROW(B2162)-3,FALSE),0)</f>
        <v>0</v>
      </c>
      <c r="L2162" s="109">
        <f t="shared" si="231"/>
        <v>0</v>
      </c>
      <c r="M2162" s="109">
        <f t="shared" si="232"/>
        <v>0</v>
      </c>
      <c r="N2162" s="109">
        <f t="shared" si="233"/>
        <v>0</v>
      </c>
      <c r="O2162" s="109">
        <f t="shared" si="234"/>
        <v>0</v>
      </c>
      <c r="P2162" s="109">
        <f t="shared" si="235"/>
        <v>0</v>
      </c>
      <c r="Q2162" s="109">
        <f t="shared" si="236"/>
        <v>0</v>
      </c>
      <c r="R2162" s="109">
        <f t="shared" si="237"/>
        <v>0</v>
      </c>
      <c r="S2162" s="425"/>
    </row>
    <row r="2163" spans="1:19" x14ac:dyDescent="0.3">
      <c r="A2163" s="421"/>
      <c r="B2163" s="424"/>
      <c r="C2163" s="421"/>
      <c r="D2163" s="421"/>
      <c r="E2163" s="421"/>
      <c r="F2163" s="421"/>
      <c r="G2163" s="421"/>
      <c r="H2163" s="421"/>
      <c r="I2163" s="220">
        <f>IF(B2163&gt;A_Stammdaten!$B$12,0,SUM(C2163,D2163,F2163,G2163)-SUM(E2163,H2163))</f>
        <v>0</v>
      </c>
      <c r="J2163" s="109">
        <f>IF(B2163&gt;2020,HLOOKUP(A_Stammdaten!$B$12,$L$4:$R$2504,ROW(B2163)-3,FALSE)+IF(OR(B2163=0,A_Stammdaten!$B$12&lt;B2163),0,I2163*1/20),0)</f>
        <v>0</v>
      </c>
      <c r="K2163" s="109">
        <f>IF(B2163&gt;2020,HLOOKUP(A_Stammdaten!$B$12,$L$4:$R$2504,ROW(B2163)-3,FALSE),0)</f>
        <v>0</v>
      </c>
      <c r="L2163" s="109">
        <f t="shared" si="231"/>
        <v>0</v>
      </c>
      <c r="M2163" s="109">
        <f t="shared" si="232"/>
        <v>0</v>
      </c>
      <c r="N2163" s="109">
        <f t="shared" si="233"/>
        <v>0</v>
      </c>
      <c r="O2163" s="109">
        <f t="shared" si="234"/>
        <v>0</v>
      </c>
      <c r="P2163" s="109">
        <f t="shared" si="235"/>
        <v>0</v>
      </c>
      <c r="Q2163" s="109">
        <f t="shared" si="236"/>
        <v>0</v>
      </c>
      <c r="R2163" s="109">
        <f t="shared" si="237"/>
        <v>0</v>
      </c>
      <c r="S2163" s="425"/>
    </row>
    <row r="2164" spans="1:19" x14ac:dyDescent="0.3">
      <c r="A2164" s="421"/>
      <c r="B2164" s="424"/>
      <c r="C2164" s="421"/>
      <c r="D2164" s="421"/>
      <c r="E2164" s="421"/>
      <c r="F2164" s="421"/>
      <c r="G2164" s="421"/>
      <c r="H2164" s="421"/>
      <c r="I2164" s="220">
        <f>IF(B2164&gt;A_Stammdaten!$B$12,0,SUM(C2164,D2164,F2164,G2164)-SUM(E2164,H2164))</f>
        <v>0</v>
      </c>
      <c r="J2164" s="109">
        <f>IF(B2164&gt;2020,HLOOKUP(A_Stammdaten!$B$12,$L$4:$R$2504,ROW(B2164)-3,FALSE)+IF(OR(B2164=0,A_Stammdaten!$B$12&lt;B2164),0,I2164*1/20),0)</f>
        <v>0</v>
      </c>
      <c r="K2164" s="109">
        <f>IF(B2164&gt;2020,HLOOKUP(A_Stammdaten!$B$12,$L$4:$R$2504,ROW(B2164)-3,FALSE),0)</f>
        <v>0</v>
      </c>
      <c r="L2164" s="109">
        <f t="shared" si="231"/>
        <v>0</v>
      </c>
      <c r="M2164" s="109">
        <f t="shared" si="232"/>
        <v>0</v>
      </c>
      <c r="N2164" s="109">
        <f t="shared" si="233"/>
        <v>0</v>
      </c>
      <c r="O2164" s="109">
        <f t="shared" si="234"/>
        <v>0</v>
      </c>
      <c r="P2164" s="109">
        <f t="shared" si="235"/>
        <v>0</v>
      </c>
      <c r="Q2164" s="109">
        <f t="shared" si="236"/>
        <v>0</v>
      </c>
      <c r="R2164" s="109">
        <f t="shared" si="237"/>
        <v>0</v>
      </c>
      <c r="S2164" s="425"/>
    </row>
    <row r="2165" spans="1:19" x14ac:dyDescent="0.3">
      <c r="A2165" s="421"/>
      <c r="B2165" s="424"/>
      <c r="C2165" s="421"/>
      <c r="D2165" s="421"/>
      <c r="E2165" s="421"/>
      <c r="F2165" s="421"/>
      <c r="G2165" s="421"/>
      <c r="H2165" s="421"/>
      <c r="I2165" s="220">
        <f>IF(B2165&gt;A_Stammdaten!$B$12,0,SUM(C2165,D2165,F2165,G2165)-SUM(E2165,H2165))</f>
        <v>0</v>
      </c>
      <c r="J2165" s="109">
        <f>IF(B2165&gt;2020,HLOOKUP(A_Stammdaten!$B$12,$L$4:$R$2504,ROW(B2165)-3,FALSE)+IF(OR(B2165=0,A_Stammdaten!$B$12&lt;B2165),0,I2165*1/20),0)</f>
        <v>0</v>
      </c>
      <c r="K2165" s="109">
        <f>IF(B2165&gt;2020,HLOOKUP(A_Stammdaten!$B$12,$L$4:$R$2504,ROW(B2165)-3,FALSE),0)</f>
        <v>0</v>
      </c>
      <c r="L2165" s="109">
        <f t="shared" si="231"/>
        <v>0</v>
      </c>
      <c r="M2165" s="109">
        <f t="shared" si="232"/>
        <v>0</v>
      </c>
      <c r="N2165" s="109">
        <f t="shared" si="233"/>
        <v>0</v>
      </c>
      <c r="O2165" s="109">
        <f t="shared" si="234"/>
        <v>0</v>
      </c>
      <c r="P2165" s="109">
        <f t="shared" si="235"/>
        <v>0</v>
      </c>
      <c r="Q2165" s="109">
        <f t="shared" si="236"/>
        <v>0</v>
      </c>
      <c r="R2165" s="109">
        <f t="shared" si="237"/>
        <v>0</v>
      </c>
      <c r="S2165" s="425"/>
    </row>
    <row r="2166" spans="1:19" x14ac:dyDescent="0.3">
      <c r="A2166" s="421"/>
      <c r="B2166" s="424"/>
      <c r="C2166" s="421"/>
      <c r="D2166" s="421"/>
      <c r="E2166" s="421"/>
      <c r="F2166" s="421"/>
      <c r="G2166" s="421"/>
      <c r="H2166" s="421"/>
      <c r="I2166" s="220">
        <f>IF(B2166&gt;A_Stammdaten!$B$12,0,SUM(C2166,D2166,F2166,G2166)-SUM(E2166,H2166))</f>
        <v>0</v>
      </c>
      <c r="J2166" s="109">
        <f>IF(B2166&gt;2020,HLOOKUP(A_Stammdaten!$B$12,$L$4:$R$2504,ROW(B2166)-3,FALSE)+IF(OR(B2166=0,A_Stammdaten!$B$12&lt;B2166),0,I2166*1/20),0)</f>
        <v>0</v>
      </c>
      <c r="K2166" s="109">
        <f>IF(B2166&gt;2020,HLOOKUP(A_Stammdaten!$B$12,$L$4:$R$2504,ROW(B2166)-3,FALSE),0)</f>
        <v>0</v>
      </c>
      <c r="L2166" s="109">
        <f t="shared" si="231"/>
        <v>0</v>
      </c>
      <c r="M2166" s="109">
        <f t="shared" si="232"/>
        <v>0</v>
      </c>
      <c r="N2166" s="109">
        <f t="shared" si="233"/>
        <v>0</v>
      </c>
      <c r="O2166" s="109">
        <f t="shared" si="234"/>
        <v>0</v>
      </c>
      <c r="P2166" s="109">
        <f t="shared" si="235"/>
        <v>0</v>
      </c>
      <c r="Q2166" s="109">
        <f t="shared" si="236"/>
        <v>0</v>
      </c>
      <c r="R2166" s="109">
        <f t="shared" si="237"/>
        <v>0</v>
      </c>
      <c r="S2166" s="425"/>
    </row>
    <row r="2167" spans="1:19" x14ac:dyDescent="0.3">
      <c r="A2167" s="421"/>
      <c r="B2167" s="424"/>
      <c r="C2167" s="421"/>
      <c r="D2167" s="421"/>
      <c r="E2167" s="421"/>
      <c r="F2167" s="421"/>
      <c r="G2167" s="421"/>
      <c r="H2167" s="421"/>
      <c r="I2167" s="220">
        <f>IF(B2167&gt;A_Stammdaten!$B$12,0,SUM(C2167,D2167,F2167,G2167)-SUM(E2167,H2167))</f>
        <v>0</v>
      </c>
      <c r="J2167" s="109">
        <f>IF(B2167&gt;2020,HLOOKUP(A_Stammdaten!$B$12,$L$4:$R$2504,ROW(B2167)-3,FALSE)+IF(OR(B2167=0,A_Stammdaten!$B$12&lt;B2167),0,I2167*1/20),0)</f>
        <v>0</v>
      </c>
      <c r="K2167" s="109">
        <f>IF(B2167&gt;2020,HLOOKUP(A_Stammdaten!$B$12,$L$4:$R$2504,ROW(B2167)-3,FALSE),0)</f>
        <v>0</v>
      </c>
      <c r="L2167" s="109">
        <f t="shared" si="231"/>
        <v>0</v>
      </c>
      <c r="M2167" s="109">
        <f t="shared" si="232"/>
        <v>0</v>
      </c>
      <c r="N2167" s="109">
        <f t="shared" si="233"/>
        <v>0</v>
      </c>
      <c r="O2167" s="109">
        <f t="shared" si="234"/>
        <v>0</v>
      </c>
      <c r="P2167" s="109">
        <f t="shared" si="235"/>
        <v>0</v>
      </c>
      <c r="Q2167" s="109">
        <f t="shared" si="236"/>
        <v>0</v>
      </c>
      <c r="R2167" s="109">
        <f t="shared" si="237"/>
        <v>0</v>
      </c>
      <c r="S2167" s="425"/>
    </row>
    <row r="2168" spans="1:19" x14ac:dyDescent="0.3">
      <c r="A2168" s="421"/>
      <c r="B2168" s="424"/>
      <c r="C2168" s="421"/>
      <c r="D2168" s="421"/>
      <c r="E2168" s="421"/>
      <c r="F2168" s="421"/>
      <c r="G2168" s="421"/>
      <c r="H2168" s="421"/>
      <c r="I2168" s="220">
        <f>IF(B2168&gt;A_Stammdaten!$B$12,0,SUM(C2168,D2168,F2168,G2168)-SUM(E2168,H2168))</f>
        <v>0</v>
      </c>
      <c r="J2168" s="109">
        <f>IF(B2168&gt;2020,HLOOKUP(A_Stammdaten!$B$12,$L$4:$R$2504,ROW(B2168)-3,FALSE)+IF(OR(B2168=0,A_Stammdaten!$B$12&lt;B2168),0,I2168*1/20),0)</f>
        <v>0</v>
      </c>
      <c r="K2168" s="109">
        <f>IF(B2168&gt;2020,HLOOKUP(A_Stammdaten!$B$12,$L$4:$R$2504,ROW(B2168)-3,FALSE),0)</f>
        <v>0</v>
      </c>
      <c r="L2168" s="109">
        <f t="shared" si="231"/>
        <v>0</v>
      </c>
      <c r="M2168" s="109">
        <f t="shared" si="232"/>
        <v>0</v>
      </c>
      <c r="N2168" s="109">
        <f t="shared" si="233"/>
        <v>0</v>
      </c>
      <c r="O2168" s="109">
        <f t="shared" si="234"/>
        <v>0</v>
      </c>
      <c r="P2168" s="109">
        <f t="shared" si="235"/>
        <v>0</v>
      </c>
      <c r="Q2168" s="109">
        <f t="shared" si="236"/>
        <v>0</v>
      </c>
      <c r="R2168" s="109">
        <f t="shared" si="237"/>
        <v>0</v>
      </c>
      <c r="S2168" s="425"/>
    </row>
    <row r="2169" spans="1:19" x14ac:dyDescent="0.3">
      <c r="A2169" s="421"/>
      <c r="B2169" s="424"/>
      <c r="C2169" s="421"/>
      <c r="D2169" s="421"/>
      <c r="E2169" s="421"/>
      <c r="F2169" s="421"/>
      <c r="G2169" s="421"/>
      <c r="H2169" s="421"/>
      <c r="I2169" s="220">
        <f>IF(B2169&gt;A_Stammdaten!$B$12,0,SUM(C2169,D2169,F2169,G2169)-SUM(E2169,H2169))</f>
        <v>0</v>
      </c>
      <c r="J2169" s="109">
        <f>IF(B2169&gt;2020,HLOOKUP(A_Stammdaten!$B$12,$L$4:$R$2504,ROW(B2169)-3,FALSE)+IF(OR(B2169=0,A_Stammdaten!$B$12&lt;B2169),0,I2169*1/20),0)</f>
        <v>0</v>
      </c>
      <c r="K2169" s="109">
        <f>IF(B2169&gt;2020,HLOOKUP(A_Stammdaten!$B$12,$L$4:$R$2504,ROW(B2169)-3,FALSE),0)</f>
        <v>0</v>
      </c>
      <c r="L2169" s="109">
        <f t="shared" si="231"/>
        <v>0</v>
      </c>
      <c r="M2169" s="109">
        <f t="shared" si="232"/>
        <v>0</v>
      </c>
      <c r="N2169" s="109">
        <f t="shared" si="233"/>
        <v>0</v>
      </c>
      <c r="O2169" s="109">
        <f t="shared" si="234"/>
        <v>0</v>
      </c>
      <c r="P2169" s="109">
        <f t="shared" si="235"/>
        <v>0</v>
      </c>
      <c r="Q2169" s="109">
        <f t="shared" si="236"/>
        <v>0</v>
      </c>
      <c r="R2169" s="109">
        <f t="shared" si="237"/>
        <v>0</v>
      </c>
      <c r="S2169" s="425"/>
    </row>
    <row r="2170" spans="1:19" x14ac:dyDescent="0.3">
      <c r="A2170" s="421"/>
      <c r="B2170" s="424"/>
      <c r="C2170" s="421"/>
      <c r="D2170" s="421"/>
      <c r="E2170" s="421"/>
      <c r="F2170" s="421"/>
      <c r="G2170" s="421"/>
      <c r="H2170" s="421"/>
      <c r="I2170" s="220">
        <f>IF(B2170&gt;A_Stammdaten!$B$12,0,SUM(C2170,D2170,F2170,G2170)-SUM(E2170,H2170))</f>
        <v>0</v>
      </c>
      <c r="J2170" s="109">
        <f>IF(B2170&gt;2020,HLOOKUP(A_Stammdaten!$B$12,$L$4:$R$2504,ROW(B2170)-3,FALSE)+IF(OR(B2170=0,A_Stammdaten!$B$12&lt;B2170),0,I2170*1/20),0)</f>
        <v>0</v>
      </c>
      <c r="K2170" s="109">
        <f>IF(B2170&gt;2020,HLOOKUP(A_Stammdaten!$B$12,$L$4:$R$2504,ROW(B2170)-3,FALSE),0)</f>
        <v>0</v>
      </c>
      <c r="L2170" s="109">
        <f t="shared" si="231"/>
        <v>0</v>
      </c>
      <c r="M2170" s="109">
        <f t="shared" si="232"/>
        <v>0</v>
      </c>
      <c r="N2170" s="109">
        <f t="shared" si="233"/>
        <v>0</v>
      </c>
      <c r="O2170" s="109">
        <f t="shared" si="234"/>
        <v>0</v>
      </c>
      <c r="P2170" s="109">
        <f t="shared" si="235"/>
        <v>0</v>
      </c>
      <c r="Q2170" s="109">
        <f t="shared" si="236"/>
        <v>0</v>
      </c>
      <c r="R2170" s="109">
        <f t="shared" si="237"/>
        <v>0</v>
      </c>
      <c r="S2170" s="425"/>
    </row>
    <row r="2171" spans="1:19" x14ac:dyDescent="0.3">
      <c r="A2171" s="421"/>
      <c r="B2171" s="424"/>
      <c r="C2171" s="421"/>
      <c r="D2171" s="421"/>
      <c r="E2171" s="421"/>
      <c r="F2171" s="421"/>
      <c r="G2171" s="421"/>
      <c r="H2171" s="421"/>
      <c r="I2171" s="220">
        <f>IF(B2171&gt;A_Stammdaten!$B$12,0,SUM(C2171,D2171,F2171,G2171)-SUM(E2171,H2171))</f>
        <v>0</v>
      </c>
      <c r="J2171" s="109">
        <f>IF(B2171&gt;2020,HLOOKUP(A_Stammdaten!$B$12,$L$4:$R$2504,ROW(B2171)-3,FALSE)+IF(OR(B2171=0,A_Stammdaten!$B$12&lt;B2171),0,I2171*1/20),0)</f>
        <v>0</v>
      </c>
      <c r="K2171" s="109">
        <f>IF(B2171&gt;2020,HLOOKUP(A_Stammdaten!$B$12,$L$4:$R$2504,ROW(B2171)-3,FALSE),0)</f>
        <v>0</v>
      </c>
      <c r="L2171" s="109">
        <f t="shared" si="231"/>
        <v>0</v>
      </c>
      <c r="M2171" s="109">
        <f t="shared" si="232"/>
        <v>0</v>
      </c>
      <c r="N2171" s="109">
        <f t="shared" si="233"/>
        <v>0</v>
      </c>
      <c r="O2171" s="109">
        <f t="shared" si="234"/>
        <v>0</v>
      </c>
      <c r="P2171" s="109">
        <f t="shared" si="235"/>
        <v>0</v>
      </c>
      <c r="Q2171" s="109">
        <f t="shared" si="236"/>
        <v>0</v>
      </c>
      <c r="R2171" s="109">
        <f t="shared" si="237"/>
        <v>0</v>
      </c>
      <c r="S2171" s="425"/>
    </row>
    <row r="2172" spans="1:19" x14ac:dyDescent="0.3">
      <c r="A2172" s="421"/>
      <c r="B2172" s="424"/>
      <c r="C2172" s="421"/>
      <c r="D2172" s="421"/>
      <c r="E2172" s="421"/>
      <c r="F2172" s="421"/>
      <c r="G2172" s="421"/>
      <c r="H2172" s="421"/>
      <c r="I2172" s="220">
        <f>IF(B2172&gt;A_Stammdaten!$B$12,0,SUM(C2172,D2172,F2172,G2172)-SUM(E2172,H2172))</f>
        <v>0</v>
      </c>
      <c r="J2172" s="109">
        <f>IF(B2172&gt;2020,HLOOKUP(A_Stammdaten!$B$12,$L$4:$R$2504,ROW(B2172)-3,FALSE)+IF(OR(B2172=0,A_Stammdaten!$B$12&lt;B2172),0,I2172*1/20),0)</f>
        <v>0</v>
      </c>
      <c r="K2172" s="109">
        <f>IF(B2172&gt;2020,HLOOKUP(A_Stammdaten!$B$12,$L$4:$R$2504,ROW(B2172)-3,FALSE),0)</f>
        <v>0</v>
      </c>
      <c r="L2172" s="109">
        <f t="shared" si="231"/>
        <v>0</v>
      </c>
      <c r="M2172" s="109">
        <f t="shared" si="232"/>
        <v>0</v>
      </c>
      <c r="N2172" s="109">
        <f t="shared" si="233"/>
        <v>0</v>
      </c>
      <c r="O2172" s="109">
        <f t="shared" si="234"/>
        <v>0</v>
      </c>
      <c r="P2172" s="109">
        <f t="shared" si="235"/>
        <v>0</v>
      </c>
      <c r="Q2172" s="109">
        <f t="shared" si="236"/>
        <v>0</v>
      </c>
      <c r="R2172" s="109">
        <f t="shared" si="237"/>
        <v>0</v>
      </c>
      <c r="S2172" s="425"/>
    </row>
    <row r="2173" spans="1:19" x14ac:dyDescent="0.3">
      <c r="A2173" s="421"/>
      <c r="B2173" s="424"/>
      <c r="C2173" s="421"/>
      <c r="D2173" s="421"/>
      <c r="E2173" s="421"/>
      <c r="F2173" s="421"/>
      <c r="G2173" s="421"/>
      <c r="H2173" s="421"/>
      <c r="I2173" s="220">
        <f>IF(B2173&gt;A_Stammdaten!$B$12,0,SUM(C2173,D2173,F2173,G2173)-SUM(E2173,H2173))</f>
        <v>0</v>
      </c>
      <c r="J2173" s="109">
        <f>IF(B2173&gt;2020,HLOOKUP(A_Stammdaten!$B$12,$L$4:$R$2504,ROW(B2173)-3,FALSE)+IF(OR(B2173=0,A_Stammdaten!$B$12&lt;B2173),0,I2173*1/20),0)</f>
        <v>0</v>
      </c>
      <c r="K2173" s="109">
        <f>IF(B2173&gt;2020,HLOOKUP(A_Stammdaten!$B$12,$L$4:$R$2504,ROW(B2173)-3,FALSE),0)</f>
        <v>0</v>
      </c>
      <c r="L2173" s="109">
        <f t="shared" si="231"/>
        <v>0</v>
      </c>
      <c r="M2173" s="109">
        <f t="shared" si="232"/>
        <v>0</v>
      </c>
      <c r="N2173" s="109">
        <f t="shared" si="233"/>
        <v>0</v>
      </c>
      <c r="O2173" s="109">
        <f t="shared" si="234"/>
        <v>0</v>
      </c>
      <c r="P2173" s="109">
        <f t="shared" si="235"/>
        <v>0</v>
      </c>
      <c r="Q2173" s="109">
        <f t="shared" si="236"/>
        <v>0</v>
      </c>
      <c r="R2173" s="109">
        <f t="shared" si="237"/>
        <v>0</v>
      </c>
      <c r="S2173" s="425"/>
    </row>
    <row r="2174" spans="1:19" x14ac:dyDescent="0.3">
      <c r="A2174" s="421"/>
      <c r="B2174" s="424"/>
      <c r="C2174" s="421"/>
      <c r="D2174" s="421"/>
      <c r="E2174" s="421"/>
      <c r="F2174" s="421"/>
      <c r="G2174" s="421"/>
      <c r="H2174" s="421"/>
      <c r="I2174" s="220">
        <f>IF(B2174&gt;A_Stammdaten!$B$12,0,SUM(C2174,D2174,F2174,G2174)-SUM(E2174,H2174))</f>
        <v>0</v>
      </c>
      <c r="J2174" s="109">
        <f>IF(B2174&gt;2020,HLOOKUP(A_Stammdaten!$B$12,$L$4:$R$2504,ROW(B2174)-3,FALSE)+IF(OR(B2174=0,A_Stammdaten!$B$12&lt;B2174),0,I2174*1/20),0)</f>
        <v>0</v>
      </c>
      <c r="K2174" s="109">
        <f>IF(B2174&gt;2020,HLOOKUP(A_Stammdaten!$B$12,$L$4:$R$2504,ROW(B2174)-3,FALSE),0)</f>
        <v>0</v>
      </c>
      <c r="L2174" s="109">
        <f t="shared" si="231"/>
        <v>0</v>
      </c>
      <c r="M2174" s="109">
        <f t="shared" si="232"/>
        <v>0</v>
      </c>
      <c r="N2174" s="109">
        <f t="shared" si="233"/>
        <v>0</v>
      </c>
      <c r="O2174" s="109">
        <f t="shared" si="234"/>
        <v>0</v>
      </c>
      <c r="P2174" s="109">
        <f t="shared" si="235"/>
        <v>0</v>
      </c>
      <c r="Q2174" s="109">
        <f t="shared" si="236"/>
        <v>0</v>
      </c>
      <c r="R2174" s="109">
        <f t="shared" si="237"/>
        <v>0</v>
      </c>
      <c r="S2174" s="425"/>
    </row>
    <row r="2175" spans="1:19" x14ac:dyDescent="0.3">
      <c r="A2175" s="421"/>
      <c r="B2175" s="424"/>
      <c r="C2175" s="421"/>
      <c r="D2175" s="421"/>
      <c r="E2175" s="421"/>
      <c r="F2175" s="421"/>
      <c r="G2175" s="421"/>
      <c r="H2175" s="421"/>
      <c r="I2175" s="220">
        <f>IF(B2175&gt;A_Stammdaten!$B$12,0,SUM(C2175,D2175,F2175,G2175)-SUM(E2175,H2175))</f>
        <v>0</v>
      </c>
      <c r="J2175" s="109">
        <f>IF(B2175&gt;2020,HLOOKUP(A_Stammdaten!$B$12,$L$4:$R$2504,ROW(B2175)-3,FALSE)+IF(OR(B2175=0,A_Stammdaten!$B$12&lt;B2175),0,I2175*1/20),0)</f>
        <v>0</v>
      </c>
      <c r="K2175" s="109">
        <f>IF(B2175&gt;2020,HLOOKUP(A_Stammdaten!$B$12,$L$4:$R$2504,ROW(B2175)-3,FALSE),0)</f>
        <v>0</v>
      </c>
      <c r="L2175" s="109">
        <f t="shared" si="231"/>
        <v>0</v>
      </c>
      <c r="M2175" s="109">
        <f t="shared" si="232"/>
        <v>0</v>
      </c>
      <c r="N2175" s="109">
        <f t="shared" si="233"/>
        <v>0</v>
      </c>
      <c r="O2175" s="109">
        <f t="shared" si="234"/>
        <v>0</v>
      </c>
      <c r="P2175" s="109">
        <f t="shared" si="235"/>
        <v>0</v>
      </c>
      <c r="Q2175" s="109">
        <f t="shared" si="236"/>
        <v>0</v>
      </c>
      <c r="R2175" s="109">
        <f t="shared" si="237"/>
        <v>0</v>
      </c>
      <c r="S2175" s="425"/>
    </row>
    <row r="2176" spans="1:19" x14ac:dyDescent="0.3">
      <c r="A2176" s="421"/>
      <c r="B2176" s="424"/>
      <c r="C2176" s="421"/>
      <c r="D2176" s="421"/>
      <c r="E2176" s="421"/>
      <c r="F2176" s="421"/>
      <c r="G2176" s="421"/>
      <c r="H2176" s="421"/>
      <c r="I2176" s="220">
        <f>IF(B2176&gt;A_Stammdaten!$B$12,0,SUM(C2176,D2176,F2176,G2176)-SUM(E2176,H2176))</f>
        <v>0</v>
      </c>
      <c r="J2176" s="109">
        <f>IF(B2176&gt;2020,HLOOKUP(A_Stammdaten!$B$12,$L$4:$R$2504,ROW(B2176)-3,FALSE)+IF(OR(B2176=0,A_Stammdaten!$B$12&lt;B2176),0,I2176*1/20),0)</f>
        <v>0</v>
      </c>
      <c r="K2176" s="109">
        <f>IF(B2176&gt;2020,HLOOKUP(A_Stammdaten!$B$12,$L$4:$R$2504,ROW(B2176)-3,FALSE),0)</f>
        <v>0</v>
      </c>
      <c r="L2176" s="109">
        <f t="shared" si="231"/>
        <v>0</v>
      </c>
      <c r="M2176" s="109">
        <f t="shared" si="232"/>
        <v>0</v>
      </c>
      <c r="N2176" s="109">
        <f t="shared" si="233"/>
        <v>0</v>
      </c>
      <c r="O2176" s="109">
        <f t="shared" si="234"/>
        <v>0</v>
      </c>
      <c r="P2176" s="109">
        <f t="shared" si="235"/>
        <v>0</v>
      </c>
      <c r="Q2176" s="109">
        <f t="shared" si="236"/>
        <v>0</v>
      </c>
      <c r="R2176" s="109">
        <f t="shared" si="237"/>
        <v>0</v>
      </c>
      <c r="S2176" s="425"/>
    </row>
    <row r="2177" spans="1:19" x14ac:dyDescent="0.3">
      <c r="A2177" s="421"/>
      <c r="B2177" s="424"/>
      <c r="C2177" s="421"/>
      <c r="D2177" s="421"/>
      <c r="E2177" s="421"/>
      <c r="F2177" s="421"/>
      <c r="G2177" s="421"/>
      <c r="H2177" s="421"/>
      <c r="I2177" s="220">
        <f>IF(B2177&gt;A_Stammdaten!$B$12,0,SUM(C2177,D2177,F2177,G2177)-SUM(E2177,H2177))</f>
        <v>0</v>
      </c>
      <c r="J2177" s="109">
        <f>IF(B2177&gt;2020,HLOOKUP(A_Stammdaten!$B$12,$L$4:$R$2504,ROW(B2177)-3,FALSE)+IF(OR(B2177=0,A_Stammdaten!$B$12&lt;B2177),0,I2177*1/20),0)</f>
        <v>0</v>
      </c>
      <c r="K2177" s="109">
        <f>IF(B2177&gt;2020,HLOOKUP(A_Stammdaten!$B$12,$L$4:$R$2504,ROW(B2177)-3,FALSE),0)</f>
        <v>0</v>
      </c>
      <c r="L2177" s="109">
        <f t="shared" si="231"/>
        <v>0</v>
      </c>
      <c r="M2177" s="109">
        <f t="shared" si="232"/>
        <v>0</v>
      </c>
      <c r="N2177" s="109">
        <f t="shared" si="233"/>
        <v>0</v>
      </c>
      <c r="O2177" s="109">
        <f t="shared" si="234"/>
        <v>0</v>
      </c>
      <c r="P2177" s="109">
        <f t="shared" si="235"/>
        <v>0</v>
      </c>
      <c r="Q2177" s="109">
        <f t="shared" si="236"/>
        <v>0</v>
      </c>
      <c r="R2177" s="109">
        <f t="shared" si="237"/>
        <v>0</v>
      </c>
      <c r="S2177" s="425"/>
    </row>
    <row r="2178" spans="1:19" x14ac:dyDescent="0.3">
      <c r="A2178" s="421"/>
      <c r="B2178" s="424"/>
      <c r="C2178" s="421"/>
      <c r="D2178" s="421"/>
      <c r="E2178" s="421"/>
      <c r="F2178" s="421"/>
      <c r="G2178" s="421"/>
      <c r="H2178" s="421"/>
      <c r="I2178" s="220">
        <f>IF(B2178&gt;A_Stammdaten!$B$12,0,SUM(C2178,D2178,F2178,G2178)-SUM(E2178,H2178))</f>
        <v>0</v>
      </c>
      <c r="J2178" s="109">
        <f>IF(B2178&gt;2020,HLOOKUP(A_Stammdaten!$B$12,$L$4:$R$2504,ROW(B2178)-3,FALSE)+IF(OR(B2178=0,A_Stammdaten!$B$12&lt;B2178),0,I2178*1/20),0)</f>
        <v>0</v>
      </c>
      <c r="K2178" s="109">
        <f>IF(B2178&gt;2020,HLOOKUP(A_Stammdaten!$B$12,$L$4:$R$2504,ROW(B2178)-3,FALSE),0)</f>
        <v>0</v>
      </c>
      <c r="L2178" s="109">
        <f t="shared" si="231"/>
        <v>0</v>
      </c>
      <c r="M2178" s="109">
        <f t="shared" si="232"/>
        <v>0</v>
      </c>
      <c r="N2178" s="109">
        <f t="shared" si="233"/>
        <v>0</v>
      </c>
      <c r="O2178" s="109">
        <f t="shared" si="234"/>
        <v>0</v>
      </c>
      <c r="P2178" s="109">
        <f t="shared" si="235"/>
        <v>0</v>
      </c>
      <c r="Q2178" s="109">
        <f t="shared" si="236"/>
        <v>0</v>
      </c>
      <c r="R2178" s="109">
        <f t="shared" si="237"/>
        <v>0</v>
      </c>
      <c r="S2178" s="425"/>
    </row>
    <row r="2179" spans="1:19" x14ac:dyDescent="0.3">
      <c r="A2179" s="421"/>
      <c r="B2179" s="424"/>
      <c r="C2179" s="421"/>
      <c r="D2179" s="421"/>
      <c r="E2179" s="421"/>
      <c r="F2179" s="421"/>
      <c r="G2179" s="421"/>
      <c r="H2179" s="421"/>
      <c r="I2179" s="220">
        <f>IF(B2179&gt;A_Stammdaten!$B$12,0,SUM(C2179,D2179,F2179,G2179)-SUM(E2179,H2179))</f>
        <v>0</v>
      </c>
      <c r="J2179" s="109">
        <f>IF(B2179&gt;2020,HLOOKUP(A_Stammdaten!$B$12,$L$4:$R$2504,ROW(B2179)-3,FALSE)+IF(OR(B2179=0,A_Stammdaten!$B$12&lt;B2179),0,I2179*1/20),0)</f>
        <v>0</v>
      </c>
      <c r="K2179" s="109">
        <f>IF(B2179&gt;2020,HLOOKUP(A_Stammdaten!$B$12,$L$4:$R$2504,ROW(B2179)-3,FALSE),0)</f>
        <v>0</v>
      </c>
      <c r="L2179" s="109">
        <f t="shared" si="231"/>
        <v>0</v>
      </c>
      <c r="M2179" s="109">
        <f t="shared" si="232"/>
        <v>0</v>
      </c>
      <c r="N2179" s="109">
        <f t="shared" si="233"/>
        <v>0</v>
      </c>
      <c r="O2179" s="109">
        <f t="shared" si="234"/>
        <v>0</v>
      </c>
      <c r="P2179" s="109">
        <f t="shared" si="235"/>
        <v>0</v>
      </c>
      <c r="Q2179" s="109">
        <f t="shared" si="236"/>
        <v>0</v>
      </c>
      <c r="R2179" s="109">
        <f t="shared" si="237"/>
        <v>0</v>
      </c>
      <c r="S2179" s="425"/>
    </row>
    <row r="2180" spans="1:19" x14ac:dyDescent="0.3">
      <c r="A2180" s="421"/>
      <c r="B2180" s="424"/>
      <c r="C2180" s="421"/>
      <c r="D2180" s="421"/>
      <c r="E2180" s="421"/>
      <c r="F2180" s="421"/>
      <c r="G2180" s="421"/>
      <c r="H2180" s="421"/>
      <c r="I2180" s="220">
        <f>IF(B2180&gt;A_Stammdaten!$B$12,0,SUM(C2180,D2180,F2180,G2180)-SUM(E2180,H2180))</f>
        <v>0</v>
      </c>
      <c r="J2180" s="109">
        <f>IF(B2180&gt;2020,HLOOKUP(A_Stammdaten!$B$12,$L$4:$R$2504,ROW(B2180)-3,FALSE)+IF(OR(B2180=0,A_Stammdaten!$B$12&lt;B2180),0,I2180*1/20),0)</f>
        <v>0</v>
      </c>
      <c r="K2180" s="109">
        <f>IF(B2180&gt;2020,HLOOKUP(A_Stammdaten!$B$12,$L$4:$R$2504,ROW(B2180)-3,FALSE),0)</f>
        <v>0</v>
      </c>
      <c r="L2180" s="109">
        <f t="shared" si="231"/>
        <v>0</v>
      </c>
      <c r="M2180" s="109">
        <f t="shared" si="232"/>
        <v>0</v>
      </c>
      <c r="N2180" s="109">
        <f t="shared" si="233"/>
        <v>0</v>
      </c>
      <c r="O2180" s="109">
        <f t="shared" si="234"/>
        <v>0</v>
      </c>
      <c r="P2180" s="109">
        <f t="shared" si="235"/>
        <v>0</v>
      </c>
      <c r="Q2180" s="109">
        <f t="shared" si="236"/>
        <v>0</v>
      </c>
      <c r="R2180" s="109">
        <f t="shared" si="237"/>
        <v>0</v>
      </c>
      <c r="S2180" s="425"/>
    </row>
    <row r="2181" spans="1:19" x14ac:dyDescent="0.3">
      <c r="A2181" s="421"/>
      <c r="B2181" s="424"/>
      <c r="C2181" s="421"/>
      <c r="D2181" s="421"/>
      <c r="E2181" s="421"/>
      <c r="F2181" s="421"/>
      <c r="G2181" s="421"/>
      <c r="H2181" s="421"/>
      <c r="I2181" s="220">
        <f>IF(B2181&gt;A_Stammdaten!$B$12,0,SUM(C2181,D2181,F2181,G2181)-SUM(E2181,H2181))</f>
        <v>0</v>
      </c>
      <c r="J2181" s="109">
        <f>IF(B2181&gt;2020,HLOOKUP(A_Stammdaten!$B$12,$L$4:$R$2504,ROW(B2181)-3,FALSE)+IF(OR(B2181=0,A_Stammdaten!$B$12&lt;B2181),0,I2181*1/20),0)</f>
        <v>0</v>
      </c>
      <c r="K2181" s="109">
        <f>IF(B2181&gt;2020,HLOOKUP(A_Stammdaten!$B$12,$L$4:$R$2504,ROW(B2181)-3,FALSE),0)</f>
        <v>0</v>
      </c>
      <c r="L2181" s="109">
        <f t="shared" si="231"/>
        <v>0</v>
      </c>
      <c r="M2181" s="109">
        <f t="shared" si="232"/>
        <v>0</v>
      </c>
      <c r="N2181" s="109">
        <f t="shared" si="233"/>
        <v>0</v>
      </c>
      <c r="O2181" s="109">
        <f t="shared" si="234"/>
        <v>0</v>
      </c>
      <c r="P2181" s="109">
        <f t="shared" si="235"/>
        <v>0</v>
      </c>
      <c r="Q2181" s="109">
        <f t="shared" si="236"/>
        <v>0</v>
      </c>
      <c r="R2181" s="109">
        <f t="shared" si="237"/>
        <v>0</v>
      </c>
      <c r="S2181" s="425"/>
    </row>
    <row r="2182" spans="1:19" x14ac:dyDescent="0.3">
      <c r="A2182" s="421"/>
      <c r="B2182" s="424"/>
      <c r="C2182" s="421"/>
      <c r="D2182" s="421"/>
      <c r="E2182" s="421"/>
      <c r="F2182" s="421"/>
      <c r="G2182" s="421"/>
      <c r="H2182" s="421"/>
      <c r="I2182" s="220">
        <f>IF(B2182&gt;A_Stammdaten!$B$12,0,SUM(C2182,D2182,F2182,G2182)-SUM(E2182,H2182))</f>
        <v>0</v>
      </c>
      <c r="J2182" s="109">
        <f>IF(B2182&gt;2020,HLOOKUP(A_Stammdaten!$B$12,$L$4:$R$2504,ROW(B2182)-3,FALSE)+IF(OR(B2182=0,A_Stammdaten!$B$12&lt;B2182),0,I2182*1/20),0)</f>
        <v>0</v>
      </c>
      <c r="K2182" s="109">
        <f>IF(B2182&gt;2020,HLOOKUP(A_Stammdaten!$B$12,$L$4:$R$2504,ROW(B2182)-3,FALSE),0)</f>
        <v>0</v>
      </c>
      <c r="L2182" s="109">
        <f t="shared" ref="L2182:L2245" si="238">IF(B2182&gt;2020,IF(OR($I2182=0,L$4&lt;$B2182,$B2182=0,20-(L$4-$B2182)=0),0,$I2182*(19-(L$4-$B2182))/20),0)</f>
        <v>0</v>
      </c>
      <c r="M2182" s="109">
        <f t="shared" ref="M2182:M2245" si="239">IF(B2182&gt;2020,IF(OR($I2182=0,M$4&lt;$B2182,$B2182=0,20-(M$4-$B2182)=0),0,$I2182*(19-(M$4-$B2182))/20),0)</f>
        <v>0</v>
      </c>
      <c r="N2182" s="109">
        <f t="shared" ref="N2182:N2245" si="240">IF(B2182&gt;2020,IF(OR($I2182=0,N$4&lt;$B2182,$B2182=0,20-(N$4-$B2182)=0),0,$I2182*(19-(N$4-$B2182))/20),0)</f>
        <v>0</v>
      </c>
      <c r="O2182" s="109">
        <f t="shared" ref="O2182:O2245" si="241">IF(B2182&gt;2020,IF(OR($I2182=0,O$4&lt;$B2182,$B2182=0,20-(O$4-$B2182)=0),0,$I2182*(19-(O$4-$B2182))/20),0)</f>
        <v>0</v>
      </c>
      <c r="P2182" s="109">
        <f t="shared" ref="P2182:P2245" si="242">IF(B2182&gt;2020,IF(OR($I2182=0,P$4&lt;$B2182,$B2182=0,20-(P$4-$B2182)=0),0,$I2182*(19-(P$4-$B2182))/20),0)</f>
        <v>0</v>
      </c>
      <c r="Q2182" s="109">
        <f t="shared" ref="Q2182:Q2245" si="243">IF(B2182&gt;2020,IF(OR($I2182=0,Q$4&lt;$B2182,$B2182=0,20-(Q$4-$B2182)=0),0,$I2182*(19-(Q$4-$B2182))/20),0)</f>
        <v>0</v>
      </c>
      <c r="R2182" s="109">
        <f t="shared" ref="R2182:R2245" si="244">IF(B2182&gt;2020,IF(OR($I2182=0,R$4&lt;$B2182,$B2182=0,20-(R$4-$B2182)=0),0,$I2182*(19-(R$4-$B2182))/20),0)</f>
        <v>0</v>
      </c>
      <c r="S2182" s="425"/>
    </row>
    <row r="2183" spans="1:19" x14ac:dyDescent="0.3">
      <c r="A2183" s="421"/>
      <c r="B2183" s="424"/>
      <c r="C2183" s="421"/>
      <c r="D2183" s="421"/>
      <c r="E2183" s="421"/>
      <c r="F2183" s="421"/>
      <c r="G2183" s="421"/>
      <c r="H2183" s="421"/>
      <c r="I2183" s="220">
        <f>IF(B2183&gt;A_Stammdaten!$B$12,0,SUM(C2183,D2183,F2183,G2183)-SUM(E2183,H2183))</f>
        <v>0</v>
      </c>
      <c r="J2183" s="109">
        <f>IF(B2183&gt;2020,HLOOKUP(A_Stammdaten!$B$12,$L$4:$R$2504,ROW(B2183)-3,FALSE)+IF(OR(B2183=0,A_Stammdaten!$B$12&lt;B2183),0,I2183*1/20),0)</f>
        <v>0</v>
      </c>
      <c r="K2183" s="109">
        <f>IF(B2183&gt;2020,HLOOKUP(A_Stammdaten!$B$12,$L$4:$R$2504,ROW(B2183)-3,FALSE),0)</f>
        <v>0</v>
      </c>
      <c r="L2183" s="109">
        <f t="shared" si="238"/>
        <v>0</v>
      </c>
      <c r="M2183" s="109">
        <f t="shared" si="239"/>
        <v>0</v>
      </c>
      <c r="N2183" s="109">
        <f t="shared" si="240"/>
        <v>0</v>
      </c>
      <c r="O2183" s="109">
        <f t="shared" si="241"/>
        <v>0</v>
      </c>
      <c r="P2183" s="109">
        <f t="shared" si="242"/>
        <v>0</v>
      </c>
      <c r="Q2183" s="109">
        <f t="shared" si="243"/>
        <v>0</v>
      </c>
      <c r="R2183" s="109">
        <f t="shared" si="244"/>
        <v>0</v>
      </c>
      <c r="S2183" s="425"/>
    </row>
    <row r="2184" spans="1:19" x14ac:dyDescent="0.3">
      <c r="A2184" s="421"/>
      <c r="B2184" s="424"/>
      <c r="C2184" s="421"/>
      <c r="D2184" s="421"/>
      <c r="E2184" s="421"/>
      <c r="F2184" s="421"/>
      <c r="G2184" s="421"/>
      <c r="H2184" s="421"/>
      <c r="I2184" s="220">
        <f>IF(B2184&gt;A_Stammdaten!$B$12,0,SUM(C2184,D2184,F2184,G2184)-SUM(E2184,H2184))</f>
        <v>0</v>
      </c>
      <c r="J2184" s="109">
        <f>IF(B2184&gt;2020,HLOOKUP(A_Stammdaten!$B$12,$L$4:$R$2504,ROW(B2184)-3,FALSE)+IF(OR(B2184=0,A_Stammdaten!$B$12&lt;B2184),0,I2184*1/20),0)</f>
        <v>0</v>
      </c>
      <c r="K2184" s="109">
        <f>IF(B2184&gt;2020,HLOOKUP(A_Stammdaten!$B$12,$L$4:$R$2504,ROW(B2184)-3,FALSE),0)</f>
        <v>0</v>
      </c>
      <c r="L2184" s="109">
        <f t="shared" si="238"/>
        <v>0</v>
      </c>
      <c r="M2184" s="109">
        <f t="shared" si="239"/>
        <v>0</v>
      </c>
      <c r="N2184" s="109">
        <f t="shared" si="240"/>
        <v>0</v>
      </c>
      <c r="O2184" s="109">
        <f t="shared" si="241"/>
        <v>0</v>
      </c>
      <c r="P2184" s="109">
        <f t="shared" si="242"/>
        <v>0</v>
      </c>
      <c r="Q2184" s="109">
        <f t="shared" si="243"/>
        <v>0</v>
      </c>
      <c r="R2184" s="109">
        <f t="shared" si="244"/>
        <v>0</v>
      </c>
      <c r="S2184" s="425"/>
    </row>
    <row r="2185" spans="1:19" x14ac:dyDescent="0.3">
      <c r="A2185" s="421"/>
      <c r="B2185" s="424"/>
      <c r="C2185" s="421"/>
      <c r="D2185" s="421"/>
      <c r="E2185" s="421"/>
      <c r="F2185" s="421"/>
      <c r="G2185" s="421"/>
      <c r="H2185" s="421"/>
      <c r="I2185" s="220">
        <f>IF(B2185&gt;A_Stammdaten!$B$12,0,SUM(C2185,D2185,F2185,G2185)-SUM(E2185,H2185))</f>
        <v>0</v>
      </c>
      <c r="J2185" s="109">
        <f>IF(B2185&gt;2020,HLOOKUP(A_Stammdaten!$B$12,$L$4:$R$2504,ROW(B2185)-3,FALSE)+IF(OR(B2185=0,A_Stammdaten!$B$12&lt;B2185),0,I2185*1/20),0)</f>
        <v>0</v>
      </c>
      <c r="K2185" s="109">
        <f>IF(B2185&gt;2020,HLOOKUP(A_Stammdaten!$B$12,$L$4:$R$2504,ROW(B2185)-3,FALSE),0)</f>
        <v>0</v>
      </c>
      <c r="L2185" s="109">
        <f t="shared" si="238"/>
        <v>0</v>
      </c>
      <c r="M2185" s="109">
        <f t="shared" si="239"/>
        <v>0</v>
      </c>
      <c r="N2185" s="109">
        <f t="shared" si="240"/>
        <v>0</v>
      </c>
      <c r="O2185" s="109">
        <f t="shared" si="241"/>
        <v>0</v>
      </c>
      <c r="P2185" s="109">
        <f t="shared" si="242"/>
        <v>0</v>
      </c>
      <c r="Q2185" s="109">
        <f t="shared" si="243"/>
        <v>0</v>
      </c>
      <c r="R2185" s="109">
        <f t="shared" si="244"/>
        <v>0</v>
      </c>
      <c r="S2185" s="425"/>
    </row>
    <row r="2186" spans="1:19" x14ac:dyDescent="0.3">
      <c r="A2186" s="421"/>
      <c r="B2186" s="424"/>
      <c r="C2186" s="421"/>
      <c r="D2186" s="421"/>
      <c r="E2186" s="421"/>
      <c r="F2186" s="421"/>
      <c r="G2186" s="421"/>
      <c r="H2186" s="421"/>
      <c r="I2186" s="220">
        <f>IF(B2186&gt;A_Stammdaten!$B$12,0,SUM(C2186,D2186,F2186,G2186)-SUM(E2186,H2186))</f>
        <v>0</v>
      </c>
      <c r="J2186" s="109">
        <f>IF(B2186&gt;2020,HLOOKUP(A_Stammdaten!$B$12,$L$4:$R$2504,ROW(B2186)-3,FALSE)+IF(OR(B2186=0,A_Stammdaten!$B$12&lt;B2186),0,I2186*1/20),0)</f>
        <v>0</v>
      </c>
      <c r="K2186" s="109">
        <f>IF(B2186&gt;2020,HLOOKUP(A_Stammdaten!$B$12,$L$4:$R$2504,ROW(B2186)-3,FALSE),0)</f>
        <v>0</v>
      </c>
      <c r="L2186" s="109">
        <f t="shared" si="238"/>
        <v>0</v>
      </c>
      <c r="M2186" s="109">
        <f t="shared" si="239"/>
        <v>0</v>
      </c>
      <c r="N2186" s="109">
        <f t="shared" si="240"/>
        <v>0</v>
      </c>
      <c r="O2186" s="109">
        <f t="shared" si="241"/>
        <v>0</v>
      </c>
      <c r="P2186" s="109">
        <f t="shared" si="242"/>
        <v>0</v>
      </c>
      <c r="Q2186" s="109">
        <f t="shared" si="243"/>
        <v>0</v>
      </c>
      <c r="R2186" s="109">
        <f t="shared" si="244"/>
        <v>0</v>
      </c>
      <c r="S2186" s="425"/>
    </row>
    <row r="2187" spans="1:19" x14ac:dyDescent="0.3">
      <c r="A2187" s="421"/>
      <c r="B2187" s="424"/>
      <c r="C2187" s="421"/>
      <c r="D2187" s="421"/>
      <c r="E2187" s="421"/>
      <c r="F2187" s="421"/>
      <c r="G2187" s="421"/>
      <c r="H2187" s="421"/>
      <c r="I2187" s="220">
        <f>IF(B2187&gt;A_Stammdaten!$B$12,0,SUM(C2187,D2187,F2187,G2187)-SUM(E2187,H2187))</f>
        <v>0</v>
      </c>
      <c r="J2187" s="109">
        <f>IF(B2187&gt;2020,HLOOKUP(A_Stammdaten!$B$12,$L$4:$R$2504,ROW(B2187)-3,FALSE)+IF(OR(B2187=0,A_Stammdaten!$B$12&lt;B2187),0,I2187*1/20),0)</f>
        <v>0</v>
      </c>
      <c r="K2187" s="109">
        <f>IF(B2187&gt;2020,HLOOKUP(A_Stammdaten!$B$12,$L$4:$R$2504,ROW(B2187)-3,FALSE),0)</f>
        <v>0</v>
      </c>
      <c r="L2187" s="109">
        <f t="shared" si="238"/>
        <v>0</v>
      </c>
      <c r="M2187" s="109">
        <f t="shared" si="239"/>
        <v>0</v>
      </c>
      <c r="N2187" s="109">
        <f t="shared" si="240"/>
        <v>0</v>
      </c>
      <c r="O2187" s="109">
        <f t="shared" si="241"/>
        <v>0</v>
      </c>
      <c r="P2187" s="109">
        <f t="shared" si="242"/>
        <v>0</v>
      </c>
      <c r="Q2187" s="109">
        <f t="shared" si="243"/>
        <v>0</v>
      </c>
      <c r="R2187" s="109">
        <f t="shared" si="244"/>
        <v>0</v>
      </c>
      <c r="S2187" s="425"/>
    </row>
    <row r="2188" spans="1:19" x14ac:dyDescent="0.3">
      <c r="A2188" s="421"/>
      <c r="B2188" s="424"/>
      <c r="C2188" s="421"/>
      <c r="D2188" s="421"/>
      <c r="E2188" s="421"/>
      <c r="F2188" s="421"/>
      <c r="G2188" s="421"/>
      <c r="H2188" s="421"/>
      <c r="I2188" s="220">
        <f>IF(B2188&gt;A_Stammdaten!$B$12,0,SUM(C2188,D2188,F2188,G2188)-SUM(E2188,H2188))</f>
        <v>0</v>
      </c>
      <c r="J2188" s="109">
        <f>IF(B2188&gt;2020,HLOOKUP(A_Stammdaten!$B$12,$L$4:$R$2504,ROW(B2188)-3,FALSE)+IF(OR(B2188=0,A_Stammdaten!$B$12&lt;B2188),0,I2188*1/20),0)</f>
        <v>0</v>
      </c>
      <c r="K2188" s="109">
        <f>IF(B2188&gt;2020,HLOOKUP(A_Stammdaten!$B$12,$L$4:$R$2504,ROW(B2188)-3,FALSE),0)</f>
        <v>0</v>
      </c>
      <c r="L2188" s="109">
        <f t="shared" si="238"/>
        <v>0</v>
      </c>
      <c r="M2188" s="109">
        <f t="shared" si="239"/>
        <v>0</v>
      </c>
      <c r="N2188" s="109">
        <f t="shared" si="240"/>
        <v>0</v>
      </c>
      <c r="O2188" s="109">
        <f t="shared" si="241"/>
        <v>0</v>
      </c>
      <c r="P2188" s="109">
        <f t="shared" si="242"/>
        <v>0</v>
      </c>
      <c r="Q2188" s="109">
        <f t="shared" si="243"/>
        <v>0</v>
      </c>
      <c r="R2188" s="109">
        <f t="shared" si="244"/>
        <v>0</v>
      </c>
      <c r="S2188" s="425"/>
    </row>
    <row r="2189" spans="1:19" x14ac:dyDescent="0.3">
      <c r="A2189" s="421"/>
      <c r="B2189" s="424"/>
      <c r="C2189" s="421"/>
      <c r="D2189" s="421"/>
      <c r="E2189" s="421"/>
      <c r="F2189" s="421"/>
      <c r="G2189" s="421"/>
      <c r="H2189" s="421"/>
      <c r="I2189" s="220">
        <f>IF(B2189&gt;A_Stammdaten!$B$12,0,SUM(C2189,D2189,F2189,G2189)-SUM(E2189,H2189))</f>
        <v>0</v>
      </c>
      <c r="J2189" s="109">
        <f>IF(B2189&gt;2020,HLOOKUP(A_Stammdaten!$B$12,$L$4:$R$2504,ROW(B2189)-3,FALSE)+IF(OR(B2189=0,A_Stammdaten!$B$12&lt;B2189),0,I2189*1/20),0)</f>
        <v>0</v>
      </c>
      <c r="K2189" s="109">
        <f>IF(B2189&gt;2020,HLOOKUP(A_Stammdaten!$B$12,$L$4:$R$2504,ROW(B2189)-3,FALSE),0)</f>
        <v>0</v>
      </c>
      <c r="L2189" s="109">
        <f t="shared" si="238"/>
        <v>0</v>
      </c>
      <c r="M2189" s="109">
        <f t="shared" si="239"/>
        <v>0</v>
      </c>
      <c r="N2189" s="109">
        <f t="shared" si="240"/>
        <v>0</v>
      </c>
      <c r="O2189" s="109">
        <f t="shared" si="241"/>
        <v>0</v>
      </c>
      <c r="P2189" s="109">
        <f t="shared" si="242"/>
        <v>0</v>
      </c>
      <c r="Q2189" s="109">
        <f t="shared" si="243"/>
        <v>0</v>
      </c>
      <c r="R2189" s="109">
        <f t="shared" si="244"/>
        <v>0</v>
      </c>
      <c r="S2189" s="425"/>
    </row>
    <row r="2190" spans="1:19" x14ac:dyDescent="0.3">
      <c r="A2190" s="421"/>
      <c r="B2190" s="424"/>
      <c r="C2190" s="421"/>
      <c r="D2190" s="421"/>
      <c r="E2190" s="421"/>
      <c r="F2190" s="421"/>
      <c r="G2190" s="421"/>
      <c r="H2190" s="421"/>
      <c r="I2190" s="220">
        <f>IF(B2190&gt;A_Stammdaten!$B$12,0,SUM(C2190,D2190,F2190,G2190)-SUM(E2190,H2190))</f>
        <v>0</v>
      </c>
      <c r="J2190" s="109">
        <f>IF(B2190&gt;2020,HLOOKUP(A_Stammdaten!$B$12,$L$4:$R$2504,ROW(B2190)-3,FALSE)+IF(OR(B2190=0,A_Stammdaten!$B$12&lt;B2190),0,I2190*1/20),0)</f>
        <v>0</v>
      </c>
      <c r="K2190" s="109">
        <f>IF(B2190&gt;2020,HLOOKUP(A_Stammdaten!$B$12,$L$4:$R$2504,ROW(B2190)-3,FALSE),0)</f>
        <v>0</v>
      </c>
      <c r="L2190" s="109">
        <f t="shared" si="238"/>
        <v>0</v>
      </c>
      <c r="M2190" s="109">
        <f t="shared" si="239"/>
        <v>0</v>
      </c>
      <c r="N2190" s="109">
        <f t="shared" si="240"/>
        <v>0</v>
      </c>
      <c r="O2190" s="109">
        <f t="shared" si="241"/>
        <v>0</v>
      </c>
      <c r="P2190" s="109">
        <f t="shared" si="242"/>
        <v>0</v>
      </c>
      <c r="Q2190" s="109">
        <f t="shared" si="243"/>
        <v>0</v>
      </c>
      <c r="R2190" s="109">
        <f t="shared" si="244"/>
        <v>0</v>
      </c>
      <c r="S2190" s="425"/>
    </row>
    <row r="2191" spans="1:19" x14ac:dyDescent="0.3">
      <c r="A2191" s="421"/>
      <c r="B2191" s="424"/>
      <c r="C2191" s="421"/>
      <c r="D2191" s="421"/>
      <c r="E2191" s="421"/>
      <c r="F2191" s="421"/>
      <c r="G2191" s="421"/>
      <c r="H2191" s="421"/>
      <c r="I2191" s="220">
        <f>IF(B2191&gt;A_Stammdaten!$B$12,0,SUM(C2191,D2191,F2191,G2191)-SUM(E2191,H2191))</f>
        <v>0</v>
      </c>
      <c r="J2191" s="109">
        <f>IF(B2191&gt;2020,HLOOKUP(A_Stammdaten!$B$12,$L$4:$R$2504,ROW(B2191)-3,FALSE)+IF(OR(B2191=0,A_Stammdaten!$B$12&lt;B2191),0,I2191*1/20),0)</f>
        <v>0</v>
      </c>
      <c r="K2191" s="109">
        <f>IF(B2191&gt;2020,HLOOKUP(A_Stammdaten!$B$12,$L$4:$R$2504,ROW(B2191)-3,FALSE),0)</f>
        <v>0</v>
      </c>
      <c r="L2191" s="109">
        <f t="shared" si="238"/>
        <v>0</v>
      </c>
      <c r="M2191" s="109">
        <f t="shared" si="239"/>
        <v>0</v>
      </c>
      <c r="N2191" s="109">
        <f t="shared" si="240"/>
        <v>0</v>
      </c>
      <c r="O2191" s="109">
        <f t="shared" si="241"/>
        <v>0</v>
      </c>
      <c r="P2191" s="109">
        <f t="shared" si="242"/>
        <v>0</v>
      </c>
      <c r="Q2191" s="109">
        <f t="shared" si="243"/>
        <v>0</v>
      </c>
      <c r="R2191" s="109">
        <f t="shared" si="244"/>
        <v>0</v>
      </c>
      <c r="S2191" s="425"/>
    </row>
    <row r="2192" spans="1:19" x14ac:dyDescent="0.3">
      <c r="A2192" s="421"/>
      <c r="B2192" s="424"/>
      <c r="C2192" s="421"/>
      <c r="D2192" s="421"/>
      <c r="E2192" s="421"/>
      <c r="F2192" s="421"/>
      <c r="G2192" s="421"/>
      <c r="H2192" s="421"/>
      <c r="I2192" s="220">
        <f>IF(B2192&gt;A_Stammdaten!$B$12,0,SUM(C2192,D2192,F2192,G2192)-SUM(E2192,H2192))</f>
        <v>0</v>
      </c>
      <c r="J2192" s="109">
        <f>IF(B2192&gt;2020,HLOOKUP(A_Stammdaten!$B$12,$L$4:$R$2504,ROW(B2192)-3,FALSE)+IF(OR(B2192=0,A_Stammdaten!$B$12&lt;B2192),0,I2192*1/20),0)</f>
        <v>0</v>
      </c>
      <c r="K2192" s="109">
        <f>IF(B2192&gt;2020,HLOOKUP(A_Stammdaten!$B$12,$L$4:$R$2504,ROW(B2192)-3,FALSE),0)</f>
        <v>0</v>
      </c>
      <c r="L2192" s="109">
        <f t="shared" si="238"/>
        <v>0</v>
      </c>
      <c r="M2192" s="109">
        <f t="shared" si="239"/>
        <v>0</v>
      </c>
      <c r="N2192" s="109">
        <f t="shared" si="240"/>
        <v>0</v>
      </c>
      <c r="O2192" s="109">
        <f t="shared" si="241"/>
        <v>0</v>
      </c>
      <c r="P2192" s="109">
        <f t="shared" si="242"/>
        <v>0</v>
      </c>
      <c r="Q2192" s="109">
        <f t="shared" si="243"/>
        <v>0</v>
      </c>
      <c r="R2192" s="109">
        <f t="shared" si="244"/>
        <v>0</v>
      </c>
      <c r="S2192" s="425"/>
    </row>
    <row r="2193" spans="1:19" x14ac:dyDescent="0.3">
      <c r="A2193" s="421"/>
      <c r="B2193" s="424"/>
      <c r="C2193" s="421"/>
      <c r="D2193" s="421"/>
      <c r="E2193" s="421"/>
      <c r="F2193" s="421"/>
      <c r="G2193" s="421"/>
      <c r="H2193" s="421"/>
      <c r="I2193" s="220">
        <f>IF(B2193&gt;A_Stammdaten!$B$12,0,SUM(C2193,D2193,F2193,G2193)-SUM(E2193,H2193))</f>
        <v>0</v>
      </c>
      <c r="J2193" s="109">
        <f>IF(B2193&gt;2020,HLOOKUP(A_Stammdaten!$B$12,$L$4:$R$2504,ROW(B2193)-3,FALSE)+IF(OR(B2193=0,A_Stammdaten!$B$12&lt;B2193),0,I2193*1/20),0)</f>
        <v>0</v>
      </c>
      <c r="K2193" s="109">
        <f>IF(B2193&gt;2020,HLOOKUP(A_Stammdaten!$B$12,$L$4:$R$2504,ROW(B2193)-3,FALSE),0)</f>
        <v>0</v>
      </c>
      <c r="L2193" s="109">
        <f t="shared" si="238"/>
        <v>0</v>
      </c>
      <c r="M2193" s="109">
        <f t="shared" si="239"/>
        <v>0</v>
      </c>
      <c r="N2193" s="109">
        <f t="shared" si="240"/>
        <v>0</v>
      </c>
      <c r="O2193" s="109">
        <f t="shared" si="241"/>
        <v>0</v>
      </c>
      <c r="P2193" s="109">
        <f t="shared" si="242"/>
        <v>0</v>
      </c>
      <c r="Q2193" s="109">
        <f t="shared" si="243"/>
        <v>0</v>
      </c>
      <c r="R2193" s="109">
        <f t="shared" si="244"/>
        <v>0</v>
      </c>
      <c r="S2193" s="425"/>
    </row>
    <row r="2194" spans="1:19" x14ac:dyDescent="0.3">
      <c r="A2194" s="421"/>
      <c r="B2194" s="424"/>
      <c r="C2194" s="421"/>
      <c r="D2194" s="421"/>
      <c r="E2194" s="421"/>
      <c r="F2194" s="421"/>
      <c r="G2194" s="421"/>
      <c r="H2194" s="421"/>
      <c r="I2194" s="220">
        <f>IF(B2194&gt;A_Stammdaten!$B$12,0,SUM(C2194,D2194,F2194,G2194)-SUM(E2194,H2194))</f>
        <v>0</v>
      </c>
      <c r="J2194" s="109">
        <f>IF(B2194&gt;2020,HLOOKUP(A_Stammdaten!$B$12,$L$4:$R$2504,ROW(B2194)-3,FALSE)+IF(OR(B2194=0,A_Stammdaten!$B$12&lt;B2194),0,I2194*1/20),0)</f>
        <v>0</v>
      </c>
      <c r="K2194" s="109">
        <f>IF(B2194&gt;2020,HLOOKUP(A_Stammdaten!$B$12,$L$4:$R$2504,ROW(B2194)-3,FALSE),0)</f>
        <v>0</v>
      </c>
      <c r="L2194" s="109">
        <f t="shared" si="238"/>
        <v>0</v>
      </c>
      <c r="M2194" s="109">
        <f t="shared" si="239"/>
        <v>0</v>
      </c>
      <c r="N2194" s="109">
        <f t="shared" si="240"/>
        <v>0</v>
      </c>
      <c r="O2194" s="109">
        <f t="shared" si="241"/>
        <v>0</v>
      </c>
      <c r="P2194" s="109">
        <f t="shared" si="242"/>
        <v>0</v>
      </c>
      <c r="Q2194" s="109">
        <f t="shared" si="243"/>
        <v>0</v>
      </c>
      <c r="R2194" s="109">
        <f t="shared" si="244"/>
        <v>0</v>
      </c>
      <c r="S2194" s="425"/>
    </row>
    <row r="2195" spans="1:19" x14ac:dyDescent="0.3">
      <c r="A2195" s="421"/>
      <c r="B2195" s="424"/>
      <c r="C2195" s="421"/>
      <c r="D2195" s="421"/>
      <c r="E2195" s="421"/>
      <c r="F2195" s="421"/>
      <c r="G2195" s="421"/>
      <c r="H2195" s="421"/>
      <c r="I2195" s="220">
        <f>IF(B2195&gt;A_Stammdaten!$B$12,0,SUM(C2195,D2195,F2195,G2195)-SUM(E2195,H2195))</f>
        <v>0</v>
      </c>
      <c r="J2195" s="109">
        <f>IF(B2195&gt;2020,HLOOKUP(A_Stammdaten!$B$12,$L$4:$R$2504,ROW(B2195)-3,FALSE)+IF(OR(B2195=0,A_Stammdaten!$B$12&lt;B2195),0,I2195*1/20),0)</f>
        <v>0</v>
      </c>
      <c r="K2195" s="109">
        <f>IF(B2195&gt;2020,HLOOKUP(A_Stammdaten!$B$12,$L$4:$R$2504,ROW(B2195)-3,FALSE),0)</f>
        <v>0</v>
      </c>
      <c r="L2195" s="109">
        <f t="shared" si="238"/>
        <v>0</v>
      </c>
      <c r="M2195" s="109">
        <f t="shared" si="239"/>
        <v>0</v>
      </c>
      <c r="N2195" s="109">
        <f t="shared" si="240"/>
        <v>0</v>
      </c>
      <c r="O2195" s="109">
        <f t="shared" si="241"/>
        <v>0</v>
      </c>
      <c r="P2195" s="109">
        <f t="shared" si="242"/>
        <v>0</v>
      </c>
      <c r="Q2195" s="109">
        <f t="shared" si="243"/>
        <v>0</v>
      </c>
      <c r="R2195" s="109">
        <f t="shared" si="244"/>
        <v>0</v>
      </c>
      <c r="S2195" s="425"/>
    </row>
    <row r="2196" spans="1:19" x14ac:dyDescent="0.3">
      <c r="A2196" s="421"/>
      <c r="B2196" s="424"/>
      <c r="C2196" s="421"/>
      <c r="D2196" s="421"/>
      <c r="E2196" s="421"/>
      <c r="F2196" s="421"/>
      <c r="G2196" s="421"/>
      <c r="H2196" s="421"/>
      <c r="I2196" s="220">
        <f>IF(B2196&gt;A_Stammdaten!$B$12,0,SUM(C2196,D2196,F2196,G2196)-SUM(E2196,H2196))</f>
        <v>0</v>
      </c>
      <c r="J2196" s="109">
        <f>IF(B2196&gt;2020,HLOOKUP(A_Stammdaten!$B$12,$L$4:$R$2504,ROW(B2196)-3,FALSE)+IF(OR(B2196=0,A_Stammdaten!$B$12&lt;B2196),0,I2196*1/20),0)</f>
        <v>0</v>
      </c>
      <c r="K2196" s="109">
        <f>IF(B2196&gt;2020,HLOOKUP(A_Stammdaten!$B$12,$L$4:$R$2504,ROW(B2196)-3,FALSE),0)</f>
        <v>0</v>
      </c>
      <c r="L2196" s="109">
        <f t="shared" si="238"/>
        <v>0</v>
      </c>
      <c r="M2196" s="109">
        <f t="shared" si="239"/>
        <v>0</v>
      </c>
      <c r="N2196" s="109">
        <f t="shared" si="240"/>
        <v>0</v>
      </c>
      <c r="O2196" s="109">
        <f t="shared" si="241"/>
        <v>0</v>
      </c>
      <c r="P2196" s="109">
        <f t="shared" si="242"/>
        <v>0</v>
      </c>
      <c r="Q2196" s="109">
        <f t="shared" si="243"/>
        <v>0</v>
      </c>
      <c r="R2196" s="109">
        <f t="shared" si="244"/>
        <v>0</v>
      </c>
      <c r="S2196" s="425"/>
    </row>
    <row r="2197" spans="1:19" x14ac:dyDescent="0.3">
      <c r="A2197" s="421"/>
      <c r="B2197" s="424"/>
      <c r="C2197" s="421"/>
      <c r="D2197" s="421"/>
      <c r="E2197" s="421"/>
      <c r="F2197" s="421"/>
      <c r="G2197" s="421"/>
      <c r="H2197" s="421"/>
      <c r="I2197" s="220">
        <f>IF(B2197&gt;A_Stammdaten!$B$12,0,SUM(C2197,D2197,F2197,G2197)-SUM(E2197,H2197))</f>
        <v>0</v>
      </c>
      <c r="J2197" s="109">
        <f>IF(B2197&gt;2020,HLOOKUP(A_Stammdaten!$B$12,$L$4:$R$2504,ROW(B2197)-3,FALSE)+IF(OR(B2197=0,A_Stammdaten!$B$12&lt;B2197),0,I2197*1/20),0)</f>
        <v>0</v>
      </c>
      <c r="K2197" s="109">
        <f>IF(B2197&gt;2020,HLOOKUP(A_Stammdaten!$B$12,$L$4:$R$2504,ROW(B2197)-3,FALSE),0)</f>
        <v>0</v>
      </c>
      <c r="L2197" s="109">
        <f t="shared" si="238"/>
        <v>0</v>
      </c>
      <c r="M2197" s="109">
        <f t="shared" si="239"/>
        <v>0</v>
      </c>
      <c r="N2197" s="109">
        <f t="shared" si="240"/>
        <v>0</v>
      </c>
      <c r="O2197" s="109">
        <f t="shared" si="241"/>
        <v>0</v>
      </c>
      <c r="P2197" s="109">
        <f t="shared" si="242"/>
        <v>0</v>
      </c>
      <c r="Q2197" s="109">
        <f t="shared" si="243"/>
        <v>0</v>
      </c>
      <c r="R2197" s="109">
        <f t="shared" si="244"/>
        <v>0</v>
      </c>
      <c r="S2197" s="425"/>
    </row>
    <row r="2198" spans="1:19" x14ac:dyDescent="0.3">
      <c r="A2198" s="421"/>
      <c r="B2198" s="424"/>
      <c r="C2198" s="421"/>
      <c r="D2198" s="421"/>
      <c r="E2198" s="421"/>
      <c r="F2198" s="421"/>
      <c r="G2198" s="421"/>
      <c r="H2198" s="421"/>
      <c r="I2198" s="220">
        <f>IF(B2198&gt;A_Stammdaten!$B$12,0,SUM(C2198,D2198,F2198,G2198)-SUM(E2198,H2198))</f>
        <v>0</v>
      </c>
      <c r="J2198" s="109">
        <f>IF(B2198&gt;2020,HLOOKUP(A_Stammdaten!$B$12,$L$4:$R$2504,ROW(B2198)-3,FALSE)+IF(OR(B2198=0,A_Stammdaten!$B$12&lt;B2198),0,I2198*1/20),0)</f>
        <v>0</v>
      </c>
      <c r="K2198" s="109">
        <f>IF(B2198&gt;2020,HLOOKUP(A_Stammdaten!$B$12,$L$4:$R$2504,ROW(B2198)-3,FALSE),0)</f>
        <v>0</v>
      </c>
      <c r="L2198" s="109">
        <f t="shared" si="238"/>
        <v>0</v>
      </c>
      <c r="M2198" s="109">
        <f t="shared" si="239"/>
        <v>0</v>
      </c>
      <c r="N2198" s="109">
        <f t="shared" si="240"/>
        <v>0</v>
      </c>
      <c r="O2198" s="109">
        <f t="shared" si="241"/>
        <v>0</v>
      </c>
      <c r="P2198" s="109">
        <f t="shared" si="242"/>
        <v>0</v>
      </c>
      <c r="Q2198" s="109">
        <f t="shared" si="243"/>
        <v>0</v>
      </c>
      <c r="R2198" s="109">
        <f t="shared" si="244"/>
        <v>0</v>
      </c>
      <c r="S2198" s="425"/>
    </row>
    <row r="2199" spans="1:19" x14ac:dyDescent="0.3">
      <c r="A2199" s="421"/>
      <c r="B2199" s="424"/>
      <c r="C2199" s="421"/>
      <c r="D2199" s="421"/>
      <c r="E2199" s="421"/>
      <c r="F2199" s="421"/>
      <c r="G2199" s="421"/>
      <c r="H2199" s="421"/>
      <c r="I2199" s="220">
        <f>IF(B2199&gt;A_Stammdaten!$B$12,0,SUM(C2199,D2199,F2199,G2199)-SUM(E2199,H2199))</f>
        <v>0</v>
      </c>
      <c r="J2199" s="109">
        <f>IF(B2199&gt;2020,HLOOKUP(A_Stammdaten!$B$12,$L$4:$R$2504,ROW(B2199)-3,FALSE)+IF(OR(B2199=0,A_Stammdaten!$B$12&lt;B2199),0,I2199*1/20),0)</f>
        <v>0</v>
      </c>
      <c r="K2199" s="109">
        <f>IF(B2199&gt;2020,HLOOKUP(A_Stammdaten!$B$12,$L$4:$R$2504,ROW(B2199)-3,FALSE),0)</f>
        <v>0</v>
      </c>
      <c r="L2199" s="109">
        <f t="shared" si="238"/>
        <v>0</v>
      </c>
      <c r="M2199" s="109">
        <f t="shared" si="239"/>
        <v>0</v>
      </c>
      <c r="N2199" s="109">
        <f t="shared" si="240"/>
        <v>0</v>
      </c>
      <c r="O2199" s="109">
        <f t="shared" si="241"/>
        <v>0</v>
      </c>
      <c r="P2199" s="109">
        <f t="shared" si="242"/>
        <v>0</v>
      </c>
      <c r="Q2199" s="109">
        <f t="shared" si="243"/>
        <v>0</v>
      </c>
      <c r="R2199" s="109">
        <f t="shared" si="244"/>
        <v>0</v>
      </c>
      <c r="S2199" s="425"/>
    </row>
    <row r="2200" spans="1:19" x14ac:dyDescent="0.3">
      <c r="A2200" s="421"/>
      <c r="B2200" s="424"/>
      <c r="C2200" s="421"/>
      <c r="D2200" s="421"/>
      <c r="E2200" s="421"/>
      <c r="F2200" s="421"/>
      <c r="G2200" s="421"/>
      <c r="H2200" s="421"/>
      <c r="I2200" s="220">
        <f>IF(B2200&gt;A_Stammdaten!$B$12,0,SUM(C2200,D2200,F2200,G2200)-SUM(E2200,H2200))</f>
        <v>0</v>
      </c>
      <c r="J2200" s="109">
        <f>IF(B2200&gt;2020,HLOOKUP(A_Stammdaten!$B$12,$L$4:$R$2504,ROW(B2200)-3,FALSE)+IF(OR(B2200=0,A_Stammdaten!$B$12&lt;B2200),0,I2200*1/20),0)</f>
        <v>0</v>
      </c>
      <c r="K2200" s="109">
        <f>IF(B2200&gt;2020,HLOOKUP(A_Stammdaten!$B$12,$L$4:$R$2504,ROW(B2200)-3,FALSE),0)</f>
        <v>0</v>
      </c>
      <c r="L2200" s="109">
        <f t="shared" si="238"/>
        <v>0</v>
      </c>
      <c r="M2200" s="109">
        <f t="shared" si="239"/>
        <v>0</v>
      </c>
      <c r="N2200" s="109">
        <f t="shared" si="240"/>
        <v>0</v>
      </c>
      <c r="O2200" s="109">
        <f t="shared" si="241"/>
        <v>0</v>
      </c>
      <c r="P2200" s="109">
        <f t="shared" si="242"/>
        <v>0</v>
      </c>
      <c r="Q2200" s="109">
        <f t="shared" si="243"/>
        <v>0</v>
      </c>
      <c r="R2200" s="109">
        <f t="shared" si="244"/>
        <v>0</v>
      </c>
      <c r="S2200" s="425"/>
    </row>
    <row r="2201" spans="1:19" x14ac:dyDescent="0.3">
      <c r="A2201" s="421"/>
      <c r="B2201" s="424"/>
      <c r="C2201" s="421"/>
      <c r="D2201" s="421"/>
      <c r="E2201" s="421"/>
      <c r="F2201" s="421"/>
      <c r="G2201" s="421"/>
      <c r="H2201" s="421"/>
      <c r="I2201" s="220">
        <f>IF(B2201&gt;A_Stammdaten!$B$12,0,SUM(C2201,D2201,F2201,G2201)-SUM(E2201,H2201))</f>
        <v>0</v>
      </c>
      <c r="J2201" s="109">
        <f>IF(B2201&gt;2020,HLOOKUP(A_Stammdaten!$B$12,$L$4:$R$2504,ROW(B2201)-3,FALSE)+IF(OR(B2201=0,A_Stammdaten!$B$12&lt;B2201),0,I2201*1/20),0)</f>
        <v>0</v>
      </c>
      <c r="K2201" s="109">
        <f>IF(B2201&gt;2020,HLOOKUP(A_Stammdaten!$B$12,$L$4:$R$2504,ROW(B2201)-3,FALSE),0)</f>
        <v>0</v>
      </c>
      <c r="L2201" s="109">
        <f t="shared" si="238"/>
        <v>0</v>
      </c>
      <c r="M2201" s="109">
        <f t="shared" si="239"/>
        <v>0</v>
      </c>
      <c r="N2201" s="109">
        <f t="shared" si="240"/>
        <v>0</v>
      </c>
      <c r="O2201" s="109">
        <f t="shared" si="241"/>
        <v>0</v>
      </c>
      <c r="P2201" s="109">
        <f t="shared" si="242"/>
        <v>0</v>
      </c>
      <c r="Q2201" s="109">
        <f t="shared" si="243"/>
        <v>0</v>
      </c>
      <c r="R2201" s="109">
        <f t="shared" si="244"/>
        <v>0</v>
      </c>
      <c r="S2201" s="425"/>
    </row>
    <row r="2202" spans="1:19" x14ac:dyDescent="0.3">
      <c r="A2202" s="421"/>
      <c r="B2202" s="424"/>
      <c r="C2202" s="421"/>
      <c r="D2202" s="421"/>
      <c r="E2202" s="421"/>
      <c r="F2202" s="421"/>
      <c r="G2202" s="421"/>
      <c r="H2202" s="421"/>
      <c r="I2202" s="220">
        <f>IF(B2202&gt;A_Stammdaten!$B$12,0,SUM(C2202,D2202,F2202,G2202)-SUM(E2202,H2202))</f>
        <v>0</v>
      </c>
      <c r="J2202" s="109">
        <f>IF(B2202&gt;2020,HLOOKUP(A_Stammdaten!$B$12,$L$4:$R$2504,ROW(B2202)-3,FALSE)+IF(OR(B2202=0,A_Stammdaten!$B$12&lt;B2202),0,I2202*1/20),0)</f>
        <v>0</v>
      </c>
      <c r="K2202" s="109">
        <f>IF(B2202&gt;2020,HLOOKUP(A_Stammdaten!$B$12,$L$4:$R$2504,ROW(B2202)-3,FALSE),0)</f>
        <v>0</v>
      </c>
      <c r="L2202" s="109">
        <f t="shared" si="238"/>
        <v>0</v>
      </c>
      <c r="M2202" s="109">
        <f t="shared" si="239"/>
        <v>0</v>
      </c>
      <c r="N2202" s="109">
        <f t="shared" si="240"/>
        <v>0</v>
      </c>
      <c r="O2202" s="109">
        <f t="shared" si="241"/>
        <v>0</v>
      </c>
      <c r="P2202" s="109">
        <f t="shared" si="242"/>
        <v>0</v>
      </c>
      <c r="Q2202" s="109">
        <f t="shared" si="243"/>
        <v>0</v>
      </c>
      <c r="R2202" s="109">
        <f t="shared" si="244"/>
        <v>0</v>
      </c>
      <c r="S2202" s="425"/>
    </row>
    <row r="2203" spans="1:19" x14ac:dyDescent="0.3">
      <c r="A2203" s="421"/>
      <c r="B2203" s="424"/>
      <c r="C2203" s="421"/>
      <c r="D2203" s="421"/>
      <c r="E2203" s="421"/>
      <c r="F2203" s="421"/>
      <c r="G2203" s="421"/>
      <c r="H2203" s="421"/>
      <c r="I2203" s="220">
        <f>IF(B2203&gt;A_Stammdaten!$B$12,0,SUM(C2203,D2203,F2203,G2203)-SUM(E2203,H2203))</f>
        <v>0</v>
      </c>
      <c r="J2203" s="109">
        <f>IF(B2203&gt;2020,HLOOKUP(A_Stammdaten!$B$12,$L$4:$R$2504,ROW(B2203)-3,FALSE)+IF(OR(B2203=0,A_Stammdaten!$B$12&lt;B2203),0,I2203*1/20),0)</f>
        <v>0</v>
      </c>
      <c r="K2203" s="109">
        <f>IF(B2203&gt;2020,HLOOKUP(A_Stammdaten!$B$12,$L$4:$R$2504,ROW(B2203)-3,FALSE),0)</f>
        <v>0</v>
      </c>
      <c r="L2203" s="109">
        <f t="shared" si="238"/>
        <v>0</v>
      </c>
      <c r="M2203" s="109">
        <f t="shared" si="239"/>
        <v>0</v>
      </c>
      <c r="N2203" s="109">
        <f t="shared" si="240"/>
        <v>0</v>
      </c>
      <c r="O2203" s="109">
        <f t="shared" si="241"/>
        <v>0</v>
      </c>
      <c r="P2203" s="109">
        <f t="shared" si="242"/>
        <v>0</v>
      </c>
      <c r="Q2203" s="109">
        <f t="shared" si="243"/>
        <v>0</v>
      </c>
      <c r="R2203" s="109">
        <f t="shared" si="244"/>
        <v>0</v>
      </c>
      <c r="S2203" s="425"/>
    </row>
    <row r="2204" spans="1:19" x14ac:dyDescent="0.3">
      <c r="A2204" s="421"/>
      <c r="B2204" s="424"/>
      <c r="C2204" s="421"/>
      <c r="D2204" s="421"/>
      <c r="E2204" s="421"/>
      <c r="F2204" s="421"/>
      <c r="G2204" s="421"/>
      <c r="H2204" s="421"/>
      <c r="I2204" s="220">
        <f>IF(B2204&gt;A_Stammdaten!$B$12,0,SUM(C2204,D2204,F2204,G2204)-SUM(E2204,H2204))</f>
        <v>0</v>
      </c>
      <c r="J2204" s="109">
        <f>IF(B2204&gt;2020,HLOOKUP(A_Stammdaten!$B$12,$L$4:$R$2504,ROW(B2204)-3,FALSE)+IF(OR(B2204=0,A_Stammdaten!$B$12&lt;B2204),0,I2204*1/20),0)</f>
        <v>0</v>
      </c>
      <c r="K2204" s="109">
        <f>IF(B2204&gt;2020,HLOOKUP(A_Stammdaten!$B$12,$L$4:$R$2504,ROW(B2204)-3,FALSE),0)</f>
        <v>0</v>
      </c>
      <c r="L2204" s="109">
        <f t="shared" si="238"/>
        <v>0</v>
      </c>
      <c r="M2204" s="109">
        <f t="shared" si="239"/>
        <v>0</v>
      </c>
      <c r="N2204" s="109">
        <f t="shared" si="240"/>
        <v>0</v>
      </c>
      <c r="O2204" s="109">
        <f t="shared" si="241"/>
        <v>0</v>
      </c>
      <c r="P2204" s="109">
        <f t="shared" si="242"/>
        <v>0</v>
      </c>
      <c r="Q2204" s="109">
        <f t="shared" si="243"/>
        <v>0</v>
      </c>
      <c r="R2204" s="109">
        <f t="shared" si="244"/>
        <v>0</v>
      </c>
      <c r="S2204" s="425"/>
    </row>
    <row r="2205" spans="1:19" x14ac:dyDescent="0.3">
      <c r="A2205" s="421"/>
      <c r="B2205" s="424"/>
      <c r="C2205" s="421"/>
      <c r="D2205" s="421"/>
      <c r="E2205" s="421"/>
      <c r="F2205" s="421"/>
      <c r="G2205" s="421"/>
      <c r="H2205" s="421"/>
      <c r="I2205" s="220">
        <f>IF(B2205&gt;A_Stammdaten!$B$12,0,SUM(C2205,D2205,F2205,G2205)-SUM(E2205,H2205))</f>
        <v>0</v>
      </c>
      <c r="J2205" s="109">
        <f>IF(B2205&gt;2020,HLOOKUP(A_Stammdaten!$B$12,$L$4:$R$2504,ROW(B2205)-3,FALSE)+IF(OR(B2205=0,A_Stammdaten!$B$12&lt;B2205),0,I2205*1/20),0)</f>
        <v>0</v>
      </c>
      <c r="K2205" s="109">
        <f>IF(B2205&gt;2020,HLOOKUP(A_Stammdaten!$B$12,$L$4:$R$2504,ROW(B2205)-3,FALSE),0)</f>
        <v>0</v>
      </c>
      <c r="L2205" s="109">
        <f t="shared" si="238"/>
        <v>0</v>
      </c>
      <c r="M2205" s="109">
        <f t="shared" si="239"/>
        <v>0</v>
      </c>
      <c r="N2205" s="109">
        <f t="shared" si="240"/>
        <v>0</v>
      </c>
      <c r="O2205" s="109">
        <f t="shared" si="241"/>
        <v>0</v>
      </c>
      <c r="P2205" s="109">
        <f t="shared" si="242"/>
        <v>0</v>
      </c>
      <c r="Q2205" s="109">
        <f t="shared" si="243"/>
        <v>0</v>
      </c>
      <c r="R2205" s="109">
        <f t="shared" si="244"/>
        <v>0</v>
      </c>
      <c r="S2205" s="425"/>
    </row>
    <row r="2206" spans="1:19" x14ac:dyDescent="0.3">
      <c r="A2206" s="421"/>
      <c r="B2206" s="424"/>
      <c r="C2206" s="421"/>
      <c r="D2206" s="421"/>
      <c r="E2206" s="421"/>
      <c r="F2206" s="421"/>
      <c r="G2206" s="421"/>
      <c r="H2206" s="421"/>
      <c r="I2206" s="220">
        <f>IF(B2206&gt;A_Stammdaten!$B$12,0,SUM(C2206,D2206,F2206,G2206)-SUM(E2206,H2206))</f>
        <v>0</v>
      </c>
      <c r="J2206" s="109">
        <f>IF(B2206&gt;2020,HLOOKUP(A_Stammdaten!$B$12,$L$4:$R$2504,ROW(B2206)-3,FALSE)+IF(OR(B2206=0,A_Stammdaten!$B$12&lt;B2206),0,I2206*1/20),0)</f>
        <v>0</v>
      </c>
      <c r="K2206" s="109">
        <f>IF(B2206&gt;2020,HLOOKUP(A_Stammdaten!$B$12,$L$4:$R$2504,ROW(B2206)-3,FALSE),0)</f>
        <v>0</v>
      </c>
      <c r="L2206" s="109">
        <f t="shared" si="238"/>
        <v>0</v>
      </c>
      <c r="M2206" s="109">
        <f t="shared" si="239"/>
        <v>0</v>
      </c>
      <c r="N2206" s="109">
        <f t="shared" si="240"/>
        <v>0</v>
      </c>
      <c r="O2206" s="109">
        <f t="shared" si="241"/>
        <v>0</v>
      </c>
      <c r="P2206" s="109">
        <f t="shared" si="242"/>
        <v>0</v>
      </c>
      <c r="Q2206" s="109">
        <f t="shared" si="243"/>
        <v>0</v>
      </c>
      <c r="R2206" s="109">
        <f t="shared" si="244"/>
        <v>0</v>
      </c>
      <c r="S2206" s="425"/>
    </row>
    <row r="2207" spans="1:19" x14ac:dyDescent="0.3">
      <c r="A2207" s="421"/>
      <c r="B2207" s="424"/>
      <c r="C2207" s="421"/>
      <c r="D2207" s="421"/>
      <c r="E2207" s="421"/>
      <c r="F2207" s="421"/>
      <c r="G2207" s="421"/>
      <c r="H2207" s="421"/>
      <c r="I2207" s="220">
        <f>IF(B2207&gt;A_Stammdaten!$B$12,0,SUM(C2207,D2207,F2207,G2207)-SUM(E2207,H2207))</f>
        <v>0</v>
      </c>
      <c r="J2207" s="109">
        <f>IF(B2207&gt;2020,HLOOKUP(A_Stammdaten!$B$12,$L$4:$R$2504,ROW(B2207)-3,FALSE)+IF(OR(B2207=0,A_Stammdaten!$B$12&lt;B2207),0,I2207*1/20),0)</f>
        <v>0</v>
      </c>
      <c r="K2207" s="109">
        <f>IF(B2207&gt;2020,HLOOKUP(A_Stammdaten!$B$12,$L$4:$R$2504,ROW(B2207)-3,FALSE),0)</f>
        <v>0</v>
      </c>
      <c r="L2207" s="109">
        <f t="shared" si="238"/>
        <v>0</v>
      </c>
      <c r="M2207" s="109">
        <f t="shared" si="239"/>
        <v>0</v>
      </c>
      <c r="N2207" s="109">
        <f t="shared" si="240"/>
        <v>0</v>
      </c>
      <c r="O2207" s="109">
        <f t="shared" si="241"/>
        <v>0</v>
      </c>
      <c r="P2207" s="109">
        <f t="shared" si="242"/>
        <v>0</v>
      </c>
      <c r="Q2207" s="109">
        <f t="shared" si="243"/>
        <v>0</v>
      </c>
      <c r="R2207" s="109">
        <f t="shared" si="244"/>
        <v>0</v>
      </c>
      <c r="S2207" s="425"/>
    </row>
    <row r="2208" spans="1:19" x14ac:dyDescent="0.3">
      <c r="A2208" s="421"/>
      <c r="B2208" s="424"/>
      <c r="C2208" s="421"/>
      <c r="D2208" s="421"/>
      <c r="E2208" s="421"/>
      <c r="F2208" s="421"/>
      <c r="G2208" s="421"/>
      <c r="H2208" s="421"/>
      <c r="I2208" s="220">
        <f>IF(B2208&gt;A_Stammdaten!$B$12,0,SUM(C2208,D2208,F2208,G2208)-SUM(E2208,H2208))</f>
        <v>0</v>
      </c>
      <c r="J2208" s="109">
        <f>IF(B2208&gt;2020,HLOOKUP(A_Stammdaten!$B$12,$L$4:$R$2504,ROW(B2208)-3,FALSE)+IF(OR(B2208=0,A_Stammdaten!$B$12&lt;B2208),0,I2208*1/20),0)</f>
        <v>0</v>
      </c>
      <c r="K2208" s="109">
        <f>IF(B2208&gt;2020,HLOOKUP(A_Stammdaten!$B$12,$L$4:$R$2504,ROW(B2208)-3,FALSE),0)</f>
        <v>0</v>
      </c>
      <c r="L2208" s="109">
        <f t="shared" si="238"/>
        <v>0</v>
      </c>
      <c r="M2208" s="109">
        <f t="shared" si="239"/>
        <v>0</v>
      </c>
      <c r="N2208" s="109">
        <f t="shared" si="240"/>
        <v>0</v>
      </c>
      <c r="O2208" s="109">
        <f t="shared" si="241"/>
        <v>0</v>
      </c>
      <c r="P2208" s="109">
        <f t="shared" si="242"/>
        <v>0</v>
      </c>
      <c r="Q2208" s="109">
        <f t="shared" si="243"/>
        <v>0</v>
      </c>
      <c r="R2208" s="109">
        <f t="shared" si="244"/>
        <v>0</v>
      </c>
      <c r="S2208" s="425"/>
    </row>
    <row r="2209" spans="1:19" x14ac:dyDescent="0.3">
      <c r="A2209" s="421"/>
      <c r="B2209" s="424"/>
      <c r="C2209" s="421"/>
      <c r="D2209" s="421"/>
      <c r="E2209" s="421"/>
      <c r="F2209" s="421"/>
      <c r="G2209" s="421"/>
      <c r="H2209" s="421"/>
      <c r="I2209" s="220">
        <f>IF(B2209&gt;A_Stammdaten!$B$12,0,SUM(C2209,D2209,F2209,G2209)-SUM(E2209,H2209))</f>
        <v>0</v>
      </c>
      <c r="J2209" s="109">
        <f>IF(B2209&gt;2020,HLOOKUP(A_Stammdaten!$B$12,$L$4:$R$2504,ROW(B2209)-3,FALSE)+IF(OR(B2209=0,A_Stammdaten!$B$12&lt;B2209),0,I2209*1/20),0)</f>
        <v>0</v>
      </c>
      <c r="K2209" s="109">
        <f>IF(B2209&gt;2020,HLOOKUP(A_Stammdaten!$B$12,$L$4:$R$2504,ROW(B2209)-3,FALSE),0)</f>
        <v>0</v>
      </c>
      <c r="L2209" s="109">
        <f t="shared" si="238"/>
        <v>0</v>
      </c>
      <c r="M2209" s="109">
        <f t="shared" si="239"/>
        <v>0</v>
      </c>
      <c r="N2209" s="109">
        <f t="shared" si="240"/>
        <v>0</v>
      </c>
      <c r="O2209" s="109">
        <f t="shared" si="241"/>
        <v>0</v>
      </c>
      <c r="P2209" s="109">
        <f t="shared" si="242"/>
        <v>0</v>
      </c>
      <c r="Q2209" s="109">
        <f t="shared" si="243"/>
        <v>0</v>
      </c>
      <c r="R2209" s="109">
        <f t="shared" si="244"/>
        <v>0</v>
      </c>
      <c r="S2209" s="425"/>
    </row>
    <row r="2210" spans="1:19" x14ac:dyDescent="0.3">
      <c r="A2210" s="421"/>
      <c r="B2210" s="424"/>
      <c r="C2210" s="421"/>
      <c r="D2210" s="421"/>
      <c r="E2210" s="421"/>
      <c r="F2210" s="421"/>
      <c r="G2210" s="421"/>
      <c r="H2210" s="421"/>
      <c r="I2210" s="220">
        <f>IF(B2210&gt;A_Stammdaten!$B$12,0,SUM(C2210,D2210,F2210,G2210)-SUM(E2210,H2210))</f>
        <v>0</v>
      </c>
      <c r="J2210" s="109">
        <f>IF(B2210&gt;2020,HLOOKUP(A_Stammdaten!$B$12,$L$4:$R$2504,ROW(B2210)-3,FALSE)+IF(OR(B2210=0,A_Stammdaten!$B$12&lt;B2210),0,I2210*1/20),0)</f>
        <v>0</v>
      </c>
      <c r="K2210" s="109">
        <f>IF(B2210&gt;2020,HLOOKUP(A_Stammdaten!$B$12,$L$4:$R$2504,ROW(B2210)-3,FALSE),0)</f>
        <v>0</v>
      </c>
      <c r="L2210" s="109">
        <f t="shared" si="238"/>
        <v>0</v>
      </c>
      <c r="M2210" s="109">
        <f t="shared" si="239"/>
        <v>0</v>
      </c>
      <c r="N2210" s="109">
        <f t="shared" si="240"/>
        <v>0</v>
      </c>
      <c r="O2210" s="109">
        <f t="shared" si="241"/>
        <v>0</v>
      </c>
      <c r="P2210" s="109">
        <f t="shared" si="242"/>
        <v>0</v>
      </c>
      <c r="Q2210" s="109">
        <f t="shared" si="243"/>
        <v>0</v>
      </c>
      <c r="R2210" s="109">
        <f t="shared" si="244"/>
        <v>0</v>
      </c>
      <c r="S2210" s="425"/>
    </row>
    <row r="2211" spans="1:19" x14ac:dyDescent="0.3">
      <c r="A2211" s="421"/>
      <c r="B2211" s="424"/>
      <c r="C2211" s="421"/>
      <c r="D2211" s="421"/>
      <c r="E2211" s="421"/>
      <c r="F2211" s="421"/>
      <c r="G2211" s="421"/>
      <c r="H2211" s="421"/>
      <c r="I2211" s="220">
        <f>IF(B2211&gt;A_Stammdaten!$B$12,0,SUM(C2211,D2211,F2211,G2211)-SUM(E2211,H2211))</f>
        <v>0</v>
      </c>
      <c r="J2211" s="109">
        <f>IF(B2211&gt;2020,HLOOKUP(A_Stammdaten!$B$12,$L$4:$R$2504,ROW(B2211)-3,FALSE)+IF(OR(B2211=0,A_Stammdaten!$B$12&lt;B2211),0,I2211*1/20),0)</f>
        <v>0</v>
      </c>
      <c r="K2211" s="109">
        <f>IF(B2211&gt;2020,HLOOKUP(A_Stammdaten!$B$12,$L$4:$R$2504,ROW(B2211)-3,FALSE),0)</f>
        <v>0</v>
      </c>
      <c r="L2211" s="109">
        <f t="shared" si="238"/>
        <v>0</v>
      </c>
      <c r="M2211" s="109">
        <f t="shared" si="239"/>
        <v>0</v>
      </c>
      <c r="N2211" s="109">
        <f t="shared" si="240"/>
        <v>0</v>
      </c>
      <c r="O2211" s="109">
        <f t="shared" si="241"/>
        <v>0</v>
      </c>
      <c r="P2211" s="109">
        <f t="shared" si="242"/>
        <v>0</v>
      </c>
      <c r="Q2211" s="109">
        <f t="shared" si="243"/>
        <v>0</v>
      </c>
      <c r="R2211" s="109">
        <f t="shared" si="244"/>
        <v>0</v>
      </c>
      <c r="S2211" s="425"/>
    </row>
    <row r="2212" spans="1:19" x14ac:dyDescent="0.3">
      <c r="A2212" s="421"/>
      <c r="B2212" s="424"/>
      <c r="C2212" s="421"/>
      <c r="D2212" s="421"/>
      <c r="E2212" s="421"/>
      <c r="F2212" s="421"/>
      <c r="G2212" s="421"/>
      <c r="H2212" s="421"/>
      <c r="I2212" s="220">
        <f>IF(B2212&gt;A_Stammdaten!$B$12,0,SUM(C2212,D2212,F2212,G2212)-SUM(E2212,H2212))</f>
        <v>0</v>
      </c>
      <c r="J2212" s="109">
        <f>IF(B2212&gt;2020,HLOOKUP(A_Stammdaten!$B$12,$L$4:$R$2504,ROW(B2212)-3,FALSE)+IF(OR(B2212=0,A_Stammdaten!$B$12&lt;B2212),0,I2212*1/20),0)</f>
        <v>0</v>
      </c>
      <c r="K2212" s="109">
        <f>IF(B2212&gt;2020,HLOOKUP(A_Stammdaten!$B$12,$L$4:$R$2504,ROW(B2212)-3,FALSE),0)</f>
        <v>0</v>
      </c>
      <c r="L2212" s="109">
        <f t="shared" si="238"/>
        <v>0</v>
      </c>
      <c r="M2212" s="109">
        <f t="shared" si="239"/>
        <v>0</v>
      </c>
      <c r="N2212" s="109">
        <f t="shared" si="240"/>
        <v>0</v>
      </c>
      <c r="O2212" s="109">
        <f t="shared" si="241"/>
        <v>0</v>
      </c>
      <c r="P2212" s="109">
        <f t="shared" si="242"/>
        <v>0</v>
      </c>
      <c r="Q2212" s="109">
        <f t="shared" si="243"/>
        <v>0</v>
      </c>
      <c r="R2212" s="109">
        <f t="shared" si="244"/>
        <v>0</v>
      </c>
      <c r="S2212" s="425"/>
    </row>
    <row r="2213" spans="1:19" x14ac:dyDescent="0.3">
      <c r="A2213" s="421"/>
      <c r="B2213" s="424"/>
      <c r="C2213" s="421"/>
      <c r="D2213" s="421"/>
      <c r="E2213" s="421"/>
      <c r="F2213" s="421"/>
      <c r="G2213" s="421"/>
      <c r="H2213" s="421"/>
      <c r="I2213" s="220">
        <f>IF(B2213&gt;A_Stammdaten!$B$12,0,SUM(C2213,D2213,F2213,G2213)-SUM(E2213,H2213))</f>
        <v>0</v>
      </c>
      <c r="J2213" s="109">
        <f>IF(B2213&gt;2020,HLOOKUP(A_Stammdaten!$B$12,$L$4:$R$2504,ROW(B2213)-3,FALSE)+IF(OR(B2213=0,A_Stammdaten!$B$12&lt;B2213),0,I2213*1/20),0)</f>
        <v>0</v>
      </c>
      <c r="K2213" s="109">
        <f>IF(B2213&gt;2020,HLOOKUP(A_Stammdaten!$B$12,$L$4:$R$2504,ROW(B2213)-3,FALSE),0)</f>
        <v>0</v>
      </c>
      <c r="L2213" s="109">
        <f t="shared" si="238"/>
        <v>0</v>
      </c>
      <c r="M2213" s="109">
        <f t="shared" si="239"/>
        <v>0</v>
      </c>
      <c r="N2213" s="109">
        <f t="shared" si="240"/>
        <v>0</v>
      </c>
      <c r="O2213" s="109">
        <f t="shared" si="241"/>
        <v>0</v>
      </c>
      <c r="P2213" s="109">
        <f t="shared" si="242"/>
        <v>0</v>
      </c>
      <c r="Q2213" s="109">
        <f t="shared" si="243"/>
        <v>0</v>
      </c>
      <c r="R2213" s="109">
        <f t="shared" si="244"/>
        <v>0</v>
      </c>
      <c r="S2213" s="425"/>
    </row>
    <row r="2214" spans="1:19" x14ac:dyDescent="0.3">
      <c r="A2214" s="421"/>
      <c r="B2214" s="424"/>
      <c r="C2214" s="421"/>
      <c r="D2214" s="421"/>
      <c r="E2214" s="421"/>
      <c r="F2214" s="421"/>
      <c r="G2214" s="421"/>
      <c r="H2214" s="421"/>
      <c r="I2214" s="220">
        <f>IF(B2214&gt;A_Stammdaten!$B$12,0,SUM(C2214,D2214,F2214,G2214)-SUM(E2214,H2214))</f>
        <v>0</v>
      </c>
      <c r="J2214" s="109">
        <f>IF(B2214&gt;2020,HLOOKUP(A_Stammdaten!$B$12,$L$4:$R$2504,ROW(B2214)-3,FALSE)+IF(OR(B2214=0,A_Stammdaten!$B$12&lt;B2214),0,I2214*1/20),0)</f>
        <v>0</v>
      </c>
      <c r="K2214" s="109">
        <f>IF(B2214&gt;2020,HLOOKUP(A_Stammdaten!$B$12,$L$4:$R$2504,ROW(B2214)-3,FALSE),0)</f>
        <v>0</v>
      </c>
      <c r="L2214" s="109">
        <f t="shared" si="238"/>
        <v>0</v>
      </c>
      <c r="M2214" s="109">
        <f t="shared" si="239"/>
        <v>0</v>
      </c>
      <c r="N2214" s="109">
        <f t="shared" si="240"/>
        <v>0</v>
      </c>
      <c r="O2214" s="109">
        <f t="shared" si="241"/>
        <v>0</v>
      </c>
      <c r="P2214" s="109">
        <f t="shared" si="242"/>
        <v>0</v>
      </c>
      <c r="Q2214" s="109">
        <f t="shared" si="243"/>
        <v>0</v>
      </c>
      <c r="R2214" s="109">
        <f t="shared" si="244"/>
        <v>0</v>
      </c>
      <c r="S2214" s="425"/>
    </row>
    <row r="2215" spans="1:19" x14ac:dyDescent="0.3">
      <c r="A2215" s="421"/>
      <c r="B2215" s="424"/>
      <c r="C2215" s="421"/>
      <c r="D2215" s="421"/>
      <c r="E2215" s="421"/>
      <c r="F2215" s="421"/>
      <c r="G2215" s="421"/>
      <c r="H2215" s="421"/>
      <c r="I2215" s="220">
        <f>IF(B2215&gt;A_Stammdaten!$B$12,0,SUM(C2215,D2215,F2215,G2215)-SUM(E2215,H2215))</f>
        <v>0</v>
      </c>
      <c r="J2215" s="109">
        <f>IF(B2215&gt;2020,HLOOKUP(A_Stammdaten!$B$12,$L$4:$R$2504,ROW(B2215)-3,FALSE)+IF(OR(B2215=0,A_Stammdaten!$B$12&lt;B2215),0,I2215*1/20),0)</f>
        <v>0</v>
      </c>
      <c r="K2215" s="109">
        <f>IF(B2215&gt;2020,HLOOKUP(A_Stammdaten!$B$12,$L$4:$R$2504,ROW(B2215)-3,FALSE),0)</f>
        <v>0</v>
      </c>
      <c r="L2215" s="109">
        <f t="shared" si="238"/>
        <v>0</v>
      </c>
      <c r="M2215" s="109">
        <f t="shared" si="239"/>
        <v>0</v>
      </c>
      <c r="N2215" s="109">
        <f t="shared" si="240"/>
        <v>0</v>
      </c>
      <c r="O2215" s="109">
        <f t="shared" si="241"/>
        <v>0</v>
      </c>
      <c r="P2215" s="109">
        <f t="shared" si="242"/>
        <v>0</v>
      </c>
      <c r="Q2215" s="109">
        <f t="shared" si="243"/>
        <v>0</v>
      </c>
      <c r="R2215" s="109">
        <f t="shared" si="244"/>
        <v>0</v>
      </c>
      <c r="S2215" s="425"/>
    </row>
    <row r="2216" spans="1:19" x14ac:dyDescent="0.3">
      <c r="A2216" s="421"/>
      <c r="B2216" s="424"/>
      <c r="C2216" s="421"/>
      <c r="D2216" s="421"/>
      <c r="E2216" s="421"/>
      <c r="F2216" s="421"/>
      <c r="G2216" s="421"/>
      <c r="H2216" s="421"/>
      <c r="I2216" s="220">
        <f>IF(B2216&gt;A_Stammdaten!$B$12,0,SUM(C2216,D2216,F2216,G2216)-SUM(E2216,H2216))</f>
        <v>0</v>
      </c>
      <c r="J2216" s="109">
        <f>IF(B2216&gt;2020,HLOOKUP(A_Stammdaten!$B$12,$L$4:$R$2504,ROW(B2216)-3,FALSE)+IF(OR(B2216=0,A_Stammdaten!$B$12&lt;B2216),0,I2216*1/20),0)</f>
        <v>0</v>
      </c>
      <c r="K2216" s="109">
        <f>IF(B2216&gt;2020,HLOOKUP(A_Stammdaten!$B$12,$L$4:$R$2504,ROW(B2216)-3,FALSE),0)</f>
        <v>0</v>
      </c>
      <c r="L2216" s="109">
        <f t="shared" si="238"/>
        <v>0</v>
      </c>
      <c r="M2216" s="109">
        <f t="shared" si="239"/>
        <v>0</v>
      </c>
      <c r="N2216" s="109">
        <f t="shared" si="240"/>
        <v>0</v>
      </c>
      <c r="O2216" s="109">
        <f t="shared" si="241"/>
        <v>0</v>
      </c>
      <c r="P2216" s="109">
        <f t="shared" si="242"/>
        <v>0</v>
      </c>
      <c r="Q2216" s="109">
        <f t="shared" si="243"/>
        <v>0</v>
      </c>
      <c r="R2216" s="109">
        <f t="shared" si="244"/>
        <v>0</v>
      </c>
      <c r="S2216" s="425"/>
    </row>
    <row r="2217" spans="1:19" x14ac:dyDescent="0.3">
      <c r="A2217" s="421"/>
      <c r="B2217" s="424"/>
      <c r="C2217" s="421"/>
      <c r="D2217" s="421"/>
      <c r="E2217" s="421"/>
      <c r="F2217" s="421"/>
      <c r="G2217" s="421"/>
      <c r="H2217" s="421"/>
      <c r="I2217" s="220">
        <f>IF(B2217&gt;A_Stammdaten!$B$12,0,SUM(C2217,D2217,F2217,G2217)-SUM(E2217,H2217))</f>
        <v>0</v>
      </c>
      <c r="J2217" s="109">
        <f>IF(B2217&gt;2020,HLOOKUP(A_Stammdaten!$B$12,$L$4:$R$2504,ROW(B2217)-3,FALSE)+IF(OR(B2217=0,A_Stammdaten!$B$12&lt;B2217),0,I2217*1/20),0)</f>
        <v>0</v>
      </c>
      <c r="K2217" s="109">
        <f>IF(B2217&gt;2020,HLOOKUP(A_Stammdaten!$B$12,$L$4:$R$2504,ROW(B2217)-3,FALSE),0)</f>
        <v>0</v>
      </c>
      <c r="L2217" s="109">
        <f t="shared" si="238"/>
        <v>0</v>
      </c>
      <c r="M2217" s="109">
        <f t="shared" si="239"/>
        <v>0</v>
      </c>
      <c r="N2217" s="109">
        <f t="shared" si="240"/>
        <v>0</v>
      </c>
      <c r="O2217" s="109">
        <f t="shared" si="241"/>
        <v>0</v>
      </c>
      <c r="P2217" s="109">
        <f t="shared" si="242"/>
        <v>0</v>
      </c>
      <c r="Q2217" s="109">
        <f t="shared" si="243"/>
        <v>0</v>
      </c>
      <c r="R2217" s="109">
        <f t="shared" si="244"/>
        <v>0</v>
      </c>
      <c r="S2217" s="425"/>
    </row>
    <row r="2218" spans="1:19" x14ac:dyDescent="0.3">
      <c r="A2218" s="421"/>
      <c r="B2218" s="424"/>
      <c r="C2218" s="421"/>
      <c r="D2218" s="421"/>
      <c r="E2218" s="421"/>
      <c r="F2218" s="421"/>
      <c r="G2218" s="421"/>
      <c r="H2218" s="421"/>
      <c r="I2218" s="220">
        <f>IF(B2218&gt;A_Stammdaten!$B$12,0,SUM(C2218,D2218,F2218,G2218)-SUM(E2218,H2218))</f>
        <v>0</v>
      </c>
      <c r="J2218" s="109">
        <f>IF(B2218&gt;2020,HLOOKUP(A_Stammdaten!$B$12,$L$4:$R$2504,ROW(B2218)-3,FALSE)+IF(OR(B2218=0,A_Stammdaten!$B$12&lt;B2218),0,I2218*1/20),0)</f>
        <v>0</v>
      </c>
      <c r="K2218" s="109">
        <f>IF(B2218&gt;2020,HLOOKUP(A_Stammdaten!$B$12,$L$4:$R$2504,ROW(B2218)-3,FALSE),0)</f>
        <v>0</v>
      </c>
      <c r="L2218" s="109">
        <f t="shared" si="238"/>
        <v>0</v>
      </c>
      <c r="M2218" s="109">
        <f t="shared" si="239"/>
        <v>0</v>
      </c>
      <c r="N2218" s="109">
        <f t="shared" si="240"/>
        <v>0</v>
      </c>
      <c r="O2218" s="109">
        <f t="shared" si="241"/>
        <v>0</v>
      </c>
      <c r="P2218" s="109">
        <f t="shared" si="242"/>
        <v>0</v>
      </c>
      <c r="Q2218" s="109">
        <f t="shared" si="243"/>
        <v>0</v>
      </c>
      <c r="R2218" s="109">
        <f t="shared" si="244"/>
        <v>0</v>
      </c>
      <c r="S2218" s="425"/>
    </row>
    <row r="2219" spans="1:19" x14ac:dyDescent="0.3">
      <c r="A2219" s="421"/>
      <c r="B2219" s="424"/>
      <c r="C2219" s="421"/>
      <c r="D2219" s="421"/>
      <c r="E2219" s="421"/>
      <c r="F2219" s="421"/>
      <c r="G2219" s="421"/>
      <c r="H2219" s="421"/>
      <c r="I2219" s="220">
        <f>IF(B2219&gt;A_Stammdaten!$B$12,0,SUM(C2219,D2219,F2219,G2219)-SUM(E2219,H2219))</f>
        <v>0</v>
      </c>
      <c r="J2219" s="109">
        <f>IF(B2219&gt;2020,HLOOKUP(A_Stammdaten!$B$12,$L$4:$R$2504,ROW(B2219)-3,FALSE)+IF(OR(B2219=0,A_Stammdaten!$B$12&lt;B2219),0,I2219*1/20),0)</f>
        <v>0</v>
      </c>
      <c r="K2219" s="109">
        <f>IF(B2219&gt;2020,HLOOKUP(A_Stammdaten!$B$12,$L$4:$R$2504,ROW(B2219)-3,FALSE),0)</f>
        <v>0</v>
      </c>
      <c r="L2219" s="109">
        <f t="shared" si="238"/>
        <v>0</v>
      </c>
      <c r="M2219" s="109">
        <f t="shared" si="239"/>
        <v>0</v>
      </c>
      <c r="N2219" s="109">
        <f t="shared" si="240"/>
        <v>0</v>
      </c>
      <c r="O2219" s="109">
        <f t="shared" si="241"/>
        <v>0</v>
      </c>
      <c r="P2219" s="109">
        <f t="shared" si="242"/>
        <v>0</v>
      </c>
      <c r="Q2219" s="109">
        <f t="shared" si="243"/>
        <v>0</v>
      </c>
      <c r="R2219" s="109">
        <f t="shared" si="244"/>
        <v>0</v>
      </c>
      <c r="S2219" s="425"/>
    </row>
    <row r="2220" spans="1:19" x14ac:dyDescent="0.3">
      <c r="A2220" s="421"/>
      <c r="B2220" s="424"/>
      <c r="C2220" s="421"/>
      <c r="D2220" s="421"/>
      <c r="E2220" s="421"/>
      <c r="F2220" s="421"/>
      <c r="G2220" s="421"/>
      <c r="H2220" s="421"/>
      <c r="I2220" s="220">
        <f>IF(B2220&gt;A_Stammdaten!$B$12,0,SUM(C2220,D2220,F2220,G2220)-SUM(E2220,H2220))</f>
        <v>0</v>
      </c>
      <c r="J2220" s="109">
        <f>IF(B2220&gt;2020,HLOOKUP(A_Stammdaten!$B$12,$L$4:$R$2504,ROW(B2220)-3,FALSE)+IF(OR(B2220=0,A_Stammdaten!$B$12&lt;B2220),0,I2220*1/20),0)</f>
        <v>0</v>
      </c>
      <c r="K2220" s="109">
        <f>IF(B2220&gt;2020,HLOOKUP(A_Stammdaten!$B$12,$L$4:$R$2504,ROW(B2220)-3,FALSE),0)</f>
        <v>0</v>
      </c>
      <c r="L2220" s="109">
        <f t="shared" si="238"/>
        <v>0</v>
      </c>
      <c r="M2220" s="109">
        <f t="shared" si="239"/>
        <v>0</v>
      </c>
      <c r="N2220" s="109">
        <f t="shared" si="240"/>
        <v>0</v>
      </c>
      <c r="O2220" s="109">
        <f t="shared" si="241"/>
        <v>0</v>
      </c>
      <c r="P2220" s="109">
        <f t="shared" si="242"/>
        <v>0</v>
      </c>
      <c r="Q2220" s="109">
        <f t="shared" si="243"/>
        <v>0</v>
      </c>
      <c r="R2220" s="109">
        <f t="shared" si="244"/>
        <v>0</v>
      </c>
      <c r="S2220" s="425"/>
    </row>
    <row r="2221" spans="1:19" x14ac:dyDescent="0.3">
      <c r="A2221" s="421"/>
      <c r="B2221" s="424"/>
      <c r="C2221" s="421"/>
      <c r="D2221" s="421"/>
      <c r="E2221" s="421"/>
      <c r="F2221" s="421"/>
      <c r="G2221" s="421"/>
      <c r="H2221" s="421"/>
      <c r="I2221" s="220">
        <f>IF(B2221&gt;A_Stammdaten!$B$12,0,SUM(C2221,D2221,F2221,G2221)-SUM(E2221,H2221))</f>
        <v>0</v>
      </c>
      <c r="J2221" s="109">
        <f>IF(B2221&gt;2020,HLOOKUP(A_Stammdaten!$B$12,$L$4:$R$2504,ROW(B2221)-3,FALSE)+IF(OR(B2221=0,A_Stammdaten!$B$12&lt;B2221),0,I2221*1/20),0)</f>
        <v>0</v>
      </c>
      <c r="K2221" s="109">
        <f>IF(B2221&gt;2020,HLOOKUP(A_Stammdaten!$B$12,$L$4:$R$2504,ROW(B2221)-3,FALSE),0)</f>
        <v>0</v>
      </c>
      <c r="L2221" s="109">
        <f t="shared" si="238"/>
        <v>0</v>
      </c>
      <c r="M2221" s="109">
        <f t="shared" si="239"/>
        <v>0</v>
      </c>
      <c r="N2221" s="109">
        <f t="shared" si="240"/>
        <v>0</v>
      </c>
      <c r="O2221" s="109">
        <f t="shared" si="241"/>
        <v>0</v>
      </c>
      <c r="P2221" s="109">
        <f t="shared" si="242"/>
        <v>0</v>
      </c>
      <c r="Q2221" s="109">
        <f t="shared" si="243"/>
        <v>0</v>
      </c>
      <c r="R2221" s="109">
        <f t="shared" si="244"/>
        <v>0</v>
      </c>
      <c r="S2221" s="425"/>
    </row>
    <row r="2222" spans="1:19" x14ac:dyDescent="0.3">
      <c r="A2222" s="421"/>
      <c r="B2222" s="424"/>
      <c r="C2222" s="421"/>
      <c r="D2222" s="421"/>
      <c r="E2222" s="421"/>
      <c r="F2222" s="421"/>
      <c r="G2222" s="421"/>
      <c r="H2222" s="421"/>
      <c r="I2222" s="220">
        <f>IF(B2222&gt;A_Stammdaten!$B$12,0,SUM(C2222,D2222,F2222,G2222)-SUM(E2222,H2222))</f>
        <v>0</v>
      </c>
      <c r="J2222" s="109">
        <f>IF(B2222&gt;2020,HLOOKUP(A_Stammdaten!$B$12,$L$4:$R$2504,ROW(B2222)-3,FALSE)+IF(OR(B2222=0,A_Stammdaten!$B$12&lt;B2222),0,I2222*1/20),0)</f>
        <v>0</v>
      </c>
      <c r="K2222" s="109">
        <f>IF(B2222&gt;2020,HLOOKUP(A_Stammdaten!$B$12,$L$4:$R$2504,ROW(B2222)-3,FALSE),0)</f>
        <v>0</v>
      </c>
      <c r="L2222" s="109">
        <f t="shared" si="238"/>
        <v>0</v>
      </c>
      <c r="M2222" s="109">
        <f t="shared" si="239"/>
        <v>0</v>
      </c>
      <c r="N2222" s="109">
        <f t="shared" si="240"/>
        <v>0</v>
      </c>
      <c r="O2222" s="109">
        <f t="shared" si="241"/>
        <v>0</v>
      </c>
      <c r="P2222" s="109">
        <f t="shared" si="242"/>
        <v>0</v>
      </c>
      <c r="Q2222" s="109">
        <f t="shared" si="243"/>
        <v>0</v>
      </c>
      <c r="R2222" s="109">
        <f t="shared" si="244"/>
        <v>0</v>
      </c>
      <c r="S2222" s="425"/>
    </row>
    <row r="2223" spans="1:19" x14ac:dyDescent="0.3">
      <c r="A2223" s="421"/>
      <c r="B2223" s="424"/>
      <c r="C2223" s="421"/>
      <c r="D2223" s="421"/>
      <c r="E2223" s="421"/>
      <c r="F2223" s="421"/>
      <c r="G2223" s="421"/>
      <c r="H2223" s="421"/>
      <c r="I2223" s="220">
        <f>IF(B2223&gt;A_Stammdaten!$B$12,0,SUM(C2223,D2223,F2223,G2223)-SUM(E2223,H2223))</f>
        <v>0</v>
      </c>
      <c r="J2223" s="109">
        <f>IF(B2223&gt;2020,HLOOKUP(A_Stammdaten!$B$12,$L$4:$R$2504,ROW(B2223)-3,FALSE)+IF(OR(B2223=0,A_Stammdaten!$B$12&lt;B2223),0,I2223*1/20),0)</f>
        <v>0</v>
      </c>
      <c r="K2223" s="109">
        <f>IF(B2223&gt;2020,HLOOKUP(A_Stammdaten!$B$12,$L$4:$R$2504,ROW(B2223)-3,FALSE),0)</f>
        <v>0</v>
      </c>
      <c r="L2223" s="109">
        <f t="shared" si="238"/>
        <v>0</v>
      </c>
      <c r="M2223" s="109">
        <f t="shared" si="239"/>
        <v>0</v>
      </c>
      <c r="N2223" s="109">
        <f t="shared" si="240"/>
        <v>0</v>
      </c>
      <c r="O2223" s="109">
        <f t="shared" si="241"/>
        <v>0</v>
      </c>
      <c r="P2223" s="109">
        <f t="shared" si="242"/>
        <v>0</v>
      </c>
      <c r="Q2223" s="109">
        <f t="shared" si="243"/>
        <v>0</v>
      </c>
      <c r="R2223" s="109">
        <f t="shared" si="244"/>
        <v>0</v>
      </c>
      <c r="S2223" s="425"/>
    </row>
    <row r="2224" spans="1:19" x14ac:dyDescent="0.3">
      <c r="A2224" s="421"/>
      <c r="B2224" s="424"/>
      <c r="C2224" s="421"/>
      <c r="D2224" s="421"/>
      <c r="E2224" s="421"/>
      <c r="F2224" s="421"/>
      <c r="G2224" s="421"/>
      <c r="H2224" s="421"/>
      <c r="I2224" s="220">
        <f>IF(B2224&gt;A_Stammdaten!$B$12,0,SUM(C2224,D2224,F2224,G2224)-SUM(E2224,H2224))</f>
        <v>0</v>
      </c>
      <c r="J2224" s="109">
        <f>IF(B2224&gt;2020,HLOOKUP(A_Stammdaten!$B$12,$L$4:$R$2504,ROW(B2224)-3,FALSE)+IF(OR(B2224=0,A_Stammdaten!$B$12&lt;B2224),0,I2224*1/20),0)</f>
        <v>0</v>
      </c>
      <c r="K2224" s="109">
        <f>IF(B2224&gt;2020,HLOOKUP(A_Stammdaten!$B$12,$L$4:$R$2504,ROW(B2224)-3,FALSE),0)</f>
        <v>0</v>
      </c>
      <c r="L2224" s="109">
        <f t="shared" si="238"/>
        <v>0</v>
      </c>
      <c r="M2224" s="109">
        <f t="shared" si="239"/>
        <v>0</v>
      </c>
      <c r="N2224" s="109">
        <f t="shared" si="240"/>
        <v>0</v>
      </c>
      <c r="O2224" s="109">
        <f t="shared" si="241"/>
        <v>0</v>
      </c>
      <c r="P2224" s="109">
        <f t="shared" si="242"/>
        <v>0</v>
      </c>
      <c r="Q2224" s="109">
        <f t="shared" si="243"/>
        <v>0</v>
      </c>
      <c r="R2224" s="109">
        <f t="shared" si="244"/>
        <v>0</v>
      </c>
      <c r="S2224" s="425"/>
    </row>
    <row r="2225" spans="1:19" x14ac:dyDescent="0.3">
      <c r="A2225" s="421"/>
      <c r="B2225" s="424"/>
      <c r="C2225" s="421"/>
      <c r="D2225" s="421"/>
      <c r="E2225" s="421"/>
      <c r="F2225" s="421"/>
      <c r="G2225" s="421"/>
      <c r="H2225" s="421"/>
      <c r="I2225" s="220">
        <f>IF(B2225&gt;A_Stammdaten!$B$12,0,SUM(C2225,D2225,F2225,G2225)-SUM(E2225,H2225))</f>
        <v>0</v>
      </c>
      <c r="J2225" s="109">
        <f>IF(B2225&gt;2020,HLOOKUP(A_Stammdaten!$B$12,$L$4:$R$2504,ROW(B2225)-3,FALSE)+IF(OR(B2225=0,A_Stammdaten!$B$12&lt;B2225),0,I2225*1/20),0)</f>
        <v>0</v>
      </c>
      <c r="K2225" s="109">
        <f>IF(B2225&gt;2020,HLOOKUP(A_Stammdaten!$B$12,$L$4:$R$2504,ROW(B2225)-3,FALSE),0)</f>
        <v>0</v>
      </c>
      <c r="L2225" s="109">
        <f t="shared" si="238"/>
        <v>0</v>
      </c>
      <c r="M2225" s="109">
        <f t="shared" si="239"/>
        <v>0</v>
      </c>
      <c r="N2225" s="109">
        <f t="shared" si="240"/>
        <v>0</v>
      </c>
      <c r="O2225" s="109">
        <f t="shared" si="241"/>
        <v>0</v>
      </c>
      <c r="P2225" s="109">
        <f t="shared" si="242"/>
        <v>0</v>
      </c>
      <c r="Q2225" s="109">
        <f t="shared" si="243"/>
        <v>0</v>
      </c>
      <c r="R2225" s="109">
        <f t="shared" si="244"/>
        <v>0</v>
      </c>
      <c r="S2225" s="425"/>
    </row>
    <row r="2226" spans="1:19" x14ac:dyDescent="0.3">
      <c r="A2226" s="421"/>
      <c r="B2226" s="424"/>
      <c r="C2226" s="421"/>
      <c r="D2226" s="421"/>
      <c r="E2226" s="421"/>
      <c r="F2226" s="421"/>
      <c r="G2226" s="421"/>
      <c r="H2226" s="421"/>
      <c r="I2226" s="220">
        <f>IF(B2226&gt;A_Stammdaten!$B$12,0,SUM(C2226,D2226,F2226,G2226)-SUM(E2226,H2226))</f>
        <v>0</v>
      </c>
      <c r="J2226" s="109">
        <f>IF(B2226&gt;2020,HLOOKUP(A_Stammdaten!$B$12,$L$4:$R$2504,ROW(B2226)-3,FALSE)+IF(OR(B2226=0,A_Stammdaten!$B$12&lt;B2226),0,I2226*1/20),0)</f>
        <v>0</v>
      </c>
      <c r="K2226" s="109">
        <f>IF(B2226&gt;2020,HLOOKUP(A_Stammdaten!$B$12,$L$4:$R$2504,ROW(B2226)-3,FALSE),0)</f>
        <v>0</v>
      </c>
      <c r="L2226" s="109">
        <f t="shared" si="238"/>
        <v>0</v>
      </c>
      <c r="M2226" s="109">
        <f t="shared" si="239"/>
        <v>0</v>
      </c>
      <c r="N2226" s="109">
        <f t="shared" si="240"/>
        <v>0</v>
      </c>
      <c r="O2226" s="109">
        <f t="shared" si="241"/>
        <v>0</v>
      </c>
      <c r="P2226" s="109">
        <f t="shared" si="242"/>
        <v>0</v>
      </c>
      <c r="Q2226" s="109">
        <f t="shared" si="243"/>
        <v>0</v>
      </c>
      <c r="R2226" s="109">
        <f t="shared" si="244"/>
        <v>0</v>
      </c>
      <c r="S2226" s="425"/>
    </row>
    <row r="2227" spans="1:19" x14ac:dyDescent="0.3">
      <c r="A2227" s="421"/>
      <c r="B2227" s="424"/>
      <c r="C2227" s="421"/>
      <c r="D2227" s="421"/>
      <c r="E2227" s="421"/>
      <c r="F2227" s="421"/>
      <c r="G2227" s="421"/>
      <c r="H2227" s="421"/>
      <c r="I2227" s="220">
        <f>IF(B2227&gt;A_Stammdaten!$B$12,0,SUM(C2227,D2227,F2227,G2227)-SUM(E2227,H2227))</f>
        <v>0</v>
      </c>
      <c r="J2227" s="109">
        <f>IF(B2227&gt;2020,HLOOKUP(A_Stammdaten!$B$12,$L$4:$R$2504,ROW(B2227)-3,FALSE)+IF(OR(B2227=0,A_Stammdaten!$B$12&lt;B2227),0,I2227*1/20),0)</f>
        <v>0</v>
      </c>
      <c r="K2227" s="109">
        <f>IF(B2227&gt;2020,HLOOKUP(A_Stammdaten!$B$12,$L$4:$R$2504,ROW(B2227)-3,FALSE),0)</f>
        <v>0</v>
      </c>
      <c r="L2227" s="109">
        <f t="shared" si="238"/>
        <v>0</v>
      </c>
      <c r="M2227" s="109">
        <f t="shared" si="239"/>
        <v>0</v>
      </c>
      <c r="N2227" s="109">
        <f t="shared" si="240"/>
        <v>0</v>
      </c>
      <c r="O2227" s="109">
        <f t="shared" si="241"/>
        <v>0</v>
      </c>
      <c r="P2227" s="109">
        <f t="shared" si="242"/>
        <v>0</v>
      </c>
      <c r="Q2227" s="109">
        <f t="shared" si="243"/>
        <v>0</v>
      </c>
      <c r="R2227" s="109">
        <f t="shared" si="244"/>
        <v>0</v>
      </c>
      <c r="S2227" s="425"/>
    </row>
    <row r="2228" spans="1:19" x14ac:dyDescent="0.3">
      <c r="A2228" s="421"/>
      <c r="B2228" s="424"/>
      <c r="C2228" s="421"/>
      <c r="D2228" s="421"/>
      <c r="E2228" s="421"/>
      <c r="F2228" s="421"/>
      <c r="G2228" s="421"/>
      <c r="H2228" s="421"/>
      <c r="I2228" s="220">
        <f>IF(B2228&gt;A_Stammdaten!$B$12,0,SUM(C2228,D2228,F2228,G2228)-SUM(E2228,H2228))</f>
        <v>0</v>
      </c>
      <c r="J2228" s="109">
        <f>IF(B2228&gt;2020,HLOOKUP(A_Stammdaten!$B$12,$L$4:$R$2504,ROW(B2228)-3,FALSE)+IF(OR(B2228=0,A_Stammdaten!$B$12&lt;B2228),0,I2228*1/20),0)</f>
        <v>0</v>
      </c>
      <c r="K2228" s="109">
        <f>IF(B2228&gt;2020,HLOOKUP(A_Stammdaten!$B$12,$L$4:$R$2504,ROW(B2228)-3,FALSE),0)</f>
        <v>0</v>
      </c>
      <c r="L2228" s="109">
        <f t="shared" si="238"/>
        <v>0</v>
      </c>
      <c r="M2228" s="109">
        <f t="shared" si="239"/>
        <v>0</v>
      </c>
      <c r="N2228" s="109">
        <f t="shared" si="240"/>
        <v>0</v>
      </c>
      <c r="O2228" s="109">
        <f t="shared" si="241"/>
        <v>0</v>
      </c>
      <c r="P2228" s="109">
        <f t="shared" si="242"/>
        <v>0</v>
      </c>
      <c r="Q2228" s="109">
        <f t="shared" si="243"/>
        <v>0</v>
      </c>
      <c r="R2228" s="109">
        <f t="shared" si="244"/>
        <v>0</v>
      </c>
      <c r="S2228" s="425"/>
    </row>
    <row r="2229" spans="1:19" x14ac:dyDescent="0.3">
      <c r="A2229" s="421"/>
      <c r="B2229" s="424"/>
      <c r="C2229" s="421"/>
      <c r="D2229" s="421"/>
      <c r="E2229" s="421"/>
      <c r="F2229" s="421"/>
      <c r="G2229" s="421"/>
      <c r="H2229" s="421"/>
      <c r="I2229" s="220">
        <f>IF(B2229&gt;A_Stammdaten!$B$12,0,SUM(C2229,D2229,F2229,G2229)-SUM(E2229,H2229))</f>
        <v>0</v>
      </c>
      <c r="J2229" s="109">
        <f>IF(B2229&gt;2020,HLOOKUP(A_Stammdaten!$B$12,$L$4:$R$2504,ROW(B2229)-3,FALSE)+IF(OR(B2229=0,A_Stammdaten!$B$12&lt;B2229),0,I2229*1/20),0)</f>
        <v>0</v>
      </c>
      <c r="K2229" s="109">
        <f>IF(B2229&gt;2020,HLOOKUP(A_Stammdaten!$B$12,$L$4:$R$2504,ROW(B2229)-3,FALSE),0)</f>
        <v>0</v>
      </c>
      <c r="L2229" s="109">
        <f t="shared" si="238"/>
        <v>0</v>
      </c>
      <c r="M2229" s="109">
        <f t="shared" si="239"/>
        <v>0</v>
      </c>
      <c r="N2229" s="109">
        <f t="shared" si="240"/>
        <v>0</v>
      </c>
      <c r="O2229" s="109">
        <f t="shared" si="241"/>
        <v>0</v>
      </c>
      <c r="P2229" s="109">
        <f t="shared" si="242"/>
        <v>0</v>
      </c>
      <c r="Q2229" s="109">
        <f t="shared" si="243"/>
        <v>0</v>
      </c>
      <c r="R2229" s="109">
        <f t="shared" si="244"/>
        <v>0</v>
      </c>
      <c r="S2229" s="425"/>
    </row>
    <row r="2230" spans="1:19" x14ac:dyDescent="0.3">
      <c r="A2230" s="421"/>
      <c r="B2230" s="424"/>
      <c r="C2230" s="421"/>
      <c r="D2230" s="421"/>
      <c r="E2230" s="421"/>
      <c r="F2230" s="421"/>
      <c r="G2230" s="421"/>
      <c r="H2230" s="421"/>
      <c r="I2230" s="220">
        <f>IF(B2230&gt;A_Stammdaten!$B$12,0,SUM(C2230,D2230,F2230,G2230)-SUM(E2230,H2230))</f>
        <v>0</v>
      </c>
      <c r="J2230" s="109">
        <f>IF(B2230&gt;2020,HLOOKUP(A_Stammdaten!$B$12,$L$4:$R$2504,ROW(B2230)-3,FALSE)+IF(OR(B2230=0,A_Stammdaten!$B$12&lt;B2230),0,I2230*1/20),0)</f>
        <v>0</v>
      </c>
      <c r="K2230" s="109">
        <f>IF(B2230&gt;2020,HLOOKUP(A_Stammdaten!$B$12,$L$4:$R$2504,ROW(B2230)-3,FALSE),0)</f>
        <v>0</v>
      </c>
      <c r="L2230" s="109">
        <f t="shared" si="238"/>
        <v>0</v>
      </c>
      <c r="M2230" s="109">
        <f t="shared" si="239"/>
        <v>0</v>
      </c>
      <c r="N2230" s="109">
        <f t="shared" si="240"/>
        <v>0</v>
      </c>
      <c r="O2230" s="109">
        <f t="shared" si="241"/>
        <v>0</v>
      </c>
      <c r="P2230" s="109">
        <f t="shared" si="242"/>
        <v>0</v>
      </c>
      <c r="Q2230" s="109">
        <f t="shared" si="243"/>
        <v>0</v>
      </c>
      <c r="R2230" s="109">
        <f t="shared" si="244"/>
        <v>0</v>
      </c>
      <c r="S2230" s="425"/>
    </row>
    <row r="2231" spans="1:19" x14ac:dyDescent="0.3">
      <c r="A2231" s="421"/>
      <c r="B2231" s="424"/>
      <c r="C2231" s="421"/>
      <c r="D2231" s="421"/>
      <c r="E2231" s="421"/>
      <c r="F2231" s="421"/>
      <c r="G2231" s="421"/>
      <c r="H2231" s="421"/>
      <c r="I2231" s="220">
        <f>IF(B2231&gt;A_Stammdaten!$B$12,0,SUM(C2231,D2231,F2231,G2231)-SUM(E2231,H2231))</f>
        <v>0</v>
      </c>
      <c r="J2231" s="109">
        <f>IF(B2231&gt;2020,HLOOKUP(A_Stammdaten!$B$12,$L$4:$R$2504,ROW(B2231)-3,FALSE)+IF(OR(B2231=0,A_Stammdaten!$B$12&lt;B2231),0,I2231*1/20),0)</f>
        <v>0</v>
      </c>
      <c r="K2231" s="109">
        <f>IF(B2231&gt;2020,HLOOKUP(A_Stammdaten!$B$12,$L$4:$R$2504,ROW(B2231)-3,FALSE),0)</f>
        <v>0</v>
      </c>
      <c r="L2231" s="109">
        <f t="shared" si="238"/>
        <v>0</v>
      </c>
      <c r="M2231" s="109">
        <f t="shared" si="239"/>
        <v>0</v>
      </c>
      <c r="N2231" s="109">
        <f t="shared" si="240"/>
        <v>0</v>
      </c>
      <c r="O2231" s="109">
        <f t="shared" si="241"/>
        <v>0</v>
      </c>
      <c r="P2231" s="109">
        <f t="shared" si="242"/>
        <v>0</v>
      </c>
      <c r="Q2231" s="109">
        <f t="shared" si="243"/>
        <v>0</v>
      </c>
      <c r="R2231" s="109">
        <f t="shared" si="244"/>
        <v>0</v>
      </c>
      <c r="S2231" s="425"/>
    </row>
    <row r="2232" spans="1:19" x14ac:dyDescent="0.3">
      <c r="A2232" s="421"/>
      <c r="B2232" s="424"/>
      <c r="C2232" s="421"/>
      <c r="D2232" s="421"/>
      <c r="E2232" s="421"/>
      <c r="F2232" s="421"/>
      <c r="G2232" s="421"/>
      <c r="H2232" s="421"/>
      <c r="I2232" s="220">
        <f>IF(B2232&gt;A_Stammdaten!$B$12,0,SUM(C2232,D2232,F2232,G2232)-SUM(E2232,H2232))</f>
        <v>0</v>
      </c>
      <c r="J2232" s="109">
        <f>IF(B2232&gt;2020,HLOOKUP(A_Stammdaten!$B$12,$L$4:$R$2504,ROW(B2232)-3,FALSE)+IF(OR(B2232=0,A_Stammdaten!$B$12&lt;B2232),0,I2232*1/20),0)</f>
        <v>0</v>
      </c>
      <c r="K2232" s="109">
        <f>IF(B2232&gt;2020,HLOOKUP(A_Stammdaten!$B$12,$L$4:$R$2504,ROW(B2232)-3,FALSE),0)</f>
        <v>0</v>
      </c>
      <c r="L2232" s="109">
        <f t="shared" si="238"/>
        <v>0</v>
      </c>
      <c r="M2232" s="109">
        <f t="shared" si="239"/>
        <v>0</v>
      </c>
      <c r="N2232" s="109">
        <f t="shared" si="240"/>
        <v>0</v>
      </c>
      <c r="O2232" s="109">
        <f t="shared" si="241"/>
        <v>0</v>
      </c>
      <c r="P2232" s="109">
        <f t="shared" si="242"/>
        <v>0</v>
      </c>
      <c r="Q2232" s="109">
        <f t="shared" si="243"/>
        <v>0</v>
      </c>
      <c r="R2232" s="109">
        <f t="shared" si="244"/>
        <v>0</v>
      </c>
      <c r="S2232" s="425"/>
    </row>
    <row r="2233" spans="1:19" x14ac:dyDescent="0.3">
      <c r="A2233" s="421"/>
      <c r="B2233" s="424"/>
      <c r="C2233" s="421"/>
      <c r="D2233" s="421"/>
      <c r="E2233" s="421"/>
      <c r="F2233" s="421"/>
      <c r="G2233" s="421"/>
      <c r="H2233" s="421"/>
      <c r="I2233" s="220">
        <f>IF(B2233&gt;A_Stammdaten!$B$12,0,SUM(C2233,D2233,F2233,G2233)-SUM(E2233,H2233))</f>
        <v>0</v>
      </c>
      <c r="J2233" s="109">
        <f>IF(B2233&gt;2020,HLOOKUP(A_Stammdaten!$B$12,$L$4:$R$2504,ROW(B2233)-3,FALSE)+IF(OR(B2233=0,A_Stammdaten!$B$12&lt;B2233),0,I2233*1/20),0)</f>
        <v>0</v>
      </c>
      <c r="K2233" s="109">
        <f>IF(B2233&gt;2020,HLOOKUP(A_Stammdaten!$B$12,$L$4:$R$2504,ROW(B2233)-3,FALSE),0)</f>
        <v>0</v>
      </c>
      <c r="L2233" s="109">
        <f t="shared" si="238"/>
        <v>0</v>
      </c>
      <c r="M2233" s="109">
        <f t="shared" si="239"/>
        <v>0</v>
      </c>
      <c r="N2233" s="109">
        <f t="shared" si="240"/>
        <v>0</v>
      </c>
      <c r="O2233" s="109">
        <f t="shared" si="241"/>
        <v>0</v>
      </c>
      <c r="P2233" s="109">
        <f t="shared" si="242"/>
        <v>0</v>
      </c>
      <c r="Q2233" s="109">
        <f t="shared" si="243"/>
        <v>0</v>
      </c>
      <c r="R2233" s="109">
        <f t="shared" si="244"/>
        <v>0</v>
      </c>
      <c r="S2233" s="425"/>
    </row>
    <row r="2234" spans="1:19" x14ac:dyDescent="0.3">
      <c r="A2234" s="421"/>
      <c r="B2234" s="424"/>
      <c r="C2234" s="421"/>
      <c r="D2234" s="421"/>
      <c r="E2234" s="421"/>
      <c r="F2234" s="421"/>
      <c r="G2234" s="421"/>
      <c r="H2234" s="421"/>
      <c r="I2234" s="220">
        <f>IF(B2234&gt;A_Stammdaten!$B$12,0,SUM(C2234,D2234,F2234,G2234)-SUM(E2234,H2234))</f>
        <v>0</v>
      </c>
      <c r="J2234" s="109">
        <f>IF(B2234&gt;2020,HLOOKUP(A_Stammdaten!$B$12,$L$4:$R$2504,ROW(B2234)-3,FALSE)+IF(OR(B2234=0,A_Stammdaten!$B$12&lt;B2234),0,I2234*1/20),0)</f>
        <v>0</v>
      </c>
      <c r="K2234" s="109">
        <f>IF(B2234&gt;2020,HLOOKUP(A_Stammdaten!$B$12,$L$4:$R$2504,ROW(B2234)-3,FALSE),0)</f>
        <v>0</v>
      </c>
      <c r="L2234" s="109">
        <f t="shared" si="238"/>
        <v>0</v>
      </c>
      <c r="M2234" s="109">
        <f t="shared" si="239"/>
        <v>0</v>
      </c>
      <c r="N2234" s="109">
        <f t="shared" si="240"/>
        <v>0</v>
      </c>
      <c r="O2234" s="109">
        <f t="shared" si="241"/>
        <v>0</v>
      </c>
      <c r="P2234" s="109">
        <f t="shared" si="242"/>
        <v>0</v>
      </c>
      <c r="Q2234" s="109">
        <f t="shared" si="243"/>
        <v>0</v>
      </c>
      <c r="R2234" s="109">
        <f t="shared" si="244"/>
        <v>0</v>
      </c>
      <c r="S2234" s="425"/>
    </row>
    <row r="2235" spans="1:19" x14ac:dyDescent="0.3">
      <c r="A2235" s="421"/>
      <c r="B2235" s="424"/>
      <c r="C2235" s="421"/>
      <c r="D2235" s="421"/>
      <c r="E2235" s="421"/>
      <c r="F2235" s="421"/>
      <c r="G2235" s="421"/>
      <c r="H2235" s="421"/>
      <c r="I2235" s="220">
        <f>IF(B2235&gt;A_Stammdaten!$B$12,0,SUM(C2235,D2235,F2235,G2235)-SUM(E2235,H2235))</f>
        <v>0</v>
      </c>
      <c r="J2235" s="109">
        <f>IF(B2235&gt;2020,HLOOKUP(A_Stammdaten!$B$12,$L$4:$R$2504,ROW(B2235)-3,FALSE)+IF(OR(B2235=0,A_Stammdaten!$B$12&lt;B2235),0,I2235*1/20),0)</f>
        <v>0</v>
      </c>
      <c r="K2235" s="109">
        <f>IF(B2235&gt;2020,HLOOKUP(A_Stammdaten!$B$12,$L$4:$R$2504,ROW(B2235)-3,FALSE),0)</f>
        <v>0</v>
      </c>
      <c r="L2235" s="109">
        <f t="shared" si="238"/>
        <v>0</v>
      </c>
      <c r="M2235" s="109">
        <f t="shared" si="239"/>
        <v>0</v>
      </c>
      <c r="N2235" s="109">
        <f t="shared" si="240"/>
        <v>0</v>
      </c>
      <c r="O2235" s="109">
        <f t="shared" si="241"/>
        <v>0</v>
      </c>
      <c r="P2235" s="109">
        <f t="shared" si="242"/>
        <v>0</v>
      </c>
      <c r="Q2235" s="109">
        <f t="shared" si="243"/>
        <v>0</v>
      </c>
      <c r="R2235" s="109">
        <f t="shared" si="244"/>
        <v>0</v>
      </c>
      <c r="S2235" s="425"/>
    </row>
    <row r="2236" spans="1:19" x14ac:dyDescent="0.3">
      <c r="A2236" s="421"/>
      <c r="B2236" s="424"/>
      <c r="C2236" s="421"/>
      <c r="D2236" s="421"/>
      <c r="E2236" s="421"/>
      <c r="F2236" s="421"/>
      <c r="G2236" s="421"/>
      <c r="H2236" s="421"/>
      <c r="I2236" s="220">
        <f>IF(B2236&gt;A_Stammdaten!$B$12,0,SUM(C2236,D2236,F2236,G2236)-SUM(E2236,H2236))</f>
        <v>0</v>
      </c>
      <c r="J2236" s="109">
        <f>IF(B2236&gt;2020,HLOOKUP(A_Stammdaten!$B$12,$L$4:$R$2504,ROW(B2236)-3,FALSE)+IF(OR(B2236=0,A_Stammdaten!$B$12&lt;B2236),0,I2236*1/20),0)</f>
        <v>0</v>
      </c>
      <c r="K2236" s="109">
        <f>IF(B2236&gt;2020,HLOOKUP(A_Stammdaten!$B$12,$L$4:$R$2504,ROW(B2236)-3,FALSE),0)</f>
        <v>0</v>
      </c>
      <c r="L2236" s="109">
        <f t="shared" si="238"/>
        <v>0</v>
      </c>
      <c r="M2236" s="109">
        <f t="shared" si="239"/>
        <v>0</v>
      </c>
      <c r="N2236" s="109">
        <f t="shared" si="240"/>
        <v>0</v>
      </c>
      <c r="O2236" s="109">
        <f t="shared" si="241"/>
        <v>0</v>
      </c>
      <c r="P2236" s="109">
        <f t="shared" si="242"/>
        <v>0</v>
      </c>
      <c r="Q2236" s="109">
        <f t="shared" si="243"/>
        <v>0</v>
      </c>
      <c r="R2236" s="109">
        <f t="shared" si="244"/>
        <v>0</v>
      </c>
      <c r="S2236" s="425"/>
    </row>
    <row r="2237" spans="1:19" x14ac:dyDescent="0.3">
      <c r="A2237" s="421"/>
      <c r="B2237" s="424"/>
      <c r="C2237" s="421"/>
      <c r="D2237" s="421"/>
      <c r="E2237" s="421"/>
      <c r="F2237" s="421"/>
      <c r="G2237" s="421"/>
      <c r="H2237" s="421"/>
      <c r="I2237" s="220">
        <f>IF(B2237&gt;A_Stammdaten!$B$12,0,SUM(C2237,D2237,F2237,G2237)-SUM(E2237,H2237))</f>
        <v>0</v>
      </c>
      <c r="J2237" s="109">
        <f>IF(B2237&gt;2020,HLOOKUP(A_Stammdaten!$B$12,$L$4:$R$2504,ROW(B2237)-3,FALSE)+IF(OR(B2237=0,A_Stammdaten!$B$12&lt;B2237),0,I2237*1/20),0)</f>
        <v>0</v>
      </c>
      <c r="K2237" s="109">
        <f>IF(B2237&gt;2020,HLOOKUP(A_Stammdaten!$B$12,$L$4:$R$2504,ROW(B2237)-3,FALSE),0)</f>
        <v>0</v>
      </c>
      <c r="L2237" s="109">
        <f t="shared" si="238"/>
        <v>0</v>
      </c>
      <c r="M2237" s="109">
        <f t="shared" si="239"/>
        <v>0</v>
      </c>
      <c r="N2237" s="109">
        <f t="shared" si="240"/>
        <v>0</v>
      </c>
      <c r="O2237" s="109">
        <f t="shared" si="241"/>
        <v>0</v>
      </c>
      <c r="P2237" s="109">
        <f t="shared" si="242"/>
        <v>0</v>
      </c>
      <c r="Q2237" s="109">
        <f t="shared" si="243"/>
        <v>0</v>
      </c>
      <c r="R2237" s="109">
        <f t="shared" si="244"/>
        <v>0</v>
      </c>
      <c r="S2237" s="425"/>
    </row>
    <row r="2238" spans="1:19" x14ac:dyDescent="0.3">
      <c r="A2238" s="421"/>
      <c r="B2238" s="424"/>
      <c r="C2238" s="421"/>
      <c r="D2238" s="421"/>
      <c r="E2238" s="421"/>
      <c r="F2238" s="421"/>
      <c r="G2238" s="421"/>
      <c r="H2238" s="421"/>
      <c r="I2238" s="220">
        <f>IF(B2238&gt;A_Stammdaten!$B$12,0,SUM(C2238,D2238,F2238,G2238)-SUM(E2238,H2238))</f>
        <v>0</v>
      </c>
      <c r="J2238" s="109">
        <f>IF(B2238&gt;2020,HLOOKUP(A_Stammdaten!$B$12,$L$4:$R$2504,ROW(B2238)-3,FALSE)+IF(OR(B2238=0,A_Stammdaten!$B$12&lt;B2238),0,I2238*1/20),0)</f>
        <v>0</v>
      </c>
      <c r="K2238" s="109">
        <f>IF(B2238&gt;2020,HLOOKUP(A_Stammdaten!$B$12,$L$4:$R$2504,ROW(B2238)-3,FALSE),0)</f>
        <v>0</v>
      </c>
      <c r="L2238" s="109">
        <f t="shared" si="238"/>
        <v>0</v>
      </c>
      <c r="M2238" s="109">
        <f t="shared" si="239"/>
        <v>0</v>
      </c>
      <c r="N2238" s="109">
        <f t="shared" si="240"/>
        <v>0</v>
      </c>
      <c r="O2238" s="109">
        <f t="shared" si="241"/>
        <v>0</v>
      </c>
      <c r="P2238" s="109">
        <f t="shared" si="242"/>
        <v>0</v>
      </c>
      <c r="Q2238" s="109">
        <f t="shared" si="243"/>
        <v>0</v>
      </c>
      <c r="R2238" s="109">
        <f t="shared" si="244"/>
        <v>0</v>
      </c>
      <c r="S2238" s="425"/>
    </row>
    <row r="2239" spans="1:19" x14ac:dyDescent="0.3">
      <c r="A2239" s="421"/>
      <c r="B2239" s="424"/>
      <c r="C2239" s="421"/>
      <c r="D2239" s="421"/>
      <c r="E2239" s="421"/>
      <c r="F2239" s="421"/>
      <c r="G2239" s="421"/>
      <c r="H2239" s="421"/>
      <c r="I2239" s="220">
        <f>IF(B2239&gt;A_Stammdaten!$B$12,0,SUM(C2239,D2239,F2239,G2239)-SUM(E2239,H2239))</f>
        <v>0</v>
      </c>
      <c r="J2239" s="109">
        <f>IF(B2239&gt;2020,HLOOKUP(A_Stammdaten!$B$12,$L$4:$R$2504,ROW(B2239)-3,FALSE)+IF(OR(B2239=0,A_Stammdaten!$B$12&lt;B2239),0,I2239*1/20),0)</f>
        <v>0</v>
      </c>
      <c r="K2239" s="109">
        <f>IF(B2239&gt;2020,HLOOKUP(A_Stammdaten!$B$12,$L$4:$R$2504,ROW(B2239)-3,FALSE),0)</f>
        <v>0</v>
      </c>
      <c r="L2239" s="109">
        <f t="shared" si="238"/>
        <v>0</v>
      </c>
      <c r="M2239" s="109">
        <f t="shared" si="239"/>
        <v>0</v>
      </c>
      <c r="N2239" s="109">
        <f t="shared" si="240"/>
        <v>0</v>
      </c>
      <c r="O2239" s="109">
        <f t="shared" si="241"/>
        <v>0</v>
      </c>
      <c r="P2239" s="109">
        <f t="shared" si="242"/>
        <v>0</v>
      </c>
      <c r="Q2239" s="109">
        <f t="shared" si="243"/>
        <v>0</v>
      </c>
      <c r="R2239" s="109">
        <f t="shared" si="244"/>
        <v>0</v>
      </c>
      <c r="S2239" s="425"/>
    </row>
    <row r="2240" spans="1:19" x14ac:dyDescent="0.3">
      <c r="A2240" s="421"/>
      <c r="B2240" s="424"/>
      <c r="C2240" s="421"/>
      <c r="D2240" s="421"/>
      <c r="E2240" s="421"/>
      <c r="F2240" s="421"/>
      <c r="G2240" s="421"/>
      <c r="H2240" s="421"/>
      <c r="I2240" s="220">
        <f>IF(B2240&gt;A_Stammdaten!$B$12,0,SUM(C2240,D2240,F2240,G2240)-SUM(E2240,H2240))</f>
        <v>0</v>
      </c>
      <c r="J2240" s="109">
        <f>IF(B2240&gt;2020,HLOOKUP(A_Stammdaten!$B$12,$L$4:$R$2504,ROW(B2240)-3,FALSE)+IF(OR(B2240=0,A_Stammdaten!$B$12&lt;B2240),0,I2240*1/20),0)</f>
        <v>0</v>
      </c>
      <c r="K2240" s="109">
        <f>IF(B2240&gt;2020,HLOOKUP(A_Stammdaten!$B$12,$L$4:$R$2504,ROW(B2240)-3,FALSE),0)</f>
        <v>0</v>
      </c>
      <c r="L2240" s="109">
        <f t="shared" si="238"/>
        <v>0</v>
      </c>
      <c r="M2240" s="109">
        <f t="shared" si="239"/>
        <v>0</v>
      </c>
      <c r="N2240" s="109">
        <f t="shared" si="240"/>
        <v>0</v>
      </c>
      <c r="O2240" s="109">
        <f t="shared" si="241"/>
        <v>0</v>
      </c>
      <c r="P2240" s="109">
        <f t="shared" si="242"/>
        <v>0</v>
      </c>
      <c r="Q2240" s="109">
        <f t="shared" si="243"/>
        <v>0</v>
      </c>
      <c r="R2240" s="109">
        <f t="shared" si="244"/>
        <v>0</v>
      </c>
      <c r="S2240" s="425"/>
    </row>
    <row r="2241" spans="1:19" x14ac:dyDescent="0.3">
      <c r="A2241" s="421"/>
      <c r="B2241" s="424"/>
      <c r="C2241" s="421"/>
      <c r="D2241" s="421"/>
      <c r="E2241" s="421"/>
      <c r="F2241" s="421"/>
      <c r="G2241" s="421"/>
      <c r="H2241" s="421"/>
      <c r="I2241" s="220">
        <f>IF(B2241&gt;A_Stammdaten!$B$12,0,SUM(C2241,D2241,F2241,G2241)-SUM(E2241,H2241))</f>
        <v>0</v>
      </c>
      <c r="J2241" s="109">
        <f>IF(B2241&gt;2020,HLOOKUP(A_Stammdaten!$B$12,$L$4:$R$2504,ROW(B2241)-3,FALSE)+IF(OR(B2241=0,A_Stammdaten!$B$12&lt;B2241),0,I2241*1/20),0)</f>
        <v>0</v>
      </c>
      <c r="K2241" s="109">
        <f>IF(B2241&gt;2020,HLOOKUP(A_Stammdaten!$B$12,$L$4:$R$2504,ROW(B2241)-3,FALSE),0)</f>
        <v>0</v>
      </c>
      <c r="L2241" s="109">
        <f t="shared" si="238"/>
        <v>0</v>
      </c>
      <c r="M2241" s="109">
        <f t="shared" si="239"/>
        <v>0</v>
      </c>
      <c r="N2241" s="109">
        <f t="shared" si="240"/>
        <v>0</v>
      </c>
      <c r="O2241" s="109">
        <f t="shared" si="241"/>
        <v>0</v>
      </c>
      <c r="P2241" s="109">
        <f t="shared" si="242"/>
        <v>0</v>
      </c>
      <c r="Q2241" s="109">
        <f t="shared" si="243"/>
        <v>0</v>
      </c>
      <c r="R2241" s="109">
        <f t="shared" si="244"/>
        <v>0</v>
      </c>
      <c r="S2241" s="425"/>
    </row>
    <row r="2242" spans="1:19" x14ac:dyDescent="0.3">
      <c r="A2242" s="421"/>
      <c r="B2242" s="424"/>
      <c r="C2242" s="421"/>
      <c r="D2242" s="421"/>
      <c r="E2242" s="421"/>
      <c r="F2242" s="421"/>
      <c r="G2242" s="421"/>
      <c r="H2242" s="421"/>
      <c r="I2242" s="220">
        <f>IF(B2242&gt;A_Stammdaten!$B$12,0,SUM(C2242,D2242,F2242,G2242)-SUM(E2242,H2242))</f>
        <v>0</v>
      </c>
      <c r="J2242" s="109">
        <f>IF(B2242&gt;2020,HLOOKUP(A_Stammdaten!$B$12,$L$4:$R$2504,ROW(B2242)-3,FALSE)+IF(OR(B2242=0,A_Stammdaten!$B$12&lt;B2242),0,I2242*1/20),0)</f>
        <v>0</v>
      </c>
      <c r="K2242" s="109">
        <f>IF(B2242&gt;2020,HLOOKUP(A_Stammdaten!$B$12,$L$4:$R$2504,ROW(B2242)-3,FALSE),0)</f>
        <v>0</v>
      </c>
      <c r="L2242" s="109">
        <f t="shared" si="238"/>
        <v>0</v>
      </c>
      <c r="M2242" s="109">
        <f t="shared" si="239"/>
        <v>0</v>
      </c>
      <c r="N2242" s="109">
        <f t="shared" si="240"/>
        <v>0</v>
      </c>
      <c r="O2242" s="109">
        <f t="shared" si="241"/>
        <v>0</v>
      </c>
      <c r="P2242" s="109">
        <f t="shared" si="242"/>
        <v>0</v>
      </c>
      <c r="Q2242" s="109">
        <f t="shared" si="243"/>
        <v>0</v>
      </c>
      <c r="R2242" s="109">
        <f t="shared" si="244"/>
        <v>0</v>
      </c>
      <c r="S2242" s="425"/>
    </row>
    <row r="2243" spans="1:19" x14ac:dyDescent="0.3">
      <c r="A2243" s="421"/>
      <c r="B2243" s="424"/>
      <c r="C2243" s="421"/>
      <c r="D2243" s="421"/>
      <c r="E2243" s="421"/>
      <c r="F2243" s="421"/>
      <c r="G2243" s="421"/>
      <c r="H2243" s="421"/>
      <c r="I2243" s="220">
        <f>IF(B2243&gt;A_Stammdaten!$B$12,0,SUM(C2243,D2243,F2243,G2243)-SUM(E2243,H2243))</f>
        <v>0</v>
      </c>
      <c r="J2243" s="109">
        <f>IF(B2243&gt;2020,HLOOKUP(A_Stammdaten!$B$12,$L$4:$R$2504,ROW(B2243)-3,FALSE)+IF(OR(B2243=0,A_Stammdaten!$B$12&lt;B2243),0,I2243*1/20),0)</f>
        <v>0</v>
      </c>
      <c r="K2243" s="109">
        <f>IF(B2243&gt;2020,HLOOKUP(A_Stammdaten!$B$12,$L$4:$R$2504,ROW(B2243)-3,FALSE),0)</f>
        <v>0</v>
      </c>
      <c r="L2243" s="109">
        <f t="shared" si="238"/>
        <v>0</v>
      </c>
      <c r="M2243" s="109">
        <f t="shared" si="239"/>
        <v>0</v>
      </c>
      <c r="N2243" s="109">
        <f t="shared" si="240"/>
        <v>0</v>
      </c>
      <c r="O2243" s="109">
        <f t="shared" si="241"/>
        <v>0</v>
      </c>
      <c r="P2243" s="109">
        <f t="shared" si="242"/>
        <v>0</v>
      </c>
      <c r="Q2243" s="109">
        <f t="shared" si="243"/>
        <v>0</v>
      </c>
      <c r="R2243" s="109">
        <f t="shared" si="244"/>
        <v>0</v>
      </c>
      <c r="S2243" s="425"/>
    </row>
    <row r="2244" spans="1:19" x14ac:dyDescent="0.3">
      <c r="A2244" s="421"/>
      <c r="B2244" s="424"/>
      <c r="C2244" s="421"/>
      <c r="D2244" s="421"/>
      <c r="E2244" s="421"/>
      <c r="F2244" s="421"/>
      <c r="G2244" s="421"/>
      <c r="H2244" s="421"/>
      <c r="I2244" s="220">
        <f>IF(B2244&gt;A_Stammdaten!$B$12,0,SUM(C2244,D2244,F2244,G2244)-SUM(E2244,H2244))</f>
        <v>0</v>
      </c>
      <c r="J2244" s="109">
        <f>IF(B2244&gt;2020,HLOOKUP(A_Stammdaten!$B$12,$L$4:$R$2504,ROW(B2244)-3,FALSE)+IF(OR(B2244=0,A_Stammdaten!$B$12&lt;B2244),0,I2244*1/20),0)</f>
        <v>0</v>
      </c>
      <c r="K2244" s="109">
        <f>IF(B2244&gt;2020,HLOOKUP(A_Stammdaten!$B$12,$L$4:$R$2504,ROW(B2244)-3,FALSE),0)</f>
        <v>0</v>
      </c>
      <c r="L2244" s="109">
        <f t="shared" si="238"/>
        <v>0</v>
      </c>
      <c r="M2244" s="109">
        <f t="shared" si="239"/>
        <v>0</v>
      </c>
      <c r="N2244" s="109">
        <f t="shared" si="240"/>
        <v>0</v>
      </c>
      <c r="O2244" s="109">
        <f t="shared" si="241"/>
        <v>0</v>
      </c>
      <c r="P2244" s="109">
        <f t="shared" si="242"/>
        <v>0</v>
      </c>
      <c r="Q2244" s="109">
        <f t="shared" si="243"/>
        <v>0</v>
      </c>
      <c r="R2244" s="109">
        <f t="shared" si="244"/>
        <v>0</v>
      </c>
      <c r="S2244" s="425"/>
    </row>
    <row r="2245" spans="1:19" x14ac:dyDescent="0.3">
      <c r="A2245" s="421"/>
      <c r="B2245" s="424"/>
      <c r="C2245" s="421"/>
      <c r="D2245" s="421"/>
      <c r="E2245" s="421"/>
      <c r="F2245" s="421"/>
      <c r="G2245" s="421"/>
      <c r="H2245" s="421"/>
      <c r="I2245" s="220">
        <f>IF(B2245&gt;A_Stammdaten!$B$12,0,SUM(C2245,D2245,F2245,G2245)-SUM(E2245,H2245))</f>
        <v>0</v>
      </c>
      <c r="J2245" s="109">
        <f>IF(B2245&gt;2020,HLOOKUP(A_Stammdaten!$B$12,$L$4:$R$2504,ROW(B2245)-3,FALSE)+IF(OR(B2245=0,A_Stammdaten!$B$12&lt;B2245),0,I2245*1/20),0)</f>
        <v>0</v>
      </c>
      <c r="K2245" s="109">
        <f>IF(B2245&gt;2020,HLOOKUP(A_Stammdaten!$B$12,$L$4:$R$2504,ROW(B2245)-3,FALSE),0)</f>
        <v>0</v>
      </c>
      <c r="L2245" s="109">
        <f t="shared" si="238"/>
        <v>0</v>
      </c>
      <c r="M2245" s="109">
        <f t="shared" si="239"/>
        <v>0</v>
      </c>
      <c r="N2245" s="109">
        <f t="shared" si="240"/>
        <v>0</v>
      </c>
      <c r="O2245" s="109">
        <f t="shared" si="241"/>
        <v>0</v>
      </c>
      <c r="P2245" s="109">
        <f t="shared" si="242"/>
        <v>0</v>
      </c>
      <c r="Q2245" s="109">
        <f t="shared" si="243"/>
        <v>0</v>
      </c>
      <c r="R2245" s="109">
        <f t="shared" si="244"/>
        <v>0</v>
      </c>
      <c r="S2245" s="425"/>
    </row>
    <row r="2246" spans="1:19" x14ac:dyDescent="0.3">
      <c r="A2246" s="421"/>
      <c r="B2246" s="424"/>
      <c r="C2246" s="421"/>
      <c r="D2246" s="421"/>
      <c r="E2246" s="421"/>
      <c r="F2246" s="421"/>
      <c r="G2246" s="421"/>
      <c r="H2246" s="421"/>
      <c r="I2246" s="220">
        <f>IF(B2246&gt;A_Stammdaten!$B$12,0,SUM(C2246,D2246,F2246,G2246)-SUM(E2246,H2246))</f>
        <v>0</v>
      </c>
      <c r="J2246" s="109">
        <f>IF(B2246&gt;2020,HLOOKUP(A_Stammdaten!$B$12,$L$4:$R$2504,ROW(B2246)-3,FALSE)+IF(OR(B2246=0,A_Stammdaten!$B$12&lt;B2246),0,I2246*1/20),0)</f>
        <v>0</v>
      </c>
      <c r="K2246" s="109">
        <f>IF(B2246&gt;2020,HLOOKUP(A_Stammdaten!$B$12,$L$4:$R$2504,ROW(B2246)-3,FALSE),0)</f>
        <v>0</v>
      </c>
      <c r="L2246" s="109">
        <f t="shared" ref="L2246:L2309" si="245">IF(B2246&gt;2020,IF(OR($I2246=0,L$4&lt;$B2246,$B2246=0,20-(L$4-$B2246)=0),0,$I2246*(19-(L$4-$B2246))/20),0)</f>
        <v>0</v>
      </c>
      <c r="M2246" s="109">
        <f t="shared" ref="M2246:M2309" si="246">IF(B2246&gt;2020,IF(OR($I2246=0,M$4&lt;$B2246,$B2246=0,20-(M$4-$B2246)=0),0,$I2246*(19-(M$4-$B2246))/20),0)</f>
        <v>0</v>
      </c>
      <c r="N2246" s="109">
        <f t="shared" ref="N2246:N2309" si="247">IF(B2246&gt;2020,IF(OR($I2246=0,N$4&lt;$B2246,$B2246=0,20-(N$4-$B2246)=0),0,$I2246*(19-(N$4-$B2246))/20),0)</f>
        <v>0</v>
      </c>
      <c r="O2246" s="109">
        <f t="shared" ref="O2246:O2309" si="248">IF(B2246&gt;2020,IF(OR($I2246=0,O$4&lt;$B2246,$B2246=0,20-(O$4-$B2246)=0),0,$I2246*(19-(O$4-$B2246))/20),0)</f>
        <v>0</v>
      </c>
      <c r="P2246" s="109">
        <f t="shared" ref="P2246:P2309" si="249">IF(B2246&gt;2020,IF(OR($I2246=0,P$4&lt;$B2246,$B2246=0,20-(P$4-$B2246)=0),0,$I2246*(19-(P$4-$B2246))/20),0)</f>
        <v>0</v>
      </c>
      <c r="Q2246" s="109">
        <f t="shared" ref="Q2246:Q2309" si="250">IF(B2246&gt;2020,IF(OR($I2246=0,Q$4&lt;$B2246,$B2246=0,20-(Q$4-$B2246)=0),0,$I2246*(19-(Q$4-$B2246))/20),0)</f>
        <v>0</v>
      </c>
      <c r="R2246" s="109">
        <f t="shared" ref="R2246:R2309" si="251">IF(B2246&gt;2020,IF(OR($I2246=0,R$4&lt;$B2246,$B2246=0,20-(R$4-$B2246)=0),0,$I2246*(19-(R$4-$B2246))/20),0)</f>
        <v>0</v>
      </c>
      <c r="S2246" s="425"/>
    </row>
    <row r="2247" spans="1:19" x14ac:dyDescent="0.3">
      <c r="A2247" s="421"/>
      <c r="B2247" s="424"/>
      <c r="C2247" s="421"/>
      <c r="D2247" s="421"/>
      <c r="E2247" s="421"/>
      <c r="F2247" s="421"/>
      <c r="G2247" s="421"/>
      <c r="H2247" s="421"/>
      <c r="I2247" s="220">
        <f>IF(B2247&gt;A_Stammdaten!$B$12,0,SUM(C2247,D2247,F2247,G2247)-SUM(E2247,H2247))</f>
        <v>0</v>
      </c>
      <c r="J2247" s="109">
        <f>IF(B2247&gt;2020,HLOOKUP(A_Stammdaten!$B$12,$L$4:$R$2504,ROW(B2247)-3,FALSE)+IF(OR(B2247=0,A_Stammdaten!$B$12&lt;B2247),0,I2247*1/20),0)</f>
        <v>0</v>
      </c>
      <c r="K2247" s="109">
        <f>IF(B2247&gt;2020,HLOOKUP(A_Stammdaten!$B$12,$L$4:$R$2504,ROW(B2247)-3,FALSE),0)</f>
        <v>0</v>
      </c>
      <c r="L2247" s="109">
        <f t="shared" si="245"/>
        <v>0</v>
      </c>
      <c r="M2247" s="109">
        <f t="shared" si="246"/>
        <v>0</v>
      </c>
      <c r="N2247" s="109">
        <f t="shared" si="247"/>
        <v>0</v>
      </c>
      <c r="O2247" s="109">
        <f t="shared" si="248"/>
        <v>0</v>
      </c>
      <c r="P2247" s="109">
        <f t="shared" si="249"/>
        <v>0</v>
      </c>
      <c r="Q2247" s="109">
        <f t="shared" si="250"/>
        <v>0</v>
      </c>
      <c r="R2247" s="109">
        <f t="shared" si="251"/>
        <v>0</v>
      </c>
      <c r="S2247" s="425"/>
    </row>
    <row r="2248" spans="1:19" x14ac:dyDescent="0.3">
      <c r="A2248" s="421"/>
      <c r="B2248" s="424"/>
      <c r="C2248" s="421"/>
      <c r="D2248" s="421"/>
      <c r="E2248" s="421"/>
      <c r="F2248" s="421"/>
      <c r="G2248" s="421"/>
      <c r="H2248" s="421"/>
      <c r="I2248" s="220">
        <f>IF(B2248&gt;A_Stammdaten!$B$12,0,SUM(C2248,D2248,F2248,G2248)-SUM(E2248,H2248))</f>
        <v>0</v>
      </c>
      <c r="J2248" s="109">
        <f>IF(B2248&gt;2020,HLOOKUP(A_Stammdaten!$B$12,$L$4:$R$2504,ROW(B2248)-3,FALSE)+IF(OR(B2248=0,A_Stammdaten!$B$12&lt;B2248),0,I2248*1/20),0)</f>
        <v>0</v>
      </c>
      <c r="K2248" s="109">
        <f>IF(B2248&gt;2020,HLOOKUP(A_Stammdaten!$B$12,$L$4:$R$2504,ROW(B2248)-3,FALSE),0)</f>
        <v>0</v>
      </c>
      <c r="L2248" s="109">
        <f t="shared" si="245"/>
        <v>0</v>
      </c>
      <c r="M2248" s="109">
        <f t="shared" si="246"/>
        <v>0</v>
      </c>
      <c r="N2248" s="109">
        <f t="shared" si="247"/>
        <v>0</v>
      </c>
      <c r="O2248" s="109">
        <f t="shared" si="248"/>
        <v>0</v>
      </c>
      <c r="P2248" s="109">
        <f t="shared" si="249"/>
        <v>0</v>
      </c>
      <c r="Q2248" s="109">
        <f t="shared" si="250"/>
        <v>0</v>
      </c>
      <c r="R2248" s="109">
        <f t="shared" si="251"/>
        <v>0</v>
      </c>
      <c r="S2248" s="425"/>
    </row>
    <row r="2249" spans="1:19" x14ac:dyDescent="0.3">
      <c r="A2249" s="421"/>
      <c r="B2249" s="424"/>
      <c r="C2249" s="421"/>
      <c r="D2249" s="421"/>
      <c r="E2249" s="421"/>
      <c r="F2249" s="421"/>
      <c r="G2249" s="421"/>
      <c r="H2249" s="421"/>
      <c r="I2249" s="220">
        <f>IF(B2249&gt;A_Stammdaten!$B$12,0,SUM(C2249,D2249,F2249,G2249)-SUM(E2249,H2249))</f>
        <v>0</v>
      </c>
      <c r="J2249" s="109">
        <f>IF(B2249&gt;2020,HLOOKUP(A_Stammdaten!$B$12,$L$4:$R$2504,ROW(B2249)-3,FALSE)+IF(OR(B2249=0,A_Stammdaten!$B$12&lt;B2249),0,I2249*1/20),0)</f>
        <v>0</v>
      </c>
      <c r="K2249" s="109">
        <f>IF(B2249&gt;2020,HLOOKUP(A_Stammdaten!$B$12,$L$4:$R$2504,ROW(B2249)-3,FALSE),0)</f>
        <v>0</v>
      </c>
      <c r="L2249" s="109">
        <f t="shared" si="245"/>
        <v>0</v>
      </c>
      <c r="M2249" s="109">
        <f t="shared" si="246"/>
        <v>0</v>
      </c>
      <c r="N2249" s="109">
        <f t="shared" si="247"/>
        <v>0</v>
      </c>
      <c r="O2249" s="109">
        <f t="shared" si="248"/>
        <v>0</v>
      </c>
      <c r="P2249" s="109">
        <f t="shared" si="249"/>
        <v>0</v>
      </c>
      <c r="Q2249" s="109">
        <f t="shared" si="250"/>
        <v>0</v>
      </c>
      <c r="R2249" s="109">
        <f t="shared" si="251"/>
        <v>0</v>
      </c>
      <c r="S2249" s="425"/>
    </row>
    <row r="2250" spans="1:19" x14ac:dyDescent="0.3">
      <c r="A2250" s="421"/>
      <c r="B2250" s="424"/>
      <c r="C2250" s="421"/>
      <c r="D2250" s="421"/>
      <c r="E2250" s="421"/>
      <c r="F2250" s="421"/>
      <c r="G2250" s="421"/>
      <c r="H2250" s="421"/>
      <c r="I2250" s="220">
        <f>IF(B2250&gt;A_Stammdaten!$B$12,0,SUM(C2250,D2250,F2250,G2250)-SUM(E2250,H2250))</f>
        <v>0</v>
      </c>
      <c r="J2250" s="109">
        <f>IF(B2250&gt;2020,HLOOKUP(A_Stammdaten!$B$12,$L$4:$R$2504,ROW(B2250)-3,FALSE)+IF(OR(B2250=0,A_Stammdaten!$B$12&lt;B2250),0,I2250*1/20),0)</f>
        <v>0</v>
      </c>
      <c r="K2250" s="109">
        <f>IF(B2250&gt;2020,HLOOKUP(A_Stammdaten!$B$12,$L$4:$R$2504,ROW(B2250)-3,FALSE),0)</f>
        <v>0</v>
      </c>
      <c r="L2250" s="109">
        <f t="shared" si="245"/>
        <v>0</v>
      </c>
      <c r="M2250" s="109">
        <f t="shared" si="246"/>
        <v>0</v>
      </c>
      <c r="N2250" s="109">
        <f t="shared" si="247"/>
        <v>0</v>
      </c>
      <c r="O2250" s="109">
        <f t="shared" si="248"/>
        <v>0</v>
      </c>
      <c r="P2250" s="109">
        <f t="shared" si="249"/>
        <v>0</v>
      </c>
      <c r="Q2250" s="109">
        <f t="shared" si="250"/>
        <v>0</v>
      </c>
      <c r="R2250" s="109">
        <f t="shared" si="251"/>
        <v>0</v>
      </c>
      <c r="S2250" s="425"/>
    </row>
    <row r="2251" spans="1:19" x14ac:dyDescent="0.3">
      <c r="A2251" s="421"/>
      <c r="B2251" s="424"/>
      <c r="C2251" s="421"/>
      <c r="D2251" s="421"/>
      <c r="E2251" s="421"/>
      <c r="F2251" s="421"/>
      <c r="G2251" s="421"/>
      <c r="H2251" s="421"/>
      <c r="I2251" s="220">
        <f>IF(B2251&gt;A_Stammdaten!$B$12,0,SUM(C2251,D2251,F2251,G2251)-SUM(E2251,H2251))</f>
        <v>0</v>
      </c>
      <c r="J2251" s="109">
        <f>IF(B2251&gt;2020,HLOOKUP(A_Stammdaten!$B$12,$L$4:$R$2504,ROW(B2251)-3,FALSE)+IF(OR(B2251=0,A_Stammdaten!$B$12&lt;B2251),0,I2251*1/20),0)</f>
        <v>0</v>
      </c>
      <c r="K2251" s="109">
        <f>IF(B2251&gt;2020,HLOOKUP(A_Stammdaten!$B$12,$L$4:$R$2504,ROW(B2251)-3,FALSE),0)</f>
        <v>0</v>
      </c>
      <c r="L2251" s="109">
        <f t="shared" si="245"/>
        <v>0</v>
      </c>
      <c r="M2251" s="109">
        <f t="shared" si="246"/>
        <v>0</v>
      </c>
      <c r="N2251" s="109">
        <f t="shared" si="247"/>
        <v>0</v>
      </c>
      <c r="O2251" s="109">
        <f t="shared" si="248"/>
        <v>0</v>
      </c>
      <c r="P2251" s="109">
        <f t="shared" si="249"/>
        <v>0</v>
      </c>
      <c r="Q2251" s="109">
        <f t="shared" si="250"/>
        <v>0</v>
      </c>
      <c r="R2251" s="109">
        <f t="shared" si="251"/>
        <v>0</v>
      </c>
      <c r="S2251" s="425"/>
    </row>
    <row r="2252" spans="1:19" x14ac:dyDescent="0.3">
      <c r="A2252" s="421"/>
      <c r="B2252" s="424"/>
      <c r="C2252" s="421"/>
      <c r="D2252" s="421"/>
      <c r="E2252" s="421"/>
      <c r="F2252" s="421"/>
      <c r="G2252" s="421"/>
      <c r="H2252" s="421"/>
      <c r="I2252" s="220">
        <f>IF(B2252&gt;A_Stammdaten!$B$12,0,SUM(C2252,D2252,F2252,G2252)-SUM(E2252,H2252))</f>
        <v>0</v>
      </c>
      <c r="J2252" s="109">
        <f>IF(B2252&gt;2020,HLOOKUP(A_Stammdaten!$B$12,$L$4:$R$2504,ROW(B2252)-3,FALSE)+IF(OR(B2252=0,A_Stammdaten!$B$12&lt;B2252),0,I2252*1/20),0)</f>
        <v>0</v>
      </c>
      <c r="K2252" s="109">
        <f>IF(B2252&gt;2020,HLOOKUP(A_Stammdaten!$B$12,$L$4:$R$2504,ROW(B2252)-3,FALSE),0)</f>
        <v>0</v>
      </c>
      <c r="L2252" s="109">
        <f t="shared" si="245"/>
        <v>0</v>
      </c>
      <c r="M2252" s="109">
        <f t="shared" si="246"/>
        <v>0</v>
      </c>
      <c r="N2252" s="109">
        <f t="shared" si="247"/>
        <v>0</v>
      </c>
      <c r="O2252" s="109">
        <f t="shared" si="248"/>
        <v>0</v>
      </c>
      <c r="P2252" s="109">
        <f t="shared" si="249"/>
        <v>0</v>
      </c>
      <c r="Q2252" s="109">
        <f t="shared" si="250"/>
        <v>0</v>
      </c>
      <c r="R2252" s="109">
        <f t="shared" si="251"/>
        <v>0</v>
      </c>
      <c r="S2252" s="425"/>
    </row>
    <row r="2253" spans="1:19" x14ac:dyDescent="0.3">
      <c r="A2253" s="421"/>
      <c r="B2253" s="424"/>
      <c r="C2253" s="421"/>
      <c r="D2253" s="421"/>
      <c r="E2253" s="421"/>
      <c r="F2253" s="421"/>
      <c r="G2253" s="421"/>
      <c r="H2253" s="421"/>
      <c r="I2253" s="220">
        <f>IF(B2253&gt;A_Stammdaten!$B$12,0,SUM(C2253,D2253,F2253,G2253)-SUM(E2253,H2253))</f>
        <v>0</v>
      </c>
      <c r="J2253" s="109">
        <f>IF(B2253&gt;2020,HLOOKUP(A_Stammdaten!$B$12,$L$4:$R$2504,ROW(B2253)-3,FALSE)+IF(OR(B2253=0,A_Stammdaten!$B$12&lt;B2253),0,I2253*1/20),0)</f>
        <v>0</v>
      </c>
      <c r="K2253" s="109">
        <f>IF(B2253&gt;2020,HLOOKUP(A_Stammdaten!$B$12,$L$4:$R$2504,ROW(B2253)-3,FALSE),0)</f>
        <v>0</v>
      </c>
      <c r="L2253" s="109">
        <f t="shared" si="245"/>
        <v>0</v>
      </c>
      <c r="M2253" s="109">
        <f t="shared" si="246"/>
        <v>0</v>
      </c>
      <c r="N2253" s="109">
        <f t="shared" si="247"/>
        <v>0</v>
      </c>
      <c r="O2253" s="109">
        <f t="shared" si="248"/>
        <v>0</v>
      </c>
      <c r="P2253" s="109">
        <f t="shared" si="249"/>
        <v>0</v>
      </c>
      <c r="Q2253" s="109">
        <f t="shared" si="250"/>
        <v>0</v>
      </c>
      <c r="R2253" s="109">
        <f t="shared" si="251"/>
        <v>0</v>
      </c>
      <c r="S2253" s="425"/>
    </row>
    <row r="2254" spans="1:19" x14ac:dyDescent="0.3">
      <c r="A2254" s="421"/>
      <c r="B2254" s="424"/>
      <c r="C2254" s="421"/>
      <c r="D2254" s="421"/>
      <c r="E2254" s="421"/>
      <c r="F2254" s="421"/>
      <c r="G2254" s="421"/>
      <c r="H2254" s="421"/>
      <c r="I2254" s="220">
        <f>IF(B2254&gt;A_Stammdaten!$B$12,0,SUM(C2254,D2254,F2254,G2254)-SUM(E2254,H2254))</f>
        <v>0</v>
      </c>
      <c r="J2254" s="109">
        <f>IF(B2254&gt;2020,HLOOKUP(A_Stammdaten!$B$12,$L$4:$R$2504,ROW(B2254)-3,FALSE)+IF(OR(B2254=0,A_Stammdaten!$B$12&lt;B2254),0,I2254*1/20),0)</f>
        <v>0</v>
      </c>
      <c r="K2254" s="109">
        <f>IF(B2254&gt;2020,HLOOKUP(A_Stammdaten!$B$12,$L$4:$R$2504,ROW(B2254)-3,FALSE),0)</f>
        <v>0</v>
      </c>
      <c r="L2254" s="109">
        <f t="shared" si="245"/>
        <v>0</v>
      </c>
      <c r="M2254" s="109">
        <f t="shared" si="246"/>
        <v>0</v>
      </c>
      <c r="N2254" s="109">
        <f t="shared" si="247"/>
        <v>0</v>
      </c>
      <c r="O2254" s="109">
        <f t="shared" si="248"/>
        <v>0</v>
      </c>
      <c r="P2254" s="109">
        <f t="shared" si="249"/>
        <v>0</v>
      </c>
      <c r="Q2254" s="109">
        <f t="shared" si="250"/>
        <v>0</v>
      </c>
      <c r="R2254" s="109">
        <f t="shared" si="251"/>
        <v>0</v>
      </c>
      <c r="S2254" s="425"/>
    </row>
    <row r="2255" spans="1:19" x14ac:dyDescent="0.3">
      <c r="A2255" s="421"/>
      <c r="B2255" s="424"/>
      <c r="C2255" s="421"/>
      <c r="D2255" s="421"/>
      <c r="E2255" s="421"/>
      <c r="F2255" s="421"/>
      <c r="G2255" s="421"/>
      <c r="H2255" s="421"/>
      <c r="I2255" s="220">
        <f>IF(B2255&gt;A_Stammdaten!$B$12,0,SUM(C2255,D2255,F2255,G2255)-SUM(E2255,H2255))</f>
        <v>0</v>
      </c>
      <c r="J2255" s="109">
        <f>IF(B2255&gt;2020,HLOOKUP(A_Stammdaten!$B$12,$L$4:$R$2504,ROW(B2255)-3,FALSE)+IF(OR(B2255=0,A_Stammdaten!$B$12&lt;B2255),0,I2255*1/20),0)</f>
        <v>0</v>
      </c>
      <c r="K2255" s="109">
        <f>IF(B2255&gt;2020,HLOOKUP(A_Stammdaten!$B$12,$L$4:$R$2504,ROW(B2255)-3,FALSE),0)</f>
        <v>0</v>
      </c>
      <c r="L2255" s="109">
        <f t="shared" si="245"/>
        <v>0</v>
      </c>
      <c r="M2255" s="109">
        <f t="shared" si="246"/>
        <v>0</v>
      </c>
      <c r="N2255" s="109">
        <f t="shared" si="247"/>
        <v>0</v>
      </c>
      <c r="O2255" s="109">
        <f t="shared" si="248"/>
        <v>0</v>
      </c>
      <c r="P2255" s="109">
        <f t="shared" si="249"/>
        <v>0</v>
      </c>
      <c r="Q2255" s="109">
        <f t="shared" si="250"/>
        <v>0</v>
      </c>
      <c r="R2255" s="109">
        <f t="shared" si="251"/>
        <v>0</v>
      </c>
      <c r="S2255" s="425"/>
    </row>
    <row r="2256" spans="1:19" x14ac:dyDescent="0.3">
      <c r="A2256" s="421"/>
      <c r="B2256" s="424"/>
      <c r="C2256" s="421"/>
      <c r="D2256" s="421"/>
      <c r="E2256" s="421"/>
      <c r="F2256" s="421"/>
      <c r="G2256" s="421"/>
      <c r="H2256" s="421"/>
      <c r="I2256" s="220">
        <f>IF(B2256&gt;A_Stammdaten!$B$12,0,SUM(C2256,D2256,F2256,G2256)-SUM(E2256,H2256))</f>
        <v>0</v>
      </c>
      <c r="J2256" s="109">
        <f>IF(B2256&gt;2020,HLOOKUP(A_Stammdaten!$B$12,$L$4:$R$2504,ROW(B2256)-3,FALSE)+IF(OR(B2256=0,A_Stammdaten!$B$12&lt;B2256),0,I2256*1/20),0)</f>
        <v>0</v>
      </c>
      <c r="K2256" s="109">
        <f>IF(B2256&gt;2020,HLOOKUP(A_Stammdaten!$B$12,$L$4:$R$2504,ROW(B2256)-3,FALSE),0)</f>
        <v>0</v>
      </c>
      <c r="L2256" s="109">
        <f t="shared" si="245"/>
        <v>0</v>
      </c>
      <c r="M2256" s="109">
        <f t="shared" si="246"/>
        <v>0</v>
      </c>
      <c r="N2256" s="109">
        <f t="shared" si="247"/>
        <v>0</v>
      </c>
      <c r="O2256" s="109">
        <f t="shared" si="248"/>
        <v>0</v>
      </c>
      <c r="P2256" s="109">
        <f t="shared" si="249"/>
        <v>0</v>
      </c>
      <c r="Q2256" s="109">
        <f t="shared" si="250"/>
        <v>0</v>
      </c>
      <c r="R2256" s="109">
        <f t="shared" si="251"/>
        <v>0</v>
      </c>
      <c r="S2256" s="425"/>
    </row>
    <row r="2257" spans="1:19" x14ac:dyDescent="0.3">
      <c r="A2257" s="421"/>
      <c r="B2257" s="424"/>
      <c r="C2257" s="421"/>
      <c r="D2257" s="421"/>
      <c r="E2257" s="421"/>
      <c r="F2257" s="421"/>
      <c r="G2257" s="421"/>
      <c r="H2257" s="421"/>
      <c r="I2257" s="220">
        <f>IF(B2257&gt;A_Stammdaten!$B$12,0,SUM(C2257,D2257,F2257,G2257)-SUM(E2257,H2257))</f>
        <v>0</v>
      </c>
      <c r="J2257" s="109">
        <f>IF(B2257&gt;2020,HLOOKUP(A_Stammdaten!$B$12,$L$4:$R$2504,ROW(B2257)-3,FALSE)+IF(OR(B2257=0,A_Stammdaten!$B$12&lt;B2257),0,I2257*1/20),0)</f>
        <v>0</v>
      </c>
      <c r="K2257" s="109">
        <f>IF(B2257&gt;2020,HLOOKUP(A_Stammdaten!$B$12,$L$4:$R$2504,ROW(B2257)-3,FALSE),0)</f>
        <v>0</v>
      </c>
      <c r="L2257" s="109">
        <f t="shared" si="245"/>
        <v>0</v>
      </c>
      <c r="M2257" s="109">
        <f t="shared" si="246"/>
        <v>0</v>
      </c>
      <c r="N2257" s="109">
        <f t="shared" si="247"/>
        <v>0</v>
      </c>
      <c r="O2257" s="109">
        <f t="shared" si="248"/>
        <v>0</v>
      </c>
      <c r="P2257" s="109">
        <f t="shared" si="249"/>
        <v>0</v>
      </c>
      <c r="Q2257" s="109">
        <f t="shared" si="250"/>
        <v>0</v>
      </c>
      <c r="R2257" s="109">
        <f t="shared" si="251"/>
        <v>0</v>
      </c>
      <c r="S2257" s="425"/>
    </row>
    <row r="2258" spans="1:19" x14ac:dyDescent="0.3">
      <c r="A2258" s="421"/>
      <c r="B2258" s="424"/>
      <c r="C2258" s="421"/>
      <c r="D2258" s="421"/>
      <c r="E2258" s="421"/>
      <c r="F2258" s="421"/>
      <c r="G2258" s="421"/>
      <c r="H2258" s="421"/>
      <c r="I2258" s="220">
        <f>IF(B2258&gt;A_Stammdaten!$B$12,0,SUM(C2258,D2258,F2258,G2258)-SUM(E2258,H2258))</f>
        <v>0</v>
      </c>
      <c r="J2258" s="109">
        <f>IF(B2258&gt;2020,HLOOKUP(A_Stammdaten!$B$12,$L$4:$R$2504,ROW(B2258)-3,FALSE)+IF(OR(B2258=0,A_Stammdaten!$B$12&lt;B2258),0,I2258*1/20),0)</f>
        <v>0</v>
      </c>
      <c r="K2258" s="109">
        <f>IF(B2258&gt;2020,HLOOKUP(A_Stammdaten!$B$12,$L$4:$R$2504,ROW(B2258)-3,FALSE),0)</f>
        <v>0</v>
      </c>
      <c r="L2258" s="109">
        <f t="shared" si="245"/>
        <v>0</v>
      </c>
      <c r="M2258" s="109">
        <f t="shared" si="246"/>
        <v>0</v>
      </c>
      <c r="N2258" s="109">
        <f t="shared" si="247"/>
        <v>0</v>
      </c>
      <c r="O2258" s="109">
        <f t="shared" si="248"/>
        <v>0</v>
      </c>
      <c r="P2258" s="109">
        <f t="shared" si="249"/>
        <v>0</v>
      </c>
      <c r="Q2258" s="109">
        <f t="shared" si="250"/>
        <v>0</v>
      </c>
      <c r="R2258" s="109">
        <f t="shared" si="251"/>
        <v>0</v>
      </c>
      <c r="S2258" s="425"/>
    </row>
    <row r="2259" spans="1:19" x14ac:dyDescent="0.3">
      <c r="A2259" s="421"/>
      <c r="B2259" s="424"/>
      <c r="C2259" s="421"/>
      <c r="D2259" s="421"/>
      <c r="E2259" s="421"/>
      <c r="F2259" s="421"/>
      <c r="G2259" s="421"/>
      <c r="H2259" s="421"/>
      <c r="I2259" s="220">
        <f>IF(B2259&gt;A_Stammdaten!$B$12,0,SUM(C2259,D2259,F2259,G2259)-SUM(E2259,H2259))</f>
        <v>0</v>
      </c>
      <c r="J2259" s="109">
        <f>IF(B2259&gt;2020,HLOOKUP(A_Stammdaten!$B$12,$L$4:$R$2504,ROW(B2259)-3,FALSE)+IF(OR(B2259=0,A_Stammdaten!$B$12&lt;B2259),0,I2259*1/20),0)</f>
        <v>0</v>
      </c>
      <c r="K2259" s="109">
        <f>IF(B2259&gt;2020,HLOOKUP(A_Stammdaten!$B$12,$L$4:$R$2504,ROW(B2259)-3,FALSE),0)</f>
        <v>0</v>
      </c>
      <c r="L2259" s="109">
        <f t="shared" si="245"/>
        <v>0</v>
      </c>
      <c r="M2259" s="109">
        <f t="shared" si="246"/>
        <v>0</v>
      </c>
      <c r="N2259" s="109">
        <f t="shared" si="247"/>
        <v>0</v>
      </c>
      <c r="O2259" s="109">
        <f t="shared" si="248"/>
        <v>0</v>
      </c>
      <c r="P2259" s="109">
        <f t="shared" si="249"/>
        <v>0</v>
      </c>
      <c r="Q2259" s="109">
        <f t="shared" si="250"/>
        <v>0</v>
      </c>
      <c r="R2259" s="109">
        <f t="shared" si="251"/>
        <v>0</v>
      </c>
      <c r="S2259" s="425"/>
    </row>
    <row r="2260" spans="1:19" x14ac:dyDescent="0.3">
      <c r="A2260" s="421"/>
      <c r="B2260" s="424"/>
      <c r="C2260" s="421"/>
      <c r="D2260" s="421"/>
      <c r="E2260" s="421"/>
      <c r="F2260" s="421"/>
      <c r="G2260" s="421"/>
      <c r="H2260" s="421"/>
      <c r="I2260" s="220">
        <f>IF(B2260&gt;A_Stammdaten!$B$12,0,SUM(C2260,D2260,F2260,G2260)-SUM(E2260,H2260))</f>
        <v>0</v>
      </c>
      <c r="J2260" s="109">
        <f>IF(B2260&gt;2020,HLOOKUP(A_Stammdaten!$B$12,$L$4:$R$2504,ROW(B2260)-3,FALSE)+IF(OR(B2260=0,A_Stammdaten!$B$12&lt;B2260),0,I2260*1/20),0)</f>
        <v>0</v>
      </c>
      <c r="K2260" s="109">
        <f>IF(B2260&gt;2020,HLOOKUP(A_Stammdaten!$B$12,$L$4:$R$2504,ROW(B2260)-3,FALSE),0)</f>
        <v>0</v>
      </c>
      <c r="L2260" s="109">
        <f t="shared" si="245"/>
        <v>0</v>
      </c>
      <c r="M2260" s="109">
        <f t="shared" si="246"/>
        <v>0</v>
      </c>
      <c r="N2260" s="109">
        <f t="shared" si="247"/>
        <v>0</v>
      </c>
      <c r="O2260" s="109">
        <f t="shared" si="248"/>
        <v>0</v>
      </c>
      <c r="P2260" s="109">
        <f t="shared" si="249"/>
        <v>0</v>
      </c>
      <c r="Q2260" s="109">
        <f t="shared" si="250"/>
        <v>0</v>
      </c>
      <c r="R2260" s="109">
        <f t="shared" si="251"/>
        <v>0</v>
      </c>
      <c r="S2260" s="425"/>
    </row>
    <row r="2261" spans="1:19" x14ac:dyDescent="0.3">
      <c r="A2261" s="421"/>
      <c r="B2261" s="424"/>
      <c r="C2261" s="421"/>
      <c r="D2261" s="421"/>
      <c r="E2261" s="421"/>
      <c r="F2261" s="421"/>
      <c r="G2261" s="421"/>
      <c r="H2261" s="421"/>
      <c r="I2261" s="220">
        <f>IF(B2261&gt;A_Stammdaten!$B$12,0,SUM(C2261,D2261,F2261,G2261)-SUM(E2261,H2261))</f>
        <v>0</v>
      </c>
      <c r="J2261" s="109">
        <f>IF(B2261&gt;2020,HLOOKUP(A_Stammdaten!$B$12,$L$4:$R$2504,ROW(B2261)-3,FALSE)+IF(OR(B2261=0,A_Stammdaten!$B$12&lt;B2261),0,I2261*1/20),0)</f>
        <v>0</v>
      </c>
      <c r="K2261" s="109">
        <f>IF(B2261&gt;2020,HLOOKUP(A_Stammdaten!$B$12,$L$4:$R$2504,ROW(B2261)-3,FALSE),0)</f>
        <v>0</v>
      </c>
      <c r="L2261" s="109">
        <f t="shared" si="245"/>
        <v>0</v>
      </c>
      <c r="M2261" s="109">
        <f t="shared" si="246"/>
        <v>0</v>
      </c>
      <c r="N2261" s="109">
        <f t="shared" si="247"/>
        <v>0</v>
      </c>
      <c r="O2261" s="109">
        <f t="shared" si="248"/>
        <v>0</v>
      </c>
      <c r="P2261" s="109">
        <f t="shared" si="249"/>
        <v>0</v>
      </c>
      <c r="Q2261" s="109">
        <f t="shared" si="250"/>
        <v>0</v>
      </c>
      <c r="R2261" s="109">
        <f t="shared" si="251"/>
        <v>0</v>
      </c>
      <c r="S2261" s="425"/>
    </row>
    <row r="2262" spans="1:19" x14ac:dyDescent="0.3">
      <c r="A2262" s="421"/>
      <c r="B2262" s="424"/>
      <c r="C2262" s="421"/>
      <c r="D2262" s="421"/>
      <c r="E2262" s="421"/>
      <c r="F2262" s="421"/>
      <c r="G2262" s="421"/>
      <c r="H2262" s="421"/>
      <c r="I2262" s="220">
        <f>IF(B2262&gt;A_Stammdaten!$B$12,0,SUM(C2262,D2262,F2262,G2262)-SUM(E2262,H2262))</f>
        <v>0</v>
      </c>
      <c r="J2262" s="109">
        <f>IF(B2262&gt;2020,HLOOKUP(A_Stammdaten!$B$12,$L$4:$R$2504,ROW(B2262)-3,FALSE)+IF(OR(B2262=0,A_Stammdaten!$B$12&lt;B2262),0,I2262*1/20),0)</f>
        <v>0</v>
      </c>
      <c r="K2262" s="109">
        <f>IF(B2262&gt;2020,HLOOKUP(A_Stammdaten!$B$12,$L$4:$R$2504,ROW(B2262)-3,FALSE),0)</f>
        <v>0</v>
      </c>
      <c r="L2262" s="109">
        <f t="shared" si="245"/>
        <v>0</v>
      </c>
      <c r="M2262" s="109">
        <f t="shared" si="246"/>
        <v>0</v>
      </c>
      <c r="N2262" s="109">
        <f t="shared" si="247"/>
        <v>0</v>
      </c>
      <c r="O2262" s="109">
        <f t="shared" si="248"/>
        <v>0</v>
      </c>
      <c r="P2262" s="109">
        <f t="shared" si="249"/>
        <v>0</v>
      </c>
      <c r="Q2262" s="109">
        <f t="shared" si="250"/>
        <v>0</v>
      </c>
      <c r="R2262" s="109">
        <f t="shared" si="251"/>
        <v>0</v>
      </c>
      <c r="S2262" s="425"/>
    </row>
    <row r="2263" spans="1:19" x14ac:dyDescent="0.3">
      <c r="A2263" s="421"/>
      <c r="B2263" s="424"/>
      <c r="C2263" s="421"/>
      <c r="D2263" s="421"/>
      <c r="E2263" s="421"/>
      <c r="F2263" s="421"/>
      <c r="G2263" s="421"/>
      <c r="H2263" s="421"/>
      <c r="I2263" s="220">
        <f>IF(B2263&gt;A_Stammdaten!$B$12,0,SUM(C2263,D2263,F2263,G2263)-SUM(E2263,H2263))</f>
        <v>0</v>
      </c>
      <c r="J2263" s="109">
        <f>IF(B2263&gt;2020,HLOOKUP(A_Stammdaten!$B$12,$L$4:$R$2504,ROW(B2263)-3,FALSE)+IF(OR(B2263=0,A_Stammdaten!$B$12&lt;B2263),0,I2263*1/20),0)</f>
        <v>0</v>
      </c>
      <c r="K2263" s="109">
        <f>IF(B2263&gt;2020,HLOOKUP(A_Stammdaten!$B$12,$L$4:$R$2504,ROW(B2263)-3,FALSE),0)</f>
        <v>0</v>
      </c>
      <c r="L2263" s="109">
        <f t="shared" si="245"/>
        <v>0</v>
      </c>
      <c r="M2263" s="109">
        <f t="shared" si="246"/>
        <v>0</v>
      </c>
      <c r="N2263" s="109">
        <f t="shared" si="247"/>
        <v>0</v>
      </c>
      <c r="O2263" s="109">
        <f t="shared" si="248"/>
        <v>0</v>
      </c>
      <c r="P2263" s="109">
        <f t="shared" si="249"/>
        <v>0</v>
      </c>
      <c r="Q2263" s="109">
        <f t="shared" si="250"/>
        <v>0</v>
      </c>
      <c r="R2263" s="109">
        <f t="shared" si="251"/>
        <v>0</v>
      </c>
      <c r="S2263" s="425"/>
    </row>
    <row r="2264" spans="1:19" x14ac:dyDescent="0.3">
      <c r="A2264" s="421"/>
      <c r="B2264" s="424"/>
      <c r="C2264" s="421"/>
      <c r="D2264" s="421"/>
      <c r="E2264" s="421"/>
      <c r="F2264" s="421"/>
      <c r="G2264" s="421"/>
      <c r="H2264" s="421"/>
      <c r="I2264" s="220">
        <f>IF(B2264&gt;A_Stammdaten!$B$12,0,SUM(C2264,D2264,F2264,G2264)-SUM(E2264,H2264))</f>
        <v>0</v>
      </c>
      <c r="J2264" s="109">
        <f>IF(B2264&gt;2020,HLOOKUP(A_Stammdaten!$B$12,$L$4:$R$2504,ROW(B2264)-3,FALSE)+IF(OR(B2264=0,A_Stammdaten!$B$12&lt;B2264),0,I2264*1/20),0)</f>
        <v>0</v>
      </c>
      <c r="K2264" s="109">
        <f>IF(B2264&gt;2020,HLOOKUP(A_Stammdaten!$B$12,$L$4:$R$2504,ROW(B2264)-3,FALSE),0)</f>
        <v>0</v>
      </c>
      <c r="L2264" s="109">
        <f t="shared" si="245"/>
        <v>0</v>
      </c>
      <c r="M2264" s="109">
        <f t="shared" si="246"/>
        <v>0</v>
      </c>
      <c r="N2264" s="109">
        <f t="shared" si="247"/>
        <v>0</v>
      </c>
      <c r="O2264" s="109">
        <f t="shared" si="248"/>
        <v>0</v>
      </c>
      <c r="P2264" s="109">
        <f t="shared" si="249"/>
        <v>0</v>
      </c>
      <c r="Q2264" s="109">
        <f t="shared" si="250"/>
        <v>0</v>
      </c>
      <c r="R2264" s="109">
        <f t="shared" si="251"/>
        <v>0</v>
      </c>
      <c r="S2264" s="425"/>
    </row>
    <row r="2265" spans="1:19" x14ac:dyDescent="0.3">
      <c r="A2265" s="421"/>
      <c r="B2265" s="424"/>
      <c r="C2265" s="421"/>
      <c r="D2265" s="421"/>
      <c r="E2265" s="421"/>
      <c r="F2265" s="421"/>
      <c r="G2265" s="421"/>
      <c r="H2265" s="421"/>
      <c r="I2265" s="220">
        <f>IF(B2265&gt;A_Stammdaten!$B$12,0,SUM(C2265,D2265,F2265,G2265)-SUM(E2265,H2265))</f>
        <v>0</v>
      </c>
      <c r="J2265" s="109">
        <f>IF(B2265&gt;2020,HLOOKUP(A_Stammdaten!$B$12,$L$4:$R$2504,ROW(B2265)-3,FALSE)+IF(OR(B2265=0,A_Stammdaten!$B$12&lt;B2265),0,I2265*1/20),0)</f>
        <v>0</v>
      </c>
      <c r="K2265" s="109">
        <f>IF(B2265&gt;2020,HLOOKUP(A_Stammdaten!$B$12,$L$4:$R$2504,ROW(B2265)-3,FALSE),0)</f>
        <v>0</v>
      </c>
      <c r="L2265" s="109">
        <f t="shared" si="245"/>
        <v>0</v>
      </c>
      <c r="M2265" s="109">
        <f t="shared" si="246"/>
        <v>0</v>
      </c>
      <c r="N2265" s="109">
        <f t="shared" si="247"/>
        <v>0</v>
      </c>
      <c r="O2265" s="109">
        <f t="shared" si="248"/>
        <v>0</v>
      </c>
      <c r="P2265" s="109">
        <f t="shared" si="249"/>
        <v>0</v>
      </c>
      <c r="Q2265" s="109">
        <f t="shared" si="250"/>
        <v>0</v>
      </c>
      <c r="R2265" s="109">
        <f t="shared" si="251"/>
        <v>0</v>
      </c>
      <c r="S2265" s="425"/>
    </row>
    <row r="2266" spans="1:19" x14ac:dyDescent="0.3">
      <c r="A2266" s="421"/>
      <c r="B2266" s="424"/>
      <c r="C2266" s="421"/>
      <c r="D2266" s="421"/>
      <c r="E2266" s="421"/>
      <c r="F2266" s="421"/>
      <c r="G2266" s="421"/>
      <c r="H2266" s="421"/>
      <c r="I2266" s="220">
        <f>IF(B2266&gt;A_Stammdaten!$B$12,0,SUM(C2266,D2266,F2266,G2266)-SUM(E2266,H2266))</f>
        <v>0</v>
      </c>
      <c r="J2266" s="109">
        <f>IF(B2266&gt;2020,HLOOKUP(A_Stammdaten!$B$12,$L$4:$R$2504,ROW(B2266)-3,FALSE)+IF(OR(B2266=0,A_Stammdaten!$B$12&lt;B2266),0,I2266*1/20),0)</f>
        <v>0</v>
      </c>
      <c r="K2266" s="109">
        <f>IF(B2266&gt;2020,HLOOKUP(A_Stammdaten!$B$12,$L$4:$R$2504,ROW(B2266)-3,FALSE),0)</f>
        <v>0</v>
      </c>
      <c r="L2266" s="109">
        <f t="shared" si="245"/>
        <v>0</v>
      </c>
      <c r="M2266" s="109">
        <f t="shared" si="246"/>
        <v>0</v>
      </c>
      <c r="N2266" s="109">
        <f t="shared" si="247"/>
        <v>0</v>
      </c>
      <c r="O2266" s="109">
        <f t="shared" si="248"/>
        <v>0</v>
      </c>
      <c r="P2266" s="109">
        <f t="shared" si="249"/>
        <v>0</v>
      </c>
      <c r="Q2266" s="109">
        <f t="shared" si="250"/>
        <v>0</v>
      </c>
      <c r="R2266" s="109">
        <f t="shared" si="251"/>
        <v>0</v>
      </c>
      <c r="S2266" s="425"/>
    </row>
    <row r="2267" spans="1:19" x14ac:dyDescent="0.3">
      <c r="A2267" s="421"/>
      <c r="B2267" s="424"/>
      <c r="C2267" s="421"/>
      <c r="D2267" s="421"/>
      <c r="E2267" s="421"/>
      <c r="F2267" s="421"/>
      <c r="G2267" s="421"/>
      <c r="H2267" s="421"/>
      <c r="I2267" s="220">
        <f>IF(B2267&gt;A_Stammdaten!$B$12,0,SUM(C2267,D2267,F2267,G2267)-SUM(E2267,H2267))</f>
        <v>0</v>
      </c>
      <c r="J2267" s="109">
        <f>IF(B2267&gt;2020,HLOOKUP(A_Stammdaten!$B$12,$L$4:$R$2504,ROW(B2267)-3,FALSE)+IF(OR(B2267=0,A_Stammdaten!$B$12&lt;B2267),0,I2267*1/20),0)</f>
        <v>0</v>
      </c>
      <c r="K2267" s="109">
        <f>IF(B2267&gt;2020,HLOOKUP(A_Stammdaten!$B$12,$L$4:$R$2504,ROW(B2267)-3,FALSE),0)</f>
        <v>0</v>
      </c>
      <c r="L2267" s="109">
        <f t="shared" si="245"/>
        <v>0</v>
      </c>
      <c r="M2267" s="109">
        <f t="shared" si="246"/>
        <v>0</v>
      </c>
      <c r="N2267" s="109">
        <f t="shared" si="247"/>
        <v>0</v>
      </c>
      <c r="O2267" s="109">
        <f t="shared" si="248"/>
        <v>0</v>
      </c>
      <c r="P2267" s="109">
        <f t="shared" si="249"/>
        <v>0</v>
      </c>
      <c r="Q2267" s="109">
        <f t="shared" si="250"/>
        <v>0</v>
      </c>
      <c r="R2267" s="109">
        <f t="shared" si="251"/>
        <v>0</v>
      </c>
      <c r="S2267" s="425"/>
    </row>
    <row r="2268" spans="1:19" x14ac:dyDescent="0.3">
      <c r="A2268" s="421"/>
      <c r="B2268" s="424"/>
      <c r="C2268" s="421"/>
      <c r="D2268" s="421"/>
      <c r="E2268" s="421"/>
      <c r="F2268" s="421"/>
      <c r="G2268" s="421"/>
      <c r="H2268" s="421"/>
      <c r="I2268" s="220">
        <f>IF(B2268&gt;A_Stammdaten!$B$12,0,SUM(C2268,D2268,F2268,G2268)-SUM(E2268,H2268))</f>
        <v>0</v>
      </c>
      <c r="J2268" s="109">
        <f>IF(B2268&gt;2020,HLOOKUP(A_Stammdaten!$B$12,$L$4:$R$2504,ROW(B2268)-3,FALSE)+IF(OR(B2268=0,A_Stammdaten!$B$12&lt;B2268),0,I2268*1/20),0)</f>
        <v>0</v>
      </c>
      <c r="K2268" s="109">
        <f>IF(B2268&gt;2020,HLOOKUP(A_Stammdaten!$B$12,$L$4:$R$2504,ROW(B2268)-3,FALSE),0)</f>
        <v>0</v>
      </c>
      <c r="L2268" s="109">
        <f t="shared" si="245"/>
        <v>0</v>
      </c>
      <c r="M2268" s="109">
        <f t="shared" si="246"/>
        <v>0</v>
      </c>
      <c r="N2268" s="109">
        <f t="shared" si="247"/>
        <v>0</v>
      </c>
      <c r="O2268" s="109">
        <f t="shared" si="248"/>
        <v>0</v>
      </c>
      <c r="P2268" s="109">
        <f t="shared" si="249"/>
        <v>0</v>
      </c>
      <c r="Q2268" s="109">
        <f t="shared" si="250"/>
        <v>0</v>
      </c>
      <c r="R2268" s="109">
        <f t="shared" si="251"/>
        <v>0</v>
      </c>
      <c r="S2268" s="425"/>
    </row>
    <row r="2269" spans="1:19" x14ac:dyDescent="0.3">
      <c r="A2269" s="421"/>
      <c r="B2269" s="424"/>
      <c r="C2269" s="421"/>
      <c r="D2269" s="421"/>
      <c r="E2269" s="421"/>
      <c r="F2269" s="421"/>
      <c r="G2269" s="421"/>
      <c r="H2269" s="421"/>
      <c r="I2269" s="220">
        <f>IF(B2269&gt;A_Stammdaten!$B$12,0,SUM(C2269,D2269,F2269,G2269)-SUM(E2269,H2269))</f>
        <v>0</v>
      </c>
      <c r="J2269" s="109">
        <f>IF(B2269&gt;2020,HLOOKUP(A_Stammdaten!$B$12,$L$4:$R$2504,ROW(B2269)-3,FALSE)+IF(OR(B2269=0,A_Stammdaten!$B$12&lt;B2269),0,I2269*1/20),0)</f>
        <v>0</v>
      </c>
      <c r="K2269" s="109">
        <f>IF(B2269&gt;2020,HLOOKUP(A_Stammdaten!$B$12,$L$4:$R$2504,ROW(B2269)-3,FALSE),0)</f>
        <v>0</v>
      </c>
      <c r="L2269" s="109">
        <f t="shared" si="245"/>
        <v>0</v>
      </c>
      <c r="M2269" s="109">
        <f t="shared" si="246"/>
        <v>0</v>
      </c>
      <c r="N2269" s="109">
        <f t="shared" si="247"/>
        <v>0</v>
      </c>
      <c r="O2269" s="109">
        <f t="shared" si="248"/>
        <v>0</v>
      </c>
      <c r="P2269" s="109">
        <f t="shared" si="249"/>
        <v>0</v>
      </c>
      <c r="Q2269" s="109">
        <f t="shared" si="250"/>
        <v>0</v>
      </c>
      <c r="R2269" s="109">
        <f t="shared" si="251"/>
        <v>0</v>
      </c>
      <c r="S2269" s="425"/>
    </row>
    <row r="2270" spans="1:19" x14ac:dyDescent="0.3">
      <c r="A2270" s="421"/>
      <c r="B2270" s="424"/>
      <c r="C2270" s="421"/>
      <c r="D2270" s="421"/>
      <c r="E2270" s="421"/>
      <c r="F2270" s="421"/>
      <c r="G2270" s="421"/>
      <c r="H2270" s="421"/>
      <c r="I2270" s="220">
        <f>IF(B2270&gt;A_Stammdaten!$B$12,0,SUM(C2270,D2270,F2270,G2270)-SUM(E2270,H2270))</f>
        <v>0</v>
      </c>
      <c r="J2270" s="109">
        <f>IF(B2270&gt;2020,HLOOKUP(A_Stammdaten!$B$12,$L$4:$R$2504,ROW(B2270)-3,FALSE)+IF(OR(B2270=0,A_Stammdaten!$B$12&lt;B2270),0,I2270*1/20),0)</f>
        <v>0</v>
      </c>
      <c r="K2270" s="109">
        <f>IF(B2270&gt;2020,HLOOKUP(A_Stammdaten!$B$12,$L$4:$R$2504,ROW(B2270)-3,FALSE),0)</f>
        <v>0</v>
      </c>
      <c r="L2270" s="109">
        <f t="shared" si="245"/>
        <v>0</v>
      </c>
      <c r="M2270" s="109">
        <f t="shared" si="246"/>
        <v>0</v>
      </c>
      <c r="N2270" s="109">
        <f t="shared" si="247"/>
        <v>0</v>
      </c>
      <c r="O2270" s="109">
        <f t="shared" si="248"/>
        <v>0</v>
      </c>
      <c r="P2270" s="109">
        <f t="shared" si="249"/>
        <v>0</v>
      </c>
      <c r="Q2270" s="109">
        <f t="shared" si="250"/>
        <v>0</v>
      </c>
      <c r="R2270" s="109">
        <f t="shared" si="251"/>
        <v>0</v>
      </c>
      <c r="S2270" s="425"/>
    </row>
    <row r="2271" spans="1:19" x14ac:dyDescent="0.3">
      <c r="A2271" s="421"/>
      <c r="B2271" s="424"/>
      <c r="C2271" s="421"/>
      <c r="D2271" s="421"/>
      <c r="E2271" s="421"/>
      <c r="F2271" s="421"/>
      <c r="G2271" s="421"/>
      <c r="H2271" s="421"/>
      <c r="I2271" s="220">
        <f>IF(B2271&gt;A_Stammdaten!$B$12,0,SUM(C2271,D2271,F2271,G2271)-SUM(E2271,H2271))</f>
        <v>0</v>
      </c>
      <c r="J2271" s="109">
        <f>IF(B2271&gt;2020,HLOOKUP(A_Stammdaten!$B$12,$L$4:$R$2504,ROW(B2271)-3,FALSE)+IF(OR(B2271=0,A_Stammdaten!$B$12&lt;B2271),0,I2271*1/20),0)</f>
        <v>0</v>
      </c>
      <c r="K2271" s="109">
        <f>IF(B2271&gt;2020,HLOOKUP(A_Stammdaten!$B$12,$L$4:$R$2504,ROW(B2271)-3,FALSE),0)</f>
        <v>0</v>
      </c>
      <c r="L2271" s="109">
        <f t="shared" si="245"/>
        <v>0</v>
      </c>
      <c r="M2271" s="109">
        <f t="shared" si="246"/>
        <v>0</v>
      </c>
      <c r="N2271" s="109">
        <f t="shared" si="247"/>
        <v>0</v>
      </c>
      <c r="O2271" s="109">
        <f t="shared" si="248"/>
        <v>0</v>
      </c>
      <c r="P2271" s="109">
        <f t="shared" si="249"/>
        <v>0</v>
      </c>
      <c r="Q2271" s="109">
        <f t="shared" si="250"/>
        <v>0</v>
      </c>
      <c r="R2271" s="109">
        <f t="shared" si="251"/>
        <v>0</v>
      </c>
      <c r="S2271" s="425"/>
    </row>
    <row r="2272" spans="1:19" x14ac:dyDescent="0.3">
      <c r="A2272" s="421"/>
      <c r="B2272" s="424"/>
      <c r="C2272" s="421"/>
      <c r="D2272" s="421"/>
      <c r="E2272" s="421"/>
      <c r="F2272" s="421"/>
      <c r="G2272" s="421"/>
      <c r="H2272" s="421"/>
      <c r="I2272" s="220">
        <f>IF(B2272&gt;A_Stammdaten!$B$12,0,SUM(C2272,D2272,F2272,G2272)-SUM(E2272,H2272))</f>
        <v>0</v>
      </c>
      <c r="J2272" s="109">
        <f>IF(B2272&gt;2020,HLOOKUP(A_Stammdaten!$B$12,$L$4:$R$2504,ROW(B2272)-3,FALSE)+IF(OR(B2272=0,A_Stammdaten!$B$12&lt;B2272),0,I2272*1/20),0)</f>
        <v>0</v>
      </c>
      <c r="K2272" s="109">
        <f>IF(B2272&gt;2020,HLOOKUP(A_Stammdaten!$B$12,$L$4:$R$2504,ROW(B2272)-3,FALSE),0)</f>
        <v>0</v>
      </c>
      <c r="L2272" s="109">
        <f t="shared" si="245"/>
        <v>0</v>
      </c>
      <c r="M2272" s="109">
        <f t="shared" si="246"/>
        <v>0</v>
      </c>
      <c r="N2272" s="109">
        <f t="shared" si="247"/>
        <v>0</v>
      </c>
      <c r="O2272" s="109">
        <f t="shared" si="248"/>
        <v>0</v>
      </c>
      <c r="P2272" s="109">
        <f t="shared" si="249"/>
        <v>0</v>
      </c>
      <c r="Q2272" s="109">
        <f t="shared" si="250"/>
        <v>0</v>
      </c>
      <c r="R2272" s="109">
        <f t="shared" si="251"/>
        <v>0</v>
      </c>
      <c r="S2272" s="425"/>
    </row>
    <row r="2273" spans="1:19" x14ac:dyDescent="0.3">
      <c r="A2273" s="421"/>
      <c r="B2273" s="424"/>
      <c r="C2273" s="421"/>
      <c r="D2273" s="421"/>
      <c r="E2273" s="421"/>
      <c r="F2273" s="421"/>
      <c r="G2273" s="421"/>
      <c r="H2273" s="421"/>
      <c r="I2273" s="220">
        <f>IF(B2273&gt;A_Stammdaten!$B$12,0,SUM(C2273,D2273,F2273,G2273)-SUM(E2273,H2273))</f>
        <v>0</v>
      </c>
      <c r="J2273" s="109">
        <f>IF(B2273&gt;2020,HLOOKUP(A_Stammdaten!$B$12,$L$4:$R$2504,ROW(B2273)-3,FALSE)+IF(OR(B2273=0,A_Stammdaten!$B$12&lt;B2273),0,I2273*1/20),0)</f>
        <v>0</v>
      </c>
      <c r="K2273" s="109">
        <f>IF(B2273&gt;2020,HLOOKUP(A_Stammdaten!$B$12,$L$4:$R$2504,ROW(B2273)-3,FALSE),0)</f>
        <v>0</v>
      </c>
      <c r="L2273" s="109">
        <f t="shared" si="245"/>
        <v>0</v>
      </c>
      <c r="M2273" s="109">
        <f t="shared" si="246"/>
        <v>0</v>
      </c>
      <c r="N2273" s="109">
        <f t="shared" si="247"/>
        <v>0</v>
      </c>
      <c r="O2273" s="109">
        <f t="shared" si="248"/>
        <v>0</v>
      </c>
      <c r="P2273" s="109">
        <f t="shared" si="249"/>
        <v>0</v>
      </c>
      <c r="Q2273" s="109">
        <f t="shared" si="250"/>
        <v>0</v>
      </c>
      <c r="R2273" s="109">
        <f t="shared" si="251"/>
        <v>0</v>
      </c>
      <c r="S2273" s="425"/>
    </row>
    <row r="2274" spans="1:19" x14ac:dyDescent="0.3">
      <c r="A2274" s="421"/>
      <c r="B2274" s="424"/>
      <c r="C2274" s="421"/>
      <c r="D2274" s="421"/>
      <c r="E2274" s="421"/>
      <c r="F2274" s="421"/>
      <c r="G2274" s="421"/>
      <c r="H2274" s="421"/>
      <c r="I2274" s="220">
        <f>IF(B2274&gt;A_Stammdaten!$B$12,0,SUM(C2274,D2274,F2274,G2274)-SUM(E2274,H2274))</f>
        <v>0</v>
      </c>
      <c r="J2274" s="109">
        <f>IF(B2274&gt;2020,HLOOKUP(A_Stammdaten!$B$12,$L$4:$R$2504,ROW(B2274)-3,FALSE)+IF(OR(B2274=0,A_Stammdaten!$B$12&lt;B2274),0,I2274*1/20),0)</f>
        <v>0</v>
      </c>
      <c r="K2274" s="109">
        <f>IF(B2274&gt;2020,HLOOKUP(A_Stammdaten!$B$12,$L$4:$R$2504,ROW(B2274)-3,FALSE),0)</f>
        <v>0</v>
      </c>
      <c r="L2274" s="109">
        <f t="shared" si="245"/>
        <v>0</v>
      </c>
      <c r="M2274" s="109">
        <f t="shared" si="246"/>
        <v>0</v>
      </c>
      <c r="N2274" s="109">
        <f t="shared" si="247"/>
        <v>0</v>
      </c>
      <c r="O2274" s="109">
        <f t="shared" si="248"/>
        <v>0</v>
      </c>
      <c r="P2274" s="109">
        <f t="shared" si="249"/>
        <v>0</v>
      </c>
      <c r="Q2274" s="109">
        <f t="shared" si="250"/>
        <v>0</v>
      </c>
      <c r="R2274" s="109">
        <f t="shared" si="251"/>
        <v>0</v>
      </c>
      <c r="S2274" s="425"/>
    </row>
    <row r="2275" spans="1:19" x14ac:dyDescent="0.3">
      <c r="A2275" s="421"/>
      <c r="B2275" s="424"/>
      <c r="C2275" s="421"/>
      <c r="D2275" s="421"/>
      <c r="E2275" s="421"/>
      <c r="F2275" s="421"/>
      <c r="G2275" s="421"/>
      <c r="H2275" s="421"/>
      <c r="I2275" s="220">
        <f>IF(B2275&gt;A_Stammdaten!$B$12,0,SUM(C2275,D2275,F2275,G2275)-SUM(E2275,H2275))</f>
        <v>0</v>
      </c>
      <c r="J2275" s="109">
        <f>IF(B2275&gt;2020,HLOOKUP(A_Stammdaten!$B$12,$L$4:$R$2504,ROW(B2275)-3,FALSE)+IF(OR(B2275=0,A_Stammdaten!$B$12&lt;B2275),0,I2275*1/20),0)</f>
        <v>0</v>
      </c>
      <c r="K2275" s="109">
        <f>IF(B2275&gt;2020,HLOOKUP(A_Stammdaten!$B$12,$L$4:$R$2504,ROW(B2275)-3,FALSE),0)</f>
        <v>0</v>
      </c>
      <c r="L2275" s="109">
        <f t="shared" si="245"/>
        <v>0</v>
      </c>
      <c r="M2275" s="109">
        <f t="shared" si="246"/>
        <v>0</v>
      </c>
      <c r="N2275" s="109">
        <f t="shared" si="247"/>
        <v>0</v>
      </c>
      <c r="O2275" s="109">
        <f t="shared" si="248"/>
        <v>0</v>
      </c>
      <c r="P2275" s="109">
        <f t="shared" si="249"/>
        <v>0</v>
      </c>
      <c r="Q2275" s="109">
        <f t="shared" si="250"/>
        <v>0</v>
      </c>
      <c r="R2275" s="109">
        <f t="shared" si="251"/>
        <v>0</v>
      </c>
      <c r="S2275" s="425"/>
    </row>
    <row r="2276" spans="1:19" x14ac:dyDescent="0.3">
      <c r="A2276" s="421"/>
      <c r="B2276" s="424"/>
      <c r="C2276" s="421"/>
      <c r="D2276" s="421"/>
      <c r="E2276" s="421"/>
      <c r="F2276" s="421"/>
      <c r="G2276" s="421"/>
      <c r="H2276" s="421"/>
      <c r="I2276" s="220">
        <f>IF(B2276&gt;A_Stammdaten!$B$12,0,SUM(C2276,D2276,F2276,G2276)-SUM(E2276,H2276))</f>
        <v>0</v>
      </c>
      <c r="J2276" s="109">
        <f>IF(B2276&gt;2020,HLOOKUP(A_Stammdaten!$B$12,$L$4:$R$2504,ROW(B2276)-3,FALSE)+IF(OR(B2276=0,A_Stammdaten!$B$12&lt;B2276),0,I2276*1/20),0)</f>
        <v>0</v>
      </c>
      <c r="K2276" s="109">
        <f>IF(B2276&gt;2020,HLOOKUP(A_Stammdaten!$B$12,$L$4:$R$2504,ROW(B2276)-3,FALSE),0)</f>
        <v>0</v>
      </c>
      <c r="L2276" s="109">
        <f t="shared" si="245"/>
        <v>0</v>
      </c>
      <c r="M2276" s="109">
        <f t="shared" si="246"/>
        <v>0</v>
      </c>
      <c r="N2276" s="109">
        <f t="shared" si="247"/>
        <v>0</v>
      </c>
      <c r="O2276" s="109">
        <f t="shared" si="248"/>
        <v>0</v>
      </c>
      <c r="P2276" s="109">
        <f t="shared" si="249"/>
        <v>0</v>
      </c>
      <c r="Q2276" s="109">
        <f t="shared" si="250"/>
        <v>0</v>
      </c>
      <c r="R2276" s="109">
        <f t="shared" si="251"/>
        <v>0</v>
      </c>
      <c r="S2276" s="425"/>
    </row>
    <row r="2277" spans="1:19" x14ac:dyDescent="0.3">
      <c r="A2277" s="421"/>
      <c r="B2277" s="424"/>
      <c r="C2277" s="421"/>
      <c r="D2277" s="421"/>
      <c r="E2277" s="421"/>
      <c r="F2277" s="421"/>
      <c r="G2277" s="421"/>
      <c r="H2277" s="421"/>
      <c r="I2277" s="220">
        <f>IF(B2277&gt;A_Stammdaten!$B$12,0,SUM(C2277,D2277,F2277,G2277)-SUM(E2277,H2277))</f>
        <v>0</v>
      </c>
      <c r="J2277" s="109">
        <f>IF(B2277&gt;2020,HLOOKUP(A_Stammdaten!$B$12,$L$4:$R$2504,ROW(B2277)-3,FALSE)+IF(OR(B2277=0,A_Stammdaten!$B$12&lt;B2277),0,I2277*1/20),0)</f>
        <v>0</v>
      </c>
      <c r="K2277" s="109">
        <f>IF(B2277&gt;2020,HLOOKUP(A_Stammdaten!$B$12,$L$4:$R$2504,ROW(B2277)-3,FALSE),0)</f>
        <v>0</v>
      </c>
      <c r="L2277" s="109">
        <f t="shared" si="245"/>
        <v>0</v>
      </c>
      <c r="M2277" s="109">
        <f t="shared" si="246"/>
        <v>0</v>
      </c>
      <c r="N2277" s="109">
        <f t="shared" si="247"/>
        <v>0</v>
      </c>
      <c r="O2277" s="109">
        <f t="shared" si="248"/>
        <v>0</v>
      </c>
      <c r="P2277" s="109">
        <f t="shared" si="249"/>
        <v>0</v>
      </c>
      <c r="Q2277" s="109">
        <f t="shared" si="250"/>
        <v>0</v>
      </c>
      <c r="R2277" s="109">
        <f t="shared" si="251"/>
        <v>0</v>
      </c>
      <c r="S2277" s="425"/>
    </row>
    <row r="2278" spans="1:19" x14ac:dyDescent="0.3">
      <c r="A2278" s="421"/>
      <c r="B2278" s="424"/>
      <c r="C2278" s="421"/>
      <c r="D2278" s="421"/>
      <c r="E2278" s="421"/>
      <c r="F2278" s="421"/>
      <c r="G2278" s="421"/>
      <c r="H2278" s="421"/>
      <c r="I2278" s="220">
        <f>IF(B2278&gt;A_Stammdaten!$B$12,0,SUM(C2278,D2278,F2278,G2278)-SUM(E2278,H2278))</f>
        <v>0</v>
      </c>
      <c r="J2278" s="109">
        <f>IF(B2278&gt;2020,HLOOKUP(A_Stammdaten!$B$12,$L$4:$R$2504,ROW(B2278)-3,FALSE)+IF(OR(B2278=0,A_Stammdaten!$B$12&lt;B2278),0,I2278*1/20),0)</f>
        <v>0</v>
      </c>
      <c r="K2278" s="109">
        <f>IF(B2278&gt;2020,HLOOKUP(A_Stammdaten!$B$12,$L$4:$R$2504,ROW(B2278)-3,FALSE),0)</f>
        <v>0</v>
      </c>
      <c r="L2278" s="109">
        <f t="shared" si="245"/>
        <v>0</v>
      </c>
      <c r="M2278" s="109">
        <f t="shared" si="246"/>
        <v>0</v>
      </c>
      <c r="N2278" s="109">
        <f t="shared" si="247"/>
        <v>0</v>
      </c>
      <c r="O2278" s="109">
        <f t="shared" si="248"/>
        <v>0</v>
      </c>
      <c r="P2278" s="109">
        <f t="shared" si="249"/>
        <v>0</v>
      </c>
      <c r="Q2278" s="109">
        <f t="shared" si="250"/>
        <v>0</v>
      </c>
      <c r="R2278" s="109">
        <f t="shared" si="251"/>
        <v>0</v>
      </c>
      <c r="S2278" s="425"/>
    </row>
    <row r="2279" spans="1:19" x14ac:dyDescent="0.3">
      <c r="A2279" s="421"/>
      <c r="B2279" s="424"/>
      <c r="C2279" s="421"/>
      <c r="D2279" s="421"/>
      <c r="E2279" s="421"/>
      <c r="F2279" s="421"/>
      <c r="G2279" s="421"/>
      <c r="H2279" s="421"/>
      <c r="I2279" s="220">
        <f>IF(B2279&gt;A_Stammdaten!$B$12,0,SUM(C2279,D2279,F2279,G2279)-SUM(E2279,H2279))</f>
        <v>0</v>
      </c>
      <c r="J2279" s="109">
        <f>IF(B2279&gt;2020,HLOOKUP(A_Stammdaten!$B$12,$L$4:$R$2504,ROW(B2279)-3,FALSE)+IF(OR(B2279=0,A_Stammdaten!$B$12&lt;B2279),0,I2279*1/20),0)</f>
        <v>0</v>
      </c>
      <c r="K2279" s="109">
        <f>IF(B2279&gt;2020,HLOOKUP(A_Stammdaten!$B$12,$L$4:$R$2504,ROW(B2279)-3,FALSE),0)</f>
        <v>0</v>
      </c>
      <c r="L2279" s="109">
        <f t="shared" si="245"/>
        <v>0</v>
      </c>
      <c r="M2279" s="109">
        <f t="shared" si="246"/>
        <v>0</v>
      </c>
      <c r="N2279" s="109">
        <f t="shared" si="247"/>
        <v>0</v>
      </c>
      <c r="O2279" s="109">
        <f t="shared" si="248"/>
        <v>0</v>
      </c>
      <c r="P2279" s="109">
        <f t="shared" si="249"/>
        <v>0</v>
      </c>
      <c r="Q2279" s="109">
        <f t="shared" si="250"/>
        <v>0</v>
      </c>
      <c r="R2279" s="109">
        <f t="shared" si="251"/>
        <v>0</v>
      </c>
      <c r="S2279" s="425"/>
    </row>
    <row r="2280" spans="1:19" x14ac:dyDescent="0.3">
      <c r="A2280" s="421"/>
      <c r="B2280" s="424"/>
      <c r="C2280" s="421"/>
      <c r="D2280" s="421"/>
      <c r="E2280" s="421"/>
      <c r="F2280" s="421"/>
      <c r="G2280" s="421"/>
      <c r="H2280" s="421"/>
      <c r="I2280" s="220">
        <f>IF(B2280&gt;A_Stammdaten!$B$12,0,SUM(C2280,D2280,F2280,G2280)-SUM(E2280,H2280))</f>
        <v>0</v>
      </c>
      <c r="J2280" s="109">
        <f>IF(B2280&gt;2020,HLOOKUP(A_Stammdaten!$B$12,$L$4:$R$2504,ROW(B2280)-3,FALSE)+IF(OR(B2280=0,A_Stammdaten!$B$12&lt;B2280),0,I2280*1/20),0)</f>
        <v>0</v>
      </c>
      <c r="K2280" s="109">
        <f>IF(B2280&gt;2020,HLOOKUP(A_Stammdaten!$B$12,$L$4:$R$2504,ROW(B2280)-3,FALSE),0)</f>
        <v>0</v>
      </c>
      <c r="L2280" s="109">
        <f t="shared" si="245"/>
        <v>0</v>
      </c>
      <c r="M2280" s="109">
        <f t="shared" si="246"/>
        <v>0</v>
      </c>
      <c r="N2280" s="109">
        <f t="shared" si="247"/>
        <v>0</v>
      </c>
      <c r="O2280" s="109">
        <f t="shared" si="248"/>
        <v>0</v>
      </c>
      <c r="P2280" s="109">
        <f t="shared" si="249"/>
        <v>0</v>
      </c>
      <c r="Q2280" s="109">
        <f t="shared" si="250"/>
        <v>0</v>
      </c>
      <c r="R2280" s="109">
        <f t="shared" si="251"/>
        <v>0</v>
      </c>
      <c r="S2280" s="425"/>
    </row>
    <row r="2281" spans="1:19" x14ac:dyDescent="0.3">
      <c r="A2281" s="421"/>
      <c r="B2281" s="424"/>
      <c r="C2281" s="421"/>
      <c r="D2281" s="421"/>
      <c r="E2281" s="421"/>
      <c r="F2281" s="421"/>
      <c r="G2281" s="421"/>
      <c r="H2281" s="421"/>
      <c r="I2281" s="220">
        <f>IF(B2281&gt;A_Stammdaten!$B$12,0,SUM(C2281,D2281,F2281,G2281)-SUM(E2281,H2281))</f>
        <v>0</v>
      </c>
      <c r="J2281" s="109">
        <f>IF(B2281&gt;2020,HLOOKUP(A_Stammdaten!$B$12,$L$4:$R$2504,ROW(B2281)-3,FALSE)+IF(OR(B2281=0,A_Stammdaten!$B$12&lt;B2281),0,I2281*1/20),0)</f>
        <v>0</v>
      </c>
      <c r="K2281" s="109">
        <f>IF(B2281&gt;2020,HLOOKUP(A_Stammdaten!$B$12,$L$4:$R$2504,ROW(B2281)-3,FALSE),0)</f>
        <v>0</v>
      </c>
      <c r="L2281" s="109">
        <f t="shared" si="245"/>
        <v>0</v>
      </c>
      <c r="M2281" s="109">
        <f t="shared" si="246"/>
        <v>0</v>
      </c>
      <c r="N2281" s="109">
        <f t="shared" si="247"/>
        <v>0</v>
      </c>
      <c r="O2281" s="109">
        <f t="shared" si="248"/>
        <v>0</v>
      </c>
      <c r="P2281" s="109">
        <f t="shared" si="249"/>
        <v>0</v>
      </c>
      <c r="Q2281" s="109">
        <f t="shared" si="250"/>
        <v>0</v>
      </c>
      <c r="R2281" s="109">
        <f t="shared" si="251"/>
        <v>0</v>
      </c>
      <c r="S2281" s="425"/>
    </row>
    <row r="2282" spans="1:19" x14ac:dyDescent="0.3">
      <c r="A2282" s="421"/>
      <c r="B2282" s="424"/>
      <c r="C2282" s="421"/>
      <c r="D2282" s="421"/>
      <c r="E2282" s="421"/>
      <c r="F2282" s="421"/>
      <c r="G2282" s="421"/>
      <c r="H2282" s="421"/>
      <c r="I2282" s="220">
        <f>IF(B2282&gt;A_Stammdaten!$B$12,0,SUM(C2282,D2282,F2282,G2282)-SUM(E2282,H2282))</f>
        <v>0</v>
      </c>
      <c r="J2282" s="109">
        <f>IF(B2282&gt;2020,HLOOKUP(A_Stammdaten!$B$12,$L$4:$R$2504,ROW(B2282)-3,FALSE)+IF(OR(B2282=0,A_Stammdaten!$B$12&lt;B2282),0,I2282*1/20),0)</f>
        <v>0</v>
      </c>
      <c r="K2282" s="109">
        <f>IF(B2282&gt;2020,HLOOKUP(A_Stammdaten!$B$12,$L$4:$R$2504,ROW(B2282)-3,FALSE),0)</f>
        <v>0</v>
      </c>
      <c r="L2282" s="109">
        <f t="shared" si="245"/>
        <v>0</v>
      </c>
      <c r="M2282" s="109">
        <f t="shared" si="246"/>
        <v>0</v>
      </c>
      <c r="N2282" s="109">
        <f t="shared" si="247"/>
        <v>0</v>
      </c>
      <c r="O2282" s="109">
        <f t="shared" si="248"/>
        <v>0</v>
      </c>
      <c r="P2282" s="109">
        <f t="shared" si="249"/>
        <v>0</v>
      </c>
      <c r="Q2282" s="109">
        <f t="shared" si="250"/>
        <v>0</v>
      </c>
      <c r="R2282" s="109">
        <f t="shared" si="251"/>
        <v>0</v>
      </c>
      <c r="S2282" s="425"/>
    </row>
    <row r="2283" spans="1:19" x14ac:dyDescent="0.3">
      <c r="A2283" s="421"/>
      <c r="B2283" s="424"/>
      <c r="C2283" s="421"/>
      <c r="D2283" s="421"/>
      <c r="E2283" s="421"/>
      <c r="F2283" s="421"/>
      <c r="G2283" s="421"/>
      <c r="H2283" s="421"/>
      <c r="I2283" s="220">
        <f>IF(B2283&gt;A_Stammdaten!$B$12,0,SUM(C2283,D2283,F2283,G2283)-SUM(E2283,H2283))</f>
        <v>0</v>
      </c>
      <c r="J2283" s="109">
        <f>IF(B2283&gt;2020,HLOOKUP(A_Stammdaten!$B$12,$L$4:$R$2504,ROW(B2283)-3,FALSE)+IF(OR(B2283=0,A_Stammdaten!$B$12&lt;B2283),0,I2283*1/20),0)</f>
        <v>0</v>
      </c>
      <c r="K2283" s="109">
        <f>IF(B2283&gt;2020,HLOOKUP(A_Stammdaten!$B$12,$L$4:$R$2504,ROW(B2283)-3,FALSE),0)</f>
        <v>0</v>
      </c>
      <c r="L2283" s="109">
        <f t="shared" si="245"/>
        <v>0</v>
      </c>
      <c r="M2283" s="109">
        <f t="shared" si="246"/>
        <v>0</v>
      </c>
      <c r="N2283" s="109">
        <f t="shared" si="247"/>
        <v>0</v>
      </c>
      <c r="O2283" s="109">
        <f t="shared" si="248"/>
        <v>0</v>
      </c>
      <c r="P2283" s="109">
        <f t="shared" si="249"/>
        <v>0</v>
      </c>
      <c r="Q2283" s="109">
        <f t="shared" si="250"/>
        <v>0</v>
      </c>
      <c r="R2283" s="109">
        <f t="shared" si="251"/>
        <v>0</v>
      </c>
      <c r="S2283" s="425"/>
    </row>
    <row r="2284" spans="1:19" x14ac:dyDescent="0.3">
      <c r="A2284" s="421"/>
      <c r="B2284" s="424"/>
      <c r="C2284" s="421"/>
      <c r="D2284" s="421"/>
      <c r="E2284" s="421"/>
      <c r="F2284" s="421"/>
      <c r="G2284" s="421"/>
      <c r="H2284" s="421"/>
      <c r="I2284" s="220">
        <f>IF(B2284&gt;A_Stammdaten!$B$12,0,SUM(C2284,D2284,F2284,G2284)-SUM(E2284,H2284))</f>
        <v>0</v>
      </c>
      <c r="J2284" s="109">
        <f>IF(B2284&gt;2020,HLOOKUP(A_Stammdaten!$B$12,$L$4:$R$2504,ROW(B2284)-3,FALSE)+IF(OR(B2284=0,A_Stammdaten!$B$12&lt;B2284),0,I2284*1/20),0)</f>
        <v>0</v>
      </c>
      <c r="K2284" s="109">
        <f>IF(B2284&gt;2020,HLOOKUP(A_Stammdaten!$B$12,$L$4:$R$2504,ROW(B2284)-3,FALSE),0)</f>
        <v>0</v>
      </c>
      <c r="L2284" s="109">
        <f t="shared" si="245"/>
        <v>0</v>
      </c>
      <c r="M2284" s="109">
        <f t="shared" si="246"/>
        <v>0</v>
      </c>
      <c r="N2284" s="109">
        <f t="shared" si="247"/>
        <v>0</v>
      </c>
      <c r="O2284" s="109">
        <f t="shared" si="248"/>
        <v>0</v>
      </c>
      <c r="P2284" s="109">
        <f t="shared" si="249"/>
        <v>0</v>
      </c>
      <c r="Q2284" s="109">
        <f t="shared" si="250"/>
        <v>0</v>
      </c>
      <c r="R2284" s="109">
        <f t="shared" si="251"/>
        <v>0</v>
      </c>
      <c r="S2284" s="425"/>
    </row>
    <row r="2285" spans="1:19" x14ac:dyDescent="0.3">
      <c r="A2285" s="421"/>
      <c r="B2285" s="424"/>
      <c r="C2285" s="421"/>
      <c r="D2285" s="421"/>
      <c r="E2285" s="421"/>
      <c r="F2285" s="421"/>
      <c r="G2285" s="421"/>
      <c r="H2285" s="421"/>
      <c r="I2285" s="220">
        <f>IF(B2285&gt;A_Stammdaten!$B$12,0,SUM(C2285,D2285,F2285,G2285)-SUM(E2285,H2285))</f>
        <v>0</v>
      </c>
      <c r="J2285" s="109">
        <f>IF(B2285&gt;2020,HLOOKUP(A_Stammdaten!$B$12,$L$4:$R$2504,ROW(B2285)-3,FALSE)+IF(OR(B2285=0,A_Stammdaten!$B$12&lt;B2285),0,I2285*1/20),0)</f>
        <v>0</v>
      </c>
      <c r="K2285" s="109">
        <f>IF(B2285&gt;2020,HLOOKUP(A_Stammdaten!$B$12,$L$4:$R$2504,ROW(B2285)-3,FALSE),0)</f>
        <v>0</v>
      </c>
      <c r="L2285" s="109">
        <f t="shared" si="245"/>
        <v>0</v>
      </c>
      <c r="M2285" s="109">
        <f t="shared" si="246"/>
        <v>0</v>
      </c>
      <c r="N2285" s="109">
        <f t="shared" si="247"/>
        <v>0</v>
      </c>
      <c r="O2285" s="109">
        <f t="shared" si="248"/>
        <v>0</v>
      </c>
      <c r="P2285" s="109">
        <f t="shared" si="249"/>
        <v>0</v>
      </c>
      <c r="Q2285" s="109">
        <f t="shared" si="250"/>
        <v>0</v>
      </c>
      <c r="R2285" s="109">
        <f t="shared" si="251"/>
        <v>0</v>
      </c>
      <c r="S2285" s="425"/>
    </row>
    <row r="2286" spans="1:19" x14ac:dyDescent="0.3">
      <c r="A2286" s="421"/>
      <c r="B2286" s="424"/>
      <c r="C2286" s="421"/>
      <c r="D2286" s="421"/>
      <c r="E2286" s="421"/>
      <c r="F2286" s="421"/>
      <c r="G2286" s="421"/>
      <c r="H2286" s="421"/>
      <c r="I2286" s="220">
        <f>IF(B2286&gt;A_Stammdaten!$B$12,0,SUM(C2286,D2286,F2286,G2286)-SUM(E2286,H2286))</f>
        <v>0</v>
      </c>
      <c r="J2286" s="109">
        <f>IF(B2286&gt;2020,HLOOKUP(A_Stammdaten!$B$12,$L$4:$R$2504,ROW(B2286)-3,FALSE)+IF(OR(B2286=0,A_Stammdaten!$B$12&lt;B2286),0,I2286*1/20),0)</f>
        <v>0</v>
      </c>
      <c r="K2286" s="109">
        <f>IF(B2286&gt;2020,HLOOKUP(A_Stammdaten!$B$12,$L$4:$R$2504,ROW(B2286)-3,FALSE),0)</f>
        <v>0</v>
      </c>
      <c r="L2286" s="109">
        <f t="shared" si="245"/>
        <v>0</v>
      </c>
      <c r="M2286" s="109">
        <f t="shared" si="246"/>
        <v>0</v>
      </c>
      <c r="N2286" s="109">
        <f t="shared" si="247"/>
        <v>0</v>
      </c>
      <c r="O2286" s="109">
        <f t="shared" si="248"/>
        <v>0</v>
      </c>
      <c r="P2286" s="109">
        <f t="shared" si="249"/>
        <v>0</v>
      </c>
      <c r="Q2286" s="109">
        <f t="shared" si="250"/>
        <v>0</v>
      </c>
      <c r="R2286" s="109">
        <f t="shared" si="251"/>
        <v>0</v>
      </c>
      <c r="S2286" s="425"/>
    </row>
    <row r="2287" spans="1:19" x14ac:dyDescent="0.3">
      <c r="A2287" s="421"/>
      <c r="B2287" s="424"/>
      <c r="C2287" s="421"/>
      <c r="D2287" s="421"/>
      <c r="E2287" s="421"/>
      <c r="F2287" s="421"/>
      <c r="G2287" s="421"/>
      <c r="H2287" s="421"/>
      <c r="I2287" s="220">
        <f>IF(B2287&gt;A_Stammdaten!$B$12,0,SUM(C2287,D2287,F2287,G2287)-SUM(E2287,H2287))</f>
        <v>0</v>
      </c>
      <c r="J2287" s="109">
        <f>IF(B2287&gt;2020,HLOOKUP(A_Stammdaten!$B$12,$L$4:$R$2504,ROW(B2287)-3,FALSE)+IF(OR(B2287=0,A_Stammdaten!$B$12&lt;B2287),0,I2287*1/20),0)</f>
        <v>0</v>
      </c>
      <c r="K2287" s="109">
        <f>IF(B2287&gt;2020,HLOOKUP(A_Stammdaten!$B$12,$L$4:$R$2504,ROW(B2287)-3,FALSE),0)</f>
        <v>0</v>
      </c>
      <c r="L2287" s="109">
        <f t="shared" si="245"/>
        <v>0</v>
      </c>
      <c r="M2287" s="109">
        <f t="shared" si="246"/>
        <v>0</v>
      </c>
      <c r="N2287" s="109">
        <f t="shared" si="247"/>
        <v>0</v>
      </c>
      <c r="O2287" s="109">
        <f t="shared" si="248"/>
        <v>0</v>
      </c>
      <c r="P2287" s="109">
        <f t="shared" si="249"/>
        <v>0</v>
      </c>
      <c r="Q2287" s="109">
        <f t="shared" si="250"/>
        <v>0</v>
      </c>
      <c r="R2287" s="109">
        <f t="shared" si="251"/>
        <v>0</v>
      </c>
      <c r="S2287" s="425"/>
    </row>
    <row r="2288" spans="1:19" x14ac:dyDescent="0.3">
      <c r="A2288" s="421"/>
      <c r="B2288" s="424"/>
      <c r="C2288" s="421"/>
      <c r="D2288" s="421"/>
      <c r="E2288" s="421"/>
      <c r="F2288" s="421"/>
      <c r="G2288" s="421"/>
      <c r="H2288" s="421"/>
      <c r="I2288" s="220">
        <f>IF(B2288&gt;A_Stammdaten!$B$12,0,SUM(C2288,D2288,F2288,G2288)-SUM(E2288,H2288))</f>
        <v>0</v>
      </c>
      <c r="J2288" s="109">
        <f>IF(B2288&gt;2020,HLOOKUP(A_Stammdaten!$B$12,$L$4:$R$2504,ROW(B2288)-3,FALSE)+IF(OR(B2288=0,A_Stammdaten!$B$12&lt;B2288),0,I2288*1/20),0)</f>
        <v>0</v>
      </c>
      <c r="K2288" s="109">
        <f>IF(B2288&gt;2020,HLOOKUP(A_Stammdaten!$B$12,$L$4:$R$2504,ROW(B2288)-3,FALSE),0)</f>
        <v>0</v>
      </c>
      <c r="L2288" s="109">
        <f t="shared" si="245"/>
        <v>0</v>
      </c>
      <c r="M2288" s="109">
        <f t="shared" si="246"/>
        <v>0</v>
      </c>
      <c r="N2288" s="109">
        <f t="shared" si="247"/>
        <v>0</v>
      </c>
      <c r="O2288" s="109">
        <f t="shared" si="248"/>
        <v>0</v>
      </c>
      <c r="P2288" s="109">
        <f t="shared" si="249"/>
        <v>0</v>
      </c>
      <c r="Q2288" s="109">
        <f t="shared" si="250"/>
        <v>0</v>
      </c>
      <c r="R2288" s="109">
        <f t="shared" si="251"/>
        <v>0</v>
      </c>
      <c r="S2288" s="425"/>
    </row>
    <row r="2289" spans="1:19" x14ac:dyDescent="0.3">
      <c r="A2289" s="421"/>
      <c r="B2289" s="424"/>
      <c r="C2289" s="421"/>
      <c r="D2289" s="421"/>
      <c r="E2289" s="421"/>
      <c r="F2289" s="421"/>
      <c r="G2289" s="421"/>
      <c r="H2289" s="421"/>
      <c r="I2289" s="220">
        <f>IF(B2289&gt;A_Stammdaten!$B$12,0,SUM(C2289,D2289,F2289,G2289)-SUM(E2289,H2289))</f>
        <v>0</v>
      </c>
      <c r="J2289" s="109">
        <f>IF(B2289&gt;2020,HLOOKUP(A_Stammdaten!$B$12,$L$4:$R$2504,ROW(B2289)-3,FALSE)+IF(OR(B2289=0,A_Stammdaten!$B$12&lt;B2289),0,I2289*1/20),0)</f>
        <v>0</v>
      </c>
      <c r="K2289" s="109">
        <f>IF(B2289&gt;2020,HLOOKUP(A_Stammdaten!$B$12,$L$4:$R$2504,ROW(B2289)-3,FALSE),0)</f>
        <v>0</v>
      </c>
      <c r="L2289" s="109">
        <f t="shared" si="245"/>
        <v>0</v>
      </c>
      <c r="M2289" s="109">
        <f t="shared" si="246"/>
        <v>0</v>
      </c>
      <c r="N2289" s="109">
        <f t="shared" si="247"/>
        <v>0</v>
      </c>
      <c r="O2289" s="109">
        <f t="shared" si="248"/>
        <v>0</v>
      </c>
      <c r="P2289" s="109">
        <f t="shared" si="249"/>
        <v>0</v>
      </c>
      <c r="Q2289" s="109">
        <f t="shared" si="250"/>
        <v>0</v>
      </c>
      <c r="R2289" s="109">
        <f t="shared" si="251"/>
        <v>0</v>
      </c>
      <c r="S2289" s="425"/>
    </row>
    <row r="2290" spans="1:19" x14ac:dyDescent="0.3">
      <c r="A2290" s="421"/>
      <c r="B2290" s="424"/>
      <c r="C2290" s="421"/>
      <c r="D2290" s="421"/>
      <c r="E2290" s="421"/>
      <c r="F2290" s="421"/>
      <c r="G2290" s="421"/>
      <c r="H2290" s="421"/>
      <c r="I2290" s="220">
        <f>IF(B2290&gt;A_Stammdaten!$B$12,0,SUM(C2290,D2290,F2290,G2290)-SUM(E2290,H2290))</f>
        <v>0</v>
      </c>
      <c r="J2290" s="109">
        <f>IF(B2290&gt;2020,HLOOKUP(A_Stammdaten!$B$12,$L$4:$R$2504,ROW(B2290)-3,FALSE)+IF(OR(B2290=0,A_Stammdaten!$B$12&lt;B2290),0,I2290*1/20),0)</f>
        <v>0</v>
      </c>
      <c r="K2290" s="109">
        <f>IF(B2290&gt;2020,HLOOKUP(A_Stammdaten!$B$12,$L$4:$R$2504,ROW(B2290)-3,FALSE),0)</f>
        <v>0</v>
      </c>
      <c r="L2290" s="109">
        <f t="shared" si="245"/>
        <v>0</v>
      </c>
      <c r="M2290" s="109">
        <f t="shared" si="246"/>
        <v>0</v>
      </c>
      <c r="N2290" s="109">
        <f t="shared" si="247"/>
        <v>0</v>
      </c>
      <c r="O2290" s="109">
        <f t="shared" si="248"/>
        <v>0</v>
      </c>
      <c r="P2290" s="109">
        <f t="shared" si="249"/>
        <v>0</v>
      </c>
      <c r="Q2290" s="109">
        <f t="shared" si="250"/>
        <v>0</v>
      </c>
      <c r="R2290" s="109">
        <f t="shared" si="251"/>
        <v>0</v>
      </c>
      <c r="S2290" s="425"/>
    </row>
    <row r="2291" spans="1:19" x14ac:dyDescent="0.3">
      <c r="A2291" s="421"/>
      <c r="B2291" s="424"/>
      <c r="C2291" s="421"/>
      <c r="D2291" s="421"/>
      <c r="E2291" s="421"/>
      <c r="F2291" s="421"/>
      <c r="G2291" s="421"/>
      <c r="H2291" s="421"/>
      <c r="I2291" s="220">
        <f>IF(B2291&gt;A_Stammdaten!$B$12,0,SUM(C2291,D2291,F2291,G2291)-SUM(E2291,H2291))</f>
        <v>0</v>
      </c>
      <c r="J2291" s="109">
        <f>IF(B2291&gt;2020,HLOOKUP(A_Stammdaten!$B$12,$L$4:$R$2504,ROW(B2291)-3,FALSE)+IF(OR(B2291=0,A_Stammdaten!$B$12&lt;B2291),0,I2291*1/20),0)</f>
        <v>0</v>
      </c>
      <c r="K2291" s="109">
        <f>IF(B2291&gt;2020,HLOOKUP(A_Stammdaten!$B$12,$L$4:$R$2504,ROW(B2291)-3,FALSE),0)</f>
        <v>0</v>
      </c>
      <c r="L2291" s="109">
        <f t="shared" si="245"/>
        <v>0</v>
      </c>
      <c r="M2291" s="109">
        <f t="shared" si="246"/>
        <v>0</v>
      </c>
      <c r="N2291" s="109">
        <f t="shared" si="247"/>
        <v>0</v>
      </c>
      <c r="O2291" s="109">
        <f t="shared" si="248"/>
        <v>0</v>
      </c>
      <c r="P2291" s="109">
        <f t="shared" si="249"/>
        <v>0</v>
      </c>
      <c r="Q2291" s="109">
        <f t="shared" si="250"/>
        <v>0</v>
      </c>
      <c r="R2291" s="109">
        <f t="shared" si="251"/>
        <v>0</v>
      </c>
      <c r="S2291" s="425"/>
    </row>
    <row r="2292" spans="1:19" x14ac:dyDescent="0.3">
      <c r="A2292" s="421"/>
      <c r="B2292" s="424"/>
      <c r="C2292" s="421"/>
      <c r="D2292" s="421"/>
      <c r="E2292" s="421"/>
      <c r="F2292" s="421"/>
      <c r="G2292" s="421"/>
      <c r="H2292" s="421"/>
      <c r="I2292" s="220">
        <f>IF(B2292&gt;A_Stammdaten!$B$12,0,SUM(C2292,D2292,F2292,G2292)-SUM(E2292,H2292))</f>
        <v>0</v>
      </c>
      <c r="J2292" s="109">
        <f>IF(B2292&gt;2020,HLOOKUP(A_Stammdaten!$B$12,$L$4:$R$2504,ROW(B2292)-3,FALSE)+IF(OR(B2292=0,A_Stammdaten!$B$12&lt;B2292),0,I2292*1/20),0)</f>
        <v>0</v>
      </c>
      <c r="K2292" s="109">
        <f>IF(B2292&gt;2020,HLOOKUP(A_Stammdaten!$B$12,$L$4:$R$2504,ROW(B2292)-3,FALSE),0)</f>
        <v>0</v>
      </c>
      <c r="L2292" s="109">
        <f t="shared" si="245"/>
        <v>0</v>
      </c>
      <c r="M2292" s="109">
        <f t="shared" si="246"/>
        <v>0</v>
      </c>
      <c r="N2292" s="109">
        <f t="shared" si="247"/>
        <v>0</v>
      </c>
      <c r="O2292" s="109">
        <f t="shared" si="248"/>
        <v>0</v>
      </c>
      <c r="P2292" s="109">
        <f t="shared" si="249"/>
        <v>0</v>
      </c>
      <c r="Q2292" s="109">
        <f t="shared" si="250"/>
        <v>0</v>
      </c>
      <c r="R2292" s="109">
        <f t="shared" si="251"/>
        <v>0</v>
      </c>
      <c r="S2292" s="425"/>
    </row>
    <row r="2293" spans="1:19" x14ac:dyDescent="0.3">
      <c r="A2293" s="421"/>
      <c r="B2293" s="424"/>
      <c r="C2293" s="421"/>
      <c r="D2293" s="421"/>
      <c r="E2293" s="421"/>
      <c r="F2293" s="421"/>
      <c r="G2293" s="421"/>
      <c r="H2293" s="421"/>
      <c r="I2293" s="220">
        <f>IF(B2293&gt;A_Stammdaten!$B$12,0,SUM(C2293,D2293,F2293,G2293)-SUM(E2293,H2293))</f>
        <v>0</v>
      </c>
      <c r="J2293" s="109">
        <f>IF(B2293&gt;2020,HLOOKUP(A_Stammdaten!$B$12,$L$4:$R$2504,ROW(B2293)-3,FALSE)+IF(OR(B2293=0,A_Stammdaten!$B$12&lt;B2293),0,I2293*1/20),0)</f>
        <v>0</v>
      </c>
      <c r="K2293" s="109">
        <f>IF(B2293&gt;2020,HLOOKUP(A_Stammdaten!$B$12,$L$4:$R$2504,ROW(B2293)-3,FALSE),0)</f>
        <v>0</v>
      </c>
      <c r="L2293" s="109">
        <f t="shared" si="245"/>
        <v>0</v>
      </c>
      <c r="M2293" s="109">
        <f t="shared" si="246"/>
        <v>0</v>
      </c>
      <c r="N2293" s="109">
        <f t="shared" si="247"/>
        <v>0</v>
      </c>
      <c r="O2293" s="109">
        <f t="shared" si="248"/>
        <v>0</v>
      </c>
      <c r="P2293" s="109">
        <f t="shared" si="249"/>
        <v>0</v>
      </c>
      <c r="Q2293" s="109">
        <f t="shared" si="250"/>
        <v>0</v>
      </c>
      <c r="R2293" s="109">
        <f t="shared" si="251"/>
        <v>0</v>
      </c>
      <c r="S2293" s="425"/>
    </row>
    <row r="2294" spans="1:19" x14ac:dyDescent="0.3">
      <c r="A2294" s="421"/>
      <c r="B2294" s="424"/>
      <c r="C2294" s="421"/>
      <c r="D2294" s="421"/>
      <c r="E2294" s="421"/>
      <c r="F2294" s="421"/>
      <c r="G2294" s="421"/>
      <c r="H2294" s="421"/>
      <c r="I2294" s="220">
        <f>IF(B2294&gt;A_Stammdaten!$B$12,0,SUM(C2294,D2294,F2294,G2294)-SUM(E2294,H2294))</f>
        <v>0</v>
      </c>
      <c r="J2294" s="109">
        <f>IF(B2294&gt;2020,HLOOKUP(A_Stammdaten!$B$12,$L$4:$R$2504,ROW(B2294)-3,FALSE)+IF(OR(B2294=0,A_Stammdaten!$B$12&lt;B2294),0,I2294*1/20),0)</f>
        <v>0</v>
      </c>
      <c r="K2294" s="109">
        <f>IF(B2294&gt;2020,HLOOKUP(A_Stammdaten!$B$12,$L$4:$R$2504,ROW(B2294)-3,FALSE),0)</f>
        <v>0</v>
      </c>
      <c r="L2294" s="109">
        <f t="shared" si="245"/>
        <v>0</v>
      </c>
      <c r="M2294" s="109">
        <f t="shared" si="246"/>
        <v>0</v>
      </c>
      <c r="N2294" s="109">
        <f t="shared" si="247"/>
        <v>0</v>
      </c>
      <c r="O2294" s="109">
        <f t="shared" si="248"/>
        <v>0</v>
      </c>
      <c r="P2294" s="109">
        <f t="shared" si="249"/>
        <v>0</v>
      </c>
      <c r="Q2294" s="109">
        <f t="shared" si="250"/>
        <v>0</v>
      </c>
      <c r="R2294" s="109">
        <f t="shared" si="251"/>
        <v>0</v>
      </c>
      <c r="S2294" s="425"/>
    </row>
    <row r="2295" spans="1:19" x14ac:dyDescent="0.3">
      <c r="A2295" s="421"/>
      <c r="B2295" s="424"/>
      <c r="C2295" s="421"/>
      <c r="D2295" s="421"/>
      <c r="E2295" s="421"/>
      <c r="F2295" s="421"/>
      <c r="G2295" s="421"/>
      <c r="H2295" s="421"/>
      <c r="I2295" s="220">
        <f>IF(B2295&gt;A_Stammdaten!$B$12,0,SUM(C2295,D2295,F2295,G2295)-SUM(E2295,H2295))</f>
        <v>0</v>
      </c>
      <c r="J2295" s="109">
        <f>IF(B2295&gt;2020,HLOOKUP(A_Stammdaten!$B$12,$L$4:$R$2504,ROW(B2295)-3,FALSE)+IF(OR(B2295=0,A_Stammdaten!$B$12&lt;B2295),0,I2295*1/20),0)</f>
        <v>0</v>
      </c>
      <c r="K2295" s="109">
        <f>IF(B2295&gt;2020,HLOOKUP(A_Stammdaten!$B$12,$L$4:$R$2504,ROW(B2295)-3,FALSE),0)</f>
        <v>0</v>
      </c>
      <c r="L2295" s="109">
        <f t="shared" si="245"/>
        <v>0</v>
      </c>
      <c r="M2295" s="109">
        <f t="shared" si="246"/>
        <v>0</v>
      </c>
      <c r="N2295" s="109">
        <f t="shared" si="247"/>
        <v>0</v>
      </c>
      <c r="O2295" s="109">
        <f t="shared" si="248"/>
        <v>0</v>
      </c>
      <c r="P2295" s="109">
        <f t="shared" si="249"/>
        <v>0</v>
      </c>
      <c r="Q2295" s="109">
        <f t="shared" si="250"/>
        <v>0</v>
      </c>
      <c r="R2295" s="109">
        <f t="shared" si="251"/>
        <v>0</v>
      </c>
      <c r="S2295" s="425"/>
    </row>
    <row r="2296" spans="1:19" x14ac:dyDescent="0.3">
      <c r="A2296" s="421"/>
      <c r="B2296" s="424"/>
      <c r="C2296" s="421"/>
      <c r="D2296" s="421"/>
      <c r="E2296" s="421"/>
      <c r="F2296" s="421"/>
      <c r="G2296" s="421"/>
      <c r="H2296" s="421"/>
      <c r="I2296" s="220">
        <f>IF(B2296&gt;A_Stammdaten!$B$12,0,SUM(C2296,D2296,F2296,G2296)-SUM(E2296,H2296))</f>
        <v>0</v>
      </c>
      <c r="J2296" s="109">
        <f>IF(B2296&gt;2020,HLOOKUP(A_Stammdaten!$B$12,$L$4:$R$2504,ROW(B2296)-3,FALSE)+IF(OR(B2296=0,A_Stammdaten!$B$12&lt;B2296),0,I2296*1/20),0)</f>
        <v>0</v>
      </c>
      <c r="K2296" s="109">
        <f>IF(B2296&gt;2020,HLOOKUP(A_Stammdaten!$B$12,$L$4:$R$2504,ROW(B2296)-3,FALSE),0)</f>
        <v>0</v>
      </c>
      <c r="L2296" s="109">
        <f t="shared" si="245"/>
        <v>0</v>
      </c>
      <c r="M2296" s="109">
        <f t="shared" si="246"/>
        <v>0</v>
      </c>
      <c r="N2296" s="109">
        <f t="shared" si="247"/>
        <v>0</v>
      </c>
      <c r="O2296" s="109">
        <f t="shared" si="248"/>
        <v>0</v>
      </c>
      <c r="P2296" s="109">
        <f t="shared" si="249"/>
        <v>0</v>
      </c>
      <c r="Q2296" s="109">
        <f t="shared" si="250"/>
        <v>0</v>
      </c>
      <c r="R2296" s="109">
        <f t="shared" si="251"/>
        <v>0</v>
      </c>
      <c r="S2296" s="425"/>
    </row>
    <row r="2297" spans="1:19" x14ac:dyDescent="0.3">
      <c r="A2297" s="421"/>
      <c r="B2297" s="424"/>
      <c r="C2297" s="421"/>
      <c r="D2297" s="421"/>
      <c r="E2297" s="421"/>
      <c r="F2297" s="421"/>
      <c r="G2297" s="421"/>
      <c r="H2297" s="421"/>
      <c r="I2297" s="220">
        <f>IF(B2297&gt;A_Stammdaten!$B$12,0,SUM(C2297,D2297,F2297,G2297)-SUM(E2297,H2297))</f>
        <v>0</v>
      </c>
      <c r="J2297" s="109">
        <f>IF(B2297&gt;2020,HLOOKUP(A_Stammdaten!$B$12,$L$4:$R$2504,ROW(B2297)-3,FALSE)+IF(OR(B2297=0,A_Stammdaten!$B$12&lt;B2297),0,I2297*1/20),0)</f>
        <v>0</v>
      </c>
      <c r="K2297" s="109">
        <f>IF(B2297&gt;2020,HLOOKUP(A_Stammdaten!$B$12,$L$4:$R$2504,ROW(B2297)-3,FALSE),0)</f>
        <v>0</v>
      </c>
      <c r="L2297" s="109">
        <f t="shared" si="245"/>
        <v>0</v>
      </c>
      <c r="M2297" s="109">
        <f t="shared" si="246"/>
        <v>0</v>
      </c>
      <c r="N2297" s="109">
        <f t="shared" si="247"/>
        <v>0</v>
      </c>
      <c r="O2297" s="109">
        <f t="shared" si="248"/>
        <v>0</v>
      </c>
      <c r="P2297" s="109">
        <f t="shared" si="249"/>
        <v>0</v>
      </c>
      <c r="Q2297" s="109">
        <f t="shared" si="250"/>
        <v>0</v>
      </c>
      <c r="R2297" s="109">
        <f t="shared" si="251"/>
        <v>0</v>
      </c>
      <c r="S2297" s="425"/>
    </row>
    <row r="2298" spans="1:19" x14ac:dyDescent="0.3">
      <c r="A2298" s="421"/>
      <c r="B2298" s="424"/>
      <c r="C2298" s="421"/>
      <c r="D2298" s="421"/>
      <c r="E2298" s="421"/>
      <c r="F2298" s="421"/>
      <c r="G2298" s="421"/>
      <c r="H2298" s="421"/>
      <c r="I2298" s="220">
        <f>IF(B2298&gt;A_Stammdaten!$B$12,0,SUM(C2298,D2298,F2298,G2298)-SUM(E2298,H2298))</f>
        <v>0</v>
      </c>
      <c r="J2298" s="109">
        <f>IF(B2298&gt;2020,HLOOKUP(A_Stammdaten!$B$12,$L$4:$R$2504,ROW(B2298)-3,FALSE)+IF(OR(B2298=0,A_Stammdaten!$B$12&lt;B2298),0,I2298*1/20),0)</f>
        <v>0</v>
      </c>
      <c r="K2298" s="109">
        <f>IF(B2298&gt;2020,HLOOKUP(A_Stammdaten!$B$12,$L$4:$R$2504,ROW(B2298)-3,FALSE),0)</f>
        <v>0</v>
      </c>
      <c r="L2298" s="109">
        <f t="shared" si="245"/>
        <v>0</v>
      </c>
      <c r="M2298" s="109">
        <f t="shared" si="246"/>
        <v>0</v>
      </c>
      <c r="N2298" s="109">
        <f t="shared" si="247"/>
        <v>0</v>
      </c>
      <c r="O2298" s="109">
        <f t="shared" si="248"/>
        <v>0</v>
      </c>
      <c r="P2298" s="109">
        <f t="shared" si="249"/>
        <v>0</v>
      </c>
      <c r="Q2298" s="109">
        <f t="shared" si="250"/>
        <v>0</v>
      </c>
      <c r="R2298" s="109">
        <f t="shared" si="251"/>
        <v>0</v>
      </c>
      <c r="S2298" s="425"/>
    </row>
    <row r="2299" spans="1:19" x14ac:dyDescent="0.3">
      <c r="A2299" s="421"/>
      <c r="B2299" s="424"/>
      <c r="C2299" s="421"/>
      <c r="D2299" s="421"/>
      <c r="E2299" s="421"/>
      <c r="F2299" s="421"/>
      <c r="G2299" s="421"/>
      <c r="H2299" s="421"/>
      <c r="I2299" s="220">
        <f>IF(B2299&gt;A_Stammdaten!$B$12,0,SUM(C2299,D2299,F2299,G2299)-SUM(E2299,H2299))</f>
        <v>0</v>
      </c>
      <c r="J2299" s="109">
        <f>IF(B2299&gt;2020,HLOOKUP(A_Stammdaten!$B$12,$L$4:$R$2504,ROW(B2299)-3,FALSE)+IF(OR(B2299=0,A_Stammdaten!$B$12&lt;B2299),0,I2299*1/20),0)</f>
        <v>0</v>
      </c>
      <c r="K2299" s="109">
        <f>IF(B2299&gt;2020,HLOOKUP(A_Stammdaten!$B$12,$L$4:$R$2504,ROW(B2299)-3,FALSE),0)</f>
        <v>0</v>
      </c>
      <c r="L2299" s="109">
        <f t="shared" si="245"/>
        <v>0</v>
      </c>
      <c r="M2299" s="109">
        <f t="shared" si="246"/>
        <v>0</v>
      </c>
      <c r="N2299" s="109">
        <f t="shared" si="247"/>
        <v>0</v>
      </c>
      <c r="O2299" s="109">
        <f t="shared" si="248"/>
        <v>0</v>
      </c>
      <c r="P2299" s="109">
        <f t="shared" si="249"/>
        <v>0</v>
      </c>
      <c r="Q2299" s="109">
        <f t="shared" si="250"/>
        <v>0</v>
      </c>
      <c r="R2299" s="109">
        <f t="shared" si="251"/>
        <v>0</v>
      </c>
      <c r="S2299" s="425"/>
    </row>
    <row r="2300" spans="1:19" x14ac:dyDescent="0.3">
      <c r="A2300" s="421"/>
      <c r="B2300" s="424"/>
      <c r="C2300" s="421"/>
      <c r="D2300" s="421"/>
      <c r="E2300" s="421"/>
      <c r="F2300" s="421"/>
      <c r="G2300" s="421"/>
      <c r="H2300" s="421"/>
      <c r="I2300" s="220">
        <f>IF(B2300&gt;A_Stammdaten!$B$12,0,SUM(C2300,D2300,F2300,G2300)-SUM(E2300,H2300))</f>
        <v>0</v>
      </c>
      <c r="J2300" s="109">
        <f>IF(B2300&gt;2020,HLOOKUP(A_Stammdaten!$B$12,$L$4:$R$2504,ROW(B2300)-3,FALSE)+IF(OR(B2300=0,A_Stammdaten!$B$12&lt;B2300),0,I2300*1/20),0)</f>
        <v>0</v>
      </c>
      <c r="K2300" s="109">
        <f>IF(B2300&gt;2020,HLOOKUP(A_Stammdaten!$B$12,$L$4:$R$2504,ROW(B2300)-3,FALSE),0)</f>
        <v>0</v>
      </c>
      <c r="L2300" s="109">
        <f t="shared" si="245"/>
        <v>0</v>
      </c>
      <c r="M2300" s="109">
        <f t="shared" si="246"/>
        <v>0</v>
      </c>
      <c r="N2300" s="109">
        <f t="shared" si="247"/>
        <v>0</v>
      </c>
      <c r="O2300" s="109">
        <f t="shared" si="248"/>
        <v>0</v>
      </c>
      <c r="P2300" s="109">
        <f t="shared" si="249"/>
        <v>0</v>
      </c>
      <c r="Q2300" s="109">
        <f t="shared" si="250"/>
        <v>0</v>
      </c>
      <c r="R2300" s="109">
        <f t="shared" si="251"/>
        <v>0</v>
      </c>
      <c r="S2300" s="425"/>
    </row>
    <row r="2301" spans="1:19" x14ac:dyDescent="0.3">
      <c r="A2301" s="421"/>
      <c r="B2301" s="424"/>
      <c r="C2301" s="421"/>
      <c r="D2301" s="421"/>
      <c r="E2301" s="421"/>
      <c r="F2301" s="421"/>
      <c r="G2301" s="421"/>
      <c r="H2301" s="421"/>
      <c r="I2301" s="220">
        <f>IF(B2301&gt;A_Stammdaten!$B$12,0,SUM(C2301,D2301,F2301,G2301)-SUM(E2301,H2301))</f>
        <v>0</v>
      </c>
      <c r="J2301" s="109">
        <f>IF(B2301&gt;2020,HLOOKUP(A_Stammdaten!$B$12,$L$4:$R$2504,ROW(B2301)-3,FALSE)+IF(OR(B2301=0,A_Stammdaten!$B$12&lt;B2301),0,I2301*1/20),0)</f>
        <v>0</v>
      </c>
      <c r="K2301" s="109">
        <f>IF(B2301&gt;2020,HLOOKUP(A_Stammdaten!$B$12,$L$4:$R$2504,ROW(B2301)-3,FALSE),0)</f>
        <v>0</v>
      </c>
      <c r="L2301" s="109">
        <f t="shared" si="245"/>
        <v>0</v>
      </c>
      <c r="M2301" s="109">
        <f t="shared" si="246"/>
        <v>0</v>
      </c>
      <c r="N2301" s="109">
        <f t="shared" si="247"/>
        <v>0</v>
      </c>
      <c r="O2301" s="109">
        <f t="shared" si="248"/>
        <v>0</v>
      </c>
      <c r="P2301" s="109">
        <f t="shared" si="249"/>
        <v>0</v>
      </c>
      <c r="Q2301" s="109">
        <f t="shared" si="250"/>
        <v>0</v>
      </c>
      <c r="R2301" s="109">
        <f t="shared" si="251"/>
        <v>0</v>
      </c>
      <c r="S2301" s="425"/>
    </row>
    <row r="2302" spans="1:19" x14ac:dyDescent="0.3">
      <c r="A2302" s="421"/>
      <c r="B2302" s="424"/>
      <c r="C2302" s="421"/>
      <c r="D2302" s="421"/>
      <c r="E2302" s="421"/>
      <c r="F2302" s="421"/>
      <c r="G2302" s="421"/>
      <c r="H2302" s="421"/>
      <c r="I2302" s="220">
        <f>IF(B2302&gt;A_Stammdaten!$B$12,0,SUM(C2302,D2302,F2302,G2302)-SUM(E2302,H2302))</f>
        <v>0</v>
      </c>
      <c r="J2302" s="109">
        <f>IF(B2302&gt;2020,HLOOKUP(A_Stammdaten!$B$12,$L$4:$R$2504,ROW(B2302)-3,FALSE)+IF(OR(B2302=0,A_Stammdaten!$B$12&lt;B2302),0,I2302*1/20),0)</f>
        <v>0</v>
      </c>
      <c r="K2302" s="109">
        <f>IF(B2302&gt;2020,HLOOKUP(A_Stammdaten!$B$12,$L$4:$R$2504,ROW(B2302)-3,FALSE),0)</f>
        <v>0</v>
      </c>
      <c r="L2302" s="109">
        <f t="shared" si="245"/>
        <v>0</v>
      </c>
      <c r="M2302" s="109">
        <f t="shared" si="246"/>
        <v>0</v>
      </c>
      <c r="N2302" s="109">
        <f t="shared" si="247"/>
        <v>0</v>
      </c>
      <c r="O2302" s="109">
        <f t="shared" si="248"/>
        <v>0</v>
      </c>
      <c r="P2302" s="109">
        <f t="shared" si="249"/>
        <v>0</v>
      </c>
      <c r="Q2302" s="109">
        <f t="shared" si="250"/>
        <v>0</v>
      </c>
      <c r="R2302" s="109">
        <f t="shared" si="251"/>
        <v>0</v>
      </c>
      <c r="S2302" s="425"/>
    </row>
    <row r="2303" spans="1:19" x14ac:dyDescent="0.3">
      <c r="A2303" s="421"/>
      <c r="B2303" s="424"/>
      <c r="C2303" s="421"/>
      <c r="D2303" s="421"/>
      <c r="E2303" s="421"/>
      <c r="F2303" s="421"/>
      <c r="G2303" s="421"/>
      <c r="H2303" s="421"/>
      <c r="I2303" s="220">
        <f>IF(B2303&gt;A_Stammdaten!$B$12,0,SUM(C2303,D2303,F2303,G2303)-SUM(E2303,H2303))</f>
        <v>0</v>
      </c>
      <c r="J2303" s="109">
        <f>IF(B2303&gt;2020,HLOOKUP(A_Stammdaten!$B$12,$L$4:$R$2504,ROW(B2303)-3,FALSE)+IF(OR(B2303=0,A_Stammdaten!$B$12&lt;B2303),0,I2303*1/20),0)</f>
        <v>0</v>
      </c>
      <c r="K2303" s="109">
        <f>IF(B2303&gt;2020,HLOOKUP(A_Stammdaten!$B$12,$L$4:$R$2504,ROW(B2303)-3,FALSE),0)</f>
        <v>0</v>
      </c>
      <c r="L2303" s="109">
        <f t="shared" si="245"/>
        <v>0</v>
      </c>
      <c r="M2303" s="109">
        <f t="shared" si="246"/>
        <v>0</v>
      </c>
      <c r="N2303" s="109">
        <f t="shared" si="247"/>
        <v>0</v>
      </c>
      <c r="O2303" s="109">
        <f t="shared" si="248"/>
        <v>0</v>
      </c>
      <c r="P2303" s="109">
        <f t="shared" si="249"/>
        <v>0</v>
      </c>
      <c r="Q2303" s="109">
        <f t="shared" si="250"/>
        <v>0</v>
      </c>
      <c r="R2303" s="109">
        <f t="shared" si="251"/>
        <v>0</v>
      </c>
      <c r="S2303" s="425"/>
    </row>
    <row r="2304" spans="1:19" x14ac:dyDescent="0.3">
      <c r="A2304" s="421"/>
      <c r="B2304" s="424"/>
      <c r="C2304" s="421"/>
      <c r="D2304" s="421"/>
      <c r="E2304" s="421"/>
      <c r="F2304" s="421"/>
      <c r="G2304" s="421"/>
      <c r="H2304" s="421"/>
      <c r="I2304" s="220">
        <f>IF(B2304&gt;A_Stammdaten!$B$12,0,SUM(C2304,D2304,F2304,G2304)-SUM(E2304,H2304))</f>
        <v>0</v>
      </c>
      <c r="J2304" s="109">
        <f>IF(B2304&gt;2020,HLOOKUP(A_Stammdaten!$B$12,$L$4:$R$2504,ROW(B2304)-3,FALSE)+IF(OR(B2304=0,A_Stammdaten!$B$12&lt;B2304),0,I2304*1/20),0)</f>
        <v>0</v>
      </c>
      <c r="K2304" s="109">
        <f>IF(B2304&gt;2020,HLOOKUP(A_Stammdaten!$B$12,$L$4:$R$2504,ROW(B2304)-3,FALSE),0)</f>
        <v>0</v>
      </c>
      <c r="L2304" s="109">
        <f t="shared" si="245"/>
        <v>0</v>
      </c>
      <c r="M2304" s="109">
        <f t="shared" si="246"/>
        <v>0</v>
      </c>
      <c r="N2304" s="109">
        <f t="shared" si="247"/>
        <v>0</v>
      </c>
      <c r="O2304" s="109">
        <f t="shared" si="248"/>
        <v>0</v>
      </c>
      <c r="P2304" s="109">
        <f t="shared" si="249"/>
        <v>0</v>
      </c>
      <c r="Q2304" s="109">
        <f t="shared" si="250"/>
        <v>0</v>
      </c>
      <c r="R2304" s="109">
        <f t="shared" si="251"/>
        <v>0</v>
      </c>
      <c r="S2304" s="425"/>
    </row>
    <row r="2305" spans="1:19" x14ac:dyDescent="0.3">
      <c r="A2305" s="421"/>
      <c r="B2305" s="424"/>
      <c r="C2305" s="421"/>
      <c r="D2305" s="421"/>
      <c r="E2305" s="421"/>
      <c r="F2305" s="421"/>
      <c r="G2305" s="421"/>
      <c r="H2305" s="421"/>
      <c r="I2305" s="220">
        <f>IF(B2305&gt;A_Stammdaten!$B$12,0,SUM(C2305,D2305,F2305,G2305)-SUM(E2305,H2305))</f>
        <v>0</v>
      </c>
      <c r="J2305" s="109">
        <f>IF(B2305&gt;2020,HLOOKUP(A_Stammdaten!$B$12,$L$4:$R$2504,ROW(B2305)-3,FALSE)+IF(OR(B2305=0,A_Stammdaten!$B$12&lt;B2305),0,I2305*1/20),0)</f>
        <v>0</v>
      </c>
      <c r="K2305" s="109">
        <f>IF(B2305&gt;2020,HLOOKUP(A_Stammdaten!$B$12,$L$4:$R$2504,ROW(B2305)-3,FALSE),0)</f>
        <v>0</v>
      </c>
      <c r="L2305" s="109">
        <f t="shared" si="245"/>
        <v>0</v>
      </c>
      <c r="M2305" s="109">
        <f t="shared" si="246"/>
        <v>0</v>
      </c>
      <c r="N2305" s="109">
        <f t="shared" si="247"/>
        <v>0</v>
      </c>
      <c r="O2305" s="109">
        <f t="shared" si="248"/>
        <v>0</v>
      </c>
      <c r="P2305" s="109">
        <f t="shared" si="249"/>
        <v>0</v>
      </c>
      <c r="Q2305" s="109">
        <f t="shared" si="250"/>
        <v>0</v>
      </c>
      <c r="R2305" s="109">
        <f t="shared" si="251"/>
        <v>0</v>
      </c>
      <c r="S2305" s="425"/>
    </row>
    <row r="2306" spans="1:19" x14ac:dyDescent="0.3">
      <c r="A2306" s="421"/>
      <c r="B2306" s="424"/>
      <c r="C2306" s="421"/>
      <c r="D2306" s="421"/>
      <c r="E2306" s="421"/>
      <c r="F2306" s="421"/>
      <c r="G2306" s="421"/>
      <c r="H2306" s="421"/>
      <c r="I2306" s="220">
        <f>IF(B2306&gt;A_Stammdaten!$B$12,0,SUM(C2306,D2306,F2306,G2306)-SUM(E2306,H2306))</f>
        <v>0</v>
      </c>
      <c r="J2306" s="109">
        <f>IF(B2306&gt;2020,HLOOKUP(A_Stammdaten!$B$12,$L$4:$R$2504,ROW(B2306)-3,FALSE)+IF(OR(B2306=0,A_Stammdaten!$B$12&lt;B2306),0,I2306*1/20),0)</f>
        <v>0</v>
      </c>
      <c r="K2306" s="109">
        <f>IF(B2306&gt;2020,HLOOKUP(A_Stammdaten!$B$12,$L$4:$R$2504,ROW(B2306)-3,FALSE),0)</f>
        <v>0</v>
      </c>
      <c r="L2306" s="109">
        <f t="shared" si="245"/>
        <v>0</v>
      </c>
      <c r="M2306" s="109">
        <f t="shared" si="246"/>
        <v>0</v>
      </c>
      <c r="N2306" s="109">
        <f t="shared" si="247"/>
        <v>0</v>
      </c>
      <c r="O2306" s="109">
        <f t="shared" si="248"/>
        <v>0</v>
      </c>
      <c r="P2306" s="109">
        <f t="shared" si="249"/>
        <v>0</v>
      </c>
      <c r="Q2306" s="109">
        <f t="shared" si="250"/>
        <v>0</v>
      </c>
      <c r="R2306" s="109">
        <f t="shared" si="251"/>
        <v>0</v>
      </c>
      <c r="S2306" s="425"/>
    </row>
    <row r="2307" spans="1:19" x14ac:dyDescent="0.3">
      <c r="A2307" s="421"/>
      <c r="B2307" s="424"/>
      <c r="C2307" s="421"/>
      <c r="D2307" s="421"/>
      <c r="E2307" s="421"/>
      <c r="F2307" s="421"/>
      <c r="G2307" s="421"/>
      <c r="H2307" s="421"/>
      <c r="I2307" s="220">
        <f>IF(B2307&gt;A_Stammdaten!$B$12,0,SUM(C2307,D2307,F2307,G2307)-SUM(E2307,H2307))</f>
        <v>0</v>
      </c>
      <c r="J2307" s="109">
        <f>IF(B2307&gt;2020,HLOOKUP(A_Stammdaten!$B$12,$L$4:$R$2504,ROW(B2307)-3,FALSE)+IF(OR(B2307=0,A_Stammdaten!$B$12&lt;B2307),0,I2307*1/20),0)</f>
        <v>0</v>
      </c>
      <c r="K2307" s="109">
        <f>IF(B2307&gt;2020,HLOOKUP(A_Stammdaten!$B$12,$L$4:$R$2504,ROW(B2307)-3,FALSE),0)</f>
        <v>0</v>
      </c>
      <c r="L2307" s="109">
        <f t="shared" si="245"/>
        <v>0</v>
      </c>
      <c r="M2307" s="109">
        <f t="shared" si="246"/>
        <v>0</v>
      </c>
      <c r="N2307" s="109">
        <f t="shared" si="247"/>
        <v>0</v>
      </c>
      <c r="O2307" s="109">
        <f t="shared" si="248"/>
        <v>0</v>
      </c>
      <c r="P2307" s="109">
        <f t="shared" si="249"/>
        <v>0</v>
      </c>
      <c r="Q2307" s="109">
        <f t="shared" si="250"/>
        <v>0</v>
      </c>
      <c r="R2307" s="109">
        <f t="shared" si="251"/>
        <v>0</v>
      </c>
      <c r="S2307" s="425"/>
    </row>
    <row r="2308" spans="1:19" x14ac:dyDescent="0.3">
      <c r="A2308" s="421"/>
      <c r="B2308" s="424"/>
      <c r="C2308" s="421"/>
      <c r="D2308" s="421"/>
      <c r="E2308" s="421"/>
      <c r="F2308" s="421"/>
      <c r="G2308" s="421"/>
      <c r="H2308" s="421"/>
      <c r="I2308" s="220">
        <f>IF(B2308&gt;A_Stammdaten!$B$12,0,SUM(C2308,D2308,F2308,G2308)-SUM(E2308,H2308))</f>
        <v>0</v>
      </c>
      <c r="J2308" s="109">
        <f>IF(B2308&gt;2020,HLOOKUP(A_Stammdaten!$B$12,$L$4:$R$2504,ROW(B2308)-3,FALSE)+IF(OR(B2308=0,A_Stammdaten!$B$12&lt;B2308),0,I2308*1/20),0)</f>
        <v>0</v>
      </c>
      <c r="K2308" s="109">
        <f>IF(B2308&gt;2020,HLOOKUP(A_Stammdaten!$B$12,$L$4:$R$2504,ROW(B2308)-3,FALSE),0)</f>
        <v>0</v>
      </c>
      <c r="L2308" s="109">
        <f t="shared" si="245"/>
        <v>0</v>
      </c>
      <c r="M2308" s="109">
        <f t="shared" si="246"/>
        <v>0</v>
      </c>
      <c r="N2308" s="109">
        <f t="shared" si="247"/>
        <v>0</v>
      </c>
      <c r="O2308" s="109">
        <f t="shared" si="248"/>
        <v>0</v>
      </c>
      <c r="P2308" s="109">
        <f t="shared" si="249"/>
        <v>0</v>
      </c>
      <c r="Q2308" s="109">
        <f t="shared" si="250"/>
        <v>0</v>
      </c>
      <c r="R2308" s="109">
        <f t="shared" si="251"/>
        <v>0</v>
      </c>
      <c r="S2308" s="425"/>
    </row>
    <row r="2309" spans="1:19" x14ac:dyDescent="0.3">
      <c r="A2309" s="421"/>
      <c r="B2309" s="424"/>
      <c r="C2309" s="421"/>
      <c r="D2309" s="421"/>
      <c r="E2309" s="421"/>
      <c r="F2309" s="421"/>
      <c r="G2309" s="421"/>
      <c r="H2309" s="421"/>
      <c r="I2309" s="220">
        <f>IF(B2309&gt;A_Stammdaten!$B$12,0,SUM(C2309,D2309,F2309,G2309)-SUM(E2309,H2309))</f>
        <v>0</v>
      </c>
      <c r="J2309" s="109">
        <f>IF(B2309&gt;2020,HLOOKUP(A_Stammdaten!$B$12,$L$4:$R$2504,ROW(B2309)-3,FALSE)+IF(OR(B2309=0,A_Stammdaten!$B$12&lt;B2309),0,I2309*1/20),0)</f>
        <v>0</v>
      </c>
      <c r="K2309" s="109">
        <f>IF(B2309&gt;2020,HLOOKUP(A_Stammdaten!$B$12,$L$4:$R$2504,ROW(B2309)-3,FALSE),0)</f>
        <v>0</v>
      </c>
      <c r="L2309" s="109">
        <f t="shared" si="245"/>
        <v>0</v>
      </c>
      <c r="M2309" s="109">
        <f t="shared" si="246"/>
        <v>0</v>
      </c>
      <c r="N2309" s="109">
        <f t="shared" si="247"/>
        <v>0</v>
      </c>
      <c r="O2309" s="109">
        <f t="shared" si="248"/>
        <v>0</v>
      </c>
      <c r="P2309" s="109">
        <f t="shared" si="249"/>
        <v>0</v>
      </c>
      <c r="Q2309" s="109">
        <f t="shared" si="250"/>
        <v>0</v>
      </c>
      <c r="R2309" s="109">
        <f t="shared" si="251"/>
        <v>0</v>
      </c>
      <c r="S2309" s="425"/>
    </row>
    <row r="2310" spans="1:19" x14ac:dyDescent="0.3">
      <c r="A2310" s="421"/>
      <c r="B2310" s="424"/>
      <c r="C2310" s="421"/>
      <c r="D2310" s="421"/>
      <c r="E2310" s="421"/>
      <c r="F2310" s="421"/>
      <c r="G2310" s="421"/>
      <c r="H2310" s="421"/>
      <c r="I2310" s="220">
        <f>IF(B2310&gt;A_Stammdaten!$B$12,0,SUM(C2310,D2310,F2310,G2310)-SUM(E2310,H2310))</f>
        <v>0</v>
      </c>
      <c r="J2310" s="109">
        <f>IF(B2310&gt;2020,HLOOKUP(A_Stammdaten!$B$12,$L$4:$R$2504,ROW(B2310)-3,FALSE)+IF(OR(B2310=0,A_Stammdaten!$B$12&lt;B2310),0,I2310*1/20),0)</f>
        <v>0</v>
      </c>
      <c r="K2310" s="109">
        <f>IF(B2310&gt;2020,HLOOKUP(A_Stammdaten!$B$12,$L$4:$R$2504,ROW(B2310)-3,FALSE),0)</f>
        <v>0</v>
      </c>
      <c r="L2310" s="109">
        <f t="shared" ref="L2310:L2373" si="252">IF(B2310&gt;2020,IF(OR($I2310=0,L$4&lt;$B2310,$B2310=0,20-(L$4-$B2310)=0),0,$I2310*(19-(L$4-$B2310))/20),0)</f>
        <v>0</v>
      </c>
      <c r="M2310" s="109">
        <f t="shared" ref="M2310:M2373" si="253">IF(B2310&gt;2020,IF(OR($I2310=0,M$4&lt;$B2310,$B2310=0,20-(M$4-$B2310)=0),0,$I2310*(19-(M$4-$B2310))/20),0)</f>
        <v>0</v>
      </c>
      <c r="N2310" s="109">
        <f t="shared" ref="N2310:N2373" si="254">IF(B2310&gt;2020,IF(OR($I2310=0,N$4&lt;$B2310,$B2310=0,20-(N$4-$B2310)=0),0,$I2310*(19-(N$4-$B2310))/20),0)</f>
        <v>0</v>
      </c>
      <c r="O2310" s="109">
        <f t="shared" ref="O2310:O2373" si="255">IF(B2310&gt;2020,IF(OR($I2310=0,O$4&lt;$B2310,$B2310=0,20-(O$4-$B2310)=0),0,$I2310*(19-(O$4-$B2310))/20),0)</f>
        <v>0</v>
      </c>
      <c r="P2310" s="109">
        <f t="shared" ref="P2310:P2373" si="256">IF(B2310&gt;2020,IF(OR($I2310=0,P$4&lt;$B2310,$B2310=0,20-(P$4-$B2310)=0),0,$I2310*(19-(P$4-$B2310))/20),0)</f>
        <v>0</v>
      </c>
      <c r="Q2310" s="109">
        <f t="shared" ref="Q2310:Q2373" si="257">IF(B2310&gt;2020,IF(OR($I2310=0,Q$4&lt;$B2310,$B2310=0,20-(Q$4-$B2310)=0),0,$I2310*(19-(Q$4-$B2310))/20),0)</f>
        <v>0</v>
      </c>
      <c r="R2310" s="109">
        <f t="shared" ref="R2310:R2373" si="258">IF(B2310&gt;2020,IF(OR($I2310=0,R$4&lt;$B2310,$B2310=0,20-(R$4-$B2310)=0),0,$I2310*(19-(R$4-$B2310))/20),0)</f>
        <v>0</v>
      </c>
      <c r="S2310" s="425"/>
    </row>
    <row r="2311" spans="1:19" x14ac:dyDescent="0.3">
      <c r="A2311" s="421"/>
      <c r="B2311" s="424"/>
      <c r="C2311" s="421"/>
      <c r="D2311" s="421"/>
      <c r="E2311" s="421"/>
      <c r="F2311" s="421"/>
      <c r="G2311" s="421"/>
      <c r="H2311" s="421"/>
      <c r="I2311" s="220">
        <f>IF(B2311&gt;A_Stammdaten!$B$12,0,SUM(C2311,D2311,F2311,G2311)-SUM(E2311,H2311))</f>
        <v>0</v>
      </c>
      <c r="J2311" s="109">
        <f>IF(B2311&gt;2020,HLOOKUP(A_Stammdaten!$B$12,$L$4:$R$2504,ROW(B2311)-3,FALSE)+IF(OR(B2311=0,A_Stammdaten!$B$12&lt;B2311),0,I2311*1/20),0)</f>
        <v>0</v>
      </c>
      <c r="K2311" s="109">
        <f>IF(B2311&gt;2020,HLOOKUP(A_Stammdaten!$B$12,$L$4:$R$2504,ROW(B2311)-3,FALSE),0)</f>
        <v>0</v>
      </c>
      <c r="L2311" s="109">
        <f t="shared" si="252"/>
        <v>0</v>
      </c>
      <c r="M2311" s="109">
        <f t="shared" si="253"/>
        <v>0</v>
      </c>
      <c r="N2311" s="109">
        <f t="shared" si="254"/>
        <v>0</v>
      </c>
      <c r="O2311" s="109">
        <f t="shared" si="255"/>
        <v>0</v>
      </c>
      <c r="P2311" s="109">
        <f t="shared" si="256"/>
        <v>0</v>
      </c>
      <c r="Q2311" s="109">
        <f t="shared" si="257"/>
        <v>0</v>
      </c>
      <c r="R2311" s="109">
        <f t="shared" si="258"/>
        <v>0</v>
      </c>
      <c r="S2311" s="425"/>
    </row>
    <row r="2312" spans="1:19" x14ac:dyDescent="0.3">
      <c r="A2312" s="421"/>
      <c r="B2312" s="424"/>
      <c r="C2312" s="421"/>
      <c r="D2312" s="421"/>
      <c r="E2312" s="421"/>
      <c r="F2312" s="421"/>
      <c r="G2312" s="421"/>
      <c r="H2312" s="421"/>
      <c r="I2312" s="220">
        <f>IF(B2312&gt;A_Stammdaten!$B$12,0,SUM(C2312,D2312,F2312,G2312)-SUM(E2312,H2312))</f>
        <v>0</v>
      </c>
      <c r="J2312" s="109">
        <f>IF(B2312&gt;2020,HLOOKUP(A_Stammdaten!$B$12,$L$4:$R$2504,ROW(B2312)-3,FALSE)+IF(OR(B2312=0,A_Stammdaten!$B$12&lt;B2312),0,I2312*1/20),0)</f>
        <v>0</v>
      </c>
      <c r="K2312" s="109">
        <f>IF(B2312&gt;2020,HLOOKUP(A_Stammdaten!$B$12,$L$4:$R$2504,ROW(B2312)-3,FALSE),0)</f>
        <v>0</v>
      </c>
      <c r="L2312" s="109">
        <f t="shared" si="252"/>
        <v>0</v>
      </c>
      <c r="M2312" s="109">
        <f t="shared" si="253"/>
        <v>0</v>
      </c>
      <c r="N2312" s="109">
        <f t="shared" si="254"/>
        <v>0</v>
      </c>
      <c r="O2312" s="109">
        <f t="shared" si="255"/>
        <v>0</v>
      </c>
      <c r="P2312" s="109">
        <f t="shared" si="256"/>
        <v>0</v>
      </c>
      <c r="Q2312" s="109">
        <f t="shared" si="257"/>
        <v>0</v>
      </c>
      <c r="R2312" s="109">
        <f t="shared" si="258"/>
        <v>0</v>
      </c>
      <c r="S2312" s="425"/>
    </row>
    <row r="2313" spans="1:19" x14ac:dyDescent="0.3">
      <c r="A2313" s="421"/>
      <c r="B2313" s="424"/>
      <c r="C2313" s="421"/>
      <c r="D2313" s="421"/>
      <c r="E2313" s="421"/>
      <c r="F2313" s="421"/>
      <c r="G2313" s="421"/>
      <c r="H2313" s="421"/>
      <c r="I2313" s="220">
        <f>IF(B2313&gt;A_Stammdaten!$B$12,0,SUM(C2313,D2313,F2313,G2313)-SUM(E2313,H2313))</f>
        <v>0</v>
      </c>
      <c r="J2313" s="109">
        <f>IF(B2313&gt;2020,HLOOKUP(A_Stammdaten!$B$12,$L$4:$R$2504,ROW(B2313)-3,FALSE)+IF(OR(B2313=0,A_Stammdaten!$B$12&lt;B2313),0,I2313*1/20),0)</f>
        <v>0</v>
      </c>
      <c r="K2313" s="109">
        <f>IF(B2313&gt;2020,HLOOKUP(A_Stammdaten!$B$12,$L$4:$R$2504,ROW(B2313)-3,FALSE),0)</f>
        <v>0</v>
      </c>
      <c r="L2313" s="109">
        <f t="shared" si="252"/>
        <v>0</v>
      </c>
      <c r="M2313" s="109">
        <f t="shared" si="253"/>
        <v>0</v>
      </c>
      <c r="N2313" s="109">
        <f t="shared" si="254"/>
        <v>0</v>
      </c>
      <c r="O2313" s="109">
        <f t="shared" si="255"/>
        <v>0</v>
      </c>
      <c r="P2313" s="109">
        <f t="shared" si="256"/>
        <v>0</v>
      </c>
      <c r="Q2313" s="109">
        <f t="shared" si="257"/>
        <v>0</v>
      </c>
      <c r="R2313" s="109">
        <f t="shared" si="258"/>
        <v>0</v>
      </c>
      <c r="S2313" s="425"/>
    </row>
    <row r="2314" spans="1:19" x14ac:dyDescent="0.3">
      <c r="A2314" s="421"/>
      <c r="B2314" s="424"/>
      <c r="C2314" s="421"/>
      <c r="D2314" s="421"/>
      <c r="E2314" s="421"/>
      <c r="F2314" s="421"/>
      <c r="G2314" s="421"/>
      <c r="H2314" s="421"/>
      <c r="I2314" s="220">
        <f>IF(B2314&gt;A_Stammdaten!$B$12,0,SUM(C2314,D2314,F2314,G2314)-SUM(E2314,H2314))</f>
        <v>0</v>
      </c>
      <c r="J2314" s="109">
        <f>IF(B2314&gt;2020,HLOOKUP(A_Stammdaten!$B$12,$L$4:$R$2504,ROW(B2314)-3,FALSE)+IF(OR(B2314=0,A_Stammdaten!$B$12&lt;B2314),0,I2314*1/20),0)</f>
        <v>0</v>
      </c>
      <c r="K2314" s="109">
        <f>IF(B2314&gt;2020,HLOOKUP(A_Stammdaten!$B$12,$L$4:$R$2504,ROW(B2314)-3,FALSE),0)</f>
        <v>0</v>
      </c>
      <c r="L2314" s="109">
        <f t="shared" si="252"/>
        <v>0</v>
      </c>
      <c r="M2314" s="109">
        <f t="shared" si="253"/>
        <v>0</v>
      </c>
      <c r="N2314" s="109">
        <f t="shared" si="254"/>
        <v>0</v>
      </c>
      <c r="O2314" s="109">
        <f t="shared" si="255"/>
        <v>0</v>
      </c>
      <c r="P2314" s="109">
        <f t="shared" si="256"/>
        <v>0</v>
      </c>
      <c r="Q2314" s="109">
        <f t="shared" si="257"/>
        <v>0</v>
      </c>
      <c r="R2314" s="109">
        <f t="shared" si="258"/>
        <v>0</v>
      </c>
      <c r="S2314" s="425"/>
    </row>
    <row r="2315" spans="1:19" x14ac:dyDescent="0.3">
      <c r="A2315" s="421"/>
      <c r="B2315" s="424"/>
      <c r="C2315" s="421"/>
      <c r="D2315" s="421"/>
      <c r="E2315" s="421"/>
      <c r="F2315" s="421"/>
      <c r="G2315" s="421"/>
      <c r="H2315" s="421"/>
      <c r="I2315" s="220">
        <f>IF(B2315&gt;A_Stammdaten!$B$12,0,SUM(C2315,D2315,F2315,G2315)-SUM(E2315,H2315))</f>
        <v>0</v>
      </c>
      <c r="J2315" s="109">
        <f>IF(B2315&gt;2020,HLOOKUP(A_Stammdaten!$B$12,$L$4:$R$2504,ROW(B2315)-3,FALSE)+IF(OR(B2315=0,A_Stammdaten!$B$12&lt;B2315),0,I2315*1/20),0)</f>
        <v>0</v>
      </c>
      <c r="K2315" s="109">
        <f>IF(B2315&gt;2020,HLOOKUP(A_Stammdaten!$B$12,$L$4:$R$2504,ROW(B2315)-3,FALSE),0)</f>
        <v>0</v>
      </c>
      <c r="L2315" s="109">
        <f t="shared" si="252"/>
        <v>0</v>
      </c>
      <c r="M2315" s="109">
        <f t="shared" si="253"/>
        <v>0</v>
      </c>
      <c r="N2315" s="109">
        <f t="shared" si="254"/>
        <v>0</v>
      </c>
      <c r="O2315" s="109">
        <f t="shared" si="255"/>
        <v>0</v>
      </c>
      <c r="P2315" s="109">
        <f t="shared" si="256"/>
        <v>0</v>
      </c>
      <c r="Q2315" s="109">
        <f t="shared" si="257"/>
        <v>0</v>
      </c>
      <c r="R2315" s="109">
        <f t="shared" si="258"/>
        <v>0</v>
      </c>
      <c r="S2315" s="425"/>
    </row>
    <row r="2316" spans="1:19" x14ac:dyDescent="0.3">
      <c r="A2316" s="421"/>
      <c r="B2316" s="424"/>
      <c r="C2316" s="421"/>
      <c r="D2316" s="421"/>
      <c r="E2316" s="421"/>
      <c r="F2316" s="421"/>
      <c r="G2316" s="421"/>
      <c r="H2316" s="421"/>
      <c r="I2316" s="220">
        <f>IF(B2316&gt;A_Stammdaten!$B$12,0,SUM(C2316,D2316,F2316,G2316)-SUM(E2316,H2316))</f>
        <v>0</v>
      </c>
      <c r="J2316" s="109">
        <f>IF(B2316&gt;2020,HLOOKUP(A_Stammdaten!$B$12,$L$4:$R$2504,ROW(B2316)-3,FALSE)+IF(OR(B2316=0,A_Stammdaten!$B$12&lt;B2316),0,I2316*1/20),0)</f>
        <v>0</v>
      </c>
      <c r="K2316" s="109">
        <f>IF(B2316&gt;2020,HLOOKUP(A_Stammdaten!$B$12,$L$4:$R$2504,ROW(B2316)-3,FALSE),0)</f>
        <v>0</v>
      </c>
      <c r="L2316" s="109">
        <f t="shared" si="252"/>
        <v>0</v>
      </c>
      <c r="M2316" s="109">
        <f t="shared" si="253"/>
        <v>0</v>
      </c>
      <c r="N2316" s="109">
        <f t="shared" si="254"/>
        <v>0</v>
      </c>
      <c r="O2316" s="109">
        <f t="shared" si="255"/>
        <v>0</v>
      </c>
      <c r="P2316" s="109">
        <f t="shared" si="256"/>
        <v>0</v>
      </c>
      <c r="Q2316" s="109">
        <f t="shared" si="257"/>
        <v>0</v>
      </c>
      <c r="R2316" s="109">
        <f t="shared" si="258"/>
        <v>0</v>
      </c>
      <c r="S2316" s="425"/>
    </row>
    <row r="2317" spans="1:19" x14ac:dyDescent="0.3">
      <c r="A2317" s="421"/>
      <c r="B2317" s="424"/>
      <c r="C2317" s="421"/>
      <c r="D2317" s="421"/>
      <c r="E2317" s="421"/>
      <c r="F2317" s="421"/>
      <c r="G2317" s="421"/>
      <c r="H2317" s="421"/>
      <c r="I2317" s="220">
        <f>IF(B2317&gt;A_Stammdaten!$B$12,0,SUM(C2317,D2317,F2317,G2317)-SUM(E2317,H2317))</f>
        <v>0</v>
      </c>
      <c r="J2317" s="109">
        <f>IF(B2317&gt;2020,HLOOKUP(A_Stammdaten!$B$12,$L$4:$R$2504,ROW(B2317)-3,FALSE)+IF(OR(B2317=0,A_Stammdaten!$B$12&lt;B2317),0,I2317*1/20),0)</f>
        <v>0</v>
      </c>
      <c r="K2317" s="109">
        <f>IF(B2317&gt;2020,HLOOKUP(A_Stammdaten!$B$12,$L$4:$R$2504,ROW(B2317)-3,FALSE),0)</f>
        <v>0</v>
      </c>
      <c r="L2317" s="109">
        <f t="shared" si="252"/>
        <v>0</v>
      </c>
      <c r="M2317" s="109">
        <f t="shared" si="253"/>
        <v>0</v>
      </c>
      <c r="N2317" s="109">
        <f t="shared" si="254"/>
        <v>0</v>
      </c>
      <c r="O2317" s="109">
        <f t="shared" si="255"/>
        <v>0</v>
      </c>
      <c r="P2317" s="109">
        <f t="shared" si="256"/>
        <v>0</v>
      </c>
      <c r="Q2317" s="109">
        <f t="shared" si="257"/>
        <v>0</v>
      </c>
      <c r="R2317" s="109">
        <f t="shared" si="258"/>
        <v>0</v>
      </c>
      <c r="S2317" s="425"/>
    </row>
    <row r="2318" spans="1:19" x14ac:dyDescent="0.3">
      <c r="A2318" s="421"/>
      <c r="B2318" s="424"/>
      <c r="C2318" s="421"/>
      <c r="D2318" s="421"/>
      <c r="E2318" s="421"/>
      <c r="F2318" s="421"/>
      <c r="G2318" s="421"/>
      <c r="H2318" s="421"/>
      <c r="I2318" s="220">
        <f>IF(B2318&gt;A_Stammdaten!$B$12,0,SUM(C2318,D2318,F2318,G2318)-SUM(E2318,H2318))</f>
        <v>0</v>
      </c>
      <c r="J2318" s="109">
        <f>IF(B2318&gt;2020,HLOOKUP(A_Stammdaten!$B$12,$L$4:$R$2504,ROW(B2318)-3,FALSE)+IF(OR(B2318=0,A_Stammdaten!$B$12&lt;B2318),0,I2318*1/20),0)</f>
        <v>0</v>
      </c>
      <c r="K2318" s="109">
        <f>IF(B2318&gt;2020,HLOOKUP(A_Stammdaten!$B$12,$L$4:$R$2504,ROW(B2318)-3,FALSE),0)</f>
        <v>0</v>
      </c>
      <c r="L2318" s="109">
        <f t="shared" si="252"/>
        <v>0</v>
      </c>
      <c r="M2318" s="109">
        <f t="shared" si="253"/>
        <v>0</v>
      </c>
      <c r="N2318" s="109">
        <f t="shared" si="254"/>
        <v>0</v>
      </c>
      <c r="O2318" s="109">
        <f t="shared" si="255"/>
        <v>0</v>
      </c>
      <c r="P2318" s="109">
        <f t="shared" si="256"/>
        <v>0</v>
      </c>
      <c r="Q2318" s="109">
        <f t="shared" si="257"/>
        <v>0</v>
      </c>
      <c r="R2318" s="109">
        <f t="shared" si="258"/>
        <v>0</v>
      </c>
      <c r="S2318" s="425"/>
    </row>
    <row r="2319" spans="1:19" x14ac:dyDescent="0.3">
      <c r="A2319" s="421"/>
      <c r="B2319" s="424"/>
      <c r="C2319" s="421"/>
      <c r="D2319" s="421"/>
      <c r="E2319" s="421"/>
      <c r="F2319" s="421"/>
      <c r="G2319" s="421"/>
      <c r="H2319" s="421"/>
      <c r="I2319" s="220">
        <f>IF(B2319&gt;A_Stammdaten!$B$12,0,SUM(C2319,D2319,F2319,G2319)-SUM(E2319,H2319))</f>
        <v>0</v>
      </c>
      <c r="J2319" s="109">
        <f>IF(B2319&gt;2020,HLOOKUP(A_Stammdaten!$B$12,$L$4:$R$2504,ROW(B2319)-3,FALSE)+IF(OR(B2319=0,A_Stammdaten!$B$12&lt;B2319),0,I2319*1/20),0)</f>
        <v>0</v>
      </c>
      <c r="K2319" s="109">
        <f>IF(B2319&gt;2020,HLOOKUP(A_Stammdaten!$B$12,$L$4:$R$2504,ROW(B2319)-3,FALSE),0)</f>
        <v>0</v>
      </c>
      <c r="L2319" s="109">
        <f t="shared" si="252"/>
        <v>0</v>
      </c>
      <c r="M2319" s="109">
        <f t="shared" si="253"/>
        <v>0</v>
      </c>
      <c r="N2319" s="109">
        <f t="shared" si="254"/>
        <v>0</v>
      </c>
      <c r="O2319" s="109">
        <f t="shared" si="255"/>
        <v>0</v>
      </c>
      <c r="P2319" s="109">
        <f t="shared" si="256"/>
        <v>0</v>
      </c>
      <c r="Q2319" s="109">
        <f t="shared" si="257"/>
        <v>0</v>
      </c>
      <c r="R2319" s="109">
        <f t="shared" si="258"/>
        <v>0</v>
      </c>
      <c r="S2319" s="425"/>
    </row>
    <row r="2320" spans="1:19" x14ac:dyDescent="0.3">
      <c r="A2320" s="421"/>
      <c r="B2320" s="424"/>
      <c r="C2320" s="421"/>
      <c r="D2320" s="421"/>
      <c r="E2320" s="421"/>
      <c r="F2320" s="421"/>
      <c r="G2320" s="421"/>
      <c r="H2320" s="421"/>
      <c r="I2320" s="220">
        <f>IF(B2320&gt;A_Stammdaten!$B$12,0,SUM(C2320,D2320,F2320,G2320)-SUM(E2320,H2320))</f>
        <v>0</v>
      </c>
      <c r="J2320" s="109">
        <f>IF(B2320&gt;2020,HLOOKUP(A_Stammdaten!$B$12,$L$4:$R$2504,ROW(B2320)-3,FALSE)+IF(OR(B2320=0,A_Stammdaten!$B$12&lt;B2320),0,I2320*1/20),0)</f>
        <v>0</v>
      </c>
      <c r="K2320" s="109">
        <f>IF(B2320&gt;2020,HLOOKUP(A_Stammdaten!$B$12,$L$4:$R$2504,ROW(B2320)-3,FALSE),0)</f>
        <v>0</v>
      </c>
      <c r="L2320" s="109">
        <f t="shared" si="252"/>
        <v>0</v>
      </c>
      <c r="M2320" s="109">
        <f t="shared" si="253"/>
        <v>0</v>
      </c>
      <c r="N2320" s="109">
        <f t="shared" si="254"/>
        <v>0</v>
      </c>
      <c r="O2320" s="109">
        <f t="shared" si="255"/>
        <v>0</v>
      </c>
      <c r="P2320" s="109">
        <f t="shared" si="256"/>
        <v>0</v>
      </c>
      <c r="Q2320" s="109">
        <f t="shared" si="257"/>
        <v>0</v>
      </c>
      <c r="R2320" s="109">
        <f t="shared" si="258"/>
        <v>0</v>
      </c>
      <c r="S2320" s="425"/>
    </row>
    <row r="2321" spans="1:19" x14ac:dyDescent="0.3">
      <c r="A2321" s="421"/>
      <c r="B2321" s="424"/>
      <c r="C2321" s="421"/>
      <c r="D2321" s="421"/>
      <c r="E2321" s="421"/>
      <c r="F2321" s="421"/>
      <c r="G2321" s="421"/>
      <c r="H2321" s="421"/>
      <c r="I2321" s="220">
        <f>IF(B2321&gt;A_Stammdaten!$B$12,0,SUM(C2321,D2321,F2321,G2321)-SUM(E2321,H2321))</f>
        <v>0</v>
      </c>
      <c r="J2321" s="109">
        <f>IF(B2321&gt;2020,HLOOKUP(A_Stammdaten!$B$12,$L$4:$R$2504,ROW(B2321)-3,FALSE)+IF(OR(B2321=0,A_Stammdaten!$B$12&lt;B2321),0,I2321*1/20),0)</f>
        <v>0</v>
      </c>
      <c r="K2321" s="109">
        <f>IF(B2321&gt;2020,HLOOKUP(A_Stammdaten!$B$12,$L$4:$R$2504,ROW(B2321)-3,FALSE),0)</f>
        <v>0</v>
      </c>
      <c r="L2321" s="109">
        <f t="shared" si="252"/>
        <v>0</v>
      </c>
      <c r="M2321" s="109">
        <f t="shared" si="253"/>
        <v>0</v>
      </c>
      <c r="N2321" s="109">
        <f t="shared" si="254"/>
        <v>0</v>
      </c>
      <c r="O2321" s="109">
        <f t="shared" si="255"/>
        <v>0</v>
      </c>
      <c r="P2321" s="109">
        <f t="shared" si="256"/>
        <v>0</v>
      </c>
      <c r="Q2321" s="109">
        <f t="shared" si="257"/>
        <v>0</v>
      </c>
      <c r="R2321" s="109">
        <f t="shared" si="258"/>
        <v>0</v>
      </c>
      <c r="S2321" s="425"/>
    </row>
    <row r="2322" spans="1:19" x14ac:dyDescent="0.3">
      <c r="A2322" s="421"/>
      <c r="B2322" s="424"/>
      <c r="C2322" s="421"/>
      <c r="D2322" s="421"/>
      <c r="E2322" s="421"/>
      <c r="F2322" s="421"/>
      <c r="G2322" s="421"/>
      <c r="H2322" s="421"/>
      <c r="I2322" s="220">
        <f>IF(B2322&gt;A_Stammdaten!$B$12,0,SUM(C2322,D2322,F2322,G2322)-SUM(E2322,H2322))</f>
        <v>0</v>
      </c>
      <c r="J2322" s="109">
        <f>IF(B2322&gt;2020,HLOOKUP(A_Stammdaten!$B$12,$L$4:$R$2504,ROW(B2322)-3,FALSE)+IF(OR(B2322=0,A_Stammdaten!$B$12&lt;B2322),0,I2322*1/20),0)</f>
        <v>0</v>
      </c>
      <c r="K2322" s="109">
        <f>IF(B2322&gt;2020,HLOOKUP(A_Stammdaten!$B$12,$L$4:$R$2504,ROW(B2322)-3,FALSE),0)</f>
        <v>0</v>
      </c>
      <c r="L2322" s="109">
        <f t="shared" si="252"/>
        <v>0</v>
      </c>
      <c r="M2322" s="109">
        <f t="shared" si="253"/>
        <v>0</v>
      </c>
      <c r="N2322" s="109">
        <f t="shared" si="254"/>
        <v>0</v>
      </c>
      <c r="O2322" s="109">
        <f t="shared" si="255"/>
        <v>0</v>
      </c>
      <c r="P2322" s="109">
        <f t="shared" si="256"/>
        <v>0</v>
      </c>
      <c r="Q2322" s="109">
        <f t="shared" si="257"/>
        <v>0</v>
      </c>
      <c r="R2322" s="109">
        <f t="shared" si="258"/>
        <v>0</v>
      </c>
      <c r="S2322" s="425"/>
    </row>
    <row r="2323" spans="1:19" x14ac:dyDescent="0.3">
      <c r="A2323" s="421"/>
      <c r="B2323" s="424"/>
      <c r="C2323" s="421"/>
      <c r="D2323" s="421"/>
      <c r="E2323" s="421"/>
      <c r="F2323" s="421"/>
      <c r="G2323" s="421"/>
      <c r="H2323" s="421"/>
      <c r="I2323" s="220">
        <f>IF(B2323&gt;A_Stammdaten!$B$12,0,SUM(C2323,D2323,F2323,G2323)-SUM(E2323,H2323))</f>
        <v>0</v>
      </c>
      <c r="J2323" s="109">
        <f>IF(B2323&gt;2020,HLOOKUP(A_Stammdaten!$B$12,$L$4:$R$2504,ROW(B2323)-3,FALSE)+IF(OR(B2323=0,A_Stammdaten!$B$12&lt;B2323),0,I2323*1/20),0)</f>
        <v>0</v>
      </c>
      <c r="K2323" s="109">
        <f>IF(B2323&gt;2020,HLOOKUP(A_Stammdaten!$B$12,$L$4:$R$2504,ROW(B2323)-3,FALSE),0)</f>
        <v>0</v>
      </c>
      <c r="L2323" s="109">
        <f t="shared" si="252"/>
        <v>0</v>
      </c>
      <c r="M2323" s="109">
        <f t="shared" si="253"/>
        <v>0</v>
      </c>
      <c r="N2323" s="109">
        <f t="shared" si="254"/>
        <v>0</v>
      </c>
      <c r="O2323" s="109">
        <f t="shared" si="255"/>
        <v>0</v>
      </c>
      <c r="P2323" s="109">
        <f t="shared" si="256"/>
        <v>0</v>
      </c>
      <c r="Q2323" s="109">
        <f t="shared" si="257"/>
        <v>0</v>
      </c>
      <c r="R2323" s="109">
        <f t="shared" si="258"/>
        <v>0</v>
      </c>
      <c r="S2323" s="425"/>
    </row>
    <row r="2324" spans="1:19" x14ac:dyDescent="0.3">
      <c r="A2324" s="421"/>
      <c r="B2324" s="424"/>
      <c r="C2324" s="421"/>
      <c r="D2324" s="421"/>
      <c r="E2324" s="421"/>
      <c r="F2324" s="421"/>
      <c r="G2324" s="421"/>
      <c r="H2324" s="421"/>
      <c r="I2324" s="220">
        <f>IF(B2324&gt;A_Stammdaten!$B$12,0,SUM(C2324,D2324,F2324,G2324)-SUM(E2324,H2324))</f>
        <v>0</v>
      </c>
      <c r="J2324" s="109">
        <f>IF(B2324&gt;2020,HLOOKUP(A_Stammdaten!$B$12,$L$4:$R$2504,ROW(B2324)-3,FALSE)+IF(OR(B2324=0,A_Stammdaten!$B$12&lt;B2324),0,I2324*1/20),0)</f>
        <v>0</v>
      </c>
      <c r="K2324" s="109">
        <f>IF(B2324&gt;2020,HLOOKUP(A_Stammdaten!$B$12,$L$4:$R$2504,ROW(B2324)-3,FALSE),0)</f>
        <v>0</v>
      </c>
      <c r="L2324" s="109">
        <f t="shared" si="252"/>
        <v>0</v>
      </c>
      <c r="M2324" s="109">
        <f t="shared" si="253"/>
        <v>0</v>
      </c>
      <c r="N2324" s="109">
        <f t="shared" si="254"/>
        <v>0</v>
      </c>
      <c r="O2324" s="109">
        <f t="shared" si="255"/>
        <v>0</v>
      </c>
      <c r="P2324" s="109">
        <f t="shared" si="256"/>
        <v>0</v>
      </c>
      <c r="Q2324" s="109">
        <f t="shared" si="257"/>
        <v>0</v>
      </c>
      <c r="R2324" s="109">
        <f t="shared" si="258"/>
        <v>0</v>
      </c>
      <c r="S2324" s="425"/>
    </row>
    <row r="2325" spans="1:19" x14ac:dyDescent="0.3">
      <c r="A2325" s="421"/>
      <c r="B2325" s="424"/>
      <c r="C2325" s="421"/>
      <c r="D2325" s="421"/>
      <c r="E2325" s="421"/>
      <c r="F2325" s="421"/>
      <c r="G2325" s="421"/>
      <c r="H2325" s="421"/>
      <c r="I2325" s="220">
        <f>IF(B2325&gt;A_Stammdaten!$B$12,0,SUM(C2325,D2325,F2325,G2325)-SUM(E2325,H2325))</f>
        <v>0</v>
      </c>
      <c r="J2325" s="109">
        <f>IF(B2325&gt;2020,HLOOKUP(A_Stammdaten!$B$12,$L$4:$R$2504,ROW(B2325)-3,FALSE)+IF(OR(B2325=0,A_Stammdaten!$B$12&lt;B2325),0,I2325*1/20),0)</f>
        <v>0</v>
      </c>
      <c r="K2325" s="109">
        <f>IF(B2325&gt;2020,HLOOKUP(A_Stammdaten!$B$12,$L$4:$R$2504,ROW(B2325)-3,FALSE),0)</f>
        <v>0</v>
      </c>
      <c r="L2325" s="109">
        <f t="shared" si="252"/>
        <v>0</v>
      </c>
      <c r="M2325" s="109">
        <f t="shared" si="253"/>
        <v>0</v>
      </c>
      <c r="N2325" s="109">
        <f t="shared" si="254"/>
        <v>0</v>
      </c>
      <c r="O2325" s="109">
        <f t="shared" si="255"/>
        <v>0</v>
      </c>
      <c r="P2325" s="109">
        <f t="shared" si="256"/>
        <v>0</v>
      </c>
      <c r="Q2325" s="109">
        <f t="shared" si="257"/>
        <v>0</v>
      </c>
      <c r="R2325" s="109">
        <f t="shared" si="258"/>
        <v>0</v>
      </c>
      <c r="S2325" s="425"/>
    </row>
    <row r="2326" spans="1:19" x14ac:dyDescent="0.3">
      <c r="A2326" s="421"/>
      <c r="B2326" s="424"/>
      <c r="C2326" s="421"/>
      <c r="D2326" s="421"/>
      <c r="E2326" s="421"/>
      <c r="F2326" s="421"/>
      <c r="G2326" s="421"/>
      <c r="H2326" s="421"/>
      <c r="I2326" s="220">
        <f>IF(B2326&gt;A_Stammdaten!$B$12,0,SUM(C2326,D2326,F2326,G2326)-SUM(E2326,H2326))</f>
        <v>0</v>
      </c>
      <c r="J2326" s="109">
        <f>IF(B2326&gt;2020,HLOOKUP(A_Stammdaten!$B$12,$L$4:$R$2504,ROW(B2326)-3,FALSE)+IF(OR(B2326=0,A_Stammdaten!$B$12&lt;B2326),0,I2326*1/20),0)</f>
        <v>0</v>
      </c>
      <c r="K2326" s="109">
        <f>IF(B2326&gt;2020,HLOOKUP(A_Stammdaten!$B$12,$L$4:$R$2504,ROW(B2326)-3,FALSE),0)</f>
        <v>0</v>
      </c>
      <c r="L2326" s="109">
        <f t="shared" si="252"/>
        <v>0</v>
      </c>
      <c r="M2326" s="109">
        <f t="shared" si="253"/>
        <v>0</v>
      </c>
      <c r="N2326" s="109">
        <f t="shared" si="254"/>
        <v>0</v>
      </c>
      <c r="O2326" s="109">
        <f t="shared" si="255"/>
        <v>0</v>
      </c>
      <c r="P2326" s="109">
        <f t="shared" si="256"/>
        <v>0</v>
      </c>
      <c r="Q2326" s="109">
        <f t="shared" si="257"/>
        <v>0</v>
      </c>
      <c r="R2326" s="109">
        <f t="shared" si="258"/>
        <v>0</v>
      </c>
      <c r="S2326" s="425"/>
    </row>
    <row r="2327" spans="1:19" x14ac:dyDescent="0.3">
      <c r="A2327" s="421"/>
      <c r="B2327" s="424"/>
      <c r="C2327" s="421"/>
      <c r="D2327" s="421"/>
      <c r="E2327" s="421"/>
      <c r="F2327" s="421"/>
      <c r="G2327" s="421"/>
      <c r="H2327" s="421"/>
      <c r="I2327" s="220">
        <f>IF(B2327&gt;A_Stammdaten!$B$12,0,SUM(C2327,D2327,F2327,G2327)-SUM(E2327,H2327))</f>
        <v>0</v>
      </c>
      <c r="J2327" s="109">
        <f>IF(B2327&gt;2020,HLOOKUP(A_Stammdaten!$B$12,$L$4:$R$2504,ROW(B2327)-3,FALSE)+IF(OR(B2327=0,A_Stammdaten!$B$12&lt;B2327),0,I2327*1/20),0)</f>
        <v>0</v>
      </c>
      <c r="K2327" s="109">
        <f>IF(B2327&gt;2020,HLOOKUP(A_Stammdaten!$B$12,$L$4:$R$2504,ROW(B2327)-3,FALSE),0)</f>
        <v>0</v>
      </c>
      <c r="L2327" s="109">
        <f t="shared" si="252"/>
        <v>0</v>
      </c>
      <c r="M2327" s="109">
        <f t="shared" si="253"/>
        <v>0</v>
      </c>
      <c r="N2327" s="109">
        <f t="shared" si="254"/>
        <v>0</v>
      </c>
      <c r="O2327" s="109">
        <f t="shared" si="255"/>
        <v>0</v>
      </c>
      <c r="P2327" s="109">
        <f t="shared" si="256"/>
        <v>0</v>
      </c>
      <c r="Q2327" s="109">
        <f t="shared" si="257"/>
        <v>0</v>
      </c>
      <c r="R2327" s="109">
        <f t="shared" si="258"/>
        <v>0</v>
      </c>
      <c r="S2327" s="425"/>
    </row>
    <row r="2328" spans="1:19" x14ac:dyDescent="0.3">
      <c r="A2328" s="421"/>
      <c r="B2328" s="424"/>
      <c r="C2328" s="421"/>
      <c r="D2328" s="421"/>
      <c r="E2328" s="421"/>
      <c r="F2328" s="421"/>
      <c r="G2328" s="421"/>
      <c r="H2328" s="421"/>
      <c r="I2328" s="220">
        <f>IF(B2328&gt;A_Stammdaten!$B$12,0,SUM(C2328,D2328,F2328,G2328)-SUM(E2328,H2328))</f>
        <v>0</v>
      </c>
      <c r="J2328" s="109">
        <f>IF(B2328&gt;2020,HLOOKUP(A_Stammdaten!$B$12,$L$4:$R$2504,ROW(B2328)-3,FALSE)+IF(OR(B2328=0,A_Stammdaten!$B$12&lt;B2328),0,I2328*1/20),0)</f>
        <v>0</v>
      </c>
      <c r="K2328" s="109">
        <f>IF(B2328&gt;2020,HLOOKUP(A_Stammdaten!$B$12,$L$4:$R$2504,ROW(B2328)-3,FALSE),0)</f>
        <v>0</v>
      </c>
      <c r="L2328" s="109">
        <f t="shared" si="252"/>
        <v>0</v>
      </c>
      <c r="M2328" s="109">
        <f t="shared" si="253"/>
        <v>0</v>
      </c>
      <c r="N2328" s="109">
        <f t="shared" si="254"/>
        <v>0</v>
      </c>
      <c r="O2328" s="109">
        <f t="shared" si="255"/>
        <v>0</v>
      </c>
      <c r="P2328" s="109">
        <f t="shared" si="256"/>
        <v>0</v>
      </c>
      <c r="Q2328" s="109">
        <f t="shared" si="257"/>
        <v>0</v>
      </c>
      <c r="R2328" s="109">
        <f t="shared" si="258"/>
        <v>0</v>
      </c>
      <c r="S2328" s="425"/>
    </row>
    <row r="2329" spans="1:19" x14ac:dyDescent="0.3">
      <c r="A2329" s="421"/>
      <c r="B2329" s="424"/>
      <c r="C2329" s="421"/>
      <c r="D2329" s="421"/>
      <c r="E2329" s="421"/>
      <c r="F2329" s="421"/>
      <c r="G2329" s="421"/>
      <c r="H2329" s="421"/>
      <c r="I2329" s="220">
        <f>IF(B2329&gt;A_Stammdaten!$B$12,0,SUM(C2329,D2329,F2329,G2329)-SUM(E2329,H2329))</f>
        <v>0</v>
      </c>
      <c r="J2329" s="109">
        <f>IF(B2329&gt;2020,HLOOKUP(A_Stammdaten!$B$12,$L$4:$R$2504,ROW(B2329)-3,FALSE)+IF(OR(B2329=0,A_Stammdaten!$B$12&lt;B2329),0,I2329*1/20),0)</f>
        <v>0</v>
      </c>
      <c r="K2329" s="109">
        <f>IF(B2329&gt;2020,HLOOKUP(A_Stammdaten!$B$12,$L$4:$R$2504,ROW(B2329)-3,FALSE),0)</f>
        <v>0</v>
      </c>
      <c r="L2329" s="109">
        <f t="shared" si="252"/>
        <v>0</v>
      </c>
      <c r="M2329" s="109">
        <f t="shared" si="253"/>
        <v>0</v>
      </c>
      <c r="N2329" s="109">
        <f t="shared" si="254"/>
        <v>0</v>
      </c>
      <c r="O2329" s="109">
        <f t="shared" si="255"/>
        <v>0</v>
      </c>
      <c r="P2329" s="109">
        <f t="shared" si="256"/>
        <v>0</v>
      </c>
      <c r="Q2329" s="109">
        <f t="shared" si="257"/>
        <v>0</v>
      </c>
      <c r="R2329" s="109">
        <f t="shared" si="258"/>
        <v>0</v>
      </c>
      <c r="S2329" s="425"/>
    </row>
    <row r="2330" spans="1:19" x14ac:dyDescent="0.3">
      <c r="A2330" s="421"/>
      <c r="B2330" s="424"/>
      <c r="C2330" s="421"/>
      <c r="D2330" s="421"/>
      <c r="E2330" s="421"/>
      <c r="F2330" s="421"/>
      <c r="G2330" s="421"/>
      <c r="H2330" s="421"/>
      <c r="I2330" s="220">
        <f>IF(B2330&gt;A_Stammdaten!$B$12,0,SUM(C2330,D2330,F2330,G2330)-SUM(E2330,H2330))</f>
        <v>0</v>
      </c>
      <c r="J2330" s="109">
        <f>IF(B2330&gt;2020,HLOOKUP(A_Stammdaten!$B$12,$L$4:$R$2504,ROW(B2330)-3,FALSE)+IF(OR(B2330=0,A_Stammdaten!$B$12&lt;B2330),0,I2330*1/20),0)</f>
        <v>0</v>
      </c>
      <c r="K2330" s="109">
        <f>IF(B2330&gt;2020,HLOOKUP(A_Stammdaten!$B$12,$L$4:$R$2504,ROW(B2330)-3,FALSE),0)</f>
        <v>0</v>
      </c>
      <c r="L2330" s="109">
        <f t="shared" si="252"/>
        <v>0</v>
      </c>
      <c r="M2330" s="109">
        <f t="shared" si="253"/>
        <v>0</v>
      </c>
      <c r="N2330" s="109">
        <f t="shared" si="254"/>
        <v>0</v>
      </c>
      <c r="O2330" s="109">
        <f t="shared" si="255"/>
        <v>0</v>
      </c>
      <c r="P2330" s="109">
        <f t="shared" si="256"/>
        <v>0</v>
      </c>
      <c r="Q2330" s="109">
        <f t="shared" si="257"/>
        <v>0</v>
      </c>
      <c r="R2330" s="109">
        <f t="shared" si="258"/>
        <v>0</v>
      </c>
      <c r="S2330" s="425"/>
    </row>
    <row r="2331" spans="1:19" x14ac:dyDescent="0.3">
      <c r="A2331" s="421"/>
      <c r="B2331" s="424"/>
      <c r="C2331" s="421"/>
      <c r="D2331" s="421"/>
      <c r="E2331" s="421"/>
      <c r="F2331" s="421"/>
      <c r="G2331" s="421"/>
      <c r="H2331" s="421"/>
      <c r="I2331" s="220">
        <f>IF(B2331&gt;A_Stammdaten!$B$12,0,SUM(C2331,D2331,F2331,G2331)-SUM(E2331,H2331))</f>
        <v>0</v>
      </c>
      <c r="J2331" s="109">
        <f>IF(B2331&gt;2020,HLOOKUP(A_Stammdaten!$B$12,$L$4:$R$2504,ROW(B2331)-3,FALSE)+IF(OR(B2331=0,A_Stammdaten!$B$12&lt;B2331),0,I2331*1/20),0)</f>
        <v>0</v>
      </c>
      <c r="K2331" s="109">
        <f>IF(B2331&gt;2020,HLOOKUP(A_Stammdaten!$B$12,$L$4:$R$2504,ROW(B2331)-3,FALSE),0)</f>
        <v>0</v>
      </c>
      <c r="L2331" s="109">
        <f t="shared" si="252"/>
        <v>0</v>
      </c>
      <c r="M2331" s="109">
        <f t="shared" si="253"/>
        <v>0</v>
      </c>
      <c r="N2331" s="109">
        <f t="shared" si="254"/>
        <v>0</v>
      </c>
      <c r="O2331" s="109">
        <f t="shared" si="255"/>
        <v>0</v>
      </c>
      <c r="P2331" s="109">
        <f t="shared" si="256"/>
        <v>0</v>
      </c>
      <c r="Q2331" s="109">
        <f t="shared" si="257"/>
        <v>0</v>
      </c>
      <c r="R2331" s="109">
        <f t="shared" si="258"/>
        <v>0</v>
      </c>
      <c r="S2331" s="425"/>
    </row>
    <row r="2332" spans="1:19" x14ac:dyDescent="0.3">
      <c r="A2332" s="421"/>
      <c r="B2332" s="424"/>
      <c r="C2332" s="421"/>
      <c r="D2332" s="421"/>
      <c r="E2332" s="421"/>
      <c r="F2332" s="421"/>
      <c r="G2332" s="421"/>
      <c r="H2332" s="421"/>
      <c r="I2332" s="220">
        <f>IF(B2332&gt;A_Stammdaten!$B$12,0,SUM(C2332,D2332,F2332,G2332)-SUM(E2332,H2332))</f>
        <v>0</v>
      </c>
      <c r="J2332" s="109">
        <f>IF(B2332&gt;2020,HLOOKUP(A_Stammdaten!$B$12,$L$4:$R$2504,ROW(B2332)-3,FALSE)+IF(OR(B2332=0,A_Stammdaten!$B$12&lt;B2332),0,I2332*1/20),0)</f>
        <v>0</v>
      </c>
      <c r="K2332" s="109">
        <f>IF(B2332&gt;2020,HLOOKUP(A_Stammdaten!$B$12,$L$4:$R$2504,ROW(B2332)-3,FALSE),0)</f>
        <v>0</v>
      </c>
      <c r="L2332" s="109">
        <f t="shared" si="252"/>
        <v>0</v>
      </c>
      <c r="M2332" s="109">
        <f t="shared" si="253"/>
        <v>0</v>
      </c>
      <c r="N2332" s="109">
        <f t="shared" si="254"/>
        <v>0</v>
      </c>
      <c r="O2332" s="109">
        <f t="shared" si="255"/>
        <v>0</v>
      </c>
      <c r="P2332" s="109">
        <f t="shared" si="256"/>
        <v>0</v>
      </c>
      <c r="Q2332" s="109">
        <f t="shared" si="257"/>
        <v>0</v>
      </c>
      <c r="R2332" s="109">
        <f t="shared" si="258"/>
        <v>0</v>
      </c>
      <c r="S2332" s="425"/>
    </row>
    <row r="2333" spans="1:19" x14ac:dyDescent="0.3">
      <c r="A2333" s="421"/>
      <c r="B2333" s="424"/>
      <c r="C2333" s="421"/>
      <c r="D2333" s="421"/>
      <c r="E2333" s="421"/>
      <c r="F2333" s="421"/>
      <c r="G2333" s="421"/>
      <c r="H2333" s="421"/>
      <c r="I2333" s="220">
        <f>IF(B2333&gt;A_Stammdaten!$B$12,0,SUM(C2333,D2333,F2333,G2333)-SUM(E2333,H2333))</f>
        <v>0</v>
      </c>
      <c r="J2333" s="109">
        <f>IF(B2333&gt;2020,HLOOKUP(A_Stammdaten!$B$12,$L$4:$R$2504,ROW(B2333)-3,FALSE)+IF(OR(B2333=0,A_Stammdaten!$B$12&lt;B2333),0,I2333*1/20),0)</f>
        <v>0</v>
      </c>
      <c r="K2333" s="109">
        <f>IF(B2333&gt;2020,HLOOKUP(A_Stammdaten!$B$12,$L$4:$R$2504,ROW(B2333)-3,FALSE),0)</f>
        <v>0</v>
      </c>
      <c r="L2333" s="109">
        <f t="shared" si="252"/>
        <v>0</v>
      </c>
      <c r="M2333" s="109">
        <f t="shared" si="253"/>
        <v>0</v>
      </c>
      <c r="N2333" s="109">
        <f t="shared" si="254"/>
        <v>0</v>
      </c>
      <c r="O2333" s="109">
        <f t="shared" si="255"/>
        <v>0</v>
      </c>
      <c r="P2333" s="109">
        <f t="shared" si="256"/>
        <v>0</v>
      </c>
      <c r="Q2333" s="109">
        <f t="shared" si="257"/>
        <v>0</v>
      </c>
      <c r="R2333" s="109">
        <f t="shared" si="258"/>
        <v>0</v>
      </c>
      <c r="S2333" s="425"/>
    </row>
    <row r="2334" spans="1:19" x14ac:dyDescent="0.3">
      <c r="A2334" s="421"/>
      <c r="B2334" s="424"/>
      <c r="C2334" s="421"/>
      <c r="D2334" s="421"/>
      <c r="E2334" s="421"/>
      <c r="F2334" s="421"/>
      <c r="G2334" s="421"/>
      <c r="H2334" s="421"/>
      <c r="I2334" s="220">
        <f>IF(B2334&gt;A_Stammdaten!$B$12,0,SUM(C2334,D2334,F2334,G2334)-SUM(E2334,H2334))</f>
        <v>0</v>
      </c>
      <c r="J2334" s="109">
        <f>IF(B2334&gt;2020,HLOOKUP(A_Stammdaten!$B$12,$L$4:$R$2504,ROW(B2334)-3,FALSE)+IF(OR(B2334=0,A_Stammdaten!$B$12&lt;B2334),0,I2334*1/20),0)</f>
        <v>0</v>
      </c>
      <c r="K2334" s="109">
        <f>IF(B2334&gt;2020,HLOOKUP(A_Stammdaten!$B$12,$L$4:$R$2504,ROW(B2334)-3,FALSE),0)</f>
        <v>0</v>
      </c>
      <c r="L2334" s="109">
        <f t="shared" si="252"/>
        <v>0</v>
      </c>
      <c r="M2334" s="109">
        <f t="shared" si="253"/>
        <v>0</v>
      </c>
      <c r="N2334" s="109">
        <f t="shared" si="254"/>
        <v>0</v>
      </c>
      <c r="O2334" s="109">
        <f t="shared" si="255"/>
        <v>0</v>
      </c>
      <c r="P2334" s="109">
        <f t="shared" si="256"/>
        <v>0</v>
      </c>
      <c r="Q2334" s="109">
        <f t="shared" si="257"/>
        <v>0</v>
      </c>
      <c r="R2334" s="109">
        <f t="shared" si="258"/>
        <v>0</v>
      </c>
      <c r="S2334" s="425"/>
    </row>
    <row r="2335" spans="1:19" x14ac:dyDescent="0.3">
      <c r="A2335" s="421"/>
      <c r="B2335" s="424"/>
      <c r="C2335" s="421"/>
      <c r="D2335" s="421"/>
      <c r="E2335" s="421"/>
      <c r="F2335" s="421"/>
      <c r="G2335" s="421"/>
      <c r="H2335" s="421"/>
      <c r="I2335" s="220">
        <f>IF(B2335&gt;A_Stammdaten!$B$12,0,SUM(C2335,D2335,F2335,G2335)-SUM(E2335,H2335))</f>
        <v>0</v>
      </c>
      <c r="J2335" s="109">
        <f>IF(B2335&gt;2020,HLOOKUP(A_Stammdaten!$B$12,$L$4:$R$2504,ROW(B2335)-3,FALSE)+IF(OR(B2335=0,A_Stammdaten!$B$12&lt;B2335),0,I2335*1/20),0)</f>
        <v>0</v>
      </c>
      <c r="K2335" s="109">
        <f>IF(B2335&gt;2020,HLOOKUP(A_Stammdaten!$B$12,$L$4:$R$2504,ROW(B2335)-3,FALSE),0)</f>
        <v>0</v>
      </c>
      <c r="L2335" s="109">
        <f t="shared" si="252"/>
        <v>0</v>
      </c>
      <c r="M2335" s="109">
        <f t="shared" si="253"/>
        <v>0</v>
      </c>
      <c r="N2335" s="109">
        <f t="shared" si="254"/>
        <v>0</v>
      </c>
      <c r="O2335" s="109">
        <f t="shared" si="255"/>
        <v>0</v>
      </c>
      <c r="P2335" s="109">
        <f t="shared" si="256"/>
        <v>0</v>
      </c>
      <c r="Q2335" s="109">
        <f t="shared" si="257"/>
        <v>0</v>
      </c>
      <c r="R2335" s="109">
        <f t="shared" si="258"/>
        <v>0</v>
      </c>
      <c r="S2335" s="425"/>
    </row>
    <row r="2336" spans="1:19" x14ac:dyDescent="0.3">
      <c r="A2336" s="421"/>
      <c r="B2336" s="424"/>
      <c r="C2336" s="421"/>
      <c r="D2336" s="421"/>
      <c r="E2336" s="421"/>
      <c r="F2336" s="421"/>
      <c r="G2336" s="421"/>
      <c r="H2336" s="421"/>
      <c r="I2336" s="220">
        <f>IF(B2336&gt;A_Stammdaten!$B$12,0,SUM(C2336,D2336,F2336,G2336)-SUM(E2336,H2336))</f>
        <v>0</v>
      </c>
      <c r="J2336" s="109">
        <f>IF(B2336&gt;2020,HLOOKUP(A_Stammdaten!$B$12,$L$4:$R$2504,ROW(B2336)-3,FALSE)+IF(OR(B2336=0,A_Stammdaten!$B$12&lt;B2336),0,I2336*1/20),0)</f>
        <v>0</v>
      </c>
      <c r="K2336" s="109">
        <f>IF(B2336&gt;2020,HLOOKUP(A_Stammdaten!$B$12,$L$4:$R$2504,ROW(B2336)-3,FALSE),0)</f>
        <v>0</v>
      </c>
      <c r="L2336" s="109">
        <f t="shared" si="252"/>
        <v>0</v>
      </c>
      <c r="M2336" s="109">
        <f t="shared" si="253"/>
        <v>0</v>
      </c>
      <c r="N2336" s="109">
        <f t="shared" si="254"/>
        <v>0</v>
      </c>
      <c r="O2336" s="109">
        <f t="shared" si="255"/>
        <v>0</v>
      </c>
      <c r="P2336" s="109">
        <f t="shared" si="256"/>
        <v>0</v>
      </c>
      <c r="Q2336" s="109">
        <f t="shared" si="257"/>
        <v>0</v>
      </c>
      <c r="R2336" s="109">
        <f t="shared" si="258"/>
        <v>0</v>
      </c>
      <c r="S2336" s="425"/>
    </row>
    <row r="2337" spans="1:19" x14ac:dyDescent="0.3">
      <c r="A2337" s="421"/>
      <c r="B2337" s="424"/>
      <c r="C2337" s="421"/>
      <c r="D2337" s="421"/>
      <c r="E2337" s="421"/>
      <c r="F2337" s="421"/>
      <c r="G2337" s="421"/>
      <c r="H2337" s="421"/>
      <c r="I2337" s="220">
        <f>IF(B2337&gt;A_Stammdaten!$B$12,0,SUM(C2337,D2337,F2337,G2337)-SUM(E2337,H2337))</f>
        <v>0</v>
      </c>
      <c r="J2337" s="109">
        <f>IF(B2337&gt;2020,HLOOKUP(A_Stammdaten!$B$12,$L$4:$R$2504,ROW(B2337)-3,FALSE)+IF(OR(B2337=0,A_Stammdaten!$B$12&lt;B2337),0,I2337*1/20),0)</f>
        <v>0</v>
      </c>
      <c r="K2337" s="109">
        <f>IF(B2337&gt;2020,HLOOKUP(A_Stammdaten!$B$12,$L$4:$R$2504,ROW(B2337)-3,FALSE),0)</f>
        <v>0</v>
      </c>
      <c r="L2337" s="109">
        <f t="shared" si="252"/>
        <v>0</v>
      </c>
      <c r="M2337" s="109">
        <f t="shared" si="253"/>
        <v>0</v>
      </c>
      <c r="N2337" s="109">
        <f t="shared" si="254"/>
        <v>0</v>
      </c>
      <c r="O2337" s="109">
        <f t="shared" si="255"/>
        <v>0</v>
      </c>
      <c r="P2337" s="109">
        <f t="shared" si="256"/>
        <v>0</v>
      </c>
      <c r="Q2337" s="109">
        <f t="shared" si="257"/>
        <v>0</v>
      </c>
      <c r="R2337" s="109">
        <f t="shared" si="258"/>
        <v>0</v>
      </c>
      <c r="S2337" s="425"/>
    </row>
    <row r="2338" spans="1:19" x14ac:dyDescent="0.3">
      <c r="A2338" s="421"/>
      <c r="B2338" s="424"/>
      <c r="C2338" s="421"/>
      <c r="D2338" s="421"/>
      <c r="E2338" s="421"/>
      <c r="F2338" s="421"/>
      <c r="G2338" s="421"/>
      <c r="H2338" s="421"/>
      <c r="I2338" s="220">
        <f>IF(B2338&gt;A_Stammdaten!$B$12,0,SUM(C2338,D2338,F2338,G2338)-SUM(E2338,H2338))</f>
        <v>0</v>
      </c>
      <c r="J2338" s="109">
        <f>IF(B2338&gt;2020,HLOOKUP(A_Stammdaten!$B$12,$L$4:$R$2504,ROW(B2338)-3,FALSE)+IF(OR(B2338=0,A_Stammdaten!$B$12&lt;B2338),0,I2338*1/20),0)</f>
        <v>0</v>
      </c>
      <c r="K2338" s="109">
        <f>IF(B2338&gt;2020,HLOOKUP(A_Stammdaten!$B$12,$L$4:$R$2504,ROW(B2338)-3,FALSE),0)</f>
        <v>0</v>
      </c>
      <c r="L2338" s="109">
        <f t="shared" si="252"/>
        <v>0</v>
      </c>
      <c r="M2338" s="109">
        <f t="shared" si="253"/>
        <v>0</v>
      </c>
      <c r="N2338" s="109">
        <f t="shared" si="254"/>
        <v>0</v>
      </c>
      <c r="O2338" s="109">
        <f t="shared" si="255"/>
        <v>0</v>
      </c>
      <c r="P2338" s="109">
        <f t="shared" si="256"/>
        <v>0</v>
      </c>
      <c r="Q2338" s="109">
        <f t="shared" si="257"/>
        <v>0</v>
      </c>
      <c r="R2338" s="109">
        <f t="shared" si="258"/>
        <v>0</v>
      </c>
      <c r="S2338" s="425"/>
    </row>
    <row r="2339" spans="1:19" x14ac:dyDescent="0.3">
      <c r="A2339" s="421"/>
      <c r="B2339" s="424"/>
      <c r="C2339" s="421"/>
      <c r="D2339" s="421"/>
      <c r="E2339" s="421"/>
      <c r="F2339" s="421"/>
      <c r="G2339" s="421"/>
      <c r="H2339" s="421"/>
      <c r="I2339" s="220">
        <f>IF(B2339&gt;A_Stammdaten!$B$12,0,SUM(C2339,D2339,F2339,G2339)-SUM(E2339,H2339))</f>
        <v>0</v>
      </c>
      <c r="J2339" s="109">
        <f>IF(B2339&gt;2020,HLOOKUP(A_Stammdaten!$B$12,$L$4:$R$2504,ROW(B2339)-3,FALSE)+IF(OR(B2339=0,A_Stammdaten!$B$12&lt;B2339),0,I2339*1/20),0)</f>
        <v>0</v>
      </c>
      <c r="K2339" s="109">
        <f>IF(B2339&gt;2020,HLOOKUP(A_Stammdaten!$B$12,$L$4:$R$2504,ROW(B2339)-3,FALSE),0)</f>
        <v>0</v>
      </c>
      <c r="L2339" s="109">
        <f t="shared" si="252"/>
        <v>0</v>
      </c>
      <c r="M2339" s="109">
        <f t="shared" si="253"/>
        <v>0</v>
      </c>
      <c r="N2339" s="109">
        <f t="shared" si="254"/>
        <v>0</v>
      </c>
      <c r="O2339" s="109">
        <f t="shared" si="255"/>
        <v>0</v>
      </c>
      <c r="P2339" s="109">
        <f t="shared" si="256"/>
        <v>0</v>
      </c>
      <c r="Q2339" s="109">
        <f t="shared" si="257"/>
        <v>0</v>
      </c>
      <c r="R2339" s="109">
        <f t="shared" si="258"/>
        <v>0</v>
      </c>
      <c r="S2339" s="425"/>
    </row>
    <row r="2340" spans="1:19" x14ac:dyDescent="0.3">
      <c r="A2340" s="421"/>
      <c r="B2340" s="424"/>
      <c r="C2340" s="421"/>
      <c r="D2340" s="421"/>
      <c r="E2340" s="421"/>
      <c r="F2340" s="421"/>
      <c r="G2340" s="421"/>
      <c r="H2340" s="421"/>
      <c r="I2340" s="220">
        <f>IF(B2340&gt;A_Stammdaten!$B$12,0,SUM(C2340,D2340,F2340,G2340)-SUM(E2340,H2340))</f>
        <v>0</v>
      </c>
      <c r="J2340" s="109">
        <f>IF(B2340&gt;2020,HLOOKUP(A_Stammdaten!$B$12,$L$4:$R$2504,ROW(B2340)-3,FALSE)+IF(OR(B2340=0,A_Stammdaten!$B$12&lt;B2340),0,I2340*1/20),0)</f>
        <v>0</v>
      </c>
      <c r="K2340" s="109">
        <f>IF(B2340&gt;2020,HLOOKUP(A_Stammdaten!$B$12,$L$4:$R$2504,ROW(B2340)-3,FALSE),0)</f>
        <v>0</v>
      </c>
      <c r="L2340" s="109">
        <f t="shared" si="252"/>
        <v>0</v>
      </c>
      <c r="M2340" s="109">
        <f t="shared" si="253"/>
        <v>0</v>
      </c>
      <c r="N2340" s="109">
        <f t="shared" si="254"/>
        <v>0</v>
      </c>
      <c r="O2340" s="109">
        <f t="shared" si="255"/>
        <v>0</v>
      </c>
      <c r="P2340" s="109">
        <f t="shared" si="256"/>
        <v>0</v>
      </c>
      <c r="Q2340" s="109">
        <f t="shared" si="257"/>
        <v>0</v>
      </c>
      <c r="R2340" s="109">
        <f t="shared" si="258"/>
        <v>0</v>
      </c>
      <c r="S2340" s="425"/>
    </row>
    <row r="2341" spans="1:19" x14ac:dyDescent="0.3">
      <c r="A2341" s="421"/>
      <c r="B2341" s="424"/>
      <c r="C2341" s="421"/>
      <c r="D2341" s="421"/>
      <c r="E2341" s="421"/>
      <c r="F2341" s="421"/>
      <c r="G2341" s="421"/>
      <c r="H2341" s="421"/>
      <c r="I2341" s="220">
        <f>IF(B2341&gt;A_Stammdaten!$B$12,0,SUM(C2341,D2341,F2341,G2341)-SUM(E2341,H2341))</f>
        <v>0</v>
      </c>
      <c r="J2341" s="109">
        <f>IF(B2341&gt;2020,HLOOKUP(A_Stammdaten!$B$12,$L$4:$R$2504,ROW(B2341)-3,FALSE)+IF(OR(B2341=0,A_Stammdaten!$B$12&lt;B2341),0,I2341*1/20),0)</f>
        <v>0</v>
      </c>
      <c r="K2341" s="109">
        <f>IF(B2341&gt;2020,HLOOKUP(A_Stammdaten!$B$12,$L$4:$R$2504,ROW(B2341)-3,FALSE),0)</f>
        <v>0</v>
      </c>
      <c r="L2341" s="109">
        <f t="shared" si="252"/>
        <v>0</v>
      </c>
      <c r="M2341" s="109">
        <f t="shared" si="253"/>
        <v>0</v>
      </c>
      <c r="N2341" s="109">
        <f t="shared" si="254"/>
        <v>0</v>
      </c>
      <c r="O2341" s="109">
        <f t="shared" si="255"/>
        <v>0</v>
      </c>
      <c r="P2341" s="109">
        <f t="shared" si="256"/>
        <v>0</v>
      </c>
      <c r="Q2341" s="109">
        <f t="shared" si="257"/>
        <v>0</v>
      </c>
      <c r="R2341" s="109">
        <f t="shared" si="258"/>
        <v>0</v>
      </c>
      <c r="S2341" s="425"/>
    </row>
    <row r="2342" spans="1:19" x14ac:dyDescent="0.3">
      <c r="A2342" s="421"/>
      <c r="B2342" s="424"/>
      <c r="C2342" s="421"/>
      <c r="D2342" s="421"/>
      <c r="E2342" s="421"/>
      <c r="F2342" s="421"/>
      <c r="G2342" s="421"/>
      <c r="H2342" s="421"/>
      <c r="I2342" s="220">
        <f>IF(B2342&gt;A_Stammdaten!$B$12,0,SUM(C2342,D2342,F2342,G2342)-SUM(E2342,H2342))</f>
        <v>0</v>
      </c>
      <c r="J2342" s="109">
        <f>IF(B2342&gt;2020,HLOOKUP(A_Stammdaten!$B$12,$L$4:$R$2504,ROW(B2342)-3,FALSE)+IF(OR(B2342=0,A_Stammdaten!$B$12&lt;B2342),0,I2342*1/20),0)</f>
        <v>0</v>
      </c>
      <c r="K2342" s="109">
        <f>IF(B2342&gt;2020,HLOOKUP(A_Stammdaten!$B$12,$L$4:$R$2504,ROW(B2342)-3,FALSE),0)</f>
        <v>0</v>
      </c>
      <c r="L2342" s="109">
        <f t="shared" si="252"/>
        <v>0</v>
      </c>
      <c r="M2342" s="109">
        <f t="shared" si="253"/>
        <v>0</v>
      </c>
      <c r="N2342" s="109">
        <f t="shared" si="254"/>
        <v>0</v>
      </c>
      <c r="O2342" s="109">
        <f t="shared" si="255"/>
        <v>0</v>
      </c>
      <c r="P2342" s="109">
        <f t="shared" si="256"/>
        <v>0</v>
      </c>
      <c r="Q2342" s="109">
        <f t="shared" si="257"/>
        <v>0</v>
      </c>
      <c r="R2342" s="109">
        <f t="shared" si="258"/>
        <v>0</v>
      </c>
      <c r="S2342" s="425"/>
    </row>
    <row r="2343" spans="1:19" x14ac:dyDescent="0.3">
      <c r="A2343" s="421"/>
      <c r="B2343" s="424"/>
      <c r="C2343" s="421"/>
      <c r="D2343" s="421"/>
      <c r="E2343" s="421"/>
      <c r="F2343" s="421"/>
      <c r="G2343" s="421"/>
      <c r="H2343" s="421"/>
      <c r="I2343" s="220">
        <f>IF(B2343&gt;A_Stammdaten!$B$12,0,SUM(C2343,D2343,F2343,G2343)-SUM(E2343,H2343))</f>
        <v>0</v>
      </c>
      <c r="J2343" s="109">
        <f>IF(B2343&gt;2020,HLOOKUP(A_Stammdaten!$B$12,$L$4:$R$2504,ROW(B2343)-3,FALSE)+IF(OR(B2343=0,A_Stammdaten!$B$12&lt;B2343),0,I2343*1/20),0)</f>
        <v>0</v>
      </c>
      <c r="K2343" s="109">
        <f>IF(B2343&gt;2020,HLOOKUP(A_Stammdaten!$B$12,$L$4:$R$2504,ROW(B2343)-3,FALSE),0)</f>
        <v>0</v>
      </c>
      <c r="L2343" s="109">
        <f t="shared" si="252"/>
        <v>0</v>
      </c>
      <c r="M2343" s="109">
        <f t="shared" si="253"/>
        <v>0</v>
      </c>
      <c r="N2343" s="109">
        <f t="shared" si="254"/>
        <v>0</v>
      </c>
      <c r="O2343" s="109">
        <f t="shared" si="255"/>
        <v>0</v>
      </c>
      <c r="P2343" s="109">
        <f t="shared" si="256"/>
        <v>0</v>
      </c>
      <c r="Q2343" s="109">
        <f t="shared" si="257"/>
        <v>0</v>
      </c>
      <c r="R2343" s="109">
        <f t="shared" si="258"/>
        <v>0</v>
      </c>
      <c r="S2343" s="425"/>
    </row>
    <row r="2344" spans="1:19" x14ac:dyDescent="0.3">
      <c r="A2344" s="421"/>
      <c r="B2344" s="424"/>
      <c r="C2344" s="421"/>
      <c r="D2344" s="421"/>
      <c r="E2344" s="421"/>
      <c r="F2344" s="421"/>
      <c r="G2344" s="421"/>
      <c r="H2344" s="421"/>
      <c r="I2344" s="220">
        <f>IF(B2344&gt;A_Stammdaten!$B$12,0,SUM(C2344,D2344,F2344,G2344)-SUM(E2344,H2344))</f>
        <v>0</v>
      </c>
      <c r="J2344" s="109">
        <f>IF(B2344&gt;2020,HLOOKUP(A_Stammdaten!$B$12,$L$4:$R$2504,ROW(B2344)-3,FALSE)+IF(OR(B2344=0,A_Stammdaten!$B$12&lt;B2344),0,I2344*1/20),0)</f>
        <v>0</v>
      </c>
      <c r="K2344" s="109">
        <f>IF(B2344&gt;2020,HLOOKUP(A_Stammdaten!$B$12,$L$4:$R$2504,ROW(B2344)-3,FALSE),0)</f>
        <v>0</v>
      </c>
      <c r="L2344" s="109">
        <f t="shared" si="252"/>
        <v>0</v>
      </c>
      <c r="M2344" s="109">
        <f t="shared" si="253"/>
        <v>0</v>
      </c>
      <c r="N2344" s="109">
        <f t="shared" si="254"/>
        <v>0</v>
      </c>
      <c r="O2344" s="109">
        <f t="shared" si="255"/>
        <v>0</v>
      </c>
      <c r="P2344" s="109">
        <f t="shared" si="256"/>
        <v>0</v>
      </c>
      <c r="Q2344" s="109">
        <f t="shared" si="257"/>
        <v>0</v>
      </c>
      <c r="R2344" s="109">
        <f t="shared" si="258"/>
        <v>0</v>
      </c>
      <c r="S2344" s="425"/>
    </row>
    <row r="2345" spans="1:19" x14ac:dyDescent="0.3">
      <c r="A2345" s="421"/>
      <c r="B2345" s="424"/>
      <c r="C2345" s="421"/>
      <c r="D2345" s="421"/>
      <c r="E2345" s="421"/>
      <c r="F2345" s="421"/>
      <c r="G2345" s="421"/>
      <c r="H2345" s="421"/>
      <c r="I2345" s="220">
        <f>IF(B2345&gt;A_Stammdaten!$B$12,0,SUM(C2345,D2345,F2345,G2345)-SUM(E2345,H2345))</f>
        <v>0</v>
      </c>
      <c r="J2345" s="109">
        <f>IF(B2345&gt;2020,HLOOKUP(A_Stammdaten!$B$12,$L$4:$R$2504,ROW(B2345)-3,FALSE)+IF(OR(B2345=0,A_Stammdaten!$B$12&lt;B2345),0,I2345*1/20),0)</f>
        <v>0</v>
      </c>
      <c r="K2345" s="109">
        <f>IF(B2345&gt;2020,HLOOKUP(A_Stammdaten!$B$12,$L$4:$R$2504,ROW(B2345)-3,FALSE),0)</f>
        <v>0</v>
      </c>
      <c r="L2345" s="109">
        <f t="shared" si="252"/>
        <v>0</v>
      </c>
      <c r="M2345" s="109">
        <f t="shared" si="253"/>
        <v>0</v>
      </c>
      <c r="N2345" s="109">
        <f t="shared" si="254"/>
        <v>0</v>
      </c>
      <c r="O2345" s="109">
        <f t="shared" si="255"/>
        <v>0</v>
      </c>
      <c r="P2345" s="109">
        <f t="shared" si="256"/>
        <v>0</v>
      </c>
      <c r="Q2345" s="109">
        <f t="shared" si="257"/>
        <v>0</v>
      </c>
      <c r="R2345" s="109">
        <f t="shared" si="258"/>
        <v>0</v>
      </c>
      <c r="S2345" s="425"/>
    </row>
    <row r="2346" spans="1:19" x14ac:dyDescent="0.3">
      <c r="A2346" s="421"/>
      <c r="B2346" s="424"/>
      <c r="C2346" s="421"/>
      <c r="D2346" s="421"/>
      <c r="E2346" s="421"/>
      <c r="F2346" s="421"/>
      <c r="G2346" s="421"/>
      <c r="H2346" s="421"/>
      <c r="I2346" s="220">
        <f>IF(B2346&gt;A_Stammdaten!$B$12,0,SUM(C2346,D2346,F2346,G2346)-SUM(E2346,H2346))</f>
        <v>0</v>
      </c>
      <c r="J2346" s="109">
        <f>IF(B2346&gt;2020,HLOOKUP(A_Stammdaten!$B$12,$L$4:$R$2504,ROW(B2346)-3,FALSE)+IF(OR(B2346=0,A_Stammdaten!$B$12&lt;B2346),0,I2346*1/20),0)</f>
        <v>0</v>
      </c>
      <c r="K2346" s="109">
        <f>IF(B2346&gt;2020,HLOOKUP(A_Stammdaten!$B$12,$L$4:$R$2504,ROW(B2346)-3,FALSE),0)</f>
        <v>0</v>
      </c>
      <c r="L2346" s="109">
        <f t="shared" si="252"/>
        <v>0</v>
      </c>
      <c r="M2346" s="109">
        <f t="shared" si="253"/>
        <v>0</v>
      </c>
      <c r="N2346" s="109">
        <f t="shared" si="254"/>
        <v>0</v>
      </c>
      <c r="O2346" s="109">
        <f t="shared" si="255"/>
        <v>0</v>
      </c>
      <c r="P2346" s="109">
        <f t="shared" si="256"/>
        <v>0</v>
      </c>
      <c r="Q2346" s="109">
        <f t="shared" si="257"/>
        <v>0</v>
      </c>
      <c r="R2346" s="109">
        <f t="shared" si="258"/>
        <v>0</v>
      </c>
      <c r="S2346" s="425"/>
    </row>
    <row r="2347" spans="1:19" x14ac:dyDescent="0.3">
      <c r="A2347" s="421"/>
      <c r="B2347" s="424"/>
      <c r="C2347" s="421"/>
      <c r="D2347" s="421"/>
      <c r="E2347" s="421"/>
      <c r="F2347" s="421"/>
      <c r="G2347" s="421"/>
      <c r="H2347" s="421"/>
      <c r="I2347" s="220">
        <f>IF(B2347&gt;A_Stammdaten!$B$12,0,SUM(C2347,D2347,F2347,G2347)-SUM(E2347,H2347))</f>
        <v>0</v>
      </c>
      <c r="J2347" s="109">
        <f>IF(B2347&gt;2020,HLOOKUP(A_Stammdaten!$B$12,$L$4:$R$2504,ROW(B2347)-3,FALSE)+IF(OR(B2347=0,A_Stammdaten!$B$12&lt;B2347),0,I2347*1/20),0)</f>
        <v>0</v>
      </c>
      <c r="K2347" s="109">
        <f>IF(B2347&gt;2020,HLOOKUP(A_Stammdaten!$B$12,$L$4:$R$2504,ROW(B2347)-3,FALSE),0)</f>
        <v>0</v>
      </c>
      <c r="L2347" s="109">
        <f t="shared" si="252"/>
        <v>0</v>
      </c>
      <c r="M2347" s="109">
        <f t="shared" si="253"/>
        <v>0</v>
      </c>
      <c r="N2347" s="109">
        <f t="shared" si="254"/>
        <v>0</v>
      </c>
      <c r="O2347" s="109">
        <f t="shared" si="255"/>
        <v>0</v>
      </c>
      <c r="P2347" s="109">
        <f t="shared" si="256"/>
        <v>0</v>
      </c>
      <c r="Q2347" s="109">
        <f t="shared" si="257"/>
        <v>0</v>
      </c>
      <c r="R2347" s="109">
        <f t="shared" si="258"/>
        <v>0</v>
      </c>
      <c r="S2347" s="425"/>
    </row>
    <row r="2348" spans="1:19" x14ac:dyDescent="0.3">
      <c r="A2348" s="421"/>
      <c r="B2348" s="424"/>
      <c r="C2348" s="421"/>
      <c r="D2348" s="421"/>
      <c r="E2348" s="421"/>
      <c r="F2348" s="421"/>
      <c r="G2348" s="421"/>
      <c r="H2348" s="421"/>
      <c r="I2348" s="220">
        <f>IF(B2348&gt;A_Stammdaten!$B$12,0,SUM(C2348,D2348,F2348,G2348)-SUM(E2348,H2348))</f>
        <v>0</v>
      </c>
      <c r="J2348" s="109">
        <f>IF(B2348&gt;2020,HLOOKUP(A_Stammdaten!$B$12,$L$4:$R$2504,ROW(B2348)-3,FALSE)+IF(OR(B2348=0,A_Stammdaten!$B$12&lt;B2348),0,I2348*1/20),0)</f>
        <v>0</v>
      </c>
      <c r="K2348" s="109">
        <f>IF(B2348&gt;2020,HLOOKUP(A_Stammdaten!$B$12,$L$4:$R$2504,ROW(B2348)-3,FALSE),0)</f>
        <v>0</v>
      </c>
      <c r="L2348" s="109">
        <f t="shared" si="252"/>
        <v>0</v>
      </c>
      <c r="M2348" s="109">
        <f t="shared" si="253"/>
        <v>0</v>
      </c>
      <c r="N2348" s="109">
        <f t="shared" si="254"/>
        <v>0</v>
      </c>
      <c r="O2348" s="109">
        <f t="shared" si="255"/>
        <v>0</v>
      </c>
      <c r="P2348" s="109">
        <f t="shared" si="256"/>
        <v>0</v>
      </c>
      <c r="Q2348" s="109">
        <f t="shared" si="257"/>
        <v>0</v>
      </c>
      <c r="R2348" s="109">
        <f t="shared" si="258"/>
        <v>0</v>
      </c>
      <c r="S2348" s="425"/>
    </row>
    <row r="2349" spans="1:19" x14ac:dyDescent="0.3">
      <c r="A2349" s="421"/>
      <c r="B2349" s="424"/>
      <c r="C2349" s="421"/>
      <c r="D2349" s="421"/>
      <c r="E2349" s="421"/>
      <c r="F2349" s="421"/>
      <c r="G2349" s="421"/>
      <c r="H2349" s="421"/>
      <c r="I2349" s="220">
        <f>IF(B2349&gt;A_Stammdaten!$B$12,0,SUM(C2349,D2349,F2349,G2349)-SUM(E2349,H2349))</f>
        <v>0</v>
      </c>
      <c r="J2349" s="109">
        <f>IF(B2349&gt;2020,HLOOKUP(A_Stammdaten!$B$12,$L$4:$R$2504,ROW(B2349)-3,FALSE)+IF(OR(B2349=0,A_Stammdaten!$B$12&lt;B2349),0,I2349*1/20),0)</f>
        <v>0</v>
      </c>
      <c r="K2349" s="109">
        <f>IF(B2349&gt;2020,HLOOKUP(A_Stammdaten!$B$12,$L$4:$R$2504,ROW(B2349)-3,FALSE),0)</f>
        <v>0</v>
      </c>
      <c r="L2349" s="109">
        <f t="shared" si="252"/>
        <v>0</v>
      </c>
      <c r="M2349" s="109">
        <f t="shared" si="253"/>
        <v>0</v>
      </c>
      <c r="N2349" s="109">
        <f t="shared" si="254"/>
        <v>0</v>
      </c>
      <c r="O2349" s="109">
        <f t="shared" si="255"/>
        <v>0</v>
      </c>
      <c r="P2349" s="109">
        <f t="shared" si="256"/>
        <v>0</v>
      </c>
      <c r="Q2349" s="109">
        <f t="shared" si="257"/>
        <v>0</v>
      </c>
      <c r="R2349" s="109">
        <f t="shared" si="258"/>
        <v>0</v>
      </c>
      <c r="S2349" s="425"/>
    </row>
    <row r="2350" spans="1:19" x14ac:dyDescent="0.3">
      <c r="A2350" s="421"/>
      <c r="B2350" s="424"/>
      <c r="C2350" s="421"/>
      <c r="D2350" s="421"/>
      <c r="E2350" s="421"/>
      <c r="F2350" s="421"/>
      <c r="G2350" s="421"/>
      <c r="H2350" s="421"/>
      <c r="I2350" s="220">
        <f>IF(B2350&gt;A_Stammdaten!$B$12,0,SUM(C2350,D2350,F2350,G2350)-SUM(E2350,H2350))</f>
        <v>0</v>
      </c>
      <c r="J2350" s="109">
        <f>IF(B2350&gt;2020,HLOOKUP(A_Stammdaten!$B$12,$L$4:$R$2504,ROW(B2350)-3,FALSE)+IF(OR(B2350=0,A_Stammdaten!$B$12&lt;B2350),0,I2350*1/20),0)</f>
        <v>0</v>
      </c>
      <c r="K2350" s="109">
        <f>IF(B2350&gt;2020,HLOOKUP(A_Stammdaten!$B$12,$L$4:$R$2504,ROW(B2350)-3,FALSE),0)</f>
        <v>0</v>
      </c>
      <c r="L2350" s="109">
        <f t="shared" si="252"/>
        <v>0</v>
      </c>
      <c r="M2350" s="109">
        <f t="shared" si="253"/>
        <v>0</v>
      </c>
      <c r="N2350" s="109">
        <f t="shared" si="254"/>
        <v>0</v>
      </c>
      <c r="O2350" s="109">
        <f t="shared" si="255"/>
        <v>0</v>
      </c>
      <c r="P2350" s="109">
        <f t="shared" si="256"/>
        <v>0</v>
      </c>
      <c r="Q2350" s="109">
        <f t="shared" si="257"/>
        <v>0</v>
      </c>
      <c r="R2350" s="109">
        <f t="shared" si="258"/>
        <v>0</v>
      </c>
      <c r="S2350" s="425"/>
    </row>
    <row r="2351" spans="1:19" x14ac:dyDescent="0.3">
      <c r="A2351" s="421"/>
      <c r="B2351" s="424"/>
      <c r="C2351" s="421"/>
      <c r="D2351" s="421"/>
      <c r="E2351" s="421"/>
      <c r="F2351" s="421"/>
      <c r="G2351" s="421"/>
      <c r="H2351" s="421"/>
      <c r="I2351" s="220">
        <f>IF(B2351&gt;A_Stammdaten!$B$12,0,SUM(C2351,D2351,F2351,G2351)-SUM(E2351,H2351))</f>
        <v>0</v>
      </c>
      <c r="J2351" s="109">
        <f>IF(B2351&gt;2020,HLOOKUP(A_Stammdaten!$B$12,$L$4:$R$2504,ROW(B2351)-3,FALSE)+IF(OR(B2351=0,A_Stammdaten!$B$12&lt;B2351),0,I2351*1/20),0)</f>
        <v>0</v>
      </c>
      <c r="K2351" s="109">
        <f>IF(B2351&gt;2020,HLOOKUP(A_Stammdaten!$B$12,$L$4:$R$2504,ROW(B2351)-3,FALSE),0)</f>
        <v>0</v>
      </c>
      <c r="L2351" s="109">
        <f t="shared" si="252"/>
        <v>0</v>
      </c>
      <c r="M2351" s="109">
        <f t="shared" si="253"/>
        <v>0</v>
      </c>
      <c r="N2351" s="109">
        <f t="shared" si="254"/>
        <v>0</v>
      </c>
      <c r="O2351" s="109">
        <f t="shared" si="255"/>
        <v>0</v>
      </c>
      <c r="P2351" s="109">
        <f t="shared" si="256"/>
        <v>0</v>
      </c>
      <c r="Q2351" s="109">
        <f t="shared" si="257"/>
        <v>0</v>
      </c>
      <c r="R2351" s="109">
        <f t="shared" si="258"/>
        <v>0</v>
      </c>
      <c r="S2351" s="425"/>
    </row>
    <row r="2352" spans="1:19" x14ac:dyDescent="0.3">
      <c r="A2352" s="421"/>
      <c r="B2352" s="424"/>
      <c r="C2352" s="421"/>
      <c r="D2352" s="421"/>
      <c r="E2352" s="421"/>
      <c r="F2352" s="421"/>
      <c r="G2352" s="421"/>
      <c r="H2352" s="421"/>
      <c r="I2352" s="220">
        <f>IF(B2352&gt;A_Stammdaten!$B$12,0,SUM(C2352,D2352,F2352,G2352)-SUM(E2352,H2352))</f>
        <v>0</v>
      </c>
      <c r="J2352" s="109">
        <f>IF(B2352&gt;2020,HLOOKUP(A_Stammdaten!$B$12,$L$4:$R$2504,ROW(B2352)-3,FALSE)+IF(OR(B2352=0,A_Stammdaten!$B$12&lt;B2352),0,I2352*1/20),0)</f>
        <v>0</v>
      </c>
      <c r="K2352" s="109">
        <f>IF(B2352&gt;2020,HLOOKUP(A_Stammdaten!$B$12,$L$4:$R$2504,ROW(B2352)-3,FALSE),0)</f>
        <v>0</v>
      </c>
      <c r="L2352" s="109">
        <f t="shared" si="252"/>
        <v>0</v>
      </c>
      <c r="M2352" s="109">
        <f t="shared" si="253"/>
        <v>0</v>
      </c>
      <c r="N2352" s="109">
        <f t="shared" si="254"/>
        <v>0</v>
      </c>
      <c r="O2352" s="109">
        <f t="shared" si="255"/>
        <v>0</v>
      </c>
      <c r="P2352" s="109">
        <f t="shared" si="256"/>
        <v>0</v>
      </c>
      <c r="Q2352" s="109">
        <f t="shared" si="257"/>
        <v>0</v>
      </c>
      <c r="R2352" s="109">
        <f t="shared" si="258"/>
        <v>0</v>
      </c>
      <c r="S2352" s="425"/>
    </row>
    <row r="2353" spans="1:19" x14ac:dyDescent="0.3">
      <c r="A2353" s="421"/>
      <c r="B2353" s="424"/>
      <c r="C2353" s="421"/>
      <c r="D2353" s="421"/>
      <c r="E2353" s="421"/>
      <c r="F2353" s="421"/>
      <c r="G2353" s="421"/>
      <c r="H2353" s="421"/>
      <c r="I2353" s="220">
        <f>IF(B2353&gt;A_Stammdaten!$B$12,0,SUM(C2353,D2353,F2353,G2353)-SUM(E2353,H2353))</f>
        <v>0</v>
      </c>
      <c r="J2353" s="109">
        <f>IF(B2353&gt;2020,HLOOKUP(A_Stammdaten!$B$12,$L$4:$R$2504,ROW(B2353)-3,FALSE)+IF(OR(B2353=0,A_Stammdaten!$B$12&lt;B2353),0,I2353*1/20),0)</f>
        <v>0</v>
      </c>
      <c r="K2353" s="109">
        <f>IF(B2353&gt;2020,HLOOKUP(A_Stammdaten!$B$12,$L$4:$R$2504,ROW(B2353)-3,FALSE),0)</f>
        <v>0</v>
      </c>
      <c r="L2353" s="109">
        <f t="shared" si="252"/>
        <v>0</v>
      </c>
      <c r="M2353" s="109">
        <f t="shared" si="253"/>
        <v>0</v>
      </c>
      <c r="N2353" s="109">
        <f t="shared" si="254"/>
        <v>0</v>
      </c>
      <c r="O2353" s="109">
        <f t="shared" si="255"/>
        <v>0</v>
      </c>
      <c r="P2353" s="109">
        <f t="shared" si="256"/>
        <v>0</v>
      </c>
      <c r="Q2353" s="109">
        <f t="shared" si="257"/>
        <v>0</v>
      </c>
      <c r="R2353" s="109">
        <f t="shared" si="258"/>
        <v>0</v>
      </c>
      <c r="S2353" s="425"/>
    </row>
    <row r="2354" spans="1:19" x14ac:dyDescent="0.3">
      <c r="A2354" s="421"/>
      <c r="B2354" s="424"/>
      <c r="C2354" s="421"/>
      <c r="D2354" s="421"/>
      <c r="E2354" s="421"/>
      <c r="F2354" s="421"/>
      <c r="G2354" s="421"/>
      <c r="H2354" s="421"/>
      <c r="I2354" s="220">
        <f>IF(B2354&gt;A_Stammdaten!$B$12,0,SUM(C2354,D2354,F2354,G2354)-SUM(E2354,H2354))</f>
        <v>0</v>
      </c>
      <c r="J2354" s="109">
        <f>IF(B2354&gt;2020,HLOOKUP(A_Stammdaten!$B$12,$L$4:$R$2504,ROW(B2354)-3,FALSE)+IF(OR(B2354=0,A_Stammdaten!$B$12&lt;B2354),0,I2354*1/20),0)</f>
        <v>0</v>
      </c>
      <c r="K2354" s="109">
        <f>IF(B2354&gt;2020,HLOOKUP(A_Stammdaten!$B$12,$L$4:$R$2504,ROW(B2354)-3,FALSE),0)</f>
        <v>0</v>
      </c>
      <c r="L2354" s="109">
        <f t="shared" si="252"/>
        <v>0</v>
      </c>
      <c r="M2354" s="109">
        <f t="shared" si="253"/>
        <v>0</v>
      </c>
      <c r="N2354" s="109">
        <f t="shared" si="254"/>
        <v>0</v>
      </c>
      <c r="O2354" s="109">
        <f t="shared" si="255"/>
        <v>0</v>
      </c>
      <c r="P2354" s="109">
        <f t="shared" si="256"/>
        <v>0</v>
      </c>
      <c r="Q2354" s="109">
        <f t="shared" si="257"/>
        <v>0</v>
      </c>
      <c r="R2354" s="109">
        <f t="shared" si="258"/>
        <v>0</v>
      </c>
      <c r="S2354" s="425"/>
    </row>
    <row r="2355" spans="1:19" x14ac:dyDescent="0.3">
      <c r="A2355" s="421"/>
      <c r="B2355" s="424"/>
      <c r="C2355" s="421"/>
      <c r="D2355" s="421"/>
      <c r="E2355" s="421"/>
      <c r="F2355" s="421"/>
      <c r="G2355" s="421"/>
      <c r="H2355" s="421"/>
      <c r="I2355" s="220">
        <f>IF(B2355&gt;A_Stammdaten!$B$12,0,SUM(C2355,D2355,F2355,G2355)-SUM(E2355,H2355))</f>
        <v>0</v>
      </c>
      <c r="J2355" s="109">
        <f>IF(B2355&gt;2020,HLOOKUP(A_Stammdaten!$B$12,$L$4:$R$2504,ROW(B2355)-3,FALSE)+IF(OR(B2355=0,A_Stammdaten!$B$12&lt;B2355),0,I2355*1/20),0)</f>
        <v>0</v>
      </c>
      <c r="K2355" s="109">
        <f>IF(B2355&gt;2020,HLOOKUP(A_Stammdaten!$B$12,$L$4:$R$2504,ROW(B2355)-3,FALSE),0)</f>
        <v>0</v>
      </c>
      <c r="L2355" s="109">
        <f t="shared" si="252"/>
        <v>0</v>
      </c>
      <c r="M2355" s="109">
        <f t="shared" si="253"/>
        <v>0</v>
      </c>
      <c r="N2355" s="109">
        <f t="shared" si="254"/>
        <v>0</v>
      </c>
      <c r="O2355" s="109">
        <f t="shared" si="255"/>
        <v>0</v>
      </c>
      <c r="P2355" s="109">
        <f t="shared" si="256"/>
        <v>0</v>
      </c>
      <c r="Q2355" s="109">
        <f t="shared" si="257"/>
        <v>0</v>
      </c>
      <c r="R2355" s="109">
        <f t="shared" si="258"/>
        <v>0</v>
      </c>
      <c r="S2355" s="425"/>
    </row>
    <row r="2356" spans="1:19" x14ac:dyDescent="0.3">
      <c r="A2356" s="421"/>
      <c r="B2356" s="424"/>
      <c r="C2356" s="421"/>
      <c r="D2356" s="421"/>
      <c r="E2356" s="421"/>
      <c r="F2356" s="421"/>
      <c r="G2356" s="421"/>
      <c r="H2356" s="421"/>
      <c r="I2356" s="220">
        <f>IF(B2356&gt;A_Stammdaten!$B$12,0,SUM(C2356,D2356,F2356,G2356)-SUM(E2356,H2356))</f>
        <v>0</v>
      </c>
      <c r="J2356" s="109">
        <f>IF(B2356&gt;2020,HLOOKUP(A_Stammdaten!$B$12,$L$4:$R$2504,ROW(B2356)-3,FALSE)+IF(OR(B2356=0,A_Stammdaten!$B$12&lt;B2356),0,I2356*1/20),0)</f>
        <v>0</v>
      </c>
      <c r="K2356" s="109">
        <f>IF(B2356&gt;2020,HLOOKUP(A_Stammdaten!$B$12,$L$4:$R$2504,ROW(B2356)-3,FALSE),0)</f>
        <v>0</v>
      </c>
      <c r="L2356" s="109">
        <f t="shared" si="252"/>
        <v>0</v>
      </c>
      <c r="M2356" s="109">
        <f t="shared" si="253"/>
        <v>0</v>
      </c>
      <c r="N2356" s="109">
        <f t="shared" si="254"/>
        <v>0</v>
      </c>
      <c r="O2356" s="109">
        <f t="shared" si="255"/>
        <v>0</v>
      </c>
      <c r="P2356" s="109">
        <f t="shared" si="256"/>
        <v>0</v>
      </c>
      <c r="Q2356" s="109">
        <f t="shared" si="257"/>
        <v>0</v>
      </c>
      <c r="R2356" s="109">
        <f t="shared" si="258"/>
        <v>0</v>
      </c>
      <c r="S2356" s="425"/>
    </row>
    <row r="2357" spans="1:19" x14ac:dyDescent="0.3">
      <c r="A2357" s="421"/>
      <c r="B2357" s="424"/>
      <c r="C2357" s="421"/>
      <c r="D2357" s="421"/>
      <c r="E2357" s="421"/>
      <c r="F2357" s="421"/>
      <c r="G2357" s="421"/>
      <c r="H2357" s="421"/>
      <c r="I2357" s="220">
        <f>IF(B2357&gt;A_Stammdaten!$B$12,0,SUM(C2357,D2357,F2357,G2357)-SUM(E2357,H2357))</f>
        <v>0</v>
      </c>
      <c r="J2357" s="109">
        <f>IF(B2357&gt;2020,HLOOKUP(A_Stammdaten!$B$12,$L$4:$R$2504,ROW(B2357)-3,FALSE)+IF(OR(B2357=0,A_Stammdaten!$B$12&lt;B2357),0,I2357*1/20),0)</f>
        <v>0</v>
      </c>
      <c r="K2357" s="109">
        <f>IF(B2357&gt;2020,HLOOKUP(A_Stammdaten!$B$12,$L$4:$R$2504,ROW(B2357)-3,FALSE),0)</f>
        <v>0</v>
      </c>
      <c r="L2357" s="109">
        <f t="shared" si="252"/>
        <v>0</v>
      </c>
      <c r="M2357" s="109">
        <f t="shared" si="253"/>
        <v>0</v>
      </c>
      <c r="N2357" s="109">
        <f t="shared" si="254"/>
        <v>0</v>
      </c>
      <c r="O2357" s="109">
        <f t="shared" si="255"/>
        <v>0</v>
      </c>
      <c r="P2357" s="109">
        <f t="shared" si="256"/>
        <v>0</v>
      </c>
      <c r="Q2357" s="109">
        <f t="shared" si="257"/>
        <v>0</v>
      </c>
      <c r="R2357" s="109">
        <f t="shared" si="258"/>
        <v>0</v>
      </c>
      <c r="S2357" s="425"/>
    </row>
    <row r="2358" spans="1:19" x14ac:dyDescent="0.3">
      <c r="A2358" s="421"/>
      <c r="B2358" s="424"/>
      <c r="C2358" s="421"/>
      <c r="D2358" s="421"/>
      <c r="E2358" s="421"/>
      <c r="F2358" s="421"/>
      <c r="G2358" s="421"/>
      <c r="H2358" s="421"/>
      <c r="I2358" s="220">
        <f>IF(B2358&gt;A_Stammdaten!$B$12,0,SUM(C2358,D2358,F2358,G2358)-SUM(E2358,H2358))</f>
        <v>0</v>
      </c>
      <c r="J2358" s="109">
        <f>IF(B2358&gt;2020,HLOOKUP(A_Stammdaten!$B$12,$L$4:$R$2504,ROW(B2358)-3,FALSE)+IF(OR(B2358=0,A_Stammdaten!$B$12&lt;B2358),0,I2358*1/20),0)</f>
        <v>0</v>
      </c>
      <c r="K2358" s="109">
        <f>IF(B2358&gt;2020,HLOOKUP(A_Stammdaten!$B$12,$L$4:$R$2504,ROW(B2358)-3,FALSE),0)</f>
        <v>0</v>
      </c>
      <c r="L2358" s="109">
        <f t="shared" si="252"/>
        <v>0</v>
      </c>
      <c r="M2358" s="109">
        <f t="shared" si="253"/>
        <v>0</v>
      </c>
      <c r="N2358" s="109">
        <f t="shared" si="254"/>
        <v>0</v>
      </c>
      <c r="O2358" s="109">
        <f t="shared" si="255"/>
        <v>0</v>
      </c>
      <c r="P2358" s="109">
        <f t="shared" si="256"/>
        <v>0</v>
      </c>
      <c r="Q2358" s="109">
        <f t="shared" si="257"/>
        <v>0</v>
      </c>
      <c r="R2358" s="109">
        <f t="shared" si="258"/>
        <v>0</v>
      </c>
      <c r="S2358" s="425"/>
    </row>
    <row r="2359" spans="1:19" x14ac:dyDescent="0.3">
      <c r="A2359" s="421"/>
      <c r="B2359" s="424"/>
      <c r="C2359" s="421"/>
      <c r="D2359" s="421"/>
      <c r="E2359" s="421"/>
      <c r="F2359" s="421"/>
      <c r="G2359" s="421"/>
      <c r="H2359" s="421"/>
      <c r="I2359" s="220">
        <f>IF(B2359&gt;A_Stammdaten!$B$12,0,SUM(C2359,D2359,F2359,G2359)-SUM(E2359,H2359))</f>
        <v>0</v>
      </c>
      <c r="J2359" s="109">
        <f>IF(B2359&gt;2020,HLOOKUP(A_Stammdaten!$B$12,$L$4:$R$2504,ROW(B2359)-3,FALSE)+IF(OR(B2359=0,A_Stammdaten!$B$12&lt;B2359),0,I2359*1/20),0)</f>
        <v>0</v>
      </c>
      <c r="K2359" s="109">
        <f>IF(B2359&gt;2020,HLOOKUP(A_Stammdaten!$B$12,$L$4:$R$2504,ROW(B2359)-3,FALSE),0)</f>
        <v>0</v>
      </c>
      <c r="L2359" s="109">
        <f t="shared" si="252"/>
        <v>0</v>
      </c>
      <c r="M2359" s="109">
        <f t="shared" si="253"/>
        <v>0</v>
      </c>
      <c r="N2359" s="109">
        <f t="shared" si="254"/>
        <v>0</v>
      </c>
      <c r="O2359" s="109">
        <f t="shared" si="255"/>
        <v>0</v>
      </c>
      <c r="P2359" s="109">
        <f t="shared" si="256"/>
        <v>0</v>
      </c>
      <c r="Q2359" s="109">
        <f t="shared" si="257"/>
        <v>0</v>
      </c>
      <c r="R2359" s="109">
        <f t="shared" si="258"/>
        <v>0</v>
      </c>
      <c r="S2359" s="425"/>
    </row>
    <row r="2360" spans="1:19" x14ac:dyDescent="0.3">
      <c r="A2360" s="421"/>
      <c r="B2360" s="424"/>
      <c r="C2360" s="421"/>
      <c r="D2360" s="421"/>
      <c r="E2360" s="421"/>
      <c r="F2360" s="421"/>
      <c r="G2360" s="421"/>
      <c r="H2360" s="421"/>
      <c r="I2360" s="220">
        <f>IF(B2360&gt;A_Stammdaten!$B$12,0,SUM(C2360,D2360,F2360,G2360)-SUM(E2360,H2360))</f>
        <v>0</v>
      </c>
      <c r="J2360" s="109">
        <f>IF(B2360&gt;2020,HLOOKUP(A_Stammdaten!$B$12,$L$4:$R$2504,ROW(B2360)-3,FALSE)+IF(OR(B2360=0,A_Stammdaten!$B$12&lt;B2360),0,I2360*1/20),0)</f>
        <v>0</v>
      </c>
      <c r="K2360" s="109">
        <f>IF(B2360&gt;2020,HLOOKUP(A_Stammdaten!$B$12,$L$4:$R$2504,ROW(B2360)-3,FALSE),0)</f>
        <v>0</v>
      </c>
      <c r="L2360" s="109">
        <f t="shared" si="252"/>
        <v>0</v>
      </c>
      <c r="M2360" s="109">
        <f t="shared" si="253"/>
        <v>0</v>
      </c>
      <c r="N2360" s="109">
        <f t="shared" si="254"/>
        <v>0</v>
      </c>
      <c r="O2360" s="109">
        <f t="shared" si="255"/>
        <v>0</v>
      </c>
      <c r="P2360" s="109">
        <f t="shared" si="256"/>
        <v>0</v>
      </c>
      <c r="Q2360" s="109">
        <f t="shared" si="257"/>
        <v>0</v>
      </c>
      <c r="R2360" s="109">
        <f t="shared" si="258"/>
        <v>0</v>
      </c>
      <c r="S2360" s="425"/>
    </row>
    <row r="2361" spans="1:19" x14ac:dyDescent="0.3">
      <c r="A2361" s="421"/>
      <c r="B2361" s="424"/>
      <c r="C2361" s="421"/>
      <c r="D2361" s="421"/>
      <c r="E2361" s="421"/>
      <c r="F2361" s="421"/>
      <c r="G2361" s="421"/>
      <c r="H2361" s="421"/>
      <c r="I2361" s="220">
        <f>IF(B2361&gt;A_Stammdaten!$B$12,0,SUM(C2361,D2361,F2361,G2361)-SUM(E2361,H2361))</f>
        <v>0</v>
      </c>
      <c r="J2361" s="109">
        <f>IF(B2361&gt;2020,HLOOKUP(A_Stammdaten!$B$12,$L$4:$R$2504,ROW(B2361)-3,FALSE)+IF(OR(B2361=0,A_Stammdaten!$B$12&lt;B2361),0,I2361*1/20),0)</f>
        <v>0</v>
      </c>
      <c r="K2361" s="109">
        <f>IF(B2361&gt;2020,HLOOKUP(A_Stammdaten!$B$12,$L$4:$R$2504,ROW(B2361)-3,FALSE),0)</f>
        <v>0</v>
      </c>
      <c r="L2361" s="109">
        <f t="shared" si="252"/>
        <v>0</v>
      </c>
      <c r="M2361" s="109">
        <f t="shared" si="253"/>
        <v>0</v>
      </c>
      <c r="N2361" s="109">
        <f t="shared" si="254"/>
        <v>0</v>
      </c>
      <c r="O2361" s="109">
        <f t="shared" si="255"/>
        <v>0</v>
      </c>
      <c r="P2361" s="109">
        <f t="shared" si="256"/>
        <v>0</v>
      </c>
      <c r="Q2361" s="109">
        <f t="shared" si="257"/>
        <v>0</v>
      </c>
      <c r="R2361" s="109">
        <f t="shared" si="258"/>
        <v>0</v>
      </c>
      <c r="S2361" s="425"/>
    </row>
    <row r="2362" spans="1:19" x14ac:dyDescent="0.3">
      <c r="A2362" s="421"/>
      <c r="B2362" s="424"/>
      <c r="C2362" s="421"/>
      <c r="D2362" s="421"/>
      <c r="E2362" s="421"/>
      <c r="F2362" s="421"/>
      <c r="G2362" s="421"/>
      <c r="H2362" s="421"/>
      <c r="I2362" s="220">
        <f>IF(B2362&gt;A_Stammdaten!$B$12,0,SUM(C2362,D2362,F2362,G2362)-SUM(E2362,H2362))</f>
        <v>0</v>
      </c>
      <c r="J2362" s="109">
        <f>IF(B2362&gt;2020,HLOOKUP(A_Stammdaten!$B$12,$L$4:$R$2504,ROW(B2362)-3,FALSE)+IF(OR(B2362=0,A_Stammdaten!$B$12&lt;B2362),0,I2362*1/20),0)</f>
        <v>0</v>
      </c>
      <c r="K2362" s="109">
        <f>IF(B2362&gt;2020,HLOOKUP(A_Stammdaten!$B$12,$L$4:$R$2504,ROW(B2362)-3,FALSE),0)</f>
        <v>0</v>
      </c>
      <c r="L2362" s="109">
        <f t="shared" si="252"/>
        <v>0</v>
      </c>
      <c r="M2362" s="109">
        <f t="shared" si="253"/>
        <v>0</v>
      </c>
      <c r="N2362" s="109">
        <f t="shared" si="254"/>
        <v>0</v>
      </c>
      <c r="O2362" s="109">
        <f t="shared" si="255"/>
        <v>0</v>
      </c>
      <c r="P2362" s="109">
        <f t="shared" si="256"/>
        <v>0</v>
      </c>
      <c r="Q2362" s="109">
        <f t="shared" si="257"/>
        <v>0</v>
      </c>
      <c r="R2362" s="109">
        <f t="shared" si="258"/>
        <v>0</v>
      </c>
      <c r="S2362" s="425"/>
    </row>
    <row r="2363" spans="1:19" x14ac:dyDescent="0.3">
      <c r="A2363" s="421"/>
      <c r="B2363" s="424"/>
      <c r="C2363" s="421"/>
      <c r="D2363" s="421"/>
      <c r="E2363" s="421"/>
      <c r="F2363" s="421"/>
      <c r="G2363" s="421"/>
      <c r="H2363" s="421"/>
      <c r="I2363" s="220">
        <f>IF(B2363&gt;A_Stammdaten!$B$12,0,SUM(C2363,D2363,F2363,G2363)-SUM(E2363,H2363))</f>
        <v>0</v>
      </c>
      <c r="J2363" s="109">
        <f>IF(B2363&gt;2020,HLOOKUP(A_Stammdaten!$B$12,$L$4:$R$2504,ROW(B2363)-3,FALSE)+IF(OR(B2363=0,A_Stammdaten!$B$12&lt;B2363),0,I2363*1/20),0)</f>
        <v>0</v>
      </c>
      <c r="K2363" s="109">
        <f>IF(B2363&gt;2020,HLOOKUP(A_Stammdaten!$B$12,$L$4:$R$2504,ROW(B2363)-3,FALSE),0)</f>
        <v>0</v>
      </c>
      <c r="L2363" s="109">
        <f t="shared" si="252"/>
        <v>0</v>
      </c>
      <c r="M2363" s="109">
        <f t="shared" si="253"/>
        <v>0</v>
      </c>
      <c r="N2363" s="109">
        <f t="shared" si="254"/>
        <v>0</v>
      </c>
      <c r="O2363" s="109">
        <f t="shared" si="255"/>
        <v>0</v>
      </c>
      <c r="P2363" s="109">
        <f t="shared" si="256"/>
        <v>0</v>
      </c>
      <c r="Q2363" s="109">
        <f t="shared" si="257"/>
        <v>0</v>
      </c>
      <c r="R2363" s="109">
        <f t="shared" si="258"/>
        <v>0</v>
      </c>
      <c r="S2363" s="425"/>
    </row>
    <row r="2364" spans="1:19" x14ac:dyDescent="0.3">
      <c r="A2364" s="421"/>
      <c r="B2364" s="424"/>
      <c r="C2364" s="421"/>
      <c r="D2364" s="421"/>
      <c r="E2364" s="421"/>
      <c r="F2364" s="421"/>
      <c r="G2364" s="421"/>
      <c r="H2364" s="421"/>
      <c r="I2364" s="220">
        <f>IF(B2364&gt;A_Stammdaten!$B$12,0,SUM(C2364,D2364,F2364,G2364)-SUM(E2364,H2364))</f>
        <v>0</v>
      </c>
      <c r="J2364" s="109">
        <f>IF(B2364&gt;2020,HLOOKUP(A_Stammdaten!$B$12,$L$4:$R$2504,ROW(B2364)-3,FALSE)+IF(OR(B2364=0,A_Stammdaten!$B$12&lt;B2364),0,I2364*1/20),0)</f>
        <v>0</v>
      </c>
      <c r="K2364" s="109">
        <f>IF(B2364&gt;2020,HLOOKUP(A_Stammdaten!$B$12,$L$4:$R$2504,ROW(B2364)-3,FALSE),0)</f>
        <v>0</v>
      </c>
      <c r="L2364" s="109">
        <f t="shared" si="252"/>
        <v>0</v>
      </c>
      <c r="M2364" s="109">
        <f t="shared" si="253"/>
        <v>0</v>
      </c>
      <c r="N2364" s="109">
        <f t="shared" si="254"/>
        <v>0</v>
      </c>
      <c r="O2364" s="109">
        <f t="shared" si="255"/>
        <v>0</v>
      </c>
      <c r="P2364" s="109">
        <f t="shared" si="256"/>
        <v>0</v>
      </c>
      <c r="Q2364" s="109">
        <f t="shared" si="257"/>
        <v>0</v>
      </c>
      <c r="R2364" s="109">
        <f t="shared" si="258"/>
        <v>0</v>
      </c>
      <c r="S2364" s="425"/>
    </row>
    <row r="2365" spans="1:19" x14ac:dyDescent="0.3">
      <c r="A2365" s="421"/>
      <c r="B2365" s="424"/>
      <c r="C2365" s="421"/>
      <c r="D2365" s="421"/>
      <c r="E2365" s="421"/>
      <c r="F2365" s="421"/>
      <c r="G2365" s="421"/>
      <c r="H2365" s="421"/>
      <c r="I2365" s="220">
        <f>IF(B2365&gt;A_Stammdaten!$B$12,0,SUM(C2365,D2365,F2365,G2365)-SUM(E2365,H2365))</f>
        <v>0</v>
      </c>
      <c r="J2365" s="109">
        <f>IF(B2365&gt;2020,HLOOKUP(A_Stammdaten!$B$12,$L$4:$R$2504,ROW(B2365)-3,FALSE)+IF(OR(B2365=0,A_Stammdaten!$B$12&lt;B2365),0,I2365*1/20),0)</f>
        <v>0</v>
      </c>
      <c r="K2365" s="109">
        <f>IF(B2365&gt;2020,HLOOKUP(A_Stammdaten!$B$12,$L$4:$R$2504,ROW(B2365)-3,FALSE),0)</f>
        <v>0</v>
      </c>
      <c r="L2365" s="109">
        <f t="shared" si="252"/>
        <v>0</v>
      </c>
      <c r="M2365" s="109">
        <f t="shared" si="253"/>
        <v>0</v>
      </c>
      <c r="N2365" s="109">
        <f t="shared" si="254"/>
        <v>0</v>
      </c>
      <c r="O2365" s="109">
        <f t="shared" si="255"/>
        <v>0</v>
      </c>
      <c r="P2365" s="109">
        <f t="shared" si="256"/>
        <v>0</v>
      </c>
      <c r="Q2365" s="109">
        <f t="shared" si="257"/>
        <v>0</v>
      </c>
      <c r="R2365" s="109">
        <f t="shared" si="258"/>
        <v>0</v>
      </c>
      <c r="S2365" s="425"/>
    </row>
    <row r="2366" spans="1:19" x14ac:dyDescent="0.3">
      <c r="A2366" s="421"/>
      <c r="B2366" s="424"/>
      <c r="C2366" s="421"/>
      <c r="D2366" s="421"/>
      <c r="E2366" s="421"/>
      <c r="F2366" s="421"/>
      <c r="G2366" s="421"/>
      <c r="H2366" s="421"/>
      <c r="I2366" s="220">
        <f>IF(B2366&gt;A_Stammdaten!$B$12,0,SUM(C2366,D2366,F2366,G2366)-SUM(E2366,H2366))</f>
        <v>0</v>
      </c>
      <c r="J2366" s="109">
        <f>IF(B2366&gt;2020,HLOOKUP(A_Stammdaten!$B$12,$L$4:$R$2504,ROW(B2366)-3,FALSE)+IF(OR(B2366=0,A_Stammdaten!$B$12&lt;B2366),0,I2366*1/20),0)</f>
        <v>0</v>
      </c>
      <c r="K2366" s="109">
        <f>IF(B2366&gt;2020,HLOOKUP(A_Stammdaten!$B$12,$L$4:$R$2504,ROW(B2366)-3,FALSE),0)</f>
        <v>0</v>
      </c>
      <c r="L2366" s="109">
        <f t="shared" si="252"/>
        <v>0</v>
      </c>
      <c r="M2366" s="109">
        <f t="shared" si="253"/>
        <v>0</v>
      </c>
      <c r="N2366" s="109">
        <f t="shared" si="254"/>
        <v>0</v>
      </c>
      <c r="O2366" s="109">
        <f t="shared" si="255"/>
        <v>0</v>
      </c>
      <c r="P2366" s="109">
        <f t="shared" si="256"/>
        <v>0</v>
      </c>
      <c r="Q2366" s="109">
        <f t="shared" si="257"/>
        <v>0</v>
      </c>
      <c r="R2366" s="109">
        <f t="shared" si="258"/>
        <v>0</v>
      </c>
      <c r="S2366" s="425"/>
    </row>
    <row r="2367" spans="1:19" x14ac:dyDescent="0.3">
      <c r="A2367" s="421"/>
      <c r="B2367" s="424"/>
      <c r="C2367" s="421"/>
      <c r="D2367" s="421"/>
      <c r="E2367" s="421"/>
      <c r="F2367" s="421"/>
      <c r="G2367" s="421"/>
      <c r="H2367" s="421"/>
      <c r="I2367" s="220">
        <f>IF(B2367&gt;A_Stammdaten!$B$12,0,SUM(C2367,D2367,F2367,G2367)-SUM(E2367,H2367))</f>
        <v>0</v>
      </c>
      <c r="J2367" s="109">
        <f>IF(B2367&gt;2020,HLOOKUP(A_Stammdaten!$B$12,$L$4:$R$2504,ROW(B2367)-3,FALSE)+IF(OR(B2367=0,A_Stammdaten!$B$12&lt;B2367),0,I2367*1/20),0)</f>
        <v>0</v>
      </c>
      <c r="K2367" s="109">
        <f>IF(B2367&gt;2020,HLOOKUP(A_Stammdaten!$B$12,$L$4:$R$2504,ROW(B2367)-3,FALSE),0)</f>
        <v>0</v>
      </c>
      <c r="L2367" s="109">
        <f t="shared" si="252"/>
        <v>0</v>
      </c>
      <c r="M2367" s="109">
        <f t="shared" si="253"/>
        <v>0</v>
      </c>
      <c r="N2367" s="109">
        <f t="shared" si="254"/>
        <v>0</v>
      </c>
      <c r="O2367" s="109">
        <f t="shared" si="255"/>
        <v>0</v>
      </c>
      <c r="P2367" s="109">
        <f t="shared" si="256"/>
        <v>0</v>
      </c>
      <c r="Q2367" s="109">
        <f t="shared" si="257"/>
        <v>0</v>
      </c>
      <c r="R2367" s="109">
        <f t="shared" si="258"/>
        <v>0</v>
      </c>
      <c r="S2367" s="425"/>
    </row>
    <row r="2368" spans="1:19" x14ac:dyDescent="0.3">
      <c r="A2368" s="421"/>
      <c r="B2368" s="424"/>
      <c r="C2368" s="421"/>
      <c r="D2368" s="421"/>
      <c r="E2368" s="421"/>
      <c r="F2368" s="421"/>
      <c r="G2368" s="421"/>
      <c r="H2368" s="421"/>
      <c r="I2368" s="220">
        <f>IF(B2368&gt;A_Stammdaten!$B$12,0,SUM(C2368,D2368,F2368,G2368)-SUM(E2368,H2368))</f>
        <v>0</v>
      </c>
      <c r="J2368" s="109">
        <f>IF(B2368&gt;2020,HLOOKUP(A_Stammdaten!$B$12,$L$4:$R$2504,ROW(B2368)-3,FALSE)+IF(OR(B2368=0,A_Stammdaten!$B$12&lt;B2368),0,I2368*1/20),0)</f>
        <v>0</v>
      </c>
      <c r="K2368" s="109">
        <f>IF(B2368&gt;2020,HLOOKUP(A_Stammdaten!$B$12,$L$4:$R$2504,ROW(B2368)-3,FALSE),0)</f>
        <v>0</v>
      </c>
      <c r="L2368" s="109">
        <f t="shared" si="252"/>
        <v>0</v>
      </c>
      <c r="M2368" s="109">
        <f t="shared" si="253"/>
        <v>0</v>
      </c>
      <c r="N2368" s="109">
        <f t="shared" si="254"/>
        <v>0</v>
      </c>
      <c r="O2368" s="109">
        <f t="shared" si="255"/>
        <v>0</v>
      </c>
      <c r="P2368" s="109">
        <f t="shared" si="256"/>
        <v>0</v>
      </c>
      <c r="Q2368" s="109">
        <f t="shared" si="257"/>
        <v>0</v>
      </c>
      <c r="R2368" s="109">
        <f t="shared" si="258"/>
        <v>0</v>
      </c>
      <c r="S2368" s="425"/>
    </row>
    <row r="2369" spans="1:19" x14ac:dyDescent="0.3">
      <c r="A2369" s="421"/>
      <c r="B2369" s="424"/>
      <c r="C2369" s="421"/>
      <c r="D2369" s="421"/>
      <c r="E2369" s="421"/>
      <c r="F2369" s="421"/>
      <c r="G2369" s="421"/>
      <c r="H2369" s="421"/>
      <c r="I2369" s="220">
        <f>IF(B2369&gt;A_Stammdaten!$B$12,0,SUM(C2369,D2369,F2369,G2369)-SUM(E2369,H2369))</f>
        <v>0</v>
      </c>
      <c r="J2369" s="109">
        <f>IF(B2369&gt;2020,HLOOKUP(A_Stammdaten!$B$12,$L$4:$R$2504,ROW(B2369)-3,FALSE)+IF(OR(B2369=0,A_Stammdaten!$B$12&lt;B2369),0,I2369*1/20),0)</f>
        <v>0</v>
      </c>
      <c r="K2369" s="109">
        <f>IF(B2369&gt;2020,HLOOKUP(A_Stammdaten!$B$12,$L$4:$R$2504,ROW(B2369)-3,FALSE),0)</f>
        <v>0</v>
      </c>
      <c r="L2369" s="109">
        <f t="shared" si="252"/>
        <v>0</v>
      </c>
      <c r="M2369" s="109">
        <f t="shared" si="253"/>
        <v>0</v>
      </c>
      <c r="N2369" s="109">
        <f t="shared" si="254"/>
        <v>0</v>
      </c>
      <c r="O2369" s="109">
        <f t="shared" si="255"/>
        <v>0</v>
      </c>
      <c r="P2369" s="109">
        <f t="shared" si="256"/>
        <v>0</v>
      </c>
      <c r="Q2369" s="109">
        <f t="shared" si="257"/>
        <v>0</v>
      </c>
      <c r="R2369" s="109">
        <f t="shared" si="258"/>
        <v>0</v>
      </c>
      <c r="S2369" s="425"/>
    </row>
    <row r="2370" spans="1:19" x14ac:dyDescent="0.3">
      <c r="A2370" s="421"/>
      <c r="B2370" s="424"/>
      <c r="C2370" s="421"/>
      <c r="D2370" s="421"/>
      <c r="E2370" s="421"/>
      <c r="F2370" s="421"/>
      <c r="G2370" s="421"/>
      <c r="H2370" s="421"/>
      <c r="I2370" s="220">
        <f>IF(B2370&gt;A_Stammdaten!$B$12,0,SUM(C2370,D2370,F2370,G2370)-SUM(E2370,H2370))</f>
        <v>0</v>
      </c>
      <c r="J2370" s="109">
        <f>IF(B2370&gt;2020,HLOOKUP(A_Stammdaten!$B$12,$L$4:$R$2504,ROW(B2370)-3,FALSE)+IF(OR(B2370=0,A_Stammdaten!$B$12&lt;B2370),0,I2370*1/20),0)</f>
        <v>0</v>
      </c>
      <c r="K2370" s="109">
        <f>IF(B2370&gt;2020,HLOOKUP(A_Stammdaten!$B$12,$L$4:$R$2504,ROW(B2370)-3,FALSE),0)</f>
        <v>0</v>
      </c>
      <c r="L2370" s="109">
        <f t="shared" si="252"/>
        <v>0</v>
      </c>
      <c r="M2370" s="109">
        <f t="shared" si="253"/>
        <v>0</v>
      </c>
      <c r="N2370" s="109">
        <f t="shared" si="254"/>
        <v>0</v>
      </c>
      <c r="O2370" s="109">
        <f t="shared" si="255"/>
        <v>0</v>
      </c>
      <c r="P2370" s="109">
        <f t="shared" si="256"/>
        <v>0</v>
      </c>
      <c r="Q2370" s="109">
        <f t="shared" si="257"/>
        <v>0</v>
      </c>
      <c r="R2370" s="109">
        <f t="shared" si="258"/>
        <v>0</v>
      </c>
      <c r="S2370" s="425"/>
    </row>
    <row r="2371" spans="1:19" x14ac:dyDescent="0.3">
      <c r="A2371" s="421"/>
      <c r="B2371" s="424"/>
      <c r="C2371" s="421"/>
      <c r="D2371" s="421"/>
      <c r="E2371" s="421"/>
      <c r="F2371" s="421"/>
      <c r="G2371" s="421"/>
      <c r="H2371" s="421"/>
      <c r="I2371" s="220">
        <f>IF(B2371&gt;A_Stammdaten!$B$12,0,SUM(C2371,D2371,F2371,G2371)-SUM(E2371,H2371))</f>
        <v>0</v>
      </c>
      <c r="J2371" s="109">
        <f>IF(B2371&gt;2020,HLOOKUP(A_Stammdaten!$B$12,$L$4:$R$2504,ROW(B2371)-3,FALSE)+IF(OR(B2371=0,A_Stammdaten!$B$12&lt;B2371),0,I2371*1/20),0)</f>
        <v>0</v>
      </c>
      <c r="K2371" s="109">
        <f>IF(B2371&gt;2020,HLOOKUP(A_Stammdaten!$B$12,$L$4:$R$2504,ROW(B2371)-3,FALSE),0)</f>
        <v>0</v>
      </c>
      <c r="L2371" s="109">
        <f t="shared" si="252"/>
        <v>0</v>
      </c>
      <c r="M2371" s="109">
        <f t="shared" si="253"/>
        <v>0</v>
      </c>
      <c r="N2371" s="109">
        <f t="shared" si="254"/>
        <v>0</v>
      </c>
      <c r="O2371" s="109">
        <f t="shared" si="255"/>
        <v>0</v>
      </c>
      <c r="P2371" s="109">
        <f t="shared" si="256"/>
        <v>0</v>
      </c>
      <c r="Q2371" s="109">
        <f t="shared" si="257"/>
        <v>0</v>
      </c>
      <c r="R2371" s="109">
        <f t="shared" si="258"/>
        <v>0</v>
      </c>
      <c r="S2371" s="425"/>
    </row>
    <row r="2372" spans="1:19" x14ac:dyDescent="0.3">
      <c r="A2372" s="421"/>
      <c r="B2372" s="424"/>
      <c r="C2372" s="421"/>
      <c r="D2372" s="421"/>
      <c r="E2372" s="421"/>
      <c r="F2372" s="421"/>
      <c r="G2372" s="421"/>
      <c r="H2372" s="421"/>
      <c r="I2372" s="220">
        <f>IF(B2372&gt;A_Stammdaten!$B$12,0,SUM(C2372,D2372,F2372,G2372)-SUM(E2372,H2372))</f>
        <v>0</v>
      </c>
      <c r="J2372" s="109">
        <f>IF(B2372&gt;2020,HLOOKUP(A_Stammdaten!$B$12,$L$4:$R$2504,ROW(B2372)-3,FALSE)+IF(OR(B2372=0,A_Stammdaten!$B$12&lt;B2372),0,I2372*1/20),0)</f>
        <v>0</v>
      </c>
      <c r="K2372" s="109">
        <f>IF(B2372&gt;2020,HLOOKUP(A_Stammdaten!$B$12,$L$4:$R$2504,ROW(B2372)-3,FALSE),0)</f>
        <v>0</v>
      </c>
      <c r="L2372" s="109">
        <f t="shared" si="252"/>
        <v>0</v>
      </c>
      <c r="M2372" s="109">
        <f t="shared" si="253"/>
        <v>0</v>
      </c>
      <c r="N2372" s="109">
        <f t="shared" si="254"/>
        <v>0</v>
      </c>
      <c r="O2372" s="109">
        <f t="shared" si="255"/>
        <v>0</v>
      </c>
      <c r="P2372" s="109">
        <f t="shared" si="256"/>
        <v>0</v>
      </c>
      <c r="Q2372" s="109">
        <f t="shared" si="257"/>
        <v>0</v>
      </c>
      <c r="R2372" s="109">
        <f t="shared" si="258"/>
        <v>0</v>
      </c>
      <c r="S2372" s="425"/>
    </row>
    <row r="2373" spans="1:19" x14ac:dyDescent="0.3">
      <c r="A2373" s="421"/>
      <c r="B2373" s="424"/>
      <c r="C2373" s="421"/>
      <c r="D2373" s="421"/>
      <c r="E2373" s="421"/>
      <c r="F2373" s="421"/>
      <c r="G2373" s="421"/>
      <c r="H2373" s="421"/>
      <c r="I2373" s="220">
        <f>IF(B2373&gt;A_Stammdaten!$B$12,0,SUM(C2373,D2373,F2373,G2373)-SUM(E2373,H2373))</f>
        <v>0</v>
      </c>
      <c r="J2373" s="109">
        <f>IF(B2373&gt;2020,HLOOKUP(A_Stammdaten!$B$12,$L$4:$R$2504,ROW(B2373)-3,FALSE)+IF(OR(B2373=0,A_Stammdaten!$B$12&lt;B2373),0,I2373*1/20),0)</f>
        <v>0</v>
      </c>
      <c r="K2373" s="109">
        <f>IF(B2373&gt;2020,HLOOKUP(A_Stammdaten!$B$12,$L$4:$R$2504,ROW(B2373)-3,FALSE),0)</f>
        <v>0</v>
      </c>
      <c r="L2373" s="109">
        <f t="shared" si="252"/>
        <v>0</v>
      </c>
      <c r="M2373" s="109">
        <f t="shared" si="253"/>
        <v>0</v>
      </c>
      <c r="N2373" s="109">
        <f t="shared" si="254"/>
        <v>0</v>
      </c>
      <c r="O2373" s="109">
        <f t="shared" si="255"/>
        <v>0</v>
      </c>
      <c r="P2373" s="109">
        <f t="shared" si="256"/>
        <v>0</v>
      </c>
      <c r="Q2373" s="109">
        <f t="shared" si="257"/>
        <v>0</v>
      </c>
      <c r="R2373" s="109">
        <f t="shared" si="258"/>
        <v>0</v>
      </c>
      <c r="S2373" s="425"/>
    </row>
    <row r="2374" spans="1:19" x14ac:dyDescent="0.3">
      <c r="A2374" s="421"/>
      <c r="B2374" s="424"/>
      <c r="C2374" s="421"/>
      <c r="D2374" s="421"/>
      <c r="E2374" s="421"/>
      <c r="F2374" s="421"/>
      <c r="G2374" s="421"/>
      <c r="H2374" s="421"/>
      <c r="I2374" s="220">
        <f>IF(B2374&gt;A_Stammdaten!$B$12,0,SUM(C2374,D2374,F2374,G2374)-SUM(E2374,H2374))</f>
        <v>0</v>
      </c>
      <c r="J2374" s="109">
        <f>IF(B2374&gt;2020,HLOOKUP(A_Stammdaten!$B$12,$L$4:$R$2504,ROW(B2374)-3,FALSE)+IF(OR(B2374=0,A_Stammdaten!$B$12&lt;B2374),0,I2374*1/20),0)</f>
        <v>0</v>
      </c>
      <c r="K2374" s="109">
        <f>IF(B2374&gt;2020,HLOOKUP(A_Stammdaten!$B$12,$L$4:$R$2504,ROW(B2374)-3,FALSE),0)</f>
        <v>0</v>
      </c>
      <c r="L2374" s="109">
        <f t="shared" ref="L2374:L2437" si="259">IF(B2374&gt;2020,IF(OR($I2374=0,L$4&lt;$B2374,$B2374=0,20-(L$4-$B2374)=0),0,$I2374*(19-(L$4-$B2374))/20),0)</f>
        <v>0</v>
      </c>
      <c r="M2374" s="109">
        <f t="shared" ref="M2374:M2437" si="260">IF(B2374&gt;2020,IF(OR($I2374=0,M$4&lt;$B2374,$B2374=0,20-(M$4-$B2374)=0),0,$I2374*(19-(M$4-$B2374))/20),0)</f>
        <v>0</v>
      </c>
      <c r="N2374" s="109">
        <f t="shared" ref="N2374:N2437" si="261">IF(B2374&gt;2020,IF(OR($I2374=0,N$4&lt;$B2374,$B2374=0,20-(N$4-$B2374)=0),0,$I2374*(19-(N$4-$B2374))/20),0)</f>
        <v>0</v>
      </c>
      <c r="O2374" s="109">
        <f t="shared" ref="O2374:O2437" si="262">IF(B2374&gt;2020,IF(OR($I2374=0,O$4&lt;$B2374,$B2374=0,20-(O$4-$B2374)=0),0,$I2374*(19-(O$4-$B2374))/20),0)</f>
        <v>0</v>
      </c>
      <c r="P2374" s="109">
        <f t="shared" ref="P2374:P2437" si="263">IF(B2374&gt;2020,IF(OR($I2374=0,P$4&lt;$B2374,$B2374=0,20-(P$4-$B2374)=0),0,$I2374*(19-(P$4-$B2374))/20),0)</f>
        <v>0</v>
      </c>
      <c r="Q2374" s="109">
        <f t="shared" ref="Q2374:Q2437" si="264">IF(B2374&gt;2020,IF(OR($I2374=0,Q$4&lt;$B2374,$B2374=0,20-(Q$4-$B2374)=0),0,$I2374*(19-(Q$4-$B2374))/20),0)</f>
        <v>0</v>
      </c>
      <c r="R2374" s="109">
        <f t="shared" ref="R2374:R2437" si="265">IF(B2374&gt;2020,IF(OR($I2374=0,R$4&lt;$B2374,$B2374=0,20-(R$4-$B2374)=0),0,$I2374*(19-(R$4-$B2374))/20),0)</f>
        <v>0</v>
      </c>
      <c r="S2374" s="425"/>
    </row>
    <row r="2375" spans="1:19" x14ac:dyDescent="0.3">
      <c r="A2375" s="421"/>
      <c r="B2375" s="424"/>
      <c r="C2375" s="421"/>
      <c r="D2375" s="421"/>
      <c r="E2375" s="421"/>
      <c r="F2375" s="421"/>
      <c r="G2375" s="421"/>
      <c r="H2375" s="421"/>
      <c r="I2375" s="220">
        <f>IF(B2375&gt;A_Stammdaten!$B$12,0,SUM(C2375,D2375,F2375,G2375)-SUM(E2375,H2375))</f>
        <v>0</v>
      </c>
      <c r="J2375" s="109">
        <f>IF(B2375&gt;2020,HLOOKUP(A_Stammdaten!$B$12,$L$4:$R$2504,ROW(B2375)-3,FALSE)+IF(OR(B2375=0,A_Stammdaten!$B$12&lt;B2375),0,I2375*1/20),0)</f>
        <v>0</v>
      </c>
      <c r="K2375" s="109">
        <f>IF(B2375&gt;2020,HLOOKUP(A_Stammdaten!$B$12,$L$4:$R$2504,ROW(B2375)-3,FALSE),0)</f>
        <v>0</v>
      </c>
      <c r="L2375" s="109">
        <f t="shared" si="259"/>
        <v>0</v>
      </c>
      <c r="M2375" s="109">
        <f t="shared" si="260"/>
        <v>0</v>
      </c>
      <c r="N2375" s="109">
        <f t="shared" si="261"/>
        <v>0</v>
      </c>
      <c r="O2375" s="109">
        <f t="shared" si="262"/>
        <v>0</v>
      </c>
      <c r="P2375" s="109">
        <f t="shared" si="263"/>
        <v>0</v>
      </c>
      <c r="Q2375" s="109">
        <f t="shared" si="264"/>
        <v>0</v>
      </c>
      <c r="R2375" s="109">
        <f t="shared" si="265"/>
        <v>0</v>
      </c>
      <c r="S2375" s="425"/>
    </row>
    <row r="2376" spans="1:19" x14ac:dyDescent="0.3">
      <c r="A2376" s="421"/>
      <c r="B2376" s="424"/>
      <c r="C2376" s="421"/>
      <c r="D2376" s="421"/>
      <c r="E2376" s="421"/>
      <c r="F2376" s="421"/>
      <c r="G2376" s="421"/>
      <c r="H2376" s="421"/>
      <c r="I2376" s="220">
        <f>IF(B2376&gt;A_Stammdaten!$B$12,0,SUM(C2376,D2376,F2376,G2376)-SUM(E2376,H2376))</f>
        <v>0</v>
      </c>
      <c r="J2376" s="109">
        <f>IF(B2376&gt;2020,HLOOKUP(A_Stammdaten!$B$12,$L$4:$R$2504,ROW(B2376)-3,FALSE)+IF(OR(B2376=0,A_Stammdaten!$B$12&lt;B2376),0,I2376*1/20),0)</f>
        <v>0</v>
      </c>
      <c r="K2376" s="109">
        <f>IF(B2376&gt;2020,HLOOKUP(A_Stammdaten!$B$12,$L$4:$R$2504,ROW(B2376)-3,FALSE),0)</f>
        <v>0</v>
      </c>
      <c r="L2376" s="109">
        <f t="shared" si="259"/>
        <v>0</v>
      </c>
      <c r="M2376" s="109">
        <f t="shared" si="260"/>
        <v>0</v>
      </c>
      <c r="N2376" s="109">
        <f t="shared" si="261"/>
        <v>0</v>
      </c>
      <c r="O2376" s="109">
        <f t="shared" si="262"/>
        <v>0</v>
      </c>
      <c r="P2376" s="109">
        <f t="shared" si="263"/>
        <v>0</v>
      </c>
      <c r="Q2376" s="109">
        <f t="shared" si="264"/>
        <v>0</v>
      </c>
      <c r="R2376" s="109">
        <f t="shared" si="265"/>
        <v>0</v>
      </c>
      <c r="S2376" s="425"/>
    </row>
    <row r="2377" spans="1:19" x14ac:dyDescent="0.3">
      <c r="A2377" s="421"/>
      <c r="B2377" s="424"/>
      <c r="C2377" s="421"/>
      <c r="D2377" s="421"/>
      <c r="E2377" s="421"/>
      <c r="F2377" s="421"/>
      <c r="G2377" s="421"/>
      <c r="H2377" s="421"/>
      <c r="I2377" s="220">
        <f>IF(B2377&gt;A_Stammdaten!$B$12,0,SUM(C2377,D2377,F2377,G2377)-SUM(E2377,H2377))</f>
        <v>0</v>
      </c>
      <c r="J2377" s="109">
        <f>IF(B2377&gt;2020,HLOOKUP(A_Stammdaten!$B$12,$L$4:$R$2504,ROW(B2377)-3,FALSE)+IF(OR(B2377=0,A_Stammdaten!$B$12&lt;B2377),0,I2377*1/20),0)</f>
        <v>0</v>
      </c>
      <c r="K2377" s="109">
        <f>IF(B2377&gt;2020,HLOOKUP(A_Stammdaten!$B$12,$L$4:$R$2504,ROW(B2377)-3,FALSE),0)</f>
        <v>0</v>
      </c>
      <c r="L2377" s="109">
        <f t="shared" si="259"/>
        <v>0</v>
      </c>
      <c r="M2377" s="109">
        <f t="shared" si="260"/>
        <v>0</v>
      </c>
      <c r="N2377" s="109">
        <f t="shared" si="261"/>
        <v>0</v>
      </c>
      <c r="O2377" s="109">
        <f t="shared" si="262"/>
        <v>0</v>
      </c>
      <c r="P2377" s="109">
        <f t="shared" si="263"/>
        <v>0</v>
      </c>
      <c r="Q2377" s="109">
        <f t="shared" si="264"/>
        <v>0</v>
      </c>
      <c r="R2377" s="109">
        <f t="shared" si="265"/>
        <v>0</v>
      </c>
      <c r="S2377" s="425"/>
    </row>
    <row r="2378" spans="1:19" x14ac:dyDescent="0.3">
      <c r="A2378" s="421"/>
      <c r="B2378" s="424"/>
      <c r="C2378" s="421"/>
      <c r="D2378" s="421"/>
      <c r="E2378" s="421"/>
      <c r="F2378" s="421"/>
      <c r="G2378" s="421"/>
      <c r="H2378" s="421"/>
      <c r="I2378" s="220">
        <f>IF(B2378&gt;A_Stammdaten!$B$12,0,SUM(C2378,D2378,F2378,G2378)-SUM(E2378,H2378))</f>
        <v>0</v>
      </c>
      <c r="J2378" s="109">
        <f>IF(B2378&gt;2020,HLOOKUP(A_Stammdaten!$B$12,$L$4:$R$2504,ROW(B2378)-3,FALSE)+IF(OR(B2378=0,A_Stammdaten!$B$12&lt;B2378),0,I2378*1/20),0)</f>
        <v>0</v>
      </c>
      <c r="K2378" s="109">
        <f>IF(B2378&gt;2020,HLOOKUP(A_Stammdaten!$B$12,$L$4:$R$2504,ROW(B2378)-3,FALSE),0)</f>
        <v>0</v>
      </c>
      <c r="L2378" s="109">
        <f t="shared" si="259"/>
        <v>0</v>
      </c>
      <c r="M2378" s="109">
        <f t="shared" si="260"/>
        <v>0</v>
      </c>
      <c r="N2378" s="109">
        <f t="shared" si="261"/>
        <v>0</v>
      </c>
      <c r="O2378" s="109">
        <f t="shared" si="262"/>
        <v>0</v>
      </c>
      <c r="P2378" s="109">
        <f t="shared" si="263"/>
        <v>0</v>
      </c>
      <c r="Q2378" s="109">
        <f t="shared" si="264"/>
        <v>0</v>
      </c>
      <c r="R2378" s="109">
        <f t="shared" si="265"/>
        <v>0</v>
      </c>
      <c r="S2378" s="425"/>
    </row>
    <row r="2379" spans="1:19" x14ac:dyDescent="0.3">
      <c r="A2379" s="421"/>
      <c r="B2379" s="424"/>
      <c r="C2379" s="421"/>
      <c r="D2379" s="421"/>
      <c r="E2379" s="421"/>
      <c r="F2379" s="421"/>
      <c r="G2379" s="421"/>
      <c r="H2379" s="421"/>
      <c r="I2379" s="220">
        <f>IF(B2379&gt;A_Stammdaten!$B$12,0,SUM(C2379,D2379,F2379,G2379)-SUM(E2379,H2379))</f>
        <v>0</v>
      </c>
      <c r="J2379" s="109">
        <f>IF(B2379&gt;2020,HLOOKUP(A_Stammdaten!$B$12,$L$4:$R$2504,ROW(B2379)-3,FALSE)+IF(OR(B2379=0,A_Stammdaten!$B$12&lt;B2379),0,I2379*1/20),0)</f>
        <v>0</v>
      </c>
      <c r="K2379" s="109">
        <f>IF(B2379&gt;2020,HLOOKUP(A_Stammdaten!$B$12,$L$4:$R$2504,ROW(B2379)-3,FALSE),0)</f>
        <v>0</v>
      </c>
      <c r="L2379" s="109">
        <f t="shared" si="259"/>
        <v>0</v>
      </c>
      <c r="M2379" s="109">
        <f t="shared" si="260"/>
        <v>0</v>
      </c>
      <c r="N2379" s="109">
        <f t="shared" si="261"/>
        <v>0</v>
      </c>
      <c r="O2379" s="109">
        <f t="shared" si="262"/>
        <v>0</v>
      </c>
      <c r="P2379" s="109">
        <f t="shared" si="263"/>
        <v>0</v>
      </c>
      <c r="Q2379" s="109">
        <f t="shared" si="264"/>
        <v>0</v>
      </c>
      <c r="R2379" s="109">
        <f t="shared" si="265"/>
        <v>0</v>
      </c>
      <c r="S2379" s="425"/>
    </row>
    <row r="2380" spans="1:19" x14ac:dyDescent="0.3">
      <c r="A2380" s="421"/>
      <c r="B2380" s="424"/>
      <c r="C2380" s="421"/>
      <c r="D2380" s="421"/>
      <c r="E2380" s="421"/>
      <c r="F2380" s="421"/>
      <c r="G2380" s="421"/>
      <c r="H2380" s="421"/>
      <c r="I2380" s="220">
        <f>IF(B2380&gt;A_Stammdaten!$B$12,0,SUM(C2380,D2380,F2380,G2380)-SUM(E2380,H2380))</f>
        <v>0</v>
      </c>
      <c r="J2380" s="109">
        <f>IF(B2380&gt;2020,HLOOKUP(A_Stammdaten!$B$12,$L$4:$R$2504,ROW(B2380)-3,FALSE)+IF(OR(B2380=0,A_Stammdaten!$B$12&lt;B2380),0,I2380*1/20),0)</f>
        <v>0</v>
      </c>
      <c r="K2380" s="109">
        <f>IF(B2380&gt;2020,HLOOKUP(A_Stammdaten!$B$12,$L$4:$R$2504,ROW(B2380)-3,FALSE),0)</f>
        <v>0</v>
      </c>
      <c r="L2380" s="109">
        <f t="shared" si="259"/>
        <v>0</v>
      </c>
      <c r="M2380" s="109">
        <f t="shared" si="260"/>
        <v>0</v>
      </c>
      <c r="N2380" s="109">
        <f t="shared" si="261"/>
        <v>0</v>
      </c>
      <c r="O2380" s="109">
        <f t="shared" si="262"/>
        <v>0</v>
      </c>
      <c r="P2380" s="109">
        <f t="shared" si="263"/>
        <v>0</v>
      </c>
      <c r="Q2380" s="109">
        <f t="shared" si="264"/>
        <v>0</v>
      </c>
      <c r="R2380" s="109">
        <f t="shared" si="265"/>
        <v>0</v>
      </c>
      <c r="S2380" s="425"/>
    </row>
    <row r="2381" spans="1:19" x14ac:dyDescent="0.3">
      <c r="A2381" s="421"/>
      <c r="B2381" s="424"/>
      <c r="C2381" s="421"/>
      <c r="D2381" s="421"/>
      <c r="E2381" s="421"/>
      <c r="F2381" s="421"/>
      <c r="G2381" s="421"/>
      <c r="H2381" s="421"/>
      <c r="I2381" s="220">
        <f>IF(B2381&gt;A_Stammdaten!$B$12,0,SUM(C2381,D2381,F2381,G2381)-SUM(E2381,H2381))</f>
        <v>0</v>
      </c>
      <c r="J2381" s="109">
        <f>IF(B2381&gt;2020,HLOOKUP(A_Stammdaten!$B$12,$L$4:$R$2504,ROW(B2381)-3,FALSE)+IF(OR(B2381=0,A_Stammdaten!$B$12&lt;B2381),0,I2381*1/20),0)</f>
        <v>0</v>
      </c>
      <c r="K2381" s="109">
        <f>IF(B2381&gt;2020,HLOOKUP(A_Stammdaten!$B$12,$L$4:$R$2504,ROW(B2381)-3,FALSE),0)</f>
        <v>0</v>
      </c>
      <c r="L2381" s="109">
        <f t="shared" si="259"/>
        <v>0</v>
      </c>
      <c r="M2381" s="109">
        <f t="shared" si="260"/>
        <v>0</v>
      </c>
      <c r="N2381" s="109">
        <f t="shared" si="261"/>
        <v>0</v>
      </c>
      <c r="O2381" s="109">
        <f t="shared" si="262"/>
        <v>0</v>
      </c>
      <c r="P2381" s="109">
        <f t="shared" si="263"/>
        <v>0</v>
      </c>
      <c r="Q2381" s="109">
        <f t="shared" si="264"/>
        <v>0</v>
      </c>
      <c r="R2381" s="109">
        <f t="shared" si="265"/>
        <v>0</v>
      </c>
      <c r="S2381" s="425"/>
    </row>
    <row r="2382" spans="1:19" x14ac:dyDescent="0.3">
      <c r="A2382" s="421"/>
      <c r="B2382" s="424"/>
      <c r="C2382" s="421"/>
      <c r="D2382" s="421"/>
      <c r="E2382" s="421"/>
      <c r="F2382" s="421"/>
      <c r="G2382" s="421"/>
      <c r="H2382" s="421"/>
      <c r="I2382" s="220">
        <f>IF(B2382&gt;A_Stammdaten!$B$12,0,SUM(C2382,D2382,F2382,G2382)-SUM(E2382,H2382))</f>
        <v>0</v>
      </c>
      <c r="J2382" s="109">
        <f>IF(B2382&gt;2020,HLOOKUP(A_Stammdaten!$B$12,$L$4:$R$2504,ROW(B2382)-3,FALSE)+IF(OR(B2382=0,A_Stammdaten!$B$12&lt;B2382),0,I2382*1/20),0)</f>
        <v>0</v>
      </c>
      <c r="K2382" s="109">
        <f>IF(B2382&gt;2020,HLOOKUP(A_Stammdaten!$B$12,$L$4:$R$2504,ROW(B2382)-3,FALSE),0)</f>
        <v>0</v>
      </c>
      <c r="L2382" s="109">
        <f t="shared" si="259"/>
        <v>0</v>
      </c>
      <c r="M2382" s="109">
        <f t="shared" si="260"/>
        <v>0</v>
      </c>
      <c r="N2382" s="109">
        <f t="shared" si="261"/>
        <v>0</v>
      </c>
      <c r="O2382" s="109">
        <f t="shared" si="262"/>
        <v>0</v>
      </c>
      <c r="P2382" s="109">
        <f t="shared" si="263"/>
        <v>0</v>
      </c>
      <c r="Q2382" s="109">
        <f t="shared" si="264"/>
        <v>0</v>
      </c>
      <c r="R2382" s="109">
        <f t="shared" si="265"/>
        <v>0</v>
      </c>
      <c r="S2382" s="425"/>
    </row>
    <row r="2383" spans="1:19" x14ac:dyDescent="0.3">
      <c r="A2383" s="421"/>
      <c r="B2383" s="424"/>
      <c r="C2383" s="421"/>
      <c r="D2383" s="421"/>
      <c r="E2383" s="421"/>
      <c r="F2383" s="421"/>
      <c r="G2383" s="421"/>
      <c r="H2383" s="421"/>
      <c r="I2383" s="220">
        <f>IF(B2383&gt;A_Stammdaten!$B$12,0,SUM(C2383,D2383,F2383,G2383)-SUM(E2383,H2383))</f>
        <v>0</v>
      </c>
      <c r="J2383" s="109">
        <f>IF(B2383&gt;2020,HLOOKUP(A_Stammdaten!$B$12,$L$4:$R$2504,ROW(B2383)-3,FALSE)+IF(OR(B2383=0,A_Stammdaten!$B$12&lt;B2383),0,I2383*1/20),0)</f>
        <v>0</v>
      </c>
      <c r="K2383" s="109">
        <f>IF(B2383&gt;2020,HLOOKUP(A_Stammdaten!$B$12,$L$4:$R$2504,ROW(B2383)-3,FALSE),0)</f>
        <v>0</v>
      </c>
      <c r="L2383" s="109">
        <f t="shared" si="259"/>
        <v>0</v>
      </c>
      <c r="M2383" s="109">
        <f t="shared" si="260"/>
        <v>0</v>
      </c>
      <c r="N2383" s="109">
        <f t="shared" si="261"/>
        <v>0</v>
      </c>
      <c r="O2383" s="109">
        <f t="shared" si="262"/>
        <v>0</v>
      </c>
      <c r="P2383" s="109">
        <f t="shared" si="263"/>
        <v>0</v>
      </c>
      <c r="Q2383" s="109">
        <f t="shared" si="264"/>
        <v>0</v>
      </c>
      <c r="R2383" s="109">
        <f t="shared" si="265"/>
        <v>0</v>
      </c>
      <c r="S2383" s="425"/>
    </row>
    <row r="2384" spans="1:19" x14ac:dyDescent="0.3">
      <c r="A2384" s="421"/>
      <c r="B2384" s="424"/>
      <c r="C2384" s="421"/>
      <c r="D2384" s="421"/>
      <c r="E2384" s="421"/>
      <c r="F2384" s="421"/>
      <c r="G2384" s="421"/>
      <c r="H2384" s="421"/>
      <c r="I2384" s="220">
        <f>IF(B2384&gt;A_Stammdaten!$B$12,0,SUM(C2384,D2384,F2384,G2384)-SUM(E2384,H2384))</f>
        <v>0</v>
      </c>
      <c r="J2384" s="109">
        <f>IF(B2384&gt;2020,HLOOKUP(A_Stammdaten!$B$12,$L$4:$R$2504,ROW(B2384)-3,FALSE)+IF(OR(B2384=0,A_Stammdaten!$B$12&lt;B2384),0,I2384*1/20),0)</f>
        <v>0</v>
      </c>
      <c r="K2384" s="109">
        <f>IF(B2384&gt;2020,HLOOKUP(A_Stammdaten!$B$12,$L$4:$R$2504,ROW(B2384)-3,FALSE),0)</f>
        <v>0</v>
      </c>
      <c r="L2384" s="109">
        <f t="shared" si="259"/>
        <v>0</v>
      </c>
      <c r="M2384" s="109">
        <f t="shared" si="260"/>
        <v>0</v>
      </c>
      <c r="N2384" s="109">
        <f t="shared" si="261"/>
        <v>0</v>
      </c>
      <c r="O2384" s="109">
        <f t="shared" si="262"/>
        <v>0</v>
      </c>
      <c r="P2384" s="109">
        <f t="shared" si="263"/>
        <v>0</v>
      </c>
      <c r="Q2384" s="109">
        <f t="shared" si="264"/>
        <v>0</v>
      </c>
      <c r="R2384" s="109">
        <f t="shared" si="265"/>
        <v>0</v>
      </c>
      <c r="S2384" s="425"/>
    </row>
    <row r="2385" spans="1:19" x14ac:dyDescent="0.3">
      <c r="A2385" s="421"/>
      <c r="B2385" s="424"/>
      <c r="C2385" s="421"/>
      <c r="D2385" s="421"/>
      <c r="E2385" s="421"/>
      <c r="F2385" s="421"/>
      <c r="G2385" s="421"/>
      <c r="H2385" s="421"/>
      <c r="I2385" s="220">
        <f>IF(B2385&gt;A_Stammdaten!$B$12,0,SUM(C2385,D2385,F2385,G2385)-SUM(E2385,H2385))</f>
        <v>0</v>
      </c>
      <c r="J2385" s="109">
        <f>IF(B2385&gt;2020,HLOOKUP(A_Stammdaten!$B$12,$L$4:$R$2504,ROW(B2385)-3,FALSE)+IF(OR(B2385=0,A_Stammdaten!$B$12&lt;B2385),0,I2385*1/20),0)</f>
        <v>0</v>
      </c>
      <c r="K2385" s="109">
        <f>IF(B2385&gt;2020,HLOOKUP(A_Stammdaten!$B$12,$L$4:$R$2504,ROW(B2385)-3,FALSE),0)</f>
        <v>0</v>
      </c>
      <c r="L2385" s="109">
        <f t="shared" si="259"/>
        <v>0</v>
      </c>
      <c r="M2385" s="109">
        <f t="shared" si="260"/>
        <v>0</v>
      </c>
      <c r="N2385" s="109">
        <f t="shared" si="261"/>
        <v>0</v>
      </c>
      <c r="O2385" s="109">
        <f t="shared" si="262"/>
        <v>0</v>
      </c>
      <c r="P2385" s="109">
        <f t="shared" si="263"/>
        <v>0</v>
      </c>
      <c r="Q2385" s="109">
        <f t="shared" si="264"/>
        <v>0</v>
      </c>
      <c r="R2385" s="109">
        <f t="shared" si="265"/>
        <v>0</v>
      </c>
      <c r="S2385" s="425"/>
    </row>
    <row r="2386" spans="1:19" x14ac:dyDescent="0.3">
      <c r="A2386" s="421"/>
      <c r="B2386" s="424"/>
      <c r="C2386" s="421"/>
      <c r="D2386" s="421"/>
      <c r="E2386" s="421"/>
      <c r="F2386" s="421"/>
      <c r="G2386" s="421"/>
      <c r="H2386" s="421"/>
      <c r="I2386" s="220">
        <f>IF(B2386&gt;A_Stammdaten!$B$12,0,SUM(C2386,D2386,F2386,G2386)-SUM(E2386,H2386))</f>
        <v>0</v>
      </c>
      <c r="J2386" s="109">
        <f>IF(B2386&gt;2020,HLOOKUP(A_Stammdaten!$B$12,$L$4:$R$2504,ROW(B2386)-3,FALSE)+IF(OR(B2386=0,A_Stammdaten!$B$12&lt;B2386),0,I2386*1/20),0)</f>
        <v>0</v>
      </c>
      <c r="K2386" s="109">
        <f>IF(B2386&gt;2020,HLOOKUP(A_Stammdaten!$B$12,$L$4:$R$2504,ROW(B2386)-3,FALSE),0)</f>
        <v>0</v>
      </c>
      <c r="L2386" s="109">
        <f t="shared" si="259"/>
        <v>0</v>
      </c>
      <c r="M2386" s="109">
        <f t="shared" si="260"/>
        <v>0</v>
      </c>
      <c r="N2386" s="109">
        <f t="shared" si="261"/>
        <v>0</v>
      </c>
      <c r="O2386" s="109">
        <f t="shared" si="262"/>
        <v>0</v>
      </c>
      <c r="P2386" s="109">
        <f t="shared" si="263"/>
        <v>0</v>
      </c>
      <c r="Q2386" s="109">
        <f t="shared" si="264"/>
        <v>0</v>
      </c>
      <c r="R2386" s="109">
        <f t="shared" si="265"/>
        <v>0</v>
      </c>
      <c r="S2386" s="425"/>
    </row>
    <row r="2387" spans="1:19" x14ac:dyDescent="0.3">
      <c r="A2387" s="421"/>
      <c r="B2387" s="424"/>
      <c r="C2387" s="421"/>
      <c r="D2387" s="421"/>
      <c r="E2387" s="421"/>
      <c r="F2387" s="421"/>
      <c r="G2387" s="421"/>
      <c r="H2387" s="421"/>
      <c r="I2387" s="220">
        <f>IF(B2387&gt;A_Stammdaten!$B$12,0,SUM(C2387,D2387,F2387,G2387)-SUM(E2387,H2387))</f>
        <v>0</v>
      </c>
      <c r="J2387" s="109">
        <f>IF(B2387&gt;2020,HLOOKUP(A_Stammdaten!$B$12,$L$4:$R$2504,ROW(B2387)-3,FALSE)+IF(OR(B2387=0,A_Stammdaten!$B$12&lt;B2387),0,I2387*1/20),0)</f>
        <v>0</v>
      </c>
      <c r="K2387" s="109">
        <f>IF(B2387&gt;2020,HLOOKUP(A_Stammdaten!$B$12,$L$4:$R$2504,ROW(B2387)-3,FALSE),0)</f>
        <v>0</v>
      </c>
      <c r="L2387" s="109">
        <f t="shared" si="259"/>
        <v>0</v>
      </c>
      <c r="M2387" s="109">
        <f t="shared" si="260"/>
        <v>0</v>
      </c>
      <c r="N2387" s="109">
        <f t="shared" si="261"/>
        <v>0</v>
      </c>
      <c r="O2387" s="109">
        <f t="shared" si="262"/>
        <v>0</v>
      </c>
      <c r="P2387" s="109">
        <f t="shared" si="263"/>
        <v>0</v>
      </c>
      <c r="Q2387" s="109">
        <f t="shared" si="264"/>
        <v>0</v>
      </c>
      <c r="R2387" s="109">
        <f t="shared" si="265"/>
        <v>0</v>
      </c>
      <c r="S2387" s="425"/>
    </row>
    <row r="2388" spans="1:19" x14ac:dyDescent="0.3">
      <c r="A2388" s="421"/>
      <c r="B2388" s="424"/>
      <c r="C2388" s="421"/>
      <c r="D2388" s="421"/>
      <c r="E2388" s="421"/>
      <c r="F2388" s="421"/>
      <c r="G2388" s="421"/>
      <c r="H2388" s="421"/>
      <c r="I2388" s="220">
        <f>IF(B2388&gt;A_Stammdaten!$B$12,0,SUM(C2388,D2388,F2388,G2388)-SUM(E2388,H2388))</f>
        <v>0</v>
      </c>
      <c r="J2388" s="109">
        <f>IF(B2388&gt;2020,HLOOKUP(A_Stammdaten!$B$12,$L$4:$R$2504,ROW(B2388)-3,FALSE)+IF(OR(B2388=0,A_Stammdaten!$B$12&lt;B2388),0,I2388*1/20),0)</f>
        <v>0</v>
      </c>
      <c r="K2388" s="109">
        <f>IF(B2388&gt;2020,HLOOKUP(A_Stammdaten!$B$12,$L$4:$R$2504,ROW(B2388)-3,FALSE),0)</f>
        <v>0</v>
      </c>
      <c r="L2388" s="109">
        <f t="shared" si="259"/>
        <v>0</v>
      </c>
      <c r="M2388" s="109">
        <f t="shared" si="260"/>
        <v>0</v>
      </c>
      <c r="N2388" s="109">
        <f t="shared" si="261"/>
        <v>0</v>
      </c>
      <c r="O2388" s="109">
        <f t="shared" si="262"/>
        <v>0</v>
      </c>
      <c r="P2388" s="109">
        <f t="shared" si="263"/>
        <v>0</v>
      </c>
      <c r="Q2388" s="109">
        <f t="shared" si="264"/>
        <v>0</v>
      </c>
      <c r="R2388" s="109">
        <f t="shared" si="265"/>
        <v>0</v>
      </c>
      <c r="S2388" s="425"/>
    </row>
    <row r="2389" spans="1:19" x14ac:dyDescent="0.3">
      <c r="A2389" s="421"/>
      <c r="B2389" s="424"/>
      <c r="C2389" s="421"/>
      <c r="D2389" s="421"/>
      <c r="E2389" s="421"/>
      <c r="F2389" s="421"/>
      <c r="G2389" s="421"/>
      <c r="H2389" s="421"/>
      <c r="I2389" s="220">
        <f>IF(B2389&gt;A_Stammdaten!$B$12,0,SUM(C2389,D2389,F2389,G2389)-SUM(E2389,H2389))</f>
        <v>0</v>
      </c>
      <c r="J2389" s="109">
        <f>IF(B2389&gt;2020,HLOOKUP(A_Stammdaten!$B$12,$L$4:$R$2504,ROW(B2389)-3,FALSE)+IF(OR(B2389=0,A_Stammdaten!$B$12&lt;B2389),0,I2389*1/20),0)</f>
        <v>0</v>
      </c>
      <c r="K2389" s="109">
        <f>IF(B2389&gt;2020,HLOOKUP(A_Stammdaten!$B$12,$L$4:$R$2504,ROW(B2389)-3,FALSE),0)</f>
        <v>0</v>
      </c>
      <c r="L2389" s="109">
        <f t="shared" si="259"/>
        <v>0</v>
      </c>
      <c r="M2389" s="109">
        <f t="shared" si="260"/>
        <v>0</v>
      </c>
      <c r="N2389" s="109">
        <f t="shared" si="261"/>
        <v>0</v>
      </c>
      <c r="O2389" s="109">
        <f t="shared" si="262"/>
        <v>0</v>
      </c>
      <c r="P2389" s="109">
        <f t="shared" si="263"/>
        <v>0</v>
      </c>
      <c r="Q2389" s="109">
        <f t="shared" si="264"/>
        <v>0</v>
      </c>
      <c r="R2389" s="109">
        <f t="shared" si="265"/>
        <v>0</v>
      </c>
      <c r="S2389" s="425"/>
    </row>
    <row r="2390" spans="1:19" x14ac:dyDescent="0.3">
      <c r="A2390" s="421"/>
      <c r="B2390" s="424"/>
      <c r="C2390" s="421"/>
      <c r="D2390" s="421"/>
      <c r="E2390" s="421"/>
      <c r="F2390" s="421"/>
      <c r="G2390" s="421"/>
      <c r="H2390" s="421"/>
      <c r="I2390" s="220">
        <f>IF(B2390&gt;A_Stammdaten!$B$12,0,SUM(C2390,D2390,F2390,G2390)-SUM(E2390,H2390))</f>
        <v>0</v>
      </c>
      <c r="J2390" s="109">
        <f>IF(B2390&gt;2020,HLOOKUP(A_Stammdaten!$B$12,$L$4:$R$2504,ROW(B2390)-3,FALSE)+IF(OR(B2390=0,A_Stammdaten!$B$12&lt;B2390),0,I2390*1/20),0)</f>
        <v>0</v>
      </c>
      <c r="K2390" s="109">
        <f>IF(B2390&gt;2020,HLOOKUP(A_Stammdaten!$B$12,$L$4:$R$2504,ROW(B2390)-3,FALSE),0)</f>
        <v>0</v>
      </c>
      <c r="L2390" s="109">
        <f t="shared" si="259"/>
        <v>0</v>
      </c>
      <c r="M2390" s="109">
        <f t="shared" si="260"/>
        <v>0</v>
      </c>
      <c r="N2390" s="109">
        <f t="shared" si="261"/>
        <v>0</v>
      </c>
      <c r="O2390" s="109">
        <f t="shared" si="262"/>
        <v>0</v>
      </c>
      <c r="P2390" s="109">
        <f t="shared" si="263"/>
        <v>0</v>
      </c>
      <c r="Q2390" s="109">
        <f t="shared" si="264"/>
        <v>0</v>
      </c>
      <c r="R2390" s="109">
        <f t="shared" si="265"/>
        <v>0</v>
      </c>
      <c r="S2390" s="425"/>
    </row>
    <row r="2391" spans="1:19" x14ac:dyDescent="0.3">
      <c r="A2391" s="421"/>
      <c r="B2391" s="424"/>
      <c r="C2391" s="421"/>
      <c r="D2391" s="421"/>
      <c r="E2391" s="421"/>
      <c r="F2391" s="421"/>
      <c r="G2391" s="421"/>
      <c r="H2391" s="421"/>
      <c r="I2391" s="220">
        <f>IF(B2391&gt;A_Stammdaten!$B$12,0,SUM(C2391,D2391,F2391,G2391)-SUM(E2391,H2391))</f>
        <v>0</v>
      </c>
      <c r="J2391" s="109">
        <f>IF(B2391&gt;2020,HLOOKUP(A_Stammdaten!$B$12,$L$4:$R$2504,ROW(B2391)-3,FALSE)+IF(OR(B2391=0,A_Stammdaten!$B$12&lt;B2391),0,I2391*1/20),0)</f>
        <v>0</v>
      </c>
      <c r="K2391" s="109">
        <f>IF(B2391&gt;2020,HLOOKUP(A_Stammdaten!$B$12,$L$4:$R$2504,ROW(B2391)-3,FALSE),0)</f>
        <v>0</v>
      </c>
      <c r="L2391" s="109">
        <f t="shared" si="259"/>
        <v>0</v>
      </c>
      <c r="M2391" s="109">
        <f t="shared" si="260"/>
        <v>0</v>
      </c>
      <c r="N2391" s="109">
        <f t="shared" si="261"/>
        <v>0</v>
      </c>
      <c r="O2391" s="109">
        <f t="shared" si="262"/>
        <v>0</v>
      </c>
      <c r="P2391" s="109">
        <f t="shared" si="263"/>
        <v>0</v>
      </c>
      <c r="Q2391" s="109">
        <f t="shared" si="264"/>
        <v>0</v>
      </c>
      <c r="R2391" s="109">
        <f t="shared" si="265"/>
        <v>0</v>
      </c>
      <c r="S2391" s="425"/>
    </row>
    <row r="2392" spans="1:19" x14ac:dyDescent="0.3">
      <c r="A2392" s="421"/>
      <c r="B2392" s="424"/>
      <c r="C2392" s="421"/>
      <c r="D2392" s="421"/>
      <c r="E2392" s="421"/>
      <c r="F2392" s="421"/>
      <c r="G2392" s="421"/>
      <c r="H2392" s="421"/>
      <c r="I2392" s="220">
        <f>IF(B2392&gt;A_Stammdaten!$B$12,0,SUM(C2392,D2392,F2392,G2392)-SUM(E2392,H2392))</f>
        <v>0</v>
      </c>
      <c r="J2392" s="109">
        <f>IF(B2392&gt;2020,HLOOKUP(A_Stammdaten!$B$12,$L$4:$R$2504,ROW(B2392)-3,FALSE)+IF(OR(B2392=0,A_Stammdaten!$B$12&lt;B2392),0,I2392*1/20),0)</f>
        <v>0</v>
      </c>
      <c r="K2392" s="109">
        <f>IF(B2392&gt;2020,HLOOKUP(A_Stammdaten!$B$12,$L$4:$R$2504,ROW(B2392)-3,FALSE),0)</f>
        <v>0</v>
      </c>
      <c r="L2392" s="109">
        <f t="shared" si="259"/>
        <v>0</v>
      </c>
      <c r="M2392" s="109">
        <f t="shared" si="260"/>
        <v>0</v>
      </c>
      <c r="N2392" s="109">
        <f t="shared" si="261"/>
        <v>0</v>
      </c>
      <c r="O2392" s="109">
        <f t="shared" si="262"/>
        <v>0</v>
      </c>
      <c r="P2392" s="109">
        <f t="shared" si="263"/>
        <v>0</v>
      </c>
      <c r="Q2392" s="109">
        <f t="shared" si="264"/>
        <v>0</v>
      </c>
      <c r="R2392" s="109">
        <f t="shared" si="265"/>
        <v>0</v>
      </c>
      <c r="S2392" s="425"/>
    </row>
    <row r="2393" spans="1:19" x14ac:dyDescent="0.3">
      <c r="A2393" s="421"/>
      <c r="B2393" s="424"/>
      <c r="C2393" s="421"/>
      <c r="D2393" s="421"/>
      <c r="E2393" s="421"/>
      <c r="F2393" s="421"/>
      <c r="G2393" s="421"/>
      <c r="H2393" s="421"/>
      <c r="I2393" s="220">
        <f>IF(B2393&gt;A_Stammdaten!$B$12,0,SUM(C2393,D2393,F2393,G2393)-SUM(E2393,H2393))</f>
        <v>0</v>
      </c>
      <c r="J2393" s="109">
        <f>IF(B2393&gt;2020,HLOOKUP(A_Stammdaten!$B$12,$L$4:$R$2504,ROW(B2393)-3,FALSE)+IF(OR(B2393=0,A_Stammdaten!$B$12&lt;B2393),0,I2393*1/20),0)</f>
        <v>0</v>
      </c>
      <c r="K2393" s="109">
        <f>IF(B2393&gt;2020,HLOOKUP(A_Stammdaten!$B$12,$L$4:$R$2504,ROW(B2393)-3,FALSE),0)</f>
        <v>0</v>
      </c>
      <c r="L2393" s="109">
        <f t="shared" si="259"/>
        <v>0</v>
      </c>
      <c r="M2393" s="109">
        <f t="shared" si="260"/>
        <v>0</v>
      </c>
      <c r="N2393" s="109">
        <f t="shared" si="261"/>
        <v>0</v>
      </c>
      <c r="O2393" s="109">
        <f t="shared" si="262"/>
        <v>0</v>
      </c>
      <c r="P2393" s="109">
        <f t="shared" si="263"/>
        <v>0</v>
      </c>
      <c r="Q2393" s="109">
        <f t="shared" si="264"/>
        <v>0</v>
      </c>
      <c r="R2393" s="109">
        <f t="shared" si="265"/>
        <v>0</v>
      </c>
      <c r="S2393" s="425"/>
    </row>
    <row r="2394" spans="1:19" x14ac:dyDescent="0.3">
      <c r="A2394" s="421"/>
      <c r="B2394" s="424"/>
      <c r="C2394" s="421"/>
      <c r="D2394" s="421"/>
      <c r="E2394" s="421"/>
      <c r="F2394" s="421"/>
      <c r="G2394" s="421"/>
      <c r="H2394" s="421"/>
      <c r="I2394" s="220">
        <f>IF(B2394&gt;A_Stammdaten!$B$12,0,SUM(C2394,D2394,F2394,G2394)-SUM(E2394,H2394))</f>
        <v>0</v>
      </c>
      <c r="J2394" s="109">
        <f>IF(B2394&gt;2020,HLOOKUP(A_Stammdaten!$B$12,$L$4:$R$2504,ROW(B2394)-3,FALSE)+IF(OR(B2394=0,A_Stammdaten!$B$12&lt;B2394),0,I2394*1/20),0)</f>
        <v>0</v>
      </c>
      <c r="K2394" s="109">
        <f>IF(B2394&gt;2020,HLOOKUP(A_Stammdaten!$B$12,$L$4:$R$2504,ROW(B2394)-3,FALSE),0)</f>
        <v>0</v>
      </c>
      <c r="L2394" s="109">
        <f t="shared" si="259"/>
        <v>0</v>
      </c>
      <c r="M2394" s="109">
        <f t="shared" si="260"/>
        <v>0</v>
      </c>
      <c r="N2394" s="109">
        <f t="shared" si="261"/>
        <v>0</v>
      </c>
      <c r="O2394" s="109">
        <f t="shared" si="262"/>
        <v>0</v>
      </c>
      <c r="P2394" s="109">
        <f t="shared" si="263"/>
        <v>0</v>
      </c>
      <c r="Q2394" s="109">
        <f t="shared" si="264"/>
        <v>0</v>
      </c>
      <c r="R2394" s="109">
        <f t="shared" si="265"/>
        <v>0</v>
      </c>
      <c r="S2394" s="425"/>
    </row>
    <row r="2395" spans="1:19" x14ac:dyDescent="0.3">
      <c r="A2395" s="421"/>
      <c r="B2395" s="424"/>
      <c r="C2395" s="421"/>
      <c r="D2395" s="421"/>
      <c r="E2395" s="421"/>
      <c r="F2395" s="421"/>
      <c r="G2395" s="421"/>
      <c r="H2395" s="421"/>
      <c r="I2395" s="220">
        <f>IF(B2395&gt;A_Stammdaten!$B$12,0,SUM(C2395,D2395,F2395,G2395)-SUM(E2395,H2395))</f>
        <v>0</v>
      </c>
      <c r="J2395" s="109">
        <f>IF(B2395&gt;2020,HLOOKUP(A_Stammdaten!$B$12,$L$4:$R$2504,ROW(B2395)-3,FALSE)+IF(OR(B2395=0,A_Stammdaten!$B$12&lt;B2395),0,I2395*1/20),0)</f>
        <v>0</v>
      </c>
      <c r="K2395" s="109">
        <f>IF(B2395&gt;2020,HLOOKUP(A_Stammdaten!$B$12,$L$4:$R$2504,ROW(B2395)-3,FALSE),0)</f>
        <v>0</v>
      </c>
      <c r="L2395" s="109">
        <f t="shared" si="259"/>
        <v>0</v>
      </c>
      <c r="M2395" s="109">
        <f t="shared" si="260"/>
        <v>0</v>
      </c>
      <c r="N2395" s="109">
        <f t="shared" si="261"/>
        <v>0</v>
      </c>
      <c r="O2395" s="109">
        <f t="shared" si="262"/>
        <v>0</v>
      </c>
      <c r="P2395" s="109">
        <f t="shared" si="263"/>
        <v>0</v>
      </c>
      <c r="Q2395" s="109">
        <f t="shared" si="264"/>
        <v>0</v>
      </c>
      <c r="R2395" s="109">
        <f t="shared" si="265"/>
        <v>0</v>
      </c>
      <c r="S2395" s="425"/>
    </row>
    <row r="2396" spans="1:19" x14ac:dyDescent="0.3">
      <c r="A2396" s="421"/>
      <c r="B2396" s="424"/>
      <c r="C2396" s="421"/>
      <c r="D2396" s="421"/>
      <c r="E2396" s="421"/>
      <c r="F2396" s="421"/>
      <c r="G2396" s="421"/>
      <c r="H2396" s="421"/>
      <c r="I2396" s="220">
        <f>IF(B2396&gt;A_Stammdaten!$B$12,0,SUM(C2396,D2396,F2396,G2396)-SUM(E2396,H2396))</f>
        <v>0</v>
      </c>
      <c r="J2396" s="109">
        <f>IF(B2396&gt;2020,HLOOKUP(A_Stammdaten!$B$12,$L$4:$R$2504,ROW(B2396)-3,FALSE)+IF(OR(B2396=0,A_Stammdaten!$B$12&lt;B2396),0,I2396*1/20),0)</f>
        <v>0</v>
      </c>
      <c r="K2396" s="109">
        <f>IF(B2396&gt;2020,HLOOKUP(A_Stammdaten!$B$12,$L$4:$R$2504,ROW(B2396)-3,FALSE),0)</f>
        <v>0</v>
      </c>
      <c r="L2396" s="109">
        <f t="shared" si="259"/>
        <v>0</v>
      </c>
      <c r="M2396" s="109">
        <f t="shared" si="260"/>
        <v>0</v>
      </c>
      <c r="N2396" s="109">
        <f t="shared" si="261"/>
        <v>0</v>
      </c>
      <c r="O2396" s="109">
        <f t="shared" si="262"/>
        <v>0</v>
      </c>
      <c r="P2396" s="109">
        <f t="shared" si="263"/>
        <v>0</v>
      </c>
      <c r="Q2396" s="109">
        <f t="shared" si="264"/>
        <v>0</v>
      </c>
      <c r="R2396" s="109">
        <f t="shared" si="265"/>
        <v>0</v>
      </c>
      <c r="S2396" s="425"/>
    </row>
    <row r="2397" spans="1:19" x14ac:dyDescent="0.3">
      <c r="A2397" s="421"/>
      <c r="B2397" s="424"/>
      <c r="C2397" s="421"/>
      <c r="D2397" s="421"/>
      <c r="E2397" s="421"/>
      <c r="F2397" s="421"/>
      <c r="G2397" s="421"/>
      <c r="H2397" s="421"/>
      <c r="I2397" s="220">
        <f>IF(B2397&gt;A_Stammdaten!$B$12,0,SUM(C2397,D2397,F2397,G2397)-SUM(E2397,H2397))</f>
        <v>0</v>
      </c>
      <c r="J2397" s="109">
        <f>IF(B2397&gt;2020,HLOOKUP(A_Stammdaten!$B$12,$L$4:$R$2504,ROW(B2397)-3,FALSE)+IF(OR(B2397=0,A_Stammdaten!$B$12&lt;B2397),0,I2397*1/20),0)</f>
        <v>0</v>
      </c>
      <c r="K2397" s="109">
        <f>IF(B2397&gt;2020,HLOOKUP(A_Stammdaten!$B$12,$L$4:$R$2504,ROW(B2397)-3,FALSE),0)</f>
        <v>0</v>
      </c>
      <c r="L2397" s="109">
        <f t="shared" si="259"/>
        <v>0</v>
      </c>
      <c r="M2397" s="109">
        <f t="shared" si="260"/>
        <v>0</v>
      </c>
      <c r="N2397" s="109">
        <f t="shared" si="261"/>
        <v>0</v>
      </c>
      <c r="O2397" s="109">
        <f t="shared" si="262"/>
        <v>0</v>
      </c>
      <c r="P2397" s="109">
        <f t="shared" si="263"/>
        <v>0</v>
      </c>
      <c r="Q2397" s="109">
        <f t="shared" si="264"/>
        <v>0</v>
      </c>
      <c r="R2397" s="109">
        <f t="shared" si="265"/>
        <v>0</v>
      </c>
      <c r="S2397" s="425"/>
    </row>
    <row r="2398" spans="1:19" x14ac:dyDescent="0.3">
      <c r="A2398" s="421"/>
      <c r="B2398" s="424"/>
      <c r="C2398" s="421"/>
      <c r="D2398" s="421"/>
      <c r="E2398" s="421"/>
      <c r="F2398" s="421"/>
      <c r="G2398" s="421"/>
      <c r="H2398" s="421"/>
      <c r="I2398" s="220">
        <f>IF(B2398&gt;A_Stammdaten!$B$12,0,SUM(C2398,D2398,F2398,G2398)-SUM(E2398,H2398))</f>
        <v>0</v>
      </c>
      <c r="J2398" s="109">
        <f>IF(B2398&gt;2020,HLOOKUP(A_Stammdaten!$B$12,$L$4:$R$2504,ROW(B2398)-3,FALSE)+IF(OR(B2398=0,A_Stammdaten!$B$12&lt;B2398),0,I2398*1/20),0)</f>
        <v>0</v>
      </c>
      <c r="K2398" s="109">
        <f>IF(B2398&gt;2020,HLOOKUP(A_Stammdaten!$B$12,$L$4:$R$2504,ROW(B2398)-3,FALSE),0)</f>
        <v>0</v>
      </c>
      <c r="L2398" s="109">
        <f t="shared" si="259"/>
        <v>0</v>
      </c>
      <c r="M2398" s="109">
        <f t="shared" si="260"/>
        <v>0</v>
      </c>
      <c r="N2398" s="109">
        <f t="shared" si="261"/>
        <v>0</v>
      </c>
      <c r="O2398" s="109">
        <f t="shared" si="262"/>
        <v>0</v>
      </c>
      <c r="P2398" s="109">
        <f t="shared" si="263"/>
        <v>0</v>
      </c>
      <c r="Q2398" s="109">
        <f t="shared" si="264"/>
        <v>0</v>
      </c>
      <c r="R2398" s="109">
        <f t="shared" si="265"/>
        <v>0</v>
      </c>
      <c r="S2398" s="425"/>
    </row>
    <row r="2399" spans="1:19" x14ac:dyDescent="0.3">
      <c r="A2399" s="421"/>
      <c r="B2399" s="424"/>
      <c r="C2399" s="421"/>
      <c r="D2399" s="421"/>
      <c r="E2399" s="421"/>
      <c r="F2399" s="421"/>
      <c r="G2399" s="421"/>
      <c r="H2399" s="421"/>
      <c r="I2399" s="220">
        <f>IF(B2399&gt;A_Stammdaten!$B$12,0,SUM(C2399,D2399,F2399,G2399)-SUM(E2399,H2399))</f>
        <v>0</v>
      </c>
      <c r="J2399" s="109">
        <f>IF(B2399&gt;2020,HLOOKUP(A_Stammdaten!$B$12,$L$4:$R$2504,ROW(B2399)-3,FALSE)+IF(OR(B2399=0,A_Stammdaten!$B$12&lt;B2399),0,I2399*1/20),0)</f>
        <v>0</v>
      </c>
      <c r="K2399" s="109">
        <f>IF(B2399&gt;2020,HLOOKUP(A_Stammdaten!$B$12,$L$4:$R$2504,ROW(B2399)-3,FALSE),0)</f>
        <v>0</v>
      </c>
      <c r="L2399" s="109">
        <f t="shared" si="259"/>
        <v>0</v>
      </c>
      <c r="M2399" s="109">
        <f t="shared" si="260"/>
        <v>0</v>
      </c>
      <c r="N2399" s="109">
        <f t="shared" si="261"/>
        <v>0</v>
      </c>
      <c r="O2399" s="109">
        <f t="shared" si="262"/>
        <v>0</v>
      </c>
      <c r="P2399" s="109">
        <f t="shared" si="263"/>
        <v>0</v>
      </c>
      <c r="Q2399" s="109">
        <f t="shared" si="264"/>
        <v>0</v>
      </c>
      <c r="R2399" s="109">
        <f t="shared" si="265"/>
        <v>0</v>
      </c>
      <c r="S2399" s="425"/>
    </row>
    <row r="2400" spans="1:19" x14ac:dyDescent="0.3">
      <c r="A2400" s="421"/>
      <c r="B2400" s="424"/>
      <c r="C2400" s="421"/>
      <c r="D2400" s="421"/>
      <c r="E2400" s="421"/>
      <c r="F2400" s="421"/>
      <c r="G2400" s="421"/>
      <c r="H2400" s="421"/>
      <c r="I2400" s="220">
        <f>IF(B2400&gt;A_Stammdaten!$B$12,0,SUM(C2400,D2400,F2400,G2400)-SUM(E2400,H2400))</f>
        <v>0</v>
      </c>
      <c r="J2400" s="109">
        <f>IF(B2400&gt;2020,HLOOKUP(A_Stammdaten!$B$12,$L$4:$R$2504,ROW(B2400)-3,FALSE)+IF(OR(B2400=0,A_Stammdaten!$B$12&lt;B2400),0,I2400*1/20),0)</f>
        <v>0</v>
      </c>
      <c r="K2400" s="109">
        <f>IF(B2400&gt;2020,HLOOKUP(A_Stammdaten!$B$12,$L$4:$R$2504,ROW(B2400)-3,FALSE),0)</f>
        <v>0</v>
      </c>
      <c r="L2400" s="109">
        <f t="shared" si="259"/>
        <v>0</v>
      </c>
      <c r="M2400" s="109">
        <f t="shared" si="260"/>
        <v>0</v>
      </c>
      <c r="N2400" s="109">
        <f t="shared" si="261"/>
        <v>0</v>
      </c>
      <c r="O2400" s="109">
        <f t="shared" si="262"/>
        <v>0</v>
      </c>
      <c r="P2400" s="109">
        <f t="shared" si="263"/>
        <v>0</v>
      </c>
      <c r="Q2400" s="109">
        <f t="shared" si="264"/>
        <v>0</v>
      </c>
      <c r="R2400" s="109">
        <f t="shared" si="265"/>
        <v>0</v>
      </c>
      <c r="S2400" s="425"/>
    </row>
    <row r="2401" spans="1:19" x14ac:dyDescent="0.3">
      <c r="A2401" s="421"/>
      <c r="B2401" s="424"/>
      <c r="C2401" s="421"/>
      <c r="D2401" s="421"/>
      <c r="E2401" s="421"/>
      <c r="F2401" s="421"/>
      <c r="G2401" s="421"/>
      <c r="H2401" s="421"/>
      <c r="I2401" s="220">
        <f>IF(B2401&gt;A_Stammdaten!$B$12,0,SUM(C2401,D2401,F2401,G2401)-SUM(E2401,H2401))</f>
        <v>0</v>
      </c>
      <c r="J2401" s="109">
        <f>IF(B2401&gt;2020,HLOOKUP(A_Stammdaten!$B$12,$L$4:$R$2504,ROW(B2401)-3,FALSE)+IF(OR(B2401=0,A_Stammdaten!$B$12&lt;B2401),0,I2401*1/20),0)</f>
        <v>0</v>
      </c>
      <c r="K2401" s="109">
        <f>IF(B2401&gt;2020,HLOOKUP(A_Stammdaten!$B$12,$L$4:$R$2504,ROW(B2401)-3,FALSE),0)</f>
        <v>0</v>
      </c>
      <c r="L2401" s="109">
        <f t="shared" si="259"/>
        <v>0</v>
      </c>
      <c r="M2401" s="109">
        <f t="shared" si="260"/>
        <v>0</v>
      </c>
      <c r="N2401" s="109">
        <f t="shared" si="261"/>
        <v>0</v>
      </c>
      <c r="O2401" s="109">
        <f t="shared" si="262"/>
        <v>0</v>
      </c>
      <c r="P2401" s="109">
        <f t="shared" si="263"/>
        <v>0</v>
      </c>
      <c r="Q2401" s="109">
        <f t="shared" si="264"/>
        <v>0</v>
      </c>
      <c r="R2401" s="109">
        <f t="shared" si="265"/>
        <v>0</v>
      </c>
      <c r="S2401" s="425"/>
    </row>
    <row r="2402" spans="1:19" x14ac:dyDescent="0.3">
      <c r="A2402" s="421"/>
      <c r="B2402" s="424"/>
      <c r="C2402" s="421"/>
      <c r="D2402" s="421"/>
      <c r="E2402" s="421"/>
      <c r="F2402" s="421"/>
      <c r="G2402" s="421"/>
      <c r="H2402" s="421"/>
      <c r="I2402" s="220">
        <f>IF(B2402&gt;A_Stammdaten!$B$12,0,SUM(C2402,D2402,F2402,G2402)-SUM(E2402,H2402))</f>
        <v>0</v>
      </c>
      <c r="J2402" s="109">
        <f>IF(B2402&gt;2020,HLOOKUP(A_Stammdaten!$B$12,$L$4:$R$2504,ROW(B2402)-3,FALSE)+IF(OR(B2402=0,A_Stammdaten!$B$12&lt;B2402),0,I2402*1/20),0)</f>
        <v>0</v>
      </c>
      <c r="K2402" s="109">
        <f>IF(B2402&gt;2020,HLOOKUP(A_Stammdaten!$B$12,$L$4:$R$2504,ROW(B2402)-3,FALSE),0)</f>
        <v>0</v>
      </c>
      <c r="L2402" s="109">
        <f t="shared" si="259"/>
        <v>0</v>
      </c>
      <c r="M2402" s="109">
        <f t="shared" si="260"/>
        <v>0</v>
      </c>
      <c r="N2402" s="109">
        <f t="shared" si="261"/>
        <v>0</v>
      </c>
      <c r="O2402" s="109">
        <f t="shared" si="262"/>
        <v>0</v>
      </c>
      <c r="P2402" s="109">
        <f t="shared" si="263"/>
        <v>0</v>
      </c>
      <c r="Q2402" s="109">
        <f t="shared" si="264"/>
        <v>0</v>
      </c>
      <c r="R2402" s="109">
        <f t="shared" si="265"/>
        <v>0</v>
      </c>
      <c r="S2402" s="425"/>
    </row>
    <row r="2403" spans="1:19" x14ac:dyDescent="0.3">
      <c r="A2403" s="421"/>
      <c r="B2403" s="424"/>
      <c r="C2403" s="421"/>
      <c r="D2403" s="421"/>
      <c r="E2403" s="421"/>
      <c r="F2403" s="421"/>
      <c r="G2403" s="421"/>
      <c r="H2403" s="421"/>
      <c r="I2403" s="220">
        <f>IF(B2403&gt;A_Stammdaten!$B$12,0,SUM(C2403,D2403,F2403,G2403)-SUM(E2403,H2403))</f>
        <v>0</v>
      </c>
      <c r="J2403" s="109">
        <f>IF(B2403&gt;2020,HLOOKUP(A_Stammdaten!$B$12,$L$4:$R$2504,ROW(B2403)-3,FALSE)+IF(OR(B2403=0,A_Stammdaten!$B$12&lt;B2403),0,I2403*1/20),0)</f>
        <v>0</v>
      </c>
      <c r="K2403" s="109">
        <f>IF(B2403&gt;2020,HLOOKUP(A_Stammdaten!$B$12,$L$4:$R$2504,ROW(B2403)-3,FALSE),0)</f>
        <v>0</v>
      </c>
      <c r="L2403" s="109">
        <f t="shared" si="259"/>
        <v>0</v>
      </c>
      <c r="M2403" s="109">
        <f t="shared" si="260"/>
        <v>0</v>
      </c>
      <c r="N2403" s="109">
        <f t="shared" si="261"/>
        <v>0</v>
      </c>
      <c r="O2403" s="109">
        <f t="shared" si="262"/>
        <v>0</v>
      </c>
      <c r="P2403" s="109">
        <f t="shared" si="263"/>
        <v>0</v>
      </c>
      <c r="Q2403" s="109">
        <f t="shared" si="264"/>
        <v>0</v>
      </c>
      <c r="R2403" s="109">
        <f t="shared" si="265"/>
        <v>0</v>
      </c>
      <c r="S2403" s="425"/>
    </row>
    <row r="2404" spans="1:19" x14ac:dyDescent="0.3">
      <c r="A2404" s="421"/>
      <c r="B2404" s="424"/>
      <c r="C2404" s="421"/>
      <c r="D2404" s="421"/>
      <c r="E2404" s="421"/>
      <c r="F2404" s="421"/>
      <c r="G2404" s="421"/>
      <c r="H2404" s="421"/>
      <c r="I2404" s="220">
        <f>IF(B2404&gt;A_Stammdaten!$B$12,0,SUM(C2404,D2404,F2404,G2404)-SUM(E2404,H2404))</f>
        <v>0</v>
      </c>
      <c r="J2404" s="109">
        <f>IF(B2404&gt;2020,HLOOKUP(A_Stammdaten!$B$12,$L$4:$R$2504,ROW(B2404)-3,FALSE)+IF(OR(B2404=0,A_Stammdaten!$B$12&lt;B2404),0,I2404*1/20),0)</f>
        <v>0</v>
      </c>
      <c r="K2404" s="109">
        <f>IF(B2404&gt;2020,HLOOKUP(A_Stammdaten!$B$12,$L$4:$R$2504,ROW(B2404)-3,FALSE),0)</f>
        <v>0</v>
      </c>
      <c r="L2404" s="109">
        <f t="shared" si="259"/>
        <v>0</v>
      </c>
      <c r="M2404" s="109">
        <f t="shared" si="260"/>
        <v>0</v>
      </c>
      <c r="N2404" s="109">
        <f t="shared" si="261"/>
        <v>0</v>
      </c>
      <c r="O2404" s="109">
        <f t="shared" si="262"/>
        <v>0</v>
      </c>
      <c r="P2404" s="109">
        <f t="shared" si="263"/>
        <v>0</v>
      </c>
      <c r="Q2404" s="109">
        <f t="shared" si="264"/>
        <v>0</v>
      </c>
      <c r="R2404" s="109">
        <f t="shared" si="265"/>
        <v>0</v>
      </c>
      <c r="S2404" s="425"/>
    </row>
    <row r="2405" spans="1:19" x14ac:dyDescent="0.3">
      <c r="A2405" s="421"/>
      <c r="B2405" s="424"/>
      <c r="C2405" s="421"/>
      <c r="D2405" s="421"/>
      <c r="E2405" s="421"/>
      <c r="F2405" s="421"/>
      <c r="G2405" s="421"/>
      <c r="H2405" s="421"/>
      <c r="I2405" s="220">
        <f>IF(B2405&gt;A_Stammdaten!$B$12,0,SUM(C2405,D2405,F2405,G2405)-SUM(E2405,H2405))</f>
        <v>0</v>
      </c>
      <c r="J2405" s="109">
        <f>IF(B2405&gt;2020,HLOOKUP(A_Stammdaten!$B$12,$L$4:$R$2504,ROW(B2405)-3,FALSE)+IF(OR(B2405=0,A_Stammdaten!$B$12&lt;B2405),0,I2405*1/20),0)</f>
        <v>0</v>
      </c>
      <c r="K2405" s="109">
        <f>IF(B2405&gt;2020,HLOOKUP(A_Stammdaten!$B$12,$L$4:$R$2504,ROW(B2405)-3,FALSE),0)</f>
        <v>0</v>
      </c>
      <c r="L2405" s="109">
        <f t="shared" si="259"/>
        <v>0</v>
      </c>
      <c r="M2405" s="109">
        <f t="shared" si="260"/>
        <v>0</v>
      </c>
      <c r="N2405" s="109">
        <f t="shared" si="261"/>
        <v>0</v>
      </c>
      <c r="O2405" s="109">
        <f t="shared" si="262"/>
        <v>0</v>
      </c>
      <c r="P2405" s="109">
        <f t="shared" si="263"/>
        <v>0</v>
      </c>
      <c r="Q2405" s="109">
        <f t="shared" si="264"/>
        <v>0</v>
      </c>
      <c r="R2405" s="109">
        <f t="shared" si="265"/>
        <v>0</v>
      </c>
      <c r="S2405" s="425"/>
    </row>
    <row r="2406" spans="1:19" x14ac:dyDescent="0.3">
      <c r="A2406" s="421"/>
      <c r="B2406" s="424"/>
      <c r="C2406" s="421"/>
      <c r="D2406" s="421"/>
      <c r="E2406" s="421"/>
      <c r="F2406" s="421"/>
      <c r="G2406" s="421"/>
      <c r="H2406" s="421"/>
      <c r="I2406" s="220">
        <f>IF(B2406&gt;A_Stammdaten!$B$12,0,SUM(C2406,D2406,F2406,G2406)-SUM(E2406,H2406))</f>
        <v>0</v>
      </c>
      <c r="J2406" s="109">
        <f>IF(B2406&gt;2020,HLOOKUP(A_Stammdaten!$B$12,$L$4:$R$2504,ROW(B2406)-3,FALSE)+IF(OR(B2406=0,A_Stammdaten!$B$12&lt;B2406),0,I2406*1/20),0)</f>
        <v>0</v>
      </c>
      <c r="K2406" s="109">
        <f>IF(B2406&gt;2020,HLOOKUP(A_Stammdaten!$B$12,$L$4:$R$2504,ROW(B2406)-3,FALSE),0)</f>
        <v>0</v>
      </c>
      <c r="L2406" s="109">
        <f t="shared" si="259"/>
        <v>0</v>
      </c>
      <c r="M2406" s="109">
        <f t="shared" si="260"/>
        <v>0</v>
      </c>
      <c r="N2406" s="109">
        <f t="shared" si="261"/>
        <v>0</v>
      </c>
      <c r="O2406" s="109">
        <f t="shared" si="262"/>
        <v>0</v>
      </c>
      <c r="P2406" s="109">
        <f t="shared" si="263"/>
        <v>0</v>
      </c>
      <c r="Q2406" s="109">
        <f t="shared" si="264"/>
        <v>0</v>
      </c>
      <c r="R2406" s="109">
        <f t="shared" si="265"/>
        <v>0</v>
      </c>
      <c r="S2406" s="425"/>
    </row>
    <row r="2407" spans="1:19" x14ac:dyDescent="0.3">
      <c r="A2407" s="421"/>
      <c r="B2407" s="424"/>
      <c r="C2407" s="421"/>
      <c r="D2407" s="421"/>
      <c r="E2407" s="421"/>
      <c r="F2407" s="421"/>
      <c r="G2407" s="421"/>
      <c r="H2407" s="421"/>
      <c r="I2407" s="220">
        <f>IF(B2407&gt;A_Stammdaten!$B$12,0,SUM(C2407,D2407,F2407,G2407)-SUM(E2407,H2407))</f>
        <v>0</v>
      </c>
      <c r="J2407" s="109">
        <f>IF(B2407&gt;2020,HLOOKUP(A_Stammdaten!$B$12,$L$4:$R$2504,ROW(B2407)-3,FALSE)+IF(OR(B2407=0,A_Stammdaten!$B$12&lt;B2407),0,I2407*1/20),0)</f>
        <v>0</v>
      </c>
      <c r="K2407" s="109">
        <f>IF(B2407&gt;2020,HLOOKUP(A_Stammdaten!$B$12,$L$4:$R$2504,ROW(B2407)-3,FALSE),0)</f>
        <v>0</v>
      </c>
      <c r="L2407" s="109">
        <f t="shared" si="259"/>
        <v>0</v>
      </c>
      <c r="M2407" s="109">
        <f t="shared" si="260"/>
        <v>0</v>
      </c>
      <c r="N2407" s="109">
        <f t="shared" si="261"/>
        <v>0</v>
      </c>
      <c r="O2407" s="109">
        <f t="shared" si="262"/>
        <v>0</v>
      </c>
      <c r="P2407" s="109">
        <f t="shared" si="263"/>
        <v>0</v>
      </c>
      <c r="Q2407" s="109">
        <f t="shared" si="264"/>
        <v>0</v>
      </c>
      <c r="R2407" s="109">
        <f t="shared" si="265"/>
        <v>0</v>
      </c>
      <c r="S2407" s="425"/>
    </row>
    <row r="2408" spans="1:19" x14ac:dyDescent="0.3">
      <c r="A2408" s="421"/>
      <c r="B2408" s="424"/>
      <c r="C2408" s="421"/>
      <c r="D2408" s="421"/>
      <c r="E2408" s="421"/>
      <c r="F2408" s="421"/>
      <c r="G2408" s="421"/>
      <c r="H2408" s="421"/>
      <c r="I2408" s="220">
        <f>IF(B2408&gt;A_Stammdaten!$B$12,0,SUM(C2408,D2408,F2408,G2408)-SUM(E2408,H2408))</f>
        <v>0</v>
      </c>
      <c r="J2408" s="109">
        <f>IF(B2408&gt;2020,HLOOKUP(A_Stammdaten!$B$12,$L$4:$R$2504,ROW(B2408)-3,FALSE)+IF(OR(B2408=0,A_Stammdaten!$B$12&lt;B2408),0,I2408*1/20),0)</f>
        <v>0</v>
      </c>
      <c r="K2408" s="109">
        <f>IF(B2408&gt;2020,HLOOKUP(A_Stammdaten!$B$12,$L$4:$R$2504,ROW(B2408)-3,FALSE),0)</f>
        <v>0</v>
      </c>
      <c r="L2408" s="109">
        <f t="shared" si="259"/>
        <v>0</v>
      </c>
      <c r="M2408" s="109">
        <f t="shared" si="260"/>
        <v>0</v>
      </c>
      <c r="N2408" s="109">
        <f t="shared" si="261"/>
        <v>0</v>
      </c>
      <c r="O2408" s="109">
        <f t="shared" si="262"/>
        <v>0</v>
      </c>
      <c r="P2408" s="109">
        <f t="shared" si="263"/>
        <v>0</v>
      </c>
      <c r="Q2408" s="109">
        <f t="shared" si="264"/>
        <v>0</v>
      </c>
      <c r="R2408" s="109">
        <f t="shared" si="265"/>
        <v>0</v>
      </c>
      <c r="S2408" s="425"/>
    </row>
    <row r="2409" spans="1:19" x14ac:dyDescent="0.3">
      <c r="A2409" s="421"/>
      <c r="B2409" s="424"/>
      <c r="C2409" s="421"/>
      <c r="D2409" s="421"/>
      <c r="E2409" s="421"/>
      <c r="F2409" s="421"/>
      <c r="G2409" s="421"/>
      <c r="H2409" s="421"/>
      <c r="I2409" s="220">
        <f>IF(B2409&gt;A_Stammdaten!$B$12,0,SUM(C2409,D2409,F2409,G2409)-SUM(E2409,H2409))</f>
        <v>0</v>
      </c>
      <c r="J2409" s="109">
        <f>IF(B2409&gt;2020,HLOOKUP(A_Stammdaten!$B$12,$L$4:$R$2504,ROW(B2409)-3,FALSE)+IF(OR(B2409=0,A_Stammdaten!$B$12&lt;B2409),0,I2409*1/20),0)</f>
        <v>0</v>
      </c>
      <c r="K2409" s="109">
        <f>IF(B2409&gt;2020,HLOOKUP(A_Stammdaten!$B$12,$L$4:$R$2504,ROW(B2409)-3,FALSE),0)</f>
        <v>0</v>
      </c>
      <c r="L2409" s="109">
        <f t="shared" si="259"/>
        <v>0</v>
      </c>
      <c r="M2409" s="109">
        <f t="shared" si="260"/>
        <v>0</v>
      </c>
      <c r="N2409" s="109">
        <f t="shared" si="261"/>
        <v>0</v>
      </c>
      <c r="O2409" s="109">
        <f t="shared" si="262"/>
        <v>0</v>
      </c>
      <c r="P2409" s="109">
        <f t="shared" si="263"/>
        <v>0</v>
      </c>
      <c r="Q2409" s="109">
        <f t="shared" si="264"/>
        <v>0</v>
      </c>
      <c r="R2409" s="109">
        <f t="shared" si="265"/>
        <v>0</v>
      </c>
      <c r="S2409" s="425"/>
    </row>
    <row r="2410" spans="1:19" x14ac:dyDescent="0.3">
      <c r="A2410" s="421"/>
      <c r="B2410" s="424"/>
      <c r="C2410" s="421"/>
      <c r="D2410" s="421"/>
      <c r="E2410" s="421"/>
      <c r="F2410" s="421"/>
      <c r="G2410" s="421"/>
      <c r="H2410" s="421"/>
      <c r="I2410" s="220">
        <f>IF(B2410&gt;A_Stammdaten!$B$12,0,SUM(C2410,D2410,F2410,G2410)-SUM(E2410,H2410))</f>
        <v>0</v>
      </c>
      <c r="J2410" s="109">
        <f>IF(B2410&gt;2020,HLOOKUP(A_Stammdaten!$B$12,$L$4:$R$2504,ROW(B2410)-3,FALSE)+IF(OR(B2410=0,A_Stammdaten!$B$12&lt;B2410),0,I2410*1/20),0)</f>
        <v>0</v>
      </c>
      <c r="K2410" s="109">
        <f>IF(B2410&gt;2020,HLOOKUP(A_Stammdaten!$B$12,$L$4:$R$2504,ROW(B2410)-3,FALSE),0)</f>
        <v>0</v>
      </c>
      <c r="L2410" s="109">
        <f t="shared" si="259"/>
        <v>0</v>
      </c>
      <c r="M2410" s="109">
        <f t="shared" si="260"/>
        <v>0</v>
      </c>
      <c r="N2410" s="109">
        <f t="shared" si="261"/>
        <v>0</v>
      </c>
      <c r="O2410" s="109">
        <f t="shared" si="262"/>
        <v>0</v>
      </c>
      <c r="P2410" s="109">
        <f t="shared" si="263"/>
        <v>0</v>
      </c>
      <c r="Q2410" s="109">
        <f t="shared" si="264"/>
        <v>0</v>
      </c>
      <c r="R2410" s="109">
        <f t="shared" si="265"/>
        <v>0</v>
      </c>
      <c r="S2410" s="425"/>
    </row>
    <row r="2411" spans="1:19" x14ac:dyDescent="0.3">
      <c r="A2411" s="421"/>
      <c r="B2411" s="424"/>
      <c r="C2411" s="421"/>
      <c r="D2411" s="421"/>
      <c r="E2411" s="421"/>
      <c r="F2411" s="421"/>
      <c r="G2411" s="421"/>
      <c r="H2411" s="421"/>
      <c r="I2411" s="220">
        <f>IF(B2411&gt;A_Stammdaten!$B$12,0,SUM(C2411,D2411,F2411,G2411)-SUM(E2411,H2411))</f>
        <v>0</v>
      </c>
      <c r="J2411" s="109">
        <f>IF(B2411&gt;2020,HLOOKUP(A_Stammdaten!$B$12,$L$4:$R$2504,ROW(B2411)-3,FALSE)+IF(OR(B2411=0,A_Stammdaten!$B$12&lt;B2411),0,I2411*1/20),0)</f>
        <v>0</v>
      </c>
      <c r="K2411" s="109">
        <f>IF(B2411&gt;2020,HLOOKUP(A_Stammdaten!$B$12,$L$4:$R$2504,ROW(B2411)-3,FALSE),0)</f>
        <v>0</v>
      </c>
      <c r="L2411" s="109">
        <f t="shared" si="259"/>
        <v>0</v>
      </c>
      <c r="M2411" s="109">
        <f t="shared" si="260"/>
        <v>0</v>
      </c>
      <c r="N2411" s="109">
        <f t="shared" si="261"/>
        <v>0</v>
      </c>
      <c r="O2411" s="109">
        <f t="shared" si="262"/>
        <v>0</v>
      </c>
      <c r="P2411" s="109">
        <f t="shared" si="263"/>
        <v>0</v>
      </c>
      <c r="Q2411" s="109">
        <f t="shared" si="264"/>
        <v>0</v>
      </c>
      <c r="R2411" s="109">
        <f t="shared" si="265"/>
        <v>0</v>
      </c>
      <c r="S2411" s="425"/>
    </row>
    <row r="2412" spans="1:19" x14ac:dyDescent="0.3">
      <c r="A2412" s="421"/>
      <c r="B2412" s="424"/>
      <c r="C2412" s="421"/>
      <c r="D2412" s="421"/>
      <c r="E2412" s="421"/>
      <c r="F2412" s="421"/>
      <c r="G2412" s="421"/>
      <c r="H2412" s="421"/>
      <c r="I2412" s="220">
        <f>IF(B2412&gt;A_Stammdaten!$B$12,0,SUM(C2412,D2412,F2412,G2412)-SUM(E2412,H2412))</f>
        <v>0</v>
      </c>
      <c r="J2412" s="109">
        <f>IF(B2412&gt;2020,HLOOKUP(A_Stammdaten!$B$12,$L$4:$R$2504,ROW(B2412)-3,FALSE)+IF(OR(B2412=0,A_Stammdaten!$B$12&lt;B2412),0,I2412*1/20),0)</f>
        <v>0</v>
      </c>
      <c r="K2412" s="109">
        <f>IF(B2412&gt;2020,HLOOKUP(A_Stammdaten!$B$12,$L$4:$R$2504,ROW(B2412)-3,FALSE),0)</f>
        <v>0</v>
      </c>
      <c r="L2412" s="109">
        <f t="shared" si="259"/>
        <v>0</v>
      </c>
      <c r="M2412" s="109">
        <f t="shared" si="260"/>
        <v>0</v>
      </c>
      <c r="N2412" s="109">
        <f t="shared" si="261"/>
        <v>0</v>
      </c>
      <c r="O2412" s="109">
        <f t="shared" si="262"/>
        <v>0</v>
      </c>
      <c r="P2412" s="109">
        <f t="shared" si="263"/>
        <v>0</v>
      </c>
      <c r="Q2412" s="109">
        <f t="shared" si="264"/>
        <v>0</v>
      </c>
      <c r="R2412" s="109">
        <f t="shared" si="265"/>
        <v>0</v>
      </c>
      <c r="S2412" s="425"/>
    </row>
    <row r="2413" spans="1:19" x14ac:dyDescent="0.3">
      <c r="A2413" s="421"/>
      <c r="B2413" s="424"/>
      <c r="C2413" s="421"/>
      <c r="D2413" s="421"/>
      <c r="E2413" s="421"/>
      <c r="F2413" s="421"/>
      <c r="G2413" s="421"/>
      <c r="H2413" s="421"/>
      <c r="I2413" s="220">
        <f>IF(B2413&gt;A_Stammdaten!$B$12,0,SUM(C2413,D2413,F2413,G2413)-SUM(E2413,H2413))</f>
        <v>0</v>
      </c>
      <c r="J2413" s="109">
        <f>IF(B2413&gt;2020,HLOOKUP(A_Stammdaten!$B$12,$L$4:$R$2504,ROW(B2413)-3,FALSE)+IF(OR(B2413=0,A_Stammdaten!$B$12&lt;B2413),0,I2413*1/20),0)</f>
        <v>0</v>
      </c>
      <c r="K2413" s="109">
        <f>IF(B2413&gt;2020,HLOOKUP(A_Stammdaten!$B$12,$L$4:$R$2504,ROW(B2413)-3,FALSE),0)</f>
        <v>0</v>
      </c>
      <c r="L2413" s="109">
        <f t="shared" si="259"/>
        <v>0</v>
      </c>
      <c r="M2413" s="109">
        <f t="shared" si="260"/>
        <v>0</v>
      </c>
      <c r="N2413" s="109">
        <f t="shared" si="261"/>
        <v>0</v>
      </c>
      <c r="O2413" s="109">
        <f t="shared" si="262"/>
        <v>0</v>
      </c>
      <c r="P2413" s="109">
        <f t="shared" si="263"/>
        <v>0</v>
      </c>
      <c r="Q2413" s="109">
        <f t="shared" si="264"/>
        <v>0</v>
      </c>
      <c r="R2413" s="109">
        <f t="shared" si="265"/>
        <v>0</v>
      </c>
      <c r="S2413" s="425"/>
    </row>
    <row r="2414" spans="1:19" x14ac:dyDescent="0.3">
      <c r="A2414" s="421"/>
      <c r="B2414" s="424"/>
      <c r="C2414" s="421"/>
      <c r="D2414" s="421"/>
      <c r="E2414" s="421"/>
      <c r="F2414" s="421"/>
      <c r="G2414" s="421"/>
      <c r="H2414" s="421"/>
      <c r="I2414" s="220">
        <f>IF(B2414&gt;A_Stammdaten!$B$12,0,SUM(C2414,D2414,F2414,G2414)-SUM(E2414,H2414))</f>
        <v>0</v>
      </c>
      <c r="J2414" s="109">
        <f>IF(B2414&gt;2020,HLOOKUP(A_Stammdaten!$B$12,$L$4:$R$2504,ROW(B2414)-3,FALSE)+IF(OR(B2414=0,A_Stammdaten!$B$12&lt;B2414),0,I2414*1/20),0)</f>
        <v>0</v>
      </c>
      <c r="K2414" s="109">
        <f>IF(B2414&gt;2020,HLOOKUP(A_Stammdaten!$B$12,$L$4:$R$2504,ROW(B2414)-3,FALSE),0)</f>
        <v>0</v>
      </c>
      <c r="L2414" s="109">
        <f t="shared" si="259"/>
        <v>0</v>
      </c>
      <c r="M2414" s="109">
        <f t="shared" si="260"/>
        <v>0</v>
      </c>
      <c r="N2414" s="109">
        <f t="shared" si="261"/>
        <v>0</v>
      </c>
      <c r="O2414" s="109">
        <f t="shared" si="262"/>
        <v>0</v>
      </c>
      <c r="P2414" s="109">
        <f t="shared" si="263"/>
        <v>0</v>
      </c>
      <c r="Q2414" s="109">
        <f t="shared" si="264"/>
        <v>0</v>
      </c>
      <c r="R2414" s="109">
        <f t="shared" si="265"/>
        <v>0</v>
      </c>
      <c r="S2414" s="425"/>
    </row>
    <row r="2415" spans="1:19" x14ac:dyDescent="0.3">
      <c r="A2415" s="421"/>
      <c r="B2415" s="424"/>
      <c r="C2415" s="421"/>
      <c r="D2415" s="421"/>
      <c r="E2415" s="421"/>
      <c r="F2415" s="421"/>
      <c r="G2415" s="421"/>
      <c r="H2415" s="421"/>
      <c r="I2415" s="220">
        <f>IF(B2415&gt;A_Stammdaten!$B$12,0,SUM(C2415,D2415,F2415,G2415)-SUM(E2415,H2415))</f>
        <v>0</v>
      </c>
      <c r="J2415" s="109">
        <f>IF(B2415&gt;2020,HLOOKUP(A_Stammdaten!$B$12,$L$4:$R$2504,ROW(B2415)-3,FALSE)+IF(OR(B2415=0,A_Stammdaten!$B$12&lt;B2415),0,I2415*1/20),0)</f>
        <v>0</v>
      </c>
      <c r="K2415" s="109">
        <f>IF(B2415&gt;2020,HLOOKUP(A_Stammdaten!$B$12,$L$4:$R$2504,ROW(B2415)-3,FALSE),0)</f>
        <v>0</v>
      </c>
      <c r="L2415" s="109">
        <f t="shared" si="259"/>
        <v>0</v>
      </c>
      <c r="M2415" s="109">
        <f t="shared" si="260"/>
        <v>0</v>
      </c>
      <c r="N2415" s="109">
        <f t="shared" si="261"/>
        <v>0</v>
      </c>
      <c r="O2415" s="109">
        <f t="shared" si="262"/>
        <v>0</v>
      </c>
      <c r="P2415" s="109">
        <f t="shared" si="263"/>
        <v>0</v>
      </c>
      <c r="Q2415" s="109">
        <f t="shared" si="264"/>
        <v>0</v>
      </c>
      <c r="R2415" s="109">
        <f t="shared" si="265"/>
        <v>0</v>
      </c>
      <c r="S2415" s="425"/>
    </row>
    <row r="2416" spans="1:19" x14ac:dyDescent="0.3">
      <c r="A2416" s="421"/>
      <c r="B2416" s="424"/>
      <c r="C2416" s="421"/>
      <c r="D2416" s="421"/>
      <c r="E2416" s="421"/>
      <c r="F2416" s="421"/>
      <c r="G2416" s="421"/>
      <c r="H2416" s="421"/>
      <c r="I2416" s="220">
        <f>IF(B2416&gt;A_Stammdaten!$B$12,0,SUM(C2416,D2416,F2416,G2416)-SUM(E2416,H2416))</f>
        <v>0</v>
      </c>
      <c r="J2416" s="109">
        <f>IF(B2416&gt;2020,HLOOKUP(A_Stammdaten!$B$12,$L$4:$R$2504,ROW(B2416)-3,FALSE)+IF(OR(B2416=0,A_Stammdaten!$B$12&lt;B2416),0,I2416*1/20),0)</f>
        <v>0</v>
      </c>
      <c r="K2416" s="109">
        <f>IF(B2416&gt;2020,HLOOKUP(A_Stammdaten!$B$12,$L$4:$R$2504,ROW(B2416)-3,FALSE),0)</f>
        <v>0</v>
      </c>
      <c r="L2416" s="109">
        <f t="shared" si="259"/>
        <v>0</v>
      </c>
      <c r="M2416" s="109">
        <f t="shared" si="260"/>
        <v>0</v>
      </c>
      <c r="N2416" s="109">
        <f t="shared" si="261"/>
        <v>0</v>
      </c>
      <c r="O2416" s="109">
        <f t="shared" si="262"/>
        <v>0</v>
      </c>
      <c r="P2416" s="109">
        <f t="shared" si="263"/>
        <v>0</v>
      </c>
      <c r="Q2416" s="109">
        <f t="shared" si="264"/>
        <v>0</v>
      </c>
      <c r="R2416" s="109">
        <f t="shared" si="265"/>
        <v>0</v>
      </c>
      <c r="S2416" s="425"/>
    </row>
    <row r="2417" spans="1:19" x14ac:dyDescent="0.3">
      <c r="A2417" s="421"/>
      <c r="B2417" s="424"/>
      <c r="C2417" s="421"/>
      <c r="D2417" s="421"/>
      <c r="E2417" s="421"/>
      <c r="F2417" s="421"/>
      <c r="G2417" s="421"/>
      <c r="H2417" s="421"/>
      <c r="I2417" s="220">
        <f>IF(B2417&gt;A_Stammdaten!$B$12,0,SUM(C2417,D2417,F2417,G2417)-SUM(E2417,H2417))</f>
        <v>0</v>
      </c>
      <c r="J2417" s="109">
        <f>IF(B2417&gt;2020,HLOOKUP(A_Stammdaten!$B$12,$L$4:$R$2504,ROW(B2417)-3,FALSE)+IF(OR(B2417=0,A_Stammdaten!$B$12&lt;B2417),0,I2417*1/20),0)</f>
        <v>0</v>
      </c>
      <c r="K2417" s="109">
        <f>IF(B2417&gt;2020,HLOOKUP(A_Stammdaten!$B$12,$L$4:$R$2504,ROW(B2417)-3,FALSE),0)</f>
        <v>0</v>
      </c>
      <c r="L2417" s="109">
        <f t="shared" si="259"/>
        <v>0</v>
      </c>
      <c r="M2417" s="109">
        <f t="shared" si="260"/>
        <v>0</v>
      </c>
      <c r="N2417" s="109">
        <f t="shared" si="261"/>
        <v>0</v>
      </c>
      <c r="O2417" s="109">
        <f t="shared" si="262"/>
        <v>0</v>
      </c>
      <c r="P2417" s="109">
        <f t="shared" si="263"/>
        <v>0</v>
      </c>
      <c r="Q2417" s="109">
        <f t="shared" si="264"/>
        <v>0</v>
      </c>
      <c r="R2417" s="109">
        <f t="shared" si="265"/>
        <v>0</v>
      </c>
      <c r="S2417" s="425"/>
    </row>
    <row r="2418" spans="1:19" x14ac:dyDescent="0.3">
      <c r="A2418" s="421"/>
      <c r="B2418" s="424"/>
      <c r="C2418" s="421"/>
      <c r="D2418" s="421"/>
      <c r="E2418" s="421"/>
      <c r="F2418" s="421"/>
      <c r="G2418" s="421"/>
      <c r="H2418" s="421"/>
      <c r="I2418" s="220">
        <f>IF(B2418&gt;A_Stammdaten!$B$12,0,SUM(C2418,D2418,F2418,G2418)-SUM(E2418,H2418))</f>
        <v>0</v>
      </c>
      <c r="J2418" s="109">
        <f>IF(B2418&gt;2020,HLOOKUP(A_Stammdaten!$B$12,$L$4:$R$2504,ROW(B2418)-3,FALSE)+IF(OR(B2418=0,A_Stammdaten!$B$12&lt;B2418),0,I2418*1/20),0)</f>
        <v>0</v>
      </c>
      <c r="K2418" s="109">
        <f>IF(B2418&gt;2020,HLOOKUP(A_Stammdaten!$B$12,$L$4:$R$2504,ROW(B2418)-3,FALSE),0)</f>
        <v>0</v>
      </c>
      <c r="L2418" s="109">
        <f t="shared" si="259"/>
        <v>0</v>
      </c>
      <c r="M2418" s="109">
        <f t="shared" si="260"/>
        <v>0</v>
      </c>
      <c r="N2418" s="109">
        <f t="shared" si="261"/>
        <v>0</v>
      </c>
      <c r="O2418" s="109">
        <f t="shared" si="262"/>
        <v>0</v>
      </c>
      <c r="P2418" s="109">
        <f t="shared" si="263"/>
        <v>0</v>
      </c>
      <c r="Q2418" s="109">
        <f t="shared" si="264"/>
        <v>0</v>
      </c>
      <c r="R2418" s="109">
        <f t="shared" si="265"/>
        <v>0</v>
      </c>
      <c r="S2418" s="425"/>
    </row>
    <row r="2419" spans="1:19" x14ac:dyDescent="0.3">
      <c r="A2419" s="421"/>
      <c r="B2419" s="424"/>
      <c r="C2419" s="421"/>
      <c r="D2419" s="421"/>
      <c r="E2419" s="421"/>
      <c r="F2419" s="421"/>
      <c r="G2419" s="421"/>
      <c r="H2419" s="421"/>
      <c r="I2419" s="220">
        <f>IF(B2419&gt;A_Stammdaten!$B$12,0,SUM(C2419,D2419,F2419,G2419)-SUM(E2419,H2419))</f>
        <v>0</v>
      </c>
      <c r="J2419" s="109">
        <f>IF(B2419&gt;2020,HLOOKUP(A_Stammdaten!$B$12,$L$4:$R$2504,ROW(B2419)-3,FALSE)+IF(OR(B2419=0,A_Stammdaten!$B$12&lt;B2419),0,I2419*1/20),0)</f>
        <v>0</v>
      </c>
      <c r="K2419" s="109">
        <f>IF(B2419&gt;2020,HLOOKUP(A_Stammdaten!$B$12,$L$4:$R$2504,ROW(B2419)-3,FALSE),0)</f>
        <v>0</v>
      </c>
      <c r="L2419" s="109">
        <f t="shared" si="259"/>
        <v>0</v>
      </c>
      <c r="M2419" s="109">
        <f t="shared" si="260"/>
        <v>0</v>
      </c>
      <c r="N2419" s="109">
        <f t="shared" si="261"/>
        <v>0</v>
      </c>
      <c r="O2419" s="109">
        <f t="shared" si="262"/>
        <v>0</v>
      </c>
      <c r="P2419" s="109">
        <f t="shared" si="263"/>
        <v>0</v>
      </c>
      <c r="Q2419" s="109">
        <f t="shared" si="264"/>
        <v>0</v>
      </c>
      <c r="R2419" s="109">
        <f t="shared" si="265"/>
        <v>0</v>
      </c>
      <c r="S2419" s="425"/>
    </row>
    <row r="2420" spans="1:19" x14ac:dyDescent="0.3">
      <c r="A2420" s="421"/>
      <c r="B2420" s="424"/>
      <c r="C2420" s="421"/>
      <c r="D2420" s="421"/>
      <c r="E2420" s="421"/>
      <c r="F2420" s="421"/>
      <c r="G2420" s="421"/>
      <c r="H2420" s="421"/>
      <c r="I2420" s="220">
        <f>IF(B2420&gt;A_Stammdaten!$B$12,0,SUM(C2420,D2420,F2420,G2420)-SUM(E2420,H2420))</f>
        <v>0</v>
      </c>
      <c r="J2420" s="109">
        <f>IF(B2420&gt;2020,HLOOKUP(A_Stammdaten!$B$12,$L$4:$R$2504,ROW(B2420)-3,FALSE)+IF(OR(B2420=0,A_Stammdaten!$B$12&lt;B2420),0,I2420*1/20),0)</f>
        <v>0</v>
      </c>
      <c r="K2420" s="109">
        <f>IF(B2420&gt;2020,HLOOKUP(A_Stammdaten!$B$12,$L$4:$R$2504,ROW(B2420)-3,FALSE),0)</f>
        <v>0</v>
      </c>
      <c r="L2420" s="109">
        <f t="shared" si="259"/>
        <v>0</v>
      </c>
      <c r="M2420" s="109">
        <f t="shared" si="260"/>
        <v>0</v>
      </c>
      <c r="N2420" s="109">
        <f t="shared" si="261"/>
        <v>0</v>
      </c>
      <c r="O2420" s="109">
        <f t="shared" si="262"/>
        <v>0</v>
      </c>
      <c r="P2420" s="109">
        <f t="shared" si="263"/>
        <v>0</v>
      </c>
      <c r="Q2420" s="109">
        <f t="shared" si="264"/>
        <v>0</v>
      </c>
      <c r="R2420" s="109">
        <f t="shared" si="265"/>
        <v>0</v>
      </c>
      <c r="S2420" s="425"/>
    </row>
    <row r="2421" spans="1:19" x14ac:dyDescent="0.3">
      <c r="A2421" s="421"/>
      <c r="B2421" s="424"/>
      <c r="C2421" s="421"/>
      <c r="D2421" s="421"/>
      <c r="E2421" s="421"/>
      <c r="F2421" s="421"/>
      <c r="G2421" s="421"/>
      <c r="H2421" s="421"/>
      <c r="I2421" s="220">
        <f>IF(B2421&gt;A_Stammdaten!$B$12,0,SUM(C2421,D2421,F2421,G2421)-SUM(E2421,H2421))</f>
        <v>0</v>
      </c>
      <c r="J2421" s="109">
        <f>IF(B2421&gt;2020,HLOOKUP(A_Stammdaten!$B$12,$L$4:$R$2504,ROW(B2421)-3,FALSE)+IF(OR(B2421=0,A_Stammdaten!$B$12&lt;B2421),0,I2421*1/20),0)</f>
        <v>0</v>
      </c>
      <c r="K2421" s="109">
        <f>IF(B2421&gt;2020,HLOOKUP(A_Stammdaten!$B$12,$L$4:$R$2504,ROW(B2421)-3,FALSE),0)</f>
        <v>0</v>
      </c>
      <c r="L2421" s="109">
        <f t="shared" si="259"/>
        <v>0</v>
      </c>
      <c r="M2421" s="109">
        <f t="shared" si="260"/>
        <v>0</v>
      </c>
      <c r="N2421" s="109">
        <f t="shared" si="261"/>
        <v>0</v>
      </c>
      <c r="O2421" s="109">
        <f t="shared" si="262"/>
        <v>0</v>
      </c>
      <c r="P2421" s="109">
        <f t="shared" si="263"/>
        <v>0</v>
      </c>
      <c r="Q2421" s="109">
        <f t="shared" si="264"/>
        <v>0</v>
      </c>
      <c r="R2421" s="109">
        <f t="shared" si="265"/>
        <v>0</v>
      </c>
      <c r="S2421" s="425"/>
    </row>
    <row r="2422" spans="1:19" x14ac:dyDescent="0.3">
      <c r="A2422" s="421"/>
      <c r="B2422" s="424"/>
      <c r="C2422" s="421"/>
      <c r="D2422" s="421"/>
      <c r="E2422" s="421"/>
      <c r="F2422" s="421"/>
      <c r="G2422" s="421"/>
      <c r="H2422" s="421"/>
      <c r="I2422" s="220">
        <f>IF(B2422&gt;A_Stammdaten!$B$12,0,SUM(C2422,D2422,F2422,G2422)-SUM(E2422,H2422))</f>
        <v>0</v>
      </c>
      <c r="J2422" s="109">
        <f>IF(B2422&gt;2020,HLOOKUP(A_Stammdaten!$B$12,$L$4:$R$2504,ROW(B2422)-3,FALSE)+IF(OR(B2422=0,A_Stammdaten!$B$12&lt;B2422),0,I2422*1/20),0)</f>
        <v>0</v>
      </c>
      <c r="K2422" s="109">
        <f>IF(B2422&gt;2020,HLOOKUP(A_Stammdaten!$B$12,$L$4:$R$2504,ROW(B2422)-3,FALSE),0)</f>
        <v>0</v>
      </c>
      <c r="L2422" s="109">
        <f t="shared" si="259"/>
        <v>0</v>
      </c>
      <c r="M2422" s="109">
        <f t="shared" si="260"/>
        <v>0</v>
      </c>
      <c r="N2422" s="109">
        <f t="shared" si="261"/>
        <v>0</v>
      </c>
      <c r="O2422" s="109">
        <f t="shared" si="262"/>
        <v>0</v>
      </c>
      <c r="P2422" s="109">
        <f t="shared" si="263"/>
        <v>0</v>
      </c>
      <c r="Q2422" s="109">
        <f t="shared" si="264"/>
        <v>0</v>
      </c>
      <c r="R2422" s="109">
        <f t="shared" si="265"/>
        <v>0</v>
      </c>
      <c r="S2422" s="425"/>
    </row>
    <row r="2423" spans="1:19" x14ac:dyDescent="0.3">
      <c r="A2423" s="421"/>
      <c r="B2423" s="424"/>
      <c r="C2423" s="421"/>
      <c r="D2423" s="421"/>
      <c r="E2423" s="421"/>
      <c r="F2423" s="421"/>
      <c r="G2423" s="421"/>
      <c r="H2423" s="421"/>
      <c r="I2423" s="220">
        <f>IF(B2423&gt;A_Stammdaten!$B$12,0,SUM(C2423,D2423,F2423,G2423)-SUM(E2423,H2423))</f>
        <v>0</v>
      </c>
      <c r="J2423" s="109">
        <f>IF(B2423&gt;2020,HLOOKUP(A_Stammdaten!$B$12,$L$4:$R$2504,ROW(B2423)-3,FALSE)+IF(OR(B2423=0,A_Stammdaten!$B$12&lt;B2423),0,I2423*1/20),0)</f>
        <v>0</v>
      </c>
      <c r="K2423" s="109">
        <f>IF(B2423&gt;2020,HLOOKUP(A_Stammdaten!$B$12,$L$4:$R$2504,ROW(B2423)-3,FALSE),0)</f>
        <v>0</v>
      </c>
      <c r="L2423" s="109">
        <f t="shared" si="259"/>
        <v>0</v>
      </c>
      <c r="M2423" s="109">
        <f t="shared" si="260"/>
        <v>0</v>
      </c>
      <c r="N2423" s="109">
        <f t="shared" si="261"/>
        <v>0</v>
      </c>
      <c r="O2423" s="109">
        <f t="shared" si="262"/>
        <v>0</v>
      </c>
      <c r="P2423" s="109">
        <f t="shared" si="263"/>
        <v>0</v>
      </c>
      <c r="Q2423" s="109">
        <f t="shared" si="264"/>
        <v>0</v>
      </c>
      <c r="R2423" s="109">
        <f t="shared" si="265"/>
        <v>0</v>
      </c>
      <c r="S2423" s="425"/>
    </row>
    <row r="2424" spans="1:19" x14ac:dyDescent="0.3">
      <c r="A2424" s="421"/>
      <c r="B2424" s="424"/>
      <c r="C2424" s="421"/>
      <c r="D2424" s="421"/>
      <c r="E2424" s="421"/>
      <c r="F2424" s="421"/>
      <c r="G2424" s="421"/>
      <c r="H2424" s="421"/>
      <c r="I2424" s="220">
        <f>IF(B2424&gt;A_Stammdaten!$B$12,0,SUM(C2424,D2424,F2424,G2424)-SUM(E2424,H2424))</f>
        <v>0</v>
      </c>
      <c r="J2424" s="109">
        <f>IF(B2424&gt;2020,HLOOKUP(A_Stammdaten!$B$12,$L$4:$R$2504,ROW(B2424)-3,FALSE)+IF(OR(B2424=0,A_Stammdaten!$B$12&lt;B2424),0,I2424*1/20),0)</f>
        <v>0</v>
      </c>
      <c r="K2424" s="109">
        <f>IF(B2424&gt;2020,HLOOKUP(A_Stammdaten!$B$12,$L$4:$R$2504,ROW(B2424)-3,FALSE),0)</f>
        <v>0</v>
      </c>
      <c r="L2424" s="109">
        <f t="shared" si="259"/>
        <v>0</v>
      </c>
      <c r="M2424" s="109">
        <f t="shared" si="260"/>
        <v>0</v>
      </c>
      <c r="N2424" s="109">
        <f t="shared" si="261"/>
        <v>0</v>
      </c>
      <c r="O2424" s="109">
        <f t="shared" si="262"/>
        <v>0</v>
      </c>
      <c r="P2424" s="109">
        <f t="shared" si="263"/>
        <v>0</v>
      </c>
      <c r="Q2424" s="109">
        <f t="shared" si="264"/>
        <v>0</v>
      </c>
      <c r="R2424" s="109">
        <f t="shared" si="265"/>
        <v>0</v>
      </c>
      <c r="S2424" s="425"/>
    </row>
    <row r="2425" spans="1:19" x14ac:dyDescent="0.3">
      <c r="A2425" s="421"/>
      <c r="B2425" s="424"/>
      <c r="C2425" s="421"/>
      <c r="D2425" s="421"/>
      <c r="E2425" s="421"/>
      <c r="F2425" s="421"/>
      <c r="G2425" s="421"/>
      <c r="H2425" s="421"/>
      <c r="I2425" s="220">
        <f>IF(B2425&gt;A_Stammdaten!$B$12,0,SUM(C2425,D2425,F2425,G2425)-SUM(E2425,H2425))</f>
        <v>0</v>
      </c>
      <c r="J2425" s="109">
        <f>IF(B2425&gt;2020,HLOOKUP(A_Stammdaten!$B$12,$L$4:$R$2504,ROW(B2425)-3,FALSE)+IF(OR(B2425=0,A_Stammdaten!$B$12&lt;B2425),0,I2425*1/20),0)</f>
        <v>0</v>
      </c>
      <c r="K2425" s="109">
        <f>IF(B2425&gt;2020,HLOOKUP(A_Stammdaten!$B$12,$L$4:$R$2504,ROW(B2425)-3,FALSE),0)</f>
        <v>0</v>
      </c>
      <c r="L2425" s="109">
        <f t="shared" si="259"/>
        <v>0</v>
      </c>
      <c r="M2425" s="109">
        <f t="shared" si="260"/>
        <v>0</v>
      </c>
      <c r="N2425" s="109">
        <f t="shared" si="261"/>
        <v>0</v>
      </c>
      <c r="O2425" s="109">
        <f t="shared" si="262"/>
        <v>0</v>
      </c>
      <c r="P2425" s="109">
        <f t="shared" si="263"/>
        <v>0</v>
      </c>
      <c r="Q2425" s="109">
        <f t="shared" si="264"/>
        <v>0</v>
      </c>
      <c r="R2425" s="109">
        <f t="shared" si="265"/>
        <v>0</v>
      </c>
      <c r="S2425" s="425"/>
    </row>
    <row r="2426" spans="1:19" x14ac:dyDescent="0.3">
      <c r="A2426" s="421"/>
      <c r="B2426" s="424"/>
      <c r="C2426" s="421"/>
      <c r="D2426" s="421"/>
      <c r="E2426" s="421"/>
      <c r="F2426" s="421"/>
      <c r="G2426" s="421"/>
      <c r="H2426" s="421"/>
      <c r="I2426" s="220">
        <f>IF(B2426&gt;A_Stammdaten!$B$12,0,SUM(C2426,D2426,F2426,G2426)-SUM(E2426,H2426))</f>
        <v>0</v>
      </c>
      <c r="J2426" s="109">
        <f>IF(B2426&gt;2020,HLOOKUP(A_Stammdaten!$B$12,$L$4:$R$2504,ROW(B2426)-3,FALSE)+IF(OR(B2426=0,A_Stammdaten!$B$12&lt;B2426),0,I2426*1/20),0)</f>
        <v>0</v>
      </c>
      <c r="K2426" s="109">
        <f>IF(B2426&gt;2020,HLOOKUP(A_Stammdaten!$B$12,$L$4:$R$2504,ROW(B2426)-3,FALSE),0)</f>
        <v>0</v>
      </c>
      <c r="L2426" s="109">
        <f t="shared" si="259"/>
        <v>0</v>
      </c>
      <c r="M2426" s="109">
        <f t="shared" si="260"/>
        <v>0</v>
      </c>
      <c r="N2426" s="109">
        <f t="shared" si="261"/>
        <v>0</v>
      </c>
      <c r="O2426" s="109">
        <f t="shared" si="262"/>
        <v>0</v>
      </c>
      <c r="P2426" s="109">
        <f t="shared" si="263"/>
        <v>0</v>
      </c>
      <c r="Q2426" s="109">
        <f t="shared" si="264"/>
        <v>0</v>
      </c>
      <c r="R2426" s="109">
        <f t="shared" si="265"/>
        <v>0</v>
      </c>
      <c r="S2426" s="425"/>
    </row>
    <row r="2427" spans="1:19" x14ac:dyDescent="0.3">
      <c r="A2427" s="421"/>
      <c r="B2427" s="424"/>
      <c r="C2427" s="421"/>
      <c r="D2427" s="421"/>
      <c r="E2427" s="421"/>
      <c r="F2427" s="421"/>
      <c r="G2427" s="421"/>
      <c r="H2427" s="421"/>
      <c r="I2427" s="220">
        <f>IF(B2427&gt;A_Stammdaten!$B$12,0,SUM(C2427,D2427,F2427,G2427)-SUM(E2427,H2427))</f>
        <v>0</v>
      </c>
      <c r="J2427" s="109">
        <f>IF(B2427&gt;2020,HLOOKUP(A_Stammdaten!$B$12,$L$4:$R$2504,ROW(B2427)-3,FALSE)+IF(OR(B2427=0,A_Stammdaten!$B$12&lt;B2427),0,I2427*1/20),0)</f>
        <v>0</v>
      </c>
      <c r="K2427" s="109">
        <f>IF(B2427&gt;2020,HLOOKUP(A_Stammdaten!$B$12,$L$4:$R$2504,ROW(B2427)-3,FALSE),0)</f>
        <v>0</v>
      </c>
      <c r="L2427" s="109">
        <f t="shared" si="259"/>
        <v>0</v>
      </c>
      <c r="M2427" s="109">
        <f t="shared" si="260"/>
        <v>0</v>
      </c>
      <c r="N2427" s="109">
        <f t="shared" si="261"/>
        <v>0</v>
      </c>
      <c r="O2427" s="109">
        <f t="shared" si="262"/>
        <v>0</v>
      </c>
      <c r="P2427" s="109">
        <f t="shared" si="263"/>
        <v>0</v>
      </c>
      <c r="Q2427" s="109">
        <f t="shared" si="264"/>
        <v>0</v>
      </c>
      <c r="R2427" s="109">
        <f t="shared" si="265"/>
        <v>0</v>
      </c>
      <c r="S2427" s="425"/>
    </row>
    <row r="2428" spans="1:19" x14ac:dyDescent="0.3">
      <c r="A2428" s="421"/>
      <c r="B2428" s="424"/>
      <c r="C2428" s="421"/>
      <c r="D2428" s="421"/>
      <c r="E2428" s="421"/>
      <c r="F2428" s="421"/>
      <c r="G2428" s="421"/>
      <c r="H2428" s="421"/>
      <c r="I2428" s="220">
        <f>IF(B2428&gt;A_Stammdaten!$B$12,0,SUM(C2428,D2428,F2428,G2428)-SUM(E2428,H2428))</f>
        <v>0</v>
      </c>
      <c r="J2428" s="109">
        <f>IF(B2428&gt;2020,HLOOKUP(A_Stammdaten!$B$12,$L$4:$R$2504,ROW(B2428)-3,FALSE)+IF(OR(B2428=0,A_Stammdaten!$B$12&lt;B2428),0,I2428*1/20),0)</f>
        <v>0</v>
      </c>
      <c r="K2428" s="109">
        <f>IF(B2428&gt;2020,HLOOKUP(A_Stammdaten!$B$12,$L$4:$R$2504,ROW(B2428)-3,FALSE),0)</f>
        <v>0</v>
      </c>
      <c r="L2428" s="109">
        <f t="shared" si="259"/>
        <v>0</v>
      </c>
      <c r="M2428" s="109">
        <f t="shared" si="260"/>
        <v>0</v>
      </c>
      <c r="N2428" s="109">
        <f t="shared" si="261"/>
        <v>0</v>
      </c>
      <c r="O2428" s="109">
        <f t="shared" si="262"/>
        <v>0</v>
      </c>
      <c r="P2428" s="109">
        <f t="shared" si="263"/>
        <v>0</v>
      </c>
      <c r="Q2428" s="109">
        <f t="shared" si="264"/>
        <v>0</v>
      </c>
      <c r="R2428" s="109">
        <f t="shared" si="265"/>
        <v>0</v>
      </c>
      <c r="S2428" s="425"/>
    </row>
    <row r="2429" spans="1:19" x14ac:dyDescent="0.3">
      <c r="A2429" s="421"/>
      <c r="B2429" s="424"/>
      <c r="C2429" s="421"/>
      <c r="D2429" s="421"/>
      <c r="E2429" s="421"/>
      <c r="F2429" s="421"/>
      <c r="G2429" s="421"/>
      <c r="H2429" s="421"/>
      <c r="I2429" s="220">
        <f>IF(B2429&gt;A_Stammdaten!$B$12,0,SUM(C2429,D2429,F2429,G2429)-SUM(E2429,H2429))</f>
        <v>0</v>
      </c>
      <c r="J2429" s="109">
        <f>IF(B2429&gt;2020,HLOOKUP(A_Stammdaten!$B$12,$L$4:$R$2504,ROW(B2429)-3,FALSE)+IF(OR(B2429=0,A_Stammdaten!$B$12&lt;B2429),0,I2429*1/20),0)</f>
        <v>0</v>
      </c>
      <c r="K2429" s="109">
        <f>IF(B2429&gt;2020,HLOOKUP(A_Stammdaten!$B$12,$L$4:$R$2504,ROW(B2429)-3,FALSE),0)</f>
        <v>0</v>
      </c>
      <c r="L2429" s="109">
        <f t="shared" si="259"/>
        <v>0</v>
      </c>
      <c r="M2429" s="109">
        <f t="shared" si="260"/>
        <v>0</v>
      </c>
      <c r="N2429" s="109">
        <f t="shared" si="261"/>
        <v>0</v>
      </c>
      <c r="O2429" s="109">
        <f t="shared" si="262"/>
        <v>0</v>
      </c>
      <c r="P2429" s="109">
        <f t="shared" si="263"/>
        <v>0</v>
      </c>
      <c r="Q2429" s="109">
        <f t="shared" si="264"/>
        <v>0</v>
      </c>
      <c r="R2429" s="109">
        <f t="shared" si="265"/>
        <v>0</v>
      </c>
      <c r="S2429" s="425"/>
    </row>
    <row r="2430" spans="1:19" x14ac:dyDescent="0.3">
      <c r="A2430" s="421"/>
      <c r="B2430" s="424"/>
      <c r="C2430" s="421"/>
      <c r="D2430" s="421"/>
      <c r="E2430" s="421"/>
      <c r="F2430" s="421"/>
      <c r="G2430" s="421"/>
      <c r="H2430" s="421"/>
      <c r="I2430" s="220">
        <f>IF(B2430&gt;A_Stammdaten!$B$12,0,SUM(C2430,D2430,F2430,G2430)-SUM(E2430,H2430))</f>
        <v>0</v>
      </c>
      <c r="J2430" s="109">
        <f>IF(B2430&gt;2020,HLOOKUP(A_Stammdaten!$B$12,$L$4:$R$2504,ROW(B2430)-3,FALSE)+IF(OR(B2430=0,A_Stammdaten!$B$12&lt;B2430),0,I2430*1/20),0)</f>
        <v>0</v>
      </c>
      <c r="K2430" s="109">
        <f>IF(B2430&gt;2020,HLOOKUP(A_Stammdaten!$B$12,$L$4:$R$2504,ROW(B2430)-3,FALSE),0)</f>
        <v>0</v>
      </c>
      <c r="L2430" s="109">
        <f t="shared" si="259"/>
        <v>0</v>
      </c>
      <c r="M2430" s="109">
        <f t="shared" si="260"/>
        <v>0</v>
      </c>
      <c r="N2430" s="109">
        <f t="shared" si="261"/>
        <v>0</v>
      </c>
      <c r="O2430" s="109">
        <f t="shared" si="262"/>
        <v>0</v>
      </c>
      <c r="P2430" s="109">
        <f t="shared" si="263"/>
        <v>0</v>
      </c>
      <c r="Q2430" s="109">
        <f t="shared" si="264"/>
        <v>0</v>
      </c>
      <c r="R2430" s="109">
        <f t="shared" si="265"/>
        <v>0</v>
      </c>
      <c r="S2430" s="425"/>
    </row>
    <row r="2431" spans="1:19" x14ac:dyDescent="0.3">
      <c r="A2431" s="421"/>
      <c r="B2431" s="424"/>
      <c r="C2431" s="421"/>
      <c r="D2431" s="421"/>
      <c r="E2431" s="421"/>
      <c r="F2431" s="421"/>
      <c r="G2431" s="421"/>
      <c r="H2431" s="421"/>
      <c r="I2431" s="220">
        <f>IF(B2431&gt;A_Stammdaten!$B$12,0,SUM(C2431,D2431,F2431,G2431)-SUM(E2431,H2431))</f>
        <v>0</v>
      </c>
      <c r="J2431" s="109">
        <f>IF(B2431&gt;2020,HLOOKUP(A_Stammdaten!$B$12,$L$4:$R$2504,ROW(B2431)-3,FALSE)+IF(OR(B2431=0,A_Stammdaten!$B$12&lt;B2431),0,I2431*1/20),0)</f>
        <v>0</v>
      </c>
      <c r="K2431" s="109">
        <f>IF(B2431&gt;2020,HLOOKUP(A_Stammdaten!$B$12,$L$4:$R$2504,ROW(B2431)-3,FALSE),0)</f>
        <v>0</v>
      </c>
      <c r="L2431" s="109">
        <f t="shared" si="259"/>
        <v>0</v>
      </c>
      <c r="M2431" s="109">
        <f t="shared" si="260"/>
        <v>0</v>
      </c>
      <c r="N2431" s="109">
        <f t="shared" si="261"/>
        <v>0</v>
      </c>
      <c r="O2431" s="109">
        <f t="shared" si="262"/>
        <v>0</v>
      </c>
      <c r="P2431" s="109">
        <f t="shared" si="263"/>
        <v>0</v>
      </c>
      <c r="Q2431" s="109">
        <f t="shared" si="264"/>
        <v>0</v>
      </c>
      <c r="R2431" s="109">
        <f t="shared" si="265"/>
        <v>0</v>
      </c>
      <c r="S2431" s="425"/>
    </row>
    <row r="2432" spans="1:19" x14ac:dyDescent="0.3">
      <c r="A2432" s="421"/>
      <c r="B2432" s="424"/>
      <c r="C2432" s="421"/>
      <c r="D2432" s="421"/>
      <c r="E2432" s="421"/>
      <c r="F2432" s="421"/>
      <c r="G2432" s="421"/>
      <c r="H2432" s="421"/>
      <c r="I2432" s="220">
        <f>IF(B2432&gt;A_Stammdaten!$B$12,0,SUM(C2432,D2432,F2432,G2432)-SUM(E2432,H2432))</f>
        <v>0</v>
      </c>
      <c r="J2432" s="109">
        <f>IF(B2432&gt;2020,HLOOKUP(A_Stammdaten!$B$12,$L$4:$R$2504,ROW(B2432)-3,FALSE)+IF(OR(B2432=0,A_Stammdaten!$B$12&lt;B2432),0,I2432*1/20),0)</f>
        <v>0</v>
      </c>
      <c r="K2432" s="109">
        <f>IF(B2432&gt;2020,HLOOKUP(A_Stammdaten!$B$12,$L$4:$R$2504,ROW(B2432)-3,FALSE),0)</f>
        <v>0</v>
      </c>
      <c r="L2432" s="109">
        <f t="shared" si="259"/>
        <v>0</v>
      </c>
      <c r="M2432" s="109">
        <f t="shared" si="260"/>
        <v>0</v>
      </c>
      <c r="N2432" s="109">
        <f t="shared" si="261"/>
        <v>0</v>
      </c>
      <c r="O2432" s="109">
        <f t="shared" si="262"/>
        <v>0</v>
      </c>
      <c r="P2432" s="109">
        <f t="shared" si="263"/>
        <v>0</v>
      </c>
      <c r="Q2432" s="109">
        <f t="shared" si="264"/>
        <v>0</v>
      </c>
      <c r="R2432" s="109">
        <f t="shared" si="265"/>
        <v>0</v>
      </c>
      <c r="S2432" s="425"/>
    </row>
    <row r="2433" spans="1:19" x14ac:dyDescent="0.3">
      <c r="A2433" s="421"/>
      <c r="B2433" s="424"/>
      <c r="C2433" s="421"/>
      <c r="D2433" s="421"/>
      <c r="E2433" s="421"/>
      <c r="F2433" s="421"/>
      <c r="G2433" s="421"/>
      <c r="H2433" s="421"/>
      <c r="I2433" s="220">
        <f>IF(B2433&gt;A_Stammdaten!$B$12,0,SUM(C2433,D2433,F2433,G2433)-SUM(E2433,H2433))</f>
        <v>0</v>
      </c>
      <c r="J2433" s="109">
        <f>IF(B2433&gt;2020,HLOOKUP(A_Stammdaten!$B$12,$L$4:$R$2504,ROW(B2433)-3,FALSE)+IF(OR(B2433=0,A_Stammdaten!$B$12&lt;B2433),0,I2433*1/20),0)</f>
        <v>0</v>
      </c>
      <c r="K2433" s="109">
        <f>IF(B2433&gt;2020,HLOOKUP(A_Stammdaten!$B$12,$L$4:$R$2504,ROW(B2433)-3,FALSE),0)</f>
        <v>0</v>
      </c>
      <c r="L2433" s="109">
        <f t="shared" si="259"/>
        <v>0</v>
      </c>
      <c r="M2433" s="109">
        <f t="shared" si="260"/>
        <v>0</v>
      </c>
      <c r="N2433" s="109">
        <f t="shared" si="261"/>
        <v>0</v>
      </c>
      <c r="O2433" s="109">
        <f t="shared" si="262"/>
        <v>0</v>
      </c>
      <c r="P2433" s="109">
        <f t="shared" si="263"/>
        <v>0</v>
      </c>
      <c r="Q2433" s="109">
        <f t="shared" si="264"/>
        <v>0</v>
      </c>
      <c r="R2433" s="109">
        <f t="shared" si="265"/>
        <v>0</v>
      </c>
      <c r="S2433" s="425"/>
    </row>
    <row r="2434" spans="1:19" x14ac:dyDescent="0.3">
      <c r="A2434" s="421"/>
      <c r="B2434" s="424"/>
      <c r="C2434" s="421"/>
      <c r="D2434" s="421"/>
      <c r="E2434" s="421"/>
      <c r="F2434" s="421"/>
      <c r="G2434" s="421"/>
      <c r="H2434" s="421"/>
      <c r="I2434" s="220">
        <f>IF(B2434&gt;A_Stammdaten!$B$12,0,SUM(C2434,D2434,F2434,G2434)-SUM(E2434,H2434))</f>
        <v>0</v>
      </c>
      <c r="J2434" s="109">
        <f>IF(B2434&gt;2020,HLOOKUP(A_Stammdaten!$B$12,$L$4:$R$2504,ROW(B2434)-3,FALSE)+IF(OR(B2434=0,A_Stammdaten!$B$12&lt;B2434),0,I2434*1/20),0)</f>
        <v>0</v>
      </c>
      <c r="K2434" s="109">
        <f>IF(B2434&gt;2020,HLOOKUP(A_Stammdaten!$B$12,$L$4:$R$2504,ROW(B2434)-3,FALSE),0)</f>
        <v>0</v>
      </c>
      <c r="L2434" s="109">
        <f t="shared" si="259"/>
        <v>0</v>
      </c>
      <c r="M2434" s="109">
        <f t="shared" si="260"/>
        <v>0</v>
      </c>
      <c r="N2434" s="109">
        <f t="shared" si="261"/>
        <v>0</v>
      </c>
      <c r="O2434" s="109">
        <f t="shared" si="262"/>
        <v>0</v>
      </c>
      <c r="P2434" s="109">
        <f t="shared" si="263"/>
        <v>0</v>
      </c>
      <c r="Q2434" s="109">
        <f t="shared" si="264"/>
        <v>0</v>
      </c>
      <c r="R2434" s="109">
        <f t="shared" si="265"/>
        <v>0</v>
      </c>
      <c r="S2434" s="425"/>
    </row>
    <row r="2435" spans="1:19" x14ac:dyDescent="0.3">
      <c r="A2435" s="421"/>
      <c r="B2435" s="424"/>
      <c r="C2435" s="421"/>
      <c r="D2435" s="421"/>
      <c r="E2435" s="421"/>
      <c r="F2435" s="421"/>
      <c r="G2435" s="421"/>
      <c r="H2435" s="421"/>
      <c r="I2435" s="220">
        <f>IF(B2435&gt;A_Stammdaten!$B$12,0,SUM(C2435,D2435,F2435,G2435)-SUM(E2435,H2435))</f>
        <v>0</v>
      </c>
      <c r="J2435" s="109">
        <f>IF(B2435&gt;2020,HLOOKUP(A_Stammdaten!$B$12,$L$4:$R$2504,ROW(B2435)-3,FALSE)+IF(OR(B2435=0,A_Stammdaten!$B$12&lt;B2435),0,I2435*1/20),0)</f>
        <v>0</v>
      </c>
      <c r="K2435" s="109">
        <f>IF(B2435&gt;2020,HLOOKUP(A_Stammdaten!$B$12,$L$4:$R$2504,ROW(B2435)-3,FALSE),0)</f>
        <v>0</v>
      </c>
      <c r="L2435" s="109">
        <f t="shared" si="259"/>
        <v>0</v>
      </c>
      <c r="M2435" s="109">
        <f t="shared" si="260"/>
        <v>0</v>
      </c>
      <c r="N2435" s="109">
        <f t="shared" si="261"/>
        <v>0</v>
      </c>
      <c r="O2435" s="109">
        <f t="shared" si="262"/>
        <v>0</v>
      </c>
      <c r="P2435" s="109">
        <f t="shared" si="263"/>
        <v>0</v>
      </c>
      <c r="Q2435" s="109">
        <f t="shared" si="264"/>
        <v>0</v>
      </c>
      <c r="R2435" s="109">
        <f t="shared" si="265"/>
        <v>0</v>
      </c>
      <c r="S2435" s="425"/>
    </row>
    <row r="2436" spans="1:19" x14ac:dyDescent="0.3">
      <c r="A2436" s="421"/>
      <c r="B2436" s="424"/>
      <c r="C2436" s="421"/>
      <c r="D2436" s="421"/>
      <c r="E2436" s="421"/>
      <c r="F2436" s="421"/>
      <c r="G2436" s="421"/>
      <c r="H2436" s="421"/>
      <c r="I2436" s="220">
        <f>IF(B2436&gt;A_Stammdaten!$B$12,0,SUM(C2436,D2436,F2436,G2436)-SUM(E2436,H2436))</f>
        <v>0</v>
      </c>
      <c r="J2436" s="109">
        <f>IF(B2436&gt;2020,HLOOKUP(A_Stammdaten!$B$12,$L$4:$R$2504,ROW(B2436)-3,FALSE)+IF(OR(B2436=0,A_Stammdaten!$B$12&lt;B2436),0,I2436*1/20),0)</f>
        <v>0</v>
      </c>
      <c r="K2436" s="109">
        <f>IF(B2436&gt;2020,HLOOKUP(A_Stammdaten!$B$12,$L$4:$R$2504,ROW(B2436)-3,FALSE),0)</f>
        <v>0</v>
      </c>
      <c r="L2436" s="109">
        <f t="shared" si="259"/>
        <v>0</v>
      </c>
      <c r="M2436" s="109">
        <f t="shared" si="260"/>
        <v>0</v>
      </c>
      <c r="N2436" s="109">
        <f t="shared" si="261"/>
        <v>0</v>
      </c>
      <c r="O2436" s="109">
        <f t="shared" si="262"/>
        <v>0</v>
      </c>
      <c r="P2436" s="109">
        <f t="shared" si="263"/>
        <v>0</v>
      </c>
      <c r="Q2436" s="109">
        <f t="shared" si="264"/>
        <v>0</v>
      </c>
      <c r="R2436" s="109">
        <f t="shared" si="265"/>
        <v>0</v>
      </c>
      <c r="S2436" s="425"/>
    </row>
    <row r="2437" spans="1:19" x14ac:dyDescent="0.3">
      <c r="A2437" s="421"/>
      <c r="B2437" s="424"/>
      <c r="C2437" s="421"/>
      <c r="D2437" s="421"/>
      <c r="E2437" s="421"/>
      <c r="F2437" s="421"/>
      <c r="G2437" s="421"/>
      <c r="H2437" s="421"/>
      <c r="I2437" s="220">
        <f>IF(B2437&gt;A_Stammdaten!$B$12,0,SUM(C2437,D2437,F2437,G2437)-SUM(E2437,H2437))</f>
        <v>0</v>
      </c>
      <c r="J2437" s="109">
        <f>IF(B2437&gt;2020,HLOOKUP(A_Stammdaten!$B$12,$L$4:$R$2504,ROW(B2437)-3,FALSE)+IF(OR(B2437=0,A_Stammdaten!$B$12&lt;B2437),0,I2437*1/20),0)</f>
        <v>0</v>
      </c>
      <c r="K2437" s="109">
        <f>IF(B2437&gt;2020,HLOOKUP(A_Stammdaten!$B$12,$L$4:$R$2504,ROW(B2437)-3,FALSE),0)</f>
        <v>0</v>
      </c>
      <c r="L2437" s="109">
        <f t="shared" si="259"/>
        <v>0</v>
      </c>
      <c r="M2437" s="109">
        <f t="shared" si="260"/>
        <v>0</v>
      </c>
      <c r="N2437" s="109">
        <f t="shared" si="261"/>
        <v>0</v>
      </c>
      <c r="O2437" s="109">
        <f t="shared" si="262"/>
        <v>0</v>
      </c>
      <c r="P2437" s="109">
        <f t="shared" si="263"/>
        <v>0</v>
      </c>
      <c r="Q2437" s="109">
        <f t="shared" si="264"/>
        <v>0</v>
      </c>
      <c r="R2437" s="109">
        <f t="shared" si="265"/>
        <v>0</v>
      </c>
      <c r="S2437" s="425"/>
    </row>
    <row r="2438" spans="1:19" x14ac:dyDescent="0.3">
      <c r="A2438" s="421"/>
      <c r="B2438" s="424"/>
      <c r="C2438" s="421"/>
      <c r="D2438" s="421"/>
      <c r="E2438" s="421"/>
      <c r="F2438" s="421"/>
      <c r="G2438" s="421"/>
      <c r="H2438" s="421"/>
      <c r="I2438" s="220">
        <f>IF(B2438&gt;A_Stammdaten!$B$12,0,SUM(C2438,D2438,F2438,G2438)-SUM(E2438,H2438))</f>
        <v>0</v>
      </c>
      <c r="J2438" s="109">
        <f>IF(B2438&gt;2020,HLOOKUP(A_Stammdaten!$B$12,$L$4:$R$2504,ROW(B2438)-3,FALSE)+IF(OR(B2438=0,A_Stammdaten!$B$12&lt;B2438),0,I2438*1/20),0)</f>
        <v>0</v>
      </c>
      <c r="K2438" s="109">
        <f>IF(B2438&gt;2020,HLOOKUP(A_Stammdaten!$B$12,$L$4:$R$2504,ROW(B2438)-3,FALSE),0)</f>
        <v>0</v>
      </c>
      <c r="L2438" s="109">
        <f t="shared" ref="L2438:L2501" si="266">IF(B2438&gt;2020,IF(OR($I2438=0,L$4&lt;$B2438,$B2438=0,20-(L$4-$B2438)=0),0,$I2438*(19-(L$4-$B2438))/20),0)</f>
        <v>0</v>
      </c>
      <c r="M2438" s="109">
        <f t="shared" ref="M2438:M2501" si="267">IF(B2438&gt;2020,IF(OR($I2438=0,M$4&lt;$B2438,$B2438=0,20-(M$4-$B2438)=0),0,$I2438*(19-(M$4-$B2438))/20),0)</f>
        <v>0</v>
      </c>
      <c r="N2438" s="109">
        <f t="shared" ref="N2438:N2501" si="268">IF(B2438&gt;2020,IF(OR($I2438=0,N$4&lt;$B2438,$B2438=0,20-(N$4-$B2438)=0),0,$I2438*(19-(N$4-$B2438))/20),0)</f>
        <v>0</v>
      </c>
      <c r="O2438" s="109">
        <f t="shared" ref="O2438:O2501" si="269">IF(B2438&gt;2020,IF(OR($I2438=0,O$4&lt;$B2438,$B2438=0,20-(O$4-$B2438)=0),0,$I2438*(19-(O$4-$B2438))/20),0)</f>
        <v>0</v>
      </c>
      <c r="P2438" s="109">
        <f t="shared" ref="P2438:P2501" si="270">IF(B2438&gt;2020,IF(OR($I2438=0,P$4&lt;$B2438,$B2438=0,20-(P$4-$B2438)=0),0,$I2438*(19-(P$4-$B2438))/20),0)</f>
        <v>0</v>
      </c>
      <c r="Q2438" s="109">
        <f t="shared" ref="Q2438:Q2501" si="271">IF(B2438&gt;2020,IF(OR($I2438=0,Q$4&lt;$B2438,$B2438=0,20-(Q$4-$B2438)=0),0,$I2438*(19-(Q$4-$B2438))/20),0)</f>
        <v>0</v>
      </c>
      <c r="R2438" s="109">
        <f t="shared" ref="R2438:R2501" si="272">IF(B2438&gt;2020,IF(OR($I2438=0,R$4&lt;$B2438,$B2438=0,20-(R$4-$B2438)=0),0,$I2438*(19-(R$4-$B2438))/20),0)</f>
        <v>0</v>
      </c>
      <c r="S2438" s="425"/>
    </row>
    <row r="2439" spans="1:19" x14ac:dyDescent="0.3">
      <c r="A2439" s="421"/>
      <c r="B2439" s="424"/>
      <c r="C2439" s="421"/>
      <c r="D2439" s="421"/>
      <c r="E2439" s="421"/>
      <c r="F2439" s="421"/>
      <c r="G2439" s="421"/>
      <c r="H2439" s="421"/>
      <c r="I2439" s="220">
        <f>IF(B2439&gt;A_Stammdaten!$B$12,0,SUM(C2439,D2439,F2439,G2439)-SUM(E2439,H2439))</f>
        <v>0</v>
      </c>
      <c r="J2439" s="109">
        <f>IF(B2439&gt;2020,HLOOKUP(A_Stammdaten!$B$12,$L$4:$R$2504,ROW(B2439)-3,FALSE)+IF(OR(B2439=0,A_Stammdaten!$B$12&lt;B2439),0,I2439*1/20),0)</f>
        <v>0</v>
      </c>
      <c r="K2439" s="109">
        <f>IF(B2439&gt;2020,HLOOKUP(A_Stammdaten!$B$12,$L$4:$R$2504,ROW(B2439)-3,FALSE),0)</f>
        <v>0</v>
      </c>
      <c r="L2439" s="109">
        <f t="shared" si="266"/>
        <v>0</v>
      </c>
      <c r="M2439" s="109">
        <f t="shared" si="267"/>
        <v>0</v>
      </c>
      <c r="N2439" s="109">
        <f t="shared" si="268"/>
        <v>0</v>
      </c>
      <c r="O2439" s="109">
        <f t="shared" si="269"/>
        <v>0</v>
      </c>
      <c r="P2439" s="109">
        <f t="shared" si="270"/>
        <v>0</v>
      </c>
      <c r="Q2439" s="109">
        <f t="shared" si="271"/>
        <v>0</v>
      </c>
      <c r="R2439" s="109">
        <f t="shared" si="272"/>
        <v>0</v>
      </c>
      <c r="S2439" s="425"/>
    </row>
    <row r="2440" spans="1:19" x14ac:dyDescent="0.3">
      <c r="A2440" s="421"/>
      <c r="B2440" s="424"/>
      <c r="C2440" s="421"/>
      <c r="D2440" s="421"/>
      <c r="E2440" s="421"/>
      <c r="F2440" s="421"/>
      <c r="G2440" s="421"/>
      <c r="H2440" s="421"/>
      <c r="I2440" s="220">
        <f>IF(B2440&gt;A_Stammdaten!$B$12,0,SUM(C2440,D2440,F2440,G2440)-SUM(E2440,H2440))</f>
        <v>0</v>
      </c>
      <c r="J2440" s="109">
        <f>IF(B2440&gt;2020,HLOOKUP(A_Stammdaten!$B$12,$L$4:$R$2504,ROW(B2440)-3,FALSE)+IF(OR(B2440=0,A_Stammdaten!$B$12&lt;B2440),0,I2440*1/20),0)</f>
        <v>0</v>
      </c>
      <c r="K2440" s="109">
        <f>IF(B2440&gt;2020,HLOOKUP(A_Stammdaten!$B$12,$L$4:$R$2504,ROW(B2440)-3,FALSE),0)</f>
        <v>0</v>
      </c>
      <c r="L2440" s="109">
        <f t="shared" si="266"/>
        <v>0</v>
      </c>
      <c r="M2440" s="109">
        <f t="shared" si="267"/>
        <v>0</v>
      </c>
      <c r="N2440" s="109">
        <f t="shared" si="268"/>
        <v>0</v>
      </c>
      <c r="O2440" s="109">
        <f t="shared" si="269"/>
        <v>0</v>
      </c>
      <c r="P2440" s="109">
        <f t="shared" si="270"/>
        <v>0</v>
      </c>
      <c r="Q2440" s="109">
        <f t="shared" si="271"/>
        <v>0</v>
      </c>
      <c r="R2440" s="109">
        <f t="shared" si="272"/>
        <v>0</v>
      </c>
      <c r="S2440" s="425"/>
    </row>
    <row r="2441" spans="1:19" x14ac:dyDescent="0.3">
      <c r="A2441" s="421"/>
      <c r="B2441" s="424"/>
      <c r="C2441" s="421"/>
      <c r="D2441" s="421"/>
      <c r="E2441" s="421"/>
      <c r="F2441" s="421"/>
      <c r="G2441" s="421"/>
      <c r="H2441" s="421"/>
      <c r="I2441" s="220">
        <f>IF(B2441&gt;A_Stammdaten!$B$12,0,SUM(C2441,D2441,F2441,G2441)-SUM(E2441,H2441))</f>
        <v>0</v>
      </c>
      <c r="J2441" s="109">
        <f>IF(B2441&gt;2020,HLOOKUP(A_Stammdaten!$B$12,$L$4:$R$2504,ROW(B2441)-3,FALSE)+IF(OR(B2441=0,A_Stammdaten!$B$12&lt;B2441),0,I2441*1/20),0)</f>
        <v>0</v>
      </c>
      <c r="K2441" s="109">
        <f>IF(B2441&gt;2020,HLOOKUP(A_Stammdaten!$B$12,$L$4:$R$2504,ROW(B2441)-3,FALSE),0)</f>
        <v>0</v>
      </c>
      <c r="L2441" s="109">
        <f t="shared" si="266"/>
        <v>0</v>
      </c>
      <c r="M2441" s="109">
        <f t="shared" si="267"/>
        <v>0</v>
      </c>
      <c r="N2441" s="109">
        <f t="shared" si="268"/>
        <v>0</v>
      </c>
      <c r="O2441" s="109">
        <f t="shared" si="269"/>
        <v>0</v>
      </c>
      <c r="P2441" s="109">
        <f t="shared" si="270"/>
        <v>0</v>
      </c>
      <c r="Q2441" s="109">
        <f t="shared" si="271"/>
        <v>0</v>
      </c>
      <c r="R2441" s="109">
        <f t="shared" si="272"/>
        <v>0</v>
      </c>
      <c r="S2441" s="425"/>
    </row>
    <row r="2442" spans="1:19" x14ac:dyDescent="0.3">
      <c r="A2442" s="421"/>
      <c r="B2442" s="424"/>
      <c r="C2442" s="421"/>
      <c r="D2442" s="421"/>
      <c r="E2442" s="421"/>
      <c r="F2442" s="421"/>
      <c r="G2442" s="421"/>
      <c r="H2442" s="421"/>
      <c r="I2442" s="220">
        <f>IF(B2442&gt;A_Stammdaten!$B$12,0,SUM(C2442,D2442,F2442,G2442)-SUM(E2442,H2442))</f>
        <v>0</v>
      </c>
      <c r="J2442" s="109">
        <f>IF(B2442&gt;2020,HLOOKUP(A_Stammdaten!$B$12,$L$4:$R$2504,ROW(B2442)-3,FALSE)+IF(OR(B2442=0,A_Stammdaten!$B$12&lt;B2442),0,I2442*1/20),0)</f>
        <v>0</v>
      </c>
      <c r="K2442" s="109">
        <f>IF(B2442&gt;2020,HLOOKUP(A_Stammdaten!$B$12,$L$4:$R$2504,ROW(B2442)-3,FALSE),0)</f>
        <v>0</v>
      </c>
      <c r="L2442" s="109">
        <f t="shared" si="266"/>
        <v>0</v>
      </c>
      <c r="M2442" s="109">
        <f t="shared" si="267"/>
        <v>0</v>
      </c>
      <c r="N2442" s="109">
        <f t="shared" si="268"/>
        <v>0</v>
      </c>
      <c r="O2442" s="109">
        <f t="shared" si="269"/>
        <v>0</v>
      </c>
      <c r="P2442" s="109">
        <f t="shared" si="270"/>
        <v>0</v>
      </c>
      <c r="Q2442" s="109">
        <f t="shared" si="271"/>
        <v>0</v>
      </c>
      <c r="R2442" s="109">
        <f t="shared" si="272"/>
        <v>0</v>
      </c>
      <c r="S2442" s="425"/>
    </row>
    <row r="2443" spans="1:19" x14ac:dyDescent="0.3">
      <c r="A2443" s="421"/>
      <c r="B2443" s="424"/>
      <c r="C2443" s="421"/>
      <c r="D2443" s="421"/>
      <c r="E2443" s="421"/>
      <c r="F2443" s="421"/>
      <c r="G2443" s="421"/>
      <c r="H2443" s="421"/>
      <c r="I2443" s="220">
        <f>IF(B2443&gt;A_Stammdaten!$B$12,0,SUM(C2443,D2443,F2443,G2443)-SUM(E2443,H2443))</f>
        <v>0</v>
      </c>
      <c r="J2443" s="109">
        <f>IF(B2443&gt;2020,HLOOKUP(A_Stammdaten!$B$12,$L$4:$R$2504,ROW(B2443)-3,FALSE)+IF(OR(B2443=0,A_Stammdaten!$B$12&lt;B2443),0,I2443*1/20),0)</f>
        <v>0</v>
      </c>
      <c r="K2443" s="109">
        <f>IF(B2443&gt;2020,HLOOKUP(A_Stammdaten!$B$12,$L$4:$R$2504,ROW(B2443)-3,FALSE),0)</f>
        <v>0</v>
      </c>
      <c r="L2443" s="109">
        <f t="shared" si="266"/>
        <v>0</v>
      </c>
      <c r="M2443" s="109">
        <f t="shared" si="267"/>
        <v>0</v>
      </c>
      <c r="N2443" s="109">
        <f t="shared" si="268"/>
        <v>0</v>
      </c>
      <c r="O2443" s="109">
        <f t="shared" si="269"/>
        <v>0</v>
      </c>
      <c r="P2443" s="109">
        <f t="shared" si="270"/>
        <v>0</v>
      </c>
      <c r="Q2443" s="109">
        <f t="shared" si="271"/>
        <v>0</v>
      </c>
      <c r="R2443" s="109">
        <f t="shared" si="272"/>
        <v>0</v>
      </c>
      <c r="S2443" s="425"/>
    </row>
    <row r="2444" spans="1:19" x14ac:dyDescent="0.3">
      <c r="A2444" s="421"/>
      <c r="B2444" s="424"/>
      <c r="C2444" s="421"/>
      <c r="D2444" s="421"/>
      <c r="E2444" s="421"/>
      <c r="F2444" s="421"/>
      <c r="G2444" s="421"/>
      <c r="H2444" s="421"/>
      <c r="I2444" s="220">
        <f>IF(B2444&gt;A_Stammdaten!$B$12,0,SUM(C2444,D2444,F2444,G2444)-SUM(E2444,H2444))</f>
        <v>0</v>
      </c>
      <c r="J2444" s="109">
        <f>IF(B2444&gt;2020,HLOOKUP(A_Stammdaten!$B$12,$L$4:$R$2504,ROW(B2444)-3,FALSE)+IF(OR(B2444=0,A_Stammdaten!$B$12&lt;B2444),0,I2444*1/20),0)</f>
        <v>0</v>
      </c>
      <c r="K2444" s="109">
        <f>IF(B2444&gt;2020,HLOOKUP(A_Stammdaten!$B$12,$L$4:$R$2504,ROW(B2444)-3,FALSE),0)</f>
        <v>0</v>
      </c>
      <c r="L2444" s="109">
        <f t="shared" si="266"/>
        <v>0</v>
      </c>
      <c r="M2444" s="109">
        <f t="shared" si="267"/>
        <v>0</v>
      </c>
      <c r="N2444" s="109">
        <f t="shared" si="268"/>
        <v>0</v>
      </c>
      <c r="O2444" s="109">
        <f t="shared" si="269"/>
        <v>0</v>
      </c>
      <c r="P2444" s="109">
        <f t="shared" si="270"/>
        <v>0</v>
      </c>
      <c r="Q2444" s="109">
        <f t="shared" si="271"/>
        <v>0</v>
      </c>
      <c r="R2444" s="109">
        <f t="shared" si="272"/>
        <v>0</v>
      </c>
      <c r="S2444" s="425"/>
    </row>
    <row r="2445" spans="1:19" x14ac:dyDescent="0.3">
      <c r="A2445" s="421"/>
      <c r="B2445" s="424"/>
      <c r="C2445" s="421"/>
      <c r="D2445" s="421"/>
      <c r="E2445" s="421"/>
      <c r="F2445" s="421"/>
      <c r="G2445" s="421"/>
      <c r="H2445" s="421"/>
      <c r="I2445" s="220">
        <f>IF(B2445&gt;A_Stammdaten!$B$12,0,SUM(C2445,D2445,F2445,G2445)-SUM(E2445,H2445))</f>
        <v>0</v>
      </c>
      <c r="J2445" s="109">
        <f>IF(B2445&gt;2020,HLOOKUP(A_Stammdaten!$B$12,$L$4:$R$2504,ROW(B2445)-3,FALSE)+IF(OR(B2445=0,A_Stammdaten!$B$12&lt;B2445),0,I2445*1/20),0)</f>
        <v>0</v>
      </c>
      <c r="K2445" s="109">
        <f>IF(B2445&gt;2020,HLOOKUP(A_Stammdaten!$B$12,$L$4:$R$2504,ROW(B2445)-3,FALSE),0)</f>
        <v>0</v>
      </c>
      <c r="L2445" s="109">
        <f t="shared" si="266"/>
        <v>0</v>
      </c>
      <c r="M2445" s="109">
        <f t="shared" si="267"/>
        <v>0</v>
      </c>
      <c r="N2445" s="109">
        <f t="shared" si="268"/>
        <v>0</v>
      </c>
      <c r="O2445" s="109">
        <f t="shared" si="269"/>
        <v>0</v>
      </c>
      <c r="P2445" s="109">
        <f t="shared" si="270"/>
        <v>0</v>
      </c>
      <c r="Q2445" s="109">
        <f t="shared" si="271"/>
        <v>0</v>
      </c>
      <c r="R2445" s="109">
        <f t="shared" si="272"/>
        <v>0</v>
      </c>
      <c r="S2445" s="425"/>
    </row>
    <row r="2446" spans="1:19" x14ac:dyDescent="0.3">
      <c r="A2446" s="421"/>
      <c r="B2446" s="424"/>
      <c r="C2446" s="421"/>
      <c r="D2446" s="421"/>
      <c r="E2446" s="421"/>
      <c r="F2446" s="421"/>
      <c r="G2446" s="421"/>
      <c r="H2446" s="421"/>
      <c r="I2446" s="220">
        <f>IF(B2446&gt;A_Stammdaten!$B$12,0,SUM(C2446,D2446,F2446,G2446)-SUM(E2446,H2446))</f>
        <v>0</v>
      </c>
      <c r="J2446" s="109">
        <f>IF(B2446&gt;2020,HLOOKUP(A_Stammdaten!$B$12,$L$4:$R$2504,ROW(B2446)-3,FALSE)+IF(OR(B2446=0,A_Stammdaten!$B$12&lt;B2446),0,I2446*1/20),0)</f>
        <v>0</v>
      </c>
      <c r="K2446" s="109">
        <f>IF(B2446&gt;2020,HLOOKUP(A_Stammdaten!$B$12,$L$4:$R$2504,ROW(B2446)-3,FALSE),0)</f>
        <v>0</v>
      </c>
      <c r="L2446" s="109">
        <f t="shared" si="266"/>
        <v>0</v>
      </c>
      <c r="M2446" s="109">
        <f t="shared" si="267"/>
        <v>0</v>
      </c>
      <c r="N2446" s="109">
        <f t="shared" si="268"/>
        <v>0</v>
      </c>
      <c r="O2446" s="109">
        <f t="shared" si="269"/>
        <v>0</v>
      </c>
      <c r="P2446" s="109">
        <f t="shared" si="270"/>
        <v>0</v>
      </c>
      <c r="Q2446" s="109">
        <f t="shared" si="271"/>
        <v>0</v>
      </c>
      <c r="R2446" s="109">
        <f t="shared" si="272"/>
        <v>0</v>
      </c>
      <c r="S2446" s="425"/>
    </row>
    <row r="2447" spans="1:19" x14ac:dyDescent="0.3">
      <c r="A2447" s="421"/>
      <c r="B2447" s="424"/>
      <c r="C2447" s="421"/>
      <c r="D2447" s="421"/>
      <c r="E2447" s="421"/>
      <c r="F2447" s="421"/>
      <c r="G2447" s="421"/>
      <c r="H2447" s="421"/>
      <c r="I2447" s="220">
        <f>IF(B2447&gt;A_Stammdaten!$B$12,0,SUM(C2447,D2447,F2447,G2447)-SUM(E2447,H2447))</f>
        <v>0</v>
      </c>
      <c r="J2447" s="109">
        <f>IF(B2447&gt;2020,HLOOKUP(A_Stammdaten!$B$12,$L$4:$R$2504,ROW(B2447)-3,FALSE)+IF(OR(B2447=0,A_Stammdaten!$B$12&lt;B2447),0,I2447*1/20),0)</f>
        <v>0</v>
      </c>
      <c r="K2447" s="109">
        <f>IF(B2447&gt;2020,HLOOKUP(A_Stammdaten!$B$12,$L$4:$R$2504,ROW(B2447)-3,FALSE),0)</f>
        <v>0</v>
      </c>
      <c r="L2447" s="109">
        <f t="shared" si="266"/>
        <v>0</v>
      </c>
      <c r="M2447" s="109">
        <f t="shared" si="267"/>
        <v>0</v>
      </c>
      <c r="N2447" s="109">
        <f t="shared" si="268"/>
        <v>0</v>
      </c>
      <c r="O2447" s="109">
        <f t="shared" si="269"/>
        <v>0</v>
      </c>
      <c r="P2447" s="109">
        <f t="shared" si="270"/>
        <v>0</v>
      </c>
      <c r="Q2447" s="109">
        <f t="shared" si="271"/>
        <v>0</v>
      </c>
      <c r="R2447" s="109">
        <f t="shared" si="272"/>
        <v>0</v>
      </c>
      <c r="S2447" s="425"/>
    </row>
    <row r="2448" spans="1:19" x14ac:dyDescent="0.3">
      <c r="A2448" s="421"/>
      <c r="B2448" s="424"/>
      <c r="C2448" s="421"/>
      <c r="D2448" s="421"/>
      <c r="E2448" s="421"/>
      <c r="F2448" s="421"/>
      <c r="G2448" s="421"/>
      <c r="H2448" s="421"/>
      <c r="I2448" s="220">
        <f>IF(B2448&gt;A_Stammdaten!$B$12,0,SUM(C2448,D2448,F2448,G2448)-SUM(E2448,H2448))</f>
        <v>0</v>
      </c>
      <c r="J2448" s="109">
        <f>IF(B2448&gt;2020,HLOOKUP(A_Stammdaten!$B$12,$L$4:$R$2504,ROW(B2448)-3,FALSE)+IF(OR(B2448=0,A_Stammdaten!$B$12&lt;B2448),0,I2448*1/20),0)</f>
        <v>0</v>
      </c>
      <c r="K2448" s="109">
        <f>IF(B2448&gt;2020,HLOOKUP(A_Stammdaten!$B$12,$L$4:$R$2504,ROW(B2448)-3,FALSE),0)</f>
        <v>0</v>
      </c>
      <c r="L2448" s="109">
        <f t="shared" si="266"/>
        <v>0</v>
      </c>
      <c r="M2448" s="109">
        <f t="shared" si="267"/>
        <v>0</v>
      </c>
      <c r="N2448" s="109">
        <f t="shared" si="268"/>
        <v>0</v>
      </c>
      <c r="O2448" s="109">
        <f t="shared" si="269"/>
        <v>0</v>
      </c>
      <c r="P2448" s="109">
        <f t="shared" si="270"/>
        <v>0</v>
      </c>
      <c r="Q2448" s="109">
        <f t="shared" si="271"/>
        <v>0</v>
      </c>
      <c r="R2448" s="109">
        <f t="shared" si="272"/>
        <v>0</v>
      </c>
      <c r="S2448" s="425"/>
    </row>
    <row r="2449" spans="1:19" x14ac:dyDescent="0.3">
      <c r="A2449" s="421"/>
      <c r="B2449" s="424"/>
      <c r="C2449" s="421"/>
      <c r="D2449" s="421"/>
      <c r="E2449" s="421"/>
      <c r="F2449" s="421"/>
      <c r="G2449" s="421"/>
      <c r="H2449" s="421"/>
      <c r="I2449" s="220">
        <f>IF(B2449&gt;A_Stammdaten!$B$12,0,SUM(C2449,D2449,F2449,G2449)-SUM(E2449,H2449))</f>
        <v>0</v>
      </c>
      <c r="J2449" s="109">
        <f>IF(B2449&gt;2020,HLOOKUP(A_Stammdaten!$B$12,$L$4:$R$2504,ROW(B2449)-3,FALSE)+IF(OR(B2449=0,A_Stammdaten!$B$12&lt;B2449),0,I2449*1/20),0)</f>
        <v>0</v>
      </c>
      <c r="K2449" s="109">
        <f>IF(B2449&gt;2020,HLOOKUP(A_Stammdaten!$B$12,$L$4:$R$2504,ROW(B2449)-3,FALSE),0)</f>
        <v>0</v>
      </c>
      <c r="L2449" s="109">
        <f t="shared" si="266"/>
        <v>0</v>
      </c>
      <c r="M2449" s="109">
        <f t="shared" si="267"/>
        <v>0</v>
      </c>
      <c r="N2449" s="109">
        <f t="shared" si="268"/>
        <v>0</v>
      </c>
      <c r="O2449" s="109">
        <f t="shared" si="269"/>
        <v>0</v>
      </c>
      <c r="P2449" s="109">
        <f t="shared" si="270"/>
        <v>0</v>
      </c>
      <c r="Q2449" s="109">
        <f t="shared" si="271"/>
        <v>0</v>
      </c>
      <c r="R2449" s="109">
        <f t="shared" si="272"/>
        <v>0</v>
      </c>
      <c r="S2449" s="425"/>
    </row>
    <row r="2450" spans="1:19" x14ac:dyDescent="0.3">
      <c r="A2450" s="421"/>
      <c r="B2450" s="424"/>
      <c r="C2450" s="421"/>
      <c r="D2450" s="421"/>
      <c r="E2450" s="421"/>
      <c r="F2450" s="421"/>
      <c r="G2450" s="421"/>
      <c r="H2450" s="421"/>
      <c r="I2450" s="220">
        <f>IF(B2450&gt;A_Stammdaten!$B$12,0,SUM(C2450,D2450,F2450,G2450)-SUM(E2450,H2450))</f>
        <v>0</v>
      </c>
      <c r="J2450" s="109">
        <f>IF(B2450&gt;2020,HLOOKUP(A_Stammdaten!$B$12,$L$4:$R$2504,ROW(B2450)-3,FALSE)+IF(OR(B2450=0,A_Stammdaten!$B$12&lt;B2450),0,I2450*1/20),0)</f>
        <v>0</v>
      </c>
      <c r="K2450" s="109">
        <f>IF(B2450&gt;2020,HLOOKUP(A_Stammdaten!$B$12,$L$4:$R$2504,ROW(B2450)-3,FALSE),0)</f>
        <v>0</v>
      </c>
      <c r="L2450" s="109">
        <f t="shared" si="266"/>
        <v>0</v>
      </c>
      <c r="M2450" s="109">
        <f t="shared" si="267"/>
        <v>0</v>
      </c>
      <c r="N2450" s="109">
        <f t="shared" si="268"/>
        <v>0</v>
      </c>
      <c r="O2450" s="109">
        <f t="shared" si="269"/>
        <v>0</v>
      </c>
      <c r="P2450" s="109">
        <f t="shared" si="270"/>
        <v>0</v>
      </c>
      <c r="Q2450" s="109">
        <f t="shared" si="271"/>
        <v>0</v>
      </c>
      <c r="R2450" s="109">
        <f t="shared" si="272"/>
        <v>0</v>
      </c>
      <c r="S2450" s="425"/>
    </row>
    <row r="2451" spans="1:19" x14ac:dyDescent="0.3">
      <c r="A2451" s="421"/>
      <c r="B2451" s="424"/>
      <c r="C2451" s="421"/>
      <c r="D2451" s="421"/>
      <c r="E2451" s="421"/>
      <c r="F2451" s="421"/>
      <c r="G2451" s="421"/>
      <c r="H2451" s="421"/>
      <c r="I2451" s="220">
        <f>IF(B2451&gt;A_Stammdaten!$B$12,0,SUM(C2451,D2451,F2451,G2451)-SUM(E2451,H2451))</f>
        <v>0</v>
      </c>
      <c r="J2451" s="109">
        <f>IF(B2451&gt;2020,HLOOKUP(A_Stammdaten!$B$12,$L$4:$R$2504,ROW(B2451)-3,FALSE)+IF(OR(B2451=0,A_Stammdaten!$B$12&lt;B2451),0,I2451*1/20),0)</f>
        <v>0</v>
      </c>
      <c r="K2451" s="109">
        <f>IF(B2451&gt;2020,HLOOKUP(A_Stammdaten!$B$12,$L$4:$R$2504,ROW(B2451)-3,FALSE),0)</f>
        <v>0</v>
      </c>
      <c r="L2451" s="109">
        <f t="shared" si="266"/>
        <v>0</v>
      </c>
      <c r="M2451" s="109">
        <f t="shared" si="267"/>
        <v>0</v>
      </c>
      <c r="N2451" s="109">
        <f t="shared" si="268"/>
        <v>0</v>
      </c>
      <c r="O2451" s="109">
        <f t="shared" si="269"/>
        <v>0</v>
      </c>
      <c r="P2451" s="109">
        <f t="shared" si="270"/>
        <v>0</v>
      </c>
      <c r="Q2451" s="109">
        <f t="shared" si="271"/>
        <v>0</v>
      </c>
      <c r="R2451" s="109">
        <f t="shared" si="272"/>
        <v>0</v>
      </c>
      <c r="S2451" s="425"/>
    </row>
    <row r="2452" spans="1:19" x14ac:dyDescent="0.3">
      <c r="A2452" s="421"/>
      <c r="B2452" s="424"/>
      <c r="C2452" s="421"/>
      <c r="D2452" s="421"/>
      <c r="E2452" s="421"/>
      <c r="F2452" s="421"/>
      <c r="G2452" s="421"/>
      <c r="H2452" s="421"/>
      <c r="I2452" s="220">
        <f>IF(B2452&gt;A_Stammdaten!$B$12,0,SUM(C2452,D2452,F2452,G2452)-SUM(E2452,H2452))</f>
        <v>0</v>
      </c>
      <c r="J2452" s="109">
        <f>IF(B2452&gt;2020,HLOOKUP(A_Stammdaten!$B$12,$L$4:$R$2504,ROW(B2452)-3,FALSE)+IF(OR(B2452=0,A_Stammdaten!$B$12&lt;B2452),0,I2452*1/20),0)</f>
        <v>0</v>
      </c>
      <c r="K2452" s="109">
        <f>IF(B2452&gt;2020,HLOOKUP(A_Stammdaten!$B$12,$L$4:$R$2504,ROW(B2452)-3,FALSE),0)</f>
        <v>0</v>
      </c>
      <c r="L2452" s="109">
        <f t="shared" si="266"/>
        <v>0</v>
      </c>
      <c r="M2452" s="109">
        <f t="shared" si="267"/>
        <v>0</v>
      </c>
      <c r="N2452" s="109">
        <f t="shared" si="268"/>
        <v>0</v>
      </c>
      <c r="O2452" s="109">
        <f t="shared" si="269"/>
        <v>0</v>
      </c>
      <c r="P2452" s="109">
        <f t="shared" si="270"/>
        <v>0</v>
      </c>
      <c r="Q2452" s="109">
        <f t="shared" si="271"/>
        <v>0</v>
      </c>
      <c r="R2452" s="109">
        <f t="shared" si="272"/>
        <v>0</v>
      </c>
      <c r="S2452" s="425"/>
    </row>
    <row r="2453" spans="1:19" x14ac:dyDescent="0.3">
      <c r="A2453" s="421"/>
      <c r="B2453" s="424"/>
      <c r="C2453" s="421"/>
      <c r="D2453" s="421"/>
      <c r="E2453" s="421"/>
      <c r="F2453" s="421"/>
      <c r="G2453" s="421"/>
      <c r="H2453" s="421"/>
      <c r="I2453" s="220">
        <f>IF(B2453&gt;A_Stammdaten!$B$12,0,SUM(C2453,D2453,F2453,G2453)-SUM(E2453,H2453))</f>
        <v>0</v>
      </c>
      <c r="J2453" s="109">
        <f>IF(B2453&gt;2020,HLOOKUP(A_Stammdaten!$B$12,$L$4:$R$2504,ROW(B2453)-3,FALSE)+IF(OR(B2453=0,A_Stammdaten!$B$12&lt;B2453),0,I2453*1/20),0)</f>
        <v>0</v>
      </c>
      <c r="K2453" s="109">
        <f>IF(B2453&gt;2020,HLOOKUP(A_Stammdaten!$B$12,$L$4:$R$2504,ROW(B2453)-3,FALSE),0)</f>
        <v>0</v>
      </c>
      <c r="L2453" s="109">
        <f t="shared" si="266"/>
        <v>0</v>
      </c>
      <c r="M2453" s="109">
        <f t="shared" si="267"/>
        <v>0</v>
      </c>
      <c r="N2453" s="109">
        <f t="shared" si="268"/>
        <v>0</v>
      </c>
      <c r="O2453" s="109">
        <f t="shared" si="269"/>
        <v>0</v>
      </c>
      <c r="P2453" s="109">
        <f t="shared" si="270"/>
        <v>0</v>
      </c>
      <c r="Q2453" s="109">
        <f t="shared" si="271"/>
        <v>0</v>
      </c>
      <c r="R2453" s="109">
        <f t="shared" si="272"/>
        <v>0</v>
      </c>
      <c r="S2453" s="425"/>
    </row>
    <row r="2454" spans="1:19" x14ac:dyDescent="0.3">
      <c r="A2454" s="421"/>
      <c r="B2454" s="424"/>
      <c r="C2454" s="421"/>
      <c r="D2454" s="421"/>
      <c r="E2454" s="421"/>
      <c r="F2454" s="421"/>
      <c r="G2454" s="421"/>
      <c r="H2454" s="421"/>
      <c r="I2454" s="220">
        <f>IF(B2454&gt;A_Stammdaten!$B$12,0,SUM(C2454,D2454,F2454,G2454)-SUM(E2454,H2454))</f>
        <v>0</v>
      </c>
      <c r="J2454" s="109">
        <f>IF(B2454&gt;2020,HLOOKUP(A_Stammdaten!$B$12,$L$4:$R$2504,ROW(B2454)-3,FALSE)+IF(OR(B2454=0,A_Stammdaten!$B$12&lt;B2454),0,I2454*1/20),0)</f>
        <v>0</v>
      </c>
      <c r="K2454" s="109">
        <f>IF(B2454&gt;2020,HLOOKUP(A_Stammdaten!$B$12,$L$4:$R$2504,ROW(B2454)-3,FALSE),0)</f>
        <v>0</v>
      </c>
      <c r="L2454" s="109">
        <f t="shared" si="266"/>
        <v>0</v>
      </c>
      <c r="M2454" s="109">
        <f t="shared" si="267"/>
        <v>0</v>
      </c>
      <c r="N2454" s="109">
        <f t="shared" si="268"/>
        <v>0</v>
      </c>
      <c r="O2454" s="109">
        <f t="shared" si="269"/>
        <v>0</v>
      </c>
      <c r="P2454" s="109">
        <f t="shared" si="270"/>
        <v>0</v>
      </c>
      <c r="Q2454" s="109">
        <f t="shared" si="271"/>
        <v>0</v>
      </c>
      <c r="R2454" s="109">
        <f t="shared" si="272"/>
        <v>0</v>
      </c>
      <c r="S2454" s="425"/>
    </row>
    <row r="2455" spans="1:19" x14ac:dyDescent="0.3">
      <c r="A2455" s="421"/>
      <c r="B2455" s="424"/>
      <c r="C2455" s="421"/>
      <c r="D2455" s="421"/>
      <c r="E2455" s="421"/>
      <c r="F2455" s="421"/>
      <c r="G2455" s="421"/>
      <c r="H2455" s="421"/>
      <c r="I2455" s="220">
        <f>IF(B2455&gt;A_Stammdaten!$B$12,0,SUM(C2455,D2455,F2455,G2455)-SUM(E2455,H2455))</f>
        <v>0</v>
      </c>
      <c r="J2455" s="109">
        <f>IF(B2455&gt;2020,HLOOKUP(A_Stammdaten!$B$12,$L$4:$R$2504,ROW(B2455)-3,FALSE)+IF(OR(B2455=0,A_Stammdaten!$B$12&lt;B2455),0,I2455*1/20),0)</f>
        <v>0</v>
      </c>
      <c r="K2455" s="109">
        <f>IF(B2455&gt;2020,HLOOKUP(A_Stammdaten!$B$12,$L$4:$R$2504,ROW(B2455)-3,FALSE),0)</f>
        <v>0</v>
      </c>
      <c r="L2455" s="109">
        <f t="shared" si="266"/>
        <v>0</v>
      </c>
      <c r="M2455" s="109">
        <f t="shared" si="267"/>
        <v>0</v>
      </c>
      <c r="N2455" s="109">
        <f t="shared" si="268"/>
        <v>0</v>
      </c>
      <c r="O2455" s="109">
        <f t="shared" si="269"/>
        <v>0</v>
      </c>
      <c r="P2455" s="109">
        <f t="shared" si="270"/>
        <v>0</v>
      </c>
      <c r="Q2455" s="109">
        <f t="shared" si="271"/>
        <v>0</v>
      </c>
      <c r="R2455" s="109">
        <f t="shared" si="272"/>
        <v>0</v>
      </c>
      <c r="S2455" s="425"/>
    </row>
    <row r="2456" spans="1:19" x14ac:dyDescent="0.3">
      <c r="A2456" s="421"/>
      <c r="B2456" s="424"/>
      <c r="C2456" s="421"/>
      <c r="D2456" s="421"/>
      <c r="E2456" s="421"/>
      <c r="F2456" s="421"/>
      <c r="G2456" s="421"/>
      <c r="H2456" s="421"/>
      <c r="I2456" s="220">
        <f>IF(B2456&gt;A_Stammdaten!$B$12,0,SUM(C2456,D2456,F2456,G2456)-SUM(E2456,H2456))</f>
        <v>0</v>
      </c>
      <c r="J2456" s="109">
        <f>IF(B2456&gt;2020,HLOOKUP(A_Stammdaten!$B$12,$L$4:$R$2504,ROW(B2456)-3,FALSE)+IF(OR(B2456=0,A_Stammdaten!$B$12&lt;B2456),0,I2456*1/20),0)</f>
        <v>0</v>
      </c>
      <c r="K2456" s="109">
        <f>IF(B2456&gt;2020,HLOOKUP(A_Stammdaten!$B$12,$L$4:$R$2504,ROW(B2456)-3,FALSE),0)</f>
        <v>0</v>
      </c>
      <c r="L2456" s="109">
        <f t="shared" si="266"/>
        <v>0</v>
      </c>
      <c r="M2456" s="109">
        <f t="shared" si="267"/>
        <v>0</v>
      </c>
      <c r="N2456" s="109">
        <f t="shared" si="268"/>
        <v>0</v>
      </c>
      <c r="O2456" s="109">
        <f t="shared" si="269"/>
        <v>0</v>
      </c>
      <c r="P2456" s="109">
        <f t="shared" si="270"/>
        <v>0</v>
      </c>
      <c r="Q2456" s="109">
        <f t="shared" si="271"/>
        <v>0</v>
      </c>
      <c r="R2456" s="109">
        <f t="shared" si="272"/>
        <v>0</v>
      </c>
      <c r="S2456" s="425"/>
    </row>
    <row r="2457" spans="1:19" x14ac:dyDescent="0.3">
      <c r="A2457" s="421"/>
      <c r="B2457" s="424"/>
      <c r="C2457" s="421"/>
      <c r="D2457" s="421"/>
      <c r="E2457" s="421"/>
      <c r="F2457" s="421"/>
      <c r="G2457" s="421"/>
      <c r="H2457" s="421"/>
      <c r="I2457" s="220">
        <f>IF(B2457&gt;A_Stammdaten!$B$12,0,SUM(C2457,D2457,F2457,G2457)-SUM(E2457,H2457))</f>
        <v>0</v>
      </c>
      <c r="J2457" s="109">
        <f>IF(B2457&gt;2020,HLOOKUP(A_Stammdaten!$B$12,$L$4:$R$2504,ROW(B2457)-3,FALSE)+IF(OR(B2457=0,A_Stammdaten!$B$12&lt;B2457),0,I2457*1/20),0)</f>
        <v>0</v>
      </c>
      <c r="K2457" s="109">
        <f>IF(B2457&gt;2020,HLOOKUP(A_Stammdaten!$B$12,$L$4:$R$2504,ROW(B2457)-3,FALSE),0)</f>
        <v>0</v>
      </c>
      <c r="L2457" s="109">
        <f t="shared" si="266"/>
        <v>0</v>
      </c>
      <c r="M2457" s="109">
        <f t="shared" si="267"/>
        <v>0</v>
      </c>
      <c r="N2457" s="109">
        <f t="shared" si="268"/>
        <v>0</v>
      </c>
      <c r="O2457" s="109">
        <f t="shared" si="269"/>
        <v>0</v>
      </c>
      <c r="P2457" s="109">
        <f t="shared" si="270"/>
        <v>0</v>
      </c>
      <c r="Q2457" s="109">
        <f t="shared" si="271"/>
        <v>0</v>
      </c>
      <c r="R2457" s="109">
        <f t="shared" si="272"/>
        <v>0</v>
      </c>
      <c r="S2457" s="425"/>
    </row>
    <row r="2458" spans="1:19" x14ac:dyDescent="0.3">
      <c r="A2458" s="421"/>
      <c r="B2458" s="424"/>
      <c r="C2458" s="421"/>
      <c r="D2458" s="421"/>
      <c r="E2458" s="421"/>
      <c r="F2458" s="421"/>
      <c r="G2458" s="421"/>
      <c r="H2458" s="421"/>
      <c r="I2458" s="220">
        <f>IF(B2458&gt;A_Stammdaten!$B$12,0,SUM(C2458,D2458,F2458,G2458)-SUM(E2458,H2458))</f>
        <v>0</v>
      </c>
      <c r="J2458" s="109">
        <f>IF(B2458&gt;2020,HLOOKUP(A_Stammdaten!$B$12,$L$4:$R$2504,ROW(B2458)-3,FALSE)+IF(OR(B2458=0,A_Stammdaten!$B$12&lt;B2458),0,I2458*1/20),0)</f>
        <v>0</v>
      </c>
      <c r="K2458" s="109">
        <f>IF(B2458&gt;2020,HLOOKUP(A_Stammdaten!$B$12,$L$4:$R$2504,ROW(B2458)-3,FALSE),0)</f>
        <v>0</v>
      </c>
      <c r="L2458" s="109">
        <f t="shared" si="266"/>
        <v>0</v>
      </c>
      <c r="M2458" s="109">
        <f t="shared" si="267"/>
        <v>0</v>
      </c>
      <c r="N2458" s="109">
        <f t="shared" si="268"/>
        <v>0</v>
      </c>
      <c r="O2458" s="109">
        <f t="shared" si="269"/>
        <v>0</v>
      </c>
      <c r="P2458" s="109">
        <f t="shared" si="270"/>
        <v>0</v>
      </c>
      <c r="Q2458" s="109">
        <f t="shared" si="271"/>
        <v>0</v>
      </c>
      <c r="R2458" s="109">
        <f t="shared" si="272"/>
        <v>0</v>
      </c>
      <c r="S2458" s="425"/>
    </row>
    <row r="2459" spans="1:19" x14ac:dyDescent="0.3">
      <c r="A2459" s="421"/>
      <c r="B2459" s="424"/>
      <c r="C2459" s="421"/>
      <c r="D2459" s="421"/>
      <c r="E2459" s="421"/>
      <c r="F2459" s="421"/>
      <c r="G2459" s="421"/>
      <c r="H2459" s="421"/>
      <c r="I2459" s="220">
        <f>IF(B2459&gt;A_Stammdaten!$B$12,0,SUM(C2459,D2459,F2459,G2459)-SUM(E2459,H2459))</f>
        <v>0</v>
      </c>
      <c r="J2459" s="109">
        <f>IF(B2459&gt;2020,HLOOKUP(A_Stammdaten!$B$12,$L$4:$R$2504,ROW(B2459)-3,FALSE)+IF(OR(B2459=0,A_Stammdaten!$B$12&lt;B2459),0,I2459*1/20),0)</f>
        <v>0</v>
      </c>
      <c r="K2459" s="109">
        <f>IF(B2459&gt;2020,HLOOKUP(A_Stammdaten!$B$12,$L$4:$R$2504,ROW(B2459)-3,FALSE),0)</f>
        <v>0</v>
      </c>
      <c r="L2459" s="109">
        <f t="shared" si="266"/>
        <v>0</v>
      </c>
      <c r="M2459" s="109">
        <f t="shared" si="267"/>
        <v>0</v>
      </c>
      <c r="N2459" s="109">
        <f t="shared" si="268"/>
        <v>0</v>
      </c>
      <c r="O2459" s="109">
        <f t="shared" si="269"/>
        <v>0</v>
      </c>
      <c r="P2459" s="109">
        <f t="shared" si="270"/>
        <v>0</v>
      </c>
      <c r="Q2459" s="109">
        <f t="shared" si="271"/>
        <v>0</v>
      </c>
      <c r="R2459" s="109">
        <f t="shared" si="272"/>
        <v>0</v>
      </c>
      <c r="S2459" s="425"/>
    </row>
    <row r="2460" spans="1:19" x14ac:dyDescent="0.3">
      <c r="A2460" s="421"/>
      <c r="B2460" s="424"/>
      <c r="C2460" s="421"/>
      <c r="D2460" s="421"/>
      <c r="E2460" s="421"/>
      <c r="F2460" s="421"/>
      <c r="G2460" s="421"/>
      <c r="H2460" s="421"/>
      <c r="I2460" s="220">
        <f>IF(B2460&gt;A_Stammdaten!$B$12,0,SUM(C2460,D2460,F2460,G2460)-SUM(E2460,H2460))</f>
        <v>0</v>
      </c>
      <c r="J2460" s="109">
        <f>IF(B2460&gt;2020,HLOOKUP(A_Stammdaten!$B$12,$L$4:$R$2504,ROW(B2460)-3,FALSE)+IF(OR(B2460=0,A_Stammdaten!$B$12&lt;B2460),0,I2460*1/20),0)</f>
        <v>0</v>
      </c>
      <c r="K2460" s="109">
        <f>IF(B2460&gt;2020,HLOOKUP(A_Stammdaten!$B$12,$L$4:$R$2504,ROW(B2460)-3,FALSE),0)</f>
        <v>0</v>
      </c>
      <c r="L2460" s="109">
        <f t="shared" si="266"/>
        <v>0</v>
      </c>
      <c r="M2460" s="109">
        <f t="shared" si="267"/>
        <v>0</v>
      </c>
      <c r="N2460" s="109">
        <f t="shared" si="268"/>
        <v>0</v>
      </c>
      <c r="O2460" s="109">
        <f t="shared" si="269"/>
        <v>0</v>
      </c>
      <c r="P2460" s="109">
        <f t="shared" si="270"/>
        <v>0</v>
      </c>
      <c r="Q2460" s="109">
        <f t="shared" si="271"/>
        <v>0</v>
      </c>
      <c r="R2460" s="109">
        <f t="shared" si="272"/>
        <v>0</v>
      </c>
      <c r="S2460" s="425"/>
    </row>
    <row r="2461" spans="1:19" x14ac:dyDescent="0.3">
      <c r="A2461" s="421"/>
      <c r="B2461" s="424"/>
      <c r="C2461" s="421"/>
      <c r="D2461" s="421"/>
      <c r="E2461" s="421"/>
      <c r="F2461" s="421"/>
      <c r="G2461" s="421"/>
      <c r="H2461" s="421"/>
      <c r="I2461" s="220">
        <f>IF(B2461&gt;A_Stammdaten!$B$12,0,SUM(C2461,D2461,F2461,G2461)-SUM(E2461,H2461))</f>
        <v>0</v>
      </c>
      <c r="J2461" s="109">
        <f>IF(B2461&gt;2020,HLOOKUP(A_Stammdaten!$B$12,$L$4:$R$2504,ROW(B2461)-3,FALSE)+IF(OR(B2461=0,A_Stammdaten!$B$12&lt;B2461),0,I2461*1/20),0)</f>
        <v>0</v>
      </c>
      <c r="K2461" s="109">
        <f>IF(B2461&gt;2020,HLOOKUP(A_Stammdaten!$B$12,$L$4:$R$2504,ROW(B2461)-3,FALSE),0)</f>
        <v>0</v>
      </c>
      <c r="L2461" s="109">
        <f t="shared" si="266"/>
        <v>0</v>
      </c>
      <c r="M2461" s="109">
        <f t="shared" si="267"/>
        <v>0</v>
      </c>
      <c r="N2461" s="109">
        <f t="shared" si="268"/>
        <v>0</v>
      </c>
      <c r="O2461" s="109">
        <f t="shared" si="269"/>
        <v>0</v>
      </c>
      <c r="P2461" s="109">
        <f t="shared" si="270"/>
        <v>0</v>
      </c>
      <c r="Q2461" s="109">
        <f t="shared" si="271"/>
        <v>0</v>
      </c>
      <c r="R2461" s="109">
        <f t="shared" si="272"/>
        <v>0</v>
      </c>
      <c r="S2461" s="425"/>
    </row>
    <row r="2462" spans="1:19" x14ac:dyDescent="0.3">
      <c r="A2462" s="421"/>
      <c r="B2462" s="424"/>
      <c r="C2462" s="421"/>
      <c r="D2462" s="421"/>
      <c r="E2462" s="421"/>
      <c r="F2462" s="421"/>
      <c r="G2462" s="421"/>
      <c r="H2462" s="421"/>
      <c r="I2462" s="220">
        <f>IF(B2462&gt;A_Stammdaten!$B$12,0,SUM(C2462,D2462,F2462,G2462)-SUM(E2462,H2462))</f>
        <v>0</v>
      </c>
      <c r="J2462" s="109">
        <f>IF(B2462&gt;2020,HLOOKUP(A_Stammdaten!$B$12,$L$4:$R$2504,ROW(B2462)-3,FALSE)+IF(OR(B2462=0,A_Stammdaten!$B$12&lt;B2462),0,I2462*1/20),0)</f>
        <v>0</v>
      </c>
      <c r="K2462" s="109">
        <f>IF(B2462&gt;2020,HLOOKUP(A_Stammdaten!$B$12,$L$4:$R$2504,ROW(B2462)-3,FALSE),0)</f>
        <v>0</v>
      </c>
      <c r="L2462" s="109">
        <f t="shared" si="266"/>
        <v>0</v>
      </c>
      <c r="M2462" s="109">
        <f t="shared" si="267"/>
        <v>0</v>
      </c>
      <c r="N2462" s="109">
        <f t="shared" si="268"/>
        <v>0</v>
      </c>
      <c r="O2462" s="109">
        <f t="shared" si="269"/>
        <v>0</v>
      </c>
      <c r="P2462" s="109">
        <f t="shared" si="270"/>
        <v>0</v>
      </c>
      <c r="Q2462" s="109">
        <f t="shared" si="271"/>
        <v>0</v>
      </c>
      <c r="R2462" s="109">
        <f t="shared" si="272"/>
        <v>0</v>
      </c>
      <c r="S2462" s="425"/>
    </row>
    <row r="2463" spans="1:19" x14ac:dyDescent="0.3">
      <c r="A2463" s="421"/>
      <c r="B2463" s="424"/>
      <c r="C2463" s="421"/>
      <c r="D2463" s="421"/>
      <c r="E2463" s="421"/>
      <c r="F2463" s="421"/>
      <c r="G2463" s="421"/>
      <c r="H2463" s="421"/>
      <c r="I2463" s="220">
        <f>IF(B2463&gt;A_Stammdaten!$B$12,0,SUM(C2463,D2463,F2463,G2463)-SUM(E2463,H2463))</f>
        <v>0</v>
      </c>
      <c r="J2463" s="109">
        <f>IF(B2463&gt;2020,HLOOKUP(A_Stammdaten!$B$12,$L$4:$R$2504,ROW(B2463)-3,FALSE)+IF(OR(B2463=0,A_Stammdaten!$B$12&lt;B2463),0,I2463*1/20),0)</f>
        <v>0</v>
      </c>
      <c r="K2463" s="109">
        <f>IF(B2463&gt;2020,HLOOKUP(A_Stammdaten!$B$12,$L$4:$R$2504,ROW(B2463)-3,FALSE),0)</f>
        <v>0</v>
      </c>
      <c r="L2463" s="109">
        <f t="shared" si="266"/>
        <v>0</v>
      </c>
      <c r="M2463" s="109">
        <f t="shared" si="267"/>
        <v>0</v>
      </c>
      <c r="N2463" s="109">
        <f t="shared" si="268"/>
        <v>0</v>
      </c>
      <c r="O2463" s="109">
        <f t="shared" si="269"/>
        <v>0</v>
      </c>
      <c r="P2463" s="109">
        <f t="shared" si="270"/>
        <v>0</v>
      </c>
      <c r="Q2463" s="109">
        <f t="shared" si="271"/>
        <v>0</v>
      </c>
      <c r="R2463" s="109">
        <f t="shared" si="272"/>
        <v>0</v>
      </c>
      <c r="S2463" s="425"/>
    </row>
    <row r="2464" spans="1:19" x14ac:dyDescent="0.3">
      <c r="A2464" s="421"/>
      <c r="B2464" s="424"/>
      <c r="C2464" s="421"/>
      <c r="D2464" s="421"/>
      <c r="E2464" s="421"/>
      <c r="F2464" s="421"/>
      <c r="G2464" s="421"/>
      <c r="H2464" s="421"/>
      <c r="I2464" s="220">
        <f>IF(B2464&gt;A_Stammdaten!$B$12,0,SUM(C2464,D2464,F2464,G2464)-SUM(E2464,H2464))</f>
        <v>0</v>
      </c>
      <c r="J2464" s="109">
        <f>IF(B2464&gt;2020,HLOOKUP(A_Stammdaten!$B$12,$L$4:$R$2504,ROW(B2464)-3,FALSE)+IF(OR(B2464=0,A_Stammdaten!$B$12&lt;B2464),0,I2464*1/20),0)</f>
        <v>0</v>
      </c>
      <c r="K2464" s="109">
        <f>IF(B2464&gt;2020,HLOOKUP(A_Stammdaten!$B$12,$L$4:$R$2504,ROW(B2464)-3,FALSE),0)</f>
        <v>0</v>
      </c>
      <c r="L2464" s="109">
        <f t="shared" si="266"/>
        <v>0</v>
      </c>
      <c r="M2464" s="109">
        <f t="shared" si="267"/>
        <v>0</v>
      </c>
      <c r="N2464" s="109">
        <f t="shared" si="268"/>
        <v>0</v>
      </c>
      <c r="O2464" s="109">
        <f t="shared" si="269"/>
        <v>0</v>
      </c>
      <c r="P2464" s="109">
        <f t="shared" si="270"/>
        <v>0</v>
      </c>
      <c r="Q2464" s="109">
        <f t="shared" si="271"/>
        <v>0</v>
      </c>
      <c r="R2464" s="109">
        <f t="shared" si="272"/>
        <v>0</v>
      </c>
      <c r="S2464" s="425"/>
    </row>
    <row r="2465" spans="1:19" x14ac:dyDescent="0.3">
      <c r="A2465" s="421"/>
      <c r="B2465" s="424"/>
      <c r="C2465" s="421"/>
      <c r="D2465" s="421"/>
      <c r="E2465" s="421"/>
      <c r="F2465" s="421"/>
      <c r="G2465" s="421"/>
      <c r="H2465" s="421"/>
      <c r="I2465" s="220">
        <f>IF(B2465&gt;A_Stammdaten!$B$12,0,SUM(C2465,D2465,F2465,G2465)-SUM(E2465,H2465))</f>
        <v>0</v>
      </c>
      <c r="J2465" s="109">
        <f>IF(B2465&gt;2020,HLOOKUP(A_Stammdaten!$B$12,$L$4:$R$2504,ROW(B2465)-3,FALSE)+IF(OR(B2465=0,A_Stammdaten!$B$12&lt;B2465),0,I2465*1/20),0)</f>
        <v>0</v>
      </c>
      <c r="K2465" s="109">
        <f>IF(B2465&gt;2020,HLOOKUP(A_Stammdaten!$B$12,$L$4:$R$2504,ROW(B2465)-3,FALSE),0)</f>
        <v>0</v>
      </c>
      <c r="L2465" s="109">
        <f t="shared" si="266"/>
        <v>0</v>
      </c>
      <c r="M2465" s="109">
        <f t="shared" si="267"/>
        <v>0</v>
      </c>
      <c r="N2465" s="109">
        <f t="shared" si="268"/>
        <v>0</v>
      </c>
      <c r="O2465" s="109">
        <f t="shared" si="269"/>
        <v>0</v>
      </c>
      <c r="P2465" s="109">
        <f t="shared" si="270"/>
        <v>0</v>
      </c>
      <c r="Q2465" s="109">
        <f t="shared" si="271"/>
        <v>0</v>
      </c>
      <c r="R2465" s="109">
        <f t="shared" si="272"/>
        <v>0</v>
      </c>
      <c r="S2465" s="425"/>
    </row>
    <row r="2466" spans="1:19" x14ac:dyDescent="0.3">
      <c r="A2466" s="421"/>
      <c r="B2466" s="424"/>
      <c r="C2466" s="421"/>
      <c r="D2466" s="421"/>
      <c r="E2466" s="421"/>
      <c r="F2466" s="421"/>
      <c r="G2466" s="421"/>
      <c r="H2466" s="421"/>
      <c r="I2466" s="220">
        <f>IF(B2466&gt;A_Stammdaten!$B$12,0,SUM(C2466,D2466,F2466,G2466)-SUM(E2466,H2466))</f>
        <v>0</v>
      </c>
      <c r="J2466" s="109">
        <f>IF(B2466&gt;2020,HLOOKUP(A_Stammdaten!$B$12,$L$4:$R$2504,ROW(B2466)-3,FALSE)+IF(OR(B2466=0,A_Stammdaten!$B$12&lt;B2466),0,I2466*1/20),0)</f>
        <v>0</v>
      </c>
      <c r="K2466" s="109">
        <f>IF(B2466&gt;2020,HLOOKUP(A_Stammdaten!$B$12,$L$4:$R$2504,ROW(B2466)-3,FALSE),0)</f>
        <v>0</v>
      </c>
      <c r="L2466" s="109">
        <f t="shared" si="266"/>
        <v>0</v>
      </c>
      <c r="M2466" s="109">
        <f t="shared" si="267"/>
        <v>0</v>
      </c>
      <c r="N2466" s="109">
        <f t="shared" si="268"/>
        <v>0</v>
      </c>
      <c r="O2466" s="109">
        <f t="shared" si="269"/>
        <v>0</v>
      </c>
      <c r="P2466" s="109">
        <f t="shared" si="270"/>
        <v>0</v>
      </c>
      <c r="Q2466" s="109">
        <f t="shared" si="271"/>
        <v>0</v>
      </c>
      <c r="R2466" s="109">
        <f t="shared" si="272"/>
        <v>0</v>
      </c>
      <c r="S2466" s="425"/>
    </row>
    <row r="2467" spans="1:19" x14ac:dyDescent="0.3">
      <c r="A2467" s="421"/>
      <c r="B2467" s="424"/>
      <c r="C2467" s="421"/>
      <c r="D2467" s="421"/>
      <c r="E2467" s="421"/>
      <c r="F2467" s="421"/>
      <c r="G2467" s="421"/>
      <c r="H2467" s="421"/>
      <c r="I2467" s="220">
        <f>IF(B2467&gt;A_Stammdaten!$B$12,0,SUM(C2467,D2467,F2467,G2467)-SUM(E2467,H2467))</f>
        <v>0</v>
      </c>
      <c r="J2467" s="109">
        <f>IF(B2467&gt;2020,HLOOKUP(A_Stammdaten!$B$12,$L$4:$R$2504,ROW(B2467)-3,FALSE)+IF(OR(B2467=0,A_Stammdaten!$B$12&lt;B2467),0,I2467*1/20),0)</f>
        <v>0</v>
      </c>
      <c r="K2467" s="109">
        <f>IF(B2467&gt;2020,HLOOKUP(A_Stammdaten!$B$12,$L$4:$R$2504,ROW(B2467)-3,FALSE),0)</f>
        <v>0</v>
      </c>
      <c r="L2467" s="109">
        <f t="shared" si="266"/>
        <v>0</v>
      </c>
      <c r="M2467" s="109">
        <f t="shared" si="267"/>
        <v>0</v>
      </c>
      <c r="N2467" s="109">
        <f t="shared" si="268"/>
        <v>0</v>
      </c>
      <c r="O2467" s="109">
        <f t="shared" si="269"/>
        <v>0</v>
      </c>
      <c r="P2467" s="109">
        <f t="shared" si="270"/>
        <v>0</v>
      </c>
      <c r="Q2467" s="109">
        <f t="shared" si="271"/>
        <v>0</v>
      </c>
      <c r="R2467" s="109">
        <f t="shared" si="272"/>
        <v>0</v>
      </c>
      <c r="S2467" s="425"/>
    </row>
    <row r="2468" spans="1:19" x14ac:dyDescent="0.3">
      <c r="A2468" s="421"/>
      <c r="B2468" s="424"/>
      <c r="C2468" s="421"/>
      <c r="D2468" s="421"/>
      <c r="E2468" s="421"/>
      <c r="F2468" s="421"/>
      <c r="G2468" s="421"/>
      <c r="H2468" s="421"/>
      <c r="I2468" s="220">
        <f>IF(B2468&gt;A_Stammdaten!$B$12,0,SUM(C2468,D2468,F2468,G2468)-SUM(E2468,H2468))</f>
        <v>0</v>
      </c>
      <c r="J2468" s="109">
        <f>IF(B2468&gt;2020,HLOOKUP(A_Stammdaten!$B$12,$L$4:$R$2504,ROW(B2468)-3,FALSE)+IF(OR(B2468=0,A_Stammdaten!$B$12&lt;B2468),0,I2468*1/20),0)</f>
        <v>0</v>
      </c>
      <c r="K2468" s="109">
        <f>IF(B2468&gt;2020,HLOOKUP(A_Stammdaten!$B$12,$L$4:$R$2504,ROW(B2468)-3,FALSE),0)</f>
        <v>0</v>
      </c>
      <c r="L2468" s="109">
        <f t="shared" si="266"/>
        <v>0</v>
      </c>
      <c r="M2468" s="109">
        <f t="shared" si="267"/>
        <v>0</v>
      </c>
      <c r="N2468" s="109">
        <f t="shared" si="268"/>
        <v>0</v>
      </c>
      <c r="O2468" s="109">
        <f t="shared" si="269"/>
        <v>0</v>
      </c>
      <c r="P2468" s="109">
        <f t="shared" si="270"/>
        <v>0</v>
      </c>
      <c r="Q2468" s="109">
        <f t="shared" si="271"/>
        <v>0</v>
      </c>
      <c r="R2468" s="109">
        <f t="shared" si="272"/>
        <v>0</v>
      </c>
      <c r="S2468" s="425"/>
    </row>
    <row r="2469" spans="1:19" x14ac:dyDescent="0.3">
      <c r="A2469" s="421"/>
      <c r="B2469" s="424"/>
      <c r="C2469" s="421"/>
      <c r="D2469" s="421"/>
      <c r="E2469" s="421"/>
      <c r="F2469" s="421"/>
      <c r="G2469" s="421"/>
      <c r="H2469" s="421"/>
      <c r="I2469" s="220">
        <f>IF(B2469&gt;A_Stammdaten!$B$12,0,SUM(C2469,D2469,F2469,G2469)-SUM(E2469,H2469))</f>
        <v>0</v>
      </c>
      <c r="J2469" s="109">
        <f>IF(B2469&gt;2020,HLOOKUP(A_Stammdaten!$B$12,$L$4:$R$2504,ROW(B2469)-3,FALSE)+IF(OR(B2469=0,A_Stammdaten!$B$12&lt;B2469),0,I2469*1/20),0)</f>
        <v>0</v>
      </c>
      <c r="K2469" s="109">
        <f>IF(B2469&gt;2020,HLOOKUP(A_Stammdaten!$B$12,$L$4:$R$2504,ROW(B2469)-3,FALSE),0)</f>
        <v>0</v>
      </c>
      <c r="L2469" s="109">
        <f t="shared" si="266"/>
        <v>0</v>
      </c>
      <c r="M2469" s="109">
        <f t="shared" si="267"/>
        <v>0</v>
      </c>
      <c r="N2469" s="109">
        <f t="shared" si="268"/>
        <v>0</v>
      </c>
      <c r="O2469" s="109">
        <f t="shared" si="269"/>
        <v>0</v>
      </c>
      <c r="P2469" s="109">
        <f t="shared" si="270"/>
        <v>0</v>
      </c>
      <c r="Q2469" s="109">
        <f t="shared" si="271"/>
        <v>0</v>
      </c>
      <c r="R2469" s="109">
        <f t="shared" si="272"/>
        <v>0</v>
      </c>
      <c r="S2469" s="425"/>
    </row>
    <row r="2470" spans="1:19" x14ac:dyDescent="0.3">
      <c r="A2470" s="421"/>
      <c r="B2470" s="424"/>
      <c r="C2470" s="421"/>
      <c r="D2470" s="421"/>
      <c r="E2470" s="421"/>
      <c r="F2470" s="421"/>
      <c r="G2470" s="421"/>
      <c r="H2470" s="421"/>
      <c r="I2470" s="220">
        <f>IF(B2470&gt;A_Stammdaten!$B$12,0,SUM(C2470,D2470,F2470,G2470)-SUM(E2470,H2470))</f>
        <v>0</v>
      </c>
      <c r="J2470" s="109">
        <f>IF(B2470&gt;2020,HLOOKUP(A_Stammdaten!$B$12,$L$4:$R$2504,ROW(B2470)-3,FALSE)+IF(OR(B2470=0,A_Stammdaten!$B$12&lt;B2470),0,I2470*1/20),0)</f>
        <v>0</v>
      </c>
      <c r="K2470" s="109">
        <f>IF(B2470&gt;2020,HLOOKUP(A_Stammdaten!$B$12,$L$4:$R$2504,ROW(B2470)-3,FALSE),0)</f>
        <v>0</v>
      </c>
      <c r="L2470" s="109">
        <f t="shared" si="266"/>
        <v>0</v>
      </c>
      <c r="M2470" s="109">
        <f t="shared" si="267"/>
        <v>0</v>
      </c>
      <c r="N2470" s="109">
        <f t="shared" si="268"/>
        <v>0</v>
      </c>
      <c r="O2470" s="109">
        <f t="shared" si="269"/>
        <v>0</v>
      </c>
      <c r="P2470" s="109">
        <f t="shared" si="270"/>
        <v>0</v>
      </c>
      <c r="Q2470" s="109">
        <f t="shared" si="271"/>
        <v>0</v>
      </c>
      <c r="R2470" s="109">
        <f t="shared" si="272"/>
        <v>0</v>
      </c>
      <c r="S2470" s="425"/>
    </row>
    <row r="2471" spans="1:19" x14ac:dyDescent="0.3">
      <c r="A2471" s="421"/>
      <c r="B2471" s="424"/>
      <c r="C2471" s="421"/>
      <c r="D2471" s="421"/>
      <c r="E2471" s="421"/>
      <c r="F2471" s="421"/>
      <c r="G2471" s="421"/>
      <c r="H2471" s="421"/>
      <c r="I2471" s="220">
        <f>IF(B2471&gt;A_Stammdaten!$B$12,0,SUM(C2471,D2471,F2471,G2471)-SUM(E2471,H2471))</f>
        <v>0</v>
      </c>
      <c r="J2471" s="109">
        <f>IF(B2471&gt;2020,HLOOKUP(A_Stammdaten!$B$12,$L$4:$R$2504,ROW(B2471)-3,FALSE)+IF(OR(B2471=0,A_Stammdaten!$B$12&lt;B2471),0,I2471*1/20),0)</f>
        <v>0</v>
      </c>
      <c r="K2471" s="109">
        <f>IF(B2471&gt;2020,HLOOKUP(A_Stammdaten!$B$12,$L$4:$R$2504,ROW(B2471)-3,FALSE),0)</f>
        <v>0</v>
      </c>
      <c r="L2471" s="109">
        <f t="shared" si="266"/>
        <v>0</v>
      </c>
      <c r="M2471" s="109">
        <f t="shared" si="267"/>
        <v>0</v>
      </c>
      <c r="N2471" s="109">
        <f t="shared" si="268"/>
        <v>0</v>
      </c>
      <c r="O2471" s="109">
        <f t="shared" si="269"/>
        <v>0</v>
      </c>
      <c r="P2471" s="109">
        <f t="shared" si="270"/>
        <v>0</v>
      </c>
      <c r="Q2471" s="109">
        <f t="shared" si="271"/>
        <v>0</v>
      </c>
      <c r="R2471" s="109">
        <f t="shared" si="272"/>
        <v>0</v>
      </c>
      <c r="S2471" s="425"/>
    </row>
    <row r="2472" spans="1:19" x14ac:dyDescent="0.3">
      <c r="A2472" s="421"/>
      <c r="B2472" s="424"/>
      <c r="C2472" s="421"/>
      <c r="D2472" s="421"/>
      <c r="E2472" s="421"/>
      <c r="F2472" s="421"/>
      <c r="G2472" s="421"/>
      <c r="H2472" s="421"/>
      <c r="I2472" s="220">
        <f>IF(B2472&gt;A_Stammdaten!$B$12,0,SUM(C2472,D2472,F2472,G2472)-SUM(E2472,H2472))</f>
        <v>0</v>
      </c>
      <c r="J2472" s="109">
        <f>IF(B2472&gt;2020,HLOOKUP(A_Stammdaten!$B$12,$L$4:$R$2504,ROW(B2472)-3,FALSE)+IF(OR(B2472=0,A_Stammdaten!$B$12&lt;B2472),0,I2472*1/20),0)</f>
        <v>0</v>
      </c>
      <c r="K2472" s="109">
        <f>IF(B2472&gt;2020,HLOOKUP(A_Stammdaten!$B$12,$L$4:$R$2504,ROW(B2472)-3,FALSE),0)</f>
        <v>0</v>
      </c>
      <c r="L2472" s="109">
        <f t="shared" si="266"/>
        <v>0</v>
      </c>
      <c r="M2472" s="109">
        <f t="shared" si="267"/>
        <v>0</v>
      </c>
      <c r="N2472" s="109">
        <f t="shared" si="268"/>
        <v>0</v>
      </c>
      <c r="O2472" s="109">
        <f t="shared" si="269"/>
        <v>0</v>
      </c>
      <c r="P2472" s="109">
        <f t="shared" si="270"/>
        <v>0</v>
      </c>
      <c r="Q2472" s="109">
        <f t="shared" si="271"/>
        <v>0</v>
      </c>
      <c r="R2472" s="109">
        <f t="shared" si="272"/>
        <v>0</v>
      </c>
      <c r="S2472" s="425"/>
    </row>
    <row r="2473" spans="1:19" x14ac:dyDescent="0.3">
      <c r="A2473" s="421"/>
      <c r="B2473" s="424"/>
      <c r="C2473" s="421"/>
      <c r="D2473" s="421"/>
      <c r="E2473" s="421"/>
      <c r="F2473" s="421"/>
      <c r="G2473" s="421"/>
      <c r="H2473" s="421"/>
      <c r="I2473" s="220">
        <f>IF(B2473&gt;A_Stammdaten!$B$12,0,SUM(C2473,D2473,F2473,G2473)-SUM(E2473,H2473))</f>
        <v>0</v>
      </c>
      <c r="J2473" s="109">
        <f>IF(B2473&gt;2020,HLOOKUP(A_Stammdaten!$B$12,$L$4:$R$2504,ROW(B2473)-3,FALSE)+IF(OR(B2473=0,A_Stammdaten!$B$12&lt;B2473),0,I2473*1/20),0)</f>
        <v>0</v>
      </c>
      <c r="K2473" s="109">
        <f>IF(B2473&gt;2020,HLOOKUP(A_Stammdaten!$B$12,$L$4:$R$2504,ROW(B2473)-3,FALSE),0)</f>
        <v>0</v>
      </c>
      <c r="L2473" s="109">
        <f t="shared" si="266"/>
        <v>0</v>
      </c>
      <c r="M2473" s="109">
        <f t="shared" si="267"/>
        <v>0</v>
      </c>
      <c r="N2473" s="109">
        <f t="shared" si="268"/>
        <v>0</v>
      </c>
      <c r="O2473" s="109">
        <f t="shared" si="269"/>
        <v>0</v>
      </c>
      <c r="P2473" s="109">
        <f t="shared" si="270"/>
        <v>0</v>
      </c>
      <c r="Q2473" s="109">
        <f t="shared" si="271"/>
        <v>0</v>
      </c>
      <c r="R2473" s="109">
        <f t="shared" si="272"/>
        <v>0</v>
      </c>
      <c r="S2473" s="425"/>
    </row>
    <row r="2474" spans="1:19" x14ac:dyDescent="0.3">
      <c r="A2474" s="421"/>
      <c r="B2474" s="424"/>
      <c r="C2474" s="421"/>
      <c r="D2474" s="421"/>
      <c r="E2474" s="421"/>
      <c r="F2474" s="421"/>
      <c r="G2474" s="421"/>
      <c r="H2474" s="421"/>
      <c r="I2474" s="220">
        <f>IF(B2474&gt;A_Stammdaten!$B$12,0,SUM(C2474,D2474,F2474,G2474)-SUM(E2474,H2474))</f>
        <v>0</v>
      </c>
      <c r="J2474" s="109">
        <f>IF(B2474&gt;2020,HLOOKUP(A_Stammdaten!$B$12,$L$4:$R$2504,ROW(B2474)-3,FALSE)+IF(OR(B2474=0,A_Stammdaten!$B$12&lt;B2474),0,I2474*1/20),0)</f>
        <v>0</v>
      </c>
      <c r="K2474" s="109">
        <f>IF(B2474&gt;2020,HLOOKUP(A_Stammdaten!$B$12,$L$4:$R$2504,ROW(B2474)-3,FALSE),0)</f>
        <v>0</v>
      </c>
      <c r="L2474" s="109">
        <f t="shared" si="266"/>
        <v>0</v>
      </c>
      <c r="M2474" s="109">
        <f t="shared" si="267"/>
        <v>0</v>
      </c>
      <c r="N2474" s="109">
        <f t="shared" si="268"/>
        <v>0</v>
      </c>
      <c r="O2474" s="109">
        <f t="shared" si="269"/>
        <v>0</v>
      </c>
      <c r="P2474" s="109">
        <f t="shared" si="270"/>
        <v>0</v>
      </c>
      <c r="Q2474" s="109">
        <f t="shared" si="271"/>
        <v>0</v>
      </c>
      <c r="R2474" s="109">
        <f t="shared" si="272"/>
        <v>0</v>
      </c>
      <c r="S2474" s="425"/>
    </row>
    <row r="2475" spans="1:19" x14ac:dyDescent="0.3">
      <c r="A2475" s="421"/>
      <c r="B2475" s="424"/>
      <c r="C2475" s="421"/>
      <c r="D2475" s="421"/>
      <c r="E2475" s="421"/>
      <c r="F2475" s="421"/>
      <c r="G2475" s="421"/>
      <c r="H2475" s="421"/>
      <c r="I2475" s="220">
        <f>IF(B2475&gt;A_Stammdaten!$B$12,0,SUM(C2475,D2475,F2475,G2475)-SUM(E2475,H2475))</f>
        <v>0</v>
      </c>
      <c r="J2475" s="109">
        <f>IF(B2475&gt;2020,HLOOKUP(A_Stammdaten!$B$12,$L$4:$R$2504,ROW(B2475)-3,FALSE)+IF(OR(B2475=0,A_Stammdaten!$B$12&lt;B2475),0,I2475*1/20),0)</f>
        <v>0</v>
      </c>
      <c r="K2475" s="109">
        <f>IF(B2475&gt;2020,HLOOKUP(A_Stammdaten!$B$12,$L$4:$R$2504,ROW(B2475)-3,FALSE),0)</f>
        <v>0</v>
      </c>
      <c r="L2475" s="109">
        <f t="shared" si="266"/>
        <v>0</v>
      </c>
      <c r="M2475" s="109">
        <f t="shared" si="267"/>
        <v>0</v>
      </c>
      <c r="N2475" s="109">
        <f t="shared" si="268"/>
        <v>0</v>
      </c>
      <c r="O2475" s="109">
        <f t="shared" si="269"/>
        <v>0</v>
      </c>
      <c r="P2475" s="109">
        <f t="shared" si="270"/>
        <v>0</v>
      </c>
      <c r="Q2475" s="109">
        <f t="shared" si="271"/>
        <v>0</v>
      </c>
      <c r="R2475" s="109">
        <f t="shared" si="272"/>
        <v>0</v>
      </c>
      <c r="S2475" s="425"/>
    </row>
    <row r="2476" spans="1:19" x14ac:dyDescent="0.3">
      <c r="A2476" s="421"/>
      <c r="B2476" s="424"/>
      <c r="C2476" s="421"/>
      <c r="D2476" s="421"/>
      <c r="E2476" s="421"/>
      <c r="F2476" s="421"/>
      <c r="G2476" s="421"/>
      <c r="H2476" s="421"/>
      <c r="I2476" s="220">
        <f>IF(B2476&gt;A_Stammdaten!$B$12,0,SUM(C2476,D2476,F2476,G2476)-SUM(E2476,H2476))</f>
        <v>0</v>
      </c>
      <c r="J2476" s="109">
        <f>IF(B2476&gt;2020,HLOOKUP(A_Stammdaten!$B$12,$L$4:$R$2504,ROW(B2476)-3,FALSE)+IF(OR(B2476=0,A_Stammdaten!$B$12&lt;B2476),0,I2476*1/20),0)</f>
        <v>0</v>
      </c>
      <c r="K2476" s="109">
        <f>IF(B2476&gt;2020,HLOOKUP(A_Stammdaten!$B$12,$L$4:$R$2504,ROW(B2476)-3,FALSE),0)</f>
        <v>0</v>
      </c>
      <c r="L2476" s="109">
        <f t="shared" si="266"/>
        <v>0</v>
      </c>
      <c r="M2476" s="109">
        <f t="shared" si="267"/>
        <v>0</v>
      </c>
      <c r="N2476" s="109">
        <f t="shared" si="268"/>
        <v>0</v>
      </c>
      <c r="O2476" s="109">
        <f t="shared" si="269"/>
        <v>0</v>
      </c>
      <c r="P2476" s="109">
        <f t="shared" si="270"/>
        <v>0</v>
      </c>
      <c r="Q2476" s="109">
        <f t="shared" si="271"/>
        <v>0</v>
      </c>
      <c r="R2476" s="109">
        <f t="shared" si="272"/>
        <v>0</v>
      </c>
      <c r="S2476" s="425"/>
    </row>
    <row r="2477" spans="1:19" x14ac:dyDescent="0.3">
      <c r="A2477" s="421"/>
      <c r="B2477" s="424"/>
      <c r="C2477" s="421"/>
      <c r="D2477" s="421"/>
      <c r="E2477" s="421"/>
      <c r="F2477" s="421"/>
      <c r="G2477" s="421"/>
      <c r="H2477" s="421"/>
      <c r="I2477" s="220">
        <f>IF(B2477&gt;A_Stammdaten!$B$12,0,SUM(C2477,D2477,F2477,G2477)-SUM(E2477,H2477))</f>
        <v>0</v>
      </c>
      <c r="J2477" s="109">
        <f>IF(B2477&gt;2020,HLOOKUP(A_Stammdaten!$B$12,$L$4:$R$2504,ROW(B2477)-3,FALSE)+IF(OR(B2477=0,A_Stammdaten!$B$12&lt;B2477),0,I2477*1/20),0)</f>
        <v>0</v>
      </c>
      <c r="K2477" s="109">
        <f>IF(B2477&gt;2020,HLOOKUP(A_Stammdaten!$B$12,$L$4:$R$2504,ROW(B2477)-3,FALSE),0)</f>
        <v>0</v>
      </c>
      <c r="L2477" s="109">
        <f t="shared" si="266"/>
        <v>0</v>
      </c>
      <c r="M2477" s="109">
        <f t="shared" si="267"/>
        <v>0</v>
      </c>
      <c r="N2477" s="109">
        <f t="shared" si="268"/>
        <v>0</v>
      </c>
      <c r="O2477" s="109">
        <f t="shared" si="269"/>
        <v>0</v>
      </c>
      <c r="P2477" s="109">
        <f t="shared" si="270"/>
        <v>0</v>
      </c>
      <c r="Q2477" s="109">
        <f t="shared" si="271"/>
        <v>0</v>
      </c>
      <c r="R2477" s="109">
        <f t="shared" si="272"/>
        <v>0</v>
      </c>
      <c r="S2477" s="425"/>
    </row>
    <row r="2478" spans="1:19" x14ac:dyDescent="0.3">
      <c r="A2478" s="421"/>
      <c r="B2478" s="424"/>
      <c r="C2478" s="421"/>
      <c r="D2478" s="421"/>
      <c r="E2478" s="421"/>
      <c r="F2478" s="421"/>
      <c r="G2478" s="421"/>
      <c r="H2478" s="421"/>
      <c r="I2478" s="220">
        <f>IF(B2478&gt;A_Stammdaten!$B$12,0,SUM(C2478,D2478,F2478,G2478)-SUM(E2478,H2478))</f>
        <v>0</v>
      </c>
      <c r="J2478" s="109">
        <f>IF(B2478&gt;2020,HLOOKUP(A_Stammdaten!$B$12,$L$4:$R$2504,ROW(B2478)-3,FALSE)+IF(OR(B2478=0,A_Stammdaten!$B$12&lt;B2478),0,I2478*1/20),0)</f>
        <v>0</v>
      </c>
      <c r="K2478" s="109">
        <f>IF(B2478&gt;2020,HLOOKUP(A_Stammdaten!$B$12,$L$4:$R$2504,ROW(B2478)-3,FALSE),0)</f>
        <v>0</v>
      </c>
      <c r="L2478" s="109">
        <f t="shared" si="266"/>
        <v>0</v>
      </c>
      <c r="M2478" s="109">
        <f t="shared" si="267"/>
        <v>0</v>
      </c>
      <c r="N2478" s="109">
        <f t="shared" si="268"/>
        <v>0</v>
      </c>
      <c r="O2478" s="109">
        <f t="shared" si="269"/>
        <v>0</v>
      </c>
      <c r="P2478" s="109">
        <f t="shared" si="270"/>
        <v>0</v>
      </c>
      <c r="Q2478" s="109">
        <f t="shared" si="271"/>
        <v>0</v>
      </c>
      <c r="R2478" s="109">
        <f t="shared" si="272"/>
        <v>0</v>
      </c>
      <c r="S2478" s="425"/>
    </row>
    <row r="2479" spans="1:19" x14ac:dyDescent="0.3">
      <c r="A2479" s="421"/>
      <c r="B2479" s="424"/>
      <c r="C2479" s="421"/>
      <c r="D2479" s="421"/>
      <c r="E2479" s="421"/>
      <c r="F2479" s="421"/>
      <c r="G2479" s="421"/>
      <c r="H2479" s="421"/>
      <c r="I2479" s="220">
        <f>IF(B2479&gt;A_Stammdaten!$B$12,0,SUM(C2479,D2479,F2479,G2479)-SUM(E2479,H2479))</f>
        <v>0</v>
      </c>
      <c r="J2479" s="109">
        <f>IF(B2479&gt;2020,HLOOKUP(A_Stammdaten!$B$12,$L$4:$R$2504,ROW(B2479)-3,FALSE)+IF(OR(B2479=0,A_Stammdaten!$B$12&lt;B2479),0,I2479*1/20),0)</f>
        <v>0</v>
      </c>
      <c r="K2479" s="109">
        <f>IF(B2479&gt;2020,HLOOKUP(A_Stammdaten!$B$12,$L$4:$R$2504,ROW(B2479)-3,FALSE),0)</f>
        <v>0</v>
      </c>
      <c r="L2479" s="109">
        <f t="shared" si="266"/>
        <v>0</v>
      </c>
      <c r="M2479" s="109">
        <f t="shared" si="267"/>
        <v>0</v>
      </c>
      <c r="N2479" s="109">
        <f t="shared" si="268"/>
        <v>0</v>
      </c>
      <c r="O2479" s="109">
        <f t="shared" si="269"/>
        <v>0</v>
      </c>
      <c r="P2479" s="109">
        <f t="shared" si="270"/>
        <v>0</v>
      </c>
      <c r="Q2479" s="109">
        <f t="shared" si="271"/>
        <v>0</v>
      </c>
      <c r="R2479" s="109">
        <f t="shared" si="272"/>
        <v>0</v>
      </c>
      <c r="S2479" s="425"/>
    </row>
    <row r="2480" spans="1:19" x14ac:dyDescent="0.3">
      <c r="A2480" s="421"/>
      <c r="B2480" s="424"/>
      <c r="C2480" s="421"/>
      <c r="D2480" s="421"/>
      <c r="E2480" s="421"/>
      <c r="F2480" s="421"/>
      <c r="G2480" s="421"/>
      <c r="H2480" s="421"/>
      <c r="I2480" s="220">
        <f>IF(B2480&gt;A_Stammdaten!$B$12,0,SUM(C2480,D2480,F2480,G2480)-SUM(E2480,H2480))</f>
        <v>0</v>
      </c>
      <c r="J2480" s="109">
        <f>IF(B2480&gt;2020,HLOOKUP(A_Stammdaten!$B$12,$L$4:$R$2504,ROW(B2480)-3,FALSE)+IF(OR(B2480=0,A_Stammdaten!$B$12&lt;B2480),0,I2480*1/20),0)</f>
        <v>0</v>
      </c>
      <c r="K2480" s="109">
        <f>IF(B2480&gt;2020,HLOOKUP(A_Stammdaten!$B$12,$L$4:$R$2504,ROW(B2480)-3,FALSE),0)</f>
        <v>0</v>
      </c>
      <c r="L2480" s="109">
        <f t="shared" si="266"/>
        <v>0</v>
      </c>
      <c r="M2480" s="109">
        <f t="shared" si="267"/>
        <v>0</v>
      </c>
      <c r="N2480" s="109">
        <f t="shared" si="268"/>
        <v>0</v>
      </c>
      <c r="O2480" s="109">
        <f t="shared" si="269"/>
        <v>0</v>
      </c>
      <c r="P2480" s="109">
        <f t="shared" si="270"/>
        <v>0</v>
      </c>
      <c r="Q2480" s="109">
        <f t="shared" si="271"/>
        <v>0</v>
      </c>
      <c r="R2480" s="109">
        <f t="shared" si="272"/>
        <v>0</v>
      </c>
      <c r="S2480" s="425"/>
    </row>
    <row r="2481" spans="1:19" x14ac:dyDescent="0.3">
      <c r="A2481" s="421"/>
      <c r="B2481" s="424"/>
      <c r="C2481" s="421"/>
      <c r="D2481" s="421"/>
      <c r="E2481" s="421"/>
      <c r="F2481" s="421"/>
      <c r="G2481" s="421"/>
      <c r="H2481" s="421"/>
      <c r="I2481" s="220">
        <f>IF(B2481&gt;A_Stammdaten!$B$12,0,SUM(C2481,D2481,F2481,G2481)-SUM(E2481,H2481))</f>
        <v>0</v>
      </c>
      <c r="J2481" s="109">
        <f>IF(B2481&gt;2020,HLOOKUP(A_Stammdaten!$B$12,$L$4:$R$2504,ROW(B2481)-3,FALSE)+IF(OR(B2481=0,A_Stammdaten!$B$12&lt;B2481),0,I2481*1/20),0)</f>
        <v>0</v>
      </c>
      <c r="K2481" s="109">
        <f>IF(B2481&gt;2020,HLOOKUP(A_Stammdaten!$B$12,$L$4:$R$2504,ROW(B2481)-3,FALSE),0)</f>
        <v>0</v>
      </c>
      <c r="L2481" s="109">
        <f t="shared" si="266"/>
        <v>0</v>
      </c>
      <c r="M2481" s="109">
        <f t="shared" si="267"/>
        <v>0</v>
      </c>
      <c r="N2481" s="109">
        <f t="shared" si="268"/>
        <v>0</v>
      </c>
      <c r="O2481" s="109">
        <f t="shared" si="269"/>
        <v>0</v>
      </c>
      <c r="P2481" s="109">
        <f t="shared" si="270"/>
        <v>0</v>
      </c>
      <c r="Q2481" s="109">
        <f t="shared" si="271"/>
        <v>0</v>
      </c>
      <c r="R2481" s="109">
        <f t="shared" si="272"/>
        <v>0</v>
      </c>
      <c r="S2481" s="425"/>
    </row>
    <row r="2482" spans="1:19" x14ac:dyDescent="0.3">
      <c r="A2482" s="421"/>
      <c r="B2482" s="424"/>
      <c r="C2482" s="421"/>
      <c r="D2482" s="421"/>
      <c r="E2482" s="421"/>
      <c r="F2482" s="421"/>
      <c r="G2482" s="421"/>
      <c r="H2482" s="421"/>
      <c r="I2482" s="220">
        <f>IF(B2482&gt;A_Stammdaten!$B$12,0,SUM(C2482,D2482,F2482,G2482)-SUM(E2482,H2482))</f>
        <v>0</v>
      </c>
      <c r="J2482" s="109">
        <f>IF(B2482&gt;2020,HLOOKUP(A_Stammdaten!$B$12,$L$4:$R$2504,ROW(B2482)-3,FALSE)+IF(OR(B2482=0,A_Stammdaten!$B$12&lt;B2482),0,I2482*1/20),0)</f>
        <v>0</v>
      </c>
      <c r="K2482" s="109">
        <f>IF(B2482&gt;2020,HLOOKUP(A_Stammdaten!$B$12,$L$4:$R$2504,ROW(B2482)-3,FALSE),0)</f>
        <v>0</v>
      </c>
      <c r="L2482" s="109">
        <f t="shared" si="266"/>
        <v>0</v>
      </c>
      <c r="M2482" s="109">
        <f t="shared" si="267"/>
        <v>0</v>
      </c>
      <c r="N2482" s="109">
        <f t="shared" si="268"/>
        <v>0</v>
      </c>
      <c r="O2482" s="109">
        <f t="shared" si="269"/>
        <v>0</v>
      </c>
      <c r="P2482" s="109">
        <f t="shared" si="270"/>
        <v>0</v>
      </c>
      <c r="Q2482" s="109">
        <f t="shared" si="271"/>
        <v>0</v>
      </c>
      <c r="R2482" s="109">
        <f t="shared" si="272"/>
        <v>0</v>
      </c>
      <c r="S2482" s="425"/>
    </row>
    <row r="2483" spans="1:19" x14ac:dyDescent="0.3">
      <c r="A2483" s="421"/>
      <c r="B2483" s="424"/>
      <c r="C2483" s="421"/>
      <c r="D2483" s="421"/>
      <c r="E2483" s="421"/>
      <c r="F2483" s="421"/>
      <c r="G2483" s="421"/>
      <c r="H2483" s="421"/>
      <c r="I2483" s="220">
        <f>IF(B2483&gt;A_Stammdaten!$B$12,0,SUM(C2483,D2483,F2483,G2483)-SUM(E2483,H2483))</f>
        <v>0</v>
      </c>
      <c r="J2483" s="109">
        <f>IF(B2483&gt;2020,HLOOKUP(A_Stammdaten!$B$12,$L$4:$R$2504,ROW(B2483)-3,FALSE)+IF(OR(B2483=0,A_Stammdaten!$B$12&lt;B2483),0,I2483*1/20),0)</f>
        <v>0</v>
      </c>
      <c r="K2483" s="109">
        <f>IF(B2483&gt;2020,HLOOKUP(A_Stammdaten!$B$12,$L$4:$R$2504,ROW(B2483)-3,FALSE),0)</f>
        <v>0</v>
      </c>
      <c r="L2483" s="109">
        <f t="shared" si="266"/>
        <v>0</v>
      </c>
      <c r="M2483" s="109">
        <f t="shared" si="267"/>
        <v>0</v>
      </c>
      <c r="N2483" s="109">
        <f t="shared" si="268"/>
        <v>0</v>
      </c>
      <c r="O2483" s="109">
        <f t="shared" si="269"/>
        <v>0</v>
      </c>
      <c r="P2483" s="109">
        <f t="shared" si="270"/>
        <v>0</v>
      </c>
      <c r="Q2483" s="109">
        <f t="shared" si="271"/>
        <v>0</v>
      </c>
      <c r="R2483" s="109">
        <f t="shared" si="272"/>
        <v>0</v>
      </c>
      <c r="S2483" s="425"/>
    </row>
    <row r="2484" spans="1:19" x14ac:dyDescent="0.3">
      <c r="A2484" s="421"/>
      <c r="B2484" s="424"/>
      <c r="C2484" s="421"/>
      <c r="D2484" s="421"/>
      <c r="E2484" s="421"/>
      <c r="F2484" s="421"/>
      <c r="G2484" s="421"/>
      <c r="H2484" s="421"/>
      <c r="I2484" s="220">
        <f>IF(B2484&gt;A_Stammdaten!$B$12,0,SUM(C2484,D2484,F2484,G2484)-SUM(E2484,H2484))</f>
        <v>0</v>
      </c>
      <c r="J2484" s="109">
        <f>IF(B2484&gt;2020,HLOOKUP(A_Stammdaten!$B$12,$L$4:$R$2504,ROW(B2484)-3,FALSE)+IF(OR(B2484=0,A_Stammdaten!$B$12&lt;B2484),0,I2484*1/20),0)</f>
        <v>0</v>
      </c>
      <c r="K2484" s="109">
        <f>IF(B2484&gt;2020,HLOOKUP(A_Stammdaten!$B$12,$L$4:$R$2504,ROW(B2484)-3,FALSE),0)</f>
        <v>0</v>
      </c>
      <c r="L2484" s="109">
        <f t="shared" si="266"/>
        <v>0</v>
      </c>
      <c r="M2484" s="109">
        <f t="shared" si="267"/>
        <v>0</v>
      </c>
      <c r="N2484" s="109">
        <f t="shared" si="268"/>
        <v>0</v>
      </c>
      <c r="O2484" s="109">
        <f t="shared" si="269"/>
        <v>0</v>
      </c>
      <c r="P2484" s="109">
        <f t="shared" si="270"/>
        <v>0</v>
      </c>
      <c r="Q2484" s="109">
        <f t="shared" si="271"/>
        <v>0</v>
      </c>
      <c r="R2484" s="109">
        <f t="shared" si="272"/>
        <v>0</v>
      </c>
      <c r="S2484" s="425"/>
    </row>
    <row r="2485" spans="1:19" x14ac:dyDescent="0.3">
      <c r="A2485" s="421"/>
      <c r="B2485" s="424"/>
      <c r="C2485" s="421"/>
      <c r="D2485" s="421"/>
      <c r="E2485" s="421"/>
      <c r="F2485" s="421"/>
      <c r="G2485" s="421"/>
      <c r="H2485" s="421"/>
      <c r="I2485" s="220">
        <f>IF(B2485&gt;A_Stammdaten!$B$12,0,SUM(C2485,D2485,F2485,G2485)-SUM(E2485,H2485))</f>
        <v>0</v>
      </c>
      <c r="J2485" s="109">
        <f>IF(B2485&gt;2020,HLOOKUP(A_Stammdaten!$B$12,$L$4:$R$2504,ROW(B2485)-3,FALSE)+IF(OR(B2485=0,A_Stammdaten!$B$12&lt;B2485),0,I2485*1/20),0)</f>
        <v>0</v>
      </c>
      <c r="K2485" s="109">
        <f>IF(B2485&gt;2020,HLOOKUP(A_Stammdaten!$B$12,$L$4:$R$2504,ROW(B2485)-3,FALSE),0)</f>
        <v>0</v>
      </c>
      <c r="L2485" s="109">
        <f t="shared" si="266"/>
        <v>0</v>
      </c>
      <c r="M2485" s="109">
        <f t="shared" si="267"/>
        <v>0</v>
      </c>
      <c r="N2485" s="109">
        <f t="shared" si="268"/>
        <v>0</v>
      </c>
      <c r="O2485" s="109">
        <f t="shared" si="269"/>
        <v>0</v>
      </c>
      <c r="P2485" s="109">
        <f t="shared" si="270"/>
        <v>0</v>
      </c>
      <c r="Q2485" s="109">
        <f t="shared" si="271"/>
        <v>0</v>
      </c>
      <c r="R2485" s="109">
        <f t="shared" si="272"/>
        <v>0</v>
      </c>
      <c r="S2485" s="425"/>
    </row>
    <row r="2486" spans="1:19" x14ac:dyDescent="0.3">
      <c r="A2486" s="421"/>
      <c r="B2486" s="424"/>
      <c r="C2486" s="421"/>
      <c r="D2486" s="421"/>
      <c r="E2486" s="421"/>
      <c r="F2486" s="421"/>
      <c r="G2486" s="421"/>
      <c r="H2486" s="421"/>
      <c r="I2486" s="220">
        <f>IF(B2486&gt;A_Stammdaten!$B$12,0,SUM(C2486,D2486,F2486,G2486)-SUM(E2486,H2486))</f>
        <v>0</v>
      </c>
      <c r="J2486" s="109">
        <f>IF(B2486&gt;2020,HLOOKUP(A_Stammdaten!$B$12,$L$4:$R$2504,ROW(B2486)-3,FALSE)+IF(OR(B2486=0,A_Stammdaten!$B$12&lt;B2486),0,I2486*1/20),0)</f>
        <v>0</v>
      </c>
      <c r="K2486" s="109">
        <f>IF(B2486&gt;2020,HLOOKUP(A_Stammdaten!$B$12,$L$4:$R$2504,ROW(B2486)-3,FALSE),0)</f>
        <v>0</v>
      </c>
      <c r="L2486" s="109">
        <f t="shared" si="266"/>
        <v>0</v>
      </c>
      <c r="M2486" s="109">
        <f t="shared" si="267"/>
        <v>0</v>
      </c>
      <c r="N2486" s="109">
        <f t="shared" si="268"/>
        <v>0</v>
      </c>
      <c r="O2486" s="109">
        <f t="shared" si="269"/>
        <v>0</v>
      </c>
      <c r="P2486" s="109">
        <f t="shared" si="270"/>
        <v>0</v>
      </c>
      <c r="Q2486" s="109">
        <f t="shared" si="271"/>
        <v>0</v>
      </c>
      <c r="R2486" s="109">
        <f t="shared" si="272"/>
        <v>0</v>
      </c>
      <c r="S2486" s="425"/>
    </row>
    <row r="2487" spans="1:19" x14ac:dyDescent="0.3">
      <c r="A2487" s="421"/>
      <c r="B2487" s="424"/>
      <c r="C2487" s="421"/>
      <c r="D2487" s="421"/>
      <c r="E2487" s="421"/>
      <c r="F2487" s="421"/>
      <c r="G2487" s="421"/>
      <c r="H2487" s="421"/>
      <c r="I2487" s="220">
        <f>IF(B2487&gt;A_Stammdaten!$B$12,0,SUM(C2487,D2487,F2487,G2487)-SUM(E2487,H2487))</f>
        <v>0</v>
      </c>
      <c r="J2487" s="109">
        <f>IF(B2487&gt;2020,HLOOKUP(A_Stammdaten!$B$12,$L$4:$R$2504,ROW(B2487)-3,FALSE)+IF(OR(B2487=0,A_Stammdaten!$B$12&lt;B2487),0,I2487*1/20),0)</f>
        <v>0</v>
      </c>
      <c r="K2487" s="109">
        <f>IF(B2487&gt;2020,HLOOKUP(A_Stammdaten!$B$12,$L$4:$R$2504,ROW(B2487)-3,FALSE),0)</f>
        <v>0</v>
      </c>
      <c r="L2487" s="109">
        <f t="shared" si="266"/>
        <v>0</v>
      </c>
      <c r="M2487" s="109">
        <f t="shared" si="267"/>
        <v>0</v>
      </c>
      <c r="N2487" s="109">
        <f t="shared" si="268"/>
        <v>0</v>
      </c>
      <c r="O2487" s="109">
        <f t="shared" si="269"/>
        <v>0</v>
      </c>
      <c r="P2487" s="109">
        <f t="shared" si="270"/>
        <v>0</v>
      </c>
      <c r="Q2487" s="109">
        <f t="shared" si="271"/>
        <v>0</v>
      </c>
      <c r="R2487" s="109">
        <f t="shared" si="272"/>
        <v>0</v>
      </c>
      <c r="S2487" s="425"/>
    </row>
    <row r="2488" spans="1:19" x14ac:dyDescent="0.3">
      <c r="A2488" s="421"/>
      <c r="B2488" s="424"/>
      <c r="C2488" s="421"/>
      <c r="D2488" s="421"/>
      <c r="E2488" s="421"/>
      <c r="F2488" s="421"/>
      <c r="G2488" s="421"/>
      <c r="H2488" s="421"/>
      <c r="I2488" s="220">
        <f>IF(B2488&gt;A_Stammdaten!$B$12,0,SUM(C2488,D2488,F2488,G2488)-SUM(E2488,H2488))</f>
        <v>0</v>
      </c>
      <c r="J2488" s="109">
        <f>IF(B2488&gt;2020,HLOOKUP(A_Stammdaten!$B$12,$L$4:$R$2504,ROW(B2488)-3,FALSE)+IF(OR(B2488=0,A_Stammdaten!$B$12&lt;B2488),0,I2488*1/20),0)</f>
        <v>0</v>
      </c>
      <c r="K2488" s="109">
        <f>IF(B2488&gt;2020,HLOOKUP(A_Stammdaten!$B$12,$L$4:$R$2504,ROW(B2488)-3,FALSE),0)</f>
        <v>0</v>
      </c>
      <c r="L2488" s="109">
        <f t="shared" si="266"/>
        <v>0</v>
      </c>
      <c r="M2488" s="109">
        <f t="shared" si="267"/>
        <v>0</v>
      </c>
      <c r="N2488" s="109">
        <f t="shared" si="268"/>
        <v>0</v>
      </c>
      <c r="O2488" s="109">
        <f t="shared" si="269"/>
        <v>0</v>
      </c>
      <c r="P2488" s="109">
        <f t="shared" si="270"/>
        <v>0</v>
      </c>
      <c r="Q2488" s="109">
        <f t="shared" si="271"/>
        <v>0</v>
      </c>
      <c r="R2488" s="109">
        <f t="shared" si="272"/>
        <v>0</v>
      </c>
      <c r="S2488" s="425"/>
    </row>
    <row r="2489" spans="1:19" x14ac:dyDescent="0.3">
      <c r="A2489" s="421"/>
      <c r="B2489" s="424"/>
      <c r="C2489" s="421"/>
      <c r="D2489" s="421"/>
      <c r="E2489" s="421"/>
      <c r="F2489" s="421"/>
      <c r="G2489" s="421"/>
      <c r="H2489" s="421"/>
      <c r="I2489" s="220">
        <f>IF(B2489&gt;A_Stammdaten!$B$12,0,SUM(C2489,D2489,F2489,G2489)-SUM(E2489,H2489))</f>
        <v>0</v>
      </c>
      <c r="J2489" s="109">
        <f>IF(B2489&gt;2020,HLOOKUP(A_Stammdaten!$B$12,$L$4:$R$2504,ROW(B2489)-3,FALSE)+IF(OR(B2489=0,A_Stammdaten!$B$12&lt;B2489),0,I2489*1/20),0)</f>
        <v>0</v>
      </c>
      <c r="K2489" s="109">
        <f>IF(B2489&gt;2020,HLOOKUP(A_Stammdaten!$B$12,$L$4:$R$2504,ROW(B2489)-3,FALSE),0)</f>
        <v>0</v>
      </c>
      <c r="L2489" s="109">
        <f t="shared" si="266"/>
        <v>0</v>
      </c>
      <c r="M2489" s="109">
        <f t="shared" si="267"/>
        <v>0</v>
      </c>
      <c r="N2489" s="109">
        <f t="shared" si="268"/>
        <v>0</v>
      </c>
      <c r="O2489" s="109">
        <f t="shared" si="269"/>
        <v>0</v>
      </c>
      <c r="P2489" s="109">
        <f t="shared" si="270"/>
        <v>0</v>
      </c>
      <c r="Q2489" s="109">
        <f t="shared" si="271"/>
        <v>0</v>
      </c>
      <c r="R2489" s="109">
        <f t="shared" si="272"/>
        <v>0</v>
      </c>
      <c r="S2489" s="425"/>
    </row>
    <row r="2490" spans="1:19" x14ac:dyDescent="0.3">
      <c r="A2490" s="421"/>
      <c r="B2490" s="424"/>
      <c r="C2490" s="421"/>
      <c r="D2490" s="421"/>
      <c r="E2490" s="421"/>
      <c r="F2490" s="421"/>
      <c r="G2490" s="421"/>
      <c r="H2490" s="421"/>
      <c r="I2490" s="220">
        <f>IF(B2490&gt;A_Stammdaten!$B$12,0,SUM(C2490,D2490,F2490,G2490)-SUM(E2490,H2490))</f>
        <v>0</v>
      </c>
      <c r="J2490" s="109">
        <f>IF(B2490&gt;2020,HLOOKUP(A_Stammdaten!$B$12,$L$4:$R$2504,ROW(B2490)-3,FALSE)+IF(OR(B2490=0,A_Stammdaten!$B$12&lt;B2490),0,I2490*1/20),0)</f>
        <v>0</v>
      </c>
      <c r="K2490" s="109">
        <f>IF(B2490&gt;2020,HLOOKUP(A_Stammdaten!$B$12,$L$4:$R$2504,ROW(B2490)-3,FALSE),0)</f>
        <v>0</v>
      </c>
      <c r="L2490" s="109">
        <f t="shared" si="266"/>
        <v>0</v>
      </c>
      <c r="M2490" s="109">
        <f t="shared" si="267"/>
        <v>0</v>
      </c>
      <c r="N2490" s="109">
        <f t="shared" si="268"/>
        <v>0</v>
      </c>
      <c r="O2490" s="109">
        <f t="shared" si="269"/>
        <v>0</v>
      </c>
      <c r="P2490" s="109">
        <f t="shared" si="270"/>
        <v>0</v>
      </c>
      <c r="Q2490" s="109">
        <f t="shared" si="271"/>
        <v>0</v>
      </c>
      <c r="R2490" s="109">
        <f t="shared" si="272"/>
        <v>0</v>
      </c>
      <c r="S2490" s="425"/>
    </row>
    <row r="2491" spans="1:19" x14ac:dyDescent="0.3">
      <c r="A2491" s="421"/>
      <c r="B2491" s="424"/>
      <c r="C2491" s="421"/>
      <c r="D2491" s="421"/>
      <c r="E2491" s="421"/>
      <c r="F2491" s="421"/>
      <c r="G2491" s="421"/>
      <c r="H2491" s="421"/>
      <c r="I2491" s="220">
        <f>IF(B2491&gt;A_Stammdaten!$B$12,0,SUM(C2491,D2491,F2491,G2491)-SUM(E2491,H2491))</f>
        <v>0</v>
      </c>
      <c r="J2491" s="109">
        <f>IF(B2491&gt;2020,HLOOKUP(A_Stammdaten!$B$12,$L$4:$R$2504,ROW(B2491)-3,FALSE)+IF(OR(B2491=0,A_Stammdaten!$B$12&lt;B2491),0,I2491*1/20),0)</f>
        <v>0</v>
      </c>
      <c r="K2491" s="109">
        <f>IF(B2491&gt;2020,HLOOKUP(A_Stammdaten!$B$12,$L$4:$R$2504,ROW(B2491)-3,FALSE),0)</f>
        <v>0</v>
      </c>
      <c r="L2491" s="109">
        <f t="shared" si="266"/>
        <v>0</v>
      </c>
      <c r="M2491" s="109">
        <f t="shared" si="267"/>
        <v>0</v>
      </c>
      <c r="N2491" s="109">
        <f t="shared" si="268"/>
        <v>0</v>
      </c>
      <c r="O2491" s="109">
        <f t="shared" si="269"/>
        <v>0</v>
      </c>
      <c r="P2491" s="109">
        <f t="shared" si="270"/>
        <v>0</v>
      </c>
      <c r="Q2491" s="109">
        <f t="shared" si="271"/>
        <v>0</v>
      </c>
      <c r="R2491" s="109">
        <f t="shared" si="272"/>
        <v>0</v>
      </c>
      <c r="S2491" s="425"/>
    </row>
    <row r="2492" spans="1:19" x14ac:dyDescent="0.3">
      <c r="A2492" s="421"/>
      <c r="B2492" s="424"/>
      <c r="C2492" s="421"/>
      <c r="D2492" s="421"/>
      <c r="E2492" s="421"/>
      <c r="F2492" s="421"/>
      <c r="G2492" s="421"/>
      <c r="H2492" s="421"/>
      <c r="I2492" s="220">
        <f>IF(B2492&gt;A_Stammdaten!$B$12,0,SUM(C2492,D2492,F2492,G2492)-SUM(E2492,H2492))</f>
        <v>0</v>
      </c>
      <c r="J2492" s="109">
        <f>IF(B2492&gt;2020,HLOOKUP(A_Stammdaten!$B$12,$L$4:$R$2504,ROW(B2492)-3,FALSE)+IF(OR(B2492=0,A_Stammdaten!$B$12&lt;B2492),0,I2492*1/20),0)</f>
        <v>0</v>
      </c>
      <c r="K2492" s="109">
        <f>IF(B2492&gt;2020,HLOOKUP(A_Stammdaten!$B$12,$L$4:$R$2504,ROW(B2492)-3,FALSE),0)</f>
        <v>0</v>
      </c>
      <c r="L2492" s="109">
        <f t="shared" si="266"/>
        <v>0</v>
      </c>
      <c r="M2492" s="109">
        <f t="shared" si="267"/>
        <v>0</v>
      </c>
      <c r="N2492" s="109">
        <f t="shared" si="268"/>
        <v>0</v>
      </c>
      <c r="O2492" s="109">
        <f t="shared" si="269"/>
        <v>0</v>
      </c>
      <c r="P2492" s="109">
        <f t="shared" si="270"/>
        <v>0</v>
      </c>
      <c r="Q2492" s="109">
        <f t="shared" si="271"/>
        <v>0</v>
      </c>
      <c r="R2492" s="109">
        <f t="shared" si="272"/>
        <v>0</v>
      </c>
      <c r="S2492" s="425"/>
    </row>
    <row r="2493" spans="1:19" x14ac:dyDescent="0.3">
      <c r="A2493" s="421"/>
      <c r="B2493" s="424"/>
      <c r="C2493" s="421"/>
      <c r="D2493" s="421"/>
      <c r="E2493" s="421"/>
      <c r="F2493" s="421"/>
      <c r="G2493" s="421"/>
      <c r="H2493" s="421"/>
      <c r="I2493" s="220">
        <f>IF(B2493&gt;A_Stammdaten!$B$12,0,SUM(C2493,D2493,F2493,G2493)-SUM(E2493,H2493))</f>
        <v>0</v>
      </c>
      <c r="J2493" s="109">
        <f>IF(B2493&gt;2020,HLOOKUP(A_Stammdaten!$B$12,$L$4:$R$2504,ROW(B2493)-3,FALSE)+IF(OR(B2493=0,A_Stammdaten!$B$12&lt;B2493),0,I2493*1/20),0)</f>
        <v>0</v>
      </c>
      <c r="K2493" s="109">
        <f>IF(B2493&gt;2020,HLOOKUP(A_Stammdaten!$B$12,$L$4:$R$2504,ROW(B2493)-3,FALSE),0)</f>
        <v>0</v>
      </c>
      <c r="L2493" s="109">
        <f t="shared" si="266"/>
        <v>0</v>
      </c>
      <c r="M2493" s="109">
        <f t="shared" si="267"/>
        <v>0</v>
      </c>
      <c r="N2493" s="109">
        <f t="shared" si="268"/>
        <v>0</v>
      </c>
      <c r="O2493" s="109">
        <f t="shared" si="269"/>
        <v>0</v>
      </c>
      <c r="P2493" s="109">
        <f t="shared" si="270"/>
        <v>0</v>
      </c>
      <c r="Q2493" s="109">
        <f t="shared" si="271"/>
        <v>0</v>
      </c>
      <c r="R2493" s="109">
        <f t="shared" si="272"/>
        <v>0</v>
      </c>
      <c r="S2493" s="425"/>
    </row>
    <row r="2494" spans="1:19" x14ac:dyDescent="0.3">
      <c r="A2494" s="421"/>
      <c r="B2494" s="424"/>
      <c r="C2494" s="421"/>
      <c r="D2494" s="421"/>
      <c r="E2494" s="421"/>
      <c r="F2494" s="421"/>
      <c r="G2494" s="421"/>
      <c r="H2494" s="421"/>
      <c r="I2494" s="220">
        <f>IF(B2494&gt;A_Stammdaten!$B$12,0,SUM(C2494,D2494,F2494,G2494)-SUM(E2494,H2494))</f>
        <v>0</v>
      </c>
      <c r="J2494" s="109">
        <f>IF(B2494&gt;2020,HLOOKUP(A_Stammdaten!$B$12,$L$4:$R$2504,ROW(B2494)-3,FALSE)+IF(OR(B2494=0,A_Stammdaten!$B$12&lt;B2494),0,I2494*1/20),0)</f>
        <v>0</v>
      </c>
      <c r="K2494" s="109">
        <f>IF(B2494&gt;2020,HLOOKUP(A_Stammdaten!$B$12,$L$4:$R$2504,ROW(B2494)-3,FALSE),0)</f>
        <v>0</v>
      </c>
      <c r="L2494" s="109">
        <f t="shared" si="266"/>
        <v>0</v>
      </c>
      <c r="M2494" s="109">
        <f t="shared" si="267"/>
        <v>0</v>
      </c>
      <c r="N2494" s="109">
        <f t="shared" si="268"/>
        <v>0</v>
      </c>
      <c r="O2494" s="109">
        <f t="shared" si="269"/>
        <v>0</v>
      </c>
      <c r="P2494" s="109">
        <f t="shared" si="270"/>
        <v>0</v>
      </c>
      <c r="Q2494" s="109">
        <f t="shared" si="271"/>
        <v>0</v>
      </c>
      <c r="R2494" s="109">
        <f t="shared" si="272"/>
        <v>0</v>
      </c>
      <c r="S2494" s="425"/>
    </row>
    <row r="2495" spans="1:19" x14ac:dyDescent="0.3">
      <c r="A2495" s="421"/>
      <c r="B2495" s="424"/>
      <c r="C2495" s="421"/>
      <c r="D2495" s="421"/>
      <c r="E2495" s="421"/>
      <c r="F2495" s="421"/>
      <c r="G2495" s="421"/>
      <c r="H2495" s="421"/>
      <c r="I2495" s="220">
        <f>IF(B2495&gt;A_Stammdaten!$B$12,0,SUM(C2495,D2495,F2495,G2495)-SUM(E2495,H2495))</f>
        <v>0</v>
      </c>
      <c r="J2495" s="109">
        <f>IF(B2495&gt;2020,HLOOKUP(A_Stammdaten!$B$12,$L$4:$R$2504,ROW(B2495)-3,FALSE)+IF(OR(B2495=0,A_Stammdaten!$B$12&lt;B2495),0,I2495*1/20),0)</f>
        <v>0</v>
      </c>
      <c r="K2495" s="109">
        <f>IF(B2495&gt;2020,HLOOKUP(A_Stammdaten!$B$12,$L$4:$R$2504,ROW(B2495)-3,FALSE),0)</f>
        <v>0</v>
      </c>
      <c r="L2495" s="109">
        <f t="shared" si="266"/>
        <v>0</v>
      </c>
      <c r="M2495" s="109">
        <f t="shared" si="267"/>
        <v>0</v>
      </c>
      <c r="N2495" s="109">
        <f t="shared" si="268"/>
        <v>0</v>
      </c>
      <c r="O2495" s="109">
        <f t="shared" si="269"/>
        <v>0</v>
      </c>
      <c r="P2495" s="109">
        <f t="shared" si="270"/>
        <v>0</v>
      </c>
      <c r="Q2495" s="109">
        <f t="shared" si="271"/>
        <v>0</v>
      </c>
      <c r="R2495" s="109">
        <f t="shared" si="272"/>
        <v>0</v>
      </c>
      <c r="S2495" s="425"/>
    </row>
    <row r="2496" spans="1:19" x14ac:dyDescent="0.3">
      <c r="A2496" s="421"/>
      <c r="B2496" s="424"/>
      <c r="C2496" s="421"/>
      <c r="D2496" s="421"/>
      <c r="E2496" s="421"/>
      <c r="F2496" s="421"/>
      <c r="G2496" s="421"/>
      <c r="H2496" s="421"/>
      <c r="I2496" s="220">
        <f>IF(B2496&gt;A_Stammdaten!$B$12,0,SUM(C2496,D2496,F2496,G2496)-SUM(E2496,H2496))</f>
        <v>0</v>
      </c>
      <c r="J2496" s="109">
        <f>IF(B2496&gt;2020,HLOOKUP(A_Stammdaten!$B$12,$L$4:$R$2504,ROW(B2496)-3,FALSE)+IF(OR(B2496=0,A_Stammdaten!$B$12&lt;B2496),0,I2496*1/20),0)</f>
        <v>0</v>
      </c>
      <c r="K2496" s="109">
        <f>IF(B2496&gt;2020,HLOOKUP(A_Stammdaten!$B$12,$L$4:$R$2504,ROW(B2496)-3,FALSE),0)</f>
        <v>0</v>
      </c>
      <c r="L2496" s="109">
        <f t="shared" si="266"/>
        <v>0</v>
      </c>
      <c r="M2496" s="109">
        <f t="shared" si="267"/>
        <v>0</v>
      </c>
      <c r="N2496" s="109">
        <f t="shared" si="268"/>
        <v>0</v>
      </c>
      <c r="O2496" s="109">
        <f t="shared" si="269"/>
        <v>0</v>
      </c>
      <c r="P2496" s="109">
        <f t="shared" si="270"/>
        <v>0</v>
      </c>
      <c r="Q2496" s="109">
        <f t="shared" si="271"/>
        <v>0</v>
      </c>
      <c r="R2496" s="109">
        <f t="shared" si="272"/>
        <v>0</v>
      </c>
      <c r="S2496" s="425"/>
    </row>
    <row r="2497" spans="1:19" x14ac:dyDescent="0.3">
      <c r="A2497" s="421"/>
      <c r="B2497" s="424"/>
      <c r="C2497" s="421"/>
      <c r="D2497" s="421"/>
      <c r="E2497" s="421"/>
      <c r="F2497" s="421"/>
      <c r="G2497" s="421"/>
      <c r="H2497" s="421"/>
      <c r="I2497" s="220">
        <f>IF(B2497&gt;A_Stammdaten!$B$12,0,SUM(C2497,D2497,F2497,G2497)-SUM(E2497,H2497))</f>
        <v>0</v>
      </c>
      <c r="J2497" s="109">
        <f>IF(B2497&gt;2020,HLOOKUP(A_Stammdaten!$B$12,$L$4:$R$2504,ROW(B2497)-3,FALSE)+IF(OR(B2497=0,A_Stammdaten!$B$12&lt;B2497),0,I2497*1/20),0)</f>
        <v>0</v>
      </c>
      <c r="K2497" s="109">
        <f>IF(B2497&gt;2020,HLOOKUP(A_Stammdaten!$B$12,$L$4:$R$2504,ROW(B2497)-3,FALSE),0)</f>
        <v>0</v>
      </c>
      <c r="L2497" s="109">
        <f t="shared" si="266"/>
        <v>0</v>
      </c>
      <c r="M2497" s="109">
        <f t="shared" si="267"/>
        <v>0</v>
      </c>
      <c r="N2497" s="109">
        <f t="shared" si="268"/>
        <v>0</v>
      </c>
      <c r="O2497" s="109">
        <f t="shared" si="269"/>
        <v>0</v>
      </c>
      <c r="P2497" s="109">
        <f t="shared" si="270"/>
        <v>0</v>
      </c>
      <c r="Q2497" s="109">
        <f t="shared" si="271"/>
        <v>0</v>
      </c>
      <c r="R2497" s="109">
        <f t="shared" si="272"/>
        <v>0</v>
      </c>
      <c r="S2497" s="425"/>
    </row>
    <row r="2498" spans="1:19" x14ac:dyDescent="0.3">
      <c r="A2498" s="421"/>
      <c r="B2498" s="424"/>
      <c r="C2498" s="421"/>
      <c r="D2498" s="421"/>
      <c r="E2498" s="421"/>
      <c r="F2498" s="421"/>
      <c r="G2498" s="421"/>
      <c r="H2498" s="421"/>
      <c r="I2498" s="220">
        <f>IF(B2498&gt;A_Stammdaten!$B$12,0,SUM(C2498,D2498,F2498,G2498)-SUM(E2498,H2498))</f>
        <v>0</v>
      </c>
      <c r="J2498" s="109">
        <f>IF(B2498&gt;2020,HLOOKUP(A_Stammdaten!$B$12,$L$4:$R$2504,ROW(B2498)-3,FALSE)+IF(OR(B2498=0,A_Stammdaten!$B$12&lt;B2498),0,I2498*1/20),0)</f>
        <v>0</v>
      </c>
      <c r="K2498" s="109">
        <f>IF(B2498&gt;2020,HLOOKUP(A_Stammdaten!$B$12,$L$4:$R$2504,ROW(B2498)-3,FALSE),0)</f>
        <v>0</v>
      </c>
      <c r="L2498" s="109">
        <f t="shared" si="266"/>
        <v>0</v>
      </c>
      <c r="M2498" s="109">
        <f t="shared" si="267"/>
        <v>0</v>
      </c>
      <c r="N2498" s="109">
        <f t="shared" si="268"/>
        <v>0</v>
      </c>
      <c r="O2498" s="109">
        <f t="shared" si="269"/>
        <v>0</v>
      </c>
      <c r="P2498" s="109">
        <f t="shared" si="270"/>
        <v>0</v>
      </c>
      <c r="Q2498" s="109">
        <f t="shared" si="271"/>
        <v>0</v>
      </c>
      <c r="R2498" s="109">
        <f t="shared" si="272"/>
        <v>0</v>
      </c>
      <c r="S2498" s="425"/>
    </row>
    <row r="2499" spans="1:19" x14ac:dyDescent="0.3">
      <c r="A2499" s="421"/>
      <c r="B2499" s="424"/>
      <c r="C2499" s="421"/>
      <c r="D2499" s="421"/>
      <c r="E2499" s="421"/>
      <c r="F2499" s="421"/>
      <c r="G2499" s="421"/>
      <c r="H2499" s="421"/>
      <c r="I2499" s="220">
        <f>IF(B2499&gt;A_Stammdaten!$B$12,0,SUM(C2499,D2499,F2499,G2499)-SUM(E2499,H2499))</f>
        <v>0</v>
      </c>
      <c r="J2499" s="109">
        <f>IF(B2499&gt;2020,HLOOKUP(A_Stammdaten!$B$12,$L$4:$R$2504,ROW(B2499)-3,FALSE)+IF(OR(B2499=0,A_Stammdaten!$B$12&lt;B2499),0,I2499*1/20),0)</f>
        <v>0</v>
      </c>
      <c r="K2499" s="109">
        <f>IF(B2499&gt;2020,HLOOKUP(A_Stammdaten!$B$12,$L$4:$R$2504,ROW(B2499)-3,FALSE),0)</f>
        <v>0</v>
      </c>
      <c r="L2499" s="109">
        <f t="shared" si="266"/>
        <v>0</v>
      </c>
      <c r="M2499" s="109">
        <f t="shared" si="267"/>
        <v>0</v>
      </c>
      <c r="N2499" s="109">
        <f t="shared" si="268"/>
        <v>0</v>
      </c>
      <c r="O2499" s="109">
        <f t="shared" si="269"/>
        <v>0</v>
      </c>
      <c r="P2499" s="109">
        <f t="shared" si="270"/>
        <v>0</v>
      </c>
      <c r="Q2499" s="109">
        <f t="shared" si="271"/>
        <v>0</v>
      </c>
      <c r="R2499" s="109">
        <f t="shared" si="272"/>
        <v>0</v>
      </c>
      <c r="S2499" s="425"/>
    </row>
    <row r="2500" spans="1:19" x14ac:dyDescent="0.3">
      <c r="A2500" s="421"/>
      <c r="B2500" s="424"/>
      <c r="C2500" s="421"/>
      <c r="D2500" s="421"/>
      <c r="E2500" s="421"/>
      <c r="F2500" s="421"/>
      <c r="G2500" s="421"/>
      <c r="H2500" s="421"/>
      <c r="I2500" s="220">
        <f>IF(B2500&gt;A_Stammdaten!$B$12,0,SUM(C2500,D2500,F2500,G2500)-SUM(E2500,H2500))</f>
        <v>0</v>
      </c>
      <c r="J2500" s="109">
        <f>IF(B2500&gt;2020,HLOOKUP(A_Stammdaten!$B$12,$L$4:$R$2504,ROW(B2500)-3,FALSE)+IF(OR(B2500=0,A_Stammdaten!$B$12&lt;B2500),0,I2500*1/20),0)</f>
        <v>0</v>
      </c>
      <c r="K2500" s="109">
        <f>IF(B2500&gt;2020,HLOOKUP(A_Stammdaten!$B$12,$L$4:$R$2504,ROW(B2500)-3,FALSE),0)</f>
        <v>0</v>
      </c>
      <c r="L2500" s="109">
        <f t="shared" si="266"/>
        <v>0</v>
      </c>
      <c r="M2500" s="109">
        <f t="shared" si="267"/>
        <v>0</v>
      </c>
      <c r="N2500" s="109">
        <f t="shared" si="268"/>
        <v>0</v>
      </c>
      <c r="O2500" s="109">
        <f t="shared" si="269"/>
        <v>0</v>
      </c>
      <c r="P2500" s="109">
        <f t="shared" si="270"/>
        <v>0</v>
      </c>
      <c r="Q2500" s="109">
        <f t="shared" si="271"/>
        <v>0</v>
      </c>
      <c r="R2500" s="109">
        <f t="shared" si="272"/>
        <v>0</v>
      </c>
      <c r="S2500" s="425"/>
    </row>
    <row r="2501" spans="1:19" x14ac:dyDescent="0.3">
      <c r="A2501" s="421"/>
      <c r="B2501" s="424"/>
      <c r="C2501" s="421"/>
      <c r="D2501" s="421"/>
      <c r="E2501" s="421"/>
      <c r="F2501" s="421"/>
      <c r="G2501" s="421"/>
      <c r="H2501" s="421"/>
      <c r="I2501" s="220">
        <f>IF(B2501&gt;A_Stammdaten!$B$12,0,SUM(C2501,D2501,F2501,G2501)-SUM(E2501,H2501))</f>
        <v>0</v>
      </c>
      <c r="J2501" s="109">
        <f>IF(B2501&gt;2020,HLOOKUP(A_Stammdaten!$B$12,$L$4:$R$2504,ROW(B2501)-3,FALSE)+IF(OR(B2501=0,A_Stammdaten!$B$12&lt;B2501),0,I2501*1/20),0)</f>
        <v>0</v>
      </c>
      <c r="K2501" s="109">
        <f>IF(B2501&gt;2020,HLOOKUP(A_Stammdaten!$B$12,$L$4:$R$2504,ROW(B2501)-3,FALSE),0)</f>
        <v>0</v>
      </c>
      <c r="L2501" s="109">
        <f t="shared" si="266"/>
        <v>0</v>
      </c>
      <c r="M2501" s="109">
        <f t="shared" si="267"/>
        <v>0</v>
      </c>
      <c r="N2501" s="109">
        <f t="shared" si="268"/>
        <v>0</v>
      </c>
      <c r="O2501" s="109">
        <f t="shared" si="269"/>
        <v>0</v>
      </c>
      <c r="P2501" s="109">
        <f t="shared" si="270"/>
        <v>0</v>
      </c>
      <c r="Q2501" s="109">
        <f t="shared" si="271"/>
        <v>0</v>
      </c>
      <c r="R2501" s="109">
        <f t="shared" si="272"/>
        <v>0</v>
      </c>
      <c r="S2501" s="425"/>
    </row>
    <row r="2502" spans="1:19" x14ac:dyDescent="0.3">
      <c r="A2502" s="421"/>
      <c r="B2502" s="424"/>
      <c r="C2502" s="421"/>
      <c r="D2502" s="421"/>
      <c r="E2502" s="421"/>
      <c r="F2502" s="421"/>
      <c r="G2502" s="421"/>
      <c r="H2502" s="421"/>
      <c r="I2502" s="220">
        <f>IF(B2502&gt;A_Stammdaten!$B$12,0,SUM(C2502,D2502,F2502,G2502)-SUM(E2502,H2502))</f>
        <v>0</v>
      </c>
      <c r="J2502" s="109">
        <f>IF(B2502&gt;2020,HLOOKUP(A_Stammdaten!$B$12,$L$4:$R$2504,ROW(B2502)-3,FALSE)+IF(OR(B2502=0,A_Stammdaten!$B$12&lt;B2502),0,I2502*1/20),0)</f>
        <v>0</v>
      </c>
      <c r="K2502" s="109">
        <f>IF(B2502&gt;2020,HLOOKUP(A_Stammdaten!$B$12,$L$4:$R$2504,ROW(B2502)-3,FALSE),0)</f>
        <v>0</v>
      </c>
      <c r="L2502" s="109">
        <f t="shared" ref="L2502:L2504" si="273">IF(B2502&gt;2020,IF(OR($I2502=0,L$4&lt;$B2502,$B2502=0,20-(L$4-$B2502)=0),0,$I2502*(19-(L$4-$B2502))/20),0)</f>
        <v>0</v>
      </c>
      <c r="M2502" s="109">
        <f t="shared" ref="M2502:M2504" si="274">IF(B2502&gt;2020,IF(OR($I2502=0,M$4&lt;$B2502,$B2502=0,20-(M$4-$B2502)=0),0,$I2502*(19-(M$4-$B2502))/20),0)</f>
        <v>0</v>
      </c>
      <c r="N2502" s="109">
        <f t="shared" ref="N2502:N2504" si="275">IF(B2502&gt;2020,IF(OR($I2502=0,N$4&lt;$B2502,$B2502=0,20-(N$4-$B2502)=0),0,$I2502*(19-(N$4-$B2502))/20),0)</f>
        <v>0</v>
      </c>
      <c r="O2502" s="109">
        <f t="shared" ref="O2502:O2504" si="276">IF(B2502&gt;2020,IF(OR($I2502=0,O$4&lt;$B2502,$B2502=0,20-(O$4-$B2502)=0),0,$I2502*(19-(O$4-$B2502))/20),0)</f>
        <v>0</v>
      </c>
      <c r="P2502" s="109">
        <f t="shared" ref="P2502:P2504" si="277">IF(B2502&gt;2020,IF(OR($I2502=0,P$4&lt;$B2502,$B2502=0,20-(P$4-$B2502)=0),0,$I2502*(19-(P$4-$B2502))/20),0)</f>
        <v>0</v>
      </c>
      <c r="Q2502" s="109">
        <f t="shared" ref="Q2502:Q2504" si="278">IF(B2502&gt;2020,IF(OR($I2502=0,Q$4&lt;$B2502,$B2502=0,20-(Q$4-$B2502)=0),0,$I2502*(19-(Q$4-$B2502))/20),0)</f>
        <v>0</v>
      </c>
      <c r="R2502" s="109">
        <f t="shared" ref="R2502:R2504" si="279">IF(B2502&gt;2020,IF(OR($I2502=0,R$4&lt;$B2502,$B2502=0,20-(R$4-$B2502)=0),0,$I2502*(19-(R$4-$B2502))/20),0)</f>
        <v>0</v>
      </c>
      <c r="S2502" s="425"/>
    </row>
    <row r="2503" spans="1:19" x14ac:dyDescent="0.3">
      <c r="A2503" s="421"/>
      <c r="B2503" s="424"/>
      <c r="C2503" s="421"/>
      <c r="D2503" s="421"/>
      <c r="E2503" s="421"/>
      <c r="F2503" s="421"/>
      <c r="G2503" s="421"/>
      <c r="H2503" s="421"/>
      <c r="I2503" s="220">
        <f>IF(B2503&gt;A_Stammdaten!$B$12,0,SUM(C2503,D2503,F2503,G2503)-SUM(E2503,H2503))</f>
        <v>0</v>
      </c>
      <c r="J2503" s="109">
        <f>IF(B2503&gt;2020,HLOOKUP(A_Stammdaten!$B$12,$L$4:$R$2504,ROW(B2503)-3,FALSE)+IF(OR(B2503=0,A_Stammdaten!$B$12&lt;B2503),0,I2503*1/20),0)</f>
        <v>0</v>
      </c>
      <c r="K2503" s="109">
        <f>IF(B2503&gt;2020,HLOOKUP(A_Stammdaten!$B$12,$L$4:$R$2504,ROW(B2503)-3,FALSE),0)</f>
        <v>0</v>
      </c>
      <c r="L2503" s="109">
        <f t="shared" si="273"/>
        <v>0</v>
      </c>
      <c r="M2503" s="109">
        <f t="shared" si="274"/>
        <v>0</v>
      </c>
      <c r="N2503" s="109">
        <f t="shared" si="275"/>
        <v>0</v>
      </c>
      <c r="O2503" s="109">
        <f t="shared" si="276"/>
        <v>0</v>
      </c>
      <c r="P2503" s="109">
        <f t="shared" si="277"/>
        <v>0</v>
      </c>
      <c r="Q2503" s="109">
        <f t="shared" si="278"/>
        <v>0</v>
      </c>
      <c r="R2503" s="109">
        <f t="shared" si="279"/>
        <v>0</v>
      </c>
      <c r="S2503" s="425"/>
    </row>
    <row r="2504" spans="1:19" x14ac:dyDescent="0.3">
      <c r="A2504" s="421"/>
      <c r="B2504" s="424"/>
      <c r="C2504" s="421"/>
      <c r="D2504" s="421"/>
      <c r="E2504" s="421"/>
      <c r="F2504" s="421"/>
      <c r="G2504" s="421"/>
      <c r="H2504" s="421"/>
      <c r="I2504" s="220">
        <f>IF(B2504&gt;A_Stammdaten!$B$12,0,SUM(C2504,D2504,F2504,G2504)-SUM(E2504,H2504))</f>
        <v>0</v>
      </c>
      <c r="J2504" s="109">
        <f>IF(B2504&gt;2020,HLOOKUP(A_Stammdaten!$B$12,$L$4:$R$2504,ROW(B2504)-3,FALSE)+IF(OR(B2504=0,A_Stammdaten!$B$12&lt;B2504),0,I2504*1/20),0)</f>
        <v>0</v>
      </c>
      <c r="K2504" s="109">
        <f>IF(B2504&gt;2020,HLOOKUP(A_Stammdaten!$B$12,$L$4:$R$2504,ROW(B2504)-3,FALSE),0)</f>
        <v>0</v>
      </c>
      <c r="L2504" s="109">
        <f t="shared" si="273"/>
        <v>0</v>
      </c>
      <c r="M2504" s="109">
        <f t="shared" si="274"/>
        <v>0</v>
      </c>
      <c r="N2504" s="109">
        <f t="shared" si="275"/>
        <v>0</v>
      </c>
      <c r="O2504" s="109">
        <f t="shared" si="276"/>
        <v>0</v>
      </c>
      <c r="P2504" s="109">
        <f t="shared" si="277"/>
        <v>0</v>
      </c>
      <c r="Q2504" s="109">
        <f t="shared" si="278"/>
        <v>0</v>
      </c>
      <c r="R2504" s="109">
        <f t="shared" si="279"/>
        <v>0</v>
      </c>
      <c r="S2504" s="425"/>
    </row>
  </sheetData>
  <sheetProtection algorithmName="SHA-512" hashValue="zO5Lz0e37SPd2vCNiYw7aZys1vQUKO8PguFSndAH5tfjoaPlc42iY+sp96eXW2+T7Wj0w2d+qXtBPzOLX07qsg==" saltValue="ZPHtIk6L0b7dJPlKk3P5zg==" spinCount="100000" sheet="1" objects="1" scenarios="1" formatCells="0" formatColumns="0" formatRows="0"/>
  <mergeCells count="1">
    <mergeCell ref="J3:K3"/>
  </mergeCells>
  <dataValidations count="1">
    <dataValidation type="list" allowBlank="1" showErrorMessage="1" sqref="A5:A2504" xr:uid="{8361A02C-F0E8-49B9-A52D-40EB6F6D24FC}">
      <formula1>NetzIds</formula1>
    </dataValidation>
  </dataValidations>
  <printOptions horizontalCentered="1" verticalCentered="1"/>
  <pageMargins left="0.78740157480314965" right="0.78740157480314965" top="0.98425196850393704" bottom="0.98425196850393704" header="0.51181102362204722" footer="0.51181102362204722"/>
  <pageSetup paperSize="9" scale="10" orientation="landscape" r:id="rId1"/>
  <headerFooter alignWithMargins="0"/>
  <extLst>
    <ext xmlns:x14="http://schemas.microsoft.com/office/spreadsheetml/2009/9/main" uri="{CCE6A557-97BC-4b89-ADB6-D9C93CAAB3DF}">
      <x14:dataValidations xmlns:xm="http://schemas.microsoft.com/office/excel/2006/main" count="1">
        <x14:dataValidation type="whole" errorStyle="warning" allowBlank="1" showErrorMessage="1" xr:uid="{303FB9FD-969A-4692-B898-5A930C64D34F}">
          <x14:formula1>
            <xm:f>1995</xm:f>
          </x14:formula1>
          <x14:formula2>
            <xm:f>A_Stammdaten!B12</xm:f>
          </x14:formula2>
          <xm:sqref>B5:B2504</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2B1B34-0124-4199-862F-F30B6466BFEF}">
  <sheetPr codeName="Tabelle16">
    <tabColor theme="9"/>
  </sheetPr>
  <dimension ref="A1:AG205"/>
  <sheetViews>
    <sheetView zoomScale="80" zoomScaleNormal="80" workbookViewId="0">
      <pane xSplit="4" ySplit="4" topLeftCell="E5" activePane="bottomRight" state="frozen"/>
      <selection activeCell="N8" sqref="N8"/>
      <selection pane="topRight" activeCell="N8" sqref="N8"/>
      <selection pane="bottomLeft" activeCell="N8" sqref="N8"/>
      <selection pane="bottomRight" activeCell="A5" sqref="A5:F5"/>
    </sheetView>
  </sheetViews>
  <sheetFormatPr baseColWidth="10" defaultColWidth="11.44140625" defaultRowHeight="14.4" x14ac:dyDescent="0.3"/>
  <cols>
    <col min="1" max="1" bestFit="true" customWidth="true" style="262" width="33.0"/>
    <col min="2" max="2" bestFit="true" customWidth="true" style="262" width="19.44140625"/>
    <col min="3" max="3" bestFit="true" customWidth="true" style="262" width="10.33203125"/>
    <col min="4" max="4" bestFit="true" customWidth="true" style="346" width="12.44140625"/>
    <col min="5" max="5" customWidth="true" style="346" width="16.33203125"/>
    <col min="6" max="15" customWidth="true" style="262" width="17.33203125"/>
    <col min="16" max="16" customWidth="true" style="262" width="27.44140625"/>
    <col min="17" max="21" customWidth="true" style="262" width="17.33203125"/>
    <col min="22" max="32" style="262" width="11.44140625"/>
    <col min="33" max="33" customWidth="true" style="262" width="11.44140625"/>
    <col min="34" max="16384" style="262" width="11.44140625"/>
  </cols>
  <sheetData>
    <row r="1" spans="1:33" ht="18" x14ac:dyDescent="0.35">
      <c r="A1" s="284" t="s">
        <v>454</v>
      </c>
      <c r="D1" s="262"/>
      <c r="E1" s="262"/>
      <c r="V1" s="391"/>
      <c r="W1" s="391"/>
      <c r="X1" s="391"/>
      <c r="Y1" s="391"/>
      <c r="Z1" s="391"/>
      <c r="AA1" s="391"/>
    </row>
    <row r="2" spans="1:33" x14ac:dyDescent="0.3">
      <c r="A2" s="546"/>
      <c r="B2" s="547"/>
      <c r="C2" s="547"/>
      <c r="D2" s="547"/>
      <c r="E2" s="547"/>
      <c r="F2" s="547"/>
      <c r="G2" s="547"/>
      <c r="H2" s="547"/>
      <c r="I2" s="547"/>
      <c r="J2" s="547"/>
      <c r="K2" s="547"/>
      <c r="L2" s="547"/>
      <c r="M2" s="547"/>
      <c r="N2" s="547"/>
      <c r="O2" s="547"/>
      <c r="P2" s="547"/>
      <c r="Q2" s="547"/>
      <c r="R2" s="547"/>
      <c r="S2" s="547"/>
      <c r="T2" s="547"/>
      <c r="U2" s="548"/>
      <c r="V2" s="546"/>
      <c r="W2" s="547"/>
      <c r="X2" s="547"/>
      <c r="Y2" s="547"/>
      <c r="Z2" s="547"/>
      <c r="AA2" s="547"/>
    </row>
    <row r="3" spans="1:33" ht="18" x14ac:dyDescent="0.3">
      <c r="A3" s="549" t="s">
        <v>95</v>
      </c>
      <c r="B3" s="550"/>
      <c r="C3" s="326"/>
      <c r="D3" s="327"/>
      <c r="E3" s="326"/>
      <c r="F3" s="325" t="s">
        <v>429</v>
      </c>
      <c r="G3" s="326"/>
      <c r="H3" s="326"/>
      <c r="I3" s="326"/>
      <c r="J3" s="326"/>
      <c r="K3" s="326"/>
      <c r="L3" s="326"/>
      <c r="M3" s="326"/>
      <c r="N3" s="326"/>
      <c r="O3" s="326"/>
      <c r="P3" s="326"/>
      <c r="Q3" s="326"/>
      <c r="R3" s="326"/>
      <c r="S3" s="326"/>
      <c r="T3" s="326"/>
      <c r="U3" s="327"/>
      <c r="V3" s="549" t="s">
        <v>430</v>
      </c>
      <c r="W3" s="550" t="s">
        <v>126</v>
      </c>
      <c r="X3" s="551"/>
      <c r="Y3" s="550"/>
      <c r="Z3" s="551"/>
      <c r="AA3" s="550"/>
    </row>
    <row r="4" spans="1:33" ht="133.5" customHeight="1" x14ac:dyDescent="0.3">
      <c r="A4" s="331" t="s">
        <v>83</v>
      </c>
      <c r="B4" s="336" t="s">
        <v>113</v>
      </c>
      <c r="C4" s="336" t="s">
        <v>27</v>
      </c>
      <c r="D4" s="332" t="s">
        <v>100</v>
      </c>
      <c r="E4" s="355" t="s">
        <v>431</v>
      </c>
      <c r="F4" s="332" t="s">
        <v>432</v>
      </c>
      <c r="G4" s="332" t="s">
        <v>110</v>
      </c>
      <c r="H4" s="332" t="s">
        <v>111</v>
      </c>
      <c r="I4" s="332" t="s">
        <v>112</v>
      </c>
      <c r="J4" s="332" t="s">
        <v>104</v>
      </c>
      <c r="K4" s="332" t="s">
        <v>105</v>
      </c>
      <c r="L4" s="356" t="str">
        <f>"(Erwartete) historische AK/HK zum Stand 31.12."&amp;A_Stammdaten!B12</f>
        <v>(Erwartete) historische AK/HK zum Stand 31.12.2024</v>
      </c>
      <c r="M4" s="355" t="s">
        <v>106</v>
      </c>
      <c r="N4" s="355" t="s">
        <v>107</v>
      </c>
      <c r="O4" s="355" t="s">
        <v>350</v>
      </c>
      <c r="P4" s="355" t="s">
        <v>433</v>
      </c>
      <c r="Q4" s="332" t="str">
        <f>"(Erwartete) historische AK/HK zum Stand 31.12."&amp;A_Stammdaten!B12</f>
        <v>(Erwartete) historische AK/HK zum Stand 31.12.2024</v>
      </c>
      <c r="R4" s="332" t="s">
        <v>114</v>
      </c>
      <c r="S4" s="332" t="str">
        <f>"handelsrechtlicher Wertansatz zum 01.01."&amp;A_Stammdaten!B12</f>
        <v>handelsrechtlicher Wertansatz zum 01.01.2024</v>
      </c>
      <c r="T4" s="332" t="str">
        <f>"Abschreibungen "&amp;A_Stammdaten!B12</f>
        <v>Abschreibungen 2024</v>
      </c>
      <c r="U4" s="332" t="str">
        <f>"handelsrechtlicher Wertansatz zum 31.12."&amp;A_Stammdaten!B12</f>
        <v>handelsrechtlicher Wertansatz zum 31.12.2024</v>
      </c>
      <c r="V4" s="427"/>
      <c r="W4" s="428">
        <v>2023</v>
      </c>
      <c r="X4" s="428">
        <v>2024</v>
      </c>
      <c r="Y4" s="428">
        <v>2025</v>
      </c>
      <c r="Z4" s="428">
        <v>2026</v>
      </c>
      <c r="AA4" s="428">
        <v>2027</v>
      </c>
    </row>
    <row r="5" spans="1:33" x14ac:dyDescent="0.3">
      <c r="A5" s="421"/>
      <c r="B5" s="421"/>
      <c r="C5" s="421"/>
      <c r="D5" s="422"/>
      <c r="E5" s="421"/>
      <c r="F5" s="421"/>
      <c r="G5" s="421"/>
      <c r="H5" s="421"/>
      <c r="I5" s="421"/>
      <c r="J5" s="421"/>
      <c r="K5" s="421"/>
      <c r="L5" s="357">
        <f>IF(D5&gt;A_Stammdaten!$B$12,0,SUM(F5,G5,I5,J5)-SUM(H5,K5))</f>
        <v>0</v>
      </c>
      <c r="M5" s="421"/>
      <c r="N5" s="421"/>
      <c r="O5" s="421"/>
      <c r="P5" s="421"/>
      <c r="Q5" s="220">
        <f>IF(D5&gt;A_Stammdaten!$B$12,0,SUM(L5)-SUM(M5:P5))</f>
        <v>0</v>
      </c>
      <c r="R5" s="421"/>
      <c r="S5" s="358">
        <f>IF(AND(A_Stammdaten!$B$12=D5,OR(B5="geleistete Anzahlungen und Anlagen im Bau des Sachanlagevermögens",B5="geleistete Anzahlungen auf immaterielle Vermögensgegenstände",B5="Grundstücke")),0,U5+T5)</f>
        <v>0</v>
      </c>
      <c r="T5" s="358">
        <f>V5</f>
        <v>0</v>
      </c>
      <c r="U5" s="358">
        <f>IF(A_Stammdaten!$B$12=2023,E3_WAV!W5,IF(A_Stammdaten!$B$12=2024,E3_WAV!X5, IF(A_Stammdaten!$B$12=2025,E3_WAV!Y5,IF(A_Stammdaten!$B$12=2026,E3_WAV!Z5,IF(A_Stammdaten!$B$12=2027,E3_WAV!AA5)))))</f>
        <v>0</v>
      </c>
      <c r="V5" s="359">
        <f t="shared" ref="V5:V68" si="0">IF(AND($R5&lt;&gt;"",$R5&lt;&gt;0),IF(($R5-(V$4-$D5))&gt;0,($Q5/$R5),0),0)</f>
        <v>0</v>
      </c>
      <c r="W5" s="359">
        <f t="shared" ref="W5:AA20" si="1">IF(AND($R5&lt;&gt;"",$R5&lt;&gt;0),IF(($R5-(W$4-$D5))&gt;0,($R5-(W$4-$D5)-1)*($Q5/$R5),0),$Q5)</f>
        <v>0</v>
      </c>
      <c r="X5" s="359">
        <f t="shared" si="1"/>
        <v>0</v>
      </c>
      <c r="Y5" s="359">
        <f t="shared" si="1"/>
        <v>0</v>
      </c>
      <c r="Z5" s="359">
        <f t="shared" si="1"/>
        <v>0</v>
      </c>
      <c r="AA5" s="359">
        <f t="shared" si="1"/>
        <v>0</v>
      </c>
      <c r="AG5" s="360" t="str">
        <f t="shared" ref="AG5:AG68" si="2">IF(OR(TRIM(B5)="geleistete Anzahlungen und Anlagen im Bau des Sachanlagevermögens",TRIM(B5)="geleistete Anzahlungen auf immaterielle Vermögensgegenstände"),"Zeitreihe_2","Zeitreihe_1")</f>
        <v>Zeitreihe_1</v>
      </c>
    </row>
    <row r="6" spans="1:33" x14ac:dyDescent="0.3">
      <c r="A6" s="421"/>
      <c r="B6" s="421"/>
      <c r="C6" s="421"/>
      <c r="D6" s="422"/>
      <c r="E6" s="421"/>
      <c r="F6" s="421"/>
      <c r="G6" s="421"/>
      <c r="H6" s="421"/>
      <c r="I6" s="421"/>
      <c r="J6" s="421"/>
      <c r="K6" s="421"/>
      <c r="L6" s="357">
        <f>IF(D6&gt;A_Stammdaten!$B$12,0,SUM(F6,G6,I6,J6)-SUM(H6,K6))</f>
        <v>0</v>
      </c>
      <c r="M6" s="421"/>
      <c r="N6" s="421"/>
      <c r="O6" s="421"/>
      <c r="P6" s="421"/>
      <c r="Q6" s="220">
        <f>IF(D6&gt;A_Stammdaten!$B$12,0,SUM(L6)-SUM(M6:P6))</f>
        <v>0</v>
      </c>
      <c r="R6" s="421"/>
      <c r="S6" s="358">
        <f>IF(AND(A_Stammdaten!$B$12=D6,OR(B6="geleistete Anzahlungen und Anlagen im Bau des Sachanlagevermögens",B6="geleistete Anzahlungen auf immaterielle Vermögensgegenstände",B6="Grundstücke")),0,U6+T6)</f>
        <v>0</v>
      </c>
      <c r="T6" s="358">
        <f t="shared" ref="T6:T69" si="3">V6</f>
        <v>0</v>
      </c>
      <c r="U6" s="358">
        <f>IF(A_Stammdaten!$B$12=2023,E3_WAV!W6,IF(A_Stammdaten!$B$12=2024,E3_WAV!X6, IF(A_Stammdaten!$B$12=2025,E3_WAV!Y6,IF(A_Stammdaten!$B$12=2026,E3_WAV!Z6,IF(A_Stammdaten!$B$12=2027,E3_WAV!AA6)))))</f>
        <v>0</v>
      </c>
      <c r="V6" s="359">
        <f t="shared" si="0"/>
        <v>0</v>
      </c>
      <c r="W6" s="359">
        <f t="shared" si="1"/>
        <v>0</v>
      </c>
      <c r="X6" s="359">
        <f t="shared" si="1"/>
        <v>0</v>
      </c>
      <c r="Y6" s="359">
        <f t="shared" si="1"/>
        <v>0</v>
      </c>
      <c r="Z6" s="359">
        <f t="shared" si="1"/>
        <v>0</v>
      </c>
      <c r="AA6" s="359">
        <f t="shared" si="1"/>
        <v>0</v>
      </c>
      <c r="AG6" s="360" t="str">
        <f t="shared" si="2"/>
        <v>Zeitreihe_1</v>
      </c>
    </row>
    <row r="7" spans="1:33" x14ac:dyDescent="0.3">
      <c r="A7" s="421"/>
      <c r="B7" s="421"/>
      <c r="C7" s="421"/>
      <c r="D7" s="422"/>
      <c r="E7" s="421"/>
      <c r="F7" s="421"/>
      <c r="G7" s="421"/>
      <c r="H7" s="421"/>
      <c r="I7" s="421"/>
      <c r="J7" s="421"/>
      <c r="K7" s="421"/>
      <c r="L7" s="357">
        <f>IF(D7&gt;A_Stammdaten!$B$12,0,SUM(F7,G7,I7,J7)-SUM(H7,K7))</f>
        <v>0</v>
      </c>
      <c r="M7" s="421"/>
      <c r="N7" s="421"/>
      <c r="O7" s="421"/>
      <c r="P7" s="421"/>
      <c r="Q7" s="220">
        <f>IF(D7&gt;A_Stammdaten!$B$12,0,SUM(L7)-SUM(M7:P7))</f>
        <v>0</v>
      </c>
      <c r="R7" s="421"/>
      <c r="S7" s="358">
        <f>IF(AND(A_Stammdaten!$B$12=D7,OR(B7="geleistete Anzahlungen und Anlagen im Bau des Sachanlagevermögens",B7="geleistete Anzahlungen auf immaterielle Vermögensgegenstände",B7="Grundstücke")),0,U7+T7)</f>
        <v>0</v>
      </c>
      <c r="T7" s="358">
        <f t="shared" si="3"/>
        <v>0</v>
      </c>
      <c r="U7" s="358">
        <f>IF(A_Stammdaten!$B$12=2023,E3_WAV!W7,IF(A_Stammdaten!$B$12=2024,E3_WAV!X7, IF(A_Stammdaten!$B$12=2025,E3_WAV!Y7,IF(A_Stammdaten!$B$12=2026,E3_WAV!Z7,IF(A_Stammdaten!$B$12=2027,E3_WAV!AA7)))))</f>
        <v>0</v>
      </c>
      <c r="V7" s="359">
        <f t="shared" si="0"/>
        <v>0</v>
      </c>
      <c r="W7" s="359">
        <f t="shared" si="1"/>
        <v>0</v>
      </c>
      <c r="X7" s="359">
        <f t="shared" si="1"/>
        <v>0</v>
      </c>
      <c r="Y7" s="359">
        <f t="shared" si="1"/>
        <v>0</v>
      </c>
      <c r="Z7" s="359">
        <f t="shared" si="1"/>
        <v>0</v>
      </c>
      <c r="AA7" s="359">
        <f t="shared" si="1"/>
        <v>0</v>
      </c>
      <c r="AG7" s="360" t="str">
        <f t="shared" si="2"/>
        <v>Zeitreihe_1</v>
      </c>
    </row>
    <row r="8" spans="1:33" x14ac:dyDescent="0.3">
      <c r="A8" s="421"/>
      <c r="B8" s="421"/>
      <c r="C8" s="421"/>
      <c r="D8" s="422"/>
      <c r="E8" s="421"/>
      <c r="F8" s="421"/>
      <c r="G8" s="421"/>
      <c r="H8" s="421"/>
      <c r="I8" s="421"/>
      <c r="J8" s="421"/>
      <c r="K8" s="421"/>
      <c r="L8" s="357">
        <f>IF(D8&gt;A_Stammdaten!$B$12,0,SUM(F8,G8,I8,J8)-SUM(H8,K8))</f>
        <v>0</v>
      </c>
      <c r="M8" s="421"/>
      <c r="N8" s="421"/>
      <c r="O8" s="421"/>
      <c r="P8" s="421"/>
      <c r="Q8" s="220">
        <f>IF(D8&gt;A_Stammdaten!$B$12,0,SUM(L8)-SUM(M8:P8))</f>
        <v>0</v>
      </c>
      <c r="R8" s="421"/>
      <c r="S8" s="358">
        <f>IF(AND(A_Stammdaten!$B$12=D8,OR(B8="geleistete Anzahlungen und Anlagen im Bau des Sachanlagevermögens",B8="geleistete Anzahlungen auf immaterielle Vermögensgegenstände",B8="Grundstücke")),0,U8+T8)</f>
        <v>0</v>
      </c>
      <c r="T8" s="358">
        <f t="shared" si="3"/>
        <v>0</v>
      </c>
      <c r="U8" s="358">
        <f>IF(A_Stammdaten!$B$12=2023,E3_WAV!W8,IF(A_Stammdaten!$B$12=2024,E3_WAV!X8, IF(A_Stammdaten!$B$12=2025,E3_WAV!Y8,IF(A_Stammdaten!$B$12=2026,E3_WAV!Z8,IF(A_Stammdaten!$B$12=2027,E3_WAV!AA8)))))</f>
        <v>0</v>
      </c>
      <c r="V8" s="359">
        <f t="shared" si="0"/>
        <v>0</v>
      </c>
      <c r="W8" s="359">
        <f t="shared" si="1"/>
        <v>0</v>
      </c>
      <c r="X8" s="359">
        <f t="shared" si="1"/>
        <v>0</v>
      </c>
      <c r="Y8" s="359">
        <f t="shared" si="1"/>
        <v>0</v>
      </c>
      <c r="Z8" s="359">
        <f t="shared" si="1"/>
        <v>0</v>
      </c>
      <c r="AA8" s="359">
        <f t="shared" si="1"/>
        <v>0</v>
      </c>
      <c r="AG8" s="360" t="str">
        <f t="shared" si="2"/>
        <v>Zeitreihe_1</v>
      </c>
    </row>
    <row r="9" spans="1:33" x14ac:dyDescent="0.3">
      <c r="A9" s="421"/>
      <c r="B9" s="421"/>
      <c r="C9" s="421"/>
      <c r="D9" s="422"/>
      <c r="E9" s="421"/>
      <c r="F9" s="421"/>
      <c r="G9" s="421"/>
      <c r="H9" s="421"/>
      <c r="I9" s="421"/>
      <c r="J9" s="421"/>
      <c r="K9" s="421"/>
      <c r="L9" s="357">
        <f>IF(D9&gt;A_Stammdaten!$B$12,0,SUM(F9,G9,I9,J9)-SUM(H9,K9))</f>
        <v>0</v>
      </c>
      <c r="M9" s="421"/>
      <c r="N9" s="421"/>
      <c r="O9" s="421"/>
      <c r="P9" s="421"/>
      <c r="Q9" s="220">
        <f>IF(D9&gt;A_Stammdaten!$B$12,0,SUM(L9)-SUM(M9:P9))</f>
        <v>0</v>
      </c>
      <c r="R9" s="421"/>
      <c r="S9" s="358">
        <f>IF(AND(A_Stammdaten!$B$12=D9,OR(B9="geleistete Anzahlungen und Anlagen im Bau des Sachanlagevermögens",B9="geleistete Anzahlungen auf immaterielle Vermögensgegenstände",B9="Grundstücke")),0,U9+T9)</f>
        <v>0</v>
      </c>
      <c r="T9" s="358">
        <f t="shared" si="3"/>
        <v>0</v>
      </c>
      <c r="U9" s="358">
        <f>IF(A_Stammdaten!$B$12=2023,E3_WAV!W9,IF(A_Stammdaten!$B$12=2024,E3_WAV!X9, IF(A_Stammdaten!$B$12=2025,E3_WAV!Y9,IF(A_Stammdaten!$B$12=2026,E3_WAV!Z9,IF(A_Stammdaten!$B$12=2027,E3_WAV!AA9)))))</f>
        <v>0</v>
      </c>
      <c r="V9" s="359">
        <f t="shared" si="0"/>
        <v>0</v>
      </c>
      <c r="W9" s="359">
        <f t="shared" si="1"/>
        <v>0</v>
      </c>
      <c r="X9" s="359">
        <f t="shared" si="1"/>
        <v>0</v>
      </c>
      <c r="Y9" s="359">
        <f t="shared" si="1"/>
        <v>0</v>
      </c>
      <c r="Z9" s="359">
        <f t="shared" si="1"/>
        <v>0</v>
      </c>
      <c r="AA9" s="359">
        <f t="shared" si="1"/>
        <v>0</v>
      </c>
      <c r="AG9" s="360" t="str">
        <f t="shared" si="2"/>
        <v>Zeitreihe_1</v>
      </c>
    </row>
    <row r="10" spans="1:33" x14ac:dyDescent="0.3">
      <c r="A10" s="421"/>
      <c r="B10" s="421"/>
      <c r="C10" s="421"/>
      <c r="D10" s="422"/>
      <c r="E10" s="421"/>
      <c r="F10" s="421"/>
      <c r="G10" s="421"/>
      <c r="H10" s="421"/>
      <c r="I10" s="421"/>
      <c r="J10" s="421"/>
      <c r="K10" s="421"/>
      <c r="L10" s="357">
        <f>IF(D10&gt;A_Stammdaten!$B$12,0,SUM(F10,G10,I10,J10)-SUM(H10,K10))</f>
        <v>0</v>
      </c>
      <c r="M10" s="421"/>
      <c r="N10" s="421"/>
      <c r="O10" s="421"/>
      <c r="P10" s="421"/>
      <c r="Q10" s="220">
        <f>IF(D10&gt;A_Stammdaten!$B$12,0,SUM(L10)-SUM(M10:P10))</f>
        <v>0</v>
      </c>
      <c r="R10" s="421"/>
      <c r="S10" s="358">
        <f>IF(AND(A_Stammdaten!$B$12=D10,OR(B10="geleistete Anzahlungen und Anlagen im Bau des Sachanlagevermögens",B10="geleistete Anzahlungen auf immaterielle Vermögensgegenstände",B10="Grundstücke")),0,U10+T10)</f>
        <v>0</v>
      </c>
      <c r="T10" s="358">
        <f t="shared" si="3"/>
        <v>0</v>
      </c>
      <c r="U10" s="358">
        <f>IF(A_Stammdaten!$B$12=2023,E3_WAV!W10,IF(A_Stammdaten!$B$12=2024,E3_WAV!X10, IF(A_Stammdaten!$B$12=2025,E3_WAV!Y10,IF(A_Stammdaten!$B$12=2026,E3_WAV!Z10,IF(A_Stammdaten!$B$12=2027,E3_WAV!AA10)))))</f>
        <v>0</v>
      </c>
      <c r="V10" s="359">
        <f t="shared" si="0"/>
        <v>0</v>
      </c>
      <c r="W10" s="359">
        <f t="shared" si="1"/>
        <v>0</v>
      </c>
      <c r="X10" s="359">
        <f t="shared" si="1"/>
        <v>0</v>
      </c>
      <c r="Y10" s="359">
        <f t="shared" si="1"/>
        <v>0</v>
      </c>
      <c r="Z10" s="359">
        <f t="shared" si="1"/>
        <v>0</v>
      </c>
      <c r="AA10" s="359">
        <f t="shared" si="1"/>
        <v>0</v>
      </c>
      <c r="AG10" s="360" t="str">
        <f t="shared" si="2"/>
        <v>Zeitreihe_1</v>
      </c>
    </row>
    <row r="11" spans="1:33" x14ac:dyDescent="0.3">
      <c r="A11" s="421"/>
      <c r="B11" s="421"/>
      <c r="C11" s="421"/>
      <c r="D11" s="422"/>
      <c r="E11" s="421"/>
      <c r="F11" s="421"/>
      <c r="G11" s="421"/>
      <c r="H11" s="421"/>
      <c r="I11" s="421"/>
      <c r="J11" s="421"/>
      <c r="K11" s="421"/>
      <c r="L11" s="357">
        <f>IF(D11&gt;A_Stammdaten!$B$12,0,SUM(F11,G11,I11,J11)-SUM(H11,K11))</f>
        <v>0</v>
      </c>
      <c r="M11" s="421"/>
      <c r="N11" s="421"/>
      <c r="O11" s="421"/>
      <c r="P11" s="421"/>
      <c r="Q11" s="220">
        <f>IF(D11&gt;A_Stammdaten!$B$12,0,SUM(L11)-SUM(M11:P11))</f>
        <v>0</v>
      </c>
      <c r="R11" s="421"/>
      <c r="S11" s="358">
        <f>IF(AND(A_Stammdaten!$B$12=D11,OR(B11="geleistete Anzahlungen und Anlagen im Bau des Sachanlagevermögens",B11="geleistete Anzahlungen auf immaterielle Vermögensgegenstände",B11="Grundstücke")),0,U11+T11)</f>
        <v>0</v>
      </c>
      <c r="T11" s="358">
        <f t="shared" si="3"/>
        <v>0</v>
      </c>
      <c r="U11" s="358">
        <f>IF(A_Stammdaten!$B$12=2023,E3_WAV!W11,IF(A_Stammdaten!$B$12=2024,E3_WAV!X11, IF(A_Stammdaten!$B$12=2025,E3_WAV!Y11,IF(A_Stammdaten!$B$12=2026,E3_WAV!Z11,IF(A_Stammdaten!$B$12=2027,E3_WAV!AA11)))))</f>
        <v>0</v>
      </c>
      <c r="V11" s="359">
        <f t="shared" si="0"/>
        <v>0</v>
      </c>
      <c r="W11" s="359">
        <f t="shared" si="1"/>
        <v>0</v>
      </c>
      <c r="X11" s="359">
        <f t="shared" si="1"/>
        <v>0</v>
      </c>
      <c r="Y11" s="359">
        <f t="shared" si="1"/>
        <v>0</v>
      </c>
      <c r="Z11" s="359">
        <f t="shared" si="1"/>
        <v>0</v>
      </c>
      <c r="AA11" s="359">
        <f t="shared" si="1"/>
        <v>0</v>
      </c>
      <c r="AG11" s="360" t="str">
        <f t="shared" si="2"/>
        <v>Zeitreihe_1</v>
      </c>
    </row>
    <row r="12" spans="1:33" x14ac:dyDescent="0.3">
      <c r="A12" s="421"/>
      <c r="B12" s="421"/>
      <c r="C12" s="421"/>
      <c r="D12" s="422"/>
      <c r="E12" s="421"/>
      <c r="F12" s="421"/>
      <c r="G12" s="421"/>
      <c r="H12" s="421"/>
      <c r="I12" s="421"/>
      <c r="J12" s="421"/>
      <c r="K12" s="421"/>
      <c r="L12" s="357">
        <f>IF(D12&gt;A_Stammdaten!$B$12,0,SUM(F12,G12,I12,J12)-SUM(H12,K12))</f>
        <v>0</v>
      </c>
      <c r="M12" s="421"/>
      <c r="N12" s="421"/>
      <c r="O12" s="421"/>
      <c r="P12" s="421"/>
      <c r="Q12" s="220">
        <f>IF(D12&gt;A_Stammdaten!$B$12,0,SUM(L12)-SUM(M12:P12))</f>
        <v>0</v>
      </c>
      <c r="R12" s="421"/>
      <c r="S12" s="358">
        <f>IF(AND(A_Stammdaten!$B$12=D12,OR(B12="geleistete Anzahlungen und Anlagen im Bau des Sachanlagevermögens",B12="geleistete Anzahlungen auf immaterielle Vermögensgegenstände",B12="Grundstücke")),0,U12+T12)</f>
        <v>0</v>
      </c>
      <c r="T12" s="358">
        <f t="shared" si="3"/>
        <v>0</v>
      </c>
      <c r="U12" s="358">
        <f>IF(A_Stammdaten!$B$12=2023,E3_WAV!W12,IF(A_Stammdaten!$B$12=2024,E3_WAV!X12, IF(A_Stammdaten!$B$12=2025,E3_WAV!Y12,IF(A_Stammdaten!$B$12=2026,E3_WAV!Z12,IF(A_Stammdaten!$B$12=2027,E3_WAV!AA12)))))</f>
        <v>0</v>
      </c>
      <c r="V12" s="359">
        <f t="shared" si="0"/>
        <v>0</v>
      </c>
      <c r="W12" s="359">
        <f t="shared" si="1"/>
        <v>0</v>
      </c>
      <c r="X12" s="359">
        <f t="shared" si="1"/>
        <v>0</v>
      </c>
      <c r="Y12" s="359">
        <f t="shared" si="1"/>
        <v>0</v>
      </c>
      <c r="Z12" s="359">
        <f t="shared" si="1"/>
        <v>0</v>
      </c>
      <c r="AA12" s="359">
        <f t="shared" si="1"/>
        <v>0</v>
      </c>
      <c r="AG12" s="360" t="str">
        <f t="shared" si="2"/>
        <v>Zeitreihe_1</v>
      </c>
    </row>
    <row r="13" spans="1:33" x14ac:dyDescent="0.3">
      <c r="A13" s="421"/>
      <c r="B13" s="421"/>
      <c r="C13" s="421"/>
      <c r="D13" s="422"/>
      <c r="E13" s="421"/>
      <c r="F13" s="421"/>
      <c r="G13" s="421"/>
      <c r="H13" s="421"/>
      <c r="I13" s="421"/>
      <c r="J13" s="421"/>
      <c r="K13" s="421"/>
      <c r="L13" s="357">
        <f>IF(D13&gt;A_Stammdaten!$B$12,0,SUM(F13,G13,I13,J13)-SUM(H13,K13))</f>
        <v>0</v>
      </c>
      <c r="M13" s="421"/>
      <c r="N13" s="421"/>
      <c r="O13" s="421"/>
      <c r="P13" s="421"/>
      <c r="Q13" s="220">
        <f>IF(D13&gt;A_Stammdaten!$B$12,0,SUM(L13)-SUM(M13:P13))</f>
        <v>0</v>
      </c>
      <c r="R13" s="421"/>
      <c r="S13" s="358">
        <f>IF(AND(A_Stammdaten!$B$12=D13,OR(B13="geleistete Anzahlungen und Anlagen im Bau des Sachanlagevermögens",B13="geleistete Anzahlungen auf immaterielle Vermögensgegenstände",B13="Grundstücke")),0,U13+T13)</f>
        <v>0</v>
      </c>
      <c r="T13" s="358">
        <f t="shared" si="3"/>
        <v>0</v>
      </c>
      <c r="U13" s="358">
        <f>IF(A_Stammdaten!$B$12=2023,E3_WAV!W13,IF(A_Stammdaten!$B$12=2024,E3_WAV!X13, IF(A_Stammdaten!$B$12=2025,E3_WAV!Y13,IF(A_Stammdaten!$B$12=2026,E3_WAV!Z13,IF(A_Stammdaten!$B$12=2027,E3_WAV!AA13)))))</f>
        <v>0</v>
      </c>
      <c r="V13" s="359">
        <f t="shared" si="0"/>
        <v>0</v>
      </c>
      <c r="W13" s="359">
        <f t="shared" si="1"/>
        <v>0</v>
      </c>
      <c r="X13" s="359">
        <f t="shared" si="1"/>
        <v>0</v>
      </c>
      <c r="Y13" s="359">
        <f t="shared" si="1"/>
        <v>0</v>
      </c>
      <c r="Z13" s="359">
        <f t="shared" si="1"/>
        <v>0</v>
      </c>
      <c r="AA13" s="359">
        <f t="shared" si="1"/>
        <v>0</v>
      </c>
      <c r="AG13" s="360" t="str">
        <f t="shared" si="2"/>
        <v>Zeitreihe_1</v>
      </c>
    </row>
    <row r="14" spans="1:33" x14ac:dyDescent="0.3">
      <c r="A14" s="421"/>
      <c r="B14" s="421"/>
      <c r="C14" s="421"/>
      <c r="D14" s="422"/>
      <c r="E14" s="421"/>
      <c r="F14" s="421"/>
      <c r="G14" s="421"/>
      <c r="H14" s="421"/>
      <c r="I14" s="421"/>
      <c r="J14" s="421"/>
      <c r="K14" s="421"/>
      <c r="L14" s="357">
        <f>IF(D14&gt;A_Stammdaten!$B$12,0,SUM(F14,G14,I14,J14)-SUM(H14,K14))</f>
        <v>0</v>
      </c>
      <c r="M14" s="421"/>
      <c r="N14" s="421"/>
      <c r="O14" s="421"/>
      <c r="P14" s="421"/>
      <c r="Q14" s="220">
        <f>IF(D14&gt;A_Stammdaten!$B$12,0,SUM(L14)-SUM(M14:P14))</f>
        <v>0</v>
      </c>
      <c r="R14" s="421"/>
      <c r="S14" s="358">
        <f>IF(AND(A_Stammdaten!$B$12=D14,OR(B14="geleistete Anzahlungen und Anlagen im Bau des Sachanlagevermögens",B14="geleistete Anzahlungen auf immaterielle Vermögensgegenstände",B14="Grundstücke")),0,U14+T14)</f>
        <v>0</v>
      </c>
      <c r="T14" s="358">
        <f t="shared" si="3"/>
        <v>0</v>
      </c>
      <c r="U14" s="358">
        <f>IF(A_Stammdaten!$B$12=2023,E3_WAV!W14,IF(A_Stammdaten!$B$12=2024,E3_WAV!X14, IF(A_Stammdaten!$B$12=2025,E3_WAV!Y14,IF(A_Stammdaten!$B$12=2026,E3_WAV!Z14,IF(A_Stammdaten!$B$12=2027,E3_WAV!AA14)))))</f>
        <v>0</v>
      </c>
      <c r="V14" s="359">
        <f t="shared" si="0"/>
        <v>0</v>
      </c>
      <c r="W14" s="359">
        <f t="shared" si="1"/>
        <v>0</v>
      </c>
      <c r="X14" s="359">
        <f t="shared" si="1"/>
        <v>0</v>
      </c>
      <c r="Y14" s="359">
        <f t="shared" si="1"/>
        <v>0</v>
      </c>
      <c r="Z14" s="359">
        <f t="shared" si="1"/>
        <v>0</v>
      </c>
      <c r="AA14" s="359">
        <f t="shared" si="1"/>
        <v>0</v>
      </c>
      <c r="AG14" s="360" t="str">
        <f t="shared" si="2"/>
        <v>Zeitreihe_1</v>
      </c>
    </row>
    <row r="15" spans="1:33" x14ac:dyDescent="0.3">
      <c r="A15" s="421"/>
      <c r="B15" s="421"/>
      <c r="C15" s="421"/>
      <c r="D15" s="422"/>
      <c r="E15" s="421"/>
      <c r="F15" s="421"/>
      <c r="G15" s="421"/>
      <c r="H15" s="421"/>
      <c r="I15" s="421"/>
      <c r="J15" s="421"/>
      <c r="K15" s="421"/>
      <c r="L15" s="357">
        <f>IF(D15&gt;A_Stammdaten!$B$12,0,SUM(F15,G15,I15,J15)-SUM(H15,K15))</f>
        <v>0</v>
      </c>
      <c r="M15" s="421"/>
      <c r="N15" s="421"/>
      <c r="O15" s="421"/>
      <c r="P15" s="421"/>
      <c r="Q15" s="220">
        <f>IF(D15&gt;A_Stammdaten!$B$12,0,SUM(L15)-SUM(M15:P15))</f>
        <v>0</v>
      </c>
      <c r="R15" s="421"/>
      <c r="S15" s="358">
        <f>IF(AND(A_Stammdaten!$B$12=D15,OR(B15="geleistete Anzahlungen und Anlagen im Bau des Sachanlagevermögens",B15="geleistete Anzahlungen auf immaterielle Vermögensgegenstände",B15="Grundstücke")),0,U15+T15)</f>
        <v>0</v>
      </c>
      <c r="T15" s="358">
        <f t="shared" si="3"/>
        <v>0</v>
      </c>
      <c r="U15" s="358">
        <f>IF(A_Stammdaten!$B$12=2023,E3_WAV!W15,IF(A_Stammdaten!$B$12=2024,E3_WAV!X15, IF(A_Stammdaten!$B$12=2025,E3_WAV!Y15,IF(A_Stammdaten!$B$12=2026,E3_WAV!Z15,IF(A_Stammdaten!$B$12=2027,E3_WAV!AA15)))))</f>
        <v>0</v>
      </c>
      <c r="V15" s="359">
        <f t="shared" si="0"/>
        <v>0</v>
      </c>
      <c r="W15" s="359">
        <f t="shared" si="1"/>
        <v>0</v>
      </c>
      <c r="X15" s="359">
        <f t="shared" si="1"/>
        <v>0</v>
      </c>
      <c r="Y15" s="359">
        <f t="shared" si="1"/>
        <v>0</v>
      </c>
      <c r="Z15" s="359">
        <f t="shared" si="1"/>
        <v>0</v>
      </c>
      <c r="AA15" s="359">
        <f t="shared" si="1"/>
        <v>0</v>
      </c>
      <c r="AG15" s="360" t="str">
        <f t="shared" si="2"/>
        <v>Zeitreihe_1</v>
      </c>
    </row>
    <row r="16" spans="1:33" x14ac:dyDescent="0.3">
      <c r="A16" s="421"/>
      <c r="B16" s="421"/>
      <c r="C16" s="421"/>
      <c r="D16" s="422"/>
      <c r="E16" s="421"/>
      <c r="F16" s="421"/>
      <c r="G16" s="421"/>
      <c r="H16" s="421"/>
      <c r="I16" s="421"/>
      <c r="J16" s="421"/>
      <c r="K16" s="421"/>
      <c r="L16" s="357">
        <f>IF(D16&gt;A_Stammdaten!$B$12,0,SUM(F16,G16,I16,J16)-SUM(H16,K16))</f>
        <v>0</v>
      </c>
      <c r="M16" s="421"/>
      <c r="N16" s="421"/>
      <c r="O16" s="421"/>
      <c r="P16" s="421"/>
      <c r="Q16" s="220">
        <f>IF(D16&gt;A_Stammdaten!$B$12,0,SUM(L16)-SUM(M16:P16))</f>
        <v>0</v>
      </c>
      <c r="R16" s="421"/>
      <c r="S16" s="358">
        <f>IF(AND(A_Stammdaten!$B$12=D16,OR(B16="geleistete Anzahlungen und Anlagen im Bau des Sachanlagevermögens",B16="geleistete Anzahlungen auf immaterielle Vermögensgegenstände",B16="Grundstücke")),0,U16+T16)</f>
        <v>0</v>
      </c>
      <c r="T16" s="358">
        <f t="shared" si="3"/>
        <v>0</v>
      </c>
      <c r="U16" s="358">
        <f>IF(A_Stammdaten!$B$12=2023,E3_WAV!W16,IF(A_Stammdaten!$B$12=2024,E3_WAV!X16, IF(A_Stammdaten!$B$12=2025,E3_WAV!Y16,IF(A_Stammdaten!$B$12=2026,E3_WAV!Z16,IF(A_Stammdaten!$B$12=2027,E3_WAV!AA16)))))</f>
        <v>0</v>
      </c>
      <c r="V16" s="359">
        <f t="shared" si="0"/>
        <v>0</v>
      </c>
      <c r="W16" s="359">
        <f t="shared" si="1"/>
        <v>0</v>
      </c>
      <c r="X16" s="359">
        <f t="shared" si="1"/>
        <v>0</v>
      </c>
      <c r="Y16" s="359">
        <f t="shared" si="1"/>
        <v>0</v>
      </c>
      <c r="Z16" s="359">
        <f t="shared" si="1"/>
        <v>0</v>
      </c>
      <c r="AA16" s="359">
        <f t="shared" si="1"/>
        <v>0</v>
      </c>
      <c r="AG16" s="360" t="str">
        <f t="shared" si="2"/>
        <v>Zeitreihe_1</v>
      </c>
    </row>
    <row r="17" spans="1:33" x14ac:dyDescent="0.3">
      <c r="A17" s="421"/>
      <c r="B17" s="421"/>
      <c r="C17" s="421"/>
      <c r="D17" s="422"/>
      <c r="E17" s="421"/>
      <c r="F17" s="421"/>
      <c r="G17" s="421"/>
      <c r="H17" s="421"/>
      <c r="I17" s="421"/>
      <c r="J17" s="421"/>
      <c r="K17" s="421"/>
      <c r="L17" s="357">
        <f>IF(D17&gt;A_Stammdaten!$B$12,0,SUM(F17,G17,I17,J17)-SUM(H17,K17))</f>
        <v>0</v>
      </c>
      <c r="M17" s="421"/>
      <c r="N17" s="421"/>
      <c r="O17" s="421"/>
      <c r="P17" s="421"/>
      <c r="Q17" s="220">
        <f>IF(D17&gt;A_Stammdaten!$B$12,0,SUM(L17)-SUM(M17:P17))</f>
        <v>0</v>
      </c>
      <c r="R17" s="421"/>
      <c r="S17" s="358">
        <f>IF(AND(A_Stammdaten!$B$12=D17,OR(B17="geleistete Anzahlungen und Anlagen im Bau des Sachanlagevermögens",B17="geleistete Anzahlungen auf immaterielle Vermögensgegenstände",B17="Grundstücke")),0,U17+T17)</f>
        <v>0</v>
      </c>
      <c r="T17" s="358">
        <f t="shared" si="3"/>
        <v>0</v>
      </c>
      <c r="U17" s="358">
        <f>IF(A_Stammdaten!$B$12=2023,E3_WAV!W17,IF(A_Stammdaten!$B$12=2024,E3_WAV!X17, IF(A_Stammdaten!$B$12=2025,E3_WAV!Y17,IF(A_Stammdaten!$B$12=2026,E3_WAV!Z17,IF(A_Stammdaten!$B$12=2027,E3_WAV!AA17)))))</f>
        <v>0</v>
      </c>
      <c r="V17" s="359">
        <f t="shared" si="0"/>
        <v>0</v>
      </c>
      <c r="W17" s="359">
        <f t="shared" si="1"/>
        <v>0</v>
      </c>
      <c r="X17" s="359">
        <f t="shared" si="1"/>
        <v>0</v>
      </c>
      <c r="Y17" s="359">
        <f t="shared" si="1"/>
        <v>0</v>
      </c>
      <c r="Z17" s="359">
        <f t="shared" si="1"/>
        <v>0</v>
      </c>
      <c r="AA17" s="359">
        <f t="shared" si="1"/>
        <v>0</v>
      </c>
      <c r="AG17" s="360" t="str">
        <f t="shared" si="2"/>
        <v>Zeitreihe_1</v>
      </c>
    </row>
    <row r="18" spans="1:33" x14ac:dyDescent="0.3">
      <c r="A18" s="421"/>
      <c r="B18" s="421"/>
      <c r="C18" s="421"/>
      <c r="D18" s="422"/>
      <c r="E18" s="421"/>
      <c r="F18" s="421"/>
      <c r="G18" s="421"/>
      <c r="H18" s="421"/>
      <c r="I18" s="421"/>
      <c r="J18" s="421"/>
      <c r="K18" s="421"/>
      <c r="L18" s="357">
        <f>IF(D18&gt;A_Stammdaten!$B$12,0,SUM(F18,G18,I18,J18)-SUM(H18,K18))</f>
        <v>0</v>
      </c>
      <c r="M18" s="421"/>
      <c r="N18" s="421"/>
      <c r="O18" s="421"/>
      <c r="P18" s="421"/>
      <c r="Q18" s="220">
        <f>IF(D18&gt;A_Stammdaten!$B$12,0,SUM(L18)-SUM(M18:P18))</f>
        <v>0</v>
      </c>
      <c r="R18" s="421"/>
      <c r="S18" s="358">
        <f>IF(AND(A_Stammdaten!$B$12=D18,OR(B18="geleistete Anzahlungen und Anlagen im Bau des Sachanlagevermögens",B18="geleistete Anzahlungen auf immaterielle Vermögensgegenstände",B18="Grundstücke")),0,U18+T18)</f>
        <v>0</v>
      </c>
      <c r="T18" s="358">
        <f t="shared" si="3"/>
        <v>0</v>
      </c>
      <c r="U18" s="358">
        <f>IF(A_Stammdaten!$B$12=2023,E3_WAV!W18,IF(A_Stammdaten!$B$12=2024,E3_WAV!X18, IF(A_Stammdaten!$B$12=2025,E3_WAV!Y18,IF(A_Stammdaten!$B$12=2026,E3_WAV!Z18,IF(A_Stammdaten!$B$12=2027,E3_WAV!AA18)))))</f>
        <v>0</v>
      </c>
      <c r="V18" s="359">
        <f t="shared" si="0"/>
        <v>0</v>
      </c>
      <c r="W18" s="359">
        <f t="shared" si="1"/>
        <v>0</v>
      </c>
      <c r="X18" s="359">
        <f t="shared" si="1"/>
        <v>0</v>
      </c>
      <c r="Y18" s="359">
        <f t="shared" si="1"/>
        <v>0</v>
      </c>
      <c r="Z18" s="359">
        <f t="shared" si="1"/>
        <v>0</v>
      </c>
      <c r="AA18" s="359">
        <f t="shared" si="1"/>
        <v>0</v>
      </c>
      <c r="AG18" s="360" t="str">
        <f t="shared" si="2"/>
        <v>Zeitreihe_1</v>
      </c>
    </row>
    <row r="19" spans="1:33" x14ac:dyDescent="0.3">
      <c r="A19" s="421"/>
      <c r="B19" s="421"/>
      <c r="C19" s="421"/>
      <c r="D19" s="422"/>
      <c r="E19" s="421"/>
      <c r="F19" s="421"/>
      <c r="G19" s="421"/>
      <c r="H19" s="421"/>
      <c r="I19" s="421"/>
      <c r="J19" s="421"/>
      <c r="K19" s="421"/>
      <c r="L19" s="357">
        <f>IF(D19&gt;A_Stammdaten!$B$12,0,SUM(F19,G19,I19,J19)-SUM(H19,K19))</f>
        <v>0</v>
      </c>
      <c r="M19" s="421"/>
      <c r="N19" s="421"/>
      <c r="O19" s="421"/>
      <c r="P19" s="421"/>
      <c r="Q19" s="220">
        <f>IF(D19&gt;A_Stammdaten!$B$12,0,SUM(L19)-SUM(M19:P19))</f>
        <v>0</v>
      </c>
      <c r="R19" s="421"/>
      <c r="S19" s="358">
        <f>IF(AND(A_Stammdaten!$B$12=D19,OR(B19="geleistete Anzahlungen und Anlagen im Bau des Sachanlagevermögens",B19="geleistete Anzahlungen auf immaterielle Vermögensgegenstände",B19="Grundstücke")),0,U19+T19)</f>
        <v>0</v>
      </c>
      <c r="T19" s="358">
        <f t="shared" si="3"/>
        <v>0</v>
      </c>
      <c r="U19" s="358">
        <f>IF(A_Stammdaten!$B$12=2023,E3_WAV!W19,IF(A_Stammdaten!$B$12=2024,E3_WAV!X19, IF(A_Stammdaten!$B$12=2025,E3_WAV!Y19,IF(A_Stammdaten!$B$12=2026,E3_WAV!Z19,IF(A_Stammdaten!$B$12=2027,E3_WAV!AA19)))))</f>
        <v>0</v>
      </c>
      <c r="V19" s="359">
        <f t="shared" si="0"/>
        <v>0</v>
      </c>
      <c r="W19" s="359">
        <f t="shared" si="1"/>
        <v>0</v>
      </c>
      <c r="X19" s="359">
        <f t="shared" si="1"/>
        <v>0</v>
      </c>
      <c r="Y19" s="359">
        <f t="shared" si="1"/>
        <v>0</v>
      </c>
      <c r="Z19" s="359">
        <f t="shared" si="1"/>
        <v>0</v>
      </c>
      <c r="AA19" s="359">
        <f t="shared" si="1"/>
        <v>0</v>
      </c>
      <c r="AG19" s="360" t="str">
        <f t="shared" si="2"/>
        <v>Zeitreihe_1</v>
      </c>
    </row>
    <row r="20" spans="1:33" x14ac:dyDescent="0.3">
      <c r="A20" s="421"/>
      <c r="B20" s="421"/>
      <c r="C20" s="421"/>
      <c r="D20" s="422"/>
      <c r="E20" s="421"/>
      <c r="F20" s="421"/>
      <c r="G20" s="421"/>
      <c r="H20" s="421"/>
      <c r="I20" s="421"/>
      <c r="J20" s="421"/>
      <c r="K20" s="421"/>
      <c r="L20" s="357">
        <f>IF(D20&gt;A_Stammdaten!$B$12,0,SUM(F20,G20,I20,J20)-SUM(H20,K20))</f>
        <v>0</v>
      </c>
      <c r="M20" s="421"/>
      <c r="N20" s="421"/>
      <c r="O20" s="421"/>
      <c r="P20" s="421"/>
      <c r="Q20" s="220">
        <f>IF(D20&gt;A_Stammdaten!$B$12,0,SUM(L20)-SUM(M20:P20))</f>
        <v>0</v>
      </c>
      <c r="R20" s="421"/>
      <c r="S20" s="358">
        <f>IF(AND(A_Stammdaten!$B$12=D20,OR(B20="geleistete Anzahlungen und Anlagen im Bau des Sachanlagevermögens",B20="geleistete Anzahlungen auf immaterielle Vermögensgegenstände",B20="Grundstücke")),0,U20+T20)</f>
        <v>0</v>
      </c>
      <c r="T20" s="358">
        <f t="shared" si="3"/>
        <v>0</v>
      </c>
      <c r="U20" s="358">
        <f>IF(A_Stammdaten!$B$12=2023,E3_WAV!W20,IF(A_Stammdaten!$B$12=2024,E3_WAV!X20, IF(A_Stammdaten!$B$12=2025,E3_WAV!Y20,IF(A_Stammdaten!$B$12=2026,E3_WAV!Z20,IF(A_Stammdaten!$B$12=2027,E3_WAV!AA20)))))</f>
        <v>0</v>
      </c>
      <c r="V20" s="359">
        <f t="shared" si="0"/>
        <v>0</v>
      </c>
      <c r="W20" s="359">
        <f t="shared" si="1"/>
        <v>0</v>
      </c>
      <c r="X20" s="359">
        <f t="shared" si="1"/>
        <v>0</v>
      </c>
      <c r="Y20" s="359">
        <f t="shared" si="1"/>
        <v>0</v>
      </c>
      <c r="Z20" s="359">
        <f t="shared" si="1"/>
        <v>0</v>
      </c>
      <c r="AA20" s="359">
        <f t="shared" si="1"/>
        <v>0</v>
      </c>
      <c r="AG20" s="360" t="str">
        <f t="shared" si="2"/>
        <v>Zeitreihe_1</v>
      </c>
    </row>
    <row r="21" spans="1:33" x14ac:dyDescent="0.3">
      <c r="A21" s="421"/>
      <c r="B21" s="421"/>
      <c r="C21" s="421"/>
      <c r="D21" s="422"/>
      <c r="E21" s="421"/>
      <c r="F21" s="421"/>
      <c r="G21" s="421"/>
      <c r="H21" s="421"/>
      <c r="I21" s="421"/>
      <c r="J21" s="421"/>
      <c r="K21" s="421"/>
      <c r="L21" s="357">
        <f>IF(D21&gt;A_Stammdaten!$B$12,0,SUM(F21,G21,I21,J21)-SUM(H21,K21))</f>
        <v>0</v>
      </c>
      <c r="M21" s="421"/>
      <c r="N21" s="421"/>
      <c r="O21" s="421"/>
      <c r="P21" s="421"/>
      <c r="Q21" s="220">
        <f>IF(D21&gt;A_Stammdaten!$B$12,0,SUM(L21)-SUM(M21:P21))</f>
        <v>0</v>
      </c>
      <c r="R21" s="421"/>
      <c r="S21" s="358">
        <f>IF(AND(A_Stammdaten!$B$12=D21,OR(B21="geleistete Anzahlungen und Anlagen im Bau des Sachanlagevermögens",B21="geleistete Anzahlungen auf immaterielle Vermögensgegenstände",B21="Grundstücke")),0,U21+T21)</f>
        <v>0</v>
      </c>
      <c r="T21" s="358">
        <f t="shared" si="3"/>
        <v>0</v>
      </c>
      <c r="U21" s="358">
        <f>IF(A_Stammdaten!$B$12=2023,E3_WAV!W21,IF(A_Stammdaten!$B$12=2024,E3_WAV!X21, IF(A_Stammdaten!$B$12=2025,E3_WAV!Y21,IF(A_Stammdaten!$B$12=2026,E3_WAV!Z21,IF(A_Stammdaten!$B$12=2027,E3_WAV!AA21)))))</f>
        <v>0</v>
      </c>
      <c r="V21" s="359">
        <f t="shared" si="0"/>
        <v>0</v>
      </c>
      <c r="W21" s="359">
        <f t="shared" ref="W21:AA52" si="4">IF(AND($R21&lt;&gt;"",$R21&lt;&gt;0),IF(($R21-(W$4-$D21))&gt;0,($R21-(W$4-$D21)-1)*($Q21/$R21),0),$Q21)</f>
        <v>0</v>
      </c>
      <c r="X21" s="359">
        <f t="shared" si="4"/>
        <v>0</v>
      </c>
      <c r="Y21" s="359">
        <f t="shared" si="4"/>
        <v>0</v>
      </c>
      <c r="Z21" s="359">
        <f t="shared" si="4"/>
        <v>0</v>
      </c>
      <c r="AA21" s="359">
        <f t="shared" si="4"/>
        <v>0</v>
      </c>
      <c r="AG21" s="360" t="str">
        <f t="shared" si="2"/>
        <v>Zeitreihe_1</v>
      </c>
    </row>
    <row r="22" spans="1:33" x14ac:dyDescent="0.3">
      <c r="A22" s="421"/>
      <c r="B22" s="421"/>
      <c r="C22" s="421"/>
      <c r="D22" s="422"/>
      <c r="E22" s="421"/>
      <c r="F22" s="421"/>
      <c r="G22" s="421"/>
      <c r="H22" s="421"/>
      <c r="I22" s="421"/>
      <c r="J22" s="421"/>
      <c r="K22" s="421"/>
      <c r="L22" s="357">
        <f>IF(D22&gt;A_Stammdaten!$B$12,0,SUM(F22,G22,I22,J22)-SUM(H22,K22))</f>
        <v>0</v>
      </c>
      <c r="M22" s="421"/>
      <c r="N22" s="421"/>
      <c r="O22" s="421"/>
      <c r="P22" s="421"/>
      <c r="Q22" s="220">
        <f>IF(D22&gt;A_Stammdaten!$B$12,0,SUM(L22)-SUM(M22:P22))</f>
        <v>0</v>
      </c>
      <c r="R22" s="421"/>
      <c r="S22" s="358">
        <f>IF(AND(A_Stammdaten!$B$12=D22,OR(B22="geleistete Anzahlungen und Anlagen im Bau des Sachanlagevermögens",B22="geleistete Anzahlungen auf immaterielle Vermögensgegenstände",B22="Grundstücke")),0,U22+T22)</f>
        <v>0</v>
      </c>
      <c r="T22" s="358">
        <f t="shared" si="3"/>
        <v>0</v>
      </c>
      <c r="U22" s="358">
        <f>IF(A_Stammdaten!$B$12=2023,E3_WAV!W22,IF(A_Stammdaten!$B$12=2024,E3_WAV!X22, IF(A_Stammdaten!$B$12=2025,E3_WAV!Y22,IF(A_Stammdaten!$B$12=2026,E3_WAV!Z22,IF(A_Stammdaten!$B$12=2027,E3_WAV!AA22)))))</f>
        <v>0</v>
      </c>
      <c r="V22" s="359">
        <f t="shared" si="0"/>
        <v>0</v>
      </c>
      <c r="W22" s="359">
        <f t="shared" si="4"/>
        <v>0</v>
      </c>
      <c r="X22" s="359">
        <f t="shared" si="4"/>
        <v>0</v>
      </c>
      <c r="Y22" s="359">
        <f t="shared" si="4"/>
        <v>0</v>
      </c>
      <c r="Z22" s="359">
        <f t="shared" si="4"/>
        <v>0</v>
      </c>
      <c r="AA22" s="359">
        <f t="shared" si="4"/>
        <v>0</v>
      </c>
      <c r="AG22" s="360" t="str">
        <f t="shared" si="2"/>
        <v>Zeitreihe_1</v>
      </c>
    </row>
    <row r="23" spans="1:33" x14ac:dyDescent="0.3">
      <c r="A23" s="421"/>
      <c r="B23" s="421"/>
      <c r="C23" s="421"/>
      <c r="D23" s="422"/>
      <c r="E23" s="421"/>
      <c r="F23" s="421"/>
      <c r="G23" s="421"/>
      <c r="H23" s="421"/>
      <c r="I23" s="421"/>
      <c r="J23" s="421"/>
      <c r="K23" s="421"/>
      <c r="L23" s="357">
        <f>IF(D23&gt;A_Stammdaten!$B$12,0,SUM(F23,G23,I23,J23)-SUM(H23,K23))</f>
        <v>0</v>
      </c>
      <c r="M23" s="421"/>
      <c r="N23" s="421"/>
      <c r="O23" s="421"/>
      <c r="P23" s="421"/>
      <c r="Q23" s="220">
        <f>IF(D23&gt;A_Stammdaten!$B$12,0,SUM(L23)-SUM(M23:P23))</f>
        <v>0</v>
      </c>
      <c r="R23" s="421"/>
      <c r="S23" s="358">
        <f>IF(AND(A_Stammdaten!$B$12=D23,OR(B23="geleistete Anzahlungen und Anlagen im Bau des Sachanlagevermögens",B23="geleistete Anzahlungen auf immaterielle Vermögensgegenstände",B23="Grundstücke")),0,U23+T23)</f>
        <v>0</v>
      </c>
      <c r="T23" s="358">
        <f t="shared" si="3"/>
        <v>0</v>
      </c>
      <c r="U23" s="358">
        <f>IF(A_Stammdaten!$B$12=2023,E3_WAV!W23,IF(A_Stammdaten!$B$12=2024,E3_WAV!X23, IF(A_Stammdaten!$B$12=2025,E3_WAV!Y23,IF(A_Stammdaten!$B$12=2026,E3_WAV!Z23,IF(A_Stammdaten!$B$12=2027,E3_WAV!AA23)))))</f>
        <v>0</v>
      </c>
      <c r="V23" s="359">
        <f t="shared" si="0"/>
        <v>0</v>
      </c>
      <c r="W23" s="359">
        <f t="shared" si="4"/>
        <v>0</v>
      </c>
      <c r="X23" s="359">
        <f t="shared" si="4"/>
        <v>0</v>
      </c>
      <c r="Y23" s="359">
        <f t="shared" si="4"/>
        <v>0</v>
      </c>
      <c r="Z23" s="359">
        <f t="shared" si="4"/>
        <v>0</v>
      </c>
      <c r="AA23" s="359">
        <f t="shared" si="4"/>
        <v>0</v>
      </c>
      <c r="AG23" s="360" t="str">
        <f t="shared" si="2"/>
        <v>Zeitreihe_1</v>
      </c>
    </row>
    <row r="24" spans="1:33" x14ac:dyDescent="0.3">
      <c r="A24" s="421"/>
      <c r="B24" s="421"/>
      <c r="C24" s="421"/>
      <c r="D24" s="422"/>
      <c r="E24" s="421"/>
      <c r="F24" s="421"/>
      <c r="G24" s="421"/>
      <c r="H24" s="421"/>
      <c r="I24" s="421"/>
      <c r="J24" s="421"/>
      <c r="K24" s="421"/>
      <c r="L24" s="357">
        <f>IF(D24&gt;A_Stammdaten!$B$12,0,SUM(F24,G24,I24,J24)-SUM(H24,K24))</f>
        <v>0</v>
      </c>
      <c r="M24" s="421"/>
      <c r="N24" s="421"/>
      <c r="O24" s="421"/>
      <c r="P24" s="421"/>
      <c r="Q24" s="220">
        <f>IF(D24&gt;A_Stammdaten!$B$12,0,SUM(L24)-SUM(M24:P24))</f>
        <v>0</v>
      </c>
      <c r="R24" s="421"/>
      <c r="S24" s="358">
        <f>IF(AND(A_Stammdaten!$B$12=D24,OR(B24="geleistete Anzahlungen und Anlagen im Bau des Sachanlagevermögens",B24="geleistete Anzahlungen auf immaterielle Vermögensgegenstände",B24="Grundstücke")),0,U24+T24)</f>
        <v>0</v>
      </c>
      <c r="T24" s="358">
        <f t="shared" si="3"/>
        <v>0</v>
      </c>
      <c r="U24" s="358">
        <f>IF(A_Stammdaten!$B$12=2023,E3_WAV!W24,IF(A_Stammdaten!$B$12=2024,E3_WAV!X24, IF(A_Stammdaten!$B$12=2025,E3_WAV!Y24,IF(A_Stammdaten!$B$12=2026,E3_WAV!Z24,IF(A_Stammdaten!$B$12=2027,E3_WAV!AA24)))))</f>
        <v>0</v>
      </c>
      <c r="V24" s="359">
        <f t="shared" si="0"/>
        <v>0</v>
      </c>
      <c r="W24" s="359">
        <f t="shared" si="4"/>
        <v>0</v>
      </c>
      <c r="X24" s="359">
        <f t="shared" si="4"/>
        <v>0</v>
      </c>
      <c r="Y24" s="359">
        <f t="shared" si="4"/>
        <v>0</v>
      </c>
      <c r="Z24" s="359">
        <f t="shared" si="4"/>
        <v>0</v>
      </c>
      <c r="AA24" s="359">
        <f t="shared" si="4"/>
        <v>0</v>
      </c>
      <c r="AG24" s="360" t="str">
        <f t="shared" si="2"/>
        <v>Zeitreihe_1</v>
      </c>
    </row>
    <row r="25" spans="1:33" x14ac:dyDescent="0.3">
      <c r="A25" s="421"/>
      <c r="B25" s="421"/>
      <c r="C25" s="421"/>
      <c r="D25" s="422"/>
      <c r="E25" s="421"/>
      <c r="F25" s="421"/>
      <c r="G25" s="421"/>
      <c r="H25" s="421"/>
      <c r="I25" s="421"/>
      <c r="J25" s="421"/>
      <c r="K25" s="421"/>
      <c r="L25" s="357">
        <f>IF(D25&gt;A_Stammdaten!$B$12,0,SUM(F25,G25,I25,J25)-SUM(H25,K25))</f>
        <v>0</v>
      </c>
      <c r="M25" s="421"/>
      <c r="N25" s="421"/>
      <c r="O25" s="421"/>
      <c r="P25" s="421"/>
      <c r="Q25" s="220">
        <f>IF(D25&gt;A_Stammdaten!$B$12,0,SUM(L25)-SUM(M25:P25))</f>
        <v>0</v>
      </c>
      <c r="R25" s="421"/>
      <c r="S25" s="358">
        <f>IF(AND(A_Stammdaten!$B$12=D25,OR(B25="geleistete Anzahlungen und Anlagen im Bau des Sachanlagevermögens",B25="geleistete Anzahlungen auf immaterielle Vermögensgegenstände",B25="Grundstücke")),0,U25+T25)</f>
        <v>0</v>
      </c>
      <c r="T25" s="358">
        <f t="shared" si="3"/>
        <v>0</v>
      </c>
      <c r="U25" s="358">
        <f>IF(A_Stammdaten!$B$12=2023,E3_WAV!W25,IF(A_Stammdaten!$B$12=2024,E3_WAV!X25, IF(A_Stammdaten!$B$12=2025,E3_WAV!Y25,IF(A_Stammdaten!$B$12=2026,E3_WAV!Z25,IF(A_Stammdaten!$B$12=2027,E3_WAV!AA25)))))</f>
        <v>0</v>
      </c>
      <c r="V25" s="359">
        <f t="shared" si="0"/>
        <v>0</v>
      </c>
      <c r="W25" s="359">
        <f t="shared" si="4"/>
        <v>0</v>
      </c>
      <c r="X25" s="359">
        <f t="shared" si="4"/>
        <v>0</v>
      </c>
      <c r="Y25" s="359">
        <f t="shared" si="4"/>
        <v>0</v>
      </c>
      <c r="Z25" s="359">
        <f t="shared" si="4"/>
        <v>0</v>
      </c>
      <c r="AA25" s="359">
        <f t="shared" si="4"/>
        <v>0</v>
      </c>
      <c r="AG25" s="360" t="str">
        <f t="shared" si="2"/>
        <v>Zeitreihe_1</v>
      </c>
    </row>
    <row r="26" spans="1:33" x14ac:dyDescent="0.3">
      <c r="A26" s="421"/>
      <c r="B26" s="421"/>
      <c r="C26" s="421"/>
      <c r="D26" s="422"/>
      <c r="E26" s="421"/>
      <c r="F26" s="421"/>
      <c r="G26" s="421"/>
      <c r="H26" s="421"/>
      <c r="I26" s="421"/>
      <c r="J26" s="421"/>
      <c r="K26" s="421"/>
      <c r="L26" s="357">
        <f>IF(D26&gt;A_Stammdaten!$B$12,0,SUM(F26,G26,I26,J26)-SUM(H26,K26))</f>
        <v>0</v>
      </c>
      <c r="M26" s="421"/>
      <c r="N26" s="421"/>
      <c r="O26" s="421"/>
      <c r="P26" s="421"/>
      <c r="Q26" s="220">
        <f>IF(D26&gt;A_Stammdaten!$B$12,0,SUM(L26)-SUM(M26:P26))</f>
        <v>0</v>
      </c>
      <c r="R26" s="421"/>
      <c r="S26" s="358">
        <f>IF(AND(A_Stammdaten!$B$12=D26,OR(B26="geleistete Anzahlungen und Anlagen im Bau des Sachanlagevermögens",B26="geleistete Anzahlungen auf immaterielle Vermögensgegenstände",B26="Grundstücke")),0,U26+T26)</f>
        <v>0</v>
      </c>
      <c r="T26" s="358">
        <f t="shared" si="3"/>
        <v>0</v>
      </c>
      <c r="U26" s="358">
        <f>IF(A_Stammdaten!$B$12=2023,E3_WAV!W26,IF(A_Stammdaten!$B$12=2024,E3_WAV!X26, IF(A_Stammdaten!$B$12=2025,E3_WAV!Y26,IF(A_Stammdaten!$B$12=2026,E3_WAV!Z26,IF(A_Stammdaten!$B$12=2027,E3_WAV!AA26)))))</f>
        <v>0</v>
      </c>
      <c r="V26" s="359">
        <f t="shared" si="0"/>
        <v>0</v>
      </c>
      <c r="W26" s="359">
        <f t="shared" si="4"/>
        <v>0</v>
      </c>
      <c r="X26" s="359">
        <f t="shared" si="4"/>
        <v>0</v>
      </c>
      <c r="Y26" s="359">
        <f t="shared" si="4"/>
        <v>0</v>
      </c>
      <c r="Z26" s="359">
        <f t="shared" si="4"/>
        <v>0</v>
      </c>
      <c r="AA26" s="359">
        <f t="shared" si="4"/>
        <v>0</v>
      </c>
      <c r="AG26" s="360" t="str">
        <f t="shared" si="2"/>
        <v>Zeitreihe_1</v>
      </c>
    </row>
    <row r="27" spans="1:33" x14ac:dyDescent="0.3">
      <c r="A27" s="421"/>
      <c r="B27" s="421"/>
      <c r="C27" s="421"/>
      <c r="D27" s="422"/>
      <c r="E27" s="421"/>
      <c r="F27" s="421"/>
      <c r="G27" s="421"/>
      <c r="H27" s="421"/>
      <c r="I27" s="421"/>
      <c r="J27" s="421"/>
      <c r="K27" s="421"/>
      <c r="L27" s="357">
        <f>IF(D27&gt;A_Stammdaten!$B$12,0,SUM(F27,G27,I27,J27)-SUM(H27,K27))</f>
        <v>0</v>
      </c>
      <c r="M27" s="421"/>
      <c r="N27" s="421"/>
      <c r="O27" s="421"/>
      <c r="P27" s="421"/>
      <c r="Q27" s="220">
        <f>IF(D27&gt;A_Stammdaten!$B$12,0,SUM(L27)-SUM(M27:P27))</f>
        <v>0</v>
      </c>
      <c r="R27" s="421"/>
      <c r="S27" s="358">
        <f>IF(AND(A_Stammdaten!$B$12=D27,OR(B27="geleistete Anzahlungen und Anlagen im Bau des Sachanlagevermögens",B27="geleistete Anzahlungen auf immaterielle Vermögensgegenstände",B27="Grundstücke")),0,U27+T27)</f>
        <v>0</v>
      </c>
      <c r="T27" s="358">
        <f t="shared" si="3"/>
        <v>0</v>
      </c>
      <c r="U27" s="358">
        <f>IF(A_Stammdaten!$B$12=2023,E3_WAV!W27,IF(A_Stammdaten!$B$12=2024,E3_WAV!X27, IF(A_Stammdaten!$B$12=2025,E3_WAV!Y27,IF(A_Stammdaten!$B$12=2026,E3_WAV!Z27,IF(A_Stammdaten!$B$12=2027,E3_WAV!AA27)))))</f>
        <v>0</v>
      </c>
      <c r="V27" s="359">
        <f t="shared" si="0"/>
        <v>0</v>
      </c>
      <c r="W27" s="359">
        <f t="shared" si="4"/>
        <v>0</v>
      </c>
      <c r="X27" s="359">
        <f t="shared" si="4"/>
        <v>0</v>
      </c>
      <c r="Y27" s="359">
        <f t="shared" si="4"/>
        <v>0</v>
      </c>
      <c r="Z27" s="359">
        <f t="shared" si="4"/>
        <v>0</v>
      </c>
      <c r="AA27" s="359">
        <f t="shared" si="4"/>
        <v>0</v>
      </c>
      <c r="AG27" s="360" t="str">
        <f t="shared" si="2"/>
        <v>Zeitreihe_1</v>
      </c>
    </row>
    <row r="28" spans="1:33" x14ac:dyDescent="0.3">
      <c r="A28" s="421"/>
      <c r="B28" s="421"/>
      <c r="C28" s="421"/>
      <c r="D28" s="422"/>
      <c r="E28" s="421"/>
      <c r="F28" s="421"/>
      <c r="G28" s="421"/>
      <c r="H28" s="421"/>
      <c r="I28" s="421"/>
      <c r="J28" s="421"/>
      <c r="K28" s="421"/>
      <c r="L28" s="357">
        <f>IF(D28&gt;A_Stammdaten!$B$12,0,SUM(F28,G28,I28,J28)-SUM(H28,K28))</f>
        <v>0</v>
      </c>
      <c r="M28" s="421"/>
      <c r="N28" s="421"/>
      <c r="O28" s="421"/>
      <c r="P28" s="421"/>
      <c r="Q28" s="220">
        <f>IF(D28&gt;A_Stammdaten!$B$12,0,SUM(L28)-SUM(M28:P28))</f>
        <v>0</v>
      </c>
      <c r="R28" s="421"/>
      <c r="S28" s="358">
        <f>IF(AND(A_Stammdaten!$B$12=D28,OR(B28="geleistete Anzahlungen und Anlagen im Bau des Sachanlagevermögens",B28="geleistete Anzahlungen auf immaterielle Vermögensgegenstände",B28="Grundstücke")),0,U28+T28)</f>
        <v>0</v>
      </c>
      <c r="T28" s="358">
        <f t="shared" si="3"/>
        <v>0</v>
      </c>
      <c r="U28" s="358">
        <f>IF(A_Stammdaten!$B$12=2023,E3_WAV!W28,IF(A_Stammdaten!$B$12=2024,E3_WAV!X28, IF(A_Stammdaten!$B$12=2025,E3_WAV!Y28,IF(A_Stammdaten!$B$12=2026,E3_WAV!Z28,IF(A_Stammdaten!$B$12=2027,E3_WAV!AA28)))))</f>
        <v>0</v>
      </c>
      <c r="V28" s="359">
        <f t="shared" si="0"/>
        <v>0</v>
      </c>
      <c r="W28" s="359">
        <f t="shared" si="4"/>
        <v>0</v>
      </c>
      <c r="X28" s="359">
        <f t="shared" si="4"/>
        <v>0</v>
      </c>
      <c r="Y28" s="359">
        <f t="shared" si="4"/>
        <v>0</v>
      </c>
      <c r="Z28" s="359">
        <f t="shared" si="4"/>
        <v>0</v>
      </c>
      <c r="AA28" s="359">
        <f t="shared" si="4"/>
        <v>0</v>
      </c>
      <c r="AG28" s="360" t="str">
        <f t="shared" si="2"/>
        <v>Zeitreihe_1</v>
      </c>
    </row>
    <row r="29" spans="1:33" x14ac:dyDescent="0.3">
      <c r="A29" s="421"/>
      <c r="B29" s="421"/>
      <c r="C29" s="421"/>
      <c r="D29" s="422"/>
      <c r="E29" s="421"/>
      <c r="F29" s="421"/>
      <c r="G29" s="421"/>
      <c r="H29" s="421"/>
      <c r="I29" s="421"/>
      <c r="J29" s="421"/>
      <c r="K29" s="421"/>
      <c r="L29" s="357">
        <f>IF(D29&gt;A_Stammdaten!$B$12,0,SUM(F29,G29,I29,J29)-SUM(H29,K29))</f>
        <v>0</v>
      </c>
      <c r="M29" s="421"/>
      <c r="N29" s="421"/>
      <c r="O29" s="421"/>
      <c r="P29" s="421"/>
      <c r="Q29" s="220">
        <f>IF(D29&gt;A_Stammdaten!$B$12,0,SUM(L29)-SUM(M29:P29))</f>
        <v>0</v>
      </c>
      <c r="R29" s="421"/>
      <c r="S29" s="358">
        <f>IF(AND(A_Stammdaten!$B$12=D29,OR(B29="geleistete Anzahlungen und Anlagen im Bau des Sachanlagevermögens",B29="geleistete Anzahlungen auf immaterielle Vermögensgegenstände",B29="Grundstücke")),0,U29+T29)</f>
        <v>0</v>
      </c>
      <c r="T29" s="358">
        <f t="shared" si="3"/>
        <v>0</v>
      </c>
      <c r="U29" s="358">
        <f>IF(A_Stammdaten!$B$12=2023,E3_WAV!W29,IF(A_Stammdaten!$B$12=2024,E3_WAV!X29, IF(A_Stammdaten!$B$12=2025,E3_WAV!Y29,IF(A_Stammdaten!$B$12=2026,E3_WAV!Z29,IF(A_Stammdaten!$B$12=2027,E3_WAV!AA29)))))</f>
        <v>0</v>
      </c>
      <c r="V29" s="359">
        <f t="shared" si="0"/>
        <v>0</v>
      </c>
      <c r="W29" s="359">
        <f t="shared" si="4"/>
        <v>0</v>
      </c>
      <c r="X29" s="359">
        <f t="shared" si="4"/>
        <v>0</v>
      </c>
      <c r="Y29" s="359">
        <f t="shared" si="4"/>
        <v>0</v>
      </c>
      <c r="Z29" s="359">
        <f t="shared" si="4"/>
        <v>0</v>
      </c>
      <c r="AA29" s="359">
        <f t="shared" si="4"/>
        <v>0</v>
      </c>
      <c r="AG29" s="360" t="str">
        <f t="shared" si="2"/>
        <v>Zeitreihe_1</v>
      </c>
    </row>
    <row r="30" spans="1:33" x14ac:dyDescent="0.3">
      <c r="A30" s="421"/>
      <c r="B30" s="421"/>
      <c r="C30" s="421"/>
      <c r="D30" s="422"/>
      <c r="E30" s="421"/>
      <c r="F30" s="421"/>
      <c r="G30" s="421"/>
      <c r="H30" s="421"/>
      <c r="I30" s="421"/>
      <c r="J30" s="421"/>
      <c r="K30" s="421"/>
      <c r="L30" s="357">
        <f>IF(D30&gt;A_Stammdaten!$B$12,0,SUM(F30,G30,I30,J30)-SUM(H30,K30))</f>
        <v>0</v>
      </c>
      <c r="M30" s="421"/>
      <c r="N30" s="421"/>
      <c r="O30" s="421"/>
      <c r="P30" s="421"/>
      <c r="Q30" s="220">
        <f>IF(D30&gt;A_Stammdaten!$B$12,0,SUM(L30)-SUM(M30:P30))</f>
        <v>0</v>
      </c>
      <c r="R30" s="421"/>
      <c r="S30" s="358">
        <f>IF(AND(A_Stammdaten!$B$12=D30,OR(B30="geleistete Anzahlungen und Anlagen im Bau des Sachanlagevermögens",B30="geleistete Anzahlungen auf immaterielle Vermögensgegenstände",B30="Grundstücke")),0,U30+T30)</f>
        <v>0</v>
      </c>
      <c r="T30" s="358">
        <f t="shared" si="3"/>
        <v>0</v>
      </c>
      <c r="U30" s="358">
        <f>IF(A_Stammdaten!$B$12=2023,E3_WAV!W30,IF(A_Stammdaten!$B$12=2024,E3_WAV!X30, IF(A_Stammdaten!$B$12=2025,E3_WAV!Y30,IF(A_Stammdaten!$B$12=2026,E3_WAV!Z30,IF(A_Stammdaten!$B$12=2027,E3_WAV!AA30)))))</f>
        <v>0</v>
      </c>
      <c r="V30" s="359">
        <f t="shared" si="0"/>
        <v>0</v>
      </c>
      <c r="W30" s="359">
        <f t="shared" si="4"/>
        <v>0</v>
      </c>
      <c r="X30" s="359">
        <f t="shared" si="4"/>
        <v>0</v>
      </c>
      <c r="Y30" s="359">
        <f t="shared" si="4"/>
        <v>0</v>
      </c>
      <c r="Z30" s="359">
        <f t="shared" si="4"/>
        <v>0</v>
      </c>
      <c r="AA30" s="359">
        <f t="shared" si="4"/>
        <v>0</v>
      </c>
      <c r="AG30" s="360" t="str">
        <f t="shared" si="2"/>
        <v>Zeitreihe_1</v>
      </c>
    </row>
    <row r="31" spans="1:33" x14ac:dyDescent="0.3">
      <c r="A31" s="421"/>
      <c r="B31" s="421"/>
      <c r="C31" s="421"/>
      <c r="D31" s="422"/>
      <c r="E31" s="421"/>
      <c r="F31" s="421"/>
      <c r="G31" s="421"/>
      <c r="H31" s="421"/>
      <c r="I31" s="421"/>
      <c r="J31" s="421"/>
      <c r="K31" s="421"/>
      <c r="L31" s="357">
        <f>IF(D31&gt;A_Stammdaten!$B$12,0,SUM(F31,G31,I31,J31)-SUM(H31,K31))</f>
        <v>0</v>
      </c>
      <c r="M31" s="421"/>
      <c r="N31" s="421"/>
      <c r="O31" s="421"/>
      <c r="P31" s="421"/>
      <c r="Q31" s="220">
        <f>IF(D31&gt;A_Stammdaten!$B$12,0,SUM(L31)-SUM(M31:P31))</f>
        <v>0</v>
      </c>
      <c r="R31" s="421"/>
      <c r="S31" s="358">
        <f>IF(AND(A_Stammdaten!$B$12=D31,OR(B31="geleistete Anzahlungen und Anlagen im Bau des Sachanlagevermögens",B31="geleistete Anzahlungen auf immaterielle Vermögensgegenstände",B31="Grundstücke")),0,U31+T31)</f>
        <v>0</v>
      </c>
      <c r="T31" s="358">
        <f t="shared" si="3"/>
        <v>0</v>
      </c>
      <c r="U31" s="358">
        <f>IF(A_Stammdaten!$B$12=2023,E3_WAV!W31,IF(A_Stammdaten!$B$12=2024,E3_WAV!X31, IF(A_Stammdaten!$B$12=2025,E3_WAV!Y31,IF(A_Stammdaten!$B$12=2026,E3_WAV!Z31,IF(A_Stammdaten!$B$12=2027,E3_WAV!AA31)))))</f>
        <v>0</v>
      </c>
      <c r="V31" s="359">
        <f t="shared" si="0"/>
        <v>0</v>
      </c>
      <c r="W31" s="359">
        <f t="shared" si="4"/>
        <v>0</v>
      </c>
      <c r="X31" s="359">
        <f t="shared" si="4"/>
        <v>0</v>
      </c>
      <c r="Y31" s="359">
        <f t="shared" si="4"/>
        <v>0</v>
      </c>
      <c r="Z31" s="359">
        <f t="shared" si="4"/>
        <v>0</v>
      </c>
      <c r="AA31" s="359">
        <f t="shared" si="4"/>
        <v>0</v>
      </c>
      <c r="AG31" s="360" t="str">
        <f t="shared" si="2"/>
        <v>Zeitreihe_1</v>
      </c>
    </row>
    <row r="32" spans="1:33" x14ac:dyDescent="0.3">
      <c r="A32" s="421"/>
      <c r="B32" s="421"/>
      <c r="C32" s="421"/>
      <c r="D32" s="422"/>
      <c r="E32" s="421"/>
      <c r="F32" s="421"/>
      <c r="G32" s="421"/>
      <c r="H32" s="421"/>
      <c r="I32" s="421"/>
      <c r="J32" s="421"/>
      <c r="K32" s="421"/>
      <c r="L32" s="357">
        <f>IF(D32&gt;A_Stammdaten!$B$12,0,SUM(F32,G32,I32,J32)-SUM(H32,K32))</f>
        <v>0</v>
      </c>
      <c r="M32" s="421"/>
      <c r="N32" s="421"/>
      <c r="O32" s="421"/>
      <c r="P32" s="421"/>
      <c r="Q32" s="220">
        <f>IF(D32&gt;A_Stammdaten!$B$12,0,SUM(L32)-SUM(M32:P32))</f>
        <v>0</v>
      </c>
      <c r="R32" s="421"/>
      <c r="S32" s="358">
        <f>IF(AND(A_Stammdaten!$B$12=D32,OR(B32="geleistete Anzahlungen und Anlagen im Bau des Sachanlagevermögens",B32="geleistete Anzahlungen auf immaterielle Vermögensgegenstände",B32="Grundstücke")),0,U32+T32)</f>
        <v>0</v>
      </c>
      <c r="T32" s="358">
        <f t="shared" si="3"/>
        <v>0</v>
      </c>
      <c r="U32" s="358">
        <f>IF(A_Stammdaten!$B$12=2023,E3_WAV!W32,IF(A_Stammdaten!$B$12=2024,E3_WAV!X32, IF(A_Stammdaten!$B$12=2025,E3_WAV!Y32,IF(A_Stammdaten!$B$12=2026,E3_WAV!Z32,IF(A_Stammdaten!$B$12=2027,E3_WAV!AA32)))))</f>
        <v>0</v>
      </c>
      <c r="V32" s="359">
        <f t="shared" si="0"/>
        <v>0</v>
      </c>
      <c r="W32" s="359">
        <f t="shared" si="4"/>
        <v>0</v>
      </c>
      <c r="X32" s="359">
        <f t="shared" si="4"/>
        <v>0</v>
      </c>
      <c r="Y32" s="359">
        <f t="shared" si="4"/>
        <v>0</v>
      </c>
      <c r="Z32" s="359">
        <f t="shared" si="4"/>
        <v>0</v>
      </c>
      <c r="AA32" s="359">
        <f t="shared" si="4"/>
        <v>0</v>
      </c>
      <c r="AG32" s="360" t="str">
        <f t="shared" si="2"/>
        <v>Zeitreihe_1</v>
      </c>
    </row>
    <row r="33" spans="1:33" x14ac:dyDescent="0.3">
      <c r="A33" s="421"/>
      <c r="B33" s="421"/>
      <c r="C33" s="421"/>
      <c r="D33" s="422"/>
      <c r="E33" s="421"/>
      <c r="F33" s="421"/>
      <c r="G33" s="421"/>
      <c r="H33" s="421"/>
      <c r="I33" s="421"/>
      <c r="J33" s="421"/>
      <c r="K33" s="421"/>
      <c r="L33" s="357">
        <f>IF(D33&gt;A_Stammdaten!$B$12,0,SUM(F33,G33,I33,J33)-SUM(H33,K33))</f>
        <v>0</v>
      </c>
      <c r="M33" s="421"/>
      <c r="N33" s="421"/>
      <c r="O33" s="421"/>
      <c r="P33" s="421"/>
      <c r="Q33" s="220">
        <f>IF(D33&gt;A_Stammdaten!$B$12,0,SUM(L33)-SUM(M33:P33))</f>
        <v>0</v>
      </c>
      <c r="R33" s="421"/>
      <c r="S33" s="358">
        <f>IF(AND(A_Stammdaten!$B$12=D33,OR(B33="geleistete Anzahlungen und Anlagen im Bau des Sachanlagevermögens",B33="geleistete Anzahlungen auf immaterielle Vermögensgegenstände",B33="Grundstücke")),0,U33+T33)</f>
        <v>0</v>
      </c>
      <c r="T33" s="358">
        <f t="shared" si="3"/>
        <v>0</v>
      </c>
      <c r="U33" s="358">
        <f>IF(A_Stammdaten!$B$12=2023,E3_WAV!W33,IF(A_Stammdaten!$B$12=2024,E3_WAV!X33, IF(A_Stammdaten!$B$12=2025,E3_WAV!Y33,IF(A_Stammdaten!$B$12=2026,E3_WAV!Z33,IF(A_Stammdaten!$B$12=2027,E3_WAV!AA33)))))</f>
        <v>0</v>
      </c>
      <c r="V33" s="359">
        <f t="shared" si="0"/>
        <v>0</v>
      </c>
      <c r="W33" s="359">
        <f t="shared" si="4"/>
        <v>0</v>
      </c>
      <c r="X33" s="359">
        <f t="shared" si="4"/>
        <v>0</v>
      </c>
      <c r="Y33" s="359">
        <f t="shared" si="4"/>
        <v>0</v>
      </c>
      <c r="Z33" s="359">
        <f t="shared" si="4"/>
        <v>0</v>
      </c>
      <c r="AA33" s="359">
        <f t="shared" si="4"/>
        <v>0</v>
      </c>
      <c r="AG33" s="360" t="str">
        <f t="shared" si="2"/>
        <v>Zeitreihe_1</v>
      </c>
    </row>
    <row r="34" spans="1:33" x14ac:dyDescent="0.3">
      <c r="A34" s="421"/>
      <c r="B34" s="421"/>
      <c r="C34" s="421"/>
      <c r="D34" s="422"/>
      <c r="E34" s="421"/>
      <c r="F34" s="421"/>
      <c r="G34" s="421"/>
      <c r="H34" s="421"/>
      <c r="I34" s="421"/>
      <c r="J34" s="421"/>
      <c r="K34" s="421"/>
      <c r="L34" s="357">
        <f>IF(D34&gt;A_Stammdaten!$B$12,0,SUM(F34,G34,I34,J34)-SUM(H34,K34))</f>
        <v>0</v>
      </c>
      <c r="M34" s="421"/>
      <c r="N34" s="421"/>
      <c r="O34" s="421"/>
      <c r="P34" s="421"/>
      <c r="Q34" s="220">
        <f>IF(D34&gt;A_Stammdaten!$B$12,0,SUM(L34)-SUM(M34:P34))</f>
        <v>0</v>
      </c>
      <c r="R34" s="421"/>
      <c r="S34" s="358">
        <f>IF(AND(A_Stammdaten!$B$12=D34,OR(B34="geleistete Anzahlungen und Anlagen im Bau des Sachanlagevermögens",B34="geleistete Anzahlungen auf immaterielle Vermögensgegenstände",B34="Grundstücke")),0,U34+T34)</f>
        <v>0</v>
      </c>
      <c r="T34" s="358">
        <f t="shared" si="3"/>
        <v>0</v>
      </c>
      <c r="U34" s="358">
        <f>IF(A_Stammdaten!$B$12=2023,E3_WAV!W34,IF(A_Stammdaten!$B$12=2024,E3_WAV!X34, IF(A_Stammdaten!$B$12=2025,E3_WAV!Y34,IF(A_Stammdaten!$B$12=2026,E3_WAV!Z34,IF(A_Stammdaten!$B$12=2027,E3_WAV!AA34)))))</f>
        <v>0</v>
      </c>
      <c r="V34" s="359">
        <f t="shared" si="0"/>
        <v>0</v>
      </c>
      <c r="W34" s="359">
        <f t="shared" si="4"/>
        <v>0</v>
      </c>
      <c r="X34" s="359">
        <f t="shared" si="4"/>
        <v>0</v>
      </c>
      <c r="Y34" s="359">
        <f t="shared" si="4"/>
        <v>0</v>
      </c>
      <c r="Z34" s="359">
        <f t="shared" si="4"/>
        <v>0</v>
      </c>
      <c r="AA34" s="359">
        <f t="shared" si="4"/>
        <v>0</v>
      </c>
      <c r="AG34" s="360" t="str">
        <f t="shared" si="2"/>
        <v>Zeitreihe_1</v>
      </c>
    </row>
    <row r="35" spans="1:33" x14ac:dyDescent="0.3">
      <c r="A35" s="421"/>
      <c r="B35" s="421"/>
      <c r="C35" s="421"/>
      <c r="D35" s="422"/>
      <c r="E35" s="421"/>
      <c r="F35" s="421"/>
      <c r="G35" s="421"/>
      <c r="H35" s="421"/>
      <c r="I35" s="421"/>
      <c r="J35" s="421"/>
      <c r="K35" s="421"/>
      <c r="L35" s="357">
        <f>IF(D35&gt;A_Stammdaten!$B$12,0,SUM(F35,G35,I35,J35)-SUM(H35,K35))</f>
        <v>0</v>
      </c>
      <c r="M35" s="421"/>
      <c r="N35" s="421"/>
      <c r="O35" s="421"/>
      <c r="P35" s="421"/>
      <c r="Q35" s="220">
        <f>IF(D35&gt;A_Stammdaten!$B$12,0,SUM(L35)-SUM(M35:P35))</f>
        <v>0</v>
      </c>
      <c r="R35" s="421"/>
      <c r="S35" s="358">
        <f>IF(AND(A_Stammdaten!$B$12=D35,OR(B35="geleistete Anzahlungen und Anlagen im Bau des Sachanlagevermögens",B35="geleistete Anzahlungen auf immaterielle Vermögensgegenstände",B35="Grundstücke")),0,U35+T35)</f>
        <v>0</v>
      </c>
      <c r="T35" s="358">
        <f t="shared" si="3"/>
        <v>0</v>
      </c>
      <c r="U35" s="358">
        <f>IF(A_Stammdaten!$B$12=2023,E3_WAV!W35,IF(A_Stammdaten!$B$12=2024,E3_WAV!X35, IF(A_Stammdaten!$B$12=2025,E3_WAV!Y35,IF(A_Stammdaten!$B$12=2026,E3_WAV!Z35,IF(A_Stammdaten!$B$12=2027,E3_WAV!AA35)))))</f>
        <v>0</v>
      </c>
      <c r="V35" s="359">
        <f t="shared" si="0"/>
        <v>0</v>
      </c>
      <c r="W35" s="359">
        <f t="shared" si="4"/>
        <v>0</v>
      </c>
      <c r="X35" s="359">
        <f t="shared" si="4"/>
        <v>0</v>
      </c>
      <c r="Y35" s="359">
        <f t="shared" si="4"/>
        <v>0</v>
      </c>
      <c r="Z35" s="359">
        <f t="shared" si="4"/>
        <v>0</v>
      </c>
      <c r="AA35" s="359">
        <f t="shared" si="4"/>
        <v>0</v>
      </c>
      <c r="AG35" s="360" t="str">
        <f t="shared" si="2"/>
        <v>Zeitreihe_1</v>
      </c>
    </row>
    <row r="36" spans="1:33" x14ac:dyDescent="0.3">
      <c r="A36" s="421"/>
      <c r="B36" s="421"/>
      <c r="C36" s="421"/>
      <c r="D36" s="422"/>
      <c r="E36" s="421"/>
      <c r="F36" s="421"/>
      <c r="G36" s="421"/>
      <c r="H36" s="421"/>
      <c r="I36" s="421"/>
      <c r="J36" s="421"/>
      <c r="K36" s="421"/>
      <c r="L36" s="357">
        <f>IF(D36&gt;A_Stammdaten!$B$12,0,SUM(F36,G36,I36,J36)-SUM(H36,K36))</f>
        <v>0</v>
      </c>
      <c r="M36" s="421"/>
      <c r="N36" s="421"/>
      <c r="O36" s="421"/>
      <c r="P36" s="421"/>
      <c r="Q36" s="220">
        <f>IF(D36&gt;A_Stammdaten!$B$12,0,SUM(L36)-SUM(M36:P36))</f>
        <v>0</v>
      </c>
      <c r="R36" s="421"/>
      <c r="S36" s="358">
        <f>IF(AND(A_Stammdaten!$B$12=D36,OR(B36="geleistete Anzahlungen und Anlagen im Bau des Sachanlagevermögens",B36="geleistete Anzahlungen auf immaterielle Vermögensgegenstände",B36="Grundstücke")),0,U36+T36)</f>
        <v>0</v>
      </c>
      <c r="T36" s="358">
        <f t="shared" si="3"/>
        <v>0</v>
      </c>
      <c r="U36" s="358">
        <f>IF(A_Stammdaten!$B$12=2023,E3_WAV!W36,IF(A_Stammdaten!$B$12=2024,E3_WAV!X36, IF(A_Stammdaten!$B$12=2025,E3_WAV!Y36,IF(A_Stammdaten!$B$12=2026,E3_WAV!Z36,IF(A_Stammdaten!$B$12=2027,E3_WAV!AA36)))))</f>
        <v>0</v>
      </c>
      <c r="V36" s="359">
        <f t="shared" si="0"/>
        <v>0</v>
      </c>
      <c r="W36" s="359">
        <f t="shared" si="4"/>
        <v>0</v>
      </c>
      <c r="X36" s="359">
        <f t="shared" si="4"/>
        <v>0</v>
      </c>
      <c r="Y36" s="359">
        <f t="shared" si="4"/>
        <v>0</v>
      </c>
      <c r="Z36" s="359">
        <f t="shared" si="4"/>
        <v>0</v>
      </c>
      <c r="AA36" s="359">
        <f t="shared" si="4"/>
        <v>0</v>
      </c>
      <c r="AG36" s="360" t="str">
        <f t="shared" si="2"/>
        <v>Zeitreihe_1</v>
      </c>
    </row>
    <row r="37" spans="1:33" x14ac:dyDescent="0.3">
      <c r="A37" s="421"/>
      <c r="B37" s="421"/>
      <c r="C37" s="421"/>
      <c r="D37" s="422"/>
      <c r="E37" s="421"/>
      <c r="F37" s="421"/>
      <c r="G37" s="421"/>
      <c r="H37" s="421"/>
      <c r="I37" s="421"/>
      <c r="J37" s="421"/>
      <c r="K37" s="421"/>
      <c r="L37" s="357">
        <f>IF(D37&gt;A_Stammdaten!$B$12,0,SUM(F37,G37,I37,J37)-SUM(H37,K37))</f>
        <v>0</v>
      </c>
      <c r="M37" s="421"/>
      <c r="N37" s="421"/>
      <c r="O37" s="421"/>
      <c r="P37" s="421"/>
      <c r="Q37" s="220">
        <f>IF(D37&gt;A_Stammdaten!$B$12,0,SUM(L37)-SUM(M37:P37))</f>
        <v>0</v>
      </c>
      <c r="R37" s="421"/>
      <c r="S37" s="358">
        <f>IF(AND(A_Stammdaten!$B$12=D37,OR(B37="geleistete Anzahlungen und Anlagen im Bau des Sachanlagevermögens",B37="geleistete Anzahlungen auf immaterielle Vermögensgegenstände",B37="Grundstücke")),0,U37+T37)</f>
        <v>0</v>
      </c>
      <c r="T37" s="358">
        <f t="shared" si="3"/>
        <v>0</v>
      </c>
      <c r="U37" s="358">
        <f>IF(A_Stammdaten!$B$12=2023,E3_WAV!W37,IF(A_Stammdaten!$B$12=2024,E3_WAV!X37, IF(A_Stammdaten!$B$12=2025,E3_WAV!Y37,IF(A_Stammdaten!$B$12=2026,E3_WAV!Z37,IF(A_Stammdaten!$B$12=2027,E3_WAV!AA37)))))</f>
        <v>0</v>
      </c>
      <c r="V37" s="359">
        <f t="shared" si="0"/>
        <v>0</v>
      </c>
      <c r="W37" s="359">
        <f t="shared" si="4"/>
        <v>0</v>
      </c>
      <c r="X37" s="359">
        <f t="shared" si="4"/>
        <v>0</v>
      </c>
      <c r="Y37" s="359">
        <f t="shared" si="4"/>
        <v>0</v>
      </c>
      <c r="Z37" s="359">
        <f t="shared" si="4"/>
        <v>0</v>
      </c>
      <c r="AA37" s="359">
        <f t="shared" si="4"/>
        <v>0</v>
      </c>
      <c r="AG37" s="360" t="str">
        <f t="shared" si="2"/>
        <v>Zeitreihe_1</v>
      </c>
    </row>
    <row r="38" spans="1:33" x14ac:dyDescent="0.3">
      <c r="A38" s="421"/>
      <c r="B38" s="421"/>
      <c r="C38" s="421"/>
      <c r="D38" s="422"/>
      <c r="E38" s="421"/>
      <c r="F38" s="421"/>
      <c r="G38" s="421"/>
      <c r="H38" s="421"/>
      <c r="I38" s="421"/>
      <c r="J38" s="421"/>
      <c r="K38" s="421"/>
      <c r="L38" s="357">
        <f>IF(D38&gt;A_Stammdaten!$B$12,0,SUM(F38,G38,I38,J38)-SUM(H38,K38))</f>
        <v>0</v>
      </c>
      <c r="M38" s="421"/>
      <c r="N38" s="421"/>
      <c r="O38" s="421"/>
      <c r="P38" s="421"/>
      <c r="Q38" s="220">
        <f>IF(D38&gt;A_Stammdaten!$B$12,0,SUM(L38)-SUM(M38:P38))</f>
        <v>0</v>
      </c>
      <c r="R38" s="421"/>
      <c r="S38" s="358">
        <f>IF(AND(A_Stammdaten!$B$12=D38,OR(B38="geleistete Anzahlungen und Anlagen im Bau des Sachanlagevermögens",B38="geleistete Anzahlungen auf immaterielle Vermögensgegenstände",B38="Grundstücke")),0,U38+T38)</f>
        <v>0</v>
      </c>
      <c r="T38" s="358">
        <f t="shared" si="3"/>
        <v>0</v>
      </c>
      <c r="U38" s="358">
        <f>IF(A_Stammdaten!$B$12=2023,E3_WAV!W38,IF(A_Stammdaten!$B$12=2024,E3_WAV!X38, IF(A_Stammdaten!$B$12=2025,E3_WAV!Y38,IF(A_Stammdaten!$B$12=2026,E3_WAV!Z38,IF(A_Stammdaten!$B$12=2027,E3_WAV!AA38)))))</f>
        <v>0</v>
      </c>
      <c r="V38" s="359">
        <f t="shared" si="0"/>
        <v>0</v>
      </c>
      <c r="W38" s="359">
        <f t="shared" si="4"/>
        <v>0</v>
      </c>
      <c r="X38" s="359">
        <f t="shared" si="4"/>
        <v>0</v>
      </c>
      <c r="Y38" s="359">
        <f t="shared" si="4"/>
        <v>0</v>
      </c>
      <c r="Z38" s="359">
        <f t="shared" si="4"/>
        <v>0</v>
      </c>
      <c r="AA38" s="359">
        <f t="shared" si="4"/>
        <v>0</v>
      </c>
      <c r="AG38" s="360" t="str">
        <f t="shared" si="2"/>
        <v>Zeitreihe_1</v>
      </c>
    </row>
    <row r="39" spans="1:33" x14ac:dyDescent="0.3">
      <c r="A39" s="421"/>
      <c r="B39" s="421"/>
      <c r="C39" s="421"/>
      <c r="D39" s="422"/>
      <c r="E39" s="421"/>
      <c r="F39" s="421"/>
      <c r="G39" s="421"/>
      <c r="H39" s="421"/>
      <c r="I39" s="421"/>
      <c r="J39" s="421"/>
      <c r="K39" s="421"/>
      <c r="L39" s="357">
        <f>IF(D39&gt;A_Stammdaten!$B$12,0,SUM(F39,G39,I39,J39)-SUM(H39,K39))</f>
        <v>0</v>
      </c>
      <c r="M39" s="421"/>
      <c r="N39" s="421"/>
      <c r="O39" s="421"/>
      <c r="P39" s="421"/>
      <c r="Q39" s="220">
        <f>IF(D39&gt;A_Stammdaten!$B$12,0,SUM(L39)-SUM(M39:P39))</f>
        <v>0</v>
      </c>
      <c r="R39" s="421"/>
      <c r="S39" s="358">
        <f>IF(AND(A_Stammdaten!$B$12=D39,OR(B39="geleistete Anzahlungen und Anlagen im Bau des Sachanlagevermögens",B39="geleistete Anzahlungen auf immaterielle Vermögensgegenstände",B39="Grundstücke")),0,U39+T39)</f>
        <v>0</v>
      </c>
      <c r="T39" s="358">
        <f t="shared" si="3"/>
        <v>0</v>
      </c>
      <c r="U39" s="358">
        <f>IF(A_Stammdaten!$B$12=2023,E3_WAV!W39,IF(A_Stammdaten!$B$12=2024,E3_WAV!X39, IF(A_Stammdaten!$B$12=2025,E3_WAV!Y39,IF(A_Stammdaten!$B$12=2026,E3_WAV!Z39,IF(A_Stammdaten!$B$12=2027,E3_WAV!AA39)))))</f>
        <v>0</v>
      </c>
      <c r="V39" s="359">
        <f t="shared" si="0"/>
        <v>0</v>
      </c>
      <c r="W39" s="359">
        <f t="shared" si="4"/>
        <v>0</v>
      </c>
      <c r="X39" s="359">
        <f t="shared" si="4"/>
        <v>0</v>
      </c>
      <c r="Y39" s="359">
        <f t="shared" si="4"/>
        <v>0</v>
      </c>
      <c r="Z39" s="359">
        <f t="shared" si="4"/>
        <v>0</v>
      </c>
      <c r="AA39" s="359">
        <f t="shared" si="4"/>
        <v>0</v>
      </c>
      <c r="AG39" s="360" t="str">
        <f t="shared" si="2"/>
        <v>Zeitreihe_1</v>
      </c>
    </row>
    <row r="40" spans="1:33" x14ac:dyDescent="0.3">
      <c r="A40" s="421"/>
      <c r="B40" s="421"/>
      <c r="C40" s="421"/>
      <c r="D40" s="422"/>
      <c r="E40" s="421"/>
      <c r="F40" s="421"/>
      <c r="G40" s="421"/>
      <c r="H40" s="421"/>
      <c r="I40" s="421"/>
      <c r="J40" s="421"/>
      <c r="K40" s="421"/>
      <c r="L40" s="357">
        <f>IF(D40&gt;A_Stammdaten!$B$12,0,SUM(F40,G40,I40,J40)-SUM(H40,K40))</f>
        <v>0</v>
      </c>
      <c r="M40" s="421"/>
      <c r="N40" s="421"/>
      <c r="O40" s="421"/>
      <c r="P40" s="421"/>
      <c r="Q40" s="220">
        <f>IF(D40&gt;A_Stammdaten!$B$12,0,SUM(L40)-SUM(M40:P40))</f>
        <v>0</v>
      </c>
      <c r="R40" s="421"/>
      <c r="S40" s="358">
        <f>IF(AND(A_Stammdaten!$B$12=D40,OR(B40="geleistete Anzahlungen und Anlagen im Bau des Sachanlagevermögens",B40="geleistete Anzahlungen auf immaterielle Vermögensgegenstände",B40="Grundstücke")),0,U40+T40)</f>
        <v>0</v>
      </c>
      <c r="T40" s="358">
        <f t="shared" si="3"/>
        <v>0</v>
      </c>
      <c r="U40" s="358">
        <f>IF(A_Stammdaten!$B$12=2023,E3_WAV!W40,IF(A_Stammdaten!$B$12=2024,E3_WAV!X40, IF(A_Stammdaten!$B$12=2025,E3_WAV!Y40,IF(A_Stammdaten!$B$12=2026,E3_WAV!Z40,IF(A_Stammdaten!$B$12=2027,E3_WAV!AA40)))))</f>
        <v>0</v>
      </c>
      <c r="V40" s="359">
        <f t="shared" si="0"/>
        <v>0</v>
      </c>
      <c r="W40" s="359">
        <f t="shared" si="4"/>
        <v>0</v>
      </c>
      <c r="X40" s="359">
        <f t="shared" si="4"/>
        <v>0</v>
      </c>
      <c r="Y40" s="359">
        <f t="shared" si="4"/>
        <v>0</v>
      </c>
      <c r="Z40" s="359">
        <f t="shared" si="4"/>
        <v>0</v>
      </c>
      <c r="AA40" s="359">
        <f t="shared" si="4"/>
        <v>0</v>
      </c>
      <c r="AG40" s="360" t="str">
        <f t="shared" si="2"/>
        <v>Zeitreihe_1</v>
      </c>
    </row>
    <row r="41" spans="1:33" x14ac:dyDescent="0.3">
      <c r="A41" s="421"/>
      <c r="B41" s="421"/>
      <c r="C41" s="421"/>
      <c r="D41" s="422"/>
      <c r="E41" s="421"/>
      <c r="F41" s="421"/>
      <c r="G41" s="421"/>
      <c r="H41" s="421"/>
      <c r="I41" s="421"/>
      <c r="J41" s="421"/>
      <c r="K41" s="421"/>
      <c r="L41" s="357">
        <f>IF(D41&gt;A_Stammdaten!$B$12,0,SUM(F41,G41,I41,J41)-SUM(H41,K41))</f>
        <v>0</v>
      </c>
      <c r="M41" s="421"/>
      <c r="N41" s="421"/>
      <c r="O41" s="421"/>
      <c r="P41" s="421"/>
      <c r="Q41" s="220">
        <f>IF(D41&gt;A_Stammdaten!$B$12,0,SUM(L41)-SUM(M41:P41))</f>
        <v>0</v>
      </c>
      <c r="R41" s="421"/>
      <c r="S41" s="358">
        <f>IF(AND(A_Stammdaten!$B$12=D41,OR(B41="geleistete Anzahlungen und Anlagen im Bau des Sachanlagevermögens",B41="geleistete Anzahlungen auf immaterielle Vermögensgegenstände",B41="Grundstücke")),0,U41+T41)</f>
        <v>0</v>
      </c>
      <c r="T41" s="358">
        <f t="shared" si="3"/>
        <v>0</v>
      </c>
      <c r="U41" s="358">
        <f>IF(A_Stammdaten!$B$12=2023,E3_WAV!W41,IF(A_Stammdaten!$B$12=2024,E3_WAV!X41, IF(A_Stammdaten!$B$12=2025,E3_WAV!Y41,IF(A_Stammdaten!$B$12=2026,E3_WAV!Z41,IF(A_Stammdaten!$B$12=2027,E3_WAV!AA41)))))</f>
        <v>0</v>
      </c>
      <c r="V41" s="359">
        <f t="shared" si="0"/>
        <v>0</v>
      </c>
      <c r="W41" s="359">
        <f t="shared" si="4"/>
        <v>0</v>
      </c>
      <c r="X41" s="359">
        <f t="shared" si="4"/>
        <v>0</v>
      </c>
      <c r="Y41" s="359">
        <f t="shared" si="4"/>
        <v>0</v>
      </c>
      <c r="Z41" s="359">
        <f t="shared" si="4"/>
        <v>0</v>
      </c>
      <c r="AA41" s="359">
        <f t="shared" si="4"/>
        <v>0</v>
      </c>
      <c r="AG41" s="360" t="str">
        <f t="shared" si="2"/>
        <v>Zeitreihe_1</v>
      </c>
    </row>
    <row r="42" spans="1:33" x14ac:dyDescent="0.3">
      <c r="A42" s="421"/>
      <c r="B42" s="421"/>
      <c r="C42" s="421"/>
      <c r="D42" s="422"/>
      <c r="E42" s="421"/>
      <c r="F42" s="421"/>
      <c r="G42" s="421"/>
      <c r="H42" s="421"/>
      <c r="I42" s="421"/>
      <c r="J42" s="421"/>
      <c r="K42" s="421"/>
      <c r="L42" s="357">
        <f>IF(D42&gt;A_Stammdaten!$B$12,0,SUM(F42,G42,I42,J42)-SUM(H42,K42))</f>
        <v>0</v>
      </c>
      <c r="M42" s="421"/>
      <c r="N42" s="421"/>
      <c r="O42" s="421"/>
      <c r="P42" s="421"/>
      <c r="Q42" s="220">
        <f>IF(D42&gt;A_Stammdaten!$B$12,0,SUM(L42)-SUM(M42:P42))</f>
        <v>0</v>
      </c>
      <c r="R42" s="421"/>
      <c r="S42" s="358">
        <f>IF(AND(A_Stammdaten!$B$12=D42,OR(B42="geleistete Anzahlungen und Anlagen im Bau des Sachanlagevermögens",B42="geleistete Anzahlungen auf immaterielle Vermögensgegenstände",B42="Grundstücke")),0,U42+T42)</f>
        <v>0</v>
      </c>
      <c r="T42" s="358">
        <f t="shared" si="3"/>
        <v>0</v>
      </c>
      <c r="U42" s="358">
        <f>IF(A_Stammdaten!$B$12=2023,E3_WAV!W42,IF(A_Stammdaten!$B$12=2024,E3_WAV!X42, IF(A_Stammdaten!$B$12=2025,E3_WAV!Y42,IF(A_Stammdaten!$B$12=2026,E3_WAV!Z42,IF(A_Stammdaten!$B$12=2027,E3_WAV!AA42)))))</f>
        <v>0</v>
      </c>
      <c r="V42" s="359">
        <f t="shared" si="0"/>
        <v>0</v>
      </c>
      <c r="W42" s="359">
        <f t="shared" si="4"/>
        <v>0</v>
      </c>
      <c r="X42" s="359">
        <f t="shared" si="4"/>
        <v>0</v>
      </c>
      <c r="Y42" s="359">
        <f t="shared" si="4"/>
        <v>0</v>
      </c>
      <c r="Z42" s="359">
        <f t="shared" si="4"/>
        <v>0</v>
      </c>
      <c r="AA42" s="359">
        <f t="shared" si="4"/>
        <v>0</v>
      </c>
      <c r="AG42" s="360" t="str">
        <f t="shared" si="2"/>
        <v>Zeitreihe_1</v>
      </c>
    </row>
    <row r="43" spans="1:33" x14ac:dyDescent="0.3">
      <c r="A43" s="421"/>
      <c r="B43" s="421"/>
      <c r="C43" s="421"/>
      <c r="D43" s="422"/>
      <c r="E43" s="421"/>
      <c r="F43" s="421"/>
      <c r="G43" s="421"/>
      <c r="H43" s="421"/>
      <c r="I43" s="421"/>
      <c r="J43" s="421"/>
      <c r="K43" s="421"/>
      <c r="L43" s="357">
        <f>IF(D43&gt;A_Stammdaten!$B$12,0,SUM(F43,G43,I43,J43)-SUM(H43,K43))</f>
        <v>0</v>
      </c>
      <c r="M43" s="421"/>
      <c r="N43" s="421"/>
      <c r="O43" s="421"/>
      <c r="P43" s="421"/>
      <c r="Q43" s="220">
        <f>IF(D43&gt;A_Stammdaten!$B$12,0,SUM(L43)-SUM(M43:P43))</f>
        <v>0</v>
      </c>
      <c r="R43" s="421"/>
      <c r="S43" s="358">
        <f>IF(AND(A_Stammdaten!$B$12=D43,OR(B43="geleistete Anzahlungen und Anlagen im Bau des Sachanlagevermögens",B43="geleistete Anzahlungen auf immaterielle Vermögensgegenstände",B43="Grundstücke")),0,U43+T43)</f>
        <v>0</v>
      </c>
      <c r="T43" s="358">
        <f t="shared" si="3"/>
        <v>0</v>
      </c>
      <c r="U43" s="358">
        <f>IF(A_Stammdaten!$B$12=2023,E3_WAV!W43,IF(A_Stammdaten!$B$12=2024,E3_WAV!X43, IF(A_Stammdaten!$B$12=2025,E3_WAV!Y43,IF(A_Stammdaten!$B$12=2026,E3_WAV!Z43,IF(A_Stammdaten!$B$12=2027,E3_WAV!AA43)))))</f>
        <v>0</v>
      </c>
      <c r="V43" s="359">
        <f t="shared" si="0"/>
        <v>0</v>
      </c>
      <c r="W43" s="359">
        <f t="shared" si="4"/>
        <v>0</v>
      </c>
      <c r="X43" s="359">
        <f t="shared" si="4"/>
        <v>0</v>
      </c>
      <c r="Y43" s="359">
        <f t="shared" si="4"/>
        <v>0</v>
      </c>
      <c r="Z43" s="359">
        <f t="shared" si="4"/>
        <v>0</v>
      </c>
      <c r="AA43" s="359">
        <f t="shared" si="4"/>
        <v>0</v>
      </c>
      <c r="AG43" s="360" t="str">
        <f t="shared" si="2"/>
        <v>Zeitreihe_1</v>
      </c>
    </row>
    <row r="44" spans="1:33" x14ac:dyDescent="0.3">
      <c r="A44" s="421"/>
      <c r="B44" s="421"/>
      <c r="C44" s="421"/>
      <c r="D44" s="422"/>
      <c r="E44" s="421"/>
      <c r="F44" s="421"/>
      <c r="G44" s="421"/>
      <c r="H44" s="421"/>
      <c r="I44" s="421"/>
      <c r="J44" s="421"/>
      <c r="K44" s="421"/>
      <c r="L44" s="357">
        <f>IF(D44&gt;A_Stammdaten!$B$12,0,SUM(F44,G44,I44,J44)-SUM(H44,K44))</f>
        <v>0</v>
      </c>
      <c r="M44" s="421"/>
      <c r="N44" s="421"/>
      <c r="O44" s="421"/>
      <c r="P44" s="421"/>
      <c r="Q44" s="220">
        <f>IF(D44&gt;A_Stammdaten!$B$12,0,SUM(L44)-SUM(M44:P44))</f>
        <v>0</v>
      </c>
      <c r="R44" s="421"/>
      <c r="S44" s="358">
        <f>IF(AND(A_Stammdaten!$B$12=D44,OR(B44="geleistete Anzahlungen und Anlagen im Bau des Sachanlagevermögens",B44="geleistete Anzahlungen auf immaterielle Vermögensgegenstände",B44="Grundstücke")),0,U44+T44)</f>
        <v>0</v>
      </c>
      <c r="T44" s="358">
        <f t="shared" si="3"/>
        <v>0</v>
      </c>
      <c r="U44" s="358">
        <f>IF(A_Stammdaten!$B$12=2023,E3_WAV!W44,IF(A_Stammdaten!$B$12=2024,E3_WAV!X44, IF(A_Stammdaten!$B$12=2025,E3_WAV!Y44,IF(A_Stammdaten!$B$12=2026,E3_WAV!Z44,IF(A_Stammdaten!$B$12=2027,E3_WAV!AA44)))))</f>
        <v>0</v>
      </c>
      <c r="V44" s="359">
        <f t="shared" si="0"/>
        <v>0</v>
      </c>
      <c r="W44" s="359">
        <f t="shared" si="4"/>
        <v>0</v>
      </c>
      <c r="X44" s="359">
        <f t="shared" si="4"/>
        <v>0</v>
      </c>
      <c r="Y44" s="359">
        <f t="shared" si="4"/>
        <v>0</v>
      </c>
      <c r="Z44" s="359">
        <f t="shared" si="4"/>
        <v>0</v>
      </c>
      <c r="AA44" s="359">
        <f t="shared" si="4"/>
        <v>0</v>
      </c>
      <c r="AG44" s="360" t="str">
        <f t="shared" si="2"/>
        <v>Zeitreihe_1</v>
      </c>
    </row>
    <row r="45" spans="1:33" x14ac:dyDescent="0.3">
      <c r="A45" s="421"/>
      <c r="B45" s="421"/>
      <c r="C45" s="421"/>
      <c r="D45" s="422"/>
      <c r="E45" s="421"/>
      <c r="F45" s="421"/>
      <c r="G45" s="421"/>
      <c r="H45" s="421"/>
      <c r="I45" s="421"/>
      <c r="J45" s="421"/>
      <c r="K45" s="421"/>
      <c r="L45" s="357">
        <f>IF(D45&gt;A_Stammdaten!$B$12,0,SUM(F45,G45,I45,J45)-SUM(H45,K45))</f>
        <v>0</v>
      </c>
      <c r="M45" s="421"/>
      <c r="N45" s="421"/>
      <c r="O45" s="421"/>
      <c r="P45" s="421"/>
      <c r="Q45" s="220">
        <f>IF(D45&gt;A_Stammdaten!$B$12,0,SUM(L45)-SUM(M45:P45))</f>
        <v>0</v>
      </c>
      <c r="R45" s="421"/>
      <c r="S45" s="358">
        <f>IF(AND(A_Stammdaten!$B$12=D45,OR(B45="geleistete Anzahlungen und Anlagen im Bau des Sachanlagevermögens",B45="geleistete Anzahlungen auf immaterielle Vermögensgegenstände",B45="Grundstücke")),0,U45+T45)</f>
        <v>0</v>
      </c>
      <c r="T45" s="358">
        <f t="shared" si="3"/>
        <v>0</v>
      </c>
      <c r="U45" s="358">
        <f>IF(A_Stammdaten!$B$12=2023,E3_WAV!W45,IF(A_Stammdaten!$B$12=2024,E3_WAV!X45, IF(A_Stammdaten!$B$12=2025,E3_WAV!Y45,IF(A_Stammdaten!$B$12=2026,E3_WAV!Z45,IF(A_Stammdaten!$B$12=2027,E3_WAV!AA45)))))</f>
        <v>0</v>
      </c>
      <c r="V45" s="359">
        <f t="shared" si="0"/>
        <v>0</v>
      </c>
      <c r="W45" s="359">
        <f t="shared" si="4"/>
        <v>0</v>
      </c>
      <c r="X45" s="359">
        <f t="shared" si="4"/>
        <v>0</v>
      </c>
      <c r="Y45" s="359">
        <f t="shared" si="4"/>
        <v>0</v>
      </c>
      <c r="Z45" s="359">
        <f t="shared" si="4"/>
        <v>0</v>
      </c>
      <c r="AA45" s="359">
        <f t="shared" si="4"/>
        <v>0</v>
      </c>
      <c r="AG45" s="360" t="str">
        <f t="shared" si="2"/>
        <v>Zeitreihe_1</v>
      </c>
    </row>
    <row r="46" spans="1:33" x14ac:dyDescent="0.3">
      <c r="A46" s="421"/>
      <c r="B46" s="421"/>
      <c r="C46" s="421"/>
      <c r="D46" s="422"/>
      <c r="E46" s="421"/>
      <c r="F46" s="421"/>
      <c r="G46" s="421"/>
      <c r="H46" s="421"/>
      <c r="I46" s="421"/>
      <c r="J46" s="421"/>
      <c r="K46" s="421"/>
      <c r="L46" s="357">
        <f>IF(D46&gt;A_Stammdaten!$B$12,0,SUM(F46,G46,I46,J46)-SUM(H46,K46))</f>
        <v>0</v>
      </c>
      <c r="M46" s="421"/>
      <c r="N46" s="421"/>
      <c r="O46" s="421"/>
      <c r="P46" s="421"/>
      <c r="Q46" s="220">
        <f>IF(D46&gt;A_Stammdaten!$B$12,0,SUM(L46)-SUM(M46:P46))</f>
        <v>0</v>
      </c>
      <c r="R46" s="421"/>
      <c r="S46" s="358">
        <f>IF(AND(A_Stammdaten!$B$12=D46,OR(B46="geleistete Anzahlungen und Anlagen im Bau des Sachanlagevermögens",B46="geleistete Anzahlungen auf immaterielle Vermögensgegenstände",B46="Grundstücke")),0,U46+T46)</f>
        <v>0</v>
      </c>
      <c r="T46" s="358">
        <f t="shared" si="3"/>
        <v>0</v>
      </c>
      <c r="U46" s="358">
        <f>IF(A_Stammdaten!$B$12=2023,E3_WAV!W46,IF(A_Stammdaten!$B$12=2024,E3_WAV!X46, IF(A_Stammdaten!$B$12=2025,E3_WAV!Y46,IF(A_Stammdaten!$B$12=2026,E3_WAV!Z46,IF(A_Stammdaten!$B$12=2027,E3_WAV!AA46)))))</f>
        <v>0</v>
      </c>
      <c r="V46" s="359">
        <f t="shared" si="0"/>
        <v>0</v>
      </c>
      <c r="W46" s="359">
        <f t="shared" si="4"/>
        <v>0</v>
      </c>
      <c r="X46" s="359">
        <f t="shared" si="4"/>
        <v>0</v>
      </c>
      <c r="Y46" s="359">
        <f t="shared" si="4"/>
        <v>0</v>
      </c>
      <c r="Z46" s="359">
        <f t="shared" si="4"/>
        <v>0</v>
      </c>
      <c r="AA46" s="359">
        <f t="shared" si="4"/>
        <v>0</v>
      </c>
      <c r="AG46" s="360" t="str">
        <f t="shared" si="2"/>
        <v>Zeitreihe_1</v>
      </c>
    </row>
    <row r="47" spans="1:33" x14ac:dyDescent="0.3">
      <c r="A47" s="421"/>
      <c r="B47" s="421"/>
      <c r="C47" s="421"/>
      <c r="D47" s="422"/>
      <c r="E47" s="421"/>
      <c r="F47" s="421"/>
      <c r="G47" s="421"/>
      <c r="H47" s="421"/>
      <c r="I47" s="421"/>
      <c r="J47" s="421"/>
      <c r="K47" s="421"/>
      <c r="L47" s="357">
        <f>IF(D47&gt;A_Stammdaten!$B$12,0,SUM(F47,G47,I47,J47)-SUM(H47,K47))</f>
        <v>0</v>
      </c>
      <c r="M47" s="421"/>
      <c r="N47" s="421"/>
      <c r="O47" s="421"/>
      <c r="P47" s="421"/>
      <c r="Q47" s="220">
        <f>IF(D47&gt;A_Stammdaten!$B$12,0,SUM(L47)-SUM(M47:P47))</f>
        <v>0</v>
      </c>
      <c r="R47" s="421"/>
      <c r="S47" s="358">
        <f>IF(AND(A_Stammdaten!$B$12=D47,OR(B47="geleistete Anzahlungen und Anlagen im Bau des Sachanlagevermögens",B47="geleistete Anzahlungen auf immaterielle Vermögensgegenstände",B47="Grundstücke")),0,U47+T47)</f>
        <v>0</v>
      </c>
      <c r="T47" s="358">
        <f t="shared" si="3"/>
        <v>0</v>
      </c>
      <c r="U47" s="358">
        <f>IF(A_Stammdaten!$B$12=2023,E3_WAV!W47,IF(A_Stammdaten!$B$12=2024,E3_WAV!X47, IF(A_Stammdaten!$B$12=2025,E3_WAV!Y47,IF(A_Stammdaten!$B$12=2026,E3_WAV!Z47,IF(A_Stammdaten!$B$12=2027,E3_WAV!AA47)))))</f>
        <v>0</v>
      </c>
      <c r="V47" s="359">
        <f t="shared" si="0"/>
        <v>0</v>
      </c>
      <c r="W47" s="359">
        <f t="shared" si="4"/>
        <v>0</v>
      </c>
      <c r="X47" s="359">
        <f t="shared" si="4"/>
        <v>0</v>
      </c>
      <c r="Y47" s="359">
        <f t="shared" si="4"/>
        <v>0</v>
      </c>
      <c r="Z47" s="359">
        <f t="shared" si="4"/>
        <v>0</v>
      </c>
      <c r="AA47" s="359">
        <f t="shared" si="4"/>
        <v>0</v>
      </c>
      <c r="AG47" s="360" t="str">
        <f t="shared" si="2"/>
        <v>Zeitreihe_1</v>
      </c>
    </row>
    <row r="48" spans="1:33" x14ac:dyDescent="0.3">
      <c r="A48" s="421"/>
      <c r="B48" s="421"/>
      <c r="C48" s="421"/>
      <c r="D48" s="422"/>
      <c r="E48" s="421"/>
      <c r="F48" s="421"/>
      <c r="G48" s="421"/>
      <c r="H48" s="421"/>
      <c r="I48" s="421"/>
      <c r="J48" s="421"/>
      <c r="K48" s="421"/>
      <c r="L48" s="357">
        <f>IF(D48&gt;A_Stammdaten!$B$12,0,SUM(F48,G48,I48,J48)-SUM(H48,K48))</f>
        <v>0</v>
      </c>
      <c r="M48" s="421"/>
      <c r="N48" s="421"/>
      <c r="O48" s="421"/>
      <c r="P48" s="421"/>
      <c r="Q48" s="220">
        <f>IF(D48&gt;A_Stammdaten!$B$12,0,SUM(L48)-SUM(M48:P48))</f>
        <v>0</v>
      </c>
      <c r="R48" s="421"/>
      <c r="S48" s="358">
        <f>IF(AND(A_Stammdaten!$B$12=D48,OR(B48="geleistete Anzahlungen und Anlagen im Bau des Sachanlagevermögens",B48="geleistete Anzahlungen auf immaterielle Vermögensgegenstände",B48="Grundstücke")),0,U48+T48)</f>
        <v>0</v>
      </c>
      <c r="T48" s="358">
        <f t="shared" si="3"/>
        <v>0</v>
      </c>
      <c r="U48" s="358">
        <f>IF(A_Stammdaten!$B$12=2023,E3_WAV!W48,IF(A_Stammdaten!$B$12=2024,E3_WAV!X48, IF(A_Stammdaten!$B$12=2025,E3_WAV!Y48,IF(A_Stammdaten!$B$12=2026,E3_WAV!Z48,IF(A_Stammdaten!$B$12=2027,E3_WAV!AA48)))))</f>
        <v>0</v>
      </c>
      <c r="V48" s="359">
        <f t="shared" si="0"/>
        <v>0</v>
      </c>
      <c r="W48" s="359">
        <f t="shared" si="4"/>
        <v>0</v>
      </c>
      <c r="X48" s="359">
        <f t="shared" si="4"/>
        <v>0</v>
      </c>
      <c r="Y48" s="359">
        <f t="shared" si="4"/>
        <v>0</v>
      </c>
      <c r="Z48" s="359">
        <f t="shared" si="4"/>
        <v>0</v>
      </c>
      <c r="AA48" s="359">
        <f t="shared" si="4"/>
        <v>0</v>
      </c>
      <c r="AG48" s="360" t="str">
        <f t="shared" si="2"/>
        <v>Zeitreihe_1</v>
      </c>
    </row>
    <row r="49" spans="1:33" x14ac:dyDescent="0.3">
      <c r="A49" s="421"/>
      <c r="B49" s="421"/>
      <c r="C49" s="421"/>
      <c r="D49" s="422"/>
      <c r="E49" s="421"/>
      <c r="F49" s="421"/>
      <c r="G49" s="421"/>
      <c r="H49" s="421"/>
      <c r="I49" s="421"/>
      <c r="J49" s="421"/>
      <c r="K49" s="421"/>
      <c r="L49" s="357">
        <f>IF(D49&gt;A_Stammdaten!$B$12,0,SUM(F49,G49,I49,J49)-SUM(H49,K49))</f>
        <v>0</v>
      </c>
      <c r="M49" s="421"/>
      <c r="N49" s="421"/>
      <c r="O49" s="421"/>
      <c r="P49" s="421"/>
      <c r="Q49" s="220">
        <f>IF(D49&gt;A_Stammdaten!$B$12,0,SUM(L49)-SUM(M49:P49))</f>
        <v>0</v>
      </c>
      <c r="R49" s="421"/>
      <c r="S49" s="358">
        <f>IF(AND(A_Stammdaten!$B$12=D49,OR(B49="geleistete Anzahlungen und Anlagen im Bau des Sachanlagevermögens",B49="geleistete Anzahlungen auf immaterielle Vermögensgegenstände",B49="Grundstücke")),0,U49+T49)</f>
        <v>0</v>
      </c>
      <c r="T49" s="358">
        <f t="shared" si="3"/>
        <v>0</v>
      </c>
      <c r="U49" s="358">
        <f>IF(A_Stammdaten!$B$12=2023,E3_WAV!W49,IF(A_Stammdaten!$B$12=2024,E3_WAV!X49, IF(A_Stammdaten!$B$12=2025,E3_WAV!Y49,IF(A_Stammdaten!$B$12=2026,E3_WAV!Z49,IF(A_Stammdaten!$B$12=2027,E3_WAV!AA49)))))</f>
        <v>0</v>
      </c>
      <c r="V49" s="359">
        <f t="shared" si="0"/>
        <v>0</v>
      </c>
      <c r="W49" s="359">
        <f t="shared" si="4"/>
        <v>0</v>
      </c>
      <c r="X49" s="359">
        <f t="shared" si="4"/>
        <v>0</v>
      </c>
      <c r="Y49" s="359">
        <f t="shared" si="4"/>
        <v>0</v>
      </c>
      <c r="Z49" s="359">
        <f t="shared" si="4"/>
        <v>0</v>
      </c>
      <c r="AA49" s="359">
        <f t="shared" si="4"/>
        <v>0</v>
      </c>
      <c r="AG49" s="360" t="str">
        <f t="shared" si="2"/>
        <v>Zeitreihe_1</v>
      </c>
    </row>
    <row r="50" spans="1:33" x14ac:dyDescent="0.3">
      <c r="A50" s="421"/>
      <c r="B50" s="421"/>
      <c r="C50" s="421"/>
      <c r="D50" s="422"/>
      <c r="E50" s="421"/>
      <c r="F50" s="421"/>
      <c r="G50" s="421"/>
      <c r="H50" s="421"/>
      <c r="I50" s="421"/>
      <c r="J50" s="421"/>
      <c r="K50" s="421"/>
      <c r="L50" s="357">
        <f>IF(D50&gt;A_Stammdaten!$B$12,0,SUM(F50,G50,I50,J50)-SUM(H50,K50))</f>
        <v>0</v>
      </c>
      <c r="M50" s="421"/>
      <c r="N50" s="421"/>
      <c r="O50" s="421"/>
      <c r="P50" s="421"/>
      <c r="Q50" s="220">
        <f>IF(D50&gt;A_Stammdaten!$B$12,0,SUM(L50)-SUM(M50:P50))</f>
        <v>0</v>
      </c>
      <c r="R50" s="421"/>
      <c r="S50" s="358">
        <f>IF(AND(A_Stammdaten!$B$12=D50,OR(B50="geleistete Anzahlungen und Anlagen im Bau des Sachanlagevermögens",B50="geleistete Anzahlungen auf immaterielle Vermögensgegenstände",B50="Grundstücke")),0,U50+T50)</f>
        <v>0</v>
      </c>
      <c r="T50" s="358">
        <f t="shared" si="3"/>
        <v>0</v>
      </c>
      <c r="U50" s="358">
        <f>IF(A_Stammdaten!$B$12=2023,E3_WAV!W50,IF(A_Stammdaten!$B$12=2024,E3_WAV!X50, IF(A_Stammdaten!$B$12=2025,E3_WAV!Y50,IF(A_Stammdaten!$B$12=2026,E3_WAV!Z50,IF(A_Stammdaten!$B$12=2027,E3_WAV!AA50)))))</f>
        <v>0</v>
      </c>
      <c r="V50" s="359">
        <f t="shared" si="0"/>
        <v>0</v>
      </c>
      <c r="W50" s="359">
        <f t="shared" si="4"/>
        <v>0</v>
      </c>
      <c r="X50" s="359">
        <f t="shared" si="4"/>
        <v>0</v>
      </c>
      <c r="Y50" s="359">
        <f t="shared" si="4"/>
        <v>0</v>
      </c>
      <c r="Z50" s="359">
        <f t="shared" si="4"/>
        <v>0</v>
      </c>
      <c r="AA50" s="359">
        <f t="shared" si="4"/>
        <v>0</v>
      </c>
      <c r="AG50" s="360" t="str">
        <f t="shared" si="2"/>
        <v>Zeitreihe_1</v>
      </c>
    </row>
    <row r="51" spans="1:33" x14ac:dyDescent="0.3">
      <c r="A51" s="421"/>
      <c r="B51" s="421"/>
      <c r="C51" s="421"/>
      <c r="D51" s="422"/>
      <c r="E51" s="421"/>
      <c r="F51" s="421"/>
      <c r="G51" s="421"/>
      <c r="H51" s="421"/>
      <c r="I51" s="421"/>
      <c r="J51" s="421"/>
      <c r="K51" s="421"/>
      <c r="L51" s="357">
        <f>IF(D51&gt;A_Stammdaten!$B$12,0,SUM(F51,G51,I51,J51)-SUM(H51,K51))</f>
        <v>0</v>
      </c>
      <c r="M51" s="421"/>
      <c r="N51" s="421"/>
      <c r="O51" s="421"/>
      <c r="P51" s="421"/>
      <c r="Q51" s="220">
        <f>IF(D51&gt;A_Stammdaten!$B$12,0,SUM(L51)-SUM(M51:P51))</f>
        <v>0</v>
      </c>
      <c r="R51" s="421"/>
      <c r="S51" s="358">
        <f>IF(AND(A_Stammdaten!$B$12=D51,OR(B51="geleistete Anzahlungen und Anlagen im Bau des Sachanlagevermögens",B51="geleistete Anzahlungen auf immaterielle Vermögensgegenstände",B51="Grundstücke")),0,U51+T51)</f>
        <v>0</v>
      </c>
      <c r="T51" s="358">
        <f t="shared" si="3"/>
        <v>0</v>
      </c>
      <c r="U51" s="358">
        <f>IF(A_Stammdaten!$B$12=2023,E3_WAV!W51,IF(A_Stammdaten!$B$12=2024,E3_WAV!X51, IF(A_Stammdaten!$B$12=2025,E3_WAV!Y51,IF(A_Stammdaten!$B$12=2026,E3_WAV!Z51,IF(A_Stammdaten!$B$12=2027,E3_WAV!AA51)))))</f>
        <v>0</v>
      </c>
      <c r="V51" s="359">
        <f t="shared" si="0"/>
        <v>0</v>
      </c>
      <c r="W51" s="359">
        <f t="shared" si="4"/>
        <v>0</v>
      </c>
      <c r="X51" s="359">
        <f t="shared" si="4"/>
        <v>0</v>
      </c>
      <c r="Y51" s="359">
        <f t="shared" si="4"/>
        <v>0</v>
      </c>
      <c r="Z51" s="359">
        <f t="shared" si="4"/>
        <v>0</v>
      </c>
      <c r="AA51" s="359">
        <f t="shared" si="4"/>
        <v>0</v>
      </c>
      <c r="AG51" s="360" t="str">
        <f t="shared" si="2"/>
        <v>Zeitreihe_1</v>
      </c>
    </row>
    <row r="52" spans="1:33" x14ac:dyDescent="0.3">
      <c r="A52" s="421"/>
      <c r="B52" s="421"/>
      <c r="C52" s="421"/>
      <c r="D52" s="422"/>
      <c r="E52" s="421"/>
      <c r="F52" s="421"/>
      <c r="G52" s="421"/>
      <c r="H52" s="421"/>
      <c r="I52" s="421"/>
      <c r="J52" s="421"/>
      <c r="K52" s="421"/>
      <c r="L52" s="357">
        <f>IF(D52&gt;A_Stammdaten!$B$12,0,SUM(F52,G52,I52,J52)-SUM(H52,K52))</f>
        <v>0</v>
      </c>
      <c r="M52" s="421"/>
      <c r="N52" s="421"/>
      <c r="O52" s="421"/>
      <c r="P52" s="421"/>
      <c r="Q52" s="220">
        <f>IF(D52&gt;A_Stammdaten!$B$12,0,SUM(L52)-SUM(M52:P52))</f>
        <v>0</v>
      </c>
      <c r="R52" s="421"/>
      <c r="S52" s="358">
        <f>IF(AND(A_Stammdaten!$B$12=D52,OR(B52="geleistete Anzahlungen und Anlagen im Bau des Sachanlagevermögens",B52="geleistete Anzahlungen auf immaterielle Vermögensgegenstände",B52="Grundstücke")),0,U52+T52)</f>
        <v>0</v>
      </c>
      <c r="T52" s="358">
        <f t="shared" si="3"/>
        <v>0</v>
      </c>
      <c r="U52" s="358">
        <f>IF(A_Stammdaten!$B$12=2023,E3_WAV!W52,IF(A_Stammdaten!$B$12=2024,E3_WAV!X52, IF(A_Stammdaten!$B$12=2025,E3_WAV!Y52,IF(A_Stammdaten!$B$12=2026,E3_WAV!Z52,IF(A_Stammdaten!$B$12=2027,E3_WAV!AA52)))))</f>
        <v>0</v>
      </c>
      <c r="V52" s="359">
        <f t="shared" si="0"/>
        <v>0</v>
      </c>
      <c r="W52" s="359">
        <f t="shared" si="4"/>
        <v>0</v>
      </c>
      <c r="X52" s="359">
        <f t="shared" si="4"/>
        <v>0</v>
      </c>
      <c r="Y52" s="359">
        <f t="shared" si="4"/>
        <v>0</v>
      </c>
      <c r="Z52" s="359">
        <f t="shared" si="4"/>
        <v>0</v>
      </c>
      <c r="AA52" s="359">
        <f t="shared" si="4"/>
        <v>0</v>
      </c>
      <c r="AG52" s="360" t="str">
        <f t="shared" si="2"/>
        <v>Zeitreihe_1</v>
      </c>
    </row>
    <row r="53" spans="1:33" x14ac:dyDescent="0.3">
      <c r="A53" s="421"/>
      <c r="B53" s="421"/>
      <c r="C53" s="421"/>
      <c r="D53" s="422"/>
      <c r="E53" s="421"/>
      <c r="F53" s="421"/>
      <c r="G53" s="421"/>
      <c r="H53" s="421"/>
      <c r="I53" s="421"/>
      <c r="J53" s="421"/>
      <c r="K53" s="421"/>
      <c r="L53" s="357">
        <f>IF(D53&gt;A_Stammdaten!$B$12,0,SUM(F53,G53,I53,J53)-SUM(H53,K53))</f>
        <v>0</v>
      </c>
      <c r="M53" s="421"/>
      <c r="N53" s="421"/>
      <c r="O53" s="421"/>
      <c r="P53" s="421"/>
      <c r="Q53" s="220">
        <f>IF(D53&gt;A_Stammdaten!$B$12,0,SUM(L53)-SUM(M53:P53))</f>
        <v>0</v>
      </c>
      <c r="R53" s="421"/>
      <c r="S53" s="358">
        <f>IF(AND(A_Stammdaten!$B$12=D53,OR(B53="geleistete Anzahlungen und Anlagen im Bau des Sachanlagevermögens",B53="geleistete Anzahlungen auf immaterielle Vermögensgegenstände",B53="Grundstücke")),0,U53+T53)</f>
        <v>0</v>
      </c>
      <c r="T53" s="358">
        <f t="shared" si="3"/>
        <v>0</v>
      </c>
      <c r="U53" s="358">
        <f>IF(A_Stammdaten!$B$12=2023,E3_WAV!W53,IF(A_Stammdaten!$B$12=2024,E3_WAV!X53, IF(A_Stammdaten!$B$12=2025,E3_WAV!Y53,IF(A_Stammdaten!$B$12=2026,E3_WAV!Z53,IF(A_Stammdaten!$B$12=2027,E3_WAV!AA53)))))</f>
        <v>0</v>
      </c>
      <c r="V53" s="359">
        <f t="shared" si="0"/>
        <v>0</v>
      </c>
      <c r="W53" s="359">
        <f t="shared" ref="W53:AA84" si="5">IF(AND($R53&lt;&gt;"",$R53&lt;&gt;0),IF(($R53-(W$4-$D53))&gt;0,($R53-(W$4-$D53)-1)*($Q53/$R53),0),$Q53)</f>
        <v>0</v>
      </c>
      <c r="X53" s="359">
        <f t="shared" si="5"/>
        <v>0</v>
      </c>
      <c r="Y53" s="359">
        <f t="shared" si="5"/>
        <v>0</v>
      </c>
      <c r="Z53" s="359">
        <f t="shared" si="5"/>
        <v>0</v>
      </c>
      <c r="AA53" s="359">
        <f t="shared" si="5"/>
        <v>0</v>
      </c>
      <c r="AG53" s="360" t="str">
        <f t="shared" si="2"/>
        <v>Zeitreihe_1</v>
      </c>
    </row>
    <row r="54" spans="1:33" x14ac:dyDescent="0.3">
      <c r="A54" s="421"/>
      <c r="B54" s="421"/>
      <c r="C54" s="421"/>
      <c r="D54" s="422"/>
      <c r="E54" s="421"/>
      <c r="F54" s="421"/>
      <c r="G54" s="421"/>
      <c r="H54" s="421"/>
      <c r="I54" s="421"/>
      <c r="J54" s="421"/>
      <c r="K54" s="421"/>
      <c r="L54" s="357">
        <f>IF(D54&gt;A_Stammdaten!$B$12,0,SUM(F54,G54,I54,J54)-SUM(H54,K54))</f>
        <v>0</v>
      </c>
      <c r="M54" s="421"/>
      <c r="N54" s="421"/>
      <c r="O54" s="421"/>
      <c r="P54" s="421"/>
      <c r="Q54" s="220">
        <f>IF(D54&gt;A_Stammdaten!$B$12,0,SUM(L54)-SUM(M54:P54))</f>
        <v>0</v>
      </c>
      <c r="R54" s="421"/>
      <c r="S54" s="358">
        <f>IF(AND(A_Stammdaten!$B$12=D54,OR(B54="geleistete Anzahlungen und Anlagen im Bau des Sachanlagevermögens",B54="geleistete Anzahlungen auf immaterielle Vermögensgegenstände",B54="Grundstücke")),0,U54+T54)</f>
        <v>0</v>
      </c>
      <c r="T54" s="358">
        <f t="shared" si="3"/>
        <v>0</v>
      </c>
      <c r="U54" s="358">
        <f>IF(A_Stammdaten!$B$12=2023,E3_WAV!W54,IF(A_Stammdaten!$B$12=2024,E3_WAV!X54, IF(A_Stammdaten!$B$12=2025,E3_WAV!Y54,IF(A_Stammdaten!$B$12=2026,E3_WAV!Z54,IF(A_Stammdaten!$B$12=2027,E3_WAV!AA54)))))</f>
        <v>0</v>
      </c>
      <c r="V54" s="359">
        <f t="shared" si="0"/>
        <v>0</v>
      </c>
      <c r="W54" s="359">
        <f t="shared" si="5"/>
        <v>0</v>
      </c>
      <c r="X54" s="359">
        <f t="shared" si="5"/>
        <v>0</v>
      </c>
      <c r="Y54" s="359">
        <f t="shared" si="5"/>
        <v>0</v>
      </c>
      <c r="Z54" s="359">
        <f t="shared" si="5"/>
        <v>0</v>
      </c>
      <c r="AA54" s="359">
        <f t="shared" si="5"/>
        <v>0</v>
      </c>
      <c r="AG54" s="360" t="str">
        <f t="shared" si="2"/>
        <v>Zeitreihe_1</v>
      </c>
    </row>
    <row r="55" spans="1:33" x14ac:dyDescent="0.3">
      <c r="A55" s="421"/>
      <c r="B55" s="421"/>
      <c r="C55" s="421"/>
      <c r="D55" s="422"/>
      <c r="E55" s="421"/>
      <c r="F55" s="421"/>
      <c r="G55" s="421"/>
      <c r="H55" s="421"/>
      <c r="I55" s="421"/>
      <c r="J55" s="421"/>
      <c r="K55" s="421"/>
      <c r="L55" s="357">
        <f>IF(D55&gt;A_Stammdaten!$B$12,0,SUM(F55,G55,I55,J55)-SUM(H55,K55))</f>
        <v>0</v>
      </c>
      <c r="M55" s="421"/>
      <c r="N55" s="421"/>
      <c r="O55" s="421"/>
      <c r="P55" s="421"/>
      <c r="Q55" s="220">
        <f>IF(D55&gt;A_Stammdaten!$B$12,0,SUM(L55)-SUM(M55:P55))</f>
        <v>0</v>
      </c>
      <c r="R55" s="421"/>
      <c r="S55" s="358">
        <f>IF(AND(A_Stammdaten!$B$12=D55,OR(B55="geleistete Anzahlungen und Anlagen im Bau des Sachanlagevermögens",B55="geleistete Anzahlungen auf immaterielle Vermögensgegenstände",B55="Grundstücke")),0,U55+T55)</f>
        <v>0</v>
      </c>
      <c r="T55" s="358">
        <f t="shared" si="3"/>
        <v>0</v>
      </c>
      <c r="U55" s="358">
        <f>IF(A_Stammdaten!$B$12=2023,E3_WAV!W55,IF(A_Stammdaten!$B$12=2024,E3_WAV!X55, IF(A_Stammdaten!$B$12=2025,E3_WAV!Y55,IF(A_Stammdaten!$B$12=2026,E3_WAV!Z55,IF(A_Stammdaten!$B$12=2027,E3_WAV!AA55)))))</f>
        <v>0</v>
      </c>
      <c r="V55" s="359">
        <f t="shared" si="0"/>
        <v>0</v>
      </c>
      <c r="W55" s="359">
        <f t="shared" si="5"/>
        <v>0</v>
      </c>
      <c r="X55" s="359">
        <f t="shared" si="5"/>
        <v>0</v>
      </c>
      <c r="Y55" s="359">
        <f t="shared" si="5"/>
        <v>0</v>
      </c>
      <c r="Z55" s="359">
        <f t="shared" si="5"/>
        <v>0</v>
      </c>
      <c r="AA55" s="359">
        <f t="shared" si="5"/>
        <v>0</v>
      </c>
      <c r="AG55" s="360" t="str">
        <f t="shared" si="2"/>
        <v>Zeitreihe_1</v>
      </c>
    </row>
    <row r="56" spans="1:33" x14ac:dyDescent="0.3">
      <c r="A56" s="421"/>
      <c r="B56" s="421"/>
      <c r="C56" s="421"/>
      <c r="D56" s="422"/>
      <c r="E56" s="421"/>
      <c r="F56" s="421"/>
      <c r="G56" s="421"/>
      <c r="H56" s="421"/>
      <c r="I56" s="421"/>
      <c r="J56" s="421"/>
      <c r="K56" s="421"/>
      <c r="L56" s="357">
        <f>IF(D56&gt;A_Stammdaten!$B$12,0,SUM(F56,G56,I56,J56)-SUM(H56,K56))</f>
        <v>0</v>
      </c>
      <c r="M56" s="421"/>
      <c r="N56" s="421"/>
      <c r="O56" s="421"/>
      <c r="P56" s="421"/>
      <c r="Q56" s="220">
        <f>IF(D56&gt;A_Stammdaten!$B$12,0,SUM(L56)-SUM(M56:P56))</f>
        <v>0</v>
      </c>
      <c r="R56" s="421"/>
      <c r="S56" s="358">
        <f>IF(AND(A_Stammdaten!$B$12=D56,OR(B56="geleistete Anzahlungen und Anlagen im Bau des Sachanlagevermögens",B56="geleistete Anzahlungen auf immaterielle Vermögensgegenstände",B56="Grundstücke")),0,U56+T56)</f>
        <v>0</v>
      </c>
      <c r="T56" s="358">
        <f t="shared" si="3"/>
        <v>0</v>
      </c>
      <c r="U56" s="358">
        <f>IF(A_Stammdaten!$B$12=2023,E3_WAV!W56,IF(A_Stammdaten!$B$12=2024,E3_WAV!X56, IF(A_Stammdaten!$B$12=2025,E3_WAV!Y56,IF(A_Stammdaten!$B$12=2026,E3_WAV!Z56,IF(A_Stammdaten!$B$12=2027,E3_WAV!AA56)))))</f>
        <v>0</v>
      </c>
      <c r="V56" s="359">
        <f t="shared" si="0"/>
        <v>0</v>
      </c>
      <c r="W56" s="359">
        <f t="shared" si="5"/>
        <v>0</v>
      </c>
      <c r="X56" s="359">
        <f t="shared" si="5"/>
        <v>0</v>
      </c>
      <c r="Y56" s="359">
        <f t="shared" si="5"/>
        <v>0</v>
      </c>
      <c r="Z56" s="359">
        <f t="shared" si="5"/>
        <v>0</v>
      </c>
      <c r="AA56" s="359">
        <f t="shared" si="5"/>
        <v>0</v>
      </c>
      <c r="AG56" s="360" t="str">
        <f t="shared" si="2"/>
        <v>Zeitreihe_1</v>
      </c>
    </row>
    <row r="57" spans="1:33" x14ac:dyDescent="0.3">
      <c r="A57" s="421"/>
      <c r="B57" s="421"/>
      <c r="C57" s="421"/>
      <c r="D57" s="422"/>
      <c r="E57" s="421"/>
      <c r="F57" s="421"/>
      <c r="G57" s="421"/>
      <c r="H57" s="421"/>
      <c r="I57" s="421"/>
      <c r="J57" s="421"/>
      <c r="K57" s="421"/>
      <c r="L57" s="357">
        <f>IF(D57&gt;A_Stammdaten!$B$12,0,SUM(F57,G57,I57,J57)-SUM(H57,K57))</f>
        <v>0</v>
      </c>
      <c r="M57" s="421"/>
      <c r="N57" s="421"/>
      <c r="O57" s="421"/>
      <c r="P57" s="421"/>
      <c r="Q57" s="220">
        <f>IF(D57&gt;A_Stammdaten!$B$12,0,SUM(L57)-SUM(M57:P57))</f>
        <v>0</v>
      </c>
      <c r="R57" s="421"/>
      <c r="S57" s="358">
        <f>IF(AND(A_Stammdaten!$B$12=D57,OR(B57="geleistete Anzahlungen und Anlagen im Bau des Sachanlagevermögens",B57="geleistete Anzahlungen auf immaterielle Vermögensgegenstände",B57="Grundstücke")),0,U57+T57)</f>
        <v>0</v>
      </c>
      <c r="T57" s="358">
        <f t="shared" si="3"/>
        <v>0</v>
      </c>
      <c r="U57" s="358">
        <f>IF(A_Stammdaten!$B$12=2023,E3_WAV!W57,IF(A_Stammdaten!$B$12=2024,E3_WAV!X57, IF(A_Stammdaten!$B$12=2025,E3_WAV!Y57,IF(A_Stammdaten!$B$12=2026,E3_WAV!Z57,IF(A_Stammdaten!$B$12=2027,E3_WAV!AA57)))))</f>
        <v>0</v>
      </c>
      <c r="V57" s="359">
        <f t="shared" si="0"/>
        <v>0</v>
      </c>
      <c r="W57" s="359">
        <f t="shared" si="5"/>
        <v>0</v>
      </c>
      <c r="X57" s="359">
        <f t="shared" si="5"/>
        <v>0</v>
      </c>
      <c r="Y57" s="359">
        <f t="shared" si="5"/>
        <v>0</v>
      </c>
      <c r="Z57" s="359">
        <f t="shared" si="5"/>
        <v>0</v>
      </c>
      <c r="AA57" s="359">
        <f t="shared" si="5"/>
        <v>0</v>
      </c>
      <c r="AG57" s="360" t="str">
        <f t="shared" si="2"/>
        <v>Zeitreihe_1</v>
      </c>
    </row>
    <row r="58" spans="1:33" x14ac:dyDescent="0.3">
      <c r="A58" s="421"/>
      <c r="B58" s="421"/>
      <c r="C58" s="421"/>
      <c r="D58" s="422"/>
      <c r="E58" s="421"/>
      <c r="F58" s="421"/>
      <c r="G58" s="421"/>
      <c r="H58" s="421"/>
      <c r="I58" s="421"/>
      <c r="J58" s="421"/>
      <c r="K58" s="421"/>
      <c r="L58" s="357">
        <f>IF(D58&gt;A_Stammdaten!$B$12,0,SUM(F58,G58,I58,J58)-SUM(H58,K58))</f>
        <v>0</v>
      </c>
      <c r="M58" s="421"/>
      <c r="N58" s="421"/>
      <c r="O58" s="421"/>
      <c r="P58" s="421"/>
      <c r="Q58" s="220">
        <f>IF(D58&gt;A_Stammdaten!$B$12,0,SUM(L58)-SUM(M58:P58))</f>
        <v>0</v>
      </c>
      <c r="R58" s="421"/>
      <c r="S58" s="358">
        <f>IF(AND(A_Stammdaten!$B$12=D58,OR(B58="geleistete Anzahlungen und Anlagen im Bau des Sachanlagevermögens",B58="geleistete Anzahlungen auf immaterielle Vermögensgegenstände",B58="Grundstücke")),0,U58+T58)</f>
        <v>0</v>
      </c>
      <c r="T58" s="358">
        <f t="shared" si="3"/>
        <v>0</v>
      </c>
      <c r="U58" s="358">
        <f>IF(A_Stammdaten!$B$12=2023,E3_WAV!W58,IF(A_Stammdaten!$B$12=2024,E3_WAV!X58, IF(A_Stammdaten!$B$12=2025,E3_WAV!Y58,IF(A_Stammdaten!$B$12=2026,E3_WAV!Z58,IF(A_Stammdaten!$B$12=2027,E3_WAV!AA58)))))</f>
        <v>0</v>
      </c>
      <c r="V58" s="359">
        <f t="shared" si="0"/>
        <v>0</v>
      </c>
      <c r="W58" s="359">
        <f t="shared" si="5"/>
        <v>0</v>
      </c>
      <c r="X58" s="359">
        <f t="shared" si="5"/>
        <v>0</v>
      </c>
      <c r="Y58" s="359">
        <f t="shared" si="5"/>
        <v>0</v>
      </c>
      <c r="Z58" s="359">
        <f t="shared" si="5"/>
        <v>0</v>
      </c>
      <c r="AA58" s="359">
        <f t="shared" si="5"/>
        <v>0</v>
      </c>
      <c r="AG58" s="360" t="str">
        <f t="shared" si="2"/>
        <v>Zeitreihe_1</v>
      </c>
    </row>
    <row r="59" spans="1:33" x14ac:dyDescent="0.3">
      <c r="A59" s="421"/>
      <c r="B59" s="421"/>
      <c r="C59" s="421"/>
      <c r="D59" s="422"/>
      <c r="E59" s="421"/>
      <c r="F59" s="421"/>
      <c r="G59" s="421"/>
      <c r="H59" s="421"/>
      <c r="I59" s="421"/>
      <c r="J59" s="421"/>
      <c r="K59" s="421"/>
      <c r="L59" s="357">
        <f>IF(D59&gt;A_Stammdaten!$B$12,0,SUM(F59,G59,I59,J59)-SUM(H59,K59))</f>
        <v>0</v>
      </c>
      <c r="M59" s="421"/>
      <c r="N59" s="421"/>
      <c r="O59" s="421"/>
      <c r="P59" s="421"/>
      <c r="Q59" s="220">
        <f>IF(D59&gt;A_Stammdaten!$B$12,0,SUM(L59)-SUM(M59:P59))</f>
        <v>0</v>
      </c>
      <c r="R59" s="421"/>
      <c r="S59" s="358">
        <f>IF(AND(A_Stammdaten!$B$12=D59,OR(B59="geleistete Anzahlungen und Anlagen im Bau des Sachanlagevermögens",B59="geleistete Anzahlungen auf immaterielle Vermögensgegenstände",B59="Grundstücke")),0,U59+T59)</f>
        <v>0</v>
      </c>
      <c r="T59" s="358">
        <f t="shared" si="3"/>
        <v>0</v>
      </c>
      <c r="U59" s="358">
        <f>IF(A_Stammdaten!$B$12=2023,E3_WAV!W59,IF(A_Stammdaten!$B$12=2024,E3_WAV!X59, IF(A_Stammdaten!$B$12=2025,E3_WAV!Y59,IF(A_Stammdaten!$B$12=2026,E3_WAV!Z59,IF(A_Stammdaten!$B$12=2027,E3_WAV!AA59)))))</f>
        <v>0</v>
      </c>
      <c r="V59" s="359">
        <f t="shared" si="0"/>
        <v>0</v>
      </c>
      <c r="W59" s="359">
        <f t="shared" si="5"/>
        <v>0</v>
      </c>
      <c r="X59" s="359">
        <f t="shared" si="5"/>
        <v>0</v>
      </c>
      <c r="Y59" s="359">
        <f t="shared" si="5"/>
        <v>0</v>
      </c>
      <c r="Z59" s="359">
        <f t="shared" si="5"/>
        <v>0</v>
      </c>
      <c r="AA59" s="359">
        <f t="shared" si="5"/>
        <v>0</v>
      </c>
      <c r="AG59" s="360" t="str">
        <f t="shared" si="2"/>
        <v>Zeitreihe_1</v>
      </c>
    </row>
    <row r="60" spans="1:33" x14ac:dyDescent="0.3">
      <c r="A60" s="421"/>
      <c r="B60" s="421"/>
      <c r="C60" s="421"/>
      <c r="D60" s="422"/>
      <c r="E60" s="421"/>
      <c r="F60" s="421"/>
      <c r="G60" s="421"/>
      <c r="H60" s="421"/>
      <c r="I60" s="421"/>
      <c r="J60" s="421"/>
      <c r="K60" s="421"/>
      <c r="L60" s="357">
        <f>IF(D60&gt;A_Stammdaten!$B$12,0,SUM(F60,G60,I60,J60)-SUM(H60,K60))</f>
        <v>0</v>
      </c>
      <c r="M60" s="421"/>
      <c r="N60" s="421"/>
      <c r="O60" s="421"/>
      <c r="P60" s="421"/>
      <c r="Q60" s="220">
        <f>IF(D60&gt;A_Stammdaten!$B$12,0,SUM(L60)-SUM(M60:P60))</f>
        <v>0</v>
      </c>
      <c r="R60" s="421"/>
      <c r="S60" s="358">
        <f>IF(AND(A_Stammdaten!$B$12=D60,OR(B60="geleistete Anzahlungen und Anlagen im Bau des Sachanlagevermögens",B60="geleistete Anzahlungen auf immaterielle Vermögensgegenstände",B60="Grundstücke")),0,U60+T60)</f>
        <v>0</v>
      </c>
      <c r="T60" s="358">
        <f t="shared" si="3"/>
        <v>0</v>
      </c>
      <c r="U60" s="358">
        <f>IF(A_Stammdaten!$B$12=2023,E3_WAV!W60,IF(A_Stammdaten!$B$12=2024,E3_WAV!X60, IF(A_Stammdaten!$B$12=2025,E3_WAV!Y60,IF(A_Stammdaten!$B$12=2026,E3_WAV!Z60,IF(A_Stammdaten!$B$12=2027,E3_WAV!AA60)))))</f>
        <v>0</v>
      </c>
      <c r="V60" s="359">
        <f t="shared" si="0"/>
        <v>0</v>
      </c>
      <c r="W60" s="359">
        <f t="shared" si="5"/>
        <v>0</v>
      </c>
      <c r="X60" s="359">
        <f t="shared" si="5"/>
        <v>0</v>
      </c>
      <c r="Y60" s="359">
        <f t="shared" si="5"/>
        <v>0</v>
      </c>
      <c r="Z60" s="359">
        <f t="shared" si="5"/>
        <v>0</v>
      </c>
      <c r="AA60" s="359">
        <f t="shared" si="5"/>
        <v>0</v>
      </c>
      <c r="AG60" s="360" t="str">
        <f t="shared" si="2"/>
        <v>Zeitreihe_1</v>
      </c>
    </row>
    <row r="61" spans="1:33" x14ac:dyDescent="0.3">
      <c r="A61" s="421"/>
      <c r="B61" s="421"/>
      <c r="C61" s="421"/>
      <c r="D61" s="422"/>
      <c r="E61" s="421"/>
      <c r="F61" s="421"/>
      <c r="G61" s="421"/>
      <c r="H61" s="421"/>
      <c r="I61" s="421"/>
      <c r="J61" s="421"/>
      <c r="K61" s="421"/>
      <c r="L61" s="357">
        <f>IF(D61&gt;A_Stammdaten!$B$12,0,SUM(F61,G61,I61,J61)-SUM(H61,K61))</f>
        <v>0</v>
      </c>
      <c r="M61" s="421"/>
      <c r="N61" s="421"/>
      <c r="O61" s="421"/>
      <c r="P61" s="421"/>
      <c r="Q61" s="220">
        <f>IF(D61&gt;A_Stammdaten!$B$12,0,SUM(L61)-SUM(M61:P61))</f>
        <v>0</v>
      </c>
      <c r="R61" s="421"/>
      <c r="S61" s="358">
        <f>IF(AND(A_Stammdaten!$B$12=D61,OR(B61="geleistete Anzahlungen und Anlagen im Bau des Sachanlagevermögens",B61="geleistete Anzahlungen auf immaterielle Vermögensgegenstände",B61="Grundstücke")),0,U61+T61)</f>
        <v>0</v>
      </c>
      <c r="T61" s="358">
        <f t="shared" si="3"/>
        <v>0</v>
      </c>
      <c r="U61" s="358">
        <f>IF(A_Stammdaten!$B$12=2023,E3_WAV!W61,IF(A_Stammdaten!$B$12=2024,E3_WAV!X61, IF(A_Stammdaten!$B$12=2025,E3_WAV!Y61,IF(A_Stammdaten!$B$12=2026,E3_WAV!Z61,IF(A_Stammdaten!$B$12=2027,E3_WAV!AA61)))))</f>
        <v>0</v>
      </c>
      <c r="V61" s="359">
        <f t="shared" si="0"/>
        <v>0</v>
      </c>
      <c r="W61" s="359">
        <f t="shared" si="5"/>
        <v>0</v>
      </c>
      <c r="X61" s="359">
        <f t="shared" si="5"/>
        <v>0</v>
      </c>
      <c r="Y61" s="359">
        <f t="shared" si="5"/>
        <v>0</v>
      </c>
      <c r="Z61" s="359">
        <f t="shared" si="5"/>
        <v>0</v>
      </c>
      <c r="AA61" s="359">
        <f t="shared" si="5"/>
        <v>0</v>
      </c>
      <c r="AG61" s="360" t="str">
        <f t="shared" si="2"/>
        <v>Zeitreihe_1</v>
      </c>
    </row>
    <row r="62" spans="1:33" x14ac:dyDescent="0.3">
      <c r="A62" s="421"/>
      <c r="B62" s="421"/>
      <c r="C62" s="421"/>
      <c r="D62" s="422"/>
      <c r="E62" s="421"/>
      <c r="F62" s="421"/>
      <c r="G62" s="421"/>
      <c r="H62" s="421"/>
      <c r="I62" s="421"/>
      <c r="J62" s="421"/>
      <c r="K62" s="421"/>
      <c r="L62" s="357">
        <f>IF(D62&gt;A_Stammdaten!$B$12,0,SUM(F62,G62,I62,J62)-SUM(H62,K62))</f>
        <v>0</v>
      </c>
      <c r="M62" s="421"/>
      <c r="N62" s="421"/>
      <c r="O62" s="421"/>
      <c r="P62" s="421"/>
      <c r="Q62" s="220">
        <f>IF(D62&gt;A_Stammdaten!$B$12,0,SUM(L62)-SUM(M62:P62))</f>
        <v>0</v>
      </c>
      <c r="R62" s="421"/>
      <c r="S62" s="358">
        <f>IF(AND(A_Stammdaten!$B$12=D62,OR(B62="geleistete Anzahlungen und Anlagen im Bau des Sachanlagevermögens",B62="geleistete Anzahlungen auf immaterielle Vermögensgegenstände",B62="Grundstücke")),0,U62+T62)</f>
        <v>0</v>
      </c>
      <c r="T62" s="358">
        <f t="shared" si="3"/>
        <v>0</v>
      </c>
      <c r="U62" s="358">
        <f>IF(A_Stammdaten!$B$12=2023,E3_WAV!W62,IF(A_Stammdaten!$B$12=2024,E3_WAV!X62, IF(A_Stammdaten!$B$12=2025,E3_WAV!Y62,IF(A_Stammdaten!$B$12=2026,E3_WAV!Z62,IF(A_Stammdaten!$B$12=2027,E3_WAV!AA62)))))</f>
        <v>0</v>
      </c>
      <c r="V62" s="359">
        <f t="shared" si="0"/>
        <v>0</v>
      </c>
      <c r="W62" s="359">
        <f t="shared" si="5"/>
        <v>0</v>
      </c>
      <c r="X62" s="359">
        <f t="shared" si="5"/>
        <v>0</v>
      </c>
      <c r="Y62" s="359">
        <f t="shared" si="5"/>
        <v>0</v>
      </c>
      <c r="Z62" s="359">
        <f t="shared" si="5"/>
        <v>0</v>
      </c>
      <c r="AA62" s="359">
        <f t="shared" si="5"/>
        <v>0</v>
      </c>
      <c r="AG62" s="360" t="str">
        <f t="shared" si="2"/>
        <v>Zeitreihe_1</v>
      </c>
    </row>
    <row r="63" spans="1:33" x14ac:dyDescent="0.3">
      <c r="A63" s="421"/>
      <c r="B63" s="421"/>
      <c r="C63" s="421"/>
      <c r="D63" s="422"/>
      <c r="E63" s="421"/>
      <c r="F63" s="421"/>
      <c r="G63" s="421"/>
      <c r="H63" s="421"/>
      <c r="I63" s="421"/>
      <c r="J63" s="421"/>
      <c r="K63" s="421"/>
      <c r="L63" s="357">
        <f>IF(D63&gt;A_Stammdaten!$B$12,0,SUM(F63,G63,I63,J63)-SUM(H63,K63))</f>
        <v>0</v>
      </c>
      <c r="M63" s="421"/>
      <c r="N63" s="421"/>
      <c r="O63" s="421"/>
      <c r="P63" s="421"/>
      <c r="Q63" s="220">
        <f>IF(D63&gt;A_Stammdaten!$B$12,0,SUM(L63)-SUM(M63:P63))</f>
        <v>0</v>
      </c>
      <c r="R63" s="421"/>
      <c r="S63" s="358">
        <f>IF(AND(A_Stammdaten!$B$12=D63,OR(B63="geleistete Anzahlungen und Anlagen im Bau des Sachanlagevermögens",B63="geleistete Anzahlungen auf immaterielle Vermögensgegenstände",B63="Grundstücke")),0,U63+T63)</f>
        <v>0</v>
      </c>
      <c r="T63" s="358">
        <f t="shared" si="3"/>
        <v>0</v>
      </c>
      <c r="U63" s="358">
        <f>IF(A_Stammdaten!$B$12=2023,E3_WAV!W63,IF(A_Stammdaten!$B$12=2024,E3_WAV!X63, IF(A_Stammdaten!$B$12=2025,E3_WAV!Y63,IF(A_Stammdaten!$B$12=2026,E3_WAV!Z63,IF(A_Stammdaten!$B$12=2027,E3_WAV!AA63)))))</f>
        <v>0</v>
      </c>
      <c r="V63" s="359">
        <f t="shared" si="0"/>
        <v>0</v>
      </c>
      <c r="W63" s="359">
        <f t="shared" si="5"/>
        <v>0</v>
      </c>
      <c r="X63" s="359">
        <f t="shared" si="5"/>
        <v>0</v>
      </c>
      <c r="Y63" s="359">
        <f t="shared" si="5"/>
        <v>0</v>
      </c>
      <c r="Z63" s="359">
        <f t="shared" si="5"/>
        <v>0</v>
      </c>
      <c r="AA63" s="359">
        <f t="shared" si="5"/>
        <v>0</v>
      </c>
      <c r="AG63" s="360" t="str">
        <f t="shared" si="2"/>
        <v>Zeitreihe_1</v>
      </c>
    </row>
    <row r="64" spans="1:33" x14ac:dyDescent="0.3">
      <c r="A64" s="421"/>
      <c r="B64" s="421"/>
      <c r="C64" s="421"/>
      <c r="D64" s="422"/>
      <c r="E64" s="421"/>
      <c r="F64" s="421"/>
      <c r="G64" s="421"/>
      <c r="H64" s="421"/>
      <c r="I64" s="421"/>
      <c r="J64" s="421"/>
      <c r="K64" s="421"/>
      <c r="L64" s="357">
        <f>IF(D64&gt;A_Stammdaten!$B$12,0,SUM(F64,G64,I64,J64)-SUM(H64,K64))</f>
        <v>0</v>
      </c>
      <c r="M64" s="421"/>
      <c r="N64" s="421"/>
      <c r="O64" s="421"/>
      <c r="P64" s="421"/>
      <c r="Q64" s="220">
        <f>IF(D64&gt;A_Stammdaten!$B$12,0,SUM(L64)-SUM(M64:P64))</f>
        <v>0</v>
      </c>
      <c r="R64" s="421"/>
      <c r="S64" s="358">
        <f>IF(AND(A_Stammdaten!$B$12=D64,OR(B64="geleistete Anzahlungen und Anlagen im Bau des Sachanlagevermögens",B64="geleistete Anzahlungen auf immaterielle Vermögensgegenstände",B64="Grundstücke")),0,U64+T64)</f>
        <v>0</v>
      </c>
      <c r="T64" s="358">
        <f t="shared" si="3"/>
        <v>0</v>
      </c>
      <c r="U64" s="358">
        <f>IF(A_Stammdaten!$B$12=2023,E3_WAV!W64,IF(A_Stammdaten!$B$12=2024,E3_WAV!X64, IF(A_Stammdaten!$B$12=2025,E3_WAV!Y64,IF(A_Stammdaten!$B$12=2026,E3_WAV!Z64,IF(A_Stammdaten!$B$12=2027,E3_WAV!AA64)))))</f>
        <v>0</v>
      </c>
      <c r="V64" s="359">
        <f t="shared" si="0"/>
        <v>0</v>
      </c>
      <c r="W64" s="359">
        <f t="shared" si="5"/>
        <v>0</v>
      </c>
      <c r="X64" s="359">
        <f t="shared" si="5"/>
        <v>0</v>
      </c>
      <c r="Y64" s="359">
        <f t="shared" si="5"/>
        <v>0</v>
      </c>
      <c r="Z64" s="359">
        <f t="shared" si="5"/>
        <v>0</v>
      </c>
      <c r="AA64" s="359">
        <f t="shared" si="5"/>
        <v>0</v>
      </c>
      <c r="AG64" s="360" t="str">
        <f t="shared" si="2"/>
        <v>Zeitreihe_1</v>
      </c>
    </row>
    <row r="65" spans="1:33" x14ac:dyDescent="0.3">
      <c r="A65" s="421"/>
      <c r="B65" s="421"/>
      <c r="C65" s="421"/>
      <c r="D65" s="422"/>
      <c r="E65" s="421"/>
      <c r="F65" s="421"/>
      <c r="G65" s="421"/>
      <c r="H65" s="421"/>
      <c r="I65" s="421"/>
      <c r="J65" s="421"/>
      <c r="K65" s="421"/>
      <c r="L65" s="357">
        <f>IF(D65&gt;A_Stammdaten!$B$12,0,SUM(F65,G65,I65,J65)-SUM(H65,K65))</f>
        <v>0</v>
      </c>
      <c r="M65" s="421"/>
      <c r="N65" s="421"/>
      <c r="O65" s="421"/>
      <c r="P65" s="421"/>
      <c r="Q65" s="220">
        <f>IF(D65&gt;A_Stammdaten!$B$12,0,SUM(L65)-SUM(M65:P65))</f>
        <v>0</v>
      </c>
      <c r="R65" s="421"/>
      <c r="S65" s="358">
        <f>IF(AND(A_Stammdaten!$B$12=D65,OR(B65="geleistete Anzahlungen und Anlagen im Bau des Sachanlagevermögens",B65="geleistete Anzahlungen auf immaterielle Vermögensgegenstände",B65="Grundstücke")),0,U65+T65)</f>
        <v>0</v>
      </c>
      <c r="T65" s="358">
        <f t="shared" si="3"/>
        <v>0</v>
      </c>
      <c r="U65" s="358">
        <f>IF(A_Stammdaten!$B$12=2023,E3_WAV!W65,IF(A_Stammdaten!$B$12=2024,E3_WAV!X65, IF(A_Stammdaten!$B$12=2025,E3_WAV!Y65,IF(A_Stammdaten!$B$12=2026,E3_WAV!Z65,IF(A_Stammdaten!$B$12=2027,E3_WAV!AA65)))))</f>
        <v>0</v>
      </c>
      <c r="V65" s="359">
        <f t="shared" si="0"/>
        <v>0</v>
      </c>
      <c r="W65" s="359">
        <f t="shared" si="5"/>
        <v>0</v>
      </c>
      <c r="X65" s="359">
        <f t="shared" si="5"/>
        <v>0</v>
      </c>
      <c r="Y65" s="359">
        <f t="shared" si="5"/>
        <v>0</v>
      </c>
      <c r="Z65" s="359">
        <f t="shared" si="5"/>
        <v>0</v>
      </c>
      <c r="AA65" s="359">
        <f t="shared" si="5"/>
        <v>0</v>
      </c>
      <c r="AG65" s="360" t="str">
        <f t="shared" si="2"/>
        <v>Zeitreihe_1</v>
      </c>
    </row>
    <row r="66" spans="1:33" x14ac:dyDescent="0.3">
      <c r="A66" s="421"/>
      <c r="B66" s="421"/>
      <c r="C66" s="421"/>
      <c r="D66" s="422"/>
      <c r="E66" s="421"/>
      <c r="F66" s="421"/>
      <c r="G66" s="421"/>
      <c r="H66" s="421"/>
      <c r="I66" s="421"/>
      <c r="J66" s="421"/>
      <c r="K66" s="421"/>
      <c r="L66" s="357">
        <f>IF(D66&gt;A_Stammdaten!$B$12,0,SUM(F66,G66,I66,J66)-SUM(H66,K66))</f>
        <v>0</v>
      </c>
      <c r="M66" s="421"/>
      <c r="N66" s="421"/>
      <c r="O66" s="421"/>
      <c r="P66" s="421"/>
      <c r="Q66" s="220">
        <f>IF(D66&gt;A_Stammdaten!$B$12,0,SUM(L66)-SUM(M66:P66))</f>
        <v>0</v>
      </c>
      <c r="R66" s="421"/>
      <c r="S66" s="358">
        <f>IF(AND(A_Stammdaten!$B$12=D66,OR(B66="geleistete Anzahlungen und Anlagen im Bau des Sachanlagevermögens",B66="geleistete Anzahlungen auf immaterielle Vermögensgegenstände",B66="Grundstücke")),0,U66+T66)</f>
        <v>0</v>
      </c>
      <c r="T66" s="358">
        <f t="shared" si="3"/>
        <v>0</v>
      </c>
      <c r="U66" s="358">
        <f>IF(A_Stammdaten!$B$12=2023,E3_WAV!W66,IF(A_Stammdaten!$B$12=2024,E3_WAV!X66, IF(A_Stammdaten!$B$12=2025,E3_WAV!Y66,IF(A_Stammdaten!$B$12=2026,E3_WAV!Z66,IF(A_Stammdaten!$B$12=2027,E3_WAV!AA66)))))</f>
        <v>0</v>
      </c>
      <c r="V66" s="359">
        <f t="shared" si="0"/>
        <v>0</v>
      </c>
      <c r="W66" s="359">
        <f t="shared" si="5"/>
        <v>0</v>
      </c>
      <c r="X66" s="359">
        <f t="shared" si="5"/>
        <v>0</v>
      </c>
      <c r="Y66" s="359">
        <f t="shared" si="5"/>
        <v>0</v>
      </c>
      <c r="Z66" s="359">
        <f t="shared" si="5"/>
        <v>0</v>
      </c>
      <c r="AA66" s="359">
        <f t="shared" si="5"/>
        <v>0</v>
      </c>
      <c r="AG66" s="360" t="str">
        <f t="shared" si="2"/>
        <v>Zeitreihe_1</v>
      </c>
    </row>
    <row r="67" spans="1:33" x14ac:dyDescent="0.3">
      <c r="A67" s="421"/>
      <c r="B67" s="421"/>
      <c r="C67" s="421"/>
      <c r="D67" s="422"/>
      <c r="E67" s="421"/>
      <c r="F67" s="421"/>
      <c r="G67" s="421"/>
      <c r="H67" s="421"/>
      <c r="I67" s="421"/>
      <c r="J67" s="421"/>
      <c r="K67" s="421"/>
      <c r="L67" s="357">
        <f>IF(D67&gt;A_Stammdaten!$B$12,0,SUM(F67,G67,I67,J67)-SUM(H67,K67))</f>
        <v>0</v>
      </c>
      <c r="M67" s="421"/>
      <c r="N67" s="421"/>
      <c r="O67" s="421"/>
      <c r="P67" s="421"/>
      <c r="Q67" s="220">
        <f>IF(D67&gt;A_Stammdaten!$B$12,0,SUM(L67)-SUM(M67:P67))</f>
        <v>0</v>
      </c>
      <c r="R67" s="421"/>
      <c r="S67" s="358">
        <f>IF(AND(A_Stammdaten!$B$12=D67,OR(B67="geleistete Anzahlungen und Anlagen im Bau des Sachanlagevermögens",B67="geleistete Anzahlungen auf immaterielle Vermögensgegenstände",B67="Grundstücke")),0,U67+T67)</f>
        <v>0</v>
      </c>
      <c r="T67" s="358">
        <f t="shared" si="3"/>
        <v>0</v>
      </c>
      <c r="U67" s="358">
        <f>IF(A_Stammdaten!$B$12=2023,E3_WAV!W67,IF(A_Stammdaten!$B$12=2024,E3_WAV!X67, IF(A_Stammdaten!$B$12=2025,E3_WAV!Y67,IF(A_Stammdaten!$B$12=2026,E3_WAV!Z67,IF(A_Stammdaten!$B$12=2027,E3_WAV!AA67)))))</f>
        <v>0</v>
      </c>
      <c r="V67" s="359">
        <f t="shared" si="0"/>
        <v>0</v>
      </c>
      <c r="W67" s="359">
        <f t="shared" si="5"/>
        <v>0</v>
      </c>
      <c r="X67" s="359">
        <f t="shared" si="5"/>
        <v>0</v>
      </c>
      <c r="Y67" s="359">
        <f t="shared" si="5"/>
        <v>0</v>
      </c>
      <c r="Z67" s="359">
        <f t="shared" si="5"/>
        <v>0</v>
      </c>
      <c r="AA67" s="359">
        <f t="shared" si="5"/>
        <v>0</v>
      </c>
      <c r="AG67" s="360" t="str">
        <f t="shared" si="2"/>
        <v>Zeitreihe_1</v>
      </c>
    </row>
    <row r="68" spans="1:33" x14ac:dyDescent="0.3">
      <c r="A68" s="421"/>
      <c r="B68" s="421"/>
      <c r="C68" s="421"/>
      <c r="D68" s="422"/>
      <c r="E68" s="421"/>
      <c r="F68" s="421"/>
      <c r="G68" s="421"/>
      <c r="H68" s="421"/>
      <c r="I68" s="421"/>
      <c r="J68" s="421"/>
      <c r="K68" s="421"/>
      <c r="L68" s="357">
        <f>IF(D68&gt;A_Stammdaten!$B$12,0,SUM(F68,G68,I68,J68)-SUM(H68,K68))</f>
        <v>0</v>
      </c>
      <c r="M68" s="421"/>
      <c r="N68" s="421"/>
      <c r="O68" s="421"/>
      <c r="P68" s="421"/>
      <c r="Q68" s="220">
        <f>IF(D68&gt;A_Stammdaten!$B$12,0,SUM(L68)-SUM(M68:P68))</f>
        <v>0</v>
      </c>
      <c r="R68" s="421"/>
      <c r="S68" s="358">
        <f>IF(AND(A_Stammdaten!$B$12=D68,OR(B68="geleistete Anzahlungen und Anlagen im Bau des Sachanlagevermögens",B68="geleistete Anzahlungen auf immaterielle Vermögensgegenstände",B68="Grundstücke")),0,U68+T68)</f>
        <v>0</v>
      </c>
      <c r="T68" s="358">
        <f t="shared" si="3"/>
        <v>0</v>
      </c>
      <c r="U68" s="358">
        <f>IF(A_Stammdaten!$B$12=2023,E3_WAV!W68,IF(A_Stammdaten!$B$12=2024,E3_WAV!X68, IF(A_Stammdaten!$B$12=2025,E3_WAV!Y68,IF(A_Stammdaten!$B$12=2026,E3_WAV!Z68,IF(A_Stammdaten!$B$12=2027,E3_WAV!AA68)))))</f>
        <v>0</v>
      </c>
      <c r="V68" s="359">
        <f t="shared" si="0"/>
        <v>0</v>
      </c>
      <c r="W68" s="359">
        <f t="shared" si="5"/>
        <v>0</v>
      </c>
      <c r="X68" s="359">
        <f t="shared" si="5"/>
        <v>0</v>
      </c>
      <c r="Y68" s="359">
        <f t="shared" si="5"/>
        <v>0</v>
      </c>
      <c r="Z68" s="359">
        <f t="shared" si="5"/>
        <v>0</v>
      </c>
      <c r="AA68" s="359">
        <f t="shared" si="5"/>
        <v>0</v>
      </c>
      <c r="AG68" s="360" t="str">
        <f t="shared" si="2"/>
        <v>Zeitreihe_1</v>
      </c>
    </row>
    <row r="69" spans="1:33" x14ac:dyDescent="0.3">
      <c r="A69" s="421"/>
      <c r="B69" s="421"/>
      <c r="C69" s="421"/>
      <c r="D69" s="422"/>
      <c r="E69" s="421"/>
      <c r="F69" s="421"/>
      <c r="G69" s="421"/>
      <c r="H69" s="421"/>
      <c r="I69" s="421"/>
      <c r="J69" s="421"/>
      <c r="K69" s="421"/>
      <c r="L69" s="357">
        <f>IF(D69&gt;A_Stammdaten!$B$12,0,SUM(F69,G69,I69,J69)-SUM(H69,K69))</f>
        <v>0</v>
      </c>
      <c r="M69" s="421"/>
      <c r="N69" s="421"/>
      <c r="O69" s="421"/>
      <c r="P69" s="421"/>
      <c r="Q69" s="220">
        <f>IF(D69&gt;A_Stammdaten!$B$12,0,SUM(L69)-SUM(M69:P69))</f>
        <v>0</v>
      </c>
      <c r="R69" s="421"/>
      <c r="S69" s="358">
        <f>IF(AND(A_Stammdaten!$B$12=D69,OR(B69="geleistete Anzahlungen und Anlagen im Bau des Sachanlagevermögens",B69="geleistete Anzahlungen auf immaterielle Vermögensgegenstände",B69="Grundstücke")),0,U69+T69)</f>
        <v>0</v>
      </c>
      <c r="T69" s="358">
        <f t="shared" si="3"/>
        <v>0</v>
      </c>
      <c r="U69" s="358">
        <f>IF(A_Stammdaten!$B$12=2023,E3_WAV!W69,IF(A_Stammdaten!$B$12=2024,E3_WAV!X69, IF(A_Stammdaten!$B$12=2025,E3_WAV!Y69,IF(A_Stammdaten!$B$12=2026,E3_WAV!Z69,IF(A_Stammdaten!$B$12=2027,E3_WAV!AA69)))))</f>
        <v>0</v>
      </c>
      <c r="V69" s="359">
        <f t="shared" ref="V69:V132" si="6">IF(AND($R69&lt;&gt;"",$R69&lt;&gt;0),IF(($R69-(V$4-$D69))&gt;0,($Q69/$R69),0),0)</f>
        <v>0</v>
      </c>
      <c r="W69" s="359">
        <f t="shared" si="5"/>
        <v>0</v>
      </c>
      <c r="X69" s="359">
        <f t="shared" si="5"/>
        <v>0</v>
      </c>
      <c r="Y69" s="359">
        <f t="shared" si="5"/>
        <v>0</v>
      </c>
      <c r="Z69" s="359">
        <f t="shared" si="5"/>
        <v>0</v>
      </c>
      <c r="AA69" s="359">
        <f t="shared" si="5"/>
        <v>0</v>
      </c>
      <c r="AG69" s="360" t="str">
        <f t="shared" ref="AG69:AG132" si="7">IF(OR(TRIM(B69)="geleistete Anzahlungen und Anlagen im Bau des Sachanlagevermögens",TRIM(B69)="geleistete Anzahlungen auf immaterielle Vermögensgegenstände"),"Zeitreihe_2","Zeitreihe_1")</f>
        <v>Zeitreihe_1</v>
      </c>
    </row>
    <row r="70" spans="1:33" x14ac:dyDescent="0.3">
      <c r="A70" s="421"/>
      <c r="B70" s="421"/>
      <c r="C70" s="421"/>
      <c r="D70" s="422"/>
      <c r="E70" s="421"/>
      <c r="F70" s="421"/>
      <c r="G70" s="421"/>
      <c r="H70" s="421"/>
      <c r="I70" s="421"/>
      <c r="J70" s="421"/>
      <c r="K70" s="421"/>
      <c r="L70" s="357">
        <f>IF(D70&gt;A_Stammdaten!$B$12,0,SUM(F70,G70,I70,J70)-SUM(H70,K70))</f>
        <v>0</v>
      </c>
      <c r="M70" s="421"/>
      <c r="N70" s="421"/>
      <c r="O70" s="421"/>
      <c r="P70" s="421"/>
      <c r="Q70" s="220">
        <f>IF(D70&gt;A_Stammdaten!$B$12,0,SUM(L70)-SUM(M70:P70))</f>
        <v>0</v>
      </c>
      <c r="R70" s="421"/>
      <c r="S70" s="358">
        <f>IF(AND(A_Stammdaten!$B$12=D70,OR(B70="geleistete Anzahlungen und Anlagen im Bau des Sachanlagevermögens",B70="geleistete Anzahlungen auf immaterielle Vermögensgegenstände",B70="Grundstücke")),0,U70+T70)</f>
        <v>0</v>
      </c>
      <c r="T70" s="358">
        <f t="shared" ref="T70:T133" si="8">V70</f>
        <v>0</v>
      </c>
      <c r="U70" s="358">
        <f>IF(A_Stammdaten!$B$12=2023,E3_WAV!W70,IF(A_Stammdaten!$B$12=2024,E3_WAV!X70, IF(A_Stammdaten!$B$12=2025,E3_WAV!Y70,IF(A_Stammdaten!$B$12=2026,E3_WAV!Z70,IF(A_Stammdaten!$B$12=2027,E3_WAV!AA70)))))</f>
        <v>0</v>
      </c>
      <c r="V70" s="359">
        <f t="shared" si="6"/>
        <v>0</v>
      </c>
      <c r="W70" s="359">
        <f t="shared" si="5"/>
        <v>0</v>
      </c>
      <c r="X70" s="359">
        <f t="shared" si="5"/>
        <v>0</v>
      </c>
      <c r="Y70" s="359">
        <f t="shared" si="5"/>
        <v>0</v>
      </c>
      <c r="Z70" s="359">
        <f t="shared" si="5"/>
        <v>0</v>
      </c>
      <c r="AA70" s="359">
        <f t="shared" si="5"/>
        <v>0</v>
      </c>
      <c r="AG70" s="360" t="str">
        <f t="shared" si="7"/>
        <v>Zeitreihe_1</v>
      </c>
    </row>
    <row r="71" spans="1:33" x14ac:dyDescent="0.3">
      <c r="A71" s="421"/>
      <c r="B71" s="421"/>
      <c r="C71" s="421"/>
      <c r="D71" s="422"/>
      <c r="E71" s="421"/>
      <c r="F71" s="421"/>
      <c r="G71" s="421"/>
      <c r="H71" s="421"/>
      <c r="I71" s="421"/>
      <c r="J71" s="421"/>
      <c r="K71" s="421"/>
      <c r="L71" s="357">
        <f>IF(D71&gt;A_Stammdaten!$B$12,0,SUM(F71,G71,I71,J71)-SUM(H71,K71))</f>
        <v>0</v>
      </c>
      <c r="M71" s="421"/>
      <c r="N71" s="421"/>
      <c r="O71" s="421"/>
      <c r="P71" s="421"/>
      <c r="Q71" s="220">
        <f>IF(D71&gt;A_Stammdaten!$B$12,0,SUM(L71)-SUM(M71:P71))</f>
        <v>0</v>
      </c>
      <c r="R71" s="421"/>
      <c r="S71" s="358">
        <f>IF(AND(A_Stammdaten!$B$12=D71,OR(B71="geleistete Anzahlungen und Anlagen im Bau des Sachanlagevermögens",B71="geleistete Anzahlungen auf immaterielle Vermögensgegenstände",B71="Grundstücke")),0,U71+T71)</f>
        <v>0</v>
      </c>
      <c r="T71" s="358">
        <f t="shared" si="8"/>
        <v>0</v>
      </c>
      <c r="U71" s="358">
        <f>IF(A_Stammdaten!$B$12=2023,E3_WAV!W71,IF(A_Stammdaten!$B$12=2024,E3_WAV!X71, IF(A_Stammdaten!$B$12=2025,E3_WAV!Y71,IF(A_Stammdaten!$B$12=2026,E3_WAV!Z71,IF(A_Stammdaten!$B$12=2027,E3_WAV!AA71)))))</f>
        <v>0</v>
      </c>
      <c r="V71" s="359">
        <f t="shared" si="6"/>
        <v>0</v>
      </c>
      <c r="W71" s="359">
        <f t="shared" si="5"/>
        <v>0</v>
      </c>
      <c r="X71" s="359">
        <f t="shared" si="5"/>
        <v>0</v>
      </c>
      <c r="Y71" s="359">
        <f t="shared" si="5"/>
        <v>0</v>
      </c>
      <c r="Z71" s="359">
        <f t="shared" si="5"/>
        <v>0</v>
      </c>
      <c r="AA71" s="359">
        <f t="shared" si="5"/>
        <v>0</v>
      </c>
      <c r="AG71" s="360" t="str">
        <f t="shared" si="7"/>
        <v>Zeitreihe_1</v>
      </c>
    </row>
    <row r="72" spans="1:33" x14ac:dyDescent="0.3">
      <c r="A72" s="421"/>
      <c r="B72" s="421"/>
      <c r="C72" s="421"/>
      <c r="D72" s="422"/>
      <c r="E72" s="421"/>
      <c r="F72" s="421"/>
      <c r="G72" s="421"/>
      <c r="H72" s="421"/>
      <c r="I72" s="421"/>
      <c r="J72" s="421"/>
      <c r="K72" s="421"/>
      <c r="L72" s="357">
        <f>IF(D72&gt;A_Stammdaten!$B$12,0,SUM(F72,G72,I72,J72)-SUM(H72,K72))</f>
        <v>0</v>
      </c>
      <c r="M72" s="421"/>
      <c r="N72" s="421"/>
      <c r="O72" s="421"/>
      <c r="P72" s="421"/>
      <c r="Q72" s="220">
        <f>IF(D72&gt;A_Stammdaten!$B$12,0,SUM(L72)-SUM(M72:P72))</f>
        <v>0</v>
      </c>
      <c r="R72" s="421"/>
      <c r="S72" s="358">
        <f>IF(AND(A_Stammdaten!$B$12=D72,OR(B72="geleistete Anzahlungen und Anlagen im Bau des Sachanlagevermögens",B72="geleistete Anzahlungen auf immaterielle Vermögensgegenstände",B72="Grundstücke")),0,U72+T72)</f>
        <v>0</v>
      </c>
      <c r="T72" s="358">
        <f t="shared" si="8"/>
        <v>0</v>
      </c>
      <c r="U72" s="358">
        <f>IF(A_Stammdaten!$B$12=2023,E3_WAV!W72,IF(A_Stammdaten!$B$12=2024,E3_WAV!X72, IF(A_Stammdaten!$B$12=2025,E3_WAV!Y72,IF(A_Stammdaten!$B$12=2026,E3_WAV!Z72,IF(A_Stammdaten!$B$12=2027,E3_WAV!AA72)))))</f>
        <v>0</v>
      </c>
      <c r="V72" s="359">
        <f t="shared" si="6"/>
        <v>0</v>
      </c>
      <c r="W72" s="359">
        <f t="shared" si="5"/>
        <v>0</v>
      </c>
      <c r="X72" s="359">
        <f t="shared" si="5"/>
        <v>0</v>
      </c>
      <c r="Y72" s="359">
        <f t="shared" si="5"/>
        <v>0</v>
      </c>
      <c r="Z72" s="359">
        <f t="shared" si="5"/>
        <v>0</v>
      </c>
      <c r="AA72" s="359">
        <f t="shared" si="5"/>
        <v>0</v>
      </c>
      <c r="AG72" s="360" t="str">
        <f t="shared" si="7"/>
        <v>Zeitreihe_1</v>
      </c>
    </row>
    <row r="73" spans="1:33" x14ac:dyDescent="0.3">
      <c r="A73" s="421"/>
      <c r="B73" s="421"/>
      <c r="C73" s="421"/>
      <c r="D73" s="422"/>
      <c r="E73" s="421"/>
      <c r="F73" s="421"/>
      <c r="G73" s="421"/>
      <c r="H73" s="421"/>
      <c r="I73" s="421"/>
      <c r="J73" s="421"/>
      <c r="K73" s="421"/>
      <c r="L73" s="357">
        <f>IF(D73&gt;A_Stammdaten!$B$12,0,SUM(F73,G73,I73,J73)-SUM(H73,K73))</f>
        <v>0</v>
      </c>
      <c r="M73" s="421"/>
      <c r="N73" s="421"/>
      <c r="O73" s="421"/>
      <c r="P73" s="421"/>
      <c r="Q73" s="220">
        <f>IF(D73&gt;A_Stammdaten!$B$12,0,SUM(L73)-SUM(M73:P73))</f>
        <v>0</v>
      </c>
      <c r="R73" s="421"/>
      <c r="S73" s="358">
        <f>IF(AND(A_Stammdaten!$B$12=D73,OR(B73="geleistete Anzahlungen und Anlagen im Bau des Sachanlagevermögens",B73="geleistete Anzahlungen auf immaterielle Vermögensgegenstände",B73="Grundstücke")),0,U73+T73)</f>
        <v>0</v>
      </c>
      <c r="T73" s="358">
        <f t="shared" si="8"/>
        <v>0</v>
      </c>
      <c r="U73" s="358">
        <f>IF(A_Stammdaten!$B$12=2023,E3_WAV!W73,IF(A_Stammdaten!$B$12=2024,E3_WAV!X73, IF(A_Stammdaten!$B$12=2025,E3_WAV!Y73,IF(A_Stammdaten!$B$12=2026,E3_WAV!Z73,IF(A_Stammdaten!$B$12=2027,E3_WAV!AA73)))))</f>
        <v>0</v>
      </c>
      <c r="V73" s="359">
        <f t="shared" si="6"/>
        <v>0</v>
      </c>
      <c r="W73" s="359">
        <f t="shared" si="5"/>
        <v>0</v>
      </c>
      <c r="X73" s="359">
        <f t="shared" si="5"/>
        <v>0</v>
      </c>
      <c r="Y73" s="359">
        <f t="shared" si="5"/>
        <v>0</v>
      </c>
      <c r="Z73" s="359">
        <f t="shared" si="5"/>
        <v>0</v>
      </c>
      <c r="AA73" s="359">
        <f t="shared" si="5"/>
        <v>0</v>
      </c>
      <c r="AG73" s="360" t="str">
        <f t="shared" si="7"/>
        <v>Zeitreihe_1</v>
      </c>
    </row>
    <row r="74" spans="1:33" x14ac:dyDescent="0.3">
      <c r="A74" s="421"/>
      <c r="B74" s="421"/>
      <c r="C74" s="421"/>
      <c r="D74" s="422"/>
      <c r="E74" s="421"/>
      <c r="F74" s="421"/>
      <c r="G74" s="421"/>
      <c r="H74" s="421"/>
      <c r="I74" s="421"/>
      <c r="J74" s="421"/>
      <c r="K74" s="421"/>
      <c r="L74" s="357">
        <f>IF(D74&gt;A_Stammdaten!$B$12,0,SUM(F74,G74,I74,J74)-SUM(H74,K74))</f>
        <v>0</v>
      </c>
      <c r="M74" s="421"/>
      <c r="N74" s="421"/>
      <c r="O74" s="421"/>
      <c r="P74" s="421"/>
      <c r="Q74" s="220">
        <f>IF(D74&gt;A_Stammdaten!$B$12,0,SUM(L74)-SUM(M74:P74))</f>
        <v>0</v>
      </c>
      <c r="R74" s="421"/>
      <c r="S74" s="358">
        <f>IF(AND(A_Stammdaten!$B$12=D74,OR(B74="geleistete Anzahlungen und Anlagen im Bau des Sachanlagevermögens",B74="geleistete Anzahlungen auf immaterielle Vermögensgegenstände",B74="Grundstücke")),0,U74+T74)</f>
        <v>0</v>
      </c>
      <c r="T74" s="358">
        <f t="shared" si="8"/>
        <v>0</v>
      </c>
      <c r="U74" s="358">
        <f>IF(A_Stammdaten!$B$12=2023,E3_WAV!W74,IF(A_Stammdaten!$B$12=2024,E3_WAV!X74, IF(A_Stammdaten!$B$12=2025,E3_WAV!Y74,IF(A_Stammdaten!$B$12=2026,E3_WAV!Z74,IF(A_Stammdaten!$B$12=2027,E3_WAV!AA74)))))</f>
        <v>0</v>
      </c>
      <c r="V74" s="359">
        <f t="shared" si="6"/>
        <v>0</v>
      </c>
      <c r="W74" s="359">
        <f t="shared" si="5"/>
        <v>0</v>
      </c>
      <c r="X74" s="359">
        <f t="shared" si="5"/>
        <v>0</v>
      </c>
      <c r="Y74" s="359">
        <f t="shared" si="5"/>
        <v>0</v>
      </c>
      <c r="Z74" s="359">
        <f t="shared" si="5"/>
        <v>0</v>
      </c>
      <c r="AA74" s="359">
        <f t="shared" si="5"/>
        <v>0</v>
      </c>
      <c r="AG74" s="360" t="str">
        <f t="shared" si="7"/>
        <v>Zeitreihe_1</v>
      </c>
    </row>
    <row r="75" spans="1:33" x14ac:dyDescent="0.3">
      <c r="A75" s="421"/>
      <c r="B75" s="421"/>
      <c r="C75" s="421"/>
      <c r="D75" s="422"/>
      <c r="E75" s="421"/>
      <c r="F75" s="421"/>
      <c r="G75" s="421"/>
      <c r="H75" s="421"/>
      <c r="I75" s="421"/>
      <c r="J75" s="421"/>
      <c r="K75" s="421"/>
      <c r="L75" s="357">
        <f>IF(D75&gt;A_Stammdaten!$B$12,0,SUM(F75,G75,I75,J75)-SUM(H75,K75))</f>
        <v>0</v>
      </c>
      <c r="M75" s="421"/>
      <c r="N75" s="421"/>
      <c r="O75" s="421"/>
      <c r="P75" s="421"/>
      <c r="Q75" s="220">
        <f>IF(D75&gt;A_Stammdaten!$B$12,0,SUM(L75)-SUM(M75:P75))</f>
        <v>0</v>
      </c>
      <c r="R75" s="421"/>
      <c r="S75" s="358">
        <f>IF(AND(A_Stammdaten!$B$12=D75,OR(B75="geleistete Anzahlungen und Anlagen im Bau des Sachanlagevermögens",B75="geleistete Anzahlungen auf immaterielle Vermögensgegenstände",B75="Grundstücke")),0,U75+T75)</f>
        <v>0</v>
      </c>
      <c r="T75" s="358">
        <f t="shared" si="8"/>
        <v>0</v>
      </c>
      <c r="U75" s="358">
        <f>IF(A_Stammdaten!$B$12=2023,E3_WAV!W75,IF(A_Stammdaten!$B$12=2024,E3_WAV!X75, IF(A_Stammdaten!$B$12=2025,E3_WAV!Y75,IF(A_Stammdaten!$B$12=2026,E3_WAV!Z75,IF(A_Stammdaten!$B$12=2027,E3_WAV!AA75)))))</f>
        <v>0</v>
      </c>
      <c r="V75" s="359">
        <f t="shared" si="6"/>
        <v>0</v>
      </c>
      <c r="W75" s="359">
        <f t="shared" si="5"/>
        <v>0</v>
      </c>
      <c r="X75" s="359">
        <f t="shared" si="5"/>
        <v>0</v>
      </c>
      <c r="Y75" s="359">
        <f t="shared" si="5"/>
        <v>0</v>
      </c>
      <c r="Z75" s="359">
        <f t="shared" si="5"/>
        <v>0</v>
      </c>
      <c r="AA75" s="359">
        <f t="shared" si="5"/>
        <v>0</v>
      </c>
      <c r="AG75" s="360" t="str">
        <f t="shared" si="7"/>
        <v>Zeitreihe_1</v>
      </c>
    </row>
    <row r="76" spans="1:33" x14ac:dyDescent="0.3">
      <c r="A76" s="421"/>
      <c r="B76" s="421"/>
      <c r="C76" s="421"/>
      <c r="D76" s="422"/>
      <c r="E76" s="421"/>
      <c r="F76" s="421"/>
      <c r="G76" s="421"/>
      <c r="H76" s="421"/>
      <c r="I76" s="421"/>
      <c r="J76" s="421"/>
      <c r="K76" s="421"/>
      <c r="L76" s="357">
        <f>IF(D76&gt;A_Stammdaten!$B$12,0,SUM(F76,G76,I76,J76)-SUM(H76,K76))</f>
        <v>0</v>
      </c>
      <c r="M76" s="421"/>
      <c r="N76" s="421"/>
      <c r="O76" s="421"/>
      <c r="P76" s="421"/>
      <c r="Q76" s="220">
        <f>IF(D76&gt;A_Stammdaten!$B$12,0,SUM(L76)-SUM(M76:P76))</f>
        <v>0</v>
      </c>
      <c r="R76" s="421"/>
      <c r="S76" s="358">
        <f>IF(AND(A_Stammdaten!$B$12=D76,OR(B76="geleistete Anzahlungen und Anlagen im Bau des Sachanlagevermögens",B76="geleistete Anzahlungen auf immaterielle Vermögensgegenstände",B76="Grundstücke")),0,U76+T76)</f>
        <v>0</v>
      </c>
      <c r="T76" s="358">
        <f t="shared" si="8"/>
        <v>0</v>
      </c>
      <c r="U76" s="358">
        <f>IF(A_Stammdaten!$B$12=2023,E3_WAV!W76,IF(A_Stammdaten!$B$12=2024,E3_WAV!X76, IF(A_Stammdaten!$B$12=2025,E3_WAV!Y76,IF(A_Stammdaten!$B$12=2026,E3_WAV!Z76,IF(A_Stammdaten!$B$12=2027,E3_WAV!AA76)))))</f>
        <v>0</v>
      </c>
      <c r="V76" s="359">
        <f t="shared" si="6"/>
        <v>0</v>
      </c>
      <c r="W76" s="359">
        <f t="shared" si="5"/>
        <v>0</v>
      </c>
      <c r="X76" s="359">
        <f t="shared" si="5"/>
        <v>0</v>
      </c>
      <c r="Y76" s="359">
        <f t="shared" si="5"/>
        <v>0</v>
      </c>
      <c r="Z76" s="359">
        <f t="shared" si="5"/>
        <v>0</v>
      </c>
      <c r="AA76" s="359">
        <f t="shared" si="5"/>
        <v>0</v>
      </c>
      <c r="AG76" s="360" t="str">
        <f t="shared" si="7"/>
        <v>Zeitreihe_1</v>
      </c>
    </row>
    <row r="77" spans="1:33" x14ac:dyDescent="0.3">
      <c r="A77" s="421"/>
      <c r="B77" s="421"/>
      <c r="C77" s="421"/>
      <c r="D77" s="422"/>
      <c r="E77" s="421"/>
      <c r="F77" s="421"/>
      <c r="G77" s="421"/>
      <c r="H77" s="421"/>
      <c r="I77" s="421"/>
      <c r="J77" s="421"/>
      <c r="K77" s="421"/>
      <c r="L77" s="357">
        <f>IF(D77&gt;A_Stammdaten!$B$12,0,SUM(F77,G77,I77,J77)-SUM(H77,K77))</f>
        <v>0</v>
      </c>
      <c r="M77" s="421"/>
      <c r="N77" s="421"/>
      <c r="O77" s="421"/>
      <c r="P77" s="421"/>
      <c r="Q77" s="220">
        <f>IF(D77&gt;A_Stammdaten!$B$12,0,SUM(L77)-SUM(M77:P77))</f>
        <v>0</v>
      </c>
      <c r="R77" s="421"/>
      <c r="S77" s="358">
        <f>IF(AND(A_Stammdaten!$B$12=D77,OR(B77="geleistete Anzahlungen und Anlagen im Bau des Sachanlagevermögens",B77="geleistete Anzahlungen auf immaterielle Vermögensgegenstände",B77="Grundstücke")),0,U77+T77)</f>
        <v>0</v>
      </c>
      <c r="T77" s="358">
        <f t="shared" si="8"/>
        <v>0</v>
      </c>
      <c r="U77" s="358">
        <f>IF(A_Stammdaten!$B$12=2023,E3_WAV!W77,IF(A_Stammdaten!$B$12=2024,E3_WAV!X77, IF(A_Stammdaten!$B$12=2025,E3_WAV!Y77,IF(A_Stammdaten!$B$12=2026,E3_WAV!Z77,IF(A_Stammdaten!$B$12=2027,E3_WAV!AA77)))))</f>
        <v>0</v>
      </c>
      <c r="V77" s="359">
        <f t="shared" si="6"/>
        <v>0</v>
      </c>
      <c r="W77" s="359">
        <f t="shared" si="5"/>
        <v>0</v>
      </c>
      <c r="X77" s="359">
        <f t="shared" si="5"/>
        <v>0</v>
      </c>
      <c r="Y77" s="359">
        <f t="shared" si="5"/>
        <v>0</v>
      </c>
      <c r="Z77" s="359">
        <f t="shared" si="5"/>
        <v>0</v>
      </c>
      <c r="AA77" s="359">
        <f t="shared" si="5"/>
        <v>0</v>
      </c>
      <c r="AG77" s="360" t="str">
        <f t="shared" si="7"/>
        <v>Zeitreihe_1</v>
      </c>
    </row>
    <row r="78" spans="1:33" x14ac:dyDescent="0.3">
      <c r="A78" s="421"/>
      <c r="B78" s="421"/>
      <c r="C78" s="421"/>
      <c r="D78" s="422"/>
      <c r="E78" s="421"/>
      <c r="F78" s="421"/>
      <c r="G78" s="421"/>
      <c r="H78" s="421"/>
      <c r="I78" s="421"/>
      <c r="J78" s="421"/>
      <c r="K78" s="421"/>
      <c r="L78" s="357">
        <f>IF(D78&gt;A_Stammdaten!$B$12,0,SUM(F78,G78,I78,J78)-SUM(H78,K78))</f>
        <v>0</v>
      </c>
      <c r="M78" s="421"/>
      <c r="N78" s="421"/>
      <c r="O78" s="421"/>
      <c r="P78" s="421"/>
      <c r="Q78" s="220">
        <f>IF(D78&gt;A_Stammdaten!$B$12,0,SUM(L78)-SUM(M78:P78))</f>
        <v>0</v>
      </c>
      <c r="R78" s="421"/>
      <c r="S78" s="358">
        <f>IF(AND(A_Stammdaten!$B$12=D78,OR(B78="geleistete Anzahlungen und Anlagen im Bau des Sachanlagevermögens",B78="geleistete Anzahlungen auf immaterielle Vermögensgegenstände",B78="Grundstücke")),0,U78+T78)</f>
        <v>0</v>
      </c>
      <c r="T78" s="358">
        <f t="shared" si="8"/>
        <v>0</v>
      </c>
      <c r="U78" s="358">
        <f>IF(A_Stammdaten!$B$12=2023,E3_WAV!W78,IF(A_Stammdaten!$B$12=2024,E3_WAV!X78, IF(A_Stammdaten!$B$12=2025,E3_WAV!Y78,IF(A_Stammdaten!$B$12=2026,E3_WAV!Z78,IF(A_Stammdaten!$B$12=2027,E3_WAV!AA78)))))</f>
        <v>0</v>
      </c>
      <c r="V78" s="359">
        <f t="shared" si="6"/>
        <v>0</v>
      </c>
      <c r="W78" s="359">
        <f t="shared" si="5"/>
        <v>0</v>
      </c>
      <c r="X78" s="359">
        <f t="shared" si="5"/>
        <v>0</v>
      </c>
      <c r="Y78" s="359">
        <f t="shared" si="5"/>
        <v>0</v>
      </c>
      <c r="Z78" s="359">
        <f t="shared" si="5"/>
        <v>0</v>
      </c>
      <c r="AA78" s="359">
        <f t="shared" si="5"/>
        <v>0</v>
      </c>
      <c r="AG78" s="360" t="str">
        <f t="shared" si="7"/>
        <v>Zeitreihe_1</v>
      </c>
    </row>
    <row r="79" spans="1:33" x14ac:dyDescent="0.3">
      <c r="A79" s="421"/>
      <c r="B79" s="421"/>
      <c r="C79" s="421"/>
      <c r="D79" s="422"/>
      <c r="E79" s="421"/>
      <c r="F79" s="421"/>
      <c r="G79" s="421"/>
      <c r="H79" s="421"/>
      <c r="I79" s="421"/>
      <c r="J79" s="421"/>
      <c r="K79" s="421"/>
      <c r="L79" s="357">
        <f>IF(D79&gt;A_Stammdaten!$B$12,0,SUM(F79,G79,I79,J79)-SUM(H79,K79))</f>
        <v>0</v>
      </c>
      <c r="M79" s="421"/>
      <c r="N79" s="421"/>
      <c r="O79" s="421"/>
      <c r="P79" s="421"/>
      <c r="Q79" s="220">
        <f>IF(D79&gt;A_Stammdaten!$B$12,0,SUM(L79)-SUM(M79:P79))</f>
        <v>0</v>
      </c>
      <c r="R79" s="421"/>
      <c r="S79" s="358">
        <f>IF(AND(A_Stammdaten!$B$12=D79,OR(B79="geleistete Anzahlungen und Anlagen im Bau des Sachanlagevermögens",B79="geleistete Anzahlungen auf immaterielle Vermögensgegenstände",B79="Grundstücke")),0,U79+T79)</f>
        <v>0</v>
      </c>
      <c r="T79" s="358">
        <f t="shared" si="8"/>
        <v>0</v>
      </c>
      <c r="U79" s="358">
        <f>IF(A_Stammdaten!$B$12=2023,E3_WAV!W79,IF(A_Stammdaten!$B$12=2024,E3_WAV!X79, IF(A_Stammdaten!$B$12=2025,E3_WAV!Y79,IF(A_Stammdaten!$B$12=2026,E3_WAV!Z79,IF(A_Stammdaten!$B$12=2027,E3_WAV!AA79)))))</f>
        <v>0</v>
      </c>
      <c r="V79" s="359">
        <f t="shared" si="6"/>
        <v>0</v>
      </c>
      <c r="W79" s="359">
        <f t="shared" si="5"/>
        <v>0</v>
      </c>
      <c r="X79" s="359">
        <f t="shared" si="5"/>
        <v>0</v>
      </c>
      <c r="Y79" s="359">
        <f t="shared" si="5"/>
        <v>0</v>
      </c>
      <c r="Z79" s="359">
        <f t="shared" si="5"/>
        <v>0</v>
      </c>
      <c r="AA79" s="359">
        <f t="shared" si="5"/>
        <v>0</v>
      </c>
      <c r="AG79" s="360" t="str">
        <f t="shared" si="7"/>
        <v>Zeitreihe_1</v>
      </c>
    </row>
    <row r="80" spans="1:33" x14ac:dyDescent="0.3">
      <c r="A80" s="421"/>
      <c r="B80" s="421"/>
      <c r="C80" s="421"/>
      <c r="D80" s="422"/>
      <c r="E80" s="421"/>
      <c r="F80" s="421"/>
      <c r="G80" s="421"/>
      <c r="H80" s="421"/>
      <c r="I80" s="421"/>
      <c r="J80" s="421"/>
      <c r="K80" s="421"/>
      <c r="L80" s="357">
        <f>IF(D80&gt;A_Stammdaten!$B$12,0,SUM(F80,G80,I80,J80)-SUM(H80,K80))</f>
        <v>0</v>
      </c>
      <c r="M80" s="421"/>
      <c r="N80" s="421"/>
      <c r="O80" s="421"/>
      <c r="P80" s="421"/>
      <c r="Q80" s="220">
        <f>IF(D80&gt;A_Stammdaten!$B$12,0,SUM(L80)-SUM(M80:P80))</f>
        <v>0</v>
      </c>
      <c r="R80" s="421"/>
      <c r="S80" s="358">
        <f>IF(AND(A_Stammdaten!$B$12=D80,OR(B80="geleistete Anzahlungen und Anlagen im Bau des Sachanlagevermögens",B80="geleistete Anzahlungen auf immaterielle Vermögensgegenstände",B80="Grundstücke")),0,U80+T80)</f>
        <v>0</v>
      </c>
      <c r="T80" s="358">
        <f t="shared" si="8"/>
        <v>0</v>
      </c>
      <c r="U80" s="358">
        <f>IF(A_Stammdaten!$B$12=2023,E3_WAV!W80,IF(A_Stammdaten!$B$12=2024,E3_WAV!X80, IF(A_Stammdaten!$B$12=2025,E3_WAV!Y80,IF(A_Stammdaten!$B$12=2026,E3_WAV!Z80,IF(A_Stammdaten!$B$12=2027,E3_WAV!AA80)))))</f>
        <v>0</v>
      </c>
      <c r="V80" s="359">
        <f t="shared" si="6"/>
        <v>0</v>
      </c>
      <c r="W80" s="359">
        <f t="shared" si="5"/>
        <v>0</v>
      </c>
      <c r="X80" s="359">
        <f t="shared" si="5"/>
        <v>0</v>
      </c>
      <c r="Y80" s="359">
        <f t="shared" si="5"/>
        <v>0</v>
      </c>
      <c r="Z80" s="359">
        <f t="shared" si="5"/>
        <v>0</v>
      </c>
      <c r="AA80" s="359">
        <f t="shared" si="5"/>
        <v>0</v>
      </c>
      <c r="AG80" s="360" t="str">
        <f t="shared" si="7"/>
        <v>Zeitreihe_1</v>
      </c>
    </row>
    <row r="81" spans="1:33" x14ac:dyDescent="0.3">
      <c r="A81" s="421"/>
      <c r="B81" s="421"/>
      <c r="C81" s="421"/>
      <c r="D81" s="422"/>
      <c r="E81" s="421"/>
      <c r="F81" s="421"/>
      <c r="G81" s="421"/>
      <c r="H81" s="421"/>
      <c r="I81" s="421"/>
      <c r="J81" s="421"/>
      <c r="K81" s="421"/>
      <c r="L81" s="357">
        <f>IF(D81&gt;A_Stammdaten!$B$12,0,SUM(F81,G81,I81,J81)-SUM(H81,K81))</f>
        <v>0</v>
      </c>
      <c r="M81" s="421"/>
      <c r="N81" s="421"/>
      <c r="O81" s="421"/>
      <c r="P81" s="421"/>
      <c r="Q81" s="220">
        <f>IF(D81&gt;A_Stammdaten!$B$12,0,SUM(L81)-SUM(M81:P81))</f>
        <v>0</v>
      </c>
      <c r="R81" s="421"/>
      <c r="S81" s="358">
        <f>IF(AND(A_Stammdaten!$B$12=D81,OR(B81="geleistete Anzahlungen und Anlagen im Bau des Sachanlagevermögens",B81="geleistete Anzahlungen auf immaterielle Vermögensgegenstände",B81="Grundstücke")),0,U81+T81)</f>
        <v>0</v>
      </c>
      <c r="T81" s="358">
        <f t="shared" si="8"/>
        <v>0</v>
      </c>
      <c r="U81" s="358">
        <f>IF(A_Stammdaten!$B$12=2023,E3_WAV!W81,IF(A_Stammdaten!$B$12=2024,E3_WAV!X81, IF(A_Stammdaten!$B$12=2025,E3_WAV!Y81,IF(A_Stammdaten!$B$12=2026,E3_WAV!Z81,IF(A_Stammdaten!$B$12=2027,E3_WAV!AA81)))))</f>
        <v>0</v>
      </c>
      <c r="V81" s="359">
        <f t="shared" si="6"/>
        <v>0</v>
      </c>
      <c r="W81" s="359">
        <f t="shared" si="5"/>
        <v>0</v>
      </c>
      <c r="X81" s="359">
        <f t="shared" si="5"/>
        <v>0</v>
      </c>
      <c r="Y81" s="359">
        <f t="shared" si="5"/>
        <v>0</v>
      </c>
      <c r="Z81" s="359">
        <f t="shared" si="5"/>
        <v>0</v>
      </c>
      <c r="AA81" s="359">
        <f t="shared" si="5"/>
        <v>0</v>
      </c>
      <c r="AG81" s="360" t="str">
        <f t="shared" si="7"/>
        <v>Zeitreihe_1</v>
      </c>
    </row>
    <row r="82" spans="1:33" x14ac:dyDescent="0.3">
      <c r="A82" s="421"/>
      <c r="B82" s="421"/>
      <c r="C82" s="421"/>
      <c r="D82" s="422"/>
      <c r="E82" s="421"/>
      <c r="F82" s="421"/>
      <c r="G82" s="421"/>
      <c r="H82" s="421"/>
      <c r="I82" s="421"/>
      <c r="J82" s="421"/>
      <c r="K82" s="421"/>
      <c r="L82" s="357">
        <f>IF(D82&gt;A_Stammdaten!$B$12,0,SUM(F82,G82,I82,J82)-SUM(H82,K82))</f>
        <v>0</v>
      </c>
      <c r="M82" s="421"/>
      <c r="N82" s="421"/>
      <c r="O82" s="421"/>
      <c r="P82" s="421"/>
      <c r="Q82" s="220">
        <f>IF(D82&gt;A_Stammdaten!$B$12,0,SUM(L82)-SUM(M82:P82))</f>
        <v>0</v>
      </c>
      <c r="R82" s="421"/>
      <c r="S82" s="358">
        <f>IF(AND(A_Stammdaten!$B$12=D82,OR(B82="geleistete Anzahlungen und Anlagen im Bau des Sachanlagevermögens",B82="geleistete Anzahlungen auf immaterielle Vermögensgegenstände",B82="Grundstücke")),0,U82+T82)</f>
        <v>0</v>
      </c>
      <c r="T82" s="358">
        <f t="shared" si="8"/>
        <v>0</v>
      </c>
      <c r="U82" s="358">
        <f>IF(A_Stammdaten!$B$12=2023,E3_WAV!W82,IF(A_Stammdaten!$B$12=2024,E3_WAV!X82, IF(A_Stammdaten!$B$12=2025,E3_WAV!Y82,IF(A_Stammdaten!$B$12=2026,E3_WAV!Z82,IF(A_Stammdaten!$B$12=2027,E3_WAV!AA82)))))</f>
        <v>0</v>
      </c>
      <c r="V82" s="359">
        <f t="shared" si="6"/>
        <v>0</v>
      </c>
      <c r="W82" s="359">
        <f t="shared" si="5"/>
        <v>0</v>
      </c>
      <c r="X82" s="359">
        <f t="shared" si="5"/>
        <v>0</v>
      </c>
      <c r="Y82" s="359">
        <f t="shared" si="5"/>
        <v>0</v>
      </c>
      <c r="Z82" s="359">
        <f t="shared" si="5"/>
        <v>0</v>
      </c>
      <c r="AA82" s="359">
        <f t="shared" si="5"/>
        <v>0</v>
      </c>
      <c r="AG82" s="360" t="str">
        <f t="shared" si="7"/>
        <v>Zeitreihe_1</v>
      </c>
    </row>
    <row r="83" spans="1:33" x14ac:dyDescent="0.3">
      <c r="A83" s="421"/>
      <c r="B83" s="421"/>
      <c r="C83" s="421"/>
      <c r="D83" s="422"/>
      <c r="E83" s="421"/>
      <c r="F83" s="421"/>
      <c r="G83" s="421"/>
      <c r="H83" s="421"/>
      <c r="I83" s="421"/>
      <c r="J83" s="421"/>
      <c r="K83" s="421"/>
      <c r="L83" s="357">
        <f>IF(D83&gt;A_Stammdaten!$B$12,0,SUM(F83,G83,I83,J83)-SUM(H83,K83))</f>
        <v>0</v>
      </c>
      <c r="M83" s="421"/>
      <c r="N83" s="421"/>
      <c r="O83" s="421"/>
      <c r="P83" s="421"/>
      <c r="Q83" s="220">
        <f>IF(D83&gt;A_Stammdaten!$B$12,0,SUM(L83)-SUM(M83:P83))</f>
        <v>0</v>
      </c>
      <c r="R83" s="421"/>
      <c r="S83" s="358">
        <f>IF(AND(A_Stammdaten!$B$12=D83,OR(B83="geleistete Anzahlungen und Anlagen im Bau des Sachanlagevermögens",B83="geleistete Anzahlungen auf immaterielle Vermögensgegenstände",B83="Grundstücke")),0,U83+T83)</f>
        <v>0</v>
      </c>
      <c r="T83" s="358">
        <f t="shared" si="8"/>
        <v>0</v>
      </c>
      <c r="U83" s="358">
        <f>IF(A_Stammdaten!$B$12=2023,E3_WAV!W83,IF(A_Stammdaten!$B$12=2024,E3_WAV!X83, IF(A_Stammdaten!$B$12=2025,E3_WAV!Y83,IF(A_Stammdaten!$B$12=2026,E3_WAV!Z83,IF(A_Stammdaten!$B$12=2027,E3_WAV!AA83)))))</f>
        <v>0</v>
      </c>
      <c r="V83" s="359">
        <f t="shared" si="6"/>
        <v>0</v>
      </c>
      <c r="W83" s="359">
        <f t="shared" si="5"/>
        <v>0</v>
      </c>
      <c r="X83" s="359">
        <f t="shared" si="5"/>
        <v>0</v>
      </c>
      <c r="Y83" s="359">
        <f t="shared" si="5"/>
        <v>0</v>
      </c>
      <c r="Z83" s="359">
        <f t="shared" si="5"/>
        <v>0</v>
      </c>
      <c r="AA83" s="359">
        <f t="shared" si="5"/>
        <v>0</v>
      </c>
      <c r="AG83" s="360" t="str">
        <f t="shared" si="7"/>
        <v>Zeitreihe_1</v>
      </c>
    </row>
    <row r="84" spans="1:33" x14ac:dyDescent="0.3">
      <c r="A84" s="421"/>
      <c r="B84" s="421"/>
      <c r="C84" s="421"/>
      <c r="D84" s="422"/>
      <c r="E84" s="421"/>
      <c r="F84" s="421"/>
      <c r="G84" s="421"/>
      <c r="H84" s="421"/>
      <c r="I84" s="421"/>
      <c r="J84" s="421"/>
      <c r="K84" s="421"/>
      <c r="L84" s="357">
        <f>IF(D84&gt;A_Stammdaten!$B$12,0,SUM(F84,G84,I84,J84)-SUM(H84,K84))</f>
        <v>0</v>
      </c>
      <c r="M84" s="421"/>
      <c r="N84" s="421"/>
      <c r="O84" s="421"/>
      <c r="P84" s="421"/>
      <c r="Q84" s="220">
        <f>IF(D84&gt;A_Stammdaten!$B$12,0,SUM(L84)-SUM(M84:P84))</f>
        <v>0</v>
      </c>
      <c r="R84" s="421"/>
      <c r="S84" s="358">
        <f>IF(AND(A_Stammdaten!$B$12=D84,OR(B84="geleistete Anzahlungen und Anlagen im Bau des Sachanlagevermögens",B84="geleistete Anzahlungen auf immaterielle Vermögensgegenstände",B84="Grundstücke")),0,U84+T84)</f>
        <v>0</v>
      </c>
      <c r="T84" s="358">
        <f t="shared" si="8"/>
        <v>0</v>
      </c>
      <c r="U84" s="358">
        <f>IF(A_Stammdaten!$B$12=2023,E3_WAV!W84,IF(A_Stammdaten!$B$12=2024,E3_WAV!X84, IF(A_Stammdaten!$B$12=2025,E3_WAV!Y84,IF(A_Stammdaten!$B$12=2026,E3_WAV!Z84,IF(A_Stammdaten!$B$12=2027,E3_WAV!AA84)))))</f>
        <v>0</v>
      </c>
      <c r="V84" s="359">
        <f t="shared" si="6"/>
        <v>0</v>
      </c>
      <c r="W84" s="359">
        <f t="shared" si="5"/>
        <v>0</v>
      </c>
      <c r="X84" s="359">
        <f t="shared" si="5"/>
        <v>0</v>
      </c>
      <c r="Y84" s="359">
        <f t="shared" si="5"/>
        <v>0</v>
      </c>
      <c r="Z84" s="359">
        <f t="shared" si="5"/>
        <v>0</v>
      </c>
      <c r="AA84" s="359">
        <f t="shared" si="5"/>
        <v>0</v>
      </c>
      <c r="AG84" s="360" t="str">
        <f t="shared" si="7"/>
        <v>Zeitreihe_1</v>
      </c>
    </row>
    <row r="85" spans="1:33" x14ac:dyDescent="0.3">
      <c r="A85" s="421"/>
      <c r="B85" s="421"/>
      <c r="C85" s="421"/>
      <c r="D85" s="422"/>
      <c r="E85" s="421"/>
      <c r="F85" s="421"/>
      <c r="G85" s="421"/>
      <c r="H85" s="421"/>
      <c r="I85" s="421"/>
      <c r="J85" s="421"/>
      <c r="K85" s="421"/>
      <c r="L85" s="357">
        <f>IF(D85&gt;A_Stammdaten!$B$12,0,SUM(F85,G85,I85,J85)-SUM(H85,K85))</f>
        <v>0</v>
      </c>
      <c r="M85" s="421"/>
      <c r="N85" s="421"/>
      <c r="O85" s="421"/>
      <c r="P85" s="421"/>
      <c r="Q85" s="220">
        <f>IF(D85&gt;A_Stammdaten!$B$12,0,SUM(L85)-SUM(M85:P85))</f>
        <v>0</v>
      </c>
      <c r="R85" s="421"/>
      <c r="S85" s="358">
        <f>IF(AND(A_Stammdaten!$B$12=D85,OR(B85="geleistete Anzahlungen und Anlagen im Bau des Sachanlagevermögens",B85="geleistete Anzahlungen auf immaterielle Vermögensgegenstände",B85="Grundstücke")),0,U85+T85)</f>
        <v>0</v>
      </c>
      <c r="T85" s="358">
        <f t="shared" si="8"/>
        <v>0</v>
      </c>
      <c r="U85" s="358">
        <f>IF(A_Stammdaten!$B$12=2023,E3_WAV!W85,IF(A_Stammdaten!$B$12=2024,E3_WAV!X85, IF(A_Stammdaten!$B$12=2025,E3_WAV!Y85,IF(A_Stammdaten!$B$12=2026,E3_WAV!Z85,IF(A_Stammdaten!$B$12=2027,E3_WAV!AA85)))))</f>
        <v>0</v>
      </c>
      <c r="V85" s="359">
        <f t="shared" si="6"/>
        <v>0</v>
      </c>
      <c r="W85" s="359">
        <f t="shared" ref="W85:AA116" si="9">IF(AND($R85&lt;&gt;"",$R85&lt;&gt;0),IF(($R85-(W$4-$D85))&gt;0,($R85-(W$4-$D85)-1)*($Q85/$R85),0),$Q85)</f>
        <v>0</v>
      </c>
      <c r="X85" s="359">
        <f t="shared" si="9"/>
        <v>0</v>
      </c>
      <c r="Y85" s="359">
        <f t="shared" si="9"/>
        <v>0</v>
      </c>
      <c r="Z85" s="359">
        <f t="shared" si="9"/>
        <v>0</v>
      </c>
      <c r="AA85" s="359">
        <f t="shared" si="9"/>
        <v>0</v>
      </c>
      <c r="AG85" s="360" t="str">
        <f t="shared" si="7"/>
        <v>Zeitreihe_1</v>
      </c>
    </row>
    <row r="86" spans="1:33" x14ac:dyDescent="0.3">
      <c r="A86" s="421"/>
      <c r="B86" s="421"/>
      <c r="C86" s="421"/>
      <c r="D86" s="422"/>
      <c r="E86" s="421"/>
      <c r="F86" s="421"/>
      <c r="G86" s="421"/>
      <c r="H86" s="421"/>
      <c r="I86" s="421"/>
      <c r="J86" s="421"/>
      <c r="K86" s="421"/>
      <c r="L86" s="357">
        <f>IF(D86&gt;A_Stammdaten!$B$12,0,SUM(F86,G86,I86,J86)-SUM(H86,K86))</f>
        <v>0</v>
      </c>
      <c r="M86" s="421"/>
      <c r="N86" s="421"/>
      <c r="O86" s="421"/>
      <c r="P86" s="421"/>
      <c r="Q86" s="220">
        <f>IF(D86&gt;A_Stammdaten!$B$12,0,SUM(L86)-SUM(M86:P86))</f>
        <v>0</v>
      </c>
      <c r="R86" s="421"/>
      <c r="S86" s="358">
        <f>IF(AND(A_Stammdaten!$B$12=D86,OR(B86="geleistete Anzahlungen und Anlagen im Bau des Sachanlagevermögens",B86="geleistete Anzahlungen auf immaterielle Vermögensgegenstände",B86="Grundstücke")),0,U86+T86)</f>
        <v>0</v>
      </c>
      <c r="T86" s="358">
        <f t="shared" si="8"/>
        <v>0</v>
      </c>
      <c r="U86" s="358">
        <f>IF(A_Stammdaten!$B$12=2023,E3_WAV!W86,IF(A_Stammdaten!$B$12=2024,E3_WAV!X86, IF(A_Stammdaten!$B$12=2025,E3_WAV!Y86,IF(A_Stammdaten!$B$12=2026,E3_WAV!Z86,IF(A_Stammdaten!$B$12=2027,E3_WAV!AA86)))))</f>
        <v>0</v>
      </c>
      <c r="V86" s="359">
        <f t="shared" si="6"/>
        <v>0</v>
      </c>
      <c r="W86" s="359">
        <f t="shared" si="9"/>
        <v>0</v>
      </c>
      <c r="X86" s="359">
        <f t="shared" si="9"/>
        <v>0</v>
      </c>
      <c r="Y86" s="359">
        <f t="shared" si="9"/>
        <v>0</v>
      </c>
      <c r="Z86" s="359">
        <f t="shared" si="9"/>
        <v>0</v>
      </c>
      <c r="AA86" s="359">
        <f t="shared" si="9"/>
        <v>0</v>
      </c>
      <c r="AG86" s="360" t="str">
        <f t="shared" si="7"/>
        <v>Zeitreihe_1</v>
      </c>
    </row>
    <row r="87" spans="1:33" x14ac:dyDescent="0.3">
      <c r="A87" s="421"/>
      <c r="B87" s="421"/>
      <c r="C87" s="421"/>
      <c r="D87" s="422"/>
      <c r="E87" s="421"/>
      <c r="F87" s="421"/>
      <c r="G87" s="421"/>
      <c r="H87" s="421"/>
      <c r="I87" s="421"/>
      <c r="J87" s="421"/>
      <c r="K87" s="421"/>
      <c r="L87" s="357">
        <f>IF(D87&gt;A_Stammdaten!$B$12,0,SUM(F87,G87,I87,J87)-SUM(H87,K87))</f>
        <v>0</v>
      </c>
      <c r="M87" s="421"/>
      <c r="N87" s="421"/>
      <c r="O87" s="421"/>
      <c r="P87" s="421"/>
      <c r="Q87" s="220">
        <f>IF(D87&gt;A_Stammdaten!$B$12,0,SUM(L87)-SUM(M87:P87))</f>
        <v>0</v>
      </c>
      <c r="R87" s="421"/>
      <c r="S87" s="358">
        <f>IF(AND(A_Stammdaten!$B$12=D87,OR(B87="geleistete Anzahlungen und Anlagen im Bau des Sachanlagevermögens",B87="geleistete Anzahlungen auf immaterielle Vermögensgegenstände",B87="Grundstücke")),0,U87+T87)</f>
        <v>0</v>
      </c>
      <c r="T87" s="358">
        <f t="shared" si="8"/>
        <v>0</v>
      </c>
      <c r="U87" s="358">
        <f>IF(A_Stammdaten!$B$12=2023,E3_WAV!W87,IF(A_Stammdaten!$B$12=2024,E3_WAV!X87, IF(A_Stammdaten!$B$12=2025,E3_WAV!Y87,IF(A_Stammdaten!$B$12=2026,E3_WAV!Z87,IF(A_Stammdaten!$B$12=2027,E3_WAV!AA87)))))</f>
        <v>0</v>
      </c>
      <c r="V87" s="359">
        <f t="shared" si="6"/>
        <v>0</v>
      </c>
      <c r="W87" s="359">
        <f t="shared" si="9"/>
        <v>0</v>
      </c>
      <c r="X87" s="359">
        <f t="shared" si="9"/>
        <v>0</v>
      </c>
      <c r="Y87" s="359">
        <f t="shared" si="9"/>
        <v>0</v>
      </c>
      <c r="Z87" s="359">
        <f t="shared" si="9"/>
        <v>0</v>
      </c>
      <c r="AA87" s="359">
        <f t="shared" si="9"/>
        <v>0</v>
      </c>
      <c r="AG87" s="360" t="str">
        <f t="shared" si="7"/>
        <v>Zeitreihe_1</v>
      </c>
    </row>
    <row r="88" spans="1:33" x14ac:dyDescent="0.3">
      <c r="A88" s="421"/>
      <c r="B88" s="421"/>
      <c r="C88" s="421"/>
      <c r="D88" s="422"/>
      <c r="E88" s="421"/>
      <c r="F88" s="421"/>
      <c r="G88" s="421"/>
      <c r="H88" s="421"/>
      <c r="I88" s="421"/>
      <c r="J88" s="421"/>
      <c r="K88" s="421"/>
      <c r="L88" s="357">
        <f>IF(D88&gt;A_Stammdaten!$B$12,0,SUM(F88,G88,I88,J88)-SUM(H88,K88))</f>
        <v>0</v>
      </c>
      <c r="M88" s="421"/>
      <c r="N88" s="421"/>
      <c r="O88" s="421"/>
      <c r="P88" s="421"/>
      <c r="Q88" s="220">
        <f>IF(D88&gt;A_Stammdaten!$B$12,0,SUM(L88)-SUM(M88:P88))</f>
        <v>0</v>
      </c>
      <c r="R88" s="421"/>
      <c r="S88" s="358">
        <f>IF(AND(A_Stammdaten!$B$12=D88,OR(B88="geleistete Anzahlungen und Anlagen im Bau des Sachanlagevermögens",B88="geleistete Anzahlungen auf immaterielle Vermögensgegenstände",B88="Grundstücke")),0,U88+T88)</f>
        <v>0</v>
      </c>
      <c r="T88" s="358">
        <f t="shared" si="8"/>
        <v>0</v>
      </c>
      <c r="U88" s="358">
        <f>IF(A_Stammdaten!$B$12=2023,E3_WAV!W88,IF(A_Stammdaten!$B$12=2024,E3_WAV!X88, IF(A_Stammdaten!$B$12=2025,E3_WAV!Y88,IF(A_Stammdaten!$B$12=2026,E3_WAV!Z88,IF(A_Stammdaten!$B$12=2027,E3_WAV!AA88)))))</f>
        <v>0</v>
      </c>
      <c r="V88" s="359">
        <f t="shared" si="6"/>
        <v>0</v>
      </c>
      <c r="W88" s="359">
        <f t="shared" si="9"/>
        <v>0</v>
      </c>
      <c r="X88" s="359">
        <f t="shared" si="9"/>
        <v>0</v>
      </c>
      <c r="Y88" s="359">
        <f t="shared" si="9"/>
        <v>0</v>
      </c>
      <c r="Z88" s="359">
        <f t="shared" si="9"/>
        <v>0</v>
      </c>
      <c r="AA88" s="359">
        <f t="shared" si="9"/>
        <v>0</v>
      </c>
      <c r="AG88" s="360" t="str">
        <f t="shared" si="7"/>
        <v>Zeitreihe_1</v>
      </c>
    </row>
    <row r="89" spans="1:33" x14ac:dyDescent="0.3">
      <c r="A89" s="421"/>
      <c r="B89" s="421"/>
      <c r="C89" s="421"/>
      <c r="D89" s="422"/>
      <c r="E89" s="421"/>
      <c r="F89" s="421"/>
      <c r="G89" s="421"/>
      <c r="H89" s="421"/>
      <c r="I89" s="421"/>
      <c r="J89" s="421"/>
      <c r="K89" s="421"/>
      <c r="L89" s="357">
        <f>IF(D89&gt;A_Stammdaten!$B$12,0,SUM(F89,G89,I89,J89)-SUM(H89,K89))</f>
        <v>0</v>
      </c>
      <c r="M89" s="421"/>
      <c r="N89" s="421"/>
      <c r="O89" s="421"/>
      <c r="P89" s="421"/>
      <c r="Q89" s="220">
        <f>IF(D89&gt;A_Stammdaten!$B$12,0,SUM(L89)-SUM(M89:P89))</f>
        <v>0</v>
      </c>
      <c r="R89" s="421"/>
      <c r="S89" s="358">
        <f>IF(AND(A_Stammdaten!$B$12=D89,OR(B89="geleistete Anzahlungen und Anlagen im Bau des Sachanlagevermögens",B89="geleistete Anzahlungen auf immaterielle Vermögensgegenstände",B89="Grundstücke")),0,U89+T89)</f>
        <v>0</v>
      </c>
      <c r="T89" s="358">
        <f t="shared" si="8"/>
        <v>0</v>
      </c>
      <c r="U89" s="358">
        <f>IF(A_Stammdaten!$B$12=2023,E3_WAV!W89,IF(A_Stammdaten!$B$12=2024,E3_WAV!X89, IF(A_Stammdaten!$B$12=2025,E3_WAV!Y89,IF(A_Stammdaten!$B$12=2026,E3_WAV!Z89,IF(A_Stammdaten!$B$12=2027,E3_WAV!AA89)))))</f>
        <v>0</v>
      </c>
      <c r="V89" s="359">
        <f t="shared" si="6"/>
        <v>0</v>
      </c>
      <c r="W89" s="359">
        <f t="shared" si="9"/>
        <v>0</v>
      </c>
      <c r="X89" s="359">
        <f t="shared" si="9"/>
        <v>0</v>
      </c>
      <c r="Y89" s="359">
        <f t="shared" si="9"/>
        <v>0</v>
      </c>
      <c r="Z89" s="359">
        <f t="shared" si="9"/>
        <v>0</v>
      </c>
      <c r="AA89" s="359">
        <f t="shared" si="9"/>
        <v>0</v>
      </c>
      <c r="AG89" s="360" t="str">
        <f t="shared" si="7"/>
        <v>Zeitreihe_1</v>
      </c>
    </row>
    <row r="90" spans="1:33" x14ac:dyDescent="0.3">
      <c r="A90" s="421"/>
      <c r="B90" s="421"/>
      <c r="C90" s="421"/>
      <c r="D90" s="422"/>
      <c r="E90" s="421"/>
      <c r="F90" s="421"/>
      <c r="G90" s="421"/>
      <c r="H90" s="421"/>
      <c r="I90" s="421"/>
      <c r="J90" s="421"/>
      <c r="K90" s="421"/>
      <c r="L90" s="357">
        <f>IF(D90&gt;A_Stammdaten!$B$12,0,SUM(F90,G90,I90,J90)-SUM(H90,K90))</f>
        <v>0</v>
      </c>
      <c r="M90" s="421"/>
      <c r="N90" s="421"/>
      <c r="O90" s="421"/>
      <c r="P90" s="421"/>
      <c r="Q90" s="220">
        <f>IF(D90&gt;A_Stammdaten!$B$12,0,SUM(L90)-SUM(M90:P90))</f>
        <v>0</v>
      </c>
      <c r="R90" s="421"/>
      <c r="S90" s="358">
        <f>IF(AND(A_Stammdaten!$B$12=D90,OR(B90="geleistete Anzahlungen und Anlagen im Bau des Sachanlagevermögens",B90="geleistete Anzahlungen auf immaterielle Vermögensgegenstände",B90="Grundstücke")),0,U90+T90)</f>
        <v>0</v>
      </c>
      <c r="T90" s="358">
        <f t="shared" si="8"/>
        <v>0</v>
      </c>
      <c r="U90" s="358">
        <f>IF(A_Stammdaten!$B$12=2023,E3_WAV!W90,IF(A_Stammdaten!$B$12=2024,E3_WAV!X90, IF(A_Stammdaten!$B$12=2025,E3_WAV!Y90,IF(A_Stammdaten!$B$12=2026,E3_WAV!Z90,IF(A_Stammdaten!$B$12=2027,E3_WAV!AA90)))))</f>
        <v>0</v>
      </c>
      <c r="V90" s="359">
        <f t="shared" si="6"/>
        <v>0</v>
      </c>
      <c r="W90" s="359">
        <f t="shared" si="9"/>
        <v>0</v>
      </c>
      <c r="X90" s="359">
        <f t="shared" si="9"/>
        <v>0</v>
      </c>
      <c r="Y90" s="359">
        <f t="shared" si="9"/>
        <v>0</v>
      </c>
      <c r="Z90" s="359">
        <f t="shared" si="9"/>
        <v>0</v>
      </c>
      <c r="AA90" s="359">
        <f t="shared" si="9"/>
        <v>0</v>
      </c>
      <c r="AG90" s="360" t="str">
        <f t="shared" si="7"/>
        <v>Zeitreihe_1</v>
      </c>
    </row>
    <row r="91" spans="1:33" x14ac:dyDescent="0.3">
      <c r="A91" s="421"/>
      <c r="B91" s="421"/>
      <c r="C91" s="421"/>
      <c r="D91" s="422"/>
      <c r="E91" s="421"/>
      <c r="F91" s="421"/>
      <c r="G91" s="421"/>
      <c r="H91" s="421"/>
      <c r="I91" s="421"/>
      <c r="J91" s="421"/>
      <c r="K91" s="421"/>
      <c r="L91" s="357">
        <f>IF(D91&gt;A_Stammdaten!$B$12,0,SUM(F91,G91,I91,J91)-SUM(H91,K91))</f>
        <v>0</v>
      </c>
      <c r="M91" s="421"/>
      <c r="N91" s="421"/>
      <c r="O91" s="421"/>
      <c r="P91" s="421"/>
      <c r="Q91" s="220">
        <f>IF(D91&gt;A_Stammdaten!$B$12,0,SUM(L91)-SUM(M91:P91))</f>
        <v>0</v>
      </c>
      <c r="R91" s="421"/>
      <c r="S91" s="358">
        <f>IF(AND(A_Stammdaten!$B$12=D91,OR(B91="geleistete Anzahlungen und Anlagen im Bau des Sachanlagevermögens",B91="geleistete Anzahlungen auf immaterielle Vermögensgegenstände",B91="Grundstücke")),0,U91+T91)</f>
        <v>0</v>
      </c>
      <c r="T91" s="358">
        <f t="shared" si="8"/>
        <v>0</v>
      </c>
      <c r="U91" s="358">
        <f>IF(A_Stammdaten!$B$12=2023,E3_WAV!W91,IF(A_Stammdaten!$B$12=2024,E3_WAV!X91, IF(A_Stammdaten!$B$12=2025,E3_WAV!Y91,IF(A_Stammdaten!$B$12=2026,E3_WAV!Z91,IF(A_Stammdaten!$B$12=2027,E3_WAV!AA91)))))</f>
        <v>0</v>
      </c>
      <c r="V91" s="359">
        <f t="shared" si="6"/>
        <v>0</v>
      </c>
      <c r="W91" s="359">
        <f t="shared" si="9"/>
        <v>0</v>
      </c>
      <c r="X91" s="359">
        <f t="shared" si="9"/>
        <v>0</v>
      </c>
      <c r="Y91" s="359">
        <f t="shared" si="9"/>
        <v>0</v>
      </c>
      <c r="Z91" s="359">
        <f t="shared" si="9"/>
        <v>0</v>
      </c>
      <c r="AA91" s="359">
        <f t="shared" si="9"/>
        <v>0</v>
      </c>
      <c r="AG91" s="360" t="str">
        <f t="shared" si="7"/>
        <v>Zeitreihe_1</v>
      </c>
    </row>
    <row r="92" spans="1:33" x14ac:dyDescent="0.3">
      <c r="A92" s="421"/>
      <c r="B92" s="421"/>
      <c r="C92" s="421"/>
      <c r="D92" s="422"/>
      <c r="E92" s="421"/>
      <c r="F92" s="421"/>
      <c r="G92" s="421"/>
      <c r="H92" s="421"/>
      <c r="I92" s="421"/>
      <c r="J92" s="421"/>
      <c r="K92" s="421"/>
      <c r="L92" s="357">
        <f>IF(D92&gt;A_Stammdaten!$B$12,0,SUM(F92,G92,I92,J92)-SUM(H92,K92))</f>
        <v>0</v>
      </c>
      <c r="M92" s="421"/>
      <c r="N92" s="421"/>
      <c r="O92" s="421"/>
      <c r="P92" s="421"/>
      <c r="Q92" s="220">
        <f>IF(D92&gt;A_Stammdaten!$B$12,0,SUM(L92)-SUM(M92:P92))</f>
        <v>0</v>
      </c>
      <c r="R92" s="421"/>
      <c r="S92" s="358">
        <f>IF(AND(A_Stammdaten!$B$12=D92,OR(B92="geleistete Anzahlungen und Anlagen im Bau des Sachanlagevermögens",B92="geleistete Anzahlungen auf immaterielle Vermögensgegenstände",B92="Grundstücke")),0,U92+T92)</f>
        <v>0</v>
      </c>
      <c r="T92" s="358">
        <f t="shared" si="8"/>
        <v>0</v>
      </c>
      <c r="U92" s="358">
        <f>IF(A_Stammdaten!$B$12=2023,E3_WAV!W92,IF(A_Stammdaten!$B$12=2024,E3_WAV!X92, IF(A_Stammdaten!$B$12=2025,E3_WAV!Y92,IF(A_Stammdaten!$B$12=2026,E3_WAV!Z92,IF(A_Stammdaten!$B$12=2027,E3_WAV!AA92)))))</f>
        <v>0</v>
      </c>
      <c r="V92" s="359">
        <f t="shared" si="6"/>
        <v>0</v>
      </c>
      <c r="W92" s="359">
        <f t="shared" si="9"/>
        <v>0</v>
      </c>
      <c r="X92" s="359">
        <f t="shared" si="9"/>
        <v>0</v>
      </c>
      <c r="Y92" s="359">
        <f t="shared" si="9"/>
        <v>0</v>
      </c>
      <c r="Z92" s="359">
        <f t="shared" si="9"/>
        <v>0</v>
      </c>
      <c r="AA92" s="359">
        <f t="shared" si="9"/>
        <v>0</v>
      </c>
      <c r="AG92" s="360" t="str">
        <f t="shared" si="7"/>
        <v>Zeitreihe_1</v>
      </c>
    </row>
    <row r="93" spans="1:33" x14ac:dyDescent="0.3">
      <c r="A93" s="421"/>
      <c r="B93" s="421"/>
      <c r="C93" s="421"/>
      <c r="D93" s="422"/>
      <c r="E93" s="421"/>
      <c r="F93" s="421"/>
      <c r="G93" s="421"/>
      <c r="H93" s="421"/>
      <c r="I93" s="421"/>
      <c r="J93" s="421"/>
      <c r="K93" s="421"/>
      <c r="L93" s="357">
        <f>IF(D93&gt;A_Stammdaten!$B$12,0,SUM(F93,G93,I93,J93)-SUM(H93,K93))</f>
        <v>0</v>
      </c>
      <c r="M93" s="421"/>
      <c r="N93" s="421"/>
      <c r="O93" s="421"/>
      <c r="P93" s="421"/>
      <c r="Q93" s="220">
        <f>IF(D93&gt;A_Stammdaten!$B$12,0,SUM(L93)-SUM(M93:P93))</f>
        <v>0</v>
      </c>
      <c r="R93" s="421"/>
      <c r="S93" s="358">
        <f>IF(AND(A_Stammdaten!$B$12=D93,OR(B93="geleistete Anzahlungen und Anlagen im Bau des Sachanlagevermögens",B93="geleistete Anzahlungen auf immaterielle Vermögensgegenstände",B93="Grundstücke")),0,U93+T93)</f>
        <v>0</v>
      </c>
      <c r="T93" s="358">
        <f t="shared" si="8"/>
        <v>0</v>
      </c>
      <c r="U93" s="358">
        <f>IF(A_Stammdaten!$B$12=2023,E3_WAV!W93,IF(A_Stammdaten!$B$12=2024,E3_WAV!X93, IF(A_Stammdaten!$B$12=2025,E3_WAV!Y93,IF(A_Stammdaten!$B$12=2026,E3_WAV!Z93,IF(A_Stammdaten!$B$12=2027,E3_WAV!AA93)))))</f>
        <v>0</v>
      </c>
      <c r="V93" s="359">
        <f t="shared" si="6"/>
        <v>0</v>
      </c>
      <c r="W93" s="359">
        <f t="shared" si="9"/>
        <v>0</v>
      </c>
      <c r="X93" s="359">
        <f t="shared" si="9"/>
        <v>0</v>
      </c>
      <c r="Y93" s="359">
        <f t="shared" si="9"/>
        <v>0</v>
      </c>
      <c r="Z93" s="359">
        <f t="shared" si="9"/>
        <v>0</v>
      </c>
      <c r="AA93" s="359">
        <f t="shared" si="9"/>
        <v>0</v>
      </c>
      <c r="AG93" s="360" t="str">
        <f t="shared" si="7"/>
        <v>Zeitreihe_1</v>
      </c>
    </row>
    <row r="94" spans="1:33" x14ac:dyDescent="0.3">
      <c r="A94" s="421"/>
      <c r="B94" s="421"/>
      <c r="C94" s="421"/>
      <c r="D94" s="422"/>
      <c r="E94" s="421"/>
      <c r="F94" s="421"/>
      <c r="G94" s="421"/>
      <c r="H94" s="421"/>
      <c r="I94" s="421"/>
      <c r="J94" s="421"/>
      <c r="K94" s="421"/>
      <c r="L94" s="357">
        <f>IF(D94&gt;A_Stammdaten!$B$12,0,SUM(F94,G94,I94,J94)-SUM(H94,K94))</f>
        <v>0</v>
      </c>
      <c r="M94" s="421"/>
      <c r="N94" s="421"/>
      <c r="O94" s="421"/>
      <c r="P94" s="421"/>
      <c r="Q94" s="220">
        <f>IF(D94&gt;A_Stammdaten!$B$12,0,SUM(L94)-SUM(M94:P94))</f>
        <v>0</v>
      </c>
      <c r="R94" s="421"/>
      <c r="S94" s="358">
        <f>IF(AND(A_Stammdaten!$B$12=D94,OR(B94="geleistete Anzahlungen und Anlagen im Bau des Sachanlagevermögens",B94="geleistete Anzahlungen auf immaterielle Vermögensgegenstände",B94="Grundstücke")),0,U94+T94)</f>
        <v>0</v>
      </c>
      <c r="T94" s="358">
        <f t="shared" si="8"/>
        <v>0</v>
      </c>
      <c r="U94" s="358">
        <f>IF(A_Stammdaten!$B$12=2023,E3_WAV!W94,IF(A_Stammdaten!$B$12=2024,E3_WAV!X94, IF(A_Stammdaten!$B$12=2025,E3_WAV!Y94,IF(A_Stammdaten!$B$12=2026,E3_WAV!Z94,IF(A_Stammdaten!$B$12=2027,E3_WAV!AA94)))))</f>
        <v>0</v>
      </c>
      <c r="V94" s="359">
        <f t="shared" si="6"/>
        <v>0</v>
      </c>
      <c r="W94" s="359">
        <f t="shared" si="9"/>
        <v>0</v>
      </c>
      <c r="X94" s="359">
        <f t="shared" si="9"/>
        <v>0</v>
      </c>
      <c r="Y94" s="359">
        <f t="shared" si="9"/>
        <v>0</v>
      </c>
      <c r="Z94" s="359">
        <f t="shared" si="9"/>
        <v>0</v>
      </c>
      <c r="AA94" s="359">
        <f t="shared" si="9"/>
        <v>0</v>
      </c>
      <c r="AG94" s="360" t="str">
        <f t="shared" si="7"/>
        <v>Zeitreihe_1</v>
      </c>
    </row>
    <row r="95" spans="1:33" x14ac:dyDescent="0.3">
      <c r="A95" s="421"/>
      <c r="B95" s="421"/>
      <c r="C95" s="421"/>
      <c r="D95" s="422"/>
      <c r="E95" s="421"/>
      <c r="F95" s="421"/>
      <c r="G95" s="421"/>
      <c r="H95" s="421"/>
      <c r="I95" s="421"/>
      <c r="J95" s="421"/>
      <c r="K95" s="421"/>
      <c r="L95" s="357">
        <f>IF(D95&gt;A_Stammdaten!$B$12,0,SUM(F95,G95,I95,J95)-SUM(H95,K95))</f>
        <v>0</v>
      </c>
      <c r="M95" s="421"/>
      <c r="N95" s="421"/>
      <c r="O95" s="421"/>
      <c r="P95" s="421"/>
      <c r="Q95" s="220">
        <f>IF(D95&gt;A_Stammdaten!$B$12,0,SUM(L95)-SUM(M95:P95))</f>
        <v>0</v>
      </c>
      <c r="R95" s="421"/>
      <c r="S95" s="358">
        <f>IF(AND(A_Stammdaten!$B$12=D95,OR(B95="geleistete Anzahlungen und Anlagen im Bau des Sachanlagevermögens",B95="geleistete Anzahlungen auf immaterielle Vermögensgegenstände",B95="Grundstücke")),0,U95+T95)</f>
        <v>0</v>
      </c>
      <c r="T95" s="358">
        <f t="shared" si="8"/>
        <v>0</v>
      </c>
      <c r="U95" s="358">
        <f>IF(A_Stammdaten!$B$12=2023,E3_WAV!W95,IF(A_Stammdaten!$B$12=2024,E3_WAV!X95, IF(A_Stammdaten!$B$12=2025,E3_WAV!Y95,IF(A_Stammdaten!$B$12=2026,E3_WAV!Z95,IF(A_Stammdaten!$B$12=2027,E3_WAV!AA95)))))</f>
        <v>0</v>
      </c>
      <c r="V95" s="359">
        <f t="shared" si="6"/>
        <v>0</v>
      </c>
      <c r="W95" s="359">
        <f t="shared" si="9"/>
        <v>0</v>
      </c>
      <c r="X95" s="359">
        <f t="shared" si="9"/>
        <v>0</v>
      </c>
      <c r="Y95" s="359">
        <f t="shared" si="9"/>
        <v>0</v>
      </c>
      <c r="Z95" s="359">
        <f t="shared" si="9"/>
        <v>0</v>
      </c>
      <c r="AA95" s="359">
        <f t="shared" si="9"/>
        <v>0</v>
      </c>
      <c r="AG95" s="360" t="str">
        <f t="shared" si="7"/>
        <v>Zeitreihe_1</v>
      </c>
    </row>
    <row r="96" spans="1:33" x14ac:dyDescent="0.3">
      <c r="A96" s="421"/>
      <c r="B96" s="421"/>
      <c r="C96" s="421"/>
      <c r="D96" s="422"/>
      <c r="E96" s="421"/>
      <c r="F96" s="421"/>
      <c r="G96" s="421"/>
      <c r="H96" s="421"/>
      <c r="I96" s="421"/>
      <c r="J96" s="421"/>
      <c r="K96" s="421"/>
      <c r="L96" s="357">
        <f>IF(D96&gt;A_Stammdaten!$B$12,0,SUM(F96,G96,I96,J96)-SUM(H96,K96))</f>
        <v>0</v>
      </c>
      <c r="M96" s="421"/>
      <c r="N96" s="421"/>
      <c r="O96" s="421"/>
      <c r="P96" s="421"/>
      <c r="Q96" s="220">
        <f>IF(D96&gt;A_Stammdaten!$B$12,0,SUM(L96)-SUM(M96:P96))</f>
        <v>0</v>
      </c>
      <c r="R96" s="421"/>
      <c r="S96" s="358">
        <f>IF(AND(A_Stammdaten!$B$12=D96,OR(B96="geleistete Anzahlungen und Anlagen im Bau des Sachanlagevermögens",B96="geleistete Anzahlungen auf immaterielle Vermögensgegenstände",B96="Grundstücke")),0,U96+T96)</f>
        <v>0</v>
      </c>
      <c r="T96" s="358">
        <f t="shared" si="8"/>
        <v>0</v>
      </c>
      <c r="U96" s="358">
        <f>IF(A_Stammdaten!$B$12=2023,E3_WAV!W96,IF(A_Stammdaten!$B$12=2024,E3_WAV!X96, IF(A_Stammdaten!$B$12=2025,E3_WAV!Y96,IF(A_Stammdaten!$B$12=2026,E3_WAV!Z96,IF(A_Stammdaten!$B$12=2027,E3_WAV!AA96)))))</f>
        <v>0</v>
      </c>
      <c r="V96" s="359">
        <f t="shared" si="6"/>
        <v>0</v>
      </c>
      <c r="W96" s="359">
        <f t="shared" si="9"/>
        <v>0</v>
      </c>
      <c r="X96" s="359">
        <f t="shared" si="9"/>
        <v>0</v>
      </c>
      <c r="Y96" s="359">
        <f t="shared" si="9"/>
        <v>0</v>
      </c>
      <c r="Z96" s="359">
        <f t="shared" si="9"/>
        <v>0</v>
      </c>
      <c r="AA96" s="359">
        <f t="shared" si="9"/>
        <v>0</v>
      </c>
      <c r="AG96" s="360" t="str">
        <f t="shared" si="7"/>
        <v>Zeitreihe_1</v>
      </c>
    </row>
    <row r="97" spans="1:33" x14ac:dyDescent="0.3">
      <c r="A97" s="421"/>
      <c r="B97" s="421"/>
      <c r="C97" s="421"/>
      <c r="D97" s="422"/>
      <c r="E97" s="421"/>
      <c r="F97" s="421"/>
      <c r="G97" s="421"/>
      <c r="H97" s="421"/>
      <c r="I97" s="421"/>
      <c r="J97" s="421"/>
      <c r="K97" s="421"/>
      <c r="L97" s="357">
        <f>IF(D97&gt;A_Stammdaten!$B$12,0,SUM(F97,G97,I97,J97)-SUM(H97,K97))</f>
        <v>0</v>
      </c>
      <c r="M97" s="421"/>
      <c r="N97" s="421"/>
      <c r="O97" s="421"/>
      <c r="P97" s="421"/>
      <c r="Q97" s="220">
        <f>IF(D97&gt;A_Stammdaten!$B$12,0,SUM(L97)-SUM(M97:P97))</f>
        <v>0</v>
      </c>
      <c r="R97" s="421"/>
      <c r="S97" s="358">
        <f>IF(AND(A_Stammdaten!$B$12=D97,OR(B97="geleistete Anzahlungen und Anlagen im Bau des Sachanlagevermögens",B97="geleistete Anzahlungen auf immaterielle Vermögensgegenstände",B97="Grundstücke")),0,U97+T97)</f>
        <v>0</v>
      </c>
      <c r="T97" s="358">
        <f t="shared" si="8"/>
        <v>0</v>
      </c>
      <c r="U97" s="358">
        <f>IF(A_Stammdaten!$B$12=2023,E3_WAV!W97,IF(A_Stammdaten!$B$12=2024,E3_WAV!X97, IF(A_Stammdaten!$B$12=2025,E3_WAV!Y97,IF(A_Stammdaten!$B$12=2026,E3_WAV!Z97,IF(A_Stammdaten!$B$12=2027,E3_WAV!AA97)))))</f>
        <v>0</v>
      </c>
      <c r="V97" s="359">
        <f t="shared" si="6"/>
        <v>0</v>
      </c>
      <c r="W97" s="359">
        <f t="shared" si="9"/>
        <v>0</v>
      </c>
      <c r="X97" s="359">
        <f t="shared" si="9"/>
        <v>0</v>
      </c>
      <c r="Y97" s="359">
        <f t="shared" si="9"/>
        <v>0</v>
      </c>
      <c r="Z97" s="359">
        <f t="shared" si="9"/>
        <v>0</v>
      </c>
      <c r="AA97" s="359">
        <f t="shared" si="9"/>
        <v>0</v>
      </c>
      <c r="AG97" s="360" t="str">
        <f t="shared" si="7"/>
        <v>Zeitreihe_1</v>
      </c>
    </row>
    <row r="98" spans="1:33" x14ac:dyDescent="0.3">
      <c r="A98" s="421"/>
      <c r="B98" s="421"/>
      <c r="C98" s="421"/>
      <c r="D98" s="422"/>
      <c r="E98" s="421"/>
      <c r="F98" s="421"/>
      <c r="G98" s="421"/>
      <c r="H98" s="421"/>
      <c r="I98" s="421"/>
      <c r="J98" s="421"/>
      <c r="K98" s="421"/>
      <c r="L98" s="357">
        <f>IF(D98&gt;A_Stammdaten!$B$12,0,SUM(F98,G98,I98,J98)-SUM(H98,K98))</f>
        <v>0</v>
      </c>
      <c r="M98" s="421"/>
      <c r="N98" s="421"/>
      <c r="O98" s="421"/>
      <c r="P98" s="421"/>
      <c r="Q98" s="220">
        <f>IF(D98&gt;A_Stammdaten!$B$12,0,SUM(L98)-SUM(M98:P98))</f>
        <v>0</v>
      </c>
      <c r="R98" s="421"/>
      <c r="S98" s="358">
        <f>IF(AND(A_Stammdaten!$B$12=D98,OR(B98="geleistete Anzahlungen und Anlagen im Bau des Sachanlagevermögens",B98="geleistete Anzahlungen auf immaterielle Vermögensgegenstände",B98="Grundstücke")),0,U98+T98)</f>
        <v>0</v>
      </c>
      <c r="T98" s="358">
        <f t="shared" si="8"/>
        <v>0</v>
      </c>
      <c r="U98" s="358">
        <f>IF(A_Stammdaten!$B$12=2023,E3_WAV!W98,IF(A_Stammdaten!$B$12=2024,E3_WAV!X98, IF(A_Stammdaten!$B$12=2025,E3_WAV!Y98,IF(A_Stammdaten!$B$12=2026,E3_WAV!Z98,IF(A_Stammdaten!$B$12=2027,E3_WAV!AA98)))))</f>
        <v>0</v>
      </c>
      <c r="V98" s="359">
        <f t="shared" si="6"/>
        <v>0</v>
      </c>
      <c r="W98" s="359">
        <f t="shared" si="9"/>
        <v>0</v>
      </c>
      <c r="X98" s="359">
        <f t="shared" si="9"/>
        <v>0</v>
      </c>
      <c r="Y98" s="359">
        <f t="shared" si="9"/>
        <v>0</v>
      </c>
      <c r="Z98" s="359">
        <f t="shared" si="9"/>
        <v>0</v>
      </c>
      <c r="AA98" s="359">
        <f t="shared" si="9"/>
        <v>0</v>
      </c>
      <c r="AG98" s="360" t="str">
        <f t="shared" si="7"/>
        <v>Zeitreihe_1</v>
      </c>
    </row>
    <row r="99" spans="1:33" x14ac:dyDescent="0.3">
      <c r="A99" s="421"/>
      <c r="B99" s="421"/>
      <c r="C99" s="421"/>
      <c r="D99" s="422"/>
      <c r="E99" s="421"/>
      <c r="F99" s="421"/>
      <c r="G99" s="421"/>
      <c r="H99" s="421"/>
      <c r="I99" s="421"/>
      <c r="J99" s="421"/>
      <c r="K99" s="421"/>
      <c r="L99" s="357">
        <f>IF(D99&gt;A_Stammdaten!$B$12,0,SUM(F99,G99,I99,J99)-SUM(H99,K99))</f>
        <v>0</v>
      </c>
      <c r="M99" s="421"/>
      <c r="N99" s="421"/>
      <c r="O99" s="421"/>
      <c r="P99" s="421"/>
      <c r="Q99" s="220">
        <f>IF(D99&gt;A_Stammdaten!$B$12,0,SUM(L99)-SUM(M99:P99))</f>
        <v>0</v>
      </c>
      <c r="R99" s="421"/>
      <c r="S99" s="358">
        <f>IF(AND(A_Stammdaten!$B$12=D99,OR(B99="geleistete Anzahlungen und Anlagen im Bau des Sachanlagevermögens",B99="geleistete Anzahlungen auf immaterielle Vermögensgegenstände",B99="Grundstücke")),0,U99+T99)</f>
        <v>0</v>
      </c>
      <c r="T99" s="358">
        <f t="shared" si="8"/>
        <v>0</v>
      </c>
      <c r="U99" s="358">
        <f>IF(A_Stammdaten!$B$12=2023,E3_WAV!W99,IF(A_Stammdaten!$B$12=2024,E3_WAV!X99, IF(A_Stammdaten!$B$12=2025,E3_WAV!Y99,IF(A_Stammdaten!$B$12=2026,E3_WAV!Z99,IF(A_Stammdaten!$B$12=2027,E3_WAV!AA99)))))</f>
        <v>0</v>
      </c>
      <c r="V99" s="359">
        <f t="shared" si="6"/>
        <v>0</v>
      </c>
      <c r="W99" s="359">
        <f t="shared" si="9"/>
        <v>0</v>
      </c>
      <c r="X99" s="359">
        <f t="shared" si="9"/>
        <v>0</v>
      </c>
      <c r="Y99" s="359">
        <f t="shared" si="9"/>
        <v>0</v>
      </c>
      <c r="Z99" s="359">
        <f t="shared" si="9"/>
        <v>0</v>
      </c>
      <c r="AA99" s="359">
        <f t="shared" si="9"/>
        <v>0</v>
      </c>
      <c r="AG99" s="360" t="str">
        <f t="shared" si="7"/>
        <v>Zeitreihe_1</v>
      </c>
    </row>
    <row r="100" spans="1:33" x14ac:dyDescent="0.3">
      <c r="A100" s="421"/>
      <c r="B100" s="421"/>
      <c r="C100" s="421"/>
      <c r="D100" s="422"/>
      <c r="E100" s="421"/>
      <c r="F100" s="421"/>
      <c r="G100" s="421"/>
      <c r="H100" s="421"/>
      <c r="I100" s="421"/>
      <c r="J100" s="421"/>
      <c r="K100" s="421"/>
      <c r="L100" s="357">
        <f>IF(D100&gt;A_Stammdaten!$B$12,0,SUM(F100,G100,I100,J100)-SUM(H100,K100))</f>
        <v>0</v>
      </c>
      <c r="M100" s="421"/>
      <c r="N100" s="421"/>
      <c r="O100" s="421"/>
      <c r="P100" s="421"/>
      <c r="Q100" s="220">
        <f>IF(D100&gt;A_Stammdaten!$B$12,0,SUM(L100)-SUM(M100:P100))</f>
        <v>0</v>
      </c>
      <c r="R100" s="421"/>
      <c r="S100" s="358">
        <f>IF(AND(A_Stammdaten!$B$12=D100,OR(B100="geleistete Anzahlungen und Anlagen im Bau des Sachanlagevermögens",B100="geleistete Anzahlungen auf immaterielle Vermögensgegenstände",B100="Grundstücke")),0,U100+T100)</f>
        <v>0</v>
      </c>
      <c r="T100" s="358">
        <f t="shared" si="8"/>
        <v>0</v>
      </c>
      <c r="U100" s="358">
        <f>IF(A_Stammdaten!$B$12=2023,E3_WAV!W100,IF(A_Stammdaten!$B$12=2024,E3_WAV!X100, IF(A_Stammdaten!$B$12=2025,E3_WAV!Y100,IF(A_Stammdaten!$B$12=2026,E3_WAV!Z100,IF(A_Stammdaten!$B$12=2027,E3_WAV!AA100)))))</f>
        <v>0</v>
      </c>
      <c r="V100" s="359">
        <f t="shared" si="6"/>
        <v>0</v>
      </c>
      <c r="W100" s="359">
        <f t="shared" si="9"/>
        <v>0</v>
      </c>
      <c r="X100" s="359">
        <f t="shared" si="9"/>
        <v>0</v>
      </c>
      <c r="Y100" s="359">
        <f t="shared" si="9"/>
        <v>0</v>
      </c>
      <c r="Z100" s="359">
        <f t="shared" si="9"/>
        <v>0</v>
      </c>
      <c r="AA100" s="359">
        <f t="shared" si="9"/>
        <v>0</v>
      </c>
      <c r="AG100" s="360" t="str">
        <f t="shared" si="7"/>
        <v>Zeitreihe_1</v>
      </c>
    </row>
    <row r="101" spans="1:33" x14ac:dyDescent="0.3">
      <c r="A101" s="421"/>
      <c r="B101" s="421"/>
      <c r="C101" s="421"/>
      <c r="D101" s="422"/>
      <c r="E101" s="421"/>
      <c r="F101" s="421"/>
      <c r="G101" s="421"/>
      <c r="H101" s="421"/>
      <c r="I101" s="421"/>
      <c r="J101" s="421"/>
      <c r="K101" s="421"/>
      <c r="L101" s="357">
        <f>IF(D101&gt;A_Stammdaten!$B$12,0,SUM(F101,G101,I101,J101)-SUM(H101,K101))</f>
        <v>0</v>
      </c>
      <c r="M101" s="421"/>
      <c r="N101" s="421"/>
      <c r="O101" s="421"/>
      <c r="P101" s="421"/>
      <c r="Q101" s="220">
        <f>IF(D101&gt;A_Stammdaten!$B$12,0,SUM(L101)-SUM(M101:P101))</f>
        <v>0</v>
      </c>
      <c r="R101" s="421"/>
      <c r="S101" s="358">
        <f>IF(AND(A_Stammdaten!$B$12=D101,OR(B101="geleistete Anzahlungen und Anlagen im Bau des Sachanlagevermögens",B101="geleistete Anzahlungen auf immaterielle Vermögensgegenstände",B101="Grundstücke")),0,U101+T101)</f>
        <v>0</v>
      </c>
      <c r="T101" s="358">
        <f t="shared" si="8"/>
        <v>0</v>
      </c>
      <c r="U101" s="358">
        <f>IF(A_Stammdaten!$B$12=2023,E3_WAV!W101,IF(A_Stammdaten!$B$12=2024,E3_WAV!X101, IF(A_Stammdaten!$B$12=2025,E3_WAV!Y101,IF(A_Stammdaten!$B$12=2026,E3_WAV!Z101,IF(A_Stammdaten!$B$12=2027,E3_WAV!AA101)))))</f>
        <v>0</v>
      </c>
      <c r="V101" s="359">
        <f t="shared" si="6"/>
        <v>0</v>
      </c>
      <c r="W101" s="359">
        <f t="shared" si="9"/>
        <v>0</v>
      </c>
      <c r="X101" s="359">
        <f t="shared" si="9"/>
        <v>0</v>
      </c>
      <c r="Y101" s="359">
        <f t="shared" si="9"/>
        <v>0</v>
      </c>
      <c r="Z101" s="359">
        <f t="shared" si="9"/>
        <v>0</v>
      </c>
      <c r="AA101" s="359">
        <f t="shared" si="9"/>
        <v>0</v>
      </c>
      <c r="AG101" s="360" t="str">
        <f t="shared" si="7"/>
        <v>Zeitreihe_1</v>
      </c>
    </row>
    <row r="102" spans="1:33" x14ac:dyDescent="0.3">
      <c r="A102" s="421"/>
      <c r="B102" s="421"/>
      <c r="C102" s="421"/>
      <c r="D102" s="422"/>
      <c r="E102" s="421"/>
      <c r="F102" s="421"/>
      <c r="G102" s="421"/>
      <c r="H102" s="421"/>
      <c r="I102" s="421"/>
      <c r="J102" s="421"/>
      <c r="K102" s="421"/>
      <c r="L102" s="357">
        <f>IF(D102&gt;A_Stammdaten!$B$12,0,SUM(F102,G102,I102,J102)-SUM(H102,K102))</f>
        <v>0</v>
      </c>
      <c r="M102" s="421"/>
      <c r="N102" s="421"/>
      <c r="O102" s="421"/>
      <c r="P102" s="421"/>
      <c r="Q102" s="220">
        <f>IF(D102&gt;A_Stammdaten!$B$12,0,SUM(L102)-SUM(M102:P102))</f>
        <v>0</v>
      </c>
      <c r="R102" s="421"/>
      <c r="S102" s="358">
        <f>IF(AND(A_Stammdaten!$B$12=D102,OR(B102="geleistete Anzahlungen und Anlagen im Bau des Sachanlagevermögens",B102="geleistete Anzahlungen auf immaterielle Vermögensgegenstände",B102="Grundstücke")),0,U102+T102)</f>
        <v>0</v>
      </c>
      <c r="T102" s="358">
        <f t="shared" si="8"/>
        <v>0</v>
      </c>
      <c r="U102" s="358">
        <f>IF(A_Stammdaten!$B$12=2023,E3_WAV!W102,IF(A_Stammdaten!$B$12=2024,E3_WAV!X102, IF(A_Stammdaten!$B$12=2025,E3_WAV!Y102,IF(A_Stammdaten!$B$12=2026,E3_WAV!Z102,IF(A_Stammdaten!$B$12=2027,E3_WAV!AA102)))))</f>
        <v>0</v>
      </c>
      <c r="V102" s="359">
        <f t="shared" si="6"/>
        <v>0</v>
      </c>
      <c r="W102" s="359">
        <f t="shared" si="9"/>
        <v>0</v>
      </c>
      <c r="X102" s="359">
        <f t="shared" si="9"/>
        <v>0</v>
      </c>
      <c r="Y102" s="359">
        <f t="shared" si="9"/>
        <v>0</v>
      </c>
      <c r="Z102" s="359">
        <f t="shared" si="9"/>
        <v>0</v>
      </c>
      <c r="AA102" s="359">
        <f t="shared" si="9"/>
        <v>0</v>
      </c>
      <c r="AG102" s="360" t="str">
        <f t="shared" si="7"/>
        <v>Zeitreihe_1</v>
      </c>
    </row>
    <row r="103" spans="1:33" x14ac:dyDescent="0.3">
      <c r="A103" s="421"/>
      <c r="B103" s="421"/>
      <c r="C103" s="421"/>
      <c r="D103" s="422"/>
      <c r="E103" s="421"/>
      <c r="F103" s="421"/>
      <c r="G103" s="421"/>
      <c r="H103" s="421"/>
      <c r="I103" s="421"/>
      <c r="J103" s="421"/>
      <c r="K103" s="421"/>
      <c r="L103" s="357">
        <f>IF(D103&gt;A_Stammdaten!$B$12,0,SUM(F103,G103,I103,J103)-SUM(H103,K103))</f>
        <v>0</v>
      </c>
      <c r="M103" s="421"/>
      <c r="N103" s="421"/>
      <c r="O103" s="421"/>
      <c r="P103" s="421"/>
      <c r="Q103" s="220">
        <f>IF(D103&gt;A_Stammdaten!$B$12,0,SUM(L103)-SUM(M103:P103))</f>
        <v>0</v>
      </c>
      <c r="R103" s="421"/>
      <c r="S103" s="358">
        <f>IF(AND(A_Stammdaten!$B$12=D103,OR(B103="geleistete Anzahlungen und Anlagen im Bau des Sachanlagevermögens",B103="geleistete Anzahlungen auf immaterielle Vermögensgegenstände",B103="Grundstücke")),0,U103+T103)</f>
        <v>0</v>
      </c>
      <c r="T103" s="358">
        <f t="shared" si="8"/>
        <v>0</v>
      </c>
      <c r="U103" s="358">
        <f>IF(A_Stammdaten!$B$12=2023,E3_WAV!W103,IF(A_Stammdaten!$B$12=2024,E3_WAV!X103, IF(A_Stammdaten!$B$12=2025,E3_WAV!Y103,IF(A_Stammdaten!$B$12=2026,E3_WAV!Z103,IF(A_Stammdaten!$B$12=2027,E3_WAV!AA103)))))</f>
        <v>0</v>
      </c>
      <c r="V103" s="359">
        <f t="shared" si="6"/>
        <v>0</v>
      </c>
      <c r="W103" s="359">
        <f t="shared" si="9"/>
        <v>0</v>
      </c>
      <c r="X103" s="359">
        <f t="shared" si="9"/>
        <v>0</v>
      </c>
      <c r="Y103" s="359">
        <f t="shared" si="9"/>
        <v>0</v>
      </c>
      <c r="Z103" s="359">
        <f t="shared" si="9"/>
        <v>0</v>
      </c>
      <c r="AA103" s="359">
        <f t="shared" si="9"/>
        <v>0</v>
      </c>
      <c r="AG103" s="360" t="str">
        <f t="shared" si="7"/>
        <v>Zeitreihe_1</v>
      </c>
    </row>
    <row r="104" spans="1:33" x14ac:dyDescent="0.3">
      <c r="A104" s="421"/>
      <c r="B104" s="421"/>
      <c r="C104" s="421"/>
      <c r="D104" s="422"/>
      <c r="E104" s="421"/>
      <c r="F104" s="421"/>
      <c r="G104" s="421"/>
      <c r="H104" s="421"/>
      <c r="I104" s="421"/>
      <c r="J104" s="421"/>
      <c r="K104" s="421"/>
      <c r="L104" s="357">
        <f>IF(D104&gt;A_Stammdaten!$B$12,0,SUM(F104,G104,I104,J104)-SUM(H104,K104))</f>
        <v>0</v>
      </c>
      <c r="M104" s="421"/>
      <c r="N104" s="421"/>
      <c r="O104" s="421"/>
      <c r="P104" s="421"/>
      <c r="Q104" s="220">
        <f>IF(D104&gt;A_Stammdaten!$B$12,0,SUM(L104)-SUM(M104:P104))</f>
        <v>0</v>
      </c>
      <c r="R104" s="421"/>
      <c r="S104" s="358">
        <f>IF(AND(A_Stammdaten!$B$12=D104,OR(B104="geleistete Anzahlungen und Anlagen im Bau des Sachanlagevermögens",B104="geleistete Anzahlungen auf immaterielle Vermögensgegenstände",B104="Grundstücke")),0,U104+T104)</f>
        <v>0</v>
      </c>
      <c r="T104" s="358">
        <f t="shared" si="8"/>
        <v>0</v>
      </c>
      <c r="U104" s="358">
        <f>IF(A_Stammdaten!$B$12=2023,E3_WAV!W104,IF(A_Stammdaten!$B$12=2024,E3_WAV!X104, IF(A_Stammdaten!$B$12=2025,E3_WAV!Y104,IF(A_Stammdaten!$B$12=2026,E3_WAV!Z104,IF(A_Stammdaten!$B$12=2027,E3_WAV!AA104)))))</f>
        <v>0</v>
      </c>
      <c r="V104" s="359">
        <f t="shared" si="6"/>
        <v>0</v>
      </c>
      <c r="W104" s="359">
        <f t="shared" si="9"/>
        <v>0</v>
      </c>
      <c r="X104" s="359">
        <f t="shared" si="9"/>
        <v>0</v>
      </c>
      <c r="Y104" s="359">
        <f t="shared" si="9"/>
        <v>0</v>
      </c>
      <c r="Z104" s="359">
        <f t="shared" si="9"/>
        <v>0</v>
      </c>
      <c r="AA104" s="359">
        <f t="shared" si="9"/>
        <v>0</v>
      </c>
      <c r="AG104" s="360" t="str">
        <f t="shared" si="7"/>
        <v>Zeitreihe_1</v>
      </c>
    </row>
    <row r="105" spans="1:33" x14ac:dyDescent="0.3">
      <c r="A105" s="421"/>
      <c r="B105" s="421"/>
      <c r="C105" s="421"/>
      <c r="D105" s="422"/>
      <c r="E105" s="421"/>
      <c r="F105" s="421"/>
      <c r="G105" s="421"/>
      <c r="H105" s="421"/>
      <c r="I105" s="421"/>
      <c r="J105" s="421"/>
      <c r="K105" s="421"/>
      <c r="L105" s="357">
        <f>IF(D105&gt;A_Stammdaten!$B$12,0,SUM(F105,G105,I105,J105)-SUM(H105,K105))</f>
        <v>0</v>
      </c>
      <c r="M105" s="421"/>
      <c r="N105" s="421"/>
      <c r="O105" s="421"/>
      <c r="P105" s="421"/>
      <c r="Q105" s="220">
        <f>IF(D105&gt;A_Stammdaten!$B$12,0,SUM(L105)-SUM(M105:P105))</f>
        <v>0</v>
      </c>
      <c r="R105" s="421"/>
      <c r="S105" s="358">
        <f>IF(AND(A_Stammdaten!$B$12=D105,OR(B105="geleistete Anzahlungen und Anlagen im Bau des Sachanlagevermögens",B105="geleistete Anzahlungen auf immaterielle Vermögensgegenstände",B105="Grundstücke")),0,U105+T105)</f>
        <v>0</v>
      </c>
      <c r="T105" s="358">
        <f t="shared" si="8"/>
        <v>0</v>
      </c>
      <c r="U105" s="358">
        <f>IF(A_Stammdaten!$B$12=2023,E3_WAV!W105,IF(A_Stammdaten!$B$12=2024,E3_WAV!X105, IF(A_Stammdaten!$B$12=2025,E3_WAV!Y105,IF(A_Stammdaten!$B$12=2026,E3_WAV!Z105,IF(A_Stammdaten!$B$12=2027,E3_WAV!AA105)))))</f>
        <v>0</v>
      </c>
      <c r="V105" s="359">
        <f t="shared" si="6"/>
        <v>0</v>
      </c>
      <c r="W105" s="359">
        <f t="shared" si="9"/>
        <v>0</v>
      </c>
      <c r="X105" s="359">
        <f t="shared" si="9"/>
        <v>0</v>
      </c>
      <c r="Y105" s="359">
        <f t="shared" si="9"/>
        <v>0</v>
      </c>
      <c r="Z105" s="359">
        <f t="shared" si="9"/>
        <v>0</v>
      </c>
      <c r="AA105" s="359">
        <f t="shared" si="9"/>
        <v>0</v>
      </c>
      <c r="AG105" s="360" t="str">
        <f t="shared" si="7"/>
        <v>Zeitreihe_1</v>
      </c>
    </row>
    <row r="106" spans="1:33" x14ac:dyDescent="0.3">
      <c r="A106" s="421"/>
      <c r="B106" s="421"/>
      <c r="C106" s="421"/>
      <c r="D106" s="422"/>
      <c r="E106" s="421"/>
      <c r="F106" s="421"/>
      <c r="G106" s="421"/>
      <c r="H106" s="421"/>
      <c r="I106" s="421"/>
      <c r="J106" s="421"/>
      <c r="K106" s="421"/>
      <c r="L106" s="357">
        <f>IF(D106&gt;A_Stammdaten!$B$12,0,SUM(F106,G106,I106,J106)-SUM(H106,K106))</f>
        <v>0</v>
      </c>
      <c r="M106" s="421"/>
      <c r="N106" s="421"/>
      <c r="O106" s="421"/>
      <c r="P106" s="421"/>
      <c r="Q106" s="220">
        <f>IF(D106&gt;A_Stammdaten!$B$12,0,SUM(L106)-SUM(M106:P106))</f>
        <v>0</v>
      </c>
      <c r="R106" s="421"/>
      <c r="S106" s="358">
        <f>IF(AND(A_Stammdaten!$B$12=D106,OR(B106="geleistete Anzahlungen und Anlagen im Bau des Sachanlagevermögens",B106="geleistete Anzahlungen auf immaterielle Vermögensgegenstände",B106="Grundstücke")),0,U106+T106)</f>
        <v>0</v>
      </c>
      <c r="T106" s="358">
        <f t="shared" si="8"/>
        <v>0</v>
      </c>
      <c r="U106" s="358">
        <f>IF(A_Stammdaten!$B$12=2023,E3_WAV!W106,IF(A_Stammdaten!$B$12=2024,E3_WAV!X106, IF(A_Stammdaten!$B$12=2025,E3_WAV!Y106,IF(A_Stammdaten!$B$12=2026,E3_WAV!Z106,IF(A_Stammdaten!$B$12=2027,E3_WAV!AA106)))))</f>
        <v>0</v>
      </c>
      <c r="V106" s="359">
        <f t="shared" si="6"/>
        <v>0</v>
      </c>
      <c r="W106" s="359">
        <f t="shared" si="9"/>
        <v>0</v>
      </c>
      <c r="X106" s="359">
        <f t="shared" si="9"/>
        <v>0</v>
      </c>
      <c r="Y106" s="359">
        <f t="shared" si="9"/>
        <v>0</v>
      </c>
      <c r="Z106" s="359">
        <f t="shared" si="9"/>
        <v>0</v>
      </c>
      <c r="AA106" s="359">
        <f t="shared" si="9"/>
        <v>0</v>
      </c>
      <c r="AG106" s="360" t="str">
        <f t="shared" si="7"/>
        <v>Zeitreihe_1</v>
      </c>
    </row>
    <row r="107" spans="1:33" x14ac:dyDescent="0.3">
      <c r="A107" s="421"/>
      <c r="B107" s="421"/>
      <c r="C107" s="421"/>
      <c r="D107" s="422"/>
      <c r="E107" s="421"/>
      <c r="F107" s="421"/>
      <c r="G107" s="421"/>
      <c r="H107" s="421"/>
      <c r="I107" s="421"/>
      <c r="J107" s="421"/>
      <c r="K107" s="421"/>
      <c r="L107" s="357">
        <f>IF(D107&gt;A_Stammdaten!$B$12,0,SUM(F107,G107,I107,J107)-SUM(H107,K107))</f>
        <v>0</v>
      </c>
      <c r="M107" s="421"/>
      <c r="N107" s="421"/>
      <c r="O107" s="421"/>
      <c r="P107" s="421"/>
      <c r="Q107" s="220">
        <f>IF(D107&gt;A_Stammdaten!$B$12,0,SUM(L107)-SUM(M107:P107))</f>
        <v>0</v>
      </c>
      <c r="R107" s="421"/>
      <c r="S107" s="358">
        <f>IF(AND(A_Stammdaten!$B$12=D107,OR(B107="geleistete Anzahlungen und Anlagen im Bau des Sachanlagevermögens",B107="geleistete Anzahlungen auf immaterielle Vermögensgegenstände",B107="Grundstücke")),0,U107+T107)</f>
        <v>0</v>
      </c>
      <c r="T107" s="358">
        <f t="shared" si="8"/>
        <v>0</v>
      </c>
      <c r="U107" s="358">
        <f>IF(A_Stammdaten!$B$12=2023,E3_WAV!W107,IF(A_Stammdaten!$B$12=2024,E3_WAV!X107, IF(A_Stammdaten!$B$12=2025,E3_WAV!Y107,IF(A_Stammdaten!$B$12=2026,E3_WAV!Z107,IF(A_Stammdaten!$B$12=2027,E3_WAV!AA107)))))</f>
        <v>0</v>
      </c>
      <c r="V107" s="359">
        <f t="shared" si="6"/>
        <v>0</v>
      </c>
      <c r="W107" s="359">
        <f t="shared" si="9"/>
        <v>0</v>
      </c>
      <c r="X107" s="359">
        <f t="shared" si="9"/>
        <v>0</v>
      </c>
      <c r="Y107" s="359">
        <f t="shared" si="9"/>
        <v>0</v>
      </c>
      <c r="Z107" s="359">
        <f t="shared" si="9"/>
        <v>0</v>
      </c>
      <c r="AA107" s="359">
        <f t="shared" si="9"/>
        <v>0</v>
      </c>
      <c r="AG107" s="360" t="str">
        <f t="shared" si="7"/>
        <v>Zeitreihe_1</v>
      </c>
    </row>
    <row r="108" spans="1:33" x14ac:dyDescent="0.3">
      <c r="A108" s="421"/>
      <c r="B108" s="421"/>
      <c r="C108" s="421"/>
      <c r="D108" s="422"/>
      <c r="E108" s="421"/>
      <c r="F108" s="421"/>
      <c r="G108" s="421"/>
      <c r="H108" s="421"/>
      <c r="I108" s="421"/>
      <c r="J108" s="421"/>
      <c r="K108" s="421"/>
      <c r="L108" s="357">
        <f>IF(D108&gt;A_Stammdaten!$B$12,0,SUM(F108,G108,I108,J108)-SUM(H108,K108))</f>
        <v>0</v>
      </c>
      <c r="M108" s="421"/>
      <c r="N108" s="421"/>
      <c r="O108" s="421"/>
      <c r="P108" s="421"/>
      <c r="Q108" s="220">
        <f>IF(D108&gt;A_Stammdaten!$B$12,0,SUM(L108)-SUM(M108:P108))</f>
        <v>0</v>
      </c>
      <c r="R108" s="421"/>
      <c r="S108" s="358">
        <f>IF(AND(A_Stammdaten!$B$12=D108,OR(B108="geleistete Anzahlungen und Anlagen im Bau des Sachanlagevermögens",B108="geleistete Anzahlungen auf immaterielle Vermögensgegenstände",B108="Grundstücke")),0,U108+T108)</f>
        <v>0</v>
      </c>
      <c r="T108" s="358">
        <f t="shared" si="8"/>
        <v>0</v>
      </c>
      <c r="U108" s="358">
        <f>IF(A_Stammdaten!$B$12=2023,E3_WAV!W108,IF(A_Stammdaten!$B$12=2024,E3_WAV!X108, IF(A_Stammdaten!$B$12=2025,E3_WAV!Y108,IF(A_Stammdaten!$B$12=2026,E3_WAV!Z108,IF(A_Stammdaten!$B$12=2027,E3_WAV!AA108)))))</f>
        <v>0</v>
      </c>
      <c r="V108" s="359">
        <f t="shared" si="6"/>
        <v>0</v>
      </c>
      <c r="W108" s="359">
        <f t="shared" si="9"/>
        <v>0</v>
      </c>
      <c r="X108" s="359">
        <f t="shared" si="9"/>
        <v>0</v>
      </c>
      <c r="Y108" s="359">
        <f t="shared" si="9"/>
        <v>0</v>
      </c>
      <c r="Z108" s="359">
        <f t="shared" si="9"/>
        <v>0</v>
      </c>
      <c r="AA108" s="359">
        <f t="shared" si="9"/>
        <v>0</v>
      </c>
      <c r="AG108" s="360" t="str">
        <f t="shared" si="7"/>
        <v>Zeitreihe_1</v>
      </c>
    </row>
    <row r="109" spans="1:33" x14ac:dyDescent="0.3">
      <c r="A109" s="421"/>
      <c r="B109" s="421"/>
      <c r="C109" s="421"/>
      <c r="D109" s="422"/>
      <c r="E109" s="421"/>
      <c r="F109" s="421"/>
      <c r="G109" s="421"/>
      <c r="H109" s="421"/>
      <c r="I109" s="421"/>
      <c r="J109" s="421"/>
      <c r="K109" s="421"/>
      <c r="L109" s="357">
        <f>IF(D109&gt;A_Stammdaten!$B$12,0,SUM(F109,G109,I109,J109)-SUM(H109,K109))</f>
        <v>0</v>
      </c>
      <c r="M109" s="421"/>
      <c r="N109" s="421"/>
      <c r="O109" s="421"/>
      <c r="P109" s="421"/>
      <c r="Q109" s="220">
        <f>IF(D109&gt;A_Stammdaten!$B$12,0,SUM(L109)-SUM(M109:P109))</f>
        <v>0</v>
      </c>
      <c r="R109" s="421"/>
      <c r="S109" s="358">
        <f>IF(AND(A_Stammdaten!$B$12=D109,OR(B109="geleistete Anzahlungen und Anlagen im Bau des Sachanlagevermögens",B109="geleistete Anzahlungen auf immaterielle Vermögensgegenstände",B109="Grundstücke")),0,U109+T109)</f>
        <v>0</v>
      </c>
      <c r="T109" s="358">
        <f t="shared" si="8"/>
        <v>0</v>
      </c>
      <c r="U109" s="358">
        <f>IF(A_Stammdaten!$B$12=2023,E3_WAV!W109,IF(A_Stammdaten!$B$12=2024,E3_WAV!X109, IF(A_Stammdaten!$B$12=2025,E3_WAV!Y109,IF(A_Stammdaten!$B$12=2026,E3_WAV!Z109,IF(A_Stammdaten!$B$12=2027,E3_WAV!AA109)))))</f>
        <v>0</v>
      </c>
      <c r="V109" s="359">
        <f t="shared" si="6"/>
        <v>0</v>
      </c>
      <c r="W109" s="359">
        <f t="shared" si="9"/>
        <v>0</v>
      </c>
      <c r="X109" s="359">
        <f t="shared" si="9"/>
        <v>0</v>
      </c>
      <c r="Y109" s="359">
        <f t="shared" si="9"/>
        <v>0</v>
      </c>
      <c r="Z109" s="359">
        <f t="shared" si="9"/>
        <v>0</v>
      </c>
      <c r="AA109" s="359">
        <f t="shared" si="9"/>
        <v>0</v>
      </c>
      <c r="AG109" s="360" t="str">
        <f t="shared" si="7"/>
        <v>Zeitreihe_1</v>
      </c>
    </row>
    <row r="110" spans="1:33" x14ac:dyDescent="0.3">
      <c r="A110" s="421"/>
      <c r="B110" s="421"/>
      <c r="C110" s="421"/>
      <c r="D110" s="422"/>
      <c r="E110" s="421"/>
      <c r="F110" s="421"/>
      <c r="G110" s="421"/>
      <c r="H110" s="421"/>
      <c r="I110" s="421"/>
      <c r="J110" s="421"/>
      <c r="K110" s="421"/>
      <c r="L110" s="357">
        <f>IF(D110&gt;A_Stammdaten!$B$12,0,SUM(F110,G110,I110,J110)-SUM(H110,K110))</f>
        <v>0</v>
      </c>
      <c r="M110" s="421"/>
      <c r="N110" s="421"/>
      <c r="O110" s="421"/>
      <c r="P110" s="421"/>
      <c r="Q110" s="220">
        <f>IF(D110&gt;A_Stammdaten!$B$12,0,SUM(L110)-SUM(M110:P110))</f>
        <v>0</v>
      </c>
      <c r="R110" s="421"/>
      <c r="S110" s="358">
        <f>IF(AND(A_Stammdaten!$B$12=D110,OR(B110="geleistete Anzahlungen und Anlagen im Bau des Sachanlagevermögens",B110="geleistete Anzahlungen auf immaterielle Vermögensgegenstände",B110="Grundstücke")),0,U110+T110)</f>
        <v>0</v>
      </c>
      <c r="T110" s="358">
        <f t="shared" si="8"/>
        <v>0</v>
      </c>
      <c r="U110" s="358">
        <f>IF(A_Stammdaten!$B$12=2023,E3_WAV!W110,IF(A_Stammdaten!$B$12=2024,E3_WAV!X110, IF(A_Stammdaten!$B$12=2025,E3_WAV!Y110,IF(A_Stammdaten!$B$12=2026,E3_WAV!Z110,IF(A_Stammdaten!$B$12=2027,E3_WAV!AA110)))))</f>
        <v>0</v>
      </c>
      <c r="V110" s="359">
        <f t="shared" si="6"/>
        <v>0</v>
      </c>
      <c r="W110" s="359">
        <f t="shared" si="9"/>
        <v>0</v>
      </c>
      <c r="X110" s="359">
        <f t="shared" si="9"/>
        <v>0</v>
      </c>
      <c r="Y110" s="359">
        <f t="shared" si="9"/>
        <v>0</v>
      </c>
      <c r="Z110" s="359">
        <f t="shared" si="9"/>
        <v>0</v>
      </c>
      <c r="AA110" s="359">
        <f t="shared" si="9"/>
        <v>0</v>
      </c>
      <c r="AG110" s="360" t="str">
        <f t="shared" si="7"/>
        <v>Zeitreihe_1</v>
      </c>
    </row>
    <row r="111" spans="1:33" x14ac:dyDescent="0.3">
      <c r="A111" s="421"/>
      <c r="B111" s="421"/>
      <c r="C111" s="421"/>
      <c r="D111" s="422"/>
      <c r="E111" s="421"/>
      <c r="F111" s="421"/>
      <c r="G111" s="421"/>
      <c r="H111" s="421"/>
      <c r="I111" s="421"/>
      <c r="J111" s="421"/>
      <c r="K111" s="421"/>
      <c r="L111" s="357">
        <f>IF(D111&gt;A_Stammdaten!$B$12,0,SUM(F111,G111,I111,J111)-SUM(H111,K111))</f>
        <v>0</v>
      </c>
      <c r="M111" s="421"/>
      <c r="N111" s="421"/>
      <c r="O111" s="421"/>
      <c r="P111" s="421"/>
      <c r="Q111" s="220">
        <f>IF(D111&gt;A_Stammdaten!$B$12,0,SUM(L111)-SUM(M111:P111))</f>
        <v>0</v>
      </c>
      <c r="R111" s="421"/>
      <c r="S111" s="358">
        <f>IF(AND(A_Stammdaten!$B$12=D111,OR(B111="geleistete Anzahlungen und Anlagen im Bau des Sachanlagevermögens",B111="geleistete Anzahlungen auf immaterielle Vermögensgegenstände",B111="Grundstücke")),0,U111+T111)</f>
        <v>0</v>
      </c>
      <c r="T111" s="358">
        <f t="shared" si="8"/>
        <v>0</v>
      </c>
      <c r="U111" s="358">
        <f>IF(A_Stammdaten!$B$12=2023,E3_WAV!W111,IF(A_Stammdaten!$B$12=2024,E3_WAV!X111, IF(A_Stammdaten!$B$12=2025,E3_WAV!Y111,IF(A_Stammdaten!$B$12=2026,E3_WAV!Z111,IF(A_Stammdaten!$B$12=2027,E3_WAV!AA111)))))</f>
        <v>0</v>
      </c>
      <c r="V111" s="359">
        <f t="shared" si="6"/>
        <v>0</v>
      </c>
      <c r="W111" s="359">
        <f t="shared" si="9"/>
        <v>0</v>
      </c>
      <c r="X111" s="359">
        <f t="shared" si="9"/>
        <v>0</v>
      </c>
      <c r="Y111" s="359">
        <f t="shared" si="9"/>
        <v>0</v>
      </c>
      <c r="Z111" s="359">
        <f t="shared" si="9"/>
        <v>0</v>
      </c>
      <c r="AA111" s="359">
        <f t="shared" si="9"/>
        <v>0</v>
      </c>
      <c r="AG111" s="360" t="str">
        <f t="shared" si="7"/>
        <v>Zeitreihe_1</v>
      </c>
    </row>
    <row r="112" spans="1:33" x14ac:dyDescent="0.3">
      <c r="A112" s="421"/>
      <c r="B112" s="421"/>
      <c r="C112" s="421"/>
      <c r="D112" s="422"/>
      <c r="E112" s="421"/>
      <c r="F112" s="421"/>
      <c r="G112" s="421"/>
      <c r="H112" s="421"/>
      <c r="I112" s="421"/>
      <c r="J112" s="421"/>
      <c r="K112" s="421"/>
      <c r="L112" s="357">
        <f>IF(D112&gt;A_Stammdaten!$B$12,0,SUM(F112,G112,I112,J112)-SUM(H112,K112))</f>
        <v>0</v>
      </c>
      <c r="M112" s="421"/>
      <c r="N112" s="421"/>
      <c r="O112" s="421"/>
      <c r="P112" s="421"/>
      <c r="Q112" s="220">
        <f>IF(D112&gt;A_Stammdaten!$B$12,0,SUM(L112)-SUM(M112:P112))</f>
        <v>0</v>
      </c>
      <c r="R112" s="421"/>
      <c r="S112" s="358">
        <f>IF(AND(A_Stammdaten!$B$12=D112,OR(B112="geleistete Anzahlungen und Anlagen im Bau des Sachanlagevermögens",B112="geleistete Anzahlungen auf immaterielle Vermögensgegenstände",B112="Grundstücke")),0,U112+T112)</f>
        <v>0</v>
      </c>
      <c r="T112" s="358">
        <f t="shared" si="8"/>
        <v>0</v>
      </c>
      <c r="U112" s="358">
        <f>IF(A_Stammdaten!$B$12=2023,E3_WAV!W112,IF(A_Stammdaten!$B$12=2024,E3_WAV!X112, IF(A_Stammdaten!$B$12=2025,E3_WAV!Y112,IF(A_Stammdaten!$B$12=2026,E3_WAV!Z112,IF(A_Stammdaten!$B$12=2027,E3_WAV!AA112)))))</f>
        <v>0</v>
      </c>
      <c r="V112" s="359">
        <f t="shared" si="6"/>
        <v>0</v>
      </c>
      <c r="W112" s="359">
        <f t="shared" si="9"/>
        <v>0</v>
      </c>
      <c r="X112" s="359">
        <f t="shared" si="9"/>
        <v>0</v>
      </c>
      <c r="Y112" s="359">
        <f t="shared" si="9"/>
        <v>0</v>
      </c>
      <c r="Z112" s="359">
        <f t="shared" si="9"/>
        <v>0</v>
      </c>
      <c r="AA112" s="359">
        <f t="shared" si="9"/>
        <v>0</v>
      </c>
      <c r="AG112" s="360" t="str">
        <f t="shared" si="7"/>
        <v>Zeitreihe_1</v>
      </c>
    </row>
    <row r="113" spans="1:33" x14ac:dyDescent="0.3">
      <c r="A113" s="421"/>
      <c r="B113" s="421"/>
      <c r="C113" s="421"/>
      <c r="D113" s="422"/>
      <c r="E113" s="421"/>
      <c r="F113" s="421"/>
      <c r="G113" s="421"/>
      <c r="H113" s="421"/>
      <c r="I113" s="421"/>
      <c r="J113" s="421"/>
      <c r="K113" s="421"/>
      <c r="L113" s="357">
        <f>IF(D113&gt;A_Stammdaten!$B$12,0,SUM(F113,G113,I113,J113)-SUM(H113,K113))</f>
        <v>0</v>
      </c>
      <c r="M113" s="421"/>
      <c r="N113" s="421"/>
      <c r="O113" s="421"/>
      <c r="P113" s="421"/>
      <c r="Q113" s="220">
        <f>IF(D113&gt;A_Stammdaten!$B$12,0,SUM(L113)-SUM(M113:P113))</f>
        <v>0</v>
      </c>
      <c r="R113" s="421"/>
      <c r="S113" s="358">
        <f>IF(AND(A_Stammdaten!$B$12=D113,OR(B113="geleistete Anzahlungen und Anlagen im Bau des Sachanlagevermögens",B113="geleistete Anzahlungen auf immaterielle Vermögensgegenstände",B113="Grundstücke")),0,U113+T113)</f>
        <v>0</v>
      </c>
      <c r="T113" s="358">
        <f t="shared" si="8"/>
        <v>0</v>
      </c>
      <c r="U113" s="358">
        <f>IF(A_Stammdaten!$B$12=2023,E3_WAV!W113,IF(A_Stammdaten!$B$12=2024,E3_WAV!X113, IF(A_Stammdaten!$B$12=2025,E3_WAV!Y113,IF(A_Stammdaten!$B$12=2026,E3_WAV!Z113,IF(A_Stammdaten!$B$12=2027,E3_WAV!AA113)))))</f>
        <v>0</v>
      </c>
      <c r="V113" s="359">
        <f t="shared" si="6"/>
        <v>0</v>
      </c>
      <c r="W113" s="359">
        <f t="shared" si="9"/>
        <v>0</v>
      </c>
      <c r="X113" s="359">
        <f t="shared" si="9"/>
        <v>0</v>
      </c>
      <c r="Y113" s="359">
        <f t="shared" si="9"/>
        <v>0</v>
      </c>
      <c r="Z113" s="359">
        <f t="shared" si="9"/>
        <v>0</v>
      </c>
      <c r="AA113" s="359">
        <f t="shared" si="9"/>
        <v>0</v>
      </c>
      <c r="AG113" s="360" t="str">
        <f t="shared" si="7"/>
        <v>Zeitreihe_1</v>
      </c>
    </row>
    <row r="114" spans="1:33" x14ac:dyDescent="0.3">
      <c r="A114" s="421"/>
      <c r="B114" s="421"/>
      <c r="C114" s="421"/>
      <c r="D114" s="422"/>
      <c r="E114" s="421"/>
      <c r="F114" s="421"/>
      <c r="G114" s="421"/>
      <c r="H114" s="421"/>
      <c r="I114" s="421"/>
      <c r="J114" s="421"/>
      <c r="K114" s="421"/>
      <c r="L114" s="357">
        <f>IF(D114&gt;A_Stammdaten!$B$12,0,SUM(F114,G114,I114,J114)-SUM(H114,K114))</f>
        <v>0</v>
      </c>
      <c r="M114" s="421"/>
      <c r="N114" s="421"/>
      <c r="O114" s="421"/>
      <c r="P114" s="421"/>
      <c r="Q114" s="220">
        <f>IF(D114&gt;A_Stammdaten!$B$12,0,SUM(L114)-SUM(M114:P114))</f>
        <v>0</v>
      </c>
      <c r="R114" s="421"/>
      <c r="S114" s="358">
        <f>IF(AND(A_Stammdaten!$B$12=D114,OR(B114="geleistete Anzahlungen und Anlagen im Bau des Sachanlagevermögens",B114="geleistete Anzahlungen auf immaterielle Vermögensgegenstände",B114="Grundstücke")),0,U114+T114)</f>
        <v>0</v>
      </c>
      <c r="T114" s="358">
        <f t="shared" si="8"/>
        <v>0</v>
      </c>
      <c r="U114" s="358">
        <f>IF(A_Stammdaten!$B$12=2023,E3_WAV!W114,IF(A_Stammdaten!$B$12=2024,E3_WAV!X114, IF(A_Stammdaten!$B$12=2025,E3_WAV!Y114,IF(A_Stammdaten!$B$12=2026,E3_WAV!Z114,IF(A_Stammdaten!$B$12=2027,E3_WAV!AA114)))))</f>
        <v>0</v>
      </c>
      <c r="V114" s="359">
        <f t="shared" si="6"/>
        <v>0</v>
      </c>
      <c r="W114" s="359">
        <f t="shared" si="9"/>
        <v>0</v>
      </c>
      <c r="X114" s="359">
        <f t="shared" si="9"/>
        <v>0</v>
      </c>
      <c r="Y114" s="359">
        <f t="shared" si="9"/>
        <v>0</v>
      </c>
      <c r="Z114" s="359">
        <f t="shared" si="9"/>
        <v>0</v>
      </c>
      <c r="AA114" s="359">
        <f t="shared" si="9"/>
        <v>0</v>
      </c>
      <c r="AG114" s="360" t="str">
        <f t="shared" si="7"/>
        <v>Zeitreihe_1</v>
      </c>
    </row>
    <row r="115" spans="1:33" x14ac:dyDescent="0.3">
      <c r="A115" s="421"/>
      <c r="B115" s="421"/>
      <c r="C115" s="421"/>
      <c r="D115" s="422"/>
      <c r="E115" s="421"/>
      <c r="F115" s="421"/>
      <c r="G115" s="421"/>
      <c r="H115" s="421"/>
      <c r="I115" s="421"/>
      <c r="J115" s="421"/>
      <c r="K115" s="421"/>
      <c r="L115" s="357">
        <f>IF(D115&gt;A_Stammdaten!$B$12,0,SUM(F115,G115,I115,J115)-SUM(H115,K115))</f>
        <v>0</v>
      </c>
      <c r="M115" s="421"/>
      <c r="N115" s="421"/>
      <c r="O115" s="421"/>
      <c r="P115" s="421"/>
      <c r="Q115" s="220">
        <f>IF(D115&gt;A_Stammdaten!$B$12,0,SUM(L115)-SUM(M115:P115))</f>
        <v>0</v>
      </c>
      <c r="R115" s="421"/>
      <c r="S115" s="358">
        <f>IF(AND(A_Stammdaten!$B$12=D115,OR(B115="geleistete Anzahlungen und Anlagen im Bau des Sachanlagevermögens",B115="geleistete Anzahlungen auf immaterielle Vermögensgegenstände",B115="Grundstücke")),0,U115+T115)</f>
        <v>0</v>
      </c>
      <c r="T115" s="358">
        <f t="shared" si="8"/>
        <v>0</v>
      </c>
      <c r="U115" s="358">
        <f>IF(A_Stammdaten!$B$12=2023,E3_WAV!W115,IF(A_Stammdaten!$B$12=2024,E3_WAV!X115, IF(A_Stammdaten!$B$12=2025,E3_WAV!Y115,IF(A_Stammdaten!$B$12=2026,E3_WAV!Z115,IF(A_Stammdaten!$B$12=2027,E3_WAV!AA115)))))</f>
        <v>0</v>
      </c>
      <c r="V115" s="359">
        <f t="shared" si="6"/>
        <v>0</v>
      </c>
      <c r="W115" s="359">
        <f t="shared" si="9"/>
        <v>0</v>
      </c>
      <c r="X115" s="359">
        <f t="shared" si="9"/>
        <v>0</v>
      </c>
      <c r="Y115" s="359">
        <f t="shared" si="9"/>
        <v>0</v>
      </c>
      <c r="Z115" s="359">
        <f t="shared" si="9"/>
        <v>0</v>
      </c>
      <c r="AA115" s="359">
        <f t="shared" si="9"/>
        <v>0</v>
      </c>
      <c r="AG115" s="360" t="str">
        <f t="shared" si="7"/>
        <v>Zeitreihe_1</v>
      </c>
    </row>
    <row r="116" spans="1:33" x14ac:dyDescent="0.3">
      <c r="A116" s="421"/>
      <c r="B116" s="421"/>
      <c r="C116" s="421"/>
      <c r="D116" s="422"/>
      <c r="E116" s="421"/>
      <c r="F116" s="421"/>
      <c r="G116" s="421"/>
      <c r="H116" s="421"/>
      <c r="I116" s="421"/>
      <c r="J116" s="421"/>
      <c r="K116" s="421"/>
      <c r="L116" s="357">
        <f>IF(D116&gt;A_Stammdaten!$B$12,0,SUM(F116,G116,I116,J116)-SUM(H116,K116))</f>
        <v>0</v>
      </c>
      <c r="M116" s="421"/>
      <c r="N116" s="421"/>
      <c r="O116" s="421"/>
      <c r="P116" s="421"/>
      <c r="Q116" s="220">
        <f>IF(D116&gt;A_Stammdaten!$B$12,0,SUM(L116)-SUM(M116:P116))</f>
        <v>0</v>
      </c>
      <c r="R116" s="421"/>
      <c r="S116" s="358">
        <f>IF(AND(A_Stammdaten!$B$12=D116,OR(B116="geleistete Anzahlungen und Anlagen im Bau des Sachanlagevermögens",B116="geleistete Anzahlungen auf immaterielle Vermögensgegenstände",B116="Grundstücke")),0,U116+T116)</f>
        <v>0</v>
      </c>
      <c r="T116" s="358">
        <f t="shared" si="8"/>
        <v>0</v>
      </c>
      <c r="U116" s="358">
        <f>IF(A_Stammdaten!$B$12=2023,E3_WAV!W116,IF(A_Stammdaten!$B$12=2024,E3_WAV!X116, IF(A_Stammdaten!$B$12=2025,E3_WAV!Y116,IF(A_Stammdaten!$B$12=2026,E3_WAV!Z116,IF(A_Stammdaten!$B$12=2027,E3_WAV!AA116)))))</f>
        <v>0</v>
      </c>
      <c r="V116" s="359">
        <f t="shared" si="6"/>
        <v>0</v>
      </c>
      <c r="W116" s="359">
        <f t="shared" si="9"/>
        <v>0</v>
      </c>
      <c r="X116" s="359">
        <f t="shared" si="9"/>
        <v>0</v>
      </c>
      <c r="Y116" s="359">
        <f t="shared" si="9"/>
        <v>0</v>
      </c>
      <c r="Z116" s="359">
        <f t="shared" si="9"/>
        <v>0</v>
      </c>
      <c r="AA116" s="359">
        <f t="shared" si="9"/>
        <v>0</v>
      </c>
      <c r="AG116" s="360" t="str">
        <f t="shared" si="7"/>
        <v>Zeitreihe_1</v>
      </c>
    </row>
    <row r="117" spans="1:33" x14ac:dyDescent="0.3">
      <c r="A117" s="421"/>
      <c r="B117" s="421"/>
      <c r="C117" s="421"/>
      <c r="D117" s="422"/>
      <c r="E117" s="421"/>
      <c r="F117" s="421"/>
      <c r="G117" s="421"/>
      <c r="H117" s="421"/>
      <c r="I117" s="421"/>
      <c r="J117" s="421"/>
      <c r="K117" s="421"/>
      <c r="L117" s="357">
        <f>IF(D117&gt;A_Stammdaten!$B$12,0,SUM(F117,G117,I117,J117)-SUM(H117,K117))</f>
        <v>0</v>
      </c>
      <c r="M117" s="421"/>
      <c r="N117" s="421"/>
      <c r="O117" s="421"/>
      <c r="P117" s="421"/>
      <c r="Q117" s="220">
        <f>IF(D117&gt;A_Stammdaten!$B$12,0,SUM(L117)-SUM(M117:P117))</f>
        <v>0</v>
      </c>
      <c r="R117" s="421"/>
      <c r="S117" s="358">
        <f>IF(AND(A_Stammdaten!$B$12=D117,OR(B117="geleistete Anzahlungen und Anlagen im Bau des Sachanlagevermögens",B117="geleistete Anzahlungen auf immaterielle Vermögensgegenstände",B117="Grundstücke")),0,U117+T117)</f>
        <v>0</v>
      </c>
      <c r="T117" s="358">
        <f t="shared" si="8"/>
        <v>0</v>
      </c>
      <c r="U117" s="358">
        <f>IF(A_Stammdaten!$B$12=2023,E3_WAV!W117,IF(A_Stammdaten!$B$12=2024,E3_WAV!X117, IF(A_Stammdaten!$B$12=2025,E3_WAV!Y117,IF(A_Stammdaten!$B$12=2026,E3_WAV!Z117,IF(A_Stammdaten!$B$12=2027,E3_WAV!AA117)))))</f>
        <v>0</v>
      </c>
      <c r="V117" s="359">
        <f t="shared" si="6"/>
        <v>0</v>
      </c>
      <c r="W117" s="359">
        <f t="shared" ref="W117:AA148" si="10">IF(AND($R117&lt;&gt;"",$R117&lt;&gt;0),IF(($R117-(W$4-$D117))&gt;0,($R117-(W$4-$D117)-1)*($Q117/$R117),0),$Q117)</f>
        <v>0</v>
      </c>
      <c r="X117" s="359">
        <f t="shared" si="10"/>
        <v>0</v>
      </c>
      <c r="Y117" s="359">
        <f t="shared" si="10"/>
        <v>0</v>
      </c>
      <c r="Z117" s="359">
        <f t="shared" si="10"/>
        <v>0</v>
      </c>
      <c r="AA117" s="359">
        <f t="shared" si="10"/>
        <v>0</v>
      </c>
      <c r="AG117" s="360" t="str">
        <f t="shared" si="7"/>
        <v>Zeitreihe_1</v>
      </c>
    </row>
    <row r="118" spans="1:33" x14ac:dyDescent="0.3">
      <c r="A118" s="421"/>
      <c r="B118" s="421"/>
      <c r="C118" s="421"/>
      <c r="D118" s="422"/>
      <c r="E118" s="421"/>
      <c r="F118" s="421"/>
      <c r="G118" s="421"/>
      <c r="H118" s="421"/>
      <c r="I118" s="421"/>
      <c r="J118" s="421"/>
      <c r="K118" s="421"/>
      <c r="L118" s="357">
        <f>IF(D118&gt;A_Stammdaten!$B$12,0,SUM(F118,G118,I118,J118)-SUM(H118,K118))</f>
        <v>0</v>
      </c>
      <c r="M118" s="421"/>
      <c r="N118" s="421"/>
      <c r="O118" s="421"/>
      <c r="P118" s="421"/>
      <c r="Q118" s="220">
        <f>IF(D118&gt;A_Stammdaten!$B$12,0,SUM(L118)-SUM(M118:P118))</f>
        <v>0</v>
      </c>
      <c r="R118" s="421"/>
      <c r="S118" s="358">
        <f>IF(AND(A_Stammdaten!$B$12=D118,OR(B118="geleistete Anzahlungen und Anlagen im Bau des Sachanlagevermögens",B118="geleistete Anzahlungen auf immaterielle Vermögensgegenstände",B118="Grundstücke")),0,U118+T118)</f>
        <v>0</v>
      </c>
      <c r="T118" s="358">
        <f t="shared" si="8"/>
        <v>0</v>
      </c>
      <c r="U118" s="358">
        <f>IF(A_Stammdaten!$B$12=2023,E3_WAV!W118,IF(A_Stammdaten!$B$12=2024,E3_WAV!X118, IF(A_Stammdaten!$B$12=2025,E3_WAV!Y118,IF(A_Stammdaten!$B$12=2026,E3_WAV!Z118,IF(A_Stammdaten!$B$12=2027,E3_WAV!AA118)))))</f>
        <v>0</v>
      </c>
      <c r="V118" s="359">
        <f t="shared" si="6"/>
        <v>0</v>
      </c>
      <c r="W118" s="359">
        <f t="shared" si="10"/>
        <v>0</v>
      </c>
      <c r="X118" s="359">
        <f t="shared" si="10"/>
        <v>0</v>
      </c>
      <c r="Y118" s="359">
        <f t="shared" si="10"/>
        <v>0</v>
      </c>
      <c r="Z118" s="359">
        <f t="shared" si="10"/>
        <v>0</v>
      </c>
      <c r="AA118" s="359">
        <f t="shared" si="10"/>
        <v>0</v>
      </c>
      <c r="AG118" s="360" t="str">
        <f t="shared" si="7"/>
        <v>Zeitreihe_1</v>
      </c>
    </row>
    <row r="119" spans="1:33" x14ac:dyDescent="0.3">
      <c r="A119" s="421"/>
      <c r="B119" s="421"/>
      <c r="C119" s="421"/>
      <c r="D119" s="422"/>
      <c r="E119" s="421"/>
      <c r="F119" s="421"/>
      <c r="G119" s="421"/>
      <c r="H119" s="421"/>
      <c r="I119" s="421"/>
      <c r="J119" s="421"/>
      <c r="K119" s="421"/>
      <c r="L119" s="357">
        <f>IF(D119&gt;A_Stammdaten!$B$12,0,SUM(F119,G119,I119,J119)-SUM(H119,K119))</f>
        <v>0</v>
      </c>
      <c r="M119" s="421"/>
      <c r="N119" s="421"/>
      <c r="O119" s="421"/>
      <c r="P119" s="421"/>
      <c r="Q119" s="220">
        <f>IF(D119&gt;A_Stammdaten!$B$12,0,SUM(L119)-SUM(M119:P119))</f>
        <v>0</v>
      </c>
      <c r="R119" s="421"/>
      <c r="S119" s="358">
        <f>IF(AND(A_Stammdaten!$B$12=D119,OR(B119="geleistete Anzahlungen und Anlagen im Bau des Sachanlagevermögens",B119="geleistete Anzahlungen auf immaterielle Vermögensgegenstände",B119="Grundstücke")),0,U119+T119)</f>
        <v>0</v>
      </c>
      <c r="T119" s="358">
        <f t="shared" si="8"/>
        <v>0</v>
      </c>
      <c r="U119" s="358">
        <f>IF(A_Stammdaten!$B$12=2023,E3_WAV!W119,IF(A_Stammdaten!$B$12=2024,E3_WAV!X119, IF(A_Stammdaten!$B$12=2025,E3_WAV!Y119,IF(A_Stammdaten!$B$12=2026,E3_WAV!Z119,IF(A_Stammdaten!$B$12=2027,E3_WAV!AA119)))))</f>
        <v>0</v>
      </c>
      <c r="V119" s="359">
        <f t="shared" si="6"/>
        <v>0</v>
      </c>
      <c r="W119" s="359">
        <f t="shared" si="10"/>
        <v>0</v>
      </c>
      <c r="X119" s="359">
        <f t="shared" si="10"/>
        <v>0</v>
      </c>
      <c r="Y119" s="359">
        <f t="shared" si="10"/>
        <v>0</v>
      </c>
      <c r="Z119" s="359">
        <f t="shared" si="10"/>
        <v>0</v>
      </c>
      <c r="AA119" s="359">
        <f t="shared" si="10"/>
        <v>0</v>
      </c>
      <c r="AG119" s="360" t="str">
        <f t="shared" si="7"/>
        <v>Zeitreihe_1</v>
      </c>
    </row>
    <row r="120" spans="1:33" x14ac:dyDescent="0.3">
      <c r="A120" s="421"/>
      <c r="B120" s="421"/>
      <c r="C120" s="421"/>
      <c r="D120" s="422"/>
      <c r="E120" s="421"/>
      <c r="F120" s="421"/>
      <c r="G120" s="421"/>
      <c r="H120" s="421"/>
      <c r="I120" s="421"/>
      <c r="J120" s="421"/>
      <c r="K120" s="421"/>
      <c r="L120" s="357">
        <f>IF(D120&gt;A_Stammdaten!$B$12,0,SUM(F120,G120,I120,J120)-SUM(H120,K120))</f>
        <v>0</v>
      </c>
      <c r="M120" s="421"/>
      <c r="N120" s="421"/>
      <c r="O120" s="421"/>
      <c r="P120" s="421"/>
      <c r="Q120" s="220">
        <f>IF(D120&gt;A_Stammdaten!$B$12,0,SUM(L120)-SUM(M120:P120))</f>
        <v>0</v>
      </c>
      <c r="R120" s="421"/>
      <c r="S120" s="358">
        <f>IF(AND(A_Stammdaten!$B$12=D120,OR(B120="geleistete Anzahlungen und Anlagen im Bau des Sachanlagevermögens",B120="geleistete Anzahlungen auf immaterielle Vermögensgegenstände",B120="Grundstücke")),0,U120+T120)</f>
        <v>0</v>
      </c>
      <c r="T120" s="358">
        <f t="shared" si="8"/>
        <v>0</v>
      </c>
      <c r="U120" s="358">
        <f>IF(A_Stammdaten!$B$12=2023,E3_WAV!W120,IF(A_Stammdaten!$B$12=2024,E3_WAV!X120, IF(A_Stammdaten!$B$12=2025,E3_WAV!Y120,IF(A_Stammdaten!$B$12=2026,E3_WAV!Z120,IF(A_Stammdaten!$B$12=2027,E3_WAV!AA120)))))</f>
        <v>0</v>
      </c>
      <c r="V120" s="359">
        <f t="shared" si="6"/>
        <v>0</v>
      </c>
      <c r="W120" s="359">
        <f t="shared" si="10"/>
        <v>0</v>
      </c>
      <c r="X120" s="359">
        <f t="shared" si="10"/>
        <v>0</v>
      </c>
      <c r="Y120" s="359">
        <f t="shared" si="10"/>
        <v>0</v>
      </c>
      <c r="Z120" s="359">
        <f t="shared" si="10"/>
        <v>0</v>
      </c>
      <c r="AA120" s="359">
        <f t="shared" si="10"/>
        <v>0</v>
      </c>
      <c r="AG120" s="360" t="str">
        <f t="shared" si="7"/>
        <v>Zeitreihe_1</v>
      </c>
    </row>
    <row r="121" spans="1:33" x14ac:dyDescent="0.3">
      <c r="A121" s="421"/>
      <c r="B121" s="421"/>
      <c r="C121" s="421"/>
      <c r="D121" s="422"/>
      <c r="E121" s="421"/>
      <c r="F121" s="421"/>
      <c r="G121" s="421"/>
      <c r="H121" s="421"/>
      <c r="I121" s="421"/>
      <c r="J121" s="421"/>
      <c r="K121" s="421"/>
      <c r="L121" s="357">
        <f>IF(D121&gt;A_Stammdaten!$B$12,0,SUM(F121,G121,I121,J121)-SUM(H121,K121))</f>
        <v>0</v>
      </c>
      <c r="M121" s="421"/>
      <c r="N121" s="421"/>
      <c r="O121" s="421"/>
      <c r="P121" s="421"/>
      <c r="Q121" s="220">
        <f>IF(D121&gt;A_Stammdaten!$B$12,0,SUM(L121)-SUM(M121:P121))</f>
        <v>0</v>
      </c>
      <c r="R121" s="421"/>
      <c r="S121" s="358">
        <f>IF(AND(A_Stammdaten!$B$12=D121,OR(B121="geleistete Anzahlungen und Anlagen im Bau des Sachanlagevermögens",B121="geleistete Anzahlungen auf immaterielle Vermögensgegenstände",B121="Grundstücke")),0,U121+T121)</f>
        <v>0</v>
      </c>
      <c r="T121" s="358">
        <f t="shared" si="8"/>
        <v>0</v>
      </c>
      <c r="U121" s="358">
        <f>IF(A_Stammdaten!$B$12=2023,E3_WAV!W121,IF(A_Stammdaten!$B$12=2024,E3_WAV!X121, IF(A_Stammdaten!$B$12=2025,E3_WAV!Y121,IF(A_Stammdaten!$B$12=2026,E3_WAV!Z121,IF(A_Stammdaten!$B$12=2027,E3_WAV!AA121)))))</f>
        <v>0</v>
      </c>
      <c r="V121" s="359">
        <f t="shared" si="6"/>
        <v>0</v>
      </c>
      <c r="W121" s="359">
        <f t="shared" si="10"/>
        <v>0</v>
      </c>
      <c r="X121" s="359">
        <f t="shared" si="10"/>
        <v>0</v>
      </c>
      <c r="Y121" s="359">
        <f t="shared" si="10"/>
        <v>0</v>
      </c>
      <c r="Z121" s="359">
        <f t="shared" si="10"/>
        <v>0</v>
      </c>
      <c r="AA121" s="359">
        <f t="shared" si="10"/>
        <v>0</v>
      </c>
      <c r="AG121" s="360" t="str">
        <f t="shared" si="7"/>
        <v>Zeitreihe_1</v>
      </c>
    </row>
    <row r="122" spans="1:33" x14ac:dyDescent="0.3">
      <c r="A122" s="421"/>
      <c r="B122" s="421"/>
      <c r="C122" s="421"/>
      <c r="D122" s="422"/>
      <c r="E122" s="421"/>
      <c r="F122" s="421"/>
      <c r="G122" s="421"/>
      <c r="H122" s="421"/>
      <c r="I122" s="421"/>
      <c r="J122" s="421"/>
      <c r="K122" s="421"/>
      <c r="L122" s="357">
        <f>IF(D122&gt;A_Stammdaten!$B$12,0,SUM(F122,G122,I122,J122)-SUM(H122,K122))</f>
        <v>0</v>
      </c>
      <c r="M122" s="421"/>
      <c r="N122" s="421"/>
      <c r="O122" s="421"/>
      <c r="P122" s="421"/>
      <c r="Q122" s="220">
        <f>IF(D122&gt;A_Stammdaten!$B$12,0,SUM(L122)-SUM(M122:P122))</f>
        <v>0</v>
      </c>
      <c r="R122" s="421"/>
      <c r="S122" s="358">
        <f>IF(AND(A_Stammdaten!$B$12=D122,OR(B122="geleistete Anzahlungen und Anlagen im Bau des Sachanlagevermögens",B122="geleistete Anzahlungen auf immaterielle Vermögensgegenstände",B122="Grundstücke")),0,U122+T122)</f>
        <v>0</v>
      </c>
      <c r="T122" s="358">
        <f t="shared" si="8"/>
        <v>0</v>
      </c>
      <c r="U122" s="358">
        <f>IF(A_Stammdaten!$B$12=2023,E3_WAV!W122,IF(A_Stammdaten!$B$12=2024,E3_WAV!X122, IF(A_Stammdaten!$B$12=2025,E3_WAV!Y122,IF(A_Stammdaten!$B$12=2026,E3_WAV!Z122,IF(A_Stammdaten!$B$12=2027,E3_WAV!AA122)))))</f>
        <v>0</v>
      </c>
      <c r="V122" s="359">
        <f t="shared" si="6"/>
        <v>0</v>
      </c>
      <c r="W122" s="359">
        <f t="shared" si="10"/>
        <v>0</v>
      </c>
      <c r="X122" s="359">
        <f t="shared" si="10"/>
        <v>0</v>
      </c>
      <c r="Y122" s="359">
        <f t="shared" si="10"/>
        <v>0</v>
      </c>
      <c r="Z122" s="359">
        <f t="shared" si="10"/>
        <v>0</v>
      </c>
      <c r="AA122" s="359">
        <f t="shared" si="10"/>
        <v>0</v>
      </c>
      <c r="AG122" s="360" t="str">
        <f t="shared" si="7"/>
        <v>Zeitreihe_1</v>
      </c>
    </row>
    <row r="123" spans="1:33" x14ac:dyDescent="0.3">
      <c r="A123" s="421"/>
      <c r="B123" s="421"/>
      <c r="C123" s="421"/>
      <c r="D123" s="422"/>
      <c r="E123" s="421"/>
      <c r="F123" s="421"/>
      <c r="G123" s="421"/>
      <c r="H123" s="421"/>
      <c r="I123" s="421"/>
      <c r="J123" s="421"/>
      <c r="K123" s="421"/>
      <c r="L123" s="357">
        <f>IF(D123&gt;A_Stammdaten!$B$12,0,SUM(F123,G123,I123,J123)-SUM(H123,K123))</f>
        <v>0</v>
      </c>
      <c r="M123" s="421"/>
      <c r="N123" s="421"/>
      <c r="O123" s="421"/>
      <c r="P123" s="421"/>
      <c r="Q123" s="220">
        <f>IF(D123&gt;A_Stammdaten!$B$12,0,SUM(L123)-SUM(M123:P123))</f>
        <v>0</v>
      </c>
      <c r="R123" s="421"/>
      <c r="S123" s="358">
        <f>IF(AND(A_Stammdaten!$B$12=D123,OR(B123="geleistete Anzahlungen und Anlagen im Bau des Sachanlagevermögens",B123="geleistete Anzahlungen auf immaterielle Vermögensgegenstände",B123="Grundstücke")),0,U123+T123)</f>
        <v>0</v>
      </c>
      <c r="T123" s="358">
        <f t="shared" si="8"/>
        <v>0</v>
      </c>
      <c r="U123" s="358">
        <f>IF(A_Stammdaten!$B$12=2023,E3_WAV!W123,IF(A_Stammdaten!$B$12=2024,E3_WAV!X123, IF(A_Stammdaten!$B$12=2025,E3_WAV!Y123,IF(A_Stammdaten!$B$12=2026,E3_WAV!Z123,IF(A_Stammdaten!$B$12=2027,E3_WAV!AA123)))))</f>
        <v>0</v>
      </c>
      <c r="V123" s="359">
        <f t="shared" si="6"/>
        <v>0</v>
      </c>
      <c r="W123" s="359">
        <f t="shared" si="10"/>
        <v>0</v>
      </c>
      <c r="X123" s="359">
        <f t="shared" si="10"/>
        <v>0</v>
      </c>
      <c r="Y123" s="359">
        <f t="shared" si="10"/>
        <v>0</v>
      </c>
      <c r="Z123" s="359">
        <f t="shared" si="10"/>
        <v>0</v>
      </c>
      <c r="AA123" s="359">
        <f t="shared" si="10"/>
        <v>0</v>
      </c>
      <c r="AG123" s="360" t="str">
        <f t="shared" si="7"/>
        <v>Zeitreihe_1</v>
      </c>
    </row>
    <row r="124" spans="1:33" x14ac:dyDescent="0.3">
      <c r="A124" s="421"/>
      <c r="B124" s="421"/>
      <c r="C124" s="421"/>
      <c r="D124" s="422"/>
      <c r="E124" s="421"/>
      <c r="F124" s="421"/>
      <c r="G124" s="421"/>
      <c r="H124" s="421"/>
      <c r="I124" s="421"/>
      <c r="J124" s="421"/>
      <c r="K124" s="421"/>
      <c r="L124" s="357">
        <f>IF(D124&gt;A_Stammdaten!$B$12,0,SUM(F124,G124,I124,J124)-SUM(H124,K124))</f>
        <v>0</v>
      </c>
      <c r="M124" s="421"/>
      <c r="N124" s="421"/>
      <c r="O124" s="421"/>
      <c r="P124" s="421"/>
      <c r="Q124" s="220">
        <f>IF(D124&gt;A_Stammdaten!$B$12,0,SUM(L124)-SUM(M124:P124))</f>
        <v>0</v>
      </c>
      <c r="R124" s="421"/>
      <c r="S124" s="358">
        <f>IF(AND(A_Stammdaten!$B$12=D124,OR(B124="geleistete Anzahlungen und Anlagen im Bau des Sachanlagevermögens",B124="geleistete Anzahlungen auf immaterielle Vermögensgegenstände",B124="Grundstücke")),0,U124+T124)</f>
        <v>0</v>
      </c>
      <c r="T124" s="358">
        <f t="shared" si="8"/>
        <v>0</v>
      </c>
      <c r="U124" s="358">
        <f>IF(A_Stammdaten!$B$12=2023,E3_WAV!W124,IF(A_Stammdaten!$B$12=2024,E3_WAV!X124, IF(A_Stammdaten!$B$12=2025,E3_WAV!Y124,IF(A_Stammdaten!$B$12=2026,E3_WAV!Z124,IF(A_Stammdaten!$B$12=2027,E3_WAV!AA124)))))</f>
        <v>0</v>
      </c>
      <c r="V124" s="359">
        <f t="shared" si="6"/>
        <v>0</v>
      </c>
      <c r="W124" s="359">
        <f t="shared" si="10"/>
        <v>0</v>
      </c>
      <c r="X124" s="359">
        <f t="shared" si="10"/>
        <v>0</v>
      </c>
      <c r="Y124" s="359">
        <f t="shared" si="10"/>
        <v>0</v>
      </c>
      <c r="Z124" s="359">
        <f t="shared" si="10"/>
        <v>0</v>
      </c>
      <c r="AA124" s="359">
        <f t="shared" si="10"/>
        <v>0</v>
      </c>
      <c r="AG124" s="360" t="str">
        <f t="shared" si="7"/>
        <v>Zeitreihe_1</v>
      </c>
    </row>
    <row r="125" spans="1:33" x14ac:dyDescent="0.3">
      <c r="A125" s="421"/>
      <c r="B125" s="421"/>
      <c r="C125" s="421"/>
      <c r="D125" s="422"/>
      <c r="E125" s="421"/>
      <c r="F125" s="421"/>
      <c r="G125" s="421"/>
      <c r="H125" s="421"/>
      <c r="I125" s="421"/>
      <c r="J125" s="421"/>
      <c r="K125" s="421"/>
      <c r="L125" s="357">
        <f>IF(D125&gt;A_Stammdaten!$B$12,0,SUM(F125,G125,I125,J125)-SUM(H125,K125))</f>
        <v>0</v>
      </c>
      <c r="M125" s="421"/>
      <c r="N125" s="421"/>
      <c r="O125" s="421"/>
      <c r="P125" s="421"/>
      <c r="Q125" s="220">
        <f>IF(D125&gt;A_Stammdaten!$B$12,0,SUM(L125)-SUM(M125:P125))</f>
        <v>0</v>
      </c>
      <c r="R125" s="421"/>
      <c r="S125" s="358">
        <f>IF(AND(A_Stammdaten!$B$12=D125,OR(B125="geleistete Anzahlungen und Anlagen im Bau des Sachanlagevermögens",B125="geleistete Anzahlungen auf immaterielle Vermögensgegenstände",B125="Grundstücke")),0,U125+T125)</f>
        <v>0</v>
      </c>
      <c r="T125" s="358">
        <f t="shared" si="8"/>
        <v>0</v>
      </c>
      <c r="U125" s="358">
        <f>IF(A_Stammdaten!$B$12=2023,E3_WAV!W125,IF(A_Stammdaten!$B$12=2024,E3_WAV!X125, IF(A_Stammdaten!$B$12=2025,E3_WAV!Y125,IF(A_Stammdaten!$B$12=2026,E3_WAV!Z125,IF(A_Stammdaten!$B$12=2027,E3_WAV!AA125)))))</f>
        <v>0</v>
      </c>
      <c r="V125" s="359">
        <f t="shared" si="6"/>
        <v>0</v>
      </c>
      <c r="W125" s="359">
        <f t="shared" si="10"/>
        <v>0</v>
      </c>
      <c r="X125" s="359">
        <f t="shared" si="10"/>
        <v>0</v>
      </c>
      <c r="Y125" s="359">
        <f t="shared" si="10"/>
        <v>0</v>
      </c>
      <c r="Z125" s="359">
        <f t="shared" si="10"/>
        <v>0</v>
      </c>
      <c r="AA125" s="359">
        <f t="shared" si="10"/>
        <v>0</v>
      </c>
      <c r="AG125" s="360" t="str">
        <f t="shared" si="7"/>
        <v>Zeitreihe_1</v>
      </c>
    </row>
    <row r="126" spans="1:33" x14ac:dyDescent="0.3">
      <c r="A126" s="421"/>
      <c r="B126" s="421"/>
      <c r="C126" s="421"/>
      <c r="D126" s="422"/>
      <c r="E126" s="421"/>
      <c r="F126" s="421"/>
      <c r="G126" s="421"/>
      <c r="H126" s="421"/>
      <c r="I126" s="421"/>
      <c r="J126" s="421"/>
      <c r="K126" s="421"/>
      <c r="L126" s="357">
        <f>IF(D126&gt;A_Stammdaten!$B$12,0,SUM(F126,G126,I126,J126)-SUM(H126,K126))</f>
        <v>0</v>
      </c>
      <c r="M126" s="421"/>
      <c r="N126" s="421"/>
      <c r="O126" s="421"/>
      <c r="P126" s="421"/>
      <c r="Q126" s="220">
        <f>IF(D126&gt;A_Stammdaten!$B$12,0,SUM(L126)-SUM(M126:P126))</f>
        <v>0</v>
      </c>
      <c r="R126" s="421"/>
      <c r="S126" s="358">
        <f>IF(AND(A_Stammdaten!$B$12=D126,OR(B126="geleistete Anzahlungen und Anlagen im Bau des Sachanlagevermögens",B126="geleistete Anzahlungen auf immaterielle Vermögensgegenstände",B126="Grundstücke")),0,U126+T126)</f>
        <v>0</v>
      </c>
      <c r="T126" s="358">
        <f t="shared" si="8"/>
        <v>0</v>
      </c>
      <c r="U126" s="358">
        <f>IF(A_Stammdaten!$B$12=2023,E3_WAV!W126,IF(A_Stammdaten!$B$12=2024,E3_WAV!X126, IF(A_Stammdaten!$B$12=2025,E3_WAV!Y126,IF(A_Stammdaten!$B$12=2026,E3_WAV!Z126,IF(A_Stammdaten!$B$12=2027,E3_WAV!AA126)))))</f>
        <v>0</v>
      </c>
      <c r="V126" s="359">
        <f t="shared" si="6"/>
        <v>0</v>
      </c>
      <c r="W126" s="359">
        <f t="shared" si="10"/>
        <v>0</v>
      </c>
      <c r="X126" s="359">
        <f t="shared" si="10"/>
        <v>0</v>
      </c>
      <c r="Y126" s="359">
        <f t="shared" si="10"/>
        <v>0</v>
      </c>
      <c r="Z126" s="359">
        <f t="shared" si="10"/>
        <v>0</v>
      </c>
      <c r="AA126" s="359">
        <f t="shared" si="10"/>
        <v>0</v>
      </c>
      <c r="AG126" s="360" t="str">
        <f t="shared" si="7"/>
        <v>Zeitreihe_1</v>
      </c>
    </row>
    <row r="127" spans="1:33" x14ac:dyDescent="0.3">
      <c r="A127" s="421"/>
      <c r="B127" s="421"/>
      <c r="C127" s="421"/>
      <c r="D127" s="422"/>
      <c r="E127" s="421"/>
      <c r="F127" s="421"/>
      <c r="G127" s="421"/>
      <c r="H127" s="421"/>
      <c r="I127" s="421"/>
      <c r="J127" s="421"/>
      <c r="K127" s="421"/>
      <c r="L127" s="357">
        <f>IF(D127&gt;A_Stammdaten!$B$12,0,SUM(F127,G127,I127,J127)-SUM(H127,K127))</f>
        <v>0</v>
      </c>
      <c r="M127" s="421"/>
      <c r="N127" s="421"/>
      <c r="O127" s="421"/>
      <c r="P127" s="421"/>
      <c r="Q127" s="220">
        <f>IF(D127&gt;A_Stammdaten!$B$12,0,SUM(L127)-SUM(M127:P127))</f>
        <v>0</v>
      </c>
      <c r="R127" s="421"/>
      <c r="S127" s="358">
        <f>IF(AND(A_Stammdaten!$B$12=D127,OR(B127="geleistete Anzahlungen und Anlagen im Bau des Sachanlagevermögens",B127="geleistete Anzahlungen auf immaterielle Vermögensgegenstände",B127="Grundstücke")),0,U127+T127)</f>
        <v>0</v>
      </c>
      <c r="T127" s="358">
        <f t="shared" si="8"/>
        <v>0</v>
      </c>
      <c r="U127" s="358">
        <f>IF(A_Stammdaten!$B$12=2023,E3_WAV!W127,IF(A_Stammdaten!$B$12=2024,E3_WAV!X127, IF(A_Stammdaten!$B$12=2025,E3_WAV!Y127,IF(A_Stammdaten!$B$12=2026,E3_WAV!Z127,IF(A_Stammdaten!$B$12=2027,E3_WAV!AA127)))))</f>
        <v>0</v>
      </c>
      <c r="V127" s="359">
        <f t="shared" si="6"/>
        <v>0</v>
      </c>
      <c r="W127" s="359">
        <f t="shared" si="10"/>
        <v>0</v>
      </c>
      <c r="X127" s="359">
        <f t="shared" si="10"/>
        <v>0</v>
      </c>
      <c r="Y127" s="359">
        <f t="shared" si="10"/>
        <v>0</v>
      </c>
      <c r="Z127" s="359">
        <f t="shared" si="10"/>
        <v>0</v>
      </c>
      <c r="AA127" s="359">
        <f t="shared" si="10"/>
        <v>0</v>
      </c>
      <c r="AG127" s="360" t="str">
        <f t="shared" si="7"/>
        <v>Zeitreihe_1</v>
      </c>
    </row>
    <row r="128" spans="1:33" x14ac:dyDescent="0.3">
      <c r="A128" s="421"/>
      <c r="B128" s="421"/>
      <c r="C128" s="421"/>
      <c r="D128" s="422"/>
      <c r="E128" s="421"/>
      <c r="F128" s="421"/>
      <c r="G128" s="421"/>
      <c r="H128" s="421"/>
      <c r="I128" s="421"/>
      <c r="J128" s="421"/>
      <c r="K128" s="421"/>
      <c r="L128" s="357">
        <f>IF(D128&gt;A_Stammdaten!$B$12,0,SUM(F128,G128,I128,J128)-SUM(H128,K128))</f>
        <v>0</v>
      </c>
      <c r="M128" s="421"/>
      <c r="N128" s="421"/>
      <c r="O128" s="421"/>
      <c r="P128" s="421"/>
      <c r="Q128" s="220">
        <f>IF(D128&gt;A_Stammdaten!$B$12,0,SUM(L128)-SUM(M128:P128))</f>
        <v>0</v>
      </c>
      <c r="R128" s="421"/>
      <c r="S128" s="358">
        <f>IF(AND(A_Stammdaten!$B$12=D128,OR(B128="geleistete Anzahlungen und Anlagen im Bau des Sachanlagevermögens",B128="geleistete Anzahlungen auf immaterielle Vermögensgegenstände",B128="Grundstücke")),0,U128+T128)</f>
        <v>0</v>
      </c>
      <c r="T128" s="358">
        <f t="shared" si="8"/>
        <v>0</v>
      </c>
      <c r="U128" s="358">
        <f>IF(A_Stammdaten!$B$12=2023,E3_WAV!W128,IF(A_Stammdaten!$B$12=2024,E3_WAV!X128, IF(A_Stammdaten!$B$12=2025,E3_WAV!Y128,IF(A_Stammdaten!$B$12=2026,E3_WAV!Z128,IF(A_Stammdaten!$B$12=2027,E3_WAV!AA128)))))</f>
        <v>0</v>
      </c>
      <c r="V128" s="359">
        <f t="shared" si="6"/>
        <v>0</v>
      </c>
      <c r="W128" s="359">
        <f t="shared" si="10"/>
        <v>0</v>
      </c>
      <c r="X128" s="359">
        <f t="shared" si="10"/>
        <v>0</v>
      </c>
      <c r="Y128" s="359">
        <f t="shared" si="10"/>
        <v>0</v>
      </c>
      <c r="Z128" s="359">
        <f t="shared" si="10"/>
        <v>0</v>
      </c>
      <c r="AA128" s="359">
        <f t="shared" si="10"/>
        <v>0</v>
      </c>
      <c r="AG128" s="360" t="str">
        <f t="shared" si="7"/>
        <v>Zeitreihe_1</v>
      </c>
    </row>
    <row r="129" spans="1:33" x14ac:dyDescent="0.3">
      <c r="A129" s="421"/>
      <c r="B129" s="421"/>
      <c r="C129" s="421"/>
      <c r="D129" s="422"/>
      <c r="E129" s="421"/>
      <c r="F129" s="421"/>
      <c r="G129" s="421"/>
      <c r="H129" s="421"/>
      <c r="I129" s="421"/>
      <c r="J129" s="421"/>
      <c r="K129" s="421"/>
      <c r="L129" s="357">
        <f>IF(D129&gt;A_Stammdaten!$B$12,0,SUM(F129,G129,I129,J129)-SUM(H129,K129))</f>
        <v>0</v>
      </c>
      <c r="M129" s="421"/>
      <c r="N129" s="421"/>
      <c r="O129" s="421"/>
      <c r="P129" s="421"/>
      <c r="Q129" s="220">
        <f>IF(D129&gt;A_Stammdaten!$B$12,0,SUM(L129)-SUM(M129:P129))</f>
        <v>0</v>
      </c>
      <c r="R129" s="421"/>
      <c r="S129" s="358">
        <f>IF(AND(A_Stammdaten!$B$12=D129,OR(B129="geleistete Anzahlungen und Anlagen im Bau des Sachanlagevermögens",B129="geleistete Anzahlungen auf immaterielle Vermögensgegenstände",B129="Grundstücke")),0,U129+T129)</f>
        <v>0</v>
      </c>
      <c r="T129" s="358">
        <f t="shared" si="8"/>
        <v>0</v>
      </c>
      <c r="U129" s="358">
        <f>IF(A_Stammdaten!$B$12=2023,E3_WAV!W129,IF(A_Stammdaten!$B$12=2024,E3_WAV!X129, IF(A_Stammdaten!$B$12=2025,E3_WAV!Y129,IF(A_Stammdaten!$B$12=2026,E3_WAV!Z129,IF(A_Stammdaten!$B$12=2027,E3_WAV!AA129)))))</f>
        <v>0</v>
      </c>
      <c r="V129" s="359">
        <f t="shared" si="6"/>
        <v>0</v>
      </c>
      <c r="W129" s="359">
        <f t="shared" si="10"/>
        <v>0</v>
      </c>
      <c r="X129" s="359">
        <f t="shared" si="10"/>
        <v>0</v>
      </c>
      <c r="Y129" s="359">
        <f t="shared" si="10"/>
        <v>0</v>
      </c>
      <c r="Z129" s="359">
        <f t="shared" si="10"/>
        <v>0</v>
      </c>
      <c r="AA129" s="359">
        <f t="shared" si="10"/>
        <v>0</v>
      </c>
      <c r="AG129" s="360" t="str">
        <f t="shared" si="7"/>
        <v>Zeitreihe_1</v>
      </c>
    </row>
    <row r="130" spans="1:33" x14ac:dyDescent="0.3">
      <c r="A130" s="421"/>
      <c r="B130" s="421"/>
      <c r="C130" s="421"/>
      <c r="D130" s="422"/>
      <c r="E130" s="421"/>
      <c r="F130" s="421"/>
      <c r="G130" s="421"/>
      <c r="H130" s="421"/>
      <c r="I130" s="421"/>
      <c r="J130" s="421"/>
      <c r="K130" s="421"/>
      <c r="L130" s="357">
        <f>IF(D130&gt;A_Stammdaten!$B$12,0,SUM(F130,G130,I130,J130)-SUM(H130,K130))</f>
        <v>0</v>
      </c>
      <c r="M130" s="421"/>
      <c r="N130" s="421"/>
      <c r="O130" s="421"/>
      <c r="P130" s="421"/>
      <c r="Q130" s="220">
        <f>IF(D130&gt;A_Stammdaten!$B$12,0,SUM(L130)-SUM(M130:P130))</f>
        <v>0</v>
      </c>
      <c r="R130" s="421"/>
      <c r="S130" s="358">
        <f>IF(AND(A_Stammdaten!$B$12=D130,OR(B130="geleistete Anzahlungen und Anlagen im Bau des Sachanlagevermögens",B130="geleistete Anzahlungen auf immaterielle Vermögensgegenstände",B130="Grundstücke")),0,U130+T130)</f>
        <v>0</v>
      </c>
      <c r="T130" s="358">
        <f t="shared" si="8"/>
        <v>0</v>
      </c>
      <c r="U130" s="358">
        <f>IF(A_Stammdaten!$B$12=2023,E3_WAV!W130,IF(A_Stammdaten!$B$12=2024,E3_WAV!X130, IF(A_Stammdaten!$B$12=2025,E3_WAV!Y130,IF(A_Stammdaten!$B$12=2026,E3_WAV!Z130,IF(A_Stammdaten!$B$12=2027,E3_WAV!AA130)))))</f>
        <v>0</v>
      </c>
      <c r="V130" s="359">
        <f t="shared" si="6"/>
        <v>0</v>
      </c>
      <c r="W130" s="359">
        <f t="shared" si="10"/>
        <v>0</v>
      </c>
      <c r="X130" s="359">
        <f t="shared" si="10"/>
        <v>0</v>
      </c>
      <c r="Y130" s="359">
        <f t="shared" si="10"/>
        <v>0</v>
      </c>
      <c r="Z130" s="359">
        <f t="shared" si="10"/>
        <v>0</v>
      </c>
      <c r="AA130" s="359">
        <f t="shared" si="10"/>
        <v>0</v>
      </c>
      <c r="AG130" s="360" t="str">
        <f t="shared" si="7"/>
        <v>Zeitreihe_1</v>
      </c>
    </row>
    <row r="131" spans="1:33" x14ac:dyDescent="0.3">
      <c r="A131" s="421"/>
      <c r="B131" s="421"/>
      <c r="C131" s="421"/>
      <c r="D131" s="422"/>
      <c r="E131" s="421"/>
      <c r="F131" s="421"/>
      <c r="G131" s="421"/>
      <c r="H131" s="421"/>
      <c r="I131" s="421"/>
      <c r="J131" s="421"/>
      <c r="K131" s="421"/>
      <c r="L131" s="357">
        <f>IF(D131&gt;A_Stammdaten!$B$12,0,SUM(F131,G131,I131,J131)-SUM(H131,K131))</f>
        <v>0</v>
      </c>
      <c r="M131" s="421"/>
      <c r="N131" s="421"/>
      <c r="O131" s="421"/>
      <c r="P131" s="421"/>
      <c r="Q131" s="220">
        <f>IF(D131&gt;A_Stammdaten!$B$12,0,SUM(L131)-SUM(M131:P131))</f>
        <v>0</v>
      </c>
      <c r="R131" s="421"/>
      <c r="S131" s="358">
        <f>IF(AND(A_Stammdaten!$B$12=D131,OR(B131="geleistete Anzahlungen und Anlagen im Bau des Sachanlagevermögens",B131="geleistete Anzahlungen auf immaterielle Vermögensgegenstände",B131="Grundstücke")),0,U131+T131)</f>
        <v>0</v>
      </c>
      <c r="T131" s="358">
        <f t="shared" si="8"/>
        <v>0</v>
      </c>
      <c r="U131" s="358">
        <f>IF(A_Stammdaten!$B$12=2023,E3_WAV!W131,IF(A_Stammdaten!$B$12=2024,E3_WAV!X131, IF(A_Stammdaten!$B$12=2025,E3_WAV!Y131,IF(A_Stammdaten!$B$12=2026,E3_WAV!Z131,IF(A_Stammdaten!$B$12=2027,E3_WAV!AA131)))))</f>
        <v>0</v>
      </c>
      <c r="V131" s="359">
        <f t="shared" si="6"/>
        <v>0</v>
      </c>
      <c r="W131" s="359">
        <f t="shared" si="10"/>
        <v>0</v>
      </c>
      <c r="X131" s="359">
        <f t="shared" si="10"/>
        <v>0</v>
      </c>
      <c r="Y131" s="359">
        <f t="shared" si="10"/>
        <v>0</v>
      </c>
      <c r="Z131" s="359">
        <f t="shared" si="10"/>
        <v>0</v>
      </c>
      <c r="AA131" s="359">
        <f t="shared" si="10"/>
        <v>0</v>
      </c>
      <c r="AG131" s="360" t="str">
        <f t="shared" si="7"/>
        <v>Zeitreihe_1</v>
      </c>
    </row>
    <row r="132" spans="1:33" x14ac:dyDescent="0.3">
      <c r="A132" s="421"/>
      <c r="B132" s="421"/>
      <c r="C132" s="421"/>
      <c r="D132" s="422"/>
      <c r="E132" s="421"/>
      <c r="F132" s="421"/>
      <c r="G132" s="421"/>
      <c r="H132" s="421"/>
      <c r="I132" s="421"/>
      <c r="J132" s="421"/>
      <c r="K132" s="421"/>
      <c r="L132" s="357">
        <f>IF(D132&gt;A_Stammdaten!$B$12,0,SUM(F132,G132,I132,J132)-SUM(H132,K132))</f>
        <v>0</v>
      </c>
      <c r="M132" s="421"/>
      <c r="N132" s="421"/>
      <c r="O132" s="421"/>
      <c r="P132" s="421"/>
      <c r="Q132" s="220">
        <f>IF(D132&gt;A_Stammdaten!$B$12,0,SUM(L132)-SUM(M132:P132))</f>
        <v>0</v>
      </c>
      <c r="R132" s="421"/>
      <c r="S132" s="358">
        <f>IF(AND(A_Stammdaten!$B$12=D132,OR(B132="geleistete Anzahlungen und Anlagen im Bau des Sachanlagevermögens",B132="geleistete Anzahlungen auf immaterielle Vermögensgegenstände",B132="Grundstücke")),0,U132+T132)</f>
        <v>0</v>
      </c>
      <c r="T132" s="358">
        <f t="shared" si="8"/>
        <v>0</v>
      </c>
      <c r="U132" s="358">
        <f>IF(A_Stammdaten!$B$12=2023,E3_WAV!W132,IF(A_Stammdaten!$B$12=2024,E3_WAV!X132, IF(A_Stammdaten!$B$12=2025,E3_WAV!Y132,IF(A_Stammdaten!$B$12=2026,E3_WAV!Z132,IF(A_Stammdaten!$B$12=2027,E3_WAV!AA132)))))</f>
        <v>0</v>
      </c>
      <c r="V132" s="359">
        <f t="shared" si="6"/>
        <v>0</v>
      </c>
      <c r="W132" s="359">
        <f t="shared" si="10"/>
        <v>0</v>
      </c>
      <c r="X132" s="359">
        <f t="shared" si="10"/>
        <v>0</v>
      </c>
      <c r="Y132" s="359">
        <f t="shared" si="10"/>
        <v>0</v>
      </c>
      <c r="Z132" s="359">
        <f t="shared" si="10"/>
        <v>0</v>
      </c>
      <c r="AA132" s="359">
        <f t="shared" si="10"/>
        <v>0</v>
      </c>
      <c r="AG132" s="360" t="str">
        <f t="shared" si="7"/>
        <v>Zeitreihe_1</v>
      </c>
    </row>
    <row r="133" spans="1:33" x14ac:dyDescent="0.3">
      <c r="A133" s="421"/>
      <c r="B133" s="421"/>
      <c r="C133" s="421"/>
      <c r="D133" s="422"/>
      <c r="E133" s="421"/>
      <c r="F133" s="421"/>
      <c r="G133" s="421"/>
      <c r="H133" s="421"/>
      <c r="I133" s="421"/>
      <c r="J133" s="421"/>
      <c r="K133" s="421"/>
      <c r="L133" s="357">
        <f>IF(D133&gt;A_Stammdaten!$B$12,0,SUM(F133,G133,I133,J133)-SUM(H133,K133))</f>
        <v>0</v>
      </c>
      <c r="M133" s="421"/>
      <c r="N133" s="421"/>
      <c r="O133" s="421"/>
      <c r="P133" s="421"/>
      <c r="Q133" s="220">
        <f>IF(D133&gt;A_Stammdaten!$B$12,0,SUM(L133)-SUM(M133:P133))</f>
        <v>0</v>
      </c>
      <c r="R133" s="421"/>
      <c r="S133" s="358">
        <f>IF(AND(A_Stammdaten!$B$12=D133,OR(B133="geleistete Anzahlungen und Anlagen im Bau des Sachanlagevermögens",B133="geleistete Anzahlungen auf immaterielle Vermögensgegenstände",B133="Grundstücke")),0,U133+T133)</f>
        <v>0</v>
      </c>
      <c r="T133" s="358">
        <f t="shared" si="8"/>
        <v>0</v>
      </c>
      <c r="U133" s="358">
        <f>IF(A_Stammdaten!$B$12=2023,E3_WAV!W133,IF(A_Stammdaten!$B$12=2024,E3_WAV!X133, IF(A_Stammdaten!$B$12=2025,E3_WAV!Y133,IF(A_Stammdaten!$B$12=2026,E3_WAV!Z133,IF(A_Stammdaten!$B$12=2027,E3_WAV!AA133)))))</f>
        <v>0</v>
      </c>
      <c r="V133" s="359">
        <f t="shared" ref="V133:V196" si="11">IF(AND($R133&lt;&gt;"",$R133&lt;&gt;0),IF(($R133-(V$4-$D133))&gt;0,($Q133/$R133),0),0)</f>
        <v>0</v>
      </c>
      <c r="W133" s="359">
        <f t="shared" si="10"/>
        <v>0</v>
      </c>
      <c r="X133" s="359">
        <f t="shared" si="10"/>
        <v>0</v>
      </c>
      <c r="Y133" s="359">
        <f t="shared" si="10"/>
        <v>0</v>
      </c>
      <c r="Z133" s="359">
        <f t="shared" si="10"/>
        <v>0</v>
      </c>
      <c r="AA133" s="359">
        <f t="shared" si="10"/>
        <v>0</v>
      </c>
      <c r="AG133" s="360" t="str">
        <f t="shared" ref="AG133:AG196" si="12">IF(OR(TRIM(B133)="geleistete Anzahlungen und Anlagen im Bau des Sachanlagevermögens",TRIM(B133)="geleistete Anzahlungen auf immaterielle Vermögensgegenstände"),"Zeitreihe_2","Zeitreihe_1")</f>
        <v>Zeitreihe_1</v>
      </c>
    </row>
    <row r="134" spans="1:33" x14ac:dyDescent="0.3">
      <c r="A134" s="421"/>
      <c r="B134" s="421"/>
      <c r="C134" s="421"/>
      <c r="D134" s="422"/>
      <c r="E134" s="421"/>
      <c r="F134" s="421"/>
      <c r="G134" s="421"/>
      <c r="H134" s="421"/>
      <c r="I134" s="421"/>
      <c r="J134" s="421"/>
      <c r="K134" s="421"/>
      <c r="L134" s="357">
        <f>IF(D134&gt;A_Stammdaten!$B$12,0,SUM(F134,G134,I134,J134)-SUM(H134,K134))</f>
        <v>0</v>
      </c>
      <c r="M134" s="421"/>
      <c r="N134" s="421"/>
      <c r="O134" s="421"/>
      <c r="P134" s="421"/>
      <c r="Q134" s="220">
        <f>IF(D134&gt;A_Stammdaten!$B$12,0,SUM(L134)-SUM(M134:P134))</f>
        <v>0</v>
      </c>
      <c r="R134" s="421"/>
      <c r="S134" s="358">
        <f>IF(AND(A_Stammdaten!$B$12=D134,OR(B134="geleistete Anzahlungen und Anlagen im Bau des Sachanlagevermögens",B134="geleistete Anzahlungen auf immaterielle Vermögensgegenstände",B134="Grundstücke")),0,U134+T134)</f>
        <v>0</v>
      </c>
      <c r="T134" s="358">
        <f t="shared" ref="T134:T197" si="13">V134</f>
        <v>0</v>
      </c>
      <c r="U134" s="358">
        <f>IF(A_Stammdaten!$B$12=2023,E3_WAV!W134,IF(A_Stammdaten!$B$12=2024,E3_WAV!X134, IF(A_Stammdaten!$B$12=2025,E3_WAV!Y134,IF(A_Stammdaten!$B$12=2026,E3_WAV!Z134,IF(A_Stammdaten!$B$12=2027,E3_WAV!AA134)))))</f>
        <v>0</v>
      </c>
      <c r="V134" s="359">
        <f t="shared" si="11"/>
        <v>0</v>
      </c>
      <c r="W134" s="359">
        <f t="shared" si="10"/>
        <v>0</v>
      </c>
      <c r="X134" s="359">
        <f t="shared" si="10"/>
        <v>0</v>
      </c>
      <c r="Y134" s="359">
        <f t="shared" si="10"/>
        <v>0</v>
      </c>
      <c r="Z134" s="359">
        <f t="shared" si="10"/>
        <v>0</v>
      </c>
      <c r="AA134" s="359">
        <f t="shared" si="10"/>
        <v>0</v>
      </c>
      <c r="AG134" s="360" t="str">
        <f t="shared" si="12"/>
        <v>Zeitreihe_1</v>
      </c>
    </row>
    <row r="135" spans="1:33" x14ac:dyDescent="0.3">
      <c r="A135" s="421"/>
      <c r="B135" s="421"/>
      <c r="C135" s="421"/>
      <c r="D135" s="422"/>
      <c r="E135" s="421"/>
      <c r="F135" s="421"/>
      <c r="G135" s="421"/>
      <c r="H135" s="421"/>
      <c r="I135" s="421"/>
      <c r="J135" s="421"/>
      <c r="K135" s="421"/>
      <c r="L135" s="357">
        <f>IF(D135&gt;A_Stammdaten!$B$12,0,SUM(F135,G135,I135,J135)-SUM(H135,K135))</f>
        <v>0</v>
      </c>
      <c r="M135" s="421"/>
      <c r="N135" s="421"/>
      <c r="O135" s="421"/>
      <c r="P135" s="421"/>
      <c r="Q135" s="220">
        <f>IF(D135&gt;A_Stammdaten!$B$12,0,SUM(L135)-SUM(M135:P135))</f>
        <v>0</v>
      </c>
      <c r="R135" s="421"/>
      <c r="S135" s="358">
        <f>IF(AND(A_Stammdaten!$B$12=D135,OR(B135="geleistete Anzahlungen und Anlagen im Bau des Sachanlagevermögens",B135="geleistete Anzahlungen auf immaterielle Vermögensgegenstände",B135="Grundstücke")),0,U135+T135)</f>
        <v>0</v>
      </c>
      <c r="T135" s="358">
        <f t="shared" si="13"/>
        <v>0</v>
      </c>
      <c r="U135" s="358">
        <f>IF(A_Stammdaten!$B$12=2023,E3_WAV!W135,IF(A_Stammdaten!$B$12=2024,E3_WAV!X135, IF(A_Stammdaten!$B$12=2025,E3_WAV!Y135,IF(A_Stammdaten!$B$12=2026,E3_WAV!Z135,IF(A_Stammdaten!$B$12=2027,E3_WAV!AA135)))))</f>
        <v>0</v>
      </c>
      <c r="V135" s="359">
        <f t="shared" si="11"/>
        <v>0</v>
      </c>
      <c r="W135" s="359">
        <f t="shared" si="10"/>
        <v>0</v>
      </c>
      <c r="X135" s="359">
        <f t="shared" si="10"/>
        <v>0</v>
      </c>
      <c r="Y135" s="359">
        <f t="shared" si="10"/>
        <v>0</v>
      </c>
      <c r="Z135" s="359">
        <f t="shared" si="10"/>
        <v>0</v>
      </c>
      <c r="AA135" s="359">
        <f t="shared" si="10"/>
        <v>0</v>
      </c>
      <c r="AG135" s="360" t="str">
        <f t="shared" si="12"/>
        <v>Zeitreihe_1</v>
      </c>
    </row>
    <row r="136" spans="1:33" x14ac:dyDescent="0.3">
      <c r="A136" s="421"/>
      <c r="B136" s="421"/>
      <c r="C136" s="421"/>
      <c r="D136" s="422"/>
      <c r="E136" s="421"/>
      <c r="F136" s="421"/>
      <c r="G136" s="421"/>
      <c r="H136" s="421"/>
      <c r="I136" s="421"/>
      <c r="J136" s="421"/>
      <c r="K136" s="421"/>
      <c r="L136" s="357">
        <f>IF(D136&gt;A_Stammdaten!$B$12,0,SUM(F136,G136,I136,J136)-SUM(H136,K136))</f>
        <v>0</v>
      </c>
      <c r="M136" s="421"/>
      <c r="N136" s="421"/>
      <c r="O136" s="421"/>
      <c r="P136" s="421"/>
      <c r="Q136" s="220">
        <f>IF(D136&gt;A_Stammdaten!$B$12,0,SUM(L136)-SUM(M136:P136))</f>
        <v>0</v>
      </c>
      <c r="R136" s="421"/>
      <c r="S136" s="358">
        <f>IF(AND(A_Stammdaten!$B$12=D136,OR(B136="geleistete Anzahlungen und Anlagen im Bau des Sachanlagevermögens",B136="geleistete Anzahlungen auf immaterielle Vermögensgegenstände",B136="Grundstücke")),0,U136+T136)</f>
        <v>0</v>
      </c>
      <c r="T136" s="358">
        <f t="shared" si="13"/>
        <v>0</v>
      </c>
      <c r="U136" s="358">
        <f>IF(A_Stammdaten!$B$12=2023,E3_WAV!W136,IF(A_Stammdaten!$B$12=2024,E3_WAV!X136, IF(A_Stammdaten!$B$12=2025,E3_WAV!Y136,IF(A_Stammdaten!$B$12=2026,E3_WAV!Z136,IF(A_Stammdaten!$B$12=2027,E3_WAV!AA136)))))</f>
        <v>0</v>
      </c>
      <c r="V136" s="359">
        <f t="shared" si="11"/>
        <v>0</v>
      </c>
      <c r="W136" s="359">
        <f t="shared" si="10"/>
        <v>0</v>
      </c>
      <c r="X136" s="359">
        <f t="shared" si="10"/>
        <v>0</v>
      </c>
      <c r="Y136" s="359">
        <f t="shared" si="10"/>
        <v>0</v>
      </c>
      <c r="Z136" s="359">
        <f t="shared" si="10"/>
        <v>0</v>
      </c>
      <c r="AA136" s="359">
        <f t="shared" si="10"/>
        <v>0</v>
      </c>
      <c r="AG136" s="360" t="str">
        <f t="shared" si="12"/>
        <v>Zeitreihe_1</v>
      </c>
    </row>
    <row r="137" spans="1:33" x14ac:dyDescent="0.3">
      <c r="A137" s="421"/>
      <c r="B137" s="421"/>
      <c r="C137" s="421"/>
      <c r="D137" s="422"/>
      <c r="E137" s="421"/>
      <c r="F137" s="421"/>
      <c r="G137" s="421"/>
      <c r="H137" s="421"/>
      <c r="I137" s="421"/>
      <c r="J137" s="421"/>
      <c r="K137" s="421"/>
      <c r="L137" s="357">
        <f>IF(D137&gt;A_Stammdaten!$B$12,0,SUM(F137,G137,I137,J137)-SUM(H137,K137))</f>
        <v>0</v>
      </c>
      <c r="M137" s="421"/>
      <c r="N137" s="421"/>
      <c r="O137" s="421"/>
      <c r="P137" s="421"/>
      <c r="Q137" s="220">
        <f>IF(D137&gt;A_Stammdaten!$B$12,0,SUM(L137)-SUM(M137:P137))</f>
        <v>0</v>
      </c>
      <c r="R137" s="421"/>
      <c r="S137" s="358">
        <f>IF(AND(A_Stammdaten!$B$12=D137,OR(B137="geleistete Anzahlungen und Anlagen im Bau des Sachanlagevermögens",B137="geleistete Anzahlungen auf immaterielle Vermögensgegenstände",B137="Grundstücke")),0,U137+T137)</f>
        <v>0</v>
      </c>
      <c r="T137" s="358">
        <f t="shared" si="13"/>
        <v>0</v>
      </c>
      <c r="U137" s="358">
        <f>IF(A_Stammdaten!$B$12=2023,E3_WAV!W137,IF(A_Stammdaten!$B$12=2024,E3_WAV!X137, IF(A_Stammdaten!$B$12=2025,E3_WAV!Y137,IF(A_Stammdaten!$B$12=2026,E3_WAV!Z137,IF(A_Stammdaten!$B$12=2027,E3_WAV!AA137)))))</f>
        <v>0</v>
      </c>
      <c r="V137" s="359">
        <f t="shared" si="11"/>
        <v>0</v>
      </c>
      <c r="W137" s="359">
        <f t="shared" si="10"/>
        <v>0</v>
      </c>
      <c r="X137" s="359">
        <f t="shared" si="10"/>
        <v>0</v>
      </c>
      <c r="Y137" s="359">
        <f t="shared" si="10"/>
        <v>0</v>
      </c>
      <c r="Z137" s="359">
        <f t="shared" si="10"/>
        <v>0</v>
      </c>
      <c r="AA137" s="359">
        <f t="shared" si="10"/>
        <v>0</v>
      </c>
      <c r="AG137" s="360" t="str">
        <f t="shared" si="12"/>
        <v>Zeitreihe_1</v>
      </c>
    </row>
    <row r="138" spans="1:33" x14ac:dyDescent="0.3">
      <c r="A138" s="421"/>
      <c r="B138" s="421"/>
      <c r="C138" s="421"/>
      <c r="D138" s="422"/>
      <c r="E138" s="421"/>
      <c r="F138" s="421"/>
      <c r="G138" s="421"/>
      <c r="H138" s="421"/>
      <c r="I138" s="421"/>
      <c r="J138" s="421"/>
      <c r="K138" s="421"/>
      <c r="L138" s="357">
        <f>IF(D138&gt;A_Stammdaten!$B$12,0,SUM(F138,G138,I138,J138)-SUM(H138,K138))</f>
        <v>0</v>
      </c>
      <c r="M138" s="421"/>
      <c r="N138" s="421"/>
      <c r="O138" s="421"/>
      <c r="P138" s="421"/>
      <c r="Q138" s="220">
        <f>IF(D138&gt;A_Stammdaten!$B$12,0,SUM(L138)-SUM(M138:P138))</f>
        <v>0</v>
      </c>
      <c r="R138" s="421"/>
      <c r="S138" s="358">
        <f>IF(AND(A_Stammdaten!$B$12=D138,OR(B138="geleistete Anzahlungen und Anlagen im Bau des Sachanlagevermögens",B138="geleistete Anzahlungen auf immaterielle Vermögensgegenstände",B138="Grundstücke")),0,U138+T138)</f>
        <v>0</v>
      </c>
      <c r="T138" s="358">
        <f t="shared" si="13"/>
        <v>0</v>
      </c>
      <c r="U138" s="358">
        <f>IF(A_Stammdaten!$B$12=2023,E3_WAV!W138,IF(A_Stammdaten!$B$12=2024,E3_WAV!X138, IF(A_Stammdaten!$B$12=2025,E3_WAV!Y138,IF(A_Stammdaten!$B$12=2026,E3_WAV!Z138,IF(A_Stammdaten!$B$12=2027,E3_WAV!AA138)))))</f>
        <v>0</v>
      </c>
      <c r="V138" s="359">
        <f t="shared" si="11"/>
        <v>0</v>
      </c>
      <c r="W138" s="359">
        <f t="shared" si="10"/>
        <v>0</v>
      </c>
      <c r="X138" s="359">
        <f t="shared" si="10"/>
        <v>0</v>
      </c>
      <c r="Y138" s="359">
        <f t="shared" si="10"/>
        <v>0</v>
      </c>
      <c r="Z138" s="359">
        <f t="shared" si="10"/>
        <v>0</v>
      </c>
      <c r="AA138" s="359">
        <f t="shared" si="10"/>
        <v>0</v>
      </c>
      <c r="AG138" s="360" t="str">
        <f t="shared" si="12"/>
        <v>Zeitreihe_1</v>
      </c>
    </row>
    <row r="139" spans="1:33" x14ac:dyDescent="0.3">
      <c r="A139" s="421"/>
      <c r="B139" s="421"/>
      <c r="C139" s="421"/>
      <c r="D139" s="422"/>
      <c r="E139" s="421"/>
      <c r="F139" s="421"/>
      <c r="G139" s="421"/>
      <c r="H139" s="421"/>
      <c r="I139" s="421"/>
      <c r="J139" s="421"/>
      <c r="K139" s="421"/>
      <c r="L139" s="357">
        <f>IF(D139&gt;A_Stammdaten!$B$12,0,SUM(F139,G139,I139,J139)-SUM(H139,K139))</f>
        <v>0</v>
      </c>
      <c r="M139" s="421"/>
      <c r="N139" s="421"/>
      <c r="O139" s="421"/>
      <c r="P139" s="421"/>
      <c r="Q139" s="220">
        <f>IF(D139&gt;A_Stammdaten!$B$12,0,SUM(L139)-SUM(M139:P139))</f>
        <v>0</v>
      </c>
      <c r="R139" s="421"/>
      <c r="S139" s="358">
        <f>IF(AND(A_Stammdaten!$B$12=D139,OR(B139="geleistete Anzahlungen und Anlagen im Bau des Sachanlagevermögens",B139="geleistete Anzahlungen auf immaterielle Vermögensgegenstände",B139="Grundstücke")),0,U139+T139)</f>
        <v>0</v>
      </c>
      <c r="T139" s="358">
        <f t="shared" si="13"/>
        <v>0</v>
      </c>
      <c r="U139" s="358">
        <f>IF(A_Stammdaten!$B$12=2023,E3_WAV!W139,IF(A_Stammdaten!$B$12=2024,E3_WAV!X139, IF(A_Stammdaten!$B$12=2025,E3_WAV!Y139,IF(A_Stammdaten!$B$12=2026,E3_WAV!Z139,IF(A_Stammdaten!$B$12=2027,E3_WAV!AA139)))))</f>
        <v>0</v>
      </c>
      <c r="V139" s="359">
        <f t="shared" si="11"/>
        <v>0</v>
      </c>
      <c r="W139" s="359">
        <f t="shared" si="10"/>
        <v>0</v>
      </c>
      <c r="X139" s="359">
        <f t="shared" si="10"/>
        <v>0</v>
      </c>
      <c r="Y139" s="359">
        <f t="shared" si="10"/>
        <v>0</v>
      </c>
      <c r="Z139" s="359">
        <f t="shared" si="10"/>
        <v>0</v>
      </c>
      <c r="AA139" s="359">
        <f t="shared" si="10"/>
        <v>0</v>
      </c>
      <c r="AG139" s="360" t="str">
        <f t="shared" si="12"/>
        <v>Zeitreihe_1</v>
      </c>
    </row>
    <row r="140" spans="1:33" x14ac:dyDescent="0.3">
      <c r="A140" s="421"/>
      <c r="B140" s="421"/>
      <c r="C140" s="421"/>
      <c r="D140" s="422"/>
      <c r="E140" s="421"/>
      <c r="F140" s="421"/>
      <c r="G140" s="421"/>
      <c r="H140" s="421"/>
      <c r="I140" s="421"/>
      <c r="J140" s="421"/>
      <c r="K140" s="421"/>
      <c r="L140" s="357">
        <f>IF(D140&gt;A_Stammdaten!$B$12,0,SUM(F140,G140,I140,J140)-SUM(H140,K140))</f>
        <v>0</v>
      </c>
      <c r="M140" s="421"/>
      <c r="N140" s="421"/>
      <c r="O140" s="421"/>
      <c r="P140" s="421"/>
      <c r="Q140" s="220">
        <f>IF(D140&gt;A_Stammdaten!$B$12,0,SUM(L140)-SUM(M140:P140))</f>
        <v>0</v>
      </c>
      <c r="R140" s="421"/>
      <c r="S140" s="358">
        <f>IF(AND(A_Stammdaten!$B$12=D140,OR(B140="geleistete Anzahlungen und Anlagen im Bau des Sachanlagevermögens",B140="geleistete Anzahlungen auf immaterielle Vermögensgegenstände",B140="Grundstücke")),0,U140+T140)</f>
        <v>0</v>
      </c>
      <c r="T140" s="358">
        <f t="shared" si="13"/>
        <v>0</v>
      </c>
      <c r="U140" s="358">
        <f>IF(A_Stammdaten!$B$12=2023,E3_WAV!W140,IF(A_Stammdaten!$B$12=2024,E3_WAV!X140, IF(A_Stammdaten!$B$12=2025,E3_WAV!Y140,IF(A_Stammdaten!$B$12=2026,E3_WAV!Z140,IF(A_Stammdaten!$B$12=2027,E3_WAV!AA140)))))</f>
        <v>0</v>
      </c>
      <c r="V140" s="359">
        <f t="shared" si="11"/>
        <v>0</v>
      </c>
      <c r="W140" s="359">
        <f t="shared" si="10"/>
        <v>0</v>
      </c>
      <c r="X140" s="359">
        <f t="shared" si="10"/>
        <v>0</v>
      </c>
      <c r="Y140" s="359">
        <f t="shared" si="10"/>
        <v>0</v>
      </c>
      <c r="Z140" s="359">
        <f t="shared" si="10"/>
        <v>0</v>
      </c>
      <c r="AA140" s="359">
        <f t="shared" si="10"/>
        <v>0</v>
      </c>
      <c r="AG140" s="360" t="str">
        <f t="shared" si="12"/>
        <v>Zeitreihe_1</v>
      </c>
    </row>
    <row r="141" spans="1:33" x14ac:dyDescent="0.3">
      <c r="A141" s="421"/>
      <c r="B141" s="421"/>
      <c r="C141" s="421"/>
      <c r="D141" s="422"/>
      <c r="E141" s="421"/>
      <c r="F141" s="421"/>
      <c r="G141" s="421"/>
      <c r="H141" s="421"/>
      <c r="I141" s="421"/>
      <c r="J141" s="421"/>
      <c r="K141" s="421"/>
      <c r="L141" s="357">
        <f>IF(D141&gt;A_Stammdaten!$B$12,0,SUM(F141,G141,I141,J141)-SUM(H141,K141))</f>
        <v>0</v>
      </c>
      <c r="M141" s="421"/>
      <c r="N141" s="421"/>
      <c r="O141" s="421"/>
      <c r="P141" s="421"/>
      <c r="Q141" s="220">
        <f>IF(D141&gt;A_Stammdaten!$B$12,0,SUM(L141)-SUM(M141:P141))</f>
        <v>0</v>
      </c>
      <c r="R141" s="421"/>
      <c r="S141" s="358">
        <f>IF(AND(A_Stammdaten!$B$12=D141,OR(B141="geleistete Anzahlungen und Anlagen im Bau des Sachanlagevermögens",B141="geleistete Anzahlungen auf immaterielle Vermögensgegenstände",B141="Grundstücke")),0,U141+T141)</f>
        <v>0</v>
      </c>
      <c r="T141" s="358">
        <f t="shared" si="13"/>
        <v>0</v>
      </c>
      <c r="U141" s="358">
        <f>IF(A_Stammdaten!$B$12=2023,E3_WAV!W141,IF(A_Stammdaten!$B$12=2024,E3_WAV!X141, IF(A_Stammdaten!$B$12=2025,E3_WAV!Y141,IF(A_Stammdaten!$B$12=2026,E3_WAV!Z141,IF(A_Stammdaten!$B$12=2027,E3_WAV!AA141)))))</f>
        <v>0</v>
      </c>
      <c r="V141" s="359">
        <f t="shared" si="11"/>
        <v>0</v>
      </c>
      <c r="W141" s="359">
        <f t="shared" si="10"/>
        <v>0</v>
      </c>
      <c r="X141" s="359">
        <f t="shared" si="10"/>
        <v>0</v>
      </c>
      <c r="Y141" s="359">
        <f t="shared" si="10"/>
        <v>0</v>
      </c>
      <c r="Z141" s="359">
        <f t="shared" si="10"/>
        <v>0</v>
      </c>
      <c r="AA141" s="359">
        <f t="shared" si="10"/>
        <v>0</v>
      </c>
      <c r="AG141" s="360" t="str">
        <f t="shared" si="12"/>
        <v>Zeitreihe_1</v>
      </c>
    </row>
    <row r="142" spans="1:33" x14ac:dyDescent="0.3">
      <c r="A142" s="421"/>
      <c r="B142" s="421"/>
      <c r="C142" s="421"/>
      <c r="D142" s="422"/>
      <c r="E142" s="421"/>
      <c r="F142" s="421"/>
      <c r="G142" s="421"/>
      <c r="H142" s="421"/>
      <c r="I142" s="421"/>
      <c r="J142" s="421"/>
      <c r="K142" s="421"/>
      <c r="L142" s="357">
        <f>IF(D142&gt;A_Stammdaten!$B$12,0,SUM(F142,G142,I142,J142)-SUM(H142,K142))</f>
        <v>0</v>
      </c>
      <c r="M142" s="421"/>
      <c r="N142" s="421"/>
      <c r="O142" s="421"/>
      <c r="P142" s="421"/>
      <c r="Q142" s="220">
        <f>IF(D142&gt;A_Stammdaten!$B$12,0,SUM(L142)-SUM(M142:P142))</f>
        <v>0</v>
      </c>
      <c r="R142" s="421"/>
      <c r="S142" s="358">
        <f>IF(AND(A_Stammdaten!$B$12=D142,OR(B142="geleistete Anzahlungen und Anlagen im Bau des Sachanlagevermögens",B142="geleistete Anzahlungen auf immaterielle Vermögensgegenstände",B142="Grundstücke")),0,U142+T142)</f>
        <v>0</v>
      </c>
      <c r="T142" s="358">
        <f t="shared" si="13"/>
        <v>0</v>
      </c>
      <c r="U142" s="358">
        <f>IF(A_Stammdaten!$B$12=2023,E3_WAV!W142,IF(A_Stammdaten!$B$12=2024,E3_WAV!X142, IF(A_Stammdaten!$B$12=2025,E3_WAV!Y142,IF(A_Stammdaten!$B$12=2026,E3_WAV!Z142,IF(A_Stammdaten!$B$12=2027,E3_WAV!AA142)))))</f>
        <v>0</v>
      </c>
      <c r="V142" s="359">
        <f t="shared" si="11"/>
        <v>0</v>
      </c>
      <c r="W142" s="359">
        <f t="shared" si="10"/>
        <v>0</v>
      </c>
      <c r="X142" s="359">
        <f t="shared" si="10"/>
        <v>0</v>
      </c>
      <c r="Y142" s="359">
        <f t="shared" si="10"/>
        <v>0</v>
      </c>
      <c r="Z142" s="359">
        <f t="shared" si="10"/>
        <v>0</v>
      </c>
      <c r="AA142" s="359">
        <f t="shared" si="10"/>
        <v>0</v>
      </c>
      <c r="AG142" s="360" t="str">
        <f t="shared" si="12"/>
        <v>Zeitreihe_1</v>
      </c>
    </row>
    <row r="143" spans="1:33" x14ac:dyDescent="0.3">
      <c r="A143" s="421"/>
      <c r="B143" s="421"/>
      <c r="C143" s="421"/>
      <c r="D143" s="422"/>
      <c r="E143" s="421"/>
      <c r="F143" s="421"/>
      <c r="G143" s="421"/>
      <c r="H143" s="421"/>
      <c r="I143" s="421"/>
      <c r="J143" s="421"/>
      <c r="K143" s="421"/>
      <c r="L143" s="357">
        <f>IF(D143&gt;A_Stammdaten!$B$12,0,SUM(F143,G143,I143,J143)-SUM(H143,K143))</f>
        <v>0</v>
      </c>
      <c r="M143" s="421"/>
      <c r="N143" s="421"/>
      <c r="O143" s="421"/>
      <c r="P143" s="421"/>
      <c r="Q143" s="220">
        <f>IF(D143&gt;A_Stammdaten!$B$12,0,SUM(L143)-SUM(M143:P143))</f>
        <v>0</v>
      </c>
      <c r="R143" s="421"/>
      <c r="S143" s="358">
        <f>IF(AND(A_Stammdaten!$B$12=D143,OR(B143="geleistete Anzahlungen und Anlagen im Bau des Sachanlagevermögens",B143="geleistete Anzahlungen auf immaterielle Vermögensgegenstände",B143="Grundstücke")),0,U143+T143)</f>
        <v>0</v>
      </c>
      <c r="T143" s="358">
        <f t="shared" si="13"/>
        <v>0</v>
      </c>
      <c r="U143" s="358">
        <f>IF(A_Stammdaten!$B$12=2023,E3_WAV!W143,IF(A_Stammdaten!$B$12=2024,E3_WAV!X143, IF(A_Stammdaten!$B$12=2025,E3_WAV!Y143,IF(A_Stammdaten!$B$12=2026,E3_WAV!Z143,IF(A_Stammdaten!$B$12=2027,E3_WAV!AA143)))))</f>
        <v>0</v>
      </c>
      <c r="V143" s="359">
        <f t="shared" si="11"/>
        <v>0</v>
      </c>
      <c r="W143" s="359">
        <f t="shared" si="10"/>
        <v>0</v>
      </c>
      <c r="X143" s="359">
        <f t="shared" si="10"/>
        <v>0</v>
      </c>
      <c r="Y143" s="359">
        <f t="shared" si="10"/>
        <v>0</v>
      </c>
      <c r="Z143" s="359">
        <f t="shared" si="10"/>
        <v>0</v>
      </c>
      <c r="AA143" s="359">
        <f t="shared" si="10"/>
        <v>0</v>
      </c>
      <c r="AG143" s="360" t="str">
        <f t="shared" si="12"/>
        <v>Zeitreihe_1</v>
      </c>
    </row>
    <row r="144" spans="1:33" x14ac:dyDescent="0.3">
      <c r="A144" s="421"/>
      <c r="B144" s="421"/>
      <c r="C144" s="421"/>
      <c r="D144" s="422"/>
      <c r="E144" s="421"/>
      <c r="F144" s="421"/>
      <c r="G144" s="421"/>
      <c r="H144" s="421"/>
      <c r="I144" s="421"/>
      <c r="J144" s="421"/>
      <c r="K144" s="421"/>
      <c r="L144" s="357">
        <f>IF(D144&gt;A_Stammdaten!$B$12,0,SUM(F144,G144,I144,J144)-SUM(H144,K144))</f>
        <v>0</v>
      </c>
      <c r="M144" s="421"/>
      <c r="N144" s="421"/>
      <c r="O144" s="421"/>
      <c r="P144" s="421"/>
      <c r="Q144" s="220">
        <f>IF(D144&gt;A_Stammdaten!$B$12,0,SUM(L144)-SUM(M144:P144))</f>
        <v>0</v>
      </c>
      <c r="R144" s="421"/>
      <c r="S144" s="358">
        <f>IF(AND(A_Stammdaten!$B$12=D144,OR(B144="geleistete Anzahlungen und Anlagen im Bau des Sachanlagevermögens",B144="geleistete Anzahlungen auf immaterielle Vermögensgegenstände",B144="Grundstücke")),0,U144+T144)</f>
        <v>0</v>
      </c>
      <c r="T144" s="358">
        <f t="shared" si="13"/>
        <v>0</v>
      </c>
      <c r="U144" s="358">
        <f>IF(A_Stammdaten!$B$12=2023,E3_WAV!W144,IF(A_Stammdaten!$B$12=2024,E3_WAV!X144, IF(A_Stammdaten!$B$12=2025,E3_WAV!Y144,IF(A_Stammdaten!$B$12=2026,E3_WAV!Z144,IF(A_Stammdaten!$B$12=2027,E3_WAV!AA144)))))</f>
        <v>0</v>
      </c>
      <c r="V144" s="359">
        <f t="shared" si="11"/>
        <v>0</v>
      </c>
      <c r="W144" s="359">
        <f t="shared" si="10"/>
        <v>0</v>
      </c>
      <c r="X144" s="359">
        <f t="shared" si="10"/>
        <v>0</v>
      </c>
      <c r="Y144" s="359">
        <f t="shared" si="10"/>
        <v>0</v>
      </c>
      <c r="Z144" s="359">
        <f t="shared" si="10"/>
        <v>0</v>
      </c>
      <c r="AA144" s="359">
        <f t="shared" si="10"/>
        <v>0</v>
      </c>
      <c r="AG144" s="360" t="str">
        <f t="shared" si="12"/>
        <v>Zeitreihe_1</v>
      </c>
    </row>
    <row r="145" spans="1:33" x14ac:dyDescent="0.3">
      <c r="A145" s="421"/>
      <c r="B145" s="421"/>
      <c r="C145" s="421"/>
      <c r="D145" s="422"/>
      <c r="E145" s="421"/>
      <c r="F145" s="421"/>
      <c r="G145" s="421"/>
      <c r="H145" s="421"/>
      <c r="I145" s="421"/>
      <c r="J145" s="421"/>
      <c r="K145" s="421"/>
      <c r="L145" s="357">
        <f>IF(D145&gt;A_Stammdaten!$B$12,0,SUM(F145,G145,I145,J145)-SUM(H145,K145))</f>
        <v>0</v>
      </c>
      <c r="M145" s="421"/>
      <c r="N145" s="421"/>
      <c r="O145" s="421"/>
      <c r="P145" s="421"/>
      <c r="Q145" s="220">
        <f>IF(D145&gt;A_Stammdaten!$B$12,0,SUM(L145)-SUM(M145:P145))</f>
        <v>0</v>
      </c>
      <c r="R145" s="421"/>
      <c r="S145" s="358">
        <f>IF(AND(A_Stammdaten!$B$12=D145,OR(B145="geleistete Anzahlungen und Anlagen im Bau des Sachanlagevermögens",B145="geleistete Anzahlungen auf immaterielle Vermögensgegenstände",B145="Grundstücke")),0,U145+T145)</f>
        <v>0</v>
      </c>
      <c r="T145" s="358">
        <f t="shared" si="13"/>
        <v>0</v>
      </c>
      <c r="U145" s="358">
        <f>IF(A_Stammdaten!$B$12=2023,E3_WAV!W145,IF(A_Stammdaten!$B$12=2024,E3_WAV!X145, IF(A_Stammdaten!$B$12=2025,E3_WAV!Y145,IF(A_Stammdaten!$B$12=2026,E3_WAV!Z145,IF(A_Stammdaten!$B$12=2027,E3_WAV!AA145)))))</f>
        <v>0</v>
      </c>
      <c r="V145" s="359">
        <f t="shared" si="11"/>
        <v>0</v>
      </c>
      <c r="W145" s="359">
        <f t="shared" si="10"/>
        <v>0</v>
      </c>
      <c r="X145" s="359">
        <f t="shared" si="10"/>
        <v>0</v>
      </c>
      <c r="Y145" s="359">
        <f t="shared" si="10"/>
        <v>0</v>
      </c>
      <c r="Z145" s="359">
        <f t="shared" si="10"/>
        <v>0</v>
      </c>
      <c r="AA145" s="359">
        <f t="shared" si="10"/>
        <v>0</v>
      </c>
      <c r="AG145" s="360" t="str">
        <f t="shared" si="12"/>
        <v>Zeitreihe_1</v>
      </c>
    </row>
    <row r="146" spans="1:33" x14ac:dyDescent="0.3">
      <c r="A146" s="421"/>
      <c r="B146" s="421"/>
      <c r="C146" s="421"/>
      <c r="D146" s="422"/>
      <c r="E146" s="421"/>
      <c r="F146" s="421"/>
      <c r="G146" s="421"/>
      <c r="H146" s="421"/>
      <c r="I146" s="421"/>
      <c r="J146" s="421"/>
      <c r="K146" s="421"/>
      <c r="L146" s="357">
        <f>IF(D146&gt;A_Stammdaten!$B$12,0,SUM(F146,G146,I146,J146)-SUM(H146,K146))</f>
        <v>0</v>
      </c>
      <c r="M146" s="421"/>
      <c r="N146" s="421"/>
      <c r="O146" s="421"/>
      <c r="P146" s="421"/>
      <c r="Q146" s="220">
        <f>IF(D146&gt;A_Stammdaten!$B$12,0,SUM(L146)-SUM(M146:P146))</f>
        <v>0</v>
      </c>
      <c r="R146" s="421"/>
      <c r="S146" s="358">
        <f>IF(AND(A_Stammdaten!$B$12=D146,OR(B146="geleistete Anzahlungen und Anlagen im Bau des Sachanlagevermögens",B146="geleistete Anzahlungen auf immaterielle Vermögensgegenstände",B146="Grundstücke")),0,U146+T146)</f>
        <v>0</v>
      </c>
      <c r="T146" s="358">
        <f t="shared" si="13"/>
        <v>0</v>
      </c>
      <c r="U146" s="358">
        <f>IF(A_Stammdaten!$B$12=2023,E3_WAV!W146,IF(A_Stammdaten!$B$12=2024,E3_WAV!X146, IF(A_Stammdaten!$B$12=2025,E3_WAV!Y146,IF(A_Stammdaten!$B$12=2026,E3_WAV!Z146,IF(A_Stammdaten!$B$12=2027,E3_WAV!AA146)))))</f>
        <v>0</v>
      </c>
      <c r="V146" s="359">
        <f t="shared" si="11"/>
        <v>0</v>
      </c>
      <c r="W146" s="359">
        <f t="shared" si="10"/>
        <v>0</v>
      </c>
      <c r="X146" s="359">
        <f t="shared" si="10"/>
        <v>0</v>
      </c>
      <c r="Y146" s="359">
        <f t="shared" si="10"/>
        <v>0</v>
      </c>
      <c r="Z146" s="359">
        <f t="shared" si="10"/>
        <v>0</v>
      </c>
      <c r="AA146" s="359">
        <f t="shared" si="10"/>
        <v>0</v>
      </c>
      <c r="AG146" s="360" t="str">
        <f t="shared" si="12"/>
        <v>Zeitreihe_1</v>
      </c>
    </row>
    <row r="147" spans="1:33" x14ac:dyDescent="0.3">
      <c r="A147" s="421"/>
      <c r="B147" s="421"/>
      <c r="C147" s="421"/>
      <c r="D147" s="422"/>
      <c r="E147" s="421"/>
      <c r="F147" s="421"/>
      <c r="G147" s="421"/>
      <c r="H147" s="421"/>
      <c r="I147" s="421"/>
      <c r="J147" s="421"/>
      <c r="K147" s="421"/>
      <c r="L147" s="357">
        <f>IF(D147&gt;A_Stammdaten!$B$12,0,SUM(F147,G147,I147,J147)-SUM(H147,K147))</f>
        <v>0</v>
      </c>
      <c r="M147" s="421"/>
      <c r="N147" s="421"/>
      <c r="O147" s="421"/>
      <c r="P147" s="421"/>
      <c r="Q147" s="220">
        <f>IF(D147&gt;A_Stammdaten!$B$12,0,SUM(L147)-SUM(M147:P147))</f>
        <v>0</v>
      </c>
      <c r="R147" s="421"/>
      <c r="S147" s="358">
        <f>IF(AND(A_Stammdaten!$B$12=D147,OR(B147="geleistete Anzahlungen und Anlagen im Bau des Sachanlagevermögens",B147="geleistete Anzahlungen auf immaterielle Vermögensgegenstände",B147="Grundstücke")),0,U147+T147)</f>
        <v>0</v>
      </c>
      <c r="T147" s="358">
        <f t="shared" si="13"/>
        <v>0</v>
      </c>
      <c r="U147" s="358">
        <f>IF(A_Stammdaten!$B$12=2023,E3_WAV!W147,IF(A_Stammdaten!$B$12=2024,E3_WAV!X147, IF(A_Stammdaten!$B$12=2025,E3_WAV!Y147,IF(A_Stammdaten!$B$12=2026,E3_WAV!Z147,IF(A_Stammdaten!$B$12=2027,E3_WAV!AA147)))))</f>
        <v>0</v>
      </c>
      <c r="V147" s="359">
        <f t="shared" si="11"/>
        <v>0</v>
      </c>
      <c r="W147" s="359">
        <f t="shared" si="10"/>
        <v>0</v>
      </c>
      <c r="X147" s="359">
        <f t="shared" si="10"/>
        <v>0</v>
      </c>
      <c r="Y147" s="359">
        <f t="shared" si="10"/>
        <v>0</v>
      </c>
      <c r="Z147" s="359">
        <f t="shared" si="10"/>
        <v>0</v>
      </c>
      <c r="AA147" s="359">
        <f t="shared" si="10"/>
        <v>0</v>
      </c>
      <c r="AG147" s="360" t="str">
        <f t="shared" si="12"/>
        <v>Zeitreihe_1</v>
      </c>
    </row>
    <row r="148" spans="1:33" x14ac:dyDescent="0.3">
      <c r="A148" s="421"/>
      <c r="B148" s="421"/>
      <c r="C148" s="421"/>
      <c r="D148" s="422"/>
      <c r="E148" s="421"/>
      <c r="F148" s="421"/>
      <c r="G148" s="421"/>
      <c r="H148" s="421"/>
      <c r="I148" s="421"/>
      <c r="J148" s="421"/>
      <c r="K148" s="421"/>
      <c r="L148" s="357">
        <f>IF(D148&gt;A_Stammdaten!$B$12,0,SUM(F148,G148,I148,J148)-SUM(H148,K148))</f>
        <v>0</v>
      </c>
      <c r="M148" s="421"/>
      <c r="N148" s="421"/>
      <c r="O148" s="421"/>
      <c r="P148" s="421"/>
      <c r="Q148" s="220">
        <f>IF(D148&gt;A_Stammdaten!$B$12,0,SUM(L148)-SUM(M148:P148))</f>
        <v>0</v>
      </c>
      <c r="R148" s="421"/>
      <c r="S148" s="358">
        <f>IF(AND(A_Stammdaten!$B$12=D148,OR(B148="geleistete Anzahlungen und Anlagen im Bau des Sachanlagevermögens",B148="geleistete Anzahlungen auf immaterielle Vermögensgegenstände",B148="Grundstücke")),0,U148+T148)</f>
        <v>0</v>
      </c>
      <c r="T148" s="358">
        <f t="shared" si="13"/>
        <v>0</v>
      </c>
      <c r="U148" s="358">
        <f>IF(A_Stammdaten!$B$12=2023,E3_WAV!W148,IF(A_Stammdaten!$B$12=2024,E3_WAV!X148, IF(A_Stammdaten!$B$12=2025,E3_WAV!Y148,IF(A_Stammdaten!$B$12=2026,E3_WAV!Z148,IF(A_Stammdaten!$B$12=2027,E3_WAV!AA148)))))</f>
        <v>0</v>
      </c>
      <c r="V148" s="359">
        <f t="shared" si="11"/>
        <v>0</v>
      </c>
      <c r="W148" s="359">
        <f t="shared" si="10"/>
        <v>0</v>
      </c>
      <c r="X148" s="359">
        <f t="shared" si="10"/>
        <v>0</v>
      </c>
      <c r="Y148" s="359">
        <f t="shared" si="10"/>
        <v>0</v>
      </c>
      <c r="Z148" s="359">
        <f t="shared" si="10"/>
        <v>0</v>
      </c>
      <c r="AA148" s="359">
        <f t="shared" si="10"/>
        <v>0</v>
      </c>
      <c r="AG148" s="360" t="str">
        <f t="shared" si="12"/>
        <v>Zeitreihe_1</v>
      </c>
    </row>
    <row r="149" spans="1:33" x14ac:dyDescent="0.3">
      <c r="A149" s="421"/>
      <c r="B149" s="421"/>
      <c r="C149" s="421"/>
      <c r="D149" s="422"/>
      <c r="E149" s="421"/>
      <c r="F149" s="421"/>
      <c r="G149" s="421"/>
      <c r="H149" s="421"/>
      <c r="I149" s="421"/>
      <c r="J149" s="421"/>
      <c r="K149" s="421"/>
      <c r="L149" s="357">
        <f>IF(D149&gt;A_Stammdaten!$B$12,0,SUM(F149,G149,I149,J149)-SUM(H149,K149))</f>
        <v>0</v>
      </c>
      <c r="M149" s="421"/>
      <c r="N149" s="421"/>
      <c r="O149" s="421"/>
      <c r="P149" s="421"/>
      <c r="Q149" s="220">
        <f>IF(D149&gt;A_Stammdaten!$B$12,0,SUM(L149)-SUM(M149:P149))</f>
        <v>0</v>
      </c>
      <c r="R149" s="421"/>
      <c r="S149" s="358">
        <f>IF(AND(A_Stammdaten!$B$12=D149,OR(B149="geleistete Anzahlungen und Anlagen im Bau des Sachanlagevermögens",B149="geleistete Anzahlungen auf immaterielle Vermögensgegenstände",B149="Grundstücke")),0,U149+T149)</f>
        <v>0</v>
      </c>
      <c r="T149" s="358">
        <f t="shared" si="13"/>
        <v>0</v>
      </c>
      <c r="U149" s="358">
        <f>IF(A_Stammdaten!$B$12=2023,E3_WAV!W149,IF(A_Stammdaten!$B$12=2024,E3_WAV!X149, IF(A_Stammdaten!$B$12=2025,E3_WAV!Y149,IF(A_Stammdaten!$B$12=2026,E3_WAV!Z149,IF(A_Stammdaten!$B$12=2027,E3_WAV!AA149)))))</f>
        <v>0</v>
      </c>
      <c r="V149" s="359">
        <f t="shared" si="11"/>
        <v>0</v>
      </c>
      <c r="W149" s="359">
        <f t="shared" ref="W149:AA180" si="14">IF(AND($R149&lt;&gt;"",$R149&lt;&gt;0),IF(($R149-(W$4-$D149))&gt;0,($R149-(W$4-$D149)-1)*($Q149/$R149),0),$Q149)</f>
        <v>0</v>
      </c>
      <c r="X149" s="359">
        <f t="shared" si="14"/>
        <v>0</v>
      </c>
      <c r="Y149" s="359">
        <f t="shared" si="14"/>
        <v>0</v>
      </c>
      <c r="Z149" s="359">
        <f t="shared" si="14"/>
        <v>0</v>
      </c>
      <c r="AA149" s="359">
        <f t="shared" si="14"/>
        <v>0</v>
      </c>
      <c r="AG149" s="360" t="str">
        <f t="shared" si="12"/>
        <v>Zeitreihe_1</v>
      </c>
    </row>
    <row r="150" spans="1:33" x14ac:dyDescent="0.3">
      <c r="A150" s="421"/>
      <c r="B150" s="421"/>
      <c r="C150" s="421"/>
      <c r="D150" s="422"/>
      <c r="E150" s="421"/>
      <c r="F150" s="421"/>
      <c r="G150" s="421"/>
      <c r="H150" s="421"/>
      <c r="I150" s="421"/>
      <c r="J150" s="421"/>
      <c r="K150" s="421"/>
      <c r="L150" s="357">
        <f>IF(D150&gt;A_Stammdaten!$B$12,0,SUM(F150,G150,I150,J150)-SUM(H150,K150))</f>
        <v>0</v>
      </c>
      <c r="M150" s="421"/>
      <c r="N150" s="421"/>
      <c r="O150" s="421"/>
      <c r="P150" s="421"/>
      <c r="Q150" s="220">
        <f>IF(D150&gt;A_Stammdaten!$B$12,0,SUM(L150)-SUM(M150:P150))</f>
        <v>0</v>
      </c>
      <c r="R150" s="421"/>
      <c r="S150" s="358">
        <f>IF(AND(A_Stammdaten!$B$12=D150,OR(B150="geleistete Anzahlungen und Anlagen im Bau des Sachanlagevermögens",B150="geleistete Anzahlungen auf immaterielle Vermögensgegenstände",B150="Grundstücke")),0,U150+T150)</f>
        <v>0</v>
      </c>
      <c r="T150" s="358">
        <f t="shared" si="13"/>
        <v>0</v>
      </c>
      <c r="U150" s="358">
        <f>IF(A_Stammdaten!$B$12=2023,E3_WAV!W150,IF(A_Stammdaten!$B$12=2024,E3_WAV!X150, IF(A_Stammdaten!$B$12=2025,E3_WAV!Y150,IF(A_Stammdaten!$B$12=2026,E3_WAV!Z150,IF(A_Stammdaten!$B$12=2027,E3_WAV!AA150)))))</f>
        <v>0</v>
      </c>
      <c r="V150" s="359">
        <f t="shared" si="11"/>
        <v>0</v>
      </c>
      <c r="W150" s="359">
        <f t="shared" si="14"/>
        <v>0</v>
      </c>
      <c r="X150" s="359">
        <f t="shared" si="14"/>
        <v>0</v>
      </c>
      <c r="Y150" s="359">
        <f t="shared" si="14"/>
        <v>0</v>
      </c>
      <c r="Z150" s="359">
        <f t="shared" si="14"/>
        <v>0</v>
      </c>
      <c r="AA150" s="359">
        <f t="shared" si="14"/>
        <v>0</v>
      </c>
      <c r="AG150" s="360" t="str">
        <f t="shared" si="12"/>
        <v>Zeitreihe_1</v>
      </c>
    </row>
    <row r="151" spans="1:33" x14ac:dyDescent="0.3">
      <c r="A151" s="421"/>
      <c r="B151" s="421"/>
      <c r="C151" s="421"/>
      <c r="D151" s="422"/>
      <c r="E151" s="421"/>
      <c r="F151" s="421"/>
      <c r="G151" s="421"/>
      <c r="H151" s="421"/>
      <c r="I151" s="421"/>
      <c r="J151" s="421"/>
      <c r="K151" s="421"/>
      <c r="L151" s="357">
        <f>IF(D151&gt;A_Stammdaten!$B$12,0,SUM(F151,G151,I151,J151)-SUM(H151,K151))</f>
        <v>0</v>
      </c>
      <c r="M151" s="421"/>
      <c r="N151" s="421"/>
      <c r="O151" s="421"/>
      <c r="P151" s="421"/>
      <c r="Q151" s="220">
        <f>IF(D151&gt;A_Stammdaten!$B$12,0,SUM(L151)-SUM(M151:P151))</f>
        <v>0</v>
      </c>
      <c r="R151" s="421"/>
      <c r="S151" s="358">
        <f>IF(AND(A_Stammdaten!$B$12=D151,OR(B151="geleistete Anzahlungen und Anlagen im Bau des Sachanlagevermögens",B151="geleistete Anzahlungen auf immaterielle Vermögensgegenstände",B151="Grundstücke")),0,U151+T151)</f>
        <v>0</v>
      </c>
      <c r="T151" s="358">
        <f t="shared" si="13"/>
        <v>0</v>
      </c>
      <c r="U151" s="358">
        <f>IF(A_Stammdaten!$B$12=2023,E3_WAV!W151,IF(A_Stammdaten!$B$12=2024,E3_WAV!X151, IF(A_Stammdaten!$B$12=2025,E3_WAV!Y151,IF(A_Stammdaten!$B$12=2026,E3_WAV!Z151,IF(A_Stammdaten!$B$12=2027,E3_WAV!AA151)))))</f>
        <v>0</v>
      </c>
      <c r="V151" s="359">
        <f t="shared" si="11"/>
        <v>0</v>
      </c>
      <c r="W151" s="359">
        <f t="shared" si="14"/>
        <v>0</v>
      </c>
      <c r="X151" s="359">
        <f t="shared" si="14"/>
        <v>0</v>
      </c>
      <c r="Y151" s="359">
        <f t="shared" si="14"/>
        <v>0</v>
      </c>
      <c r="Z151" s="359">
        <f t="shared" si="14"/>
        <v>0</v>
      </c>
      <c r="AA151" s="359">
        <f t="shared" si="14"/>
        <v>0</v>
      </c>
      <c r="AG151" s="360" t="str">
        <f t="shared" si="12"/>
        <v>Zeitreihe_1</v>
      </c>
    </row>
    <row r="152" spans="1:33" x14ac:dyDescent="0.3">
      <c r="A152" s="421"/>
      <c r="B152" s="421"/>
      <c r="C152" s="421"/>
      <c r="D152" s="422"/>
      <c r="E152" s="421"/>
      <c r="F152" s="421"/>
      <c r="G152" s="421"/>
      <c r="H152" s="421"/>
      <c r="I152" s="421"/>
      <c r="J152" s="421"/>
      <c r="K152" s="421"/>
      <c r="L152" s="357">
        <f>IF(D152&gt;A_Stammdaten!$B$12,0,SUM(F152,G152,I152,J152)-SUM(H152,K152))</f>
        <v>0</v>
      </c>
      <c r="M152" s="421"/>
      <c r="N152" s="421"/>
      <c r="O152" s="421"/>
      <c r="P152" s="421"/>
      <c r="Q152" s="220">
        <f>IF(D152&gt;A_Stammdaten!$B$12,0,SUM(L152)-SUM(M152:P152))</f>
        <v>0</v>
      </c>
      <c r="R152" s="421"/>
      <c r="S152" s="358">
        <f>IF(AND(A_Stammdaten!$B$12=D152,OR(B152="geleistete Anzahlungen und Anlagen im Bau des Sachanlagevermögens",B152="geleistete Anzahlungen auf immaterielle Vermögensgegenstände",B152="Grundstücke")),0,U152+T152)</f>
        <v>0</v>
      </c>
      <c r="T152" s="358">
        <f t="shared" si="13"/>
        <v>0</v>
      </c>
      <c r="U152" s="358">
        <f>IF(A_Stammdaten!$B$12=2023,E3_WAV!W152,IF(A_Stammdaten!$B$12=2024,E3_WAV!X152, IF(A_Stammdaten!$B$12=2025,E3_WAV!Y152,IF(A_Stammdaten!$B$12=2026,E3_WAV!Z152,IF(A_Stammdaten!$B$12=2027,E3_WAV!AA152)))))</f>
        <v>0</v>
      </c>
      <c r="V152" s="359">
        <f t="shared" si="11"/>
        <v>0</v>
      </c>
      <c r="W152" s="359">
        <f t="shared" si="14"/>
        <v>0</v>
      </c>
      <c r="X152" s="359">
        <f t="shared" si="14"/>
        <v>0</v>
      </c>
      <c r="Y152" s="359">
        <f t="shared" si="14"/>
        <v>0</v>
      </c>
      <c r="Z152" s="359">
        <f t="shared" si="14"/>
        <v>0</v>
      </c>
      <c r="AA152" s="359">
        <f t="shared" si="14"/>
        <v>0</v>
      </c>
      <c r="AG152" s="360" t="str">
        <f t="shared" si="12"/>
        <v>Zeitreihe_1</v>
      </c>
    </row>
    <row r="153" spans="1:33" x14ac:dyDescent="0.3">
      <c r="A153" s="421"/>
      <c r="B153" s="421"/>
      <c r="C153" s="421"/>
      <c r="D153" s="422"/>
      <c r="E153" s="421"/>
      <c r="F153" s="421"/>
      <c r="G153" s="421"/>
      <c r="H153" s="421"/>
      <c r="I153" s="421"/>
      <c r="J153" s="421"/>
      <c r="K153" s="421"/>
      <c r="L153" s="357">
        <f>IF(D153&gt;A_Stammdaten!$B$12,0,SUM(F153,G153,I153,J153)-SUM(H153,K153))</f>
        <v>0</v>
      </c>
      <c r="M153" s="421"/>
      <c r="N153" s="421"/>
      <c r="O153" s="421"/>
      <c r="P153" s="421"/>
      <c r="Q153" s="220">
        <f>IF(D153&gt;A_Stammdaten!$B$12,0,SUM(L153)-SUM(M153:P153))</f>
        <v>0</v>
      </c>
      <c r="R153" s="421"/>
      <c r="S153" s="358">
        <f>IF(AND(A_Stammdaten!$B$12=D153,OR(B153="geleistete Anzahlungen und Anlagen im Bau des Sachanlagevermögens",B153="geleistete Anzahlungen auf immaterielle Vermögensgegenstände",B153="Grundstücke")),0,U153+T153)</f>
        <v>0</v>
      </c>
      <c r="T153" s="358">
        <f t="shared" si="13"/>
        <v>0</v>
      </c>
      <c r="U153" s="358">
        <f>IF(A_Stammdaten!$B$12=2023,E3_WAV!W153,IF(A_Stammdaten!$B$12=2024,E3_WAV!X153, IF(A_Stammdaten!$B$12=2025,E3_WAV!Y153,IF(A_Stammdaten!$B$12=2026,E3_WAV!Z153,IF(A_Stammdaten!$B$12=2027,E3_WAV!AA153)))))</f>
        <v>0</v>
      </c>
      <c r="V153" s="359">
        <f t="shared" si="11"/>
        <v>0</v>
      </c>
      <c r="W153" s="359">
        <f t="shared" si="14"/>
        <v>0</v>
      </c>
      <c r="X153" s="359">
        <f t="shared" si="14"/>
        <v>0</v>
      </c>
      <c r="Y153" s="359">
        <f t="shared" si="14"/>
        <v>0</v>
      </c>
      <c r="Z153" s="359">
        <f t="shared" si="14"/>
        <v>0</v>
      </c>
      <c r="AA153" s="359">
        <f t="shared" si="14"/>
        <v>0</v>
      </c>
      <c r="AG153" s="360" t="str">
        <f t="shared" si="12"/>
        <v>Zeitreihe_1</v>
      </c>
    </row>
    <row r="154" spans="1:33" x14ac:dyDescent="0.3">
      <c r="A154" s="421"/>
      <c r="B154" s="421"/>
      <c r="C154" s="421"/>
      <c r="D154" s="422"/>
      <c r="E154" s="421"/>
      <c r="F154" s="421"/>
      <c r="G154" s="421"/>
      <c r="H154" s="421"/>
      <c r="I154" s="421"/>
      <c r="J154" s="421"/>
      <c r="K154" s="421"/>
      <c r="L154" s="357">
        <f>IF(D154&gt;A_Stammdaten!$B$12,0,SUM(F154,G154,I154,J154)-SUM(H154,K154))</f>
        <v>0</v>
      </c>
      <c r="M154" s="421"/>
      <c r="N154" s="421"/>
      <c r="O154" s="421"/>
      <c r="P154" s="421"/>
      <c r="Q154" s="220">
        <f>IF(D154&gt;A_Stammdaten!$B$12,0,SUM(L154)-SUM(M154:P154))</f>
        <v>0</v>
      </c>
      <c r="R154" s="421"/>
      <c r="S154" s="358">
        <f>IF(AND(A_Stammdaten!$B$12=D154,OR(B154="geleistete Anzahlungen und Anlagen im Bau des Sachanlagevermögens",B154="geleistete Anzahlungen auf immaterielle Vermögensgegenstände",B154="Grundstücke")),0,U154+T154)</f>
        <v>0</v>
      </c>
      <c r="T154" s="358">
        <f t="shared" si="13"/>
        <v>0</v>
      </c>
      <c r="U154" s="358">
        <f>IF(A_Stammdaten!$B$12=2023,E3_WAV!W154,IF(A_Stammdaten!$B$12=2024,E3_WAV!X154, IF(A_Stammdaten!$B$12=2025,E3_WAV!Y154,IF(A_Stammdaten!$B$12=2026,E3_WAV!Z154,IF(A_Stammdaten!$B$12=2027,E3_WAV!AA154)))))</f>
        <v>0</v>
      </c>
      <c r="V154" s="359">
        <f t="shared" si="11"/>
        <v>0</v>
      </c>
      <c r="W154" s="359">
        <f t="shared" si="14"/>
        <v>0</v>
      </c>
      <c r="X154" s="359">
        <f t="shared" si="14"/>
        <v>0</v>
      </c>
      <c r="Y154" s="359">
        <f t="shared" si="14"/>
        <v>0</v>
      </c>
      <c r="Z154" s="359">
        <f t="shared" si="14"/>
        <v>0</v>
      </c>
      <c r="AA154" s="359">
        <f t="shared" si="14"/>
        <v>0</v>
      </c>
      <c r="AG154" s="360" t="str">
        <f t="shared" si="12"/>
        <v>Zeitreihe_1</v>
      </c>
    </row>
    <row r="155" spans="1:33" x14ac:dyDescent="0.3">
      <c r="A155" s="421"/>
      <c r="B155" s="421"/>
      <c r="C155" s="421"/>
      <c r="D155" s="422"/>
      <c r="E155" s="421"/>
      <c r="F155" s="421"/>
      <c r="G155" s="421"/>
      <c r="H155" s="421"/>
      <c r="I155" s="421"/>
      <c r="J155" s="421"/>
      <c r="K155" s="421"/>
      <c r="L155" s="357">
        <f>IF(D155&gt;A_Stammdaten!$B$12,0,SUM(F155,G155,I155,J155)-SUM(H155,K155))</f>
        <v>0</v>
      </c>
      <c r="M155" s="421"/>
      <c r="N155" s="421"/>
      <c r="O155" s="421"/>
      <c r="P155" s="421"/>
      <c r="Q155" s="220">
        <f>IF(D155&gt;A_Stammdaten!$B$12,0,SUM(L155)-SUM(M155:P155))</f>
        <v>0</v>
      </c>
      <c r="R155" s="421"/>
      <c r="S155" s="358">
        <f>IF(AND(A_Stammdaten!$B$12=D155,OR(B155="geleistete Anzahlungen und Anlagen im Bau des Sachanlagevermögens",B155="geleistete Anzahlungen auf immaterielle Vermögensgegenstände",B155="Grundstücke")),0,U155+T155)</f>
        <v>0</v>
      </c>
      <c r="T155" s="358">
        <f t="shared" si="13"/>
        <v>0</v>
      </c>
      <c r="U155" s="358">
        <f>IF(A_Stammdaten!$B$12=2023,E3_WAV!W155,IF(A_Stammdaten!$B$12=2024,E3_WAV!X155, IF(A_Stammdaten!$B$12=2025,E3_WAV!Y155,IF(A_Stammdaten!$B$12=2026,E3_WAV!Z155,IF(A_Stammdaten!$B$12=2027,E3_WAV!AA155)))))</f>
        <v>0</v>
      </c>
      <c r="V155" s="359">
        <f t="shared" si="11"/>
        <v>0</v>
      </c>
      <c r="W155" s="359">
        <f t="shared" si="14"/>
        <v>0</v>
      </c>
      <c r="X155" s="359">
        <f t="shared" si="14"/>
        <v>0</v>
      </c>
      <c r="Y155" s="359">
        <f t="shared" si="14"/>
        <v>0</v>
      </c>
      <c r="Z155" s="359">
        <f t="shared" si="14"/>
        <v>0</v>
      </c>
      <c r="AA155" s="359">
        <f t="shared" si="14"/>
        <v>0</v>
      </c>
      <c r="AG155" s="360" t="str">
        <f t="shared" si="12"/>
        <v>Zeitreihe_1</v>
      </c>
    </row>
    <row r="156" spans="1:33" x14ac:dyDescent="0.3">
      <c r="A156" s="421"/>
      <c r="B156" s="421"/>
      <c r="C156" s="421"/>
      <c r="D156" s="422"/>
      <c r="E156" s="421"/>
      <c r="F156" s="421"/>
      <c r="G156" s="421"/>
      <c r="H156" s="421"/>
      <c r="I156" s="421"/>
      <c r="J156" s="421"/>
      <c r="K156" s="421"/>
      <c r="L156" s="357">
        <f>IF(D156&gt;A_Stammdaten!$B$12,0,SUM(F156,G156,I156,J156)-SUM(H156,K156))</f>
        <v>0</v>
      </c>
      <c r="M156" s="421"/>
      <c r="N156" s="421"/>
      <c r="O156" s="421"/>
      <c r="P156" s="421"/>
      <c r="Q156" s="220">
        <f>IF(D156&gt;A_Stammdaten!$B$12,0,SUM(L156)-SUM(M156:P156))</f>
        <v>0</v>
      </c>
      <c r="R156" s="421"/>
      <c r="S156" s="358">
        <f>IF(AND(A_Stammdaten!$B$12=D156,OR(B156="geleistete Anzahlungen und Anlagen im Bau des Sachanlagevermögens",B156="geleistete Anzahlungen auf immaterielle Vermögensgegenstände",B156="Grundstücke")),0,U156+T156)</f>
        <v>0</v>
      </c>
      <c r="T156" s="358">
        <f t="shared" si="13"/>
        <v>0</v>
      </c>
      <c r="U156" s="358">
        <f>IF(A_Stammdaten!$B$12=2023,E3_WAV!W156,IF(A_Stammdaten!$B$12=2024,E3_WAV!X156, IF(A_Stammdaten!$B$12=2025,E3_WAV!Y156,IF(A_Stammdaten!$B$12=2026,E3_WAV!Z156,IF(A_Stammdaten!$B$12=2027,E3_WAV!AA156)))))</f>
        <v>0</v>
      </c>
      <c r="V156" s="359">
        <f t="shared" si="11"/>
        <v>0</v>
      </c>
      <c r="W156" s="359">
        <f t="shared" si="14"/>
        <v>0</v>
      </c>
      <c r="X156" s="359">
        <f t="shared" si="14"/>
        <v>0</v>
      </c>
      <c r="Y156" s="359">
        <f t="shared" si="14"/>
        <v>0</v>
      </c>
      <c r="Z156" s="359">
        <f t="shared" si="14"/>
        <v>0</v>
      </c>
      <c r="AA156" s="359">
        <f t="shared" si="14"/>
        <v>0</v>
      </c>
      <c r="AG156" s="360" t="str">
        <f t="shared" si="12"/>
        <v>Zeitreihe_1</v>
      </c>
    </row>
    <row r="157" spans="1:33" x14ac:dyDescent="0.3">
      <c r="A157" s="421"/>
      <c r="B157" s="421"/>
      <c r="C157" s="421"/>
      <c r="D157" s="422"/>
      <c r="E157" s="421"/>
      <c r="F157" s="421"/>
      <c r="G157" s="421"/>
      <c r="H157" s="421"/>
      <c r="I157" s="421"/>
      <c r="J157" s="421"/>
      <c r="K157" s="421"/>
      <c r="L157" s="357">
        <f>IF(D157&gt;A_Stammdaten!$B$12,0,SUM(F157,G157,I157,J157)-SUM(H157,K157))</f>
        <v>0</v>
      </c>
      <c r="M157" s="421"/>
      <c r="N157" s="421"/>
      <c r="O157" s="421"/>
      <c r="P157" s="421"/>
      <c r="Q157" s="220">
        <f>IF(D157&gt;A_Stammdaten!$B$12,0,SUM(L157)-SUM(M157:P157))</f>
        <v>0</v>
      </c>
      <c r="R157" s="421"/>
      <c r="S157" s="358">
        <f>IF(AND(A_Stammdaten!$B$12=D157,OR(B157="geleistete Anzahlungen und Anlagen im Bau des Sachanlagevermögens",B157="geleistete Anzahlungen auf immaterielle Vermögensgegenstände",B157="Grundstücke")),0,U157+T157)</f>
        <v>0</v>
      </c>
      <c r="T157" s="358">
        <f t="shared" si="13"/>
        <v>0</v>
      </c>
      <c r="U157" s="358">
        <f>IF(A_Stammdaten!$B$12=2023,E3_WAV!W157,IF(A_Stammdaten!$B$12=2024,E3_WAV!X157, IF(A_Stammdaten!$B$12=2025,E3_WAV!Y157,IF(A_Stammdaten!$B$12=2026,E3_WAV!Z157,IF(A_Stammdaten!$B$12=2027,E3_WAV!AA157)))))</f>
        <v>0</v>
      </c>
      <c r="V157" s="359">
        <f t="shared" si="11"/>
        <v>0</v>
      </c>
      <c r="W157" s="359">
        <f t="shared" si="14"/>
        <v>0</v>
      </c>
      <c r="X157" s="359">
        <f t="shared" si="14"/>
        <v>0</v>
      </c>
      <c r="Y157" s="359">
        <f t="shared" si="14"/>
        <v>0</v>
      </c>
      <c r="Z157" s="359">
        <f t="shared" si="14"/>
        <v>0</v>
      </c>
      <c r="AA157" s="359">
        <f t="shared" si="14"/>
        <v>0</v>
      </c>
      <c r="AG157" s="360" t="str">
        <f t="shared" si="12"/>
        <v>Zeitreihe_1</v>
      </c>
    </row>
    <row r="158" spans="1:33" x14ac:dyDescent="0.3">
      <c r="A158" s="421"/>
      <c r="B158" s="421"/>
      <c r="C158" s="421"/>
      <c r="D158" s="422"/>
      <c r="E158" s="421"/>
      <c r="F158" s="421"/>
      <c r="G158" s="421"/>
      <c r="H158" s="421"/>
      <c r="I158" s="421"/>
      <c r="J158" s="421"/>
      <c r="K158" s="421"/>
      <c r="L158" s="357">
        <f>IF(D158&gt;A_Stammdaten!$B$12,0,SUM(F158,G158,I158,J158)-SUM(H158,K158))</f>
        <v>0</v>
      </c>
      <c r="M158" s="421"/>
      <c r="N158" s="421"/>
      <c r="O158" s="421"/>
      <c r="P158" s="421"/>
      <c r="Q158" s="220">
        <f>IF(D158&gt;A_Stammdaten!$B$12,0,SUM(L158)-SUM(M158:P158))</f>
        <v>0</v>
      </c>
      <c r="R158" s="421"/>
      <c r="S158" s="358">
        <f>IF(AND(A_Stammdaten!$B$12=D158,OR(B158="geleistete Anzahlungen und Anlagen im Bau des Sachanlagevermögens",B158="geleistete Anzahlungen auf immaterielle Vermögensgegenstände",B158="Grundstücke")),0,U158+T158)</f>
        <v>0</v>
      </c>
      <c r="T158" s="358">
        <f t="shared" si="13"/>
        <v>0</v>
      </c>
      <c r="U158" s="358">
        <f>IF(A_Stammdaten!$B$12=2023,E3_WAV!W158,IF(A_Stammdaten!$B$12=2024,E3_WAV!X158, IF(A_Stammdaten!$B$12=2025,E3_WAV!Y158,IF(A_Stammdaten!$B$12=2026,E3_WAV!Z158,IF(A_Stammdaten!$B$12=2027,E3_WAV!AA158)))))</f>
        <v>0</v>
      </c>
      <c r="V158" s="359">
        <f t="shared" si="11"/>
        <v>0</v>
      </c>
      <c r="W158" s="359">
        <f t="shared" si="14"/>
        <v>0</v>
      </c>
      <c r="X158" s="359">
        <f t="shared" si="14"/>
        <v>0</v>
      </c>
      <c r="Y158" s="359">
        <f t="shared" si="14"/>
        <v>0</v>
      </c>
      <c r="Z158" s="359">
        <f t="shared" si="14"/>
        <v>0</v>
      </c>
      <c r="AA158" s="359">
        <f t="shared" si="14"/>
        <v>0</v>
      </c>
      <c r="AG158" s="360" t="str">
        <f t="shared" si="12"/>
        <v>Zeitreihe_1</v>
      </c>
    </row>
    <row r="159" spans="1:33" x14ac:dyDescent="0.3">
      <c r="A159" s="421"/>
      <c r="B159" s="421"/>
      <c r="C159" s="421"/>
      <c r="D159" s="422"/>
      <c r="E159" s="421"/>
      <c r="F159" s="421"/>
      <c r="G159" s="421"/>
      <c r="H159" s="421"/>
      <c r="I159" s="421"/>
      <c r="J159" s="421"/>
      <c r="K159" s="421"/>
      <c r="L159" s="357">
        <f>IF(D159&gt;A_Stammdaten!$B$12,0,SUM(F159,G159,I159,J159)-SUM(H159,K159))</f>
        <v>0</v>
      </c>
      <c r="M159" s="421"/>
      <c r="N159" s="421"/>
      <c r="O159" s="421"/>
      <c r="P159" s="421"/>
      <c r="Q159" s="220">
        <f>IF(D159&gt;A_Stammdaten!$B$12,0,SUM(L159)-SUM(M159:P159))</f>
        <v>0</v>
      </c>
      <c r="R159" s="421"/>
      <c r="S159" s="358">
        <f>IF(AND(A_Stammdaten!$B$12=D159,OR(B159="geleistete Anzahlungen und Anlagen im Bau des Sachanlagevermögens",B159="geleistete Anzahlungen auf immaterielle Vermögensgegenstände",B159="Grundstücke")),0,U159+T159)</f>
        <v>0</v>
      </c>
      <c r="T159" s="358">
        <f t="shared" si="13"/>
        <v>0</v>
      </c>
      <c r="U159" s="358">
        <f>IF(A_Stammdaten!$B$12=2023,E3_WAV!W159,IF(A_Stammdaten!$B$12=2024,E3_WAV!X159, IF(A_Stammdaten!$B$12=2025,E3_WAV!Y159,IF(A_Stammdaten!$B$12=2026,E3_WAV!Z159,IF(A_Stammdaten!$B$12=2027,E3_WAV!AA159)))))</f>
        <v>0</v>
      </c>
      <c r="V159" s="359">
        <f t="shared" si="11"/>
        <v>0</v>
      </c>
      <c r="W159" s="359">
        <f t="shared" si="14"/>
        <v>0</v>
      </c>
      <c r="X159" s="359">
        <f t="shared" si="14"/>
        <v>0</v>
      </c>
      <c r="Y159" s="359">
        <f t="shared" si="14"/>
        <v>0</v>
      </c>
      <c r="Z159" s="359">
        <f t="shared" si="14"/>
        <v>0</v>
      </c>
      <c r="AA159" s="359">
        <f t="shared" si="14"/>
        <v>0</v>
      </c>
      <c r="AG159" s="360" t="str">
        <f t="shared" si="12"/>
        <v>Zeitreihe_1</v>
      </c>
    </row>
    <row r="160" spans="1:33" x14ac:dyDescent="0.3">
      <c r="A160" s="421"/>
      <c r="B160" s="421"/>
      <c r="C160" s="421"/>
      <c r="D160" s="422"/>
      <c r="E160" s="421"/>
      <c r="F160" s="421"/>
      <c r="G160" s="421"/>
      <c r="H160" s="421"/>
      <c r="I160" s="421"/>
      <c r="J160" s="421"/>
      <c r="K160" s="421"/>
      <c r="L160" s="357">
        <f>IF(D160&gt;A_Stammdaten!$B$12,0,SUM(F160,G160,I160,J160)-SUM(H160,K160))</f>
        <v>0</v>
      </c>
      <c r="M160" s="421"/>
      <c r="N160" s="421"/>
      <c r="O160" s="421"/>
      <c r="P160" s="421"/>
      <c r="Q160" s="220">
        <f>IF(D160&gt;A_Stammdaten!$B$12,0,SUM(L160)-SUM(M160:P160))</f>
        <v>0</v>
      </c>
      <c r="R160" s="421"/>
      <c r="S160" s="358">
        <f>IF(AND(A_Stammdaten!$B$12=D160,OR(B160="geleistete Anzahlungen und Anlagen im Bau des Sachanlagevermögens",B160="geleistete Anzahlungen auf immaterielle Vermögensgegenstände",B160="Grundstücke")),0,U160+T160)</f>
        <v>0</v>
      </c>
      <c r="T160" s="358">
        <f t="shared" si="13"/>
        <v>0</v>
      </c>
      <c r="U160" s="358">
        <f>IF(A_Stammdaten!$B$12=2023,E3_WAV!W160,IF(A_Stammdaten!$B$12=2024,E3_WAV!X160, IF(A_Stammdaten!$B$12=2025,E3_WAV!Y160,IF(A_Stammdaten!$B$12=2026,E3_WAV!Z160,IF(A_Stammdaten!$B$12=2027,E3_WAV!AA160)))))</f>
        <v>0</v>
      </c>
      <c r="V160" s="359">
        <f t="shared" si="11"/>
        <v>0</v>
      </c>
      <c r="W160" s="359">
        <f t="shared" si="14"/>
        <v>0</v>
      </c>
      <c r="X160" s="359">
        <f t="shared" si="14"/>
        <v>0</v>
      </c>
      <c r="Y160" s="359">
        <f t="shared" si="14"/>
        <v>0</v>
      </c>
      <c r="Z160" s="359">
        <f t="shared" si="14"/>
        <v>0</v>
      </c>
      <c r="AA160" s="359">
        <f t="shared" si="14"/>
        <v>0</v>
      </c>
      <c r="AG160" s="360" t="str">
        <f t="shared" si="12"/>
        <v>Zeitreihe_1</v>
      </c>
    </row>
    <row r="161" spans="1:33" x14ac:dyDescent="0.3">
      <c r="A161" s="421"/>
      <c r="B161" s="421"/>
      <c r="C161" s="421"/>
      <c r="D161" s="422"/>
      <c r="E161" s="421"/>
      <c r="F161" s="421"/>
      <c r="G161" s="421"/>
      <c r="H161" s="421"/>
      <c r="I161" s="421"/>
      <c r="J161" s="421"/>
      <c r="K161" s="421"/>
      <c r="L161" s="357">
        <f>IF(D161&gt;A_Stammdaten!$B$12,0,SUM(F161,G161,I161,J161)-SUM(H161,K161))</f>
        <v>0</v>
      </c>
      <c r="M161" s="421"/>
      <c r="N161" s="421"/>
      <c r="O161" s="421"/>
      <c r="P161" s="421"/>
      <c r="Q161" s="220">
        <f>IF(D161&gt;A_Stammdaten!$B$12,0,SUM(L161)-SUM(M161:P161))</f>
        <v>0</v>
      </c>
      <c r="R161" s="421"/>
      <c r="S161" s="358">
        <f>IF(AND(A_Stammdaten!$B$12=D161,OR(B161="geleistete Anzahlungen und Anlagen im Bau des Sachanlagevermögens",B161="geleistete Anzahlungen auf immaterielle Vermögensgegenstände",B161="Grundstücke")),0,U161+T161)</f>
        <v>0</v>
      </c>
      <c r="T161" s="358">
        <f t="shared" si="13"/>
        <v>0</v>
      </c>
      <c r="U161" s="358">
        <f>IF(A_Stammdaten!$B$12=2023,E3_WAV!W161,IF(A_Stammdaten!$B$12=2024,E3_WAV!X161, IF(A_Stammdaten!$B$12=2025,E3_WAV!Y161,IF(A_Stammdaten!$B$12=2026,E3_WAV!Z161,IF(A_Stammdaten!$B$12=2027,E3_WAV!AA161)))))</f>
        <v>0</v>
      </c>
      <c r="V161" s="359">
        <f t="shared" si="11"/>
        <v>0</v>
      </c>
      <c r="W161" s="359">
        <f t="shared" si="14"/>
        <v>0</v>
      </c>
      <c r="X161" s="359">
        <f t="shared" si="14"/>
        <v>0</v>
      </c>
      <c r="Y161" s="359">
        <f t="shared" si="14"/>
        <v>0</v>
      </c>
      <c r="Z161" s="359">
        <f t="shared" si="14"/>
        <v>0</v>
      </c>
      <c r="AA161" s="359">
        <f t="shared" si="14"/>
        <v>0</v>
      </c>
      <c r="AG161" s="360" t="str">
        <f t="shared" si="12"/>
        <v>Zeitreihe_1</v>
      </c>
    </row>
    <row r="162" spans="1:33" x14ac:dyDescent="0.3">
      <c r="A162" s="421"/>
      <c r="B162" s="421"/>
      <c r="C162" s="421"/>
      <c r="D162" s="422"/>
      <c r="E162" s="421"/>
      <c r="F162" s="421"/>
      <c r="G162" s="421"/>
      <c r="H162" s="421"/>
      <c r="I162" s="421"/>
      <c r="J162" s="421"/>
      <c r="K162" s="421"/>
      <c r="L162" s="357">
        <f>IF(D162&gt;A_Stammdaten!$B$12,0,SUM(F162,G162,I162,J162)-SUM(H162,K162))</f>
        <v>0</v>
      </c>
      <c r="M162" s="421"/>
      <c r="N162" s="421"/>
      <c r="O162" s="421"/>
      <c r="P162" s="421"/>
      <c r="Q162" s="220">
        <f>IF(D162&gt;A_Stammdaten!$B$12,0,SUM(L162)-SUM(M162:P162))</f>
        <v>0</v>
      </c>
      <c r="R162" s="421"/>
      <c r="S162" s="358">
        <f>IF(AND(A_Stammdaten!$B$12=D162,OR(B162="geleistete Anzahlungen und Anlagen im Bau des Sachanlagevermögens",B162="geleistete Anzahlungen auf immaterielle Vermögensgegenstände",B162="Grundstücke")),0,U162+T162)</f>
        <v>0</v>
      </c>
      <c r="T162" s="358">
        <f t="shared" si="13"/>
        <v>0</v>
      </c>
      <c r="U162" s="358">
        <f>IF(A_Stammdaten!$B$12=2023,E3_WAV!W162,IF(A_Stammdaten!$B$12=2024,E3_WAV!X162, IF(A_Stammdaten!$B$12=2025,E3_WAV!Y162,IF(A_Stammdaten!$B$12=2026,E3_WAV!Z162,IF(A_Stammdaten!$B$12=2027,E3_WAV!AA162)))))</f>
        <v>0</v>
      </c>
      <c r="V162" s="359">
        <f t="shared" si="11"/>
        <v>0</v>
      </c>
      <c r="W162" s="359">
        <f t="shared" si="14"/>
        <v>0</v>
      </c>
      <c r="X162" s="359">
        <f t="shared" si="14"/>
        <v>0</v>
      </c>
      <c r="Y162" s="359">
        <f t="shared" si="14"/>
        <v>0</v>
      </c>
      <c r="Z162" s="359">
        <f t="shared" si="14"/>
        <v>0</v>
      </c>
      <c r="AA162" s="359">
        <f t="shared" si="14"/>
        <v>0</v>
      </c>
      <c r="AG162" s="360" t="str">
        <f t="shared" si="12"/>
        <v>Zeitreihe_1</v>
      </c>
    </row>
    <row r="163" spans="1:33" x14ac:dyDescent="0.3">
      <c r="A163" s="421"/>
      <c r="B163" s="421"/>
      <c r="C163" s="421"/>
      <c r="D163" s="422"/>
      <c r="E163" s="421"/>
      <c r="F163" s="421"/>
      <c r="G163" s="421"/>
      <c r="H163" s="421"/>
      <c r="I163" s="421"/>
      <c r="J163" s="421"/>
      <c r="K163" s="421"/>
      <c r="L163" s="357">
        <f>IF(D163&gt;A_Stammdaten!$B$12,0,SUM(F163,G163,I163,J163)-SUM(H163,K163))</f>
        <v>0</v>
      </c>
      <c r="M163" s="421"/>
      <c r="N163" s="421"/>
      <c r="O163" s="421"/>
      <c r="P163" s="421"/>
      <c r="Q163" s="220">
        <f>IF(D163&gt;A_Stammdaten!$B$12,0,SUM(L163)-SUM(M163:P163))</f>
        <v>0</v>
      </c>
      <c r="R163" s="421"/>
      <c r="S163" s="358">
        <f>IF(AND(A_Stammdaten!$B$12=D163,OR(B163="geleistete Anzahlungen und Anlagen im Bau des Sachanlagevermögens",B163="geleistete Anzahlungen auf immaterielle Vermögensgegenstände",B163="Grundstücke")),0,U163+T163)</f>
        <v>0</v>
      </c>
      <c r="T163" s="358">
        <f t="shared" si="13"/>
        <v>0</v>
      </c>
      <c r="U163" s="358">
        <f>IF(A_Stammdaten!$B$12=2023,E3_WAV!W163,IF(A_Stammdaten!$B$12=2024,E3_WAV!X163, IF(A_Stammdaten!$B$12=2025,E3_WAV!Y163,IF(A_Stammdaten!$B$12=2026,E3_WAV!Z163,IF(A_Stammdaten!$B$12=2027,E3_WAV!AA163)))))</f>
        <v>0</v>
      </c>
      <c r="V163" s="359">
        <f t="shared" si="11"/>
        <v>0</v>
      </c>
      <c r="W163" s="359">
        <f t="shared" si="14"/>
        <v>0</v>
      </c>
      <c r="X163" s="359">
        <f t="shared" si="14"/>
        <v>0</v>
      </c>
      <c r="Y163" s="359">
        <f t="shared" si="14"/>
        <v>0</v>
      </c>
      <c r="Z163" s="359">
        <f t="shared" si="14"/>
        <v>0</v>
      </c>
      <c r="AA163" s="359">
        <f t="shared" si="14"/>
        <v>0</v>
      </c>
      <c r="AG163" s="360" t="str">
        <f t="shared" si="12"/>
        <v>Zeitreihe_1</v>
      </c>
    </row>
    <row r="164" spans="1:33" x14ac:dyDescent="0.3">
      <c r="A164" s="421"/>
      <c r="B164" s="421"/>
      <c r="C164" s="421"/>
      <c r="D164" s="422"/>
      <c r="E164" s="421"/>
      <c r="F164" s="421"/>
      <c r="G164" s="421"/>
      <c r="H164" s="421"/>
      <c r="I164" s="421"/>
      <c r="J164" s="421"/>
      <c r="K164" s="421"/>
      <c r="L164" s="357">
        <f>IF(D164&gt;A_Stammdaten!$B$12,0,SUM(F164,G164,I164,J164)-SUM(H164,K164))</f>
        <v>0</v>
      </c>
      <c r="M164" s="421"/>
      <c r="N164" s="421"/>
      <c r="O164" s="421"/>
      <c r="P164" s="421"/>
      <c r="Q164" s="220">
        <f>IF(D164&gt;A_Stammdaten!$B$12,0,SUM(L164)-SUM(M164:P164))</f>
        <v>0</v>
      </c>
      <c r="R164" s="421"/>
      <c r="S164" s="358">
        <f>IF(AND(A_Stammdaten!$B$12=D164,OR(B164="geleistete Anzahlungen und Anlagen im Bau des Sachanlagevermögens",B164="geleistete Anzahlungen auf immaterielle Vermögensgegenstände",B164="Grundstücke")),0,U164+T164)</f>
        <v>0</v>
      </c>
      <c r="T164" s="358">
        <f t="shared" si="13"/>
        <v>0</v>
      </c>
      <c r="U164" s="358">
        <f>IF(A_Stammdaten!$B$12=2023,E3_WAV!W164,IF(A_Stammdaten!$B$12=2024,E3_WAV!X164, IF(A_Stammdaten!$B$12=2025,E3_WAV!Y164,IF(A_Stammdaten!$B$12=2026,E3_WAV!Z164,IF(A_Stammdaten!$B$12=2027,E3_WAV!AA164)))))</f>
        <v>0</v>
      </c>
      <c r="V164" s="359">
        <f t="shared" si="11"/>
        <v>0</v>
      </c>
      <c r="W164" s="359">
        <f t="shared" si="14"/>
        <v>0</v>
      </c>
      <c r="X164" s="359">
        <f t="shared" si="14"/>
        <v>0</v>
      </c>
      <c r="Y164" s="359">
        <f t="shared" si="14"/>
        <v>0</v>
      </c>
      <c r="Z164" s="359">
        <f t="shared" si="14"/>
        <v>0</v>
      </c>
      <c r="AA164" s="359">
        <f t="shared" si="14"/>
        <v>0</v>
      </c>
      <c r="AG164" s="360" t="str">
        <f t="shared" si="12"/>
        <v>Zeitreihe_1</v>
      </c>
    </row>
    <row r="165" spans="1:33" x14ac:dyDescent="0.3">
      <c r="A165" s="421"/>
      <c r="B165" s="421"/>
      <c r="C165" s="421"/>
      <c r="D165" s="422"/>
      <c r="E165" s="421"/>
      <c r="F165" s="421"/>
      <c r="G165" s="421"/>
      <c r="H165" s="421"/>
      <c r="I165" s="421"/>
      <c r="J165" s="421"/>
      <c r="K165" s="421"/>
      <c r="L165" s="357">
        <f>IF(D165&gt;A_Stammdaten!$B$12,0,SUM(F165,G165,I165,J165)-SUM(H165,K165))</f>
        <v>0</v>
      </c>
      <c r="M165" s="421"/>
      <c r="N165" s="421"/>
      <c r="O165" s="421"/>
      <c r="P165" s="421"/>
      <c r="Q165" s="220">
        <f>IF(D165&gt;A_Stammdaten!$B$12,0,SUM(L165)-SUM(M165:P165))</f>
        <v>0</v>
      </c>
      <c r="R165" s="421"/>
      <c r="S165" s="358">
        <f>IF(AND(A_Stammdaten!$B$12=D165,OR(B165="geleistete Anzahlungen und Anlagen im Bau des Sachanlagevermögens",B165="geleistete Anzahlungen auf immaterielle Vermögensgegenstände",B165="Grundstücke")),0,U165+T165)</f>
        <v>0</v>
      </c>
      <c r="T165" s="358">
        <f t="shared" si="13"/>
        <v>0</v>
      </c>
      <c r="U165" s="358">
        <f>IF(A_Stammdaten!$B$12=2023,E3_WAV!W165,IF(A_Stammdaten!$B$12=2024,E3_WAV!X165, IF(A_Stammdaten!$B$12=2025,E3_WAV!Y165,IF(A_Stammdaten!$B$12=2026,E3_WAV!Z165,IF(A_Stammdaten!$B$12=2027,E3_WAV!AA165)))))</f>
        <v>0</v>
      </c>
      <c r="V165" s="359">
        <f t="shared" si="11"/>
        <v>0</v>
      </c>
      <c r="W165" s="359">
        <f t="shared" si="14"/>
        <v>0</v>
      </c>
      <c r="X165" s="359">
        <f t="shared" si="14"/>
        <v>0</v>
      </c>
      <c r="Y165" s="359">
        <f t="shared" si="14"/>
        <v>0</v>
      </c>
      <c r="Z165" s="359">
        <f t="shared" si="14"/>
        <v>0</v>
      </c>
      <c r="AA165" s="359">
        <f t="shared" si="14"/>
        <v>0</v>
      </c>
      <c r="AG165" s="360" t="str">
        <f t="shared" si="12"/>
        <v>Zeitreihe_1</v>
      </c>
    </row>
    <row r="166" spans="1:33" x14ac:dyDescent="0.3">
      <c r="A166" s="421"/>
      <c r="B166" s="421"/>
      <c r="C166" s="421"/>
      <c r="D166" s="422"/>
      <c r="E166" s="421"/>
      <c r="F166" s="421"/>
      <c r="G166" s="421"/>
      <c r="H166" s="421"/>
      <c r="I166" s="421"/>
      <c r="J166" s="421"/>
      <c r="K166" s="421"/>
      <c r="L166" s="357">
        <f>IF(D166&gt;A_Stammdaten!$B$12,0,SUM(F166,G166,I166,J166)-SUM(H166,K166))</f>
        <v>0</v>
      </c>
      <c r="M166" s="421"/>
      <c r="N166" s="421"/>
      <c r="O166" s="421"/>
      <c r="P166" s="421"/>
      <c r="Q166" s="220">
        <f>IF(D166&gt;A_Stammdaten!$B$12,0,SUM(L166)-SUM(M166:P166))</f>
        <v>0</v>
      </c>
      <c r="R166" s="421"/>
      <c r="S166" s="358">
        <f>IF(AND(A_Stammdaten!$B$12=D166,OR(B166="geleistete Anzahlungen und Anlagen im Bau des Sachanlagevermögens",B166="geleistete Anzahlungen auf immaterielle Vermögensgegenstände",B166="Grundstücke")),0,U166+T166)</f>
        <v>0</v>
      </c>
      <c r="T166" s="358">
        <f t="shared" si="13"/>
        <v>0</v>
      </c>
      <c r="U166" s="358">
        <f>IF(A_Stammdaten!$B$12=2023,E3_WAV!W166,IF(A_Stammdaten!$B$12=2024,E3_WAV!X166, IF(A_Stammdaten!$B$12=2025,E3_WAV!Y166,IF(A_Stammdaten!$B$12=2026,E3_WAV!Z166,IF(A_Stammdaten!$B$12=2027,E3_WAV!AA166)))))</f>
        <v>0</v>
      </c>
      <c r="V166" s="359">
        <f t="shared" si="11"/>
        <v>0</v>
      </c>
      <c r="W166" s="359">
        <f t="shared" si="14"/>
        <v>0</v>
      </c>
      <c r="X166" s="359">
        <f t="shared" si="14"/>
        <v>0</v>
      </c>
      <c r="Y166" s="359">
        <f t="shared" si="14"/>
        <v>0</v>
      </c>
      <c r="Z166" s="359">
        <f t="shared" si="14"/>
        <v>0</v>
      </c>
      <c r="AA166" s="359">
        <f t="shared" si="14"/>
        <v>0</v>
      </c>
      <c r="AG166" s="360" t="str">
        <f t="shared" si="12"/>
        <v>Zeitreihe_1</v>
      </c>
    </row>
    <row r="167" spans="1:33" x14ac:dyDescent="0.3">
      <c r="A167" s="421"/>
      <c r="B167" s="421"/>
      <c r="C167" s="421"/>
      <c r="D167" s="422"/>
      <c r="E167" s="421"/>
      <c r="F167" s="421"/>
      <c r="G167" s="421"/>
      <c r="H167" s="421"/>
      <c r="I167" s="421"/>
      <c r="J167" s="421"/>
      <c r="K167" s="421"/>
      <c r="L167" s="357">
        <f>IF(D167&gt;A_Stammdaten!$B$12,0,SUM(F167,G167,I167,J167)-SUM(H167,K167))</f>
        <v>0</v>
      </c>
      <c r="M167" s="421"/>
      <c r="N167" s="421"/>
      <c r="O167" s="421"/>
      <c r="P167" s="421"/>
      <c r="Q167" s="220">
        <f>IF(D167&gt;A_Stammdaten!$B$12,0,SUM(L167)-SUM(M167:P167))</f>
        <v>0</v>
      </c>
      <c r="R167" s="421"/>
      <c r="S167" s="358">
        <f>IF(AND(A_Stammdaten!$B$12=D167,OR(B167="geleistete Anzahlungen und Anlagen im Bau des Sachanlagevermögens",B167="geleistete Anzahlungen auf immaterielle Vermögensgegenstände",B167="Grundstücke")),0,U167+T167)</f>
        <v>0</v>
      </c>
      <c r="T167" s="358">
        <f t="shared" si="13"/>
        <v>0</v>
      </c>
      <c r="U167" s="358">
        <f>IF(A_Stammdaten!$B$12=2023,E3_WAV!W167,IF(A_Stammdaten!$B$12=2024,E3_WAV!X167, IF(A_Stammdaten!$B$12=2025,E3_WAV!Y167,IF(A_Stammdaten!$B$12=2026,E3_WAV!Z167,IF(A_Stammdaten!$B$12=2027,E3_WAV!AA167)))))</f>
        <v>0</v>
      </c>
      <c r="V167" s="359">
        <f t="shared" si="11"/>
        <v>0</v>
      </c>
      <c r="W167" s="359">
        <f t="shared" si="14"/>
        <v>0</v>
      </c>
      <c r="X167" s="359">
        <f t="shared" si="14"/>
        <v>0</v>
      </c>
      <c r="Y167" s="359">
        <f t="shared" si="14"/>
        <v>0</v>
      </c>
      <c r="Z167" s="359">
        <f t="shared" si="14"/>
        <v>0</v>
      </c>
      <c r="AA167" s="359">
        <f t="shared" si="14"/>
        <v>0</v>
      </c>
      <c r="AG167" s="360" t="str">
        <f t="shared" si="12"/>
        <v>Zeitreihe_1</v>
      </c>
    </row>
    <row r="168" spans="1:33" x14ac:dyDescent="0.3">
      <c r="A168" s="421"/>
      <c r="B168" s="421"/>
      <c r="C168" s="421"/>
      <c r="D168" s="422"/>
      <c r="E168" s="421"/>
      <c r="F168" s="421"/>
      <c r="G168" s="421"/>
      <c r="H168" s="421"/>
      <c r="I168" s="421"/>
      <c r="J168" s="421"/>
      <c r="K168" s="421"/>
      <c r="L168" s="357">
        <f>IF(D168&gt;A_Stammdaten!$B$12,0,SUM(F168,G168,I168,J168)-SUM(H168,K168))</f>
        <v>0</v>
      </c>
      <c r="M168" s="421"/>
      <c r="N168" s="421"/>
      <c r="O168" s="421"/>
      <c r="P168" s="421"/>
      <c r="Q168" s="220">
        <f>IF(D168&gt;A_Stammdaten!$B$12,0,SUM(L168)-SUM(M168:P168))</f>
        <v>0</v>
      </c>
      <c r="R168" s="421"/>
      <c r="S168" s="358">
        <f>IF(AND(A_Stammdaten!$B$12=D168,OR(B168="geleistete Anzahlungen und Anlagen im Bau des Sachanlagevermögens",B168="geleistete Anzahlungen auf immaterielle Vermögensgegenstände",B168="Grundstücke")),0,U168+T168)</f>
        <v>0</v>
      </c>
      <c r="T168" s="358">
        <f t="shared" si="13"/>
        <v>0</v>
      </c>
      <c r="U168" s="358">
        <f>IF(A_Stammdaten!$B$12=2023,E3_WAV!W168,IF(A_Stammdaten!$B$12=2024,E3_WAV!X168, IF(A_Stammdaten!$B$12=2025,E3_WAV!Y168,IF(A_Stammdaten!$B$12=2026,E3_WAV!Z168,IF(A_Stammdaten!$B$12=2027,E3_WAV!AA168)))))</f>
        <v>0</v>
      </c>
      <c r="V168" s="359">
        <f t="shared" si="11"/>
        <v>0</v>
      </c>
      <c r="W168" s="359">
        <f t="shared" si="14"/>
        <v>0</v>
      </c>
      <c r="X168" s="359">
        <f t="shared" si="14"/>
        <v>0</v>
      </c>
      <c r="Y168" s="359">
        <f t="shared" si="14"/>
        <v>0</v>
      </c>
      <c r="Z168" s="359">
        <f t="shared" si="14"/>
        <v>0</v>
      </c>
      <c r="AA168" s="359">
        <f t="shared" si="14"/>
        <v>0</v>
      </c>
      <c r="AG168" s="360" t="str">
        <f t="shared" si="12"/>
        <v>Zeitreihe_1</v>
      </c>
    </row>
    <row r="169" spans="1:33" x14ac:dyDescent="0.3">
      <c r="A169" s="421"/>
      <c r="B169" s="421"/>
      <c r="C169" s="421"/>
      <c r="D169" s="422"/>
      <c r="E169" s="421"/>
      <c r="F169" s="421"/>
      <c r="G169" s="421"/>
      <c r="H169" s="421"/>
      <c r="I169" s="421"/>
      <c r="J169" s="421"/>
      <c r="K169" s="421"/>
      <c r="L169" s="357">
        <f>IF(D169&gt;A_Stammdaten!$B$12,0,SUM(F169,G169,I169,J169)-SUM(H169,K169))</f>
        <v>0</v>
      </c>
      <c r="M169" s="421"/>
      <c r="N169" s="421"/>
      <c r="O169" s="421"/>
      <c r="P169" s="421"/>
      <c r="Q169" s="220">
        <f>IF(D169&gt;A_Stammdaten!$B$12,0,SUM(L169)-SUM(M169:P169))</f>
        <v>0</v>
      </c>
      <c r="R169" s="421"/>
      <c r="S169" s="358">
        <f>IF(AND(A_Stammdaten!$B$12=D169,OR(B169="geleistete Anzahlungen und Anlagen im Bau des Sachanlagevermögens",B169="geleistete Anzahlungen auf immaterielle Vermögensgegenstände",B169="Grundstücke")),0,U169+T169)</f>
        <v>0</v>
      </c>
      <c r="T169" s="358">
        <f t="shared" si="13"/>
        <v>0</v>
      </c>
      <c r="U169" s="358">
        <f>IF(A_Stammdaten!$B$12=2023,E3_WAV!W169,IF(A_Stammdaten!$B$12=2024,E3_WAV!X169, IF(A_Stammdaten!$B$12=2025,E3_WAV!Y169,IF(A_Stammdaten!$B$12=2026,E3_WAV!Z169,IF(A_Stammdaten!$B$12=2027,E3_WAV!AA169)))))</f>
        <v>0</v>
      </c>
      <c r="V169" s="359">
        <f t="shared" si="11"/>
        <v>0</v>
      </c>
      <c r="W169" s="359">
        <f t="shared" si="14"/>
        <v>0</v>
      </c>
      <c r="X169" s="359">
        <f t="shared" si="14"/>
        <v>0</v>
      </c>
      <c r="Y169" s="359">
        <f t="shared" si="14"/>
        <v>0</v>
      </c>
      <c r="Z169" s="359">
        <f t="shared" si="14"/>
        <v>0</v>
      </c>
      <c r="AA169" s="359">
        <f t="shared" si="14"/>
        <v>0</v>
      </c>
      <c r="AG169" s="360" t="str">
        <f t="shared" si="12"/>
        <v>Zeitreihe_1</v>
      </c>
    </row>
    <row r="170" spans="1:33" x14ac:dyDescent="0.3">
      <c r="A170" s="421"/>
      <c r="B170" s="421"/>
      <c r="C170" s="421"/>
      <c r="D170" s="422"/>
      <c r="E170" s="421"/>
      <c r="F170" s="421"/>
      <c r="G170" s="421"/>
      <c r="H170" s="421"/>
      <c r="I170" s="421"/>
      <c r="J170" s="421"/>
      <c r="K170" s="421"/>
      <c r="L170" s="357">
        <f>IF(D170&gt;A_Stammdaten!$B$12,0,SUM(F170,G170,I170,J170)-SUM(H170,K170))</f>
        <v>0</v>
      </c>
      <c r="M170" s="421"/>
      <c r="N170" s="421"/>
      <c r="O170" s="421"/>
      <c r="P170" s="421"/>
      <c r="Q170" s="220">
        <f>IF(D170&gt;A_Stammdaten!$B$12,0,SUM(L170)-SUM(M170:P170))</f>
        <v>0</v>
      </c>
      <c r="R170" s="421"/>
      <c r="S170" s="358">
        <f>IF(AND(A_Stammdaten!$B$12=D170,OR(B170="geleistete Anzahlungen und Anlagen im Bau des Sachanlagevermögens",B170="geleistete Anzahlungen auf immaterielle Vermögensgegenstände",B170="Grundstücke")),0,U170+T170)</f>
        <v>0</v>
      </c>
      <c r="T170" s="358">
        <f t="shared" si="13"/>
        <v>0</v>
      </c>
      <c r="U170" s="358">
        <f>IF(A_Stammdaten!$B$12=2023,E3_WAV!W170,IF(A_Stammdaten!$B$12=2024,E3_WAV!X170, IF(A_Stammdaten!$B$12=2025,E3_WAV!Y170,IF(A_Stammdaten!$B$12=2026,E3_WAV!Z170,IF(A_Stammdaten!$B$12=2027,E3_WAV!AA170)))))</f>
        <v>0</v>
      </c>
      <c r="V170" s="359">
        <f t="shared" si="11"/>
        <v>0</v>
      </c>
      <c r="W170" s="359">
        <f t="shared" si="14"/>
        <v>0</v>
      </c>
      <c r="X170" s="359">
        <f t="shared" si="14"/>
        <v>0</v>
      </c>
      <c r="Y170" s="359">
        <f t="shared" si="14"/>
        <v>0</v>
      </c>
      <c r="Z170" s="359">
        <f t="shared" si="14"/>
        <v>0</v>
      </c>
      <c r="AA170" s="359">
        <f t="shared" si="14"/>
        <v>0</v>
      </c>
      <c r="AG170" s="360" t="str">
        <f t="shared" si="12"/>
        <v>Zeitreihe_1</v>
      </c>
    </row>
    <row r="171" spans="1:33" x14ac:dyDescent="0.3">
      <c r="A171" s="421"/>
      <c r="B171" s="421"/>
      <c r="C171" s="421"/>
      <c r="D171" s="422"/>
      <c r="E171" s="421"/>
      <c r="F171" s="421"/>
      <c r="G171" s="421"/>
      <c r="H171" s="421"/>
      <c r="I171" s="421"/>
      <c r="J171" s="421"/>
      <c r="K171" s="421"/>
      <c r="L171" s="357">
        <f>IF(D171&gt;A_Stammdaten!$B$12,0,SUM(F171,G171,I171,J171)-SUM(H171,K171))</f>
        <v>0</v>
      </c>
      <c r="M171" s="421"/>
      <c r="N171" s="421"/>
      <c r="O171" s="421"/>
      <c r="P171" s="421"/>
      <c r="Q171" s="220">
        <f>IF(D171&gt;A_Stammdaten!$B$12,0,SUM(L171)-SUM(M171:P171))</f>
        <v>0</v>
      </c>
      <c r="R171" s="421"/>
      <c r="S171" s="358">
        <f>IF(AND(A_Stammdaten!$B$12=D171,OR(B171="geleistete Anzahlungen und Anlagen im Bau des Sachanlagevermögens",B171="geleistete Anzahlungen auf immaterielle Vermögensgegenstände",B171="Grundstücke")),0,U171+T171)</f>
        <v>0</v>
      </c>
      <c r="T171" s="358">
        <f t="shared" si="13"/>
        <v>0</v>
      </c>
      <c r="U171" s="358">
        <f>IF(A_Stammdaten!$B$12=2023,E3_WAV!W171,IF(A_Stammdaten!$B$12=2024,E3_WAV!X171, IF(A_Stammdaten!$B$12=2025,E3_WAV!Y171,IF(A_Stammdaten!$B$12=2026,E3_WAV!Z171,IF(A_Stammdaten!$B$12=2027,E3_WAV!AA171)))))</f>
        <v>0</v>
      </c>
      <c r="V171" s="359">
        <f t="shared" si="11"/>
        <v>0</v>
      </c>
      <c r="W171" s="359">
        <f t="shared" si="14"/>
        <v>0</v>
      </c>
      <c r="X171" s="359">
        <f t="shared" si="14"/>
        <v>0</v>
      </c>
      <c r="Y171" s="359">
        <f t="shared" si="14"/>
        <v>0</v>
      </c>
      <c r="Z171" s="359">
        <f t="shared" si="14"/>
        <v>0</v>
      </c>
      <c r="AA171" s="359">
        <f t="shared" si="14"/>
        <v>0</v>
      </c>
      <c r="AG171" s="360" t="str">
        <f t="shared" si="12"/>
        <v>Zeitreihe_1</v>
      </c>
    </row>
    <row r="172" spans="1:33" x14ac:dyDescent="0.3">
      <c r="A172" s="421"/>
      <c r="B172" s="421"/>
      <c r="C172" s="421"/>
      <c r="D172" s="422"/>
      <c r="E172" s="421"/>
      <c r="F172" s="421"/>
      <c r="G172" s="421"/>
      <c r="H172" s="421"/>
      <c r="I172" s="421"/>
      <c r="J172" s="421"/>
      <c r="K172" s="421"/>
      <c r="L172" s="357">
        <f>IF(D172&gt;A_Stammdaten!$B$12,0,SUM(F172,G172,I172,J172)-SUM(H172,K172))</f>
        <v>0</v>
      </c>
      <c r="M172" s="421"/>
      <c r="N172" s="421"/>
      <c r="O172" s="421"/>
      <c r="P172" s="421"/>
      <c r="Q172" s="220">
        <f>IF(D172&gt;A_Stammdaten!$B$12,0,SUM(L172)-SUM(M172:P172))</f>
        <v>0</v>
      </c>
      <c r="R172" s="421"/>
      <c r="S172" s="358">
        <f>IF(AND(A_Stammdaten!$B$12=D172,OR(B172="geleistete Anzahlungen und Anlagen im Bau des Sachanlagevermögens",B172="geleistete Anzahlungen auf immaterielle Vermögensgegenstände",B172="Grundstücke")),0,U172+T172)</f>
        <v>0</v>
      </c>
      <c r="T172" s="358">
        <f t="shared" si="13"/>
        <v>0</v>
      </c>
      <c r="U172" s="358">
        <f>IF(A_Stammdaten!$B$12=2023,E3_WAV!W172,IF(A_Stammdaten!$B$12=2024,E3_WAV!X172, IF(A_Stammdaten!$B$12=2025,E3_WAV!Y172,IF(A_Stammdaten!$B$12=2026,E3_WAV!Z172,IF(A_Stammdaten!$B$12=2027,E3_WAV!AA172)))))</f>
        <v>0</v>
      </c>
      <c r="V172" s="359">
        <f t="shared" si="11"/>
        <v>0</v>
      </c>
      <c r="W172" s="359">
        <f t="shared" si="14"/>
        <v>0</v>
      </c>
      <c r="X172" s="359">
        <f t="shared" si="14"/>
        <v>0</v>
      </c>
      <c r="Y172" s="359">
        <f t="shared" si="14"/>
        <v>0</v>
      </c>
      <c r="Z172" s="359">
        <f t="shared" si="14"/>
        <v>0</v>
      </c>
      <c r="AA172" s="359">
        <f t="shared" si="14"/>
        <v>0</v>
      </c>
      <c r="AG172" s="360" t="str">
        <f t="shared" si="12"/>
        <v>Zeitreihe_1</v>
      </c>
    </row>
    <row r="173" spans="1:33" x14ac:dyDescent="0.3">
      <c r="A173" s="421"/>
      <c r="B173" s="421"/>
      <c r="C173" s="421"/>
      <c r="D173" s="422"/>
      <c r="E173" s="421"/>
      <c r="F173" s="421"/>
      <c r="G173" s="421"/>
      <c r="H173" s="421"/>
      <c r="I173" s="421"/>
      <c r="J173" s="421"/>
      <c r="K173" s="421"/>
      <c r="L173" s="357">
        <f>IF(D173&gt;A_Stammdaten!$B$12,0,SUM(F173,G173,I173,J173)-SUM(H173,K173))</f>
        <v>0</v>
      </c>
      <c r="M173" s="421"/>
      <c r="N173" s="421"/>
      <c r="O173" s="421"/>
      <c r="P173" s="421"/>
      <c r="Q173" s="220">
        <f>IF(D173&gt;A_Stammdaten!$B$12,0,SUM(L173)-SUM(M173:P173))</f>
        <v>0</v>
      </c>
      <c r="R173" s="421"/>
      <c r="S173" s="358">
        <f>IF(AND(A_Stammdaten!$B$12=D173,OR(B173="geleistete Anzahlungen und Anlagen im Bau des Sachanlagevermögens",B173="geleistete Anzahlungen auf immaterielle Vermögensgegenstände",B173="Grundstücke")),0,U173+T173)</f>
        <v>0</v>
      </c>
      <c r="T173" s="358">
        <f t="shared" si="13"/>
        <v>0</v>
      </c>
      <c r="U173" s="358">
        <f>IF(A_Stammdaten!$B$12=2023,E3_WAV!W173,IF(A_Stammdaten!$B$12=2024,E3_WAV!X173, IF(A_Stammdaten!$B$12=2025,E3_WAV!Y173,IF(A_Stammdaten!$B$12=2026,E3_WAV!Z173,IF(A_Stammdaten!$B$12=2027,E3_WAV!AA173)))))</f>
        <v>0</v>
      </c>
      <c r="V173" s="359">
        <f t="shared" si="11"/>
        <v>0</v>
      </c>
      <c r="W173" s="359">
        <f t="shared" si="14"/>
        <v>0</v>
      </c>
      <c r="X173" s="359">
        <f t="shared" si="14"/>
        <v>0</v>
      </c>
      <c r="Y173" s="359">
        <f t="shared" si="14"/>
        <v>0</v>
      </c>
      <c r="Z173" s="359">
        <f t="shared" si="14"/>
        <v>0</v>
      </c>
      <c r="AA173" s="359">
        <f t="shared" si="14"/>
        <v>0</v>
      </c>
      <c r="AG173" s="360" t="str">
        <f t="shared" si="12"/>
        <v>Zeitreihe_1</v>
      </c>
    </row>
    <row r="174" spans="1:33" x14ac:dyDescent="0.3">
      <c r="A174" s="421"/>
      <c r="B174" s="421"/>
      <c r="C174" s="421"/>
      <c r="D174" s="422"/>
      <c r="E174" s="421"/>
      <c r="F174" s="421"/>
      <c r="G174" s="421"/>
      <c r="H174" s="421"/>
      <c r="I174" s="421"/>
      <c r="J174" s="421"/>
      <c r="K174" s="421"/>
      <c r="L174" s="357">
        <f>IF(D174&gt;A_Stammdaten!$B$12,0,SUM(F174,G174,I174,J174)-SUM(H174,K174))</f>
        <v>0</v>
      </c>
      <c r="M174" s="421"/>
      <c r="N174" s="421"/>
      <c r="O174" s="421"/>
      <c r="P174" s="421"/>
      <c r="Q174" s="220">
        <f>IF(D174&gt;A_Stammdaten!$B$12,0,SUM(L174)-SUM(M174:P174))</f>
        <v>0</v>
      </c>
      <c r="R174" s="421"/>
      <c r="S174" s="358">
        <f>IF(AND(A_Stammdaten!$B$12=D174,OR(B174="geleistete Anzahlungen und Anlagen im Bau des Sachanlagevermögens",B174="geleistete Anzahlungen auf immaterielle Vermögensgegenstände",B174="Grundstücke")),0,U174+T174)</f>
        <v>0</v>
      </c>
      <c r="T174" s="358">
        <f t="shared" si="13"/>
        <v>0</v>
      </c>
      <c r="U174" s="358">
        <f>IF(A_Stammdaten!$B$12=2023,E3_WAV!W174,IF(A_Stammdaten!$B$12=2024,E3_WAV!X174, IF(A_Stammdaten!$B$12=2025,E3_WAV!Y174,IF(A_Stammdaten!$B$12=2026,E3_WAV!Z174,IF(A_Stammdaten!$B$12=2027,E3_WAV!AA174)))))</f>
        <v>0</v>
      </c>
      <c r="V174" s="359">
        <f t="shared" si="11"/>
        <v>0</v>
      </c>
      <c r="W174" s="359">
        <f t="shared" si="14"/>
        <v>0</v>
      </c>
      <c r="X174" s="359">
        <f t="shared" si="14"/>
        <v>0</v>
      </c>
      <c r="Y174" s="359">
        <f t="shared" si="14"/>
        <v>0</v>
      </c>
      <c r="Z174" s="359">
        <f t="shared" si="14"/>
        <v>0</v>
      </c>
      <c r="AA174" s="359">
        <f t="shared" si="14"/>
        <v>0</v>
      </c>
      <c r="AG174" s="360" t="str">
        <f t="shared" si="12"/>
        <v>Zeitreihe_1</v>
      </c>
    </row>
    <row r="175" spans="1:33" x14ac:dyDescent="0.3">
      <c r="A175" s="421"/>
      <c r="B175" s="421"/>
      <c r="C175" s="421"/>
      <c r="D175" s="422"/>
      <c r="E175" s="421"/>
      <c r="F175" s="421"/>
      <c r="G175" s="421"/>
      <c r="H175" s="421"/>
      <c r="I175" s="421"/>
      <c r="J175" s="421"/>
      <c r="K175" s="421"/>
      <c r="L175" s="357">
        <f>IF(D175&gt;A_Stammdaten!$B$12,0,SUM(F175,G175,I175,J175)-SUM(H175,K175))</f>
        <v>0</v>
      </c>
      <c r="M175" s="421"/>
      <c r="N175" s="421"/>
      <c r="O175" s="421"/>
      <c r="P175" s="421"/>
      <c r="Q175" s="220">
        <f>IF(D175&gt;A_Stammdaten!$B$12,0,SUM(L175)-SUM(M175:P175))</f>
        <v>0</v>
      </c>
      <c r="R175" s="421"/>
      <c r="S175" s="358">
        <f>IF(AND(A_Stammdaten!$B$12=D175,OR(B175="geleistete Anzahlungen und Anlagen im Bau des Sachanlagevermögens",B175="geleistete Anzahlungen auf immaterielle Vermögensgegenstände",B175="Grundstücke")),0,U175+T175)</f>
        <v>0</v>
      </c>
      <c r="T175" s="358">
        <f t="shared" si="13"/>
        <v>0</v>
      </c>
      <c r="U175" s="358">
        <f>IF(A_Stammdaten!$B$12=2023,E3_WAV!W175,IF(A_Stammdaten!$B$12=2024,E3_WAV!X175, IF(A_Stammdaten!$B$12=2025,E3_WAV!Y175,IF(A_Stammdaten!$B$12=2026,E3_WAV!Z175,IF(A_Stammdaten!$B$12=2027,E3_WAV!AA175)))))</f>
        <v>0</v>
      </c>
      <c r="V175" s="359">
        <f t="shared" si="11"/>
        <v>0</v>
      </c>
      <c r="W175" s="359">
        <f t="shared" si="14"/>
        <v>0</v>
      </c>
      <c r="X175" s="359">
        <f t="shared" si="14"/>
        <v>0</v>
      </c>
      <c r="Y175" s="359">
        <f t="shared" si="14"/>
        <v>0</v>
      </c>
      <c r="Z175" s="359">
        <f t="shared" si="14"/>
        <v>0</v>
      </c>
      <c r="AA175" s="359">
        <f t="shared" si="14"/>
        <v>0</v>
      </c>
      <c r="AG175" s="360" t="str">
        <f t="shared" si="12"/>
        <v>Zeitreihe_1</v>
      </c>
    </row>
    <row r="176" spans="1:33" x14ac:dyDescent="0.3">
      <c r="A176" s="421"/>
      <c r="B176" s="421"/>
      <c r="C176" s="421"/>
      <c r="D176" s="422"/>
      <c r="E176" s="421"/>
      <c r="F176" s="421"/>
      <c r="G176" s="421"/>
      <c r="H176" s="421"/>
      <c r="I176" s="421"/>
      <c r="J176" s="421"/>
      <c r="K176" s="421"/>
      <c r="L176" s="357">
        <f>IF(D176&gt;A_Stammdaten!$B$12,0,SUM(F176,G176,I176,J176)-SUM(H176,K176))</f>
        <v>0</v>
      </c>
      <c r="M176" s="421"/>
      <c r="N176" s="421"/>
      <c r="O176" s="421"/>
      <c r="P176" s="421"/>
      <c r="Q176" s="220">
        <f>IF(D176&gt;A_Stammdaten!$B$12,0,SUM(L176)-SUM(M176:P176))</f>
        <v>0</v>
      </c>
      <c r="R176" s="421"/>
      <c r="S176" s="358">
        <f>IF(AND(A_Stammdaten!$B$12=D176,OR(B176="geleistete Anzahlungen und Anlagen im Bau des Sachanlagevermögens",B176="geleistete Anzahlungen auf immaterielle Vermögensgegenstände",B176="Grundstücke")),0,U176+T176)</f>
        <v>0</v>
      </c>
      <c r="T176" s="358">
        <f t="shared" si="13"/>
        <v>0</v>
      </c>
      <c r="U176" s="358">
        <f>IF(A_Stammdaten!$B$12=2023,E3_WAV!W176,IF(A_Stammdaten!$B$12=2024,E3_WAV!X176, IF(A_Stammdaten!$B$12=2025,E3_WAV!Y176,IF(A_Stammdaten!$B$12=2026,E3_WAV!Z176,IF(A_Stammdaten!$B$12=2027,E3_WAV!AA176)))))</f>
        <v>0</v>
      </c>
      <c r="V176" s="359">
        <f t="shared" si="11"/>
        <v>0</v>
      </c>
      <c r="W176" s="359">
        <f t="shared" si="14"/>
        <v>0</v>
      </c>
      <c r="X176" s="359">
        <f t="shared" si="14"/>
        <v>0</v>
      </c>
      <c r="Y176" s="359">
        <f t="shared" si="14"/>
        <v>0</v>
      </c>
      <c r="Z176" s="359">
        <f t="shared" si="14"/>
        <v>0</v>
      </c>
      <c r="AA176" s="359">
        <f t="shared" si="14"/>
        <v>0</v>
      </c>
      <c r="AG176" s="360" t="str">
        <f t="shared" si="12"/>
        <v>Zeitreihe_1</v>
      </c>
    </row>
    <row r="177" spans="1:33" x14ac:dyDescent="0.3">
      <c r="A177" s="421"/>
      <c r="B177" s="421"/>
      <c r="C177" s="421"/>
      <c r="D177" s="422"/>
      <c r="E177" s="421"/>
      <c r="F177" s="421"/>
      <c r="G177" s="421"/>
      <c r="H177" s="421"/>
      <c r="I177" s="421"/>
      <c r="J177" s="421"/>
      <c r="K177" s="421"/>
      <c r="L177" s="357">
        <f>IF(D177&gt;A_Stammdaten!$B$12,0,SUM(F177,G177,I177,J177)-SUM(H177,K177))</f>
        <v>0</v>
      </c>
      <c r="M177" s="421"/>
      <c r="N177" s="421"/>
      <c r="O177" s="421"/>
      <c r="P177" s="421"/>
      <c r="Q177" s="220">
        <f>IF(D177&gt;A_Stammdaten!$B$12,0,SUM(L177)-SUM(M177:P177))</f>
        <v>0</v>
      </c>
      <c r="R177" s="421"/>
      <c r="S177" s="358">
        <f>IF(AND(A_Stammdaten!$B$12=D177,OR(B177="geleistete Anzahlungen und Anlagen im Bau des Sachanlagevermögens",B177="geleistete Anzahlungen auf immaterielle Vermögensgegenstände",B177="Grundstücke")),0,U177+T177)</f>
        <v>0</v>
      </c>
      <c r="T177" s="358">
        <f t="shared" si="13"/>
        <v>0</v>
      </c>
      <c r="U177" s="358">
        <f>IF(A_Stammdaten!$B$12=2023,E3_WAV!W177,IF(A_Stammdaten!$B$12=2024,E3_WAV!X177, IF(A_Stammdaten!$B$12=2025,E3_WAV!Y177,IF(A_Stammdaten!$B$12=2026,E3_WAV!Z177,IF(A_Stammdaten!$B$12=2027,E3_WAV!AA177)))))</f>
        <v>0</v>
      </c>
      <c r="V177" s="359">
        <f t="shared" si="11"/>
        <v>0</v>
      </c>
      <c r="W177" s="359">
        <f t="shared" si="14"/>
        <v>0</v>
      </c>
      <c r="X177" s="359">
        <f t="shared" si="14"/>
        <v>0</v>
      </c>
      <c r="Y177" s="359">
        <f t="shared" si="14"/>
        <v>0</v>
      </c>
      <c r="Z177" s="359">
        <f t="shared" si="14"/>
        <v>0</v>
      </c>
      <c r="AA177" s="359">
        <f t="shared" si="14"/>
        <v>0</v>
      </c>
      <c r="AG177" s="360" t="str">
        <f t="shared" si="12"/>
        <v>Zeitreihe_1</v>
      </c>
    </row>
    <row r="178" spans="1:33" x14ac:dyDescent="0.3">
      <c r="A178" s="421"/>
      <c r="B178" s="421"/>
      <c r="C178" s="421"/>
      <c r="D178" s="422"/>
      <c r="E178" s="421"/>
      <c r="F178" s="421"/>
      <c r="G178" s="421"/>
      <c r="H178" s="421"/>
      <c r="I178" s="421"/>
      <c r="J178" s="421"/>
      <c r="K178" s="421"/>
      <c r="L178" s="357">
        <f>IF(D178&gt;A_Stammdaten!$B$12,0,SUM(F178,G178,I178,J178)-SUM(H178,K178))</f>
        <v>0</v>
      </c>
      <c r="M178" s="421"/>
      <c r="N178" s="421"/>
      <c r="O178" s="421"/>
      <c r="P178" s="421"/>
      <c r="Q178" s="220">
        <f>IF(D178&gt;A_Stammdaten!$B$12,0,SUM(L178)-SUM(M178:P178))</f>
        <v>0</v>
      </c>
      <c r="R178" s="421"/>
      <c r="S178" s="358">
        <f>IF(AND(A_Stammdaten!$B$12=D178,OR(B178="geleistete Anzahlungen und Anlagen im Bau des Sachanlagevermögens",B178="geleistete Anzahlungen auf immaterielle Vermögensgegenstände",B178="Grundstücke")),0,U178+T178)</f>
        <v>0</v>
      </c>
      <c r="T178" s="358">
        <f t="shared" si="13"/>
        <v>0</v>
      </c>
      <c r="U178" s="358">
        <f>IF(A_Stammdaten!$B$12=2023,E3_WAV!W178,IF(A_Stammdaten!$B$12=2024,E3_WAV!X178, IF(A_Stammdaten!$B$12=2025,E3_WAV!Y178,IF(A_Stammdaten!$B$12=2026,E3_WAV!Z178,IF(A_Stammdaten!$B$12=2027,E3_WAV!AA178)))))</f>
        <v>0</v>
      </c>
      <c r="V178" s="359">
        <f t="shared" si="11"/>
        <v>0</v>
      </c>
      <c r="W178" s="359">
        <f t="shared" si="14"/>
        <v>0</v>
      </c>
      <c r="X178" s="359">
        <f t="shared" si="14"/>
        <v>0</v>
      </c>
      <c r="Y178" s="359">
        <f t="shared" si="14"/>
        <v>0</v>
      </c>
      <c r="Z178" s="359">
        <f t="shared" si="14"/>
        <v>0</v>
      </c>
      <c r="AA178" s="359">
        <f t="shared" si="14"/>
        <v>0</v>
      </c>
      <c r="AG178" s="360" t="str">
        <f t="shared" si="12"/>
        <v>Zeitreihe_1</v>
      </c>
    </row>
    <row r="179" spans="1:33" x14ac:dyDescent="0.3">
      <c r="A179" s="421"/>
      <c r="B179" s="421"/>
      <c r="C179" s="421"/>
      <c r="D179" s="422"/>
      <c r="E179" s="421"/>
      <c r="F179" s="421"/>
      <c r="G179" s="421"/>
      <c r="H179" s="421"/>
      <c r="I179" s="421"/>
      <c r="J179" s="421"/>
      <c r="K179" s="421"/>
      <c r="L179" s="357">
        <f>IF(D179&gt;A_Stammdaten!$B$12,0,SUM(F179,G179,I179,J179)-SUM(H179,K179))</f>
        <v>0</v>
      </c>
      <c r="M179" s="421"/>
      <c r="N179" s="421"/>
      <c r="O179" s="421"/>
      <c r="P179" s="421"/>
      <c r="Q179" s="220">
        <f>IF(D179&gt;A_Stammdaten!$B$12,0,SUM(L179)-SUM(M179:P179))</f>
        <v>0</v>
      </c>
      <c r="R179" s="421"/>
      <c r="S179" s="358">
        <f>IF(AND(A_Stammdaten!$B$12=D179,OR(B179="geleistete Anzahlungen und Anlagen im Bau des Sachanlagevermögens",B179="geleistete Anzahlungen auf immaterielle Vermögensgegenstände",B179="Grundstücke")),0,U179+T179)</f>
        <v>0</v>
      </c>
      <c r="T179" s="358">
        <f t="shared" si="13"/>
        <v>0</v>
      </c>
      <c r="U179" s="358">
        <f>IF(A_Stammdaten!$B$12=2023,E3_WAV!W179,IF(A_Stammdaten!$B$12=2024,E3_WAV!X179, IF(A_Stammdaten!$B$12=2025,E3_WAV!Y179,IF(A_Stammdaten!$B$12=2026,E3_WAV!Z179,IF(A_Stammdaten!$B$12=2027,E3_WAV!AA179)))))</f>
        <v>0</v>
      </c>
      <c r="V179" s="359">
        <f t="shared" si="11"/>
        <v>0</v>
      </c>
      <c r="W179" s="359">
        <f t="shared" si="14"/>
        <v>0</v>
      </c>
      <c r="X179" s="359">
        <f t="shared" si="14"/>
        <v>0</v>
      </c>
      <c r="Y179" s="359">
        <f t="shared" si="14"/>
        <v>0</v>
      </c>
      <c r="Z179" s="359">
        <f t="shared" si="14"/>
        <v>0</v>
      </c>
      <c r="AA179" s="359">
        <f t="shared" si="14"/>
        <v>0</v>
      </c>
      <c r="AG179" s="360" t="str">
        <f t="shared" si="12"/>
        <v>Zeitreihe_1</v>
      </c>
    </row>
    <row r="180" spans="1:33" x14ac:dyDescent="0.3">
      <c r="A180" s="421"/>
      <c r="B180" s="421"/>
      <c r="C180" s="421"/>
      <c r="D180" s="422"/>
      <c r="E180" s="421"/>
      <c r="F180" s="421"/>
      <c r="G180" s="421"/>
      <c r="H180" s="421"/>
      <c r="I180" s="421"/>
      <c r="J180" s="421"/>
      <c r="K180" s="421"/>
      <c r="L180" s="357">
        <f>IF(D180&gt;A_Stammdaten!$B$12,0,SUM(F180,G180,I180,J180)-SUM(H180,K180))</f>
        <v>0</v>
      </c>
      <c r="M180" s="421"/>
      <c r="N180" s="421"/>
      <c r="O180" s="421"/>
      <c r="P180" s="421"/>
      <c r="Q180" s="220">
        <f>IF(D180&gt;A_Stammdaten!$B$12,0,SUM(L180)-SUM(M180:P180))</f>
        <v>0</v>
      </c>
      <c r="R180" s="421"/>
      <c r="S180" s="358">
        <f>IF(AND(A_Stammdaten!$B$12=D180,OR(B180="geleistete Anzahlungen und Anlagen im Bau des Sachanlagevermögens",B180="geleistete Anzahlungen auf immaterielle Vermögensgegenstände",B180="Grundstücke")),0,U180+T180)</f>
        <v>0</v>
      </c>
      <c r="T180" s="358">
        <f t="shared" si="13"/>
        <v>0</v>
      </c>
      <c r="U180" s="358">
        <f>IF(A_Stammdaten!$B$12=2023,E3_WAV!W180,IF(A_Stammdaten!$B$12=2024,E3_WAV!X180, IF(A_Stammdaten!$B$12=2025,E3_WAV!Y180,IF(A_Stammdaten!$B$12=2026,E3_WAV!Z180,IF(A_Stammdaten!$B$12=2027,E3_WAV!AA180)))))</f>
        <v>0</v>
      </c>
      <c r="V180" s="359">
        <f t="shared" si="11"/>
        <v>0</v>
      </c>
      <c r="W180" s="359">
        <f t="shared" si="14"/>
        <v>0</v>
      </c>
      <c r="X180" s="359">
        <f t="shared" si="14"/>
        <v>0</v>
      </c>
      <c r="Y180" s="359">
        <f t="shared" si="14"/>
        <v>0</v>
      </c>
      <c r="Z180" s="359">
        <f t="shared" si="14"/>
        <v>0</v>
      </c>
      <c r="AA180" s="359">
        <f t="shared" si="14"/>
        <v>0</v>
      </c>
      <c r="AG180" s="360" t="str">
        <f t="shared" si="12"/>
        <v>Zeitreihe_1</v>
      </c>
    </row>
    <row r="181" spans="1:33" x14ac:dyDescent="0.3">
      <c r="A181" s="421"/>
      <c r="B181" s="421"/>
      <c r="C181" s="421"/>
      <c r="D181" s="422"/>
      <c r="E181" s="421"/>
      <c r="F181" s="421"/>
      <c r="G181" s="421"/>
      <c r="H181" s="421"/>
      <c r="I181" s="421"/>
      <c r="J181" s="421"/>
      <c r="K181" s="421"/>
      <c r="L181" s="357">
        <f>IF(D181&gt;A_Stammdaten!$B$12,0,SUM(F181,G181,I181,J181)-SUM(H181,K181))</f>
        <v>0</v>
      </c>
      <c r="M181" s="421"/>
      <c r="N181" s="421"/>
      <c r="O181" s="421"/>
      <c r="P181" s="421"/>
      <c r="Q181" s="220">
        <f>IF(D181&gt;A_Stammdaten!$B$12,0,SUM(L181)-SUM(M181:P181))</f>
        <v>0</v>
      </c>
      <c r="R181" s="421"/>
      <c r="S181" s="358">
        <f>IF(AND(A_Stammdaten!$B$12=D181,OR(B181="geleistete Anzahlungen und Anlagen im Bau des Sachanlagevermögens",B181="geleistete Anzahlungen auf immaterielle Vermögensgegenstände",B181="Grundstücke")),0,U181+T181)</f>
        <v>0</v>
      </c>
      <c r="T181" s="358">
        <f t="shared" si="13"/>
        <v>0</v>
      </c>
      <c r="U181" s="358">
        <f>IF(A_Stammdaten!$B$12=2023,E3_WAV!W181,IF(A_Stammdaten!$B$12=2024,E3_WAV!X181, IF(A_Stammdaten!$B$12=2025,E3_WAV!Y181,IF(A_Stammdaten!$B$12=2026,E3_WAV!Z181,IF(A_Stammdaten!$B$12=2027,E3_WAV!AA181)))))</f>
        <v>0</v>
      </c>
      <c r="V181" s="359">
        <f t="shared" si="11"/>
        <v>0</v>
      </c>
      <c r="W181" s="359">
        <f t="shared" ref="W181:AA204" si="15">IF(AND($R181&lt;&gt;"",$R181&lt;&gt;0),IF(($R181-(W$4-$D181))&gt;0,($R181-(W$4-$D181)-1)*($Q181/$R181),0),$Q181)</f>
        <v>0</v>
      </c>
      <c r="X181" s="359">
        <f t="shared" si="15"/>
        <v>0</v>
      </c>
      <c r="Y181" s="359">
        <f t="shared" si="15"/>
        <v>0</v>
      </c>
      <c r="Z181" s="359">
        <f t="shared" si="15"/>
        <v>0</v>
      </c>
      <c r="AA181" s="359">
        <f t="shared" si="15"/>
        <v>0</v>
      </c>
      <c r="AG181" s="360" t="str">
        <f t="shared" si="12"/>
        <v>Zeitreihe_1</v>
      </c>
    </row>
    <row r="182" spans="1:33" x14ac:dyDescent="0.3">
      <c r="A182" s="421"/>
      <c r="B182" s="421"/>
      <c r="C182" s="421"/>
      <c r="D182" s="422"/>
      <c r="E182" s="421"/>
      <c r="F182" s="421"/>
      <c r="G182" s="421"/>
      <c r="H182" s="421"/>
      <c r="I182" s="421"/>
      <c r="J182" s="421"/>
      <c r="K182" s="421"/>
      <c r="L182" s="357">
        <f>IF(D182&gt;A_Stammdaten!$B$12,0,SUM(F182,G182,I182,J182)-SUM(H182,K182))</f>
        <v>0</v>
      </c>
      <c r="M182" s="421"/>
      <c r="N182" s="421"/>
      <c r="O182" s="421"/>
      <c r="P182" s="421"/>
      <c r="Q182" s="220">
        <f>IF(D182&gt;A_Stammdaten!$B$12,0,SUM(L182)-SUM(M182:P182))</f>
        <v>0</v>
      </c>
      <c r="R182" s="421"/>
      <c r="S182" s="358">
        <f>IF(AND(A_Stammdaten!$B$12=D182,OR(B182="geleistete Anzahlungen und Anlagen im Bau des Sachanlagevermögens",B182="geleistete Anzahlungen auf immaterielle Vermögensgegenstände",B182="Grundstücke")),0,U182+T182)</f>
        <v>0</v>
      </c>
      <c r="T182" s="358">
        <f t="shared" si="13"/>
        <v>0</v>
      </c>
      <c r="U182" s="358">
        <f>IF(A_Stammdaten!$B$12=2023,E3_WAV!W182,IF(A_Stammdaten!$B$12=2024,E3_WAV!X182, IF(A_Stammdaten!$B$12=2025,E3_WAV!Y182,IF(A_Stammdaten!$B$12=2026,E3_WAV!Z182,IF(A_Stammdaten!$B$12=2027,E3_WAV!AA182)))))</f>
        <v>0</v>
      </c>
      <c r="V182" s="359">
        <f t="shared" si="11"/>
        <v>0</v>
      </c>
      <c r="W182" s="359">
        <f t="shared" si="15"/>
        <v>0</v>
      </c>
      <c r="X182" s="359">
        <f t="shared" si="15"/>
        <v>0</v>
      </c>
      <c r="Y182" s="359">
        <f t="shared" si="15"/>
        <v>0</v>
      </c>
      <c r="Z182" s="359">
        <f t="shared" si="15"/>
        <v>0</v>
      </c>
      <c r="AA182" s="359">
        <f t="shared" si="15"/>
        <v>0</v>
      </c>
      <c r="AG182" s="360" t="str">
        <f t="shared" si="12"/>
        <v>Zeitreihe_1</v>
      </c>
    </row>
    <row r="183" spans="1:33" x14ac:dyDescent="0.3">
      <c r="A183" s="421"/>
      <c r="B183" s="421"/>
      <c r="C183" s="421"/>
      <c r="D183" s="422"/>
      <c r="E183" s="421"/>
      <c r="F183" s="421"/>
      <c r="G183" s="421"/>
      <c r="H183" s="421"/>
      <c r="I183" s="421"/>
      <c r="J183" s="421"/>
      <c r="K183" s="421"/>
      <c r="L183" s="357">
        <f>IF(D183&gt;A_Stammdaten!$B$12,0,SUM(F183,G183,I183,J183)-SUM(H183,K183))</f>
        <v>0</v>
      </c>
      <c r="M183" s="421"/>
      <c r="N183" s="421"/>
      <c r="O183" s="421"/>
      <c r="P183" s="421"/>
      <c r="Q183" s="220">
        <f>IF(D183&gt;A_Stammdaten!$B$12,0,SUM(L183)-SUM(M183:P183))</f>
        <v>0</v>
      </c>
      <c r="R183" s="421"/>
      <c r="S183" s="358">
        <f>IF(AND(A_Stammdaten!$B$12=D183,OR(B183="geleistete Anzahlungen und Anlagen im Bau des Sachanlagevermögens",B183="geleistete Anzahlungen auf immaterielle Vermögensgegenstände",B183="Grundstücke")),0,U183+T183)</f>
        <v>0</v>
      </c>
      <c r="T183" s="358">
        <f t="shared" si="13"/>
        <v>0</v>
      </c>
      <c r="U183" s="358">
        <f>IF(A_Stammdaten!$B$12=2023,E3_WAV!W183,IF(A_Stammdaten!$B$12=2024,E3_WAV!X183, IF(A_Stammdaten!$B$12=2025,E3_WAV!Y183,IF(A_Stammdaten!$B$12=2026,E3_WAV!Z183,IF(A_Stammdaten!$B$12=2027,E3_WAV!AA183)))))</f>
        <v>0</v>
      </c>
      <c r="V183" s="359">
        <f t="shared" si="11"/>
        <v>0</v>
      </c>
      <c r="W183" s="359">
        <f t="shared" si="15"/>
        <v>0</v>
      </c>
      <c r="X183" s="359">
        <f t="shared" si="15"/>
        <v>0</v>
      </c>
      <c r="Y183" s="359">
        <f t="shared" si="15"/>
        <v>0</v>
      </c>
      <c r="Z183" s="359">
        <f t="shared" si="15"/>
        <v>0</v>
      </c>
      <c r="AA183" s="359">
        <f t="shared" si="15"/>
        <v>0</v>
      </c>
      <c r="AG183" s="360" t="str">
        <f t="shared" si="12"/>
        <v>Zeitreihe_1</v>
      </c>
    </row>
    <row r="184" spans="1:33" x14ac:dyDescent="0.3">
      <c r="A184" s="421"/>
      <c r="B184" s="421"/>
      <c r="C184" s="421"/>
      <c r="D184" s="422"/>
      <c r="E184" s="421"/>
      <c r="F184" s="421"/>
      <c r="G184" s="421"/>
      <c r="H184" s="421"/>
      <c r="I184" s="421"/>
      <c r="J184" s="421"/>
      <c r="K184" s="421"/>
      <c r="L184" s="357">
        <f>IF(D184&gt;A_Stammdaten!$B$12,0,SUM(F184,G184,I184,J184)-SUM(H184,K184))</f>
        <v>0</v>
      </c>
      <c r="M184" s="421"/>
      <c r="N184" s="421"/>
      <c r="O184" s="421"/>
      <c r="P184" s="421"/>
      <c r="Q184" s="220">
        <f>IF(D184&gt;A_Stammdaten!$B$12,0,SUM(L184)-SUM(M184:P184))</f>
        <v>0</v>
      </c>
      <c r="R184" s="421"/>
      <c r="S184" s="358">
        <f>IF(AND(A_Stammdaten!$B$12=D184,OR(B184="geleistete Anzahlungen und Anlagen im Bau des Sachanlagevermögens",B184="geleistete Anzahlungen auf immaterielle Vermögensgegenstände",B184="Grundstücke")),0,U184+T184)</f>
        <v>0</v>
      </c>
      <c r="T184" s="358">
        <f t="shared" si="13"/>
        <v>0</v>
      </c>
      <c r="U184" s="358">
        <f>IF(A_Stammdaten!$B$12=2023,E3_WAV!W184,IF(A_Stammdaten!$B$12=2024,E3_WAV!X184, IF(A_Stammdaten!$B$12=2025,E3_WAV!Y184,IF(A_Stammdaten!$B$12=2026,E3_WAV!Z184,IF(A_Stammdaten!$B$12=2027,E3_WAV!AA184)))))</f>
        <v>0</v>
      </c>
      <c r="V184" s="359">
        <f t="shared" si="11"/>
        <v>0</v>
      </c>
      <c r="W184" s="359">
        <f t="shared" si="15"/>
        <v>0</v>
      </c>
      <c r="X184" s="359">
        <f t="shared" si="15"/>
        <v>0</v>
      </c>
      <c r="Y184" s="359">
        <f t="shared" si="15"/>
        <v>0</v>
      </c>
      <c r="Z184" s="359">
        <f t="shared" si="15"/>
        <v>0</v>
      </c>
      <c r="AA184" s="359">
        <f t="shared" si="15"/>
        <v>0</v>
      </c>
      <c r="AG184" s="360" t="str">
        <f t="shared" si="12"/>
        <v>Zeitreihe_1</v>
      </c>
    </row>
    <row r="185" spans="1:33" x14ac:dyDescent="0.3">
      <c r="A185" s="421"/>
      <c r="B185" s="421"/>
      <c r="C185" s="421"/>
      <c r="D185" s="422"/>
      <c r="E185" s="421"/>
      <c r="F185" s="421"/>
      <c r="G185" s="421"/>
      <c r="H185" s="421"/>
      <c r="I185" s="421"/>
      <c r="J185" s="421"/>
      <c r="K185" s="421"/>
      <c r="L185" s="357">
        <f>IF(D185&gt;A_Stammdaten!$B$12,0,SUM(F185,G185,I185,J185)-SUM(H185,K185))</f>
        <v>0</v>
      </c>
      <c r="M185" s="421"/>
      <c r="N185" s="421"/>
      <c r="O185" s="421"/>
      <c r="P185" s="421"/>
      <c r="Q185" s="220">
        <f>IF(D185&gt;A_Stammdaten!$B$12,0,SUM(L185)-SUM(M185:P185))</f>
        <v>0</v>
      </c>
      <c r="R185" s="421"/>
      <c r="S185" s="358">
        <f>IF(AND(A_Stammdaten!$B$12=D185,OR(B185="geleistete Anzahlungen und Anlagen im Bau des Sachanlagevermögens",B185="geleistete Anzahlungen auf immaterielle Vermögensgegenstände",B185="Grundstücke")),0,U185+T185)</f>
        <v>0</v>
      </c>
      <c r="T185" s="358">
        <f t="shared" si="13"/>
        <v>0</v>
      </c>
      <c r="U185" s="358">
        <f>IF(A_Stammdaten!$B$12=2023,E3_WAV!W185,IF(A_Stammdaten!$B$12=2024,E3_WAV!X185, IF(A_Stammdaten!$B$12=2025,E3_WAV!Y185,IF(A_Stammdaten!$B$12=2026,E3_WAV!Z185,IF(A_Stammdaten!$B$12=2027,E3_WAV!AA185)))))</f>
        <v>0</v>
      </c>
      <c r="V185" s="359">
        <f t="shared" si="11"/>
        <v>0</v>
      </c>
      <c r="W185" s="359">
        <f t="shared" si="15"/>
        <v>0</v>
      </c>
      <c r="X185" s="359">
        <f t="shared" si="15"/>
        <v>0</v>
      </c>
      <c r="Y185" s="359">
        <f t="shared" si="15"/>
        <v>0</v>
      </c>
      <c r="Z185" s="359">
        <f t="shared" si="15"/>
        <v>0</v>
      </c>
      <c r="AA185" s="359">
        <f t="shared" si="15"/>
        <v>0</v>
      </c>
      <c r="AG185" s="360" t="str">
        <f t="shared" si="12"/>
        <v>Zeitreihe_1</v>
      </c>
    </row>
    <row r="186" spans="1:33" x14ac:dyDescent="0.3">
      <c r="A186" s="421"/>
      <c r="B186" s="421"/>
      <c r="C186" s="421"/>
      <c r="D186" s="422"/>
      <c r="E186" s="421"/>
      <c r="F186" s="421"/>
      <c r="G186" s="421"/>
      <c r="H186" s="421"/>
      <c r="I186" s="421"/>
      <c r="J186" s="421"/>
      <c r="K186" s="421"/>
      <c r="L186" s="357">
        <f>IF(D186&gt;A_Stammdaten!$B$12,0,SUM(F186,G186,I186,J186)-SUM(H186,K186))</f>
        <v>0</v>
      </c>
      <c r="M186" s="421"/>
      <c r="N186" s="421"/>
      <c r="O186" s="421"/>
      <c r="P186" s="421"/>
      <c r="Q186" s="220">
        <f>IF(D186&gt;A_Stammdaten!$B$12,0,SUM(L186)-SUM(M186:P186))</f>
        <v>0</v>
      </c>
      <c r="R186" s="421"/>
      <c r="S186" s="358">
        <f>IF(AND(A_Stammdaten!$B$12=D186,OR(B186="geleistete Anzahlungen und Anlagen im Bau des Sachanlagevermögens",B186="geleistete Anzahlungen auf immaterielle Vermögensgegenstände",B186="Grundstücke")),0,U186+T186)</f>
        <v>0</v>
      </c>
      <c r="T186" s="358">
        <f t="shared" si="13"/>
        <v>0</v>
      </c>
      <c r="U186" s="358">
        <f>IF(A_Stammdaten!$B$12=2023,E3_WAV!W186,IF(A_Stammdaten!$B$12=2024,E3_WAV!X186, IF(A_Stammdaten!$B$12=2025,E3_WAV!Y186,IF(A_Stammdaten!$B$12=2026,E3_WAV!Z186,IF(A_Stammdaten!$B$12=2027,E3_WAV!AA186)))))</f>
        <v>0</v>
      </c>
      <c r="V186" s="359">
        <f t="shared" si="11"/>
        <v>0</v>
      </c>
      <c r="W186" s="359">
        <f t="shared" si="15"/>
        <v>0</v>
      </c>
      <c r="X186" s="359">
        <f t="shared" si="15"/>
        <v>0</v>
      </c>
      <c r="Y186" s="359">
        <f t="shared" si="15"/>
        <v>0</v>
      </c>
      <c r="Z186" s="359">
        <f t="shared" si="15"/>
        <v>0</v>
      </c>
      <c r="AA186" s="359">
        <f t="shared" si="15"/>
        <v>0</v>
      </c>
      <c r="AG186" s="360" t="str">
        <f t="shared" si="12"/>
        <v>Zeitreihe_1</v>
      </c>
    </row>
    <row r="187" spans="1:33" x14ac:dyDescent="0.3">
      <c r="A187" s="421"/>
      <c r="B187" s="421"/>
      <c r="C187" s="421"/>
      <c r="D187" s="422"/>
      <c r="E187" s="421"/>
      <c r="F187" s="421"/>
      <c r="G187" s="421"/>
      <c r="H187" s="421"/>
      <c r="I187" s="421"/>
      <c r="J187" s="421"/>
      <c r="K187" s="421"/>
      <c r="L187" s="357">
        <f>IF(D187&gt;A_Stammdaten!$B$12,0,SUM(F187,G187,I187,J187)-SUM(H187,K187))</f>
        <v>0</v>
      </c>
      <c r="M187" s="421"/>
      <c r="N187" s="421"/>
      <c r="O187" s="421"/>
      <c r="P187" s="421"/>
      <c r="Q187" s="220">
        <f>IF(D187&gt;A_Stammdaten!$B$12,0,SUM(L187)-SUM(M187:P187))</f>
        <v>0</v>
      </c>
      <c r="R187" s="421"/>
      <c r="S187" s="358">
        <f>IF(AND(A_Stammdaten!$B$12=D187,OR(B187="geleistete Anzahlungen und Anlagen im Bau des Sachanlagevermögens",B187="geleistete Anzahlungen auf immaterielle Vermögensgegenstände",B187="Grundstücke")),0,U187+T187)</f>
        <v>0</v>
      </c>
      <c r="T187" s="358">
        <f t="shared" si="13"/>
        <v>0</v>
      </c>
      <c r="U187" s="358">
        <f>IF(A_Stammdaten!$B$12=2023,E3_WAV!W187,IF(A_Stammdaten!$B$12=2024,E3_WAV!X187, IF(A_Stammdaten!$B$12=2025,E3_WAV!Y187,IF(A_Stammdaten!$B$12=2026,E3_WAV!Z187,IF(A_Stammdaten!$B$12=2027,E3_WAV!AA187)))))</f>
        <v>0</v>
      </c>
      <c r="V187" s="359">
        <f t="shared" si="11"/>
        <v>0</v>
      </c>
      <c r="W187" s="359">
        <f t="shared" si="15"/>
        <v>0</v>
      </c>
      <c r="X187" s="359">
        <f t="shared" si="15"/>
        <v>0</v>
      </c>
      <c r="Y187" s="359">
        <f t="shared" si="15"/>
        <v>0</v>
      </c>
      <c r="Z187" s="359">
        <f t="shared" si="15"/>
        <v>0</v>
      </c>
      <c r="AA187" s="359">
        <f t="shared" si="15"/>
        <v>0</v>
      </c>
      <c r="AG187" s="360" t="str">
        <f t="shared" si="12"/>
        <v>Zeitreihe_1</v>
      </c>
    </row>
    <row r="188" spans="1:33" x14ac:dyDescent="0.3">
      <c r="A188" s="421"/>
      <c r="B188" s="421"/>
      <c r="C188" s="421"/>
      <c r="D188" s="422"/>
      <c r="E188" s="421"/>
      <c r="F188" s="421"/>
      <c r="G188" s="421"/>
      <c r="H188" s="421"/>
      <c r="I188" s="421"/>
      <c r="J188" s="421"/>
      <c r="K188" s="421"/>
      <c r="L188" s="357">
        <f>IF(D188&gt;A_Stammdaten!$B$12,0,SUM(F188,G188,I188,J188)-SUM(H188,K188))</f>
        <v>0</v>
      </c>
      <c r="M188" s="421"/>
      <c r="N188" s="421"/>
      <c r="O188" s="421"/>
      <c r="P188" s="421"/>
      <c r="Q188" s="220">
        <f>IF(D188&gt;A_Stammdaten!$B$12,0,SUM(L188)-SUM(M188:P188))</f>
        <v>0</v>
      </c>
      <c r="R188" s="421"/>
      <c r="S188" s="358">
        <f>IF(AND(A_Stammdaten!$B$12=D188,OR(B188="geleistete Anzahlungen und Anlagen im Bau des Sachanlagevermögens",B188="geleistete Anzahlungen auf immaterielle Vermögensgegenstände",B188="Grundstücke")),0,U188+T188)</f>
        <v>0</v>
      </c>
      <c r="T188" s="358">
        <f t="shared" si="13"/>
        <v>0</v>
      </c>
      <c r="U188" s="358">
        <f>IF(A_Stammdaten!$B$12=2023,E3_WAV!W188,IF(A_Stammdaten!$B$12=2024,E3_WAV!X188, IF(A_Stammdaten!$B$12=2025,E3_WAV!Y188,IF(A_Stammdaten!$B$12=2026,E3_WAV!Z188,IF(A_Stammdaten!$B$12=2027,E3_WAV!AA188)))))</f>
        <v>0</v>
      </c>
      <c r="V188" s="359">
        <f t="shared" si="11"/>
        <v>0</v>
      </c>
      <c r="W188" s="359">
        <f t="shared" si="15"/>
        <v>0</v>
      </c>
      <c r="X188" s="359">
        <f t="shared" si="15"/>
        <v>0</v>
      </c>
      <c r="Y188" s="359">
        <f t="shared" si="15"/>
        <v>0</v>
      </c>
      <c r="Z188" s="359">
        <f t="shared" si="15"/>
        <v>0</v>
      </c>
      <c r="AA188" s="359">
        <f t="shared" si="15"/>
        <v>0</v>
      </c>
      <c r="AG188" s="360" t="str">
        <f t="shared" si="12"/>
        <v>Zeitreihe_1</v>
      </c>
    </row>
    <row r="189" spans="1:33" x14ac:dyDescent="0.3">
      <c r="A189" s="421"/>
      <c r="B189" s="421"/>
      <c r="C189" s="421"/>
      <c r="D189" s="422"/>
      <c r="E189" s="421"/>
      <c r="F189" s="421"/>
      <c r="G189" s="421"/>
      <c r="H189" s="421"/>
      <c r="I189" s="421"/>
      <c r="J189" s="421"/>
      <c r="K189" s="421"/>
      <c r="L189" s="357">
        <f>IF(D189&gt;A_Stammdaten!$B$12,0,SUM(F189,G189,I189,J189)-SUM(H189,K189))</f>
        <v>0</v>
      </c>
      <c r="M189" s="421"/>
      <c r="N189" s="421"/>
      <c r="O189" s="421"/>
      <c r="P189" s="421"/>
      <c r="Q189" s="220">
        <f>IF(D189&gt;A_Stammdaten!$B$12,0,SUM(L189)-SUM(M189:P189))</f>
        <v>0</v>
      </c>
      <c r="R189" s="421"/>
      <c r="S189" s="358">
        <f>IF(AND(A_Stammdaten!$B$12=D189,OR(B189="geleistete Anzahlungen und Anlagen im Bau des Sachanlagevermögens",B189="geleistete Anzahlungen auf immaterielle Vermögensgegenstände",B189="Grundstücke")),0,U189+T189)</f>
        <v>0</v>
      </c>
      <c r="T189" s="358">
        <f t="shared" si="13"/>
        <v>0</v>
      </c>
      <c r="U189" s="358">
        <f>IF(A_Stammdaten!$B$12=2023,E3_WAV!W189,IF(A_Stammdaten!$B$12=2024,E3_WAV!X189, IF(A_Stammdaten!$B$12=2025,E3_WAV!Y189,IF(A_Stammdaten!$B$12=2026,E3_WAV!Z189,IF(A_Stammdaten!$B$12=2027,E3_WAV!AA189)))))</f>
        <v>0</v>
      </c>
      <c r="V189" s="359">
        <f t="shared" si="11"/>
        <v>0</v>
      </c>
      <c r="W189" s="359">
        <f t="shared" si="15"/>
        <v>0</v>
      </c>
      <c r="X189" s="359">
        <f t="shared" si="15"/>
        <v>0</v>
      </c>
      <c r="Y189" s="359">
        <f t="shared" si="15"/>
        <v>0</v>
      </c>
      <c r="Z189" s="359">
        <f t="shared" si="15"/>
        <v>0</v>
      </c>
      <c r="AA189" s="359">
        <f t="shared" si="15"/>
        <v>0</v>
      </c>
      <c r="AG189" s="360" t="str">
        <f t="shared" si="12"/>
        <v>Zeitreihe_1</v>
      </c>
    </row>
    <row r="190" spans="1:33" x14ac:dyDescent="0.3">
      <c r="A190" s="421"/>
      <c r="B190" s="421"/>
      <c r="C190" s="421"/>
      <c r="D190" s="422"/>
      <c r="E190" s="421"/>
      <c r="F190" s="421"/>
      <c r="G190" s="421"/>
      <c r="H190" s="421"/>
      <c r="I190" s="421"/>
      <c r="J190" s="421"/>
      <c r="K190" s="421"/>
      <c r="L190" s="357">
        <f>IF(D190&gt;A_Stammdaten!$B$12,0,SUM(F190,G190,I190,J190)-SUM(H190,K190))</f>
        <v>0</v>
      </c>
      <c r="M190" s="421"/>
      <c r="N190" s="421"/>
      <c r="O190" s="421"/>
      <c r="P190" s="421"/>
      <c r="Q190" s="220">
        <f>IF(D190&gt;A_Stammdaten!$B$12,0,SUM(L190)-SUM(M190:P190))</f>
        <v>0</v>
      </c>
      <c r="R190" s="421"/>
      <c r="S190" s="358">
        <f>IF(AND(A_Stammdaten!$B$12=D190,OR(B190="geleistete Anzahlungen und Anlagen im Bau des Sachanlagevermögens",B190="geleistete Anzahlungen auf immaterielle Vermögensgegenstände",B190="Grundstücke")),0,U190+T190)</f>
        <v>0</v>
      </c>
      <c r="T190" s="358">
        <f t="shared" si="13"/>
        <v>0</v>
      </c>
      <c r="U190" s="358">
        <f>IF(A_Stammdaten!$B$12=2023,E3_WAV!W190,IF(A_Stammdaten!$B$12=2024,E3_WAV!X190, IF(A_Stammdaten!$B$12=2025,E3_WAV!Y190,IF(A_Stammdaten!$B$12=2026,E3_WAV!Z190,IF(A_Stammdaten!$B$12=2027,E3_WAV!AA190)))))</f>
        <v>0</v>
      </c>
      <c r="V190" s="359">
        <f t="shared" si="11"/>
        <v>0</v>
      </c>
      <c r="W190" s="359">
        <f t="shared" si="15"/>
        <v>0</v>
      </c>
      <c r="X190" s="359">
        <f t="shared" si="15"/>
        <v>0</v>
      </c>
      <c r="Y190" s="359">
        <f t="shared" si="15"/>
        <v>0</v>
      </c>
      <c r="Z190" s="359">
        <f t="shared" si="15"/>
        <v>0</v>
      </c>
      <c r="AA190" s="359">
        <f t="shared" si="15"/>
        <v>0</v>
      </c>
      <c r="AG190" s="360" t="str">
        <f t="shared" si="12"/>
        <v>Zeitreihe_1</v>
      </c>
    </row>
    <row r="191" spans="1:33" x14ac:dyDescent="0.3">
      <c r="A191" s="421"/>
      <c r="B191" s="421"/>
      <c r="C191" s="421"/>
      <c r="D191" s="422"/>
      <c r="E191" s="421"/>
      <c r="F191" s="421"/>
      <c r="G191" s="421"/>
      <c r="H191" s="421"/>
      <c r="I191" s="421"/>
      <c r="J191" s="421"/>
      <c r="K191" s="421"/>
      <c r="L191" s="357">
        <f>IF(D191&gt;A_Stammdaten!$B$12,0,SUM(F191,G191,I191,J191)-SUM(H191,K191))</f>
        <v>0</v>
      </c>
      <c r="M191" s="421"/>
      <c r="N191" s="421"/>
      <c r="O191" s="421"/>
      <c r="P191" s="421"/>
      <c r="Q191" s="220">
        <f>IF(D191&gt;A_Stammdaten!$B$12,0,SUM(L191)-SUM(M191:P191))</f>
        <v>0</v>
      </c>
      <c r="R191" s="421"/>
      <c r="S191" s="358">
        <f>IF(AND(A_Stammdaten!$B$12=D191,OR(B191="geleistete Anzahlungen und Anlagen im Bau des Sachanlagevermögens",B191="geleistete Anzahlungen auf immaterielle Vermögensgegenstände",B191="Grundstücke")),0,U191+T191)</f>
        <v>0</v>
      </c>
      <c r="T191" s="358">
        <f t="shared" si="13"/>
        <v>0</v>
      </c>
      <c r="U191" s="358">
        <f>IF(A_Stammdaten!$B$12=2023,E3_WAV!W191,IF(A_Stammdaten!$B$12=2024,E3_WAV!X191, IF(A_Stammdaten!$B$12=2025,E3_WAV!Y191,IF(A_Stammdaten!$B$12=2026,E3_WAV!Z191,IF(A_Stammdaten!$B$12=2027,E3_WAV!AA191)))))</f>
        <v>0</v>
      </c>
      <c r="V191" s="359">
        <f t="shared" si="11"/>
        <v>0</v>
      </c>
      <c r="W191" s="359">
        <f t="shared" si="15"/>
        <v>0</v>
      </c>
      <c r="X191" s="359">
        <f t="shared" si="15"/>
        <v>0</v>
      </c>
      <c r="Y191" s="359">
        <f t="shared" si="15"/>
        <v>0</v>
      </c>
      <c r="Z191" s="359">
        <f t="shared" si="15"/>
        <v>0</v>
      </c>
      <c r="AA191" s="359">
        <f t="shared" si="15"/>
        <v>0</v>
      </c>
      <c r="AG191" s="360" t="str">
        <f t="shared" si="12"/>
        <v>Zeitreihe_1</v>
      </c>
    </row>
    <row r="192" spans="1:33" x14ac:dyDescent="0.3">
      <c r="A192" s="421"/>
      <c r="B192" s="421"/>
      <c r="C192" s="421"/>
      <c r="D192" s="422"/>
      <c r="E192" s="421"/>
      <c r="F192" s="421"/>
      <c r="G192" s="421"/>
      <c r="H192" s="421"/>
      <c r="I192" s="421"/>
      <c r="J192" s="421"/>
      <c r="K192" s="421"/>
      <c r="L192" s="357">
        <f>IF(D192&gt;A_Stammdaten!$B$12,0,SUM(F192,G192,I192,J192)-SUM(H192,K192))</f>
        <v>0</v>
      </c>
      <c r="M192" s="421"/>
      <c r="N192" s="421"/>
      <c r="O192" s="421"/>
      <c r="P192" s="421"/>
      <c r="Q192" s="220">
        <f>IF(D192&gt;A_Stammdaten!$B$12,0,SUM(L192)-SUM(M192:P192))</f>
        <v>0</v>
      </c>
      <c r="R192" s="421"/>
      <c r="S192" s="358">
        <f>IF(AND(A_Stammdaten!$B$12=D192,OR(B192="geleistete Anzahlungen und Anlagen im Bau des Sachanlagevermögens",B192="geleistete Anzahlungen auf immaterielle Vermögensgegenstände",B192="Grundstücke")),0,U192+T192)</f>
        <v>0</v>
      </c>
      <c r="T192" s="358">
        <f t="shared" si="13"/>
        <v>0</v>
      </c>
      <c r="U192" s="358">
        <f>IF(A_Stammdaten!$B$12=2023,E3_WAV!W192,IF(A_Stammdaten!$B$12=2024,E3_WAV!X192, IF(A_Stammdaten!$B$12=2025,E3_WAV!Y192,IF(A_Stammdaten!$B$12=2026,E3_WAV!Z192,IF(A_Stammdaten!$B$12=2027,E3_WAV!AA192)))))</f>
        <v>0</v>
      </c>
      <c r="V192" s="359">
        <f t="shared" si="11"/>
        <v>0</v>
      </c>
      <c r="W192" s="359">
        <f t="shared" si="15"/>
        <v>0</v>
      </c>
      <c r="X192" s="359">
        <f t="shared" si="15"/>
        <v>0</v>
      </c>
      <c r="Y192" s="359">
        <f t="shared" si="15"/>
        <v>0</v>
      </c>
      <c r="Z192" s="359">
        <f t="shared" si="15"/>
        <v>0</v>
      </c>
      <c r="AA192" s="359">
        <f t="shared" si="15"/>
        <v>0</v>
      </c>
      <c r="AG192" s="360" t="str">
        <f t="shared" si="12"/>
        <v>Zeitreihe_1</v>
      </c>
    </row>
    <row r="193" spans="1:33" x14ac:dyDescent="0.3">
      <c r="A193" s="421"/>
      <c r="B193" s="421"/>
      <c r="C193" s="421"/>
      <c r="D193" s="422"/>
      <c r="E193" s="421"/>
      <c r="F193" s="421"/>
      <c r="G193" s="421"/>
      <c r="H193" s="421"/>
      <c r="I193" s="421"/>
      <c r="J193" s="421"/>
      <c r="K193" s="421"/>
      <c r="L193" s="357">
        <f>IF(D193&gt;A_Stammdaten!$B$12,0,SUM(F193,G193,I193,J193)-SUM(H193,K193))</f>
        <v>0</v>
      </c>
      <c r="M193" s="421"/>
      <c r="N193" s="421"/>
      <c r="O193" s="421"/>
      <c r="P193" s="421"/>
      <c r="Q193" s="220">
        <f>IF(D193&gt;A_Stammdaten!$B$12,0,SUM(L193)-SUM(M193:P193))</f>
        <v>0</v>
      </c>
      <c r="R193" s="421"/>
      <c r="S193" s="358">
        <f>IF(AND(A_Stammdaten!$B$12=D193,OR(B193="geleistete Anzahlungen und Anlagen im Bau des Sachanlagevermögens",B193="geleistete Anzahlungen auf immaterielle Vermögensgegenstände",B193="Grundstücke")),0,U193+T193)</f>
        <v>0</v>
      </c>
      <c r="T193" s="358">
        <f t="shared" si="13"/>
        <v>0</v>
      </c>
      <c r="U193" s="358">
        <f>IF(A_Stammdaten!$B$12=2023,E3_WAV!W193,IF(A_Stammdaten!$B$12=2024,E3_WAV!X193, IF(A_Stammdaten!$B$12=2025,E3_WAV!Y193,IF(A_Stammdaten!$B$12=2026,E3_WAV!Z193,IF(A_Stammdaten!$B$12=2027,E3_WAV!AA193)))))</f>
        <v>0</v>
      </c>
      <c r="V193" s="359">
        <f t="shared" si="11"/>
        <v>0</v>
      </c>
      <c r="W193" s="359">
        <f t="shared" si="15"/>
        <v>0</v>
      </c>
      <c r="X193" s="359">
        <f t="shared" si="15"/>
        <v>0</v>
      </c>
      <c r="Y193" s="359">
        <f t="shared" si="15"/>
        <v>0</v>
      </c>
      <c r="Z193" s="359">
        <f t="shared" si="15"/>
        <v>0</v>
      </c>
      <c r="AA193" s="359">
        <f t="shared" si="15"/>
        <v>0</v>
      </c>
      <c r="AG193" s="360" t="str">
        <f t="shared" si="12"/>
        <v>Zeitreihe_1</v>
      </c>
    </row>
    <row r="194" spans="1:33" x14ac:dyDescent="0.3">
      <c r="A194" s="421"/>
      <c r="B194" s="421"/>
      <c r="C194" s="421"/>
      <c r="D194" s="422"/>
      <c r="E194" s="421"/>
      <c r="F194" s="421"/>
      <c r="G194" s="421"/>
      <c r="H194" s="421"/>
      <c r="I194" s="421"/>
      <c r="J194" s="421"/>
      <c r="K194" s="421"/>
      <c r="L194" s="357">
        <f>IF(D194&gt;A_Stammdaten!$B$12,0,SUM(F194,G194,I194,J194)-SUM(H194,K194))</f>
        <v>0</v>
      </c>
      <c r="M194" s="421"/>
      <c r="N194" s="421"/>
      <c r="O194" s="421"/>
      <c r="P194" s="421"/>
      <c r="Q194" s="220">
        <f>IF(D194&gt;A_Stammdaten!$B$12,0,SUM(L194)-SUM(M194:P194))</f>
        <v>0</v>
      </c>
      <c r="R194" s="421"/>
      <c r="S194" s="358">
        <f>IF(AND(A_Stammdaten!$B$12=D194,OR(B194="geleistete Anzahlungen und Anlagen im Bau des Sachanlagevermögens",B194="geleistete Anzahlungen auf immaterielle Vermögensgegenstände",B194="Grundstücke")),0,U194+T194)</f>
        <v>0</v>
      </c>
      <c r="T194" s="358">
        <f t="shared" si="13"/>
        <v>0</v>
      </c>
      <c r="U194" s="358">
        <f>IF(A_Stammdaten!$B$12=2023,E3_WAV!W194,IF(A_Stammdaten!$B$12=2024,E3_WAV!X194, IF(A_Stammdaten!$B$12=2025,E3_WAV!Y194,IF(A_Stammdaten!$B$12=2026,E3_WAV!Z194,IF(A_Stammdaten!$B$12=2027,E3_WAV!AA194)))))</f>
        <v>0</v>
      </c>
      <c r="V194" s="359">
        <f t="shared" si="11"/>
        <v>0</v>
      </c>
      <c r="W194" s="359">
        <f t="shared" si="15"/>
        <v>0</v>
      </c>
      <c r="X194" s="359">
        <f t="shared" si="15"/>
        <v>0</v>
      </c>
      <c r="Y194" s="359">
        <f t="shared" si="15"/>
        <v>0</v>
      </c>
      <c r="Z194" s="359">
        <f t="shared" si="15"/>
        <v>0</v>
      </c>
      <c r="AA194" s="359">
        <f t="shared" si="15"/>
        <v>0</v>
      </c>
      <c r="AG194" s="360" t="str">
        <f t="shared" si="12"/>
        <v>Zeitreihe_1</v>
      </c>
    </row>
    <row r="195" spans="1:33" x14ac:dyDescent="0.3">
      <c r="A195" s="421"/>
      <c r="B195" s="421"/>
      <c r="C195" s="421"/>
      <c r="D195" s="422"/>
      <c r="E195" s="421"/>
      <c r="F195" s="421"/>
      <c r="G195" s="421"/>
      <c r="H195" s="421"/>
      <c r="I195" s="421"/>
      <c r="J195" s="421"/>
      <c r="K195" s="421"/>
      <c r="L195" s="357">
        <f>IF(D195&gt;A_Stammdaten!$B$12,0,SUM(F195,G195,I195,J195)-SUM(H195,K195))</f>
        <v>0</v>
      </c>
      <c r="M195" s="421"/>
      <c r="N195" s="421"/>
      <c r="O195" s="421"/>
      <c r="P195" s="421"/>
      <c r="Q195" s="220">
        <f>IF(D195&gt;A_Stammdaten!$B$12,0,SUM(L195)-SUM(M195:P195))</f>
        <v>0</v>
      </c>
      <c r="R195" s="421"/>
      <c r="S195" s="358">
        <f>IF(AND(A_Stammdaten!$B$12=D195,OR(B195="geleistete Anzahlungen und Anlagen im Bau des Sachanlagevermögens",B195="geleistete Anzahlungen auf immaterielle Vermögensgegenstände",B195="Grundstücke")),0,U195+T195)</f>
        <v>0</v>
      </c>
      <c r="T195" s="358">
        <f t="shared" si="13"/>
        <v>0</v>
      </c>
      <c r="U195" s="358">
        <f>IF(A_Stammdaten!$B$12=2023,E3_WAV!W195,IF(A_Stammdaten!$B$12=2024,E3_WAV!X195, IF(A_Stammdaten!$B$12=2025,E3_WAV!Y195,IF(A_Stammdaten!$B$12=2026,E3_WAV!Z195,IF(A_Stammdaten!$B$12=2027,E3_WAV!AA195)))))</f>
        <v>0</v>
      </c>
      <c r="V195" s="359">
        <f t="shared" si="11"/>
        <v>0</v>
      </c>
      <c r="W195" s="359">
        <f t="shared" si="15"/>
        <v>0</v>
      </c>
      <c r="X195" s="359">
        <f t="shared" si="15"/>
        <v>0</v>
      </c>
      <c r="Y195" s="359">
        <f t="shared" si="15"/>
        <v>0</v>
      </c>
      <c r="Z195" s="359">
        <f t="shared" si="15"/>
        <v>0</v>
      </c>
      <c r="AA195" s="359">
        <f t="shared" si="15"/>
        <v>0</v>
      </c>
      <c r="AG195" s="360" t="str">
        <f t="shared" si="12"/>
        <v>Zeitreihe_1</v>
      </c>
    </row>
    <row r="196" spans="1:33" x14ac:dyDescent="0.3">
      <c r="A196" s="421"/>
      <c r="B196" s="421"/>
      <c r="C196" s="421"/>
      <c r="D196" s="422"/>
      <c r="E196" s="421"/>
      <c r="F196" s="421"/>
      <c r="G196" s="421"/>
      <c r="H196" s="421"/>
      <c r="I196" s="421"/>
      <c r="J196" s="421"/>
      <c r="K196" s="421"/>
      <c r="L196" s="357">
        <f>IF(D196&gt;A_Stammdaten!$B$12,0,SUM(F196,G196,I196,J196)-SUM(H196,K196))</f>
        <v>0</v>
      </c>
      <c r="M196" s="421"/>
      <c r="N196" s="421"/>
      <c r="O196" s="421"/>
      <c r="P196" s="421"/>
      <c r="Q196" s="220">
        <f>IF(D196&gt;A_Stammdaten!$B$12,0,SUM(L196)-SUM(M196:P196))</f>
        <v>0</v>
      </c>
      <c r="R196" s="421"/>
      <c r="S196" s="358">
        <f>IF(AND(A_Stammdaten!$B$12=D196,OR(B196="geleistete Anzahlungen und Anlagen im Bau des Sachanlagevermögens",B196="geleistete Anzahlungen auf immaterielle Vermögensgegenstände",B196="Grundstücke")),0,U196+T196)</f>
        <v>0</v>
      </c>
      <c r="T196" s="358">
        <f t="shared" si="13"/>
        <v>0</v>
      </c>
      <c r="U196" s="358">
        <f>IF(A_Stammdaten!$B$12=2023,E3_WAV!W196,IF(A_Stammdaten!$B$12=2024,E3_WAV!X196, IF(A_Stammdaten!$B$12=2025,E3_WAV!Y196,IF(A_Stammdaten!$B$12=2026,E3_WAV!Z196,IF(A_Stammdaten!$B$12=2027,E3_WAV!AA196)))))</f>
        <v>0</v>
      </c>
      <c r="V196" s="359">
        <f t="shared" si="11"/>
        <v>0</v>
      </c>
      <c r="W196" s="359">
        <f t="shared" si="15"/>
        <v>0</v>
      </c>
      <c r="X196" s="359">
        <f t="shared" si="15"/>
        <v>0</v>
      </c>
      <c r="Y196" s="359">
        <f t="shared" si="15"/>
        <v>0</v>
      </c>
      <c r="Z196" s="359">
        <f t="shared" si="15"/>
        <v>0</v>
      </c>
      <c r="AA196" s="359">
        <f t="shared" si="15"/>
        <v>0</v>
      </c>
      <c r="AG196" s="360" t="str">
        <f t="shared" si="12"/>
        <v>Zeitreihe_1</v>
      </c>
    </row>
    <row r="197" spans="1:33" x14ac:dyDescent="0.3">
      <c r="A197" s="421"/>
      <c r="B197" s="421"/>
      <c r="C197" s="421"/>
      <c r="D197" s="422"/>
      <c r="E197" s="421"/>
      <c r="F197" s="421"/>
      <c r="G197" s="421"/>
      <c r="H197" s="421"/>
      <c r="I197" s="421"/>
      <c r="J197" s="421"/>
      <c r="K197" s="421"/>
      <c r="L197" s="357">
        <f>IF(D197&gt;A_Stammdaten!$B$12,0,SUM(F197,G197,I197,J197)-SUM(H197,K197))</f>
        <v>0</v>
      </c>
      <c r="M197" s="421"/>
      <c r="N197" s="421"/>
      <c r="O197" s="421"/>
      <c r="P197" s="421"/>
      <c r="Q197" s="220">
        <f>IF(D197&gt;A_Stammdaten!$B$12,0,SUM(L197)-SUM(M197:P197))</f>
        <v>0</v>
      </c>
      <c r="R197" s="421"/>
      <c r="S197" s="358">
        <f>IF(AND(A_Stammdaten!$B$12=D197,OR(B197="geleistete Anzahlungen und Anlagen im Bau des Sachanlagevermögens",B197="geleistete Anzahlungen auf immaterielle Vermögensgegenstände",B197="Grundstücke")),0,U197+T197)</f>
        <v>0</v>
      </c>
      <c r="T197" s="358">
        <f t="shared" si="13"/>
        <v>0</v>
      </c>
      <c r="U197" s="358">
        <f>IF(A_Stammdaten!$B$12=2023,E3_WAV!W197,IF(A_Stammdaten!$B$12=2024,E3_WAV!X197, IF(A_Stammdaten!$B$12=2025,E3_WAV!Y197,IF(A_Stammdaten!$B$12=2026,E3_WAV!Z197,IF(A_Stammdaten!$B$12=2027,E3_WAV!AA197)))))</f>
        <v>0</v>
      </c>
      <c r="V197" s="359">
        <f t="shared" ref="V197:V204" si="16">IF(AND($R197&lt;&gt;"",$R197&lt;&gt;0),IF(($R197-(V$4-$D197))&gt;0,($Q197/$R197),0),0)</f>
        <v>0</v>
      </c>
      <c r="W197" s="359">
        <f t="shared" si="15"/>
        <v>0</v>
      </c>
      <c r="X197" s="359">
        <f t="shared" si="15"/>
        <v>0</v>
      </c>
      <c r="Y197" s="359">
        <f t="shared" si="15"/>
        <v>0</v>
      </c>
      <c r="Z197" s="359">
        <f t="shared" si="15"/>
        <v>0</v>
      </c>
      <c r="AA197" s="359">
        <f t="shared" si="15"/>
        <v>0</v>
      </c>
      <c r="AG197" s="360" t="str">
        <f t="shared" ref="AG197:AG204" si="17">IF(OR(TRIM(B197)="geleistete Anzahlungen und Anlagen im Bau des Sachanlagevermögens",TRIM(B197)="geleistete Anzahlungen auf immaterielle Vermögensgegenstände"),"Zeitreihe_2","Zeitreihe_1")</f>
        <v>Zeitreihe_1</v>
      </c>
    </row>
    <row r="198" spans="1:33" x14ac:dyDescent="0.3">
      <c r="A198" s="421"/>
      <c r="B198" s="421"/>
      <c r="C198" s="421"/>
      <c r="D198" s="422"/>
      <c r="E198" s="421"/>
      <c r="F198" s="421"/>
      <c r="G198" s="421"/>
      <c r="H198" s="421"/>
      <c r="I198" s="421"/>
      <c r="J198" s="421"/>
      <c r="K198" s="421"/>
      <c r="L198" s="357">
        <f>IF(D198&gt;A_Stammdaten!$B$12,0,SUM(F198,G198,I198,J198)-SUM(H198,K198))</f>
        <v>0</v>
      </c>
      <c r="M198" s="421"/>
      <c r="N198" s="421"/>
      <c r="O198" s="421"/>
      <c r="P198" s="421"/>
      <c r="Q198" s="220">
        <f>IF(D198&gt;A_Stammdaten!$B$12,0,SUM(L198)-SUM(M198:P198))</f>
        <v>0</v>
      </c>
      <c r="R198" s="421"/>
      <c r="S198" s="358">
        <f>IF(AND(A_Stammdaten!$B$12=D198,OR(B198="geleistete Anzahlungen und Anlagen im Bau des Sachanlagevermögens",B198="geleistete Anzahlungen auf immaterielle Vermögensgegenstände",B198="Grundstücke")),0,U198+T198)</f>
        <v>0</v>
      </c>
      <c r="T198" s="358">
        <f t="shared" ref="T198:T204" si="18">V198</f>
        <v>0</v>
      </c>
      <c r="U198" s="358">
        <f>IF(A_Stammdaten!$B$12=2023,E3_WAV!W198,IF(A_Stammdaten!$B$12=2024,E3_WAV!X198, IF(A_Stammdaten!$B$12=2025,E3_WAV!Y198,IF(A_Stammdaten!$B$12=2026,E3_WAV!Z198,IF(A_Stammdaten!$B$12=2027,E3_WAV!AA198)))))</f>
        <v>0</v>
      </c>
      <c r="V198" s="359">
        <f t="shared" si="16"/>
        <v>0</v>
      </c>
      <c r="W198" s="359">
        <f t="shared" si="15"/>
        <v>0</v>
      </c>
      <c r="X198" s="359">
        <f t="shared" si="15"/>
        <v>0</v>
      </c>
      <c r="Y198" s="359">
        <f t="shared" si="15"/>
        <v>0</v>
      </c>
      <c r="Z198" s="359">
        <f t="shared" si="15"/>
        <v>0</v>
      </c>
      <c r="AA198" s="359">
        <f t="shared" si="15"/>
        <v>0</v>
      </c>
      <c r="AG198" s="360" t="str">
        <f t="shared" si="17"/>
        <v>Zeitreihe_1</v>
      </c>
    </row>
    <row r="199" spans="1:33" x14ac:dyDescent="0.3">
      <c r="A199" s="421"/>
      <c r="B199" s="421"/>
      <c r="C199" s="421"/>
      <c r="D199" s="422"/>
      <c r="E199" s="421"/>
      <c r="F199" s="421"/>
      <c r="G199" s="421"/>
      <c r="H199" s="421"/>
      <c r="I199" s="421"/>
      <c r="J199" s="421"/>
      <c r="K199" s="421"/>
      <c r="L199" s="357">
        <f>IF(D199&gt;A_Stammdaten!$B$12,0,SUM(F199,G199,I199,J199)-SUM(H199,K199))</f>
        <v>0</v>
      </c>
      <c r="M199" s="421"/>
      <c r="N199" s="421"/>
      <c r="O199" s="421"/>
      <c r="P199" s="421"/>
      <c r="Q199" s="220">
        <f>IF(D199&gt;A_Stammdaten!$B$12,0,SUM(L199)-SUM(M199:P199))</f>
        <v>0</v>
      </c>
      <c r="R199" s="421"/>
      <c r="S199" s="358">
        <f>IF(AND(A_Stammdaten!$B$12=D199,OR(B199="geleistete Anzahlungen und Anlagen im Bau des Sachanlagevermögens",B199="geleistete Anzahlungen auf immaterielle Vermögensgegenstände",B199="Grundstücke")),0,U199+T199)</f>
        <v>0</v>
      </c>
      <c r="T199" s="358">
        <f t="shared" si="18"/>
        <v>0</v>
      </c>
      <c r="U199" s="358">
        <f>IF(A_Stammdaten!$B$12=2023,E3_WAV!W199,IF(A_Stammdaten!$B$12=2024,E3_WAV!X199, IF(A_Stammdaten!$B$12=2025,E3_WAV!Y199,IF(A_Stammdaten!$B$12=2026,E3_WAV!Z199,IF(A_Stammdaten!$B$12=2027,E3_WAV!AA199)))))</f>
        <v>0</v>
      </c>
      <c r="V199" s="359">
        <f t="shared" si="16"/>
        <v>0</v>
      </c>
      <c r="W199" s="359">
        <f t="shared" si="15"/>
        <v>0</v>
      </c>
      <c r="X199" s="359">
        <f t="shared" si="15"/>
        <v>0</v>
      </c>
      <c r="Y199" s="359">
        <f t="shared" si="15"/>
        <v>0</v>
      </c>
      <c r="Z199" s="359">
        <f t="shared" si="15"/>
        <v>0</v>
      </c>
      <c r="AA199" s="359">
        <f t="shared" si="15"/>
        <v>0</v>
      </c>
      <c r="AG199" s="360" t="str">
        <f t="shared" si="17"/>
        <v>Zeitreihe_1</v>
      </c>
    </row>
    <row r="200" spans="1:33" x14ac:dyDescent="0.3">
      <c r="A200" s="421"/>
      <c r="B200" s="421"/>
      <c r="C200" s="421"/>
      <c r="D200" s="422"/>
      <c r="E200" s="421"/>
      <c r="F200" s="421"/>
      <c r="G200" s="421"/>
      <c r="H200" s="421"/>
      <c r="I200" s="421"/>
      <c r="J200" s="421"/>
      <c r="K200" s="421"/>
      <c r="L200" s="357">
        <f>IF(D200&gt;A_Stammdaten!$B$12,0,SUM(F200,G200,I200,J200)-SUM(H200,K200))</f>
        <v>0</v>
      </c>
      <c r="M200" s="421"/>
      <c r="N200" s="421"/>
      <c r="O200" s="421"/>
      <c r="P200" s="421"/>
      <c r="Q200" s="220">
        <f>IF(D200&gt;A_Stammdaten!$B$12,0,SUM(L200)-SUM(M200:P200))</f>
        <v>0</v>
      </c>
      <c r="R200" s="421"/>
      <c r="S200" s="358">
        <f>IF(AND(A_Stammdaten!$B$12=D200,OR(B200="geleistete Anzahlungen und Anlagen im Bau des Sachanlagevermögens",B200="geleistete Anzahlungen auf immaterielle Vermögensgegenstände",B200="Grundstücke")),0,U200+T200)</f>
        <v>0</v>
      </c>
      <c r="T200" s="358">
        <f t="shared" si="18"/>
        <v>0</v>
      </c>
      <c r="U200" s="358">
        <f>IF(A_Stammdaten!$B$12=2023,E3_WAV!W200,IF(A_Stammdaten!$B$12=2024,E3_WAV!X200, IF(A_Stammdaten!$B$12=2025,E3_WAV!Y200,IF(A_Stammdaten!$B$12=2026,E3_WAV!Z200,IF(A_Stammdaten!$B$12=2027,E3_WAV!AA200)))))</f>
        <v>0</v>
      </c>
      <c r="V200" s="359">
        <f t="shared" si="16"/>
        <v>0</v>
      </c>
      <c r="W200" s="359">
        <f t="shared" si="15"/>
        <v>0</v>
      </c>
      <c r="X200" s="359">
        <f t="shared" si="15"/>
        <v>0</v>
      </c>
      <c r="Y200" s="359">
        <f t="shared" si="15"/>
        <v>0</v>
      </c>
      <c r="Z200" s="359">
        <f t="shared" si="15"/>
        <v>0</v>
      </c>
      <c r="AA200" s="359">
        <f t="shared" si="15"/>
        <v>0</v>
      </c>
      <c r="AG200" s="360" t="str">
        <f t="shared" si="17"/>
        <v>Zeitreihe_1</v>
      </c>
    </row>
    <row r="201" spans="1:33" x14ac:dyDescent="0.3">
      <c r="A201" s="421"/>
      <c r="B201" s="421"/>
      <c r="C201" s="421"/>
      <c r="D201" s="422"/>
      <c r="E201" s="421"/>
      <c r="F201" s="421"/>
      <c r="G201" s="421"/>
      <c r="H201" s="421"/>
      <c r="I201" s="421"/>
      <c r="J201" s="421"/>
      <c r="K201" s="421"/>
      <c r="L201" s="357">
        <f>IF(D201&gt;A_Stammdaten!$B$12,0,SUM(F201,G201,I201,J201)-SUM(H201,K201))</f>
        <v>0</v>
      </c>
      <c r="M201" s="421"/>
      <c r="N201" s="421"/>
      <c r="O201" s="421"/>
      <c r="P201" s="421"/>
      <c r="Q201" s="220">
        <f>IF(D201&gt;A_Stammdaten!$B$12,0,SUM(L201)-SUM(M201:P201))</f>
        <v>0</v>
      </c>
      <c r="R201" s="421"/>
      <c r="S201" s="358">
        <f>IF(AND(A_Stammdaten!$B$12=D201,OR(B201="geleistete Anzahlungen und Anlagen im Bau des Sachanlagevermögens",B201="geleistete Anzahlungen auf immaterielle Vermögensgegenstände",B201="Grundstücke")),0,U201+T201)</f>
        <v>0</v>
      </c>
      <c r="T201" s="358">
        <f t="shared" si="18"/>
        <v>0</v>
      </c>
      <c r="U201" s="358">
        <f>IF(A_Stammdaten!$B$12=2023,E3_WAV!W201,IF(A_Stammdaten!$B$12=2024,E3_WAV!X201, IF(A_Stammdaten!$B$12=2025,E3_WAV!Y201,IF(A_Stammdaten!$B$12=2026,E3_WAV!Z201,IF(A_Stammdaten!$B$12=2027,E3_WAV!AA201)))))</f>
        <v>0</v>
      </c>
      <c r="V201" s="359">
        <f t="shared" si="16"/>
        <v>0</v>
      </c>
      <c r="W201" s="359">
        <f t="shared" si="15"/>
        <v>0</v>
      </c>
      <c r="X201" s="359">
        <f t="shared" si="15"/>
        <v>0</v>
      </c>
      <c r="Y201" s="359">
        <f t="shared" si="15"/>
        <v>0</v>
      </c>
      <c r="Z201" s="359">
        <f t="shared" si="15"/>
        <v>0</v>
      </c>
      <c r="AA201" s="359">
        <f t="shared" si="15"/>
        <v>0</v>
      </c>
      <c r="AG201" s="360" t="str">
        <f t="shared" si="17"/>
        <v>Zeitreihe_1</v>
      </c>
    </row>
    <row r="202" spans="1:33" x14ac:dyDescent="0.3">
      <c r="A202" s="421"/>
      <c r="B202" s="421"/>
      <c r="C202" s="421"/>
      <c r="D202" s="422"/>
      <c r="E202" s="421"/>
      <c r="F202" s="421"/>
      <c r="G202" s="421"/>
      <c r="H202" s="421"/>
      <c r="I202" s="421"/>
      <c r="J202" s="421"/>
      <c r="K202" s="421"/>
      <c r="L202" s="357">
        <f>IF(D202&gt;A_Stammdaten!$B$12,0,SUM(F202,G202,I202,J202)-SUM(H202,K202))</f>
        <v>0</v>
      </c>
      <c r="M202" s="421"/>
      <c r="N202" s="421"/>
      <c r="O202" s="421"/>
      <c r="P202" s="421"/>
      <c r="Q202" s="220">
        <f>IF(D202&gt;A_Stammdaten!$B$12,0,SUM(L202)-SUM(M202:P202))</f>
        <v>0</v>
      </c>
      <c r="R202" s="421"/>
      <c r="S202" s="358">
        <f>IF(AND(A_Stammdaten!$B$12=D202,OR(B202="geleistete Anzahlungen und Anlagen im Bau des Sachanlagevermögens",B202="geleistete Anzahlungen auf immaterielle Vermögensgegenstände",B202="Grundstücke")),0,U202+T202)</f>
        <v>0</v>
      </c>
      <c r="T202" s="358">
        <f t="shared" si="18"/>
        <v>0</v>
      </c>
      <c r="U202" s="358">
        <f>IF(A_Stammdaten!$B$12=2023,E3_WAV!W202,IF(A_Stammdaten!$B$12=2024,E3_WAV!X202, IF(A_Stammdaten!$B$12=2025,E3_WAV!Y202,IF(A_Stammdaten!$B$12=2026,E3_WAV!Z202,IF(A_Stammdaten!$B$12=2027,E3_WAV!AA202)))))</f>
        <v>0</v>
      </c>
      <c r="V202" s="359">
        <f t="shared" si="16"/>
        <v>0</v>
      </c>
      <c r="W202" s="359">
        <f t="shared" si="15"/>
        <v>0</v>
      </c>
      <c r="X202" s="359">
        <f t="shared" si="15"/>
        <v>0</v>
      </c>
      <c r="Y202" s="359">
        <f t="shared" si="15"/>
        <v>0</v>
      </c>
      <c r="Z202" s="359">
        <f t="shared" si="15"/>
        <v>0</v>
      </c>
      <c r="AA202" s="359">
        <f t="shared" si="15"/>
        <v>0</v>
      </c>
      <c r="AG202" s="360" t="str">
        <f t="shared" si="17"/>
        <v>Zeitreihe_1</v>
      </c>
    </row>
    <row r="203" spans="1:33" x14ac:dyDescent="0.3">
      <c r="A203" s="421"/>
      <c r="B203" s="421"/>
      <c r="C203" s="421"/>
      <c r="D203" s="422"/>
      <c r="E203" s="421"/>
      <c r="F203" s="421"/>
      <c r="G203" s="421"/>
      <c r="H203" s="421"/>
      <c r="I203" s="421"/>
      <c r="J203" s="421"/>
      <c r="K203" s="421"/>
      <c r="L203" s="357">
        <f>IF(D203&gt;A_Stammdaten!$B$12,0,SUM(F203,G203,I203,J203)-SUM(H203,K203))</f>
        <v>0</v>
      </c>
      <c r="M203" s="421"/>
      <c r="N203" s="421"/>
      <c r="O203" s="421"/>
      <c r="P203" s="421"/>
      <c r="Q203" s="220">
        <f>IF(D203&gt;A_Stammdaten!$B$12,0,SUM(L203)-SUM(M203:P203))</f>
        <v>0</v>
      </c>
      <c r="R203" s="421"/>
      <c r="S203" s="358">
        <f>IF(AND(A_Stammdaten!$B$12=D203,OR(B203="geleistete Anzahlungen und Anlagen im Bau des Sachanlagevermögens",B203="geleistete Anzahlungen auf immaterielle Vermögensgegenstände",B203="Grundstücke")),0,U203+T203)</f>
        <v>0</v>
      </c>
      <c r="T203" s="358">
        <f t="shared" si="18"/>
        <v>0</v>
      </c>
      <c r="U203" s="358">
        <f>IF(A_Stammdaten!$B$12=2023,E3_WAV!W203,IF(A_Stammdaten!$B$12=2024,E3_WAV!X203, IF(A_Stammdaten!$B$12=2025,E3_WAV!Y203,IF(A_Stammdaten!$B$12=2026,E3_WAV!Z203,IF(A_Stammdaten!$B$12=2027,E3_WAV!AA203)))))</f>
        <v>0</v>
      </c>
      <c r="V203" s="359">
        <f t="shared" si="16"/>
        <v>0</v>
      </c>
      <c r="W203" s="359">
        <f t="shared" si="15"/>
        <v>0</v>
      </c>
      <c r="X203" s="359">
        <f t="shared" si="15"/>
        <v>0</v>
      </c>
      <c r="Y203" s="359">
        <f t="shared" si="15"/>
        <v>0</v>
      </c>
      <c r="Z203" s="359">
        <f t="shared" si="15"/>
        <v>0</v>
      </c>
      <c r="AA203" s="359">
        <f t="shared" si="15"/>
        <v>0</v>
      </c>
      <c r="AG203" s="360" t="str">
        <f t="shared" si="17"/>
        <v>Zeitreihe_1</v>
      </c>
    </row>
    <row r="204" spans="1:33" x14ac:dyDescent="0.3">
      <c r="A204" s="421"/>
      <c r="B204" s="421"/>
      <c r="C204" s="421"/>
      <c r="D204" s="422"/>
      <c r="E204" s="421"/>
      <c r="F204" s="421"/>
      <c r="G204" s="421"/>
      <c r="H204" s="421"/>
      <c r="I204" s="421"/>
      <c r="J204" s="421"/>
      <c r="K204" s="421"/>
      <c r="L204" s="357">
        <f>IF(D204&gt;A_Stammdaten!$B$12,0,SUM(F204,G204,I204,J204)-SUM(H204,K204))</f>
        <v>0</v>
      </c>
      <c r="M204" s="421"/>
      <c r="N204" s="421"/>
      <c r="O204" s="421"/>
      <c r="P204" s="421"/>
      <c r="Q204" s="220">
        <f>IF(D204&gt;A_Stammdaten!$B$12,0,SUM(L204)-SUM(M204:P204))</f>
        <v>0</v>
      </c>
      <c r="R204" s="421"/>
      <c r="S204" s="358">
        <f>IF(AND(A_Stammdaten!$B$12=D204,OR(B204="geleistete Anzahlungen und Anlagen im Bau des Sachanlagevermögens",B204="geleistete Anzahlungen auf immaterielle Vermögensgegenstände",B204="Grundstücke")),0,U204+T204)</f>
        <v>0</v>
      </c>
      <c r="T204" s="358">
        <f t="shared" si="18"/>
        <v>0</v>
      </c>
      <c r="U204" s="358">
        <f>IF(A_Stammdaten!$B$12=2023,E3_WAV!W204,IF(A_Stammdaten!$B$12=2024,E3_WAV!X204, IF(A_Stammdaten!$B$12=2025,E3_WAV!Y204,IF(A_Stammdaten!$B$12=2026,E3_WAV!Z204,IF(A_Stammdaten!$B$12=2027,E3_WAV!AA204)))))</f>
        <v>0</v>
      </c>
      <c r="V204" s="359">
        <f t="shared" si="16"/>
        <v>0</v>
      </c>
      <c r="W204" s="359">
        <f t="shared" si="15"/>
        <v>0</v>
      </c>
      <c r="X204" s="359">
        <f t="shared" si="15"/>
        <v>0</v>
      </c>
      <c r="Y204" s="359">
        <f t="shared" si="15"/>
        <v>0</v>
      </c>
      <c r="Z204" s="359">
        <f t="shared" si="15"/>
        <v>0</v>
      </c>
      <c r="AA204" s="359">
        <f t="shared" si="15"/>
        <v>0</v>
      </c>
      <c r="AG204" s="360" t="str">
        <f t="shared" si="17"/>
        <v>Zeitreihe_1</v>
      </c>
    </row>
    <row r="205" spans="1:33" x14ac:dyDescent="0.3">
      <c r="Q205" s="361"/>
      <c r="AG205" s="274"/>
    </row>
  </sheetData>
  <sheetProtection algorithmName="SHA-512" hashValue="JIO4esq71PGll3zTEzm5mcT/VL/SgpJjPDHfVgB7VRczGPpPm7jCndeX9yNvE6RGfpWFW9q+ePGUyamVqPxofA==" saltValue="SBIj3amYire+lWgzcZp4KA==" spinCount="100000" sheet="1" objects="1" scenarios="1" formatCells="0" formatColumns="0" formatRows="0"/>
  <mergeCells count="6">
    <mergeCell ref="A2:U2"/>
    <mergeCell ref="A3:B3"/>
    <mergeCell ref="V2:AA2"/>
    <mergeCell ref="V3:W3"/>
    <mergeCell ref="X3:Y3"/>
    <mergeCell ref="Z3:AA3"/>
  </mergeCells>
  <dataValidations count="3">
    <dataValidation type="list" allowBlank="1" showInputMessage="1" showErrorMessage="1" sqref="A5:A504" xr:uid="{8B94853B-EB92-4FF9-B817-0AECF9AA9655}">
      <formula1>NetzIds</formula1>
    </dataValidation>
    <dataValidation type="list" allowBlank="1" showInputMessage="1" showErrorMessage="1" sqref="D5:D204" xr:uid="{1DD22C83-2117-4629-A747-D79D533A7277}">
      <formula1>INDIRECT(AG5)</formula1>
    </dataValidation>
    <dataValidation type="list" allowBlank="1" showInputMessage="1" showErrorMessage="1" sqref="B5:B204" xr:uid="{A62C12E6-D1C7-4D71-8FBA-FF69E1D89F58}">
      <formula1>WAV_Positionen</formula1>
    </dataValidation>
  </dataValidations>
  <pageMargins left="0.7" right="0.7" top="0.78740157499999996" bottom="0.78740157499999996"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1188B3-A7DC-423B-9AB7-E9EAD4359056}">
  <sheetPr codeName="Tabelle17">
    <tabColor theme="9"/>
  </sheetPr>
  <dimension ref="A1:I43"/>
  <sheetViews>
    <sheetView workbookViewId="0">
      <selection activeCell="A4" sqref="A4"/>
    </sheetView>
  </sheetViews>
  <sheetFormatPr baseColWidth="10" defaultColWidth="11.44140625" defaultRowHeight="14.4" x14ac:dyDescent="0.3"/>
  <cols>
    <col min="1" max="1" bestFit="true" customWidth="true" style="285" width="153.0"/>
    <col min="2" max="2" bestFit="true" customWidth="true" style="285" width="15.6640625"/>
    <col min="3" max="3" bestFit="true" customWidth="true" style="285" width="21.6640625"/>
    <col min="4" max="4" bestFit="true" customWidth="true" style="285" width="9.6640625"/>
    <col min="5" max="5" customWidth="true" style="363" width="12.44140625"/>
    <col min="6" max="1024" customWidth="true" style="285" width="11.5546875"/>
    <col min="1025" max="16384" style="285" width="11.44140625"/>
  </cols>
  <sheetData>
    <row r="1" spans="1:9" ht="18" x14ac:dyDescent="0.35">
      <c r="A1" s="362" t="s">
        <v>463</v>
      </c>
      <c r="B1" s="362"/>
    </row>
    <row r="3" spans="1:9" x14ac:dyDescent="0.3">
      <c r="A3" s="364" t="s">
        <v>319</v>
      </c>
      <c r="B3" s="364" t="s">
        <v>434</v>
      </c>
      <c r="C3" s="364" t="s">
        <v>435</v>
      </c>
      <c r="F3" s="365"/>
      <c r="G3" s="365"/>
      <c r="H3" s="365"/>
      <c r="I3" s="365"/>
    </row>
    <row r="4" spans="1:9" ht="15.6" x14ac:dyDescent="0.3">
      <c r="A4" s="366" t="s">
        <v>436</v>
      </c>
      <c r="B4" s="367"/>
      <c r="C4" s="368"/>
      <c r="E4" s="369" t="s">
        <v>436</v>
      </c>
      <c r="F4" s="370"/>
      <c r="G4" s="365"/>
      <c r="H4" s="365"/>
      <c r="I4" s="365"/>
    </row>
    <row r="5" spans="1:9" ht="15.6" x14ac:dyDescent="0.3">
      <c r="A5" s="366" t="s">
        <v>436</v>
      </c>
      <c r="B5" s="367"/>
      <c r="C5" s="368"/>
      <c r="E5" s="369" t="s">
        <v>437</v>
      </c>
      <c r="F5" s="370"/>
      <c r="G5" s="365"/>
      <c r="H5" s="365"/>
      <c r="I5" s="365"/>
    </row>
    <row r="6" spans="1:9" ht="15.6" x14ac:dyDescent="0.3">
      <c r="A6" s="366" t="s">
        <v>436</v>
      </c>
      <c r="B6" s="367"/>
      <c r="C6" s="368"/>
      <c r="E6" s="369" t="s">
        <v>480</v>
      </c>
      <c r="F6" s="370"/>
      <c r="G6" s="365"/>
      <c r="H6" s="365"/>
      <c r="I6" s="365"/>
    </row>
    <row r="7" spans="1:9" ht="15.6" x14ac:dyDescent="0.3">
      <c r="A7" s="366" t="s">
        <v>436</v>
      </c>
      <c r="B7" s="367"/>
      <c r="C7" s="368"/>
      <c r="E7" s="369" t="s">
        <v>481</v>
      </c>
      <c r="F7" s="370"/>
      <c r="G7" s="365"/>
      <c r="H7" s="365"/>
      <c r="I7" s="365"/>
    </row>
    <row r="8" spans="1:9" ht="15.6" x14ac:dyDescent="0.3">
      <c r="A8" s="366" t="s">
        <v>436</v>
      </c>
      <c r="B8" s="367"/>
      <c r="C8" s="368"/>
      <c r="E8" s="369" t="s">
        <v>482</v>
      </c>
      <c r="F8" s="370"/>
      <c r="G8" s="365"/>
      <c r="H8" s="365"/>
      <c r="I8" s="365"/>
    </row>
    <row r="9" spans="1:9" ht="15.6" x14ac:dyDescent="0.3">
      <c r="A9" s="366" t="s">
        <v>436</v>
      </c>
      <c r="B9" s="367"/>
      <c r="C9" s="368"/>
      <c r="E9" s="369" t="s">
        <v>483</v>
      </c>
      <c r="F9" s="370"/>
      <c r="G9" s="365"/>
      <c r="H9" s="365"/>
      <c r="I9" s="365"/>
    </row>
    <row r="10" spans="1:9" ht="15.6" x14ac:dyDescent="0.3">
      <c r="A10" s="366" t="s">
        <v>436</v>
      </c>
      <c r="B10" s="367"/>
      <c r="C10" s="368"/>
      <c r="E10" s="369" t="s">
        <v>484</v>
      </c>
      <c r="F10" s="370"/>
      <c r="G10" s="365"/>
      <c r="H10" s="365"/>
      <c r="I10" s="365"/>
    </row>
    <row r="11" spans="1:9" x14ac:dyDescent="0.3">
      <c r="A11" s="262"/>
      <c r="B11" s="262"/>
      <c r="C11" s="262"/>
      <c r="D11" s="262"/>
      <c r="F11" s="365"/>
      <c r="G11" s="365"/>
      <c r="H11" s="365"/>
      <c r="I11" s="365"/>
    </row>
    <row r="12" spans="1:9" ht="15.6" x14ac:dyDescent="0.3">
      <c r="A12" s="371" t="s">
        <v>438</v>
      </c>
      <c r="B12" s="262"/>
      <c r="C12" s="262"/>
      <c r="D12" s="262"/>
      <c r="F12" s="365"/>
      <c r="G12" s="365"/>
      <c r="H12" s="365"/>
      <c r="I12" s="365"/>
    </row>
    <row r="13" spans="1:9" ht="28.8" x14ac:dyDescent="0.3">
      <c r="A13" s="372" t="s">
        <v>401</v>
      </c>
      <c r="B13" s="372" t="s">
        <v>439</v>
      </c>
      <c r="C13" s="372" t="s">
        <v>440</v>
      </c>
      <c r="D13" s="372" t="s">
        <v>441</v>
      </c>
      <c r="F13" s="365"/>
      <c r="G13" s="365"/>
      <c r="H13" s="365"/>
      <c r="I13" s="365"/>
    </row>
    <row r="14" spans="1:9" x14ac:dyDescent="0.3">
      <c r="A14" s="373"/>
      <c r="B14" s="374"/>
      <c r="C14" s="375"/>
      <c r="D14" s="375"/>
      <c r="F14" s="365"/>
      <c r="G14" s="365"/>
      <c r="H14" s="365"/>
      <c r="I14" s="365"/>
    </row>
    <row r="15" spans="1:9" x14ac:dyDescent="0.3">
      <c r="A15" s="373"/>
      <c r="B15" s="374"/>
      <c r="C15" s="375"/>
      <c r="D15" s="375"/>
      <c r="F15" s="365"/>
      <c r="G15" s="365"/>
      <c r="H15" s="365"/>
      <c r="I15" s="365"/>
    </row>
    <row r="16" spans="1:9" x14ac:dyDescent="0.3">
      <c r="A16" s="373"/>
      <c r="B16" s="374"/>
      <c r="C16" s="375"/>
      <c r="D16" s="375"/>
      <c r="F16" s="365"/>
      <c r="G16" s="365"/>
      <c r="H16" s="365"/>
      <c r="I16" s="365"/>
    </row>
    <row r="17" spans="1:9" x14ac:dyDescent="0.3">
      <c r="A17" s="373"/>
      <c r="B17" s="374"/>
      <c r="C17" s="375"/>
      <c r="D17" s="375"/>
      <c r="F17" s="365"/>
      <c r="G17" s="365"/>
      <c r="H17" s="365"/>
      <c r="I17" s="365"/>
    </row>
    <row r="18" spans="1:9" x14ac:dyDescent="0.3">
      <c r="A18" s="373"/>
      <c r="B18" s="374"/>
      <c r="C18" s="375"/>
      <c r="D18" s="375"/>
      <c r="F18" s="365"/>
      <c r="G18" s="365"/>
      <c r="H18" s="365"/>
      <c r="I18" s="365"/>
    </row>
    <row r="19" spans="1:9" x14ac:dyDescent="0.3">
      <c r="A19" s="373"/>
      <c r="B19" s="374"/>
      <c r="C19" s="375"/>
      <c r="D19" s="375"/>
      <c r="F19" s="365"/>
      <c r="G19" s="365"/>
      <c r="H19" s="365"/>
      <c r="I19" s="365"/>
    </row>
    <row r="20" spans="1:9" x14ac:dyDescent="0.3">
      <c r="A20" s="373"/>
      <c r="B20" s="374"/>
      <c r="C20" s="375"/>
      <c r="D20" s="375"/>
      <c r="F20" s="365"/>
      <c r="G20" s="365"/>
      <c r="H20" s="365"/>
      <c r="I20" s="365"/>
    </row>
    <row r="21" spans="1:9" x14ac:dyDescent="0.3">
      <c r="A21" s="373"/>
      <c r="B21" s="374"/>
      <c r="C21" s="375"/>
      <c r="D21" s="375"/>
      <c r="F21" s="365"/>
      <c r="G21" s="365"/>
      <c r="H21" s="365"/>
      <c r="I21" s="365"/>
    </row>
    <row r="22" spans="1:9" x14ac:dyDescent="0.3">
      <c r="A22" s="373"/>
      <c r="B22" s="374"/>
      <c r="C22" s="375"/>
      <c r="D22" s="375"/>
      <c r="F22" s="365"/>
      <c r="G22" s="365"/>
      <c r="H22" s="365"/>
      <c r="I22" s="365"/>
    </row>
    <row r="23" spans="1:9" x14ac:dyDescent="0.3">
      <c r="A23" s="373"/>
      <c r="B23" s="374"/>
      <c r="C23" s="375"/>
      <c r="D23" s="375"/>
      <c r="F23" s="365"/>
      <c r="G23" s="365"/>
      <c r="H23" s="365"/>
      <c r="I23" s="365"/>
    </row>
    <row r="24" spans="1:9" x14ac:dyDescent="0.3">
      <c r="A24" s="373"/>
      <c r="B24" s="374"/>
      <c r="C24" s="375"/>
      <c r="D24" s="375"/>
      <c r="F24" s="365"/>
      <c r="G24" s="365"/>
      <c r="H24" s="365"/>
      <c r="I24" s="365"/>
    </row>
    <row r="25" spans="1:9" x14ac:dyDescent="0.3">
      <c r="A25" s="373"/>
      <c r="B25" s="374"/>
      <c r="C25" s="375"/>
      <c r="D25" s="375"/>
      <c r="F25" s="365"/>
      <c r="G25" s="365"/>
      <c r="H25" s="365"/>
      <c r="I25" s="365"/>
    </row>
    <row r="26" spans="1:9" x14ac:dyDescent="0.3">
      <c r="A26" s="373"/>
      <c r="B26" s="374"/>
      <c r="C26" s="375"/>
      <c r="D26" s="375"/>
    </row>
    <row r="27" spans="1:9" x14ac:dyDescent="0.3">
      <c r="A27" s="373"/>
      <c r="B27" s="374"/>
      <c r="C27" s="375"/>
      <c r="D27" s="375"/>
    </row>
    <row r="28" spans="1:9" x14ac:dyDescent="0.3">
      <c r="A28" s="373"/>
      <c r="B28" s="374"/>
      <c r="C28" s="375"/>
      <c r="D28" s="375"/>
    </row>
    <row r="29" spans="1:9" x14ac:dyDescent="0.3">
      <c r="A29" s="373"/>
      <c r="B29" s="374"/>
      <c r="C29" s="375"/>
      <c r="D29" s="375"/>
    </row>
    <row r="30" spans="1:9" x14ac:dyDescent="0.3">
      <c r="A30" s="373"/>
      <c r="B30" s="374"/>
      <c r="C30" s="375"/>
      <c r="D30" s="375"/>
    </row>
    <row r="31" spans="1:9" x14ac:dyDescent="0.3">
      <c r="A31" s="373"/>
      <c r="B31" s="374"/>
      <c r="C31" s="375"/>
      <c r="D31" s="375"/>
    </row>
    <row r="32" spans="1:9" x14ac:dyDescent="0.3">
      <c r="A32" s="373"/>
      <c r="B32" s="374"/>
      <c r="C32" s="375"/>
      <c r="D32" s="375"/>
    </row>
    <row r="33" spans="1:4" x14ac:dyDescent="0.3">
      <c r="A33" s="373"/>
      <c r="B33" s="374"/>
      <c r="C33" s="375"/>
      <c r="D33" s="375"/>
    </row>
    <row r="34" spans="1:4" x14ac:dyDescent="0.3">
      <c r="A34" s="373"/>
      <c r="B34" s="374"/>
      <c r="C34" s="375"/>
      <c r="D34" s="375"/>
    </row>
    <row r="35" spans="1:4" x14ac:dyDescent="0.3">
      <c r="A35" s="373"/>
      <c r="B35" s="374"/>
      <c r="C35" s="375"/>
      <c r="D35" s="375"/>
    </row>
    <row r="36" spans="1:4" x14ac:dyDescent="0.3">
      <c r="A36" s="373"/>
      <c r="B36" s="374"/>
      <c r="C36" s="375"/>
      <c r="D36" s="375"/>
    </row>
    <row r="37" spans="1:4" x14ac:dyDescent="0.3">
      <c r="A37" s="373"/>
      <c r="B37" s="374"/>
      <c r="C37" s="375"/>
      <c r="D37" s="375"/>
    </row>
    <row r="38" spans="1:4" x14ac:dyDescent="0.3">
      <c r="A38" s="373"/>
      <c r="B38" s="374"/>
      <c r="C38" s="375"/>
      <c r="D38" s="375"/>
    </row>
    <row r="39" spans="1:4" x14ac:dyDescent="0.3">
      <c r="A39" s="373"/>
      <c r="B39" s="374"/>
      <c r="C39" s="375"/>
      <c r="D39" s="375"/>
    </row>
    <row r="40" spans="1:4" x14ac:dyDescent="0.3">
      <c r="A40" s="373"/>
      <c r="B40" s="374"/>
      <c r="C40" s="375"/>
      <c r="D40" s="375"/>
    </row>
    <row r="41" spans="1:4" x14ac:dyDescent="0.3">
      <c r="A41" s="373"/>
      <c r="B41" s="374"/>
      <c r="C41" s="375"/>
      <c r="D41" s="375"/>
    </row>
    <row r="42" spans="1:4" x14ac:dyDescent="0.3">
      <c r="A42" s="373"/>
      <c r="B42" s="374"/>
      <c r="C42" s="375"/>
      <c r="D42" s="375"/>
    </row>
    <row r="43" spans="1:4" x14ac:dyDescent="0.3">
      <c r="A43" s="373"/>
      <c r="B43" s="374"/>
      <c r="C43" s="375"/>
      <c r="D43" s="375"/>
    </row>
  </sheetData>
  <sheetProtection algorithmName="SHA-512" hashValue="G4k6cJ2USb11mDSTWRnOm6t4ZV87Do8BrnbpudJiFfYKohMb8mNwqwzPep/v0o86WghpDU9FMJqMH6rQ7iNQhg==" saltValue="b5o4VnTOYr5V9lTz4BDsFA==" spinCount="100000" sheet="1" objects="1" scenarios="1" formatCells="0" formatColumns="0" formatRows="0"/>
  <dataValidations count="1">
    <dataValidation type="list" allowBlank="1" showInputMessage="1" showErrorMessage="1" sqref="A4:A10" xr:uid="{480F74A2-F742-44FC-9D8D-7DA11AE24E6D}">
      <formula1>$E$4:$E$9</formula1>
    </dataValidation>
  </dataValidations>
  <pageMargins left="0.70000000000000007" right="0.70000000000000007" top="1.5748031496062991" bottom="1.5748031496062991" header="1.1811023622047243" footer="1.1811023622047243"/>
  <pageSetup paperSize="9" fitToWidth="0" fitToHeight="0" orientation="portrait"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9EC44DB1-682E-4EC9-99A7-9A1ACCF2DFFD}">
          <x14:formula1>
            <xm:f>Listen!$K$2:$K$4</xm:f>
          </x14:formula1>
          <xm:sqref>B14:B43</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Tabelle1">
    <tabColor theme="2"/>
  </sheetPr>
  <dimension ref="A1:K37"/>
  <sheetViews>
    <sheetView showGridLines="0" zoomScaleNormal="100" workbookViewId="0">
      <selection activeCell="E18" sqref="E18"/>
    </sheetView>
  </sheetViews>
  <sheetFormatPr baseColWidth="10" defaultColWidth="11.44140625" defaultRowHeight="13.8" x14ac:dyDescent="0.3"/>
  <cols>
    <col min="1" max="1" customWidth="true" style="114" width="3.109375"/>
    <col min="2" max="2" bestFit="true" customWidth="true" style="10" width="46.33203125"/>
    <col min="3" max="3" bestFit="true" customWidth="true" style="10" width="26.6640625"/>
    <col min="4" max="4" bestFit="true" customWidth="true" style="10" width="11.5546875"/>
    <col min="5" max="6" customWidth="true" style="10" width="21.0"/>
    <col min="7" max="7" customWidth="true" style="10" width="5.44140625"/>
    <col min="8" max="8" customWidth="true" style="10" width="48.109375"/>
    <col min="9" max="12" customWidth="true" style="10" width="21.0"/>
    <col min="13" max="13" customWidth="true" style="10" width="18.109375"/>
    <col min="14" max="16384" style="10" width="11.44140625"/>
  </cols>
  <sheetData>
    <row r="1" spans="1:8" s="114" customFormat="1" ht="18" x14ac:dyDescent="0.35">
      <c r="A1" s="223" t="s">
        <v>56</v>
      </c>
    </row>
    <row r="2" spans="1:8" s="114" customFormat="1" ht="14.4" thickBot="1" x14ac:dyDescent="0.35"/>
    <row r="3" spans="1:8" ht="18.600000000000001" thickBot="1" x14ac:dyDescent="0.4">
      <c r="B3" s="133" t="s">
        <v>68</v>
      </c>
      <c r="C3" s="134"/>
      <c r="D3" s="134"/>
      <c r="E3" s="390">
        <f>A_Stammdaten!B12</f>
        <v>2024</v>
      </c>
      <c r="F3" s="151"/>
      <c r="H3" s="426" t="s">
        <v>465</v>
      </c>
    </row>
    <row r="4" spans="1:8" ht="19.5" customHeight="1" x14ac:dyDescent="0.3">
      <c r="B4" s="553" t="s">
        <v>69</v>
      </c>
      <c r="C4" s="141" t="s">
        <v>70</v>
      </c>
      <c r="D4" s="75"/>
      <c r="E4" s="193"/>
      <c r="F4" s="152"/>
      <c r="G4" s="114"/>
      <c r="H4" s="425"/>
    </row>
    <row r="5" spans="1:8" ht="19.5" customHeight="1" thickBot="1" x14ac:dyDescent="0.35">
      <c r="B5" s="555"/>
      <c r="C5" s="142" t="s">
        <v>71</v>
      </c>
      <c r="D5" s="76"/>
      <c r="E5" s="97">
        <f>A1_GuV!I4</f>
        <v>0</v>
      </c>
      <c r="F5" s="153"/>
      <c r="G5" s="114"/>
      <c r="H5" s="114"/>
    </row>
    <row r="6" spans="1:8" ht="24.9" customHeight="1" x14ac:dyDescent="0.3">
      <c r="B6" s="553" t="s">
        <v>291</v>
      </c>
      <c r="C6" s="143" t="s">
        <v>72</v>
      </c>
      <c r="D6" s="138"/>
      <c r="E6" s="197">
        <f>A1b_vorgel_Netzkosten!S4</f>
        <v>0</v>
      </c>
      <c r="F6" s="153"/>
      <c r="G6" s="114"/>
      <c r="H6" s="114"/>
    </row>
    <row r="7" spans="1:8" ht="24.9" customHeight="1" thickBot="1" x14ac:dyDescent="0.35">
      <c r="B7" s="555"/>
      <c r="C7" s="142" t="s">
        <v>73</v>
      </c>
      <c r="D7" s="76"/>
      <c r="E7" s="196"/>
      <c r="F7" s="154"/>
      <c r="G7" s="114"/>
      <c r="H7" s="114"/>
    </row>
    <row r="8" spans="1:8" ht="14.4" hidden="1" x14ac:dyDescent="0.3">
      <c r="B8" s="553"/>
      <c r="C8" s="144"/>
      <c r="D8" s="138"/>
      <c r="E8" s="94"/>
      <c r="F8" s="153"/>
      <c r="G8" s="114"/>
      <c r="H8" s="114"/>
    </row>
    <row r="9" spans="1:8" ht="15" hidden="1" thickBot="1" x14ac:dyDescent="0.35">
      <c r="B9" s="555"/>
      <c r="C9" s="145"/>
      <c r="D9" s="138"/>
      <c r="E9" s="94"/>
      <c r="F9" s="155"/>
      <c r="G9" s="114"/>
      <c r="H9" s="114"/>
    </row>
    <row r="10" spans="1:8" ht="19.5" customHeight="1" x14ac:dyDescent="0.3">
      <c r="B10" s="553" t="s">
        <v>74</v>
      </c>
      <c r="C10" s="143" t="s">
        <v>72</v>
      </c>
      <c r="D10" s="77"/>
      <c r="E10" s="197">
        <f>'C1_Treibenergie'!H4-'C1_Treibenergie'!I4+'C2_KOLA'!H4+'C3_KOMBI'!B4+'C4_KOKOS'!G4+'C5_VOLKER'!G4</f>
        <v>0</v>
      </c>
      <c r="F10" s="114"/>
      <c r="G10" s="114"/>
      <c r="H10" s="114"/>
    </row>
    <row r="11" spans="1:8" ht="19.5" customHeight="1" thickBot="1" x14ac:dyDescent="0.35">
      <c r="B11" s="555"/>
      <c r="C11" s="142" t="s">
        <v>73</v>
      </c>
      <c r="D11" s="76"/>
      <c r="E11" s="196"/>
      <c r="F11" s="114"/>
      <c r="G11" s="114"/>
      <c r="H11" s="114"/>
    </row>
    <row r="12" spans="1:8" ht="34.5" customHeight="1" thickBot="1" x14ac:dyDescent="0.35">
      <c r="B12" s="78" t="s">
        <v>307</v>
      </c>
      <c r="C12" s="552" t="s">
        <v>75</v>
      </c>
      <c r="D12" s="552"/>
      <c r="E12" s="96">
        <f>B_Messstellenbetrieb!B15</f>
        <v>0</v>
      </c>
      <c r="F12" s="114"/>
      <c r="G12" s="114"/>
      <c r="H12" s="114"/>
    </row>
    <row r="13" spans="1:8" ht="19.5" customHeight="1" x14ac:dyDescent="0.3">
      <c r="B13" s="556" t="s">
        <v>78</v>
      </c>
      <c r="C13" s="163" t="s">
        <v>341</v>
      </c>
      <c r="D13" s="138"/>
      <c r="E13" s="197">
        <f>SUM(E2_BKZ!S5:S2504)</f>
        <v>0</v>
      </c>
      <c r="F13" s="114"/>
      <c r="G13" s="114"/>
      <c r="H13" s="114"/>
    </row>
    <row r="14" spans="1:8" ht="19.5" customHeight="1" thickBot="1" x14ac:dyDescent="0.35">
      <c r="B14" s="554"/>
      <c r="C14" s="142" t="s">
        <v>73</v>
      </c>
      <c r="D14" s="76"/>
      <c r="E14" s="199"/>
      <c r="F14" s="114"/>
      <c r="G14" s="114"/>
      <c r="H14" s="114"/>
    </row>
    <row r="15" spans="1:8" ht="19.5" customHeight="1" x14ac:dyDescent="0.3">
      <c r="B15" s="553" t="s">
        <v>211</v>
      </c>
      <c r="C15" s="143" t="s">
        <v>72</v>
      </c>
      <c r="D15" s="138"/>
      <c r="E15" s="198">
        <f>D_KKAuf!D7</f>
        <v>0</v>
      </c>
      <c r="F15" s="114"/>
      <c r="G15" s="114"/>
      <c r="H15" s="114"/>
    </row>
    <row r="16" spans="1:8" ht="19.5" customHeight="1" thickBot="1" x14ac:dyDescent="0.35">
      <c r="B16" s="554"/>
      <c r="C16" s="142" t="s">
        <v>73</v>
      </c>
      <c r="D16" s="76"/>
      <c r="E16" s="199"/>
      <c r="F16" s="114"/>
      <c r="G16" s="114"/>
      <c r="H16" s="114"/>
    </row>
    <row r="17" spans="2:8" ht="19.5" customHeight="1" thickBot="1" x14ac:dyDescent="0.35">
      <c r="B17" s="78" t="s">
        <v>464</v>
      </c>
      <c r="C17" s="192"/>
      <c r="D17" s="192"/>
      <c r="E17" s="195"/>
      <c r="F17" s="114"/>
      <c r="G17" s="114"/>
      <c r="H17" s="114"/>
    </row>
    <row r="18" spans="2:8" ht="19.5" customHeight="1" thickBot="1" x14ac:dyDescent="0.35">
      <c r="B18" s="194" t="s">
        <v>76</v>
      </c>
      <c r="C18" s="139"/>
      <c r="D18" s="139"/>
      <c r="E18" s="95">
        <f>IF(OR(A_Stammdaten!J4&lt;IF(A_Stammdaten!B7="FNB",9,7),A_Stammdaten!O4&lt;IF(A_Stammdaten!B7="FNB",3,5)),0,E4-E5+E6-E7+E10-E11+E12-E13+E14+E15-E16+E17)</f>
        <v>0</v>
      </c>
      <c r="F18" s="486" t="str">
        <f>IF(OR(A_Stammdaten!J4&lt;IF(A_Stammdaten!B7="FNB",9,7),A_Stammdaten!O4&lt;IF(A_Stammdaten!B7="FNB",3,5)),"Es wird kein Jahressaldo der Einzeldifferenzen berechnet.","")</f>
        <v>Es wird kein Jahressaldo der Einzeldifferenzen berechnet.</v>
      </c>
      <c r="G18" s="114"/>
      <c r="H18" s="114"/>
    </row>
    <row r="19" spans="2:8" s="114" customFormat="1" ht="14.4" thickBot="1" x14ac:dyDescent="0.35">
      <c r="F19" s="486" t="str">
        <f>IF(A_Stammdaten!J4&lt;IF(A_Stammdaten!B7="FNB",9,7),"Bitte zunächst in A_Stammdaten die Fragen unter 'III.  Fragen zum Plan-Ist-Abgleich des KKAuf' vollständig beantworten","")</f>
        <v>Bitte zunächst in A_Stammdaten die Fragen unter 'III.  Fragen zum Plan-Ist-Abgleich des KKAuf' vollständig beantworten</v>
      </c>
    </row>
    <row r="20" spans="2:8" ht="18.600000000000001" thickBot="1" x14ac:dyDescent="0.4">
      <c r="B20" s="93" t="s">
        <v>57</v>
      </c>
      <c r="C20" s="135"/>
      <c r="D20" s="158"/>
      <c r="F20" s="486" t="str">
        <f>IF(A_Stammdaten!O4&lt;3,"Bitte zunächst in A_Stammdaten die Fragen unter 'IV.  Fragen zu den erzielbaren Erlösen'  vollständig beantworten","")</f>
        <v>Bitte zunächst in A_Stammdaten die Fragen unter 'IV.  Fragen zu den erzielbaren Erlösen'  vollständig beantworten</v>
      </c>
      <c r="G20" s="156"/>
      <c r="H20" s="114"/>
    </row>
    <row r="21" spans="2:8" ht="14.4" x14ac:dyDescent="0.3">
      <c r="B21" s="98" t="s">
        <v>58</v>
      </c>
      <c r="C21" s="99">
        <f>E18</f>
        <v>0</v>
      </c>
      <c r="D21" s="159"/>
      <c r="F21" s="486" t="str">
        <f>IF(A_Stammdaten!B7="FNB","",IF(A_Stammdaten!O17&lt;2,"Bitte zunächst in A_Stammdaten die Fragen unter 'V.  Fragen zu den vorgelagerten Netzkosten' vollständig beantworten",""))</f>
        <v>Bitte zunächst in A_Stammdaten die Fragen unter 'V.  Fragen zu den vorgelagerten Netzkosten' vollständig beantworten</v>
      </c>
      <c r="G21" s="157"/>
      <c r="H21" s="114"/>
    </row>
    <row r="22" spans="2:8" ht="14.4" x14ac:dyDescent="0.3">
      <c r="B22" s="100"/>
      <c r="C22" s="101" t="str">
        <f>IF(C21&lt;0,"Mehrerlöse","Mindererlöse")</f>
        <v>Mindererlöse</v>
      </c>
      <c r="D22" s="160"/>
      <c r="F22" s="151"/>
      <c r="G22" s="151"/>
      <c r="H22" s="114"/>
    </row>
    <row r="23" spans="2:8" ht="14.4" x14ac:dyDescent="0.3">
      <c r="B23" s="102" t="s">
        <v>59</v>
      </c>
      <c r="C23" s="103">
        <f>C21</f>
        <v>0</v>
      </c>
      <c r="D23" s="153"/>
      <c r="F23" s="153"/>
      <c r="G23" s="153"/>
      <c r="H23" s="114"/>
    </row>
    <row r="24" spans="2:8" ht="14.4" x14ac:dyDescent="0.3">
      <c r="B24" s="102" t="s">
        <v>60</v>
      </c>
      <c r="C24" s="103">
        <f>ROUND(AVERAGE(0,C23),4)</f>
        <v>0</v>
      </c>
      <c r="D24" s="153"/>
      <c r="F24" s="153"/>
      <c r="G24" s="153"/>
      <c r="H24" s="114"/>
    </row>
    <row r="25" spans="2:8" ht="14.4" x14ac:dyDescent="0.3">
      <c r="B25" s="102" t="s">
        <v>61</v>
      </c>
      <c r="C25" s="474">
        <f>VLOOKUP(A_Stammdaten!B12,Listen!$F$7:$G$11,2,FALSE)</f>
        <v>8.0000000000000002E-3</v>
      </c>
      <c r="D25" s="161"/>
      <c r="F25" s="154"/>
      <c r="G25" s="154"/>
      <c r="H25" s="114"/>
    </row>
    <row r="26" spans="2:8" ht="14.4" x14ac:dyDescent="0.3">
      <c r="B26" s="102" t="s">
        <v>62</v>
      </c>
      <c r="C26" s="103">
        <f>ROUND(C24*C25,4)</f>
        <v>0</v>
      </c>
      <c r="D26" s="153"/>
      <c r="F26" s="153"/>
      <c r="G26" s="153"/>
      <c r="H26" s="114"/>
    </row>
    <row r="27" spans="2:8" ht="15" thickBot="1" x14ac:dyDescent="0.35">
      <c r="B27" s="104" t="s">
        <v>63</v>
      </c>
      <c r="C27" s="105">
        <f>C23+C26</f>
        <v>0</v>
      </c>
      <c r="D27" s="155"/>
      <c r="F27" s="155"/>
      <c r="G27" s="155"/>
      <c r="H27" s="114"/>
    </row>
    <row r="28" spans="2:8" s="114" customFormat="1" ht="14.4" thickBot="1" x14ac:dyDescent="0.35"/>
    <row r="29" spans="2:8" ht="18.600000000000001" thickBot="1" x14ac:dyDescent="0.4">
      <c r="B29" s="93" t="s">
        <v>64</v>
      </c>
      <c r="C29" s="136"/>
      <c r="D29" s="162"/>
      <c r="F29" s="114"/>
      <c r="G29" s="114"/>
      <c r="H29" s="114"/>
    </row>
    <row r="30" spans="2:8" ht="14.4" x14ac:dyDescent="0.3">
      <c r="B30" s="22" t="str">
        <f>"Regulierungskontosaldo zum 31.12."&amp;E3</f>
        <v>Regulierungskontosaldo zum 31.12.2024</v>
      </c>
      <c r="C30" s="23">
        <f>C27</f>
        <v>0</v>
      </c>
      <c r="D30" s="140"/>
      <c r="F30" s="114"/>
      <c r="G30" s="114"/>
      <c r="H30" s="114"/>
    </row>
    <row r="31" spans="2:8" ht="14.4" x14ac:dyDescent="0.3">
      <c r="B31" s="252" t="s">
        <v>457</v>
      </c>
      <c r="C31" s="253">
        <f>ROUND(C30*(1+C25)^2-C30,4)</f>
        <v>0</v>
      </c>
      <c r="D31" s="153"/>
      <c r="F31" s="114"/>
      <c r="G31" s="114"/>
      <c r="H31" s="114"/>
    </row>
    <row r="32" spans="2:8" ht="14.4" x14ac:dyDescent="0.3">
      <c r="B32" s="252" t="s">
        <v>65</v>
      </c>
      <c r="C32" s="253">
        <f>C30+C31</f>
        <v>0</v>
      </c>
      <c r="D32" s="251"/>
      <c r="F32" s="114"/>
      <c r="G32" s="114"/>
      <c r="H32" s="114"/>
    </row>
    <row r="33" spans="2:11" ht="15" thickBot="1" x14ac:dyDescent="0.35">
      <c r="B33" s="254" t="str">
        <f>CONCATENATE("jährliche Annuität von ",,E3+3," bis ",E3+5)</f>
        <v>jährliche Annuität von 2027 bis 2029</v>
      </c>
      <c r="C33" s="255">
        <f>ROUND(-PMT(C25,3,C32/((1+C25/2)),0,0),4)</f>
        <v>0</v>
      </c>
      <c r="D33" s="140"/>
      <c r="F33" s="114"/>
      <c r="G33" s="114"/>
      <c r="H33" s="114"/>
    </row>
    <row r="34" spans="2:11" s="114" customFormat="1" ht="15" thickBot="1" x14ac:dyDescent="0.35">
      <c r="K34" s="147"/>
    </row>
    <row r="35" spans="2:11" ht="18.600000000000001" thickBot="1" x14ac:dyDescent="0.4">
      <c r="B35" s="93" t="s">
        <v>66</v>
      </c>
      <c r="C35" s="137"/>
      <c r="D35" s="393">
        <f>E3+3</f>
        <v>2027</v>
      </c>
      <c r="E35" s="393">
        <f>E3+4</f>
        <v>2028</v>
      </c>
      <c r="F35" s="394">
        <f>E3+5</f>
        <v>2029</v>
      </c>
      <c r="G35" s="114"/>
      <c r="H35" s="114"/>
      <c r="K35" s="21"/>
    </row>
    <row r="36" spans="2:11" ht="18.600000000000001" thickBot="1" x14ac:dyDescent="0.35">
      <c r="B36" s="146" t="s">
        <v>67</v>
      </c>
      <c r="C36" s="106"/>
      <c r="D36" s="106">
        <f>C33</f>
        <v>0</v>
      </c>
      <c r="E36" s="106">
        <f>C33</f>
        <v>0</v>
      </c>
      <c r="F36" s="107">
        <f>C33</f>
        <v>0</v>
      </c>
      <c r="G36" s="114"/>
      <c r="H36" s="114"/>
      <c r="K36" s="21"/>
    </row>
    <row r="37" spans="2:11" s="148" customFormat="1" ht="14.4" x14ac:dyDescent="0.3">
      <c r="D37" s="149" t="str">
        <f>IF($C$33&lt;0,"Abschlag auf EOG","Zuschlag auf EOG")</f>
        <v>Zuschlag auf EOG</v>
      </c>
      <c r="E37" s="149" t="str">
        <f>IF($C$33&lt;0,"Abschlag auf EOG","Zuschlag auf EOG")</f>
        <v>Zuschlag auf EOG</v>
      </c>
      <c r="F37" s="149" t="str">
        <f>IF($C$33&lt;0,"Abschlag auf EOG","Zuschlag auf EOG")</f>
        <v>Zuschlag auf EOG</v>
      </c>
      <c r="K37" s="150"/>
    </row>
  </sheetData>
  <sheetProtection algorithmName="SHA-512" hashValue="bQfVRII96ujmP3VQvKSRnj5yi3Bu9wvMcQfIyMM2axm/iKjr4OgdmFmbr6RWCYx5iGlRDXOmUiXlz8Gp6zw9KQ==" saltValue="Dlr0VqT7wji4imD2IjlTBg==" spinCount="100000" sheet="1" objects="1" scenarios="1" formatCells="0" formatColumns="0" formatRows="0"/>
  <mergeCells count="7">
    <mergeCell ref="C12:D12"/>
    <mergeCell ref="B15:B16"/>
    <mergeCell ref="B4:B5"/>
    <mergeCell ref="B6:B7"/>
    <mergeCell ref="B8:B9"/>
    <mergeCell ref="B10:B11"/>
    <mergeCell ref="B13:B14"/>
  </mergeCells>
  <pageMargins left="0.7" right="0.7" top="0.78740157499999996" bottom="0.78740157499999996"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expression" priority="1" id="{6709939B-0B61-4214-A2AC-339FBE37E66D}">
            <xm:f>OR(A_Stammdaten!J4&lt;IF(A_Stammdaten!B7="FNB",9,7),A_Stammdaten!O4&lt;IF(A_Stammdaten!B7="FNB",3,5))</xm:f>
            <x14:dxf>
              <fill>
                <patternFill>
                  <bgColor rgb="FFFF0000"/>
                </patternFill>
              </fill>
            </x14:dxf>
          </x14:cfRule>
          <xm:sqref>E18</xm:sqref>
        </x14:conditionalFormatting>
      </x14:conditionalFormatting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F475A2-5FFF-46F1-A7A8-B4B300DB5D18}">
  <sheetPr codeName="Tabelle18"/>
  <dimension ref="A1:Q67"/>
  <sheetViews>
    <sheetView topLeftCell="H1" workbookViewId="0">
      <selection activeCell="Q2" sqref="Q2"/>
    </sheetView>
  </sheetViews>
  <sheetFormatPr baseColWidth="10" defaultColWidth="11.44140625" defaultRowHeight="14.4" x14ac:dyDescent="0.3"/>
  <cols>
    <col min="1" max="1" bestFit="true" customWidth="true" style="262" width="67.5546875"/>
    <col min="2" max="2" bestFit="true" customWidth="true" style="262" width="11.88671875"/>
    <col min="3" max="3" bestFit="true" customWidth="true" style="262" width="11.33203125"/>
    <col min="4" max="4" bestFit="true" customWidth="true" style="262" width="5.33203125"/>
    <col min="5" max="5" customWidth="true" style="262" width="134.44140625"/>
    <col min="6" max="6" customWidth="true" style="262" width="18.109375"/>
    <col min="7" max="7" customWidth="true" style="262" width="12.5546875"/>
    <col min="8" max="8" customWidth="true" style="262" width="16.109375"/>
    <col min="9" max="9" customWidth="true" style="262" width="11.109375"/>
    <col min="10" max="16384" style="262" width="11.44140625"/>
  </cols>
  <sheetData>
    <row r="1" spans="1:17" x14ac:dyDescent="0.3">
      <c r="A1" s="262" t="s">
        <v>152</v>
      </c>
      <c r="B1" s="262" t="s">
        <v>153</v>
      </c>
      <c r="C1" s="262" t="s">
        <v>154</v>
      </c>
      <c r="D1" s="262" t="s">
        <v>155</v>
      </c>
      <c r="E1" s="262" t="s">
        <v>156</v>
      </c>
      <c r="F1" s="479" t="s">
        <v>157</v>
      </c>
      <c r="G1" s="479"/>
      <c r="H1" s="262" t="s">
        <v>158</v>
      </c>
      <c r="I1" s="262" t="s">
        <v>159</v>
      </c>
      <c r="J1" s="262" t="s">
        <v>160</v>
      </c>
      <c r="K1" s="262" t="s">
        <v>444</v>
      </c>
      <c r="L1" s="383" t="s">
        <v>275</v>
      </c>
      <c r="M1" s="26"/>
      <c r="N1" s="25" t="s">
        <v>358</v>
      </c>
      <c r="O1" s="26"/>
      <c r="P1" s="443" t="s">
        <v>485</v>
      </c>
      <c r="Q1" s="443" t="s">
        <v>513</v>
      </c>
    </row>
    <row r="2" spans="1:17" x14ac:dyDescent="0.3">
      <c r="A2" s="262" t="s">
        <v>161</v>
      </c>
      <c r="B2" s="262">
        <v>25</v>
      </c>
      <c r="C2" s="262">
        <v>35</v>
      </c>
      <c r="D2" s="262">
        <v>2023</v>
      </c>
      <c r="E2" s="262" t="s">
        <v>162</v>
      </c>
      <c r="F2" s="479" t="s">
        <v>163</v>
      </c>
      <c r="G2" s="480">
        <v>5.0700000000000002E-2</v>
      </c>
      <c r="H2" s="262">
        <v>2021</v>
      </c>
      <c r="I2" s="262">
        <v>2021</v>
      </c>
      <c r="J2" s="274">
        <v>2015</v>
      </c>
      <c r="K2" s="262" t="s">
        <v>445</v>
      </c>
      <c r="L2" s="62"/>
      <c r="M2" s="26"/>
      <c r="N2" s="26" t="s">
        <v>359</v>
      </c>
      <c r="O2" s="26"/>
      <c r="P2" s="384" t="s">
        <v>486</v>
      </c>
    </row>
    <row r="3" spans="1:17" x14ac:dyDescent="0.3">
      <c r="A3" s="262" t="s">
        <v>164</v>
      </c>
      <c r="B3" s="262">
        <v>50</v>
      </c>
      <c r="C3" s="262">
        <v>60</v>
      </c>
      <c r="D3" s="262">
        <v>2024</v>
      </c>
      <c r="E3" s="262" t="s">
        <v>165</v>
      </c>
      <c r="F3" s="479" t="s">
        <v>166</v>
      </c>
      <c r="G3" s="480">
        <v>2.0299999999999999E-2</v>
      </c>
      <c r="H3" s="262">
        <v>2022</v>
      </c>
      <c r="I3" s="262">
        <v>2022</v>
      </c>
      <c r="J3" s="274">
        <v>2016</v>
      </c>
      <c r="K3" s="262" t="s">
        <v>446</v>
      </c>
      <c r="L3" s="62" t="s">
        <v>286</v>
      </c>
      <c r="M3" s="26"/>
      <c r="N3" s="26" t="s">
        <v>360</v>
      </c>
      <c r="O3" s="26"/>
      <c r="P3" s="128" t="s">
        <v>487</v>
      </c>
    </row>
    <row r="4" spans="1:17" x14ac:dyDescent="0.3">
      <c r="A4" s="262" t="s">
        <v>167</v>
      </c>
      <c r="B4" s="262">
        <v>60</v>
      </c>
      <c r="C4" s="262">
        <v>70</v>
      </c>
      <c r="D4" s="262">
        <v>2025</v>
      </c>
      <c r="E4" s="262" t="s">
        <v>170</v>
      </c>
      <c r="F4" s="479" t="s">
        <v>168</v>
      </c>
      <c r="G4" s="481">
        <v>3.2500000000000001E-2</v>
      </c>
      <c r="H4" s="262">
        <v>2023</v>
      </c>
      <c r="I4" s="262">
        <v>2023</v>
      </c>
      <c r="J4" s="274">
        <v>2017</v>
      </c>
      <c r="K4" s="262" t="s">
        <v>447</v>
      </c>
      <c r="L4" s="62" t="s">
        <v>259</v>
      </c>
      <c r="M4" s="26"/>
      <c r="N4" s="26" t="s">
        <v>361</v>
      </c>
      <c r="O4" s="26"/>
      <c r="P4" s="442" t="s">
        <v>488</v>
      </c>
    </row>
    <row r="5" spans="1:17" x14ac:dyDescent="0.3">
      <c r="A5" s="262" t="s">
        <v>169</v>
      </c>
      <c r="B5" s="262">
        <v>23</v>
      </c>
      <c r="C5" s="262">
        <v>27</v>
      </c>
      <c r="D5" s="262">
        <v>2026</v>
      </c>
      <c r="E5" s="262" t="s">
        <v>173</v>
      </c>
      <c r="F5" s="479"/>
      <c r="G5" s="479"/>
      <c r="H5" s="262">
        <v>2024</v>
      </c>
      <c r="I5" s="262">
        <v>2024</v>
      </c>
      <c r="J5" s="274">
        <v>2018</v>
      </c>
      <c r="L5" s="62" t="s">
        <v>255</v>
      </c>
      <c r="M5" s="26"/>
      <c r="N5" s="26" t="s">
        <v>362</v>
      </c>
      <c r="O5" s="63"/>
      <c r="P5" s="384" t="s">
        <v>489</v>
      </c>
    </row>
    <row r="6" spans="1:17" x14ac:dyDescent="0.3">
      <c r="A6" s="262" t="s">
        <v>171</v>
      </c>
      <c r="B6" s="262">
        <v>8</v>
      </c>
      <c r="C6" s="262">
        <v>10</v>
      </c>
      <c r="D6" s="262">
        <v>2027</v>
      </c>
      <c r="E6" s="262" t="s">
        <v>448</v>
      </c>
      <c r="F6" s="392" t="s">
        <v>458</v>
      </c>
      <c r="H6" s="262">
        <v>2025</v>
      </c>
      <c r="I6" s="262">
        <v>2025</v>
      </c>
      <c r="J6" s="274">
        <v>2019</v>
      </c>
      <c r="L6" s="62" t="str">
        <f>IF(A_Stammdaten!$B$15="Ein- UND Ausspeisentgelte (§ 15 GasNEV)","1.1.1 Einspeiseentgelte für feste Kapazitäten im Standardjahr","1.1.1 Ausspeisepunkte ohne Leistungsmessung")</f>
        <v>1.1.1 Ausspeisepunkte ohne Leistungsmessung</v>
      </c>
      <c r="M6" s="26"/>
      <c r="N6" s="26"/>
      <c r="O6" s="26"/>
      <c r="P6" s="26"/>
    </row>
    <row r="7" spans="1:17" x14ac:dyDescent="0.3">
      <c r="A7" s="262" t="s">
        <v>172</v>
      </c>
      <c r="B7" s="262">
        <v>14</v>
      </c>
      <c r="C7" s="262">
        <v>18</v>
      </c>
      <c r="E7" s="262" t="s">
        <v>449</v>
      </c>
      <c r="F7" s="262">
        <v>2023</v>
      </c>
      <c r="G7" s="382">
        <v>6.4000000000000003E-3</v>
      </c>
      <c r="H7" s="262">
        <v>2026</v>
      </c>
      <c r="I7" s="262">
        <v>2026</v>
      </c>
      <c r="J7" s="274">
        <v>2020</v>
      </c>
      <c r="L7" s="62" t="str">
        <f>IF(A_Stammdaten!$B$15="Ein- UND Ausspeisentgelte (§ 15 GasNEV)","1.1.2 Ausspeiseentgelte für feste Kapazitäten im Standardjahr","1.1.2 Ausspeisepunkte mit Leistungmessung")</f>
        <v>1.1.2 Ausspeisepunkte mit Leistungmessung</v>
      </c>
      <c r="M7" s="26"/>
      <c r="N7" s="26"/>
      <c r="O7" s="26"/>
      <c r="P7" s="26"/>
    </row>
    <row r="8" spans="1:17" x14ac:dyDescent="0.3">
      <c r="A8" s="262" t="s">
        <v>174</v>
      </c>
      <c r="B8" s="262">
        <v>14</v>
      </c>
      <c r="C8" s="262">
        <v>25</v>
      </c>
      <c r="F8" s="262">
        <v>2024</v>
      </c>
      <c r="G8" s="382">
        <v>8.0000000000000002E-3</v>
      </c>
      <c r="H8" s="262">
        <v>2027</v>
      </c>
      <c r="I8" s="262">
        <v>2027</v>
      </c>
      <c r="J8" s="274">
        <v>2021</v>
      </c>
      <c r="L8" s="62" t="s">
        <v>256</v>
      </c>
      <c r="M8" s="26"/>
      <c r="N8" s="26"/>
      <c r="O8" s="26"/>
      <c r="P8" s="26"/>
    </row>
    <row r="9" spans="1:17" x14ac:dyDescent="0.3">
      <c r="A9" s="262" t="s">
        <v>175</v>
      </c>
      <c r="B9" s="262">
        <v>4</v>
      </c>
      <c r="C9" s="262">
        <v>8</v>
      </c>
      <c r="F9" s="262">
        <v>2025</v>
      </c>
      <c r="J9" s="274">
        <v>2022</v>
      </c>
      <c r="L9" s="62" t="s">
        <v>260</v>
      </c>
      <c r="M9" s="26"/>
      <c r="N9" s="26"/>
      <c r="O9" s="26"/>
      <c r="P9" s="26"/>
    </row>
    <row r="10" spans="1:17" x14ac:dyDescent="0.3">
      <c r="A10" s="262" t="s">
        <v>176</v>
      </c>
      <c r="B10" s="262">
        <v>3</v>
      </c>
      <c r="C10" s="262">
        <v>5</v>
      </c>
      <c r="F10" s="262">
        <v>2026</v>
      </c>
      <c r="J10" s="274">
        <v>2023</v>
      </c>
      <c r="L10" s="62" t="str">
        <f>IF(A_Stammdaten!$B$15="Ein- UND Ausspeisentgelte (§ 15 GasNEV)","1.1.5 Kurzstreckenentgelte gemäß § 20 Abs. 1 GasNEV","1.1.5 Gesondertes Netzentgelt gemäß § 20 Abs. 2 GasNEV")</f>
        <v>1.1.5 Gesondertes Netzentgelt gemäß § 20 Abs. 2 GasNEV</v>
      </c>
      <c r="M10" s="26"/>
      <c r="N10" s="26"/>
      <c r="O10" s="26"/>
      <c r="P10" s="26"/>
    </row>
    <row r="11" spans="1:17" x14ac:dyDescent="0.3">
      <c r="A11" s="262" t="s">
        <v>177</v>
      </c>
      <c r="B11" s="262">
        <v>5</v>
      </c>
      <c r="C11" s="262">
        <v>5</v>
      </c>
      <c r="F11" s="262">
        <v>2027</v>
      </c>
      <c r="J11" s="274">
        <v>2024</v>
      </c>
      <c r="L11" s="62" t="s">
        <v>261</v>
      </c>
      <c r="M11" s="26"/>
      <c r="N11" s="26"/>
      <c r="O11" s="26"/>
      <c r="P11" s="26"/>
    </row>
    <row r="12" spans="1:17" x14ac:dyDescent="0.3">
      <c r="A12" s="262" t="s">
        <v>178</v>
      </c>
      <c r="B12" s="262">
        <v>8</v>
      </c>
      <c r="C12" s="262">
        <v>8</v>
      </c>
      <c r="J12" s="274">
        <v>2025</v>
      </c>
      <c r="L12" s="62" t="s">
        <v>325</v>
      </c>
      <c r="M12" s="26"/>
      <c r="N12" s="26"/>
      <c r="O12" s="26"/>
      <c r="P12" s="26"/>
    </row>
    <row r="13" spans="1:17" x14ac:dyDescent="0.3">
      <c r="A13" s="262" t="s">
        <v>179</v>
      </c>
      <c r="B13" s="262">
        <v>45</v>
      </c>
      <c r="C13" s="262">
        <v>55</v>
      </c>
      <c r="J13" s="274">
        <v>2026</v>
      </c>
      <c r="L13" s="62" t="s">
        <v>262</v>
      </c>
      <c r="M13" s="26"/>
      <c r="N13" s="26"/>
      <c r="O13" s="26"/>
      <c r="P13" s="26"/>
    </row>
    <row r="14" spans="1:17" x14ac:dyDescent="0.3">
      <c r="A14" s="262" t="s">
        <v>180</v>
      </c>
      <c r="B14" s="262">
        <v>25</v>
      </c>
      <c r="C14" s="262">
        <v>25</v>
      </c>
      <c r="E14" s="479"/>
      <c r="F14" s="479" t="s">
        <v>450</v>
      </c>
      <c r="G14" s="479" t="s">
        <v>451</v>
      </c>
      <c r="H14" s="479" t="s">
        <v>417</v>
      </c>
      <c r="I14" s="479" t="s">
        <v>452</v>
      </c>
      <c r="J14" s="274">
        <v>2027</v>
      </c>
      <c r="L14" s="62" t="s">
        <v>326</v>
      </c>
      <c r="M14" s="26"/>
      <c r="N14" s="26"/>
      <c r="O14" s="26"/>
      <c r="P14" s="26"/>
    </row>
    <row r="15" spans="1:17" x14ac:dyDescent="0.3">
      <c r="A15" s="262" t="s">
        <v>181</v>
      </c>
      <c r="B15" s="262">
        <v>25</v>
      </c>
      <c r="C15" s="262">
        <v>25</v>
      </c>
      <c r="E15" s="479">
        <v>2021</v>
      </c>
      <c r="F15" s="482">
        <v>8.9999999999999993E-3</v>
      </c>
      <c r="G15" s="482">
        <v>1.2699999999999999E-2</v>
      </c>
      <c r="H15" s="483">
        <f>ROUND(AVERAGE(F15,G15),2+2)</f>
        <v>1.09E-2</v>
      </c>
      <c r="I15" s="484">
        <v>2.0299999999999999E-2</v>
      </c>
      <c r="L15" s="62" t="s">
        <v>264</v>
      </c>
      <c r="M15" s="26"/>
      <c r="N15" s="26"/>
      <c r="O15" s="26"/>
      <c r="P15" s="26"/>
    </row>
    <row r="16" spans="1:17" x14ac:dyDescent="0.3">
      <c r="A16" s="262" t="s">
        <v>182</v>
      </c>
      <c r="B16" s="262">
        <v>25</v>
      </c>
      <c r="C16" s="262">
        <v>25</v>
      </c>
      <c r="E16" s="479">
        <v>2022</v>
      </c>
      <c r="F16" s="482">
        <v>3.2599999999999997E-2</v>
      </c>
      <c r="G16" s="482">
        <v>2.5499999999999998E-2</v>
      </c>
      <c r="H16" s="483">
        <f t="shared" ref="H16:H21" si="0">ROUND(AVERAGE(F16,G16),2+2)</f>
        <v>2.9100000000000001E-2</v>
      </c>
      <c r="I16" s="484">
        <v>2.0299999999999999E-2</v>
      </c>
      <c r="L16" s="62" t="s">
        <v>265</v>
      </c>
      <c r="M16" s="26"/>
      <c r="N16" s="26"/>
      <c r="O16" s="26"/>
      <c r="P16" s="26"/>
    </row>
    <row r="17" spans="1:16" x14ac:dyDescent="0.3">
      <c r="A17" s="262" t="s">
        <v>183</v>
      </c>
      <c r="B17" s="262">
        <v>25</v>
      </c>
      <c r="C17" s="262">
        <v>25</v>
      </c>
      <c r="E17" s="479">
        <v>2023</v>
      </c>
      <c r="F17" s="482">
        <v>3.2599999999999997E-2</v>
      </c>
      <c r="G17" s="482">
        <v>2.5499999999999998E-2</v>
      </c>
      <c r="H17" s="483">
        <f t="shared" si="0"/>
        <v>2.9100000000000001E-2</v>
      </c>
      <c r="I17" s="484">
        <v>2.0299999999999999E-2</v>
      </c>
      <c r="L17" s="62" t="s">
        <v>266</v>
      </c>
      <c r="M17" s="26"/>
      <c r="N17" s="26"/>
      <c r="O17" s="26"/>
      <c r="P17" s="26"/>
    </row>
    <row r="18" spans="1:16" x14ac:dyDescent="0.3">
      <c r="A18" s="262" t="s">
        <v>184</v>
      </c>
      <c r="B18" s="262">
        <v>25</v>
      </c>
      <c r="C18" s="262">
        <v>25</v>
      </c>
      <c r="E18" s="479">
        <v>2024</v>
      </c>
      <c r="F18" s="482">
        <v>3.2599999999999997E-2</v>
      </c>
      <c r="G18" s="482">
        <v>2.5499999999999998E-2</v>
      </c>
      <c r="H18" s="483">
        <f t="shared" si="0"/>
        <v>2.9100000000000001E-2</v>
      </c>
      <c r="I18" s="484">
        <v>2.0299999999999999E-2</v>
      </c>
      <c r="L18" s="62" t="s">
        <v>327</v>
      </c>
      <c r="M18" s="26"/>
      <c r="N18" s="26"/>
      <c r="O18" s="26"/>
      <c r="P18" s="26"/>
    </row>
    <row r="19" spans="1:16" x14ac:dyDescent="0.3">
      <c r="A19" s="262" t="s">
        <v>185</v>
      </c>
      <c r="B19" s="262">
        <v>20</v>
      </c>
      <c r="C19" s="262">
        <v>20</v>
      </c>
      <c r="E19" s="479">
        <v>2025</v>
      </c>
      <c r="F19" s="482">
        <v>3.2599999999999997E-2</v>
      </c>
      <c r="G19" s="482">
        <v>2.5499999999999998E-2</v>
      </c>
      <c r="H19" s="483">
        <f t="shared" si="0"/>
        <v>2.9100000000000001E-2</v>
      </c>
      <c r="I19" s="484">
        <v>2.0299999999999999E-2</v>
      </c>
      <c r="L19" s="62" t="s">
        <v>267</v>
      </c>
      <c r="M19" s="26"/>
      <c r="N19" s="26"/>
      <c r="O19" s="26"/>
      <c r="P19" s="26"/>
    </row>
    <row r="20" spans="1:16" x14ac:dyDescent="0.3">
      <c r="A20" s="262" t="s">
        <v>186</v>
      </c>
      <c r="B20" s="262">
        <v>25</v>
      </c>
      <c r="C20" s="262">
        <v>25</v>
      </c>
      <c r="E20" s="479">
        <v>2026</v>
      </c>
      <c r="F20" s="482">
        <v>3.2599999999999997E-2</v>
      </c>
      <c r="G20" s="482">
        <v>2.5499999999999998E-2</v>
      </c>
      <c r="H20" s="483">
        <f t="shared" si="0"/>
        <v>2.9100000000000001E-2</v>
      </c>
      <c r="I20" s="484">
        <v>2.0299999999999999E-2</v>
      </c>
      <c r="L20" s="62" t="s">
        <v>268</v>
      </c>
      <c r="M20" s="26"/>
      <c r="N20" s="26"/>
      <c r="O20" s="26"/>
      <c r="P20" s="26"/>
    </row>
    <row r="21" spans="1:16" x14ac:dyDescent="0.3">
      <c r="A21" s="262" t="s">
        <v>187</v>
      </c>
      <c r="B21" s="262">
        <v>25</v>
      </c>
      <c r="C21" s="262">
        <v>35</v>
      </c>
      <c r="E21" s="479">
        <v>2027</v>
      </c>
      <c r="F21" s="482">
        <v>3.2599999999999997E-2</v>
      </c>
      <c r="G21" s="482">
        <v>2.5499999999999998E-2</v>
      </c>
      <c r="H21" s="483">
        <f t="shared" si="0"/>
        <v>2.9100000000000001E-2</v>
      </c>
      <c r="I21" s="484">
        <v>2.0299999999999999E-2</v>
      </c>
      <c r="L21" s="62" t="s">
        <v>269</v>
      </c>
      <c r="M21" s="26"/>
      <c r="N21" s="26"/>
      <c r="O21" s="26"/>
      <c r="P21" s="26"/>
    </row>
    <row r="22" spans="1:16" x14ac:dyDescent="0.3">
      <c r="A22" s="262" t="s">
        <v>188</v>
      </c>
      <c r="B22" s="262">
        <v>45</v>
      </c>
      <c r="C22" s="262">
        <v>55</v>
      </c>
      <c r="F22" s="391" t="s">
        <v>496</v>
      </c>
      <c r="G22" s="391" t="s">
        <v>497</v>
      </c>
      <c r="H22" s="382"/>
      <c r="I22" s="382"/>
      <c r="L22" s="62" t="s">
        <v>270</v>
      </c>
      <c r="M22" s="26"/>
      <c r="N22" s="26"/>
      <c r="O22" s="26"/>
      <c r="P22" s="26"/>
    </row>
    <row r="23" spans="1:16" x14ac:dyDescent="0.3">
      <c r="A23" s="262" t="s">
        <v>189</v>
      </c>
      <c r="B23" s="262">
        <v>45</v>
      </c>
      <c r="C23" s="262">
        <v>55</v>
      </c>
      <c r="E23" s="391">
        <v>2021</v>
      </c>
      <c r="F23" s="477">
        <v>2.6800000000000001E-2</v>
      </c>
      <c r="G23" s="477">
        <v>3.2500000000000001E-2</v>
      </c>
      <c r="L23" s="62" t="s">
        <v>328</v>
      </c>
      <c r="M23" s="26"/>
      <c r="N23" s="26"/>
      <c r="O23" s="26"/>
      <c r="P23" s="26"/>
    </row>
    <row r="24" spans="1:16" x14ac:dyDescent="0.3">
      <c r="A24" s="262" t="s">
        <v>190</v>
      </c>
      <c r="B24" s="262">
        <v>55</v>
      </c>
      <c r="C24" s="262">
        <v>65</v>
      </c>
      <c r="E24" s="391">
        <v>2022</v>
      </c>
      <c r="F24" s="477">
        <v>3.7699999999999997E-2</v>
      </c>
      <c r="G24" s="477">
        <v>3.2500000000000001E-2</v>
      </c>
      <c r="L24" s="62" t="s">
        <v>271</v>
      </c>
      <c r="M24" s="26"/>
      <c r="N24" s="26"/>
      <c r="O24" s="26"/>
      <c r="P24" s="26"/>
    </row>
    <row r="25" spans="1:16" x14ac:dyDescent="0.3">
      <c r="A25" s="262" t="s">
        <v>191</v>
      </c>
      <c r="B25" s="262">
        <v>55</v>
      </c>
      <c r="C25" s="262">
        <v>65</v>
      </c>
      <c r="E25" s="391">
        <v>2023</v>
      </c>
      <c r="F25" s="477">
        <v>4.6600000000000003E-2</v>
      </c>
      <c r="G25" s="477">
        <v>3.2500000000000001E-2</v>
      </c>
      <c r="L25" s="62" t="s">
        <v>272</v>
      </c>
      <c r="M25" s="26"/>
      <c r="N25" s="26"/>
      <c r="O25" s="26"/>
      <c r="P25" s="26"/>
    </row>
    <row r="26" spans="1:16" x14ac:dyDescent="0.3">
      <c r="A26" s="262" t="s">
        <v>192</v>
      </c>
      <c r="B26" s="262">
        <v>45</v>
      </c>
      <c r="C26" s="262">
        <v>55</v>
      </c>
      <c r="E26" s="391">
        <v>2024</v>
      </c>
      <c r="F26" s="477">
        <v>5.0900000000000001E-2</v>
      </c>
      <c r="G26" s="477">
        <v>5.0900000000000001E-2</v>
      </c>
      <c r="L26" s="62" t="s">
        <v>273</v>
      </c>
      <c r="M26" s="26"/>
      <c r="N26" s="26"/>
      <c r="O26" s="26"/>
      <c r="P26" s="26"/>
    </row>
    <row r="27" spans="1:16" x14ac:dyDescent="0.3">
      <c r="A27" s="262" t="s">
        <v>193</v>
      </c>
      <c r="B27" s="262">
        <v>45</v>
      </c>
      <c r="C27" s="262">
        <v>55</v>
      </c>
      <c r="E27" s="391">
        <v>2025</v>
      </c>
      <c r="F27" s="477"/>
      <c r="G27" s="477"/>
      <c r="L27" s="62" t="s">
        <v>274</v>
      </c>
      <c r="M27" s="26"/>
      <c r="N27" s="26"/>
      <c r="O27" s="26"/>
      <c r="P27" s="26"/>
    </row>
    <row r="28" spans="1:16" x14ac:dyDescent="0.3">
      <c r="A28" s="262" t="s">
        <v>194</v>
      </c>
      <c r="B28" s="262">
        <v>45</v>
      </c>
      <c r="C28" s="262">
        <v>55</v>
      </c>
      <c r="E28" s="391">
        <v>2026</v>
      </c>
      <c r="F28" s="477"/>
      <c r="G28" s="477"/>
      <c r="L28" s="62" t="s">
        <v>330</v>
      </c>
      <c r="M28" s="26"/>
      <c r="N28" s="26"/>
      <c r="O28" s="26"/>
      <c r="P28" s="26"/>
    </row>
    <row r="29" spans="1:16" x14ac:dyDescent="0.3">
      <c r="A29" s="262" t="s">
        <v>195</v>
      </c>
      <c r="B29" s="262">
        <v>45</v>
      </c>
      <c r="C29" s="262">
        <v>55</v>
      </c>
      <c r="E29" s="391">
        <v>2027</v>
      </c>
      <c r="F29" s="477"/>
      <c r="G29" s="477"/>
      <c r="L29" s="62" t="s">
        <v>331</v>
      </c>
      <c r="M29" s="26"/>
      <c r="N29" s="26"/>
      <c r="O29" s="26"/>
      <c r="P29" s="26"/>
    </row>
    <row r="30" spans="1:16" x14ac:dyDescent="0.3">
      <c r="A30" s="262" t="s">
        <v>196</v>
      </c>
      <c r="B30" s="262">
        <v>45</v>
      </c>
      <c r="C30" s="262">
        <v>55</v>
      </c>
      <c r="L30" s="62" t="s">
        <v>332</v>
      </c>
      <c r="M30" s="26"/>
      <c r="N30" s="26"/>
      <c r="O30" s="26"/>
      <c r="P30" s="26"/>
    </row>
    <row r="31" spans="1:16" x14ac:dyDescent="0.3">
      <c r="A31" s="262" t="s">
        <v>197</v>
      </c>
      <c r="B31" s="262">
        <v>30</v>
      </c>
      <c r="C31" s="262">
        <v>40</v>
      </c>
      <c r="L31" s="384"/>
      <c r="M31" s="26"/>
      <c r="N31" s="26"/>
      <c r="O31" s="26"/>
      <c r="P31" s="26"/>
    </row>
    <row r="32" spans="1:16" x14ac:dyDescent="0.3">
      <c r="A32" s="262" t="s">
        <v>198</v>
      </c>
      <c r="B32" s="262">
        <v>45</v>
      </c>
      <c r="C32" s="262">
        <v>45</v>
      </c>
      <c r="L32" s="384"/>
      <c r="M32" s="26"/>
      <c r="N32" s="26"/>
      <c r="O32" s="26"/>
      <c r="P32" s="26"/>
    </row>
    <row r="33" spans="1:16" x14ac:dyDescent="0.3">
      <c r="A33" s="262" t="s">
        <v>199</v>
      </c>
      <c r="B33" s="262">
        <v>45</v>
      </c>
      <c r="C33" s="262">
        <v>45</v>
      </c>
      <c r="L33" s="384"/>
      <c r="M33" s="26"/>
      <c r="N33" s="26"/>
      <c r="O33" s="26"/>
      <c r="P33" s="26"/>
    </row>
    <row r="34" spans="1:16" x14ac:dyDescent="0.3">
      <c r="A34" s="262" t="s">
        <v>200</v>
      </c>
      <c r="B34" s="262">
        <v>45</v>
      </c>
      <c r="C34" s="262">
        <v>45</v>
      </c>
      <c r="L34" s="384"/>
      <c r="M34" s="26"/>
      <c r="N34" s="26"/>
      <c r="O34" s="26"/>
      <c r="P34" s="26"/>
    </row>
    <row r="35" spans="1:16" x14ac:dyDescent="0.3">
      <c r="A35" s="262" t="s">
        <v>201</v>
      </c>
      <c r="B35" s="262">
        <v>8</v>
      </c>
      <c r="C35" s="262">
        <v>16</v>
      </c>
      <c r="L35" s="383" t="s">
        <v>254</v>
      </c>
      <c r="M35" s="26"/>
      <c r="N35" s="26"/>
      <c r="O35" s="26"/>
      <c r="P35" s="26"/>
    </row>
    <row r="36" spans="1:16" x14ac:dyDescent="0.3">
      <c r="A36" s="262" t="s">
        <v>202</v>
      </c>
      <c r="B36" s="262">
        <v>15</v>
      </c>
      <c r="C36" s="262">
        <v>25</v>
      </c>
      <c r="L36" s="384"/>
      <c r="M36" s="26"/>
      <c r="N36" s="26"/>
      <c r="O36" s="26"/>
      <c r="P36" s="26"/>
    </row>
    <row r="37" spans="1:16" x14ac:dyDescent="0.3">
      <c r="A37" s="262" t="s">
        <v>203</v>
      </c>
      <c r="B37" s="262">
        <v>45</v>
      </c>
      <c r="C37" s="262">
        <v>45</v>
      </c>
      <c r="L37" s="384" t="s">
        <v>286</v>
      </c>
      <c r="M37" s="26"/>
      <c r="N37" s="26"/>
      <c r="O37" s="26"/>
      <c r="P37" s="26"/>
    </row>
    <row r="38" spans="1:16" x14ac:dyDescent="0.3">
      <c r="A38" s="262" t="s">
        <v>204</v>
      </c>
      <c r="B38" s="262">
        <v>45</v>
      </c>
      <c r="C38" s="262">
        <v>45</v>
      </c>
      <c r="L38" s="384" t="s">
        <v>242</v>
      </c>
      <c r="M38" s="26"/>
      <c r="N38" s="26"/>
      <c r="O38" s="26"/>
      <c r="P38" s="26"/>
    </row>
    <row r="39" spans="1:16" x14ac:dyDescent="0.3">
      <c r="A39" s="262" t="s">
        <v>205</v>
      </c>
      <c r="B39" s="262">
        <v>20</v>
      </c>
      <c r="C39" s="262">
        <v>30</v>
      </c>
      <c r="L39" s="384" t="s">
        <v>243</v>
      </c>
      <c r="M39" s="26"/>
      <c r="N39" s="26"/>
      <c r="O39" s="26"/>
      <c r="P39" s="26"/>
    </row>
    <row r="40" spans="1:16" x14ac:dyDescent="0.3">
      <c r="A40" s="262" t="s">
        <v>206</v>
      </c>
      <c r="B40" s="262">
        <v>10</v>
      </c>
      <c r="C40" s="262">
        <v>30</v>
      </c>
      <c r="L40" s="384" t="s">
        <v>244</v>
      </c>
      <c r="M40" s="26"/>
      <c r="N40" s="26"/>
      <c r="O40" s="26"/>
      <c r="P40" s="26"/>
    </row>
    <row r="41" spans="1:16" x14ac:dyDescent="0.3">
      <c r="A41" s="262" t="s">
        <v>207</v>
      </c>
      <c r="B41" s="262">
        <v>15</v>
      </c>
      <c r="C41" s="262">
        <v>30</v>
      </c>
      <c r="L41" s="384" t="s">
        <v>237</v>
      </c>
      <c r="M41" s="26"/>
      <c r="N41" s="26"/>
      <c r="O41" s="26"/>
      <c r="P41" s="26"/>
    </row>
    <row r="42" spans="1:16" x14ac:dyDescent="0.3">
      <c r="A42" s="262" t="s">
        <v>208</v>
      </c>
      <c r="B42" s="262">
        <v>15</v>
      </c>
      <c r="C42" s="262">
        <v>30</v>
      </c>
      <c r="L42" s="384" t="s">
        <v>238</v>
      </c>
      <c r="M42" s="26"/>
      <c r="N42" s="26"/>
      <c r="O42" s="26"/>
      <c r="P42" s="26"/>
    </row>
    <row r="43" spans="1:16" x14ac:dyDescent="0.3">
      <c r="A43" s="262" t="s">
        <v>209</v>
      </c>
      <c r="B43" s="262">
        <v>60</v>
      </c>
      <c r="C43" s="262">
        <v>60</v>
      </c>
      <c r="L43" s="384" t="s">
        <v>239</v>
      </c>
      <c r="M43" s="26"/>
      <c r="N43" s="26"/>
      <c r="O43" s="26"/>
      <c r="P43" s="26"/>
    </row>
    <row r="44" spans="1:16" x14ac:dyDescent="0.3">
      <c r="A44" s="262" t="s">
        <v>210</v>
      </c>
      <c r="B44" s="262">
        <v>15</v>
      </c>
      <c r="C44" s="262">
        <v>20</v>
      </c>
      <c r="L44" s="384" t="s">
        <v>240</v>
      </c>
      <c r="M44" s="26"/>
      <c r="N44" s="26"/>
      <c r="O44" s="26"/>
      <c r="P44" s="26"/>
    </row>
    <row r="45" spans="1:16" x14ac:dyDescent="0.3">
      <c r="A45" s="262" t="s">
        <v>453</v>
      </c>
      <c r="B45" s="262">
        <v>1</v>
      </c>
      <c r="C45" s="262">
        <v>50</v>
      </c>
      <c r="L45" s="384" t="s">
        <v>241</v>
      </c>
      <c r="M45" s="26"/>
      <c r="N45" s="26"/>
      <c r="O45" s="26"/>
      <c r="P45" s="26"/>
    </row>
    <row r="46" spans="1:16" x14ac:dyDescent="0.3">
      <c r="L46" s="384" t="s">
        <v>283</v>
      </c>
      <c r="M46" s="26"/>
      <c r="N46" s="26"/>
      <c r="O46" s="26"/>
      <c r="P46" s="26"/>
    </row>
    <row r="47" spans="1:16" x14ac:dyDescent="0.3">
      <c r="L47" s="384" t="s">
        <v>258</v>
      </c>
      <c r="M47" s="26"/>
      <c r="N47" s="26"/>
      <c r="O47" s="26"/>
      <c r="P47" s="26"/>
    </row>
    <row r="48" spans="1:16" x14ac:dyDescent="0.3">
      <c r="L48" s="384" t="s">
        <v>289</v>
      </c>
      <c r="M48" s="26"/>
      <c r="N48" s="26"/>
      <c r="O48" s="26"/>
      <c r="P48" s="26"/>
    </row>
    <row r="49" spans="12:16" x14ac:dyDescent="0.3">
      <c r="L49" s="384" t="s">
        <v>290</v>
      </c>
      <c r="M49" s="26"/>
      <c r="N49" s="26"/>
      <c r="O49" s="26"/>
      <c r="P49" s="26"/>
    </row>
    <row r="50" spans="12:16" x14ac:dyDescent="0.3">
      <c r="L50" s="384"/>
      <c r="M50" s="26"/>
      <c r="N50" s="26"/>
      <c r="O50" s="26"/>
      <c r="P50" s="26"/>
    </row>
    <row r="51" spans="12:16" x14ac:dyDescent="0.3">
      <c r="L51" s="383" t="s">
        <v>48</v>
      </c>
      <c r="M51" s="26"/>
      <c r="N51" s="26"/>
      <c r="O51" s="26"/>
      <c r="P51" s="26"/>
    </row>
    <row r="52" spans="12:16" x14ac:dyDescent="0.3">
      <c r="L52" s="384"/>
      <c r="M52" s="26"/>
      <c r="N52" s="26"/>
      <c r="O52" s="26"/>
      <c r="P52" s="26"/>
    </row>
    <row r="53" spans="12:16" x14ac:dyDescent="0.3">
      <c r="L53" s="384"/>
      <c r="M53" s="26"/>
      <c r="N53" s="26"/>
      <c r="O53" s="26"/>
      <c r="P53" s="26"/>
    </row>
    <row r="54" spans="12:16" x14ac:dyDescent="0.3">
      <c r="L54" s="384" t="s">
        <v>324</v>
      </c>
      <c r="M54" s="26"/>
      <c r="N54" s="26"/>
      <c r="O54" s="26"/>
      <c r="P54" s="26"/>
    </row>
    <row r="55" spans="12:16" x14ac:dyDescent="0.3">
      <c r="L55" s="384" t="s">
        <v>245</v>
      </c>
      <c r="M55" s="26"/>
      <c r="N55" s="26"/>
      <c r="O55" s="26"/>
      <c r="P55" s="26"/>
    </row>
    <row r="56" spans="12:16" x14ac:dyDescent="0.3">
      <c r="L56" s="384"/>
      <c r="M56" s="26"/>
      <c r="N56" s="26"/>
      <c r="O56" s="26"/>
      <c r="P56" s="26"/>
    </row>
    <row r="57" spans="12:16" x14ac:dyDescent="0.3">
      <c r="L57" s="384"/>
      <c r="M57" s="26"/>
      <c r="N57" s="26"/>
      <c r="O57" s="26"/>
      <c r="P57" s="26"/>
    </row>
    <row r="58" spans="12:16" x14ac:dyDescent="0.3">
      <c r="L58" s="384" t="s">
        <v>288</v>
      </c>
      <c r="M58" s="26"/>
      <c r="N58" s="26"/>
      <c r="O58" s="26"/>
      <c r="P58" s="26"/>
    </row>
    <row r="59" spans="12:16" x14ac:dyDescent="0.3">
      <c r="L59" s="384"/>
      <c r="M59" s="26"/>
      <c r="N59" s="26"/>
      <c r="O59" s="26"/>
      <c r="P59" s="26"/>
    </row>
    <row r="60" spans="12:16" x14ac:dyDescent="0.3">
      <c r="L60" s="384" t="s">
        <v>295</v>
      </c>
      <c r="M60" s="26"/>
      <c r="N60" s="26"/>
      <c r="O60" s="26"/>
      <c r="P60" s="26"/>
    </row>
    <row r="61" spans="12:16" x14ac:dyDescent="0.3">
      <c r="L61" s="384" t="s">
        <v>296</v>
      </c>
      <c r="M61" s="26"/>
      <c r="N61" s="26"/>
      <c r="O61" s="26"/>
      <c r="P61" s="26"/>
    </row>
    <row r="62" spans="12:16" x14ac:dyDescent="0.3">
      <c r="L62" s="384"/>
      <c r="M62" s="26"/>
      <c r="N62" s="26"/>
      <c r="O62" s="26"/>
      <c r="P62" s="26"/>
    </row>
    <row r="63" spans="12:16" x14ac:dyDescent="0.3">
      <c r="L63" s="384" t="s">
        <v>292</v>
      </c>
      <c r="M63" s="26"/>
      <c r="N63" s="26"/>
      <c r="O63" s="26"/>
      <c r="P63" s="26"/>
    </row>
    <row r="64" spans="12:16" x14ac:dyDescent="0.3">
      <c r="L64" s="384"/>
      <c r="M64" s="26"/>
      <c r="N64" s="26"/>
      <c r="O64" s="26"/>
      <c r="P64" s="26"/>
    </row>
    <row r="65" spans="12:16" x14ac:dyDescent="0.3">
      <c r="L65" s="384" t="s">
        <v>293</v>
      </c>
      <c r="M65" s="26"/>
      <c r="N65" s="26"/>
      <c r="O65" s="26"/>
      <c r="P65" s="26"/>
    </row>
    <row r="66" spans="12:16" x14ac:dyDescent="0.3">
      <c r="L66" s="384" t="s">
        <v>294</v>
      </c>
      <c r="M66" s="26"/>
      <c r="N66" s="26"/>
      <c r="O66" s="26"/>
      <c r="P66" s="26"/>
    </row>
    <row r="67" spans="12:16" x14ac:dyDescent="0.3">
      <c r="L67" s="26"/>
      <c r="M67" s="26"/>
      <c r="N67" s="26"/>
      <c r="O67" s="26"/>
      <c r="P67" s="26"/>
    </row>
  </sheetData>
  <sheetProtection algorithmName="SHA-512" hashValue="i54lUj7qqZ/IHOPti8/Cn4YOoVH90g8TdVys9EQ7oihEp392y6WWDqbQOn73VrdclYk2coPg+QbvY0bQo3J5rQ==" saltValue="F0bZ3BZOSM3cwsnBHoC52w==" spinCount="100000" sheet="1" objects="1" scenarios="1" formatCells="0" formatColumns="0" formatRows="0"/>
  <pageMargins left="0.7" right="0.7" top="0.78740157499999996" bottom="0.78740157499999996"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A3F61B-413D-4BCD-9421-61F29E290C89}">
  <sheetPr codeName="Tabelle6"/>
  <dimension ref="A1:O130"/>
  <sheetViews>
    <sheetView topLeftCell="F14" zoomScaleNormal="100" workbookViewId="0">
      <selection activeCell="N14" sqref="N14"/>
    </sheetView>
  </sheetViews>
  <sheetFormatPr baseColWidth="10" defaultColWidth="11.44140625" defaultRowHeight="14.4" x14ac:dyDescent="0.3"/>
  <cols>
    <col min="1" max="1" customWidth="true" style="262" width="83.6640625"/>
    <col min="2" max="2" bestFit="true" customWidth="true" style="262" width="29.109375"/>
    <col min="3" max="3" customWidth="true" style="262" width="39.0"/>
    <col min="4" max="4" bestFit="true" customWidth="true" style="262" width="14.33203125"/>
    <col min="5" max="5" customWidth="true" style="262" width="6.6640625"/>
    <col min="6" max="6" customWidth="true" style="262" width="24.88671875"/>
    <col min="7" max="7" customWidth="true" style="262" width="25.33203125"/>
    <col min="8" max="8" customWidth="true" style="262" width="33.88671875"/>
    <col min="9" max="9" customWidth="true" style="262" width="26.33203125"/>
    <col min="10" max="10" customWidth="true" style="262" width="2.21875"/>
    <col min="11" max="11" customWidth="true" style="262" width="23.0"/>
    <col min="12" max="12" style="262" width="11.44140625"/>
    <col min="13" max="13" customWidth="true" style="262" width="41.0"/>
    <col min="14" max="14" customWidth="true" style="262" width="16.88671875"/>
    <col min="15" max="16384" style="262" width="11.44140625"/>
  </cols>
  <sheetData>
    <row r="1" spans="1:15" x14ac:dyDescent="0.3">
      <c r="A1" s="274" t="str">
        <f>CONCATENATE("EHB_RegKto_Gas_4RegP_v",MAX(Changelog!A2:A100))</f>
        <v>EHB_RegKto_Gas_4RegP_v7</v>
      </c>
    </row>
    <row r="2" spans="1:15" ht="21" x14ac:dyDescent="0.4">
      <c r="A2" s="263" t="s">
        <v>385</v>
      </c>
    </row>
    <row r="4" spans="1:15" ht="18" x14ac:dyDescent="0.35">
      <c r="A4" s="264" t="s">
        <v>79</v>
      </c>
      <c r="B4" s="265"/>
      <c r="C4" s="266"/>
      <c r="F4" s="264" t="s">
        <v>442</v>
      </c>
      <c r="G4" s="265"/>
      <c r="H4" s="265"/>
      <c r="I4" s="266"/>
      <c r="J4" s="494">
        <f>COUNTIF(J6:J41,"WAHR")</f>
        <v>0</v>
      </c>
      <c r="K4" s="264" t="s">
        <v>443</v>
      </c>
      <c r="L4" s="265"/>
      <c r="M4" s="265"/>
      <c r="N4" s="266"/>
      <c r="O4" s="492">
        <f>COUNTIF(N6:N21,"Ja")+COUNTIF(N6:N21,"Nein")</f>
        <v>0</v>
      </c>
    </row>
    <row r="5" spans="1:15" x14ac:dyDescent="0.3">
      <c r="A5" s="267" t="s">
        <v>386</v>
      </c>
      <c r="B5" s="472"/>
      <c r="C5" s="2"/>
      <c r="J5" s="494"/>
    </row>
    <row r="6" spans="1:15" ht="54.6" customHeight="1" x14ac:dyDescent="0.3">
      <c r="A6" s="267" t="s">
        <v>387</v>
      </c>
      <c r="B6" s="471"/>
      <c r="C6" s="4"/>
      <c r="F6" s="268" t="s">
        <v>381</v>
      </c>
      <c r="G6" s="268"/>
      <c r="H6" s="268"/>
      <c r="I6" s="269" t="s">
        <v>0</v>
      </c>
      <c r="J6" s="494" t="b">
        <f>OR(AND(I6="Ja",OR(I7="Ja",I7="Nein")),I6="Nein")</f>
        <v>0</v>
      </c>
      <c r="K6" s="504" t="s">
        <v>382</v>
      </c>
      <c r="L6" s="505"/>
      <c r="M6" s="506"/>
      <c r="N6" s="24" t="s">
        <v>0</v>
      </c>
    </row>
    <row r="7" spans="1:15" ht="65.400000000000006" customHeight="1" x14ac:dyDescent="0.3">
      <c r="A7" s="387" t="s">
        <v>455</v>
      </c>
      <c r="B7" s="270" t="s">
        <v>0</v>
      </c>
      <c r="F7" s="513" t="s">
        <v>85</v>
      </c>
      <c r="G7" s="513"/>
      <c r="H7" s="513"/>
      <c r="I7" s="269" t="s">
        <v>0</v>
      </c>
      <c r="J7" s="494"/>
      <c r="K7" s="507" t="s">
        <v>287</v>
      </c>
      <c r="L7" s="507"/>
      <c r="M7" s="507"/>
      <c r="N7" s="6"/>
    </row>
    <row r="8" spans="1:15" x14ac:dyDescent="0.3">
      <c r="A8" s="388" t="s">
        <v>456</v>
      </c>
      <c r="B8" s="389"/>
      <c r="F8" s="268"/>
      <c r="G8" s="268"/>
      <c r="H8" s="268"/>
      <c r="I8" s="268"/>
      <c r="J8" s="494"/>
      <c r="K8" s="120"/>
      <c r="L8" s="261"/>
      <c r="M8" s="261"/>
      <c r="N8" s="6"/>
    </row>
    <row r="9" spans="1:15" ht="15.6" hidden="1" customHeight="1" x14ac:dyDescent="0.3">
      <c r="J9" s="494"/>
    </row>
    <row r="10" spans="1:15" hidden="1" x14ac:dyDescent="0.3">
      <c r="J10" s="494"/>
    </row>
    <row r="11" spans="1:15" ht="27" customHeight="1" x14ac:dyDescent="0.3">
      <c r="F11" s="268" t="s">
        <v>388</v>
      </c>
      <c r="G11" s="268"/>
      <c r="H11" s="268"/>
      <c r="I11" s="269" t="s">
        <v>0</v>
      </c>
      <c r="J11" s="494" t="b">
        <f>OR(AND(I11="Ja",OR(I12="Ja",I12="Nein")),I11="Nein")</f>
        <v>0</v>
      </c>
      <c r="K11" s="508" t="s">
        <v>383</v>
      </c>
      <c r="L11" s="508"/>
      <c r="M11" s="509"/>
      <c r="N11" s="24" t="s">
        <v>0</v>
      </c>
    </row>
    <row r="12" spans="1:15" ht="25.95" customHeight="1" x14ac:dyDescent="0.3">
      <c r="A12" s="271" t="s">
        <v>29</v>
      </c>
      <c r="B12" s="3">
        <v>2024</v>
      </c>
      <c r="C12" s="272"/>
      <c r="F12" s="273" t="s">
        <v>389</v>
      </c>
      <c r="G12" s="268"/>
      <c r="H12" s="268"/>
      <c r="I12" s="269" t="s">
        <v>0</v>
      </c>
      <c r="J12" s="494"/>
      <c r="K12" s="507" t="s">
        <v>284</v>
      </c>
      <c r="L12" s="507"/>
      <c r="M12" s="507"/>
      <c r="N12" s="6"/>
    </row>
    <row r="13" spans="1:15" ht="14.4" customHeight="1" x14ac:dyDescent="0.3">
      <c r="A13" s="71" t="s">
        <v>81</v>
      </c>
      <c r="B13" s="73" t="s">
        <v>212</v>
      </c>
      <c r="C13" s="272"/>
      <c r="F13" s="273"/>
      <c r="G13" s="268"/>
      <c r="H13" s="268"/>
      <c r="J13" s="494"/>
      <c r="K13" s="121"/>
      <c r="L13" s="6"/>
      <c r="M13" s="6"/>
      <c r="N13" s="6"/>
    </row>
    <row r="14" spans="1:15" ht="72" customHeight="1" x14ac:dyDescent="0.3">
      <c r="A14" s="71" t="s">
        <v>80</v>
      </c>
      <c r="B14" s="74">
        <v>45657</v>
      </c>
      <c r="C14" s="272"/>
      <c r="F14" s="268" t="s">
        <v>390</v>
      </c>
      <c r="G14" s="268"/>
      <c r="H14" s="268"/>
      <c r="I14" s="269" t="s">
        <v>0</v>
      </c>
      <c r="J14" s="494" t="b">
        <f>OR(AND(I14="Ja",OR(I15="Ja",I15="Nein")),I14="Nein")</f>
        <v>0</v>
      </c>
      <c r="K14" s="513" t="s">
        <v>224</v>
      </c>
      <c r="L14" s="513"/>
      <c r="M14" s="517"/>
      <c r="N14" s="269" t="s">
        <v>0</v>
      </c>
    </row>
    <row r="15" spans="1:15" ht="54.6" customHeight="1" x14ac:dyDescent="0.3">
      <c r="A15" s="71" t="s">
        <v>28</v>
      </c>
      <c r="B15" s="73" t="s">
        <v>352</v>
      </c>
      <c r="C15" s="272"/>
      <c r="F15" s="273" t="s">
        <v>392</v>
      </c>
      <c r="G15" s="268"/>
      <c r="H15" s="268"/>
      <c r="I15" s="269" t="s">
        <v>0</v>
      </c>
      <c r="J15" s="494"/>
      <c r="K15" s="507" t="s">
        <v>285</v>
      </c>
      <c r="L15" s="507"/>
      <c r="M15" s="507"/>
      <c r="N15" s="6"/>
    </row>
    <row r="16" spans="1:15" x14ac:dyDescent="0.3">
      <c r="F16" s="268"/>
      <c r="G16" s="268"/>
      <c r="H16" s="268"/>
      <c r="I16" s="268"/>
      <c r="J16" s="494"/>
      <c r="K16" s="391"/>
      <c r="L16" s="391"/>
      <c r="M16" s="391"/>
      <c r="N16" s="391"/>
    </row>
    <row r="17" spans="1:15" ht="58.2" customHeight="1" x14ac:dyDescent="0.35">
      <c r="A17" s="264" t="s">
        <v>82</v>
      </c>
      <c r="B17" s="265"/>
      <c r="C17" s="265"/>
      <c r="D17" s="266"/>
      <c r="E17" s="274"/>
      <c r="F17" s="273" t="s">
        <v>394</v>
      </c>
      <c r="G17" s="268"/>
      <c r="H17" s="268"/>
      <c r="I17" s="269" t="s">
        <v>0</v>
      </c>
      <c r="J17" s="494" t="b">
        <f>OR(AND(I17="Ja",OR(I18="Ja",I18="Nein")),I17="Nein")</f>
        <v>0</v>
      </c>
      <c r="K17" s="264" t="s">
        <v>530</v>
      </c>
      <c r="L17" s="265"/>
      <c r="M17" s="265"/>
      <c r="N17" s="266"/>
      <c r="O17" s="493">
        <f>COUNTIF(N19:N21,"Ja")+COUNTIF(N19:N21,"Nein")</f>
        <v>0</v>
      </c>
    </row>
    <row r="18" spans="1:15" ht="21" customHeight="1" x14ac:dyDescent="0.3">
      <c r="A18" s="275" t="s">
        <v>83</v>
      </c>
      <c r="B18" s="276" t="s">
        <v>84</v>
      </c>
      <c r="C18" s="277"/>
      <c r="D18" s="278" t="s">
        <v>391</v>
      </c>
      <c r="F18" s="273" t="s">
        <v>395</v>
      </c>
      <c r="G18" s="268"/>
      <c r="H18" s="268"/>
      <c r="I18" s="269" t="s">
        <v>0</v>
      </c>
      <c r="J18" s="494"/>
      <c r="K18" s="391"/>
      <c r="L18" s="391"/>
      <c r="M18" s="391"/>
      <c r="N18" s="391"/>
    </row>
    <row r="19" spans="1:15" ht="72" customHeight="1" x14ac:dyDescent="0.3">
      <c r="A19" s="397" t="s">
        <v>335</v>
      </c>
      <c r="B19" s="1" t="s">
        <v>393</v>
      </c>
      <c r="C19" s="398"/>
      <c r="D19" s="399"/>
      <c r="F19" s="268"/>
      <c r="G19" s="268"/>
      <c r="H19" s="268"/>
      <c r="I19" s="268"/>
      <c r="J19" s="494"/>
      <c r="K19" s="518" t="s">
        <v>519</v>
      </c>
      <c r="L19" s="519"/>
      <c r="M19" s="520"/>
      <c r="N19" s="269" t="s">
        <v>0</v>
      </c>
    </row>
    <row r="20" spans="1:15" x14ac:dyDescent="0.3">
      <c r="A20" s="397"/>
      <c r="B20" s="1"/>
      <c r="C20" s="398"/>
      <c r="D20" s="399"/>
      <c r="F20" s="515" t="s">
        <v>396</v>
      </c>
      <c r="G20" s="515"/>
      <c r="H20" s="516"/>
      <c r="I20" s="269" t="s">
        <v>0</v>
      </c>
      <c r="J20" s="494" t="b">
        <f>OR(AND(I20="Ja",OR(I21="Ja",I21="Nein")),I20="Nein")</f>
        <v>0</v>
      </c>
    </row>
    <row r="21" spans="1:15" ht="15" customHeight="1" x14ac:dyDescent="0.3">
      <c r="A21" s="397"/>
      <c r="B21" s="1"/>
      <c r="C21" s="398"/>
      <c r="D21" s="399"/>
      <c r="F21" s="268" t="s">
        <v>397</v>
      </c>
      <c r="G21" s="268"/>
      <c r="H21" s="268"/>
      <c r="I21" s="269" t="s">
        <v>0</v>
      </c>
      <c r="J21" s="494"/>
      <c r="K21" s="262" t="s">
        <v>515</v>
      </c>
      <c r="N21" s="269" t="s">
        <v>0</v>
      </c>
    </row>
    <row r="22" spans="1:15" ht="15" customHeight="1" x14ac:dyDescent="0.3">
      <c r="A22" s="397"/>
      <c r="B22" s="1"/>
      <c r="C22" s="398"/>
      <c r="D22" s="399"/>
      <c r="F22" s="268"/>
      <c r="G22" s="268"/>
      <c r="H22" s="268"/>
      <c r="J22" s="494"/>
      <c r="K22" s="391" t="s">
        <v>517</v>
      </c>
    </row>
    <row r="23" spans="1:15" ht="28.5" customHeight="1" x14ac:dyDescent="0.3">
      <c r="A23" s="397"/>
      <c r="B23" s="1"/>
      <c r="C23" s="398"/>
      <c r="D23" s="399"/>
      <c r="F23" s="515" t="s">
        <v>398</v>
      </c>
      <c r="G23" s="515"/>
      <c r="H23" s="516"/>
      <c r="I23" s="269" t="s">
        <v>0</v>
      </c>
      <c r="J23" s="494" t="b">
        <f>OR(I23="ja",I23="nein")</f>
        <v>0</v>
      </c>
      <c r="K23" s="487" t="s">
        <v>516</v>
      </c>
    </row>
    <row r="24" spans="1:15" ht="15" customHeight="1" x14ac:dyDescent="0.3">
      <c r="A24" s="397"/>
      <c r="B24" s="1"/>
      <c r="C24" s="398"/>
      <c r="D24" s="399"/>
      <c r="F24" s="268"/>
      <c r="G24" s="268"/>
      <c r="H24" s="268"/>
      <c r="J24" s="494"/>
      <c r="K24" s="507" t="s">
        <v>518</v>
      </c>
      <c r="L24" s="507"/>
      <c r="M24" s="507"/>
    </row>
    <row r="25" spans="1:15" ht="42.6" customHeight="1" x14ac:dyDescent="0.3">
      <c r="A25" s="397"/>
      <c r="B25" s="1"/>
      <c r="C25" s="398"/>
      <c r="D25" s="399"/>
      <c r="F25" s="515" t="s">
        <v>399</v>
      </c>
      <c r="G25" s="515"/>
      <c r="H25" s="516"/>
      <c r="I25" s="269" t="s">
        <v>0</v>
      </c>
      <c r="J25" s="494" t="b">
        <f>OR(I25="ja",I25="nein")</f>
        <v>0</v>
      </c>
      <c r="K25" s="495"/>
      <c r="L25" s="496"/>
      <c r="M25" s="497"/>
    </row>
    <row r="26" spans="1:15" ht="15" customHeight="1" x14ac:dyDescent="0.3">
      <c r="A26" s="397"/>
      <c r="B26" s="1"/>
      <c r="C26" s="398"/>
      <c r="D26" s="399"/>
      <c r="J26" s="494"/>
    </row>
    <row r="27" spans="1:15" ht="46.2" customHeight="1" x14ac:dyDescent="0.3">
      <c r="A27" s="397"/>
      <c r="B27" s="1"/>
      <c r="C27" s="398"/>
      <c r="D27" s="399"/>
      <c r="F27" s="515" t="s">
        <v>527</v>
      </c>
      <c r="G27" s="515"/>
      <c r="H27" s="516"/>
      <c r="I27" s="269" t="s">
        <v>0</v>
      </c>
      <c r="J27" s="494" t="b">
        <f>OR(I27="ja",I27="nein")</f>
        <v>0</v>
      </c>
    </row>
    <row r="28" spans="1:15" ht="49.2" customHeight="1" x14ac:dyDescent="0.3">
      <c r="A28" s="397"/>
      <c r="B28" s="1"/>
      <c r="C28" s="398"/>
      <c r="D28" s="399"/>
      <c r="F28" s="514" t="s">
        <v>400</v>
      </c>
      <c r="G28" s="514"/>
      <c r="H28" s="514"/>
      <c r="I28" s="279"/>
      <c r="J28" s="494"/>
    </row>
    <row r="29" spans="1:15" x14ac:dyDescent="0.3">
      <c r="A29" s="397"/>
      <c r="B29" s="1"/>
      <c r="C29" s="398"/>
      <c r="D29" s="399"/>
      <c r="J29" s="494"/>
    </row>
    <row r="30" spans="1:15" ht="30" customHeight="1" x14ac:dyDescent="0.3">
      <c r="A30" s="397"/>
      <c r="B30" s="1"/>
      <c r="C30" s="398"/>
      <c r="D30" s="399"/>
      <c r="F30" s="280" t="s">
        <v>401</v>
      </c>
      <c r="G30" s="280" t="s">
        <v>402</v>
      </c>
      <c r="J30" s="494"/>
    </row>
    <row r="31" spans="1:15" ht="51.75" customHeight="1" x14ac:dyDescent="0.3">
      <c r="A31" s="397"/>
      <c r="B31" s="1"/>
      <c r="C31" s="398"/>
      <c r="D31" s="399"/>
      <c r="F31" s="475"/>
      <c r="G31" s="475"/>
      <c r="J31" s="494"/>
    </row>
    <row r="32" spans="1:15" x14ac:dyDescent="0.3">
      <c r="A32" s="397"/>
      <c r="B32" s="1"/>
      <c r="C32" s="398"/>
      <c r="D32" s="399"/>
      <c r="F32" s="475"/>
      <c r="G32" s="475"/>
      <c r="J32" s="494"/>
    </row>
    <row r="33" spans="1:11" x14ac:dyDescent="0.3">
      <c r="A33" s="397"/>
      <c r="B33" s="1"/>
      <c r="C33" s="398"/>
      <c r="D33" s="399"/>
      <c r="F33" s="475"/>
      <c r="G33" s="475"/>
      <c r="J33" s="494"/>
    </row>
    <row r="34" spans="1:11" x14ac:dyDescent="0.3">
      <c r="A34" s="397"/>
      <c r="B34" s="1"/>
      <c r="C34" s="398"/>
      <c r="D34" s="399"/>
      <c r="F34" s="475"/>
      <c r="G34" s="475"/>
      <c r="J34" s="494"/>
    </row>
    <row r="35" spans="1:11" x14ac:dyDescent="0.3">
      <c r="A35" s="397"/>
      <c r="B35" s="1"/>
      <c r="C35" s="398"/>
      <c r="D35" s="399"/>
      <c r="F35" s="475"/>
      <c r="G35" s="475"/>
      <c r="J35" s="494"/>
    </row>
    <row r="36" spans="1:11" x14ac:dyDescent="0.3">
      <c r="A36" s="397"/>
      <c r="B36" s="1"/>
      <c r="C36" s="398"/>
      <c r="D36" s="399"/>
      <c r="F36" s="475"/>
      <c r="G36" s="475"/>
      <c r="J36" s="494"/>
    </row>
    <row r="37" spans="1:11" x14ac:dyDescent="0.3">
      <c r="A37" s="397"/>
      <c r="B37" s="1"/>
      <c r="C37" s="398"/>
      <c r="D37" s="399"/>
      <c r="F37" s="475"/>
      <c r="G37" s="475"/>
      <c r="J37" s="494"/>
    </row>
    <row r="38" spans="1:11" x14ac:dyDescent="0.3">
      <c r="A38" s="397"/>
      <c r="B38" s="1"/>
      <c r="C38" s="398"/>
      <c r="D38" s="399"/>
      <c r="F38" s="475"/>
      <c r="G38" s="475"/>
      <c r="J38" s="494"/>
    </row>
    <row r="39" spans="1:11" x14ac:dyDescent="0.3">
      <c r="A39" s="397"/>
      <c r="B39" s="1"/>
      <c r="C39" s="398"/>
      <c r="D39" s="399"/>
      <c r="F39" s="475"/>
      <c r="G39" s="475"/>
      <c r="J39" s="494"/>
    </row>
    <row r="40" spans="1:11" x14ac:dyDescent="0.3">
      <c r="A40" s="397"/>
      <c r="B40" s="1"/>
      <c r="C40" s="398"/>
      <c r="D40" s="399"/>
      <c r="F40" s="281"/>
      <c r="J40" s="494"/>
    </row>
    <row r="41" spans="1:11" x14ac:dyDescent="0.3">
      <c r="A41" s="397"/>
      <c r="B41" s="1"/>
      <c r="C41" s="398"/>
      <c r="D41" s="399"/>
      <c r="F41" s="262" t="s">
        <v>403</v>
      </c>
      <c r="I41" s="269" t="s">
        <v>0</v>
      </c>
      <c r="J41" s="494" t="b">
        <f>OR(I41="ja",I41="nein")</f>
        <v>0</v>
      </c>
    </row>
    <row r="42" spans="1:11" x14ac:dyDescent="0.3">
      <c r="A42" s="397"/>
      <c r="B42" s="1"/>
      <c r="C42" s="398"/>
      <c r="D42" s="399"/>
      <c r="F42" s="262" t="s">
        <v>404</v>
      </c>
    </row>
    <row r="43" spans="1:11" x14ac:dyDescent="0.3">
      <c r="A43" s="397"/>
      <c r="B43" s="1"/>
      <c r="C43" s="398"/>
      <c r="D43" s="399"/>
    </row>
    <row r="44" spans="1:11" x14ac:dyDescent="0.3">
      <c r="A44" s="397"/>
      <c r="B44" s="1"/>
      <c r="C44" s="398"/>
      <c r="D44" s="399"/>
      <c r="F44" s="280" t="s">
        <v>405</v>
      </c>
      <c r="G44" s="280" t="s">
        <v>406</v>
      </c>
      <c r="H44" s="282" t="s">
        <v>407</v>
      </c>
      <c r="I44" s="379" t="s">
        <v>408</v>
      </c>
      <c r="J44" s="380"/>
      <c r="K44" s="381"/>
    </row>
    <row r="45" spans="1:11" x14ac:dyDescent="0.3">
      <c r="A45" s="397"/>
      <c r="B45" s="1"/>
      <c r="C45" s="398"/>
      <c r="D45" s="399"/>
      <c r="F45" s="283"/>
      <c r="G45" s="283"/>
      <c r="H45" s="283"/>
      <c r="I45" s="376"/>
      <c r="J45" s="377"/>
      <c r="K45" s="378"/>
    </row>
    <row r="46" spans="1:11" x14ac:dyDescent="0.3">
      <c r="A46" s="397"/>
      <c r="B46" s="1"/>
      <c r="C46" s="398"/>
      <c r="D46" s="399"/>
      <c r="F46" s="283"/>
      <c r="G46" s="283"/>
      <c r="H46" s="283"/>
      <c r="I46" s="376"/>
      <c r="J46" s="377"/>
      <c r="K46" s="378"/>
    </row>
    <row r="47" spans="1:11" x14ac:dyDescent="0.3">
      <c r="A47" s="397"/>
      <c r="B47" s="1"/>
      <c r="C47" s="398"/>
      <c r="D47" s="399"/>
      <c r="F47" s="283"/>
      <c r="G47" s="283"/>
      <c r="H47" s="283"/>
      <c r="I47" s="376"/>
      <c r="J47" s="377"/>
      <c r="K47" s="378"/>
    </row>
    <row r="48" spans="1:11" x14ac:dyDescent="0.3">
      <c r="A48" s="397"/>
      <c r="B48" s="1"/>
      <c r="C48" s="398"/>
      <c r="D48" s="399"/>
      <c r="F48" s="283"/>
      <c r="G48" s="283"/>
      <c r="H48" s="283"/>
      <c r="I48" s="376"/>
      <c r="J48" s="377"/>
      <c r="K48" s="378"/>
    </row>
    <row r="49" spans="1:11" x14ac:dyDescent="0.3">
      <c r="A49" s="397"/>
      <c r="B49" s="1"/>
      <c r="C49" s="398"/>
      <c r="D49" s="399"/>
      <c r="F49" s="283"/>
      <c r="G49" s="283"/>
      <c r="H49" s="283"/>
      <c r="I49" s="376"/>
      <c r="J49" s="377"/>
      <c r="K49" s="378"/>
    </row>
    <row r="50" spans="1:11" x14ac:dyDescent="0.3">
      <c r="A50" s="397"/>
      <c r="B50" s="1"/>
      <c r="C50" s="398"/>
      <c r="D50" s="399"/>
      <c r="F50" s="283"/>
      <c r="G50" s="283"/>
      <c r="H50" s="283"/>
      <c r="I50" s="376"/>
      <c r="J50" s="377"/>
      <c r="K50" s="378"/>
    </row>
    <row r="51" spans="1:11" x14ac:dyDescent="0.3">
      <c r="A51" s="397"/>
      <c r="B51" s="1"/>
      <c r="C51" s="398"/>
      <c r="D51" s="399"/>
      <c r="F51" s="283"/>
      <c r="G51" s="283"/>
      <c r="H51" s="283"/>
      <c r="I51" s="376"/>
      <c r="J51" s="377"/>
      <c r="K51" s="378"/>
    </row>
    <row r="52" spans="1:11" x14ac:dyDescent="0.3">
      <c r="A52" s="397"/>
      <c r="B52" s="1"/>
      <c r="C52" s="398"/>
      <c r="D52" s="399"/>
      <c r="F52" s="283"/>
      <c r="G52" s="283"/>
      <c r="H52" s="283"/>
      <c r="I52" s="376"/>
      <c r="J52" s="377"/>
      <c r="K52" s="378"/>
    </row>
    <row r="53" spans="1:11" x14ac:dyDescent="0.3">
      <c r="A53" s="397"/>
      <c r="B53" s="1"/>
      <c r="C53" s="398"/>
      <c r="D53" s="399"/>
      <c r="F53" s="283"/>
      <c r="G53" s="283"/>
      <c r="H53" s="283"/>
      <c r="I53" s="376"/>
      <c r="J53" s="377"/>
      <c r="K53" s="378"/>
    </row>
    <row r="54" spans="1:11" x14ac:dyDescent="0.3">
      <c r="A54" s="397"/>
      <c r="B54" s="1"/>
      <c r="C54" s="398"/>
      <c r="D54" s="399"/>
      <c r="F54" s="283"/>
      <c r="G54" s="283"/>
      <c r="H54" s="283"/>
      <c r="I54" s="510"/>
      <c r="J54" s="511"/>
      <c r="K54" s="512"/>
    </row>
    <row r="55" spans="1:11" x14ac:dyDescent="0.3">
      <c r="A55" s="397"/>
      <c r="B55" s="1"/>
      <c r="C55" s="398"/>
      <c r="D55" s="399"/>
      <c r="F55" s="283"/>
      <c r="G55" s="283"/>
      <c r="H55" s="283"/>
      <c r="I55" s="510"/>
      <c r="J55" s="511"/>
      <c r="K55" s="512"/>
    </row>
    <row r="56" spans="1:11" ht="15" customHeight="1" x14ac:dyDescent="0.3">
      <c r="A56" s="397"/>
      <c r="B56" s="1"/>
      <c r="C56" s="398"/>
      <c r="D56" s="399"/>
      <c r="F56" s="283"/>
      <c r="G56" s="283"/>
      <c r="H56" s="283"/>
      <c r="I56" s="510"/>
      <c r="J56" s="511"/>
      <c r="K56" s="512"/>
    </row>
    <row r="57" spans="1:11" ht="15" customHeight="1" x14ac:dyDescent="0.3">
      <c r="A57" s="397"/>
      <c r="B57" s="1"/>
      <c r="C57" s="398"/>
      <c r="D57" s="399"/>
    </row>
    <row r="58" spans="1:11" ht="15" customHeight="1" x14ac:dyDescent="0.3">
      <c r="A58" s="397"/>
      <c r="B58" s="1"/>
      <c r="C58" s="398"/>
      <c r="D58" s="399"/>
    </row>
    <row r="59" spans="1:11" ht="15" customHeight="1" x14ac:dyDescent="0.3">
      <c r="A59" s="397"/>
      <c r="B59" s="1"/>
      <c r="C59" s="398"/>
      <c r="D59" s="399"/>
    </row>
    <row r="60" spans="1:11" ht="15" customHeight="1" x14ac:dyDescent="0.3">
      <c r="A60" s="397"/>
      <c r="B60" s="1"/>
      <c r="C60" s="398"/>
      <c r="D60" s="399"/>
    </row>
    <row r="61" spans="1:11" ht="15" customHeight="1" x14ac:dyDescent="0.3">
      <c r="A61" s="397"/>
      <c r="B61" s="1"/>
      <c r="C61" s="398"/>
      <c r="D61" s="399"/>
    </row>
    <row r="62" spans="1:11" ht="15" customHeight="1" x14ac:dyDescent="0.3">
      <c r="A62" s="397"/>
      <c r="B62" s="1"/>
      <c r="C62" s="398"/>
      <c r="D62" s="399"/>
    </row>
    <row r="63" spans="1:11" ht="15" customHeight="1" x14ac:dyDescent="0.3">
      <c r="A63" s="397"/>
      <c r="B63" s="1"/>
      <c r="C63" s="398"/>
      <c r="D63" s="399"/>
    </row>
    <row r="64" spans="1:11" ht="15" customHeight="1" x14ac:dyDescent="0.3">
      <c r="A64" s="397"/>
      <c r="B64" s="1"/>
      <c r="C64" s="398"/>
      <c r="D64" s="399"/>
    </row>
    <row r="65" spans="1:4" ht="15" customHeight="1" x14ac:dyDescent="0.3">
      <c r="A65" s="397"/>
      <c r="B65" s="1"/>
      <c r="C65" s="398"/>
      <c r="D65" s="399"/>
    </row>
    <row r="66" spans="1:4" ht="15" customHeight="1" x14ac:dyDescent="0.3">
      <c r="A66" s="397"/>
      <c r="B66" s="1"/>
      <c r="C66" s="398"/>
      <c r="D66" s="399"/>
    </row>
    <row r="67" spans="1:4" ht="15" customHeight="1" x14ac:dyDescent="0.3">
      <c r="A67" s="397"/>
      <c r="B67" s="1"/>
      <c r="C67" s="398"/>
      <c r="D67" s="399"/>
    </row>
    <row r="68" spans="1:4" ht="15" customHeight="1" x14ac:dyDescent="0.3">
      <c r="A68" s="397"/>
      <c r="B68" s="1"/>
      <c r="C68" s="398"/>
      <c r="D68" s="399"/>
    </row>
    <row r="69" spans="1:4" ht="15" customHeight="1" x14ac:dyDescent="0.3">
      <c r="A69" s="397"/>
      <c r="B69" s="1"/>
      <c r="C69" s="398"/>
      <c r="D69" s="399"/>
    </row>
    <row r="70" spans="1:4" ht="15" customHeight="1" x14ac:dyDescent="0.3">
      <c r="A70" s="397"/>
      <c r="B70" s="1"/>
      <c r="C70" s="398"/>
      <c r="D70" s="399"/>
    </row>
    <row r="71" spans="1:4" ht="15" customHeight="1" x14ac:dyDescent="0.3">
      <c r="A71" s="397"/>
      <c r="B71" s="1"/>
      <c r="C71" s="398"/>
      <c r="D71" s="399"/>
    </row>
    <row r="72" spans="1:4" ht="15" customHeight="1" x14ac:dyDescent="0.3">
      <c r="A72" s="397"/>
      <c r="B72" s="1"/>
      <c r="C72" s="398"/>
      <c r="D72" s="399"/>
    </row>
    <row r="73" spans="1:4" ht="15" customHeight="1" x14ac:dyDescent="0.3">
      <c r="A73" s="397"/>
      <c r="B73" s="1"/>
      <c r="C73" s="398"/>
      <c r="D73" s="399"/>
    </row>
    <row r="74" spans="1:4" ht="15" customHeight="1" x14ac:dyDescent="0.3">
      <c r="A74" s="485"/>
      <c r="B74" s="1"/>
      <c r="C74" s="398"/>
      <c r="D74" s="399"/>
    </row>
    <row r="75" spans="1:4" ht="15" customHeight="1" x14ac:dyDescent="0.3">
      <c r="A75" s="397"/>
      <c r="B75" s="1"/>
      <c r="C75" s="398"/>
      <c r="D75" s="399"/>
    </row>
    <row r="76" spans="1:4" ht="15" customHeight="1" x14ac:dyDescent="0.3">
      <c r="A76" s="397"/>
      <c r="B76" s="1"/>
      <c r="C76" s="398"/>
      <c r="D76" s="399"/>
    </row>
    <row r="77" spans="1:4" x14ac:dyDescent="0.3">
      <c r="A77" s="397"/>
      <c r="B77" s="1"/>
      <c r="C77" s="398"/>
      <c r="D77" s="399"/>
    </row>
    <row r="78" spans="1:4" x14ac:dyDescent="0.3">
      <c r="A78" s="397"/>
      <c r="B78" s="1"/>
      <c r="C78" s="398"/>
      <c r="D78" s="399"/>
    </row>
    <row r="79" spans="1:4" x14ac:dyDescent="0.3">
      <c r="A79" s="397"/>
      <c r="B79" s="1"/>
      <c r="C79" s="398"/>
      <c r="D79" s="399"/>
    </row>
    <row r="80" spans="1:4" x14ac:dyDescent="0.3">
      <c r="A80" s="397"/>
      <c r="B80" s="1"/>
      <c r="C80" s="398"/>
      <c r="D80" s="399"/>
    </row>
    <row r="81" spans="1:4" x14ac:dyDescent="0.3">
      <c r="A81" s="397"/>
      <c r="B81" s="1"/>
      <c r="C81" s="398"/>
      <c r="D81" s="399"/>
    </row>
    <row r="82" spans="1:4" x14ac:dyDescent="0.3">
      <c r="A82" s="397"/>
      <c r="B82" s="1"/>
      <c r="C82" s="398"/>
      <c r="D82" s="399"/>
    </row>
    <row r="83" spans="1:4" x14ac:dyDescent="0.3">
      <c r="A83" s="397"/>
      <c r="B83" s="1"/>
      <c r="C83" s="398"/>
      <c r="D83" s="399"/>
    </row>
    <row r="84" spans="1:4" x14ac:dyDescent="0.3">
      <c r="A84" s="397"/>
      <c r="B84" s="1"/>
      <c r="C84" s="398"/>
      <c r="D84" s="399"/>
    </row>
    <row r="85" spans="1:4" x14ac:dyDescent="0.3">
      <c r="A85" s="397"/>
      <c r="B85" s="1"/>
      <c r="C85" s="398"/>
      <c r="D85" s="399"/>
    </row>
    <row r="86" spans="1:4" x14ac:dyDescent="0.3">
      <c r="A86" s="397"/>
      <c r="B86" s="1"/>
      <c r="C86" s="398"/>
      <c r="D86" s="399"/>
    </row>
    <row r="87" spans="1:4" x14ac:dyDescent="0.3">
      <c r="A87" s="397"/>
      <c r="B87" s="1"/>
      <c r="C87" s="398"/>
      <c r="D87" s="399"/>
    </row>
    <row r="88" spans="1:4" x14ac:dyDescent="0.3">
      <c r="A88" s="397"/>
      <c r="B88" s="1"/>
      <c r="C88" s="398"/>
      <c r="D88" s="399"/>
    </row>
    <row r="89" spans="1:4" x14ac:dyDescent="0.3">
      <c r="A89" s="397"/>
      <c r="B89" s="1"/>
      <c r="C89" s="398"/>
      <c r="D89" s="399"/>
    </row>
    <row r="90" spans="1:4" x14ac:dyDescent="0.3">
      <c r="A90" s="397"/>
      <c r="B90" s="1"/>
      <c r="C90" s="398"/>
      <c r="D90" s="399"/>
    </row>
    <row r="91" spans="1:4" x14ac:dyDescent="0.3">
      <c r="A91" s="397"/>
      <c r="B91" s="1"/>
      <c r="C91" s="398"/>
      <c r="D91" s="399"/>
    </row>
    <row r="92" spans="1:4" x14ac:dyDescent="0.3">
      <c r="A92" s="397"/>
      <c r="B92" s="1"/>
      <c r="C92" s="398"/>
      <c r="D92" s="399"/>
    </row>
    <row r="93" spans="1:4" x14ac:dyDescent="0.3">
      <c r="A93" s="397"/>
      <c r="B93" s="1"/>
      <c r="C93" s="398"/>
      <c r="D93" s="399"/>
    </row>
    <row r="94" spans="1:4" x14ac:dyDescent="0.3">
      <c r="A94" s="397"/>
      <c r="B94" s="1"/>
      <c r="C94" s="398"/>
      <c r="D94" s="399"/>
    </row>
    <row r="95" spans="1:4" x14ac:dyDescent="0.3">
      <c r="A95" s="397"/>
      <c r="B95" s="1"/>
      <c r="C95" s="398"/>
      <c r="D95" s="399"/>
    </row>
    <row r="96" spans="1:4" x14ac:dyDescent="0.3">
      <c r="A96" s="397"/>
      <c r="B96" s="1"/>
      <c r="C96" s="398"/>
      <c r="D96" s="399"/>
    </row>
    <row r="97" spans="1:4" x14ac:dyDescent="0.3">
      <c r="A97" s="397"/>
      <c r="B97" s="1"/>
      <c r="C97" s="398"/>
      <c r="D97" s="399"/>
    </row>
    <row r="98" spans="1:4" x14ac:dyDescent="0.3">
      <c r="A98" s="397"/>
      <c r="B98" s="1"/>
      <c r="C98" s="398"/>
      <c r="D98" s="399"/>
    </row>
    <row r="99" spans="1:4" x14ac:dyDescent="0.3">
      <c r="A99" s="397"/>
      <c r="B99" s="1"/>
      <c r="C99" s="398"/>
      <c r="D99" s="399"/>
    </row>
    <row r="100" spans="1:4" x14ac:dyDescent="0.3">
      <c r="A100" s="397"/>
      <c r="B100" s="1"/>
      <c r="C100" s="398"/>
      <c r="D100" s="399"/>
    </row>
    <row r="101" spans="1:4" x14ac:dyDescent="0.3">
      <c r="A101" s="397"/>
      <c r="B101" s="1"/>
      <c r="C101" s="398"/>
      <c r="D101" s="399"/>
    </row>
    <row r="102" spans="1:4" x14ac:dyDescent="0.3">
      <c r="A102" s="397"/>
      <c r="B102" s="1"/>
      <c r="C102" s="398"/>
      <c r="D102" s="399"/>
    </row>
    <row r="103" spans="1:4" x14ac:dyDescent="0.3">
      <c r="A103" s="397"/>
      <c r="B103" s="1"/>
      <c r="C103" s="398"/>
      <c r="D103" s="399"/>
    </row>
    <row r="104" spans="1:4" x14ac:dyDescent="0.3">
      <c r="A104" s="397"/>
      <c r="B104" s="1"/>
      <c r="C104" s="398"/>
      <c r="D104" s="399"/>
    </row>
    <row r="105" spans="1:4" x14ac:dyDescent="0.3">
      <c r="A105" s="397"/>
      <c r="B105" s="1"/>
      <c r="C105" s="398"/>
      <c r="D105" s="399"/>
    </row>
    <row r="106" spans="1:4" x14ac:dyDescent="0.3">
      <c r="A106" s="397"/>
      <c r="B106" s="1"/>
      <c r="C106" s="398"/>
      <c r="D106" s="399"/>
    </row>
    <row r="107" spans="1:4" x14ac:dyDescent="0.3">
      <c r="A107" s="397"/>
      <c r="B107" s="1"/>
      <c r="C107" s="398"/>
      <c r="D107" s="399"/>
    </row>
    <row r="108" spans="1:4" x14ac:dyDescent="0.3">
      <c r="A108" s="397"/>
      <c r="B108" s="1"/>
      <c r="C108" s="398"/>
      <c r="D108" s="399"/>
    </row>
    <row r="109" spans="1:4" x14ac:dyDescent="0.3">
      <c r="A109" s="397"/>
      <c r="B109" s="1"/>
      <c r="C109" s="398"/>
      <c r="D109" s="399"/>
    </row>
    <row r="110" spans="1:4" x14ac:dyDescent="0.3">
      <c r="A110" s="397"/>
      <c r="B110" s="1"/>
      <c r="C110" s="398"/>
      <c r="D110" s="399"/>
    </row>
    <row r="111" spans="1:4" x14ac:dyDescent="0.3">
      <c r="A111" s="397"/>
      <c r="B111" s="1"/>
      <c r="C111" s="398"/>
      <c r="D111" s="399"/>
    </row>
    <row r="112" spans="1:4" x14ac:dyDescent="0.3">
      <c r="A112" s="397"/>
      <c r="B112" s="1"/>
      <c r="C112" s="398"/>
      <c r="D112" s="399"/>
    </row>
    <row r="113" spans="1:4" x14ac:dyDescent="0.3">
      <c r="A113" s="397"/>
      <c r="B113" s="1"/>
      <c r="C113" s="398"/>
      <c r="D113" s="399"/>
    </row>
    <row r="114" spans="1:4" x14ac:dyDescent="0.3">
      <c r="A114" s="397"/>
      <c r="B114" s="1"/>
      <c r="C114" s="398"/>
      <c r="D114" s="399"/>
    </row>
    <row r="115" spans="1:4" x14ac:dyDescent="0.3">
      <c r="A115" s="397"/>
      <c r="B115" s="1"/>
      <c r="C115" s="398"/>
      <c r="D115" s="399"/>
    </row>
    <row r="116" spans="1:4" x14ac:dyDescent="0.3">
      <c r="A116" s="397"/>
      <c r="B116" s="1"/>
      <c r="C116" s="398"/>
      <c r="D116" s="399"/>
    </row>
    <row r="117" spans="1:4" x14ac:dyDescent="0.3">
      <c r="A117" s="397"/>
      <c r="B117" s="1"/>
      <c r="C117" s="398"/>
      <c r="D117" s="399"/>
    </row>
    <row r="118" spans="1:4" x14ac:dyDescent="0.3">
      <c r="A118" s="397"/>
      <c r="B118" s="1"/>
      <c r="C118" s="398"/>
      <c r="D118" s="399"/>
    </row>
    <row r="119" spans="1:4" x14ac:dyDescent="0.3">
      <c r="A119" s="397"/>
      <c r="B119" s="1"/>
      <c r="C119" s="398"/>
      <c r="D119" s="399"/>
    </row>
    <row r="120" spans="1:4" x14ac:dyDescent="0.3">
      <c r="A120" s="397"/>
      <c r="B120" s="1"/>
      <c r="C120" s="398"/>
      <c r="D120" s="399"/>
    </row>
    <row r="121" spans="1:4" x14ac:dyDescent="0.3">
      <c r="A121" s="397"/>
      <c r="B121" s="1"/>
      <c r="C121" s="398"/>
      <c r="D121" s="399"/>
    </row>
    <row r="122" spans="1:4" x14ac:dyDescent="0.3">
      <c r="A122" s="397"/>
      <c r="B122" s="1"/>
      <c r="C122" s="398"/>
      <c r="D122" s="399"/>
    </row>
    <row r="123" spans="1:4" x14ac:dyDescent="0.3">
      <c r="A123" s="397"/>
      <c r="B123" s="1"/>
      <c r="C123" s="398"/>
      <c r="D123" s="399"/>
    </row>
    <row r="124" spans="1:4" x14ac:dyDescent="0.3">
      <c r="A124" s="397"/>
      <c r="B124" s="1"/>
      <c r="C124" s="398"/>
      <c r="D124" s="399"/>
    </row>
    <row r="125" spans="1:4" x14ac:dyDescent="0.3">
      <c r="A125" s="397"/>
      <c r="B125" s="1"/>
      <c r="C125" s="398"/>
      <c r="D125" s="399"/>
    </row>
    <row r="126" spans="1:4" x14ac:dyDescent="0.3">
      <c r="A126" s="397"/>
      <c r="B126" s="1"/>
      <c r="C126" s="398"/>
      <c r="D126" s="399"/>
    </row>
    <row r="127" spans="1:4" x14ac:dyDescent="0.3">
      <c r="A127" s="397"/>
      <c r="B127" s="1"/>
      <c r="C127" s="398"/>
      <c r="D127" s="399"/>
    </row>
    <row r="128" spans="1:4" x14ac:dyDescent="0.3">
      <c r="A128" s="397"/>
      <c r="B128" s="1"/>
      <c r="C128" s="398"/>
      <c r="D128" s="399"/>
    </row>
    <row r="129" spans="1:4" x14ac:dyDescent="0.3">
      <c r="A129" s="397"/>
      <c r="B129" s="1"/>
      <c r="C129" s="398"/>
      <c r="D129" s="399"/>
    </row>
    <row r="130" spans="1:4" x14ac:dyDescent="0.3">
      <c r="A130" s="485"/>
      <c r="B130" s="1"/>
      <c r="C130" s="398"/>
      <c r="D130" s="399"/>
    </row>
  </sheetData>
  <sheetProtection algorithmName="SHA-512" hashValue="Eq0R3LNrC/PiHF8WHKRAxCWnMnO8io2nHCqVS5w3usIvwDjkl2Vhu1wBBFQ9SQ8mRaPM7fziISvKGOrsu+8xNw==" saltValue="9RlMWKBVD+DBJM8ksQ+q+A==" spinCount="100000" sheet="1" objects="1" scenarios="1" formatCells="0" formatColumns="0" formatRows="0"/>
  <mergeCells count="17">
    <mergeCell ref="I55:K55"/>
    <mergeCell ref="I56:K56"/>
    <mergeCell ref="F7:H7"/>
    <mergeCell ref="F28:H28"/>
    <mergeCell ref="F23:H23"/>
    <mergeCell ref="F20:H20"/>
    <mergeCell ref="F25:H25"/>
    <mergeCell ref="F27:H27"/>
    <mergeCell ref="K14:M14"/>
    <mergeCell ref="K15:M15"/>
    <mergeCell ref="K19:M19"/>
    <mergeCell ref="K6:M6"/>
    <mergeCell ref="K7:M7"/>
    <mergeCell ref="K11:M11"/>
    <mergeCell ref="K12:M12"/>
    <mergeCell ref="I54:K54"/>
    <mergeCell ref="K24:M24"/>
  </mergeCells>
  <conditionalFormatting sqref="B6">
    <cfRule type="expression" dxfId="31" priority="2">
      <formula>OR($B$12="Dienstleister",$B$12="Subverpächter")</formula>
    </cfRule>
  </conditionalFormatting>
  <conditionalFormatting sqref="B19:D130">
    <cfRule type="expression" dxfId="30" priority="18">
      <formula>OR($B$12="Dienstleister",$B$12="Subverpächter")</formula>
    </cfRule>
  </conditionalFormatting>
  <conditionalFormatting sqref="F31:G39">
    <cfRule type="expression" dxfId="29" priority="8">
      <formula>OR($B$12="Dienstleister",$B$12="Subverpächter")</formula>
    </cfRule>
  </conditionalFormatting>
  <conditionalFormatting sqref="I6:I7">
    <cfRule type="expression" dxfId="28" priority="17">
      <formula>OR($B$12="Dienstleister",$B$12="Subverpächter")</formula>
    </cfRule>
  </conditionalFormatting>
  <conditionalFormatting sqref="I11:I12">
    <cfRule type="expression" dxfId="27" priority="16">
      <formula>OR($B$12="Dienstleister",$B$12="Subverpächter")</formula>
    </cfRule>
  </conditionalFormatting>
  <conditionalFormatting sqref="I14:I15">
    <cfRule type="expression" dxfId="26" priority="15">
      <formula>OR($B$12="Dienstleister",$B$12="Subverpächter")</formula>
    </cfRule>
  </conditionalFormatting>
  <conditionalFormatting sqref="I17:I18">
    <cfRule type="expression" dxfId="25" priority="14">
      <formula>OR($B$12="Dienstleister",$B$12="Subverpächter")</formula>
    </cfRule>
  </conditionalFormatting>
  <conditionalFormatting sqref="I20:I21 I23 I25">
    <cfRule type="expression" dxfId="24" priority="13">
      <formula>OR($B$12="Dienstleister",$B$12="Subverpächter")</formula>
    </cfRule>
  </conditionalFormatting>
  <conditionalFormatting sqref="I27">
    <cfRule type="expression" dxfId="23" priority="12">
      <formula>OR($B$12="Dienstleister",$B$12="Subverpächter")</formula>
    </cfRule>
  </conditionalFormatting>
  <conditionalFormatting sqref="I41">
    <cfRule type="expression" dxfId="22" priority="7">
      <formula>OR($B$12="Dienstleister",$B$12="Subverpächter")</formula>
    </cfRule>
  </conditionalFormatting>
  <conditionalFormatting sqref="N6">
    <cfRule type="expression" dxfId="21" priority="6">
      <formula>OR($B$14="Dienstleister",$B$14="Subverpächter")</formula>
    </cfRule>
  </conditionalFormatting>
  <conditionalFormatting sqref="N11">
    <cfRule type="expression" dxfId="20" priority="5">
      <formula>OR($B$14="Dienstleister",$B$14="Subverpächter")</formula>
    </cfRule>
  </conditionalFormatting>
  <conditionalFormatting sqref="N14">
    <cfRule type="expression" dxfId="19" priority="4">
      <formula>OR($B$14="Dienstleister",$B$14="Subverpächter")</formula>
    </cfRule>
  </conditionalFormatting>
  <conditionalFormatting sqref="N19">
    <cfRule type="expression" dxfId="18" priority="3">
      <formula>OR($B$14="Dienstleister",$B$14="Subverpächter")</formula>
    </cfRule>
  </conditionalFormatting>
  <conditionalFormatting sqref="N21">
    <cfRule type="expression" dxfId="17" priority="1">
      <formula>OR($B$14="Dienstleister",$B$14="Subverpächter")</formula>
    </cfRule>
  </conditionalFormatting>
  <dataValidations count="12">
    <dataValidation type="decimal" allowBlank="1" showInputMessage="1" showErrorMessage="1" sqref="D19:D130" xr:uid="{858DF698-BE58-4E53-882F-717020076ABF}">
      <formula1>0</formula1>
      <formula2>10</formula2>
    </dataValidation>
    <dataValidation allowBlank="1" showInputMessage="1" showErrorMessage="1" promptTitle="Firma des Verpächters" prompt="Geben Sie hier die Firma des Verpächters ein." sqref="B19:C130" xr:uid="{AB6CF5F5-D71D-4289-BF62-4FC8EF12B888}"/>
    <dataValidation type="list" allowBlank="1" showInputMessage="1" showErrorMessage="1" sqref="I41" xr:uid="{C58B57BB-0734-47BA-ADA9-452129F4BAA0}">
      <formula1>"ja,nein, bitte wählen"</formula1>
    </dataValidation>
    <dataValidation type="list" allowBlank="1" showInputMessage="1" showErrorMessage="1" sqref="I6:I7 I23 I17:I18 I27 I25 I20:I21 I11:I12 I14:I15 N11 N6 N14 N19 N21" xr:uid="{544AE481-4D47-4D0E-B3EA-A8B1AB168DDF}">
      <formula1>"Ja,Nein,bitte wählen"</formula1>
    </dataValidation>
    <dataValidation type="list" allowBlank="1" showInputMessage="1" showErrorMessage="1" sqref="B12" xr:uid="{A6FC29B0-3884-47B5-9C50-1D268DED9B4E}">
      <formula1>"2023,2024"</formula1>
    </dataValidation>
    <dataValidation type="whole" allowBlank="1" showInputMessage="1" showErrorMessage="1" promptTitle="Betriebsnummer" prompt="Geben Sie hier ihre achtstellige Betriebsnummer ein. z. B. 1200XXXX" sqref="B6" xr:uid="{5DB36757-42B9-4F20-BD4F-25248A47E4EC}">
      <formula1>12000000</formula1>
      <formula2>12019999</formula2>
    </dataValidation>
    <dataValidation type="list" allowBlank="1" showErrorMessage="1" sqref="B7" xr:uid="{EDC7C9A9-9CF1-4877-96C2-A935C0263FD4}">
      <formula1>"FNB, VNB, bitte wählen"</formula1>
    </dataValidation>
    <dataValidation allowBlank="1" showErrorMessage="1" sqref="C6:C11 A19:A130" xr:uid="{D2D6C15F-0FF5-44BD-ACA0-50BE03C81CE1}"/>
    <dataValidation allowBlank="1" showInputMessage="1" showErrorMessage="1" promptTitle="Firma" prompt="Geben Sie hier bitte die Firma einschließlich Rechtsform an." sqref="B5:C5" xr:uid="{423098C4-CF67-4EE4-8E13-75294C1AB88E}"/>
    <dataValidation type="list" allowBlank="1" showInputMessage="1" showErrorMessage="1" promptTitle="Geschäftsjahr" prompt="Geben Sie bitte hier an, ob ihrer Bilanz das Kalenderjahr, das Gaswirtschaftsjahr oder ein Rumpfgeschäftsjahr zu Grunde liegt." sqref="B13" xr:uid="{AE291B59-3902-4143-AED8-C19A4F3152AB}">
      <formula1>"bitte wählen,Kalenderjahr,Gaswirtschaftsjahr,Rumpfgeschäftsjahr"</formula1>
    </dataValidation>
    <dataValidation type="date" allowBlank="1" showInputMessage="1" showErrorMessage="1" sqref="B14" xr:uid="{14BE58AC-760C-48D9-9809-B1AF377DB975}">
      <formula1>44927</formula1>
      <formula2>46752</formula2>
    </dataValidation>
    <dataValidation type="list" allowBlank="1" showInputMessage="1" showErrorMessage="1" sqref="B15" xr:uid="{1D8275BB-87BB-42A3-8E9A-42E38F7E3276}">
      <formula1>"Ein- und Ausspeisentgelte (§ 15 GasNEV), Ausspeiseentgelte (§ 18 GasNEV)"</formula1>
    </dataValidation>
  </dataValidations>
  <pageMargins left="0.7" right="0.7" top="0.78740157499999996" bottom="0.78740157499999996" header="0.3" footer="0.3"/>
  <pageSetup paperSize="9" orientation="portrait" r:id="rId1"/>
  <extLst>
    <ext xmlns:x14="http://schemas.microsoft.com/office/spreadsheetml/2009/9/main" uri="{CCE6A557-97BC-4b89-ADB6-D9C93CAAB3DF}">
      <x14:dataValidations xmlns:xm="http://schemas.microsoft.com/office/excel/2006/main" count="1">
        <x14:dataValidation type="list" showInputMessage="1" showErrorMessage="1" xr:uid="{6E970C72-161E-4C4D-96BE-1668EBB920B8}">
          <x14:formula1>
            <xm:f>Listen!$L$65:$L$66</xm:f>
          </x14:formula1>
          <xm:sqref>B8</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Tabelle11">
    <pageSetUpPr autoPageBreaks="0"/>
  </sheetPr>
  <dimension ref="A1:D62"/>
  <sheetViews>
    <sheetView showGridLines="0" tabSelected="1" zoomScaleNormal="100" workbookViewId="0">
      <selection activeCell="B31" sqref="B31"/>
    </sheetView>
  </sheetViews>
  <sheetFormatPr baseColWidth="10" defaultColWidth="11.44140625" defaultRowHeight="14.4" x14ac:dyDescent="0.3"/>
  <cols>
    <col min="1" max="1" bestFit="true" customWidth="true" style="62" width="7.109375"/>
    <col min="2" max="2" customWidth="true" style="62" width="24.33203125"/>
    <col min="3" max="3" customWidth="true" style="62" width="22.109375"/>
    <col min="4" max="4" bestFit="true" customWidth="true" style="62" width="14.109375"/>
    <col min="5" max="16384" style="62" width="11.44140625"/>
  </cols>
  <sheetData>
    <row r="1" spans="1:4" x14ac:dyDescent="0.3">
      <c r="A1" s="62" t="s">
        <v>318</v>
      </c>
      <c r="B1" s="62" t="s">
        <v>319</v>
      </c>
      <c r="C1" s="62" t="s">
        <v>320</v>
      </c>
      <c r="D1" s="62" t="s">
        <v>321</v>
      </c>
    </row>
    <row r="2" spans="1:4" x14ac:dyDescent="0.3">
      <c r="A2" s="62">
        <v>1</v>
      </c>
      <c r="B2" s="62" t="s">
        <v>322</v>
      </c>
      <c r="C2" s="62" t="s">
        <v>322</v>
      </c>
      <c r="D2" s="62" t="s">
        <v>323</v>
      </c>
    </row>
    <row r="3" spans="1:4" x14ac:dyDescent="0.3">
      <c r="A3" s="62">
        <v>2</v>
      </c>
      <c r="B3" s="62" t="s">
        <v>483</v>
      </c>
      <c r="C3" s="62" t="s">
        <v>491</v>
      </c>
      <c r="D3" s="62" t="s">
        <v>492</v>
      </c>
    </row>
    <row r="4" spans="1:4" x14ac:dyDescent="0.3">
      <c r="A4" s="62">
        <v>3</v>
      </c>
      <c r="B4" s="62" t="s">
        <v>493</v>
      </c>
      <c r="C4" s="62" t="s">
        <v>494</v>
      </c>
      <c r="D4" s="62" t="s">
        <v>495</v>
      </c>
    </row>
    <row r="5" spans="1:4" x14ac:dyDescent="0.3">
      <c r="A5" s="62">
        <v>4</v>
      </c>
      <c r="B5" s="62" t="s">
        <v>498</v>
      </c>
      <c r="C5" s="62" t="s">
        <v>499</v>
      </c>
      <c r="D5" s="62" t="s">
        <v>505</v>
      </c>
    </row>
    <row r="6" spans="1:4" x14ac:dyDescent="0.3">
      <c r="A6" s="62">
        <v>4</v>
      </c>
      <c r="B6" s="62" t="s">
        <v>501</v>
      </c>
      <c r="C6" s="62" t="s">
        <v>504</v>
      </c>
      <c r="D6" s="62" t="s">
        <v>502</v>
      </c>
    </row>
    <row r="7" spans="1:4" x14ac:dyDescent="0.3">
      <c r="A7" s="62">
        <v>5</v>
      </c>
      <c r="B7" s="62" t="s">
        <v>498</v>
      </c>
      <c r="C7" s="62" t="s">
        <v>506</v>
      </c>
      <c r="D7" s="62" t="s">
        <v>507</v>
      </c>
    </row>
    <row r="8" spans="1:4" x14ac:dyDescent="0.3">
      <c r="A8" s="62">
        <v>6</v>
      </c>
      <c r="B8" s="285" t="s">
        <v>498</v>
      </c>
      <c r="C8" s="62" t="s">
        <v>508</v>
      </c>
      <c r="D8" s="285" t="s">
        <v>509</v>
      </c>
    </row>
    <row r="9" spans="1:4" x14ac:dyDescent="0.3">
      <c r="A9" s="62">
        <v>7</v>
      </c>
      <c r="B9" s="62" t="s">
        <v>249</v>
      </c>
      <c r="C9" s="62" t="s">
        <v>529</v>
      </c>
      <c r="D9" s="62" t="s">
        <v>528</v>
      </c>
    </row>
    <row r="10" spans="1:4" x14ac:dyDescent="0.3">
      <c r="A10" s="62">
        <v>7</v>
      </c>
      <c r="B10" s="285" t="s">
        <v>437</v>
      </c>
      <c r="C10" s="62" t="s">
        <v>531</v>
      </c>
      <c r="D10" s="491" t="s">
        <v>537</v>
      </c>
    </row>
    <row r="11" spans="1:4" x14ac:dyDescent="0.3">
      <c r="A11" s="62">
        <v>7</v>
      </c>
      <c r="B11" s="62" t="s">
        <v>532</v>
      </c>
      <c r="C11" s="62" t="s">
        <v>533</v>
      </c>
      <c r="D11" s="62" t="s">
        <v>534</v>
      </c>
    </row>
    <row r="12" spans="1:4" x14ac:dyDescent="0.3">
      <c r="A12" s="62">
        <v>7</v>
      </c>
      <c r="B12" s="62" t="s">
        <v>514</v>
      </c>
      <c r="C12" s="62" t="s">
        <v>535</v>
      </c>
      <c r="D12" s="62" t="s">
        <v>536</v>
      </c>
    </row>
    <row r="13" spans="1:4" x14ac:dyDescent="0.3">
      <c r="A13" s="62">
        <v>7</v>
      </c>
      <c r="B13" s="62" t="s">
        <v>510</v>
      </c>
      <c r="C13" s="62" t="s">
        <v>511</v>
      </c>
      <c r="D13" s="285" t="s">
        <v>512</v>
      </c>
    </row>
    <row r="40" spans="1:4" s="249" customFormat="1" x14ac:dyDescent="0.3"/>
    <row r="41" spans="1:4" x14ac:dyDescent="0.3">
      <c r="A41" s="249"/>
      <c r="B41" s="249"/>
      <c r="C41" s="249"/>
      <c r="D41" s="249"/>
    </row>
    <row r="42" spans="1:4" x14ac:dyDescent="0.3">
      <c r="A42" s="249"/>
      <c r="B42" s="249"/>
      <c r="C42" s="249"/>
      <c r="D42" s="249"/>
    </row>
    <row r="43" spans="1:4" x14ac:dyDescent="0.3">
      <c r="A43" s="249"/>
      <c r="B43" s="249"/>
      <c r="C43" s="249"/>
      <c r="D43" s="249"/>
    </row>
    <row r="44" spans="1:4" x14ac:dyDescent="0.3">
      <c r="A44" s="249"/>
      <c r="B44" s="249"/>
      <c r="C44" s="249"/>
      <c r="D44" s="249"/>
    </row>
    <row r="45" spans="1:4" x14ac:dyDescent="0.3">
      <c r="A45" s="249"/>
      <c r="B45" s="249"/>
      <c r="C45" s="249"/>
      <c r="D45" s="249"/>
    </row>
    <row r="46" spans="1:4" x14ac:dyDescent="0.3">
      <c r="A46" s="249"/>
      <c r="B46" s="249"/>
      <c r="C46" s="249"/>
      <c r="D46" s="249"/>
    </row>
    <row r="47" spans="1:4" x14ac:dyDescent="0.3">
      <c r="A47" s="249"/>
      <c r="D47" s="249"/>
    </row>
    <row r="48" spans="1:4" x14ac:dyDescent="0.3">
      <c r="A48" s="249"/>
      <c r="B48" s="249"/>
      <c r="C48" s="249"/>
      <c r="D48" s="249"/>
    </row>
    <row r="49" spans="1:4" x14ac:dyDescent="0.3">
      <c r="A49" s="249"/>
      <c r="D49" s="249"/>
    </row>
    <row r="50" spans="1:4" x14ac:dyDescent="0.3">
      <c r="A50" s="249"/>
      <c r="D50" s="249"/>
    </row>
    <row r="51" spans="1:4" x14ac:dyDescent="0.3">
      <c r="A51" s="249"/>
      <c r="B51" s="249"/>
      <c r="C51" s="249"/>
      <c r="D51" s="249"/>
    </row>
    <row r="52" spans="1:4" x14ac:dyDescent="0.3">
      <c r="A52" s="249"/>
      <c r="B52" s="249"/>
      <c r="C52" s="249"/>
      <c r="D52" s="249"/>
    </row>
    <row r="53" spans="1:4" x14ac:dyDescent="0.3">
      <c r="A53" s="249"/>
      <c r="B53" s="249"/>
      <c r="C53" s="249"/>
      <c r="D53" s="249"/>
    </row>
    <row r="54" spans="1:4" x14ac:dyDescent="0.3">
      <c r="A54" s="249"/>
      <c r="B54" s="249"/>
      <c r="C54" s="249"/>
      <c r="D54" s="249"/>
    </row>
    <row r="55" spans="1:4" x14ac:dyDescent="0.3">
      <c r="B55" s="249"/>
      <c r="D55" s="249"/>
    </row>
    <row r="56" spans="1:4" x14ac:dyDescent="0.3">
      <c r="D56" s="249"/>
    </row>
    <row r="57" spans="1:4" x14ac:dyDescent="0.3">
      <c r="B57" s="249"/>
    </row>
    <row r="58" spans="1:4" x14ac:dyDescent="0.3">
      <c r="B58" s="249"/>
    </row>
    <row r="59" spans="1:4" x14ac:dyDescent="0.3">
      <c r="B59" s="249"/>
    </row>
    <row r="60" spans="1:4" x14ac:dyDescent="0.3">
      <c r="B60" s="249"/>
    </row>
    <row r="61" spans="1:4" x14ac:dyDescent="0.3">
      <c r="B61" s="249"/>
    </row>
    <row r="62" spans="1:4" x14ac:dyDescent="0.3">
      <c r="B62" s="249"/>
      <c r="C62" s="249"/>
      <c r="D62" s="249"/>
    </row>
  </sheetData>
  <sheetProtection algorithmName="SHA-512" hashValue="KV43xbB9JFKcN2qkIpAQelbuW6J2haUhvxkTBPsprqj1tw7dpCP/zqr5iaTYYyKmyuwdpvicTu4qR5wXSwP2Cw==" saltValue="TZ+gQ5Umw00tmgVEhcH0QQ==" spinCount="100000" sheet="1" objects="1" scenarios="1" formatCells="0" formatColumns="0" formatRows="0"/>
  <pageMargins left="0.7" right="0.7" top="0.78740157499999996" bottom="0.78740157499999996"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wsh_GuV">
    <pageSetUpPr fitToPage="1"/>
  </sheetPr>
  <dimension ref="A1:J30"/>
  <sheetViews>
    <sheetView showGridLines="0" zoomScaleNormal="100" zoomScaleSheetLayoutView="85" workbookViewId="0">
      <pane ySplit="3" topLeftCell="A4" activePane="bottomLeft" state="frozen"/>
      <selection activeCell="C23" sqref="C23:H23"/>
      <selection pane="bottomLeft" activeCell="D19" sqref="D19"/>
    </sheetView>
  </sheetViews>
  <sheetFormatPr baseColWidth="10" defaultColWidth="11.44140625" defaultRowHeight="17.100000000000001" customHeight="1" x14ac:dyDescent="0.3"/>
  <cols>
    <col min="1" max="1" customWidth="true" style="7" width="6.6640625"/>
    <col min="2" max="2" bestFit="true" customWidth="true" style="7" width="52.6640625"/>
    <col min="3" max="4" bestFit="true" customWidth="true" style="42" width="18.33203125"/>
    <col min="5" max="5" customWidth="true" style="42" width="18.6640625"/>
    <col min="6" max="6" customWidth="true" style="42" width="21.44140625"/>
    <col min="7" max="7" customWidth="true" style="42" width="20.6640625"/>
    <col min="8" max="8" customWidth="true" style="8" width="4.0"/>
    <col min="9" max="9" customWidth="true" style="8" width="27.88671875"/>
    <col min="10" max="10" customWidth="true" style="8" width="10.0"/>
    <col min="11" max="14" customWidth="true" style="7" width="18.6640625"/>
    <col min="15" max="16384" style="7" width="11.44140625"/>
  </cols>
  <sheetData>
    <row r="1" spans="1:10" s="63" customFormat="1" ht="29.25" customHeight="1" x14ac:dyDescent="0.3">
      <c r="A1" s="400" t="s">
        <v>302</v>
      </c>
      <c r="B1" s="62"/>
      <c r="C1" s="62"/>
      <c r="D1" s="62"/>
      <c r="E1" s="62"/>
      <c r="F1" s="62"/>
      <c r="G1" s="62"/>
      <c r="H1" s="122"/>
      <c r="I1" s="8"/>
      <c r="J1" s="8"/>
    </row>
    <row r="2" spans="1:10" ht="36" x14ac:dyDescent="0.3">
      <c r="A2" s="396" t="str">
        <f>IF(A_Stammdaten!B12="bitte wählen","Gewinn- und Verlustrechnung",CONCATENATE("Gewinn- und Verlustrechnung des Geschäftsjahres "&amp;A_Stammdaten!B12))</f>
        <v>Gewinn- und Verlustrechnung des Geschäftsjahres 2024</v>
      </c>
      <c r="B2" s="396"/>
      <c r="C2" s="396"/>
      <c r="D2" s="396"/>
      <c r="E2" s="521" t="s">
        <v>53</v>
      </c>
      <c r="F2" s="522"/>
      <c r="G2" s="523" t="s">
        <v>222</v>
      </c>
      <c r="I2" s="404" t="s">
        <v>223</v>
      </c>
    </row>
    <row r="3" spans="1:10" ht="28.8" x14ac:dyDescent="0.3">
      <c r="A3" s="401" t="s">
        <v>280</v>
      </c>
      <c r="B3" s="402" t="s">
        <v>301</v>
      </c>
      <c r="C3" s="402" t="s">
        <v>115</v>
      </c>
      <c r="D3" s="403" t="s">
        <v>225</v>
      </c>
      <c r="E3" s="402" t="s">
        <v>104</v>
      </c>
      <c r="F3" s="402" t="s">
        <v>105</v>
      </c>
      <c r="G3" s="524"/>
      <c r="I3" s="405" t="s">
        <v>334</v>
      </c>
    </row>
    <row r="4" spans="1:10" ht="18.75" customHeight="1" thickBot="1" x14ac:dyDescent="0.35">
      <c r="A4" s="169">
        <v>1</v>
      </c>
      <c r="B4" s="64" t="s">
        <v>1</v>
      </c>
      <c r="C4" s="241"/>
      <c r="D4" s="91">
        <f t="shared" ref="D4" si="0">SUM(D5,D16)</f>
        <v>0</v>
      </c>
      <c r="E4" s="91">
        <f>SUM(E5,E16)</f>
        <v>0</v>
      </c>
      <c r="F4" s="91">
        <f>SUM(F5,F16)</f>
        <v>0</v>
      </c>
      <c r="G4" s="170">
        <f>D4+E4-F4</f>
        <v>0</v>
      </c>
      <c r="I4" s="231">
        <f>G5-G15</f>
        <v>0</v>
      </c>
    </row>
    <row r="5" spans="1:10" ht="15" thickTop="1" x14ac:dyDescent="0.3">
      <c r="A5" s="171" t="s">
        <v>2</v>
      </c>
      <c r="B5" s="64" t="s">
        <v>3</v>
      </c>
      <c r="C5" s="406"/>
      <c r="D5" s="91">
        <f>SUM(D6:D15)</f>
        <v>0</v>
      </c>
      <c r="E5" s="91">
        <f>SUM(E6:E15)</f>
        <v>0</v>
      </c>
      <c r="F5" s="91">
        <f>SUM(F6:F15)</f>
        <v>0</v>
      </c>
      <c r="G5" s="170">
        <f>SUM(G6:G15)</f>
        <v>0</v>
      </c>
    </row>
    <row r="6" spans="1:10" ht="14.4" x14ac:dyDescent="0.3">
      <c r="A6" s="171" t="s">
        <v>4</v>
      </c>
      <c r="B6" s="70" t="str">
        <f>IF(A_Stammdaten!$B$15="bitte wählen","bitte Entgeltermittlung auf dem Tabellenblatt 'A_Stammdaten' Zelle B15 wählen",IF(A_Stammdaten!$B$15="Ein- UND Ausspeisentgelte (§ 15 GasNEV)","Einspeiseentgelte für feste Kapazitäten im Standardjahr","Ausspeisepunkte ohne Leistungsmessung"))</f>
        <v>Ausspeisepunkte ohne Leistungsmessung</v>
      </c>
      <c r="C6" s="406"/>
      <c r="D6" s="79"/>
      <c r="E6" s="92">
        <f>SUMIFS(A1a_Detailabfrage_GuV!$B$81:$B$135,A1a_Detailabfrage_GuV!$A$81:$A$135,CONCATENATE(A1_GuV!$A6," ",A1_GuV!$B6),A1a_Detailabfrage_GuV!$C$81:$C$135,"Hinzurechnung")</f>
        <v>0</v>
      </c>
      <c r="F6" s="92">
        <f>SUMIFS(A1a_Detailabfrage_GuV!$B$81:$B$135,A1a_Detailabfrage_GuV!$A$81:$A$135,CONCATENATE(A1_GuV!$A6," ",A1_GuV!$B6),A1a_Detailabfrage_GuV!$C$81:$C$135,"Kürzung")</f>
        <v>0</v>
      </c>
      <c r="G6" s="170">
        <f>D6+E6-F6</f>
        <v>0</v>
      </c>
    </row>
    <row r="7" spans="1:10" ht="14.4" x14ac:dyDescent="0.3">
      <c r="A7" s="171" t="s">
        <v>5</v>
      </c>
      <c r="B7" s="70" t="str">
        <f>IF(A_Stammdaten!$B$15="bitte wählen","bitte Entgeltermittlung auf dem Tabellenblatt 'A_Stammdaten' Zelle B15 wählen",IF(A_Stammdaten!$B$15="Ein- UND Ausspeisentgelte (§ 15 GasNEV)","Ausspeiseentgelte für feste Kapazitäten im Standardjahr","Ausspeisepunkte mit Leistungmessung"))</f>
        <v>Ausspeisepunkte mit Leistungmessung</v>
      </c>
      <c r="C7" s="406"/>
      <c r="D7" s="79"/>
      <c r="E7" s="92">
        <f>SUMIFS(A1a_Detailabfrage_GuV!$B$81:$B$135,A1a_Detailabfrage_GuV!$A$81:$A$135,CONCATENATE(A1_GuV!$A7," ",A1_GuV!$B7),A1a_Detailabfrage_GuV!$C$81:$C$135,"Hinzurechnung")</f>
        <v>0</v>
      </c>
      <c r="F7" s="92">
        <f>SUMIFS(A1a_Detailabfrage_GuV!$B$81:$B$135,A1a_Detailabfrage_GuV!$A$81:$A$135,CONCATENATE(A1_GuV!$A7," ",A1_GuV!$B7),A1a_Detailabfrage_GuV!$C$81:$C$135,"Kürzung")</f>
        <v>0</v>
      </c>
      <c r="G7" s="170">
        <f>D7+E7-F7</f>
        <v>0</v>
      </c>
    </row>
    <row r="8" spans="1:10" ht="14.4" x14ac:dyDescent="0.3">
      <c r="A8" s="171" t="s">
        <v>226</v>
      </c>
      <c r="B8" s="65" t="s">
        <v>31</v>
      </c>
      <c r="C8" s="406"/>
      <c r="D8" s="79"/>
      <c r="E8" s="92">
        <f>SUMIFS(A1a_Detailabfrage_GuV!$B$81:$B$135,A1a_Detailabfrage_GuV!$A$81:$A$135,CONCATENATE(A1_GuV!$A8," ",A1_GuV!$B8),A1a_Detailabfrage_GuV!$C$81:$C$135,"Hinzurechnung")</f>
        <v>0</v>
      </c>
      <c r="F8" s="92">
        <f>SUMIFS(A1a_Detailabfrage_GuV!$B$81:$B$135,A1a_Detailabfrage_GuV!$A$81:$A$135,CONCATENATE(A1_GuV!$A8," ",A1_GuV!$B8),A1a_Detailabfrage_GuV!$C$81:$C$135,"Kürzung")</f>
        <v>0</v>
      </c>
      <c r="G8" s="170">
        <f t="shared" ref="G8:G28" si="1">D8+E8-F8</f>
        <v>0</v>
      </c>
    </row>
    <row r="9" spans="1:10" ht="14.4" x14ac:dyDescent="0.3">
      <c r="A9" s="171" t="s">
        <v>6</v>
      </c>
      <c r="B9" s="65" t="s">
        <v>30</v>
      </c>
      <c r="C9" s="406"/>
      <c r="D9" s="79"/>
      <c r="E9" s="92">
        <f>SUMIFS(A1a_Detailabfrage_GuV!$B$81:$B$135,A1a_Detailabfrage_GuV!$A$81:$A$135,CONCATENATE(A1_GuV!$A9," ",A1_GuV!$B9),A1a_Detailabfrage_GuV!$C$81:$C$135,"Hinzurechnung")</f>
        <v>0</v>
      </c>
      <c r="F9" s="92">
        <f>SUMIFS(A1a_Detailabfrage_GuV!$B$81:$B$135,A1a_Detailabfrage_GuV!$A$81:$A$135,CONCATENATE(A1_GuV!$A9," ",A1_GuV!$B9),A1a_Detailabfrage_GuV!$C$81:$C$135,"Kürzung")</f>
        <v>0</v>
      </c>
      <c r="G9" s="170">
        <f t="shared" si="1"/>
        <v>0</v>
      </c>
    </row>
    <row r="10" spans="1:10" s="11" customFormat="1" ht="14.4" x14ac:dyDescent="0.3">
      <c r="A10" s="171" t="s">
        <v>7</v>
      </c>
      <c r="B10" s="70" t="str">
        <f>IF(A_Stammdaten!$B$15="bitte wählen","bitte Entgeltermittlung auf dem Tabellenblatt 'A_Stammdaten' Zelle B15 wählen",IF(A_Stammdaten!$B$15="Ein- UND Ausspeisentgelte (§ 15 GasNEV)","Kurzstreckenentgelte gemäß § 20 Abs. 1 GasNEV","Gesondertes Netzentgelt gemäß § 20 Abs. 2 GasNEV"))</f>
        <v>Gesondertes Netzentgelt gemäß § 20 Abs. 2 GasNEV</v>
      </c>
      <c r="C10" s="407"/>
      <c r="D10" s="79"/>
      <c r="E10" s="92">
        <f>SUMIFS(A1a_Detailabfrage_GuV!$B$81:$B$135,A1a_Detailabfrage_GuV!$A$81:$A$135,CONCATENATE(A1_GuV!$A10," ",A1_GuV!$B10),A1a_Detailabfrage_GuV!$C$81:$C$135,"Hinzurechnung")</f>
        <v>0</v>
      </c>
      <c r="F10" s="92">
        <f>SUMIFS(A1a_Detailabfrage_GuV!$B$81:$B$135,A1a_Detailabfrage_GuV!$A$81:$A$135,CONCATENATE(A1_GuV!$A10," ",A1_GuV!$B10),A1a_Detailabfrage_GuV!$C$81:$C$135,"Kürzung")</f>
        <v>0</v>
      </c>
      <c r="G10" s="170">
        <f t="shared" si="1"/>
        <v>0</v>
      </c>
      <c r="H10" s="9"/>
      <c r="I10" s="9"/>
      <c r="J10" s="9"/>
    </row>
    <row r="11" spans="1:10" ht="14.4" x14ac:dyDescent="0.3">
      <c r="A11" s="171" t="s">
        <v>8</v>
      </c>
      <c r="B11" s="65" t="s">
        <v>55</v>
      </c>
      <c r="C11" s="406"/>
      <c r="D11" s="79"/>
      <c r="E11" s="92">
        <f>SUMIFS(A1a_Detailabfrage_GuV!$B$81:$B$135,A1a_Detailabfrage_GuV!$A$81:$A$135,CONCATENATE(A1_GuV!$A11," ",A1_GuV!$B11),A1a_Detailabfrage_GuV!$C$81:$C$135,"Hinzurechnung")</f>
        <v>0</v>
      </c>
      <c r="F11" s="92">
        <f>SUMIFS(A1a_Detailabfrage_GuV!$B$81:$B$135,A1a_Detailabfrage_GuV!$A$81:$A$135,CONCATENATE(A1_GuV!$A11," ",A1_GuV!$B11),A1a_Detailabfrage_GuV!$C$81:$C$135,"Kürzung")</f>
        <v>0</v>
      </c>
      <c r="G11" s="170">
        <f t="shared" si="1"/>
        <v>0</v>
      </c>
    </row>
    <row r="12" spans="1:10" ht="14.4" x14ac:dyDescent="0.3">
      <c r="A12" s="171" t="s">
        <v>9</v>
      </c>
      <c r="B12" s="65" t="s">
        <v>343</v>
      </c>
      <c r="C12" s="406"/>
      <c r="D12" s="79"/>
      <c r="E12" s="92">
        <f>SUMIFS(A1a_Detailabfrage_GuV!$B$81:$B$135,A1a_Detailabfrage_GuV!$A$81:$A$135,CONCATENATE(A1_GuV!$A12," ",A1_GuV!$B12),A1a_Detailabfrage_GuV!$C$81:$C$135,"Hinzurechnung")</f>
        <v>0</v>
      </c>
      <c r="F12" s="92">
        <f>SUMIFS(A1a_Detailabfrage_GuV!$B$81:$B$135,A1a_Detailabfrage_GuV!$A$81:$A$135,CONCATENATE(A1_GuV!$A12," ",A1_GuV!$B12),A1a_Detailabfrage_GuV!$C$81:$C$135,"Kürzung")</f>
        <v>0</v>
      </c>
      <c r="G12" s="170">
        <f t="shared" si="1"/>
        <v>0</v>
      </c>
    </row>
    <row r="13" spans="1:10" ht="14.4" x14ac:dyDescent="0.3">
      <c r="A13" s="171" t="s">
        <v>10</v>
      </c>
      <c r="B13" s="65" t="s">
        <v>54</v>
      </c>
      <c r="C13" s="406"/>
      <c r="D13" s="79"/>
      <c r="E13" s="92">
        <f>SUMIFS(A1a_Detailabfrage_GuV!$B$81:$B$135,A1a_Detailabfrage_GuV!$A$81:$A$135,CONCATENATE(A1_GuV!$A13," ",A1_GuV!$B13),A1a_Detailabfrage_GuV!$C$81:$C$135,"Hinzurechnung")</f>
        <v>0</v>
      </c>
      <c r="F13" s="92">
        <f>SUMIFS(A1a_Detailabfrage_GuV!$B$81:$B$135,A1a_Detailabfrage_GuV!$A$81:$A$135,CONCATENATE(A1_GuV!$A13," ",A1_GuV!$B13),A1a_Detailabfrage_GuV!$C$81:$C$135,"Kürzung")</f>
        <v>0</v>
      </c>
      <c r="G13" s="170">
        <f t="shared" si="1"/>
        <v>0</v>
      </c>
    </row>
    <row r="14" spans="1:10" ht="14.4" x14ac:dyDescent="0.3">
      <c r="A14" s="171" t="s">
        <v>11</v>
      </c>
      <c r="B14" s="65" t="s">
        <v>340</v>
      </c>
      <c r="C14" s="406"/>
      <c r="D14" s="92">
        <f>SUM(A1a_Detailabfrage_GuV!B6:B22)</f>
        <v>0</v>
      </c>
      <c r="E14" s="92">
        <f>SUMIFS(A1a_Detailabfrage_GuV!$B$81:$B$135,A1a_Detailabfrage_GuV!$A$81:$A$135,CONCATENATE(A1_GuV!$A14," ",A1_GuV!$B14),A1a_Detailabfrage_GuV!$C$81:$C$135,"Hinzurechnung")</f>
        <v>0</v>
      </c>
      <c r="F14" s="92">
        <f>SUMIFS(A1a_Detailabfrage_GuV!$B$81:$B$135,A1a_Detailabfrage_GuV!$A$81:$A$135,CONCATENATE(A1_GuV!$A14," ",A1_GuV!$B14),A1a_Detailabfrage_GuV!$C$81:$C$135,"Kürzung")</f>
        <v>0</v>
      </c>
      <c r="G14" s="170">
        <f t="shared" si="1"/>
        <v>0</v>
      </c>
    </row>
    <row r="15" spans="1:10" ht="14.4" x14ac:dyDescent="0.3">
      <c r="A15" s="171" t="s">
        <v>12</v>
      </c>
      <c r="B15" s="65" t="s">
        <v>13</v>
      </c>
      <c r="C15" s="406"/>
      <c r="D15" s="79"/>
      <c r="E15" s="92">
        <f>SUMIFS(A1a_Detailabfrage_GuV!$B$81:$B$135,A1a_Detailabfrage_GuV!$A$81:$A$135,CONCATENATE(A1_GuV!$A15," ",A1_GuV!$B15),A1a_Detailabfrage_GuV!$C$81:$C$135,"Hinzurechnung")</f>
        <v>0</v>
      </c>
      <c r="F15" s="92">
        <f>SUMIFS(A1a_Detailabfrage_GuV!$B$81:$B$135,A1a_Detailabfrage_GuV!$A$81:$A$135,CONCATENATE(A1_GuV!$A15," ",A1_GuV!$B15),A1a_Detailabfrage_GuV!$C$81:$C$135,"Kürzung")</f>
        <v>0</v>
      </c>
      <c r="G15" s="170">
        <f t="shared" si="1"/>
        <v>0</v>
      </c>
    </row>
    <row r="16" spans="1:10" ht="16.5" customHeight="1" x14ac:dyDescent="0.3">
      <c r="A16" s="172" t="s">
        <v>14</v>
      </c>
      <c r="B16" s="64" t="s">
        <v>247</v>
      </c>
      <c r="C16" s="406"/>
      <c r="D16" s="91">
        <f>SUM(D17:D18)</f>
        <v>0</v>
      </c>
      <c r="E16" s="91">
        <f>SUM(E17:E18)</f>
        <v>0</v>
      </c>
      <c r="F16" s="91">
        <f>SUM(F17:F18)</f>
        <v>0</v>
      </c>
      <c r="G16" s="170">
        <f t="shared" si="1"/>
        <v>0</v>
      </c>
    </row>
    <row r="17" spans="1:7" ht="14.4" x14ac:dyDescent="0.3">
      <c r="A17" s="173" t="s">
        <v>15</v>
      </c>
      <c r="B17" s="66" t="s">
        <v>16</v>
      </c>
      <c r="C17" s="406"/>
      <c r="D17" s="79"/>
      <c r="E17" s="92">
        <f>SUMIFS(A1a_Detailabfrage_GuV!$B$81:$B$135,A1a_Detailabfrage_GuV!$A$81:$A$135,CONCATENATE(A1_GuV!$A17," ",A1_GuV!$B17),A1a_Detailabfrage_GuV!$C$81:$C$135,"Hinzurechnung")</f>
        <v>0</v>
      </c>
      <c r="F17" s="92">
        <f>SUMIFS(A1a_Detailabfrage_GuV!$B$81:$B$135,A1a_Detailabfrage_GuV!$A$81:$A$135,CONCATENATE(A1_GuV!$A17," ",A1_GuV!$B17),A1a_Detailabfrage_GuV!$C$81:$C$135,"Kürzung")</f>
        <v>0</v>
      </c>
      <c r="G17" s="170">
        <f t="shared" si="1"/>
        <v>0</v>
      </c>
    </row>
    <row r="18" spans="1:7" ht="14.4" x14ac:dyDescent="0.3">
      <c r="A18" s="171" t="s">
        <v>333</v>
      </c>
      <c r="B18" s="66" t="s">
        <v>277</v>
      </c>
      <c r="C18" s="406"/>
      <c r="D18" s="91">
        <f>SUM(A1a_Detailabfrage_GuV!B26:B45)</f>
        <v>0</v>
      </c>
      <c r="E18" s="92">
        <f>SUMIFS(A1a_Detailabfrage_GuV!$B$81:$B$135,A1a_Detailabfrage_GuV!$A$81:$A$135,CONCATENATE(A1_GuV!$A18," ",A1_GuV!$B18),A1a_Detailabfrage_GuV!$C$81:$C$135,"Hinzurechnung")</f>
        <v>0</v>
      </c>
      <c r="F18" s="92">
        <f>SUMIFS(A1a_Detailabfrage_GuV!$B$81:$B$135,A1a_Detailabfrage_GuV!$A$81:$A$135,CONCATENATE(A1_GuV!$A18," ",A1_GuV!$B18),A1a_Detailabfrage_GuV!$C$81:$C$135,"Kürzung")</f>
        <v>0</v>
      </c>
      <c r="G18" s="170">
        <f t="shared" si="1"/>
        <v>0</v>
      </c>
    </row>
    <row r="19" spans="1:7" ht="28.8" x14ac:dyDescent="0.3">
      <c r="A19" s="172" t="s">
        <v>228</v>
      </c>
      <c r="B19" s="67" t="s">
        <v>227</v>
      </c>
      <c r="C19" s="224"/>
      <c r="D19" s="224"/>
      <c r="E19" s="92">
        <f>SUMIFS(A1a_Detailabfrage_GuV!$B$81:$B$135,A1a_Detailabfrage_GuV!$A$81:$A$135,CONCATENATE(A1_GuV!$A19," ",A1_GuV!$B19),A1a_Detailabfrage_GuV!$C$81:$C$135,"Hinzurechnung")</f>
        <v>0</v>
      </c>
      <c r="F19" s="92">
        <f>SUMIFS(A1a_Detailabfrage_GuV!$B$81:$B$135,A1a_Detailabfrage_GuV!$A$81:$A$135,CONCATENATE(A1_GuV!$A19," ",A1_GuV!$B19),A1a_Detailabfrage_GuV!$C$81:$C$135,"Kürzung")</f>
        <v>0</v>
      </c>
      <c r="G19" s="170">
        <f t="shared" si="1"/>
        <v>0</v>
      </c>
    </row>
    <row r="20" spans="1:7" ht="14.4" x14ac:dyDescent="0.3">
      <c r="A20" s="172" t="s">
        <v>229</v>
      </c>
      <c r="B20" s="64" t="s">
        <v>17</v>
      </c>
      <c r="C20" s="224"/>
      <c r="D20" s="79"/>
      <c r="E20" s="92">
        <f>SUMIFS(A1a_Detailabfrage_GuV!$B$81:$B$135,A1a_Detailabfrage_GuV!$A$81:$A$135,CONCATENATE(A1_GuV!$A20," ",A1_GuV!$B20),A1a_Detailabfrage_GuV!$C$81:$C$135,"Hinzurechnung")</f>
        <v>0</v>
      </c>
      <c r="F20" s="92">
        <f>SUMIFS(A1a_Detailabfrage_GuV!$B$81:$B$135,A1a_Detailabfrage_GuV!$A$81:$A$135,CONCATENATE(A1_GuV!$A20," ",A1_GuV!$B20),A1a_Detailabfrage_GuV!$C$81:$C$135,"Kürzung")</f>
        <v>0</v>
      </c>
      <c r="G20" s="170">
        <f t="shared" si="1"/>
        <v>0</v>
      </c>
    </row>
    <row r="21" spans="1:7" ht="14.4" x14ac:dyDescent="0.3">
      <c r="A21" s="172" t="s">
        <v>230</v>
      </c>
      <c r="B21" s="64" t="s">
        <v>18</v>
      </c>
      <c r="C21" s="224"/>
      <c r="D21" s="79"/>
      <c r="E21" s="92">
        <f>SUMIFS(A1a_Detailabfrage_GuV!$B$81:$B$135,A1a_Detailabfrage_GuV!$A$81:$A$135,CONCATENATE(A1_GuV!$A21," ",A1_GuV!$B21),A1a_Detailabfrage_GuV!$C$81:$C$135,"Hinzurechnung")</f>
        <v>0</v>
      </c>
      <c r="F21" s="92">
        <f>SUMIFS(A1a_Detailabfrage_GuV!$B$81:$B$135,A1a_Detailabfrage_GuV!$A$81:$A$135,CONCATENATE(A1_GuV!$A21," ",A1_GuV!$B21),A1a_Detailabfrage_GuV!$C$81:$C$135,"Kürzung")</f>
        <v>0</v>
      </c>
      <c r="G21" s="170">
        <f t="shared" si="1"/>
        <v>0</v>
      </c>
    </row>
    <row r="22" spans="1:7" ht="14.4" x14ac:dyDescent="0.3">
      <c r="A22" s="172" t="s">
        <v>231</v>
      </c>
      <c r="B22" s="64" t="s">
        <v>19</v>
      </c>
      <c r="C22" s="224"/>
      <c r="D22" s="79"/>
      <c r="E22" s="92">
        <f>SUMIFS(A1a_Detailabfrage_GuV!$B$81:$B$135,A1a_Detailabfrage_GuV!$A$81:$A$135,CONCATENATE(A1_GuV!$A22," ",A1_GuV!$B22),A1a_Detailabfrage_GuV!$C$81:$C$135,"Hinzurechnung")</f>
        <v>0</v>
      </c>
      <c r="F22" s="92">
        <f>SUMIFS(A1a_Detailabfrage_GuV!$B$81:$B$135,A1a_Detailabfrage_GuV!$A$81:$A$135,CONCATENATE(A1_GuV!$A22," ",A1_GuV!$B22),A1a_Detailabfrage_GuV!$C$81:$C$135,"Kürzung")</f>
        <v>0</v>
      </c>
      <c r="G22" s="170">
        <f t="shared" si="1"/>
        <v>0</v>
      </c>
    </row>
    <row r="23" spans="1:7" ht="43.2" x14ac:dyDescent="0.3">
      <c r="A23" s="172" t="s">
        <v>232</v>
      </c>
      <c r="B23" s="68" t="s">
        <v>329</v>
      </c>
      <c r="C23" s="224"/>
      <c r="D23" s="92">
        <f>A1b_vorgel_Netzkosten!S4</f>
        <v>0</v>
      </c>
      <c r="E23" s="92">
        <f>SUMIFS(A1a_Detailabfrage_GuV!$B$81:$B$135,A1a_Detailabfrage_GuV!$A$81:$A$135,CONCATENATE(A1_GuV!$A23," ",A1_GuV!$B23),A1a_Detailabfrage_GuV!$C$81:$C$135,"Hinzurechnung")</f>
        <v>0</v>
      </c>
      <c r="F23" s="92">
        <f>SUMIFS(A1a_Detailabfrage_GuV!$B$81:$B$135,A1a_Detailabfrage_GuV!$A$81:$A$135,CONCATENATE(A1_GuV!$A23," ",A1_GuV!$B23),A1a_Detailabfrage_GuV!$C$81:$C$135,"Kürzung")</f>
        <v>0</v>
      </c>
      <c r="G23" s="170">
        <f t="shared" si="1"/>
        <v>0</v>
      </c>
    </row>
    <row r="24" spans="1:7" ht="14.4" x14ac:dyDescent="0.3">
      <c r="A24" s="172" t="s">
        <v>233</v>
      </c>
      <c r="B24" s="64" t="s">
        <v>20</v>
      </c>
      <c r="C24" s="224"/>
      <c r="D24" s="79"/>
      <c r="E24" s="92">
        <f>SUMIFS(A1a_Detailabfrage_GuV!$B$81:$B$135,A1a_Detailabfrage_GuV!$A$81:$A$135,CONCATENATE(A1_GuV!$A24," ",A1_GuV!$B24),A1a_Detailabfrage_GuV!$C$81:$C$135,"Hinzurechnung")</f>
        <v>0</v>
      </c>
      <c r="F24" s="92">
        <f>SUMIFS(A1a_Detailabfrage_GuV!$B$81:$B$135,A1a_Detailabfrage_GuV!$A$81:$A$135,CONCATENATE(A1_GuV!$A24," ",A1_GuV!$B24),A1a_Detailabfrage_GuV!$C$81:$C$135,"Kürzung")</f>
        <v>0</v>
      </c>
      <c r="G24" s="170">
        <f t="shared" si="1"/>
        <v>0</v>
      </c>
    </row>
    <row r="25" spans="1:7" ht="28.8" x14ac:dyDescent="0.3">
      <c r="A25" s="172" t="s">
        <v>234</v>
      </c>
      <c r="B25" s="64" t="s">
        <v>21</v>
      </c>
      <c r="C25" s="224"/>
      <c r="D25" s="79"/>
      <c r="E25" s="92">
        <f>SUMIFS(A1a_Detailabfrage_GuV!$B$81:$B$135,A1a_Detailabfrage_GuV!$A$81:$A$135,CONCATENATE(A1_GuV!$A25," ",A1_GuV!$B25),A1a_Detailabfrage_GuV!$C$81:$C$135,"Hinzurechnung")</f>
        <v>0</v>
      </c>
      <c r="F25" s="92">
        <f>SUMIFS(A1a_Detailabfrage_GuV!$B$81:$B$135,A1a_Detailabfrage_GuV!$A$81:$A$135,CONCATENATE(A1_GuV!$A25," ",A1_GuV!$B25),A1a_Detailabfrage_GuV!$C$81:$C$135,"Kürzung")</f>
        <v>0</v>
      </c>
      <c r="G25" s="170">
        <f t="shared" si="1"/>
        <v>0</v>
      </c>
    </row>
    <row r="26" spans="1:7" ht="14.4" x14ac:dyDescent="0.3">
      <c r="A26" s="172" t="s">
        <v>235</v>
      </c>
      <c r="B26" s="64" t="s">
        <v>22</v>
      </c>
      <c r="C26" s="224"/>
      <c r="D26" s="79"/>
      <c r="E26" s="92">
        <f>SUMIFS(A1a_Detailabfrage_GuV!$B$81:$B$135,A1a_Detailabfrage_GuV!$A$81:$A$135,CONCATENATE(A1_GuV!$A26," ",A1_GuV!$B26),A1a_Detailabfrage_GuV!$C$81:$C$135,"Hinzurechnung")</f>
        <v>0</v>
      </c>
      <c r="F26" s="92">
        <f>SUMIFS(A1a_Detailabfrage_GuV!$B$81:$B$135,A1a_Detailabfrage_GuV!$A$81:$A$135,CONCATENATE(A1_GuV!$A26," ",A1_GuV!$B26),A1a_Detailabfrage_GuV!$C$81:$C$135,"Kürzung")</f>
        <v>0</v>
      </c>
      <c r="G26" s="170">
        <f t="shared" si="1"/>
        <v>0</v>
      </c>
    </row>
    <row r="27" spans="1:7" ht="14.4" x14ac:dyDescent="0.3">
      <c r="A27" s="172" t="s">
        <v>236</v>
      </c>
      <c r="B27" s="64" t="s">
        <v>23</v>
      </c>
      <c r="C27" s="224"/>
      <c r="D27" s="79"/>
      <c r="E27" s="92">
        <f>SUMIFS(A1a_Detailabfrage_GuV!$B$81:$B$135,A1a_Detailabfrage_GuV!$A$81:$A$135,CONCATENATE(A1_GuV!$A27," ",A1_GuV!$B27),A1a_Detailabfrage_GuV!$C$81:$C$135,"Hinzurechnung")</f>
        <v>0</v>
      </c>
      <c r="F27" s="92">
        <f>SUMIFS(A1a_Detailabfrage_GuV!$B$81:$B$135,A1a_Detailabfrage_GuV!$A$81:$A$135,CONCATENATE(A1_GuV!$A27," ",A1_GuV!$B27),A1a_Detailabfrage_GuV!$C$81:$C$135,"Kürzung")</f>
        <v>0</v>
      </c>
      <c r="G27" s="170">
        <f t="shared" si="1"/>
        <v>0</v>
      </c>
    </row>
    <row r="28" spans="1:7" ht="14.4" x14ac:dyDescent="0.3">
      <c r="A28" s="174" t="s">
        <v>278</v>
      </c>
      <c r="B28" s="69" t="s">
        <v>24</v>
      </c>
      <c r="C28" s="225"/>
      <c r="D28" s="80"/>
      <c r="E28" s="92">
        <f>SUMIFS(A1a_Detailabfrage_GuV!$B$81:$B$135,A1a_Detailabfrage_GuV!$A$81:$A$135,CONCATENATE(A1_GuV!$A28," ",A1_GuV!$B28),A1a_Detailabfrage_GuV!$C$81:$C$135,"Hinzurechnung")</f>
        <v>0</v>
      </c>
      <c r="F28" s="92">
        <f>SUMIFS(A1a_Detailabfrage_GuV!$B$81:$B$135,A1a_Detailabfrage_GuV!$A$81:$A$135,CONCATENATE(A1_GuV!$A28," ",A1_GuV!$B28),A1a_Detailabfrage_GuV!$C$81:$C$135,"Kürzung")</f>
        <v>0</v>
      </c>
      <c r="G28" s="170">
        <f t="shared" si="1"/>
        <v>0</v>
      </c>
    </row>
    <row r="29" spans="1:7" ht="23.25" customHeight="1" thickBot="1" x14ac:dyDescent="0.35">
      <c r="A29" s="227" t="s">
        <v>279</v>
      </c>
      <c r="B29" s="228" t="s">
        <v>25</v>
      </c>
      <c r="C29" s="229">
        <f>SUM(C4,C19,C20,C21,C27)-SUM(C22,C24:C26,C28)</f>
        <v>0</v>
      </c>
      <c r="D29" s="229">
        <f t="shared" ref="D29:G29" si="2">SUM(D4,D19,D20,D21,D27)-SUM(D22,D24:D26,D28)</f>
        <v>0</v>
      </c>
      <c r="E29" s="229">
        <f t="shared" si="2"/>
        <v>0</v>
      </c>
      <c r="F29" s="229">
        <f t="shared" si="2"/>
        <v>0</v>
      </c>
      <c r="G29" s="230">
        <f t="shared" si="2"/>
        <v>0</v>
      </c>
    </row>
    <row r="30" spans="1:7" ht="12.75" customHeight="1" thickTop="1" x14ac:dyDescent="0.3">
      <c r="A30" s="8"/>
      <c r="B30" s="8"/>
      <c r="C30" s="123"/>
      <c r="D30" s="40"/>
      <c r="E30" s="40"/>
      <c r="F30" s="40"/>
      <c r="G30" s="40"/>
    </row>
  </sheetData>
  <sheetProtection algorithmName="SHA-512" hashValue="JNtbSrMvj7/D0IafMPlz46ixViR3Rp4ZzqqWSB+9PomzfPVv+Wo85rAKM+OYcbTvO7QsWIV3JNZxxlDbUicRJw==" saltValue="2Rvy3nTWBeJ274EhrWt8kw==" spinCount="100000" sheet="1" objects="1" scenarios="1" formatCells="0" formatColumns="0" formatRows="0"/>
  <customSheetViews>
    <customSheetView guid="{1C86D249-38D6-494B-9A9C-7DB890D2E43B}" showPageBreaks="1" fitToPage="1" printArea="1" view="pageBreakPreview">
      <selection activeCell="D9" sqref="D9"/>
      <pageMargins left="0.78740157480314965" right="0.78740157480314965" top="0.98425196850393704" bottom="0.98425196850393704" header="0.51181102362204722" footer="0.51181102362204722"/>
      <printOptions horizontalCentered="1" verticalCentered="1"/>
      <pageSetup paperSize="9" scale="52" orientation="landscape" horizontalDpi="1200" verticalDpi="1200" r:id="rId1"/>
      <headerFooter alignWithMargins="0"/>
    </customSheetView>
    <customSheetView guid="{21DD1AAC-BC09-4161-82EE-F7E1955272A0}" showPageBreaks="1" fitToPage="1" printArea="1" view="pageBreakPreview">
      <selection activeCell="N12" sqref="N12"/>
      <pageMargins left="0.78740157480314965" right="0.78740157480314965" top="0.98425196850393704" bottom="0.98425196850393704" header="0.51181102362204722" footer="0.51181102362204722"/>
      <printOptions horizontalCentered="1" verticalCentered="1"/>
      <pageSetup paperSize="9" scale="52" orientation="landscape" horizontalDpi="1200" verticalDpi="1200" r:id="rId2"/>
      <headerFooter alignWithMargins="0"/>
    </customSheetView>
  </customSheetViews>
  <mergeCells count="2">
    <mergeCell ref="E2:F2"/>
    <mergeCell ref="G2:G3"/>
  </mergeCells>
  <dataValidations xWindow="532" yWindow="779" count="4">
    <dataValidation type="decimal" operator="notEqual" allowBlank="1" showInputMessage="1" showErrorMessage="1" sqref="D6:D15 D24:D28 D17 D19:D22" xr:uid="{00000000-0002-0000-0200-000000000000}">
      <formula1>0.001</formula1>
    </dataValidation>
    <dataValidation allowBlank="1" showInputMessage="1" showErrorMessage="1" promptTitle="Hinweis !" prompt="Unter der Position sonstige Erlöse sind die Erlöse auszuweisen, die im Rahmen der Kostenprüfung des Basisjahres 2015 bereits als kostenmindernde Erlöse  berücksichtigt wurden oder erst malig nach dem Basisjahr 2015 angefallen sind._x000a_" sqref="B18" xr:uid="{00000000-0002-0000-0200-000001000000}"/>
    <dataValidation type="decimal" operator="notEqual" allowBlank="1" showInputMessage="1" showErrorMessage="1" promptTitle="Hinweis !" prompt="Unter der Position sonstige Erlöse sind die Erlöse auszuweisen, die im Rahmen der Kostenprüfung des Basisjahres 2015 bereits als kostenmindernde Erlöse  berücksichtigt wurden oder erst malig nach dem Basisjahr 2015 angefallen sind." sqref="C18:D18" xr:uid="{00000000-0002-0000-0200-000002000000}">
      <formula1>0.001</formula1>
    </dataValidation>
    <dataValidation showInputMessage="1" showErrorMessage="1" sqref="D5" xr:uid="{5B593164-4AC9-4ED8-918E-4520C008DA10}"/>
  </dataValidations>
  <printOptions horizontalCentered="1" verticalCentered="1"/>
  <pageMargins left="0.78740157480314965" right="0.78740157480314965" top="0.98425196850393704" bottom="0.98425196850393704" header="0.51181102362204722" footer="0.51181102362204722"/>
  <pageSetup paperSize="9" scale="48" orientation="landscape" horizontalDpi="1200" verticalDpi="1200" r:id="rId3"/>
  <headerFooter alignWithMargins="0"/>
  <ignoredErrors>
    <ignoredError sqref="A6:A7 A16:A17" twoDigitTextYear="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belle3"/>
  <dimension ref="A1:F135"/>
  <sheetViews>
    <sheetView showGridLines="0" zoomScaleNormal="100" workbookViewId="0">
      <selection activeCell="A27" sqref="A27"/>
    </sheetView>
  </sheetViews>
  <sheetFormatPr baseColWidth="10" defaultRowHeight="14.4" x14ac:dyDescent="0.3"/>
  <cols>
    <col min="1" max="1" bestFit="true" customWidth="true" width="76.33203125"/>
    <col min="2" max="2" customWidth="true" width="12.33203125"/>
    <col min="3" max="3" bestFit="true" customWidth="true" width="20.33203125"/>
    <col min="4" max="4" bestFit="true" customWidth="true" width="31.44140625"/>
    <col min="5" max="5" customWidth="true" width="45.109375"/>
    <col min="6" max="6" customWidth="true" width="60.33203125"/>
  </cols>
  <sheetData>
    <row r="1" spans="1:3" ht="51" customHeight="1" x14ac:dyDescent="0.3">
      <c r="A1" s="525" t="s">
        <v>300</v>
      </c>
      <c r="B1" s="525"/>
      <c r="C1" s="525"/>
    </row>
    <row r="3" spans="1:3" ht="18" x14ac:dyDescent="0.35">
      <c r="A3" s="408" t="s">
        <v>248</v>
      </c>
      <c r="B3" s="409"/>
      <c r="C3" s="410"/>
    </row>
    <row r="4" spans="1:3" x14ac:dyDescent="0.3">
      <c r="A4" s="411" t="s">
        <v>263</v>
      </c>
      <c r="B4" s="412"/>
      <c r="C4" s="413"/>
    </row>
    <row r="5" spans="1:3" x14ac:dyDescent="0.3">
      <c r="A5" s="81" t="s">
        <v>276</v>
      </c>
      <c r="B5" s="82" t="s">
        <v>26</v>
      </c>
      <c r="C5" s="81" t="s">
        <v>27</v>
      </c>
    </row>
    <row r="6" spans="1:3" x14ac:dyDescent="0.3">
      <c r="A6" s="44"/>
      <c r="B6" s="41"/>
      <c r="C6" s="175"/>
    </row>
    <row r="7" spans="1:3" x14ac:dyDescent="0.3">
      <c r="A7" s="44"/>
      <c r="B7" s="41"/>
      <c r="C7" s="175"/>
    </row>
    <row r="8" spans="1:3" x14ac:dyDescent="0.3">
      <c r="A8" s="44"/>
      <c r="B8" s="41"/>
      <c r="C8" s="175"/>
    </row>
    <row r="9" spans="1:3" x14ac:dyDescent="0.3">
      <c r="A9" s="44"/>
      <c r="B9" s="41"/>
      <c r="C9" s="175"/>
    </row>
    <row r="10" spans="1:3" x14ac:dyDescent="0.3">
      <c r="A10" s="44"/>
      <c r="B10" s="41"/>
      <c r="C10" s="175"/>
    </row>
    <row r="11" spans="1:3" x14ac:dyDescent="0.3">
      <c r="A11" s="44"/>
      <c r="B11" s="41"/>
      <c r="C11" s="175"/>
    </row>
    <row r="12" spans="1:3" x14ac:dyDescent="0.3">
      <c r="A12" s="44"/>
      <c r="B12" s="41"/>
      <c r="C12" s="175"/>
    </row>
    <row r="13" spans="1:3" x14ac:dyDescent="0.3">
      <c r="A13" s="44"/>
      <c r="B13" s="41"/>
      <c r="C13" s="175"/>
    </row>
    <row r="14" spans="1:3" x14ac:dyDescent="0.3">
      <c r="A14" s="44"/>
      <c r="B14" s="41"/>
      <c r="C14" s="175"/>
    </row>
    <row r="15" spans="1:3" x14ac:dyDescent="0.3">
      <c r="A15" s="44"/>
      <c r="B15" s="41"/>
      <c r="C15" s="175"/>
    </row>
    <row r="16" spans="1:3" x14ac:dyDescent="0.3">
      <c r="A16" s="44"/>
      <c r="B16" s="41"/>
      <c r="C16" s="175"/>
    </row>
    <row r="17" spans="1:3" x14ac:dyDescent="0.3">
      <c r="A17" s="44"/>
      <c r="B17" s="41"/>
      <c r="C17" s="175"/>
    </row>
    <row r="18" spans="1:3" x14ac:dyDescent="0.3">
      <c r="A18" s="44"/>
      <c r="B18" s="41"/>
      <c r="C18" s="175"/>
    </row>
    <row r="19" spans="1:3" x14ac:dyDescent="0.3">
      <c r="A19" s="44"/>
      <c r="B19" s="41"/>
      <c r="C19" s="175"/>
    </row>
    <row r="20" spans="1:3" x14ac:dyDescent="0.3">
      <c r="A20" s="44"/>
      <c r="B20" s="41"/>
      <c r="C20" s="175"/>
    </row>
    <row r="21" spans="1:3" x14ac:dyDescent="0.3">
      <c r="A21" s="44"/>
      <c r="B21" s="41"/>
      <c r="C21" s="175"/>
    </row>
    <row r="22" spans="1:3" x14ac:dyDescent="0.3">
      <c r="A22" s="44"/>
      <c r="B22" s="41"/>
      <c r="C22" s="175"/>
    </row>
    <row r="24" spans="1:3" x14ac:dyDescent="0.3">
      <c r="A24" s="414" t="s">
        <v>472</v>
      </c>
      <c r="B24" s="412"/>
      <c r="C24" s="413"/>
    </row>
    <row r="25" spans="1:3" x14ac:dyDescent="0.3">
      <c r="A25" s="81" t="s">
        <v>276</v>
      </c>
      <c r="B25" s="82" t="s">
        <v>26</v>
      </c>
      <c r="C25" s="81" t="s">
        <v>27</v>
      </c>
    </row>
    <row r="26" spans="1:3" x14ac:dyDescent="0.3">
      <c r="A26" s="85"/>
      <c r="B26" s="41"/>
      <c r="C26" s="213"/>
    </row>
    <row r="27" spans="1:3" x14ac:dyDescent="0.3">
      <c r="A27" s="85"/>
      <c r="B27" s="41"/>
      <c r="C27" s="213"/>
    </row>
    <row r="28" spans="1:3" x14ac:dyDescent="0.3">
      <c r="A28" s="85"/>
      <c r="B28" s="41"/>
      <c r="C28" s="213"/>
    </row>
    <row r="29" spans="1:3" x14ac:dyDescent="0.3">
      <c r="A29" s="85"/>
      <c r="B29" s="41"/>
      <c r="C29" s="213"/>
    </row>
    <row r="30" spans="1:3" x14ac:dyDescent="0.3">
      <c r="A30" s="85"/>
      <c r="B30" s="41"/>
      <c r="C30" s="213"/>
    </row>
    <row r="31" spans="1:3" x14ac:dyDescent="0.3">
      <c r="A31" s="85"/>
      <c r="B31" s="41"/>
      <c r="C31" s="213"/>
    </row>
    <row r="32" spans="1:3" x14ac:dyDescent="0.3">
      <c r="A32" s="85"/>
      <c r="B32" s="41"/>
      <c r="C32" s="213"/>
    </row>
    <row r="33" spans="1:3" x14ac:dyDescent="0.3">
      <c r="A33" s="85"/>
      <c r="B33" s="41"/>
      <c r="C33" s="213"/>
    </row>
    <row r="34" spans="1:3" x14ac:dyDescent="0.3">
      <c r="A34" s="85"/>
      <c r="B34" s="41"/>
      <c r="C34" s="213"/>
    </row>
    <row r="35" spans="1:3" x14ac:dyDescent="0.3">
      <c r="A35" s="85"/>
      <c r="B35" s="41"/>
      <c r="C35" s="213"/>
    </row>
    <row r="36" spans="1:3" x14ac:dyDescent="0.3">
      <c r="A36" s="85"/>
      <c r="B36" s="41"/>
      <c r="C36" s="213"/>
    </row>
    <row r="37" spans="1:3" x14ac:dyDescent="0.3">
      <c r="A37" s="85"/>
      <c r="B37" s="41"/>
      <c r="C37" s="213"/>
    </row>
    <row r="38" spans="1:3" x14ac:dyDescent="0.3">
      <c r="A38" s="85"/>
      <c r="B38" s="41"/>
      <c r="C38" s="213"/>
    </row>
    <row r="39" spans="1:3" x14ac:dyDescent="0.3">
      <c r="A39" s="85"/>
      <c r="B39" s="41"/>
      <c r="C39" s="213"/>
    </row>
    <row r="40" spans="1:3" x14ac:dyDescent="0.3">
      <c r="A40" s="85"/>
      <c r="B40" s="41"/>
      <c r="C40" s="213"/>
    </row>
    <row r="41" spans="1:3" x14ac:dyDescent="0.3">
      <c r="A41" s="85"/>
      <c r="B41" s="41"/>
      <c r="C41" s="213"/>
    </row>
    <row r="42" spans="1:3" x14ac:dyDescent="0.3">
      <c r="A42" s="85"/>
      <c r="B42" s="41"/>
      <c r="C42" s="213"/>
    </row>
    <row r="43" spans="1:3" x14ac:dyDescent="0.3">
      <c r="A43" s="85"/>
      <c r="B43" s="41"/>
      <c r="C43" s="213"/>
    </row>
    <row r="44" spans="1:3" x14ac:dyDescent="0.3">
      <c r="A44" s="85"/>
      <c r="B44" s="41"/>
      <c r="C44" s="213"/>
    </row>
    <row r="45" spans="1:3" x14ac:dyDescent="0.3">
      <c r="A45" s="85"/>
      <c r="B45" s="41"/>
      <c r="C45" s="213"/>
    </row>
    <row r="47" spans="1:3" ht="18" x14ac:dyDescent="0.35">
      <c r="A47" s="408" t="s">
        <v>473</v>
      </c>
      <c r="B47" s="409"/>
      <c r="C47" s="410"/>
    </row>
    <row r="48" spans="1:3" x14ac:dyDescent="0.3">
      <c r="A48" s="414" t="s">
        <v>474</v>
      </c>
      <c r="B48" s="412"/>
      <c r="C48" s="413"/>
    </row>
    <row r="49" spans="1:3" x14ac:dyDescent="0.3">
      <c r="A49" s="81" t="s">
        <v>49</v>
      </c>
      <c r="B49" s="82" t="s">
        <v>26</v>
      </c>
      <c r="C49" s="81" t="s">
        <v>27</v>
      </c>
    </row>
    <row r="50" spans="1:3" x14ac:dyDescent="0.3">
      <c r="A50" s="43"/>
      <c r="B50" s="41"/>
      <c r="C50" s="213"/>
    </row>
    <row r="51" spans="1:3" x14ac:dyDescent="0.3">
      <c r="A51" s="43"/>
      <c r="B51" s="41"/>
      <c r="C51" s="213"/>
    </row>
    <row r="52" spans="1:3" x14ac:dyDescent="0.3">
      <c r="A52" s="43"/>
      <c r="B52" s="41"/>
      <c r="C52" s="213"/>
    </row>
    <row r="53" spans="1:3" x14ac:dyDescent="0.3">
      <c r="A53" s="43"/>
      <c r="B53" s="41"/>
      <c r="C53" s="213"/>
    </row>
    <row r="54" spans="1:3" x14ac:dyDescent="0.3">
      <c r="A54" s="43"/>
      <c r="B54" s="41"/>
      <c r="C54" s="213"/>
    </row>
    <row r="55" spans="1:3" x14ac:dyDescent="0.3">
      <c r="A55" s="43"/>
      <c r="B55" s="41"/>
      <c r="C55" s="213"/>
    </row>
    <row r="56" spans="1:3" x14ac:dyDescent="0.3">
      <c r="A56" s="43"/>
      <c r="B56" s="41"/>
      <c r="C56" s="213"/>
    </row>
    <row r="57" spans="1:3" x14ac:dyDescent="0.3">
      <c r="A57" s="43"/>
      <c r="B57" s="41"/>
      <c r="C57" s="213"/>
    </row>
    <row r="58" spans="1:3" x14ac:dyDescent="0.3">
      <c r="A58" s="43"/>
      <c r="B58" s="41"/>
      <c r="C58" s="213"/>
    </row>
    <row r="59" spans="1:3" x14ac:dyDescent="0.3">
      <c r="A59" s="43"/>
      <c r="B59" s="41"/>
      <c r="C59" s="213"/>
    </row>
    <row r="60" spans="1:3" x14ac:dyDescent="0.3">
      <c r="A60" s="43"/>
      <c r="B60" s="41"/>
      <c r="C60" s="213"/>
    </row>
    <row r="61" spans="1:3" x14ac:dyDescent="0.3">
      <c r="A61" s="43"/>
      <c r="B61" s="41"/>
      <c r="C61" s="213"/>
    </row>
    <row r="62" spans="1:3" x14ac:dyDescent="0.3">
      <c r="A62" s="43"/>
      <c r="B62" s="41"/>
      <c r="C62" s="213"/>
    </row>
    <row r="63" spans="1:3" x14ac:dyDescent="0.3">
      <c r="A63" s="43"/>
      <c r="B63" s="41"/>
      <c r="C63" s="213"/>
    </row>
    <row r="64" spans="1:3" x14ac:dyDescent="0.3">
      <c r="A64" s="43"/>
      <c r="B64" s="41"/>
      <c r="C64" s="213"/>
    </row>
    <row r="65" spans="1:6" x14ac:dyDescent="0.3">
      <c r="A65" s="43"/>
      <c r="B65" s="41"/>
      <c r="C65" s="213"/>
    </row>
    <row r="66" spans="1:6" x14ac:dyDescent="0.3">
      <c r="A66" s="43"/>
      <c r="B66" s="41"/>
      <c r="C66" s="213"/>
    </row>
    <row r="67" spans="1:6" x14ac:dyDescent="0.3">
      <c r="A67" s="43"/>
      <c r="B67" s="41"/>
      <c r="C67" s="213"/>
    </row>
    <row r="68" spans="1:6" x14ac:dyDescent="0.3">
      <c r="A68" s="43"/>
      <c r="B68" s="41"/>
      <c r="C68" s="213"/>
    </row>
    <row r="69" spans="1:6" x14ac:dyDescent="0.3">
      <c r="A69" s="43"/>
      <c r="B69" s="41"/>
      <c r="C69" s="213"/>
    </row>
    <row r="70" spans="1:6" x14ac:dyDescent="0.3">
      <c r="A70" s="43"/>
      <c r="B70" s="41"/>
      <c r="C70" s="213"/>
    </row>
    <row r="71" spans="1:6" x14ac:dyDescent="0.3">
      <c r="A71" s="43"/>
      <c r="B71" s="45"/>
      <c r="C71" s="213"/>
    </row>
    <row r="72" spans="1:6" x14ac:dyDescent="0.3">
      <c r="A72" s="43"/>
      <c r="B72" s="41"/>
      <c r="C72" s="213"/>
    </row>
    <row r="73" spans="1:6" x14ac:dyDescent="0.3">
      <c r="A73" s="43"/>
      <c r="B73" s="41"/>
      <c r="C73" s="213"/>
    </row>
    <row r="74" spans="1:6" x14ac:dyDescent="0.3">
      <c r="A74" s="43"/>
      <c r="B74" s="41"/>
      <c r="C74" s="213"/>
    </row>
    <row r="75" spans="1:6" x14ac:dyDescent="0.3">
      <c r="A75" s="43"/>
      <c r="B75" s="41"/>
      <c r="C75" s="213"/>
    </row>
    <row r="76" spans="1:6" x14ac:dyDescent="0.3">
      <c r="A76" s="43"/>
      <c r="B76" s="41"/>
      <c r="C76" s="213"/>
    </row>
    <row r="77" spans="1:6" x14ac:dyDescent="0.3">
      <c r="A77" s="43"/>
      <c r="B77" s="41"/>
      <c r="C77" s="213"/>
    </row>
    <row r="79" spans="1:6" ht="18" x14ac:dyDescent="0.35">
      <c r="A79" s="408" t="s">
        <v>257</v>
      </c>
      <c r="B79" s="409"/>
      <c r="C79" s="408"/>
      <c r="D79" s="408"/>
      <c r="E79" s="408"/>
      <c r="F79" s="416"/>
    </row>
    <row r="80" spans="1:6" x14ac:dyDescent="0.3">
      <c r="A80" s="411" t="s">
        <v>49</v>
      </c>
      <c r="B80" s="415" t="s">
        <v>26</v>
      </c>
      <c r="C80" s="415" t="s">
        <v>48</v>
      </c>
      <c r="D80" s="415" t="s">
        <v>317</v>
      </c>
      <c r="E80" s="415" t="s">
        <v>246</v>
      </c>
      <c r="F80" s="415" t="s">
        <v>27</v>
      </c>
    </row>
    <row r="81" spans="1:6" x14ac:dyDescent="0.3">
      <c r="A81" s="245"/>
      <c r="B81" s="46"/>
      <c r="C81" s="43"/>
      <c r="D81" s="43"/>
      <c r="E81" s="85"/>
      <c r="F81" s="176"/>
    </row>
    <row r="82" spans="1:6" x14ac:dyDescent="0.3">
      <c r="A82" s="245"/>
      <c r="B82" s="46"/>
      <c r="C82" s="43"/>
      <c r="D82" s="43"/>
      <c r="E82" s="85"/>
      <c r="F82" s="175"/>
    </row>
    <row r="83" spans="1:6" x14ac:dyDescent="0.3">
      <c r="A83" s="245"/>
      <c r="B83" s="46"/>
      <c r="C83" s="232"/>
      <c r="D83" s="43"/>
      <c r="E83" s="85"/>
      <c r="F83" s="175"/>
    </row>
    <row r="84" spans="1:6" x14ac:dyDescent="0.3">
      <c r="A84" s="245"/>
      <c r="B84" s="46"/>
      <c r="C84" s="43"/>
      <c r="D84" s="43"/>
      <c r="E84" s="85"/>
      <c r="F84" s="175"/>
    </row>
    <row r="85" spans="1:6" x14ac:dyDescent="0.3">
      <c r="A85" s="245"/>
      <c r="B85" s="46"/>
      <c r="C85" s="43"/>
      <c r="D85" s="43"/>
      <c r="E85" s="85"/>
      <c r="F85" s="175"/>
    </row>
    <row r="86" spans="1:6" x14ac:dyDescent="0.3">
      <c r="A86" s="245"/>
      <c r="B86" s="46"/>
      <c r="C86" s="43"/>
      <c r="D86" s="43"/>
      <c r="E86" s="85"/>
      <c r="F86" s="175"/>
    </row>
    <row r="87" spans="1:6" x14ac:dyDescent="0.3">
      <c r="A87" s="245"/>
      <c r="B87" s="46"/>
      <c r="C87" s="43"/>
      <c r="D87" s="43"/>
      <c r="E87" s="85"/>
      <c r="F87" s="175"/>
    </row>
    <row r="88" spans="1:6" x14ac:dyDescent="0.3">
      <c r="A88" s="245"/>
      <c r="B88" s="46"/>
      <c r="C88" s="43"/>
      <c r="D88" s="43"/>
      <c r="E88" s="85"/>
      <c r="F88" s="175"/>
    </row>
    <row r="89" spans="1:6" x14ac:dyDescent="0.3">
      <c r="A89" s="245"/>
      <c r="B89" s="46"/>
      <c r="C89" s="43"/>
      <c r="D89" s="43"/>
      <c r="E89" s="85"/>
      <c r="F89" s="175"/>
    </row>
    <row r="90" spans="1:6" x14ac:dyDescent="0.3">
      <c r="A90" s="245"/>
      <c r="B90" s="46"/>
      <c r="C90" s="43"/>
      <c r="D90" s="43"/>
      <c r="E90" s="85"/>
      <c r="F90" s="175"/>
    </row>
    <row r="91" spans="1:6" x14ac:dyDescent="0.3">
      <c r="A91" s="245"/>
      <c r="B91" s="46"/>
      <c r="C91" s="43"/>
      <c r="D91" s="43"/>
      <c r="E91" s="85"/>
      <c r="F91" s="175"/>
    </row>
    <row r="92" spans="1:6" x14ac:dyDescent="0.3">
      <c r="A92" s="245"/>
      <c r="B92" s="46"/>
      <c r="C92" s="43"/>
      <c r="D92" s="43"/>
      <c r="E92" s="85"/>
      <c r="F92" s="175"/>
    </row>
    <row r="93" spans="1:6" x14ac:dyDescent="0.3">
      <c r="A93" s="245"/>
      <c r="B93" s="46"/>
      <c r="C93" s="43"/>
      <c r="D93" s="43"/>
      <c r="E93" s="85"/>
      <c r="F93" s="175"/>
    </row>
    <row r="94" spans="1:6" x14ac:dyDescent="0.3">
      <c r="A94" s="245"/>
      <c r="B94" s="46"/>
      <c r="C94" s="43"/>
      <c r="D94" s="43"/>
      <c r="E94" s="85"/>
      <c r="F94" s="175"/>
    </row>
    <row r="95" spans="1:6" x14ac:dyDescent="0.3">
      <c r="A95" s="245"/>
      <c r="B95" s="46"/>
      <c r="C95" s="43"/>
      <c r="D95" s="43"/>
      <c r="E95" s="85"/>
      <c r="F95" s="175"/>
    </row>
    <row r="96" spans="1:6" x14ac:dyDescent="0.3">
      <c r="A96" s="245"/>
      <c r="B96" s="46"/>
      <c r="C96" s="43"/>
      <c r="D96" s="43"/>
      <c r="E96" s="85"/>
      <c r="F96" s="175"/>
    </row>
    <row r="97" spans="1:6" x14ac:dyDescent="0.3">
      <c r="A97" s="245"/>
      <c r="B97" s="46"/>
      <c r="C97" s="43"/>
      <c r="D97" s="43"/>
      <c r="E97" s="85"/>
      <c r="F97" s="175"/>
    </row>
    <row r="98" spans="1:6" x14ac:dyDescent="0.3">
      <c r="A98" s="245"/>
      <c r="B98" s="46"/>
      <c r="C98" s="43"/>
      <c r="D98" s="43"/>
      <c r="E98" s="85"/>
      <c r="F98" s="175"/>
    </row>
    <row r="99" spans="1:6" x14ac:dyDescent="0.3">
      <c r="A99" s="245"/>
      <c r="B99" s="46"/>
      <c r="C99" s="43"/>
      <c r="D99" s="43"/>
      <c r="E99" s="85"/>
      <c r="F99" s="175"/>
    </row>
    <row r="100" spans="1:6" x14ac:dyDescent="0.3">
      <c r="A100" s="245"/>
      <c r="B100" s="46"/>
      <c r="C100" s="43"/>
      <c r="D100" s="43"/>
      <c r="E100" s="85"/>
      <c r="F100" s="175"/>
    </row>
    <row r="101" spans="1:6" x14ac:dyDescent="0.3">
      <c r="A101" s="245"/>
      <c r="B101" s="46"/>
      <c r="C101" s="43"/>
      <c r="D101" s="43"/>
      <c r="E101" s="85"/>
      <c r="F101" s="175"/>
    </row>
    <row r="102" spans="1:6" x14ac:dyDescent="0.3">
      <c r="A102" s="245"/>
      <c r="B102" s="46"/>
      <c r="C102" s="43"/>
      <c r="D102" s="43"/>
      <c r="E102" s="85"/>
      <c r="F102" s="175"/>
    </row>
    <row r="103" spans="1:6" x14ac:dyDescent="0.3">
      <c r="A103" s="245"/>
      <c r="B103" s="46"/>
      <c r="C103" s="43"/>
      <c r="D103" s="43"/>
      <c r="E103" s="85"/>
      <c r="F103" s="175"/>
    </row>
    <row r="104" spans="1:6" x14ac:dyDescent="0.3">
      <c r="A104" s="245"/>
      <c r="B104" s="46"/>
      <c r="C104" s="43"/>
      <c r="D104" s="43"/>
      <c r="E104" s="85"/>
      <c r="F104" s="175"/>
    </row>
    <row r="105" spans="1:6" x14ac:dyDescent="0.3">
      <c r="A105" s="245"/>
      <c r="B105" s="46"/>
      <c r="C105" s="43"/>
      <c r="D105" s="43"/>
      <c r="E105" s="85"/>
      <c r="F105" s="175"/>
    </row>
    <row r="106" spans="1:6" x14ac:dyDescent="0.3">
      <c r="A106" s="245"/>
      <c r="B106" s="46"/>
      <c r="C106" s="43"/>
      <c r="D106" s="43"/>
      <c r="E106" s="85"/>
      <c r="F106" s="175"/>
    </row>
    <row r="107" spans="1:6" x14ac:dyDescent="0.3">
      <c r="A107" s="245"/>
      <c r="B107" s="46"/>
      <c r="C107" s="43"/>
      <c r="D107" s="43"/>
      <c r="E107" s="85"/>
      <c r="F107" s="175"/>
    </row>
    <row r="108" spans="1:6" x14ac:dyDescent="0.3">
      <c r="A108" s="245"/>
      <c r="B108" s="46"/>
      <c r="C108" s="43"/>
      <c r="D108" s="43"/>
      <c r="E108" s="85"/>
      <c r="F108" s="175"/>
    </row>
    <row r="109" spans="1:6" x14ac:dyDescent="0.3">
      <c r="A109" s="245"/>
      <c r="B109" s="46"/>
      <c r="C109" s="43"/>
      <c r="D109" s="43"/>
      <c r="E109" s="85"/>
      <c r="F109" s="175"/>
    </row>
    <row r="110" spans="1:6" x14ac:dyDescent="0.3">
      <c r="A110" s="245"/>
      <c r="B110" s="46"/>
      <c r="C110" s="43"/>
      <c r="D110" s="43"/>
      <c r="E110" s="85"/>
      <c r="F110" s="175"/>
    </row>
    <row r="111" spans="1:6" x14ac:dyDescent="0.3">
      <c r="A111" s="245"/>
      <c r="B111" s="46"/>
      <c r="C111" s="43"/>
      <c r="D111" s="43"/>
      <c r="E111" s="85"/>
      <c r="F111" s="175"/>
    </row>
    <row r="112" spans="1:6" x14ac:dyDescent="0.3">
      <c r="A112" s="245"/>
      <c r="B112" s="46"/>
      <c r="C112" s="43"/>
      <c r="D112" s="43"/>
      <c r="E112" s="85"/>
      <c r="F112" s="175"/>
    </row>
    <row r="113" spans="1:6" x14ac:dyDescent="0.3">
      <c r="A113" s="245"/>
      <c r="B113" s="46"/>
      <c r="C113" s="43"/>
      <c r="D113" s="43"/>
      <c r="E113" s="85"/>
      <c r="F113" s="175"/>
    </row>
    <row r="114" spans="1:6" x14ac:dyDescent="0.3">
      <c r="A114" s="245"/>
      <c r="B114" s="46"/>
      <c r="C114" s="43"/>
      <c r="D114" s="43"/>
      <c r="E114" s="85"/>
      <c r="F114" s="175"/>
    </row>
    <row r="115" spans="1:6" x14ac:dyDescent="0.3">
      <c r="A115" s="245"/>
      <c r="B115" s="46"/>
      <c r="C115" s="43"/>
      <c r="D115" s="43"/>
      <c r="E115" s="85"/>
      <c r="F115" s="175"/>
    </row>
    <row r="116" spans="1:6" x14ac:dyDescent="0.3">
      <c r="A116" s="245"/>
      <c r="B116" s="46"/>
      <c r="C116" s="43"/>
      <c r="D116" s="43"/>
      <c r="E116" s="85"/>
      <c r="F116" s="175"/>
    </row>
    <row r="117" spans="1:6" x14ac:dyDescent="0.3">
      <c r="A117" s="245"/>
      <c r="B117" s="46"/>
      <c r="C117" s="43"/>
      <c r="D117" s="43"/>
      <c r="E117" s="85"/>
      <c r="F117" s="175"/>
    </row>
    <row r="118" spans="1:6" x14ac:dyDescent="0.3">
      <c r="A118" s="245"/>
      <c r="B118" s="47"/>
      <c r="C118" s="43"/>
      <c r="D118" s="43"/>
      <c r="E118" s="85"/>
      <c r="F118" s="175"/>
    </row>
    <row r="119" spans="1:6" x14ac:dyDescent="0.3">
      <c r="A119" s="245"/>
      <c r="B119" s="47"/>
      <c r="C119" s="43"/>
      <c r="D119" s="43"/>
      <c r="E119" s="85"/>
      <c r="F119" s="175"/>
    </row>
    <row r="120" spans="1:6" x14ac:dyDescent="0.3">
      <c r="A120" s="245"/>
      <c r="B120" s="47"/>
      <c r="C120" s="43"/>
      <c r="D120" s="43"/>
      <c r="E120" s="85"/>
      <c r="F120" s="175"/>
    </row>
    <row r="121" spans="1:6" x14ac:dyDescent="0.3">
      <c r="A121" s="245"/>
      <c r="B121" s="47"/>
      <c r="C121" s="43"/>
      <c r="D121" s="43"/>
      <c r="E121" s="85"/>
      <c r="F121" s="175"/>
    </row>
    <row r="122" spans="1:6" x14ac:dyDescent="0.3">
      <c r="A122" s="245"/>
      <c r="B122" s="47"/>
      <c r="C122" s="43"/>
      <c r="D122" s="43"/>
      <c r="E122" s="85"/>
      <c r="F122" s="175"/>
    </row>
    <row r="123" spans="1:6" x14ac:dyDescent="0.3">
      <c r="A123" s="245"/>
      <c r="B123" s="47"/>
      <c r="C123" s="43"/>
      <c r="D123" s="43"/>
      <c r="E123" s="85"/>
      <c r="F123" s="175"/>
    </row>
    <row r="124" spans="1:6" x14ac:dyDescent="0.3">
      <c r="A124" s="245"/>
      <c r="B124" s="47"/>
      <c r="C124" s="43"/>
      <c r="D124" s="43"/>
      <c r="E124" s="85"/>
      <c r="F124" s="175"/>
    </row>
    <row r="125" spans="1:6" x14ac:dyDescent="0.3">
      <c r="A125" s="245"/>
      <c r="B125" s="47"/>
      <c r="C125" s="43"/>
      <c r="D125" s="43"/>
      <c r="E125" s="85"/>
      <c r="F125" s="175"/>
    </row>
    <row r="126" spans="1:6" x14ac:dyDescent="0.3">
      <c r="A126" s="245"/>
      <c r="B126" s="47"/>
      <c r="C126" s="43"/>
      <c r="D126" s="43"/>
      <c r="E126" s="85"/>
      <c r="F126" s="175"/>
    </row>
    <row r="127" spans="1:6" x14ac:dyDescent="0.3">
      <c r="A127" s="245"/>
      <c r="B127" s="47"/>
      <c r="C127" s="43"/>
      <c r="D127" s="43"/>
      <c r="E127" s="85"/>
      <c r="F127" s="175"/>
    </row>
    <row r="128" spans="1:6" x14ac:dyDescent="0.3">
      <c r="A128" s="245"/>
      <c r="B128" s="47"/>
      <c r="C128" s="43"/>
      <c r="D128" s="43"/>
      <c r="E128" s="85"/>
      <c r="F128" s="175"/>
    </row>
    <row r="129" spans="1:6" x14ac:dyDescent="0.3">
      <c r="A129" s="245"/>
      <c r="B129" s="47"/>
      <c r="C129" s="43"/>
      <c r="D129" s="43"/>
      <c r="E129" s="85"/>
      <c r="F129" s="175"/>
    </row>
    <row r="130" spans="1:6" x14ac:dyDescent="0.3">
      <c r="A130" s="245"/>
      <c r="B130" s="47"/>
      <c r="C130" s="43"/>
      <c r="D130" s="43"/>
      <c r="E130" s="85"/>
      <c r="F130" s="175"/>
    </row>
    <row r="131" spans="1:6" x14ac:dyDescent="0.3">
      <c r="A131" s="245"/>
      <c r="B131" s="47"/>
      <c r="C131" s="43"/>
      <c r="D131" s="43"/>
      <c r="E131" s="85"/>
      <c r="F131" s="175"/>
    </row>
    <row r="132" spans="1:6" x14ac:dyDescent="0.3">
      <c r="A132" s="245"/>
      <c r="B132" s="47"/>
      <c r="C132" s="43"/>
      <c r="D132" s="43"/>
      <c r="E132" s="85"/>
      <c r="F132" s="175"/>
    </row>
    <row r="133" spans="1:6" x14ac:dyDescent="0.3">
      <c r="A133" s="245"/>
      <c r="B133" s="47"/>
      <c r="C133" s="43"/>
      <c r="D133" s="43"/>
      <c r="E133" s="85"/>
      <c r="F133" s="175"/>
    </row>
    <row r="134" spans="1:6" x14ac:dyDescent="0.3">
      <c r="A134" s="245"/>
      <c r="B134" s="47"/>
      <c r="C134" s="43"/>
      <c r="D134" s="43"/>
      <c r="E134" s="85"/>
      <c r="F134" s="175"/>
    </row>
    <row r="135" spans="1:6" x14ac:dyDescent="0.3">
      <c r="A135" s="245"/>
      <c r="B135" s="47"/>
      <c r="C135" s="43"/>
      <c r="D135" s="43"/>
      <c r="E135" s="85"/>
      <c r="F135" s="175"/>
    </row>
  </sheetData>
  <sheetProtection algorithmName="SHA-512" hashValue="2zPAiBQ0JUo/uLuPW1l7QY3i57ulfCdSFUJuKRylj8+cMGTUHev8kzPpu1fgP21Tug4wtvGql2m/xJnqjsCn8A==" saltValue="1uRoZexCKOaTq/ut+93FDQ==" spinCount="100000" sheet="1" objects="1" scenarios="1" formatCells="0" formatColumns="0" formatRows="0"/>
  <mergeCells count="1">
    <mergeCell ref="A1:C1"/>
  </mergeCells>
  <conditionalFormatting sqref="C26:C45">
    <cfRule type="expression" dxfId="16" priority="1">
      <formula>AND($A26="Umsatzerlöse aus DL (bitte näher erläutern)",ISBLANK($C$26))</formula>
    </cfRule>
    <cfRule type="expression" dxfId="15" priority="2">
      <formula>AND($A26="Periodenfremde Erlöse (bitte näher erläutern)",ISBLANK($C$26))</formula>
    </cfRule>
    <cfRule type="expression" dxfId="14" priority="3">
      <formula>AND($A26="sonstige Erlöse (bitte näher erläutern)",ISBLANK($C$26))</formula>
    </cfRule>
    <cfRule type="expression" dxfId="13" priority="4">
      <formula>AND($A26="Umsatzerlöse aus DL für die die Kosten im Ausgangsniveau berücksichtigt wurden (bitte näher erläutern)",ISBLANK($C26))</formula>
    </cfRule>
  </conditionalFormatting>
  <conditionalFormatting sqref="F81:F135">
    <cfRule type="expression" dxfId="12" priority="5">
      <formula>AND($E81="Umsatzerlöse aus DL für die die Kosten im Ausgangsniveau berücksichtigt wurden (bitte näher erläutern)",ISBLANK($F81))</formula>
    </cfRule>
    <cfRule type="expression" dxfId="11" priority="6">
      <formula>AND($E81="sonstige Erlöse (bitte näher erläutern)",ISBLANK($F81))</formula>
    </cfRule>
    <cfRule type="expression" dxfId="10" priority="7">
      <formula>AND($E81="Periodenfremde Erlöse (bitte näher erläutern)",ISBLANK($F$81))</formula>
    </cfRule>
    <cfRule type="expression" dxfId="9" priority="8">
      <formula>AND($E81="Umsatzerlöse aus DL (bitte näher erläutern)",ISBLANK($F81))</formula>
    </cfRule>
  </conditionalFormatting>
  <dataValidations count="3">
    <dataValidation type="decimal" operator="notEqual" allowBlank="1" showInputMessage="1" showErrorMessage="1" sqref="B6:B22 B26:B45 B50:B77" xr:uid="{00000000-0002-0000-0300-000000000000}">
      <formula1>0</formula1>
    </dataValidation>
    <dataValidation type="decimal" operator="greaterThan" allowBlank="1" showInputMessage="1" showErrorMessage="1" sqref="B81:B135" xr:uid="{00000000-0002-0000-0300-000001000000}">
      <formula1>0</formula1>
    </dataValidation>
    <dataValidation type="list" allowBlank="1" showInputMessage="1" showErrorMessage="1" sqref="E81:E135" xr:uid="{00000000-0002-0000-0300-000003000000}">
      <formula1>IF(#REF!="Fernleitungsnetzbetreiber",#REF!,#REF!)</formula1>
    </dataValidation>
  </dataValidations>
  <pageMargins left="0.7" right="0.7" top="0.78740157499999996" bottom="0.78740157499999996" header="0.3" footer="0.3"/>
  <pageSetup paperSize="9" orientation="portrait" r:id="rId1"/>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300-000002000000}">
          <x14:formula1>
            <xm:f>Listen!$L$2:$L$30</xm:f>
          </x14:formula1>
          <xm:sqref>A50:A77 D81:D135 A81:A135</xm:sqref>
        </x14:dataValidation>
        <x14:dataValidation type="list" allowBlank="1" showInputMessage="1" showErrorMessage="1" xr:uid="{00000000-0002-0000-0300-000004000000}">
          <x14:formula1>
            <xm:f>Listen!$L$54:$L$55</xm:f>
          </x14:formula1>
          <xm:sqref>C81:C135</xm:sqref>
        </x14:dataValidation>
        <x14:dataValidation type="list" allowBlank="1" showInputMessage="1" showErrorMessage="1" xr:uid="{40144280-DA07-461B-B812-F65FCE275022}">
          <x14:formula1>
            <xm:f>IF(A_Stammdaten!$B$7="FNB",Listen!$L$37:$L$49,Listen!$L$37:$L$47)</xm:f>
          </x14:formula1>
          <xm:sqref>A26:A45</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CF8A08-0BC8-40D5-A971-23F57A81299C}">
  <sheetPr codeName="Tabelle7"/>
  <dimension ref="A1:S204"/>
  <sheetViews>
    <sheetView zoomScale="87" zoomScaleNormal="87" workbookViewId="0">
      <selection activeCell="S4" sqref="S4"/>
    </sheetView>
  </sheetViews>
  <sheetFormatPr baseColWidth="10" defaultRowHeight="14.4" x14ac:dyDescent="0.3"/>
  <cols>
    <col min="6" max="6" customWidth="true" width="4.109375"/>
  </cols>
  <sheetData>
    <row r="1" spans="1:19" ht="18" x14ac:dyDescent="0.3">
      <c r="A1" s="258" t="s">
        <v>363</v>
      </c>
      <c r="B1" s="384"/>
      <c r="C1" s="384"/>
      <c r="D1" s="384"/>
      <c r="E1" s="384"/>
      <c r="F1" s="384"/>
      <c r="G1" s="384"/>
      <c r="H1" s="384"/>
      <c r="I1" s="384"/>
      <c r="J1" s="384"/>
      <c r="K1" s="259" t="s">
        <v>364</v>
      </c>
      <c r="L1" s="384"/>
      <c r="M1" s="384"/>
      <c r="N1" s="260"/>
      <c r="O1" s="384"/>
      <c r="P1" s="384"/>
      <c r="Q1" s="384"/>
      <c r="R1" s="384"/>
      <c r="S1" s="384"/>
    </row>
    <row r="2" spans="1:19" ht="18" x14ac:dyDescent="0.3">
      <c r="A2" s="449" t="s">
        <v>32</v>
      </c>
      <c r="B2" s="450"/>
      <c r="C2" s="450"/>
      <c r="D2" s="450"/>
      <c r="E2" s="450"/>
      <c r="F2" s="450"/>
      <c r="G2" s="451"/>
      <c r="H2" s="452" t="s">
        <v>36</v>
      </c>
      <c r="I2" s="453"/>
      <c r="J2" s="453"/>
      <c r="K2" s="453"/>
      <c r="L2" s="454"/>
      <c r="M2" s="449" t="s">
        <v>37</v>
      </c>
      <c r="N2" s="451"/>
      <c r="O2" s="455" t="s">
        <v>38</v>
      </c>
      <c r="P2" s="449" t="s">
        <v>365</v>
      </c>
      <c r="Q2" s="451"/>
      <c r="R2" s="455" t="s">
        <v>47</v>
      </c>
      <c r="S2" s="455" t="s">
        <v>366</v>
      </c>
    </row>
    <row r="3" spans="1:19" ht="72" x14ac:dyDescent="0.3">
      <c r="A3" s="456" t="s">
        <v>33</v>
      </c>
      <c r="B3" s="456" t="s">
        <v>367</v>
      </c>
      <c r="C3" s="456" t="s">
        <v>368</v>
      </c>
      <c r="D3" s="456" t="s">
        <v>34</v>
      </c>
      <c r="E3" s="456" t="s">
        <v>35</v>
      </c>
      <c r="F3" s="456" t="s">
        <v>369</v>
      </c>
      <c r="G3" s="456" t="s">
        <v>370</v>
      </c>
      <c r="H3" s="457" t="s">
        <v>371</v>
      </c>
      <c r="I3" s="458" t="s">
        <v>372</v>
      </c>
      <c r="J3" s="458" t="s">
        <v>373</v>
      </c>
      <c r="K3" s="458" t="s">
        <v>374</v>
      </c>
      <c r="L3" s="459" t="s">
        <v>373</v>
      </c>
      <c r="M3" s="460" t="s">
        <v>375</v>
      </c>
      <c r="N3" s="459" t="s">
        <v>44</v>
      </c>
      <c r="O3" s="465" t="s">
        <v>376</v>
      </c>
      <c r="P3" s="465" t="s">
        <v>377</v>
      </c>
      <c r="Q3" s="465" t="s">
        <v>378</v>
      </c>
      <c r="R3" s="465" t="s">
        <v>379</v>
      </c>
      <c r="S3" s="465" t="s">
        <v>380</v>
      </c>
    </row>
    <row r="4" spans="1:19" x14ac:dyDescent="0.3">
      <c r="A4" s="461"/>
      <c r="B4" s="461"/>
      <c r="C4" s="461"/>
      <c r="D4" s="461"/>
      <c r="E4" s="461"/>
      <c r="F4" s="461"/>
      <c r="G4" s="461"/>
      <c r="H4" s="462"/>
      <c r="I4" s="463"/>
      <c r="J4" s="463"/>
      <c r="K4" s="463"/>
      <c r="L4" s="464"/>
      <c r="M4" s="460"/>
      <c r="N4" s="460"/>
      <c r="O4" s="444">
        <f>SUM(O5:O204)</f>
        <v>0</v>
      </c>
      <c r="P4" s="444">
        <f>SUM(P5:P204)</f>
        <v>0</v>
      </c>
      <c r="Q4" s="444">
        <f>SUM(Q5:Q204)</f>
        <v>0</v>
      </c>
      <c r="R4" s="444">
        <f>SUM(R5:R204)</f>
        <v>0</v>
      </c>
      <c r="S4" s="444">
        <f>SUM(S5:S204)</f>
        <v>0</v>
      </c>
    </row>
    <row r="5" spans="1:19" x14ac:dyDescent="0.3">
      <c r="A5" s="466"/>
      <c r="B5" s="467"/>
      <c r="C5" s="425"/>
      <c r="D5" s="467"/>
      <c r="E5" s="425"/>
      <c r="F5" s="425"/>
      <c r="G5" s="425"/>
      <c r="H5" s="468"/>
      <c r="I5" s="468"/>
      <c r="J5" s="445" t="str">
        <f t="shared" ref="J5:J68" si="0">IF(G5="Arbeitsentgelt (§ 18 GasNEV)","kWh",IF(G5="Leistungsentgelt (§ 18 GasNEV)","kW",""))</f>
        <v/>
      </c>
      <c r="K5" s="469"/>
      <c r="L5" s="446" t="str">
        <f>IF(OR(G5="",G5="Gesondertes Entgelt (§ 20 Abs. 2 GasNEV)"),"",IF(G5="Arbeitsentgelt (§ 18 GasNEV)","ct/kWh","EUR/kW"))</f>
        <v/>
      </c>
      <c r="M5" s="466"/>
      <c r="N5" s="447" t="str">
        <f>IF(OR(G5="",G5="Gesondertes Entgelt (§ 20 Abs. 2 GasNEV)"),"",IF(G5="Arbeitsentgelt (§ 18 GasNEV)","kWh , Jahresarbeit - prognostizierte Inanspruchnahme",IF(G5="Leistungsentgelt (§ 18 GasNEV)","kW, Jahreshöchstleistung - prognostizierte Inanspruchnahme","kW, Kapazität - prognostizierte Kapazitätsbuchung")))</f>
        <v/>
      </c>
      <c r="O5" s="470">
        <f>IF(G5="Arbeitsentgelt (§ 18 GasNEV)",H5+(M5-I5)*(K5/100),H5+(M5-I5)*K5)</f>
        <v>0</v>
      </c>
      <c r="P5" s="425"/>
      <c r="Q5" s="425"/>
      <c r="R5" s="425"/>
      <c r="S5" s="448">
        <f>SUM(O5:R5)</f>
        <v>0</v>
      </c>
    </row>
    <row r="6" spans="1:19" x14ac:dyDescent="0.3">
      <c r="A6" s="425"/>
      <c r="B6" s="467"/>
      <c r="C6" s="425"/>
      <c r="D6" s="467"/>
      <c r="E6" s="425"/>
      <c r="F6" s="425"/>
      <c r="G6" s="425"/>
      <c r="H6" s="468"/>
      <c r="I6" s="468"/>
      <c r="J6" s="445" t="str">
        <f t="shared" si="0"/>
        <v/>
      </c>
      <c r="K6" s="469"/>
      <c r="L6" s="446" t="str">
        <f t="shared" ref="L6:L69" si="1">IF(OR(G6="",G6="Gesondertes Entgelt (§ 20 Abs. 2 GasNEV)"),"",IF(G6="Arbeitsentgelt (§ 18 GasNEV)","ct/kWh","EUR/kW"))</f>
        <v/>
      </c>
      <c r="M6" s="466"/>
      <c r="N6" s="447" t="str">
        <f t="shared" ref="N6:N69" si="2">IF(OR(G6="",G6="Gesondertes Entgelt (§ 20 Abs. 2 GasNEV)"),"",IF(G6="Arbeitsentgelt (§ 18 GasNEV)","kWh , Jahresarbeit - prognostizierte Inanspruchnahme",IF(G6="Leistungsentgelt (§ 18 GasNEV)","kW, Jahreshöchstleistung - prognostizierte Inanspruchnahme","kW, Kapazität - prognostizierte Kapazitätsbuchung")))</f>
        <v/>
      </c>
      <c r="O6" s="470">
        <f t="shared" ref="O6:O69" si="3">IF(G6="Arbeitsentgelt (§ 18 GasNEV)",H6+(M6-I6)*(K6/100),H6+(M6-I6)*K6)</f>
        <v>0</v>
      </c>
      <c r="P6" s="425"/>
      <c r="Q6" s="425"/>
      <c r="R6" s="425"/>
      <c r="S6" s="448">
        <f t="shared" ref="S6:S69" si="4">SUM(O6:R6)</f>
        <v>0</v>
      </c>
    </row>
    <row r="7" spans="1:19" x14ac:dyDescent="0.3">
      <c r="A7" s="425"/>
      <c r="B7" s="467"/>
      <c r="C7" s="425"/>
      <c r="D7" s="467"/>
      <c r="E7" s="425"/>
      <c r="F7" s="425"/>
      <c r="G7" s="425"/>
      <c r="H7" s="468"/>
      <c r="I7" s="468"/>
      <c r="J7" s="445" t="str">
        <f t="shared" si="0"/>
        <v/>
      </c>
      <c r="K7" s="469"/>
      <c r="L7" s="446" t="str">
        <f t="shared" si="1"/>
        <v/>
      </c>
      <c r="M7" s="466"/>
      <c r="N7" s="447" t="str">
        <f t="shared" si="2"/>
        <v/>
      </c>
      <c r="O7" s="470">
        <f t="shared" si="3"/>
        <v>0</v>
      </c>
      <c r="P7" s="425"/>
      <c r="Q7" s="425"/>
      <c r="R7" s="425"/>
      <c r="S7" s="448">
        <f t="shared" si="4"/>
        <v>0</v>
      </c>
    </row>
    <row r="8" spans="1:19" x14ac:dyDescent="0.3">
      <c r="A8" s="425"/>
      <c r="B8" s="467"/>
      <c r="C8" s="425"/>
      <c r="D8" s="467"/>
      <c r="E8" s="425"/>
      <c r="F8" s="425"/>
      <c r="G8" s="425"/>
      <c r="H8" s="468"/>
      <c r="I8" s="468"/>
      <c r="J8" s="445" t="str">
        <f t="shared" si="0"/>
        <v/>
      </c>
      <c r="K8" s="469"/>
      <c r="L8" s="446" t="str">
        <f t="shared" si="1"/>
        <v/>
      </c>
      <c r="M8" s="466"/>
      <c r="N8" s="447" t="str">
        <f t="shared" si="2"/>
        <v/>
      </c>
      <c r="O8" s="470">
        <f t="shared" si="3"/>
        <v>0</v>
      </c>
      <c r="P8" s="425"/>
      <c r="Q8" s="425"/>
      <c r="R8" s="425"/>
      <c r="S8" s="448">
        <f t="shared" si="4"/>
        <v>0</v>
      </c>
    </row>
    <row r="9" spans="1:19" x14ac:dyDescent="0.3">
      <c r="A9" s="425"/>
      <c r="B9" s="467"/>
      <c r="C9" s="425"/>
      <c r="D9" s="467"/>
      <c r="E9" s="425"/>
      <c r="F9" s="425"/>
      <c r="G9" s="425"/>
      <c r="H9" s="468"/>
      <c r="I9" s="468"/>
      <c r="J9" s="445" t="str">
        <f t="shared" si="0"/>
        <v/>
      </c>
      <c r="K9" s="469"/>
      <c r="L9" s="446" t="str">
        <f t="shared" si="1"/>
        <v/>
      </c>
      <c r="M9" s="466"/>
      <c r="N9" s="447" t="str">
        <f t="shared" si="2"/>
        <v/>
      </c>
      <c r="O9" s="470">
        <f t="shared" si="3"/>
        <v>0</v>
      </c>
      <c r="P9" s="425"/>
      <c r="Q9" s="425"/>
      <c r="R9" s="425"/>
      <c r="S9" s="448">
        <f t="shared" si="4"/>
        <v>0</v>
      </c>
    </row>
    <row r="10" spans="1:19" x14ac:dyDescent="0.3">
      <c r="A10" s="425"/>
      <c r="B10" s="467"/>
      <c r="C10" s="425"/>
      <c r="D10" s="467"/>
      <c r="E10" s="425"/>
      <c r="F10" s="425"/>
      <c r="G10" s="425"/>
      <c r="H10" s="468"/>
      <c r="I10" s="468"/>
      <c r="J10" s="445" t="str">
        <f t="shared" si="0"/>
        <v/>
      </c>
      <c r="K10" s="469"/>
      <c r="L10" s="446" t="str">
        <f t="shared" si="1"/>
        <v/>
      </c>
      <c r="M10" s="466"/>
      <c r="N10" s="447" t="str">
        <f t="shared" si="2"/>
        <v/>
      </c>
      <c r="O10" s="470">
        <f t="shared" si="3"/>
        <v>0</v>
      </c>
      <c r="P10" s="425"/>
      <c r="Q10" s="425"/>
      <c r="R10" s="425"/>
      <c r="S10" s="448">
        <f t="shared" si="4"/>
        <v>0</v>
      </c>
    </row>
    <row r="11" spans="1:19" x14ac:dyDescent="0.3">
      <c r="A11" s="425"/>
      <c r="B11" s="467"/>
      <c r="C11" s="425"/>
      <c r="D11" s="467"/>
      <c r="E11" s="425"/>
      <c r="F11" s="425"/>
      <c r="G11" s="425"/>
      <c r="H11" s="468"/>
      <c r="I11" s="468"/>
      <c r="J11" s="445" t="str">
        <f t="shared" si="0"/>
        <v/>
      </c>
      <c r="K11" s="469"/>
      <c r="L11" s="446" t="str">
        <f t="shared" si="1"/>
        <v/>
      </c>
      <c r="M11" s="466"/>
      <c r="N11" s="447" t="str">
        <f t="shared" si="2"/>
        <v/>
      </c>
      <c r="O11" s="470">
        <f t="shared" si="3"/>
        <v>0</v>
      </c>
      <c r="P11" s="425"/>
      <c r="Q11" s="425"/>
      <c r="R11" s="425"/>
      <c r="S11" s="448">
        <f t="shared" si="4"/>
        <v>0</v>
      </c>
    </row>
    <row r="12" spans="1:19" x14ac:dyDescent="0.3">
      <c r="A12" s="425"/>
      <c r="B12" s="467"/>
      <c r="C12" s="425"/>
      <c r="D12" s="467"/>
      <c r="E12" s="425"/>
      <c r="F12" s="425"/>
      <c r="G12" s="425"/>
      <c r="H12" s="468"/>
      <c r="I12" s="468"/>
      <c r="J12" s="445" t="str">
        <f t="shared" si="0"/>
        <v/>
      </c>
      <c r="K12" s="469"/>
      <c r="L12" s="446" t="str">
        <f t="shared" si="1"/>
        <v/>
      </c>
      <c r="M12" s="466"/>
      <c r="N12" s="447" t="str">
        <f t="shared" si="2"/>
        <v/>
      </c>
      <c r="O12" s="470">
        <f t="shared" si="3"/>
        <v>0</v>
      </c>
      <c r="P12" s="425"/>
      <c r="Q12" s="425"/>
      <c r="R12" s="425"/>
      <c r="S12" s="448">
        <f t="shared" si="4"/>
        <v>0</v>
      </c>
    </row>
    <row r="13" spans="1:19" x14ac:dyDescent="0.3">
      <c r="A13" s="425"/>
      <c r="B13" s="467"/>
      <c r="C13" s="425"/>
      <c r="D13" s="467"/>
      <c r="E13" s="425"/>
      <c r="F13" s="425"/>
      <c r="G13" s="425"/>
      <c r="H13" s="468"/>
      <c r="I13" s="468"/>
      <c r="J13" s="445" t="str">
        <f t="shared" si="0"/>
        <v/>
      </c>
      <c r="K13" s="469"/>
      <c r="L13" s="446" t="str">
        <f t="shared" si="1"/>
        <v/>
      </c>
      <c r="M13" s="466"/>
      <c r="N13" s="447" t="str">
        <f t="shared" si="2"/>
        <v/>
      </c>
      <c r="O13" s="470">
        <f t="shared" si="3"/>
        <v>0</v>
      </c>
      <c r="P13" s="425"/>
      <c r="Q13" s="425"/>
      <c r="R13" s="425"/>
      <c r="S13" s="448">
        <f t="shared" si="4"/>
        <v>0</v>
      </c>
    </row>
    <row r="14" spans="1:19" x14ac:dyDescent="0.3">
      <c r="A14" s="425"/>
      <c r="B14" s="467"/>
      <c r="C14" s="425"/>
      <c r="D14" s="467"/>
      <c r="E14" s="425"/>
      <c r="F14" s="425"/>
      <c r="G14" s="425"/>
      <c r="H14" s="468"/>
      <c r="I14" s="468"/>
      <c r="J14" s="445" t="str">
        <f t="shared" si="0"/>
        <v/>
      </c>
      <c r="K14" s="469"/>
      <c r="L14" s="446" t="str">
        <f t="shared" si="1"/>
        <v/>
      </c>
      <c r="M14" s="466"/>
      <c r="N14" s="447" t="str">
        <f t="shared" si="2"/>
        <v/>
      </c>
      <c r="O14" s="470">
        <f t="shared" si="3"/>
        <v>0</v>
      </c>
      <c r="P14" s="425"/>
      <c r="Q14" s="425"/>
      <c r="R14" s="425"/>
      <c r="S14" s="448">
        <f t="shared" si="4"/>
        <v>0</v>
      </c>
    </row>
    <row r="15" spans="1:19" x14ac:dyDescent="0.3">
      <c r="A15" s="425"/>
      <c r="B15" s="467"/>
      <c r="C15" s="425"/>
      <c r="D15" s="467"/>
      <c r="E15" s="425"/>
      <c r="F15" s="425"/>
      <c r="G15" s="425"/>
      <c r="H15" s="468"/>
      <c r="I15" s="468"/>
      <c r="J15" s="445" t="str">
        <f t="shared" si="0"/>
        <v/>
      </c>
      <c r="K15" s="469"/>
      <c r="L15" s="446" t="str">
        <f t="shared" si="1"/>
        <v/>
      </c>
      <c r="M15" s="466"/>
      <c r="N15" s="447" t="str">
        <f t="shared" si="2"/>
        <v/>
      </c>
      <c r="O15" s="470">
        <f t="shared" si="3"/>
        <v>0</v>
      </c>
      <c r="P15" s="425"/>
      <c r="Q15" s="425"/>
      <c r="R15" s="425"/>
      <c r="S15" s="448">
        <f t="shared" si="4"/>
        <v>0</v>
      </c>
    </row>
    <row r="16" spans="1:19" x14ac:dyDescent="0.3">
      <c r="A16" s="425"/>
      <c r="B16" s="467"/>
      <c r="C16" s="425"/>
      <c r="D16" s="467"/>
      <c r="E16" s="425"/>
      <c r="F16" s="425"/>
      <c r="G16" s="425"/>
      <c r="H16" s="468"/>
      <c r="I16" s="468"/>
      <c r="J16" s="445" t="str">
        <f t="shared" si="0"/>
        <v/>
      </c>
      <c r="K16" s="469"/>
      <c r="L16" s="446" t="str">
        <f t="shared" si="1"/>
        <v/>
      </c>
      <c r="M16" s="466"/>
      <c r="N16" s="447" t="str">
        <f t="shared" si="2"/>
        <v/>
      </c>
      <c r="O16" s="470">
        <f t="shared" si="3"/>
        <v>0</v>
      </c>
      <c r="P16" s="425"/>
      <c r="Q16" s="425"/>
      <c r="R16" s="425"/>
      <c r="S16" s="448">
        <f t="shared" si="4"/>
        <v>0</v>
      </c>
    </row>
    <row r="17" spans="1:19" x14ac:dyDescent="0.3">
      <c r="A17" s="425"/>
      <c r="B17" s="467"/>
      <c r="C17" s="425"/>
      <c r="D17" s="467"/>
      <c r="E17" s="425"/>
      <c r="F17" s="425"/>
      <c r="G17" s="425"/>
      <c r="H17" s="468"/>
      <c r="I17" s="468"/>
      <c r="J17" s="445" t="str">
        <f t="shared" si="0"/>
        <v/>
      </c>
      <c r="K17" s="469"/>
      <c r="L17" s="446" t="str">
        <f t="shared" si="1"/>
        <v/>
      </c>
      <c r="M17" s="466"/>
      <c r="N17" s="447" t="str">
        <f t="shared" si="2"/>
        <v/>
      </c>
      <c r="O17" s="470">
        <f t="shared" si="3"/>
        <v>0</v>
      </c>
      <c r="P17" s="425"/>
      <c r="Q17" s="425"/>
      <c r="R17" s="425"/>
      <c r="S17" s="448">
        <f t="shared" si="4"/>
        <v>0</v>
      </c>
    </row>
    <row r="18" spans="1:19" x14ac:dyDescent="0.3">
      <c r="A18" s="425"/>
      <c r="B18" s="467"/>
      <c r="C18" s="425"/>
      <c r="D18" s="467"/>
      <c r="E18" s="425"/>
      <c r="F18" s="425"/>
      <c r="G18" s="425"/>
      <c r="H18" s="468"/>
      <c r="I18" s="468"/>
      <c r="J18" s="445" t="str">
        <f t="shared" si="0"/>
        <v/>
      </c>
      <c r="K18" s="469"/>
      <c r="L18" s="446" t="str">
        <f t="shared" si="1"/>
        <v/>
      </c>
      <c r="M18" s="466"/>
      <c r="N18" s="447" t="str">
        <f t="shared" si="2"/>
        <v/>
      </c>
      <c r="O18" s="470">
        <f t="shared" si="3"/>
        <v>0</v>
      </c>
      <c r="P18" s="425"/>
      <c r="Q18" s="425"/>
      <c r="R18" s="425"/>
      <c r="S18" s="448">
        <f t="shared" si="4"/>
        <v>0</v>
      </c>
    </row>
    <row r="19" spans="1:19" x14ac:dyDescent="0.3">
      <c r="A19" s="425"/>
      <c r="B19" s="467"/>
      <c r="C19" s="425"/>
      <c r="D19" s="467"/>
      <c r="E19" s="425"/>
      <c r="F19" s="425"/>
      <c r="G19" s="425"/>
      <c r="H19" s="468"/>
      <c r="I19" s="468"/>
      <c r="J19" s="445" t="str">
        <f t="shared" si="0"/>
        <v/>
      </c>
      <c r="K19" s="469"/>
      <c r="L19" s="446" t="str">
        <f t="shared" si="1"/>
        <v/>
      </c>
      <c r="M19" s="466"/>
      <c r="N19" s="447" t="str">
        <f t="shared" si="2"/>
        <v/>
      </c>
      <c r="O19" s="470">
        <f t="shared" si="3"/>
        <v>0</v>
      </c>
      <c r="P19" s="425"/>
      <c r="Q19" s="425"/>
      <c r="R19" s="425"/>
      <c r="S19" s="448">
        <f t="shared" si="4"/>
        <v>0</v>
      </c>
    </row>
    <row r="20" spans="1:19" x14ac:dyDescent="0.3">
      <c r="A20" s="425"/>
      <c r="B20" s="467"/>
      <c r="C20" s="425"/>
      <c r="D20" s="467"/>
      <c r="E20" s="425"/>
      <c r="F20" s="425"/>
      <c r="G20" s="425"/>
      <c r="H20" s="468"/>
      <c r="I20" s="468"/>
      <c r="J20" s="445" t="str">
        <f t="shared" si="0"/>
        <v/>
      </c>
      <c r="K20" s="469"/>
      <c r="L20" s="446" t="str">
        <f t="shared" si="1"/>
        <v/>
      </c>
      <c r="M20" s="466"/>
      <c r="N20" s="447" t="str">
        <f t="shared" si="2"/>
        <v/>
      </c>
      <c r="O20" s="470">
        <f t="shared" si="3"/>
        <v>0</v>
      </c>
      <c r="P20" s="425"/>
      <c r="Q20" s="425"/>
      <c r="R20" s="425"/>
      <c r="S20" s="448">
        <f t="shared" si="4"/>
        <v>0</v>
      </c>
    </row>
    <row r="21" spans="1:19" x14ac:dyDescent="0.3">
      <c r="A21" s="425"/>
      <c r="B21" s="467"/>
      <c r="C21" s="425"/>
      <c r="D21" s="467"/>
      <c r="E21" s="425"/>
      <c r="F21" s="425"/>
      <c r="G21" s="425"/>
      <c r="H21" s="468"/>
      <c r="I21" s="468"/>
      <c r="J21" s="445" t="str">
        <f t="shared" si="0"/>
        <v/>
      </c>
      <c r="K21" s="469"/>
      <c r="L21" s="446" t="str">
        <f t="shared" si="1"/>
        <v/>
      </c>
      <c r="M21" s="466"/>
      <c r="N21" s="447" t="str">
        <f t="shared" si="2"/>
        <v/>
      </c>
      <c r="O21" s="470">
        <f t="shared" si="3"/>
        <v>0</v>
      </c>
      <c r="P21" s="425"/>
      <c r="Q21" s="425"/>
      <c r="R21" s="425"/>
      <c r="S21" s="448">
        <f t="shared" si="4"/>
        <v>0</v>
      </c>
    </row>
    <row r="22" spans="1:19" x14ac:dyDescent="0.3">
      <c r="A22" s="425"/>
      <c r="B22" s="467"/>
      <c r="C22" s="425"/>
      <c r="D22" s="467"/>
      <c r="E22" s="425"/>
      <c r="F22" s="425"/>
      <c r="G22" s="425"/>
      <c r="H22" s="468"/>
      <c r="I22" s="468"/>
      <c r="J22" s="445" t="str">
        <f t="shared" si="0"/>
        <v/>
      </c>
      <c r="K22" s="469"/>
      <c r="L22" s="446" t="str">
        <f t="shared" si="1"/>
        <v/>
      </c>
      <c r="M22" s="466"/>
      <c r="N22" s="447" t="str">
        <f t="shared" si="2"/>
        <v/>
      </c>
      <c r="O22" s="470">
        <f t="shared" si="3"/>
        <v>0</v>
      </c>
      <c r="P22" s="425"/>
      <c r="Q22" s="425"/>
      <c r="R22" s="425"/>
      <c r="S22" s="448">
        <f t="shared" si="4"/>
        <v>0</v>
      </c>
    </row>
    <row r="23" spans="1:19" x14ac:dyDescent="0.3">
      <c r="A23" s="425"/>
      <c r="B23" s="467"/>
      <c r="C23" s="425"/>
      <c r="D23" s="467"/>
      <c r="E23" s="425"/>
      <c r="F23" s="425"/>
      <c r="G23" s="425"/>
      <c r="H23" s="468"/>
      <c r="I23" s="468"/>
      <c r="J23" s="445" t="str">
        <f t="shared" si="0"/>
        <v/>
      </c>
      <c r="K23" s="469"/>
      <c r="L23" s="446" t="str">
        <f t="shared" si="1"/>
        <v/>
      </c>
      <c r="M23" s="466"/>
      <c r="N23" s="447" t="str">
        <f t="shared" si="2"/>
        <v/>
      </c>
      <c r="O23" s="470">
        <f t="shared" si="3"/>
        <v>0</v>
      </c>
      <c r="P23" s="425"/>
      <c r="Q23" s="425"/>
      <c r="R23" s="425"/>
      <c r="S23" s="448">
        <f t="shared" si="4"/>
        <v>0</v>
      </c>
    </row>
    <row r="24" spans="1:19" x14ac:dyDescent="0.3">
      <c r="A24" s="425"/>
      <c r="B24" s="467"/>
      <c r="C24" s="425"/>
      <c r="D24" s="467"/>
      <c r="E24" s="425"/>
      <c r="F24" s="425"/>
      <c r="G24" s="425"/>
      <c r="H24" s="468"/>
      <c r="I24" s="468"/>
      <c r="J24" s="445" t="str">
        <f t="shared" si="0"/>
        <v/>
      </c>
      <c r="K24" s="469"/>
      <c r="L24" s="446" t="str">
        <f t="shared" si="1"/>
        <v/>
      </c>
      <c r="M24" s="466"/>
      <c r="N24" s="447" t="str">
        <f t="shared" si="2"/>
        <v/>
      </c>
      <c r="O24" s="470">
        <f t="shared" si="3"/>
        <v>0</v>
      </c>
      <c r="P24" s="425"/>
      <c r="Q24" s="425"/>
      <c r="R24" s="425"/>
      <c r="S24" s="448">
        <f t="shared" si="4"/>
        <v>0</v>
      </c>
    </row>
    <row r="25" spans="1:19" x14ac:dyDescent="0.3">
      <c r="A25" s="425"/>
      <c r="B25" s="467"/>
      <c r="C25" s="425"/>
      <c r="D25" s="467"/>
      <c r="E25" s="425"/>
      <c r="F25" s="425"/>
      <c r="G25" s="425"/>
      <c r="H25" s="468"/>
      <c r="I25" s="468"/>
      <c r="J25" s="445" t="str">
        <f t="shared" si="0"/>
        <v/>
      </c>
      <c r="K25" s="469"/>
      <c r="L25" s="446" t="str">
        <f t="shared" si="1"/>
        <v/>
      </c>
      <c r="M25" s="466"/>
      <c r="N25" s="447" t="str">
        <f t="shared" si="2"/>
        <v/>
      </c>
      <c r="O25" s="470">
        <f t="shared" si="3"/>
        <v>0</v>
      </c>
      <c r="P25" s="425"/>
      <c r="Q25" s="425"/>
      <c r="R25" s="425"/>
      <c r="S25" s="448">
        <f t="shared" si="4"/>
        <v>0</v>
      </c>
    </row>
    <row r="26" spans="1:19" x14ac:dyDescent="0.3">
      <c r="A26" s="425"/>
      <c r="B26" s="467"/>
      <c r="C26" s="425"/>
      <c r="D26" s="467"/>
      <c r="E26" s="425"/>
      <c r="F26" s="425"/>
      <c r="G26" s="425"/>
      <c r="H26" s="468"/>
      <c r="I26" s="468"/>
      <c r="J26" s="445" t="str">
        <f t="shared" si="0"/>
        <v/>
      </c>
      <c r="K26" s="469"/>
      <c r="L26" s="446" t="str">
        <f t="shared" si="1"/>
        <v/>
      </c>
      <c r="M26" s="466"/>
      <c r="N26" s="447" t="str">
        <f t="shared" si="2"/>
        <v/>
      </c>
      <c r="O26" s="470">
        <f t="shared" si="3"/>
        <v>0</v>
      </c>
      <c r="P26" s="425"/>
      <c r="Q26" s="425"/>
      <c r="R26" s="425"/>
      <c r="S26" s="448">
        <f t="shared" si="4"/>
        <v>0</v>
      </c>
    </row>
    <row r="27" spans="1:19" x14ac:dyDescent="0.3">
      <c r="A27" s="425"/>
      <c r="B27" s="467"/>
      <c r="C27" s="425"/>
      <c r="D27" s="467"/>
      <c r="E27" s="425"/>
      <c r="F27" s="425"/>
      <c r="G27" s="425"/>
      <c r="H27" s="468"/>
      <c r="I27" s="468"/>
      <c r="J27" s="445" t="str">
        <f t="shared" si="0"/>
        <v/>
      </c>
      <c r="K27" s="469"/>
      <c r="L27" s="446" t="str">
        <f t="shared" si="1"/>
        <v/>
      </c>
      <c r="M27" s="466"/>
      <c r="N27" s="447" t="str">
        <f t="shared" si="2"/>
        <v/>
      </c>
      <c r="O27" s="470">
        <f t="shared" si="3"/>
        <v>0</v>
      </c>
      <c r="P27" s="425"/>
      <c r="Q27" s="425"/>
      <c r="R27" s="425"/>
      <c r="S27" s="448">
        <f t="shared" si="4"/>
        <v>0</v>
      </c>
    </row>
    <row r="28" spans="1:19" x14ac:dyDescent="0.3">
      <c r="A28" s="425"/>
      <c r="B28" s="467"/>
      <c r="C28" s="425"/>
      <c r="D28" s="467"/>
      <c r="E28" s="425"/>
      <c r="F28" s="425"/>
      <c r="G28" s="425"/>
      <c r="H28" s="468"/>
      <c r="I28" s="468"/>
      <c r="J28" s="445" t="str">
        <f t="shared" si="0"/>
        <v/>
      </c>
      <c r="K28" s="469"/>
      <c r="L28" s="446" t="str">
        <f t="shared" si="1"/>
        <v/>
      </c>
      <c r="M28" s="466"/>
      <c r="N28" s="447" t="str">
        <f t="shared" si="2"/>
        <v/>
      </c>
      <c r="O28" s="470">
        <f t="shared" si="3"/>
        <v>0</v>
      </c>
      <c r="P28" s="425"/>
      <c r="Q28" s="425"/>
      <c r="R28" s="425"/>
      <c r="S28" s="448">
        <f t="shared" si="4"/>
        <v>0</v>
      </c>
    </row>
    <row r="29" spans="1:19" x14ac:dyDescent="0.3">
      <c r="A29" s="425"/>
      <c r="B29" s="467"/>
      <c r="C29" s="425"/>
      <c r="D29" s="467"/>
      <c r="E29" s="425"/>
      <c r="F29" s="425"/>
      <c r="G29" s="425"/>
      <c r="H29" s="468"/>
      <c r="I29" s="468"/>
      <c r="J29" s="445" t="str">
        <f t="shared" si="0"/>
        <v/>
      </c>
      <c r="K29" s="469"/>
      <c r="L29" s="446" t="str">
        <f t="shared" si="1"/>
        <v/>
      </c>
      <c r="M29" s="466"/>
      <c r="N29" s="447" t="str">
        <f t="shared" si="2"/>
        <v/>
      </c>
      <c r="O29" s="470">
        <f t="shared" si="3"/>
        <v>0</v>
      </c>
      <c r="P29" s="425"/>
      <c r="Q29" s="425"/>
      <c r="R29" s="425"/>
      <c r="S29" s="448">
        <f t="shared" si="4"/>
        <v>0</v>
      </c>
    </row>
    <row r="30" spans="1:19" x14ac:dyDescent="0.3">
      <c r="A30" s="425"/>
      <c r="B30" s="467"/>
      <c r="C30" s="425"/>
      <c r="D30" s="467"/>
      <c r="E30" s="425"/>
      <c r="F30" s="425"/>
      <c r="G30" s="425"/>
      <c r="H30" s="468"/>
      <c r="I30" s="468"/>
      <c r="J30" s="445" t="str">
        <f t="shared" si="0"/>
        <v/>
      </c>
      <c r="K30" s="469"/>
      <c r="L30" s="446" t="str">
        <f t="shared" si="1"/>
        <v/>
      </c>
      <c r="M30" s="466"/>
      <c r="N30" s="447" t="str">
        <f t="shared" si="2"/>
        <v/>
      </c>
      <c r="O30" s="470">
        <f t="shared" si="3"/>
        <v>0</v>
      </c>
      <c r="P30" s="425"/>
      <c r="Q30" s="425"/>
      <c r="R30" s="425"/>
      <c r="S30" s="448">
        <f t="shared" si="4"/>
        <v>0</v>
      </c>
    </row>
    <row r="31" spans="1:19" x14ac:dyDescent="0.3">
      <c r="A31" s="425"/>
      <c r="B31" s="467"/>
      <c r="C31" s="425"/>
      <c r="D31" s="467"/>
      <c r="E31" s="425"/>
      <c r="F31" s="425"/>
      <c r="G31" s="425"/>
      <c r="H31" s="468"/>
      <c r="I31" s="468"/>
      <c r="J31" s="445" t="str">
        <f t="shared" si="0"/>
        <v/>
      </c>
      <c r="K31" s="469"/>
      <c r="L31" s="446" t="str">
        <f t="shared" si="1"/>
        <v/>
      </c>
      <c r="M31" s="466"/>
      <c r="N31" s="447" t="str">
        <f t="shared" si="2"/>
        <v/>
      </c>
      <c r="O31" s="470">
        <f t="shared" si="3"/>
        <v>0</v>
      </c>
      <c r="P31" s="425"/>
      <c r="Q31" s="425"/>
      <c r="R31" s="425"/>
      <c r="S31" s="448">
        <f t="shared" si="4"/>
        <v>0</v>
      </c>
    </row>
    <row r="32" spans="1:19" x14ac:dyDescent="0.3">
      <c r="A32" s="425"/>
      <c r="B32" s="467"/>
      <c r="C32" s="425"/>
      <c r="D32" s="467"/>
      <c r="E32" s="425"/>
      <c r="F32" s="425"/>
      <c r="G32" s="425"/>
      <c r="H32" s="468"/>
      <c r="I32" s="468"/>
      <c r="J32" s="445" t="str">
        <f t="shared" si="0"/>
        <v/>
      </c>
      <c r="K32" s="469"/>
      <c r="L32" s="446" t="str">
        <f t="shared" si="1"/>
        <v/>
      </c>
      <c r="M32" s="466"/>
      <c r="N32" s="447" t="str">
        <f t="shared" si="2"/>
        <v/>
      </c>
      <c r="O32" s="470">
        <f t="shared" si="3"/>
        <v>0</v>
      </c>
      <c r="P32" s="425"/>
      <c r="Q32" s="425"/>
      <c r="R32" s="425"/>
      <c r="S32" s="448">
        <f t="shared" si="4"/>
        <v>0</v>
      </c>
    </row>
    <row r="33" spans="1:19" x14ac:dyDescent="0.3">
      <c r="A33" s="425"/>
      <c r="B33" s="467"/>
      <c r="C33" s="425"/>
      <c r="D33" s="467"/>
      <c r="E33" s="425"/>
      <c r="F33" s="425"/>
      <c r="G33" s="425"/>
      <c r="H33" s="468"/>
      <c r="I33" s="468"/>
      <c r="J33" s="445" t="str">
        <f t="shared" si="0"/>
        <v/>
      </c>
      <c r="K33" s="469"/>
      <c r="L33" s="446" t="str">
        <f t="shared" si="1"/>
        <v/>
      </c>
      <c r="M33" s="466"/>
      <c r="N33" s="447" t="str">
        <f t="shared" si="2"/>
        <v/>
      </c>
      <c r="O33" s="470">
        <f t="shared" si="3"/>
        <v>0</v>
      </c>
      <c r="P33" s="425"/>
      <c r="Q33" s="425"/>
      <c r="R33" s="425"/>
      <c r="S33" s="448">
        <f t="shared" si="4"/>
        <v>0</v>
      </c>
    </row>
    <row r="34" spans="1:19" x14ac:dyDescent="0.3">
      <c r="A34" s="425"/>
      <c r="B34" s="467"/>
      <c r="C34" s="425"/>
      <c r="D34" s="467"/>
      <c r="E34" s="425"/>
      <c r="F34" s="425"/>
      <c r="G34" s="425"/>
      <c r="H34" s="468"/>
      <c r="I34" s="468"/>
      <c r="J34" s="445" t="str">
        <f t="shared" si="0"/>
        <v/>
      </c>
      <c r="K34" s="469"/>
      <c r="L34" s="446" t="str">
        <f t="shared" si="1"/>
        <v/>
      </c>
      <c r="M34" s="466"/>
      <c r="N34" s="447" t="str">
        <f t="shared" si="2"/>
        <v/>
      </c>
      <c r="O34" s="470">
        <f t="shared" si="3"/>
        <v>0</v>
      </c>
      <c r="P34" s="425"/>
      <c r="Q34" s="425"/>
      <c r="R34" s="425"/>
      <c r="S34" s="448">
        <f t="shared" si="4"/>
        <v>0</v>
      </c>
    </row>
    <row r="35" spans="1:19" x14ac:dyDescent="0.3">
      <c r="A35" s="425"/>
      <c r="B35" s="467"/>
      <c r="C35" s="425"/>
      <c r="D35" s="467"/>
      <c r="E35" s="425"/>
      <c r="F35" s="425"/>
      <c r="G35" s="425"/>
      <c r="H35" s="468"/>
      <c r="I35" s="468"/>
      <c r="J35" s="445" t="str">
        <f t="shared" si="0"/>
        <v/>
      </c>
      <c r="K35" s="469"/>
      <c r="L35" s="446" t="str">
        <f t="shared" si="1"/>
        <v/>
      </c>
      <c r="M35" s="466"/>
      <c r="N35" s="447" t="str">
        <f t="shared" si="2"/>
        <v/>
      </c>
      <c r="O35" s="470">
        <f t="shared" si="3"/>
        <v>0</v>
      </c>
      <c r="P35" s="425"/>
      <c r="Q35" s="425"/>
      <c r="R35" s="425"/>
      <c r="S35" s="448">
        <f t="shared" si="4"/>
        <v>0</v>
      </c>
    </row>
    <row r="36" spans="1:19" x14ac:dyDescent="0.3">
      <c r="A36" s="425"/>
      <c r="B36" s="467"/>
      <c r="C36" s="425"/>
      <c r="D36" s="467"/>
      <c r="E36" s="425"/>
      <c r="F36" s="425"/>
      <c r="G36" s="425"/>
      <c r="H36" s="468"/>
      <c r="I36" s="468"/>
      <c r="J36" s="445" t="str">
        <f t="shared" si="0"/>
        <v/>
      </c>
      <c r="K36" s="469"/>
      <c r="L36" s="446" t="str">
        <f t="shared" si="1"/>
        <v/>
      </c>
      <c r="M36" s="466"/>
      <c r="N36" s="447" t="str">
        <f t="shared" si="2"/>
        <v/>
      </c>
      <c r="O36" s="470">
        <f t="shared" si="3"/>
        <v>0</v>
      </c>
      <c r="P36" s="425"/>
      <c r="Q36" s="425"/>
      <c r="R36" s="425"/>
      <c r="S36" s="448">
        <f t="shared" si="4"/>
        <v>0</v>
      </c>
    </row>
    <row r="37" spans="1:19" x14ac:dyDescent="0.3">
      <c r="A37" s="425"/>
      <c r="B37" s="467"/>
      <c r="C37" s="425"/>
      <c r="D37" s="467"/>
      <c r="E37" s="425"/>
      <c r="F37" s="425"/>
      <c r="G37" s="425"/>
      <c r="H37" s="468"/>
      <c r="I37" s="468"/>
      <c r="J37" s="445" t="str">
        <f t="shared" si="0"/>
        <v/>
      </c>
      <c r="K37" s="469"/>
      <c r="L37" s="446" t="str">
        <f t="shared" si="1"/>
        <v/>
      </c>
      <c r="M37" s="466"/>
      <c r="N37" s="447" t="str">
        <f t="shared" si="2"/>
        <v/>
      </c>
      <c r="O37" s="470">
        <f t="shared" si="3"/>
        <v>0</v>
      </c>
      <c r="P37" s="425"/>
      <c r="Q37" s="425"/>
      <c r="R37" s="425"/>
      <c r="S37" s="448">
        <f t="shared" si="4"/>
        <v>0</v>
      </c>
    </row>
    <row r="38" spans="1:19" x14ac:dyDescent="0.3">
      <c r="A38" s="425"/>
      <c r="B38" s="467"/>
      <c r="C38" s="425"/>
      <c r="D38" s="467"/>
      <c r="E38" s="425"/>
      <c r="F38" s="425"/>
      <c r="G38" s="425"/>
      <c r="H38" s="468"/>
      <c r="I38" s="468"/>
      <c r="J38" s="445" t="str">
        <f t="shared" si="0"/>
        <v/>
      </c>
      <c r="K38" s="469"/>
      <c r="L38" s="446" t="str">
        <f t="shared" si="1"/>
        <v/>
      </c>
      <c r="M38" s="466"/>
      <c r="N38" s="447" t="str">
        <f t="shared" si="2"/>
        <v/>
      </c>
      <c r="O38" s="470">
        <f t="shared" si="3"/>
        <v>0</v>
      </c>
      <c r="P38" s="425"/>
      <c r="Q38" s="425"/>
      <c r="R38" s="425"/>
      <c r="S38" s="448">
        <f t="shared" si="4"/>
        <v>0</v>
      </c>
    </row>
    <row r="39" spans="1:19" x14ac:dyDescent="0.3">
      <c r="A39" s="425"/>
      <c r="B39" s="467"/>
      <c r="C39" s="425"/>
      <c r="D39" s="467"/>
      <c r="E39" s="425"/>
      <c r="F39" s="425"/>
      <c r="G39" s="425"/>
      <c r="H39" s="468"/>
      <c r="I39" s="468"/>
      <c r="J39" s="445" t="str">
        <f t="shared" si="0"/>
        <v/>
      </c>
      <c r="K39" s="469"/>
      <c r="L39" s="446" t="str">
        <f t="shared" si="1"/>
        <v/>
      </c>
      <c r="M39" s="466"/>
      <c r="N39" s="447" t="str">
        <f t="shared" si="2"/>
        <v/>
      </c>
      <c r="O39" s="470">
        <f t="shared" si="3"/>
        <v>0</v>
      </c>
      <c r="P39" s="425"/>
      <c r="Q39" s="425"/>
      <c r="R39" s="425"/>
      <c r="S39" s="448">
        <f t="shared" si="4"/>
        <v>0</v>
      </c>
    </row>
    <row r="40" spans="1:19" x14ac:dyDescent="0.3">
      <c r="A40" s="425"/>
      <c r="B40" s="467"/>
      <c r="C40" s="425"/>
      <c r="D40" s="467"/>
      <c r="E40" s="425"/>
      <c r="F40" s="425"/>
      <c r="G40" s="425"/>
      <c r="H40" s="468"/>
      <c r="I40" s="468"/>
      <c r="J40" s="445" t="str">
        <f t="shared" si="0"/>
        <v/>
      </c>
      <c r="K40" s="469"/>
      <c r="L40" s="446" t="str">
        <f t="shared" si="1"/>
        <v/>
      </c>
      <c r="M40" s="466"/>
      <c r="N40" s="447" t="str">
        <f t="shared" si="2"/>
        <v/>
      </c>
      <c r="O40" s="470">
        <f t="shared" si="3"/>
        <v>0</v>
      </c>
      <c r="P40" s="425"/>
      <c r="Q40" s="425"/>
      <c r="R40" s="425"/>
      <c r="S40" s="448">
        <f t="shared" si="4"/>
        <v>0</v>
      </c>
    </row>
    <row r="41" spans="1:19" x14ac:dyDescent="0.3">
      <c r="A41" s="425"/>
      <c r="B41" s="467"/>
      <c r="C41" s="425"/>
      <c r="D41" s="467"/>
      <c r="E41" s="425"/>
      <c r="F41" s="425"/>
      <c r="G41" s="425"/>
      <c r="H41" s="468"/>
      <c r="I41" s="468"/>
      <c r="J41" s="445" t="str">
        <f t="shared" si="0"/>
        <v/>
      </c>
      <c r="K41" s="469"/>
      <c r="L41" s="446" t="str">
        <f t="shared" si="1"/>
        <v/>
      </c>
      <c r="M41" s="466"/>
      <c r="N41" s="447" t="str">
        <f t="shared" si="2"/>
        <v/>
      </c>
      <c r="O41" s="470">
        <f t="shared" si="3"/>
        <v>0</v>
      </c>
      <c r="P41" s="425"/>
      <c r="Q41" s="425"/>
      <c r="R41" s="425"/>
      <c r="S41" s="448">
        <f t="shared" si="4"/>
        <v>0</v>
      </c>
    </row>
    <row r="42" spans="1:19" x14ac:dyDescent="0.3">
      <c r="A42" s="425"/>
      <c r="B42" s="467"/>
      <c r="C42" s="425"/>
      <c r="D42" s="467"/>
      <c r="E42" s="425"/>
      <c r="F42" s="425"/>
      <c r="G42" s="425"/>
      <c r="H42" s="468"/>
      <c r="I42" s="468"/>
      <c r="J42" s="445" t="str">
        <f t="shared" si="0"/>
        <v/>
      </c>
      <c r="K42" s="469"/>
      <c r="L42" s="446" t="str">
        <f t="shared" si="1"/>
        <v/>
      </c>
      <c r="M42" s="466"/>
      <c r="N42" s="447" t="str">
        <f t="shared" si="2"/>
        <v/>
      </c>
      <c r="O42" s="470">
        <f t="shared" si="3"/>
        <v>0</v>
      </c>
      <c r="P42" s="425"/>
      <c r="Q42" s="425"/>
      <c r="R42" s="425"/>
      <c r="S42" s="448">
        <f t="shared" si="4"/>
        <v>0</v>
      </c>
    </row>
    <row r="43" spans="1:19" x14ac:dyDescent="0.3">
      <c r="A43" s="425"/>
      <c r="B43" s="467"/>
      <c r="C43" s="425"/>
      <c r="D43" s="467"/>
      <c r="E43" s="425"/>
      <c r="F43" s="425"/>
      <c r="G43" s="425"/>
      <c r="H43" s="468"/>
      <c r="I43" s="468"/>
      <c r="J43" s="445" t="str">
        <f t="shared" si="0"/>
        <v/>
      </c>
      <c r="K43" s="469"/>
      <c r="L43" s="446" t="str">
        <f t="shared" si="1"/>
        <v/>
      </c>
      <c r="M43" s="466"/>
      <c r="N43" s="447" t="str">
        <f t="shared" si="2"/>
        <v/>
      </c>
      <c r="O43" s="470">
        <f t="shared" si="3"/>
        <v>0</v>
      </c>
      <c r="P43" s="425"/>
      <c r="Q43" s="425"/>
      <c r="R43" s="425"/>
      <c r="S43" s="448">
        <f t="shared" si="4"/>
        <v>0</v>
      </c>
    </row>
    <row r="44" spans="1:19" x14ac:dyDescent="0.3">
      <c r="A44" s="425"/>
      <c r="B44" s="467"/>
      <c r="C44" s="425"/>
      <c r="D44" s="467"/>
      <c r="E44" s="425"/>
      <c r="F44" s="425"/>
      <c r="G44" s="425"/>
      <c r="H44" s="468"/>
      <c r="I44" s="468"/>
      <c r="J44" s="445" t="str">
        <f t="shared" si="0"/>
        <v/>
      </c>
      <c r="K44" s="469"/>
      <c r="L44" s="446" t="str">
        <f t="shared" si="1"/>
        <v/>
      </c>
      <c r="M44" s="466"/>
      <c r="N44" s="447" t="str">
        <f t="shared" si="2"/>
        <v/>
      </c>
      <c r="O44" s="470">
        <f t="shared" si="3"/>
        <v>0</v>
      </c>
      <c r="P44" s="425"/>
      <c r="Q44" s="425"/>
      <c r="R44" s="425"/>
      <c r="S44" s="448">
        <f t="shared" si="4"/>
        <v>0</v>
      </c>
    </row>
    <row r="45" spans="1:19" x14ac:dyDescent="0.3">
      <c r="A45" s="425"/>
      <c r="B45" s="467"/>
      <c r="C45" s="425"/>
      <c r="D45" s="467"/>
      <c r="E45" s="425"/>
      <c r="F45" s="425"/>
      <c r="G45" s="425"/>
      <c r="H45" s="468"/>
      <c r="I45" s="468"/>
      <c r="J45" s="445" t="str">
        <f t="shared" si="0"/>
        <v/>
      </c>
      <c r="K45" s="469"/>
      <c r="L45" s="446" t="str">
        <f t="shared" si="1"/>
        <v/>
      </c>
      <c r="M45" s="466"/>
      <c r="N45" s="447" t="str">
        <f t="shared" si="2"/>
        <v/>
      </c>
      <c r="O45" s="470">
        <f t="shared" si="3"/>
        <v>0</v>
      </c>
      <c r="P45" s="425"/>
      <c r="Q45" s="425"/>
      <c r="R45" s="425"/>
      <c r="S45" s="448">
        <f t="shared" si="4"/>
        <v>0</v>
      </c>
    </row>
    <row r="46" spans="1:19" x14ac:dyDescent="0.3">
      <c r="A46" s="425"/>
      <c r="B46" s="467"/>
      <c r="C46" s="425"/>
      <c r="D46" s="467"/>
      <c r="E46" s="425"/>
      <c r="F46" s="425"/>
      <c r="G46" s="425"/>
      <c r="H46" s="468"/>
      <c r="I46" s="468"/>
      <c r="J46" s="445" t="str">
        <f t="shared" si="0"/>
        <v/>
      </c>
      <c r="K46" s="469"/>
      <c r="L46" s="446" t="str">
        <f t="shared" si="1"/>
        <v/>
      </c>
      <c r="M46" s="466"/>
      <c r="N46" s="447" t="str">
        <f t="shared" si="2"/>
        <v/>
      </c>
      <c r="O46" s="470">
        <f t="shared" si="3"/>
        <v>0</v>
      </c>
      <c r="P46" s="425"/>
      <c r="Q46" s="425"/>
      <c r="R46" s="425"/>
      <c r="S46" s="448">
        <f t="shared" si="4"/>
        <v>0</v>
      </c>
    </row>
    <row r="47" spans="1:19" x14ac:dyDescent="0.3">
      <c r="A47" s="425"/>
      <c r="B47" s="467"/>
      <c r="C47" s="425"/>
      <c r="D47" s="467"/>
      <c r="E47" s="425"/>
      <c r="F47" s="425"/>
      <c r="G47" s="425"/>
      <c r="H47" s="468"/>
      <c r="I47" s="468"/>
      <c r="J47" s="445" t="str">
        <f t="shared" si="0"/>
        <v/>
      </c>
      <c r="K47" s="469"/>
      <c r="L47" s="446" t="str">
        <f t="shared" si="1"/>
        <v/>
      </c>
      <c r="M47" s="466"/>
      <c r="N47" s="447" t="str">
        <f t="shared" si="2"/>
        <v/>
      </c>
      <c r="O47" s="470">
        <f t="shared" si="3"/>
        <v>0</v>
      </c>
      <c r="P47" s="425"/>
      <c r="Q47" s="425"/>
      <c r="R47" s="425"/>
      <c r="S47" s="448">
        <f t="shared" si="4"/>
        <v>0</v>
      </c>
    </row>
    <row r="48" spans="1:19" x14ac:dyDescent="0.3">
      <c r="A48" s="425"/>
      <c r="B48" s="467"/>
      <c r="C48" s="425"/>
      <c r="D48" s="467"/>
      <c r="E48" s="425"/>
      <c r="F48" s="425"/>
      <c r="G48" s="425"/>
      <c r="H48" s="468"/>
      <c r="I48" s="468"/>
      <c r="J48" s="445" t="str">
        <f t="shared" si="0"/>
        <v/>
      </c>
      <c r="K48" s="469"/>
      <c r="L48" s="446" t="str">
        <f t="shared" si="1"/>
        <v/>
      </c>
      <c r="M48" s="466"/>
      <c r="N48" s="447" t="str">
        <f t="shared" si="2"/>
        <v/>
      </c>
      <c r="O48" s="470">
        <f t="shared" si="3"/>
        <v>0</v>
      </c>
      <c r="P48" s="425"/>
      <c r="Q48" s="425"/>
      <c r="R48" s="425"/>
      <c r="S48" s="448">
        <f t="shared" si="4"/>
        <v>0</v>
      </c>
    </row>
    <row r="49" spans="1:19" x14ac:dyDescent="0.3">
      <c r="A49" s="425"/>
      <c r="B49" s="467"/>
      <c r="C49" s="425"/>
      <c r="D49" s="467"/>
      <c r="E49" s="425"/>
      <c r="F49" s="425"/>
      <c r="G49" s="425"/>
      <c r="H49" s="468"/>
      <c r="I49" s="468"/>
      <c r="J49" s="445" t="str">
        <f t="shared" si="0"/>
        <v/>
      </c>
      <c r="K49" s="469"/>
      <c r="L49" s="446" t="str">
        <f t="shared" si="1"/>
        <v/>
      </c>
      <c r="M49" s="466"/>
      <c r="N49" s="447" t="str">
        <f t="shared" si="2"/>
        <v/>
      </c>
      <c r="O49" s="470">
        <f t="shared" si="3"/>
        <v>0</v>
      </c>
      <c r="P49" s="425"/>
      <c r="Q49" s="425"/>
      <c r="R49" s="425"/>
      <c r="S49" s="448">
        <f t="shared" si="4"/>
        <v>0</v>
      </c>
    </row>
    <row r="50" spans="1:19" x14ac:dyDescent="0.3">
      <c r="A50" s="425"/>
      <c r="B50" s="467"/>
      <c r="C50" s="425"/>
      <c r="D50" s="467"/>
      <c r="E50" s="425"/>
      <c r="F50" s="425"/>
      <c r="G50" s="425"/>
      <c r="H50" s="468"/>
      <c r="I50" s="468"/>
      <c r="J50" s="445" t="str">
        <f t="shared" si="0"/>
        <v/>
      </c>
      <c r="K50" s="469"/>
      <c r="L50" s="446" t="str">
        <f t="shared" si="1"/>
        <v/>
      </c>
      <c r="M50" s="466"/>
      <c r="N50" s="447" t="str">
        <f t="shared" si="2"/>
        <v/>
      </c>
      <c r="O50" s="470">
        <f t="shared" si="3"/>
        <v>0</v>
      </c>
      <c r="P50" s="425"/>
      <c r="Q50" s="425"/>
      <c r="R50" s="425"/>
      <c r="S50" s="448">
        <f t="shared" si="4"/>
        <v>0</v>
      </c>
    </row>
    <row r="51" spans="1:19" x14ac:dyDescent="0.3">
      <c r="A51" s="425"/>
      <c r="B51" s="467"/>
      <c r="C51" s="425"/>
      <c r="D51" s="467"/>
      <c r="E51" s="425"/>
      <c r="F51" s="425"/>
      <c r="G51" s="425"/>
      <c r="H51" s="468"/>
      <c r="I51" s="468"/>
      <c r="J51" s="445" t="str">
        <f t="shared" si="0"/>
        <v/>
      </c>
      <c r="K51" s="469"/>
      <c r="L51" s="446" t="str">
        <f t="shared" si="1"/>
        <v/>
      </c>
      <c r="M51" s="466"/>
      <c r="N51" s="447" t="str">
        <f t="shared" si="2"/>
        <v/>
      </c>
      <c r="O51" s="470">
        <f t="shared" si="3"/>
        <v>0</v>
      </c>
      <c r="P51" s="425"/>
      <c r="Q51" s="425"/>
      <c r="R51" s="425"/>
      <c r="S51" s="448">
        <f t="shared" si="4"/>
        <v>0</v>
      </c>
    </row>
    <row r="52" spans="1:19" x14ac:dyDescent="0.3">
      <c r="A52" s="425"/>
      <c r="B52" s="467"/>
      <c r="C52" s="425"/>
      <c r="D52" s="467"/>
      <c r="E52" s="425"/>
      <c r="F52" s="425"/>
      <c r="G52" s="425"/>
      <c r="H52" s="468"/>
      <c r="I52" s="468"/>
      <c r="J52" s="445" t="str">
        <f t="shared" si="0"/>
        <v/>
      </c>
      <c r="K52" s="469"/>
      <c r="L52" s="446" t="str">
        <f t="shared" si="1"/>
        <v/>
      </c>
      <c r="M52" s="466"/>
      <c r="N52" s="447" t="str">
        <f t="shared" si="2"/>
        <v/>
      </c>
      <c r="O52" s="470">
        <f t="shared" si="3"/>
        <v>0</v>
      </c>
      <c r="P52" s="425"/>
      <c r="Q52" s="425"/>
      <c r="R52" s="425"/>
      <c r="S52" s="448">
        <f t="shared" si="4"/>
        <v>0</v>
      </c>
    </row>
    <row r="53" spans="1:19" x14ac:dyDescent="0.3">
      <c r="A53" s="425"/>
      <c r="B53" s="467"/>
      <c r="C53" s="425"/>
      <c r="D53" s="467"/>
      <c r="E53" s="425"/>
      <c r="F53" s="425"/>
      <c r="G53" s="425"/>
      <c r="H53" s="468"/>
      <c r="I53" s="468"/>
      <c r="J53" s="445" t="str">
        <f t="shared" si="0"/>
        <v/>
      </c>
      <c r="K53" s="469"/>
      <c r="L53" s="446" t="str">
        <f t="shared" si="1"/>
        <v/>
      </c>
      <c r="M53" s="466"/>
      <c r="N53" s="447" t="str">
        <f t="shared" si="2"/>
        <v/>
      </c>
      <c r="O53" s="470">
        <f t="shared" si="3"/>
        <v>0</v>
      </c>
      <c r="P53" s="425"/>
      <c r="Q53" s="425"/>
      <c r="R53" s="425"/>
      <c r="S53" s="448">
        <f t="shared" si="4"/>
        <v>0</v>
      </c>
    </row>
    <row r="54" spans="1:19" x14ac:dyDescent="0.3">
      <c r="A54" s="425"/>
      <c r="B54" s="467"/>
      <c r="C54" s="425"/>
      <c r="D54" s="467"/>
      <c r="E54" s="425"/>
      <c r="F54" s="425"/>
      <c r="G54" s="425"/>
      <c r="H54" s="468"/>
      <c r="I54" s="468"/>
      <c r="J54" s="445" t="str">
        <f t="shared" si="0"/>
        <v/>
      </c>
      <c r="K54" s="469"/>
      <c r="L54" s="446" t="str">
        <f t="shared" si="1"/>
        <v/>
      </c>
      <c r="M54" s="466"/>
      <c r="N54" s="447" t="str">
        <f t="shared" si="2"/>
        <v/>
      </c>
      <c r="O54" s="470">
        <f t="shared" si="3"/>
        <v>0</v>
      </c>
      <c r="P54" s="425"/>
      <c r="Q54" s="425"/>
      <c r="R54" s="425"/>
      <c r="S54" s="448">
        <f t="shared" si="4"/>
        <v>0</v>
      </c>
    </row>
    <row r="55" spans="1:19" x14ac:dyDescent="0.3">
      <c r="A55" s="425"/>
      <c r="B55" s="467"/>
      <c r="C55" s="425"/>
      <c r="D55" s="467"/>
      <c r="E55" s="425"/>
      <c r="F55" s="425"/>
      <c r="G55" s="425"/>
      <c r="H55" s="468"/>
      <c r="I55" s="468"/>
      <c r="J55" s="445" t="str">
        <f t="shared" si="0"/>
        <v/>
      </c>
      <c r="K55" s="469"/>
      <c r="L55" s="446" t="str">
        <f t="shared" si="1"/>
        <v/>
      </c>
      <c r="M55" s="466"/>
      <c r="N55" s="447" t="str">
        <f t="shared" si="2"/>
        <v/>
      </c>
      <c r="O55" s="470">
        <f t="shared" si="3"/>
        <v>0</v>
      </c>
      <c r="P55" s="425"/>
      <c r="Q55" s="425"/>
      <c r="R55" s="425"/>
      <c r="S55" s="448">
        <f t="shared" si="4"/>
        <v>0</v>
      </c>
    </row>
    <row r="56" spans="1:19" x14ac:dyDescent="0.3">
      <c r="A56" s="425"/>
      <c r="B56" s="467"/>
      <c r="C56" s="425"/>
      <c r="D56" s="467"/>
      <c r="E56" s="425"/>
      <c r="F56" s="425"/>
      <c r="G56" s="425"/>
      <c r="H56" s="468"/>
      <c r="I56" s="468"/>
      <c r="J56" s="445" t="str">
        <f t="shared" si="0"/>
        <v/>
      </c>
      <c r="K56" s="469"/>
      <c r="L56" s="446" t="str">
        <f t="shared" si="1"/>
        <v/>
      </c>
      <c r="M56" s="466"/>
      <c r="N56" s="447" t="str">
        <f t="shared" si="2"/>
        <v/>
      </c>
      <c r="O56" s="470">
        <f t="shared" si="3"/>
        <v>0</v>
      </c>
      <c r="P56" s="425"/>
      <c r="Q56" s="425"/>
      <c r="R56" s="425"/>
      <c r="S56" s="448">
        <f t="shared" si="4"/>
        <v>0</v>
      </c>
    </row>
    <row r="57" spans="1:19" x14ac:dyDescent="0.3">
      <c r="A57" s="425"/>
      <c r="B57" s="467"/>
      <c r="C57" s="425"/>
      <c r="D57" s="467"/>
      <c r="E57" s="425"/>
      <c r="F57" s="425"/>
      <c r="G57" s="425"/>
      <c r="H57" s="468"/>
      <c r="I57" s="468"/>
      <c r="J57" s="445" t="str">
        <f t="shared" si="0"/>
        <v/>
      </c>
      <c r="K57" s="469"/>
      <c r="L57" s="446" t="str">
        <f t="shared" si="1"/>
        <v/>
      </c>
      <c r="M57" s="466"/>
      <c r="N57" s="447" t="str">
        <f t="shared" si="2"/>
        <v/>
      </c>
      <c r="O57" s="470">
        <f t="shared" si="3"/>
        <v>0</v>
      </c>
      <c r="P57" s="425"/>
      <c r="Q57" s="425"/>
      <c r="R57" s="425"/>
      <c r="S57" s="448">
        <f t="shared" si="4"/>
        <v>0</v>
      </c>
    </row>
    <row r="58" spans="1:19" x14ac:dyDescent="0.3">
      <c r="A58" s="425"/>
      <c r="B58" s="467"/>
      <c r="C58" s="425"/>
      <c r="D58" s="467"/>
      <c r="E58" s="425"/>
      <c r="F58" s="425"/>
      <c r="G58" s="425"/>
      <c r="H58" s="468"/>
      <c r="I58" s="468"/>
      <c r="J58" s="445" t="str">
        <f t="shared" si="0"/>
        <v/>
      </c>
      <c r="K58" s="469"/>
      <c r="L58" s="446" t="str">
        <f t="shared" si="1"/>
        <v/>
      </c>
      <c r="M58" s="466"/>
      <c r="N58" s="447" t="str">
        <f t="shared" si="2"/>
        <v/>
      </c>
      <c r="O58" s="470">
        <f t="shared" si="3"/>
        <v>0</v>
      </c>
      <c r="P58" s="425"/>
      <c r="Q58" s="425"/>
      <c r="R58" s="425"/>
      <c r="S58" s="448">
        <f t="shared" si="4"/>
        <v>0</v>
      </c>
    </row>
    <row r="59" spans="1:19" x14ac:dyDescent="0.3">
      <c r="A59" s="425"/>
      <c r="B59" s="467"/>
      <c r="C59" s="425"/>
      <c r="D59" s="467"/>
      <c r="E59" s="425"/>
      <c r="F59" s="425"/>
      <c r="G59" s="425"/>
      <c r="H59" s="468"/>
      <c r="I59" s="468"/>
      <c r="J59" s="445" t="str">
        <f t="shared" si="0"/>
        <v/>
      </c>
      <c r="K59" s="469"/>
      <c r="L59" s="446" t="str">
        <f t="shared" si="1"/>
        <v/>
      </c>
      <c r="M59" s="466"/>
      <c r="N59" s="447" t="str">
        <f t="shared" si="2"/>
        <v/>
      </c>
      <c r="O59" s="470">
        <f t="shared" si="3"/>
        <v>0</v>
      </c>
      <c r="P59" s="425"/>
      <c r="Q59" s="425"/>
      <c r="R59" s="425"/>
      <c r="S59" s="448">
        <f t="shared" si="4"/>
        <v>0</v>
      </c>
    </row>
    <row r="60" spans="1:19" x14ac:dyDescent="0.3">
      <c r="A60" s="425"/>
      <c r="B60" s="467"/>
      <c r="C60" s="425"/>
      <c r="D60" s="467"/>
      <c r="E60" s="425"/>
      <c r="F60" s="425"/>
      <c r="G60" s="425"/>
      <c r="H60" s="468"/>
      <c r="I60" s="468"/>
      <c r="J60" s="445" t="str">
        <f t="shared" si="0"/>
        <v/>
      </c>
      <c r="K60" s="469"/>
      <c r="L60" s="446" t="str">
        <f t="shared" si="1"/>
        <v/>
      </c>
      <c r="M60" s="466"/>
      <c r="N60" s="447" t="str">
        <f t="shared" si="2"/>
        <v/>
      </c>
      <c r="O60" s="470">
        <f t="shared" si="3"/>
        <v>0</v>
      </c>
      <c r="P60" s="425"/>
      <c r="Q60" s="425"/>
      <c r="R60" s="425"/>
      <c r="S60" s="448">
        <f t="shared" si="4"/>
        <v>0</v>
      </c>
    </row>
    <row r="61" spans="1:19" x14ac:dyDescent="0.3">
      <c r="A61" s="425"/>
      <c r="B61" s="467"/>
      <c r="C61" s="425"/>
      <c r="D61" s="467"/>
      <c r="E61" s="425"/>
      <c r="F61" s="425"/>
      <c r="G61" s="425"/>
      <c r="H61" s="468"/>
      <c r="I61" s="468"/>
      <c r="J61" s="445" t="str">
        <f t="shared" si="0"/>
        <v/>
      </c>
      <c r="K61" s="469"/>
      <c r="L61" s="446" t="str">
        <f t="shared" si="1"/>
        <v/>
      </c>
      <c r="M61" s="466"/>
      <c r="N61" s="447" t="str">
        <f t="shared" si="2"/>
        <v/>
      </c>
      <c r="O61" s="470">
        <f t="shared" si="3"/>
        <v>0</v>
      </c>
      <c r="P61" s="425"/>
      <c r="Q61" s="425"/>
      <c r="R61" s="425"/>
      <c r="S61" s="448">
        <f t="shared" si="4"/>
        <v>0</v>
      </c>
    </row>
    <row r="62" spans="1:19" x14ac:dyDescent="0.3">
      <c r="A62" s="425"/>
      <c r="B62" s="467"/>
      <c r="C62" s="425"/>
      <c r="D62" s="467"/>
      <c r="E62" s="425"/>
      <c r="F62" s="425"/>
      <c r="G62" s="425"/>
      <c r="H62" s="468"/>
      <c r="I62" s="468"/>
      <c r="J62" s="445" t="str">
        <f t="shared" si="0"/>
        <v/>
      </c>
      <c r="K62" s="469"/>
      <c r="L62" s="446" t="str">
        <f t="shared" si="1"/>
        <v/>
      </c>
      <c r="M62" s="466"/>
      <c r="N62" s="447" t="str">
        <f t="shared" si="2"/>
        <v/>
      </c>
      <c r="O62" s="470">
        <f t="shared" si="3"/>
        <v>0</v>
      </c>
      <c r="P62" s="425"/>
      <c r="Q62" s="425"/>
      <c r="R62" s="425"/>
      <c r="S62" s="448">
        <f t="shared" si="4"/>
        <v>0</v>
      </c>
    </row>
    <row r="63" spans="1:19" x14ac:dyDescent="0.3">
      <c r="A63" s="425"/>
      <c r="B63" s="467"/>
      <c r="C63" s="425"/>
      <c r="D63" s="467"/>
      <c r="E63" s="425"/>
      <c r="F63" s="425"/>
      <c r="G63" s="425"/>
      <c r="H63" s="468"/>
      <c r="I63" s="468"/>
      <c r="J63" s="445" t="str">
        <f t="shared" si="0"/>
        <v/>
      </c>
      <c r="K63" s="469"/>
      <c r="L63" s="446" t="str">
        <f t="shared" si="1"/>
        <v/>
      </c>
      <c r="M63" s="466"/>
      <c r="N63" s="447" t="str">
        <f t="shared" si="2"/>
        <v/>
      </c>
      <c r="O63" s="470">
        <f t="shared" si="3"/>
        <v>0</v>
      </c>
      <c r="P63" s="425"/>
      <c r="Q63" s="425"/>
      <c r="R63" s="425"/>
      <c r="S63" s="448">
        <f t="shared" si="4"/>
        <v>0</v>
      </c>
    </row>
    <row r="64" spans="1:19" x14ac:dyDescent="0.3">
      <c r="A64" s="425"/>
      <c r="B64" s="467"/>
      <c r="C64" s="425"/>
      <c r="D64" s="467"/>
      <c r="E64" s="425"/>
      <c r="F64" s="425"/>
      <c r="G64" s="425"/>
      <c r="H64" s="468"/>
      <c r="I64" s="468"/>
      <c r="J64" s="445" t="str">
        <f t="shared" si="0"/>
        <v/>
      </c>
      <c r="K64" s="469"/>
      <c r="L64" s="446" t="str">
        <f t="shared" si="1"/>
        <v/>
      </c>
      <c r="M64" s="466"/>
      <c r="N64" s="447" t="str">
        <f t="shared" si="2"/>
        <v/>
      </c>
      <c r="O64" s="470">
        <f t="shared" si="3"/>
        <v>0</v>
      </c>
      <c r="P64" s="425"/>
      <c r="Q64" s="425"/>
      <c r="R64" s="425"/>
      <c r="S64" s="448">
        <f t="shared" si="4"/>
        <v>0</v>
      </c>
    </row>
    <row r="65" spans="1:19" x14ac:dyDescent="0.3">
      <c r="A65" s="425"/>
      <c r="B65" s="467"/>
      <c r="C65" s="425"/>
      <c r="D65" s="467"/>
      <c r="E65" s="425"/>
      <c r="F65" s="425"/>
      <c r="G65" s="425"/>
      <c r="H65" s="468"/>
      <c r="I65" s="468"/>
      <c r="J65" s="445" t="str">
        <f t="shared" si="0"/>
        <v/>
      </c>
      <c r="K65" s="469"/>
      <c r="L65" s="446" t="str">
        <f t="shared" si="1"/>
        <v/>
      </c>
      <c r="M65" s="466"/>
      <c r="N65" s="447" t="str">
        <f t="shared" si="2"/>
        <v/>
      </c>
      <c r="O65" s="470">
        <f t="shared" si="3"/>
        <v>0</v>
      </c>
      <c r="P65" s="425"/>
      <c r="Q65" s="425"/>
      <c r="R65" s="425"/>
      <c r="S65" s="448">
        <f t="shared" si="4"/>
        <v>0</v>
      </c>
    </row>
    <row r="66" spans="1:19" x14ac:dyDescent="0.3">
      <c r="A66" s="425"/>
      <c r="B66" s="467"/>
      <c r="C66" s="425"/>
      <c r="D66" s="467"/>
      <c r="E66" s="425"/>
      <c r="F66" s="425"/>
      <c r="G66" s="425"/>
      <c r="H66" s="468"/>
      <c r="I66" s="468"/>
      <c r="J66" s="445" t="str">
        <f t="shared" si="0"/>
        <v/>
      </c>
      <c r="K66" s="469"/>
      <c r="L66" s="446" t="str">
        <f t="shared" si="1"/>
        <v/>
      </c>
      <c r="M66" s="466"/>
      <c r="N66" s="447" t="str">
        <f t="shared" si="2"/>
        <v/>
      </c>
      <c r="O66" s="470">
        <f t="shared" si="3"/>
        <v>0</v>
      </c>
      <c r="P66" s="425"/>
      <c r="Q66" s="425"/>
      <c r="R66" s="425"/>
      <c r="S66" s="448">
        <f t="shared" si="4"/>
        <v>0</v>
      </c>
    </row>
    <row r="67" spans="1:19" x14ac:dyDescent="0.3">
      <c r="A67" s="425"/>
      <c r="B67" s="467"/>
      <c r="C67" s="425"/>
      <c r="D67" s="467"/>
      <c r="E67" s="425"/>
      <c r="F67" s="425"/>
      <c r="G67" s="425"/>
      <c r="H67" s="468"/>
      <c r="I67" s="468"/>
      <c r="J67" s="445" t="str">
        <f t="shared" si="0"/>
        <v/>
      </c>
      <c r="K67" s="469"/>
      <c r="L67" s="446" t="str">
        <f t="shared" si="1"/>
        <v/>
      </c>
      <c r="M67" s="466"/>
      <c r="N67" s="447" t="str">
        <f t="shared" si="2"/>
        <v/>
      </c>
      <c r="O67" s="470">
        <f t="shared" si="3"/>
        <v>0</v>
      </c>
      <c r="P67" s="425"/>
      <c r="Q67" s="425"/>
      <c r="R67" s="425"/>
      <c r="S67" s="448">
        <f t="shared" si="4"/>
        <v>0</v>
      </c>
    </row>
    <row r="68" spans="1:19" x14ac:dyDescent="0.3">
      <c r="A68" s="425"/>
      <c r="B68" s="467"/>
      <c r="C68" s="425"/>
      <c r="D68" s="467"/>
      <c r="E68" s="425"/>
      <c r="F68" s="425"/>
      <c r="G68" s="425"/>
      <c r="H68" s="468"/>
      <c r="I68" s="468"/>
      <c r="J68" s="445" t="str">
        <f t="shared" si="0"/>
        <v/>
      </c>
      <c r="K68" s="469"/>
      <c r="L68" s="446" t="str">
        <f t="shared" si="1"/>
        <v/>
      </c>
      <c r="M68" s="466"/>
      <c r="N68" s="447" t="str">
        <f t="shared" si="2"/>
        <v/>
      </c>
      <c r="O68" s="470">
        <f t="shared" si="3"/>
        <v>0</v>
      </c>
      <c r="P68" s="425"/>
      <c r="Q68" s="425"/>
      <c r="R68" s="425"/>
      <c r="S68" s="448">
        <f t="shared" si="4"/>
        <v>0</v>
      </c>
    </row>
    <row r="69" spans="1:19" x14ac:dyDescent="0.3">
      <c r="A69" s="425"/>
      <c r="B69" s="467"/>
      <c r="C69" s="425"/>
      <c r="D69" s="467"/>
      <c r="E69" s="425"/>
      <c r="F69" s="425"/>
      <c r="G69" s="425"/>
      <c r="H69" s="468"/>
      <c r="I69" s="468"/>
      <c r="J69" s="445" t="str">
        <f t="shared" ref="J69:J132" si="5">IF(G69="Arbeitsentgelt (§ 18 GasNEV)","kWh",IF(G69="Leistungsentgelt (§ 18 GasNEV)","kW",""))</f>
        <v/>
      </c>
      <c r="K69" s="469"/>
      <c r="L69" s="446" t="str">
        <f t="shared" si="1"/>
        <v/>
      </c>
      <c r="M69" s="466"/>
      <c r="N69" s="447" t="str">
        <f t="shared" si="2"/>
        <v/>
      </c>
      <c r="O69" s="470">
        <f t="shared" si="3"/>
        <v>0</v>
      </c>
      <c r="P69" s="425"/>
      <c r="Q69" s="425"/>
      <c r="R69" s="425"/>
      <c r="S69" s="448">
        <f t="shared" si="4"/>
        <v>0</v>
      </c>
    </row>
    <row r="70" spans="1:19" x14ac:dyDescent="0.3">
      <c r="A70" s="425"/>
      <c r="B70" s="467"/>
      <c r="C70" s="425"/>
      <c r="D70" s="467"/>
      <c r="E70" s="425"/>
      <c r="F70" s="425"/>
      <c r="G70" s="425"/>
      <c r="H70" s="468"/>
      <c r="I70" s="468"/>
      <c r="J70" s="445" t="str">
        <f t="shared" si="5"/>
        <v/>
      </c>
      <c r="K70" s="469"/>
      <c r="L70" s="446" t="str">
        <f t="shared" ref="L70:L133" si="6">IF(OR(G70="",G70="Gesondertes Entgelt (§ 20 Abs. 2 GasNEV)"),"",IF(G70="Arbeitsentgelt (§ 18 GasNEV)","ct/kWh","EUR/kW"))</f>
        <v/>
      </c>
      <c r="M70" s="466"/>
      <c r="N70" s="447" t="str">
        <f t="shared" ref="N70:N133" si="7">IF(OR(G70="",G70="Gesondertes Entgelt (§ 20 Abs. 2 GasNEV)"),"",IF(G70="Arbeitsentgelt (§ 18 GasNEV)","kWh , Jahresarbeit - prognostizierte Inanspruchnahme",IF(G70="Leistungsentgelt (§ 18 GasNEV)","kW, Jahreshöchstleistung - prognostizierte Inanspruchnahme","kW, Kapazität - prognostizierte Kapazitätsbuchung")))</f>
        <v/>
      </c>
      <c r="O70" s="470">
        <f t="shared" ref="O70:O133" si="8">IF(G70="Arbeitsentgelt (§ 18 GasNEV)",H70+(M70-I70)*(K70/100),H70+(M70-I70)*K70)</f>
        <v>0</v>
      </c>
      <c r="P70" s="425"/>
      <c r="Q70" s="425"/>
      <c r="R70" s="425"/>
      <c r="S70" s="448">
        <f t="shared" ref="S70:S133" si="9">SUM(O70:R70)</f>
        <v>0</v>
      </c>
    </row>
    <row r="71" spans="1:19" x14ac:dyDescent="0.3">
      <c r="A71" s="425"/>
      <c r="B71" s="467"/>
      <c r="C71" s="425"/>
      <c r="D71" s="467"/>
      <c r="E71" s="425"/>
      <c r="F71" s="425"/>
      <c r="G71" s="425"/>
      <c r="H71" s="468"/>
      <c r="I71" s="468"/>
      <c r="J71" s="445" t="str">
        <f t="shared" si="5"/>
        <v/>
      </c>
      <c r="K71" s="469"/>
      <c r="L71" s="446" t="str">
        <f t="shared" si="6"/>
        <v/>
      </c>
      <c r="M71" s="466"/>
      <c r="N71" s="447" t="str">
        <f t="shared" si="7"/>
        <v/>
      </c>
      <c r="O71" s="470">
        <f t="shared" si="8"/>
        <v>0</v>
      </c>
      <c r="P71" s="425"/>
      <c r="Q71" s="425"/>
      <c r="R71" s="425"/>
      <c r="S71" s="448">
        <f t="shared" si="9"/>
        <v>0</v>
      </c>
    </row>
    <row r="72" spans="1:19" x14ac:dyDescent="0.3">
      <c r="A72" s="425"/>
      <c r="B72" s="467"/>
      <c r="C72" s="425"/>
      <c r="D72" s="467"/>
      <c r="E72" s="425"/>
      <c r="F72" s="425"/>
      <c r="G72" s="425"/>
      <c r="H72" s="468"/>
      <c r="I72" s="468"/>
      <c r="J72" s="445" t="str">
        <f t="shared" si="5"/>
        <v/>
      </c>
      <c r="K72" s="469"/>
      <c r="L72" s="446" t="str">
        <f t="shared" si="6"/>
        <v/>
      </c>
      <c r="M72" s="466"/>
      <c r="N72" s="447" t="str">
        <f t="shared" si="7"/>
        <v/>
      </c>
      <c r="O72" s="470">
        <f t="shared" si="8"/>
        <v>0</v>
      </c>
      <c r="P72" s="425"/>
      <c r="Q72" s="425"/>
      <c r="R72" s="425"/>
      <c r="S72" s="448">
        <f t="shared" si="9"/>
        <v>0</v>
      </c>
    </row>
    <row r="73" spans="1:19" x14ac:dyDescent="0.3">
      <c r="A73" s="425"/>
      <c r="B73" s="467"/>
      <c r="C73" s="425"/>
      <c r="D73" s="467"/>
      <c r="E73" s="425"/>
      <c r="F73" s="425"/>
      <c r="G73" s="425"/>
      <c r="H73" s="468"/>
      <c r="I73" s="468"/>
      <c r="J73" s="445" t="str">
        <f t="shared" si="5"/>
        <v/>
      </c>
      <c r="K73" s="469"/>
      <c r="L73" s="446" t="str">
        <f t="shared" si="6"/>
        <v/>
      </c>
      <c r="M73" s="466"/>
      <c r="N73" s="447" t="str">
        <f t="shared" si="7"/>
        <v/>
      </c>
      <c r="O73" s="470">
        <f t="shared" si="8"/>
        <v>0</v>
      </c>
      <c r="P73" s="425"/>
      <c r="Q73" s="425"/>
      <c r="R73" s="425"/>
      <c r="S73" s="448">
        <f t="shared" si="9"/>
        <v>0</v>
      </c>
    </row>
    <row r="74" spans="1:19" x14ac:dyDescent="0.3">
      <c r="A74" s="425"/>
      <c r="B74" s="467"/>
      <c r="C74" s="425"/>
      <c r="D74" s="467"/>
      <c r="E74" s="425"/>
      <c r="F74" s="425"/>
      <c r="G74" s="425"/>
      <c r="H74" s="468"/>
      <c r="I74" s="468"/>
      <c r="J74" s="445" t="str">
        <f t="shared" si="5"/>
        <v/>
      </c>
      <c r="K74" s="469"/>
      <c r="L74" s="446" t="str">
        <f t="shared" si="6"/>
        <v/>
      </c>
      <c r="M74" s="466"/>
      <c r="N74" s="447" t="str">
        <f t="shared" si="7"/>
        <v/>
      </c>
      <c r="O74" s="470">
        <f t="shared" si="8"/>
        <v>0</v>
      </c>
      <c r="P74" s="425"/>
      <c r="Q74" s="425"/>
      <c r="R74" s="425"/>
      <c r="S74" s="448">
        <f t="shared" si="9"/>
        <v>0</v>
      </c>
    </row>
    <row r="75" spans="1:19" x14ac:dyDescent="0.3">
      <c r="A75" s="425"/>
      <c r="B75" s="467"/>
      <c r="C75" s="425"/>
      <c r="D75" s="467"/>
      <c r="E75" s="425"/>
      <c r="F75" s="425"/>
      <c r="G75" s="425"/>
      <c r="H75" s="468"/>
      <c r="I75" s="468"/>
      <c r="J75" s="445" t="str">
        <f t="shared" si="5"/>
        <v/>
      </c>
      <c r="K75" s="469"/>
      <c r="L75" s="446" t="str">
        <f t="shared" si="6"/>
        <v/>
      </c>
      <c r="M75" s="466"/>
      <c r="N75" s="447" t="str">
        <f t="shared" si="7"/>
        <v/>
      </c>
      <c r="O75" s="470">
        <f t="shared" si="8"/>
        <v>0</v>
      </c>
      <c r="P75" s="425"/>
      <c r="Q75" s="425"/>
      <c r="R75" s="425"/>
      <c r="S75" s="448">
        <f t="shared" si="9"/>
        <v>0</v>
      </c>
    </row>
    <row r="76" spans="1:19" x14ac:dyDescent="0.3">
      <c r="A76" s="425"/>
      <c r="B76" s="467"/>
      <c r="C76" s="425"/>
      <c r="D76" s="467"/>
      <c r="E76" s="425"/>
      <c r="F76" s="425"/>
      <c r="G76" s="425"/>
      <c r="H76" s="468"/>
      <c r="I76" s="468"/>
      <c r="J76" s="445" t="str">
        <f t="shared" si="5"/>
        <v/>
      </c>
      <c r="K76" s="469"/>
      <c r="L76" s="446" t="str">
        <f t="shared" si="6"/>
        <v/>
      </c>
      <c r="M76" s="466"/>
      <c r="N76" s="447" t="str">
        <f t="shared" si="7"/>
        <v/>
      </c>
      <c r="O76" s="470">
        <f t="shared" si="8"/>
        <v>0</v>
      </c>
      <c r="P76" s="425"/>
      <c r="Q76" s="425"/>
      <c r="R76" s="425"/>
      <c r="S76" s="448">
        <f t="shared" si="9"/>
        <v>0</v>
      </c>
    </row>
    <row r="77" spans="1:19" x14ac:dyDescent="0.3">
      <c r="A77" s="425"/>
      <c r="B77" s="467"/>
      <c r="C77" s="425"/>
      <c r="D77" s="467"/>
      <c r="E77" s="425"/>
      <c r="F77" s="425"/>
      <c r="G77" s="425"/>
      <c r="H77" s="468"/>
      <c r="I77" s="468"/>
      <c r="J77" s="445" t="str">
        <f t="shared" si="5"/>
        <v/>
      </c>
      <c r="K77" s="469"/>
      <c r="L77" s="446" t="str">
        <f t="shared" si="6"/>
        <v/>
      </c>
      <c r="M77" s="466"/>
      <c r="N77" s="447" t="str">
        <f t="shared" si="7"/>
        <v/>
      </c>
      <c r="O77" s="470">
        <f t="shared" si="8"/>
        <v>0</v>
      </c>
      <c r="P77" s="425"/>
      <c r="Q77" s="425"/>
      <c r="R77" s="425"/>
      <c r="S77" s="448">
        <f t="shared" si="9"/>
        <v>0</v>
      </c>
    </row>
    <row r="78" spans="1:19" x14ac:dyDescent="0.3">
      <c r="A78" s="425"/>
      <c r="B78" s="467"/>
      <c r="C78" s="425"/>
      <c r="D78" s="467"/>
      <c r="E78" s="425"/>
      <c r="F78" s="425"/>
      <c r="G78" s="425"/>
      <c r="H78" s="468"/>
      <c r="I78" s="468"/>
      <c r="J78" s="445" t="str">
        <f t="shared" si="5"/>
        <v/>
      </c>
      <c r="K78" s="469"/>
      <c r="L78" s="446" t="str">
        <f t="shared" si="6"/>
        <v/>
      </c>
      <c r="M78" s="466"/>
      <c r="N78" s="447" t="str">
        <f t="shared" si="7"/>
        <v/>
      </c>
      <c r="O78" s="470">
        <f t="shared" si="8"/>
        <v>0</v>
      </c>
      <c r="P78" s="425"/>
      <c r="Q78" s="425"/>
      <c r="R78" s="425"/>
      <c r="S78" s="448">
        <f t="shared" si="9"/>
        <v>0</v>
      </c>
    </row>
    <row r="79" spans="1:19" x14ac:dyDescent="0.3">
      <c r="A79" s="425"/>
      <c r="B79" s="467"/>
      <c r="C79" s="425"/>
      <c r="D79" s="467"/>
      <c r="E79" s="425"/>
      <c r="F79" s="425"/>
      <c r="G79" s="425"/>
      <c r="H79" s="468"/>
      <c r="I79" s="468"/>
      <c r="J79" s="445" t="str">
        <f t="shared" si="5"/>
        <v/>
      </c>
      <c r="K79" s="469"/>
      <c r="L79" s="446" t="str">
        <f t="shared" si="6"/>
        <v/>
      </c>
      <c r="M79" s="466"/>
      <c r="N79" s="447" t="str">
        <f t="shared" si="7"/>
        <v/>
      </c>
      <c r="O79" s="470">
        <f t="shared" si="8"/>
        <v>0</v>
      </c>
      <c r="P79" s="425"/>
      <c r="Q79" s="425"/>
      <c r="R79" s="425"/>
      <c r="S79" s="448">
        <f t="shared" si="9"/>
        <v>0</v>
      </c>
    </row>
    <row r="80" spans="1:19" x14ac:dyDescent="0.3">
      <c r="A80" s="425"/>
      <c r="B80" s="467"/>
      <c r="C80" s="425"/>
      <c r="D80" s="467"/>
      <c r="E80" s="425"/>
      <c r="F80" s="425"/>
      <c r="G80" s="425"/>
      <c r="H80" s="468"/>
      <c r="I80" s="468"/>
      <c r="J80" s="445" t="str">
        <f t="shared" si="5"/>
        <v/>
      </c>
      <c r="K80" s="469"/>
      <c r="L80" s="446" t="str">
        <f t="shared" si="6"/>
        <v/>
      </c>
      <c r="M80" s="466"/>
      <c r="N80" s="447" t="str">
        <f t="shared" si="7"/>
        <v/>
      </c>
      <c r="O80" s="470">
        <f t="shared" si="8"/>
        <v>0</v>
      </c>
      <c r="P80" s="425"/>
      <c r="Q80" s="425"/>
      <c r="R80" s="425"/>
      <c r="S80" s="448">
        <f t="shared" si="9"/>
        <v>0</v>
      </c>
    </row>
    <row r="81" spans="1:19" x14ac:dyDescent="0.3">
      <c r="A81" s="425"/>
      <c r="B81" s="467"/>
      <c r="C81" s="425"/>
      <c r="D81" s="467"/>
      <c r="E81" s="425"/>
      <c r="F81" s="425"/>
      <c r="G81" s="425"/>
      <c r="H81" s="468"/>
      <c r="I81" s="468"/>
      <c r="J81" s="445" t="str">
        <f t="shared" si="5"/>
        <v/>
      </c>
      <c r="K81" s="469"/>
      <c r="L81" s="446" t="str">
        <f t="shared" si="6"/>
        <v/>
      </c>
      <c r="M81" s="466"/>
      <c r="N81" s="447" t="str">
        <f t="shared" si="7"/>
        <v/>
      </c>
      <c r="O81" s="470">
        <f t="shared" si="8"/>
        <v>0</v>
      </c>
      <c r="P81" s="425"/>
      <c r="Q81" s="425"/>
      <c r="R81" s="425"/>
      <c r="S81" s="448">
        <f t="shared" si="9"/>
        <v>0</v>
      </c>
    </row>
    <row r="82" spans="1:19" x14ac:dyDescent="0.3">
      <c r="A82" s="425"/>
      <c r="B82" s="467"/>
      <c r="C82" s="425"/>
      <c r="D82" s="467"/>
      <c r="E82" s="425"/>
      <c r="F82" s="425"/>
      <c r="G82" s="425"/>
      <c r="H82" s="468"/>
      <c r="I82" s="468"/>
      <c r="J82" s="445" t="str">
        <f t="shared" si="5"/>
        <v/>
      </c>
      <c r="K82" s="469"/>
      <c r="L82" s="446" t="str">
        <f t="shared" si="6"/>
        <v/>
      </c>
      <c r="M82" s="466"/>
      <c r="N82" s="447" t="str">
        <f t="shared" si="7"/>
        <v/>
      </c>
      <c r="O82" s="470">
        <f t="shared" si="8"/>
        <v>0</v>
      </c>
      <c r="P82" s="425"/>
      <c r="Q82" s="425"/>
      <c r="R82" s="425"/>
      <c r="S82" s="448">
        <f t="shared" si="9"/>
        <v>0</v>
      </c>
    </row>
    <row r="83" spans="1:19" x14ac:dyDescent="0.3">
      <c r="A83" s="425"/>
      <c r="B83" s="467"/>
      <c r="C83" s="425"/>
      <c r="D83" s="467"/>
      <c r="E83" s="425"/>
      <c r="F83" s="425"/>
      <c r="G83" s="425"/>
      <c r="H83" s="468"/>
      <c r="I83" s="468"/>
      <c r="J83" s="445" t="str">
        <f t="shared" si="5"/>
        <v/>
      </c>
      <c r="K83" s="469"/>
      <c r="L83" s="446" t="str">
        <f t="shared" si="6"/>
        <v/>
      </c>
      <c r="M83" s="466"/>
      <c r="N83" s="447" t="str">
        <f t="shared" si="7"/>
        <v/>
      </c>
      <c r="O83" s="470">
        <f t="shared" si="8"/>
        <v>0</v>
      </c>
      <c r="P83" s="425"/>
      <c r="Q83" s="425"/>
      <c r="R83" s="425"/>
      <c r="S83" s="448">
        <f t="shared" si="9"/>
        <v>0</v>
      </c>
    </row>
    <row r="84" spans="1:19" x14ac:dyDescent="0.3">
      <c r="A84" s="425"/>
      <c r="B84" s="467"/>
      <c r="C84" s="425"/>
      <c r="D84" s="467"/>
      <c r="E84" s="425"/>
      <c r="F84" s="425"/>
      <c r="G84" s="425"/>
      <c r="H84" s="468"/>
      <c r="I84" s="468"/>
      <c r="J84" s="445" t="str">
        <f t="shared" si="5"/>
        <v/>
      </c>
      <c r="K84" s="469"/>
      <c r="L84" s="446" t="str">
        <f t="shared" si="6"/>
        <v/>
      </c>
      <c r="M84" s="466"/>
      <c r="N84" s="447" t="str">
        <f t="shared" si="7"/>
        <v/>
      </c>
      <c r="O84" s="470">
        <f t="shared" si="8"/>
        <v>0</v>
      </c>
      <c r="P84" s="425"/>
      <c r="Q84" s="425"/>
      <c r="R84" s="425"/>
      <c r="S84" s="448">
        <f t="shared" si="9"/>
        <v>0</v>
      </c>
    </row>
    <row r="85" spans="1:19" x14ac:dyDescent="0.3">
      <c r="A85" s="425"/>
      <c r="B85" s="467"/>
      <c r="C85" s="425"/>
      <c r="D85" s="467"/>
      <c r="E85" s="425"/>
      <c r="F85" s="425"/>
      <c r="G85" s="425"/>
      <c r="H85" s="468"/>
      <c r="I85" s="468"/>
      <c r="J85" s="445" t="str">
        <f t="shared" si="5"/>
        <v/>
      </c>
      <c r="K85" s="469"/>
      <c r="L85" s="446" t="str">
        <f t="shared" si="6"/>
        <v/>
      </c>
      <c r="M85" s="466"/>
      <c r="N85" s="447" t="str">
        <f t="shared" si="7"/>
        <v/>
      </c>
      <c r="O85" s="470">
        <f t="shared" si="8"/>
        <v>0</v>
      </c>
      <c r="P85" s="425"/>
      <c r="Q85" s="425"/>
      <c r="R85" s="425"/>
      <c r="S85" s="448">
        <f t="shared" si="9"/>
        <v>0</v>
      </c>
    </row>
    <row r="86" spans="1:19" x14ac:dyDescent="0.3">
      <c r="A86" s="425"/>
      <c r="B86" s="467"/>
      <c r="C86" s="425"/>
      <c r="D86" s="467"/>
      <c r="E86" s="425"/>
      <c r="F86" s="425"/>
      <c r="G86" s="425"/>
      <c r="H86" s="468"/>
      <c r="I86" s="468"/>
      <c r="J86" s="445" t="str">
        <f t="shared" si="5"/>
        <v/>
      </c>
      <c r="K86" s="469"/>
      <c r="L86" s="446" t="str">
        <f t="shared" si="6"/>
        <v/>
      </c>
      <c r="M86" s="466"/>
      <c r="N86" s="447" t="str">
        <f t="shared" si="7"/>
        <v/>
      </c>
      <c r="O86" s="470">
        <f t="shared" si="8"/>
        <v>0</v>
      </c>
      <c r="P86" s="425"/>
      <c r="Q86" s="425"/>
      <c r="R86" s="425"/>
      <c r="S86" s="448">
        <f t="shared" si="9"/>
        <v>0</v>
      </c>
    </row>
    <row r="87" spans="1:19" x14ac:dyDescent="0.3">
      <c r="A87" s="425"/>
      <c r="B87" s="467"/>
      <c r="C87" s="425"/>
      <c r="D87" s="467"/>
      <c r="E87" s="425"/>
      <c r="F87" s="425"/>
      <c r="G87" s="425"/>
      <c r="H87" s="468"/>
      <c r="I87" s="468"/>
      <c r="J87" s="445" t="str">
        <f t="shared" si="5"/>
        <v/>
      </c>
      <c r="K87" s="469"/>
      <c r="L87" s="446" t="str">
        <f t="shared" si="6"/>
        <v/>
      </c>
      <c r="M87" s="466"/>
      <c r="N87" s="447" t="str">
        <f t="shared" si="7"/>
        <v/>
      </c>
      <c r="O87" s="470">
        <f t="shared" si="8"/>
        <v>0</v>
      </c>
      <c r="P87" s="425"/>
      <c r="Q87" s="425"/>
      <c r="R87" s="425"/>
      <c r="S87" s="448">
        <f t="shared" si="9"/>
        <v>0</v>
      </c>
    </row>
    <row r="88" spans="1:19" x14ac:dyDescent="0.3">
      <c r="A88" s="425"/>
      <c r="B88" s="467"/>
      <c r="C88" s="425"/>
      <c r="D88" s="467"/>
      <c r="E88" s="425"/>
      <c r="F88" s="425"/>
      <c r="G88" s="425"/>
      <c r="H88" s="468"/>
      <c r="I88" s="468"/>
      <c r="J88" s="445" t="str">
        <f t="shared" si="5"/>
        <v/>
      </c>
      <c r="K88" s="469"/>
      <c r="L88" s="446" t="str">
        <f t="shared" si="6"/>
        <v/>
      </c>
      <c r="M88" s="466"/>
      <c r="N88" s="447" t="str">
        <f t="shared" si="7"/>
        <v/>
      </c>
      <c r="O88" s="470">
        <f t="shared" si="8"/>
        <v>0</v>
      </c>
      <c r="P88" s="425"/>
      <c r="Q88" s="425"/>
      <c r="R88" s="425"/>
      <c r="S88" s="448">
        <f t="shared" si="9"/>
        <v>0</v>
      </c>
    </row>
    <row r="89" spans="1:19" x14ac:dyDescent="0.3">
      <c r="A89" s="425"/>
      <c r="B89" s="467"/>
      <c r="C89" s="425"/>
      <c r="D89" s="467"/>
      <c r="E89" s="425"/>
      <c r="F89" s="425"/>
      <c r="G89" s="425"/>
      <c r="H89" s="468"/>
      <c r="I89" s="468"/>
      <c r="J89" s="445" t="str">
        <f t="shared" si="5"/>
        <v/>
      </c>
      <c r="K89" s="469"/>
      <c r="L89" s="446" t="str">
        <f t="shared" si="6"/>
        <v/>
      </c>
      <c r="M89" s="466"/>
      <c r="N89" s="447" t="str">
        <f t="shared" si="7"/>
        <v/>
      </c>
      <c r="O89" s="470">
        <f t="shared" si="8"/>
        <v>0</v>
      </c>
      <c r="P89" s="425"/>
      <c r="Q89" s="425"/>
      <c r="R89" s="425"/>
      <c r="S89" s="448">
        <f t="shared" si="9"/>
        <v>0</v>
      </c>
    </row>
    <row r="90" spans="1:19" x14ac:dyDescent="0.3">
      <c r="A90" s="425"/>
      <c r="B90" s="467"/>
      <c r="C90" s="425"/>
      <c r="D90" s="467"/>
      <c r="E90" s="425"/>
      <c r="F90" s="425"/>
      <c r="G90" s="425"/>
      <c r="H90" s="468"/>
      <c r="I90" s="468"/>
      <c r="J90" s="445" t="str">
        <f t="shared" si="5"/>
        <v/>
      </c>
      <c r="K90" s="469"/>
      <c r="L90" s="446" t="str">
        <f t="shared" si="6"/>
        <v/>
      </c>
      <c r="M90" s="466"/>
      <c r="N90" s="447" t="str">
        <f t="shared" si="7"/>
        <v/>
      </c>
      <c r="O90" s="470">
        <f t="shared" si="8"/>
        <v>0</v>
      </c>
      <c r="P90" s="425"/>
      <c r="Q90" s="425"/>
      <c r="R90" s="425"/>
      <c r="S90" s="448">
        <f t="shared" si="9"/>
        <v>0</v>
      </c>
    </row>
    <row r="91" spans="1:19" x14ac:dyDescent="0.3">
      <c r="A91" s="425"/>
      <c r="B91" s="467"/>
      <c r="C91" s="425"/>
      <c r="D91" s="467"/>
      <c r="E91" s="425"/>
      <c r="F91" s="425"/>
      <c r="G91" s="425"/>
      <c r="H91" s="468"/>
      <c r="I91" s="468"/>
      <c r="J91" s="445" t="str">
        <f t="shared" si="5"/>
        <v/>
      </c>
      <c r="K91" s="469"/>
      <c r="L91" s="446" t="str">
        <f t="shared" si="6"/>
        <v/>
      </c>
      <c r="M91" s="466"/>
      <c r="N91" s="447" t="str">
        <f t="shared" si="7"/>
        <v/>
      </c>
      <c r="O91" s="470">
        <f t="shared" si="8"/>
        <v>0</v>
      </c>
      <c r="P91" s="425"/>
      <c r="Q91" s="425"/>
      <c r="R91" s="425"/>
      <c r="S91" s="448">
        <f t="shared" si="9"/>
        <v>0</v>
      </c>
    </row>
    <row r="92" spans="1:19" x14ac:dyDescent="0.3">
      <c r="A92" s="425"/>
      <c r="B92" s="467"/>
      <c r="C92" s="425"/>
      <c r="D92" s="467"/>
      <c r="E92" s="425"/>
      <c r="F92" s="425"/>
      <c r="G92" s="425"/>
      <c r="H92" s="468"/>
      <c r="I92" s="468"/>
      <c r="J92" s="445" t="str">
        <f t="shared" si="5"/>
        <v/>
      </c>
      <c r="K92" s="469"/>
      <c r="L92" s="446" t="str">
        <f t="shared" si="6"/>
        <v/>
      </c>
      <c r="M92" s="466"/>
      <c r="N92" s="447" t="str">
        <f t="shared" si="7"/>
        <v/>
      </c>
      <c r="O92" s="470">
        <f t="shared" si="8"/>
        <v>0</v>
      </c>
      <c r="P92" s="425"/>
      <c r="Q92" s="425"/>
      <c r="R92" s="425"/>
      <c r="S92" s="448">
        <f t="shared" si="9"/>
        <v>0</v>
      </c>
    </row>
    <row r="93" spans="1:19" x14ac:dyDescent="0.3">
      <c r="A93" s="425"/>
      <c r="B93" s="467"/>
      <c r="C93" s="425"/>
      <c r="D93" s="467"/>
      <c r="E93" s="425"/>
      <c r="F93" s="425"/>
      <c r="G93" s="425"/>
      <c r="H93" s="468"/>
      <c r="I93" s="468"/>
      <c r="J93" s="445" t="str">
        <f t="shared" si="5"/>
        <v/>
      </c>
      <c r="K93" s="469"/>
      <c r="L93" s="446" t="str">
        <f t="shared" si="6"/>
        <v/>
      </c>
      <c r="M93" s="466"/>
      <c r="N93" s="447" t="str">
        <f t="shared" si="7"/>
        <v/>
      </c>
      <c r="O93" s="470">
        <f t="shared" si="8"/>
        <v>0</v>
      </c>
      <c r="P93" s="425"/>
      <c r="Q93" s="425"/>
      <c r="R93" s="425"/>
      <c r="S93" s="448">
        <f t="shared" si="9"/>
        <v>0</v>
      </c>
    </row>
    <row r="94" spans="1:19" x14ac:dyDescent="0.3">
      <c r="A94" s="425"/>
      <c r="B94" s="467"/>
      <c r="C94" s="425"/>
      <c r="D94" s="467"/>
      <c r="E94" s="425"/>
      <c r="F94" s="425"/>
      <c r="G94" s="425"/>
      <c r="H94" s="468"/>
      <c r="I94" s="468"/>
      <c r="J94" s="445" t="str">
        <f t="shared" si="5"/>
        <v/>
      </c>
      <c r="K94" s="469"/>
      <c r="L94" s="446" t="str">
        <f t="shared" si="6"/>
        <v/>
      </c>
      <c r="M94" s="466"/>
      <c r="N94" s="447" t="str">
        <f t="shared" si="7"/>
        <v/>
      </c>
      <c r="O94" s="470">
        <f t="shared" si="8"/>
        <v>0</v>
      </c>
      <c r="P94" s="425"/>
      <c r="Q94" s="425"/>
      <c r="R94" s="425"/>
      <c r="S94" s="448">
        <f t="shared" si="9"/>
        <v>0</v>
      </c>
    </row>
    <row r="95" spans="1:19" x14ac:dyDescent="0.3">
      <c r="A95" s="425"/>
      <c r="B95" s="467"/>
      <c r="C95" s="425"/>
      <c r="D95" s="467"/>
      <c r="E95" s="425"/>
      <c r="F95" s="425"/>
      <c r="G95" s="425"/>
      <c r="H95" s="468"/>
      <c r="I95" s="468"/>
      <c r="J95" s="445" t="str">
        <f t="shared" si="5"/>
        <v/>
      </c>
      <c r="K95" s="469"/>
      <c r="L95" s="446" t="str">
        <f t="shared" si="6"/>
        <v/>
      </c>
      <c r="M95" s="466"/>
      <c r="N95" s="447" t="str">
        <f t="shared" si="7"/>
        <v/>
      </c>
      <c r="O95" s="470">
        <f t="shared" si="8"/>
        <v>0</v>
      </c>
      <c r="P95" s="425"/>
      <c r="Q95" s="425"/>
      <c r="R95" s="425"/>
      <c r="S95" s="448">
        <f t="shared" si="9"/>
        <v>0</v>
      </c>
    </row>
    <row r="96" spans="1:19" x14ac:dyDescent="0.3">
      <c r="A96" s="425"/>
      <c r="B96" s="467"/>
      <c r="C96" s="425"/>
      <c r="D96" s="467"/>
      <c r="E96" s="425"/>
      <c r="F96" s="425"/>
      <c r="G96" s="425"/>
      <c r="H96" s="468"/>
      <c r="I96" s="468"/>
      <c r="J96" s="445" t="str">
        <f t="shared" si="5"/>
        <v/>
      </c>
      <c r="K96" s="469"/>
      <c r="L96" s="446" t="str">
        <f t="shared" si="6"/>
        <v/>
      </c>
      <c r="M96" s="466"/>
      <c r="N96" s="447" t="str">
        <f t="shared" si="7"/>
        <v/>
      </c>
      <c r="O96" s="470">
        <f t="shared" si="8"/>
        <v>0</v>
      </c>
      <c r="P96" s="425"/>
      <c r="Q96" s="425"/>
      <c r="R96" s="425"/>
      <c r="S96" s="448">
        <f t="shared" si="9"/>
        <v>0</v>
      </c>
    </row>
    <row r="97" spans="1:19" x14ac:dyDescent="0.3">
      <c r="A97" s="425"/>
      <c r="B97" s="467"/>
      <c r="C97" s="425"/>
      <c r="D97" s="467"/>
      <c r="E97" s="425"/>
      <c r="F97" s="425"/>
      <c r="G97" s="425"/>
      <c r="H97" s="468"/>
      <c r="I97" s="468"/>
      <c r="J97" s="445" t="str">
        <f t="shared" si="5"/>
        <v/>
      </c>
      <c r="K97" s="469"/>
      <c r="L97" s="446" t="str">
        <f t="shared" si="6"/>
        <v/>
      </c>
      <c r="M97" s="466"/>
      <c r="N97" s="447" t="str">
        <f t="shared" si="7"/>
        <v/>
      </c>
      <c r="O97" s="470">
        <f t="shared" si="8"/>
        <v>0</v>
      </c>
      <c r="P97" s="425"/>
      <c r="Q97" s="425"/>
      <c r="R97" s="425"/>
      <c r="S97" s="448">
        <f t="shared" si="9"/>
        <v>0</v>
      </c>
    </row>
    <row r="98" spans="1:19" x14ac:dyDescent="0.3">
      <c r="A98" s="425"/>
      <c r="B98" s="467"/>
      <c r="C98" s="425"/>
      <c r="D98" s="467"/>
      <c r="E98" s="425"/>
      <c r="F98" s="425"/>
      <c r="G98" s="425"/>
      <c r="H98" s="468"/>
      <c r="I98" s="468"/>
      <c r="J98" s="445" t="str">
        <f t="shared" si="5"/>
        <v/>
      </c>
      <c r="K98" s="469"/>
      <c r="L98" s="446" t="str">
        <f t="shared" si="6"/>
        <v/>
      </c>
      <c r="M98" s="466"/>
      <c r="N98" s="447" t="str">
        <f t="shared" si="7"/>
        <v/>
      </c>
      <c r="O98" s="470">
        <f t="shared" si="8"/>
        <v>0</v>
      </c>
      <c r="P98" s="425"/>
      <c r="Q98" s="425"/>
      <c r="R98" s="425"/>
      <c r="S98" s="448">
        <f t="shared" si="9"/>
        <v>0</v>
      </c>
    </row>
    <row r="99" spans="1:19" x14ac:dyDescent="0.3">
      <c r="A99" s="425"/>
      <c r="B99" s="467"/>
      <c r="C99" s="425"/>
      <c r="D99" s="467"/>
      <c r="E99" s="425"/>
      <c r="F99" s="425"/>
      <c r="G99" s="425"/>
      <c r="H99" s="468"/>
      <c r="I99" s="468"/>
      <c r="J99" s="445" t="str">
        <f t="shared" si="5"/>
        <v/>
      </c>
      <c r="K99" s="469"/>
      <c r="L99" s="446" t="str">
        <f t="shared" si="6"/>
        <v/>
      </c>
      <c r="M99" s="466"/>
      <c r="N99" s="447" t="str">
        <f t="shared" si="7"/>
        <v/>
      </c>
      <c r="O99" s="470">
        <f t="shared" si="8"/>
        <v>0</v>
      </c>
      <c r="P99" s="425"/>
      <c r="Q99" s="425"/>
      <c r="R99" s="425"/>
      <c r="S99" s="448">
        <f t="shared" si="9"/>
        <v>0</v>
      </c>
    </row>
    <row r="100" spans="1:19" x14ac:dyDescent="0.3">
      <c r="A100" s="425"/>
      <c r="B100" s="467"/>
      <c r="C100" s="425"/>
      <c r="D100" s="467"/>
      <c r="E100" s="425"/>
      <c r="F100" s="425"/>
      <c r="G100" s="425"/>
      <c r="H100" s="468"/>
      <c r="I100" s="468"/>
      <c r="J100" s="445" t="str">
        <f t="shared" si="5"/>
        <v/>
      </c>
      <c r="K100" s="469"/>
      <c r="L100" s="446" t="str">
        <f t="shared" si="6"/>
        <v/>
      </c>
      <c r="M100" s="466"/>
      <c r="N100" s="447" t="str">
        <f t="shared" si="7"/>
        <v/>
      </c>
      <c r="O100" s="470">
        <f t="shared" si="8"/>
        <v>0</v>
      </c>
      <c r="P100" s="425"/>
      <c r="Q100" s="425"/>
      <c r="R100" s="425"/>
      <c r="S100" s="448">
        <f t="shared" si="9"/>
        <v>0</v>
      </c>
    </row>
    <row r="101" spans="1:19" x14ac:dyDescent="0.3">
      <c r="A101" s="425"/>
      <c r="B101" s="467"/>
      <c r="C101" s="425"/>
      <c r="D101" s="467"/>
      <c r="E101" s="425"/>
      <c r="F101" s="425"/>
      <c r="G101" s="425"/>
      <c r="H101" s="468"/>
      <c r="I101" s="468"/>
      <c r="J101" s="445" t="str">
        <f t="shared" si="5"/>
        <v/>
      </c>
      <c r="K101" s="469"/>
      <c r="L101" s="446" t="str">
        <f t="shared" si="6"/>
        <v/>
      </c>
      <c r="M101" s="466"/>
      <c r="N101" s="447" t="str">
        <f t="shared" si="7"/>
        <v/>
      </c>
      <c r="O101" s="470">
        <f t="shared" si="8"/>
        <v>0</v>
      </c>
      <c r="P101" s="425"/>
      <c r="Q101" s="425"/>
      <c r="R101" s="425"/>
      <c r="S101" s="448">
        <f t="shared" si="9"/>
        <v>0</v>
      </c>
    </row>
    <row r="102" spans="1:19" x14ac:dyDescent="0.3">
      <c r="A102" s="425"/>
      <c r="B102" s="467"/>
      <c r="C102" s="425"/>
      <c r="D102" s="467"/>
      <c r="E102" s="425"/>
      <c r="F102" s="425"/>
      <c r="G102" s="425"/>
      <c r="H102" s="468"/>
      <c r="I102" s="468"/>
      <c r="J102" s="445" t="str">
        <f t="shared" si="5"/>
        <v/>
      </c>
      <c r="K102" s="469"/>
      <c r="L102" s="446" t="str">
        <f t="shared" si="6"/>
        <v/>
      </c>
      <c r="M102" s="466"/>
      <c r="N102" s="447" t="str">
        <f t="shared" si="7"/>
        <v/>
      </c>
      <c r="O102" s="470">
        <f t="shared" si="8"/>
        <v>0</v>
      </c>
      <c r="P102" s="425"/>
      <c r="Q102" s="425"/>
      <c r="R102" s="425"/>
      <c r="S102" s="448">
        <f t="shared" si="9"/>
        <v>0</v>
      </c>
    </row>
    <row r="103" spans="1:19" x14ac:dyDescent="0.3">
      <c r="A103" s="425"/>
      <c r="B103" s="467"/>
      <c r="C103" s="425"/>
      <c r="D103" s="467"/>
      <c r="E103" s="425"/>
      <c r="F103" s="425"/>
      <c r="G103" s="425"/>
      <c r="H103" s="468"/>
      <c r="I103" s="468"/>
      <c r="J103" s="445" t="str">
        <f t="shared" si="5"/>
        <v/>
      </c>
      <c r="K103" s="469"/>
      <c r="L103" s="446" t="str">
        <f t="shared" si="6"/>
        <v/>
      </c>
      <c r="M103" s="466"/>
      <c r="N103" s="447" t="str">
        <f t="shared" si="7"/>
        <v/>
      </c>
      <c r="O103" s="470">
        <f t="shared" si="8"/>
        <v>0</v>
      </c>
      <c r="P103" s="425"/>
      <c r="Q103" s="425"/>
      <c r="R103" s="425"/>
      <c r="S103" s="448">
        <f t="shared" si="9"/>
        <v>0</v>
      </c>
    </row>
    <row r="104" spans="1:19" x14ac:dyDescent="0.3">
      <c r="A104" s="425"/>
      <c r="B104" s="467"/>
      <c r="C104" s="425"/>
      <c r="D104" s="467"/>
      <c r="E104" s="425"/>
      <c r="F104" s="425"/>
      <c r="G104" s="425"/>
      <c r="H104" s="468"/>
      <c r="I104" s="468"/>
      <c r="J104" s="445" t="str">
        <f t="shared" si="5"/>
        <v/>
      </c>
      <c r="K104" s="469"/>
      <c r="L104" s="446" t="str">
        <f t="shared" si="6"/>
        <v/>
      </c>
      <c r="M104" s="466"/>
      <c r="N104" s="447" t="str">
        <f t="shared" si="7"/>
        <v/>
      </c>
      <c r="O104" s="470">
        <f t="shared" si="8"/>
        <v>0</v>
      </c>
      <c r="P104" s="425"/>
      <c r="Q104" s="425"/>
      <c r="R104" s="425"/>
      <c r="S104" s="448">
        <f t="shared" si="9"/>
        <v>0</v>
      </c>
    </row>
    <row r="105" spans="1:19" x14ac:dyDescent="0.3">
      <c r="A105" s="425"/>
      <c r="B105" s="467"/>
      <c r="C105" s="425"/>
      <c r="D105" s="467"/>
      <c r="E105" s="425"/>
      <c r="F105" s="425"/>
      <c r="G105" s="425"/>
      <c r="H105" s="468"/>
      <c r="I105" s="468"/>
      <c r="J105" s="445" t="str">
        <f t="shared" si="5"/>
        <v/>
      </c>
      <c r="K105" s="469"/>
      <c r="L105" s="446" t="str">
        <f t="shared" si="6"/>
        <v/>
      </c>
      <c r="M105" s="466"/>
      <c r="N105" s="447" t="str">
        <f t="shared" si="7"/>
        <v/>
      </c>
      <c r="O105" s="470">
        <f t="shared" si="8"/>
        <v>0</v>
      </c>
      <c r="P105" s="425"/>
      <c r="Q105" s="425"/>
      <c r="R105" s="425"/>
      <c r="S105" s="448">
        <f t="shared" si="9"/>
        <v>0</v>
      </c>
    </row>
    <row r="106" spans="1:19" x14ac:dyDescent="0.3">
      <c r="A106" s="425"/>
      <c r="B106" s="467"/>
      <c r="C106" s="425"/>
      <c r="D106" s="467"/>
      <c r="E106" s="425"/>
      <c r="F106" s="425"/>
      <c r="G106" s="425"/>
      <c r="H106" s="468"/>
      <c r="I106" s="468"/>
      <c r="J106" s="445" t="str">
        <f t="shared" si="5"/>
        <v/>
      </c>
      <c r="K106" s="469"/>
      <c r="L106" s="446" t="str">
        <f t="shared" si="6"/>
        <v/>
      </c>
      <c r="M106" s="466"/>
      <c r="N106" s="447" t="str">
        <f t="shared" si="7"/>
        <v/>
      </c>
      <c r="O106" s="470">
        <f t="shared" si="8"/>
        <v>0</v>
      </c>
      <c r="P106" s="425"/>
      <c r="Q106" s="425"/>
      <c r="R106" s="425"/>
      <c r="S106" s="448">
        <f t="shared" si="9"/>
        <v>0</v>
      </c>
    </row>
    <row r="107" spans="1:19" x14ac:dyDescent="0.3">
      <c r="A107" s="425"/>
      <c r="B107" s="467"/>
      <c r="C107" s="425"/>
      <c r="D107" s="467"/>
      <c r="E107" s="425"/>
      <c r="F107" s="425"/>
      <c r="G107" s="425"/>
      <c r="H107" s="468"/>
      <c r="I107" s="468"/>
      <c r="J107" s="445" t="str">
        <f t="shared" si="5"/>
        <v/>
      </c>
      <c r="K107" s="469"/>
      <c r="L107" s="446" t="str">
        <f t="shared" si="6"/>
        <v/>
      </c>
      <c r="M107" s="466"/>
      <c r="N107" s="447" t="str">
        <f t="shared" si="7"/>
        <v/>
      </c>
      <c r="O107" s="470">
        <f t="shared" si="8"/>
        <v>0</v>
      </c>
      <c r="P107" s="425"/>
      <c r="Q107" s="425"/>
      <c r="R107" s="425"/>
      <c r="S107" s="448">
        <f t="shared" si="9"/>
        <v>0</v>
      </c>
    </row>
    <row r="108" spans="1:19" x14ac:dyDescent="0.3">
      <c r="A108" s="425"/>
      <c r="B108" s="467"/>
      <c r="C108" s="425"/>
      <c r="D108" s="467"/>
      <c r="E108" s="425"/>
      <c r="F108" s="425"/>
      <c r="G108" s="425"/>
      <c r="H108" s="468"/>
      <c r="I108" s="468"/>
      <c r="J108" s="445" t="str">
        <f t="shared" si="5"/>
        <v/>
      </c>
      <c r="K108" s="469"/>
      <c r="L108" s="446" t="str">
        <f t="shared" si="6"/>
        <v/>
      </c>
      <c r="M108" s="466"/>
      <c r="N108" s="447" t="str">
        <f t="shared" si="7"/>
        <v/>
      </c>
      <c r="O108" s="470">
        <f t="shared" si="8"/>
        <v>0</v>
      </c>
      <c r="P108" s="425"/>
      <c r="Q108" s="425"/>
      <c r="R108" s="425"/>
      <c r="S108" s="448">
        <f t="shared" si="9"/>
        <v>0</v>
      </c>
    </row>
    <row r="109" spans="1:19" x14ac:dyDescent="0.3">
      <c r="A109" s="425"/>
      <c r="B109" s="467"/>
      <c r="C109" s="425"/>
      <c r="D109" s="467"/>
      <c r="E109" s="425"/>
      <c r="F109" s="425"/>
      <c r="G109" s="425"/>
      <c r="H109" s="468"/>
      <c r="I109" s="468"/>
      <c r="J109" s="445" t="str">
        <f t="shared" si="5"/>
        <v/>
      </c>
      <c r="K109" s="469"/>
      <c r="L109" s="446" t="str">
        <f t="shared" si="6"/>
        <v/>
      </c>
      <c r="M109" s="466"/>
      <c r="N109" s="447" t="str">
        <f t="shared" si="7"/>
        <v/>
      </c>
      <c r="O109" s="470">
        <f t="shared" si="8"/>
        <v>0</v>
      </c>
      <c r="P109" s="425"/>
      <c r="Q109" s="425"/>
      <c r="R109" s="425"/>
      <c r="S109" s="448">
        <f t="shared" si="9"/>
        <v>0</v>
      </c>
    </row>
    <row r="110" spans="1:19" x14ac:dyDescent="0.3">
      <c r="A110" s="425"/>
      <c r="B110" s="467"/>
      <c r="C110" s="425"/>
      <c r="D110" s="467"/>
      <c r="E110" s="425"/>
      <c r="F110" s="425"/>
      <c r="G110" s="425"/>
      <c r="H110" s="468"/>
      <c r="I110" s="468"/>
      <c r="J110" s="445" t="str">
        <f t="shared" si="5"/>
        <v/>
      </c>
      <c r="K110" s="469"/>
      <c r="L110" s="446" t="str">
        <f t="shared" si="6"/>
        <v/>
      </c>
      <c r="M110" s="466"/>
      <c r="N110" s="447" t="str">
        <f t="shared" si="7"/>
        <v/>
      </c>
      <c r="O110" s="470">
        <f t="shared" si="8"/>
        <v>0</v>
      </c>
      <c r="P110" s="425"/>
      <c r="Q110" s="425"/>
      <c r="R110" s="425"/>
      <c r="S110" s="448">
        <f t="shared" si="9"/>
        <v>0</v>
      </c>
    </row>
    <row r="111" spans="1:19" x14ac:dyDescent="0.3">
      <c r="A111" s="425"/>
      <c r="B111" s="467"/>
      <c r="C111" s="425"/>
      <c r="D111" s="467"/>
      <c r="E111" s="425"/>
      <c r="F111" s="425"/>
      <c r="G111" s="425"/>
      <c r="H111" s="468"/>
      <c r="I111" s="468"/>
      <c r="J111" s="445" t="str">
        <f t="shared" si="5"/>
        <v/>
      </c>
      <c r="K111" s="469"/>
      <c r="L111" s="446" t="str">
        <f t="shared" si="6"/>
        <v/>
      </c>
      <c r="M111" s="466"/>
      <c r="N111" s="447" t="str">
        <f t="shared" si="7"/>
        <v/>
      </c>
      <c r="O111" s="470">
        <f t="shared" si="8"/>
        <v>0</v>
      </c>
      <c r="P111" s="425"/>
      <c r="Q111" s="425"/>
      <c r="R111" s="425"/>
      <c r="S111" s="448">
        <f t="shared" si="9"/>
        <v>0</v>
      </c>
    </row>
    <row r="112" spans="1:19" x14ac:dyDescent="0.3">
      <c r="A112" s="425"/>
      <c r="B112" s="467"/>
      <c r="C112" s="425"/>
      <c r="D112" s="467"/>
      <c r="E112" s="425"/>
      <c r="F112" s="425"/>
      <c r="G112" s="425"/>
      <c r="H112" s="468"/>
      <c r="I112" s="468"/>
      <c r="J112" s="445" t="str">
        <f t="shared" si="5"/>
        <v/>
      </c>
      <c r="K112" s="469"/>
      <c r="L112" s="446" t="str">
        <f t="shared" si="6"/>
        <v/>
      </c>
      <c r="M112" s="466"/>
      <c r="N112" s="447" t="str">
        <f t="shared" si="7"/>
        <v/>
      </c>
      <c r="O112" s="470">
        <f t="shared" si="8"/>
        <v>0</v>
      </c>
      <c r="P112" s="425"/>
      <c r="Q112" s="425"/>
      <c r="R112" s="425"/>
      <c r="S112" s="448">
        <f t="shared" si="9"/>
        <v>0</v>
      </c>
    </row>
    <row r="113" spans="1:19" x14ac:dyDescent="0.3">
      <c r="A113" s="425"/>
      <c r="B113" s="467"/>
      <c r="C113" s="425"/>
      <c r="D113" s="467"/>
      <c r="E113" s="425"/>
      <c r="F113" s="425"/>
      <c r="G113" s="425"/>
      <c r="H113" s="468"/>
      <c r="I113" s="468"/>
      <c r="J113" s="445" t="str">
        <f t="shared" si="5"/>
        <v/>
      </c>
      <c r="K113" s="469"/>
      <c r="L113" s="446" t="str">
        <f t="shared" si="6"/>
        <v/>
      </c>
      <c r="M113" s="466"/>
      <c r="N113" s="447" t="str">
        <f t="shared" si="7"/>
        <v/>
      </c>
      <c r="O113" s="470">
        <f t="shared" si="8"/>
        <v>0</v>
      </c>
      <c r="P113" s="425"/>
      <c r="Q113" s="425"/>
      <c r="R113" s="425"/>
      <c r="S113" s="448">
        <f t="shared" si="9"/>
        <v>0</v>
      </c>
    </row>
    <row r="114" spans="1:19" x14ac:dyDescent="0.3">
      <c r="A114" s="425"/>
      <c r="B114" s="467"/>
      <c r="C114" s="425"/>
      <c r="D114" s="467"/>
      <c r="E114" s="425"/>
      <c r="F114" s="425"/>
      <c r="G114" s="425"/>
      <c r="H114" s="468"/>
      <c r="I114" s="468"/>
      <c r="J114" s="445" t="str">
        <f t="shared" si="5"/>
        <v/>
      </c>
      <c r="K114" s="469"/>
      <c r="L114" s="446" t="str">
        <f t="shared" si="6"/>
        <v/>
      </c>
      <c r="M114" s="466"/>
      <c r="N114" s="447" t="str">
        <f t="shared" si="7"/>
        <v/>
      </c>
      <c r="O114" s="470">
        <f t="shared" si="8"/>
        <v>0</v>
      </c>
      <c r="P114" s="425"/>
      <c r="Q114" s="425"/>
      <c r="R114" s="425"/>
      <c r="S114" s="448">
        <f t="shared" si="9"/>
        <v>0</v>
      </c>
    </row>
    <row r="115" spans="1:19" x14ac:dyDescent="0.3">
      <c r="A115" s="425"/>
      <c r="B115" s="467"/>
      <c r="C115" s="425"/>
      <c r="D115" s="467"/>
      <c r="E115" s="425"/>
      <c r="F115" s="425"/>
      <c r="G115" s="425"/>
      <c r="H115" s="468"/>
      <c r="I115" s="468"/>
      <c r="J115" s="445" t="str">
        <f t="shared" si="5"/>
        <v/>
      </c>
      <c r="K115" s="469"/>
      <c r="L115" s="446" t="str">
        <f t="shared" si="6"/>
        <v/>
      </c>
      <c r="M115" s="466"/>
      <c r="N115" s="447" t="str">
        <f t="shared" si="7"/>
        <v/>
      </c>
      <c r="O115" s="470">
        <f t="shared" si="8"/>
        <v>0</v>
      </c>
      <c r="P115" s="425"/>
      <c r="Q115" s="425"/>
      <c r="R115" s="425"/>
      <c r="S115" s="448">
        <f t="shared" si="9"/>
        <v>0</v>
      </c>
    </row>
    <row r="116" spans="1:19" x14ac:dyDescent="0.3">
      <c r="A116" s="425"/>
      <c r="B116" s="467"/>
      <c r="C116" s="425"/>
      <c r="D116" s="467"/>
      <c r="E116" s="425"/>
      <c r="F116" s="425"/>
      <c r="G116" s="425"/>
      <c r="H116" s="468"/>
      <c r="I116" s="468"/>
      <c r="J116" s="445" t="str">
        <f t="shared" si="5"/>
        <v/>
      </c>
      <c r="K116" s="469"/>
      <c r="L116" s="446" t="str">
        <f t="shared" si="6"/>
        <v/>
      </c>
      <c r="M116" s="466"/>
      <c r="N116" s="447" t="str">
        <f t="shared" si="7"/>
        <v/>
      </c>
      <c r="O116" s="470">
        <f t="shared" si="8"/>
        <v>0</v>
      </c>
      <c r="P116" s="425"/>
      <c r="Q116" s="425"/>
      <c r="R116" s="425"/>
      <c r="S116" s="448">
        <f t="shared" si="9"/>
        <v>0</v>
      </c>
    </row>
    <row r="117" spans="1:19" x14ac:dyDescent="0.3">
      <c r="A117" s="425"/>
      <c r="B117" s="467"/>
      <c r="C117" s="425"/>
      <c r="D117" s="467"/>
      <c r="E117" s="425"/>
      <c r="F117" s="425"/>
      <c r="G117" s="425"/>
      <c r="H117" s="468"/>
      <c r="I117" s="468"/>
      <c r="J117" s="445" t="str">
        <f t="shared" si="5"/>
        <v/>
      </c>
      <c r="K117" s="469"/>
      <c r="L117" s="446" t="str">
        <f t="shared" si="6"/>
        <v/>
      </c>
      <c r="M117" s="466"/>
      <c r="N117" s="447" t="str">
        <f t="shared" si="7"/>
        <v/>
      </c>
      <c r="O117" s="470">
        <f t="shared" si="8"/>
        <v>0</v>
      </c>
      <c r="P117" s="425"/>
      <c r="Q117" s="425"/>
      <c r="R117" s="425"/>
      <c r="S117" s="448">
        <f t="shared" si="9"/>
        <v>0</v>
      </c>
    </row>
    <row r="118" spans="1:19" x14ac:dyDescent="0.3">
      <c r="A118" s="425"/>
      <c r="B118" s="467"/>
      <c r="C118" s="425"/>
      <c r="D118" s="467"/>
      <c r="E118" s="425"/>
      <c r="F118" s="425"/>
      <c r="G118" s="425"/>
      <c r="H118" s="468"/>
      <c r="I118" s="468"/>
      <c r="J118" s="445" t="str">
        <f t="shared" si="5"/>
        <v/>
      </c>
      <c r="K118" s="469"/>
      <c r="L118" s="446" t="str">
        <f t="shared" si="6"/>
        <v/>
      </c>
      <c r="M118" s="466"/>
      <c r="N118" s="447" t="str">
        <f t="shared" si="7"/>
        <v/>
      </c>
      <c r="O118" s="470">
        <f t="shared" si="8"/>
        <v>0</v>
      </c>
      <c r="P118" s="425"/>
      <c r="Q118" s="425"/>
      <c r="R118" s="425"/>
      <c r="S118" s="448">
        <f t="shared" si="9"/>
        <v>0</v>
      </c>
    </row>
    <row r="119" spans="1:19" x14ac:dyDescent="0.3">
      <c r="A119" s="425"/>
      <c r="B119" s="467"/>
      <c r="C119" s="425"/>
      <c r="D119" s="467"/>
      <c r="E119" s="425"/>
      <c r="F119" s="425"/>
      <c r="G119" s="425"/>
      <c r="H119" s="468"/>
      <c r="I119" s="468"/>
      <c r="J119" s="445" t="str">
        <f t="shared" si="5"/>
        <v/>
      </c>
      <c r="K119" s="469"/>
      <c r="L119" s="446" t="str">
        <f t="shared" si="6"/>
        <v/>
      </c>
      <c r="M119" s="466"/>
      <c r="N119" s="447" t="str">
        <f t="shared" si="7"/>
        <v/>
      </c>
      <c r="O119" s="470">
        <f t="shared" si="8"/>
        <v>0</v>
      </c>
      <c r="P119" s="425"/>
      <c r="Q119" s="425"/>
      <c r="R119" s="425"/>
      <c r="S119" s="448">
        <f t="shared" si="9"/>
        <v>0</v>
      </c>
    </row>
    <row r="120" spans="1:19" x14ac:dyDescent="0.3">
      <c r="A120" s="425"/>
      <c r="B120" s="467"/>
      <c r="C120" s="425"/>
      <c r="D120" s="467"/>
      <c r="E120" s="425"/>
      <c r="F120" s="425"/>
      <c r="G120" s="425"/>
      <c r="H120" s="468"/>
      <c r="I120" s="468"/>
      <c r="J120" s="445" t="str">
        <f t="shared" si="5"/>
        <v/>
      </c>
      <c r="K120" s="469"/>
      <c r="L120" s="446" t="str">
        <f t="shared" si="6"/>
        <v/>
      </c>
      <c r="M120" s="466"/>
      <c r="N120" s="447" t="str">
        <f t="shared" si="7"/>
        <v/>
      </c>
      <c r="O120" s="470">
        <f t="shared" si="8"/>
        <v>0</v>
      </c>
      <c r="P120" s="425"/>
      <c r="Q120" s="425"/>
      <c r="R120" s="425"/>
      <c r="S120" s="448">
        <f t="shared" si="9"/>
        <v>0</v>
      </c>
    </row>
    <row r="121" spans="1:19" x14ac:dyDescent="0.3">
      <c r="A121" s="425"/>
      <c r="B121" s="467"/>
      <c r="C121" s="425"/>
      <c r="D121" s="467"/>
      <c r="E121" s="425"/>
      <c r="F121" s="425"/>
      <c r="G121" s="425"/>
      <c r="H121" s="468"/>
      <c r="I121" s="468"/>
      <c r="J121" s="445" t="str">
        <f t="shared" si="5"/>
        <v/>
      </c>
      <c r="K121" s="469"/>
      <c r="L121" s="446" t="str">
        <f t="shared" si="6"/>
        <v/>
      </c>
      <c r="M121" s="466"/>
      <c r="N121" s="447" t="str">
        <f t="shared" si="7"/>
        <v/>
      </c>
      <c r="O121" s="470">
        <f t="shared" si="8"/>
        <v>0</v>
      </c>
      <c r="P121" s="425"/>
      <c r="Q121" s="425"/>
      <c r="R121" s="425"/>
      <c r="S121" s="448">
        <f t="shared" si="9"/>
        <v>0</v>
      </c>
    </row>
    <row r="122" spans="1:19" x14ac:dyDescent="0.3">
      <c r="A122" s="425"/>
      <c r="B122" s="467"/>
      <c r="C122" s="425"/>
      <c r="D122" s="467"/>
      <c r="E122" s="425"/>
      <c r="F122" s="425"/>
      <c r="G122" s="425"/>
      <c r="H122" s="468"/>
      <c r="I122" s="468"/>
      <c r="J122" s="445" t="str">
        <f t="shared" si="5"/>
        <v/>
      </c>
      <c r="K122" s="469"/>
      <c r="L122" s="446" t="str">
        <f t="shared" si="6"/>
        <v/>
      </c>
      <c r="M122" s="466"/>
      <c r="N122" s="447" t="str">
        <f t="shared" si="7"/>
        <v/>
      </c>
      <c r="O122" s="470">
        <f t="shared" si="8"/>
        <v>0</v>
      </c>
      <c r="P122" s="425"/>
      <c r="Q122" s="425"/>
      <c r="R122" s="425"/>
      <c r="S122" s="448">
        <f t="shared" si="9"/>
        <v>0</v>
      </c>
    </row>
    <row r="123" spans="1:19" x14ac:dyDescent="0.3">
      <c r="A123" s="425"/>
      <c r="B123" s="467"/>
      <c r="C123" s="425"/>
      <c r="D123" s="467"/>
      <c r="E123" s="425"/>
      <c r="F123" s="425"/>
      <c r="G123" s="425"/>
      <c r="H123" s="468"/>
      <c r="I123" s="468"/>
      <c r="J123" s="445" t="str">
        <f t="shared" si="5"/>
        <v/>
      </c>
      <c r="K123" s="469"/>
      <c r="L123" s="446" t="str">
        <f t="shared" si="6"/>
        <v/>
      </c>
      <c r="M123" s="466"/>
      <c r="N123" s="447" t="str">
        <f t="shared" si="7"/>
        <v/>
      </c>
      <c r="O123" s="470">
        <f t="shared" si="8"/>
        <v>0</v>
      </c>
      <c r="P123" s="425"/>
      <c r="Q123" s="425"/>
      <c r="R123" s="425"/>
      <c r="S123" s="448">
        <f t="shared" si="9"/>
        <v>0</v>
      </c>
    </row>
    <row r="124" spans="1:19" x14ac:dyDescent="0.3">
      <c r="A124" s="425"/>
      <c r="B124" s="467"/>
      <c r="C124" s="425"/>
      <c r="D124" s="467"/>
      <c r="E124" s="425"/>
      <c r="F124" s="425"/>
      <c r="G124" s="425"/>
      <c r="H124" s="468"/>
      <c r="I124" s="468"/>
      <c r="J124" s="445" t="str">
        <f t="shared" si="5"/>
        <v/>
      </c>
      <c r="K124" s="469"/>
      <c r="L124" s="446" t="str">
        <f t="shared" si="6"/>
        <v/>
      </c>
      <c r="M124" s="466"/>
      <c r="N124" s="447" t="str">
        <f t="shared" si="7"/>
        <v/>
      </c>
      <c r="O124" s="470">
        <f t="shared" si="8"/>
        <v>0</v>
      </c>
      <c r="P124" s="425"/>
      <c r="Q124" s="425"/>
      <c r="R124" s="425"/>
      <c r="S124" s="448">
        <f t="shared" si="9"/>
        <v>0</v>
      </c>
    </row>
    <row r="125" spans="1:19" x14ac:dyDescent="0.3">
      <c r="A125" s="425"/>
      <c r="B125" s="467"/>
      <c r="C125" s="425"/>
      <c r="D125" s="467"/>
      <c r="E125" s="425"/>
      <c r="F125" s="425"/>
      <c r="G125" s="425"/>
      <c r="H125" s="468"/>
      <c r="I125" s="468"/>
      <c r="J125" s="445" t="str">
        <f t="shared" si="5"/>
        <v/>
      </c>
      <c r="K125" s="469"/>
      <c r="L125" s="446" t="str">
        <f t="shared" si="6"/>
        <v/>
      </c>
      <c r="M125" s="466"/>
      <c r="N125" s="447" t="str">
        <f t="shared" si="7"/>
        <v/>
      </c>
      <c r="O125" s="470">
        <f t="shared" si="8"/>
        <v>0</v>
      </c>
      <c r="P125" s="425"/>
      <c r="Q125" s="425"/>
      <c r="R125" s="425"/>
      <c r="S125" s="448">
        <f t="shared" si="9"/>
        <v>0</v>
      </c>
    </row>
    <row r="126" spans="1:19" x14ac:dyDescent="0.3">
      <c r="A126" s="425"/>
      <c r="B126" s="467"/>
      <c r="C126" s="425"/>
      <c r="D126" s="467"/>
      <c r="E126" s="425"/>
      <c r="F126" s="425"/>
      <c r="G126" s="425"/>
      <c r="H126" s="468"/>
      <c r="I126" s="468"/>
      <c r="J126" s="445" t="str">
        <f t="shared" si="5"/>
        <v/>
      </c>
      <c r="K126" s="469"/>
      <c r="L126" s="446" t="str">
        <f t="shared" si="6"/>
        <v/>
      </c>
      <c r="M126" s="466"/>
      <c r="N126" s="447" t="str">
        <f t="shared" si="7"/>
        <v/>
      </c>
      <c r="O126" s="470">
        <f t="shared" si="8"/>
        <v>0</v>
      </c>
      <c r="P126" s="425"/>
      <c r="Q126" s="425"/>
      <c r="R126" s="425"/>
      <c r="S126" s="448">
        <f t="shared" si="9"/>
        <v>0</v>
      </c>
    </row>
    <row r="127" spans="1:19" x14ac:dyDescent="0.3">
      <c r="A127" s="425"/>
      <c r="B127" s="467"/>
      <c r="C127" s="425"/>
      <c r="D127" s="467"/>
      <c r="E127" s="425"/>
      <c r="F127" s="425"/>
      <c r="G127" s="425"/>
      <c r="H127" s="468"/>
      <c r="I127" s="468"/>
      <c r="J127" s="445" t="str">
        <f t="shared" si="5"/>
        <v/>
      </c>
      <c r="K127" s="469"/>
      <c r="L127" s="446" t="str">
        <f t="shared" si="6"/>
        <v/>
      </c>
      <c r="M127" s="466"/>
      <c r="N127" s="447" t="str">
        <f t="shared" si="7"/>
        <v/>
      </c>
      <c r="O127" s="470">
        <f t="shared" si="8"/>
        <v>0</v>
      </c>
      <c r="P127" s="425"/>
      <c r="Q127" s="425"/>
      <c r="R127" s="425"/>
      <c r="S127" s="448">
        <f t="shared" si="9"/>
        <v>0</v>
      </c>
    </row>
    <row r="128" spans="1:19" x14ac:dyDescent="0.3">
      <c r="A128" s="425"/>
      <c r="B128" s="467"/>
      <c r="C128" s="425"/>
      <c r="D128" s="467"/>
      <c r="E128" s="425"/>
      <c r="F128" s="425"/>
      <c r="G128" s="425"/>
      <c r="H128" s="468"/>
      <c r="I128" s="468"/>
      <c r="J128" s="445" t="str">
        <f t="shared" si="5"/>
        <v/>
      </c>
      <c r="K128" s="469"/>
      <c r="L128" s="446" t="str">
        <f t="shared" si="6"/>
        <v/>
      </c>
      <c r="M128" s="466"/>
      <c r="N128" s="447" t="str">
        <f t="shared" si="7"/>
        <v/>
      </c>
      <c r="O128" s="470">
        <f t="shared" si="8"/>
        <v>0</v>
      </c>
      <c r="P128" s="425"/>
      <c r="Q128" s="425"/>
      <c r="R128" s="425"/>
      <c r="S128" s="448">
        <f t="shared" si="9"/>
        <v>0</v>
      </c>
    </row>
    <row r="129" spans="1:19" x14ac:dyDescent="0.3">
      <c r="A129" s="425"/>
      <c r="B129" s="467"/>
      <c r="C129" s="425"/>
      <c r="D129" s="467"/>
      <c r="E129" s="425"/>
      <c r="F129" s="425"/>
      <c r="G129" s="425"/>
      <c r="H129" s="468"/>
      <c r="I129" s="468"/>
      <c r="J129" s="445" t="str">
        <f t="shared" si="5"/>
        <v/>
      </c>
      <c r="K129" s="469"/>
      <c r="L129" s="446" t="str">
        <f t="shared" si="6"/>
        <v/>
      </c>
      <c r="M129" s="466"/>
      <c r="N129" s="447" t="str">
        <f t="shared" si="7"/>
        <v/>
      </c>
      <c r="O129" s="470">
        <f t="shared" si="8"/>
        <v>0</v>
      </c>
      <c r="P129" s="425"/>
      <c r="Q129" s="425"/>
      <c r="R129" s="425"/>
      <c r="S129" s="448">
        <f t="shared" si="9"/>
        <v>0</v>
      </c>
    </row>
    <row r="130" spans="1:19" x14ac:dyDescent="0.3">
      <c r="A130" s="425"/>
      <c r="B130" s="467"/>
      <c r="C130" s="425"/>
      <c r="D130" s="467"/>
      <c r="E130" s="425"/>
      <c r="F130" s="425"/>
      <c r="G130" s="425"/>
      <c r="H130" s="468"/>
      <c r="I130" s="468"/>
      <c r="J130" s="445" t="str">
        <f t="shared" si="5"/>
        <v/>
      </c>
      <c r="K130" s="469"/>
      <c r="L130" s="446" t="str">
        <f t="shared" si="6"/>
        <v/>
      </c>
      <c r="M130" s="466"/>
      <c r="N130" s="447" t="str">
        <f t="shared" si="7"/>
        <v/>
      </c>
      <c r="O130" s="470">
        <f t="shared" si="8"/>
        <v>0</v>
      </c>
      <c r="P130" s="425"/>
      <c r="Q130" s="425"/>
      <c r="R130" s="425"/>
      <c r="S130" s="448">
        <f t="shared" si="9"/>
        <v>0</v>
      </c>
    </row>
    <row r="131" spans="1:19" x14ac:dyDescent="0.3">
      <c r="A131" s="425"/>
      <c r="B131" s="467"/>
      <c r="C131" s="425"/>
      <c r="D131" s="467"/>
      <c r="E131" s="425"/>
      <c r="F131" s="425"/>
      <c r="G131" s="425"/>
      <c r="H131" s="468"/>
      <c r="I131" s="468"/>
      <c r="J131" s="445" t="str">
        <f t="shared" si="5"/>
        <v/>
      </c>
      <c r="K131" s="469"/>
      <c r="L131" s="446" t="str">
        <f t="shared" si="6"/>
        <v/>
      </c>
      <c r="M131" s="466"/>
      <c r="N131" s="447" t="str">
        <f t="shared" si="7"/>
        <v/>
      </c>
      <c r="O131" s="470">
        <f t="shared" si="8"/>
        <v>0</v>
      </c>
      <c r="P131" s="425"/>
      <c r="Q131" s="425"/>
      <c r="R131" s="425"/>
      <c r="S131" s="448">
        <f t="shared" si="9"/>
        <v>0</v>
      </c>
    </row>
    <row r="132" spans="1:19" x14ac:dyDescent="0.3">
      <c r="A132" s="425"/>
      <c r="B132" s="467"/>
      <c r="C132" s="425"/>
      <c r="D132" s="467"/>
      <c r="E132" s="425"/>
      <c r="F132" s="425"/>
      <c r="G132" s="425"/>
      <c r="H132" s="468"/>
      <c r="I132" s="468"/>
      <c r="J132" s="445" t="str">
        <f t="shared" si="5"/>
        <v/>
      </c>
      <c r="K132" s="469"/>
      <c r="L132" s="446" t="str">
        <f t="shared" si="6"/>
        <v/>
      </c>
      <c r="M132" s="466"/>
      <c r="N132" s="447" t="str">
        <f t="shared" si="7"/>
        <v/>
      </c>
      <c r="O132" s="470">
        <f t="shared" si="8"/>
        <v>0</v>
      </c>
      <c r="P132" s="425"/>
      <c r="Q132" s="425"/>
      <c r="R132" s="425"/>
      <c r="S132" s="448">
        <f t="shared" si="9"/>
        <v>0</v>
      </c>
    </row>
    <row r="133" spans="1:19" x14ac:dyDescent="0.3">
      <c r="A133" s="425"/>
      <c r="B133" s="467"/>
      <c r="C133" s="425"/>
      <c r="D133" s="467"/>
      <c r="E133" s="425"/>
      <c r="F133" s="425"/>
      <c r="G133" s="425"/>
      <c r="H133" s="468"/>
      <c r="I133" s="468"/>
      <c r="J133" s="445" t="str">
        <f t="shared" ref="J133:J196" si="10">IF(G133="Arbeitsentgelt (§ 18 GasNEV)","kWh",IF(G133="Leistungsentgelt (§ 18 GasNEV)","kW",""))</f>
        <v/>
      </c>
      <c r="K133" s="469"/>
      <c r="L133" s="446" t="str">
        <f t="shared" si="6"/>
        <v/>
      </c>
      <c r="M133" s="466"/>
      <c r="N133" s="447" t="str">
        <f t="shared" si="7"/>
        <v/>
      </c>
      <c r="O133" s="470">
        <f t="shared" si="8"/>
        <v>0</v>
      </c>
      <c r="P133" s="425"/>
      <c r="Q133" s="425"/>
      <c r="R133" s="425"/>
      <c r="S133" s="448">
        <f t="shared" si="9"/>
        <v>0</v>
      </c>
    </row>
    <row r="134" spans="1:19" x14ac:dyDescent="0.3">
      <c r="A134" s="425"/>
      <c r="B134" s="467"/>
      <c r="C134" s="425"/>
      <c r="D134" s="467"/>
      <c r="E134" s="425"/>
      <c r="F134" s="425"/>
      <c r="G134" s="425"/>
      <c r="H134" s="468"/>
      <c r="I134" s="468"/>
      <c r="J134" s="445" t="str">
        <f t="shared" si="10"/>
        <v/>
      </c>
      <c r="K134" s="469"/>
      <c r="L134" s="446" t="str">
        <f t="shared" ref="L134:L197" si="11">IF(OR(G134="",G134="Gesondertes Entgelt (§ 20 Abs. 2 GasNEV)"),"",IF(G134="Arbeitsentgelt (§ 18 GasNEV)","ct/kWh","EUR/kW"))</f>
        <v/>
      </c>
      <c r="M134" s="466"/>
      <c r="N134" s="447" t="str">
        <f t="shared" ref="N134:N197" si="12">IF(OR(G134="",G134="Gesondertes Entgelt (§ 20 Abs. 2 GasNEV)"),"",IF(G134="Arbeitsentgelt (§ 18 GasNEV)","kWh , Jahresarbeit - prognostizierte Inanspruchnahme",IF(G134="Leistungsentgelt (§ 18 GasNEV)","kW, Jahreshöchstleistung - prognostizierte Inanspruchnahme","kW, Kapazität - prognostizierte Kapazitätsbuchung")))</f>
        <v/>
      </c>
      <c r="O134" s="470">
        <f t="shared" ref="O134:O197" si="13">IF(G134="Arbeitsentgelt (§ 18 GasNEV)",H134+(M134-I134)*(K134/100),H134+(M134-I134)*K134)</f>
        <v>0</v>
      </c>
      <c r="P134" s="425"/>
      <c r="Q134" s="425"/>
      <c r="R134" s="425"/>
      <c r="S134" s="448">
        <f t="shared" ref="S134:S197" si="14">SUM(O134:R134)</f>
        <v>0</v>
      </c>
    </row>
    <row r="135" spans="1:19" x14ac:dyDescent="0.3">
      <c r="A135" s="425"/>
      <c r="B135" s="467"/>
      <c r="C135" s="425"/>
      <c r="D135" s="467"/>
      <c r="E135" s="425"/>
      <c r="F135" s="425"/>
      <c r="G135" s="425"/>
      <c r="H135" s="468"/>
      <c r="I135" s="468"/>
      <c r="J135" s="445" t="str">
        <f t="shared" si="10"/>
        <v/>
      </c>
      <c r="K135" s="469"/>
      <c r="L135" s="446" t="str">
        <f t="shared" si="11"/>
        <v/>
      </c>
      <c r="M135" s="466"/>
      <c r="N135" s="447" t="str">
        <f t="shared" si="12"/>
        <v/>
      </c>
      <c r="O135" s="470">
        <f t="shared" si="13"/>
        <v>0</v>
      </c>
      <c r="P135" s="425"/>
      <c r="Q135" s="425"/>
      <c r="R135" s="425"/>
      <c r="S135" s="448">
        <f t="shared" si="14"/>
        <v>0</v>
      </c>
    </row>
    <row r="136" spans="1:19" x14ac:dyDescent="0.3">
      <c r="A136" s="425"/>
      <c r="B136" s="467"/>
      <c r="C136" s="425"/>
      <c r="D136" s="467"/>
      <c r="E136" s="425"/>
      <c r="F136" s="425"/>
      <c r="G136" s="425"/>
      <c r="H136" s="468"/>
      <c r="I136" s="468"/>
      <c r="J136" s="445" t="str">
        <f t="shared" si="10"/>
        <v/>
      </c>
      <c r="K136" s="469"/>
      <c r="L136" s="446" t="str">
        <f t="shared" si="11"/>
        <v/>
      </c>
      <c r="M136" s="466"/>
      <c r="N136" s="447" t="str">
        <f t="shared" si="12"/>
        <v/>
      </c>
      <c r="O136" s="470">
        <f t="shared" si="13"/>
        <v>0</v>
      </c>
      <c r="P136" s="425"/>
      <c r="Q136" s="425"/>
      <c r="R136" s="425"/>
      <c r="S136" s="448">
        <f t="shared" si="14"/>
        <v>0</v>
      </c>
    </row>
    <row r="137" spans="1:19" x14ac:dyDescent="0.3">
      <c r="A137" s="425"/>
      <c r="B137" s="467"/>
      <c r="C137" s="425"/>
      <c r="D137" s="467"/>
      <c r="E137" s="425"/>
      <c r="F137" s="425"/>
      <c r="G137" s="425"/>
      <c r="H137" s="468"/>
      <c r="I137" s="468"/>
      <c r="J137" s="445" t="str">
        <f t="shared" si="10"/>
        <v/>
      </c>
      <c r="K137" s="469"/>
      <c r="L137" s="446" t="str">
        <f t="shared" si="11"/>
        <v/>
      </c>
      <c r="M137" s="466"/>
      <c r="N137" s="447" t="str">
        <f t="shared" si="12"/>
        <v/>
      </c>
      <c r="O137" s="470">
        <f t="shared" si="13"/>
        <v>0</v>
      </c>
      <c r="P137" s="425"/>
      <c r="Q137" s="425"/>
      <c r="R137" s="425"/>
      <c r="S137" s="448">
        <f t="shared" si="14"/>
        <v>0</v>
      </c>
    </row>
    <row r="138" spans="1:19" x14ac:dyDescent="0.3">
      <c r="A138" s="425"/>
      <c r="B138" s="467"/>
      <c r="C138" s="425"/>
      <c r="D138" s="467"/>
      <c r="E138" s="425"/>
      <c r="F138" s="425"/>
      <c r="G138" s="425"/>
      <c r="H138" s="468"/>
      <c r="I138" s="468"/>
      <c r="J138" s="445" t="str">
        <f t="shared" si="10"/>
        <v/>
      </c>
      <c r="K138" s="469"/>
      <c r="L138" s="446" t="str">
        <f t="shared" si="11"/>
        <v/>
      </c>
      <c r="M138" s="466"/>
      <c r="N138" s="447" t="str">
        <f t="shared" si="12"/>
        <v/>
      </c>
      <c r="O138" s="470">
        <f t="shared" si="13"/>
        <v>0</v>
      </c>
      <c r="P138" s="425"/>
      <c r="Q138" s="425"/>
      <c r="R138" s="425"/>
      <c r="S138" s="448">
        <f t="shared" si="14"/>
        <v>0</v>
      </c>
    </row>
    <row r="139" spans="1:19" x14ac:dyDescent="0.3">
      <c r="A139" s="425"/>
      <c r="B139" s="467"/>
      <c r="C139" s="425"/>
      <c r="D139" s="467"/>
      <c r="E139" s="425"/>
      <c r="F139" s="425"/>
      <c r="G139" s="425"/>
      <c r="H139" s="468"/>
      <c r="I139" s="468"/>
      <c r="J139" s="445" t="str">
        <f t="shared" si="10"/>
        <v/>
      </c>
      <c r="K139" s="469"/>
      <c r="L139" s="446" t="str">
        <f t="shared" si="11"/>
        <v/>
      </c>
      <c r="M139" s="466"/>
      <c r="N139" s="447" t="str">
        <f t="shared" si="12"/>
        <v/>
      </c>
      <c r="O139" s="470">
        <f t="shared" si="13"/>
        <v>0</v>
      </c>
      <c r="P139" s="425"/>
      <c r="Q139" s="425"/>
      <c r="R139" s="425"/>
      <c r="S139" s="448">
        <f t="shared" si="14"/>
        <v>0</v>
      </c>
    </row>
    <row r="140" spans="1:19" x14ac:dyDescent="0.3">
      <c r="A140" s="425"/>
      <c r="B140" s="467"/>
      <c r="C140" s="425"/>
      <c r="D140" s="467"/>
      <c r="E140" s="425"/>
      <c r="F140" s="425"/>
      <c r="G140" s="425"/>
      <c r="H140" s="468"/>
      <c r="I140" s="468"/>
      <c r="J140" s="445" t="str">
        <f t="shared" si="10"/>
        <v/>
      </c>
      <c r="K140" s="469"/>
      <c r="L140" s="446" t="str">
        <f t="shared" si="11"/>
        <v/>
      </c>
      <c r="M140" s="466"/>
      <c r="N140" s="447" t="str">
        <f t="shared" si="12"/>
        <v/>
      </c>
      <c r="O140" s="470">
        <f t="shared" si="13"/>
        <v>0</v>
      </c>
      <c r="P140" s="425"/>
      <c r="Q140" s="425"/>
      <c r="R140" s="425"/>
      <c r="S140" s="448">
        <f t="shared" si="14"/>
        <v>0</v>
      </c>
    </row>
    <row r="141" spans="1:19" x14ac:dyDescent="0.3">
      <c r="A141" s="425"/>
      <c r="B141" s="467"/>
      <c r="C141" s="425"/>
      <c r="D141" s="467"/>
      <c r="E141" s="425"/>
      <c r="F141" s="425"/>
      <c r="G141" s="425"/>
      <c r="H141" s="468"/>
      <c r="I141" s="468"/>
      <c r="J141" s="445" t="str">
        <f t="shared" si="10"/>
        <v/>
      </c>
      <c r="K141" s="469"/>
      <c r="L141" s="446" t="str">
        <f t="shared" si="11"/>
        <v/>
      </c>
      <c r="M141" s="466"/>
      <c r="N141" s="447" t="str">
        <f t="shared" si="12"/>
        <v/>
      </c>
      <c r="O141" s="470">
        <f t="shared" si="13"/>
        <v>0</v>
      </c>
      <c r="P141" s="425"/>
      <c r="Q141" s="425"/>
      <c r="R141" s="425"/>
      <c r="S141" s="448">
        <f t="shared" si="14"/>
        <v>0</v>
      </c>
    </row>
    <row r="142" spans="1:19" x14ac:dyDescent="0.3">
      <c r="A142" s="425"/>
      <c r="B142" s="467"/>
      <c r="C142" s="425"/>
      <c r="D142" s="467"/>
      <c r="E142" s="425"/>
      <c r="F142" s="425"/>
      <c r="G142" s="425"/>
      <c r="H142" s="468"/>
      <c r="I142" s="468"/>
      <c r="J142" s="445" t="str">
        <f t="shared" si="10"/>
        <v/>
      </c>
      <c r="K142" s="469"/>
      <c r="L142" s="446" t="str">
        <f t="shared" si="11"/>
        <v/>
      </c>
      <c r="M142" s="466"/>
      <c r="N142" s="447" t="str">
        <f t="shared" si="12"/>
        <v/>
      </c>
      <c r="O142" s="470">
        <f t="shared" si="13"/>
        <v>0</v>
      </c>
      <c r="P142" s="425"/>
      <c r="Q142" s="425"/>
      <c r="R142" s="425"/>
      <c r="S142" s="448">
        <f t="shared" si="14"/>
        <v>0</v>
      </c>
    </row>
    <row r="143" spans="1:19" x14ac:dyDescent="0.3">
      <c r="A143" s="425"/>
      <c r="B143" s="467"/>
      <c r="C143" s="425"/>
      <c r="D143" s="467"/>
      <c r="E143" s="425"/>
      <c r="F143" s="425"/>
      <c r="G143" s="425"/>
      <c r="H143" s="468"/>
      <c r="I143" s="468"/>
      <c r="J143" s="445" t="str">
        <f t="shared" si="10"/>
        <v/>
      </c>
      <c r="K143" s="469"/>
      <c r="L143" s="446" t="str">
        <f t="shared" si="11"/>
        <v/>
      </c>
      <c r="M143" s="466"/>
      <c r="N143" s="447" t="str">
        <f t="shared" si="12"/>
        <v/>
      </c>
      <c r="O143" s="470">
        <f t="shared" si="13"/>
        <v>0</v>
      </c>
      <c r="P143" s="425"/>
      <c r="Q143" s="425"/>
      <c r="R143" s="425"/>
      <c r="S143" s="448">
        <f t="shared" si="14"/>
        <v>0</v>
      </c>
    </row>
    <row r="144" spans="1:19" x14ac:dyDescent="0.3">
      <c r="A144" s="425"/>
      <c r="B144" s="467"/>
      <c r="C144" s="425"/>
      <c r="D144" s="467"/>
      <c r="E144" s="425"/>
      <c r="F144" s="425"/>
      <c r="G144" s="425"/>
      <c r="H144" s="468"/>
      <c r="I144" s="468"/>
      <c r="J144" s="445" t="str">
        <f t="shared" si="10"/>
        <v/>
      </c>
      <c r="K144" s="469"/>
      <c r="L144" s="446" t="str">
        <f t="shared" si="11"/>
        <v/>
      </c>
      <c r="M144" s="466"/>
      <c r="N144" s="447" t="str">
        <f t="shared" si="12"/>
        <v/>
      </c>
      <c r="O144" s="470">
        <f t="shared" si="13"/>
        <v>0</v>
      </c>
      <c r="P144" s="425"/>
      <c r="Q144" s="425"/>
      <c r="R144" s="425"/>
      <c r="S144" s="448">
        <f t="shared" si="14"/>
        <v>0</v>
      </c>
    </row>
    <row r="145" spans="1:19" x14ac:dyDescent="0.3">
      <c r="A145" s="425"/>
      <c r="B145" s="467"/>
      <c r="C145" s="425"/>
      <c r="D145" s="467"/>
      <c r="E145" s="425"/>
      <c r="F145" s="425"/>
      <c r="G145" s="425"/>
      <c r="H145" s="468"/>
      <c r="I145" s="468"/>
      <c r="J145" s="445" t="str">
        <f t="shared" si="10"/>
        <v/>
      </c>
      <c r="K145" s="469"/>
      <c r="L145" s="446" t="str">
        <f t="shared" si="11"/>
        <v/>
      </c>
      <c r="M145" s="466"/>
      <c r="N145" s="447" t="str">
        <f t="shared" si="12"/>
        <v/>
      </c>
      <c r="O145" s="470">
        <f t="shared" si="13"/>
        <v>0</v>
      </c>
      <c r="P145" s="425"/>
      <c r="Q145" s="425"/>
      <c r="R145" s="425"/>
      <c r="S145" s="448">
        <f t="shared" si="14"/>
        <v>0</v>
      </c>
    </row>
    <row r="146" spans="1:19" x14ac:dyDescent="0.3">
      <c r="A146" s="425"/>
      <c r="B146" s="467"/>
      <c r="C146" s="425"/>
      <c r="D146" s="467"/>
      <c r="E146" s="425"/>
      <c r="F146" s="425"/>
      <c r="G146" s="425"/>
      <c r="H146" s="468"/>
      <c r="I146" s="468"/>
      <c r="J146" s="445" t="str">
        <f t="shared" si="10"/>
        <v/>
      </c>
      <c r="K146" s="469"/>
      <c r="L146" s="446" t="str">
        <f t="shared" si="11"/>
        <v/>
      </c>
      <c r="M146" s="466"/>
      <c r="N146" s="447" t="str">
        <f t="shared" si="12"/>
        <v/>
      </c>
      <c r="O146" s="470">
        <f t="shared" si="13"/>
        <v>0</v>
      </c>
      <c r="P146" s="425"/>
      <c r="Q146" s="425"/>
      <c r="R146" s="425"/>
      <c r="S146" s="448">
        <f t="shared" si="14"/>
        <v>0</v>
      </c>
    </row>
    <row r="147" spans="1:19" x14ac:dyDescent="0.3">
      <c r="A147" s="425"/>
      <c r="B147" s="467"/>
      <c r="C147" s="425"/>
      <c r="D147" s="467"/>
      <c r="E147" s="425"/>
      <c r="F147" s="425"/>
      <c r="G147" s="425"/>
      <c r="H147" s="468"/>
      <c r="I147" s="468"/>
      <c r="J147" s="445" t="str">
        <f t="shared" si="10"/>
        <v/>
      </c>
      <c r="K147" s="469"/>
      <c r="L147" s="446" t="str">
        <f t="shared" si="11"/>
        <v/>
      </c>
      <c r="M147" s="466"/>
      <c r="N147" s="447" t="str">
        <f t="shared" si="12"/>
        <v/>
      </c>
      <c r="O147" s="470">
        <f t="shared" si="13"/>
        <v>0</v>
      </c>
      <c r="P147" s="425"/>
      <c r="Q147" s="425"/>
      <c r="R147" s="425"/>
      <c r="S147" s="448">
        <f t="shared" si="14"/>
        <v>0</v>
      </c>
    </row>
    <row r="148" spans="1:19" x14ac:dyDescent="0.3">
      <c r="A148" s="425"/>
      <c r="B148" s="467"/>
      <c r="C148" s="425"/>
      <c r="D148" s="467"/>
      <c r="E148" s="425"/>
      <c r="F148" s="425"/>
      <c r="G148" s="425"/>
      <c r="H148" s="468"/>
      <c r="I148" s="468"/>
      <c r="J148" s="445" t="str">
        <f t="shared" si="10"/>
        <v/>
      </c>
      <c r="K148" s="469"/>
      <c r="L148" s="446" t="str">
        <f t="shared" si="11"/>
        <v/>
      </c>
      <c r="M148" s="466"/>
      <c r="N148" s="447" t="str">
        <f t="shared" si="12"/>
        <v/>
      </c>
      <c r="O148" s="470">
        <f t="shared" si="13"/>
        <v>0</v>
      </c>
      <c r="P148" s="425"/>
      <c r="Q148" s="425"/>
      <c r="R148" s="425"/>
      <c r="S148" s="448">
        <f t="shared" si="14"/>
        <v>0</v>
      </c>
    </row>
    <row r="149" spans="1:19" x14ac:dyDescent="0.3">
      <c r="A149" s="425"/>
      <c r="B149" s="467"/>
      <c r="C149" s="425"/>
      <c r="D149" s="467"/>
      <c r="E149" s="425"/>
      <c r="F149" s="425"/>
      <c r="G149" s="425"/>
      <c r="H149" s="468"/>
      <c r="I149" s="468"/>
      <c r="J149" s="445" t="str">
        <f t="shared" si="10"/>
        <v/>
      </c>
      <c r="K149" s="469"/>
      <c r="L149" s="446" t="str">
        <f t="shared" si="11"/>
        <v/>
      </c>
      <c r="M149" s="466"/>
      <c r="N149" s="447" t="str">
        <f t="shared" si="12"/>
        <v/>
      </c>
      <c r="O149" s="470">
        <f t="shared" si="13"/>
        <v>0</v>
      </c>
      <c r="P149" s="425"/>
      <c r="Q149" s="425"/>
      <c r="R149" s="425"/>
      <c r="S149" s="448">
        <f t="shared" si="14"/>
        <v>0</v>
      </c>
    </row>
    <row r="150" spans="1:19" x14ac:dyDescent="0.3">
      <c r="A150" s="425"/>
      <c r="B150" s="467"/>
      <c r="C150" s="425"/>
      <c r="D150" s="467"/>
      <c r="E150" s="425"/>
      <c r="F150" s="425"/>
      <c r="G150" s="425"/>
      <c r="H150" s="468"/>
      <c r="I150" s="468"/>
      <c r="J150" s="445" t="str">
        <f t="shared" si="10"/>
        <v/>
      </c>
      <c r="K150" s="469"/>
      <c r="L150" s="446" t="str">
        <f t="shared" si="11"/>
        <v/>
      </c>
      <c r="M150" s="466"/>
      <c r="N150" s="447" t="str">
        <f t="shared" si="12"/>
        <v/>
      </c>
      <c r="O150" s="470">
        <f t="shared" si="13"/>
        <v>0</v>
      </c>
      <c r="P150" s="425"/>
      <c r="Q150" s="425"/>
      <c r="R150" s="425"/>
      <c r="S150" s="448">
        <f t="shared" si="14"/>
        <v>0</v>
      </c>
    </row>
    <row r="151" spans="1:19" x14ac:dyDescent="0.3">
      <c r="A151" s="425"/>
      <c r="B151" s="467"/>
      <c r="C151" s="425"/>
      <c r="D151" s="467"/>
      <c r="E151" s="425"/>
      <c r="F151" s="425"/>
      <c r="G151" s="425"/>
      <c r="H151" s="468"/>
      <c r="I151" s="468"/>
      <c r="J151" s="445" t="str">
        <f t="shared" si="10"/>
        <v/>
      </c>
      <c r="K151" s="469"/>
      <c r="L151" s="446" t="str">
        <f t="shared" si="11"/>
        <v/>
      </c>
      <c r="M151" s="466"/>
      <c r="N151" s="447" t="str">
        <f t="shared" si="12"/>
        <v/>
      </c>
      <c r="O151" s="470">
        <f t="shared" si="13"/>
        <v>0</v>
      </c>
      <c r="P151" s="425"/>
      <c r="Q151" s="425"/>
      <c r="R151" s="425"/>
      <c r="S151" s="448">
        <f t="shared" si="14"/>
        <v>0</v>
      </c>
    </row>
    <row r="152" spans="1:19" x14ac:dyDescent="0.3">
      <c r="A152" s="425"/>
      <c r="B152" s="467"/>
      <c r="C152" s="425"/>
      <c r="D152" s="467"/>
      <c r="E152" s="425"/>
      <c r="F152" s="425"/>
      <c r="G152" s="425"/>
      <c r="H152" s="468"/>
      <c r="I152" s="468"/>
      <c r="J152" s="445" t="str">
        <f t="shared" si="10"/>
        <v/>
      </c>
      <c r="K152" s="469"/>
      <c r="L152" s="446" t="str">
        <f t="shared" si="11"/>
        <v/>
      </c>
      <c r="M152" s="466"/>
      <c r="N152" s="447" t="str">
        <f t="shared" si="12"/>
        <v/>
      </c>
      <c r="O152" s="470">
        <f t="shared" si="13"/>
        <v>0</v>
      </c>
      <c r="P152" s="425"/>
      <c r="Q152" s="425"/>
      <c r="R152" s="425"/>
      <c r="S152" s="448">
        <f t="shared" si="14"/>
        <v>0</v>
      </c>
    </row>
    <row r="153" spans="1:19" x14ac:dyDescent="0.3">
      <c r="A153" s="425"/>
      <c r="B153" s="467"/>
      <c r="C153" s="425"/>
      <c r="D153" s="467"/>
      <c r="E153" s="425"/>
      <c r="F153" s="425"/>
      <c r="G153" s="425"/>
      <c r="H153" s="468"/>
      <c r="I153" s="468"/>
      <c r="J153" s="445" t="str">
        <f t="shared" si="10"/>
        <v/>
      </c>
      <c r="K153" s="469"/>
      <c r="L153" s="446" t="str">
        <f t="shared" si="11"/>
        <v/>
      </c>
      <c r="M153" s="466"/>
      <c r="N153" s="447" t="str">
        <f t="shared" si="12"/>
        <v/>
      </c>
      <c r="O153" s="470">
        <f t="shared" si="13"/>
        <v>0</v>
      </c>
      <c r="P153" s="425"/>
      <c r="Q153" s="425"/>
      <c r="R153" s="425"/>
      <c r="S153" s="448">
        <f t="shared" si="14"/>
        <v>0</v>
      </c>
    </row>
    <row r="154" spans="1:19" x14ac:dyDescent="0.3">
      <c r="A154" s="425"/>
      <c r="B154" s="467"/>
      <c r="C154" s="425"/>
      <c r="D154" s="467"/>
      <c r="E154" s="425"/>
      <c r="F154" s="425"/>
      <c r="G154" s="425"/>
      <c r="H154" s="468"/>
      <c r="I154" s="468"/>
      <c r="J154" s="445" t="str">
        <f t="shared" si="10"/>
        <v/>
      </c>
      <c r="K154" s="469"/>
      <c r="L154" s="446" t="str">
        <f t="shared" si="11"/>
        <v/>
      </c>
      <c r="M154" s="466"/>
      <c r="N154" s="447" t="str">
        <f t="shared" si="12"/>
        <v/>
      </c>
      <c r="O154" s="470">
        <f t="shared" si="13"/>
        <v>0</v>
      </c>
      <c r="P154" s="425"/>
      <c r="Q154" s="425"/>
      <c r="R154" s="425"/>
      <c r="S154" s="448">
        <f t="shared" si="14"/>
        <v>0</v>
      </c>
    </row>
    <row r="155" spans="1:19" x14ac:dyDescent="0.3">
      <c r="A155" s="425"/>
      <c r="B155" s="467"/>
      <c r="C155" s="425"/>
      <c r="D155" s="467"/>
      <c r="E155" s="425"/>
      <c r="F155" s="425"/>
      <c r="G155" s="425"/>
      <c r="H155" s="468"/>
      <c r="I155" s="468"/>
      <c r="J155" s="445" t="str">
        <f t="shared" si="10"/>
        <v/>
      </c>
      <c r="K155" s="469"/>
      <c r="L155" s="446" t="str">
        <f t="shared" si="11"/>
        <v/>
      </c>
      <c r="M155" s="466"/>
      <c r="N155" s="447" t="str">
        <f t="shared" si="12"/>
        <v/>
      </c>
      <c r="O155" s="470">
        <f t="shared" si="13"/>
        <v>0</v>
      </c>
      <c r="P155" s="425"/>
      <c r="Q155" s="425"/>
      <c r="R155" s="425"/>
      <c r="S155" s="448">
        <f t="shared" si="14"/>
        <v>0</v>
      </c>
    </row>
    <row r="156" spans="1:19" x14ac:dyDescent="0.3">
      <c r="A156" s="425"/>
      <c r="B156" s="467"/>
      <c r="C156" s="425"/>
      <c r="D156" s="467"/>
      <c r="E156" s="425"/>
      <c r="F156" s="425"/>
      <c r="G156" s="425"/>
      <c r="H156" s="468"/>
      <c r="I156" s="468"/>
      <c r="J156" s="445" t="str">
        <f t="shared" si="10"/>
        <v/>
      </c>
      <c r="K156" s="469"/>
      <c r="L156" s="446" t="str">
        <f t="shared" si="11"/>
        <v/>
      </c>
      <c r="M156" s="466"/>
      <c r="N156" s="447" t="str">
        <f t="shared" si="12"/>
        <v/>
      </c>
      <c r="O156" s="470">
        <f t="shared" si="13"/>
        <v>0</v>
      </c>
      <c r="P156" s="425"/>
      <c r="Q156" s="425"/>
      <c r="R156" s="425"/>
      <c r="S156" s="448">
        <f t="shared" si="14"/>
        <v>0</v>
      </c>
    </row>
    <row r="157" spans="1:19" x14ac:dyDescent="0.3">
      <c r="A157" s="425"/>
      <c r="B157" s="467"/>
      <c r="C157" s="425"/>
      <c r="D157" s="467"/>
      <c r="E157" s="425"/>
      <c r="F157" s="425"/>
      <c r="G157" s="425"/>
      <c r="H157" s="468"/>
      <c r="I157" s="468"/>
      <c r="J157" s="445" t="str">
        <f t="shared" si="10"/>
        <v/>
      </c>
      <c r="K157" s="469"/>
      <c r="L157" s="446" t="str">
        <f t="shared" si="11"/>
        <v/>
      </c>
      <c r="M157" s="466"/>
      <c r="N157" s="447" t="str">
        <f t="shared" si="12"/>
        <v/>
      </c>
      <c r="O157" s="470">
        <f t="shared" si="13"/>
        <v>0</v>
      </c>
      <c r="P157" s="425"/>
      <c r="Q157" s="425"/>
      <c r="R157" s="425"/>
      <c r="S157" s="448">
        <f t="shared" si="14"/>
        <v>0</v>
      </c>
    </row>
    <row r="158" spans="1:19" x14ac:dyDescent="0.3">
      <c r="A158" s="425"/>
      <c r="B158" s="467"/>
      <c r="C158" s="425"/>
      <c r="D158" s="467"/>
      <c r="E158" s="425"/>
      <c r="F158" s="425"/>
      <c r="G158" s="425"/>
      <c r="H158" s="468"/>
      <c r="I158" s="468"/>
      <c r="J158" s="445" t="str">
        <f t="shared" si="10"/>
        <v/>
      </c>
      <c r="K158" s="469"/>
      <c r="L158" s="446" t="str">
        <f t="shared" si="11"/>
        <v/>
      </c>
      <c r="M158" s="466"/>
      <c r="N158" s="447" t="str">
        <f t="shared" si="12"/>
        <v/>
      </c>
      <c r="O158" s="470">
        <f t="shared" si="13"/>
        <v>0</v>
      </c>
      <c r="P158" s="425"/>
      <c r="Q158" s="425"/>
      <c r="R158" s="425"/>
      <c r="S158" s="448">
        <f t="shared" si="14"/>
        <v>0</v>
      </c>
    </row>
    <row r="159" spans="1:19" x14ac:dyDescent="0.3">
      <c r="A159" s="425"/>
      <c r="B159" s="467"/>
      <c r="C159" s="425"/>
      <c r="D159" s="467"/>
      <c r="E159" s="425"/>
      <c r="F159" s="425"/>
      <c r="G159" s="425"/>
      <c r="H159" s="468"/>
      <c r="I159" s="468"/>
      <c r="J159" s="445" t="str">
        <f t="shared" si="10"/>
        <v/>
      </c>
      <c r="K159" s="469"/>
      <c r="L159" s="446" t="str">
        <f t="shared" si="11"/>
        <v/>
      </c>
      <c r="M159" s="466"/>
      <c r="N159" s="447" t="str">
        <f t="shared" si="12"/>
        <v/>
      </c>
      <c r="O159" s="470">
        <f t="shared" si="13"/>
        <v>0</v>
      </c>
      <c r="P159" s="425"/>
      <c r="Q159" s="425"/>
      <c r="R159" s="425"/>
      <c r="S159" s="448">
        <f t="shared" si="14"/>
        <v>0</v>
      </c>
    </row>
    <row r="160" spans="1:19" x14ac:dyDescent="0.3">
      <c r="A160" s="425"/>
      <c r="B160" s="467"/>
      <c r="C160" s="425"/>
      <c r="D160" s="467"/>
      <c r="E160" s="425"/>
      <c r="F160" s="425"/>
      <c r="G160" s="425"/>
      <c r="H160" s="468"/>
      <c r="I160" s="468"/>
      <c r="J160" s="445" t="str">
        <f t="shared" si="10"/>
        <v/>
      </c>
      <c r="K160" s="469"/>
      <c r="L160" s="446" t="str">
        <f t="shared" si="11"/>
        <v/>
      </c>
      <c r="M160" s="466"/>
      <c r="N160" s="447" t="str">
        <f t="shared" si="12"/>
        <v/>
      </c>
      <c r="O160" s="470">
        <f t="shared" si="13"/>
        <v>0</v>
      </c>
      <c r="P160" s="425"/>
      <c r="Q160" s="425"/>
      <c r="R160" s="425"/>
      <c r="S160" s="448">
        <f t="shared" si="14"/>
        <v>0</v>
      </c>
    </row>
    <row r="161" spans="1:19" x14ac:dyDescent="0.3">
      <c r="A161" s="425"/>
      <c r="B161" s="467"/>
      <c r="C161" s="425"/>
      <c r="D161" s="467"/>
      <c r="E161" s="425"/>
      <c r="F161" s="425"/>
      <c r="G161" s="425"/>
      <c r="H161" s="468"/>
      <c r="I161" s="468"/>
      <c r="J161" s="445" t="str">
        <f t="shared" si="10"/>
        <v/>
      </c>
      <c r="K161" s="469"/>
      <c r="L161" s="446" t="str">
        <f t="shared" si="11"/>
        <v/>
      </c>
      <c r="M161" s="466"/>
      <c r="N161" s="447" t="str">
        <f t="shared" si="12"/>
        <v/>
      </c>
      <c r="O161" s="470">
        <f t="shared" si="13"/>
        <v>0</v>
      </c>
      <c r="P161" s="425"/>
      <c r="Q161" s="425"/>
      <c r="R161" s="425"/>
      <c r="S161" s="448">
        <f t="shared" si="14"/>
        <v>0</v>
      </c>
    </row>
    <row r="162" spans="1:19" x14ac:dyDescent="0.3">
      <c r="A162" s="425"/>
      <c r="B162" s="467"/>
      <c r="C162" s="425"/>
      <c r="D162" s="467"/>
      <c r="E162" s="425"/>
      <c r="F162" s="425"/>
      <c r="G162" s="425"/>
      <c r="H162" s="468"/>
      <c r="I162" s="468"/>
      <c r="J162" s="445" t="str">
        <f t="shared" si="10"/>
        <v/>
      </c>
      <c r="K162" s="469"/>
      <c r="L162" s="446" t="str">
        <f t="shared" si="11"/>
        <v/>
      </c>
      <c r="M162" s="466"/>
      <c r="N162" s="447" t="str">
        <f t="shared" si="12"/>
        <v/>
      </c>
      <c r="O162" s="470">
        <f t="shared" si="13"/>
        <v>0</v>
      </c>
      <c r="P162" s="425"/>
      <c r="Q162" s="425"/>
      <c r="R162" s="425"/>
      <c r="S162" s="448">
        <f t="shared" si="14"/>
        <v>0</v>
      </c>
    </row>
    <row r="163" spans="1:19" x14ac:dyDescent="0.3">
      <c r="A163" s="425"/>
      <c r="B163" s="467"/>
      <c r="C163" s="425"/>
      <c r="D163" s="467"/>
      <c r="E163" s="425"/>
      <c r="F163" s="425"/>
      <c r="G163" s="425"/>
      <c r="H163" s="468"/>
      <c r="I163" s="468"/>
      <c r="J163" s="445" t="str">
        <f t="shared" si="10"/>
        <v/>
      </c>
      <c r="K163" s="469"/>
      <c r="L163" s="446" t="str">
        <f t="shared" si="11"/>
        <v/>
      </c>
      <c r="M163" s="466"/>
      <c r="N163" s="447" t="str">
        <f t="shared" si="12"/>
        <v/>
      </c>
      <c r="O163" s="470">
        <f t="shared" si="13"/>
        <v>0</v>
      </c>
      <c r="P163" s="425"/>
      <c r="Q163" s="425"/>
      <c r="R163" s="425"/>
      <c r="S163" s="448">
        <f t="shared" si="14"/>
        <v>0</v>
      </c>
    </row>
    <row r="164" spans="1:19" x14ac:dyDescent="0.3">
      <c r="A164" s="425"/>
      <c r="B164" s="467"/>
      <c r="C164" s="425"/>
      <c r="D164" s="467"/>
      <c r="E164" s="425"/>
      <c r="F164" s="425"/>
      <c r="G164" s="425"/>
      <c r="H164" s="468"/>
      <c r="I164" s="468"/>
      <c r="J164" s="445" t="str">
        <f t="shared" si="10"/>
        <v/>
      </c>
      <c r="K164" s="469"/>
      <c r="L164" s="446" t="str">
        <f t="shared" si="11"/>
        <v/>
      </c>
      <c r="M164" s="466"/>
      <c r="N164" s="447" t="str">
        <f t="shared" si="12"/>
        <v/>
      </c>
      <c r="O164" s="470">
        <f t="shared" si="13"/>
        <v>0</v>
      </c>
      <c r="P164" s="425"/>
      <c r="Q164" s="425"/>
      <c r="R164" s="425"/>
      <c r="S164" s="448">
        <f t="shared" si="14"/>
        <v>0</v>
      </c>
    </row>
    <row r="165" spans="1:19" x14ac:dyDescent="0.3">
      <c r="A165" s="425"/>
      <c r="B165" s="467"/>
      <c r="C165" s="425"/>
      <c r="D165" s="467"/>
      <c r="E165" s="425"/>
      <c r="F165" s="425"/>
      <c r="G165" s="425"/>
      <c r="H165" s="468"/>
      <c r="I165" s="468"/>
      <c r="J165" s="445" t="str">
        <f t="shared" si="10"/>
        <v/>
      </c>
      <c r="K165" s="469"/>
      <c r="L165" s="446" t="str">
        <f t="shared" si="11"/>
        <v/>
      </c>
      <c r="M165" s="466"/>
      <c r="N165" s="447" t="str">
        <f t="shared" si="12"/>
        <v/>
      </c>
      <c r="O165" s="470">
        <f t="shared" si="13"/>
        <v>0</v>
      </c>
      <c r="P165" s="425"/>
      <c r="Q165" s="425"/>
      <c r="R165" s="425"/>
      <c r="S165" s="448">
        <f t="shared" si="14"/>
        <v>0</v>
      </c>
    </row>
    <row r="166" spans="1:19" x14ac:dyDescent="0.3">
      <c r="A166" s="425"/>
      <c r="B166" s="467"/>
      <c r="C166" s="425"/>
      <c r="D166" s="467"/>
      <c r="E166" s="425"/>
      <c r="F166" s="425"/>
      <c r="G166" s="425"/>
      <c r="H166" s="468"/>
      <c r="I166" s="468"/>
      <c r="J166" s="445" t="str">
        <f t="shared" si="10"/>
        <v/>
      </c>
      <c r="K166" s="469"/>
      <c r="L166" s="446" t="str">
        <f t="shared" si="11"/>
        <v/>
      </c>
      <c r="M166" s="466"/>
      <c r="N166" s="447" t="str">
        <f t="shared" si="12"/>
        <v/>
      </c>
      <c r="O166" s="470">
        <f t="shared" si="13"/>
        <v>0</v>
      </c>
      <c r="P166" s="425"/>
      <c r="Q166" s="425"/>
      <c r="R166" s="425"/>
      <c r="S166" s="448">
        <f t="shared" si="14"/>
        <v>0</v>
      </c>
    </row>
    <row r="167" spans="1:19" x14ac:dyDescent="0.3">
      <c r="A167" s="425"/>
      <c r="B167" s="467"/>
      <c r="C167" s="425"/>
      <c r="D167" s="467"/>
      <c r="E167" s="425"/>
      <c r="F167" s="425"/>
      <c r="G167" s="425"/>
      <c r="H167" s="468"/>
      <c r="I167" s="468"/>
      <c r="J167" s="445" t="str">
        <f t="shared" si="10"/>
        <v/>
      </c>
      <c r="K167" s="469"/>
      <c r="L167" s="446" t="str">
        <f t="shared" si="11"/>
        <v/>
      </c>
      <c r="M167" s="466"/>
      <c r="N167" s="447" t="str">
        <f t="shared" si="12"/>
        <v/>
      </c>
      <c r="O167" s="470">
        <f t="shared" si="13"/>
        <v>0</v>
      </c>
      <c r="P167" s="425"/>
      <c r="Q167" s="425"/>
      <c r="R167" s="425"/>
      <c r="S167" s="448">
        <f t="shared" si="14"/>
        <v>0</v>
      </c>
    </row>
    <row r="168" spans="1:19" x14ac:dyDescent="0.3">
      <c r="A168" s="425"/>
      <c r="B168" s="467"/>
      <c r="C168" s="425"/>
      <c r="D168" s="467"/>
      <c r="E168" s="425"/>
      <c r="F168" s="425"/>
      <c r="G168" s="425"/>
      <c r="H168" s="468"/>
      <c r="I168" s="468"/>
      <c r="J168" s="445" t="str">
        <f t="shared" si="10"/>
        <v/>
      </c>
      <c r="K168" s="469"/>
      <c r="L168" s="446" t="str">
        <f t="shared" si="11"/>
        <v/>
      </c>
      <c r="M168" s="466"/>
      <c r="N168" s="447" t="str">
        <f t="shared" si="12"/>
        <v/>
      </c>
      <c r="O168" s="470">
        <f t="shared" si="13"/>
        <v>0</v>
      </c>
      <c r="P168" s="425"/>
      <c r="Q168" s="425"/>
      <c r="R168" s="425"/>
      <c r="S168" s="448">
        <f t="shared" si="14"/>
        <v>0</v>
      </c>
    </row>
    <row r="169" spans="1:19" x14ac:dyDescent="0.3">
      <c r="A169" s="425"/>
      <c r="B169" s="467"/>
      <c r="C169" s="425"/>
      <c r="D169" s="467"/>
      <c r="E169" s="425"/>
      <c r="F169" s="425"/>
      <c r="G169" s="425"/>
      <c r="H169" s="468"/>
      <c r="I169" s="468"/>
      <c r="J169" s="445" t="str">
        <f t="shared" si="10"/>
        <v/>
      </c>
      <c r="K169" s="469"/>
      <c r="L169" s="446" t="str">
        <f t="shared" si="11"/>
        <v/>
      </c>
      <c r="M169" s="466"/>
      <c r="N169" s="447" t="str">
        <f t="shared" si="12"/>
        <v/>
      </c>
      <c r="O169" s="470">
        <f t="shared" si="13"/>
        <v>0</v>
      </c>
      <c r="P169" s="425"/>
      <c r="Q169" s="425"/>
      <c r="R169" s="425"/>
      <c r="S169" s="448">
        <f t="shared" si="14"/>
        <v>0</v>
      </c>
    </row>
    <row r="170" spans="1:19" x14ac:dyDescent="0.3">
      <c r="A170" s="425"/>
      <c r="B170" s="467"/>
      <c r="C170" s="425"/>
      <c r="D170" s="467"/>
      <c r="E170" s="425"/>
      <c r="F170" s="425"/>
      <c r="G170" s="425"/>
      <c r="H170" s="468"/>
      <c r="I170" s="468"/>
      <c r="J170" s="445" t="str">
        <f t="shared" si="10"/>
        <v/>
      </c>
      <c r="K170" s="469"/>
      <c r="L170" s="446" t="str">
        <f t="shared" si="11"/>
        <v/>
      </c>
      <c r="M170" s="466"/>
      <c r="N170" s="447" t="str">
        <f t="shared" si="12"/>
        <v/>
      </c>
      <c r="O170" s="470">
        <f t="shared" si="13"/>
        <v>0</v>
      </c>
      <c r="P170" s="425"/>
      <c r="Q170" s="425"/>
      <c r="R170" s="425"/>
      <c r="S170" s="448">
        <f t="shared" si="14"/>
        <v>0</v>
      </c>
    </row>
    <row r="171" spans="1:19" x14ac:dyDescent="0.3">
      <c r="A171" s="425"/>
      <c r="B171" s="467"/>
      <c r="C171" s="425"/>
      <c r="D171" s="467"/>
      <c r="E171" s="425"/>
      <c r="F171" s="425"/>
      <c r="G171" s="425"/>
      <c r="H171" s="468"/>
      <c r="I171" s="468"/>
      <c r="J171" s="445" t="str">
        <f t="shared" si="10"/>
        <v/>
      </c>
      <c r="K171" s="469"/>
      <c r="L171" s="446" t="str">
        <f t="shared" si="11"/>
        <v/>
      </c>
      <c r="M171" s="466"/>
      <c r="N171" s="447" t="str">
        <f t="shared" si="12"/>
        <v/>
      </c>
      <c r="O171" s="470">
        <f t="shared" si="13"/>
        <v>0</v>
      </c>
      <c r="P171" s="425"/>
      <c r="Q171" s="425"/>
      <c r="R171" s="425"/>
      <c r="S171" s="448">
        <f t="shared" si="14"/>
        <v>0</v>
      </c>
    </row>
    <row r="172" spans="1:19" x14ac:dyDescent="0.3">
      <c r="A172" s="425"/>
      <c r="B172" s="467"/>
      <c r="C172" s="425"/>
      <c r="D172" s="467"/>
      <c r="E172" s="425"/>
      <c r="F172" s="425"/>
      <c r="G172" s="425"/>
      <c r="H172" s="468"/>
      <c r="I172" s="468"/>
      <c r="J172" s="445" t="str">
        <f t="shared" si="10"/>
        <v/>
      </c>
      <c r="K172" s="469"/>
      <c r="L172" s="446" t="str">
        <f t="shared" si="11"/>
        <v/>
      </c>
      <c r="M172" s="466"/>
      <c r="N172" s="447" t="str">
        <f t="shared" si="12"/>
        <v/>
      </c>
      <c r="O172" s="470">
        <f t="shared" si="13"/>
        <v>0</v>
      </c>
      <c r="P172" s="425"/>
      <c r="Q172" s="425"/>
      <c r="R172" s="425"/>
      <c r="S172" s="448">
        <f t="shared" si="14"/>
        <v>0</v>
      </c>
    </row>
    <row r="173" spans="1:19" x14ac:dyDescent="0.3">
      <c r="A173" s="425"/>
      <c r="B173" s="467"/>
      <c r="C173" s="425"/>
      <c r="D173" s="467"/>
      <c r="E173" s="425"/>
      <c r="F173" s="425"/>
      <c r="G173" s="425"/>
      <c r="H173" s="468"/>
      <c r="I173" s="468"/>
      <c r="J173" s="445" t="str">
        <f t="shared" si="10"/>
        <v/>
      </c>
      <c r="K173" s="469"/>
      <c r="L173" s="446" t="str">
        <f t="shared" si="11"/>
        <v/>
      </c>
      <c r="M173" s="466"/>
      <c r="N173" s="447" t="str">
        <f t="shared" si="12"/>
        <v/>
      </c>
      <c r="O173" s="470">
        <f t="shared" si="13"/>
        <v>0</v>
      </c>
      <c r="P173" s="425"/>
      <c r="Q173" s="425"/>
      <c r="R173" s="425"/>
      <c r="S173" s="448">
        <f t="shared" si="14"/>
        <v>0</v>
      </c>
    </row>
    <row r="174" spans="1:19" x14ac:dyDescent="0.3">
      <c r="A174" s="425"/>
      <c r="B174" s="467"/>
      <c r="C174" s="425"/>
      <c r="D174" s="467"/>
      <c r="E174" s="425"/>
      <c r="F174" s="425"/>
      <c r="G174" s="425"/>
      <c r="H174" s="468"/>
      <c r="I174" s="468"/>
      <c r="J174" s="445" t="str">
        <f t="shared" si="10"/>
        <v/>
      </c>
      <c r="K174" s="469"/>
      <c r="L174" s="446" t="str">
        <f t="shared" si="11"/>
        <v/>
      </c>
      <c r="M174" s="466"/>
      <c r="N174" s="447" t="str">
        <f t="shared" si="12"/>
        <v/>
      </c>
      <c r="O174" s="470">
        <f t="shared" si="13"/>
        <v>0</v>
      </c>
      <c r="P174" s="425"/>
      <c r="Q174" s="425"/>
      <c r="R174" s="425"/>
      <c r="S174" s="448">
        <f t="shared" si="14"/>
        <v>0</v>
      </c>
    </row>
    <row r="175" spans="1:19" x14ac:dyDescent="0.3">
      <c r="A175" s="425"/>
      <c r="B175" s="467"/>
      <c r="C175" s="425"/>
      <c r="D175" s="467"/>
      <c r="E175" s="425"/>
      <c r="F175" s="425"/>
      <c r="G175" s="425"/>
      <c r="H175" s="468"/>
      <c r="I175" s="468"/>
      <c r="J175" s="445" t="str">
        <f t="shared" si="10"/>
        <v/>
      </c>
      <c r="K175" s="469"/>
      <c r="L175" s="446" t="str">
        <f t="shared" si="11"/>
        <v/>
      </c>
      <c r="M175" s="466"/>
      <c r="N175" s="447" t="str">
        <f t="shared" si="12"/>
        <v/>
      </c>
      <c r="O175" s="470">
        <f t="shared" si="13"/>
        <v>0</v>
      </c>
      <c r="P175" s="425"/>
      <c r="Q175" s="425"/>
      <c r="R175" s="425"/>
      <c r="S175" s="448">
        <f t="shared" si="14"/>
        <v>0</v>
      </c>
    </row>
    <row r="176" spans="1:19" x14ac:dyDescent="0.3">
      <c r="A176" s="425"/>
      <c r="B176" s="467"/>
      <c r="C176" s="425"/>
      <c r="D176" s="467"/>
      <c r="E176" s="425"/>
      <c r="F176" s="425"/>
      <c r="G176" s="425"/>
      <c r="H176" s="468"/>
      <c r="I176" s="468"/>
      <c r="J176" s="445" t="str">
        <f t="shared" si="10"/>
        <v/>
      </c>
      <c r="K176" s="469"/>
      <c r="L176" s="446" t="str">
        <f t="shared" si="11"/>
        <v/>
      </c>
      <c r="M176" s="466"/>
      <c r="N176" s="447" t="str">
        <f t="shared" si="12"/>
        <v/>
      </c>
      <c r="O176" s="470">
        <f t="shared" si="13"/>
        <v>0</v>
      </c>
      <c r="P176" s="425"/>
      <c r="Q176" s="425"/>
      <c r="R176" s="425"/>
      <c r="S176" s="448">
        <f t="shared" si="14"/>
        <v>0</v>
      </c>
    </row>
    <row r="177" spans="1:19" x14ac:dyDescent="0.3">
      <c r="A177" s="425"/>
      <c r="B177" s="467"/>
      <c r="C177" s="425"/>
      <c r="D177" s="467"/>
      <c r="E177" s="425"/>
      <c r="F177" s="425"/>
      <c r="G177" s="425"/>
      <c r="H177" s="468"/>
      <c r="I177" s="468"/>
      <c r="J177" s="445" t="str">
        <f t="shared" si="10"/>
        <v/>
      </c>
      <c r="K177" s="469"/>
      <c r="L177" s="446" t="str">
        <f t="shared" si="11"/>
        <v/>
      </c>
      <c r="M177" s="466"/>
      <c r="N177" s="447" t="str">
        <f t="shared" si="12"/>
        <v/>
      </c>
      <c r="O177" s="470">
        <f t="shared" si="13"/>
        <v>0</v>
      </c>
      <c r="P177" s="425"/>
      <c r="Q177" s="425"/>
      <c r="R177" s="425"/>
      <c r="S177" s="448">
        <f t="shared" si="14"/>
        <v>0</v>
      </c>
    </row>
    <row r="178" spans="1:19" x14ac:dyDescent="0.3">
      <c r="A178" s="425"/>
      <c r="B178" s="467"/>
      <c r="C178" s="425"/>
      <c r="D178" s="467"/>
      <c r="E178" s="425"/>
      <c r="F178" s="425"/>
      <c r="G178" s="425"/>
      <c r="H178" s="468"/>
      <c r="I178" s="468"/>
      <c r="J178" s="445" t="str">
        <f t="shared" si="10"/>
        <v/>
      </c>
      <c r="K178" s="469"/>
      <c r="L178" s="446" t="str">
        <f t="shared" si="11"/>
        <v/>
      </c>
      <c r="M178" s="466"/>
      <c r="N178" s="447" t="str">
        <f t="shared" si="12"/>
        <v/>
      </c>
      <c r="O178" s="470">
        <f t="shared" si="13"/>
        <v>0</v>
      </c>
      <c r="P178" s="425"/>
      <c r="Q178" s="425"/>
      <c r="R178" s="425"/>
      <c r="S178" s="448">
        <f t="shared" si="14"/>
        <v>0</v>
      </c>
    </row>
    <row r="179" spans="1:19" x14ac:dyDescent="0.3">
      <c r="A179" s="425"/>
      <c r="B179" s="467"/>
      <c r="C179" s="425"/>
      <c r="D179" s="467"/>
      <c r="E179" s="425"/>
      <c r="F179" s="425"/>
      <c r="G179" s="425"/>
      <c r="H179" s="468"/>
      <c r="I179" s="468"/>
      <c r="J179" s="445" t="str">
        <f t="shared" si="10"/>
        <v/>
      </c>
      <c r="K179" s="469"/>
      <c r="L179" s="446" t="str">
        <f t="shared" si="11"/>
        <v/>
      </c>
      <c r="M179" s="466"/>
      <c r="N179" s="447" t="str">
        <f t="shared" si="12"/>
        <v/>
      </c>
      <c r="O179" s="470">
        <f t="shared" si="13"/>
        <v>0</v>
      </c>
      <c r="P179" s="425"/>
      <c r="Q179" s="425"/>
      <c r="R179" s="425"/>
      <c r="S179" s="448">
        <f t="shared" si="14"/>
        <v>0</v>
      </c>
    </row>
    <row r="180" spans="1:19" x14ac:dyDescent="0.3">
      <c r="A180" s="425"/>
      <c r="B180" s="467"/>
      <c r="C180" s="425"/>
      <c r="D180" s="467"/>
      <c r="E180" s="425"/>
      <c r="F180" s="425"/>
      <c r="G180" s="425"/>
      <c r="H180" s="468"/>
      <c r="I180" s="468"/>
      <c r="J180" s="445" t="str">
        <f t="shared" si="10"/>
        <v/>
      </c>
      <c r="K180" s="469"/>
      <c r="L180" s="446" t="str">
        <f t="shared" si="11"/>
        <v/>
      </c>
      <c r="M180" s="466"/>
      <c r="N180" s="447" t="str">
        <f t="shared" si="12"/>
        <v/>
      </c>
      <c r="O180" s="470">
        <f t="shared" si="13"/>
        <v>0</v>
      </c>
      <c r="P180" s="425"/>
      <c r="Q180" s="425"/>
      <c r="R180" s="425"/>
      <c r="S180" s="448">
        <f t="shared" si="14"/>
        <v>0</v>
      </c>
    </row>
    <row r="181" spans="1:19" x14ac:dyDescent="0.3">
      <c r="A181" s="425"/>
      <c r="B181" s="467"/>
      <c r="C181" s="425"/>
      <c r="D181" s="467"/>
      <c r="E181" s="425"/>
      <c r="F181" s="425"/>
      <c r="G181" s="425"/>
      <c r="H181" s="468"/>
      <c r="I181" s="468"/>
      <c r="J181" s="445" t="str">
        <f t="shared" si="10"/>
        <v/>
      </c>
      <c r="K181" s="469"/>
      <c r="L181" s="446" t="str">
        <f t="shared" si="11"/>
        <v/>
      </c>
      <c r="M181" s="466"/>
      <c r="N181" s="447" t="str">
        <f t="shared" si="12"/>
        <v/>
      </c>
      <c r="O181" s="470">
        <f t="shared" si="13"/>
        <v>0</v>
      </c>
      <c r="P181" s="425"/>
      <c r="Q181" s="425"/>
      <c r="R181" s="425"/>
      <c r="S181" s="448">
        <f t="shared" si="14"/>
        <v>0</v>
      </c>
    </row>
    <row r="182" spans="1:19" x14ac:dyDescent="0.3">
      <c r="A182" s="425"/>
      <c r="B182" s="467"/>
      <c r="C182" s="425"/>
      <c r="D182" s="467"/>
      <c r="E182" s="425"/>
      <c r="F182" s="425"/>
      <c r="G182" s="425"/>
      <c r="H182" s="468"/>
      <c r="I182" s="468"/>
      <c r="J182" s="445" t="str">
        <f t="shared" si="10"/>
        <v/>
      </c>
      <c r="K182" s="469"/>
      <c r="L182" s="446" t="str">
        <f t="shared" si="11"/>
        <v/>
      </c>
      <c r="M182" s="466"/>
      <c r="N182" s="447" t="str">
        <f t="shared" si="12"/>
        <v/>
      </c>
      <c r="O182" s="470">
        <f t="shared" si="13"/>
        <v>0</v>
      </c>
      <c r="P182" s="425"/>
      <c r="Q182" s="425"/>
      <c r="R182" s="425"/>
      <c r="S182" s="448">
        <f t="shared" si="14"/>
        <v>0</v>
      </c>
    </row>
    <row r="183" spans="1:19" x14ac:dyDescent="0.3">
      <c r="A183" s="425"/>
      <c r="B183" s="467"/>
      <c r="C183" s="425"/>
      <c r="D183" s="467"/>
      <c r="E183" s="425"/>
      <c r="F183" s="425"/>
      <c r="G183" s="425"/>
      <c r="H183" s="468"/>
      <c r="I183" s="468"/>
      <c r="J183" s="445" t="str">
        <f t="shared" si="10"/>
        <v/>
      </c>
      <c r="K183" s="469"/>
      <c r="L183" s="446" t="str">
        <f t="shared" si="11"/>
        <v/>
      </c>
      <c r="M183" s="466"/>
      <c r="N183" s="447" t="str">
        <f t="shared" si="12"/>
        <v/>
      </c>
      <c r="O183" s="470">
        <f t="shared" si="13"/>
        <v>0</v>
      </c>
      <c r="P183" s="425"/>
      <c r="Q183" s="425"/>
      <c r="R183" s="425"/>
      <c r="S183" s="448">
        <f t="shared" si="14"/>
        <v>0</v>
      </c>
    </row>
    <row r="184" spans="1:19" x14ac:dyDescent="0.3">
      <c r="A184" s="425"/>
      <c r="B184" s="467"/>
      <c r="C184" s="425"/>
      <c r="D184" s="467"/>
      <c r="E184" s="425"/>
      <c r="F184" s="425"/>
      <c r="G184" s="425"/>
      <c r="H184" s="468"/>
      <c r="I184" s="468"/>
      <c r="J184" s="445" t="str">
        <f t="shared" si="10"/>
        <v/>
      </c>
      <c r="K184" s="469"/>
      <c r="L184" s="446" t="str">
        <f t="shared" si="11"/>
        <v/>
      </c>
      <c r="M184" s="466"/>
      <c r="N184" s="447" t="str">
        <f t="shared" si="12"/>
        <v/>
      </c>
      <c r="O184" s="470">
        <f t="shared" si="13"/>
        <v>0</v>
      </c>
      <c r="P184" s="425"/>
      <c r="Q184" s="425"/>
      <c r="R184" s="425"/>
      <c r="S184" s="448">
        <f t="shared" si="14"/>
        <v>0</v>
      </c>
    </row>
    <row r="185" spans="1:19" x14ac:dyDescent="0.3">
      <c r="A185" s="425"/>
      <c r="B185" s="467"/>
      <c r="C185" s="425"/>
      <c r="D185" s="467"/>
      <c r="E185" s="425"/>
      <c r="F185" s="425"/>
      <c r="G185" s="425"/>
      <c r="H185" s="468"/>
      <c r="I185" s="468"/>
      <c r="J185" s="445" t="str">
        <f t="shared" si="10"/>
        <v/>
      </c>
      <c r="K185" s="469"/>
      <c r="L185" s="446" t="str">
        <f t="shared" si="11"/>
        <v/>
      </c>
      <c r="M185" s="466"/>
      <c r="N185" s="447" t="str">
        <f t="shared" si="12"/>
        <v/>
      </c>
      <c r="O185" s="470">
        <f t="shared" si="13"/>
        <v>0</v>
      </c>
      <c r="P185" s="425"/>
      <c r="Q185" s="425"/>
      <c r="R185" s="425"/>
      <c r="S185" s="448">
        <f t="shared" si="14"/>
        <v>0</v>
      </c>
    </row>
    <row r="186" spans="1:19" x14ac:dyDescent="0.3">
      <c r="A186" s="425"/>
      <c r="B186" s="467"/>
      <c r="C186" s="425"/>
      <c r="D186" s="467"/>
      <c r="E186" s="425"/>
      <c r="F186" s="425"/>
      <c r="G186" s="425"/>
      <c r="H186" s="468"/>
      <c r="I186" s="468"/>
      <c r="J186" s="445" t="str">
        <f t="shared" si="10"/>
        <v/>
      </c>
      <c r="K186" s="469"/>
      <c r="L186" s="446" t="str">
        <f t="shared" si="11"/>
        <v/>
      </c>
      <c r="M186" s="466"/>
      <c r="N186" s="447" t="str">
        <f t="shared" si="12"/>
        <v/>
      </c>
      <c r="O186" s="470">
        <f t="shared" si="13"/>
        <v>0</v>
      </c>
      <c r="P186" s="425"/>
      <c r="Q186" s="425"/>
      <c r="R186" s="425"/>
      <c r="S186" s="448">
        <f t="shared" si="14"/>
        <v>0</v>
      </c>
    </row>
    <row r="187" spans="1:19" x14ac:dyDescent="0.3">
      <c r="A187" s="425"/>
      <c r="B187" s="467"/>
      <c r="C187" s="425"/>
      <c r="D187" s="467"/>
      <c r="E187" s="425"/>
      <c r="F187" s="425"/>
      <c r="G187" s="425"/>
      <c r="H187" s="468"/>
      <c r="I187" s="468"/>
      <c r="J187" s="445" t="str">
        <f t="shared" si="10"/>
        <v/>
      </c>
      <c r="K187" s="469"/>
      <c r="L187" s="446" t="str">
        <f t="shared" si="11"/>
        <v/>
      </c>
      <c r="M187" s="466"/>
      <c r="N187" s="447" t="str">
        <f t="shared" si="12"/>
        <v/>
      </c>
      <c r="O187" s="470">
        <f t="shared" si="13"/>
        <v>0</v>
      </c>
      <c r="P187" s="425"/>
      <c r="Q187" s="425"/>
      <c r="R187" s="425"/>
      <c r="S187" s="448">
        <f t="shared" si="14"/>
        <v>0</v>
      </c>
    </row>
    <row r="188" spans="1:19" x14ac:dyDescent="0.3">
      <c r="A188" s="425"/>
      <c r="B188" s="467"/>
      <c r="C188" s="425"/>
      <c r="D188" s="467"/>
      <c r="E188" s="425"/>
      <c r="F188" s="425"/>
      <c r="G188" s="425"/>
      <c r="H188" s="468"/>
      <c r="I188" s="468"/>
      <c r="J188" s="445" t="str">
        <f t="shared" si="10"/>
        <v/>
      </c>
      <c r="K188" s="469"/>
      <c r="L188" s="446" t="str">
        <f t="shared" si="11"/>
        <v/>
      </c>
      <c r="M188" s="466"/>
      <c r="N188" s="447" t="str">
        <f t="shared" si="12"/>
        <v/>
      </c>
      <c r="O188" s="470">
        <f t="shared" si="13"/>
        <v>0</v>
      </c>
      <c r="P188" s="425"/>
      <c r="Q188" s="425"/>
      <c r="R188" s="425"/>
      <c r="S188" s="448">
        <f t="shared" si="14"/>
        <v>0</v>
      </c>
    </row>
    <row r="189" spans="1:19" x14ac:dyDescent="0.3">
      <c r="A189" s="425"/>
      <c r="B189" s="467"/>
      <c r="C189" s="425"/>
      <c r="D189" s="467"/>
      <c r="E189" s="425"/>
      <c r="F189" s="425"/>
      <c r="G189" s="425"/>
      <c r="H189" s="468"/>
      <c r="I189" s="468"/>
      <c r="J189" s="445" t="str">
        <f t="shared" si="10"/>
        <v/>
      </c>
      <c r="K189" s="469"/>
      <c r="L189" s="446" t="str">
        <f t="shared" si="11"/>
        <v/>
      </c>
      <c r="M189" s="466"/>
      <c r="N189" s="447" t="str">
        <f t="shared" si="12"/>
        <v/>
      </c>
      <c r="O189" s="470">
        <f t="shared" si="13"/>
        <v>0</v>
      </c>
      <c r="P189" s="425"/>
      <c r="Q189" s="425"/>
      <c r="R189" s="425"/>
      <c r="S189" s="448">
        <f t="shared" si="14"/>
        <v>0</v>
      </c>
    </row>
    <row r="190" spans="1:19" x14ac:dyDescent="0.3">
      <c r="A190" s="425"/>
      <c r="B190" s="467"/>
      <c r="C190" s="425"/>
      <c r="D190" s="467"/>
      <c r="E190" s="425"/>
      <c r="F190" s="425"/>
      <c r="G190" s="425"/>
      <c r="H190" s="468"/>
      <c r="I190" s="468"/>
      <c r="J190" s="445" t="str">
        <f t="shared" si="10"/>
        <v/>
      </c>
      <c r="K190" s="469"/>
      <c r="L190" s="446" t="str">
        <f t="shared" si="11"/>
        <v/>
      </c>
      <c r="M190" s="466"/>
      <c r="N190" s="447" t="str">
        <f t="shared" si="12"/>
        <v/>
      </c>
      <c r="O190" s="470">
        <f t="shared" si="13"/>
        <v>0</v>
      </c>
      <c r="P190" s="425"/>
      <c r="Q190" s="425"/>
      <c r="R190" s="425"/>
      <c r="S190" s="448">
        <f t="shared" si="14"/>
        <v>0</v>
      </c>
    </row>
    <row r="191" spans="1:19" x14ac:dyDescent="0.3">
      <c r="A191" s="425"/>
      <c r="B191" s="467"/>
      <c r="C191" s="425"/>
      <c r="D191" s="467"/>
      <c r="E191" s="425"/>
      <c r="F191" s="425"/>
      <c r="G191" s="425"/>
      <c r="H191" s="468"/>
      <c r="I191" s="468"/>
      <c r="J191" s="445" t="str">
        <f t="shared" si="10"/>
        <v/>
      </c>
      <c r="K191" s="469"/>
      <c r="L191" s="446" t="str">
        <f t="shared" si="11"/>
        <v/>
      </c>
      <c r="M191" s="466"/>
      <c r="N191" s="447" t="str">
        <f t="shared" si="12"/>
        <v/>
      </c>
      <c r="O191" s="470">
        <f t="shared" si="13"/>
        <v>0</v>
      </c>
      <c r="P191" s="425"/>
      <c r="Q191" s="425"/>
      <c r="R191" s="425"/>
      <c r="S191" s="448">
        <f t="shared" si="14"/>
        <v>0</v>
      </c>
    </row>
    <row r="192" spans="1:19" x14ac:dyDescent="0.3">
      <c r="A192" s="425"/>
      <c r="B192" s="467"/>
      <c r="C192" s="425"/>
      <c r="D192" s="467"/>
      <c r="E192" s="425"/>
      <c r="F192" s="425"/>
      <c r="G192" s="425"/>
      <c r="H192" s="468"/>
      <c r="I192" s="468"/>
      <c r="J192" s="445" t="str">
        <f t="shared" si="10"/>
        <v/>
      </c>
      <c r="K192" s="469"/>
      <c r="L192" s="446" t="str">
        <f t="shared" si="11"/>
        <v/>
      </c>
      <c r="M192" s="466"/>
      <c r="N192" s="447" t="str">
        <f t="shared" si="12"/>
        <v/>
      </c>
      <c r="O192" s="470">
        <f t="shared" si="13"/>
        <v>0</v>
      </c>
      <c r="P192" s="425"/>
      <c r="Q192" s="425"/>
      <c r="R192" s="425"/>
      <c r="S192" s="448">
        <f t="shared" si="14"/>
        <v>0</v>
      </c>
    </row>
    <row r="193" spans="1:19" x14ac:dyDescent="0.3">
      <c r="A193" s="425"/>
      <c r="B193" s="467"/>
      <c r="C193" s="425"/>
      <c r="D193" s="467"/>
      <c r="E193" s="425"/>
      <c r="F193" s="425"/>
      <c r="G193" s="425"/>
      <c r="H193" s="468"/>
      <c r="I193" s="468"/>
      <c r="J193" s="445" t="str">
        <f t="shared" si="10"/>
        <v/>
      </c>
      <c r="K193" s="469"/>
      <c r="L193" s="446" t="str">
        <f t="shared" si="11"/>
        <v/>
      </c>
      <c r="M193" s="466"/>
      <c r="N193" s="447" t="str">
        <f t="shared" si="12"/>
        <v/>
      </c>
      <c r="O193" s="470">
        <f t="shared" si="13"/>
        <v>0</v>
      </c>
      <c r="P193" s="425"/>
      <c r="Q193" s="425"/>
      <c r="R193" s="425"/>
      <c r="S193" s="448">
        <f t="shared" si="14"/>
        <v>0</v>
      </c>
    </row>
    <row r="194" spans="1:19" x14ac:dyDescent="0.3">
      <c r="A194" s="425"/>
      <c r="B194" s="467"/>
      <c r="C194" s="425"/>
      <c r="D194" s="467"/>
      <c r="E194" s="425"/>
      <c r="F194" s="425"/>
      <c r="G194" s="425"/>
      <c r="H194" s="468"/>
      <c r="I194" s="468"/>
      <c r="J194" s="445" t="str">
        <f t="shared" si="10"/>
        <v/>
      </c>
      <c r="K194" s="469"/>
      <c r="L194" s="446" t="str">
        <f t="shared" si="11"/>
        <v/>
      </c>
      <c r="M194" s="466"/>
      <c r="N194" s="447" t="str">
        <f t="shared" si="12"/>
        <v/>
      </c>
      <c r="O194" s="470">
        <f t="shared" si="13"/>
        <v>0</v>
      </c>
      <c r="P194" s="425"/>
      <c r="Q194" s="425"/>
      <c r="R194" s="425"/>
      <c r="S194" s="448">
        <f t="shared" si="14"/>
        <v>0</v>
      </c>
    </row>
    <row r="195" spans="1:19" x14ac:dyDescent="0.3">
      <c r="A195" s="425"/>
      <c r="B195" s="467"/>
      <c r="C195" s="425"/>
      <c r="D195" s="467"/>
      <c r="E195" s="425"/>
      <c r="F195" s="425"/>
      <c r="G195" s="425"/>
      <c r="H195" s="468"/>
      <c r="I195" s="468"/>
      <c r="J195" s="445" t="str">
        <f t="shared" si="10"/>
        <v/>
      </c>
      <c r="K195" s="469"/>
      <c r="L195" s="446" t="str">
        <f t="shared" si="11"/>
        <v/>
      </c>
      <c r="M195" s="466"/>
      <c r="N195" s="447" t="str">
        <f t="shared" si="12"/>
        <v/>
      </c>
      <c r="O195" s="470">
        <f t="shared" si="13"/>
        <v>0</v>
      </c>
      <c r="P195" s="425"/>
      <c r="Q195" s="425"/>
      <c r="R195" s="425"/>
      <c r="S195" s="448">
        <f t="shared" si="14"/>
        <v>0</v>
      </c>
    </row>
    <row r="196" spans="1:19" x14ac:dyDescent="0.3">
      <c r="A196" s="425"/>
      <c r="B196" s="467"/>
      <c r="C196" s="425"/>
      <c r="D196" s="467"/>
      <c r="E196" s="425"/>
      <c r="F196" s="425"/>
      <c r="G196" s="425"/>
      <c r="H196" s="468"/>
      <c r="I196" s="468"/>
      <c r="J196" s="445" t="str">
        <f t="shared" si="10"/>
        <v/>
      </c>
      <c r="K196" s="469"/>
      <c r="L196" s="446" t="str">
        <f t="shared" si="11"/>
        <v/>
      </c>
      <c r="M196" s="466"/>
      <c r="N196" s="447" t="str">
        <f t="shared" si="12"/>
        <v/>
      </c>
      <c r="O196" s="470">
        <f t="shared" si="13"/>
        <v>0</v>
      </c>
      <c r="P196" s="425"/>
      <c r="Q196" s="425"/>
      <c r="R196" s="425"/>
      <c r="S196" s="448">
        <f t="shared" si="14"/>
        <v>0</v>
      </c>
    </row>
    <row r="197" spans="1:19" x14ac:dyDescent="0.3">
      <c r="A197" s="425"/>
      <c r="B197" s="467"/>
      <c r="C197" s="425"/>
      <c r="D197" s="467"/>
      <c r="E197" s="425"/>
      <c r="F197" s="425"/>
      <c r="G197" s="425"/>
      <c r="H197" s="468"/>
      <c r="I197" s="468"/>
      <c r="J197" s="445" t="str">
        <f t="shared" ref="J197:J204" si="15">IF(G197="Arbeitsentgelt (§ 18 GasNEV)","kWh",IF(G197="Leistungsentgelt (§ 18 GasNEV)","kW",""))</f>
        <v/>
      </c>
      <c r="K197" s="469"/>
      <c r="L197" s="446" t="str">
        <f t="shared" si="11"/>
        <v/>
      </c>
      <c r="M197" s="466"/>
      <c r="N197" s="447" t="str">
        <f t="shared" si="12"/>
        <v/>
      </c>
      <c r="O197" s="470">
        <f t="shared" si="13"/>
        <v>0</v>
      </c>
      <c r="P197" s="425"/>
      <c r="Q197" s="425"/>
      <c r="R197" s="425"/>
      <c r="S197" s="448">
        <f t="shared" si="14"/>
        <v>0</v>
      </c>
    </row>
    <row r="198" spans="1:19" x14ac:dyDescent="0.3">
      <c r="A198" s="425"/>
      <c r="B198" s="467"/>
      <c r="C198" s="425"/>
      <c r="D198" s="467"/>
      <c r="E198" s="425"/>
      <c r="F198" s="425"/>
      <c r="G198" s="425"/>
      <c r="H198" s="468"/>
      <c r="I198" s="468"/>
      <c r="J198" s="445" t="str">
        <f t="shared" si="15"/>
        <v/>
      </c>
      <c r="K198" s="469"/>
      <c r="L198" s="446" t="str">
        <f t="shared" ref="L198:L204" si="16">IF(OR(G198="",G198="Gesondertes Entgelt (§ 20 Abs. 2 GasNEV)"),"",IF(G198="Arbeitsentgelt (§ 18 GasNEV)","ct/kWh","EUR/kW"))</f>
        <v/>
      </c>
      <c r="M198" s="466"/>
      <c r="N198" s="447" t="str">
        <f t="shared" ref="N198:N204" si="17">IF(OR(G198="",G198="Gesondertes Entgelt (§ 20 Abs. 2 GasNEV)"),"",IF(G198="Arbeitsentgelt (§ 18 GasNEV)","kWh , Jahresarbeit - prognostizierte Inanspruchnahme",IF(G198="Leistungsentgelt (§ 18 GasNEV)","kW, Jahreshöchstleistung - prognostizierte Inanspruchnahme","kW, Kapazität - prognostizierte Kapazitätsbuchung")))</f>
        <v/>
      </c>
      <c r="O198" s="470">
        <f t="shared" ref="O198:O204" si="18">IF(G198="Arbeitsentgelt (§ 18 GasNEV)",H198+(M198-I198)*(K198/100),H198+(M198-I198)*K198)</f>
        <v>0</v>
      </c>
      <c r="P198" s="425"/>
      <c r="Q198" s="425"/>
      <c r="R198" s="425"/>
      <c r="S198" s="448">
        <f t="shared" ref="S198:S204" si="19">SUM(O198:R198)</f>
        <v>0</v>
      </c>
    </row>
    <row r="199" spans="1:19" x14ac:dyDescent="0.3">
      <c r="A199" s="425"/>
      <c r="B199" s="467"/>
      <c r="C199" s="425"/>
      <c r="D199" s="467"/>
      <c r="E199" s="425"/>
      <c r="F199" s="425"/>
      <c r="G199" s="425"/>
      <c r="H199" s="468"/>
      <c r="I199" s="468"/>
      <c r="J199" s="445" t="str">
        <f t="shared" si="15"/>
        <v/>
      </c>
      <c r="K199" s="469"/>
      <c r="L199" s="446" t="str">
        <f t="shared" si="16"/>
        <v/>
      </c>
      <c r="M199" s="466"/>
      <c r="N199" s="447" t="str">
        <f t="shared" si="17"/>
        <v/>
      </c>
      <c r="O199" s="470">
        <f t="shared" si="18"/>
        <v>0</v>
      </c>
      <c r="P199" s="425"/>
      <c r="Q199" s="425"/>
      <c r="R199" s="425"/>
      <c r="S199" s="448">
        <f t="shared" si="19"/>
        <v>0</v>
      </c>
    </row>
    <row r="200" spans="1:19" x14ac:dyDescent="0.3">
      <c r="A200" s="425"/>
      <c r="B200" s="467"/>
      <c r="C200" s="425"/>
      <c r="D200" s="467"/>
      <c r="E200" s="425"/>
      <c r="F200" s="425"/>
      <c r="G200" s="425"/>
      <c r="H200" s="468"/>
      <c r="I200" s="468"/>
      <c r="J200" s="445" t="str">
        <f t="shared" si="15"/>
        <v/>
      </c>
      <c r="K200" s="469"/>
      <c r="L200" s="446" t="str">
        <f t="shared" si="16"/>
        <v/>
      </c>
      <c r="M200" s="466"/>
      <c r="N200" s="447" t="str">
        <f t="shared" si="17"/>
        <v/>
      </c>
      <c r="O200" s="470">
        <f t="shared" si="18"/>
        <v>0</v>
      </c>
      <c r="P200" s="425"/>
      <c r="Q200" s="425"/>
      <c r="R200" s="425"/>
      <c r="S200" s="448">
        <f t="shared" si="19"/>
        <v>0</v>
      </c>
    </row>
    <row r="201" spans="1:19" x14ac:dyDescent="0.3">
      <c r="A201" s="425"/>
      <c r="B201" s="467"/>
      <c r="C201" s="425"/>
      <c r="D201" s="467"/>
      <c r="E201" s="425"/>
      <c r="F201" s="425"/>
      <c r="G201" s="425"/>
      <c r="H201" s="468"/>
      <c r="I201" s="468"/>
      <c r="J201" s="445" t="str">
        <f t="shared" si="15"/>
        <v/>
      </c>
      <c r="K201" s="469"/>
      <c r="L201" s="446" t="str">
        <f t="shared" si="16"/>
        <v/>
      </c>
      <c r="M201" s="466"/>
      <c r="N201" s="447" t="str">
        <f t="shared" si="17"/>
        <v/>
      </c>
      <c r="O201" s="470">
        <f t="shared" si="18"/>
        <v>0</v>
      </c>
      <c r="P201" s="425"/>
      <c r="Q201" s="425"/>
      <c r="R201" s="425"/>
      <c r="S201" s="448">
        <f t="shared" si="19"/>
        <v>0</v>
      </c>
    </row>
    <row r="202" spans="1:19" x14ac:dyDescent="0.3">
      <c r="A202" s="425"/>
      <c r="B202" s="467"/>
      <c r="C202" s="425"/>
      <c r="D202" s="467"/>
      <c r="E202" s="425"/>
      <c r="F202" s="425"/>
      <c r="G202" s="425"/>
      <c r="H202" s="468"/>
      <c r="I202" s="468"/>
      <c r="J202" s="445" t="str">
        <f t="shared" si="15"/>
        <v/>
      </c>
      <c r="K202" s="469"/>
      <c r="L202" s="446" t="str">
        <f t="shared" si="16"/>
        <v/>
      </c>
      <c r="M202" s="466"/>
      <c r="N202" s="447" t="str">
        <f t="shared" si="17"/>
        <v/>
      </c>
      <c r="O202" s="470">
        <f t="shared" si="18"/>
        <v>0</v>
      </c>
      <c r="P202" s="425"/>
      <c r="Q202" s="425"/>
      <c r="R202" s="425"/>
      <c r="S202" s="448">
        <f t="shared" si="19"/>
        <v>0</v>
      </c>
    </row>
    <row r="203" spans="1:19" x14ac:dyDescent="0.3">
      <c r="A203" s="425"/>
      <c r="B203" s="467"/>
      <c r="C203" s="425"/>
      <c r="D203" s="467"/>
      <c r="E203" s="425"/>
      <c r="F203" s="425"/>
      <c r="G203" s="425"/>
      <c r="H203" s="468"/>
      <c r="I203" s="468"/>
      <c r="J203" s="445" t="str">
        <f t="shared" si="15"/>
        <v/>
      </c>
      <c r="K203" s="469"/>
      <c r="L203" s="446" t="str">
        <f t="shared" si="16"/>
        <v/>
      </c>
      <c r="M203" s="466"/>
      <c r="N203" s="447" t="str">
        <f t="shared" si="17"/>
        <v/>
      </c>
      <c r="O203" s="470">
        <f t="shared" si="18"/>
        <v>0</v>
      </c>
      <c r="P203" s="425"/>
      <c r="Q203" s="425"/>
      <c r="R203" s="425"/>
      <c r="S203" s="448">
        <f t="shared" si="19"/>
        <v>0</v>
      </c>
    </row>
    <row r="204" spans="1:19" x14ac:dyDescent="0.3">
      <c r="A204" s="425"/>
      <c r="B204" s="467"/>
      <c r="C204" s="425"/>
      <c r="D204" s="467"/>
      <c r="E204" s="425"/>
      <c r="F204" s="425"/>
      <c r="G204" s="425"/>
      <c r="H204" s="468"/>
      <c r="I204" s="468"/>
      <c r="J204" s="445" t="str">
        <f t="shared" si="15"/>
        <v/>
      </c>
      <c r="K204" s="469"/>
      <c r="L204" s="446" t="str">
        <f t="shared" si="16"/>
        <v/>
      </c>
      <c r="M204" s="466"/>
      <c r="N204" s="447" t="str">
        <f t="shared" si="17"/>
        <v/>
      </c>
      <c r="O204" s="470">
        <f t="shared" si="18"/>
        <v>0</v>
      </c>
      <c r="P204" s="425"/>
      <c r="Q204" s="425"/>
      <c r="R204" s="425"/>
      <c r="S204" s="448">
        <f t="shared" si="19"/>
        <v>0</v>
      </c>
    </row>
  </sheetData>
  <sheetProtection algorithmName="SHA-512" hashValue="Yg14r6cMwgKGE49bpBuod9X6Vh2pImpqv6EdJefnWjdCUu2xM6+l7VjSbSJjsDrJ5R3FZTaJiSJWzw4wc+v4hQ==" saltValue="7BlGuilbr3H+DRg689PhUg==" spinCount="100000" sheet="1" objects="1" scenarios="1" formatCells="0" formatColumns="0" formatRows="0"/>
  <conditionalFormatting sqref="H5:H204">
    <cfRule type="expression" dxfId="8" priority="6">
      <formula>OR(G5="Gesondertes Entgelt (§ 20 Abs. 2 GasNEV)",G5="Kapazitätsentgelt (§ 15 GasNEV)")</formula>
    </cfRule>
  </conditionalFormatting>
  <conditionalFormatting sqref="I5:I204">
    <cfRule type="expression" dxfId="7" priority="8">
      <formula>OR(G5="Gesondertes Entgelt (§ 20 Abs. 2 GasNEV)",G5="Kapazitätsentgelt (§ 15 GasNEV)")</formula>
    </cfRule>
  </conditionalFormatting>
  <conditionalFormatting sqref="J5:J204">
    <cfRule type="expression" dxfId="6" priority="7">
      <formula>OR(G5="Gesondertes Entgelt (§ 20 Abs. 2 GasNEV)",G5="Kapazitätsentgelt (§ 15 GasNEV)")</formula>
    </cfRule>
  </conditionalFormatting>
  <conditionalFormatting sqref="K5:K204">
    <cfRule type="expression" dxfId="5" priority="5">
      <formula>G5="Gesondertes Entgelt (§ 20 Abs. 2 GasNEV)"</formula>
    </cfRule>
  </conditionalFormatting>
  <conditionalFormatting sqref="L5:L204">
    <cfRule type="expression" dxfId="4" priority="4">
      <formula>G5="Gesondertes Entgelt (§ 20 Abs. 2 GasNEV)"</formula>
    </cfRule>
  </conditionalFormatting>
  <conditionalFormatting sqref="M5:M204">
    <cfRule type="expression" dxfId="3" priority="3">
      <formula>G5="Gesondertes Entgelt (§ 20 Abs. 2 GasNEV)"</formula>
    </cfRule>
  </conditionalFormatting>
  <conditionalFormatting sqref="N5:N204">
    <cfRule type="expression" dxfId="2" priority="2">
      <formula>G5="Gesondertes Entgelt (§ 20 Abs. 2 GasNEV)"</formula>
    </cfRule>
  </conditionalFormatting>
  <conditionalFormatting sqref="O5:O204">
    <cfRule type="expression" dxfId="1" priority="1">
      <formula>G5="Gesondertes Entgelt (§ 20 Abs. 2 GasNEV)"</formula>
    </cfRule>
  </conditionalFormatting>
  <dataValidations count="5">
    <dataValidation type="list" allowBlank="1" showInputMessage="1" showErrorMessage="1" sqref="G5:G204" xr:uid="{0D725D16-9932-4E68-B773-05BA4722C358}">
      <formula1>Entgeltarten</formula1>
    </dataValidation>
    <dataValidation type="textLength" operator="equal" allowBlank="1" showInputMessage="1" showErrorMessage="1" sqref="E5" xr:uid="{1CF5331D-51E7-4606-A878-89534B6227B0}">
      <formula1>16</formula1>
    </dataValidation>
    <dataValidation type="whole" allowBlank="1" showInputMessage="1" showErrorMessage="1" sqref="C5" xr:uid="{3580EEDB-5484-481A-BEE1-DAA1E33A4F16}">
      <formula1>1</formula1>
      <formula2>10</formula2>
    </dataValidation>
    <dataValidation type="decimal" allowBlank="1" showInputMessage="1" showErrorMessage="1" sqref="B5" xr:uid="{1E1E6B6E-E3E8-40C0-8857-C50247604C05}">
      <formula1>12000000</formula1>
      <formula2>12019999</formula2>
    </dataValidation>
    <dataValidation type="list" allowBlank="1" showInputMessage="1" showErrorMessage="1" sqref="F5" xr:uid="{3888CD7E-6C12-402C-BD44-EBC080A49DAC}">
      <formula1>"L-Gas,H-Gas"</formula1>
    </dataValidation>
  </dataValidations>
  <pageMargins left="0.7" right="0.7" top="0.78740157499999996" bottom="0.78740157499999996"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wsh_Messung">
    <pageSetUpPr fitToPage="1"/>
  </sheetPr>
  <dimension ref="A1:F19"/>
  <sheetViews>
    <sheetView showGridLines="0" zoomScaleNormal="100" zoomScaleSheetLayoutView="100" workbookViewId="0">
      <selection activeCell="C10" sqref="C10"/>
    </sheetView>
  </sheetViews>
  <sheetFormatPr baseColWidth="10" defaultColWidth="11.44140625" defaultRowHeight="12.75" customHeight="1" x14ac:dyDescent="0.3"/>
  <cols>
    <col min="1" max="1" bestFit="true" customWidth="true" style="12" width="109.109375"/>
    <col min="2" max="2" customWidth="true" style="12" width="18.6640625"/>
    <col min="3" max="3" bestFit="true" customWidth="true" style="12" width="19.6640625"/>
    <col min="4" max="5" customWidth="true" style="12" width="3.33203125"/>
    <col min="6" max="8" customWidth="true" style="12" width="11.44140625"/>
    <col min="9" max="16384" style="12" width="11.44140625"/>
  </cols>
  <sheetData>
    <row r="1" spans="1:6" ht="18" x14ac:dyDescent="0.3">
      <c r="A1" s="124" t="s">
        <v>303</v>
      </c>
      <c r="B1" s="18"/>
      <c r="C1" s="18"/>
      <c r="D1" s="18"/>
      <c r="E1" s="18"/>
      <c r="F1" s="18"/>
    </row>
    <row r="2" spans="1:6" s="14" customFormat="1" ht="12.75" customHeight="1" x14ac:dyDescent="0.3">
      <c r="A2" s="13"/>
      <c r="B2" s="113"/>
      <c r="C2" s="112"/>
      <c r="D2" s="112"/>
    </row>
    <row r="3" spans="1:6" s="15" customFormat="1" ht="18" x14ac:dyDescent="0.35">
      <c r="A3" s="417" t="s">
        <v>384</v>
      </c>
      <c r="B3" s="349" t="s">
        <v>281</v>
      </c>
      <c r="C3" s="349" t="s">
        <v>282</v>
      </c>
      <c r="D3" s="83"/>
      <c r="E3" s="83"/>
      <c r="F3" s="83"/>
    </row>
    <row r="4" spans="1:6" s="17" customFormat="1" ht="15.6" x14ac:dyDescent="0.3">
      <c r="A4" s="16" t="s">
        <v>30</v>
      </c>
      <c r="B4" s="84"/>
      <c r="C4" s="233"/>
      <c r="D4" s="19"/>
      <c r="E4" s="19"/>
      <c r="F4" s="19"/>
    </row>
    <row r="5" spans="1:6" s="119" customFormat="1" ht="15.6" x14ac:dyDescent="0.3">
      <c r="A5" s="250" t="s">
        <v>345</v>
      </c>
      <c r="B5" s="84"/>
      <c r="C5" s="19"/>
      <c r="D5" s="19"/>
      <c r="E5" s="19"/>
      <c r="F5" s="19"/>
    </row>
    <row r="6" spans="1:6" s="17" customFormat="1" ht="15.6" x14ac:dyDescent="0.3">
      <c r="A6" s="16" t="s">
        <v>31</v>
      </c>
      <c r="B6" s="84"/>
      <c r="C6" s="233"/>
      <c r="D6" s="19"/>
      <c r="E6" s="19"/>
      <c r="F6" s="19"/>
    </row>
    <row r="7" spans="1:6" s="119" customFormat="1" ht="15.6" x14ac:dyDescent="0.3">
      <c r="A7" s="250" t="s">
        <v>345</v>
      </c>
      <c r="B7" s="84"/>
      <c r="C7" s="19"/>
      <c r="D7" s="19"/>
      <c r="E7" s="19"/>
      <c r="F7" s="19"/>
    </row>
    <row r="8" spans="1:6" s="17" customFormat="1" ht="15.6" x14ac:dyDescent="0.3">
      <c r="A8" s="13"/>
      <c r="B8" s="226"/>
      <c r="C8" s="234"/>
      <c r="D8" s="19"/>
      <c r="E8" s="19"/>
      <c r="F8" s="19"/>
    </row>
    <row r="9" spans="1:6" s="17" customFormat="1" ht="18" x14ac:dyDescent="0.3">
      <c r="A9" s="417" t="str">
        <f>IF(A_Stammdaten!B12="bitte wählen","für das zu meldende Kalenderjahr bei effizienter Leistungserbringung entstandende tatsächliche IST-Kosten für",CONCATENATE("für das Kalenderjahr "&amp;A_Stammdaten!B12&amp;" bei effizienter Leistungserbringung entstandende tatsächliche IST-Kosten für"))</f>
        <v>für das Kalenderjahr 2024 bei effizienter Leistungserbringung entstandende tatsächliche IST-Kosten für</v>
      </c>
      <c r="B9" s="125"/>
      <c r="C9" s="234"/>
      <c r="D9" s="19"/>
      <c r="E9" s="19"/>
      <c r="F9" s="19"/>
    </row>
    <row r="10" spans="1:6" ht="15.6" x14ac:dyDescent="0.3">
      <c r="A10" s="16" t="s">
        <v>30</v>
      </c>
      <c r="B10" s="84"/>
      <c r="C10" s="233"/>
      <c r="D10" s="18"/>
      <c r="E10" s="18"/>
      <c r="F10" s="18"/>
    </row>
    <row r="11" spans="1:6" s="39" customFormat="1" ht="15.6" x14ac:dyDescent="0.3">
      <c r="A11" s="250" t="s">
        <v>345</v>
      </c>
      <c r="B11" s="84"/>
      <c r="C11" s="18"/>
      <c r="D11" s="18"/>
      <c r="E11" s="18"/>
      <c r="F11" s="18"/>
    </row>
    <row r="12" spans="1:6" ht="15.6" x14ac:dyDescent="0.3">
      <c r="A12" s="16" t="s">
        <v>31</v>
      </c>
      <c r="B12" s="84"/>
      <c r="C12" s="233"/>
      <c r="D12" s="18"/>
      <c r="E12" s="18"/>
      <c r="F12" s="18"/>
    </row>
    <row r="13" spans="1:6" s="39" customFormat="1" ht="15.6" x14ac:dyDescent="0.3">
      <c r="A13" s="250" t="s">
        <v>345</v>
      </c>
      <c r="B13" s="84"/>
      <c r="C13" s="18"/>
      <c r="D13" s="18"/>
      <c r="E13" s="18"/>
      <c r="F13" s="18"/>
    </row>
    <row r="14" spans="1:6" ht="14.4" x14ac:dyDescent="0.3">
      <c r="A14" s="18"/>
      <c r="B14" s="18"/>
      <c r="C14" s="18"/>
      <c r="D14" s="18"/>
      <c r="E14" s="18"/>
      <c r="F14" s="18"/>
    </row>
    <row r="15" spans="1:6" ht="15.75" customHeight="1" x14ac:dyDescent="0.3">
      <c r="A15" s="16" t="s">
        <v>306</v>
      </c>
      <c r="B15" s="395">
        <f>IF(C10&lt;&gt;C4,SUM(B10,-B11)-SUM(B4,-B5))+IF(C12&lt;&gt;C6,SUM(B12,-B13)-SUM(B6,-B7))</f>
        <v>0</v>
      </c>
      <c r="C15" s="200"/>
      <c r="D15" s="18"/>
      <c r="E15" s="18"/>
      <c r="F15" s="18"/>
    </row>
    <row r="16" spans="1:6" s="39" customFormat="1" ht="15.75" customHeight="1" x14ac:dyDescent="0.3">
      <c r="A16" s="200"/>
      <c r="B16" s="200"/>
      <c r="C16" s="200"/>
      <c r="D16" s="18"/>
      <c r="E16" s="18"/>
      <c r="F16" s="18"/>
    </row>
    <row r="17" spans="1:6" s="17" customFormat="1" ht="9.75" customHeight="1" x14ac:dyDescent="0.3">
      <c r="A17" s="19"/>
      <c r="B17" s="20"/>
      <c r="C17" s="19"/>
      <c r="D17" s="19"/>
      <c r="E17" s="19"/>
      <c r="F17" s="19"/>
    </row>
    <row r="18" spans="1:6" ht="12.75" customHeight="1" x14ac:dyDescent="0.3">
      <c r="A18" s="39"/>
      <c r="B18" s="39"/>
      <c r="C18" s="39"/>
    </row>
    <row r="19" spans="1:6" ht="12.75" customHeight="1" x14ac:dyDescent="0.3">
      <c r="A19" s="39"/>
      <c r="B19" s="39"/>
      <c r="C19" s="39"/>
    </row>
  </sheetData>
  <sheetProtection algorithmName="SHA-512" hashValue="zgr9cdG9V5Y0X3tXCk6Dh+sSbBBX66Av3PjxRSWz9cua90yf2PhP/F+vwXRvpnNzTtfGksBrH65uJhPxJnj81g==" saltValue="pEQ3J8LynY/NeSTOZPbe1g==" spinCount="100000" sheet="1" objects="1" scenarios="1" formatCells="0" formatColumns="0" formatRows="0"/>
  <customSheetViews>
    <customSheetView guid="{1C86D249-38D6-494B-9A9C-7DB890D2E43B}" showPageBreaks="1" fitToPage="1" printArea="1" view="pageBreakPreview">
      <selection activeCell="C12" sqref="C12"/>
      <pageMargins left="0.78740157480314965" right="0.78740157480314965" top="0.98425196850393704" bottom="0.98425196850393704" header="0.51181102362204722" footer="0.51181102362204722"/>
      <printOptions horizontalCentered="1" verticalCentered="1"/>
      <pageSetup paperSize="9" scale="68" orientation="landscape" r:id="rId1"/>
      <headerFooter alignWithMargins="0"/>
    </customSheetView>
    <customSheetView guid="{21DD1AAC-BC09-4161-82EE-F7E1955272A0}" showPageBreaks="1" fitToPage="1" printArea="1" view="pageBreakPreview">
      <selection activeCell="C12" sqref="C12"/>
      <pageMargins left="0.78740157480314965" right="0.78740157480314965" top="0.98425196850393704" bottom="0.98425196850393704" header="0.51181102362204722" footer="0.51181102362204722"/>
      <printOptions horizontalCentered="1" verticalCentered="1"/>
      <pageSetup paperSize="9" scale="67" orientation="landscape" r:id="rId2"/>
      <headerFooter alignWithMargins="0"/>
    </customSheetView>
  </customSheetViews>
  <dataValidations xWindow="963" yWindow="402" count="3">
    <dataValidation type="decimal" allowBlank="1" showInputMessage="1" showErrorMessage="1" sqref="B10:C13 C4 B5:C5 C6 B7:C8" xr:uid="{00000000-0002-0000-0500-000000000000}">
      <formula1>0</formula1>
      <formula2>100000000</formula2>
    </dataValidation>
    <dataValidation allowBlank="1" showInputMessage="1" showErrorMessage="1" promptTitle="Hinweis !" prompt="Es sind die Kosten für Messstellenbetrieb und Messung die im  Ausgangsniveau angesetzt wurden, anzugeben._x000a_" sqref="B3" xr:uid="{00000000-0002-0000-0500-000002000000}"/>
    <dataValidation type="decimal" allowBlank="1" showInputMessage="1" showErrorMessage="1" promptTitle="Hinweis !" prompt="Es sind die Kosten für Messstellenbetrieb und Messung die im  Ausgangsniveau angesetzt wurden, anzugeben." sqref="B4 B6" xr:uid="{00000000-0002-0000-0500-000003000000}">
      <formula1>0</formula1>
      <formula2>100000000</formula2>
    </dataValidation>
  </dataValidations>
  <printOptions horizontalCentered="1" verticalCentered="1"/>
  <pageMargins left="0.78740157480314965" right="0.78740157480314965" top="0.98425196850393704" bottom="0.98425196850393704" header="0.51181102362204722" footer="0.51181102362204722"/>
  <pageSetup paperSize="9" scale="68" orientation="landscape" r:id="rId3"/>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4">
    <tabColor theme="2"/>
    <pageSetUpPr fitToPage="1"/>
  </sheetPr>
  <dimension ref="A1:L55"/>
  <sheetViews>
    <sheetView showGridLines="0" zoomScaleNormal="100" zoomScaleSheetLayoutView="100" workbookViewId="0"/>
  </sheetViews>
  <sheetFormatPr baseColWidth="10" defaultColWidth="11.44140625" defaultRowHeight="10.199999999999999" x14ac:dyDescent="0.2"/>
  <cols>
    <col min="1" max="1" bestFit="true" customWidth="true" style="55" width="136.109375"/>
    <col min="2" max="2" bestFit="true" customWidth="true" style="55" width="23.5546875"/>
    <col min="3" max="3" bestFit="true" customWidth="true" style="55" width="13.109375"/>
    <col min="4" max="4" bestFit="true" customWidth="true" style="55" width="8.33203125"/>
    <col min="5" max="5" customWidth="true" style="55" width="8.6640625"/>
    <col min="6" max="6" customWidth="true" style="55" width="19.109375"/>
    <col min="7" max="7" customWidth="true" style="55" width="8.6640625"/>
    <col min="8" max="9" customWidth="true" style="55" width="23.5546875"/>
    <col min="10" max="10" customWidth="true" style="129" width="8.33203125"/>
    <col min="11" max="16384" style="55" width="11.44140625"/>
  </cols>
  <sheetData>
    <row r="1" spans="1:12" s="49" customFormat="1" ht="18" x14ac:dyDescent="0.3">
      <c r="A1" s="222" t="s">
        <v>304</v>
      </c>
      <c r="B1" s="127"/>
      <c r="C1" s="127"/>
      <c r="D1" s="127"/>
      <c r="E1" s="127"/>
      <c r="F1" s="127"/>
      <c r="G1" s="127"/>
      <c r="H1" s="127"/>
      <c r="I1" s="127"/>
      <c r="J1" s="127"/>
      <c r="K1" s="48"/>
      <c r="L1" s="48"/>
    </row>
    <row r="2" spans="1:12" s="49" customFormat="1" ht="21" x14ac:dyDescent="0.3">
      <c r="A2" s="126"/>
      <c r="B2" s="127"/>
      <c r="C2" s="127"/>
      <c r="D2" s="127"/>
      <c r="E2" s="127"/>
      <c r="F2" s="127"/>
      <c r="G2" s="127"/>
      <c r="H2" s="127"/>
      <c r="I2" s="127"/>
      <c r="J2" s="127"/>
      <c r="K2" s="48"/>
      <c r="L2" s="48"/>
    </row>
    <row r="3" spans="1:12" s="49" customFormat="1" ht="18" x14ac:dyDescent="0.3">
      <c r="A3" s="417" t="s">
        <v>41</v>
      </c>
      <c r="B3" s="417" t="s">
        <v>42</v>
      </c>
      <c r="C3" s="418" t="s">
        <v>27</v>
      </c>
      <c r="D3" s="418" t="s">
        <v>43</v>
      </c>
      <c r="E3" s="418" t="s">
        <v>44</v>
      </c>
      <c r="F3" s="418" t="s">
        <v>45</v>
      </c>
      <c r="G3" s="418" t="s">
        <v>44</v>
      </c>
      <c r="H3" s="418" t="s">
        <v>50</v>
      </c>
      <c r="I3" s="418" t="s">
        <v>51</v>
      </c>
      <c r="J3" s="52"/>
    </row>
    <row r="4" spans="1:12" s="52" customFormat="1" ht="14.4" x14ac:dyDescent="0.3">
      <c r="A4" s="180"/>
      <c r="B4" s="180"/>
      <c r="C4" s="180"/>
      <c r="D4" s="180"/>
      <c r="E4" s="180"/>
      <c r="F4" s="180"/>
      <c r="G4" s="180"/>
      <c r="H4" s="50">
        <f>SUM(H5:H54)</f>
        <v>0</v>
      </c>
      <c r="I4" s="51">
        <f>SUM(I5:I54)</f>
        <v>0</v>
      </c>
    </row>
    <row r="5" spans="1:12" s="49" customFormat="1" ht="14.4" x14ac:dyDescent="0.3">
      <c r="A5" s="177"/>
      <c r="B5" s="178"/>
      <c r="C5" s="178"/>
      <c r="D5" s="178"/>
      <c r="E5" s="236"/>
      <c r="F5" s="179"/>
      <c r="G5" s="242"/>
      <c r="H5" s="53">
        <f>IF(A5="Kosten",D5*F5,0)</f>
        <v>0</v>
      </c>
      <c r="I5" s="53">
        <f>IF(A5="Erlös",D5*F5,0)</f>
        <v>0</v>
      </c>
      <c r="J5" s="52"/>
    </row>
    <row r="6" spans="1:12" s="49" customFormat="1" ht="14.4" x14ac:dyDescent="0.3">
      <c r="A6" s="177"/>
      <c r="B6" s="178"/>
      <c r="C6" s="178"/>
      <c r="D6" s="178"/>
      <c r="E6" s="236"/>
      <c r="F6" s="179"/>
      <c r="G6" s="235"/>
      <c r="H6" s="53">
        <f t="shared" ref="H6:H54" si="0">IF(A6="Kosten",D6*F6,0)</f>
        <v>0</v>
      </c>
      <c r="I6" s="53">
        <f t="shared" ref="I6:I54" si="1">IF(A6="Erlös",D6*F6,0)</f>
        <v>0</v>
      </c>
      <c r="J6" s="52"/>
    </row>
    <row r="7" spans="1:12" s="54" customFormat="1" ht="14.4" x14ac:dyDescent="0.3">
      <c r="A7" s="177"/>
      <c r="B7" s="178"/>
      <c r="C7" s="178"/>
      <c r="D7" s="178"/>
      <c r="E7" s="236"/>
      <c r="F7" s="179"/>
      <c r="G7" s="235"/>
      <c r="H7" s="53">
        <f t="shared" si="0"/>
        <v>0</v>
      </c>
      <c r="I7" s="53">
        <f t="shared" si="1"/>
        <v>0</v>
      </c>
      <c r="J7" s="128"/>
    </row>
    <row r="8" spans="1:12" s="54" customFormat="1" ht="14.4" x14ac:dyDescent="0.3">
      <c r="A8" s="177"/>
      <c r="B8" s="178"/>
      <c r="C8" s="178"/>
      <c r="D8" s="178"/>
      <c r="E8" s="236"/>
      <c r="F8" s="179"/>
      <c r="G8" s="235"/>
      <c r="H8" s="53">
        <f t="shared" si="0"/>
        <v>0</v>
      </c>
      <c r="I8" s="53">
        <f t="shared" si="1"/>
        <v>0</v>
      </c>
      <c r="J8" s="128"/>
    </row>
    <row r="9" spans="1:12" s="54" customFormat="1" ht="14.4" x14ac:dyDescent="0.3">
      <c r="A9" s="177"/>
      <c r="B9" s="178"/>
      <c r="C9" s="178"/>
      <c r="D9" s="178"/>
      <c r="E9" s="236"/>
      <c r="F9" s="179"/>
      <c r="G9" s="235"/>
      <c r="H9" s="53">
        <f t="shared" si="0"/>
        <v>0</v>
      </c>
      <c r="I9" s="53">
        <f t="shared" si="1"/>
        <v>0</v>
      </c>
      <c r="J9" s="128"/>
    </row>
    <row r="10" spans="1:12" s="54" customFormat="1" ht="14.4" x14ac:dyDescent="0.3">
      <c r="A10" s="177"/>
      <c r="B10" s="178"/>
      <c r="C10" s="178"/>
      <c r="D10" s="178"/>
      <c r="E10" s="236"/>
      <c r="F10" s="179"/>
      <c r="G10" s="235"/>
      <c r="H10" s="53">
        <f t="shared" si="0"/>
        <v>0</v>
      </c>
      <c r="I10" s="53">
        <f t="shared" si="1"/>
        <v>0</v>
      </c>
      <c r="J10" s="128"/>
    </row>
    <row r="11" spans="1:12" s="54" customFormat="1" ht="14.4" x14ac:dyDescent="0.3">
      <c r="A11" s="177"/>
      <c r="B11" s="178"/>
      <c r="C11" s="178"/>
      <c r="D11" s="178"/>
      <c r="E11" s="236"/>
      <c r="F11" s="179"/>
      <c r="G11" s="235"/>
      <c r="H11" s="53">
        <f t="shared" si="0"/>
        <v>0</v>
      </c>
      <c r="I11" s="53">
        <f t="shared" si="1"/>
        <v>0</v>
      </c>
      <c r="J11" s="128"/>
    </row>
    <row r="12" spans="1:12" s="54" customFormat="1" ht="14.4" x14ac:dyDescent="0.3">
      <c r="A12" s="177"/>
      <c r="B12" s="178"/>
      <c r="C12" s="178"/>
      <c r="D12" s="178"/>
      <c r="E12" s="236"/>
      <c r="F12" s="179"/>
      <c r="G12" s="235"/>
      <c r="H12" s="53">
        <f t="shared" si="0"/>
        <v>0</v>
      </c>
      <c r="I12" s="53">
        <f t="shared" si="1"/>
        <v>0</v>
      </c>
      <c r="J12" s="128"/>
    </row>
    <row r="13" spans="1:12" s="54" customFormat="1" ht="14.4" x14ac:dyDescent="0.3">
      <c r="A13" s="177"/>
      <c r="B13" s="178"/>
      <c r="C13" s="178"/>
      <c r="D13" s="178"/>
      <c r="E13" s="236"/>
      <c r="F13" s="179"/>
      <c r="G13" s="235"/>
      <c r="H13" s="53">
        <f t="shared" si="0"/>
        <v>0</v>
      </c>
      <c r="I13" s="53">
        <f t="shared" si="1"/>
        <v>0</v>
      </c>
      <c r="J13" s="128"/>
    </row>
    <row r="14" spans="1:12" s="54" customFormat="1" ht="14.4" x14ac:dyDescent="0.3">
      <c r="A14" s="177"/>
      <c r="B14" s="178"/>
      <c r="C14" s="178"/>
      <c r="D14" s="178"/>
      <c r="E14" s="236"/>
      <c r="F14" s="179"/>
      <c r="G14" s="235"/>
      <c r="H14" s="53">
        <f t="shared" si="0"/>
        <v>0</v>
      </c>
      <c r="I14" s="53">
        <f t="shared" si="1"/>
        <v>0</v>
      </c>
      <c r="J14" s="128"/>
    </row>
    <row r="15" spans="1:12" s="54" customFormat="1" ht="14.4" x14ac:dyDescent="0.3">
      <c r="A15" s="177"/>
      <c r="B15" s="178"/>
      <c r="C15" s="178"/>
      <c r="D15" s="178"/>
      <c r="E15" s="236"/>
      <c r="F15" s="179"/>
      <c r="G15" s="235"/>
      <c r="H15" s="53">
        <f t="shared" si="0"/>
        <v>0</v>
      </c>
      <c r="I15" s="53">
        <f t="shared" si="1"/>
        <v>0</v>
      </c>
      <c r="J15" s="128"/>
    </row>
    <row r="16" spans="1:12" s="54" customFormat="1" ht="14.4" x14ac:dyDescent="0.3">
      <c r="A16" s="177"/>
      <c r="B16" s="178"/>
      <c r="C16" s="178"/>
      <c r="D16" s="178"/>
      <c r="E16" s="236"/>
      <c r="F16" s="179"/>
      <c r="G16" s="235"/>
      <c r="H16" s="53">
        <f t="shared" si="0"/>
        <v>0</v>
      </c>
      <c r="I16" s="53">
        <f t="shared" si="1"/>
        <v>0</v>
      </c>
      <c r="J16" s="128"/>
    </row>
    <row r="17" spans="1:10" s="54" customFormat="1" ht="14.4" x14ac:dyDescent="0.3">
      <c r="A17" s="177"/>
      <c r="B17" s="178"/>
      <c r="C17" s="178"/>
      <c r="D17" s="178"/>
      <c r="E17" s="236"/>
      <c r="F17" s="179"/>
      <c r="G17" s="235"/>
      <c r="H17" s="53">
        <f t="shared" si="0"/>
        <v>0</v>
      </c>
      <c r="I17" s="53">
        <f t="shared" si="1"/>
        <v>0</v>
      </c>
      <c r="J17" s="128"/>
    </row>
    <row r="18" spans="1:10" s="54" customFormat="1" ht="14.4" x14ac:dyDescent="0.3">
      <c r="A18" s="177"/>
      <c r="B18" s="178"/>
      <c r="C18" s="178"/>
      <c r="D18" s="178"/>
      <c r="E18" s="236"/>
      <c r="F18" s="179"/>
      <c r="G18" s="235"/>
      <c r="H18" s="53">
        <f t="shared" si="0"/>
        <v>0</v>
      </c>
      <c r="I18" s="53">
        <f t="shared" si="1"/>
        <v>0</v>
      </c>
      <c r="J18" s="128"/>
    </row>
    <row r="19" spans="1:10" s="54" customFormat="1" ht="14.4" x14ac:dyDescent="0.3">
      <c r="A19" s="177"/>
      <c r="B19" s="178"/>
      <c r="C19" s="178"/>
      <c r="D19" s="178"/>
      <c r="E19" s="236"/>
      <c r="F19" s="179"/>
      <c r="G19" s="235"/>
      <c r="H19" s="53">
        <f t="shared" si="0"/>
        <v>0</v>
      </c>
      <c r="I19" s="53">
        <f t="shared" si="1"/>
        <v>0</v>
      </c>
      <c r="J19" s="128"/>
    </row>
    <row r="20" spans="1:10" s="54" customFormat="1" ht="14.4" x14ac:dyDescent="0.3">
      <c r="A20" s="177"/>
      <c r="B20" s="178"/>
      <c r="C20" s="178"/>
      <c r="D20" s="178"/>
      <c r="E20" s="236"/>
      <c r="F20" s="179"/>
      <c r="G20" s="235"/>
      <c r="H20" s="53">
        <f t="shared" si="0"/>
        <v>0</v>
      </c>
      <c r="I20" s="53">
        <f t="shared" si="1"/>
        <v>0</v>
      </c>
      <c r="J20" s="128"/>
    </row>
    <row r="21" spans="1:10" s="54" customFormat="1" ht="14.4" x14ac:dyDescent="0.3">
      <c r="A21" s="177"/>
      <c r="B21" s="178"/>
      <c r="C21" s="178"/>
      <c r="D21" s="178"/>
      <c r="E21" s="236"/>
      <c r="F21" s="179"/>
      <c r="G21" s="235"/>
      <c r="H21" s="53">
        <f t="shared" si="0"/>
        <v>0</v>
      </c>
      <c r="I21" s="53">
        <f t="shared" si="1"/>
        <v>0</v>
      </c>
      <c r="J21" s="128"/>
    </row>
    <row r="22" spans="1:10" s="54" customFormat="1" ht="14.4" x14ac:dyDescent="0.3">
      <c r="A22" s="177"/>
      <c r="B22" s="178"/>
      <c r="C22" s="178"/>
      <c r="D22" s="178"/>
      <c r="E22" s="236"/>
      <c r="F22" s="179"/>
      <c r="G22" s="235"/>
      <c r="H22" s="53">
        <f t="shared" si="0"/>
        <v>0</v>
      </c>
      <c r="I22" s="53">
        <f t="shared" si="1"/>
        <v>0</v>
      </c>
      <c r="J22" s="128"/>
    </row>
    <row r="23" spans="1:10" s="54" customFormat="1" ht="14.4" x14ac:dyDescent="0.3">
      <c r="A23" s="177"/>
      <c r="B23" s="178"/>
      <c r="C23" s="178"/>
      <c r="D23" s="178"/>
      <c r="E23" s="236"/>
      <c r="F23" s="179"/>
      <c r="G23" s="235"/>
      <c r="H23" s="53">
        <f t="shared" si="0"/>
        <v>0</v>
      </c>
      <c r="I23" s="53">
        <f t="shared" si="1"/>
        <v>0</v>
      </c>
      <c r="J23" s="128"/>
    </row>
    <row r="24" spans="1:10" s="54" customFormat="1" ht="14.4" x14ac:dyDescent="0.3">
      <c r="A24" s="177"/>
      <c r="B24" s="178"/>
      <c r="C24" s="178"/>
      <c r="D24" s="178"/>
      <c r="E24" s="236"/>
      <c r="F24" s="179"/>
      <c r="G24" s="235"/>
      <c r="H24" s="53">
        <f t="shared" si="0"/>
        <v>0</v>
      </c>
      <c r="I24" s="53">
        <f t="shared" si="1"/>
        <v>0</v>
      </c>
      <c r="J24" s="128"/>
    </row>
    <row r="25" spans="1:10" s="54" customFormat="1" ht="14.4" x14ac:dyDescent="0.3">
      <c r="A25" s="177"/>
      <c r="B25" s="178"/>
      <c r="C25" s="178"/>
      <c r="D25" s="178"/>
      <c r="E25" s="236"/>
      <c r="F25" s="179"/>
      <c r="G25" s="235"/>
      <c r="H25" s="53">
        <f t="shared" si="0"/>
        <v>0</v>
      </c>
      <c r="I25" s="53">
        <f t="shared" si="1"/>
        <v>0</v>
      </c>
      <c r="J25" s="128"/>
    </row>
    <row r="26" spans="1:10" s="54" customFormat="1" ht="14.4" x14ac:dyDescent="0.3">
      <c r="A26" s="177"/>
      <c r="B26" s="178"/>
      <c r="C26" s="178"/>
      <c r="D26" s="178"/>
      <c r="E26" s="236"/>
      <c r="F26" s="179"/>
      <c r="G26" s="235"/>
      <c r="H26" s="53">
        <f t="shared" si="0"/>
        <v>0</v>
      </c>
      <c r="I26" s="53">
        <f t="shared" si="1"/>
        <v>0</v>
      </c>
      <c r="J26" s="128"/>
    </row>
    <row r="27" spans="1:10" s="54" customFormat="1" ht="14.4" x14ac:dyDescent="0.3">
      <c r="A27" s="177"/>
      <c r="B27" s="178"/>
      <c r="C27" s="178"/>
      <c r="D27" s="178"/>
      <c r="E27" s="236"/>
      <c r="F27" s="179"/>
      <c r="G27" s="235"/>
      <c r="H27" s="53">
        <f t="shared" si="0"/>
        <v>0</v>
      </c>
      <c r="I27" s="53">
        <f t="shared" si="1"/>
        <v>0</v>
      </c>
      <c r="J27" s="128"/>
    </row>
    <row r="28" spans="1:10" s="54" customFormat="1" ht="14.4" x14ac:dyDescent="0.3">
      <c r="A28" s="177"/>
      <c r="B28" s="178"/>
      <c r="C28" s="178"/>
      <c r="D28" s="178"/>
      <c r="E28" s="236"/>
      <c r="F28" s="179"/>
      <c r="G28" s="235"/>
      <c r="H28" s="53">
        <f t="shared" si="0"/>
        <v>0</v>
      </c>
      <c r="I28" s="53">
        <f t="shared" si="1"/>
        <v>0</v>
      </c>
      <c r="J28" s="128"/>
    </row>
    <row r="29" spans="1:10" s="54" customFormat="1" ht="14.4" x14ac:dyDescent="0.3">
      <c r="A29" s="177"/>
      <c r="B29" s="178"/>
      <c r="C29" s="178"/>
      <c r="D29" s="178"/>
      <c r="E29" s="236"/>
      <c r="F29" s="179"/>
      <c r="G29" s="235"/>
      <c r="H29" s="53">
        <f t="shared" si="0"/>
        <v>0</v>
      </c>
      <c r="I29" s="53">
        <f t="shared" si="1"/>
        <v>0</v>
      </c>
      <c r="J29" s="128"/>
    </row>
    <row r="30" spans="1:10" s="54" customFormat="1" ht="14.4" x14ac:dyDescent="0.3">
      <c r="A30" s="177"/>
      <c r="B30" s="178"/>
      <c r="C30" s="178"/>
      <c r="D30" s="178"/>
      <c r="E30" s="236"/>
      <c r="F30" s="179"/>
      <c r="G30" s="235"/>
      <c r="H30" s="53">
        <f t="shared" si="0"/>
        <v>0</v>
      </c>
      <c r="I30" s="53">
        <f t="shared" si="1"/>
        <v>0</v>
      </c>
      <c r="J30" s="128"/>
    </row>
    <row r="31" spans="1:10" s="54" customFormat="1" ht="14.4" x14ac:dyDescent="0.3">
      <c r="A31" s="177"/>
      <c r="B31" s="178"/>
      <c r="C31" s="178"/>
      <c r="D31" s="178"/>
      <c r="E31" s="236"/>
      <c r="F31" s="179"/>
      <c r="G31" s="235"/>
      <c r="H31" s="53">
        <f t="shared" si="0"/>
        <v>0</v>
      </c>
      <c r="I31" s="53">
        <f t="shared" si="1"/>
        <v>0</v>
      </c>
      <c r="J31" s="128"/>
    </row>
    <row r="32" spans="1:10" s="54" customFormat="1" ht="14.4" x14ac:dyDescent="0.3">
      <c r="A32" s="177"/>
      <c r="B32" s="178"/>
      <c r="C32" s="178"/>
      <c r="D32" s="178"/>
      <c r="E32" s="236"/>
      <c r="F32" s="179"/>
      <c r="G32" s="235"/>
      <c r="H32" s="53">
        <f t="shared" si="0"/>
        <v>0</v>
      </c>
      <c r="I32" s="53">
        <f t="shared" si="1"/>
        <v>0</v>
      </c>
      <c r="J32" s="128"/>
    </row>
    <row r="33" spans="1:10" s="54" customFormat="1" ht="14.4" x14ac:dyDescent="0.3">
      <c r="A33" s="177"/>
      <c r="B33" s="178"/>
      <c r="C33" s="178"/>
      <c r="D33" s="178"/>
      <c r="E33" s="236"/>
      <c r="F33" s="179"/>
      <c r="G33" s="235"/>
      <c r="H33" s="53">
        <f t="shared" si="0"/>
        <v>0</v>
      </c>
      <c r="I33" s="53">
        <f t="shared" si="1"/>
        <v>0</v>
      </c>
      <c r="J33" s="128"/>
    </row>
    <row r="34" spans="1:10" s="54" customFormat="1" ht="14.4" x14ac:dyDescent="0.3">
      <c r="A34" s="177"/>
      <c r="B34" s="178"/>
      <c r="C34" s="178"/>
      <c r="D34" s="178"/>
      <c r="E34" s="236"/>
      <c r="F34" s="179"/>
      <c r="G34" s="235"/>
      <c r="H34" s="53">
        <f t="shared" si="0"/>
        <v>0</v>
      </c>
      <c r="I34" s="53">
        <f t="shared" si="1"/>
        <v>0</v>
      </c>
      <c r="J34" s="128"/>
    </row>
    <row r="35" spans="1:10" s="54" customFormat="1" ht="14.4" x14ac:dyDescent="0.3">
      <c r="A35" s="177"/>
      <c r="B35" s="178"/>
      <c r="C35" s="178"/>
      <c r="D35" s="178"/>
      <c r="E35" s="236"/>
      <c r="F35" s="179"/>
      <c r="G35" s="235"/>
      <c r="H35" s="53">
        <f t="shared" si="0"/>
        <v>0</v>
      </c>
      <c r="I35" s="53">
        <f t="shared" si="1"/>
        <v>0</v>
      </c>
      <c r="J35" s="128"/>
    </row>
    <row r="36" spans="1:10" s="54" customFormat="1" ht="14.4" x14ac:dyDescent="0.3">
      <c r="A36" s="177"/>
      <c r="B36" s="178"/>
      <c r="C36" s="178"/>
      <c r="D36" s="178"/>
      <c r="E36" s="236"/>
      <c r="F36" s="179"/>
      <c r="G36" s="235"/>
      <c r="H36" s="53">
        <f t="shared" si="0"/>
        <v>0</v>
      </c>
      <c r="I36" s="53">
        <f t="shared" si="1"/>
        <v>0</v>
      </c>
      <c r="J36" s="128"/>
    </row>
    <row r="37" spans="1:10" s="54" customFormat="1" ht="14.4" x14ac:dyDescent="0.3">
      <c r="A37" s="177"/>
      <c r="B37" s="178"/>
      <c r="C37" s="178"/>
      <c r="D37" s="178"/>
      <c r="E37" s="236"/>
      <c r="F37" s="179"/>
      <c r="G37" s="235"/>
      <c r="H37" s="53">
        <f t="shared" si="0"/>
        <v>0</v>
      </c>
      <c r="I37" s="53">
        <f t="shared" si="1"/>
        <v>0</v>
      </c>
      <c r="J37" s="128"/>
    </row>
    <row r="38" spans="1:10" s="54" customFormat="1" ht="14.4" x14ac:dyDescent="0.3">
      <c r="A38" s="177"/>
      <c r="B38" s="178"/>
      <c r="C38" s="178"/>
      <c r="D38" s="178"/>
      <c r="E38" s="236"/>
      <c r="F38" s="179"/>
      <c r="G38" s="235"/>
      <c r="H38" s="53">
        <f t="shared" si="0"/>
        <v>0</v>
      </c>
      <c r="I38" s="53">
        <f t="shared" si="1"/>
        <v>0</v>
      </c>
      <c r="J38" s="128"/>
    </row>
    <row r="39" spans="1:10" s="54" customFormat="1" ht="14.4" x14ac:dyDescent="0.3">
      <c r="A39" s="177"/>
      <c r="B39" s="178"/>
      <c r="C39" s="178"/>
      <c r="D39" s="178"/>
      <c r="E39" s="236"/>
      <c r="F39" s="179"/>
      <c r="G39" s="235"/>
      <c r="H39" s="53">
        <f t="shared" si="0"/>
        <v>0</v>
      </c>
      <c r="I39" s="53">
        <f t="shared" si="1"/>
        <v>0</v>
      </c>
      <c r="J39" s="128"/>
    </row>
    <row r="40" spans="1:10" s="54" customFormat="1" ht="14.4" x14ac:dyDescent="0.3">
      <c r="A40" s="177"/>
      <c r="B40" s="178"/>
      <c r="C40" s="178"/>
      <c r="D40" s="178"/>
      <c r="E40" s="236"/>
      <c r="F40" s="179"/>
      <c r="G40" s="235"/>
      <c r="H40" s="53">
        <f t="shared" si="0"/>
        <v>0</v>
      </c>
      <c r="I40" s="53">
        <f t="shared" si="1"/>
        <v>0</v>
      </c>
      <c r="J40" s="128"/>
    </row>
    <row r="41" spans="1:10" s="54" customFormat="1" ht="14.4" x14ac:dyDescent="0.3">
      <c r="A41" s="177"/>
      <c r="B41" s="178"/>
      <c r="C41" s="178"/>
      <c r="D41" s="178"/>
      <c r="E41" s="236"/>
      <c r="F41" s="179"/>
      <c r="G41" s="235"/>
      <c r="H41" s="53">
        <f t="shared" si="0"/>
        <v>0</v>
      </c>
      <c r="I41" s="53">
        <f t="shared" si="1"/>
        <v>0</v>
      </c>
      <c r="J41" s="128"/>
    </row>
    <row r="42" spans="1:10" s="54" customFormat="1" ht="14.4" x14ac:dyDescent="0.3">
      <c r="A42" s="177"/>
      <c r="B42" s="178"/>
      <c r="C42" s="178"/>
      <c r="D42" s="178"/>
      <c r="E42" s="236"/>
      <c r="F42" s="179"/>
      <c r="G42" s="235"/>
      <c r="H42" s="53">
        <f t="shared" si="0"/>
        <v>0</v>
      </c>
      <c r="I42" s="53">
        <f t="shared" si="1"/>
        <v>0</v>
      </c>
      <c r="J42" s="128"/>
    </row>
    <row r="43" spans="1:10" s="54" customFormat="1" ht="14.4" x14ac:dyDescent="0.3">
      <c r="A43" s="177"/>
      <c r="B43" s="178"/>
      <c r="C43" s="178"/>
      <c r="D43" s="178"/>
      <c r="E43" s="236"/>
      <c r="F43" s="179"/>
      <c r="G43" s="235"/>
      <c r="H43" s="53">
        <f t="shared" si="0"/>
        <v>0</v>
      </c>
      <c r="I43" s="53">
        <f t="shared" si="1"/>
        <v>0</v>
      </c>
      <c r="J43" s="128"/>
    </row>
    <row r="44" spans="1:10" s="54" customFormat="1" ht="14.4" x14ac:dyDescent="0.3">
      <c r="A44" s="177"/>
      <c r="B44" s="178"/>
      <c r="C44" s="178"/>
      <c r="D44" s="178"/>
      <c r="E44" s="236"/>
      <c r="F44" s="179"/>
      <c r="G44" s="235"/>
      <c r="H44" s="53">
        <f t="shared" si="0"/>
        <v>0</v>
      </c>
      <c r="I44" s="53">
        <f t="shared" si="1"/>
        <v>0</v>
      </c>
      <c r="J44" s="128"/>
    </row>
    <row r="45" spans="1:10" s="54" customFormat="1" ht="14.4" x14ac:dyDescent="0.3">
      <c r="A45" s="177"/>
      <c r="B45" s="178"/>
      <c r="C45" s="178"/>
      <c r="D45" s="178"/>
      <c r="E45" s="236"/>
      <c r="F45" s="179"/>
      <c r="G45" s="235"/>
      <c r="H45" s="53">
        <f t="shared" si="0"/>
        <v>0</v>
      </c>
      <c r="I45" s="53">
        <f t="shared" si="1"/>
        <v>0</v>
      </c>
      <c r="J45" s="128"/>
    </row>
    <row r="46" spans="1:10" s="54" customFormat="1" ht="14.4" x14ac:dyDescent="0.3">
      <c r="A46" s="177"/>
      <c r="B46" s="178"/>
      <c r="C46" s="178"/>
      <c r="D46" s="178"/>
      <c r="E46" s="236"/>
      <c r="F46" s="179"/>
      <c r="G46" s="235"/>
      <c r="H46" s="53">
        <f t="shared" si="0"/>
        <v>0</v>
      </c>
      <c r="I46" s="53">
        <f t="shared" si="1"/>
        <v>0</v>
      </c>
      <c r="J46" s="128"/>
    </row>
    <row r="47" spans="1:10" s="54" customFormat="1" ht="14.4" x14ac:dyDescent="0.3">
      <c r="A47" s="177"/>
      <c r="B47" s="178"/>
      <c r="C47" s="178"/>
      <c r="D47" s="178"/>
      <c r="E47" s="236"/>
      <c r="F47" s="179"/>
      <c r="G47" s="235"/>
      <c r="H47" s="53">
        <f t="shared" si="0"/>
        <v>0</v>
      </c>
      <c r="I47" s="53">
        <f t="shared" si="1"/>
        <v>0</v>
      </c>
      <c r="J47" s="128"/>
    </row>
    <row r="48" spans="1:10" s="54" customFormat="1" ht="14.4" x14ac:dyDescent="0.3">
      <c r="A48" s="177"/>
      <c r="B48" s="178"/>
      <c r="C48" s="178"/>
      <c r="D48" s="178"/>
      <c r="E48" s="236"/>
      <c r="F48" s="179"/>
      <c r="G48" s="235"/>
      <c r="H48" s="53">
        <f t="shared" si="0"/>
        <v>0</v>
      </c>
      <c r="I48" s="53">
        <f t="shared" si="1"/>
        <v>0</v>
      </c>
      <c r="J48" s="128"/>
    </row>
    <row r="49" spans="1:10" s="54" customFormat="1" ht="14.4" x14ac:dyDescent="0.3">
      <c r="A49" s="177"/>
      <c r="B49" s="178"/>
      <c r="C49" s="178"/>
      <c r="D49" s="178"/>
      <c r="E49" s="236"/>
      <c r="F49" s="179"/>
      <c r="G49" s="235"/>
      <c r="H49" s="53">
        <f t="shared" si="0"/>
        <v>0</v>
      </c>
      <c r="I49" s="53">
        <f t="shared" si="1"/>
        <v>0</v>
      </c>
      <c r="J49" s="128"/>
    </row>
    <row r="50" spans="1:10" s="54" customFormat="1" ht="14.4" x14ac:dyDescent="0.3">
      <c r="A50" s="177"/>
      <c r="B50" s="178"/>
      <c r="C50" s="178"/>
      <c r="D50" s="178"/>
      <c r="E50" s="236"/>
      <c r="F50" s="179"/>
      <c r="G50" s="235"/>
      <c r="H50" s="53">
        <f t="shared" si="0"/>
        <v>0</v>
      </c>
      <c r="I50" s="53">
        <f t="shared" si="1"/>
        <v>0</v>
      </c>
      <c r="J50" s="128"/>
    </row>
    <row r="51" spans="1:10" s="54" customFormat="1" ht="14.4" x14ac:dyDescent="0.3">
      <c r="A51" s="177"/>
      <c r="B51" s="178"/>
      <c r="C51" s="178"/>
      <c r="D51" s="178"/>
      <c r="E51" s="236"/>
      <c r="F51" s="179"/>
      <c r="G51" s="235"/>
      <c r="H51" s="53">
        <f t="shared" si="0"/>
        <v>0</v>
      </c>
      <c r="I51" s="53">
        <f t="shared" si="1"/>
        <v>0</v>
      </c>
      <c r="J51" s="128"/>
    </row>
    <row r="52" spans="1:10" s="54" customFormat="1" ht="14.4" x14ac:dyDescent="0.3">
      <c r="A52" s="177"/>
      <c r="B52" s="178"/>
      <c r="C52" s="178"/>
      <c r="D52" s="178"/>
      <c r="E52" s="236"/>
      <c r="F52" s="179"/>
      <c r="G52" s="235"/>
      <c r="H52" s="53">
        <f t="shared" si="0"/>
        <v>0</v>
      </c>
      <c r="I52" s="53">
        <f t="shared" si="1"/>
        <v>0</v>
      </c>
      <c r="J52" s="128"/>
    </row>
    <row r="53" spans="1:10" s="54" customFormat="1" ht="14.4" x14ac:dyDescent="0.3">
      <c r="A53" s="177"/>
      <c r="B53" s="178"/>
      <c r="C53" s="178"/>
      <c r="D53" s="178"/>
      <c r="E53" s="236"/>
      <c r="F53" s="179"/>
      <c r="G53" s="235"/>
      <c r="H53" s="53">
        <f t="shared" si="0"/>
        <v>0</v>
      </c>
      <c r="I53" s="53">
        <f t="shared" si="1"/>
        <v>0</v>
      </c>
      <c r="J53" s="128"/>
    </row>
    <row r="54" spans="1:10" s="54" customFormat="1" ht="14.4" x14ac:dyDescent="0.3">
      <c r="A54" s="177"/>
      <c r="B54" s="178"/>
      <c r="C54" s="178"/>
      <c r="D54" s="178"/>
      <c r="E54" s="236"/>
      <c r="F54" s="179"/>
      <c r="G54" s="235"/>
      <c r="H54" s="53">
        <f t="shared" si="0"/>
        <v>0</v>
      </c>
      <c r="I54" s="53">
        <f t="shared" si="1"/>
        <v>0</v>
      </c>
      <c r="J54" s="128"/>
    </row>
    <row r="55" spans="1:10" s="54" customFormat="1" ht="15.6" x14ac:dyDescent="0.3">
      <c r="A55" s="130"/>
      <c r="B55" s="130"/>
      <c r="C55" s="130"/>
      <c r="D55" s="130"/>
      <c r="E55" s="130"/>
      <c r="F55" s="130"/>
      <c r="G55" s="131"/>
      <c r="H55" s="128"/>
      <c r="I55" s="128"/>
      <c r="J55" s="128"/>
    </row>
  </sheetData>
  <sheetProtection algorithmName="SHA-512" hashValue="YSf09d7u7ZaPe1Oi/SU++pPZuf+uGklHV6UTOo3ZoFGtGeEKR1Hhc1W+FbFhOpsE5HSJpFVOZ45mN2PSG1SCfA==" saltValue="LjXUguR6LhiOma5QF0NYzg==" spinCount="100000" sheet="1" objects="1" scenarios="1" formatCells="0" formatColumns="0" formatRows="0"/>
  <dataValidations count="1">
    <dataValidation type="list" allowBlank="1" showInputMessage="1" showErrorMessage="1" sqref="IS7:IS55 SO7:SO55 ACK7:ACK55 AMG7:AMG55 AWC7:AWC55 BFY7:BFY55 BPU7:BPU55 BZQ7:BZQ55 CJM7:CJM55 CTI7:CTI55 DDE7:DDE55 DNA7:DNA55 DWW7:DWW55 EGS7:EGS55 EQO7:EQO55 FAK7:FAK55 FKG7:FKG55 FUC7:FUC55 GDY7:GDY55 GNU7:GNU55 GXQ7:GXQ55 HHM7:HHM55 HRI7:HRI55 IBE7:IBE55 ILA7:ILA55 IUW7:IUW55 JES7:JES55 JOO7:JOO55 JYK7:JYK55 KIG7:KIG55 KSC7:KSC55 LBY7:LBY55 LLU7:LLU55 LVQ7:LVQ55 MFM7:MFM55 MPI7:MPI55 MZE7:MZE55 NJA7:NJA55 NSW7:NSW55 OCS7:OCS55 OMO7:OMO55 OWK7:OWK55 PGG7:PGG55 PQC7:PQC55 PZY7:PZY55 QJU7:QJU55 QTQ7:QTQ55 RDM7:RDM55 RNI7:RNI55 RXE7:RXE55 SHA7:SHA55 SQW7:SQW55 TAS7:TAS55 TKO7:TKO55 TUK7:TUK55 UEG7:UEG55 UOC7:UOC55 UXY7:UXY55 VHU7:VHU55 VRQ7:VRQ55 WBM7:WBM55 WLI7:WLI55 WVE7:WVE55 A5:A54" xr:uid="{00000000-0002-0000-0600-000000000000}">
      <formula1>"Kosten,Erlös"</formula1>
    </dataValidation>
  </dataValidations>
  <printOptions horizontalCentered="1" verticalCentered="1"/>
  <pageMargins left="0.78740157480314965" right="0.78740157480314965" top="0.98425196850393704" bottom="0.98425196850393704" header="0.51181102362204722" footer="0.51181102362204722"/>
  <pageSetup paperSize="9" scale="68" fitToHeight="0" orientation="landscape"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5">
    <tabColor theme="5"/>
    <pageSetUpPr fitToPage="1"/>
  </sheetPr>
  <dimension ref="A1:K55"/>
  <sheetViews>
    <sheetView showGridLines="0" zoomScaleNormal="100" zoomScaleSheetLayoutView="100" workbookViewId="0">
      <selection activeCell="B5" sqref="B5"/>
    </sheetView>
  </sheetViews>
  <sheetFormatPr baseColWidth="10" defaultColWidth="11.44140625" defaultRowHeight="14.4" x14ac:dyDescent="0.3"/>
  <cols>
    <col min="1" max="1" bestFit="true" customWidth="true" style="56" width="128.109375"/>
    <col min="2" max="2" bestFit="true" customWidth="true" style="56" width="9.6640625"/>
    <col min="3" max="3" bestFit="true" customWidth="true" style="56" width="10.44140625"/>
    <col min="4" max="4" bestFit="true" customWidth="true" style="56" width="17.0"/>
    <col min="5" max="5" customWidth="true" style="56" width="25.6640625"/>
    <col min="6" max="6" customWidth="true" style="56" width="21.88671875"/>
    <col min="7" max="8" customWidth="true" style="56" width="19.0"/>
    <col min="9" max="9" customWidth="true" style="56" width="7.0"/>
    <col min="10" max="16384" style="56" width="11.44140625"/>
  </cols>
  <sheetData>
    <row r="1" spans="1:11" ht="18" x14ac:dyDescent="0.3">
      <c r="A1" s="124" t="s">
        <v>305</v>
      </c>
    </row>
    <row r="2" spans="1:11" s="63" customFormat="1" ht="21" x14ac:dyDescent="0.3">
      <c r="A2" s="132"/>
    </row>
    <row r="3" spans="1:11" ht="36" x14ac:dyDescent="0.3">
      <c r="A3" s="418" t="s">
        <v>39</v>
      </c>
      <c r="B3" s="418" t="s">
        <v>40</v>
      </c>
      <c r="C3" s="418" t="s">
        <v>213</v>
      </c>
      <c r="D3" s="418" t="s">
        <v>214</v>
      </c>
      <c r="E3" s="418" t="s">
        <v>215</v>
      </c>
      <c r="F3" s="418" t="s">
        <v>216</v>
      </c>
      <c r="G3" s="419" t="s">
        <v>217</v>
      </c>
      <c r="H3" s="419" t="s">
        <v>52</v>
      </c>
      <c r="I3" s="57"/>
      <c r="J3" s="57"/>
      <c r="K3" s="57"/>
    </row>
    <row r="4" spans="1:11" s="61" customFormat="1" x14ac:dyDescent="0.3">
      <c r="A4" s="180"/>
      <c r="B4" s="180"/>
      <c r="C4" s="180" t="s">
        <v>218</v>
      </c>
      <c r="D4" s="180"/>
      <c r="E4" s="180" t="s">
        <v>219</v>
      </c>
      <c r="F4" s="180" t="s">
        <v>220</v>
      </c>
      <c r="G4" s="180" t="s">
        <v>221</v>
      </c>
      <c r="H4" s="58">
        <f>SUM(H5:H54)</f>
        <v>0</v>
      </c>
      <c r="I4" s="59"/>
      <c r="J4" s="59"/>
      <c r="K4" s="60"/>
    </row>
    <row r="5" spans="1:11" x14ac:dyDescent="0.3">
      <c r="A5" s="183"/>
      <c r="B5" s="183"/>
      <c r="C5" s="183"/>
      <c r="D5" s="183"/>
      <c r="E5" s="183"/>
      <c r="F5" s="184"/>
      <c r="G5" s="184"/>
      <c r="H5" s="181">
        <f>B5*C5*G5+E5*F5</f>
        <v>0</v>
      </c>
      <c r="K5" s="52"/>
    </row>
    <row r="6" spans="1:11" x14ac:dyDescent="0.3">
      <c r="A6" s="183"/>
      <c r="B6" s="183"/>
      <c r="C6" s="183"/>
      <c r="D6" s="183"/>
      <c r="E6" s="183"/>
      <c r="F6" s="184"/>
      <c r="G6" s="184"/>
      <c r="H6" s="182">
        <f t="shared" ref="H6:H54" si="0">B6*C6*G6+E6*F6</f>
        <v>0</v>
      </c>
      <c r="K6" s="52"/>
    </row>
    <row r="7" spans="1:11" x14ac:dyDescent="0.3">
      <c r="A7" s="183"/>
      <c r="B7" s="183"/>
      <c r="C7" s="183"/>
      <c r="D7" s="183"/>
      <c r="E7" s="183"/>
      <c r="F7" s="184"/>
      <c r="G7" s="184"/>
      <c r="H7" s="182">
        <f t="shared" si="0"/>
        <v>0</v>
      </c>
      <c r="K7" s="52"/>
    </row>
    <row r="8" spans="1:11" x14ac:dyDescent="0.3">
      <c r="A8" s="183"/>
      <c r="B8" s="183"/>
      <c r="C8" s="183"/>
      <c r="D8" s="183"/>
      <c r="E8" s="183"/>
      <c r="F8" s="184"/>
      <c r="G8" s="184"/>
      <c r="H8" s="182">
        <f t="shared" si="0"/>
        <v>0</v>
      </c>
      <c r="K8" s="52"/>
    </row>
    <row r="9" spans="1:11" x14ac:dyDescent="0.3">
      <c r="A9" s="183"/>
      <c r="B9" s="183"/>
      <c r="C9" s="183"/>
      <c r="D9" s="183"/>
      <c r="E9" s="183"/>
      <c r="F9" s="184"/>
      <c r="G9" s="184"/>
      <c r="H9" s="182">
        <f t="shared" si="0"/>
        <v>0</v>
      </c>
      <c r="K9" s="52"/>
    </row>
    <row r="10" spans="1:11" x14ac:dyDescent="0.3">
      <c r="A10" s="183"/>
      <c r="B10" s="183"/>
      <c r="C10" s="183"/>
      <c r="D10" s="183"/>
      <c r="E10" s="183"/>
      <c r="F10" s="184"/>
      <c r="G10" s="184"/>
      <c r="H10" s="182">
        <f t="shared" si="0"/>
        <v>0</v>
      </c>
      <c r="K10" s="52"/>
    </row>
    <row r="11" spans="1:11" x14ac:dyDescent="0.3">
      <c r="A11" s="183"/>
      <c r="B11" s="183"/>
      <c r="C11" s="183"/>
      <c r="D11" s="183"/>
      <c r="E11" s="183"/>
      <c r="F11" s="184"/>
      <c r="G11" s="184"/>
      <c r="H11" s="182">
        <f t="shared" si="0"/>
        <v>0</v>
      </c>
      <c r="K11" s="52"/>
    </row>
    <row r="12" spans="1:11" x14ac:dyDescent="0.3">
      <c r="A12" s="183"/>
      <c r="B12" s="183"/>
      <c r="C12" s="183"/>
      <c r="D12" s="183"/>
      <c r="E12" s="183"/>
      <c r="F12" s="184"/>
      <c r="G12" s="184"/>
      <c r="H12" s="182">
        <f t="shared" si="0"/>
        <v>0</v>
      </c>
      <c r="K12" s="52"/>
    </row>
    <row r="13" spans="1:11" x14ac:dyDescent="0.3">
      <c r="A13" s="183"/>
      <c r="B13" s="183"/>
      <c r="C13" s="183"/>
      <c r="D13" s="183"/>
      <c r="E13" s="183"/>
      <c r="F13" s="184"/>
      <c r="G13" s="184"/>
      <c r="H13" s="182">
        <f t="shared" si="0"/>
        <v>0</v>
      </c>
      <c r="K13" s="52"/>
    </row>
    <row r="14" spans="1:11" x14ac:dyDescent="0.3">
      <c r="A14" s="183"/>
      <c r="B14" s="183"/>
      <c r="C14" s="183"/>
      <c r="D14" s="183"/>
      <c r="E14" s="183"/>
      <c r="F14" s="184"/>
      <c r="G14" s="184"/>
      <c r="H14" s="182">
        <f t="shared" si="0"/>
        <v>0</v>
      </c>
      <c r="K14" s="52"/>
    </row>
    <row r="15" spans="1:11" x14ac:dyDescent="0.3">
      <c r="A15" s="183"/>
      <c r="B15" s="183"/>
      <c r="C15" s="183"/>
      <c r="D15" s="183"/>
      <c r="E15" s="183"/>
      <c r="F15" s="184"/>
      <c r="G15" s="184"/>
      <c r="H15" s="182">
        <f t="shared" si="0"/>
        <v>0</v>
      </c>
      <c r="K15" s="52"/>
    </row>
    <row r="16" spans="1:11" x14ac:dyDescent="0.3">
      <c r="A16" s="183"/>
      <c r="B16" s="183"/>
      <c r="C16" s="183"/>
      <c r="D16" s="183"/>
      <c r="E16" s="183"/>
      <c r="F16" s="184"/>
      <c r="G16" s="184"/>
      <c r="H16" s="182">
        <f t="shared" si="0"/>
        <v>0</v>
      </c>
      <c r="K16" s="52"/>
    </row>
    <row r="17" spans="1:11" x14ac:dyDescent="0.3">
      <c r="A17" s="183"/>
      <c r="B17" s="183"/>
      <c r="C17" s="183"/>
      <c r="D17" s="183"/>
      <c r="E17" s="183"/>
      <c r="F17" s="184"/>
      <c r="G17" s="184"/>
      <c r="H17" s="182">
        <f t="shared" si="0"/>
        <v>0</v>
      </c>
      <c r="K17" s="52"/>
    </row>
    <row r="18" spans="1:11" x14ac:dyDescent="0.3">
      <c r="A18" s="183"/>
      <c r="B18" s="183"/>
      <c r="C18" s="183"/>
      <c r="D18" s="183"/>
      <c r="E18" s="183"/>
      <c r="F18" s="184"/>
      <c r="G18" s="184"/>
      <c r="H18" s="182">
        <f t="shared" si="0"/>
        <v>0</v>
      </c>
      <c r="K18" s="52"/>
    </row>
    <row r="19" spans="1:11" x14ac:dyDescent="0.3">
      <c r="A19" s="183"/>
      <c r="B19" s="183"/>
      <c r="C19" s="183"/>
      <c r="D19" s="183"/>
      <c r="E19" s="183"/>
      <c r="F19" s="184"/>
      <c r="G19" s="184"/>
      <c r="H19" s="182">
        <f t="shared" si="0"/>
        <v>0</v>
      </c>
      <c r="K19" s="52"/>
    </row>
    <row r="20" spans="1:11" x14ac:dyDescent="0.3">
      <c r="A20" s="183"/>
      <c r="B20" s="183"/>
      <c r="C20" s="183"/>
      <c r="D20" s="183"/>
      <c r="E20" s="183"/>
      <c r="F20" s="184"/>
      <c r="G20" s="184"/>
      <c r="H20" s="182">
        <f t="shared" si="0"/>
        <v>0</v>
      </c>
      <c r="K20" s="52"/>
    </row>
    <row r="21" spans="1:11" x14ac:dyDescent="0.3">
      <c r="A21" s="183"/>
      <c r="B21" s="183"/>
      <c r="C21" s="183"/>
      <c r="D21" s="183"/>
      <c r="E21" s="183"/>
      <c r="F21" s="184"/>
      <c r="G21" s="184"/>
      <c r="H21" s="182">
        <f t="shared" si="0"/>
        <v>0</v>
      </c>
      <c r="K21" s="52"/>
    </row>
    <row r="22" spans="1:11" x14ac:dyDescent="0.3">
      <c r="A22" s="183"/>
      <c r="B22" s="183"/>
      <c r="C22" s="183"/>
      <c r="D22" s="183"/>
      <c r="E22" s="183"/>
      <c r="F22" s="184"/>
      <c r="G22" s="184"/>
      <c r="H22" s="182">
        <f t="shared" si="0"/>
        <v>0</v>
      </c>
      <c r="K22" s="52"/>
    </row>
    <row r="23" spans="1:11" x14ac:dyDescent="0.3">
      <c r="A23" s="183"/>
      <c r="B23" s="183"/>
      <c r="C23" s="183"/>
      <c r="D23" s="183"/>
      <c r="E23" s="183"/>
      <c r="F23" s="184"/>
      <c r="G23" s="184"/>
      <c r="H23" s="182">
        <f t="shared" si="0"/>
        <v>0</v>
      </c>
      <c r="K23" s="52"/>
    </row>
    <row r="24" spans="1:11" x14ac:dyDescent="0.3">
      <c r="A24" s="183"/>
      <c r="B24" s="183"/>
      <c r="C24" s="183"/>
      <c r="D24" s="183"/>
      <c r="E24" s="183"/>
      <c r="F24" s="184"/>
      <c r="G24" s="184"/>
      <c r="H24" s="182">
        <f t="shared" si="0"/>
        <v>0</v>
      </c>
      <c r="K24" s="52"/>
    </row>
    <row r="25" spans="1:11" x14ac:dyDescent="0.3">
      <c r="A25" s="183"/>
      <c r="B25" s="183"/>
      <c r="C25" s="183"/>
      <c r="D25" s="183"/>
      <c r="E25" s="183"/>
      <c r="F25" s="184"/>
      <c r="G25" s="184"/>
      <c r="H25" s="182">
        <f t="shared" si="0"/>
        <v>0</v>
      </c>
      <c r="K25" s="52"/>
    </row>
    <row r="26" spans="1:11" x14ac:dyDescent="0.3">
      <c r="A26" s="183"/>
      <c r="B26" s="183"/>
      <c r="C26" s="183"/>
      <c r="D26" s="183"/>
      <c r="E26" s="183"/>
      <c r="F26" s="184"/>
      <c r="G26" s="184"/>
      <c r="H26" s="182">
        <f t="shared" si="0"/>
        <v>0</v>
      </c>
      <c r="K26" s="52"/>
    </row>
    <row r="27" spans="1:11" x14ac:dyDescent="0.3">
      <c r="A27" s="183"/>
      <c r="B27" s="183"/>
      <c r="C27" s="183"/>
      <c r="D27" s="183"/>
      <c r="E27" s="183"/>
      <c r="F27" s="184"/>
      <c r="G27" s="184"/>
      <c r="H27" s="182">
        <f t="shared" si="0"/>
        <v>0</v>
      </c>
      <c r="K27" s="52"/>
    </row>
    <row r="28" spans="1:11" x14ac:dyDescent="0.3">
      <c r="A28" s="183"/>
      <c r="B28" s="183"/>
      <c r="C28" s="183"/>
      <c r="D28" s="183"/>
      <c r="E28" s="183"/>
      <c r="F28" s="184"/>
      <c r="G28" s="184"/>
      <c r="H28" s="182">
        <f t="shared" si="0"/>
        <v>0</v>
      </c>
      <c r="K28" s="52"/>
    </row>
    <row r="29" spans="1:11" x14ac:dyDescent="0.3">
      <c r="A29" s="183"/>
      <c r="B29" s="183"/>
      <c r="C29" s="183"/>
      <c r="D29" s="183"/>
      <c r="E29" s="183"/>
      <c r="F29" s="184"/>
      <c r="G29" s="184"/>
      <c r="H29" s="182">
        <f t="shared" si="0"/>
        <v>0</v>
      </c>
      <c r="K29" s="52"/>
    </row>
    <row r="30" spans="1:11" x14ac:dyDescent="0.3">
      <c r="A30" s="183"/>
      <c r="B30" s="183"/>
      <c r="C30" s="183"/>
      <c r="D30" s="183"/>
      <c r="E30" s="183"/>
      <c r="F30" s="184"/>
      <c r="G30" s="184"/>
      <c r="H30" s="182">
        <f t="shared" si="0"/>
        <v>0</v>
      </c>
      <c r="K30" s="52"/>
    </row>
    <row r="31" spans="1:11" x14ac:dyDescent="0.3">
      <c r="A31" s="183"/>
      <c r="B31" s="183"/>
      <c r="C31" s="183"/>
      <c r="D31" s="183"/>
      <c r="E31" s="183"/>
      <c r="F31" s="184"/>
      <c r="G31" s="184"/>
      <c r="H31" s="182">
        <f t="shared" si="0"/>
        <v>0</v>
      </c>
      <c r="K31" s="52"/>
    </row>
    <row r="32" spans="1:11" x14ac:dyDescent="0.3">
      <c r="A32" s="183"/>
      <c r="B32" s="183"/>
      <c r="C32" s="183"/>
      <c r="D32" s="183"/>
      <c r="E32" s="183"/>
      <c r="F32" s="184"/>
      <c r="G32" s="184"/>
      <c r="H32" s="182">
        <f t="shared" si="0"/>
        <v>0</v>
      </c>
      <c r="K32" s="52"/>
    </row>
    <row r="33" spans="1:11" x14ac:dyDescent="0.3">
      <c r="A33" s="183"/>
      <c r="B33" s="183"/>
      <c r="C33" s="183"/>
      <c r="D33" s="183"/>
      <c r="E33" s="183"/>
      <c r="F33" s="184"/>
      <c r="G33" s="184"/>
      <c r="H33" s="182">
        <f t="shared" si="0"/>
        <v>0</v>
      </c>
      <c r="K33" s="52"/>
    </row>
    <row r="34" spans="1:11" x14ac:dyDescent="0.3">
      <c r="A34" s="183"/>
      <c r="B34" s="183"/>
      <c r="C34" s="183"/>
      <c r="D34" s="183"/>
      <c r="E34" s="183"/>
      <c r="F34" s="184"/>
      <c r="G34" s="184"/>
      <c r="H34" s="182">
        <f t="shared" si="0"/>
        <v>0</v>
      </c>
      <c r="K34" s="52"/>
    </row>
    <row r="35" spans="1:11" x14ac:dyDescent="0.3">
      <c r="A35" s="183"/>
      <c r="B35" s="183"/>
      <c r="C35" s="183"/>
      <c r="D35" s="183"/>
      <c r="E35" s="183"/>
      <c r="F35" s="184"/>
      <c r="G35" s="184"/>
      <c r="H35" s="182">
        <f t="shared" si="0"/>
        <v>0</v>
      </c>
      <c r="K35" s="52"/>
    </row>
    <row r="36" spans="1:11" x14ac:dyDescent="0.3">
      <c r="A36" s="183"/>
      <c r="B36" s="183"/>
      <c r="C36" s="183"/>
      <c r="D36" s="183"/>
      <c r="E36" s="183"/>
      <c r="F36" s="184"/>
      <c r="G36" s="184"/>
      <c r="H36" s="182">
        <f t="shared" si="0"/>
        <v>0</v>
      </c>
      <c r="K36" s="52"/>
    </row>
    <row r="37" spans="1:11" x14ac:dyDescent="0.3">
      <c r="A37" s="183"/>
      <c r="B37" s="183"/>
      <c r="C37" s="183"/>
      <c r="D37" s="183"/>
      <c r="E37" s="183"/>
      <c r="F37" s="184"/>
      <c r="G37" s="184"/>
      <c r="H37" s="182">
        <f t="shared" si="0"/>
        <v>0</v>
      </c>
      <c r="K37" s="52"/>
    </row>
    <row r="38" spans="1:11" x14ac:dyDescent="0.3">
      <c r="A38" s="183"/>
      <c r="B38" s="183"/>
      <c r="C38" s="183"/>
      <c r="D38" s="183"/>
      <c r="E38" s="183"/>
      <c r="F38" s="184"/>
      <c r="G38" s="184"/>
      <c r="H38" s="182">
        <f t="shared" si="0"/>
        <v>0</v>
      </c>
      <c r="K38" s="52"/>
    </row>
    <row r="39" spans="1:11" x14ac:dyDescent="0.3">
      <c r="A39" s="183"/>
      <c r="B39" s="183"/>
      <c r="C39" s="183"/>
      <c r="D39" s="183"/>
      <c r="E39" s="183"/>
      <c r="F39" s="184"/>
      <c r="G39" s="184"/>
      <c r="H39" s="182">
        <f t="shared" si="0"/>
        <v>0</v>
      </c>
      <c r="K39" s="52"/>
    </row>
    <row r="40" spans="1:11" x14ac:dyDescent="0.3">
      <c r="A40" s="183"/>
      <c r="B40" s="183"/>
      <c r="C40" s="183"/>
      <c r="D40" s="183"/>
      <c r="E40" s="183"/>
      <c r="F40" s="184"/>
      <c r="G40" s="184"/>
      <c r="H40" s="182">
        <f t="shared" si="0"/>
        <v>0</v>
      </c>
      <c r="K40" s="52"/>
    </row>
    <row r="41" spans="1:11" x14ac:dyDescent="0.3">
      <c r="A41" s="183"/>
      <c r="B41" s="183"/>
      <c r="C41" s="183"/>
      <c r="D41" s="183"/>
      <c r="E41" s="183"/>
      <c r="F41" s="184"/>
      <c r="G41" s="184"/>
      <c r="H41" s="182">
        <f t="shared" si="0"/>
        <v>0</v>
      </c>
      <c r="K41" s="52"/>
    </row>
    <row r="42" spans="1:11" x14ac:dyDescent="0.3">
      <c r="A42" s="183"/>
      <c r="B42" s="183"/>
      <c r="C42" s="183"/>
      <c r="D42" s="183"/>
      <c r="E42" s="183"/>
      <c r="F42" s="184"/>
      <c r="G42" s="184"/>
      <c r="H42" s="182">
        <f t="shared" si="0"/>
        <v>0</v>
      </c>
      <c r="K42" s="52"/>
    </row>
    <row r="43" spans="1:11" x14ac:dyDescent="0.3">
      <c r="A43" s="183"/>
      <c r="B43" s="183"/>
      <c r="C43" s="183"/>
      <c r="D43" s="183"/>
      <c r="E43" s="183"/>
      <c r="F43" s="184"/>
      <c r="G43" s="184"/>
      <c r="H43" s="182">
        <f t="shared" si="0"/>
        <v>0</v>
      </c>
      <c r="K43" s="52"/>
    </row>
    <row r="44" spans="1:11" x14ac:dyDescent="0.3">
      <c r="A44" s="183"/>
      <c r="B44" s="183"/>
      <c r="C44" s="183"/>
      <c r="D44" s="183"/>
      <c r="E44" s="183"/>
      <c r="F44" s="184"/>
      <c r="G44" s="184"/>
      <c r="H44" s="182">
        <f t="shared" si="0"/>
        <v>0</v>
      </c>
      <c r="K44" s="52"/>
    </row>
    <row r="45" spans="1:11" x14ac:dyDescent="0.3">
      <c r="A45" s="183"/>
      <c r="B45" s="183"/>
      <c r="C45" s="183"/>
      <c r="D45" s="183"/>
      <c r="E45" s="183"/>
      <c r="F45" s="184"/>
      <c r="G45" s="184"/>
      <c r="H45" s="182">
        <f t="shared" si="0"/>
        <v>0</v>
      </c>
      <c r="K45" s="52"/>
    </row>
    <row r="46" spans="1:11" x14ac:dyDescent="0.3">
      <c r="A46" s="183"/>
      <c r="B46" s="183"/>
      <c r="C46" s="183"/>
      <c r="D46" s="183"/>
      <c r="E46" s="183"/>
      <c r="F46" s="184"/>
      <c r="G46" s="184"/>
      <c r="H46" s="182">
        <f t="shared" si="0"/>
        <v>0</v>
      </c>
      <c r="K46" s="52"/>
    </row>
    <row r="47" spans="1:11" x14ac:dyDescent="0.3">
      <c r="A47" s="183"/>
      <c r="B47" s="183"/>
      <c r="C47" s="183"/>
      <c r="D47" s="183"/>
      <c r="E47" s="183"/>
      <c r="F47" s="184"/>
      <c r="G47" s="184"/>
      <c r="H47" s="182">
        <f t="shared" si="0"/>
        <v>0</v>
      </c>
      <c r="K47" s="52"/>
    </row>
    <row r="48" spans="1:11" x14ac:dyDescent="0.3">
      <c r="A48" s="183"/>
      <c r="B48" s="183"/>
      <c r="C48" s="183"/>
      <c r="D48" s="183"/>
      <c r="E48" s="183"/>
      <c r="F48" s="184"/>
      <c r="G48" s="184"/>
      <c r="H48" s="182">
        <f t="shared" si="0"/>
        <v>0</v>
      </c>
      <c r="K48" s="52"/>
    </row>
    <row r="49" spans="1:11" x14ac:dyDescent="0.3">
      <c r="A49" s="183"/>
      <c r="B49" s="183"/>
      <c r="C49" s="183"/>
      <c r="D49" s="183"/>
      <c r="E49" s="183"/>
      <c r="F49" s="184"/>
      <c r="G49" s="184"/>
      <c r="H49" s="182">
        <f t="shared" si="0"/>
        <v>0</v>
      </c>
      <c r="K49" s="52"/>
    </row>
    <row r="50" spans="1:11" x14ac:dyDescent="0.3">
      <c r="A50" s="183"/>
      <c r="B50" s="183"/>
      <c r="C50" s="183"/>
      <c r="D50" s="183"/>
      <c r="E50" s="183"/>
      <c r="F50" s="184"/>
      <c r="G50" s="184"/>
      <c r="H50" s="182">
        <f t="shared" si="0"/>
        <v>0</v>
      </c>
      <c r="K50" s="52"/>
    </row>
    <row r="51" spans="1:11" x14ac:dyDescent="0.3">
      <c r="A51" s="183"/>
      <c r="B51" s="183"/>
      <c r="C51" s="183"/>
      <c r="D51" s="183"/>
      <c r="E51" s="183"/>
      <c r="F51" s="184"/>
      <c r="G51" s="184"/>
      <c r="H51" s="182">
        <f t="shared" si="0"/>
        <v>0</v>
      </c>
      <c r="K51" s="52"/>
    </row>
    <row r="52" spans="1:11" x14ac:dyDescent="0.3">
      <c r="A52" s="183"/>
      <c r="B52" s="183"/>
      <c r="C52" s="183"/>
      <c r="D52" s="183"/>
      <c r="E52" s="183"/>
      <c r="F52" s="184"/>
      <c r="G52" s="184"/>
      <c r="H52" s="182">
        <f t="shared" si="0"/>
        <v>0</v>
      </c>
      <c r="K52" s="52"/>
    </row>
    <row r="53" spans="1:11" x14ac:dyDescent="0.3">
      <c r="A53" s="183"/>
      <c r="B53" s="183"/>
      <c r="C53" s="183"/>
      <c r="D53" s="183"/>
      <c r="E53" s="183"/>
      <c r="F53" s="184"/>
      <c r="G53" s="184"/>
      <c r="H53" s="182">
        <f t="shared" si="0"/>
        <v>0</v>
      </c>
      <c r="K53" s="52"/>
    </row>
    <row r="54" spans="1:11" x14ac:dyDescent="0.3">
      <c r="A54" s="183"/>
      <c r="B54" s="183"/>
      <c r="C54" s="183"/>
      <c r="D54" s="183"/>
      <c r="E54" s="183"/>
      <c r="F54" s="184"/>
      <c r="G54" s="184"/>
      <c r="H54" s="182">
        <f t="shared" si="0"/>
        <v>0</v>
      </c>
      <c r="K54" s="52"/>
    </row>
    <row r="55" spans="1:11" ht="15" customHeight="1" x14ac:dyDescent="0.3">
      <c r="A55" s="63"/>
      <c r="B55" s="52"/>
      <c r="C55" s="63"/>
      <c r="D55" s="63"/>
      <c r="E55" s="63"/>
      <c r="F55" s="63"/>
      <c r="G55" s="63"/>
      <c r="H55" s="63"/>
      <c r="I55" s="63"/>
      <c r="K55" s="52"/>
    </row>
  </sheetData>
  <sheetProtection algorithmName="SHA-512" hashValue="9qJ4E+CNdje/9ZcM8mppcUNw2kZq5eEgz2Z0H3c+2f+rXXNW7L6PKgRYpy+9+amw0lbi/KQlzcKafhu/oDF/WQ==" saltValue="bPOtgEAWZbDa6pAic9ZVjQ==" spinCount="100000" sheet="1" objects="1" scenarios="1" formatCells="0" formatColumns="0" formatRows="0"/>
  <dataValidations count="4">
    <dataValidation operator="greaterThan" allowBlank="1" showInputMessage="1" showErrorMessage="1" sqref="E5:E54 IU7:IU55 SQ7:SQ55 ACM7:ACM55 AMI7:AMI55 AWE7:AWE55 BGA7:BGA55 BPW7:BPW55 BZS7:BZS55 CJO7:CJO55 CTK7:CTK55 DDG7:DDG55 DNC7:DNC55 DWY7:DWY55 EGU7:EGU55 EQQ7:EQQ55 FAM7:FAM55 FKI7:FKI55 FUE7:FUE55 GEA7:GEA55 GNW7:GNW55 GXS7:GXS55 HHO7:HHO55 HRK7:HRK55 IBG7:IBG55 ILC7:ILC55 IUY7:IUY55 JEU7:JEU55 JOQ7:JOQ55 JYM7:JYM55 KII7:KII55 KSE7:KSE55 LCA7:LCA55 LLW7:LLW55 LVS7:LVS55 MFO7:MFO55 MPK7:MPK55 MZG7:MZG55 NJC7:NJC55 NSY7:NSY55 OCU7:OCU55 OMQ7:OMQ55 OWM7:OWM55 PGI7:PGI55 PQE7:PQE55 QAA7:QAA55 QJW7:QJW55 QTS7:QTS55 RDO7:RDO55 RNK7:RNK55 RXG7:RXG55 SHC7:SHC55 SQY7:SQY55 TAU7:TAU55 TKQ7:TKQ55 TUM7:TUM55 UEI7:UEI55 UOE7:UOE55 UYA7:UYA55 VHW7:VHW55 VRS7:VRS55 WBO7:WBO55 WLK7:WLK55 WVG7:WVG55 JC7:JC55 SY7:SY55 ACU7:ACU55 AMQ7:AMQ55 AWM7:AWM55 BGI7:BGI55 BQE7:BQE55 CAA7:CAA55 CJW7:CJW55 CTS7:CTS55 DDO7:DDO55 DNK7:DNK55 DXG7:DXG55 EHC7:EHC55 EQY7:EQY55 FAU7:FAU55 FKQ7:FKQ55 FUM7:FUM55 GEI7:GEI55 GOE7:GOE55 GYA7:GYA55 HHW7:HHW55 HRS7:HRS55 IBO7:IBO55 ILK7:ILK55 IVG7:IVG55 JFC7:JFC55 JOY7:JOY55 JYU7:JYU55 KIQ7:KIQ55 KSM7:KSM55 LCI7:LCI55 LME7:LME55 LWA7:LWA55 MFW7:MFW55 MPS7:MPS55 MZO7:MZO55 NJK7:NJK55 NTG7:NTG55 ODC7:ODC55 OMY7:OMY55 OWU7:OWU55 PGQ7:PGQ55 PQM7:PQM55 QAI7:QAI55 QKE7:QKE55 QUA7:QUA55 RDW7:RDW55 RNS7:RNS55 RXO7:RXO55 SHK7:SHK55 SRG7:SRG55 TBC7:TBC55 TKY7:TKY55 TUU7:TUU55 UEQ7:UEQ55 UOM7:UOM55 UYI7:UYI55 VIE7:VIE55 VSA7:VSA55 WBW7:WBW55 WLS7:WLS55 WVO7:WVO55" xr:uid="{00000000-0002-0000-0700-000000000000}"/>
    <dataValidation type="whole" operator="greaterThan" allowBlank="1" showInputMessage="1" showErrorMessage="1" sqref="IZ7:IZ55 SV7:SV55 ACR7:ACR55 AMN7:AMN55 AWJ7:AWJ55 BGF7:BGF55 BQB7:BQB55 BZX7:BZX55 CJT7:CJT55 CTP7:CTP55 DDL7:DDL55 DNH7:DNH55 DXD7:DXD55 EGZ7:EGZ55 EQV7:EQV55 FAR7:FAR55 FKN7:FKN55 FUJ7:FUJ55 GEF7:GEF55 GOB7:GOB55 GXX7:GXX55 HHT7:HHT55 HRP7:HRP55 IBL7:IBL55 ILH7:ILH55 IVD7:IVD55 JEZ7:JEZ55 JOV7:JOV55 JYR7:JYR55 KIN7:KIN55 KSJ7:KSJ55 LCF7:LCF55 LMB7:LMB55 LVX7:LVX55 MFT7:MFT55 MPP7:MPP55 MZL7:MZL55 NJH7:NJH55 NTD7:NTD55 OCZ7:OCZ55 OMV7:OMV55 OWR7:OWR55 PGN7:PGN55 PQJ7:PQJ55 QAF7:QAF55 QKB7:QKB55 QTX7:QTX55 RDT7:RDT55 RNP7:RNP55 RXL7:RXL55 SHH7:SHH55 SRD7:SRD55 TAZ7:TAZ55 TKV7:TKV55 TUR7:TUR55 UEN7:UEN55 UOJ7:UOJ55 UYF7:UYF55 VIB7:VIB55 VRX7:VRX55 WBT7:WBT55 WLP7:WLP55 WVL7:WVL55 B5:B54 IR7:IR55 SN7:SN55 ACJ7:ACJ55 AMF7:AMF55 AWB7:AWB55 BFX7:BFX55 BPT7:BPT55 BZP7:BZP55 CJL7:CJL55 CTH7:CTH55 DDD7:DDD55 DMZ7:DMZ55 DWV7:DWV55 EGR7:EGR55 EQN7:EQN55 FAJ7:FAJ55 FKF7:FKF55 FUB7:FUB55 GDX7:GDX55 GNT7:GNT55 GXP7:GXP55 HHL7:HHL55 HRH7:HRH55 IBD7:IBD55 IKZ7:IKZ55 IUV7:IUV55 JER7:JER55 JON7:JON55 JYJ7:JYJ55 KIF7:KIF55 KSB7:KSB55 LBX7:LBX55 LLT7:LLT55 LVP7:LVP55 MFL7:MFL55 MPH7:MPH55 MZD7:MZD55 NIZ7:NIZ55 NSV7:NSV55 OCR7:OCR55 OMN7:OMN55 OWJ7:OWJ55 PGF7:PGF55 PQB7:PQB55 PZX7:PZX55 QJT7:QJT55 QTP7:QTP55 RDL7:RDL55 RNH7:RNH55 RXD7:RXD55 SGZ7:SGZ55 SQV7:SQV55 TAR7:TAR55 TKN7:TKN55 TUJ7:TUJ55 UEF7:UEF55 UOB7:UOB55 UXX7:UXX55 VHT7:VHT55 VRP7:VRP55 WBL7:WBL55 WLH7:WLH55 WVD7:WVD55" xr:uid="{00000000-0002-0000-0700-000001000000}">
      <formula1>0</formula1>
    </dataValidation>
    <dataValidation type="list" operator="greaterThan" allowBlank="1" showInputMessage="1" showErrorMessage="1" sqref="D5:D54 IT7:IT55 SP7:SP55 ACL7:ACL55 AMH7:AMH55 AWD7:AWD55 BFZ7:BFZ55 BPV7:BPV55 BZR7:BZR55 CJN7:CJN55 CTJ7:CTJ55 DDF7:DDF55 DNB7:DNB55 DWX7:DWX55 EGT7:EGT55 EQP7:EQP55 FAL7:FAL55 FKH7:FKH55 FUD7:FUD55 GDZ7:GDZ55 GNV7:GNV55 GXR7:GXR55 HHN7:HHN55 HRJ7:HRJ55 IBF7:IBF55 ILB7:ILB55 IUX7:IUX55 JET7:JET55 JOP7:JOP55 JYL7:JYL55 KIH7:KIH55 KSD7:KSD55 LBZ7:LBZ55 LLV7:LLV55 LVR7:LVR55 MFN7:MFN55 MPJ7:MPJ55 MZF7:MZF55 NJB7:NJB55 NSX7:NSX55 OCT7:OCT55 OMP7:OMP55 OWL7:OWL55 PGH7:PGH55 PQD7:PQD55 PZZ7:PZZ55 QJV7:QJV55 QTR7:QTR55 RDN7:RDN55 RNJ7:RNJ55 RXF7:RXF55 SHB7:SHB55 SQX7:SQX55 TAT7:TAT55 TKP7:TKP55 TUL7:TUL55 UEH7:UEH55 UOD7:UOD55 UXZ7:UXZ55 VHV7:VHV55 VRR7:VRR55 WBN7:WBN55 WLJ7:WLJ55 WVF7:WVF55 JB7:JB55 SX7:SX55 ACT7:ACT55 AMP7:AMP55 AWL7:AWL55 BGH7:BGH55 BQD7:BQD55 BZZ7:BZZ55 CJV7:CJV55 CTR7:CTR55 DDN7:DDN55 DNJ7:DNJ55 DXF7:DXF55 EHB7:EHB55 EQX7:EQX55 FAT7:FAT55 FKP7:FKP55 FUL7:FUL55 GEH7:GEH55 GOD7:GOD55 GXZ7:GXZ55 HHV7:HHV55 HRR7:HRR55 IBN7:IBN55 ILJ7:ILJ55 IVF7:IVF55 JFB7:JFB55 JOX7:JOX55 JYT7:JYT55 KIP7:KIP55 KSL7:KSL55 LCH7:LCH55 LMD7:LMD55 LVZ7:LVZ55 MFV7:MFV55 MPR7:MPR55 MZN7:MZN55 NJJ7:NJJ55 NTF7:NTF55 ODB7:ODB55 OMX7:OMX55 OWT7:OWT55 PGP7:PGP55 PQL7:PQL55 QAH7:QAH55 QKD7:QKD55 QTZ7:QTZ55 RDV7:RDV55 RNR7:RNR55 RXN7:RXN55 SHJ7:SHJ55 SRF7:SRF55 TBB7:TBB55 TKX7:TKX55 TUT7:TUT55 UEP7:UEP55 UOL7:UOL55 UYH7:UYH55 VID7:VID55 VRZ7:VRZ55 WBV7:WBV55 WLR7:WLR55 WVN7:WVN55" xr:uid="{00000000-0002-0000-0700-000002000000}">
      <formula1>"Positiv,Negativ"</formula1>
    </dataValidation>
    <dataValidation type="decimal" operator="greaterThan" allowBlank="1" showInputMessage="1" showErrorMessage="1" sqref="JA7:JA55 SW7:SW55 ACS7:ACS55 AMO7:AMO55 AWK7:AWK55 BGG7:BGG55 BQC7:BQC55 BZY7:BZY55 CJU7:CJU55 CTQ7:CTQ55 DDM7:DDM55 DNI7:DNI55 DXE7:DXE55 EHA7:EHA55 EQW7:EQW55 FAS7:FAS55 FKO7:FKO55 FUK7:FUK55 GEG7:GEG55 GOC7:GOC55 GXY7:GXY55 HHU7:HHU55 HRQ7:HRQ55 IBM7:IBM55 ILI7:ILI55 IVE7:IVE55 JFA7:JFA55 JOW7:JOW55 JYS7:JYS55 KIO7:KIO55 KSK7:KSK55 LCG7:LCG55 LMC7:LMC55 LVY7:LVY55 MFU7:MFU55 MPQ7:MPQ55 MZM7:MZM55 NJI7:NJI55 NTE7:NTE55 ODA7:ODA55 OMW7:OMW55 OWS7:OWS55 PGO7:PGO55 PQK7:PQK55 QAG7:QAG55 QKC7:QKC55 QTY7:QTY55 RDU7:RDU55 RNQ7:RNQ55 RXM7:RXM55 SHI7:SHI55 SRE7:SRE55 TBA7:TBA55 TKW7:TKW55 TUS7:TUS55 UEO7:UEO55 UOK7:UOK55 UYG7:UYG55 VIC7:VIC55 VRY7:VRY55 WBU7:WBU55 WLQ7:WLQ55 WVM7:WVM55 C5:C54 IS7:IS55 SO7:SO55 ACK7:ACK55 AMG7:AMG55 AWC7:AWC55 BFY7:BFY55 BPU7:BPU55 BZQ7:BZQ55 CJM7:CJM55 CTI7:CTI55 DDE7:DDE55 DNA7:DNA55 DWW7:DWW55 EGS7:EGS55 EQO7:EQO55 FAK7:FAK55 FKG7:FKG55 FUC7:FUC55 GDY7:GDY55 GNU7:GNU55 GXQ7:GXQ55 HHM7:HHM55 HRI7:HRI55 IBE7:IBE55 ILA7:ILA55 IUW7:IUW55 JES7:JES55 JOO7:JOO55 JYK7:JYK55 KIG7:KIG55 KSC7:KSC55 LBY7:LBY55 LLU7:LLU55 LVQ7:LVQ55 MFM7:MFM55 MPI7:MPI55 MZE7:MZE55 NJA7:NJA55 NSW7:NSW55 OCS7:OCS55 OMO7:OMO55 OWK7:OWK55 PGG7:PGG55 PQC7:PQC55 PZY7:PZY55 QJU7:QJU55 QTQ7:QTQ55 RDM7:RDM55 RNI7:RNI55 RXE7:RXE55 SHA7:SHA55 SQW7:SQW55 TAS7:TAS55 TKO7:TKO55 TUK7:TUK55 UEG7:UEG55 UOC7:UOC55 UXY7:UXY55 VHU7:VHU55 VRQ7:VRQ55 WBM7:WBM55 WLI7:WLI55 WVE7:WVE55" xr:uid="{00000000-0002-0000-0700-000003000000}">
      <formula1>0</formula1>
    </dataValidation>
  </dataValidations>
  <printOptions horizontalCentered="1" verticalCentered="1"/>
  <pageMargins left="0.78740157480314965" right="0.78740157480314965" top="0.98425196850393704" bottom="0.98425196850393704" header="0.51181102362204722" footer="0.51181102362204722"/>
  <pageSetup paperSize="9" scale="56"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13">
    <tabColor theme="5"/>
    <pageSetUpPr fitToPage="1"/>
  </sheetPr>
  <dimension ref="A1:E55"/>
  <sheetViews>
    <sheetView showGridLines="0" zoomScaleNormal="100" zoomScaleSheetLayoutView="100" workbookViewId="0">
      <selection activeCell="A2" sqref="A2"/>
    </sheetView>
  </sheetViews>
  <sheetFormatPr baseColWidth="10" defaultColWidth="11.44140625" defaultRowHeight="14.4" x14ac:dyDescent="0.3"/>
  <cols>
    <col min="1" max="1" bestFit="true" customWidth="true" style="63" width="187.0"/>
    <col min="2" max="2" bestFit="true" customWidth="true" style="63" width="8.109375"/>
    <col min="3" max="3" bestFit="true" customWidth="true" style="63" width="15.0"/>
    <col min="4" max="16384" style="63" width="11.44140625"/>
  </cols>
  <sheetData>
    <row r="1" spans="1:5" ht="18" x14ac:dyDescent="0.3">
      <c r="A1" s="124" t="s">
        <v>523</v>
      </c>
    </row>
    <row r="2" spans="1:5" ht="21" x14ac:dyDescent="0.3">
      <c r="A2" s="132"/>
    </row>
    <row r="3" spans="1:5" ht="18" x14ac:dyDescent="0.3">
      <c r="A3" s="418" t="s">
        <v>353</v>
      </c>
      <c r="B3" s="419" t="s">
        <v>50</v>
      </c>
      <c r="C3" s="418" t="s">
        <v>321</v>
      </c>
      <c r="D3" s="57"/>
      <c r="E3" s="57"/>
    </row>
    <row r="4" spans="1:5" s="61" customFormat="1" x14ac:dyDescent="0.3">
      <c r="A4" s="180"/>
      <c r="B4" s="58">
        <f>SUM(B5:B54)</f>
        <v>0</v>
      </c>
      <c r="C4" s="180"/>
      <c r="D4" s="59"/>
      <c r="E4" s="60"/>
    </row>
    <row r="5" spans="1:5" x14ac:dyDescent="0.3">
      <c r="A5" s="256"/>
      <c r="B5" s="183"/>
      <c r="C5" s="256"/>
      <c r="E5" s="52"/>
    </row>
    <row r="6" spans="1:5" x14ac:dyDescent="0.3">
      <c r="A6" s="256"/>
      <c r="B6" s="183"/>
      <c r="C6" s="183"/>
      <c r="E6" s="52"/>
    </row>
    <row r="7" spans="1:5" x14ac:dyDescent="0.3">
      <c r="A7" s="256"/>
      <c r="B7" s="183"/>
      <c r="C7" s="183"/>
      <c r="E7" s="52"/>
    </row>
    <row r="8" spans="1:5" x14ac:dyDescent="0.3">
      <c r="A8" s="256"/>
      <c r="B8" s="183"/>
      <c r="C8" s="183"/>
      <c r="E8" s="52"/>
    </row>
    <row r="9" spans="1:5" x14ac:dyDescent="0.3">
      <c r="A9" s="256"/>
      <c r="B9" s="183"/>
      <c r="C9" s="183"/>
      <c r="E9" s="52"/>
    </row>
    <row r="10" spans="1:5" x14ac:dyDescent="0.3">
      <c r="A10" s="256"/>
      <c r="B10" s="183"/>
      <c r="C10" s="183"/>
      <c r="E10" s="52"/>
    </row>
    <row r="11" spans="1:5" x14ac:dyDescent="0.3">
      <c r="A11" s="256"/>
      <c r="B11" s="183"/>
      <c r="C11" s="183"/>
      <c r="E11" s="52"/>
    </row>
    <row r="12" spans="1:5" x14ac:dyDescent="0.3">
      <c r="A12" s="256"/>
      <c r="B12" s="183"/>
      <c r="C12" s="183"/>
      <c r="E12" s="52"/>
    </row>
    <row r="13" spans="1:5" x14ac:dyDescent="0.3">
      <c r="A13" s="256"/>
      <c r="B13" s="183"/>
      <c r="C13" s="183"/>
      <c r="E13" s="52"/>
    </row>
    <row r="14" spans="1:5" x14ac:dyDescent="0.3">
      <c r="A14" s="256"/>
      <c r="B14" s="183"/>
      <c r="C14" s="183"/>
      <c r="E14" s="52"/>
    </row>
    <row r="15" spans="1:5" x14ac:dyDescent="0.3">
      <c r="A15" s="256"/>
      <c r="B15" s="183"/>
      <c r="C15" s="183"/>
      <c r="E15" s="52"/>
    </row>
    <row r="16" spans="1:5" x14ac:dyDescent="0.3">
      <c r="A16" s="256"/>
      <c r="B16" s="183"/>
      <c r="C16" s="183"/>
      <c r="E16" s="52"/>
    </row>
    <row r="17" spans="1:5" x14ac:dyDescent="0.3">
      <c r="A17" s="256"/>
      <c r="B17" s="183"/>
      <c r="C17" s="183"/>
      <c r="E17" s="52"/>
    </row>
    <row r="18" spans="1:5" x14ac:dyDescent="0.3">
      <c r="A18" s="256"/>
      <c r="B18" s="183"/>
      <c r="C18" s="183"/>
      <c r="E18" s="52"/>
    </row>
    <row r="19" spans="1:5" x14ac:dyDescent="0.3">
      <c r="A19" s="256"/>
      <c r="B19" s="183"/>
      <c r="C19" s="183"/>
      <c r="E19" s="52"/>
    </row>
    <row r="20" spans="1:5" x14ac:dyDescent="0.3">
      <c r="A20" s="256"/>
      <c r="B20" s="183"/>
      <c r="C20" s="183"/>
      <c r="E20" s="52"/>
    </row>
    <row r="21" spans="1:5" x14ac:dyDescent="0.3">
      <c r="A21" s="256"/>
      <c r="B21" s="183"/>
      <c r="C21" s="183"/>
      <c r="E21" s="52"/>
    </row>
    <row r="22" spans="1:5" x14ac:dyDescent="0.3">
      <c r="A22" s="256"/>
      <c r="B22" s="183"/>
      <c r="C22" s="183"/>
      <c r="E22" s="52"/>
    </row>
    <row r="23" spans="1:5" x14ac:dyDescent="0.3">
      <c r="A23" s="256"/>
      <c r="B23" s="183"/>
      <c r="C23" s="183"/>
      <c r="E23" s="52"/>
    </row>
    <row r="24" spans="1:5" x14ac:dyDescent="0.3">
      <c r="A24" s="256"/>
      <c r="B24" s="183"/>
      <c r="C24" s="183"/>
      <c r="E24" s="52"/>
    </row>
    <row r="25" spans="1:5" x14ac:dyDescent="0.3">
      <c r="A25" s="256"/>
      <c r="B25" s="183"/>
      <c r="C25" s="183"/>
      <c r="E25" s="52"/>
    </row>
    <row r="26" spans="1:5" x14ac:dyDescent="0.3">
      <c r="A26" s="256"/>
      <c r="B26" s="183"/>
      <c r="C26" s="183"/>
      <c r="E26" s="52"/>
    </row>
    <row r="27" spans="1:5" x14ac:dyDescent="0.3">
      <c r="A27" s="256"/>
      <c r="B27" s="183"/>
      <c r="C27" s="183"/>
      <c r="E27" s="52"/>
    </row>
    <row r="28" spans="1:5" x14ac:dyDescent="0.3">
      <c r="A28" s="256"/>
      <c r="B28" s="183"/>
      <c r="C28" s="183"/>
      <c r="E28" s="52"/>
    </row>
    <row r="29" spans="1:5" x14ac:dyDescent="0.3">
      <c r="A29" s="256"/>
      <c r="B29" s="183"/>
      <c r="C29" s="183"/>
      <c r="E29" s="52"/>
    </row>
    <row r="30" spans="1:5" x14ac:dyDescent="0.3">
      <c r="A30" s="256"/>
      <c r="B30" s="183"/>
      <c r="C30" s="183"/>
      <c r="E30" s="52"/>
    </row>
    <row r="31" spans="1:5" x14ac:dyDescent="0.3">
      <c r="A31" s="256"/>
      <c r="B31" s="183"/>
      <c r="C31" s="183"/>
      <c r="E31" s="52"/>
    </row>
    <row r="32" spans="1:5" x14ac:dyDescent="0.3">
      <c r="A32" s="256"/>
      <c r="B32" s="183"/>
      <c r="C32" s="183"/>
      <c r="E32" s="52"/>
    </row>
    <row r="33" spans="1:5" x14ac:dyDescent="0.3">
      <c r="A33" s="256"/>
      <c r="B33" s="183"/>
      <c r="C33" s="183"/>
      <c r="E33" s="52"/>
    </row>
    <row r="34" spans="1:5" x14ac:dyDescent="0.3">
      <c r="A34" s="256"/>
      <c r="B34" s="183"/>
      <c r="C34" s="183"/>
      <c r="E34" s="52"/>
    </row>
    <row r="35" spans="1:5" x14ac:dyDescent="0.3">
      <c r="A35" s="256"/>
      <c r="B35" s="183"/>
      <c r="C35" s="183"/>
      <c r="E35" s="52"/>
    </row>
    <row r="36" spans="1:5" x14ac:dyDescent="0.3">
      <c r="A36" s="256"/>
      <c r="B36" s="183"/>
      <c r="C36" s="183"/>
      <c r="E36" s="52"/>
    </row>
    <row r="37" spans="1:5" x14ac:dyDescent="0.3">
      <c r="A37" s="256"/>
      <c r="B37" s="183"/>
      <c r="C37" s="183"/>
      <c r="E37" s="52"/>
    </row>
    <row r="38" spans="1:5" x14ac:dyDescent="0.3">
      <c r="A38" s="256"/>
      <c r="B38" s="183"/>
      <c r="C38" s="183"/>
      <c r="E38" s="52"/>
    </row>
    <row r="39" spans="1:5" x14ac:dyDescent="0.3">
      <c r="A39" s="256"/>
      <c r="B39" s="183"/>
      <c r="C39" s="183"/>
      <c r="E39" s="52"/>
    </row>
    <row r="40" spans="1:5" x14ac:dyDescent="0.3">
      <c r="A40" s="256"/>
      <c r="B40" s="183"/>
      <c r="C40" s="183"/>
      <c r="E40" s="52"/>
    </row>
    <row r="41" spans="1:5" x14ac:dyDescent="0.3">
      <c r="A41" s="256"/>
      <c r="B41" s="183"/>
      <c r="C41" s="183"/>
      <c r="E41" s="52"/>
    </row>
    <row r="42" spans="1:5" x14ac:dyDescent="0.3">
      <c r="A42" s="256"/>
      <c r="B42" s="183"/>
      <c r="C42" s="183"/>
      <c r="E42" s="52"/>
    </row>
    <row r="43" spans="1:5" x14ac:dyDescent="0.3">
      <c r="A43" s="256"/>
      <c r="B43" s="183"/>
      <c r="C43" s="183"/>
      <c r="E43" s="52"/>
    </row>
    <row r="44" spans="1:5" x14ac:dyDescent="0.3">
      <c r="A44" s="256"/>
      <c r="B44" s="183"/>
      <c r="C44" s="183"/>
      <c r="E44" s="52"/>
    </row>
    <row r="45" spans="1:5" x14ac:dyDescent="0.3">
      <c r="A45" s="256"/>
      <c r="B45" s="183"/>
      <c r="C45" s="183"/>
      <c r="E45" s="52"/>
    </row>
    <row r="46" spans="1:5" x14ac:dyDescent="0.3">
      <c r="A46" s="256"/>
      <c r="B46" s="183"/>
      <c r="C46" s="183"/>
      <c r="E46" s="52"/>
    </row>
    <row r="47" spans="1:5" x14ac:dyDescent="0.3">
      <c r="A47" s="256"/>
      <c r="B47" s="183"/>
      <c r="C47" s="183"/>
      <c r="E47" s="52"/>
    </row>
    <row r="48" spans="1:5" x14ac:dyDescent="0.3">
      <c r="A48" s="256"/>
      <c r="B48" s="183"/>
      <c r="C48" s="183"/>
      <c r="E48" s="52"/>
    </row>
    <row r="49" spans="1:5" x14ac:dyDescent="0.3">
      <c r="A49" s="256"/>
      <c r="B49" s="183"/>
      <c r="C49" s="183"/>
      <c r="E49" s="52"/>
    </row>
    <row r="50" spans="1:5" x14ac:dyDescent="0.3">
      <c r="A50" s="256"/>
      <c r="B50" s="183"/>
      <c r="C50" s="183"/>
      <c r="E50" s="52"/>
    </row>
    <row r="51" spans="1:5" x14ac:dyDescent="0.3">
      <c r="A51" s="256"/>
      <c r="B51" s="183"/>
      <c r="C51" s="183"/>
      <c r="E51" s="52"/>
    </row>
    <row r="52" spans="1:5" x14ac:dyDescent="0.3">
      <c r="A52" s="256"/>
      <c r="B52" s="183"/>
      <c r="C52" s="183"/>
      <c r="E52" s="52"/>
    </row>
    <row r="53" spans="1:5" x14ac:dyDescent="0.3">
      <c r="A53" s="256"/>
      <c r="B53" s="183"/>
      <c r="C53" s="183"/>
      <c r="E53" s="52"/>
    </row>
    <row r="54" spans="1:5" x14ac:dyDescent="0.3">
      <c r="A54" s="256"/>
      <c r="B54" s="183"/>
      <c r="C54" s="183"/>
      <c r="E54" s="52"/>
    </row>
    <row r="55" spans="1:5" ht="15" customHeight="1" x14ac:dyDescent="0.3">
      <c r="E55" s="52"/>
    </row>
  </sheetData>
  <sheetProtection algorithmName="SHA-512" hashValue="MrmB+wXEJJciHLCafGYQuTsetjfWmWyNsdZybjfliBHT4NRkonr9TTG4kz3fGHWvRsErLOf4xfwR4fTCtyQjng==" saltValue="3YK+Wh2GuTLAqs/AIqlzeg==" spinCount="100000" sheet="1" objects="1" scenarios="1" formatCells="0" formatColumns="0" formatRows="0"/>
  <dataValidations count="6">
    <dataValidation type="decimal" operator="greaterThan" allowBlank="1" showInputMessage="1" showErrorMessage="1" sqref="IU7:IU55 SQ7:SQ55 ACM7:ACM55 AMI7:AMI55 AWE7:AWE55 BGA7:BGA55 BPW7:BPW55 BZS7:BZS55 CJO7:CJO55 CTK7:CTK55 DDG7:DDG55 DNC7:DNC55 DWY7:DWY55 EGU7:EGU55 EQQ7:EQQ55 FAM7:FAM55 FKI7:FKI55 FUE7:FUE55 GEA7:GEA55 GNW7:GNW55 GXS7:GXS55 HHO7:HHO55 HRK7:HRK55 IBG7:IBG55 ILC7:ILC55 IUY7:IUY55 JEU7:JEU55 JOQ7:JOQ55 JYM7:JYM55 KII7:KII55 KSE7:KSE55 LCA7:LCA55 LLW7:LLW55 LVS7:LVS55 MFO7:MFO55 MPK7:MPK55 MZG7:MZG55 NJC7:NJC55 NSY7:NSY55 OCU7:OCU55 OMQ7:OMQ55 OWM7:OWM55 PGI7:PGI55 PQE7:PQE55 QAA7:QAA55 QJW7:QJW55 QTS7:QTS55 RDO7:RDO55 RNK7:RNK55 RXG7:RXG55 SHC7:SHC55 SQY7:SQY55 TAU7:TAU55 TKQ7:TKQ55 TUM7:TUM55 UEI7:UEI55 UOE7:UOE55 UYA7:UYA55 VHW7:VHW55 VRS7:VRS55 WBO7:WBO55 WLK7:WLK55 WVG7:WVG55 IM7:IM55 SI7:SI55 ACE7:ACE55 AMA7:AMA55 AVW7:AVW55 BFS7:BFS55 BPO7:BPO55 BZK7:BZK55 CJG7:CJG55 CTC7:CTC55 DCY7:DCY55 DMU7:DMU55 DWQ7:DWQ55 EGM7:EGM55 EQI7:EQI55 FAE7:FAE55 FKA7:FKA55 FTW7:FTW55 GDS7:GDS55 GNO7:GNO55 GXK7:GXK55 HHG7:HHG55 HRC7:HRC55 IAY7:IAY55 IKU7:IKU55 IUQ7:IUQ55 JEM7:JEM55 JOI7:JOI55 JYE7:JYE55 KIA7:KIA55 KRW7:KRW55 LBS7:LBS55 LLO7:LLO55 LVK7:LVK55 MFG7:MFG55 MPC7:MPC55 MYY7:MYY55 NIU7:NIU55 NSQ7:NSQ55 OCM7:OCM55 OMI7:OMI55 OWE7:OWE55 PGA7:PGA55 PPW7:PPW55 PZS7:PZS55 QJO7:QJO55 QTK7:QTK55 RDG7:RDG55 RNC7:RNC55 RWY7:RWY55 SGU7:SGU55 SQQ7:SQQ55 TAM7:TAM55 TKI7:TKI55 TUE7:TUE55 UEA7:UEA55 UNW7:UNW55 UXS7:UXS55 VHO7:VHO55 VRK7:VRK55 WBG7:WBG55 WLC7:WLC55 WUY7:WUY55" xr:uid="{00000000-0002-0000-0800-000000000000}">
      <formula1>0</formula1>
    </dataValidation>
    <dataValidation type="list" operator="greaterThan" allowBlank="1" showInputMessage="1" showErrorMessage="1" sqref="IN7:IN55 SJ7:SJ55 ACF7:ACF55 AMB7:AMB55 AVX7:AVX55 BFT7:BFT55 BPP7:BPP55 BZL7:BZL55 CJH7:CJH55 CTD7:CTD55 DCZ7:DCZ55 DMV7:DMV55 DWR7:DWR55 EGN7:EGN55 EQJ7:EQJ55 FAF7:FAF55 FKB7:FKB55 FTX7:FTX55 GDT7:GDT55 GNP7:GNP55 GXL7:GXL55 HHH7:HHH55 HRD7:HRD55 IAZ7:IAZ55 IKV7:IKV55 IUR7:IUR55 JEN7:JEN55 JOJ7:JOJ55 JYF7:JYF55 KIB7:KIB55 KRX7:KRX55 LBT7:LBT55 LLP7:LLP55 LVL7:LVL55 MFH7:MFH55 MPD7:MPD55 MYZ7:MYZ55 NIV7:NIV55 NSR7:NSR55 OCN7:OCN55 OMJ7:OMJ55 OWF7:OWF55 PGB7:PGB55 PPX7:PPX55 PZT7:PZT55 QJP7:QJP55 QTL7:QTL55 RDH7:RDH55 RND7:RND55 RWZ7:RWZ55 SGV7:SGV55 SQR7:SQR55 TAN7:TAN55 TKJ7:TKJ55 TUF7:TUF55 UEB7:UEB55 UNX7:UNX55 UXT7:UXT55 VHP7:VHP55 VRL7:VRL55 WBH7:WBH55 WLD7:WLD55 WUZ7:WUZ55 IV7:IV55 SR7:SR55 ACN7:ACN55 AMJ7:AMJ55 AWF7:AWF55 BGB7:BGB55 BPX7:BPX55 BZT7:BZT55 CJP7:CJP55 CTL7:CTL55 DDH7:DDH55 DND7:DND55 DWZ7:DWZ55 EGV7:EGV55 EQR7:EQR55 FAN7:FAN55 FKJ7:FKJ55 FUF7:FUF55 GEB7:GEB55 GNX7:GNX55 GXT7:GXT55 HHP7:HHP55 HRL7:HRL55 IBH7:IBH55 ILD7:ILD55 IUZ7:IUZ55 JEV7:JEV55 JOR7:JOR55 JYN7:JYN55 KIJ7:KIJ55 KSF7:KSF55 LCB7:LCB55 LLX7:LLX55 LVT7:LVT55 MFP7:MFP55 MPL7:MPL55 MZH7:MZH55 NJD7:NJD55 NSZ7:NSZ55 OCV7:OCV55 OMR7:OMR55 OWN7:OWN55 PGJ7:PGJ55 PQF7:PQF55 QAB7:QAB55 QJX7:QJX55 QTT7:QTT55 RDP7:RDP55 RNL7:RNL55 RXH7:RXH55 SHD7:SHD55 SQZ7:SQZ55 TAV7:TAV55 TKR7:TKR55 TUN7:TUN55 UEJ7:UEJ55 UOF7:UOF55 UYB7:UYB55 VHX7:VHX55 VRT7:VRT55 WBP7:WBP55 WLL7:WLL55 WVH7:WVH55" xr:uid="{00000000-0002-0000-0800-000001000000}">
      <formula1>"Positiv,Negativ"</formula1>
    </dataValidation>
    <dataValidation type="whole" operator="greaterThan" allowBlank="1" showInputMessage="1" showErrorMessage="1" sqref="IT7:IT55 SP7:SP55 ACL7:ACL55 AMH7:AMH55 AWD7:AWD55 BFZ7:BFZ55 BPV7:BPV55 BZR7:BZR55 CJN7:CJN55 CTJ7:CTJ55 DDF7:DDF55 DNB7:DNB55 DWX7:DWX55 EGT7:EGT55 EQP7:EQP55 FAL7:FAL55 FKH7:FKH55 FUD7:FUD55 GDZ7:GDZ55 GNV7:GNV55 GXR7:GXR55 HHN7:HHN55 HRJ7:HRJ55 IBF7:IBF55 ILB7:ILB55 IUX7:IUX55 JET7:JET55 JOP7:JOP55 JYL7:JYL55 KIH7:KIH55 KSD7:KSD55 LBZ7:LBZ55 LLV7:LLV55 LVR7:LVR55 MFN7:MFN55 MPJ7:MPJ55 MZF7:MZF55 NJB7:NJB55 NSX7:NSX55 OCT7:OCT55 OMP7:OMP55 OWL7:OWL55 PGH7:PGH55 PQD7:PQD55 PZZ7:PZZ55 QJV7:QJV55 QTR7:QTR55 RDN7:RDN55 RNJ7:RNJ55 RXF7:RXF55 SHB7:SHB55 SQX7:SQX55 TAT7:TAT55 TKP7:TKP55 TUL7:TUL55 UEH7:UEH55 UOD7:UOD55 UXZ7:UXZ55 VHV7:VHV55 VRR7:VRR55 WBN7:WBN55 WLJ7:WLJ55 WVF7:WVF55 IL7:IL55 SH7:SH55 ACD7:ACD55 ALZ7:ALZ55 AVV7:AVV55 BFR7:BFR55 BPN7:BPN55 BZJ7:BZJ55 CJF7:CJF55 CTB7:CTB55 DCX7:DCX55 DMT7:DMT55 DWP7:DWP55 EGL7:EGL55 EQH7:EQH55 FAD7:FAD55 FJZ7:FJZ55 FTV7:FTV55 GDR7:GDR55 GNN7:GNN55 GXJ7:GXJ55 HHF7:HHF55 HRB7:HRB55 IAX7:IAX55 IKT7:IKT55 IUP7:IUP55 JEL7:JEL55 JOH7:JOH55 JYD7:JYD55 KHZ7:KHZ55 KRV7:KRV55 LBR7:LBR55 LLN7:LLN55 LVJ7:LVJ55 MFF7:MFF55 MPB7:MPB55 MYX7:MYX55 NIT7:NIT55 NSP7:NSP55 OCL7:OCL55 OMH7:OMH55 OWD7:OWD55 PFZ7:PFZ55 PPV7:PPV55 PZR7:PZR55 QJN7:QJN55 QTJ7:QTJ55 RDF7:RDF55 RNB7:RNB55 RWX7:RWX55 SGT7:SGT55 SQP7:SQP55 TAL7:TAL55 TKH7:TKH55 TUD7:TUD55 UDZ7:UDZ55 UNV7:UNV55 UXR7:UXR55 VHN7:VHN55 VRJ7:VRJ55 WBF7:WBF55 WLB7:WLB55 WUX7:WUX55 C5:C54" xr:uid="{00000000-0002-0000-0800-000002000000}">
      <formula1>0</formula1>
    </dataValidation>
    <dataValidation operator="greaterThan" allowBlank="1" showInputMessage="1" showErrorMessage="1" sqref="IO7:IO55 SK7:SK55 ACG7:ACG55 AMC7:AMC55 AVY7:AVY55 BFU7:BFU55 BPQ7:BPQ55 BZM7:BZM55 CJI7:CJI55 CTE7:CTE55 DDA7:DDA55 DMW7:DMW55 DWS7:DWS55 EGO7:EGO55 EQK7:EQK55 FAG7:FAG55 FKC7:FKC55 FTY7:FTY55 GDU7:GDU55 GNQ7:GNQ55 GXM7:GXM55 HHI7:HHI55 HRE7:HRE55 IBA7:IBA55 IKW7:IKW55 IUS7:IUS55 JEO7:JEO55 JOK7:JOK55 JYG7:JYG55 KIC7:KIC55 KRY7:KRY55 LBU7:LBU55 LLQ7:LLQ55 LVM7:LVM55 MFI7:MFI55 MPE7:MPE55 MZA7:MZA55 NIW7:NIW55 NSS7:NSS55 OCO7:OCO55 OMK7:OMK55 OWG7:OWG55 PGC7:PGC55 PPY7:PPY55 PZU7:PZU55 QJQ7:QJQ55 QTM7:QTM55 RDI7:RDI55 RNE7:RNE55 RXA7:RXA55 SGW7:SGW55 SQS7:SQS55 TAO7:TAO55 TKK7:TKK55 TUG7:TUG55 UEC7:UEC55 UNY7:UNY55 UXU7:UXU55 VHQ7:VHQ55 VRM7:VRM55 WBI7:WBI55 WLE7:WLE55 WVA7:WVA55 IW7:IW55 SS7:SS55 ACO7:ACO55 AMK7:AMK55 AWG7:AWG55 BGC7:BGC55 BPY7:BPY55 BZU7:BZU55 CJQ7:CJQ55 CTM7:CTM55 DDI7:DDI55 DNE7:DNE55 DXA7:DXA55 EGW7:EGW55 EQS7:EQS55 FAO7:FAO55 FKK7:FKK55 FUG7:FUG55 GEC7:GEC55 GNY7:GNY55 GXU7:GXU55 HHQ7:HHQ55 HRM7:HRM55 IBI7:IBI55 ILE7:ILE55 IVA7:IVA55 JEW7:JEW55 JOS7:JOS55 JYO7:JYO55 KIK7:KIK55 KSG7:KSG55 LCC7:LCC55 LLY7:LLY55 LVU7:LVU55 MFQ7:MFQ55 MPM7:MPM55 MZI7:MZI55 NJE7:NJE55 NTA7:NTA55 OCW7:OCW55 OMS7:OMS55 OWO7:OWO55 PGK7:PGK55 PQG7:PQG55 QAC7:QAC55 QJY7:QJY55 QTU7:QTU55 RDQ7:RDQ55 RNM7:RNM55 RXI7:RXI55 SHE7:SHE55 SRA7:SRA55 TAW7:TAW55 TKS7:TKS55 TUO7:TUO55 UEK7:UEK55 UOG7:UOG55 UYC7:UYC55 VHY7:VHY55 VRU7:VRU55 WBQ7:WBQ55 WLM7:WLM55 WVI7:WVI55" xr:uid="{00000000-0002-0000-0800-000003000000}"/>
    <dataValidation type="custom" allowBlank="1" showInputMessage="1" showErrorMessage="1" errorTitle="Ungültige Eingabe" error="Bitte eine Zahl eingeben." sqref="B5:B54" xr:uid="{00000000-0002-0000-0800-000004000000}">
      <formula1>ISNUMBER(B5)</formula1>
    </dataValidation>
    <dataValidation type="list" allowBlank="1" showInputMessage="1" showErrorMessage="1" sqref="A5:A54" xr:uid="{00000000-0002-0000-0800-000005000000}">
      <formula1>"VIP-Wheeling,Drittnetznutzung,Börsenbasiertes Spread-Produkt,Kapazitätsrückkäufe"</formula1>
    </dataValidation>
  </dataValidations>
  <printOptions horizontalCentered="1" verticalCentered="1"/>
  <pageMargins left="0.78740157480314965" right="0.78740157480314965" top="0.98425196850393704" bottom="0.98425196850393704" header="0.51181102362204722" footer="0.51181102362204722"/>
  <pageSetup paperSize="9" scale="56" orientation="landscape" r:id="rId1"/>
  <headerFooter alignWithMargins="0"/>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20</vt:i4>
      </vt:variant>
      <vt:variant>
        <vt:lpstr>Benannte Bereiche</vt:lpstr>
      </vt:variant>
      <vt:variant>
        <vt:i4>11</vt:i4>
      </vt:variant>
    </vt:vector>
  </HeadingPairs>
  <TitlesOfParts>
    <vt:vector size="31" baseType="lpstr">
      <vt:lpstr>Ausfüllhilfe</vt:lpstr>
      <vt:lpstr>A_Stammdaten</vt:lpstr>
      <vt:lpstr>A1_GuV</vt:lpstr>
      <vt:lpstr>A1a_Detailabfrage_GuV</vt:lpstr>
      <vt:lpstr>A1b_vorgel_Netzkosten</vt:lpstr>
      <vt:lpstr>B_Messstellenbetrieb</vt:lpstr>
      <vt:lpstr>C1_Treibenergie</vt:lpstr>
      <vt:lpstr>C2_KOLA</vt:lpstr>
      <vt:lpstr>C3_KOMBI</vt:lpstr>
      <vt:lpstr>C4_KOKOS</vt:lpstr>
      <vt:lpstr>C5_VOLKER</vt:lpstr>
      <vt:lpstr>D_KKAuf</vt:lpstr>
      <vt:lpstr>E_SAV</vt:lpstr>
      <vt:lpstr>E1_Anl_Spiegel</vt:lpstr>
      <vt:lpstr>E2_BKZ</vt:lpstr>
      <vt:lpstr>E3_WAV</vt:lpstr>
      <vt:lpstr>E4_Anmerkungen</vt:lpstr>
      <vt:lpstr>G_Annuität</vt:lpstr>
      <vt:lpstr>Listen</vt:lpstr>
      <vt:lpstr>Changelog</vt:lpstr>
      <vt:lpstr>Anlagengruppen</vt:lpstr>
      <vt:lpstr>Listen!Antragsjahre</vt:lpstr>
      <vt:lpstr>A1_GuV!Druckbereich</vt:lpstr>
      <vt:lpstr>B_Messstellenbetrieb!Druckbereich</vt:lpstr>
      <vt:lpstr>Entgeltarten</vt:lpstr>
      <vt:lpstr>Investitionsjahre</vt:lpstr>
      <vt:lpstr>Listen!Selbst_geschaffene_gewerbliche_Schutzrechte_und_ähnliche_Rechte_und_Werte</vt:lpstr>
      <vt:lpstr>WAV_Positionen</vt:lpstr>
      <vt:lpstr>Zeitreihe_1</vt:lpstr>
      <vt:lpstr>Zeitreihe_2</vt:lpstr>
      <vt:lpstr>Zinstabelle</vt:lpstr>
    </vt:vector>
  </TitlesOfParts>
  <Manager>rene@wiederhold.cloud</Manager>
  <Company>Bundesnetzagentur</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xsi="http://www.w3.org/2001/XMLSchema-instance">
  <dcterms:created xsi:type="dcterms:W3CDTF">2014-03-17T15:25:24Z</dcterms:created>
  <dc:creator>rene@wiederhold.cloud</dc:creator>
  <cp:keywords>ARegV; Gas; RegKto; Regulierung; GuV; KKAuf; SAV</cp:keywords>
  <cp:lastModifiedBy>613-9</cp:lastModifiedBy>
  <cp:lastPrinted>2019-04-11T08:47:34Z</cp:lastPrinted>
  <dcterms:modified xsi:type="dcterms:W3CDTF">2025-09-23T09:20:02Z</dcterms:modified>
  <dc:title>Erhebungsbogen zum Regulierungskonto (§5 ARegV)</dc:title>
</cp:coreProperties>
</file>